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C:\Users\AGNES\PycharmProjects\new_Project\"/>
    </mc:Choice>
  </mc:AlternateContent>
  <xr:revisionPtr revIDLastSave="0" documentId="13_ncr:1_{DBAD1AFC-AE83-43AC-BFA3-297874A5233F}" xr6:coauthVersionLast="47" xr6:coauthVersionMax="47" xr10:uidLastSave="{00000000-0000-0000-0000-000000000000}"/>
  <bookViews>
    <workbookView minimized="1" xWindow="4680" yWindow="3540" windowWidth="18000" windowHeight="9360" xr2:uid="{5AF5E63B-E750-4F4A-942A-B1BDDA888ED8}"/>
  </bookViews>
  <sheets>
    <sheet name="Companies" sheetId="1" r:id="rId1"/>
  </sheets>
  <externalReferences>
    <externalReference r:id="rId2"/>
  </externalReferences>
  <definedNames>
    <definedName name="_xlnm._FilterDatabase" localSheetId="0" hidden="1">Companies!$A$1:$BN$3085</definedName>
    <definedName name="Z_A09CE514_672E_4F3B_A253_191D5CAD3CBA_.wvu.FilterData" localSheetId="0" hidden="1">Companies!$Q$464:$Y$1803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K3085" i="1" l="1"/>
  <c r="AG3085" i="1"/>
  <c r="AK3084" i="1"/>
  <c r="AG3084" i="1"/>
  <c r="AK3083" i="1"/>
  <c r="AG3083" i="1"/>
  <c r="AK3082" i="1"/>
  <c r="AG3082" i="1"/>
  <c r="AK3081" i="1"/>
  <c r="AG3081" i="1"/>
  <c r="AK3080" i="1"/>
  <c r="AG3080" i="1"/>
  <c r="AK3079" i="1"/>
  <c r="AG3079" i="1"/>
  <c r="AK3078" i="1"/>
  <c r="AG3078" i="1"/>
  <c r="AK3077" i="1"/>
  <c r="K3077" i="1"/>
  <c r="AG3077" i="1" s="1"/>
  <c r="AK3076" i="1"/>
  <c r="K3076" i="1"/>
  <c r="AG3076" i="1" s="1"/>
  <c r="AK3075" i="1"/>
  <c r="K3075" i="1"/>
  <c r="AG3075" i="1" s="1"/>
  <c r="AK3074" i="1"/>
  <c r="K3074" i="1"/>
  <c r="AG3074" i="1" s="1"/>
  <c r="AK3073" i="1"/>
  <c r="K3073" i="1"/>
  <c r="AG3073" i="1" s="1"/>
  <c r="AK3072" i="1"/>
  <c r="K3072" i="1"/>
  <c r="AG3072" i="1" s="1"/>
  <c r="AK3071" i="1"/>
  <c r="K3071" i="1"/>
  <c r="AG3071" i="1" s="1"/>
  <c r="AK3070" i="1"/>
  <c r="K3070" i="1"/>
  <c r="AG3070" i="1" s="1"/>
  <c r="AK3069" i="1"/>
  <c r="AI3069" i="1"/>
  <c r="K3069" i="1"/>
  <c r="AG3069" i="1" s="1"/>
  <c r="AK3068" i="1"/>
  <c r="AI3068" i="1"/>
  <c r="K3068" i="1"/>
  <c r="AG3068" i="1" s="1"/>
  <c r="AK3067" i="1"/>
  <c r="AI3067" i="1"/>
  <c r="Q3067" i="1"/>
  <c r="K3067" i="1"/>
  <c r="AK3066" i="1"/>
  <c r="AI3066" i="1"/>
  <c r="Q3066" i="1"/>
  <c r="K3066" i="1"/>
  <c r="AK3065" i="1"/>
  <c r="AI3065" i="1"/>
  <c r="Q3065" i="1"/>
  <c r="K3065" i="1"/>
  <c r="AK3064" i="1"/>
  <c r="AI3064" i="1"/>
  <c r="Q3064" i="1"/>
  <c r="K3064" i="1"/>
  <c r="AK3063" i="1"/>
  <c r="AI3063" i="1"/>
  <c r="Q3063" i="1"/>
  <c r="K3063" i="1"/>
  <c r="AK3062" i="1"/>
  <c r="AI3062" i="1"/>
  <c r="Q3062" i="1"/>
  <c r="K3062" i="1"/>
  <c r="AK3061" i="1"/>
  <c r="AI3061" i="1"/>
  <c r="Q3061" i="1"/>
  <c r="K3061" i="1"/>
  <c r="AK3060" i="1"/>
  <c r="AI3060" i="1"/>
  <c r="Q3060" i="1"/>
  <c r="K3060" i="1"/>
  <c r="AK3059" i="1"/>
  <c r="AI3059" i="1"/>
  <c r="Q3059" i="1"/>
  <c r="K3059" i="1"/>
  <c r="AK3058" i="1"/>
  <c r="AI3058" i="1"/>
  <c r="Q3058" i="1"/>
  <c r="K3058" i="1"/>
  <c r="AK3057" i="1"/>
  <c r="AI3057" i="1"/>
  <c r="Q3057" i="1"/>
  <c r="K3057" i="1"/>
  <c r="AK3056" i="1"/>
  <c r="AI3056" i="1"/>
  <c r="Q3056" i="1"/>
  <c r="K3056" i="1"/>
  <c r="AK3055" i="1"/>
  <c r="AI3055" i="1"/>
  <c r="Q3055" i="1"/>
  <c r="K3055" i="1"/>
  <c r="AK3054" i="1"/>
  <c r="AI3054" i="1"/>
  <c r="Q3054" i="1"/>
  <c r="K3054" i="1"/>
  <c r="AN3053" i="1"/>
  <c r="AM3053" i="1"/>
  <c r="AL3053" i="1"/>
  <c r="AK3053" i="1"/>
  <c r="AJ3053" i="1"/>
  <c r="AI3053" i="1"/>
  <c r="Q3053" i="1"/>
  <c r="K3053" i="1"/>
  <c r="AN3052" i="1"/>
  <c r="AM3052" i="1"/>
  <c r="AL3052" i="1"/>
  <c r="AK3052" i="1"/>
  <c r="AJ3052" i="1"/>
  <c r="AI3052" i="1"/>
  <c r="Q3052" i="1"/>
  <c r="K3052" i="1"/>
  <c r="AN3051" i="1"/>
  <c r="AM3051" i="1"/>
  <c r="AL3051" i="1"/>
  <c r="AK3051" i="1"/>
  <c r="AJ3051" i="1"/>
  <c r="AI3051" i="1"/>
  <c r="Q3051" i="1"/>
  <c r="K3051" i="1"/>
  <c r="AN3050" i="1"/>
  <c r="AM3050" i="1"/>
  <c r="AL3050" i="1"/>
  <c r="AK3050" i="1"/>
  <c r="AJ3050" i="1"/>
  <c r="AI3050" i="1"/>
  <c r="Q3050" i="1"/>
  <c r="K3050" i="1"/>
  <c r="AN3049" i="1"/>
  <c r="AM3049" i="1"/>
  <c r="AL3049" i="1"/>
  <c r="AK3049" i="1"/>
  <c r="AJ3049" i="1"/>
  <c r="AI3049" i="1"/>
  <c r="AH3049" i="1"/>
  <c r="Q3049" i="1"/>
  <c r="K3049" i="1"/>
  <c r="AN3048" i="1"/>
  <c r="AM3048" i="1"/>
  <c r="AL3048" i="1"/>
  <c r="AK3048" i="1"/>
  <c r="AJ3048" i="1"/>
  <c r="AI3048" i="1"/>
  <c r="Q3048" i="1"/>
  <c r="K3048" i="1"/>
  <c r="AN3047" i="1"/>
  <c r="AM3047" i="1"/>
  <c r="AL3047" i="1"/>
  <c r="AK3047" i="1"/>
  <c r="AJ3047" i="1"/>
  <c r="AI3047" i="1"/>
  <c r="Q3047" i="1"/>
  <c r="K3047" i="1"/>
  <c r="AN3046" i="1"/>
  <c r="AM3046" i="1"/>
  <c r="AL3046" i="1"/>
  <c r="AK3046" i="1"/>
  <c r="AJ3046" i="1"/>
  <c r="AI3046" i="1"/>
  <c r="Q3046" i="1"/>
  <c r="K3046" i="1"/>
  <c r="AN3045" i="1"/>
  <c r="AM3045" i="1"/>
  <c r="AL3045" i="1"/>
  <c r="AK3045" i="1"/>
  <c r="AJ3045" i="1"/>
  <c r="AI3045" i="1"/>
  <c r="Q3045" i="1"/>
  <c r="K3045" i="1"/>
  <c r="AN3044" i="1"/>
  <c r="AM3044" i="1"/>
  <c r="AL3044" i="1"/>
  <c r="AK3044" i="1"/>
  <c r="AJ3044" i="1"/>
  <c r="AI3044" i="1"/>
  <c r="Q3044" i="1"/>
  <c r="K3044" i="1"/>
  <c r="AN3043" i="1"/>
  <c r="AM3043" i="1"/>
  <c r="AL3043" i="1"/>
  <c r="AK3043" i="1"/>
  <c r="AJ3043" i="1"/>
  <c r="AI3043" i="1"/>
  <c r="Q3043" i="1"/>
  <c r="K3043" i="1"/>
  <c r="AN3042" i="1"/>
  <c r="AM3042" i="1"/>
  <c r="AL3042" i="1"/>
  <c r="AK3042" i="1"/>
  <c r="AJ3042" i="1"/>
  <c r="AI3042" i="1"/>
  <c r="Q3042" i="1"/>
  <c r="K3042" i="1"/>
  <c r="AN3041" i="1"/>
  <c r="AM3041" i="1"/>
  <c r="AL3041" i="1"/>
  <c r="AK3041" i="1"/>
  <c r="AJ3041" i="1"/>
  <c r="AI3041" i="1"/>
  <c r="Q3041" i="1"/>
  <c r="M3041" i="1"/>
  <c r="K3041" i="1"/>
  <c r="AN3040" i="1"/>
  <c r="AM3040" i="1"/>
  <c r="AL3040" i="1"/>
  <c r="AK3040" i="1"/>
  <c r="AJ3040" i="1"/>
  <c r="AI3040" i="1"/>
  <c r="Q3040" i="1"/>
  <c r="M3040" i="1"/>
  <c r="K3040" i="1"/>
  <c r="AN3039" i="1"/>
  <c r="AM3039" i="1"/>
  <c r="AL3039" i="1"/>
  <c r="AK3039" i="1"/>
  <c r="AJ3039" i="1"/>
  <c r="AI3039" i="1"/>
  <c r="Q3039" i="1"/>
  <c r="M3039" i="1"/>
  <c r="K3039" i="1"/>
  <c r="AN3038" i="1"/>
  <c r="AM3038" i="1"/>
  <c r="AL3038" i="1"/>
  <c r="AK3038" i="1"/>
  <c r="AJ3038" i="1"/>
  <c r="AI3038" i="1"/>
  <c r="Q3038" i="1"/>
  <c r="M3038" i="1"/>
  <c r="K3038" i="1"/>
  <c r="AN3037" i="1"/>
  <c r="AM3037" i="1"/>
  <c r="AL3037" i="1"/>
  <c r="AK3037" i="1"/>
  <c r="AJ3037" i="1"/>
  <c r="AI3037" i="1"/>
  <c r="M3037" i="1"/>
  <c r="K3037" i="1"/>
  <c r="AN3036" i="1"/>
  <c r="AM3036" i="1"/>
  <c r="AL3036" i="1"/>
  <c r="AK3036" i="1"/>
  <c r="AJ3036" i="1"/>
  <c r="AI3036" i="1"/>
  <c r="M3036" i="1"/>
  <c r="K3036" i="1"/>
  <c r="AN3035" i="1"/>
  <c r="AM3035" i="1"/>
  <c r="AL3035" i="1"/>
  <c r="AK3035" i="1"/>
  <c r="AJ3035" i="1"/>
  <c r="AI3035" i="1"/>
  <c r="Q3035" i="1"/>
  <c r="M3035" i="1"/>
  <c r="K3035" i="1"/>
  <c r="AN3034" i="1"/>
  <c r="AM3034" i="1"/>
  <c r="AL3034" i="1"/>
  <c r="AK3034" i="1"/>
  <c r="AJ3034" i="1"/>
  <c r="AI3034" i="1"/>
  <c r="M3034" i="1"/>
  <c r="AG3035" i="1" s="1"/>
  <c r="K3034" i="1"/>
  <c r="AN3033" i="1"/>
  <c r="AM3033" i="1"/>
  <c r="AL3033" i="1"/>
  <c r="AK3033" i="1"/>
  <c r="AJ3033" i="1"/>
  <c r="AI3033" i="1"/>
  <c r="M3033" i="1"/>
  <c r="K3033" i="1"/>
  <c r="AN3032" i="1"/>
  <c r="AM3032" i="1"/>
  <c r="AL3032" i="1"/>
  <c r="AK3032" i="1"/>
  <c r="AJ3032" i="1"/>
  <c r="AI3032" i="1"/>
  <c r="AG3032" i="1"/>
  <c r="M3032" i="1"/>
  <c r="K3032" i="1"/>
  <c r="AN3031" i="1"/>
  <c r="AM3031" i="1"/>
  <c r="AL3031" i="1"/>
  <c r="AK3031" i="1"/>
  <c r="AJ3031" i="1"/>
  <c r="AI3031" i="1"/>
  <c r="AG3031" i="1"/>
  <c r="Q3031" i="1"/>
  <c r="M3031" i="1"/>
  <c r="K3031" i="1"/>
  <c r="AN3030" i="1"/>
  <c r="AM3030" i="1"/>
  <c r="AL3030" i="1"/>
  <c r="AK3030" i="1"/>
  <c r="AJ3030" i="1"/>
  <c r="AI3030" i="1"/>
  <c r="M3030" i="1"/>
  <c r="K3030" i="1"/>
  <c r="AN3029" i="1"/>
  <c r="AM3029" i="1"/>
  <c r="AL3029" i="1"/>
  <c r="AK3029" i="1"/>
  <c r="AJ3029" i="1"/>
  <c r="AI3029" i="1"/>
  <c r="M3029" i="1"/>
  <c r="K3029" i="1"/>
  <c r="AN3028" i="1"/>
  <c r="AM3028" i="1"/>
  <c r="AL3028" i="1"/>
  <c r="AK3028" i="1"/>
  <c r="AJ3028" i="1"/>
  <c r="AI3028" i="1"/>
  <c r="Q3028" i="1"/>
  <c r="M3028" i="1"/>
  <c r="K3028" i="1"/>
  <c r="AN3027" i="1"/>
  <c r="AM3027" i="1"/>
  <c r="AL3027" i="1"/>
  <c r="AK3027" i="1"/>
  <c r="AJ3027" i="1"/>
  <c r="AI3027" i="1"/>
  <c r="M3027" i="1"/>
  <c r="K3027" i="1"/>
  <c r="AN3026" i="1"/>
  <c r="AM3026" i="1"/>
  <c r="AL3026" i="1"/>
  <c r="AK3026" i="1"/>
  <c r="AJ3026" i="1"/>
  <c r="AI3026" i="1"/>
  <c r="Q3026" i="1"/>
  <c r="M3026" i="1"/>
  <c r="K3026" i="1"/>
  <c r="AN3025" i="1"/>
  <c r="AM3025" i="1"/>
  <c r="AL3025" i="1"/>
  <c r="AK3025" i="1"/>
  <c r="AJ3025" i="1"/>
  <c r="AI3025" i="1"/>
  <c r="M3025" i="1"/>
  <c r="K3025" i="1"/>
  <c r="AN3024" i="1"/>
  <c r="AM3024" i="1"/>
  <c r="AL3024" i="1"/>
  <c r="AK3024" i="1"/>
  <c r="AJ3024" i="1"/>
  <c r="AI3024" i="1"/>
  <c r="M3024" i="1"/>
  <c r="K3024" i="1"/>
  <c r="AN3023" i="1"/>
  <c r="AM3023" i="1"/>
  <c r="AL3023" i="1"/>
  <c r="AK3023" i="1"/>
  <c r="AJ3023" i="1"/>
  <c r="AI3023" i="1"/>
  <c r="M3023" i="1"/>
  <c r="K3023" i="1"/>
  <c r="AN3022" i="1"/>
  <c r="AM3022" i="1"/>
  <c r="AL3022" i="1"/>
  <c r="AK3022" i="1"/>
  <c r="AI3022" i="1"/>
  <c r="M3022" i="1"/>
  <c r="K3022" i="1"/>
  <c r="AN3021" i="1"/>
  <c r="AL3021" i="1"/>
  <c r="AK3021" i="1"/>
  <c r="AJ3021" i="1"/>
  <c r="AI3021" i="1"/>
  <c r="M3021" i="1"/>
  <c r="K3021" i="1"/>
  <c r="AN3020" i="1"/>
  <c r="AM3020" i="1"/>
  <c r="AL3020" i="1"/>
  <c r="AK3020" i="1"/>
  <c r="AJ3020" i="1"/>
  <c r="AI3020" i="1"/>
  <c r="M3020" i="1"/>
  <c r="K3020" i="1"/>
  <c r="AN3019" i="1"/>
  <c r="AM3019" i="1"/>
  <c r="AL3019" i="1"/>
  <c r="AK3019" i="1"/>
  <c r="AJ3019" i="1"/>
  <c r="AI3019" i="1"/>
  <c r="M3019" i="1"/>
  <c r="K3019" i="1"/>
  <c r="AK3018" i="1"/>
  <c r="AI3018" i="1"/>
  <c r="Q3018" i="1"/>
  <c r="K3018" i="1"/>
  <c r="AK3017" i="1"/>
  <c r="AJ3017" i="1"/>
  <c r="AI3017" i="1"/>
  <c r="Q3017" i="1"/>
  <c r="M3017" i="1"/>
  <c r="K3017" i="1"/>
  <c r="AK3016" i="1"/>
  <c r="AJ3016" i="1"/>
  <c r="AI3016" i="1"/>
  <c r="Q3016" i="1"/>
  <c r="M3016" i="1"/>
  <c r="K3016" i="1"/>
  <c r="AK3015" i="1"/>
  <c r="AI3015" i="1"/>
  <c r="Q3015" i="1"/>
  <c r="K3015" i="1"/>
  <c r="AN3014" i="1"/>
  <c r="AM3014" i="1"/>
  <c r="AL3014" i="1"/>
  <c r="AK3014" i="1"/>
  <c r="AJ3014" i="1"/>
  <c r="AI3014" i="1"/>
  <c r="Q3014" i="1"/>
  <c r="M3014" i="1"/>
  <c r="K3014" i="1"/>
  <c r="AK3013" i="1"/>
  <c r="AJ3013" i="1"/>
  <c r="AI3013" i="1"/>
  <c r="Q3013" i="1"/>
  <c r="M3013" i="1"/>
  <c r="K3013" i="1"/>
  <c r="AK3012" i="1"/>
  <c r="AI3012" i="1"/>
  <c r="Q3012" i="1"/>
  <c r="K3012" i="1"/>
  <c r="AK3011" i="1"/>
  <c r="AI3011" i="1"/>
  <c r="Q3011" i="1"/>
  <c r="K3011" i="1"/>
  <c r="AK3010" i="1"/>
  <c r="AI3010" i="1"/>
  <c r="Q3010" i="1"/>
  <c r="K3010" i="1"/>
  <c r="AK3009" i="1"/>
  <c r="AI3009" i="1"/>
  <c r="M3009" i="1"/>
  <c r="K3009" i="1"/>
  <c r="AN3008" i="1"/>
  <c r="AM3008" i="1"/>
  <c r="AL3008" i="1"/>
  <c r="AK3008" i="1"/>
  <c r="AJ3008" i="1"/>
  <c r="AI3008" i="1"/>
  <c r="Q3008" i="1"/>
  <c r="K3008" i="1"/>
  <c r="AK3007" i="1"/>
  <c r="AI3007" i="1"/>
  <c r="Q3007" i="1"/>
  <c r="K3007" i="1"/>
  <c r="AK3006" i="1"/>
  <c r="K3006" i="1"/>
  <c r="AG3006" i="1" s="1"/>
  <c r="AK3005" i="1"/>
  <c r="AI3005" i="1"/>
  <c r="Q3005" i="1"/>
  <c r="K3005" i="1"/>
  <c r="CD3004" i="1"/>
  <c r="AN3004" i="1"/>
  <c r="AM3004" i="1"/>
  <c r="AL3004" i="1"/>
  <c r="AK3004" i="1"/>
  <c r="AJ3004" i="1"/>
  <c r="AI3004" i="1"/>
  <c r="M3004" i="1"/>
  <c r="K3004" i="1"/>
  <c r="AN3003" i="1"/>
  <c r="AM3003" i="1"/>
  <c r="AL3003" i="1"/>
  <c r="AK3003" i="1"/>
  <c r="AJ3003" i="1"/>
  <c r="AI3003" i="1"/>
  <c r="M3003" i="1"/>
  <c r="K3003" i="1"/>
  <c r="AN3002" i="1"/>
  <c r="AM3002" i="1"/>
  <c r="AL3002" i="1"/>
  <c r="AK3002" i="1"/>
  <c r="AJ3002" i="1"/>
  <c r="AI3002" i="1"/>
  <c r="M3002" i="1"/>
  <c r="K3002" i="1"/>
  <c r="AN3001" i="1"/>
  <c r="AM3001" i="1"/>
  <c r="AL3001" i="1"/>
  <c r="AK3001" i="1"/>
  <c r="AJ3001" i="1"/>
  <c r="AI3001" i="1"/>
  <c r="M3001" i="1"/>
  <c r="K3001" i="1"/>
  <c r="AK3000" i="1"/>
  <c r="AJ3000" i="1"/>
  <c r="AI3000" i="1"/>
  <c r="K3000" i="1"/>
  <c r="AG3001" i="1" s="1"/>
  <c r="AM2999" i="1"/>
  <c r="AK2999" i="1"/>
  <c r="AI2999" i="1"/>
  <c r="M2999" i="1"/>
  <c r="K2999" i="1"/>
  <c r="AM2998" i="1"/>
  <c r="AK2998" i="1"/>
  <c r="AI2998" i="1"/>
  <c r="M2998" i="1"/>
  <c r="K2998" i="1"/>
  <c r="AM2997" i="1"/>
  <c r="AK2997" i="1"/>
  <c r="AI2997" i="1"/>
  <c r="M2997" i="1"/>
  <c r="K2997" i="1"/>
  <c r="AN2996" i="1"/>
  <c r="AM2996" i="1"/>
  <c r="AL2996" i="1"/>
  <c r="AK2996" i="1"/>
  <c r="AJ2996" i="1"/>
  <c r="AI2996" i="1"/>
  <c r="M2996" i="1"/>
  <c r="K2996" i="1"/>
  <c r="AN2995" i="1"/>
  <c r="AM2995" i="1"/>
  <c r="AL2995" i="1"/>
  <c r="AK2995" i="1"/>
  <c r="AJ2995" i="1"/>
  <c r="AI2995" i="1"/>
  <c r="M2995" i="1"/>
  <c r="K2995" i="1"/>
  <c r="AN2994" i="1"/>
  <c r="AM2994" i="1"/>
  <c r="AL2994" i="1"/>
  <c r="AK2994" i="1"/>
  <c r="AJ2994" i="1"/>
  <c r="AI2994" i="1"/>
  <c r="M2994" i="1"/>
  <c r="K2994" i="1"/>
  <c r="AK2993" i="1"/>
  <c r="M2993" i="1"/>
  <c r="K2993" i="1"/>
  <c r="AK2992" i="1"/>
  <c r="M2992" i="1"/>
  <c r="K2992" i="1"/>
  <c r="AK2991" i="1"/>
  <c r="M2991" i="1"/>
  <c r="K2991" i="1"/>
  <c r="AK2990" i="1"/>
  <c r="K2990" i="1"/>
  <c r="AG2990" i="1" s="1"/>
  <c r="AK2989" i="1"/>
  <c r="K2989" i="1"/>
  <c r="AG2989" i="1" s="1"/>
  <c r="AK2988" i="1"/>
  <c r="K2988" i="1"/>
  <c r="AG2988" i="1" s="1"/>
  <c r="AK2987" i="1"/>
  <c r="K2987" i="1"/>
  <c r="AG2987" i="1" s="1"/>
  <c r="AK2986" i="1"/>
  <c r="K2986" i="1"/>
  <c r="AG2986" i="1" s="1"/>
  <c r="AK2985" i="1"/>
  <c r="K2985" i="1"/>
  <c r="AG2985" i="1" s="1"/>
  <c r="AK2984" i="1"/>
  <c r="K2984" i="1"/>
  <c r="AG2984" i="1" s="1"/>
  <c r="AN2983" i="1"/>
  <c r="AM2983" i="1"/>
  <c r="AL2983" i="1"/>
  <c r="AK2983" i="1"/>
  <c r="AJ2983" i="1"/>
  <c r="AI2983" i="1"/>
  <c r="Q2983" i="1"/>
  <c r="K2983" i="1"/>
  <c r="AN2982" i="1"/>
  <c r="AM2982" i="1"/>
  <c r="AL2982" i="1"/>
  <c r="AK2982" i="1"/>
  <c r="AJ2982" i="1"/>
  <c r="AI2982" i="1"/>
  <c r="AH2982" i="1"/>
  <c r="Q2982" i="1"/>
  <c r="K2982" i="1"/>
  <c r="AK2981" i="1"/>
  <c r="K2981" i="1"/>
  <c r="AG2981" i="1" s="1"/>
  <c r="AK2980" i="1"/>
  <c r="K2980" i="1"/>
  <c r="AK2979" i="1"/>
  <c r="K2979" i="1"/>
  <c r="AK2978" i="1"/>
  <c r="K2978" i="1"/>
  <c r="AK2977" i="1"/>
  <c r="K2977" i="1"/>
  <c r="AK2976" i="1"/>
  <c r="K2976" i="1"/>
  <c r="AK2975" i="1"/>
  <c r="K2975" i="1"/>
  <c r="AK2974" i="1"/>
  <c r="K2974" i="1"/>
  <c r="AK2973" i="1"/>
  <c r="K2973" i="1"/>
  <c r="AK2972" i="1"/>
  <c r="K2972" i="1"/>
  <c r="AK2971" i="1"/>
  <c r="K2971" i="1"/>
  <c r="AK2970" i="1"/>
  <c r="K2970" i="1"/>
  <c r="AK2969" i="1"/>
  <c r="K2969" i="1"/>
  <c r="AK2968" i="1"/>
  <c r="K2968" i="1"/>
  <c r="AK2967" i="1"/>
  <c r="K2967" i="1"/>
  <c r="AK2966" i="1"/>
  <c r="K2966" i="1"/>
  <c r="AG2966" i="1" s="1"/>
  <c r="AK2965" i="1"/>
  <c r="K2965" i="1"/>
  <c r="AG2965" i="1" s="1"/>
  <c r="AK2964" i="1"/>
  <c r="K2964" i="1"/>
  <c r="AG2964" i="1" s="1"/>
  <c r="AK2963" i="1"/>
  <c r="K2963" i="1"/>
  <c r="AG2963" i="1" s="1"/>
  <c r="AK2962" i="1"/>
  <c r="K2962" i="1"/>
  <c r="AG2962" i="1" s="1"/>
  <c r="AK2961" i="1"/>
  <c r="K2961" i="1"/>
  <c r="AG2961" i="1" s="1"/>
  <c r="AK2960" i="1"/>
  <c r="K2960" i="1"/>
  <c r="AG2960" i="1" s="1"/>
  <c r="AK2959" i="1"/>
  <c r="K2959" i="1"/>
  <c r="AG2959" i="1" s="1"/>
  <c r="AK2958" i="1"/>
  <c r="K2958" i="1"/>
  <c r="AG2958" i="1" s="1"/>
  <c r="AK2957" i="1"/>
  <c r="K2957" i="1"/>
  <c r="AG2957" i="1" s="1"/>
  <c r="AK2956" i="1"/>
  <c r="K2956" i="1"/>
  <c r="AG2956" i="1" s="1"/>
  <c r="AK2955" i="1"/>
  <c r="K2955" i="1"/>
  <c r="AG2955" i="1" s="1"/>
  <c r="AK2954" i="1"/>
  <c r="K2954" i="1"/>
  <c r="AG2954" i="1" s="1"/>
  <c r="AK2953" i="1"/>
  <c r="K2953" i="1"/>
  <c r="AG2953" i="1" s="1"/>
  <c r="AK2952" i="1"/>
  <c r="K2952" i="1"/>
  <c r="AG2952" i="1" s="1"/>
  <c r="AK2951" i="1"/>
  <c r="K2951" i="1"/>
  <c r="AG2951" i="1" s="1"/>
  <c r="AK2950" i="1"/>
  <c r="K2950" i="1"/>
  <c r="AG2950" i="1" s="1"/>
  <c r="AK2949" i="1"/>
  <c r="K2949" i="1"/>
  <c r="AG2949" i="1" s="1"/>
  <c r="AK2948" i="1"/>
  <c r="K2948" i="1"/>
  <c r="AG2948" i="1" s="1"/>
  <c r="AK2947" i="1"/>
  <c r="K2947" i="1"/>
  <c r="AG2947" i="1" s="1"/>
  <c r="AK2946" i="1"/>
  <c r="K2946" i="1"/>
  <c r="AG2946" i="1" s="1"/>
  <c r="AK2945" i="1"/>
  <c r="K2945" i="1"/>
  <c r="AG2945" i="1" s="1"/>
  <c r="AK2944" i="1"/>
  <c r="K2944" i="1"/>
  <c r="AG2944" i="1" s="1"/>
  <c r="AK2943" i="1"/>
  <c r="K2943" i="1"/>
  <c r="AG2943" i="1" s="1"/>
  <c r="AK2942" i="1"/>
  <c r="K2942" i="1"/>
  <c r="AG2942" i="1" s="1"/>
  <c r="AK2941" i="1"/>
  <c r="K2941" i="1"/>
  <c r="AG2941" i="1" s="1"/>
  <c r="AK2940" i="1"/>
  <c r="K2940" i="1"/>
  <c r="AG2940" i="1" s="1"/>
  <c r="AK2939" i="1"/>
  <c r="K2939" i="1"/>
  <c r="AG2939" i="1" s="1"/>
  <c r="AK2938" i="1"/>
  <c r="K2938" i="1"/>
  <c r="AG2938" i="1" s="1"/>
  <c r="AK2937" i="1"/>
  <c r="K2937" i="1"/>
  <c r="AG2937" i="1" s="1"/>
  <c r="AK2936" i="1"/>
  <c r="K2936" i="1"/>
  <c r="AG2936" i="1" s="1"/>
  <c r="AK2935" i="1"/>
  <c r="K2935" i="1"/>
  <c r="AG2935" i="1" s="1"/>
  <c r="AK2934" i="1"/>
  <c r="K2934" i="1"/>
  <c r="AG2934" i="1" s="1"/>
  <c r="AK2933" i="1"/>
  <c r="K2933" i="1"/>
  <c r="AG2933" i="1" s="1"/>
  <c r="AK2932" i="1"/>
  <c r="K2932" i="1"/>
  <c r="AG2932" i="1" s="1"/>
  <c r="AK2931" i="1"/>
  <c r="K2931" i="1"/>
  <c r="AG2931" i="1" s="1"/>
  <c r="AK2930" i="1"/>
  <c r="K2930" i="1"/>
  <c r="AG2930" i="1" s="1"/>
  <c r="AK2929" i="1"/>
  <c r="K2929" i="1"/>
  <c r="AG2929" i="1" s="1"/>
  <c r="AK2928" i="1"/>
  <c r="K2928" i="1"/>
  <c r="AG2928" i="1" s="1"/>
  <c r="AK2927" i="1"/>
  <c r="K2927" i="1"/>
  <c r="AG2927" i="1" s="1"/>
  <c r="AK2926" i="1"/>
  <c r="K2926" i="1"/>
  <c r="AG2926" i="1" s="1"/>
  <c r="AK2925" i="1"/>
  <c r="K2925" i="1"/>
  <c r="AG2925" i="1" s="1"/>
  <c r="AK2924" i="1"/>
  <c r="K2924" i="1"/>
  <c r="AG2924" i="1" s="1"/>
  <c r="AK2923" i="1"/>
  <c r="K2923" i="1"/>
  <c r="AG2923" i="1" s="1"/>
  <c r="AK2922" i="1"/>
  <c r="K2922" i="1"/>
  <c r="AG2922" i="1" s="1"/>
  <c r="AK2921" i="1"/>
  <c r="K2921" i="1"/>
  <c r="AG2921" i="1" s="1"/>
  <c r="AK2920" i="1"/>
  <c r="K2920" i="1"/>
  <c r="AG2920" i="1" s="1"/>
  <c r="AK2919" i="1"/>
  <c r="K2919" i="1"/>
  <c r="AG2919" i="1" s="1"/>
  <c r="AK2918" i="1"/>
  <c r="K2918" i="1"/>
  <c r="AG2918" i="1" s="1"/>
  <c r="AK2917" i="1"/>
  <c r="K2917" i="1"/>
  <c r="AG2917" i="1" s="1"/>
  <c r="AK2916" i="1"/>
  <c r="K2916" i="1"/>
  <c r="AG2916" i="1" s="1"/>
  <c r="AK2915" i="1"/>
  <c r="K2915" i="1"/>
  <c r="AG2915" i="1" s="1"/>
  <c r="AK2914" i="1"/>
  <c r="K2914" i="1"/>
  <c r="AG2914" i="1" s="1"/>
  <c r="AK2913" i="1"/>
  <c r="K2913" i="1"/>
  <c r="AG2913" i="1" s="1"/>
  <c r="AK2912" i="1"/>
  <c r="K2912" i="1"/>
  <c r="AG2912" i="1" s="1"/>
  <c r="AK2911" i="1"/>
  <c r="K2911" i="1"/>
  <c r="AG2911" i="1" s="1"/>
  <c r="AK2910" i="1"/>
  <c r="K2910" i="1"/>
  <c r="AG2910" i="1" s="1"/>
  <c r="AK2909" i="1"/>
  <c r="K2909" i="1"/>
  <c r="AG2909" i="1" s="1"/>
  <c r="AK2908" i="1"/>
  <c r="K2908" i="1"/>
  <c r="AG2908" i="1" s="1"/>
  <c r="AK2907" i="1"/>
  <c r="K2907" i="1"/>
  <c r="AG2907" i="1" s="1"/>
  <c r="AK2906" i="1"/>
  <c r="K2906" i="1"/>
  <c r="AG2906" i="1" s="1"/>
  <c r="AK2905" i="1"/>
  <c r="K2905" i="1"/>
  <c r="AG2905" i="1" s="1"/>
  <c r="AK2904" i="1"/>
  <c r="K2904" i="1"/>
  <c r="AG2904" i="1" s="1"/>
  <c r="AK2903" i="1"/>
  <c r="K2903" i="1"/>
  <c r="AG2903" i="1" s="1"/>
  <c r="AK2902" i="1"/>
  <c r="K2902" i="1"/>
  <c r="AG2902" i="1" s="1"/>
  <c r="AK2901" i="1"/>
  <c r="K2901" i="1"/>
  <c r="AG2901" i="1" s="1"/>
  <c r="AK2900" i="1"/>
  <c r="K2900" i="1"/>
  <c r="AG2900" i="1" s="1"/>
  <c r="AK2899" i="1"/>
  <c r="K2899" i="1"/>
  <c r="AG2899" i="1" s="1"/>
  <c r="AK2898" i="1"/>
  <c r="K2898" i="1"/>
  <c r="AG2898" i="1" s="1"/>
  <c r="AK2897" i="1"/>
  <c r="K2897" i="1"/>
  <c r="AG2897" i="1" s="1"/>
  <c r="AK2896" i="1"/>
  <c r="K2896" i="1"/>
  <c r="AG2896" i="1" s="1"/>
  <c r="AK2895" i="1"/>
  <c r="K2895" i="1"/>
  <c r="AG2895" i="1" s="1"/>
  <c r="AK2894" i="1"/>
  <c r="K2894" i="1"/>
  <c r="AG2894" i="1" s="1"/>
  <c r="AK2893" i="1"/>
  <c r="K2893" i="1"/>
  <c r="AG2893" i="1" s="1"/>
  <c r="AK2892" i="1"/>
  <c r="K2892" i="1"/>
  <c r="AG2892" i="1" s="1"/>
  <c r="AK2891" i="1"/>
  <c r="K2891" i="1"/>
  <c r="AG2891" i="1" s="1"/>
  <c r="AK2890" i="1"/>
  <c r="K2890" i="1"/>
  <c r="AG2890" i="1" s="1"/>
  <c r="AK2889" i="1"/>
  <c r="K2889" i="1"/>
  <c r="AG2889" i="1" s="1"/>
  <c r="AK2888" i="1"/>
  <c r="K2888" i="1"/>
  <c r="AG2888" i="1" s="1"/>
  <c r="AK2887" i="1"/>
  <c r="K2887" i="1"/>
  <c r="AG2887" i="1" s="1"/>
  <c r="AK2886" i="1"/>
  <c r="K2886" i="1"/>
  <c r="AG2886" i="1" s="1"/>
  <c r="AK2885" i="1"/>
  <c r="K2885" i="1"/>
  <c r="AG2885" i="1" s="1"/>
  <c r="AK2884" i="1"/>
  <c r="K2884" i="1"/>
  <c r="AG2884" i="1" s="1"/>
  <c r="AK2883" i="1"/>
  <c r="K2883" i="1"/>
  <c r="AG2883" i="1" s="1"/>
  <c r="AK2882" i="1"/>
  <c r="K2882" i="1"/>
  <c r="AG2882" i="1" s="1"/>
  <c r="AK2881" i="1"/>
  <c r="K2881" i="1"/>
  <c r="AG2881" i="1" s="1"/>
  <c r="AK2880" i="1"/>
  <c r="K2880" i="1"/>
  <c r="AG2880" i="1" s="1"/>
  <c r="AK2879" i="1"/>
  <c r="K2879" i="1"/>
  <c r="AG2879" i="1" s="1"/>
  <c r="AK2878" i="1"/>
  <c r="K2878" i="1"/>
  <c r="AG2878" i="1" s="1"/>
  <c r="AK2877" i="1"/>
  <c r="K2877" i="1"/>
  <c r="AG2877" i="1" s="1"/>
  <c r="AK2876" i="1"/>
  <c r="K2876" i="1"/>
  <c r="AG2876" i="1" s="1"/>
  <c r="AK2875" i="1"/>
  <c r="K2875" i="1"/>
  <c r="AG2875" i="1" s="1"/>
  <c r="AK2874" i="1"/>
  <c r="K2874" i="1"/>
  <c r="AG2874" i="1" s="1"/>
  <c r="AK2873" i="1"/>
  <c r="K2873" i="1"/>
  <c r="AG2873" i="1" s="1"/>
  <c r="AK2872" i="1"/>
  <c r="K2872" i="1"/>
  <c r="AG2872" i="1" s="1"/>
  <c r="AK2871" i="1"/>
  <c r="K2871" i="1"/>
  <c r="AG2871" i="1" s="1"/>
  <c r="AK2870" i="1"/>
  <c r="K2870" i="1"/>
  <c r="AG2870" i="1" s="1"/>
  <c r="AK2869" i="1"/>
  <c r="K2869" i="1"/>
  <c r="AG2869" i="1" s="1"/>
  <c r="AK2868" i="1"/>
  <c r="K2868" i="1"/>
  <c r="AG2868" i="1" s="1"/>
  <c r="AK2867" i="1"/>
  <c r="K2867" i="1"/>
  <c r="AG2867" i="1" s="1"/>
  <c r="AK2866" i="1"/>
  <c r="K2866" i="1"/>
  <c r="AG2866" i="1" s="1"/>
  <c r="AK2865" i="1"/>
  <c r="K2865" i="1"/>
  <c r="AG2865" i="1" s="1"/>
  <c r="AK2864" i="1"/>
  <c r="K2864" i="1"/>
  <c r="AG2864" i="1" s="1"/>
  <c r="AK2863" i="1"/>
  <c r="K2863" i="1"/>
  <c r="AG2863" i="1" s="1"/>
  <c r="AK2862" i="1"/>
  <c r="K2862" i="1"/>
  <c r="AG2862" i="1" s="1"/>
  <c r="AK2861" i="1"/>
  <c r="K2861" i="1"/>
  <c r="AG2861" i="1" s="1"/>
  <c r="AK2860" i="1"/>
  <c r="K2860" i="1"/>
  <c r="AG2860" i="1" s="1"/>
  <c r="AK2859" i="1"/>
  <c r="K2859" i="1"/>
  <c r="AG2859" i="1" s="1"/>
  <c r="AK2858" i="1"/>
  <c r="K2858" i="1"/>
  <c r="AG2858" i="1" s="1"/>
  <c r="AK2857" i="1"/>
  <c r="K2857" i="1"/>
  <c r="AG2857" i="1" s="1"/>
  <c r="AK2856" i="1"/>
  <c r="K2856" i="1"/>
  <c r="AG2856" i="1" s="1"/>
  <c r="AK2855" i="1"/>
  <c r="K2855" i="1"/>
  <c r="AG2855" i="1" s="1"/>
  <c r="AK2854" i="1"/>
  <c r="K2854" i="1"/>
  <c r="AG2854" i="1" s="1"/>
  <c r="AK2853" i="1"/>
  <c r="K2853" i="1"/>
  <c r="AG2853" i="1" s="1"/>
  <c r="AK2852" i="1"/>
  <c r="K2852" i="1"/>
  <c r="AG2852" i="1" s="1"/>
  <c r="AK2851" i="1"/>
  <c r="K2851" i="1"/>
  <c r="AG2851" i="1" s="1"/>
  <c r="AK2850" i="1"/>
  <c r="K2850" i="1"/>
  <c r="AG2850" i="1" s="1"/>
  <c r="AK2849" i="1"/>
  <c r="K2849" i="1"/>
  <c r="AG2849" i="1" s="1"/>
  <c r="AK2848" i="1"/>
  <c r="K2848" i="1"/>
  <c r="AG2848" i="1" s="1"/>
  <c r="AK2847" i="1"/>
  <c r="K2847" i="1"/>
  <c r="AG2847" i="1" s="1"/>
  <c r="AK2846" i="1"/>
  <c r="K2846" i="1"/>
  <c r="AG2846" i="1" s="1"/>
  <c r="AK2845" i="1"/>
  <c r="K2845" i="1"/>
  <c r="AG2845" i="1" s="1"/>
  <c r="AK2844" i="1"/>
  <c r="K2844" i="1"/>
  <c r="AG2844" i="1" s="1"/>
  <c r="AK2843" i="1"/>
  <c r="K2843" i="1"/>
  <c r="AG2843" i="1" s="1"/>
  <c r="AK2842" i="1"/>
  <c r="K2842" i="1"/>
  <c r="AG2842" i="1" s="1"/>
  <c r="AK2841" i="1"/>
  <c r="K2841" i="1"/>
  <c r="AG2841" i="1" s="1"/>
  <c r="AK2840" i="1"/>
  <c r="K2840" i="1"/>
  <c r="AG2840" i="1" s="1"/>
  <c r="AK2839" i="1"/>
  <c r="K2839" i="1"/>
  <c r="AG2839" i="1" s="1"/>
  <c r="AK2838" i="1"/>
  <c r="K2838" i="1"/>
  <c r="AG2838" i="1" s="1"/>
  <c r="AK2837" i="1"/>
  <c r="K2837" i="1"/>
  <c r="AG2837" i="1" s="1"/>
  <c r="AK2836" i="1"/>
  <c r="K2836" i="1"/>
  <c r="AG2836" i="1" s="1"/>
  <c r="AK2835" i="1"/>
  <c r="K2835" i="1"/>
  <c r="AG2835" i="1" s="1"/>
  <c r="AK2834" i="1"/>
  <c r="K2834" i="1"/>
  <c r="AG2834" i="1" s="1"/>
  <c r="AK2833" i="1"/>
  <c r="K2833" i="1"/>
  <c r="AG2833" i="1" s="1"/>
  <c r="AK2832" i="1"/>
  <c r="K2832" i="1"/>
  <c r="AG2832" i="1" s="1"/>
  <c r="AK2831" i="1"/>
  <c r="K2831" i="1"/>
  <c r="AG2831" i="1" s="1"/>
  <c r="AK2830" i="1"/>
  <c r="K2830" i="1"/>
  <c r="AG2830" i="1" s="1"/>
  <c r="AK2829" i="1"/>
  <c r="K2829" i="1"/>
  <c r="AG2829" i="1" s="1"/>
  <c r="AK2828" i="1"/>
  <c r="K2828" i="1"/>
  <c r="AG2828" i="1" s="1"/>
  <c r="AK2827" i="1"/>
  <c r="K2827" i="1"/>
  <c r="AG2827" i="1" s="1"/>
  <c r="AK2826" i="1"/>
  <c r="K2826" i="1"/>
  <c r="AG2826" i="1" s="1"/>
  <c r="AK2825" i="1"/>
  <c r="K2825" i="1"/>
  <c r="AG2825" i="1" s="1"/>
  <c r="AK2824" i="1"/>
  <c r="K2824" i="1"/>
  <c r="AG2824" i="1" s="1"/>
  <c r="AK2823" i="1"/>
  <c r="K2823" i="1"/>
  <c r="AG2823" i="1" s="1"/>
  <c r="AK2822" i="1"/>
  <c r="K2822" i="1"/>
  <c r="AG2822" i="1" s="1"/>
  <c r="AK2821" i="1"/>
  <c r="K2821" i="1"/>
  <c r="AG2821" i="1" s="1"/>
  <c r="AK2820" i="1"/>
  <c r="K2820" i="1"/>
  <c r="AG2820" i="1" s="1"/>
  <c r="AK2819" i="1"/>
  <c r="K2819" i="1"/>
  <c r="AG2819" i="1" s="1"/>
  <c r="AK2818" i="1"/>
  <c r="K2818" i="1"/>
  <c r="AG2818" i="1" s="1"/>
  <c r="AK2817" i="1"/>
  <c r="K2817" i="1"/>
  <c r="AG2817" i="1" s="1"/>
  <c r="AK2816" i="1"/>
  <c r="K2816" i="1"/>
  <c r="AG2816" i="1" s="1"/>
  <c r="AK2815" i="1"/>
  <c r="K2815" i="1"/>
  <c r="AG2815" i="1" s="1"/>
  <c r="AK2814" i="1"/>
  <c r="K2814" i="1"/>
  <c r="AG2814" i="1" s="1"/>
  <c r="AK2813" i="1"/>
  <c r="K2813" i="1"/>
  <c r="AG2813" i="1" s="1"/>
  <c r="AK2812" i="1"/>
  <c r="K2812" i="1"/>
  <c r="AG2812" i="1" s="1"/>
  <c r="AK2811" i="1"/>
  <c r="K2811" i="1"/>
  <c r="AG2811" i="1" s="1"/>
  <c r="AK2810" i="1"/>
  <c r="K2810" i="1"/>
  <c r="AG2810" i="1" s="1"/>
  <c r="AK2809" i="1"/>
  <c r="K2809" i="1"/>
  <c r="AG2809" i="1" s="1"/>
  <c r="AK2808" i="1"/>
  <c r="K2808" i="1"/>
  <c r="AG2808" i="1" s="1"/>
  <c r="AK2807" i="1"/>
  <c r="K2807" i="1"/>
  <c r="AG2807" i="1" s="1"/>
  <c r="AK2806" i="1"/>
  <c r="K2806" i="1"/>
  <c r="AG2806" i="1" s="1"/>
  <c r="AK2805" i="1"/>
  <c r="K2805" i="1"/>
  <c r="AG2805" i="1" s="1"/>
  <c r="AK2804" i="1"/>
  <c r="K2804" i="1"/>
  <c r="AG2804" i="1" s="1"/>
  <c r="AK2803" i="1"/>
  <c r="K2803" i="1"/>
  <c r="AG2803" i="1" s="1"/>
  <c r="AK2802" i="1"/>
  <c r="K2802" i="1"/>
  <c r="AG2802" i="1" s="1"/>
  <c r="AK2801" i="1"/>
  <c r="K2801" i="1"/>
  <c r="AG2801" i="1" s="1"/>
  <c r="AK2800" i="1"/>
  <c r="K2800" i="1"/>
  <c r="AG2800" i="1" s="1"/>
  <c r="AK2799" i="1"/>
  <c r="K2799" i="1"/>
  <c r="AG2799" i="1" s="1"/>
  <c r="AK2798" i="1"/>
  <c r="K2798" i="1"/>
  <c r="AG2798" i="1" s="1"/>
  <c r="AK2797" i="1"/>
  <c r="K2797" i="1"/>
  <c r="AG2797" i="1" s="1"/>
  <c r="AK2796" i="1"/>
  <c r="K2796" i="1"/>
  <c r="AG2796" i="1" s="1"/>
  <c r="AK2795" i="1"/>
  <c r="K2795" i="1"/>
  <c r="AG2795" i="1" s="1"/>
  <c r="AK2794" i="1"/>
  <c r="K2794" i="1"/>
  <c r="AG2794" i="1" s="1"/>
  <c r="AK2793" i="1"/>
  <c r="K2793" i="1"/>
  <c r="AG2793" i="1" s="1"/>
  <c r="AK2792" i="1"/>
  <c r="K2792" i="1"/>
  <c r="AG2792" i="1" s="1"/>
  <c r="AK2791" i="1"/>
  <c r="K2791" i="1"/>
  <c r="AG2791" i="1" s="1"/>
  <c r="AK2790" i="1"/>
  <c r="K2790" i="1"/>
  <c r="AG2790" i="1" s="1"/>
  <c r="AK2789" i="1"/>
  <c r="K2789" i="1"/>
  <c r="AG2789" i="1" s="1"/>
  <c r="AK2788" i="1"/>
  <c r="K2788" i="1"/>
  <c r="AG2788" i="1" s="1"/>
  <c r="AK2787" i="1"/>
  <c r="K2787" i="1"/>
  <c r="AG2787" i="1" s="1"/>
  <c r="AK2786" i="1"/>
  <c r="K2786" i="1"/>
  <c r="AG2786" i="1" s="1"/>
  <c r="AK2785" i="1"/>
  <c r="K2785" i="1"/>
  <c r="AG2785" i="1" s="1"/>
  <c r="AK2784" i="1"/>
  <c r="K2784" i="1"/>
  <c r="AG2784" i="1" s="1"/>
  <c r="AK2783" i="1"/>
  <c r="K2783" i="1"/>
  <c r="AG2783" i="1" s="1"/>
  <c r="AK2782" i="1"/>
  <c r="K2782" i="1"/>
  <c r="AG2782" i="1" s="1"/>
  <c r="AK2781" i="1"/>
  <c r="K2781" i="1"/>
  <c r="AG2781" i="1" s="1"/>
  <c r="AK2780" i="1"/>
  <c r="K2780" i="1"/>
  <c r="AG2780" i="1" s="1"/>
  <c r="AK2779" i="1"/>
  <c r="K2779" i="1"/>
  <c r="AG2779" i="1" s="1"/>
  <c r="AK2778" i="1"/>
  <c r="K2778" i="1"/>
  <c r="AG2778" i="1" s="1"/>
  <c r="AK2777" i="1"/>
  <c r="K2777" i="1"/>
  <c r="AG2777" i="1" s="1"/>
  <c r="AK2776" i="1"/>
  <c r="K2776" i="1"/>
  <c r="AG2776" i="1" s="1"/>
  <c r="AK2775" i="1"/>
  <c r="K2775" i="1"/>
  <c r="AG2775" i="1" s="1"/>
  <c r="AK2774" i="1"/>
  <c r="K2774" i="1"/>
  <c r="AG2774" i="1" s="1"/>
  <c r="AK2773" i="1"/>
  <c r="K2773" i="1"/>
  <c r="AG2773" i="1" s="1"/>
  <c r="AK2772" i="1"/>
  <c r="K2772" i="1"/>
  <c r="AG2772" i="1" s="1"/>
  <c r="AK2771" i="1"/>
  <c r="K2771" i="1"/>
  <c r="AG2771" i="1" s="1"/>
  <c r="AK2770" i="1"/>
  <c r="K2770" i="1"/>
  <c r="AG2770" i="1" s="1"/>
  <c r="AK2769" i="1"/>
  <c r="K2769" i="1"/>
  <c r="AG2769" i="1" s="1"/>
  <c r="AK2768" i="1"/>
  <c r="K2768" i="1"/>
  <c r="AG2768" i="1" s="1"/>
  <c r="AK2767" i="1"/>
  <c r="K2767" i="1"/>
  <c r="AG2767" i="1" s="1"/>
  <c r="AK2766" i="1"/>
  <c r="K2766" i="1"/>
  <c r="AG2766" i="1" s="1"/>
  <c r="AK2765" i="1"/>
  <c r="K2765" i="1"/>
  <c r="AG2765" i="1" s="1"/>
  <c r="AK2764" i="1"/>
  <c r="K2764" i="1"/>
  <c r="AG2764" i="1" s="1"/>
  <c r="AK2763" i="1"/>
  <c r="K2763" i="1"/>
  <c r="AG2763" i="1" s="1"/>
  <c r="AK2762" i="1"/>
  <c r="K2762" i="1"/>
  <c r="AG2762" i="1" s="1"/>
  <c r="AK2761" i="1"/>
  <c r="K2761" i="1"/>
  <c r="AG2761" i="1" s="1"/>
  <c r="AK2760" i="1"/>
  <c r="K2760" i="1"/>
  <c r="AG2760" i="1" s="1"/>
  <c r="AK2759" i="1"/>
  <c r="K2759" i="1"/>
  <c r="AG2759" i="1" s="1"/>
  <c r="AK2758" i="1"/>
  <c r="K2758" i="1"/>
  <c r="AG2758" i="1" s="1"/>
  <c r="AK2757" i="1"/>
  <c r="K2757" i="1"/>
  <c r="AG2757" i="1" s="1"/>
  <c r="AK2756" i="1"/>
  <c r="K2756" i="1"/>
  <c r="AG2756" i="1" s="1"/>
  <c r="AK2755" i="1"/>
  <c r="K2755" i="1"/>
  <c r="AG2755" i="1" s="1"/>
  <c r="AK2754" i="1"/>
  <c r="K2754" i="1"/>
  <c r="AG2754" i="1" s="1"/>
  <c r="AK2753" i="1"/>
  <c r="K2753" i="1"/>
  <c r="AG2753" i="1" s="1"/>
  <c r="AK2752" i="1"/>
  <c r="K2752" i="1"/>
  <c r="AG2752" i="1" s="1"/>
  <c r="AK2751" i="1"/>
  <c r="K2751" i="1"/>
  <c r="AG2751" i="1" s="1"/>
  <c r="AK2750" i="1"/>
  <c r="K2750" i="1"/>
  <c r="AG2750" i="1" s="1"/>
  <c r="AK2749" i="1"/>
  <c r="K2749" i="1"/>
  <c r="AG2749" i="1" s="1"/>
  <c r="AK2748" i="1"/>
  <c r="K2748" i="1"/>
  <c r="AG2748" i="1" s="1"/>
  <c r="AK2747" i="1"/>
  <c r="K2747" i="1"/>
  <c r="AG2747" i="1" s="1"/>
  <c r="AK2746" i="1"/>
  <c r="K2746" i="1"/>
  <c r="AG2746" i="1" s="1"/>
  <c r="AK2745" i="1"/>
  <c r="K2745" i="1"/>
  <c r="AG2745" i="1" s="1"/>
  <c r="AK2744" i="1"/>
  <c r="K2744" i="1"/>
  <c r="AG2744" i="1" s="1"/>
  <c r="AK2743" i="1"/>
  <c r="K2743" i="1"/>
  <c r="AG2743" i="1" s="1"/>
  <c r="AK2742" i="1"/>
  <c r="K2742" i="1"/>
  <c r="AG2742" i="1" s="1"/>
  <c r="AK2741" i="1"/>
  <c r="K2741" i="1"/>
  <c r="AG2741" i="1" s="1"/>
  <c r="AK2740" i="1"/>
  <c r="K2740" i="1"/>
  <c r="AG2740" i="1" s="1"/>
  <c r="AK2739" i="1"/>
  <c r="K2739" i="1"/>
  <c r="AG2739" i="1" s="1"/>
  <c r="AK2738" i="1"/>
  <c r="K2738" i="1"/>
  <c r="AG2738" i="1" s="1"/>
  <c r="AK2737" i="1"/>
  <c r="K2737" i="1"/>
  <c r="AG2737" i="1" s="1"/>
  <c r="AK2736" i="1"/>
  <c r="K2736" i="1"/>
  <c r="AG2736" i="1" s="1"/>
  <c r="AK2735" i="1"/>
  <c r="K2735" i="1"/>
  <c r="AG2735" i="1" s="1"/>
  <c r="AK2734" i="1"/>
  <c r="K2734" i="1"/>
  <c r="AG2734" i="1" s="1"/>
  <c r="AK2733" i="1"/>
  <c r="K2733" i="1"/>
  <c r="AG2733" i="1" s="1"/>
  <c r="AK2732" i="1"/>
  <c r="K2732" i="1"/>
  <c r="AG2732" i="1" s="1"/>
  <c r="AK2731" i="1"/>
  <c r="K2731" i="1"/>
  <c r="AG2731" i="1" s="1"/>
  <c r="AK2730" i="1"/>
  <c r="K2730" i="1"/>
  <c r="AG2730" i="1" s="1"/>
  <c r="AK2729" i="1"/>
  <c r="K2729" i="1"/>
  <c r="AG2729" i="1" s="1"/>
  <c r="AK2728" i="1"/>
  <c r="K2728" i="1"/>
  <c r="AG2728" i="1" s="1"/>
  <c r="AK2727" i="1"/>
  <c r="K2727" i="1"/>
  <c r="AG2727" i="1" s="1"/>
  <c r="AK2726" i="1"/>
  <c r="K2726" i="1"/>
  <c r="AG2726" i="1" s="1"/>
  <c r="AK2725" i="1"/>
  <c r="K2725" i="1"/>
  <c r="AG2725" i="1" s="1"/>
  <c r="AK2724" i="1"/>
  <c r="K2724" i="1"/>
  <c r="AG2724" i="1" s="1"/>
  <c r="AK2723" i="1"/>
  <c r="K2723" i="1"/>
  <c r="AG2723" i="1" s="1"/>
  <c r="AK2722" i="1"/>
  <c r="K2722" i="1"/>
  <c r="AG2722" i="1" s="1"/>
  <c r="AK2721" i="1"/>
  <c r="K2721" i="1"/>
  <c r="AG2721" i="1" s="1"/>
  <c r="AK2720" i="1"/>
  <c r="K2720" i="1"/>
  <c r="AG2720" i="1" s="1"/>
  <c r="AK2719" i="1"/>
  <c r="K2719" i="1"/>
  <c r="AG2719" i="1" s="1"/>
  <c r="AK2718" i="1"/>
  <c r="K2718" i="1"/>
  <c r="AG2718" i="1" s="1"/>
  <c r="AK2717" i="1"/>
  <c r="K2717" i="1"/>
  <c r="AG2717" i="1" s="1"/>
  <c r="AK2716" i="1"/>
  <c r="K2716" i="1"/>
  <c r="AG2716" i="1" s="1"/>
  <c r="AK2715" i="1"/>
  <c r="K2715" i="1"/>
  <c r="AG2715" i="1" s="1"/>
  <c r="AK2714" i="1"/>
  <c r="K2714" i="1"/>
  <c r="AG2714" i="1" s="1"/>
  <c r="AK2713" i="1"/>
  <c r="K2713" i="1"/>
  <c r="AG2713" i="1" s="1"/>
  <c r="AK2712" i="1"/>
  <c r="K2712" i="1"/>
  <c r="AG2712" i="1" s="1"/>
  <c r="AK2711" i="1"/>
  <c r="K2711" i="1"/>
  <c r="AG2711" i="1" s="1"/>
  <c r="AK2710" i="1"/>
  <c r="K2710" i="1"/>
  <c r="AG2710" i="1" s="1"/>
  <c r="AK2709" i="1"/>
  <c r="K2709" i="1"/>
  <c r="AG2709" i="1" s="1"/>
  <c r="AK2708" i="1"/>
  <c r="K2708" i="1"/>
  <c r="AG2708" i="1" s="1"/>
  <c r="AK2707" i="1"/>
  <c r="K2707" i="1"/>
  <c r="AG2707" i="1" s="1"/>
  <c r="AK2706" i="1"/>
  <c r="K2706" i="1"/>
  <c r="AG2706" i="1" s="1"/>
  <c r="AK2705" i="1"/>
  <c r="K2705" i="1"/>
  <c r="AG2705" i="1" s="1"/>
  <c r="AK2704" i="1"/>
  <c r="K2704" i="1"/>
  <c r="AG2704" i="1" s="1"/>
  <c r="AK2703" i="1"/>
  <c r="K2703" i="1"/>
  <c r="AG2703" i="1" s="1"/>
  <c r="AK2702" i="1"/>
  <c r="K2702" i="1"/>
  <c r="AG2702" i="1" s="1"/>
  <c r="AK2701" i="1"/>
  <c r="K2701" i="1"/>
  <c r="AG2701" i="1" s="1"/>
  <c r="AK2700" i="1"/>
  <c r="K2700" i="1"/>
  <c r="AG2700" i="1" s="1"/>
  <c r="AK2699" i="1"/>
  <c r="K2699" i="1"/>
  <c r="AG2699" i="1" s="1"/>
  <c r="AK2698" i="1"/>
  <c r="K2698" i="1"/>
  <c r="AG2698" i="1" s="1"/>
  <c r="AK2697" i="1"/>
  <c r="K2697" i="1"/>
  <c r="AG2697" i="1" s="1"/>
  <c r="AK2696" i="1"/>
  <c r="K2696" i="1"/>
  <c r="AG2696" i="1" s="1"/>
  <c r="AK2695" i="1"/>
  <c r="K2695" i="1"/>
  <c r="AG2695" i="1" s="1"/>
  <c r="AK2694" i="1"/>
  <c r="K2694" i="1"/>
  <c r="AG2694" i="1" s="1"/>
  <c r="AK2693" i="1"/>
  <c r="K2693" i="1"/>
  <c r="AG2693" i="1" s="1"/>
  <c r="AK2692" i="1"/>
  <c r="K2692" i="1"/>
  <c r="AG2692" i="1" s="1"/>
  <c r="AK2691" i="1"/>
  <c r="K2691" i="1"/>
  <c r="AG2691" i="1" s="1"/>
  <c r="AK2690" i="1"/>
  <c r="K2690" i="1"/>
  <c r="AG2690" i="1" s="1"/>
  <c r="AK2689" i="1"/>
  <c r="K2689" i="1"/>
  <c r="AG2689" i="1" s="1"/>
  <c r="AK2688" i="1"/>
  <c r="K2688" i="1"/>
  <c r="AG2688" i="1" s="1"/>
  <c r="AK2687" i="1"/>
  <c r="K2687" i="1"/>
  <c r="AG2687" i="1" s="1"/>
  <c r="AK2686" i="1"/>
  <c r="K2686" i="1"/>
  <c r="AG2686" i="1" s="1"/>
  <c r="AK2685" i="1"/>
  <c r="K2685" i="1"/>
  <c r="AG2685" i="1" s="1"/>
  <c r="AK2684" i="1"/>
  <c r="K2684" i="1"/>
  <c r="AG2684" i="1" s="1"/>
  <c r="AK2683" i="1"/>
  <c r="K2683" i="1"/>
  <c r="AG2683" i="1" s="1"/>
  <c r="AK2682" i="1"/>
  <c r="K2682" i="1"/>
  <c r="AG2682" i="1" s="1"/>
  <c r="AK2681" i="1"/>
  <c r="K2681" i="1"/>
  <c r="AG2681" i="1" s="1"/>
  <c r="AK2680" i="1"/>
  <c r="K2680" i="1"/>
  <c r="AG2680" i="1" s="1"/>
  <c r="AK2679" i="1"/>
  <c r="K2679" i="1"/>
  <c r="AG2679" i="1" s="1"/>
  <c r="AK2678" i="1"/>
  <c r="K2678" i="1"/>
  <c r="AG2678" i="1" s="1"/>
  <c r="AK2677" i="1"/>
  <c r="K2677" i="1"/>
  <c r="AG2677" i="1" s="1"/>
  <c r="AK2676" i="1"/>
  <c r="K2676" i="1"/>
  <c r="AG2676" i="1" s="1"/>
  <c r="AK2675" i="1"/>
  <c r="K2675" i="1"/>
  <c r="AG2675" i="1" s="1"/>
  <c r="AK2674" i="1"/>
  <c r="K2674" i="1"/>
  <c r="AG2674" i="1" s="1"/>
  <c r="AK2673" i="1"/>
  <c r="K2673" i="1"/>
  <c r="AG2673" i="1" s="1"/>
  <c r="AK2672" i="1"/>
  <c r="K2672" i="1"/>
  <c r="AG2672" i="1" s="1"/>
  <c r="AK2671" i="1"/>
  <c r="K2671" i="1"/>
  <c r="AG2671" i="1" s="1"/>
  <c r="AK2670" i="1"/>
  <c r="K2670" i="1"/>
  <c r="AG2670" i="1" s="1"/>
  <c r="AK2669" i="1"/>
  <c r="K2669" i="1"/>
  <c r="AG2669" i="1" s="1"/>
  <c r="AK2668" i="1"/>
  <c r="K2668" i="1"/>
  <c r="AG2668" i="1" s="1"/>
  <c r="AK2667" i="1"/>
  <c r="K2667" i="1"/>
  <c r="AG2667" i="1" s="1"/>
  <c r="AK2666" i="1"/>
  <c r="K2666" i="1"/>
  <c r="AG2666" i="1" s="1"/>
  <c r="AK2665" i="1"/>
  <c r="K2665" i="1"/>
  <c r="AG2665" i="1" s="1"/>
  <c r="AK2664" i="1"/>
  <c r="K2664" i="1"/>
  <c r="AG2664" i="1" s="1"/>
  <c r="AK2663" i="1"/>
  <c r="K2663" i="1"/>
  <c r="AG2663" i="1" s="1"/>
  <c r="AK2662" i="1"/>
  <c r="K2662" i="1"/>
  <c r="AG2662" i="1" s="1"/>
  <c r="AK2661" i="1"/>
  <c r="K2661" i="1"/>
  <c r="AG2661" i="1" s="1"/>
  <c r="AK2660" i="1"/>
  <c r="K2660" i="1"/>
  <c r="AG2660" i="1" s="1"/>
  <c r="AK2659" i="1"/>
  <c r="K2659" i="1"/>
  <c r="AG2659" i="1" s="1"/>
  <c r="AK2658" i="1"/>
  <c r="K2658" i="1"/>
  <c r="AG2658" i="1" s="1"/>
  <c r="AK2657" i="1"/>
  <c r="K2657" i="1"/>
  <c r="AG2657" i="1" s="1"/>
  <c r="AK2656" i="1"/>
  <c r="K2656" i="1"/>
  <c r="AG2656" i="1" s="1"/>
  <c r="AK2655" i="1"/>
  <c r="K2655" i="1"/>
  <c r="AG2655" i="1" s="1"/>
  <c r="AK2654" i="1"/>
  <c r="K2654" i="1"/>
  <c r="AG2654" i="1" s="1"/>
  <c r="AK2653" i="1"/>
  <c r="K2653" i="1"/>
  <c r="AG2653" i="1" s="1"/>
  <c r="AK2652" i="1"/>
  <c r="K2652" i="1"/>
  <c r="AG2652" i="1" s="1"/>
  <c r="AK2651" i="1"/>
  <c r="K2651" i="1"/>
  <c r="AG2651" i="1" s="1"/>
  <c r="AK2650" i="1"/>
  <c r="K2650" i="1"/>
  <c r="AG2650" i="1" s="1"/>
  <c r="AK2649" i="1"/>
  <c r="K2649" i="1"/>
  <c r="AG2649" i="1" s="1"/>
  <c r="AK2648" i="1"/>
  <c r="K2648" i="1"/>
  <c r="AG2648" i="1" s="1"/>
  <c r="AK2647" i="1"/>
  <c r="K2647" i="1"/>
  <c r="AG2647" i="1" s="1"/>
  <c r="AK2646" i="1"/>
  <c r="K2646" i="1"/>
  <c r="AG2646" i="1" s="1"/>
  <c r="AK2645" i="1"/>
  <c r="K2645" i="1"/>
  <c r="AG2645" i="1" s="1"/>
  <c r="AK2644" i="1"/>
  <c r="K2644" i="1"/>
  <c r="AG2644" i="1" s="1"/>
  <c r="AK2643" i="1"/>
  <c r="K2643" i="1"/>
  <c r="AG2643" i="1" s="1"/>
  <c r="AK2642" i="1"/>
  <c r="K2642" i="1"/>
  <c r="AG2642" i="1" s="1"/>
  <c r="AK2641" i="1"/>
  <c r="K2641" i="1"/>
  <c r="AG2641" i="1" s="1"/>
  <c r="AK2640" i="1"/>
  <c r="K2640" i="1"/>
  <c r="AG2640" i="1" s="1"/>
  <c r="AK2639" i="1"/>
  <c r="K2639" i="1"/>
  <c r="AG2639" i="1" s="1"/>
  <c r="AK2638" i="1"/>
  <c r="K2638" i="1"/>
  <c r="AG2638" i="1" s="1"/>
  <c r="AK2637" i="1"/>
  <c r="K2637" i="1"/>
  <c r="AG2637" i="1" s="1"/>
  <c r="AK2636" i="1"/>
  <c r="K2636" i="1"/>
  <c r="AG2636" i="1" s="1"/>
  <c r="AK2635" i="1"/>
  <c r="K2635" i="1"/>
  <c r="AG2635" i="1" s="1"/>
  <c r="AK2634" i="1"/>
  <c r="K2634" i="1"/>
  <c r="AG2634" i="1" s="1"/>
  <c r="AK2633" i="1"/>
  <c r="K2633" i="1"/>
  <c r="AG2633" i="1" s="1"/>
  <c r="AK2632" i="1"/>
  <c r="K2632" i="1"/>
  <c r="AG2632" i="1" s="1"/>
  <c r="AK2631" i="1"/>
  <c r="K2631" i="1"/>
  <c r="AG2631" i="1" s="1"/>
  <c r="AK2630" i="1"/>
  <c r="K2630" i="1"/>
  <c r="AG2630" i="1" s="1"/>
  <c r="AK2629" i="1"/>
  <c r="K2629" i="1"/>
  <c r="AG2629" i="1" s="1"/>
  <c r="AK2628" i="1"/>
  <c r="K2628" i="1"/>
  <c r="AG2628" i="1" s="1"/>
  <c r="AK2627" i="1"/>
  <c r="K2627" i="1"/>
  <c r="AG2627" i="1" s="1"/>
  <c r="AK2626" i="1"/>
  <c r="K2626" i="1"/>
  <c r="AG2626" i="1" s="1"/>
  <c r="AK2625" i="1"/>
  <c r="K2625" i="1"/>
  <c r="AG2625" i="1" s="1"/>
  <c r="AK2624" i="1"/>
  <c r="K2624" i="1"/>
  <c r="AG2624" i="1" s="1"/>
  <c r="AK2623" i="1"/>
  <c r="K2623" i="1"/>
  <c r="AG2623" i="1" s="1"/>
  <c r="AK2622" i="1"/>
  <c r="K2622" i="1"/>
  <c r="AG2622" i="1" s="1"/>
  <c r="AK2621" i="1"/>
  <c r="K2621" i="1"/>
  <c r="AG2621" i="1" s="1"/>
  <c r="AK2620" i="1"/>
  <c r="K2620" i="1"/>
  <c r="AG2620" i="1" s="1"/>
  <c r="AK2619" i="1"/>
  <c r="K2619" i="1"/>
  <c r="AK2618" i="1"/>
  <c r="K2618" i="1"/>
  <c r="AG2618" i="1" s="1"/>
  <c r="AK2617" i="1"/>
  <c r="K2617" i="1"/>
  <c r="AG2617" i="1" s="1"/>
  <c r="AK2616" i="1"/>
  <c r="K2616" i="1"/>
  <c r="AG2616" i="1" s="1"/>
  <c r="AK2615" i="1"/>
  <c r="K2615" i="1"/>
  <c r="AK2614" i="1"/>
  <c r="K2614" i="1"/>
  <c r="AG2614" i="1" s="1"/>
  <c r="AK2613" i="1"/>
  <c r="K2613" i="1"/>
  <c r="AG2613" i="1" s="1"/>
  <c r="AK2612" i="1"/>
  <c r="K2612" i="1"/>
  <c r="AG2612" i="1" s="1"/>
  <c r="AK2611" i="1"/>
  <c r="K2611" i="1"/>
  <c r="AG2611" i="1" s="1"/>
  <c r="AK2610" i="1"/>
  <c r="K2610" i="1"/>
  <c r="AG2610" i="1" s="1"/>
  <c r="AK2609" i="1"/>
  <c r="K2609" i="1"/>
  <c r="AG2609" i="1" s="1"/>
  <c r="AK2608" i="1"/>
  <c r="K2608" i="1"/>
  <c r="AG2608" i="1" s="1"/>
  <c r="AK2607" i="1"/>
  <c r="K2607" i="1"/>
  <c r="AG2607" i="1" s="1"/>
  <c r="AK2606" i="1"/>
  <c r="K2606" i="1"/>
  <c r="AG2606" i="1" s="1"/>
  <c r="AK2605" i="1"/>
  <c r="K2605" i="1"/>
  <c r="AG2605" i="1" s="1"/>
  <c r="AK2604" i="1"/>
  <c r="K2604" i="1"/>
  <c r="AG2604" i="1" s="1"/>
  <c r="AK2603" i="1"/>
  <c r="K2603" i="1"/>
  <c r="AG2603" i="1" s="1"/>
  <c r="AK2602" i="1"/>
  <c r="K2602" i="1"/>
  <c r="AG2602" i="1" s="1"/>
  <c r="AK2601" i="1"/>
  <c r="K2601" i="1"/>
  <c r="AG2601" i="1" s="1"/>
  <c r="AK2600" i="1"/>
  <c r="K2600" i="1"/>
  <c r="AG2600" i="1" s="1"/>
  <c r="AK2599" i="1"/>
  <c r="K2599" i="1"/>
  <c r="AG2599" i="1" s="1"/>
  <c r="AK2598" i="1"/>
  <c r="K2598" i="1"/>
  <c r="AG2598" i="1" s="1"/>
  <c r="AK2597" i="1"/>
  <c r="K2597" i="1"/>
  <c r="AG2597" i="1" s="1"/>
  <c r="AK2596" i="1"/>
  <c r="K2596" i="1"/>
  <c r="AG2596" i="1" s="1"/>
  <c r="AK2595" i="1"/>
  <c r="K2595" i="1"/>
  <c r="AG2595" i="1" s="1"/>
  <c r="AK2594" i="1"/>
  <c r="K2594" i="1"/>
  <c r="AG2594" i="1" s="1"/>
  <c r="AK2593" i="1"/>
  <c r="K2593" i="1"/>
  <c r="AG2593" i="1" s="1"/>
  <c r="AK2592" i="1"/>
  <c r="K2592" i="1"/>
  <c r="AG2592" i="1" s="1"/>
  <c r="AK2591" i="1"/>
  <c r="K2591" i="1"/>
  <c r="AG2591" i="1" s="1"/>
  <c r="AK2590" i="1"/>
  <c r="K2590" i="1"/>
  <c r="AG2590" i="1" s="1"/>
  <c r="AK2589" i="1"/>
  <c r="K2589" i="1"/>
  <c r="AG2589" i="1" s="1"/>
  <c r="AK2588" i="1"/>
  <c r="K2588" i="1"/>
  <c r="AG2588" i="1" s="1"/>
  <c r="AK2587" i="1"/>
  <c r="K2587" i="1"/>
  <c r="AG2587" i="1" s="1"/>
  <c r="AK2586" i="1"/>
  <c r="K2586" i="1"/>
  <c r="AG2586" i="1" s="1"/>
  <c r="AK2585" i="1"/>
  <c r="K2585" i="1"/>
  <c r="AG2585" i="1" s="1"/>
  <c r="AK2584" i="1"/>
  <c r="K2584" i="1"/>
  <c r="AG2584" i="1" s="1"/>
  <c r="AK2583" i="1"/>
  <c r="K2583" i="1"/>
  <c r="AG2583" i="1" s="1"/>
  <c r="AK2582" i="1"/>
  <c r="K2582" i="1"/>
  <c r="AG2582" i="1" s="1"/>
  <c r="AK2581" i="1"/>
  <c r="K2581" i="1"/>
  <c r="AG2581" i="1" s="1"/>
  <c r="AK2580" i="1"/>
  <c r="K2580" i="1"/>
  <c r="AG2580" i="1" s="1"/>
  <c r="AK2579" i="1"/>
  <c r="K2579" i="1"/>
  <c r="AG2579" i="1" s="1"/>
  <c r="AK2578" i="1"/>
  <c r="K2578" i="1"/>
  <c r="AG2578" i="1" s="1"/>
  <c r="AK2577" i="1"/>
  <c r="K2577" i="1"/>
  <c r="AG2577" i="1" s="1"/>
  <c r="AK2576" i="1"/>
  <c r="K2576" i="1"/>
  <c r="AG2576" i="1" s="1"/>
  <c r="AK2575" i="1"/>
  <c r="K2575" i="1"/>
  <c r="AG2575" i="1" s="1"/>
  <c r="AK2574" i="1"/>
  <c r="K2574" i="1"/>
  <c r="AG2574" i="1" s="1"/>
  <c r="AK2573" i="1"/>
  <c r="K2573" i="1"/>
  <c r="AG2573" i="1" s="1"/>
  <c r="AK2572" i="1"/>
  <c r="K2572" i="1"/>
  <c r="AG2572" i="1" s="1"/>
  <c r="AK2571" i="1"/>
  <c r="K2571" i="1"/>
  <c r="AG2571" i="1" s="1"/>
  <c r="AK2570" i="1"/>
  <c r="K2570" i="1"/>
  <c r="AG2570" i="1" s="1"/>
  <c r="AK2569" i="1"/>
  <c r="K2569" i="1"/>
  <c r="AG2569" i="1" s="1"/>
  <c r="AK2568" i="1"/>
  <c r="K2568" i="1"/>
  <c r="AG2568" i="1" s="1"/>
  <c r="AK2567" i="1"/>
  <c r="K2567" i="1"/>
  <c r="AG2567" i="1" s="1"/>
  <c r="AK2566" i="1"/>
  <c r="K2566" i="1"/>
  <c r="AG2566" i="1" s="1"/>
  <c r="AK2565" i="1"/>
  <c r="K2565" i="1"/>
  <c r="AG2565" i="1" s="1"/>
  <c r="AK2564" i="1"/>
  <c r="K2564" i="1"/>
  <c r="AG2564" i="1" s="1"/>
  <c r="AK2563" i="1"/>
  <c r="K2563" i="1"/>
  <c r="AG2563" i="1" s="1"/>
  <c r="AK2562" i="1"/>
  <c r="K2562" i="1"/>
  <c r="AG2562" i="1" s="1"/>
  <c r="AK2561" i="1"/>
  <c r="K2561" i="1"/>
  <c r="AG2561" i="1" s="1"/>
  <c r="AK2560" i="1"/>
  <c r="K2560" i="1"/>
  <c r="AG2560" i="1" s="1"/>
  <c r="AK2559" i="1"/>
  <c r="K2559" i="1"/>
  <c r="AG2559" i="1" s="1"/>
  <c r="AK2558" i="1"/>
  <c r="K2558" i="1"/>
  <c r="AG2558" i="1" s="1"/>
  <c r="AK2557" i="1"/>
  <c r="K2557" i="1"/>
  <c r="AG2557" i="1" s="1"/>
  <c r="AK2556" i="1"/>
  <c r="K2556" i="1"/>
  <c r="AG2556" i="1" s="1"/>
  <c r="AK2555" i="1"/>
  <c r="K2555" i="1"/>
  <c r="AG2555" i="1" s="1"/>
  <c r="AK2554" i="1"/>
  <c r="K2554" i="1"/>
  <c r="AG2554" i="1" s="1"/>
  <c r="AK2553" i="1"/>
  <c r="K2553" i="1"/>
  <c r="AG2553" i="1" s="1"/>
  <c r="AK2552" i="1"/>
  <c r="K2552" i="1"/>
  <c r="AG2552" i="1" s="1"/>
  <c r="AK2551" i="1"/>
  <c r="K2551" i="1"/>
  <c r="AG2551" i="1" s="1"/>
  <c r="AK2550" i="1"/>
  <c r="K2550" i="1"/>
  <c r="AG2550" i="1" s="1"/>
  <c r="AK2549" i="1"/>
  <c r="K2549" i="1"/>
  <c r="AG2549" i="1" s="1"/>
  <c r="AK2548" i="1"/>
  <c r="K2548" i="1"/>
  <c r="AG2548" i="1" s="1"/>
  <c r="AK2547" i="1"/>
  <c r="K2547" i="1"/>
  <c r="AG2547" i="1" s="1"/>
  <c r="AK2546" i="1"/>
  <c r="K2546" i="1"/>
  <c r="AG2546" i="1" s="1"/>
  <c r="AK2545" i="1"/>
  <c r="K2545" i="1"/>
  <c r="AG2545" i="1" s="1"/>
  <c r="AK2544" i="1"/>
  <c r="K2544" i="1"/>
  <c r="AG2544" i="1" s="1"/>
  <c r="AK2543" i="1"/>
  <c r="K2543" i="1"/>
  <c r="AG2543" i="1" s="1"/>
  <c r="AK2542" i="1"/>
  <c r="K2542" i="1"/>
  <c r="AG2542" i="1" s="1"/>
  <c r="AK2541" i="1"/>
  <c r="K2541" i="1"/>
  <c r="AG2541" i="1" s="1"/>
  <c r="AK2540" i="1"/>
  <c r="K2540" i="1"/>
  <c r="AG2540" i="1" s="1"/>
  <c r="AK2539" i="1"/>
  <c r="K2539" i="1"/>
  <c r="AG2539" i="1" s="1"/>
  <c r="AK2538" i="1"/>
  <c r="K2538" i="1"/>
  <c r="AG2538" i="1" s="1"/>
  <c r="AK2537" i="1"/>
  <c r="K2537" i="1"/>
  <c r="AG2537" i="1" s="1"/>
  <c r="AK2536" i="1"/>
  <c r="K2536" i="1"/>
  <c r="AG2536" i="1" s="1"/>
  <c r="AK2535" i="1"/>
  <c r="K2535" i="1"/>
  <c r="AG2535" i="1" s="1"/>
  <c r="AK2534" i="1"/>
  <c r="K2534" i="1"/>
  <c r="AG2534" i="1" s="1"/>
  <c r="AK2533" i="1"/>
  <c r="K2533" i="1"/>
  <c r="AG2533" i="1" s="1"/>
  <c r="AK2532" i="1"/>
  <c r="K2532" i="1"/>
  <c r="AG2532" i="1" s="1"/>
  <c r="AK2531" i="1"/>
  <c r="K2531" i="1"/>
  <c r="AG2531" i="1" s="1"/>
  <c r="AK2530" i="1"/>
  <c r="K2530" i="1"/>
  <c r="AG2530" i="1" s="1"/>
  <c r="AK2529" i="1"/>
  <c r="K2529" i="1"/>
  <c r="AG2529" i="1" s="1"/>
  <c r="AK2528" i="1"/>
  <c r="K2528" i="1"/>
  <c r="AG2528" i="1" s="1"/>
  <c r="AK2527" i="1"/>
  <c r="K2527" i="1"/>
  <c r="AG2527" i="1" s="1"/>
  <c r="AK2526" i="1"/>
  <c r="K2526" i="1"/>
  <c r="AG2526" i="1" s="1"/>
  <c r="AK2525" i="1"/>
  <c r="K2525" i="1"/>
  <c r="AG2525" i="1" s="1"/>
  <c r="AK2524" i="1"/>
  <c r="K2524" i="1"/>
  <c r="AG2524" i="1" s="1"/>
  <c r="AK2523" i="1"/>
  <c r="K2523" i="1"/>
  <c r="AG2523" i="1" s="1"/>
  <c r="AK2522" i="1"/>
  <c r="K2522" i="1"/>
  <c r="AG2522" i="1" s="1"/>
  <c r="AK2521" i="1"/>
  <c r="K2521" i="1"/>
  <c r="AG2521" i="1" s="1"/>
  <c r="AK2520" i="1"/>
  <c r="K2520" i="1"/>
  <c r="AG2520" i="1" s="1"/>
  <c r="AK2519" i="1"/>
  <c r="K2519" i="1"/>
  <c r="AG2519" i="1" s="1"/>
  <c r="AK2518" i="1"/>
  <c r="K2518" i="1"/>
  <c r="AG2518" i="1" s="1"/>
  <c r="AK2517" i="1"/>
  <c r="K2517" i="1"/>
  <c r="AG2517" i="1" s="1"/>
  <c r="AK2516" i="1"/>
  <c r="K2516" i="1"/>
  <c r="AG2516" i="1" s="1"/>
  <c r="AK2515" i="1"/>
  <c r="K2515" i="1"/>
  <c r="AG2515" i="1" s="1"/>
  <c r="AK2514" i="1"/>
  <c r="K2514" i="1"/>
  <c r="AG2514" i="1" s="1"/>
  <c r="AK2513" i="1"/>
  <c r="K2513" i="1"/>
  <c r="AG2513" i="1" s="1"/>
  <c r="AK2512" i="1"/>
  <c r="K2512" i="1"/>
  <c r="AG2512" i="1" s="1"/>
  <c r="AK2511" i="1"/>
  <c r="K2511" i="1"/>
  <c r="AG2511" i="1" s="1"/>
  <c r="AK2510" i="1"/>
  <c r="K2510" i="1"/>
  <c r="AG2510" i="1" s="1"/>
  <c r="AK2509" i="1"/>
  <c r="K2509" i="1"/>
  <c r="AG2509" i="1" s="1"/>
  <c r="AK2508" i="1"/>
  <c r="K2508" i="1"/>
  <c r="AG2508" i="1" s="1"/>
  <c r="AK2507" i="1"/>
  <c r="K2507" i="1"/>
  <c r="AG2507" i="1" s="1"/>
  <c r="AK2506" i="1"/>
  <c r="K2506" i="1"/>
  <c r="AG2506" i="1" s="1"/>
  <c r="AK2505" i="1"/>
  <c r="K2505" i="1"/>
  <c r="AG2505" i="1" s="1"/>
  <c r="AK2504" i="1"/>
  <c r="K2504" i="1"/>
  <c r="AG2504" i="1" s="1"/>
  <c r="AK2503" i="1"/>
  <c r="K2503" i="1"/>
  <c r="AG2503" i="1" s="1"/>
  <c r="AK2502" i="1"/>
  <c r="K2502" i="1"/>
  <c r="AG2502" i="1" s="1"/>
  <c r="AK2501" i="1"/>
  <c r="K2501" i="1"/>
  <c r="AG2501" i="1" s="1"/>
  <c r="AK2500" i="1"/>
  <c r="K2500" i="1"/>
  <c r="AG2500" i="1" s="1"/>
  <c r="AK2499" i="1"/>
  <c r="K2499" i="1"/>
  <c r="AG2499" i="1" s="1"/>
  <c r="AK2498" i="1"/>
  <c r="K2498" i="1"/>
  <c r="AG2498" i="1" s="1"/>
  <c r="AK2497" i="1"/>
  <c r="K2497" i="1"/>
  <c r="AG2497" i="1" s="1"/>
  <c r="AK2496" i="1"/>
  <c r="K2496" i="1"/>
  <c r="AG2496" i="1" s="1"/>
  <c r="AK2495" i="1"/>
  <c r="K2495" i="1"/>
  <c r="AG2495" i="1" s="1"/>
  <c r="AK2494" i="1"/>
  <c r="K2494" i="1"/>
  <c r="AG2494" i="1" s="1"/>
  <c r="AK2493" i="1"/>
  <c r="K2493" i="1"/>
  <c r="AG2493" i="1" s="1"/>
  <c r="AK2492" i="1"/>
  <c r="K2492" i="1"/>
  <c r="AG2492" i="1" s="1"/>
  <c r="AK2491" i="1"/>
  <c r="K2491" i="1"/>
  <c r="AG2491" i="1" s="1"/>
  <c r="AK2490" i="1"/>
  <c r="K2490" i="1"/>
  <c r="AG2490" i="1" s="1"/>
  <c r="AK2489" i="1"/>
  <c r="K2489" i="1"/>
  <c r="AG2489" i="1" s="1"/>
  <c r="AK2488" i="1"/>
  <c r="K2488" i="1"/>
  <c r="AG2488" i="1" s="1"/>
  <c r="AK2487" i="1"/>
  <c r="K2487" i="1"/>
  <c r="AG2487" i="1" s="1"/>
  <c r="AK2486" i="1"/>
  <c r="K2486" i="1"/>
  <c r="AG2486" i="1" s="1"/>
  <c r="AK2485" i="1"/>
  <c r="K2485" i="1"/>
  <c r="AG2485" i="1" s="1"/>
  <c r="AK2484" i="1"/>
  <c r="K2484" i="1"/>
  <c r="AG2484" i="1" s="1"/>
  <c r="AK2483" i="1"/>
  <c r="K2483" i="1"/>
  <c r="AG2483" i="1" s="1"/>
  <c r="AK2482" i="1"/>
  <c r="K2482" i="1"/>
  <c r="AG2482" i="1" s="1"/>
  <c r="AK2481" i="1"/>
  <c r="K2481" i="1"/>
  <c r="AG2481" i="1" s="1"/>
  <c r="AK2480" i="1"/>
  <c r="K2480" i="1"/>
  <c r="AG2480" i="1" s="1"/>
  <c r="AK2479" i="1"/>
  <c r="K2479" i="1"/>
  <c r="AG2479" i="1" s="1"/>
  <c r="AK2478" i="1"/>
  <c r="K2478" i="1"/>
  <c r="AG2478" i="1" s="1"/>
  <c r="AK2477" i="1"/>
  <c r="K2477" i="1"/>
  <c r="AG2477" i="1" s="1"/>
  <c r="AK2476" i="1"/>
  <c r="K2476" i="1"/>
  <c r="AG2476" i="1" s="1"/>
  <c r="AK2475" i="1"/>
  <c r="K2475" i="1"/>
  <c r="AG2475" i="1" s="1"/>
  <c r="AK2474" i="1"/>
  <c r="K2474" i="1"/>
  <c r="AG2474" i="1" s="1"/>
  <c r="AK2473" i="1"/>
  <c r="K2473" i="1"/>
  <c r="AG2473" i="1" s="1"/>
  <c r="AK2472" i="1"/>
  <c r="K2472" i="1"/>
  <c r="AG2472" i="1" s="1"/>
  <c r="AK2471" i="1"/>
  <c r="K2471" i="1"/>
  <c r="AG2471" i="1" s="1"/>
  <c r="AK2470" i="1"/>
  <c r="K2470" i="1"/>
  <c r="AG2470" i="1" s="1"/>
  <c r="AK2469" i="1"/>
  <c r="K2469" i="1"/>
  <c r="AG2469" i="1" s="1"/>
  <c r="AK2468" i="1"/>
  <c r="K2468" i="1"/>
  <c r="AG2468" i="1" s="1"/>
  <c r="AK2467" i="1"/>
  <c r="K2467" i="1"/>
  <c r="AG2467" i="1" s="1"/>
  <c r="AK2466" i="1"/>
  <c r="K2466" i="1"/>
  <c r="AG2466" i="1" s="1"/>
  <c r="AK2465" i="1"/>
  <c r="K2465" i="1"/>
  <c r="AG2465" i="1" s="1"/>
  <c r="AK2464" i="1"/>
  <c r="K2464" i="1"/>
  <c r="AG2464" i="1" s="1"/>
  <c r="AK2463" i="1"/>
  <c r="K2463" i="1"/>
  <c r="AG2463" i="1" s="1"/>
  <c r="AK2462" i="1"/>
  <c r="K2462" i="1"/>
  <c r="AG2462" i="1" s="1"/>
  <c r="AK2461" i="1"/>
  <c r="K2461" i="1"/>
  <c r="AG2461" i="1" s="1"/>
  <c r="AK2460" i="1"/>
  <c r="K2460" i="1"/>
  <c r="AG2460" i="1" s="1"/>
  <c r="AK2459" i="1"/>
  <c r="K2459" i="1"/>
  <c r="AG2459" i="1" s="1"/>
  <c r="AK2458" i="1"/>
  <c r="K2458" i="1"/>
  <c r="AG2458" i="1" s="1"/>
  <c r="AK2457" i="1"/>
  <c r="K2457" i="1"/>
  <c r="AG2457" i="1" s="1"/>
  <c r="AK2456" i="1"/>
  <c r="K2456" i="1"/>
  <c r="AG2456" i="1" s="1"/>
  <c r="AK2455" i="1"/>
  <c r="K2455" i="1"/>
  <c r="AG2455" i="1" s="1"/>
  <c r="AK2454" i="1"/>
  <c r="K2454" i="1"/>
  <c r="AG2454" i="1" s="1"/>
  <c r="AK2453" i="1"/>
  <c r="K2453" i="1"/>
  <c r="AG2453" i="1" s="1"/>
  <c r="AK2452" i="1"/>
  <c r="K2452" i="1"/>
  <c r="AG2452" i="1" s="1"/>
  <c r="AK2451" i="1"/>
  <c r="K2451" i="1"/>
  <c r="AG2451" i="1" s="1"/>
  <c r="AK2450" i="1"/>
  <c r="K2450" i="1"/>
  <c r="AG2450" i="1" s="1"/>
  <c r="AK2449" i="1"/>
  <c r="K2449" i="1"/>
  <c r="AG2449" i="1" s="1"/>
  <c r="AK2448" i="1"/>
  <c r="K2448" i="1"/>
  <c r="AG2448" i="1" s="1"/>
  <c r="AK2447" i="1"/>
  <c r="K2447" i="1"/>
  <c r="AG2447" i="1" s="1"/>
  <c r="AK2446" i="1"/>
  <c r="K2446" i="1"/>
  <c r="AG2446" i="1" s="1"/>
  <c r="AK2445" i="1"/>
  <c r="K2445" i="1"/>
  <c r="AG2445" i="1" s="1"/>
  <c r="AK2444" i="1"/>
  <c r="K2444" i="1"/>
  <c r="AG2444" i="1" s="1"/>
  <c r="AK2443" i="1"/>
  <c r="K2443" i="1"/>
  <c r="AG2443" i="1" s="1"/>
  <c r="AK2442" i="1"/>
  <c r="K2442" i="1"/>
  <c r="AG2442" i="1" s="1"/>
  <c r="AK2441" i="1"/>
  <c r="K2441" i="1"/>
  <c r="AG2441" i="1" s="1"/>
  <c r="AK2440" i="1"/>
  <c r="K2440" i="1"/>
  <c r="AG2440" i="1" s="1"/>
  <c r="AK2439" i="1"/>
  <c r="K2439" i="1"/>
  <c r="AG2439" i="1" s="1"/>
  <c r="AK2438" i="1"/>
  <c r="K2438" i="1"/>
  <c r="AG2438" i="1" s="1"/>
  <c r="AK2437" i="1"/>
  <c r="K2437" i="1"/>
  <c r="AG2437" i="1" s="1"/>
  <c r="AK2436" i="1"/>
  <c r="K2436" i="1"/>
  <c r="AG2436" i="1" s="1"/>
  <c r="AK2435" i="1"/>
  <c r="K2435" i="1"/>
  <c r="AG2435" i="1" s="1"/>
  <c r="AK2434" i="1"/>
  <c r="K2434" i="1"/>
  <c r="AG2434" i="1" s="1"/>
  <c r="AK2433" i="1"/>
  <c r="K2433" i="1"/>
  <c r="AG2433" i="1" s="1"/>
  <c r="AK2432" i="1"/>
  <c r="K2432" i="1"/>
  <c r="AG2432" i="1" s="1"/>
  <c r="AK2431" i="1"/>
  <c r="K2431" i="1"/>
  <c r="AG2431" i="1" s="1"/>
  <c r="AK2430" i="1"/>
  <c r="K2430" i="1"/>
  <c r="AG2430" i="1" s="1"/>
  <c r="AK2429" i="1"/>
  <c r="K2429" i="1"/>
  <c r="AG2429" i="1" s="1"/>
  <c r="AK2428" i="1"/>
  <c r="K2428" i="1"/>
  <c r="AG2428" i="1" s="1"/>
  <c r="AK2427" i="1"/>
  <c r="K2427" i="1"/>
  <c r="AG2427" i="1" s="1"/>
  <c r="AK2426" i="1"/>
  <c r="K2426" i="1"/>
  <c r="AG2426" i="1" s="1"/>
  <c r="AK2425" i="1"/>
  <c r="K2425" i="1"/>
  <c r="AG2425" i="1" s="1"/>
  <c r="AK2424" i="1"/>
  <c r="K2424" i="1"/>
  <c r="AG2424" i="1" s="1"/>
  <c r="AK2423" i="1"/>
  <c r="K2423" i="1"/>
  <c r="AG2423" i="1" s="1"/>
  <c r="AK2422" i="1"/>
  <c r="K2422" i="1"/>
  <c r="AG2422" i="1" s="1"/>
  <c r="AK2421" i="1"/>
  <c r="K2421" i="1"/>
  <c r="AG2421" i="1" s="1"/>
  <c r="AK2420" i="1"/>
  <c r="K2420" i="1"/>
  <c r="AG2420" i="1" s="1"/>
  <c r="AK2419" i="1"/>
  <c r="K2419" i="1"/>
  <c r="AG2419" i="1" s="1"/>
  <c r="AK2418" i="1"/>
  <c r="K2418" i="1"/>
  <c r="AG2418" i="1" s="1"/>
  <c r="AK2417" i="1"/>
  <c r="K2417" i="1"/>
  <c r="AG2417" i="1" s="1"/>
  <c r="AK2416" i="1"/>
  <c r="K2416" i="1"/>
  <c r="AG2416" i="1" s="1"/>
  <c r="AK2415" i="1"/>
  <c r="K2415" i="1"/>
  <c r="AG2415" i="1" s="1"/>
  <c r="AK2414" i="1"/>
  <c r="K2414" i="1"/>
  <c r="AG2414" i="1" s="1"/>
  <c r="AK2413" i="1"/>
  <c r="K2413" i="1"/>
  <c r="AG2413" i="1" s="1"/>
  <c r="AK2412" i="1"/>
  <c r="K2412" i="1"/>
  <c r="AG2412" i="1" s="1"/>
  <c r="AK2411" i="1"/>
  <c r="K2411" i="1"/>
  <c r="AG2411" i="1" s="1"/>
  <c r="AK2410" i="1"/>
  <c r="K2410" i="1"/>
  <c r="AG2410" i="1" s="1"/>
  <c r="AK2409" i="1"/>
  <c r="K2409" i="1"/>
  <c r="AG2409" i="1" s="1"/>
  <c r="AK2408" i="1"/>
  <c r="K2408" i="1"/>
  <c r="AG2408" i="1" s="1"/>
  <c r="AK2407" i="1"/>
  <c r="K2407" i="1"/>
  <c r="AG2407" i="1" s="1"/>
  <c r="AK2406" i="1"/>
  <c r="K2406" i="1"/>
  <c r="AG2406" i="1" s="1"/>
  <c r="AK2405" i="1"/>
  <c r="K2405" i="1"/>
  <c r="AG2405" i="1" s="1"/>
  <c r="AK2404" i="1"/>
  <c r="K2404" i="1"/>
  <c r="AG2404" i="1" s="1"/>
  <c r="AK2403" i="1"/>
  <c r="K2403" i="1"/>
  <c r="AG2403" i="1" s="1"/>
  <c r="AK2402" i="1"/>
  <c r="K2402" i="1"/>
  <c r="AG2402" i="1" s="1"/>
  <c r="AK2401" i="1"/>
  <c r="K2401" i="1"/>
  <c r="AG2401" i="1" s="1"/>
  <c r="AK2400" i="1"/>
  <c r="K2400" i="1"/>
  <c r="AG2400" i="1" s="1"/>
  <c r="AK2399" i="1"/>
  <c r="K2399" i="1"/>
  <c r="AG2399" i="1" s="1"/>
  <c r="AK2398" i="1"/>
  <c r="K2398" i="1"/>
  <c r="AG2398" i="1" s="1"/>
  <c r="AK2397" i="1"/>
  <c r="K2397" i="1"/>
  <c r="AG2397" i="1" s="1"/>
  <c r="AK2396" i="1"/>
  <c r="K2396" i="1"/>
  <c r="AG2396" i="1" s="1"/>
  <c r="AK2395" i="1"/>
  <c r="K2395" i="1"/>
  <c r="AG2395" i="1" s="1"/>
  <c r="AK2394" i="1"/>
  <c r="K2394" i="1"/>
  <c r="AG2394" i="1" s="1"/>
  <c r="AK2393" i="1"/>
  <c r="K2393" i="1"/>
  <c r="AG2393" i="1" s="1"/>
  <c r="AK2392" i="1"/>
  <c r="K2392" i="1"/>
  <c r="AG2392" i="1" s="1"/>
  <c r="AK2391" i="1"/>
  <c r="K2391" i="1"/>
  <c r="AG2391" i="1" s="1"/>
  <c r="AK2390" i="1"/>
  <c r="K2390" i="1"/>
  <c r="AG2390" i="1" s="1"/>
  <c r="AK2389" i="1"/>
  <c r="K2389" i="1"/>
  <c r="AG2389" i="1" s="1"/>
  <c r="AK2388" i="1"/>
  <c r="K2388" i="1"/>
  <c r="AG2388" i="1" s="1"/>
  <c r="AK2387" i="1"/>
  <c r="K2387" i="1"/>
  <c r="AG2387" i="1" s="1"/>
  <c r="AK2386" i="1"/>
  <c r="K2386" i="1"/>
  <c r="AG2386" i="1" s="1"/>
  <c r="AK2385" i="1"/>
  <c r="K2385" i="1"/>
  <c r="AG2385" i="1" s="1"/>
  <c r="AK2384" i="1"/>
  <c r="K2384" i="1"/>
  <c r="AG2384" i="1" s="1"/>
  <c r="AK2383" i="1"/>
  <c r="K2383" i="1"/>
  <c r="AG2383" i="1" s="1"/>
  <c r="AK2382" i="1"/>
  <c r="K2382" i="1"/>
  <c r="AG2382" i="1" s="1"/>
  <c r="AK2381" i="1"/>
  <c r="K2381" i="1"/>
  <c r="AG2381" i="1" s="1"/>
  <c r="AK2380" i="1"/>
  <c r="K2380" i="1"/>
  <c r="AG2380" i="1" s="1"/>
  <c r="AK2379" i="1"/>
  <c r="K2379" i="1"/>
  <c r="AG2379" i="1" s="1"/>
  <c r="AK2378" i="1"/>
  <c r="K2378" i="1"/>
  <c r="AG2378" i="1" s="1"/>
  <c r="AK2377" i="1"/>
  <c r="K2377" i="1"/>
  <c r="AG2377" i="1" s="1"/>
  <c r="AK2376" i="1"/>
  <c r="K2376" i="1"/>
  <c r="AG2376" i="1" s="1"/>
  <c r="AK2375" i="1"/>
  <c r="K2375" i="1"/>
  <c r="AG2375" i="1" s="1"/>
  <c r="AK2374" i="1"/>
  <c r="K2374" i="1"/>
  <c r="AG2374" i="1" s="1"/>
  <c r="AK2373" i="1"/>
  <c r="K2373" i="1"/>
  <c r="AG2373" i="1" s="1"/>
  <c r="AK2372" i="1"/>
  <c r="K2372" i="1"/>
  <c r="AG2372" i="1" s="1"/>
  <c r="AK2371" i="1"/>
  <c r="K2371" i="1"/>
  <c r="AG2371" i="1" s="1"/>
  <c r="AK2370" i="1"/>
  <c r="K2370" i="1"/>
  <c r="AG2370" i="1" s="1"/>
  <c r="AK2369" i="1"/>
  <c r="K2369" i="1"/>
  <c r="AG2369" i="1" s="1"/>
  <c r="AK2368" i="1"/>
  <c r="K2368" i="1"/>
  <c r="AG2368" i="1" s="1"/>
  <c r="AK2367" i="1"/>
  <c r="K2367" i="1"/>
  <c r="AG2367" i="1" s="1"/>
  <c r="AK2366" i="1"/>
  <c r="K2366" i="1"/>
  <c r="AG2366" i="1" s="1"/>
  <c r="AK2365" i="1"/>
  <c r="K2365" i="1"/>
  <c r="AG2365" i="1" s="1"/>
  <c r="AK2364" i="1"/>
  <c r="K2364" i="1"/>
  <c r="AG2364" i="1" s="1"/>
  <c r="AK2363" i="1"/>
  <c r="K2363" i="1"/>
  <c r="AG2363" i="1" s="1"/>
  <c r="AK2362" i="1"/>
  <c r="K2362" i="1"/>
  <c r="AG2362" i="1" s="1"/>
  <c r="AK2361" i="1"/>
  <c r="K2361" i="1"/>
  <c r="AG2361" i="1" s="1"/>
  <c r="AK2360" i="1"/>
  <c r="K2360" i="1"/>
  <c r="AG2360" i="1" s="1"/>
  <c r="AK2359" i="1"/>
  <c r="K2359" i="1"/>
  <c r="AG2359" i="1" s="1"/>
  <c r="AK2358" i="1"/>
  <c r="K2358" i="1"/>
  <c r="AG2358" i="1" s="1"/>
  <c r="AK2357" i="1"/>
  <c r="K2357" i="1"/>
  <c r="AG2357" i="1" s="1"/>
  <c r="AK2356" i="1"/>
  <c r="K2356" i="1"/>
  <c r="AG2356" i="1" s="1"/>
  <c r="AK2355" i="1"/>
  <c r="K2355" i="1"/>
  <c r="AG2355" i="1" s="1"/>
  <c r="AK2354" i="1"/>
  <c r="K2354" i="1"/>
  <c r="AG2354" i="1" s="1"/>
  <c r="AK2353" i="1"/>
  <c r="K2353" i="1"/>
  <c r="AG2353" i="1" s="1"/>
  <c r="AK2352" i="1"/>
  <c r="K2352" i="1"/>
  <c r="AG2352" i="1" s="1"/>
  <c r="AK2351" i="1"/>
  <c r="K2351" i="1"/>
  <c r="AG2351" i="1" s="1"/>
  <c r="AK2350" i="1"/>
  <c r="K2350" i="1"/>
  <c r="AG2350" i="1" s="1"/>
  <c r="AK2349" i="1"/>
  <c r="K2349" i="1"/>
  <c r="AG2349" i="1" s="1"/>
  <c r="AK2348" i="1"/>
  <c r="K2348" i="1"/>
  <c r="AG2348" i="1" s="1"/>
  <c r="AK2347" i="1"/>
  <c r="K2347" i="1"/>
  <c r="AG2347" i="1" s="1"/>
  <c r="AK2346" i="1"/>
  <c r="K2346" i="1"/>
  <c r="AG2346" i="1" s="1"/>
  <c r="AK2345" i="1"/>
  <c r="K2345" i="1"/>
  <c r="AG2345" i="1" s="1"/>
  <c r="AK2344" i="1"/>
  <c r="K2344" i="1"/>
  <c r="AG2344" i="1" s="1"/>
  <c r="AK2343" i="1"/>
  <c r="K2343" i="1"/>
  <c r="AG2343" i="1" s="1"/>
  <c r="AK2342" i="1"/>
  <c r="K2342" i="1"/>
  <c r="AG2342" i="1" s="1"/>
  <c r="AK2341" i="1"/>
  <c r="K2341" i="1"/>
  <c r="AG2341" i="1" s="1"/>
  <c r="AK2340" i="1"/>
  <c r="K2340" i="1"/>
  <c r="AG2340" i="1" s="1"/>
  <c r="AK2339" i="1"/>
  <c r="K2339" i="1"/>
  <c r="AG2339" i="1" s="1"/>
  <c r="AK2338" i="1"/>
  <c r="K2338" i="1"/>
  <c r="AG2338" i="1" s="1"/>
  <c r="AK2337" i="1"/>
  <c r="K2337" i="1"/>
  <c r="AG2337" i="1" s="1"/>
  <c r="AK2336" i="1"/>
  <c r="K2336" i="1"/>
  <c r="AG2336" i="1" s="1"/>
  <c r="AK2335" i="1"/>
  <c r="K2335" i="1"/>
  <c r="AG2335" i="1" s="1"/>
  <c r="AK2334" i="1"/>
  <c r="K2334" i="1"/>
  <c r="AG2334" i="1" s="1"/>
  <c r="AK2333" i="1"/>
  <c r="K2333" i="1"/>
  <c r="AG2333" i="1" s="1"/>
  <c r="AK2332" i="1"/>
  <c r="K2332" i="1"/>
  <c r="AG2332" i="1" s="1"/>
  <c r="AK2331" i="1"/>
  <c r="K2331" i="1"/>
  <c r="AG2331" i="1" s="1"/>
  <c r="AK2330" i="1"/>
  <c r="K2330" i="1"/>
  <c r="AG2330" i="1" s="1"/>
  <c r="AK2329" i="1"/>
  <c r="K2329" i="1"/>
  <c r="AG2329" i="1" s="1"/>
  <c r="AK2328" i="1"/>
  <c r="K2328" i="1"/>
  <c r="AG2328" i="1" s="1"/>
  <c r="AK2327" i="1"/>
  <c r="K2327" i="1"/>
  <c r="AG2327" i="1" s="1"/>
  <c r="AK2326" i="1"/>
  <c r="K2326" i="1"/>
  <c r="AG2326" i="1" s="1"/>
  <c r="AK2325" i="1"/>
  <c r="K2325" i="1"/>
  <c r="AG2325" i="1" s="1"/>
  <c r="AK2324" i="1"/>
  <c r="K2324" i="1"/>
  <c r="AG2324" i="1" s="1"/>
  <c r="AK2323" i="1"/>
  <c r="K2323" i="1"/>
  <c r="AG2323" i="1" s="1"/>
  <c r="AK2322" i="1"/>
  <c r="K2322" i="1"/>
  <c r="AG2322" i="1" s="1"/>
  <c r="AK2321" i="1"/>
  <c r="K2321" i="1"/>
  <c r="AG2321" i="1" s="1"/>
  <c r="AK2320" i="1"/>
  <c r="K2320" i="1"/>
  <c r="AG2320" i="1" s="1"/>
  <c r="AK2319" i="1"/>
  <c r="K2319" i="1"/>
  <c r="AG2319" i="1" s="1"/>
  <c r="AK2318" i="1"/>
  <c r="K2318" i="1"/>
  <c r="AG2318" i="1" s="1"/>
  <c r="AK2317" i="1"/>
  <c r="K2317" i="1"/>
  <c r="AG2317" i="1" s="1"/>
  <c r="AK2316" i="1"/>
  <c r="K2316" i="1"/>
  <c r="AG2316" i="1" s="1"/>
  <c r="AK2315" i="1"/>
  <c r="K2315" i="1"/>
  <c r="AG2315" i="1" s="1"/>
  <c r="AK2314" i="1"/>
  <c r="K2314" i="1"/>
  <c r="AG2314" i="1" s="1"/>
  <c r="AK2313" i="1"/>
  <c r="K2313" i="1"/>
  <c r="AG2313" i="1" s="1"/>
  <c r="AK2312" i="1"/>
  <c r="K2312" i="1"/>
  <c r="AG2312" i="1" s="1"/>
  <c r="AK2311" i="1"/>
  <c r="K2311" i="1"/>
  <c r="AG2311" i="1" s="1"/>
  <c r="AK2310" i="1"/>
  <c r="K2310" i="1"/>
  <c r="AG2310" i="1" s="1"/>
  <c r="AK2309" i="1"/>
  <c r="K2309" i="1"/>
  <c r="AG2309" i="1" s="1"/>
  <c r="AK2308" i="1"/>
  <c r="K2308" i="1"/>
  <c r="AG2308" i="1" s="1"/>
  <c r="AK2307" i="1"/>
  <c r="K2307" i="1"/>
  <c r="AG2307" i="1" s="1"/>
  <c r="AK2306" i="1"/>
  <c r="K2306" i="1"/>
  <c r="AG2306" i="1" s="1"/>
  <c r="AK2305" i="1"/>
  <c r="K2305" i="1"/>
  <c r="AG2305" i="1" s="1"/>
  <c r="AK2304" i="1"/>
  <c r="K2304" i="1"/>
  <c r="AG2304" i="1" s="1"/>
  <c r="AK2303" i="1"/>
  <c r="K2303" i="1"/>
  <c r="AG2303" i="1" s="1"/>
  <c r="AK2302" i="1"/>
  <c r="K2302" i="1"/>
  <c r="AG2302" i="1" s="1"/>
  <c r="AK2301" i="1"/>
  <c r="K2301" i="1"/>
  <c r="AG2301" i="1" s="1"/>
  <c r="AK2300" i="1"/>
  <c r="K2300" i="1"/>
  <c r="AG2300" i="1" s="1"/>
  <c r="AK2299" i="1"/>
  <c r="K2299" i="1"/>
  <c r="AG2299" i="1" s="1"/>
  <c r="AK2298" i="1"/>
  <c r="K2298" i="1"/>
  <c r="AG2298" i="1" s="1"/>
  <c r="AK2297" i="1"/>
  <c r="K2297" i="1"/>
  <c r="AG2297" i="1" s="1"/>
  <c r="AK2296" i="1"/>
  <c r="K2296" i="1"/>
  <c r="AG2296" i="1" s="1"/>
  <c r="AK2295" i="1"/>
  <c r="K2295" i="1"/>
  <c r="AG2295" i="1" s="1"/>
  <c r="AK2294" i="1"/>
  <c r="K2294" i="1"/>
  <c r="AG2294" i="1" s="1"/>
  <c r="AK2293" i="1"/>
  <c r="K2293" i="1"/>
  <c r="AG2293" i="1" s="1"/>
  <c r="AK2292" i="1"/>
  <c r="K2292" i="1"/>
  <c r="AG2292" i="1" s="1"/>
  <c r="AK2291" i="1"/>
  <c r="K2291" i="1"/>
  <c r="AG2291" i="1" s="1"/>
  <c r="AK2290" i="1"/>
  <c r="K2290" i="1"/>
  <c r="AG2290" i="1" s="1"/>
  <c r="AK2289" i="1"/>
  <c r="K2289" i="1"/>
  <c r="AG2289" i="1" s="1"/>
  <c r="AK2288" i="1"/>
  <c r="K2288" i="1"/>
  <c r="AG2288" i="1" s="1"/>
  <c r="AK2287" i="1"/>
  <c r="K2287" i="1"/>
  <c r="AG2287" i="1" s="1"/>
  <c r="AK2286" i="1"/>
  <c r="K2286" i="1"/>
  <c r="AG2286" i="1" s="1"/>
  <c r="AK2285" i="1"/>
  <c r="K2285" i="1"/>
  <c r="AG2285" i="1" s="1"/>
  <c r="AK2284" i="1"/>
  <c r="K2284" i="1"/>
  <c r="AG2284" i="1" s="1"/>
  <c r="AK2283" i="1"/>
  <c r="K2283" i="1"/>
  <c r="AG2283" i="1" s="1"/>
  <c r="AK2282" i="1"/>
  <c r="K2282" i="1"/>
  <c r="AG2282" i="1" s="1"/>
  <c r="AK2281" i="1"/>
  <c r="K2281" i="1"/>
  <c r="AG2281" i="1" s="1"/>
  <c r="AK2280" i="1"/>
  <c r="K2280" i="1"/>
  <c r="AG2280" i="1" s="1"/>
  <c r="AK2279" i="1"/>
  <c r="K2279" i="1"/>
  <c r="AG2279" i="1" s="1"/>
  <c r="AK2278" i="1"/>
  <c r="K2278" i="1"/>
  <c r="AG2278" i="1" s="1"/>
  <c r="AK2277" i="1"/>
  <c r="K2277" i="1"/>
  <c r="AG2277" i="1" s="1"/>
  <c r="AK2276" i="1"/>
  <c r="K2276" i="1"/>
  <c r="AG2276" i="1" s="1"/>
  <c r="AK2275" i="1"/>
  <c r="K2275" i="1"/>
  <c r="AG2275" i="1" s="1"/>
  <c r="AK2274" i="1"/>
  <c r="K2274" i="1"/>
  <c r="AG2274" i="1" s="1"/>
  <c r="AK2273" i="1"/>
  <c r="K2273" i="1"/>
  <c r="AG2273" i="1" s="1"/>
  <c r="AK2272" i="1"/>
  <c r="K2272" i="1"/>
  <c r="AG2272" i="1" s="1"/>
  <c r="AK2271" i="1"/>
  <c r="K2271" i="1"/>
  <c r="AG2271" i="1" s="1"/>
  <c r="AK2270" i="1"/>
  <c r="K2270" i="1"/>
  <c r="AG2270" i="1" s="1"/>
  <c r="AK2269" i="1"/>
  <c r="K2269" i="1"/>
  <c r="AG2269" i="1" s="1"/>
  <c r="AK2268" i="1"/>
  <c r="K2268" i="1"/>
  <c r="AG2268" i="1" s="1"/>
  <c r="AK2267" i="1"/>
  <c r="K2267" i="1"/>
  <c r="AG2267" i="1" s="1"/>
  <c r="AK2266" i="1"/>
  <c r="K2266" i="1"/>
  <c r="AG2266" i="1" s="1"/>
  <c r="AK2265" i="1"/>
  <c r="K2265" i="1"/>
  <c r="AK2264" i="1"/>
  <c r="K2264" i="1"/>
  <c r="AG2264" i="1" s="1"/>
  <c r="AK2263" i="1"/>
  <c r="K2263" i="1"/>
  <c r="AG2263" i="1" s="1"/>
  <c r="AK2262" i="1"/>
  <c r="K2262" i="1"/>
  <c r="AG2262" i="1" s="1"/>
  <c r="AK2261" i="1"/>
  <c r="K2261" i="1"/>
  <c r="AG2261" i="1" s="1"/>
  <c r="AK2260" i="1"/>
  <c r="K2260" i="1"/>
  <c r="AG2260" i="1" s="1"/>
  <c r="AK2259" i="1"/>
  <c r="K2259" i="1"/>
  <c r="AG2259" i="1" s="1"/>
  <c r="AK2258" i="1"/>
  <c r="K2258" i="1"/>
  <c r="AG2258" i="1" s="1"/>
  <c r="AK2257" i="1"/>
  <c r="K2257" i="1"/>
  <c r="AG2257" i="1" s="1"/>
  <c r="AK2256" i="1"/>
  <c r="K2256" i="1"/>
  <c r="AG2256" i="1" s="1"/>
  <c r="AK2255" i="1"/>
  <c r="K2255" i="1"/>
  <c r="AG2255" i="1" s="1"/>
  <c r="AK2254" i="1"/>
  <c r="K2254" i="1"/>
  <c r="AG2254" i="1" s="1"/>
  <c r="AK2253" i="1"/>
  <c r="K2253" i="1"/>
  <c r="AG2253" i="1" s="1"/>
  <c r="AK2252" i="1"/>
  <c r="K2252" i="1"/>
  <c r="AG2252" i="1" s="1"/>
  <c r="AK2251" i="1"/>
  <c r="K2251" i="1"/>
  <c r="AG2251" i="1" s="1"/>
  <c r="AK2250" i="1"/>
  <c r="K2250" i="1"/>
  <c r="AG2250" i="1" s="1"/>
  <c r="AK2249" i="1"/>
  <c r="K2249" i="1"/>
  <c r="AG2249" i="1" s="1"/>
  <c r="AK2248" i="1"/>
  <c r="K2248" i="1"/>
  <c r="AG2248" i="1" s="1"/>
  <c r="AK2247" i="1"/>
  <c r="K2247" i="1"/>
  <c r="AG2247" i="1" s="1"/>
  <c r="AK2246" i="1"/>
  <c r="K2246" i="1"/>
  <c r="AG2246" i="1" s="1"/>
  <c r="AK2245" i="1"/>
  <c r="K2245" i="1"/>
  <c r="AG2245" i="1" s="1"/>
  <c r="AK2244" i="1"/>
  <c r="K2244" i="1"/>
  <c r="AG2244" i="1" s="1"/>
  <c r="AK2243" i="1"/>
  <c r="K2243" i="1"/>
  <c r="AG2243" i="1" s="1"/>
  <c r="AK2242" i="1"/>
  <c r="K2242" i="1"/>
  <c r="AG2242" i="1" s="1"/>
  <c r="AK2241" i="1"/>
  <c r="K2241" i="1"/>
  <c r="AG2241" i="1" s="1"/>
  <c r="AK2240" i="1"/>
  <c r="K2240" i="1"/>
  <c r="AG2240" i="1" s="1"/>
  <c r="AK2239" i="1"/>
  <c r="K2239" i="1"/>
  <c r="AG2239" i="1" s="1"/>
  <c r="AK2238" i="1"/>
  <c r="K2238" i="1"/>
  <c r="AG2238" i="1" s="1"/>
  <c r="AK2237" i="1"/>
  <c r="K2237" i="1"/>
  <c r="AG2237" i="1" s="1"/>
  <c r="AK2236" i="1"/>
  <c r="K2236" i="1"/>
  <c r="AG2236" i="1" s="1"/>
  <c r="AK2235" i="1"/>
  <c r="K2235" i="1"/>
  <c r="AG2235" i="1" s="1"/>
  <c r="AK2234" i="1"/>
  <c r="K2234" i="1"/>
  <c r="AG2234" i="1" s="1"/>
  <c r="AK2233" i="1"/>
  <c r="K2233" i="1"/>
  <c r="AG2233" i="1" s="1"/>
  <c r="AK2232" i="1"/>
  <c r="K2232" i="1"/>
  <c r="AG2232" i="1" s="1"/>
  <c r="AK2231" i="1"/>
  <c r="K2231" i="1"/>
  <c r="AG2231" i="1" s="1"/>
  <c r="AK2230" i="1"/>
  <c r="K2230" i="1"/>
  <c r="AG2230" i="1" s="1"/>
  <c r="AK2229" i="1"/>
  <c r="K2229" i="1"/>
  <c r="AG2229" i="1" s="1"/>
  <c r="AK2228" i="1"/>
  <c r="K2228" i="1"/>
  <c r="AG2228" i="1" s="1"/>
  <c r="AK2227" i="1"/>
  <c r="K2227" i="1"/>
  <c r="AG2227" i="1" s="1"/>
  <c r="AK2226" i="1"/>
  <c r="K2226" i="1"/>
  <c r="AG2226" i="1" s="1"/>
  <c r="AK2225" i="1"/>
  <c r="K2225" i="1"/>
  <c r="AG2225" i="1" s="1"/>
  <c r="AK2224" i="1"/>
  <c r="K2224" i="1"/>
  <c r="AG2224" i="1" s="1"/>
  <c r="AK2223" i="1"/>
  <c r="K2223" i="1"/>
  <c r="AG2223" i="1" s="1"/>
  <c r="AK2222" i="1"/>
  <c r="K2222" i="1"/>
  <c r="AG2222" i="1" s="1"/>
  <c r="AK2221" i="1"/>
  <c r="K2221" i="1"/>
  <c r="AG2221" i="1" s="1"/>
  <c r="AK2220" i="1"/>
  <c r="K2220" i="1"/>
  <c r="AG2220" i="1" s="1"/>
  <c r="AK2219" i="1"/>
  <c r="K2219" i="1"/>
  <c r="AG2219" i="1" s="1"/>
  <c r="AK2218" i="1"/>
  <c r="K2218" i="1"/>
  <c r="AG2218" i="1" s="1"/>
  <c r="AK2217" i="1"/>
  <c r="K2217" i="1"/>
  <c r="AG2217" i="1" s="1"/>
  <c r="AK2216" i="1"/>
  <c r="K2216" i="1"/>
  <c r="AG2216" i="1" s="1"/>
  <c r="AK2215" i="1"/>
  <c r="K2215" i="1"/>
  <c r="AG2215" i="1" s="1"/>
  <c r="AK2214" i="1"/>
  <c r="K2214" i="1"/>
  <c r="AG2214" i="1" s="1"/>
  <c r="AK2213" i="1"/>
  <c r="K2213" i="1"/>
  <c r="AG2213" i="1" s="1"/>
  <c r="AK2212" i="1"/>
  <c r="K2212" i="1"/>
  <c r="AG2212" i="1" s="1"/>
  <c r="AK2211" i="1"/>
  <c r="K2211" i="1"/>
  <c r="AG2211" i="1" s="1"/>
  <c r="AK2210" i="1"/>
  <c r="K2210" i="1"/>
  <c r="AG2210" i="1" s="1"/>
  <c r="AK2209" i="1"/>
  <c r="K2209" i="1"/>
  <c r="AG2209" i="1" s="1"/>
  <c r="AK2208" i="1"/>
  <c r="K2208" i="1"/>
  <c r="AG2208" i="1" s="1"/>
  <c r="AK2207" i="1"/>
  <c r="K2207" i="1"/>
  <c r="AG2207" i="1" s="1"/>
  <c r="AK2206" i="1"/>
  <c r="K2206" i="1"/>
  <c r="AG2206" i="1" s="1"/>
  <c r="AK2205" i="1"/>
  <c r="K2205" i="1"/>
  <c r="AG2205" i="1" s="1"/>
  <c r="AK2204" i="1"/>
  <c r="K2204" i="1"/>
  <c r="AG2204" i="1" s="1"/>
  <c r="AK2203" i="1"/>
  <c r="K2203" i="1"/>
  <c r="AG2203" i="1" s="1"/>
  <c r="AK2202" i="1"/>
  <c r="K2202" i="1"/>
  <c r="AG2202" i="1" s="1"/>
  <c r="AK2201" i="1"/>
  <c r="K2201" i="1"/>
  <c r="AG2201" i="1" s="1"/>
  <c r="AK2200" i="1"/>
  <c r="K2200" i="1"/>
  <c r="AG2200" i="1" s="1"/>
  <c r="AK2199" i="1"/>
  <c r="K2199" i="1"/>
  <c r="AG2199" i="1" s="1"/>
  <c r="AK2198" i="1"/>
  <c r="K2198" i="1"/>
  <c r="AG2198" i="1" s="1"/>
  <c r="AK2197" i="1"/>
  <c r="K2197" i="1"/>
  <c r="AG2197" i="1" s="1"/>
  <c r="AK2196" i="1"/>
  <c r="K2196" i="1"/>
  <c r="AG2196" i="1" s="1"/>
  <c r="AK2195" i="1"/>
  <c r="K2195" i="1"/>
  <c r="AG2195" i="1" s="1"/>
  <c r="AK2194" i="1"/>
  <c r="K2194" i="1"/>
  <c r="AG2194" i="1" s="1"/>
  <c r="AK2193" i="1"/>
  <c r="K2193" i="1"/>
  <c r="AG2193" i="1" s="1"/>
  <c r="AK2192" i="1"/>
  <c r="K2192" i="1"/>
  <c r="AG2192" i="1" s="1"/>
  <c r="AK2191" i="1"/>
  <c r="K2191" i="1"/>
  <c r="AG2191" i="1" s="1"/>
  <c r="AK2190" i="1"/>
  <c r="K2190" i="1"/>
  <c r="AG2190" i="1" s="1"/>
  <c r="AK2189" i="1"/>
  <c r="K2189" i="1"/>
  <c r="AG2189" i="1" s="1"/>
  <c r="AK2188" i="1"/>
  <c r="K2188" i="1"/>
  <c r="AG2188" i="1" s="1"/>
  <c r="AK2187" i="1"/>
  <c r="K2187" i="1"/>
  <c r="AG2187" i="1" s="1"/>
  <c r="AK2186" i="1"/>
  <c r="K2186" i="1"/>
  <c r="AG2186" i="1" s="1"/>
  <c r="AK2185" i="1"/>
  <c r="K2185" i="1"/>
  <c r="AG2185" i="1" s="1"/>
  <c r="AK2184" i="1"/>
  <c r="K2184" i="1"/>
  <c r="AG2184" i="1" s="1"/>
  <c r="AK2183" i="1"/>
  <c r="K2183" i="1"/>
  <c r="AG2183" i="1" s="1"/>
  <c r="AK2182" i="1"/>
  <c r="K2182" i="1"/>
  <c r="AG2182" i="1" s="1"/>
  <c r="AK2181" i="1"/>
  <c r="K2181" i="1"/>
  <c r="AG2181" i="1" s="1"/>
  <c r="AK2180" i="1"/>
  <c r="K2180" i="1"/>
  <c r="AG2180" i="1" s="1"/>
  <c r="AK2179" i="1"/>
  <c r="K2179" i="1"/>
  <c r="AG2179" i="1" s="1"/>
  <c r="AK2178" i="1"/>
  <c r="K2178" i="1"/>
  <c r="AG2178" i="1" s="1"/>
  <c r="AK2177" i="1"/>
  <c r="K2177" i="1"/>
  <c r="AG2177" i="1" s="1"/>
  <c r="AK2176" i="1"/>
  <c r="K2176" i="1"/>
  <c r="AG2176" i="1" s="1"/>
  <c r="AK2175" i="1"/>
  <c r="K2175" i="1"/>
  <c r="AG2175" i="1" s="1"/>
  <c r="AK2174" i="1"/>
  <c r="K2174" i="1"/>
  <c r="AG2174" i="1" s="1"/>
  <c r="AK2173" i="1"/>
  <c r="K2173" i="1"/>
  <c r="AG2173" i="1" s="1"/>
  <c r="AK2172" i="1"/>
  <c r="K2172" i="1"/>
  <c r="AG2172" i="1" s="1"/>
  <c r="AK2171" i="1"/>
  <c r="K2171" i="1"/>
  <c r="AG2171" i="1" s="1"/>
  <c r="AK2170" i="1"/>
  <c r="K2170" i="1"/>
  <c r="AG2170" i="1" s="1"/>
  <c r="AK2169" i="1"/>
  <c r="K2169" i="1"/>
  <c r="AG2169" i="1" s="1"/>
  <c r="AK2168" i="1"/>
  <c r="K2168" i="1"/>
  <c r="AG2168" i="1" s="1"/>
  <c r="AK2167" i="1"/>
  <c r="K2167" i="1"/>
  <c r="AG2167" i="1" s="1"/>
  <c r="AK2166" i="1"/>
  <c r="K2166" i="1"/>
  <c r="AG2166" i="1" s="1"/>
  <c r="AK2165" i="1"/>
  <c r="K2165" i="1"/>
  <c r="AG2165" i="1" s="1"/>
  <c r="AK2164" i="1"/>
  <c r="K2164" i="1"/>
  <c r="AG2164" i="1" s="1"/>
  <c r="AK2163" i="1"/>
  <c r="K2163" i="1"/>
  <c r="AG2163" i="1" s="1"/>
  <c r="AK2162" i="1"/>
  <c r="K2162" i="1"/>
  <c r="AG2162" i="1" s="1"/>
  <c r="AK2161" i="1"/>
  <c r="K2161" i="1"/>
  <c r="AG2161" i="1" s="1"/>
  <c r="AK2160" i="1"/>
  <c r="K2160" i="1"/>
  <c r="AG2160" i="1" s="1"/>
  <c r="AK2159" i="1"/>
  <c r="K2159" i="1"/>
  <c r="AG2159" i="1" s="1"/>
  <c r="AK2158" i="1"/>
  <c r="K2158" i="1"/>
  <c r="AG2158" i="1" s="1"/>
  <c r="AK2157" i="1"/>
  <c r="K2157" i="1"/>
  <c r="AG2157" i="1" s="1"/>
  <c r="AK2156" i="1"/>
  <c r="K2156" i="1"/>
  <c r="AG2156" i="1" s="1"/>
  <c r="AK2155" i="1"/>
  <c r="K2155" i="1"/>
  <c r="AG2155" i="1" s="1"/>
  <c r="AK2154" i="1"/>
  <c r="K2154" i="1"/>
  <c r="AG2154" i="1" s="1"/>
  <c r="AK2153" i="1"/>
  <c r="K2153" i="1"/>
  <c r="AG2153" i="1" s="1"/>
  <c r="AK2152" i="1"/>
  <c r="K2152" i="1"/>
  <c r="AG2152" i="1" s="1"/>
  <c r="AK2151" i="1"/>
  <c r="K2151" i="1"/>
  <c r="AG2151" i="1" s="1"/>
  <c r="AK2150" i="1"/>
  <c r="K2150" i="1"/>
  <c r="AG2150" i="1" s="1"/>
  <c r="AK2149" i="1"/>
  <c r="K2149" i="1"/>
  <c r="AG2149" i="1" s="1"/>
  <c r="AK2148" i="1"/>
  <c r="K2148" i="1"/>
  <c r="AG2148" i="1" s="1"/>
  <c r="AK2147" i="1"/>
  <c r="K2147" i="1"/>
  <c r="AG2147" i="1" s="1"/>
  <c r="AK2146" i="1"/>
  <c r="K2146" i="1"/>
  <c r="AG2146" i="1" s="1"/>
  <c r="AK2145" i="1"/>
  <c r="K2145" i="1"/>
  <c r="AG2145" i="1" s="1"/>
  <c r="AK2144" i="1"/>
  <c r="K2144" i="1"/>
  <c r="AG2144" i="1" s="1"/>
  <c r="AK2143" i="1"/>
  <c r="K2143" i="1"/>
  <c r="AG2143" i="1" s="1"/>
  <c r="AK2142" i="1"/>
  <c r="K2142" i="1"/>
  <c r="AG2142" i="1" s="1"/>
  <c r="AK2141" i="1"/>
  <c r="K2141" i="1"/>
  <c r="AG2141" i="1" s="1"/>
  <c r="AK2140" i="1"/>
  <c r="K2140" i="1"/>
  <c r="AG2140" i="1" s="1"/>
  <c r="AK2139" i="1"/>
  <c r="K2139" i="1"/>
  <c r="AG2139" i="1" s="1"/>
  <c r="AK2138" i="1"/>
  <c r="K2138" i="1"/>
  <c r="AG2138" i="1" s="1"/>
  <c r="AK2137" i="1"/>
  <c r="K2137" i="1"/>
  <c r="AG2137" i="1" s="1"/>
  <c r="AK2136" i="1"/>
  <c r="K2136" i="1"/>
  <c r="AG2136" i="1" s="1"/>
  <c r="AK2135" i="1"/>
  <c r="K2135" i="1"/>
  <c r="AG2135" i="1" s="1"/>
  <c r="AK2134" i="1"/>
  <c r="K2134" i="1"/>
  <c r="AG2134" i="1" s="1"/>
  <c r="AK2133" i="1"/>
  <c r="K2133" i="1"/>
  <c r="AG2133" i="1" s="1"/>
  <c r="AK2132" i="1"/>
  <c r="K2132" i="1"/>
  <c r="AG2132" i="1" s="1"/>
  <c r="AK2131" i="1"/>
  <c r="K2131" i="1"/>
  <c r="AG2131" i="1" s="1"/>
  <c r="AK2130" i="1"/>
  <c r="K2130" i="1"/>
  <c r="AG2130" i="1" s="1"/>
  <c r="AK2129" i="1"/>
  <c r="K2129" i="1"/>
  <c r="AG2129" i="1" s="1"/>
  <c r="AK2128" i="1"/>
  <c r="K2128" i="1"/>
  <c r="AG2128" i="1" s="1"/>
  <c r="AK2127" i="1"/>
  <c r="K2127" i="1"/>
  <c r="AG2127" i="1" s="1"/>
  <c r="AK2126" i="1"/>
  <c r="K2126" i="1"/>
  <c r="AG2126" i="1" s="1"/>
  <c r="AK2125" i="1"/>
  <c r="K2125" i="1"/>
  <c r="AG2125" i="1" s="1"/>
  <c r="AK2124" i="1"/>
  <c r="K2124" i="1"/>
  <c r="AG2124" i="1" s="1"/>
  <c r="AK2123" i="1"/>
  <c r="K2123" i="1"/>
  <c r="AG2123" i="1" s="1"/>
  <c r="AK2122" i="1"/>
  <c r="K2122" i="1"/>
  <c r="AG2122" i="1" s="1"/>
  <c r="AK2121" i="1"/>
  <c r="K2121" i="1"/>
  <c r="AG2121" i="1" s="1"/>
  <c r="AK2120" i="1"/>
  <c r="K2120" i="1"/>
  <c r="AG2120" i="1" s="1"/>
  <c r="AK2119" i="1"/>
  <c r="K2119" i="1"/>
  <c r="AG2119" i="1" s="1"/>
  <c r="AK2118" i="1"/>
  <c r="K2118" i="1"/>
  <c r="AG2118" i="1" s="1"/>
  <c r="AK2117" i="1"/>
  <c r="K2117" i="1"/>
  <c r="AG2117" i="1" s="1"/>
  <c r="AK2116" i="1"/>
  <c r="K2116" i="1"/>
  <c r="AG2116" i="1" s="1"/>
  <c r="AK2115" i="1"/>
  <c r="K2115" i="1"/>
  <c r="AG2115" i="1" s="1"/>
  <c r="AK2114" i="1"/>
  <c r="K2114" i="1"/>
  <c r="AG2114" i="1" s="1"/>
  <c r="AK2113" i="1"/>
  <c r="K2113" i="1"/>
  <c r="AG2113" i="1" s="1"/>
  <c r="AK2112" i="1"/>
  <c r="K2112" i="1"/>
  <c r="AG2112" i="1" s="1"/>
  <c r="AK2111" i="1"/>
  <c r="K2111" i="1"/>
  <c r="AG2111" i="1" s="1"/>
  <c r="AK2110" i="1"/>
  <c r="K2110" i="1"/>
  <c r="AG2110" i="1" s="1"/>
  <c r="AK2109" i="1"/>
  <c r="K2109" i="1"/>
  <c r="AG2109" i="1" s="1"/>
  <c r="AK2108" i="1"/>
  <c r="K2108" i="1"/>
  <c r="AG2108" i="1" s="1"/>
  <c r="AK2107" i="1"/>
  <c r="K2107" i="1"/>
  <c r="AG2107" i="1" s="1"/>
  <c r="AK2106" i="1"/>
  <c r="K2106" i="1"/>
  <c r="AG2106" i="1" s="1"/>
  <c r="AK2105" i="1"/>
  <c r="K2105" i="1"/>
  <c r="AG2105" i="1" s="1"/>
  <c r="AK2104" i="1"/>
  <c r="K2104" i="1"/>
  <c r="AG2104" i="1" s="1"/>
  <c r="AK2103" i="1"/>
  <c r="K2103" i="1"/>
  <c r="AG2103" i="1" s="1"/>
  <c r="AK2102" i="1"/>
  <c r="K2102" i="1"/>
  <c r="AG2102" i="1" s="1"/>
  <c r="AK2101" i="1"/>
  <c r="K2101" i="1"/>
  <c r="AG2101" i="1" s="1"/>
  <c r="AK2100" i="1"/>
  <c r="K2100" i="1"/>
  <c r="AG2100" i="1" s="1"/>
  <c r="AK2099" i="1"/>
  <c r="K2099" i="1"/>
  <c r="AG2099" i="1" s="1"/>
  <c r="AK2098" i="1"/>
  <c r="K2098" i="1"/>
  <c r="AG2098" i="1" s="1"/>
  <c r="AK2097" i="1"/>
  <c r="K2097" i="1"/>
  <c r="AG2097" i="1" s="1"/>
  <c r="AK2096" i="1"/>
  <c r="K2096" i="1"/>
  <c r="AG2096" i="1" s="1"/>
  <c r="AK2095" i="1"/>
  <c r="K2095" i="1"/>
  <c r="AG2095" i="1" s="1"/>
  <c r="AK2094" i="1"/>
  <c r="K2094" i="1"/>
  <c r="AG2094" i="1" s="1"/>
  <c r="AK2093" i="1"/>
  <c r="K2093" i="1"/>
  <c r="AG2093" i="1" s="1"/>
  <c r="AK2092" i="1"/>
  <c r="K2092" i="1"/>
  <c r="AG2092" i="1" s="1"/>
  <c r="AK2091" i="1"/>
  <c r="K2091" i="1"/>
  <c r="AG2091" i="1" s="1"/>
  <c r="AK2090" i="1"/>
  <c r="K2090" i="1"/>
  <c r="AG2090" i="1" s="1"/>
  <c r="AK2089" i="1"/>
  <c r="K2089" i="1"/>
  <c r="AG2089" i="1" s="1"/>
  <c r="AK2088" i="1"/>
  <c r="K2088" i="1"/>
  <c r="AG2088" i="1" s="1"/>
  <c r="AK2087" i="1"/>
  <c r="K2087" i="1"/>
  <c r="AG2087" i="1" s="1"/>
  <c r="AK2086" i="1"/>
  <c r="K2086" i="1"/>
  <c r="AG2086" i="1" s="1"/>
  <c r="AK2085" i="1"/>
  <c r="K2085" i="1"/>
  <c r="AG2085" i="1" s="1"/>
  <c r="AK2084" i="1"/>
  <c r="K2084" i="1"/>
  <c r="AG2084" i="1" s="1"/>
  <c r="AK2083" i="1"/>
  <c r="K2083" i="1"/>
  <c r="AG2083" i="1" s="1"/>
  <c r="AK2082" i="1"/>
  <c r="K2082" i="1"/>
  <c r="AG2082" i="1" s="1"/>
  <c r="AK2081" i="1"/>
  <c r="K2081" i="1"/>
  <c r="AG2081" i="1" s="1"/>
  <c r="AK2080" i="1"/>
  <c r="K2080" i="1"/>
  <c r="AG2080" i="1" s="1"/>
  <c r="AK2079" i="1"/>
  <c r="K2079" i="1"/>
  <c r="AG2079" i="1" s="1"/>
  <c r="AK2078" i="1"/>
  <c r="K2078" i="1"/>
  <c r="AG2078" i="1" s="1"/>
  <c r="AK2077" i="1"/>
  <c r="K2077" i="1"/>
  <c r="AG2077" i="1" s="1"/>
  <c r="AK2076" i="1"/>
  <c r="K2076" i="1"/>
  <c r="AG2076" i="1" s="1"/>
  <c r="AK2075" i="1"/>
  <c r="K2075" i="1"/>
  <c r="AG2075" i="1" s="1"/>
  <c r="AK2074" i="1"/>
  <c r="K2074" i="1"/>
  <c r="AG2074" i="1" s="1"/>
  <c r="AK2073" i="1"/>
  <c r="K2073" i="1"/>
  <c r="AG2073" i="1" s="1"/>
  <c r="AK2072" i="1"/>
  <c r="K2072" i="1"/>
  <c r="AG2072" i="1" s="1"/>
  <c r="AK2071" i="1"/>
  <c r="K2071" i="1"/>
  <c r="AG2071" i="1" s="1"/>
  <c r="AK2070" i="1"/>
  <c r="K2070" i="1"/>
  <c r="AG2070" i="1" s="1"/>
  <c r="AK2069" i="1"/>
  <c r="K2069" i="1"/>
  <c r="AG2069" i="1" s="1"/>
  <c r="AK2068" i="1"/>
  <c r="K2068" i="1"/>
  <c r="AG2068" i="1" s="1"/>
  <c r="AK2067" i="1"/>
  <c r="K2067" i="1"/>
  <c r="AG2067" i="1" s="1"/>
  <c r="AK2066" i="1"/>
  <c r="K2066" i="1"/>
  <c r="AG2066" i="1" s="1"/>
  <c r="AK2065" i="1"/>
  <c r="K2065" i="1"/>
  <c r="AG2065" i="1" s="1"/>
  <c r="AK2064" i="1"/>
  <c r="K2064" i="1"/>
  <c r="AG2064" i="1" s="1"/>
  <c r="AK2063" i="1"/>
  <c r="K2063" i="1"/>
  <c r="AG2063" i="1" s="1"/>
  <c r="AK2062" i="1"/>
  <c r="K2062" i="1"/>
  <c r="AG2062" i="1" s="1"/>
  <c r="AK2061" i="1"/>
  <c r="K2061" i="1"/>
  <c r="AG2061" i="1" s="1"/>
  <c r="AK2060" i="1"/>
  <c r="K2060" i="1"/>
  <c r="AG2060" i="1" s="1"/>
  <c r="AK2059" i="1"/>
  <c r="K2059" i="1"/>
  <c r="AG2059" i="1" s="1"/>
  <c r="AK2058" i="1"/>
  <c r="K2058" i="1"/>
  <c r="AG2058" i="1" s="1"/>
  <c r="AK2057" i="1"/>
  <c r="K2057" i="1"/>
  <c r="AG2057" i="1" s="1"/>
  <c r="AK2056" i="1"/>
  <c r="K2056" i="1"/>
  <c r="AG2056" i="1" s="1"/>
  <c r="AK2055" i="1"/>
  <c r="K2055" i="1"/>
  <c r="AG2055" i="1" s="1"/>
  <c r="AK2054" i="1"/>
  <c r="K2054" i="1"/>
  <c r="AG2054" i="1" s="1"/>
  <c r="AK2053" i="1"/>
  <c r="K2053" i="1"/>
  <c r="AG2053" i="1" s="1"/>
  <c r="AK2052" i="1"/>
  <c r="K2052" i="1"/>
  <c r="AG2052" i="1" s="1"/>
  <c r="AK2051" i="1"/>
  <c r="K2051" i="1"/>
  <c r="AG2051" i="1" s="1"/>
  <c r="AK2050" i="1"/>
  <c r="K2050" i="1"/>
  <c r="AG2050" i="1" s="1"/>
  <c r="AK2049" i="1"/>
  <c r="K2049" i="1"/>
  <c r="AG2049" i="1" s="1"/>
  <c r="AK2048" i="1"/>
  <c r="K2048" i="1"/>
  <c r="AG2048" i="1" s="1"/>
  <c r="AK2047" i="1"/>
  <c r="K2047" i="1"/>
  <c r="AG2047" i="1" s="1"/>
  <c r="AK2046" i="1"/>
  <c r="K2046" i="1"/>
  <c r="AG2046" i="1" s="1"/>
  <c r="AK2045" i="1"/>
  <c r="K2045" i="1"/>
  <c r="AG2045" i="1" s="1"/>
  <c r="AK2044" i="1"/>
  <c r="K2044" i="1"/>
  <c r="AG2044" i="1" s="1"/>
  <c r="AK2043" i="1"/>
  <c r="K2043" i="1"/>
  <c r="AG2043" i="1" s="1"/>
  <c r="AK2042" i="1"/>
  <c r="K2042" i="1"/>
  <c r="AG2042" i="1" s="1"/>
  <c r="AK2041" i="1"/>
  <c r="K2041" i="1"/>
  <c r="AG2041" i="1" s="1"/>
  <c r="AK2040" i="1"/>
  <c r="K2040" i="1"/>
  <c r="AG2040" i="1" s="1"/>
  <c r="AK2039" i="1"/>
  <c r="K2039" i="1"/>
  <c r="AG2039" i="1" s="1"/>
  <c r="AK2038" i="1"/>
  <c r="K2038" i="1"/>
  <c r="AG2038" i="1" s="1"/>
  <c r="AK2037" i="1"/>
  <c r="K2037" i="1"/>
  <c r="AG2037" i="1" s="1"/>
  <c r="AK2036" i="1"/>
  <c r="K2036" i="1"/>
  <c r="AG2036" i="1" s="1"/>
  <c r="AK2035" i="1"/>
  <c r="K2035" i="1"/>
  <c r="AG2035" i="1" s="1"/>
  <c r="AK2034" i="1"/>
  <c r="K2034" i="1"/>
  <c r="AG2034" i="1" s="1"/>
  <c r="AK2033" i="1"/>
  <c r="K2033" i="1"/>
  <c r="AG2033" i="1" s="1"/>
  <c r="AK2032" i="1"/>
  <c r="K2032" i="1"/>
  <c r="AG2032" i="1" s="1"/>
  <c r="AK2031" i="1"/>
  <c r="K2031" i="1"/>
  <c r="AG2031" i="1" s="1"/>
  <c r="AK2030" i="1"/>
  <c r="K2030" i="1"/>
  <c r="AG2030" i="1" s="1"/>
  <c r="AK2029" i="1"/>
  <c r="K2029" i="1"/>
  <c r="AG2029" i="1" s="1"/>
  <c r="AK2028" i="1"/>
  <c r="K2028" i="1"/>
  <c r="AG2028" i="1" s="1"/>
  <c r="AK2027" i="1"/>
  <c r="K2027" i="1"/>
  <c r="AG2027" i="1" s="1"/>
  <c r="AK2026" i="1"/>
  <c r="K2026" i="1"/>
  <c r="AG2026" i="1" s="1"/>
  <c r="AK2025" i="1"/>
  <c r="K2025" i="1"/>
  <c r="AG2025" i="1" s="1"/>
  <c r="AK2024" i="1"/>
  <c r="K2024" i="1"/>
  <c r="AG2024" i="1" s="1"/>
  <c r="AK2023" i="1"/>
  <c r="K2023" i="1"/>
  <c r="AG2023" i="1" s="1"/>
  <c r="AK2022" i="1"/>
  <c r="K2022" i="1"/>
  <c r="AG2022" i="1" s="1"/>
  <c r="AK2021" i="1"/>
  <c r="K2021" i="1"/>
  <c r="AG2021" i="1" s="1"/>
  <c r="AK2020" i="1"/>
  <c r="K2020" i="1"/>
  <c r="AG2020" i="1" s="1"/>
  <c r="AK2019" i="1"/>
  <c r="K2019" i="1"/>
  <c r="AG2019" i="1" s="1"/>
  <c r="AK2018" i="1"/>
  <c r="K2018" i="1"/>
  <c r="AG2018" i="1" s="1"/>
  <c r="AK2017" i="1"/>
  <c r="K2017" i="1"/>
  <c r="AG2017" i="1" s="1"/>
  <c r="AK2016" i="1"/>
  <c r="K2016" i="1"/>
  <c r="AG2016" i="1" s="1"/>
  <c r="AK2015" i="1"/>
  <c r="K2015" i="1"/>
  <c r="AG2015" i="1" s="1"/>
  <c r="AK2014" i="1"/>
  <c r="K2014" i="1"/>
  <c r="AK2013" i="1"/>
  <c r="K2013" i="1"/>
  <c r="AG2013" i="1" s="1"/>
  <c r="AK2012" i="1"/>
  <c r="K2012" i="1"/>
  <c r="AG2012" i="1" s="1"/>
  <c r="AK2011" i="1"/>
  <c r="K2011" i="1"/>
  <c r="AG2011" i="1" s="1"/>
  <c r="AK2010" i="1"/>
  <c r="K2010" i="1"/>
  <c r="AG2010" i="1" s="1"/>
  <c r="AK2009" i="1"/>
  <c r="K2009" i="1"/>
  <c r="AG2009" i="1" s="1"/>
  <c r="AK2008" i="1"/>
  <c r="K2008" i="1"/>
  <c r="AG2008" i="1" s="1"/>
  <c r="AK2007" i="1"/>
  <c r="K2007" i="1"/>
  <c r="AG2007" i="1" s="1"/>
  <c r="AK2006" i="1"/>
  <c r="K2006" i="1"/>
  <c r="AG2006" i="1" s="1"/>
  <c r="AK2005" i="1"/>
  <c r="K2005" i="1"/>
  <c r="AG2005" i="1" s="1"/>
  <c r="AK2004" i="1"/>
  <c r="K2004" i="1"/>
  <c r="AG2004" i="1" s="1"/>
  <c r="AK2003" i="1"/>
  <c r="K2003" i="1"/>
  <c r="AG2003" i="1" s="1"/>
  <c r="AK2002" i="1"/>
  <c r="K2002" i="1"/>
  <c r="AG2002" i="1" s="1"/>
  <c r="AK2001" i="1"/>
  <c r="K2001" i="1"/>
  <c r="AG2001" i="1" s="1"/>
  <c r="AK2000" i="1"/>
  <c r="K2000" i="1"/>
  <c r="AG2000" i="1" s="1"/>
  <c r="AK1999" i="1"/>
  <c r="K1999" i="1"/>
  <c r="AG1999" i="1" s="1"/>
  <c r="AK1998" i="1"/>
  <c r="K1998" i="1"/>
  <c r="AG1998" i="1" s="1"/>
  <c r="AK1997" i="1"/>
  <c r="K1997" i="1"/>
  <c r="AG1997" i="1" s="1"/>
  <c r="AK1996" i="1"/>
  <c r="K1996" i="1"/>
  <c r="AG1996" i="1" s="1"/>
  <c r="AK1995" i="1"/>
  <c r="K1995" i="1"/>
  <c r="AG1995" i="1" s="1"/>
  <c r="AK1994" i="1"/>
  <c r="K1994" i="1"/>
  <c r="AG1994" i="1" s="1"/>
  <c r="AK1993" i="1"/>
  <c r="K1993" i="1"/>
  <c r="AG1993" i="1" s="1"/>
  <c r="AK1992" i="1"/>
  <c r="K1992" i="1"/>
  <c r="AG1992" i="1" s="1"/>
  <c r="AK1991" i="1"/>
  <c r="K1991" i="1"/>
  <c r="AG1991" i="1" s="1"/>
  <c r="AK1990" i="1"/>
  <c r="K1990" i="1"/>
  <c r="AG1990" i="1" s="1"/>
  <c r="AK1989" i="1"/>
  <c r="K1989" i="1"/>
  <c r="AG1989" i="1" s="1"/>
  <c r="AK1988" i="1"/>
  <c r="K1988" i="1"/>
  <c r="AG1988" i="1" s="1"/>
  <c r="AK1987" i="1"/>
  <c r="K1987" i="1"/>
  <c r="AG1987" i="1" s="1"/>
  <c r="AK1986" i="1"/>
  <c r="K1986" i="1"/>
  <c r="AG1986" i="1" s="1"/>
  <c r="AK1985" i="1"/>
  <c r="K1985" i="1"/>
  <c r="AG1985" i="1" s="1"/>
  <c r="AK1984" i="1"/>
  <c r="K1984" i="1"/>
  <c r="AG1984" i="1" s="1"/>
  <c r="AK1983" i="1"/>
  <c r="K1983" i="1"/>
  <c r="AG1983" i="1" s="1"/>
  <c r="AK1982" i="1"/>
  <c r="K1982" i="1"/>
  <c r="AG1982" i="1" s="1"/>
  <c r="AK1981" i="1"/>
  <c r="K1981" i="1"/>
  <c r="AG1981" i="1" s="1"/>
  <c r="AK1980" i="1"/>
  <c r="K1980" i="1"/>
  <c r="AG1980" i="1" s="1"/>
  <c r="AK1979" i="1"/>
  <c r="K1979" i="1"/>
  <c r="AG1979" i="1" s="1"/>
  <c r="AK1978" i="1"/>
  <c r="K1978" i="1"/>
  <c r="AG1978" i="1" s="1"/>
  <c r="AK1977" i="1"/>
  <c r="K1977" i="1"/>
  <c r="AG1977" i="1" s="1"/>
  <c r="AK1976" i="1"/>
  <c r="K1976" i="1"/>
  <c r="AG1976" i="1" s="1"/>
  <c r="AK1975" i="1"/>
  <c r="K1975" i="1"/>
  <c r="AG1975" i="1" s="1"/>
  <c r="AK1974" i="1"/>
  <c r="K1974" i="1"/>
  <c r="AG1974" i="1" s="1"/>
  <c r="AK1973" i="1"/>
  <c r="K1973" i="1"/>
  <c r="AG1973" i="1" s="1"/>
  <c r="AK1972" i="1"/>
  <c r="K1972" i="1"/>
  <c r="AG1972" i="1" s="1"/>
  <c r="AK1971" i="1"/>
  <c r="K1971" i="1"/>
  <c r="AG1971" i="1" s="1"/>
  <c r="AK1970" i="1"/>
  <c r="K1970" i="1"/>
  <c r="AG1970" i="1" s="1"/>
  <c r="AK1969" i="1"/>
  <c r="K1969" i="1"/>
  <c r="AG1969" i="1" s="1"/>
  <c r="AK1968" i="1"/>
  <c r="K1968" i="1"/>
  <c r="AG1968" i="1" s="1"/>
  <c r="AK1967" i="1"/>
  <c r="K1967" i="1"/>
  <c r="AG1967" i="1" s="1"/>
  <c r="AK1966" i="1"/>
  <c r="K1966" i="1"/>
  <c r="AG1966" i="1" s="1"/>
  <c r="AK1965" i="1"/>
  <c r="K1965" i="1"/>
  <c r="AG1965" i="1" s="1"/>
  <c r="AK1964" i="1"/>
  <c r="K1964" i="1"/>
  <c r="AG1964" i="1" s="1"/>
  <c r="AK1963" i="1"/>
  <c r="K1963" i="1"/>
  <c r="AG1963" i="1" s="1"/>
  <c r="AK1962" i="1"/>
  <c r="K1962" i="1"/>
  <c r="AG1962" i="1" s="1"/>
  <c r="AK1961" i="1"/>
  <c r="K1961" i="1"/>
  <c r="AG1961" i="1" s="1"/>
  <c r="AK1960" i="1"/>
  <c r="K1960" i="1"/>
  <c r="AG1960" i="1" s="1"/>
  <c r="AK1959" i="1"/>
  <c r="K1959" i="1"/>
  <c r="AG1959" i="1" s="1"/>
  <c r="AK1958" i="1"/>
  <c r="K1958" i="1"/>
  <c r="AG1958" i="1" s="1"/>
  <c r="AK1957" i="1"/>
  <c r="K1957" i="1"/>
  <c r="AG1957" i="1" s="1"/>
  <c r="AK1956" i="1"/>
  <c r="K1956" i="1"/>
  <c r="AG1956" i="1" s="1"/>
  <c r="AK1955" i="1"/>
  <c r="K1955" i="1"/>
  <c r="AG1955" i="1" s="1"/>
  <c r="AK1954" i="1"/>
  <c r="K1954" i="1"/>
  <c r="AG1954" i="1" s="1"/>
  <c r="AK1953" i="1"/>
  <c r="K1953" i="1"/>
  <c r="AG1953" i="1" s="1"/>
  <c r="AK1952" i="1"/>
  <c r="K1952" i="1"/>
  <c r="AG1952" i="1" s="1"/>
  <c r="AK1951" i="1"/>
  <c r="K1951" i="1"/>
  <c r="AG1951" i="1" s="1"/>
  <c r="AK1950" i="1"/>
  <c r="K1950" i="1"/>
  <c r="AG1950" i="1" s="1"/>
  <c r="AK1949" i="1"/>
  <c r="K1949" i="1"/>
  <c r="AG1949" i="1" s="1"/>
  <c r="AK1948" i="1"/>
  <c r="K1948" i="1"/>
  <c r="AG1948" i="1" s="1"/>
  <c r="AK1947" i="1"/>
  <c r="K1947" i="1"/>
  <c r="AG1947" i="1" s="1"/>
  <c r="AK1946" i="1"/>
  <c r="K1946" i="1"/>
  <c r="AG1946" i="1" s="1"/>
  <c r="AK1945" i="1"/>
  <c r="K1945" i="1"/>
  <c r="AG1945" i="1" s="1"/>
  <c r="AK1944" i="1"/>
  <c r="K1944" i="1"/>
  <c r="AG1944" i="1" s="1"/>
  <c r="AK1943" i="1"/>
  <c r="K1943" i="1"/>
  <c r="AG1943" i="1" s="1"/>
  <c r="AK1942" i="1"/>
  <c r="K1942" i="1"/>
  <c r="AG1942" i="1" s="1"/>
  <c r="AK1941" i="1"/>
  <c r="K1941" i="1"/>
  <c r="AG1941" i="1" s="1"/>
  <c r="AK1940" i="1"/>
  <c r="K1940" i="1"/>
  <c r="AG1940" i="1" s="1"/>
  <c r="AK1939" i="1"/>
  <c r="K1939" i="1"/>
  <c r="AG1939" i="1" s="1"/>
  <c r="AK1938" i="1"/>
  <c r="K1938" i="1"/>
  <c r="AG1938" i="1" s="1"/>
  <c r="AK1937" i="1"/>
  <c r="K1937" i="1"/>
  <c r="AG1937" i="1" s="1"/>
  <c r="AK1936" i="1"/>
  <c r="K1936" i="1"/>
  <c r="AK1935" i="1"/>
  <c r="K1935" i="1"/>
  <c r="AG1935" i="1" s="1"/>
  <c r="AK1934" i="1"/>
  <c r="K1934" i="1"/>
  <c r="AG1934" i="1" s="1"/>
  <c r="AK1933" i="1"/>
  <c r="K1933" i="1"/>
  <c r="AG1933" i="1" s="1"/>
  <c r="AK1932" i="1"/>
  <c r="K1932" i="1"/>
  <c r="AG1932" i="1" s="1"/>
  <c r="AK1931" i="1"/>
  <c r="K1931" i="1"/>
  <c r="AG1931" i="1" s="1"/>
  <c r="AK1930" i="1"/>
  <c r="K1930" i="1"/>
  <c r="AG1930" i="1" s="1"/>
  <c r="AK1929" i="1"/>
  <c r="K1929" i="1"/>
  <c r="AG1929" i="1" s="1"/>
  <c r="AK1928" i="1"/>
  <c r="K1928" i="1"/>
  <c r="AG1928" i="1" s="1"/>
  <c r="AK1927" i="1"/>
  <c r="K1927" i="1"/>
  <c r="AG1927" i="1" s="1"/>
  <c r="AK1926" i="1"/>
  <c r="K1926" i="1"/>
  <c r="AG1926" i="1" s="1"/>
  <c r="AK1925" i="1"/>
  <c r="K1925" i="1"/>
  <c r="AG1925" i="1" s="1"/>
  <c r="AK1924" i="1"/>
  <c r="K1924" i="1"/>
  <c r="AG1924" i="1" s="1"/>
  <c r="AK1923" i="1"/>
  <c r="K1923" i="1"/>
  <c r="AG1923" i="1" s="1"/>
  <c r="AK1922" i="1"/>
  <c r="K1922" i="1"/>
  <c r="AG1922" i="1" s="1"/>
  <c r="AK1921" i="1"/>
  <c r="K1921" i="1"/>
  <c r="AG1921" i="1" s="1"/>
  <c r="AK1920" i="1"/>
  <c r="K1920" i="1"/>
  <c r="AG1920" i="1" s="1"/>
  <c r="AK1919" i="1"/>
  <c r="K1919" i="1"/>
  <c r="AG1919" i="1" s="1"/>
  <c r="AK1918" i="1"/>
  <c r="K1918" i="1"/>
  <c r="AG1918" i="1" s="1"/>
  <c r="AK1917" i="1"/>
  <c r="K1917" i="1"/>
  <c r="AG1917" i="1" s="1"/>
  <c r="AK1916" i="1"/>
  <c r="K1916" i="1"/>
  <c r="AG1916" i="1" s="1"/>
  <c r="AK1915" i="1"/>
  <c r="K1915" i="1"/>
  <c r="AG1915" i="1" s="1"/>
  <c r="AK1914" i="1"/>
  <c r="K1914" i="1"/>
  <c r="AG1914" i="1" s="1"/>
  <c r="AK1913" i="1"/>
  <c r="K1913" i="1"/>
  <c r="AG1913" i="1" s="1"/>
  <c r="AK1912" i="1"/>
  <c r="K1912" i="1"/>
  <c r="AG1912" i="1" s="1"/>
  <c r="AK1911" i="1"/>
  <c r="K1911" i="1"/>
  <c r="AG1911" i="1" s="1"/>
  <c r="AK1910" i="1"/>
  <c r="K1910" i="1"/>
  <c r="AG1910" i="1" s="1"/>
  <c r="AK1909" i="1"/>
  <c r="K1909" i="1"/>
  <c r="AG1909" i="1" s="1"/>
  <c r="AK1908" i="1"/>
  <c r="K1908" i="1"/>
  <c r="AG1908" i="1" s="1"/>
  <c r="AK1907" i="1"/>
  <c r="K1907" i="1"/>
  <c r="AG1907" i="1" s="1"/>
  <c r="AK1906" i="1"/>
  <c r="K1906" i="1"/>
  <c r="AG1906" i="1" s="1"/>
  <c r="AK1905" i="1"/>
  <c r="K1905" i="1"/>
  <c r="AG1905" i="1" s="1"/>
  <c r="AK1904" i="1"/>
  <c r="K1904" i="1"/>
  <c r="AG1904" i="1" s="1"/>
  <c r="AK1903" i="1"/>
  <c r="K1903" i="1"/>
  <c r="AG1903" i="1" s="1"/>
  <c r="AK1902" i="1"/>
  <c r="K1902" i="1"/>
  <c r="AG1902" i="1" s="1"/>
  <c r="AK1901" i="1"/>
  <c r="K1901" i="1"/>
  <c r="AG1901" i="1" s="1"/>
  <c r="AK1900" i="1"/>
  <c r="K1900" i="1"/>
  <c r="AG1900" i="1" s="1"/>
  <c r="AK1899" i="1"/>
  <c r="K1899" i="1"/>
  <c r="AG1899" i="1" s="1"/>
  <c r="AK1898" i="1"/>
  <c r="K1898" i="1"/>
  <c r="AG1898" i="1" s="1"/>
  <c r="AK1897" i="1"/>
  <c r="K1897" i="1"/>
  <c r="AG1897" i="1" s="1"/>
  <c r="AK1896" i="1"/>
  <c r="K1896" i="1"/>
  <c r="AG1896" i="1" s="1"/>
  <c r="AK1895" i="1"/>
  <c r="K1895" i="1"/>
  <c r="AG1895" i="1" s="1"/>
  <c r="AK1894" i="1"/>
  <c r="K1894" i="1"/>
  <c r="AG1894" i="1" s="1"/>
  <c r="AK1893" i="1"/>
  <c r="K1893" i="1"/>
  <c r="AG1893" i="1" s="1"/>
  <c r="AK1892" i="1"/>
  <c r="K1892" i="1"/>
  <c r="AG1892" i="1" s="1"/>
  <c r="AK1891" i="1"/>
  <c r="K1891" i="1"/>
  <c r="AG1891" i="1" s="1"/>
  <c r="AK1890" i="1"/>
  <c r="K1890" i="1"/>
  <c r="AG1890" i="1" s="1"/>
  <c r="AK1889" i="1"/>
  <c r="K1889" i="1"/>
  <c r="AG1889" i="1" s="1"/>
  <c r="AK1888" i="1"/>
  <c r="K1888" i="1"/>
  <c r="AG1888" i="1" s="1"/>
  <c r="AK1887" i="1"/>
  <c r="K1887" i="1"/>
  <c r="AG1887" i="1" s="1"/>
  <c r="AK1886" i="1"/>
  <c r="K1886" i="1"/>
  <c r="AG1886" i="1" s="1"/>
  <c r="AK1885" i="1"/>
  <c r="K1885" i="1"/>
  <c r="AG1885" i="1" s="1"/>
  <c r="AK1884" i="1"/>
  <c r="K1884" i="1"/>
  <c r="AG1884" i="1" s="1"/>
  <c r="AK1883" i="1"/>
  <c r="K1883" i="1"/>
  <c r="AG1883" i="1" s="1"/>
  <c r="AK1882" i="1"/>
  <c r="K1882" i="1"/>
  <c r="AG1882" i="1" s="1"/>
  <c r="AK1881" i="1"/>
  <c r="K1881" i="1"/>
  <c r="AG1881" i="1" s="1"/>
  <c r="AK1880" i="1"/>
  <c r="K1880" i="1"/>
  <c r="AG1880" i="1" s="1"/>
  <c r="AK1879" i="1"/>
  <c r="K1879" i="1"/>
  <c r="AG1879" i="1" s="1"/>
  <c r="AK1878" i="1"/>
  <c r="K1878" i="1"/>
  <c r="AG1878" i="1" s="1"/>
  <c r="AK1877" i="1"/>
  <c r="K1877" i="1"/>
  <c r="AG1877" i="1" s="1"/>
  <c r="AK1876" i="1"/>
  <c r="K1876" i="1"/>
  <c r="AG1876" i="1" s="1"/>
  <c r="AK1875" i="1"/>
  <c r="K1875" i="1"/>
  <c r="AG1875" i="1" s="1"/>
  <c r="AK1874" i="1"/>
  <c r="K1874" i="1"/>
  <c r="AG1874" i="1" s="1"/>
  <c r="AK1873" i="1"/>
  <c r="K1873" i="1"/>
  <c r="AG1873" i="1" s="1"/>
  <c r="AK1872" i="1"/>
  <c r="K1872" i="1"/>
  <c r="AG1872" i="1" s="1"/>
  <c r="AK1871" i="1"/>
  <c r="K1871" i="1"/>
  <c r="AG1871" i="1" s="1"/>
  <c r="AK1870" i="1"/>
  <c r="K1870" i="1"/>
  <c r="AG1870" i="1" s="1"/>
  <c r="AK1869" i="1"/>
  <c r="K1869" i="1"/>
  <c r="AG1869" i="1" s="1"/>
  <c r="AK1868" i="1"/>
  <c r="K1868" i="1"/>
  <c r="AG1868" i="1" s="1"/>
  <c r="AK1867" i="1"/>
  <c r="K1867" i="1"/>
  <c r="AG1867" i="1" s="1"/>
  <c r="AK1866" i="1"/>
  <c r="K1866" i="1"/>
  <c r="AG1866" i="1" s="1"/>
  <c r="AK1865" i="1"/>
  <c r="K1865" i="1"/>
  <c r="AG1865" i="1" s="1"/>
  <c r="AK1864" i="1"/>
  <c r="K1864" i="1"/>
  <c r="AG1864" i="1" s="1"/>
  <c r="AK1863" i="1"/>
  <c r="K1863" i="1"/>
  <c r="AG1863" i="1" s="1"/>
  <c r="AK1862" i="1"/>
  <c r="K1862" i="1"/>
  <c r="AG1862" i="1" s="1"/>
  <c r="AK1861" i="1"/>
  <c r="K1861" i="1"/>
  <c r="AG1861" i="1" s="1"/>
  <c r="AK1860" i="1"/>
  <c r="K1860" i="1"/>
  <c r="AG1860" i="1" s="1"/>
  <c r="AK1859" i="1"/>
  <c r="K1859" i="1"/>
  <c r="AG1859" i="1" s="1"/>
  <c r="AK1858" i="1"/>
  <c r="K1858" i="1"/>
  <c r="AG1858" i="1" s="1"/>
  <c r="AK1857" i="1"/>
  <c r="K1857" i="1"/>
  <c r="AG1857" i="1" s="1"/>
  <c r="AK1856" i="1"/>
  <c r="K1856" i="1"/>
  <c r="AG1856" i="1" s="1"/>
  <c r="AK1855" i="1"/>
  <c r="K1855" i="1"/>
  <c r="AG1855" i="1" s="1"/>
  <c r="AK1854" i="1"/>
  <c r="K1854" i="1"/>
  <c r="AG1854" i="1" s="1"/>
  <c r="AK1853" i="1"/>
  <c r="K1853" i="1"/>
  <c r="AG1853" i="1" s="1"/>
  <c r="AK1852" i="1"/>
  <c r="K1852" i="1"/>
  <c r="AG1852" i="1" s="1"/>
  <c r="AK1851" i="1"/>
  <c r="K1851" i="1"/>
  <c r="AG1851" i="1" s="1"/>
  <c r="AK1850" i="1"/>
  <c r="K1850" i="1"/>
  <c r="AG1850" i="1" s="1"/>
  <c r="AK1849" i="1"/>
  <c r="K1849" i="1"/>
  <c r="AG1849" i="1" s="1"/>
  <c r="AK1848" i="1"/>
  <c r="K1848" i="1"/>
  <c r="AG1848" i="1" s="1"/>
  <c r="AK1847" i="1"/>
  <c r="K1847" i="1"/>
  <c r="AG1847" i="1" s="1"/>
  <c r="AK1846" i="1"/>
  <c r="K1846" i="1"/>
  <c r="AG1846" i="1" s="1"/>
  <c r="AK1845" i="1"/>
  <c r="K1845" i="1"/>
  <c r="AG1845" i="1" s="1"/>
  <c r="AK1844" i="1"/>
  <c r="K1844" i="1"/>
  <c r="AG1844" i="1" s="1"/>
  <c r="AK1843" i="1"/>
  <c r="K1843" i="1"/>
  <c r="AG1843" i="1" s="1"/>
  <c r="AK1842" i="1"/>
  <c r="K1842" i="1"/>
  <c r="AG1842" i="1" s="1"/>
  <c r="AK1841" i="1"/>
  <c r="K1841" i="1"/>
  <c r="AG1841" i="1" s="1"/>
  <c r="AK1840" i="1"/>
  <c r="K1840" i="1"/>
  <c r="AG1840" i="1" s="1"/>
  <c r="AK1839" i="1"/>
  <c r="K1839" i="1"/>
  <c r="AG1839" i="1" s="1"/>
  <c r="AK1838" i="1"/>
  <c r="K1838" i="1"/>
  <c r="AG1838" i="1" s="1"/>
  <c r="AK1837" i="1"/>
  <c r="K1837" i="1"/>
  <c r="AG1837" i="1" s="1"/>
  <c r="AK1836" i="1"/>
  <c r="K1836" i="1"/>
  <c r="AG1836" i="1" s="1"/>
  <c r="AK1835" i="1"/>
  <c r="K1835" i="1"/>
  <c r="AG1835" i="1" s="1"/>
  <c r="AK1834" i="1"/>
  <c r="K1834" i="1"/>
  <c r="AG1834" i="1" s="1"/>
  <c r="AK1833" i="1"/>
  <c r="K1833" i="1"/>
  <c r="AG1833" i="1" s="1"/>
  <c r="AK1832" i="1"/>
  <c r="K1832" i="1"/>
  <c r="AG1832" i="1" s="1"/>
  <c r="AK1831" i="1"/>
  <c r="K1831" i="1"/>
  <c r="AG1831" i="1" s="1"/>
  <c r="AK1830" i="1"/>
  <c r="K1830" i="1"/>
  <c r="AG1830" i="1" s="1"/>
  <c r="AK1829" i="1"/>
  <c r="K1829" i="1"/>
  <c r="AG1829" i="1" s="1"/>
  <c r="AK1828" i="1"/>
  <c r="K1828" i="1"/>
  <c r="AG1828" i="1" s="1"/>
  <c r="AK1827" i="1"/>
  <c r="K1827" i="1"/>
  <c r="AG1827" i="1" s="1"/>
  <c r="AK1826" i="1"/>
  <c r="K1826" i="1"/>
  <c r="AG1826" i="1" s="1"/>
  <c r="AK1825" i="1"/>
  <c r="K1825" i="1"/>
  <c r="AG1825" i="1" s="1"/>
  <c r="AK1824" i="1"/>
  <c r="K1824" i="1"/>
  <c r="AG1824" i="1" s="1"/>
  <c r="AK1823" i="1"/>
  <c r="K1823" i="1"/>
  <c r="AG1823" i="1" s="1"/>
  <c r="AK1822" i="1"/>
  <c r="K1822" i="1"/>
  <c r="AG1822" i="1" s="1"/>
  <c r="AK1821" i="1"/>
  <c r="K1821" i="1"/>
  <c r="AG1821" i="1" s="1"/>
  <c r="AK1820" i="1"/>
  <c r="K1820" i="1"/>
  <c r="AG1820" i="1" s="1"/>
  <c r="AK1819" i="1"/>
  <c r="K1819" i="1"/>
  <c r="AG1819" i="1" s="1"/>
  <c r="AK1818" i="1"/>
  <c r="K1818" i="1"/>
  <c r="AG1818" i="1" s="1"/>
  <c r="AK1817" i="1"/>
  <c r="K1817" i="1"/>
  <c r="AG1817" i="1" s="1"/>
  <c r="AK1816" i="1"/>
  <c r="K1816" i="1"/>
  <c r="AG1816" i="1" s="1"/>
  <c r="AK1815" i="1"/>
  <c r="K1815" i="1"/>
  <c r="AG1815" i="1" s="1"/>
  <c r="AK1814" i="1"/>
  <c r="K1814" i="1"/>
  <c r="AG1814" i="1" s="1"/>
  <c r="AK1813" i="1"/>
  <c r="K1813" i="1"/>
  <c r="AG1813" i="1" s="1"/>
  <c r="AK1812" i="1"/>
  <c r="K1812" i="1"/>
  <c r="AG1812" i="1" s="1"/>
  <c r="AK1811" i="1"/>
  <c r="K1811" i="1"/>
  <c r="AG1811" i="1" s="1"/>
  <c r="AK1810" i="1"/>
  <c r="K1810" i="1"/>
  <c r="AG1810" i="1" s="1"/>
  <c r="AK1809" i="1"/>
  <c r="K1809" i="1"/>
  <c r="AG1809" i="1" s="1"/>
  <c r="AK1808" i="1"/>
  <c r="K1808" i="1"/>
  <c r="AG1808" i="1" s="1"/>
  <c r="AK1807" i="1"/>
  <c r="K1807" i="1"/>
  <c r="AG1807" i="1" s="1"/>
  <c r="AK1806" i="1"/>
  <c r="K1806" i="1"/>
  <c r="AG1806" i="1" s="1"/>
  <c r="AK1805" i="1"/>
  <c r="K1805" i="1"/>
  <c r="AG1805" i="1" s="1"/>
  <c r="AK1804" i="1"/>
  <c r="Q1804" i="1"/>
  <c r="M1804" i="1"/>
  <c r="K1804" i="1"/>
  <c r="AK1803" i="1"/>
  <c r="K1803" i="1"/>
  <c r="AG1804" i="1" s="1"/>
  <c r="BM1802" i="1"/>
  <c r="BL1802" i="1"/>
  <c r="BK1802" i="1"/>
  <c r="BJ1802" i="1"/>
  <c r="BI1802" i="1"/>
  <c r="BH1802" i="1"/>
  <c r="BG1802" i="1"/>
  <c r="BF1802" i="1"/>
  <c r="BE1802" i="1"/>
  <c r="BD1802" i="1"/>
  <c r="BC1802" i="1"/>
  <c r="BB1802" i="1"/>
  <c r="BA1802" i="1"/>
  <c r="AZ1802" i="1"/>
  <c r="AY1802" i="1"/>
  <c r="AX1802" i="1"/>
  <c r="AW1802" i="1"/>
  <c r="AT1802" i="1" s="1"/>
  <c r="K1802" i="1" s="1"/>
  <c r="AV1802" i="1"/>
  <c r="AU1802" i="1"/>
  <c r="AS1802" i="1"/>
  <c r="AR1802" i="1"/>
  <c r="M1802" i="1" s="1"/>
  <c r="AQ1802" i="1"/>
  <c r="AO1802" i="1"/>
  <c r="AN1802" i="1"/>
  <c r="AP1802" i="1" s="1"/>
  <c r="AM1802" i="1"/>
  <c r="AL1802" i="1"/>
  <c r="AK1802" i="1"/>
  <c r="AJ1802" i="1"/>
  <c r="AI1802" i="1"/>
  <c r="AH1802" i="1"/>
  <c r="BM1801" i="1"/>
  <c r="BL1801" i="1"/>
  <c r="BK1801" i="1"/>
  <c r="BJ1801" i="1"/>
  <c r="BI1801" i="1"/>
  <c r="BH1801" i="1"/>
  <c r="BG1801" i="1"/>
  <c r="BF1801" i="1"/>
  <c r="BE1801" i="1"/>
  <c r="BD1801" i="1"/>
  <c r="BC1801" i="1"/>
  <c r="BB1801" i="1"/>
  <c r="BA1801" i="1"/>
  <c r="AZ1801" i="1"/>
  <c r="AY1801" i="1"/>
  <c r="AX1801" i="1"/>
  <c r="AW1801" i="1"/>
  <c r="AT1801" i="1" s="1"/>
  <c r="K1801" i="1" s="1"/>
  <c r="AV1801" i="1"/>
  <c r="AU1801" i="1"/>
  <c r="AS1801" i="1"/>
  <c r="AR1801" i="1"/>
  <c r="M1801" i="1" s="1"/>
  <c r="AQ1801" i="1"/>
  <c r="AO1801" i="1"/>
  <c r="AN1801" i="1"/>
  <c r="AP1801" i="1" s="1"/>
  <c r="AM1801" i="1"/>
  <c r="AL1801" i="1"/>
  <c r="AK1801" i="1"/>
  <c r="AJ1801" i="1"/>
  <c r="AI1801" i="1"/>
  <c r="BM1800" i="1"/>
  <c r="BL1800" i="1"/>
  <c r="BK1800" i="1"/>
  <c r="BJ1800" i="1"/>
  <c r="BI1800" i="1"/>
  <c r="BH1800" i="1"/>
  <c r="BG1800" i="1"/>
  <c r="BF1800" i="1"/>
  <c r="BE1800" i="1"/>
  <c r="BD1800" i="1"/>
  <c r="BC1800" i="1"/>
  <c r="BB1800" i="1"/>
  <c r="BA1800" i="1"/>
  <c r="AZ1800" i="1"/>
  <c r="AY1800" i="1"/>
  <c r="AX1800" i="1"/>
  <c r="AW1800" i="1"/>
  <c r="AT1800" i="1" s="1"/>
  <c r="K1800" i="1" s="1"/>
  <c r="AV1800" i="1"/>
  <c r="AU1800" i="1"/>
  <c r="AS1800" i="1"/>
  <c r="AR1800" i="1"/>
  <c r="M1800" i="1" s="1"/>
  <c r="AQ1800" i="1"/>
  <c r="AO1800" i="1"/>
  <c r="AN1800" i="1"/>
  <c r="AP1800" i="1" s="1"/>
  <c r="AM1800" i="1"/>
  <c r="AL1800" i="1"/>
  <c r="AK1800" i="1"/>
  <c r="AJ1800" i="1"/>
  <c r="AI1800" i="1"/>
  <c r="BM1799" i="1"/>
  <c r="BL1799" i="1"/>
  <c r="BK1799" i="1"/>
  <c r="BJ1799" i="1"/>
  <c r="BI1799" i="1"/>
  <c r="BH1799" i="1"/>
  <c r="BG1799" i="1"/>
  <c r="BF1799" i="1"/>
  <c r="BE1799" i="1"/>
  <c r="BD1799" i="1"/>
  <c r="BC1799" i="1"/>
  <c r="BB1799" i="1"/>
  <c r="BA1799" i="1"/>
  <c r="AZ1799" i="1"/>
  <c r="AY1799" i="1"/>
  <c r="AX1799" i="1"/>
  <c r="AW1799" i="1"/>
  <c r="AT1799" i="1" s="1"/>
  <c r="K1799" i="1" s="1"/>
  <c r="AV1799" i="1"/>
  <c r="AU1799" i="1"/>
  <c r="AS1799" i="1"/>
  <c r="AR1799" i="1"/>
  <c r="M1799" i="1" s="1"/>
  <c r="AQ1799" i="1"/>
  <c r="AO1799" i="1"/>
  <c r="AN1799" i="1"/>
  <c r="AP1799" i="1" s="1"/>
  <c r="AM1799" i="1"/>
  <c r="AL1799" i="1"/>
  <c r="AK1799" i="1"/>
  <c r="AJ1799" i="1"/>
  <c r="AI1799" i="1"/>
  <c r="Q1799" i="1"/>
  <c r="BM1798" i="1"/>
  <c r="BL1798" i="1"/>
  <c r="BK1798" i="1"/>
  <c r="BJ1798" i="1"/>
  <c r="BI1798" i="1"/>
  <c r="BH1798" i="1"/>
  <c r="BG1798" i="1"/>
  <c r="BF1798" i="1"/>
  <c r="BE1798" i="1"/>
  <c r="BD1798" i="1"/>
  <c r="BC1798" i="1"/>
  <c r="BB1798" i="1"/>
  <c r="BA1798" i="1"/>
  <c r="AZ1798" i="1"/>
  <c r="AY1798" i="1"/>
  <c r="AX1798" i="1"/>
  <c r="AW1798" i="1"/>
  <c r="AT1798" i="1" s="1"/>
  <c r="K1798" i="1" s="1"/>
  <c r="AV1798" i="1"/>
  <c r="AU1798" i="1"/>
  <c r="AS1798" i="1"/>
  <c r="AR1798" i="1"/>
  <c r="M1798" i="1" s="1"/>
  <c r="AQ1798" i="1"/>
  <c r="AO1798" i="1"/>
  <c r="AN1798" i="1"/>
  <c r="AP1798" i="1" s="1"/>
  <c r="AM1798" i="1"/>
  <c r="AL1798" i="1"/>
  <c r="AK1798" i="1"/>
  <c r="AJ1798" i="1"/>
  <c r="AI1798" i="1"/>
  <c r="BM1797" i="1"/>
  <c r="BL1797" i="1"/>
  <c r="BK1797" i="1"/>
  <c r="BJ1797" i="1"/>
  <c r="BI1797" i="1"/>
  <c r="BH1797" i="1"/>
  <c r="BG1797" i="1"/>
  <c r="BF1797" i="1"/>
  <c r="BE1797" i="1"/>
  <c r="BD1797" i="1"/>
  <c r="BC1797" i="1"/>
  <c r="BB1797" i="1"/>
  <c r="BA1797" i="1"/>
  <c r="AZ1797" i="1"/>
  <c r="AY1797" i="1"/>
  <c r="AX1797" i="1"/>
  <c r="AW1797" i="1"/>
  <c r="AT1797" i="1" s="1"/>
  <c r="K1797" i="1" s="1"/>
  <c r="AV1797" i="1"/>
  <c r="AU1797" i="1"/>
  <c r="AS1797" i="1"/>
  <c r="AR1797" i="1"/>
  <c r="M1797" i="1" s="1"/>
  <c r="AQ1797" i="1"/>
  <c r="AO1797" i="1"/>
  <c r="AN1797" i="1"/>
  <c r="AP1797" i="1" s="1"/>
  <c r="AM1797" i="1"/>
  <c r="AL1797" i="1"/>
  <c r="AK1797" i="1"/>
  <c r="AJ1797" i="1"/>
  <c r="AI1797" i="1"/>
  <c r="BM1796" i="1"/>
  <c r="BL1796" i="1"/>
  <c r="BK1796" i="1"/>
  <c r="BJ1796" i="1"/>
  <c r="BI1796" i="1"/>
  <c r="BH1796" i="1"/>
  <c r="BG1796" i="1"/>
  <c r="BF1796" i="1"/>
  <c r="BE1796" i="1"/>
  <c r="BD1796" i="1"/>
  <c r="BC1796" i="1"/>
  <c r="BB1796" i="1"/>
  <c r="BA1796" i="1"/>
  <c r="AZ1796" i="1"/>
  <c r="AY1796" i="1"/>
  <c r="AX1796" i="1"/>
  <c r="AW1796" i="1"/>
  <c r="AT1796" i="1" s="1"/>
  <c r="K1796" i="1" s="1"/>
  <c r="AV1796" i="1"/>
  <c r="AU1796" i="1"/>
  <c r="AS1796" i="1"/>
  <c r="AR1796" i="1"/>
  <c r="M1796" i="1" s="1"/>
  <c r="AQ1796" i="1"/>
  <c r="AO1796" i="1"/>
  <c r="AN1796" i="1"/>
  <c r="AP1796" i="1" s="1"/>
  <c r="AM1796" i="1"/>
  <c r="AL1796" i="1"/>
  <c r="AK1796" i="1"/>
  <c r="AJ1796" i="1"/>
  <c r="AI1796" i="1"/>
  <c r="Q1796" i="1"/>
  <c r="BM1795" i="1"/>
  <c r="BL1795" i="1"/>
  <c r="BK1795" i="1"/>
  <c r="BJ1795" i="1"/>
  <c r="BI1795" i="1"/>
  <c r="BH1795" i="1"/>
  <c r="BG1795" i="1"/>
  <c r="BF1795" i="1"/>
  <c r="BE1795" i="1"/>
  <c r="BD1795" i="1"/>
  <c r="BC1795" i="1"/>
  <c r="BB1795" i="1"/>
  <c r="BA1795" i="1"/>
  <c r="AZ1795" i="1"/>
  <c r="AY1795" i="1"/>
  <c r="AX1795" i="1"/>
  <c r="AW1795" i="1"/>
  <c r="AT1795" i="1" s="1"/>
  <c r="K1795" i="1" s="1"/>
  <c r="AV1795" i="1"/>
  <c r="AU1795" i="1"/>
  <c r="AS1795" i="1"/>
  <c r="AR1795" i="1"/>
  <c r="M1795" i="1" s="1"/>
  <c r="AQ1795" i="1"/>
  <c r="AO1795" i="1"/>
  <c r="AN1795" i="1"/>
  <c r="AP1795" i="1" s="1"/>
  <c r="AM1795" i="1"/>
  <c r="AL1795" i="1"/>
  <c r="AK1795" i="1"/>
  <c r="AJ1795" i="1"/>
  <c r="AI1795" i="1"/>
  <c r="BM1794" i="1"/>
  <c r="BL1794" i="1"/>
  <c r="BK1794" i="1"/>
  <c r="BJ1794" i="1"/>
  <c r="BI1794" i="1"/>
  <c r="BH1794" i="1"/>
  <c r="BG1794" i="1"/>
  <c r="BF1794" i="1"/>
  <c r="BE1794" i="1"/>
  <c r="BD1794" i="1"/>
  <c r="BC1794" i="1"/>
  <c r="BB1794" i="1"/>
  <c r="BA1794" i="1"/>
  <c r="AZ1794" i="1"/>
  <c r="AY1794" i="1"/>
  <c r="AX1794" i="1"/>
  <c r="AW1794" i="1"/>
  <c r="AT1794" i="1" s="1"/>
  <c r="K1794" i="1" s="1"/>
  <c r="AV1794" i="1"/>
  <c r="AU1794" i="1"/>
  <c r="AS1794" i="1"/>
  <c r="AR1794" i="1"/>
  <c r="M1794" i="1" s="1"/>
  <c r="AQ1794" i="1"/>
  <c r="AO1794" i="1"/>
  <c r="AN1794" i="1"/>
  <c r="AP1794" i="1" s="1"/>
  <c r="AM1794" i="1"/>
  <c r="AL1794" i="1"/>
  <c r="AK1794" i="1"/>
  <c r="AJ1794" i="1"/>
  <c r="AI1794" i="1"/>
  <c r="BM1793" i="1"/>
  <c r="BL1793" i="1"/>
  <c r="BK1793" i="1"/>
  <c r="BJ1793" i="1"/>
  <c r="BI1793" i="1"/>
  <c r="BH1793" i="1"/>
  <c r="BG1793" i="1"/>
  <c r="BF1793" i="1"/>
  <c r="BE1793" i="1"/>
  <c r="BD1793" i="1"/>
  <c r="BC1793" i="1"/>
  <c r="BB1793" i="1"/>
  <c r="BA1793" i="1"/>
  <c r="AZ1793" i="1"/>
  <c r="AY1793" i="1"/>
  <c r="AX1793" i="1"/>
  <c r="AW1793" i="1"/>
  <c r="AT1793" i="1" s="1"/>
  <c r="K1793" i="1" s="1"/>
  <c r="AV1793" i="1"/>
  <c r="AU1793" i="1"/>
  <c r="AS1793" i="1"/>
  <c r="AR1793" i="1"/>
  <c r="M1793" i="1" s="1"/>
  <c r="AQ1793" i="1"/>
  <c r="AO1793" i="1"/>
  <c r="AN1793" i="1"/>
  <c r="AP1793" i="1" s="1"/>
  <c r="AM1793" i="1"/>
  <c r="AL1793" i="1"/>
  <c r="AK1793" i="1"/>
  <c r="AJ1793" i="1"/>
  <c r="AI1793" i="1"/>
  <c r="BM1792" i="1"/>
  <c r="BL1792" i="1"/>
  <c r="BK1792" i="1"/>
  <c r="BJ1792" i="1"/>
  <c r="BI1792" i="1"/>
  <c r="BH1792" i="1"/>
  <c r="BG1792" i="1"/>
  <c r="BF1792" i="1"/>
  <c r="BE1792" i="1"/>
  <c r="BD1792" i="1"/>
  <c r="BC1792" i="1"/>
  <c r="BB1792" i="1"/>
  <c r="BA1792" i="1"/>
  <c r="AZ1792" i="1"/>
  <c r="AY1792" i="1"/>
  <c r="AX1792" i="1"/>
  <c r="AW1792" i="1"/>
  <c r="AT1792" i="1" s="1"/>
  <c r="K1792" i="1" s="1"/>
  <c r="AV1792" i="1"/>
  <c r="AU1792" i="1"/>
  <c r="AS1792" i="1"/>
  <c r="AR1792" i="1"/>
  <c r="M1792" i="1" s="1"/>
  <c r="AQ1792" i="1"/>
  <c r="AO1792" i="1"/>
  <c r="AN1792" i="1"/>
  <c r="AP1792" i="1" s="1"/>
  <c r="AM1792" i="1"/>
  <c r="AL1792" i="1"/>
  <c r="AK1792" i="1"/>
  <c r="AJ1792" i="1"/>
  <c r="AI1792" i="1"/>
  <c r="BM1791" i="1"/>
  <c r="BL1791" i="1"/>
  <c r="BK1791" i="1"/>
  <c r="BJ1791" i="1"/>
  <c r="BI1791" i="1"/>
  <c r="BH1791" i="1"/>
  <c r="BG1791" i="1"/>
  <c r="BF1791" i="1"/>
  <c r="BE1791" i="1"/>
  <c r="BD1791" i="1"/>
  <c r="BC1791" i="1"/>
  <c r="BB1791" i="1"/>
  <c r="BA1791" i="1"/>
  <c r="AZ1791" i="1"/>
  <c r="AY1791" i="1"/>
  <c r="AX1791" i="1"/>
  <c r="AW1791" i="1"/>
  <c r="AT1791" i="1" s="1"/>
  <c r="K1791" i="1" s="1"/>
  <c r="AV1791" i="1"/>
  <c r="AU1791" i="1"/>
  <c r="AS1791" i="1"/>
  <c r="AR1791" i="1"/>
  <c r="M1791" i="1" s="1"/>
  <c r="AQ1791" i="1"/>
  <c r="AO1791" i="1"/>
  <c r="AN1791" i="1"/>
  <c r="AP1791" i="1" s="1"/>
  <c r="AM1791" i="1"/>
  <c r="AL1791" i="1"/>
  <c r="AK1791" i="1"/>
  <c r="AJ1791" i="1"/>
  <c r="AI1791" i="1"/>
  <c r="BM1790" i="1"/>
  <c r="BL1790" i="1"/>
  <c r="BK1790" i="1"/>
  <c r="BJ1790" i="1"/>
  <c r="BI1790" i="1"/>
  <c r="BH1790" i="1"/>
  <c r="BG1790" i="1"/>
  <c r="BF1790" i="1"/>
  <c r="BE1790" i="1"/>
  <c r="BD1790" i="1"/>
  <c r="BC1790" i="1"/>
  <c r="BB1790" i="1"/>
  <c r="BA1790" i="1"/>
  <c r="AZ1790" i="1"/>
  <c r="AY1790" i="1"/>
  <c r="AX1790" i="1"/>
  <c r="AW1790" i="1"/>
  <c r="AT1790" i="1" s="1"/>
  <c r="K1790" i="1" s="1"/>
  <c r="AV1790" i="1"/>
  <c r="AU1790" i="1"/>
  <c r="AS1790" i="1"/>
  <c r="AR1790" i="1"/>
  <c r="M1790" i="1" s="1"/>
  <c r="AQ1790" i="1"/>
  <c r="AO1790" i="1"/>
  <c r="AN1790" i="1"/>
  <c r="AP1790" i="1" s="1"/>
  <c r="AM1790" i="1"/>
  <c r="AL1790" i="1"/>
  <c r="AK1790" i="1"/>
  <c r="AJ1790" i="1"/>
  <c r="AI1790" i="1"/>
  <c r="Q1790" i="1"/>
  <c r="BM1789" i="1"/>
  <c r="BL1789" i="1"/>
  <c r="BK1789" i="1"/>
  <c r="BJ1789" i="1"/>
  <c r="BI1789" i="1"/>
  <c r="BH1789" i="1"/>
  <c r="BG1789" i="1"/>
  <c r="BF1789" i="1"/>
  <c r="BE1789" i="1"/>
  <c r="BD1789" i="1"/>
  <c r="BC1789" i="1"/>
  <c r="BB1789" i="1"/>
  <c r="BA1789" i="1"/>
  <c r="AZ1789" i="1"/>
  <c r="AY1789" i="1"/>
  <c r="AX1789" i="1"/>
  <c r="AW1789" i="1"/>
  <c r="AT1789" i="1" s="1"/>
  <c r="K1789" i="1" s="1"/>
  <c r="AV1789" i="1"/>
  <c r="AU1789" i="1"/>
  <c r="AS1789" i="1"/>
  <c r="AR1789" i="1"/>
  <c r="M1789" i="1" s="1"/>
  <c r="AQ1789" i="1"/>
  <c r="AO1789" i="1"/>
  <c r="AN1789" i="1"/>
  <c r="AP1789" i="1" s="1"/>
  <c r="AM1789" i="1"/>
  <c r="AL1789" i="1"/>
  <c r="AK1789" i="1"/>
  <c r="AJ1789" i="1"/>
  <c r="AI1789" i="1"/>
  <c r="BM1788" i="1"/>
  <c r="BL1788" i="1"/>
  <c r="BK1788" i="1"/>
  <c r="BJ1788" i="1"/>
  <c r="BI1788" i="1"/>
  <c r="BH1788" i="1"/>
  <c r="BG1788" i="1"/>
  <c r="BF1788" i="1"/>
  <c r="BE1788" i="1"/>
  <c r="BD1788" i="1"/>
  <c r="BC1788" i="1"/>
  <c r="BB1788" i="1"/>
  <c r="BA1788" i="1"/>
  <c r="AZ1788" i="1"/>
  <c r="AY1788" i="1"/>
  <c r="AX1788" i="1"/>
  <c r="AW1788" i="1"/>
  <c r="AT1788" i="1" s="1"/>
  <c r="K1788" i="1" s="1"/>
  <c r="AV1788" i="1"/>
  <c r="AU1788" i="1"/>
  <c r="AS1788" i="1"/>
  <c r="AR1788" i="1"/>
  <c r="M1788" i="1" s="1"/>
  <c r="AQ1788" i="1"/>
  <c r="AO1788" i="1"/>
  <c r="AN1788" i="1"/>
  <c r="AP1788" i="1" s="1"/>
  <c r="AM1788" i="1"/>
  <c r="AL1788" i="1"/>
  <c r="AK1788" i="1"/>
  <c r="AJ1788" i="1"/>
  <c r="AI1788" i="1"/>
  <c r="BM1787" i="1"/>
  <c r="BL1787" i="1"/>
  <c r="BK1787" i="1"/>
  <c r="BJ1787" i="1"/>
  <c r="BI1787" i="1"/>
  <c r="BH1787" i="1"/>
  <c r="BG1787" i="1"/>
  <c r="BF1787" i="1"/>
  <c r="BE1787" i="1"/>
  <c r="BD1787" i="1"/>
  <c r="BC1787" i="1"/>
  <c r="BB1787" i="1"/>
  <c r="BA1787" i="1"/>
  <c r="AZ1787" i="1"/>
  <c r="AY1787" i="1"/>
  <c r="AX1787" i="1"/>
  <c r="AW1787" i="1"/>
  <c r="AT1787" i="1" s="1"/>
  <c r="K1787" i="1" s="1"/>
  <c r="AV1787" i="1"/>
  <c r="AU1787" i="1"/>
  <c r="AS1787" i="1"/>
  <c r="AR1787" i="1"/>
  <c r="M1787" i="1" s="1"/>
  <c r="AQ1787" i="1"/>
  <c r="AO1787" i="1"/>
  <c r="AN1787" i="1"/>
  <c r="AP1787" i="1" s="1"/>
  <c r="AM1787" i="1"/>
  <c r="AL1787" i="1"/>
  <c r="AK1787" i="1"/>
  <c r="AJ1787" i="1"/>
  <c r="AI1787" i="1"/>
  <c r="Q1787" i="1"/>
  <c r="CD1786" i="1"/>
  <c r="BM1786" i="1"/>
  <c r="BL1786" i="1"/>
  <c r="BK1786" i="1"/>
  <c r="BJ1786" i="1"/>
  <c r="BI1786" i="1"/>
  <c r="BH1786" i="1"/>
  <c r="BG1786" i="1"/>
  <c r="BF1786" i="1"/>
  <c r="BE1786" i="1"/>
  <c r="BD1786" i="1"/>
  <c r="BC1786" i="1"/>
  <c r="BB1786" i="1"/>
  <c r="BA1786" i="1"/>
  <c r="AZ1786" i="1"/>
  <c r="AY1786" i="1"/>
  <c r="AX1786" i="1"/>
  <c r="AW1786" i="1"/>
  <c r="AT1786" i="1" s="1"/>
  <c r="K1786" i="1" s="1"/>
  <c r="AV1786" i="1"/>
  <c r="AU1786" i="1"/>
  <c r="AS1786" i="1"/>
  <c r="AR1786" i="1"/>
  <c r="M1786" i="1" s="1"/>
  <c r="AQ1786" i="1"/>
  <c r="AO1786" i="1"/>
  <c r="AN1786" i="1"/>
  <c r="AP1786" i="1" s="1"/>
  <c r="AM1786" i="1"/>
  <c r="AL1786" i="1"/>
  <c r="AK1786" i="1"/>
  <c r="AJ1786" i="1"/>
  <c r="AI1786" i="1"/>
  <c r="CD1785" i="1"/>
  <c r="BM1785" i="1"/>
  <c r="BL1785" i="1"/>
  <c r="BK1785" i="1"/>
  <c r="BJ1785" i="1"/>
  <c r="BI1785" i="1"/>
  <c r="BH1785" i="1"/>
  <c r="BG1785" i="1"/>
  <c r="BF1785" i="1"/>
  <c r="BE1785" i="1"/>
  <c r="BD1785" i="1"/>
  <c r="BC1785" i="1"/>
  <c r="BB1785" i="1"/>
  <c r="BA1785" i="1"/>
  <c r="AZ1785" i="1"/>
  <c r="AY1785" i="1"/>
  <c r="AX1785" i="1"/>
  <c r="AW1785" i="1"/>
  <c r="AT1785" i="1" s="1"/>
  <c r="K1785" i="1" s="1"/>
  <c r="AV1785" i="1"/>
  <c r="AU1785" i="1"/>
  <c r="AS1785" i="1"/>
  <c r="AR1785" i="1"/>
  <c r="M1785" i="1" s="1"/>
  <c r="AQ1785" i="1"/>
  <c r="AO1785" i="1"/>
  <c r="AN1785" i="1"/>
  <c r="AP1785" i="1" s="1"/>
  <c r="AM1785" i="1"/>
  <c r="AL1785" i="1"/>
  <c r="AK1785" i="1"/>
  <c r="AJ1785" i="1"/>
  <c r="AI1785" i="1"/>
  <c r="BM1784" i="1"/>
  <c r="BL1784" i="1"/>
  <c r="BK1784" i="1"/>
  <c r="BJ1784" i="1"/>
  <c r="BI1784" i="1"/>
  <c r="BH1784" i="1"/>
  <c r="BG1784" i="1"/>
  <c r="BF1784" i="1"/>
  <c r="BE1784" i="1"/>
  <c r="BD1784" i="1"/>
  <c r="BC1784" i="1"/>
  <c r="BB1784" i="1"/>
  <c r="BA1784" i="1"/>
  <c r="AZ1784" i="1"/>
  <c r="AY1784" i="1"/>
  <c r="AX1784" i="1"/>
  <c r="AW1784" i="1"/>
  <c r="AV1784" i="1"/>
  <c r="AU1784" i="1"/>
  <c r="AS1784" i="1"/>
  <c r="AR1784" i="1"/>
  <c r="M1784" i="1" s="1"/>
  <c r="AQ1784" i="1"/>
  <c r="AO1784" i="1"/>
  <c r="AN1784" i="1"/>
  <c r="AP1784" i="1" s="1"/>
  <c r="AM1784" i="1"/>
  <c r="AL1784" i="1"/>
  <c r="AK1784" i="1"/>
  <c r="AJ1784" i="1"/>
  <c r="AI1784" i="1"/>
  <c r="BM1783" i="1"/>
  <c r="BL1783" i="1"/>
  <c r="BK1783" i="1"/>
  <c r="BJ1783" i="1"/>
  <c r="BI1783" i="1"/>
  <c r="BH1783" i="1"/>
  <c r="BG1783" i="1"/>
  <c r="BF1783" i="1"/>
  <c r="BE1783" i="1"/>
  <c r="BD1783" i="1"/>
  <c r="BC1783" i="1"/>
  <c r="BB1783" i="1"/>
  <c r="BA1783" i="1"/>
  <c r="AZ1783" i="1"/>
  <c r="AY1783" i="1"/>
  <c r="AX1783" i="1"/>
  <c r="AW1783" i="1"/>
  <c r="AV1783" i="1"/>
  <c r="AU1783" i="1"/>
  <c r="AS1783" i="1"/>
  <c r="AR1783" i="1"/>
  <c r="M1783" i="1" s="1"/>
  <c r="AQ1783" i="1"/>
  <c r="AO1783" i="1"/>
  <c r="AN1783" i="1"/>
  <c r="AP1783" i="1" s="1"/>
  <c r="AM1783" i="1"/>
  <c r="AL1783" i="1"/>
  <c r="AK1783" i="1"/>
  <c r="AJ1783" i="1"/>
  <c r="AI1783" i="1"/>
  <c r="BM1782" i="1"/>
  <c r="BL1782" i="1"/>
  <c r="BK1782" i="1"/>
  <c r="BJ1782" i="1"/>
  <c r="BI1782" i="1"/>
  <c r="BH1782" i="1"/>
  <c r="BG1782" i="1"/>
  <c r="BF1782" i="1"/>
  <c r="BE1782" i="1"/>
  <c r="BD1782" i="1"/>
  <c r="BC1782" i="1"/>
  <c r="BB1782" i="1"/>
  <c r="BA1782" i="1"/>
  <c r="AZ1782" i="1"/>
  <c r="AY1782" i="1"/>
  <c r="AX1782" i="1"/>
  <c r="AW1782" i="1"/>
  <c r="AT1782" i="1" s="1"/>
  <c r="K1782" i="1" s="1"/>
  <c r="AV1782" i="1"/>
  <c r="AU1782" i="1"/>
  <c r="AS1782" i="1"/>
  <c r="AR1782" i="1"/>
  <c r="M1782" i="1" s="1"/>
  <c r="AQ1782" i="1"/>
  <c r="AO1782" i="1"/>
  <c r="AN1782" i="1"/>
  <c r="AP1782" i="1" s="1"/>
  <c r="AM1782" i="1"/>
  <c r="AL1782" i="1"/>
  <c r="AK1782" i="1"/>
  <c r="AJ1782" i="1"/>
  <c r="AI1782" i="1"/>
  <c r="AH1782" i="1"/>
  <c r="BM1781" i="1"/>
  <c r="BL1781" i="1"/>
  <c r="BK1781" i="1"/>
  <c r="BJ1781" i="1"/>
  <c r="BI1781" i="1"/>
  <c r="BH1781" i="1"/>
  <c r="BG1781" i="1"/>
  <c r="BF1781" i="1"/>
  <c r="BE1781" i="1"/>
  <c r="BD1781" i="1"/>
  <c r="BC1781" i="1"/>
  <c r="BB1781" i="1"/>
  <c r="BA1781" i="1"/>
  <c r="AZ1781" i="1"/>
  <c r="AY1781" i="1"/>
  <c r="AX1781" i="1"/>
  <c r="AW1781" i="1"/>
  <c r="AT1781" i="1" s="1"/>
  <c r="K1781" i="1" s="1"/>
  <c r="AV1781" i="1"/>
  <c r="AU1781" i="1"/>
  <c r="AS1781" i="1"/>
  <c r="AR1781" i="1"/>
  <c r="M1781" i="1" s="1"/>
  <c r="AQ1781" i="1"/>
  <c r="AO1781" i="1"/>
  <c r="AN1781" i="1"/>
  <c r="AP1781" i="1" s="1"/>
  <c r="AM1781" i="1"/>
  <c r="AL1781" i="1"/>
  <c r="AK1781" i="1"/>
  <c r="AJ1781" i="1"/>
  <c r="AI1781" i="1"/>
  <c r="BM1780" i="1"/>
  <c r="BL1780" i="1"/>
  <c r="BK1780" i="1"/>
  <c r="BJ1780" i="1"/>
  <c r="BI1780" i="1"/>
  <c r="BH1780" i="1"/>
  <c r="BG1780" i="1"/>
  <c r="BF1780" i="1"/>
  <c r="BE1780" i="1"/>
  <c r="BD1780" i="1"/>
  <c r="BC1780" i="1"/>
  <c r="BB1780" i="1"/>
  <c r="BA1780" i="1"/>
  <c r="AZ1780" i="1"/>
  <c r="AY1780" i="1"/>
  <c r="AX1780" i="1"/>
  <c r="AW1780" i="1"/>
  <c r="AV1780" i="1"/>
  <c r="AU1780" i="1"/>
  <c r="AS1780" i="1"/>
  <c r="AR1780" i="1"/>
  <c r="M1780" i="1" s="1"/>
  <c r="AQ1780" i="1"/>
  <c r="AO1780" i="1"/>
  <c r="AN1780" i="1"/>
  <c r="AP1780" i="1" s="1"/>
  <c r="AM1780" i="1"/>
  <c r="AL1780" i="1"/>
  <c r="AK1780" i="1"/>
  <c r="AJ1780" i="1"/>
  <c r="AI1780" i="1"/>
  <c r="BM1779" i="1"/>
  <c r="BL1779" i="1"/>
  <c r="BK1779" i="1"/>
  <c r="BJ1779" i="1"/>
  <c r="BI1779" i="1"/>
  <c r="BH1779" i="1"/>
  <c r="BG1779" i="1"/>
  <c r="BF1779" i="1"/>
  <c r="BE1779" i="1"/>
  <c r="BD1779" i="1"/>
  <c r="BC1779" i="1"/>
  <c r="BB1779" i="1"/>
  <c r="BA1779" i="1"/>
  <c r="AZ1779" i="1"/>
  <c r="AY1779" i="1"/>
  <c r="AX1779" i="1"/>
  <c r="AW1779" i="1"/>
  <c r="AV1779" i="1"/>
  <c r="AU1779" i="1"/>
  <c r="AS1779" i="1"/>
  <c r="AR1779" i="1"/>
  <c r="M1779" i="1" s="1"/>
  <c r="AQ1779" i="1"/>
  <c r="AO1779" i="1"/>
  <c r="AN1779" i="1"/>
  <c r="AP1779" i="1" s="1"/>
  <c r="AM1779" i="1"/>
  <c r="AL1779" i="1"/>
  <c r="AK1779" i="1"/>
  <c r="AJ1779" i="1"/>
  <c r="AI1779" i="1"/>
  <c r="AH1779" i="1"/>
  <c r="BM1778" i="1"/>
  <c r="BL1778" i="1"/>
  <c r="BK1778" i="1"/>
  <c r="BJ1778" i="1"/>
  <c r="BI1778" i="1"/>
  <c r="BH1778" i="1"/>
  <c r="BG1778" i="1"/>
  <c r="BF1778" i="1"/>
  <c r="BE1778" i="1"/>
  <c r="BD1778" i="1"/>
  <c r="BC1778" i="1"/>
  <c r="BB1778" i="1"/>
  <c r="BA1778" i="1"/>
  <c r="AZ1778" i="1"/>
  <c r="AY1778" i="1"/>
  <c r="AX1778" i="1"/>
  <c r="AW1778" i="1"/>
  <c r="AT1778" i="1" s="1"/>
  <c r="K1778" i="1" s="1"/>
  <c r="AV1778" i="1"/>
  <c r="AU1778" i="1"/>
  <c r="AS1778" i="1"/>
  <c r="AR1778" i="1"/>
  <c r="M1778" i="1" s="1"/>
  <c r="AQ1778" i="1"/>
  <c r="AO1778" i="1"/>
  <c r="AN1778" i="1"/>
  <c r="AP1778" i="1" s="1"/>
  <c r="AM1778" i="1"/>
  <c r="AL1778" i="1"/>
  <c r="AK1778" i="1"/>
  <c r="AJ1778" i="1"/>
  <c r="AI1778" i="1"/>
  <c r="BM1777" i="1"/>
  <c r="BL1777" i="1"/>
  <c r="BK1777" i="1"/>
  <c r="BJ1777" i="1"/>
  <c r="BI1777" i="1"/>
  <c r="BH1777" i="1"/>
  <c r="BG1777" i="1"/>
  <c r="BF1777" i="1"/>
  <c r="BE1777" i="1"/>
  <c r="BD1777" i="1"/>
  <c r="BC1777" i="1"/>
  <c r="BB1777" i="1"/>
  <c r="BA1777" i="1"/>
  <c r="AZ1777" i="1"/>
  <c r="AY1777" i="1"/>
  <c r="AX1777" i="1"/>
  <c r="AW1777" i="1"/>
  <c r="AT1777" i="1" s="1"/>
  <c r="K1777" i="1" s="1"/>
  <c r="AV1777" i="1"/>
  <c r="AU1777" i="1"/>
  <c r="AS1777" i="1"/>
  <c r="AR1777" i="1"/>
  <c r="M1777" i="1" s="1"/>
  <c r="AQ1777" i="1"/>
  <c r="AO1777" i="1"/>
  <c r="AN1777" i="1"/>
  <c r="AP1777" i="1" s="1"/>
  <c r="AM1777" i="1"/>
  <c r="AL1777" i="1"/>
  <c r="AK1777" i="1"/>
  <c r="AJ1777" i="1"/>
  <c r="AI1777" i="1"/>
  <c r="BM1776" i="1"/>
  <c r="BL1776" i="1"/>
  <c r="BK1776" i="1"/>
  <c r="BJ1776" i="1"/>
  <c r="BI1776" i="1"/>
  <c r="BH1776" i="1"/>
  <c r="BG1776" i="1"/>
  <c r="BF1776" i="1"/>
  <c r="BE1776" i="1"/>
  <c r="BD1776" i="1"/>
  <c r="BC1776" i="1"/>
  <c r="BB1776" i="1"/>
  <c r="BA1776" i="1"/>
  <c r="AZ1776" i="1"/>
  <c r="AY1776" i="1"/>
  <c r="AX1776" i="1"/>
  <c r="AW1776" i="1"/>
  <c r="AV1776" i="1"/>
  <c r="AU1776" i="1"/>
  <c r="AS1776" i="1"/>
  <c r="AR1776" i="1"/>
  <c r="M1776" i="1" s="1"/>
  <c r="AQ1776" i="1"/>
  <c r="AO1776" i="1"/>
  <c r="AN1776" i="1"/>
  <c r="AP1776" i="1" s="1"/>
  <c r="AM1776" i="1"/>
  <c r="AL1776" i="1"/>
  <c r="AK1776" i="1"/>
  <c r="AJ1776" i="1"/>
  <c r="AI1776" i="1"/>
  <c r="CD1775" i="1"/>
  <c r="BM1775" i="1"/>
  <c r="BL1775" i="1"/>
  <c r="BK1775" i="1"/>
  <c r="BJ1775" i="1"/>
  <c r="BI1775" i="1"/>
  <c r="BH1775" i="1"/>
  <c r="BG1775" i="1"/>
  <c r="BF1775" i="1"/>
  <c r="BE1775" i="1"/>
  <c r="BD1775" i="1"/>
  <c r="BC1775" i="1"/>
  <c r="BB1775" i="1"/>
  <c r="BA1775" i="1"/>
  <c r="AZ1775" i="1"/>
  <c r="AY1775" i="1"/>
  <c r="AX1775" i="1"/>
  <c r="AW1775" i="1"/>
  <c r="AV1775" i="1"/>
  <c r="AU1775" i="1"/>
  <c r="AS1775" i="1"/>
  <c r="AR1775" i="1"/>
  <c r="M1775" i="1" s="1"/>
  <c r="AQ1775" i="1"/>
  <c r="AO1775" i="1"/>
  <c r="AN1775" i="1"/>
  <c r="AP1775" i="1" s="1"/>
  <c r="AM1775" i="1"/>
  <c r="AL1775" i="1"/>
  <c r="AK1775" i="1"/>
  <c r="AJ1775" i="1"/>
  <c r="AI1775" i="1"/>
  <c r="CD1774" i="1"/>
  <c r="BM1774" i="1"/>
  <c r="BL1774" i="1"/>
  <c r="BK1774" i="1"/>
  <c r="BJ1774" i="1"/>
  <c r="BI1774" i="1"/>
  <c r="BH1774" i="1"/>
  <c r="BG1774" i="1"/>
  <c r="BF1774" i="1"/>
  <c r="BE1774" i="1"/>
  <c r="BD1774" i="1"/>
  <c r="BC1774" i="1"/>
  <c r="BB1774" i="1"/>
  <c r="BA1774" i="1"/>
  <c r="AZ1774" i="1"/>
  <c r="AY1774" i="1"/>
  <c r="AX1774" i="1"/>
  <c r="AW1774" i="1"/>
  <c r="AV1774" i="1"/>
  <c r="AU1774" i="1"/>
  <c r="AS1774" i="1"/>
  <c r="AR1774" i="1"/>
  <c r="M1774" i="1" s="1"/>
  <c r="AQ1774" i="1"/>
  <c r="AO1774" i="1"/>
  <c r="AN1774" i="1"/>
  <c r="AP1774" i="1" s="1"/>
  <c r="AM1774" i="1"/>
  <c r="AL1774" i="1"/>
  <c r="AK1774" i="1"/>
  <c r="AJ1774" i="1"/>
  <c r="AI1774" i="1"/>
  <c r="BM1773" i="1"/>
  <c r="BL1773" i="1"/>
  <c r="BK1773" i="1"/>
  <c r="BJ1773" i="1"/>
  <c r="BI1773" i="1"/>
  <c r="BH1773" i="1"/>
  <c r="BG1773" i="1"/>
  <c r="BF1773" i="1"/>
  <c r="BE1773" i="1"/>
  <c r="BD1773" i="1"/>
  <c r="BC1773" i="1"/>
  <c r="BB1773" i="1"/>
  <c r="BA1773" i="1"/>
  <c r="AZ1773" i="1"/>
  <c r="AY1773" i="1"/>
  <c r="AX1773" i="1"/>
  <c r="AW1773" i="1"/>
  <c r="AV1773" i="1"/>
  <c r="AU1773" i="1"/>
  <c r="AS1773" i="1"/>
  <c r="AR1773" i="1"/>
  <c r="M1773" i="1" s="1"/>
  <c r="AQ1773" i="1"/>
  <c r="AO1773" i="1"/>
  <c r="AN1773" i="1"/>
  <c r="AP1773" i="1" s="1"/>
  <c r="AM1773" i="1"/>
  <c r="AL1773" i="1"/>
  <c r="AK1773" i="1"/>
  <c r="AJ1773" i="1"/>
  <c r="AI1773" i="1"/>
  <c r="BM1772" i="1"/>
  <c r="BL1772" i="1"/>
  <c r="BK1772" i="1"/>
  <c r="BJ1772" i="1"/>
  <c r="BI1772" i="1"/>
  <c r="BH1772" i="1"/>
  <c r="BG1772" i="1"/>
  <c r="BF1772" i="1"/>
  <c r="BE1772" i="1"/>
  <c r="BD1772" i="1"/>
  <c r="BC1772" i="1"/>
  <c r="BB1772" i="1"/>
  <c r="BA1772" i="1"/>
  <c r="AZ1772" i="1"/>
  <c r="AY1772" i="1"/>
  <c r="AX1772" i="1"/>
  <c r="AW1772" i="1"/>
  <c r="AT1772" i="1" s="1"/>
  <c r="K1772" i="1" s="1"/>
  <c r="AV1772" i="1"/>
  <c r="AU1772" i="1"/>
  <c r="AS1772" i="1"/>
  <c r="AR1772" i="1"/>
  <c r="M1772" i="1" s="1"/>
  <c r="AQ1772" i="1"/>
  <c r="AO1772" i="1"/>
  <c r="AN1772" i="1"/>
  <c r="AP1772" i="1" s="1"/>
  <c r="AM1772" i="1"/>
  <c r="AL1772" i="1"/>
  <c r="AK1772" i="1"/>
  <c r="AJ1772" i="1"/>
  <c r="AI1772" i="1"/>
  <c r="AH1772" i="1"/>
  <c r="BM1771" i="1"/>
  <c r="BL1771" i="1"/>
  <c r="BK1771" i="1"/>
  <c r="BJ1771" i="1"/>
  <c r="BI1771" i="1"/>
  <c r="BH1771" i="1"/>
  <c r="BG1771" i="1"/>
  <c r="BF1771" i="1"/>
  <c r="BE1771" i="1"/>
  <c r="BD1771" i="1"/>
  <c r="BC1771" i="1"/>
  <c r="BB1771" i="1"/>
  <c r="BA1771" i="1"/>
  <c r="AZ1771" i="1"/>
  <c r="AY1771" i="1"/>
  <c r="AX1771" i="1"/>
  <c r="AW1771" i="1"/>
  <c r="AT1771" i="1" s="1"/>
  <c r="K1771" i="1" s="1"/>
  <c r="AV1771" i="1"/>
  <c r="AU1771" i="1"/>
  <c r="AS1771" i="1"/>
  <c r="AR1771" i="1"/>
  <c r="M1771" i="1" s="1"/>
  <c r="AQ1771" i="1"/>
  <c r="AO1771" i="1"/>
  <c r="AN1771" i="1"/>
  <c r="AP1771" i="1" s="1"/>
  <c r="AM1771" i="1"/>
  <c r="AL1771" i="1"/>
  <c r="AK1771" i="1"/>
  <c r="AJ1771" i="1"/>
  <c r="AI1771" i="1"/>
  <c r="BM1770" i="1"/>
  <c r="BL1770" i="1"/>
  <c r="BK1770" i="1"/>
  <c r="BJ1770" i="1"/>
  <c r="BI1770" i="1"/>
  <c r="BH1770" i="1"/>
  <c r="BG1770" i="1"/>
  <c r="BF1770" i="1"/>
  <c r="BE1770" i="1"/>
  <c r="BD1770" i="1"/>
  <c r="BC1770" i="1"/>
  <c r="BB1770" i="1"/>
  <c r="BA1770" i="1"/>
  <c r="AZ1770" i="1"/>
  <c r="AY1770" i="1"/>
  <c r="AX1770" i="1"/>
  <c r="AW1770" i="1"/>
  <c r="AV1770" i="1"/>
  <c r="AU1770" i="1"/>
  <c r="AS1770" i="1"/>
  <c r="AR1770" i="1"/>
  <c r="M1770" i="1" s="1"/>
  <c r="AQ1770" i="1"/>
  <c r="AO1770" i="1"/>
  <c r="AN1770" i="1"/>
  <c r="AP1770" i="1" s="1"/>
  <c r="AM1770" i="1"/>
  <c r="AL1770" i="1"/>
  <c r="AK1770" i="1"/>
  <c r="AJ1770" i="1"/>
  <c r="AI1770" i="1"/>
  <c r="CD1769" i="1"/>
  <c r="BM1769" i="1"/>
  <c r="BL1769" i="1"/>
  <c r="BK1769" i="1"/>
  <c r="BJ1769" i="1"/>
  <c r="BI1769" i="1"/>
  <c r="BH1769" i="1"/>
  <c r="BG1769" i="1"/>
  <c r="BF1769" i="1"/>
  <c r="BE1769" i="1"/>
  <c r="BD1769" i="1"/>
  <c r="BC1769" i="1"/>
  <c r="BB1769" i="1"/>
  <c r="BA1769" i="1"/>
  <c r="AZ1769" i="1"/>
  <c r="AY1769" i="1"/>
  <c r="AX1769" i="1"/>
  <c r="AW1769" i="1"/>
  <c r="AV1769" i="1"/>
  <c r="AU1769" i="1"/>
  <c r="AS1769" i="1"/>
  <c r="AR1769" i="1"/>
  <c r="M1769" i="1" s="1"/>
  <c r="AQ1769" i="1"/>
  <c r="AO1769" i="1"/>
  <c r="AN1769" i="1"/>
  <c r="AP1769" i="1" s="1"/>
  <c r="AM1769" i="1"/>
  <c r="AL1769" i="1"/>
  <c r="AK1769" i="1"/>
  <c r="AJ1769" i="1"/>
  <c r="AI1769" i="1"/>
  <c r="BM1768" i="1"/>
  <c r="BL1768" i="1"/>
  <c r="BK1768" i="1"/>
  <c r="BJ1768" i="1"/>
  <c r="BI1768" i="1"/>
  <c r="BH1768" i="1"/>
  <c r="BG1768" i="1"/>
  <c r="BF1768" i="1"/>
  <c r="BE1768" i="1"/>
  <c r="BD1768" i="1"/>
  <c r="BC1768" i="1"/>
  <c r="BB1768" i="1"/>
  <c r="BA1768" i="1"/>
  <c r="AZ1768" i="1"/>
  <c r="AY1768" i="1"/>
  <c r="AX1768" i="1"/>
  <c r="AW1768" i="1"/>
  <c r="AV1768" i="1"/>
  <c r="AU1768" i="1"/>
  <c r="AS1768" i="1"/>
  <c r="AR1768" i="1"/>
  <c r="M1768" i="1" s="1"/>
  <c r="AQ1768" i="1"/>
  <c r="AO1768" i="1"/>
  <c r="AN1768" i="1"/>
  <c r="AP1768" i="1" s="1"/>
  <c r="AM1768" i="1"/>
  <c r="AL1768" i="1"/>
  <c r="AK1768" i="1"/>
  <c r="AJ1768" i="1"/>
  <c r="AI1768" i="1"/>
  <c r="Q1768" i="1"/>
  <c r="CD1767" i="1"/>
  <c r="BM1767" i="1"/>
  <c r="BL1767" i="1"/>
  <c r="BK1767" i="1"/>
  <c r="BJ1767" i="1"/>
  <c r="BI1767" i="1"/>
  <c r="BH1767" i="1"/>
  <c r="BG1767" i="1"/>
  <c r="BF1767" i="1"/>
  <c r="BE1767" i="1"/>
  <c r="BD1767" i="1"/>
  <c r="BC1767" i="1"/>
  <c r="BB1767" i="1"/>
  <c r="BA1767" i="1"/>
  <c r="AZ1767" i="1"/>
  <c r="AY1767" i="1"/>
  <c r="AX1767" i="1"/>
  <c r="AW1767" i="1"/>
  <c r="AV1767" i="1"/>
  <c r="AU1767" i="1"/>
  <c r="AS1767" i="1"/>
  <c r="AR1767" i="1"/>
  <c r="M1767" i="1" s="1"/>
  <c r="AQ1767" i="1"/>
  <c r="AO1767" i="1"/>
  <c r="AN1767" i="1"/>
  <c r="AP1767" i="1" s="1"/>
  <c r="AM1767" i="1"/>
  <c r="AL1767" i="1"/>
  <c r="AK1767" i="1"/>
  <c r="AJ1767" i="1"/>
  <c r="AI1767" i="1"/>
  <c r="CD1766" i="1"/>
  <c r="BM1766" i="1"/>
  <c r="BL1766" i="1"/>
  <c r="BK1766" i="1"/>
  <c r="BJ1766" i="1"/>
  <c r="BI1766" i="1"/>
  <c r="BH1766" i="1"/>
  <c r="BG1766" i="1"/>
  <c r="BF1766" i="1"/>
  <c r="BE1766" i="1"/>
  <c r="BD1766" i="1"/>
  <c r="BC1766" i="1"/>
  <c r="BB1766" i="1"/>
  <c r="BA1766" i="1"/>
  <c r="AZ1766" i="1"/>
  <c r="AY1766" i="1"/>
  <c r="AX1766" i="1"/>
  <c r="AW1766" i="1"/>
  <c r="AV1766" i="1"/>
  <c r="AU1766" i="1"/>
  <c r="AS1766" i="1"/>
  <c r="AR1766" i="1"/>
  <c r="M1766" i="1" s="1"/>
  <c r="AQ1766" i="1"/>
  <c r="AO1766" i="1"/>
  <c r="AN1766" i="1"/>
  <c r="AP1766" i="1" s="1"/>
  <c r="AM1766" i="1"/>
  <c r="AL1766" i="1"/>
  <c r="AK1766" i="1"/>
  <c r="AJ1766" i="1"/>
  <c r="AI1766" i="1"/>
  <c r="BM1765" i="1"/>
  <c r="BL1765" i="1"/>
  <c r="BK1765" i="1"/>
  <c r="BJ1765" i="1"/>
  <c r="BI1765" i="1"/>
  <c r="BH1765" i="1"/>
  <c r="BG1765" i="1"/>
  <c r="BF1765" i="1"/>
  <c r="BE1765" i="1"/>
  <c r="BD1765" i="1"/>
  <c r="BC1765" i="1"/>
  <c r="BB1765" i="1"/>
  <c r="BA1765" i="1"/>
  <c r="AZ1765" i="1"/>
  <c r="AY1765" i="1"/>
  <c r="AX1765" i="1"/>
  <c r="AW1765" i="1"/>
  <c r="AV1765" i="1"/>
  <c r="AU1765" i="1"/>
  <c r="AS1765" i="1"/>
  <c r="AR1765" i="1"/>
  <c r="M1765" i="1" s="1"/>
  <c r="AQ1765" i="1"/>
  <c r="AO1765" i="1"/>
  <c r="AN1765" i="1"/>
  <c r="AP1765" i="1" s="1"/>
  <c r="AM1765" i="1"/>
  <c r="AL1765" i="1"/>
  <c r="AK1765" i="1"/>
  <c r="AJ1765" i="1"/>
  <c r="AI1765" i="1"/>
  <c r="BM1764" i="1"/>
  <c r="BL1764" i="1"/>
  <c r="BK1764" i="1"/>
  <c r="BJ1764" i="1"/>
  <c r="BI1764" i="1"/>
  <c r="BH1764" i="1"/>
  <c r="BG1764" i="1"/>
  <c r="BF1764" i="1"/>
  <c r="BE1764" i="1"/>
  <c r="BD1764" i="1"/>
  <c r="BC1764" i="1"/>
  <c r="BB1764" i="1"/>
  <c r="BA1764" i="1"/>
  <c r="AZ1764" i="1"/>
  <c r="AY1764" i="1"/>
  <c r="AX1764" i="1"/>
  <c r="AW1764" i="1"/>
  <c r="AT1764" i="1" s="1"/>
  <c r="K1764" i="1" s="1"/>
  <c r="AV1764" i="1"/>
  <c r="AU1764" i="1"/>
  <c r="AS1764" i="1"/>
  <c r="AR1764" i="1"/>
  <c r="M1764" i="1" s="1"/>
  <c r="AQ1764" i="1"/>
  <c r="AO1764" i="1"/>
  <c r="AN1764" i="1"/>
  <c r="AP1764" i="1" s="1"/>
  <c r="AM1764" i="1"/>
  <c r="AL1764" i="1"/>
  <c r="AK1764" i="1"/>
  <c r="AJ1764" i="1"/>
  <c r="AI1764" i="1"/>
  <c r="BM1763" i="1"/>
  <c r="BL1763" i="1"/>
  <c r="BK1763" i="1"/>
  <c r="BJ1763" i="1"/>
  <c r="BI1763" i="1"/>
  <c r="BH1763" i="1"/>
  <c r="BG1763" i="1"/>
  <c r="BF1763" i="1"/>
  <c r="BE1763" i="1"/>
  <c r="BD1763" i="1"/>
  <c r="BC1763" i="1"/>
  <c r="BB1763" i="1"/>
  <c r="BA1763" i="1"/>
  <c r="AZ1763" i="1"/>
  <c r="AY1763" i="1"/>
  <c r="AX1763" i="1"/>
  <c r="AW1763" i="1"/>
  <c r="AT1763" i="1" s="1"/>
  <c r="K1763" i="1" s="1"/>
  <c r="AV1763" i="1"/>
  <c r="AU1763" i="1"/>
  <c r="AS1763" i="1"/>
  <c r="AR1763" i="1"/>
  <c r="M1763" i="1" s="1"/>
  <c r="AQ1763" i="1"/>
  <c r="AO1763" i="1"/>
  <c r="AN1763" i="1"/>
  <c r="AP1763" i="1" s="1"/>
  <c r="AM1763" i="1"/>
  <c r="AL1763" i="1"/>
  <c r="AK1763" i="1"/>
  <c r="AJ1763" i="1"/>
  <c r="AI1763" i="1"/>
  <c r="CD1762" i="1"/>
  <c r="BM1762" i="1"/>
  <c r="BL1762" i="1"/>
  <c r="BK1762" i="1"/>
  <c r="BJ1762" i="1"/>
  <c r="BI1762" i="1"/>
  <c r="BH1762" i="1"/>
  <c r="BG1762" i="1"/>
  <c r="BF1762" i="1"/>
  <c r="BE1762" i="1"/>
  <c r="BD1762" i="1"/>
  <c r="BC1762" i="1"/>
  <c r="BB1762" i="1"/>
  <c r="BA1762" i="1"/>
  <c r="AZ1762" i="1"/>
  <c r="AY1762" i="1"/>
  <c r="AX1762" i="1"/>
  <c r="AW1762" i="1"/>
  <c r="AT1762" i="1" s="1"/>
  <c r="K1762" i="1" s="1"/>
  <c r="AV1762" i="1"/>
  <c r="AU1762" i="1"/>
  <c r="AS1762" i="1"/>
  <c r="AR1762" i="1"/>
  <c r="M1762" i="1" s="1"/>
  <c r="AQ1762" i="1"/>
  <c r="AO1762" i="1"/>
  <c r="AN1762" i="1"/>
  <c r="AP1762" i="1" s="1"/>
  <c r="AM1762" i="1"/>
  <c r="AL1762" i="1"/>
  <c r="AK1762" i="1"/>
  <c r="AJ1762" i="1"/>
  <c r="AI1762" i="1"/>
  <c r="AH1762" i="1"/>
  <c r="Q1762" i="1"/>
  <c r="BM1761" i="1"/>
  <c r="BL1761" i="1"/>
  <c r="BK1761" i="1"/>
  <c r="BJ1761" i="1"/>
  <c r="BI1761" i="1"/>
  <c r="BH1761" i="1"/>
  <c r="BG1761" i="1"/>
  <c r="BF1761" i="1"/>
  <c r="BE1761" i="1"/>
  <c r="BD1761" i="1"/>
  <c r="BC1761" i="1"/>
  <c r="BB1761" i="1"/>
  <c r="BA1761" i="1"/>
  <c r="AZ1761" i="1"/>
  <c r="AY1761" i="1"/>
  <c r="AX1761" i="1"/>
  <c r="AW1761" i="1"/>
  <c r="AT1761" i="1" s="1"/>
  <c r="K1761" i="1" s="1"/>
  <c r="AV1761" i="1"/>
  <c r="AU1761" i="1"/>
  <c r="AS1761" i="1"/>
  <c r="AR1761" i="1"/>
  <c r="M1761" i="1" s="1"/>
  <c r="AQ1761" i="1"/>
  <c r="AO1761" i="1"/>
  <c r="AN1761" i="1"/>
  <c r="AP1761" i="1" s="1"/>
  <c r="AM1761" i="1"/>
  <c r="AL1761" i="1"/>
  <c r="AK1761" i="1"/>
  <c r="AJ1761" i="1"/>
  <c r="AI1761" i="1"/>
  <c r="AH1761" i="1"/>
  <c r="Q1761" i="1"/>
  <c r="BM1760" i="1"/>
  <c r="BL1760" i="1"/>
  <c r="BK1760" i="1"/>
  <c r="BJ1760" i="1"/>
  <c r="BI1760" i="1"/>
  <c r="BH1760" i="1"/>
  <c r="BG1760" i="1"/>
  <c r="BF1760" i="1"/>
  <c r="BE1760" i="1"/>
  <c r="BD1760" i="1"/>
  <c r="BC1760" i="1"/>
  <c r="BB1760" i="1"/>
  <c r="BA1760" i="1"/>
  <c r="AZ1760" i="1"/>
  <c r="AY1760" i="1"/>
  <c r="AX1760" i="1"/>
  <c r="AW1760" i="1"/>
  <c r="AT1760" i="1" s="1"/>
  <c r="K1760" i="1" s="1"/>
  <c r="AV1760" i="1"/>
  <c r="AU1760" i="1"/>
  <c r="AS1760" i="1"/>
  <c r="AR1760" i="1"/>
  <c r="M1760" i="1" s="1"/>
  <c r="AQ1760" i="1"/>
  <c r="AO1760" i="1"/>
  <c r="AN1760" i="1"/>
  <c r="AP1760" i="1" s="1"/>
  <c r="AM1760" i="1"/>
  <c r="AL1760" i="1"/>
  <c r="AK1760" i="1"/>
  <c r="AJ1760" i="1"/>
  <c r="AI1760" i="1"/>
  <c r="AH1760" i="1"/>
  <c r="BM1759" i="1"/>
  <c r="BL1759" i="1"/>
  <c r="BK1759" i="1"/>
  <c r="BJ1759" i="1"/>
  <c r="BI1759" i="1"/>
  <c r="BH1759" i="1"/>
  <c r="BG1759" i="1"/>
  <c r="BF1759" i="1"/>
  <c r="BE1759" i="1"/>
  <c r="BD1759" i="1"/>
  <c r="BC1759" i="1"/>
  <c r="BB1759" i="1"/>
  <c r="BA1759" i="1"/>
  <c r="AZ1759" i="1"/>
  <c r="AY1759" i="1"/>
  <c r="AX1759" i="1"/>
  <c r="AW1759" i="1"/>
  <c r="AV1759" i="1"/>
  <c r="AU1759" i="1"/>
  <c r="AS1759" i="1"/>
  <c r="AR1759" i="1"/>
  <c r="M1759" i="1" s="1"/>
  <c r="AQ1759" i="1"/>
  <c r="AO1759" i="1"/>
  <c r="AN1759" i="1"/>
  <c r="AP1759" i="1" s="1"/>
  <c r="AM1759" i="1"/>
  <c r="AL1759" i="1"/>
  <c r="AK1759" i="1"/>
  <c r="AJ1759" i="1"/>
  <c r="AI1759" i="1"/>
  <c r="AH1759" i="1"/>
  <c r="CD1758" i="1"/>
  <c r="BM1758" i="1"/>
  <c r="BL1758" i="1"/>
  <c r="BK1758" i="1"/>
  <c r="BJ1758" i="1"/>
  <c r="BI1758" i="1"/>
  <c r="BH1758" i="1"/>
  <c r="BG1758" i="1"/>
  <c r="BF1758" i="1"/>
  <c r="BE1758" i="1"/>
  <c r="BD1758" i="1"/>
  <c r="BC1758" i="1"/>
  <c r="BB1758" i="1"/>
  <c r="BA1758" i="1"/>
  <c r="AZ1758" i="1"/>
  <c r="AY1758" i="1"/>
  <c r="AX1758" i="1"/>
  <c r="AW1758" i="1"/>
  <c r="AV1758" i="1"/>
  <c r="AU1758" i="1"/>
  <c r="AS1758" i="1"/>
  <c r="AR1758" i="1"/>
  <c r="M1758" i="1" s="1"/>
  <c r="AQ1758" i="1"/>
  <c r="AO1758" i="1"/>
  <c r="AN1758" i="1"/>
  <c r="AP1758" i="1" s="1"/>
  <c r="AM1758" i="1"/>
  <c r="AL1758" i="1"/>
  <c r="AK1758" i="1"/>
  <c r="AJ1758" i="1"/>
  <c r="AI1758" i="1"/>
  <c r="BM1757" i="1"/>
  <c r="BL1757" i="1"/>
  <c r="BK1757" i="1"/>
  <c r="BJ1757" i="1"/>
  <c r="BI1757" i="1"/>
  <c r="BH1757" i="1"/>
  <c r="BG1757" i="1"/>
  <c r="BF1757" i="1"/>
  <c r="BE1757" i="1"/>
  <c r="BD1757" i="1"/>
  <c r="BC1757" i="1"/>
  <c r="BB1757" i="1"/>
  <c r="BA1757" i="1"/>
  <c r="AZ1757" i="1"/>
  <c r="AY1757" i="1"/>
  <c r="AX1757" i="1"/>
  <c r="AW1757" i="1"/>
  <c r="AV1757" i="1"/>
  <c r="AU1757" i="1"/>
  <c r="AS1757" i="1"/>
  <c r="AR1757" i="1"/>
  <c r="M1757" i="1" s="1"/>
  <c r="AQ1757" i="1"/>
  <c r="AO1757" i="1"/>
  <c r="AN1757" i="1"/>
  <c r="AP1757" i="1" s="1"/>
  <c r="AM1757" i="1"/>
  <c r="AL1757" i="1"/>
  <c r="AK1757" i="1"/>
  <c r="AJ1757" i="1"/>
  <c r="AI1757" i="1"/>
  <c r="Q1757" i="1"/>
  <c r="CD1756" i="1"/>
  <c r="BM1756" i="1"/>
  <c r="BL1756" i="1"/>
  <c r="BK1756" i="1"/>
  <c r="BJ1756" i="1"/>
  <c r="BI1756" i="1"/>
  <c r="BH1756" i="1"/>
  <c r="BG1756" i="1"/>
  <c r="BF1756" i="1"/>
  <c r="BE1756" i="1"/>
  <c r="BD1756" i="1"/>
  <c r="BC1756" i="1"/>
  <c r="BB1756" i="1"/>
  <c r="BA1756" i="1"/>
  <c r="AZ1756" i="1"/>
  <c r="AY1756" i="1"/>
  <c r="AX1756" i="1"/>
  <c r="AW1756" i="1"/>
  <c r="AV1756" i="1"/>
  <c r="AU1756" i="1"/>
  <c r="AS1756" i="1"/>
  <c r="AR1756" i="1"/>
  <c r="M1756" i="1" s="1"/>
  <c r="AQ1756" i="1"/>
  <c r="AO1756" i="1"/>
  <c r="AN1756" i="1"/>
  <c r="AP1756" i="1" s="1"/>
  <c r="AM1756" i="1"/>
  <c r="AL1756" i="1"/>
  <c r="AK1756" i="1"/>
  <c r="AJ1756" i="1"/>
  <c r="AI1756" i="1"/>
  <c r="Q1756" i="1"/>
  <c r="BM1755" i="1"/>
  <c r="BL1755" i="1"/>
  <c r="BK1755" i="1"/>
  <c r="BJ1755" i="1"/>
  <c r="BI1755" i="1"/>
  <c r="BH1755" i="1"/>
  <c r="BG1755" i="1"/>
  <c r="BF1755" i="1"/>
  <c r="BE1755" i="1"/>
  <c r="BD1755" i="1"/>
  <c r="BC1755" i="1"/>
  <c r="BB1755" i="1"/>
  <c r="BA1755" i="1"/>
  <c r="AZ1755" i="1"/>
  <c r="AY1755" i="1"/>
  <c r="AX1755" i="1"/>
  <c r="AW1755" i="1"/>
  <c r="AV1755" i="1"/>
  <c r="AU1755" i="1"/>
  <c r="AS1755" i="1"/>
  <c r="AR1755" i="1"/>
  <c r="M1755" i="1" s="1"/>
  <c r="AQ1755" i="1"/>
  <c r="AO1755" i="1"/>
  <c r="AN1755" i="1"/>
  <c r="AP1755" i="1" s="1"/>
  <c r="AM1755" i="1"/>
  <c r="AL1755" i="1"/>
  <c r="AK1755" i="1"/>
  <c r="AJ1755" i="1"/>
  <c r="AI1755" i="1"/>
  <c r="CD1754" i="1"/>
  <c r="BM1754" i="1"/>
  <c r="BL1754" i="1"/>
  <c r="BK1754" i="1"/>
  <c r="BJ1754" i="1"/>
  <c r="BI1754" i="1"/>
  <c r="BH1754" i="1"/>
  <c r="BG1754" i="1"/>
  <c r="BF1754" i="1"/>
  <c r="BE1754" i="1"/>
  <c r="BD1754" i="1"/>
  <c r="BC1754" i="1"/>
  <c r="BB1754" i="1"/>
  <c r="BA1754" i="1"/>
  <c r="AZ1754" i="1"/>
  <c r="AY1754" i="1"/>
  <c r="AX1754" i="1"/>
  <c r="AW1754" i="1"/>
  <c r="AT1754" i="1" s="1"/>
  <c r="K1754" i="1" s="1"/>
  <c r="AV1754" i="1"/>
  <c r="AU1754" i="1"/>
  <c r="AS1754" i="1"/>
  <c r="AR1754" i="1"/>
  <c r="M1754" i="1" s="1"/>
  <c r="AQ1754" i="1"/>
  <c r="AO1754" i="1"/>
  <c r="AN1754" i="1"/>
  <c r="AP1754" i="1" s="1"/>
  <c r="AM1754" i="1"/>
  <c r="AL1754" i="1"/>
  <c r="AK1754" i="1"/>
  <c r="AJ1754" i="1"/>
  <c r="AI1754" i="1"/>
  <c r="AH1754" i="1"/>
  <c r="BM1753" i="1"/>
  <c r="BL1753" i="1"/>
  <c r="BK1753" i="1"/>
  <c r="BJ1753" i="1"/>
  <c r="BI1753" i="1"/>
  <c r="BH1753" i="1"/>
  <c r="BG1753" i="1"/>
  <c r="BF1753" i="1"/>
  <c r="BE1753" i="1"/>
  <c r="BD1753" i="1"/>
  <c r="BC1753" i="1"/>
  <c r="BB1753" i="1"/>
  <c r="BA1753" i="1"/>
  <c r="AZ1753" i="1"/>
  <c r="AY1753" i="1"/>
  <c r="AX1753" i="1"/>
  <c r="AW1753" i="1"/>
  <c r="AV1753" i="1"/>
  <c r="AU1753" i="1"/>
  <c r="AS1753" i="1"/>
  <c r="AR1753" i="1"/>
  <c r="M1753" i="1" s="1"/>
  <c r="AQ1753" i="1"/>
  <c r="AO1753" i="1"/>
  <c r="AN1753" i="1"/>
  <c r="AP1753" i="1" s="1"/>
  <c r="AM1753" i="1"/>
  <c r="AL1753" i="1"/>
  <c r="AK1753" i="1"/>
  <c r="AJ1753" i="1"/>
  <c r="AI1753" i="1"/>
  <c r="BM1752" i="1"/>
  <c r="BL1752" i="1"/>
  <c r="BK1752" i="1"/>
  <c r="BJ1752" i="1"/>
  <c r="BI1752" i="1"/>
  <c r="BH1752" i="1"/>
  <c r="BG1752" i="1"/>
  <c r="BF1752" i="1"/>
  <c r="BE1752" i="1"/>
  <c r="BD1752" i="1"/>
  <c r="BC1752" i="1"/>
  <c r="BB1752" i="1"/>
  <c r="BA1752" i="1"/>
  <c r="AZ1752" i="1"/>
  <c r="AY1752" i="1"/>
  <c r="AX1752" i="1"/>
  <c r="AW1752" i="1"/>
  <c r="AT1752" i="1" s="1"/>
  <c r="K1752" i="1" s="1"/>
  <c r="AV1752" i="1"/>
  <c r="AU1752" i="1"/>
  <c r="AS1752" i="1"/>
  <c r="AR1752" i="1"/>
  <c r="M1752" i="1" s="1"/>
  <c r="AQ1752" i="1"/>
  <c r="AO1752" i="1"/>
  <c r="AN1752" i="1"/>
  <c r="AP1752" i="1" s="1"/>
  <c r="AM1752" i="1"/>
  <c r="AL1752" i="1"/>
  <c r="AK1752" i="1"/>
  <c r="AJ1752" i="1"/>
  <c r="AI1752" i="1"/>
  <c r="BM1751" i="1"/>
  <c r="BL1751" i="1"/>
  <c r="BK1751" i="1"/>
  <c r="BJ1751" i="1"/>
  <c r="BI1751" i="1"/>
  <c r="BH1751" i="1"/>
  <c r="BG1751" i="1"/>
  <c r="BF1751" i="1"/>
  <c r="BE1751" i="1"/>
  <c r="BD1751" i="1"/>
  <c r="BC1751" i="1"/>
  <c r="BB1751" i="1"/>
  <c r="BA1751" i="1"/>
  <c r="AZ1751" i="1"/>
  <c r="AY1751" i="1"/>
  <c r="AX1751" i="1"/>
  <c r="AW1751" i="1"/>
  <c r="AT1751" i="1" s="1"/>
  <c r="K1751" i="1" s="1"/>
  <c r="AV1751" i="1"/>
  <c r="AU1751" i="1"/>
  <c r="AS1751" i="1"/>
  <c r="AR1751" i="1"/>
  <c r="M1751" i="1" s="1"/>
  <c r="AQ1751" i="1"/>
  <c r="AO1751" i="1"/>
  <c r="AN1751" i="1"/>
  <c r="AP1751" i="1" s="1"/>
  <c r="AM1751" i="1"/>
  <c r="AL1751" i="1"/>
  <c r="AK1751" i="1"/>
  <c r="AJ1751" i="1"/>
  <c r="AI1751" i="1"/>
  <c r="Q1751" i="1"/>
  <c r="BM1750" i="1"/>
  <c r="BL1750" i="1"/>
  <c r="BK1750" i="1"/>
  <c r="BJ1750" i="1"/>
  <c r="BI1750" i="1"/>
  <c r="BH1750" i="1"/>
  <c r="BG1750" i="1"/>
  <c r="BF1750" i="1"/>
  <c r="BE1750" i="1"/>
  <c r="BD1750" i="1"/>
  <c r="BC1750" i="1"/>
  <c r="BB1750" i="1"/>
  <c r="BA1750" i="1"/>
  <c r="AZ1750" i="1"/>
  <c r="AY1750" i="1"/>
  <c r="AX1750" i="1"/>
  <c r="AW1750" i="1"/>
  <c r="AT1750" i="1" s="1"/>
  <c r="K1750" i="1" s="1"/>
  <c r="AV1750" i="1"/>
  <c r="AU1750" i="1"/>
  <c r="AS1750" i="1"/>
  <c r="AR1750" i="1"/>
  <c r="M1750" i="1" s="1"/>
  <c r="AQ1750" i="1"/>
  <c r="AO1750" i="1"/>
  <c r="AN1750" i="1"/>
  <c r="AP1750" i="1" s="1"/>
  <c r="AM1750" i="1"/>
  <c r="AL1750" i="1"/>
  <c r="AK1750" i="1"/>
  <c r="AJ1750" i="1"/>
  <c r="AI1750" i="1"/>
  <c r="BM1749" i="1"/>
  <c r="BL1749" i="1"/>
  <c r="BK1749" i="1"/>
  <c r="BJ1749" i="1"/>
  <c r="BI1749" i="1"/>
  <c r="BH1749" i="1"/>
  <c r="BG1749" i="1"/>
  <c r="BF1749" i="1"/>
  <c r="BE1749" i="1"/>
  <c r="BD1749" i="1"/>
  <c r="BC1749" i="1"/>
  <c r="BB1749" i="1"/>
  <c r="BA1749" i="1"/>
  <c r="AZ1749" i="1"/>
  <c r="AY1749" i="1"/>
  <c r="AX1749" i="1"/>
  <c r="AW1749" i="1"/>
  <c r="AV1749" i="1"/>
  <c r="AU1749" i="1"/>
  <c r="AS1749" i="1"/>
  <c r="AR1749" i="1"/>
  <c r="M1749" i="1" s="1"/>
  <c r="AQ1749" i="1"/>
  <c r="AO1749" i="1"/>
  <c r="AN1749" i="1"/>
  <c r="AP1749" i="1" s="1"/>
  <c r="AM1749" i="1"/>
  <c r="AL1749" i="1"/>
  <c r="AK1749" i="1"/>
  <c r="AJ1749" i="1"/>
  <c r="AI1749" i="1"/>
  <c r="CD1748" i="1"/>
  <c r="BM1748" i="1"/>
  <c r="BL1748" i="1"/>
  <c r="BK1748" i="1"/>
  <c r="BJ1748" i="1"/>
  <c r="BI1748" i="1"/>
  <c r="BH1748" i="1"/>
  <c r="BG1748" i="1"/>
  <c r="BF1748" i="1"/>
  <c r="BE1748" i="1"/>
  <c r="BD1748" i="1"/>
  <c r="BC1748" i="1"/>
  <c r="BB1748" i="1"/>
  <c r="BA1748" i="1"/>
  <c r="AZ1748" i="1"/>
  <c r="AY1748" i="1"/>
  <c r="AX1748" i="1"/>
  <c r="AW1748" i="1"/>
  <c r="AT1748" i="1" s="1"/>
  <c r="K1748" i="1" s="1"/>
  <c r="AV1748" i="1"/>
  <c r="AU1748" i="1"/>
  <c r="AS1748" i="1"/>
  <c r="AR1748" i="1"/>
  <c r="M1748" i="1" s="1"/>
  <c r="AQ1748" i="1"/>
  <c r="AO1748" i="1"/>
  <c r="AN1748" i="1"/>
  <c r="AP1748" i="1" s="1"/>
  <c r="AM1748" i="1"/>
  <c r="AL1748" i="1"/>
  <c r="AK1748" i="1"/>
  <c r="AJ1748" i="1"/>
  <c r="AI1748" i="1"/>
  <c r="CD1747" i="1"/>
  <c r="BM1747" i="1"/>
  <c r="BL1747" i="1"/>
  <c r="BK1747" i="1"/>
  <c r="BJ1747" i="1"/>
  <c r="BI1747" i="1"/>
  <c r="BH1747" i="1"/>
  <c r="BG1747" i="1"/>
  <c r="BF1747" i="1"/>
  <c r="BE1747" i="1"/>
  <c r="BD1747" i="1"/>
  <c r="BC1747" i="1"/>
  <c r="BB1747" i="1"/>
  <c r="BA1747" i="1"/>
  <c r="AZ1747" i="1"/>
  <c r="AY1747" i="1"/>
  <c r="AX1747" i="1"/>
  <c r="AW1747" i="1"/>
  <c r="AT1747" i="1" s="1"/>
  <c r="K1747" i="1" s="1"/>
  <c r="AV1747" i="1"/>
  <c r="AU1747" i="1"/>
  <c r="AS1747" i="1"/>
  <c r="AR1747" i="1"/>
  <c r="M1747" i="1" s="1"/>
  <c r="AQ1747" i="1"/>
  <c r="AO1747" i="1"/>
  <c r="AN1747" i="1"/>
  <c r="AP1747" i="1" s="1"/>
  <c r="AM1747" i="1"/>
  <c r="AL1747" i="1"/>
  <c r="AK1747" i="1"/>
  <c r="AJ1747" i="1"/>
  <c r="AI1747" i="1"/>
  <c r="CD1746" i="1"/>
  <c r="BM1746" i="1"/>
  <c r="BL1746" i="1"/>
  <c r="BK1746" i="1"/>
  <c r="BJ1746" i="1"/>
  <c r="BI1746" i="1"/>
  <c r="BH1746" i="1"/>
  <c r="BG1746" i="1"/>
  <c r="BF1746" i="1"/>
  <c r="BE1746" i="1"/>
  <c r="BD1746" i="1"/>
  <c r="BC1746" i="1"/>
  <c r="BB1746" i="1"/>
  <c r="BA1746" i="1"/>
  <c r="AZ1746" i="1"/>
  <c r="AY1746" i="1"/>
  <c r="AX1746" i="1"/>
  <c r="AW1746" i="1"/>
  <c r="AT1746" i="1" s="1"/>
  <c r="K1746" i="1" s="1"/>
  <c r="AV1746" i="1"/>
  <c r="AU1746" i="1"/>
  <c r="AS1746" i="1"/>
  <c r="AR1746" i="1"/>
  <c r="M1746" i="1" s="1"/>
  <c r="AQ1746" i="1"/>
  <c r="AO1746" i="1"/>
  <c r="AN1746" i="1"/>
  <c r="AP1746" i="1" s="1"/>
  <c r="AM1746" i="1"/>
  <c r="AL1746" i="1"/>
  <c r="AK1746" i="1"/>
  <c r="AJ1746" i="1"/>
  <c r="AI1746" i="1"/>
  <c r="AH1746" i="1"/>
  <c r="CD1745" i="1"/>
  <c r="BM1745" i="1"/>
  <c r="BL1745" i="1"/>
  <c r="BK1745" i="1"/>
  <c r="BJ1745" i="1"/>
  <c r="BI1745" i="1"/>
  <c r="BH1745" i="1"/>
  <c r="BG1745" i="1"/>
  <c r="BF1745" i="1"/>
  <c r="BE1745" i="1"/>
  <c r="BD1745" i="1"/>
  <c r="BC1745" i="1"/>
  <c r="BB1745" i="1"/>
  <c r="BA1745" i="1"/>
  <c r="AZ1745" i="1"/>
  <c r="AY1745" i="1"/>
  <c r="AX1745" i="1"/>
  <c r="AW1745" i="1"/>
  <c r="AT1745" i="1" s="1"/>
  <c r="K1745" i="1" s="1"/>
  <c r="AV1745" i="1"/>
  <c r="AU1745" i="1"/>
  <c r="AS1745" i="1"/>
  <c r="AR1745" i="1"/>
  <c r="M1745" i="1" s="1"/>
  <c r="AQ1745" i="1"/>
  <c r="AO1745" i="1"/>
  <c r="AN1745" i="1"/>
  <c r="AP1745" i="1" s="1"/>
  <c r="AM1745" i="1"/>
  <c r="AL1745" i="1"/>
  <c r="AK1745" i="1"/>
  <c r="AJ1745" i="1"/>
  <c r="AI1745" i="1"/>
  <c r="BM1744" i="1"/>
  <c r="BL1744" i="1"/>
  <c r="BK1744" i="1"/>
  <c r="BJ1744" i="1"/>
  <c r="BI1744" i="1"/>
  <c r="BH1744" i="1"/>
  <c r="BG1744" i="1"/>
  <c r="BF1744" i="1"/>
  <c r="BE1744" i="1"/>
  <c r="BD1744" i="1"/>
  <c r="BC1744" i="1"/>
  <c r="BB1744" i="1"/>
  <c r="BA1744" i="1"/>
  <c r="AZ1744" i="1"/>
  <c r="AY1744" i="1"/>
  <c r="AX1744" i="1"/>
  <c r="AW1744" i="1"/>
  <c r="AT1744" i="1" s="1"/>
  <c r="K1744" i="1" s="1"/>
  <c r="AV1744" i="1"/>
  <c r="AU1744" i="1"/>
  <c r="AS1744" i="1"/>
  <c r="AR1744" i="1"/>
  <c r="M1744" i="1" s="1"/>
  <c r="AQ1744" i="1"/>
  <c r="AO1744" i="1"/>
  <c r="AN1744" i="1"/>
  <c r="AP1744" i="1" s="1"/>
  <c r="AM1744" i="1"/>
  <c r="AL1744" i="1"/>
  <c r="AK1744" i="1"/>
  <c r="AJ1744" i="1"/>
  <c r="AI1744" i="1"/>
  <c r="CD1743" i="1"/>
  <c r="BM1743" i="1"/>
  <c r="BL1743" i="1"/>
  <c r="BK1743" i="1"/>
  <c r="BJ1743" i="1"/>
  <c r="BI1743" i="1"/>
  <c r="BH1743" i="1"/>
  <c r="BG1743" i="1"/>
  <c r="BF1743" i="1"/>
  <c r="BE1743" i="1"/>
  <c r="BD1743" i="1"/>
  <c r="BC1743" i="1"/>
  <c r="BB1743" i="1"/>
  <c r="BA1743" i="1"/>
  <c r="AZ1743" i="1"/>
  <c r="AY1743" i="1"/>
  <c r="AX1743" i="1"/>
  <c r="AW1743" i="1"/>
  <c r="AT1743" i="1" s="1"/>
  <c r="K1743" i="1" s="1"/>
  <c r="AV1743" i="1"/>
  <c r="AU1743" i="1"/>
  <c r="AS1743" i="1"/>
  <c r="AR1743" i="1"/>
  <c r="M1743" i="1" s="1"/>
  <c r="AQ1743" i="1"/>
  <c r="AO1743" i="1"/>
  <c r="AN1743" i="1"/>
  <c r="AP1743" i="1" s="1"/>
  <c r="AM1743" i="1"/>
  <c r="AL1743" i="1"/>
  <c r="AK1743" i="1"/>
  <c r="AJ1743" i="1"/>
  <c r="AI1743" i="1"/>
  <c r="AH1743" i="1"/>
  <c r="CD1742" i="1"/>
  <c r="BM1742" i="1"/>
  <c r="BL1742" i="1"/>
  <c r="BK1742" i="1"/>
  <c r="BJ1742" i="1"/>
  <c r="BI1742" i="1"/>
  <c r="BH1742" i="1"/>
  <c r="BG1742" i="1"/>
  <c r="BF1742" i="1"/>
  <c r="BE1742" i="1"/>
  <c r="BD1742" i="1"/>
  <c r="BC1742" i="1"/>
  <c r="BB1742" i="1"/>
  <c r="BA1742" i="1"/>
  <c r="AZ1742" i="1"/>
  <c r="AY1742" i="1"/>
  <c r="AX1742" i="1"/>
  <c r="AW1742" i="1"/>
  <c r="AT1742" i="1" s="1"/>
  <c r="K1742" i="1" s="1"/>
  <c r="AV1742" i="1"/>
  <c r="AU1742" i="1"/>
  <c r="AS1742" i="1"/>
  <c r="AR1742" i="1"/>
  <c r="M1742" i="1" s="1"/>
  <c r="AQ1742" i="1"/>
  <c r="AO1742" i="1"/>
  <c r="AN1742" i="1"/>
  <c r="AP1742" i="1" s="1"/>
  <c r="AM1742" i="1"/>
  <c r="AL1742" i="1"/>
  <c r="AK1742" i="1"/>
  <c r="AJ1742" i="1"/>
  <c r="AI1742" i="1"/>
  <c r="CD1741" i="1"/>
  <c r="BM1741" i="1"/>
  <c r="BL1741" i="1"/>
  <c r="BK1741" i="1"/>
  <c r="BJ1741" i="1"/>
  <c r="BI1741" i="1"/>
  <c r="BH1741" i="1"/>
  <c r="BG1741" i="1"/>
  <c r="BF1741" i="1"/>
  <c r="BE1741" i="1"/>
  <c r="BD1741" i="1"/>
  <c r="BC1741" i="1"/>
  <c r="BB1741" i="1"/>
  <c r="BA1741" i="1"/>
  <c r="AZ1741" i="1"/>
  <c r="AY1741" i="1"/>
  <c r="AX1741" i="1"/>
  <c r="AW1741" i="1"/>
  <c r="AT1741" i="1" s="1"/>
  <c r="K1741" i="1" s="1"/>
  <c r="AV1741" i="1"/>
  <c r="AU1741" i="1"/>
  <c r="AS1741" i="1"/>
  <c r="AR1741" i="1"/>
  <c r="M1741" i="1" s="1"/>
  <c r="AQ1741" i="1"/>
  <c r="AO1741" i="1"/>
  <c r="AN1741" i="1"/>
  <c r="AP1741" i="1" s="1"/>
  <c r="AM1741" i="1"/>
  <c r="AL1741" i="1"/>
  <c r="AK1741" i="1"/>
  <c r="AJ1741" i="1"/>
  <c r="AI1741" i="1"/>
  <c r="CD1740" i="1"/>
  <c r="BM1740" i="1"/>
  <c r="BL1740" i="1"/>
  <c r="BK1740" i="1"/>
  <c r="BJ1740" i="1"/>
  <c r="BI1740" i="1"/>
  <c r="BH1740" i="1"/>
  <c r="BG1740" i="1"/>
  <c r="BF1740" i="1"/>
  <c r="BE1740" i="1"/>
  <c r="BD1740" i="1"/>
  <c r="BC1740" i="1"/>
  <c r="BB1740" i="1"/>
  <c r="BA1740" i="1"/>
  <c r="AZ1740" i="1"/>
  <c r="AY1740" i="1"/>
  <c r="AX1740" i="1"/>
  <c r="AW1740" i="1"/>
  <c r="AT1740" i="1" s="1"/>
  <c r="K1740" i="1" s="1"/>
  <c r="AV1740" i="1"/>
  <c r="AU1740" i="1"/>
  <c r="AS1740" i="1"/>
  <c r="AR1740" i="1"/>
  <c r="M1740" i="1" s="1"/>
  <c r="AQ1740" i="1"/>
  <c r="AO1740" i="1"/>
  <c r="AN1740" i="1"/>
  <c r="AP1740" i="1" s="1"/>
  <c r="AM1740" i="1"/>
  <c r="AL1740" i="1"/>
  <c r="AK1740" i="1"/>
  <c r="AJ1740" i="1"/>
  <c r="AI1740" i="1"/>
  <c r="CD1739" i="1"/>
  <c r="BM1739" i="1"/>
  <c r="BL1739" i="1"/>
  <c r="BK1739" i="1"/>
  <c r="BJ1739" i="1"/>
  <c r="BI1739" i="1"/>
  <c r="BH1739" i="1"/>
  <c r="BG1739" i="1"/>
  <c r="BF1739" i="1"/>
  <c r="BE1739" i="1"/>
  <c r="BD1739" i="1"/>
  <c r="BC1739" i="1"/>
  <c r="BB1739" i="1"/>
  <c r="BA1739" i="1"/>
  <c r="AZ1739" i="1"/>
  <c r="AY1739" i="1"/>
  <c r="AX1739" i="1"/>
  <c r="AW1739" i="1"/>
  <c r="AT1739" i="1" s="1"/>
  <c r="K1739" i="1" s="1"/>
  <c r="AV1739" i="1"/>
  <c r="AU1739" i="1"/>
  <c r="AS1739" i="1"/>
  <c r="AR1739" i="1"/>
  <c r="M1739" i="1" s="1"/>
  <c r="AQ1739" i="1"/>
  <c r="AO1739" i="1"/>
  <c r="AN1739" i="1"/>
  <c r="AP1739" i="1" s="1"/>
  <c r="AM1739" i="1"/>
  <c r="AL1739" i="1"/>
  <c r="AK1739" i="1"/>
  <c r="AJ1739" i="1"/>
  <c r="AI1739" i="1"/>
  <c r="CD1738" i="1"/>
  <c r="BM1738" i="1"/>
  <c r="BL1738" i="1"/>
  <c r="BK1738" i="1"/>
  <c r="BJ1738" i="1"/>
  <c r="BI1738" i="1"/>
  <c r="BH1738" i="1"/>
  <c r="BG1738" i="1"/>
  <c r="BF1738" i="1"/>
  <c r="BE1738" i="1"/>
  <c r="BD1738" i="1"/>
  <c r="BC1738" i="1"/>
  <c r="BB1738" i="1"/>
  <c r="BA1738" i="1"/>
  <c r="AZ1738" i="1"/>
  <c r="AY1738" i="1"/>
  <c r="AX1738" i="1"/>
  <c r="AW1738" i="1"/>
  <c r="AT1738" i="1" s="1"/>
  <c r="K1738" i="1" s="1"/>
  <c r="AV1738" i="1"/>
  <c r="AU1738" i="1"/>
  <c r="AS1738" i="1"/>
  <c r="AR1738" i="1"/>
  <c r="M1738" i="1" s="1"/>
  <c r="AQ1738" i="1"/>
  <c r="AO1738" i="1"/>
  <c r="AN1738" i="1"/>
  <c r="AP1738" i="1" s="1"/>
  <c r="AM1738" i="1"/>
  <c r="AL1738" i="1"/>
  <c r="AK1738" i="1"/>
  <c r="AJ1738" i="1"/>
  <c r="AI1738" i="1"/>
  <c r="CD1737" i="1"/>
  <c r="BM1737" i="1"/>
  <c r="BL1737" i="1"/>
  <c r="BK1737" i="1"/>
  <c r="BJ1737" i="1"/>
  <c r="BI1737" i="1"/>
  <c r="BH1737" i="1"/>
  <c r="BG1737" i="1"/>
  <c r="BF1737" i="1"/>
  <c r="BE1737" i="1"/>
  <c r="BD1737" i="1"/>
  <c r="BC1737" i="1"/>
  <c r="BB1737" i="1"/>
  <c r="BA1737" i="1"/>
  <c r="AZ1737" i="1"/>
  <c r="AY1737" i="1"/>
  <c r="AX1737" i="1"/>
  <c r="AW1737" i="1"/>
  <c r="AT1737" i="1" s="1"/>
  <c r="K1737" i="1" s="1"/>
  <c r="AV1737" i="1"/>
  <c r="AU1737" i="1"/>
  <c r="AS1737" i="1"/>
  <c r="AR1737" i="1"/>
  <c r="M1737" i="1" s="1"/>
  <c r="AQ1737" i="1"/>
  <c r="AO1737" i="1"/>
  <c r="AN1737" i="1"/>
  <c r="AP1737" i="1" s="1"/>
  <c r="AM1737" i="1"/>
  <c r="AL1737" i="1"/>
  <c r="AK1737" i="1"/>
  <c r="AJ1737" i="1"/>
  <c r="AI1737" i="1"/>
  <c r="CD1736" i="1"/>
  <c r="BM1736" i="1"/>
  <c r="BL1736" i="1"/>
  <c r="BK1736" i="1"/>
  <c r="BJ1736" i="1"/>
  <c r="BI1736" i="1"/>
  <c r="BH1736" i="1"/>
  <c r="BG1736" i="1"/>
  <c r="BF1736" i="1"/>
  <c r="BE1736" i="1"/>
  <c r="BD1736" i="1"/>
  <c r="BC1736" i="1"/>
  <c r="BB1736" i="1"/>
  <c r="BA1736" i="1"/>
  <c r="AZ1736" i="1"/>
  <c r="AY1736" i="1"/>
  <c r="AX1736" i="1"/>
  <c r="AW1736" i="1"/>
  <c r="AT1736" i="1" s="1"/>
  <c r="K1736" i="1" s="1"/>
  <c r="AV1736" i="1"/>
  <c r="AU1736" i="1"/>
  <c r="AS1736" i="1"/>
  <c r="AR1736" i="1"/>
  <c r="M1736" i="1" s="1"/>
  <c r="AQ1736" i="1"/>
  <c r="AO1736" i="1"/>
  <c r="AN1736" i="1"/>
  <c r="AP1736" i="1" s="1"/>
  <c r="AM1736" i="1"/>
  <c r="AL1736" i="1"/>
  <c r="AK1736" i="1"/>
  <c r="AJ1736" i="1"/>
  <c r="AI1736" i="1"/>
  <c r="CD1735" i="1"/>
  <c r="BM1735" i="1"/>
  <c r="BL1735" i="1"/>
  <c r="BK1735" i="1"/>
  <c r="BJ1735" i="1"/>
  <c r="BI1735" i="1"/>
  <c r="BH1735" i="1"/>
  <c r="BG1735" i="1"/>
  <c r="BF1735" i="1"/>
  <c r="BE1735" i="1"/>
  <c r="BD1735" i="1"/>
  <c r="BC1735" i="1"/>
  <c r="BB1735" i="1"/>
  <c r="BA1735" i="1"/>
  <c r="AZ1735" i="1"/>
  <c r="AY1735" i="1"/>
  <c r="AX1735" i="1"/>
  <c r="AW1735" i="1"/>
  <c r="AT1735" i="1" s="1"/>
  <c r="K1735" i="1" s="1"/>
  <c r="AV1735" i="1"/>
  <c r="AU1735" i="1"/>
  <c r="AS1735" i="1"/>
  <c r="AR1735" i="1"/>
  <c r="M1735" i="1" s="1"/>
  <c r="AQ1735" i="1"/>
  <c r="AO1735" i="1"/>
  <c r="AN1735" i="1"/>
  <c r="AP1735" i="1" s="1"/>
  <c r="AM1735" i="1"/>
  <c r="AL1735" i="1"/>
  <c r="AK1735" i="1"/>
  <c r="AJ1735" i="1"/>
  <c r="AI1735" i="1"/>
  <c r="CD1734" i="1"/>
  <c r="BM1734" i="1"/>
  <c r="BL1734" i="1"/>
  <c r="BK1734" i="1"/>
  <c r="BJ1734" i="1"/>
  <c r="BI1734" i="1"/>
  <c r="BH1734" i="1"/>
  <c r="BG1734" i="1"/>
  <c r="BF1734" i="1"/>
  <c r="BE1734" i="1"/>
  <c r="BD1734" i="1"/>
  <c r="BC1734" i="1"/>
  <c r="BB1734" i="1"/>
  <c r="BA1734" i="1"/>
  <c r="AZ1734" i="1"/>
  <c r="AY1734" i="1"/>
  <c r="AX1734" i="1"/>
  <c r="AW1734" i="1"/>
  <c r="AT1734" i="1" s="1"/>
  <c r="K1734" i="1" s="1"/>
  <c r="AV1734" i="1"/>
  <c r="AU1734" i="1"/>
  <c r="AS1734" i="1"/>
  <c r="AR1734" i="1"/>
  <c r="M1734" i="1" s="1"/>
  <c r="AQ1734" i="1"/>
  <c r="AO1734" i="1"/>
  <c r="AN1734" i="1"/>
  <c r="AP1734" i="1" s="1"/>
  <c r="AM1734" i="1"/>
  <c r="AL1734" i="1"/>
  <c r="AK1734" i="1"/>
  <c r="AJ1734" i="1"/>
  <c r="AI1734" i="1"/>
  <c r="Q1734" i="1"/>
  <c r="CD1733" i="1"/>
  <c r="BM1733" i="1"/>
  <c r="BL1733" i="1"/>
  <c r="BK1733" i="1"/>
  <c r="BJ1733" i="1"/>
  <c r="BI1733" i="1"/>
  <c r="BH1733" i="1"/>
  <c r="BG1733" i="1"/>
  <c r="BF1733" i="1"/>
  <c r="BE1733" i="1"/>
  <c r="BD1733" i="1"/>
  <c r="BC1733" i="1"/>
  <c r="BB1733" i="1"/>
  <c r="BA1733" i="1"/>
  <c r="AZ1733" i="1"/>
  <c r="AY1733" i="1"/>
  <c r="AX1733" i="1"/>
  <c r="AW1733" i="1"/>
  <c r="AT1733" i="1" s="1"/>
  <c r="K1733" i="1" s="1"/>
  <c r="AV1733" i="1"/>
  <c r="AU1733" i="1"/>
  <c r="AS1733" i="1"/>
  <c r="AR1733" i="1"/>
  <c r="M1733" i="1" s="1"/>
  <c r="AQ1733" i="1"/>
  <c r="AO1733" i="1"/>
  <c r="AN1733" i="1"/>
  <c r="AP1733" i="1" s="1"/>
  <c r="AM1733" i="1"/>
  <c r="AL1733" i="1"/>
  <c r="AK1733" i="1"/>
  <c r="AJ1733" i="1"/>
  <c r="AI1733" i="1"/>
  <c r="CD1732" i="1"/>
  <c r="BM1732" i="1"/>
  <c r="BL1732" i="1"/>
  <c r="BK1732" i="1"/>
  <c r="BJ1732" i="1"/>
  <c r="BI1732" i="1"/>
  <c r="BH1732" i="1"/>
  <c r="BG1732" i="1"/>
  <c r="BF1732" i="1"/>
  <c r="BE1732" i="1"/>
  <c r="BD1732" i="1"/>
  <c r="BC1732" i="1"/>
  <c r="BB1732" i="1"/>
  <c r="BA1732" i="1"/>
  <c r="AZ1732" i="1"/>
  <c r="AY1732" i="1"/>
  <c r="AX1732" i="1"/>
  <c r="AW1732" i="1"/>
  <c r="AT1732" i="1" s="1"/>
  <c r="K1732" i="1" s="1"/>
  <c r="AV1732" i="1"/>
  <c r="AU1732" i="1"/>
  <c r="AS1732" i="1"/>
  <c r="AR1732" i="1"/>
  <c r="M1732" i="1" s="1"/>
  <c r="AQ1732" i="1"/>
  <c r="AO1732" i="1"/>
  <c r="AN1732" i="1"/>
  <c r="AP1732" i="1" s="1"/>
  <c r="AM1732" i="1"/>
  <c r="AL1732" i="1"/>
  <c r="AK1732" i="1"/>
  <c r="AJ1732" i="1"/>
  <c r="AI1732" i="1"/>
  <c r="CD1731" i="1"/>
  <c r="BM1731" i="1"/>
  <c r="BL1731" i="1"/>
  <c r="BK1731" i="1"/>
  <c r="BJ1731" i="1"/>
  <c r="BI1731" i="1"/>
  <c r="BH1731" i="1"/>
  <c r="BG1731" i="1"/>
  <c r="BF1731" i="1"/>
  <c r="BE1731" i="1"/>
  <c r="BD1731" i="1"/>
  <c r="BC1731" i="1"/>
  <c r="BB1731" i="1"/>
  <c r="BA1731" i="1"/>
  <c r="AZ1731" i="1"/>
  <c r="AY1731" i="1"/>
  <c r="AX1731" i="1"/>
  <c r="AW1731" i="1"/>
  <c r="AT1731" i="1" s="1"/>
  <c r="K1731" i="1" s="1"/>
  <c r="AV1731" i="1"/>
  <c r="AU1731" i="1"/>
  <c r="AS1731" i="1"/>
  <c r="AR1731" i="1"/>
  <c r="M1731" i="1" s="1"/>
  <c r="AQ1731" i="1"/>
  <c r="AO1731" i="1"/>
  <c r="AN1731" i="1"/>
  <c r="AP1731" i="1" s="1"/>
  <c r="AM1731" i="1"/>
  <c r="AL1731" i="1"/>
  <c r="AK1731" i="1"/>
  <c r="AJ1731" i="1"/>
  <c r="AI1731" i="1"/>
  <c r="CD1730" i="1"/>
  <c r="BM1730" i="1"/>
  <c r="BL1730" i="1"/>
  <c r="BK1730" i="1"/>
  <c r="BJ1730" i="1"/>
  <c r="BI1730" i="1"/>
  <c r="BH1730" i="1"/>
  <c r="BG1730" i="1"/>
  <c r="BF1730" i="1"/>
  <c r="BE1730" i="1"/>
  <c r="BD1730" i="1"/>
  <c r="BC1730" i="1"/>
  <c r="BB1730" i="1"/>
  <c r="BA1730" i="1"/>
  <c r="AZ1730" i="1"/>
  <c r="AY1730" i="1"/>
  <c r="AX1730" i="1"/>
  <c r="AW1730" i="1"/>
  <c r="AT1730" i="1" s="1"/>
  <c r="K1730" i="1" s="1"/>
  <c r="AV1730" i="1"/>
  <c r="AU1730" i="1"/>
  <c r="AS1730" i="1"/>
  <c r="AR1730" i="1"/>
  <c r="M1730" i="1" s="1"/>
  <c r="AQ1730" i="1"/>
  <c r="AO1730" i="1"/>
  <c r="AN1730" i="1"/>
  <c r="AP1730" i="1" s="1"/>
  <c r="AM1730" i="1"/>
  <c r="AL1730" i="1"/>
  <c r="AK1730" i="1"/>
  <c r="AJ1730" i="1"/>
  <c r="AI1730" i="1"/>
  <c r="CD1729" i="1"/>
  <c r="BM1729" i="1"/>
  <c r="BL1729" i="1"/>
  <c r="BK1729" i="1"/>
  <c r="BJ1729" i="1"/>
  <c r="BI1729" i="1"/>
  <c r="BH1729" i="1"/>
  <c r="BG1729" i="1"/>
  <c r="BF1729" i="1"/>
  <c r="BE1729" i="1"/>
  <c r="BD1729" i="1"/>
  <c r="BC1729" i="1"/>
  <c r="BB1729" i="1"/>
  <c r="BA1729" i="1"/>
  <c r="AZ1729" i="1"/>
  <c r="AY1729" i="1"/>
  <c r="AX1729" i="1"/>
  <c r="AW1729" i="1"/>
  <c r="AT1729" i="1" s="1"/>
  <c r="K1729" i="1" s="1"/>
  <c r="AV1729" i="1"/>
  <c r="AU1729" i="1"/>
  <c r="AS1729" i="1"/>
  <c r="AR1729" i="1"/>
  <c r="M1729" i="1" s="1"/>
  <c r="AQ1729" i="1"/>
  <c r="AO1729" i="1"/>
  <c r="AN1729" i="1"/>
  <c r="AP1729" i="1" s="1"/>
  <c r="AM1729" i="1"/>
  <c r="AL1729" i="1"/>
  <c r="AK1729" i="1"/>
  <c r="AJ1729" i="1"/>
  <c r="AI1729" i="1"/>
  <c r="AH1729" i="1"/>
  <c r="CD1728" i="1"/>
  <c r="BM1728" i="1"/>
  <c r="BL1728" i="1"/>
  <c r="BK1728" i="1"/>
  <c r="BJ1728" i="1"/>
  <c r="BI1728" i="1"/>
  <c r="BH1728" i="1"/>
  <c r="BG1728" i="1"/>
  <c r="BF1728" i="1"/>
  <c r="BE1728" i="1"/>
  <c r="BD1728" i="1"/>
  <c r="BC1728" i="1"/>
  <c r="BB1728" i="1"/>
  <c r="BA1728" i="1"/>
  <c r="AZ1728" i="1"/>
  <c r="AY1728" i="1"/>
  <c r="AX1728" i="1"/>
  <c r="AW1728" i="1"/>
  <c r="AT1728" i="1" s="1"/>
  <c r="K1728" i="1" s="1"/>
  <c r="AV1728" i="1"/>
  <c r="AU1728" i="1"/>
  <c r="AS1728" i="1"/>
  <c r="AR1728" i="1"/>
  <c r="M1728" i="1" s="1"/>
  <c r="AQ1728" i="1"/>
  <c r="AO1728" i="1"/>
  <c r="AN1728" i="1"/>
  <c r="AP1728" i="1" s="1"/>
  <c r="AM1728" i="1"/>
  <c r="AL1728" i="1"/>
  <c r="AK1728" i="1"/>
  <c r="AJ1728" i="1"/>
  <c r="AI1728" i="1"/>
  <c r="BM1727" i="1"/>
  <c r="BL1727" i="1"/>
  <c r="BK1727" i="1"/>
  <c r="BJ1727" i="1"/>
  <c r="BI1727" i="1"/>
  <c r="BH1727" i="1"/>
  <c r="BG1727" i="1"/>
  <c r="BF1727" i="1"/>
  <c r="BE1727" i="1"/>
  <c r="BD1727" i="1"/>
  <c r="BC1727" i="1"/>
  <c r="BB1727" i="1"/>
  <c r="BA1727" i="1"/>
  <c r="AZ1727" i="1"/>
  <c r="AY1727" i="1"/>
  <c r="AX1727" i="1"/>
  <c r="AW1727" i="1"/>
  <c r="AT1727" i="1" s="1"/>
  <c r="K1727" i="1" s="1"/>
  <c r="AV1727" i="1"/>
  <c r="AU1727" i="1"/>
  <c r="AS1727" i="1"/>
  <c r="AR1727" i="1"/>
  <c r="M1727" i="1" s="1"/>
  <c r="AQ1727" i="1"/>
  <c r="AO1727" i="1"/>
  <c r="AN1727" i="1"/>
  <c r="AP1727" i="1" s="1"/>
  <c r="AM1727" i="1"/>
  <c r="AL1727" i="1"/>
  <c r="AK1727" i="1"/>
  <c r="AJ1727" i="1"/>
  <c r="AI1727" i="1"/>
  <c r="Q1727" i="1"/>
  <c r="CD1726" i="1"/>
  <c r="BM1726" i="1"/>
  <c r="BL1726" i="1"/>
  <c r="BK1726" i="1"/>
  <c r="BJ1726" i="1"/>
  <c r="BI1726" i="1"/>
  <c r="BH1726" i="1"/>
  <c r="BG1726" i="1"/>
  <c r="BF1726" i="1"/>
  <c r="BE1726" i="1"/>
  <c r="BD1726" i="1"/>
  <c r="BC1726" i="1"/>
  <c r="BB1726" i="1"/>
  <c r="BA1726" i="1"/>
  <c r="AZ1726" i="1"/>
  <c r="AY1726" i="1"/>
  <c r="AX1726" i="1"/>
  <c r="AW1726" i="1"/>
  <c r="AT1726" i="1" s="1"/>
  <c r="K1726" i="1" s="1"/>
  <c r="AV1726" i="1"/>
  <c r="AU1726" i="1"/>
  <c r="AS1726" i="1"/>
  <c r="AR1726" i="1"/>
  <c r="M1726" i="1" s="1"/>
  <c r="AQ1726" i="1"/>
  <c r="AO1726" i="1"/>
  <c r="AN1726" i="1"/>
  <c r="AP1726" i="1" s="1"/>
  <c r="AM1726" i="1"/>
  <c r="AL1726" i="1"/>
  <c r="AK1726" i="1"/>
  <c r="AJ1726" i="1"/>
  <c r="AI1726" i="1"/>
  <c r="CD1725" i="1"/>
  <c r="BM1725" i="1"/>
  <c r="BL1725" i="1"/>
  <c r="BK1725" i="1"/>
  <c r="BJ1725" i="1"/>
  <c r="BI1725" i="1"/>
  <c r="BH1725" i="1"/>
  <c r="BG1725" i="1"/>
  <c r="BF1725" i="1"/>
  <c r="BE1725" i="1"/>
  <c r="BD1725" i="1"/>
  <c r="BC1725" i="1"/>
  <c r="BB1725" i="1"/>
  <c r="BA1725" i="1"/>
  <c r="AZ1725" i="1"/>
  <c r="AY1725" i="1"/>
  <c r="AX1725" i="1"/>
  <c r="AW1725" i="1"/>
  <c r="AT1725" i="1" s="1"/>
  <c r="K1725" i="1" s="1"/>
  <c r="AV1725" i="1"/>
  <c r="AU1725" i="1"/>
  <c r="AS1725" i="1"/>
  <c r="AR1725" i="1"/>
  <c r="M1725" i="1" s="1"/>
  <c r="AQ1725" i="1"/>
  <c r="AO1725" i="1"/>
  <c r="AN1725" i="1"/>
  <c r="AP1725" i="1" s="1"/>
  <c r="AM1725" i="1"/>
  <c r="AL1725" i="1"/>
  <c r="AK1725" i="1"/>
  <c r="AJ1725" i="1"/>
  <c r="AI1725" i="1"/>
  <c r="CD1724" i="1"/>
  <c r="BM1724" i="1"/>
  <c r="BL1724" i="1"/>
  <c r="BK1724" i="1"/>
  <c r="BJ1724" i="1"/>
  <c r="BI1724" i="1"/>
  <c r="BH1724" i="1"/>
  <c r="BG1724" i="1"/>
  <c r="BF1724" i="1"/>
  <c r="BE1724" i="1"/>
  <c r="BD1724" i="1"/>
  <c r="BC1724" i="1"/>
  <c r="BB1724" i="1"/>
  <c r="BA1724" i="1"/>
  <c r="AZ1724" i="1"/>
  <c r="AY1724" i="1"/>
  <c r="AX1724" i="1"/>
  <c r="AW1724" i="1"/>
  <c r="AT1724" i="1" s="1"/>
  <c r="K1724" i="1" s="1"/>
  <c r="AV1724" i="1"/>
  <c r="AU1724" i="1"/>
  <c r="AS1724" i="1"/>
  <c r="AR1724" i="1"/>
  <c r="M1724" i="1" s="1"/>
  <c r="AQ1724" i="1"/>
  <c r="AO1724" i="1"/>
  <c r="AN1724" i="1"/>
  <c r="AP1724" i="1" s="1"/>
  <c r="AM1724" i="1"/>
  <c r="AL1724" i="1"/>
  <c r="AK1724" i="1"/>
  <c r="AJ1724" i="1"/>
  <c r="AI1724" i="1"/>
  <c r="CD1723" i="1"/>
  <c r="BM1723" i="1"/>
  <c r="BL1723" i="1"/>
  <c r="BK1723" i="1"/>
  <c r="BJ1723" i="1"/>
  <c r="BI1723" i="1"/>
  <c r="BH1723" i="1"/>
  <c r="BG1723" i="1"/>
  <c r="BF1723" i="1"/>
  <c r="BE1723" i="1"/>
  <c r="BD1723" i="1"/>
  <c r="BC1723" i="1"/>
  <c r="BB1723" i="1"/>
  <c r="BA1723" i="1"/>
  <c r="AZ1723" i="1"/>
  <c r="AY1723" i="1"/>
  <c r="AX1723" i="1"/>
  <c r="AW1723" i="1"/>
  <c r="AT1723" i="1" s="1"/>
  <c r="K1723" i="1" s="1"/>
  <c r="AV1723" i="1"/>
  <c r="AU1723" i="1"/>
  <c r="AS1723" i="1"/>
  <c r="AR1723" i="1"/>
  <c r="M1723" i="1" s="1"/>
  <c r="AQ1723" i="1"/>
  <c r="AO1723" i="1"/>
  <c r="AN1723" i="1"/>
  <c r="AP1723" i="1" s="1"/>
  <c r="AM1723" i="1"/>
  <c r="AL1723" i="1"/>
  <c r="AK1723" i="1"/>
  <c r="AJ1723" i="1"/>
  <c r="AI1723" i="1"/>
  <c r="CD1722" i="1"/>
  <c r="BM1722" i="1"/>
  <c r="BL1722" i="1"/>
  <c r="BK1722" i="1"/>
  <c r="BJ1722" i="1"/>
  <c r="BI1722" i="1"/>
  <c r="BH1722" i="1"/>
  <c r="BG1722" i="1"/>
  <c r="BF1722" i="1"/>
  <c r="BE1722" i="1"/>
  <c r="BD1722" i="1"/>
  <c r="BC1722" i="1"/>
  <c r="BB1722" i="1"/>
  <c r="BA1722" i="1"/>
  <c r="AZ1722" i="1"/>
  <c r="AY1722" i="1"/>
  <c r="AX1722" i="1"/>
  <c r="AW1722" i="1"/>
  <c r="AT1722" i="1" s="1"/>
  <c r="K1722" i="1" s="1"/>
  <c r="AV1722" i="1"/>
  <c r="AU1722" i="1"/>
  <c r="AS1722" i="1"/>
  <c r="AR1722" i="1"/>
  <c r="M1722" i="1" s="1"/>
  <c r="AQ1722" i="1"/>
  <c r="AO1722" i="1"/>
  <c r="AN1722" i="1"/>
  <c r="AP1722" i="1" s="1"/>
  <c r="AM1722" i="1"/>
  <c r="AL1722" i="1"/>
  <c r="AK1722" i="1"/>
  <c r="AJ1722" i="1"/>
  <c r="AI1722" i="1"/>
  <c r="AH1722" i="1"/>
  <c r="CD1721" i="1"/>
  <c r="BM1721" i="1"/>
  <c r="BL1721" i="1"/>
  <c r="BK1721" i="1"/>
  <c r="BJ1721" i="1"/>
  <c r="BI1721" i="1"/>
  <c r="BH1721" i="1"/>
  <c r="BG1721" i="1"/>
  <c r="BF1721" i="1"/>
  <c r="BE1721" i="1"/>
  <c r="BD1721" i="1"/>
  <c r="BC1721" i="1"/>
  <c r="BB1721" i="1"/>
  <c r="BA1721" i="1"/>
  <c r="AZ1721" i="1"/>
  <c r="AY1721" i="1"/>
  <c r="AX1721" i="1"/>
  <c r="AW1721" i="1"/>
  <c r="AT1721" i="1" s="1"/>
  <c r="K1721" i="1" s="1"/>
  <c r="AV1721" i="1"/>
  <c r="AU1721" i="1"/>
  <c r="AS1721" i="1"/>
  <c r="AR1721" i="1"/>
  <c r="M1721" i="1" s="1"/>
  <c r="AQ1721" i="1"/>
  <c r="AO1721" i="1"/>
  <c r="AN1721" i="1"/>
  <c r="AP1721" i="1" s="1"/>
  <c r="AM1721" i="1"/>
  <c r="AL1721" i="1"/>
  <c r="AK1721" i="1"/>
  <c r="AJ1721" i="1"/>
  <c r="AI1721" i="1"/>
  <c r="Q1721" i="1"/>
  <c r="CD1720" i="1"/>
  <c r="BM1720" i="1"/>
  <c r="BL1720" i="1"/>
  <c r="BK1720" i="1"/>
  <c r="BJ1720" i="1"/>
  <c r="BI1720" i="1"/>
  <c r="BH1720" i="1"/>
  <c r="BG1720" i="1"/>
  <c r="BF1720" i="1"/>
  <c r="BE1720" i="1"/>
  <c r="BD1720" i="1"/>
  <c r="BC1720" i="1"/>
  <c r="BB1720" i="1"/>
  <c r="BA1720" i="1"/>
  <c r="AZ1720" i="1"/>
  <c r="AY1720" i="1"/>
  <c r="AX1720" i="1"/>
  <c r="AW1720" i="1"/>
  <c r="AT1720" i="1" s="1"/>
  <c r="K1720" i="1" s="1"/>
  <c r="AV1720" i="1"/>
  <c r="AU1720" i="1"/>
  <c r="AS1720" i="1"/>
  <c r="AR1720" i="1"/>
  <c r="M1720" i="1" s="1"/>
  <c r="AQ1720" i="1"/>
  <c r="AO1720" i="1"/>
  <c r="AN1720" i="1"/>
  <c r="AP1720" i="1" s="1"/>
  <c r="AM1720" i="1"/>
  <c r="AL1720" i="1"/>
  <c r="AK1720" i="1"/>
  <c r="AJ1720" i="1"/>
  <c r="AI1720" i="1"/>
  <c r="Q1720" i="1"/>
  <c r="CD1719" i="1"/>
  <c r="BM1719" i="1"/>
  <c r="BL1719" i="1"/>
  <c r="BK1719" i="1"/>
  <c r="BJ1719" i="1"/>
  <c r="BI1719" i="1"/>
  <c r="BH1719" i="1"/>
  <c r="BG1719" i="1"/>
  <c r="BF1719" i="1"/>
  <c r="BE1719" i="1"/>
  <c r="BD1719" i="1"/>
  <c r="BC1719" i="1"/>
  <c r="BB1719" i="1"/>
  <c r="BA1719" i="1"/>
  <c r="AZ1719" i="1"/>
  <c r="AY1719" i="1"/>
  <c r="AX1719" i="1"/>
  <c r="AW1719" i="1"/>
  <c r="AV1719" i="1"/>
  <c r="AU1719" i="1"/>
  <c r="AS1719" i="1"/>
  <c r="AR1719" i="1"/>
  <c r="M1719" i="1" s="1"/>
  <c r="AQ1719" i="1"/>
  <c r="AO1719" i="1"/>
  <c r="AN1719" i="1"/>
  <c r="AP1719" i="1" s="1"/>
  <c r="AM1719" i="1"/>
  <c r="AL1719" i="1"/>
  <c r="AK1719" i="1"/>
  <c r="AJ1719" i="1"/>
  <c r="AI1719" i="1"/>
  <c r="CD1718" i="1"/>
  <c r="BM1718" i="1"/>
  <c r="BL1718" i="1"/>
  <c r="BK1718" i="1"/>
  <c r="BJ1718" i="1"/>
  <c r="BI1718" i="1"/>
  <c r="BH1718" i="1"/>
  <c r="BG1718" i="1"/>
  <c r="BF1718" i="1"/>
  <c r="BE1718" i="1"/>
  <c r="BD1718" i="1"/>
  <c r="BC1718" i="1"/>
  <c r="BB1718" i="1"/>
  <c r="BA1718" i="1"/>
  <c r="AZ1718" i="1"/>
  <c r="AY1718" i="1"/>
  <c r="AX1718" i="1"/>
  <c r="AW1718" i="1"/>
  <c r="AV1718" i="1"/>
  <c r="AU1718" i="1"/>
  <c r="AS1718" i="1"/>
  <c r="AR1718" i="1"/>
  <c r="M1718" i="1" s="1"/>
  <c r="AQ1718" i="1"/>
  <c r="AO1718" i="1"/>
  <c r="AN1718" i="1"/>
  <c r="AP1718" i="1" s="1"/>
  <c r="AM1718" i="1"/>
  <c r="AL1718" i="1"/>
  <c r="AK1718" i="1"/>
  <c r="AJ1718" i="1"/>
  <c r="AI1718" i="1"/>
  <c r="Q1718" i="1"/>
  <c r="CD1717" i="1"/>
  <c r="BM1717" i="1"/>
  <c r="BL1717" i="1"/>
  <c r="BK1717" i="1"/>
  <c r="BJ1717" i="1"/>
  <c r="BI1717" i="1"/>
  <c r="BH1717" i="1"/>
  <c r="BG1717" i="1"/>
  <c r="BF1717" i="1"/>
  <c r="BE1717" i="1"/>
  <c r="BD1717" i="1"/>
  <c r="BC1717" i="1"/>
  <c r="BB1717" i="1"/>
  <c r="BA1717" i="1"/>
  <c r="AZ1717" i="1"/>
  <c r="AY1717" i="1"/>
  <c r="AX1717" i="1"/>
  <c r="AW1717" i="1"/>
  <c r="AT1717" i="1" s="1"/>
  <c r="K1717" i="1" s="1"/>
  <c r="AV1717" i="1"/>
  <c r="AU1717" i="1"/>
  <c r="AS1717" i="1"/>
  <c r="AR1717" i="1"/>
  <c r="M1717" i="1" s="1"/>
  <c r="AQ1717" i="1"/>
  <c r="AO1717" i="1"/>
  <c r="AN1717" i="1"/>
  <c r="AP1717" i="1" s="1"/>
  <c r="AM1717" i="1"/>
  <c r="AL1717" i="1"/>
  <c r="AK1717" i="1"/>
  <c r="AJ1717" i="1"/>
  <c r="AI1717" i="1"/>
  <c r="CD1716" i="1"/>
  <c r="BM1716" i="1"/>
  <c r="BL1716" i="1"/>
  <c r="BK1716" i="1"/>
  <c r="BJ1716" i="1"/>
  <c r="BI1716" i="1"/>
  <c r="BH1716" i="1"/>
  <c r="BG1716" i="1"/>
  <c r="BF1716" i="1"/>
  <c r="BE1716" i="1"/>
  <c r="BD1716" i="1"/>
  <c r="BC1716" i="1"/>
  <c r="BB1716" i="1"/>
  <c r="BA1716" i="1"/>
  <c r="AZ1716" i="1"/>
  <c r="AY1716" i="1"/>
  <c r="AX1716" i="1"/>
  <c r="AW1716" i="1"/>
  <c r="AT1716" i="1" s="1"/>
  <c r="K1716" i="1" s="1"/>
  <c r="AV1716" i="1"/>
  <c r="AU1716" i="1"/>
  <c r="AS1716" i="1"/>
  <c r="AR1716" i="1"/>
  <c r="M1716" i="1" s="1"/>
  <c r="AQ1716" i="1"/>
  <c r="AO1716" i="1"/>
  <c r="AN1716" i="1"/>
  <c r="AP1716" i="1" s="1"/>
  <c r="AM1716" i="1"/>
  <c r="AL1716" i="1"/>
  <c r="AK1716" i="1"/>
  <c r="AJ1716" i="1"/>
  <c r="AI1716" i="1"/>
  <c r="BM1715" i="1"/>
  <c r="BL1715" i="1"/>
  <c r="BK1715" i="1"/>
  <c r="BJ1715" i="1"/>
  <c r="BI1715" i="1"/>
  <c r="BH1715" i="1"/>
  <c r="BG1715" i="1"/>
  <c r="BF1715" i="1"/>
  <c r="BE1715" i="1"/>
  <c r="BD1715" i="1"/>
  <c r="BC1715" i="1"/>
  <c r="BB1715" i="1"/>
  <c r="BA1715" i="1"/>
  <c r="AZ1715" i="1"/>
  <c r="AY1715" i="1"/>
  <c r="AX1715" i="1"/>
  <c r="AW1715" i="1"/>
  <c r="AV1715" i="1"/>
  <c r="AU1715" i="1"/>
  <c r="AS1715" i="1"/>
  <c r="AR1715" i="1"/>
  <c r="M1715" i="1" s="1"/>
  <c r="AQ1715" i="1"/>
  <c r="AO1715" i="1"/>
  <c r="AN1715" i="1"/>
  <c r="AP1715" i="1" s="1"/>
  <c r="AM1715" i="1"/>
  <c r="AL1715" i="1"/>
  <c r="AK1715" i="1"/>
  <c r="AJ1715" i="1"/>
  <c r="AI1715" i="1"/>
  <c r="CD1714" i="1"/>
  <c r="BM1714" i="1"/>
  <c r="BL1714" i="1"/>
  <c r="BK1714" i="1"/>
  <c r="BJ1714" i="1"/>
  <c r="BI1714" i="1"/>
  <c r="BH1714" i="1"/>
  <c r="BG1714" i="1"/>
  <c r="BF1714" i="1"/>
  <c r="BE1714" i="1"/>
  <c r="BD1714" i="1"/>
  <c r="BC1714" i="1"/>
  <c r="BB1714" i="1"/>
  <c r="BA1714" i="1"/>
  <c r="AZ1714" i="1"/>
  <c r="AY1714" i="1"/>
  <c r="AX1714" i="1"/>
  <c r="AW1714" i="1"/>
  <c r="AV1714" i="1"/>
  <c r="AU1714" i="1"/>
  <c r="AS1714" i="1"/>
  <c r="AR1714" i="1"/>
  <c r="M1714" i="1" s="1"/>
  <c r="AQ1714" i="1"/>
  <c r="AO1714" i="1"/>
  <c r="AN1714" i="1"/>
  <c r="AP1714" i="1" s="1"/>
  <c r="AM1714" i="1"/>
  <c r="AL1714" i="1"/>
  <c r="AK1714" i="1"/>
  <c r="AJ1714" i="1"/>
  <c r="AI1714" i="1"/>
  <c r="Q1714" i="1"/>
  <c r="CD1713" i="1"/>
  <c r="BM1713" i="1"/>
  <c r="BL1713" i="1"/>
  <c r="BK1713" i="1"/>
  <c r="BJ1713" i="1"/>
  <c r="BI1713" i="1"/>
  <c r="BH1713" i="1"/>
  <c r="BG1713" i="1"/>
  <c r="BF1713" i="1"/>
  <c r="BE1713" i="1"/>
  <c r="BD1713" i="1"/>
  <c r="BC1713" i="1"/>
  <c r="BB1713" i="1"/>
  <c r="BA1713" i="1"/>
  <c r="AZ1713" i="1"/>
  <c r="AY1713" i="1"/>
  <c r="AX1713" i="1"/>
  <c r="AW1713" i="1"/>
  <c r="AT1713" i="1" s="1"/>
  <c r="K1713" i="1" s="1"/>
  <c r="AV1713" i="1"/>
  <c r="AU1713" i="1"/>
  <c r="AS1713" i="1"/>
  <c r="AR1713" i="1"/>
  <c r="M1713" i="1" s="1"/>
  <c r="AQ1713" i="1"/>
  <c r="AO1713" i="1"/>
  <c r="AN1713" i="1"/>
  <c r="AP1713" i="1" s="1"/>
  <c r="AM1713" i="1"/>
  <c r="AL1713" i="1"/>
  <c r="AK1713" i="1"/>
  <c r="AJ1713" i="1"/>
  <c r="AI1713" i="1"/>
  <c r="CD1712" i="1"/>
  <c r="BM1712" i="1"/>
  <c r="BL1712" i="1"/>
  <c r="BK1712" i="1"/>
  <c r="BJ1712" i="1"/>
  <c r="BI1712" i="1"/>
  <c r="BH1712" i="1"/>
  <c r="BG1712" i="1"/>
  <c r="BF1712" i="1"/>
  <c r="BE1712" i="1"/>
  <c r="BD1712" i="1"/>
  <c r="BC1712" i="1"/>
  <c r="BB1712" i="1"/>
  <c r="BA1712" i="1"/>
  <c r="AZ1712" i="1"/>
  <c r="AY1712" i="1"/>
  <c r="AX1712" i="1"/>
  <c r="AW1712" i="1"/>
  <c r="AT1712" i="1" s="1"/>
  <c r="K1712" i="1" s="1"/>
  <c r="AV1712" i="1"/>
  <c r="AU1712" i="1"/>
  <c r="AS1712" i="1"/>
  <c r="AR1712" i="1"/>
  <c r="M1712" i="1" s="1"/>
  <c r="AQ1712" i="1"/>
  <c r="AO1712" i="1"/>
  <c r="AN1712" i="1"/>
  <c r="AP1712" i="1" s="1"/>
  <c r="AM1712" i="1"/>
  <c r="AL1712" i="1"/>
  <c r="AK1712" i="1"/>
  <c r="AJ1712" i="1"/>
  <c r="AI1712" i="1"/>
  <c r="AH1712" i="1"/>
  <c r="Q1712" i="1"/>
  <c r="CD1711" i="1"/>
  <c r="BM1711" i="1"/>
  <c r="BL1711" i="1"/>
  <c r="BK1711" i="1"/>
  <c r="BJ1711" i="1"/>
  <c r="BI1711" i="1"/>
  <c r="BH1711" i="1"/>
  <c r="BG1711" i="1"/>
  <c r="BF1711" i="1"/>
  <c r="BE1711" i="1"/>
  <c r="BD1711" i="1"/>
  <c r="BC1711" i="1"/>
  <c r="BB1711" i="1"/>
  <c r="BA1711" i="1"/>
  <c r="AZ1711" i="1"/>
  <c r="AY1711" i="1"/>
  <c r="AX1711" i="1"/>
  <c r="AW1711" i="1"/>
  <c r="AT1711" i="1" s="1"/>
  <c r="K1711" i="1" s="1"/>
  <c r="AV1711" i="1"/>
  <c r="AU1711" i="1"/>
  <c r="AS1711" i="1"/>
  <c r="AR1711" i="1"/>
  <c r="M1711" i="1" s="1"/>
  <c r="AQ1711" i="1"/>
  <c r="AO1711" i="1"/>
  <c r="AN1711" i="1"/>
  <c r="AP1711" i="1" s="1"/>
  <c r="AM1711" i="1"/>
  <c r="AL1711" i="1"/>
  <c r="AK1711" i="1"/>
  <c r="AJ1711" i="1"/>
  <c r="AI1711" i="1"/>
  <c r="Q1711" i="1"/>
  <c r="CD1710" i="1"/>
  <c r="BM1710" i="1"/>
  <c r="BL1710" i="1"/>
  <c r="BK1710" i="1"/>
  <c r="BJ1710" i="1"/>
  <c r="BI1710" i="1"/>
  <c r="BH1710" i="1"/>
  <c r="BG1710" i="1"/>
  <c r="BF1710" i="1"/>
  <c r="BE1710" i="1"/>
  <c r="BD1710" i="1"/>
  <c r="BC1710" i="1"/>
  <c r="BB1710" i="1"/>
  <c r="BA1710" i="1"/>
  <c r="AZ1710" i="1"/>
  <c r="AY1710" i="1"/>
  <c r="AX1710" i="1"/>
  <c r="AW1710" i="1"/>
  <c r="AT1710" i="1" s="1"/>
  <c r="K1710" i="1" s="1"/>
  <c r="AV1710" i="1"/>
  <c r="AU1710" i="1"/>
  <c r="AS1710" i="1"/>
  <c r="AR1710" i="1"/>
  <c r="M1710" i="1" s="1"/>
  <c r="AQ1710" i="1"/>
  <c r="AO1710" i="1"/>
  <c r="AN1710" i="1"/>
  <c r="AP1710" i="1" s="1"/>
  <c r="AM1710" i="1"/>
  <c r="AL1710" i="1"/>
  <c r="AK1710" i="1"/>
  <c r="AJ1710" i="1"/>
  <c r="AI1710" i="1"/>
  <c r="BM1709" i="1"/>
  <c r="BL1709" i="1"/>
  <c r="BK1709" i="1"/>
  <c r="BJ1709" i="1"/>
  <c r="BI1709" i="1"/>
  <c r="BH1709" i="1"/>
  <c r="BG1709" i="1"/>
  <c r="BF1709" i="1"/>
  <c r="BE1709" i="1"/>
  <c r="BD1709" i="1"/>
  <c r="BC1709" i="1"/>
  <c r="BB1709" i="1"/>
  <c r="BA1709" i="1"/>
  <c r="AZ1709" i="1"/>
  <c r="AY1709" i="1"/>
  <c r="AX1709" i="1"/>
  <c r="AW1709" i="1"/>
  <c r="AT1709" i="1" s="1"/>
  <c r="K1709" i="1" s="1"/>
  <c r="AV1709" i="1"/>
  <c r="AU1709" i="1"/>
  <c r="AS1709" i="1"/>
  <c r="AR1709" i="1"/>
  <c r="M1709" i="1" s="1"/>
  <c r="AQ1709" i="1"/>
  <c r="AO1709" i="1"/>
  <c r="AN1709" i="1"/>
  <c r="AP1709" i="1" s="1"/>
  <c r="AM1709" i="1"/>
  <c r="AL1709" i="1"/>
  <c r="AK1709" i="1"/>
  <c r="AJ1709" i="1"/>
  <c r="AI1709" i="1"/>
  <c r="CD1708" i="1"/>
  <c r="BM1708" i="1"/>
  <c r="BL1708" i="1"/>
  <c r="BK1708" i="1"/>
  <c r="BJ1708" i="1"/>
  <c r="BI1708" i="1"/>
  <c r="BH1708" i="1"/>
  <c r="BG1708" i="1"/>
  <c r="BF1708" i="1"/>
  <c r="BE1708" i="1"/>
  <c r="BD1708" i="1"/>
  <c r="BC1708" i="1"/>
  <c r="BB1708" i="1"/>
  <c r="BA1708" i="1"/>
  <c r="AZ1708" i="1"/>
  <c r="AY1708" i="1"/>
  <c r="AX1708" i="1"/>
  <c r="AW1708" i="1"/>
  <c r="AT1708" i="1" s="1"/>
  <c r="K1708" i="1" s="1"/>
  <c r="AV1708" i="1"/>
  <c r="AU1708" i="1"/>
  <c r="AS1708" i="1"/>
  <c r="AR1708" i="1"/>
  <c r="M1708" i="1" s="1"/>
  <c r="AQ1708" i="1"/>
  <c r="AO1708" i="1"/>
  <c r="AN1708" i="1"/>
  <c r="AP1708" i="1" s="1"/>
  <c r="AM1708" i="1"/>
  <c r="AL1708" i="1"/>
  <c r="AK1708" i="1"/>
  <c r="AJ1708" i="1"/>
  <c r="AI1708" i="1"/>
  <c r="BM1707" i="1"/>
  <c r="BL1707" i="1"/>
  <c r="BK1707" i="1"/>
  <c r="BJ1707" i="1"/>
  <c r="BI1707" i="1"/>
  <c r="BH1707" i="1"/>
  <c r="BG1707" i="1"/>
  <c r="BF1707" i="1"/>
  <c r="BE1707" i="1"/>
  <c r="BD1707" i="1"/>
  <c r="BC1707" i="1"/>
  <c r="BB1707" i="1"/>
  <c r="BA1707" i="1"/>
  <c r="AZ1707" i="1"/>
  <c r="AY1707" i="1"/>
  <c r="AX1707" i="1"/>
  <c r="AW1707" i="1"/>
  <c r="AT1707" i="1" s="1"/>
  <c r="K1707" i="1" s="1"/>
  <c r="AV1707" i="1"/>
  <c r="AU1707" i="1"/>
  <c r="AS1707" i="1"/>
  <c r="AR1707" i="1"/>
  <c r="M1707" i="1" s="1"/>
  <c r="AQ1707" i="1"/>
  <c r="AO1707" i="1"/>
  <c r="AN1707" i="1"/>
  <c r="AP1707" i="1" s="1"/>
  <c r="AM1707" i="1"/>
  <c r="AL1707" i="1"/>
  <c r="AK1707" i="1"/>
  <c r="AJ1707" i="1"/>
  <c r="AI1707" i="1"/>
  <c r="AH1707" i="1"/>
  <c r="CD1706" i="1"/>
  <c r="BM1706" i="1"/>
  <c r="BL1706" i="1"/>
  <c r="BK1706" i="1"/>
  <c r="BJ1706" i="1"/>
  <c r="BI1706" i="1"/>
  <c r="BH1706" i="1"/>
  <c r="BG1706" i="1"/>
  <c r="BF1706" i="1"/>
  <c r="BE1706" i="1"/>
  <c r="BD1706" i="1"/>
  <c r="BC1706" i="1"/>
  <c r="BB1706" i="1"/>
  <c r="BA1706" i="1"/>
  <c r="AZ1706" i="1"/>
  <c r="AY1706" i="1"/>
  <c r="AX1706" i="1"/>
  <c r="AW1706" i="1"/>
  <c r="AV1706" i="1"/>
  <c r="AU1706" i="1"/>
  <c r="AS1706" i="1"/>
  <c r="AR1706" i="1"/>
  <c r="M1706" i="1" s="1"/>
  <c r="AQ1706" i="1"/>
  <c r="AO1706" i="1"/>
  <c r="AN1706" i="1"/>
  <c r="AP1706" i="1" s="1"/>
  <c r="AM1706" i="1"/>
  <c r="AL1706" i="1"/>
  <c r="AK1706" i="1"/>
  <c r="AJ1706" i="1"/>
  <c r="AI1706" i="1"/>
  <c r="BM1705" i="1"/>
  <c r="BL1705" i="1"/>
  <c r="BK1705" i="1"/>
  <c r="BJ1705" i="1"/>
  <c r="BI1705" i="1"/>
  <c r="BH1705" i="1"/>
  <c r="BG1705" i="1"/>
  <c r="BF1705" i="1"/>
  <c r="BE1705" i="1"/>
  <c r="BD1705" i="1"/>
  <c r="BC1705" i="1"/>
  <c r="BB1705" i="1"/>
  <c r="BA1705" i="1"/>
  <c r="AZ1705" i="1"/>
  <c r="AY1705" i="1"/>
  <c r="AX1705" i="1"/>
  <c r="AW1705" i="1"/>
  <c r="AV1705" i="1"/>
  <c r="AU1705" i="1"/>
  <c r="AS1705" i="1"/>
  <c r="AR1705" i="1"/>
  <c r="M1705" i="1" s="1"/>
  <c r="AQ1705" i="1"/>
  <c r="AO1705" i="1"/>
  <c r="AN1705" i="1"/>
  <c r="AP1705" i="1" s="1"/>
  <c r="AM1705" i="1"/>
  <c r="AL1705" i="1"/>
  <c r="AK1705" i="1"/>
  <c r="AJ1705" i="1"/>
  <c r="AI1705" i="1"/>
  <c r="CD1704" i="1"/>
  <c r="BM1704" i="1"/>
  <c r="BL1704" i="1"/>
  <c r="BK1704" i="1"/>
  <c r="BJ1704" i="1"/>
  <c r="BI1704" i="1"/>
  <c r="BH1704" i="1"/>
  <c r="BG1704" i="1"/>
  <c r="BF1704" i="1"/>
  <c r="BE1704" i="1"/>
  <c r="BD1704" i="1"/>
  <c r="BC1704" i="1"/>
  <c r="BB1704" i="1"/>
  <c r="BA1704" i="1"/>
  <c r="AZ1704" i="1"/>
  <c r="AY1704" i="1"/>
  <c r="AX1704" i="1"/>
  <c r="AW1704" i="1"/>
  <c r="AV1704" i="1"/>
  <c r="AU1704" i="1"/>
  <c r="AS1704" i="1"/>
  <c r="AR1704" i="1"/>
  <c r="M1704" i="1" s="1"/>
  <c r="AQ1704" i="1"/>
  <c r="AO1704" i="1"/>
  <c r="AN1704" i="1"/>
  <c r="AP1704" i="1" s="1"/>
  <c r="AM1704" i="1"/>
  <c r="AL1704" i="1"/>
  <c r="AK1704" i="1"/>
  <c r="AJ1704" i="1"/>
  <c r="AI1704" i="1"/>
  <c r="AH1704" i="1"/>
  <c r="CD1703" i="1"/>
  <c r="BM1703" i="1"/>
  <c r="BL1703" i="1"/>
  <c r="BK1703" i="1"/>
  <c r="BJ1703" i="1"/>
  <c r="BI1703" i="1"/>
  <c r="BH1703" i="1"/>
  <c r="BG1703" i="1"/>
  <c r="BF1703" i="1"/>
  <c r="BE1703" i="1"/>
  <c r="BD1703" i="1"/>
  <c r="BC1703" i="1"/>
  <c r="BB1703" i="1"/>
  <c r="BA1703" i="1"/>
  <c r="AZ1703" i="1"/>
  <c r="AY1703" i="1"/>
  <c r="AX1703" i="1"/>
  <c r="AW1703" i="1"/>
  <c r="AT1703" i="1" s="1"/>
  <c r="K1703" i="1" s="1"/>
  <c r="AV1703" i="1"/>
  <c r="AU1703" i="1"/>
  <c r="AS1703" i="1"/>
  <c r="AR1703" i="1"/>
  <c r="M1703" i="1" s="1"/>
  <c r="AQ1703" i="1"/>
  <c r="AO1703" i="1"/>
  <c r="AN1703" i="1"/>
  <c r="AP1703" i="1" s="1"/>
  <c r="AM1703" i="1"/>
  <c r="AL1703" i="1"/>
  <c r="AK1703" i="1"/>
  <c r="AJ1703" i="1"/>
  <c r="AI1703" i="1"/>
  <c r="CD1702" i="1"/>
  <c r="BM1702" i="1"/>
  <c r="BL1702" i="1"/>
  <c r="BK1702" i="1"/>
  <c r="BJ1702" i="1"/>
  <c r="BI1702" i="1"/>
  <c r="BH1702" i="1"/>
  <c r="BG1702" i="1"/>
  <c r="BF1702" i="1"/>
  <c r="BE1702" i="1"/>
  <c r="BD1702" i="1"/>
  <c r="BC1702" i="1"/>
  <c r="BB1702" i="1"/>
  <c r="BA1702" i="1"/>
  <c r="AZ1702" i="1"/>
  <c r="AY1702" i="1"/>
  <c r="AX1702" i="1"/>
  <c r="AW1702" i="1"/>
  <c r="AT1702" i="1" s="1"/>
  <c r="K1702" i="1" s="1"/>
  <c r="AV1702" i="1"/>
  <c r="AU1702" i="1"/>
  <c r="AS1702" i="1"/>
  <c r="AR1702" i="1"/>
  <c r="M1702" i="1" s="1"/>
  <c r="AQ1702" i="1"/>
  <c r="AO1702" i="1"/>
  <c r="AN1702" i="1"/>
  <c r="AP1702" i="1" s="1"/>
  <c r="AM1702" i="1"/>
  <c r="AL1702" i="1"/>
  <c r="AK1702" i="1"/>
  <c r="AJ1702" i="1"/>
  <c r="AI1702" i="1"/>
  <c r="CD1701" i="1"/>
  <c r="BM1701" i="1"/>
  <c r="BL1701" i="1"/>
  <c r="BK1701" i="1"/>
  <c r="BJ1701" i="1"/>
  <c r="BI1701" i="1"/>
  <c r="BH1701" i="1"/>
  <c r="BG1701" i="1"/>
  <c r="BF1701" i="1"/>
  <c r="BE1701" i="1"/>
  <c r="BD1701" i="1"/>
  <c r="BC1701" i="1"/>
  <c r="BB1701" i="1"/>
  <c r="BA1701" i="1"/>
  <c r="AZ1701" i="1"/>
  <c r="AY1701" i="1"/>
  <c r="AX1701" i="1"/>
  <c r="AW1701" i="1"/>
  <c r="AT1701" i="1" s="1"/>
  <c r="K1701" i="1" s="1"/>
  <c r="AV1701" i="1"/>
  <c r="AU1701" i="1"/>
  <c r="AS1701" i="1"/>
  <c r="AR1701" i="1"/>
  <c r="M1701" i="1" s="1"/>
  <c r="AQ1701" i="1"/>
  <c r="AO1701" i="1"/>
  <c r="AN1701" i="1"/>
  <c r="AP1701" i="1" s="1"/>
  <c r="AM1701" i="1"/>
  <c r="AL1701" i="1"/>
  <c r="AK1701" i="1"/>
  <c r="AJ1701" i="1"/>
  <c r="AI1701" i="1"/>
  <c r="BM1700" i="1"/>
  <c r="BL1700" i="1"/>
  <c r="BK1700" i="1"/>
  <c r="BJ1700" i="1"/>
  <c r="BI1700" i="1"/>
  <c r="BH1700" i="1"/>
  <c r="BG1700" i="1"/>
  <c r="BF1700" i="1"/>
  <c r="BE1700" i="1"/>
  <c r="BD1700" i="1"/>
  <c r="BC1700" i="1"/>
  <c r="BB1700" i="1"/>
  <c r="BA1700" i="1"/>
  <c r="AZ1700" i="1"/>
  <c r="AY1700" i="1"/>
  <c r="AX1700" i="1"/>
  <c r="AW1700" i="1"/>
  <c r="AV1700" i="1"/>
  <c r="AU1700" i="1"/>
  <c r="AS1700" i="1"/>
  <c r="AR1700" i="1"/>
  <c r="M1700" i="1" s="1"/>
  <c r="AQ1700" i="1"/>
  <c r="AO1700" i="1"/>
  <c r="AN1700" i="1"/>
  <c r="AP1700" i="1" s="1"/>
  <c r="AM1700" i="1"/>
  <c r="AL1700" i="1"/>
  <c r="AK1700" i="1"/>
  <c r="AJ1700" i="1"/>
  <c r="AI1700" i="1"/>
  <c r="CD1699" i="1"/>
  <c r="BM1699" i="1"/>
  <c r="BL1699" i="1"/>
  <c r="BK1699" i="1"/>
  <c r="BJ1699" i="1"/>
  <c r="BI1699" i="1"/>
  <c r="BH1699" i="1"/>
  <c r="BG1699" i="1"/>
  <c r="BF1699" i="1"/>
  <c r="BE1699" i="1"/>
  <c r="BD1699" i="1"/>
  <c r="BC1699" i="1"/>
  <c r="BB1699" i="1"/>
  <c r="BA1699" i="1"/>
  <c r="AZ1699" i="1"/>
  <c r="AY1699" i="1"/>
  <c r="AX1699" i="1"/>
  <c r="AW1699" i="1"/>
  <c r="AV1699" i="1"/>
  <c r="AU1699" i="1"/>
  <c r="AS1699" i="1"/>
  <c r="AR1699" i="1"/>
  <c r="M1699" i="1" s="1"/>
  <c r="AQ1699" i="1"/>
  <c r="AO1699" i="1"/>
  <c r="AN1699" i="1"/>
  <c r="AP1699" i="1" s="1"/>
  <c r="AM1699" i="1"/>
  <c r="AL1699" i="1"/>
  <c r="AK1699" i="1"/>
  <c r="AJ1699" i="1"/>
  <c r="AI1699" i="1"/>
  <c r="CD1698" i="1"/>
  <c r="BM1698" i="1"/>
  <c r="BL1698" i="1"/>
  <c r="BK1698" i="1"/>
  <c r="BJ1698" i="1"/>
  <c r="BI1698" i="1"/>
  <c r="BH1698" i="1"/>
  <c r="BG1698" i="1"/>
  <c r="BF1698" i="1"/>
  <c r="BE1698" i="1"/>
  <c r="BD1698" i="1"/>
  <c r="BC1698" i="1"/>
  <c r="BB1698" i="1"/>
  <c r="BA1698" i="1"/>
  <c r="AZ1698" i="1"/>
  <c r="AY1698" i="1"/>
  <c r="AX1698" i="1"/>
  <c r="AW1698" i="1"/>
  <c r="AV1698" i="1"/>
  <c r="AU1698" i="1"/>
  <c r="AS1698" i="1"/>
  <c r="AR1698" i="1"/>
  <c r="M1698" i="1" s="1"/>
  <c r="AQ1698" i="1"/>
  <c r="AO1698" i="1"/>
  <c r="AN1698" i="1"/>
  <c r="AP1698" i="1" s="1"/>
  <c r="AM1698" i="1"/>
  <c r="AL1698" i="1"/>
  <c r="AK1698" i="1"/>
  <c r="AJ1698" i="1"/>
  <c r="AI1698" i="1"/>
  <c r="BM1697" i="1"/>
  <c r="BL1697" i="1"/>
  <c r="BK1697" i="1"/>
  <c r="BJ1697" i="1"/>
  <c r="BI1697" i="1"/>
  <c r="BH1697" i="1"/>
  <c r="BG1697" i="1"/>
  <c r="BF1697" i="1"/>
  <c r="BE1697" i="1"/>
  <c r="BD1697" i="1"/>
  <c r="BC1697" i="1"/>
  <c r="BB1697" i="1"/>
  <c r="BA1697" i="1"/>
  <c r="AZ1697" i="1"/>
  <c r="AY1697" i="1"/>
  <c r="AX1697" i="1"/>
  <c r="AW1697" i="1"/>
  <c r="AT1697" i="1" s="1"/>
  <c r="K1697" i="1" s="1"/>
  <c r="AV1697" i="1"/>
  <c r="AU1697" i="1"/>
  <c r="AS1697" i="1"/>
  <c r="AR1697" i="1"/>
  <c r="M1697" i="1" s="1"/>
  <c r="AQ1697" i="1"/>
  <c r="AO1697" i="1"/>
  <c r="AN1697" i="1"/>
  <c r="AP1697" i="1" s="1"/>
  <c r="AM1697" i="1"/>
  <c r="AL1697" i="1"/>
  <c r="AK1697" i="1"/>
  <c r="AJ1697" i="1"/>
  <c r="AI1697" i="1"/>
  <c r="CD1696" i="1"/>
  <c r="BM1696" i="1"/>
  <c r="BL1696" i="1"/>
  <c r="BK1696" i="1"/>
  <c r="BJ1696" i="1"/>
  <c r="BI1696" i="1"/>
  <c r="BH1696" i="1"/>
  <c r="BG1696" i="1"/>
  <c r="BF1696" i="1"/>
  <c r="BE1696" i="1"/>
  <c r="BD1696" i="1"/>
  <c r="BC1696" i="1"/>
  <c r="BB1696" i="1"/>
  <c r="BA1696" i="1"/>
  <c r="AZ1696" i="1"/>
  <c r="AY1696" i="1"/>
  <c r="AX1696" i="1"/>
  <c r="AW1696" i="1"/>
  <c r="AT1696" i="1" s="1"/>
  <c r="K1696" i="1" s="1"/>
  <c r="AV1696" i="1"/>
  <c r="AU1696" i="1"/>
  <c r="AS1696" i="1"/>
  <c r="AR1696" i="1"/>
  <c r="M1696" i="1" s="1"/>
  <c r="AQ1696" i="1"/>
  <c r="AO1696" i="1"/>
  <c r="AN1696" i="1"/>
  <c r="AP1696" i="1" s="1"/>
  <c r="AM1696" i="1"/>
  <c r="AL1696" i="1"/>
  <c r="AK1696" i="1"/>
  <c r="AJ1696" i="1"/>
  <c r="AI1696" i="1"/>
  <c r="CD1695" i="1"/>
  <c r="BM1695" i="1"/>
  <c r="BL1695" i="1"/>
  <c r="BK1695" i="1"/>
  <c r="BJ1695" i="1"/>
  <c r="BI1695" i="1"/>
  <c r="BH1695" i="1"/>
  <c r="BG1695" i="1"/>
  <c r="BF1695" i="1"/>
  <c r="BE1695" i="1"/>
  <c r="BD1695" i="1"/>
  <c r="BC1695" i="1"/>
  <c r="BB1695" i="1"/>
  <c r="BA1695" i="1"/>
  <c r="AZ1695" i="1"/>
  <c r="AY1695" i="1"/>
  <c r="AX1695" i="1"/>
  <c r="AW1695" i="1"/>
  <c r="AT1695" i="1" s="1"/>
  <c r="K1695" i="1" s="1"/>
  <c r="AV1695" i="1"/>
  <c r="AU1695" i="1"/>
  <c r="AS1695" i="1"/>
  <c r="AR1695" i="1"/>
  <c r="M1695" i="1" s="1"/>
  <c r="AQ1695" i="1"/>
  <c r="AO1695" i="1"/>
  <c r="AN1695" i="1"/>
  <c r="AP1695" i="1" s="1"/>
  <c r="AM1695" i="1"/>
  <c r="AL1695" i="1"/>
  <c r="AK1695" i="1"/>
  <c r="AJ1695" i="1"/>
  <c r="AI1695" i="1"/>
  <c r="CD1694" i="1"/>
  <c r="BM1694" i="1"/>
  <c r="BL1694" i="1"/>
  <c r="BK1694" i="1"/>
  <c r="BJ1694" i="1"/>
  <c r="BI1694" i="1"/>
  <c r="BH1694" i="1"/>
  <c r="BG1694" i="1"/>
  <c r="BF1694" i="1"/>
  <c r="BE1694" i="1"/>
  <c r="BD1694" i="1"/>
  <c r="BC1694" i="1"/>
  <c r="BB1694" i="1"/>
  <c r="BA1694" i="1"/>
  <c r="AZ1694" i="1"/>
  <c r="AY1694" i="1"/>
  <c r="AX1694" i="1"/>
  <c r="AW1694" i="1"/>
  <c r="AT1694" i="1" s="1"/>
  <c r="K1694" i="1" s="1"/>
  <c r="AV1694" i="1"/>
  <c r="AU1694" i="1"/>
  <c r="AS1694" i="1"/>
  <c r="AR1694" i="1"/>
  <c r="M1694" i="1" s="1"/>
  <c r="AQ1694" i="1"/>
  <c r="AO1694" i="1"/>
  <c r="AN1694" i="1"/>
  <c r="AP1694" i="1" s="1"/>
  <c r="AM1694" i="1"/>
  <c r="AL1694" i="1"/>
  <c r="AK1694" i="1"/>
  <c r="AJ1694" i="1"/>
  <c r="AI1694" i="1"/>
  <c r="BM1693" i="1"/>
  <c r="BL1693" i="1"/>
  <c r="BK1693" i="1"/>
  <c r="BJ1693" i="1"/>
  <c r="BI1693" i="1"/>
  <c r="BH1693" i="1"/>
  <c r="BG1693" i="1"/>
  <c r="BF1693" i="1"/>
  <c r="BE1693" i="1"/>
  <c r="BD1693" i="1"/>
  <c r="BC1693" i="1"/>
  <c r="BB1693" i="1"/>
  <c r="BA1693" i="1"/>
  <c r="AZ1693" i="1"/>
  <c r="AY1693" i="1"/>
  <c r="AX1693" i="1"/>
  <c r="AW1693" i="1"/>
  <c r="AT1693" i="1" s="1"/>
  <c r="K1693" i="1" s="1"/>
  <c r="AV1693" i="1"/>
  <c r="AU1693" i="1"/>
  <c r="AS1693" i="1"/>
  <c r="AR1693" i="1"/>
  <c r="M1693" i="1" s="1"/>
  <c r="AQ1693" i="1"/>
  <c r="AO1693" i="1"/>
  <c r="AN1693" i="1"/>
  <c r="AP1693" i="1" s="1"/>
  <c r="AM1693" i="1"/>
  <c r="AL1693" i="1"/>
  <c r="AK1693" i="1"/>
  <c r="AJ1693" i="1"/>
  <c r="AI1693" i="1"/>
  <c r="BM1692" i="1"/>
  <c r="BL1692" i="1"/>
  <c r="BK1692" i="1"/>
  <c r="BJ1692" i="1"/>
  <c r="BI1692" i="1"/>
  <c r="BH1692" i="1"/>
  <c r="BG1692" i="1"/>
  <c r="BF1692" i="1"/>
  <c r="BE1692" i="1"/>
  <c r="BD1692" i="1"/>
  <c r="BC1692" i="1"/>
  <c r="BB1692" i="1"/>
  <c r="BA1692" i="1"/>
  <c r="AZ1692" i="1"/>
  <c r="AY1692" i="1"/>
  <c r="AX1692" i="1"/>
  <c r="AW1692" i="1"/>
  <c r="AT1692" i="1" s="1"/>
  <c r="K1692" i="1" s="1"/>
  <c r="AV1692" i="1"/>
  <c r="AU1692" i="1"/>
  <c r="AS1692" i="1"/>
  <c r="AR1692" i="1"/>
  <c r="M1692" i="1" s="1"/>
  <c r="AQ1692" i="1"/>
  <c r="AO1692" i="1"/>
  <c r="AN1692" i="1"/>
  <c r="AP1692" i="1" s="1"/>
  <c r="AM1692" i="1"/>
  <c r="AL1692" i="1"/>
  <c r="AK1692" i="1"/>
  <c r="AJ1692" i="1"/>
  <c r="AI1692" i="1"/>
  <c r="CD1691" i="1"/>
  <c r="BM1691" i="1"/>
  <c r="BL1691" i="1"/>
  <c r="BK1691" i="1"/>
  <c r="BJ1691" i="1"/>
  <c r="BI1691" i="1"/>
  <c r="BH1691" i="1"/>
  <c r="BG1691" i="1"/>
  <c r="BF1691" i="1"/>
  <c r="BE1691" i="1"/>
  <c r="BD1691" i="1"/>
  <c r="BC1691" i="1"/>
  <c r="BB1691" i="1"/>
  <c r="BA1691" i="1"/>
  <c r="AZ1691" i="1"/>
  <c r="AY1691" i="1"/>
  <c r="AX1691" i="1"/>
  <c r="AW1691" i="1"/>
  <c r="AT1691" i="1" s="1"/>
  <c r="K1691" i="1" s="1"/>
  <c r="AV1691" i="1"/>
  <c r="AU1691" i="1"/>
  <c r="AS1691" i="1"/>
  <c r="AR1691" i="1"/>
  <c r="M1691" i="1" s="1"/>
  <c r="AQ1691" i="1"/>
  <c r="AO1691" i="1"/>
  <c r="AN1691" i="1"/>
  <c r="AP1691" i="1" s="1"/>
  <c r="AM1691" i="1"/>
  <c r="AL1691" i="1"/>
  <c r="AK1691" i="1"/>
  <c r="AJ1691" i="1"/>
  <c r="AI1691" i="1"/>
  <c r="CD1690" i="1"/>
  <c r="BM1690" i="1"/>
  <c r="BL1690" i="1"/>
  <c r="BK1690" i="1"/>
  <c r="BJ1690" i="1"/>
  <c r="BI1690" i="1"/>
  <c r="BH1690" i="1"/>
  <c r="BG1690" i="1"/>
  <c r="BF1690" i="1"/>
  <c r="BE1690" i="1"/>
  <c r="BD1690" i="1"/>
  <c r="BC1690" i="1"/>
  <c r="BB1690" i="1"/>
  <c r="BA1690" i="1"/>
  <c r="AZ1690" i="1"/>
  <c r="AY1690" i="1"/>
  <c r="AX1690" i="1"/>
  <c r="AW1690" i="1"/>
  <c r="AT1690" i="1" s="1"/>
  <c r="K1690" i="1" s="1"/>
  <c r="AV1690" i="1"/>
  <c r="AU1690" i="1"/>
  <c r="AS1690" i="1"/>
  <c r="AR1690" i="1"/>
  <c r="M1690" i="1" s="1"/>
  <c r="AQ1690" i="1"/>
  <c r="AO1690" i="1"/>
  <c r="AN1690" i="1"/>
  <c r="AP1690" i="1" s="1"/>
  <c r="AM1690" i="1"/>
  <c r="AL1690" i="1"/>
  <c r="AK1690" i="1"/>
  <c r="AJ1690" i="1"/>
  <c r="AI1690" i="1"/>
  <c r="Q1690" i="1"/>
  <c r="CD1689" i="1"/>
  <c r="BM1689" i="1"/>
  <c r="BL1689" i="1"/>
  <c r="BK1689" i="1"/>
  <c r="BJ1689" i="1"/>
  <c r="BI1689" i="1"/>
  <c r="BH1689" i="1"/>
  <c r="BG1689" i="1"/>
  <c r="BF1689" i="1"/>
  <c r="BE1689" i="1"/>
  <c r="BD1689" i="1"/>
  <c r="BC1689" i="1"/>
  <c r="BB1689" i="1"/>
  <c r="BA1689" i="1"/>
  <c r="AZ1689" i="1"/>
  <c r="AY1689" i="1"/>
  <c r="AX1689" i="1"/>
  <c r="AW1689" i="1"/>
  <c r="AT1689" i="1" s="1"/>
  <c r="K1689" i="1" s="1"/>
  <c r="AV1689" i="1"/>
  <c r="AU1689" i="1"/>
  <c r="AS1689" i="1"/>
  <c r="AR1689" i="1"/>
  <c r="M1689" i="1" s="1"/>
  <c r="AQ1689" i="1"/>
  <c r="AO1689" i="1"/>
  <c r="AN1689" i="1"/>
  <c r="AP1689" i="1" s="1"/>
  <c r="AM1689" i="1"/>
  <c r="AL1689" i="1"/>
  <c r="AK1689" i="1"/>
  <c r="AJ1689" i="1"/>
  <c r="AI1689" i="1"/>
  <c r="AG1689" i="1"/>
  <c r="CD1688" i="1"/>
  <c r="BM1688" i="1"/>
  <c r="BL1688" i="1"/>
  <c r="BK1688" i="1"/>
  <c r="BJ1688" i="1"/>
  <c r="BI1688" i="1"/>
  <c r="BH1688" i="1"/>
  <c r="BG1688" i="1"/>
  <c r="BF1688" i="1"/>
  <c r="BE1688" i="1"/>
  <c r="BD1688" i="1"/>
  <c r="BC1688" i="1"/>
  <c r="BB1688" i="1"/>
  <c r="BA1688" i="1"/>
  <c r="AZ1688" i="1"/>
  <c r="AY1688" i="1"/>
  <c r="AX1688" i="1"/>
  <c r="AW1688" i="1"/>
  <c r="AT1688" i="1" s="1"/>
  <c r="K1688" i="1" s="1"/>
  <c r="AV1688" i="1"/>
  <c r="AU1688" i="1"/>
  <c r="AS1688" i="1"/>
  <c r="AR1688" i="1"/>
  <c r="M1688" i="1" s="1"/>
  <c r="AQ1688" i="1"/>
  <c r="AO1688" i="1"/>
  <c r="AN1688" i="1"/>
  <c r="AP1688" i="1" s="1"/>
  <c r="AM1688" i="1"/>
  <c r="AL1688" i="1"/>
  <c r="AK1688" i="1"/>
  <c r="AJ1688" i="1"/>
  <c r="AI1688" i="1"/>
  <c r="CD1687" i="1"/>
  <c r="BM1687" i="1"/>
  <c r="BL1687" i="1"/>
  <c r="BK1687" i="1"/>
  <c r="BJ1687" i="1"/>
  <c r="BI1687" i="1"/>
  <c r="BH1687" i="1"/>
  <c r="BG1687" i="1"/>
  <c r="BF1687" i="1"/>
  <c r="BE1687" i="1"/>
  <c r="BD1687" i="1"/>
  <c r="BC1687" i="1"/>
  <c r="BB1687" i="1"/>
  <c r="BA1687" i="1"/>
  <c r="AZ1687" i="1"/>
  <c r="AY1687" i="1"/>
  <c r="AX1687" i="1"/>
  <c r="AW1687" i="1"/>
  <c r="AT1687" i="1" s="1"/>
  <c r="K1687" i="1" s="1"/>
  <c r="AV1687" i="1"/>
  <c r="AU1687" i="1"/>
  <c r="AS1687" i="1"/>
  <c r="AR1687" i="1"/>
  <c r="M1687" i="1" s="1"/>
  <c r="AQ1687" i="1"/>
  <c r="AO1687" i="1"/>
  <c r="AN1687" i="1"/>
  <c r="AP1687" i="1" s="1"/>
  <c r="AM1687" i="1"/>
  <c r="AL1687" i="1"/>
  <c r="AK1687" i="1"/>
  <c r="AJ1687" i="1"/>
  <c r="AI1687" i="1"/>
  <c r="AH1687" i="1"/>
  <c r="CD1686" i="1"/>
  <c r="BM1686" i="1"/>
  <c r="BL1686" i="1"/>
  <c r="BK1686" i="1"/>
  <c r="BJ1686" i="1"/>
  <c r="BI1686" i="1"/>
  <c r="BH1686" i="1"/>
  <c r="BG1686" i="1"/>
  <c r="BF1686" i="1"/>
  <c r="BE1686" i="1"/>
  <c r="BD1686" i="1"/>
  <c r="BC1686" i="1"/>
  <c r="BB1686" i="1"/>
  <c r="BA1686" i="1"/>
  <c r="AZ1686" i="1"/>
  <c r="AY1686" i="1"/>
  <c r="AX1686" i="1"/>
  <c r="AW1686" i="1"/>
  <c r="AT1686" i="1" s="1"/>
  <c r="K1686" i="1" s="1"/>
  <c r="AV1686" i="1"/>
  <c r="AU1686" i="1"/>
  <c r="AS1686" i="1"/>
  <c r="AR1686" i="1"/>
  <c r="M1686" i="1" s="1"/>
  <c r="AQ1686" i="1"/>
  <c r="AO1686" i="1"/>
  <c r="AN1686" i="1"/>
  <c r="AP1686" i="1" s="1"/>
  <c r="AM1686" i="1"/>
  <c r="AL1686" i="1"/>
  <c r="AK1686" i="1"/>
  <c r="AJ1686" i="1"/>
  <c r="AI1686" i="1"/>
  <c r="CD1685" i="1"/>
  <c r="BM1685" i="1"/>
  <c r="BL1685" i="1"/>
  <c r="BK1685" i="1"/>
  <c r="BJ1685" i="1"/>
  <c r="BI1685" i="1"/>
  <c r="BH1685" i="1"/>
  <c r="BG1685" i="1"/>
  <c r="BF1685" i="1"/>
  <c r="BE1685" i="1"/>
  <c r="BD1685" i="1"/>
  <c r="BC1685" i="1"/>
  <c r="BB1685" i="1"/>
  <c r="BA1685" i="1"/>
  <c r="AZ1685" i="1"/>
  <c r="AY1685" i="1"/>
  <c r="AX1685" i="1"/>
  <c r="AW1685" i="1"/>
  <c r="AT1685" i="1" s="1"/>
  <c r="K1685" i="1" s="1"/>
  <c r="AV1685" i="1"/>
  <c r="AU1685" i="1"/>
  <c r="AS1685" i="1"/>
  <c r="AR1685" i="1"/>
  <c r="M1685" i="1" s="1"/>
  <c r="AQ1685" i="1"/>
  <c r="AO1685" i="1"/>
  <c r="AN1685" i="1"/>
  <c r="AP1685" i="1" s="1"/>
  <c r="AM1685" i="1"/>
  <c r="AL1685" i="1"/>
  <c r="AK1685" i="1"/>
  <c r="AJ1685" i="1"/>
  <c r="AI1685" i="1"/>
  <c r="CD1684" i="1"/>
  <c r="BM1684" i="1"/>
  <c r="BL1684" i="1"/>
  <c r="BK1684" i="1"/>
  <c r="BJ1684" i="1"/>
  <c r="BI1684" i="1"/>
  <c r="BH1684" i="1"/>
  <c r="BG1684" i="1"/>
  <c r="BF1684" i="1"/>
  <c r="BE1684" i="1"/>
  <c r="BD1684" i="1"/>
  <c r="BC1684" i="1"/>
  <c r="BB1684" i="1"/>
  <c r="BA1684" i="1"/>
  <c r="AZ1684" i="1"/>
  <c r="AY1684" i="1"/>
  <c r="AX1684" i="1"/>
  <c r="AW1684" i="1"/>
  <c r="AT1684" i="1" s="1"/>
  <c r="K1684" i="1" s="1"/>
  <c r="AV1684" i="1"/>
  <c r="AU1684" i="1"/>
  <c r="AS1684" i="1"/>
  <c r="AR1684" i="1"/>
  <c r="M1684" i="1" s="1"/>
  <c r="AQ1684" i="1"/>
  <c r="AO1684" i="1"/>
  <c r="AN1684" i="1"/>
  <c r="AP1684" i="1" s="1"/>
  <c r="AM1684" i="1"/>
  <c r="AL1684" i="1"/>
  <c r="AK1684" i="1"/>
  <c r="AJ1684" i="1"/>
  <c r="AI1684" i="1"/>
  <c r="Q1684" i="1"/>
  <c r="CD1683" i="1"/>
  <c r="BM1683" i="1"/>
  <c r="BL1683" i="1"/>
  <c r="BK1683" i="1"/>
  <c r="BJ1683" i="1"/>
  <c r="BI1683" i="1"/>
  <c r="BH1683" i="1"/>
  <c r="BG1683" i="1"/>
  <c r="BF1683" i="1"/>
  <c r="BE1683" i="1"/>
  <c r="BD1683" i="1"/>
  <c r="BC1683" i="1"/>
  <c r="BB1683" i="1"/>
  <c r="BA1683" i="1"/>
  <c r="AZ1683" i="1"/>
  <c r="AY1683" i="1"/>
  <c r="AX1683" i="1"/>
  <c r="AW1683" i="1"/>
  <c r="AT1683" i="1" s="1"/>
  <c r="K1683" i="1" s="1"/>
  <c r="AV1683" i="1"/>
  <c r="AU1683" i="1"/>
  <c r="AS1683" i="1"/>
  <c r="AR1683" i="1"/>
  <c r="M1683" i="1" s="1"/>
  <c r="AQ1683" i="1"/>
  <c r="AO1683" i="1"/>
  <c r="AN1683" i="1"/>
  <c r="AP1683" i="1" s="1"/>
  <c r="AM1683" i="1"/>
  <c r="AL1683" i="1"/>
  <c r="AK1683" i="1"/>
  <c r="AJ1683" i="1"/>
  <c r="AI1683" i="1"/>
  <c r="CD1682" i="1"/>
  <c r="BM1682" i="1"/>
  <c r="BL1682" i="1"/>
  <c r="BK1682" i="1"/>
  <c r="BJ1682" i="1"/>
  <c r="BI1682" i="1"/>
  <c r="BH1682" i="1"/>
  <c r="BG1682" i="1"/>
  <c r="BF1682" i="1"/>
  <c r="BE1682" i="1"/>
  <c r="BD1682" i="1"/>
  <c r="BC1682" i="1"/>
  <c r="BB1682" i="1"/>
  <c r="BA1682" i="1"/>
  <c r="AZ1682" i="1"/>
  <c r="AY1682" i="1"/>
  <c r="AX1682" i="1"/>
  <c r="AW1682" i="1"/>
  <c r="AT1682" i="1" s="1"/>
  <c r="K1682" i="1" s="1"/>
  <c r="AV1682" i="1"/>
  <c r="AU1682" i="1"/>
  <c r="AS1682" i="1"/>
  <c r="AR1682" i="1"/>
  <c r="M1682" i="1" s="1"/>
  <c r="AQ1682" i="1"/>
  <c r="AO1682" i="1"/>
  <c r="AN1682" i="1"/>
  <c r="AP1682" i="1" s="1"/>
  <c r="AM1682" i="1"/>
  <c r="AL1682" i="1"/>
  <c r="AK1682" i="1"/>
  <c r="AJ1682" i="1"/>
  <c r="AI1682" i="1"/>
  <c r="Q1682" i="1"/>
  <c r="CD1681" i="1"/>
  <c r="BM1681" i="1"/>
  <c r="BL1681" i="1"/>
  <c r="BK1681" i="1"/>
  <c r="BJ1681" i="1"/>
  <c r="BI1681" i="1"/>
  <c r="BH1681" i="1"/>
  <c r="BG1681" i="1"/>
  <c r="BF1681" i="1"/>
  <c r="BE1681" i="1"/>
  <c r="BD1681" i="1"/>
  <c r="BC1681" i="1"/>
  <c r="BB1681" i="1"/>
  <c r="BA1681" i="1"/>
  <c r="AZ1681" i="1"/>
  <c r="AY1681" i="1"/>
  <c r="AX1681" i="1"/>
  <c r="AW1681" i="1"/>
  <c r="AV1681" i="1"/>
  <c r="AU1681" i="1"/>
  <c r="AS1681" i="1"/>
  <c r="AR1681" i="1"/>
  <c r="M1681" i="1" s="1"/>
  <c r="AQ1681" i="1"/>
  <c r="AO1681" i="1"/>
  <c r="AN1681" i="1"/>
  <c r="AP1681" i="1" s="1"/>
  <c r="AM1681" i="1"/>
  <c r="AL1681" i="1"/>
  <c r="AK1681" i="1"/>
  <c r="AJ1681" i="1"/>
  <c r="AI1681" i="1"/>
  <c r="CD1680" i="1"/>
  <c r="BM1680" i="1"/>
  <c r="BL1680" i="1"/>
  <c r="BK1680" i="1"/>
  <c r="BJ1680" i="1"/>
  <c r="BI1680" i="1"/>
  <c r="BH1680" i="1"/>
  <c r="BG1680" i="1"/>
  <c r="BF1680" i="1"/>
  <c r="BE1680" i="1"/>
  <c r="BD1680" i="1"/>
  <c r="BC1680" i="1"/>
  <c r="BB1680" i="1"/>
  <c r="BA1680" i="1"/>
  <c r="AZ1680" i="1"/>
  <c r="AY1680" i="1"/>
  <c r="AX1680" i="1"/>
  <c r="AW1680" i="1"/>
  <c r="AV1680" i="1"/>
  <c r="AU1680" i="1"/>
  <c r="AS1680" i="1"/>
  <c r="AR1680" i="1"/>
  <c r="M1680" i="1" s="1"/>
  <c r="AQ1680" i="1"/>
  <c r="AO1680" i="1"/>
  <c r="AN1680" i="1"/>
  <c r="AP1680" i="1" s="1"/>
  <c r="AM1680" i="1"/>
  <c r="AL1680" i="1"/>
  <c r="AK1680" i="1"/>
  <c r="AJ1680" i="1"/>
  <c r="AI1680" i="1"/>
  <c r="CD1679" i="1"/>
  <c r="BM1679" i="1"/>
  <c r="BL1679" i="1"/>
  <c r="BK1679" i="1"/>
  <c r="BJ1679" i="1"/>
  <c r="BI1679" i="1"/>
  <c r="BH1679" i="1"/>
  <c r="BG1679" i="1"/>
  <c r="BF1679" i="1"/>
  <c r="BE1679" i="1"/>
  <c r="BD1679" i="1"/>
  <c r="BC1679" i="1"/>
  <c r="BB1679" i="1"/>
  <c r="BA1679" i="1"/>
  <c r="AZ1679" i="1"/>
  <c r="AY1679" i="1"/>
  <c r="AX1679" i="1"/>
  <c r="AW1679" i="1"/>
  <c r="AV1679" i="1"/>
  <c r="AU1679" i="1"/>
  <c r="AS1679" i="1"/>
  <c r="AR1679" i="1"/>
  <c r="M1679" i="1" s="1"/>
  <c r="AQ1679" i="1"/>
  <c r="AO1679" i="1"/>
  <c r="AN1679" i="1"/>
  <c r="AP1679" i="1" s="1"/>
  <c r="AM1679" i="1"/>
  <c r="AL1679" i="1"/>
  <c r="AK1679" i="1"/>
  <c r="AJ1679" i="1"/>
  <c r="AI1679" i="1"/>
  <c r="Q1679" i="1"/>
  <c r="CD1678" i="1"/>
  <c r="BM1678" i="1"/>
  <c r="BL1678" i="1"/>
  <c r="BK1678" i="1"/>
  <c r="BJ1678" i="1"/>
  <c r="BI1678" i="1"/>
  <c r="BH1678" i="1"/>
  <c r="BG1678" i="1"/>
  <c r="BF1678" i="1"/>
  <c r="BE1678" i="1"/>
  <c r="BD1678" i="1"/>
  <c r="BC1678" i="1"/>
  <c r="BB1678" i="1"/>
  <c r="BA1678" i="1"/>
  <c r="AZ1678" i="1"/>
  <c r="AY1678" i="1"/>
  <c r="AX1678" i="1"/>
  <c r="AW1678" i="1"/>
  <c r="AT1678" i="1" s="1"/>
  <c r="K1678" i="1" s="1"/>
  <c r="AV1678" i="1"/>
  <c r="AU1678" i="1"/>
  <c r="AS1678" i="1"/>
  <c r="AR1678" i="1"/>
  <c r="M1678" i="1" s="1"/>
  <c r="AQ1678" i="1"/>
  <c r="AO1678" i="1"/>
  <c r="AN1678" i="1"/>
  <c r="AP1678" i="1" s="1"/>
  <c r="AM1678" i="1"/>
  <c r="AL1678" i="1"/>
  <c r="AK1678" i="1"/>
  <c r="AJ1678" i="1"/>
  <c r="AI1678" i="1"/>
  <c r="CD1677" i="1"/>
  <c r="BM1677" i="1"/>
  <c r="BL1677" i="1"/>
  <c r="BK1677" i="1"/>
  <c r="BJ1677" i="1"/>
  <c r="BI1677" i="1"/>
  <c r="BH1677" i="1"/>
  <c r="BG1677" i="1"/>
  <c r="BF1677" i="1"/>
  <c r="BE1677" i="1"/>
  <c r="BD1677" i="1"/>
  <c r="BC1677" i="1"/>
  <c r="BB1677" i="1"/>
  <c r="BA1677" i="1"/>
  <c r="AZ1677" i="1"/>
  <c r="AY1677" i="1"/>
  <c r="AX1677" i="1"/>
  <c r="AW1677" i="1"/>
  <c r="AT1677" i="1" s="1"/>
  <c r="K1677" i="1" s="1"/>
  <c r="AV1677" i="1"/>
  <c r="AU1677" i="1"/>
  <c r="AS1677" i="1"/>
  <c r="AR1677" i="1"/>
  <c r="M1677" i="1" s="1"/>
  <c r="AQ1677" i="1"/>
  <c r="AO1677" i="1"/>
  <c r="AN1677" i="1"/>
  <c r="AP1677" i="1" s="1"/>
  <c r="AM1677" i="1"/>
  <c r="AL1677" i="1"/>
  <c r="AK1677" i="1"/>
  <c r="AJ1677" i="1"/>
  <c r="AI1677" i="1"/>
  <c r="CD1676" i="1"/>
  <c r="BM1676" i="1"/>
  <c r="BL1676" i="1"/>
  <c r="BK1676" i="1"/>
  <c r="BJ1676" i="1"/>
  <c r="BI1676" i="1"/>
  <c r="BH1676" i="1"/>
  <c r="BG1676" i="1"/>
  <c r="BF1676" i="1"/>
  <c r="BE1676" i="1"/>
  <c r="BD1676" i="1"/>
  <c r="BC1676" i="1"/>
  <c r="BB1676" i="1"/>
  <c r="BA1676" i="1"/>
  <c r="AZ1676" i="1"/>
  <c r="AY1676" i="1"/>
  <c r="AX1676" i="1"/>
  <c r="AW1676" i="1"/>
  <c r="AT1676" i="1" s="1"/>
  <c r="K1676" i="1" s="1"/>
  <c r="AV1676" i="1"/>
  <c r="AU1676" i="1"/>
  <c r="AS1676" i="1"/>
  <c r="AR1676" i="1"/>
  <c r="M1676" i="1" s="1"/>
  <c r="AQ1676" i="1"/>
  <c r="AO1676" i="1"/>
  <c r="AN1676" i="1"/>
  <c r="AP1676" i="1" s="1"/>
  <c r="AM1676" i="1"/>
  <c r="AL1676" i="1"/>
  <c r="AK1676" i="1"/>
  <c r="AJ1676" i="1"/>
  <c r="AI1676" i="1"/>
  <c r="CD1675" i="1"/>
  <c r="BM1675" i="1"/>
  <c r="BL1675" i="1"/>
  <c r="BK1675" i="1"/>
  <c r="BJ1675" i="1"/>
  <c r="BI1675" i="1"/>
  <c r="BH1675" i="1"/>
  <c r="BG1675" i="1"/>
  <c r="BF1675" i="1"/>
  <c r="BE1675" i="1"/>
  <c r="BD1675" i="1"/>
  <c r="BC1675" i="1"/>
  <c r="BB1675" i="1"/>
  <c r="BA1675" i="1"/>
  <c r="AZ1675" i="1"/>
  <c r="AY1675" i="1"/>
  <c r="AX1675" i="1"/>
  <c r="AW1675" i="1"/>
  <c r="AT1675" i="1" s="1"/>
  <c r="K1675" i="1" s="1"/>
  <c r="AV1675" i="1"/>
  <c r="AU1675" i="1"/>
  <c r="AS1675" i="1"/>
  <c r="AR1675" i="1"/>
  <c r="M1675" i="1" s="1"/>
  <c r="AQ1675" i="1"/>
  <c r="AO1675" i="1"/>
  <c r="AN1675" i="1"/>
  <c r="AP1675" i="1" s="1"/>
  <c r="AM1675" i="1"/>
  <c r="AL1675" i="1"/>
  <c r="AK1675" i="1"/>
  <c r="AJ1675" i="1"/>
  <c r="AI1675" i="1"/>
  <c r="CD1674" i="1"/>
  <c r="BM1674" i="1"/>
  <c r="BL1674" i="1"/>
  <c r="BK1674" i="1"/>
  <c r="BJ1674" i="1"/>
  <c r="BI1674" i="1"/>
  <c r="BH1674" i="1"/>
  <c r="BG1674" i="1"/>
  <c r="BF1674" i="1"/>
  <c r="BE1674" i="1"/>
  <c r="BD1674" i="1"/>
  <c r="BC1674" i="1"/>
  <c r="BB1674" i="1"/>
  <c r="BA1674" i="1"/>
  <c r="AZ1674" i="1"/>
  <c r="AY1674" i="1"/>
  <c r="AX1674" i="1"/>
  <c r="AW1674" i="1"/>
  <c r="AT1674" i="1" s="1"/>
  <c r="K1674" i="1" s="1"/>
  <c r="AV1674" i="1"/>
  <c r="AU1674" i="1"/>
  <c r="AS1674" i="1"/>
  <c r="AR1674" i="1"/>
  <c r="M1674" i="1" s="1"/>
  <c r="AQ1674" i="1"/>
  <c r="AO1674" i="1"/>
  <c r="AN1674" i="1"/>
  <c r="AP1674" i="1" s="1"/>
  <c r="AM1674" i="1"/>
  <c r="AL1674" i="1"/>
  <c r="AK1674" i="1"/>
  <c r="AJ1674" i="1"/>
  <c r="AI1674" i="1"/>
  <c r="CD1673" i="1"/>
  <c r="BM1673" i="1"/>
  <c r="BL1673" i="1"/>
  <c r="BK1673" i="1"/>
  <c r="BJ1673" i="1"/>
  <c r="BI1673" i="1"/>
  <c r="BH1673" i="1"/>
  <c r="BG1673" i="1"/>
  <c r="BF1673" i="1"/>
  <c r="BE1673" i="1"/>
  <c r="BD1673" i="1"/>
  <c r="BC1673" i="1"/>
  <c r="BB1673" i="1"/>
  <c r="BA1673" i="1"/>
  <c r="AZ1673" i="1"/>
  <c r="AY1673" i="1"/>
  <c r="AX1673" i="1"/>
  <c r="AW1673" i="1"/>
  <c r="AT1673" i="1" s="1"/>
  <c r="K1673" i="1" s="1"/>
  <c r="AV1673" i="1"/>
  <c r="AU1673" i="1"/>
  <c r="AS1673" i="1"/>
  <c r="AR1673" i="1"/>
  <c r="M1673" i="1" s="1"/>
  <c r="AQ1673" i="1"/>
  <c r="AO1673" i="1"/>
  <c r="AN1673" i="1"/>
  <c r="AP1673" i="1" s="1"/>
  <c r="AM1673" i="1"/>
  <c r="AL1673" i="1"/>
  <c r="AK1673" i="1"/>
  <c r="AJ1673" i="1"/>
  <c r="AI1673" i="1"/>
  <c r="Q1673" i="1"/>
  <c r="CD1672" i="1"/>
  <c r="BM1672" i="1"/>
  <c r="BL1672" i="1"/>
  <c r="BK1672" i="1"/>
  <c r="BJ1672" i="1"/>
  <c r="BI1672" i="1"/>
  <c r="BH1672" i="1"/>
  <c r="BG1672" i="1"/>
  <c r="BF1672" i="1"/>
  <c r="BE1672" i="1"/>
  <c r="BD1672" i="1"/>
  <c r="BC1672" i="1"/>
  <c r="BB1672" i="1"/>
  <c r="BA1672" i="1"/>
  <c r="AZ1672" i="1"/>
  <c r="AY1672" i="1"/>
  <c r="AX1672" i="1"/>
  <c r="AW1672" i="1"/>
  <c r="AT1672" i="1" s="1"/>
  <c r="K1672" i="1" s="1"/>
  <c r="AV1672" i="1"/>
  <c r="AU1672" i="1"/>
  <c r="AS1672" i="1"/>
  <c r="AR1672" i="1"/>
  <c r="M1672" i="1" s="1"/>
  <c r="AQ1672" i="1"/>
  <c r="AO1672" i="1"/>
  <c r="AN1672" i="1"/>
  <c r="AP1672" i="1" s="1"/>
  <c r="AM1672" i="1"/>
  <c r="AL1672" i="1"/>
  <c r="AK1672" i="1"/>
  <c r="AJ1672" i="1"/>
  <c r="AI1672" i="1"/>
  <c r="AH1672" i="1"/>
  <c r="CD1671" i="1"/>
  <c r="BM1671" i="1"/>
  <c r="BL1671" i="1"/>
  <c r="BK1671" i="1"/>
  <c r="BJ1671" i="1"/>
  <c r="BI1671" i="1"/>
  <c r="BH1671" i="1"/>
  <c r="BG1671" i="1"/>
  <c r="BF1671" i="1"/>
  <c r="BE1671" i="1"/>
  <c r="BD1671" i="1"/>
  <c r="BC1671" i="1"/>
  <c r="BB1671" i="1"/>
  <c r="BA1671" i="1"/>
  <c r="AZ1671" i="1"/>
  <c r="AY1671" i="1"/>
  <c r="AX1671" i="1"/>
  <c r="AW1671" i="1"/>
  <c r="AT1671" i="1" s="1"/>
  <c r="K1671" i="1" s="1"/>
  <c r="AV1671" i="1"/>
  <c r="AU1671" i="1"/>
  <c r="AS1671" i="1"/>
  <c r="AR1671" i="1"/>
  <c r="M1671" i="1" s="1"/>
  <c r="AQ1671" i="1"/>
  <c r="AO1671" i="1"/>
  <c r="AN1671" i="1"/>
  <c r="AP1671" i="1" s="1"/>
  <c r="AM1671" i="1"/>
  <c r="AL1671" i="1"/>
  <c r="AK1671" i="1"/>
  <c r="AJ1671" i="1"/>
  <c r="AI1671" i="1"/>
  <c r="AH1671" i="1"/>
  <c r="Q1671" i="1"/>
  <c r="CD1670" i="1"/>
  <c r="BM1670" i="1"/>
  <c r="BL1670" i="1"/>
  <c r="BK1670" i="1"/>
  <c r="BJ1670" i="1"/>
  <c r="BI1670" i="1"/>
  <c r="BH1670" i="1"/>
  <c r="BG1670" i="1"/>
  <c r="BF1670" i="1"/>
  <c r="BE1670" i="1"/>
  <c r="BD1670" i="1"/>
  <c r="BC1670" i="1"/>
  <c r="BB1670" i="1"/>
  <c r="BA1670" i="1"/>
  <c r="AZ1670" i="1"/>
  <c r="AY1670" i="1"/>
  <c r="AX1670" i="1"/>
  <c r="AW1670" i="1"/>
  <c r="AT1670" i="1" s="1"/>
  <c r="K1670" i="1" s="1"/>
  <c r="AV1670" i="1"/>
  <c r="AU1670" i="1"/>
  <c r="AS1670" i="1"/>
  <c r="AR1670" i="1"/>
  <c r="M1670" i="1" s="1"/>
  <c r="AQ1670" i="1"/>
  <c r="AO1670" i="1"/>
  <c r="AN1670" i="1"/>
  <c r="AP1670" i="1" s="1"/>
  <c r="AM1670" i="1"/>
  <c r="AL1670" i="1"/>
  <c r="AK1670" i="1"/>
  <c r="AJ1670" i="1"/>
  <c r="AI1670" i="1"/>
  <c r="CD1669" i="1"/>
  <c r="BM1669" i="1"/>
  <c r="BL1669" i="1"/>
  <c r="BK1669" i="1"/>
  <c r="BJ1669" i="1"/>
  <c r="BI1669" i="1"/>
  <c r="BH1669" i="1"/>
  <c r="BG1669" i="1"/>
  <c r="BF1669" i="1"/>
  <c r="BE1669" i="1"/>
  <c r="BD1669" i="1"/>
  <c r="BC1669" i="1"/>
  <c r="BB1669" i="1"/>
  <c r="BA1669" i="1"/>
  <c r="AZ1669" i="1"/>
  <c r="AY1669" i="1"/>
  <c r="AX1669" i="1"/>
  <c r="AW1669" i="1"/>
  <c r="AT1669" i="1" s="1"/>
  <c r="K1669" i="1" s="1"/>
  <c r="AV1669" i="1"/>
  <c r="AU1669" i="1"/>
  <c r="AS1669" i="1"/>
  <c r="AR1669" i="1"/>
  <c r="M1669" i="1" s="1"/>
  <c r="AQ1669" i="1"/>
  <c r="AO1669" i="1"/>
  <c r="AN1669" i="1"/>
  <c r="AP1669" i="1" s="1"/>
  <c r="AM1669" i="1"/>
  <c r="AL1669" i="1"/>
  <c r="AK1669" i="1"/>
  <c r="AJ1669" i="1"/>
  <c r="AI1669" i="1"/>
  <c r="AH1669" i="1"/>
  <c r="CD1668" i="1"/>
  <c r="BM1668" i="1"/>
  <c r="BL1668" i="1"/>
  <c r="BK1668" i="1"/>
  <c r="BJ1668" i="1"/>
  <c r="BI1668" i="1"/>
  <c r="BH1668" i="1"/>
  <c r="BG1668" i="1"/>
  <c r="BF1668" i="1"/>
  <c r="BE1668" i="1"/>
  <c r="BD1668" i="1"/>
  <c r="BC1668" i="1"/>
  <c r="BB1668" i="1"/>
  <c r="BA1668" i="1"/>
  <c r="AZ1668" i="1"/>
  <c r="AY1668" i="1"/>
  <c r="AX1668" i="1"/>
  <c r="AW1668" i="1"/>
  <c r="AT1668" i="1" s="1"/>
  <c r="K1668" i="1" s="1"/>
  <c r="AV1668" i="1"/>
  <c r="AU1668" i="1"/>
  <c r="AS1668" i="1"/>
  <c r="AR1668" i="1"/>
  <c r="M1668" i="1" s="1"/>
  <c r="AQ1668" i="1"/>
  <c r="AO1668" i="1"/>
  <c r="AN1668" i="1"/>
  <c r="AP1668" i="1" s="1"/>
  <c r="AM1668" i="1"/>
  <c r="AL1668" i="1"/>
  <c r="AK1668" i="1"/>
  <c r="AJ1668" i="1"/>
  <c r="AI1668" i="1"/>
  <c r="CD1667" i="1"/>
  <c r="BM1667" i="1"/>
  <c r="BL1667" i="1"/>
  <c r="BK1667" i="1"/>
  <c r="BJ1667" i="1"/>
  <c r="BI1667" i="1"/>
  <c r="BH1667" i="1"/>
  <c r="BG1667" i="1"/>
  <c r="BF1667" i="1"/>
  <c r="BE1667" i="1"/>
  <c r="BD1667" i="1"/>
  <c r="BC1667" i="1"/>
  <c r="BB1667" i="1"/>
  <c r="BA1667" i="1"/>
  <c r="AZ1667" i="1"/>
  <c r="AY1667" i="1"/>
  <c r="AX1667" i="1"/>
  <c r="AW1667" i="1"/>
  <c r="AT1667" i="1" s="1"/>
  <c r="K1667" i="1" s="1"/>
  <c r="AV1667" i="1"/>
  <c r="AU1667" i="1"/>
  <c r="AS1667" i="1"/>
  <c r="AR1667" i="1"/>
  <c r="M1667" i="1" s="1"/>
  <c r="AQ1667" i="1"/>
  <c r="AO1667" i="1"/>
  <c r="AN1667" i="1"/>
  <c r="AP1667" i="1" s="1"/>
  <c r="AM1667" i="1"/>
  <c r="AL1667" i="1"/>
  <c r="AK1667" i="1"/>
  <c r="AJ1667" i="1"/>
  <c r="AI1667" i="1"/>
  <c r="BM1666" i="1"/>
  <c r="BL1666" i="1"/>
  <c r="BK1666" i="1"/>
  <c r="BJ1666" i="1"/>
  <c r="BI1666" i="1"/>
  <c r="BH1666" i="1"/>
  <c r="BG1666" i="1"/>
  <c r="BF1666" i="1"/>
  <c r="BE1666" i="1"/>
  <c r="BD1666" i="1"/>
  <c r="BC1666" i="1"/>
  <c r="BB1666" i="1"/>
  <c r="BA1666" i="1"/>
  <c r="AZ1666" i="1"/>
  <c r="AY1666" i="1"/>
  <c r="AX1666" i="1"/>
  <c r="AW1666" i="1"/>
  <c r="AT1666" i="1" s="1"/>
  <c r="K1666" i="1" s="1"/>
  <c r="AV1666" i="1"/>
  <c r="AU1666" i="1"/>
  <c r="AS1666" i="1"/>
  <c r="AR1666" i="1"/>
  <c r="M1666" i="1" s="1"/>
  <c r="AQ1666" i="1"/>
  <c r="AO1666" i="1"/>
  <c r="AN1666" i="1"/>
  <c r="AP1666" i="1" s="1"/>
  <c r="AM1666" i="1"/>
  <c r="AL1666" i="1"/>
  <c r="AK1666" i="1"/>
  <c r="AJ1666" i="1"/>
  <c r="AI1666" i="1"/>
  <c r="Q1666" i="1"/>
  <c r="CD1665" i="1"/>
  <c r="BM1665" i="1"/>
  <c r="BL1665" i="1"/>
  <c r="BK1665" i="1"/>
  <c r="BJ1665" i="1"/>
  <c r="BI1665" i="1"/>
  <c r="BH1665" i="1"/>
  <c r="BG1665" i="1"/>
  <c r="BF1665" i="1"/>
  <c r="BE1665" i="1"/>
  <c r="BD1665" i="1"/>
  <c r="BC1665" i="1"/>
  <c r="BB1665" i="1"/>
  <c r="BA1665" i="1"/>
  <c r="AZ1665" i="1"/>
  <c r="AY1665" i="1"/>
  <c r="AX1665" i="1"/>
  <c r="AW1665" i="1"/>
  <c r="AT1665" i="1" s="1"/>
  <c r="K1665" i="1" s="1"/>
  <c r="AV1665" i="1"/>
  <c r="AU1665" i="1"/>
  <c r="AS1665" i="1"/>
  <c r="AR1665" i="1"/>
  <c r="M1665" i="1" s="1"/>
  <c r="AQ1665" i="1"/>
  <c r="AO1665" i="1"/>
  <c r="AN1665" i="1"/>
  <c r="AP1665" i="1" s="1"/>
  <c r="AM1665" i="1"/>
  <c r="AL1665" i="1"/>
  <c r="AK1665" i="1"/>
  <c r="AJ1665" i="1"/>
  <c r="AI1665" i="1"/>
  <c r="BM1664" i="1"/>
  <c r="BL1664" i="1"/>
  <c r="BK1664" i="1"/>
  <c r="BJ1664" i="1"/>
  <c r="BI1664" i="1"/>
  <c r="BH1664" i="1"/>
  <c r="BG1664" i="1"/>
  <c r="BF1664" i="1"/>
  <c r="BE1664" i="1"/>
  <c r="BD1664" i="1"/>
  <c r="BC1664" i="1"/>
  <c r="BB1664" i="1"/>
  <c r="BA1664" i="1"/>
  <c r="AZ1664" i="1"/>
  <c r="AY1664" i="1"/>
  <c r="AX1664" i="1"/>
  <c r="AW1664" i="1"/>
  <c r="AT1664" i="1" s="1"/>
  <c r="K1664" i="1" s="1"/>
  <c r="AV1664" i="1"/>
  <c r="AU1664" i="1"/>
  <c r="AS1664" i="1"/>
  <c r="AR1664" i="1"/>
  <c r="M1664" i="1" s="1"/>
  <c r="AQ1664" i="1"/>
  <c r="AO1664" i="1"/>
  <c r="AN1664" i="1"/>
  <c r="AP1664" i="1" s="1"/>
  <c r="AM1664" i="1"/>
  <c r="AL1664" i="1"/>
  <c r="AK1664" i="1"/>
  <c r="AJ1664" i="1"/>
  <c r="AI1664" i="1"/>
  <c r="Q1664" i="1"/>
  <c r="CD1663" i="1"/>
  <c r="BM1663" i="1"/>
  <c r="BL1663" i="1"/>
  <c r="BK1663" i="1"/>
  <c r="BJ1663" i="1"/>
  <c r="BI1663" i="1"/>
  <c r="BH1663" i="1"/>
  <c r="BG1663" i="1"/>
  <c r="BF1663" i="1"/>
  <c r="BE1663" i="1"/>
  <c r="BD1663" i="1"/>
  <c r="BC1663" i="1"/>
  <c r="BB1663" i="1"/>
  <c r="BA1663" i="1"/>
  <c r="AZ1663" i="1"/>
  <c r="AY1663" i="1"/>
  <c r="AX1663" i="1"/>
  <c r="AW1663" i="1"/>
  <c r="AT1663" i="1" s="1"/>
  <c r="K1663" i="1" s="1"/>
  <c r="AV1663" i="1"/>
  <c r="AU1663" i="1"/>
  <c r="AS1663" i="1"/>
  <c r="AR1663" i="1"/>
  <c r="M1663" i="1" s="1"/>
  <c r="AQ1663" i="1"/>
  <c r="AO1663" i="1"/>
  <c r="AN1663" i="1"/>
  <c r="AP1663" i="1" s="1"/>
  <c r="AM1663" i="1"/>
  <c r="AL1663" i="1"/>
  <c r="AK1663" i="1"/>
  <c r="AJ1663" i="1"/>
  <c r="AI1663" i="1"/>
  <c r="CD1662" i="1"/>
  <c r="BM1662" i="1"/>
  <c r="BL1662" i="1"/>
  <c r="BK1662" i="1"/>
  <c r="BJ1662" i="1"/>
  <c r="BI1662" i="1"/>
  <c r="BH1662" i="1"/>
  <c r="BG1662" i="1"/>
  <c r="BF1662" i="1"/>
  <c r="BE1662" i="1"/>
  <c r="BD1662" i="1"/>
  <c r="BC1662" i="1"/>
  <c r="BB1662" i="1"/>
  <c r="BA1662" i="1"/>
  <c r="AZ1662" i="1"/>
  <c r="AY1662" i="1"/>
  <c r="AX1662" i="1"/>
  <c r="AW1662" i="1"/>
  <c r="AT1662" i="1" s="1"/>
  <c r="K1662" i="1" s="1"/>
  <c r="AV1662" i="1"/>
  <c r="AU1662" i="1"/>
  <c r="AS1662" i="1"/>
  <c r="AR1662" i="1"/>
  <c r="M1662" i="1" s="1"/>
  <c r="AQ1662" i="1"/>
  <c r="AO1662" i="1"/>
  <c r="AN1662" i="1"/>
  <c r="AP1662" i="1" s="1"/>
  <c r="AM1662" i="1"/>
  <c r="AL1662" i="1"/>
  <c r="AK1662" i="1"/>
  <c r="AJ1662" i="1"/>
  <c r="AI1662" i="1"/>
  <c r="AH1662" i="1"/>
  <c r="Q1662" i="1"/>
  <c r="CD1661" i="1"/>
  <c r="BM1661" i="1"/>
  <c r="BL1661" i="1"/>
  <c r="BK1661" i="1"/>
  <c r="BJ1661" i="1"/>
  <c r="BI1661" i="1"/>
  <c r="BH1661" i="1"/>
  <c r="BG1661" i="1"/>
  <c r="BF1661" i="1"/>
  <c r="BE1661" i="1"/>
  <c r="BD1661" i="1"/>
  <c r="BC1661" i="1"/>
  <c r="BB1661" i="1"/>
  <c r="BA1661" i="1"/>
  <c r="AZ1661" i="1"/>
  <c r="AY1661" i="1"/>
  <c r="AX1661" i="1"/>
  <c r="AW1661" i="1"/>
  <c r="AV1661" i="1"/>
  <c r="AU1661" i="1"/>
  <c r="AS1661" i="1"/>
  <c r="AR1661" i="1"/>
  <c r="M1661" i="1" s="1"/>
  <c r="AQ1661" i="1"/>
  <c r="AO1661" i="1"/>
  <c r="AN1661" i="1"/>
  <c r="AP1661" i="1" s="1"/>
  <c r="AM1661" i="1"/>
  <c r="AL1661" i="1"/>
  <c r="AK1661" i="1"/>
  <c r="AJ1661" i="1"/>
  <c r="AI1661" i="1"/>
  <c r="CD1660" i="1"/>
  <c r="BM1660" i="1"/>
  <c r="BL1660" i="1"/>
  <c r="BK1660" i="1"/>
  <c r="BJ1660" i="1"/>
  <c r="BI1660" i="1"/>
  <c r="BH1660" i="1"/>
  <c r="BG1660" i="1"/>
  <c r="BF1660" i="1"/>
  <c r="BE1660" i="1"/>
  <c r="BD1660" i="1"/>
  <c r="BC1660" i="1"/>
  <c r="BB1660" i="1"/>
  <c r="BA1660" i="1"/>
  <c r="AZ1660" i="1"/>
  <c r="AY1660" i="1"/>
  <c r="AX1660" i="1"/>
  <c r="AW1660" i="1"/>
  <c r="AV1660" i="1"/>
  <c r="AU1660" i="1"/>
  <c r="AS1660" i="1"/>
  <c r="AR1660" i="1"/>
  <c r="M1660" i="1" s="1"/>
  <c r="AQ1660" i="1"/>
  <c r="AO1660" i="1"/>
  <c r="AN1660" i="1"/>
  <c r="AP1660" i="1" s="1"/>
  <c r="AM1660" i="1"/>
  <c r="AL1660" i="1"/>
  <c r="AK1660" i="1"/>
  <c r="AJ1660" i="1"/>
  <c r="AI1660" i="1"/>
  <c r="BM1659" i="1"/>
  <c r="BL1659" i="1"/>
  <c r="BK1659" i="1"/>
  <c r="BJ1659" i="1"/>
  <c r="BI1659" i="1"/>
  <c r="BH1659" i="1"/>
  <c r="BG1659" i="1"/>
  <c r="BF1659" i="1"/>
  <c r="BE1659" i="1"/>
  <c r="BD1659" i="1"/>
  <c r="BC1659" i="1"/>
  <c r="BB1659" i="1"/>
  <c r="BA1659" i="1"/>
  <c r="AZ1659" i="1"/>
  <c r="AY1659" i="1"/>
  <c r="AX1659" i="1"/>
  <c r="AW1659" i="1"/>
  <c r="AT1659" i="1" s="1"/>
  <c r="K1659" i="1" s="1"/>
  <c r="AV1659" i="1"/>
  <c r="AU1659" i="1"/>
  <c r="AS1659" i="1"/>
  <c r="AR1659" i="1"/>
  <c r="M1659" i="1" s="1"/>
  <c r="AQ1659" i="1"/>
  <c r="AO1659" i="1"/>
  <c r="AN1659" i="1"/>
  <c r="AP1659" i="1" s="1"/>
  <c r="AM1659" i="1"/>
  <c r="AL1659" i="1"/>
  <c r="AK1659" i="1"/>
  <c r="AJ1659" i="1"/>
  <c r="AI1659" i="1"/>
  <c r="CD1658" i="1"/>
  <c r="BM1658" i="1"/>
  <c r="BL1658" i="1"/>
  <c r="BK1658" i="1"/>
  <c r="BJ1658" i="1"/>
  <c r="BI1658" i="1"/>
  <c r="BH1658" i="1"/>
  <c r="BG1658" i="1"/>
  <c r="BF1658" i="1"/>
  <c r="BE1658" i="1"/>
  <c r="BD1658" i="1"/>
  <c r="BC1658" i="1"/>
  <c r="BB1658" i="1"/>
  <c r="BA1658" i="1"/>
  <c r="AZ1658" i="1"/>
  <c r="AY1658" i="1"/>
  <c r="AX1658" i="1"/>
  <c r="AW1658" i="1"/>
  <c r="AT1658" i="1" s="1"/>
  <c r="K1658" i="1" s="1"/>
  <c r="AV1658" i="1"/>
  <c r="AU1658" i="1"/>
  <c r="AS1658" i="1"/>
  <c r="AR1658" i="1"/>
  <c r="M1658" i="1" s="1"/>
  <c r="AQ1658" i="1"/>
  <c r="AO1658" i="1"/>
  <c r="AN1658" i="1"/>
  <c r="AP1658" i="1" s="1"/>
  <c r="AM1658" i="1"/>
  <c r="AL1658" i="1"/>
  <c r="AK1658" i="1"/>
  <c r="AJ1658" i="1"/>
  <c r="AI1658" i="1"/>
  <c r="BM1657" i="1"/>
  <c r="BL1657" i="1"/>
  <c r="BK1657" i="1"/>
  <c r="BJ1657" i="1"/>
  <c r="BI1657" i="1"/>
  <c r="BH1657" i="1"/>
  <c r="BG1657" i="1"/>
  <c r="BF1657" i="1"/>
  <c r="BE1657" i="1"/>
  <c r="BD1657" i="1"/>
  <c r="BC1657" i="1"/>
  <c r="BB1657" i="1"/>
  <c r="BA1657" i="1"/>
  <c r="AZ1657" i="1"/>
  <c r="AY1657" i="1"/>
  <c r="AX1657" i="1"/>
  <c r="AW1657" i="1"/>
  <c r="AT1657" i="1" s="1"/>
  <c r="K1657" i="1" s="1"/>
  <c r="AV1657" i="1"/>
  <c r="AU1657" i="1"/>
  <c r="AS1657" i="1"/>
  <c r="AR1657" i="1"/>
  <c r="M1657" i="1" s="1"/>
  <c r="AQ1657" i="1"/>
  <c r="AO1657" i="1"/>
  <c r="AN1657" i="1"/>
  <c r="AP1657" i="1" s="1"/>
  <c r="AM1657" i="1"/>
  <c r="AL1657" i="1"/>
  <c r="AK1657" i="1"/>
  <c r="AJ1657" i="1"/>
  <c r="AI1657" i="1"/>
  <c r="CD1656" i="1"/>
  <c r="BM1656" i="1"/>
  <c r="BL1656" i="1"/>
  <c r="BK1656" i="1"/>
  <c r="BJ1656" i="1"/>
  <c r="BI1656" i="1"/>
  <c r="BH1656" i="1"/>
  <c r="BG1656" i="1"/>
  <c r="BF1656" i="1"/>
  <c r="BE1656" i="1"/>
  <c r="BD1656" i="1"/>
  <c r="BC1656" i="1"/>
  <c r="BB1656" i="1"/>
  <c r="BA1656" i="1"/>
  <c r="AZ1656" i="1"/>
  <c r="AY1656" i="1"/>
  <c r="AX1656" i="1"/>
  <c r="AW1656" i="1"/>
  <c r="AT1656" i="1" s="1"/>
  <c r="K1656" i="1" s="1"/>
  <c r="AV1656" i="1"/>
  <c r="AU1656" i="1"/>
  <c r="AS1656" i="1"/>
  <c r="AR1656" i="1"/>
  <c r="M1656" i="1" s="1"/>
  <c r="AQ1656" i="1"/>
  <c r="AO1656" i="1"/>
  <c r="AN1656" i="1"/>
  <c r="AP1656" i="1" s="1"/>
  <c r="AM1656" i="1"/>
  <c r="AL1656" i="1"/>
  <c r="AK1656" i="1"/>
  <c r="AJ1656" i="1"/>
  <c r="AI1656" i="1"/>
  <c r="CD1655" i="1"/>
  <c r="BM1655" i="1"/>
  <c r="BL1655" i="1"/>
  <c r="BK1655" i="1"/>
  <c r="BJ1655" i="1"/>
  <c r="BI1655" i="1"/>
  <c r="BH1655" i="1"/>
  <c r="BG1655" i="1"/>
  <c r="BF1655" i="1"/>
  <c r="BE1655" i="1"/>
  <c r="BD1655" i="1"/>
  <c r="BC1655" i="1"/>
  <c r="BB1655" i="1"/>
  <c r="BA1655" i="1"/>
  <c r="AZ1655" i="1"/>
  <c r="AY1655" i="1"/>
  <c r="AX1655" i="1"/>
  <c r="AW1655" i="1"/>
  <c r="AT1655" i="1" s="1"/>
  <c r="K1655" i="1" s="1"/>
  <c r="AV1655" i="1"/>
  <c r="AU1655" i="1"/>
  <c r="AS1655" i="1"/>
  <c r="AR1655" i="1"/>
  <c r="M1655" i="1" s="1"/>
  <c r="AQ1655" i="1"/>
  <c r="AO1655" i="1"/>
  <c r="AN1655" i="1"/>
  <c r="AP1655" i="1" s="1"/>
  <c r="AM1655" i="1"/>
  <c r="AL1655" i="1"/>
  <c r="AK1655" i="1"/>
  <c r="AJ1655" i="1"/>
  <c r="AI1655" i="1"/>
  <c r="CD1654" i="1"/>
  <c r="BM1654" i="1"/>
  <c r="BL1654" i="1"/>
  <c r="BK1654" i="1"/>
  <c r="BJ1654" i="1"/>
  <c r="BI1654" i="1"/>
  <c r="BH1654" i="1"/>
  <c r="BG1654" i="1"/>
  <c r="BF1654" i="1"/>
  <c r="BE1654" i="1"/>
  <c r="BD1654" i="1"/>
  <c r="BC1654" i="1"/>
  <c r="BB1654" i="1"/>
  <c r="BA1654" i="1"/>
  <c r="AZ1654" i="1"/>
  <c r="AY1654" i="1"/>
  <c r="AX1654" i="1"/>
  <c r="AW1654" i="1"/>
  <c r="AT1654" i="1" s="1"/>
  <c r="K1654" i="1" s="1"/>
  <c r="AV1654" i="1"/>
  <c r="AU1654" i="1"/>
  <c r="AS1654" i="1"/>
  <c r="AR1654" i="1"/>
  <c r="M1654" i="1" s="1"/>
  <c r="AQ1654" i="1"/>
  <c r="AO1654" i="1"/>
  <c r="AN1654" i="1"/>
  <c r="AP1654" i="1" s="1"/>
  <c r="AM1654" i="1"/>
  <c r="AL1654" i="1"/>
  <c r="AK1654" i="1"/>
  <c r="AJ1654" i="1"/>
  <c r="AI1654" i="1"/>
  <c r="Q1654" i="1"/>
  <c r="CD1653" i="1"/>
  <c r="BM1653" i="1"/>
  <c r="BL1653" i="1"/>
  <c r="BK1653" i="1"/>
  <c r="BJ1653" i="1"/>
  <c r="BI1653" i="1"/>
  <c r="BH1653" i="1"/>
  <c r="BG1653" i="1"/>
  <c r="BF1653" i="1"/>
  <c r="BE1653" i="1"/>
  <c r="BD1653" i="1"/>
  <c r="BC1653" i="1"/>
  <c r="BB1653" i="1"/>
  <c r="BA1653" i="1"/>
  <c r="AZ1653" i="1"/>
  <c r="AY1653" i="1"/>
  <c r="AX1653" i="1"/>
  <c r="AW1653" i="1"/>
  <c r="AT1653" i="1" s="1"/>
  <c r="K1653" i="1" s="1"/>
  <c r="AV1653" i="1"/>
  <c r="AU1653" i="1"/>
  <c r="AS1653" i="1"/>
  <c r="AR1653" i="1"/>
  <c r="M1653" i="1" s="1"/>
  <c r="AQ1653" i="1"/>
  <c r="AO1653" i="1"/>
  <c r="AN1653" i="1"/>
  <c r="AP1653" i="1" s="1"/>
  <c r="AM1653" i="1"/>
  <c r="AL1653" i="1"/>
  <c r="AK1653" i="1"/>
  <c r="AJ1653" i="1"/>
  <c r="AI1653" i="1"/>
  <c r="Q1653" i="1"/>
  <c r="BM1652" i="1"/>
  <c r="BL1652" i="1"/>
  <c r="BK1652" i="1"/>
  <c r="BJ1652" i="1"/>
  <c r="BI1652" i="1"/>
  <c r="BH1652" i="1"/>
  <c r="BG1652" i="1"/>
  <c r="BF1652" i="1"/>
  <c r="BE1652" i="1"/>
  <c r="BD1652" i="1"/>
  <c r="BC1652" i="1"/>
  <c r="BB1652" i="1"/>
  <c r="BA1652" i="1"/>
  <c r="AZ1652" i="1"/>
  <c r="AY1652" i="1"/>
  <c r="AX1652" i="1"/>
  <c r="AW1652" i="1"/>
  <c r="AT1652" i="1" s="1"/>
  <c r="K1652" i="1" s="1"/>
  <c r="AV1652" i="1"/>
  <c r="AU1652" i="1"/>
  <c r="AS1652" i="1"/>
  <c r="AR1652" i="1"/>
  <c r="M1652" i="1" s="1"/>
  <c r="AQ1652" i="1"/>
  <c r="AO1652" i="1"/>
  <c r="AN1652" i="1"/>
  <c r="AP1652" i="1" s="1"/>
  <c r="AM1652" i="1"/>
  <c r="AL1652" i="1"/>
  <c r="AK1652" i="1"/>
  <c r="AJ1652" i="1"/>
  <c r="AI1652" i="1"/>
  <c r="CD1651" i="1"/>
  <c r="BM1651" i="1"/>
  <c r="BL1651" i="1"/>
  <c r="BK1651" i="1"/>
  <c r="BJ1651" i="1"/>
  <c r="BI1651" i="1"/>
  <c r="BH1651" i="1"/>
  <c r="BG1651" i="1"/>
  <c r="BF1651" i="1"/>
  <c r="BE1651" i="1"/>
  <c r="BD1651" i="1"/>
  <c r="BC1651" i="1"/>
  <c r="BB1651" i="1"/>
  <c r="BA1651" i="1"/>
  <c r="AZ1651" i="1"/>
  <c r="AY1651" i="1"/>
  <c r="AX1651" i="1"/>
  <c r="AW1651" i="1"/>
  <c r="AT1651" i="1" s="1"/>
  <c r="K1651" i="1" s="1"/>
  <c r="AV1651" i="1"/>
  <c r="AU1651" i="1"/>
  <c r="AS1651" i="1"/>
  <c r="AR1651" i="1"/>
  <c r="M1651" i="1" s="1"/>
  <c r="AQ1651" i="1"/>
  <c r="AO1651" i="1"/>
  <c r="AN1651" i="1"/>
  <c r="AP1651" i="1" s="1"/>
  <c r="AM1651" i="1"/>
  <c r="AL1651" i="1"/>
  <c r="AK1651" i="1"/>
  <c r="AJ1651" i="1"/>
  <c r="AI1651" i="1"/>
  <c r="CD1650" i="1"/>
  <c r="BM1650" i="1"/>
  <c r="BL1650" i="1"/>
  <c r="BK1650" i="1"/>
  <c r="BJ1650" i="1"/>
  <c r="BI1650" i="1"/>
  <c r="BH1650" i="1"/>
  <c r="BG1650" i="1"/>
  <c r="BF1650" i="1"/>
  <c r="BE1650" i="1"/>
  <c r="BD1650" i="1"/>
  <c r="BC1650" i="1"/>
  <c r="BB1650" i="1"/>
  <c r="BA1650" i="1"/>
  <c r="AZ1650" i="1"/>
  <c r="AY1650" i="1"/>
  <c r="AX1650" i="1"/>
  <c r="AW1650" i="1"/>
  <c r="AT1650" i="1" s="1"/>
  <c r="K1650" i="1" s="1"/>
  <c r="AV1650" i="1"/>
  <c r="AU1650" i="1"/>
  <c r="AS1650" i="1"/>
  <c r="AR1650" i="1"/>
  <c r="M1650" i="1" s="1"/>
  <c r="AQ1650" i="1"/>
  <c r="AO1650" i="1"/>
  <c r="AN1650" i="1"/>
  <c r="AP1650" i="1" s="1"/>
  <c r="AM1650" i="1"/>
  <c r="AL1650" i="1"/>
  <c r="AK1650" i="1"/>
  <c r="AJ1650" i="1"/>
  <c r="AI1650" i="1"/>
  <c r="AH1650" i="1"/>
  <c r="CD1649" i="1"/>
  <c r="BM1649" i="1"/>
  <c r="BL1649" i="1"/>
  <c r="BK1649" i="1"/>
  <c r="BJ1649" i="1"/>
  <c r="BI1649" i="1"/>
  <c r="BH1649" i="1"/>
  <c r="BG1649" i="1"/>
  <c r="BF1649" i="1"/>
  <c r="BE1649" i="1"/>
  <c r="BD1649" i="1"/>
  <c r="BC1649" i="1"/>
  <c r="BB1649" i="1"/>
  <c r="BA1649" i="1"/>
  <c r="AZ1649" i="1"/>
  <c r="AY1649" i="1"/>
  <c r="AX1649" i="1"/>
  <c r="AW1649" i="1"/>
  <c r="AT1649" i="1" s="1"/>
  <c r="K1649" i="1" s="1"/>
  <c r="AV1649" i="1"/>
  <c r="AU1649" i="1"/>
  <c r="AS1649" i="1"/>
  <c r="AR1649" i="1"/>
  <c r="M1649" i="1" s="1"/>
  <c r="AQ1649" i="1"/>
  <c r="AO1649" i="1"/>
  <c r="AN1649" i="1"/>
  <c r="AP1649" i="1" s="1"/>
  <c r="AM1649" i="1"/>
  <c r="AL1649" i="1"/>
  <c r="AK1649" i="1"/>
  <c r="AJ1649" i="1"/>
  <c r="AI1649" i="1"/>
  <c r="CD1648" i="1"/>
  <c r="BM1648" i="1"/>
  <c r="BL1648" i="1"/>
  <c r="BK1648" i="1"/>
  <c r="BJ1648" i="1"/>
  <c r="BI1648" i="1"/>
  <c r="BH1648" i="1"/>
  <c r="BG1648" i="1"/>
  <c r="BF1648" i="1"/>
  <c r="BE1648" i="1"/>
  <c r="BD1648" i="1"/>
  <c r="BC1648" i="1"/>
  <c r="BB1648" i="1"/>
  <c r="BA1648" i="1"/>
  <c r="AZ1648" i="1"/>
  <c r="AY1648" i="1"/>
  <c r="AX1648" i="1"/>
  <c r="AW1648" i="1"/>
  <c r="AT1648" i="1" s="1"/>
  <c r="K1648" i="1" s="1"/>
  <c r="AV1648" i="1"/>
  <c r="AU1648" i="1"/>
  <c r="AS1648" i="1"/>
  <c r="AR1648" i="1"/>
  <c r="M1648" i="1" s="1"/>
  <c r="AQ1648" i="1"/>
  <c r="AO1648" i="1"/>
  <c r="AN1648" i="1"/>
  <c r="AP1648" i="1" s="1"/>
  <c r="AM1648" i="1"/>
  <c r="AL1648" i="1"/>
  <c r="AK1648" i="1"/>
  <c r="AJ1648" i="1"/>
  <c r="AI1648" i="1"/>
  <c r="AH1648" i="1"/>
  <c r="Q1648" i="1"/>
  <c r="CD1647" i="1"/>
  <c r="BM1647" i="1"/>
  <c r="BL1647" i="1"/>
  <c r="BK1647" i="1"/>
  <c r="BJ1647" i="1"/>
  <c r="BI1647" i="1"/>
  <c r="BH1647" i="1"/>
  <c r="BG1647" i="1"/>
  <c r="BF1647" i="1"/>
  <c r="BE1647" i="1"/>
  <c r="BD1647" i="1"/>
  <c r="BC1647" i="1"/>
  <c r="BB1647" i="1"/>
  <c r="BA1647" i="1"/>
  <c r="AZ1647" i="1"/>
  <c r="AY1647" i="1"/>
  <c r="AX1647" i="1"/>
  <c r="AW1647" i="1"/>
  <c r="AT1647" i="1" s="1"/>
  <c r="K1647" i="1" s="1"/>
  <c r="AV1647" i="1"/>
  <c r="AU1647" i="1"/>
  <c r="AS1647" i="1"/>
  <c r="AR1647" i="1"/>
  <c r="M1647" i="1" s="1"/>
  <c r="AQ1647" i="1"/>
  <c r="AO1647" i="1"/>
  <c r="AN1647" i="1"/>
  <c r="AP1647" i="1" s="1"/>
  <c r="AM1647" i="1"/>
  <c r="AL1647" i="1"/>
  <c r="AK1647" i="1"/>
  <c r="AJ1647" i="1"/>
  <c r="AI1647" i="1"/>
  <c r="CD1646" i="1"/>
  <c r="BM1646" i="1"/>
  <c r="BL1646" i="1"/>
  <c r="BK1646" i="1"/>
  <c r="BJ1646" i="1"/>
  <c r="BI1646" i="1"/>
  <c r="BH1646" i="1"/>
  <c r="BG1646" i="1"/>
  <c r="BF1646" i="1"/>
  <c r="BE1646" i="1"/>
  <c r="BD1646" i="1"/>
  <c r="BC1646" i="1"/>
  <c r="BB1646" i="1"/>
  <c r="BA1646" i="1"/>
  <c r="AZ1646" i="1"/>
  <c r="AY1646" i="1"/>
  <c r="AX1646" i="1"/>
  <c r="AW1646" i="1"/>
  <c r="AT1646" i="1" s="1"/>
  <c r="K1646" i="1" s="1"/>
  <c r="AV1646" i="1"/>
  <c r="AU1646" i="1"/>
  <c r="AS1646" i="1"/>
  <c r="AR1646" i="1"/>
  <c r="M1646" i="1" s="1"/>
  <c r="AQ1646" i="1"/>
  <c r="AO1646" i="1"/>
  <c r="AN1646" i="1"/>
  <c r="AP1646" i="1" s="1"/>
  <c r="AM1646" i="1"/>
  <c r="AL1646" i="1"/>
  <c r="AK1646" i="1"/>
  <c r="AJ1646" i="1"/>
  <c r="AI1646" i="1"/>
  <c r="CD1645" i="1"/>
  <c r="BM1645" i="1"/>
  <c r="BL1645" i="1"/>
  <c r="BK1645" i="1"/>
  <c r="BJ1645" i="1"/>
  <c r="BI1645" i="1"/>
  <c r="BH1645" i="1"/>
  <c r="BG1645" i="1"/>
  <c r="BF1645" i="1"/>
  <c r="BE1645" i="1"/>
  <c r="BD1645" i="1"/>
  <c r="BC1645" i="1"/>
  <c r="BB1645" i="1"/>
  <c r="BA1645" i="1"/>
  <c r="AZ1645" i="1"/>
  <c r="AY1645" i="1"/>
  <c r="AX1645" i="1"/>
  <c r="AW1645" i="1"/>
  <c r="AT1645" i="1" s="1"/>
  <c r="K1645" i="1" s="1"/>
  <c r="AV1645" i="1"/>
  <c r="AU1645" i="1"/>
  <c r="AS1645" i="1"/>
  <c r="AR1645" i="1"/>
  <c r="M1645" i="1" s="1"/>
  <c r="AQ1645" i="1"/>
  <c r="AO1645" i="1"/>
  <c r="AN1645" i="1"/>
  <c r="AP1645" i="1" s="1"/>
  <c r="AM1645" i="1"/>
  <c r="AL1645" i="1"/>
  <c r="AK1645" i="1"/>
  <c r="AJ1645" i="1"/>
  <c r="AI1645" i="1"/>
  <c r="CD1644" i="1"/>
  <c r="BM1644" i="1"/>
  <c r="BL1644" i="1"/>
  <c r="BK1644" i="1"/>
  <c r="BJ1644" i="1"/>
  <c r="BI1644" i="1"/>
  <c r="BH1644" i="1"/>
  <c r="BG1644" i="1"/>
  <c r="BF1644" i="1"/>
  <c r="BE1644" i="1"/>
  <c r="BD1644" i="1"/>
  <c r="BC1644" i="1"/>
  <c r="BB1644" i="1"/>
  <c r="BA1644" i="1"/>
  <c r="AZ1644" i="1"/>
  <c r="AY1644" i="1"/>
  <c r="AX1644" i="1"/>
  <c r="AW1644" i="1"/>
  <c r="AT1644" i="1" s="1"/>
  <c r="K1644" i="1" s="1"/>
  <c r="AV1644" i="1"/>
  <c r="AU1644" i="1"/>
  <c r="AS1644" i="1"/>
  <c r="AR1644" i="1"/>
  <c r="M1644" i="1" s="1"/>
  <c r="AQ1644" i="1"/>
  <c r="AO1644" i="1"/>
  <c r="AN1644" i="1"/>
  <c r="AP1644" i="1" s="1"/>
  <c r="AM1644" i="1"/>
  <c r="AL1644" i="1"/>
  <c r="AK1644" i="1"/>
  <c r="AJ1644" i="1"/>
  <c r="AI1644" i="1"/>
  <c r="AH1644" i="1"/>
  <c r="BM1643" i="1"/>
  <c r="BL1643" i="1"/>
  <c r="BK1643" i="1"/>
  <c r="BJ1643" i="1"/>
  <c r="BI1643" i="1"/>
  <c r="BH1643" i="1"/>
  <c r="BG1643" i="1"/>
  <c r="BF1643" i="1"/>
  <c r="BE1643" i="1"/>
  <c r="BD1643" i="1"/>
  <c r="BC1643" i="1"/>
  <c r="BB1643" i="1"/>
  <c r="BA1643" i="1"/>
  <c r="AZ1643" i="1"/>
  <c r="AY1643" i="1"/>
  <c r="AX1643" i="1"/>
  <c r="AW1643" i="1"/>
  <c r="AT1643" i="1" s="1"/>
  <c r="K1643" i="1" s="1"/>
  <c r="AV1643" i="1"/>
  <c r="AU1643" i="1"/>
  <c r="AS1643" i="1"/>
  <c r="AR1643" i="1"/>
  <c r="M1643" i="1" s="1"/>
  <c r="AQ1643" i="1"/>
  <c r="AO1643" i="1"/>
  <c r="AN1643" i="1"/>
  <c r="AP1643" i="1" s="1"/>
  <c r="AM1643" i="1"/>
  <c r="AL1643" i="1"/>
  <c r="AK1643" i="1"/>
  <c r="AJ1643" i="1"/>
  <c r="AI1643" i="1"/>
  <c r="AH1643" i="1"/>
  <c r="CD1642" i="1"/>
  <c r="BM1642" i="1"/>
  <c r="BL1642" i="1"/>
  <c r="BK1642" i="1"/>
  <c r="BJ1642" i="1"/>
  <c r="BI1642" i="1"/>
  <c r="BH1642" i="1"/>
  <c r="BG1642" i="1"/>
  <c r="BF1642" i="1"/>
  <c r="BE1642" i="1"/>
  <c r="BD1642" i="1"/>
  <c r="BC1642" i="1"/>
  <c r="BB1642" i="1"/>
  <c r="BA1642" i="1"/>
  <c r="AZ1642" i="1"/>
  <c r="AY1642" i="1"/>
  <c r="AX1642" i="1"/>
  <c r="AW1642" i="1"/>
  <c r="AT1642" i="1" s="1"/>
  <c r="K1642" i="1" s="1"/>
  <c r="AV1642" i="1"/>
  <c r="AU1642" i="1"/>
  <c r="AS1642" i="1"/>
  <c r="AR1642" i="1"/>
  <c r="M1642" i="1" s="1"/>
  <c r="AQ1642" i="1"/>
  <c r="AO1642" i="1"/>
  <c r="AN1642" i="1"/>
  <c r="AP1642" i="1" s="1"/>
  <c r="AM1642" i="1"/>
  <c r="AL1642" i="1"/>
  <c r="AK1642" i="1"/>
  <c r="AJ1642" i="1"/>
  <c r="AI1642" i="1"/>
  <c r="Q1642" i="1"/>
  <c r="BM1641" i="1"/>
  <c r="BL1641" i="1"/>
  <c r="BK1641" i="1"/>
  <c r="BJ1641" i="1"/>
  <c r="BI1641" i="1"/>
  <c r="BH1641" i="1"/>
  <c r="BG1641" i="1"/>
  <c r="BF1641" i="1"/>
  <c r="BE1641" i="1"/>
  <c r="BD1641" i="1"/>
  <c r="BC1641" i="1"/>
  <c r="BB1641" i="1"/>
  <c r="BA1641" i="1"/>
  <c r="AZ1641" i="1"/>
  <c r="AY1641" i="1"/>
  <c r="AX1641" i="1"/>
  <c r="AW1641" i="1"/>
  <c r="AT1641" i="1" s="1"/>
  <c r="K1641" i="1" s="1"/>
  <c r="AV1641" i="1"/>
  <c r="AU1641" i="1"/>
  <c r="AS1641" i="1"/>
  <c r="AR1641" i="1"/>
  <c r="M1641" i="1" s="1"/>
  <c r="AQ1641" i="1"/>
  <c r="AO1641" i="1"/>
  <c r="AN1641" i="1"/>
  <c r="AP1641" i="1" s="1"/>
  <c r="AM1641" i="1"/>
  <c r="AL1641" i="1"/>
  <c r="AK1641" i="1"/>
  <c r="AJ1641" i="1"/>
  <c r="AI1641" i="1"/>
  <c r="CD1640" i="1"/>
  <c r="BM1640" i="1"/>
  <c r="BL1640" i="1"/>
  <c r="BK1640" i="1"/>
  <c r="BJ1640" i="1"/>
  <c r="BI1640" i="1"/>
  <c r="BH1640" i="1"/>
  <c r="BG1640" i="1"/>
  <c r="BF1640" i="1"/>
  <c r="BE1640" i="1"/>
  <c r="BD1640" i="1"/>
  <c r="BC1640" i="1"/>
  <c r="BB1640" i="1"/>
  <c r="BA1640" i="1"/>
  <c r="AZ1640" i="1"/>
  <c r="AY1640" i="1"/>
  <c r="AX1640" i="1"/>
  <c r="AW1640" i="1"/>
  <c r="AT1640" i="1" s="1"/>
  <c r="K1640" i="1" s="1"/>
  <c r="AV1640" i="1"/>
  <c r="AU1640" i="1"/>
  <c r="AS1640" i="1"/>
  <c r="AR1640" i="1"/>
  <c r="M1640" i="1" s="1"/>
  <c r="AQ1640" i="1"/>
  <c r="AO1640" i="1"/>
  <c r="AN1640" i="1"/>
  <c r="AP1640" i="1" s="1"/>
  <c r="AM1640" i="1"/>
  <c r="AL1640" i="1"/>
  <c r="AK1640" i="1"/>
  <c r="AJ1640" i="1"/>
  <c r="AI1640" i="1"/>
  <c r="AH1640" i="1"/>
  <c r="Q1640" i="1"/>
  <c r="CD1639" i="1"/>
  <c r="BM1639" i="1"/>
  <c r="BL1639" i="1"/>
  <c r="BK1639" i="1"/>
  <c r="BJ1639" i="1"/>
  <c r="BI1639" i="1"/>
  <c r="BH1639" i="1"/>
  <c r="BG1639" i="1"/>
  <c r="BF1639" i="1"/>
  <c r="BE1639" i="1"/>
  <c r="BD1639" i="1"/>
  <c r="BC1639" i="1"/>
  <c r="BB1639" i="1"/>
  <c r="BA1639" i="1"/>
  <c r="AZ1639" i="1"/>
  <c r="AY1639" i="1"/>
  <c r="AX1639" i="1"/>
  <c r="AW1639" i="1"/>
  <c r="AT1639" i="1" s="1"/>
  <c r="K1639" i="1" s="1"/>
  <c r="AV1639" i="1"/>
  <c r="AU1639" i="1"/>
  <c r="AS1639" i="1"/>
  <c r="AR1639" i="1"/>
  <c r="M1639" i="1" s="1"/>
  <c r="AQ1639" i="1"/>
  <c r="AO1639" i="1"/>
  <c r="AN1639" i="1"/>
  <c r="AP1639" i="1" s="1"/>
  <c r="AM1639" i="1"/>
  <c r="AL1639" i="1"/>
  <c r="AK1639" i="1"/>
  <c r="AJ1639" i="1"/>
  <c r="AI1639" i="1"/>
  <c r="Q1639" i="1"/>
  <c r="CD1638" i="1"/>
  <c r="BM1638" i="1"/>
  <c r="BL1638" i="1"/>
  <c r="BK1638" i="1"/>
  <c r="BJ1638" i="1"/>
  <c r="BI1638" i="1"/>
  <c r="BH1638" i="1"/>
  <c r="BG1638" i="1"/>
  <c r="BF1638" i="1"/>
  <c r="BE1638" i="1"/>
  <c r="BD1638" i="1"/>
  <c r="BC1638" i="1"/>
  <c r="BB1638" i="1"/>
  <c r="BA1638" i="1"/>
  <c r="AZ1638" i="1"/>
  <c r="AY1638" i="1"/>
  <c r="AX1638" i="1"/>
  <c r="AW1638" i="1"/>
  <c r="AV1638" i="1"/>
  <c r="AU1638" i="1"/>
  <c r="AS1638" i="1"/>
  <c r="AR1638" i="1"/>
  <c r="M1638" i="1" s="1"/>
  <c r="AQ1638" i="1"/>
  <c r="AO1638" i="1"/>
  <c r="AN1638" i="1"/>
  <c r="AP1638" i="1" s="1"/>
  <c r="AM1638" i="1"/>
  <c r="AL1638" i="1"/>
  <c r="AK1638" i="1"/>
  <c r="AJ1638" i="1"/>
  <c r="AI1638" i="1"/>
  <c r="Q1638" i="1"/>
  <c r="CD1637" i="1"/>
  <c r="BM1637" i="1"/>
  <c r="BL1637" i="1"/>
  <c r="BK1637" i="1"/>
  <c r="BJ1637" i="1"/>
  <c r="BI1637" i="1"/>
  <c r="BH1637" i="1"/>
  <c r="BG1637" i="1"/>
  <c r="BF1637" i="1"/>
  <c r="BE1637" i="1"/>
  <c r="BD1637" i="1"/>
  <c r="BC1637" i="1"/>
  <c r="BB1637" i="1"/>
  <c r="BA1637" i="1"/>
  <c r="AZ1637" i="1"/>
  <c r="AY1637" i="1"/>
  <c r="AX1637" i="1"/>
  <c r="AW1637" i="1"/>
  <c r="AT1637" i="1" s="1"/>
  <c r="K1637" i="1" s="1"/>
  <c r="AV1637" i="1"/>
  <c r="AU1637" i="1"/>
  <c r="AS1637" i="1"/>
  <c r="AR1637" i="1"/>
  <c r="M1637" i="1" s="1"/>
  <c r="AQ1637" i="1"/>
  <c r="AO1637" i="1"/>
  <c r="AN1637" i="1"/>
  <c r="AP1637" i="1" s="1"/>
  <c r="AM1637" i="1"/>
  <c r="AL1637" i="1"/>
  <c r="AK1637" i="1"/>
  <c r="AJ1637" i="1"/>
  <c r="AI1637" i="1"/>
  <c r="CD1636" i="1"/>
  <c r="BM1636" i="1"/>
  <c r="BL1636" i="1"/>
  <c r="BK1636" i="1"/>
  <c r="BJ1636" i="1"/>
  <c r="BI1636" i="1"/>
  <c r="BH1636" i="1"/>
  <c r="BG1636" i="1"/>
  <c r="BF1636" i="1"/>
  <c r="BE1636" i="1"/>
  <c r="BD1636" i="1"/>
  <c r="BC1636" i="1"/>
  <c r="BB1636" i="1"/>
  <c r="BA1636" i="1"/>
  <c r="AZ1636" i="1"/>
  <c r="AY1636" i="1"/>
  <c r="AX1636" i="1"/>
  <c r="AW1636" i="1"/>
  <c r="AT1636" i="1" s="1"/>
  <c r="K1636" i="1" s="1"/>
  <c r="AV1636" i="1"/>
  <c r="AU1636" i="1"/>
  <c r="AS1636" i="1"/>
  <c r="AR1636" i="1"/>
  <c r="M1636" i="1" s="1"/>
  <c r="AQ1636" i="1"/>
  <c r="AO1636" i="1"/>
  <c r="AN1636" i="1"/>
  <c r="AP1636" i="1" s="1"/>
  <c r="AM1636" i="1"/>
  <c r="AL1636" i="1"/>
  <c r="AK1636" i="1"/>
  <c r="AJ1636" i="1"/>
  <c r="AI1636" i="1"/>
  <c r="CD1635" i="1"/>
  <c r="BM1635" i="1"/>
  <c r="BL1635" i="1"/>
  <c r="BK1635" i="1"/>
  <c r="BJ1635" i="1"/>
  <c r="BI1635" i="1"/>
  <c r="BH1635" i="1"/>
  <c r="BG1635" i="1"/>
  <c r="BF1635" i="1"/>
  <c r="BE1635" i="1"/>
  <c r="BD1635" i="1"/>
  <c r="BC1635" i="1"/>
  <c r="BB1635" i="1"/>
  <c r="BA1635" i="1"/>
  <c r="AZ1635" i="1"/>
  <c r="AY1635" i="1"/>
  <c r="AX1635" i="1"/>
  <c r="AW1635" i="1"/>
  <c r="AT1635" i="1" s="1"/>
  <c r="K1635" i="1" s="1"/>
  <c r="AV1635" i="1"/>
  <c r="AU1635" i="1"/>
  <c r="AS1635" i="1"/>
  <c r="AR1635" i="1"/>
  <c r="M1635" i="1" s="1"/>
  <c r="AQ1635" i="1"/>
  <c r="AO1635" i="1"/>
  <c r="AN1635" i="1"/>
  <c r="AP1635" i="1" s="1"/>
  <c r="AM1635" i="1"/>
  <c r="AL1635" i="1"/>
  <c r="AK1635" i="1"/>
  <c r="AJ1635" i="1"/>
  <c r="AI1635" i="1"/>
  <c r="CD1634" i="1"/>
  <c r="BM1634" i="1"/>
  <c r="BL1634" i="1"/>
  <c r="BK1634" i="1"/>
  <c r="BJ1634" i="1"/>
  <c r="BI1634" i="1"/>
  <c r="BH1634" i="1"/>
  <c r="BG1634" i="1"/>
  <c r="BF1634" i="1"/>
  <c r="BE1634" i="1"/>
  <c r="BD1634" i="1"/>
  <c r="BC1634" i="1"/>
  <c r="BB1634" i="1"/>
  <c r="BA1634" i="1"/>
  <c r="AZ1634" i="1"/>
  <c r="AY1634" i="1"/>
  <c r="AX1634" i="1"/>
  <c r="AW1634" i="1"/>
  <c r="AT1634" i="1" s="1"/>
  <c r="K1634" i="1" s="1"/>
  <c r="AV1634" i="1"/>
  <c r="AU1634" i="1"/>
  <c r="AS1634" i="1"/>
  <c r="AR1634" i="1"/>
  <c r="M1634" i="1" s="1"/>
  <c r="AQ1634" i="1"/>
  <c r="AO1634" i="1"/>
  <c r="AN1634" i="1"/>
  <c r="AP1634" i="1" s="1"/>
  <c r="AM1634" i="1"/>
  <c r="AL1634" i="1"/>
  <c r="AK1634" i="1"/>
  <c r="AJ1634" i="1"/>
  <c r="AI1634" i="1"/>
  <c r="CD1633" i="1"/>
  <c r="BM1633" i="1"/>
  <c r="BL1633" i="1"/>
  <c r="BK1633" i="1"/>
  <c r="BJ1633" i="1"/>
  <c r="BI1633" i="1"/>
  <c r="BH1633" i="1"/>
  <c r="BG1633" i="1"/>
  <c r="BF1633" i="1"/>
  <c r="BE1633" i="1"/>
  <c r="BD1633" i="1"/>
  <c r="BC1633" i="1"/>
  <c r="BB1633" i="1"/>
  <c r="BA1633" i="1"/>
  <c r="AZ1633" i="1"/>
  <c r="AY1633" i="1"/>
  <c r="AX1633" i="1"/>
  <c r="AW1633" i="1"/>
  <c r="AT1633" i="1" s="1"/>
  <c r="K1633" i="1" s="1"/>
  <c r="AV1633" i="1"/>
  <c r="AU1633" i="1"/>
  <c r="AS1633" i="1"/>
  <c r="AR1633" i="1"/>
  <c r="M1633" i="1" s="1"/>
  <c r="AQ1633" i="1"/>
  <c r="AO1633" i="1"/>
  <c r="AN1633" i="1"/>
  <c r="AP1633" i="1" s="1"/>
  <c r="AM1633" i="1"/>
  <c r="AL1633" i="1"/>
  <c r="AK1633" i="1"/>
  <c r="AJ1633" i="1"/>
  <c r="AI1633" i="1"/>
  <c r="CD1632" i="1"/>
  <c r="BM1632" i="1"/>
  <c r="BL1632" i="1"/>
  <c r="BK1632" i="1"/>
  <c r="BJ1632" i="1"/>
  <c r="BI1632" i="1"/>
  <c r="BH1632" i="1"/>
  <c r="BG1632" i="1"/>
  <c r="BF1632" i="1"/>
  <c r="BE1632" i="1"/>
  <c r="BD1632" i="1"/>
  <c r="BC1632" i="1"/>
  <c r="BB1632" i="1"/>
  <c r="BA1632" i="1"/>
  <c r="AZ1632" i="1"/>
  <c r="AY1632" i="1"/>
  <c r="AX1632" i="1"/>
  <c r="AW1632" i="1"/>
  <c r="AT1632" i="1" s="1"/>
  <c r="K1632" i="1" s="1"/>
  <c r="AV1632" i="1"/>
  <c r="AU1632" i="1"/>
  <c r="AS1632" i="1"/>
  <c r="AR1632" i="1"/>
  <c r="M1632" i="1" s="1"/>
  <c r="AQ1632" i="1"/>
  <c r="AO1632" i="1"/>
  <c r="AN1632" i="1"/>
  <c r="AP1632" i="1" s="1"/>
  <c r="AM1632" i="1"/>
  <c r="AL1632" i="1"/>
  <c r="AK1632" i="1"/>
  <c r="AJ1632" i="1"/>
  <c r="AI1632" i="1"/>
  <c r="CD1631" i="1"/>
  <c r="BM1631" i="1"/>
  <c r="BL1631" i="1"/>
  <c r="BK1631" i="1"/>
  <c r="BJ1631" i="1"/>
  <c r="BI1631" i="1"/>
  <c r="BH1631" i="1"/>
  <c r="BG1631" i="1"/>
  <c r="BF1631" i="1"/>
  <c r="BE1631" i="1"/>
  <c r="BD1631" i="1"/>
  <c r="BC1631" i="1"/>
  <c r="BB1631" i="1"/>
  <c r="BA1631" i="1"/>
  <c r="AZ1631" i="1"/>
  <c r="AY1631" i="1"/>
  <c r="AX1631" i="1"/>
  <c r="AW1631" i="1"/>
  <c r="AT1631" i="1" s="1"/>
  <c r="K1631" i="1" s="1"/>
  <c r="AV1631" i="1"/>
  <c r="AU1631" i="1"/>
  <c r="AS1631" i="1"/>
  <c r="AR1631" i="1"/>
  <c r="M1631" i="1" s="1"/>
  <c r="AQ1631" i="1"/>
  <c r="AO1631" i="1"/>
  <c r="AN1631" i="1"/>
  <c r="AP1631" i="1" s="1"/>
  <c r="AM1631" i="1"/>
  <c r="AL1631" i="1"/>
  <c r="AK1631" i="1"/>
  <c r="AJ1631" i="1"/>
  <c r="AI1631" i="1"/>
  <c r="CD1630" i="1"/>
  <c r="BM1630" i="1"/>
  <c r="BL1630" i="1"/>
  <c r="BK1630" i="1"/>
  <c r="BJ1630" i="1"/>
  <c r="BI1630" i="1"/>
  <c r="BH1630" i="1"/>
  <c r="BG1630" i="1"/>
  <c r="BF1630" i="1"/>
  <c r="BE1630" i="1"/>
  <c r="BD1630" i="1"/>
  <c r="BC1630" i="1"/>
  <c r="BB1630" i="1"/>
  <c r="BA1630" i="1"/>
  <c r="AZ1630" i="1"/>
  <c r="AY1630" i="1"/>
  <c r="AX1630" i="1"/>
  <c r="AW1630" i="1"/>
  <c r="AT1630" i="1" s="1"/>
  <c r="K1630" i="1" s="1"/>
  <c r="AV1630" i="1"/>
  <c r="AU1630" i="1"/>
  <c r="AS1630" i="1"/>
  <c r="AR1630" i="1"/>
  <c r="M1630" i="1" s="1"/>
  <c r="AQ1630" i="1"/>
  <c r="AO1630" i="1"/>
  <c r="AN1630" i="1"/>
  <c r="AP1630" i="1" s="1"/>
  <c r="AM1630" i="1"/>
  <c r="AL1630" i="1"/>
  <c r="AK1630" i="1"/>
  <c r="AJ1630" i="1"/>
  <c r="AI1630" i="1"/>
  <c r="AH1630" i="1"/>
  <c r="CD1629" i="1"/>
  <c r="BM1629" i="1"/>
  <c r="BL1629" i="1"/>
  <c r="BK1629" i="1"/>
  <c r="BJ1629" i="1"/>
  <c r="BI1629" i="1"/>
  <c r="BH1629" i="1"/>
  <c r="BG1629" i="1"/>
  <c r="BF1629" i="1"/>
  <c r="BE1629" i="1"/>
  <c r="BD1629" i="1"/>
  <c r="BC1629" i="1"/>
  <c r="BB1629" i="1"/>
  <c r="BA1629" i="1"/>
  <c r="AZ1629" i="1"/>
  <c r="AY1629" i="1"/>
  <c r="AX1629" i="1"/>
  <c r="AW1629" i="1"/>
  <c r="AT1629" i="1" s="1"/>
  <c r="K1629" i="1" s="1"/>
  <c r="AV1629" i="1"/>
  <c r="AU1629" i="1"/>
  <c r="AS1629" i="1"/>
  <c r="AR1629" i="1"/>
  <c r="M1629" i="1" s="1"/>
  <c r="AQ1629" i="1"/>
  <c r="AO1629" i="1"/>
  <c r="AN1629" i="1"/>
  <c r="AP1629" i="1" s="1"/>
  <c r="AM1629" i="1"/>
  <c r="AL1629" i="1"/>
  <c r="AK1629" i="1"/>
  <c r="AJ1629" i="1"/>
  <c r="AI1629" i="1"/>
  <c r="CD1628" i="1"/>
  <c r="BM1628" i="1"/>
  <c r="BL1628" i="1"/>
  <c r="BK1628" i="1"/>
  <c r="BJ1628" i="1"/>
  <c r="BI1628" i="1"/>
  <c r="BH1628" i="1"/>
  <c r="BG1628" i="1"/>
  <c r="BF1628" i="1"/>
  <c r="BE1628" i="1"/>
  <c r="BD1628" i="1"/>
  <c r="BC1628" i="1"/>
  <c r="BB1628" i="1"/>
  <c r="BA1628" i="1"/>
  <c r="AZ1628" i="1"/>
  <c r="AY1628" i="1"/>
  <c r="AX1628" i="1"/>
  <c r="AW1628" i="1"/>
  <c r="AT1628" i="1" s="1"/>
  <c r="K1628" i="1" s="1"/>
  <c r="AV1628" i="1"/>
  <c r="AU1628" i="1"/>
  <c r="AS1628" i="1"/>
  <c r="AR1628" i="1"/>
  <c r="M1628" i="1" s="1"/>
  <c r="AQ1628" i="1"/>
  <c r="AO1628" i="1"/>
  <c r="AN1628" i="1"/>
  <c r="AP1628" i="1" s="1"/>
  <c r="AM1628" i="1"/>
  <c r="AL1628" i="1"/>
  <c r="AK1628" i="1"/>
  <c r="AJ1628" i="1"/>
  <c r="AI1628" i="1"/>
  <c r="AH1628" i="1"/>
  <c r="CD1627" i="1"/>
  <c r="BM1627" i="1"/>
  <c r="BL1627" i="1"/>
  <c r="BK1627" i="1"/>
  <c r="BJ1627" i="1"/>
  <c r="BI1627" i="1"/>
  <c r="BH1627" i="1"/>
  <c r="BG1627" i="1"/>
  <c r="BF1627" i="1"/>
  <c r="BE1627" i="1"/>
  <c r="BD1627" i="1"/>
  <c r="BC1627" i="1"/>
  <c r="BB1627" i="1"/>
  <c r="BA1627" i="1"/>
  <c r="AZ1627" i="1"/>
  <c r="AY1627" i="1"/>
  <c r="AX1627" i="1"/>
  <c r="AW1627" i="1"/>
  <c r="AT1627" i="1" s="1"/>
  <c r="K1627" i="1" s="1"/>
  <c r="AV1627" i="1"/>
  <c r="AU1627" i="1"/>
  <c r="AS1627" i="1"/>
  <c r="AR1627" i="1"/>
  <c r="M1627" i="1" s="1"/>
  <c r="AQ1627" i="1"/>
  <c r="AO1627" i="1"/>
  <c r="AN1627" i="1"/>
  <c r="AP1627" i="1" s="1"/>
  <c r="AM1627" i="1"/>
  <c r="AL1627" i="1"/>
  <c r="AK1627" i="1"/>
  <c r="AJ1627" i="1"/>
  <c r="AI1627" i="1"/>
  <c r="CD1626" i="1"/>
  <c r="BM1626" i="1"/>
  <c r="BL1626" i="1"/>
  <c r="BK1626" i="1"/>
  <c r="BJ1626" i="1"/>
  <c r="BI1626" i="1"/>
  <c r="BH1626" i="1"/>
  <c r="BG1626" i="1"/>
  <c r="BF1626" i="1"/>
  <c r="BE1626" i="1"/>
  <c r="BD1626" i="1"/>
  <c r="BC1626" i="1"/>
  <c r="BB1626" i="1"/>
  <c r="BA1626" i="1"/>
  <c r="AZ1626" i="1"/>
  <c r="AY1626" i="1"/>
  <c r="AX1626" i="1"/>
  <c r="AW1626" i="1"/>
  <c r="AT1626" i="1" s="1"/>
  <c r="K1626" i="1" s="1"/>
  <c r="AV1626" i="1"/>
  <c r="AU1626" i="1"/>
  <c r="AS1626" i="1"/>
  <c r="AR1626" i="1"/>
  <c r="M1626" i="1" s="1"/>
  <c r="AQ1626" i="1"/>
  <c r="AO1626" i="1"/>
  <c r="AN1626" i="1"/>
  <c r="AP1626" i="1" s="1"/>
  <c r="AM1626" i="1"/>
  <c r="AL1626" i="1"/>
  <c r="AK1626" i="1"/>
  <c r="AJ1626" i="1"/>
  <c r="AI1626" i="1"/>
  <c r="CD1625" i="1"/>
  <c r="BM1625" i="1"/>
  <c r="BL1625" i="1"/>
  <c r="BK1625" i="1"/>
  <c r="BJ1625" i="1"/>
  <c r="BI1625" i="1"/>
  <c r="BH1625" i="1"/>
  <c r="BG1625" i="1"/>
  <c r="BF1625" i="1"/>
  <c r="BE1625" i="1"/>
  <c r="BD1625" i="1"/>
  <c r="BC1625" i="1"/>
  <c r="BB1625" i="1"/>
  <c r="BA1625" i="1"/>
  <c r="AZ1625" i="1"/>
  <c r="AY1625" i="1"/>
  <c r="AX1625" i="1"/>
  <c r="AW1625" i="1"/>
  <c r="AT1625" i="1" s="1"/>
  <c r="K1625" i="1" s="1"/>
  <c r="AV1625" i="1"/>
  <c r="AU1625" i="1"/>
  <c r="AS1625" i="1"/>
  <c r="AR1625" i="1"/>
  <c r="M1625" i="1" s="1"/>
  <c r="AQ1625" i="1"/>
  <c r="AO1625" i="1"/>
  <c r="AN1625" i="1"/>
  <c r="AP1625" i="1" s="1"/>
  <c r="AM1625" i="1"/>
  <c r="AL1625" i="1"/>
  <c r="AK1625" i="1"/>
  <c r="AJ1625" i="1"/>
  <c r="AI1625" i="1"/>
  <c r="Q1625" i="1"/>
  <c r="CD1624" i="1"/>
  <c r="BM1624" i="1"/>
  <c r="BL1624" i="1"/>
  <c r="BK1624" i="1"/>
  <c r="BJ1624" i="1"/>
  <c r="BI1624" i="1"/>
  <c r="BH1624" i="1"/>
  <c r="BG1624" i="1"/>
  <c r="BF1624" i="1"/>
  <c r="BE1624" i="1"/>
  <c r="BD1624" i="1"/>
  <c r="BC1624" i="1"/>
  <c r="BB1624" i="1"/>
  <c r="BA1624" i="1"/>
  <c r="AZ1624" i="1"/>
  <c r="AY1624" i="1"/>
  <c r="AX1624" i="1"/>
  <c r="AW1624" i="1"/>
  <c r="AT1624" i="1" s="1"/>
  <c r="K1624" i="1" s="1"/>
  <c r="AV1624" i="1"/>
  <c r="AU1624" i="1"/>
  <c r="AS1624" i="1"/>
  <c r="AR1624" i="1"/>
  <c r="M1624" i="1" s="1"/>
  <c r="AQ1624" i="1"/>
  <c r="AO1624" i="1"/>
  <c r="AN1624" i="1"/>
  <c r="AP1624" i="1" s="1"/>
  <c r="AM1624" i="1"/>
  <c r="AL1624" i="1"/>
  <c r="AK1624" i="1"/>
  <c r="AJ1624" i="1"/>
  <c r="AI1624" i="1"/>
  <c r="Q1624" i="1"/>
  <c r="CD1623" i="1"/>
  <c r="BM1623" i="1"/>
  <c r="BL1623" i="1"/>
  <c r="BK1623" i="1"/>
  <c r="BJ1623" i="1"/>
  <c r="BI1623" i="1"/>
  <c r="BH1623" i="1"/>
  <c r="BG1623" i="1"/>
  <c r="BF1623" i="1"/>
  <c r="BE1623" i="1"/>
  <c r="BD1623" i="1"/>
  <c r="BC1623" i="1"/>
  <c r="BB1623" i="1"/>
  <c r="BA1623" i="1"/>
  <c r="AZ1623" i="1"/>
  <c r="AY1623" i="1"/>
  <c r="AX1623" i="1"/>
  <c r="AW1623" i="1"/>
  <c r="AT1623" i="1" s="1"/>
  <c r="K1623" i="1" s="1"/>
  <c r="AV1623" i="1"/>
  <c r="AU1623" i="1"/>
  <c r="AS1623" i="1"/>
  <c r="AR1623" i="1"/>
  <c r="M1623" i="1" s="1"/>
  <c r="AQ1623" i="1"/>
  <c r="AO1623" i="1"/>
  <c r="AN1623" i="1"/>
  <c r="AP1623" i="1" s="1"/>
  <c r="AM1623" i="1"/>
  <c r="AL1623" i="1"/>
  <c r="AK1623" i="1"/>
  <c r="AJ1623" i="1"/>
  <c r="AI1623" i="1"/>
  <c r="CD1622" i="1"/>
  <c r="BM1622" i="1"/>
  <c r="BL1622" i="1"/>
  <c r="BK1622" i="1"/>
  <c r="BJ1622" i="1"/>
  <c r="BI1622" i="1"/>
  <c r="BH1622" i="1"/>
  <c r="BG1622" i="1"/>
  <c r="BF1622" i="1"/>
  <c r="BE1622" i="1"/>
  <c r="BD1622" i="1"/>
  <c r="BC1622" i="1"/>
  <c r="BB1622" i="1"/>
  <c r="BA1622" i="1"/>
  <c r="AZ1622" i="1"/>
  <c r="AY1622" i="1"/>
  <c r="AX1622" i="1"/>
  <c r="AW1622" i="1"/>
  <c r="AT1622" i="1" s="1"/>
  <c r="K1622" i="1" s="1"/>
  <c r="AV1622" i="1"/>
  <c r="AU1622" i="1"/>
  <c r="AS1622" i="1"/>
  <c r="AR1622" i="1"/>
  <c r="M1622" i="1" s="1"/>
  <c r="AQ1622" i="1"/>
  <c r="AO1622" i="1"/>
  <c r="AN1622" i="1"/>
  <c r="AP1622" i="1" s="1"/>
  <c r="AM1622" i="1"/>
  <c r="AL1622" i="1"/>
  <c r="AK1622" i="1"/>
  <c r="AJ1622" i="1"/>
  <c r="AI1622" i="1"/>
  <c r="CD1621" i="1"/>
  <c r="BM1621" i="1"/>
  <c r="BL1621" i="1"/>
  <c r="BK1621" i="1"/>
  <c r="BJ1621" i="1"/>
  <c r="BI1621" i="1"/>
  <c r="BH1621" i="1"/>
  <c r="BG1621" i="1"/>
  <c r="BF1621" i="1"/>
  <c r="BE1621" i="1"/>
  <c r="BD1621" i="1"/>
  <c r="BC1621" i="1"/>
  <c r="BB1621" i="1"/>
  <c r="BA1621" i="1"/>
  <c r="AZ1621" i="1"/>
  <c r="AY1621" i="1"/>
  <c r="AX1621" i="1"/>
  <c r="AW1621" i="1"/>
  <c r="AT1621" i="1" s="1"/>
  <c r="K1621" i="1" s="1"/>
  <c r="AV1621" i="1"/>
  <c r="AU1621" i="1"/>
  <c r="AS1621" i="1"/>
  <c r="AR1621" i="1"/>
  <c r="M1621" i="1" s="1"/>
  <c r="AQ1621" i="1"/>
  <c r="AO1621" i="1"/>
  <c r="AN1621" i="1"/>
  <c r="AP1621" i="1" s="1"/>
  <c r="AM1621" i="1"/>
  <c r="AL1621" i="1"/>
  <c r="AK1621" i="1"/>
  <c r="AJ1621" i="1"/>
  <c r="AI1621" i="1"/>
  <c r="CD1620" i="1"/>
  <c r="BM1620" i="1"/>
  <c r="BL1620" i="1"/>
  <c r="BK1620" i="1"/>
  <c r="BJ1620" i="1"/>
  <c r="BI1620" i="1"/>
  <c r="BH1620" i="1"/>
  <c r="BG1620" i="1"/>
  <c r="BF1620" i="1"/>
  <c r="BE1620" i="1"/>
  <c r="BD1620" i="1"/>
  <c r="BC1620" i="1"/>
  <c r="BB1620" i="1"/>
  <c r="BA1620" i="1"/>
  <c r="AZ1620" i="1"/>
  <c r="AY1620" i="1"/>
  <c r="AX1620" i="1"/>
  <c r="AW1620" i="1"/>
  <c r="AT1620" i="1" s="1"/>
  <c r="K1620" i="1" s="1"/>
  <c r="AV1620" i="1"/>
  <c r="AU1620" i="1"/>
  <c r="AS1620" i="1"/>
  <c r="AR1620" i="1"/>
  <c r="M1620" i="1" s="1"/>
  <c r="AQ1620" i="1"/>
  <c r="AO1620" i="1"/>
  <c r="AN1620" i="1"/>
  <c r="AP1620" i="1" s="1"/>
  <c r="AM1620" i="1"/>
  <c r="AL1620" i="1"/>
  <c r="AK1620" i="1"/>
  <c r="AJ1620" i="1"/>
  <c r="AI1620" i="1"/>
  <c r="CD1619" i="1"/>
  <c r="BM1619" i="1"/>
  <c r="BL1619" i="1"/>
  <c r="BK1619" i="1"/>
  <c r="BJ1619" i="1"/>
  <c r="BI1619" i="1"/>
  <c r="BH1619" i="1"/>
  <c r="BG1619" i="1"/>
  <c r="BF1619" i="1"/>
  <c r="BE1619" i="1"/>
  <c r="BD1619" i="1"/>
  <c r="BC1619" i="1"/>
  <c r="BB1619" i="1"/>
  <c r="BA1619" i="1"/>
  <c r="AZ1619" i="1"/>
  <c r="AY1619" i="1"/>
  <c r="AX1619" i="1"/>
  <c r="AW1619" i="1"/>
  <c r="AT1619" i="1" s="1"/>
  <c r="K1619" i="1" s="1"/>
  <c r="AV1619" i="1"/>
  <c r="AU1619" i="1"/>
  <c r="AS1619" i="1"/>
  <c r="AR1619" i="1"/>
  <c r="M1619" i="1" s="1"/>
  <c r="AQ1619" i="1"/>
  <c r="AO1619" i="1"/>
  <c r="AN1619" i="1"/>
  <c r="AP1619" i="1" s="1"/>
  <c r="AM1619" i="1"/>
  <c r="AL1619" i="1"/>
  <c r="AK1619" i="1"/>
  <c r="AJ1619" i="1"/>
  <c r="AI1619" i="1"/>
  <c r="CD1618" i="1"/>
  <c r="BM1618" i="1"/>
  <c r="BL1618" i="1"/>
  <c r="BK1618" i="1"/>
  <c r="BJ1618" i="1"/>
  <c r="BI1618" i="1"/>
  <c r="BH1618" i="1"/>
  <c r="BG1618" i="1"/>
  <c r="BF1618" i="1"/>
  <c r="BE1618" i="1"/>
  <c r="BD1618" i="1"/>
  <c r="BC1618" i="1"/>
  <c r="BB1618" i="1"/>
  <c r="BA1618" i="1"/>
  <c r="AZ1618" i="1"/>
  <c r="AY1618" i="1"/>
  <c r="AX1618" i="1"/>
  <c r="AW1618" i="1"/>
  <c r="AT1618" i="1" s="1"/>
  <c r="K1618" i="1" s="1"/>
  <c r="AV1618" i="1"/>
  <c r="AU1618" i="1"/>
  <c r="AS1618" i="1"/>
  <c r="AR1618" i="1"/>
  <c r="M1618" i="1" s="1"/>
  <c r="AQ1618" i="1"/>
  <c r="AO1618" i="1"/>
  <c r="AN1618" i="1"/>
  <c r="AP1618" i="1" s="1"/>
  <c r="AM1618" i="1"/>
  <c r="AL1618" i="1"/>
  <c r="AK1618" i="1"/>
  <c r="AJ1618" i="1"/>
  <c r="AI1618" i="1"/>
  <c r="CD1617" i="1"/>
  <c r="BM1617" i="1"/>
  <c r="BL1617" i="1"/>
  <c r="BK1617" i="1"/>
  <c r="BJ1617" i="1"/>
  <c r="BI1617" i="1"/>
  <c r="BH1617" i="1"/>
  <c r="BG1617" i="1"/>
  <c r="BF1617" i="1"/>
  <c r="BE1617" i="1"/>
  <c r="BD1617" i="1"/>
  <c r="BC1617" i="1"/>
  <c r="BB1617" i="1"/>
  <c r="BA1617" i="1"/>
  <c r="AZ1617" i="1"/>
  <c r="AY1617" i="1"/>
  <c r="AX1617" i="1"/>
  <c r="AW1617" i="1"/>
  <c r="AT1617" i="1" s="1"/>
  <c r="K1617" i="1" s="1"/>
  <c r="AV1617" i="1"/>
  <c r="AU1617" i="1"/>
  <c r="AS1617" i="1"/>
  <c r="AR1617" i="1"/>
  <c r="M1617" i="1" s="1"/>
  <c r="AQ1617" i="1"/>
  <c r="AO1617" i="1"/>
  <c r="AN1617" i="1"/>
  <c r="AP1617" i="1" s="1"/>
  <c r="AM1617" i="1"/>
  <c r="AL1617" i="1"/>
  <c r="AK1617" i="1"/>
  <c r="AJ1617" i="1"/>
  <c r="AI1617" i="1"/>
  <c r="BM1616" i="1"/>
  <c r="BL1616" i="1"/>
  <c r="BK1616" i="1"/>
  <c r="BJ1616" i="1"/>
  <c r="BI1616" i="1"/>
  <c r="BH1616" i="1"/>
  <c r="BG1616" i="1"/>
  <c r="BF1616" i="1"/>
  <c r="BE1616" i="1"/>
  <c r="BD1616" i="1"/>
  <c r="BC1616" i="1"/>
  <c r="BB1616" i="1"/>
  <c r="BA1616" i="1"/>
  <c r="AZ1616" i="1"/>
  <c r="AY1616" i="1"/>
  <c r="AX1616" i="1"/>
  <c r="AW1616" i="1"/>
  <c r="AT1616" i="1" s="1"/>
  <c r="K1616" i="1" s="1"/>
  <c r="AV1616" i="1"/>
  <c r="AU1616" i="1"/>
  <c r="AS1616" i="1"/>
  <c r="AR1616" i="1"/>
  <c r="M1616" i="1" s="1"/>
  <c r="AQ1616" i="1"/>
  <c r="AO1616" i="1"/>
  <c r="AN1616" i="1"/>
  <c r="AP1616" i="1" s="1"/>
  <c r="AM1616" i="1"/>
  <c r="AL1616" i="1"/>
  <c r="AK1616" i="1"/>
  <c r="AJ1616" i="1"/>
  <c r="AI1616" i="1"/>
  <c r="Q1616" i="1"/>
  <c r="CD1615" i="1"/>
  <c r="BM1615" i="1"/>
  <c r="BL1615" i="1"/>
  <c r="BK1615" i="1"/>
  <c r="BJ1615" i="1"/>
  <c r="BI1615" i="1"/>
  <c r="BH1615" i="1"/>
  <c r="BG1615" i="1"/>
  <c r="BF1615" i="1"/>
  <c r="BE1615" i="1"/>
  <c r="BD1615" i="1"/>
  <c r="BC1615" i="1"/>
  <c r="BB1615" i="1"/>
  <c r="BA1615" i="1"/>
  <c r="AZ1615" i="1"/>
  <c r="AY1615" i="1"/>
  <c r="AX1615" i="1"/>
  <c r="AW1615" i="1"/>
  <c r="AT1615" i="1" s="1"/>
  <c r="K1615" i="1" s="1"/>
  <c r="AV1615" i="1"/>
  <c r="AU1615" i="1"/>
  <c r="AS1615" i="1"/>
  <c r="AR1615" i="1"/>
  <c r="M1615" i="1" s="1"/>
  <c r="AQ1615" i="1"/>
  <c r="AO1615" i="1"/>
  <c r="AN1615" i="1"/>
  <c r="AP1615" i="1" s="1"/>
  <c r="AM1615" i="1"/>
  <c r="AL1615" i="1"/>
  <c r="AK1615" i="1"/>
  <c r="AJ1615" i="1"/>
  <c r="AI1615" i="1"/>
  <c r="Q1615" i="1"/>
  <c r="CD1614" i="1"/>
  <c r="BM1614" i="1"/>
  <c r="BL1614" i="1"/>
  <c r="BK1614" i="1"/>
  <c r="BJ1614" i="1"/>
  <c r="BI1614" i="1"/>
  <c r="BH1614" i="1"/>
  <c r="BG1614" i="1"/>
  <c r="BF1614" i="1"/>
  <c r="BE1614" i="1"/>
  <c r="BD1614" i="1"/>
  <c r="BC1614" i="1"/>
  <c r="BB1614" i="1"/>
  <c r="BA1614" i="1"/>
  <c r="AZ1614" i="1"/>
  <c r="AY1614" i="1"/>
  <c r="AX1614" i="1"/>
  <c r="AW1614" i="1"/>
  <c r="AV1614" i="1"/>
  <c r="AU1614" i="1"/>
  <c r="AS1614" i="1"/>
  <c r="AR1614" i="1"/>
  <c r="M1614" i="1" s="1"/>
  <c r="AQ1614" i="1"/>
  <c r="AO1614" i="1"/>
  <c r="AN1614" i="1"/>
  <c r="AP1614" i="1" s="1"/>
  <c r="AM1614" i="1"/>
  <c r="AL1614" i="1"/>
  <c r="AK1614" i="1"/>
  <c r="AJ1614" i="1"/>
  <c r="AI1614" i="1"/>
  <c r="CD1613" i="1"/>
  <c r="BM1613" i="1"/>
  <c r="BL1613" i="1"/>
  <c r="BK1613" i="1"/>
  <c r="BJ1613" i="1"/>
  <c r="BI1613" i="1"/>
  <c r="BH1613" i="1"/>
  <c r="BG1613" i="1"/>
  <c r="BF1613" i="1"/>
  <c r="BE1613" i="1"/>
  <c r="BD1613" i="1"/>
  <c r="BC1613" i="1"/>
  <c r="BB1613" i="1"/>
  <c r="BA1613" i="1"/>
  <c r="AZ1613" i="1"/>
  <c r="AY1613" i="1"/>
  <c r="AX1613" i="1"/>
  <c r="AW1613" i="1"/>
  <c r="AV1613" i="1"/>
  <c r="AU1613" i="1"/>
  <c r="AS1613" i="1"/>
  <c r="AR1613" i="1"/>
  <c r="M1613" i="1" s="1"/>
  <c r="AQ1613" i="1"/>
  <c r="AO1613" i="1"/>
  <c r="AN1613" i="1"/>
  <c r="AP1613" i="1" s="1"/>
  <c r="AM1613" i="1"/>
  <c r="AL1613" i="1"/>
  <c r="AK1613" i="1"/>
  <c r="AJ1613" i="1"/>
  <c r="AI1613" i="1"/>
  <c r="CD1612" i="1"/>
  <c r="BM1612" i="1"/>
  <c r="BL1612" i="1"/>
  <c r="BK1612" i="1"/>
  <c r="BJ1612" i="1"/>
  <c r="BI1612" i="1"/>
  <c r="BH1612" i="1"/>
  <c r="BG1612" i="1"/>
  <c r="BF1612" i="1"/>
  <c r="BE1612" i="1"/>
  <c r="BD1612" i="1"/>
  <c r="BC1612" i="1"/>
  <c r="BB1612" i="1"/>
  <c r="BA1612" i="1"/>
  <c r="AZ1612" i="1"/>
  <c r="AY1612" i="1"/>
  <c r="AX1612" i="1"/>
  <c r="AW1612" i="1"/>
  <c r="AV1612" i="1"/>
  <c r="AU1612" i="1"/>
  <c r="AS1612" i="1"/>
  <c r="AR1612" i="1"/>
  <c r="M1612" i="1" s="1"/>
  <c r="AQ1612" i="1"/>
  <c r="AO1612" i="1"/>
  <c r="AN1612" i="1"/>
  <c r="AP1612" i="1" s="1"/>
  <c r="AM1612" i="1"/>
  <c r="AL1612" i="1"/>
  <c r="AK1612" i="1"/>
  <c r="AJ1612" i="1"/>
  <c r="AI1612" i="1"/>
  <c r="Q1612" i="1"/>
  <c r="CD1611" i="1"/>
  <c r="BM1611" i="1"/>
  <c r="BL1611" i="1"/>
  <c r="BK1611" i="1"/>
  <c r="BJ1611" i="1"/>
  <c r="BI1611" i="1"/>
  <c r="BH1611" i="1"/>
  <c r="BG1611" i="1"/>
  <c r="BF1611" i="1"/>
  <c r="BE1611" i="1"/>
  <c r="BD1611" i="1"/>
  <c r="BC1611" i="1"/>
  <c r="BB1611" i="1"/>
  <c r="BA1611" i="1"/>
  <c r="AZ1611" i="1"/>
  <c r="AY1611" i="1"/>
  <c r="AX1611" i="1"/>
  <c r="AW1611" i="1"/>
  <c r="AV1611" i="1"/>
  <c r="AU1611" i="1"/>
  <c r="AS1611" i="1"/>
  <c r="AR1611" i="1"/>
  <c r="M1611" i="1" s="1"/>
  <c r="AQ1611" i="1"/>
  <c r="AO1611" i="1"/>
  <c r="AN1611" i="1"/>
  <c r="AP1611" i="1" s="1"/>
  <c r="AM1611" i="1"/>
  <c r="AL1611" i="1"/>
  <c r="AK1611" i="1"/>
  <c r="AJ1611" i="1"/>
  <c r="AI1611" i="1"/>
  <c r="Q1611" i="1"/>
  <c r="CD1610" i="1"/>
  <c r="BM1610" i="1"/>
  <c r="BL1610" i="1"/>
  <c r="BK1610" i="1"/>
  <c r="BJ1610" i="1"/>
  <c r="BI1610" i="1"/>
  <c r="BH1610" i="1"/>
  <c r="BG1610" i="1"/>
  <c r="BF1610" i="1"/>
  <c r="BE1610" i="1"/>
  <c r="BD1610" i="1"/>
  <c r="BC1610" i="1"/>
  <c r="BB1610" i="1"/>
  <c r="BA1610" i="1"/>
  <c r="AZ1610" i="1"/>
  <c r="AY1610" i="1"/>
  <c r="AX1610" i="1"/>
  <c r="AW1610" i="1"/>
  <c r="AT1610" i="1" s="1"/>
  <c r="K1610" i="1" s="1"/>
  <c r="AV1610" i="1"/>
  <c r="AU1610" i="1"/>
  <c r="AS1610" i="1"/>
  <c r="AR1610" i="1"/>
  <c r="M1610" i="1" s="1"/>
  <c r="AQ1610" i="1"/>
  <c r="AO1610" i="1"/>
  <c r="AN1610" i="1"/>
  <c r="AP1610" i="1" s="1"/>
  <c r="AM1610" i="1"/>
  <c r="AL1610" i="1"/>
  <c r="AK1610" i="1"/>
  <c r="AJ1610" i="1"/>
  <c r="AI1610" i="1"/>
  <c r="Q1610" i="1"/>
  <c r="CD1609" i="1"/>
  <c r="BM1609" i="1"/>
  <c r="BL1609" i="1"/>
  <c r="BK1609" i="1"/>
  <c r="BJ1609" i="1"/>
  <c r="BI1609" i="1"/>
  <c r="BH1609" i="1"/>
  <c r="BG1609" i="1"/>
  <c r="BF1609" i="1"/>
  <c r="BE1609" i="1"/>
  <c r="BD1609" i="1"/>
  <c r="BC1609" i="1"/>
  <c r="BB1609" i="1"/>
  <c r="BA1609" i="1"/>
  <c r="AZ1609" i="1"/>
  <c r="AY1609" i="1"/>
  <c r="AX1609" i="1"/>
  <c r="AW1609" i="1"/>
  <c r="AT1609" i="1" s="1"/>
  <c r="K1609" i="1" s="1"/>
  <c r="AV1609" i="1"/>
  <c r="AU1609" i="1"/>
  <c r="AS1609" i="1"/>
  <c r="AR1609" i="1"/>
  <c r="M1609" i="1" s="1"/>
  <c r="AQ1609" i="1"/>
  <c r="AO1609" i="1"/>
  <c r="AN1609" i="1"/>
  <c r="AP1609" i="1" s="1"/>
  <c r="AM1609" i="1"/>
  <c r="AL1609" i="1"/>
  <c r="AK1609" i="1"/>
  <c r="AJ1609" i="1"/>
  <c r="AI1609" i="1"/>
  <c r="BM1608" i="1"/>
  <c r="BL1608" i="1"/>
  <c r="BK1608" i="1"/>
  <c r="BJ1608" i="1"/>
  <c r="BI1608" i="1"/>
  <c r="BH1608" i="1"/>
  <c r="BG1608" i="1"/>
  <c r="BF1608" i="1"/>
  <c r="BE1608" i="1"/>
  <c r="BD1608" i="1"/>
  <c r="BC1608" i="1"/>
  <c r="BB1608" i="1"/>
  <c r="BA1608" i="1"/>
  <c r="AZ1608" i="1"/>
  <c r="AY1608" i="1"/>
  <c r="AX1608" i="1"/>
  <c r="AW1608" i="1"/>
  <c r="AT1608" i="1" s="1"/>
  <c r="K1608" i="1" s="1"/>
  <c r="AV1608" i="1"/>
  <c r="AU1608" i="1"/>
  <c r="AS1608" i="1"/>
  <c r="AR1608" i="1"/>
  <c r="M1608" i="1" s="1"/>
  <c r="AQ1608" i="1"/>
  <c r="AO1608" i="1"/>
  <c r="AN1608" i="1"/>
  <c r="AP1608" i="1" s="1"/>
  <c r="AM1608" i="1"/>
  <c r="AL1608" i="1"/>
  <c r="AK1608" i="1"/>
  <c r="AJ1608" i="1"/>
  <c r="AI1608" i="1"/>
  <c r="AH1608" i="1"/>
  <c r="CD1607" i="1"/>
  <c r="BM1607" i="1"/>
  <c r="BL1607" i="1"/>
  <c r="BK1607" i="1"/>
  <c r="BJ1607" i="1"/>
  <c r="BI1607" i="1"/>
  <c r="BH1607" i="1"/>
  <c r="BG1607" i="1"/>
  <c r="BF1607" i="1"/>
  <c r="BE1607" i="1"/>
  <c r="BD1607" i="1"/>
  <c r="BC1607" i="1"/>
  <c r="BB1607" i="1"/>
  <c r="BA1607" i="1"/>
  <c r="AZ1607" i="1"/>
  <c r="AY1607" i="1"/>
  <c r="AX1607" i="1"/>
  <c r="AW1607" i="1"/>
  <c r="AT1607" i="1" s="1"/>
  <c r="K1607" i="1" s="1"/>
  <c r="AV1607" i="1"/>
  <c r="AU1607" i="1"/>
  <c r="AS1607" i="1"/>
  <c r="AR1607" i="1"/>
  <c r="M1607" i="1" s="1"/>
  <c r="AQ1607" i="1"/>
  <c r="AO1607" i="1"/>
  <c r="AN1607" i="1"/>
  <c r="AP1607" i="1" s="1"/>
  <c r="AM1607" i="1"/>
  <c r="AL1607" i="1"/>
  <c r="AK1607" i="1"/>
  <c r="AJ1607" i="1"/>
  <c r="AI1607" i="1"/>
  <c r="Q1607" i="1"/>
  <c r="CD1606" i="1"/>
  <c r="BM1606" i="1"/>
  <c r="BL1606" i="1"/>
  <c r="BK1606" i="1"/>
  <c r="BJ1606" i="1"/>
  <c r="BI1606" i="1"/>
  <c r="BH1606" i="1"/>
  <c r="BG1606" i="1"/>
  <c r="BF1606" i="1"/>
  <c r="BE1606" i="1"/>
  <c r="BD1606" i="1"/>
  <c r="BC1606" i="1"/>
  <c r="BB1606" i="1"/>
  <c r="BA1606" i="1"/>
  <c r="AZ1606" i="1"/>
  <c r="AY1606" i="1"/>
  <c r="AX1606" i="1"/>
  <c r="AW1606" i="1"/>
  <c r="AT1606" i="1" s="1"/>
  <c r="K1606" i="1" s="1"/>
  <c r="AV1606" i="1"/>
  <c r="AU1606" i="1"/>
  <c r="AS1606" i="1"/>
  <c r="AR1606" i="1"/>
  <c r="M1606" i="1" s="1"/>
  <c r="AQ1606" i="1"/>
  <c r="AO1606" i="1"/>
  <c r="AN1606" i="1"/>
  <c r="AP1606" i="1" s="1"/>
  <c r="AM1606" i="1"/>
  <c r="AL1606" i="1"/>
  <c r="AK1606" i="1"/>
  <c r="AJ1606" i="1"/>
  <c r="AI1606" i="1"/>
  <c r="CD1605" i="1"/>
  <c r="BM1605" i="1"/>
  <c r="BL1605" i="1"/>
  <c r="BK1605" i="1"/>
  <c r="BJ1605" i="1"/>
  <c r="BI1605" i="1"/>
  <c r="BH1605" i="1"/>
  <c r="BG1605" i="1"/>
  <c r="BF1605" i="1"/>
  <c r="BE1605" i="1"/>
  <c r="BD1605" i="1"/>
  <c r="BC1605" i="1"/>
  <c r="BB1605" i="1"/>
  <c r="BA1605" i="1"/>
  <c r="AZ1605" i="1"/>
  <c r="AY1605" i="1"/>
  <c r="AX1605" i="1"/>
  <c r="AW1605" i="1"/>
  <c r="AT1605" i="1" s="1"/>
  <c r="K1605" i="1" s="1"/>
  <c r="AV1605" i="1"/>
  <c r="AU1605" i="1"/>
  <c r="AS1605" i="1"/>
  <c r="AR1605" i="1"/>
  <c r="M1605" i="1" s="1"/>
  <c r="AQ1605" i="1"/>
  <c r="AO1605" i="1"/>
  <c r="AN1605" i="1"/>
  <c r="AP1605" i="1" s="1"/>
  <c r="AM1605" i="1"/>
  <c r="AL1605" i="1"/>
  <c r="AK1605" i="1"/>
  <c r="AJ1605" i="1"/>
  <c r="AI1605" i="1"/>
  <c r="CD1604" i="1"/>
  <c r="BM1604" i="1"/>
  <c r="BL1604" i="1"/>
  <c r="BK1604" i="1"/>
  <c r="BJ1604" i="1"/>
  <c r="BI1604" i="1"/>
  <c r="BH1604" i="1"/>
  <c r="BG1604" i="1"/>
  <c r="BF1604" i="1"/>
  <c r="BE1604" i="1"/>
  <c r="BD1604" i="1"/>
  <c r="BC1604" i="1"/>
  <c r="BB1604" i="1"/>
  <c r="BA1604" i="1"/>
  <c r="AZ1604" i="1"/>
  <c r="AY1604" i="1"/>
  <c r="AX1604" i="1"/>
  <c r="AW1604" i="1"/>
  <c r="AT1604" i="1" s="1"/>
  <c r="K1604" i="1" s="1"/>
  <c r="AV1604" i="1"/>
  <c r="AU1604" i="1"/>
  <c r="AS1604" i="1"/>
  <c r="AR1604" i="1"/>
  <c r="M1604" i="1" s="1"/>
  <c r="AQ1604" i="1"/>
  <c r="AO1604" i="1"/>
  <c r="AN1604" i="1"/>
  <c r="AP1604" i="1" s="1"/>
  <c r="AM1604" i="1"/>
  <c r="AL1604" i="1"/>
  <c r="AK1604" i="1"/>
  <c r="AJ1604" i="1"/>
  <c r="AI1604" i="1"/>
  <c r="CD1603" i="1"/>
  <c r="BM1603" i="1"/>
  <c r="BL1603" i="1"/>
  <c r="BK1603" i="1"/>
  <c r="BJ1603" i="1"/>
  <c r="BI1603" i="1"/>
  <c r="BH1603" i="1"/>
  <c r="BG1603" i="1"/>
  <c r="BF1603" i="1"/>
  <c r="BE1603" i="1"/>
  <c r="BD1603" i="1"/>
  <c r="BC1603" i="1"/>
  <c r="BB1603" i="1"/>
  <c r="BA1603" i="1"/>
  <c r="AZ1603" i="1"/>
  <c r="AY1603" i="1"/>
  <c r="AX1603" i="1"/>
  <c r="AW1603" i="1"/>
  <c r="AT1603" i="1" s="1"/>
  <c r="K1603" i="1" s="1"/>
  <c r="AV1603" i="1"/>
  <c r="AU1603" i="1"/>
  <c r="AS1603" i="1"/>
  <c r="AR1603" i="1"/>
  <c r="M1603" i="1" s="1"/>
  <c r="AQ1603" i="1"/>
  <c r="AO1603" i="1"/>
  <c r="AN1603" i="1"/>
  <c r="AP1603" i="1" s="1"/>
  <c r="AM1603" i="1"/>
  <c r="AL1603" i="1"/>
  <c r="AK1603" i="1"/>
  <c r="AJ1603" i="1"/>
  <c r="AI1603" i="1"/>
  <c r="CD1602" i="1"/>
  <c r="BM1602" i="1"/>
  <c r="BL1602" i="1"/>
  <c r="BK1602" i="1"/>
  <c r="BJ1602" i="1"/>
  <c r="BI1602" i="1"/>
  <c r="BH1602" i="1"/>
  <c r="BG1602" i="1"/>
  <c r="BF1602" i="1"/>
  <c r="BE1602" i="1"/>
  <c r="BD1602" i="1"/>
  <c r="BC1602" i="1"/>
  <c r="BB1602" i="1"/>
  <c r="BA1602" i="1"/>
  <c r="AZ1602" i="1"/>
  <c r="AY1602" i="1"/>
  <c r="AX1602" i="1"/>
  <c r="AW1602" i="1"/>
  <c r="AT1602" i="1" s="1"/>
  <c r="K1602" i="1" s="1"/>
  <c r="AV1602" i="1"/>
  <c r="AU1602" i="1"/>
  <c r="AS1602" i="1"/>
  <c r="AR1602" i="1"/>
  <c r="M1602" i="1" s="1"/>
  <c r="AQ1602" i="1"/>
  <c r="AO1602" i="1"/>
  <c r="AN1602" i="1"/>
  <c r="AP1602" i="1" s="1"/>
  <c r="AM1602" i="1"/>
  <c r="AL1602" i="1"/>
  <c r="AK1602" i="1"/>
  <c r="AJ1602" i="1"/>
  <c r="AI1602" i="1"/>
  <c r="AH1602" i="1"/>
  <c r="CD1601" i="1"/>
  <c r="BM1601" i="1"/>
  <c r="BL1601" i="1"/>
  <c r="BK1601" i="1"/>
  <c r="BJ1601" i="1"/>
  <c r="BI1601" i="1"/>
  <c r="BH1601" i="1"/>
  <c r="BG1601" i="1"/>
  <c r="BF1601" i="1"/>
  <c r="BE1601" i="1"/>
  <c r="BD1601" i="1"/>
  <c r="BC1601" i="1"/>
  <c r="BB1601" i="1"/>
  <c r="BA1601" i="1"/>
  <c r="AZ1601" i="1"/>
  <c r="AY1601" i="1"/>
  <c r="AX1601" i="1"/>
  <c r="AW1601" i="1"/>
  <c r="AT1601" i="1" s="1"/>
  <c r="K1601" i="1" s="1"/>
  <c r="AV1601" i="1"/>
  <c r="AU1601" i="1"/>
  <c r="AS1601" i="1"/>
  <c r="AR1601" i="1"/>
  <c r="M1601" i="1" s="1"/>
  <c r="AQ1601" i="1"/>
  <c r="AO1601" i="1"/>
  <c r="AN1601" i="1"/>
  <c r="AP1601" i="1" s="1"/>
  <c r="AM1601" i="1"/>
  <c r="AL1601" i="1"/>
  <c r="AK1601" i="1"/>
  <c r="AJ1601" i="1"/>
  <c r="AI1601" i="1"/>
  <c r="Q1601" i="1"/>
  <c r="CD1600" i="1"/>
  <c r="BM1600" i="1"/>
  <c r="BL1600" i="1"/>
  <c r="BK1600" i="1"/>
  <c r="BJ1600" i="1"/>
  <c r="BI1600" i="1"/>
  <c r="BH1600" i="1"/>
  <c r="BG1600" i="1"/>
  <c r="BF1600" i="1"/>
  <c r="BE1600" i="1"/>
  <c r="BD1600" i="1"/>
  <c r="BC1600" i="1"/>
  <c r="BB1600" i="1"/>
  <c r="BA1600" i="1"/>
  <c r="AZ1600" i="1"/>
  <c r="AY1600" i="1"/>
  <c r="AX1600" i="1"/>
  <c r="AW1600" i="1"/>
  <c r="AV1600" i="1"/>
  <c r="AU1600" i="1"/>
  <c r="AS1600" i="1"/>
  <c r="AR1600" i="1"/>
  <c r="M1600" i="1" s="1"/>
  <c r="AQ1600" i="1"/>
  <c r="AO1600" i="1"/>
  <c r="AN1600" i="1"/>
  <c r="AP1600" i="1" s="1"/>
  <c r="AM1600" i="1"/>
  <c r="AL1600" i="1"/>
  <c r="AK1600" i="1"/>
  <c r="AJ1600" i="1"/>
  <c r="AI1600" i="1"/>
  <c r="CD1599" i="1"/>
  <c r="BM1599" i="1"/>
  <c r="BL1599" i="1"/>
  <c r="BK1599" i="1"/>
  <c r="BJ1599" i="1"/>
  <c r="BI1599" i="1"/>
  <c r="BH1599" i="1"/>
  <c r="BG1599" i="1"/>
  <c r="BF1599" i="1"/>
  <c r="BE1599" i="1"/>
  <c r="BD1599" i="1"/>
  <c r="BC1599" i="1"/>
  <c r="BB1599" i="1"/>
  <c r="BA1599" i="1"/>
  <c r="AZ1599" i="1"/>
  <c r="AY1599" i="1"/>
  <c r="AX1599" i="1"/>
  <c r="AW1599" i="1"/>
  <c r="AT1599" i="1" s="1"/>
  <c r="K1599" i="1" s="1"/>
  <c r="AV1599" i="1"/>
  <c r="AU1599" i="1"/>
  <c r="AS1599" i="1"/>
  <c r="AR1599" i="1"/>
  <c r="M1599" i="1" s="1"/>
  <c r="AQ1599" i="1"/>
  <c r="AO1599" i="1"/>
  <c r="AN1599" i="1"/>
  <c r="AP1599" i="1" s="1"/>
  <c r="AM1599" i="1"/>
  <c r="AL1599" i="1"/>
  <c r="AK1599" i="1"/>
  <c r="AJ1599" i="1"/>
  <c r="AI1599" i="1"/>
  <c r="CD1598" i="1"/>
  <c r="BM1598" i="1"/>
  <c r="BL1598" i="1"/>
  <c r="BK1598" i="1"/>
  <c r="BJ1598" i="1"/>
  <c r="BI1598" i="1"/>
  <c r="BH1598" i="1"/>
  <c r="BG1598" i="1"/>
  <c r="BF1598" i="1"/>
  <c r="BE1598" i="1"/>
  <c r="BD1598" i="1"/>
  <c r="BC1598" i="1"/>
  <c r="BB1598" i="1"/>
  <c r="BA1598" i="1"/>
  <c r="AZ1598" i="1"/>
  <c r="AY1598" i="1"/>
  <c r="AX1598" i="1"/>
  <c r="AW1598" i="1"/>
  <c r="AT1598" i="1" s="1"/>
  <c r="K1598" i="1" s="1"/>
  <c r="AV1598" i="1"/>
  <c r="AU1598" i="1"/>
  <c r="AS1598" i="1"/>
  <c r="AR1598" i="1"/>
  <c r="M1598" i="1" s="1"/>
  <c r="AQ1598" i="1"/>
  <c r="AO1598" i="1"/>
  <c r="AN1598" i="1"/>
  <c r="AP1598" i="1" s="1"/>
  <c r="AM1598" i="1"/>
  <c r="AL1598" i="1"/>
  <c r="AK1598" i="1"/>
  <c r="AJ1598" i="1"/>
  <c r="AI1598" i="1"/>
  <c r="AH1598" i="1"/>
  <c r="CD1597" i="1"/>
  <c r="BM1597" i="1"/>
  <c r="BL1597" i="1"/>
  <c r="BK1597" i="1"/>
  <c r="BJ1597" i="1"/>
  <c r="BI1597" i="1"/>
  <c r="BH1597" i="1"/>
  <c r="BG1597" i="1"/>
  <c r="BF1597" i="1"/>
  <c r="BE1597" i="1"/>
  <c r="BD1597" i="1"/>
  <c r="BC1597" i="1"/>
  <c r="BB1597" i="1"/>
  <c r="BA1597" i="1"/>
  <c r="AZ1597" i="1"/>
  <c r="AY1597" i="1"/>
  <c r="AX1597" i="1"/>
  <c r="AW1597" i="1"/>
  <c r="AT1597" i="1" s="1"/>
  <c r="K1597" i="1" s="1"/>
  <c r="AV1597" i="1"/>
  <c r="AU1597" i="1"/>
  <c r="AS1597" i="1"/>
  <c r="AR1597" i="1"/>
  <c r="M1597" i="1" s="1"/>
  <c r="AQ1597" i="1"/>
  <c r="AO1597" i="1"/>
  <c r="AN1597" i="1"/>
  <c r="AP1597" i="1" s="1"/>
  <c r="AM1597" i="1"/>
  <c r="AL1597" i="1"/>
  <c r="AK1597" i="1"/>
  <c r="AJ1597" i="1"/>
  <c r="AI1597" i="1"/>
  <c r="CD1596" i="1"/>
  <c r="BM1596" i="1"/>
  <c r="BL1596" i="1"/>
  <c r="BK1596" i="1"/>
  <c r="BJ1596" i="1"/>
  <c r="BI1596" i="1"/>
  <c r="BH1596" i="1"/>
  <c r="BG1596" i="1"/>
  <c r="BF1596" i="1"/>
  <c r="BE1596" i="1"/>
  <c r="BD1596" i="1"/>
  <c r="BC1596" i="1"/>
  <c r="BB1596" i="1"/>
  <c r="BA1596" i="1"/>
  <c r="AZ1596" i="1"/>
  <c r="AY1596" i="1"/>
  <c r="AX1596" i="1"/>
  <c r="AW1596" i="1"/>
  <c r="AT1596" i="1" s="1"/>
  <c r="K1596" i="1" s="1"/>
  <c r="AV1596" i="1"/>
  <c r="AU1596" i="1"/>
  <c r="AS1596" i="1"/>
  <c r="AR1596" i="1"/>
  <c r="M1596" i="1" s="1"/>
  <c r="AQ1596" i="1"/>
  <c r="AO1596" i="1"/>
  <c r="AN1596" i="1"/>
  <c r="AP1596" i="1" s="1"/>
  <c r="AM1596" i="1"/>
  <c r="AL1596" i="1"/>
  <c r="AK1596" i="1"/>
  <c r="AJ1596" i="1"/>
  <c r="AI1596" i="1"/>
  <c r="CD1595" i="1"/>
  <c r="BM1595" i="1"/>
  <c r="BL1595" i="1"/>
  <c r="BK1595" i="1"/>
  <c r="BJ1595" i="1"/>
  <c r="BI1595" i="1"/>
  <c r="BH1595" i="1"/>
  <c r="BG1595" i="1"/>
  <c r="BF1595" i="1"/>
  <c r="BE1595" i="1"/>
  <c r="BD1595" i="1"/>
  <c r="BC1595" i="1"/>
  <c r="BB1595" i="1"/>
  <c r="BA1595" i="1"/>
  <c r="AZ1595" i="1"/>
  <c r="AY1595" i="1"/>
  <c r="AX1595" i="1"/>
  <c r="AW1595" i="1"/>
  <c r="AT1595" i="1" s="1"/>
  <c r="K1595" i="1" s="1"/>
  <c r="AV1595" i="1"/>
  <c r="AU1595" i="1"/>
  <c r="AS1595" i="1"/>
  <c r="AR1595" i="1"/>
  <c r="M1595" i="1" s="1"/>
  <c r="AQ1595" i="1"/>
  <c r="AO1595" i="1"/>
  <c r="AN1595" i="1"/>
  <c r="AP1595" i="1" s="1"/>
  <c r="AM1595" i="1"/>
  <c r="AL1595" i="1"/>
  <c r="AK1595" i="1"/>
  <c r="AJ1595" i="1"/>
  <c r="AI1595" i="1"/>
  <c r="CD1594" i="1"/>
  <c r="BM1594" i="1"/>
  <c r="BL1594" i="1"/>
  <c r="BK1594" i="1"/>
  <c r="BJ1594" i="1"/>
  <c r="BI1594" i="1"/>
  <c r="BH1594" i="1"/>
  <c r="BG1594" i="1"/>
  <c r="BF1594" i="1"/>
  <c r="BE1594" i="1"/>
  <c r="BD1594" i="1"/>
  <c r="BC1594" i="1"/>
  <c r="BB1594" i="1"/>
  <c r="BA1594" i="1"/>
  <c r="AZ1594" i="1"/>
  <c r="AY1594" i="1"/>
  <c r="AX1594" i="1"/>
  <c r="AW1594" i="1"/>
  <c r="AT1594" i="1" s="1"/>
  <c r="K1594" i="1" s="1"/>
  <c r="AV1594" i="1"/>
  <c r="AU1594" i="1"/>
  <c r="AS1594" i="1"/>
  <c r="AR1594" i="1"/>
  <c r="M1594" i="1" s="1"/>
  <c r="AQ1594" i="1"/>
  <c r="AO1594" i="1"/>
  <c r="AN1594" i="1"/>
  <c r="AP1594" i="1" s="1"/>
  <c r="AM1594" i="1"/>
  <c r="AL1594" i="1"/>
  <c r="AK1594" i="1"/>
  <c r="AJ1594" i="1"/>
  <c r="AI1594" i="1"/>
  <c r="AH1594" i="1"/>
  <c r="Q1594" i="1"/>
  <c r="CD1593" i="1"/>
  <c r="BM1593" i="1"/>
  <c r="BL1593" i="1"/>
  <c r="BK1593" i="1"/>
  <c r="BJ1593" i="1"/>
  <c r="BI1593" i="1"/>
  <c r="BH1593" i="1"/>
  <c r="BG1593" i="1"/>
  <c r="BF1593" i="1"/>
  <c r="BE1593" i="1"/>
  <c r="BD1593" i="1"/>
  <c r="BC1593" i="1"/>
  <c r="BB1593" i="1"/>
  <c r="BA1593" i="1"/>
  <c r="AZ1593" i="1"/>
  <c r="AY1593" i="1"/>
  <c r="AX1593" i="1"/>
  <c r="AW1593" i="1"/>
  <c r="AT1593" i="1" s="1"/>
  <c r="K1593" i="1" s="1"/>
  <c r="AV1593" i="1"/>
  <c r="AU1593" i="1"/>
  <c r="AS1593" i="1"/>
  <c r="AR1593" i="1"/>
  <c r="M1593" i="1" s="1"/>
  <c r="AQ1593" i="1"/>
  <c r="AO1593" i="1"/>
  <c r="AN1593" i="1"/>
  <c r="AP1593" i="1" s="1"/>
  <c r="AM1593" i="1"/>
  <c r="AL1593" i="1"/>
  <c r="AK1593" i="1"/>
  <c r="AJ1593" i="1"/>
  <c r="AI1593" i="1"/>
  <c r="AH1593" i="1"/>
  <c r="CD1592" i="1"/>
  <c r="BM1592" i="1"/>
  <c r="BL1592" i="1"/>
  <c r="BK1592" i="1"/>
  <c r="BJ1592" i="1"/>
  <c r="BI1592" i="1"/>
  <c r="BH1592" i="1"/>
  <c r="BG1592" i="1"/>
  <c r="BF1592" i="1"/>
  <c r="BE1592" i="1"/>
  <c r="BD1592" i="1"/>
  <c r="BC1592" i="1"/>
  <c r="BB1592" i="1"/>
  <c r="BA1592" i="1"/>
  <c r="AZ1592" i="1"/>
  <c r="AY1592" i="1"/>
  <c r="AX1592" i="1"/>
  <c r="AW1592" i="1"/>
  <c r="AT1592" i="1" s="1"/>
  <c r="K1592" i="1" s="1"/>
  <c r="AV1592" i="1"/>
  <c r="AU1592" i="1"/>
  <c r="AS1592" i="1"/>
  <c r="AR1592" i="1"/>
  <c r="M1592" i="1" s="1"/>
  <c r="AQ1592" i="1"/>
  <c r="AO1592" i="1"/>
  <c r="AN1592" i="1"/>
  <c r="AP1592" i="1" s="1"/>
  <c r="AM1592" i="1"/>
  <c r="AL1592" i="1"/>
  <c r="AK1592" i="1"/>
  <c r="AJ1592" i="1"/>
  <c r="AI1592" i="1"/>
  <c r="CD1591" i="1"/>
  <c r="BM1591" i="1"/>
  <c r="BL1591" i="1"/>
  <c r="BK1591" i="1"/>
  <c r="BJ1591" i="1"/>
  <c r="BI1591" i="1"/>
  <c r="BH1591" i="1"/>
  <c r="BG1591" i="1"/>
  <c r="BF1591" i="1"/>
  <c r="BE1591" i="1"/>
  <c r="BD1591" i="1"/>
  <c r="BC1591" i="1"/>
  <c r="BB1591" i="1"/>
  <c r="BA1591" i="1"/>
  <c r="AZ1591" i="1"/>
  <c r="AY1591" i="1"/>
  <c r="AX1591" i="1"/>
  <c r="AW1591" i="1"/>
  <c r="AT1591" i="1" s="1"/>
  <c r="K1591" i="1" s="1"/>
  <c r="AV1591" i="1"/>
  <c r="AU1591" i="1"/>
  <c r="AS1591" i="1"/>
  <c r="AR1591" i="1"/>
  <c r="M1591" i="1" s="1"/>
  <c r="AQ1591" i="1"/>
  <c r="AO1591" i="1"/>
  <c r="AN1591" i="1"/>
  <c r="AP1591" i="1" s="1"/>
  <c r="AM1591" i="1"/>
  <c r="AL1591" i="1"/>
  <c r="AK1591" i="1"/>
  <c r="AJ1591" i="1"/>
  <c r="AI1591" i="1"/>
  <c r="CD1590" i="1"/>
  <c r="BM1590" i="1"/>
  <c r="BL1590" i="1"/>
  <c r="BK1590" i="1"/>
  <c r="BJ1590" i="1"/>
  <c r="BI1590" i="1"/>
  <c r="BH1590" i="1"/>
  <c r="BG1590" i="1"/>
  <c r="BF1590" i="1"/>
  <c r="BE1590" i="1"/>
  <c r="BD1590" i="1"/>
  <c r="BC1590" i="1"/>
  <c r="BB1590" i="1"/>
  <c r="BA1590" i="1"/>
  <c r="AZ1590" i="1"/>
  <c r="AY1590" i="1"/>
  <c r="AX1590" i="1"/>
  <c r="AW1590" i="1"/>
  <c r="AT1590" i="1" s="1"/>
  <c r="K1590" i="1" s="1"/>
  <c r="AV1590" i="1"/>
  <c r="AU1590" i="1"/>
  <c r="AS1590" i="1"/>
  <c r="AR1590" i="1"/>
  <c r="M1590" i="1" s="1"/>
  <c r="AQ1590" i="1"/>
  <c r="AO1590" i="1"/>
  <c r="AN1590" i="1"/>
  <c r="AP1590" i="1" s="1"/>
  <c r="AM1590" i="1"/>
  <c r="AL1590" i="1"/>
  <c r="AK1590" i="1"/>
  <c r="AJ1590" i="1"/>
  <c r="AI1590" i="1"/>
  <c r="AH1590" i="1"/>
  <c r="Q1590" i="1"/>
  <c r="CD1589" i="1"/>
  <c r="BM1589" i="1"/>
  <c r="BL1589" i="1"/>
  <c r="BK1589" i="1"/>
  <c r="BJ1589" i="1"/>
  <c r="BI1589" i="1"/>
  <c r="BH1589" i="1"/>
  <c r="BG1589" i="1"/>
  <c r="BF1589" i="1"/>
  <c r="BE1589" i="1"/>
  <c r="BD1589" i="1"/>
  <c r="BC1589" i="1"/>
  <c r="BB1589" i="1"/>
  <c r="BA1589" i="1"/>
  <c r="AZ1589" i="1"/>
  <c r="AY1589" i="1"/>
  <c r="AX1589" i="1"/>
  <c r="AW1589" i="1"/>
  <c r="AT1589" i="1" s="1"/>
  <c r="K1589" i="1" s="1"/>
  <c r="AV1589" i="1"/>
  <c r="AU1589" i="1"/>
  <c r="AS1589" i="1"/>
  <c r="AR1589" i="1"/>
  <c r="M1589" i="1" s="1"/>
  <c r="AQ1589" i="1"/>
  <c r="AO1589" i="1"/>
  <c r="AN1589" i="1"/>
  <c r="AP1589" i="1" s="1"/>
  <c r="AM1589" i="1"/>
  <c r="AL1589" i="1"/>
  <c r="AK1589" i="1"/>
  <c r="AJ1589" i="1"/>
  <c r="AI1589" i="1"/>
  <c r="AH1589" i="1"/>
  <c r="CD1588" i="1"/>
  <c r="BM1588" i="1"/>
  <c r="BL1588" i="1"/>
  <c r="BK1588" i="1"/>
  <c r="BJ1588" i="1"/>
  <c r="BI1588" i="1"/>
  <c r="BH1588" i="1"/>
  <c r="BG1588" i="1"/>
  <c r="BF1588" i="1"/>
  <c r="BE1588" i="1"/>
  <c r="BD1588" i="1"/>
  <c r="BC1588" i="1"/>
  <c r="BB1588" i="1"/>
  <c r="BA1588" i="1"/>
  <c r="AZ1588" i="1"/>
  <c r="AY1588" i="1"/>
  <c r="AX1588" i="1"/>
  <c r="AW1588" i="1"/>
  <c r="AT1588" i="1" s="1"/>
  <c r="K1588" i="1" s="1"/>
  <c r="AV1588" i="1"/>
  <c r="AU1588" i="1"/>
  <c r="AS1588" i="1"/>
  <c r="AR1588" i="1"/>
  <c r="M1588" i="1" s="1"/>
  <c r="AQ1588" i="1"/>
  <c r="AO1588" i="1"/>
  <c r="AN1588" i="1"/>
  <c r="AP1588" i="1" s="1"/>
  <c r="AM1588" i="1"/>
  <c r="AL1588" i="1"/>
  <c r="AK1588" i="1"/>
  <c r="AJ1588" i="1"/>
  <c r="AI1588" i="1"/>
  <c r="Q1588" i="1"/>
  <c r="CD1587" i="1"/>
  <c r="BM1587" i="1"/>
  <c r="BL1587" i="1"/>
  <c r="BK1587" i="1"/>
  <c r="BJ1587" i="1"/>
  <c r="BI1587" i="1"/>
  <c r="BH1587" i="1"/>
  <c r="BG1587" i="1"/>
  <c r="BF1587" i="1"/>
  <c r="BE1587" i="1"/>
  <c r="BD1587" i="1"/>
  <c r="BC1587" i="1"/>
  <c r="BB1587" i="1"/>
  <c r="BA1587" i="1"/>
  <c r="AZ1587" i="1"/>
  <c r="AY1587" i="1"/>
  <c r="AX1587" i="1"/>
  <c r="AW1587" i="1"/>
  <c r="AT1587" i="1" s="1"/>
  <c r="K1587" i="1" s="1"/>
  <c r="AV1587" i="1"/>
  <c r="AU1587" i="1"/>
  <c r="AS1587" i="1"/>
  <c r="AR1587" i="1"/>
  <c r="M1587" i="1" s="1"/>
  <c r="AQ1587" i="1"/>
  <c r="AO1587" i="1"/>
  <c r="AN1587" i="1"/>
  <c r="AP1587" i="1" s="1"/>
  <c r="AM1587" i="1"/>
  <c r="AL1587" i="1"/>
  <c r="AK1587" i="1"/>
  <c r="AJ1587" i="1"/>
  <c r="AI1587" i="1"/>
  <c r="CD1586" i="1"/>
  <c r="BM1586" i="1"/>
  <c r="BL1586" i="1"/>
  <c r="BK1586" i="1"/>
  <c r="BJ1586" i="1"/>
  <c r="BI1586" i="1"/>
  <c r="BH1586" i="1"/>
  <c r="BG1586" i="1"/>
  <c r="BF1586" i="1"/>
  <c r="BE1586" i="1"/>
  <c r="BD1586" i="1"/>
  <c r="BC1586" i="1"/>
  <c r="BB1586" i="1"/>
  <c r="BA1586" i="1"/>
  <c r="AZ1586" i="1"/>
  <c r="AY1586" i="1"/>
  <c r="AX1586" i="1"/>
  <c r="AW1586" i="1"/>
  <c r="AT1586" i="1" s="1"/>
  <c r="K1586" i="1" s="1"/>
  <c r="AV1586" i="1"/>
  <c r="AU1586" i="1"/>
  <c r="AS1586" i="1"/>
  <c r="AR1586" i="1"/>
  <c r="M1586" i="1" s="1"/>
  <c r="AQ1586" i="1"/>
  <c r="AO1586" i="1"/>
  <c r="AN1586" i="1"/>
  <c r="AP1586" i="1" s="1"/>
  <c r="AM1586" i="1"/>
  <c r="AL1586" i="1"/>
  <c r="AK1586" i="1"/>
  <c r="AJ1586" i="1"/>
  <c r="AI1586" i="1"/>
  <c r="CD1585" i="1"/>
  <c r="BM1585" i="1"/>
  <c r="BL1585" i="1"/>
  <c r="BK1585" i="1"/>
  <c r="BJ1585" i="1"/>
  <c r="BI1585" i="1"/>
  <c r="BH1585" i="1"/>
  <c r="BG1585" i="1"/>
  <c r="BF1585" i="1"/>
  <c r="BE1585" i="1"/>
  <c r="BD1585" i="1"/>
  <c r="BC1585" i="1"/>
  <c r="BB1585" i="1"/>
  <c r="BA1585" i="1"/>
  <c r="AZ1585" i="1"/>
  <c r="AY1585" i="1"/>
  <c r="AX1585" i="1"/>
  <c r="AW1585" i="1"/>
  <c r="AT1585" i="1" s="1"/>
  <c r="K1585" i="1" s="1"/>
  <c r="AV1585" i="1"/>
  <c r="AU1585" i="1"/>
  <c r="AS1585" i="1"/>
  <c r="AR1585" i="1"/>
  <c r="M1585" i="1" s="1"/>
  <c r="AQ1585" i="1"/>
  <c r="AO1585" i="1"/>
  <c r="AN1585" i="1"/>
  <c r="AP1585" i="1" s="1"/>
  <c r="AM1585" i="1"/>
  <c r="AL1585" i="1"/>
  <c r="AK1585" i="1"/>
  <c r="AJ1585" i="1"/>
  <c r="AI1585" i="1"/>
  <c r="Q1585" i="1"/>
  <c r="CD1584" i="1"/>
  <c r="BM1584" i="1"/>
  <c r="BL1584" i="1"/>
  <c r="BK1584" i="1"/>
  <c r="BJ1584" i="1"/>
  <c r="BI1584" i="1"/>
  <c r="BH1584" i="1"/>
  <c r="BG1584" i="1"/>
  <c r="BF1584" i="1"/>
  <c r="BE1584" i="1"/>
  <c r="BD1584" i="1"/>
  <c r="BC1584" i="1"/>
  <c r="BB1584" i="1"/>
  <c r="BA1584" i="1"/>
  <c r="AZ1584" i="1"/>
  <c r="AY1584" i="1"/>
  <c r="AX1584" i="1"/>
  <c r="AW1584" i="1"/>
  <c r="AT1584" i="1" s="1"/>
  <c r="K1584" i="1" s="1"/>
  <c r="AV1584" i="1"/>
  <c r="AU1584" i="1"/>
  <c r="AS1584" i="1"/>
  <c r="AR1584" i="1"/>
  <c r="M1584" i="1" s="1"/>
  <c r="AQ1584" i="1"/>
  <c r="AO1584" i="1"/>
  <c r="AN1584" i="1"/>
  <c r="AP1584" i="1" s="1"/>
  <c r="AM1584" i="1"/>
  <c r="AL1584" i="1"/>
  <c r="AK1584" i="1"/>
  <c r="AJ1584" i="1"/>
  <c r="AI1584" i="1"/>
  <c r="CD1583" i="1"/>
  <c r="BM1583" i="1"/>
  <c r="BL1583" i="1"/>
  <c r="BK1583" i="1"/>
  <c r="BJ1583" i="1"/>
  <c r="BI1583" i="1"/>
  <c r="BH1583" i="1"/>
  <c r="BG1583" i="1"/>
  <c r="BF1583" i="1"/>
  <c r="BE1583" i="1"/>
  <c r="BD1583" i="1"/>
  <c r="BC1583" i="1"/>
  <c r="BB1583" i="1"/>
  <c r="BA1583" i="1"/>
  <c r="AZ1583" i="1"/>
  <c r="AY1583" i="1"/>
  <c r="AX1583" i="1"/>
  <c r="AW1583" i="1"/>
  <c r="AT1583" i="1" s="1"/>
  <c r="K1583" i="1" s="1"/>
  <c r="AV1583" i="1"/>
  <c r="AU1583" i="1"/>
  <c r="AS1583" i="1"/>
  <c r="AR1583" i="1"/>
  <c r="M1583" i="1" s="1"/>
  <c r="AQ1583" i="1"/>
  <c r="AO1583" i="1"/>
  <c r="AN1583" i="1"/>
  <c r="AP1583" i="1" s="1"/>
  <c r="AM1583" i="1"/>
  <c r="AL1583" i="1"/>
  <c r="AK1583" i="1"/>
  <c r="AJ1583" i="1"/>
  <c r="AI1583" i="1"/>
  <c r="Q1583" i="1"/>
  <c r="CD1582" i="1"/>
  <c r="BM1582" i="1"/>
  <c r="BL1582" i="1"/>
  <c r="BK1582" i="1"/>
  <c r="BJ1582" i="1"/>
  <c r="BI1582" i="1"/>
  <c r="BH1582" i="1"/>
  <c r="BG1582" i="1"/>
  <c r="BF1582" i="1"/>
  <c r="BE1582" i="1"/>
  <c r="BD1582" i="1"/>
  <c r="BC1582" i="1"/>
  <c r="BB1582" i="1"/>
  <c r="BA1582" i="1"/>
  <c r="AZ1582" i="1"/>
  <c r="AY1582" i="1"/>
  <c r="AX1582" i="1"/>
  <c r="AW1582" i="1"/>
  <c r="AT1582" i="1" s="1"/>
  <c r="K1582" i="1" s="1"/>
  <c r="AV1582" i="1"/>
  <c r="AU1582" i="1"/>
  <c r="AS1582" i="1"/>
  <c r="AR1582" i="1"/>
  <c r="M1582" i="1" s="1"/>
  <c r="AQ1582" i="1"/>
  <c r="AO1582" i="1"/>
  <c r="AN1582" i="1"/>
  <c r="AP1582" i="1" s="1"/>
  <c r="AM1582" i="1"/>
  <c r="AL1582" i="1"/>
  <c r="AK1582" i="1"/>
  <c r="AJ1582" i="1"/>
  <c r="AI1582" i="1"/>
  <c r="AH1582" i="1"/>
  <c r="CD1581" i="1"/>
  <c r="BM1581" i="1"/>
  <c r="BL1581" i="1"/>
  <c r="BK1581" i="1"/>
  <c r="BJ1581" i="1"/>
  <c r="BI1581" i="1"/>
  <c r="BH1581" i="1"/>
  <c r="BG1581" i="1"/>
  <c r="BF1581" i="1"/>
  <c r="BE1581" i="1"/>
  <c r="BD1581" i="1"/>
  <c r="BC1581" i="1"/>
  <c r="BB1581" i="1"/>
  <c r="BA1581" i="1"/>
  <c r="AZ1581" i="1"/>
  <c r="AY1581" i="1"/>
  <c r="AX1581" i="1"/>
  <c r="AW1581" i="1"/>
  <c r="AT1581" i="1" s="1"/>
  <c r="K1581" i="1" s="1"/>
  <c r="AV1581" i="1"/>
  <c r="AU1581" i="1"/>
  <c r="AS1581" i="1"/>
  <c r="AR1581" i="1"/>
  <c r="M1581" i="1" s="1"/>
  <c r="AQ1581" i="1"/>
  <c r="AO1581" i="1"/>
  <c r="AN1581" i="1"/>
  <c r="AP1581" i="1" s="1"/>
  <c r="AM1581" i="1"/>
  <c r="AL1581" i="1"/>
  <c r="AK1581" i="1"/>
  <c r="AJ1581" i="1"/>
  <c r="AI1581" i="1"/>
  <c r="CD1580" i="1"/>
  <c r="BM1580" i="1"/>
  <c r="BL1580" i="1"/>
  <c r="BK1580" i="1"/>
  <c r="BJ1580" i="1"/>
  <c r="BI1580" i="1"/>
  <c r="BH1580" i="1"/>
  <c r="BG1580" i="1"/>
  <c r="BF1580" i="1"/>
  <c r="BE1580" i="1"/>
  <c r="BD1580" i="1"/>
  <c r="BC1580" i="1"/>
  <c r="BB1580" i="1"/>
  <c r="BA1580" i="1"/>
  <c r="AZ1580" i="1"/>
  <c r="AY1580" i="1"/>
  <c r="AX1580" i="1"/>
  <c r="AW1580" i="1"/>
  <c r="AT1580" i="1" s="1"/>
  <c r="K1580" i="1" s="1"/>
  <c r="AV1580" i="1"/>
  <c r="AU1580" i="1"/>
  <c r="AS1580" i="1"/>
  <c r="AR1580" i="1"/>
  <c r="M1580" i="1" s="1"/>
  <c r="AQ1580" i="1"/>
  <c r="AO1580" i="1"/>
  <c r="AN1580" i="1"/>
  <c r="AP1580" i="1" s="1"/>
  <c r="AM1580" i="1"/>
  <c r="AL1580" i="1"/>
  <c r="AK1580" i="1"/>
  <c r="AJ1580" i="1"/>
  <c r="AI1580" i="1"/>
  <c r="AG1580" i="1"/>
  <c r="CD1579" i="1"/>
  <c r="BM1579" i="1"/>
  <c r="BL1579" i="1"/>
  <c r="BK1579" i="1"/>
  <c r="BJ1579" i="1"/>
  <c r="BI1579" i="1"/>
  <c r="BH1579" i="1"/>
  <c r="BG1579" i="1"/>
  <c r="BF1579" i="1"/>
  <c r="BE1579" i="1"/>
  <c r="BD1579" i="1"/>
  <c r="BC1579" i="1"/>
  <c r="BB1579" i="1"/>
  <c r="BA1579" i="1"/>
  <c r="AZ1579" i="1"/>
  <c r="AY1579" i="1"/>
  <c r="AX1579" i="1"/>
  <c r="AW1579" i="1"/>
  <c r="AT1579" i="1" s="1"/>
  <c r="K1579" i="1" s="1"/>
  <c r="AV1579" i="1"/>
  <c r="AU1579" i="1"/>
  <c r="AS1579" i="1"/>
  <c r="AR1579" i="1"/>
  <c r="M1579" i="1" s="1"/>
  <c r="AQ1579" i="1"/>
  <c r="AO1579" i="1"/>
  <c r="AN1579" i="1"/>
  <c r="AP1579" i="1" s="1"/>
  <c r="AM1579" i="1"/>
  <c r="AL1579" i="1"/>
  <c r="AK1579" i="1"/>
  <c r="AJ1579" i="1"/>
  <c r="AI1579" i="1"/>
  <c r="Q1579" i="1"/>
  <c r="CD1578" i="1"/>
  <c r="BM1578" i="1"/>
  <c r="BL1578" i="1"/>
  <c r="BK1578" i="1"/>
  <c r="BJ1578" i="1"/>
  <c r="BI1578" i="1"/>
  <c r="BH1578" i="1"/>
  <c r="BG1578" i="1"/>
  <c r="BF1578" i="1"/>
  <c r="BE1578" i="1"/>
  <c r="BD1578" i="1"/>
  <c r="BC1578" i="1"/>
  <c r="BB1578" i="1"/>
  <c r="BA1578" i="1"/>
  <c r="AZ1578" i="1"/>
  <c r="AY1578" i="1"/>
  <c r="AX1578" i="1"/>
  <c r="AW1578" i="1"/>
  <c r="AT1578" i="1" s="1"/>
  <c r="K1578" i="1" s="1"/>
  <c r="AV1578" i="1"/>
  <c r="AU1578" i="1"/>
  <c r="AS1578" i="1"/>
  <c r="AR1578" i="1"/>
  <c r="M1578" i="1" s="1"/>
  <c r="AQ1578" i="1"/>
  <c r="AO1578" i="1"/>
  <c r="AN1578" i="1"/>
  <c r="AP1578" i="1" s="1"/>
  <c r="AM1578" i="1"/>
  <c r="AL1578" i="1"/>
  <c r="AK1578" i="1"/>
  <c r="AJ1578" i="1"/>
  <c r="AI1578" i="1"/>
  <c r="Q1578" i="1"/>
  <c r="CD1577" i="1"/>
  <c r="BM1577" i="1"/>
  <c r="BL1577" i="1"/>
  <c r="BK1577" i="1"/>
  <c r="BJ1577" i="1"/>
  <c r="BI1577" i="1"/>
  <c r="BH1577" i="1"/>
  <c r="BG1577" i="1"/>
  <c r="BF1577" i="1"/>
  <c r="BE1577" i="1"/>
  <c r="BD1577" i="1"/>
  <c r="BC1577" i="1"/>
  <c r="BB1577" i="1"/>
  <c r="BA1577" i="1"/>
  <c r="AZ1577" i="1"/>
  <c r="AY1577" i="1"/>
  <c r="AX1577" i="1"/>
  <c r="AW1577" i="1"/>
  <c r="AT1577" i="1" s="1"/>
  <c r="K1577" i="1" s="1"/>
  <c r="AV1577" i="1"/>
  <c r="AU1577" i="1"/>
  <c r="AS1577" i="1"/>
  <c r="AR1577" i="1"/>
  <c r="M1577" i="1" s="1"/>
  <c r="AQ1577" i="1"/>
  <c r="AO1577" i="1"/>
  <c r="AN1577" i="1"/>
  <c r="AP1577" i="1" s="1"/>
  <c r="AM1577" i="1"/>
  <c r="AL1577" i="1"/>
  <c r="AK1577" i="1"/>
  <c r="AJ1577" i="1"/>
  <c r="AI1577" i="1"/>
  <c r="Q1577" i="1"/>
  <c r="CD1576" i="1"/>
  <c r="BM1576" i="1"/>
  <c r="BL1576" i="1"/>
  <c r="BK1576" i="1"/>
  <c r="BJ1576" i="1"/>
  <c r="BI1576" i="1"/>
  <c r="BH1576" i="1"/>
  <c r="BG1576" i="1"/>
  <c r="BF1576" i="1"/>
  <c r="BE1576" i="1"/>
  <c r="BD1576" i="1"/>
  <c r="BC1576" i="1"/>
  <c r="BB1576" i="1"/>
  <c r="BA1576" i="1"/>
  <c r="AZ1576" i="1"/>
  <c r="AY1576" i="1"/>
  <c r="AX1576" i="1"/>
  <c r="AW1576" i="1"/>
  <c r="AT1576" i="1" s="1"/>
  <c r="K1576" i="1" s="1"/>
  <c r="AV1576" i="1"/>
  <c r="AU1576" i="1"/>
  <c r="AS1576" i="1"/>
  <c r="AR1576" i="1"/>
  <c r="M1576" i="1" s="1"/>
  <c r="AQ1576" i="1"/>
  <c r="AO1576" i="1"/>
  <c r="AN1576" i="1"/>
  <c r="AP1576" i="1" s="1"/>
  <c r="AM1576" i="1"/>
  <c r="AL1576" i="1"/>
  <c r="AK1576" i="1"/>
  <c r="AJ1576" i="1"/>
  <c r="AI1576" i="1"/>
  <c r="Q1576" i="1"/>
  <c r="CD1575" i="1"/>
  <c r="BM1575" i="1"/>
  <c r="BL1575" i="1"/>
  <c r="BK1575" i="1"/>
  <c r="BJ1575" i="1"/>
  <c r="BI1575" i="1"/>
  <c r="BH1575" i="1"/>
  <c r="BG1575" i="1"/>
  <c r="BF1575" i="1"/>
  <c r="BE1575" i="1"/>
  <c r="BD1575" i="1"/>
  <c r="BC1575" i="1"/>
  <c r="BB1575" i="1"/>
  <c r="BA1575" i="1"/>
  <c r="AZ1575" i="1"/>
  <c r="AY1575" i="1"/>
  <c r="AX1575" i="1"/>
  <c r="AW1575" i="1"/>
  <c r="AT1575" i="1" s="1"/>
  <c r="K1575" i="1" s="1"/>
  <c r="AV1575" i="1"/>
  <c r="AU1575" i="1"/>
  <c r="AS1575" i="1"/>
  <c r="AR1575" i="1"/>
  <c r="M1575" i="1" s="1"/>
  <c r="AQ1575" i="1"/>
  <c r="AO1575" i="1"/>
  <c r="AN1575" i="1"/>
  <c r="AP1575" i="1" s="1"/>
  <c r="AM1575" i="1"/>
  <c r="AL1575" i="1"/>
  <c r="AK1575" i="1"/>
  <c r="AJ1575" i="1"/>
  <c r="AI1575" i="1"/>
  <c r="Q1575" i="1"/>
  <c r="CD1574" i="1"/>
  <c r="BM1574" i="1"/>
  <c r="BL1574" i="1"/>
  <c r="BK1574" i="1"/>
  <c r="BJ1574" i="1"/>
  <c r="BI1574" i="1"/>
  <c r="BH1574" i="1"/>
  <c r="BG1574" i="1"/>
  <c r="BF1574" i="1"/>
  <c r="BE1574" i="1"/>
  <c r="BD1574" i="1"/>
  <c r="BC1574" i="1"/>
  <c r="BB1574" i="1"/>
  <c r="BA1574" i="1"/>
  <c r="AZ1574" i="1"/>
  <c r="AY1574" i="1"/>
  <c r="AX1574" i="1"/>
  <c r="AW1574" i="1"/>
  <c r="AT1574" i="1" s="1"/>
  <c r="K1574" i="1" s="1"/>
  <c r="AV1574" i="1"/>
  <c r="AU1574" i="1"/>
  <c r="AS1574" i="1"/>
  <c r="AR1574" i="1"/>
  <c r="M1574" i="1" s="1"/>
  <c r="AQ1574" i="1"/>
  <c r="AO1574" i="1"/>
  <c r="AN1574" i="1"/>
  <c r="AP1574" i="1" s="1"/>
  <c r="AM1574" i="1"/>
  <c r="AL1574" i="1"/>
  <c r="AK1574" i="1"/>
  <c r="AJ1574" i="1"/>
  <c r="AI1574" i="1"/>
  <c r="Q1574" i="1"/>
  <c r="BM1573" i="1"/>
  <c r="BL1573" i="1"/>
  <c r="BK1573" i="1"/>
  <c r="BJ1573" i="1"/>
  <c r="BI1573" i="1"/>
  <c r="BH1573" i="1"/>
  <c r="BG1573" i="1"/>
  <c r="BF1573" i="1"/>
  <c r="BE1573" i="1"/>
  <c r="BD1573" i="1"/>
  <c r="BC1573" i="1"/>
  <c r="BB1573" i="1"/>
  <c r="BA1573" i="1"/>
  <c r="AZ1573" i="1"/>
  <c r="AY1573" i="1"/>
  <c r="AX1573" i="1"/>
  <c r="AW1573" i="1"/>
  <c r="AT1573" i="1" s="1"/>
  <c r="K1573" i="1" s="1"/>
  <c r="AV1573" i="1"/>
  <c r="AU1573" i="1"/>
  <c r="AS1573" i="1"/>
  <c r="AR1573" i="1"/>
  <c r="M1573" i="1" s="1"/>
  <c r="AQ1573" i="1"/>
  <c r="AO1573" i="1"/>
  <c r="AN1573" i="1"/>
  <c r="AP1573" i="1" s="1"/>
  <c r="AM1573" i="1"/>
  <c r="AL1573" i="1"/>
  <c r="AK1573" i="1"/>
  <c r="AJ1573" i="1"/>
  <c r="AI1573" i="1"/>
  <c r="Q1573" i="1"/>
  <c r="CD1572" i="1"/>
  <c r="BM1572" i="1"/>
  <c r="BL1572" i="1"/>
  <c r="BK1572" i="1"/>
  <c r="BJ1572" i="1"/>
  <c r="BI1572" i="1"/>
  <c r="BH1572" i="1"/>
  <c r="BG1572" i="1"/>
  <c r="BF1572" i="1"/>
  <c r="BE1572" i="1"/>
  <c r="BD1572" i="1"/>
  <c r="BC1572" i="1"/>
  <c r="BB1572" i="1"/>
  <c r="BA1572" i="1"/>
  <c r="AZ1572" i="1"/>
  <c r="AY1572" i="1"/>
  <c r="AX1572" i="1"/>
  <c r="AW1572" i="1"/>
  <c r="AT1572" i="1" s="1"/>
  <c r="K1572" i="1" s="1"/>
  <c r="AV1572" i="1"/>
  <c r="AU1572" i="1"/>
  <c r="AS1572" i="1"/>
  <c r="AR1572" i="1"/>
  <c r="M1572" i="1" s="1"/>
  <c r="AQ1572" i="1"/>
  <c r="AO1572" i="1"/>
  <c r="AN1572" i="1"/>
  <c r="AP1572" i="1" s="1"/>
  <c r="AM1572" i="1"/>
  <c r="AL1572" i="1"/>
  <c r="AK1572" i="1"/>
  <c r="AJ1572" i="1"/>
  <c r="AI1572" i="1"/>
  <c r="Q1572" i="1"/>
  <c r="CD1571" i="1"/>
  <c r="BM1571" i="1"/>
  <c r="BL1571" i="1"/>
  <c r="BK1571" i="1"/>
  <c r="BJ1571" i="1"/>
  <c r="BI1571" i="1"/>
  <c r="BH1571" i="1"/>
  <c r="BG1571" i="1"/>
  <c r="BF1571" i="1"/>
  <c r="BE1571" i="1"/>
  <c r="BD1571" i="1"/>
  <c r="BC1571" i="1"/>
  <c r="BB1571" i="1"/>
  <c r="BA1571" i="1"/>
  <c r="AZ1571" i="1"/>
  <c r="AY1571" i="1"/>
  <c r="AX1571" i="1"/>
  <c r="AW1571" i="1"/>
  <c r="AT1571" i="1" s="1"/>
  <c r="K1571" i="1" s="1"/>
  <c r="AV1571" i="1"/>
  <c r="AU1571" i="1"/>
  <c r="AS1571" i="1"/>
  <c r="AR1571" i="1"/>
  <c r="M1571" i="1" s="1"/>
  <c r="AQ1571" i="1"/>
  <c r="AO1571" i="1"/>
  <c r="AN1571" i="1"/>
  <c r="AP1571" i="1" s="1"/>
  <c r="AM1571" i="1"/>
  <c r="AL1571" i="1"/>
  <c r="AK1571" i="1"/>
  <c r="AJ1571" i="1"/>
  <c r="AI1571" i="1"/>
  <c r="Q1571" i="1"/>
  <c r="CD1570" i="1"/>
  <c r="BM1570" i="1"/>
  <c r="BL1570" i="1"/>
  <c r="BK1570" i="1"/>
  <c r="BJ1570" i="1"/>
  <c r="BI1570" i="1"/>
  <c r="BH1570" i="1"/>
  <c r="BG1570" i="1"/>
  <c r="BF1570" i="1"/>
  <c r="BE1570" i="1"/>
  <c r="BD1570" i="1"/>
  <c r="BC1570" i="1"/>
  <c r="BB1570" i="1"/>
  <c r="BA1570" i="1"/>
  <c r="AZ1570" i="1"/>
  <c r="AY1570" i="1"/>
  <c r="AX1570" i="1"/>
  <c r="AW1570" i="1"/>
  <c r="AT1570" i="1" s="1"/>
  <c r="K1570" i="1" s="1"/>
  <c r="AV1570" i="1"/>
  <c r="AU1570" i="1"/>
  <c r="AS1570" i="1"/>
  <c r="AR1570" i="1"/>
  <c r="M1570" i="1" s="1"/>
  <c r="AQ1570" i="1"/>
  <c r="AO1570" i="1"/>
  <c r="AN1570" i="1"/>
  <c r="AP1570" i="1" s="1"/>
  <c r="AM1570" i="1"/>
  <c r="AL1570" i="1"/>
  <c r="AK1570" i="1"/>
  <c r="AJ1570" i="1"/>
  <c r="AI1570" i="1"/>
  <c r="CD1569" i="1"/>
  <c r="BM1569" i="1"/>
  <c r="BL1569" i="1"/>
  <c r="BK1569" i="1"/>
  <c r="BJ1569" i="1"/>
  <c r="BI1569" i="1"/>
  <c r="BH1569" i="1"/>
  <c r="BG1569" i="1"/>
  <c r="BF1569" i="1"/>
  <c r="BE1569" i="1"/>
  <c r="BD1569" i="1"/>
  <c r="BC1569" i="1"/>
  <c r="BB1569" i="1"/>
  <c r="BA1569" i="1"/>
  <c r="AZ1569" i="1"/>
  <c r="AY1569" i="1"/>
  <c r="AX1569" i="1"/>
  <c r="AW1569" i="1"/>
  <c r="AT1569" i="1" s="1"/>
  <c r="K1569" i="1" s="1"/>
  <c r="AV1569" i="1"/>
  <c r="AU1569" i="1"/>
  <c r="AS1569" i="1"/>
  <c r="AR1569" i="1"/>
  <c r="M1569" i="1" s="1"/>
  <c r="AQ1569" i="1"/>
  <c r="AO1569" i="1"/>
  <c r="AN1569" i="1"/>
  <c r="AP1569" i="1" s="1"/>
  <c r="AM1569" i="1"/>
  <c r="AL1569" i="1"/>
  <c r="AK1569" i="1"/>
  <c r="AJ1569" i="1"/>
  <c r="AI1569" i="1"/>
  <c r="CD1568" i="1"/>
  <c r="BM1568" i="1"/>
  <c r="BL1568" i="1"/>
  <c r="BK1568" i="1"/>
  <c r="BJ1568" i="1"/>
  <c r="BI1568" i="1"/>
  <c r="BH1568" i="1"/>
  <c r="BG1568" i="1"/>
  <c r="BF1568" i="1"/>
  <c r="BE1568" i="1"/>
  <c r="BD1568" i="1"/>
  <c r="BC1568" i="1"/>
  <c r="BB1568" i="1"/>
  <c r="BA1568" i="1"/>
  <c r="AZ1568" i="1"/>
  <c r="AY1568" i="1"/>
  <c r="AX1568" i="1"/>
  <c r="AW1568" i="1"/>
  <c r="AT1568" i="1" s="1"/>
  <c r="K1568" i="1" s="1"/>
  <c r="AV1568" i="1"/>
  <c r="AU1568" i="1"/>
  <c r="AS1568" i="1"/>
  <c r="AR1568" i="1"/>
  <c r="M1568" i="1" s="1"/>
  <c r="AQ1568" i="1"/>
  <c r="AO1568" i="1"/>
  <c r="AN1568" i="1"/>
  <c r="AP1568" i="1" s="1"/>
  <c r="AM1568" i="1"/>
  <c r="AL1568" i="1"/>
  <c r="AK1568" i="1"/>
  <c r="AJ1568" i="1"/>
  <c r="AI1568" i="1"/>
  <c r="CD1567" i="1"/>
  <c r="BM1567" i="1"/>
  <c r="BL1567" i="1"/>
  <c r="BK1567" i="1"/>
  <c r="BJ1567" i="1"/>
  <c r="BI1567" i="1"/>
  <c r="BH1567" i="1"/>
  <c r="BG1567" i="1"/>
  <c r="BF1567" i="1"/>
  <c r="BE1567" i="1"/>
  <c r="BD1567" i="1"/>
  <c r="BC1567" i="1"/>
  <c r="BB1567" i="1"/>
  <c r="BA1567" i="1"/>
  <c r="AZ1567" i="1"/>
  <c r="AY1567" i="1"/>
  <c r="AX1567" i="1"/>
  <c r="AW1567" i="1"/>
  <c r="AT1567" i="1" s="1"/>
  <c r="K1567" i="1" s="1"/>
  <c r="AV1567" i="1"/>
  <c r="AU1567" i="1"/>
  <c r="AS1567" i="1"/>
  <c r="AR1567" i="1"/>
  <c r="M1567" i="1" s="1"/>
  <c r="AQ1567" i="1"/>
  <c r="AO1567" i="1"/>
  <c r="AN1567" i="1"/>
  <c r="AP1567" i="1" s="1"/>
  <c r="AM1567" i="1"/>
  <c r="AL1567" i="1"/>
  <c r="AK1567" i="1"/>
  <c r="AJ1567" i="1"/>
  <c r="AI1567" i="1"/>
  <c r="CD1566" i="1"/>
  <c r="BM1566" i="1"/>
  <c r="BL1566" i="1"/>
  <c r="BK1566" i="1"/>
  <c r="BJ1566" i="1"/>
  <c r="BI1566" i="1"/>
  <c r="BH1566" i="1"/>
  <c r="BG1566" i="1"/>
  <c r="BF1566" i="1"/>
  <c r="BE1566" i="1"/>
  <c r="BD1566" i="1"/>
  <c r="BC1566" i="1"/>
  <c r="BB1566" i="1"/>
  <c r="BA1566" i="1"/>
  <c r="AZ1566" i="1"/>
  <c r="AY1566" i="1"/>
  <c r="AX1566" i="1"/>
  <c r="AW1566" i="1"/>
  <c r="AT1566" i="1" s="1"/>
  <c r="K1566" i="1" s="1"/>
  <c r="AV1566" i="1"/>
  <c r="AU1566" i="1"/>
  <c r="AS1566" i="1"/>
  <c r="AR1566" i="1"/>
  <c r="M1566" i="1" s="1"/>
  <c r="AQ1566" i="1"/>
  <c r="AO1566" i="1"/>
  <c r="AN1566" i="1"/>
  <c r="AP1566" i="1" s="1"/>
  <c r="AM1566" i="1"/>
  <c r="AL1566" i="1"/>
  <c r="AK1566" i="1"/>
  <c r="AJ1566" i="1"/>
  <c r="AI1566" i="1"/>
  <c r="CD1565" i="1"/>
  <c r="BM1565" i="1"/>
  <c r="BL1565" i="1"/>
  <c r="BK1565" i="1"/>
  <c r="BJ1565" i="1"/>
  <c r="BI1565" i="1"/>
  <c r="BH1565" i="1"/>
  <c r="BG1565" i="1"/>
  <c r="BF1565" i="1"/>
  <c r="BE1565" i="1"/>
  <c r="BD1565" i="1"/>
  <c r="BC1565" i="1"/>
  <c r="BB1565" i="1"/>
  <c r="BA1565" i="1"/>
  <c r="AZ1565" i="1"/>
  <c r="AY1565" i="1"/>
  <c r="AX1565" i="1"/>
  <c r="AW1565" i="1"/>
  <c r="AT1565" i="1" s="1"/>
  <c r="K1565" i="1" s="1"/>
  <c r="AV1565" i="1"/>
  <c r="AU1565" i="1"/>
  <c r="AS1565" i="1"/>
  <c r="AR1565" i="1"/>
  <c r="M1565" i="1" s="1"/>
  <c r="AQ1565" i="1"/>
  <c r="AO1565" i="1"/>
  <c r="AN1565" i="1"/>
  <c r="AP1565" i="1" s="1"/>
  <c r="AM1565" i="1"/>
  <c r="AL1565" i="1"/>
  <c r="AK1565" i="1"/>
  <c r="AJ1565" i="1"/>
  <c r="AI1565" i="1"/>
  <c r="AH1565" i="1"/>
  <c r="Q1565" i="1"/>
  <c r="BM1564" i="1"/>
  <c r="BL1564" i="1"/>
  <c r="BK1564" i="1"/>
  <c r="BJ1564" i="1"/>
  <c r="BI1564" i="1"/>
  <c r="BH1564" i="1"/>
  <c r="BG1564" i="1"/>
  <c r="BF1564" i="1"/>
  <c r="BE1564" i="1"/>
  <c r="BD1564" i="1"/>
  <c r="BC1564" i="1"/>
  <c r="BB1564" i="1"/>
  <c r="BA1564" i="1"/>
  <c r="AZ1564" i="1"/>
  <c r="AY1564" i="1"/>
  <c r="AX1564" i="1"/>
  <c r="AW1564" i="1"/>
  <c r="AT1564" i="1" s="1"/>
  <c r="K1564" i="1" s="1"/>
  <c r="AV1564" i="1"/>
  <c r="AU1564" i="1"/>
  <c r="AS1564" i="1"/>
  <c r="AR1564" i="1"/>
  <c r="M1564" i="1" s="1"/>
  <c r="AQ1564" i="1"/>
  <c r="AO1564" i="1"/>
  <c r="AN1564" i="1"/>
  <c r="AP1564" i="1" s="1"/>
  <c r="AM1564" i="1"/>
  <c r="AL1564" i="1"/>
  <c r="AK1564" i="1"/>
  <c r="AJ1564" i="1"/>
  <c r="AI1564" i="1"/>
  <c r="CD1563" i="1"/>
  <c r="BM1563" i="1"/>
  <c r="BL1563" i="1"/>
  <c r="BK1563" i="1"/>
  <c r="BJ1563" i="1"/>
  <c r="BI1563" i="1"/>
  <c r="BH1563" i="1"/>
  <c r="BG1563" i="1"/>
  <c r="BF1563" i="1"/>
  <c r="BE1563" i="1"/>
  <c r="BD1563" i="1"/>
  <c r="BC1563" i="1"/>
  <c r="BB1563" i="1"/>
  <c r="BA1563" i="1"/>
  <c r="AZ1563" i="1"/>
  <c r="AY1563" i="1"/>
  <c r="AX1563" i="1"/>
  <c r="AW1563" i="1"/>
  <c r="AT1563" i="1" s="1"/>
  <c r="K1563" i="1" s="1"/>
  <c r="AV1563" i="1"/>
  <c r="AU1563" i="1"/>
  <c r="AS1563" i="1"/>
  <c r="AR1563" i="1"/>
  <c r="M1563" i="1" s="1"/>
  <c r="AQ1563" i="1"/>
  <c r="AO1563" i="1"/>
  <c r="AN1563" i="1"/>
  <c r="AP1563" i="1" s="1"/>
  <c r="AM1563" i="1"/>
  <c r="AL1563" i="1"/>
  <c r="AK1563" i="1"/>
  <c r="AJ1563" i="1"/>
  <c r="AI1563" i="1"/>
  <c r="BM1562" i="1"/>
  <c r="BL1562" i="1"/>
  <c r="BK1562" i="1"/>
  <c r="BJ1562" i="1"/>
  <c r="BI1562" i="1"/>
  <c r="BH1562" i="1"/>
  <c r="BG1562" i="1"/>
  <c r="BF1562" i="1"/>
  <c r="BE1562" i="1"/>
  <c r="BD1562" i="1"/>
  <c r="BC1562" i="1"/>
  <c r="BB1562" i="1"/>
  <c r="BA1562" i="1"/>
  <c r="AZ1562" i="1"/>
  <c r="AY1562" i="1"/>
  <c r="AX1562" i="1"/>
  <c r="AW1562" i="1"/>
  <c r="AT1562" i="1" s="1"/>
  <c r="K1562" i="1" s="1"/>
  <c r="AV1562" i="1"/>
  <c r="AU1562" i="1"/>
  <c r="AS1562" i="1"/>
  <c r="AR1562" i="1"/>
  <c r="M1562" i="1" s="1"/>
  <c r="AQ1562" i="1"/>
  <c r="AO1562" i="1"/>
  <c r="AN1562" i="1"/>
  <c r="AP1562" i="1" s="1"/>
  <c r="AM1562" i="1"/>
  <c r="AL1562" i="1"/>
  <c r="AK1562" i="1"/>
  <c r="AJ1562" i="1"/>
  <c r="AI1562" i="1"/>
  <c r="AH1562" i="1"/>
  <c r="Q1562" i="1"/>
  <c r="CD1561" i="1"/>
  <c r="BM1561" i="1"/>
  <c r="BL1561" i="1"/>
  <c r="BK1561" i="1"/>
  <c r="BJ1561" i="1"/>
  <c r="BI1561" i="1"/>
  <c r="BH1561" i="1"/>
  <c r="BG1561" i="1"/>
  <c r="BF1561" i="1"/>
  <c r="BE1561" i="1"/>
  <c r="BD1561" i="1"/>
  <c r="BC1561" i="1"/>
  <c r="BB1561" i="1"/>
  <c r="BA1561" i="1"/>
  <c r="AZ1561" i="1"/>
  <c r="AY1561" i="1"/>
  <c r="AX1561" i="1"/>
  <c r="AW1561" i="1"/>
  <c r="AT1561" i="1" s="1"/>
  <c r="K1561" i="1" s="1"/>
  <c r="AV1561" i="1"/>
  <c r="AU1561" i="1"/>
  <c r="AS1561" i="1"/>
  <c r="AR1561" i="1"/>
  <c r="M1561" i="1" s="1"/>
  <c r="AQ1561" i="1"/>
  <c r="AO1561" i="1"/>
  <c r="AN1561" i="1"/>
  <c r="AP1561" i="1" s="1"/>
  <c r="AM1561" i="1"/>
  <c r="AL1561" i="1"/>
  <c r="AK1561" i="1"/>
  <c r="AJ1561" i="1"/>
  <c r="AI1561" i="1"/>
  <c r="CD1560" i="1"/>
  <c r="BM1560" i="1"/>
  <c r="BL1560" i="1"/>
  <c r="BK1560" i="1"/>
  <c r="BJ1560" i="1"/>
  <c r="BI1560" i="1"/>
  <c r="BH1560" i="1"/>
  <c r="BG1560" i="1"/>
  <c r="BF1560" i="1"/>
  <c r="BE1560" i="1"/>
  <c r="BD1560" i="1"/>
  <c r="BC1560" i="1"/>
  <c r="BB1560" i="1"/>
  <c r="BA1560" i="1"/>
  <c r="AZ1560" i="1"/>
  <c r="AY1560" i="1"/>
  <c r="AX1560" i="1"/>
  <c r="AW1560" i="1"/>
  <c r="AT1560" i="1" s="1"/>
  <c r="K1560" i="1" s="1"/>
  <c r="AV1560" i="1"/>
  <c r="AU1560" i="1"/>
  <c r="AS1560" i="1"/>
  <c r="AR1560" i="1"/>
  <c r="M1560" i="1" s="1"/>
  <c r="AQ1560" i="1"/>
  <c r="AO1560" i="1"/>
  <c r="AN1560" i="1"/>
  <c r="AP1560" i="1" s="1"/>
  <c r="AM1560" i="1"/>
  <c r="AL1560" i="1"/>
  <c r="AK1560" i="1"/>
  <c r="AJ1560" i="1"/>
  <c r="AI1560" i="1"/>
  <c r="CD1559" i="1"/>
  <c r="BM1559" i="1"/>
  <c r="BL1559" i="1"/>
  <c r="BK1559" i="1"/>
  <c r="BJ1559" i="1"/>
  <c r="BI1559" i="1"/>
  <c r="BH1559" i="1"/>
  <c r="BG1559" i="1"/>
  <c r="BF1559" i="1"/>
  <c r="BE1559" i="1"/>
  <c r="BD1559" i="1"/>
  <c r="BC1559" i="1"/>
  <c r="BB1559" i="1"/>
  <c r="BA1559" i="1"/>
  <c r="AZ1559" i="1"/>
  <c r="AY1559" i="1"/>
  <c r="AX1559" i="1"/>
  <c r="AW1559" i="1"/>
  <c r="AT1559" i="1" s="1"/>
  <c r="K1559" i="1" s="1"/>
  <c r="AV1559" i="1"/>
  <c r="AU1559" i="1"/>
  <c r="AS1559" i="1"/>
  <c r="AR1559" i="1"/>
  <c r="M1559" i="1" s="1"/>
  <c r="AQ1559" i="1"/>
  <c r="AO1559" i="1"/>
  <c r="AN1559" i="1"/>
  <c r="AP1559" i="1" s="1"/>
  <c r="AM1559" i="1"/>
  <c r="AL1559" i="1"/>
  <c r="AK1559" i="1"/>
  <c r="AJ1559" i="1"/>
  <c r="AI1559" i="1"/>
  <c r="Q1559" i="1"/>
  <c r="CD1558" i="1"/>
  <c r="BM1558" i="1"/>
  <c r="BL1558" i="1"/>
  <c r="BK1558" i="1"/>
  <c r="BJ1558" i="1"/>
  <c r="BI1558" i="1"/>
  <c r="BH1558" i="1"/>
  <c r="BG1558" i="1"/>
  <c r="BF1558" i="1"/>
  <c r="BE1558" i="1"/>
  <c r="BD1558" i="1"/>
  <c r="BC1558" i="1"/>
  <c r="BB1558" i="1"/>
  <c r="BA1558" i="1"/>
  <c r="AZ1558" i="1"/>
  <c r="AY1558" i="1"/>
  <c r="AX1558" i="1"/>
  <c r="AW1558" i="1"/>
  <c r="AT1558" i="1" s="1"/>
  <c r="K1558" i="1" s="1"/>
  <c r="AV1558" i="1"/>
  <c r="AU1558" i="1"/>
  <c r="AS1558" i="1"/>
  <c r="AR1558" i="1"/>
  <c r="M1558" i="1" s="1"/>
  <c r="AQ1558" i="1"/>
  <c r="AO1558" i="1"/>
  <c r="AN1558" i="1"/>
  <c r="AP1558" i="1" s="1"/>
  <c r="AM1558" i="1"/>
  <c r="AL1558" i="1"/>
  <c r="AK1558" i="1"/>
  <c r="AJ1558" i="1"/>
  <c r="AI1558" i="1"/>
  <c r="CD1557" i="1"/>
  <c r="BM1557" i="1"/>
  <c r="BL1557" i="1"/>
  <c r="BK1557" i="1"/>
  <c r="BJ1557" i="1"/>
  <c r="BI1557" i="1"/>
  <c r="BH1557" i="1"/>
  <c r="BG1557" i="1"/>
  <c r="BF1557" i="1"/>
  <c r="BE1557" i="1"/>
  <c r="BD1557" i="1"/>
  <c r="BC1557" i="1"/>
  <c r="BB1557" i="1"/>
  <c r="BA1557" i="1"/>
  <c r="AZ1557" i="1"/>
  <c r="AY1557" i="1"/>
  <c r="AX1557" i="1"/>
  <c r="AW1557" i="1"/>
  <c r="AT1557" i="1" s="1"/>
  <c r="K1557" i="1" s="1"/>
  <c r="AV1557" i="1"/>
  <c r="AU1557" i="1"/>
  <c r="AS1557" i="1"/>
  <c r="AR1557" i="1"/>
  <c r="M1557" i="1" s="1"/>
  <c r="AQ1557" i="1"/>
  <c r="AO1557" i="1"/>
  <c r="AN1557" i="1"/>
  <c r="AP1557" i="1" s="1"/>
  <c r="AM1557" i="1"/>
  <c r="AL1557" i="1"/>
  <c r="AK1557" i="1"/>
  <c r="AJ1557" i="1"/>
  <c r="AI1557" i="1"/>
  <c r="Q1557" i="1"/>
  <c r="CD1556" i="1"/>
  <c r="BM1556" i="1"/>
  <c r="BL1556" i="1"/>
  <c r="BK1556" i="1"/>
  <c r="BJ1556" i="1"/>
  <c r="BI1556" i="1"/>
  <c r="BH1556" i="1"/>
  <c r="BG1556" i="1"/>
  <c r="BF1556" i="1"/>
  <c r="BE1556" i="1"/>
  <c r="BD1556" i="1"/>
  <c r="BC1556" i="1"/>
  <c r="BB1556" i="1"/>
  <c r="BA1556" i="1"/>
  <c r="AZ1556" i="1"/>
  <c r="AY1556" i="1"/>
  <c r="AX1556" i="1"/>
  <c r="AW1556" i="1"/>
  <c r="AT1556" i="1" s="1"/>
  <c r="K1556" i="1" s="1"/>
  <c r="AV1556" i="1"/>
  <c r="AU1556" i="1"/>
  <c r="AS1556" i="1"/>
  <c r="AR1556" i="1"/>
  <c r="M1556" i="1" s="1"/>
  <c r="AQ1556" i="1"/>
  <c r="AO1556" i="1"/>
  <c r="AN1556" i="1"/>
  <c r="AP1556" i="1" s="1"/>
  <c r="AM1556" i="1"/>
  <c r="AL1556" i="1"/>
  <c r="AK1556" i="1"/>
  <c r="AJ1556" i="1"/>
  <c r="AI1556" i="1"/>
  <c r="CD1555" i="1"/>
  <c r="BM1555" i="1"/>
  <c r="BL1555" i="1"/>
  <c r="BK1555" i="1"/>
  <c r="BJ1555" i="1"/>
  <c r="BI1555" i="1"/>
  <c r="BH1555" i="1"/>
  <c r="BG1555" i="1"/>
  <c r="BF1555" i="1"/>
  <c r="BE1555" i="1"/>
  <c r="BD1555" i="1"/>
  <c r="BC1555" i="1"/>
  <c r="BB1555" i="1"/>
  <c r="BA1555" i="1"/>
  <c r="AZ1555" i="1"/>
  <c r="AY1555" i="1"/>
  <c r="AX1555" i="1"/>
  <c r="AW1555" i="1"/>
  <c r="AT1555" i="1" s="1"/>
  <c r="K1555" i="1" s="1"/>
  <c r="AV1555" i="1"/>
  <c r="AU1555" i="1"/>
  <c r="AS1555" i="1"/>
  <c r="AR1555" i="1"/>
  <c r="M1555" i="1" s="1"/>
  <c r="AQ1555" i="1"/>
  <c r="AO1555" i="1"/>
  <c r="AN1555" i="1"/>
  <c r="AP1555" i="1" s="1"/>
  <c r="AM1555" i="1"/>
  <c r="AL1555" i="1"/>
  <c r="AK1555" i="1"/>
  <c r="AJ1555" i="1"/>
  <c r="AI1555" i="1"/>
  <c r="CD1554" i="1"/>
  <c r="BM1554" i="1"/>
  <c r="BL1554" i="1"/>
  <c r="BK1554" i="1"/>
  <c r="BJ1554" i="1"/>
  <c r="BI1554" i="1"/>
  <c r="BH1554" i="1"/>
  <c r="BG1554" i="1"/>
  <c r="BF1554" i="1"/>
  <c r="BE1554" i="1"/>
  <c r="BD1554" i="1"/>
  <c r="BC1554" i="1"/>
  <c r="BB1554" i="1"/>
  <c r="BA1554" i="1"/>
  <c r="AZ1554" i="1"/>
  <c r="AY1554" i="1"/>
  <c r="AX1554" i="1"/>
  <c r="AW1554" i="1"/>
  <c r="AT1554" i="1" s="1"/>
  <c r="K1554" i="1" s="1"/>
  <c r="AV1554" i="1"/>
  <c r="AU1554" i="1"/>
  <c r="AS1554" i="1"/>
  <c r="AR1554" i="1"/>
  <c r="M1554" i="1" s="1"/>
  <c r="AQ1554" i="1"/>
  <c r="AO1554" i="1"/>
  <c r="AN1554" i="1"/>
  <c r="AP1554" i="1" s="1"/>
  <c r="AM1554" i="1"/>
  <c r="AL1554" i="1"/>
  <c r="AK1554" i="1"/>
  <c r="AJ1554" i="1"/>
  <c r="AI1554" i="1"/>
  <c r="CD1553" i="1"/>
  <c r="BM1553" i="1"/>
  <c r="BL1553" i="1"/>
  <c r="BK1553" i="1"/>
  <c r="BJ1553" i="1"/>
  <c r="BI1553" i="1"/>
  <c r="BH1553" i="1"/>
  <c r="BG1553" i="1"/>
  <c r="BF1553" i="1"/>
  <c r="BE1553" i="1"/>
  <c r="BD1553" i="1"/>
  <c r="BC1553" i="1"/>
  <c r="BB1553" i="1"/>
  <c r="BA1553" i="1"/>
  <c r="AZ1553" i="1"/>
  <c r="AY1553" i="1"/>
  <c r="AX1553" i="1"/>
  <c r="AW1553" i="1"/>
  <c r="AT1553" i="1" s="1"/>
  <c r="K1553" i="1" s="1"/>
  <c r="AV1553" i="1"/>
  <c r="AU1553" i="1"/>
  <c r="AS1553" i="1"/>
  <c r="AR1553" i="1"/>
  <c r="M1553" i="1" s="1"/>
  <c r="AQ1553" i="1"/>
  <c r="AO1553" i="1"/>
  <c r="AN1553" i="1"/>
  <c r="AP1553" i="1" s="1"/>
  <c r="AM1553" i="1"/>
  <c r="AL1553" i="1"/>
  <c r="AK1553" i="1"/>
  <c r="AJ1553" i="1"/>
  <c r="AI1553" i="1"/>
  <c r="CD1552" i="1"/>
  <c r="BM1552" i="1"/>
  <c r="BL1552" i="1"/>
  <c r="BK1552" i="1"/>
  <c r="BJ1552" i="1"/>
  <c r="BI1552" i="1"/>
  <c r="BH1552" i="1"/>
  <c r="BG1552" i="1"/>
  <c r="BF1552" i="1"/>
  <c r="BE1552" i="1"/>
  <c r="BD1552" i="1"/>
  <c r="BC1552" i="1"/>
  <c r="BB1552" i="1"/>
  <c r="BA1552" i="1"/>
  <c r="AZ1552" i="1"/>
  <c r="AY1552" i="1"/>
  <c r="AX1552" i="1"/>
  <c r="AW1552" i="1"/>
  <c r="AT1552" i="1" s="1"/>
  <c r="K1552" i="1" s="1"/>
  <c r="AV1552" i="1"/>
  <c r="AU1552" i="1"/>
  <c r="AS1552" i="1"/>
  <c r="AR1552" i="1"/>
  <c r="M1552" i="1" s="1"/>
  <c r="AQ1552" i="1"/>
  <c r="AO1552" i="1"/>
  <c r="AN1552" i="1"/>
  <c r="AP1552" i="1" s="1"/>
  <c r="AM1552" i="1"/>
  <c r="AL1552" i="1"/>
  <c r="AK1552" i="1"/>
  <c r="AJ1552" i="1"/>
  <c r="AI1552" i="1"/>
  <c r="AH1552" i="1"/>
  <c r="Q1552" i="1"/>
  <c r="CD1551" i="1"/>
  <c r="BM1551" i="1"/>
  <c r="BL1551" i="1"/>
  <c r="BK1551" i="1"/>
  <c r="BJ1551" i="1"/>
  <c r="BI1551" i="1"/>
  <c r="BH1551" i="1"/>
  <c r="BG1551" i="1"/>
  <c r="BF1551" i="1"/>
  <c r="BE1551" i="1"/>
  <c r="BD1551" i="1"/>
  <c r="BC1551" i="1"/>
  <c r="BB1551" i="1"/>
  <c r="BA1551" i="1"/>
  <c r="AZ1551" i="1"/>
  <c r="AY1551" i="1"/>
  <c r="AX1551" i="1"/>
  <c r="AW1551" i="1"/>
  <c r="AT1551" i="1" s="1"/>
  <c r="K1551" i="1" s="1"/>
  <c r="AV1551" i="1"/>
  <c r="AU1551" i="1"/>
  <c r="AS1551" i="1"/>
  <c r="AR1551" i="1"/>
  <c r="M1551" i="1" s="1"/>
  <c r="AQ1551" i="1"/>
  <c r="AO1551" i="1"/>
  <c r="AN1551" i="1"/>
  <c r="AP1551" i="1" s="1"/>
  <c r="AM1551" i="1"/>
  <c r="AL1551" i="1"/>
  <c r="AK1551" i="1"/>
  <c r="AJ1551" i="1"/>
  <c r="AI1551" i="1"/>
  <c r="CD1550" i="1"/>
  <c r="BM1550" i="1"/>
  <c r="BL1550" i="1"/>
  <c r="BK1550" i="1"/>
  <c r="BJ1550" i="1"/>
  <c r="BI1550" i="1"/>
  <c r="BH1550" i="1"/>
  <c r="BG1550" i="1"/>
  <c r="BF1550" i="1"/>
  <c r="BE1550" i="1"/>
  <c r="BD1550" i="1"/>
  <c r="BC1550" i="1"/>
  <c r="BB1550" i="1"/>
  <c r="BA1550" i="1"/>
  <c r="AZ1550" i="1"/>
  <c r="AY1550" i="1"/>
  <c r="AX1550" i="1"/>
  <c r="AW1550" i="1"/>
  <c r="AT1550" i="1" s="1"/>
  <c r="K1550" i="1" s="1"/>
  <c r="AV1550" i="1"/>
  <c r="AU1550" i="1"/>
  <c r="AS1550" i="1"/>
  <c r="AR1550" i="1"/>
  <c r="M1550" i="1" s="1"/>
  <c r="AQ1550" i="1"/>
  <c r="AO1550" i="1"/>
  <c r="AN1550" i="1"/>
  <c r="AP1550" i="1" s="1"/>
  <c r="AM1550" i="1"/>
  <c r="AL1550" i="1"/>
  <c r="AK1550" i="1"/>
  <c r="AJ1550" i="1"/>
  <c r="AI1550" i="1"/>
  <c r="Q1550" i="1"/>
  <c r="CD1549" i="1"/>
  <c r="BM1549" i="1"/>
  <c r="BL1549" i="1"/>
  <c r="BK1549" i="1"/>
  <c r="BJ1549" i="1"/>
  <c r="BI1549" i="1"/>
  <c r="BH1549" i="1"/>
  <c r="BG1549" i="1"/>
  <c r="BF1549" i="1"/>
  <c r="BE1549" i="1"/>
  <c r="BD1549" i="1"/>
  <c r="BC1549" i="1"/>
  <c r="BB1549" i="1"/>
  <c r="BA1549" i="1"/>
  <c r="AZ1549" i="1"/>
  <c r="AY1549" i="1"/>
  <c r="AX1549" i="1"/>
  <c r="AW1549" i="1"/>
  <c r="AT1549" i="1" s="1"/>
  <c r="K1549" i="1" s="1"/>
  <c r="AV1549" i="1"/>
  <c r="AU1549" i="1"/>
  <c r="AS1549" i="1"/>
  <c r="AR1549" i="1"/>
  <c r="M1549" i="1" s="1"/>
  <c r="AQ1549" i="1"/>
  <c r="AO1549" i="1"/>
  <c r="AN1549" i="1"/>
  <c r="AP1549" i="1" s="1"/>
  <c r="AM1549" i="1"/>
  <c r="AL1549" i="1"/>
  <c r="AK1549" i="1"/>
  <c r="AJ1549" i="1"/>
  <c r="AI1549" i="1"/>
  <c r="Q1549" i="1"/>
  <c r="CD1548" i="1"/>
  <c r="BM1548" i="1"/>
  <c r="BL1548" i="1"/>
  <c r="BK1548" i="1"/>
  <c r="BJ1548" i="1"/>
  <c r="BI1548" i="1"/>
  <c r="BH1548" i="1"/>
  <c r="BG1548" i="1"/>
  <c r="BF1548" i="1"/>
  <c r="BE1548" i="1"/>
  <c r="BD1548" i="1"/>
  <c r="BC1548" i="1"/>
  <c r="BB1548" i="1"/>
  <c r="BA1548" i="1"/>
  <c r="AZ1548" i="1"/>
  <c r="AY1548" i="1"/>
  <c r="AX1548" i="1"/>
  <c r="AW1548" i="1"/>
  <c r="AT1548" i="1" s="1"/>
  <c r="K1548" i="1" s="1"/>
  <c r="AV1548" i="1"/>
  <c r="AU1548" i="1"/>
  <c r="AS1548" i="1"/>
  <c r="AR1548" i="1"/>
  <c r="M1548" i="1" s="1"/>
  <c r="AQ1548" i="1"/>
  <c r="AO1548" i="1"/>
  <c r="AN1548" i="1"/>
  <c r="AP1548" i="1" s="1"/>
  <c r="AM1548" i="1"/>
  <c r="AL1548" i="1"/>
  <c r="AK1548" i="1"/>
  <c r="AJ1548" i="1"/>
  <c r="AI1548" i="1"/>
  <c r="AH1548" i="1"/>
  <c r="Q1548" i="1"/>
  <c r="CD1547" i="1"/>
  <c r="BM1547" i="1"/>
  <c r="BL1547" i="1"/>
  <c r="BK1547" i="1"/>
  <c r="BJ1547" i="1"/>
  <c r="BI1547" i="1"/>
  <c r="BH1547" i="1"/>
  <c r="BG1547" i="1"/>
  <c r="BF1547" i="1"/>
  <c r="BE1547" i="1"/>
  <c r="BD1547" i="1"/>
  <c r="BC1547" i="1"/>
  <c r="BB1547" i="1"/>
  <c r="BA1547" i="1"/>
  <c r="AZ1547" i="1"/>
  <c r="AY1547" i="1"/>
  <c r="AX1547" i="1"/>
  <c r="AW1547" i="1"/>
  <c r="AT1547" i="1" s="1"/>
  <c r="K1547" i="1" s="1"/>
  <c r="AV1547" i="1"/>
  <c r="AU1547" i="1"/>
  <c r="AS1547" i="1"/>
  <c r="AR1547" i="1"/>
  <c r="M1547" i="1" s="1"/>
  <c r="AQ1547" i="1"/>
  <c r="AO1547" i="1"/>
  <c r="AN1547" i="1"/>
  <c r="AP1547" i="1" s="1"/>
  <c r="AM1547" i="1"/>
  <c r="AL1547" i="1"/>
  <c r="AK1547" i="1"/>
  <c r="AJ1547" i="1"/>
  <c r="AI1547" i="1"/>
  <c r="CD1546" i="1"/>
  <c r="BM1546" i="1"/>
  <c r="BL1546" i="1"/>
  <c r="BK1546" i="1"/>
  <c r="BJ1546" i="1"/>
  <c r="BI1546" i="1"/>
  <c r="BH1546" i="1"/>
  <c r="BG1546" i="1"/>
  <c r="BF1546" i="1"/>
  <c r="BE1546" i="1"/>
  <c r="BD1546" i="1"/>
  <c r="BC1546" i="1"/>
  <c r="BB1546" i="1"/>
  <c r="BA1546" i="1"/>
  <c r="AZ1546" i="1"/>
  <c r="AY1546" i="1"/>
  <c r="AX1546" i="1"/>
  <c r="AW1546" i="1"/>
  <c r="AT1546" i="1" s="1"/>
  <c r="K1546" i="1" s="1"/>
  <c r="AV1546" i="1"/>
  <c r="AU1546" i="1"/>
  <c r="AS1546" i="1"/>
  <c r="AR1546" i="1"/>
  <c r="M1546" i="1" s="1"/>
  <c r="AQ1546" i="1"/>
  <c r="AO1546" i="1"/>
  <c r="AN1546" i="1"/>
  <c r="AP1546" i="1" s="1"/>
  <c r="AM1546" i="1"/>
  <c r="AL1546" i="1"/>
  <c r="AK1546" i="1"/>
  <c r="AJ1546" i="1"/>
  <c r="AI1546" i="1"/>
  <c r="CD1545" i="1"/>
  <c r="BM1545" i="1"/>
  <c r="BL1545" i="1"/>
  <c r="BK1545" i="1"/>
  <c r="BJ1545" i="1"/>
  <c r="BI1545" i="1"/>
  <c r="BH1545" i="1"/>
  <c r="BG1545" i="1"/>
  <c r="BF1545" i="1"/>
  <c r="BE1545" i="1"/>
  <c r="BD1545" i="1"/>
  <c r="BC1545" i="1"/>
  <c r="BB1545" i="1"/>
  <c r="BA1545" i="1"/>
  <c r="AZ1545" i="1"/>
  <c r="AY1545" i="1"/>
  <c r="AX1545" i="1"/>
  <c r="AW1545" i="1"/>
  <c r="AT1545" i="1" s="1"/>
  <c r="K1545" i="1" s="1"/>
  <c r="AV1545" i="1"/>
  <c r="AU1545" i="1"/>
  <c r="AS1545" i="1"/>
  <c r="AR1545" i="1"/>
  <c r="M1545" i="1" s="1"/>
  <c r="AQ1545" i="1"/>
  <c r="AO1545" i="1"/>
  <c r="AN1545" i="1"/>
  <c r="AP1545" i="1" s="1"/>
  <c r="AM1545" i="1"/>
  <c r="AL1545" i="1"/>
  <c r="AK1545" i="1"/>
  <c r="AJ1545" i="1"/>
  <c r="AI1545" i="1"/>
  <c r="CD1544" i="1"/>
  <c r="BM1544" i="1"/>
  <c r="BL1544" i="1"/>
  <c r="BK1544" i="1"/>
  <c r="BJ1544" i="1"/>
  <c r="BI1544" i="1"/>
  <c r="BH1544" i="1"/>
  <c r="BG1544" i="1"/>
  <c r="BF1544" i="1"/>
  <c r="BE1544" i="1"/>
  <c r="BD1544" i="1"/>
  <c r="BC1544" i="1"/>
  <c r="BB1544" i="1"/>
  <c r="BA1544" i="1"/>
  <c r="AZ1544" i="1"/>
  <c r="AY1544" i="1"/>
  <c r="AX1544" i="1"/>
  <c r="AW1544" i="1"/>
  <c r="AT1544" i="1" s="1"/>
  <c r="K1544" i="1" s="1"/>
  <c r="AV1544" i="1"/>
  <c r="AU1544" i="1"/>
  <c r="AS1544" i="1"/>
  <c r="AR1544" i="1"/>
  <c r="M1544" i="1" s="1"/>
  <c r="AQ1544" i="1"/>
  <c r="AO1544" i="1"/>
  <c r="AN1544" i="1"/>
  <c r="AP1544" i="1" s="1"/>
  <c r="AM1544" i="1"/>
  <c r="AL1544" i="1"/>
  <c r="AK1544" i="1"/>
  <c r="AJ1544" i="1"/>
  <c r="AI1544" i="1"/>
  <c r="CD1543" i="1"/>
  <c r="BM1543" i="1"/>
  <c r="BL1543" i="1"/>
  <c r="BK1543" i="1"/>
  <c r="BJ1543" i="1"/>
  <c r="BI1543" i="1"/>
  <c r="BH1543" i="1"/>
  <c r="BG1543" i="1"/>
  <c r="BF1543" i="1"/>
  <c r="BE1543" i="1"/>
  <c r="BD1543" i="1"/>
  <c r="BC1543" i="1"/>
  <c r="BB1543" i="1"/>
  <c r="BA1543" i="1"/>
  <c r="AZ1543" i="1"/>
  <c r="AY1543" i="1"/>
  <c r="AX1543" i="1"/>
  <c r="AW1543" i="1"/>
  <c r="AT1543" i="1" s="1"/>
  <c r="K1543" i="1" s="1"/>
  <c r="AV1543" i="1"/>
  <c r="AU1543" i="1"/>
  <c r="AS1543" i="1"/>
  <c r="AR1543" i="1"/>
  <c r="M1543" i="1" s="1"/>
  <c r="AQ1543" i="1"/>
  <c r="AO1543" i="1"/>
  <c r="AN1543" i="1"/>
  <c r="AP1543" i="1" s="1"/>
  <c r="AM1543" i="1"/>
  <c r="AL1543" i="1"/>
  <c r="AK1543" i="1"/>
  <c r="AJ1543" i="1"/>
  <c r="AI1543" i="1"/>
  <c r="CD1542" i="1"/>
  <c r="BM1542" i="1"/>
  <c r="BL1542" i="1"/>
  <c r="BK1542" i="1"/>
  <c r="BJ1542" i="1"/>
  <c r="BI1542" i="1"/>
  <c r="BH1542" i="1"/>
  <c r="BG1542" i="1"/>
  <c r="BF1542" i="1"/>
  <c r="BE1542" i="1"/>
  <c r="BD1542" i="1"/>
  <c r="BC1542" i="1"/>
  <c r="BB1542" i="1"/>
  <c r="BA1542" i="1"/>
  <c r="AZ1542" i="1"/>
  <c r="AY1542" i="1"/>
  <c r="AX1542" i="1"/>
  <c r="AW1542" i="1"/>
  <c r="AT1542" i="1" s="1"/>
  <c r="K1542" i="1" s="1"/>
  <c r="AV1542" i="1"/>
  <c r="AU1542" i="1"/>
  <c r="AS1542" i="1"/>
  <c r="AR1542" i="1"/>
  <c r="M1542" i="1" s="1"/>
  <c r="AQ1542" i="1"/>
  <c r="AO1542" i="1"/>
  <c r="AN1542" i="1"/>
  <c r="AP1542" i="1" s="1"/>
  <c r="AM1542" i="1"/>
  <c r="AL1542" i="1"/>
  <c r="AK1542" i="1"/>
  <c r="AJ1542" i="1"/>
  <c r="AI1542" i="1"/>
  <c r="CD1541" i="1"/>
  <c r="BM1541" i="1"/>
  <c r="BL1541" i="1"/>
  <c r="BK1541" i="1"/>
  <c r="BJ1541" i="1"/>
  <c r="BI1541" i="1"/>
  <c r="BH1541" i="1"/>
  <c r="BG1541" i="1"/>
  <c r="BF1541" i="1"/>
  <c r="BE1541" i="1"/>
  <c r="BD1541" i="1"/>
  <c r="BC1541" i="1"/>
  <c r="BB1541" i="1"/>
  <c r="BA1541" i="1"/>
  <c r="AZ1541" i="1"/>
  <c r="AY1541" i="1"/>
  <c r="AX1541" i="1"/>
  <c r="AW1541" i="1"/>
  <c r="AT1541" i="1" s="1"/>
  <c r="K1541" i="1" s="1"/>
  <c r="AV1541" i="1"/>
  <c r="AU1541" i="1"/>
  <c r="AS1541" i="1"/>
  <c r="AR1541" i="1"/>
  <c r="M1541" i="1" s="1"/>
  <c r="AQ1541" i="1"/>
  <c r="AO1541" i="1"/>
  <c r="AN1541" i="1"/>
  <c r="AP1541" i="1" s="1"/>
  <c r="AM1541" i="1"/>
  <c r="AL1541" i="1"/>
  <c r="AK1541" i="1"/>
  <c r="AJ1541" i="1"/>
  <c r="AI1541" i="1"/>
  <c r="BM1540" i="1"/>
  <c r="BL1540" i="1"/>
  <c r="BK1540" i="1"/>
  <c r="BJ1540" i="1"/>
  <c r="BI1540" i="1"/>
  <c r="BH1540" i="1"/>
  <c r="BG1540" i="1"/>
  <c r="BF1540" i="1"/>
  <c r="BE1540" i="1"/>
  <c r="BD1540" i="1"/>
  <c r="BC1540" i="1"/>
  <c r="BB1540" i="1"/>
  <c r="BA1540" i="1"/>
  <c r="AZ1540" i="1"/>
  <c r="AY1540" i="1"/>
  <c r="AX1540" i="1"/>
  <c r="AW1540" i="1"/>
  <c r="AT1540" i="1" s="1"/>
  <c r="K1540" i="1" s="1"/>
  <c r="AV1540" i="1"/>
  <c r="AU1540" i="1"/>
  <c r="AS1540" i="1"/>
  <c r="AR1540" i="1"/>
  <c r="M1540" i="1" s="1"/>
  <c r="AQ1540" i="1"/>
  <c r="AO1540" i="1"/>
  <c r="AN1540" i="1"/>
  <c r="AP1540" i="1" s="1"/>
  <c r="AM1540" i="1"/>
  <c r="AL1540" i="1"/>
  <c r="AK1540" i="1"/>
  <c r="AJ1540" i="1"/>
  <c r="AI1540" i="1"/>
  <c r="CD1539" i="1"/>
  <c r="BM1539" i="1"/>
  <c r="BL1539" i="1"/>
  <c r="BK1539" i="1"/>
  <c r="BJ1539" i="1"/>
  <c r="BI1539" i="1"/>
  <c r="BH1539" i="1"/>
  <c r="BG1539" i="1"/>
  <c r="BF1539" i="1"/>
  <c r="BE1539" i="1"/>
  <c r="BD1539" i="1"/>
  <c r="BC1539" i="1"/>
  <c r="BB1539" i="1"/>
  <c r="BA1539" i="1"/>
  <c r="AZ1539" i="1"/>
  <c r="AY1539" i="1"/>
  <c r="AX1539" i="1"/>
  <c r="AW1539" i="1"/>
  <c r="AT1539" i="1" s="1"/>
  <c r="K1539" i="1" s="1"/>
  <c r="AV1539" i="1"/>
  <c r="AU1539" i="1"/>
  <c r="AS1539" i="1"/>
  <c r="AR1539" i="1"/>
  <c r="M1539" i="1" s="1"/>
  <c r="AQ1539" i="1"/>
  <c r="AO1539" i="1"/>
  <c r="AN1539" i="1"/>
  <c r="AP1539" i="1" s="1"/>
  <c r="AM1539" i="1"/>
  <c r="AL1539" i="1"/>
  <c r="AK1539" i="1"/>
  <c r="AJ1539" i="1"/>
  <c r="AI1539" i="1"/>
  <c r="CD1538" i="1"/>
  <c r="BM1538" i="1"/>
  <c r="BL1538" i="1"/>
  <c r="BK1538" i="1"/>
  <c r="BJ1538" i="1"/>
  <c r="BI1538" i="1"/>
  <c r="BH1538" i="1"/>
  <c r="BG1538" i="1"/>
  <c r="BF1538" i="1"/>
  <c r="BE1538" i="1"/>
  <c r="BD1538" i="1"/>
  <c r="BC1538" i="1"/>
  <c r="BB1538" i="1"/>
  <c r="BA1538" i="1"/>
  <c r="AZ1538" i="1"/>
  <c r="AY1538" i="1"/>
  <c r="AX1538" i="1"/>
  <c r="AW1538" i="1"/>
  <c r="AT1538" i="1" s="1"/>
  <c r="K1538" i="1" s="1"/>
  <c r="AV1538" i="1"/>
  <c r="AU1538" i="1"/>
  <c r="AS1538" i="1"/>
  <c r="AR1538" i="1"/>
  <c r="M1538" i="1" s="1"/>
  <c r="AQ1538" i="1"/>
  <c r="AO1538" i="1"/>
  <c r="AN1538" i="1"/>
  <c r="AP1538" i="1" s="1"/>
  <c r="AM1538" i="1"/>
  <c r="AL1538" i="1"/>
  <c r="AK1538" i="1"/>
  <c r="AJ1538" i="1"/>
  <c r="AI1538" i="1"/>
  <c r="Q1538" i="1"/>
  <c r="BM1537" i="1"/>
  <c r="BL1537" i="1"/>
  <c r="BK1537" i="1"/>
  <c r="BJ1537" i="1"/>
  <c r="BI1537" i="1"/>
  <c r="BH1537" i="1"/>
  <c r="BG1537" i="1"/>
  <c r="BF1537" i="1"/>
  <c r="BE1537" i="1"/>
  <c r="BD1537" i="1"/>
  <c r="BC1537" i="1"/>
  <c r="BB1537" i="1"/>
  <c r="BA1537" i="1"/>
  <c r="AZ1537" i="1"/>
  <c r="AY1537" i="1"/>
  <c r="AX1537" i="1"/>
  <c r="AW1537" i="1"/>
  <c r="AT1537" i="1" s="1"/>
  <c r="K1537" i="1" s="1"/>
  <c r="AV1537" i="1"/>
  <c r="AU1537" i="1"/>
  <c r="AS1537" i="1"/>
  <c r="AR1537" i="1"/>
  <c r="M1537" i="1" s="1"/>
  <c r="AQ1537" i="1"/>
  <c r="AO1537" i="1"/>
  <c r="AN1537" i="1"/>
  <c r="AP1537" i="1" s="1"/>
  <c r="AM1537" i="1"/>
  <c r="AL1537" i="1"/>
  <c r="AK1537" i="1"/>
  <c r="AJ1537" i="1"/>
  <c r="AI1537" i="1"/>
  <c r="CD1536" i="1"/>
  <c r="BM1536" i="1"/>
  <c r="BL1536" i="1"/>
  <c r="BK1536" i="1"/>
  <c r="BJ1536" i="1"/>
  <c r="BI1536" i="1"/>
  <c r="BH1536" i="1"/>
  <c r="BG1536" i="1"/>
  <c r="BF1536" i="1"/>
  <c r="BE1536" i="1"/>
  <c r="BD1536" i="1"/>
  <c r="BC1536" i="1"/>
  <c r="BB1536" i="1"/>
  <c r="BA1536" i="1"/>
  <c r="AZ1536" i="1"/>
  <c r="AY1536" i="1"/>
  <c r="AX1536" i="1"/>
  <c r="AW1536" i="1"/>
  <c r="AT1536" i="1" s="1"/>
  <c r="K1536" i="1" s="1"/>
  <c r="AV1536" i="1"/>
  <c r="AU1536" i="1"/>
  <c r="AS1536" i="1"/>
  <c r="AR1536" i="1"/>
  <c r="M1536" i="1" s="1"/>
  <c r="AQ1536" i="1"/>
  <c r="AO1536" i="1"/>
  <c r="AN1536" i="1"/>
  <c r="AP1536" i="1" s="1"/>
  <c r="AM1536" i="1"/>
  <c r="AL1536" i="1"/>
  <c r="AK1536" i="1"/>
  <c r="AJ1536" i="1"/>
  <c r="AI1536" i="1"/>
  <c r="CD1535" i="1"/>
  <c r="BM1535" i="1"/>
  <c r="BL1535" i="1"/>
  <c r="BK1535" i="1"/>
  <c r="BJ1535" i="1"/>
  <c r="BI1535" i="1"/>
  <c r="BH1535" i="1"/>
  <c r="BG1535" i="1"/>
  <c r="BF1535" i="1"/>
  <c r="BE1535" i="1"/>
  <c r="BD1535" i="1"/>
  <c r="BC1535" i="1"/>
  <c r="BB1535" i="1"/>
  <c r="BA1535" i="1"/>
  <c r="AZ1535" i="1"/>
  <c r="AY1535" i="1"/>
  <c r="AX1535" i="1"/>
  <c r="AW1535" i="1"/>
  <c r="AT1535" i="1" s="1"/>
  <c r="K1535" i="1" s="1"/>
  <c r="AV1535" i="1"/>
  <c r="AU1535" i="1"/>
  <c r="AS1535" i="1"/>
  <c r="AR1535" i="1"/>
  <c r="M1535" i="1" s="1"/>
  <c r="AQ1535" i="1"/>
  <c r="AO1535" i="1"/>
  <c r="AN1535" i="1"/>
  <c r="AP1535" i="1" s="1"/>
  <c r="AM1535" i="1"/>
  <c r="AL1535" i="1"/>
  <c r="AK1535" i="1"/>
  <c r="AJ1535" i="1"/>
  <c r="AI1535" i="1"/>
  <c r="Q1535" i="1"/>
  <c r="CD1534" i="1"/>
  <c r="BM1534" i="1"/>
  <c r="BL1534" i="1"/>
  <c r="BK1534" i="1"/>
  <c r="BJ1534" i="1"/>
  <c r="BI1534" i="1"/>
  <c r="BH1534" i="1"/>
  <c r="BG1534" i="1"/>
  <c r="BF1534" i="1"/>
  <c r="BE1534" i="1"/>
  <c r="BD1534" i="1"/>
  <c r="BC1534" i="1"/>
  <c r="BB1534" i="1"/>
  <c r="BA1534" i="1"/>
  <c r="AZ1534" i="1"/>
  <c r="AY1534" i="1"/>
  <c r="AX1534" i="1"/>
  <c r="AW1534" i="1"/>
  <c r="AT1534" i="1" s="1"/>
  <c r="K1534" i="1" s="1"/>
  <c r="AV1534" i="1"/>
  <c r="AU1534" i="1"/>
  <c r="AS1534" i="1"/>
  <c r="AR1534" i="1"/>
  <c r="M1534" i="1" s="1"/>
  <c r="AQ1534" i="1"/>
  <c r="AO1534" i="1"/>
  <c r="AN1534" i="1"/>
  <c r="AP1534" i="1" s="1"/>
  <c r="AM1534" i="1"/>
  <c r="AL1534" i="1"/>
  <c r="AK1534" i="1"/>
  <c r="AJ1534" i="1"/>
  <c r="AI1534" i="1"/>
  <c r="BM1533" i="1"/>
  <c r="BL1533" i="1"/>
  <c r="BK1533" i="1"/>
  <c r="BJ1533" i="1"/>
  <c r="BI1533" i="1"/>
  <c r="BH1533" i="1"/>
  <c r="BG1533" i="1"/>
  <c r="BF1533" i="1"/>
  <c r="BE1533" i="1"/>
  <c r="BD1533" i="1"/>
  <c r="BC1533" i="1"/>
  <c r="BB1533" i="1"/>
  <c r="BA1533" i="1"/>
  <c r="AZ1533" i="1"/>
  <c r="AY1533" i="1"/>
  <c r="AX1533" i="1"/>
  <c r="AW1533" i="1"/>
  <c r="AT1533" i="1" s="1"/>
  <c r="K1533" i="1" s="1"/>
  <c r="AV1533" i="1"/>
  <c r="AU1533" i="1"/>
  <c r="AS1533" i="1"/>
  <c r="AR1533" i="1"/>
  <c r="M1533" i="1" s="1"/>
  <c r="AQ1533" i="1"/>
  <c r="AO1533" i="1"/>
  <c r="AN1533" i="1"/>
  <c r="AP1533" i="1" s="1"/>
  <c r="AM1533" i="1"/>
  <c r="AL1533" i="1"/>
  <c r="AK1533" i="1"/>
  <c r="AJ1533" i="1"/>
  <c r="AI1533" i="1"/>
  <c r="AH1533" i="1"/>
  <c r="Q1533" i="1"/>
  <c r="CD1532" i="1"/>
  <c r="BM1532" i="1"/>
  <c r="BL1532" i="1"/>
  <c r="BK1532" i="1"/>
  <c r="BJ1532" i="1"/>
  <c r="BI1532" i="1"/>
  <c r="BH1532" i="1"/>
  <c r="BG1532" i="1"/>
  <c r="BF1532" i="1"/>
  <c r="BE1532" i="1"/>
  <c r="BD1532" i="1"/>
  <c r="BC1532" i="1"/>
  <c r="BB1532" i="1"/>
  <c r="BA1532" i="1"/>
  <c r="AZ1532" i="1"/>
  <c r="AY1532" i="1"/>
  <c r="AX1532" i="1"/>
  <c r="AW1532" i="1"/>
  <c r="AT1532" i="1" s="1"/>
  <c r="K1532" i="1" s="1"/>
  <c r="AV1532" i="1"/>
  <c r="AU1532" i="1"/>
  <c r="AS1532" i="1"/>
  <c r="AR1532" i="1"/>
  <c r="M1532" i="1" s="1"/>
  <c r="AQ1532" i="1"/>
  <c r="AO1532" i="1"/>
  <c r="AN1532" i="1"/>
  <c r="AP1532" i="1" s="1"/>
  <c r="AM1532" i="1"/>
  <c r="AL1532" i="1"/>
  <c r="AK1532" i="1"/>
  <c r="AJ1532" i="1"/>
  <c r="AI1532" i="1"/>
  <c r="CD1531" i="1"/>
  <c r="BM1531" i="1"/>
  <c r="BL1531" i="1"/>
  <c r="BK1531" i="1"/>
  <c r="BJ1531" i="1"/>
  <c r="BI1531" i="1"/>
  <c r="BH1531" i="1"/>
  <c r="BG1531" i="1"/>
  <c r="BF1531" i="1"/>
  <c r="BE1531" i="1"/>
  <c r="BD1531" i="1"/>
  <c r="BC1531" i="1"/>
  <c r="BB1531" i="1"/>
  <c r="BA1531" i="1"/>
  <c r="AZ1531" i="1"/>
  <c r="AY1531" i="1"/>
  <c r="AX1531" i="1"/>
  <c r="AW1531" i="1"/>
  <c r="AT1531" i="1" s="1"/>
  <c r="K1531" i="1" s="1"/>
  <c r="AV1531" i="1"/>
  <c r="AU1531" i="1"/>
  <c r="AS1531" i="1"/>
  <c r="AR1531" i="1"/>
  <c r="M1531" i="1" s="1"/>
  <c r="AQ1531" i="1"/>
  <c r="AO1531" i="1"/>
  <c r="AN1531" i="1"/>
  <c r="AP1531" i="1" s="1"/>
  <c r="AM1531" i="1"/>
  <c r="AL1531" i="1"/>
  <c r="AK1531" i="1"/>
  <c r="AJ1531" i="1"/>
  <c r="AI1531" i="1"/>
  <c r="AH1531" i="1"/>
  <c r="CD1530" i="1"/>
  <c r="BM1530" i="1"/>
  <c r="BL1530" i="1"/>
  <c r="BK1530" i="1"/>
  <c r="BJ1530" i="1"/>
  <c r="BI1530" i="1"/>
  <c r="BH1530" i="1"/>
  <c r="BG1530" i="1"/>
  <c r="BF1530" i="1"/>
  <c r="BE1530" i="1"/>
  <c r="BD1530" i="1"/>
  <c r="BC1530" i="1"/>
  <c r="BB1530" i="1"/>
  <c r="BA1530" i="1"/>
  <c r="AZ1530" i="1"/>
  <c r="AY1530" i="1"/>
  <c r="AX1530" i="1"/>
  <c r="AW1530" i="1"/>
  <c r="AT1530" i="1" s="1"/>
  <c r="K1530" i="1" s="1"/>
  <c r="AV1530" i="1"/>
  <c r="AU1530" i="1"/>
  <c r="AS1530" i="1"/>
  <c r="AR1530" i="1"/>
  <c r="M1530" i="1" s="1"/>
  <c r="AQ1530" i="1"/>
  <c r="AO1530" i="1"/>
  <c r="AN1530" i="1"/>
  <c r="AP1530" i="1" s="1"/>
  <c r="AM1530" i="1"/>
  <c r="AL1530" i="1"/>
  <c r="AK1530" i="1"/>
  <c r="AJ1530" i="1"/>
  <c r="AI1530" i="1"/>
  <c r="CD1529" i="1"/>
  <c r="BM1529" i="1"/>
  <c r="BL1529" i="1"/>
  <c r="BK1529" i="1"/>
  <c r="BJ1529" i="1"/>
  <c r="BI1529" i="1"/>
  <c r="BH1529" i="1"/>
  <c r="BG1529" i="1"/>
  <c r="BF1529" i="1"/>
  <c r="BE1529" i="1"/>
  <c r="BD1529" i="1"/>
  <c r="BC1529" i="1"/>
  <c r="BB1529" i="1"/>
  <c r="BA1529" i="1"/>
  <c r="AZ1529" i="1"/>
  <c r="AY1529" i="1"/>
  <c r="AX1529" i="1"/>
  <c r="AW1529" i="1"/>
  <c r="AT1529" i="1" s="1"/>
  <c r="K1529" i="1" s="1"/>
  <c r="AV1529" i="1"/>
  <c r="AU1529" i="1"/>
  <c r="AS1529" i="1"/>
  <c r="AR1529" i="1"/>
  <c r="M1529" i="1" s="1"/>
  <c r="AQ1529" i="1"/>
  <c r="AO1529" i="1"/>
  <c r="AN1529" i="1"/>
  <c r="AP1529" i="1" s="1"/>
  <c r="AM1529" i="1"/>
  <c r="AL1529" i="1"/>
  <c r="AK1529" i="1"/>
  <c r="AJ1529" i="1"/>
  <c r="AI1529" i="1"/>
  <c r="CD1528" i="1"/>
  <c r="BM1528" i="1"/>
  <c r="BL1528" i="1"/>
  <c r="BK1528" i="1"/>
  <c r="BJ1528" i="1"/>
  <c r="BI1528" i="1"/>
  <c r="BH1528" i="1"/>
  <c r="BG1528" i="1"/>
  <c r="BF1528" i="1"/>
  <c r="BE1528" i="1"/>
  <c r="BD1528" i="1"/>
  <c r="BC1528" i="1"/>
  <c r="BB1528" i="1"/>
  <c r="BA1528" i="1"/>
  <c r="AZ1528" i="1"/>
  <c r="AY1528" i="1"/>
  <c r="AX1528" i="1"/>
  <c r="AW1528" i="1"/>
  <c r="AT1528" i="1" s="1"/>
  <c r="K1528" i="1" s="1"/>
  <c r="AV1528" i="1"/>
  <c r="AU1528" i="1"/>
  <c r="AS1528" i="1"/>
  <c r="AR1528" i="1"/>
  <c r="M1528" i="1" s="1"/>
  <c r="AQ1528" i="1"/>
  <c r="AO1528" i="1"/>
  <c r="AN1528" i="1"/>
  <c r="AP1528" i="1" s="1"/>
  <c r="AM1528" i="1"/>
  <c r="AL1528" i="1"/>
  <c r="AK1528" i="1"/>
  <c r="AJ1528" i="1"/>
  <c r="AI1528" i="1"/>
  <c r="CD1527" i="1"/>
  <c r="BM1527" i="1"/>
  <c r="BL1527" i="1"/>
  <c r="BK1527" i="1"/>
  <c r="BJ1527" i="1"/>
  <c r="BI1527" i="1"/>
  <c r="BH1527" i="1"/>
  <c r="BG1527" i="1"/>
  <c r="BF1527" i="1"/>
  <c r="BE1527" i="1"/>
  <c r="BD1527" i="1"/>
  <c r="BC1527" i="1"/>
  <c r="BB1527" i="1"/>
  <c r="BA1527" i="1"/>
  <c r="AZ1527" i="1"/>
  <c r="AY1527" i="1"/>
  <c r="AX1527" i="1"/>
  <c r="AW1527" i="1"/>
  <c r="AT1527" i="1" s="1"/>
  <c r="K1527" i="1" s="1"/>
  <c r="AV1527" i="1"/>
  <c r="AU1527" i="1"/>
  <c r="AS1527" i="1"/>
  <c r="AR1527" i="1"/>
  <c r="M1527" i="1" s="1"/>
  <c r="AQ1527" i="1"/>
  <c r="AO1527" i="1"/>
  <c r="AN1527" i="1"/>
  <c r="AP1527" i="1" s="1"/>
  <c r="AM1527" i="1"/>
  <c r="AL1527" i="1"/>
  <c r="AK1527" i="1"/>
  <c r="AJ1527" i="1"/>
  <c r="AI1527" i="1"/>
  <c r="CD1526" i="1"/>
  <c r="BM1526" i="1"/>
  <c r="BL1526" i="1"/>
  <c r="BK1526" i="1"/>
  <c r="BJ1526" i="1"/>
  <c r="BI1526" i="1"/>
  <c r="BH1526" i="1"/>
  <c r="BG1526" i="1"/>
  <c r="BF1526" i="1"/>
  <c r="BE1526" i="1"/>
  <c r="BD1526" i="1"/>
  <c r="BC1526" i="1"/>
  <c r="BB1526" i="1"/>
  <c r="BA1526" i="1"/>
  <c r="AZ1526" i="1"/>
  <c r="AY1526" i="1"/>
  <c r="AX1526" i="1"/>
  <c r="AW1526" i="1"/>
  <c r="AT1526" i="1" s="1"/>
  <c r="K1526" i="1" s="1"/>
  <c r="AV1526" i="1"/>
  <c r="AU1526" i="1"/>
  <c r="AS1526" i="1"/>
  <c r="AR1526" i="1"/>
  <c r="M1526" i="1" s="1"/>
  <c r="AQ1526" i="1"/>
  <c r="AO1526" i="1"/>
  <c r="AN1526" i="1"/>
  <c r="AP1526" i="1" s="1"/>
  <c r="AM1526" i="1"/>
  <c r="AL1526" i="1"/>
  <c r="AK1526" i="1"/>
  <c r="AJ1526" i="1"/>
  <c r="AI1526" i="1"/>
  <c r="CD1525" i="1"/>
  <c r="BM1525" i="1"/>
  <c r="BL1525" i="1"/>
  <c r="BK1525" i="1"/>
  <c r="BJ1525" i="1"/>
  <c r="BI1525" i="1"/>
  <c r="BH1525" i="1"/>
  <c r="BG1525" i="1"/>
  <c r="BF1525" i="1"/>
  <c r="BE1525" i="1"/>
  <c r="BD1525" i="1"/>
  <c r="BC1525" i="1"/>
  <c r="BB1525" i="1"/>
  <c r="BA1525" i="1"/>
  <c r="AZ1525" i="1"/>
  <c r="AY1525" i="1"/>
  <c r="AX1525" i="1"/>
  <c r="AW1525" i="1"/>
  <c r="AT1525" i="1" s="1"/>
  <c r="K1525" i="1" s="1"/>
  <c r="AV1525" i="1"/>
  <c r="AU1525" i="1"/>
  <c r="AS1525" i="1"/>
  <c r="AR1525" i="1"/>
  <c r="M1525" i="1" s="1"/>
  <c r="AQ1525" i="1"/>
  <c r="AO1525" i="1"/>
  <c r="AN1525" i="1"/>
  <c r="AP1525" i="1" s="1"/>
  <c r="AM1525" i="1"/>
  <c r="AL1525" i="1"/>
  <c r="AK1525" i="1"/>
  <c r="AJ1525" i="1"/>
  <c r="AI1525" i="1"/>
  <c r="AH1525" i="1"/>
  <c r="Q1525" i="1"/>
  <c r="CD1524" i="1"/>
  <c r="BM1524" i="1"/>
  <c r="BL1524" i="1"/>
  <c r="BK1524" i="1"/>
  <c r="BJ1524" i="1"/>
  <c r="BI1524" i="1"/>
  <c r="BH1524" i="1"/>
  <c r="BG1524" i="1"/>
  <c r="BF1524" i="1"/>
  <c r="BE1524" i="1"/>
  <c r="BD1524" i="1"/>
  <c r="BC1524" i="1"/>
  <c r="BB1524" i="1"/>
  <c r="BA1524" i="1"/>
  <c r="AZ1524" i="1"/>
  <c r="AY1524" i="1"/>
  <c r="AX1524" i="1"/>
  <c r="AW1524" i="1"/>
  <c r="AT1524" i="1" s="1"/>
  <c r="K1524" i="1" s="1"/>
  <c r="AV1524" i="1"/>
  <c r="AU1524" i="1"/>
  <c r="AS1524" i="1"/>
  <c r="AR1524" i="1"/>
  <c r="M1524" i="1" s="1"/>
  <c r="AQ1524" i="1"/>
  <c r="AO1524" i="1"/>
  <c r="AN1524" i="1"/>
  <c r="AP1524" i="1" s="1"/>
  <c r="AM1524" i="1"/>
  <c r="AL1524" i="1"/>
  <c r="AK1524" i="1"/>
  <c r="AJ1524" i="1"/>
  <c r="AI1524" i="1"/>
  <c r="CD1523" i="1"/>
  <c r="BM1523" i="1"/>
  <c r="BL1523" i="1"/>
  <c r="BK1523" i="1"/>
  <c r="BJ1523" i="1"/>
  <c r="BI1523" i="1"/>
  <c r="BH1523" i="1"/>
  <c r="BG1523" i="1"/>
  <c r="BF1523" i="1"/>
  <c r="BE1523" i="1"/>
  <c r="BD1523" i="1"/>
  <c r="BC1523" i="1"/>
  <c r="BB1523" i="1"/>
  <c r="BA1523" i="1"/>
  <c r="AZ1523" i="1"/>
  <c r="AY1523" i="1"/>
  <c r="AX1523" i="1"/>
  <c r="AW1523" i="1"/>
  <c r="AT1523" i="1" s="1"/>
  <c r="K1523" i="1" s="1"/>
  <c r="AV1523" i="1"/>
  <c r="AU1523" i="1"/>
  <c r="AS1523" i="1"/>
  <c r="AR1523" i="1"/>
  <c r="M1523" i="1" s="1"/>
  <c r="AQ1523" i="1"/>
  <c r="AO1523" i="1"/>
  <c r="AN1523" i="1"/>
  <c r="AP1523" i="1" s="1"/>
  <c r="AM1523" i="1"/>
  <c r="AL1523" i="1"/>
  <c r="AK1523" i="1"/>
  <c r="AJ1523" i="1"/>
  <c r="AI1523" i="1"/>
  <c r="AH1523" i="1"/>
  <c r="Q1523" i="1"/>
  <c r="CD1522" i="1"/>
  <c r="BM1522" i="1"/>
  <c r="BL1522" i="1"/>
  <c r="BK1522" i="1"/>
  <c r="BJ1522" i="1"/>
  <c r="BI1522" i="1"/>
  <c r="BH1522" i="1"/>
  <c r="BG1522" i="1"/>
  <c r="BF1522" i="1"/>
  <c r="BE1522" i="1"/>
  <c r="BD1522" i="1"/>
  <c r="BC1522" i="1"/>
  <c r="BB1522" i="1"/>
  <c r="BA1522" i="1"/>
  <c r="AZ1522" i="1"/>
  <c r="AY1522" i="1"/>
  <c r="AX1522" i="1"/>
  <c r="AW1522" i="1"/>
  <c r="AT1522" i="1" s="1"/>
  <c r="K1522" i="1" s="1"/>
  <c r="AV1522" i="1"/>
  <c r="AU1522" i="1"/>
  <c r="AS1522" i="1"/>
  <c r="AR1522" i="1"/>
  <c r="M1522" i="1" s="1"/>
  <c r="AQ1522" i="1"/>
  <c r="AO1522" i="1"/>
  <c r="AN1522" i="1"/>
  <c r="AP1522" i="1" s="1"/>
  <c r="AM1522" i="1"/>
  <c r="AL1522" i="1"/>
  <c r="AK1522" i="1"/>
  <c r="AJ1522" i="1"/>
  <c r="AI1522" i="1"/>
  <c r="Q1522" i="1"/>
  <c r="CD1521" i="1"/>
  <c r="BM1521" i="1"/>
  <c r="BL1521" i="1"/>
  <c r="BK1521" i="1"/>
  <c r="BJ1521" i="1"/>
  <c r="BI1521" i="1"/>
  <c r="BH1521" i="1"/>
  <c r="BG1521" i="1"/>
  <c r="BF1521" i="1"/>
  <c r="BE1521" i="1"/>
  <c r="BD1521" i="1"/>
  <c r="BC1521" i="1"/>
  <c r="BB1521" i="1"/>
  <c r="BA1521" i="1"/>
  <c r="AZ1521" i="1"/>
  <c r="AY1521" i="1"/>
  <c r="AX1521" i="1"/>
  <c r="AW1521" i="1"/>
  <c r="AT1521" i="1" s="1"/>
  <c r="K1521" i="1" s="1"/>
  <c r="AV1521" i="1"/>
  <c r="AU1521" i="1"/>
  <c r="AS1521" i="1"/>
  <c r="AR1521" i="1"/>
  <c r="M1521" i="1" s="1"/>
  <c r="AQ1521" i="1"/>
  <c r="AO1521" i="1"/>
  <c r="AN1521" i="1"/>
  <c r="AP1521" i="1" s="1"/>
  <c r="AM1521" i="1"/>
  <c r="AL1521" i="1"/>
  <c r="AK1521" i="1"/>
  <c r="AJ1521" i="1"/>
  <c r="AI1521" i="1"/>
  <c r="CD1520" i="1"/>
  <c r="BM1520" i="1"/>
  <c r="BL1520" i="1"/>
  <c r="BK1520" i="1"/>
  <c r="BJ1520" i="1"/>
  <c r="BI1520" i="1"/>
  <c r="BH1520" i="1"/>
  <c r="BG1520" i="1"/>
  <c r="BF1520" i="1"/>
  <c r="BE1520" i="1"/>
  <c r="BD1520" i="1"/>
  <c r="BC1520" i="1"/>
  <c r="BB1520" i="1"/>
  <c r="BA1520" i="1"/>
  <c r="AZ1520" i="1"/>
  <c r="AY1520" i="1"/>
  <c r="AX1520" i="1"/>
  <c r="AW1520" i="1"/>
  <c r="AT1520" i="1" s="1"/>
  <c r="K1520" i="1" s="1"/>
  <c r="AV1520" i="1"/>
  <c r="AU1520" i="1"/>
  <c r="AS1520" i="1"/>
  <c r="AR1520" i="1"/>
  <c r="M1520" i="1" s="1"/>
  <c r="AQ1520" i="1"/>
  <c r="AO1520" i="1"/>
  <c r="AN1520" i="1"/>
  <c r="AP1520" i="1" s="1"/>
  <c r="AM1520" i="1"/>
  <c r="AL1520" i="1"/>
  <c r="AK1520" i="1"/>
  <c r="AJ1520" i="1"/>
  <c r="AI1520" i="1"/>
  <c r="CD1519" i="1"/>
  <c r="BM1519" i="1"/>
  <c r="BL1519" i="1"/>
  <c r="BK1519" i="1"/>
  <c r="BJ1519" i="1"/>
  <c r="BI1519" i="1"/>
  <c r="BH1519" i="1"/>
  <c r="BG1519" i="1"/>
  <c r="BF1519" i="1"/>
  <c r="BE1519" i="1"/>
  <c r="BD1519" i="1"/>
  <c r="BC1519" i="1"/>
  <c r="BB1519" i="1"/>
  <c r="BA1519" i="1"/>
  <c r="AZ1519" i="1"/>
  <c r="AY1519" i="1"/>
  <c r="AX1519" i="1"/>
  <c r="AW1519" i="1"/>
  <c r="AT1519" i="1" s="1"/>
  <c r="K1519" i="1" s="1"/>
  <c r="AV1519" i="1"/>
  <c r="AU1519" i="1"/>
  <c r="AS1519" i="1"/>
  <c r="AR1519" i="1"/>
  <c r="M1519" i="1" s="1"/>
  <c r="AQ1519" i="1"/>
  <c r="AO1519" i="1"/>
  <c r="AN1519" i="1"/>
  <c r="AP1519" i="1" s="1"/>
  <c r="AM1519" i="1"/>
  <c r="AL1519" i="1"/>
  <c r="AK1519" i="1"/>
  <c r="AJ1519" i="1"/>
  <c r="AI1519" i="1"/>
  <c r="CD1518" i="1"/>
  <c r="BM1518" i="1"/>
  <c r="BL1518" i="1"/>
  <c r="BK1518" i="1"/>
  <c r="BJ1518" i="1"/>
  <c r="BI1518" i="1"/>
  <c r="BH1518" i="1"/>
  <c r="BG1518" i="1"/>
  <c r="BF1518" i="1"/>
  <c r="BE1518" i="1"/>
  <c r="BD1518" i="1"/>
  <c r="BC1518" i="1"/>
  <c r="BB1518" i="1"/>
  <c r="BA1518" i="1"/>
  <c r="AZ1518" i="1"/>
  <c r="AY1518" i="1"/>
  <c r="AX1518" i="1"/>
  <c r="AW1518" i="1"/>
  <c r="AT1518" i="1" s="1"/>
  <c r="K1518" i="1" s="1"/>
  <c r="AV1518" i="1"/>
  <c r="AU1518" i="1"/>
  <c r="AS1518" i="1"/>
  <c r="AR1518" i="1"/>
  <c r="M1518" i="1" s="1"/>
  <c r="AQ1518" i="1"/>
  <c r="AO1518" i="1"/>
  <c r="AN1518" i="1"/>
  <c r="AP1518" i="1" s="1"/>
  <c r="AM1518" i="1"/>
  <c r="AL1518" i="1"/>
  <c r="AK1518" i="1"/>
  <c r="AJ1518" i="1"/>
  <c r="AI1518" i="1"/>
  <c r="CD1517" i="1"/>
  <c r="BM1517" i="1"/>
  <c r="BL1517" i="1"/>
  <c r="BK1517" i="1"/>
  <c r="BJ1517" i="1"/>
  <c r="BI1517" i="1"/>
  <c r="BH1517" i="1"/>
  <c r="BG1517" i="1"/>
  <c r="BF1517" i="1"/>
  <c r="BE1517" i="1"/>
  <c r="BD1517" i="1"/>
  <c r="BC1517" i="1"/>
  <c r="BB1517" i="1"/>
  <c r="BA1517" i="1"/>
  <c r="AZ1517" i="1"/>
  <c r="AY1517" i="1"/>
  <c r="AX1517" i="1"/>
  <c r="AW1517" i="1"/>
  <c r="AT1517" i="1" s="1"/>
  <c r="K1517" i="1" s="1"/>
  <c r="AV1517" i="1"/>
  <c r="AU1517" i="1"/>
  <c r="AS1517" i="1"/>
  <c r="AR1517" i="1"/>
  <c r="M1517" i="1" s="1"/>
  <c r="AQ1517" i="1"/>
  <c r="AO1517" i="1"/>
  <c r="AN1517" i="1"/>
  <c r="AP1517" i="1" s="1"/>
  <c r="AM1517" i="1"/>
  <c r="AL1517" i="1"/>
  <c r="AK1517" i="1"/>
  <c r="AJ1517" i="1"/>
  <c r="AI1517" i="1"/>
  <c r="CD1516" i="1"/>
  <c r="BM1516" i="1"/>
  <c r="BL1516" i="1"/>
  <c r="BK1516" i="1"/>
  <c r="BJ1516" i="1"/>
  <c r="BI1516" i="1"/>
  <c r="BH1516" i="1"/>
  <c r="BG1516" i="1"/>
  <c r="BF1516" i="1"/>
  <c r="BE1516" i="1"/>
  <c r="BD1516" i="1"/>
  <c r="BC1516" i="1"/>
  <c r="BB1516" i="1"/>
  <c r="BA1516" i="1"/>
  <c r="AZ1516" i="1"/>
  <c r="AY1516" i="1"/>
  <c r="AX1516" i="1"/>
  <c r="AW1516" i="1"/>
  <c r="AT1516" i="1" s="1"/>
  <c r="K1516" i="1" s="1"/>
  <c r="AV1516" i="1"/>
  <c r="AU1516" i="1"/>
  <c r="AS1516" i="1"/>
  <c r="AR1516" i="1"/>
  <c r="M1516" i="1" s="1"/>
  <c r="AQ1516" i="1"/>
  <c r="AO1516" i="1"/>
  <c r="AN1516" i="1"/>
  <c r="AP1516" i="1" s="1"/>
  <c r="AM1516" i="1"/>
  <c r="AL1516" i="1"/>
  <c r="AK1516" i="1"/>
  <c r="AJ1516" i="1"/>
  <c r="AI1516" i="1"/>
  <c r="CD1515" i="1"/>
  <c r="BM1515" i="1"/>
  <c r="BL1515" i="1"/>
  <c r="BK1515" i="1"/>
  <c r="BJ1515" i="1"/>
  <c r="BI1515" i="1"/>
  <c r="BH1515" i="1"/>
  <c r="BG1515" i="1"/>
  <c r="BF1515" i="1"/>
  <c r="BE1515" i="1"/>
  <c r="BD1515" i="1"/>
  <c r="BC1515" i="1"/>
  <c r="BB1515" i="1"/>
  <c r="BA1515" i="1"/>
  <c r="AZ1515" i="1"/>
  <c r="AY1515" i="1"/>
  <c r="AX1515" i="1"/>
  <c r="AW1515" i="1"/>
  <c r="AT1515" i="1" s="1"/>
  <c r="K1515" i="1" s="1"/>
  <c r="AV1515" i="1"/>
  <c r="AU1515" i="1"/>
  <c r="AS1515" i="1"/>
  <c r="AR1515" i="1"/>
  <c r="M1515" i="1" s="1"/>
  <c r="AQ1515" i="1"/>
  <c r="AO1515" i="1"/>
  <c r="AN1515" i="1"/>
  <c r="AP1515" i="1" s="1"/>
  <c r="AM1515" i="1"/>
  <c r="AL1515" i="1"/>
  <c r="AK1515" i="1"/>
  <c r="AJ1515" i="1"/>
  <c r="AI1515" i="1"/>
  <c r="AH1515" i="1"/>
  <c r="CD1514" i="1"/>
  <c r="BM1514" i="1"/>
  <c r="BL1514" i="1"/>
  <c r="BK1514" i="1"/>
  <c r="BJ1514" i="1"/>
  <c r="BI1514" i="1"/>
  <c r="BH1514" i="1"/>
  <c r="BG1514" i="1"/>
  <c r="BF1514" i="1"/>
  <c r="BE1514" i="1"/>
  <c r="BD1514" i="1"/>
  <c r="BC1514" i="1"/>
  <c r="BB1514" i="1"/>
  <c r="BA1514" i="1"/>
  <c r="AZ1514" i="1"/>
  <c r="AY1514" i="1"/>
  <c r="AX1514" i="1"/>
  <c r="AW1514" i="1"/>
  <c r="AT1514" i="1" s="1"/>
  <c r="K1514" i="1" s="1"/>
  <c r="AV1514" i="1"/>
  <c r="AU1514" i="1"/>
  <c r="AS1514" i="1"/>
  <c r="AR1514" i="1"/>
  <c r="M1514" i="1" s="1"/>
  <c r="AQ1514" i="1"/>
  <c r="AO1514" i="1"/>
  <c r="AN1514" i="1"/>
  <c r="AP1514" i="1" s="1"/>
  <c r="AM1514" i="1"/>
  <c r="AL1514" i="1"/>
  <c r="AK1514" i="1"/>
  <c r="AJ1514" i="1"/>
  <c r="AI1514" i="1"/>
  <c r="Q1514" i="1"/>
  <c r="CD1513" i="1"/>
  <c r="BM1513" i="1"/>
  <c r="BL1513" i="1"/>
  <c r="BK1513" i="1"/>
  <c r="BJ1513" i="1"/>
  <c r="BI1513" i="1"/>
  <c r="BH1513" i="1"/>
  <c r="BG1513" i="1"/>
  <c r="BF1513" i="1"/>
  <c r="BE1513" i="1"/>
  <c r="BD1513" i="1"/>
  <c r="BC1513" i="1"/>
  <c r="BB1513" i="1"/>
  <c r="BA1513" i="1"/>
  <c r="AZ1513" i="1"/>
  <c r="AY1513" i="1"/>
  <c r="AX1513" i="1"/>
  <c r="AW1513" i="1"/>
  <c r="AT1513" i="1" s="1"/>
  <c r="K1513" i="1" s="1"/>
  <c r="AV1513" i="1"/>
  <c r="AU1513" i="1"/>
  <c r="AS1513" i="1"/>
  <c r="AR1513" i="1"/>
  <c r="M1513" i="1" s="1"/>
  <c r="AQ1513" i="1"/>
  <c r="AO1513" i="1"/>
  <c r="AN1513" i="1"/>
  <c r="AP1513" i="1" s="1"/>
  <c r="AM1513" i="1"/>
  <c r="AL1513" i="1"/>
  <c r="AK1513" i="1"/>
  <c r="AJ1513" i="1"/>
  <c r="AI1513" i="1"/>
  <c r="AH1513" i="1"/>
  <c r="CD1512" i="1"/>
  <c r="BM1512" i="1"/>
  <c r="BL1512" i="1"/>
  <c r="BK1512" i="1"/>
  <c r="BJ1512" i="1"/>
  <c r="BI1512" i="1"/>
  <c r="BH1512" i="1"/>
  <c r="BG1512" i="1"/>
  <c r="BF1512" i="1"/>
  <c r="BE1512" i="1"/>
  <c r="BD1512" i="1"/>
  <c r="BC1512" i="1"/>
  <c r="BB1512" i="1"/>
  <c r="BA1512" i="1"/>
  <c r="AZ1512" i="1"/>
  <c r="AY1512" i="1"/>
  <c r="AX1512" i="1"/>
  <c r="AW1512" i="1"/>
  <c r="AT1512" i="1" s="1"/>
  <c r="K1512" i="1" s="1"/>
  <c r="AV1512" i="1"/>
  <c r="AU1512" i="1"/>
  <c r="AS1512" i="1"/>
  <c r="AR1512" i="1"/>
  <c r="M1512" i="1" s="1"/>
  <c r="AQ1512" i="1"/>
  <c r="AO1512" i="1"/>
  <c r="AN1512" i="1"/>
  <c r="AP1512" i="1" s="1"/>
  <c r="AM1512" i="1"/>
  <c r="AL1512" i="1"/>
  <c r="AK1512" i="1"/>
  <c r="AJ1512" i="1"/>
  <c r="AI1512" i="1"/>
  <c r="Q1512" i="1"/>
  <c r="CD1511" i="1"/>
  <c r="BM1511" i="1"/>
  <c r="BL1511" i="1"/>
  <c r="BK1511" i="1"/>
  <c r="BJ1511" i="1"/>
  <c r="BI1511" i="1"/>
  <c r="BH1511" i="1"/>
  <c r="BG1511" i="1"/>
  <c r="BF1511" i="1"/>
  <c r="BE1511" i="1"/>
  <c r="BD1511" i="1"/>
  <c r="BC1511" i="1"/>
  <c r="BB1511" i="1"/>
  <c r="BA1511" i="1"/>
  <c r="AZ1511" i="1"/>
  <c r="AY1511" i="1"/>
  <c r="AX1511" i="1"/>
  <c r="AW1511" i="1"/>
  <c r="AT1511" i="1" s="1"/>
  <c r="K1511" i="1" s="1"/>
  <c r="AV1511" i="1"/>
  <c r="AU1511" i="1"/>
  <c r="AS1511" i="1"/>
  <c r="AR1511" i="1"/>
  <c r="M1511" i="1" s="1"/>
  <c r="AQ1511" i="1"/>
  <c r="AO1511" i="1"/>
  <c r="AN1511" i="1"/>
  <c r="AP1511" i="1" s="1"/>
  <c r="AM1511" i="1"/>
  <c r="AL1511" i="1"/>
  <c r="AK1511" i="1"/>
  <c r="AJ1511" i="1"/>
  <c r="AI1511" i="1"/>
  <c r="CD1510" i="1"/>
  <c r="BM1510" i="1"/>
  <c r="BL1510" i="1"/>
  <c r="BK1510" i="1"/>
  <c r="BJ1510" i="1"/>
  <c r="BI1510" i="1"/>
  <c r="BH1510" i="1"/>
  <c r="BG1510" i="1"/>
  <c r="BF1510" i="1"/>
  <c r="BE1510" i="1"/>
  <c r="BD1510" i="1"/>
  <c r="BC1510" i="1"/>
  <c r="BB1510" i="1"/>
  <c r="BA1510" i="1"/>
  <c r="AZ1510" i="1"/>
  <c r="AY1510" i="1"/>
  <c r="AX1510" i="1"/>
  <c r="AW1510" i="1"/>
  <c r="AT1510" i="1" s="1"/>
  <c r="K1510" i="1" s="1"/>
  <c r="AV1510" i="1"/>
  <c r="AU1510" i="1"/>
  <c r="AS1510" i="1"/>
  <c r="AR1510" i="1"/>
  <c r="M1510" i="1" s="1"/>
  <c r="AQ1510" i="1"/>
  <c r="AO1510" i="1"/>
  <c r="AN1510" i="1"/>
  <c r="AP1510" i="1" s="1"/>
  <c r="AM1510" i="1"/>
  <c r="AL1510" i="1"/>
  <c r="AK1510" i="1"/>
  <c r="AJ1510" i="1"/>
  <c r="AI1510" i="1"/>
  <c r="Q1510" i="1"/>
  <c r="BM1509" i="1"/>
  <c r="BL1509" i="1"/>
  <c r="BK1509" i="1"/>
  <c r="BJ1509" i="1"/>
  <c r="BI1509" i="1"/>
  <c r="BH1509" i="1"/>
  <c r="BG1509" i="1"/>
  <c r="BF1509" i="1"/>
  <c r="BE1509" i="1"/>
  <c r="BD1509" i="1"/>
  <c r="BC1509" i="1"/>
  <c r="BB1509" i="1"/>
  <c r="BA1509" i="1"/>
  <c r="AZ1509" i="1"/>
  <c r="AY1509" i="1"/>
  <c r="AX1509" i="1"/>
  <c r="AW1509" i="1"/>
  <c r="AT1509" i="1" s="1"/>
  <c r="K1509" i="1" s="1"/>
  <c r="AV1509" i="1"/>
  <c r="AU1509" i="1"/>
  <c r="AS1509" i="1"/>
  <c r="AR1509" i="1"/>
  <c r="M1509" i="1" s="1"/>
  <c r="AQ1509" i="1"/>
  <c r="AO1509" i="1"/>
  <c r="AN1509" i="1"/>
  <c r="AP1509" i="1" s="1"/>
  <c r="AM1509" i="1"/>
  <c r="AL1509" i="1"/>
  <c r="AK1509" i="1"/>
  <c r="AJ1509" i="1"/>
  <c r="AI1509" i="1"/>
  <c r="Q1509" i="1"/>
  <c r="CD1508" i="1"/>
  <c r="BM1508" i="1"/>
  <c r="BL1508" i="1"/>
  <c r="BK1508" i="1"/>
  <c r="BJ1508" i="1"/>
  <c r="BI1508" i="1"/>
  <c r="BH1508" i="1"/>
  <c r="BG1508" i="1"/>
  <c r="BF1508" i="1"/>
  <c r="BE1508" i="1"/>
  <c r="BD1508" i="1"/>
  <c r="BC1508" i="1"/>
  <c r="BB1508" i="1"/>
  <c r="BA1508" i="1"/>
  <c r="AZ1508" i="1"/>
  <c r="AY1508" i="1"/>
  <c r="AX1508" i="1"/>
  <c r="AW1508" i="1"/>
  <c r="AT1508" i="1" s="1"/>
  <c r="K1508" i="1" s="1"/>
  <c r="AV1508" i="1"/>
  <c r="AU1508" i="1"/>
  <c r="AS1508" i="1"/>
  <c r="AR1508" i="1"/>
  <c r="M1508" i="1" s="1"/>
  <c r="AQ1508" i="1"/>
  <c r="AO1508" i="1"/>
  <c r="AN1508" i="1"/>
  <c r="AP1508" i="1" s="1"/>
  <c r="AM1508" i="1"/>
  <c r="AL1508" i="1"/>
  <c r="AK1508" i="1"/>
  <c r="AJ1508" i="1"/>
  <c r="AI1508" i="1"/>
  <c r="CD1507" i="1"/>
  <c r="BM1507" i="1"/>
  <c r="BL1507" i="1"/>
  <c r="BK1507" i="1"/>
  <c r="BJ1507" i="1"/>
  <c r="BI1507" i="1"/>
  <c r="BH1507" i="1"/>
  <c r="BG1507" i="1"/>
  <c r="BF1507" i="1"/>
  <c r="BE1507" i="1"/>
  <c r="BD1507" i="1"/>
  <c r="BC1507" i="1"/>
  <c r="BB1507" i="1"/>
  <c r="BA1507" i="1"/>
  <c r="AZ1507" i="1"/>
  <c r="AY1507" i="1"/>
  <c r="AX1507" i="1"/>
  <c r="AW1507" i="1"/>
  <c r="AT1507" i="1" s="1"/>
  <c r="K1507" i="1" s="1"/>
  <c r="AV1507" i="1"/>
  <c r="AU1507" i="1"/>
  <c r="AS1507" i="1"/>
  <c r="AR1507" i="1"/>
  <c r="M1507" i="1" s="1"/>
  <c r="AQ1507" i="1"/>
  <c r="AO1507" i="1"/>
  <c r="AN1507" i="1"/>
  <c r="AP1507" i="1" s="1"/>
  <c r="AM1507" i="1"/>
  <c r="AL1507" i="1"/>
  <c r="AK1507" i="1"/>
  <c r="AJ1507" i="1"/>
  <c r="AI1507" i="1"/>
  <c r="CD1506" i="1"/>
  <c r="BM1506" i="1"/>
  <c r="BL1506" i="1"/>
  <c r="BK1506" i="1"/>
  <c r="BJ1506" i="1"/>
  <c r="BI1506" i="1"/>
  <c r="BH1506" i="1"/>
  <c r="BG1506" i="1"/>
  <c r="BF1506" i="1"/>
  <c r="BE1506" i="1"/>
  <c r="BD1506" i="1"/>
  <c r="BC1506" i="1"/>
  <c r="BB1506" i="1"/>
  <c r="BA1506" i="1"/>
  <c r="AZ1506" i="1"/>
  <c r="AY1506" i="1"/>
  <c r="AX1506" i="1"/>
  <c r="AW1506" i="1"/>
  <c r="AT1506" i="1" s="1"/>
  <c r="K1506" i="1" s="1"/>
  <c r="AV1506" i="1"/>
  <c r="AU1506" i="1"/>
  <c r="AS1506" i="1"/>
  <c r="AR1506" i="1"/>
  <c r="M1506" i="1" s="1"/>
  <c r="AQ1506" i="1"/>
  <c r="AO1506" i="1"/>
  <c r="AN1506" i="1"/>
  <c r="AP1506" i="1" s="1"/>
  <c r="AM1506" i="1"/>
  <c r="AL1506" i="1"/>
  <c r="AK1506" i="1"/>
  <c r="AJ1506" i="1"/>
  <c r="AI1506" i="1"/>
  <c r="CD1505" i="1"/>
  <c r="BM1505" i="1"/>
  <c r="BL1505" i="1"/>
  <c r="BK1505" i="1"/>
  <c r="BJ1505" i="1"/>
  <c r="BI1505" i="1"/>
  <c r="BH1505" i="1"/>
  <c r="BG1505" i="1"/>
  <c r="BF1505" i="1"/>
  <c r="BE1505" i="1"/>
  <c r="BD1505" i="1"/>
  <c r="BC1505" i="1"/>
  <c r="BB1505" i="1"/>
  <c r="BA1505" i="1"/>
  <c r="AZ1505" i="1"/>
  <c r="AY1505" i="1"/>
  <c r="AX1505" i="1"/>
  <c r="AW1505" i="1"/>
  <c r="AT1505" i="1" s="1"/>
  <c r="K1505" i="1" s="1"/>
  <c r="AV1505" i="1"/>
  <c r="AU1505" i="1"/>
  <c r="AS1505" i="1"/>
  <c r="AR1505" i="1"/>
  <c r="M1505" i="1" s="1"/>
  <c r="AQ1505" i="1"/>
  <c r="AO1505" i="1"/>
  <c r="AN1505" i="1"/>
  <c r="AP1505" i="1" s="1"/>
  <c r="AM1505" i="1"/>
  <c r="AL1505" i="1"/>
  <c r="AK1505" i="1"/>
  <c r="AJ1505" i="1"/>
  <c r="AI1505" i="1"/>
  <c r="Q1505" i="1"/>
  <c r="CD1504" i="1"/>
  <c r="BM1504" i="1"/>
  <c r="BL1504" i="1"/>
  <c r="BK1504" i="1"/>
  <c r="BJ1504" i="1"/>
  <c r="BI1504" i="1"/>
  <c r="BH1504" i="1"/>
  <c r="BG1504" i="1"/>
  <c r="BF1504" i="1"/>
  <c r="BE1504" i="1"/>
  <c r="BD1504" i="1"/>
  <c r="BC1504" i="1"/>
  <c r="BB1504" i="1"/>
  <c r="BA1504" i="1"/>
  <c r="AZ1504" i="1"/>
  <c r="AY1504" i="1"/>
  <c r="AX1504" i="1"/>
  <c r="AW1504" i="1"/>
  <c r="AT1504" i="1" s="1"/>
  <c r="K1504" i="1" s="1"/>
  <c r="AV1504" i="1"/>
  <c r="AU1504" i="1"/>
  <c r="AS1504" i="1"/>
  <c r="AR1504" i="1"/>
  <c r="M1504" i="1" s="1"/>
  <c r="AQ1504" i="1"/>
  <c r="AO1504" i="1"/>
  <c r="AN1504" i="1"/>
  <c r="AP1504" i="1" s="1"/>
  <c r="AM1504" i="1"/>
  <c r="AL1504" i="1"/>
  <c r="AK1504" i="1"/>
  <c r="AJ1504" i="1"/>
  <c r="AI1504" i="1"/>
  <c r="AH1504" i="1"/>
  <c r="Q1504" i="1"/>
  <c r="CD1503" i="1"/>
  <c r="BM1503" i="1"/>
  <c r="BL1503" i="1"/>
  <c r="BK1503" i="1"/>
  <c r="BJ1503" i="1"/>
  <c r="BI1503" i="1"/>
  <c r="BH1503" i="1"/>
  <c r="BG1503" i="1"/>
  <c r="BF1503" i="1"/>
  <c r="BE1503" i="1"/>
  <c r="BD1503" i="1"/>
  <c r="BC1503" i="1"/>
  <c r="BB1503" i="1"/>
  <c r="BA1503" i="1"/>
  <c r="AZ1503" i="1"/>
  <c r="AY1503" i="1"/>
  <c r="AX1503" i="1"/>
  <c r="AW1503" i="1"/>
  <c r="AT1503" i="1" s="1"/>
  <c r="K1503" i="1" s="1"/>
  <c r="AV1503" i="1"/>
  <c r="AU1503" i="1"/>
  <c r="AS1503" i="1"/>
  <c r="AR1503" i="1"/>
  <c r="M1503" i="1" s="1"/>
  <c r="AQ1503" i="1"/>
  <c r="AO1503" i="1"/>
  <c r="AN1503" i="1"/>
  <c r="AP1503" i="1" s="1"/>
  <c r="AM1503" i="1"/>
  <c r="AL1503" i="1"/>
  <c r="AK1503" i="1"/>
  <c r="AJ1503" i="1"/>
  <c r="AI1503" i="1"/>
  <c r="AH1503" i="1"/>
  <c r="Q1503" i="1"/>
  <c r="CD1502" i="1"/>
  <c r="BM1502" i="1"/>
  <c r="BL1502" i="1"/>
  <c r="BK1502" i="1"/>
  <c r="BJ1502" i="1"/>
  <c r="BI1502" i="1"/>
  <c r="BH1502" i="1"/>
  <c r="BG1502" i="1"/>
  <c r="BF1502" i="1"/>
  <c r="BE1502" i="1"/>
  <c r="BD1502" i="1"/>
  <c r="BC1502" i="1"/>
  <c r="BB1502" i="1"/>
  <c r="BA1502" i="1"/>
  <c r="AZ1502" i="1"/>
  <c r="AY1502" i="1"/>
  <c r="AX1502" i="1"/>
  <c r="AW1502" i="1"/>
  <c r="AT1502" i="1" s="1"/>
  <c r="K1502" i="1" s="1"/>
  <c r="AV1502" i="1"/>
  <c r="AU1502" i="1"/>
  <c r="AS1502" i="1"/>
  <c r="AR1502" i="1"/>
  <c r="M1502" i="1" s="1"/>
  <c r="AQ1502" i="1"/>
  <c r="AO1502" i="1"/>
  <c r="AN1502" i="1"/>
  <c r="AP1502" i="1" s="1"/>
  <c r="AM1502" i="1"/>
  <c r="AL1502" i="1"/>
  <c r="AK1502" i="1"/>
  <c r="AJ1502" i="1"/>
  <c r="AI1502" i="1"/>
  <c r="CD1501" i="1"/>
  <c r="BM1501" i="1"/>
  <c r="BL1501" i="1"/>
  <c r="BK1501" i="1"/>
  <c r="BJ1501" i="1"/>
  <c r="BI1501" i="1"/>
  <c r="BH1501" i="1"/>
  <c r="BG1501" i="1"/>
  <c r="BF1501" i="1"/>
  <c r="BE1501" i="1"/>
  <c r="BD1501" i="1"/>
  <c r="BC1501" i="1"/>
  <c r="BB1501" i="1"/>
  <c r="BA1501" i="1"/>
  <c r="AZ1501" i="1"/>
  <c r="AY1501" i="1"/>
  <c r="AX1501" i="1"/>
  <c r="AW1501" i="1"/>
  <c r="AT1501" i="1" s="1"/>
  <c r="K1501" i="1" s="1"/>
  <c r="AV1501" i="1"/>
  <c r="AU1501" i="1"/>
  <c r="AS1501" i="1"/>
  <c r="AR1501" i="1"/>
  <c r="M1501" i="1" s="1"/>
  <c r="AQ1501" i="1"/>
  <c r="AO1501" i="1"/>
  <c r="AN1501" i="1"/>
  <c r="AP1501" i="1" s="1"/>
  <c r="AM1501" i="1"/>
  <c r="AL1501" i="1"/>
  <c r="AK1501" i="1"/>
  <c r="AJ1501" i="1"/>
  <c r="AI1501" i="1"/>
  <c r="Q1501" i="1"/>
  <c r="BM1500" i="1"/>
  <c r="BL1500" i="1"/>
  <c r="BK1500" i="1"/>
  <c r="BJ1500" i="1"/>
  <c r="BI1500" i="1"/>
  <c r="BH1500" i="1"/>
  <c r="BG1500" i="1"/>
  <c r="BF1500" i="1"/>
  <c r="BE1500" i="1"/>
  <c r="BD1500" i="1"/>
  <c r="BC1500" i="1"/>
  <c r="BB1500" i="1"/>
  <c r="BA1500" i="1"/>
  <c r="AZ1500" i="1"/>
  <c r="AY1500" i="1"/>
  <c r="AX1500" i="1"/>
  <c r="AW1500" i="1"/>
  <c r="AT1500" i="1" s="1"/>
  <c r="K1500" i="1" s="1"/>
  <c r="AV1500" i="1"/>
  <c r="AU1500" i="1"/>
  <c r="AS1500" i="1"/>
  <c r="AR1500" i="1"/>
  <c r="M1500" i="1" s="1"/>
  <c r="AQ1500" i="1"/>
  <c r="AO1500" i="1"/>
  <c r="AN1500" i="1"/>
  <c r="AP1500" i="1" s="1"/>
  <c r="AM1500" i="1"/>
  <c r="AL1500" i="1"/>
  <c r="AK1500" i="1"/>
  <c r="AJ1500" i="1"/>
  <c r="AI1500" i="1"/>
  <c r="AH1500" i="1"/>
  <c r="Q1500" i="1"/>
  <c r="CD1499" i="1"/>
  <c r="BM1499" i="1"/>
  <c r="BL1499" i="1"/>
  <c r="BK1499" i="1"/>
  <c r="BJ1499" i="1"/>
  <c r="BI1499" i="1"/>
  <c r="BH1499" i="1"/>
  <c r="BG1499" i="1"/>
  <c r="BF1499" i="1"/>
  <c r="BE1499" i="1"/>
  <c r="BD1499" i="1"/>
  <c r="BC1499" i="1"/>
  <c r="BB1499" i="1"/>
  <c r="BA1499" i="1"/>
  <c r="AZ1499" i="1"/>
  <c r="AY1499" i="1"/>
  <c r="AX1499" i="1"/>
  <c r="AW1499" i="1"/>
  <c r="AT1499" i="1" s="1"/>
  <c r="K1499" i="1" s="1"/>
  <c r="AV1499" i="1"/>
  <c r="AU1499" i="1"/>
  <c r="AS1499" i="1"/>
  <c r="AR1499" i="1"/>
  <c r="M1499" i="1" s="1"/>
  <c r="AQ1499" i="1"/>
  <c r="AO1499" i="1"/>
  <c r="AN1499" i="1"/>
  <c r="AP1499" i="1" s="1"/>
  <c r="AM1499" i="1"/>
  <c r="AL1499" i="1"/>
  <c r="AK1499" i="1"/>
  <c r="AJ1499" i="1"/>
  <c r="AI1499" i="1"/>
  <c r="CD1498" i="1"/>
  <c r="BM1498" i="1"/>
  <c r="BL1498" i="1"/>
  <c r="BK1498" i="1"/>
  <c r="BJ1498" i="1"/>
  <c r="BI1498" i="1"/>
  <c r="BH1498" i="1"/>
  <c r="BG1498" i="1"/>
  <c r="BF1498" i="1"/>
  <c r="BE1498" i="1"/>
  <c r="BD1498" i="1"/>
  <c r="BC1498" i="1"/>
  <c r="BB1498" i="1"/>
  <c r="BA1498" i="1"/>
  <c r="AZ1498" i="1"/>
  <c r="AY1498" i="1"/>
  <c r="AX1498" i="1"/>
  <c r="AW1498" i="1"/>
  <c r="AT1498" i="1" s="1"/>
  <c r="K1498" i="1" s="1"/>
  <c r="AV1498" i="1"/>
  <c r="AU1498" i="1"/>
  <c r="AS1498" i="1"/>
  <c r="AR1498" i="1"/>
  <c r="M1498" i="1" s="1"/>
  <c r="AQ1498" i="1"/>
  <c r="AO1498" i="1"/>
  <c r="AN1498" i="1"/>
  <c r="AP1498" i="1" s="1"/>
  <c r="AM1498" i="1"/>
  <c r="AL1498" i="1"/>
  <c r="AK1498" i="1"/>
  <c r="AJ1498" i="1"/>
  <c r="AI1498" i="1"/>
  <c r="CD1497" i="1"/>
  <c r="BM1497" i="1"/>
  <c r="BL1497" i="1"/>
  <c r="BK1497" i="1"/>
  <c r="BJ1497" i="1"/>
  <c r="BI1497" i="1"/>
  <c r="BH1497" i="1"/>
  <c r="BG1497" i="1"/>
  <c r="BF1497" i="1"/>
  <c r="BE1497" i="1"/>
  <c r="BD1497" i="1"/>
  <c r="BC1497" i="1"/>
  <c r="BB1497" i="1"/>
  <c r="BA1497" i="1"/>
  <c r="AZ1497" i="1"/>
  <c r="AY1497" i="1"/>
  <c r="AX1497" i="1"/>
  <c r="AW1497" i="1"/>
  <c r="AT1497" i="1" s="1"/>
  <c r="K1497" i="1" s="1"/>
  <c r="AV1497" i="1"/>
  <c r="AU1497" i="1"/>
  <c r="AS1497" i="1"/>
  <c r="AR1497" i="1"/>
  <c r="M1497" i="1" s="1"/>
  <c r="AQ1497" i="1"/>
  <c r="AO1497" i="1"/>
  <c r="AN1497" i="1"/>
  <c r="AP1497" i="1" s="1"/>
  <c r="AM1497" i="1"/>
  <c r="AL1497" i="1"/>
  <c r="AK1497" i="1"/>
  <c r="AJ1497" i="1"/>
  <c r="AI1497" i="1"/>
  <c r="AH1497" i="1"/>
  <c r="CD1496" i="1"/>
  <c r="BM1496" i="1"/>
  <c r="BL1496" i="1"/>
  <c r="BK1496" i="1"/>
  <c r="BJ1496" i="1"/>
  <c r="BI1496" i="1"/>
  <c r="BH1496" i="1"/>
  <c r="BG1496" i="1"/>
  <c r="BF1496" i="1"/>
  <c r="BE1496" i="1"/>
  <c r="BD1496" i="1"/>
  <c r="BC1496" i="1"/>
  <c r="BB1496" i="1"/>
  <c r="BA1496" i="1"/>
  <c r="AZ1496" i="1"/>
  <c r="AY1496" i="1"/>
  <c r="AX1496" i="1"/>
  <c r="AW1496" i="1"/>
  <c r="AT1496" i="1" s="1"/>
  <c r="K1496" i="1" s="1"/>
  <c r="AV1496" i="1"/>
  <c r="AU1496" i="1"/>
  <c r="AS1496" i="1"/>
  <c r="AR1496" i="1"/>
  <c r="M1496" i="1" s="1"/>
  <c r="AQ1496" i="1"/>
  <c r="AO1496" i="1"/>
  <c r="AN1496" i="1"/>
  <c r="AP1496" i="1" s="1"/>
  <c r="AM1496" i="1"/>
  <c r="AL1496" i="1"/>
  <c r="AK1496" i="1"/>
  <c r="AJ1496" i="1"/>
  <c r="AI1496" i="1"/>
  <c r="Q1496" i="1"/>
  <c r="CD1495" i="1"/>
  <c r="BM1495" i="1"/>
  <c r="BL1495" i="1"/>
  <c r="BK1495" i="1"/>
  <c r="BJ1495" i="1"/>
  <c r="BI1495" i="1"/>
  <c r="BH1495" i="1"/>
  <c r="BG1495" i="1"/>
  <c r="BF1495" i="1"/>
  <c r="BE1495" i="1"/>
  <c r="BD1495" i="1"/>
  <c r="BC1495" i="1"/>
  <c r="BB1495" i="1"/>
  <c r="BA1495" i="1"/>
  <c r="AZ1495" i="1"/>
  <c r="AY1495" i="1"/>
  <c r="AX1495" i="1"/>
  <c r="AW1495" i="1"/>
  <c r="AT1495" i="1" s="1"/>
  <c r="K1495" i="1" s="1"/>
  <c r="AV1495" i="1"/>
  <c r="AU1495" i="1"/>
  <c r="AS1495" i="1"/>
  <c r="AR1495" i="1"/>
  <c r="M1495" i="1" s="1"/>
  <c r="AQ1495" i="1"/>
  <c r="AO1495" i="1"/>
  <c r="AN1495" i="1"/>
  <c r="AP1495" i="1" s="1"/>
  <c r="AM1495" i="1"/>
  <c r="AL1495" i="1"/>
  <c r="AK1495" i="1"/>
  <c r="AJ1495" i="1"/>
  <c r="AI1495" i="1"/>
  <c r="Q1495" i="1"/>
  <c r="CD1494" i="1"/>
  <c r="BM1494" i="1"/>
  <c r="BL1494" i="1"/>
  <c r="BK1494" i="1"/>
  <c r="BJ1494" i="1"/>
  <c r="BI1494" i="1"/>
  <c r="BH1494" i="1"/>
  <c r="BG1494" i="1"/>
  <c r="BF1494" i="1"/>
  <c r="BE1494" i="1"/>
  <c r="BD1494" i="1"/>
  <c r="BC1494" i="1"/>
  <c r="BB1494" i="1"/>
  <c r="BA1494" i="1"/>
  <c r="AZ1494" i="1"/>
  <c r="AY1494" i="1"/>
  <c r="AX1494" i="1"/>
  <c r="AW1494" i="1"/>
  <c r="AT1494" i="1" s="1"/>
  <c r="K1494" i="1" s="1"/>
  <c r="AV1494" i="1"/>
  <c r="AU1494" i="1"/>
  <c r="AS1494" i="1"/>
  <c r="AR1494" i="1"/>
  <c r="M1494" i="1" s="1"/>
  <c r="AQ1494" i="1"/>
  <c r="AO1494" i="1"/>
  <c r="AN1494" i="1"/>
  <c r="AP1494" i="1" s="1"/>
  <c r="AM1494" i="1"/>
  <c r="AL1494" i="1"/>
  <c r="AK1494" i="1"/>
  <c r="AJ1494" i="1"/>
  <c r="AI1494" i="1"/>
  <c r="CD1493" i="1"/>
  <c r="BM1493" i="1"/>
  <c r="BL1493" i="1"/>
  <c r="BK1493" i="1"/>
  <c r="BJ1493" i="1"/>
  <c r="BI1493" i="1"/>
  <c r="BH1493" i="1"/>
  <c r="BG1493" i="1"/>
  <c r="BF1493" i="1"/>
  <c r="BE1493" i="1"/>
  <c r="BD1493" i="1"/>
  <c r="BC1493" i="1"/>
  <c r="BB1493" i="1"/>
  <c r="BA1493" i="1"/>
  <c r="AZ1493" i="1"/>
  <c r="AY1493" i="1"/>
  <c r="AX1493" i="1"/>
  <c r="AW1493" i="1"/>
  <c r="AT1493" i="1" s="1"/>
  <c r="K1493" i="1" s="1"/>
  <c r="AV1493" i="1"/>
  <c r="AU1493" i="1"/>
  <c r="AS1493" i="1"/>
  <c r="AR1493" i="1"/>
  <c r="M1493" i="1" s="1"/>
  <c r="AQ1493" i="1"/>
  <c r="AO1493" i="1"/>
  <c r="AN1493" i="1"/>
  <c r="AP1493" i="1" s="1"/>
  <c r="AM1493" i="1"/>
  <c r="AL1493" i="1"/>
  <c r="AK1493" i="1"/>
  <c r="AJ1493" i="1"/>
  <c r="AI1493" i="1"/>
  <c r="Q1493" i="1"/>
  <c r="CD1492" i="1"/>
  <c r="BM1492" i="1"/>
  <c r="BL1492" i="1"/>
  <c r="BK1492" i="1"/>
  <c r="BJ1492" i="1"/>
  <c r="BI1492" i="1"/>
  <c r="BH1492" i="1"/>
  <c r="BG1492" i="1"/>
  <c r="BF1492" i="1"/>
  <c r="BE1492" i="1"/>
  <c r="BD1492" i="1"/>
  <c r="BC1492" i="1"/>
  <c r="BB1492" i="1"/>
  <c r="BA1492" i="1"/>
  <c r="AZ1492" i="1"/>
  <c r="AY1492" i="1"/>
  <c r="AX1492" i="1"/>
  <c r="AW1492" i="1"/>
  <c r="AT1492" i="1" s="1"/>
  <c r="K1492" i="1" s="1"/>
  <c r="AV1492" i="1"/>
  <c r="AU1492" i="1"/>
  <c r="AS1492" i="1"/>
  <c r="AR1492" i="1"/>
  <c r="M1492" i="1" s="1"/>
  <c r="AQ1492" i="1"/>
  <c r="AO1492" i="1"/>
  <c r="AN1492" i="1"/>
  <c r="AP1492" i="1" s="1"/>
  <c r="AM1492" i="1"/>
  <c r="AL1492" i="1"/>
  <c r="AK1492" i="1"/>
  <c r="AJ1492" i="1"/>
  <c r="AI1492" i="1"/>
  <c r="BM1491" i="1"/>
  <c r="BL1491" i="1"/>
  <c r="BK1491" i="1"/>
  <c r="BJ1491" i="1"/>
  <c r="BI1491" i="1"/>
  <c r="BH1491" i="1"/>
  <c r="BG1491" i="1"/>
  <c r="BF1491" i="1"/>
  <c r="BE1491" i="1"/>
  <c r="BD1491" i="1"/>
  <c r="BC1491" i="1"/>
  <c r="BB1491" i="1"/>
  <c r="BA1491" i="1"/>
  <c r="AZ1491" i="1"/>
  <c r="AY1491" i="1"/>
  <c r="AX1491" i="1"/>
  <c r="AW1491" i="1"/>
  <c r="AT1491" i="1" s="1"/>
  <c r="K1491" i="1" s="1"/>
  <c r="AV1491" i="1"/>
  <c r="AU1491" i="1"/>
  <c r="AS1491" i="1"/>
  <c r="AR1491" i="1"/>
  <c r="M1491" i="1" s="1"/>
  <c r="AQ1491" i="1"/>
  <c r="AO1491" i="1"/>
  <c r="AN1491" i="1"/>
  <c r="AP1491" i="1" s="1"/>
  <c r="AM1491" i="1"/>
  <c r="AL1491" i="1"/>
  <c r="AK1491" i="1"/>
  <c r="AJ1491" i="1"/>
  <c r="AI1491" i="1"/>
  <c r="CD1490" i="1"/>
  <c r="BM1490" i="1"/>
  <c r="BL1490" i="1"/>
  <c r="BK1490" i="1"/>
  <c r="BJ1490" i="1"/>
  <c r="BI1490" i="1"/>
  <c r="BH1490" i="1"/>
  <c r="BG1490" i="1"/>
  <c r="BF1490" i="1"/>
  <c r="BE1490" i="1"/>
  <c r="BD1490" i="1"/>
  <c r="BC1490" i="1"/>
  <c r="BB1490" i="1"/>
  <c r="BA1490" i="1"/>
  <c r="AZ1490" i="1"/>
  <c r="AY1490" i="1"/>
  <c r="AX1490" i="1"/>
  <c r="AW1490" i="1"/>
  <c r="AT1490" i="1" s="1"/>
  <c r="K1490" i="1" s="1"/>
  <c r="AV1490" i="1"/>
  <c r="AU1490" i="1"/>
  <c r="AS1490" i="1"/>
  <c r="AR1490" i="1"/>
  <c r="M1490" i="1" s="1"/>
  <c r="AQ1490" i="1"/>
  <c r="AO1490" i="1"/>
  <c r="AN1490" i="1"/>
  <c r="AP1490" i="1" s="1"/>
  <c r="AM1490" i="1"/>
  <c r="AL1490" i="1"/>
  <c r="AK1490" i="1"/>
  <c r="AJ1490" i="1"/>
  <c r="AI1490" i="1"/>
  <c r="Q1490" i="1"/>
  <c r="CD1489" i="1"/>
  <c r="BM1489" i="1"/>
  <c r="BL1489" i="1"/>
  <c r="BK1489" i="1"/>
  <c r="BJ1489" i="1"/>
  <c r="BI1489" i="1"/>
  <c r="BH1489" i="1"/>
  <c r="BG1489" i="1"/>
  <c r="BF1489" i="1"/>
  <c r="BE1489" i="1"/>
  <c r="BD1489" i="1"/>
  <c r="BC1489" i="1"/>
  <c r="BB1489" i="1"/>
  <c r="BA1489" i="1"/>
  <c r="AZ1489" i="1"/>
  <c r="AY1489" i="1"/>
  <c r="AX1489" i="1"/>
  <c r="AW1489" i="1"/>
  <c r="AT1489" i="1" s="1"/>
  <c r="K1489" i="1" s="1"/>
  <c r="AV1489" i="1"/>
  <c r="AU1489" i="1"/>
  <c r="AS1489" i="1"/>
  <c r="AR1489" i="1"/>
  <c r="M1489" i="1" s="1"/>
  <c r="AQ1489" i="1"/>
  <c r="AO1489" i="1"/>
  <c r="AN1489" i="1"/>
  <c r="AP1489" i="1" s="1"/>
  <c r="AM1489" i="1"/>
  <c r="AL1489" i="1"/>
  <c r="AK1489" i="1"/>
  <c r="AJ1489" i="1"/>
  <c r="AI1489" i="1"/>
  <c r="CD1488" i="1"/>
  <c r="BM1488" i="1"/>
  <c r="BL1488" i="1"/>
  <c r="BK1488" i="1"/>
  <c r="BJ1488" i="1"/>
  <c r="BI1488" i="1"/>
  <c r="BH1488" i="1"/>
  <c r="BG1488" i="1"/>
  <c r="BF1488" i="1"/>
  <c r="BE1488" i="1"/>
  <c r="BD1488" i="1"/>
  <c r="BC1488" i="1"/>
  <c r="BB1488" i="1"/>
  <c r="BA1488" i="1"/>
  <c r="AZ1488" i="1"/>
  <c r="AY1488" i="1"/>
  <c r="AX1488" i="1"/>
  <c r="AW1488" i="1"/>
  <c r="AT1488" i="1" s="1"/>
  <c r="K1488" i="1" s="1"/>
  <c r="AV1488" i="1"/>
  <c r="AU1488" i="1"/>
  <c r="AS1488" i="1"/>
  <c r="AR1488" i="1"/>
  <c r="M1488" i="1" s="1"/>
  <c r="AQ1488" i="1"/>
  <c r="AO1488" i="1"/>
  <c r="AN1488" i="1"/>
  <c r="AP1488" i="1" s="1"/>
  <c r="AM1488" i="1"/>
  <c r="AL1488" i="1"/>
  <c r="AK1488" i="1"/>
  <c r="AJ1488" i="1"/>
  <c r="AI1488" i="1"/>
  <c r="Q1488" i="1"/>
  <c r="CD1487" i="1"/>
  <c r="BM1487" i="1"/>
  <c r="BL1487" i="1"/>
  <c r="BK1487" i="1"/>
  <c r="BJ1487" i="1"/>
  <c r="BI1487" i="1"/>
  <c r="BH1487" i="1"/>
  <c r="BG1487" i="1"/>
  <c r="BF1487" i="1"/>
  <c r="BE1487" i="1"/>
  <c r="BD1487" i="1"/>
  <c r="BC1487" i="1"/>
  <c r="BB1487" i="1"/>
  <c r="BA1487" i="1"/>
  <c r="AZ1487" i="1"/>
  <c r="AY1487" i="1"/>
  <c r="AX1487" i="1"/>
  <c r="AW1487" i="1"/>
  <c r="AT1487" i="1" s="1"/>
  <c r="K1487" i="1" s="1"/>
  <c r="AV1487" i="1"/>
  <c r="AU1487" i="1"/>
  <c r="AS1487" i="1"/>
  <c r="AR1487" i="1"/>
  <c r="M1487" i="1" s="1"/>
  <c r="AQ1487" i="1"/>
  <c r="AO1487" i="1"/>
  <c r="AN1487" i="1"/>
  <c r="AP1487" i="1" s="1"/>
  <c r="AM1487" i="1"/>
  <c r="AL1487" i="1"/>
  <c r="AK1487" i="1"/>
  <c r="AJ1487" i="1"/>
  <c r="AI1487" i="1"/>
  <c r="BM1486" i="1"/>
  <c r="BL1486" i="1"/>
  <c r="BK1486" i="1"/>
  <c r="BJ1486" i="1"/>
  <c r="BI1486" i="1"/>
  <c r="BH1486" i="1"/>
  <c r="BG1486" i="1"/>
  <c r="BF1486" i="1"/>
  <c r="BE1486" i="1"/>
  <c r="BD1486" i="1"/>
  <c r="BC1486" i="1"/>
  <c r="BB1486" i="1"/>
  <c r="BA1486" i="1"/>
  <c r="AZ1486" i="1"/>
  <c r="AY1486" i="1"/>
  <c r="AX1486" i="1"/>
  <c r="AW1486" i="1"/>
  <c r="AT1486" i="1" s="1"/>
  <c r="K1486" i="1" s="1"/>
  <c r="AV1486" i="1"/>
  <c r="AU1486" i="1"/>
  <c r="AS1486" i="1"/>
  <c r="AR1486" i="1"/>
  <c r="M1486" i="1" s="1"/>
  <c r="AQ1486" i="1"/>
  <c r="AO1486" i="1"/>
  <c r="AN1486" i="1"/>
  <c r="AP1486" i="1" s="1"/>
  <c r="AM1486" i="1"/>
  <c r="AL1486" i="1"/>
  <c r="AK1486" i="1"/>
  <c r="AJ1486" i="1"/>
  <c r="AI1486" i="1"/>
  <c r="AH1486" i="1"/>
  <c r="CD1485" i="1"/>
  <c r="BM1485" i="1"/>
  <c r="BL1485" i="1"/>
  <c r="BK1485" i="1"/>
  <c r="BJ1485" i="1"/>
  <c r="BI1485" i="1"/>
  <c r="BH1485" i="1"/>
  <c r="BG1485" i="1"/>
  <c r="BF1485" i="1"/>
  <c r="BE1485" i="1"/>
  <c r="BD1485" i="1"/>
  <c r="BC1485" i="1"/>
  <c r="BB1485" i="1"/>
  <c r="BA1485" i="1"/>
  <c r="AZ1485" i="1"/>
  <c r="AY1485" i="1"/>
  <c r="AX1485" i="1"/>
  <c r="AW1485" i="1"/>
  <c r="AT1485" i="1" s="1"/>
  <c r="K1485" i="1" s="1"/>
  <c r="AV1485" i="1"/>
  <c r="AU1485" i="1"/>
  <c r="AS1485" i="1"/>
  <c r="AR1485" i="1"/>
  <c r="M1485" i="1" s="1"/>
  <c r="AQ1485" i="1"/>
  <c r="AO1485" i="1"/>
  <c r="AN1485" i="1"/>
  <c r="AP1485" i="1" s="1"/>
  <c r="AM1485" i="1"/>
  <c r="AL1485" i="1"/>
  <c r="AK1485" i="1"/>
  <c r="AJ1485" i="1"/>
  <c r="AI1485" i="1"/>
  <c r="AH1485" i="1"/>
  <c r="CD1484" i="1"/>
  <c r="BM1484" i="1"/>
  <c r="BL1484" i="1"/>
  <c r="BK1484" i="1"/>
  <c r="BJ1484" i="1"/>
  <c r="BI1484" i="1"/>
  <c r="BH1484" i="1"/>
  <c r="BG1484" i="1"/>
  <c r="BF1484" i="1"/>
  <c r="BE1484" i="1"/>
  <c r="BD1484" i="1"/>
  <c r="BC1484" i="1"/>
  <c r="BB1484" i="1"/>
  <c r="BA1484" i="1"/>
  <c r="AZ1484" i="1"/>
  <c r="AY1484" i="1"/>
  <c r="AX1484" i="1"/>
  <c r="AW1484" i="1"/>
  <c r="AT1484" i="1" s="1"/>
  <c r="K1484" i="1" s="1"/>
  <c r="AV1484" i="1"/>
  <c r="AU1484" i="1"/>
  <c r="AS1484" i="1"/>
  <c r="AR1484" i="1"/>
  <c r="M1484" i="1" s="1"/>
  <c r="AQ1484" i="1"/>
  <c r="AO1484" i="1"/>
  <c r="AN1484" i="1"/>
  <c r="AP1484" i="1" s="1"/>
  <c r="AM1484" i="1"/>
  <c r="AL1484" i="1"/>
  <c r="AK1484" i="1"/>
  <c r="AJ1484" i="1"/>
  <c r="AI1484" i="1"/>
  <c r="CD1483" i="1"/>
  <c r="BM1483" i="1"/>
  <c r="BL1483" i="1"/>
  <c r="BK1483" i="1"/>
  <c r="BJ1483" i="1"/>
  <c r="BI1483" i="1"/>
  <c r="BH1483" i="1"/>
  <c r="BG1483" i="1"/>
  <c r="BF1483" i="1"/>
  <c r="BE1483" i="1"/>
  <c r="BD1483" i="1"/>
  <c r="BC1483" i="1"/>
  <c r="BB1483" i="1"/>
  <c r="BA1483" i="1"/>
  <c r="AZ1483" i="1"/>
  <c r="AY1483" i="1"/>
  <c r="AX1483" i="1"/>
  <c r="AW1483" i="1"/>
  <c r="AT1483" i="1" s="1"/>
  <c r="K1483" i="1" s="1"/>
  <c r="AV1483" i="1"/>
  <c r="AU1483" i="1"/>
  <c r="AS1483" i="1"/>
  <c r="AR1483" i="1"/>
  <c r="M1483" i="1" s="1"/>
  <c r="AQ1483" i="1"/>
  <c r="AO1483" i="1"/>
  <c r="AN1483" i="1"/>
  <c r="AP1483" i="1" s="1"/>
  <c r="AM1483" i="1"/>
  <c r="AL1483" i="1"/>
  <c r="AK1483" i="1"/>
  <c r="AJ1483" i="1"/>
  <c r="AI1483" i="1"/>
  <c r="CD1482" i="1"/>
  <c r="BM1482" i="1"/>
  <c r="BL1482" i="1"/>
  <c r="BK1482" i="1"/>
  <c r="BJ1482" i="1"/>
  <c r="BI1482" i="1"/>
  <c r="BH1482" i="1"/>
  <c r="BG1482" i="1"/>
  <c r="BF1482" i="1"/>
  <c r="BE1482" i="1"/>
  <c r="BD1482" i="1"/>
  <c r="BC1482" i="1"/>
  <c r="BB1482" i="1"/>
  <c r="BA1482" i="1"/>
  <c r="AZ1482" i="1"/>
  <c r="AY1482" i="1"/>
  <c r="AX1482" i="1"/>
  <c r="AW1482" i="1"/>
  <c r="AT1482" i="1" s="1"/>
  <c r="K1482" i="1" s="1"/>
  <c r="AV1482" i="1"/>
  <c r="AU1482" i="1"/>
  <c r="AS1482" i="1"/>
  <c r="AR1482" i="1"/>
  <c r="M1482" i="1" s="1"/>
  <c r="AQ1482" i="1"/>
  <c r="AO1482" i="1"/>
  <c r="AN1482" i="1"/>
  <c r="AP1482" i="1" s="1"/>
  <c r="AM1482" i="1"/>
  <c r="AL1482" i="1"/>
  <c r="AK1482" i="1"/>
  <c r="AJ1482" i="1"/>
  <c r="AI1482" i="1"/>
  <c r="Q1482" i="1"/>
  <c r="CD1481" i="1"/>
  <c r="BM1481" i="1"/>
  <c r="BL1481" i="1"/>
  <c r="BK1481" i="1"/>
  <c r="BJ1481" i="1"/>
  <c r="BI1481" i="1"/>
  <c r="BH1481" i="1"/>
  <c r="BG1481" i="1"/>
  <c r="BF1481" i="1"/>
  <c r="BE1481" i="1"/>
  <c r="BD1481" i="1"/>
  <c r="BC1481" i="1"/>
  <c r="BB1481" i="1"/>
  <c r="BA1481" i="1"/>
  <c r="AZ1481" i="1"/>
  <c r="AY1481" i="1"/>
  <c r="AX1481" i="1"/>
  <c r="AW1481" i="1"/>
  <c r="AT1481" i="1" s="1"/>
  <c r="K1481" i="1" s="1"/>
  <c r="AV1481" i="1"/>
  <c r="AU1481" i="1"/>
  <c r="AS1481" i="1"/>
  <c r="AR1481" i="1"/>
  <c r="M1481" i="1" s="1"/>
  <c r="AQ1481" i="1"/>
  <c r="AO1481" i="1"/>
  <c r="AN1481" i="1"/>
  <c r="AP1481" i="1" s="1"/>
  <c r="AM1481" i="1"/>
  <c r="AL1481" i="1"/>
  <c r="AK1481" i="1"/>
  <c r="AJ1481" i="1"/>
  <c r="AI1481" i="1"/>
  <c r="CD1480" i="1"/>
  <c r="BM1480" i="1"/>
  <c r="BL1480" i="1"/>
  <c r="BK1480" i="1"/>
  <c r="BJ1480" i="1"/>
  <c r="BI1480" i="1"/>
  <c r="BH1480" i="1"/>
  <c r="BG1480" i="1"/>
  <c r="BF1480" i="1"/>
  <c r="BE1480" i="1"/>
  <c r="BD1480" i="1"/>
  <c r="BC1480" i="1"/>
  <c r="BB1480" i="1"/>
  <c r="BA1480" i="1"/>
  <c r="AZ1480" i="1"/>
  <c r="AY1480" i="1"/>
  <c r="AX1480" i="1"/>
  <c r="AW1480" i="1"/>
  <c r="AT1480" i="1" s="1"/>
  <c r="K1480" i="1" s="1"/>
  <c r="AV1480" i="1"/>
  <c r="AU1480" i="1"/>
  <c r="AS1480" i="1"/>
  <c r="AR1480" i="1"/>
  <c r="M1480" i="1" s="1"/>
  <c r="AQ1480" i="1"/>
  <c r="AO1480" i="1"/>
  <c r="AN1480" i="1"/>
  <c r="AP1480" i="1" s="1"/>
  <c r="AM1480" i="1"/>
  <c r="AL1480" i="1"/>
  <c r="AK1480" i="1"/>
  <c r="AJ1480" i="1"/>
  <c r="AI1480" i="1"/>
  <c r="BM1479" i="1"/>
  <c r="BL1479" i="1"/>
  <c r="BK1479" i="1"/>
  <c r="BJ1479" i="1"/>
  <c r="BI1479" i="1"/>
  <c r="BH1479" i="1"/>
  <c r="BG1479" i="1"/>
  <c r="BF1479" i="1"/>
  <c r="BE1479" i="1"/>
  <c r="BD1479" i="1"/>
  <c r="BC1479" i="1"/>
  <c r="BB1479" i="1"/>
  <c r="BA1479" i="1"/>
  <c r="AZ1479" i="1"/>
  <c r="AY1479" i="1"/>
  <c r="AX1479" i="1"/>
  <c r="AW1479" i="1"/>
  <c r="AT1479" i="1" s="1"/>
  <c r="K1479" i="1" s="1"/>
  <c r="AV1479" i="1"/>
  <c r="AU1479" i="1"/>
  <c r="AS1479" i="1"/>
  <c r="AR1479" i="1"/>
  <c r="M1479" i="1" s="1"/>
  <c r="AQ1479" i="1"/>
  <c r="AO1479" i="1"/>
  <c r="AN1479" i="1"/>
  <c r="AP1479" i="1" s="1"/>
  <c r="AM1479" i="1"/>
  <c r="AL1479" i="1"/>
  <c r="AK1479" i="1"/>
  <c r="AJ1479" i="1"/>
  <c r="AI1479" i="1"/>
  <c r="AH1479" i="1"/>
  <c r="CD1478" i="1"/>
  <c r="BM1478" i="1"/>
  <c r="BL1478" i="1"/>
  <c r="BK1478" i="1"/>
  <c r="BJ1478" i="1"/>
  <c r="BI1478" i="1"/>
  <c r="BH1478" i="1"/>
  <c r="BG1478" i="1"/>
  <c r="BF1478" i="1"/>
  <c r="BE1478" i="1"/>
  <c r="BD1478" i="1"/>
  <c r="BC1478" i="1"/>
  <c r="BB1478" i="1"/>
  <c r="BA1478" i="1"/>
  <c r="AZ1478" i="1"/>
  <c r="AY1478" i="1"/>
  <c r="AX1478" i="1"/>
  <c r="AW1478" i="1"/>
  <c r="AT1478" i="1" s="1"/>
  <c r="K1478" i="1" s="1"/>
  <c r="AV1478" i="1"/>
  <c r="AU1478" i="1"/>
  <c r="AS1478" i="1"/>
  <c r="AR1478" i="1"/>
  <c r="M1478" i="1" s="1"/>
  <c r="AQ1478" i="1"/>
  <c r="AO1478" i="1"/>
  <c r="AN1478" i="1"/>
  <c r="AP1478" i="1" s="1"/>
  <c r="AM1478" i="1"/>
  <c r="AL1478" i="1"/>
  <c r="AK1478" i="1"/>
  <c r="AJ1478" i="1"/>
  <c r="AI1478" i="1"/>
  <c r="AH1478" i="1"/>
  <c r="CD1477" i="1"/>
  <c r="BM1477" i="1"/>
  <c r="BL1477" i="1"/>
  <c r="BK1477" i="1"/>
  <c r="BJ1477" i="1"/>
  <c r="BI1477" i="1"/>
  <c r="BH1477" i="1"/>
  <c r="BG1477" i="1"/>
  <c r="BF1477" i="1"/>
  <c r="BE1477" i="1"/>
  <c r="BD1477" i="1"/>
  <c r="BC1477" i="1"/>
  <c r="BB1477" i="1"/>
  <c r="BA1477" i="1"/>
  <c r="AZ1477" i="1"/>
  <c r="AY1477" i="1"/>
  <c r="AX1477" i="1"/>
  <c r="AW1477" i="1"/>
  <c r="AT1477" i="1" s="1"/>
  <c r="K1477" i="1" s="1"/>
  <c r="AV1477" i="1"/>
  <c r="AU1477" i="1"/>
  <c r="AS1477" i="1"/>
  <c r="AR1477" i="1"/>
  <c r="M1477" i="1" s="1"/>
  <c r="AQ1477" i="1"/>
  <c r="AO1477" i="1"/>
  <c r="AN1477" i="1"/>
  <c r="AP1477" i="1" s="1"/>
  <c r="AM1477" i="1"/>
  <c r="AL1477" i="1"/>
  <c r="AK1477" i="1"/>
  <c r="AJ1477" i="1"/>
  <c r="AI1477" i="1"/>
  <c r="BM1476" i="1"/>
  <c r="BL1476" i="1"/>
  <c r="BK1476" i="1"/>
  <c r="BJ1476" i="1"/>
  <c r="BI1476" i="1"/>
  <c r="BH1476" i="1"/>
  <c r="BG1476" i="1"/>
  <c r="BF1476" i="1"/>
  <c r="BE1476" i="1"/>
  <c r="BD1476" i="1"/>
  <c r="BC1476" i="1"/>
  <c r="BB1476" i="1"/>
  <c r="BA1476" i="1"/>
  <c r="AZ1476" i="1"/>
  <c r="AY1476" i="1"/>
  <c r="AX1476" i="1"/>
  <c r="AW1476" i="1"/>
  <c r="AV1476" i="1"/>
  <c r="AU1476" i="1"/>
  <c r="AS1476" i="1"/>
  <c r="AR1476" i="1"/>
  <c r="M1476" i="1" s="1"/>
  <c r="AQ1476" i="1"/>
  <c r="AO1476" i="1"/>
  <c r="AN1476" i="1"/>
  <c r="AP1476" i="1" s="1"/>
  <c r="AM1476" i="1"/>
  <c r="AL1476" i="1"/>
  <c r="AK1476" i="1"/>
  <c r="AJ1476" i="1"/>
  <c r="AI1476" i="1"/>
  <c r="Q1476" i="1"/>
  <c r="CD1475" i="1"/>
  <c r="BM1475" i="1"/>
  <c r="BL1475" i="1"/>
  <c r="BK1475" i="1"/>
  <c r="BJ1475" i="1"/>
  <c r="BI1475" i="1"/>
  <c r="BH1475" i="1"/>
  <c r="BG1475" i="1"/>
  <c r="BF1475" i="1"/>
  <c r="BE1475" i="1"/>
  <c r="BD1475" i="1"/>
  <c r="BC1475" i="1"/>
  <c r="BB1475" i="1"/>
  <c r="BA1475" i="1"/>
  <c r="AZ1475" i="1"/>
  <c r="AY1475" i="1"/>
  <c r="AX1475" i="1"/>
  <c r="AW1475" i="1"/>
  <c r="AT1475" i="1" s="1"/>
  <c r="K1475" i="1" s="1"/>
  <c r="AV1475" i="1"/>
  <c r="AU1475" i="1"/>
  <c r="AS1475" i="1"/>
  <c r="AR1475" i="1"/>
  <c r="M1475" i="1" s="1"/>
  <c r="AQ1475" i="1"/>
  <c r="AO1475" i="1"/>
  <c r="AN1475" i="1"/>
  <c r="AP1475" i="1" s="1"/>
  <c r="AM1475" i="1"/>
  <c r="AL1475" i="1"/>
  <c r="AK1475" i="1"/>
  <c r="AJ1475" i="1"/>
  <c r="AI1475" i="1"/>
  <c r="CD1474" i="1"/>
  <c r="BM1474" i="1"/>
  <c r="BL1474" i="1"/>
  <c r="BK1474" i="1"/>
  <c r="BJ1474" i="1"/>
  <c r="BI1474" i="1"/>
  <c r="BH1474" i="1"/>
  <c r="BG1474" i="1"/>
  <c r="BF1474" i="1"/>
  <c r="BE1474" i="1"/>
  <c r="BD1474" i="1"/>
  <c r="BC1474" i="1"/>
  <c r="BB1474" i="1"/>
  <c r="BA1474" i="1"/>
  <c r="AZ1474" i="1"/>
  <c r="AY1474" i="1"/>
  <c r="AX1474" i="1"/>
  <c r="AW1474" i="1"/>
  <c r="AT1474" i="1" s="1"/>
  <c r="K1474" i="1" s="1"/>
  <c r="AV1474" i="1"/>
  <c r="AU1474" i="1"/>
  <c r="AS1474" i="1"/>
  <c r="AR1474" i="1"/>
  <c r="M1474" i="1" s="1"/>
  <c r="AQ1474" i="1"/>
  <c r="AO1474" i="1"/>
  <c r="AN1474" i="1"/>
  <c r="AP1474" i="1" s="1"/>
  <c r="AM1474" i="1"/>
  <c r="AL1474" i="1"/>
  <c r="AK1474" i="1"/>
  <c r="AJ1474" i="1"/>
  <c r="AI1474" i="1"/>
  <c r="CD1473" i="1"/>
  <c r="BM1473" i="1"/>
  <c r="BL1473" i="1"/>
  <c r="BK1473" i="1"/>
  <c r="BJ1473" i="1"/>
  <c r="BI1473" i="1"/>
  <c r="BH1473" i="1"/>
  <c r="BG1473" i="1"/>
  <c r="BF1473" i="1"/>
  <c r="BE1473" i="1"/>
  <c r="BD1473" i="1"/>
  <c r="BC1473" i="1"/>
  <c r="BB1473" i="1"/>
  <c r="BA1473" i="1"/>
  <c r="AZ1473" i="1"/>
  <c r="AY1473" i="1"/>
  <c r="AX1473" i="1"/>
  <c r="AW1473" i="1"/>
  <c r="AT1473" i="1" s="1"/>
  <c r="K1473" i="1" s="1"/>
  <c r="AV1473" i="1"/>
  <c r="AU1473" i="1"/>
  <c r="AS1473" i="1"/>
  <c r="AR1473" i="1"/>
  <c r="M1473" i="1" s="1"/>
  <c r="AQ1473" i="1"/>
  <c r="AO1473" i="1"/>
  <c r="AN1473" i="1"/>
  <c r="AP1473" i="1" s="1"/>
  <c r="AM1473" i="1"/>
  <c r="AL1473" i="1"/>
  <c r="AK1473" i="1"/>
  <c r="AJ1473" i="1"/>
  <c r="AI1473" i="1"/>
  <c r="CD1472" i="1"/>
  <c r="BM1472" i="1"/>
  <c r="BL1472" i="1"/>
  <c r="BK1472" i="1"/>
  <c r="BJ1472" i="1"/>
  <c r="BI1472" i="1"/>
  <c r="BH1472" i="1"/>
  <c r="BG1472" i="1"/>
  <c r="BF1472" i="1"/>
  <c r="BE1472" i="1"/>
  <c r="BD1472" i="1"/>
  <c r="BC1472" i="1"/>
  <c r="BB1472" i="1"/>
  <c r="BA1472" i="1"/>
  <c r="AZ1472" i="1"/>
  <c r="AY1472" i="1"/>
  <c r="AX1472" i="1"/>
  <c r="AW1472" i="1"/>
  <c r="AT1472" i="1" s="1"/>
  <c r="K1472" i="1" s="1"/>
  <c r="AV1472" i="1"/>
  <c r="AU1472" i="1"/>
  <c r="AS1472" i="1"/>
  <c r="AR1472" i="1"/>
  <c r="M1472" i="1" s="1"/>
  <c r="AQ1472" i="1"/>
  <c r="AO1472" i="1"/>
  <c r="AN1472" i="1"/>
  <c r="AP1472" i="1" s="1"/>
  <c r="AM1472" i="1"/>
  <c r="AL1472" i="1"/>
  <c r="AK1472" i="1"/>
  <c r="AJ1472" i="1"/>
  <c r="AI1472" i="1"/>
  <c r="CD1471" i="1"/>
  <c r="BM1471" i="1"/>
  <c r="BL1471" i="1"/>
  <c r="BK1471" i="1"/>
  <c r="BJ1471" i="1"/>
  <c r="BI1471" i="1"/>
  <c r="BH1471" i="1"/>
  <c r="BG1471" i="1"/>
  <c r="BF1471" i="1"/>
  <c r="BE1471" i="1"/>
  <c r="BD1471" i="1"/>
  <c r="BC1471" i="1"/>
  <c r="BB1471" i="1"/>
  <c r="BA1471" i="1"/>
  <c r="AZ1471" i="1"/>
  <c r="AY1471" i="1"/>
  <c r="AX1471" i="1"/>
  <c r="AW1471" i="1"/>
  <c r="AT1471" i="1" s="1"/>
  <c r="K1471" i="1" s="1"/>
  <c r="AV1471" i="1"/>
  <c r="AU1471" i="1"/>
  <c r="AS1471" i="1"/>
  <c r="AR1471" i="1"/>
  <c r="M1471" i="1" s="1"/>
  <c r="AQ1471" i="1"/>
  <c r="AO1471" i="1"/>
  <c r="AN1471" i="1"/>
  <c r="AP1471" i="1" s="1"/>
  <c r="AM1471" i="1"/>
  <c r="AL1471" i="1"/>
  <c r="AK1471" i="1"/>
  <c r="AJ1471" i="1"/>
  <c r="AI1471" i="1"/>
  <c r="AH1471" i="1"/>
  <c r="CD1470" i="1"/>
  <c r="BM1470" i="1"/>
  <c r="BL1470" i="1"/>
  <c r="BK1470" i="1"/>
  <c r="BJ1470" i="1"/>
  <c r="BI1470" i="1"/>
  <c r="BH1470" i="1"/>
  <c r="BG1470" i="1"/>
  <c r="BF1470" i="1"/>
  <c r="BE1470" i="1"/>
  <c r="BD1470" i="1"/>
  <c r="BC1470" i="1"/>
  <c r="BB1470" i="1"/>
  <c r="BA1470" i="1"/>
  <c r="AZ1470" i="1"/>
  <c r="AY1470" i="1"/>
  <c r="AX1470" i="1"/>
  <c r="AW1470" i="1"/>
  <c r="AT1470" i="1" s="1"/>
  <c r="K1470" i="1" s="1"/>
  <c r="AV1470" i="1"/>
  <c r="AU1470" i="1"/>
  <c r="AS1470" i="1"/>
  <c r="AR1470" i="1"/>
  <c r="M1470" i="1" s="1"/>
  <c r="AQ1470" i="1"/>
  <c r="AO1470" i="1"/>
  <c r="AN1470" i="1"/>
  <c r="AP1470" i="1" s="1"/>
  <c r="AM1470" i="1"/>
  <c r="AL1470" i="1"/>
  <c r="AK1470" i="1"/>
  <c r="AJ1470" i="1"/>
  <c r="AI1470" i="1"/>
  <c r="BM1469" i="1"/>
  <c r="BL1469" i="1"/>
  <c r="BK1469" i="1"/>
  <c r="BJ1469" i="1"/>
  <c r="BI1469" i="1"/>
  <c r="BH1469" i="1"/>
  <c r="BG1469" i="1"/>
  <c r="BF1469" i="1"/>
  <c r="BE1469" i="1"/>
  <c r="BD1469" i="1"/>
  <c r="BC1469" i="1"/>
  <c r="BB1469" i="1"/>
  <c r="BA1469" i="1"/>
  <c r="AZ1469" i="1"/>
  <c r="AY1469" i="1"/>
  <c r="AX1469" i="1"/>
  <c r="AW1469" i="1"/>
  <c r="AV1469" i="1"/>
  <c r="AU1469" i="1"/>
  <c r="AS1469" i="1"/>
  <c r="AR1469" i="1"/>
  <c r="M1469" i="1" s="1"/>
  <c r="AQ1469" i="1"/>
  <c r="AO1469" i="1"/>
  <c r="AN1469" i="1"/>
  <c r="AP1469" i="1" s="1"/>
  <c r="AM1469" i="1"/>
  <c r="AL1469" i="1"/>
  <c r="AK1469" i="1"/>
  <c r="AJ1469" i="1"/>
  <c r="AI1469" i="1"/>
  <c r="Q1469" i="1"/>
  <c r="CD1468" i="1"/>
  <c r="BM1468" i="1"/>
  <c r="BL1468" i="1"/>
  <c r="BK1468" i="1"/>
  <c r="BJ1468" i="1"/>
  <c r="BI1468" i="1"/>
  <c r="BH1468" i="1"/>
  <c r="BG1468" i="1"/>
  <c r="BF1468" i="1"/>
  <c r="BE1468" i="1"/>
  <c r="BD1468" i="1"/>
  <c r="BC1468" i="1"/>
  <c r="BB1468" i="1"/>
  <c r="BA1468" i="1"/>
  <c r="AZ1468" i="1"/>
  <c r="AY1468" i="1"/>
  <c r="AX1468" i="1"/>
  <c r="AW1468" i="1"/>
  <c r="AT1468" i="1" s="1"/>
  <c r="K1468" i="1" s="1"/>
  <c r="AV1468" i="1"/>
  <c r="AU1468" i="1"/>
  <c r="AS1468" i="1"/>
  <c r="AR1468" i="1"/>
  <c r="M1468" i="1" s="1"/>
  <c r="AQ1468" i="1"/>
  <c r="AO1468" i="1"/>
  <c r="AN1468" i="1"/>
  <c r="AP1468" i="1" s="1"/>
  <c r="AM1468" i="1"/>
  <c r="AL1468" i="1"/>
  <c r="AK1468" i="1"/>
  <c r="AJ1468" i="1"/>
  <c r="AI1468" i="1"/>
  <c r="Q1468" i="1"/>
  <c r="CD1467" i="1"/>
  <c r="BM1467" i="1"/>
  <c r="BL1467" i="1"/>
  <c r="BK1467" i="1"/>
  <c r="BJ1467" i="1"/>
  <c r="BI1467" i="1"/>
  <c r="BH1467" i="1"/>
  <c r="BG1467" i="1"/>
  <c r="BF1467" i="1"/>
  <c r="BE1467" i="1"/>
  <c r="BD1467" i="1"/>
  <c r="BC1467" i="1"/>
  <c r="BB1467" i="1"/>
  <c r="BA1467" i="1"/>
  <c r="AZ1467" i="1"/>
  <c r="AY1467" i="1"/>
  <c r="AX1467" i="1"/>
  <c r="AW1467" i="1"/>
  <c r="AT1467" i="1" s="1"/>
  <c r="K1467" i="1" s="1"/>
  <c r="AV1467" i="1"/>
  <c r="AU1467" i="1"/>
  <c r="AS1467" i="1"/>
  <c r="AR1467" i="1"/>
  <c r="M1467" i="1" s="1"/>
  <c r="AQ1467" i="1"/>
  <c r="AO1467" i="1"/>
  <c r="AN1467" i="1"/>
  <c r="AP1467" i="1" s="1"/>
  <c r="AM1467" i="1"/>
  <c r="AL1467" i="1"/>
  <c r="AK1467" i="1"/>
  <c r="AJ1467" i="1"/>
  <c r="AI1467" i="1"/>
  <c r="CD1466" i="1"/>
  <c r="BM1466" i="1"/>
  <c r="BL1466" i="1"/>
  <c r="BK1466" i="1"/>
  <c r="BJ1466" i="1"/>
  <c r="BI1466" i="1"/>
  <c r="BH1466" i="1"/>
  <c r="BG1466" i="1"/>
  <c r="BF1466" i="1"/>
  <c r="BE1466" i="1"/>
  <c r="BD1466" i="1"/>
  <c r="BC1466" i="1"/>
  <c r="BB1466" i="1"/>
  <c r="BA1466" i="1"/>
  <c r="AZ1466" i="1"/>
  <c r="AY1466" i="1"/>
  <c r="AX1466" i="1"/>
  <c r="AW1466" i="1"/>
  <c r="AT1466" i="1" s="1"/>
  <c r="K1466" i="1" s="1"/>
  <c r="AV1466" i="1"/>
  <c r="AU1466" i="1"/>
  <c r="AS1466" i="1"/>
  <c r="AR1466" i="1"/>
  <c r="M1466" i="1" s="1"/>
  <c r="AQ1466" i="1"/>
  <c r="AO1466" i="1"/>
  <c r="AN1466" i="1"/>
  <c r="AP1466" i="1" s="1"/>
  <c r="AM1466" i="1"/>
  <c r="AL1466" i="1"/>
  <c r="AK1466" i="1"/>
  <c r="AJ1466" i="1"/>
  <c r="AI1466" i="1"/>
  <c r="Q1466" i="1"/>
  <c r="CD1465" i="1"/>
  <c r="BM1465" i="1"/>
  <c r="BL1465" i="1"/>
  <c r="BK1465" i="1"/>
  <c r="BJ1465" i="1"/>
  <c r="BI1465" i="1"/>
  <c r="BH1465" i="1"/>
  <c r="BG1465" i="1"/>
  <c r="BF1465" i="1"/>
  <c r="BE1465" i="1"/>
  <c r="BD1465" i="1"/>
  <c r="BC1465" i="1"/>
  <c r="BB1465" i="1"/>
  <c r="BA1465" i="1"/>
  <c r="AZ1465" i="1"/>
  <c r="AY1465" i="1"/>
  <c r="AX1465" i="1"/>
  <c r="AW1465" i="1"/>
  <c r="AT1465" i="1" s="1"/>
  <c r="K1465" i="1" s="1"/>
  <c r="AV1465" i="1"/>
  <c r="AU1465" i="1"/>
  <c r="AS1465" i="1"/>
  <c r="AR1465" i="1"/>
  <c r="M1465" i="1" s="1"/>
  <c r="AQ1465" i="1"/>
  <c r="AO1465" i="1"/>
  <c r="AN1465" i="1"/>
  <c r="AP1465" i="1" s="1"/>
  <c r="AM1465" i="1"/>
  <c r="AL1465" i="1"/>
  <c r="AK1465" i="1"/>
  <c r="AJ1465" i="1"/>
  <c r="AI1465" i="1"/>
  <c r="CD1464" i="1"/>
  <c r="BM1464" i="1"/>
  <c r="BL1464" i="1"/>
  <c r="BK1464" i="1"/>
  <c r="BJ1464" i="1"/>
  <c r="BI1464" i="1"/>
  <c r="BH1464" i="1"/>
  <c r="BG1464" i="1"/>
  <c r="BF1464" i="1"/>
  <c r="BE1464" i="1"/>
  <c r="BD1464" i="1"/>
  <c r="BC1464" i="1"/>
  <c r="BB1464" i="1"/>
  <c r="BA1464" i="1"/>
  <c r="AZ1464" i="1"/>
  <c r="AY1464" i="1"/>
  <c r="AX1464" i="1"/>
  <c r="AW1464" i="1"/>
  <c r="AT1464" i="1" s="1"/>
  <c r="K1464" i="1" s="1"/>
  <c r="AV1464" i="1"/>
  <c r="AU1464" i="1"/>
  <c r="AS1464" i="1"/>
  <c r="AR1464" i="1"/>
  <c r="M1464" i="1" s="1"/>
  <c r="AQ1464" i="1"/>
  <c r="AO1464" i="1"/>
  <c r="AN1464" i="1"/>
  <c r="AP1464" i="1" s="1"/>
  <c r="AM1464" i="1"/>
  <c r="AL1464" i="1"/>
  <c r="AK1464" i="1"/>
  <c r="AJ1464" i="1"/>
  <c r="AI1464" i="1"/>
  <c r="CD1463" i="1"/>
  <c r="BM1463" i="1"/>
  <c r="BL1463" i="1"/>
  <c r="BK1463" i="1"/>
  <c r="BJ1463" i="1"/>
  <c r="BI1463" i="1"/>
  <c r="BH1463" i="1"/>
  <c r="BG1463" i="1"/>
  <c r="BF1463" i="1"/>
  <c r="BE1463" i="1"/>
  <c r="BD1463" i="1"/>
  <c r="BC1463" i="1"/>
  <c r="BB1463" i="1"/>
  <c r="BA1463" i="1"/>
  <c r="AZ1463" i="1"/>
  <c r="AY1463" i="1"/>
  <c r="AX1463" i="1"/>
  <c r="AW1463" i="1"/>
  <c r="AT1463" i="1" s="1"/>
  <c r="K1463" i="1" s="1"/>
  <c r="AV1463" i="1"/>
  <c r="AU1463" i="1"/>
  <c r="AS1463" i="1"/>
  <c r="AR1463" i="1"/>
  <c r="M1463" i="1" s="1"/>
  <c r="AQ1463" i="1"/>
  <c r="AO1463" i="1"/>
  <c r="AN1463" i="1"/>
  <c r="AP1463" i="1" s="1"/>
  <c r="AM1463" i="1"/>
  <c r="AL1463" i="1"/>
  <c r="AK1463" i="1"/>
  <c r="AJ1463" i="1"/>
  <c r="AI1463" i="1"/>
  <c r="CD1462" i="1"/>
  <c r="BM1462" i="1"/>
  <c r="BL1462" i="1"/>
  <c r="BK1462" i="1"/>
  <c r="BJ1462" i="1"/>
  <c r="BI1462" i="1"/>
  <c r="BH1462" i="1"/>
  <c r="BG1462" i="1"/>
  <c r="BF1462" i="1"/>
  <c r="BE1462" i="1"/>
  <c r="BD1462" i="1"/>
  <c r="BC1462" i="1"/>
  <c r="BB1462" i="1"/>
  <c r="BA1462" i="1"/>
  <c r="AZ1462" i="1"/>
  <c r="AY1462" i="1"/>
  <c r="AX1462" i="1"/>
  <c r="AW1462" i="1"/>
  <c r="AT1462" i="1" s="1"/>
  <c r="K1462" i="1" s="1"/>
  <c r="AV1462" i="1"/>
  <c r="AU1462" i="1"/>
  <c r="AS1462" i="1"/>
  <c r="AR1462" i="1"/>
  <c r="M1462" i="1" s="1"/>
  <c r="AQ1462" i="1"/>
  <c r="AO1462" i="1"/>
  <c r="AN1462" i="1"/>
  <c r="AP1462" i="1" s="1"/>
  <c r="AM1462" i="1"/>
  <c r="AL1462" i="1"/>
  <c r="AK1462" i="1"/>
  <c r="AJ1462" i="1"/>
  <c r="AI1462" i="1"/>
  <c r="AH1462" i="1"/>
  <c r="CD1461" i="1"/>
  <c r="BM1461" i="1"/>
  <c r="BL1461" i="1"/>
  <c r="BK1461" i="1"/>
  <c r="BJ1461" i="1"/>
  <c r="BI1461" i="1"/>
  <c r="BH1461" i="1"/>
  <c r="BG1461" i="1"/>
  <c r="BF1461" i="1"/>
  <c r="BE1461" i="1"/>
  <c r="BD1461" i="1"/>
  <c r="BC1461" i="1"/>
  <c r="BB1461" i="1"/>
  <c r="BA1461" i="1"/>
  <c r="AZ1461" i="1"/>
  <c r="AY1461" i="1"/>
  <c r="AX1461" i="1"/>
  <c r="AW1461" i="1"/>
  <c r="AT1461" i="1" s="1"/>
  <c r="K1461" i="1" s="1"/>
  <c r="AV1461" i="1"/>
  <c r="AU1461" i="1"/>
  <c r="AS1461" i="1"/>
  <c r="AR1461" i="1"/>
  <c r="M1461" i="1" s="1"/>
  <c r="AQ1461" i="1"/>
  <c r="AO1461" i="1"/>
  <c r="AN1461" i="1"/>
  <c r="AP1461" i="1" s="1"/>
  <c r="AM1461" i="1"/>
  <c r="AL1461" i="1"/>
  <c r="AK1461" i="1"/>
  <c r="AJ1461" i="1"/>
  <c r="AI1461" i="1"/>
  <c r="AH1461" i="1"/>
  <c r="CD1460" i="1"/>
  <c r="BM1460" i="1"/>
  <c r="BL1460" i="1"/>
  <c r="BK1460" i="1"/>
  <c r="BJ1460" i="1"/>
  <c r="BI1460" i="1"/>
  <c r="BH1460" i="1"/>
  <c r="BG1460" i="1"/>
  <c r="BF1460" i="1"/>
  <c r="BE1460" i="1"/>
  <c r="BD1460" i="1"/>
  <c r="BC1460" i="1"/>
  <c r="BB1460" i="1"/>
  <c r="BA1460" i="1"/>
  <c r="AZ1460" i="1"/>
  <c r="AY1460" i="1"/>
  <c r="AX1460" i="1"/>
  <c r="AW1460" i="1"/>
  <c r="AT1460" i="1" s="1"/>
  <c r="K1460" i="1" s="1"/>
  <c r="AV1460" i="1"/>
  <c r="AU1460" i="1"/>
  <c r="AS1460" i="1"/>
  <c r="AR1460" i="1"/>
  <c r="M1460" i="1" s="1"/>
  <c r="AQ1460" i="1"/>
  <c r="AO1460" i="1"/>
  <c r="AN1460" i="1"/>
  <c r="AP1460" i="1" s="1"/>
  <c r="AM1460" i="1"/>
  <c r="AL1460" i="1"/>
  <c r="AK1460" i="1"/>
  <c r="AJ1460" i="1"/>
  <c r="AI1460" i="1"/>
  <c r="AH1460" i="1"/>
  <c r="Q1460" i="1"/>
  <c r="CD1459" i="1"/>
  <c r="BM1459" i="1"/>
  <c r="BL1459" i="1"/>
  <c r="BK1459" i="1"/>
  <c r="BJ1459" i="1"/>
  <c r="BI1459" i="1"/>
  <c r="BH1459" i="1"/>
  <c r="BG1459" i="1"/>
  <c r="BF1459" i="1"/>
  <c r="BE1459" i="1"/>
  <c r="BD1459" i="1"/>
  <c r="BC1459" i="1"/>
  <c r="BB1459" i="1"/>
  <c r="BA1459" i="1"/>
  <c r="AZ1459" i="1"/>
  <c r="AY1459" i="1"/>
  <c r="AX1459" i="1"/>
  <c r="AW1459" i="1"/>
  <c r="AT1459" i="1" s="1"/>
  <c r="K1459" i="1" s="1"/>
  <c r="AV1459" i="1"/>
  <c r="AU1459" i="1"/>
  <c r="AS1459" i="1"/>
  <c r="AR1459" i="1"/>
  <c r="M1459" i="1" s="1"/>
  <c r="AQ1459" i="1"/>
  <c r="AO1459" i="1"/>
  <c r="AN1459" i="1"/>
  <c r="AP1459" i="1" s="1"/>
  <c r="AM1459" i="1"/>
  <c r="AL1459" i="1"/>
  <c r="AK1459" i="1"/>
  <c r="AJ1459" i="1"/>
  <c r="AI1459" i="1"/>
  <c r="BM1458" i="1"/>
  <c r="BL1458" i="1"/>
  <c r="BK1458" i="1"/>
  <c r="BJ1458" i="1"/>
  <c r="BI1458" i="1"/>
  <c r="BH1458" i="1"/>
  <c r="BG1458" i="1"/>
  <c r="BF1458" i="1"/>
  <c r="BE1458" i="1"/>
  <c r="BD1458" i="1"/>
  <c r="BC1458" i="1"/>
  <c r="BB1458" i="1"/>
  <c r="BA1458" i="1"/>
  <c r="AZ1458" i="1"/>
  <c r="AY1458" i="1"/>
  <c r="AX1458" i="1"/>
  <c r="AW1458" i="1"/>
  <c r="AT1458" i="1" s="1"/>
  <c r="K1458" i="1" s="1"/>
  <c r="AV1458" i="1"/>
  <c r="AU1458" i="1"/>
  <c r="AS1458" i="1"/>
  <c r="AR1458" i="1"/>
  <c r="M1458" i="1" s="1"/>
  <c r="AQ1458" i="1"/>
  <c r="AO1458" i="1"/>
  <c r="AN1458" i="1"/>
  <c r="AP1458" i="1" s="1"/>
  <c r="AM1458" i="1"/>
  <c r="AL1458" i="1"/>
  <c r="AK1458" i="1"/>
  <c r="AJ1458" i="1"/>
  <c r="AI1458" i="1"/>
  <c r="Q1458" i="1"/>
  <c r="CD1457" i="1"/>
  <c r="BM1457" i="1"/>
  <c r="BL1457" i="1"/>
  <c r="BK1457" i="1"/>
  <c r="BJ1457" i="1"/>
  <c r="BI1457" i="1"/>
  <c r="BH1457" i="1"/>
  <c r="BG1457" i="1"/>
  <c r="BF1457" i="1"/>
  <c r="BE1457" i="1"/>
  <c r="BD1457" i="1"/>
  <c r="BC1457" i="1"/>
  <c r="BB1457" i="1"/>
  <c r="BA1457" i="1"/>
  <c r="AZ1457" i="1"/>
  <c r="AY1457" i="1"/>
  <c r="AX1457" i="1"/>
  <c r="AW1457" i="1"/>
  <c r="AT1457" i="1" s="1"/>
  <c r="K1457" i="1" s="1"/>
  <c r="AV1457" i="1"/>
  <c r="AU1457" i="1"/>
  <c r="AS1457" i="1"/>
  <c r="AR1457" i="1"/>
  <c r="M1457" i="1" s="1"/>
  <c r="AQ1457" i="1"/>
  <c r="AO1457" i="1"/>
  <c r="AN1457" i="1"/>
  <c r="AP1457" i="1" s="1"/>
  <c r="AM1457" i="1"/>
  <c r="AL1457" i="1"/>
  <c r="AK1457" i="1"/>
  <c r="AJ1457" i="1"/>
  <c r="AI1457" i="1"/>
  <c r="Q1457" i="1"/>
  <c r="CD1456" i="1"/>
  <c r="BM1456" i="1"/>
  <c r="BL1456" i="1"/>
  <c r="BK1456" i="1"/>
  <c r="BJ1456" i="1"/>
  <c r="BI1456" i="1"/>
  <c r="BH1456" i="1"/>
  <c r="BG1456" i="1"/>
  <c r="BF1456" i="1"/>
  <c r="BE1456" i="1"/>
  <c r="BD1456" i="1"/>
  <c r="BC1456" i="1"/>
  <c r="BB1456" i="1"/>
  <c r="BA1456" i="1"/>
  <c r="AZ1456" i="1"/>
  <c r="AY1456" i="1"/>
  <c r="AX1456" i="1"/>
  <c r="AW1456" i="1"/>
  <c r="AT1456" i="1" s="1"/>
  <c r="K1456" i="1" s="1"/>
  <c r="AV1456" i="1"/>
  <c r="AU1456" i="1"/>
  <c r="AS1456" i="1"/>
  <c r="AR1456" i="1"/>
  <c r="M1456" i="1" s="1"/>
  <c r="AQ1456" i="1"/>
  <c r="AO1456" i="1"/>
  <c r="AN1456" i="1"/>
  <c r="AP1456" i="1" s="1"/>
  <c r="AM1456" i="1"/>
  <c r="AL1456" i="1"/>
  <c r="AK1456" i="1"/>
  <c r="AJ1456" i="1"/>
  <c r="AI1456" i="1"/>
  <c r="Q1456" i="1"/>
  <c r="CD1455" i="1"/>
  <c r="BM1455" i="1"/>
  <c r="BL1455" i="1"/>
  <c r="BK1455" i="1"/>
  <c r="BJ1455" i="1"/>
  <c r="BI1455" i="1"/>
  <c r="BH1455" i="1"/>
  <c r="BG1455" i="1"/>
  <c r="BF1455" i="1"/>
  <c r="BE1455" i="1"/>
  <c r="BD1455" i="1"/>
  <c r="BC1455" i="1"/>
  <c r="BB1455" i="1"/>
  <c r="BA1455" i="1"/>
  <c r="AZ1455" i="1"/>
  <c r="AY1455" i="1"/>
  <c r="AX1455" i="1"/>
  <c r="AW1455" i="1"/>
  <c r="AT1455" i="1" s="1"/>
  <c r="K1455" i="1" s="1"/>
  <c r="AV1455" i="1"/>
  <c r="AU1455" i="1"/>
  <c r="AS1455" i="1"/>
  <c r="AR1455" i="1"/>
  <c r="M1455" i="1" s="1"/>
  <c r="AQ1455" i="1"/>
  <c r="AO1455" i="1"/>
  <c r="AN1455" i="1"/>
  <c r="AP1455" i="1" s="1"/>
  <c r="AM1455" i="1"/>
  <c r="AL1455" i="1"/>
  <c r="AK1455" i="1"/>
  <c r="AJ1455" i="1"/>
  <c r="AI1455" i="1"/>
  <c r="Q1455" i="1"/>
  <c r="CD1454" i="1"/>
  <c r="BM1454" i="1"/>
  <c r="BL1454" i="1"/>
  <c r="BK1454" i="1"/>
  <c r="BJ1454" i="1"/>
  <c r="BI1454" i="1"/>
  <c r="BH1454" i="1"/>
  <c r="BG1454" i="1"/>
  <c r="BF1454" i="1"/>
  <c r="BE1454" i="1"/>
  <c r="BD1454" i="1"/>
  <c r="BC1454" i="1"/>
  <c r="BB1454" i="1"/>
  <c r="BA1454" i="1"/>
  <c r="AZ1454" i="1"/>
  <c r="AY1454" i="1"/>
  <c r="AX1454" i="1"/>
  <c r="AW1454" i="1"/>
  <c r="AT1454" i="1" s="1"/>
  <c r="K1454" i="1" s="1"/>
  <c r="AV1454" i="1"/>
  <c r="AU1454" i="1"/>
  <c r="AS1454" i="1"/>
  <c r="AR1454" i="1"/>
  <c r="M1454" i="1" s="1"/>
  <c r="AQ1454" i="1"/>
  <c r="AO1454" i="1"/>
  <c r="AN1454" i="1"/>
  <c r="AP1454" i="1" s="1"/>
  <c r="AM1454" i="1"/>
  <c r="AL1454" i="1"/>
  <c r="AK1454" i="1"/>
  <c r="AJ1454" i="1"/>
  <c r="AI1454" i="1"/>
  <c r="Q1454" i="1"/>
  <c r="CD1453" i="1"/>
  <c r="BM1453" i="1"/>
  <c r="BL1453" i="1"/>
  <c r="BK1453" i="1"/>
  <c r="BJ1453" i="1"/>
  <c r="BI1453" i="1"/>
  <c r="BH1453" i="1"/>
  <c r="BG1453" i="1"/>
  <c r="BF1453" i="1"/>
  <c r="BE1453" i="1"/>
  <c r="BD1453" i="1"/>
  <c r="BC1453" i="1"/>
  <c r="BB1453" i="1"/>
  <c r="BA1453" i="1"/>
  <c r="AZ1453" i="1"/>
  <c r="AY1453" i="1"/>
  <c r="AX1453" i="1"/>
  <c r="AW1453" i="1"/>
  <c r="AT1453" i="1" s="1"/>
  <c r="K1453" i="1" s="1"/>
  <c r="AV1453" i="1"/>
  <c r="AU1453" i="1"/>
  <c r="AS1453" i="1"/>
  <c r="AR1453" i="1"/>
  <c r="M1453" i="1" s="1"/>
  <c r="AQ1453" i="1"/>
  <c r="AO1453" i="1"/>
  <c r="AN1453" i="1"/>
  <c r="AP1453" i="1" s="1"/>
  <c r="AM1453" i="1"/>
  <c r="AL1453" i="1"/>
  <c r="AK1453" i="1"/>
  <c r="AJ1453" i="1"/>
  <c r="AI1453" i="1"/>
  <c r="BM1452" i="1"/>
  <c r="BL1452" i="1"/>
  <c r="BK1452" i="1"/>
  <c r="BJ1452" i="1"/>
  <c r="BI1452" i="1"/>
  <c r="BH1452" i="1"/>
  <c r="BG1452" i="1"/>
  <c r="BF1452" i="1"/>
  <c r="BE1452" i="1"/>
  <c r="BD1452" i="1"/>
  <c r="BC1452" i="1"/>
  <c r="BB1452" i="1"/>
  <c r="BA1452" i="1"/>
  <c r="AZ1452" i="1"/>
  <c r="AY1452" i="1"/>
  <c r="AX1452" i="1"/>
  <c r="AW1452" i="1"/>
  <c r="AV1452" i="1"/>
  <c r="AU1452" i="1"/>
  <c r="AS1452" i="1"/>
  <c r="AR1452" i="1"/>
  <c r="M1452" i="1" s="1"/>
  <c r="AQ1452" i="1"/>
  <c r="AO1452" i="1"/>
  <c r="AN1452" i="1"/>
  <c r="AP1452" i="1" s="1"/>
  <c r="AM1452" i="1"/>
  <c r="AL1452" i="1"/>
  <c r="AK1452" i="1"/>
  <c r="AJ1452" i="1"/>
  <c r="AI1452" i="1"/>
  <c r="CD1451" i="1"/>
  <c r="BM1451" i="1"/>
  <c r="BL1451" i="1"/>
  <c r="BK1451" i="1"/>
  <c r="BJ1451" i="1"/>
  <c r="BI1451" i="1"/>
  <c r="BH1451" i="1"/>
  <c r="BG1451" i="1"/>
  <c r="BF1451" i="1"/>
  <c r="BE1451" i="1"/>
  <c r="BD1451" i="1"/>
  <c r="BC1451" i="1"/>
  <c r="BB1451" i="1"/>
  <c r="BA1451" i="1"/>
  <c r="AZ1451" i="1"/>
  <c r="AY1451" i="1"/>
  <c r="AX1451" i="1"/>
  <c r="AW1451" i="1"/>
  <c r="AV1451" i="1"/>
  <c r="AU1451" i="1"/>
  <c r="AS1451" i="1"/>
  <c r="AR1451" i="1"/>
  <c r="M1451" i="1" s="1"/>
  <c r="AQ1451" i="1"/>
  <c r="AO1451" i="1"/>
  <c r="AN1451" i="1"/>
  <c r="AP1451" i="1" s="1"/>
  <c r="AM1451" i="1"/>
  <c r="AL1451" i="1"/>
  <c r="AK1451" i="1"/>
  <c r="AJ1451" i="1"/>
  <c r="AI1451" i="1"/>
  <c r="CD1450" i="1"/>
  <c r="BM1450" i="1"/>
  <c r="BL1450" i="1"/>
  <c r="BK1450" i="1"/>
  <c r="BJ1450" i="1"/>
  <c r="BI1450" i="1"/>
  <c r="BH1450" i="1"/>
  <c r="BG1450" i="1"/>
  <c r="BF1450" i="1"/>
  <c r="BE1450" i="1"/>
  <c r="BD1450" i="1"/>
  <c r="BC1450" i="1"/>
  <c r="BB1450" i="1"/>
  <c r="BA1450" i="1"/>
  <c r="AZ1450" i="1"/>
  <c r="AY1450" i="1"/>
  <c r="AX1450" i="1"/>
  <c r="AW1450" i="1"/>
  <c r="AV1450" i="1"/>
  <c r="AU1450" i="1"/>
  <c r="AS1450" i="1"/>
  <c r="AR1450" i="1"/>
  <c r="M1450" i="1" s="1"/>
  <c r="AQ1450" i="1"/>
  <c r="AO1450" i="1"/>
  <c r="AN1450" i="1"/>
  <c r="AP1450" i="1" s="1"/>
  <c r="AM1450" i="1"/>
  <c r="AL1450" i="1"/>
  <c r="AK1450" i="1"/>
  <c r="AJ1450" i="1"/>
  <c r="AI1450" i="1"/>
  <c r="AH1450" i="1"/>
  <c r="CD1449" i="1"/>
  <c r="BM1449" i="1"/>
  <c r="BL1449" i="1"/>
  <c r="BK1449" i="1"/>
  <c r="BJ1449" i="1"/>
  <c r="BI1449" i="1"/>
  <c r="BH1449" i="1"/>
  <c r="BG1449" i="1"/>
  <c r="BF1449" i="1"/>
  <c r="BE1449" i="1"/>
  <c r="BD1449" i="1"/>
  <c r="BC1449" i="1"/>
  <c r="BB1449" i="1"/>
  <c r="BA1449" i="1"/>
  <c r="AZ1449" i="1"/>
  <c r="AY1449" i="1"/>
  <c r="AX1449" i="1"/>
  <c r="AW1449" i="1"/>
  <c r="AV1449" i="1"/>
  <c r="AU1449" i="1"/>
  <c r="AS1449" i="1"/>
  <c r="AR1449" i="1"/>
  <c r="M1449" i="1" s="1"/>
  <c r="AQ1449" i="1"/>
  <c r="AO1449" i="1"/>
  <c r="AN1449" i="1"/>
  <c r="AP1449" i="1" s="1"/>
  <c r="AM1449" i="1"/>
  <c r="AL1449" i="1"/>
  <c r="AK1449" i="1"/>
  <c r="AJ1449" i="1"/>
  <c r="AI1449" i="1"/>
  <c r="AH1449" i="1"/>
  <c r="Q1449" i="1"/>
  <c r="CD1448" i="1"/>
  <c r="BM1448" i="1"/>
  <c r="BL1448" i="1"/>
  <c r="BK1448" i="1"/>
  <c r="BJ1448" i="1"/>
  <c r="BI1448" i="1"/>
  <c r="BH1448" i="1"/>
  <c r="BG1448" i="1"/>
  <c r="BF1448" i="1"/>
  <c r="BE1448" i="1"/>
  <c r="BD1448" i="1"/>
  <c r="BC1448" i="1"/>
  <c r="BB1448" i="1"/>
  <c r="BA1448" i="1"/>
  <c r="AZ1448" i="1"/>
  <c r="AY1448" i="1"/>
  <c r="AX1448" i="1"/>
  <c r="AW1448" i="1"/>
  <c r="AT1448" i="1" s="1"/>
  <c r="K1448" i="1" s="1"/>
  <c r="AV1448" i="1"/>
  <c r="AU1448" i="1"/>
  <c r="AS1448" i="1"/>
  <c r="AR1448" i="1"/>
  <c r="M1448" i="1" s="1"/>
  <c r="AQ1448" i="1"/>
  <c r="AO1448" i="1"/>
  <c r="AN1448" i="1"/>
  <c r="AP1448" i="1" s="1"/>
  <c r="AM1448" i="1"/>
  <c r="AL1448" i="1"/>
  <c r="AK1448" i="1"/>
  <c r="AJ1448" i="1"/>
  <c r="AI1448" i="1"/>
  <c r="CD1447" i="1"/>
  <c r="BM1447" i="1"/>
  <c r="BL1447" i="1"/>
  <c r="BK1447" i="1"/>
  <c r="BJ1447" i="1"/>
  <c r="BI1447" i="1"/>
  <c r="BH1447" i="1"/>
  <c r="BG1447" i="1"/>
  <c r="BF1447" i="1"/>
  <c r="BE1447" i="1"/>
  <c r="BD1447" i="1"/>
  <c r="BC1447" i="1"/>
  <c r="BB1447" i="1"/>
  <c r="BA1447" i="1"/>
  <c r="AZ1447" i="1"/>
  <c r="AY1447" i="1"/>
  <c r="AX1447" i="1"/>
  <c r="AW1447" i="1"/>
  <c r="AT1447" i="1" s="1"/>
  <c r="K1447" i="1" s="1"/>
  <c r="AV1447" i="1"/>
  <c r="AU1447" i="1"/>
  <c r="AS1447" i="1"/>
  <c r="AR1447" i="1"/>
  <c r="M1447" i="1" s="1"/>
  <c r="AQ1447" i="1"/>
  <c r="AO1447" i="1"/>
  <c r="AN1447" i="1"/>
  <c r="AP1447" i="1" s="1"/>
  <c r="AM1447" i="1"/>
  <c r="AL1447" i="1"/>
  <c r="AK1447" i="1"/>
  <c r="AJ1447" i="1"/>
  <c r="AI1447" i="1"/>
  <c r="Q1447" i="1"/>
  <c r="CD1446" i="1"/>
  <c r="BM1446" i="1"/>
  <c r="BL1446" i="1"/>
  <c r="BK1446" i="1"/>
  <c r="BJ1446" i="1"/>
  <c r="BI1446" i="1"/>
  <c r="BH1446" i="1"/>
  <c r="BG1446" i="1"/>
  <c r="BF1446" i="1"/>
  <c r="BE1446" i="1"/>
  <c r="BD1446" i="1"/>
  <c r="BC1446" i="1"/>
  <c r="BB1446" i="1"/>
  <c r="BA1446" i="1"/>
  <c r="AZ1446" i="1"/>
  <c r="AY1446" i="1"/>
  <c r="AX1446" i="1"/>
  <c r="AW1446" i="1"/>
  <c r="AT1446" i="1" s="1"/>
  <c r="K1446" i="1" s="1"/>
  <c r="AV1446" i="1"/>
  <c r="AU1446" i="1"/>
  <c r="AS1446" i="1"/>
  <c r="AR1446" i="1"/>
  <c r="M1446" i="1" s="1"/>
  <c r="AQ1446" i="1"/>
  <c r="AO1446" i="1"/>
  <c r="AN1446" i="1"/>
  <c r="AP1446" i="1" s="1"/>
  <c r="AM1446" i="1"/>
  <c r="AL1446" i="1"/>
  <c r="AK1446" i="1"/>
  <c r="AJ1446" i="1"/>
  <c r="AI1446" i="1"/>
  <c r="AH1446" i="1"/>
  <c r="BM1445" i="1"/>
  <c r="BL1445" i="1"/>
  <c r="BK1445" i="1"/>
  <c r="BJ1445" i="1"/>
  <c r="BI1445" i="1"/>
  <c r="BH1445" i="1"/>
  <c r="BG1445" i="1"/>
  <c r="BF1445" i="1"/>
  <c r="BE1445" i="1"/>
  <c r="BD1445" i="1"/>
  <c r="BC1445" i="1"/>
  <c r="BB1445" i="1"/>
  <c r="BA1445" i="1"/>
  <c r="AZ1445" i="1"/>
  <c r="AY1445" i="1"/>
  <c r="AX1445" i="1"/>
  <c r="AW1445" i="1"/>
  <c r="AT1445" i="1" s="1"/>
  <c r="K1445" i="1" s="1"/>
  <c r="AV1445" i="1"/>
  <c r="AU1445" i="1"/>
  <c r="AS1445" i="1"/>
  <c r="AR1445" i="1"/>
  <c r="M1445" i="1" s="1"/>
  <c r="AQ1445" i="1"/>
  <c r="AO1445" i="1"/>
  <c r="AN1445" i="1"/>
  <c r="AP1445" i="1" s="1"/>
  <c r="AM1445" i="1"/>
  <c r="AL1445" i="1"/>
  <c r="AK1445" i="1"/>
  <c r="AJ1445" i="1"/>
  <c r="AI1445" i="1"/>
  <c r="BM1444" i="1"/>
  <c r="BL1444" i="1"/>
  <c r="BK1444" i="1"/>
  <c r="BJ1444" i="1"/>
  <c r="BI1444" i="1"/>
  <c r="BH1444" i="1"/>
  <c r="BG1444" i="1"/>
  <c r="BF1444" i="1"/>
  <c r="BE1444" i="1"/>
  <c r="BD1444" i="1"/>
  <c r="BC1444" i="1"/>
  <c r="BB1444" i="1"/>
  <c r="BA1444" i="1"/>
  <c r="AZ1444" i="1"/>
  <c r="AY1444" i="1"/>
  <c r="AX1444" i="1"/>
  <c r="AW1444" i="1"/>
  <c r="AV1444" i="1"/>
  <c r="AU1444" i="1"/>
  <c r="AS1444" i="1"/>
  <c r="AR1444" i="1"/>
  <c r="M1444" i="1" s="1"/>
  <c r="AQ1444" i="1"/>
  <c r="AO1444" i="1"/>
  <c r="AN1444" i="1"/>
  <c r="AP1444" i="1" s="1"/>
  <c r="AM1444" i="1"/>
  <c r="AL1444" i="1"/>
  <c r="AK1444" i="1"/>
  <c r="AJ1444" i="1"/>
  <c r="AI1444" i="1"/>
  <c r="Q1444" i="1"/>
  <c r="CD1443" i="1"/>
  <c r="BM1443" i="1"/>
  <c r="BL1443" i="1"/>
  <c r="BK1443" i="1"/>
  <c r="BJ1443" i="1"/>
  <c r="BI1443" i="1"/>
  <c r="BH1443" i="1"/>
  <c r="BG1443" i="1"/>
  <c r="BF1443" i="1"/>
  <c r="BE1443" i="1"/>
  <c r="BD1443" i="1"/>
  <c r="BC1443" i="1"/>
  <c r="BB1443" i="1"/>
  <c r="BA1443" i="1"/>
  <c r="AZ1443" i="1"/>
  <c r="AY1443" i="1"/>
  <c r="AX1443" i="1"/>
  <c r="AW1443" i="1"/>
  <c r="AT1443" i="1" s="1"/>
  <c r="K1443" i="1" s="1"/>
  <c r="AV1443" i="1"/>
  <c r="AU1443" i="1"/>
  <c r="AS1443" i="1"/>
  <c r="AR1443" i="1"/>
  <c r="M1443" i="1" s="1"/>
  <c r="AQ1443" i="1"/>
  <c r="AO1443" i="1"/>
  <c r="AN1443" i="1"/>
  <c r="AP1443" i="1" s="1"/>
  <c r="AM1443" i="1"/>
  <c r="AL1443" i="1"/>
  <c r="AK1443" i="1"/>
  <c r="AJ1443" i="1"/>
  <c r="AI1443" i="1"/>
  <c r="Q1443" i="1"/>
  <c r="CD1442" i="1"/>
  <c r="BM1442" i="1"/>
  <c r="BL1442" i="1"/>
  <c r="BK1442" i="1"/>
  <c r="BJ1442" i="1"/>
  <c r="BI1442" i="1"/>
  <c r="BH1442" i="1"/>
  <c r="BG1442" i="1"/>
  <c r="BF1442" i="1"/>
  <c r="BE1442" i="1"/>
  <c r="BD1442" i="1"/>
  <c r="BC1442" i="1"/>
  <c r="BB1442" i="1"/>
  <c r="BA1442" i="1"/>
  <c r="AZ1442" i="1"/>
  <c r="AY1442" i="1"/>
  <c r="AX1442" i="1"/>
  <c r="AW1442" i="1"/>
  <c r="AT1442" i="1" s="1"/>
  <c r="K1442" i="1" s="1"/>
  <c r="AV1442" i="1"/>
  <c r="AU1442" i="1"/>
  <c r="AS1442" i="1"/>
  <c r="AR1442" i="1"/>
  <c r="M1442" i="1" s="1"/>
  <c r="AQ1442" i="1"/>
  <c r="AO1442" i="1"/>
  <c r="AN1442" i="1"/>
  <c r="AP1442" i="1" s="1"/>
  <c r="AM1442" i="1"/>
  <c r="AL1442" i="1"/>
  <c r="AK1442" i="1"/>
  <c r="AJ1442" i="1"/>
  <c r="AI1442" i="1"/>
  <c r="CD1441" i="1"/>
  <c r="BM1441" i="1"/>
  <c r="BL1441" i="1"/>
  <c r="BK1441" i="1"/>
  <c r="BJ1441" i="1"/>
  <c r="BI1441" i="1"/>
  <c r="BH1441" i="1"/>
  <c r="BG1441" i="1"/>
  <c r="BF1441" i="1"/>
  <c r="BE1441" i="1"/>
  <c r="BD1441" i="1"/>
  <c r="BC1441" i="1"/>
  <c r="BB1441" i="1"/>
  <c r="BA1441" i="1"/>
  <c r="AZ1441" i="1"/>
  <c r="AY1441" i="1"/>
  <c r="AX1441" i="1"/>
  <c r="AW1441" i="1"/>
  <c r="AT1441" i="1" s="1"/>
  <c r="K1441" i="1" s="1"/>
  <c r="AV1441" i="1"/>
  <c r="AU1441" i="1"/>
  <c r="AS1441" i="1"/>
  <c r="AR1441" i="1"/>
  <c r="M1441" i="1" s="1"/>
  <c r="AQ1441" i="1"/>
  <c r="AO1441" i="1"/>
  <c r="AN1441" i="1"/>
  <c r="AP1441" i="1" s="1"/>
  <c r="AM1441" i="1"/>
  <c r="AL1441" i="1"/>
  <c r="AK1441" i="1"/>
  <c r="AJ1441" i="1"/>
  <c r="AI1441" i="1"/>
  <c r="CD1440" i="1"/>
  <c r="BM1440" i="1"/>
  <c r="BL1440" i="1"/>
  <c r="BK1440" i="1"/>
  <c r="BJ1440" i="1"/>
  <c r="BI1440" i="1"/>
  <c r="BH1440" i="1"/>
  <c r="BG1440" i="1"/>
  <c r="BF1440" i="1"/>
  <c r="BE1440" i="1"/>
  <c r="BD1440" i="1"/>
  <c r="BC1440" i="1"/>
  <c r="BB1440" i="1"/>
  <c r="BA1440" i="1"/>
  <c r="AZ1440" i="1"/>
  <c r="AY1440" i="1"/>
  <c r="AX1440" i="1"/>
  <c r="AW1440" i="1"/>
  <c r="AT1440" i="1" s="1"/>
  <c r="K1440" i="1" s="1"/>
  <c r="AV1440" i="1"/>
  <c r="AU1440" i="1"/>
  <c r="AS1440" i="1"/>
  <c r="AR1440" i="1"/>
  <c r="M1440" i="1" s="1"/>
  <c r="AQ1440" i="1"/>
  <c r="AO1440" i="1"/>
  <c r="AN1440" i="1"/>
  <c r="AP1440" i="1" s="1"/>
  <c r="AM1440" i="1"/>
  <c r="AL1440" i="1"/>
  <c r="AK1440" i="1"/>
  <c r="AJ1440" i="1"/>
  <c r="AI1440" i="1"/>
  <c r="CD1439" i="1"/>
  <c r="BM1439" i="1"/>
  <c r="BL1439" i="1"/>
  <c r="BK1439" i="1"/>
  <c r="BJ1439" i="1"/>
  <c r="BI1439" i="1"/>
  <c r="BH1439" i="1"/>
  <c r="BG1439" i="1"/>
  <c r="BF1439" i="1"/>
  <c r="BE1439" i="1"/>
  <c r="BD1439" i="1"/>
  <c r="BC1439" i="1"/>
  <c r="BB1439" i="1"/>
  <c r="BA1439" i="1"/>
  <c r="AZ1439" i="1"/>
  <c r="AY1439" i="1"/>
  <c r="AX1439" i="1"/>
  <c r="AW1439" i="1"/>
  <c r="AT1439" i="1" s="1"/>
  <c r="K1439" i="1" s="1"/>
  <c r="AV1439" i="1"/>
  <c r="AU1439" i="1"/>
  <c r="AS1439" i="1"/>
  <c r="AR1439" i="1"/>
  <c r="M1439" i="1" s="1"/>
  <c r="AQ1439" i="1"/>
  <c r="AO1439" i="1"/>
  <c r="AN1439" i="1"/>
  <c r="AP1439" i="1" s="1"/>
  <c r="AM1439" i="1"/>
  <c r="AL1439" i="1"/>
  <c r="AK1439" i="1"/>
  <c r="AJ1439" i="1"/>
  <c r="AI1439" i="1"/>
  <c r="CD1438" i="1"/>
  <c r="BM1438" i="1"/>
  <c r="BL1438" i="1"/>
  <c r="BK1438" i="1"/>
  <c r="BJ1438" i="1"/>
  <c r="BI1438" i="1"/>
  <c r="BH1438" i="1"/>
  <c r="BG1438" i="1"/>
  <c r="BF1438" i="1"/>
  <c r="BE1438" i="1"/>
  <c r="BD1438" i="1"/>
  <c r="BC1438" i="1"/>
  <c r="BB1438" i="1"/>
  <c r="BA1438" i="1"/>
  <c r="AZ1438" i="1"/>
  <c r="AY1438" i="1"/>
  <c r="AX1438" i="1"/>
  <c r="AW1438" i="1"/>
  <c r="AT1438" i="1" s="1"/>
  <c r="K1438" i="1" s="1"/>
  <c r="AV1438" i="1"/>
  <c r="AU1438" i="1"/>
  <c r="AS1438" i="1"/>
  <c r="AR1438" i="1"/>
  <c r="M1438" i="1" s="1"/>
  <c r="AQ1438" i="1"/>
  <c r="AO1438" i="1"/>
  <c r="AN1438" i="1"/>
  <c r="AP1438" i="1" s="1"/>
  <c r="AM1438" i="1"/>
  <c r="AL1438" i="1"/>
  <c r="AK1438" i="1"/>
  <c r="AJ1438" i="1"/>
  <c r="AI1438" i="1"/>
  <c r="AH1438" i="1"/>
  <c r="CD1437" i="1"/>
  <c r="BM1437" i="1"/>
  <c r="BL1437" i="1"/>
  <c r="BK1437" i="1"/>
  <c r="BJ1437" i="1"/>
  <c r="BI1437" i="1"/>
  <c r="BH1437" i="1"/>
  <c r="BG1437" i="1"/>
  <c r="BF1437" i="1"/>
  <c r="BE1437" i="1"/>
  <c r="BD1437" i="1"/>
  <c r="BC1437" i="1"/>
  <c r="BB1437" i="1"/>
  <c r="BA1437" i="1"/>
  <c r="AZ1437" i="1"/>
  <c r="AY1437" i="1"/>
  <c r="AX1437" i="1"/>
  <c r="AW1437" i="1"/>
  <c r="AT1437" i="1" s="1"/>
  <c r="K1437" i="1" s="1"/>
  <c r="AV1437" i="1"/>
  <c r="AU1437" i="1"/>
  <c r="AS1437" i="1"/>
  <c r="AR1437" i="1"/>
  <c r="M1437" i="1" s="1"/>
  <c r="AQ1437" i="1"/>
  <c r="AO1437" i="1"/>
  <c r="AN1437" i="1"/>
  <c r="AP1437" i="1" s="1"/>
  <c r="AM1437" i="1"/>
  <c r="AL1437" i="1"/>
  <c r="AK1437" i="1"/>
  <c r="AJ1437" i="1"/>
  <c r="AI1437" i="1"/>
  <c r="AH1437" i="1"/>
  <c r="BM1436" i="1"/>
  <c r="BL1436" i="1"/>
  <c r="BK1436" i="1"/>
  <c r="BJ1436" i="1"/>
  <c r="BI1436" i="1"/>
  <c r="BH1436" i="1"/>
  <c r="BG1436" i="1"/>
  <c r="BF1436" i="1"/>
  <c r="BE1436" i="1"/>
  <c r="BD1436" i="1"/>
  <c r="BC1436" i="1"/>
  <c r="BB1436" i="1"/>
  <c r="BA1436" i="1"/>
  <c r="AZ1436" i="1"/>
  <c r="AY1436" i="1"/>
  <c r="AX1436" i="1"/>
  <c r="AW1436" i="1"/>
  <c r="AT1436" i="1" s="1"/>
  <c r="K1436" i="1" s="1"/>
  <c r="AV1436" i="1"/>
  <c r="AU1436" i="1"/>
  <c r="AS1436" i="1"/>
  <c r="AR1436" i="1"/>
  <c r="M1436" i="1" s="1"/>
  <c r="AQ1436" i="1"/>
  <c r="AO1436" i="1"/>
  <c r="AN1436" i="1"/>
  <c r="AP1436" i="1" s="1"/>
  <c r="AM1436" i="1"/>
  <c r="AL1436" i="1"/>
  <c r="AK1436" i="1"/>
  <c r="AJ1436" i="1"/>
  <c r="AI1436" i="1"/>
  <c r="BM1435" i="1"/>
  <c r="BL1435" i="1"/>
  <c r="BK1435" i="1"/>
  <c r="BJ1435" i="1"/>
  <c r="BI1435" i="1"/>
  <c r="BH1435" i="1"/>
  <c r="BG1435" i="1"/>
  <c r="BF1435" i="1"/>
  <c r="BE1435" i="1"/>
  <c r="BD1435" i="1"/>
  <c r="BC1435" i="1"/>
  <c r="BB1435" i="1"/>
  <c r="BA1435" i="1"/>
  <c r="AZ1435" i="1"/>
  <c r="AY1435" i="1"/>
  <c r="AX1435" i="1"/>
  <c r="AW1435" i="1"/>
  <c r="AV1435" i="1"/>
  <c r="AU1435" i="1"/>
  <c r="AS1435" i="1"/>
  <c r="AR1435" i="1"/>
  <c r="M1435" i="1" s="1"/>
  <c r="AQ1435" i="1"/>
  <c r="AO1435" i="1"/>
  <c r="AN1435" i="1"/>
  <c r="AP1435" i="1" s="1"/>
  <c r="AM1435" i="1"/>
  <c r="AL1435" i="1"/>
  <c r="AK1435" i="1"/>
  <c r="AJ1435" i="1"/>
  <c r="AI1435" i="1"/>
  <c r="CD1434" i="1"/>
  <c r="BM1434" i="1"/>
  <c r="BL1434" i="1"/>
  <c r="BK1434" i="1"/>
  <c r="BJ1434" i="1"/>
  <c r="BI1434" i="1"/>
  <c r="BH1434" i="1"/>
  <c r="BG1434" i="1"/>
  <c r="BF1434" i="1"/>
  <c r="BE1434" i="1"/>
  <c r="BD1434" i="1"/>
  <c r="BC1434" i="1"/>
  <c r="BB1434" i="1"/>
  <c r="BA1434" i="1"/>
  <c r="AZ1434" i="1"/>
  <c r="AY1434" i="1"/>
  <c r="AX1434" i="1"/>
  <c r="AW1434" i="1"/>
  <c r="AV1434" i="1"/>
  <c r="AU1434" i="1"/>
  <c r="AS1434" i="1"/>
  <c r="AR1434" i="1"/>
  <c r="M1434" i="1" s="1"/>
  <c r="AQ1434" i="1"/>
  <c r="AO1434" i="1"/>
  <c r="AN1434" i="1"/>
  <c r="AP1434" i="1" s="1"/>
  <c r="AM1434" i="1"/>
  <c r="AL1434" i="1"/>
  <c r="AK1434" i="1"/>
  <c r="AJ1434" i="1"/>
  <c r="AI1434" i="1"/>
  <c r="BM1433" i="1"/>
  <c r="BL1433" i="1"/>
  <c r="BK1433" i="1"/>
  <c r="BJ1433" i="1"/>
  <c r="BI1433" i="1"/>
  <c r="BH1433" i="1"/>
  <c r="BG1433" i="1"/>
  <c r="BF1433" i="1"/>
  <c r="BE1433" i="1"/>
  <c r="BD1433" i="1"/>
  <c r="BC1433" i="1"/>
  <c r="BB1433" i="1"/>
  <c r="BA1433" i="1"/>
  <c r="AZ1433" i="1"/>
  <c r="AY1433" i="1"/>
  <c r="AX1433" i="1"/>
  <c r="AW1433" i="1"/>
  <c r="AT1433" i="1" s="1"/>
  <c r="K1433" i="1" s="1"/>
  <c r="AV1433" i="1"/>
  <c r="AU1433" i="1"/>
  <c r="AS1433" i="1"/>
  <c r="AR1433" i="1"/>
  <c r="M1433" i="1" s="1"/>
  <c r="AQ1433" i="1"/>
  <c r="AO1433" i="1"/>
  <c r="AN1433" i="1"/>
  <c r="AP1433" i="1" s="1"/>
  <c r="AM1433" i="1"/>
  <c r="AL1433" i="1"/>
  <c r="AK1433" i="1"/>
  <c r="AJ1433" i="1"/>
  <c r="AI1433" i="1"/>
  <c r="CD1432" i="1"/>
  <c r="BM1432" i="1"/>
  <c r="BL1432" i="1"/>
  <c r="BK1432" i="1"/>
  <c r="BJ1432" i="1"/>
  <c r="BI1432" i="1"/>
  <c r="BH1432" i="1"/>
  <c r="BG1432" i="1"/>
  <c r="BF1432" i="1"/>
  <c r="BE1432" i="1"/>
  <c r="BD1432" i="1"/>
  <c r="BC1432" i="1"/>
  <c r="BB1432" i="1"/>
  <c r="BA1432" i="1"/>
  <c r="AZ1432" i="1"/>
  <c r="AY1432" i="1"/>
  <c r="AX1432" i="1"/>
  <c r="AW1432" i="1"/>
  <c r="AT1432" i="1" s="1"/>
  <c r="K1432" i="1" s="1"/>
  <c r="AV1432" i="1"/>
  <c r="AU1432" i="1"/>
  <c r="AS1432" i="1"/>
  <c r="AR1432" i="1"/>
  <c r="M1432" i="1" s="1"/>
  <c r="AQ1432" i="1"/>
  <c r="AO1432" i="1"/>
  <c r="AN1432" i="1"/>
  <c r="AP1432" i="1" s="1"/>
  <c r="AM1432" i="1"/>
  <c r="AL1432" i="1"/>
  <c r="AK1432" i="1"/>
  <c r="AJ1432" i="1"/>
  <c r="AI1432" i="1"/>
  <c r="CD1431" i="1"/>
  <c r="BM1431" i="1"/>
  <c r="BL1431" i="1"/>
  <c r="BK1431" i="1"/>
  <c r="BJ1431" i="1"/>
  <c r="BI1431" i="1"/>
  <c r="BH1431" i="1"/>
  <c r="BG1431" i="1"/>
  <c r="BF1431" i="1"/>
  <c r="BE1431" i="1"/>
  <c r="BD1431" i="1"/>
  <c r="BC1431" i="1"/>
  <c r="BB1431" i="1"/>
  <c r="BA1431" i="1"/>
  <c r="AZ1431" i="1"/>
  <c r="AY1431" i="1"/>
  <c r="AX1431" i="1"/>
  <c r="AW1431" i="1"/>
  <c r="AT1431" i="1" s="1"/>
  <c r="K1431" i="1" s="1"/>
  <c r="AV1431" i="1"/>
  <c r="AU1431" i="1"/>
  <c r="AS1431" i="1"/>
  <c r="AR1431" i="1"/>
  <c r="M1431" i="1" s="1"/>
  <c r="AQ1431" i="1"/>
  <c r="AO1431" i="1"/>
  <c r="AN1431" i="1"/>
  <c r="AP1431" i="1" s="1"/>
  <c r="AM1431" i="1"/>
  <c r="AL1431" i="1"/>
  <c r="AK1431" i="1"/>
  <c r="AJ1431" i="1"/>
  <c r="AI1431" i="1"/>
  <c r="BM1430" i="1"/>
  <c r="BL1430" i="1"/>
  <c r="BK1430" i="1"/>
  <c r="BJ1430" i="1"/>
  <c r="BI1430" i="1"/>
  <c r="BH1430" i="1"/>
  <c r="BG1430" i="1"/>
  <c r="BF1430" i="1"/>
  <c r="BE1430" i="1"/>
  <c r="BD1430" i="1"/>
  <c r="BC1430" i="1"/>
  <c r="BB1430" i="1"/>
  <c r="BA1430" i="1"/>
  <c r="AZ1430" i="1"/>
  <c r="AY1430" i="1"/>
  <c r="AX1430" i="1"/>
  <c r="AW1430" i="1"/>
  <c r="AT1430" i="1" s="1"/>
  <c r="K1430" i="1" s="1"/>
  <c r="AV1430" i="1"/>
  <c r="AU1430" i="1"/>
  <c r="AS1430" i="1"/>
  <c r="AR1430" i="1"/>
  <c r="M1430" i="1" s="1"/>
  <c r="AQ1430" i="1"/>
  <c r="AO1430" i="1"/>
  <c r="AN1430" i="1"/>
  <c r="AP1430" i="1" s="1"/>
  <c r="AM1430" i="1"/>
  <c r="AL1430" i="1"/>
  <c r="AK1430" i="1"/>
  <c r="AJ1430" i="1"/>
  <c r="AI1430" i="1"/>
  <c r="AH1430" i="1"/>
  <c r="BM1429" i="1"/>
  <c r="BL1429" i="1"/>
  <c r="BK1429" i="1"/>
  <c r="BJ1429" i="1"/>
  <c r="BI1429" i="1"/>
  <c r="BH1429" i="1"/>
  <c r="BG1429" i="1"/>
  <c r="BF1429" i="1"/>
  <c r="BE1429" i="1"/>
  <c r="BD1429" i="1"/>
  <c r="BC1429" i="1"/>
  <c r="BB1429" i="1"/>
  <c r="BA1429" i="1"/>
  <c r="AZ1429" i="1"/>
  <c r="AY1429" i="1"/>
  <c r="AX1429" i="1"/>
  <c r="AW1429" i="1"/>
  <c r="AT1429" i="1" s="1"/>
  <c r="K1429" i="1" s="1"/>
  <c r="AV1429" i="1"/>
  <c r="AU1429" i="1"/>
  <c r="AS1429" i="1"/>
  <c r="AR1429" i="1"/>
  <c r="M1429" i="1" s="1"/>
  <c r="AQ1429" i="1"/>
  <c r="AO1429" i="1"/>
  <c r="AN1429" i="1"/>
  <c r="AP1429" i="1" s="1"/>
  <c r="AM1429" i="1"/>
  <c r="AL1429" i="1"/>
  <c r="AK1429" i="1"/>
  <c r="AJ1429" i="1"/>
  <c r="AI1429" i="1"/>
  <c r="CD1428" i="1"/>
  <c r="BM1428" i="1"/>
  <c r="BL1428" i="1"/>
  <c r="BK1428" i="1"/>
  <c r="BJ1428" i="1"/>
  <c r="BI1428" i="1"/>
  <c r="BH1428" i="1"/>
  <c r="BG1428" i="1"/>
  <c r="BF1428" i="1"/>
  <c r="BE1428" i="1"/>
  <c r="BD1428" i="1"/>
  <c r="BC1428" i="1"/>
  <c r="BB1428" i="1"/>
  <c r="BA1428" i="1"/>
  <c r="AZ1428" i="1"/>
  <c r="AY1428" i="1"/>
  <c r="AX1428" i="1"/>
  <c r="AW1428" i="1"/>
  <c r="AT1428" i="1" s="1"/>
  <c r="K1428" i="1" s="1"/>
  <c r="AV1428" i="1"/>
  <c r="AU1428" i="1"/>
  <c r="AS1428" i="1"/>
  <c r="AR1428" i="1"/>
  <c r="M1428" i="1" s="1"/>
  <c r="AQ1428" i="1"/>
  <c r="AO1428" i="1"/>
  <c r="AN1428" i="1"/>
  <c r="AP1428" i="1" s="1"/>
  <c r="AM1428" i="1"/>
  <c r="AL1428" i="1"/>
  <c r="AK1428" i="1"/>
  <c r="AJ1428" i="1"/>
  <c r="AI1428" i="1"/>
  <c r="CD1427" i="1"/>
  <c r="BM1427" i="1"/>
  <c r="BL1427" i="1"/>
  <c r="BK1427" i="1"/>
  <c r="BJ1427" i="1"/>
  <c r="BI1427" i="1"/>
  <c r="BH1427" i="1"/>
  <c r="BG1427" i="1"/>
  <c r="BF1427" i="1"/>
  <c r="BE1427" i="1"/>
  <c r="BD1427" i="1"/>
  <c r="BC1427" i="1"/>
  <c r="BB1427" i="1"/>
  <c r="BA1427" i="1"/>
  <c r="AZ1427" i="1"/>
  <c r="AY1427" i="1"/>
  <c r="AX1427" i="1"/>
  <c r="AW1427" i="1"/>
  <c r="AT1427" i="1" s="1"/>
  <c r="K1427" i="1" s="1"/>
  <c r="AV1427" i="1"/>
  <c r="AU1427" i="1"/>
  <c r="AS1427" i="1"/>
  <c r="AR1427" i="1"/>
  <c r="M1427" i="1" s="1"/>
  <c r="AQ1427" i="1"/>
  <c r="AO1427" i="1"/>
  <c r="AN1427" i="1"/>
  <c r="AP1427" i="1" s="1"/>
  <c r="AM1427" i="1"/>
  <c r="AL1427" i="1"/>
  <c r="AK1427" i="1"/>
  <c r="AJ1427" i="1"/>
  <c r="AI1427" i="1"/>
  <c r="Q1427" i="1"/>
  <c r="CD1426" i="1"/>
  <c r="BM1426" i="1"/>
  <c r="BL1426" i="1"/>
  <c r="BK1426" i="1"/>
  <c r="BJ1426" i="1"/>
  <c r="BI1426" i="1"/>
  <c r="BH1426" i="1"/>
  <c r="BG1426" i="1"/>
  <c r="BF1426" i="1"/>
  <c r="BE1426" i="1"/>
  <c r="BD1426" i="1"/>
  <c r="BC1426" i="1"/>
  <c r="BB1426" i="1"/>
  <c r="BA1426" i="1"/>
  <c r="AZ1426" i="1"/>
  <c r="AY1426" i="1"/>
  <c r="AX1426" i="1"/>
  <c r="AW1426" i="1"/>
  <c r="AT1426" i="1" s="1"/>
  <c r="K1426" i="1" s="1"/>
  <c r="AV1426" i="1"/>
  <c r="AU1426" i="1"/>
  <c r="AS1426" i="1"/>
  <c r="AR1426" i="1"/>
  <c r="M1426" i="1" s="1"/>
  <c r="AG1426" i="1" s="1"/>
  <c r="AQ1426" i="1"/>
  <c r="AO1426" i="1"/>
  <c r="AN1426" i="1"/>
  <c r="AP1426" i="1" s="1"/>
  <c r="AM1426" i="1"/>
  <c r="AL1426" i="1"/>
  <c r="AK1426" i="1"/>
  <c r="AJ1426" i="1"/>
  <c r="AI1426" i="1"/>
  <c r="CD1425" i="1"/>
  <c r="BM1425" i="1"/>
  <c r="BL1425" i="1"/>
  <c r="BK1425" i="1"/>
  <c r="BJ1425" i="1"/>
  <c r="BI1425" i="1"/>
  <c r="BH1425" i="1"/>
  <c r="BG1425" i="1"/>
  <c r="BF1425" i="1"/>
  <c r="BE1425" i="1"/>
  <c r="BD1425" i="1"/>
  <c r="BC1425" i="1"/>
  <c r="BB1425" i="1"/>
  <c r="BA1425" i="1"/>
  <c r="AZ1425" i="1"/>
  <c r="AY1425" i="1"/>
  <c r="AX1425" i="1"/>
  <c r="AW1425" i="1"/>
  <c r="AT1425" i="1" s="1"/>
  <c r="K1425" i="1" s="1"/>
  <c r="AV1425" i="1"/>
  <c r="AU1425" i="1"/>
  <c r="AS1425" i="1"/>
  <c r="AR1425" i="1"/>
  <c r="M1425" i="1" s="1"/>
  <c r="AQ1425" i="1"/>
  <c r="AO1425" i="1"/>
  <c r="AN1425" i="1"/>
  <c r="AP1425" i="1" s="1"/>
  <c r="AM1425" i="1"/>
  <c r="AL1425" i="1"/>
  <c r="AK1425" i="1"/>
  <c r="AJ1425" i="1"/>
  <c r="AI1425" i="1"/>
  <c r="AH1425" i="1"/>
  <c r="Q1425" i="1"/>
  <c r="CD1424" i="1"/>
  <c r="BM1424" i="1"/>
  <c r="BL1424" i="1"/>
  <c r="BK1424" i="1"/>
  <c r="BJ1424" i="1"/>
  <c r="BI1424" i="1"/>
  <c r="BH1424" i="1"/>
  <c r="BG1424" i="1"/>
  <c r="BF1424" i="1"/>
  <c r="BE1424" i="1"/>
  <c r="BD1424" i="1"/>
  <c r="BC1424" i="1"/>
  <c r="BB1424" i="1"/>
  <c r="BA1424" i="1"/>
  <c r="AZ1424" i="1"/>
  <c r="AY1424" i="1"/>
  <c r="AX1424" i="1"/>
  <c r="AW1424" i="1"/>
  <c r="AV1424" i="1"/>
  <c r="AU1424" i="1"/>
  <c r="AS1424" i="1"/>
  <c r="AR1424" i="1"/>
  <c r="M1424" i="1" s="1"/>
  <c r="AQ1424" i="1"/>
  <c r="AO1424" i="1"/>
  <c r="AN1424" i="1"/>
  <c r="AP1424" i="1" s="1"/>
  <c r="AM1424" i="1"/>
  <c r="AL1424" i="1"/>
  <c r="AK1424" i="1"/>
  <c r="AJ1424" i="1"/>
  <c r="AI1424" i="1"/>
  <c r="BM1423" i="1"/>
  <c r="BL1423" i="1"/>
  <c r="BK1423" i="1"/>
  <c r="BJ1423" i="1"/>
  <c r="BI1423" i="1"/>
  <c r="BH1423" i="1"/>
  <c r="BG1423" i="1"/>
  <c r="BF1423" i="1"/>
  <c r="BE1423" i="1"/>
  <c r="BD1423" i="1"/>
  <c r="BC1423" i="1"/>
  <c r="BB1423" i="1"/>
  <c r="BA1423" i="1"/>
  <c r="AZ1423" i="1"/>
  <c r="AY1423" i="1"/>
  <c r="AX1423" i="1"/>
  <c r="AW1423" i="1"/>
  <c r="AT1423" i="1" s="1"/>
  <c r="K1423" i="1" s="1"/>
  <c r="AV1423" i="1"/>
  <c r="AU1423" i="1"/>
  <c r="AS1423" i="1"/>
  <c r="AR1423" i="1"/>
  <c r="M1423" i="1" s="1"/>
  <c r="AQ1423" i="1"/>
  <c r="AO1423" i="1"/>
  <c r="AN1423" i="1"/>
  <c r="AP1423" i="1" s="1"/>
  <c r="AM1423" i="1"/>
  <c r="AL1423" i="1"/>
  <c r="AK1423" i="1"/>
  <c r="AJ1423" i="1"/>
  <c r="AI1423" i="1"/>
  <c r="BM1422" i="1"/>
  <c r="BL1422" i="1"/>
  <c r="BK1422" i="1"/>
  <c r="BJ1422" i="1"/>
  <c r="BI1422" i="1"/>
  <c r="BH1422" i="1"/>
  <c r="BG1422" i="1"/>
  <c r="BF1422" i="1"/>
  <c r="BE1422" i="1"/>
  <c r="BD1422" i="1"/>
  <c r="BC1422" i="1"/>
  <c r="BB1422" i="1"/>
  <c r="BA1422" i="1"/>
  <c r="AZ1422" i="1"/>
  <c r="AY1422" i="1"/>
  <c r="AX1422" i="1"/>
  <c r="AW1422" i="1"/>
  <c r="AT1422" i="1" s="1"/>
  <c r="K1422" i="1" s="1"/>
  <c r="AV1422" i="1"/>
  <c r="AU1422" i="1"/>
  <c r="AS1422" i="1"/>
  <c r="AR1422" i="1"/>
  <c r="M1422" i="1" s="1"/>
  <c r="AQ1422" i="1"/>
  <c r="AO1422" i="1"/>
  <c r="AN1422" i="1"/>
  <c r="AP1422" i="1" s="1"/>
  <c r="AM1422" i="1"/>
  <c r="AL1422" i="1"/>
  <c r="AK1422" i="1"/>
  <c r="AJ1422" i="1"/>
  <c r="AI1422" i="1"/>
  <c r="Q1422" i="1"/>
  <c r="CD1421" i="1"/>
  <c r="BM1421" i="1"/>
  <c r="BL1421" i="1"/>
  <c r="BK1421" i="1"/>
  <c r="BJ1421" i="1"/>
  <c r="BI1421" i="1"/>
  <c r="BH1421" i="1"/>
  <c r="BG1421" i="1"/>
  <c r="BF1421" i="1"/>
  <c r="BE1421" i="1"/>
  <c r="BD1421" i="1"/>
  <c r="BC1421" i="1"/>
  <c r="BB1421" i="1"/>
  <c r="BA1421" i="1"/>
  <c r="AZ1421" i="1"/>
  <c r="AY1421" i="1"/>
  <c r="AX1421" i="1"/>
  <c r="AW1421" i="1"/>
  <c r="AT1421" i="1" s="1"/>
  <c r="K1421" i="1" s="1"/>
  <c r="AV1421" i="1"/>
  <c r="AU1421" i="1"/>
  <c r="AS1421" i="1"/>
  <c r="AR1421" i="1"/>
  <c r="M1421" i="1" s="1"/>
  <c r="AQ1421" i="1"/>
  <c r="AO1421" i="1"/>
  <c r="AN1421" i="1"/>
  <c r="AP1421" i="1" s="1"/>
  <c r="AM1421" i="1"/>
  <c r="AL1421" i="1"/>
  <c r="AK1421" i="1"/>
  <c r="AJ1421" i="1"/>
  <c r="AI1421" i="1"/>
  <c r="CD1420" i="1"/>
  <c r="BM1420" i="1"/>
  <c r="BL1420" i="1"/>
  <c r="BK1420" i="1"/>
  <c r="BJ1420" i="1"/>
  <c r="BI1420" i="1"/>
  <c r="BH1420" i="1"/>
  <c r="BG1420" i="1"/>
  <c r="BF1420" i="1"/>
  <c r="BE1420" i="1"/>
  <c r="BD1420" i="1"/>
  <c r="BC1420" i="1"/>
  <c r="BB1420" i="1"/>
  <c r="BA1420" i="1"/>
  <c r="AZ1420" i="1"/>
  <c r="AY1420" i="1"/>
  <c r="AX1420" i="1"/>
  <c r="AW1420" i="1"/>
  <c r="AT1420" i="1" s="1"/>
  <c r="K1420" i="1" s="1"/>
  <c r="AV1420" i="1"/>
  <c r="AU1420" i="1"/>
  <c r="AS1420" i="1"/>
  <c r="AR1420" i="1"/>
  <c r="M1420" i="1" s="1"/>
  <c r="AQ1420" i="1"/>
  <c r="AO1420" i="1"/>
  <c r="AN1420" i="1"/>
  <c r="AP1420" i="1" s="1"/>
  <c r="AM1420" i="1"/>
  <c r="AL1420" i="1"/>
  <c r="AK1420" i="1"/>
  <c r="AJ1420" i="1"/>
  <c r="AI1420" i="1"/>
  <c r="CD1419" i="1"/>
  <c r="BM1419" i="1"/>
  <c r="BL1419" i="1"/>
  <c r="BK1419" i="1"/>
  <c r="BJ1419" i="1"/>
  <c r="BI1419" i="1"/>
  <c r="BH1419" i="1"/>
  <c r="BG1419" i="1"/>
  <c r="BF1419" i="1"/>
  <c r="BE1419" i="1"/>
  <c r="BD1419" i="1"/>
  <c r="BC1419" i="1"/>
  <c r="BB1419" i="1"/>
  <c r="BA1419" i="1"/>
  <c r="AZ1419" i="1"/>
  <c r="AY1419" i="1"/>
  <c r="AX1419" i="1"/>
  <c r="AW1419" i="1"/>
  <c r="AT1419" i="1" s="1"/>
  <c r="K1419" i="1" s="1"/>
  <c r="AV1419" i="1"/>
  <c r="AU1419" i="1"/>
  <c r="AS1419" i="1"/>
  <c r="AR1419" i="1"/>
  <c r="M1419" i="1" s="1"/>
  <c r="AQ1419" i="1"/>
  <c r="AO1419" i="1"/>
  <c r="AN1419" i="1"/>
  <c r="AP1419" i="1" s="1"/>
  <c r="AM1419" i="1"/>
  <c r="AL1419" i="1"/>
  <c r="AK1419" i="1"/>
  <c r="AJ1419" i="1"/>
  <c r="AI1419" i="1"/>
  <c r="AH1419" i="1"/>
  <c r="BM1418" i="1"/>
  <c r="BL1418" i="1"/>
  <c r="BK1418" i="1"/>
  <c r="BJ1418" i="1"/>
  <c r="BI1418" i="1"/>
  <c r="BH1418" i="1"/>
  <c r="BG1418" i="1"/>
  <c r="BF1418" i="1"/>
  <c r="BE1418" i="1"/>
  <c r="BD1418" i="1"/>
  <c r="BC1418" i="1"/>
  <c r="BB1418" i="1"/>
  <c r="BA1418" i="1"/>
  <c r="AZ1418" i="1"/>
  <c r="AY1418" i="1"/>
  <c r="AX1418" i="1"/>
  <c r="AW1418" i="1"/>
  <c r="AT1418" i="1" s="1"/>
  <c r="K1418" i="1" s="1"/>
  <c r="AV1418" i="1"/>
  <c r="AU1418" i="1"/>
  <c r="AS1418" i="1"/>
  <c r="AR1418" i="1"/>
  <c r="M1418" i="1" s="1"/>
  <c r="AQ1418" i="1"/>
  <c r="AO1418" i="1"/>
  <c r="AN1418" i="1"/>
  <c r="AP1418" i="1" s="1"/>
  <c r="AM1418" i="1"/>
  <c r="AL1418" i="1"/>
  <c r="AK1418" i="1"/>
  <c r="AJ1418" i="1"/>
  <c r="AI1418" i="1"/>
  <c r="CD1417" i="1"/>
  <c r="BM1417" i="1"/>
  <c r="BL1417" i="1"/>
  <c r="BK1417" i="1"/>
  <c r="BJ1417" i="1"/>
  <c r="BI1417" i="1"/>
  <c r="BH1417" i="1"/>
  <c r="BG1417" i="1"/>
  <c r="BF1417" i="1"/>
  <c r="BE1417" i="1"/>
  <c r="BD1417" i="1"/>
  <c r="BC1417" i="1"/>
  <c r="BB1417" i="1"/>
  <c r="BA1417" i="1"/>
  <c r="AZ1417" i="1"/>
  <c r="AY1417" i="1"/>
  <c r="AX1417" i="1"/>
  <c r="AW1417" i="1"/>
  <c r="AT1417" i="1" s="1"/>
  <c r="K1417" i="1" s="1"/>
  <c r="AV1417" i="1"/>
  <c r="AU1417" i="1"/>
  <c r="AS1417" i="1"/>
  <c r="AR1417" i="1"/>
  <c r="M1417" i="1" s="1"/>
  <c r="AQ1417" i="1"/>
  <c r="AO1417" i="1"/>
  <c r="AN1417" i="1"/>
  <c r="AP1417" i="1" s="1"/>
  <c r="AM1417" i="1"/>
  <c r="AL1417" i="1"/>
  <c r="AK1417" i="1"/>
  <c r="AJ1417" i="1"/>
  <c r="AI1417" i="1"/>
  <c r="BM1416" i="1"/>
  <c r="BL1416" i="1"/>
  <c r="BK1416" i="1"/>
  <c r="BJ1416" i="1"/>
  <c r="BI1416" i="1"/>
  <c r="BH1416" i="1"/>
  <c r="BG1416" i="1"/>
  <c r="BF1416" i="1"/>
  <c r="BE1416" i="1"/>
  <c r="BD1416" i="1"/>
  <c r="BC1416" i="1"/>
  <c r="BB1416" i="1"/>
  <c r="BA1416" i="1"/>
  <c r="AZ1416" i="1"/>
  <c r="AY1416" i="1"/>
  <c r="AX1416" i="1"/>
  <c r="AW1416" i="1"/>
  <c r="AV1416" i="1"/>
  <c r="AU1416" i="1"/>
  <c r="AS1416" i="1"/>
  <c r="AR1416" i="1"/>
  <c r="M1416" i="1" s="1"/>
  <c r="AQ1416" i="1"/>
  <c r="AO1416" i="1"/>
  <c r="AN1416" i="1"/>
  <c r="AP1416" i="1" s="1"/>
  <c r="AM1416" i="1"/>
  <c r="AL1416" i="1"/>
  <c r="AK1416" i="1"/>
  <c r="AJ1416" i="1"/>
  <c r="AI1416" i="1"/>
  <c r="CD1415" i="1"/>
  <c r="BM1415" i="1"/>
  <c r="BL1415" i="1"/>
  <c r="BK1415" i="1"/>
  <c r="BJ1415" i="1"/>
  <c r="BI1415" i="1"/>
  <c r="BH1415" i="1"/>
  <c r="BG1415" i="1"/>
  <c r="BF1415" i="1"/>
  <c r="BE1415" i="1"/>
  <c r="BD1415" i="1"/>
  <c r="BC1415" i="1"/>
  <c r="BB1415" i="1"/>
  <c r="BA1415" i="1"/>
  <c r="AZ1415" i="1"/>
  <c r="AY1415" i="1"/>
  <c r="AX1415" i="1"/>
  <c r="AW1415" i="1"/>
  <c r="AV1415" i="1"/>
  <c r="AU1415" i="1"/>
  <c r="AS1415" i="1"/>
  <c r="AR1415" i="1"/>
  <c r="M1415" i="1" s="1"/>
  <c r="AQ1415" i="1"/>
  <c r="AO1415" i="1"/>
  <c r="AN1415" i="1"/>
  <c r="AP1415" i="1" s="1"/>
  <c r="AM1415" i="1"/>
  <c r="AL1415" i="1"/>
  <c r="AK1415" i="1"/>
  <c r="AJ1415" i="1"/>
  <c r="AI1415" i="1"/>
  <c r="CD1414" i="1"/>
  <c r="BM1414" i="1"/>
  <c r="BL1414" i="1"/>
  <c r="BK1414" i="1"/>
  <c r="BJ1414" i="1"/>
  <c r="BI1414" i="1"/>
  <c r="BH1414" i="1"/>
  <c r="BG1414" i="1"/>
  <c r="BF1414" i="1"/>
  <c r="BE1414" i="1"/>
  <c r="BD1414" i="1"/>
  <c r="BC1414" i="1"/>
  <c r="BB1414" i="1"/>
  <c r="BA1414" i="1"/>
  <c r="AZ1414" i="1"/>
  <c r="AY1414" i="1"/>
  <c r="AX1414" i="1"/>
  <c r="AW1414" i="1"/>
  <c r="AV1414" i="1"/>
  <c r="AU1414" i="1"/>
  <c r="AS1414" i="1"/>
  <c r="AR1414" i="1"/>
  <c r="M1414" i="1" s="1"/>
  <c r="AQ1414" i="1"/>
  <c r="AO1414" i="1"/>
  <c r="AN1414" i="1"/>
  <c r="AP1414" i="1" s="1"/>
  <c r="AM1414" i="1"/>
  <c r="AL1414" i="1"/>
  <c r="AK1414" i="1"/>
  <c r="AJ1414" i="1"/>
  <c r="AI1414" i="1"/>
  <c r="CD1413" i="1"/>
  <c r="BM1413" i="1"/>
  <c r="BL1413" i="1"/>
  <c r="BK1413" i="1"/>
  <c r="BJ1413" i="1"/>
  <c r="BI1413" i="1"/>
  <c r="BH1413" i="1"/>
  <c r="BG1413" i="1"/>
  <c r="BF1413" i="1"/>
  <c r="BE1413" i="1"/>
  <c r="BD1413" i="1"/>
  <c r="BC1413" i="1"/>
  <c r="BB1413" i="1"/>
  <c r="BA1413" i="1"/>
  <c r="AZ1413" i="1"/>
  <c r="AY1413" i="1"/>
  <c r="AX1413" i="1"/>
  <c r="AW1413" i="1"/>
  <c r="AV1413" i="1"/>
  <c r="AU1413" i="1"/>
  <c r="AS1413" i="1"/>
  <c r="AR1413" i="1"/>
  <c r="M1413" i="1" s="1"/>
  <c r="AQ1413" i="1"/>
  <c r="AO1413" i="1"/>
  <c r="AN1413" i="1"/>
  <c r="AP1413" i="1" s="1"/>
  <c r="AM1413" i="1"/>
  <c r="AL1413" i="1"/>
  <c r="AK1413" i="1"/>
  <c r="AJ1413" i="1"/>
  <c r="AI1413" i="1"/>
  <c r="AH1413" i="1"/>
  <c r="CD1412" i="1"/>
  <c r="BM1412" i="1"/>
  <c r="BL1412" i="1"/>
  <c r="BK1412" i="1"/>
  <c r="BJ1412" i="1"/>
  <c r="BI1412" i="1"/>
  <c r="BH1412" i="1"/>
  <c r="BG1412" i="1"/>
  <c r="BF1412" i="1"/>
  <c r="BE1412" i="1"/>
  <c r="BD1412" i="1"/>
  <c r="BC1412" i="1"/>
  <c r="BB1412" i="1"/>
  <c r="BA1412" i="1"/>
  <c r="AZ1412" i="1"/>
  <c r="AY1412" i="1"/>
  <c r="AX1412" i="1"/>
  <c r="AW1412" i="1"/>
  <c r="AV1412" i="1"/>
  <c r="AU1412" i="1"/>
  <c r="AS1412" i="1"/>
  <c r="AR1412" i="1"/>
  <c r="M1412" i="1" s="1"/>
  <c r="AQ1412" i="1"/>
  <c r="AO1412" i="1"/>
  <c r="AN1412" i="1"/>
  <c r="AP1412" i="1" s="1"/>
  <c r="AM1412" i="1"/>
  <c r="AL1412" i="1"/>
  <c r="AK1412" i="1"/>
  <c r="AJ1412" i="1"/>
  <c r="AI1412" i="1"/>
  <c r="Q1412" i="1"/>
  <c r="CD1411" i="1"/>
  <c r="BM1411" i="1"/>
  <c r="BL1411" i="1"/>
  <c r="BK1411" i="1"/>
  <c r="BJ1411" i="1"/>
  <c r="BI1411" i="1"/>
  <c r="BH1411" i="1"/>
  <c r="BG1411" i="1"/>
  <c r="BF1411" i="1"/>
  <c r="BE1411" i="1"/>
  <c r="BD1411" i="1"/>
  <c r="BC1411" i="1"/>
  <c r="BB1411" i="1"/>
  <c r="BA1411" i="1"/>
  <c r="AZ1411" i="1"/>
  <c r="AY1411" i="1"/>
  <c r="AX1411" i="1"/>
  <c r="AW1411" i="1"/>
  <c r="AT1411" i="1" s="1"/>
  <c r="K1411" i="1" s="1"/>
  <c r="AV1411" i="1"/>
  <c r="AU1411" i="1"/>
  <c r="AS1411" i="1"/>
  <c r="AR1411" i="1"/>
  <c r="M1411" i="1" s="1"/>
  <c r="AQ1411" i="1"/>
  <c r="AO1411" i="1"/>
  <c r="AN1411" i="1"/>
  <c r="AP1411" i="1" s="1"/>
  <c r="AM1411" i="1"/>
  <c r="AL1411" i="1"/>
  <c r="AK1411" i="1"/>
  <c r="AJ1411" i="1"/>
  <c r="AI1411" i="1"/>
  <c r="CD1410" i="1"/>
  <c r="BM1410" i="1"/>
  <c r="BL1410" i="1"/>
  <c r="BK1410" i="1"/>
  <c r="BJ1410" i="1"/>
  <c r="BI1410" i="1"/>
  <c r="BH1410" i="1"/>
  <c r="BG1410" i="1"/>
  <c r="BF1410" i="1"/>
  <c r="BE1410" i="1"/>
  <c r="BD1410" i="1"/>
  <c r="BC1410" i="1"/>
  <c r="BB1410" i="1"/>
  <c r="BA1410" i="1"/>
  <c r="AZ1410" i="1"/>
  <c r="AY1410" i="1"/>
  <c r="AX1410" i="1"/>
  <c r="AW1410" i="1"/>
  <c r="AT1410" i="1" s="1"/>
  <c r="K1410" i="1" s="1"/>
  <c r="AV1410" i="1"/>
  <c r="AU1410" i="1"/>
  <c r="AS1410" i="1"/>
  <c r="AR1410" i="1"/>
  <c r="M1410" i="1" s="1"/>
  <c r="AQ1410" i="1"/>
  <c r="AO1410" i="1"/>
  <c r="AN1410" i="1"/>
  <c r="AP1410" i="1" s="1"/>
  <c r="AM1410" i="1"/>
  <c r="AL1410" i="1"/>
  <c r="AK1410" i="1"/>
  <c r="AJ1410" i="1"/>
  <c r="AI1410" i="1"/>
  <c r="CD1409" i="1"/>
  <c r="BM1409" i="1"/>
  <c r="BL1409" i="1"/>
  <c r="BK1409" i="1"/>
  <c r="BJ1409" i="1"/>
  <c r="BI1409" i="1"/>
  <c r="BH1409" i="1"/>
  <c r="BG1409" i="1"/>
  <c r="BF1409" i="1"/>
  <c r="BE1409" i="1"/>
  <c r="BD1409" i="1"/>
  <c r="BC1409" i="1"/>
  <c r="BB1409" i="1"/>
  <c r="BA1409" i="1"/>
  <c r="AZ1409" i="1"/>
  <c r="AY1409" i="1"/>
  <c r="AX1409" i="1"/>
  <c r="AW1409" i="1"/>
  <c r="AT1409" i="1" s="1"/>
  <c r="K1409" i="1" s="1"/>
  <c r="AV1409" i="1"/>
  <c r="AU1409" i="1"/>
  <c r="AS1409" i="1"/>
  <c r="AR1409" i="1"/>
  <c r="M1409" i="1" s="1"/>
  <c r="AQ1409" i="1"/>
  <c r="AO1409" i="1"/>
  <c r="AN1409" i="1"/>
  <c r="AP1409" i="1" s="1"/>
  <c r="AM1409" i="1"/>
  <c r="AL1409" i="1"/>
  <c r="AK1409" i="1"/>
  <c r="AJ1409" i="1"/>
  <c r="AI1409" i="1"/>
  <c r="Q1409" i="1"/>
  <c r="BM1408" i="1"/>
  <c r="BL1408" i="1"/>
  <c r="BK1408" i="1"/>
  <c r="BJ1408" i="1"/>
  <c r="BI1408" i="1"/>
  <c r="BH1408" i="1"/>
  <c r="BG1408" i="1"/>
  <c r="BF1408" i="1"/>
  <c r="BE1408" i="1"/>
  <c r="BD1408" i="1"/>
  <c r="BC1408" i="1"/>
  <c r="BB1408" i="1"/>
  <c r="BA1408" i="1"/>
  <c r="AZ1408" i="1"/>
  <c r="AY1408" i="1"/>
  <c r="AX1408" i="1"/>
  <c r="AW1408" i="1"/>
  <c r="AT1408" i="1" s="1"/>
  <c r="K1408" i="1" s="1"/>
  <c r="AV1408" i="1"/>
  <c r="AU1408" i="1"/>
  <c r="AS1408" i="1"/>
  <c r="AR1408" i="1"/>
  <c r="M1408" i="1" s="1"/>
  <c r="AQ1408" i="1"/>
  <c r="AO1408" i="1"/>
  <c r="AN1408" i="1"/>
  <c r="AP1408" i="1" s="1"/>
  <c r="AM1408" i="1"/>
  <c r="AL1408" i="1"/>
  <c r="AK1408" i="1"/>
  <c r="AJ1408" i="1"/>
  <c r="AI1408" i="1"/>
  <c r="CD1407" i="1"/>
  <c r="BM1407" i="1"/>
  <c r="BL1407" i="1"/>
  <c r="BK1407" i="1"/>
  <c r="BJ1407" i="1"/>
  <c r="BI1407" i="1"/>
  <c r="BH1407" i="1"/>
  <c r="BG1407" i="1"/>
  <c r="BF1407" i="1"/>
  <c r="BE1407" i="1"/>
  <c r="BD1407" i="1"/>
  <c r="BC1407" i="1"/>
  <c r="BB1407" i="1"/>
  <c r="BA1407" i="1"/>
  <c r="AZ1407" i="1"/>
  <c r="AY1407" i="1"/>
  <c r="AX1407" i="1"/>
  <c r="AW1407" i="1"/>
  <c r="AT1407" i="1" s="1"/>
  <c r="K1407" i="1" s="1"/>
  <c r="AV1407" i="1"/>
  <c r="AU1407" i="1"/>
  <c r="AS1407" i="1"/>
  <c r="AR1407" i="1"/>
  <c r="M1407" i="1" s="1"/>
  <c r="AQ1407" i="1"/>
  <c r="AO1407" i="1"/>
  <c r="AN1407" i="1"/>
  <c r="AP1407" i="1" s="1"/>
  <c r="AM1407" i="1"/>
  <c r="AL1407" i="1"/>
  <c r="AK1407" i="1"/>
  <c r="AJ1407" i="1"/>
  <c r="AI1407" i="1"/>
  <c r="Q1407" i="1"/>
  <c r="CD1406" i="1"/>
  <c r="BM1406" i="1"/>
  <c r="BL1406" i="1"/>
  <c r="BK1406" i="1"/>
  <c r="BJ1406" i="1"/>
  <c r="BI1406" i="1"/>
  <c r="BH1406" i="1"/>
  <c r="BG1406" i="1"/>
  <c r="BF1406" i="1"/>
  <c r="BE1406" i="1"/>
  <c r="BD1406" i="1"/>
  <c r="BC1406" i="1"/>
  <c r="BB1406" i="1"/>
  <c r="BA1406" i="1"/>
  <c r="AZ1406" i="1"/>
  <c r="AY1406" i="1"/>
  <c r="AX1406" i="1"/>
  <c r="AW1406" i="1"/>
  <c r="AT1406" i="1" s="1"/>
  <c r="K1406" i="1" s="1"/>
  <c r="AV1406" i="1"/>
  <c r="AU1406" i="1"/>
  <c r="AS1406" i="1"/>
  <c r="AR1406" i="1"/>
  <c r="M1406" i="1" s="1"/>
  <c r="AQ1406" i="1"/>
  <c r="AO1406" i="1"/>
  <c r="AN1406" i="1"/>
  <c r="AP1406" i="1" s="1"/>
  <c r="AM1406" i="1"/>
  <c r="AL1406" i="1"/>
  <c r="AK1406" i="1"/>
  <c r="AJ1406" i="1"/>
  <c r="AI1406" i="1"/>
  <c r="BM1405" i="1"/>
  <c r="BL1405" i="1"/>
  <c r="BK1405" i="1"/>
  <c r="BJ1405" i="1"/>
  <c r="BI1405" i="1"/>
  <c r="BH1405" i="1"/>
  <c r="BG1405" i="1"/>
  <c r="BF1405" i="1"/>
  <c r="BE1405" i="1"/>
  <c r="BD1405" i="1"/>
  <c r="BC1405" i="1"/>
  <c r="BB1405" i="1"/>
  <c r="BA1405" i="1"/>
  <c r="AZ1405" i="1"/>
  <c r="AY1405" i="1"/>
  <c r="AX1405" i="1"/>
  <c r="AW1405" i="1"/>
  <c r="AT1405" i="1" s="1"/>
  <c r="K1405" i="1" s="1"/>
  <c r="AV1405" i="1"/>
  <c r="AU1405" i="1"/>
  <c r="AS1405" i="1"/>
  <c r="AR1405" i="1"/>
  <c r="M1405" i="1" s="1"/>
  <c r="AQ1405" i="1"/>
  <c r="AO1405" i="1"/>
  <c r="AN1405" i="1"/>
  <c r="AP1405" i="1" s="1"/>
  <c r="AM1405" i="1"/>
  <c r="AL1405" i="1"/>
  <c r="AK1405" i="1"/>
  <c r="AJ1405" i="1"/>
  <c r="AI1405" i="1"/>
  <c r="BM1404" i="1"/>
  <c r="BL1404" i="1"/>
  <c r="BK1404" i="1"/>
  <c r="BJ1404" i="1"/>
  <c r="BI1404" i="1"/>
  <c r="BH1404" i="1"/>
  <c r="BG1404" i="1"/>
  <c r="BF1404" i="1"/>
  <c r="BE1404" i="1"/>
  <c r="BD1404" i="1"/>
  <c r="BC1404" i="1"/>
  <c r="BB1404" i="1"/>
  <c r="BA1404" i="1"/>
  <c r="AZ1404" i="1"/>
  <c r="AY1404" i="1"/>
  <c r="AX1404" i="1"/>
  <c r="AW1404" i="1"/>
  <c r="AV1404" i="1"/>
  <c r="AU1404" i="1"/>
  <c r="AS1404" i="1"/>
  <c r="AR1404" i="1"/>
  <c r="M1404" i="1" s="1"/>
  <c r="AQ1404" i="1"/>
  <c r="AO1404" i="1"/>
  <c r="AN1404" i="1"/>
  <c r="AP1404" i="1" s="1"/>
  <c r="AM1404" i="1"/>
  <c r="AL1404" i="1"/>
  <c r="AK1404" i="1"/>
  <c r="AJ1404" i="1"/>
  <c r="AI1404" i="1"/>
  <c r="BM1403" i="1"/>
  <c r="BL1403" i="1"/>
  <c r="BK1403" i="1"/>
  <c r="BJ1403" i="1"/>
  <c r="BI1403" i="1"/>
  <c r="BH1403" i="1"/>
  <c r="BG1403" i="1"/>
  <c r="BF1403" i="1"/>
  <c r="BE1403" i="1"/>
  <c r="BD1403" i="1"/>
  <c r="BC1403" i="1"/>
  <c r="BB1403" i="1"/>
  <c r="BA1403" i="1"/>
  <c r="AZ1403" i="1"/>
  <c r="AY1403" i="1"/>
  <c r="AX1403" i="1"/>
  <c r="AW1403" i="1"/>
  <c r="AT1403" i="1" s="1"/>
  <c r="K1403" i="1" s="1"/>
  <c r="AV1403" i="1"/>
  <c r="AU1403" i="1"/>
  <c r="AS1403" i="1"/>
  <c r="AR1403" i="1"/>
  <c r="M1403" i="1" s="1"/>
  <c r="AQ1403" i="1"/>
  <c r="AO1403" i="1"/>
  <c r="AN1403" i="1"/>
  <c r="AP1403" i="1" s="1"/>
  <c r="AM1403" i="1"/>
  <c r="AL1403" i="1"/>
  <c r="AK1403" i="1"/>
  <c r="AJ1403" i="1"/>
  <c r="AI1403" i="1"/>
  <c r="AH1403" i="1"/>
  <c r="Q1403" i="1"/>
  <c r="CD1402" i="1"/>
  <c r="BM1402" i="1"/>
  <c r="BL1402" i="1"/>
  <c r="BK1402" i="1"/>
  <c r="BJ1402" i="1"/>
  <c r="BI1402" i="1"/>
  <c r="BH1402" i="1"/>
  <c r="BG1402" i="1"/>
  <c r="BF1402" i="1"/>
  <c r="BE1402" i="1"/>
  <c r="BD1402" i="1"/>
  <c r="BC1402" i="1"/>
  <c r="BB1402" i="1"/>
  <c r="BA1402" i="1"/>
  <c r="AZ1402" i="1"/>
  <c r="AY1402" i="1"/>
  <c r="AX1402" i="1"/>
  <c r="AW1402" i="1"/>
  <c r="AV1402" i="1"/>
  <c r="AU1402" i="1"/>
  <c r="AS1402" i="1"/>
  <c r="AR1402" i="1"/>
  <c r="M1402" i="1" s="1"/>
  <c r="AQ1402" i="1"/>
  <c r="AO1402" i="1"/>
  <c r="AN1402" i="1"/>
  <c r="AP1402" i="1" s="1"/>
  <c r="AM1402" i="1"/>
  <c r="AL1402" i="1"/>
  <c r="AK1402" i="1"/>
  <c r="AJ1402" i="1"/>
  <c r="AI1402" i="1"/>
  <c r="Q1402" i="1"/>
  <c r="CD1401" i="1"/>
  <c r="BM1401" i="1"/>
  <c r="BL1401" i="1"/>
  <c r="BK1401" i="1"/>
  <c r="BJ1401" i="1"/>
  <c r="BI1401" i="1"/>
  <c r="BH1401" i="1"/>
  <c r="BG1401" i="1"/>
  <c r="BF1401" i="1"/>
  <c r="BE1401" i="1"/>
  <c r="BD1401" i="1"/>
  <c r="BC1401" i="1"/>
  <c r="BB1401" i="1"/>
  <c r="BA1401" i="1"/>
  <c r="AZ1401" i="1"/>
  <c r="AY1401" i="1"/>
  <c r="AX1401" i="1"/>
  <c r="AW1401" i="1"/>
  <c r="AT1401" i="1" s="1"/>
  <c r="K1401" i="1" s="1"/>
  <c r="AV1401" i="1"/>
  <c r="AU1401" i="1"/>
  <c r="AS1401" i="1"/>
  <c r="AR1401" i="1"/>
  <c r="M1401" i="1" s="1"/>
  <c r="AQ1401" i="1"/>
  <c r="AO1401" i="1"/>
  <c r="AN1401" i="1"/>
  <c r="AP1401" i="1" s="1"/>
  <c r="AM1401" i="1"/>
  <c r="AL1401" i="1"/>
  <c r="AK1401" i="1"/>
  <c r="AJ1401" i="1"/>
  <c r="AI1401" i="1"/>
  <c r="Q1401" i="1"/>
  <c r="CD1400" i="1"/>
  <c r="BM1400" i="1"/>
  <c r="BL1400" i="1"/>
  <c r="BK1400" i="1"/>
  <c r="BJ1400" i="1"/>
  <c r="BI1400" i="1"/>
  <c r="BH1400" i="1"/>
  <c r="BG1400" i="1"/>
  <c r="BF1400" i="1"/>
  <c r="BE1400" i="1"/>
  <c r="BD1400" i="1"/>
  <c r="BC1400" i="1"/>
  <c r="BB1400" i="1"/>
  <c r="BA1400" i="1"/>
  <c r="AZ1400" i="1"/>
  <c r="AY1400" i="1"/>
  <c r="AX1400" i="1"/>
  <c r="AW1400" i="1"/>
  <c r="AT1400" i="1" s="1"/>
  <c r="K1400" i="1" s="1"/>
  <c r="AV1400" i="1"/>
  <c r="AU1400" i="1"/>
  <c r="AS1400" i="1"/>
  <c r="AR1400" i="1"/>
  <c r="M1400" i="1" s="1"/>
  <c r="AQ1400" i="1"/>
  <c r="AO1400" i="1"/>
  <c r="AN1400" i="1"/>
  <c r="AP1400" i="1" s="1"/>
  <c r="AM1400" i="1"/>
  <c r="AL1400" i="1"/>
  <c r="AK1400" i="1"/>
  <c r="AJ1400" i="1"/>
  <c r="AI1400" i="1"/>
  <c r="Q1400" i="1"/>
  <c r="CD1399" i="1"/>
  <c r="BM1399" i="1"/>
  <c r="BL1399" i="1"/>
  <c r="BK1399" i="1"/>
  <c r="BJ1399" i="1"/>
  <c r="BI1399" i="1"/>
  <c r="BH1399" i="1"/>
  <c r="BG1399" i="1"/>
  <c r="BF1399" i="1"/>
  <c r="BE1399" i="1"/>
  <c r="BD1399" i="1"/>
  <c r="BC1399" i="1"/>
  <c r="BB1399" i="1"/>
  <c r="BA1399" i="1"/>
  <c r="AZ1399" i="1"/>
  <c r="AY1399" i="1"/>
  <c r="AX1399" i="1"/>
  <c r="AW1399" i="1"/>
  <c r="AT1399" i="1" s="1"/>
  <c r="K1399" i="1" s="1"/>
  <c r="AV1399" i="1"/>
  <c r="AU1399" i="1"/>
  <c r="AS1399" i="1"/>
  <c r="AR1399" i="1"/>
  <c r="M1399" i="1" s="1"/>
  <c r="AQ1399" i="1"/>
  <c r="AO1399" i="1"/>
  <c r="AN1399" i="1"/>
  <c r="AP1399" i="1" s="1"/>
  <c r="AM1399" i="1"/>
  <c r="AL1399" i="1"/>
  <c r="AK1399" i="1"/>
  <c r="AJ1399" i="1"/>
  <c r="AI1399" i="1"/>
  <c r="AH1399" i="1"/>
  <c r="CD1398" i="1"/>
  <c r="BM1398" i="1"/>
  <c r="BL1398" i="1"/>
  <c r="BK1398" i="1"/>
  <c r="BJ1398" i="1"/>
  <c r="BI1398" i="1"/>
  <c r="BH1398" i="1"/>
  <c r="BG1398" i="1"/>
  <c r="BF1398" i="1"/>
  <c r="BE1398" i="1"/>
  <c r="BD1398" i="1"/>
  <c r="BC1398" i="1"/>
  <c r="BB1398" i="1"/>
  <c r="BA1398" i="1"/>
  <c r="AZ1398" i="1"/>
  <c r="AY1398" i="1"/>
  <c r="AX1398" i="1"/>
  <c r="AW1398" i="1"/>
  <c r="AT1398" i="1" s="1"/>
  <c r="K1398" i="1" s="1"/>
  <c r="AV1398" i="1"/>
  <c r="AU1398" i="1"/>
  <c r="AS1398" i="1"/>
  <c r="AR1398" i="1"/>
  <c r="M1398" i="1" s="1"/>
  <c r="AQ1398" i="1"/>
  <c r="AO1398" i="1"/>
  <c r="AN1398" i="1"/>
  <c r="AP1398" i="1" s="1"/>
  <c r="AM1398" i="1"/>
  <c r="AL1398" i="1"/>
  <c r="AK1398" i="1"/>
  <c r="AJ1398" i="1"/>
  <c r="AI1398" i="1"/>
  <c r="Q1398" i="1"/>
  <c r="CD1397" i="1"/>
  <c r="BM1397" i="1"/>
  <c r="BL1397" i="1"/>
  <c r="BK1397" i="1"/>
  <c r="BJ1397" i="1"/>
  <c r="BI1397" i="1"/>
  <c r="BH1397" i="1"/>
  <c r="BG1397" i="1"/>
  <c r="BF1397" i="1"/>
  <c r="BE1397" i="1"/>
  <c r="BD1397" i="1"/>
  <c r="BC1397" i="1"/>
  <c r="BB1397" i="1"/>
  <c r="BA1397" i="1"/>
  <c r="AZ1397" i="1"/>
  <c r="AY1397" i="1"/>
  <c r="AX1397" i="1"/>
  <c r="AW1397" i="1"/>
  <c r="AT1397" i="1" s="1"/>
  <c r="K1397" i="1" s="1"/>
  <c r="AV1397" i="1"/>
  <c r="AU1397" i="1"/>
  <c r="AS1397" i="1"/>
  <c r="AR1397" i="1"/>
  <c r="M1397" i="1" s="1"/>
  <c r="AQ1397" i="1"/>
  <c r="AO1397" i="1"/>
  <c r="AN1397" i="1"/>
  <c r="AP1397" i="1" s="1"/>
  <c r="AM1397" i="1"/>
  <c r="AL1397" i="1"/>
  <c r="AK1397" i="1"/>
  <c r="AJ1397" i="1"/>
  <c r="AI1397" i="1"/>
  <c r="AH1397" i="1"/>
  <c r="CD1396" i="1"/>
  <c r="BM1396" i="1"/>
  <c r="BL1396" i="1"/>
  <c r="BK1396" i="1"/>
  <c r="BJ1396" i="1"/>
  <c r="BI1396" i="1"/>
  <c r="BH1396" i="1"/>
  <c r="BG1396" i="1"/>
  <c r="BF1396" i="1"/>
  <c r="BE1396" i="1"/>
  <c r="BD1396" i="1"/>
  <c r="BC1396" i="1"/>
  <c r="BB1396" i="1"/>
  <c r="BA1396" i="1"/>
  <c r="AZ1396" i="1"/>
  <c r="AY1396" i="1"/>
  <c r="AX1396" i="1"/>
  <c r="AW1396" i="1"/>
  <c r="AT1396" i="1" s="1"/>
  <c r="K1396" i="1" s="1"/>
  <c r="AV1396" i="1"/>
  <c r="AU1396" i="1"/>
  <c r="AS1396" i="1"/>
  <c r="AR1396" i="1"/>
  <c r="M1396" i="1" s="1"/>
  <c r="AQ1396" i="1"/>
  <c r="AO1396" i="1"/>
  <c r="AN1396" i="1"/>
  <c r="AP1396" i="1" s="1"/>
  <c r="AM1396" i="1"/>
  <c r="AL1396" i="1"/>
  <c r="AK1396" i="1"/>
  <c r="AJ1396" i="1"/>
  <c r="AI1396" i="1"/>
  <c r="AH1396" i="1"/>
  <c r="Q1396" i="1"/>
  <c r="CD1395" i="1"/>
  <c r="BM1395" i="1"/>
  <c r="BL1395" i="1"/>
  <c r="BK1395" i="1"/>
  <c r="BJ1395" i="1"/>
  <c r="BI1395" i="1"/>
  <c r="BH1395" i="1"/>
  <c r="BG1395" i="1"/>
  <c r="BF1395" i="1"/>
  <c r="BE1395" i="1"/>
  <c r="BD1395" i="1"/>
  <c r="BC1395" i="1"/>
  <c r="BB1395" i="1"/>
  <c r="BA1395" i="1"/>
  <c r="AZ1395" i="1"/>
  <c r="AY1395" i="1"/>
  <c r="AX1395" i="1"/>
  <c r="AW1395" i="1"/>
  <c r="AT1395" i="1" s="1"/>
  <c r="K1395" i="1" s="1"/>
  <c r="AV1395" i="1"/>
  <c r="AU1395" i="1"/>
  <c r="AS1395" i="1"/>
  <c r="AR1395" i="1"/>
  <c r="M1395" i="1" s="1"/>
  <c r="AQ1395" i="1"/>
  <c r="AO1395" i="1"/>
  <c r="AN1395" i="1"/>
  <c r="AP1395" i="1" s="1"/>
  <c r="AM1395" i="1"/>
  <c r="AL1395" i="1"/>
  <c r="AK1395" i="1"/>
  <c r="AJ1395" i="1"/>
  <c r="AI1395" i="1"/>
  <c r="BM1394" i="1"/>
  <c r="BL1394" i="1"/>
  <c r="BK1394" i="1"/>
  <c r="BJ1394" i="1"/>
  <c r="BI1394" i="1"/>
  <c r="BH1394" i="1"/>
  <c r="BG1394" i="1"/>
  <c r="BF1394" i="1"/>
  <c r="BE1394" i="1"/>
  <c r="BD1394" i="1"/>
  <c r="BC1394" i="1"/>
  <c r="BB1394" i="1"/>
  <c r="BA1394" i="1"/>
  <c r="AZ1394" i="1"/>
  <c r="AY1394" i="1"/>
  <c r="AX1394" i="1"/>
  <c r="AW1394" i="1"/>
  <c r="AT1394" i="1" s="1"/>
  <c r="K1394" i="1" s="1"/>
  <c r="AV1394" i="1"/>
  <c r="AU1394" i="1"/>
  <c r="AS1394" i="1"/>
  <c r="AR1394" i="1"/>
  <c r="M1394" i="1" s="1"/>
  <c r="AQ1394" i="1"/>
  <c r="AO1394" i="1"/>
  <c r="AN1394" i="1"/>
  <c r="AP1394" i="1" s="1"/>
  <c r="AM1394" i="1"/>
  <c r="AL1394" i="1"/>
  <c r="AK1394" i="1"/>
  <c r="AJ1394" i="1"/>
  <c r="AI1394" i="1"/>
  <c r="CD1393" i="1"/>
  <c r="BM1393" i="1"/>
  <c r="BL1393" i="1"/>
  <c r="BK1393" i="1"/>
  <c r="BJ1393" i="1"/>
  <c r="BI1393" i="1"/>
  <c r="BH1393" i="1"/>
  <c r="BG1393" i="1"/>
  <c r="BF1393" i="1"/>
  <c r="BE1393" i="1"/>
  <c r="BD1393" i="1"/>
  <c r="BC1393" i="1"/>
  <c r="BB1393" i="1"/>
  <c r="BA1393" i="1"/>
  <c r="AZ1393" i="1"/>
  <c r="AY1393" i="1"/>
  <c r="AX1393" i="1"/>
  <c r="AW1393" i="1"/>
  <c r="AT1393" i="1" s="1"/>
  <c r="K1393" i="1" s="1"/>
  <c r="AV1393" i="1"/>
  <c r="AU1393" i="1"/>
  <c r="AS1393" i="1"/>
  <c r="AR1393" i="1"/>
  <c r="M1393" i="1" s="1"/>
  <c r="AQ1393" i="1"/>
  <c r="AO1393" i="1"/>
  <c r="AN1393" i="1"/>
  <c r="AP1393" i="1" s="1"/>
  <c r="AM1393" i="1"/>
  <c r="AL1393" i="1"/>
  <c r="AK1393" i="1"/>
  <c r="AJ1393" i="1"/>
  <c r="AI1393" i="1"/>
  <c r="Q1393" i="1"/>
  <c r="CD1392" i="1"/>
  <c r="BM1392" i="1"/>
  <c r="BL1392" i="1"/>
  <c r="BK1392" i="1"/>
  <c r="BJ1392" i="1"/>
  <c r="BI1392" i="1"/>
  <c r="BH1392" i="1"/>
  <c r="BG1392" i="1"/>
  <c r="BF1392" i="1"/>
  <c r="BE1392" i="1"/>
  <c r="BD1392" i="1"/>
  <c r="BC1392" i="1"/>
  <c r="BB1392" i="1"/>
  <c r="BA1392" i="1"/>
  <c r="AZ1392" i="1"/>
  <c r="AY1392" i="1"/>
  <c r="AX1392" i="1"/>
  <c r="AW1392" i="1"/>
  <c r="AT1392" i="1" s="1"/>
  <c r="K1392" i="1" s="1"/>
  <c r="AV1392" i="1"/>
  <c r="AU1392" i="1"/>
  <c r="AS1392" i="1"/>
  <c r="AR1392" i="1"/>
  <c r="M1392" i="1" s="1"/>
  <c r="AQ1392" i="1"/>
  <c r="AO1392" i="1"/>
  <c r="AN1392" i="1"/>
  <c r="AP1392" i="1" s="1"/>
  <c r="AM1392" i="1"/>
  <c r="AL1392" i="1"/>
  <c r="AK1392" i="1"/>
  <c r="AJ1392" i="1"/>
  <c r="AI1392" i="1"/>
  <c r="Q1392" i="1"/>
  <c r="CD1391" i="1"/>
  <c r="BM1391" i="1"/>
  <c r="BL1391" i="1"/>
  <c r="BK1391" i="1"/>
  <c r="BJ1391" i="1"/>
  <c r="BI1391" i="1"/>
  <c r="BH1391" i="1"/>
  <c r="BG1391" i="1"/>
  <c r="BF1391" i="1"/>
  <c r="BE1391" i="1"/>
  <c r="BD1391" i="1"/>
  <c r="BC1391" i="1"/>
  <c r="BB1391" i="1"/>
  <c r="BA1391" i="1"/>
  <c r="AZ1391" i="1"/>
  <c r="AY1391" i="1"/>
  <c r="AX1391" i="1"/>
  <c r="AW1391" i="1"/>
  <c r="AT1391" i="1" s="1"/>
  <c r="K1391" i="1" s="1"/>
  <c r="AV1391" i="1"/>
  <c r="AU1391" i="1"/>
  <c r="AS1391" i="1"/>
  <c r="AR1391" i="1"/>
  <c r="M1391" i="1" s="1"/>
  <c r="AQ1391" i="1"/>
  <c r="AO1391" i="1"/>
  <c r="AN1391" i="1"/>
  <c r="AP1391" i="1" s="1"/>
  <c r="AM1391" i="1"/>
  <c r="AL1391" i="1"/>
  <c r="AK1391" i="1"/>
  <c r="AJ1391" i="1"/>
  <c r="AI1391" i="1"/>
  <c r="Q1391" i="1"/>
  <c r="CD1390" i="1"/>
  <c r="BM1390" i="1"/>
  <c r="BL1390" i="1"/>
  <c r="BK1390" i="1"/>
  <c r="BJ1390" i="1"/>
  <c r="BI1390" i="1"/>
  <c r="BH1390" i="1"/>
  <c r="BG1390" i="1"/>
  <c r="BF1390" i="1"/>
  <c r="BE1390" i="1"/>
  <c r="BD1390" i="1"/>
  <c r="BC1390" i="1"/>
  <c r="BB1390" i="1"/>
  <c r="BA1390" i="1"/>
  <c r="AZ1390" i="1"/>
  <c r="AY1390" i="1"/>
  <c r="AX1390" i="1"/>
  <c r="AW1390" i="1"/>
  <c r="AT1390" i="1" s="1"/>
  <c r="K1390" i="1" s="1"/>
  <c r="AV1390" i="1"/>
  <c r="AU1390" i="1"/>
  <c r="AS1390" i="1"/>
  <c r="AR1390" i="1"/>
  <c r="M1390" i="1" s="1"/>
  <c r="AQ1390" i="1"/>
  <c r="AO1390" i="1"/>
  <c r="AN1390" i="1"/>
  <c r="AP1390" i="1" s="1"/>
  <c r="AM1390" i="1"/>
  <c r="AL1390" i="1"/>
  <c r="AK1390" i="1"/>
  <c r="AJ1390" i="1"/>
  <c r="AI1390" i="1"/>
  <c r="CD1389" i="1"/>
  <c r="BM1389" i="1"/>
  <c r="BL1389" i="1"/>
  <c r="BK1389" i="1"/>
  <c r="BJ1389" i="1"/>
  <c r="BI1389" i="1"/>
  <c r="BH1389" i="1"/>
  <c r="BG1389" i="1"/>
  <c r="BF1389" i="1"/>
  <c r="BE1389" i="1"/>
  <c r="BD1389" i="1"/>
  <c r="BC1389" i="1"/>
  <c r="BB1389" i="1"/>
  <c r="BA1389" i="1"/>
  <c r="AZ1389" i="1"/>
  <c r="AY1389" i="1"/>
  <c r="AX1389" i="1"/>
  <c r="AW1389" i="1"/>
  <c r="AT1389" i="1" s="1"/>
  <c r="K1389" i="1" s="1"/>
  <c r="AV1389" i="1"/>
  <c r="AU1389" i="1"/>
  <c r="AS1389" i="1"/>
  <c r="AR1389" i="1"/>
  <c r="M1389" i="1" s="1"/>
  <c r="AQ1389" i="1"/>
  <c r="AO1389" i="1"/>
  <c r="AN1389" i="1"/>
  <c r="AP1389" i="1" s="1"/>
  <c r="AM1389" i="1"/>
  <c r="AL1389" i="1"/>
  <c r="AK1389" i="1"/>
  <c r="AJ1389" i="1"/>
  <c r="AI1389" i="1"/>
  <c r="CD1388" i="1"/>
  <c r="BM1388" i="1"/>
  <c r="BL1388" i="1"/>
  <c r="BK1388" i="1"/>
  <c r="BJ1388" i="1"/>
  <c r="BI1388" i="1"/>
  <c r="BH1388" i="1"/>
  <c r="BG1388" i="1"/>
  <c r="BF1388" i="1"/>
  <c r="BE1388" i="1"/>
  <c r="BD1388" i="1"/>
  <c r="BC1388" i="1"/>
  <c r="BB1388" i="1"/>
  <c r="BA1388" i="1"/>
  <c r="AZ1388" i="1"/>
  <c r="AY1388" i="1"/>
  <c r="AX1388" i="1"/>
  <c r="AW1388" i="1"/>
  <c r="AT1388" i="1" s="1"/>
  <c r="K1388" i="1" s="1"/>
  <c r="AV1388" i="1"/>
  <c r="AU1388" i="1"/>
  <c r="AS1388" i="1"/>
  <c r="AR1388" i="1"/>
  <c r="M1388" i="1" s="1"/>
  <c r="AQ1388" i="1"/>
  <c r="AO1388" i="1"/>
  <c r="AN1388" i="1"/>
  <c r="AP1388" i="1" s="1"/>
  <c r="AM1388" i="1"/>
  <c r="AL1388" i="1"/>
  <c r="AK1388" i="1"/>
  <c r="AJ1388" i="1"/>
  <c r="AI1388" i="1"/>
  <c r="Q1388" i="1"/>
  <c r="CD1387" i="1"/>
  <c r="BM1387" i="1"/>
  <c r="BL1387" i="1"/>
  <c r="BK1387" i="1"/>
  <c r="BJ1387" i="1"/>
  <c r="BI1387" i="1"/>
  <c r="BH1387" i="1"/>
  <c r="BG1387" i="1"/>
  <c r="BF1387" i="1"/>
  <c r="BE1387" i="1"/>
  <c r="BD1387" i="1"/>
  <c r="BC1387" i="1"/>
  <c r="BB1387" i="1"/>
  <c r="BA1387" i="1"/>
  <c r="AZ1387" i="1"/>
  <c r="AY1387" i="1"/>
  <c r="AX1387" i="1"/>
  <c r="AW1387" i="1"/>
  <c r="AT1387" i="1" s="1"/>
  <c r="K1387" i="1" s="1"/>
  <c r="AV1387" i="1"/>
  <c r="AU1387" i="1"/>
  <c r="AS1387" i="1"/>
  <c r="AR1387" i="1"/>
  <c r="M1387" i="1" s="1"/>
  <c r="AQ1387" i="1"/>
  <c r="AO1387" i="1"/>
  <c r="AN1387" i="1"/>
  <c r="AP1387" i="1" s="1"/>
  <c r="AM1387" i="1"/>
  <c r="AL1387" i="1"/>
  <c r="AK1387" i="1"/>
  <c r="AJ1387" i="1"/>
  <c r="AI1387" i="1"/>
  <c r="CD1386" i="1"/>
  <c r="BM1386" i="1"/>
  <c r="BL1386" i="1"/>
  <c r="BK1386" i="1"/>
  <c r="BJ1386" i="1"/>
  <c r="BI1386" i="1"/>
  <c r="BH1386" i="1"/>
  <c r="BG1386" i="1"/>
  <c r="BF1386" i="1"/>
  <c r="BE1386" i="1"/>
  <c r="BD1386" i="1"/>
  <c r="BC1386" i="1"/>
  <c r="BB1386" i="1"/>
  <c r="BA1386" i="1"/>
  <c r="AZ1386" i="1"/>
  <c r="AY1386" i="1"/>
  <c r="AX1386" i="1"/>
  <c r="AW1386" i="1"/>
  <c r="AT1386" i="1" s="1"/>
  <c r="K1386" i="1" s="1"/>
  <c r="AV1386" i="1"/>
  <c r="AU1386" i="1"/>
  <c r="AS1386" i="1"/>
  <c r="AR1386" i="1"/>
  <c r="M1386" i="1" s="1"/>
  <c r="AQ1386" i="1"/>
  <c r="AO1386" i="1"/>
  <c r="AN1386" i="1"/>
  <c r="AP1386" i="1" s="1"/>
  <c r="AM1386" i="1"/>
  <c r="AL1386" i="1"/>
  <c r="AK1386" i="1"/>
  <c r="AJ1386" i="1"/>
  <c r="AI1386" i="1"/>
  <c r="CD1385" i="1"/>
  <c r="BM1385" i="1"/>
  <c r="BL1385" i="1"/>
  <c r="BK1385" i="1"/>
  <c r="BJ1385" i="1"/>
  <c r="BI1385" i="1"/>
  <c r="BH1385" i="1"/>
  <c r="BG1385" i="1"/>
  <c r="BF1385" i="1"/>
  <c r="BE1385" i="1"/>
  <c r="BD1385" i="1"/>
  <c r="BC1385" i="1"/>
  <c r="BB1385" i="1"/>
  <c r="BA1385" i="1"/>
  <c r="AZ1385" i="1"/>
  <c r="AY1385" i="1"/>
  <c r="AX1385" i="1"/>
  <c r="AW1385" i="1"/>
  <c r="AT1385" i="1" s="1"/>
  <c r="K1385" i="1" s="1"/>
  <c r="AV1385" i="1"/>
  <c r="AU1385" i="1"/>
  <c r="AS1385" i="1"/>
  <c r="AR1385" i="1"/>
  <c r="M1385" i="1" s="1"/>
  <c r="AQ1385" i="1"/>
  <c r="AO1385" i="1"/>
  <c r="AN1385" i="1"/>
  <c r="AP1385" i="1" s="1"/>
  <c r="AM1385" i="1"/>
  <c r="AL1385" i="1"/>
  <c r="AK1385" i="1"/>
  <c r="AJ1385" i="1"/>
  <c r="AI1385" i="1"/>
  <c r="AH1385" i="1"/>
  <c r="CD1384" i="1"/>
  <c r="BM1384" i="1"/>
  <c r="BL1384" i="1"/>
  <c r="BK1384" i="1"/>
  <c r="BJ1384" i="1"/>
  <c r="BI1384" i="1"/>
  <c r="BH1384" i="1"/>
  <c r="BG1384" i="1"/>
  <c r="BF1384" i="1"/>
  <c r="BE1384" i="1"/>
  <c r="BD1384" i="1"/>
  <c r="BC1384" i="1"/>
  <c r="BB1384" i="1"/>
  <c r="BA1384" i="1"/>
  <c r="AZ1384" i="1"/>
  <c r="AY1384" i="1"/>
  <c r="AX1384" i="1"/>
  <c r="AW1384" i="1"/>
  <c r="AT1384" i="1" s="1"/>
  <c r="K1384" i="1" s="1"/>
  <c r="AV1384" i="1"/>
  <c r="AU1384" i="1"/>
  <c r="AS1384" i="1"/>
  <c r="AR1384" i="1"/>
  <c r="M1384" i="1" s="1"/>
  <c r="AQ1384" i="1"/>
  <c r="AO1384" i="1"/>
  <c r="AN1384" i="1"/>
  <c r="AP1384" i="1" s="1"/>
  <c r="AM1384" i="1"/>
  <c r="AL1384" i="1"/>
  <c r="AK1384" i="1"/>
  <c r="AJ1384" i="1"/>
  <c r="AI1384" i="1"/>
  <c r="AH1384" i="1"/>
  <c r="Q1384" i="1"/>
  <c r="CD1383" i="1"/>
  <c r="BM1383" i="1"/>
  <c r="BL1383" i="1"/>
  <c r="BK1383" i="1"/>
  <c r="BJ1383" i="1"/>
  <c r="BI1383" i="1"/>
  <c r="BH1383" i="1"/>
  <c r="BG1383" i="1"/>
  <c r="BF1383" i="1"/>
  <c r="BE1383" i="1"/>
  <c r="BD1383" i="1"/>
  <c r="BC1383" i="1"/>
  <c r="BB1383" i="1"/>
  <c r="BA1383" i="1"/>
  <c r="AZ1383" i="1"/>
  <c r="AY1383" i="1"/>
  <c r="AX1383" i="1"/>
  <c r="AW1383" i="1"/>
  <c r="AT1383" i="1" s="1"/>
  <c r="K1383" i="1" s="1"/>
  <c r="AV1383" i="1"/>
  <c r="AU1383" i="1"/>
  <c r="AS1383" i="1"/>
  <c r="AR1383" i="1"/>
  <c r="M1383" i="1" s="1"/>
  <c r="AQ1383" i="1"/>
  <c r="AO1383" i="1"/>
  <c r="AN1383" i="1"/>
  <c r="AP1383" i="1" s="1"/>
  <c r="AM1383" i="1"/>
  <c r="AL1383" i="1"/>
  <c r="AK1383" i="1"/>
  <c r="AJ1383" i="1"/>
  <c r="AI1383" i="1"/>
  <c r="CD1382" i="1"/>
  <c r="BM1382" i="1"/>
  <c r="BL1382" i="1"/>
  <c r="BK1382" i="1"/>
  <c r="BJ1382" i="1"/>
  <c r="BI1382" i="1"/>
  <c r="BH1382" i="1"/>
  <c r="BG1382" i="1"/>
  <c r="BF1382" i="1"/>
  <c r="BE1382" i="1"/>
  <c r="BD1382" i="1"/>
  <c r="BC1382" i="1"/>
  <c r="BB1382" i="1"/>
  <c r="BA1382" i="1"/>
  <c r="AZ1382" i="1"/>
  <c r="AY1382" i="1"/>
  <c r="AX1382" i="1"/>
  <c r="AW1382" i="1"/>
  <c r="AT1382" i="1" s="1"/>
  <c r="K1382" i="1" s="1"/>
  <c r="AV1382" i="1"/>
  <c r="AU1382" i="1"/>
  <c r="AS1382" i="1"/>
  <c r="AR1382" i="1"/>
  <c r="M1382" i="1" s="1"/>
  <c r="AQ1382" i="1"/>
  <c r="AO1382" i="1"/>
  <c r="AN1382" i="1"/>
  <c r="AP1382" i="1" s="1"/>
  <c r="AM1382" i="1"/>
  <c r="AL1382" i="1"/>
  <c r="AK1382" i="1"/>
  <c r="AJ1382" i="1"/>
  <c r="AI1382" i="1"/>
  <c r="CD1381" i="1"/>
  <c r="BM1381" i="1"/>
  <c r="BL1381" i="1"/>
  <c r="BK1381" i="1"/>
  <c r="BJ1381" i="1"/>
  <c r="BI1381" i="1"/>
  <c r="BH1381" i="1"/>
  <c r="BG1381" i="1"/>
  <c r="BF1381" i="1"/>
  <c r="BE1381" i="1"/>
  <c r="BD1381" i="1"/>
  <c r="BC1381" i="1"/>
  <c r="BB1381" i="1"/>
  <c r="BA1381" i="1"/>
  <c r="AZ1381" i="1"/>
  <c r="AY1381" i="1"/>
  <c r="AX1381" i="1"/>
  <c r="AW1381" i="1"/>
  <c r="AT1381" i="1" s="1"/>
  <c r="K1381" i="1" s="1"/>
  <c r="AV1381" i="1"/>
  <c r="AU1381" i="1"/>
  <c r="AS1381" i="1"/>
  <c r="AR1381" i="1"/>
  <c r="M1381" i="1" s="1"/>
  <c r="AQ1381" i="1"/>
  <c r="AO1381" i="1"/>
  <c r="AN1381" i="1"/>
  <c r="AP1381" i="1" s="1"/>
  <c r="AM1381" i="1"/>
  <c r="AL1381" i="1"/>
  <c r="AK1381" i="1"/>
  <c r="AJ1381" i="1"/>
  <c r="AI1381" i="1"/>
  <c r="CD1380" i="1"/>
  <c r="BM1380" i="1"/>
  <c r="BL1380" i="1"/>
  <c r="BK1380" i="1"/>
  <c r="BJ1380" i="1"/>
  <c r="BI1380" i="1"/>
  <c r="BH1380" i="1"/>
  <c r="BG1380" i="1"/>
  <c r="BF1380" i="1"/>
  <c r="BE1380" i="1"/>
  <c r="BD1380" i="1"/>
  <c r="BC1380" i="1"/>
  <c r="BB1380" i="1"/>
  <c r="BA1380" i="1"/>
  <c r="AZ1380" i="1"/>
  <c r="AY1380" i="1"/>
  <c r="AX1380" i="1"/>
  <c r="AW1380" i="1"/>
  <c r="AT1380" i="1" s="1"/>
  <c r="K1380" i="1" s="1"/>
  <c r="AV1380" i="1"/>
  <c r="AU1380" i="1"/>
  <c r="AS1380" i="1"/>
  <c r="AR1380" i="1"/>
  <c r="M1380" i="1" s="1"/>
  <c r="AQ1380" i="1"/>
  <c r="AO1380" i="1"/>
  <c r="AN1380" i="1"/>
  <c r="AP1380" i="1" s="1"/>
  <c r="AM1380" i="1"/>
  <c r="AL1380" i="1"/>
  <c r="AK1380" i="1"/>
  <c r="AJ1380" i="1"/>
  <c r="AI1380" i="1"/>
  <c r="CD1379" i="1"/>
  <c r="BM1379" i="1"/>
  <c r="BL1379" i="1"/>
  <c r="BK1379" i="1"/>
  <c r="BJ1379" i="1"/>
  <c r="BI1379" i="1"/>
  <c r="BH1379" i="1"/>
  <c r="BG1379" i="1"/>
  <c r="BF1379" i="1"/>
  <c r="BE1379" i="1"/>
  <c r="BD1379" i="1"/>
  <c r="BC1379" i="1"/>
  <c r="BB1379" i="1"/>
  <c r="BA1379" i="1"/>
  <c r="AZ1379" i="1"/>
  <c r="AY1379" i="1"/>
  <c r="AX1379" i="1"/>
  <c r="AW1379" i="1"/>
  <c r="AT1379" i="1" s="1"/>
  <c r="K1379" i="1" s="1"/>
  <c r="AV1379" i="1"/>
  <c r="AU1379" i="1"/>
  <c r="AS1379" i="1"/>
  <c r="AR1379" i="1"/>
  <c r="M1379" i="1" s="1"/>
  <c r="AQ1379" i="1"/>
  <c r="AO1379" i="1"/>
  <c r="AN1379" i="1"/>
  <c r="AP1379" i="1" s="1"/>
  <c r="AM1379" i="1"/>
  <c r="AL1379" i="1"/>
  <c r="AK1379" i="1"/>
  <c r="AJ1379" i="1"/>
  <c r="AI1379" i="1"/>
  <c r="BM1378" i="1"/>
  <c r="BL1378" i="1"/>
  <c r="BK1378" i="1"/>
  <c r="BJ1378" i="1"/>
  <c r="BI1378" i="1"/>
  <c r="BH1378" i="1"/>
  <c r="BG1378" i="1"/>
  <c r="BF1378" i="1"/>
  <c r="BE1378" i="1"/>
  <c r="BD1378" i="1"/>
  <c r="BC1378" i="1"/>
  <c r="BB1378" i="1"/>
  <c r="BA1378" i="1"/>
  <c r="AZ1378" i="1"/>
  <c r="AY1378" i="1"/>
  <c r="AX1378" i="1"/>
  <c r="AW1378" i="1"/>
  <c r="AT1378" i="1" s="1"/>
  <c r="K1378" i="1" s="1"/>
  <c r="AV1378" i="1"/>
  <c r="AU1378" i="1"/>
  <c r="AS1378" i="1"/>
  <c r="AR1378" i="1"/>
  <c r="M1378" i="1" s="1"/>
  <c r="AQ1378" i="1"/>
  <c r="AO1378" i="1"/>
  <c r="AN1378" i="1"/>
  <c r="AP1378" i="1" s="1"/>
  <c r="AM1378" i="1"/>
  <c r="AL1378" i="1"/>
  <c r="AK1378" i="1"/>
  <c r="AJ1378" i="1"/>
  <c r="AI1378" i="1"/>
  <c r="CD1377" i="1"/>
  <c r="BM1377" i="1"/>
  <c r="BL1377" i="1"/>
  <c r="BK1377" i="1"/>
  <c r="BJ1377" i="1"/>
  <c r="BI1377" i="1"/>
  <c r="BH1377" i="1"/>
  <c r="BG1377" i="1"/>
  <c r="BF1377" i="1"/>
  <c r="BE1377" i="1"/>
  <c r="BD1377" i="1"/>
  <c r="BC1377" i="1"/>
  <c r="BB1377" i="1"/>
  <c r="BA1377" i="1"/>
  <c r="AZ1377" i="1"/>
  <c r="AY1377" i="1"/>
  <c r="AX1377" i="1"/>
  <c r="AW1377" i="1"/>
  <c r="AT1377" i="1" s="1"/>
  <c r="K1377" i="1" s="1"/>
  <c r="AV1377" i="1"/>
  <c r="AU1377" i="1"/>
  <c r="AS1377" i="1"/>
  <c r="AR1377" i="1"/>
  <c r="M1377" i="1" s="1"/>
  <c r="AQ1377" i="1"/>
  <c r="AO1377" i="1"/>
  <c r="AN1377" i="1"/>
  <c r="AP1377" i="1" s="1"/>
  <c r="AM1377" i="1"/>
  <c r="AL1377" i="1"/>
  <c r="AK1377" i="1"/>
  <c r="AJ1377" i="1"/>
  <c r="AI1377" i="1"/>
  <c r="CD1376" i="1"/>
  <c r="BM1376" i="1"/>
  <c r="BL1376" i="1"/>
  <c r="BK1376" i="1"/>
  <c r="BJ1376" i="1"/>
  <c r="BI1376" i="1"/>
  <c r="BH1376" i="1"/>
  <c r="BG1376" i="1"/>
  <c r="BF1376" i="1"/>
  <c r="BE1376" i="1"/>
  <c r="BD1376" i="1"/>
  <c r="BC1376" i="1"/>
  <c r="BB1376" i="1"/>
  <c r="BA1376" i="1"/>
  <c r="AZ1376" i="1"/>
  <c r="AY1376" i="1"/>
  <c r="AX1376" i="1"/>
  <c r="AW1376" i="1"/>
  <c r="AT1376" i="1" s="1"/>
  <c r="K1376" i="1" s="1"/>
  <c r="AV1376" i="1"/>
  <c r="AU1376" i="1"/>
  <c r="AS1376" i="1"/>
  <c r="AR1376" i="1"/>
  <c r="M1376" i="1" s="1"/>
  <c r="AQ1376" i="1"/>
  <c r="AO1376" i="1"/>
  <c r="AN1376" i="1"/>
  <c r="AP1376" i="1" s="1"/>
  <c r="AM1376" i="1"/>
  <c r="AL1376" i="1"/>
  <c r="AK1376" i="1"/>
  <c r="AJ1376" i="1"/>
  <c r="AI1376" i="1"/>
  <c r="CD1375" i="1"/>
  <c r="BM1375" i="1"/>
  <c r="BL1375" i="1"/>
  <c r="BK1375" i="1"/>
  <c r="BJ1375" i="1"/>
  <c r="BI1375" i="1"/>
  <c r="BH1375" i="1"/>
  <c r="BG1375" i="1"/>
  <c r="BF1375" i="1"/>
  <c r="BE1375" i="1"/>
  <c r="BD1375" i="1"/>
  <c r="BC1375" i="1"/>
  <c r="BB1375" i="1"/>
  <c r="BA1375" i="1"/>
  <c r="AZ1375" i="1"/>
  <c r="AY1375" i="1"/>
  <c r="AX1375" i="1"/>
  <c r="AW1375" i="1"/>
  <c r="AT1375" i="1" s="1"/>
  <c r="K1375" i="1" s="1"/>
  <c r="AV1375" i="1"/>
  <c r="AU1375" i="1"/>
  <c r="AS1375" i="1"/>
  <c r="AR1375" i="1"/>
  <c r="M1375" i="1" s="1"/>
  <c r="AQ1375" i="1"/>
  <c r="AO1375" i="1"/>
  <c r="AN1375" i="1"/>
  <c r="AP1375" i="1" s="1"/>
  <c r="AM1375" i="1"/>
  <c r="AL1375" i="1"/>
  <c r="AK1375" i="1"/>
  <c r="AJ1375" i="1"/>
  <c r="AI1375" i="1"/>
  <c r="CD1374" i="1"/>
  <c r="BM1374" i="1"/>
  <c r="BL1374" i="1"/>
  <c r="BK1374" i="1"/>
  <c r="BJ1374" i="1"/>
  <c r="BI1374" i="1"/>
  <c r="BH1374" i="1"/>
  <c r="BG1374" i="1"/>
  <c r="BF1374" i="1"/>
  <c r="BE1374" i="1"/>
  <c r="BD1374" i="1"/>
  <c r="BC1374" i="1"/>
  <c r="BB1374" i="1"/>
  <c r="BA1374" i="1"/>
  <c r="AZ1374" i="1"/>
  <c r="AY1374" i="1"/>
  <c r="AX1374" i="1"/>
  <c r="AW1374" i="1"/>
  <c r="AT1374" i="1" s="1"/>
  <c r="K1374" i="1" s="1"/>
  <c r="AV1374" i="1"/>
  <c r="AU1374" i="1"/>
  <c r="AS1374" i="1"/>
  <c r="AR1374" i="1"/>
  <c r="M1374" i="1" s="1"/>
  <c r="AQ1374" i="1"/>
  <c r="AO1374" i="1"/>
  <c r="AN1374" i="1"/>
  <c r="AP1374" i="1" s="1"/>
  <c r="AM1374" i="1"/>
  <c r="AL1374" i="1"/>
  <c r="AK1374" i="1"/>
  <c r="AJ1374" i="1"/>
  <c r="AI1374" i="1"/>
  <c r="BM1373" i="1"/>
  <c r="BL1373" i="1"/>
  <c r="BK1373" i="1"/>
  <c r="BJ1373" i="1"/>
  <c r="BI1373" i="1"/>
  <c r="BH1373" i="1"/>
  <c r="BG1373" i="1"/>
  <c r="BF1373" i="1"/>
  <c r="BE1373" i="1"/>
  <c r="BD1373" i="1"/>
  <c r="BC1373" i="1"/>
  <c r="BB1373" i="1"/>
  <c r="BA1373" i="1"/>
  <c r="AZ1373" i="1"/>
  <c r="AY1373" i="1"/>
  <c r="AX1373" i="1"/>
  <c r="AW1373" i="1"/>
  <c r="AV1373" i="1"/>
  <c r="AU1373" i="1"/>
  <c r="AS1373" i="1"/>
  <c r="AR1373" i="1"/>
  <c r="M1373" i="1" s="1"/>
  <c r="AQ1373" i="1"/>
  <c r="AO1373" i="1"/>
  <c r="AN1373" i="1"/>
  <c r="AP1373" i="1" s="1"/>
  <c r="AM1373" i="1"/>
  <c r="AL1373" i="1"/>
  <c r="AK1373" i="1"/>
  <c r="AJ1373" i="1"/>
  <c r="AI1373" i="1"/>
  <c r="Q1373" i="1"/>
  <c r="CD1372" i="1"/>
  <c r="BM1372" i="1"/>
  <c r="BL1372" i="1"/>
  <c r="BK1372" i="1"/>
  <c r="BJ1372" i="1"/>
  <c r="BI1372" i="1"/>
  <c r="BH1372" i="1"/>
  <c r="BG1372" i="1"/>
  <c r="BF1372" i="1"/>
  <c r="BE1372" i="1"/>
  <c r="BD1372" i="1"/>
  <c r="BC1372" i="1"/>
  <c r="BB1372" i="1"/>
  <c r="BA1372" i="1"/>
  <c r="AZ1372" i="1"/>
  <c r="AY1372" i="1"/>
  <c r="AX1372" i="1"/>
  <c r="AW1372" i="1"/>
  <c r="AT1372" i="1" s="1"/>
  <c r="K1372" i="1" s="1"/>
  <c r="AV1372" i="1"/>
  <c r="AU1372" i="1"/>
  <c r="AS1372" i="1"/>
  <c r="AR1372" i="1"/>
  <c r="M1372" i="1" s="1"/>
  <c r="AQ1372" i="1"/>
  <c r="AO1372" i="1"/>
  <c r="AN1372" i="1"/>
  <c r="AP1372" i="1" s="1"/>
  <c r="AM1372" i="1"/>
  <c r="AL1372" i="1"/>
  <c r="AK1372" i="1"/>
  <c r="AJ1372" i="1"/>
  <c r="AI1372" i="1"/>
  <c r="CD1371" i="1"/>
  <c r="BM1371" i="1"/>
  <c r="BL1371" i="1"/>
  <c r="BK1371" i="1"/>
  <c r="BJ1371" i="1"/>
  <c r="BI1371" i="1"/>
  <c r="BH1371" i="1"/>
  <c r="BG1371" i="1"/>
  <c r="BF1371" i="1"/>
  <c r="BE1371" i="1"/>
  <c r="BD1371" i="1"/>
  <c r="BC1371" i="1"/>
  <c r="BB1371" i="1"/>
  <c r="BA1371" i="1"/>
  <c r="AZ1371" i="1"/>
  <c r="AY1371" i="1"/>
  <c r="AX1371" i="1"/>
  <c r="AW1371" i="1"/>
  <c r="AT1371" i="1" s="1"/>
  <c r="K1371" i="1" s="1"/>
  <c r="AV1371" i="1"/>
  <c r="AU1371" i="1"/>
  <c r="AS1371" i="1"/>
  <c r="AR1371" i="1"/>
  <c r="M1371" i="1" s="1"/>
  <c r="AQ1371" i="1"/>
  <c r="AO1371" i="1"/>
  <c r="AN1371" i="1"/>
  <c r="AP1371" i="1" s="1"/>
  <c r="AM1371" i="1"/>
  <c r="AL1371" i="1"/>
  <c r="AK1371" i="1"/>
  <c r="AJ1371" i="1"/>
  <c r="AI1371" i="1"/>
  <c r="CD1370" i="1"/>
  <c r="BM1370" i="1"/>
  <c r="BL1370" i="1"/>
  <c r="BK1370" i="1"/>
  <c r="BJ1370" i="1"/>
  <c r="BI1370" i="1"/>
  <c r="BH1370" i="1"/>
  <c r="BG1370" i="1"/>
  <c r="BF1370" i="1"/>
  <c r="BE1370" i="1"/>
  <c r="BD1370" i="1"/>
  <c r="BC1370" i="1"/>
  <c r="BB1370" i="1"/>
  <c r="BA1370" i="1"/>
  <c r="AZ1370" i="1"/>
  <c r="AY1370" i="1"/>
  <c r="AX1370" i="1"/>
  <c r="AW1370" i="1"/>
  <c r="AT1370" i="1" s="1"/>
  <c r="K1370" i="1" s="1"/>
  <c r="AV1370" i="1"/>
  <c r="AU1370" i="1"/>
  <c r="AS1370" i="1"/>
  <c r="AR1370" i="1"/>
  <c r="M1370" i="1" s="1"/>
  <c r="AQ1370" i="1"/>
  <c r="AO1370" i="1"/>
  <c r="AN1370" i="1"/>
  <c r="AP1370" i="1" s="1"/>
  <c r="AM1370" i="1"/>
  <c r="AL1370" i="1"/>
  <c r="AK1370" i="1"/>
  <c r="AJ1370" i="1"/>
  <c r="AI1370" i="1"/>
  <c r="CD1369" i="1"/>
  <c r="BM1369" i="1"/>
  <c r="BL1369" i="1"/>
  <c r="BK1369" i="1"/>
  <c r="BJ1369" i="1"/>
  <c r="BI1369" i="1"/>
  <c r="BH1369" i="1"/>
  <c r="BG1369" i="1"/>
  <c r="BF1369" i="1"/>
  <c r="BE1369" i="1"/>
  <c r="BD1369" i="1"/>
  <c r="BC1369" i="1"/>
  <c r="BB1369" i="1"/>
  <c r="BA1369" i="1"/>
  <c r="AZ1369" i="1"/>
  <c r="AY1369" i="1"/>
  <c r="AX1369" i="1"/>
  <c r="AW1369" i="1"/>
  <c r="AT1369" i="1" s="1"/>
  <c r="K1369" i="1" s="1"/>
  <c r="AV1369" i="1"/>
  <c r="AU1369" i="1"/>
  <c r="AS1369" i="1"/>
  <c r="AR1369" i="1"/>
  <c r="M1369" i="1" s="1"/>
  <c r="AQ1369" i="1"/>
  <c r="AO1369" i="1"/>
  <c r="AN1369" i="1"/>
  <c r="AP1369" i="1" s="1"/>
  <c r="AM1369" i="1"/>
  <c r="AL1369" i="1"/>
  <c r="AK1369" i="1"/>
  <c r="AJ1369" i="1"/>
  <c r="AI1369" i="1"/>
  <c r="CD1368" i="1"/>
  <c r="BM1368" i="1"/>
  <c r="BL1368" i="1"/>
  <c r="BK1368" i="1"/>
  <c r="BJ1368" i="1"/>
  <c r="BI1368" i="1"/>
  <c r="BH1368" i="1"/>
  <c r="BG1368" i="1"/>
  <c r="BF1368" i="1"/>
  <c r="BE1368" i="1"/>
  <c r="BD1368" i="1"/>
  <c r="BC1368" i="1"/>
  <c r="BB1368" i="1"/>
  <c r="BA1368" i="1"/>
  <c r="AZ1368" i="1"/>
  <c r="AY1368" i="1"/>
  <c r="AX1368" i="1"/>
  <c r="AW1368" i="1"/>
  <c r="AT1368" i="1" s="1"/>
  <c r="K1368" i="1" s="1"/>
  <c r="AV1368" i="1"/>
  <c r="AU1368" i="1"/>
  <c r="AS1368" i="1"/>
  <c r="AR1368" i="1"/>
  <c r="M1368" i="1" s="1"/>
  <c r="AQ1368" i="1"/>
  <c r="AO1368" i="1"/>
  <c r="AN1368" i="1"/>
  <c r="AP1368" i="1" s="1"/>
  <c r="AM1368" i="1"/>
  <c r="AL1368" i="1"/>
  <c r="AK1368" i="1"/>
  <c r="AJ1368" i="1"/>
  <c r="AI1368" i="1"/>
  <c r="CD1367" i="1"/>
  <c r="BM1367" i="1"/>
  <c r="BL1367" i="1"/>
  <c r="BK1367" i="1"/>
  <c r="BJ1367" i="1"/>
  <c r="BI1367" i="1"/>
  <c r="BH1367" i="1"/>
  <c r="BG1367" i="1"/>
  <c r="BF1367" i="1"/>
  <c r="BE1367" i="1"/>
  <c r="BD1367" i="1"/>
  <c r="BC1367" i="1"/>
  <c r="BB1367" i="1"/>
  <c r="BA1367" i="1"/>
  <c r="AZ1367" i="1"/>
  <c r="AY1367" i="1"/>
  <c r="AX1367" i="1"/>
  <c r="AW1367" i="1"/>
  <c r="AT1367" i="1" s="1"/>
  <c r="K1367" i="1" s="1"/>
  <c r="AV1367" i="1"/>
  <c r="AU1367" i="1"/>
  <c r="AS1367" i="1"/>
  <c r="AR1367" i="1"/>
  <c r="M1367" i="1" s="1"/>
  <c r="AQ1367" i="1"/>
  <c r="AO1367" i="1"/>
  <c r="AN1367" i="1"/>
  <c r="AP1367" i="1" s="1"/>
  <c r="AM1367" i="1"/>
  <c r="AL1367" i="1"/>
  <c r="AK1367" i="1"/>
  <c r="AJ1367" i="1"/>
  <c r="AI1367" i="1"/>
  <c r="CD1366" i="1"/>
  <c r="BM1366" i="1"/>
  <c r="BL1366" i="1"/>
  <c r="BK1366" i="1"/>
  <c r="BJ1366" i="1"/>
  <c r="BI1366" i="1"/>
  <c r="BH1366" i="1"/>
  <c r="BG1366" i="1"/>
  <c r="BF1366" i="1"/>
  <c r="BE1366" i="1"/>
  <c r="BD1366" i="1"/>
  <c r="BC1366" i="1"/>
  <c r="BB1366" i="1"/>
  <c r="BA1366" i="1"/>
  <c r="AZ1366" i="1"/>
  <c r="AY1366" i="1"/>
  <c r="AX1366" i="1"/>
  <c r="AW1366" i="1"/>
  <c r="AT1366" i="1" s="1"/>
  <c r="K1366" i="1" s="1"/>
  <c r="AV1366" i="1"/>
  <c r="AU1366" i="1"/>
  <c r="AS1366" i="1"/>
  <c r="AR1366" i="1"/>
  <c r="M1366" i="1" s="1"/>
  <c r="AQ1366" i="1"/>
  <c r="AO1366" i="1"/>
  <c r="AN1366" i="1"/>
  <c r="AP1366" i="1" s="1"/>
  <c r="AM1366" i="1"/>
  <c r="AL1366" i="1"/>
  <c r="AK1366" i="1"/>
  <c r="AJ1366" i="1"/>
  <c r="AI1366" i="1"/>
  <c r="AH1366" i="1"/>
  <c r="Q1366" i="1"/>
  <c r="CD1365" i="1"/>
  <c r="BM1365" i="1"/>
  <c r="BL1365" i="1"/>
  <c r="BK1365" i="1"/>
  <c r="BJ1365" i="1"/>
  <c r="BI1365" i="1"/>
  <c r="BH1365" i="1"/>
  <c r="BG1365" i="1"/>
  <c r="BF1365" i="1"/>
  <c r="BE1365" i="1"/>
  <c r="BD1365" i="1"/>
  <c r="BC1365" i="1"/>
  <c r="BB1365" i="1"/>
  <c r="BA1365" i="1"/>
  <c r="AZ1365" i="1"/>
  <c r="AY1365" i="1"/>
  <c r="AX1365" i="1"/>
  <c r="AW1365" i="1"/>
  <c r="AT1365" i="1" s="1"/>
  <c r="K1365" i="1" s="1"/>
  <c r="AV1365" i="1"/>
  <c r="AU1365" i="1"/>
  <c r="AS1365" i="1"/>
  <c r="AR1365" i="1"/>
  <c r="M1365" i="1" s="1"/>
  <c r="AQ1365" i="1"/>
  <c r="AO1365" i="1"/>
  <c r="AN1365" i="1"/>
  <c r="AP1365" i="1" s="1"/>
  <c r="AM1365" i="1"/>
  <c r="AL1365" i="1"/>
  <c r="AK1365" i="1"/>
  <c r="AJ1365" i="1"/>
  <c r="AI1365" i="1"/>
  <c r="CD1364" i="1"/>
  <c r="BM1364" i="1"/>
  <c r="BL1364" i="1"/>
  <c r="BK1364" i="1"/>
  <c r="BJ1364" i="1"/>
  <c r="BI1364" i="1"/>
  <c r="BH1364" i="1"/>
  <c r="BG1364" i="1"/>
  <c r="BF1364" i="1"/>
  <c r="BE1364" i="1"/>
  <c r="BD1364" i="1"/>
  <c r="BC1364" i="1"/>
  <c r="BB1364" i="1"/>
  <c r="BA1364" i="1"/>
  <c r="AZ1364" i="1"/>
  <c r="AY1364" i="1"/>
  <c r="AX1364" i="1"/>
  <c r="AW1364" i="1"/>
  <c r="AT1364" i="1" s="1"/>
  <c r="K1364" i="1" s="1"/>
  <c r="AV1364" i="1"/>
  <c r="AU1364" i="1"/>
  <c r="AS1364" i="1"/>
  <c r="AR1364" i="1"/>
  <c r="M1364" i="1" s="1"/>
  <c r="AQ1364" i="1"/>
  <c r="AO1364" i="1"/>
  <c r="AN1364" i="1"/>
  <c r="AP1364" i="1" s="1"/>
  <c r="AM1364" i="1"/>
  <c r="AL1364" i="1"/>
  <c r="AK1364" i="1"/>
  <c r="AJ1364" i="1"/>
  <c r="AI1364" i="1"/>
  <c r="CD1363" i="1"/>
  <c r="BM1363" i="1"/>
  <c r="BL1363" i="1"/>
  <c r="BK1363" i="1"/>
  <c r="BJ1363" i="1"/>
  <c r="BI1363" i="1"/>
  <c r="BH1363" i="1"/>
  <c r="BG1363" i="1"/>
  <c r="BF1363" i="1"/>
  <c r="BE1363" i="1"/>
  <c r="BD1363" i="1"/>
  <c r="BC1363" i="1"/>
  <c r="BB1363" i="1"/>
  <c r="BA1363" i="1"/>
  <c r="AZ1363" i="1"/>
  <c r="AY1363" i="1"/>
  <c r="AX1363" i="1"/>
  <c r="AW1363" i="1"/>
  <c r="AT1363" i="1" s="1"/>
  <c r="K1363" i="1" s="1"/>
  <c r="AV1363" i="1"/>
  <c r="AU1363" i="1"/>
  <c r="AS1363" i="1"/>
  <c r="AR1363" i="1"/>
  <c r="M1363" i="1" s="1"/>
  <c r="AQ1363" i="1"/>
  <c r="AO1363" i="1"/>
  <c r="AN1363" i="1"/>
  <c r="AP1363" i="1" s="1"/>
  <c r="AM1363" i="1"/>
  <c r="AL1363" i="1"/>
  <c r="AK1363" i="1"/>
  <c r="AJ1363" i="1"/>
  <c r="AI1363" i="1"/>
  <c r="CD1362" i="1"/>
  <c r="BM1362" i="1"/>
  <c r="BL1362" i="1"/>
  <c r="BK1362" i="1"/>
  <c r="BJ1362" i="1"/>
  <c r="BI1362" i="1"/>
  <c r="BH1362" i="1"/>
  <c r="BG1362" i="1"/>
  <c r="BF1362" i="1"/>
  <c r="BE1362" i="1"/>
  <c r="BD1362" i="1"/>
  <c r="BC1362" i="1"/>
  <c r="BB1362" i="1"/>
  <c r="BA1362" i="1"/>
  <c r="AZ1362" i="1"/>
  <c r="AY1362" i="1"/>
  <c r="AX1362" i="1"/>
  <c r="AW1362" i="1"/>
  <c r="AT1362" i="1" s="1"/>
  <c r="K1362" i="1" s="1"/>
  <c r="AV1362" i="1"/>
  <c r="AU1362" i="1"/>
  <c r="AS1362" i="1"/>
  <c r="AR1362" i="1"/>
  <c r="M1362" i="1" s="1"/>
  <c r="AQ1362" i="1"/>
  <c r="AO1362" i="1"/>
  <c r="AN1362" i="1"/>
  <c r="AP1362" i="1" s="1"/>
  <c r="AM1362" i="1"/>
  <c r="AL1362" i="1"/>
  <c r="AK1362" i="1"/>
  <c r="AJ1362" i="1"/>
  <c r="AI1362" i="1"/>
  <c r="Q1362" i="1"/>
  <c r="CD1361" i="1"/>
  <c r="BM1361" i="1"/>
  <c r="BL1361" i="1"/>
  <c r="BK1361" i="1"/>
  <c r="BJ1361" i="1"/>
  <c r="BI1361" i="1"/>
  <c r="BH1361" i="1"/>
  <c r="BG1361" i="1"/>
  <c r="BF1361" i="1"/>
  <c r="BE1361" i="1"/>
  <c r="BD1361" i="1"/>
  <c r="BC1361" i="1"/>
  <c r="BB1361" i="1"/>
  <c r="BA1361" i="1"/>
  <c r="AZ1361" i="1"/>
  <c r="AY1361" i="1"/>
  <c r="AX1361" i="1"/>
  <c r="AW1361" i="1"/>
  <c r="AT1361" i="1" s="1"/>
  <c r="K1361" i="1" s="1"/>
  <c r="AV1361" i="1"/>
  <c r="AU1361" i="1"/>
  <c r="AS1361" i="1"/>
  <c r="AR1361" i="1"/>
  <c r="M1361" i="1" s="1"/>
  <c r="AQ1361" i="1"/>
  <c r="AO1361" i="1"/>
  <c r="AN1361" i="1"/>
  <c r="AP1361" i="1" s="1"/>
  <c r="AM1361" i="1"/>
  <c r="AL1361" i="1"/>
  <c r="AK1361" i="1"/>
  <c r="AJ1361" i="1"/>
  <c r="AI1361" i="1"/>
  <c r="CD1360" i="1"/>
  <c r="BM1360" i="1"/>
  <c r="BL1360" i="1"/>
  <c r="BK1360" i="1"/>
  <c r="BJ1360" i="1"/>
  <c r="BI1360" i="1"/>
  <c r="BH1360" i="1"/>
  <c r="BG1360" i="1"/>
  <c r="BF1360" i="1"/>
  <c r="BE1360" i="1"/>
  <c r="BD1360" i="1"/>
  <c r="BC1360" i="1"/>
  <c r="BB1360" i="1"/>
  <c r="BA1360" i="1"/>
  <c r="AZ1360" i="1"/>
  <c r="AY1360" i="1"/>
  <c r="AX1360" i="1"/>
  <c r="AW1360" i="1"/>
  <c r="AT1360" i="1" s="1"/>
  <c r="K1360" i="1" s="1"/>
  <c r="AV1360" i="1"/>
  <c r="AU1360" i="1"/>
  <c r="AS1360" i="1"/>
  <c r="AR1360" i="1"/>
  <c r="M1360" i="1" s="1"/>
  <c r="AQ1360" i="1"/>
  <c r="AO1360" i="1"/>
  <c r="AN1360" i="1"/>
  <c r="AP1360" i="1" s="1"/>
  <c r="AM1360" i="1"/>
  <c r="AL1360" i="1"/>
  <c r="AK1360" i="1"/>
  <c r="AJ1360" i="1"/>
  <c r="AI1360" i="1"/>
  <c r="AH1360" i="1"/>
  <c r="BM1359" i="1"/>
  <c r="BL1359" i="1"/>
  <c r="BK1359" i="1"/>
  <c r="BJ1359" i="1"/>
  <c r="BI1359" i="1"/>
  <c r="BH1359" i="1"/>
  <c r="BG1359" i="1"/>
  <c r="BF1359" i="1"/>
  <c r="BE1359" i="1"/>
  <c r="BD1359" i="1"/>
  <c r="BC1359" i="1"/>
  <c r="BB1359" i="1"/>
  <c r="BA1359" i="1"/>
  <c r="AZ1359" i="1"/>
  <c r="AY1359" i="1"/>
  <c r="AX1359" i="1"/>
  <c r="AW1359" i="1"/>
  <c r="AT1359" i="1" s="1"/>
  <c r="K1359" i="1" s="1"/>
  <c r="AV1359" i="1"/>
  <c r="AU1359" i="1"/>
  <c r="AS1359" i="1"/>
  <c r="AR1359" i="1"/>
  <c r="M1359" i="1" s="1"/>
  <c r="AQ1359" i="1"/>
  <c r="AO1359" i="1"/>
  <c r="AN1359" i="1"/>
  <c r="AP1359" i="1" s="1"/>
  <c r="AM1359" i="1"/>
  <c r="AL1359" i="1"/>
  <c r="AK1359" i="1"/>
  <c r="AJ1359" i="1"/>
  <c r="AI1359" i="1"/>
  <c r="CD1358" i="1"/>
  <c r="BM1358" i="1"/>
  <c r="BL1358" i="1"/>
  <c r="BK1358" i="1"/>
  <c r="BJ1358" i="1"/>
  <c r="BI1358" i="1"/>
  <c r="BH1358" i="1"/>
  <c r="BG1358" i="1"/>
  <c r="BF1358" i="1"/>
  <c r="BE1358" i="1"/>
  <c r="BD1358" i="1"/>
  <c r="BC1358" i="1"/>
  <c r="BB1358" i="1"/>
  <c r="BA1358" i="1"/>
  <c r="AZ1358" i="1"/>
  <c r="AY1358" i="1"/>
  <c r="AX1358" i="1"/>
  <c r="AW1358" i="1"/>
  <c r="AT1358" i="1" s="1"/>
  <c r="K1358" i="1" s="1"/>
  <c r="AV1358" i="1"/>
  <c r="AU1358" i="1"/>
  <c r="AS1358" i="1"/>
  <c r="AR1358" i="1"/>
  <c r="M1358" i="1" s="1"/>
  <c r="AQ1358" i="1"/>
  <c r="AO1358" i="1"/>
  <c r="AN1358" i="1"/>
  <c r="AP1358" i="1" s="1"/>
  <c r="AM1358" i="1"/>
  <c r="AL1358" i="1"/>
  <c r="AK1358" i="1"/>
  <c r="AJ1358" i="1"/>
  <c r="AI1358" i="1"/>
  <c r="CD1357" i="1"/>
  <c r="BM1357" i="1"/>
  <c r="BL1357" i="1"/>
  <c r="BK1357" i="1"/>
  <c r="BJ1357" i="1"/>
  <c r="BI1357" i="1"/>
  <c r="BH1357" i="1"/>
  <c r="BG1357" i="1"/>
  <c r="BF1357" i="1"/>
  <c r="BE1357" i="1"/>
  <c r="BD1357" i="1"/>
  <c r="BC1357" i="1"/>
  <c r="BB1357" i="1"/>
  <c r="BA1357" i="1"/>
  <c r="AZ1357" i="1"/>
  <c r="AY1357" i="1"/>
  <c r="AX1357" i="1"/>
  <c r="AW1357" i="1"/>
  <c r="AT1357" i="1" s="1"/>
  <c r="K1357" i="1" s="1"/>
  <c r="AV1357" i="1"/>
  <c r="AU1357" i="1"/>
  <c r="AS1357" i="1"/>
  <c r="AR1357" i="1"/>
  <c r="M1357" i="1" s="1"/>
  <c r="AQ1357" i="1"/>
  <c r="AO1357" i="1"/>
  <c r="AN1357" i="1"/>
  <c r="AP1357" i="1" s="1"/>
  <c r="AM1357" i="1"/>
  <c r="AL1357" i="1"/>
  <c r="AK1357" i="1"/>
  <c r="AJ1357" i="1"/>
  <c r="AI1357" i="1"/>
  <c r="Q1357" i="1"/>
  <c r="CD1356" i="1"/>
  <c r="BM1356" i="1"/>
  <c r="BL1356" i="1"/>
  <c r="BK1356" i="1"/>
  <c r="BJ1356" i="1"/>
  <c r="BI1356" i="1"/>
  <c r="BH1356" i="1"/>
  <c r="BG1356" i="1"/>
  <c r="BF1356" i="1"/>
  <c r="BE1356" i="1"/>
  <c r="BD1356" i="1"/>
  <c r="BC1356" i="1"/>
  <c r="BB1356" i="1"/>
  <c r="BA1356" i="1"/>
  <c r="AZ1356" i="1"/>
  <c r="AY1356" i="1"/>
  <c r="AX1356" i="1"/>
  <c r="AW1356" i="1"/>
  <c r="AT1356" i="1" s="1"/>
  <c r="K1356" i="1" s="1"/>
  <c r="AV1356" i="1"/>
  <c r="AU1356" i="1"/>
  <c r="AS1356" i="1"/>
  <c r="AR1356" i="1"/>
  <c r="M1356" i="1" s="1"/>
  <c r="AQ1356" i="1"/>
  <c r="AO1356" i="1"/>
  <c r="AN1356" i="1"/>
  <c r="AP1356" i="1" s="1"/>
  <c r="AM1356" i="1"/>
  <c r="AL1356" i="1"/>
  <c r="AK1356" i="1"/>
  <c r="AJ1356" i="1"/>
  <c r="AI1356" i="1"/>
  <c r="AH1356" i="1"/>
  <c r="CD1355" i="1"/>
  <c r="BM1355" i="1"/>
  <c r="BL1355" i="1"/>
  <c r="BK1355" i="1"/>
  <c r="BJ1355" i="1"/>
  <c r="BI1355" i="1"/>
  <c r="BH1355" i="1"/>
  <c r="BG1355" i="1"/>
  <c r="BF1355" i="1"/>
  <c r="BE1355" i="1"/>
  <c r="BD1355" i="1"/>
  <c r="BC1355" i="1"/>
  <c r="BB1355" i="1"/>
  <c r="BA1355" i="1"/>
  <c r="AZ1355" i="1"/>
  <c r="AY1355" i="1"/>
  <c r="AX1355" i="1"/>
  <c r="AW1355" i="1"/>
  <c r="AT1355" i="1" s="1"/>
  <c r="K1355" i="1" s="1"/>
  <c r="AV1355" i="1"/>
  <c r="AU1355" i="1"/>
  <c r="AS1355" i="1"/>
  <c r="AR1355" i="1"/>
  <c r="M1355" i="1" s="1"/>
  <c r="AQ1355" i="1"/>
  <c r="AO1355" i="1"/>
  <c r="AN1355" i="1"/>
  <c r="AP1355" i="1" s="1"/>
  <c r="AM1355" i="1"/>
  <c r="AL1355" i="1"/>
  <c r="AK1355" i="1"/>
  <c r="AJ1355" i="1"/>
  <c r="AI1355" i="1"/>
  <c r="AH1355" i="1"/>
  <c r="Q1355" i="1"/>
  <c r="CD1354" i="1"/>
  <c r="BM1354" i="1"/>
  <c r="BL1354" i="1"/>
  <c r="BK1354" i="1"/>
  <c r="BJ1354" i="1"/>
  <c r="BI1354" i="1"/>
  <c r="BH1354" i="1"/>
  <c r="BG1354" i="1"/>
  <c r="BF1354" i="1"/>
  <c r="BE1354" i="1"/>
  <c r="BD1354" i="1"/>
  <c r="BC1354" i="1"/>
  <c r="BB1354" i="1"/>
  <c r="BA1354" i="1"/>
  <c r="AZ1354" i="1"/>
  <c r="AY1354" i="1"/>
  <c r="AX1354" i="1"/>
  <c r="AW1354" i="1"/>
  <c r="AV1354" i="1"/>
  <c r="AU1354" i="1"/>
  <c r="AS1354" i="1"/>
  <c r="AR1354" i="1"/>
  <c r="M1354" i="1" s="1"/>
  <c r="AQ1354" i="1"/>
  <c r="AO1354" i="1"/>
  <c r="AN1354" i="1"/>
  <c r="AP1354" i="1" s="1"/>
  <c r="AM1354" i="1"/>
  <c r="AL1354" i="1"/>
  <c r="AK1354" i="1"/>
  <c r="AJ1354" i="1"/>
  <c r="AI1354" i="1"/>
  <c r="CD1353" i="1"/>
  <c r="BM1353" i="1"/>
  <c r="BL1353" i="1"/>
  <c r="BK1353" i="1"/>
  <c r="BJ1353" i="1"/>
  <c r="BI1353" i="1"/>
  <c r="BH1353" i="1"/>
  <c r="BG1353" i="1"/>
  <c r="BF1353" i="1"/>
  <c r="BE1353" i="1"/>
  <c r="BD1353" i="1"/>
  <c r="BC1353" i="1"/>
  <c r="BB1353" i="1"/>
  <c r="BA1353" i="1"/>
  <c r="AZ1353" i="1"/>
  <c r="AY1353" i="1"/>
  <c r="AX1353" i="1"/>
  <c r="AW1353" i="1"/>
  <c r="AV1353" i="1"/>
  <c r="AU1353" i="1"/>
  <c r="AS1353" i="1"/>
  <c r="AR1353" i="1"/>
  <c r="M1353" i="1" s="1"/>
  <c r="AQ1353" i="1"/>
  <c r="AO1353" i="1"/>
  <c r="AN1353" i="1"/>
  <c r="AP1353" i="1" s="1"/>
  <c r="AM1353" i="1"/>
  <c r="AL1353" i="1"/>
  <c r="AK1353" i="1"/>
  <c r="AJ1353" i="1"/>
  <c r="AI1353" i="1"/>
  <c r="CD1352" i="1"/>
  <c r="BM1352" i="1"/>
  <c r="BL1352" i="1"/>
  <c r="BK1352" i="1"/>
  <c r="BJ1352" i="1"/>
  <c r="BI1352" i="1"/>
  <c r="BH1352" i="1"/>
  <c r="BG1352" i="1"/>
  <c r="BF1352" i="1"/>
  <c r="BE1352" i="1"/>
  <c r="BD1352" i="1"/>
  <c r="BC1352" i="1"/>
  <c r="BB1352" i="1"/>
  <c r="BA1352" i="1"/>
  <c r="AZ1352" i="1"/>
  <c r="AY1352" i="1"/>
  <c r="AX1352" i="1"/>
  <c r="AW1352" i="1"/>
  <c r="AV1352" i="1"/>
  <c r="AU1352" i="1"/>
  <c r="AS1352" i="1"/>
  <c r="AR1352" i="1"/>
  <c r="M1352" i="1" s="1"/>
  <c r="AQ1352" i="1"/>
  <c r="AO1352" i="1"/>
  <c r="AN1352" i="1"/>
  <c r="AP1352" i="1" s="1"/>
  <c r="AM1352" i="1"/>
  <c r="AL1352" i="1"/>
  <c r="AK1352" i="1"/>
  <c r="AJ1352" i="1"/>
  <c r="AI1352" i="1"/>
  <c r="Q1352" i="1"/>
  <c r="CD1351" i="1"/>
  <c r="BM1351" i="1"/>
  <c r="BL1351" i="1"/>
  <c r="BK1351" i="1"/>
  <c r="BJ1351" i="1"/>
  <c r="BI1351" i="1"/>
  <c r="BH1351" i="1"/>
  <c r="BG1351" i="1"/>
  <c r="BF1351" i="1"/>
  <c r="BE1351" i="1"/>
  <c r="BD1351" i="1"/>
  <c r="BC1351" i="1"/>
  <c r="BB1351" i="1"/>
  <c r="BA1351" i="1"/>
  <c r="AZ1351" i="1"/>
  <c r="AY1351" i="1"/>
  <c r="AX1351" i="1"/>
  <c r="AW1351" i="1"/>
  <c r="AT1351" i="1" s="1"/>
  <c r="K1351" i="1" s="1"/>
  <c r="AV1351" i="1"/>
  <c r="AU1351" i="1"/>
  <c r="AS1351" i="1"/>
  <c r="AR1351" i="1"/>
  <c r="M1351" i="1" s="1"/>
  <c r="AQ1351" i="1"/>
  <c r="AO1351" i="1"/>
  <c r="AN1351" i="1"/>
  <c r="AP1351" i="1" s="1"/>
  <c r="AM1351" i="1"/>
  <c r="AL1351" i="1"/>
  <c r="AK1351" i="1"/>
  <c r="AJ1351" i="1"/>
  <c r="AI1351" i="1"/>
  <c r="CD1350" i="1"/>
  <c r="BM1350" i="1"/>
  <c r="BL1350" i="1"/>
  <c r="BK1350" i="1"/>
  <c r="BJ1350" i="1"/>
  <c r="BI1350" i="1"/>
  <c r="BH1350" i="1"/>
  <c r="BG1350" i="1"/>
  <c r="BF1350" i="1"/>
  <c r="BE1350" i="1"/>
  <c r="BD1350" i="1"/>
  <c r="BC1350" i="1"/>
  <c r="BB1350" i="1"/>
  <c r="BA1350" i="1"/>
  <c r="AZ1350" i="1"/>
  <c r="AY1350" i="1"/>
  <c r="AX1350" i="1"/>
  <c r="AW1350" i="1"/>
  <c r="AT1350" i="1" s="1"/>
  <c r="K1350" i="1" s="1"/>
  <c r="AV1350" i="1"/>
  <c r="AU1350" i="1"/>
  <c r="AS1350" i="1"/>
  <c r="AR1350" i="1"/>
  <c r="M1350" i="1" s="1"/>
  <c r="AQ1350" i="1"/>
  <c r="AO1350" i="1"/>
  <c r="AN1350" i="1"/>
  <c r="AP1350" i="1" s="1"/>
  <c r="AM1350" i="1"/>
  <c r="AL1350" i="1"/>
  <c r="AK1350" i="1"/>
  <c r="AJ1350" i="1"/>
  <c r="AI1350" i="1"/>
  <c r="CD1349" i="1"/>
  <c r="BM1349" i="1"/>
  <c r="BL1349" i="1"/>
  <c r="BK1349" i="1"/>
  <c r="BJ1349" i="1"/>
  <c r="BI1349" i="1"/>
  <c r="BH1349" i="1"/>
  <c r="BG1349" i="1"/>
  <c r="BF1349" i="1"/>
  <c r="BE1349" i="1"/>
  <c r="BD1349" i="1"/>
  <c r="BC1349" i="1"/>
  <c r="BB1349" i="1"/>
  <c r="BA1349" i="1"/>
  <c r="AZ1349" i="1"/>
  <c r="AY1349" i="1"/>
  <c r="AX1349" i="1"/>
  <c r="AW1349" i="1"/>
  <c r="AT1349" i="1" s="1"/>
  <c r="K1349" i="1" s="1"/>
  <c r="AV1349" i="1"/>
  <c r="AU1349" i="1"/>
  <c r="AS1349" i="1"/>
  <c r="AR1349" i="1"/>
  <c r="M1349" i="1" s="1"/>
  <c r="AQ1349" i="1"/>
  <c r="AO1349" i="1"/>
  <c r="AN1349" i="1"/>
  <c r="AP1349" i="1" s="1"/>
  <c r="AM1349" i="1"/>
  <c r="AL1349" i="1"/>
  <c r="AK1349" i="1"/>
  <c r="AJ1349" i="1"/>
  <c r="AI1349" i="1"/>
  <c r="CD1348" i="1"/>
  <c r="BM1348" i="1"/>
  <c r="BL1348" i="1"/>
  <c r="BK1348" i="1"/>
  <c r="BJ1348" i="1"/>
  <c r="BI1348" i="1"/>
  <c r="BH1348" i="1"/>
  <c r="BG1348" i="1"/>
  <c r="BF1348" i="1"/>
  <c r="BE1348" i="1"/>
  <c r="BD1348" i="1"/>
  <c r="BC1348" i="1"/>
  <c r="BB1348" i="1"/>
  <c r="BA1348" i="1"/>
  <c r="AZ1348" i="1"/>
  <c r="AY1348" i="1"/>
  <c r="AX1348" i="1"/>
  <c r="AW1348" i="1"/>
  <c r="AT1348" i="1" s="1"/>
  <c r="K1348" i="1" s="1"/>
  <c r="AV1348" i="1"/>
  <c r="AU1348" i="1"/>
  <c r="AS1348" i="1"/>
  <c r="AR1348" i="1"/>
  <c r="M1348" i="1" s="1"/>
  <c r="AQ1348" i="1"/>
  <c r="AO1348" i="1"/>
  <c r="AN1348" i="1"/>
  <c r="AP1348" i="1" s="1"/>
  <c r="AM1348" i="1"/>
  <c r="AL1348" i="1"/>
  <c r="AK1348" i="1"/>
  <c r="AJ1348" i="1"/>
  <c r="AI1348" i="1"/>
  <c r="CD1347" i="1"/>
  <c r="BM1347" i="1"/>
  <c r="BL1347" i="1"/>
  <c r="BK1347" i="1"/>
  <c r="BJ1347" i="1"/>
  <c r="BI1347" i="1"/>
  <c r="BH1347" i="1"/>
  <c r="BG1347" i="1"/>
  <c r="BF1347" i="1"/>
  <c r="BE1347" i="1"/>
  <c r="BD1347" i="1"/>
  <c r="BC1347" i="1"/>
  <c r="BB1347" i="1"/>
  <c r="BA1347" i="1"/>
  <c r="AZ1347" i="1"/>
  <c r="AY1347" i="1"/>
  <c r="AX1347" i="1"/>
  <c r="AW1347" i="1"/>
  <c r="AT1347" i="1" s="1"/>
  <c r="K1347" i="1" s="1"/>
  <c r="AV1347" i="1"/>
  <c r="AU1347" i="1"/>
  <c r="AS1347" i="1"/>
  <c r="AR1347" i="1"/>
  <c r="M1347" i="1" s="1"/>
  <c r="AQ1347" i="1"/>
  <c r="AO1347" i="1"/>
  <c r="AN1347" i="1"/>
  <c r="AP1347" i="1" s="1"/>
  <c r="AM1347" i="1"/>
  <c r="AL1347" i="1"/>
  <c r="AK1347" i="1"/>
  <c r="AJ1347" i="1"/>
  <c r="AI1347" i="1"/>
  <c r="CD1346" i="1"/>
  <c r="BM1346" i="1"/>
  <c r="BL1346" i="1"/>
  <c r="BK1346" i="1"/>
  <c r="BJ1346" i="1"/>
  <c r="BI1346" i="1"/>
  <c r="BH1346" i="1"/>
  <c r="BG1346" i="1"/>
  <c r="BF1346" i="1"/>
  <c r="BE1346" i="1"/>
  <c r="BD1346" i="1"/>
  <c r="BC1346" i="1"/>
  <c r="BB1346" i="1"/>
  <c r="BA1346" i="1"/>
  <c r="AZ1346" i="1"/>
  <c r="AY1346" i="1"/>
  <c r="AX1346" i="1"/>
  <c r="AW1346" i="1"/>
  <c r="AT1346" i="1" s="1"/>
  <c r="K1346" i="1" s="1"/>
  <c r="AV1346" i="1"/>
  <c r="AU1346" i="1"/>
  <c r="AS1346" i="1"/>
  <c r="AR1346" i="1"/>
  <c r="M1346" i="1" s="1"/>
  <c r="AQ1346" i="1"/>
  <c r="AO1346" i="1"/>
  <c r="AN1346" i="1"/>
  <c r="AP1346" i="1" s="1"/>
  <c r="AM1346" i="1"/>
  <c r="AL1346" i="1"/>
  <c r="AK1346" i="1"/>
  <c r="AJ1346" i="1"/>
  <c r="AI1346" i="1"/>
  <c r="CD1345" i="1"/>
  <c r="BM1345" i="1"/>
  <c r="BL1345" i="1"/>
  <c r="BK1345" i="1"/>
  <c r="BJ1345" i="1"/>
  <c r="BI1345" i="1"/>
  <c r="BH1345" i="1"/>
  <c r="BG1345" i="1"/>
  <c r="BF1345" i="1"/>
  <c r="BE1345" i="1"/>
  <c r="BD1345" i="1"/>
  <c r="BC1345" i="1"/>
  <c r="BB1345" i="1"/>
  <c r="BA1345" i="1"/>
  <c r="AZ1345" i="1"/>
  <c r="AY1345" i="1"/>
  <c r="AX1345" i="1"/>
  <c r="AW1345" i="1"/>
  <c r="AT1345" i="1" s="1"/>
  <c r="K1345" i="1" s="1"/>
  <c r="AV1345" i="1"/>
  <c r="AU1345" i="1"/>
  <c r="AS1345" i="1"/>
  <c r="AR1345" i="1"/>
  <c r="M1345" i="1" s="1"/>
  <c r="AQ1345" i="1"/>
  <c r="AO1345" i="1"/>
  <c r="AN1345" i="1"/>
  <c r="AP1345" i="1" s="1"/>
  <c r="AM1345" i="1"/>
  <c r="AL1345" i="1"/>
  <c r="AK1345" i="1"/>
  <c r="AJ1345" i="1"/>
  <c r="AI1345" i="1"/>
  <c r="BM1344" i="1"/>
  <c r="BL1344" i="1"/>
  <c r="BK1344" i="1"/>
  <c r="BJ1344" i="1"/>
  <c r="BI1344" i="1"/>
  <c r="BH1344" i="1"/>
  <c r="BG1344" i="1"/>
  <c r="BF1344" i="1"/>
  <c r="BE1344" i="1"/>
  <c r="BD1344" i="1"/>
  <c r="BC1344" i="1"/>
  <c r="BB1344" i="1"/>
  <c r="BA1344" i="1"/>
  <c r="AZ1344" i="1"/>
  <c r="AY1344" i="1"/>
  <c r="AX1344" i="1"/>
  <c r="AW1344" i="1"/>
  <c r="AV1344" i="1"/>
  <c r="AU1344" i="1"/>
  <c r="AS1344" i="1"/>
  <c r="AR1344" i="1"/>
  <c r="M1344" i="1" s="1"/>
  <c r="AQ1344" i="1"/>
  <c r="AO1344" i="1"/>
  <c r="AN1344" i="1"/>
  <c r="AP1344" i="1" s="1"/>
  <c r="AM1344" i="1"/>
  <c r="AL1344" i="1"/>
  <c r="AK1344" i="1"/>
  <c r="AJ1344" i="1"/>
  <c r="AI1344" i="1"/>
  <c r="BM1343" i="1"/>
  <c r="BL1343" i="1"/>
  <c r="BK1343" i="1"/>
  <c r="BJ1343" i="1"/>
  <c r="BI1343" i="1"/>
  <c r="BH1343" i="1"/>
  <c r="BG1343" i="1"/>
  <c r="BF1343" i="1"/>
  <c r="BE1343" i="1"/>
  <c r="BD1343" i="1"/>
  <c r="BC1343" i="1"/>
  <c r="BB1343" i="1"/>
  <c r="BA1343" i="1"/>
  <c r="AZ1343" i="1"/>
  <c r="AY1343" i="1"/>
  <c r="AX1343" i="1"/>
  <c r="AW1343" i="1"/>
  <c r="AT1343" i="1" s="1"/>
  <c r="K1343" i="1" s="1"/>
  <c r="AV1343" i="1"/>
  <c r="AU1343" i="1"/>
  <c r="AS1343" i="1"/>
  <c r="AR1343" i="1"/>
  <c r="M1343" i="1" s="1"/>
  <c r="AQ1343" i="1"/>
  <c r="AO1343" i="1"/>
  <c r="AN1343" i="1"/>
  <c r="AP1343" i="1" s="1"/>
  <c r="AM1343" i="1"/>
  <c r="AL1343" i="1"/>
  <c r="AK1343" i="1"/>
  <c r="AJ1343" i="1"/>
  <c r="AI1343" i="1"/>
  <c r="CD1342" i="1"/>
  <c r="BM1342" i="1"/>
  <c r="BL1342" i="1"/>
  <c r="BK1342" i="1"/>
  <c r="BJ1342" i="1"/>
  <c r="BI1342" i="1"/>
  <c r="BH1342" i="1"/>
  <c r="BG1342" i="1"/>
  <c r="BF1342" i="1"/>
  <c r="BE1342" i="1"/>
  <c r="BD1342" i="1"/>
  <c r="BC1342" i="1"/>
  <c r="BB1342" i="1"/>
  <c r="BA1342" i="1"/>
  <c r="AZ1342" i="1"/>
  <c r="AY1342" i="1"/>
  <c r="AX1342" i="1"/>
  <c r="AW1342" i="1"/>
  <c r="AT1342" i="1" s="1"/>
  <c r="K1342" i="1" s="1"/>
  <c r="AV1342" i="1"/>
  <c r="AU1342" i="1"/>
  <c r="AS1342" i="1"/>
  <c r="AR1342" i="1"/>
  <c r="M1342" i="1" s="1"/>
  <c r="AQ1342" i="1"/>
  <c r="AO1342" i="1"/>
  <c r="AN1342" i="1"/>
  <c r="AP1342" i="1" s="1"/>
  <c r="AM1342" i="1"/>
  <c r="AL1342" i="1"/>
  <c r="AK1342" i="1"/>
  <c r="AJ1342" i="1"/>
  <c r="AI1342" i="1"/>
  <c r="BM1341" i="1"/>
  <c r="BL1341" i="1"/>
  <c r="BK1341" i="1"/>
  <c r="BJ1341" i="1"/>
  <c r="BI1341" i="1"/>
  <c r="BH1341" i="1"/>
  <c r="BG1341" i="1"/>
  <c r="BF1341" i="1"/>
  <c r="BE1341" i="1"/>
  <c r="BD1341" i="1"/>
  <c r="BC1341" i="1"/>
  <c r="BB1341" i="1"/>
  <c r="BA1341" i="1"/>
  <c r="AZ1341" i="1"/>
  <c r="AY1341" i="1"/>
  <c r="AX1341" i="1"/>
  <c r="AW1341" i="1"/>
  <c r="AT1341" i="1" s="1"/>
  <c r="K1341" i="1" s="1"/>
  <c r="AV1341" i="1"/>
  <c r="AU1341" i="1"/>
  <c r="AS1341" i="1"/>
  <c r="AR1341" i="1"/>
  <c r="M1341" i="1" s="1"/>
  <c r="AQ1341" i="1"/>
  <c r="AO1341" i="1"/>
  <c r="AN1341" i="1"/>
  <c r="AP1341" i="1" s="1"/>
  <c r="AM1341" i="1"/>
  <c r="AL1341" i="1"/>
  <c r="AK1341" i="1"/>
  <c r="AJ1341" i="1"/>
  <c r="AI1341" i="1"/>
  <c r="BM1340" i="1"/>
  <c r="BL1340" i="1"/>
  <c r="BK1340" i="1"/>
  <c r="BJ1340" i="1"/>
  <c r="BI1340" i="1"/>
  <c r="BH1340" i="1"/>
  <c r="BG1340" i="1"/>
  <c r="BF1340" i="1"/>
  <c r="BE1340" i="1"/>
  <c r="BD1340" i="1"/>
  <c r="BC1340" i="1"/>
  <c r="BB1340" i="1"/>
  <c r="BA1340" i="1"/>
  <c r="AZ1340" i="1"/>
  <c r="AY1340" i="1"/>
  <c r="AX1340" i="1"/>
  <c r="AW1340" i="1"/>
  <c r="AT1340" i="1" s="1"/>
  <c r="K1340" i="1" s="1"/>
  <c r="AV1340" i="1"/>
  <c r="AU1340" i="1"/>
  <c r="AS1340" i="1"/>
  <c r="AR1340" i="1"/>
  <c r="M1340" i="1" s="1"/>
  <c r="AQ1340" i="1"/>
  <c r="AO1340" i="1"/>
  <c r="AN1340" i="1"/>
  <c r="AP1340" i="1" s="1"/>
  <c r="AM1340" i="1"/>
  <c r="AL1340" i="1"/>
  <c r="AK1340" i="1"/>
  <c r="AJ1340" i="1"/>
  <c r="AI1340" i="1"/>
  <c r="Q1340" i="1"/>
  <c r="BM1339" i="1"/>
  <c r="BL1339" i="1"/>
  <c r="BK1339" i="1"/>
  <c r="BJ1339" i="1"/>
  <c r="BI1339" i="1"/>
  <c r="BH1339" i="1"/>
  <c r="BG1339" i="1"/>
  <c r="BF1339" i="1"/>
  <c r="BE1339" i="1"/>
  <c r="BD1339" i="1"/>
  <c r="BC1339" i="1"/>
  <c r="BB1339" i="1"/>
  <c r="BA1339" i="1"/>
  <c r="AZ1339" i="1"/>
  <c r="AY1339" i="1"/>
  <c r="AX1339" i="1"/>
  <c r="AW1339" i="1"/>
  <c r="AT1339" i="1" s="1"/>
  <c r="K1339" i="1" s="1"/>
  <c r="AV1339" i="1"/>
  <c r="AU1339" i="1"/>
  <c r="AS1339" i="1"/>
  <c r="AR1339" i="1"/>
  <c r="M1339" i="1" s="1"/>
  <c r="AQ1339" i="1"/>
  <c r="AO1339" i="1"/>
  <c r="AN1339" i="1"/>
  <c r="AP1339" i="1" s="1"/>
  <c r="AM1339" i="1"/>
  <c r="AL1339" i="1"/>
  <c r="AK1339" i="1"/>
  <c r="AJ1339" i="1"/>
  <c r="AI1339" i="1"/>
  <c r="Q1339" i="1"/>
  <c r="CD1338" i="1"/>
  <c r="BM1338" i="1"/>
  <c r="BL1338" i="1"/>
  <c r="BK1338" i="1"/>
  <c r="BJ1338" i="1"/>
  <c r="BI1338" i="1"/>
  <c r="BH1338" i="1"/>
  <c r="BG1338" i="1"/>
  <c r="BF1338" i="1"/>
  <c r="BE1338" i="1"/>
  <c r="BD1338" i="1"/>
  <c r="BC1338" i="1"/>
  <c r="BB1338" i="1"/>
  <c r="BA1338" i="1"/>
  <c r="AZ1338" i="1"/>
  <c r="AY1338" i="1"/>
  <c r="AX1338" i="1"/>
  <c r="AW1338" i="1"/>
  <c r="AT1338" i="1" s="1"/>
  <c r="K1338" i="1" s="1"/>
  <c r="AV1338" i="1"/>
  <c r="AU1338" i="1"/>
  <c r="AS1338" i="1"/>
  <c r="AR1338" i="1"/>
  <c r="M1338" i="1" s="1"/>
  <c r="AQ1338" i="1"/>
  <c r="AO1338" i="1"/>
  <c r="AN1338" i="1"/>
  <c r="AP1338" i="1" s="1"/>
  <c r="AM1338" i="1"/>
  <c r="AL1338" i="1"/>
  <c r="AK1338" i="1"/>
  <c r="AJ1338" i="1"/>
  <c r="AI1338" i="1"/>
  <c r="CD1337" i="1"/>
  <c r="BM1337" i="1"/>
  <c r="BL1337" i="1"/>
  <c r="BK1337" i="1"/>
  <c r="BJ1337" i="1"/>
  <c r="BI1337" i="1"/>
  <c r="BH1337" i="1"/>
  <c r="BG1337" i="1"/>
  <c r="BF1337" i="1"/>
  <c r="BE1337" i="1"/>
  <c r="BD1337" i="1"/>
  <c r="BC1337" i="1"/>
  <c r="BB1337" i="1"/>
  <c r="BA1337" i="1"/>
  <c r="AZ1337" i="1"/>
  <c r="AY1337" i="1"/>
  <c r="AX1337" i="1"/>
  <c r="AW1337" i="1"/>
  <c r="AT1337" i="1" s="1"/>
  <c r="K1337" i="1" s="1"/>
  <c r="AV1337" i="1"/>
  <c r="AU1337" i="1"/>
  <c r="AS1337" i="1"/>
  <c r="AR1337" i="1"/>
  <c r="M1337" i="1" s="1"/>
  <c r="AQ1337" i="1"/>
  <c r="AO1337" i="1"/>
  <c r="AN1337" i="1"/>
  <c r="AP1337" i="1" s="1"/>
  <c r="AM1337" i="1"/>
  <c r="AL1337" i="1"/>
  <c r="AK1337" i="1"/>
  <c r="AJ1337" i="1"/>
  <c r="AI1337" i="1"/>
  <c r="BM1336" i="1"/>
  <c r="BL1336" i="1"/>
  <c r="BK1336" i="1"/>
  <c r="BJ1336" i="1"/>
  <c r="BI1336" i="1"/>
  <c r="BH1336" i="1"/>
  <c r="BG1336" i="1"/>
  <c r="BF1336" i="1"/>
  <c r="BE1336" i="1"/>
  <c r="BD1336" i="1"/>
  <c r="BC1336" i="1"/>
  <c r="BB1336" i="1"/>
  <c r="BA1336" i="1"/>
  <c r="AZ1336" i="1"/>
  <c r="AY1336" i="1"/>
  <c r="AX1336" i="1"/>
  <c r="AW1336" i="1"/>
  <c r="AT1336" i="1" s="1"/>
  <c r="K1336" i="1" s="1"/>
  <c r="AV1336" i="1"/>
  <c r="AU1336" i="1"/>
  <c r="AS1336" i="1"/>
  <c r="AR1336" i="1"/>
  <c r="M1336" i="1" s="1"/>
  <c r="AQ1336" i="1"/>
  <c r="AO1336" i="1"/>
  <c r="AN1336" i="1"/>
  <c r="AP1336" i="1" s="1"/>
  <c r="AM1336" i="1"/>
  <c r="AL1336" i="1"/>
  <c r="AK1336" i="1"/>
  <c r="AJ1336" i="1"/>
  <c r="AI1336" i="1"/>
  <c r="CD1335" i="1"/>
  <c r="BM1335" i="1"/>
  <c r="BL1335" i="1"/>
  <c r="BK1335" i="1"/>
  <c r="BJ1335" i="1"/>
  <c r="BI1335" i="1"/>
  <c r="BH1335" i="1"/>
  <c r="BG1335" i="1"/>
  <c r="BF1335" i="1"/>
  <c r="BE1335" i="1"/>
  <c r="BD1335" i="1"/>
  <c r="BC1335" i="1"/>
  <c r="BB1335" i="1"/>
  <c r="BA1335" i="1"/>
  <c r="AZ1335" i="1"/>
  <c r="AY1335" i="1"/>
  <c r="AX1335" i="1"/>
  <c r="AW1335" i="1"/>
  <c r="AT1335" i="1" s="1"/>
  <c r="K1335" i="1" s="1"/>
  <c r="AV1335" i="1"/>
  <c r="AU1335" i="1"/>
  <c r="AS1335" i="1"/>
  <c r="AR1335" i="1"/>
  <c r="M1335" i="1" s="1"/>
  <c r="AQ1335" i="1"/>
  <c r="AO1335" i="1"/>
  <c r="AN1335" i="1"/>
  <c r="AP1335" i="1" s="1"/>
  <c r="AM1335" i="1"/>
  <c r="AL1335" i="1"/>
  <c r="AK1335" i="1"/>
  <c r="AJ1335" i="1"/>
  <c r="AI1335" i="1"/>
  <c r="CD1334" i="1"/>
  <c r="BM1334" i="1"/>
  <c r="BL1334" i="1"/>
  <c r="BK1334" i="1"/>
  <c r="BJ1334" i="1"/>
  <c r="BI1334" i="1"/>
  <c r="BH1334" i="1"/>
  <c r="BG1334" i="1"/>
  <c r="BF1334" i="1"/>
  <c r="BE1334" i="1"/>
  <c r="BD1334" i="1"/>
  <c r="BC1334" i="1"/>
  <c r="BB1334" i="1"/>
  <c r="BA1334" i="1"/>
  <c r="AZ1334" i="1"/>
  <c r="AY1334" i="1"/>
  <c r="AX1334" i="1"/>
  <c r="AW1334" i="1"/>
  <c r="AT1334" i="1" s="1"/>
  <c r="K1334" i="1" s="1"/>
  <c r="AV1334" i="1"/>
  <c r="AU1334" i="1"/>
  <c r="AS1334" i="1"/>
  <c r="AR1334" i="1"/>
  <c r="M1334" i="1" s="1"/>
  <c r="AQ1334" i="1"/>
  <c r="AO1334" i="1"/>
  <c r="AN1334" i="1"/>
  <c r="AP1334" i="1" s="1"/>
  <c r="AM1334" i="1"/>
  <c r="AL1334" i="1"/>
  <c r="AK1334" i="1"/>
  <c r="AJ1334" i="1"/>
  <c r="AI1334" i="1"/>
  <c r="CD1333" i="1"/>
  <c r="BM1333" i="1"/>
  <c r="BL1333" i="1"/>
  <c r="BK1333" i="1"/>
  <c r="BJ1333" i="1"/>
  <c r="BI1333" i="1"/>
  <c r="BH1333" i="1"/>
  <c r="BG1333" i="1"/>
  <c r="BF1333" i="1"/>
  <c r="BE1333" i="1"/>
  <c r="BD1333" i="1"/>
  <c r="BC1333" i="1"/>
  <c r="BB1333" i="1"/>
  <c r="BA1333" i="1"/>
  <c r="AZ1333" i="1"/>
  <c r="AY1333" i="1"/>
  <c r="AX1333" i="1"/>
  <c r="AW1333" i="1"/>
  <c r="AT1333" i="1" s="1"/>
  <c r="K1333" i="1" s="1"/>
  <c r="AV1333" i="1"/>
  <c r="AU1333" i="1"/>
  <c r="AS1333" i="1"/>
  <c r="AR1333" i="1"/>
  <c r="M1333" i="1" s="1"/>
  <c r="AQ1333" i="1"/>
  <c r="AO1333" i="1"/>
  <c r="AN1333" i="1"/>
  <c r="AP1333" i="1" s="1"/>
  <c r="AM1333" i="1"/>
  <c r="AL1333" i="1"/>
  <c r="AK1333" i="1"/>
  <c r="AJ1333" i="1"/>
  <c r="AI1333" i="1"/>
  <c r="CD1332" i="1"/>
  <c r="BM1332" i="1"/>
  <c r="BL1332" i="1"/>
  <c r="BK1332" i="1"/>
  <c r="BJ1332" i="1"/>
  <c r="BI1332" i="1"/>
  <c r="BH1332" i="1"/>
  <c r="BG1332" i="1"/>
  <c r="BF1332" i="1"/>
  <c r="BE1332" i="1"/>
  <c r="BD1332" i="1"/>
  <c r="BC1332" i="1"/>
  <c r="BB1332" i="1"/>
  <c r="BA1332" i="1"/>
  <c r="AZ1332" i="1"/>
  <c r="AY1332" i="1"/>
  <c r="AX1332" i="1"/>
  <c r="AW1332" i="1"/>
  <c r="AT1332" i="1" s="1"/>
  <c r="K1332" i="1" s="1"/>
  <c r="AV1332" i="1"/>
  <c r="AU1332" i="1"/>
  <c r="AS1332" i="1"/>
  <c r="AR1332" i="1"/>
  <c r="M1332" i="1" s="1"/>
  <c r="AQ1332" i="1"/>
  <c r="AO1332" i="1"/>
  <c r="AN1332" i="1"/>
  <c r="AP1332" i="1" s="1"/>
  <c r="AM1332" i="1"/>
  <c r="AL1332" i="1"/>
  <c r="AK1332" i="1"/>
  <c r="AJ1332" i="1"/>
  <c r="AI1332" i="1"/>
  <c r="CD1331" i="1"/>
  <c r="BM1331" i="1"/>
  <c r="BL1331" i="1"/>
  <c r="BK1331" i="1"/>
  <c r="BJ1331" i="1"/>
  <c r="BI1331" i="1"/>
  <c r="BH1331" i="1"/>
  <c r="BG1331" i="1"/>
  <c r="BF1331" i="1"/>
  <c r="BE1331" i="1"/>
  <c r="BD1331" i="1"/>
  <c r="BC1331" i="1"/>
  <c r="BB1331" i="1"/>
  <c r="BA1331" i="1"/>
  <c r="AZ1331" i="1"/>
  <c r="AY1331" i="1"/>
  <c r="AX1331" i="1"/>
  <c r="AW1331" i="1"/>
  <c r="AT1331" i="1" s="1"/>
  <c r="K1331" i="1" s="1"/>
  <c r="AV1331" i="1"/>
  <c r="AU1331" i="1"/>
  <c r="AS1331" i="1"/>
  <c r="AR1331" i="1"/>
  <c r="M1331" i="1" s="1"/>
  <c r="AQ1331" i="1"/>
  <c r="AO1331" i="1"/>
  <c r="AN1331" i="1"/>
  <c r="AP1331" i="1" s="1"/>
  <c r="AM1331" i="1"/>
  <c r="AL1331" i="1"/>
  <c r="AK1331" i="1"/>
  <c r="AJ1331" i="1"/>
  <c r="AI1331" i="1"/>
  <c r="CD1330" i="1"/>
  <c r="BM1330" i="1"/>
  <c r="BL1330" i="1"/>
  <c r="BK1330" i="1"/>
  <c r="BJ1330" i="1"/>
  <c r="BI1330" i="1"/>
  <c r="BH1330" i="1"/>
  <c r="BG1330" i="1"/>
  <c r="BF1330" i="1"/>
  <c r="BE1330" i="1"/>
  <c r="BD1330" i="1"/>
  <c r="BC1330" i="1"/>
  <c r="BB1330" i="1"/>
  <c r="BA1330" i="1"/>
  <c r="AZ1330" i="1"/>
  <c r="AY1330" i="1"/>
  <c r="AX1330" i="1"/>
  <c r="AW1330" i="1"/>
  <c r="AT1330" i="1" s="1"/>
  <c r="K1330" i="1" s="1"/>
  <c r="AV1330" i="1"/>
  <c r="AU1330" i="1"/>
  <c r="AS1330" i="1"/>
  <c r="AR1330" i="1"/>
  <c r="M1330" i="1" s="1"/>
  <c r="AQ1330" i="1"/>
  <c r="AO1330" i="1"/>
  <c r="AN1330" i="1"/>
  <c r="AP1330" i="1" s="1"/>
  <c r="AM1330" i="1"/>
  <c r="AL1330" i="1"/>
  <c r="AK1330" i="1"/>
  <c r="AJ1330" i="1"/>
  <c r="AI1330" i="1"/>
  <c r="BM1329" i="1"/>
  <c r="BL1329" i="1"/>
  <c r="BK1329" i="1"/>
  <c r="BJ1329" i="1"/>
  <c r="BI1329" i="1"/>
  <c r="BH1329" i="1"/>
  <c r="BG1329" i="1"/>
  <c r="BF1329" i="1"/>
  <c r="BE1329" i="1"/>
  <c r="BD1329" i="1"/>
  <c r="BC1329" i="1"/>
  <c r="BB1329" i="1"/>
  <c r="BA1329" i="1"/>
  <c r="AZ1329" i="1"/>
  <c r="AY1329" i="1"/>
  <c r="AX1329" i="1"/>
  <c r="AW1329" i="1"/>
  <c r="AV1329" i="1"/>
  <c r="AU1329" i="1"/>
  <c r="AS1329" i="1"/>
  <c r="AR1329" i="1"/>
  <c r="M1329" i="1" s="1"/>
  <c r="AQ1329" i="1"/>
  <c r="AO1329" i="1"/>
  <c r="AN1329" i="1"/>
  <c r="AP1329" i="1" s="1"/>
  <c r="AM1329" i="1"/>
  <c r="AL1329" i="1"/>
  <c r="AK1329" i="1"/>
  <c r="AJ1329" i="1"/>
  <c r="AI1329" i="1"/>
  <c r="CD1328" i="1"/>
  <c r="BM1328" i="1"/>
  <c r="BL1328" i="1"/>
  <c r="BK1328" i="1"/>
  <c r="BJ1328" i="1"/>
  <c r="BI1328" i="1"/>
  <c r="BH1328" i="1"/>
  <c r="BG1328" i="1"/>
  <c r="BF1328" i="1"/>
  <c r="BE1328" i="1"/>
  <c r="BD1328" i="1"/>
  <c r="BC1328" i="1"/>
  <c r="BB1328" i="1"/>
  <c r="BA1328" i="1"/>
  <c r="AZ1328" i="1"/>
  <c r="AY1328" i="1"/>
  <c r="AX1328" i="1"/>
  <c r="AW1328" i="1"/>
  <c r="AV1328" i="1"/>
  <c r="AU1328" i="1"/>
  <c r="AS1328" i="1"/>
  <c r="AR1328" i="1"/>
  <c r="M1328" i="1" s="1"/>
  <c r="AQ1328" i="1"/>
  <c r="AO1328" i="1"/>
  <c r="AN1328" i="1"/>
  <c r="AP1328" i="1" s="1"/>
  <c r="AM1328" i="1"/>
  <c r="AL1328" i="1"/>
  <c r="AK1328" i="1"/>
  <c r="AJ1328" i="1"/>
  <c r="AI1328" i="1"/>
  <c r="AH1328" i="1"/>
  <c r="Q1328" i="1"/>
  <c r="CD1327" i="1"/>
  <c r="BM1327" i="1"/>
  <c r="BL1327" i="1"/>
  <c r="BK1327" i="1"/>
  <c r="BJ1327" i="1"/>
  <c r="BI1327" i="1"/>
  <c r="BH1327" i="1"/>
  <c r="BG1327" i="1"/>
  <c r="BF1327" i="1"/>
  <c r="BE1327" i="1"/>
  <c r="BD1327" i="1"/>
  <c r="BC1327" i="1"/>
  <c r="BB1327" i="1"/>
  <c r="BA1327" i="1"/>
  <c r="AZ1327" i="1"/>
  <c r="AY1327" i="1"/>
  <c r="AX1327" i="1"/>
  <c r="AW1327" i="1"/>
  <c r="AT1327" i="1" s="1"/>
  <c r="K1327" i="1" s="1"/>
  <c r="AV1327" i="1"/>
  <c r="AU1327" i="1"/>
  <c r="AS1327" i="1"/>
  <c r="AR1327" i="1"/>
  <c r="M1327" i="1" s="1"/>
  <c r="AQ1327" i="1"/>
  <c r="AO1327" i="1"/>
  <c r="AN1327" i="1"/>
  <c r="AP1327" i="1" s="1"/>
  <c r="AM1327" i="1"/>
  <c r="AL1327" i="1"/>
  <c r="AK1327" i="1"/>
  <c r="AJ1327" i="1"/>
  <c r="AI1327" i="1"/>
  <c r="CD1326" i="1"/>
  <c r="BM1326" i="1"/>
  <c r="BL1326" i="1"/>
  <c r="BK1326" i="1"/>
  <c r="BJ1326" i="1"/>
  <c r="BI1326" i="1"/>
  <c r="BH1326" i="1"/>
  <c r="BG1326" i="1"/>
  <c r="BF1326" i="1"/>
  <c r="BE1326" i="1"/>
  <c r="BD1326" i="1"/>
  <c r="BC1326" i="1"/>
  <c r="BB1326" i="1"/>
  <c r="BA1326" i="1"/>
  <c r="AZ1326" i="1"/>
  <c r="AY1326" i="1"/>
  <c r="AX1326" i="1"/>
  <c r="AW1326" i="1"/>
  <c r="AT1326" i="1" s="1"/>
  <c r="K1326" i="1" s="1"/>
  <c r="AV1326" i="1"/>
  <c r="AU1326" i="1"/>
  <c r="AS1326" i="1"/>
  <c r="AR1326" i="1"/>
  <c r="M1326" i="1" s="1"/>
  <c r="AQ1326" i="1"/>
  <c r="AO1326" i="1"/>
  <c r="AN1326" i="1"/>
  <c r="AP1326" i="1" s="1"/>
  <c r="AM1326" i="1"/>
  <c r="AL1326" i="1"/>
  <c r="AK1326" i="1"/>
  <c r="AJ1326" i="1"/>
  <c r="AI1326" i="1"/>
  <c r="Q1326" i="1"/>
  <c r="CD1325" i="1"/>
  <c r="BM1325" i="1"/>
  <c r="BL1325" i="1"/>
  <c r="BK1325" i="1"/>
  <c r="BJ1325" i="1"/>
  <c r="BI1325" i="1"/>
  <c r="BH1325" i="1"/>
  <c r="BG1325" i="1"/>
  <c r="BF1325" i="1"/>
  <c r="BE1325" i="1"/>
  <c r="BD1325" i="1"/>
  <c r="BC1325" i="1"/>
  <c r="BB1325" i="1"/>
  <c r="BA1325" i="1"/>
  <c r="AZ1325" i="1"/>
  <c r="AY1325" i="1"/>
  <c r="AX1325" i="1"/>
  <c r="AW1325" i="1"/>
  <c r="AT1325" i="1" s="1"/>
  <c r="K1325" i="1" s="1"/>
  <c r="AV1325" i="1"/>
  <c r="AU1325" i="1"/>
  <c r="AS1325" i="1"/>
  <c r="AR1325" i="1"/>
  <c r="M1325" i="1" s="1"/>
  <c r="AQ1325" i="1"/>
  <c r="AO1325" i="1"/>
  <c r="AN1325" i="1"/>
  <c r="AP1325" i="1" s="1"/>
  <c r="AM1325" i="1"/>
  <c r="AL1325" i="1"/>
  <c r="AK1325" i="1"/>
  <c r="AJ1325" i="1"/>
  <c r="AI1325" i="1"/>
  <c r="CD1324" i="1"/>
  <c r="BM1324" i="1"/>
  <c r="BL1324" i="1"/>
  <c r="BK1324" i="1"/>
  <c r="BJ1324" i="1"/>
  <c r="BI1324" i="1"/>
  <c r="BH1324" i="1"/>
  <c r="BG1324" i="1"/>
  <c r="BF1324" i="1"/>
  <c r="BE1324" i="1"/>
  <c r="BD1324" i="1"/>
  <c r="BC1324" i="1"/>
  <c r="BB1324" i="1"/>
  <c r="BA1324" i="1"/>
  <c r="AZ1324" i="1"/>
  <c r="AY1324" i="1"/>
  <c r="AX1324" i="1"/>
  <c r="AW1324" i="1"/>
  <c r="AT1324" i="1" s="1"/>
  <c r="K1324" i="1" s="1"/>
  <c r="AV1324" i="1"/>
  <c r="AU1324" i="1"/>
  <c r="AS1324" i="1"/>
  <c r="AR1324" i="1"/>
  <c r="M1324" i="1" s="1"/>
  <c r="AQ1324" i="1"/>
  <c r="AO1324" i="1"/>
  <c r="AN1324" i="1"/>
  <c r="AP1324" i="1" s="1"/>
  <c r="AM1324" i="1"/>
  <c r="AL1324" i="1"/>
  <c r="AK1324" i="1"/>
  <c r="AJ1324" i="1"/>
  <c r="AI1324" i="1"/>
  <c r="AH1324" i="1"/>
  <c r="CD1323" i="1"/>
  <c r="BM1323" i="1"/>
  <c r="BL1323" i="1"/>
  <c r="BK1323" i="1"/>
  <c r="BJ1323" i="1"/>
  <c r="BI1323" i="1"/>
  <c r="BH1323" i="1"/>
  <c r="BG1323" i="1"/>
  <c r="BF1323" i="1"/>
  <c r="BE1323" i="1"/>
  <c r="BD1323" i="1"/>
  <c r="BC1323" i="1"/>
  <c r="BB1323" i="1"/>
  <c r="BA1323" i="1"/>
  <c r="AZ1323" i="1"/>
  <c r="AY1323" i="1"/>
  <c r="AX1323" i="1"/>
  <c r="AW1323" i="1"/>
  <c r="AT1323" i="1" s="1"/>
  <c r="K1323" i="1" s="1"/>
  <c r="AV1323" i="1"/>
  <c r="AU1323" i="1"/>
  <c r="AS1323" i="1"/>
  <c r="AR1323" i="1"/>
  <c r="M1323" i="1" s="1"/>
  <c r="AQ1323" i="1"/>
  <c r="AO1323" i="1"/>
  <c r="AN1323" i="1"/>
  <c r="AP1323" i="1" s="1"/>
  <c r="AM1323" i="1"/>
  <c r="AL1323" i="1"/>
  <c r="AK1323" i="1"/>
  <c r="AJ1323" i="1"/>
  <c r="AI1323" i="1"/>
  <c r="CD1322" i="1"/>
  <c r="BM1322" i="1"/>
  <c r="BL1322" i="1"/>
  <c r="BK1322" i="1"/>
  <c r="BJ1322" i="1"/>
  <c r="BI1322" i="1"/>
  <c r="BH1322" i="1"/>
  <c r="BG1322" i="1"/>
  <c r="BF1322" i="1"/>
  <c r="BE1322" i="1"/>
  <c r="BD1322" i="1"/>
  <c r="BC1322" i="1"/>
  <c r="BB1322" i="1"/>
  <c r="BA1322" i="1"/>
  <c r="AZ1322" i="1"/>
  <c r="AY1322" i="1"/>
  <c r="AX1322" i="1"/>
  <c r="AW1322" i="1"/>
  <c r="AT1322" i="1" s="1"/>
  <c r="K1322" i="1" s="1"/>
  <c r="AV1322" i="1"/>
  <c r="AU1322" i="1"/>
  <c r="AS1322" i="1"/>
  <c r="AR1322" i="1"/>
  <c r="M1322" i="1" s="1"/>
  <c r="AQ1322" i="1"/>
  <c r="AO1322" i="1"/>
  <c r="AN1322" i="1"/>
  <c r="AP1322" i="1" s="1"/>
  <c r="AM1322" i="1"/>
  <c r="AL1322" i="1"/>
  <c r="AK1322" i="1"/>
  <c r="AJ1322" i="1"/>
  <c r="AI1322" i="1"/>
  <c r="CD1321" i="1"/>
  <c r="BM1321" i="1"/>
  <c r="BL1321" i="1"/>
  <c r="BK1321" i="1"/>
  <c r="BJ1321" i="1"/>
  <c r="BI1321" i="1"/>
  <c r="BH1321" i="1"/>
  <c r="BG1321" i="1"/>
  <c r="BF1321" i="1"/>
  <c r="BE1321" i="1"/>
  <c r="BD1321" i="1"/>
  <c r="BC1321" i="1"/>
  <c r="BB1321" i="1"/>
  <c r="BA1321" i="1"/>
  <c r="AZ1321" i="1"/>
  <c r="AY1321" i="1"/>
  <c r="AX1321" i="1"/>
  <c r="AW1321" i="1"/>
  <c r="AT1321" i="1" s="1"/>
  <c r="K1321" i="1" s="1"/>
  <c r="AV1321" i="1"/>
  <c r="AU1321" i="1"/>
  <c r="AS1321" i="1"/>
  <c r="AR1321" i="1"/>
  <c r="M1321" i="1" s="1"/>
  <c r="AQ1321" i="1"/>
  <c r="AO1321" i="1"/>
  <c r="AN1321" i="1"/>
  <c r="AP1321" i="1" s="1"/>
  <c r="AM1321" i="1"/>
  <c r="AL1321" i="1"/>
  <c r="AK1321" i="1"/>
  <c r="AJ1321" i="1"/>
  <c r="AI1321" i="1"/>
  <c r="CD1320" i="1"/>
  <c r="BM1320" i="1"/>
  <c r="BL1320" i="1"/>
  <c r="BK1320" i="1"/>
  <c r="BJ1320" i="1"/>
  <c r="BI1320" i="1"/>
  <c r="BH1320" i="1"/>
  <c r="BG1320" i="1"/>
  <c r="BF1320" i="1"/>
  <c r="BE1320" i="1"/>
  <c r="BD1320" i="1"/>
  <c r="BC1320" i="1"/>
  <c r="BB1320" i="1"/>
  <c r="BA1320" i="1"/>
  <c r="AZ1320" i="1"/>
  <c r="AY1320" i="1"/>
  <c r="AX1320" i="1"/>
  <c r="AW1320" i="1"/>
  <c r="AT1320" i="1" s="1"/>
  <c r="K1320" i="1" s="1"/>
  <c r="AV1320" i="1"/>
  <c r="AU1320" i="1"/>
  <c r="AS1320" i="1"/>
  <c r="AR1320" i="1"/>
  <c r="M1320" i="1" s="1"/>
  <c r="AQ1320" i="1"/>
  <c r="AO1320" i="1"/>
  <c r="AN1320" i="1"/>
  <c r="AP1320" i="1" s="1"/>
  <c r="AM1320" i="1"/>
  <c r="AL1320" i="1"/>
  <c r="AK1320" i="1"/>
  <c r="AJ1320" i="1"/>
  <c r="AI1320" i="1"/>
  <c r="CD1319" i="1"/>
  <c r="BM1319" i="1"/>
  <c r="BL1319" i="1"/>
  <c r="BK1319" i="1"/>
  <c r="BJ1319" i="1"/>
  <c r="BI1319" i="1"/>
  <c r="BH1319" i="1"/>
  <c r="BG1319" i="1"/>
  <c r="BF1319" i="1"/>
  <c r="BE1319" i="1"/>
  <c r="BD1319" i="1"/>
  <c r="BC1319" i="1"/>
  <c r="BB1319" i="1"/>
  <c r="BA1319" i="1"/>
  <c r="AZ1319" i="1"/>
  <c r="AY1319" i="1"/>
  <c r="AX1319" i="1"/>
  <c r="AW1319" i="1"/>
  <c r="AT1319" i="1" s="1"/>
  <c r="K1319" i="1" s="1"/>
  <c r="AV1319" i="1"/>
  <c r="AU1319" i="1"/>
  <c r="AS1319" i="1"/>
  <c r="AR1319" i="1"/>
  <c r="M1319" i="1" s="1"/>
  <c r="AQ1319" i="1"/>
  <c r="AO1319" i="1"/>
  <c r="AN1319" i="1"/>
  <c r="AP1319" i="1" s="1"/>
  <c r="AM1319" i="1"/>
  <c r="AL1319" i="1"/>
  <c r="AK1319" i="1"/>
  <c r="AJ1319" i="1"/>
  <c r="AI1319" i="1"/>
  <c r="AH1319" i="1"/>
  <c r="BM1318" i="1"/>
  <c r="BL1318" i="1"/>
  <c r="BK1318" i="1"/>
  <c r="BJ1318" i="1"/>
  <c r="BI1318" i="1"/>
  <c r="BH1318" i="1"/>
  <c r="BG1318" i="1"/>
  <c r="BF1318" i="1"/>
  <c r="BE1318" i="1"/>
  <c r="BD1318" i="1"/>
  <c r="BC1318" i="1"/>
  <c r="BB1318" i="1"/>
  <c r="BA1318" i="1"/>
  <c r="AZ1318" i="1"/>
  <c r="AY1318" i="1"/>
  <c r="AX1318" i="1"/>
  <c r="AW1318" i="1"/>
  <c r="AT1318" i="1" s="1"/>
  <c r="K1318" i="1" s="1"/>
  <c r="AV1318" i="1"/>
  <c r="AU1318" i="1"/>
  <c r="AS1318" i="1"/>
  <c r="AR1318" i="1"/>
  <c r="M1318" i="1" s="1"/>
  <c r="AQ1318" i="1"/>
  <c r="AO1318" i="1"/>
  <c r="AN1318" i="1"/>
  <c r="AP1318" i="1" s="1"/>
  <c r="AM1318" i="1"/>
  <c r="AL1318" i="1"/>
  <c r="AK1318" i="1"/>
  <c r="AJ1318" i="1"/>
  <c r="AI1318" i="1"/>
  <c r="CD1317" i="1"/>
  <c r="BM1317" i="1"/>
  <c r="BL1317" i="1"/>
  <c r="BK1317" i="1"/>
  <c r="BJ1317" i="1"/>
  <c r="BI1317" i="1"/>
  <c r="BH1317" i="1"/>
  <c r="BG1317" i="1"/>
  <c r="BF1317" i="1"/>
  <c r="BE1317" i="1"/>
  <c r="BD1317" i="1"/>
  <c r="BC1317" i="1"/>
  <c r="BB1317" i="1"/>
  <c r="BA1317" i="1"/>
  <c r="AZ1317" i="1"/>
  <c r="AY1317" i="1"/>
  <c r="AX1317" i="1"/>
  <c r="AW1317" i="1"/>
  <c r="AT1317" i="1" s="1"/>
  <c r="K1317" i="1" s="1"/>
  <c r="AV1317" i="1"/>
  <c r="AU1317" i="1"/>
  <c r="AS1317" i="1"/>
  <c r="AR1317" i="1"/>
  <c r="M1317" i="1" s="1"/>
  <c r="AQ1317" i="1"/>
  <c r="AO1317" i="1"/>
  <c r="AN1317" i="1"/>
  <c r="AP1317" i="1" s="1"/>
  <c r="AM1317" i="1"/>
  <c r="AL1317" i="1"/>
  <c r="AK1317" i="1"/>
  <c r="AJ1317" i="1"/>
  <c r="AI1317" i="1"/>
  <c r="CD1316" i="1"/>
  <c r="BM1316" i="1"/>
  <c r="BL1316" i="1"/>
  <c r="BK1316" i="1"/>
  <c r="BJ1316" i="1"/>
  <c r="BI1316" i="1"/>
  <c r="BH1316" i="1"/>
  <c r="BG1316" i="1"/>
  <c r="BF1316" i="1"/>
  <c r="BE1316" i="1"/>
  <c r="BD1316" i="1"/>
  <c r="BC1316" i="1"/>
  <c r="BB1316" i="1"/>
  <c r="BA1316" i="1"/>
  <c r="AZ1316" i="1"/>
  <c r="AY1316" i="1"/>
  <c r="AX1316" i="1"/>
  <c r="AW1316" i="1"/>
  <c r="AT1316" i="1" s="1"/>
  <c r="K1316" i="1" s="1"/>
  <c r="AV1316" i="1"/>
  <c r="AU1316" i="1"/>
  <c r="AS1316" i="1"/>
  <c r="AR1316" i="1"/>
  <c r="M1316" i="1" s="1"/>
  <c r="AQ1316" i="1"/>
  <c r="AO1316" i="1"/>
  <c r="AN1316" i="1"/>
  <c r="AP1316" i="1" s="1"/>
  <c r="AM1316" i="1"/>
  <c r="AL1316" i="1"/>
  <c r="AK1316" i="1"/>
  <c r="AJ1316" i="1"/>
  <c r="AI1316" i="1"/>
  <c r="CD1315" i="1"/>
  <c r="BM1315" i="1"/>
  <c r="BL1315" i="1"/>
  <c r="BK1315" i="1"/>
  <c r="BJ1315" i="1"/>
  <c r="BI1315" i="1"/>
  <c r="BH1315" i="1"/>
  <c r="BG1315" i="1"/>
  <c r="BF1315" i="1"/>
  <c r="BE1315" i="1"/>
  <c r="BD1315" i="1"/>
  <c r="BC1315" i="1"/>
  <c r="BB1315" i="1"/>
  <c r="BA1315" i="1"/>
  <c r="AZ1315" i="1"/>
  <c r="AY1315" i="1"/>
  <c r="AX1315" i="1"/>
  <c r="AW1315" i="1"/>
  <c r="AT1315" i="1" s="1"/>
  <c r="K1315" i="1" s="1"/>
  <c r="AV1315" i="1"/>
  <c r="AU1315" i="1"/>
  <c r="AS1315" i="1"/>
  <c r="AR1315" i="1"/>
  <c r="M1315" i="1" s="1"/>
  <c r="AQ1315" i="1"/>
  <c r="AO1315" i="1"/>
  <c r="AN1315" i="1"/>
  <c r="AP1315" i="1" s="1"/>
  <c r="AM1315" i="1"/>
  <c r="AL1315" i="1"/>
  <c r="AK1315" i="1"/>
  <c r="AJ1315" i="1"/>
  <c r="AI1315" i="1"/>
  <c r="CD1314" i="1"/>
  <c r="BM1314" i="1"/>
  <c r="BL1314" i="1"/>
  <c r="BK1314" i="1"/>
  <c r="BJ1314" i="1"/>
  <c r="BI1314" i="1"/>
  <c r="BH1314" i="1"/>
  <c r="BG1314" i="1"/>
  <c r="BF1314" i="1"/>
  <c r="BE1314" i="1"/>
  <c r="BD1314" i="1"/>
  <c r="BC1314" i="1"/>
  <c r="BB1314" i="1"/>
  <c r="BA1314" i="1"/>
  <c r="AZ1314" i="1"/>
  <c r="AY1314" i="1"/>
  <c r="AX1314" i="1"/>
  <c r="AW1314" i="1"/>
  <c r="AT1314" i="1" s="1"/>
  <c r="K1314" i="1" s="1"/>
  <c r="AV1314" i="1"/>
  <c r="AU1314" i="1"/>
  <c r="AS1314" i="1"/>
  <c r="AR1314" i="1"/>
  <c r="M1314" i="1" s="1"/>
  <c r="AQ1314" i="1"/>
  <c r="AO1314" i="1"/>
  <c r="AN1314" i="1"/>
  <c r="AP1314" i="1" s="1"/>
  <c r="AM1314" i="1"/>
  <c r="AL1314" i="1"/>
  <c r="AK1314" i="1"/>
  <c r="AJ1314" i="1"/>
  <c r="AI1314" i="1"/>
  <c r="BM1313" i="1"/>
  <c r="BL1313" i="1"/>
  <c r="BK1313" i="1"/>
  <c r="BJ1313" i="1"/>
  <c r="BI1313" i="1"/>
  <c r="BH1313" i="1"/>
  <c r="BG1313" i="1"/>
  <c r="BF1313" i="1"/>
  <c r="BE1313" i="1"/>
  <c r="BD1313" i="1"/>
  <c r="BC1313" i="1"/>
  <c r="BB1313" i="1"/>
  <c r="BA1313" i="1"/>
  <c r="AZ1313" i="1"/>
  <c r="AY1313" i="1"/>
  <c r="AX1313" i="1"/>
  <c r="AW1313" i="1"/>
  <c r="AV1313" i="1"/>
  <c r="AU1313" i="1"/>
  <c r="AS1313" i="1"/>
  <c r="AR1313" i="1"/>
  <c r="M1313" i="1" s="1"/>
  <c r="AQ1313" i="1"/>
  <c r="AO1313" i="1"/>
  <c r="AN1313" i="1"/>
  <c r="AP1313" i="1" s="1"/>
  <c r="AM1313" i="1"/>
  <c r="AL1313" i="1"/>
  <c r="AK1313" i="1"/>
  <c r="AJ1313" i="1"/>
  <c r="AI1313" i="1"/>
  <c r="CD1312" i="1"/>
  <c r="BM1312" i="1"/>
  <c r="BL1312" i="1"/>
  <c r="BK1312" i="1"/>
  <c r="BJ1312" i="1"/>
  <c r="BI1312" i="1"/>
  <c r="BH1312" i="1"/>
  <c r="BG1312" i="1"/>
  <c r="BF1312" i="1"/>
  <c r="BE1312" i="1"/>
  <c r="BD1312" i="1"/>
  <c r="BC1312" i="1"/>
  <c r="BB1312" i="1"/>
  <c r="BA1312" i="1"/>
  <c r="AZ1312" i="1"/>
  <c r="AY1312" i="1"/>
  <c r="AX1312" i="1"/>
  <c r="AW1312" i="1"/>
  <c r="AV1312" i="1"/>
  <c r="AU1312" i="1"/>
  <c r="AS1312" i="1"/>
  <c r="AR1312" i="1"/>
  <c r="M1312" i="1" s="1"/>
  <c r="AQ1312" i="1"/>
  <c r="AO1312" i="1"/>
  <c r="AN1312" i="1"/>
  <c r="AP1312" i="1" s="1"/>
  <c r="AM1312" i="1"/>
  <c r="AL1312" i="1"/>
  <c r="AK1312" i="1"/>
  <c r="AJ1312" i="1"/>
  <c r="AI1312" i="1"/>
  <c r="CD1311" i="1"/>
  <c r="BM1311" i="1"/>
  <c r="BL1311" i="1"/>
  <c r="BK1311" i="1"/>
  <c r="BJ1311" i="1"/>
  <c r="BI1311" i="1"/>
  <c r="BH1311" i="1"/>
  <c r="BG1311" i="1"/>
  <c r="BF1311" i="1"/>
  <c r="BE1311" i="1"/>
  <c r="BD1311" i="1"/>
  <c r="BC1311" i="1"/>
  <c r="BB1311" i="1"/>
  <c r="BA1311" i="1"/>
  <c r="AZ1311" i="1"/>
  <c r="AY1311" i="1"/>
  <c r="AX1311" i="1"/>
  <c r="AW1311" i="1"/>
  <c r="AV1311" i="1"/>
  <c r="AU1311" i="1"/>
  <c r="AS1311" i="1"/>
  <c r="AR1311" i="1"/>
  <c r="M1311" i="1" s="1"/>
  <c r="AQ1311" i="1"/>
  <c r="AO1311" i="1"/>
  <c r="AN1311" i="1"/>
  <c r="AP1311" i="1" s="1"/>
  <c r="AM1311" i="1"/>
  <c r="AL1311" i="1"/>
  <c r="AK1311" i="1"/>
  <c r="AJ1311" i="1"/>
  <c r="AI1311" i="1"/>
  <c r="CD1310" i="1"/>
  <c r="BM1310" i="1"/>
  <c r="BL1310" i="1"/>
  <c r="BK1310" i="1"/>
  <c r="BJ1310" i="1"/>
  <c r="BI1310" i="1"/>
  <c r="BH1310" i="1"/>
  <c r="BG1310" i="1"/>
  <c r="BF1310" i="1"/>
  <c r="BE1310" i="1"/>
  <c r="BD1310" i="1"/>
  <c r="BC1310" i="1"/>
  <c r="BB1310" i="1"/>
  <c r="BA1310" i="1"/>
  <c r="AZ1310" i="1"/>
  <c r="AY1310" i="1"/>
  <c r="AX1310" i="1"/>
  <c r="AW1310" i="1"/>
  <c r="AV1310" i="1"/>
  <c r="AU1310" i="1"/>
  <c r="AS1310" i="1"/>
  <c r="AR1310" i="1"/>
  <c r="M1310" i="1" s="1"/>
  <c r="AQ1310" i="1"/>
  <c r="AO1310" i="1"/>
  <c r="AN1310" i="1"/>
  <c r="AP1310" i="1" s="1"/>
  <c r="AM1310" i="1"/>
  <c r="AL1310" i="1"/>
  <c r="AK1310" i="1"/>
  <c r="AJ1310" i="1"/>
  <c r="AI1310" i="1"/>
  <c r="CD1309" i="1"/>
  <c r="BM1309" i="1"/>
  <c r="BL1309" i="1"/>
  <c r="BK1309" i="1"/>
  <c r="BJ1309" i="1"/>
  <c r="BI1309" i="1"/>
  <c r="BH1309" i="1"/>
  <c r="BG1309" i="1"/>
  <c r="BF1309" i="1"/>
  <c r="BE1309" i="1"/>
  <c r="BD1309" i="1"/>
  <c r="BC1309" i="1"/>
  <c r="BB1309" i="1"/>
  <c r="BA1309" i="1"/>
  <c r="AZ1309" i="1"/>
  <c r="AY1309" i="1"/>
  <c r="AX1309" i="1"/>
  <c r="AW1309" i="1"/>
  <c r="AV1309" i="1"/>
  <c r="AU1309" i="1"/>
  <c r="AS1309" i="1"/>
  <c r="AR1309" i="1"/>
  <c r="M1309" i="1" s="1"/>
  <c r="AQ1309" i="1"/>
  <c r="AO1309" i="1"/>
  <c r="AN1309" i="1"/>
  <c r="AP1309" i="1" s="1"/>
  <c r="AM1309" i="1"/>
  <c r="AL1309" i="1"/>
  <c r="AK1309" i="1"/>
  <c r="AJ1309" i="1"/>
  <c r="AI1309" i="1"/>
  <c r="Q1309" i="1"/>
  <c r="CD1308" i="1"/>
  <c r="BM1308" i="1"/>
  <c r="BL1308" i="1"/>
  <c r="BK1308" i="1"/>
  <c r="BJ1308" i="1"/>
  <c r="BI1308" i="1"/>
  <c r="BH1308" i="1"/>
  <c r="BG1308" i="1"/>
  <c r="BF1308" i="1"/>
  <c r="BE1308" i="1"/>
  <c r="BD1308" i="1"/>
  <c r="BC1308" i="1"/>
  <c r="BB1308" i="1"/>
  <c r="BA1308" i="1"/>
  <c r="AZ1308" i="1"/>
  <c r="AY1308" i="1"/>
  <c r="AX1308" i="1"/>
  <c r="AW1308" i="1"/>
  <c r="AT1308" i="1" s="1"/>
  <c r="K1308" i="1" s="1"/>
  <c r="AV1308" i="1"/>
  <c r="AU1308" i="1"/>
  <c r="AS1308" i="1"/>
  <c r="AR1308" i="1"/>
  <c r="M1308" i="1" s="1"/>
  <c r="AQ1308" i="1"/>
  <c r="AO1308" i="1"/>
  <c r="AN1308" i="1"/>
  <c r="AP1308" i="1" s="1"/>
  <c r="AM1308" i="1"/>
  <c r="AL1308" i="1"/>
  <c r="AK1308" i="1"/>
  <c r="AJ1308" i="1"/>
  <c r="AI1308" i="1"/>
  <c r="AH1308" i="1"/>
  <c r="Q1308" i="1"/>
  <c r="BM1307" i="1"/>
  <c r="BL1307" i="1"/>
  <c r="BK1307" i="1"/>
  <c r="BJ1307" i="1"/>
  <c r="BI1307" i="1"/>
  <c r="BH1307" i="1"/>
  <c r="BG1307" i="1"/>
  <c r="BF1307" i="1"/>
  <c r="BE1307" i="1"/>
  <c r="BD1307" i="1"/>
  <c r="BC1307" i="1"/>
  <c r="BB1307" i="1"/>
  <c r="BA1307" i="1"/>
  <c r="AZ1307" i="1"/>
  <c r="AY1307" i="1"/>
  <c r="AX1307" i="1"/>
  <c r="AW1307" i="1"/>
  <c r="AT1307" i="1" s="1"/>
  <c r="K1307" i="1" s="1"/>
  <c r="AV1307" i="1"/>
  <c r="AU1307" i="1"/>
  <c r="AS1307" i="1"/>
  <c r="AR1307" i="1"/>
  <c r="M1307" i="1" s="1"/>
  <c r="AQ1307" i="1"/>
  <c r="AO1307" i="1"/>
  <c r="AN1307" i="1"/>
  <c r="AP1307" i="1" s="1"/>
  <c r="AM1307" i="1"/>
  <c r="AL1307" i="1"/>
  <c r="AK1307" i="1"/>
  <c r="AJ1307" i="1"/>
  <c r="AI1307" i="1"/>
  <c r="CD1306" i="1"/>
  <c r="BM1306" i="1"/>
  <c r="BL1306" i="1"/>
  <c r="BK1306" i="1"/>
  <c r="BJ1306" i="1"/>
  <c r="BI1306" i="1"/>
  <c r="BH1306" i="1"/>
  <c r="BG1306" i="1"/>
  <c r="BF1306" i="1"/>
  <c r="BE1306" i="1"/>
  <c r="BD1306" i="1"/>
  <c r="BC1306" i="1"/>
  <c r="BB1306" i="1"/>
  <c r="BA1306" i="1"/>
  <c r="AZ1306" i="1"/>
  <c r="AY1306" i="1"/>
  <c r="AX1306" i="1"/>
  <c r="AW1306" i="1"/>
  <c r="AT1306" i="1" s="1"/>
  <c r="K1306" i="1" s="1"/>
  <c r="AV1306" i="1"/>
  <c r="AU1306" i="1"/>
  <c r="AS1306" i="1"/>
  <c r="AR1306" i="1"/>
  <c r="M1306" i="1" s="1"/>
  <c r="AQ1306" i="1"/>
  <c r="AO1306" i="1"/>
  <c r="AN1306" i="1"/>
  <c r="AP1306" i="1" s="1"/>
  <c r="AM1306" i="1"/>
  <c r="AL1306" i="1"/>
  <c r="AK1306" i="1"/>
  <c r="AJ1306" i="1"/>
  <c r="AI1306" i="1"/>
  <c r="AH1306" i="1"/>
  <c r="Q1306" i="1"/>
  <c r="CD1305" i="1"/>
  <c r="BM1305" i="1"/>
  <c r="BL1305" i="1"/>
  <c r="BK1305" i="1"/>
  <c r="BJ1305" i="1"/>
  <c r="BI1305" i="1"/>
  <c r="BH1305" i="1"/>
  <c r="BG1305" i="1"/>
  <c r="BF1305" i="1"/>
  <c r="BE1305" i="1"/>
  <c r="BD1305" i="1"/>
  <c r="BC1305" i="1"/>
  <c r="BB1305" i="1"/>
  <c r="BA1305" i="1"/>
  <c r="AZ1305" i="1"/>
  <c r="AY1305" i="1"/>
  <c r="AX1305" i="1"/>
  <c r="AW1305" i="1"/>
  <c r="AT1305" i="1" s="1"/>
  <c r="K1305" i="1" s="1"/>
  <c r="AV1305" i="1"/>
  <c r="AU1305" i="1"/>
  <c r="AS1305" i="1"/>
  <c r="AR1305" i="1"/>
  <c r="M1305" i="1" s="1"/>
  <c r="AQ1305" i="1"/>
  <c r="AO1305" i="1"/>
  <c r="AN1305" i="1"/>
  <c r="AP1305" i="1" s="1"/>
  <c r="AM1305" i="1"/>
  <c r="AL1305" i="1"/>
  <c r="AK1305" i="1"/>
  <c r="AJ1305" i="1"/>
  <c r="AI1305" i="1"/>
  <c r="AH1305" i="1"/>
  <c r="CD1304" i="1"/>
  <c r="BM1304" i="1"/>
  <c r="BL1304" i="1"/>
  <c r="BK1304" i="1"/>
  <c r="BJ1304" i="1"/>
  <c r="BI1304" i="1"/>
  <c r="BH1304" i="1"/>
  <c r="BG1304" i="1"/>
  <c r="BF1304" i="1"/>
  <c r="BE1304" i="1"/>
  <c r="BD1304" i="1"/>
  <c r="BC1304" i="1"/>
  <c r="BB1304" i="1"/>
  <c r="BA1304" i="1"/>
  <c r="AZ1304" i="1"/>
  <c r="AY1304" i="1"/>
  <c r="AX1304" i="1"/>
  <c r="AW1304" i="1"/>
  <c r="AT1304" i="1" s="1"/>
  <c r="K1304" i="1" s="1"/>
  <c r="AV1304" i="1"/>
  <c r="AU1304" i="1"/>
  <c r="AS1304" i="1"/>
  <c r="AR1304" i="1"/>
  <c r="M1304" i="1" s="1"/>
  <c r="AQ1304" i="1"/>
  <c r="AO1304" i="1"/>
  <c r="AN1304" i="1"/>
  <c r="AP1304" i="1" s="1"/>
  <c r="AM1304" i="1"/>
  <c r="AL1304" i="1"/>
  <c r="AK1304" i="1"/>
  <c r="AJ1304" i="1"/>
  <c r="AI1304" i="1"/>
  <c r="Q1304" i="1"/>
  <c r="CD1303" i="1"/>
  <c r="BM1303" i="1"/>
  <c r="BL1303" i="1"/>
  <c r="BK1303" i="1"/>
  <c r="BJ1303" i="1"/>
  <c r="BI1303" i="1"/>
  <c r="BH1303" i="1"/>
  <c r="BG1303" i="1"/>
  <c r="BF1303" i="1"/>
  <c r="BE1303" i="1"/>
  <c r="BD1303" i="1"/>
  <c r="BC1303" i="1"/>
  <c r="BB1303" i="1"/>
  <c r="BA1303" i="1"/>
  <c r="AZ1303" i="1"/>
  <c r="AY1303" i="1"/>
  <c r="AX1303" i="1"/>
  <c r="AW1303" i="1"/>
  <c r="AT1303" i="1" s="1"/>
  <c r="K1303" i="1" s="1"/>
  <c r="AV1303" i="1"/>
  <c r="AU1303" i="1"/>
  <c r="AS1303" i="1"/>
  <c r="AR1303" i="1"/>
  <c r="M1303" i="1" s="1"/>
  <c r="AQ1303" i="1"/>
  <c r="AO1303" i="1"/>
  <c r="AN1303" i="1"/>
  <c r="AP1303" i="1" s="1"/>
  <c r="AM1303" i="1"/>
  <c r="AL1303" i="1"/>
  <c r="AK1303" i="1"/>
  <c r="AJ1303" i="1"/>
  <c r="AI1303" i="1"/>
  <c r="AH1303" i="1"/>
  <c r="BM1302" i="1"/>
  <c r="BL1302" i="1"/>
  <c r="BK1302" i="1"/>
  <c r="BJ1302" i="1"/>
  <c r="BI1302" i="1"/>
  <c r="BH1302" i="1"/>
  <c r="BG1302" i="1"/>
  <c r="BF1302" i="1"/>
  <c r="BE1302" i="1"/>
  <c r="BD1302" i="1"/>
  <c r="BC1302" i="1"/>
  <c r="BB1302" i="1"/>
  <c r="BA1302" i="1"/>
  <c r="AZ1302" i="1"/>
  <c r="AY1302" i="1"/>
  <c r="AX1302" i="1"/>
  <c r="AW1302" i="1"/>
  <c r="AT1302" i="1" s="1"/>
  <c r="K1302" i="1" s="1"/>
  <c r="AV1302" i="1"/>
  <c r="AU1302" i="1"/>
  <c r="AS1302" i="1"/>
  <c r="AR1302" i="1"/>
  <c r="M1302" i="1" s="1"/>
  <c r="AQ1302" i="1"/>
  <c r="AO1302" i="1"/>
  <c r="AN1302" i="1"/>
  <c r="AP1302" i="1" s="1"/>
  <c r="AM1302" i="1"/>
  <c r="AL1302" i="1"/>
  <c r="AK1302" i="1"/>
  <c r="AJ1302" i="1"/>
  <c r="AI1302" i="1"/>
  <c r="BM1301" i="1"/>
  <c r="BL1301" i="1"/>
  <c r="BK1301" i="1"/>
  <c r="BJ1301" i="1"/>
  <c r="BI1301" i="1"/>
  <c r="BH1301" i="1"/>
  <c r="BG1301" i="1"/>
  <c r="BF1301" i="1"/>
  <c r="BE1301" i="1"/>
  <c r="BD1301" i="1"/>
  <c r="BC1301" i="1"/>
  <c r="BB1301" i="1"/>
  <c r="BA1301" i="1"/>
  <c r="AZ1301" i="1"/>
  <c r="AY1301" i="1"/>
  <c r="AX1301" i="1"/>
  <c r="AW1301" i="1"/>
  <c r="AT1301" i="1" s="1"/>
  <c r="K1301" i="1" s="1"/>
  <c r="AV1301" i="1"/>
  <c r="AU1301" i="1"/>
  <c r="AS1301" i="1"/>
  <c r="AR1301" i="1"/>
  <c r="M1301" i="1" s="1"/>
  <c r="AQ1301" i="1"/>
  <c r="AO1301" i="1"/>
  <c r="AN1301" i="1"/>
  <c r="AP1301" i="1" s="1"/>
  <c r="AM1301" i="1"/>
  <c r="AL1301" i="1"/>
  <c r="AK1301" i="1"/>
  <c r="AJ1301" i="1"/>
  <c r="AI1301" i="1"/>
  <c r="CD1300" i="1"/>
  <c r="BM1300" i="1"/>
  <c r="BL1300" i="1"/>
  <c r="BK1300" i="1"/>
  <c r="BJ1300" i="1"/>
  <c r="BI1300" i="1"/>
  <c r="BH1300" i="1"/>
  <c r="BG1300" i="1"/>
  <c r="BF1300" i="1"/>
  <c r="BE1300" i="1"/>
  <c r="BD1300" i="1"/>
  <c r="BC1300" i="1"/>
  <c r="BB1300" i="1"/>
  <c r="BA1300" i="1"/>
  <c r="AZ1300" i="1"/>
  <c r="AY1300" i="1"/>
  <c r="AX1300" i="1"/>
  <c r="AW1300" i="1"/>
  <c r="AT1300" i="1" s="1"/>
  <c r="K1300" i="1" s="1"/>
  <c r="AV1300" i="1"/>
  <c r="AU1300" i="1"/>
  <c r="AS1300" i="1"/>
  <c r="AR1300" i="1"/>
  <c r="M1300" i="1" s="1"/>
  <c r="AQ1300" i="1"/>
  <c r="AO1300" i="1"/>
  <c r="AN1300" i="1"/>
  <c r="AP1300" i="1" s="1"/>
  <c r="AM1300" i="1"/>
  <c r="AL1300" i="1"/>
  <c r="AK1300" i="1"/>
  <c r="AJ1300" i="1"/>
  <c r="AI1300" i="1"/>
  <c r="CD1299" i="1"/>
  <c r="BM1299" i="1"/>
  <c r="BL1299" i="1"/>
  <c r="BK1299" i="1"/>
  <c r="BJ1299" i="1"/>
  <c r="BI1299" i="1"/>
  <c r="BH1299" i="1"/>
  <c r="BG1299" i="1"/>
  <c r="BF1299" i="1"/>
  <c r="BE1299" i="1"/>
  <c r="BD1299" i="1"/>
  <c r="BC1299" i="1"/>
  <c r="BB1299" i="1"/>
  <c r="BA1299" i="1"/>
  <c r="AZ1299" i="1"/>
  <c r="AY1299" i="1"/>
  <c r="AX1299" i="1"/>
  <c r="AW1299" i="1"/>
  <c r="AT1299" i="1" s="1"/>
  <c r="K1299" i="1" s="1"/>
  <c r="AV1299" i="1"/>
  <c r="AU1299" i="1"/>
  <c r="AS1299" i="1"/>
  <c r="AR1299" i="1"/>
  <c r="M1299" i="1" s="1"/>
  <c r="AQ1299" i="1"/>
  <c r="AO1299" i="1"/>
  <c r="AN1299" i="1"/>
  <c r="AP1299" i="1" s="1"/>
  <c r="AM1299" i="1"/>
  <c r="AL1299" i="1"/>
  <c r="AK1299" i="1"/>
  <c r="AJ1299" i="1"/>
  <c r="AI1299" i="1"/>
  <c r="AH1299" i="1"/>
  <c r="CD1298" i="1"/>
  <c r="BM1298" i="1"/>
  <c r="BL1298" i="1"/>
  <c r="BK1298" i="1"/>
  <c r="BJ1298" i="1"/>
  <c r="BI1298" i="1"/>
  <c r="BH1298" i="1"/>
  <c r="BG1298" i="1"/>
  <c r="BF1298" i="1"/>
  <c r="BE1298" i="1"/>
  <c r="BD1298" i="1"/>
  <c r="BC1298" i="1"/>
  <c r="BB1298" i="1"/>
  <c r="BA1298" i="1"/>
  <c r="AZ1298" i="1"/>
  <c r="AY1298" i="1"/>
  <c r="AX1298" i="1"/>
  <c r="AW1298" i="1"/>
  <c r="AT1298" i="1" s="1"/>
  <c r="K1298" i="1" s="1"/>
  <c r="AV1298" i="1"/>
  <c r="AU1298" i="1"/>
  <c r="AS1298" i="1"/>
  <c r="AR1298" i="1"/>
  <c r="M1298" i="1" s="1"/>
  <c r="AQ1298" i="1"/>
  <c r="AO1298" i="1"/>
  <c r="AN1298" i="1"/>
  <c r="AP1298" i="1" s="1"/>
  <c r="AM1298" i="1"/>
  <c r="AL1298" i="1"/>
  <c r="AK1298" i="1"/>
  <c r="AJ1298" i="1"/>
  <c r="AI1298" i="1"/>
  <c r="Q1298" i="1"/>
  <c r="CD1297" i="1"/>
  <c r="BM1297" i="1"/>
  <c r="BL1297" i="1"/>
  <c r="BK1297" i="1"/>
  <c r="BJ1297" i="1"/>
  <c r="BI1297" i="1"/>
  <c r="BH1297" i="1"/>
  <c r="BG1297" i="1"/>
  <c r="BF1297" i="1"/>
  <c r="BE1297" i="1"/>
  <c r="BD1297" i="1"/>
  <c r="BC1297" i="1"/>
  <c r="BB1297" i="1"/>
  <c r="BA1297" i="1"/>
  <c r="AZ1297" i="1"/>
  <c r="AY1297" i="1"/>
  <c r="AX1297" i="1"/>
  <c r="AW1297" i="1"/>
  <c r="AT1297" i="1" s="1"/>
  <c r="K1297" i="1" s="1"/>
  <c r="AV1297" i="1"/>
  <c r="AU1297" i="1"/>
  <c r="AS1297" i="1"/>
  <c r="AR1297" i="1"/>
  <c r="M1297" i="1" s="1"/>
  <c r="AQ1297" i="1"/>
  <c r="AO1297" i="1"/>
  <c r="AN1297" i="1"/>
  <c r="AP1297" i="1" s="1"/>
  <c r="AM1297" i="1"/>
  <c r="AL1297" i="1"/>
  <c r="AK1297" i="1"/>
  <c r="AJ1297" i="1"/>
  <c r="AI1297" i="1"/>
  <c r="CD1296" i="1"/>
  <c r="BM1296" i="1"/>
  <c r="BL1296" i="1"/>
  <c r="BK1296" i="1"/>
  <c r="BJ1296" i="1"/>
  <c r="BI1296" i="1"/>
  <c r="BH1296" i="1"/>
  <c r="BG1296" i="1"/>
  <c r="BF1296" i="1"/>
  <c r="BE1296" i="1"/>
  <c r="BD1296" i="1"/>
  <c r="BC1296" i="1"/>
  <c r="BB1296" i="1"/>
  <c r="BA1296" i="1"/>
  <c r="AZ1296" i="1"/>
  <c r="AY1296" i="1"/>
  <c r="AX1296" i="1"/>
  <c r="AW1296" i="1"/>
  <c r="AT1296" i="1" s="1"/>
  <c r="K1296" i="1" s="1"/>
  <c r="AV1296" i="1"/>
  <c r="AU1296" i="1"/>
  <c r="AS1296" i="1"/>
  <c r="AR1296" i="1"/>
  <c r="M1296" i="1" s="1"/>
  <c r="AQ1296" i="1"/>
  <c r="AO1296" i="1"/>
  <c r="AN1296" i="1"/>
  <c r="AP1296" i="1" s="1"/>
  <c r="AM1296" i="1"/>
  <c r="AL1296" i="1"/>
  <c r="AK1296" i="1"/>
  <c r="AJ1296" i="1"/>
  <c r="AI1296" i="1"/>
  <c r="Q1296" i="1"/>
  <c r="CD1295" i="1"/>
  <c r="BM1295" i="1"/>
  <c r="BL1295" i="1"/>
  <c r="BK1295" i="1"/>
  <c r="BJ1295" i="1"/>
  <c r="BI1295" i="1"/>
  <c r="BH1295" i="1"/>
  <c r="BG1295" i="1"/>
  <c r="BF1295" i="1"/>
  <c r="BE1295" i="1"/>
  <c r="BD1295" i="1"/>
  <c r="BC1295" i="1"/>
  <c r="BB1295" i="1"/>
  <c r="BA1295" i="1"/>
  <c r="AZ1295" i="1"/>
  <c r="AY1295" i="1"/>
  <c r="AX1295" i="1"/>
  <c r="AW1295" i="1"/>
  <c r="AT1295" i="1" s="1"/>
  <c r="K1295" i="1" s="1"/>
  <c r="AV1295" i="1"/>
  <c r="AU1295" i="1"/>
  <c r="AS1295" i="1"/>
  <c r="AR1295" i="1"/>
  <c r="M1295" i="1" s="1"/>
  <c r="AQ1295" i="1"/>
  <c r="AO1295" i="1"/>
  <c r="AN1295" i="1"/>
  <c r="AP1295" i="1" s="1"/>
  <c r="AM1295" i="1"/>
  <c r="AL1295" i="1"/>
  <c r="AK1295" i="1"/>
  <c r="AJ1295" i="1"/>
  <c r="AI1295" i="1"/>
  <c r="Q1295" i="1"/>
  <c r="CD1294" i="1"/>
  <c r="BM1294" i="1"/>
  <c r="BL1294" i="1"/>
  <c r="BK1294" i="1"/>
  <c r="BJ1294" i="1"/>
  <c r="BI1294" i="1"/>
  <c r="BH1294" i="1"/>
  <c r="BG1294" i="1"/>
  <c r="BF1294" i="1"/>
  <c r="BE1294" i="1"/>
  <c r="BD1294" i="1"/>
  <c r="BC1294" i="1"/>
  <c r="BB1294" i="1"/>
  <c r="BA1294" i="1"/>
  <c r="AZ1294" i="1"/>
  <c r="AY1294" i="1"/>
  <c r="AX1294" i="1"/>
  <c r="AW1294" i="1"/>
  <c r="AV1294" i="1"/>
  <c r="AU1294" i="1"/>
  <c r="AS1294" i="1"/>
  <c r="AR1294" i="1"/>
  <c r="M1294" i="1" s="1"/>
  <c r="AQ1294" i="1"/>
  <c r="AO1294" i="1"/>
  <c r="AN1294" i="1"/>
  <c r="AP1294" i="1" s="1"/>
  <c r="AM1294" i="1"/>
  <c r="AL1294" i="1"/>
  <c r="AK1294" i="1"/>
  <c r="AJ1294" i="1"/>
  <c r="AI1294" i="1"/>
  <c r="CD1293" i="1"/>
  <c r="BM1293" i="1"/>
  <c r="BL1293" i="1"/>
  <c r="BK1293" i="1"/>
  <c r="BJ1293" i="1"/>
  <c r="BI1293" i="1"/>
  <c r="BH1293" i="1"/>
  <c r="BG1293" i="1"/>
  <c r="BF1293" i="1"/>
  <c r="BE1293" i="1"/>
  <c r="BD1293" i="1"/>
  <c r="BC1293" i="1"/>
  <c r="BB1293" i="1"/>
  <c r="BA1293" i="1"/>
  <c r="AZ1293" i="1"/>
  <c r="AY1293" i="1"/>
  <c r="AX1293" i="1"/>
  <c r="AW1293" i="1"/>
  <c r="AV1293" i="1"/>
  <c r="AU1293" i="1"/>
  <c r="AS1293" i="1"/>
  <c r="AR1293" i="1"/>
  <c r="M1293" i="1" s="1"/>
  <c r="AQ1293" i="1"/>
  <c r="AO1293" i="1"/>
  <c r="AN1293" i="1"/>
  <c r="AP1293" i="1" s="1"/>
  <c r="AM1293" i="1"/>
  <c r="AL1293" i="1"/>
  <c r="AK1293" i="1"/>
  <c r="AJ1293" i="1"/>
  <c r="AI1293" i="1"/>
  <c r="CD1292" i="1"/>
  <c r="BM1292" i="1"/>
  <c r="BL1292" i="1"/>
  <c r="BK1292" i="1"/>
  <c r="BJ1292" i="1"/>
  <c r="BI1292" i="1"/>
  <c r="BH1292" i="1"/>
  <c r="BG1292" i="1"/>
  <c r="BF1292" i="1"/>
  <c r="BE1292" i="1"/>
  <c r="BD1292" i="1"/>
  <c r="BC1292" i="1"/>
  <c r="BB1292" i="1"/>
  <c r="BA1292" i="1"/>
  <c r="AZ1292" i="1"/>
  <c r="AY1292" i="1"/>
  <c r="AX1292" i="1"/>
  <c r="AW1292" i="1"/>
  <c r="AT1292" i="1" s="1"/>
  <c r="K1292" i="1" s="1"/>
  <c r="AV1292" i="1"/>
  <c r="AU1292" i="1"/>
  <c r="AS1292" i="1"/>
  <c r="AR1292" i="1"/>
  <c r="M1292" i="1" s="1"/>
  <c r="AQ1292" i="1"/>
  <c r="AO1292" i="1"/>
  <c r="AN1292" i="1"/>
  <c r="AP1292" i="1" s="1"/>
  <c r="AM1292" i="1"/>
  <c r="AL1292" i="1"/>
  <c r="AK1292" i="1"/>
  <c r="AJ1292" i="1"/>
  <c r="AI1292" i="1"/>
  <c r="CD1291" i="1"/>
  <c r="BM1291" i="1"/>
  <c r="BL1291" i="1"/>
  <c r="BK1291" i="1"/>
  <c r="BJ1291" i="1"/>
  <c r="BI1291" i="1"/>
  <c r="BH1291" i="1"/>
  <c r="BG1291" i="1"/>
  <c r="BF1291" i="1"/>
  <c r="BE1291" i="1"/>
  <c r="BD1291" i="1"/>
  <c r="BC1291" i="1"/>
  <c r="BB1291" i="1"/>
  <c r="BA1291" i="1"/>
  <c r="AZ1291" i="1"/>
  <c r="AY1291" i="1"/>
  <c r="AX1291" i="1"/>
  <c r="AW1291" i="1"/>
  <c r="AT1291" i="1" s="1"/>
  <c r="K1291" i="1" s="1"/>
  <c r="AV1291" i="1"/>
  <c r="AU1291" i="1"/>
  <c r="AS1291" i="1"/>
  <c r="AR1291" i="1"/>
  <c r="M1291" i="1" s="1"/>
  <c r="AQ1291" i="1"/>
  <c r="AO1291" i="1"/>
  <c r="AN1291" i="1"/>
  <c r="AP1291" i="1" s="1"/>
  <c r="AM1291" i="1"/>
  <c r="AL1291" i="1"/>
  <c r="AK1291" i="1"/>
  <c r="AJ1291" i="1"/>
  <c r="AI1291" i="1"/>
  <c r="CD1290" i="1"/>
  <c r="BM1290" i="1"/>
  <c r="BL1290" i="1"/>
  <c r="BK1290" i="1"/>
  <c r="BJ1290" i="1"/>
  <c r="BI1290" i="1"/>
  <c r="BH1290" i="1"/>
  <c r="BG1290" i="1"/>
  <c r="BF1290" i="1"/>
  <c r="BE1290" i="1"/>
  <c r="BD1290" i="1"/>
  <c r="BC1290" i="1"/>
  <c r="BB1290" i="1"/>
  <c r="BA1290" i="1"/>
  <c r="AZ1290" i="1"/>
  <c r="AY1290" i="1"/>
  <c r="AX1290" i="1"/>
  <c r="AW1290" i="1"/>
  <c r="AT1290" i="1" s="1"/>
  <c r="K1290" i="1" s="1"/>
  <c r="AV1290" i="1"/>
  <c r="AU1290" i="1"/>
  <c r="AS1290" i="1"/>
  <c r="AR1290" i="1"/>
  <c r="M1290" i="1" s="1"/>
  <c r="AQ1290" i="1"/>
  <c r="AO1290" i="1"/>
  <c r="AN1290" i="1"/>
  <c r="AP1290" i="1" s="1"/>
  <c r="AM1290" i="1"/>
  <c r="AL1290" i="1"/>
  <c r="AK1290" i="1"/>
  <c r="AJ1290" i="1"/>
  <c r="AI1290" i="1"/>
  <c r="CD1289" i="1"/>
  <c r="BM1289" i="1"/>
  <c r="BL1289" i="1"/>
  <c r="BK1289" i="1"/>
  <c r="BJ1289" i="1"/>
  <c r="BI1289" i="1"/>
  <c r="BH1289" i="1"/>
  <c r="BG1289" i="1"/>
  <c r="BF1289" i="1"/>
  <c r="BE1289" i="1"/>
  <c r="BD1289" i="1"/>
  <c r="BC1289" i="1"/>
  <c r="BB1289" i="1"/>
  <c r="BA1289" i="1"/>
  <c r="AZ1289" i="1"/>
  <c r="AY1289" i="1"/>
  <c r="AX1289" i="1"/>
  <c r="AW1289" i="1"/>
  <c r="AT1289" i="1" s="1"/>
  <c r="K1289" i="1" s="1"/>
  <c r="AV1289" i="1"/>
  <c r="AU1289" i="1"/>
  <c r="AS1289" i="1"/>
  <c r="AR1289" i="1"/>
  <c r="M1289" i="1" s="1"/>
  <c r="AQ1289" i="1"/>
  <c r="AO1289" i="1"/>
  <c r="AN1289" i="1"/>
  <c r="AP1289" i="1" s="1"/>
  <c r="AM1289" i="1"/>
  <c r="AL1289" i="1"/>
  <c r="AK1289" i="1"/>
  <c r="AJ1289" i="1"/>
  <c r="AI1289" i="1"/>
  <c r="Q1289" i="1"/>
  <c r="CD1288" i="1"/>
  <c r="BM1288" i="1"/>
  <c r="BL1288" i="1"/>
  <c r="BK1288" i="1"/>
  <c r="BJ1288" i="1"/>
  <c r="BI1288" i="1"/>
  <c r="BH1288" i="1"/>
  <c r="BG1288" i="1"/>
  <c r="BF1288" i="1"/>
  <c r="BE1288" i="1"/>
  <c r="BD1288" i="1"/>
  <c r="BC1288" i="1"/>
  <c r="BB1288" i="1"/>
  <c r="BA1288" i="1"/>
  <c r="AZ1288" i="1"/>
  <c r="AY1288" i="1"/>
  <c r="AX1288" i="1"/>
  <c r="AW1288" i="1"/>
  <c r="AT1288" i="1" s="1"/>
  <c r="K1288" i="1" s="1"/>
  <c r="AV1288" i="1"/>
  <c r="AU1288" i="1"/>
  <c r="AS1288" i="1"/>
  <c r="AR1288" i="1"/>
  <c r="M1288" i="1" s="1"/>
  <c r="AQ1288" i="1"/>
  <c r="AO1288" i="1"/>
  <c r="AN1288" i="1"/>
  <c r="AP1288" i="1" s="1"/>
  <c r="AM1288" i="1"/>
  <c r="AL1288" i="1"/>
  <c r="AK1288" i="1"/>
  <c r="AJ1288" i="1"/>
  <c r="AI1288" i="1"/>
  <c r="AH1288" i="1"/>
  <c r="CD1287" i="1"/>
  <c r="BM1287" i="1"/>
  <c r="BL1287" i="1"/>
  <c r="BK1287" i="1"/>
  <c r="BJ1287" i="1"/>
  <c r="BI1287" i="1"/>
  <c r="BH1287" i="1"/>
  <c r="BG1287" i="1"/>
  <c r="BF1287" i="1"/>
  <c r="BE1287" i="1"/>
  <c r="BD1287" i="1"/>
  <c r="BC1287" i="1"/>
  <c r="BB1287" i="1"/>
  <c r="BA1287" i="1"/>
  <c r="AZ1287" i="1"/>
  <c r="AY1287" i="1"/>
  <c r="AX1287" i="1"/>
  <c r="AW1287" i="1"/>
  <c r="AT1287" i="1" s="1"/>
  <c r="K1287" i="1" s="1"/>
  <c r="AV1287" i="1"/>
  <c r="AU1287" i="1"/>
  <c r="AS1287" i="1"/>
  <c r="AR1287" i="1"/>
  <c r="M1287" i="1" s="1"/>
  <c r="AQ1287" i="1"/>
  <c r="AO1287" i="1"/>
  <c r="AN1287" i="1"/>
  <c r="AP1287" i="1" s="1"/>
  <c r="AM1287" i="1"/>
  <c r="AL1287" i="1"/>
  <c r="AK1287" i="1"/>
  <c r="AJ1287" i="1"/>
  <c r="AI1287" i="1"/>
  <c r="CD1286" i="1"/>
  <c r="BM1286" i="1"/>
  <c r="BL1286" i="1"/>
  <c r="BK1286" i="1"/>
  <c r="BJ1286" i="1"/>
  <c r="BI1286" i="1"/>
  <c r="BH1286" i="1"/>
  <c r="BG1286" i="1"/>
  <c r="BF1286" i="1"/>
  <c r="BE1286" i="1"/>
  <c r="BD1286" i="1"/>
  <c r="BC1286" i="1"/>
  <c r="BB1286" i="1"/>
  <c r="BA1286" i="1"/>
  <c r="AZ1286" i="1"/>
  <c r="AY1286" i="1"/>
  <c r="AX1286" i="1"/>
  <c r="AW1286" i="1"/>
  <c r="AT1286" i="1" s="1"/>
  <c r="K1286" i="1" s="1"/>
  <c r="AV1286" i="1"/>
  <c r="AU1286" i="1"/>
  <c r="AS1286" i="1"/>
  <c r="AR1286" i="1"/>
  <c r="M1286" i="1" s="1"/>
  <c r="AQ1286" i="1"/>
  <c r="AO1286" i="1"/>
  <c r="AN1286" i="1"/>
  <c r="AP1286" i="1" s="1"/>
  <c r="AM1286" i="1"/>
  <c r="AL1286" i="1"/>
  <c r="AK1286" i="1"/>
  <c r="AJ1286" i="1"/>
  <c r="AI1286" i="1"/>
  <c r="Q1286" i="1"/>
  <c r="CD1285" i="1"/>
  <c r="BM1285" i="1"/>
  <c r="BL1285" i="1"/>
  <c r="BK1285" i="1"/>
  <c r="BJ1285" i="1"/>
  <c r="BI1285" i="1"/>
  <c r="BH1285" i="1"/>
  <c r="BG1285" i="1"/>
  <c r="BF1285" i="1"/>
  <c r="BE1285" i="1"/>
  <c r="BD1285" i="1"/>
  <c r="BC1285" i="1"/>
  <c r="BB1285" i="1"/>
  <c r="BA1285" i="1"/>
  <c r="AZ1285" i="1"/>
  <c r="AY1285" i="1"/>
  <c r="AX1285" i="1"/>
  <c r="AW1285" i="1"/>
  <c r="AT1285" i="1" s="1"/>
  <c r="K1285" i="1" s="1"/>
  <c r="AV1285" i="1"/>
  <c r="AU1285" i="1"/>
  <c r="AS1285" i="1"/>
  <c r="AR1285" i="1"/>
  <c r="M1285" i="1" s="1"/>
  <c r="AQ1285" i="1"/>
  <c r="AO1285" i="1"/>
  <c r="AN1285" i="1"/>
  <c r="AP1285" i="1" s="1"/>
  <c r="AM1285" i="1"/>
  <c r="AL1285" i="1"/>
  <c r="AK1285" i="1"/>
  <c r="AJ1285" i="1"/>
  <c r="AI1285" i="1"/>
  <c r="CD1284" i="1"/>
  <c r="BM1284" i="1"/>
  <c r="BL1284" i="1"/>
  <c r="BK1284" i="1"/>
  <c r="BJ1284" i="1"/>
  <c r="BI1284" i="1"/>
  <c r="BH1284" i="1"/>
  <c r="BG1284" i="1"/>
  <c r="BF1284" i="1"/>
  <c r="BE1284" i="1"/>
  <c r="BD1284" i="1"/>
  <c r="BC1284" i="1"/>
  <c r="BB1284" i="1"/>
  <c r="BA1284" i="1"/>
  <c r="AZ1284" i="1"/>
  <c r="AY1284" i="1"/>
  <c r="AX1284" i="1"/>
  <c r="AW1284" i="1"/>
  <c r="AT1284" i="1" s="1"/>
  <c r="K1284" i="1" s="1"/>
  <c r="AV1284" i="1"/>
  <c r="AU1284" i="1"/>
  <c r="AS1284" i="1"/>
  <c r="AR1284" i="1"/>
  <c r="M1284" i="1" s="1"/>
  <c r="AQ1284" i="1"/>
  <c r="AO1284" i="1"/>
  <c r="AN1284" i="1"/>
  <c r="AP1284" i="1" s="1"/>
  <c r="AM1284" i="1"/>
  <c r="AL1284" i="1"/>
  <c r="AK1284" i="1"/>
  <c r="AJ1284" i="1"/>
  <c r="AI1284" i="1"/>
  <c r="Q1284" i="1"/>
  <c r="CD1283" i="1"/>
  <c r="BM1283" i="1"/>
  <c r="BL1283" i="1"/>
  <c r="BK1283" i="1"/>
  <c r="BJ1283" i="1"/>
  <c r="BI1283" i="1"/>
  <c r="BH1283" i="1"/>
  <c r="BG1283" i="1"/>
  <c r="BF1283" i="1"/>
  <c r="BE1283" i="1"/>
  <c r="BD1283" i="1"/>
  <c r="BC1283" i="1"/>
  <c r="BB1283" i="1"/>
  <c r="BA1283" i="1"/>
  <c r="AZ1283" i="1"/>
  <c r="AY1283" i="1"/>
  <c r="AX1283" i="1"/>
  <c r="AW1283" i="1"/>
  <c r="AT1283" i="1" s="1"/>
  <c r="K1283" i="1" s="1"/>
  <c r="AV1283" i="1"/>
  <c r="AU1283" i="1"/>
  <c r="AS1283" i="1"/>
  <c r="AR1283" i="1"/>
  <c r="M1283" i="1" s="1"/>
  <c r="AQ1283" i="1"/>
  <c r="AO1283" i="1"/>
  <c r="AN1283" i="1"/>
  <c r="AP1283" i="1" s="1"/>
  <c r="AM1283" i="1"/>
  <c r="AL1283" i="1"/>
  <c r="AK1283" i="1"/>
  <c r="AJ1283" i="1"/>
  <c r="AI1283" i="1"/>
  <c r="CD1282" i="1"/>
  <c r="BM1282" i="1"/>
  <c r="BL1282" i="1"/>
  <c r="BK1282" i="1"/>
  <c r="BJ1282" i="1"/>
  <c r="BI1282" i="1"/>
  <c r="BH1282" i="1"/>
  <c r="BG1282" i="1"/>
  <c r="BF1282" i="1"/>
  <c r="BE1282" i="1"/>
  <c r="BD1282" i="1"/>
  <c r="BC1282" i="1"/>
  <c r="BB1282" i="1"/>
  <c r="BA1282" i="1"/>
  <c r="AZ1282" i="1"/>
  <c r="AY1282" i="1"/>
  <c r="AX1282" i="1"/>
  <c r="AW1282" i="1"/>
  <c r="AT1282" i="1" s="1"/>
  <c r="K1282" i="1" s="1"/>
  <c r="AV1282" i="1"/>
  <c r="AU1282" i="1"/>
  <c r="AS1282" i="1"/>
  <c r="AR1282" i="1"/>
  <c r="M1282" i="1" s="1"/>
  <c r="AQ1282" i="1"/>
  <c r="AO1282" i="1"/>
  <c r="AN1282" i="1"/>
  <c r="AP1282" i="1" s="1"/>
  <c r="AM1282" i="1"/>
  <c r="AL1282" i="1"/>
  <c r="AK1282" i="1"/>
  <c r="AJ1282" i="1"/>
  <c r="AI1282" i="1"/>
  <c r="CD1281" i="1"/>
  <c r="BM1281" i="1"/>
  <c r="BL1281" i="1"/>
  <c r="BK1281" i="1"/>
  <c r="BJ1281" i="1"/>
  <c r="BI1281" i="1"/>
  <c r="BH1281" i="1"/>
  <c r="BG1281" i="1"/>
  <c r="BF1281" i="1"/>
  <c r="BE1281" i="1"/>
  <c r="BD1281" i="1"/>
  <c r="BC1281" i="1"/>
  <c r="BB1281" i="1"/>
  <c r="BA1281" i="1"/>
  <c r="AZ1281" i="1"/>
  <c r="AY1281" i="1"/>
  <c r="AX1281" i="1"/>
  <c r="AW1281" i="1"/>
  <c r="AT1281" i="1" s="1"/>
  <c r="K1281" i="1" s="1"/>
  <c r="AV1281" i="1"/>
  <c r="AU1281" i="1"/>
  <c r="AS1281" i="1"/>
  <c r="AR1281" i="1"/>
  <c r="M1281" i="1" s="1"/>
  <c r="AQ1281" i="1"/>
  <c r="AO1281" i="1"/>
  <c r="AN1281" i="1"/>
  <c r="AP1281" i="1" s="1"/>
  <c r="AM1281" i="1"/>
  <c r="AL1281" i="1"/>
  <c r="AK1281" i="1"/>
  <c r="AJ1281" i="1"/>
  <c r="AI1281" i="1"/>
  <c r="CD1280" i="1"/>
  <c r="BM1280" i="1"/>
  <c r="BL1280" i="1"/>
  <c r="BK1280" i="1"/>
  <c r="BJ1280" i="1"/>
  <c r="BI1280" i="1"/>
  <c r="BH1280" i="1"/>
  <c r="BG1280" i="1"/>
  <c r="BF1280" i="1"/>
  <c r="BE1280" i="1"/>
  <c r="BD1280" i="1"/>
  <c r="BC1280" i="1"/>
  <c r="BB1280" i="1"/>
  <c r="BA1280" i="1"/>
  <c r="AZ1280" i="1"/>
  <c r="AY1280" i="1"/>
  <c r="AX1280" i="1"/>
  <c r="AW1280" i="1"/>
  <c r="AT1280" i="1" s="1"/>
  <c r="K1280" i="1" s="1"/>
  <c r="AV1280" i="1"/>
  <c r="AU1280" i="1"/>
  <c r="AS1280" i="1"/>
  <c r="AR1280" i="1"/>
  <c r="M1280" i="1" s="1"/>
  <c r="AQ1280" i="1"/>
  <c r="AO1280" i="1"/>
  <c r="AN1280" i="1"/>
  <c r="AP1280" i="1" s="1"/>
  <c r="AM1280" i="1"/>
  <c r="AL1280" i="1"/>
  <c r="AK1280" i="1"/>
  <c r="AJ1280" i="1"/>
  <c r="AI1280" i="1"/>
  <c r="CD1279" i="1"/>
  <c r="BM1279" i="1"/>
  <c r="BL1279" i="1"/>
  <c r="BK1279" i="1"/>
  <c r="BJ1279" i="1"/>
  <c r="BI1279" i="1"/>
  <c r="BH1279" i="1"/>
  <c r="BG1279" i="1"/>
  <c r="BF1279" i="1"/>
  <c r="BE1279" i="1"/>
  <c r="BD1279" i="1"/>
  <c r="BC1279" i="1"/>
  <c r="BB1279" i="1"/>
  <c r="BA1279" i="1"/>
  <c r="AZ1279" i="1"/>
  <c r="AY1279" i="1"/>
  <c r="AX1279" i="1"/>
  <c r="AW1279" i="1"/>
  <c r="AT1279" i="1" s="1"/>
  <c r="K1279" i="1" s="1"/>
  <c r="AV1279" i="1"/>
  <c r="AU1279" i="1"/>
  <c r="AS1279" i="1"/>
  <c r="AR1279" i="1"/>
  <c r="M1279" i="1" s="1"/>
  <c r="AQ1279" i="1"/>
  <c r="AO1279" i="1"/>
  <c r="AN1279" i="1"/>
  <c r="AP1279" i="1" s="1"/>
  <c r="AM1279" i="1"/>
  <c r="AL1279" i="1"/>
  <c r="AK1279" i="1"/>
  <c r="AJ1279" i="1"/>
  <c r="AI1279" i="1"/>
  <c r="AH1279" i="1"/>
  <c r="Q1279" i="1"/>
  <c r="CD1278" i="1"/>
  <c r="BM1278" i="1"/>
  <c r="BL1278" i="1"/>
  <c r="BK1278" i="1"/>
  <c r="BJ1278" i="1"/>
  <c r="BI1278" i="1"/>
  <c r="BH1278" i="1"/>
  <c r="BG1278" i="1"/>
  <c r="BF1278" i="1"/>
  <c r="BE1278" i="1"/>
  <c r="BD1278" i="1"/>
  <c r="BC1278" i="1"/>
  <c r="BB1278" i="1"/>
  <c r="BA1278" i="1"/>
  <c r="AZ1278" i="1"/>
  <c r="AY1278" i="1"/>
  <c r="AX1278" i="1"/>
  <c r="AW1278" i="1"/>
  <c r="AT1278" i="1" s="1"/>
  <c r="K1278" i="1" s="1"/>
  <c r="AV1278" i="1"/>
  <c r="AU1278" i="1"/>
  <c r="AS1278" i="1"/>
  <c r="AR1278" i="1"/>
  <c r="M1278" i="1" s="1"/>
  <c r="AQ1278" i="1"/>
  <c r="AO1278" i="1"/>
  <c r="AN1278" i="1"/>
  <c r="AP1278" i="1" s="1"/>
  <c r="AM1278" i="1"/>
  <c r="AL1278" i="1"/>
  <c r="AK1278" i="1"/>
  <c r="AJ1278" i="1"/>
  <c r="AI1278" i="1"/>
  <c r="CD1277" i="1"/>
  <c r="BM1277" i="1"/>
  <c r="BL1277" i="1"/>
  <c r="BK1277" i="1"/>
  <c r="BJ1277" i="1"/>
  <c r="BI1277" i="1"/>
  <c r="BH1277" i="1"/>
  <c r="BG1277" i="1"/>
  <c r="BF1277" i="1"/>
  <c r="BE1277" i="1"/>
  <c r="BD1277" i="1"/>
  <c r="BC1277" i="1"/>
  <c r="BB1277" i="1"/>
  <c r="BA1277" i="1"/>
  <c r="AZ1277" i="1"/>
  <c r="AY1277" i="1"/>
  <c r="AX1277" i="1"/>
  <c r="AW1277" i="1"/>
  <c r="AT1277" i="1" s="1"/>
  <c r="K1277" i="1" s="1"/>
  <c r="AV1277" i="1"/>
  <c r="AU1277" i="1"/>
  <c r="AS1277" i="1"/>
  <c r="AR1277" i="1"/>
  <c r="M1277" i="1" s="1"/>
  <c r="AQ1277" i="1"/>
  <c r="AO1277" i="1"/>
  <c r="AN1277" i="1"/>
  <c r="AP1277" i="1" s="1"/>
  <c r="AM1277" i="1"/>
  <c r="AL1277" i="1"/>
  <c r="AK1277" i="1"/>
  <c r="AJ1277" i="1"/>
  <c r="AI1277" i="1"/>
  <c r="Q1277" i="1"/>
  <c r="CD1276" i="1"/>
  <c r="BM1276" i="1"/>
  <c r="BL1276" i="1"/>
  <c r="BK1276" i="1"/>
  <c r="BJ1276" i="1"/>
  <c r="BI1276" i="1"/>
  <c r="BH1276" i="1"/>
  <c r="BG1276" i="1"/>
  <c r="BF1276" i="1"/>
  <c r="BE1276" i="1"/>
  <c r="BD1276" i="1"/>
  <c r="BC1276" i="1"/>
  <c r="BB1276" i="1"/>
  <c r="BA1276" i="1"/>
  <c r="AZ1276" i="1"/>
  <c r="AY1276" i="1"/>
  <c r="AX1276" i="1"/>
  <c r="AW1276" i="1"/>
  <c r="AT1276" i="1" s="1"/>
  <c r="K1276" i="1" s="1"/>
  <c r="AV1276" i="1"/>
  <c r="AU1276" i="1"/>
  <c r="AS1276" i="1"/>
  <c r="AR1276" i="1"/>
  <c r="M1276" i="1" s="1"/>
  <c r="AQ1276" i="1"/>
  <c r="AO1276" i="1"/>
  <c r="AN1276" i="1"/>
  <c r="AP1276" i="1" s="1"/>
  <c r="AM1276" i="1"/>
  <c r="AL1276" i="1"/>
  <c r="AK1276" i="1"/>
  <c r="AJ1276" i="1"/>
  <c r="AI1276" i="1"/>
  <c r="CD1275" i="1"/>
  <c r="BM1275" i="1"/>
  <c r="BL1275" i="1"/>
  <c r="BK1275" i="1"/>
  <c r="BJ1275" i="1"/>
  <c r="BI1275" i="1"/>
  <c r="BH1275" i="1"/>
  <c r="BG1275" i="1"/>
  <c r="BF1275" i="1"/>
  <c r="BE1275" i="1"/>
  <c r="BD1275" i="1"/>
  <c r="BC1275" i="1"/>
  <c r="BB1275" i="1"/>
  <c r="BA1275" i="1"/>
  <c r="AZ1275" i="1"/>
  <c r="AY1275" i="1"/>
  <c r="AX1275" i="1"/>
  <c r="AW1275" i="1"/>
  <c r="AT1275" i="1" s="1"/>
  <c r="K1275" i="1" s="1"/>
  <c r="AV1275" i="1"/>
  <c r="AU1275" i="1"/>
  <c r="AS1275" i="1"/>
  <c r="AR1275" i="1"/>
  <c r="M1275" i="1" s="1"/>
  <c r="AQ1275" i="1"/>
  <c r="AO1275" i="1"/>
  <c r="AN1275" i="1"/>
  <c r="AP1275" i="1" s="1"/>
  <c r="AM1275" i="1"/>
  <c r="AL1275" i="1"/>
  <c r="AK1275" i="1"/>
  <c r="AJ1275" i="1"/>
  <c r="AI1275" i="1"/>
  <c r="AH1275" i="1"/>
  <c r="CD1274" i="1"/>
  <c r="BM1274" i="1"/>
  <c r="BL1274" i="1"/>
  <c r="BK1274" i="1"/>
  <c r="BJ1274" i="1"/>
  <c r="BI1274" i="1"/>
  <c r="BH1274" i="1"/>
  <c r="BG1274" i="1"/>
  <c r="BF1274" i="1"/>
  <c r="BE1274" i="1"/>
  <c r="BD1274" i="1"/>
  <c r="BC1274" i="1"/>
  <c r="BB1274" i="1"/>
  <c r="BA1274" i="1"/>
  <c r="AZ1274" i="1"/>
  <c r="AY1274" i="1"/>
  <c r="AX1274" i="1"/>
  <c r="AW1274" i="1"/>
  <c r="AT1274" i="1" s="1"/>
  <c r="K1274" i="1" s="1"/>
  <c r="AV1274" i="1"/>
  <c r="AU1274" i="1"/>
  <c r="AS1274" i="1"/>
  <c r="AR1274" i="1"/>
  <c r="M1274" i="1" s="1"/>
  <c r="AQ1274" i="1"/>
  <c r="AO1274" i="1"/>
  <c r="AN1274" i="1"/>
  <c r="AP1274" i="1" s="1"/>
  <c r="AM1274" i="1"/>
  <c r="AL1274" i="1"/>
  <c r="AK1274" i="1"/>
  <c r="AJ1274" i="1"/>
  <c r="AI1274" i="1"/>
  <c r="CD1273" i="1"/>
  <c r="BM1273" i="1"/>
  <c r="BL1273" i="1"/>
  <c r="BK1273" i="1"/>
  <c r="BJ1273" i="1"/>
  <c r="BI1273" i="1"/>
  <c r="BH1273" i="1"/>
  <c r="BG1273" i="1"/>
  <c r="BF1273" i="1"/>
  <c r="BE1273" i="1"/>
  <c r="BD1273" i="1"/>
  <c r="BC1273" i="1"/>
  <c r="BB1273" i="1"/>
  <c r="BA1273" i="1"/>
  <c r="AZ1273" i="1"/>
  <c r="AY1273" i="1"/>
  <c r="AX1273" i="1"/>
  <c r="AW1273" i="1"/>
  <c r="AT1273" i="1" s="1"/>
  <c r="K1273" i="1" s="1"/>
  <c r="AV1273" i="1"/>
  <c r="AU1273" i="1"/>
  <c r="AS1273" i="1"/>
  <c r="AR1273" i="1"/>
  <c r="M1273" i="1" s="1"/>
  <c r="AQ1273" i="1"/>
  <c r="AO1273" i="1"/>
  <c r="AN1273" i="1"/>
  <c r="AP1273" i="1" s="1"/>
  <c r="AM1273" i="1"/>
  <c r="AL1273" i="1"/>
  <c r="AK1273" i="1"/>
  <c r="AJ1273" i="1"/>
  <c r="AI1273" i="1"/>
  <c r="AH1273" i="1"/>
  <c r="Q1273" i="1"/>
  <c r="CD1272" i="1"/>
  <c r="BM1272" i="1"/>
  <c r="BL1272" i="1"/>
  <c r="BK1272" i="1"/>
  <c r="BJ1272" i="1"/>
  <c r="BI1272" i="1"/>
  <c r="BH1272" i="1"/>
  <c r="BG1272" i="1"/>
  <c r="BF1272" i="1"/>
  <c r="BE1272" i="1"/>
  <c r="BD1272" i="1"/>
  <c r="BC1272" i="1"/>
  <c r="BB1272" i="1"/>
  <c r="BA1272" i="1"/>
  <c r="AZ1272" i="1"/>
  <c r="AY1272" i="1"/>
  <c r="AX1272" i="1"/>
  <c r="AW1272" i="1"/>
  <c r="AT1272" i="1" s="1"/>
  <c r="K1272" i="1" s="1"/>
  <c r="AV1272" i="1"/>
  <c r="AU1272" i="1"/>
  <c r="AS1272" i="1"/>
  <c r="AR1272" i="1"/>
  <c r="M1272" i="1" s="1"/>
  <c r="AQ1272" i="1"/>
  <c r="AO1272" i="1"/>
  <c r="AN1272" i="1"/>
  <c r="AP1272" i="1" s="1"/>
  <c r="AM1272" i="1"/>
  <c r="AL1272" i="1"/>
  <c r="AK1272" i="1"/>
  <c r="AJ1272" i="1"/>
  <c r="AI1272" i="1"/>
  <c r="CD1271" i="1"/>
  <c r="BM1271" i="1"/>
  <c r="BL1271" i="1"/>
  <c r="BK1271" i="1"/>
  <c r="BJ1271" i="1"/>
  <c r="BI1271" i="1"/>
  <c r="BH1271" i="1"/>
  <c r="BG1271" i="1"/>
  <c r="BF1271" i="1"/>
  <c r="BE1271" i="1"/>
  <c r="BD1271" i="1"/>
  <c r="BC1271" i="1"/>
  <c r="BB1271" i="1"/>
  <c r="BA1271" i="1"/>
  <c r="AZ1271" i="1"/>
  <c r="AY1271" i="1"/>
  <c r="AX1271" i="1"/>
  <c r="AW1271" i="1"/>
  <c r="AT1271" i="1" s="1"/>
  <c r="K1271" i="1" s="1"/>
  <c r="AV1271" i="1"/>
  <c r="AU1271" i="1"/>
  <c r="AS1271" i="1"/>
  <c r="AR1271" i="1"/>
  <c r="M1271" i="1" s="1"/>
  <c r="AQ1271" i="1"/>
  <c r="AO1271" i="1"/>
  <c r="AN1271" i="1"/>
  <c r="AP1271" i="1" s="1"/>
  <c r="AM1271" i="1"/>
  <c r="AL1271" i="1"/>
  <c r="AK1271" i="1"/>
  <c r="AJ1271" i="1"/>
  <c r="AI1271" i="1"/>
  <c r="CD1270" i="1"/>
  <c r="BM1270" i="1"/>
  <c r="BL1270" i="1"/>
  <c r="BK1270" i="1"/>
  <c r="BJ1270" i="1"/>
  <c r="BI1270" i="1"/>
  <c r="BH1270" i="1"/>
  <c r="BG1270" i="1"/>
  <c r="BF1270" i="1"/>
  <c r="BE1270" i="1"/>
  <c r="BD1270" i="1"/>
  <c r="BC1270" i="1"/>
  <c r="BB1270" i="1"/>
  <c r="BA1270" i="1"/>
  <c r="AZ1270" i="1"/>
  <c r="AY1270" i="1"/>
  <c r="AX1270" i="1"/>
  <c r="AW1270" i="1"/>
  <c r="AT1270" i="1" s="1"/>
  <c r="K1270" i="1" s="1"/>
  <c r="AV1270" i="1"/>
  <c r="AU1270" i="1"/>
  <c r="AS1270" i="1"/>
  <c r="AR1270" i="1"/>
  <c r="M1270" i="1" s="1"/>
  <c r="AQ1270" i="1"/>
  <c r="AO1270" i="1"/>
  <c r="AN1270" i="1"/>
  <c r="AP1270" i="1" s="1"/>
  <c r="AM1270" i="1"/>
  <c r="AL1270" i="1"/>
  <c r="AK1270" i="1"/>
  <c r="AJ1270" i="1"/>
  <c r="AI1270" i="1"/>
  <c r="CD1269" i="1"/>
  <c r="BM1269" i="1"/>
  <c r="BL1269" i="1"/>
  <c r="BK1269" i="1"/>
  <c r="BJ1269" i="1"/>
  <c r="BI1269" i="1"/>
  <c r="BH1269" i="1"/>
  <c r="BG1269" i="1"/>
  <c r="BF1269" i="1"/>
  <c r="BE1269" i="1"/>
  <c r="BD1269" i="1"/>
  <c r="BC1269" i="1"/>
  <c r="BB1269" i="1"/>
  <c r="BA1269" i="1"/>
  <c r="AZ1269" i="1"/>
  <c r="AY1269" i="1"/>
  <c r="AX1269" i="1"/>
  <c r="AW1269" i="1"/>
  <c r="AT1269" i="1" s="1"/>
  <c r="K1269" i="1" s="1"/>
  <c r="AV1269" i="1"/>
  <c r="AU1269" i="1"/>
  <c r="AS1269" i="1"/>
  <c r="AR1269" i="1"/>
  <c r="M1269" i="1" s="1"/>
  <c r="AQ1269" i="1"/>
  <c r="AO1269" i="1"/>
  <c r="AN1269" i="1"/>
  <c r="AP1269" i="1" s="1"/>
  <c r="AM1269" i="1"/>
  <c r="AL1269" i="1"/>
  <c r="AK1269" i="1"/>
  <c r="AJ1269" i="1"/>
  <c r="AI1269" i="1"/>
  <c r="Q1269" i="1"/>
  <c r="CD1268" i="1"/>
  <c r="BM1268" i="1"/>
  <c r="BL1268" i="1"/>
  <c r="BK1268" i="1"/>
  <c r="BJ1268" i="1"/>
  <c r="BI1268" i="1"/>
  <c r="BH1268" i="1"/>
  <c r="BG1268" i="1"/>
  <c r="BF1268" i="1"/>
  <c r="BE1268" i="1"/>
  <c r="BD1268" i="1"/>
  <c r="BC1268" i="1"/>
  <c r="BB1268" i="1"/>
  <c r="BA1268" i="1"/>
  <c r="AZ1268" i="1"/>
  <c r="AY1268" i="1"/>
  <c r="AX1268" i="1"/>
  <c r="AW1268" i="1"/>
  <c r="AT1268" i="1" s="1"/>
  <c r="K1268" i="1" s="1"/>
  <c r="AV1268" i="1"/>
  <c r="AU1268" i="1"/>
  <c r="AS1268" i="1"/>
  <c r="AR1268" i="1"/>
  <c r="M1268" i="1" s="1"/>
  <c r="AQ1268" i="1"/>
  <c r="AO1268" i="1"/>
  <c r="AN1268" i="1"/>
  <c r="AP1268" i="1" s="1"/>
  <c r="AM1268" i="1"/>
  <c r="AL1268" i="1"/>
  <c r="AK1268" i="1"/>
  <c r="AJ1268" i="1"/>
  <c r="AI1268" i="1"/>
  <c r="CD1267" i="1"/>
  <c r="BM1267" i="1"/>
  <c r="BL1267" i="1"/>
  <c r="BK1267" i="1"/>
  <c r="BJ1267" i="1"/>
  <c r="BI1267" i="1"/>
  <c r="BH1267" i="1"/>
  <c r="BG1267" i="1"/>
  <c r="BF1267" i="1"/>
  <c r="BE1267" i="1"/>
  <c r="BD1267" i="1"/>
  <c r="BC1267" i="1"/>
  <c r="BB1267" i="1"/>
  <c r="BA1267" i="1"/>
  <c r="AZ1267" i="1"/>
  <c r="AY1267" i="1"/>
  <c r="AX1267" i="1"/>
  <c r="AW1267" i="1"/>
  <c r="AT1267" i="1" s="1"/>
  <c r="K1267" i="1" s="1"/>
  <c r="AV1267" i="1"/>
  <c r="AU1267" i="1"/>
  <c r="AS1267" i="1"/>
  <c r="AR1267" i="1"/>
  <c r="M1267" i="1" s="1"/>
  <c r="AQ1267" i="1"/>
  <c r="AO1267" i="1"/>
  <c r="AN1267" i="1"/>
  <c r="AP1267" i="1" s="1"/>
  <c r="AM1267" i="1"/>
  <c r="AL1267" i="1"/>
  <c r="AK1267" i="1"/>
  <c r="AJ1267" i="1"/>
  <c r="AI1267" i="1"/>
  <c r="AG1267" i="1"/>
  <c r="Q1267" i="1"/>
  <c r="CD1266" i="1"/>
  <c r="BM1266" i="1"/>
  <c r="BL1266" i="1"/>
  <c r="BK1266" i="1"/>
  <c r="BJ1266" i="1"/>
  <c r="BI1266" i="1"/>
  <c r="BH1266" i="1"/>
  <c r="BG1266" i="1"/>
  <c r="BF1266" i="1"/>
  <c r="BE1266" i="1"/>
  <c r="BD1266" i="1"/>
  <c r="BC1266" i="1"/>
  <c r="BB1266" i="1"/>
  <c r="BA1266" i="1"/>
  <c r="AZ1266" i="1"/>
  <c r="AY1266" i="1"/>
  <c r="AX1266" i="1"/>
  <c r="AW1266" i="1"/>
  <c r="AT1266" i="1" s="1"/>
  <c r="K1266" i="1" s="1"/>
  <c r="AV1266" i="1"/>
  <c r="AU1266" i="1"/>
  <c r="AS1266" i="1"/>
  <c r="AR1266" i="1"/>
  <c r="M1266" i="1" s="1"/>
  <c r="AQ1266" i="1"/>
  <c r="AO1266" i="1"/>
  <c r="AN1266" i="1"/>
  <c r="AP1266" i="1" s="1"/>
  <c r="AM1266" i="1"/>
  <c r="AL1266" i="1"/>
  <c r="AK1266" i="1"/>
  <c r="AJ1266" i="1"/>
  <c r="AI1266" i="1"/>
  <c r="Q1266" i="1"/>
  <c r="CD1265" i="1"/>
  <c r="BM1265" i="1"/>
  <c r="BL1265" i="1"/>
  <c r="BK1265" i="1"/>
  <c r="BJ1265" i="1"/>
  <c r="BI1265" i="1"/>
  <c r="BH1265" i="1"/>
  <c r="BG1265" i="1"/>
  <c r="BF1265" i="1"/>
  <c r="BE1265" i="1"/>
  <c r="BD1265" i="1"/>
  <c r="BC1265" i="1"/>
  <c r="BB1265" i="1"/>
  <c r="BA1265" i="1"/>
  <c r="AZ1265" i="1"/>
  <c r="AY1265" i="1"/>
  <c r="AX1265" i="1"/>
  <c r="AW1265" i="1"/>
  <c r="AT1265" i="1" s="1"/>
  <c r="K1265" i="1" s="1"/>
  <c r="AV1265" i="1"/>
  <c r="AU1265" i="1"/>
  <c r="AS1265" i="1"/>
  <c r="AR1265" i="1"/>
  <c r="M1265" i="1" s="1"/>
  <c r="AQ1265" i="1"/>
  <c r="AO1265" i="1"/>
  <c r="AN1265" i="1"/>
  <c r="AP1265" i="1" s="1"/>
  <c r="AM1265" i="1"/>
  <c r="AL1265" i="1"/>
  <c r="AK1265" i="1"/>
  <c r="AJ1265" i="1"/>
  <c r="AI1265" i="1"/>
  <c r="CD1264" i="1"/>
  <c r="BM1264" i="1"/>
  <c r="BL1264" i="1"/>
  <c r="BK1264" i="1"/>
  <c r="BJ1264" i="1"/>
  <c r="BI1264" i="1"/>
  <c r="BH1264" i="1"/>
  <c r="BG1264" i="1"/>
  <c r="BF1264" i="1"/>
  <c r="BE1264" i="1"/>
  <c r="BD1264" i="1"/>
  <c r="BC1264" i="1"/>
  <c r="BB1264" i="1"/>
  <c r="BA1264" i="1"/>
  <c r="AZ1264" i="1"/>
  <c r="AY1264" i="1"/>
  <c r="AX1264" i="1"/>
  <c r="AW1264" i="1"/>
  <c r="AT1264" i="1" s="1"/>
  <c r="K1264" i="1" s="1"/>
  <c r="AV1264" i="1"/>
  <c r="AU1264" i="1"/>
  <c r="AS1264" i="1"/>
  <c r="AR1264" i="1"/>
  <c r="M1264" i="1" s="1"/>
  <c r="AQ1264" i="1"/>
  <c r="AO1264" i="1"/>
  <c r="AN1264" i="1"/>
  <c r="AP1264" i="1" s="1"/>
  <c r="AM1264" i="1"/>
  <c r="AL1264" i="1"/>
  <c r="AK1264" i="1"/>
  <c r="AJ1264" i="1"/>
  <c r="AI1264" i="1"/>
  <c r="CD1263" i="1"/>
  <c r="BM1263" i="1"/>
  <c r="BL1263" i="1"/>
  <c r="BK1263" i="1"/>
  <c r="BJ1263" i="1"/>
  <c r="BI1263" i="1"/>
  <c r="BH1263" i="1"/>
  <c r="BG1263" i="1"/>
  <c r="BF1263" i="1"/>
  <c r="BE1263" i="1"/>
  <c r="BD1263" i="1"/>
  <c r="BC1263" i="1"/>
  <c r="BB1263" i="1"/>
  <c r="BA1263" i="1"/>
  <c r="AZ1263" i="1"/>
  <c r="AY1263" i="1"/>
  <c r="AX1263" i="1"/>
  <c r="AW1263" i="1"/>
  <c r="AT1263" i="1" s="1"/>
  <c r="K1263" i="1" s="1"/>
  <c r="AV1263" i="1"/>
  <c r="AU1263" i="1"/>
  <c r="AS1263" i="1"/>
  <c r="AR1263" i="1"/>
  <c r="M1263" i="1" s="1"/>
  <c r="AQ1263" i="1"/>
  <c r="AO1263" i="1"/>
  <c r="AN1263" i="1"/>
  <c r="AP1263" i="1" s="1"/>
  <c r="AM1263" i="1"/>
  <c r="AL1263" i="1"/>
  <c r="AK1263" i="1"/>
  <c r="AJ1263" i="1"/>
  <c r="AI1263" i="1"/>
  <c r="CD1262" i="1"/>
  <c r="BM1262" i="1"/>
  <c r="BL1262" i="1"/>
  <c r="BK1262" i="1"/>
  <c r="BJ1262" i="1"/>
  <c r="BI1262" i="1"/>
  <c r="BH1262" i="1"/>
  <c r="BG1262" i="1"/>
  <c r="BF1262" i="1"/>
  <c r="BE1262" i="1"/>
  <c r="BD1262" i="1"/>
  <c r="BC1262" i="1"/>
  <c r="BB1262" i="1"/>
  <c r="BA1262" i="1"/>
  <c r="AZ1262" i="1"/>
  <c r="AY1262" i="1"/>
  <c r="AX1262" i="1"/>
  <c r="AW1262" i="1"/>
  <c r="AT1262" i="1" s="1"/>
  <c r="K1262" i="1" s="1"/>
  <c r="AV1262" i="1"/>
  <c r="AU1262" i="1"/>
  <c r="AS1262" i="1"/>
  <c r="AR1262" i="1"/>
  <c r="M1262" i="1" s="1"/>
  <c r="AQ1262" i="1"/>
  <c r="AO1262" i="1"/>
  <c r="AN1262" i="1"/>
  <c r="AP1262" i="1" s="1"/>
  <c r="AM1262" i="1"/>
  <c r="AL1262" i="1"/>
  <c r="AK1262" i="1"/>
  <c r="AJ1262" i="1"/>
  <c r="AI1262" i="1"/>
  <c r="BM1261" i="1"/>
  <c r="BL1261" i="1"/>
  <c r="BK1261" i="1"/>
  <c r="BJ1261" i="1"/>
  <c r="BI1261" i="1"/>
  <c r="BH1261" i="1"/>
  <c r="BG1261" i="1"/>
  <c r="BF1261" i="1"/>
  <c r="BE1261" i="1"/>
  <c r="BD1261" i="1"/>
  <c r="BC1261" i="1"/>
  <c r="BB1261" i="1"/>
  <c r="BA1261" i="1"/>
  <c r="AZ1261" i="1"/>
  <c r="AY1261" i="1"/>
  <c r="AX1261" i="1"/>
  <c r="AW1261" i="1"/>
  <c r="AT1261" i="1" s="1"/>
  <c r="K1261" i="1" s="1"/>
  <c r="AV1261" i="1"/>
  <c r="AU1261" i="1"/>
  <c r="AS1261" i="1"/>
  <c r="AR1261" i="1"/>
  <c r="M1261" i="1" s="1"/>
  <c r="AQ1261" i="1"/>
  <c r="AO1261" i="1"/>
  <c r="AN1261" i="1"/>
  <c r="AP1261" i="1" s="1"/>
  <c r="AM1261" i="1"/>
  <c r="AL1261" i="1"/>
  <c r="AK1261" i="1"/>
  <c r="AJ1261" i="1"/>
  <c r="AI1261" i="1"/>
  <c r="AH1261" i="1"/>
  <c r="BM1260" i="1"/>
  <c r="BL1260" i="1"/>
  <c r="BK1260" i="1"/>
  <c r="BJ1260" i="1"/>
  <c r="BI1260" i="1"/>
  <c r="BH1260" i="1"/>
  <c r="BG1260" i="1"/>
  <c r="BF1260" i="1"/>
  <c r="BE1260" i="1"/>
  <c r="BD1260" i="1"/>
  <c r="BC1260" i="1"/>
  <c r="BB1260" i="1"/>
  <c r="BA1260" i="1"/>
  <c r="AZ1260" i="1"/>
  <c r="AY1260" i="1"/>
  <c r="AX1260" i="1"/>
  <c r="AW1260" i="1"/>
  <c r="AT1260" i="1" s="1"/>
  <c r="K1260" i="1" s="1"/>
  <c r="AV1260" i="1"/>
  <c r="AU1260" i="1"/>
  <c r="AS1260" i="1"/>
  <c r="AR1260" i="1"/>
  <c r="M1260" i="1" s="1"/>
  <c r="AQ1260" i="1"/>
  <c r="AO1260" i="1"/>
  <c r="AN1260" i="1"/>
  <c r="AP1260" i="1" s="1"/>
  <c r="AM1260" i="1"/>
  <c r="AL1260" i="1"/>
  <c r="AK1260" i="1"/>
  <c r="AJ1260" i="1"/>
  <c r="AI1260" i="1"/>
  <c r="Q1260" i="1"/>
  <c r="CD1259" i="1"/>
  <c r="BM1259" i="1"/>
  <c r="BL1259" i="1"/>
  <c r="BK1259" i="1"/>
  <c r="BJ1259" i="1"/>
  <c r="BI1259" i="1"/>
  <c r="BH1259" i="1"/>
  <c r="BG1259" i="1"/>
  <c r="BF1259" i="1"/>
  <c r="BE1259" i="1"/>
  <c r="BD1259" i="1"/>
  <c r="BC1259" i="1"/>
  <c r="BB1259" i="1"/>
  <c r="BA1259" i="1"/>
  <c r="AZ1259" i="1"/>
  <c r="AY1259" i="1"/>
  <c r="AX1259" i="1"/>
  <c r="AW1259" i="1"/>
  <c r="AT1259" i="1" s="1"/>
  <c r="K1259" i="1" s="1"/>
  <c r="AV1259" i="1"/>
  <c r="AU1259" i="1"/>
  <c r="AS1259" i="1"/>
  <c r="AR1259" i="1"/>
  <c r="M1259" i="1" s="1"/>
  <c r="AQ1259" i="1"/>
  <c r="AO1259" i="1"/>
  <c r="AN1259" i="1"/>
  <c r="AP1259" i="1" s="1"/>
  <c r="AM1259" i="1"/>
  <c r="AL1259" i="1"/>
  <c r="AK1259" i="1"/>
  <c r="AJ1259" i="1"/>
  <c r="AI1259" i="1"/>
  <c r="CD1258" i="1"/>
  <c r="BM1258" i="1"/>
  <c r="BL1258" i="1"/>
  <c r="BK1258" i="1"/>
  <c r="BJ1258" i="1"/>
  <c r="BI1258" i="1"/>
  <c r="BH1258" i="1"/>
  <c r="BG1258" i="1"/>
  <c r="BF1258" i="1"/>
  <c r="BE1258" i="1"/>
  <c r="BD1258" i="1"/>
  <c r="BC1258" i="1"/>
  <c r="BB1258" i="1"/>
  <c r="BA1258" i="1"/>
  <c r="AZ1258" i="1"/>
  <c r="AY1258" i="1"/>
  <c r="AX1258" i="1"/>
  <c r="AW1258" i="1"/>
  <c r="AT1258" i="1" s="1"/>
  <c r="K1258" i="1" s="1"/>
  <c r="AV1258" i="1"/>
  <c r="AU1258" i="1"/>
  <c r="AS1258" i="1"/>
  <c r="AR1258" i="1"/>
  <c r="M1258" i="1" s="1"/>
  <c r="AQ1258" i="1"/>
  <c r="AO1258" i="1"/>
  <c r="AN1258" i="1"/>
  <c r="AP1258" i="1" s="1"/>
  <c r="AM1258" i="1"/>
  <c r="AL1258" i="1"/>
  <c r="AK1258" i="1"/>
  <c r="AJ1258" i="1"/>
  <c r="AI1258" i="1"/>
  <c r="CD1257" i="1"/>
  <c r="BM1257" i="1"/>
  <c r="BL1257" i="1"/>
  <c r="BK1257" i="1"/>
  <c r="BJ1257" i="1"/>
  <c r="BI1257" i="1"/>
  <c r="BH1257" i="1"/>
  <c r="BG1257" i="1"/>
  <c r="BF1257" i="1"/>
  <c r="BE1257" i="1"/>
  <c r="BD1257" i="1"/>
  <c r="BC1257" i="1"/>
  <c r="BB1257" i="1"/>
  <c r="BA1257" i="1"/>
  <c r="AZ1257" i="1"/>
  <c r="AY1257" i="1"/>
  <c r="AX1257" i="1"/>
  <c r="AW1257" i="1"/>
  <c r="AT1257" i="1" s="1"/>
  <c r="K1257" i="1" s="1"/>
  <c r="AV1257" i="1"/>
  <c r="AU1257" i="1"/>
  <c r="AS1257" i="1"/>
  <c r="AR1257" i="1"/>
  <c r="M1257" i="1" s="1"/>
  <c r="AQ1257" i="1"/>
  <c r="AO1257" i="1"/>
  <c r="AN1257" i="1"/>
  <c r="AP1257" i="1" s="1"/>
  <c r="AM1257" i="1"/>
  <c r="AL1257" i="1"/>
  <c r="AK1257" i="1"/>
  <c r="AJ1257" i="1"/>
  <c r="AI1257" i="1"/>
  <c r="CD1256" i="1"/>
  <c r="BM1256" i="1"/>
  <c r="BL1256" i="1"/>
  <c r="BK1256" i="1"/>
  <c r="BJ1256" i="1"/>
  <c r="BI1256" i="1"/>
  <c r="BH1256" i="1"/>
  <c r="BG1256" i="1"/>
  <c r="BF1256" i="1"/>
  <c r="BE1256" i="1"/>
  <c r="BD1256" i="1"/>
  <c r="BC1256" i="1"/>
  <c r="BB1256" i="1"/>
  <c r="BA1256" i="1"/>
  <c r="AZ1256" i="1"/>
  <c r="AY1256" i="1"/>
  <c r="AX1256" i="1"/>
  <c r="AW1256" i="1"/>
  <c r="AT1256" i="1" s="1"/>
  <c r="K1256" i="1" s="1"/>
  <c r="AV1256" i="1"/>
  <c r="AU1256" i="1"/>
  <c r="AS1256" i="1"/>
  <c r="AR1256" i="1"/>
  <c r="M1256" i="1" s="1"/>
  <c r="AQ1256" i="1"/>
  <c r="AO1256" i="1"/>
  <c r="AN1256" i="1"/>
  <c r="AP1256" i="1" s="1"/>
  <c r="AM1256" i="1"/>
  <c r="AL1256" i="1"/>
  <c r="AK1256" i="1"/>
  <c r="AJ1256" i="1"/>
  <c r="AI1256" i="1"/>
  <c r="CD1255" i="1"/>
  <c r="BM1255" i="1"/>
  <c r="BL1255" i="1"/>
  <c r="BK1255" i="1"/>
  <c r="BJ1255" i="1"/>
  <c r="BI1255" i="1"/>
  <c r="BH1255" i="1"/>
  <c r="BG1255" i="1"/>
  <c r="BF1255" i="1"/>
  <c r="BE1255" i="1"/>
  <c r="BD1255" i="1"/>
  <c r="BC1255" i="1"/>
  <c r="BB1255" i="1"/>
  <c r="BA1255" i="1"/>
  <c r="AZ1255" i="1"/>
  <c r="AY1255" i="1"/>
  <c r="AX1255" i="1"/>
  <c r="AW1255" i="1"/>
  <c r="AT1255" i="1" s="1"/>
  <c r="K1255" i="1" s="1"/>
  <c r="AV1255" i="1"/>
  <c r="AU1255" i="1"/>
  <c r="AS1255" i="1"/>
  <c r="AR1255" i="1"/>
  <c r="M1255" i="1" s="1"/>
  <c r="AQ1255" i="1"/>
  <c r="AO1255" i="1"/>
  <c r="AN1255" i="1"/>
  <c r="AP1255" i="1" s="1"/>
  <c r="AM1255" i="1"/>
  <c r="AL1255" i="1"/>
  <c r="AK1255" i="1"/>
  <c r="AJ1255" i="1"/>
  <c r="AI1255" i="1"/>
  <c r="CD1254" i="1"/>
  <c r="BM1254" i="1"/>
  <c r="BL1254" i="1"/>
  <c r="BK1254" i="1"/>
  <c r="BJ1254" i="1"/>
  <c r="BI1254" i="1"/>
  <c r="BH1254" i="1"/>
  <c r="BG1254" i="1"/>
  <c r="BF1254" i="1"/>
  <c r="BE1254" i="1"/>
  <c r="BD1254" i="1"/>
  <c r="BC1254" i="1"/>
  <c r="BB1254" i="1"/>
  <c r="BA1254" i="1"/>
  <c r="AZ1254" i="1"/>
  <c r="AY1254" i="1"/>
  <c r="AX1254" i="1"/>
  <c r="AW1254" i="1"/>
  <c r="AT1254" i="1" s="1"/>
  <c r="K1254" i="1" s="1"/>
  <c r="AV1254" i="1"/>
  <c r="AU1254" i="1"/>
  <c r="AS1254" i="1"/>
  <c r="AR1254" i="1"/>
  <c r="M1254" i="1" s="1"/>
  <c r="AQ1254" i="1"/>
  <c r="AO1254" i="1"/>
  <c r="AN1254" i="1"/>
  <c r="AP1254" i="1" s="1"/>
  <c r="AM1254" i="1"/>
  <c r="AL1254" i="1"/>
  <c r="AK1254" i="1"/>
  <c r="AJ1254" i="1"/>
  <c r="AI1254" i="1"/>
  <c r="CD1253" i="1"/>
  <c r="BM1253" i="1"/>
  <c r="BL1253" i="1"/>
  <c r="BK1253" i="1"/>
  <c r="BJ1253" i="1"/>
  <c r="BI1253" i="1"/>
  <c r="BH1253" i="1"/>
  <c r="BG1253" i="1"/>
  <c r="BF1253" i="1"/>
  <c r="BE1253" i="1"/>
  <c r="BD1253" i="1"/>
  <c r="BC1253" i="1"/>
  <c r="BB1253" i="1"/>
  <c r="BA1253" i="1"/>
  <c r="AZ1253" i="1"/>
  <c r="AY1253" i="1"/>
  <c r="AX1253" i="1"/>
  <c r="AW1253" i="1"/>
  <c r="AT1253" i="1" s="1"/>
  <c r="K1253" i="1" s="1"/>
  <c r="AV1253" i="1"/>
  <c r="AU1253" i="1"/>
  <c r="AS1253" i="1"/>
  <c r="AR1253" i="1"/>
  <c r="M1253" i="1" s="1"/>
  <c r="AQ1253" i="1"/>
  <c r="AO1253" i="1"/>
  <c r="AN1253" i="1"/>
  <c r="AP1253" i="1" s="1"/>
  <c r="AM1253" i="1"/>
  <c r="AL1253" i="1"/>
  <c r="AK1253" i="1"/>
  <c r="AJ1253" i="1"/>
  <c r="AI1253" i="1"/>
  <c r="Q1253" i="1"/>
  <c r="CD1252" i="1"/>
  <c r="BM1252" i="1"/>
  <c r="BL1252" i="1"/>
  <c r="BK1252" i="1"/>
  <c r="BJ1252" i="1"/>
  <c r="BI1252" i="1"/>
  <c r="BH1252" i="1"/>
  <c r="BG1252" i="1"/>
  <c r="BF1252" i="1"/>
  <c r="BE1252" i="1"/>
  <c r="BD1252" i="1"/>
  <c r="BC1252" i="1"/>
  <c r="BB1252" i="1"/>
  <c r="BA1252" i="1"/>
  <c r="AZ1252" i="1"/>
  <c r="AY1252" i="1"/>
  <c r="AX1252" i="1"/>
  <c r="AW1252" i="1"/>
  <c r="AT1252" i="1" s="1"/>
  <c r="K1252" i="1" s="1"/>
  <c r="AV1252" i="1"/>
  <c r="AU1252" i="1"/>
  <c r="AS1252" i="1"/>
  <c r="AR1252" i="1"/>
  <c r="M1252" i="1" s="1"/>
  <c r="AQ1252" i="1"/>
  <c r="AO1252" i="1"/>
  <c r="AN1252" i="1"/>
  <c r="AP1252" i="1" s="1"/>
  <c r="AM1252" i="1"/>
  <c r="AL1252" i="1"/>
  <c r="AK1252" i="1"/>
  <c r="AJ1252" i="1"/>
  <c r="AI1252" i="1"/>
  <c r="CD1251" i="1"/>
  <c r="BM1251" i="1"/>
  <c r="BL1251" i="1"/>
  <c r="BK1251" i="1"/>
  <c r="BJ1251" i="1"/>
  <c r="BI1251" i="1"/>
  <c r="BH1251" i="1"/>
  <c r="BG1251" i="1"/>
  <c r="BF1251" i="1"/>
  <c r="BE1251" i="1"/>
  <c r="BD1251" i="1"/>
  <c r="BC1251" i="1"/>
  <c r="BB1251" i="1"/>
  <c r="BA1251" i="1"/>
  <c r="AZ1251" i="1"/>
  <c r="AY1251" i="1"/>
  <c r="AX1251" i="1"/>
  <c r="AW1251" i="1"/>
  <c r="AT1251" i="1" s="1"/>
  <c r="K1251" i="1" s="1"/>
  <c r="AV1251" i="1"/>
  <c r="AU1251" i="1"/>
  <c r="AS1251" i="1"/>
  <c r="AR1251" i="1"/>
  <c r="M1251" i="1" s="1"/>
  <c r="AQ1251" i="1"/>
  <c r="AO1251" i="1"/>
  <c r="AN1251" i="1"/>
  <c r="AP1251" i="1" s="1"/>
  <c r="AM1251" i="1"/>
  <c r="AL1251" i="1"/>
  <c r="AK1251" i="1"/>
  <c r="AJ1251" i="1"/>
  <c r="AI1251" i="1"/>
  <c r="Q1251" i="1"/>
  <c r="CD1250" i="1"/>
  <c r="BM1250" i="1"/>
  <c r="BL1250" i="1"/>
  <c r="BK1250" i="1"/>
  <c r="BJ1250" i="1"/>
  <c r="BI1250" i="1"/>
  <c r="BH1250" i="1"/>
  <c r="BG1250" i="1"/>
  <c r="BF1250" i="1"/>
  <c r="BE1250" i="1"/>
  <c r="BD1250" i="1"/>
  <c r="BC1250" i="1"/>
  <c r="BB1250" i="1"/>
  <c r="BA1250" i="1"/>
  <c r="AZ1250" i="1"/>
  <c r="AY1250" i="1"/>
  <c r="AX1250" i="1"/>
  <c r="AW1250" i="1"/>
  <c r="AT1250" i="1" s="1"/>
  <c r="K1250" i="1" s="1"/>
  <c r="AV1250" i="1"/>
  <c r="AU1250" i="1"/>
  <c r="AS1250" i="1"/>
  <c r="AR1250" i="1"/>
  <c r="M1250" i="1" s="1"/>
  <c r="AQ1250" i="1"/>
  <c r="AO1250" i="1"/>
  <c r="AN1250" i="1"/>
  <c r="AP1250" i="1" s="1"/>
  <c r="AM1250" i="1"/>
  <c r="AL1250" i="1"/>
  <c r="AK1250" i="1"/>
  <c r="AJ1250" i="1"/>
  <c r="AI1250" i="1"/>
  <c r="CD1249" i="1"/>
  <c r="BM1249" i="1"/>
  <c r="BL1249" i="1"/>
  <c r="BK1249" i="1"/>
  <c r="BJ1249" i="1"/>
  <c r="BI1249" i="1"/>
  <c r="BH1249" i="1"/>
  <c r="BG1249" i="1"/>
  <c r="BF1249" i="1"/>
  <c r="BE1249" i="1"/>
  <c r="BD1249" i="1"/>
  <c r="BC1249" i="1"/>
  <c r="BB1249" i="1"/>
  <c r="BA1249" i="1"/>
  <c r="AZ1249" i="1"/>
  <c r="AY1249" i="1"/>
  <c r="AX1249" i="1"/>
  <c r="AW1249" i="1"/>
  <c r="AT1249" i="1" s="1"/>
  <c r="K1249" i="1" s="1"/>
  <c r="AV1249" i="1"/>
  <c r="AU1249" i="1"/>
  <c r="AS1249" i="1"/>
  <c r="AR1249" i="1"/>
  <c r="M1249" i="1" s="1"/>
  <c r="AQ1249" i="1"/>
  <c r="AO1249" i="1"/>
  <c r="AN1249" i="1"/>
  <c r="AP1249" i="1" s="1"/>
  <c r="AM1249" i="1"/>
  <c r="AL1249" i="1"/>
  <c r="AK1249" i="1"/>
  <c r="AJ1249" i="1"/>
  <c r="AI1249" i="1"/>
  <c r="Q1249" i="1"/>
  <c r="CD1248" i="1"/>
  <c r="BM1248" i="1"/>
  <c r="BL1248" i="1"/>
  <c r="BK1248" i="1"/>
  <c r="BJ1248" i="1"/>
  <c r="BI1248" i="1"/>
  <c r="BH1248" i="1"/>
  <c r="BG1248" i="1"/>
  <c r="BF1248" i="1"/>
  <c r="BE1248" i="1"/>
  <c r="BD1248" i="1"/>
  <c r="BC1248" i="1"/>
  <c r="BB1248" i="1"/>
  <c r="BA1248" i="1"/>
  <c r="AZ1248" i="1"/>
  <c r="AY1248" i="1"/>
  <c r="AX1248" i="1"/>
  <c r="AW1248" i="1"/>
  <c r="AT1248" i="1" s="1"/>
  <c r="K1248" i="1" s="1"/>
  <c r="AV1248" i="1"/>
  <c r="AU1248" i="1"/>
  <c r="AS1248" i="1"/>
  <c r="AR1248" i="1"/>
  <c r="M1248" i="1" s="1"/>
  <c r="AQ1248" i="1"/>
  <c r="AO1248" i="1"/>
  <c r="AN1248" i="1"/>
  <c r="AP1248" i="1" s="1"/>
  <c r="AM1248" i="1"/>
  <c r="AL1248" i="1"/>
  <c r="AK1248" i="1"/>
  <c r="AJ1248" i="1"/>
  <c r="AI1248" i="1"/>
  <c r="CD1247" i="1"/>
  <c r="BM1247" i="1"/>
  <c r="BL1247" i="1"/>
  <c r="BK1247" i="1"/>
  <c r="BJ1247" i="1"/>
  <c r="BI1247" i="1"/>
  <c r="BH1247" i="1"/>
  <c r="BG1247" i="1"/>
  <c r="BF1247" i="1"/>
  <c r="BE1247" i="1"/>
  <c r="BD1247" i="1"/>
  <c r="BC1247" i="1"/>
  <c r="BB1247" i="1"/>
  <c r="BA1247" i="1"/>
  <c r="AZ1247" i="1"/>
  <c r="AY1247" i="1"/>
  <c r="AX1247" i="1"/>
  <c r="AW1247" i="1"/>
  <c r="AT1247" i="1" s="1"/>
  <c r="K1247" i="1" s="1"/>
  <c r="AV1247" i="1"/>
  <c r="AU1247" i="1"/>
  <c r="AS1247" i="1"/>
  <c r="AR1247" i="1"/>
  <c r="M1247" i="1" s="1"/>
  <c r="AQ1247" i="1"/>
  <c r="AO1247" i="1"/>
  <c r="AN1247" i="1"/>
  <c r="AP1247" i="1" s="1"/>
  <c r="AM1247" i="1"/>
  <c r="AL1247" i="1"/>
  <c r="AK1247" i="1"/>
  <c r="AJ1247" i="1"/>
  <c r="AI1247" i="1"/>
  <c r="CD1246" i="1"/>
  <c r="BM1246" i="1"/>
  <c r="BL1246" i="1"/>
  <c r="BK1246" i="1"/>
  <c r="BJ1246" i="1"/>
  <c r="BI1246" i="1"/>
  <c r="BH1246" i="1"/>
  <c r="BG1246" i="1"/>
  <c r="BF1246" i="1"/>
  <c r="BE1246" i="1"/>
  <c r="BD1246" i="1"/>
  <c r="BC1246" i="1"/>
  <c r="BB1246" i="1"/>
  <c r="BA1246" i="1"/>
  <c r="AZ1246" i="1"/>
  <c r="AY1246" i="1"/>
  <c r="AX1246" i="1"/>
  <c r="AW1246" i="1"/>
  <c r="AT1246" i="1" s="1"/>
  <c r="K1246" i="1" s="1"/>
  <c r="AV1246" i="1"/>
  <c r="AU1246" i="1"/>
  <c r="AS1246" i="1"/>
  <c r="AR1246" i="1"/>
  <c r="M1246" i="1" s="1"/>
  <c r="AQ1246" i="1"/>
  <c r="AO1246" i="1"/>
  <c r="AN1246" i="1"/>
  <c r="AP1246" i="1" s="1"/>
  <c r="AM1246" i="1"/>
  <c r="AL1246" i="1"/>
  <c r="AK1246" i="1"/>
  <c r="AJ1246" i="1"/>
  <c r="AI1246" i="1"/>
  <c r="AH1246" i="1"/>
  <c r="CD1245" i="1"/>
  <c r="BM1245" i="1"/>
  <c r="BL1245" i="1"/>
  <c r="BK1245" i="1"/>
  <c r="BJ1245" i="1"/>
  <c r="BI1245" i="1"/>
  <c r="BH1245" i="1"/>
  <c r="BG1245" i="1"/>
  <c r="BF1245" i="1"/>
  <c r="BE1245" i="1"/>
  <c r="BD1245" i="1"/>
  <c r="BC1245" i="1"/>
  <c r="BB1245" i="1"/>
  <c r="BA1245" i="1"/>
  <c r="AZ1245" i="1"/>
  <c r="AY1245" i="1"/>
  <c r="AX1245" i="1"/>
  <c r="AW1245" i="1"/>
  <c r="AT1245" i="1" s="1"/>
  <c r="K1245" i="1" s="1"/>
  <c r="AV1245" i="1"/>
  <c r="AU1245" i="1"/>
  <c r="AS1245" i="1"/>
  <c r="AR1245" i="1"/>
  <c r="M1245" i="1" s="1"/>
  <c r="AQ1245" i="1"/>
  <c r="AO1245" i="1"/>
  <c r="AN1245" i="1"/>
  <c r="AP1245" i="1" s="1"/>
  <c r="AM1245" i="1"/>
  <c r="AL1245" i="1"/>
  <c r="AK1245" i="1"/>
  <c r="AJ1245" i="1"/>
  <c r="AI1245" i="1"/>
  <c r="BM1244" i="1"/>
  <c r="BL1244" i="1"/>
  <c r="BK1244" i="1"/>
  <c r="BJ1244" i="1"/>
  <c r="BI1244" i="1"/>
  <c r="BH1244" i="1"/>
  <c r="BG1244" i="1"/>
  <c r="BF1244" i="1"/>
  <c r="BE1244" i="1"/>
  <c r="BD1244" i="1"/>
  <c r="BC1244" i="1"/>
  <c r="BB1244" i="1"/>
  <c r="BA1244" i="1"/>
  <c r="AZ1244" i="1"/>
  <c r="AY1244" i="1"/>
  <c r="AX1244" i="1"/>
  <c r="AW1244" i="1"/>
  <c r="AT1244" i="1" s="1"/>
  <c r="K1244" i="1" s="1"/>
  <c r="AV1244" i="1"/>
  <c r="AU1244" i="1"/>
  <c r="AS1244" i="1"/>
  <c r="AR1244" i="1"/>
  <c r="M1244" i="1" s="1"/>
  <c r="AQ1244" i="1"/>
  <c r="AO1244" i="1"/>
  <c r="AN1244" i="1"/>
  <c r="AP1244" i="1" s="1"/>
  <c r="AM1244" i="1"/>
  <c r="AL1244" i="1"/>
  <c r="AK1244" i="1"/>
  <c r="AJ1244" i="1"/>
  <c r="AI1244" i="1"/>
  <c r="BM1243" i="1"/>
  <c r="BL1243" i="1"/>
  <c r="BK1243" i="1"/>
  <c r="BJ1243" i="1"/>
  <c r="BI1243" i="1"/>
  <c r="BH1243" i="1"/>
  <c r="BG1243" i="1"/>
  <c r="BF1243" i="1"/>
  <c r="BE1243" i="1"/>
  <c r="BD1243" i="1"/>
  <c r="BC1243" i="1"/>
  <c r="BB1243" i="1"/>
  <c r="BA1243" i="1"/>
  <c r="AZ1243" i="1"/>
  <c r="AY1243" i="1"/>
  <c r="AX1243" i="1"/>
  <c r="AW1243" i="1"/>
  <c r="AT1243" i="1" s="1"/>
  <c r="K1243" i="1" s="1"/>
  <c r="AV1243" i="1"/>
  <c r="AU1243" i="1"/>
  <c r="AS1243" i="1"/>
  <c r="AR1243" i="1"/>
  <c r="M1243" i="1" s="1"/>
  <c r="AQ1243" i="1"/>
  <c r="AO1243" i="1"/>
  <c r="AN1243" i="1"/>
  <c r="AP1243" i="1" s="1"/>
  <c r="AM1243" i="1"/>
  <c r="AL1243" i="1"/>
  <c r="AK1243" i="1"/>
  <c r="AJ1243" i="1"/>
  <c r="AI1243" i="1"/>
  <c r="BM1242" i="1"/>
  <c r="BL1242" i="1"/>
  <c r="BK1242" i="1"/>
  <c r="BJ1242" i="1"/>
  <c r="BI1242" i="1"/>
  <c r="BH1242" i="1"/>
  <c r="BG1242" i="1"/>
  <c r="BF1242" i="1"/>
  <c r="BE1242" i="1"/>
  <c r="BD1242" i="1"/>
  <c r="BC1242" i="1"/>
  <c r="BB1242" i="1"/>
  <c r="BA1242" i="1"/>
  <c r="AZ1242" i="1"/>
  <c r="AY1242" i="1"/>
  <c r="AX1242" i="1"/>
  <c r="AW1242" i="1"/>
  <c r="AT1242" i="1" s="1"/>
  <c r="K1242" i="1" s="1"/>
  <c r="AV1242" i="1"/>
  <c r="AU1242" i="1"/>
  <c r="AS1242" i="1"/>
  <c r="AR1242" i="1"/>
  <c r="M1242" i="1" s="1"/>
  <c r="AQ1242" i="1"/>
  <c r="AO1242" i="1"/>
  <c r="AN1242" i="1"/>
  <c r="AP1242" i="1" s="1"/>
  <c r="AM1242" i="1"/>
  <c r="AL1242" i="1"/>
  <c r="AK1242" i="1"/>
  <c r="AJ1242" i="1"/>
  <c r="AI1242" i="1"/>
  <c r="BM1241" i="1"/>
  <c r="BL1241" i="1"/>
  <c r="BK1241" i="1"/>
  <c r="BJ1241" i="1"/>
  <c r="BI1241" i="1"/>
  <c r="BH1241" i="1"/>
  <c r="BG1241" i="1"/>
  <c r="BF1241" i="1"/>
  <c r="BE1241" i="1"/>
  <c r="BD1241" i="1"/>
  <c r="BC1241" i="1"/>
  <c r="BB1241" i="1"/>
  <c r="BA1241" i="1"/>
  <c r="AZ1241" i="1"/>
  <c r="AY1241" i="1"/>
  <c r="AX1241" i="1"/>
  <c r="AW1241" i="1"/>
  <c r="AT1241" i="1" s="1"/>
  <c r="K1241" i="1" s="1"/>
  <c r="AV1241" i="1"/>
  <c r="AU1241" i="1"/>
  <c r="AS1241" i="1"/>
  <c r="AR1241" i="1"/>
  <c r="M1241" i="1" s="1"/>
  <c r="AQ1241" i="1"/>
  <c r="AO1241" i="1"/>
  <c r="AN1241" i="1"/>
  <c r="AP1241" i="1" s="1"/>
  <c r="AM1241" i="1"/>
  <c r="AL1241" i="1"/>
  <c r="AK1241" i="1"/>
  <c r="AJ1241" i="1"/>
  <c r="AI1241" i="1"/>
  <c r="AH1241" i="1"/>
  <c r="BM1240" i="1"/>
  <c r="BL1240" i="1"/>
  <c r="BK1240" i="1"/>
  <c r="BJ1240" i="1"/>
  <c r="BI1240" i="1"/>
  <c r="BH1240" i="1"/>
  <c r="BG1240" i="1"/>
  <c r="BF1240" i="1"/>
  <c r="BE1240" i="1"/>
  <c r="BD1240" i="1"/>
  <c r="BC1240" i="1"/>
  <c r="BB1240" i="1"/>
  <c r="BA1240" i="1"/>
  <c r="AZ1240" i="1"/>
  <c r="AY1240" i="1"/>
  <c r="AX1240" i="1"/>
  <c r="AW1240" i="1"/>
  <c r="AT1240" i="1" s="1"/>
  <c r="K1240" i="1" s="1"/>
  <c r="AV1240" i="1"/>
  <c r="AU1240" i="1"/>
  <c r="AS1240" i="1"/>
  <c r="AR1240" i="1"/>
  <c r="M1240" i="1" s="1"/>
  <c r="AQ1240" i="1"/>
  <c r="AO1240" i="1"/>
  <c r="AN1240" i="1"/>
  <c r="AP1240" i="1" s="1"/>
  <c r="AM1240" i="1"/>
  <c r="AL1240" i="1"/>
  <c r="AK1240" i="1"/>
  <c r="AJ1240" i="1"/>
  <c r="AI1240" i="1"/>
  <c r="BM1239" i="1"/>
  <c r="BL1239" i="1"/>
  <c r="BK1239" i="1"/>
  <c r="BJ1239" i="1"/>
  <c r="BI1239" i="1"/>
  <c r="BH1239" i="1"/>
  <c r="BG1239" i="1"/>
  <c r="BF1239" i="1"/>
  <c r="BE1239" i="1"/>
  <c r="BD1239" i="1"/>
  <c r="BC1239" i="1"/>
  <c r="BB1239" i="1"/>
  <c r="BA1239" i="1"/>
  <c r="AZ1239" i="1"/>
  <c r="AY1239" i="1"/>
  <c r="AX1239" i="1"/>
  <c r="AW1239" i="1"/>
  <c r="AT1239" i="1" s="1"/>
  <c r="K1239" i="1" s="1"/>
  <c r="AV1239" i="1"/>
  <c r="AU1239" i="1"/>
  <c r="AS1239" i="1"/>
  <c r="AR1239" i="1"/>
  <c r="M1239" i="1" s="1"/>
  <c r="AQ1239" i="1"/>
  <c r="AO1239" i="1"/>
  <c r="AN1239" i="1"/>
  <c r="AP1239" i="1" s="1"/>
  <c r="AM1239" i="1"/>
  <c r="AL1239" i="1"/>
  <c r="AK1239" i="1"/>
  <c r="AJ1239" i="1"/>
  <c r="AI1239" i="1"/>
  <c r="BM1238" i="1"/>
  <c r="BL1238" i="1"/>
  <c r="BK1238" i="1"/>
  <c r="BJ1238" i="1"/>
  <c r="BI1238" i="1"/>
  <c r="BH1238" i="1"/>
  <c r="BG1238" i="1"/>
  <c r="BF1238" i="1"/>
  <c r="BE1238" i="1"/>
  <c r="BD1238" i="1"/>
  <c r="BC1238" i="1"/>
  <c r="BB1238" i="1"/>
  <c r="BA1238" i="1"/>
  <c r="AZ1238" i="1"/>
  <c r="AY1238" i="1"/>
  <c r="AX1238" i="1"/>
  <c r="AW1238" i="1"/>
  <c r="AT1238" i="1" s="1"/>
  <c r="K1238" i="1" s="1"/>
  <c r="AV1238" i="1"/>
  <c r="AU1238" i="1"/>
  <c r="AS1238" i="1"/>
  <c r="AR1238" i="1"/>
  <c r="M1238" i="1" s="1"/>
  <c r="AQ1238" i="1"/>
  <c r="AO1238" i="1"/>
  <c r="AN1238" i="1"/>
  <c r="AP1238" i="1" s="1"/>
  <c r="AM1238" i="1"/>
  <c r="AL1238" i="1"/>
  <c r="AK1238" i="1"/>
  <c r="AJ1238" i="1"/>
  <c r="AI1238" i="1"/>
  <c r="BM1237" i="1"/>
  <c r="BL1237" i="1"/>
  <c r="BK1237" i="1"/>
  <c r="BJ1237" i="1"/>
  <c r="BI1237" i="1"/>
  <c r="BH1237" i="1"/>
  <c r="BG1237" i="1"/>
  <c r="BF1237" i="1"/>
  <c r="BE1237" i="1"/>
  <c r="BD1237" i="1"/>
  <c r="BC1237" i="1"/>
  <c r="BB1237" i="1"/>
  <c r="BA1237" i="1"/>
  <c r="AZ1237" i="1"/>
  <c r="AY1237" i="1"/>
  <c r="AX1237" i="1"/>
  <c r="AW1237" i="1"/>
  <c r="AT1237" i="1" s="1"/>
  <c r="K1237" i="1" s="1"/>
  <c r="AV1237" i="1"/>
  <c r="AU1237" i="1"/>
  <c r="AS1237" i="1"/>
  <c r="AR1237" i="1"/>
  <c r="M1237" i="1" s="1"/>
  <c r="AQ1237" i="1"/>
  <c r="AO1237" i="1"/>
  <c r="AN1237" i="1"/>
  <c r="AP1237" i="1" s="1"/>
  <c r="AM1237" i="1"/>
  <c r="AL1237" i="1"/>
  <c r="AK1237" i="1"/>
  <c r="AJ1237" i="1"/>
  <c r="AI1237" i="1"/>
  <c r="CD1236" i="1"/>
  <c r="BM1236" i="1"/>
  <c r="BL1236" i="1"/>
  <c r="BK1236" i="1"/>
  <c r="BJ1236" i="1"/>
  <c r="BI1236" i="1"/>
  <c r="BH1236" i="1"/>
  <c r="BG1236" i="1"/>
  <c r="BF1236" i="1"/>
  <c r="BE1236" i="1"/>
  <c r="BD1236" i="1"/>
  <c r="BC1236" i="1"/>
  <c r="BB1236" i="1"/>
  <c r="BA1236" i="1"/>
  <c r="AZ1236" i="1"/>
  <c r="AY1236" i="1"/>
  <c r="AX1236" i="1"/>
  <c r="AW1236" i="1"/>
  <c r="AT1236" i="1" s="1"/>
  <c r="K1236" i="1" s="1"/>
  <c r="AV1236" i="1"/>
  <c r="AU1236" i="1"/>
  <c r="AS1236" i="1"/>
  <c r="AR1236" i="1"/>
  <c r="M1236" i="1" s="1"/>
  <c r="AQ1236" i="1"/>
  <c r="AO1236" i="1"/>
  <c r="AN1236" i="1"/>
  <c r="AP1236" i="1" s="1"/>
  <c r="AM1236" i="1"/>
  <c r="AL1236" i="1"/>
  <c r="AK1236" i="1"/>
  <c r="AJ1236" i="1"/>
  <c r="AI1236" i="1"/>
  <c r="CD1235" i="1"/>
  <c r="BM1235" i="1"/>
  <c r="BL1235" i="1"/>
  <c r="BK1235" i="1"/>
  <c r="BJ1235" i="1"/>
  <c r="BI1235" i="1"/>
  <c r="BH1235" i="1"/>
  <c r="BG1235" i="1"/>
  <c r="BF1235" i="1"/>
  <c r="BE1235" i="1"/>
  <c r="BD1235" i="1"/>
  <c r="BC1235" i="1"/>
  <c r="BB1235" i="1"/>
  <c r="BA1235" i="1"/>
  <c r="AZ1235" i="1"/>
  <c r="AY1235" i="1"/>
  <c r="AX1235" i="1"/>
  <c r="AW1235" i="1"/>
  <c r="AT1235" i="1" s="1"/>
  <c r="K1235" i="1" s="1"/>
  <c r="AV1235" i="1"/>
  <c r="AU1235" i="1"/>
  <c r="AS1235" i="1"/>
  <c r="AR1235" i="1"/>
  <c r="M1235" i="1" s="1"/>
  <c r="AQ1235" i="1"/>
  <c r="AO1235" i="1"/>
  <c r="AN1235" i="1"/>
  <c r="AP1235" i="1" s="1"/>
  <c r="AM1235" i="1"/>
  <c r="AL1235" i="1"/>
  <c r="AK1235" i="1"/>
  <c r="AJ1235" i="1"/>
  <c r="AI1235" i="1"/>
  <c r="CD1234" i="1"/>
  <c r="BM1234" i="1"/>
  <c r="BL1234" i="1"/>
  <c r="BK1234" i="1"/>
  <c r="BJ1234" i="1"/>
  <c r="BI1234" i="1"/>
  <c r="BH1234" i="1"/>
  <c r="BG1234" i="1"/>
  <c r="BF1234" i="1"/>
  <c r="BE1234" i="1"/>
  <c r="BD1234" i="1"/>
  <c r="BC1234" i="1"/>
  <c r="BB1234" i="1"/>
  <c r="BA1234" i="1"/>
  <c r="AZ1234" i="1"/>
  <c r="AY1234" i="1"/>
  <c r="AX1234" i="1"/>
  <c r="AW1234" i="1"/>
  <c r="AT1234" i="1" s="1"/>
  <c r="K1234" i="1" s="1"/>
  <c r="AV1234" i="1"/>
  <c r="AU1234" i="1"/>
  <c r="AS1234" i="1"/>
  <c r="AR1234" i="1"/>
  <c r="M1234" i="1" s="1"/>
  <c r="AQ1234" i="1"/>
  <c r="AO1234" i="1"/>
  <c r="AN1234" i="1"/>
  <c r="AP1234" i="1" s="1"/>
  <c r="AM1234" i="1"/>
  <c r="AL1234" i="1"/>
  <c r="AK1234" i="1"/>
  <c r="AJ1234" i="1"/>
  <c r="AI1234" i="1"/>
  <c r="BM1233" i="1"/>
  <c r="BL1233" i="1"/>
  <c r="BK1233" i="1"/>
  <c r="BJ1233" i="1"/>
  <c r="BI1233" i="1"/>
  <c r="BH1233" i="1"/>
  <c r="BG1233" i="1"/>
  <c r="BF1233" i="1"/>
  <c r="BE1233" i="1"/>
  <c r="BD1233" i="1"/>
  <c r="BC1233" i="1"/>
  <c r="BB1233" i="1"/>
  <c r="BA1233" i="1"/>
  <c r="AZ1233" i="1"/>
  <c r="AY1233" i="1"/>
  <c r="AX1233" i="1"/>
  <c r="AW1233" i="1"/>
  <c r="AT1233" i="1" s="1"/>
  <c r="K1233" i="1" s="1"/>
  <c r="AV1233" i="1"/>
  <c r="AU1233" i="1"/>
  <c r="AS1233" i="1"/>
  <c r="AR1233" i="1"/>
  <c r="M1233" i="1" s="1"/>
  <c r="AQ1233" i="1"/>
  <c r="AO1233" i="1"/>
  <c r="AN1233" i="1"/>
  <c r="AP1233" i="1" s="1"/>
  <c r="AM1233" i="1"/>
  <c r="AL1233" i="1"/>
  <c r="AK1233" i="1"/>
  <c r="AJ1233" i="1"/>
  <c r="AI1233" i="1"/>
  <c r="CD1232" i="1"/>
  <c r="BM1232" i="1"/>
  <c r="BL1232" i="1"/>
  <c r="BK1232" i="1"/>
  <c r="BJ1232" i="1"/>
  <c r="BI1232" i="1"/>
  <c r="BH1232" i="1"/>
  <c r="BG1232" i="1"/>
  <c r="BF1232" i="1"/>
  <c r="BE1232" i="1"/>
  <c r="BD1232" i="1"/>
  <c r="BC1232" i="1"/>
  <c r="BB1232" i="1"/>
  <c r="BA1232" i="1"/>
  <c r="AZ1232" i="1"/>
  <c r="AY1232" i="1"/>
  <c r="AX1232" i="1"/>
  <c r="AW1232" i="1"/>
  <c r="AT1232" i="1" s="1"/>
  <c r="K1232" i="1" s="1"/>
  <c r="AV1232" i="1"/>
  <c r="AU1232" i="1"/>
  <c r="AS1232" i="1"/>
  <c r="AR1232" i="1"/>
  <c r="M1232" i="1" s="1"/>
  <c r="AQ1232" i="1"/>
  <c r="AO1232" i="1"/>
  <c r="AN1232" i="1"/>
  <c r="AP1232" i="1" s="1"/>
  <c r="AM1232" i="1"/>
  <c r="AL1232" i="1"/>
  <c r="AK1232" i="1"/>
  <c r="AJ1232" i="1"/>
  <c r="AI1232" i="1"/>
  <c r="CD1231" i="1"/>
  <c r="BM1231" i="1"/>
  <c r="BL1231" i="1"/>
  <c r="BK1231" i="1"/>
  <c r="BJ1231" i="1"/>
  <c r="BI1231" i="1"/>
  <c r="BH1231" i="1"/>
  <c r="BG1231" i="1"/>
  <c r="BF1231" i="1"/>
  <c r="BE1231" i="1"/>
  <c r="BD1231" i="1"/>
  <c r="BC1231" i="1"/>
  <c r="BB1231" i="1"/>
  <c r="BA1231" i="1"/>
  <c r="AZ1231" i="1"/>
  <c r="AY1231" i="1"/>
  <c r="AX1231" i="1"/>
  <c r="AW1231" i="1"/>
  <c r="AT1231" i="1" s="1"/>
  <c r="K1231" i="1" s="1"/>
  <c r="AV1231" i="1"/>
  <c r="AU1231" i="1"/>
  <c r="AS1231" i="1"/>
  <c r="AR1231" i="1"/>
  <c r="M1231" i="1" s="1"/>
  <c r="AQ1231" i="1"/>
  <c r="AO1231" i="1"/>
  <c r="AN1231" i="1"/>
  <c r="AP1231" i="1" s="1"/>
  <c r="AM1231" i="1"/>
  <c r="AL1231" i="1"/>
  <c r="AK1231" i="1"/>
  <c r="AJ1231" i="1"/>
  <c r="AI1231" i="1"/>
  <c r="CD1230" i="1"/>
  <c r="BM1230" i="1"/>
  <c r="BL1230" i="1"/>
  <c r="BK1230" i="1"/>
  <c r="BJ1230" i="1"/>
  <c r="BI1230" i="1"/>
  <c r="BH1230" i="1"/>
  <c r="BG1230" i="1"/>
  <c r="BF1230" i="1"/>
  <c r="BE1230" i="1"/>
  <c r="BD1230" i="1"/>
  <c r="BC1230" i="1"/>
  <c r="BB1230" i="1"/>
  <c r="BA1230" i="1"/>
  <c r="AZ1230" i="1"/>
  <c r="AY1230" i="1"/>
  <c r="AX1230" i="1"/>
  <c r="AW1230" i="1"/>
  <c r="AT1230" i="1" s="1"/>
  <c r="K1230" i="1" s="1"/>
  <c r="AV1230" i="1"/>
  <c r="AU1230" i="1"/>
  <c r="AS1230" i="1"/>
  <c r="AR1230" i="1"/>
  <c r="M1230" i="1" s="1"/>
  <c r="AQ1230" i="1"/>
  <c r="AO1230" i="1"/>
  <c r="AN1230" i="1"/>
  <c r="AP1230" i="1" s="1"/>
  <c r="AM1230" i="1"/>
  <c r="AL1230" i="1"/>
  <c r="AK1230" i="1"/>
  <c r="AJ1230" i="1"/>
  <c r="AI1230" i="1"/>
  <c r="CD1229" i="1"/>
  <c r="BM1229" i="1"/>
  <c r="BL1229" i="1"/>
  <c r="BK1229" i="1"/>
  <c r="BJ1229" i="1"/>
  <c r="BI1229" i="1"/>
  <c r="BH1229" i="1"/>
  <c r="BG1229" i="1"/>
  <c r="BF1229" i="1"/>
  <c r="BE1229" i="1"/>
  <c r="BD1229" i="1"/>
  <c r="BC1229" i="1"/>
  <c r="BB1229" i="1"/>
  <c r="BA1229" i="1"/>
  <c r="AZ1229" i="1"/>
  <c r="AY1229" i="1"/>
  <c r="AX1229" i="1"/>
  <c r="AW1229" i="1"/>
  <c r="AT1229" i="1" s="1"/>
  <c r="K1229" i="1" s="1"/>
  <c r="AV1229" i="1"/>
  <c r="AU1229" i="1"/>
  <c r="AS1229" i="1"/>
  <c r="AR1229" i="1"/>
  <c r="M1229" i="1" s="1"/>
  <c r="AQ1229" i="1"/>
  <c r="AO1229" i="1"/>
  <c r="AN1229" i="1"/>
  <c r="AP1229" i="1" s="1"/>
  <c r="AM1229" i="1"/>
  <c r="AL1229" i="1"/>
  <c r="AK1229" i="1"/>
  <c r="AJ1229" i="1"/>
  <c r="AI1229" i="1"/>
  <c r="Q1229" i="1"/>
  <c r="CD1228" i="1"/>
  <c r="BM1228" i="1"/>
  <c r="BL1228" i="1"/>
  <c r="BK1228" i="1"/>
  <c r="BJ1228" i="1"/>
  <c r="BI1228" i="1"/>
  <c r="BH1228" i="1"/>
  <c r="BG1228" i="1"/>
  <c r="BF1228" i="1"/>
  <c r="BE1228" i="1"/>
  <c r="BD1228" i="1"/>
  <c r="BC1228" i="1"/>
  <c r="BB1228" i="1"/>
  <c r="BA1228" i="1"/>
  <c r="AZ1228" i="1"/>
  <c r="AY1228" i="1"/>
  <c r="AX1228" i="1"/>
  <c r="AW1228" i="1"/>
  <c r="AT1228" i="1" s="1"/>
  <c r="K1228" i="1" s="1"/>
  <c r="AV1228" i="1"/>
  <c r="AU1228" i="1"/>
  <c r="AS1228" i="1"/>
  <c r="AR1228" i="1"/>
  <c r="M1228" i="1" s="1"/>
  <c r="AQ1228" i="1"/>
  <c r="AO1228" i="1"/>
  <c r="AN1228" i="1"/>
  <c r="AP1228" i="1" s="1"/>
  <c r="AM1228" i="1"/>
  <c r="AL1228" i="1"/>
  <c r="AK1228" i="1"/>
  <c r="AJ1228" i="1"/>
  <c r="AI1228" i="1"/>
  <c r="Q1228" i="1"/>
  <c r="CD1227" i="1"/>
  <c r="BM1227" i="1"/>
  <c r="BL1227" i="1"/>
  <c r="BK1227" i="1"/>
  <c r="BJ1227" i="1"/>
  <c r="BI1227" i="1"/>
  <c r="BH1227" i="1"/>
  <c r="BG1227" i="1"/>
  <c r="BF1227" i="1"/>
  <c r="BE1227" i="1"/>
  <c r="BD1227" i="1"/>
  <c r="BC1227" i="1"/>
  <c r="BB1227" i="1"/>
  <c r="BA1227" i="1"/>
  <c r="AZ1227" i="1"/>
  <c r="AY1227" i="1"/>
  <c r="AX1227" i="1"/>
  <c r="AW1227" i="1"/>
  <c r="AT1227" i="1" s="1"/>
  <c r="K1227" i="1" s="1"/>
  <c r="AV1227" i="1"/>
  <c r="AU1227" i="1"/>
  <c r="AS1227" i="1"/>
  <c r="AR1227" i="1"/>
  <c r="M1227" i="1" s="1"/>
  <c r="AQ1227" i="1"/>
  <c r="AO1227" i="1"/>
  <c r="AN1227" i="1"/>
  <c r="AP1227" i="1" s="1"/>
  <c r="AM1227" i="1"/>
  <c r="AL1227" i="1"/>
  <c r="AK1227" i="1"/>
  <c r="AJ1227" i="1"/>
  <c r="AI1227" i="1"/>
  <c r="CD1226" i="1"/>
  <c r="BM1226" i="1"/>
  <c r="BL1226" i="1"/>
  <c r="BK1226" i="1"/>
  <c r="BJ1226" i="1"/>
  <c r="BI1226" i="1"/>
  <c r="BH1226" i="1"/>
  <c r="BG1226" i="1"/>
  <c r="BF1226" i="1"/>
  <c r="BE1226" i="1"/>
  <c r="BD1226" i="1"/>
  <c r="BC1226" i="1"/>
  <c r="BB1226" i="1"/>
  <c r="BA1226" i="1"/>
  <c r="AZ1226" i="1"/>
  <c r="AY1226" i="1"/>
  <c r="AX1226" i="1"/>
  <c r="AW1226" i="1"/>
  <c r="AT1226" i="1" s="1"/>
  <c r="K1226" i="1" s="1"/>
  <c r="AV1226" i="1"/>
  <c r="AU1226" i="1"/>
  <c r="AS1226" i="1"/>
  <c r="AR1226" i="1"/>
  <c r="M1226" i="1" s="1"/>
  <c r="AQ1226" i="1"/>
  <c r="AO1226" i="1"/>
  <c r="AN1226" i="1"/>
  <c r="AP1226" i="1" s="1"/>
  <c r="AM1226" i="1"/>
  <c r="AL1226" i="1"/>
  <c r="AK1226" i="1"/>
  <c r="AJ1226" i="1"/>
  <c r="AI1226" i="1"/>
  <c r="Q1226" i="1"/>
  <c r="CD1225" i="1"/>
  <c r="BM1225" i="1"/>
  <c r="BL1225" i="1"/>
  <c r="BK1225" i="1"/>
  <c r="BJ1225" i="1"/>
  <c r="BI1225" i="1"/>
  <c r="BH1225" i="1"/>
  <c r="BG1225" i="1"/>
  <c r="BF1225" i="1"/>
  <c r="BE1225" i="1"/>
  <c r="BD1225" i="1"/>
  <c r="BC1225" i="1"/>
  <c r="BB1225" i="1"/>
  <c r="BA1225" i="1"/>
  <c r="AZ1225" i="1"/>
  <c r="AY1225" i="1"/>
  <c r="AX1225" i="1"/>
  <c r="AW1225" i="1"/>
  <c r="AT1225" i="1" s="1"/>
  <c r="K1225" i="1" s="1"/>
  <c r="AV1225" i="1"/>
  <c r="AU1225" i="1"/>
  <c r="AS1225" i="1"/>
  <c r="AR1225" i="1"/>
  <c r="M1225" i="1" s="1"/>
  <c r="AQ1225" i="1"/>
  <c r="AO1225" i="1"/>
  <c r="AN1225" i="1"/>
  <c r="AP1225" i="1" s="1"/>
  <c r="AM1225" i="1"/>
  <c r="AL1225" i="1"/>
  <c r="AK1225" i="1"/>
  <c r="AJ1225" i="1"/>
  <c r="AI1225" i="1"/>
  <c r="CD1224" i="1"/>
  <c r="BM1224" i="1"/>
  <c r="BL1224" i="1"/>
  <c r="BK1224" i="1"/>
  <c r="BJ1224" i="1"/>
  <c r="BI1224" i="1"/>
  <c r="BH1224" i="1"/>
  <c r="BG1224" i="1"/>
  <c r="BF1224" i="1"/>
  <c r="BE1224" i="1"/>
  <c r="BD1224" i="1"/>
  <c r="BC1224" i="1"/>
  <c r="BB1224" i="1"/>
  <c r="BA1224" i="1"/>
  <c r="AZ1224" i="1"/>
  <c r="AY1224" i="1"/>
  <c r="AX1224" i="1"/>
  <c r="AW1224" i="1"/>
  <c r="AT1224" i="1" s="1"/>
  <c r="K1224" i="1" s="1"/>
  <c r="AV1224" i="1"/>
  <c r="AU1224" i="1"/>
  <c r="AS1224" i="1"/>
  <c r="AR1224" i="1"/>
  <c r="M1224" i="1" s="1"/>
  <c r="AQ1224" i="1"/>
  <c r="AO1224" i="1"/>
  <c r="AN1224" i="1"/>
  <c r="AP1224" i="1" s="1"/>
  <c r="AM1224" i="1"/>
  <c r="AL1224" i="1"/>
  <c r="AK1224" i="1"/>
  <c r="AJ1224" i="1"/>
  <c r="AI1224" i="1"/>
  <c r="CD1223" i="1"/>
  <c r="BM1223" i="1"/>
  <c r="BL1223" i="1"/>
  <c r="BK1223" i="1"/>
  <c r="BJ1223" i="1"/>
  <c r="BI1223" i="1"/>
  <c r="BH1223" i="1"/>
  <c r="BG1223" i="1"/>
  <c r="BF1223" i="1"/>
  <c r="BE1223" i="1"/>
  <c r="BD1223" i="1"/>
  <c r="BC1223" i="1"/>
  <c r="BB1223" i="1"/>
  <c r="BA1223" i="1"/>
  <c r="AZ1223" i="1"/>
  <c r="AY1223" i="1"/>
  <c r="AX1223" i="1"/>
  <c r="AW1223" i="1"/>
  <c r="AT1223" i="1" s="1"/>
  <c r="K1223" i="1" s="1"/>
  <c r="AV1223" i="1"/>
  <c r="AU1223" i="1"/>
  <c r="AS1223" i="1"/>
  <c r="AR1223" i="1"/>
  <c r="M1223" i="1" s="1"/>
  <c r="AQ1223" i="1"/>
  <c r="AO1223" i="1"/>
  <c r="AN1223" i="1"/>
  <c r="AP1223" i="1" s="1"/>
  <c r="AM1223" i="1"/>
  <c r="AL1223" i="1"/>
  <c r="AK1223" i="1"/>
  <c r="AJ1223" i="1"/>
  <c r="AI1223" i="1"/>
  <c r="CD1222" i="1"/>
  <c r="BM1222" i="1"/>
  <c r="BL1222" i="1"/>
  <c r="BK1222" i="1"/>
  <c r="BJ1222" i="1"/>
  <c r="BI1222" i="1"/>
  <c r="BH1222" i="1"/>
  <c r="BG1222" i="1"/>
  <c r="BF1222" i="1"/>
  <c r="BE1222" i="1"/>
  <c r="BD1222" i="1"/>
  <c r="BC1222" i="1"/>
  <c r="BB1222" i="1"/>
  <c r="BA1222" i="1"/>
  <c r="AZ1222" i="1"/>
  <c r="AY1222" i="1"/>
  <c r="AX1222" i="1"/>
  <c r="AW1222" i="1"/>
  <c r="AT1222" i="1" s="1"/>
  <c r="K1222" i="1" s="1"/>
  <c r="AV1222" i="1"/>
  <c r="AU1222" i="1"/>
  <c r="AS1222" i="1"/>
  <c r="AR1222" i="1"/>
  <c r="M1222" i="1" s="1"/>
  <c r="AQ1222" i="1"/>
  <c r="AO1222" i="1"/>
  <c r="AN1222" i="1"/>
  <c r="AP1222" i="1" s="1"/>
  <c r="AM1222" i="1"/>
  <c r="AL1222" i="1"/>
  <c r="AK1222" i="1"/>
  <c r="AJ1222" i="1"/>
  <c r="AI1222" i="1"/>
  <c r="CD1221" i="1"/>
  <c r="BM1221" i="1"/>
  <c r="BL1221" i="1"/>
  <c r="BK1221" i="1"/>
  <c r="BJ1221" i="1"/>
  <c r="BI1221" i="1"/>
  <c r="BH1221" i="1"/>
  <c r="BG1221" i="1"/>
  <c r="BF1221" i="1"/>
  <c r="BE1221" i="1"/>
  <c r="BD1221" i="1"/>
  <c r="BC1221" i="1"/>
  <c r="BB1221" i="1"/>
  <c r="BA1221" i="1"/>
  <c r="AZ1221" i="1"/>
  <c r="AY1221" i="1"/>
  <c r="AX1221" i="1"/>
  <c r="AW1221" i="1"/>
  <c r="AT1221" i="1" s="1"/>
  <c r="K1221" i="1" s="1"/>
  <c r="AV1221" i="1"/>
  <c r="AU1221" i="1"/>
  <c r="AS1221" i="1"/>
  <c r="AR1221" i="1"/>
  <c r="M1221" i="1" s="1"/>
  <c r="AQ1221" i="1"/>
  <c r="AO1221" i="1"/>
  <c r="AN1221" i="1"/>
  <c r="AP1221" i="1" s="1"/>
  <c r="AM1221" i="1"/>
  <c r="AL1221" i="1"/>
  <c r="AK1221" i="1"/>
  <c r="AJ1221" i="1"/>
  <c r="AI1221" i="1"/>
  <c r="CD1220" i="1"/>
  <c r="BM1220" i="1"/>
  <c r="BL1220" i="1"/>
  <c r="BK1220" i="1"/>
  <c r="BJ1220" i="1"/>
  <c r="BI1220" i="1"/>
  <c r="BH1220" i="1"/>
  <c r="BG1220" i="1"/>
  <c r="BF1220" i="1"/>
  <c r="BE1220" i="1"/>
  <c r="BD1220" i="1"/>
  <c r="BC1220" i="1"/>
  <c r="BB1220" i="1"/>
  <c r="BA1220" i="1"/>
  <c r="AZ1220" i="1"/>
  <c r="AY1220" i="1"/>
  <c r="AX1220" i="1"/>
  <c r="AW1220" i="1"/>
  <c r="AT1220" i="1" s="1"/>
  <c r="K1220" i="1" s="1"/>
  <c r="AV1220" i="1"/>
  <c r="AU1220" i="1"/>
  <c r="AS1220" i="1"/>
  <c r="AR1220" i="1"/>
  <c r="M1220" i="1" s="1"/>
  <c r="AQ1220" i="1"/>
  <c r="AO1220" i="1"/>
  <c r="AN1220" i="1"/>
  <c r="AP1220" i="1" s="1"/>
  <c r="AM1220" i="1"/>
  <c r="AL1220" i="1"/>
  <c r="AK1220" i="1"/>
  <c r="AJ1220" i="1"/>
  <c r="AI1220" i="1"/>
  <c r="Q1220" i="1"/>
  <c r="BM1219" i="1"/>
  <c r="BL1219" i="1"/>
  <c r="BK1219" i="1"/>
  <c r="BJ1219" i="1"/>
  <c r="BI1219" i="1"/>
  <c r="BH1219" i="1"/>
  <c r="BG1219" i="1"/>
  <c r="BF1219" i="1"/>
  <c r="BE1219" i="1"/>
  <c r="BD1219" i="1"/>
  <c r="BC1219" i="1"/>
  <c r="BB1219" i="1"/>
  <c r="BA1219" i="1"/>
  <c r="AZ1219" i="1"/>
  <c r="AY1219" i="1"/>
  <c r="AX1219" i="1"/>
  <c r="AW1219" i="1"/>
  <c r="AT1219" i="1" s="1"/>
  <c r="K1219" i="1" s="1"/>
  <c r="AV1219" i="1"/>
  <c r="AU1219" i="1"/>
  <c r="AS1219" i="1"/>
  <c r="AR1219" i="1"/>
  <c r="M1219" i="1" s="1"/>
  <c r="AQ1219" i="1"/>
  <c r="AO1219" i="1"/>
  <c r="AN1219" i="1"/>
  <c r="AP1219" i="1" s="1"/>
  <c r="AM1219" i="1"/>
  <c r="AL1219" i="1"/>
  <c r="AK1219" i="1"/>
  <c r="AJ1219" i="1"/>
  <c r="AI1219" i="1"/>
  <c r="CD1218" i="1"/>
  <c r="BM1218" i="1"/>
  <c r="BL1218" i="1"/>
  <c r="BK1218" i="1"/>
  <c r="BJ1218" i="1"/>
  <c r="BI1218" i="1"/>
  <c r="BH1218" i="1"/>
  <c r="BG1218" i="1"/>
  <c r="BF1218" i="1"/>
  <c r="BE1218" i="1"/>
  <c r="BD1218" i="1"/>
  <c r="BC1218" i="1"/>
  <c r="BB1218" i="1"/>
  <c r="BA1218" i="1"/>
  <c r="AZ1218" i="1"/>
  <c r="AY1218" i="1"/>
  <c r="AX1218" i="1"/>
  <c r="AW1218" i="1"/>
  <c r="AT1218" i="1" s="1"/>
  <c r="K1218" i="1" s="1"/>
  <c r="AV1218" i="1"/>
  <c r="AU1218" i="1"/>
  <c r="AS1218" i="1"/>
  <c r="AR1218" i="1"/>
  <c r="M1218" i="1" s="1"/>
  <c r="AQ1218" i="1"/>
  <c r="AO1218" i="1"/>
  <c r="AN1218" i="1"/>
  <c r="AP1218" i="1" s="1"/>
  <c r="AM1218" i="1"/>
  <c r="AL1218" i="1"/>
  <c r="AK1218" i="1"/>
  <c r="AJ1218" i="1"/>
  <c r="AI1218" i="1"/>
  <c r="CD1217" i="1"/>
  <c r="BM1217" i="1"/>
  <c r="BL1217" i="1"/>
  <c r="BK1217" i="1"/>
  <c r="BJ1217" i="1"/>
  <c r="BI1217" i="1"/>
  <c r="BH1217" i="1"/>
  <c r="BG1217" i="1"/>
  <c r="BF1217" i="1"/>
  <c r="BE1217" i="1"/>
  <c r="BD1217" i="1"/>
  <c r="BC1217" i="1"/>
  <c r="BB1217" i="1"/>
  <c r="BA1217" i="1"/>
  <c r="AZ1217" i="1"/>
  <c r="AY1217" i="1"/>
  <c r="AX1217" i="1"/>
  <c r="AW1217" i="1"/>
  <c r="AT1217" i="1" s="1"/>
  <c r="K1217" i="1" s="1"/>
  <c r="AV1217" i="1"/>
  <c r="AU1217" i="1"/>
  <c r="AS1217" i="1"/>
  <c r="AR1217" i="1"/>
  <c r="M1217" i="1" s="1"/>
  <c r="AQ1217" i="1"/>
  <c r="AO1217" i="1"/>
  <c r="AN1217" i="1"/>
  <c r="AP1217" i="1" s="1"/>
  <c r="AM1217" i="1"/>
  <c r="AL1217" i="1"/>
  <c r="AK1217" i="1"/>
  <c r="AJ1217" i="1"/>
  <c r="AI1217" i="1"/>
  <c r="CD1216" i="1"/>
  <c r="BM1216" i="1"/>
  <c r="BL1216" i="1"/>
  <c r="BK1216" i="1"/>
  <c r="BJ1216" i="1"/>
  <c r="BI1216" i="1"/>
  <c r="BH1216" i="1"/>
  <c r="BG1216" i="1"/>
  <c r="BF1216" i="1"/>
  <c r="BE1216" i="1"/>
  <c r="BD1216" i="1"/>
  <c r="BC1216" i="1"/>
  <c r="BB1216" i="1"/>
  <c r="BA1216" i="1"/>
  <c r="AZ1216" i="1"/>
  <c r="AY1216" i="1"/>
  <c r="AX1216" i="1"/>
  <c r="AW1216" i="1"/>
  <c r="AT1216" i="1" s="1"/>
  <c r="K1216" i="1" s="1"/>
  <c r="AV1216" i="1"/>
  <c r="AU1216" i="1"/>
  <c r="AS1216" i="1"/>
  <c r="AR1216" i="1"/>
  <c r="M1216" i="1" s="1"/>
  <c r="AQ1216" i="1"/>
  <c r="AO1216" i="1"/>
  <c r="AN1216" i="1"/>
  <c r="AP1216" i="1" s="1"/>
  <c r="AM1216" i="1"/>
  <c r="AL1216" i="1"/>
  <c r="AK1216" i="1"/>
  <c r="AJ1216" i="1"/>
  <c r="AI1216" i="1"/>
  <c r="CD1215" i="1"/>
  <c r="BM1215" i="1"/>
  <c r="BL1215" i="1"/>
  <c r="BK1215" i="1"/>
  <c r="BJ1215" i="1"/>
  <c r="BI1215" i="1"/>
  <c r="BH1215" i="1"/>
  <c r="BG1215" i="1"/>
  <c r="BF1215" i="1"/>
  <c r="BE1215" i="1"/>
  <c r="BD1215" i="1"/>
  <c r="BC1215" i="1"/>
  <c r="BB1215" i="1"/>
  <c r="BA1215" i="1"/>
  <c r="AZ1215" i="1"/>
  <c r="AY1215" i="1"/>
  <c r="AX1215" i="1"/>
  <c r="AW1215" i="1"/>
  <c r="AT1215" i="1" s="1"/>
  <c r="K1215" i="1" s="1"/>
  <c r="AV1215" i="1"/>
  <c r="AU1215" i="1"/>
  <c r="AS1215" i="1"/>
  <c r="AR1215" i="1"/>
  <c r="M1215" i="1" s="1"/>
  <c r="AQ1215" i="1"/>
  <c r="AO1215" i="1"/>
  <c r="AN1215" i="1"/>
  <c r="AP1215" i="1" s="1"/>
  <c r="AM1215" i="1"/>
  <c r="AL1215" i="1"/>
  <c r="AK1215" i="1"/>
  <c r="AJ1215" i="1"/>
  <c r="AI1215" i="1"/>
  <c r="CD1214" i="1"/>
  <c r="BM1214" i="1"/>
  <c r="BL1214" i="1"/>
  <c r="BK1214" i="1"/>
  <c r="BJ1214" i="1"/>
  <c r="BI1214" i="1"/>
  <c r="BH1214" i="1"/>
  <c r="BG1214" i="1"/>
  <c r="BF1214" i="1"/>
  <c r="BE1214" i="1"/>
  <c r="BD1214" i="1"/>
  <c r="BC1214" i="1"/>
  <c r="BB1214" i="1"/>
  <c r="BA1214" i="1"/>
  <c r="AZ1214" i="1"/>
  <c r="AY1214" i="1"/>
  <c r="AX1214" i="1"/>
  <c r="AW1214" i="1"/>
  <c r="AT1214" i="1" s="1"/>
  <c r="K1214" i="1" s="1"/>
  <c r="AV1214" i="1"/>
  <c r="AU1214" i="1"/>
  <c r="AS1214" i="1"/>
  <c r="AR1214" i="1"/>
  <c r="M1214" i="1" s="1"/>
  <c r="AQ1214" i="1"/>
  <c r="AO1214" i="1"/>
  <c r="AN1214" i="1"/>
  <c r="AP1214" i="1" s="1"/>
  <c r="AM1214" i="1"/>
  <c r="AL1214" i="1"/>
  <c r="AK1214" i="1"/>
  <c r="AJ1214" i="1"/>
  <c r="AI1214" i="1"/>
  <c r="CD1213" i="1"/>
  <c r="BM1213" i="1"/>
  <c r="BL1213" i="1"/>
  <c r="BK1213" i="1"/>
  <c r="BJ1213" i="1"/>
  <c r="BI1213" i="1"/>
  <c r="BH1213" i="1"/>
  <c r="BG1213" i="1"/>
  <c r="BF1213" i="1"/>
  <c r="BE1213" i="1"/>
  <c r="BD1213" i="1"/>
  <c r="BC1213" i="1"/>
  <c r="BB1213" i="1"/>
  <c r="BA1213" i="1"/>
  <c r="AZ1213" i="1"/>
  <c r="AY1213" i="1"/>
  <c r="AX1213" i="1"/>
  <c r="AW1213" i="1"/>
  <c r="AT1213" i="1" s="1"/>
  <c r="K1213" i="1" s="1"/>
  <c r="AV1213" i="1"/>
  <c r="AU1213" i="1"/>
  <c r="AS1213" i="1"/>
  <c r="AR1213" i="1"/>
  <c r="M1213" i="1" s="1"/>
  <c r="AQ1213" i="1"/>
  <c r="AO1213" i="1"/>
  <c r="AN1213" i="1"/>
  <c r="AP1213" i="1" s="1"/>
  <c r="AM1213" i="1"/>
  <c r="AL1213" i="1"/>
  <c r="AK1213" i="1"/>
  <c r="AJ1213" i="1"/>
  <c r="AI1213" i="1"/>
  <c r="CD1212" i="1"/>
  <c r="BM1212" i="1"/>
  <c r="BL1212" i="1"/>
  <c r="BK1212" i="1"/>
  <c r="BJ1212" i="1"/>
  <c r="BI1212" i="1"/>
  <c r="BH1212" i="1"/>
  <c r="BG1212" i="1"/>
  <c r="BF1212" i="1"/>
  <c r="BE1212" i="1"/>
  <c r="BD1212" i="1"/>
  <c r="BC1212" i="1"/>
  <c r="BB1212" i="1"/>
  <c r="BA1212" i="1"/>
  <c r="AZ1212" i="1"/>
  <c r="AY1212" i="1"/>
  <c r="AX1212" i="1"/>
  <c r="AW1212" i="1"/>
  <c r="AT1212" i="1" s="1"/>
  <c r="K1212" i="1" s="1"/>
  <c r="AV1212" i="1"/>
  <c r="AU1212" i="1"/>
  <c r="AS1212" i="1"/>
  <c r="AR1212" i="1"/>
  <c r="M1212" i="1" s="1"/>
  <c r="AQ1212" i="1"/>
  <c r="AO1212" i="1"/>
  <c r="AN1212" i="1"/>
  <c r="AP1212" i="1" s="1"/>
  <c r="AM1212" i="1"/>
  <c r="AL1212" i="1"/>
  <c r="AK1212" i="1"/>
  <c r="AJ1212" i="1"/>
  <c r="AI1212" i="1"/>
  <c r="AH1212" i="1"/>
  <c r="CD1211" i="1"/>
  <c r="BM1211" i="1"/>
  <c r="BL1211" i="1"/>
  <c r="BK1211" i="1"/>
  <c r="BJ1211" i="1"/>
  <c r="BI1211" i="1"/>
  <c r="BH1211" i="1"/>
  <c r="BG1211" i="1"/>
  <c r="BF1211" i="1"/>
  <c r="BE1211" i="1"/>
  <c r="BD1211" i="1"/>
  <c r="BC1211" i="1"/>
  <c r="BB1211" i="1"/>
  <c r="BA1211" i="1"/>
  <c r="AZ1211" i="1"/>
  <c r="AY1211" i="1"/>
  <c r="AX1211" i="1"/>
  <c r="AW1211" i="1"/>
  <c r="AT1211" i="1" s="1"/>
  <c r="K1211" i="1" s="1"/>
  <c r="AV1211" i="1"/>
  <c r="AU1211" i="1"/>
  <c r="AS1211" i="1"/>
  <c r="AR1211" i="1"/>
  <c r="M1211" i="1" s="1"/>
  <c r="AQ1211" i="1"/>
  <c r="AO1211" i="1"/>
  <c r="AN1211" i="1"/>
  <c r="AP1211" i="1" s="1"/>
  <c r="AM1211" i="1"/>
  <c r="AL1211" i="1"/>
  <c r="AK1211" i="1"/>
  <c r="AJ1211" i="1"/>
  <c r="AI1211" i="1"/>
  <c r="AH1211" i="1"/>
  <c r="CD1210" i="1"/>
  <c r="BM1210" i="1"/>
  <c r="BL1210" i="1"/>
  <c r="BK1210" i="1"/>
  <c r="BJ1210" i="1"/>
  <c r="BI1210" i="1"/>
  <c r="BH1210" i="1"/>
  <c r="BG1210" i="1"/>
  <c r="BF1210" i="1"/>
  <c r="BE1210" i="1"/>
  <c r="BD1210" i="1"/>
  <c r="BC1210" i="1"/>
  <c r="BB1210" i="1"/>
  <c r="BA1210" i="1"/>
  <c r="AZ1210" i="1"/>
  <c r="AY1210" i="1"/>
  <c r="AX1210" i="1"/>
  <c r="AW1210" i="1"/>
  <c r="AT1210" i="1" s="1"/>
  <c r="K1210" i="1" s="1"/>
  <c r="AV1210" i="1"/>
  <c r="AU1210" i="1"/>
  <c r="AS1210" i="1"/>
  <c r="AR1210" i="1"/>
  <c r="M1210" i="1" s="1"/>
  <c r="AQ1210" i="1"/>
  <c r="AO1210" i="1"/>
  <c r="AN1210" i="1"/>
  <c r="AP1210" i="1" s="1"/>
  <c r="AM1210" i="1"/>
  <c r="AL1210" i="1"/>
  <c r="AK1210" i="1"/>
  <c r="AJ1210" i="1"/>
  <c r="AI1210" i="1"/>
  <c r="CD1209" i="1"/>
  <c r="BM1209" i="1"/>
  <c r="BL1209" i="1"/>
  <c r="BK1209" i="1"/>
  <c r="BJ1209" i="1"/>
  <c r="BI1209" i="1"/>
  <c r="BH1209" i="1"/>
  <c r="BG1209" i="1"/>
  <c r="BF1209" i="1"/>
  <c r="BE1209" i="1"/>
  <c r="BD1209" i="1"/>
  <c r="BC1209" i="1"/>
  <c r="BB1209" i="1"/>
  <c r="BA1209" i="1"/>
  <c r="AZ1209" i="1"/>
  <c r="AY1209" i="1"/>
  <c r="AX1209" i="1"/>
  <c r="AW1209" i="1"/>
  <c r="AT1209" i="1" s="1"/>
  <c r="K1209" i="1" s="1"/>
  <c r="AV1209" i="1"/>
  <c r="AU1209" i="1"/>
  <c r="AS1209" i="1"/>
  <c r="AR1209" i="1"/>
  <c r="M1209" i="1" s="1"/>
  <c r="AQ1209" i="1"/>
  <c r="AO1209" i="1"/>
  <c r="AN1209" i="1"/>
  <c r="AP1209" i="1" s="1"/>
  <c r="AM1209" i="1"/>
  <c r="AL1209" i="1"/>
  <c r="AK1209" i="1"/>
  <c r="AJ1209" i="1"/>
  <c r="AI1209" i="1"/>
  <c r="CD1208" i="1"/>
  <c r="BM1208" i="1"/>
  <c r="BL1208" i="1"/>
  <c r="BK1208" i="1"/>
  <c r="BJ1208" i="1"/>
  <c r="BI1208" i="1"/>
  <c r="BH1208" i="1"/>
  <c r="BG1208" i="1"/>
  <c r="BF1208" i="1"/>
  <c r="BE1208" i="1"/>
  <c r="BD1208" i="1"/>
  <c r="BC1208" i="1"/>
  <c r="BB1208" i="1"/>
  <c r="BA1208" i="1"/>
  <c r="AZ1208" i="1"/>
  <c r="AY1208" i="1"/>
  <c r="AX1208" i="1"/>
  <c r="AW1208" i="1"/>
  <c r="AT1208" i="1" s="1"/>
  <c r="K1208" i="1" s="1"/>
  <c r="AV1208" i="1"/>
  <c r="AU1208" i="1"/>
  <c r="AS1208" i="1"/>
  <c r="AR1208" i="1"/>
  <c r="M1208" i="1" s="1"/>
  <c r="AQ1208" i="1"/>
  <c r="AO1208" i="1"/>
  <c r="AN1208" i="1"/>
  <c r="AP1208" i="1" s="1"/>
  <c r="AM1208" i="1"/>
  <c r="AL1208" i="1"/>
  <c r="AK1208" i="1"/>
  <c r="AJ1208" i="1"/>
  <c r="AI1208" i="1"/>
  <c r="CD1207" i="1"/>
  <c r="BM1207" i="1"/>
  <c r="BL1207" i="1"/>
  <c r="BK1207" i="1"/>
  <c r="BJ1207" i="1"/>
  <c r="BI1207" i="1"/>
  <c r="BH1207" i="1"/>
  <c r="BG1207" i="1"/>
  <c r="BF1207" i="1"/>
  <c r="BE1207" i="1"/>
  <c r="BD1207" i="1"/>
  <c r="BC1207" i="1"/>
  <c r="BB1207" i="1"/>
  <c r="BA1207" i="1"/>
  <c r="AZ1207" i="1"/>
  <c r="AY1207" i="1"/>
  <c r="AX1207" i="1"/>
  <c r="AW1207" i="1"/>
  <c r="AT1207" i="1" s="1"/>
  <c r="K1207" i="1" s="1"/>
  <c r="AV1207" i="1"/>
  <c r="AU1207" i="1"/>
  <c r="AS1207" i="1"/>
  <c r="AR1207" i="1"/>
  <c r="M1207" i="1" s="1"/>
  <c r="AQ1207" i="1"/>
  <c r="AO1207" i="1"/>
  <c r="AN1207" i="1"/>
  <c r="AP1207" i="1" s="1"/>
  <c r="AM1207" i="1"/>
  <c r="AL1207" i="1"/>
  <c r="AK1207" i="1"/>
  <c r="AJ1207" i="1"/>
  <c r="AI1207" i="1"/>
  <c r="CD1206" i="1"/>
  <c r="BM1206" i="1"/>
  <c r="BL1206" i="1"/>
  <c r="BK1206" i="1"/>
  <c r="BJ1206" i="1"/>
  <c r="BI1206" i="1"/>
  <c r="BH1206" i="1"/>
  <c r="BG1206" i="1"/>
  <c r="BF1206" i="1"/>
  <c r="BE1206" i="1"/>
  <c r="BD1206" i="1"/>
  <c r="BC1206" i="1"/>
  <c r="BB1206" i="1"/>
  <c r="BA1206" i="1"/>
  <c r="AZ1206" i="1"/>
  <c r="AY1206" i="1"/>
  <c r="AX1206" i="1"/>
  <c r="AW1206" i="1"/>
  <c r="AT1206" i="1" s="1"/>
  <c r="K1206" i="1" s="1"/>
  <c r="AV1206" i="1"/>
  <c r="AU1206" i="1"/>
  <c r="AS1206" i="1"/>
  <c r="AR1206" i="1"/>
  <c r="M1206" i="1" s="1"/>
  <c r="AQ1206" i="1"/>
  <c r="AO1206" i="1"/>
  <c r="AN1206" i="1"/>
  <c r="AP1206" i="1" s="1"/>
  <c r="AM1206" i="1"/>
  <c r="AL1206" i="1"/>
  <c r="AK1206" i="1"/>
  <c r="AJ1206" i="1"/>
  <c r="AI1206" i="1"/>
  <c r="CD1205" i="1"/>
  <c r="BM1205" i="1"/>
  <c r="BL1205" i="1"/>
  <c r="BK1205" i="1"/>
  <c r="BJ1205" i="1"/>
  <c r="BI1205" i="1"/>
  <c r="BH1205" i="1"/>
  <c r="BG1205" i="1"/>
  <c r="BF1205" i="1"/>
  <c r="BE1205" i="1"/>
  <c r="BD1205" i="1"/>
  <c r="BC1205" i="1"/>
  <c r="BB1205" i="1"/>
  <c r="BA1205" i="1"/>
  <c r="AZ1205" i="1"/>
  <c r="AY1205" i="1"/>
  <c r="AX1205" i="1"/>
  <c r="AW1205" i="1"/>
  <c r="AT1205" i="1" s="1"/>
  <c r="K1205" i="1" s="1"/>
  <c r="AV1205" i="1"/>
  <c r="AU1205" i="1"/>
  <c r="AS1205" i="1"/>
  <c r="AR1205" i="1"/>
  <c r="M1205" i="1" s="1"/>
  <c r="AQ1205" i="1"/>
  <c r="AO1205" i="1"/>
  <c r="AN1205" i="1"/>
  <c r="AP1205" i="1" s="1"/>
  <c r="AM1205" i="1"/>
  <c r="AL1205" i="1"/>
  <c r="AK1205" i="1"/>
  <c r="AJ1205" i="1"/>
  <c r="AI1205" i="1"/>
  <c r="CD1204" i="1"/>
  <c r="BM1204" i="1"/>
  <c r="BL1204" i="1"/>
  <c r="BK1204" i="1"/>
  <c r="BJ1204" i="1"/>
  <c r="BI1204" i="1"/>
  <c r="BH1204" i="1"/>
  <c r="BG1204" i="1"/>
  <c r="BF1204" i="1"/>
  <c r="BE1204" i="1"/>
  <c r="BD1204" i="1"/>
  <c r="BC1204" i="1"/>
  <c r="BB1204" i="1"/>
  <c r="BA1204" i="1"/>
  <c r="AZ1204" i="1"/>
  <c r="AY1204" i="1"/>
  <c r="AX1204" i="1"/>
  <c r="AW1204" i="1"/>
  <c r="AT1204" i="1" s="1"/>
  <c r="K1204" i="1" s="1"/>
  <c r="AV1204" i="1"/>
  <c r="AU1204" i="1"/>
  <c r="AS1204" i="1"/>
  <c r="AR1204" i="1"/>
  <c r="M1204" i="1" s="1"/>
  <c r="AQ1204" i="1"/>
  <c r="AO1204" i="1"/>
  <c r="AN1204" i="1"/>
  <c r="AP1204" i="1" s="1"/>
  <c r="AM1204" i="1"/>
  <c r="AL1204" i="1"/>
  <c r="AK1204" i="1"/>
  <c r="AJ1204" i="1"/>
  <c r="AI1204" i="1"/>
  <c r="Q1204" i="1"/>
  <c r="CD1203" i="1"/>
  <c r="BM1203" i="1"/>
  <c r="BL1203" i="1"/>
  <c r="BK1203" i="1"/>
  <c r="BJ1203" i="1"/>
  <c r="BI1203" i="1"/>
  <c r="BH1203" i="1"/>
  <c r="BG1203" i="1"/>
  <c r="BF1203" i="1"/>
  <c r="BE1203" i="1"/>
  <c r="BD1203" i="1"/>
  <c r="BC1203" i="1"/>
  <c r="BB1203" i="1"/>
  <c r="BA1203" i="1"/>
  <c r="AZ1203" i="1"/>
  <c r="AY1203" i="1"/>
  <c r="AX1203" i="1"/>
  <c r="AW1203" i="1"/>
  <c r="AT1203" i="1" s="1"/>
  <c r="K1203" i="1" s="1"/>
  <c r="AV1203" i="1"/>
  <c r="AU1203" i="1"/>
  <c r="AS1203" i="1"/>
  <c r="AR1203" i="1"/>
  <c r="M1203" i="1" s="1"/>
  <c r="AQ1203" i="1"/>
  <c r="AO1203" i="1"/>
  <c r="AN1203" i="1"/>
  <c r="AP1203" i="1" s="1"/>
  <c r="AM1203" i="1"/>
  <c r="AL1203" i="1"/>
  <c r="AK1203" i="1"/>
  <c r="AJ1203" i="1"/>
  <c r="AI1203" i="1"/>
  <c r="CD1202" i="1"/>
  <c r="BM1202" i="1"/>
  <c r="BL1202" i="1"/>
  <c r="BK1202" i="1"/>
  <c r="BJ1202" i="1"/>
  <c r="BI1202" i="1"/>
  <c r="BH1202" i="1"/>
  <c r="BG1202" i="1"/>
  <c r="BF1202" i="1"/>
  <c r="BE1202" i="1"/>
  <c r="BD1202" i="1"/>
  <c r="BC1202" i="1"/>
  <c r="BB1202" i="1"/>
  <c r="BA1202" i="1"/>
  <c r="AZ1202" i="1"/>
  <c r="AY1202" i="1"/>
  <c r="AX1202" i="1"/>
  <c r="AW1202" i="1"/>
  <c r="AT1202" i="1" s="1"/>
  <c r="K1202" i="1" s="1"/>
  <c r="AV1202" i="1"/>
  <c r="AU1202" i="1"/>
  <c r="AS1202" i="1"/>
  <c r="AR1202" i="1"/>
  <c r="M1202" i="1" s="1"/>
  <c r="AQ1202" i="1"/>
  <c r="AO1202" i="1"/>
  <c r="AN1202" i="1"/>
  <c r="AP1202" i="1" s="1"/>
  <c r="AM1202" i="1"/>
  <c r="AL1202" i="1"/>
  <c r="AK1202" i="1"/>
  <c r="AJ1202" i="1"/>
  <c r="AI1202" i="1"/>
  <c r="Q1202" i="1"/>
  <c r="BM1201" i="1"/>
  <c r="BL1201" i="1"/>
  <c r="BK1201" i="1"/>
  <c r="BJ1201" i="1"/>
  <c r="BI1201" i="1"/>
  <c r="BH1201" i="1"/>
  <c r="BG1201" i="1"/>
  <c r="BF1201" i="1"/>
  <c r="BE1201" i="1"/>
  <c r="BD1201" i="1"/>
  <c r="BC1201" i="1"/>
  <c r="BB1201" i="1"/>
  <c r="BA1201" i="1"/>
  <c r="AZ1201" i="1"/>
  <c r="AY1201" i="1"/>
  <c r="AX1201" i="1"/>
  <c r="AW1201" i="1"/>
  <c r="AT1201" i="1" s="1"/>
  <c r="K1201" i="1" s="1"/>
  <c r="AV1201" i="1"/>
  <c r="AU1201" i="1"/>
  <c r="AS1201" i="1"/>
  <c r="AR1201" i="1"/>
  <c r="M1201" i="1" s="1"/>
  <c r="AQ1201" i="1"/>
  <c r="AO1201" i="1"/>
  <c r="AN1201" i="1"/>
  <c r="AP1201" i="1" s="1"/>
  <c r="AM1201" i="1"/>
  <c r="AL1201" i="1"/>
  <c r="AK1201" i="1"/>
  <c r="AJ1201" i="1"/>
  <c r="AI1201" i="1"/>
  <c r="Q1201" i="1"/>
  <c r="CD1200" i="1"/>
  <c r="BM1200" i="1"/>
  <c r="BL1200" i="1"/>
  <c r="BK1200" i="1"/>
  <c r="BJ1200" i="1"/>
  <c r="BI1200" i="1"/>
  <c r="BH1200" i="1"/>
  <c r="BG1200" i="1"/>
  <c r="BF1200" i="1"/>
  <c r="BE1200" i="1"/>
  <c r="BD1200" i="1"/>
  <c r="BC1200" i="1"/>
  <c r="BB1200" i="1"/>
  <c r="BA1200" i="1"/>
  <c r="AZ1200" i="1"/>
  <c r="AY1200" i="1"/>
  <c r="AX1200" i="1"/>
  <c r="AW1200" i="1"/>
  <c r="AT1200" i="1" s="1"/>
  <c r="K1200" i="1" s="1"/>
  <c r="AV1200" i="1"/>
  <c r="AU1200" i="1"/>
  <c r="AS1200" i="1"/>
  <c r="AR1200" i="1"/>
  <c r="M1200" i="1" s="1"/>
  <c r="AQ1200" i="1"/>
  <c r="AO1200" i="1"/>
  <c r="AN1200" i="1"/>
  <c r="AP1200" i="1" s="1"/>
  <c r="AM1200" i="1"/>
  <c r="AL1200" i="1"/>
  <c r="AK1200" i="1"/>
  <c r="AJ1200" i="1"/>
  <c r="AI1200" i="1"/>
  <c r="Q1200" i="1"/>
  <c r="CD1199" i="1"/>
  <c r="BM1199" i="1"/>
  <c r="BL1199" i="1"/>
  <c r="BK1199" i="1"/>
  <c r="BJ1199" i="1"/>
  <c r="BI1199" i="1"/>
  <c r="BH1199" i="1"/>
  <c r="BG1199" i="1"/>
  <c r="BF1199" i="1"/>
  <c r="BE1199" i="1"/>
  <c r="BD1199" i="1"/>
  <c r="BC1199" i="1"/>
  <c r="BB1199" i="1"/>
  <c r="BA1199" i="1"/>
  <c r="AZ1199" i="1"/>
  <c r="AY1199" i="1"/>
  <c r="AX1199" i="1"/>
  <c r="AW1199" i="1"/>
  <c r="AT1199" i="1" s="1"/>
  <c r="K1199" i="1" s="1"/>
  <c r="AV1199" i="1"/>
  <c r="AU1199" i="1"/>
  <c r="AS1199" i="1"/>
  <c r="AR1199" i="1"/>
  <c r="M1199" i="1" s="1"/>
  <c r="AQ1199" i="1"/>
  <c r="AO1199" i="1"/>
  <c r="AN1199" i="1"/>
  <c r="AP1199" i="1" s="1"/>
  <c r="AM1199" i="1"/>
  <c r="AL1199" i="1"/>
  <c r="AK1199" i="1"/>
  <c r="AJ1199" i="1"/>
  <c r="AI1199" i="1"/>
  <c r="CD1198" i="1"/>
  <c r="BM1198" i="1"/>
  <c r="BL1198" i="1"/>
  <c r="BK1198" i="1"/>
  <c r="BJ1198" i="1"/>
  <c r="BI1198" i="1"/>
  <c r="BH1198" i="1"/>
  <c r="BG1198" i="1"/>
  <c r="BF1198" i="1"/>
  <c r="BE1198" i="1"/>
  <c r="BD1198" i="1"/>
  <c r="BC1198" i="1"/>
  <c r="BB1198" i="1"/>
  <c r="BA1198" i="1"/>
  <c r="AZ1198" i="1"/>
  <c r="AY1198" i="1"/>
  <c r="AX1198" i="1"/>
  <c r="AW1198" i="1"/>
  <c r="AV1198" i="1"/>
  <c r="AU1198" i="1"/>
  <c r="AS1198" i="1"/>
  <c r="AR1198" i="1"/>
  <c r="M1198" i="1" s="1"/>
  <c r="AQ1198" i="1"/>
  <c r="AO1198" i="1"/>
  <c r="AN1198" i="1"/>
  <c r="AP1198" i="1" s="1"/>
  <c r="AM1198" i="1"/>
  <c r="AL1198" i="1"/>
  <c r="AK1198" i="1"/>
  <c r="AJ1198" i="1"/>
  <c r="AI1198" i="1"/>
  <c r="CD1197" i="1"/>
  <c r="BM1197" i="1"/>
  <c r="BL1197" i="1"/>
  <c r="BK1197" i="1"/>
  <c r="BJ1197" i="1"/>
  <c r="BI1197" i="1"/>
  <c r="BH1197" i="1"/>
  <c r="BG1197" i="1"/>
  <c r="BF1197" i="1"/>
  <c r="BE1197" i="1"/>
  <c r="BD1197" i="1"/>
  <c r="BC1197" i="1"/>
  <c r="BB1197" i="1"/>
  <c r="BA1197" i="1"/>
  <c r="AZ1197" i="1"/>
  <c r="AY1197" i="1"/>
  <c r="AX1197" i="1"/>
  <c r="AW1197" i="1"/>
  <c r="AT1197" i="1" s="1"/>
  <c r="K1197" i="1" s="1"/>
  <c r="AV1197" i="1"/>
  <c r="AU1197" i="1"/>
  <c r="AS1197" i="1"/>
  <c r="AR1197" i="1"/>
  <c r="M1197" i="1" s="1"/>
  <c r="AQ1197" i="1"/>
  <c r="AO1197" i="1"/>
  <c r="AN1197" i="1"/>
  <c r="AP1197" i="1" s="1"/>
  <c r="AM1197" i="1"/>
  <c r="AL1197" i="1"/>
  <c r="AK1197" i="1"/>
  <c r="AJ1197" i="1"/>
  <c r="AI1197" i="1"/>
  <c r="CD1196" i="1"/>
  <c r="BM1196" i="1"/>
  <c r="BL1196" i="1"/>
  <c r="BK1196" i="1"/>
  <c r="BJ1196" i="1"/>
  <c r="BI1196" i="1"/>
  <c r="BH1196" i="1"/>
  <c r="BG1196" i="1"/>
  <c r="BF1196" i="1"/>
  <c r="BE1196" i="1"/>
  <c r="BD1196" i="1"/>
  <c r="BC1196" i="1"/>
  <c r="BB1196" i="1"/>
  <c r="BA1196" i="1"/>
  <c r="AZ1196" i="1"/>
  <c r="AY1196" i="1"/>
  <c r="AX1196" i="1"/>
  <c r="AW1196" i="1"/>
  <c r="AV1196" i="1"/>
  <c r="AU1196" i="1"/>
  <c r="AS1196" i="1"/>
  <c r="AR1196" i="1"/>
  <c r="M1196" i="1" s="1"/>
  <c r="AQ1196" i="1"/>
  <c r="AO1196" i="1"/>
  <c r="AN1196" i="1"/>
  <c r="AP1196" i="1" s="1"/>
  <c r="AM1196" i="1"/>
  <c r="AL1196" i="1"/>
  <c r="AK1196" i="1"/>
  <c r="AJ1196" i="1"/>
  <c r="AI1196" i="1"/>
  <c r="CD1195" i="1"/>
  <c r="BM1195" i="1"/>
  <c r="BL1195" i="1"/>
  <c r="BK1195" i="1"/>
  <c r="BJ1195" i="1"/>
  <c r="BI1195" i="1"/>
  <c r="BH1195" i="1"/>
  <c r="BG1195" i="1"/>
  <c r="BF1195" i="1"/>
  <c r="BE1195" i="1"/>
  <c r="BD1195" i="1"/>
  <c r="BC1195" i="1"/>
  <c r="BB1195" i="1"/>
  <c r="BA1195" i="1"/>
  <c r="AZ1195" i="1"/>
  <c r="AY1195" i="1"/>
  <c r="AX1195" i="1"/>
  <c r="AW1195" i="1"/>
  <c r="AT1195" i="1" s="1"/>
  <c r="K1195" i="1" s="1"/>
  <c r="AV1195" i="1"/>
  <c r="AU1195" i="1"/>
  <c r="AS1195" i="1"/>
  <c r="AR1195" i="1"/>
  <c r="M1195" i="1" s="1"/>
  <c r="AQ1195" i="1"/>
  <c r="AO1195" i="1"/>
  <c r="AN1195" i="1"/>
  <c r="AP1195" i="1" s="1"/>
  <c r="AM1195" i="1"/>
  <c r="AL1195" i="1"/>
  <c r="AK1195" i="1"/>
  <c r="AJ1195" i="1"/>
  <c r="AI1195" i="1"/>
  <c r="CD1194" i="1"/>
  <c r="BM1194" i="1"/>
  <c r="BL1194" i="1"/>
  <c r="BK1194" i="1"/>
  <c r="BJ1194" i="1"/>
  <c r="BI1194" i="1"/>
  <c r="BH1194" i="1"/>
  <c r="BG1194" i="1"/>
  <c r="BF1194" i="1"/>
  <c r="BE1194" i="1"/>
  <c r="BD1194" i="1"/>
  <c r="BC1194" i="1"/>
  <c r="BB1194" i="1"/>
  <c r="BA1194" i="1"/>
  <c r="AZ1194" i="1"/>
  <c r="AY1194" i="1"/>
  <c r="AX1194" i="1"/>
  <c r="AW1194" i="1"/>
  <c r="AV1194" i="1"/>
  <c r="AU1194" i="1"/>
  <c r="AS1194" i="1"/>
  <c r="AR1194" i="1"/>
  <c r="M1194" i="1" s="1"/>
  <c r="AQ1194" i="1"/>
  <c r="AO1194" i="1"/>
  <c r="AN1194" i="1"/>
  <c r="AP1194" i="1" s="1"/>
  <c r="AM1194" i="1"/>
  <c r="AL1194" i="1"/>
  <c r="AK1194" i="1"/>
  <c r="AJ1194" i="1"/>
  <c r="AI1194" i="1"/>
  <c r="CD1193" i="1"/>
  <c r="BM1193" i="1"/>
  <c r="BL1193" i="1"/>
  <c r="BK1193" i="1"/>
  <c r="BJ1193" i="1"/>
  <c r="BI1193" i="1"/>
  <c r="BH1193" i="1"/>
  <c r="BG1193" i="1"/>
  <c r="BF1193" i="1"/>
  <c r="BE1193" i="1"/>
  <c r="BD1193" i="1"/>
  <c r="BC1193" i="1"/>
  <c r="BB1193" i="1"/>
  <c r="BA1193" i="1"/>
  <c r="AZ1193" i="1"/>
  <c r="AY1193" i="1"/>
  <c r="AX1193" i="1"/>
  <c r="AW1193" i="1"/>
  <c r="AT1193" i="1" s="1"/>
  <c r="K1193" i="1" s="1"/>
  <c r="AV1193" i="1"/>
  <c r="AU1193" i="1"/>
  <c r="AS1193" i="1"/>
  <c r="AR1193" i="1"/>
  <c r="M1193" i="1" s="1"/>
  <c r="AQ1193" i="1"/>
  <c r="AO1193" i="1"/>
  <c r="AN1193" i="1"/>
  <c r="AP1193" i="1" s="1"/>
  <c r="AM1193" i="1"/>
  <c r="AL1193" i="1"/>
  <c r="AK1193" i="1"/>
  <c r="AJ1193" i="1"/>
  <c r="AI1193" i="1"/>
  <c r="CD1192" i="1"/>
  <c r="BM1192" i="1"/>
  <c r="BL1192" i="1"/>
  <c r="BK1192" i="1"/>
  <c r="BJ1192" i="1"/>
  <c r="BI1192" i="1"/>
  <c r="BH1192" i="1"/>
  <c r="BG1192" i="1"/>
  <c r="BF1192" i="1"/>
  <c r="BE1192" i="1"/>
  <c r="BD1192" i="1"/>
  <c r="BC1192" i="1"/>
  <c r="BB1192" i="1"/>
  <c r="BA1192" i="1"/>
  <c r="AZ1192" i="1"/>
  <c r="AY1192" i="1"/>
  <c r="AX1192" i="1"/>
  <c r="AW1192" i="1"/>
  <c r="AV1192" i="1"/>
  <c r="AU1192" i="1"/>
  <c r="AS1192" i="1"/>
  <c r="AR1192" i="1"/>
  <c r="M1192" i="1" s="1"/>
  <c r="AQ1192" i="1"/>
  <c r="AO1192" i="1"/>
  <c r="AN1192" i="1"/>
  <c r="AP1192" i="1" s="1"/>
  <c r="AM1192" i="1"/>
  <c r="AL1192" i="1"/>
  <c r="AK1192" i="1"/>
  <c r="AJ1192" i="1"/>
  <c r="AI1192" i="1"/>
  <c r="Q1192" i="1"/>
  <c r="CD1191" i="1"/>
  <c r="BM1191" i="1"/>
  <c r="BL1191" i="1"/>
  <c r="BK1191" i="1"/>
  <c r="BJ1191" i="1"/>
  <c r="BI1191" i="1"/>
  <c r="BH1191" i="1"/>
  <c r="BG1191" i="1"/>
  <c r="BF1191" i="1"/>
  <c r="BE1191" i="1"/>
  <c r="BD1191" i="1"/>
  <c r="BC1191" i="1"/>
  <c r="BB1191" i="1"/>
  <c r="BA1191" i="1"/>
  <c r="AZ1191" i="1"/>
  <c r="AY1191" i="1"/>
  <c r="AX1191" i="1"/>
  <c r="AW1191" i="1"/>
  <c r="AT1191" i="1" s="1"/>
  <c r="K1191" i="1" s="1"/>
  <c r="AV1191" i="1"/>
  <c r="AU1191" i="1"/>
  <c r="AS1191" i="1"/>
  <c r="AR1191" i="1"/>
  <c r="M1191" i="1" s="1"/>
  <c r="AQ1191" i="1"/>
  <c r="AO1191" i="1"/>
  <c r="AN1191" i="1"/>
  <c r="AP1191" i="1" s="1"/>
  <c r="AM1191" i="1"/>
  <c r="AL1191" i="1"/>
  <c r="AK1191" i="1"/>
  <c r="AJ1191" i="1"/>
  <c r="AI1191" i="1"/>
  <c r="Q1191" i="1"/>
  <c r="CD1190" i="1"/>
  <c r="BM1190" i="1"/>
  <c r="BL1190" i="1"/>
  <c r="BK1190" i="1"/>
  <c r="BJ1190" i="1"/>
  <c r="BI1190" i="1"/>
  <c r="BH1190" i="1"/>
  <c r="BG1190" i="1"/>
  <c r="BF1190" i="1"/>
  <c r="BE1190" i="1"/>
  <c r="BD1190" i="1"/>
  <c r="BC1190" i="1"/>
  <c r="BB1190" i="1"/>
  <c r="BA1190" i="1"/>
  <c r="AZ1190" i="1"/>
  <c r="AY1190" i="1"/>
  <c r="AX1190" i="1"/>
  <c r="AW1190" i="1"/>
  <c r="AT1190" i="1" s="1"/>
  <c r="K1190" i="1" s="1"/>
  <c r="AV1190" i="1"/>
  <c r="AU1190" i="1"/>
  <c r="AS1190" i="1"/>
  <c r="AR1190" i="1"/>
  <c r="M1190" i="1" s="1"/>
  <c r="AQ1190" i="1"/>
  <c r="AO1190" i="1"/>
  <c r="AN1190" i="1"/>
  <c r="AP1190" i="1" s="1"/>
  <c r="AM1190" i="1"/>
  <c r="AL1190" i="1"/>
  <c r="AK1190" i="1"/>
  <c r="AJ1190" i="1"/>
  <c r="AI1190" i="1"/>
  <c r="CD1189" i="1"/>
  <c r="BM1189" i="1"/>
  <c r="BL1189" i="1"/>
  <c r="BK1189" i="1"/>
  <c r="BJ1189" i="1"/>
  <c r="BI1189" i="1"/>
  <c r="BH1189" i="1"/>
  <c r="BG1189" i="1"/>
  <c r="BF1189" i="1"/>
  <c r="BE1189" i="1"/>
  <c r="BD1189" i="1"/>
  <c r="BC1189" i="1"/>
  <c r="BB1189" i="1"/>
  <c r="BA1189" i="1"/>
  <c r="AZ1189" i="1"/>
  <c r="AY1189" i="1"/>
  <c r="AX1189" i="1"/>
  <c r="AW1189" i="1"/>
  <c r="AT1189" i="1" s="1"/>
  <c r="K1189" i="1" s="1"/>
  <c r="AV1189" i="1"/>
  <c r="AU1189" i="1"/>
  <c r="AS1189" i="1"/>
  <c r="AR1189" i="1"/>
  <c r="M1189" i="1" s="1"/>
  <c r="AQ1189" i="1"/>
  <c r="AO1189" i="1"/>
  <c r="AN1189" i="1"/>
  <c r="AP1189" i="1" s="1"/>
  <c r="AM1189" i="1"/>
  <c r="AL1189" i="1"/>
  <c r="AK1189" i="1"/>
  <c r="AJ1189" i="1"/>
  <c r="AI1189" i="1"/>
  <c r="AH1189" i="1"/>
  <c r="Q1189" i="1"/>
  <c r="CD1188" i="1"/>
  <c r="BM1188" i="1"/>
  <c r="BL1188" i="1"/>
  <c r="BK1188" i="1"/>
  <c r="BJ1188" i="1"/>
  <c r="BI1188" i="1"/>
  <c r="BH1188" i="1"/>
  <c r="BG1188" i="1"/>
  <c r="BF1188" i="1"/>
  <c r="BE1188" i="1"/>
  <c r="BD1188" i="1"/>
  <c r="BC1188" i="1"/>
  <c r="BB1188" i="1"/>
  <c r="BA1188" i="1"/>
  <c r="AZ1188" i="1"/>
  <c r="AY1188" i="1"/>
  <c r="AX1188" i="1"/>
  <c r="AW1188" i="1"/>
  <c r="AT1188" i="1" s="1"/>
  <c r="K1188" i="1" s="1"/>
  <c r="AV1188" i="1"/>
  <c r="AU1188" i="1"/>
  <c r="AS1188" i="1"/>
  <c r="AR1188" i="1"/>
  <c r="M1188" i="1" s="1"/>
  <c r="AQ1188" i="1"/>
  <c r="AO1188" i="1"/>
  <c r="AN1188" i="1"/>
  <c r="AP1188" i="1" s="1"/>
  <c r="AM1188" i="1"/>
  <c r="AL1188" i="1"/>
  <c r="AK1188" i="1"/>
  <c r="AJ1188" i="1"/>
  <c r="AI1188" i="1"/>
  <c r="Q1188" i="1"/>
  <c r="CD1187" i="1"/>
  <c r="BM1187" i="1"/>
  <c r="BL1187" i="1"/>
  <c r="BK1187" i="1"/>
  <c r="BJ1187" i="1"/>
  <c r="BI1187" i="1"/>
  <c r="BH1187" i="1"/>
  <c r="BG1187" i="1"/>
  <c r="BF1187" i="1"/>
  <c r="BE1187" i="1"/>
  <c r="BD1187" i="1"/>
  <c r="BC1187" i="1"/>
  <c r="BB1187" i="1"/>
  <c r="BA1187" i="1"/>
  <c r="AZ1187" i="1"/>
  <c r="AY1187" i="1"/>
  <c r="AX1187" i="1"/>
  <c r="AW1187" i="1"/>
  <c r="AT1187" i="1" s="1"/>
  <c r="K1187" i="1" s="1"/>
  <c r="AV1187" i="1"/>
  <c r="AU1187" i="1"/>
  <c r="AS1187" i="1"/>
  <c r="AR1187" i="1"/>
  <c r="M1187" i="1" s="1"/>
  <c r="AQ1187" i="1"/>
  <c r="AO1187" i="1"/>
  <c r="AN1187" i="1"/>
  <c r="AP1187" i="1" s="1"/>
  <c r="AM1187" i="1"/>
  <c r="AL1187" i="1"/>
  <c r="AK1187" i="1"/>
  <c r="AJ1187" i="1"/>
  <c r="AI1187" i="1"/>
  <c r="CD1186" i="1"/>
  <c r="BM1186" i="1"/>
  <c r="BL1186" i="1"/>
  <c r="BK1186" i="1"/>
  <c r="BJ1186" i="1"/>
  <c r="BI1186" i="1"/>
  <c r="BH1186" i="1"/>
  <c r="BG1186" i="1"/>
  <c r="BF1186" i="1"/>
  <c r="BE1186" i="1"/>
  <c r="BD1186" i="1"/>
  <c r="BC1186" i="1"/>
  <c r="BB1186" i="1"/>
  <c r="BA1186" i="1"/>
  <c r="AZ1186" i="1"/>
  <c r="AY1186" i="1"/>
  <c r="AX1186" i="1"/>
  <c r="AW1186" i="1"/>
  <c r="AT1186" i="1" s="1"/>
  <c r="K1186" i="1" s="1"/>
  <c r="AV1186" i="1"/>
  <c r="AU1186" i="1"/>
  <c r="AS1186" i="1"/>
  <c r="AR1186" i="1"/>
  <c r="M1186" i="1" s="1"/>
  <c r="AQ1186" i="1"/>
  <c r="AO1186" i="1"/>
  <c r="AN1186" i="1"/>
  <c r="AP1186" i="1" s="1"/>
  <c r="AM1186" i="1"/>
  <c r="AL1186" i="1"/>
  <c r="AK1186" i="1"/>
  <c r="AJ1186" i="1"/>
  <c r="AI1186" i="1"/>
  <c r="Q1186" i="1"/>
  <c r="CD1185" i="1"/>
  <c r="BM1185" i="1"/>
  <c r="BL1185" i="1"/>
  <c r="BK1185" i="1"/>
  <c r="BJ1185" i="1"/>
  <c r="BI1185" i="1"/>
  <c r="BH1185" i="1"/>
  <c r="BG1185" i="1"/>
  <c r="BF1185" i="1"/>
  <c r="BE1185" i="1"/>
  <c r="BD1185" i="1"/>
  <c r="BC1185" i="1"/>
  <c r="BB1185" i="1"/>
  <c r="BA1185" i="1"/>
  <c r="AZ1185" i="1"/>
  <c r="AY1185" i="1"/>
  <c r="AX1185" i="1"/>
  <c r="AW1185" i="1"/>
  <c r="AT1185" i="1" s="1"/>
  <c r="K1185" i="1" s="1"/>
  <c r="AV1185" i="1"/>
  <c r="AU1185" i="1"/>
  <c r="AS1185" i="1"/>
  <c r="AR1185" i="1"/>
  <c r="M1185" i="1" s="1"/>
  <c r="AQ1185" i="1"/>
  <c r="AO1185" i="1"/>
  <c r="AN1185" i="1"/>
  <c r="AP1185" i="1" s="1"/>
  <c r="AM1185" i="1"/>
  <c r="AL1185" i="1"/>
  <c r="AK1185" i="1"/>
  <c r="AJ1185" i="1"/>
  <c r="AI1185" i="1"/>
  <c r="AH1185" i="1"/>
  <c r="BM1184" i="1"/>
  <c r="BL1184" i="1"/>
  <c r="BK1184" i="1"/>
  <c r="BJ1184" i="1"/>
  <c r="BI1184" i="1"/>
  <c r="BH1184" i="1"/>
  <c r="BG1184" i="1"/>
  <c r="BF1184" i="1"/>
  <c r="BE1184" i="1"/>
  <c r="BD1184" i="1"/>
  <c r="BC1184" i="1"/>
  <c r="BB1184" i="1"/>
  <c r="BA1184" i="1"/>
  <c r="AZ1184" i="1"/>
  <c r="AY1184" i="1"/>
  <c r="AX1184" i="1"/>
  <c r="AW1184" i="1"/>
  <c r="AT1184" i="1" s="1"/>
  <c r="K1184" i="1" s="1"/>
  <c r="AV1184" i="1"/>
  <c r="AU1184" i="1"/>
  <c r="AS1184" i="1"/>
  <c r="AR1184" i="1"/>
  <c r="M1184" i="1" s="1"/>
  <c r="AQ1184" i="1"/>
  <c r="AO1184" i="1"/>
  <c r="AN1184" i="1"/>
  <c r="AP1184" i="1" s="1"/>
  <c r="AM1184" i="1"/>
  <c r="AL1184" i="1"/>
  <c r="AK1184" i="1"/>
  <c r="AJ1184" i="1"/>
  <c r="AI1184" i="1"/>
  <c r="CD1183" i="1"/>
  <c r="BM1183" i="1"/>
  <c r="BL1183" i="1"/>
  <c r="BK1183" i="1"/>
  <c r="BJ1183" i="1"/>
  <c r="BI1183" i="1"/>
  <c r="BH1183" i="1"/>
  <c r="BG1183" i="1"/>
  <c r="BF1183" i="1"/>
  <c r="BE1183" i="1"/>
  <c r="BD1183" i="1"/>
  <c r="BC1183" i="1"/>
  <c r="BB1183" i="1"/>
  <c r="BA1183" i="1"/>
  <c r="AZ1183" i="1"/>
  <c r="AY1183" i="1"/>
  <c r="AX1183" i="1"/>
  <c r="AW1183" i="1"/>
  <c r="AT1183" i="1" s="1"/>
  <c r="K1183" i="1" s="1"/>
  <c r="AV1183" i="1"/>
  <c r="AU1183" i="1"/>
  <c r="AS1183" i="1"/>
  <c r="AR1183" i="1"/>
  <c r="M1183" i="1" s="1"/>
  <c r="AQ1183" i="1"/>
  <c r="AO1183" i="1"/>
  <c r="AN1183" i="1"/>
  <c r="AP1183" i="1" s="1"/>
  <c r="AM1183" i="1"/>
  <c r="AL1183" i="1"/>
  <c r="AK1183" i="1"/>
  <c r="AJ1183" i="1"/>
  <c r="AI1183" i="1"/>
  <c r="CD1182" i="1"/>
  <c r="BM1182" i="1"/>
  <c r="BL1182" i="1"/>
  <c r="BK1182" i="1"/>
  <c r="BJ1182" i="1"/>
  <c r="BI1182" i="1"/>
  <c r="BH1182" i="1"/>
  <c r="BG1182" i="1"/>
  <c r="BF1182" i="1"/>
  <c r="BE1182" i="1"/>
  <c r="BD1182" i="1"/>
  <c r="BC1182" i="1"/>
  <c r="BB1182" i="1"/>
  <c r="BA1182" i="1"/>
  <c r="AZ1182" i="1"/>
  <c r="AY1182" i="1"/>
  <c r="AX1182" i="1"/>
  <c r="AW1182" i="1"/>
  <c r="AT1182" i="1" s="1"/>
  <c r="K1182" i="1" s="1"/>
  <c r="AV1182" i="1"/>
  <c r="AU1182" i="1"/>
  <c r="AS1182" i="1"/>
  <c r="AR1182" i="1"/>
  <c r="M1182" i="1" s="1"/>
  <c r="AQ1182" i="1"/>
  <c r="AO1182" i="1"/>
  <c r="AN1182" i="1"/>
  <c r="AP1182" i="1" s="1"/>
  <c r="AM1182" i="1"/>
  <c r="AL1182" i="1"/>
  <c r="AK1182" i="1"/>
  <c r="AJ1182" i="1"/>
  <c r="AI1182" i="1"/>
  <c r="CD1181" i="1"/>
  <c r="BM1181" i="1"/>
  <c r="BL1181" i="1"/>
  <c r="BK1181" i="1"/>
  <c r="BJ1181" i="1"/>
  <c r="BI1181" i="1"/>
  <c r="BH1181" i="1"/>
  <c r="BG1181" i="1"/>
  <c r="BF1181" i="1"/>
  <c r="BE1181" i="1"/>
  <c r="BD1181" i="1"/>
  <c r="BC1181" i="1"/>
  <c r="BB1181" i="1"/>
  <c r="BA1181" i="1"/>
  <c r="AZ1181" i="1"/>
  <c r="AY1181" i="1"/>
  <c r="AX1181" i="1"/>
  <c r="AW1181" i="1"/>
  <c r="AT1181" i="1" s="1"/>
  <c r="K1181" i="1" s="1"/>
  <c r="AV1181" i="1"/>
  <c r="AU1181" i="1"/>
  <c r="AS1181" i="1"/>
  <c r="AR1181" i="1"/>
  <c r="M1181" i="1" s="1"/>
  <c r="AQ1181" i="1"/>
  <c r="AO1181" i="1"/>
  <c r="AN1181" i="1"/>
  <c r="AP1181" i="1" s="1"/>
  <c r="AM1181" i="1"/>
  <c r="AL1181" i="1"/>
  <c r="AK1181" i="1"/>
  <c r="AJ1181" i="1"/>
  <c r="AI1181" i="1"/>
  <c r="Q1181" i="1"/>
  <c r="CD1180" i="1"/>
  <c r="BM1180" i="1"/>
  <c r="BL1180" i="1"/>
  <c r="BK1180" i="1"/>
  <c r="BJ1180" i="1"/>
  <c r="BI1180" i="1"/>
  <c r="BH1180" i="1"/>
  <c r="BG1180" i="1"/>
  <c r="BF1180" i="1"/>
  <c r="BE1180" i="1"/>
  <c r="BD1180" i="1"/>
  <c r="BC1180" i="1"/>
  <c r="BB1180" i="1"/>
  <c r="BA1180" i="1"/>
  <c r="AZ1180" i="1"/>
  <c r="AY1180" i="1"/>
  <c r="AX1180" i="1"/>
  <c r="AW1180" i="1"/>
  <c r="AT1180" i="1" s="1"/>
  <c r="K1180" i="1" s="1"/>
  <c r="AV1180" i="1"/>
  <c r="AU1180" i="1"/>
  <c r="AS1180" i="1"/>
  <c r="AR1180" i="1"/>
  <c r="M1180" i="1" s="1"/>
  <c r="AQ1180" i="1"/>
  <c r="AO1180" i="1"/>
  <c r="AN1180" i="1"/>
  <c r="AP1180" i="1" s="1"/>
  <c r="AM1180" i="1"/>
  <c r="AL1180" i="1"/>
  <c r="AK1180" i="1"/>
  <c r="AJ1180" i="1"/>
  <c r="AI1180" i="1"/>
  <c r="CD1179" i="1"/>
  <c r="BM1179" i="1"/>
  <c r="BL1179" i="1"/>
  <c r="BK1179" i="1"/>
  <c r="BJ1179" i="1"/>
  <c r="BI1179" i="1"/>
  <c r="BH1179" i="1"/>
  <c r="BG1179" i="1"/>
  <c r="BF1179" i="1"/>
  <c r="BE1179" i="1"/>
  <c r="BD1179" i="1"/>
  <c r="BC1179" i="1"/>
  <c r="BB1179" i="1"/>
  <c r="BA1179" i="1"/>
  <c r="AZ1179" i="1"/>
  <c r="AY1179" i="1"/>
  <c r="AX1179" i="1"/>
  <c r="AW1179" i="1"/>
  <c r="AT1179" i="1" s="1"/>
  <c r="K1179" i="1" s="1"/>
  <c r="AV1179" i="1"/>
  <c r="AU1179" i="1"/>
  <c r="AS1179" i="1"/>
  <c r="AR1179" i="1"/>
  <c r="M1179" i="1" s="1"/>
  <c r="AQ1179" i="1"/>
  <c r="AO1179" i="1"/>
  <c r="AN1179" i="1"/>
  <c r="AP1179" i="1" s="1"/>
  <c r="AM1179" i="1"/>
  <c r="AL1179" i="1"/>
  <c r="AK1179" i="1"/>
  <c r="AJ1179" i="1"/>
  <c r="AI1179" i="1"/>
  <c r="CD1178" i="1"/>
  <c r="BM1178" i="1"/>
  <c r="BL1178" i="1"/>
  <c r="BK1178" i="1"/>
  <c r="BJ1178" i="1"/>
  <c r="BI1178" i="1"/>
  <c r="BH1178" i="1"/>
  <c r="BG1178" i="1"/>
  <c r="BF1178" i="1"/>
  <c r="BE1178" i="1"/>
  <c r="BD1178" i="1"/>
  <c r="BC1178" i="1"/>
  <c r="BB1178" i="1"/>
  <c r="BA1178" i="1"/>
  <c r="AZ1178" i="1"/>
  <c r="AY1178" i="1"/>
  <c r="AX1178" i="1"/>
  <c r="AW1178" i="1"/>
  <c r="AT1178" i="1" s="1"/>
  <c r="K1178" i="1" s="1"/>
  <c r="AV1178" i="1"/>
  <c r="AU1178" i="1"/>
  <c r="AS1178" i="1"/>
  <c r="AR1178" i="1"/>
  <c r="M1178" i="1" s="1"/>
  <c r="AQ1178" i="1"/>
  <c r="AO1178" i="1"/>
  <c r="AN1178" i="1"/>
  <c r="AP1178" i="1" s="1"/>
  <c r="AM1178" i="1"/>
  <c r="AL1178" i="1"/>
  <c r="AK1178" i="1"/>
  <c r="AJ1178" i="1"/>
  <c r="AI1178" i="1"/>
  <c r="Q1178" i="1"/>
  <c r="CD1177" i="1"/>
  <c r="BM1177" i="1"/>
  <c r="BL1177" i="1"/>
  <c r="BK1177" i="1"/>
  <c r="BJ1177" i="1"/>
  <c r="BI1177" i="1"/>
  <c r="BH1177" i="1"/>
  <c r="BG1177" i="1"/>
  <c r="BF1177" i="1"/>
  <c r="BE1177" i="1"/>
  <c r="BD1177" i="1"/>
  <c r="BC1177" i="1"/>
  <c r="BB1177" i="1"/>
  <c r="BA1177" i="1"/>
  <c r="AZ1177" i="1"/>
  <c r="AY1177" i="1"/>
  <c r="AX1177" i="1"/>
  <c r="AW1177" i="1"/>
  <c r="AT1177" i="1" s="1"/>
  <c r="K1177" i="1" s="1"/>
  <c r="AV1177" i="1"/>
  <c r="AU1177" i="1"/>
  <c r="AS1177" i="1"/>
  <c r="AR1177" i="1"/>
  <c r="M1177" i="1" s="1"/>
  <c r="AQ1177" i="1"/>
  <c r="AO1177" i="1"/>
  <c r="AN1177" i="1"/>
  <c r="AP1177" i="1" s="1"/>
  <c r="AM1177" i="1"/>
  <c r="AL1177" i="1"/>
  <c r="AK1177" i="1"/>
  <c r="AJ1177" i="1"/>
  <c r="AI1177" i="1"/>
  <c r="CD1176" i="1"/>
  <c r="BM1176" i="1"/>
  <c r="BL1176" i="1"/>
  <c r="BK1176" i="1"/>
  <c r="BJ1176" i="1"/>
  <c r="BI1176" i="1"/>
  <c r="BH1176" i="1"/>
  <c r="BG1176" i="1"/>
  <c r="BF1176" i="1"/>
  <c r="BE1176" i="1"/>
  <c r="BD1176" i="1"/>
  <c r="BC1176" i="1"/>
  <c r="BB1176" i="1"/>
  <c r="BA1176" i="1"/>
  <c r="AZ1176" i="1"/>
  <c r="AY1176" i="1"/>
  <c r="AX1176" i="1"/>
  <c r="AW1176" i="1"/>
  <c r="AT1176" i="1" s="1"/>
  <c r="K1176" i="1" s="1"/>
  <c r="AV1176" i="1"/>
  <c r="AU1176" i="1"/>
  <c r="AS1176" i="1"/>
  <c r="AR1176" i="1"/>
  <c r="M1176" i="1" s="1"/>
  <c r="AQ1176" i="1"/>
  <c r="AO1176" i="1"/>
  <c r="AN1176" i="1"/>
  <c r="AP1176" i="1" s="1"/>
  <c r="AM1176" i="1"/>
  <c r="AL1176" i="1"/>
  <c r="AK1176" i="1"/>
  <c r="AJ1176" i="1"/>
  <c r="AI1176" i="1"/>
  <c r="CD1175" i="1"/>
  <c r="BM1175" i="1"/>
  <c r="BL1175" i="1"/>
  <c r="BK1175" i="1"/>
  <c r="BJ1175" i="1"/>
  <c r="BI1175" i="1"/>
  <c r="BH1175" i="1"/>
  <c r="BG1175" i="1"/>
  <c r="BF1175" i="1"/>
  <c r="BE1175" i="1"/>
  <c r="BD1175" i="1"/>
  <c r="BC1175" i="1"/>
  <c r="BB1175" i="1"/>
  <c r="BA1175" i="1"/>
  <c r="AZ1175" i="1"/>
  <c r="AY1175" i="1"/>
  <c r="AX1175" i="1"/>
  <c r="AW1175" i="1"/>
  <c r="AT1175" i="1" s="1"/>
  <c r="K1175" i="1" s="1"/>
  <c r="AV1175" i="1"/>
  <c r="AU1175" i="1"/>
  <c r="AS1175" i="1"/>
  <c r="AR1175" i="1"/>
  <c r="M1175" i="1" s="1"/>
  <c r="AQ1175" i="1"/>
  <c r="AO1175" i="1"/>
  <c r="AN1175" i="1"/>
  <c r="AP1175" i="1" s="1"/>
  <c r="AM1175" i="1"/>
  <c r="AL1175" i="1"/>
  <c r="AK1175" i="1"/>
  <c r="AJ1175" i="1"/>
  <c r="AI1175" i="1"/>
  <c r="CD1174" i="1"/>
  <c r="BM1174" i="1"/>
  <c r="BL1174" i="1"/>
  <c r="BK1174" i="1"/>
  <c r="BJ1174" i="1"/>
  <c r="BI1174" i="1"/>
  <c r="BH1174" i="1"/>
  <c r="BG1174" i="1"/>
  <c r="BF1174" i="1"/>
  <c r="BE1174" i="1"/>
  <c r="BD1174" i="1"/>
  <c r="BC1174" i="1"/>
  <c r="BB1174" i="1"/>
  <c r="BA1174" i="1"/>
  <c r="AZ1174" i="1"/>
  <c r="AY1174" i="1"/>
  <c r="AX1174" i="1"/>
  <c r="AW1174" i="1"/>
  <c r="AT1174" i="1" s="1"/>
  <c r="K1174" i="1" s="1"/>
  <c r="AV1174" i="1"/>
  <c r="AU1174" i="1"/>
  <c r="AS1174" i="1"/>
  <c r="AR1174" i="1"/>
  <c r="M1174" i="1" s="1"/>
  <c r="AQ1174" i="1"/>
  <c r="AO1174" i="1"/>
  <c r="AN1174" i="1"/>
  <c r="AP1174" i="1" s="1"/>
  <c r="AM1174" i="1"/>
  <c r="AL1174" i="1"/>
  <c r="AK1174" i="1"/>
  <c r="AJ1174" i="1"/>
  <c r="AI1174" i="1"/>
  <c r="Q1174" i="1"/>
  <c r="BM1173" i="1"/>
  <c r="BL1173" i="1"/>
  <c r="BK1173" i="1"/>
  <c r="BJ1173" i="1"/>
  <c r="BI1173" i="1"/>
  <c r="BH1173" i="1"/>
  <c r="BG1173" i="1"/>
  <c r="BF1173" i="1"/>
  <c r="BE1173" i="1"/>
  <c r="BD1173" i="1"/>
  <c r="BC1173" i="1"/>
  <c r="BB1173" i="1"/>
  <c r="BA1173" i="1"/>
  <c r="AZ1173" i="1"/>
  <c r="AY1173" i="1"/>
  <c r="AX1173" i="1"/>
  <c r="AW1173" i="1"/>
  <c r="AT1173" i="1" s="1"/>
  <c r="K1173" i="1" s="1"/>
  <c r="AV1173" i="1"/>
  <c r="AU1173" i="1"/>
  <c r="AS1173" i="1"/>
  <c r="AR1173" i="1"/>
  <c r="M1173" i="1" s="1"/>
  <c r="AQ1173" i="1"/>
  <c r="AO1173" i="1"/>
  <c r="AN1173" i="1"/>
  <c r="AP1173" i="1" s="1"/>
  <c r="AM1173" i="1"/>
  <c r="AL1173" i="1"/>
  <c r="AK1173" i="1"/>
  <c r="AJ1173" i="1"/>
  <c r="AI1173" i="1"/>
  <c r="Q1173" i="1"/>
  <c r="CD1172" i="1"/>
  <c r="BM1172" i="1"/>
  <c r="BL1172" i="1"/>
  <c r="BK1172" i="1"/>
  <c r="BJ1172" i="1"/>
  <c r="BI1172" i="1"/>
  <c r="BH1172" i="1"/>
  <c r="BG1172" i="1"/>
  <c r="BF1172" i="1"/>
  <c r="BE1172" i="1"/>
  <c r="BD1172" i="1"/>
  <c r="BC1172" i="1"/>
  <c r="BB1172" i="1"/>
  <c r="BA1172" i="1"/>
  <c r="AZ1172" i="1"/>
  <c r="AY1172" i="1"/>
  <c r="AX1172" i="1"/>
  <c r="AW1172" i="1"/>
  <c r="AT1172" i="1" s="1"/>
  <c r="K1172" i="1" s="1"/>
  <c r="AV1172" i="1"/>
  <c r="AU1172" i="1"/>
  <c r="AS1172" i="1"/>
  <c r="AR1172" i="1"/>
  <c r="M1172" i="1" s="1"/>
  <c r="AQ1172" i="1"/>
  <c r="AO1172" i="1"/>
  <c r="AN1172" i="1"/>
  <c r="AP1172" i="1" s="1"/>
  <c r="AM1172" i="1"/>
  <c r="AL1172" i="1"/>
  <c r="AK1172" i="1"/>
  <c r="AJ1172" i="1"/>
  <c r="AI1172" i="1"/>
  <c r="CD1171" i="1"/>
  <c r="BM1171" i="1"/>
  <c r="BL1171" i="1"/>
  <c r="BK1171" i="1"/>
  <c r="BJ1171" i="1"/>
  <c r="BI1171" i="1"/>
  <c r="BH1171" i="1"/>
  <c r="BG1171" i="1"/>
  <c r="BF1171" i="1"/>
  <c r="BE1171" i="1"/>
  <c r="BD1171" i="1"/>
  <c r="BC1171" i="1"/>
  <c r="BB1171" i="1"/>
  <c r="BA1171" i="1"/>
  <c r="AZ1171" i="1"/>
  <c r="AY1171" i="1"/>
  <c r="AX1171" i="1"/>
  <c r="AW1171" i="1"/>
  <c r="AT1171" i="1" s="1"/>
  <c r="K1171" i="1" s="1"/>
  <c r="AV1171" i="1"/>
  <c r="AU1171" i="1"/>
  <c r="AS1171" i="1"/>
  <c r="AR1171" i="1"/>
  <c r="M1171" i="1" s="1"/>
  <c r="AQ1171" i="1"/>
  <c r="AO1171" i="1"/>
  <c r="AN1171" i="1"/>
  <c r="AP1171" i="1" s="1"/>
  <c r="AM1171" i="1"/>
  <c r="AL1171" i="1"/>
  <c r="AK1171" i="1"/>
  <c r="AJ1171" i="1"/>
  <c r="AI1171" i="1"/>
  <c r="CD1170" i="1"/>
  <c r="BM1170" i="1"/>
  <c r="BL1170" i="1"/>
  <c r="BK1170" i="1"/>
  <c r="BJ1170" i="1"/>
  <c r="BI1170" i="1"/>
  <c r="BH1170" i="1"/>
  <c r="BG1170" i="1"/>
  <c r="BF1170" i="1"/>
  <c r="BE1170" i="1"/>
  <c r="BD1170" i="1"/>
  <c r="BC1170" i="1"/>
  <c r="BB1170" i="1"/>
  <c r="BA1170" i="1"/>
  <c r="AZ1170" i="1"/>
  <c r="AY1170" i="1"/>
  <c r="AX1170" i="1"/>
  <c r="AW1170" i="1"/>
  <c r="AT1170" i="1" s="1"/>
  <c r="K1170" i="1" s="1"/>
  <c r="AV1170" i="1"/>
  <c r="AU1170" i="1"/>
  <c r="AS1170" i="1"/>
  <c r="AR1170" i="1"/>
  <c r="M1170" i="1" s="1"/>
  <c r="AQ1170" i="1"/>
  <c r="AO1170" i="1"/>
  <c r="AN1170" i="1"/>
  <c r="AP1170" i="1" s="1"/>
  <c r="AM1170" i="1"/>
  <c r="AL1170" i="1"/>
  <c r="AK1170" i="1"/>
  <c r="AJ1170" i="1"/>
  <c r="AI1170" i="1"/>
  <c r="CD1169" i="1"/>
  <c r="BM1169" i="1"/>
  <c r="BL1169" i="1"/>
  <c r="BK1169" i="1"/>
  <c r="BJ1169" i="1"/>
  <c r="BI1169" i="1"/>
  <c r="BH1169" i="1"/>
  <c r="BG1169" i="1"/>
  <c r="BF1169" i="1"/>
  <c r="BE1169" i="1"/>
  <c r="BD1169" i="1"/>
  <c r="BC1169" i="1"/>
  <c r="BB1169" i="1"/>
  <c r="BA1169" i="1"/>
  <c r="AZ1169" i="1"/>
  <c r="AY1169" i="1"/>
  <c r="AX1169" i="1"/>
  <c r="AW1169" i="1"/>
  <c r="AT1169" i="1" s="1"/>
  <c r="K1169" i="1" s="1"/>
  <c r="AV1169" i="1"/>
  <c r="AU1169" i="1"/>
  <c r="AS1169" i="1"/>
  <c r="AR1169" i="1"/>
  <c r="M1169" i="1" s="1"/>
  <c r="AQ1169" i="1"/>
  <c r="AO1169" i="1"/>
  <c r="AN1169" i="1"/>
  <c r="AP1169" i="1" s="1"/>
  <c r="AM1169" i="1"/>
  <c r="AL1169" i="1"/>
  <c r="AK1169" i="1"/>
  <c r="AJ1169" i="1"/>
  <c r="AI1169" i="1"/>
  <c r="Q1169" i="1"/>
  <c r="CD1168" i="1"/>
  <c r="BM1168" i="1"/>
  <c r="BL1168" i="1"/>
  <c r="BK1168" i="1"/>
  <c r="BJ1168" i="1"/>
  <c r="BI1168" i="1"/>
  <c r="BH1168" i="1"/>
  <c r="BG1168" i="1"/>
  <c r="BF1168" i="1"/>
  <c r="BE1168" i="1"/>
  <c r="BD1168" i="1"/>
  <c r="BC1168" i="1"/>
  <c r="BB1168" i="1"/>
  <c r="BA1168" i="1"/>
  <c r="AZ1168" i="1"/>
  <c r="AY1168" i="1"/>
  <c r="AX1168" i="1"/>
  <c r="AW1168" i="1"/>
  <c r="AT1168" i="1" s="1"/>
  <c r="K1168" i="1" s="1"/>
  <c r="AV1168" i="1"/>
  <c r="AU1168" i="1"/>
  <c r="AS1168" i="1"/>
  <c r="AR1168" i="1"/>
  <c r="M1168" i="1" s="1"/>
  <c r="AQ1168" i="1"/>
  <c r="AO1168" i="1"/>
  <c r="AN1168" i="1"/>
  <c r="AP1168" i="1" s="1"/>
  <c r="AM1168" i="1"/>
  <c r="AL1168" i="1"/>
  <c r="AK1168" i="1"/>
  <c r="AJ1168" i="1"/>
  <c r="AI1168" i="1"/>
  <c r="Q1168" i="1"/>
  <c r="CD1167" i="1"/>
  <c r="BM1167" i="1"/>
  <c r="BL1167" i="1"/>
  <c r="BK1167" i="1"/>
  <c r="BJ1167" i="1"/>
  <c r="BI1167" i="1"/>
  <c r="BH1167" i="1"/>
  <c r="BG1167" i="1"/>
  <c r="BF1167" i="1"/>
  <c r="BE1167" i="1"/>
  <c r="BD1167" i="1"/>
  <c r="BC1167" i="1"/>
  <c r="BB1167" i="1"/>
  <c r="BA1167" i="1"/>
  <c r="AZ1167" i="1"/>
  <c r="AY1167" i="1"/>
  <c r="AX1167" i="1"/>
  <c r="AW1167" i="1"/>
  <c r="AT1167" i="1" s="1"/>
  <c r="K1167" i="1" s="1"/>
  <c r="AV1167" i="1"/>
  <c r="AU1167" i="1"/>
  <c r="AS1167" i="1"/>
  <c r="AR1167" i="1"/>
  <c r="M1167" i="1" s="1"/>
  <c r="AQ1167" i="1"/>
  <c r="AO1167" i="1"/>
  <c r="AN1167" i="1"/>
  <c r="AP1167" i="1" s="1"/>
  <c r="AM1167" i="1"/>
  <c r="AL1167" i="1"/>
  <c r="AK1167" i="1"/>
  <c r="AJ1167" i="1"/>
  <c r="AI1167" i="1"/>
  <c r="CD1166" i="1"/>
  <c r="BM1166" i="1"/>
  <c r="BL1166" i="1"/>
  <c r="BK1166" i="1"/>
  <c r="BJ1166" i="1"/>
  <c r="BI1166" i="1"/>
  <c r="BH1166" i="1"/>
  <c r="BG1166" i="1"/>
  <c r="BF1166" i="1"/>
  <c r="BE1166" i="1"/>
  <c r="BD1166" i="1"/>
  <c r="BC1166" i="1"/>
  <c r="BB1166" i="1"/>
  <c r="BA1166" i="1"/>
  <c r="AZ1166" i="1"/>
  <c r="AY1166" i="1"/>
  <c r="AX1166" i="1"/>
  <c r="AW1166" i="1"/>
  <c r="AT1166" i="1" s="1"/>
  <c r="K1166" i="1" s="1"/>
  <c r="AV1166" i="1"/>
  <c r="AU1166" i="1"/>
  <c r="AS1166" i="1"/>
  <c r="AR1166" i="1"/>
  <c r="M1166" i="1" s="1"/>
  <c r="AQ1166" i="1"/>
  <c r="AO1166" i="1"/>
  <c r="AN1166" i="1"/>
  <c r="AP1166" i="1" s="1"/>
  <c r="AM1166" i="1"/>
  <c r="AL1166" i="1"/>
  <c r="AK1166" i="1"/>
  <c r="AJ1166" i="1"/>
  <c r="AI1166" i="1"/>
  <c r="BM1165" i="1"/>
  <c r="BL1165" i="1"/>
  <c r="BK1165" i="1"/>
  <c r="BJ1165" i="1"/>
  <c r="BI1165" i="1"/>
  <c r="BH1165" i="1"/>
  <c r="BG1165" i="1"/>
  <c r="BF1165" i="1"/>
  <c r="BE1165" i="1"/>
  <c r="BD1165" i="1"/>
  <c r="BC1165" i="1"/>
  <c r="BB1165" i="1"/>
  <c r="BA1165" i="1"/>
  <c r="AZ1165" i="1"/>
  <c r="AY1165" i="1"/>
  <c r="AX1165" i="1"/>
  <c r="AW1165" i="1"/>
  <c r="AT1165" i="1" s="1"/>
  <c r="K1165" i="1" s="1"/>
  <c r="AV1165" i="1"/>
  <c r="AU1165" i="1"/>
  <c r="AS1165" i="1"/>
  <c r="AR1165" i="1"/>
  <c r="M1165" i="1" s="1"/>
  <c r="AQ1165" i="1"/>
  <c r="AO1165" i="1"/>
  <c r="AN1165" i="1"/>
  <c r="AP1165" i="1" s="1"/>
  <c r="AM1165" i="1"/>
  <c r="AL1165" i="1"/>
  <c r="AK1165" i="1"/>
  <c r="AJ1165" i="1"/>
  <c r="AI1165" i="1"/>
  <c r="Q1165" i="1"/>
  <c r="BM1164" i="1"/>
  <c r="BL1164" i="1"/>
  <c r="BK1164" i="1"/>
  <c r="BJ1164" i="1"/>
  <c r="BI1164" i="1"/>
  <c r="BH1164" i="1"/>
  <c r="BG1164" i="1"/>
  <c r="BF1164" i="1"/>
  <c r="BE1164" i="1"/>
  <c r="BD1164" i="1"/>
  <c r="BC1164" i="1"/>
  <c r="BB1164" i="1"/>
  <c r="BA1164" i="1"/>
  <c r="AZ1164" i="1"/>
  <c r="AY1164" i="1"/>
  <c r="AX1164" i="1"/>
  <c r="AW1164" i="1"/>
  <c r="AT1164" i="1" s="1"/>
  <c r="K1164" i="1" s="1"/>
  <c r="AV1164" i="1"/>
  <c r="AU1164" i="1"/>
  <c r="AS1164" i="1"/>
  <c r="AR1164" i="1"/>
  <c r="M1164" i="1" s="1"/>
  <c r="AQ1164" i="1"/>
  <c r="AO1164" i="1"/>
  <c r="AN1164" i="1"/>
  <c r="AP1164" i="1" s="1"/>
  <c r="AM1164" i="1"/>
  <c r="AL1164" i="1"/>
  <c r="AK1164" i="1"/>
  <c r="AJ1164" i="1"/>
  <c r="AI1164" i="1"/>
  <c r="AH1164" i="1"/>
  <c r="CD1163" i="1"/>
  <c r="BM1163" i="1"/>
  <c r="BL1163" i="1"/>
  <c r="BK1163" i="1"/>
  <c r="BJ1163" i="1"/>
  <c r="BI1163" i="1"/>
  <c r="BH1163" i="1"/>
  <c r="BG1163" i="1"/>
  <c r="BF1163" i="1"/>
  <c r="BE1163" i="1"/>
  <c r="BD1163" i="1"/>
  <c r="BC1163" i="1"/>
  <c r="BB1163" i="1"/>
  <c r="BA1163" i="1"/>
  <c r="AZ1163" i="1"/>
  <c r="AY1163" i="1"/>
  <c r="AX1163" i="1"/>
  <c r="AW1163" i="1"/>
  <c r="AT1163" i="1" s="1"/>
  <c r="K1163" i="1" s="1"/>
  <c r="AV1163" i="1"/>
  <c r="AU1163" i="1"/>
  <c r="AS1163" i="1"/>
  <c r="AR1163" i="1"/>
  <c r="M1163" i="1" s="1"/>
  <c r="AQ1163" i="1"/>
  <c r="AO1163" i="1"/>
  <c r="AN1163" i="1"/>
  <c r="AP1163" i="1" s="1"/>
  <c r="AM1163" i="1"/>
  <c r="AL1163" i="1"/>
  <c r="AK1163" i="1"/>
  <c r="AJ1163" i="1"/>
  <c r="AI1163" i="1"/>
  <c r="AH1163" i="1"/>
  <c r="BM1162" i="1"/>
  <c r="BL1162" i="1"/>
  <c r="BK1162" i="1"/>
  <c r="BJ1162" i="1"/>
  <c r="BI1162" i="1"/>
  <c r="BH1162" i="1"/>
  <c r="BG1162" i="1"/>
  <c r="BF1162" i="1"/>
  <c r="BE1162" i="1"/>
  <c r="BD1162" i="1"/>
  <c r="BC1162" i="1"/>
  <c r="BB1162" i="1"/>
  <c r="BA1162" i="1"/>
  <c r="AZ1162" i="1"/>
  <c r="AY1162" i="1"/>
  <c r="AX1162" i="1"/>
  <c r="AW1162" i="1"/>
  <c r="AT1162" i="1" s="1"/>
  <c r="K1162" i="1" s="1"/>
  <c r="AV1162" i="1"/>
  <c r="AU1162" i="1"/>
  <c r="AS1162" i="1"/>
  <c r="AR1162" i="1"/>
  <c r="M1162" i="1" s="1"/>
  <c r="AQ1162" i="1"/>
  <c r="AO1162" i="1"/>
  <c r="AN1162" i="1"/>
  <c r="AP1162" i="1" s="1"/>
  <c r="AM1162" i="1"/>
  <c r="AL1162" i="1"/>
  <c r="AK1162" i="1"/>
  <c r="AJ1162" i="1"/>
  <c r="AI1162" i="1"/>
  <c r="CD1161" i="1"/>
  <c r="BM1161" i="1"/>
  <c r="BL1161" i="1"/>
  <c r="BK1161" i="1"/>
  <c r="BJ1161" i="1"/>
  <c r="BI1161" i="1"/>
  <c r="BH1161" i="1"/>
  <c r="BG1161" i="1"/>
  <c r="BF1161" i="1"/>
  <c r="BE1161" i="1"/>
  <c r="BD1161" i="1"/>
  <c r="BC1161" i="1"/>
  <c r="BB1161" i="1"/>
  <c r="BA1161" i="1"/>
  <c r="AZ1161" i="1"/>
  <c r="AY1161" i="1"/>
  <c r="AX1161" i="1"/>
  <c r="AW1161" i="1"/>
  <c r="AT1161" i="1" s="1"/>
  <c r="K1161" i="1" s="1"/>
  <c r="AV1161" i="1"/>
  <c r="AU1161" i="1"/>
  <c r="AS1161" i="1"/>
  <c r="AR1161" i="1"/>
  <c r="M1161" i="1" s="1"/>
  <c r="AQ1161" i="1"/>
  <c r="AO1161" i="1"/>
  <c r="AN1161" i="1"/>
  <c r="AP1161" i="1" s="1"/>
  <c r="AM1161" i="1"/>
  <c r="AL1161" i="1"/>
  <c r="AK1161" i="1"/>
  <c r="AJ1161" i="1"/>
  <c r="AI1161" i="1"/>
  <c r="CD1160" i="1"/>
  <c r="BM1160" i="1"/>
  <c r="BL1160" i="1"/>
  <c r="BK1160" i="1"/>
  <c r="BJ1160" i="1"/>
  <c r="BI1160" i="1"/>
  <c r="BH1160" i="1"/>
  <c r="BG1160" i="1"/>
  <c r="BF1160" i="1"/>
  <c r="BE1160" i="1"/>
  <c r="BD1160" i="1"/>
  <c r="BC1160" i="1"/>
  <c r="BB1160" i="1"/>
  <c r="BA1160" i="1"/>
  <c r="AZ1160" i="1"/>
  <c r="AY1160" i="1"/>
  <c r="AX1160" i="1"/>
  <c r="AW1160" i="1"/>
  <c r="AT1160" i="1" s="1"/>
  <c r="K1160" i="1" s="1"/>
  <c r="AV1160" i="1"/>
  <c r="AU1160" i="1"/>
  <c r="AS1160" i="1"/>
  <c r="AR1160" i="1"/>
  <c r="M1160" i="1" s="1"/>
  <c r="AQ1160" i="1"/>
  <c r="AO1160" i="1"/>
  <c r="AN1160" i="1"/>
  <c r="AP1160" i="1" s="1"/>
  <c r="AM1160" i="1"/>
  <c r="AL1160" i="1"/>
  <c r="AK1160" i="1"/>
  <c r="AJ1160" i="1"/>
  <c r="AI1160" i="1"/>
  <c r="CD1159" i="1"/>
  <c r="BM1159" i="1"/>
  <c r="BL1159" i="1"/>
  <c r="BK1159" i="1"/>
  <c r="BJ1159" i="1"/>
  <c r="BI1159" i="1"/>
  <c r="BH1159" i="1"/>
  <c r="BG1159" i="1"/>
  <c r="BF1159" i="1"/>
  <c r="BE1159" i="1"/>
  <c r="BD1159" i="1"/>
  <c r="BC1159" i="1"/>
  <c r="BB1159" i="1"/>
  <c r="BA1159" i="1"/>
  <c r="AZ1159" i="1"/>
  <c r="AY1159" i="1"/>
  <c r="AX1159" i="1"/>
  <c r="AW1159" i="1"/>
  <c r="AT1159" i="1" s="1"/>
  <c r="K1159" i="1" s="1"/>
  <c r="AV1159" i="1"/>
  <c r="AU1159" i="1"/>
  <c r="AS1159" i="1"/>
  <c r="AR1159" i="1"/>
  <c r="M1159" i="1" s="1"/>
  <c r="AQ1159" i="1"/>
  <c r="AO1159" i="1"/>
  <c r="AN1159" i="1"/>
  <c r="AP1159" i="1" s="1"/>
  <c r="AM1159" i="1"/>
  <c r="AL1159" i="1"/>
  <c r="AK1159" i="1"/>
  <c r="AJ1159" i="1"/>
  <c r="AI1159" i="1"/>
  <c r="AH1159" i="1"/>
  <c r="Q1159" i="1"/>
  <c r="CD1158" i="1"/>
  <c r="BM1158" i="1"/>
  <c r="BL1158" i="1"/>
  <c r="BK1158" i="1"/>
  <c r="BJ1158" i="1"/>
  <c r="BI1158" i="1"/>
  <c r="BH1158" i="1"/>
  <c r="BG1158" i="1"/>
  <c r="BF1158" i="1"/>
  <c r="BE1158" i="1"/>
  <c r="BD1158" i="1"/>
  <c r="BC1158" i="1"/>
  <c r="BB1158" i="1"/>
  <c r="BA1158" i="1"/>
  <c r="AZ1158" i="1"/>
  <c r="AY1158" i="1"/>
  <c r="AX1158" i="1"/>
  <c r="AW1158" i="1"/>
  <c r="AT1158" i="1" s="1"/>
  <c r="K1158" i="1" s="1"/>
  <c r="AV1158" i="1"/>
  <c r="AU1158" i="1"/>
  <c r="AS1158" i="1"/>
  <c r="AR1158" i="1"/>
  <c r="M1158" i="1" s="1"/>
  <c r="AQ1158" i="1"/>
  <c r="AO1158" i="1"/>
  <c r="AN1158" i="1"/>
  <c r="AP1158" i="1" s="1"/>
  <c r="AM1158" i="1"/>
  <c r="AL1158" i="1"/>
  <c r="AK1158" i="1"/>
  <c r="AJ1158" i="1"/>
  <c r="AI1158" i="1"/>
  <c r="CD1157" i="1"/>
  <c r="BM1157" i="1"/>
  <c r="BL1157" i="1"/>
  <c r="BK1157" i="1"/>
  <c r="BJ1157" i="1"/>
  <c r="BI1157" i="1"/>
  <c r="BH1157" i="1"/>
  <c r="BG1157" i="1"/>
  <c r="BF1157" i="1"/>
  <c r="BE1157" i="1"/>
  <c r="BD1157" i="1"/>
  <c r="BC1157" i="1"/>
  <c r="BB1157" i="1"/>
  <c r="BA1157" i="1"/>
  <c r="AZ1157" i="1"/>
  <c r="AY1157" i="1"/>
  <c r="AX1157" i="1"/>
  <c r="AW1157" i="1"/>
  <c r="AT1157" i="1" s="1"/>
  <c r="K1157" i="1" s="1"/>
  <c r="AV1157" i="1"/>
  <c r="AU1157" i="1"/>
  <c r="AS1157" i="1"/>
  <c r="AR1157" i="1"/>
  <c r="M1157" i="1" s="1"/>
  <c r="AQ1157" i="1"/>
  <c r="AO1157" i="1"/>
  <c r="AN1157" i="1"/>
  <c r="AP1157" i="1" s="1"/>
  <c r="AM1157" i="1"/>
  <c r="AL1157" i="1"/>
  <c r="AK1157" i="1"/>
  <c r="AJ1157" i="1"/>
  <c r="AI1157" i="1"/>
  <c r="CD1156" i="1"/>
  <c r="BM1156" i="1"/>
  <c r="BL1156" i="1"/>
  <c r="BK1156" i="1"/>
  <c r="BJ1156" i="1"/>
  <c r="BI1156" i="1"/>
  <c r="BH1156" i="1"/>
  <c r="BG1156" i="1"/>
  <c r="BF1156" i="1"/>
  <c r="BE1156" i="1"/>
  <c r="BD1156" i="1"/>
  <c r="BC1156" i="1"/>
  <c r="BB1156" i="1"/>
  <c r="BA1156" i="1"/>
  <c r="AZ1156" i="1"/>
  <c r="AY1156" i="1"/>
  <c r="AX1156" i="1"/>
  <c r="AW1156" i="1"/>
  <c r="AT1156" i="1" s="1"/>
  <c r="K1156" i="1" s="1"/>
  <c r="AV1156" i="1"/>
  <c r="AU1156" i="1"/>
  <c r="AS1156" i="1"/>
  <c r="AR1156" i="1"/>
  <c r="M1156" i="1" s="1"/>
  <c r="AQ1156" i="1"/>
  <c r="AO1156" i="1"/>
  <c r="AN1156" i="1"/>
  <c r="AP1156" i="1" s="1"/>
  <c r="AM1156" i="1"/>
  <c r="AL1156" i="1"/>
  <c r="AK1156" i="1"/>
  <c r="AJ1156" i="1"/>
  <c r="AI1156" i="1"/>
  <c r="AH1156" i="1"/>
  <c r="CD1155" i="1"/>
  <c r="BM1155" i="1"/>
  <c r="BL1155" i="1"/>
  <c r="BK1155" i="1"/>
  <c r="BJ1155" i="1"/>
  <c r="BI1155" i="1"/>
  <c r="BH1155" i="1"/>
  <c r="BG1155" i="1"/>
  <c r="BF1155" i="1"/>
  <c r="BE1155" i="1"/>
  <c r="BD1155" i="1"/>
  <c r="BC1155" i="1"/>
  <c r="BB1155" i="1"/>
  <c r="BA1155" i="1"/>
  <c r="AZ1155" i="1"/>
  <c r="AY1155" i="1"/>
  <c r="AX1155" i="1"/>
  <c r="AW1155" i="1"/>
  <c r="AT1155" i="1" s="1"/>
  <c r="K1155" i="1" s="1"/>
  <c r="AV1155" i="1"/>
  <c r="AU1155" i="1"/>
  <c r="AS1155" i="1"/>
  <c r="AR1155" i="1"/>
  <c r="M1155" i="1" s="1"/>
  <c r="AQ1155" i="1"/>
  <c r="AO1155" i="1"/>
  <c r="AN1155" i="1"/>
  <c r="AP1155" i="1" s="1"/>
  <c r="AM1155" i="1"/>
  <c r="AL1155" i="1"/>
  <c r="AK1155" i="1"/>
  <c r="AJ1155" i="1"/>
  <c r="AI1155" i="1"/>
  <c r="CD1154" i="1"/>
  <c r="BM1154" i="1"/>
  <c r="BL1154" i="1"/>
  <c r="BK1154" i="1"/>
  <c r="BJ1154" i="1"/>
  <c r="BI1154" i="1"/>
  <c r="BH1154" i="1"/>
  <c r="BG1154" i="1"/>
  <c r="BF1154" i="1"/>
  <c r="BE1154" i="1"/>
  <c r="BD1154" i="1"/>
  <c r="BC1154" i="1"/>
  <c r="BB1154" i="1"/>
  <c r="BA1154" i="1"/>
  <c r="AZ1154" i="1"/>
  <c r="AY1154" i="1"/>
  <c r="AX1154" i="1"/>
  <c r="AW1154" i="1"/>
  <c r="AT1154" i="1" s="1"/>
  <c r="K1154" i="1" s="1"/>
  <c r="AV1154" i="1"/>
  <c r="AU1154" i="1"/>
  <c r="AS1154" i="1"/>
  <c r="AR1154" i="1"/>
  <c r="M1154" i="1" s="1"/>
  <c r="AQ1154" i="1"/>
  <c r="AO1154" i="1"/>
  <c r="AN1154" i="1"/>
  <c r="AP1154" i="1" s="1"/>
  <c r="AM1154" i="1"/>
  <c r="AL1154" i="1"/>
  <c r="AK1154" i="1"/>
  <c r="AJ1154" i="1"/>
  <c r="AI1154" i="1"/>
  <c r="CD1153" i="1"/>
  <c r="BM1153" i="1"/>
  <c r="BL1153" i="1"/>
  <c r="BK1153" i="1"/>
  <c r="BJ1153" i="1"/>
  <c r="BI1153" i="1"/>
  <c r="BH1153" i="1"/>
  <c r="BG1153" i="1"/>
  <c r="BF1153" i="1"/>
  <c r="BE1153" i="1"/>
  <c r="BD1153" i="1"/>
  <c r="BC1153" i="1"/>
  <c r="BB1153" i="1"/>
  <c r="BA1153" i="1"/>
  <c r="AZ1153" i="1"/>
  <c r="AY1153" i="1"/>
  <c r="AX1153" i="1"/>
  <c r="AW1153" i="1"/>
  <c r="AT1153" i="1" s="1"/>
  <c r="K1153" i="1" s="1"/>
  <c r="AV1153" i="1"/>
  <c r="AU1153" i="1"/>
  <c r="AS1153" i="1"/>
  <c r="AR1153" i="1"/>
  <c r="M1153" i="1" s="1"/>
  <c r="AQ1153" i="1"/>
  <c r="AO1153" i="1"/>
  <c r="AN1153" i="1"/>
  <c r="AP1153" i="1" s="1"/>
  <c r="AM1153" i="1"/>
  <c r="AL1153" i="1"/>
  <c r="AK1153" i="1"/>
  <c r="AJ1153" i="1"/>
  <c r="AI1153" i="1"/>
  <c r="Q1153" i="1"/>
  <c r="CD1152" i="1"/>
  <c r="BM1152" i="1"/>
  <c r="BL1152" i="1"/>
  <c r="BK1152" i="1"/>
  <c r="BJ1152" i="1"/>
  <c r="BI1152" i="1"/>
  <c r="BH1152" i="1"/>
  <c r="BG1152" i="1"/>
  <c r="BF1152" i="1"/>
  <c r="BE1152" i="1"/>
  <c r="BD1152" i="1"/>
  <c r="BC1152" i="1"/>
  <c r="BB1152" i="1"/>
  <c r="BA1152" i="1"/>
  <c r="AZ1152" i="1"/>
  <c r="AY1152" i="1"/>
  <c r="AX1152" i="1"/>
  <c r="AW1152" i="1"/>
  <c r="AT1152" i="1" s="1"/>
  <c r="K1152" i="1" s="1"/>
  <c r="AV1152" i="1"/>
  <c r="AU1152" i="1"/>
  <c r="AS1152" i="1"/>
  <c r="AR1152" i="1"/>
  <c r="M1152" i="1" s="1"/>
  <c r="AQ1152" i="1"/>
  <c r="AO1152" i="1"/>
  <c r="AN1152" i="1"/>
  <c r="AP1152" i="1" s="1"/>
  <c r="AM1152" i="1"/>
  <c r="AL1152" i="1"/>
  <c r="AK1152" i="1"/>
  <c r="AJ1152" i="1"/>
  <c r="AI1152" i="1"/>
  <c r="CD1151" i="1"/>
  <c r="BM1151" i="1"/>
  <c r="BL1151" i="1"/>
  <c r="BK1151" i="1"/>
  <c r="BJ1151" i="1"/>
  <c r="BI1151" i="1"/>
  <c r="BH1151" i="1"/>
  <c r="BG1151" i="1"/>
  <c r="BF1151" i="1"/>
  <c r="BE1151" i="1"/>
  <c r="BD1151" i="1"/>
  <c r="BC1151" i="1"/>
  <c r="BB1151" i="1"/>
  <c r="BA1151" i="1"/>
  <c r="AZ1151" i="1"/>
  <c r="AY1151" i="1"/>
  <c r="AX1151" i="1"/>
  <c r="AW1151" i="1"/>
  <c r="AT1151" i="1" s="1"/>
  <c r="K1151" i="1" s="1"/>
  <c r="AV1151" i="1"/>
  <c r="AU1151" i="1"/>
  <c r="AS1151" i="1"/>
  <c r="AR1151" i="1"/>
  <c r="M1151" i="1" s="1"/>
  <c r="AQ1151" i="1"/>
  <c r="AO1151" i="1"/>
  <c r="AN1151" i="1"/>
  <c r="AP1151" i="1" s="1"/>
  <c r="AM1151" i="1"/>
  <c r="AL1151" i="1"/>
  <c r="AK1151" i="1"/>
  <c r="AJ1151" i="1"/>
  <c r="AI1151" i="1"/>
  <c r="BM1150" i="1"/>
  <c r="BL1150" i="1"/>
  <c r="BK1150" i="1"/>
  <c r="BJ1150" i="1"/>
  <c r="BI1150" i="1"/>
  <c r="BH1150" i="1"/>
  <c r="BG1150" i="1"/>
  <c r="BF1150" i="1"/>
  <c r="BE1150" i="1"/>
  <c r="BD1150" i="1"/>
  <c r="BC1150" i="1"/>
  <c r="BB1150" i="1"/>
  <c r="BA1150" i="1"/>
  <c r="AZ1150" i="1"/>
  <c r="AY1150" i="1"/>
  <c r="AX1150" i="1"/>
  <c r="AW1150" i="1"/>
  <c r="AT1150" i="1" s="1"/>
  <c r="K1150" i="1" s="1"/>
  <c r="AV1150" i="1"/>
  <c r="AU1150" i="1"/>
  <c r="AS1150" i="1"/>
  <c r="AR1150" i="1"/>
  <c r="M1150" i="1" s="1"/>
  <c r="AQ1150" i="1"/>
  <c r="AO1150" i="1"/>
  <c r="AN1150" i="1"/>
  <c r="AP1150" i="1" s="1"/>
  <c r="AM1150" i="1"/>
  <c r="AL1150" i="1"/>
  <c r="AK1150" i="1"/>
  <c r="AJ1150" i="1"/>
  <c r="AI1150" i="1"/>
  <c r="Q1150" i="1"/>
  <c r="CD1149" i="1"/>
  <c r="BM1149" i="1"/>
  <c r="BL1149" i="1"/>
  <c r="BK1149" i="1"/>
  <c r="BJ1149" i="1"/>
  <c r="BI1149" i="1"/>
  <c r="BH1149" i="1"/>
  <c r="BG1149" i="1"/>
  <c r="BF1149" i="1"/>
  <c r="BE1149" i="1"/>
  <c r="BD1149" i="1"/>
  <c r="BC1149" i="1"/>
  <c r="BB1149" i="1"/>
  <c r="BA1149" i="1"/>
  <c r="AZ1149" i="1"/>
  <c r="AY1149" i="1"/>
  <c r="AX1149" i="1"/>
  <c r="AW1149" i="1"/>
  <c r="AT1149" i="1" s="1"/>
  <c r="K1149" i="1" s="1"/>
  <c r="AV1149" i="1"/>
  <c r="AU1149" i="1"/>
  <c r="AS1149" i="1"/>
  <c r="AR1149" i="1"/>
  <c r="M1149" i="1" s="1"/>
  <c r="AQ1149" i="1"/>
  <c r="AO1149" i="1"/>
  <c r="AN1149" i="1"/>
  <c r="AP1149" i="1" s="1"/>
  <c r="AM1149" i="1"/>
  <c r="AL1149" i="1"/>
  <c r="AK1149" i="1"/>
  <c r="AJ1149" i="1"/>
  <c r="AI1149" i="1"/>
  <c r="CD1148" i="1"/>
  <c r="BM1148" i="1"/>
  <c r="BL1148" i="1"/>
  <c r="BK1148" i="1"/>
  <c r="BJ1148" i="1"/>
  <c r="BI1148" i="1"/>
  <c r="BH1148" i="1"/>
  <c r="BG1148" i="1"/>
  <c r="BF1148" i="1"/>
  <c r="BE1148" i="1"/>
  <c r="BD1148" i="1"/>
  <c r="BC1148" i="1"/>
  <c r="BB1148" i="1"/>
  <c r="BA1148" i="1"/>
  <c r="AZ1148" i="1"/>
  <c r="AY1148" i="1"/>
  <c r="AX1148" i="1"/>
  <c r="AW1148" i="1"/>
  <c r="AT1148" i="1" s="1"/>
  <c r="K1148" i="1" s="1"/>
  <c r="AV1148" i="1"/>
  <c r="AU1148" i="1"/>
  <c r="AS1148" i="1"/>
  <c r="AR1148" i="1"/>
  <c r="M1148" i="1" s="1"/>
  <c r="AQ1148" i="1"/>
  <c r="AO1148" i="1"/>
  <c r="AN1148" i="1"/>
  <c r="AP1148" i="1" s="1"/>
  <c r="AM1148" i="1"/>
  <c r="AL1148" i="1"/>
  <c r="AK1148" i="1"/>
  <c r="AJ1148" i="1"/>
  <c r="AI1148" i="1"/>
  <c r="Q1148" i="1"/>
  <c r="CD1147" i="1"/>
  <c r="BM1147" i="1"/>
  <c r="BL1147" i="1"/>
  <c r="BK1147" i="1"/>
  <c r="BJ1147" i="1"/>
  <c r="BI1147" i="1"/>
  <c r="BH1147" i="1"/>
  <c r="BG1147" i="1"/>
  <c r="BF1147" i="1"/>
  <c r="BE1147" i="1"/>
  <c r="BD1147" i="1"/>
  <c r="BC1147" i="1"/>
  <c r="BB1147" i="1"/>
  <c r="BA1147" i="1"/>
  <c r="AZ1147" i="1"/>
  <c r="AY1147" i="1"/>
  <c r="AX1147" i="1"/>
  <c r="AW1147" i="1"/>
  <c r="AT1147" i="1" s="1"/>
  <c r="K1147" i="1" s="1"/>
  <c r="AV1147" i="1"/>
  <c r="AU1147" i="1"/>
  <c r="AS1147" i="1"/>
  <c r="AR1147" i="1"/>
  <c r="M1147" i="1" s="1"/>
  <c r="AQ1147" i="1"/>
  <c r="AO1147" i="1"/>
  <c r="AN1147" i="1"/>
  <c r="AP1147" i="1" s="1"/>
  <c r="AM1147" i="1"/>
  <c r="AL1147" i="1"/>
  <c r="AK1147" i="1"/>
  <c r="AJ1147" i="1"/>
  <c r="AI1147" i="1"/>
  <c r="CD1146" i="1"/>
  <c r="BM1146" i="1"/>
  <c r="BL1146" i="1"/>
  <c r="BK1146" i="1"/>
  <c r="BJ1146" i="1"/>
  <c r="BI1146" i="1"/>
  <c r="BH1146" i="1"/>
  <c r="BG1146" i="1"/>
  <c r="BF1146" i="1"/>
  <c r="BE1146" i="1"/>
  <c r="BD1146" i="1"/>
  <c r="BC1146" i="1"/>
  <c r="BB1146" i="1"/>
  <c r="BA1146" i="1"/>
  <c r="AZ1146" i="1"/>
  <c r="AY1146" i="1"/>
  <c r="AX1146" i="1"/>
  <c r="AW1146" i="1"/>
  <c r="AT1146" i="1" s="1"/>
  <c r="K1146" i="1" s="1"/>
  <c r="AV1146" i="1"/>
  <c r="AU1146" i="1"/>
  <c r="AS1146" i="1"/>
  <c r="AR1146" i="1"/>
  <c r="M1146" i="1" s="1"/>
  <c r="AQ1146" i="1"/>
  <c r="AO1146" i="1"/>
  <c r="AN1146" i="1"/>
  <c r="AP1146" i="1" s="1"/>
  <c r="AM1146" i="1"/>
  <c r="AL1146" i="1"/>
  <c r="AK1146" i="1"/>
  <c r="AJ1146" i="1"/>
  <c r="AI1146" i="1"/>
  <c r="CD1145" i="1"/>
  <c r="BM1145" i="1"/>
  <c r="BL1145" i="1"/>
  <c r="BK1145" i="1"/>
  <c r="BJ1145" i="1"/>
  <c r="BI1145" i="1"/>
  <c r="BH1145" i="1"/>
  <c r="BG1145" i="1"/>
  <c r="BF1145" i="1"/>
  <c r="BE1145" i="1"/>
  <c r="BD1145" i="1"/>
  <c r="BC1145" i="1"/>
  <c r="BB1145" i="1"/>
  <c r="BA1145" i="1"/>
  <c r="AZ1145" i="1"/>
  <c r="AY1145" i="1"/>
  <c r="AX1145" i="1"/>
  <c r="AW1145" i="1"/>
  <c r="AT1145" i="1" s="1"/>
  <c r="K1145" i="1" s="1"/>
  <c r="AV1145" i="1"/>
  <c r="AU1145" i="1"/>
  <c r="AS1145" i="1"/>
  <c r="AR1145" i="1"/>
  <c r="M1145" i="1" s="1"/>
  <c r="AQ1145" i="1"/>
  <c r="AO1145" i="1"/>
  <c r="AN1145" i="1"/>
  <c r="AP1145" i="1" s="1"/>
  <c r="AM1145" i="1"/>
  <c r="AL1145" i="1"/>
  <c r="AK1145" i="1"/>
  <c r="AJ1145" i="1"/>
  <c r="AI1145" i="1"/>
  <c r="CD1144" i="1"/>
  <c r="BM1144" i="1"/>
  <c r="BL1144" i="1"/>
  <c r="BK1144" i="1"/>
  <c r="BJ1144" i="1"/>
  <c r="BI1144" i="1"/>
  <c r="BH1144" i="1"/>
  <c r="BG1144" i="1"/>
  <c r="BF1144" i="1"/>
  <c r="BE1144" i="1"/>
  <c r="BD1144" i="1"/>
  <c r="BC1144" i="1"/>
  <c r="BB1144" i="1"/>
  <c r="BA1144" i="1"/>
  <c r="AZ1144" i="1"/>
  <c r="AY1144" i="1"/>
  <c r="AX1144" i="1"/>
  <c r="AW1144" i="1"/>
  <c r="AT1144" i="1" s="1"/>
  <c r="K1144" i="1" s="1"/>
  <c r="AV1144" i="1"/>
  <c r="AU1144" i="1"/>
  <c r="AS1144" i="1"/>
  <c r="AR1144" i="1"/>
  <c r="M1144" i="1" s="1"/>
  <c r="AQ1144" i="1"/>
  <c r="AO1144" i="1"/>
  <c r="AN1144" i="1"/>
  <c r="AP1144" i="1" s="1"/>
  <c r="AM1144" i="1"/>
  <c r="AL1144" i="1"/>
  <c r="AK1144" i="1"/>
  <c r="AJ1144" i="1"/>
  <c r="AI1144" i="1"/>
  <c r="AH1144" i="1"/>
  <c r="CD1143" i="1"/>
  <c r="BM1143" i="1"/>
  <c r="BL1143" i="1"/>
  <c r="BK1143" i="1"/>
  <c r="BJ1143" i="1"/>
  <c r="BI1143" i="1"/>
  <c r="BH1143" i="1"/>
  <c r="BG1143" i="1"/>
  <c r="BF1143" i="1"/>
  <c r="BE1143" i="1"/>
  <c r="BD1143" i="1"/>
  <c r="BC1143" i="1"/>
  <c r="BB1143" i="1"/>
  <c r="BA1143" i="1"/>
  <c r="AZ1143" i="1"/>
  <c r="AY1143" i="1"/>
  <c r="AX1143" i="1"/>
  <c r="AW1143" i="1"/>
  <c r="AT1143" i="1" s="1"/>
  <c r="K1143" i="1" s="1"/>
  <c r="AV1143" i="1"/>
  <c r="AU1143" i="1"/>
  <c r="AS1143" i="1"/>
  <c r="AR1143" i="1"/>
  <c r="M1143" i="1" s="1"/>
  <c r="AQ1143" i="1"/>
  <c r="AO1143" i="1"/>
  <c r="AN1143" i="1"/>
  <c r="AP1143" i="1" s="1"/>
  <c r="AM1143" i="1"/>
  <c r="AL1143" i="1"/>
  <c r="AK1143" i="1"/>
  <c r="AJ1143" i="1"/>
  <c r="AI1143" i="1"/>
  <c r="Q1143" i="1"/>
  <c r="BM1142" i="1"/>
  <c r="BL1142" i="1"/>
  <c r="BK1142" i="1"/>
  <c r="BJ1142" i="1"/>
  <c r="BI1142" i="1"/>
  <c r="BH1142" i="1"/>
  <c r="BG1142" i="1"/>
  <c r="BF1142" i="1"/>
  <c r="BE1142" i="1"/>
  <c r="BD1142" i="1"/>
  <c r="BC1142" i="1"/>
  <c r="BB1142" i="1"/>
  <c r="BA1142" i="1"/>
  <c r="AZ1142" i="1"/>
  <c r="AY1142" i="1"/>
  <c r="AX1142" i="1"/>
  <c r="AW1142" i="1"/>
  <c r="AT1142" i="1" s="1"/>
  <c r="K1142" i="1" s="1"/>
  <c r="AV1142" i="1"/>
  <c r="AU1142" i="1"/>
  <c r="AS1142" i="1"/>
  <c r="AR1142" i="1"/>
  <c r="M1142" i="1" s="1"/>
  <c r="AQ1142" i="1"/>
  <c r="AO1142" i="1"/>
  <c r="AN1142" i="1"/>
  <c r="AP1142" i="1" s="1"/>
  <c r="AM1142" i="1"/>
  <c r="AL1142" i="1"/>
  <c r="AK1142" i="1"/>
  <c r="AJ1142" i="1"/>
  <c r="AI1142" i="1"/>
  <c r="AH1142" i="1"/>
  <c r="BM1141" i="1"/>
  <c r="BL1141" i="1"/>
  <c r="BK1141" i="1"/>
  <c r="BJ1141" i="1"/>
  <c r="BI1141" i="1"/>
  <c r="BH1141" i="1"/>
  <c r="BG1141" i="1"/>
  <c r="BF1141" i="1"/>
  <c r="BE1141" i="1"/>
  <c r="BD1141" i="1"/>
  <c r="BC1141" i="1"/>
  <c r="BB1141" i="1"/>
  <c r="BA1141" i="1"/>
  <c r="AZ1141" i="1"/>
  <c r="AY1141" i="1"/>
  <c r="AX1141" i="1"/>
  <c r="AW1141" i="1"/>
  <c r="AT1141" i="1" s="1"/>
  <c r="K1141" i="1" s="1"/>
  <c r="AV1141" i="1"/>
  <c r="AU1141" i="1"/>
  <c r="AS1141" i="1"/>
  <c r="AR1141" i="1"/>
  <c r="M1141" i="1" s="1"/>
  <c r="AQ1141" i="1"/>
  <c r="AO1141" i="1"/>
  <c r="AN1141" i="1"/>
  <c r="AP1141" i="1" s="1"/>
  <c r="AM1141" i="1"/>
  <c r="AL1141" i="1"/>
  <c r="AK1141" i="1"/>
  <c r="AJ1141" i="1"/>
  <c r="AI1141" i="1"/>
  <c r="BM1140" i="1"/>
  <c r="BL1140" i="1"/>
  <c r="BK1140" i="1"/>
  <c r="BJ1140" i="1"/>
  <c r="BI1140" i="1"/>
  <c r="BH1140" i="1"/>
  <c r="BG1140" i="1"/>
  <c r="BF1140" i="1"/>
  <c r="BE1140" i="1"/>
  <c r="BD1140" i="1"/>
  <c r="BC1140" i="1"/>
  <c r="BB1140" i="1"/>
  <c r="BA1140" i="1"/>
  <c r="AZ1140" i="1"/>
  <c r="AY1140" i="1"/>
  <c r="AX1140" i="1"/>
  <c r="AW1140" i="1"/>
  <c r="AT1140" i="1" s="1"/>
  <c r="K1140" i="1" s="1"/>
  <c r="AV1140" i="1"/>
  <c r="AU1140" i="1"/>
  <c r="AS1140" i="1"/>
  <c r="AR1140" i="1"/>
  <c r="M1140" i="1" s="1"/>
  <c r="AQ1140" i="1"/>
  <c r="AO1140" i="1"/>
  <c r="AN1140" i="1"/>
  <c r="AP1140" i="1" s="1"/>
  <c r="AM1140" i="1"/>
  <c r="AL1140" i="1"/>
  <c r="AK1140" i="1"/>
  <c r="AJ1140" i="1"/>
  <c r="AI1140" i="1"/>
  <c r="CD1139" i="1"/>
  <c r="BM1139" i="1"/>
  <c r="BL1139" i="1"/>
  <c r="BK1139" i="1"/>
  <c r="BJ1139" i="1"/>
  <c r="BI1139" i="1"/>
  <c r="BH1139" i="1"/>
  <c r="BG1139" i="1"/>
  <c r="BF1139" i="1"/>
  <c r="BE1139" i="1"/>
  <c r="BD1139" i="1"/>
  <c r="BC1139" i="1"/>
  <c r="BB1139" i="1"/>
  <c r="BA1139" i="1"/>
  <c r="AZ1139" i="1"/>
  <c r="AY1139" i="1"/>
  <c r="AX1139" i="1"/>
  <c r="AW1139" i="1"/>
  <c r="AT1139" i="1" s="1"/>
  <c r="K1139" i="1" s="1"/>
  <c r="AV1139" i="1"/>
  <c r="AU1139" i="1"/>
  <c r="AS1139" i="1"/>
  <c r="AR1139" i="1"/>
  <c r="M1139" i="1" s="1"/>
  <c r="AQ1139" i="1"/>
  <c r="AO1139" i="1"/>
  <c r="AN1139" i="1"/>
  <c r="AP1139" i="1" s="1"/>
  <c r="AM1139" i="1"/>
  <c r="AL1139" i="1"/>
  <c r="AK1139" i="1"/>
  <c r="AJ1139" i="1"/>
  <c r="AI1139" i="1"/>
  <c r="AH1139" i="1"/>
  <c r="Q1139" i="1"/>
  <c r="BM1138" i="1"/>
  <c r="BL1138" i="1"/>
  <c r="BK1138" i="1"/>
  <c r="BJ1138" i="1"/>
  <c r="BI1138" i="1"/>
  <c r="BH1138" i="1"/>
  <c r="BG1138" i="1"/>
  <c r="BF1138" i="1"/>
  <c r="BE1138" i="1"/>
  <c r="BD1138" i="1"/>
  <c r="BC1138" i="1"/>
  <c r="BB1138" i="1"/>
  <c r="BA1138" i="1"/>
  <c r="AZ1138" i="1"/>
  <c r="AY1138" i="1"/>
  <c r="AX1138" i="1"/>
  <c r="AW1138" i="1"/>
  <c r="AT1138" i="1" s="1"/>
  <c r="K1138" i="1" s="1"/>
  <c r="AV1138" i="1"/>
  <c r="AU1138" i="1"/>
  <c r="AS1138" i="1"/>
  <c r="AR1138" i="1"/>
  <c r="M1138" i="1" s="1"/>
  <c r="AQ1138" i="1"/>
  <c r="AO1138" i="1"/>
  <c r="AN1138" i="1"/>
  <c r="AP1138" i="1" s="1"/>
  <c r="AM1138" i="1"/>
  <c r="AL1138" i="1"/>
  <c r="AK1138" i="1"/>
  <c r="AJ1138" i="1"/>
  <c r="AI1138" i="1"/>
  <c r="CD1137" i="1"/>
  <c r="BM1137" i="1"/>
  <c r="BL1137" i="1"/>
  <c r="BK1137" i="1"/>
  <c r="BJ1137" i="1"/>
  <c r="BI1137" i="1"/>
  <c r="BH1137" i="1"/>
  <c r="BG1137" i="1"/>
  <c r="BF1137" i="1"/>
  <c r="BE1137" i="1"/>
  <c r="BD1137" i="1"/>
  <c r="BC1137" i="1"/>
  <c r="BB1137" i="1"/>
  <c r="BA1137" i="1"/>
  <c r="AZ1137" i="1"/>
  <c r="AY1137" i="1"/>
  <c r="AX1137" i="1"/>
  <c r="AW1137" i="1"/>
  <c r="AT1137" i="1" s="1"/>
  <c r="K1137" i="1" s="1"/>
  <c r="AV1137" i="1"/>
  <c r="AU1137" i="1"/>
  <c r="AS1137" i="1"/>
  <c r="AR1137" i="1"/>
  <c r="M1137" i="1" s="1"/>
  <c r="AQ1137" i="1"/>
  <c r="AO1137" i="1"/>
  <c r="AN1137" i="1"/>
  <c r="AP1137" i="1" s="1"/>
  <c r="AM1137" i="1"/>
  <c r="AL1137" i="1"/>
  <c r="AK1137" i="1"/>
  <c r="AJ1137" i="1"/>
  <c r="AI1137" i="1"/>
  <c r="CD1136" i="1"/>
  <c r="BM1136" i="1"/>
  <c r="BL1136" i="1"/>
  <c r="BK1136" i="1"/>
  <c r="BJ1136" i="1"/>
  <c r="BI1136" i="1"/>
  <c r="BH1136" i="1"/>
  <c r="BG1136" i="1"/>
  <c r="BF1136" i="1"/>
  <c r="BE1136" i="1"/>
  <c r="BD1136" i="1"/>
  <c r="BC1136" i="1"/>
  <c r="BB1136" i="1"/>
  <c r="BA1136" i="1"/>
  <c r="AZ1136" i="1"/>
  <c r="AY1136" i="1"/>
  <c r="AX1136" i="1"/>
  <c r="AW1136" i="1"/>
  <c r="AT1136" i="1" s="1"/>
  <c r="K1136" i="1" s="1"/>
  <c r="AV1136" i="1"/>
  <c r="AU1136" i="1"/>
  <c r="AS1136" i="1"/>
  <c r="AR1136" i="1"/>
  <c r="M1136" i="1" s="1"/>
  <c r="AQ1136" i="1"/>
  <c r="AO1136" i="1"/>
  <c r="AN1136" i="1"/>
  <c r="AP1136" i="1" s="1"/>
  <c r="AM1136" i="1"/>
  <c r="AL1136" i="1"/>
  <c r="AK1136" i="1"/>
  <c r="AJ1136" i="1"/>
  <c r="AI1136" i="1"/>
  <c r="BM1135" i="1"/>
  <c r="BL1135" i="1"/>
  <c r="BK1135" i="1"/>
  <c r="BJ1135" i="1"/>
  <c r="BI1135" i="1"/>
  <c r="BH1135" i="1"/>
  <c r="BG1135" i="1"/>
  <c r="BF1135" i="1"/>
  <c r="BE1135" i="1"/>
  <c r="BD1135" i="1"/>
  <c r="BC1135" i="1"/>
  <c r="BB1135" i="1"/>
  <c r="BA1135" i="1"/>
  <c r="AZ1135" i="1"/>
  <c r="AY1135" i="1"/>
  <c r="AX1135" i="1"/>
  <c r="AW1135" i="1"/>
  <c r="AT1135" i="1" s="1"/>
  <c r="K1135" i="1" s="1"/>
  <c r="AV1135" i="1"/>
  <c r="AU1135" i="1"/>
  <c r="AS1135" i="1"/>
  <c r="AR1135" i="1"/>
  <c r="M1135" i="1" s="1"/>
  <c r="AQ1135" i="1"/>
  <c r="AO1135" i="1"/>
  <c r="AN1135" i="1"/>
  <c r="AP1135" i="1" s="1"/>
  <c r="AM1135" i="1"/>
  <c r="AL1135" i="1"/>
  <c r="AK1135" i="1"/>
  <c r="AJ1135" i="1"/>
  <c r="AI1135" i="1"/>
  <c r="CD1134" i="1"/>
  <c r="BM1134" i="1"/>
  <c r="BL1134" i="1"/>
  <c r="BK1134" i="1"/>
  <c r="BJ1134" i="1"/>
  <c r="BI1134" i="1"/>
  <c r="BH1134" i="1"/>
  <c r="BG1134" i="1"/>
  <c r="BF1134" i="1"/>
  <c r="BE1134" i="1"/>
  <c r="BD1134" i="1"/>
  <c r="BC1134" i="1"/>
  <c r="BB1134" i="1"/>
  <c r="BA1134" i="1"/>
  <c r="AZ1134" i="1"/>
  <c r="AY1134" i="1"/>
  <c r="AX1134" i="1"/>
  <c r="AW1134" i="1"/>
  <c r="AT1134" i="1" s="1"/>
  <c r="K1134" i="1" s="1"/>
  <c r="AV1134" i="1"/>
  <c r="AU1134" i="1"/>
  <c r="AS1134" i="1"/>
  <c r="AR1134" i="1"/>
  <c r="M1134" i="1" s="1"/>
  <c r="AQ1134" i="1"/>
  <c r="AO1134" i="1"/>
  <c r="AN1134" i="1"/>
  <c r="AP1134" i="1" s="1"/>
  <c r="AM1134" i="1"/>
  <c r="AL1134" i="1"/>
  <c r="AK1134" i="1"/>
  <c r="AJ1134" i="1"/>
  <c r="AI1134" i="1"/>
  <c r="Q1134" i="1"/>
  <c r="CD1133" i="1"/>
  <c r="BM1133" i="1"/>
  <c r="BL1133" i="1"/>
  <c r="BK1133" i="1"/>
  <c r="BJ1133" i="1"/>
  <c r="BI1133" i="1"/>
  <c r="BH1133" i="1"/>
  <c r="BG1133" i="1"/>
  <c r="BF1133" i="1"/>
  <c r="BE1133" i="1"/>
  <c r="BD1133" i="1"/>
  <c r="BC1133" i="1"/>
  <c r="BB1133" i="1"/>
  <c r="BA1133" i="1"/>
  <c r="AZ1133" i="1"/>
  <c r="AY1133" i="1"/>
  <c r="AX1133" i="1"/>
  <c r="AW1133" i="1"/>
  <c r="AT1133" i="1" s="1"/>
  <c r="K1133" i="1" s="1"/>
  <c r="AV1133" i="1"/>
  <c r="AU1133" i="1"/>
  <c r="AS1133" i="1"/>
  <c r="AR1133" i="1"/>
  <c r="M1133" i="1" s="1"/>
  <c r="AQ1133" i="1"/>
  <c r="AO1133" i="1"/>
  <c r="AN1133" i="1"/>
  <c r="AP1133" i="1" s="1"/>
  <c r="AM1133" i="1"/>
  <c r="AL1133" i="1"/>
  <c r="AK1133" i="1"/>
  <c r="AJ1133" i="1"/>
  <c r="AI1133" i="1"/>
  <c r="AH1133" i="1"/>
  <c r="CD1132" i="1"/>
  <c r="BM1132" i="1"/>
  <c r="BL1132" i="1"/>
  <c r="BK1132" i="1"/>
  <c r="BJ1132" i="1"/>
  <c r="BI1132" i="1"/>
  <c r="BH1132" i="1"/>
  <c r="BG1132" i="1"/>
  <c r="BF1132" i="1"/>
  <c r="BE1132" i="1"/>
  <c r="BD1132" i="1"/>
  <c r="BC1132" i="1"/>
  <c r="BB1132" i="1"/>
  <c r="BA1132" i="1"/>
  <c r="AZ1132" i="1"/>
  <c r="AY1132" i="1"/>
  <c r="AX1132" i="1"/>
  <c r="AW1132" i="1"/>
  <c r="AT1132" i="1" s="1"/>
  <c r="K1132" i="1" s="1"/>
  <c r="AV1132" i="1"/>
  <c r="AU1132" i="1"/>
  <c r="AS1132" i="1"/>
  <c r="AR1132" i="1"/>
  <c r="M1132" i="1" s="1"/>
  <c r="AQ1132" i="1"/>
  <c r="AO1132" i="1"/>
  <c r="AN1132" i="1"/>
  <c r="AP1132" i="1" s="1"/>
  <c r="AM1132" i="1"/>
  <c r="AL1132" i="1"/>
  <c r="AK1132" i="1"/>
  <c r="AJ1132" i="1"/>
  <c r="AI1132" i="1"/>
  <c r="Q1132" i="1"/>
  <c r="BM1131" i="1"/>
  <c r="BL1131" i="1"/>
  <c r="BK1131" i="1"/>
  <c r="BJ1131" i="1"/>
  <c r="BI1131" i="1"/>
  <c r="BH1131" i="1"/>
  <c r="BG1131" i="1"/>
  <c r="BF1131" i="1"/>
  <c r="BE1131" i="1"/>
  <c r="BD1131" i="1"/>
  <c r="BC1131" i="1"/>
  <c r="BB1131" i="1"/>
  <c r="BA1131" i="1"/>
  <c r="AZ1131" i="1"/>
  <c r="AY1131" i="1"/>
  <c r="AX1131" i="1"/>
  <c r="AW1131" i="1"/>
  <c r="AT1131" i="1" s="1"/>
  <c r="K1131" i="1" s="1"/>
  <c r="AV1131" i="1"/>
  <c r="AU1131" i="1"/>
  <c r="AS1131" i="1"/>
  <c r="AR1131" i="1"/>
  <c r="M1131" i="1" s="1"/>
  <c r="AQ1131" i="1"/>
  <c r="AO1131" i="1"/>
  <c r="AN1131" i="1"/>
  <c r="AP1131" i="1" s="1"/>
  <c r="AM1131" i="1"/>
  <c r="AL1131" i="1"/>
  <c r="AK1131" i="1"/>
  <c r="AJ1131" i="1"/>
  <c r="AI1131" i="1"/>
  <c r="Q1131" i="1"/>
  <c r="CD1130" i="1"/>
  <c r="BM1130" i="1"/>
  <c r="BL1130" i="1"/>
  <c r="BK1130" i="1"/>
  <c r="BJ1130" i="1"/>
  <c r="BI1130" i="1"/>
  <c r="BH1130" i="1"/>
  <c r="BG1130" i="1"/>
  <c r="BF1130" i="1"/>
  <c r="BE1130" i="1"/>
  <c r="BD1130" i="1"/>
  <c r="BC1130" i="1"/>
  <c r="BB1130" i="1"/>
  <c r="BA1130" i="1"/>
  <c r="AZ1130" i="1"/>
  <c r="AY1130" i="1"/>
  <c r="AX1130" i="1"/>
  <c r="AW1130" i="1"/>
  <c r="AT1130" i="1" s="1"/>
  <c r="K1130" i="1" s="1"/>
  <c r="AV1130" i="1"/>
  <c r="AU1130" i="1"/>
  <c r="AS1130" i="1"/>
  <c r="AR1130" i="1"/>
  <c r="M1130" i="1" s="1"/>
  <c r="AQ1130" i="1"/>
  <c r="AO1130" i="1"/>
  <c r="AN1130" i="1"/>
  <c r="AP1130" i="1" s="1"/>
  <c r="AM1130" i="1"/>
  <c r="AL1130" i="1"/>
  <c r="AK1130" i="1"/>
  <c r="AJ1130" i="1"/>
  <c r="AI1130" i="1"/>
  <c r="AH1130" i="1"/>
  <c r="CD1129" i="1"/>
  <c r="BM1129" i="1"/>
  <c r="BL1129" i="1"/>
  <c r="BK1129" i="1"/>
  <c r="BJ1129" i="1"/>
  <c r="BI1129" i="1"/>
  <c r="BH1129" i="1"/>
  <c r="BG1129" i="1"/>
  <c r="BF1129" i="1"/>
  <c r="BE1129" i="1"/>
  <c r="BD1129" i="1"/>
  <c r="BC1129" i="1"/>
  <c r="BB1129" i="1"/>
  <c r="BA1129" i="1"/>
  <c r="AZ1129" i="1"/>
  <c r="AY1129" i="1"/>
  <c r="AX1129" i="1"/>
  <c r="AW1129" i="1"/>
  <c r="AT1129" i="1" s="1"/>
  <c r="K1129" i="1" s="1"/>
  <c r="AV1129" i="1"/>
  <c r="AU1129" i="1"/>
  <c r="AS1129" i="1"/>
  <c r="AR1129" i="1"/>
  <c r="M1129" i="1" s="1"/>
  <c r="AQ1129" i="1"/>
  <c r="AO1129" i="1"/>
  <c r="AN1129" i="1"/>
  <c r="AP1129" i="1" s="1"/>
  <c r="AM1129" i="1"/>
  <c r="AL1129" i="1"/>
  <c r="AK1129" i="1"/>
  <c r="AJ1129" i="1"/>
  <c r="AI1129" i="1"/>
  <c r="CD1128" i="1"/>
  <c r="BM1128" i="1"/>
  <c r="BL1128" i="1"/>
  <c r="BK1128" i="1"/>
  <c r="BJ1128" i="1"/>
  <c r="BI1128" i="1"/>
  <c r="BH1128" i="1"/>
  <c r="BG1128" i="1"/>
  <c r="BF1128" i="1"/>
  <c r="BE1128" i="1"/>
  <c r="BD1128" i="1"/>
  <c r="BC1128" i="1"/>
  <c r="BB1128" i="1"/>
  <c r="BA1128" i="1"/>
  <c r="AZ1128" i="1"/>
  <c r="AY1128" i="1"/>
  <c r="AX1128" i="1"/>
  <c r="AW1128" i="1"/>
  <c r="AT1128" i="1" s="1"/>
  <c r="K1128" i="1" s="1"/>
  <c r="AV1128" i="1"/>
  <c r="AU1128" i="1"/>
  <c r="AS1128" i="1"/>
  <c r="AR1128" i="1"/>
  <c r="M1128" i="1" s="1"/>
  <c r="AQ1128" i="1"/>
  <c r="AO1128" i="1"/>
  <c r="AN1128" i="1"/>
  <c r="AP1128" i="1" s="1"/>
  <c r="AM1128" i="1"/>
  <c r="AL1128" i="1"/>
  <c r="AK1128" i="1"/>
  <c r="AJ1128" i="1"/>
  <c r="AI1128" i="1"/>
  <c r="Q1128" i="1"/>
  <c r="BM1127" i="1"/>
  <c r="BL1127" i="1"/>
  <c r="BK1127" i="1"/>
  <c r="BJ1127" i="1"/>
  <c r="BI1127" i="1"/>
  <c r="BH1127" i="1"/>
  <c r="BG1127" i="1"/>
  <c r="BF1127" i="1"/>
  <c r="BE1127" i="1"/>
  <c r="BD1127" i="1"/>
  <c r="BC1127" i="1"/>
  <c r="BB1127" i="1"/>
  <c r="BA1127" i="1"/>
  <c r="AZ1127" i="1"/>
  <c r="AY1127" i="1"/>
  <c r="AX1127" i="1"/>
  <c r="AW1127" i="1"/>
  <c r="AT1127" i="1" s="1"/>
  <c r="K1127" i="1" s="1"/>
  <c r="AV1127" i="1"/>
  <c r="AU1127" i="1"/>
  <c r="AS1127" i="1"/>
  <c r="AR1127" i="1"/>
  <c r="M1127" i="1" s="1"/>
  <c r="AQ1127" i="1"/>
  <c r="AO1127" i="1"/>
  <c r="AN1127" i="1"/>
  <c r="AP1127" i="1" s="1"/>
  <c r="AM1127" i="1"/>
  <c r="AL1127" i="1"/>
  <c r="AK1127" i="1"/>
  <c r="AJ1127" i="1"/>
  <c r="AI1127" i="1"/>
  <c r="CD1126" i="1"/>
  <c r="BM1126" i="1"/>
  <c r="BL1126" i="1"/>
  <c r="BK1126" i="1"/>
  <c r="BJ1126" i="1"/>
  <c r="BI1126" i="1"/>
  <c r="BH1126" i="1"/>
  <c r="BG1126" i="1"/>
  <c r="BF1126" i="1"/>
  <c r="BE1126" i="1"/>
  <c r="BD1126" i="1"/>
  <c r="BC1126" i="1"/>
  <c r="BB1126" i="1"/>
  <c r="BA1126" i="1"/>
  <c r="AZ1126" i="1"/>
  <c r="AY1126" i="1"/>
  <c r="AX1126" i="1"/>
  <c r="AW1126" i="1"/>
  <c r="AT1126" i="1" s="1"/>
  <c r="K1126" i="1" s="1"/>
  <c r="AV1126" i="1"/>
  <c r="AU1126" i="1"/>
  <c r="AS1126" i="1"/>
  <c r="AR1126" i="1"/>
  <c r="M1126" i="1" s="1"/>
  <c r="AQ1126" i="1"/>
  <c r="AO1126" i="1"/>
  <c r="AN1126" i="1"/>
  <c r="AP1126" i="1" s="1"/>
  <c r="AM1126" i="1"/>
  <c r="AL1126" i="1"/>
  <c r="AK1126" i="1"/>
  <c r="AJ1126" i="1"/>
  <c r="AI1126" i="1"/>
  <c r="BM1125" i="1"/>
  <c r="BL1125" i="1"/>
  <c r="BK1125" i="1"/>
  <c r="BJ1125" i="1"/>
  <c r="BI1125" i="1"/>
  <c r="BH1125" i="1"/>
  <c r="BG1125" i="1"/>
  <c r="BF1125" i="1"/>
  <c r="BE1125" i="1"/>
  <c r="BD1125" i="1"/>
  <c r="BC1125" i="1"/>
  <c r="BB1125" i="1"/>
  <c r="BA1125" i="1"/>
  <c r="AZ1125" i="1"/>
  <c r="AY1125" i="1"/>
  <c r="AX1125" i="1"/>
  <c r="AW1125" i="1"/>
  <c r="AT1125" i="1" s="1"/>
  <c r="K1125" i="1" s="1"/>
  <c r="AV1125" i="1"/>
  <c r="AU1125" i="1"/>
  <c r="AS1125" i="1"/>
  <c r="AR1125" i="1"/>
  <c r="M1125" i="1" s="1"/>
  <c r="AQ1125" i="1"/>
  <c r="AO1125" i="1"/>
  <c r="AN1125" i="1"/>
  <c r="AP1125" i="1" s="1"/>
  <c r="AM1125" i="1"/>
  <c r="AL1125" i="1"/>
  <c r="AK1125" i="1"/>
  <c r="AJ1125" i="1"/>
  <c r="AI1125" i="1"/>
  <c r="CD1124" i="1"/>
  <c r="BM1124" i="1"/>
  <c r="BL1124" i="1"/>
  <c r="BK1124" i="1"/>
  <c r="BJ1124" i="1"/>
  <c r="BI1124" i="1"/>
  <c r="BH1124" i="1"/>
  <c r="BG1124" i="1"/>
  <c r="BF1124" i="1"/>
  <c r="BE1124" i="1"/>
  <c r="BD1124" i="1"/>
  <c r="BC1124" i="1"/>
  <c r="BB1124" i="1"/>
  <c r="BA1124" i="1"/>
  <c r="AZ1124" i="1"/>
  <c r="AY1124" i="1"/>
  <c r="AX1124" i="1"/>
  <c r="AW1124" i="1"/>
  <c r="AT1124" i="1" s="1"/>
  <c r="K1124" i="1" s="1"/>
  <c r="AV1124" i="1"/>
  <c r="AU1124" i="1"/>
  <c r="AS1124" i="1"/>
  <c r="AR1124" i="1"/>
  <c r="M1124" i="1" s="1"/>
  <c r="AQ1124" i="1"/>
  <c r="AO1124" i="1"/>
  <c r="AN1124" i="1"/>
  <c r="AP1124" i="1" s="1"/>
  <c r="AM1124" i="1"/>
  <c r="AL1124" i="1"/>
  <c r="AK1124" i="1"/>
  <c r="AJ1124" i="1"/>
  <c r="AI1124" i="1"/>
  <c r="CD1123" i="1"/>
  <c r="BM1123" i="1"/>
  <c r="BL1123" i="1"/>
  <c r="BK1123" i="1"/>
  <c r="BJ1123" i="1"/>
  <c r="BI1123" i="1"/>
  <c r="BH1123" i="1"/>
  <c r="BG1123" i="1"/>
  <c r="BF1123" i="1"/>
  <c r="BE1123" i="1"/>
  <c r="BD1123" i="1"/>
  <c r="BC1123" i="1"/>
  <c r="BB1123" i="1"/>
  <c r="BA1123" i="1"/>
  <c r="AZ1123" i="1"/>
  <c r="AY1123" i="1"/>
  <c r="AX1123" i="1"/>
  <c r="AW1123" i="1"/>
  <c r="AT1123" i="1" s="1"/>
  <c r="K1123" i="1" s="1"/>
  <c r="AV1123" i="1"/>
  <c r="AU1123" i="1"/>
  <c r="AS1123" i="1"/>
  <c r="AR1123" i="1"/>
  <c r="M1123" i="1" s="1"/>
  <c r="AQ1123" i="1"/>
  <c r="AO1123" i="1"/>
  <c r="AN1123" i="1"/>
  <c r="AP1123" i="1" s="1"/>
  <c r="AM1123" i="1"/>
  <c r="AL1123" i="1"/>
  <c r="AK1123" i="1"/>
  <c r="AJ1123" i="1"/>
  <c r="AI1123" i="1"/>
  <c r="CD1122" i="1"/>
  <c r="BM1122" i="1"/>
  <c r="BL1122" i="1"/>
  <c r="BK1122" i="1"/>
  <c r="BJ1122" i="1"/>
  <c r="BI1122" i="1"/>
  <c r="BH1122" i="1"/>
  <c r="BG1122" i="1"/>
  <c r="BF1122" i="1"/>
  <c r="BE1122" i="1"/>
  <c r="BD1122" i="1"/>
  <c r="BC1122" i="1"/>
  <c r="BB1122" i="1"/>
  <c r="BA1122" i="1"/>
  <c r="AZ1122" i="1"/>
  <c r="AY1122" i="1"/>
  <c r="AX1122" i="1"/>
  <c r="AW1122" i="1"/>
  <c r="AT1122" i="1" s="1"/>
  <c r="K1122" i="1" s="1"/>
  <c r="AV1122" i="1"/>
  <c r="AU1122" i="1"/>
  <c r="AS1122" i="1"/>
  <c r="AR1122" i="1"/>
  <c r="M1122" i="1" s="1"/>
  <c r="AQ1122" i="1"/>
  <c r="AO1122" i="1"/>
  <c r="AN1122" i="1"/>
  <c r="AP1122" i="1" s="1"/>
  <c r="AM1122" i="1"/>
  <c r="AL1122" i="1"/>
  <c r="AK1122" i="1"/>
  <c r="AJ1122" i="1"/>
  <c r="AI1122" i="1"/>
  <c r="CD1121" i="1"/>
  <c r="BM1121" i="1"/>
  <c r="BL1121" i="1"/>
  <c r="BK1121" i="1"/>
  <c r="BJ1121" i="1"/>
  <c r="BI1121" i="1"/>
  <c r="BH1121" i="1"/>
  <c r="BG1121" i="1"/>
  <c r="BF1121" i="1"/>
  <c r="BE1121" i="1"/>
  <c r="BD1121" i="1"/>
  <c r="BC1121" i="1"/>
  <c r="BB1121" i="1"/>
  <c r="BA1121" i="1"/>
  <c r="AZ1121" i="1"/>
  <c r="AY1121" i="1"/>
  <c r="AX1121" i="1"/>
  <c r="AW1121" i="1"/>
  <c r="AT1121" i="1" s="1"/>
  <c r="K1121" i="1" s="1"/>
  <c r="AV1121" i="1"/>
  <c r="AU1121" i="1"/>
  <c r="AS1121" i="1"/>
  <c r="AR1121" i="1"/>
  <c r="M1121" i="1" s="1"/>
  <c r="AQ1121" i="1"/>
  <c r="AO1121" i="1"/>
  <c r="AN1121" i="1"/>
  <c r="AP1121" i="1" s="1"/>
  <c r="AM1121" i="1"/>
  <c r="AL1121" i="1"/>
  <c r="AK1121" i="1"/>
  <c r="AJ1121" i="1"/>
  <c r="AI1121" i="1"/>
  <c r="BM1120" i="1"/>
  <c r="BL1120" i="1"/>
  <c r="BK1120" i="1"/>
  <c r="BJ1120" i="1"/>
  <c r="BI1120" i="1"/>
  <c r="BH1120" i="1"/>
  <c r="BG1120" i="1"/>
  <c r="BF1120" i="1"/>
  <c r="BE1120" i="1"/>
  <c r="BD1120" i="1"/>
  <c r="BC1120" i="1"/>
  <c r="BB1120" i="1"/>
  <c r="BA1120" i="1"/>
  <c r="AZ1120" i="1"/>
  <c r="AY1120" i="1"/>
  <c r="AX1120" i="1"/>
  <c r="AW1120" i="1"/>
  <c r="AT1120" i="1" s="1"/>
  <c r="K1120" i="1" s="1"/>
  <c r="AV1120" i="1"/>
  <c r="AU1120" i="1"/>
  <c r="AS1120" i="1"/>
  <c r="AR1120" i="1"/>
  <c r="M1120" i="1" s="1"/>
  <c r="AQ1120" i="1"/>
  <c r="AO1120" i="1"/>
  <c r="AN1120" i="1"/>
  <c r="AP1120" i="1" s="1"/>
  <c r="AM1120" i="1"/>
  <c r="AL1120" i="1"/>
  <c r="AK1120" i="1"/>
  <c r="AJ1120" i="1"/>
  <c r="AI1120" i="1"/>
  <c r="AH1120" i="1"/>
  <c r="Q1120" i="1"/>
  <c r="BM1119" i="1"/>
  <c r="BL1119" i="1"/>
  <c r="BK1119" i="1"/>
  <c r="BJ1119" i="1"/>
  <c r="BI1119" i="1"/>
  <c r="BH1119" i="1"/>
  <c r="BG1119" i="1"/>
  <c r="BF1119" i="1"/>
  <c r="BE1119" i="1"/>
  <c r="BD1119" i="1"/>
  <c r="BC1119" i="1"/>
  <c r="BB1119" i="1"/>
  <c r="BA1119" i="1"/>
  <c r="AZ1119" i="1"/>
  <c r="AY1119" i="1"/>
  <c r="AX1119" i="1"/>
  <c r="AW1119" i="1"/>
  <c r="AT1119" i="1" s="1"/>
  <c r="K1119" i="1" s="1"/>
  <c r="AV1119" i="1"/>
  <c r="AU1119" i="1"/>
  <c r="AS1119" i="1"/>
  <c r="AR1119" i="1"/>
  <c r="M1119" i="1" s="1"/>
  <c r="AQ1119" i="1"/>
  <c r="AO1119" i="1"/>
  <c r="AN1119" i="1"/>
  <c r="AP1119" i="1" s="1"/>
  <c r="AM1119" i="1"/>
  <c r="AL1119" i="1"/>
  <c r="AK1119" i="1"/>
  <c r="AJ1119" i="1"/>
  <c r="AI1119" i="1"/>
  <c r="CD1118" i="1"/>
  <c r="BM1118" i="1"/>
  <c r="BL1118" i="1"/>
  <c r="BK1118" i="1"/>
  <c r="BJ1118" i="1"/>
  <c r="BI1118" i="1"/>
  <c r="BH1118" i="1"/>
  <c r="BG1118" i="1"/>
  <c r="BF1118" i="1"/>
  <c r="BE1118" i="1"/>
  <c r="BD1118" i="1"/>
  <c r="BC1118" i="1"/>
  <c r="BB1118" i="1"/>
  <c r="BA1118" i="1"/>
  <c r="AZ1118" i="1"/>
  <c r="AY1118" i="1"/>
  <c r="AX1118" i="1"/>
  <c r="AW1118" i="1"/>
  <c r="AT1118" i="1" s="1"/>
  <c r="K1118" i="1" s="1"/>
  <c r="AV1118" i="1"/>
  <c r="AU1118" i="1"/>
  <c r="AS1118" i="1"/>
  <c r="AR1118" i="1"/>
  <c r="M1118" i="1" s="1"/>
  <c r="AQ1118" i="1"/>
  <c r="AO1118" i="1"/>
  <c r="AN1118" i="1"/>
  <c r="AP1118" i="1" s="1"/>
  <c r="AM1118" i="1"/>
  <c r="AL1118" i="1"/>
  <c r="AK1118" i="1"/>
  <c r="AJ1118" i="1"/>
  <c r="AI1118" i="1"/>
  <c r="CD1117" i="1"/>
  <c r="BM1117" i="1"/>
  <c r="BL1117" i="1"/>
  <c r="BK1117" i="1"/>
  <c r="BJ1117" i="1"/>
  <c r="BI1117" i="1"/>
  <c r="BH1117" i="1"/>
  <c r="BG1117" i="1"/>
  <c r="BF1117" i="1"/>
  <c r="BE1117" i="1"/>
  <c r="BD1117" i="1"/>
  <c r="BC1117" i="1"/>
  <c r="BB1117" i="1"/>
  <c r="BA1117" i="1"/>
  <c r="AZ1117" i="1"/>
  <c r="AY1117" i="1"/>
  <c r="AX1117" i="1"/>
  <c r="AW1117" i="1"/>
  <c r="AT1117" i="1" s="1"/>
  <c r="K1117" i="1" s="1"/>
  <c r="AV1117" i="1"/>
  <c r="AU1117" i="1"/>
  <c r="AS1117" i="1"/>
  <c r="AR1117" i="1"/>
  <c r="M1117" i="1" s="1"/>
  <c r="AQ1117" i="1"/>
  <c r="AO1117" i="1"/>
  <c r="AN1117" i="1"/>
  <c r="AP1117" i="1" s="1"/>
  <c r="AM1117" i="1"/>
  <c r="AL1117" i="1"/>
  <c r="AK1117" i="1"/>
  <c r="AJ1117" i="1"/>
  <c r="AI1117" i="1"/>
  <c r="BM1116" i="1"/>
  <c r="BL1116" i="1"/>
  <c r="BK1116" i="1"/>
  <c r="BJ1116" i="1"/>
  <c r="BI1116" i="1"/>
  <c r="BH1116" i="1"/>
  <c r="BG1116" i="1"/>
  <c r="BF1116" i="1"/>
  <c r="BE1116" i="1"/>
  <c r="BD1116" i="1"/>
  <c r="BC1116" i="1"/>
  <c r="BB1116" i="1"/>
  <c r="BA1116" i="1"/>
  <c r="AZ1116" i="1"/>
  <c r="AY1116" i="1"/>
  <c r="AX1116" i="1"/>
  <c r="AW1116" i="1"/>
  <c r="AT1116" i="1" s="1"/>
  <c r="K1116" i="1" s="1"/>
  <c r="AV1116" i="1"/>
  <c r="AU1116" i="1"/>
  <c r="AS1116" i="1"/>
  <c r="AR1116" i="1"/>
  <c r="M1116" i="1" s="1"/>
  <c r="AQ1116" i="1"/>
  <c r="AO1116" i="1"/>
  <c r="AN1116" i="1"/>
  <c r="AP1116" i="1" s="1"/>
  <c r="AM1116" i="1"/>
  <c r="AL1116" i="1"/>
  <c r="AK1116" i="1"/>
  <c r="AJ1116" i="1"/>
  <c r="AI1116" i="1"/>
  <c r="CD1115" i="1"/>
  <c r="BM1115" i="1"/>
  <c r="BL1115" i="1"/>
  <c r="BK1115" i="1"/>
  <c r="BJ1115" i="1"/>
  <c r="BI1115" i="1"/>
  <c r="BH1115" i="1"/>
  <c r="BG1115" i="1"/>
  <c r="BF1115" i="1"/>
  <c r="BE1115" i="1"/>
  <c r="BD1115" i="1"/>
  <c r="BC1115" i="1"/>
  <c r="BB1115" i="1"/>
  <c r="BA1115" i="1"/>
  <c r="AZ1115" i="1"/>
  <c r="AY1115" i="1"/>
  <c r="AX1115" i="1"/>
  <c r="AW1115" i="1"/>
  <c r="AT1115" i="1" s="1"/>
  <c r="K1115" i="1" s="1"/>
  <c r="AV1115" i="1"/>
  <c r="AU1115" i="1"/>
  <c r="AS1115" i="1"/>
  <c r="AR1115" i="1"/>
  <c r="M1115" i="1" s="1"/>
  <c r="AQ1115" i="1"/>
  <c r="AO1115" i="1"/>
  <c r="AN1115" i="1"/>
  <c r="AP1115" i="1" s="1"/>
  <c r="AM1115" i="1"/>
  <c r="AL1115" i="1"/>
  <c r="AK1115" i="1"/>
  <c r="AJ1115" i="1"/>
  <c r="AI1115" i="1"/>
  <c r="CD1114" i="1"/>
  <c r="BM1114" i="1"/>
  <c r="BL1114" i="1"/>
  <c r="BK1114" i="1"/>
  <c r="BJ1114" i="1"/>
  <c r="BI1114" i="1"/>
  <c r="BH1114" i="1"/>
  <c r="BG1114" i="1"/>
  <c r="BF1114" i="1"/>
  <c r="BE1114" i="1"/>
  <c r="BD1114" i="1"/>
  <c r="BC1114" i="1"/>
  <c r="BB1114" i="1"/>
  <c r="BA1114" i="1"/>
  <c r="AZ1114" i="1"/>
  <c r="AY1114" i="1"/>
  <c r="AX1114" i="1"/>
  <c r="AW1114" i="1"/>
  <c r="AT1114" i="1" s="1"/>
  <c r="K1114" i="1" s="1"/>
  <c r="AV1114" i="1"/>
  <c r="AU1114" i="1"/>
  <c r="AS1114" i="1"/>
  <c r="AR1114" i="1"/>
  <c r="M1114" i="1" s="1"/>
  <c r="AQ1114" i="1"/>
  <c r="AO1114" i="1"/>
  <c r="AN1114" i="1"/>
  <c r="AP1114" i="1" s="1"/>
  <c r="AM1114" i="1"/>
  <c r="AL1114" i="1"/>
  <c r="AK1114" i="1"/>
  <c r="AJ1114" i="1"/>
  <c r="AI1114" i="1"/>
  <c r="CD1113" i="1"/>
  <c r="BM1113" i="1"/>
  <c r="BL1113" i="1"/>
  <c r="BK1113" i="1"/>
  <c r="BJ1113" i="1"/>
  <c r="BI1113" i="1"/>
  <c r="BH1113" i="1"/>
  <c r="BG1113" i="1"/>
  <c r="BF1113" i="1"/>
  <c r="BE1113" i="1"/>
  <c r="BD1113" i="1"/>
  <c r="BC1113" i="1"/>
  <c r="BB1113" i="1"/>
  <c r="BA1113" i="1"/>
  <c r="AZ1113" i="1"/>
  <c r="AY1113" i="1"/>
  <c r="AX1113" i="1"/>
  <c r="AW1113" i="1"/>
  <c r="AT1113" i="1" s="1"/>
  <c r="K1113" i="1" s="1"/>
  <c r="AV1113" i="1"/>
  <c r="AU1113" i="1"/>
  <c r="AS1113" i="1"/>
  <c r="AR1113" i="1"/>
  <c r="M1113" i="1" s="1"/>
  <c r="AQ1113" i="1"/>
  <c r="AO1113" i="1"/>
  <c r="AN1113" i="1"/>
  <c r="AP1113" i="1" s="1"/>
  <c r="AM1113" i="1"/>
  <c r="AL1113" i="1"/>
  <c r="AK1113" i="1"/>
  <c r="AJ1113" i="1"/>
  <c r="AI1113" i="1"/>
  <c r="Q1113" i="1"/>
  <c r="CD1112" i="1"/>
  <c r="BM1112" i="1"/>
  <c r="BL1112" i="1"/>
  <c r="BK1112" i="1"/>
  <c r="BJ1112" i="1"/>
  <c r="BI1112" i="1"/>
  <c r="BH1112" i="1"/>
  <c r="BG1112" i="1"/>
  <c r="BF1112" i="1"/>
  <c r="BE1112" i="1"/>
  <c r="BD1112" i="1"/>
  <c r="BC1112" i="1"/>
  <c r="BB1112" i="1"/>
  <c r="BA1112" i="1"/>
  <c r="AZ1112" i="1"/>
  <c r="AY1112" i="1"/>
  <c r="AX1112" i="1"/>
  <c r="AW1112" i="1"/>
  <c r="AT1112" i="1" s="1"/>
  <c r="K1112" i="1" s="1"/>
  <c r="AV1112" i="1"/>
  <c r="AU1112" i="1"/>
  <c r="AS1112" i="1"/>
  <c r="AR1112" i="1"/>
  <c r="M1112" i="1" s="1"/>
  <c r="AQ1112" i="1"/>
  <c r="AO1112" i="1"/>
  <c r="AN1112" i="1"/>
  <c r="AP1112" i="1" s="1"/>
  <c r="AM1112" i="1"/>
  <c r="AL1112" i="1"/>
  <c r="AK1112" i="1"/>
  <c r="AJ1112" i="1"/>
  <c r="AI1112" i="1"/>
  <c r="CD1111" i="1"/>
  <c r="BM1111" i="1"/>
  <c r="BL1111" i="1"/>
  <c r="BK1111" i="1"/>
  <c r="BJ1111" i="1"/>
  <c r="BI1111" i="1"/>
  <c r="BH1111" i="1"/>
  <c r="BG1111" i="1"/>
  <c r="BF1111" i="1"/>
  <c r="BE1111" i="1"/>
  <c r="BD1111" i="1"/>
  <c r="BC1111" i="1"/>
  <c r="BB1111" i="1"/>
  <c r="BA1111" i="1"/>
  <c r="AZ1111" i="1"/>
  <c r="AY1111" i="1"/>
  <c r="AX1111" i="1"/>
  <c r="AW1111" i="1"/>
  <c r="AT1111" i="1" s="1"/>
  <c r="K1111" i="1" s="1"/>
  <c r="AV1111" i="1"/>
  <c r="AU1111" i="1"/>
  <c r="AS1111" i="1"/>
  <c r="AR1111" i="1"/>
  <c r="M1111" i="1" s="1"/>
  <c r="AQ1111" i="1"/>
  <c r="AO1111" i="1"/>
  <c r="AN1111" i="1"/>
  <c r="AP1111" i="1" s="1"/>
  <c r="AM1111" i="1"/>
  <c r="AL1111" i="1"/>
  <c r="AK1111" i="1"/>
  <c r="AJ1111" i="1"/>
  <c r="AI1111" i="1"/>
  <c r="CD1110" i="1"/>
  <c r="BM1110" i="1"/>
  <c r="BL1110" i="1"/>
  <c r="BK1110" i="1"/>
  <c r="BJ1110" i="1"/>
  <c r="BI1110" i="1"/>
  <c r="BH1110" i="1"/>
  <c r="BG1110" i="1"/>
  <c r="BF1110" i="1"/>
  <c r="BE1110" i="1"/>
  <c r="BD1110" i="1"/>
  <c r="BC1110" i="1"/>
  <c r="BB1110" i="1"/>
  <c r="BA1110" i="1"/>
  <c r="AZ1110" i="1"/>
  <c r="AY1110" i="1"/>
  <c r="AX1110" i="1"/>
  <c r="AW1110" i="1"/>
  <c r="AT1110" i="1" s="1"/>
  <c r="K1110" i="1" s="1"/>
  <c r="AV1110" i="1"/>
  <c r="AU1110" i="1"/>
  <c r="AS1110" i="1"/>
  <c r="AR1110" i="1"/>
  <c r="M1110" i="1" s="1"/>
  <c r="AQ1110" i="1"/>
  <c r="AO1110" i="1"/>
  <c r="AN1110" i="1"/>
  <c r="AP1110" i="1" s="1"/>
  <c r="AM1110" i="1"/>
  <c r="AL1110" i="1"/>
  <c r="AK1110" i="1"/>
  <c r="AJ1110" i="1"/>
  <c r="AI1110" i="1"/>
  <c r="CD1109" i="1"/>
  <c r="BM1109" i="1"/>
  <c r="BL1109" i="1"/>
  <c r="BK1109" i="1"/>
  <c r="BJ1109" i="1"/>
  <c r="BI1109" i="1"/>
  <c r="BH1109" i="1"/>
  <c r="BG1109" i="1"/>
  <c r="BF1109" i="1"/>
  <c r="BE1109" i="1"/>
  <c r="BD1109" i="1"/>
  <c r="BC1109" i="1"/>
  <c r="BB1109" i="1"/>
  <c r="BA1109" i="1"/>
  <c r="AZ1109" i="1"/>
  <c r="AY1109" i="1"/>
  <c r="AX1109" i="1"/>
  <c r="AW1109" i="1"/>
  <c r="AT1109" i="1" s="1"/>
  <c r="K1109" i="1" s="1"/>
  <c r="AV1109" i="1"/>
  <c r="AU1109" i="1"/>
  <c r="AS1109" i="1"/>
  <c r="AR1109" i="1"/>
  <c r="M1109" i="1" s="1"/>
  <c r="AQ1109" i="1"/>
  <c r="AO1109" i="1"/>
  <c r="AN1109" i="1"/>
  <c r="AP1109" i="1" s="1"/>
  <c r="AM1109" i="1"/>
  <c r="AL1109" i="1"/>
  <c r="AK1109" i="1"/>
  <c r="AJ1109" i="1"/>
  <c r="AI1109" i="1"/>
  <c r="AH1109" i="1"/>
  <c r="CD1108" i="1"/>
  <c r="BM1108" i="1"/>
  <c r="BL1108" i="1"/>
  <c r="BK1108" i="1"/>
  <c r="BJ1108" i="1"/>
  <c r="BI1108" i="1"/>
  <c r="BH1108" i="1"/>
  <c r="BG1108" i="1"/>
  <c r="BF1108" i="1"/>
  <c r="BE1108" i="1"/>
  <c r="BD1108" i="1"/>
  <c r="BC1108" i="1"/>
  <c r="BB1108" i="1"/>
  <c r="BA1108" i="1"/>
  <c r="AZ1108" i="1"/>
  <c r="AY1108" i="1"/>
  <c r="AX1108" i="1"/>
  <c r="AW1108" i="1"/>
  <c r="AT1108" i="1" s="1"/>
  <c r="K1108" i="1" s="1"/>
  <c r="AV1108" i="1"/>
  <c r="AU1108" i="1"/>
  <c r="AS1108" i="1"/>
  <c r="AR1108" i="1"/>
  <c r="M1108" i="1" s="1"/>
  <c r="AQ1108" i="1"/>
  <c r="AO1108" i="1"/>
  <c r="AN1108" i="1"/>
  <c r="AP1108" i="1" s="1"/>
  <c r="AM1108" i="1"/>
  <c r="AL1108" i="1"/>
  <c r="AK1108" i="1"/>
  <c r="AJ1108" i="1"/>
  <c r="AI1108" i="1"/>
  <c r="CD1107" i="1"/>
  <c r="BM1107" i="1"/>
  <c r="BL1107" i="1"/>
  <c r="BK1107" i="1"/>
  <c r="BJ1107" i="1"/>
  <c r="BI1107" i="1"/>
  <c r="BH1107" i="1"/>
  <c r="BG1107" i="1"/>
  <c r="BF1107" i="1"/>
  <c r="BE1107" i="1"/>
  <c r="BD1107" i="1"/>
  <c r="BC1107" i="1"/>
  <c r="BB1107" i="1"/>
  <c r="BA1107" i="1"/>
  <c r="AZ1107" i="1"/>
  <c r="AY1107" i="1"/>
  <c r="AX1107" i="1"/>
  <c r="AW1107" i="1"/>
  <c r="AT1107" i="1" s="1"/>
  <c r="K1107" i="1" s="1"/>
  <c r="AV1107" i="1"/>
  <c r="AU1107" i="1"/>
  <c r="AS1107" i="1"/>
  <c r="AR1107" i="1"/>
  <c r="M1107" i="1" s="1"/>
  <c r="AQ1107" i="1"/>
  <c r="AO1107" i="1"/>
  <c r="AN1107" i="1"/>
  <c r="AP1107" i="1" s="1"/>
  <c r="AM1107" i="1"/>
  <c r="AL1107" i="1"/>
  <c r="AK1107" i="1"/>
  <c r="AJ1107" i="1"/>
  <c r="AI1107" i="1"/>
  <c r="AH1107" i="1"/>
  <c r="CD1106" i="1"/>
  <c r="BM1106" i="1"/>
  <c r="BL1106" i="1"/>
  <c r="BK1106" i="1"/>
  <c r="BJ1106" i="1"/>
  <c r="BI1106" i="1"/>
  <c r="BH1106" i="1"/>
  <c r="BG1106" i="1"/>
  <c r="BF1106" i="1"/>
  <c r="BE1106" i="1"/>
  <c r="BD1106" i="1"/>
  <c r="BC1106" i="1"/>
  <c r="BB1106" i="1"/>
  <c r="BA1106" i="1"/>
  <c r="AZ1106" i="1"/>
  <c r="AY1106" i="1"/>
  <c r="AX1106" i="1"/>
  <c r="AW1106" i="1"/>
  <c r="AT1106" i="1" s="1"/>
  <c r="K1106" i="1" s="1"/>
  <c r="AV1106" i="1"/>
  <c r="AU1106" i="1"/>
  <c r="AS1106" i="1"/>
  <c r="AR1106" i="1"/>
  <c r="M1106" i="1" s="1"/>
  <c r="AQ1106" i="1"/>
  <c r="AO1106" i="1"/>
  <c r="AN1106" i="1"/>
  <c r="AP1106" i="1" s="1"/>
  <c r="AM1106" i="1"/>
  <c r="AL1106" i="1"/>
  <c r="AK1106" i="1"/>
  <c r="AJ1106" i="1"/>
  <c r="AI1106" i="1"/>
  <c r="CD1105" i="1"/>
  <c r="BM1105" i="1"/>
  <c r="BL1105" i="1"/>
  <c r="BK1105" i="1"/>
  <c r="BJ1105" i="1"/>
  <c r="BI1105" i="1"/>
  <c r="BH1105" i="1"/>
  <c r="BG1105" i="1"/>
  <c r="BF1105" i="1"/>
  <c r="BE1105" i="1"/>
  <c r="BD1105" i="1"/>
  <c r="BC1105" i="1"/>
  <c r="BB1105" i="1"/>
  <c r="BA1105" i="1"/>
  <c r="AZ1105" i="1"/>
  <c r="AY1105" i="1"/>
  <c r="AX1105" i="1"/>
  <c r="AW1105" i="1"/>
  <c r="AT1105" i="1" s="1"/>
  <c r="K1105" i="1" s="1"/>
  <c r="AV1105" i="1"/>
  <c r="AU1105" i="1"/>
  <c r="AS1105" i="1"/>
  <c r="AR1105" i="1"/>
  <c r="M1105" i="1" s="1"/>
  <c r="AQ1105" i="1"/>
  <c r="AO1105" i="1"/>
  <c r="AN1105" i="1"/>
  <c r="AP1105" i="1" s="1"/>
  <c r="AM1105" i="1"/>
  <c r="AL1105" i="1"/>
  <c r="AK1105" i="1"/>
  <c r="AJ1105" i="1"/>
  <c r="AI1105" i="1"/>
  <c r="AH1105" i="1"/>
  <c r="CD1104" i="1"/>
  <c r="BM1104" i="1"/>
  <c r="BL1104" i="1"/>
  <c r="BK1104" i="1"/>
  <c r="BJ1104" i="1"/>
  <c r="BI1104" i="1"/>
  <c r="BH1104" i="1"/>
  <c r="BG1104" i="1"/>
  <c r="BF1104" i="1"/>
  <c r="BE1104" i="1"/>
  <c r="BD1104" i="1"/>
  <c r="BC1104" i="1"/>
  <c r="BB1104" i="1"/>
  <c r="BA1104" i="1"/>
  <c r="AZ1104" i="1"/>
  <c r="AY1104" i="1"/>
  <c r="AX1104" i="1"/>
  <c r="AW1104" i="1"/>
  <c r="AT1104" i="1" s="1"/>
  <c r="K1104" i="1" s="1"/>
  <c r="AV1104" i="1"/>
  <c r="AU1104" i="1"/>
  <c r="AS1104" i="1"/>
  <c r="AR1104" i="1"/>
  <c r="M1104" i="1" s="1"/>
  <c r="AQ1104" i="1"/>
  <c r="AO1104" i="1"/>
  <c r="AN1104" i="1"/>
  <c r="AP1104" i="1" s="1"/>
  <c r="AM1104" i="1"/>
  <c r="AL1104" i="1"/>
  <c r="AK1104" i="1"/>
  <c r="AJ1104" i="1"/>
  <c r="AI1104" i="1"/>
  <c r="BM1103" i="1"/>
  <c r="BL1103" i="1"/>
  <c r="BK1103" i="1"/>
  <c r="BJ1103" i="1"/>
  <c r="BI1103" i="1"/>
  <c r="BH1103" i="1"/>
  <c r="BG1103" i="1"/>
  <c r="BF1103" i="1"/>
  <c r="BE1103" i="1"/>
  <c r="BD1103" i="1"/>
  <c r="BC1103" i="1"/>
  <c r="BB1103" i="1"/>
  <c r="BA1103" i="1"/>
  <c r="AZ1103" i="1"/>
  <c r="AY1103" i="1"/>
  <c r="AX1103" i="1"/>
  <c r="AW1103" i="1"/>
  <c r="AT1103" i="1" s="1"/>
  <c r="K1103" i="1" s="1"/>
  <c r="AV1103" i="1"/>
  <c r="AU1103" i="1"/>
  <c r="AS1103" i="1"/>
  <c r="AR1103" i="1"/>
  <c r="M1103" i="1" s="1"/>
  <c r="AQ1103" i="1"/>
  <c r="AO1103" i="1"/>
  <c r="AN1103" i="1"/>
  <c r="AP1103" i="1" s="1"/>
  <c r="AM1103" i="1"/>
  <c r="AL1103" i="1"/>
  <c r="AK1103" i="1"/>
  <c r="AJ1103" i="1"/>
  <c r="AI1103" i="1"/>
  <c r="CD1102" i="1"/>
  <c r="BM1102" i="1"/>
  <c r="BL1102" i="1"/>
  <c r="BK1102" i="1"/>
  <c r="BJ1102" i="1"/>
  <c r="BI1102" i="1"/>
  <c r="BH1102" i="1"/>
  <c r="BG1102" i="1"/>
  <c r="BF1102" i="1"/>
  <c r="BE1102" i="1"/>
  <c r="BD1102" i="1"/>
  <c r="BC1102" i="1"/>
  <c r="BB1102" i="1"/>
  <c r="BA1102" i="1"/>
  <c r="AZ1102" i="1"/>
  <c r="AY1102" i="1"/>
  <c r="AX1102" i="1"/>
  <c r="AW1102" i="1"/>
  <c r="AT1102" i="1" s="1"/>
  <c r="K1102" i="1" s="1"/>
  <c r="AV1102" i="1"/>
  <c r="AU1102" i="1"/>
  <c r="AS1102" i="1"/>
  <c r="AR1102" i="1"/>
  <c r="M1102" i="1" s="1"/>
  <c r="AQ1102" i="1"/>
  <c r="AO1102" i="1"/>
  <c r="AN1102" i="1"/>
  <c r="AP1102" i="1" s="1"/>
  <c r="AM1102" i="1"/>
  <c r="AL1102" i="1"/>
  <c r="AK1102" i="1"/>
  <c r="AJ1102" i="1"/>
  <c r="AI1102" i="1"/>
  <c r="CD1101" i="1"/>
  <c r="BM1101" i="1"/>
  <c r="BL1101" i="1"/>
  <c r="BK1101" i="1"/>
  <c r="BJ1101" i="1"/>
  <c r="BI1101" i="1"/>
  <c r="BH1101" i="1"/>
  <c r="BG1101" i="1"/>
  <c r="BF1101" i="1"/>
  <c r="BE1101" i="1"/>
  <c r="BD1101" i="1"/>
  <c r="BC1101" i="1"/>
  <c r="BB1101" i="1"/>
  <c r="BA1101" i="1"/>
  <c r="AZ1101" i="1"/>
  <c r="AY1101" i="1"/>
  <c r="AX1101" i="1"/>
  <c r="AW1101" i="1"/>
  <c r="AT1101" i="1" s="1"/>
  <c r="K1101" i="1" s="1"/>
  <c r="AV1101" i="1"/>
  <c r="AU1101" i="1"/>
  <c r="AS1101" i="1"/>
  <c r="AR1101" i="1"/>
  <c r="M1101" i="1" s="1"/>
  <c r="AQ1101" i="1"/>
  <c r="AO1101" i="1"/>
  <c r="AN1101" i="1"/>
  <c r="AP1101" i="1" s="1"/>
  <c r="AM1101" i="1"/>
  <c r="AL1101" i="1"/>
  <c r="AK1101" i="1"/>
  <c r="AJ1101" i="1"/>
  <c r="AI1101" i="1"/>
  <c r="AH1101" i="1"/>
  <c r="CD1100" i="1"/>
  <c r="BM1100" i="1"/>
  <c r="BL1100" i="1"/>
  <c r="BK1100" i="1"/>
  <c r="BJ1100" i="1"/>
  <c r="BI1100" i="1"/>
  <c r="BH1100" i="1"/>
  <c r="BG1100" i="1"/>
  <c r="BF1100" i="1"/>
  <c r="BE1100" i="1"/>
  <c r="BD1100" i="1"/>
  <c r="BC1100" i="1"/>
  <c r="BB1100" i="1"/>
  <c r="BA1100" i="1"/>
  <c r="AZ1100" i="1"/>
  <c r="AY1100" i="1"/>
  <c r="AX1100" i="1"/>
  <c r="AW1100" i="1"/>
  <c r="AT1100" i="1" s="1"/>
  <c r="K1100" i="1" s="1"/>
  <c r="AV1100" i="1"/>
  <c r="AU1100" i="1"/>
  <c r="AS1100" i="1"/>
  <c r="AR1100" i="1"/>
  <c r="M1100" i="1" s="1"/>
  <c r="AQ1100" i="1"/>
  <c r="AO1100" i="1"/>
  <c r="AN1100" i="1"/>
  <c r="AP1100" i="1" s="1"/>
  <c r="AM1100" i="1"/>
  <c r="AL1100" i="1"/>
  <c r="AK1100" i="1"/>
  <c r="AJ1100" i="1"/>
  <c r="AI1100" i="1"/>
  <c r="AH1100" i="1"/>
  <c r="CD1099" i="1"/>
  <c r="BM1099" i="1"/>
  <c r="BL1099" i="1"/>
  <c r="BK1099" i="1"/>
  <c r="BJ1099" i="1"/>
  <c r="BI1099" i="1"/>
  <c r="BH1099" i="1"/>
  <c r="BG1099" i="1"/>
  <c r="BF1099" i="1"/>
  <c r="BE1099" i="1"/>
  <c r="BD1099" i="1"/>
  <c r="BC1099" i="1"/>
  <c r="BB1099" i="1"/>
  <c r="BA1099" i="1"/>
  <c r="AZ1099" i="1"/>
  <c r="AY1099" i="1"/>
  <c r="AX1099" i="1"/>
  <c r="AW1099" i="1"/>
  <c r="AT1099" i="1" s="1"/>
  <c r="K1099" i="1" s="1"/>
  <c r="AV1099" i="1"/>
  <c r="AU1099" i="1"/>
  <c r="AS1099" i="1"/>
  <c r="AR1099" i="1"/>
  <c r="M1099" i="1" s="1"/>
  <c r="AQ1099" i="1"/>
  <c r="AO1099" i="1"/>
  <c r="AN1099" i="1"/>
  <c r="AP1099" i="1" s="1"/>
  <c r="AM1099" i="1"/>
  <c r="AL1099" i="1"/>
  <c r="AK1099" i="1"/>
  <c r="AJ1099" i="1"/>
  <c r="AI1099" i="1"/>
  <c r="Q1099" i="1"/>
  <c r="BM1098" i="1"/>
  <c r="BL1098" i="1"/>
  <c r="BK1098" i="1"/>
  <c r="BJ1098" i="1"/>
  <c r="BI1098" i="1"/>
  <c r="BH1098" i="1"/>
  <c r="BG1098" i="1"/>
  <c r="BF1098" i="1"/>
  <c r="BE1098" i="1"/>
  <c r="BD1098" i="1"/>
  <c r="BC1098" i="1"/>
  <c r="BB1098" i="1"/>
  <c r="BA1098" i="1"/>
  <c r="AZ1098" i="1"/>
  <c r="AY1098" i="1"/>
  <c r="AX1098" i="1"/>
  <c r="AW1098" i="1"/>
  <c r="AT1098" i="1" s="1"/>
  <c r="K1098" i="1" s="1"/>
  <c r="AV1098" i="1"/>
  <c r="AU1098" i="1"/>
  <c r="AS1098" i="1"/>
  <c r="AR1098" i="1"/>
  <c r="M1098" i="1" s="1"/>
  <c r="AQ1098" i="1"/>
  <c r="AO1098" i="1"/>
  <c r="AN1098" i="1"/>
  <c r="AP1098" i="1" s="1"/>
  <c r="AM1098" i="1"/>
  <c r="AL1098" i="1"/>
  <c r="AK1098" i="1"/>
  <c r="AJ1098" i="1"/>
  <c r="AI1098" i="1"/>
  <c r="Q1098" i="1"/>
  <c r="CD1097" i="1"/>
  <c r="BM1097" i="1"/>
  <c r="BL1097" i="1"/>
  <c r="BK1097" i="1"/>
  <c r="BJ1097" i="1"/>
  <c r="BI1097" i="1"/>
  <c r="BH1097" i="1"/>
  <c r="BG1097" i="1"/>
  <c r="BF1097" i="1"/>
  <c r="BE1097" i="1"/>
  <c r="BD1097" i="1"/>
  <c r="BC1097" i="1"/>
  <c r="BB1097" i="1"/>
  <c r="BA1097" i="1"/>
  <c r="AZ1097" i="1"/>
  <c r="AY1097" i="1"/>
  <c r="AX1097" i="1"/>
  <c r="AW1097" i="1"/>
  <c r="AT1097" i="1" s="1"/>
  <c r="K1097" i="1" s="1"/>
  <c r="AV1097" i="1"/>
  <c r="AU1097" i="1"/>
  <c r="AS1097" i="1"/>
  <c r="AR1097" i="1"/>
  <c r="M1097" i="1" s="1"/>
  <c r="AQ1097" i="1"/>
  <c r="AO1097" i="1"/>
  <c r="AN1097" i="1"/>
  <c r="AP1097" i="1" s="1"/>
  <c r="AM1097" i="1"/>
  <c r="AL1097" i="1"/>
  <c r="AK1097" i="1"/>
  <c r="AJ1097" i="1"/>
  <c r="AI1097" i="1"/>
  <c r="CD1096" i="1"/>
  <c r="BM1096" i="1"/>
  <c r="BL1096" i="1"/>
  <c r="BK1096" i="1"/>
  <c r="BJ1096" i="1"/>
  <c r="BI1096" i="1"/>
  <c r="BH1096" i="1"/>
  <c r="BG1096" i="1"/>
  <c r="BF1096" i="1"/>
  <c r="BE1096" i="1"/>
  <c r="BD1096" i="1"/>
  <c r="BC1096" i="1"/>
  <c r="BB1096" i="1"/>
  <c r="BA1096" i="1"/>
  <c r="AZ1096" i="1"/>
  <c r="AY1096" i="1"/>
  <c r="AX1096" i="1"/>
  <c r="AW1096" i="1"/>
  <c r="AT1096" i="1" s="1"/>
  <c r="K1096" i="1" s="1"/>
  <c r="AV1096" i="1"/>
  <c r="AU1096" i="1"/>
  <c r="AS1096" i="1"/>
  <c r="AR1096" i="1"/>
  <c r="M1096" i="1" s="1"/>
  <c r="AQ1096" i="1"/>
  <c r="AO1096" i="1"/>
  <c r="AN1096" i="1"/>
  <c r="AP1096" i="1" s="1"/>
  <c r="AM1096" i="1"/>
  <c r="AL1096" i="1"/>
  <c r="AK1096" i="1"/>
  <c r="AJ1096" i="1"/>
  <c r="AI1096" i="1"/>
  <c r="CD1095" i="1"/>
  <c r="BM1095" i="1"/>
  <c r="BL1095" i="1"/>
  <c r="BK1095" i="1"/>
  <c r="BJ1095" i="1"/>
  <c r="BI1095" i="1"/>
  <c r="BH1095" i="1"/>
  <c r="BG1095" i="1"/>
  <c r="BF1095" i="1"/>
  <c r="BE1095" i="1"/>
  <c r="BD1095" i="1"/>
  <c r="BC1095" i="1"/>
  <c r="BB1095" i="1"/>
  <c r="BA1095" i="1"/>
  <c r="AZ1095" i="1"/>
  <c r="AY1095" i="1"/>
  <c r="AX1095" i="1"/>
  <c r="AW1095" i="1"/>
  <c r="AT1095" i="1" s="1"/>
  <c r="K1095" i="1" s="1"/>
  <c r="AV1095" i="1"/>
  <c r="AU1095" i="1"/>
  <c r="AS1095" i="1"/>
  <c r="AR1095" i="1"/>
  <c r="M1095" i="1" s="1"/>
  <c r="AQ1095" i="1"/>
  <c r="AO1095" i="1"/>
  <c r="AN1095" i="1"/>
  <c r="AP1095" i="1" s="1"/>
  <c r="AM1095" i="1"/>
  <c r="AL1095" i="1"/>
  <c r="AK1095" i="1"/>
  <c r="AJ1095" i="1"/>
  <c r="AI1095" i="1"/>
  <c r="CD1094" i="1"/>
  <c r="BM1094" i="1"/>
  <c r="BL1094" i="1"/>
  <c r="BK1094" i="1"/>
  <c r="BJ1094" i="1"/>
  <c r="BI1094" i="1"/>
  <c r="BH1094" i="1"/>
  <c r="BG1094" i="1"/>
  <c r="BF1094" i="1"/>
  <c r="BE1094" i="1"/>
  <c r="BD1094" i="1"/>
  <c r="BC1094" i="1"/>
  <c r="BB1094" i="1"/>
  <c r="BA1094" i="1"/>
  <c r="AZ1094" i="1"/>
  <c r="AY1094" i="1"/>
  <c r="AX1094" i="1"/>
  <c r="AW1094" i="1"/>
  <c r="AT1094" i="1" s="1"/>
  <c r="K1094" i="1" s="1"/>
  <c r="AV1094" i="1"/>
  <c r="AU1094" i="1"/>
  <c r="AS1094" i="1"/>
  <c r="AR1094" i="1"/>
  <c r="M1094" i="1" s="1"/>
  <c r="AQ1094" i="1"/>
  <c r="AO1094" i="1"/>
  <c r="AN1094" i="1"/>
  <c r="AP1094" i="1" s="1"/>
  <c r="AM1094" i="1"/>
  <c r="AL1094" i="1"/>
  <c r="AK1094" i="1"/>
  <c r="AJ1094" i="1"/>
  <c r="AI1094" i="1"/>
  <c r="CD1093" i="1"/>
  <c r="BM1093" i="1"/>
  <c r="BL1093" i="1"/>
  <c r="BK1093" i="1"/>
  <c r="BJ1093" i="1"/>
  <c r="BI1093" i="1"/>
  <c r="BH1093" i="1"/>
  <c r="BG1093" i="1"/>
  <c r="BF1093" i="1"/>
  <c r="BE1093" i="1"/>
  <c r="BD1093" i="1"/>
  <c r="BC1093" i="1"/>
  <c r="BB1093" i="1"/>
  <c r="BA1093" i="1"/>
  <c r="AZ1093" i="1"/>
  <c r="AY1093" i="1"/>
  <c r="AX1093" i="1"/>
  <c r="AW1093" i="1"/>
  <c r="AT1093" i="1" s="1"/>
  <c r="K1093" i="1" s="1"/>
  <c r="AV1093" i="1"/>
  <c r="AU1093" i="1"/>
  <c r="AS1093" i="1"/>
  <c r="AR1093" i="1"/>
  <c r="M1093" i="1" s="1"/>
  <c r="AQ1093" i="1"/>
  <c r="AO1093" i="1"/>
  <c r="AN1093" i="1"/>
  <c r="AP1093" i="1" s="1"/>
  <c r="AM1093" i="1"/>
  <c r="AL1093" i="1"/>
  <c r="AK1093" i="1"/>
  <c r="AJ1093" i="1"/>
  <c r="AI1093" i="1"/>
  <c r="CD1092" i="1"/>
  <c r="BM1092" i="1"/>
  <c r="BL1092" i="1"/>
  <c r="BK1092" i="1"/>
  <c r="BJ1092" i="1"/>
  <c r="BI1092" i="1"/>
  <c r="BH1092" i="1"/>
  <c r="BG1092" i="1"/>
  <c r="BF1092" i="1"/>
  <c r="BE1092" i="1"/>
  <c r="BD1092" i="1"/>
  <c r="BC1092" i="1"/>
  <c r="BB1092" i="1"/>
  <c r="BA1092" i="1"/>
  <c r="AZ1092" i="1"/>
  <c r="AY1092" i="1"/>
  <c r="AX1092" i="1"/>
  <c r="AW1092" i="1"/>
  <c r="AT1092" i="1" s="1"/>
  <c r="K1092" i="1" s="1"/>
  <c r="AV1092" i="1"/>
  <c r="AU1092" i="1"/>
  <c r="AS1092" i="1"/>
  <c r="AR1092" i="1"/>
  <c r="M1092" i="1" s="1"/>
  <c r="AQ1092" i="1"/>
  <c r="AO1092" i="1"/>
  <c r="AN1092" i="1"/>
  <c r="AP1092" i="1" s="1"/>
  <c r="AM1092" i="1"/>
  <c r="AL1092" i="1"/>
  <c r="AK1092" i="1"/>
  <c r="AJ1092" i="1"/>
  <c r="AI1092" i="1"/>
  <c r="Q1092" i="1"/>
  <c r="CD1091" i="1"/>
  <c r="BM1091" i="1"/>
  <c r="BL1091" i="1"/>
  <c r="BK1091" i="1"/>
  <c r="BJ1091" i="1"/>
  <c r="BI1091" i="1"/>
  <c r="BH1091" i="1"/>
  <c r="BG1091" i="1"/>
  <c r="BF1091" i="1"/>
  <c r="BE1091" i="1"/>
  <c r="BD1091" i="1"/>
  <c r="BC1091" i="1"/>
  <c r="BB1091" i="1"/>
  <c r="BA1091" i="1"/>
  <c r="AZ1091" i="1"/>
  <c r="AY1091" i="1"/>
  <c r="AX1091" i="1"/>
  <c r="AW1091" i="1"/>
  <c r="AT1091" i="1" s="1"/>
  <c r="K1091" i="1" s="1"/>
  <c r="AV1091" i="1"/>
  <c r="AU1091" i="1"/>
  <c r="AS1091" i="1"/>
  <c r="AR1091" i="1"/>
  <c r="M1091" i="1" s="1"/>
  <c r="AQ1091" i="1"/>
  <c r="AO1091" i="1"/>
  <c r="AN1091" i="1"/>
  <c r="AP1091" i="1" s="1"/>
  <c r="AM1091" i="1"/>
  <c r="AL1091" i="1"/>
  <c r="AK1091" i="1"/>
  <c r="AJ1091" i="1"/>
  <c r="AI1091" i="1"/>
  <c r="Q1091" i="1"/>
  <c r="CD1090" i="1"/>
  <c r="BM1090" i="1"/>
  <c r="BL1090" i="1"/>
  <c r="BK1090" i="1"/>
  <c r="BJ1090" i="1"/>
  <c r="BI1090" i="1"/>
  <c r="BH1090" i="1"/>
  <c r="BG1090" i="1"/>
  <c r="BF1090" i="1"/>
  <c r="BE1090" i="1"/>
  <c r="BD1090" i="1"/>
  <c r="BC1090" i="1"/>
  <c r="BB1090" i="1"/>
  <c r="BA1090" i="1"/>
  <c r="AZ1090" i="1"/>
  <c r="AY1090" i="1"/>
  <c r="AX1090" i="1"/>
  <c r="AW1090" i="1"/>
  <c r="AT1090" i="1" s="1"/>
  <c r="K1090" i="1" s="1"/>
  <c r="AV1090" i="1"/>
  <c r="AU1090" i="1"/>
  <c r="AS1090" i="1"/>
  <c r="AR1090" i="1"/>
  <c r="M1090" i="1" s="1"/>
  <c r="AQ1090" i="1"/>
  <c r="AO1090" i="1"/>
  <c r="AN1090" i="1"/>
  <c r="AP1090" i="1" s="1"/>
  <c r="AM1090" i="1"/>
  <c r="AL1090" i="1"/>
  <c r="AK1090" i="1"/>
  <c r="AJ1090" i="1"/>
  <c r="AI1090" i="1"/>
  <c r="AH1090" i="1"/>
  <c r="CD1089" i="1"/>
  <c r="BM1089" i="1"/>
  <c r="BL1089" i="1"/>
  <c r="BK1089" i="1"/>
  <c r="BJ1089" i="1"/>
  <c r="BI1089" i="1"/>
  <c r="BH1089" i="1"/>
  <c r="BG1089" i="1"/>
  <c r="BF1089" i="1"/>
  <c r="BE1089" i="1"/>
  <c r="BD1089" i="1"/>
  <c r="BC1089" i="1"/>
  <c r="BB1089" i="1"/>
  <c r="BA1089" i="1"/>
  <c r="AZ1089" i="1"/>
  <c r="AY1089" i="1"/>
  <c r="AX1089" i="1"/>
  <c r="AW1089" i="1"/>
  <c r="AT1089" i="1" s="1"/>
  <c r="K1089" i="1" s="1"/>
  <c r="AV1089" i="1"/>
  <c r="AU1089" i="1"/>
  <c r="AS1089" i="1"/>
  <c r="AR1089" i="1"/>
  <c r="M1089" i="1" s="1"/>
  <c r="AQ1089" i="1"/>
  <c r="AO1089" i="1"/>
  <c r="AN1089" i="1"/>
  <c r="AP1089" i="1" s="1"/>
  <c r="AM1089" i="1"/>
  <c r="AL1089" i="1"/>
  <c r="AK1089" i="1"/>
  <c r="AJ1089" i="1"/>
  <c r="AI1089" i="1"/>
  <c r="AH1089" i="1"/>
  <c r="Q1089" i="1"/>
  <c r="CD1088" i="1"/>
  <c r="BM1088" i="1"/>
  <c r="BL1088" i="1"/>
  <c r="BK1088" i="1"/>
  <c r="BJ1088" i="1"/>
  <c r="BI1088" i="1"/>
  <c r="BH1088" i="1"/>
  <c r="BG1088" i="1"/>
  <c r="BF1088" i="1"/>
  <c r="BE1088" i="1"/>
  <c r="BD1088" i="1"/>
  <c r="BC1088" i="1"/>
  <c r="BB1088" i="1"/>
  <c r="BA1088" i="1"/>
  <c r="AZ1088" i="1"/>
  <c r="AY1088" i="1"/>
  <c r="AX1088" i="1"/>
  <c r="AW1088" i="1"/>
  <c r="AT1088" i="1" s="1"/>
  <c r="K1088" i="1" s="1"/>
  <c r="AV1088" i="1"/>
  <c r="AU1088" i="1"/>
  <c r="AS1088" i="1"/>
  <c r="AR1088" i="1"/>
  <c r="M1088" i="1" s="1"/>
  <c r="AQ1088" i="1"/>
  <c r="AO1088" i="1"/>
  <c r="AN1088" i="1"/>
  <c r="AP1088" i="1" s="1"/>
  <c r="AM1088" i="1"/>
  <c r="AL1088" i="1"/>
  <c r="AK1088" i="1"/>
  <c r="AJ1088" i="1"/>
  <c r="AI1088" i="1"/>
  <c r="CD1087" i="1"/>
  <c r="BM1087" i="1"/>
  <c r="BL1087" i="1"/>
  <c r="BK1087" i="1"/>
  <c r="BJ1087" i="1"/>
  <c r="BI1087" i="1"/>
  <c r="BH1087" i="1"/>
  <c r="BG1087" i="1"/>
  <c r="BF1087" i="1"/>
  <c r="BE1087" i="1"/>
  <c r="BD1087" i="1"/>
  <c r="BC1087" i="1"/>
  <c r="BB1087" i="1"/>
  <c r="BA1087" i="1"/>
  <c r="AZ1087" i="1"/>
  <c r="AY1087" i="1"/>
  <c r="AX1087" i="1"/>
  <c r="AW1087" i="1"/>
  <c r="AT1087" i="1" s="1"/>
  <c r="K1087" i="1" s="1"/>
  <c r="AV1087" i="1"/>
  <c r="AU1087" i="1"/>
  <c r="AS1087" i="1"/>
  <c r="AR1087" i="1"/>
  <c r="M1087" i="1" s="1"/>
  <c r="AQ1087" i="1"/>
  <c r="AO1087" i="1"/>
  <c r="AN1087" i="1"/>
  <c r="AP1087" i="1" s="1"/>
  <c r="AM1087" i="1"/>
  <c r="AL1087" i="1"/>
  <c r="AK1087" i="1"/>
  <c r="AJ1087" i="1"/>
  <c r="AI1087" i="1"/>
  <c r="CD1086" i="1"/>
  <c r="BM1086" i="1"/>
  <c r="BL1086" i="1"/>
  <c r="BK1086" i="1"/>
  <c r="BJ1086" i="1"/>
  <c r="BI1086" i="1"/>
  <c r="BH1086" i="1"/>
  <c r="BG1086" i="1"/>
  <c r="BF1086" i="1"/>
  <c r="BE1086" i="1"/>
  <c r="BD1086" i="1"/>
  <c r="BC1086" i="1"/>
  <c r="BB1086" i="1"/>
  <c r="BA1086" i="1"/>
  <c r="AZ1086" i="1"/>
  <c r="AY1086" i="1"/>
  <c r="AX1086" i="1"/>
  <c r="AW1086" i="1"/>
  <c r="AT1086" i="1" s="1"/>
  <c r="K1086" i="1" s="1"/>
  <c r="AV1086" i="1"/>
  <c r="AU1086" i="1"/>
  <c r="AS1086" i="1"/>
  <c r="AR1086" i="1"/>
  <c r="M1086" i="1" s="1"/>
  <c r="AQ1086" i="1"/>
  <c r="AO1086" i="1"/>
  <c r="AN1086" i="1"/>
  <c r="AP1086" i="1" s="1"/>
  <c r="AM1086" i="1"/>
  <c r="AL1086" i="1"/>
  <c r="AK1086" i="1"/>
  <c r="AJ1086" i="1"/>
  <c r="AI1086" i="1"/>
  <c r="CD1085" i="1"/>
  <c r="BM1085" i="1"/>
  <c r="BL1085" i="1"/>
  <c r="BK1085" i="1"/>
  <c r="BJ1085" i="1"/>
  <c r="BI1085" i="1"/>
  <c r="BH1085" i="1"/>
  <c r="BG1085" i="1"/>
  <c r="BF1085" i="1"/>
  <c r="BE1085" i="1"/>
  <c r="BD1085" i="1"/>
  <c r="BC1085" i="1"/>
  <c r="BB1085" i="1"/>
  <c r="BA1085" i="1"/>
  <c r="AZ1085" i="1"/>
  <c r="AY1085" i="1"/>
  <c r="AX1085" i="1"/>
  <c r="AW1085" i="1"/>
  <c r="AT1085" i="1" s="1"/>
  <c r="K1085" i="1" s="1"/>
  <c r="AV1085" i="1"/>
  <c r="AU1085" i="1"/>
  <c r="AS1085" i="1"/>
  <c r="AR1085" i="1"/>
  <c r="M1085" i="1" s="1"/>
  <c r="AQ1085" i="1"/>
  <c r="AO1085" i="1"/>
  <c r="AN1085" i="1"/>
  <c r="AP1085" i="1" s="1"/>
  <c r="AM1085" i="1"/>
  <c r="AL1085" i="1"/>
  <c r="AK1085" i="1"/>
  <c r="AJ1085" i="1"/>
  <c r="AI1085" i="1"/>
  <c r="BM1084" i="1"/>
  <c r="BL1084" i="1"/>
  <c r="BK1084" i="1"/>
  <c r="BJ1084" i="1"/>
  <c r="BI1084" i="1"/>
  <c r="BH1084" i="1"/>
  <c r="BG1084" i="1"/>
  <c r="BF1084" i="1"/>
  <c r="BE1084" i="1"/>
  <c r="BD1084" i="1"/>
  <c r="BC1084" i="1"/>
  <c r="BB1084" i="1"/>
  <c r="BA1084" i="1"/>
  <c r="AZ1084" i="1"/>
  <c r="AY1084" i="1"/>
  <c r="AX1084" i="1"/>
  <c r="AW1084" i="1"/>
  <c r="AT1084" i="1" s="1"/>
  <c r="K1084" i="1" s="1"/>
  <c r="AV1084" i="1"/>
  <c r="AU1084" i="1"/>
  <c r="AS1084" i="1"/>
  <c r="AR1084" i="1"/>
  <c r="M1084" i="1" s="1"/>
  <c r="AQ1084" i="1"/>
  <c r="AO1084" i="1"/>
  <c r="AN1084" i="1"/>
  <c r="AP1084" i="1" s="1"/>
  <c r="AM1084" i="1"/>
  <c r="AL1084" i="1"/>
  <c r="AK1084" i="1"/>
  <c r="AJ1084" i="1"/>
  <c r="AI1084" i="1"/>
  <c r="CD1083" i="1"/>
  <c r="BM1083" i="1"/>
  <c r="BL1083" i="1"/>
  <c r="BK1083" i="1"/>
  <c r="BJ1083" i="1"/>
  <c r="BI1083" i="1"/>
  <c r="BH1083" i="1"/>
  <c r="BG1083" i="1"/>
  <c r="BF1083" i="1"/>
  <c r="BE1083" i="1"/>
  <c r="BD1083" i="1"/>
  <c r="BC1083" i="1"/>
  <c r="BB1083" i="1"/>
  <c r="BA1083" i="1"/>
  <c r="AZ1083" i="1"/>
  <c r="AY1083" i="1"/>
  <c r="AX1083" i="1"/>
  <c r="AW1083" i="1"/>
  <c r="AT1083" i="1" s="1"/>
  <c r="K1083" i="1" s="1"/>
  <c r="AV1083" i="1"/>
  <c r="AU1083" i="1"/>
  <c r="AS1083" i="1"/>
  <c r="AR1083" i="1"/>
  <c r="M1083" i="1" s="1"/>
  <c r="AQ1083" i="1"/>
  <c r="AO1083" i="1"/>
  <c r="AN1083" i="1"/>
  <c r="AP1083" i="1" s="1"/>
  <c r="AM1083" i="1"/>
  <c r="AL1083" i="1"/>
  <c r="AK1083" i="1"/>
  <c r="AJ1083" i="1"/>
  <c r="AI1083" i="1"/>
  <c r="Q1083" i="1"/>
  <c r="CD1082" i="1"/>
  <c r="BM1082" i="1"/>
  <c r="BL1082" i="1"/>
  <c r="BK1082" i="1"/>
  <c r="BJ1082" i="1"/>
  <c r="BI1082" i="1"/>
  <c r="BH1082" i="1"/>
  <c r="BG1082" i="1"/>
  <c r="BF1082" i="1"/>
  <c r="BE1082" i="1"/>
  <c r="BD1082" i="1"/>
  <c r="BC1082" i="1"/>
  <c r="BB1082" i="1"/>
  <c r="BA1082" i="1"/>
  <c r="AZ1082" i="1"/>
  <c r="AY1082" i="1"/>
  <c r="AX1082" i="1"/>
  <c r="AW1082" i="1"/>
  <c r="AT1082" i="1" s="1"/>
  <c r="K1082" i="1" s="1"/>
  <c r="AV1082" i="1"/>
  <c r="AU1082" i="1"/>
  <c r="AS1082" i="1"/>
  <c r="AR1082" i="1"/>
  <c r="M1082" i="1" s="1"/>
  <c r="AQ1082" i="1"/>
  <c r="AO1082" i="1"/>
  <c r="AN1082" i="1"/>
  <c r="AP1082" i="1" s="1"/>
  <c r="AM1082" i="1"/>
  <c r="AL1082" i="1"/>
  <c r="AK1082" i="1"/>
  <c r="AJ1082" i="1"/>
  <c r="AI1082" i="1"/>
  <c r="CD1081" i="1"/>
  <c r="BM1081" i="1"/>
  <c r="BL1081" i="1"/>
  <c r="BK1081" i="1"/>
  <c r="BJ1081" i="1"/>
  <c r="BI1081" i="1"/>
  <c r="BH1081" i="1"/>
  <c r="BG1081" i="1"/>
  <c r="BF1081" i="1"/>
  <c r="BE1081" i="1"/>
  <c r="BD1081" i="1"/>
  <c r="BC1081" i="1"/>
  <c r="BB1081" i="1"/>
  <c r="BA1081" i="1"/>
  <c r="AZ1081" i="1"/>
  <c r="AY1081" i="1"/>
  <c r="AX1081" i="1"/>
  <c r="AW1081" i="1"/>
  <c r="AT1081" i="1" s="1"/>
  <c r="K1081" i="1" s="1"/>
  <c r="AV1081" i="1"/>
  <c r="AU1081" i="1"/>
  <c r="AS1081" i="1"/>
  <c r="AR1081" i="1"/>
  <c r="M1081" i="1" s="1"/>
  <c r="AQ1081" i="1"/>
  <c r="AO1081" i="1"/>
  <c r="AN1081" i="1"/>
  <c r="AP1081" i="1" s="1"/>
  <c r="AM1081" i="1"/>
  <c r="AL1081" i="1"/>
  <c r="AK1081" i="1"/>
  <c r="AJ1081" i="1"/>
  <c r="AI1081" i="1"/>
  <c r="CD1080" i="1"/>
  <c r="BM1080" i="1"/>
  <c r="BL1080" i="1"/>
  <c r="BK1080" i="1"/>
  <c r="BJ1080" i="1"/>
  <c r="BI1080" i="1"/>
  <c r="BH1080" i="1"/>
  <c r="BG1080" i="1"/>
  <c r="BF1080" i="1"/>
  <c r="BE1080" i="1"/>
  <c r="BD1080" i="1"/>
  <c r="BC1080" i="1"/>
  <c r="BB1080" i="1"/>
  <c r="BA1080" i="1"/>
  <c r="AZ1080" i="1"/>
  <c r="AY1080" i="1"/>
  <c r="AX1080" i="1"/>
  <c r="AW1080" i="1"/>
  <c r="AT1080" i="1" s="1"/>
  <c r="K1080" i="1" s="1"/>
  <c r="AV1080" i="1"/>
  <c r="AU1080" i="1"/>
  <c r="AS1080" i="1"/>
  <c r="AR1080" i="1"/>
  <c r="M1080" i="1" s="1"/>
  <c r="AQ1080" i="1"/>
  <c r="AO1080" i="1"/>
  <c r="AN1080" i="1"/>
  <c r="AP1080" i="1" s="1"/>
  <c r="AM1080" i="1"/>
  <c r="AL1080" i="1"/>
  <c r="AK1080" i="1"/>
  <c r="AJ1080" i="1"/>
  <c r="AI1080" i="1"/>
  <c r="CD1079" i="1"/>
  <c r="BM1079" i="1"/>
  <c r="BL1079" i="1"/>
  <c r="BK1079" i="1"/>
  <c r="BJ1079" i="1"/>
  <c r="BI1079" i="1"/>
  <c r="BH1079" i="1"/>
  <c r="BG1079" i="1"/>
  <c r="BF1079" i="1"/>
  <c r="BE1079" i="1"/>
  <c r="BD1079" i="1"/>
  <c r="BC1079" i="1"/>
  <c r="BB1079" i="1"/>
  <c r="BA1079" i="1"/>
  <c r="AZ1079" i="1"/>
  <c r="AY1079" i="1"/>
  <c r="AX1079" i="1"/>
  <c r="AW1079" i="1"/>
  <c r="AT1079" i="1" s="1"/>
  <c r="K1079" i="1" s="1"/>
  <c r="AV1079" i="1"/>
  <c r="AU1079" i="1"/>
  <c r="AS1079" i="1"/>
  <c r="AR1079" i="1"/>
  <c r="M1079" i="1" s="1"/>
  <c r="AQ1079" i="1"/>
  <c r="AO1079" i="1"/>
  <c r="AN1079" i="1"/>
  <c r="AP1079" i="1" s="1"/>
  <c r="AM1079" i="1"/>
  <c r="AL1079" i="1"/>
  <c r="AK1079" i="1"/>
  <c r="AJ1079" i="1"/>
  <c r="AI1079" i="1"/>
  <c r="CD1078" i="1"/>
  <c r="BM1078" i="1"/>
  <c r="BL1078" i="1"/>
  <c r="BK1078" i="1"/>
  <c r="BJ1078" i="1"/>
  <c r="BI1078" i="1"/>
  <c r="BH1078" i="1"/>
  <c r="BG1078" i="1"/>
  <c r="BF1078" i="1"/>
  <c r="BE1078" i="1"/>
  <c r="BD1078" i="1"/>
  <c r="BC1078" i="1"/>
  <c r="BB1078" i="1"/>
  <c r="BA1078" i="1"/>
  <c r="AZ1078" i="1"/>
  <c r="AY1078" i="1"/>
  <c r="AX1078" i="1"/>
  <c r="AW1078" i="1"/>
  <c r="AT1078" i="1" s="1"/>
  <c r="K1078" i="1" s="1"/>
  <c r="AV1078" i="1"/>
  <c r="AU1078" i="1"/>
  <c r="AS1078" i="1"/>
  <c r="AR1078" i="1"/>
  <c r="M1078" i="1" s="1"/>
  <c r="AQ1078" i="1"/>
  <c r="AO1078" i="1"/>
  <c r="AN1078" i="1"/>
  <c r="AP1078" i="1" s="1"/>
  <c r="AM1078" i="1"/>
  <c r="AL1078" i="1"/>
  <c r="AK1078" i="1"/>
  <c r="AJ1078" i="1"/>
  <c r="AI1078" i="1"/>
  <c r="CD1077" i="1"/>
  <c r="BM1077" i="1"/>
  <c r="BL1077" i="1"/>
  <c r="BK1077" i="1"/>
  <c r="BJ1077" i="1"/>
  <c r="BI1077" i="1"/>
  <c r="BH1077" i="1"/>
  <c r="BG1077" i="1"/>
  <c r="BF1077" i="1"/>
  <c r="BE1077" i="1"/>
  <c r="BD1077" i="1"/>
  <c r="BC1077" i="1"/>
  <c r="BB1077" i="1"/>
  <c r="BA1077" i="1"/>
  <c r="AZ1077" i="1"/>
  <c r="AY1077" i="1"/>
  <c r="AX1077" i="1"/>
  <c r="AW1077" i="1"/>
  <c r="AT1077" i="1" s="1"/>
  <c r="K1077" i="1" s="1"/>
  <c r="AV1077" i="1"/>
  <c r="AU1077" i="1"/>
  <c r="AS1077" i="1"/>
  <c r="AR1077" i="1"/>
  <c r="M1077" i="1" s="1"/>
  <c r="AQ1077" i="1"/>
  <c r="AO1077" i="1"/>
  <c r="AN1077" i="1"/>
  <c r="AP1077" i="1" s="1"/>
  <c r="AM1077" i="1"/>
  <c r="AL1077" i="1"/>
  <c r="AK1077" i="1"/>
  <c r="AJ1077" i="1"/>
  <c r="AI1077" i="1"/>
  <c r="CD1076" i="1"/>
  <c r="BM1076" i="1"/>
  <c r="BL1076" i="1"/>
  <c r="BK1076" i="1"/>
  <c r="BJ1076" i="1"/>
  <c r="BI1076" i="1"/>
  <c r="BH1076" i="1"/>
  <c r="BG1076" i="1"/>
  <c r="BF1076" i="1"/>
  <c r="BE1076" i="1"/>
  <c r="BD1076" i="1"/>
  <c r="BC1076" i="1"/>
  <c r="BB1076" i="1"/>
  <c r="BA1076" i="1"/>
  <c r="AZ1076" i="1"/>
  <c r="AY1076" i="1"/>
  <c r="AX1076" i="1"/>
  <c r="AW1076" i="1"/>
  <c r="AT1076" i="1" s="1"/>
  <c r="K1076" i="1" s="1"/>
  <c r="AV1076" i="1"/>
  <c r="AU1076" i="1"/>
  <c r="AS1076" i="1"/>
  <c r="AR1076" i="1"/>
  <c r="M1076" i="1" s="1"/>
  <c r="AQ1076" i="1"/>
  <c r="AO1076" i="1"/>
  <c r="AN1076" i="1"/>
  <c r="AP1076" i="1" s="1"/>
  <c r="AM1076" i="1"/>
  <c r="AL1076" i="1"/>
  <c r="AK1076" i="1"/>
  <c r="AJ1076" i="1"/>
  <c r="AI1076" i="1"/>
  <c r="CD1075" i="1"/>
  <c r="BM1075" i="1"/>
  <c r="BL1075" i="1"/>
  <c r="BK1075" i="1"/>
  <c r="BJ1075" i="1"/>
  <c r="BI1075" i="1"/>
  <c r="BH1075" i="1"/>
  <c r="BG1075" i="1"/>
  <c r="BF1075" i="1"/>
  <c r="BE1075" i="1"/>
  <c r="BD1075" i="1"/>
  <c r="BC1075" i="1"/>
  <c r="BB1075" i="1"/>
  <c r="BA1075" i="1"/>
  <c r="AZ1075" i="1"/>
  <c r="AY1075" i="1"/>
  <c r="AX1075" i="1"/>
  <c r="AW1075" i="1"/>
  <c r="AT1075" i="1" s="1"/>
  <c r="K1075" i="1" s="1"/>
  <c r="AV1075" i="1"/>
  <c r="AU1075" i="1"/>
  <c r="AS1075" i="1"/>
  <c r="AR1075" i="1"/>
  <c r="M1075" i="1" s="1"/>
  <c r="AQ1075" i="1"/>
  <c r="AO1075" i="1"/>
  <c r="AN1075" i="1"/>
  <c r="AP1075" i="1" s="1"/>
  <c r="AM1075" i="1"/>
  <c r="AL1075" i="1"/>
  <c r="AK1075" i="1"/>
  <c r="AJ1075" i="1"/>
  <c r="AI1075" i="1"/>
  <c r="CD1074" i="1"/>
  <c r="BM1074" i="1"/>
  <c r="BL1074" i="1"/>
  <c r="BK1074" i="1"/>
  <c r="BJ1074" i="1"/>
  <c r="BI1074" i="1"/>
  <c r="BH1074" i="1"/>
  <c r="BG1074" i="1"/>
  <c r="BF1074" i="1"/>
  <c r="BE1074" i="1"/>
  <c r="BD1074" i="1"/>
  <c r="BC1074" i="1"/>
  <c r="BB1074" i="1"/>
  <c r="BA1074" i="1"/>
  <c r="AZ1074" i="1"/>
  <c r="AY1074" i="1"/>
  <c r="AX1074" i="1"/>
  <c r="AW1074" i="1"/>
  <c r="AT1074" i="1" s="1"/>
  <c r="K1074" i="1" s="1"/>
  <c r="AV1074" i="1"/>
  <c r="AU1074" i="1"/>
  <c r="AS1074" i="1"/>
  <c r="AR1074" i="1"/>
  <c r="M1074" i="1" s="1"/>
  <c r="AQ1074" i="1"/>
  <c r="AO1074" i="1"/>
  <c r="AN1074" i="1"/>
  <c r="AP1074" i="1" s="1"/>
  <c r="AM1074" i="1"/>
  <c r="AL1074" i="1"/>
  <c r="AK1074" i="1"/>
  <c r="AJ1074" i="1"/>
  <c r="AI1074" i="1"/>
  <c r="AH1074" i="1"/>
  <c r="BM1073" i="1"/>
  <c r="BL1073" i="1"/>
  <c r="BK1073" i="1"/>
  <c r="BJ1073" i="1"/>
  <c r="BI1073" i="1"/>
  <c r="BH1073" i="1"/>
  <c r="BG1073" i="1"/>
  <c r="BF1073" i="1"/>
  <c r="BE1073" i="1"/>
  <c r="BD1073" i="1"/>
  <c r="BC1073" i="1"/>
  <c r="BB1073" i="1"/>
  <c r="BA1073" i="1"/>
  <c r="AZ1073" i="1"/>
  <c r="AY1073" i="1"/>
  <c r="AX1073" i="1"/>
  <c r="AW1073" i="1"/>
  <c r="AT1073" i="1" s="1"/>
  <c r="K1073" i="1" s="1"/>
  <c r="AV1073" i="1"/>
  <c r="AU1073" i="1"/>
  <c r="AS1073" i="1"/>
  <c r="AR1073" i="1"/>
  <c r="M1073" i="1" s="1"/>
  <c r="AQ1073" i="1"/>
  <c r="AO1073" i="1"/>
  <c r="AN1073" i="1"/>
  <c r="AP1073" i="1" s="1"/>
  <c r="AM1073" i="1"/>
  <c r="AL1073" i="1"/>
  <c r="AK1073" i="1"/>
  <c r="AJ1073" i="1"/>
  <c r="AI1073" i="1"/>
  <c r="Q1073" i="1"/>
  <c r="CD1072" i="1"/>
  <c r="BM1072" i="1"/>
  <c r="BL1072" i="1"/>
  <c r="BK1072" i="1"/>
  <c r="BJ1072" i="1"/>
  <c r="BI1072" i="1"/>
  <c r="BH1072" i="1"/>
  <c r="BG1072" i="1"/>
  <c r="BF1072" i="1"/>
  <c r="BE1072" i="1"/>
  <c r="BD1072" i="1"/>
  <c r="BC1072" i="1"/>
  <c r="BB1072" i="1"/>
  <c r="BA1072" i="1"/>
  <c r="AZ1072" i="1"/>
  <c r="AY1072" i="1"/>
  <c r="AX1072" i="1"/>
  <c r="AW1072" i="1"/>
  <c r="AT1072" i="1" s="1"/>
  <c r="K1072" i="1" s="1"/>
  <c r="AV1072" i="1"/>
  <c r="AU1072" i="1"/>
  <c r="AS1072" i="1"/>
  <c r="AR1072" i="1"/>
  <c r="M1072" i="1" s="1"/>
  <c r="AQ1072" i="1"/>
  <c r="AO1072" i="1"/>
  <c r="AN1072" i="1"/>
  <c r="AP1072" i="1" s="1"/>
  <c r="AM1072" i="1"/>
  <c r="AL1072" i="1"/>
  <c r="AK1072" i="1"/>
  <c r="AJ1072" i="1"/>
  <c r="AI1072" i="1"/>
  <c r="Q1072" i="1"/>
  <c r="CD1071" i="1"/>
  <c r="BM1071" i="1"/>
  <c r="BL1071" i="1"/>
  <c r="BK1071" i="1"/>
  <c r="BJ1071" i="1"/>
  <c r="BI1071" i="1"/>
  <c r="BH1071" i="1"/>
  <c r="BG1071" i="1"/>
  <c r="BF1071" i="1"/>
  <c r="BE1071" i="1"/>
  <c r="BD1071" i="1"/>
  <c r="BC1071" i="1"/>
  <c r="BB1071" i="1"/>
  <c r="BA1071" i="1"/>
  <c r="AZ1071" i="1"/>
  <c r="AY1071" i="1"/>
  <c r="AX1071" i="1"/>
  <c r="AW1071" i="1"/>
  <c r="AT1071" i="1" s="1"/>
  <c r="K1071" i="1" s="1"/>
  <c r="AV1071" i="1"/>
  <c r="AU1071" i="1"/>
  <c r="AS1071" i="1"/>
  <c r="AR1071" i="1"/>
  <c r="M1071" i="1" s="1"/>
  <c r="AQ1071" i="1"/>
  <c r="AO1071" i="1"/>
  <c r="AN1071" i="1"/>
  <c r="AP1071" i="1" s="1"/>
  <c r="AM1071" i="1"/>
  <c r="AL1071" i="1"/>
  <c r="AK1071" i="1"/>
  <c r="AJ1071" i="1"/>
  <c r="AI1071" i="1"/>
  <c r="AH1071" i="1"/>
  <c r="BM1070" i="1"/>
  <c r="BL1070" i="1"/>
  <c r="BK1070" i="1"/>
  <c r="BJ1070" i="1"/>
  <c r="BI1070" i="1"/>
  <c r="BH1070" i="1"/>
  <c r="BG1070" i="1"/>
  <c r="BF1070" i="1"/>
  <c r="BE1070" i="1"/>
  <c r="BD1070" i="1"/>
  <c r="BC1070" i="1"/>
  <c r="BB1070" i="1"/>
  <c r="BA1070" i="1"/>
  <c r="AZ1070" i="1"/>
  <c r="AY1070" i="1"/>
  <c r="AX1070" i="1"/>
  <c r="AW1070" i="1"/>
  <c r="AT1070" i="1" s="1"/>
  <c r="K1070" i="1" s="1"/>
  <c r="AV1070" i="1"/>
  <c r="AU1070" i="1"/>
  <c r="AS1070" i="1"/>
  <c r="AR1070" i="1"/>
  <c r="M1070" i="1" s="1"/>
  <c r="AQ1070" i="1"/>
  <c r="AO1070" i="1"/>
  <c r="AN1070" i="1"/>
  <c r="AP1070" i="1" s="1"/>
  <c r="AM1070" i="1"/>
  <c r="AL1070" i="1"/>
  <c r="AK1070" i="1"/>
  <c r="AJ1070" i="1"/>
  <c r="AI1070" i="1"/>
  <c r="CD1069" i="1"/>
  <c r="BM1069" i="1"/>
  <c r="BL1069" i="1"/>
  <c r="BK1069" i="1"/>
  <c r="BJ1069" i="1"/>
  <c r="BI1069" i="1"/>
  <c r="BH1069" i="1"/>
  <c r="BG1069" i="1"/>
  <c r="BF1069" i="1"/>
  <c r="BE1069" i="1"/>
  <c r="BD1069" i="1"/>
  <c r="BC1069" i="1"/>
  <c r="BB1069" i="1"/>
  <c r="BA1069" i="1"/>
  <c r="AZ1069" i="1"/>
  <c r="AY1069" i="1"/>
  <c r="AX1069" i="1"/>
  <c r="AW1069" i="1"/>
  <c r="AT1069" i="1" s="1"/>
  <c r="K1069" i="1" s="1"/>
  <c r="AV1069" i="1"/>
  <c r="AU1069" i="1"/>
  <c r="AS1069" i="1"/>
  <c r="AR1069" i="1"/>
  <c r="M1069" i="1" s="1"/>
  <c r="AQ1069" i="1"/>
  <c r="AO1069" i="1"/>
  <c r="AN1069" i="1"/>
  <c r="AP1069" i="1" s="1"/>
  <c r="AM1069" i="1"/>
  <c r="AL1069" i="1"/>
  <c r="AK1069" i="1"/>
  <c r="AJ1069" i="1"/>
  <c r="AI1069" i="1"/>
  <c r="CD1068" i="1"/>
  <c r="BM1068" i="1"/>
  <c r="BL1068" i="1"/>
  <c r="BK1068" i="1"/>
  <c r="BJ1068" i="1"/>
  <c r="BI1068" i="1"/>
  <c r="BH1068" i="1"/>
  <c r="BG1068" i="1"/>
  <c r="BF1068" i="1"/>
  <c r="BE1068" i="1"/>
  <c r="BD1068" i="1"/>
  <c r="BC1068" i="1"/>
  <c r="BB1068" i="1"/>
  <c r="BA1068" i="1"/>
  <c r="AZ1068" i="1"/>
  <c r="AY1068" i="1"/>
  <c r="AX1068" i="1"/>
  <c r="AW1068" i="1"/>
  <c r="AT1068" i="1" s="1"/>
  <c r="K1068" i="1" s="1"/>
  <c r="AV1068" i="1"/>
  <c r="AU1068" i="1"/>
  <c r="AS1068" i="1"/>
  <c r="AR1068" i="1"/>
  <c r="M1068" i="1" s="1"/>
  <c r="AQ1068" i="1"/>
  <c r="AO1068" i="1"/>
  <c r="AN1068" i="1"/>
  <c r="AP1068" i="1" s="1"/>
  <c r="AM1068" i="1"/>
  <c r="AL1068" i="1"/>
  <c r="AK1068" i="1"/>
  <c r="AJ1068" i="1"/>
  <c r="AI1068" i="1"/>
  <c r="CD1067" i="1"/>
  <c r="BM1067" i="1"/>
  <c r="BL1067" i="1"/>
  <c r="BK1067" i="1"/>
  <c r="BJ1067" i="1"/>
  <c r="BI1067" i="1"/>
  <c r="BH1067" i="1"/>
  <c r="BG1067" i="1"/>
  <c r="BF1067" i="1"/>
  <c r="BE1067" i="1"/>
  <c r="BD1067" i="1"/>
  <c r="BC1067" i="1"/>
  <c r="BB1067" i="1"/>
  <c r="BA1067" i="1"/>
  <c r="AZ1067" i="1"/>
  <c r="AY1067" i="1"/>
  <c r="AX1067" i="1"/>
  <c r="AW1067" i="1"/>
  <c r="AT1067" i="1" s="1"/>
  <c r="K1067" i="1" s="1"/>
  <c r="AV1067" i="1"/>
  <c r="AU1067" i="1"/>
  <c r="AS1067" i="1"/>
  <c r="AR1067" i="1"/>
  <c r="M1067" i="1" s="1"/>
  <c r="AQ1067" i="1"/>
  <c r="AO1067" i="1"/>
  <c r="AN1067" i="1"/>
  <c r="AP1067" i="1" s="1"/>
  <c r="AM1067" i="1"/>
  <c r="AL1067" i="1"/>
  <c r="AK1067" i="1"/>
  <c r="AJ1067" i="1"/>
  <c r="AI1067" i="1"/>
  <c r="CD1066" i="1"/>
  <c r="BM1066" i="1"/>
  <c r="BL1066" i="1"/>
  <c r="BK1066" i="1"/>
  <c r="BJ1066" i="1"/>
  <c r="BI1066" i="1"/>
  <c r="BH1066" i="1"/>
  <c r="BG1066" i="1"/>
  <c r="BF1066" i="1"/>
  <c r="BE1066" i="1"/>
  <c r="BD1066" i="1"/>
  <c r="BC1066" i="1"/>
  <c r="BB1066" i="1"/>
  <c r="BA1066" i="1"/>
  <c r="AZ1066" i="1"/>
  <c r="AY1066" i="1"/>
  <c r="AX1066" i="1"/>
  <c r="AW1066" i="1"/>
  <c r="AT1066" i="1" s="1"/>
  <c r="K1066" i="1" s="1"/>
  <c r="AV1066" i="1"/>
  <c r="AU1066" i="1"/>
  <c r="AS1066" i="1"/>
  <c r="AR1066" i="1"/>
  <c r="M1066" i="1" s="1"/>
  <c r="AQ1066" i="1"/>
  <c r="AO1066" i="1"/>
  <c r="AN1066" i="1"/>
  <c r="AP1066" i="1" s="1"/>
  <c r="AM1066" i="1"/>
  <c r="AL1066" i="1"/>
  <c r="AK1066" i="1"/>
  <c r="AJ1066" i="1"/>
  <c r="AI1066" i="1"/>
  <c r="CD1065" i="1"/>
  <c r="BM1065" i="1"/>
  <c r="BL1065" i="1"/>
  <c r="BK1065" i="1"/>
  <c r="BJ1065" i="1"/>
  <c r="BI1065" i="1"/>
  <c r="BH1065" i="1"/>
  <c r="BG1065" i="1"/>
  <c r="BF1065" i="1"/>
  <c r="BE1065" i="1"/>
  <c r="BD1065" i="1"/>
  <c r="BC1065" i="1"/>
  <c r="BB1065" i="1"/>
  <c r="BA1065" i="1"/>
  <c r="AZ1065" i="1"/>
  <c r="AY1065" i="1"/>
  <c r="AX1065" i="1"/>
  <c r="AW1065" i="1"/>
  <c r="AT1065" i="1" s="1"/>
  <c r="K1065" i="1" s="1"/>
  <c r="AV1065" i="1"/>
  <c r="AU1065" i="1"/>
  <c r="AS1065" i="1"/>
  <c r="AR1065" i="1"/>
  <c r="M1065" i="1" s="1"/>
  <c r="AQ1065" i="1"/>
  <c r="AO1065" i="1"/>
  <c r="AN1065" i="1"/>
  <c r="AP1065" i="1" s="1"/>
  <c r="AM1065" i="1"/>
  <c r="AL1065" i="1"/>
  <c r="AK1065" i="1"/>
  <c r="AJ1065" i="1"/>
  <c r="AI1065" i="1"/>
  <c r="CD1064" i="1"/>
  <c r="BM1064" i="1"/>
  <c r="BL1064" i="1"/>
  <c r="BK1064" i="1"/>
  <c r="BJ1064" i="1"/>
  <c r="BI1064" i="1"/>
  <c r="BH1064" i="1"/>
  <c r="BG1064" i="1"/>
  <c r="BF1064" i="1"/>
  <c r="BE1064" i="1"/>
  <c r="BD1064" i="1"/>
  <c r="BC1064" i="1"/>
  <c r="BB1064" i="1"/>
  <c r="BA1064" i="1"/>
  <c r="AZ1064" i="1"/>
  <c r="AY1064" i="1"/>
  <c r="AX1064" i="1"/>
  <c r="AW1064" i="1"/>
  <c r="AT1064" i="1" s="1"/>
  <c r="K1064" i="1" s="1"/>
  <c r="AV1064" i="1"/>
  <c r="AU1064" i="1"/>
  <c r="AS1064" i="1"/>
  <c r="AR1064" i="1"/>
  <c r="M1064" i="1" s="1"/>
  <c r="AQ1064" i="1"/>
  <c r="AO1064" i="1"/>
  <c r="AN1064" i="1"/>
  <c r="AP1064" i="1" s="1"/>
  <c r="AM1064" i="1"/>
  <c r="AL1064" i="1"/>
  <c r="AK1064" i="1"/>
  <c r="AJ1064" i="1"/>
  <c r="AI1064" i="1"/>
  <c r="CD1063" i="1"/>
  <c r="BM1063" i="1"/>
  <c r="BL1063" i="1"/>
  <c r="BK1063" i="1"/>
  <c r="BJ1063" i="1"/>
  <c r="BI1063" i="1"/>
  <c r="BH1063" i="1"/>
  <c r="BG1063" i="1"/>
  <c r="BF1063" i="1"/>
  <c r="BE1063" i="1"/>
  <c r="BD1063" i="1"/>
  <c r="BC1063" i="1"/>
  <c r="BB1063" i="1"/>
  <c r="BA1063" i="1"/>
  <c r="AZ1063" i="1"/>
  <c r="AY1063" i="1"/>
  <c r="AX1063" i="1"/>
  <c r="AW1063" i="1"/>
  <c r="AT1063" i="1" s="1"/>
  <c r="K1063" i="1" s="1"/>
  <c r="AV1063" i="1"/>
  <c r="AU1063" i="1"/>
  <c r="AS1063" i="1"/>
  <c r="AR1063" i="1"/>
  <c r="M1063" i="1" s="1"/>
  <c r="AQ1063" i="1"/>
  <c r="AO1063" i="1"/>
  <c r="AN1063" i="1"/>
  <c r="AP1063" i="1" s="1"/>
  <c r="AM1063" i="1"/>
  <c r="AL1063" i="1"/>
  <c r="AK1063" i="1"/>
  <c r="AJ1063" i="1"/>
  <c r="AI1063" i="1"/>
  <c r="CD1062" i="1"/>
  <c r="BM1062" i="1"/>
  <c r="BL1062" i="1"/>
  <c r="BK1062" i="1"/>
  <c r="BJ1062" i="1"/>
  <c r="BI1062" i="1"/>
  <c r="BH1062" i="1"/>
  <c r="BG1062" i="1"/>
  <c r="BF1062" i="1"/>
  <c r="BE1062" i="1"/>
  <c r="BD1062" i="1"/>
  <c r="BC1062" i="1"/>
  <c r="BB1062" i="1"/>
  <c r="BA1062" i="1"/>
  <c r="AZ1062" i="1"/>
  <c r="AY1062" i="1"/>
  <c r="AX1062" i="1"/>
  <c r="AW1062" i="1"/>
  <c r="AT1062" i="1" s="1"/>
  <c r="K1062" i="1" s="1"/>
  <c r="AV1062" i="1"/>
  <c r="AU1062" i="1"/>
  <c r="AS1062" i="1"/>
  <c r="AR1062" i="1"/>
  <c r="M1062" i="1" s="1"/>
  <c r="AQ1062" i="1"/>
  <c r="AO1062" i="1"/>
  <c r="AN1062" i="1"/>
  <c r="AP1062" i="1" s="1"/>
  <c r="AM1062" i="1"/>
  <c r="AL1062" i="1"/>
  <c r="AK1062" i="1"/>
  <c r="AJ1062" i="1"/>
  <c r="AI1062" i="1"/>
  <c r="Q1062" i="1"/>
  <c r="CD1061" i="1"/>
  <c r="BM1061" i="1"/>
  <c r="BL1061" i="1"/>
  <c r="BK1061" i="1"/>
  <c r="BJ1061" i="1"/>
  <c r="BI1061" i="1"/>
  <c r="BH1061" i="1"/>
  <c r="BG1061" i="1"/>
  <c r="BF1061" i="1"/>
  <c r="BE1061" i="1"/>
  <c r="BD1061" i="1"/>
  <c r="BC1061" i="1"/>
  <c r="BB1061" i="1"/>
  <c r="BA1061" i="1"/>
  <c r="AZ1061" i="1"/>
  <c r="AY1061" i="1"/>
  <c r="AX1061" i="1"/>
  <c r="AW1061" i="1"/>
  <c r="AT1061" i="1" s="1"/>
  <c r="K1061" i="1" s="1"/>
  <c r="AV1061" i="1"/>
  <c r="AU1061" i="1"/>
  <c r="AS1061" i="1"/>
  <c r="AR1061" i="1"/>
  <c r="M1061" i="1" s="1"/>
  <c r="AQ1061" i="1"/>
  <c r="AO1061" i="1"/>
  <c r="AN1061" i="1"/>
  <c r="AP1061" i="1" s="1"/>
  <c r="AM1061" i="1"/>
  <c r="AL1061" i="1"/>
  <c r="AK1061" i="1"/>
  <c r="AJ1061" i="1"/>
  <c r="AI1061" i="1"/>
  <c r="CD1060" i="1"/>
  <c r="BM1060" i="1"/>
  <c r="BL1060" i="1"/>
  <c r="BK1060" i="1"/>
  <c r="BJ1060" i="1"/>
  <c r="BI1060" i="1"/>
  <c r="BH1060" i="1"/>
  <c r="BG1060" i="1"/>
  <c r="BF1060" i="1"/>
  <c r="BE1060" i="1"/>
  <c r="BD1060" i="1"/>
  <c r="BC1060" i="1"/>
  <c r="BB1060" i="1"/>
  <c r="BA1060" i="1"/>
  <c r="AZ1060" i="1"/>
  <c r="AY1060" i="1"/>
  <c r="AX1060" i="1"/>
  <c r="AW1060" i="1"/>
  <c r="AT1060" i="1" s="1"/>
  <c r="K1060" i="1" s="1"/>
  <c r="AV1060" i="1"/>
  <c r="AU1060" i="1"/>
  <c r="AS1060" i="1"/>
  <c r="AR1060" i="1"/>
  <c r="M1060" i="1" s="1"/>
  <c r="AQ1060" i="1"/>
  <c r="AO1060" i="1"/>
  <c r="AN1060" i="1"/>
  <c r="AP1060" i="1" s="1"/>
  <c r="AM1060" i="1"/>
  <c r="AL1060" i="1"/>
  <c r="AK1060" i="1"/>
  <c r="AJ1060" i="1"/>
  <c r="AI1060" i="1"/>
  <c r="Q1060" i="1"/>
  <c r="CD1059" i="1"/>
  <c r="BM1059" i="1"/>
  <c r="BL1059" i="1"/>
  <c r="BK1059" i="1"/>
  <c r="BJ1059" i="1"/>
  <c r="BI1059" i="1"/>
  <c r="BH1059" i="1"/>
  <c r="BG1059" i="1"/>
  <c r="BF1059" i="1"/>
  <c r="BE1059" i="1"/>
  <c r="BD1059" i="1"/>
  <c r="BC1059" i="1"/>
  <c r="BB1059" i="1"/>
  <c r="BA1059" i="1"/>
  <c r="AZ1059" i="1"/>
  <c r="AY1059" i="1"/>
  <c r="AX1059" i="1"/>
  <c r="AW1059" i="1"/>
  <c r="AT1059" i="1" s="1"/>
  <c r="K1059" i="1" s="1"/>
  <c r="AV1059" i="1"/>
  <c r="AU1059" i="1"/>
  <c r="AS1059" i="1"/>
  <c r="AR1059" i="1"/>
  <c r="M1059" i="1" s="1"/>
  <c r="AQ1059" i="1"/>
  <c r="AO1059" i="1"/>
  <c r="AN1059" i="1"/>
  <c r="AP1059" i="1" s="1"/>
  <c r="AM1059" i="1"/>
  <c r="AL1059" i="1"/>
  <c r="AK1059" i="1"/>
  <c r="AJ1059" i="1"/>
  <c r="AI1059" i="1"/>
  <c r="CD1058" i="1"/>
  <c r="BM1058" i="1"/>
  <c r="BL1058" i="1"/>
  <c r="BK1058" i="1"/>
  <c r="BJ1058" i="1"/>
  <c r="BI1058" i="1"/>
  <c r="BH1058" i="1"/>
  <c r="BG1058" i="1"/>
  <c r="BF1058" i="1"/>
  <c r="BE1058" i="1"/>
  <c r="BD1058" i="1"/>
  <c r="BC1058" i="1"/>
  <c r="BB1058" i="1"/>
  <c r="BA1058" i="1"/>
  <c r="AZ1058" i="1"/>
  <c r="AY1058" i="1"/>
  <c r="AX1058" i="1"/>
  <c r="AW1058" i="1"/>
  <c r="AT1058" i="1" s="1"/>
  <c r="K1058" i="1" s="1"/>
  <c r="AV1058" i="1"/>
  <c r="AU1058" i="1"/>
  <c r="AS1058" i="1"/>
  <c r="AR1058" i="1"/>
  <c r="M1058" i="1" s="1"/>
  <c r="AQ1058" i="1"/>
  <c r="AO1058" i="1"/>
  <c r="AN1058" i="1"/>
  <c r="AP1058" i="1" s="1"/>
  <c r="AM1058" i="1"/>
  <c r="AL1058" i="1"/>
  <c r="AK1058" i="1"/>
  <c r="AJ1058" i="1"/>
  <c r="AI1058" i="1"/>
  <c r="Q1058" i="1"/>
  <c r="CD1057" i="1"/>
  <c r="BM1057" i="1"/>
  <c r="BL1057" i="1"/>
  <c r="BK1057" i="1"/>
  <c r="BJ1057" i="1"/>
  <c r="BI1057" i="1"/>
  <c r="BH1057" i="1"/>
  <c r="BG1057" i="1"/>
  <c r="BF1057" i="1"/>
  <c r="BE1057" i="1"/>
  <c r="BD1057" i="1"/>
  <c r="BC1057" i="1"/>
  <c r="BB1057" i="1"/>
  <c r="BA1057" i="1"/>
  <c r="AZ1057" i="1"/>
  <c r="AY1057" i="1"/>
  <c r="AX1057" i="1"/>
  <c r="AW1057" i="1"/>
  <c r="AT1057" i="1" s="1"/>
  <c r="K1057" i="1" s="1"/>
  <c r="AV1057" i="1"/>
  <c r="AU1057" i="1"/>
  <c r="AS1057" i="1"/>
  <c r="AR1057" i="1"/>
  <c r="M1057" i="1" s="1"/>
  <c r="AQ1057" i="1"/>
  <c r="AO1057" i="1"/>
  <c r="AN1057" i="1"/>
  <c r="AP1057" i="1" s="1"/>
  <c r="AM1057" i="1"/>
  <c r="AL1057" i="1"/>
  <c r="AK1057" i="1"/>
  <c r="AJ1057" i="1"/>
  <c r="AI1057" i="1"/>
  <c r="Q1057" i="1"/>
  <c r="CD1056" i="1"/>
  <c r="BM1056" i="1"/>
  <c r="BL1056" i="1"/>
  <c r="BK1056" i="1"/>
  <c r="BJ1056" i="1"/>
  <c r="BI1056" i="1"/>
  <c r="BH1056" i="1"/>
  <c r="BG1056" i="1"/>
  <c r="BF1056" i="1"/>
  <c r="BE1056" i="1"/>
  <c r="BD1056" i="1"/>
  <c r="BC1056" i="1"/>
  <c r="BB1056" i="1"/>
  <c r="BA1056" i="1"/>
  <c r="AZ1056" i="1"/>
  <c r="AY1056" i="1"/>
  <c r="AX1056" i="1"/>
  <c r="AW1056" i="1"/>
  <c r="AT1056" i="1" s="1"/>
  <c r="K1056" i="1" s="1"/>
  <c r="AV1056" i="1"/>
  <c r="AU1056" i="1"/>
  <c r="AS1056" i="1"/>
  <c r="AR1056" i="1"/>
  <c r="M1056" i="1" s="1"/>
  <c r="AQ1056" i="1"/>
  <c r="AO1056" i="1"/>
  <c r="AN1056" i="1"/>
  <c r="AP1056" i="1" s="1"/>
  <c r="AM1056" i="1"/>
  <c r="AL1056" i="1"/>
  <c r="AK1056" i="1"/>
  <c r="AJ1056" i="1"/>
  <c r="AI1056" i="1"/>
  <c r="Q1056" i="1"/>
  <c r="CD1055" i="1"/>
  <c r="BM1055" i="1"/>
  <c r="BL1055" i="1"/>
  <c r="BK1055" i="1"/>
  <c r="BJ1055" i="1"/>
  <c r="BI1055" i="1"/>
  <c r="BH1055" i="1"/>
  <c r="BG1055" i="1"/>
  <c r="BF1055" i="1"/>
  <c r="BE1055" i="1"/>
  <c r="BD1055" i="1"/>
  <c r="BC1055" i="1"/>
  <c r="BB1055" i="1"/>
  <c r="BA1055" i="1"/>
  <c r="AZ1055" i="1"/>
  <c r="AY1055" i="1"/>
  <c r="AX1055" i="1"/>
  <c r="AW1055" i="1"/>
  <c r="AT1055" i="1" s="1"/>
  <c r="K1055" i="1" s="1"/>
  <c r="AV1055" i="1"/>
  <c r="AU1055" i="1"/>
  <c r="AS1055" i="1"/>
  <c r="AR1055" i="1"/>
  <c r="M1055" i="1" s="1"/>
  <c r="AQ1055" i="1"/>
  <c r="AO1055" i="1"/>
  <c r="AN1055" i="1"/>
  <c r="AP1055" i="1" s="1"/>
  <c r="AM1055" i="1"/>
  <c r="AL1055" i="1"/>
  <c r="AK1055" i="1"/>
  <c r="AJ1055" i="1"/>
  <c r="AI1055" i="1"/>
  <c r="Q1055" i="1"/>
  <c r="BM1054" i="1"/>
  <c r="BL1054" i="1"/>
  <c r="BK1054" i="1"/>
  <c r="BJ1054" i="1"/>
  <c r="BI1054" i="1"/>
  <c r="BH1054" i="1"/>
  <c r="BG1054" i="1"/>
  <c r="BF1054" i="1"/>
  <c r="BE1054" i="1"/>
  <c r="BD1054" i="1"/>
  <c r="BC1054" i="1"/>
  <c r="BB1054" i="1"/>
  <c r="BA1054" i="1"/>
  <c r="AZ1054" i="1"/>
  <c r="AY1054" i="1"/>
  <c r="AX1054" i="1"/>
  <c r="AW1054" i="1"/>
  <c r="AT1054" i="1" s="1"/>
  <c r="K1054" i="1" s="1"/>
  <c r="AV1054" i="1"/>
  <c r="AU1054" i="1"/>
  <c r="AS1054" i="1"/>
  <c r="AR1054" i="1"/>
  <c r="M1054" i="1" s="1"/>
  <c r="AQ1054" i="1"/>
  <c r="AO1054" i="1"/>
  <c r="AN1054" i="1"/>
  <c r="AP1054" i="1" s="1"/>
  <c r="AM1054" i="1"/>
  <c r="AL1054" i="1"/>
  <c r="AK1054" i="1"/>
  <c r="AJ1054" i="1"/>
  <c r="AI1054" i="1"/>
  <c r="Q1054" i="1"/>
  <c r="BM1053" i="1"/>
  <c r="BL1053" i="1"/>
  <c r="BK1053" i="1"/>
  <c r="BJ1053" i="1"/>
  <c r="BI1053" i="1"/>
  <c r="BH1053" i="1"/>
  <c r="BG1053" i="1"/>
  <c r="BF1053" i="1"/>
  <c r="BE1053" i="1"/>
  <c r="BD1053" i="1"/>
  <c r="BC1053" i="1"/>
  <c r="BB1053" i="1"/>
  <c r="BA1053" i="1"/>
  <c r="AZ1053" i="1"/>
  <c r="AY1053" i="1"/>
  <c r="AX1053" i="1"/>
  <c r="AW1053" i="1"/>
  <c r="AT1053" i="1" s="1"/>
  <c r="K1053" i="1" s="1"/>
  <c r="AV1053" i="1"/>
  <c r="AU1053" i="1"/>
  <c r="AS1053" i="1"/>
  <c r="AR1053" i="1"/>
  <c r="M1053" i="1" s="1"/>
  <c r="AQ1053" i="1"/>
  <c r="AO1053" i="1"/>
  <c r="AN1053" i="1"/>
  <c r="AP1053" i="1" s="1"/>
  <c r="AM1053" i="1"/>
  <c r="AL1053" i="1"/>
  <c r="AK1053" i="1"/>
  <c r="AJ1053" i="1"/>
  <c r="AI1053" i="1"/>
  <c r="Q1053" i="1"/>
  <c r="CD1052" i="1"/>
  <c r="BM1052" i="1"/>
  <c r="BL1052" i="1"/>
  <c r="BK1052" i="1"/>
  <c r="BJ1052" i="1"/>
  <c r="BI1052" i="1"/>
  <c r="BH1052" i="1"/>
  <c r="BG1052" i="1"/>
  <c r="BF1052" i="1"/>
  <c r="BE1052" i="1"/>
  <c r="BD1052" i="1"/>
  <c r="BC1052" i="1"/>
  <c r="BB1052" i="1"/>
  <c r="BA1052" i="1"/>
  <c r="AZ1052" i="1"/>
  <c r="AY1052" i="1"/>
  <c r="AX1052" i="1"/>
  <c r="AW1052" i="1"/>
  <c r="AT1052" i="1" s="1"/>
  <c r="K1052" i="1" s="1"/>
  <c r="AV1052" i="1"/>
  <c r="AU1052" i="1"/>
  <c r="AS1052" i="1"/>
  <c r="AR1052" i="1"/>
  <c r="M1052" i="1" s="1"/>
  <c r="AQ1052" i="1"/>
  <c r="AO1052" i="1"/>
  <c r="AN1052" i="1"/>
  <c r="AP1052" i="1" s="1"/>
  <c r="AM1052" i="1"/>
  <c r="AL1052" i="1"/>
  <c r="AK1052" i="1"/>
  <c r="AJ1052" i="1"/>
  <c r="AI1052" i="1"/>
  <c r="Q1052" i="1"/>
  <c r="BM1051" i="1"/>
  <c r="BL1051" i="1"/>
  <c r="BK1051" i="1"/>
  <c r="BJ1051" i="1"/>
  <c r="BI1051" i="1"/>
  <c r="BH1051" i="1"/>
  <c r="BG1051" i="1"/>
  <c r="BF1051" i="1"/>
  <c r="BE1051" i="1"/>
  <c r="BD1051" i="1"/>
  <c r="BC1051" i="1"/>
  <c r="BB1051" i="1"/>
  <c r="BA1051" i="1"/>
  <c r="AZ1051" i="1"/>
  <c r="AY1051" i="1"/>
  <c r="AX1051" i="1"/>
  <c r="AW1051" i="1"/>
  <c r="AT1051" i="1" s="1"/>
  <c r="K1051" i="1" s="1"/>
  <c r="AV1051" i="1"/>
  <c r="AU1051" i="1"/>
  <c r="AS1051" i="1"/>
  <c r="AR1051" i="1"/>
  <c r="M1051" i="1" s="1"/>
  <c r="AQ1051" i="1"/>
  <c r="AO1051" i="1"/>
  <c r="AN1051" i="1"/>
  <c r="AP1051" i="1" s="1"/>
  <c r="AM1051" i="1"/>
  <c r="AL1051" i="1"/>
  <c r="AK1051" i="1"/>
  <c r="AJ1051" i="1"/>
  <c r="AI1051" i="1"/>
  <c r="Q1051" i="1"/>
  <c r="CD1050" i="1"/>
  <c r="BM1050" i="1"/>
  <c r="BL1050" i="1"/>
  <c r="BK1050" i="1"/>
  <c r="BJ1050" i="1"/>
  <c r="BI1050" i="1"/>
  <c r="BH1050" i="1"/>
  <c r="BG1050" i="1"/>
  <c r="BF1050" i="1"/>
  <c r="BE1050" i="1"/>
  <c r="BD1050" i="1"/>
  <c r="BC1050" i="1"/>
  <c r="BB1050" i="1"/>
  <c r="BA1050" i="1"/>
  <c r="AZ1050" i="1"/>
  <c r="AY1050" i="1"/>
  <c r="AX1050" i="1"/>
  <c r="AW1050" i="1"/>
  <c r="AT1050" i="1" s="1"/>
  <c r="K1050" i="1" s="1"/>
  <c r="AV1050" i="1"/>
  <c r="AU1050" i="1"/>
  <c r="AS1050" i="1"/>
  <c r="AR1050" i="1"/>
  <c r="M1050" i="1" s="1"/>
  <c r="AQ1050" i="1"/>
  <c r="AO1050" i="1"/>
  <c r="AN1050" i="1"/>
  <c r="AP1050" i="1" s="1"/>
  <c r="AM1050" i="1"/>
  <c r="AL1050" i="1"/>
  <c r="AK1050" i="1"/>
  <c r="AJ1050" i="1"/>
  <c r="AI1050" i="1"/>
  <c r="Q1050" i="1"/>
  <c r="CD1049" i="1"/>
  <c r="BM1049" i="1"/>
  <c r="BL1049" i="1"/>
  <c r="BK1049" i="1"/>
  <c r="BJ1049" i="1"/>
  <c r="BI1049" i="1"/>
  <c r="BH1049" i="1"/>
  <c r="BG1049" i="1"/>
  <c r="BF1049" i="1"/>
  <c r="BE1049" i="1"/>
  <c r="BD1049" i="1"/>
  <c r="BC1049" i="1"/>
  <c r="BB1049" i="1"/>
  <c r="BA1049" i="1"/>
  <c r="AZ1049" i="1"/>
  <c r="AY1049" i="1"/>
  <c r="AX1049" i="1"/>
  <c r="AW1049" i="1"/>
  <c r="AT1049" i="1" s="1"/>
  <c r="K1049" i="1" s="1"/>
  <c r="AV1049" i="1"/>
  <c r="AU1049" i="1"/>
  <c r="AS1049" i="1"/>
  <c r="AR1049" i="1"/>
  <c r="M1049" i="1" s="1"/>
  <c r="AQ1049" i="1"/>
  <c r="AO1049" i="1"/>
  <c r="AN1049" i="1"/>
  <c r="AP1049" i="1" s="1"/>
  <c r="AM1049" i="1"/>
  <c r="AL1049" i="1"/>
  <c r="AK1049" i="1"/>
  <c r="AJ1049" i="1"/>
  <c r="AI1049" i="1"/>
  <c r="Q1049" i="1"/>
  <c r="CD1048" i="1"/>
  <c r="BM1048" i="1"/>
  <c r="BL1048" i="1"/>
  <c r="BK1048" i="1"/>
  <c r="BJ1048" i="1"/>
  <c r="BI1048" i="1"/>
  <c r="BH1048" i="1"/>
  <c r="BG1048" i="1"/>
  <c r="BF1048" i="1"/>
  <c r="BE1048" i="1"/>
  <c r="BD1048" i="1"/>
  <c r="BC1048" i="1"/>
  <c r="BB1048" i="1"/>
  <c r="BA1048" i="1"/>
  <c r="AZ1048" i="1"/>
  <c r="AY1048" i="1"/>
  <c r="AX1048" i="1"/>
  <c r="AW1048" i="1"/>
  <c r="AT1048" i="1" s="1"/>
  <c r="K1048" i="1" s="1"/>
  <c r="AV1048" i="1"/>
  <c r="AU1048" i="1"/>
  <c r="AS1048" i="1"/>
  <c r="AR1048" i="1"/>
  <c r="M1048" i="1" s="1"/>
  <c r="AQ1048" i="1"/>
  <c r="AO1048" i="1"/>
  <c r="AN1048" i="1"/>
  <c r="AP1048" i="1" s="1"/>
  <c r="AM1048" i="1"/>
  <c r="AL1048" i="1"/>
  <c r="AK1048" i="1"/>
  <c r="AJ1048" i="1"/>
  <c r="AI1048" i="1"/>
  <c r="Q1048" i="1"/>
  <c r="CD1047" i="1"/>
  <c r="BM1047" i="1"/>
  <c r="BL1047" i="1"/>
  <c r="BK1047" i="1"/>
  <c r="BJ1047" i="1"/>
  <c r="BI1047" i="1"/>
  <c r="BH1047" i="1"/>
  <c r="BG1047" i="1"/>
  <c r="BF1047" i="1"/>
  <c r="BE1047" i="1"/>
  <c r="BD1047" i="1"/>
  <c r="BC1047" i="1"/>
  <c r="BB1047" i="1"/>
  <c r="BA1047" i="1"/>
  <c r="AZ1047" i="1"/>
  <c r="AY1047" i="1"/>
  <c r="AX1047" i="1"/>
  <c r="AW1047" i="1"/>
  <c r="AT1047" i="1" s="1"/>
  <c r="K1047" i="1" s="1"/>
  <c r="AV1047" i="1"/>
  <c r="AU1047" i="1"/>
  <c r="AS1047" i="1"/>
  <c r="AR1047" i="1"/>
  <c r="M1047" i="1" s="1"/>
  <c r="AQ1047" i="1"/>
  <c r="AO1047" i="1"/>
  <c r="AN1047" i="1"/>
  <c r="AP1047" i="1" s="1"/>
  <c r="AM1047" i="1"/>
  <c r="AL1047" i="1"/>
  <c r="AK1047" i="1"/>
  <c r="AJ1047" i="1"/>
  <c r="AI1047" i="1"/>
  <c r="Q1047" i="1"/>
  <c r="BM1046" i="1"/>
  <c r="BL1046" i="1"/>
  <c r="BK1046" i="1"/>
  <c r="BJ1046" i="1"/>
  <c r="BI1046" i="1"/>
  <c r="BH1046" i="1"/>
  <c r="BG1046" i="1"/>
  <c r="BF1046" i="1"/>
  <c r="BE1046" i="1"/>
  <c r="BD1046" i="1"/>
  <c r="BC1046" i="1"/>
  <c r="BB1046" i="1"/>
  <c r="BA1046" i="1"/>
  <c r="AZ1046" i="1"/>
  <c r="AY1046" i="1"/>
  <c r="AX1046" i="1"/>
  <c r="AW1046" i="1"/>
  <c r="AT1046" i="1" s="1"/>
  <c r="K1046" i="1" s="1"/>
  <c r="AV1046" i="1"/>
  <c r="AU1046" i="1"/>
  <c r="AS1046" i="1"/>
  <c r="AR1046" i="1"/>
  <c r="M1046" i="1" s="1"/>
  <c r="AQ1046" i="1"/>
  <c r="AO1046" i="1"/>
  <c r="AN1046" i="1"/>
  <c r="AP1046" i="1" s="1"/>
  <c r="AM1046" i="1"/>
  <c r="AL1046" i="1"/>
  <c r="AK1046" i="1"/>
  <c r="AJ1046" i="1"/>
  <c r="AI1046" i="1"/>
  <c r="Q1046" i="1"/>
  <c r="CD1045" i="1"/>
  <c r="BM1045" i="1"/>
  <c r="BL1045" i="1"/>
  <c r="BK1045" i="1"/>
  <c r="BJ1045" i="1"/>
  <c r="BI1045" i="1"/>
  <c r="BH1045" i="1"/>
  <c r="BG1045" i="1"/>
  <c r="BF1045" i="1"/>
  <c r="BE1045" i="1"/>
  <c r="BD1045" i="1"/>
  <c r="BC1045" i="1"/>
  <c r="BB1045" i="1"/>
  <c r="BA1045" i="1"/>
  <c r="AZ1045" i="1"/>
  <c r="AY1045" i="1"/>
  <c r="AX1045" i="1"/>
  <c r="AW1045" i="1"/>
  <c r="AT1045" i="1" s="1"/>
  <c r="K1045" i="1" s="1"/>
  <c r="AV1045" i="1"/>
  <c r="AU1045" i="1"/>
  <c r="AS1045" i="1"/>
  <c r="AR1045" i="1"/>
  <c r="M1045" i="1" s="1"/>
  <c r="AQ1045" i="1"/>
  <c r="AO1045" i="1"/>
  <c r="AN1045" i="1"/>
  <c r="AP1045" i="1" s="1"/>
  <c r="AM1045" i="1"/>
  <c r="AL1045" i="1"/>
  <c r="AK1045" i="1"/>
  <c r="AJ1045" i="1"/>
  <c r="AI1045" i="1"/>
  <c r="Q1045" i="1"/>
  <c r="CD1044" i="1"/>
  <c r="BM1044" i="1"/>
  <c r="BL1044" i="1"/>
  <c r="BK1044" i="1"/>
  <c r="BJ1044" i="1"/>
  <c r="BI1044" i="1"/>
  <c r="BH1044" i="1"/>
  <c r="BG1044" i="1"/>
  <c r="BF1044" i="1"/>
  <c r="BE1044" i="1"/>
  <c r="BD1044" i="1"/>
  <c r="BC1044" i="1"/>
  <c r="BB1044" i="1"/>
  <c r="BA1044" i="1"/>
  <c r="AZ1044" i="1"/>
  <c r="AY1044" i="1"/>
  <c r="AX1044" i="1"/>
  <c r="AW1044" i="1"/>
  <c r="AT1044" i="1" s="1"/>
  <c r="K1044" i="1" s="1"/>
  <c r="AV1044" i="1"/>
  <c r="AU1044" i="1"/>
  <c r="AS1044" i="1"/>
  <c r="AR1044" i="1"/>
  <c r="M1044" i="1" s="1"/>
  <c r="AQ1044" i="1"/>
  <c r="AO1044" i="1"/>
  <c r="AN1044" i="1"/>
  <c r="AP1044" i="1" s="1"/>
  <c r="AM1044" i="1"/>
  <c r="AL1044" i="1"/>
  <c r="AK1044" i="1"/>
  <c r="AJ1044" i="1"/>
  <c r="AI1044" i="1"/>
  <c r="Q1044" i="1"/>
  <c r="CD1043" i="1"/>
  <c r="BM1043" i="1"/>
  <c r="BL1043" i="1"/>
  <c r="BK1043" i="1"/>
  <c r="BJ1043" i="1"/>
  <c r="BI1043" i="1"/>
  <c r="BH1043" i="1"/>
  <c r="BG1043" i="1"/>
  <c r="BF1043" i="1"/>
  <c r="BE1043" i="1"/>
  <c r="BD1043" i="1"/>
  <c r="BC1043" i="1"/>
  <c r="BB1043" i="1"/>
  <c r="BA1043" i="1"/>
  <c r="AZ1043" i="1"/>
  <c r="AY1043" i="1"/>
  <c r="AX1043" i="1"/>
  <c r="AW1043" i="1"/>
  <c r="AT1043" i="1" s="1"/>
  <c r="K1043" i="1" s="1"/>
  <c r="AV1043" i="1"/>
  <c r="AU1043" i="1"/>
  <c r="AS1043" i="1"/>
  <c r="AR1043" i="1"/>
  <c r="M1043" i="1" s="1"/>
  <c r="AQ1043" i="1"/>
  <c r="AO1043" i="1"/>
  <c r="AN1043" i="1"/>
  <c r="AP1043" i="1" s="1"/>
  <c r="AM1043" i="1"/>
  <c r="AL1043" i="1"/>
  <c r="AK1043" i="1"/>
  <c r="AJ1043" i="1"/>
  <c r="AI1043" i="1"/>
  <c r="Q1043" i="1"/>
  <c r="CD1042" i="1"/>
  <c r="BM1042" i="1"/>
  <c r="BL1042" i="1"/>
  <c r="BK1042" i="1"/>
  <c r="BJ1042" i="1"/>
  <c r="BI1042" i="1"/>
  <c r="BH1042" i="1"/>
  <c r="BG1042" i="1"/>
  <c r="BF1042" i="1"/>
  <c r="BE1042" i="1"/>
  <c r="BD1042" i="1"/>
  <c r="BC1042" i="1"/>
  <c r="BB1042" i="1"/>
  <c r="BA1042" i="1"/>
  <c r="AZ1042" i="1"/>
  <c r="AY1042" i="1"/>
  <c r="AX1042" i="1"/>
  <c r="AW1042" i="1"/>
  <c r="AT1042" i="1" s="1"/>
  <c r="K1042" i="1" s="1"/>
  <c r="AV1042" i="1"/>
  <c r="AU1042" i="1"/>
  <c r="AS1042" i="1"/>
  <c r="AR1042" i="1"/>
  <c r="M1042" i="1" s="1"/>
  <c r="AQ1042" i="1"/>
  <c r="AO1042" i="1"/>
  <c r="AN1042" i="1"/>
  <c r="AP1042" i="1" s="1"/>
  <c r="AM1042" i="1"/>
  <c r="AL1042" i="1"/>
  <c r="AK1042" i="1"/>
  <c r="AJ1042" i="1"/>
  <c r="AI1042" i="1"/>
  <c r="Q1042" i="1"/>
  <c r="BM1041" i="1"/>
  <c r="BL1041" i="1"/>
  <c r="BK1041" i="1"/>
  <c r="BJ1041" i="1"/>
  <c r="BI1041" i="1"/>
  <c r="BH1041" i="1"/>
  <c r="BG1041" i="1"/>
  <c r="BF1041" i="1"/>
  <c r="BE1041" i="1"/>
  <c r="BD1041" i="1"/>
  <c r="BC1041" i="1"/>
  <c r="BB1041" i="1"/>
  <c r="BA1041" i="1"/>
  <c r="AZ1041" i="1"/>
  <c r="AY1041" i="1"/>
  <c r="AX1041" i="1"/>
  <c r="AW1041" i="1"/>
  <c r="AT1041" i="1" s="1"/>
  <c r="K1041" i="1" s="1"/>
  <c r="AV1041" i="1"/>
  <c r="AU1041" i="1"/>
  <c r="AS1041" i="1"/>
  <c r="AR1041" i="1"/>
  <c r="M1041" i="1" s="1"/>
  <c r="AQ1041" i="1"/>
  <c r="AO1041" i="1"/>
  <c r="AN1041" i="1"/>
  <c r="AP1041" i="1" s="1"/>
  <c r="AM1041" i="1"/>
  <c r="AL1041" i="1"/>
  <c r="AK1041" i="1"/>
  <c r="AJ1041" i="1"/>
  <c r="AI1041" i="1"/>
  <c r="Q1041" i="1"/>
  <c r="BM1040" i="1"/>
  <c r="BL1040" i="1"/>
  <c r="BK1040" i="1"/>
  <c r="BJ1040" i="1"/>
  <c r="BI1040" i="1"/>
  <c r="BH1040" i="1"/>
  <c r="BG1040" i="1"/>
  <c r="BF1040" i="1"/>
  <c r="BE1040" i="1"/>
  <c r="BD1040" i="1"/>
  <c r="BC1040" i="1"/>
  <c r="BB1040" i="1"/>
  <c r="BA1040" i="1"/>
  <c r="AZ1040" i="1"/>
  <c r="AY1040" i="1"/>
  <c r="AX1040" i="1"/>
  <c r="AW1040" i="1"/>
  <c r="AT1040" i="1" s="1"/>
  <c r="K1040" i="1" s="1"/>
  <c r="AV1040" i="1"/>
  <c r="AU1040" i="1"/>
  <c r="AS1040" i="1"/>
  <c r="AR1040" i="1"/>
  <c r="M1040" i="1" s="1"/>
  <c r="AQ1040" i="1"/>
  <c r="AO1040" i="1"/>
  <c r="AN1040" i="1"/>
  <c r="AP1040" i="1" s="1"/>
  <c r="AM1040" i="1"/>
  <c r="AL1040" i="1"/>
  <c r="AK1040" i="1"/>
  <c r="AJ1040" i="1"/>
  <c r="AI1040" i="1"/>
  <c r="Q1040" i="1"/>
  <c r="CD1039" i="1"/>
  <c r="BM1039" i="1"/>
  <c r="BL1039" i="1"/>
  <c r="BK1039" i="1"/>
  <c r="BJ1039" i="1"/>
  <c r="BI1039" i="1"/>
  <c r="BH1039" i="1"/>
  <c r="BG1039" i="1"/>
  <c r="BF1039" i="1"/>
  <c r="BE1039" i="1"/>
  <c r="BD1039" i="1"/>
  <c r="BC1039" i="1"/>
  <c r="BB1039" i="1"/>
  <c r="BA1039" i="1"/>
  <c r="AZ1039" i="1"/>
  <c r="AY1039" i="1"/>
  <c r="AX1039" i="1"/>
  <c r="AW1039" i="1"/>
  <c r="AT1039" i="1" s="1"/>
  <c r="K1039" i="1" s="1"/>
  <c r="AV1039" i="1"/>
  <c r="AU1039" i="1"/>
  <c r="AS1039" i="1"/>
  <c r="AR1039" i="1"/>
  <c r="M1039" i="1" s="1"/>
  <c r="AQ1039" i="1"/>
  <c r="AO1039" i="1"/>
  <c r="AN1039" i="1"/>
  <c r="AP1039" i="1" s="1"/>
  <c r="AM1039" i="1"/>
  <c r="AL1039" i="1"/>
  <c r="AK1039" i="1"/>
  <c r="AJ1039" i="1"/>
  <c r="AI1039" i="1"/>
  <c r="CD1038" i="1"/>
  <c r="BM1038" i="1"/>
  <c r="BL1038" i="1"/>
  <c r="BK1038" i="1"/>
  <c r="BJ1038" i="1"/>
  <c r="BI1038" i="1"/>
  <c r="BH1038" i="1"/>
  <c r="BG1038" i="1"/>
  <c r="BF1038" i="1"/>
  <c r="BE1038" i="1"/>
  <c r="BD1038" i="1"/>
  <c r="BC1038" i="1"/>
  <c r="BB1038" i="1"/>
  <c r="BA1038" i="1"/>
  <c r="AZ1038" i="1"/>
  <c r="AY1038" i="1"/>
  <c r="AX1038" i="1"/>
  <c r="AW1038" i="1"/>
  <c r="AT1038" i="1" s="1"/>
  <c r="K1038" i="1" s="1"/>
  <c r="AV1038" i="1"/>
  <c r="AU1038" i="1"/>
  <c r="AS1038" i="1"/>
  <c r="AR1038" i="1"/>
  <c r="M1038" i="1" s="1"/>
  <c r="AQ1038" i="1"/>
  <c r="AO1038" i="1"/>
  <c r="AN1038" i="1"/>
  <c r="AP1038" i="1" s="1"/>
  <c r="AM1038" i="1"/>
  <c r="AL1038" i="1"/>
  <c r="AK1038" i="1"/>
  <c r="AJ1038" i="1"/>
  <c r="AI1038" i="1"/>
  <c r="Q1038" i="1"/>
  <c r="CD1037" i="1"/>
  <c r="BM1037" i="1"/>
  <c r="BL1037" i="1"/>
  <c r="BK1037" i="1"/>
  <c r="BJ1037" i="1"/>
  <c r="BI1037" i="1"/>
  <c r="BH1037" i="1"/>
  <c r="BG1037" i="1"/>
  <c r="BF1037" i="1"/>
  <c r="BE1037" i="1"/>
  <c r="BD1037" i="1"/>
  <c r="BC1037" i="1"/>
  <c r="BB1037" i="1"/>
  <c r="BA1037" i="1"/>
  <c r="AZ1037" i="1"/>
  <c r="AY1037" i="1"/>
  <c r="AX1037" i="1"/>
  <c r="AW1037" i="1"/>
  <c r="AT1037" i="1" s="1"/>
  <c r="K1037" i="1" s="1"/>
  <c r="AV1037" i="1"/>
  <c r="AU1037" i="1"/>
  <c r="AS1037" i="1"/>
  <c r="AR1037" i="1"/>
  <c r="M1037" i="1" s="1"/>
  <c r="AQ1037" i="1"/>
  <c r="AO1037" i="1"/>
  <c r="AN1037" i="1"/>
  <c r="AP1037" i="1" s="1"/>
  <c r="AM1037" i="1"/>
  <c r="AL1037" i="1"/>
  <c r="AK1037" i="1"/>
  <c r="AJ1037" i="1"/>
  <c r="AI1037" i="1"/>
  <c r="CD1036" i="1"/>
  <c r="BM1036" i="1"/>
  <c r="BL1036" i="1"/>
  <c r="BK1036" i="1"/>
  <c r="BJ1036" i="1"/>
  <c r="BI1036" i="1"/>
  <c r="BH1036" i="1"/>
  <c r="BG1036" i="1"/>
  <c r="BF1036" i="1"/>
  <c r="BE1036" i="1"/>
  <c r="BD1036" i="1"/>
  <c r="BC1036" i="1"/>
  <c r="BB1036" i="1"/>
  <c r="BA1036" i="1"/>
  <c r="AZ1036" i="1"/>
  <c r="AY1036" i="1"/>
  <c r="AX1036" i="1"/>
  <c r="AW1036" i="1"/>
  <c r="AT1036" i="1" s="1"/>
  <c r="K1036" i="1" s="1"/>
  <c r="AV1036" i="1"/>
  <c r="AU1036" i="1"/>
  <c r="AS1036" i="1"/>
  <c r="AR1036" i="1"/>
  <c r="M1036" i="1" s="1"/>
  <c r="AQ1036" i="1"/>
  <c r="AO1036" i="1"/>
  <c r="AN1036" i="1"/>
  <c r="AP1036" i="1" s="1"/>
  <c r="AM1036" i="1"/>
  <c r="AL1036" i="1"/>
  <c r="AK1036" i="1"/>
  <c r="AJ1036" i="1"/>
  <c r="AI1036" i="1"/>
  <c r="CD1035" i="1"/>
  <c r="BM1035" i="1"/>
  <c r="BL1035" i="1"/>
  <c r="BK1035" i="1"/>
  <c r="BJ1035" i="1"/>
  <c r="BI1035" i="1"/>
  <c r="BH1035" i="1"/>
  <c r="BG1035" i="1"/>
  <c r="BF1035" i="1"/>
  <c r="BE1035" i="1"/>
  <c r="BD1035" i="1"/>
  <c r="BC1035" i="1"/>
  <c r="BB1035" i="1"/>
  <c r="BA1035" i="1"/>
  <c r="AZ1035" i="1"/>
  <c r="AY1035" i="1"/>
  <c r="AX1035" i="1"/>
  <c r="AW1035" i="1"/>
  <c r="AT1035" i="1" s="1"/>
  <c r="K1035" i="1" s="1"/>
  <c r="AV1035" i="1"/>
  <c r="AU1035" i="1"/>
  <c r="AS1035" i="1"/>
  <c r="AR1035" i="1"/>
  <c r="M1035" i="1" s="1"/>
  <c r="AQ1035" i="1"/>
  <c r="AO1035" i="1"/>
  <c r="AN1035" i="1"/>
  <c r="AP1035" i="1" s="1"/>
  <c r="AM1035" i="1"/>
  <c r="AL1035" i="1"/>
  <c r="AK1035" i="1"/>
  <c r="AJ1035" i="1"/>
  <c r="AI1035" i="1"/>
  <c r="Q1035" i="1"/>
  <c r="CD1034" i="1"/>
  <c r="BM1034" i="1"/>
  <c r="BL1034" i="1"/>
  <c r="BK1034" i="1"/>
  <c r="BJ1034" i="1"/>
  <c r="BI1034" i="1"/>
  <c r="BH1034" i="1"/>
  <c r="BG1034" i="1"/>
  <c r="BF1034" i="1"/>
  <c r="BE1034" i="1"/>
  <c r="BD1034" i="1"/>
  <c r="BC1034" i="1"/>
  <c r="BB1034" i="1"/>
  <c r="BA1034" i="1"/>
  <c r="AZ1034" i="1"/>
  <c r="AY1034" i="1"/>
  <c r="AX1034" i="1"/>
  <c r="AW1034" i="1"/>
  <c r="AT1034" i="1" s="1"/>
  <c r="K1034" i="1" s="1"/>
  <c r="AV1034" i="1"/>
  <c r="AU1034" i="1"/>
  <c r="AS1034" i="1"/>
  <c r="AR1034" i="1"/>
  <c r="M1034" i="1" s="1"/>
  <c r="AQ1034" i="1"/>
  <c r="AO1034" i="1"/>
  <c r="AN1034" i="1"/>
  <c r="AP1034" i="1" s="1"/>
  <c r="AM1034" i="1"/>
  <c r="AL1034" i="1"/>
  <c r="AK1034" i="1"/>
  <c r="AJ1034" i="1"/>
  <c r="AI1034" i="1"/>
  <c r="CD1033" i="1"/>
  <c r="BM1033" i="1"/>
  <c r="BL1033" i="1"/>
  <c r="BK1033" i="1"/>
  <c r="BJ1033" i="1"/>
  <c r="BI1033" i="1"/>
  <c r="BH1033" i="1"/>
  <c r="BG1033" i="1"/>
  <c r="BF1033" i="1"/>
  <c r="BE1033" i="1"/>
  <c r="BD1033" i="1"/>
  <c r="BC1033" i="1"/>
  <c r="BB1033" i="1"/>
  <c r="BA1033" i="1"/>
  <c r="AZ1033" i="1"/>
  <c r="AY1033" i="1"/>
  <c r="AX1033" i="1"/>
  <c r="AW1033" i="1"/>
  <c r="AT1033" i="1" s="1"/>
  <c r="K1033" i="1" s="1"/>
  <c r="AV1033" i="1"/>
  <c r="AU1033" i="1"/>
  <c r="AS1033" i="1"/>
  <c r="AR1033" i="1"/>
  <c r="M1033" i="1" s="1"/>
  <c r="AQ1033" i="1"/>
  <c r="AO1033" i="1"/>
  <c r="AN1033" i="1"/>
  <c r="AP1033" i="1" s="1"/>
  <c r="AM1033" i="1"/>
  <c r="AL1033" i="1"/>
  <c r="AK1033" i="1"/>
  <c r="AJ1033" i="1"/>
  <c r="AI1033" i="1"/>
  <c r="CD1032" i="1"/>
  <c r="BM1032" i="1"/>
  <c r="BL1032" i="1"/>
  <c r="BK1032" i="1"/>
  <c r="BJ1032" i="1"/>
  <c r="BI1032" i="1"/>
  <c r="BH1032" i="1"/>
  <c r="BG1032" i="1"/>
  <c r="BF1032" i="1"/>
  <c r="BE1032" i="1"/>
  <c r="BD1032" i="1"/>
  <c r="BC1032" i="1"/>
  <c r="BB1032" i="1"/>
  <c r="BA1032" i="1"/>
  <c r="AZ1032" i="1"/>
  <c r="AY1032" i="1"/>
  <c r="AX1032" i="1"/>
  <c r="AW1032" i="1"/>
  <c r="AT1032" i="1" s="1"/>
  <c r="K1032" i="1" s="1"/>
  <c r="AV1032" i="1"/>
  <c r="AU1032" i="1"/>
  <c r="AS1032" i="1"/>
  <c r="AR1032" i="1"/>
  <c r="M1032" i="1" s="1"/>
  <c r="AQ1032" i="1"/>
  <c r="AO1032" i="1"/>
  <c r="AN1032" i="1"/>
  <c r="AP1032" i="1" s="1"/>
  <c r="AM1032" i="1"/>
  <c r="AL1032" i="1"/>
  <c r="AK1032" i="1"/>
  <c r="AJ1032" i="1"/>
  <c r="AI1032" i="1"/>
  <c r="AH1032" i="1"/>
  <c r="CD1031" i="1"/>
  <c r="BM1031" i="1"/>
  <c r="BL1031" i="1"/>
  <c r="BK1031" i="1"/>
  <c r="BJ1031" i="1"/>
  <c r="BI1031" i="1"/>
  <c r="BH1031" i="1"/>
  <c r="BG1031" i="1"/>
  <c r="BF1031" i="1"/>
  <c r="BE1031" i="1"/>
  <c r="BD1031" i="1"/>
  <c r="BC1031" i="1"/>
  <c r="BB1031" i="1"/>
  <c r="BA1031" i="1"/>
  <c r="AZ1031" i="1"/>
  <c r="AY1031" i="1"/>
  <c r="AX1031" i="1"/>
  <c r="AW1031" i="1"/>
  <c r="AT1031" i="1" s="1"/>
  <c r="K1031" i="1" s="1"/>
  <c r="AV1031" i="1"/>
  <c r="AU1031" i="1"/>
  <c r="AS1031" i="1"/>
  <c r="AR1031" i="1"/>
  <c r="M1031" i="1" s="1"/>
  <c r="AQ1031" i="1"/>
  <c r="AO1031" i="1"/>
  <c r="AN1031" i="1"/>
  <c r="AP1031" i="1" s="1"/>
  <c r="AM1031" i="1"/>
  <c r="AL1031" i="1"/>
  <c r="AK1031" i="1"/>
  <c r="AJ1031" i="1"/>
  <c r="AI1031" i="1"/>
  <c r="Q1031" i="1"/>
  <c r="CD1030" i="1"/>
  <c r="BM1030" i="1"/>
  <c r="BL1030" i="1"/>
  <c r="BK1030" i="1"/>
  <c r="BJ1030" i="1"/>
  <c r="BI1030" i="1"/>
  <c r="BH1030" i="1"/>
  <c r="BG1030" i="1"/>
  <c r="BF1030" i="1"/>
  <c r="BE1030" i="1"/>
  <c r="BD1030" i="1"/>
  <c r="BC1030" i="1"/>
  <c r="BB1030" i="1"/>
  <c r="BA1030" i="1"/>
  <c r="AZ1030" i="1"/>
  <c r="AY1030" i="1"/>
  <c r="AX1030" i="1"/>
  <c r="AW1030" i="1"/>
  <c r="AT1030" i="1" s="1"/>
  <c r="K1030" i="1" s="1"/>
  <c r="AV1030" i="1"/>
  <c r="AU1030" i="1"/>
  <c r="AS1030" i="1"/>
  <c r="AR1030" i="1"/>
  <c r="M1030" i="1" s="1"/>
  <c r="AQ1030" i="1"/>
  <c r="AO1030" i="1"/>
  <c r="AN1030" i="1"/>
  <c r="AP1030" i="1" s="1"/>
  <c r="AM1030" i="1"/>
  <c r="AL1030" i="1"/>
  <c r="AK1030" i="1"/>
  <c r="AJ1030" i="1"/>
  <c r="AI1030" i="1"/>
  <c r="AH1030" i="1"/>
  <c r="BM1029" i="1"/>
  <c r="BL1029" i="1"/>
  <c r="BK1029" i="1"/>
  <c r="BJ1029" i="1"/>
  <c r="BI1029" i="1"/>
  <c r="BH1029" i="1"/>
  <c r="BG1029" i="1"/>
  <c r="BF1029" i="1"/>
  <c r="BE1029" i="1"/>
  <c r="BD1029" i="1"/>
  <c r="BC1029" i="1"/>
  <c r="BB1029" i="1"/>
  <c r="BA1029" i="1"/>
  <c r="AZ1029" i="1"/>
  <c r="AY1029" i="1"/>
  <c r="AX1029" i="1"/>
  <c r="AW1029" i="1"/>
  <c r="AT1029" i="1" s="1"/>
  <c r="K1029" i="1" s="1"/>
  <c r="AV1029" i="1"/>
  <c r="AU1029" i="1"/>
  <c r="AS1029" i="1"/>
  <c r="AR1029" i="1"/>
  <c r="M1029" i="1" s="1"/>
  <c r="AG1029" i="1" s="1"/>
  <c r="AQ1029" i="1"/>
  <c r="AO1029" i="1"/>
  <c r="AN1029" i="1"/>
  <c r="AP1029" i="1" s="1"/>
  <c r="AM1029" i="1"/>
  <c r="AL1029" i="1"/>
  <c r="AK1029" i="1"/>
  <c r="AJ1029" i="1"/>
  <c r="AI1029" i="1"/>
  <c r="AH1029" i="1"/>
  <c r="CD1028" i="1"/>
  <c r="BM1028" i="1"/>
  <c r="BL1028" i="1"/>
  <c r="BK1028" i="1"/>
  <c r="BJ1028" i="1"/>
  <c r="BI1028" i="1"/>
  <c r="BH1028" i="1"/>
  <c r="BG1028" i="1"/>
  <c r="BF1028" i="1"/>
  <c r="BE1028" i="1"/>
  <c r="BD1028" i="1"/>
  <c r="BC1028" i="1"/>
  <c r="BB1028" i="1"/>
  <c r="BA1028" i="1"/>
  <c r="AZ1028" i="1"/>
  <c r="AY1028" i="1"/>
  <c r="AX1028" i="1"/>
  <c r="AW1028" i="1"/>
  <c r="AT1028" i="1" s="1"/>
  <c r="K1028" i="1" s="1"/>
  <c r="AV1028" i="1"/>
  <c r="AU1028" i="1"/>
  <c r="AS1028" i="1"/>
  <c r="AR1028" i="1"/>
  <c r="M1028" i="1" s="1"/>
  <c r="AQ1028" i="1"/>
  <c r="AO1028" i="1"/>
  <c r="AN1028" i="1"/>
  <c r="AP1028" i="1" s="1"/>
  <c r="AM1028" i="1"/>
  <c r="AL1028" i="1"/>
  <c r="AK1028" i="1"/>
  <c r="AJ1028" i="1"/>
  <c r="AI1028" i="1"/>
  <c r="Q1028" i="1"/>
  <c r="CD1027" i="1"/>
  <c r="BM1027" i="1"/>
  <c r="BL1027" i="1"/>
  <c r="BK1027" i="1"/>
  <c r="BJ1027" i="1"/>
  <c r="BI1027" i="1"/>
  <c r="BH1027" i="1"/>
  <c r="BG1027" i="1"/>
  <c r="BF1027" i="1"/>
  <c r="BE1027" i="1"/>
  <c r="BD1027" i="1"/>
  <c r="BC1027" i="1"/>
  <c r="BB1027" i="1"/>
  <c r="BA1027" i="1"/>
  <c r="AZ1027" i="1"/>
  <c r="AY1027" i="1"/>
  <c r="AX1027" i="1"/>
  <c r="AW1027" i="1"/>
  <c r="AT1027" i="1" s="1"/>
  <c r="K1027" i="1" s="1"/>
  <c r="AV1027" i="1"/>
  <c r="AU1027" i="1"/>
  <c r="AS1027" i="1"/>
  <c r="AR1027" i="1"/>
  <c r="M1027" i="1" s="1"/>
  <c r="AQ1027" i="1"/>
  <c r="AO1027" i="1"/>
  <c r="AN1027" i="1"/>
  <c r="AP1027" i="1" s="1"/>
  <c r="AM1027" i="1"/>
  <c r="AL1027" i="1"/>
  <c r="AK1027" i="1"/>
  <c r="AJ1027" i="1"/>
  <c r="AI1027" i="1"/>
  <c r="Q1027" i="1"/>
  <c r="CD1026" i="1"/>
  <c r="BM1026" i="1"/>
  <c r="BL1026" i="1"/>
  <c r="BK1026" i="1"/>
  <c r="BJ1026" i="1"/>
  <c r="BI1026" i="1"/>
  <c r="BH1026" i="1"/>
  <c r="BG1026" i="1"/>
  <c r="BF1026" i="1"/>
  <c r="BE1026" i="1"/>
  <c r="BD1026" i="1"/>
  <c r="BC1026" i="1"/>
  <c r="BB1026" i="1"/>
  <c r="BA1026" i="1"/>
  <c r="AZ1026" i="1"/>
  <c r="AY1026" i="1"/>
  <c r="AX1026" i="1"/>
  <c r="AW1026" i="1"/>
  <c r="AT1026" i="1" s="1"/>
  <c r="K1026" i="1" s="1"/>
  <c r="AV1026" i="1"/>
  <c r="AU1026" i="1"/>
  <c r="AS1026" i="1"/>
  <c r="AR1026" i="1"/>
  <c r="M1026" i="1" s="1"/>
  <c r="AQ1026" i="1"/>
  <c r="AO1026" i="1"/>
  <c r="AN1026" i="1"/>
  <c r="AP1026" i="1" s="1"/>
  <c r="AM1026" i="1"/>
  <c r="AL1026" i="1"/>
  <c r="AK1026" i="1"/>
  <c r="AJ1026" i="1"/>
  <c r="AI1026" i="1"/>
  <c r="CD1025" i="1"/>
  <c r="BM1025" i="1"/>
  <c r="BL1025" i="1"/>
  <c r="BK1025" i="1"/>
  <c r="BJ1025" i="1"/>
  <c r="BI1025" i="1"/>
  <c r="BH1025" i="1"/>
  <c r="BG1025" i="1"/>
  <c r="BF1025" i="1"/>
  <c r="BE1025" i="1"/>
  <c r="BD1025" i="1"/>
  <c r="BC1025" i="1"/>
  <c r="BB1025" i="1"/>
  <c r="BA1025" i="1"/>
  <c r="AZ1025" i="1"/>
  <c r="AY1025" i="1"/>
  <c r="AX1025" i="1"/>
  <c r="AW1025" i="1"/>
  <c r="AV1025" i="1"/>
  <c r="AU1025" i="1"/>
  <c r="AS1025" i="1"/>
  <c r="AR1025" i="1"/>
  <c r="M1025" i="1" s="1"/>
  <c r="AQ1025" i="1"/>
  <c r="AO1025" i="1"/>
  <c r="AN1025" i="1"/>
  <c r="AP1025" i="1" s="1"/>
  <c r="AM1025" i="1"/>
  <c r="AL1025" i="1"/>
  <c r="AK1025" i="1"/>
  <c r="AJ1025" i="1"/>
  <c r="AI1025" i="1"/>
  <c r="CD1024" i="1"/>
  <c r="BM1024" i="1"/>
  <c r="BL1024" i="1"/>
  <c r="BK1024" i="1"/>
  <c r="BJ1024" i="1"/>
  <c r="BI1024" i="1"/>
  <c r="BH1024" i="1"/>
  <c r="BG1024" i="1"/>
  <c r="BF1024" i="1"/>
  <c r="BE1024" i="1"/>
  <c r="BD1024" i="1"/>
  <c r="BC1024" i="1"/>
  <c r="BB1024" i="1"/>
  <c r="BA1024" i="1"/>
  <c r="AZ1024" i="1"/>
  <c r="AY1024" i="1"/>
  <c r="AX1024" i="1"/>
  <c r="AW1024" i="1"/>
  <c r="AV1024" i="1"/>
  <c r="AU1024" i="1"/>
  <c r="AS1024" i="1"/>
  <c r="AR1024" i="1"/>
  <c r="M1024" i="1" s="1"/>
  <c r="AQ1024" i="1"/>
  <c r="AO1024" i="1"/>
  <c r="AN1024" i="1"/>
  <c r="AP1024" i="1" s="1"/>
  <c r="AM1024" i="1"/>
  <c r="AL1024" i="1"/>
  <c r="AK1024" i="1"/>
  <c r="AJ1024" i="1"/>
  <c r="AI1024" i="1"/>
  <c r="Q1024" i="1"/>
  <c r="CD1023" i="1"/>
  <c r="BM1023" i="1"/>
  <c r="BL1023" i="1"/>
  <c r="BK1023" i="1"/>
  <c r="BJ1023" i="1"/>
  <c r="BI1023" i="1"/>
  <c r="BH1023" i="1"/>
  <c r="BG1023" i="1"/>
  <c r="BF1023" i="1"/>
  <c r="BE1023" i="1"/>
  <c r="BD1023" i="1"/>
  <c r="BC1023" i="1"/>
  <c r="BB1023" i="1"/>
  <c r="BA1023" i="1"/>
  <c r="AZ1023" i="1"/>
  <c r="AY1023" i="1"/>
  <c r="AX1023" i="1"/>
  <c r="AW1023" i="1"/>
  <c r="AT1023" i="1" s="1"/>
  <c r="K1023" i="1" s="1"/>
  <c r="AV1023" i="1"/>
  <c r="AU1023" i="1"/>
  <c r="AS1023" i="1"/>
  <c r="AR1023" i="1"/>
  <c r="M1023" i="1" s="1"/>
  <c r="AQ1023" i="1"/>
  <c r="AO1023" i="1"/>
  <c r="AN1023" i="1"/>
  <c r="AP1023" i="1" s="1"/>
  <c r="AM1023" i="1"/>
  <c r="AL1023" i="1"/>
  <c r="AK1023" i="1"/>
  <c r="AJ1023" i="1"/>
  <c r="AI1023" i="1"/>
  <c r="CD1022" i="1"/>
  <c r="BM1022" i="1"/>
  <c r="BL1022" i="1"/>
  <c r="BK1022" i="1"/>
  <c r="BJ1022" i="1"/>
  <c r="BI1022" i="1"/>
  <c r="BH1022" i="1"/>
  <c r="BG1022" i="1"/>
  <c r="BF1022" i="1"/>
  <c r="BE1022" i="1"/>
  <c r="BD1022" i="1"/>
  <c r="BC1022" i="1"/>
  <c r="BB1022" i="1"/>
  <c r="BA1022" i="1"/>
  <c r="AZ1022" i="1"/>
  <c r="AY1022" i="1"/>
  <c r="AX1022" i="1"/>
  <c r="AW1022" i="1"/>
  <c r="AT1022" i="1" s="1"/>
  <c r="K1022" i="1" s="1"/>
  <c r="AV1022" i="1"/>
  <c r="AU1022" i="1"/>
  <c r="AS1022" i="1"/>
  <c r="AR1022" i="1"/>
  <c r="M1022" i="1" s="1"/>
  <c r="AQ1022" i="1"/>
  <c r="AO1022" i="1"/>
  <c r="AN1022" i="1"/>
  <c r="AP1022" i="1" s="1"/>
  <c r="AM1022" i="1"/>
  <c r="AL1022" i="1"/>
  <c r="AK1022" i="1"/>
  <c r="AJ1022" i="1"/>
  <c r="AI1022" i="1"/>
  <c r="CD1021" i="1"/>
  <c r="BM1021" i="1"/>
  <c r="BL1021" i="1"/>
  <c r="BK1021" i="1"/>
  <c r="BJ1021" i="1"/>
  <c r="BI1021" i="1"/>
  <c r="BH1021" i="1"/>
  <c r="BG1021" i="1"/>
  <c r="BF1021" i="1"/>
  <c r="BE1021" i="1"/>
  <c r="BD1021" i="1"/>
  <c r="BC1021" i="1"/>
  <c r="BB1021" i="1"/>
  <c r="BA1021" i="1"/>
  <c r="AZ1021" i="1"/>
  <c r="AY1021" i="1"/>
  <c r="AX1021" i="1"/>
  <c r="AW1021" i="1"/>
  <c r="AT1021" i="1" s="1"/>
  <c r="K1021" i="1" s="1"/>
  <c r="AV1021" i="1"/>
  <c r="AU1021" i="1"/>
  <c r="AS1021" i="1"/>
  <c r="AR1021" i="1"/>
  <c r="M1021" i="1" s="1"/>
  <c r="AQ1021" i="1"/>
  <c r="AO1021" i="1"/>
  <c r="AN1021" i="1"/>
  <c r="AP1021" i="1" s="1"/>
  <c r="AM1021" i="1"/>
  <c r="AL1021" i="1"/>
  <c r="AK1021" i="1"/>
  <c r="AJ1021" i="1"/>
  <c r="AI1021" i="1"/>
  <c r="CD1020" i="1"/>
  <c r="BM1020" i="1"/>
  <c r="BL1020" i="1"/>
  <c r="BK1020" i="1"/>
  <c r="BJ1020" i="1"/>
  <c r="BI1020" i="1"/>
  <c r="BH1020" i="1"/>
  <c r="BG1020" i="1"/>
  <c r="BF1020" i="1"/>
  <c r="BE1020" i="1"/>
  <c r="BD1020" i="1"/>
  <c r="BC1020" i="1"/>
  <c r="BB1020" i="1"/>
  <c r="BA1020" i="1"/>
  <c r="AZ1020" i="1"/>
  <c r="AY1020" i="1"/>
  <c r="AX1020" i="1"/>
  <c r="AW1020" i="1"/>
  <c r="AT1020" i="1" s="1"/>
  <c r="K1020" i="1" s="1"/>
  <c r="AV1020" i="1"/>
  <c r="AU1020" i="1"/>
  <c r="AS1020" i="1"/>
  <c r="AR1020" i="1"/>
  <c r="M1020" i="1" s="1"/>
  <c r="AQ1020" i="1"/>
  <c r="AO1020" i="1"/>
  <c r="AN1020" i="1"/>
  <c r="AP1020" i="1" s="1"/>
  <c r="AM1020" i="1"/>
  <c r="AL1020" i="1"/>
  <c r="AK1020" i="1"/>
  <c r="AJ1020" i="1"/>
  <c r="AI1020" i="1"/>
  <c r="CD1019" i="1"/>
  <c r="BM1019" i="1"/>
  <c r="BL1019" i="1"/>
  <c r="BK1019" i="1"/>
  <c r="BJ1019" i="1"/>
  <c r="BI1019" i="1"/>
  <c r="BH1019" i="1"/>
  <c r="BG1019" i="1"/>
  <c r="BF1019" i="1"/>
  <c r="BE1019" i="1"/>
  <c r="BD1019" i="1"/>
  <c r="BC1019" i="1"/>
  <c r="BB1019" i="1"/>
  <c r="BA1019" i="1"/>
  <c r="AZ1019" i="1"/>
  <c r="AY1019" i="1"/>
  <c r="AX1019" i="1"/>
  <c r="AW1019" i="1"/>
  <c r="AT1019" i="1" s="1"/>
  <c r="K1019" i="1" s="1"/>
  <c r="AV1019" i="1"/>
  <c r="AU1019" i="1"/>
  <c r="AS1019" i="1"/>
  <c r="AR1019" i="1"/>
  <c r="M1019" i="1" s="1"/>
  <c r="AQ1019" i="1"/>
  <c r="AO1019" i="1"/>
  <c r="AN1019" i="1"/>
  <c r="AP1019" i="1" s="1"/>
  <c r="AM1019" i="1"/>
  <c r="AL1019" i="1"/>
  <c r="AK1019" i="1"/>
  <c r="AJ1019" i="1"/>
  <c r="AI1019" i="1"/>
  <c r="CD1018" i="1"/>
  <c r="BM1018" i="1"/>
  <c r="BL1018" i="1"/>
  <c r="BK1018" i="1"/>
  <c r="BJ1018" i="1"/>
  <c r="BI1018" i="1"/>
  <c r="BH1018" i="1"/>
  <c r="BG1018" i="1"/>
  <c r="BF1018" i="1"/>
  <c r="BE1018" i="1"/>
  <c r="BD1018" i="1"/>
  <c r="BC1018" i="1"/>
  <c r="BB1018" i="1"/>
  <c r="BA1018" i="1"/>
  <c r="AZ1018" i="1"/>
  <c r="AY1018" i="1"/>
  <c r="AX1018" i="1"/>
  <c r="AW1018" i="1"/>
  <c r="AT1018" i="1" s="1"/>
  <c r="K1018" i="1" s="1"/>
  <c r="AV1018" i="1"/>
  <c r="AU1018" i="1"/>
  <c r="AS1018" i="1"/>
  <c r="AR1018" i="1"/>
  <c r="M1018" i="1" s="1"/>
  <c r="AQ1018" i="1"/>
  <c r="AO1018" i="1"/>
  <c r="AN1018" i="1"/>
  <c r="AP1018" i="1" s="1"/>
  <c r="AM1018" i="1"/>
  <c r="AL1018" i="1"/>
  <c r="AK1018" i="1"/>
  <c r="AJ1018" i="1"/>
  <c r="AI1018" i="1"/>
  <c r="CD1017" i="1"/>
  <c r="BM1017" i="1"/>
  <c r="BL1017" i="1"/>
  <c r="BK1017" i="1"/>
  <c r="BJ1017" i="1"/>
  <c r="BI1017" i="1"/>
  <c r="BH1017" i="1"/>
  <c r="BG1017" i="1"/>
  <c r="BF1017" i="1"/>
  <c r="BE1017" i="1"/>
  <c r="BD1017" i="1"/>
  <c r="BC1017" i="1"/>
  <c r="BB1017" i="1"/>
  <c r="BA1017" i="1"/>
  <c r="AZ1017" i="1"/>
  <c r="AY1017" i="1"/>
  <c r="AX1017" i="1"/>
  <c r="AW1017" i="1"/>
  <c r="AT1017" i="1" s="1"/>
  <c r="K1017" i="1" s="1"/>
  <c r="AV1017" i="1"/>
  <c r="AU1017" i="1"/>
  <c r="AS1017" i="1"/>
  <c r="AR1017" i="1"/>
  <c r="M1017" i="1" s="1"/>
  <c r="AQ1017" i="1"/>
  <c r="AO1017" i="1"/>
  <c r="AN1017" i="1"/>
  <c r="AP1017" i="1" s="1"/>
  <c r="AM1017" i="1"/>
  <c r="AL1017" i="1"/>
  <c r="AK1017" i="1"/>
  <c r="AJ1017" i="1"/>
  <c r="AI1017" i="1"/>
  <c r="CD1016" i="1"/>
  <c r="BM1016" i="1"/>
  <c r="BL1016" i="1"/>
  <c r="BK1016" i="1"/>
  <c r="BJ1016" i="1"/>
  <c r="BI1016" i="1"/>
  <c r="BH1016" i="1"/>
  <c r="BG1016" i="1"/>
  <c r="BF1016" i="1"/>
  <c r="BE1016" i="1"/>
  <c r="BD1016" i="1"/>
  <c r="BC1016" i="1"/>
  <c r="BB1016" i="1"/>
  <c r="BA1016" i="1"/>
  <c r="AZ1016" i="1"/>
  <c r="AY1016" i="1"/>
  <c r="AX1016" i="1"/>
  <c r="AW1016" i="1"/>
  <c r="AT1016" i="1" s="1"/>
  <c r="K1016" i="1" s="1"/>
  <c r="AV1016" i="1"/>
  <c r="AU1016" i="1"/>
  <c r="AS1016" i="1"/>
  <c r="AR1016" i="1"/>
  <c r="M1016" i="1" s="1"/>
  <c r="AQ1016" i="1"/>
  <c r="AO1016" i="1"/>
  <c r="AN1016" i="1"/>
  <c r="AP1016" i="1" s="1"/>
  <c r="AM1016" i="1"/>
  <c r="AL1016" i="1"/>
  <c r="AK1016" i="1"/>
  <c r="AJ1016" i="1"/>
  <c r="AI1016" i="1"/>
  <c r="Q1016" i="1"/>
  <c r="CD1015" i="1"/>
  <c r="BM1015" i="1"/>
  <c r="BL1015" i="1"/>
  <c r="BK1015" i="1"/>
  <c r="BJ1015" i="1"/>
  <c r="BI1015" i="1"/>
  <c r="BH1015" i="1"/>
  <c r="BG1015" i="1"/>
  <c r="BF1015" i="1"/>
  <c r="BE1015" i="1"/>
  <c r="BD1015" i="1"/>
  <c r="BC1015" i="1"/>
  <c r="BB1015" i="1"/>
  <c r="BA1015" i="1"/>
  <c r="AZ1015" i="1"/>
  <c r="AY1015" i="1"/>
  <c r="AX1015" i="1"/>
  <c r="AW1015" i="1"/>
  <c r="AV1015" i="1"/>
  <c r="AU1015" i="1"/>
  <c r="AS1015" i="1"/>
  <c r="AR1015" i="1"/>
  <c r="M1015" i="1" s="1"/>
  <c r="AQ1015" i="1"/>
  <c r="AO1015" i="1"/>
  <c r="AN1015" i="1"/>
  <c r="AP1015" i="1" s="1"/>
  <c r="AM1015" i="1"/>
  <c r="AL1015" i="1"/>
  <c r="AK1015" i="1"/>
  <c r="AJ1015" i="1"/>
  <c r="AI1015" i="1"/>
  <c r="CD1014" i="1"/>
  <c r="BM1014" i="1"/>
  <c r="BL1014" i="1"/>
  <c r="BK1014" i="1"/>
  <c r="BJ1014" i="1"/>
  <c r="BI1014" i="1"/>
  <c r="BH1014" i="1"/>
  <c r="BG1014" i="1"/>
  <c r="BF1014" i="1"/>
  <c r="BE1014" i="1"/>
  <c r="BD1014" i="1"/>
  <c r="BC1014" i="1"/>
  <c r="BB1014" i="1"/>
  <c r="BA1014" i="1"/>
  <c r="AZ1014" i="1"/>
  <c r="AY1014" i="1"/>
  <c r="AX1014" i="1"/>
  <c r="AW1014" i="1"/>
  <c r="AT1014" i="1" s="1"/>
  <c r="K1014" i="1" s="1"/>
  <c r="AV1014" i="1"/>
  <c r="AU1014" i="1"/>
  <c r="AS1014" i="1"/>
  <c r="AR1014" i="1"/>
  <c r="M1014" i="1" s="1"/>
  <c r="AQ1014" i="1"/>
  <c r="AO1014" i="1"/>
  <c r="AN1014" i="1"/>
  <c r="AP1014" i="1" s="1"/>
  <c r="AM1014" i="1"/>
  <c r="AL1014" i="1"/>
  <c r="AK1014" i="1"/>
  <c r="AJ1014" i="1"/>
  <c r="AI1014" i="1"/>
  <c r="CD1013" i="1"/>
  <c r="BM1013" i="1"/>
  <c r="BL1013" i="1"/>
  <c r="BK1013" i="1"/>
  <c r="BJ1013" i="1"/>
  <c r="BI1013" i="1"/>
  <c r="BH1013" i="1"/>
  <c r="BG1013" i="1"/>
  <c r="BF1013" i="1"/>
  <c r="BE1013" i="1"/>
  <c r="BD1013" i="1"/>
  <c r="BC1013" i="1"/>
  <c r="BB1013" i="1"/>
  <c r="BA1013" i="1"/>
  <c r="AZ1013" i="1"/>
  <c r="AY1013" i="1"/>
  <c r="AX1013" i="1"/>
  <c r="AW1013" i="1"/>
  <c r="AT1013" i="1" s="1"/>
  <c r="K1013" i="1" s="1"/>
  <c r="AV1013" i="1"/>
  <c r="AU1013" i="1"/>
  <c r="AS1013" i="1"/>
  <c r="AR1013" i="1"/>
  <c r="M1013" i="1" s="1"/>
  <c r="AQ1013" i="1"/>
  <c r="AO1013" i="1"/>
  <c r="AN1013" i="1"/>
  <c r="AP1013" i="1" s="1"/>
  <c r="AM1013" i="1"/>
  <c r="AL1013" i="1"/>
  <c r="AK1013" i="1"/>
  <c r="AJ1013" i="1"/>
  <c r="AI1013" i="1"/>
  <c r="Q1013" i="1"/>
  <c r="CD1012" i="1"/>
  <c r="BM1012" i="1"/>
  <c r="BL1012" i="1"/>
  <c r="BK1012" i="1"/>
  <c r="BJ1012" i="1"/>
  <c r="BI1012" i="1"/>
  <c r="BH1012" i="1"/>
  <c r="BG1012" i="1"/>
  <c r="BF1012" i="1"/>
  <c r="BE1012" i="1"/>
  <c r="BD1012" i="1"/>
  <c r="BC1012" i="1"/>
  <c r="BB1012" i="1"/>
  <c r="BA1012" i="1"/>
  <c r="AZ1012" i="1"/>
  <c r="AY1012" i="1"/>
  <c r="AX1012" i="1"/>
  <c r="AW1012" i="1"/>
  <c r="AT1012" i="1" s="1"/>
  <c r="K1012" i="1" s="1"/>
  <c r="AV1012" i="1"/>
  <c r="AU1012" i="1"/>
  <c r="AS1012" i="1"/>
  <c r="AR1012" i="1"/>
  <c r="M1012" i="1" s="1"/>
  <c r="AQ1012" i="1"/>
  <c r="AO1012" i="1"/>
  <c r="AN1012" i="1"/>
  <c r="AP1012" i="1" s="1"/>
  <c r="AM1012" i="1"/>
  <c r="AL1012" i="1"/>
  <c r="AK1012" i="1"/>
  <c r="AJ1012" i="1"/>
  <c r="AI1012" i="1"/>
  <c r="Q1012" i="1"/>
  <c r="CD1011" i="1"/>
  <c r="BM1011" i="1"/>
  <c r="BL1011" i="1"/>
  <c r="BK1011" i="1"/>
  <c r="BJ1011" i="1"/>
  <c r="BI1011" i="1"/>
  <c r="BH1011" i="1"/>
  <c r="BG1011" i="1"/>
  <c r="BF1011" i="1"/>
  <c r="BE1011" i="1"/>
  <c r="BD1011" i="1"/>
  <c r="BC1011" i="1"/>
  <c r="BB1011" i="1"/>
  <c r="BA1011" i="1"/>
  <c r="AZ1011" i="1"/>
  <c r="AY1011" i="1"/>
  <c r="AX1011" i="1"/>
  <c r="AW1011" i="1"/>
  <c r="AT1011" i="1" s="1"/>
  <c r="K1011" i="1" s="1"/>
  <c r="AV1011" i="1"/>
  <c r="AU1011" i="1"/>
  <c r="AS1011" i="1"/>
  <c r="AR1011" i="1"/>
  <c r="M1011" i="1" s="1"/>
  <c r="AQ1011" i="1"/>
  <c r="AO1011" i="1"/>
  <c r="AN1011" i="1"/>
  <c r="AP1011" i="1" s="1"/>
  <c r="AM1011" i="1"/>
  <c r="AL1011" i="1"/>
  <c r="AK1011" i="1"/>
  <c r="AJ1011" i="1"/>
  <c r="AI1011" i="1"/>
  <c r="Q1011" i="1"/>
  <c r="CD1010" i="1"/>
  <c r="BM1010" i="1"/>
  <c r="BL1010" i="1"/>
  <c r="BK1010" i="1"/>
  <c r="BJ1010" i="1"/>
  <c r="BI1010" i="1"/>
  <c r="BH1010" i="1"/>
  <c r="BG1010" i="1"/>
  <c r="BF1010" i="1"/>
  <c r="BE1010" i="1"/>
  <c r="BD1010" i="1"/>
  <c r="BC1010" i="1"/>
  <c r="BB1010" i="1"/>
  <c r="BA1010" i="1"/>
  <c r="AZ1010" i="1"/>
  <c r="AY1010" i="1"/>
  <c r="AX1010" i="1"/>
  <c r="AW1010" i="1"/>
  <c r="AT1010" i="1" s="1"/>
  <c r="K1010" i="1" s="1"/>
  <c r="AV1010" i="1"/>
  <c r="AU1010" i="1"/>
  <c r="AS1010" i="1"/>
  <c r="AR1010" i="1"/>
  <c r="M1010" i="1" s="1"/>
  <c r="AQ1010" i="1"/>
  <c r="AO1010" i="1"/>
  <c r="AN1010" i="1"/>
  <c r="AP1010" i="1" s="1"/>
  <c r="AM1010" i="1"/>
  <c r="AL1010" i="1"/>
  <c r="AK1010" i="1"/>
  <c r="AJ1010" i="1"/>
  <c r="AI1010" i="1"/>
  <c r="CD1009" i="1"/>
  <c r="BM1009" i="1"/>
  <c r="BL1009" i="1"/>
  <c r="BK1009" i="1"/>
  <c r="BJ1009" i="1"/>
  <c r="BI1009" i="1"/>
  <c r="BH1009" i="1"/>
  <c r="BG1009" i="1"/>
  <c r="BF1009" i="1"/>
  <c r="BE1009" i="1"/>
  <c r="BD1009" i="1"/>
  <c r="BC1009" i="1"/>
  <c r="BB1009" i="1"/>
  <c r="BA1009" i="1"/>
  <c r="AZ1009" i="1"/>
  <c r="AY1009" i="1"/>
  <c r="AX1009" i="1"/>
  <c r="AW1009" i="1"/>
  <c r="AT1009" i="1" s="1"/>
  <c r="K1009" i="1" s="1"/>
  <c r="AV1009" i="1"/>
  <c r="AU1009" i="1"/>
  <c r="AS1009" i="1"/>
  <c r="AR1009" i="1"/>
  <c r="M1009" i="1" s="1"/>
  <c r="AQ1009" i="1"/>
  <c r="AO1009" i="1"/>
  <c r="AN1009" i="1"/>
  <c r="AP1009" i="1" s="1"/>
  <c r="AM1009" i="1"/>
  <c r="AL1009" i="1"/>
  <c r="AK1009" i="1"/>
  <c r="AJ1009" i="1"/>
  <c r="AI1009" i="1"/>
  <c r="CD1008" i="1"/>
  <c r="BM1008" i="1"/>
  <c r="BL1008" i="1"/>
  <c r="BK1008" i="1"/>
  <c r="BJ1008" i="1"/>
  <c r="BI1008" i="1"/>
  <c r="BH1008" i="1"/>
  <c r="BG1008" i="1"/>
  <c r="BF1008" i="1"/>
  <c r="BE1008" i="1"/>
  <c r="BD1008" i="1"/>
  <c r="BC1008" i="1"/>
  <c r="BB1008" i="1"/>
  <c r="BA1008" i="1"/>
  <c r="AZ1008" i="1"/>
  <c r="AY1008" i="1"/>
  <c r="AX1008" i="1"/>
  <c r="AW1008" i="1"/>
  <c r="AT1008" i="1" s="1"/>
  <c r="K1008" i="1" s="1"/>
  <c r="AV1008" i="1"/>
  <c r="AU1008" i="1"/>
  <c r="AS1008" i="1"/>
  <c r="AR1008" i="1"/>
  <c r="M1008" i="1" s="1"/>
  <c r="AQ1008" i="1"/>
  <c r="AO1008" i="1"/>
  <c r="AN1008" i="1"/>
  <c r="AP1008" i="1" s="1"/>
  <c r="AM1008" i="1"/>
  <c r="AL1008" i="1"/>
  <c r="AK1008" i="1"/>
  <c r="AJ1008" i="1"/>
  <c r="AI1008" i="1"/>
  <c r="CD1007" i="1"/>
  <c r="BM1007" i="1"/>
  <c r="BL1007" i="1"/>
  <c r="BK1007" i="1"/>
  <c r="BJ1007" i="1"/>
  <c r="BI1007" i="1"/>
  <c r="BH1007" i="1"/>
  <c r="BG1007" i="1"/>
  <c r="BF1007" i="1"/>
  <c r="BE1007" i="1"/>
  <c r="BD1007" i="1"/>
  <c r="BC1007" i="1"/>
  <c r="BB1007" i="1"/>
  <c r="BA1007" i="1"/>
  <c r="AZ1007" i="1"/>
  <c r="AY1007" i="1"/>
  <c r="AX1007" i="1"/>
  <c r="AW1007" i="1"/>
  <c r="AT1007" i="1" s="1"/>
  <c r="K1007" i="1" s="1"/>
  <c r="AV1007" i="1"/>
  <c r="AU1007" i="1"/>
  <c r="AS1007" i="1"/>
  <c r="AR1007" i="1"/>
  <c r="M1007" i="1" s="1"/>
  <c r="AQ1007" i="1"/>
  <c r="AO1007" i="1"/>
  <c r="AN1007" i="1"/>
  <c r="AP1007" i="1" s="1"/>
  <c r="AM1007" i="1"/>
  <c r="AL1007" i="1"/>
  <c r="AK1007" i="1"/>
  <c r="AJ1007" i="1"/>
  <c r="AI1007" i="1"/>
  <c r="AH1007" i="1"/>
  <c r="CD1006" i="1"/>
  <c r="BM1006" i="1"/>
  <c r="BL1006" i="1"/>
  <c r="BK1006" i="1"/>
  <c r="BJ1006" i="1"/>
  <c r="BI1006" i="1"/>
  <c r="BH1006" i="1"/>
  <c r="BG1006" i="1"/>
  <c r="BF1006" i="1"/>
  <c r="BE1006" i="1"/>
  <c r="BD1006" i="1"/>
  <c r="BC1006" i="1"/>
  <c r="BB1006" i="1"/>
  <c r="BA1006" i="1"/>
  <c r="AZ1006" i="1"/>
  <c r="AY1006" i="1"/>
  <c r="AX1006" i="1"/>
  <c r="AW1006" i="1"/>
  <c r="AT1006" i="1" s="1"/>
  <c r="K1006" i="1" s="1"/>
  <c r="AV1006" i="1"/>
  <c r="AU1006" i="1"/>
  <c r="AS1006" i="1"/>
  <c r="AR1006" i="1"/>
  <c r="M1006" i="1" s="1"/>
  <c r="AQ1006" i="1"/>
  <c r="AO1006" i="1"/>
  <c r="AN1006" i="1"/>
  <c r="AP1006" i="1" s="1"/>
  <c r="AM1006" i="1"/>
  <c r="AL1006" i="1"/>
  <c r="AK1006" i="1"/>
  <c r="AJ1006" i="1"/>
  <c r="AI1006" i="1"/>
  <c r="CD1005" i="1"/>
  <c r="BM1005" i="1"/>
  <c r="BL1005" i="1"/>
  <c r="BK1005" i="1"/>
  <c r="BJ1005" i="1"/>
  <c r="BI1005" i="1"/>
  <c r="BH1005" i="1"/>
  <c r="BG1005" i="1"/>
  <c r="BF1005" i="1"/>
  <c r="BE1005" i="1"/>
  <c r="BD1005" i="1"/>
  <c r="BC1005" i="1"/>
  <c r="BB1005" i="1"/>
  <c r="BA1005" i="1"/>
  <c r="AZ1005" i="1"/>
  <c r="AY1005" i="1"/>
  <c r="AX1005" i="1"/>
  <c r="AW1005" i="1"/>
  <c r="AT1005" i="1" s="1"/>
  <c r="K1005" i="1" s="1"/>
  <c r="AV1005" i="1"/>
  <c r="AU1005" i="1"/>
  <c r="AS1005" i="1"/>
  <c r="AR1005" i="1"/>
  <c r="M1005" i="1" s="1"/>
  <c r="AQ1005" i="1"/>
  <c r="AO1005" i="1"/>
  <c r="AN1005" i="1"/>
  <c r="AP1005" i="1" s="1"/>
  <c r="AM1005" i="1"/>
  <c r="AL1005" i="1"/>
  <c r="AK1005" i="1"/>
  <c r="AJ1005" i="1"/>
  <c r="AI1005" i="1"/>
  <c r="CD1004" i="1"/>
  <c r="BM1004" i="1"/>
  <c r="BL1004" i="1"/>
  <c r="BK1004" i="1"/>
  <c r="BJ1004" i="1"/>
  <c r="BI1004" i="1"/>
  <c r="BH1004" i="1"/>
  <c r="BG1004" i="1"/>
  <c r="BF1004" i="1"/>
  <c r="BE1004" i="1"/>
  <c r="BD1004" i="1"/>
  <c r="BC1004" i="1"/>
  <c r="BB1004" i="1"/>
  <c r="BA1004" i="1"/>
  <c r="AZ1004" i="1"/>
  <c r="AY1004" i="1"/>
  <c r="AX1004" i="1"/>
  <c r="AW1004" i="1"/>
  <c r="AT1004" i="1" s="1"/>
  <c r="K1004" i="1" s="1"/>
  <c r="AV1004" i="1"/>
  <c r="AU1004" i="1"/>
  <c r="AS1004" i="1"/>
  <c r="AR1004" i="1"/>
  <c r="M1004" i="1" s="1"/>
  <c r="AQ1004" i="1"/>
  <c r="AO1004" i="1"/>
  <c r="AN1004" i="1"/>
  <c r="AP1004" i="1" s="1"/>
  <c r="AM1004" i="1"/>
  <c r="AL1004" i="1"/>
  <c r="AK1004" i="1"/>
  <c r="AJ1004" i="1"/>
  <c r="AI1004" i="1"/>
  <c r="AH1004" i="1"/>
  <c r="CD1003" i="1"/>
  <c r="BM1003" i="1"/>
  <c r="BL1003" i="1"/>
  <c r="BK1003" i="1"/>
  <c r="BJ1003" i="1"/>
  <c r="BI1003" i="1"/>
  <c r="BH1003" i="1"/>
  <c r="BG1003" i="1"/>
  <c r="BF1003" i="1"/>
  <c r="BE1003" i="1"/>
  <c r="BD1003" i="1"/>
  <c r="BC1003" i="1"/>
  <c r="BB1003" i="1"/>
  <c r="BA1003" i="1"/>
  <c r="AZ1003" i="1"/>
  <c r="AY1003" i="1"/>
  <c r="AX1003" i="1"/>
  <c r="AW1003" i="1"/>
  <c r="AT1003" i="1" s="1"/>
  <c r="K1003" i="1" s="1"/>
  <c r="AV1003" i="1"/>
  <c r="AU1003" i="1"/>
  <c r="AS1003" i="1"/>
  <c r="AR1003" i="1"/>
  <c r="M1003" i="1" s="1"/>
  <c r="AQ1003" i="1"/>
  <c r="AO1003" i="1"/>
  <c r="AN1003" i="1"/>
  <c r="AP1003" i="1" s="1"/>
  <c r="AM1003" i="1"/>
  <c r="AL1003" i="1"/>
  <c r="AK1003" i="1"/>
  <c r="AJ1003" i="1"/>
  <c r="AI1003" i="1"/>
  <c r="Q1003" i="1"/>
  <c r="CD1002" i="1"/>
  <c r="BM1002" i="1"/>
  <c r="BL1002" i="1"/>
  <c r="BK1002" i="1"/>
  <c r="BJ1002" i="1"/>
  <c r="BI1002" i="1"/>
  <c r="BH1002" i="1"/>
  <c r="BG1002" i="1"/>
  <c r="BF1002" i="1"/>
  <c r="BE1002" i="1"/>
  <c r="BD1002" i="1"/>
  <c r="BC1002" i="1"/>
  <c r="BB1002" i="1"/>
  <c r="BA1002" i="1"/>
  <c r="AZ1002" i="1"/>
  <c r="AY1002" i="1"/>
  <c r="AX1002" i="1"/>
  <c r="AW1002" i="1"/>
  <c r="AT1002" i="1" s="1"/>
  <c r="K1002" i="1" s="1"/>
  <c r="AV1002" i="1"/>
  <c r="AU1002" i="1"/>
  <c r="AS1002" i="1"/>
  <c r="AR1002" i="1"/>
  <c r="M1002" i="1" s="1"/>
  <c r="AQ1002" i="1"/>
  <c r="AO1002" i="1"/>
  <c r="AN1002" i="1"/>
  <c r="AP1002" i="1" s="1"/>
  <c r="AM1002" i="1"/>
  <c r="AL1002" i="1"/>
  <c r="AK1002" i="1"/>
  <c r="AJ1002" i="1"/>
  <c r="AI1002" i="1"/>
  <c r="CD1001" i="1"/>
  <c r="BM1001" i="1"/>
  <c r="BL1001" i="1"/>
  <c r="BK1001" i="1"/>
  <c r="BJ1001" i="1"/>
  <c r="BI1001" i="1"/>
  <c r="BH1001" i="1"/>
  <c r="BG1001" i="1"/>
  <c r="BF1001" i="1"/>
  <c r="BE1001" i="1"/>
  <c r="BD1001" i="1"/>
  <c r="BC1001" i="1"/>
  <c r="BB1001" i="1"/>
  <c r="BA1001" i="1"/>
  <c r="AZ1001" i="1"/>
  <c r="AY1001" i="1"/>
  <c r="AX1001" i="1"/>
  <c r="AW1001" i="1"/>
  <c r="AT1001" i="1" s="1"/>
  <c r="K1001" i="1" s="1"/>
  <c r="AV1001" i="1"/>
  <c r="AU1001" i="1"/>
  <c r="AS1001" i="1"/>
  <c r="AR1001" i="1"/>
  <c r="M1001" i="1" s="1"/>
  <c r="AQ1001" i="1"/>
  <c r="AO1001" i="1"/>
  <c r="AN1001" i="1"/>
  <c r="AP1001" i="1" s="1"/>
  <c r="AM1001" i="1"/>
  <c r="AL1001" i="1"/>
  <c r="AK1001" i="1"/>
  <c r="AJ1001" i="1"/>
  <c r="AI1001" i="1"/>
  <c r="CD1000" i="1"/>
  <c r="BM1000" i="1"/>
  <c r="BL1000" i="1"/>
  <c r="BK1000" i="1"/>
  <c r="BJ1000" i="1"/>
  <c r="BI1000" i="1"/>
  <c r="BH1000" i="1"/>
  <c r="BG1000" i="1"/>
  <c r="BF1000" i="1"/>
  <c r="BE1000" i="1"/>
  <c r="BD1000" i="1"/>
  <c r="BC1000" i="1"/>
  <c r="BB1000" i="1"/>
  <c r="BA1000" i="1"/>
  <c r="AZ1000" i="1"/>
  <c r="AY1000" i="1"/>
  <c r="AX1000" i="1"/>
  <c r="AW1000" i="1"/>
  <c r="AT1000" i="1" s="1"/>
  <c r="K1000" i="1" s="1"/>
  <c r="AV1000" i="1"/>
  <c r="AU1000" i="1"/>
  <c r="AS1000" i="1"/>
  <c r="AR1000" i="1"/>
  <c r="M1000" i="1" s="1"/>
  <c r="AQ1000" i="1"/>
  <c r="AO1000" i="1"/>
  <c r="AN1000" i="1"/>
  <c r="AP1000" i="1" s="1"/>
  <c r="AM1000" i="1"/>
  <c r="AL1000" i="1"/>
  <c r="AK1000" i="1"/>
  <c r="AJ1000" i="1"/>
  <c r="AI1000" i="1"/>
  <c r="Q1000" i="1"/>
  <c r="CD999" i="1"/>
  <c r="BM999" i="1"/>
  <c r="BL999" i="1"/>
  <c r="BK999" i="1"/>
  <c r="BJ999" i="1"/>
  <c r="BI999" i="1"/>
  <c r="BH999" i="1"/>
  <c r="BG999" i="1"/>
  <c r="BF999" i="1"/>
  <c r="BE999" i="1"/>
  <c r="BD999" i="1"/>
  <c r="BC999" i="1"/>
  <c r="BB999" i="1"/>
  <c r="BA999" i="1"/>
  <c r="AZ999" i="1"/>
  <c r="AY999" i="1"/>
  <c r="AX999" i="1"/>
  <c r="AW999" i="1"/>
  <c r="AT999" i="1" s="1"/>
  <c r="K999" i="1" s="1"/>
  <c r="AV999" i="1"/>
  <c r="AU999" i="1"/>
  <c r="AS999" i="1"/>
  <c r="AR999" i="1"/>
  <c r="M999" i="1" s="1"/>
  <c r="AQ999" i="1"/>
  <c r="AO999" i="1"/>
  <c r="AN999" i="1"/>
  <c r="AP999" i="1" s="1"/>
  <c r="AM999" i="1"/>
  <c r="AL999" i="1"/>
  <c r="AK999" i="1"/>
  <c r="AJ999" i="1"/>
  <c r="AI999" i="1"/>
  <c r="CD998" i="1"/>
  <c r="BM998" i="1"/>
  <c r="BL998" i="1"/>
  <c r="BK998" i="1"/>
  <c r="BJ998" i="1"/>
  <c r="BI998" i="1"/>
  <c r="BH998" i="1"/>
  <c r="BG998" i="1"/>
  <c r="BF998" i="1"/>
  <c r="BE998" i="1"/>
  <c r="BD998" i="1"/>
  <c r="BC998" i="1"/>
  <c r="BB998" i="1"/>
  <c r="BA998" i="1"/>
  <c r="AZ998" i="1"/>
  <c r="AY998" i="1"/>
  <c r="AX998" i="1"/>
  <c r="AW998" i="1"/>
  <c r="AT998" i="1" s="1"/>
  <c r="K998" i="1" s="1"/>
  <c r="AV998" i="1"/>
  <c r="AU998" i="1"/>
  <c r="AS998" i="1"/>
  <c r="AR998" i="1"/>
  <c r="M998" i="1" s="1"/>
  <c r="AQ998" i="1"/>
  <c r="AO998" i="1"/>
  <c r="AN998" i="1"/>
  <c r="AP998" i="1" s="1"/>
  <c r="AM998" i="1"/>
  <c r="AL998" i="1"/>
  <c r="AK998" i="1"/>
  <c r="AJ998" i="1"/>
  <c r="AI998" i="1"/>
  <c r="CD997" i="1"/>
  <c r="BM997" i="1"/>
  <c r="BL997" i="1"/>
  <c r="BK997" i="1"/>
  <c r="BJ997" i="1"/>
  <c r="BI997" i="1"/>
  <c r="BH997" i="1"/>
  <c r="BG997" i="1"/>
  <c r="BF997" i="1"/>
  <c r="BE997" i="1"/>
  <c r="BD997" i="1"/>
  <c r="BC997" i="1"/>
  <c r="BB997" i="1"/>
  <c r="BA997" i="1"/>
  <c r="AZ997" i="1"/>
  <c r="AY997" i="1"/>
  <c r="AX997" i="1"/>
  <c r="AW997" i="1"/>
  <c r="AT997" i="1" s="1"/>
  <c r="K997" i="1" s="1"/>
  <c r="AV997" i="1"/>
  <c r="AU997" i="1"/>
  <c r="AS997" i="1"/>
  <c r="AR997" i="1"/>
  <c r="M997" i="1" s="1"/>
  <c r="AQ997" i="1"/>
  <c r="AO997" i="1"/>
  <c r="AN997" i="1"/>
  <c r="AP997" i="1" s="1"/>
  <c r="AM997" i="1"/>
  <c r="AL997" i="1"/>
  <c r="AK997" i="1"/>
  <c r="AJ997" i="1"/>
  <c r="AI997" i="1"/>
  <c r="CD996" i="1"/>
  <c r="BM996" i="1"/>
  <c r="BL996" i="1"/>
  <c r="BK996" i="1"/>
  <c r="BJ996" i="1"/>
  <c r="BI996" i="1"/>
  <c r="BH996" i="1"/>
  <c r="BG996" i="1"/>
  <c r="BF996" i="1"/>
  <c r="BE996" i="1"/>
  <c r="BD996" i="1"/>
  <c r="BC996" i="1"/>
  <c r="BB996" i="1"/>
  <c r="BA996" i="1"/>
  <c r="AZ996" i="1"/>
  <c r="AY996" i="1"/>
  <c r="AX996" i="1"/>
  <c r="AW996" i="1"/>
  <c r="AT996" i="1" s="1"/>
  <c r="K996" i="1" s="1"/>
  <c r="AV996" i="1"/>
  <c r="AU996" i="1"/>
  <c r="AS996" i="1"/>
  <c r="AR996" i="1"/>
  <c r="M996" i="1" s="1"/>
  <c r="AQ996" i="1"/>
  <c r="AO996" i="1"/>
  <c r="AN996" i="1"/>
  <c r="AP996" i="1" s="1"/>
  <c r="AM996" i="1"/>
  <c r="AL996" i="1"/>
  <c r="AK996" i="1"/>
  <c r="AJ996" i="1"/>
  <c r="AI996" i="1"/>
  <c r="Q996" i="1"/>
  <c r="CD995" i="1"/>
  <c r="BM995" i="1"/>
  <c r="BL995" i="1"/>
  <c r="BK995" i="1"/>
  <c r="BJ995" i="1"/>
  <c r="BI995" i="1"/>
  <c r="BH995" i="1"/>
  <c r="BG995" i="1"/>
  <c r="BF995" i="1"/>
  <c r="BE995" i="1"/>
  <c r="BD995" i="1"/>
  <c r="BC995" i="1"/>
  <c r="BB995" i="1"/>
  <c r="BA995" i="1"/>
  <c r="AZ995" i="1"/>
  <c r="AY995" i="1"/>
  <c r="AX995" i="1"/>
  <c r="AW995" i="1"/>
  <c r="AT995" i="1" s="1"/>
  <c r="K995" i="1" s="1"/>
  <c r="AV995" i="1"/>
  <c r="AU995" i="1"/>
  <c r="AS995" i="1"/>
  <c r="AR995" i="1"/>
  <c r="M995" i="1" s="1"/>
  <c r="AQ995" i="1"/>
  <c r="AO995" i="1"/>
  <c r="AN995" i="1"/>
  <c r="AP995" i="1" s="1"/>
  <c r="AM995" i="1"/>
  <c r="AL995" i="1"/>
  <c r="AK995" i="1"/>
  <c r="AJ995" i="1"/>
  <c r="AI995" i="1"/>
  <c r="CD994" i="1"/>
  <c r="BM994" i="1"/>
  <c r="BL994" i="1"/>
  <c r="BK994" i="1"/>
  <c r="BJ994" i="1"/>
  <c r="BI994" i="1"/>
  <c r="BH994" i="1"/>
  <c r="BG994" i="1"/>
  <c r="BF994" i="1"/>
  <c r="BE994" i="1"/>
  <c r="BD994" i="1"/>
  <c r="BC994" i="1"/>
  <c r="BB994" i="1"/>
  <c r="BA994" i="1"/>
  <c r="AZ994" i="1"/>
  <c r="AY994" i="1"/>
  <c r="AX994" i="1"/>
  <c r="AW994" i="1"/>
  <c r="AT994" i="1" s="1"/>
  <c r="K994" i="1" s="1"/>
  <c r="AV994" i="1"/>
  <c r="AU994" i="1"/>
  <c r="AS994" i="1"/>
  <c r="AR994" i="1"/>
  <c r="M994" i="1" s="1"/>
  <c r="AQ994" i="1"/>
  <c r="AO994" i="1"/>
  <c r="AN994" i="1"/>
  <c r="AP994" i="1" s="1"/>
  <c r="AM994" i="1"/>
  <c r="AL994" i="1"/>
  <c r="AK994" i="1"/>
  <c r="AJ994" i="1"/>
  <c r="AI994" i="1"/>
  <c r="AH994" i="1"/>
  <c r="CD993" i="1"/>
  <c r="BM993" i="1"/>
  <c r="BL993" i="1"/>
  <c r="BK993" i="1"/>
  <c r="BJ993" i="1"/>
  <c r="BI993" i="1"/>
  <c r="BH993" i="1"/>
  <c r="BG993" i="1"/>
  <c r="BF993" i="1"/>
  <c r="BE993" i="1"/>
  <c r="BD993" i="1"/>
  <c r="BC993" i="1"/>
  <c r="BB993" i="1"/>
  <c r="BA993" i="1"/>
  <c r="AZ993" i="1"/>
  <c r="AY993" i="1"/>
  <c r="AX993" i="1"/>
  <c r="AW993" i="1"/>
  <c r="AT993" i="1" s="1"/>
  <c r="K993" i="1" s="1"/>
  <c r="AV993" i="1"/>
  <c r="AU993" i="1"/>
  <c r="AS993" i="1"/>
  <c r="AR993" i="1"/>
  <c r="M993" i="1" s="1"/>
  <c r="AQ993" i="1"/>
  <c r="AO993" i="1"/>
  <c r="AN993" i="1"/>
  <c r="AP993" i="1" s="1"/>
  <c r="AM993" i="1"/>
  <c r="AL993" i="1"/>
  <c r="AK993" i="1"/>
  <c r="AJ993" i="1"/>
  <c r="AI993" i="1"/>
  <c r="Q993" i="1"/>
  <c r="CD992" i="1"/>
  <c r="BM992" i="1"/>
  <c r="BL992" i="1"/>
  <c r="BK992" i="1"/>
  <c r="BJ992" i="1"/>
  <c r="BI992" i="1"/>
  <c r="BH992" i="1"/>
  <c r="BG992" i="1"/>
  <c r="BF992" i="1"/>
  <c r="BE992" i="1"/>
  <c r="BD992" i="1"/>
  <c r="BC992" i="1"/>
  <c r="BB992" i="1"/>
  <c r="BA992" i="1"/>
  <c r="AZ992" i="1"/>
  <c r="AY992" i="1"/>
  <c r="AX992" i="1"/>
  <c r="AW992" i="1"/>
  <c r="AT992" i="1" s="1"/>
  <c r="K992" i="1" s="1"/>
  <c r="AV992" i="1"/>
  <c r="AU992" i="1"/>
  <c r="AS992" i="1"/>
  <c r="AR992" i="1"/>
  <c r="M992" i="1" s="1"/>
  <c r="AQ992" i="1"/>
  <c r="AO992" i="1"/>
  <c r="AN992" i="1"/>
  <c r="AP992" i="1" s="1"/>
  <c r="AM992" i="1"/>
  <c r="AL992" i="1"/>
  <c r="AK992" i="1"/>
  <c r="AJ992" i="1"/>
  <c r="AI992" i="1"/>
  <c r="CD991" i="1"/>
  <c r="BM991" i="1"/>
  <c r="BL991" i="1"/>
  <c r="BK991" i="1"/>
  <c r="BJ991" i="1"/>
  <c r="BI991" i="1"/>
  <c r="BH991" i="1"/>
  <c r="BG991" i="1"/>
  <c r="BF991" i="1"/>
  <c r="BE991" i="1"/>
  <c r="BD991" i="1"/>
  <c r="BC991" i="1"/>
  <c r="BB991" i="1"/>
  <c r="BA991" i="1"/>
  <c r="AZ991" i="1"/>
  <c r="AY991" i="1"/>
  <c r="AX991" i="1"/>
  <c r="AW991" i="1"/>
  <c r="AT991" i="1" s="1"/>
  <c r="K991" i="1" s="1"/>
  <c r="AV991" i="1"/>
  <c r="AU991" i="1"/>
  <c r="AS991" i="1"/>
  <c r="AR991" i="1"/>
  <c r="M991" i="1" s="1"/>
  <c r="AQ991" i="1"/>
  <c r="AO991" i="1"/>
  <c r="AN991" i="1"/>
  <c r="AP991" i="1" s="1"/>
  <c r="AM991" i="1"/>
  <c r="AL991" i="1"/>
  <c r="AK991" i="1"/>
  <c r="AJ991" i="1"/>
  <c r="AI991" i="1"/>
  <c r="CD990" i="1"/>
  <c r="BM990" i="1"/>
  <c r="BL990" i="1"/>
  <c r="BK990" i="1"/>
  <c r="BJ990" i="1"/>
  <c r="BI990" i="1"/>
  <c r="BH990" i="1"/>
  <c r="BG990" i="1"/>
  <c r="BF990" i="1"/>
  <c r="BE990" i="1"/>
  <c r="BD990" i="1"/>
  <c r="BC990" i="1"/>
  <c r="BB990" i="1"/>
  <c r="BA990" i="1"/>
  <c r="AZ990" i="1"/>
  <c r="AY990" i="1"/>
  <c r="AX990" i="1"/>
  <c r="AW990" i="1"/>
  <c r="AT990" i="1" s="1"/>
  <c r="K990" i="1" s="1"/>
  <c r="AV990" i="1"/>
  <c r="AU990" i="1"/>
  <c r="AS990" i="1"/>
  <c r="AR990" i="1"/>
  <c r="M990" i="1" s="1"/>
  <c r="AQ990" i="1"/>
  <c r="AO990" i="1"/>
  <c r="AN990" i="1"/>
  <c r="AP990" i="1" s="1"/>
  <c r="AM990" i="1"/>
  <c r="AL990" i="1"/>
  <c r="AK990" i="1"/>
  <c r="AJ990" i="1"/>
  <c r="AI990" i="1"/>
  <c r="BM989" i="1"/>
  <c r="BL989" i="1"/>
  <c r="BK989" i="1"/>
  <c r="BJ989" i="1"/>
  <c r="BI989" i="1"/>
  <c r="BH989" i="1"/>
  <c r="BG989" i="1"/>
  <c r="BF989" i="1"/>
  <c r="BE989" i="1"/>
  <c r="BD989" i="1"/>
  <c r="BC989" i="1"/>
  <c r="BB989" i="1"/>
  <c r="BA989" i="1"/>
  <c r="AZ989" i="1"/>
  <c r="AY989" i="1"/>
  <c r="AX989" i="1"/>
  <c r="AW989" i="1"/>
  <c r="AT989" i="1" s="1"/>
  <c r="K989" i="1" s="1"/>
  <c r="AV989" i="1"/>
  <c r="AU989" i="1"/>
  <c r="AS989" i="1"/>
  <c r="AR989" i="1"/>
  <c r="M989" i="1" s="1"/>
  <c r="AQ989" i="1"/>
  <c r="AO989" i="1"/>
  <c r="AN989" i="1"/>
  <c r="AP989" i="1" s="1"/>
  <c r="AM989" i="1"/>
  <c r="AL989" i="1"/>
  <c r="AK989" i="1"/>
  <c r="AJ989" i="1"/>
  <c r="AI989" i="1"/>
  <c r="CD988" i="1"/>
  <c r="BM988" i="1"/>
  <c r="BL988" i="1"/>
  <c r="BK988" i="1"/>
  <c r="BJ988" i="1"/>
  <c r="BI988" i="1"/>
  <c r="BH988" i="1"/>
  <c r="BG988" i="1"/>
  <c r="BF988" i="1"/>
  <c r="BE988" i="1"/>
  <c r="BD988" i="1"/>
  <c r="BC988" i="1"/>
  <c r="BB988" i="1"/>
  <c r="BA988" i="1"/>
  <c r="AZ988" i="1"/>
  <c r="AY988" i="1"/>
  <c r="AX988" i="1"/>
  <c r="AW988" i="1"/>
  <c r="AT988" i="1" s="1"/>
  <c r="K988" i="1" s="1"/>
  <c r="AV988" i="1"/>
  <c r="AU988" i="1"/>
  <c r="AS988" i="1"/>
  <c r="AR988" i="1"/>
  <c r="M988" i="1" s="1"/>
  <c r="AQ988" i="1"/>
  <c r="AO988" i="1"/>
  <c r="AN988" i="1"/>
  <c r="AP988" i="1" s="1"/>
  <c r="AM988" i="1"/>
  <c r="AL988" i="1"/>
  <c r="AK988" i="1"/>
  <c r="AJ988" i="1"/>
  <c r="AI988" i="1"/>
  <c r="Q988" i="1"/>
  <c r="CD987" i="1"/>
  <c r="BM987" i="1"/>
  <c r="BL987" i="1"/>
  <c r="BK987" i="1"/>
  <c r="BJ987" i="1"/>
  <c r="BI987" i="1"/>
  <c r="BH987" i="1"/>
  <c r="BG987" i="1"/>
  <c r="BF987" i="1"/>
  <c r="BE987" i="1"/>
  <c r="BD987" i="1"/>
  <c r="BC987" i="1"/>
  <c r="BB987" i="1"/>
  <c r="BA987" i="1"/>
  <c r="AZ987" i="1"/>
  <c r="AY987" i="1"/>
  <c r="AX987" i="1"/>
  <c r="AW987" i="1"/>
  <c r="AT987" i="1" s="1"/>
  <c r="K987" i="1" s="1"/>
  <c r="AV987" i="1"/>
  <c r="AU987" i="1"/>
  <c r="AS987" i="1"/>
  <c r="AR987" i="1"/>
  <c r="M987" i="1" s="1"/>
  <c r="AQ987" i="1"/>
  <c r="AO987" i="1"/>
  <c r="AN987" i="1"/>
  <c r="AP987" i="1" s="1"/>
  <c r="AM987" i="1"/>
  <c r="AL987" i="1"/>
  <c r="AK987" i="1"/>
  <c r="AJ987" i="1"/>
  <c r="AI987" i="1"/>
  <c r="CD986" i="1"/>
  <c r="BM986" i="1"/>
  <c r="BL986" i="1"/>
  <c r="BK986" i="1"/>
  <c r="BJ986" i="1"/>
  <c r="BI986" i="1"/>
  <c r="BH986" i="1"/>
  <c r="BG986" i="1"/>
  <c r="BF986" i="1"/>
  <c r="BE986" i="1"/>
  <c r="BD986" i="1"/>
  <c r="BC986" i="1"/>
  <c r="BB986" i="1"/>
  <c r="BA986" i="1"/>
  <c r="AZ986" i="1"/>
  <c r="AY986" i="1"/>
  <c r="AX986" i="1"/>
  <c r="AW986" i="1"/>
  <c r="AT986" i="1" s="1"/>
  <c r="K986" i="1" s="1"/>
  <c r="AV986" i="1"/>
  <c r="AU986" i="1"/>
  <c r="AS986" i="1"/>
  <c r="AR986" i="1"/>
  <c r="M986" i="1" s="1"/>
  <c r="AQ986" i="1"/>
  <c r="AO986" i="1"/>
  <c r="AN986" i="1"/>
  <c r="AP986" i="1" s="1"/>
  <c r="AM986" i="1"/>
  <c r="AL986" i="1"/>
  <c r="AK986" i="1"/>
  <c r="AJ986" i="1"/>
  <c r="AI986" i="1"/>
  <c r="CD985" i="1"/>
  <c r="BM985" i="1"/>
  <c r="BL985" i="1"/>
  <c r="BK985" i="1"/>
  <c r="BJ985" i="1"/>
  <c r="BI985" i="1"/>
  <c r="BH985" i="1"/>
  <c r="BG985" i="1"/>
  <c r="BF985" i="1"/>
  <c r="BE985" i="1"/>
  <c r="BD985" i="1"/>
  <c r="BC985" i="1"/>
  <c r="BB985" i="1"/>
  <c r="BA985" i="1"/>
  <c r="AZ985" i="1"/>
  <c r="AY985" i="1"/>
  <c r="AX985" i="1"/>
  <c r="AW985" i="1"/>
  <c r="AT985" i="1" s="1"/>
  <c r="K985" i="1" s="1"/>
  <c r="AV985" i="1"/>
  <c r="AU985" i="1"/>
  <c r="AS985" i="1"/>
  <c r="AR985" i="1"/>
  <c r="M985" i="1" s="1"/>
  <c r="AQ985" i="1"/>
  <c r="AO985" i="1"/>
  <c r="AN985" i="1"/>
  <c r="AP985" i="1" s="1"/>
  <c r="AM985" i="1"/>
  <c r="AL985" i="1"/>
  <c r="AK985" i="1"/>
  <c r="AJ985" i="1"/>
  <c r="AI985" i="1"/>
  <c r="CD984" i="1"/>
  <c r="BM984" i="1"/>
  <c r="BL984" i="1"/>
  <c r="BK984" i="1"/>
  <c r="BJ984" i="1"/>
  <c r="BI984" i="1"/>
  <c r="BH984" i="1"/>
  <c r="BG984" i="1"/>
  <c r="BF984" i="1"/>
  <c r="BE984" i="1"/>
  <c r="BD984" i="1"/>
  <c r="BC984" i="1"/>
  <c r="BB984" i="1"/>
  <c r="BA984" i="1"/>
  <c r="AZ984" i="1"/>
  <c r="AY984" i="1"/>
  <c r="AX984" i="1"/>
  <c r="AW984" i="1"/>
  <c r="AT984" i="1" s="1"/>
  <c r="K984" i="1" s="1"/>
  <c r="AV984" i="1"/>
  <c r="AU984" i="1"/>
  <c r="AS984" i="1"/>
  <c r="AR984" i="1"/>
  <c r="M984" i="1" s="1"/>
  <c r="AQ984" i="1"/>
  <c r="AO984" i="1"/>
  <c r="AN984" i="1"/>
  <c r="AP984" i="1" s="1"/>
  <c r="AM984" i="1"/>
  <c r="AL984" i="1"/>
  <c r="AK984" i="1"/>
  <c r="AJ984" i="1"/>
  <c r="AI984" i="1"/>
  <c r="CD983" i="1"/>
  <c r="BM983" i="1"/>
  <c r="BL983" i="1"/>
  <c r="BK983" i="1"/>
  <c r="BJ983" i="1"/>
  <c r="BI983" i="1"/>
  <c r="BH983" i="1"/>
  <c r="BG983" i="1"/>
  <c r="BF983" i="1"/>
  <c r="BE983" i="1"/>
  <c r="BD983" i="1"/>
  <c r="BC983" i="1"/>
  <c r="BB983" i="1"/>
  <c r="BA983" i="1"/>
  <c r="AZ983" i="1"/>
  <c r="AY983" i="1"/>
  <c r="AX983" i="1"/>
  <c r="AW983" i="1"/>
  <c r="AT983" i="1" s="1"/>
  <c r="K983" i="1" s="1"/>
  <c r="AV983" i="1"/>
  <c r="AU983" i="1"/>
  <c r="AS983" i="1"/>
  <c r="AR983" i="1"/>
  <c r="M983" i="1" s="1"/>
  <c r="AQ983" i="1"/>
  <c r="AO983" i="1"/>
  <c r="AN983" i="1"/>
  <c r="AP983" i="1" s="1"/>
  <c r="AM983" i="1"/>
  <c r="AL983" i="1"/>
  <c r="AK983" i="1"/>
  <c r="AJ983" i="1"/>
  <c r="AI983" i="1"/>
  <c r="CD982" i="1"/>
  <c r="BM982" i="1"/>
  <c r="BL982" i="1"/>
  <c r="BK982" i="1"/>
  <c r="BJ982" i="1"/>
  <c r="BI982" i="1"/>
  <c r="BH982" i="1"/>
  <c r="BG982" i="1"/>
  <c r="BF982" i="1"/>
  <c r="BE982" i="1"/>
  <c r="BD982" i="1"/>
  <c r="BC982" i="1"/>
  <c r="BB982" i="1"/>
  <c r="BA982" i="1"/>
  <c r="AZ982" i="1"/>
  <c r="AY982" i="1"/>
  <c r="AX982" i="1"/>
  <c r="AW982" i="1"/>
  <c r="AT982" i="1" s="1"/>
  <c r="K982" i="1" s="1"/>
  <c r="AV982" i="1"/>
  <c r="AU982" i="1"/>
  <c r="AS982" i="1"/>
  <c r="AR982" i="1"/>
  <c r="M982" i="1" s="1"/>
  <c r="AQ982" i="1"/>
  <c r="AO982" i="1"/>
  <c r="AN982" i="1"/>
  <c r="AP982" i="1" s="1"/>
  <c r="AM982" i="1"/>
  <c r="AL982" i="1"/>
  <c r="AK982" i="1"/>
  <c r="AJ982" i="1"/>
  <c r="AI982" i="1"/>
  <c r="CD981" i="1"/>
  <c r="BM981" i="1"/>
  <c r="BL981" i="1"/>
  <c r="BK981" i="1"/>
  <c r="BJ981" i="1"/>
  <c r="BI981" i="1"/>
  <c r="BH981" i="1"/>
  <c r="BG981" i="1"/>
  <c r="BF981" i="1"/>
  <c r="BE981" i="1"/>
  <c r="BD981" i="1"/>
  <c r="BC981" i="1"/>
  <c r="BB981" i="1"/>
  <c r="BA981" i="1"/>
  <c r="AZ981" i="1"/>
  <c r="AY981" i="1"/>
  <c r="AX981" i="1"/>
  <c r="AW981" i="1"/>
  <c r="AT981" i="1" s="1"/>
  <c r="K981" i="1" s="1"/>
  <c r="AV981" i="1"/>
  <c r="AU981" i="1"/>
  <c r="AS981" i="1"/>
  <c r="AR981" i="1"/>
  <c r="M981" i="1" s="1"/>
  <c r="AQ981" i="1"/>
  <c r="AO981" i="1"/>
  <c r="AN981" i="1"/>
  <c r="AP981" i="1" s="1"/>
  <c r="AM981" i="1"/>
  <c r="AL981" i="1"/>
  <c r="AK981" i="1"/>
  <c r="AJ981" i="1"/>
  <c r="AI981" i="1"/>
  <c r="CD980" i="1"/>
  <c r="BM980" i="1"/>
  <c r="BL980" i="1"/>
  <c r="BK980" i="1"/>
  <c r="BJ980" i="1"/>
  <c r="BI980" i="1"/>
  <c r="BH980" i="1"/>
  <c r="BG980" i="1"/>
  <c r="BF980" i="1"/>
  <c r="BE980" i="1"/>
  <c r="BD980" i="1"/>
  <c r="BC980" i="1"/>
  <c r="BB980" i="1"/>
  <c r="BA980" i="1"/>
  <c r="AZ980" i="1"/>
  <c r="AY980" i="1"/>
  <c r="AX980" i="1"/>
  <c r="AW980" i="1"/>
  <c r="AT980" i="1" s="1"/>
  <c r="K980" i="1" s="1"/>
  <c r="AV980" i="1"/>
  <c r="AU980" i="1"/>
  <c r="AS980" i="1"/>
  <c r="AR980" i="1"/>
  <c r="M980" i="1" s="1"/>
  <c r="AQ980" i="1"/>
  <c r="AO980" i="1"/>
  <c r="AN980" i="1"/>
  <c r="AP980" i="1" s="1"/>
  <c r="AM980" i="1"/>
  <c r="AL980" i="1"/>
  <c r="AK980" i="1"/>
  <c r="AJ980" i="1"/>
  <c r="AI980" i="1"/>
  <c r="CD979" i="1"/>
  <c r="BM979" i="1"/>
  <c r="BL979" i="1"/>
  <c r="BK979" i="1"/>
  <c r="BJ979" i="1"/>
  <c r="BI979" i="1"/>
  <c r="BH979" i="1"/>
  <c r="BG979" i="1"/>
  <c r="BF979" i="1"/>
  <c r="BE979" i="1"/>
  <c r="BD979" i="1"/>
  <c r="BC979" i="1"/>
  <c r="BB979" i="1"/>
  <c r="BA979" i="1"/>
  <c r="AZ979" i="1"/>
  <c r="AY979" i="1"/>
  <c r="AX979" i="1"/>
  <c r="AW979" i="1"/>
  <c r="AT979" i="1" s="1"/>
  <c r="K979" i="1" s="1"/>
  <c r="AV979" i="1"/>
  <c r="AU979" i="1"/>
  <c r="AS979" i="1"/>
  <c r="AR979" i="1"/>
  <c r="M979" i="1" s="1"/>
  <c r="AQ979" i="1"/>
  <c r="AO979" i="1"/>
  <c r="AN979" i="1"/>
  <c r="AP979" i="1" s="1"/>
  <c r="AM979" i="1"/>
  <c r="AL979" i="1"/>
  <c r="AK979" i="1"/>
  <c r="AJ979" i="1"/>
  <c r="AI979" i="1"/>
  <c r="CD978" i="1"/>
  <c r="BM978" i="1"/>
  <c r="BL978" i="1"/>
  <c r="BK978" i="1"/>
  <c r="BJ978" i="1"/>
  <c r="BI978" i="1"/>
  <c r="BH978" i="1"/>
  <c r="BG978" i="1"/>
  <c r="BF978" i="1"/>
  <c r="BE978" i="1"/>
  <c r="BD978" i="1"/>
  <c r="BC978" i="1"/>
  <c r="BB978" i="1"/>
  <c r="BA978" i="1"/>
  <c r="AZ978" i="1"/>
  <c r="AY978" i="1"/>
  <c r="AX978" i="1"/>
  <c r="AW978" i="1"/>
  <c r="AT978" i="1" s="1"/>
  <c r="K978" i="1" s="1"/>
  <c r="AV978" i="1"/>
  <c r="AU978" i="1"/>
  <c r="AS978" i="1"/>
  <c r="AR978" i="1"/>
  <c r="M978" i="1" s="1"/>
  <c r="AQ978" i="1"/>
  <c r="AO978" i="1"/>
  <c r="AN978" i="1"/>
  <c r="AP978" i="1" s="1"/>
  <c r="AM978" i="1"/>
  <c r="AL978" i="1"/>
  <c r="AK978" i="1"/>
  <c r="AJ978" i="1"/>
  <c r="AI978" i="1"/>
  <c r="CD977" i="1"/>
  <c r="BM977" i="1"/>
  <c r="BL977" i="1"/>
  <c r="BK977" i="1"/>
  <c r="BJ977" i="1"/>
  <c r="BI977" i="1"/>
  <c r="BH977" i="1"/>
  <c r="BG977" i="1"/>
  <c r="BF977" i="1"/>
  <c r="BE977" i="1"/>
  <c r="BD977" i="1"/>
  <c r="BC977" i="1"/>
  <c r="BB977" i="1"/>
  <c r="BA977" i="1"/>
  <c r="AZ977" i="1"/>
  <c r="AY977" i="1"/>
  <c r="AX977" i="1"/>
  <c r="AW977" i="1"/>
  <c r="AT977" i="1" s="1"/>
  <c r="K977" i="1" s="1"/>
  <c r="AV977" i="1"/>
  <c r="AU977" i="1"/>
  <c r="AS977" i="1"/>
  <c r="AR977" i="1"/>
  <c r="M977" i="1" s="1"/>
  <c r="AQ977" i="1"/>
  <c r="AO977" i="1"/>
  <c r="AN977" i="1"/>
  <c r="AP977" i="1" s="1"/>
  <c r="AM977" i="1"/>
  <c r="AL977" i="1"/>
  <c r="AK977" i="1"/>
  <c r="AJ977" i="1"/>
  <c r="AI977" i="1"/>
  <c r="CD976" i="1"/>
  <c r="BM976" i="1"/>
  <c r="BL976" i="1"/>
  <c r="BK976" i="1"/>
  <c r="BJ976" i="1"/>
  <c r="BI976" i="1"/>
  <c r="BH976" i="1"/>
  <c r="BG976" i="1"/>
  <c r="BF976" i="1"/>
  <c r="BE976" i="1"/>
  <c r="BD976" i="1"/>
  <c r="BC976" i="1"/>
  <c r="BB976" i="1"/>
  <c r="BA976" i="1"/>
  <c r="AZ976" i="1"/>
  <c r="AY976" i="1"/>
  <c r="AX976" i="1"/>
  <c r="AW976" i="1"/>
  <c r="AT976" i="1" s="1"/>
  <c r="K976" i="1" s="1"/>
  <c r="AV976" i="1"/>
  <c r="AU976" i="1"/>
  <c r="AS976" i="1"/>
  <c r="AR976" i="1"/>
  <c r="M976" i="1" s="1"/>
  <c r="AQ976" i="1"/>
  <c r="AO976" i="1"/>
  <c r="AN976" i="1"/>
  <c r="AP976" i="1" s="1"/>
  <c r="AM976" i="1"/>
  <c r="AL976" i="1"/>
  <c r="AK976" i="1"/>
  <c r="AJ976" i="1"/>
  <c r="AI976" i="1"/>
  <c r="CD975" i="1"/>
  <c r="BM975" i="1"/>
  <c r="BL975" i="1"/>
  <c r="BK975" i="1"/>
  <c r="BJ975" i="1"/>
  <c r="BI975" i="1"/>
  <c r="BH975" i="1"/>
  <c r="BG975" i="1"/>
  <c r="BF975" i="1"/>
  <c r="BE975" i="1"/>
  <c r="BD975" i="1"/>
  <c r="BC975" i="1"/>
  <c r="BB975" i="1"/>
  <c r="BA975" i="1"/>
  <c r="AZ975" i="1"/>
  <c r="AY975" i="1"/>
  <c r="AX975" i="1"/>
  <c r="AW975" i="1"/>
  <c r="AT975" i="1" s="1"/>
  <c r="K975" i="1" s="1"/>
  <c r="AV975" i="1"/>
  <c r="AU975" i="1"/>
  <c r="AS975" i="1"/>
  <c r="AR975" i="1"/>
  <c r="M975" i="1" s="1"/>
  <c r="AQ975" i="1"/>
  <c r="AO975" i="1"/>
  <c r="AN975" i="1"/>
  <c r="AP975" i="1" s="1"/>
  <c r="AM975" i="1"/>
  <c r="AL975" i="1"/>
  <c r="AK975" i="1"/>
  <c r="AJ975" i="1"/>
  <c r="AI975" i="1"/>
  <c r="CD974" i="1"/>
  <c r="BM974" i="1"/>
  <c r="BL974" i="1"/>
  <c r="BK974" i="1"/>
  <c r="BJ974" i="1"/>
  <c r="BI974" i="1"/>
  <c r="BH974" i="1"/>
  <c r="BG974" i="1"/>
  <c r="BF974" i="1"/>
  <c r="BE974" i="1"/>
  <c r="BD974" i="1"/>
  <c r="BC974" i="1"/>
  <c r="BB974" i="1"/>
  <c r="BA974" i="1"/>
  <c r="AZ974" i="1"/>
  <c r="AY974" i="1"/>
  <c r="AX974" i="1"/>
  <c r="AW974" i="1"/>
  <c r="AT974" i="1" s="1"/>
  <c r="K974" i="1" s="1"/>
  <c r="AV974" i="1"/>
  <c r="AU974" i="1"/>
  <c r="AS974" i="1"/>
  <c r="AR974" i="1"/>
  <c r="M974" i="1" s="1"/>
  <c r="AQ974" i="1"/>
  <c r="AO974" i="1"/>
  <c r="AN974" i="1"/>
  <c r="AP974" i="1" s="1"/>
  <c r="AM974" i="1"/>
  <c r="AL974" i="1"/>
  <c r="AK974" i="1"/>
  <c r="AJ974" i="1"/>
  <c r="AI974" i="1"/>
  <c r="Q974" i="1"/>
  <c r="CD973" i="1"/>
  <c r="BM973" i="1"/>
  <c r="BL973" i="1"/>
  <c r="BK973" i="1"/>
  <c r="BJ973" i="1"/>
  <c r="BI973" i="1"/>
  <c r="BH973" i="1"/>
  <c r="BG973" i="1"/>
  <c r="BF973" i="1"/>
  <c r="BE973" i="1"/>
  <c r="BD973" i="1"/>
  <c r="BC973" i="1"/>
  <c r="BB973" i="1"/>
  <c r="BA973" i="1"/>
  <c r="AZ973" i="1"/>
  <c r="AY973" i="1"/>
  <c r="AX973" i="1"/>
  <c r="AW973" i="1"/>
  <c r="AT973" i="1" s="1"/>
  <c r="K973" i="1" s="1"/>
  <c r="AV973" i="1"/>
  <c r="AU973" i="1"/>
  <c r="AS973" i="1"/>
  <c r="AR973" i="1"/>
  <c r="M973" i="1" s="1"/>
  <c r="AQ973" i="1"/>
  <c r="AO973" i="1"/>
  <c r="AN973" i="1"/>
  <c r="AP973" i="1" s="1"/>
  <c r="AM973" i="1"/>
  <c r="AL973" i="1"/>
  <c r="AK973" i="1"/>
  <c r="AJ973" i="1"/>
  <c r="AI973" i="1"/>
  <c r="CD972" i="1"/>
  <c r="BM972" i="1"/>
  <c r="BL972" i="1"/>
  <c r="BK972" i="1"/>
  <c r="BJ972" i="1"/>
  <c r="BI972" i="1"/>
  <c r="BH972" i="1"/>
  <c r="BG972" i="1"/>
  <c r="BF972" i="1"/>
  <c r="BE972" i="1"/>
  <c r="BD972" i="1"/>
  <c r="BC972" i="1"/>
  <c r="BB972" i="1"/>
  <c r="BA972" i="1"/>
  <c r="AZ972" i="1"/>
  <c r="AY972" i="1"/>
  <c r="AX972" i="1"/>
  <c r="AW972" i="1"/>
  <c r="AT972" i="1" s="1"/>
  <c r="K972" i="1" s="1"/>
  <c r="AV972" i="1"/>
  <c r="AU972" i="1"/>
  <c r="AS972" i="1"/>
  <c r="AR972" i="1"/>
  <c r="M972" i="1" s="1"/>
  <c r="AQ972" i="1"/>
  <c r="AO972" i="1"/>
  <c r="AN972" i="1"/>
  <c r="AP972" i="1" s="1"/>
  <c r="AM972" i="1"/>
  <c r="AL972" i="1"/>
  <c r="AK972" i="1"/>
  <c r="AJ972" i="1"/>
  <c r="AI972" i="1"/>
  <c r="Q972" i="1"/>
  <c r="CD971" i="1"/>
  <c r="BM971" i="1"/>
  <c r="BL971" i="1"/>
  <c r="BK971" i="1"/>
  <c r="BJ971" i="1"/>
  <c r="BI971" i="1"/>
  <c r="BH971" i="1"/>
  <c r="BG971" i="1"/>
  <c r="BF971" i="1"/>
  <c r="BE971" i="1"/>
  <c r="BD971" i="1"/>
  <c r="BC971" i="1"/>
  <c r="BB971" i="1"/>
  <c r="BA971" i="1"/>
  <c r="AZ971" i="1"/>
  <c r="AY971" i="1"/>
  <c r="AX971" i="1"/>
  <c r="AW971" i="1"/>
  <c r="AT971" i="1" s="1"/>
  <c r="K971" i="1" s="1"/>
  <c r="AV971" i="1"/>
  <c r="AU971" i="1"/>
  <c r="AS971" i="1"/>
  <c r="AR971" i="1"/>
  <c r="M971" i="1" s="1"/>
  <c r="AQ971" i="1"/>
  <c r="AO971" i="1"/>
  <c r="AN971" i="1"/>
  <c r="AP971" i="1" s="1"/>
  <c r="AM971" i="1"/>
  <c r="AL971" i="1"/>
  <c r="AK971" i="1"/>
  <c r="AJ971" i="1"/>
  <c r="AI971" i="1"/>
  <c r="CD970" i="1"/>
  <c r="BM970" i="1"/>
  <c r="BL970" i="1"/>
  <c r="BK970" i="1"/>
  <c r="BJ970" i="1"/>
  <c r="BI970" i="1"/>
  <c r="BH970" i="1"/>
  <c r="BG970" i="1"/>
  <c r="BF970" i="1"/>
  <c r="BE970" i="1"/>
  <c r="BD970" i="1"/>
  <c r="BC970" i="1"/>
  <c r="BB970" i="1"/>
  <c r="BA970" i="1"/>
  <c r="AZ970" i="1"/>
  <c r="AY970" i="1"/>
  <c r="AX970" i="1"/>
  <c r="AW970" i="1"/>
  <c r="AT970" i="1" s="1"/>
  <c r="K970" i="1" s="1"/>
  <c r="AV970" i="1"/>
  <c r="AU970" i="1"/>
  <c r="AS970" i="1"/>
  <c r="AR970" i="1"/>
  <c r="M970" i="1" s="1"/>
  <c r="AQ970" i="1"/>
  <c r="AO970" i="1"/>
  <c r="AN970" i="1"/>
  <c r="AP970" i="1" s="1"/>
  <c r="AM970" i="1"/>
  <c r="AL970" i="1"/>
  <c r="AK970" i="1"/>
  <c r="AJ970" i="1"/>
  <c r="AI970" i="1"/>
  <c r="CD969" i="1"/>
  <c r="BM969" i="1"/>
  <c r="BL969" i="1"/>
  <c r="BK969" i="1"/>
  <c r="BJ969" i="1"/>
  <c r="BI969" i="1"/>
  <c r="BH969" i="1"/>
  <c r="BG969" i="1"/>
  <c r="BF969" i="1"/>
  <c r="BE969" i="1"/>
  <c r="BD969" i="1"/>
  <c r="BC969" i="1"/>
  <c r="BB969" i="1"/>
  <c r="BA969" i="1"/>
  <c r="AZ969" i="1"/>
  <c r="AY969" i="1"/>
  <c r="AX969" i="1"/>
  <c r="AW969" i="1"/>
  <c r="AT969" i="1" s="1"/>
  <c r="K969" i="1" s="1"/>
  <c r="AV969" i="1"/>
  <c r="AU969" i="1"/>
  <c r="AS969" i="1"/>
  <c r="AR969" i="1"/>
  <c r="M969" i="1" s="1"/>
  <c r="AQ969" i="1"/>
  <c r="AO969" i="1"/>
  <c r="AN969" i="1"/>
  <c r="AP969" i="1" s="1"/>
  <c r="AM969" i="1"/>
  <c r="AL969" i="1"/>
  <c r="AK969" i="1"/>
  <c r="AJ969" i="1"/>
  <c r="AI969" i="1"/>
  <c r="CD968" i="1"/>
  <c r="BM968" i="1"/>
  <c r="BL968" i="1"/>
  <c r="BK968" i="1"/>
  <c r="BJ968" i="1"/>
  <c r="BI968" i="1"/>
  <c r="BH968" i="1"/>
  <c r="BG968" i="1"/>
  <c r="BF968" i="1"/>
  <c r="BE968" i="1"/>
  <c r="BD968" i="1"/>
  <c r="BC968" i="1"/>
  <c r="BB968" i="1"/>
  <c r="BA968" i="1"/>
  <c r="AZ968" i="1"/>
  <c r="AY968" i="1"/>
  <c r="AX968" i="1"/>
  <c r="AW968" i="1"/>
  <c r="AT968" i="1" s="1"/>
  <c r="K968" i="1" s="1"/>
  <c r="AV968" i="1"/>
  <c r="AU968" i="1"/>
  <c r="AS968" i="1"/>
  <c r="AR968" i="1"/>
  <c r="M968" i="1" s="1"/>
  <c r="AQ968" i="1"/>
  <c r="AO968" i="1"/>
  <c r="AN968" i="1"/>
  <c r="AP968" i="1" s="1"/>
  <c r="AM968" i="1"/>
  <c r="AL968" i="1"/>
  <c r="AK968" i="1"/>
  <c r="AJ968" i="1"/>
  <c r="AI968" i="1"/>
  <c r="CD967" i="1"/>
  <c r="BM967" i="1"/>
  <c r="BL967" i="1"/>
  <c r="BK967" i="1"/>
  <c r="BJ967" i="1"/>
  <c r="BI967" i="1"/>
  <c r="BH967" i="1"/>
  <c r="BG967" i="1"/>
  <c r="BF967" i="1"/>
  <c r="BE967" i="1"/>
  <c r="BD967" i="1"/>
  <c r="BC967" i="1"/>
  <c r="BB967" i="1"/>
  <c r="BA967" i="1"/>
  <c r="AZ967" i="1"/>
  <c r="AY967" i="1"/>
  <c r="AX967" i="1"/>
  <c r="AW967" i="1"/>
  <c r="AT967" i="1" s="1"/>
  <c r="K967" i="1" s="1"/>
  <c r="AV967" i="1"/>
  <c r="AU967" i="1"/>
  <c r="AS967" i="1"/>
  <c r="AR967" i="1"/>
  <c r="M967" i="1" s="1"/>
  <c r="AQ967" i="1"/>
  <c r="AO967" i="1"/>
  <c r="AN967" i="1"/>
  <c r="AP967" i="1" s="1"/>
  <c r="AM967" i="1"/>
  <c r="AL967" i="1"/>
  <c r="AK967" i="1"/>
  <c r="AJ967" i="1"/>
  <c r="AI967" i="1"/>
  <c r="Q967" i="1"/>
  <c r="CD966" i="1"/>
  <c r="BM966" i="1"/>
  <c r="BL966" i="1"/>
  <c r="BK966" i="1"/>
  <c r="BJ966" i="1"/>
  <c r="BI966" i="1"/>
  <c r="BH966" i="1"/>
  <c r="BG966" i="1"/>
  <c r="BF966" i="1"/>
  <c r="BE966" i="1"/>
  <c r="BD966" i="1"/>
  <c r="BC966" i="1"/>
  <c r="BB966" i="1"/>
  <c r="BA966" i="1"/>
  <c r="AZ966" i="1"/>
  <c r="AY966" i="1"/>
  <c r="AX966" i="1"/>
  <c r="AW966" i="1"/>
  <c r="AT966" i="1" s="1"/>
  <c r="K966" i="1" s="1"/>
  <c r="AV966" i="1"/>
  <c r="AU966" i="1"/>
  <c r="AS966" i="1"/>
  <c r="AR966" i="1"/>
  <c r="M966" i="1" s="1"/>
  <c r="AQ966" i="1"/>
  <c r="AO966" i="1"/>
  <c r="AN966" i="1"/>
  <c r="AP966" i="1" s="1"/>
  <c r="AM966" i="1"/>
  <c r="AL966" i="1"/>
  <c r="AK966" i="1"/>
  <c r="AJ966" i="1"/>
  <c r="AI966" i="1"/>
  <c r="BM965" i="1"/>
  <c r="BL965" i="1"/>
  <c r="BK965" i="1"/>
  <c r="BJ965" i="1"/>
  <c r="BI965" i="1"/>
  <c r="BH965" i="1"/>
  <c r="BG965" i="1"/>
  <c r="BF965" i="1"/>
  <c r="BE965" i="1"/>
  <c r="BD965" i="1"/>
  <c r="BC965" i="1"/>
  <c r="BB965" i="1"/>
  <c r="BA965" i="1"/>
  <c r="AZ965" i="1"/>
  <c r="AY965" i="1"/>
  <c r="AX965" i="1"/>
  <c r="AW965" i="1"/>
  <c r="AT965" i="1" s="1"/>
  <c r="K965" i="1" s="1"/>
  <c r="AV965" i="1"/>
  <c r="AU965" i="1"/>
  <c r="AS965" i="1"/>
  <c r="AR965" i="1"/>
  <c r="M965" i="1" s="1"/>
  <c r="AQ965" i="1"/>
  <c r="AO965" i="1"/>
  <c r="AN965" i="1"/>
  <c r="AP965" i="1" s="1"/>
  <c r="AM965" i="1"/>
  <c r="AL965" i="1"/>
  <c r="AK965" i="1"/>
  <c r="AJ965" i="1"/>
  <c r="AI965" i="1"/>
  <c r="CD964" i="1"/>
  <c r="BM964" i="1"/>
  <c r="BL964" i="1"/>
  <c r="BK964" i="1"/>
  <c r="BJ964" i="1"/>
  <c r="BI964" i="1"/>
  <c r="BH964" i="1"/>
  <c r="BG964" i="1"/>
  <c r="BF964" i="1"/>
  <c r="BE964" i="1"/>
  <c r="BD964" i="1"/>
  <c r="BC964" i="1"/>
  <c r="BB964" i="1"/>
  <c r="BA964" i="1"/>
  <c r="AZ964" i="1"/>
  <c r="AY964" i="1"/>
  <c r="AX964" i="1"/>
  <c r="AW964" i="1"/>
  <c r="AT964" i="1" s="1"/>
  <c r="K964" i="1" s="1"/>
  <c r="AV964" i="1"/>
  <c r="AU964" i="1"/>
  <c r="AS964" i="1"/>
  <c r="AR964" i="1"/>
  <c r="M964" i="1" s="1"/>
  <c r="AQ964" i="1"/>
  <c r="AO964" i="1"/>
  <c r="AN964" i="1"/>
  <c r="AP964" i="1" s="1"/>
  <c r="AM964" i="1"/>
  <c r="AL964" i="1"/>
  <c r="AK964" i="1"/>
  <c r="AJ964" i="1"/>
  <c r="AI964" i="1"/>
  <c r="CD963" i="1"/>
  <c r="BM963" i="1"/>
  <c r="BL963" i="1"/>
  <c r="BK963" i="1"/>
  <c r="BJ963" i="1"/>
  <c r="BI963" i="1"/>
  <c r="BH963" i="1"/>
  <c r="BG963" i="1"/>
  <c r="BF963" i="1"/>
  <c r="BE963" i="1"/>
  <c r="BD963" i="1"/>
  <c r="BC963" i="1"/>
  <c r="BB963" i="1"/>
  <c r="BA963" i="1"/>
  <c r="AZ963" i="1"/>
  <c r="AY963" i="1"/>
  <c r="AX963" i="1"/>
  <c r="AW963" i="1"/>
  <c r="AT963" i="1" s="1"/>
  <c r="K963" i="1" s="1"/>
  <c r="AV963" i="1"/>
  <c r="AU963" i="1"/>
  <c r="AS963" i="1"/>
  <c r="AR963" i="1"/>
  <c r="M963" i="1" s="1"/>
  <c r="AQ963" i="1"/>
  <c r="AO963" i="1"/>
  <c r="AN963" i="1"/>
  <c r="AP963" i="1" s="1"/>
  <c r="AM963" i="1"/>
  <c r="AL963" i="1"/>
  <c r="AK963" i="1"/>
  <c r="AJ963" i="1"/>
  <c r="AI963" i="1"/>
  <c r="Q963" i="1"/>
  <c r="CD962" i="1"/>
  <c r="BM962" i="1"/>
  <c r="BL962" i="1"/>
  <c r="BK962" i="1"/>
  <c r="BJ962" i="1"/>
  <c r="BI962" i="1"/>
  <c r="BH962" i="1"/>
  <c r="BG962" i="1"/>
  <c r="BF962" i="1"/>
  <c r="BE962" i="1"/>
  <c r="BD962" i="1"/>
  <c r="BC962" i="1"/>
  <c r="BB962" i="1"/>
  <c r="BA962" i="1"/>
  <c r="AZ962" i="1"/>
  <c r="AY962" i="1"/>
  <c r="AX962" i="1"/>
  <c r="AW962" i="1"/>
  <c r="AT962" i="1" s="1"/>
  <c r="K962" i="1" s="1"/>
  <c r="AV962" i="1"/>
  <c r="AU962" i="1"/>
  <c r="AS962" i="1"/>
  <c r="AR962" i="1"/>
  <c r="M962" i="1" s="1"/>
  <c r="AQ962" i="1"/>
  <c r="AO962" i="1"/>
  <c r="AN962" i="1"/>
  <c r="AP962" i="1" s="1"/>
  <c r="AM962" i="1"/>
  <c r="AL962" i="1"/>
  <c r="AK962" i="1"/>
  <c r="AJ962" i="1"/>
  <c r="AI962" i="1"/>
  <c r="CD961" i="1"/>
  <c r="BM961" i="1"/>
  <c r="BL961" i="1"/>
  <c r="BK961" i="1"/>
  <c r="BJ961" i="1"/>
  <c r="BI961" i="1"/>
  <c r="BH961" i="1"/>
  <c r="BG961" i="1"/>
  <c r="BF961" i="1"/>
  <c r="BE961" i="1"/>
  <c r="BD961" i="1"/>
  <c r="BC961" i="1"/>
  <c r="BB961" i="1"/>
  <c r="BA961" i="1"/>
  <c r="AZ961" i="1"/>
  <c r="AY961" i="1"/>
  <c r="AX961" i="1"/>
  <c r="AW961" i="1"/>
  <c r="AT961" i="1" s="1"/>
  <c r="K961" i="1" s="1"/>
  <c r="AV961" i="1"/>
  <c r="AU961" i="1"/>
  <c r="AS961" i="1"/>
  <c r="AR961" i="1"/>
  <c r="M961" i="1" s="1"/>
  <c r="AQ961" i="1"/>
  <c r="AO961" i="1"/>
  <c r="AN961" i="1"/>
  <c r="AP961" i="1" s="1"/>
  <c r="AM961" i="1"/>
  <c r="AL961" i="1"/>
  <c r="AK961" i="1"/>
  <c r="AJ961" i="1"/>
  <c r="AI961" i="1"/>
  <c r="CD960" i="1"/>
  <c r="BM960" i="1"/>
  <c r="BL960" i="1"/>
  <c r="BK960" i="1"/>
  <c r="BJ960" i="1"/>
  <c r="BI960" i="1"/>
  <c r="BH960" i="1"/>
  <c r="BG960" i="1"/>
  <c r="BF960" i="1"/>
  <c r="BE960" i="1"/>
  <c r="BD960" i="1"/>
  <c r="BC960" i="1"/>
  <c r="BB960" i="1"/>
  <c r="BA960" i="1"/>
  <c r="AZ960" i="1"/>
  <c r="AY960" i="1"/>
  <c r="AX960" i="1"/>
  <c r="AW960" i="1"/>
  <c r="AT960" i="1" s="1"/>
  <c r="K960" i="1" s="1"/>
  <c r="AV960" i="1"/>
  <c r="AU960" i="1"/>
  <c r="AS960" i="1"/>
  <c r="AR960" i="1"/>
  <c r="M960" i="1" s="1"/>
  <c r="AQ960" i="1"/>
  <c r="AO960" i="1"/>
  <c r="AN960" i="1"/>
  <c r="AP960" i="1" s="1"/>
  <c r="AM960" i="1"/>
  <c r="AL960" i="1"/>
  <c r="AK960" i="1"/>
  <c r="AJ960" i="1"/>
  <c r="AI960" i="1"/>
  <c r="CD959" i="1"/>
  <c r="BM959" i="1"/>
  <c r="BL959" i="1"/>
  <c r="BK959" i="1"/>
  <c r="BJ959" i="1"/>
  <c r="BI959" i="1"/>
  <c r="BH959" i="1"/>
  <c r="BG959" i="1"/>
  <c r="BF959" i="1"/>
  <c r="BE959" i="1"/>
  <c r="BD959" i="1"/>
  <c r="BC959" i="1"/>
  <c r="BB959" i="1"/>
  <c r="BA959" i="1"/>
  <c r="AZ959" i="1"/>
  <c r="AY959" i="1"/>
  <c r="AX959" i="1"/>
  <c r="AW959" i="1"/>
  <c r="AT959" i="1" s="1"/>
  <c r="K959" i="1" s="1"/>
  <c r="AV959" i="1"/>
  <c r="AU959" i="1"/>
  <c r="AS959" i="1"/>
  <c r="AR959" i="1"/>
  <c r="M959" i="1" s="1"/>
  <c r="AQ959" i="1"/>
  <c r="AO959" i="1"/>
  <c r="AN959" i="1"/>
  <c r="AP959" i="1" s="1"/>
  <c r="AM959" i="1"/>
  <c r="AL959" i="1"/>
  <c r="AK959" i="1"/>
  <c r="AJ959" i="1"/>
  <c r="AI959" i="1"/>
  <c r="Q959" i="1"/>
  <c r="CD958" i="1"/>
  <c r="BM958" i="1"/>
  <c r="BL958" i="1"/>
  <c r="BK958" i="1"/>
  <c r="BJ958" i="1"/>
  <c r="BI958" i="1"/>
  <c r="BH958" i="1"/>
  <c r="BG958" i="1"/>
  <c r="BF958" i="1"/>
  <c r="BE958" i="1"/>
  <c r="BD958" i="1"/>
  <c r="BC958" i="1"/>
  <c r="BB958" i="1"/>
  <c r="BA958" i="1"/>
  <c r="AZ958" i="1"/>
  <c r="AY958" i="1"/>
  <c r="AX958" i="1"/>
  <c r="AW958" i="1"/>
  <c r="AT958" i="1" s="1"/>
  <c r="K958" i="1" s="1"/>
  <c r="AV958" i="1"/>
  <c r="AU958" i="1"/>
  <c r="AS958" i="1"/>
  <c r="AR958" i="1"/>
  <c r="M958" i="1" s="1"/>
  <c r="AQ958" i="1"/>
  <c r="AO958" i="1"/>
  <c r="AN958" i="1"/>
  <c r="AP958" i="1" s="1"/>
  <c r="AM958" i="1"/>
  <c r="AL958" i="1"/>
  <c r="AK958" i="1"/>
  <c r="AJ958" i="1"/>
  <c r="AI958" i="1"/>
  <c r="CD957" i="1"/>
  <c r="BM957" i="1"/>
  <c r="BL957" i="1"/>
  <c r="BK957" i="1"/>
  <c r="BJ957" i="1"/>
  <c r="BI957" i="1"/>
  <c r="BH957" i="1"/>
  <c r="BG957" i="1"/>
  <c r="BF957" i="1"/>
  <c r="BE957" i="1"/>
  <c r="BD957" i="1"/>
  <c r="BC957" i="1"/>
  <c r="BB957" i="1"/>
  <c r="BA957" i="1"/>
  <c r="AZ957" i="1"/>
  <c r="AY957" i="1"/>
  <c r="AX957" i="1"/>
  <c r="AW957" i="1"/>
  <c r="AT957" i="1" s="1"/>
  <c r="K957" i="1" s="1"/>
  <c r="AV957" i="1"/>
  <c r="AU957" i="1"/>
  <c r="AS957" i="1"/>
  <c r="AR957" i="1"/>
  <c r="M957" i="1" s="1"/>
  <c r="AQ957" i="1"/>
  <c r="AO957" i="1"/>
  <c r="AN957" i="1"/>
  <c r="AP957" i="1" s="1"/>
  <c r="AM957" i="1"/>
  <c r="AL957" i="1"/>
  <c r="AK957" i="1"/>
  <c r="AJ957" i="1"/>
  <c r="AI957" i="1"/>
  <c r="CD956" i="1"/>
  <c r="BM956" i="1"/>
  <c r="BL956" i="1"/>
  <c r="BK956" i="1"/>
  <c r="BJ956" i="1"/>
  <c r="BI956" i="1"/>
  <c r="BH956" i="1"/>
  <c r="BG956" i="1"/>
  <c r="BF956" i="1"/>
  <c r="BE956" i="1"/>
  <c r="BD956" i="1"/>
  <c r="BC956" i="1"/>
  <c r="BB956" i="1"/>
  <c r="BA956" i="1"/>
  <c r="AZ956" i="1"/>
  <c r="AY956" i="1"/>
  <c r="AX956" i="1"/>
  <c r="AW956" i="1"/>
  <c r="AT956" i="1" s="1"/>
  <c r="K956" i="1" s="1"/>
  <c r="AV956" i="1"/>
  <c r="AU956" i="1"/>
  <c r="AS956" i="1"/>
  <c r="AR956" i="1"/>
  <c r="M956" i="1" s="1"/>
  <c r="AQ956" i="1"/>
  <c r="AO956" i="1"/>
  <c r="AN956" i="1"/>
  <c r="AP956" i="1" s="1"/>
  <c r="AM956" i="1"/>
  <c r="AL956" i="1"/>
  <c r="AK956" i="1"/>
  <c r="AJ956" i="1"/>
  <c r="AI956" i="1"/>
  <c r="CD955" i="1"/>
  <c r="BM955" i="1"/>
  <c r="BL955" i="1"/>
  <c r="BK955" i="1"/>
  <c r="BJ955" i="1"/>
  <c r="BI955" i="1"/>
  <c r="BH955" i="1"/>
  <c r="BG955" i="1"/>
  <c r="BF955" i="1"/>
  <c r="BE955" i="1"/>
  <c r="BD955" i="1"/>
  <c r="BC955" i="1"/>
  <c r="BB955" i="1"/>
  <c r="BA955" i="1"/>
  <c r="AZ955" i="1"/>
  <c r="AY955" i="1"/>
  <c r="AX955" i="1"/>
  <c r="AW955" i="1"/>
  <c r="AT955" i="1" s="1"/>
  <c r="K955" i="1" s="1"/>
  <c r="AV955" i="1"/>
  <c r="AU955" i="1"/>
  <c r="AS955" i="1"/>
  <c r="AR955" i="1"/>
  <c r="M955" i="1" s="1"/>
  <c r="AQ955" i="1"/>
  <c r="AO955" i="1"/>
  <c r="AN955" i="1"/>
  <c r="AP955" i="1" s="1"/>
  <c r="AM955" i="1"/>
  <c r="AL955" i="1"/>
  <c r="AK955" i="1"/>
  <c r="AJ955" i="1"/>
  <c r="AI955" i="1"/>
  <c r="BM954" i="1"/>
  <c r="BL954" i="1"/>
  <c r="BK954" i="1"/>
  <c r="BJ954" i="1"/>
  <c r="BI954" i="1"/>
  <c r="BH954" i="1"/>
  <c r="BG954" i="1"/>
  <c r="BF954" i="1"/>
  <c r="BE954" i="1"/>
  <c r="BD954" i="1"/>
  <c r="BC954" i="1"/>
  <c r="BB954" i="1"/>
  <c r="BA954" i="1"/>
  <c r="AZ954" i="1"/>
  <c r="AY954" i="1"/>
  <c r="AX954" i="1"/>
  <c r="AW954" i="1"/>
  <c r="AT954" i="1" s="1"/>
  <c r="K954" i="1" s="1"/>
  <c r="AV954" i="1"/>
  <c r="AU954" i="1"/>
  <c r="AS954" i="1"/>
  <c r="AR954" i="1"/>
  <c r="M954" i="1" s="1"/>
  <c r="AQ954" i="1"/>
  <c r="AO954" i="1"/>
  <c r="AN954" i="1"/>
  <c r="AP954" i="1" s="1"/>
  <c r="AM954" i="1"/>
  <c r="AL954" i="1"/>
  <c r="AK954" i="1"/>
  <c r="AJ954" i="1"/>
  <c r="AI954" i="1"/>
  <c r="BM953" i="1"/>
  <c r="BL953" i="1"/>
  <c r="BK953" i="1"/>
  <c r="BJ953" i="1"/>
  <c r="BI953" i="1"/>
  <c r="BH953" i="1"/>
  <c r="BG953" i="1"/>
  <c r="BF953" i="1"/>
  <c r="BE953" i="1"/>
  <c r="BD953" i="1"/>
  <c r="BC953" i="1"/>
  <c r="BB953" i="1"/>
  <c r="BA953" i="1"/>
  <c r="AZ953" i="1"/>
  <c r="AY953" i="1"/>
  <c r="AX953" i="1"/>
  <c r="AW953" i="1"/>
  <c r="AT953" i="1" s="1"/>
  <c r="K953" i="1" s="1"/>
  <c r="AV953" i="1"/>
  <c r="AU953" i="1"/>
  <c r="AS953" i="1"/>
  <c r="AR953" i="1"/>
  <c r="M953" i="1" s="1"/>
  <c r="AQ953" i="1"/>
  <c r="AO953" i="1"/>
  <c r="AN953" i="1"/>
  <c r="AP953" i="1" s="1"/>
  <c r="AM953" i="1"/>
  <c r="AL953" i="1"/>
  <c r="AK953" i="1"/>
  <c r="AJ953" i="1"/>
  <c r="AI953" i="1"/>
  <c r="CD952" i="1"/>
  <c r="BM952" i="1"/>
  <c r="BL952" i="1"/>
  <c r="BK952" i="1"/>
  <c r="BJ952" i="1"/>
  <c r="BI952" i="1"/>
  <c r="BH952" i="1"/>
  <c r="BG952" i="1"/>
  <c r="BF952" i="1"/>
  <c r="BE952" i="1"/>
  <c r="BD952" i="1"/>
  <c r="BC952" i="1"/>
  <c r="BB952" i="1"/>
  <c r="BA952" i="1"/>
  <c r="AZ952" i="1"/>
  <c r="AY952" i="1"/>
  <c r="AX952" i="1"/>
  <c r="AW952" i="1"/>
  <c r="AT952" i="1" s="1"/>
  <c r="K952" i="1" s="1"/>
  <c r="AV952" i="1"/>
  <c r="AU952" i="1"/>
  <c r="AS952" i="1"/>
  <c r="AR952" i="1"/>
  <c r="M952" i="1" s="1"/>
  <c r="AQ952" i="1"/>
  <c r="AO952" i="1"/>
  <c r="AN952" i="1"/>
  <c r="AP952" i="1" s="1"/>
  <c r="AM952" i="1"/>
  <c r="AL952" i="1"/>
  <c r="AK952" i="1"/>
  <c r="AJ952" i="1"/>
  <c r="AI952" i="1"/>
  <c r="Q952" i="1"/>
  <c r="CD951" i="1"/>
  <c r="BM951" i="1"/>
  <c r="BL951" i="1"/>
  <c r="BK951" i="1"/>
  <c r="BJ951" i="1"/>
  <c r="BI951" i="1"/>
  <c r="BH951" i="1"/>
  <c r="BG951" i="1"/>
  <c r="BF951" i="1"/>
  <c r="BE951" i="1"/>
  <c r="BD951" i="1"/>
  <c r="BC951" i="1"/>
  <c r="BB951" i="1"/>
  <c r="BA951" i="1"/>
  <c r="AZ951" i="1"/>
  <c r="AY951" i="1"/>
  <c r="AX951" i="1"/>
  <c r="AW951" i="1"/>
  <c r="AT951" i="1" s="1"/>
  <c r="K951" i="1" s="1"/>
  <c r="AV951" i="1"/>
  <c r="AU951" i="1"/>
  <c r="AS951" i="1"/>
  <c r="AR951" i="1"/>
  <c r="M951" i="1" s="1"/>
  <c r="AQ951" i="1"/>
  <c r="AO951" i="1"/>
  <c r="AN951" i="1"/>
  <c r="AP951" i="1" s="1"/>
  <c r="AM951" i="1"/>
  <c r="AL951" i="1"/>
  <c r="AK951" i="1"/>
  <c r="AJ951" i="1"/>
  <c r="AI951" i="1"/>
  <c r="CD950" i="1"/>
  <c r="BM950" i="1"/>
  <c r="BL950" i="1"/>
  <c r="BK950" i="1"/>
  <c r="BJ950" i="1"/>
  <c r="BI950" i="1"/>
  <c r="BH950" i="1"/>
  <c r="BG950" i="1"/>
  <c r="BF950" i="1"/>
  <c r="BE950" i="1"/>
  <c r="BD950" i="1"/>
  <c r="BC950" i="1"/>
  <c r="BB950" i="1"/>
  <c r="BA950" i="1"/>
  <c r="AZ950" i="1"/>
  <c r="AY950" i="1"/>
  <c r="AX950" i="1"/>
  <c r="AW950" i="1"/>
  <c r="AT950" i="1" s="1"/>
  <c r="K950" i="1" s="1"/>
  <c r="AV950" i="1"/>
  <c r="AU950" i="1"/>
  <c r="AS950" i="1"/>
  <c r="AR950" i="1"/>
  <c r="M950" i="1" s="1"/>
  <c r="AQ950" i="1"/>
  <c r="AO950" i="1"/>
  <c r="AN950" i="1"/>
  <c r="AP950" i="1" s="1"/>
  <c r="AM950" i="1"/>
  <c r="AL950" i="1"/>
  <c r="AK950" i="1"/>
  <c r="AJ950" i="1"/>
  <c r="AI950" i="1"/>
  <c r="AH950" i="1"/>
  <c r="Q950" i="1"/>
  <c r="CD949" i="1"/>
  <c r="BM949" i="1"/>
  <c r="BL949" i="1"/>
  <c r="BK949" i="1"/>
  <c r="BJ949" i="1"/>
  <c r="BI949" i="1"/>
  <c r="BH949" i="1"/>
  <c r="BG949" i="1"/>
  <c r="BF949" i="1"/>
  <c r="BE949" i="1"/>
  <c r="BD949" i="1"/>
  <c r="BC949" i="1"/>
  <c r="BB949" i="1"/>
  <c r="BA949" i="1"/>
  <c r="AZ949" i="1"/>
  <c r="AY949" i="1"/>
  <c r="AX949" i="1"/>
  <c r="AW949" i="1"/>
  <c r="AT949" i="1" s="1"/>
  <c r="K949" i="1" s="1"/>
  <c r="AV949" i="1"/>
  <c r="AU949" i="1"/>
  <c r="AS949" i="1"/>
  <c r="AR949" i="1"/>
  <c r="M949" i="1" s="1"/>
  <c r="AQ949" i="1"/>
  <c r="AO949" i="1"/>
  <c r="AN949" i="1"/>
  <c r="AP949" i="1" s="1"/>
  <c r="AM949" i="1"/>
  <c r="AL949" i="1"/>
  <c r="AK949" i="1"/>
  <c r="AJ949" i="1"/>
  <c r="AI949" i="1"/>
  <c r="CD948" i="1"/>
  <c r="BM948" i="1"/>
  <c r="BL948" i="1"/>
  <c r="BK948" i="1"/>
  <c r="BJ948" i="1"/>
  <c r="BI948" i="1"/>
  <c r="BH948" i="1"/>
  <c r="BG948" i="1"/>
  <c r="BF948" i="1"/>
  <c r="BE948" i="1"/>
  <c r="BD948" i="1"/>
  <c r="BC948" i="1"/>
  <c r="BB948" i="1"/>
  <c r="BA948" i="1"/>
  <c r="AZ948" i="1"/>
  <c r="AY948" i="1"/>
  <c r="AX948" i="1"/>
  <c r="AW948" i="1"/>
  <c r="AT948" i="1" s="1"/>
  <c r="K948" i="1" s="1"/>
  <c r="AV948" i="1"/>
  <c r="AU948" i="1"/>
  <c r="AS948" i="1"/>
  <c r="AR948" i="1"/>
  <c r="M948" i="1" s="1"/>
  <c r="AQ948" i="1"/>
  <c r="AO948" i="1"/>
  <c r="AN948" i="1"/>
  <c r="AP948" i="1" s="1"/>
  <c r="AM948" i="1"/>
  <c r="AL948" i="1"/>
  <c r="AK948" i="1"/>
  <c r="AJ948" i="1"/>
  <c r="AI948" i="1"/>
  <c r="CD947" i="1"/>
  <c r="BM947" i="1"/>
  <c r="BL947" i="1"/>
  <c r="BK947" i="1"/>
  <c r="BJ947" i="1"/>
  <c r="BI947" i="1"/>
  <c r="BH947" i="1"/>
  <c r="BG947" i="1"/>
  <c r="BF947" i="1"/>
  <c r="BE947" i="1"/>
  <c r="BD947" i="1"/>
  <c r="BC947" i="1"/>
  <c r="BB947" i="1"/>
  <c r="BA947" i="1"/>
  <c r="AZ947" i="1"/>
  <c r="AY947" i="1"/>
  <c r="AX947" i="1"/>
  <c r="AW947" i="1"/>
  <c r="AT947" i="1" s="1"/>
  <c r="K947" i="1" s="1"/>
  <c r="AV947" i="1"/>
  <c r="AU947" i="1"/>
  <c r="AS947" i="1"/>
  <c r="AR947" i="1"/>
  <c r="M947" i="1" s="1"/>
  <c r="AQ947" i="1"/>
  <c r="AO947" i="1"/>
  <c r="AN947" i="1"/>
  <c r="AP947" i="1" s="1"/>
  <c r="AM947" i="1"/>
  <c r="AL947" i="1"/>
  <c r="AK947" i="1"/>
  <c r="AJ947" i="1"/>
  <c r="AI947" i="1"/>
  <c r="AH947" i="1"/>
  <c r="CD946" i="1"/>
  <c r="BM946" i="1"/>
  <c r="BL946" i="1"/>
  <c r="BK946" i="1"/>
  <c r="BJ946" i="1"/>
  <c r="BI946" i="1"/>
  <c r="BH946" i="1"/>
  <c r="BG946" i="1"/>
  <c r="BF946" i="1"/>
  <c r="BE946" i="1"/>
  <c r="BD946" i="1"/>
  <c r="BC946" i="1"/>
  <c r="BB946" i="1"/>
  <c r="BA946" i="1"/>
  <c r="AZ946" i="1"/>
  <c r="AY946" i="1"/>
  <c r="AX946" i="1"/>
  <c r="AW946" i="1"/>
  <c r="AT946" i="1" s="1"/>
  <c r="K946" i="1" s="1"/>
  <c r="AV946" i="1"/>
  <c r="AU946" i="1"/>
  <c r="AS946" i="1"/>
  <c r="AR946" i="1"/>
  <c r="M946" i="1" s="1"/>
  <c r="AQ946" i="1"/>
  <c r="AO946" i="1"/>
  <c r="AN946" i="1"/>
  <c r="AP946" i="1" s="1"/>
  <c r="AM946" i="1"/>
  <c r="AL946" i="1"/>
  <c r="AK946" i="1"/>
  <c r="AJ946" i="1"/>
  <c r="AI946" i="1"/>
  <c r="BM945" i="1"/>
  <c r="BL945" i="1"/>
  <c r="BK945" i="1"/>
  <c r="BJ945" i="1"/>
  <c r="BI945" i="1"/>
  <c r="BH945" i="1"/>
  <c r="BG945" i="1"/>
  <c r="BF945" i="1"/>
  <c r="BE945" i="1"/>
  <c r="BD945" i="1"/>
  <c r="BC945" i="1"/>
  <c r="BB945" i="1"/>
  <c r="BA945" i="1"/>
  <c r="AZ945" i="1"/>
  <c r="AY945" i="1"/>
  <c r="AX945" i="1"/>
  <c r="AW945" i="1"/>
  <c r="AV945" i="1"/>
  <c r="AU945" i="1"/>
  <c r="AS945" i="1"/>
  <c r="AR945" i="1"/>
  <c r="M945" i="1" s="1"/>
  <c r="AQ945" i="1"/>
  <c r="AO945" i="1"/>
  <c r="AN945" i="1"/>
  <c r="AP945" i="1" s="1"/>
  <c r="AM945" i="1"/>
  <c r="AL945" i="1"/>
  <c r="AK945" i="1"/>
  <c r="AJ945" i="1"/>
  <c r="AI945" i="1"/>
  <c r="Q945" i="1"/>
  <c r="CD944" i="1"/>
  <c r="BM944" i="1"/>
  <c r="BL944" i="1"/>
  <c r="BK944" i="1"/>
  <c r="BJ944" i="1"/>
  <c r="BI944" i="1"/>
  <c r="BH944" i="1"/>
  <c r="BG944" i="1"/>
  <c r="BF944" i="1"/>
  <c r="BE944" i="1"/>
  <c r="BD944" i="1"/>
  <c r="BC944" i="1"/>
  <c r="BB944" i="1"/>
  <c r="BA944" i="1"/>
  <c r="AZ944" i="1"/>
  <c r="AY944" i="1"/>
  <c r="AX944" i="1"/>
  <c r="AW944" i="1"/>
  <c r="AT944" i="1" s="1"/>
  <c r="K944" i="1" s="1"/>
  <c r="AV944" i="1"/>
  <c r="AU944" i="1"/>
  <c r="AS944" i="1"/>
  <c r="AR944" i="1"/>
  <c r="M944" i="1" s="1"/>
  <c r="AQ944" i="1"/>
  <c r="AO944" i="1"/>
  <c r="AN944" i="1"/>
  <c r="AP944" i="1" s="1"/>
  <c r="AM944" i="1"/>
  <c r="AL944" i="1"/>
  <c r="AK944" i="1"/>
  <c r="AJ944" i="1"/>
  <c r="AI944" i="1"/>
  <c r="BM943" i="1"/>
  <c r="BL943" i="1"/>
  <c r="BK943" i="1"/>
  <c r="BJ943" i="1"/>
  <c r="BI943" i="1"/>
  <c r="BH943" i="1"/>
  <c r="BG943" i="1"/>
  <c r="BF943" i="1"/>
  <c r="BE943" i="1"/>
  <c r="BD943" i="1"/>
  <c r="BC943" i="1"/>
  <c r="BB943" i="1"/>
  <c r="BA943" i="1"/>
  <c r="AZ943" i="1"/>
  <c r="AY943" i="1"/>
  <c r="AX943" i="1"/>
  <c r="AW943" i="1"/>
  <c r="AV943" i="1"/>
  <c r="AU943" i="1"/>
  <c r="AS943" i="1"/>
  <c r="AR943" i="1"/>
  <c r="M943" i="1" s="1"/>
  <c r="AQ943" i="1"/>
  <c r="AO943" i="1"/>
  <c r="AN943" i="1"/>
  <c r="AP943" i="1" s="1"/>
  <c r="AM943" i="1"/>
  <c r="AL943" i="1"/>
  <c r="AK943" i="1"/>
  <c r="AJ943" i="1"/>
  <c r="AI943" i="1"/>
  <c r="Q943" i="1"/>
  <c r="CD942" i="1"/>
  <c r="BM942" i="1"/>
  <c r="BL942" i="1"/>
  <c r="BK942" i="1"/>
  <c r="BJ942" i="1"/>
  <c r="BI942" i="1"/>
  <c r="BH942" i="1"/>
  <c r="BG942" i="1"/>
  <c r="BF942" i="1"/>
  <c r="BE942" i="1"/>
  <c r="BD942" i="1"/>
  <c r="BC942" i="1"/>
  <c r="BB942" i="1"/>
  <c r="BA942" i="1"/>
  <c r="AZ942" i="1"/>
  <c r="AY942" i="1"/>
  <c r="AX942" i="1"/>
  <c r="AW942" i="1"/>
  <c r="AT942" i="1" s="1"/>
  <c r="K942" i="1" s="1"/>
  <c r="AV942" i="1"/>
  <c r="AU942" i="1"/>
  <c r="AS942" i="1"/>
  <c r="AR942" i="1"/>
  <c r="M942" i="1" s="1"/>
  <c r="AQ942" i="1"/>
  <c r="AO942" i="1"/>
  <c r="AN942" i="1"/>
  <c r="AP942" i="1" s="1"/>
  <c r="AM942" i="1"/>
  <c r="AL942" i="1"/>
  <c r="AK942" i="1"/>
  <c r="AJ942" i="1"/>
  <c r="AI942" i="1"/>
  <c r="Q942" i="1"/>
  <c r="CD941" i="1"/>
  <c r="BM941" i="1"/>
  <c r="BL941" i="1"/>
  <c r="BK941" i="1"/>
  <c r="BJ941" i="1"/>
  <c r="BI941" i="1"/>
  <c r="BH941" i="1"/>
  <c r="BG941" i="1"/>
  <c r="BF941" i="1"/>
  <c r="BE941" i="1"/>
  <c r="BD941" i="1"/>
  <c r="BC941" i="1"/>
  <c r="BB941" i="1"/>
  <c r="BA941" i="1"/>
  <c r="AZ941" i="1"/>
  <c r="AY941" i="1"/>
  <c r="AX941" i="1"/>
  <c r="AW941" i="1"/>
  <c r="AT941" i="1" s="1"/>
  <c r="K941" i="1" s="1"/>
  <c r="AV941" i="1"/>
  <c r="AU941" i="1"/>
  <c r="AS941" i="1"/>
  <c r="AR941" i="1"/>
  <c r="M941" i="1" s="1"/>
  <c r="AQ941" i="1"/>
  <c r="AO941" i="1"/>
  <c r="AN941" i="1"/>
  <c r="AP941" i="1" s="1"/>
  <c r="AM941" i="1"/>
  <c r="AL941" i="1"/>
  <c r="AK941" i="1"/>
  <c r="AJ941" i="1"/>
  <c r="AI941" i="1"/>
  <c r="CD940" i="1"/>
  <c r="BM940" i="1"/>
  <c r="BL940" i="1"/>
  <c r="BK940" i="1"/>
  <c r="BJ940" i="1"/>
  <c r="BI940" i="1"/>
  <c r="BH940" i="1"/>
  <c r="BG940" i="1"/>
  <c r="BF940" i="1"/>
  <c r="BE940" i="1"/>
  <c r="BD940" i="1"/>
  <c r="BC940" i="1"/>
  <c r="BB940" i="1"/>
  <c r="BA940" i="1"/>
  <c r="AZ940" i="1"/>
  <c r="AY940" i="1"/>
  <c r="AX940" i="1"/>
  <c r="AW940" i="1"/>
  <c r="AT940" i="1" s="1"/>
  <c r="K940" i="1" s="1"/>
  <c r="AV940" i="1"/>
  <c r="AU940" i="1"/>
  <c r="AS940" i="1"/>
  <c r="AR940" i="1"/>
  <c r="M940" i="1" s="1"/>
  <c r="AQ940" i="1"/>
  <c r="AO940" i="1"/>
  <c r="AN940" i="1"/>
  <c r="AP940" i="1" s="1"/>
  <c r="AM940" i="1"/>
  <c r="AL940" i="1"/>
  <c r="AK940" i="1"/>
  <c r="AJ940" i="1"/>
  <c r="AI940" i="1"/>
  <c r="CD939" i="1"/>
  <c r="BM939" i="1"/>
  <c r="BL939" i="1"/>
  <c r="BK939" i="1"/>
  <c r="BJ939" i="1"/>
  <c r="BI939" i="1"/>
  <c r="BH939" i="1"/>
  <c r="BG939" i="1"/>
  <c r="BF939" i="1"/>
  <c r="BE939" i="1"/>
  <c r="BD939" i="1"/>
  <c r="BC939" i="1"/>
  <c r="BB939" i="1"/>
  <c r="BA939" i="1"/>
  <c r="AZ939" i="1"/>
  <c r="AY939" i="1"/>
  <c r="AX939" i="1"/>
  <c r="AW939" i="1"/>
  <c r="AT939" i="1" s="1"/>
  <c r="K939" i="1" s="1"/>
  <c r="AV939" i="1"/>
  <c r="AU939" i="1"/>
  <c r="AS939" i="1"/>
  <c r="AR939" i="1"/>
  <c r="M939" i="1" s="1"/>
  <c r="AQ939" i="1"/>
  <c r="AO939" i="1"/>
  <c r="AN939" i="1"/>
  <c r="AP939" i="1" s="1"/>
  <c r="AM939" i="1"/>
  <c r="AL939" i="1"/>
  <c r="AK939" i="1"/>
  <c r="AJ939" i="1"/>
  <c r="AI939" i="1"/>
  <c r="CD938" i="1"/>
  <c r="BM938" i="1"/>
  <c r="BL938" i="1"/>
  <c r="BK938" i="1"/>
  <c r="BJ938" i="1"/>
  <c r="BI938" i="1"/>
  <c r="BH938" i="1"/>
  <c r="BG938" i="1"/>
  <c r="BF938" i="1"/>
  <c r="BE938" i="1"/>
  <c r="BD938" i="1"/>
  <c r="BC938" i="1"/>
  <c r="BB938" i="1"/>
  <c r="BA938" i="1"/>
  <c r="AZ938" i="1"/>
  <c r="AY938" i="1"/>
  <c r="AX938" i="1"/>
  <c r="AW938" i="1"/>
  <c r="AT938" i="1" s="1"/>
  <c r="K938" i="1" s="1"/>
  <c r="AV938" i="1"/>
  <c r="AU938" i="1"/>
  <c r="AS938" i="1"/>
  <c r="AR938" i="1"/>
  <c r="M938" i="1" s="1"/>
  <c r="AQ938" i="1"/>
  <c r="AO938" i="1"/>
  <c r="AN938" i="1"/>
  <c r="AP938" i="1" s="1"/>
  <c r="AM938" i="1"/>
  <c r="AL938" i="1"/>
  <c r="AK938" i="1"/>
  <c r="AJ938" i="1"/>
  <c r="AI938" i="1"/>
  <c r="CD937" i="1"/>
  <c r="BM937" i="1"/>
  <c r="BL937" i="1"/>
  <c r="BK937" i="1"/>
  <c r="BJ937" i="1"/>
  <c r="BI937" i="1"/>
  <c r="BH937" i="1"/>
  <c r="BG937" i="1"/>
  <c r="BF937" i="1"/>
  <c r="BE937" i="1"/>
  <c r="BD937" i="1"/>
  <c r="BC937" i="1"/>
  <c r="BB937" i="1"/>
  <c r="BA937" i="1"/>
  <c r="AZ937" i="1"/>
  <c r="AY937" i="1"/>
  <c r="AX937" i="1"/>
  <c r="AW937" i="1"/>
  <c r="AT937" i="1" s="1"/>
  <c r="K937" i="1" s="1"/>
  <c r="AV937" i="1"/>
  <c r="AU937" i="1"/>
  <c r="AS937" i="1"/>
  <c r="AR937" i="1"/>
  <c r="M937" i="1" s="1"/>
  <c r="AQ937" i="1"/>
  <c r="AO937" i="1"/>
  <c r="AN937" i="1"/>
  <c r="AP937" i="1" s="1"/>
  <c r="AM937" i="1"/>
  <c r="AL937" i="1"/>
  <c r="AK937" i="1"/>
  <c r="AJ937" i="1"/>
  <c r="AI937" i="1"/>
  <c r="CD936" i="1"/>
  <c r="BM936" i="1"/>
  <c r="BL936" i="1"/>
  <c r="BK936" i="1"/>
  <c r="BJ936" i="1"/>
  <c r="BI936" i="1"/>
  <c r="BH936" i="1"/>
  <c r="BG936" i="1"/>
  <c r="BF936" i="1"/>
  <c r="BE936" i="1"/>
  <c r="BD936" i="1"/>
  <c r="BC936" i="1"/>
  <c r="BB936" i="1"/>
  <c r="BA936" i="1"/>
  <c r="AZ936" i="1"/>
  <c r="AY936" i="1"/>
  <c r="AX936" i="1"/>
  <c r="AW936" i="1"/>
  <c r="AT936" i="1" s="1"/>
  <c r="K936" i="1" s="1"/>
  <c r="AV936" i="1"/>
  <c r="AU936" i="1"/>
  <c r="AS936" i="1"/>
  <c r="AR936" i="1"/>
  <c r="M936" i="1" s="1"/>
  <c r="AQ936" i="1"/>
  <c r="AO936" i="1"/>
  <c r="AN936" i="1"/>
  <c r="AP936" i="1" s="1"/>
  <c r="AM936" i="1"/>
  <c r="AL936" i="1"/>
  <c r="AK936" i="1"/>
  <c r="AJ936" i="1"/>
  <c r="AI936" i="1"/>
  <c r="CD935" i="1"/>
  <c r="BM935" i="1"/>
  <c r="BL935" i="1"/>
  <c r="BK935" i="1"/>
  <c r="BJ935" i="1"/>
  <c r="BI935" i="1"/>
  <c r="BH935" i="1"/>
  <c r="BG935" i="1"/>
  <c r="BF935" i="1"/>
  <c r="BE935" i="1"/>
  <c r="BD935" i="1"/>
  <c r="BC935" i="1"/>
  <c r="BB935" i="1"/>
  <c r="BA935" i="1"/>
  <c r="AZ935" i="1"/>
  <c r="AY935" i="1"/>
  <c r="AX935" i="1"/>
  <c r="AW935" i="1"/>
  <c r="AT935" i="1" s="1"/>
  <c r="K935" i="1" s="1"/>
  <c r="AV935" i="1"/>
  <c r="AU935" i="1"/>
  <c r="AS935" i="1"/>
  <c r="AR935" i="1"/>
  <c r="M935" i="1" s="1"/>
  <c r="AQ935" i="1"/>
  <c r="AO935" i="1"/>
  <c r="AN935" i="1"/>
  <c r="AP935" i="1" s="1"/>
  <c r="AM935" i="1"/>
  <c r="AL935" i="1"/>
  <c r="AK935" i="1"/>
  <c r="AJ935" i="1"/>
  <c r="AI935" i="1"/>
  <c r="Q935" i="1"/>
  <c r="CD934" i="1"/>
  <c r="BM934" i="1"/>
  <c r="BL934" i="1"/>
  <c r="BK934" i="1"/>
  <c r="BJ934" i="1"/>
  <c r="BI934" i="1"/>
  <c r="BH934" i="1"/>
  <c r="BG934" i="1"/>
  <c r="BF934" i="1"/>
  <c r="BE934" i="1"/>
  <c r="BD934" i="1"/>
  <c r="BC934" i="1"/>
  <c r="BB934" i="1"/>
  <c r="BA934" i="1"/>
  <c r="AZ934" i="1"/>
  <c r="AY934" i="1"/>
  <c r="AX934" i="1"/>
  <c r="AW934" i="1"/>
  <c r="AT934" i="1" s="1"/>
  <c r="K934" i="1" s="1"/>
  <c r="AV934" i="1"/>
  <c r="AU934" i="1"/>
  <c r="AS934" i="1"/>
  <c r="AR934" i="1"/>
  <c r="M934" i="1" s="1"/>
  <c r="AQ934" i="1"/>
  <c r="AO934" i="1"/>
  <c r="AN934" i="1"/>
  <c r="AP934" i="1" s="1"/>
  <c r="AM934" i="1"/>
  <c r="AL934" i="1"/>
  <c r="AK934" i="1"/>
  <c r="AJ934" i="1"/>
  <c r="AI934" i="1"/>
  <c r="BM933" i="1"/>
  <c r="BL933" i="1"/>
  <c r="BK933" i="1"/>
  <c r="BJ933" i="1"/>
  <c r="BI933" i="1"/>
  <c r="BH933" i="1"/>
  <c r="BG933" i="1"/>
  <c r="BF933" i="1"/>
  <c r="BE933" i="1"/>
  <c r="BD933" i="1"/>
  <c r="BC933" i="1"/>
  <c r="BB933" i="1"/>
  <c r="BA933" i="1"/>
  <c r="AZ933" i="1"/>
  <c r="AY933" i="1"/>
  <c r="AX933" i="1"/>
  <c r="AW933" i="1"/>
  <c r="AT933" i="1" s="1"/>
  <c r="K933" i="1" s="1"/>
  <c r="AV933" i="1"/>
  <c r="AU933" i="1"/>
  <c r="AS933" i="1"/>
  <c r="AR933" i="1"/>
  <c r="M933" i="1" s="1"/>
  <c r="AQ933" i="1"/>
  <c r="AO933" i="1"/>
  <c r="AN933" i="1"/>
  <c r="AP933" i="1" s="1"/>
  <c r="AM933" i="1"/>
  <c r="AL933" i="1"/>
  <c r="AK933" i="1"/>
  <c r="AJ933" i="1"/>
  <c r="AI933" i="1"/>
  <c r="AH933" i="1"/>
  <c r="Q933" i="1"/>
  <c r="CD932" i="1"/>
  <c r="BM932" i="1"/>
  <c r="BL932" i="1"/>
  <c r="BK932" i="1"/>
  <c r="BJ932" i="1"/>
  <c r="BI932" i="1"/>
  <c r="BH932" i="1"/>
  <c r="BG932" i="1"/>
  <c r="BF932" i="1"/>
  <c r="BE932" i="1"/>
  <c r="BD932" i="1"/>
  <c r="BC932" i="1"/>
  <c r="BB932" i="1"/>
  <c r="BA932" i="1"/>
  <c r="AZ932" i="1"/>
  <c r="AY932" i="1"/>
  <c r="AX932" i="1"/>
  <c r="AW932" i="1"/>
  <c r="AT932" i="1" s="1"/>
  <c r="K932" i="1" s="1"/>
  <c r="AV932" i="1"/>
  <c r="AU932" i="1"/>
  <c r="AS932" i="1"/>
  <c r="AR932" i="1"/>
  <c r="M932" i="1" s="1"/>
  <c r="AQ932" i="1"/>
  <c r="AO932" i="1"/>
  <c r="AN932" i="1"/>
  <c r="AP932" i="1" s="1"/>
  <c r="AM932" i="1"/>
  <c r="AL932" i="1"/>
  <c r="AK932" i="1"/>
  <c r="AJ932" i="1"/>
  <c r="AI932" i="1"/>
  <c r="AH932" i="1"/>
  <c r="CD931" i="1"/>
  <c r="BM931" i="1"/>
  <c r="BL931" i="1"/>
  <c r="BK931" i="1"/>
  <c r="BJ931" i="1"/>
  <c r="BI931" i="1"/>
  <c r="BH931" i="1"/>
  <c r="BG931" i="1"/>
  <c r="BF931" i="1"/>
  <c r="BE931" i="1"/>
  <c r="BD931" i="1"/>
  <c r="BC931" i="1"/>
  <c r="BB931" i="1"/>
  <c r="BA931" i="1"/>
  <c r="AZ931" i="1"/>
  <c r="AY931" i="1"/>
  <c r="AX931" i="1"/>
  <c r="AW931" i="1"/>
  <c r="AT931" i="1" s="1"/>
  <c r="K931" i="1" s="1"/>
  <c r="AV931" i="1"/>
  <c r="AU931" i="1"/>
  <c r="AS931" i="1"/>
  <c r="AR931" i="1"/>
  <c r="M931" i="1" s="1"/>
  <c r="AQ931" i="1"/>
  <c r="AO931" i="1"/>
  <c r="AN931" i="1"/>
  <c r="AP931" i="1" s="1"/>
  <c r="AM931" i="1"/>
  <c r="AL931" i="1"/>
  <c r="AK931" i="1"/>
  <c r="AJ931" i="1"/>
  <c r="AI931" i="1"/>
  <c r="CD930" i="1"/>
  <c r="BM930" i="1"/>
  <c r="BL930" i="1"/>
  <c r="BK930" i="1"/>
  <c r="BJ930" i="1"/>
  <c r="BI930" i="1"/>
  <c r="BH930" i="1"/>
  <c r="BG930" i="1"/>
  <c r="BF930" i="1"/>
  <c r="BE930" i="1"/>
  <c r="BD930" i="1"/>
  <c r="BC930" i="1"/>
  <c r="BB930" i="1"/>
  <c r="BA930" i="1"/>
  <c r="AZ930" i="1"/>
  <c r="AY930" i="1"/>
  <c r="AX930" i="1"/>
  <c r="AW930" i="1"/>
  <c r="AT930" i="1" s="1"/>
  <c r="K930" i="1" s="1"/>
  <c r="AV930" i="1"/>
  <c r="AU930" i="1"/>
  <c r="AS930" i="1"/>
  <c r="AR930" i="1"/>
  <c r="M930" i="1" s="1"/>
  <c r="AQ930" i="1"/>
  <c r="AO930" i="1"/>
  <c r="AN930" i="1"/>
  <c r="AP930" i="1" s="1"/>
  <c r="AM930" i="1"/>
  <c r="AL930" i="1"/>
  <c r="AK930" i="1"/>
  <c r="AJ930" i="1"/>
  <c r="AI930" i="1"/>
  <c r="AH930" i="1"/>
  <c r="CD929" i="1"/>
  <c r="BM929" i="1"/>
  <c r="BL929" i="1"/>
  <c r="BK929" i="1"/>
  <c r="BJ929" i="1"/>
  <c r="BI929" i="1"/>
  <c r="BH929" i="1"/>
  <c r="BG929" i="1"/>
  <c r="BF929" i="1"/>
  <c r="BE929" i="1"/>
  <c r="BD929" i="1"/>
  <c r="BC929" i="1"/>
  <c r="BB929" i="1"/>
  <c r="BA929" i="1"/>
  <c r="AZ929" i="1"/>
  <c r="AY929" i="1"/>
  <c r="AX929" i="1"/>
  <c r="AW929" i="1"/>
  <c r="AT929" i="1" s="1"/>
  <c r="K929" i="1" s="1"/>
  <c r="AV929" i="1"/>
  <c r="AU929" i="1"/>
  <c r="AS929" i="1"/>
  <c r="AR929" i="1"/>
  <c r="M929" i="1" s="1"/>
  <c r="AQ929" i="1"/>
  <c r="AO929" i="1"/>
  <c r="AN929" i="1"/>
  <c r="AP929" i="1" s="1"/>
  <c r="AM929" i="1"/>
  <c r="AL929" i="1"/>
  <c r="AK929" i="1"/>
  <c r="AJ929" i="1"/>
  <c r="AI929" i="1"/>
  <c r="CD928" i="1"/>
  <c r="BM928" i="1"/>
  <c r="BL928" i="1"/>
  <c r="BK928" i="1"/>
  <c r="BJ928" i="1"/>
  <c r="BI928" i="1"/>
  <c r="BH928" i="1"/>
  <c r="BG928" i="1"/>
  <c r="BF928" i="1"/>
  <c r="BE928" i="1"/>
  <c r="BD928" i="1"/>
  <c r="BC928" i="1"/>
  <c r="BB928" i="1"/>
  <c r="BA928" i="1"/>
  <c r="AZ928" i="1"/>
  <c r="AY928" i="1"/>
  <c r="AX928" i="1"/>
  <c r="AW928" i="1"/>
  <c r="AT928" i="1" s="1"/>
  <c r="K928" i="1" s="1"/>
  <c r="AV928" i="1"/>
  <c r="AU928" i="1"/>
  <c r="AS928" i="1"/>
  <c r="AR928" i="1"/>
  <c r="M928" i="1" s="1"/>
  <c r="AQ928" i="1"/>
  <c r="AO928" i="1"/>
  <c r="AN928" i="1"/>
  <c r="AP928" i="1" s="1"/>
  <c r="AM928" i="1"/>
  <c r="AL928" i="1"/>
  <c r="AK928" i="1"/>
  <c r="AJ928" i="1"/>
  <c r="AI928" i="1"/>
  <c r="AH928" i="1"/>
  <c r="CD927" i="1"/>
  <c r="BM927" i="1"/>
  <c r="BL927" i="1"/>
  <c r="BK927" i="1"/>
  <c r="BJ927" i="1"/>
  <c r="BI927" i="1"/>
  <c r="BH927" i="1"/>
  <c r="BG927" i="1"/>
  <c r="BF927" i="1"/>
  <c r="BE927" i="1"/>
  <c r="BD927" i="1"/>
  <c r="BC927" i="1"/>
  <c r="BB927" i="1"/>
  <c r="BA927" i="1"/>
  <c r="AZ927" i="1"/>
  <c r="AY927" i="1"/>
  <c r="AX927" i="1"/>
  <c r="AW927" i="1"/>
  <c r="AT927" i="1" s="1"/>
  <c r="K927" i="1" s="1"/>
  <c r="AV927" i="1"/>
  <c r="AU927" i="1"/>
  <c r="AS927" i="1"/>
  <c r="AR927" i="1"/>
  <c r="M927" i="1" s="1"/>
  <c r="AQ927" i="1"/>
  <c r="AO927" i="1"/>
  <c r="AN927" i="1"/>
  <c r="AP927" i="1" s="1"/>
  <c r="AM927" i="1"/>
  <c r="AL927" i="1"/>
  <c r="AK927" i="1"/>
  <c r="AJ927" i="1"/>
  <c r="AI927" i="1"/>
  <c r="CD926" i="1"/>
  <c r="BM926" i="1"/>
  <c r="BL926" i="1"/>
  <c r="BK926" i="1"/>
  <c r="BJ926" i="1"/>
  <c r="BI926" i="1"/>
  <c r="BH926" i="1"/>
  <c r="BG926" i="1"/>
  <c r="BF926" i="1"/>
  <c r="BE926" i="1"/>
  <c r="BD926" i="1"/>
  <c r="BC926" i="1"/>
  <c r="BB926" i="1"/>
  <c r="BA926" i="1"/>
  <c r="AZ926" i="1"/>
  <c r="AY926" i="1"/>
  <c r="AX926" i="1"/>
  <c r="AW926" i="1"/>
  <c r="AT926" i="1" s="1"/>
  <c r="K926" i="1" s="1"/>
  <c r="AV926" i="1"/>
  <c r="AU926" i="1"/>
  <c r="AS926" i="1"/>
  <c r="AR926" i="1"/>
  <c r="M926" i="1" s="1"/>
  <c r="AQ926" i="1"/>
  <c r="AO926" i="1"/>
  <c r="AN926" i="1"/>
  <c r="AP926" i="1" s="1"/>
  <c r="AM926" i="1"/>
  <c r="AL926" i="1"/>
  <c r="AK926" i="1"/>
  <c r="AJ926" i="1"/>
  <c r="AI926" i="1"/>
  <c r="AH926" i="1"/>
  <c r="Q926" i="1"/>
  <c r="CD925" i="1"/>
  <c r="BM925" i="1"/>
  <c r="BL925" i="1"/>
  <c r="BK925" i="1"/>
  <c r="BJ925" i="1"/>
  <c r="BI925" i="1"/>
  <c r="BH925" i="1"/>
  <c r="BG925" i="1"/>
  <c r="BF925" i="1"/>
  <c r="BE925" i="1"/>
  <c r="BD925" i="1"/>
  <c r="BC925" i="1"/>
  <c r="BB925" i="1"/>
  <c r="BA925" i="1"/>
  <c r="AZ925" i="1"/>
  <c r="AY925" i="1"/>
  <c r="AX925" i="1"/>
  <c r="AW925" i="1"/>
  <c r="AV925" i="1"/>
  <c r="AU925" i="1"/>
  <c r="AS925" i="1"/>
  <c r="AR925" i="1"/>
  <c r="M925" i="1" s="1"/>
  <c r="AQ925" i="1"/>
  <c r="AO925" i="1"/>
  <c r="AN925" i="1"/>
  <c r="AP925" i="1" s="1"/>
  <c r="AM925" i="1"/>
  <c r="AL925" i="1"/>
  <c r="AK925" i="1"/>
  <c r="AJ925" i="1"/>
  <c r="AI925" i="1"/>
  <c r="CD924" i="1"/>
  <c r="BM924" i="1"/>
  <c r="BL924" i="1"/>
  <c r="BK924" i="1"/>
  <c r="BJ924" i="1"/>
  <c r="BI924" i="1"/>
  <c r="BH924" i="1"/>
  <c r="BG924" i="1"/>
  <c r="BF924" i="1"/>
  <c r="BE924" i="1"/>
  <c r="BD924" i="1"/>
  <c r="BC924" i="1"/>
  <c r="BB924" i="1"/>
  <c r="BA924" i="1"/>
  <c r="AZ924" i="1"/>
  <c r="AY924" i="1"/>
  <c r="AX924" i="1"/>
  <c r="AW924" i="1"/>
  <c r="AV924" i="1"/>
  <c r="AU924" i="1"/>
  <c r="AS924" i="1"/>
  <c r="AR924" i="1"/>
  <c r="M924" i="1" s="1"/>
  <c r="AQ924" i="1"/>
  <c r="AO924" i="1"/>
  <c r="AN924" i="1"/>
  <c r="AP924" i="1" s="1"/>
  <c r="AM924" i="1"/>
  <c r="AL924" i="1"/>
  <c r="AK924" i="1"/>
  <c r="AJ924" i="1"/>
  <c r="AI924" i="1"/>
  <c r="AH924" i="1"/>
  <c r="CD923" i="1"/>
  <c r="BM923" i="1"/>
  <c r="BL923" i="1"/>
  <c r="BK923" i="1"/>
  <c r="BJ923" i="1"/>
  <c r="BI923" i="1"/>
  <c r="BH923" i="1"/>
  <c r="BG923" i="1"/>
  <c r="BF923" i="1"/>
  <c r="BE923" i="1"/>
  <c r="BD923" i="1"/>
  <c r="BC923" i="1"/>
  <c r="BB923" i="1"/>
  <c r="BA923" i="1"/>
  <c r="AZ923" i="1"/>
  <c r="AY923" i="1"/>
  <c r="AX923" i="1"/>
  <c r="AW923" i="1"/>
  <c r="AV923" i="1"/>
  <c r="AU923" i="1"/>
  <c r="AS923" i="1"/>
  <c r="AR923" i="1"/>
  <c r="M923" i="1" s="1"/>
  <c r="AQ923" i="1"/>
  <c r="AO923" i="1"/>
  <c r="AN923" i="1"/>
  <c r="AP923" i="1" s="1"/>
  <c r="AM923" i="1"/>
  <c r="AL923" i="1"/>
  <c r="AK923" i="1"/>
  <c r="AJ923" i="1"/>
  <c r="AI923" i="1"/>
  <c r="AH923" i="1"/>
  <c r="Q923" i="1"/>
  <c r="CD922" i="1"/>
  <c r="BM922" i="1"/>
  <c r="BL922" i="1"/>
  <c r="BK922" i="1"/>
  <c r="BJ922" i="1"/>
  <c r="BI922" i="1"/>
  <c r="BH922" i="1"/>
  <c r="BG922" i="1"/>
  <c r="BF922" i="1"/>
  <c r="BE922" i="1"/>
  <c r="BD922" i="1"/>
  <c r="BC922" i="1"/>
  <c r="BB922" i="1"/>
  <c r="BA922" i="1"/>
  <c r="AZ922" i="1"/>
  <c r="AY922" i="1"/>
  <c r="AX922" i="1"/>
  <c r="AW922" i="1"/>
  <c r="AT922" i="1" s="1"/>
  <c r="K922" i="1" s="1"/>
  <c r="AV922" i="1"/>
  <c r="AU922" i="1"/>
  <c r="AS922" i="1"/>
  <c r="AR922" i="1"/>
  <c r="M922" i="1" s="1"/>
  <c r="AQ922" i="1"/>
  <c r="AO922" i="1"/>
  <c r="AN922" i="1"/>
  <c r="AP922" i="1" s="1"/>
  <c r="AM922" i="1"/>
  <c r="AL922" i="1"/>
  <c r="AK922" i="1"/>
  <c r="AJ922" i="1"/>
  <c r="AI922" i="1"/>
  <c r="Q922" i="1"/>
  <c r="CD921" i="1"/>
  <c r="BM921" i="1"/>
  <c r="BL921" i="1"/>
  <c r="BK921" i="1"/>
  <c r="BJ921" i="1"/>
  <c r="BI921" i="1"/>
  <c r="BH921" i="1"/>
  <c r="BG921" i="1"/>
  <c r="BF921" i="1"/>
  <c r="BE921" i="1"/>
  <c r="BD921" i="1"/>
  <c r="BC921" i="1"/>
  <c r="BB921" i="1"/>
  <c r="BA921" i="1"/>
  <c r="AZ921" i="1"/>
  <c r="AY921" i="1"/>
  <c r="AX921" i="1"/>
  <c r="AW921" i="1"/>
  <c r="AT921" i="1" s="1"/>
  <c r="K921" i="1" s="1"/>
  <c r="AV921" i="1"/>
  <c r="AU921" i="1"/>
  <c r="AS921" i="1"/>
  <c r="AR921" i="1"/>
  <c r="M921" i="1" s="1"/>
  <c r="AQ921" i="1"/>
  <c r="AO921" i="1"/>
  <c r="AN921" i="1"/>
  <c r="AP921" i="1" s="1"/>
  <c r="AM921" i="1"/>
  <c r="AL921" i="1"/>
  <c r="AK921" i="1"/>
  <c r="AJ921" i="1"/>
  <c r="AI921" i="1"/>
  <c r="CD920" i="1"/>
  <c r="BM920" i="1"/>
  <c r="BL920" i="1"/>
  <c r="BK920" i="1"/>
  <c r="BJ920" i="1"/>
  <c r="BI920" i="1"/>
  <c r="BH920" i="1"/>
  <c r="BG920" i="1"/>
  <c r="BF920" i="1"/>
  <c r="BE920" i="1"/>
  <c r="BD920" i="1"/>
  <c r="BC920" i="1"/>
  <c r="BB920" i="1"/>
  <c r="BA920" i="1"/>
  <c r="AZ920" i="1"/>
  <c r="AY920" i="1"/>
  <c r="AX920" i="1"/>
  <c r="AW920" i="1"/>
  <c r="AT920" i="1" s="1"/>
  <c r="K920" i="1" s="1"/>
  <c r="AV920" i="1"/>
  <c r="AU920" i="1"/>
  <c r="AS920" i="1"/>
  <c r="AR920" i="1"/>
  <c r="M920" i="1" s="1"/>
  <c r="AQ920" i="1"/>
  <c r="AO920" i="1"/>
  <c r="AN920" i="1"/>
  <c r="AP920" i="1" s="1"/>
  <c r="AM920" i="1"/>
  <c r="AL920" i="1"/>
  <c r="AK920" i="1"/>
  <c r="AJ920" i="1"/>
  <c r="AI920" i="1"/>
  <c r="CD919" i="1"/>
  <c r="BM919" i="1"/>
  <c r="BL919" i="1"/>
  <c r="BK919" i="1"/>
  <c r="BJ919" i="1"/>
  <c r="BI919" i="1"/>
  <c r="BH919" i="1"/>
  <c r="BG919" i="1"/>
  <c r="BF919" i="1"/>
  <c r="BE919" i="1"/>
  <c r="BD919" i="1"/>
  <c r="BC919" i="1"/>
  <c r="BB919" i="1"/>
  <c r="BA919" i="1"/>
  <c r="AZ919" i="1"/>
  <c r="AY919" i="1"/>
  <c r="AX919" i="1"/>
  <c r="AW919" i="1"/>
  <c r="AT919" i="1" s="1"/>
  <c r="K919" i="1" s="1"/>
  <c r="AV919" i="1"/>
  <c r="AU919" i="1"/>
  <c r="AS919" i="1"/>
  <c r="AR919" i="1"/>
  <c r="M919" i="1" s="1"/>
  <c r="AQ919" i="1"/>
  <c r="AO919" i="1"/>
  <c r="AN919" i="1"/>
  <c r="AP919" i="1" s="1"/>
  <c r="AM919" i="1"/>
  <c r="AL919" i="1"/>
  <c r="AK919" i="1"/>
  <c r="AJ919" i="1"/>
  <c r="AI919" i="1"/>
  <c r="Q919" i="1"/>
  <c r="CD918" i="1"/>
  <c r="BM918" i="1"/>
  <c r="BL918" i="1"/>
  <c r="BK918" i="1"/>
  <c r="BJ918" i="1"/>
  <c r="BI918" i="1"/>
  <c r="BH918" i="1"/>
  <c r="BG918" i="1"/>
  <c r="BF918" i="1"/>
  <c r="BE918" i="1"/>
  <c r="BD918" i="1"/>
  <c r="BC918" i="1"/>
  <c r="BB918" i="1"/>
  <c r="BA918" i="1"/>
  <c r="AZ918" i="1"/>
  <c r="AY918" i="1"/>
  <c r="AX918" i="1"/>
  <c r="AW918" i="1"/>
  <c r="AT918" i="1" s="1"/>
  <c r="K918" i="1" s="1"/>
  <c r="AV918" i="1"/>
  <c r="AU918" i="1"/>
  <c r="AS918" i="1"/>
  <c r="AR918" i="1"/>
  <c r="M918" i="1" s="1"/>
  <c r="AQ918" i="1"/>
  <c r="AO918" i="1"/>
  <c r="AN918" i="1"/>
  <c r="AP918" i="1" s="1"/>
  <c r="AM918" i="1"/>
  <c r="AL918" i="1"/>
  <c r="AK918" i="1"/>
  <c r="AJ918" i="1"/>
  <c r="AI918" i="1"/>
  <c r="Q918" i="1"/>
  <c r="CD917" i="1"/>
  <c r="BM917" i="1"/>
  <c r="BL917" i="1"/>
  <c r="BK917" i="1"/>
  <c r="BJ917" i="1"/>
  <c r="BI917" i="1"/>
  <c r="BH917" i="1"/>
  <c r="BG917" i="1"/>
  <c r="BF917" i="1"/>
  <c r="BE917" i="1"/>
  <c r="BD917" i="1"/>
  <c r="BC917" i="1"/>
  <c r="BB917" i="1"/>
  <c r="BA917" i="1"/>
  <c r="AZ917" i="1"/>
  <c r="AY917" i="1"/>
  <c r="AX917" i="1"/>
  <c r="AW917" i="1"/>
  <c r="AV917" i="1"/>
  <c r="AU917" i="1"/>
  <c r="AS917" i="1"/>
  <c r="AR917" i="1"/>
  <c r="M917" i="1" s="1"/>
  <c r="AQ917" i="1"/>
  <c r="AO917" i="1"/>
  <c r="AN917" i="1"/>
  <c r="AP917" i="1" s="1"/>
  <c r="AM917" i="1"/>
  <c r="AL917" i="1"/>
  <c r="AK917" i="1"/>
  <c r="AJ917" i="1"/>
  <c r="AI917" i="1"/>
  <c r="CD916" i="1"/>
  <c r="BM916" i="1"/>
  <c r="BL916" i="1"/>
  <c r="BK916" i="1"/>
  <c r="BJ916" i="1"/>
  <c r="BI916" i="1"/>
  <c r="BH916" i="1"/>
  <c r="BG916" i="1"/>
  <c r="BF916" i="1"/>
  <c r="BE916" i="1"/>
  <c r="BD916" i="1"/>
  <c r="BC916" i="1"/>
  <c r="BB916" i="1"/>
  <c r="BA916" i="1"/>
  <c r="AZ916" i="1"/>
  <c r="AY916" i="1"/>
  <c r="AX916" i="1"/>
  <c r="AW916" i="1"/>
  <c r="AV916" i="1"/>
  <c r="AU916" i="1"/>
  <c r="AS916" i="1"/>
  <c r="AR916" i="1"/>
  <c r="M916" i="1" s="1"/>
  <c r="AQ916" i="1"/>
  <c r="AO916" i="1"/>
  <c r="AN916" i="1"/>
  <c r="AP916" i="1" s="1"/>
  <c r="AM916" i="1"/>
  <c r="AL916" i="1"/>
  <c r="AK916" i="1"/>
  <c r="AJ916" i="1"/>
  <c r="AI916" i="1"/>
  <c r="CD915" i="1"/>
  <c r="BM915" i="1"/>
  <c r="BL915" i="1"/>
  <c r="BK915" i="1"/>
  <c r="BJ915" i="1"/>
  <c r="BI915" i="1"/>
  <c r="BH915" i="1"/>
  <c r="BG915" i="1"/>
  <c r="BF915" i="1"/>
  <c r="BE915" i="1"/>
  <c r="BD915" i="1"/>
  <c r="BC915" i="1"/>
  <c r="BB915" i="1"/>
  <c r="BA915" i="1"/>
  <c r="AZ915" i="1"/>
  <c r="AY915" i="1"/>
  <c r="AX915" i="1"/>
  <c r="AW915" i="1"/>
  <c r="AV915" i="1"/>
  <c r="AU915" i="1"/>
  <c r="AS915" i="1"/>
  <c r="AR915" i="1"/>
  <c r="M915" i="1" s="1"/>
  <c r="AQ915" i="1"/>
  <c r="AO915" i="1"/>
  <c r="AN915" i="1"/>
  <c r="AP915" i="1" s="1"/>
  <c r="AM915" i="1"/>
  <c r="AL915" i="1"/>
  <c r="AK915" i="1"/>
  <c r="AJ915" i="1"/>
  <c r="AI915" i="1"/>
  <c r="CD914" i="1"/>
  <c r="BM914" i="1"/>
  <c r="BL914" i="1"/>
  <c r="BK914" i="1"/>
  <c r="BJ914" i="1"/>
  <c r="BI914" i="1"/>
  <c r="BH914" i="1"/>
  <c r="BG914" i="1"/>
  <c r="BF914" i="1"/>
  <c r="BE914" i="1"/>
  <c r="BD914" i="1"/>
  <c r="BC914" i="1"/>
  <c r="BB914" i="1"/>
  <c r="BA914" i="1"/>
  <c r="AZ914" i="1"/>
  <c r="AY914" i="1"/>
  <c r="AX914" i="1"/>
  <c r="AW914" i="1"/>
  <c r="AV914" i="1"/>
  <c r="AU914" i="1"/>
  <c r="AS914" i="1"/>
  <c r="AR914" i="1"/>
  <c r="M914" i="1" s="1"/>
  <c r="AQ914" i="1"/>
  <c r="AO914" i="1"/>
  <c r="AN914" i="1"/>
  <c r="AP914" i="1" s="1"/>
  <c r="AM914" i="1"/>
  <c r="AL914" i="1"/>
  <c r="AK914" i="1"/>
  <c r="AJ914" i="1"/>
  <c r="AI914" i="1"/>
  <c r="AH914" i="1"/>
  <c r="Q914" i="1"/>
  <c r="CD913" i="1"/>
  <c r="BM913" i="1"/>
  <c r="BL913" i="1"/>
  <c r="BK913" i="1"/>
  <c r="BJ913" i="1"/>
  <c r="BI913" i="1"/>
  <c r="BH913" i="1"/>
  <c r="BG913" i="1"/>
  <c r="BF913" i="1"/>
  <c r="BE913" i="1"/>
  <c r="BD913" i="1"/>
  <c r="BC913" i="1"/>
  <c r="BB913" i="1"/>
  <c r="BA913" i="1"/>
  <c r="AZ913" i="1"/>
  <c r="AY913" i="1"/>
  <c r="AX913" i="1"/>
  <c r="AW913" i="1"/>
  <c r="AT913" i="1" s="1"/>
  <c r="K913" i="1" s="1"/>
  <c r="AV913" i="1"/>
  <c r="AU913" i="1"/>
  <c r="AS913" i="1"/>
  <c r="AR913" i="1"/>
  <c r="M913" i="1" s="1"/>
  <c r="AQ913" i="1"/>
  <c r="AO913" i="1"/>
  <c r="AN913" i="1"/>
  <c r="AP913" i="1" s="1"/>
  <c r="AM913" i="1"/>
  <c r="AL913" i="1"/>
  <c r="AK913" i="1"/>
  <c r="AJ913" i="1"/>
  <c r="AI913" i="1"/>
  <c r="CD912" i="1"/>
  <c r="BM912" i="1"/>
  <c r="BL912" i="1"/>
  <c r="BK912" i="1"/>
  <c r="BJ912" i="1"/>
  <c r="BI912" i="1"/>
  <c r="BH912" i="1"/>
  <c r="BG912" i="1"/>
  <c r="BF912" i="1"/>
  <c r="BE912" i="1"/>
  <c r="BD912" i="1"/>
  <c r="BC912" i="1"/>
  <c r="BB912" i="1"/>
  <c r="BA912" i="1"/>
  <c r="AZ912" i="1"/>
  <c r="AY912" i="1"/>
  <c r="AX912" i="1"/>
  <c r="AW912" i="1"/>
  <c r="AT912" i="1" s="1"/>
  <c r="K912" i="1" s="1"/>
  <c r="AV912" i="1"/>
  <c r="AU912" i="1"/>
  <c r="AS912" i="1"/>
  <c r="AR912" i="1"/>
  <c r="M912" i="1" s="1"/>
  <c r="AQ912" i="1"/>
  <c r="AO912" i="1"/>
  <c r="AN912" i="1"/>
  <c r="AP912" i="1" s="1"/>
  <c r="AM912" i="1"/>
  <c r="AL912" i="1"/>
  <c r="AK912" i="1"/>
  <c r="AJ912" i="1"/>
  <c r="AI912" i="1"/>
  <c r="CD911" i="1"/>
  <c r="BM911" i="1"/>
  <c r="BL911" i="1"/>
  <c r="BK911" i="1"/>
  <c r="BJ911" i="1"/>
  <c r="BI911" i="1"/>
  <c r="BH911" i="1"/>
  <c r="BG911" i="1"/>
  <c r="BF911" i="1"/>
  <c r="BE911" i="1"/>
  <c r="BD911" i="1"/>
  <c r="BC911" i="1"/>
  <c r="BB911" i="1"/>
  <c r="BA911" i="1"/>
  <c r="AZ911" i="1"/>
  <c r="AY911" i="1"/>
  <c r="AX911" i="1"/>
  <c r="AW911" i="1"/>
  <c r="AT911" i="1" s="1"/>
  <c r="K911" i="1" s="1"/>
  <c r="AV911" i="1"/>
  <c r="AU911" i="1"/>
  <c r="AS911" i="1"/>
  <c r="AR911" i="1"/>
  <c r="M911" i="1" s="1"/>
  <c r="AQ911" i="1"/>
  <c r="AO911" i="1"/>
  <c r="AN911" i="1"/>
  <c r="AP911" i="1" s="1"/>
  <c r="AM911" i="1"/>
  <c r="AL911" i="1"/>
  <c r="AK911" i="1"/>
  <c r="AJ911" i="1"/>
  <c r="AI911" i="1"/>
  <c r="AH911" i="1"/>
  <c r="BM910" i="1"/>
  <c r="BL910" i="1"/>
  <c r="BK910" i="1"/>
  <c r="BJ910" i="1"/>
  <c r="BI910" i="1"/>
  <c r="BH910" i="1"/>
  <c r="BG910" i="1"/>
  <c r="BF910" i="1"/>
  <c r="BE910" i="1"/>
  <c r="BD910" i="1"/>
  <c r="BC910" i="1"/>
  <c r="BB910" i="1"/>
  <c r="BA910" i="1"/>
  <c r="AZ910" i="1"/>
  <c r="AY910" i="1"/>
  <c r="AX910" i="1"/>
  <c r="AW910" i="1"/>
  <c r="AV910" i="1"/>
  <c r="AU910" i="1"/>
  <c r="AS910" i="1"/>
  <c r="AR910" i="1"/>
  <c r="M910" i="1" s="1"/>
  <c r="AQ910" i="1"/>
  <c r="AO910" i="1"/>
  <c r="AN910" i="1"/>
  <c r="AP910" i="1" s="1"/>
  <c r="AM910" i="1"/>
  <c r="AL910" i="1"/>
  <c r="AK910" i="1"/>
  <c r="AJ910" i="1"/>
  <c r="AI910" i="1"/>
  <c r="CD909" i="1"/>
  <c r="BM909" i="1"/>
  <c r="BL909" i="1"/>
  <c r="BK909" i="1"/>
  <c r="BJ909" i="1"/>
  <c r="BI909" i="1"/>
  <c r="BH909" i="1"/>
  <c r="BG909" i="1"/>
  <c r="BF909" i="1"/>
  <c r="BE909" i="1"/>
  <c r="BD909" i="1"/>
  <c r="BC909" i="1"/>
  <c r="BB909" i="1"/>
  <c r="BA909" i="1"/>
  <c r="AZ909" i="1"/>
  <c r="AY909" i="1"/>
  <c r="AX909" i="1"/>
  <c r="AW909" i="1"/>
  <c r="AV909" i="1"/>
  <c r="AU909" i="1"/>
  <c r="AS909" i="1"/>
  <c r="AR909" i="1"/>
  <c r="M909" i="1" s="1"/>
  <c r="AQ909" i="1"/>
  <c r="AO909" i="1"/>
  <c r="AN909" i="1"/>
  <c r="AP909" i="1" s="1"/>
  <c r="AM909" i="1"/>
  <c r="AL909" i="1"/>
  <c r="AK909" i="1"/>
  <c r="AJ909" i="1"/>
  <c r="AI909" i="1"/>
  <c r="Q909" i="1"/>
  <c r="CD908" i="1"/>
  <c r="BM908" i="1"/>
  <c r="BL908" i="1"/>
  <c r="BK908" i="1"/>
  <c r="BJ908" i="1"/>
  <c r="BI908" i="1"/>
  <c r="BH908" i="1"/>
  <c r="BG908" i="1"/>
  <c r="BF908" i="1"/>
  <c r="BE908" i="1"/>
  <c r="BD908" i="1"/>
  <c r="BC908" i="1"/>
  <c r="BB908" i="1"/>
  <c r="BA908" i="1"/>
  <c r="AZ908" i="1"/>
  <c r="AY908" i="1"/>
  <c r="AX908" i="1"/>
  <c r="AW908" i="1"/>
  <c r="AT908" i="1" s="1"/>
  <c r="K908" i="1" s="1"/>
  <c r="AV908" i="1"/>
  <c r="AU908" i="1"/>
  <c r="AS908" i="1"/>
  <c r="AR908" i="1"/>
  <c r="M908" i="1" s="1"/>
  <c r="AQ908" i="1"/>
  <c r="AO908" i="1"/>
  <c r="AN908" i="1"/>
  <c r="AP908" i="1" s="1"/>
  <c r="AM908" i="1"/>
  <c r="AL908" i="1"/>
  <c r="AK908" i="1"/>
  <c r="AJ908" i="1"/>
  <c r="AI908" i="1"/>
  <c r="Q908" i="1"/>
  <c r="CD907" i="1"/>
  <c r="BM907" i="1"/>
  <c r="BL907" i="1"/>
  <c r="BK907" i="1"/>
  <c r="BJ907" i="1"/>
  <c r="BI907" i="1"/>
  <c r="BH907" i="1"/>
  <c r="BG907" i="1"/>
  <c r="BF907" i="1"/>
  <c r="BE907" i="1"/>
  <c r="BD907" i="1"/>
  <c r="BC907" i="1"/>
  <c r="BB907" i="1"/>
  <c r="BA907" i="1"/>
  <c r="AZ907" i="1"/>
  <c r="AY907" i="1"/>
  <c r="AX907" i="1"/>
  <c r="AW907" i="1"/>
  <c r="AT907" i="1" s="1"/>
  <c r="K907" i="1" s="1"/>
  <c r="AV907" i="1"/>
  <c r="AU907" i="1"/>
  <c r="AS907" i="1"/>
  <c r="AR907" i="1"/>
  <c r="M907" i="1" s="1"/>
  <c r="AQ907" i="1"/>
  <c r="AO907" i="1"/>
  <c r="AN907" i="1"/>
  <c r="AP907" i="1" s="1"/>
  <c r="AM907" i="1"/>
  <c r="AL907" i="1"/>
  <c r="AK907" i="1"/>
  <c r="AJ907" i="1"/>
  <c r="AI907" i="1"/>
  <c r="AH907" i="1"/>
  <c r="Q907" i="1"/>
  <c r="CD906" i="1"/>
  <c r="BM906" i="1"/>
  <c r="BL906" i="1"/>
  <c r="BK906" i="1"/>
  <c r="BJ906" i="1"/>
  <c r="BI906" i="1"/>
  <c r="BH906" i="1"/>
  <c r="BG906" i="1"/>
  <c r="BF906" i="1"/>
  <c r="BE906" i="1"/>
  <c r="BD906" i="1"/>
  <c r="BC906" i="1"/>
  <c r="BB906" i="1"/>
  <c r="BA906" i="1"/>
  <c r="AZ906" i="1"/>
  <c r="AY906" i="1"/>
  <c r="AX906" i="1"/>
  <c r="AW906" i="1"/>
  <c r="AT906" i="1" s="1"/>
  <c r="K906" i="1" s="1"/>
  <c r="AV906" i="1"/>
  <c r="AU906" i="1"/>
  <c r="AS906" i="1"/>
  <c r="AR906" i="1"/>
  <c r="M906" i="1" s="1"/>
  <c r="AQ906" i="1"/>
  <c r="AO906" i="1"/>
  <c r="AN906" i="1"/>
  <c r="AP906" i="1" s="1"/>
  <c r="AM906" i="1"/>
  <c r="AL906" i="1"/>
  <c r="AK906" i="1"/>
  <c r="AJ906" i="1"/>
  <c r="AI906" i="1"/>
  <c r="AH906" i="1"/>
  <c r="Q906" i="1"/>
  <c r="CD905" i="1"/>
  <c r="BM905" i="1"/>
  <c r="BL905" i="1"/>
  <c r="BK905" i="1"/>
  <c r="BJ905" i="1"/>
  <c r="BI905" i="1"/>
  <c r="BH905" i="1"/>
  <c r="BG905" i="1"/>
  <c r="BF905" i="1"/>
  <c r="BE905" i="1"/>
  <c r="BD905" i="1"/>
  <c r="BC905" i="1"/>
  <c r="BB905" i="1"/>
  <c r="BA905" i="1"/>
  <c r="AZ905" i="1"/>
  <c r="AY905" i="1"/>
  <c r="AX905" i="1"/>
  <c r="AW905" i="1"/>
  <c r="AV905" i="1"/>
  <c r="AU905" i="1"/>
  <c r="AS905" i="1"/>
  <c r="AR905" i="1"/>
  <c r="M905" i="1" s="1"/>
  <c r="AQ905" i="1"/>
  <c r="AO905" i="1"/>
  <c r="AN905" i="1"/>
  <c r="AP905" i="1" s="1"/>
  <c r="AM905" i="1"/>
  <c r="AL905" i="1"/>
  <c r="AK905" i="1"/>
  <c r="AJ905" i="1"/>
  <c r="AI905" i="1"/>
  <c r="CD904" i="1"/>
  <c r="BM904" i="1"/>
  <c r="BL904" i="1"/>
  <c r="BK904" i="1"/>
  <c r="BJ904" i="1"/>
  <c r="BI904" i="1"/>
  <c r="BH904" i="1"/>
  <c r="BG904" i="1"/>
  <c r="BF904" i="1"/>
  <c r="BE904" i="1"/>
  <c r="BD904" i="1"/>
  <c r="BC904" i="1"/>
  <c r="BB904" i="1"/>
  <c r="BA904" i="1"/>
  <c r="AZ904" i="1"/>
  <c r="AY904" i="1"/>
  <c r="AX904" i="1"/>
  <c r="AW904" i="1"/>
  <c r="AV904" i="1"/>
  <c r="AU904" i="1"/>
  <c r="AS904" i="1"/>
  <c r="AR904" i="1"/>
  <c r="M904" i="1" s="1"/>
  <c r="AQ904" i="1"/>
  <c r="AO904" i="1"/>
  <c r="AN904" i="1"/>
  <c r="AP904" i="1" s="1"/>
  <c r="AM904" i="1"/>
  <c r="AL904" i="1"/>
  <c r="AK904" i="1"/>
  <c r="AJ904" i="1"/>
  <c r="AI904" i="1"/>
  <c r="CD903" i="1"/>
  <c r="BM903" i="1"/>
  <c r="BL903" i="1"/>
  <c r="BK903" i="1"/>
  <c r="BJ903" i="1"/>
  <c r="BI903" i="1"/>
  <c r="BH903" i="1"/>
  <c r="BG903" i="1"/>
  <c r="BF903" i="1"/>
  <c r="BE903" i="1"/>
  <c r="BD903" i="1"/>
  <c r="BC903" i="1"/>
  <c r="BB903" i="1"/>
  <c r="BA903" i="1"/>
  <c r="AZ903" i="1"/>
  <c r="AY903" i="1"/>
  <c r="AX903" i="1"/>
  <c r="AW903" i="1"/>
  <c r="AV903" i="1"/>
  <c r="AU903" i="1"/>
  <c r="AS903" i="1"/>
  <c r="AR903" i="1"/>
  <c r="M903" i="1" s="1"/>
  <c r="AQ903" i="1"/>
  <c r="AO903" i="1"/>
  <c r="AN903" i="1"/>
  <c r="AP903" i="1" s="1"/>
  <c r="AM903" i="1"/>
  <c r="AL903" i="1"/>
  <c r="AK903" i="1"/>
  <c r="AJ903" i="1"/>
  <c r="AI903" i="1"/>
  <c r="CD902" i="1"/>
  <c r="BM902" i="1"/>
  <c r="BL902" i="1"/>
  <c r="BK902" i="1"/>
  <c r="BJ902" i="1"/>
  <c r="BI902" i="1"/>
  <c r="BH902" i="1"/>
  <c r="BG902" i="1"/>
  <c r="BF902" i="1"/>
  <c r="BE902" i="1"/>
  <c r="BD902" i="1"/>
  <c r="BC902" i="1"/>
  <c r="BB902" i="1"/>
  <c r="BA902" i="1"/>
  <c r="AZ902" i="1"/>
  <c r="AY902" i="1"/>
  <c r="AX902" i="1"/>
  <c r="AW902" i="1"/>
  <c r="AV902" i="1"/>
  <c r="AU902" i="1"/>
  <c r="AS902" i="1"/>
  <c r="AR902" i="1"/>
  <c r="M902" i="1" s="1"/>
  <c r="AQ902" i="1"/>
  <c r="AO902" i="1"/>
  <c r="AN902" i="1"/>
  <c r="AP902" i="1" s="1"/>
  <c r="AM902" i="1"/>
  <c r="AL902" i="1"/>
  <c r="AK902" i="1"/>
  <c r="AJ902" i="1"/>
  <c r="AI902" i="1"/>
  <c r="CD901" i="1"/>
  <c r="BM901" i="1"/>
  <c r="BL901" i="1"/>
  <c r="BK901" i="1"/>
  <c r="BJ901" i="1"/>
  <c r="BI901" i="1"/>
  <c r="BH901" i="1"/>
  <c r="BG901" i="1"/>
  <c r="BF901" i="1"/>
  <c r="BE901" i="1"/>
  <c r="BD901" i="1"/>
  <c r="BC901" i="1"/>
  <c r="BB901" i="1"/>
  <c r="BA901" i="1"/>
  <c r="AZ901" i="1"/>
  <c r="AY901" i="1"/>
  <c r="AX901" i="1"/>
  <c r="AW901" i="1"/>
  <c r="AV901" i="1"/>
  <c r="AU901" i="1"/>
  <c r="AS901" i="1"/>
  <c r="AR901" i="1"/>
  <c r="M901" i="1" s="1"/>
  <c r="AQ901" i="1"/>
  <c r="AO901" i="1"/>
  <c r="AN901" i="1"/>
  <c r="AP901" i="1" s="1"/>
  <c r="AM901" i="1"/>
  <c r="AL901" i="1"/>
  <c r="AK901" i="1"/>
  <c r="AJ901" i="1"/>
  <c r="AI901" i="1"/>
  <c r="CD900" i="1"/>
  <c r="BM900" i="1"/>
  <c r="BL900" i="1"/>
  <c r="BK900" i="1"/>
  <c r="BJ900" i="1"/>
  <c r="BI900" i="1"/>
  <c r="BH900" i="1"/>
  <c r="BG900" i="1"/>
  <c r="BF900" i="1"/>
  <c r="BE900" i="1"/>
  <c r="BD900" i="1"/>
  <c r="BC900" i="1"/>
  <c r="BB900" i="1"/>
  <c r="BA900" i="1"/>
  <c r="AZ900" i="1"/>
  <c r="AY900" i="1"/>
  <c r="AX900" i="1"/>
  <c r="AW900" i="1"/>
  <c r="AV900" i="1"/>
  <c r="AU900" i="1"/>
  <c r="AS900" i="1"/>
  <c r="AR900" i="1"/>
  <c r="M900" i="1" s="1"/>
  <c r="AQ900" i="1"/>
  <c r="AO900" i="1"/>
  <c r="AN900" i="1"/>
  <c r="AP900" i="1" s="1"/>
  <c r="AM900" i="1"/>
  <c r="AL900" i="1"/>
  <c r="AK900" i="1"/>
  <c r="AJ900" i="1"/>
  <c r="AI900" i="1"/>
  <c r="Q900" i="1"/>
  <c r="CD899" i="1"/>
  <c r="BM899" i="1"/>
  <c r="BL899" i="1"/>
  <c r="BK899" i="1"/>
  <c r="BJ899" i="1"/>
  <c r="BI899" i="1"/>
  <c r="BH899" i="1"/>
  <c r="BG899" i="1"/>
  <c r="BF899" i="1"/>
  <c r="BE899" i="1"/>
  <c r="BD899" i="1"/>
  <c r="BC899" i="1"/>
  <c r="BB899" i="1"/>
  <c r="BA899" i="1"/>
  <c r="AZ899" i="1"/>
  <c r="AY899" i="1"/>
  <c r="AX899" i="1"/>
  <c r="AW899" i="1"/>
  <c r="AT899" i="1" s="1"/>
  <c r="K899" i="1" s="1"/>
  <c r="AV899" i="1"/>
  <c r="AU899" i="1"/>
  <c r="AS899" i="1"/>
  <c r="AR899" i="1"/>
  <c r="M899" i="1" s="1"/>
  <c r="AQ899" i="1"/>
  <c r="AO899" i="1"/>
  <c r="AN899" i="1"/>
  <c r="AP899" i="1" s="1"/>
  <c r="AM899" i="1"/>
  <c r="AL899" i="1"/>
  <c r="AK899" i="1"/>
  <c r="AJ899" i="1"/>
  <c r="AI899" i="1"/>
  <c r="Q899" i="1"/>
  <c r="CD898" i="1"/>
  <c r="BM898" i="1"/>
  <c r="BL898" i="1"/>
  <c r="BK898" i="1"/>
  <c r="BJ898" i="1"/>
  <c r="BI898" i="1"/>
  <c r="BH898" i="1"/>
  <c r="BG898" i="1"/>
  <c r="BF898" i="1"/>
  <c r="BE898" i="1"/>
  <c r="BD898" i="1"/>
  <c r="BC898" i="1"/>
  <c r="BB898" i="1"/>
  <c r="BA898" i="1"/>
  <c r="AZ898" i="1"/>
  <c r="AY898" i="1"/>
  <c r="AX898" i="1"/>
  <c r="AW898" i="1"/>
  <c r="AT898" i="1" s="1"/>
  <c r="K898" i="1" s="1"/>
  <c r="AV898" i="1"/>
  <c r="AU898" i="1"/>
  <c r="AS898" i="1"/>
  <c r="AR898" i="1"/>
  <c r="M898" i="1" s="1"/>
  <c r="AQ898" i="1"/>
  <c r="AO898" i="1"/>
  <c r="AN898" i="1"/>
  <c r="AP898" i="1" s="1"/>
  <c r="AM898" i="1"/>
  <c r="AL898" i="1"/>
  <c r="AK898" i="1"/>
  <c r="AJ898" i="1"/>
  <c r="AI898" i="1"/>
  <c r="CD897" i="1"/>
  <c r="BM897" i="1"/>
  <c r="BL897" i="1"/>
  <c r="BK897" i="1"/>
  <c r="BJ897" i="1"/>
  <c r="BI897" i="1"/>
  <c r="BH897" i="1"/>
  <c r="BG897" i="1"/>
  <c r="BF897" i="1"/>
  <c r="BE897" i="1"/>
  <c r="BD897" i="1"/>
  <c r="BC897" i="1"/>
  <c r="BB897" i="1"/>
  <c r="BA897" i="1"/>
  <c r="AZ897" i="1"/>
  <c r="AY897" i="1"/>
  <c r="AX897" i="1"/>
  <c r="AW897" i="1"/>
  <c r="AT897" i="1" s="1"/>
  <c r="K897" i="1" s="1"/>
  <c r="AV897" i="1"/>
  <c r="AU897" i="1"/>
  <c r="AS897" i="1"/>
  <c r="AR897" i="1"/>
  <c r="M897" i="1" s="1"/>
  <c r="AQ897" i="1"/>
  <c r="AO897" i="1"/>
  <c r="AN897" i="1"/>
  <c r="AP897" i="1" s="1"/>
  <c r="AM897" i="1"/>
  <c r="AL897" i="1"/>
  <c r="AK897" i="1"/>
  <c r="AJ897" i="1"/>
  <c r="AI897" i="1"/>
  <c r="CD896" i="1"/>
  <c r="BM896" i="1"/>
  <c r="BL896" i="1"/>
  <c r="BK896" i="1"/>
  <c r="BJ896" i="1"/>
  <c r="BI896" i="1"/>
  <c r="BH896" i="1"/>
  <c r="BG896" i="1"/>
  <c r="BF896" i="1"/>
  <c r="BE896" i="1"/>
  <c r="BD896" i="1"/>
  <c r="BC896" i="1"/>
  <c r="BB896" i="1"/>
  <c r="BA896" i="1"/>
  <c r="AZ896" i="1"/>
  <c r="AY896" i="1"/>
  <c r="AX896" i="1"/>
  <c r="AW896" i="1"/>
  <c r="AT896" i="1" s="1"/>
  <c r="K896" i="1" s="1"/>
  <c r="AV896" i="1"/>
  <c r="AU896" i="1"/>
  <c r="AS896" i="1"/>
  <c r="AR896" i="1"/>
  <c r="M896" i="1" s="1"/>
  <c r="AQ896" i="1"/>
  <c r="AO896" i="1"/>
  <c r="AN896" i="1"/>
  <c r="AP896" i="1" s="1"/>
  <c r="AM896" i="1"/>
  <c r="AL896" i="1"/>
  <c r="AK896" i="1"/>
  <c r="AJ896" i="1"/>
  <c r="AI896" i="1"/>
  <c r="CD895" i="1"/>
  <c r="BM895" i="1"/>
  <c r="BL895" i="1"/>
  <c r="BK895" i="1"/>
  <c r="BJ895" i="1"/>
  <c r="BI895" i="1"/>
  <c r="BH895" i="1"/>
  <c r="BG895" i="1"/>
  <c r="BF895" i="1"/>
  <c r="BE895" i="1"/>
  <c r="BD895" i="1"/>
  <c r="BC895" i="1"/>
  <c r="BB895" i="1"/>
  <c r="BA895" i="1"/>
  <c r="AZ895" i="1"/>
  <c r="AY895" i="1"/>
  <c r="AX895" i="1"/>
  <c r="AW895" i="1"/>
  <c r="AT895" i="1" s="1"/>
  <c r="K895" i="1" s="1"/>
  <c r="AV895" i="1"/>
  <c r="AU895" i="1"/>
  <c r="AS895" i="1"/>
  <c r="AR895" i="1"/>
  <c r="M895" i="1" s="1"/>
  <c r="AQ895" i="1"/>
  <c r="AO895" i="1"/>
  <c r="AN895" i="1"/>
  <c r="AP895" i="1" s="1"/>
  <c r="AM895" i="1"/>
  <c r="AL895" i="1"/>
  <c r="AK895" i="1"/>
  <c r="AJ895" i="1"/>
  <c r="AI895" i="1"/>
  <c r="CD894" i="1"/>
  <c r="BM894" i="1"/>
  <c r="BL894" i="1"/>
  <c r="BK894" i="1"/>
  <c r="BJ894" i="1"/>
  <c r="BI894" i="1"/>
  <c r="BH894" i="1"/>
  <c r="BG894" i="1"/>
  <c r="BF894" i="1"/>
  <c r="BE894" i="1"/>
  <c r="BD894" i="1"/>
  <c r="BC894" i="1"/>
  <c r="BB894" i="1"/>
  <c r="BA894" i="1"/>
  <c r="AZ894" i="1"/>
  <c r="AY894" i="1"/>
  <c r="AX894" i="1"/>
  <c r="AW894" i="1"/>
  <c r="AT894" i="1" s="1"/>
  <c r="K894" i="1" s="1"/>
  <c r="AV894" i="1"/>
  <c r="AU894" i="1"/>
  <c r="AS894" i="1"/>
  <c r="AR894" i="1"/>
  <c r="M894" i="1" s="1"/>
  <c r="AQ894" i="1"/>
  <c r="AO894" i="1"/>
  <c r="AN894" i="1"/>
  <c r="AP894" i="1" s="1"/>
  <c r="AM894" i="1"/>
  <c r="AL894" i="1"/>
  <c r="AK894" i="1"/>
  <c r="AJ894" i="1"/>
  <c r="AI894" i="1"/>
  <c r="BM893" i="1"/>
  <c r="BL893" i="1"/>
  <c r="BK893" i="1"/>
  <c r="BJ893" i="1"/>
  <c r="BI893" i="1"/>
  <c r="BH893" i="1"/>
  <c r="BG893" i="1"/>
  <c r="BF893" i="1"/>
  <c r="BE893" i="1"/>
  <c r="BD893" i="1"/>
  <c r="BC893" i="1"/>
  <c r="BB893" i="1"/>
  <c r="BA893" i="1"/>
  <c r="AZ893" i="1"/>
  <c r="AY893" i="1"/>
  <c r="AX893" i="1"/>
  <c r="AW893" i="1"/>
  <c r="AT893" i="1" s="1"/>
  <c r="K893" i="1" s="1"/>
  <c r="AV893" i="1"/>
  <c r="AU893" i="1"/>
  <c r="AS893" i="1"/>
  <c r="AR893" i="1"/>
  <c r="M893" i="1" s="1"/>
  <c r="AQ893" i="1"/>
  <c r="AO893" i="1"/>
  <c r="AN893" i="1"/>
  <c r="AP893" i="1" s="1"/>
  <c r="AM893" i="1"/>
  <c r="AL893" i="1"/>
  <c r="AK893" i="1"/>
  <c r="AJ893" i="1"/>
  <c r="AI893" i="1"/>
  <c r="CD892" i="1"/>
  <c r="BM892" i="1"/>
  <c r="BL892" i="1"/>
  <c r="BK892" i="1"/>
  <c r="BJ892" i="1"/>
  <c r="BI892" i="1"/>
  <c r="BH892" i="1"/>
  <c r="BG892" i="1"/>
  <c r="BF892" i="1"/>
  <c r="BE892" i="1"/>
  <c r="BD892" i="1"/>
  <c r="BC892" i="1"/>
  <c r="BB892" i="1"/>
  <c r="BA892" i="1"/>
  <c r="AZ892" i="1"/>
  <c r="AY892" i="1"/>
  <c r="AX892" i="1"/>
  <c r="AW892" i="1"/>
  <c r="AT892" i="1" s="1"/>
  <c r="K892" i="1" s="1"/>
  <c r="AV892" i="1"/>
  <c r="AU892" i="1"/>
  <c r="AS892" i="1"/>
  <c r="AR892" i="1"/>
  <c r="M892" i="1" s="1"/>
  <c r="AQ892" i="1"/>
  <c r="AO892" i="1"/>
  <c r="AN892" i="1"/>
  <c r="AP892" i="1" s="1"/>
  <c r="AM892" i="1"/>
  <c r="AL892" i="1"/>
  <c r="AK892" i="1"/>
  <c r="AJ892" i="1"/>
  <c r="AI892" i="1"/>
  <c r="CD891" i="1"/>
  <c r="BM891" i="1"/>
  <c r="BL891" i="1"/>
  <c r="BK891" i="1"/>
  <c r="BJ891" i="1"/>
  <c r="BI891" i="1"/>
  <c r="BH891" i="1"/>
  <c r="BG891" i="1"/>
  <c r="BF891" i="1"/>
  <c r="BE891" i="1"/>
  <c r="BD891" i="1"/>
  <c r="BC891" i="1"/>
  <c r="BB891" i="1"/>
  <c r="BA891" i="1"/>
  <c r="AZ891" i="1"/>
  <c r="AY891" i="1"/>
  <c r="AX891" i="1"/>
  <c r="AW891" i="1"/>
  <c r="AT891" i="1" s="1"/>
  <c r="K891" i="1" s="1"/>
  <c r="AV891" i="1"/>
  <c r="AU891" i="1"/>
  <c r="AS891" i="1"/>
  <c r="AR891" i="1"/>
  <c r="M891" i="1" s="1"/>
  <c r="AQ891" i="1"/>
  <c r="AO891" i="1"/>
  <c r="AN891" i="1"/>
  <c r="AP891" i="1" s="1"/>
  <c r="AM891" i="1"/>
  <c r="AL891" i="1"/>
  <c r="AK891" i="1"/>
  <c r="AJ891" i="1"/>
  <c r="AI891" i="1"/>
  <c r="CD890" i="1"/>
  <c r="BM890" i="1"/>
  <c r="BL890" i="1"/>
  <c r="BK890" i="1"/>
  <c r="BJ890" i="1"/>
  <c r="BI890" i="1"/>
  <c r="BH890" i="1"/>
  <c r="BG890" i="1"/>
  <c r="BF890" i="1"/>
  <c r="BE890" i="1"/>
  <c r="BD890" i="1"/>
  <c r="BC890" i="1"/>
  <c r="BB890" i="1"/>
  <c r="BA890" i="1"/>
  <c r="AZ890" i="1"/>
  <c r="AY890" i="1"/>
  <c r="AX890" i="1"/>
  <c r="AW890" i="1"/>
  <c r="AT890" i="1" s="1"/>
  <c r="K890" i="1" s="1"/>
  <c r="AV890" i="1"/>
  <c r="AU890" i="1"/>
  <c r="AS890" i="1"/>
  <c r="AR890" i="1"/>
  <c r="M890" i="1" s="1"/>
  <c r="AQ890" i="1"/>
  <c r="AO890" i="1"/>
  <c r="AN890" i="1"/>
  <c r="AP890" i="1" s="1"/>
  <c r="AM890" i="1"/>
  <c r="AL890" i="1"/>
  <c r="AK890" i="1"/>
  <c r="AJ890" i="1"/>
  <c r="AI890" i="1"/>
  <c r="CD889" i="1"/>
  <c r="BM889" i="1"/>
  <c r="BL889" i="1"/>
  <c r="BK889" i="1"/>
  <c r="BJ889" i="1"/>
  <c r="BI889" i="1"/>
  <c r="BH889" i="1"/>
  <c r="BG889" i="1"/>
  <c r="BF889" i="1"/>
  <c r="BE889" i="1"/>
  <c r="BD889" i="1"/>
  <c r="BC889" i="1"/>
  <c r="BB889" i="1"/>
  <c r="BA889" i="1"/>
  <c r="AZ889" i="1"/>
  <c r="AY889" i="1"/>
  <c r="AX889" i="1"/>
  <c r="AW889" i="1"/>
  <c r="AT889" i="1" s="1"/>
  <c r="K889" i="1" s="1"/>
  <c r="AV889" i="1"/>
  <c r="AU889" i="1"/>
  <c r="AS889" i="1"/>
  <c r="AR889" i="1"/>
  <c r="M889" i="1" s="1"/>
  <c r="AQ889" i="1"/>
  <c r="AO889" i="1"/>
  <c r="AN889" i="1"/>
  <c r="AP889" i="1" s="1"/>
  <c r="AM889" i="1"/>
  <c r="AL889" i="1"/>
  <c r="AK889" i="1"/>
  <c r="AJ889" i="1"/>
  <c r="AI889" i="1"/>
  <c r="AH889" i="1"/>
  <c r="Q889" i="1"/>
  <c r="CD888" i="1"/>
  <c r="BM888" i="1"/>
  <c r="BL888" i="1"/>
  <c r="BK888" i="1"/>
  <c r="BJ888" i="1"/>
  <c r="BI888" i="1"/>
  <c r="BH888" i="1"/>
  <c r="BG888" i="1"/>
  <c r="BF888" i="1"/>
  <c r="BE888" i="1"/>
  <c r="BD888" i="1"/>
  <c r="BC888" i="1"/>
  <c r="BB888" i="1"/>
  <c r="BA888" i="1"/>
  <c r="AZ888" i="1"/>
  <c r="AY888" i="1"/>
  <c r="AX888" i="1"/>
  <c r="AW888" i="1"/>
  <c r="AT888" i="1" s="1"/>
  <c r="K888" i="1" s="1"/>
  <c r="AV888" i="1"/>
  <c r="AU888" i="1"/>
  <c r="AS888" i="1"/>
  <c r="AR888" i="1"/>
  <c r="M888" i="1" s="1"/>
  <c r="AQ888" i="1"/>
  <c r="AO888" i="1"/>
  <c r="AN888" i="1"/>
  <c r="AP888" i="1" s="1"/>
  <c r="AM888" i="1"/>
  <c r="AL888" i="1"/>
  <c r="AK888" i="1"/>
  <c r="AJ888" i="1"/>
  <c r="AI888" i="1"/>
  <c r="CD887" i="1"/>
  <c r="BM887" i="1"/>
  <c r="BL887" i="1"/>
  <c r="BK887" i="1"/>
  <c r="BJ887" i="1"/>
  <c r="BI887" i="1"/>
  <c r="BH887" i="1"/>
  <c r="BG887" i="1"/>
  <c r="BF887" i="1"/>
  <c r="BE887" i="1"/>
  <c r="BD887" i="1"/>
  <c r="BC887" i="1"/>
  <c r="BB887" i="1"/>
  <c r="BA887" i="1"/>
  <c r="AZ887" i="1"/>
  <c r="AY887" i="1"/>
  <c r="AX887" i="1"/>
  <c r="AW887" i="1"/>
  <c r="AT887" i="1" s="1"/>
  <c r="K887" i="1" s="1"/>
  <c r="AV887" i="1"/>
  <c r="AU887" i="1"/>
  <c r="AS887" i="1"/>
  <c r="AR887" i="1"/>
  <c r="M887" i="1" s="1"/>
  <c r="AQ887" i="1"/>
  <c r="AO887" i="1"/>
  <c r="AN887" i="1"/>
  <c r="AP887" i="1" s="1"/>
  <c r="AM887" i="1"/>
  <c r="AL887" i="1"/>
  <c r="AK887" i="1"/>
  <c r="AJ887" i="1"/>
  <c r="AI887" i="1"/>
  <c r="CD886" i="1"/>
  <c r="BM886" i="1"/>
  <c r="BL886" i="1"/>
  <c r="BK886" i="1"/>
  <c r="BJ886" i="1"/>
  <c r="BI886" i="1"/>
  <c r="BH886" i="1"/>
  <c r="BG886" i="1"/>
  <c r="BF886" i="1"/>
  <c r="BE886" i="1"/>
  <c r="BD886" i="1"/>
  <c r="BC886" i="1"/>
  <c r="BB886" i="1"/>
  <c r="BA886" i="1"/>
  <c r="AZ886" i="1"/>
  <c r="AY886" i="1"/>
  <c r="AX886" i="1"/>
  <c r="AW886" i="1"/>
  <c r="AT886" i="1" s="1"/>
  <c r="K886" i="1" s="1"/>
  <c r="AV886" i="1"/>
  <c r="AU886" i="1"/>
  <c r="AS886" i="1"/>
  <c r="AR886" i="1"/>
  <c r="M886" i="1" s="1"/>
  <c r="AQ886" i="1"/>
  <c r="AO886" i="1"/>
  <c r="AN886" i="1"/>
  <c r="AP886" i="1" s="1"/>
  <c r="AM886" i="1"/>
  <c r="AL886" i="1"/>
  <c r="AK886" i="1"/>
  <c r="AJ886" i="1"/>
  <c r="AI886" i="1"/>
  <c r="AH886" i="1"/>
  <c r="CD885" i="1"/>
  <c r="BM885" i="1"/>
  <c r="BL885" i="1"/>
  <c r="BK885" i="1"/>
  <c r="BJ885" i="1"/>
  <c r="BI885" i="1"/>
  <c r="BH885" i="1"/>
  <c r="BG885" i="1"/>
  <c r="BF885" i="1"/>
  <c r="BE885" i="1"/>
  <c r="BD885" i="1"/>
  <c r="BC885" i="1"/>
  <c r="BB885" i="1"/>
  <c r="BA885" i="1"/>
  <c r="AZ885" i="1"/>
  <c r="AY885" i="1"/>
  <c r="AX885" i="1"/>
  <c r="AW885" i="1"/>
  <c r="AT885" i="1" s="1"/>
  <c r="K885" i="1" s="1"/>
  <c r="AV885" i="1"/>
  <c r="AU885" i="1"/>
  <c r="AS885" i="1"/>
  <c r="AR885" i="1"/>
  <c r="M885" i="1" s="1"/>
  <c r="AQ885" i="1"/>
  <c r="AO885" i="1"/>
  <c r="AN885" i="1"/>
  <c r="AP885" i="1" s="1"/>
  <c r="AM885" i="1"/>
  <c r="AL885" i="1"/>
  <c r="AK885" i="1"/>
  <c r="AJ885" i="1"/>
  <c r="AI885" i="1"/>
  <c r="Q885" i="1"/>
  <c r="CD884" i="1"/>
  <c r="BM884" i="1"/>
  <c r="BL884" i="1"/>
  <c r="BK884" i="1"/>
  <c r="BJ884" i="1"/>
  <c r="BI884" i="1"/>
  <c r="BH884" i="1"/>
  <c r="BG884" i="1"/>
  <c r="BF884" i="1"/>
  <c r="BE884" i="1"/>
  <c r="BD884" i="1"/>
  <c r="BC884" i="1"/>
  <c r="BB884" i="1"/>
  <c r="BA884" i="1"/>
  <c r="AZ884" i="1"/>
  <c r="AY884" i="1"/>
  <c r="AX884" i="1"/>
  <c r="AW884" i="1"/>
  <c r="AT884" i="1" s="1"/>
  <c r="K884" i="1" s="1"/>
  <c r="AV884" i="1"/>
  <c r="AU884" i="1"/>
  <c r="AS884" i="1"/>
  <c r="AR884" i="1"/>
  <c r="M884" i="1" s="1"/>
  <c r="AQ884" i="1"/>
  <c r="AO884" i="1"/>
  <c r="AN884" i="1"/>
  <c r="AP884" i="1" s="1"/>
  <c r="AM884" i="1"/>
  <c r="AL884" i="1"/>
  <c r="AK884" i="1"/>
  <c r="AJ884" i="1"/>
  <c r="AI884" i="1"/>
  <c r="CD883" i="1"/>
  <c r="BM883" i="1"/>
  <c r="BL883" i="1"/>
  <c r="BK883" i="1"/>
  <c r="BJ883" i="1"/>
  <c r="BI883" i="1"/>
  <c r="BH883" i="1"/>
  <c r="BG883" i="1"/>
  <c r="BF883" i="1"/>
  <c r="BE883" i="1"/>
  <c r="BD883" i="1"/>
  <c r="BC883" i="1"/>
  <c r="BB883" i="1"/>
  <c r="BA883" i="1"/>
  <c r="AZ883" i="1"/>
  <c r="AY883" i="1"/>
  <c r="AX883" i="1"/>
  <c r="AW883" i="1"/>
  <c r="AT883" i="1" s="1"/>
  <c r="K883" i="1" s="1"/>
  <c r="AV883" i="1"/>
  <c r="AU883" i="1"/>
  <c r="AS883" i="1"/>
  <c r="AR883" i="1"/>
  <c r="M883" i="1" s="1"/>
  <c r="AQ883" i="1"/>
  <c r="AO883" i="1"/>
  <c r="AN883" i="1"/>
  <c r="AP883" i="1" s="1"/>
  <c r="AM883" i="1"/>
  <c r="AL883" i="1"/>
  <c r="AK883" i="1"/>
  <c r="AJ883" i="1"/>
  <c r="AI883" i="1"/>
  <c r="CD882" i="1"/>
  <c r="BM882" i="1"/>
  <c r="BL882" i="1"/>
  <c r="BK882" i="1"/>
  <c r="BJ882" i="1"/>
  <c r="BI882" i="1"/>
  <c r="BH882" i="1"/>
  <c r="BG882" i="1"/>
  <c r="BF882" i="1"/>
  <c r="BE882" i="1"/>
  <c r="BD882" i="1"/>
  <c r="BC882" i="1"/>
  <c r="BB882" i="1"/>
  <c r="BA882" i="1"/>
  <c r="AZ882" i="1"/>
  <c r="AY882" i="1"/>
  <c r="AX882" i="1"/>
  <c r="AW882" i="1"/>
  <c r="AT882" i="1" s="1"/>
  <c r="K882" i="1" s="1"/>
  <c r="AV882" i="1"/>
  <c r="AU882" i="1"/>
  <c r="AS882" i="1"/>
  <c r="AR882" i="1"/>
  <c r="M882" i="1" s="1"/>
  <c r="AQ882" i="1"/>
  <c r="AO882" i="1"/>
  <c r="AN882" i="1"/>
  <c r="AP882" i="1" s="1"/>
  <c r="AM882" i="1"/>
  <c r="AL882" i="1"/>
  <c r="AK882" i="1"/>
  <c r="AJ882" i="1"/>
  <c r="AI882" i="1"/>
  <c r="CD881" i="1"/>
  <c r="BM881" i="1"/>
  <c r="BL881" i="1"/>
  <c r="BK881" i="1"/>
  <c r="BJ881" i="1"/>
  <c r="BI881" i="1"/>
  <c r="BH881" i="1"/>
  <c r="BG881" i="1"/>
  <c r="BF881" i="1"/>
  <c r="BE881" i="1"/>
  <c r="BD881" i="1"/>
  <c r="BC881" i="1"/>
  <c r="BB881" i="1"/>
  <c r="BA881" i="1"/>
  <c r="AZ881" i="1"/>
  <c r="AY881" i="1"/>
  <c r="AX881" i="1"/>
  <c r="AW881" i="1"/>
  <c r="AT881" i="1" s="1"/>
  <c r="K881" i="1" s="1"/>
  <c r="AV881" i="1"/>
  <c r="AU881" i="1"/>
  <c r="AS881" i="1"/>
  <c r="AR881" i="1"/>
  <c r="M881" i="1" s="1"/>
  <c r="AQ881" i="1"/>
  <c r="AO881" i="1"/>
  <c r="AN881" i="1"/>
  <c r="AP881" i="1" s="1"/>
  <c r="AM881" i="1"/>
  <c r="AL881" i="1"/>
  <c r="AK881" i="1"/>
  <c r="AJ881" i="1"/>
  <c r="AI881" i="1"/>
  <c r="CD880" i="1"/>
  <c r="BM880" i="1"/>
  <c r="BL880" i="1"/>
  <c r="BK880" i="1"/>
  <c r="BJ880" i="1"/>
  <c r="BI880" i="1"/>
  <c r="BH880" i="1"/>
  <c r="BG880" i="1"/>
  <c r="BF880" i="1"/>
  <c r="BE880" i="1"/>
  <c r="BD880" i="1"/>
  <c r="BC880" i="1"/>
  <c r="BB880" i="1"/>
  <c r="BA880" i="1"/>
  <c r="AZ880" i="1"/>
  <c r="AY880" i="1"/>
  <c r="AX880" i="1"/>
  <c r="AW880" i="1"/>
  <c r="AT880" i="1" s="1"/>
  <c r="K880" i="1" s="1"/>
  <c r="AV880" i="1"/>
  <c r="AU880" i="1"/>
  <c r="AS880" i="1"/>
  <c r="AR880" i="1"/>
  <c r="M880" i="1" s="1"/>
  <c r="AQ880" i="1"/>
  <c r="AO880" i="1"/>
  <c r="AN880" i="1"/>
  <c r="AP880" i="1" s="1"/>
  <c r="AM880" i="1"/>
  <c r="AL880" i="1"/>
  <c r="AK880" i="1"/>
  <c r="AJ880" i="1"/>
  <c r="AI880" i="1"/>
  <c r="BM879" i="1"/>
  <c r="BL879" i="1"/>
  <c r="BK879" i="1"/>
  <c r="BJ879" i="1"/>
  <c r="BI879" i="1"/>
  <c r="BH879" i="1"/>
  <c r="BG879" i="1"/>
  <c r="BF879" i="1"/>
  <c r="BE879" i="1"/>
  <c r="BD879" i="1"/>
  <c r="BC879" i="1"/>
  <c r="BB879" i="1"/>
  <c r="BA879" i="1"/>
  <c r="AZ879" i="1"/>
  <c r="AY879" i="1"/>
  <c r="AX879" i="1"/>
  <c r="AW879" i="1"/>
  <c r="AT879" i="1" s="1"/>
  <c r="K879" i="1" s="1"/>
  <c r="AV879" i="1"/>
  <c r="AU879" i="1"/>
  <c r="AS879" i="1"/>
  <c r="AR879" i="1"/>
  <c r="M879" i="1" s="1"/>
  <c r="AQ879" i="1"/>
  <c r="AO879" i="1"/>
  <c r="AN879" i="1"/>
  <c r="AP879" i="1" s="1"/>
  <c r="AM879" i="1"/>
  <c r="AL879" i="1"/>
  <c r="AK879" i="1"/>
  <c r="AJ879" i="1"/>
  <c r="AI879" i="1"/>
  <c r="CD878" i="1"/>
  <c r="BM878" i="1"/>
  <c r="BL878" i="1"/>
  <c r="BK878" i="1"/>
  <c r="BJ878" i="1"/>
  <c r="BI878" i="1"/>
  <c r="BH878" i="1"/>
  <c r="BG878" i="1"/>
  <c r="BF878" i="1"/>
  <c r="BE878" i="1"/>
  <c r="BD878" i="1"/>
  <c r="BC878" i="1"/>
  <c r="BB878" i="1"/>
  <c r="BA878" i="1"/>
  <c r="AZ878" i="1"/>
  <c r="AY878" i="1"/>
  <c r="AX878" i="1"/>
  <c r="AW878" i="1"/>
  <c r="AT878" i="1" s="1"/>
  <c r="K878" i="1" s="1"/>
  <c r="AV878" i="1"/>
  <c r="AU878" i="1"/>
  <c r="AS878" i="1"/>
  <c r="AR878" i="1"/>
  <c r="M878" i="1" s="1"/>
  <c r="AQ878" i="1"/>
  <c r="AO878" i="1"/>
  <c r="AN878" i="1"/>
  <c r="AP878" i="1" s="1"/>
  <c r="AM878" i="1"/>
  <c r="AL878" i="1"/>
  <c r="AK878" i="1"/>
  <c r="AJ878" i="1"/>
  <c r="AI878" i="1"/>
  <c r="Q878" i="1"/>
  <c r="BM877" i="1"/>
  <c r="BL877" i="1"/>
  <c r="BK877" i="1"/>
  <c r="BJ877" i="1"/>
  <c r="BI877" i="1"/>
  <c r="BH877" i="1"/>
  <c r="BG877" i="1"/>
  <c r="BF877" i="1"/>
  <c r="BE877" i="1"/>
  <c r="BD877" i="1"/>
  <c r="BC877" i="1"/>
  <c r="BB877" i="1"/>
  <c r="BA877" i="1"/>
  <c r="AZ877" i="1"/>
  <c r="AY877" i="1"/>
  <c r="AX877" i="1"/>
  <c r="AW877" i="1"/>
  <c r="AT877" i="1" s="1"/>
  <c r="K877" i="1" s="1"/>
  <c r="AV877" i="1"/>
  <c r="AU877" i="1"/>
  <c r="AS877" i="1"/>
  <c r="AR877" i="1"/>
  <c r="M877" i="1" s="1"/>
  <c r="AQ877" i="1"/>
  <c r="AO877" i="1"/>
  <c r="AN877" i="1"/>
  <c r="AP877" i="1" s="1"/>
  <c r="AM877" i="1"/>
  <c r="AL877" i="1"/>
  <c r="AK877" i="1"/>
  <c r="AJ877" i="1"/>
  <c r="AI877" i="1"/>
  <c r="BM876" i="1"/>
  <c r="BL876" i="1"/>
  <c r="BK876" i="1"/>
  <c r="BJ876" i="1"/>
  <c r="BI876" i="1"/>
  <c r="BH876" i="1"/>
  <c r="BG876" i="1"/>
  <c r="BF876" i="1"/>
  <c r="BE876" i="1"/>
  <c r="BD876" i="1"/>
  <c r="BC876" i="1"/>
  <c r="BB876" i="1"/>
  <c r="BA876" i="1"/>
  <c r="AZ876" i="1"/>
  <c r="AY876" i="1"/>
  <c r="AX876" i="1"/>
  <c r="AW876" i="1"/>
  <c r="AT876" i="1" s="1"/>
  <c r="K876" i="1" s="1"/>
  <c r="AV876" i="1"/>
  <c r="AU876" i="1"/>
  <c r="AS876" i="1"/>
  <c r="AR876" i="1"/>
  <c r="M876" i="1" s="1"/>
  <c r="AQ876" i="1"/>
  <c r="AO876" i="1"/>
  <c r="AN876" i="1"/>
  <c r="AP876" i="1" s="1"/>
  <c r="AM876" i="1"/>
  <c r="AL876" i="1"/>
  <c r="AK876" i="1"/>
  <c r="AJ876" i="1"/>
  <c r="AI876" i="1"/>
  <c r="BM875" i="1"/>
  <c r="BL875" i="1"/>
  <c r="BK875" i="1"/>
  <c r="BJ875" i="1"/>
  <c r="BI875" i="1"/>
  <c r="BH875" i="1"/>
  <c r="BG875" i="1"/>
  <c r="BF875" i="1"/>
  <c r="BE875" i="1"/>
  <c r="BD875" i="1"/>
  <c r="BC875" i="1"/>
  <c r="BB875" i="1"/>
  <c r="BA875" i="1"/>
  <c r="AZ875" i="1"/>
  <c r="AY875" i="1"/>
  <c r="AX875" i="1"/>
  <c r="AW875" i="1"/>
  <c r="AV875" i="1"/>
  <c r="AU875" i="1"/>
  <c r="AS875" i="1"/>
  <c r="AR875" i="1"/>
  <c r="M875" i="1" s="1"/>
  <c r="AQ875" i="1"/>
  <c r="AO875" i="1"/>
  <c r="AN875" i="1"/>
  <c r="AP875" i="1" s="1"/>
  <c r="AM875" i="1"/>
  <c r="AL875" i="1"/>
  <c r="AK875" i="1"/>
  <c r="AJ875" i="1"/>
  <c r="AI875" i="1"/>
  <c r="AH875" i="1"/>
  <c r="BM874" i="1"/>
  <c r="BL874" i="1"/>
  <c r="BK874" i="1"/>
  <c r="BJ874" i="1"/>
  <c r="BI874" i="1"/>
  <c r="BH874" i="1"/>
  <c r="BG874" i="1"/>
  <c r="BF874" i="1"/>
  <c r="BE874" i="1"/>
  <c r="BD874" i="1"/>
  <c r="BC874" i="1"/>
  <c r="BB874" i="1"/>
  <c r="BA874" i="1"/>
  <c r="AZ874" i="1"/>
  <c r="AY874" i="1"/>
  <c r="AX874" i="1"/>
  <c r="AW874" i="1"/>
  <c r="AT874" i="1" s="1"/>
  <c r="K874" i="1" s="1"/>
  <c r="AV874" i="1"/>
  <c r="AU874" i="1"/>
  <c r="AS874" i="1"/>
  <c r="AR874" i="1"/>
  <c r="M874" i="1" s="1"/>
  <c r="AQ874" i="1"/>
  <c r="AO874" i="1"/>
  <c r="AN874" i="1"/>
  <c r="AP874" i="1" s="1"/>
  <c r="AM874" i="1"/>
  <c r="AL874" i="1"/>
  <c r="AK874" i="1"/>
  <c r="AJ874" i="1"/>
  <c r="AI874" i="1"/>
  <c r="CD873" i="1"/>
  <c r="BM873" i="1"/>
  <c r="BL873" i="1"/>
  <c r="BK873" i="1"/>
  <c r="BJ873" i="1"/>
  <c r="BI873" i="1"/>
  <c r="BH873" i="1"/>
  <c r="BG873" i="1"/>
  <c r="BF873" i="1"/>
  <c r="BE873" i="1"/>
  <c r="BD873" i="1"/>
  <c r="BC873" i="1"/>
  <c r="BB873" i="1"/>
  <c r="BA873" i="1"/>
  <c r="AZ873" i="1"/>
  <c r="AY873" i="1"/>
  <c r="AX873" i="1"/>
  <c r="AW873" i="1"/>
  <c r="AT873" i="1" s="1"/>
  <c r="K873" i="1" s="1"/>
  <c r="AV873" i="1"/>
  <c r="AU873" i="1"/>
  <c r="AS873" i="1"/>
  <c r="AR873" i="1"/>
  <c r="M873" i="1" s="1"/>
  <c r="AQ873" i="1"/>
  <c r="AO873" i="1"/>
  <c r="AN873" i="1"/>
  <c r="AP873" i="1" s="1"/>
  <c r="AM873" i="1"/>
  <c r="AL873" i="1"/>
  <c r="AK873" i="1"/>
  <c r="AJ873" i="1"/>
  <c r="AI873" i="1"/>
  <c r="BM872" i="1"/>
  <c r="BL872" i="1"/>
  <c r="BK872" i="1"/>
  <c r="BJ872" i="1"/>
  <c r="BI872" i="1"/>
  <c r="BH872" i="1"/>
  <c r="BG872" i="1"/>
  <c r="BF872" i="1"/>
  <c r="BE872" i="1"/>
  <c r="BD872" i="1"/>
  <c r="BC872" i="1"/>
  <c r="BB872" i="1"/>
  <c r="BA872" i="1"/>
  <c r="AZ872" i="1"/>
  <c r="AY872" i="1"/>
  <c r="AX872" i="1"/>
  <c r="AW872" i="1"/>
  <c r="AT872" i="1" s="1"/>
  <c r="K872" i="1" s="1"/>
  <c r="AV872" i="1"/>
  <c r="AU872" i="1"/>
  <c r="AS872" i="1"/>
  <c r="AR872" i="1"/>
  <c r="M872" i="1" s="1"/>
  <c r="AQ872" i="1"/>
  <c r="AO872" i="1"/>
  <c r="AN872" i="1"/>
  <c r="AP872" i="1" s="1"/>
  <c r="AM872" i="1"/>
  <c r="AL872" i="1"/>
  <c r="AK872" i="1"/>
  <c r="AJ872" i="1"/>
  <c r="AI872" i="1"/>
  <c r="CD871" i="1"/>
  <c r="BM871" i="1"/>
  <c r="BL871" i="1"/>
  <c r="BK871" i="1"/>
  <c r="BJ871" i="1"/>
  <c r="BI871" i="1"/>
  <c r="BH871" i="1"/>
  <c r="BG871" i="1"/>
  <c r="BF871" i="1"/>
  <c r="BE871" i="1"/>
  <c r="BD871" i="1"/>
  <c r="BC871" i="1"/>
  <c r="BB871" i="1"/>
  <c r="BA871" i="1"/>
  <c r="AZ871" i="1"/>
  <c r="AY871" i="1"/>
  <c r="AX871" i="1"/>
  <c r="AW871" i="1"/>
  <c r="AT871" i="1" s="1"/>
  <c r="K871" i="1" s="1"/>
  <c r="AV871" i="1"/>
  <c r="AU871" i="1"/>
  <c r="AS871" i="1"/>
  <c r="AR871" i="1"/>
  <c r="M871" i="1" s="1"/>
  <c r="AQ871" i="1"/>
  <c r="AO871" i="1"/>
  <c r="AN871" i="1"/>
  <c r="AP871" i="1" s="1"/>
  <c r="AM871" i="1"/>
  <c r="AL871" i="1"/>
  <c r="AK871" i="1"/>
  <c r="AJ871" i="1"/>
  <c r="AI871" i="1"/>
  <c r="Q871" i="1"/>
  <c r="BM870" i="1"/>
  <c r="BL870" i="1"/>
  <c r="BK870" i="1"/>
  <c r="BJ870" i="1"/>
  <c r="BI870" i="1"/>
  <c r="BH870" i="1"/>
  <c r="BG870" i="1"/>
  <c r="BF870" i="1"/>
  <c r="BE870" i="1"/>
  <c r="BD870" i="1"/>
  <c r="BC870" i="1"/>
  <c r="BB870" i="1"/>
  <c r="BA870" i="1"/>
  <c r="AZ870" i="1"/>
  <c r="AY870" i="1"/>
  <c r="AX870" i="1"/>
  <c r="AW870" i="1"/>
  <c r="AT870" i="1" s="1"/>
  <c r="K870" i="1" s="1"/>
  <c r="AV870" i="1"/>
  <c r="AU870" i="1"/>
  <c r="AS870" i="1"/>
  <c r="AR870" i="1"/>
  <c r="M870" i="1" s="1"/>
  <c r="AQ870" i="1"/>
  <c r="AO870" i="1"/>
  <c r="AN870" i="1"/>
  <c r="AP870" i="1" s="1"/>
  <c r="AM870" i="1"/>
  <c r="AL870" i="1"/>
  <c r="AK870" i="1"/>
  <c r="AJ870" i="1"/>
  <c r="AI870" i="1"/>
  <c r="CD869" i="1"/>
  <c r="BM869" i="1"/>
  <c r="BL869" i="1"/>
  <c r="BK869" i="1"/>
  <c r="BJ869" i="1"/>
  <c r="BI869" i="1"/>
  <c r="BH869" i="1"/>
  <c r="BG869" i="1"/>
  <c r="BF869" i="1"/>
  <c r="BE869" i="1"/>
  <c r="BD869" i="1"/>
  <c r="BC869" i="1"/>
  <c r="BB869" i="1"/>
  <c r="BA869" i="1"/>
  <c r="AZ869" i="1"/>
  <c r="AY869" i="1"/>
  <c r="AX869" i="1"/>
  <c r="AW869" i="1"/>
  <c r="AT869" i="1" s="1"/>
  <c r="K869" i="1" s="1"/>
  <c r="AV869" i="1"/>
  <c r="AU869" i="1"/>
  <c r="AS869" i="1"/>
  <c r="AR869" i="1"/>
  <c r="M869" i="1" s="1"/>
  <c r="AQ869" i="1"/>
  <c r="AO869" i="1"/>
  <c r="AN869" i="1"/>
  <c r="AP869" i="1" s="1"/>
  <c r="AM869" i="1"/>
  <c r="AL869" i="1"/>
  <c r="AK869" i="1"/>
  <c r="AJ869" i="1"/>
  <c r="AI869" i="1"/>
  <c r="BM868" i="1"/>
  <c r="BL868" i="1"/>
  <c r="BK868" i="1"/>
  <c r="BJ868" i="1"/>
  <c r="BI868" i="1"/>
  <c r="BH868" i="1"/>
  <c r="BG868" i="1"/>
  <c r="BF868" i="1"/>
  <c r="BE868" i="1"/>
  <c r="BD868" i="1"/>
  <c r="BC868" i="1"/>
  <c r="BB868" i="1"/>
  <c r="BA868" i="1"/>
  <c r="AZ868" i="1"/>
  <c r="AY868" i="1"/>
  <c r="AX868" i="1"/>
  <c r="AW868" i="1"/>
  <c r="AT868" i="1" s="1"/>
  <c r="K868" i="1" s="1"/>
  <c r="AV868" i="1"/>
  <c r="AU868" i="1"/>
  <c r="AS868" i="1"/>
  <c r="AR868" i="1"/>
  <c r="M868" i="1" s="1"/>
  <c r="AQ868" i="1"/>
  <c r="AO868" i="1"/>
  <c r="AN868" i="1"/>
  <c r="AP868" i="1" s="1"/>
  <c r="AM868" i="1"/>
  <c r="AL868" i="1"/>
  <c r="AK868" i="1"/>
  <c r="AJ868" i="1"/>
  <c r="AI868" i="1"/>
  <c r="CD867" i="1"/>
  <c r="BM867" i="1"/>
  <c r="BL867" i="1"/>
  <c r="BK867" i="1"/>
  <c r="BJ867" i="1"/>
  <c r="BI867" i="1"/>
  <c r="BH867" i="1"/>
  <c r="BG867" i="1"/>
  <c r="BF867" i="1"/>
  <c r="BE867" i="1"/>
  <c r="BD867" i="1"/>
  <c r="BC867" i="1"/>
  <c r="BB867" i="1"/>
  <c r="BA867" i="1"/>
  <c r="AZ867" i="1"/>
  <c r="AY867" i="1"/>
  <c r="AX867" i="1"/>
  <c r="AW867" i="1"/>
  <c r="AT867" i="1" s="1"/>
  <c r="K867" i="1" s="1"/>
  <c r="AV867" i="1"/>
  <c r="AU867" i="1"/>
  <c r="AS867" i="1"/>
  <c r="AR867" i="1"/>
  <c r="M867" i="1" s="1"/>
  <c r="AQ867" i="1"/>
  <c r="AO867" i="1"/>
  <c r="AN867" i="1"/>
  <c r="AP867" i="1" s="1"/>
  <c r="AM867" i="1"/>
  <c r="AL867" i="1"/>
  <c r="AK867" i="1"/>
  <c r="AJ867" i="1"/>
  <c r="AI867" i="1"/>
  <c r="BM866" i="1"/>
  <c r="BL866" i="1"/>
  <c r="BK866" i="1"/>
  <c r="BJ866" i="1"/>
  <c r="BI866" i="1"/>
  <c r="BH866" i="1"/>
  <c r="BG866" i="1"/>
  <c r="BF866" i="1"/>
  <c r="BE866" i="1"/>
  <c r="BD866" i="1"/>
  <c r="BC866" i="1"/>
  <c r="BB866" i="1"/>
  <c r="BA866" i="1"/>
  <c r="AZ866" i="1"/>
  <c r="AY866" i="1"/>
  <c r="AX866" i="1"/>
  <c r="AW866" i="1"/>
  <c r="AV866" i="1"/>
  <c r="AU866" i="1"/>
  <c r="AS866" i="1"/>
  <c r="AR866" i="1"/>
  <c r="M866" i="1" s="1"/>
  <c r="AQ866" i="1"/>
  <c r="AO866" i="1"/>
  <c r="AN866" i="1"/>
  <c r="AP866" i="1" s="1"/>
  <c r="AM866" i="1"/>
  <c r="AL866" i="1"/>
  <c r="AK866" i="1"/>
  <c r="AJ866" i="1"/>
  <c r="AI866" i="1"/>
  <c r="BM865" i="1"/>
  <c r="BL865" i="1"/>
  <c r="BK865" i="1"/>
  <c r="BJ865" i="1"/>
  <c r="BI865" i="1"/>
  <c r="BH865" i="1"/>
  <c r="BG865" i="1"/>
  <c r="BF865" i="1"/>
  <c r="BE865" i="1"/>
  <c r="BD865" i="1"/>
  <c r="BC865" i="1"/>
  <c r="BB865" i="1"/>
  <c r="BA865" i="1"/>
  <c r="AZ865" i="1"/>
  <c r="AY865" i="1"/>
  <c r="AX865" i="1"/>
  <c r="AW865" i="1"/>
  <c r="AT865" i="1" s="1"/>
  <c r="K865" i="1" s="1"/>
  <c r="AV865" i="1"/>
  <c r="AU865" i="1"/>
  <c r="AS865" i="1"/>
  <c r="AR865" i="1"/>
  <c r="M865" i="1" s="1"/>
  <c r="AQ865" i="1"/>
  <c r="AO865" i="1"/>
  <c r="AN865" i="1"/>
  <c r="AP865" i="1" s="1"/>
  <c r="AM865" i="1"/>
  <c r="AL865" i="1"/>
  <c r="AK865" i="1"/>
  <c r="AJ865" i="1"/>
  <c r="AI865" i="1"/>
  <c r="AH865" i="1"/>
  <c r="BM864" i="1"/>
  <c r="BL864" i="1"/>
  <c r="BK864" i="1"/>
  <c r="BJ864" i="1"/>
  <c r="BI864" i="1"/>
  <c r="BH864" i="1"/>
  <c r="BG864" i="1"/>
  <c r="BF864" i="1"/>
  <c r="BE864" i="1"/>
  <c r="BD864" i="1"/>
  <c r="BC864" i="1"/>
  <c r="BB864" i="1"/>
  <c r="BA864" i="1"/>
  <c r="AZ864" i="1"/>
  <c r="AY864" i="1"/>
  <c r="AX864" i="1"/>
  <c r="AW864" i="1"/>
  <c r="AT864" i="1" s="1"/>
  <c r="K864" i="1" s="1"/>
  <c r="AV864" i="1"/>
  <c r="AU864" i="1"/>
  <c r="AS864" i="1"/>
  <c r="AR864" i="1"/>
  <c r="M864" i="1" s="1"/>
  <c r="AQ864" i="1"/>
  <c r="AO864" i="1"/>
  <c r="AN864" i="1"/>
  <c r="AP864" i="1" s="1"/>
  <c r="AM864" i="1"/>
  <c r="AL864" i="1"/>
  <c r="AK864" i="1"/>
  <c r="AJ864" i="1"/>
  <c r="AI864" i="1"/>
  <c r="BM863" i="1"/>
  <c r="BL863" i="1"/>
  <c r="BK863" i="1"/>
  <c r="BJ863" i="1"/>
  <c r="BI863" i="1"/>
  <c r="BH863" i="1"/>
  <c r="BG863" i="1"/>
  <c r="BF863" i="1"/>
  <c r="BE863" i="1"/>
  <c r="BD863" i="1"/>
  <c r="BC863" i="1"/>
  <c r="BB863" i="1"/>
  <c r="BA863" i="1"/>
  <c r="AZ863" i="1"/>
  <c r="AY863" i="1"/>
  <c r="AX863" i="1"/>
  <c r="AW863" i="1"/>
  <c r="AT863" i="1" s="1"/>
  <c r="K863" i="1" s="1"/>
  <c r="AV863" i="1"/>
  <c r="AU863" i="1"/>
  <c r="AS863" i="1"/>
  <c r="AR863" i="1"/>
  <c r="M863" i="1" s="1"/>
  <c r="AQ863" i="1"/>
  <c r="AO863" i="1"/>
  <c r="AN863" i="1"/>
  <c r="AP863" i="1" s="1"/>
  <c r="AM863" i="1"/>
  <c r="AL863" i="1"/>
  <c r="AK863" i="1"/>
  <c r="AJ863" i="1"/>
  <c r="AI863" i="1"/>
  <c r="Q863" i="1"/>
  <c r="CD862" i="1"/>
  <c r="BM862" i="1"/>
  <c r="BL862" i="1"/>
  <c r="BK862" i="1"/>
  <c r="BJ862" i="1"/>
  <c r="BI862" i="1"/>
  <c r="BH862" i="1"/>
  <c r="BG862" i="1"/>
  <c r="BF862" i="1"/>
  <c r="BE862" i="1"/>
  <c r="BD862" i="1"/>
  <c r="BC862" i="1"/>
  <c r="BB862" i="1"/>
  <c r="BA862" i="1"/>
  <c r="AZ862" i="1"/>
  <c r="AY862" i="1"/>
  <c r="AX862" i="1"/>
  <c r="AW862" i="1"/>
  <c r="AT862" i="1" s="1"/>
  <c r="K862" i="1" s="1"/>
  <c r="AV862" i="1"/>
  <c r="AU862" i="1"/>
  <c r="AS862" i="1"/>
  <c r="AR862" i="1"/>
  <c r="M862" i="1" s="1"/>
  <c r="AQ862" i="1"/>
  <c r="AO862" i="1"/>
  <c r="AN862" i="1"/>
  <c r="AP862" i="1" s="1"/>
  <c r="AM862" i="1"/>
  <c r="AL862" i="1"/>
  <c r="AK862" i="1"/>
  <c r="AJ862" i="1"/>
  <c r="AI862" i="1"/>
  <c r="CD861" i="1"/>
  <c r="BM861" i="1"/>
  <c r="BL861" i="1"/>
  <c r="BK861" i="1"/>
  <c r="BJ861" i="1"/>
  <c r="BI861" i="1"/>
  <c r="BH861" i="1"/>
  <c r="BG861" i="1"/>
  <c r="BF861" i="1"/>
  <c r="BE861" i="1"/>
  <c r="BD861" i="1"/>
  <c r="BC861" i="1"/>
  <c r="BB861" i="1"/>
  <c r="BA861" i="1"/>
  <c r="AZ861" i="1"/>
  <c r="AY861" i="1"/>
  <c r="AX861" i="1"/>
  <c r="AW861" i="1"/>
  <c r="AT861" i="1" s="1"/>
  <c r="K861" i="1" s="1"/>
  <c r="AV861" i="1"/>
  <c r="AU861" i="1"/>
  <c r="AS861" i="1"/>
  <c r="AR861" i="1"/>
  <c r="M861" i="1" s="1"/>
  <c r="AQ861" i="1"/>
  <c r="AO861" i="1"/>
  <c r="AN861" i="1"/>
  <c r="AP861" i="1" s="1"/>
  <c r="AM861" i="1"/>
  <c r="AL861" i="1"/>
  <c r="AK861" i="1"/>
  <c r="AJ861" i="1"/>
  <c r="AI861" i="1"/>
  <c r="Q861" i="1"/>
  <c r="CD860" i="1"/>
  <c r="BM860" i="1"/>
  <c r="BL860" i="1"/>
  <c r="BK860" i="1"/>
  <c r="BJ860" i="1"/>
  <c r="BI860" i="1"/>
  <c r="BH860" i="1"/>
  <c r="BG860" i="1"/>
  <c r="BF860" i="1"/>
  <c r="BE860" i="1"/>
  <c r="BD860" i="1"/>
  <c r="BC860" i="1"/>
  <c r="BB860" i="1"/>
  <c r="BA860" i="1"/>
  <c r="AZ860" i="1"/>
  <c r="AY860" i="1"/>
  <c r="AX860" i="1"/>
  <c r="AW860" i="1"/>
  <c r="AT860" i="1" s="1"/>
  <c r="K860" i="1" s="1"/>
  <c r="AV860" i="1"/>
  <c r="AU860" i="1"/>
  <c r="AS860" i="1"/>
  <c r="AR860" i="1"/>
  <c r="M860" i="1" s="1"/>
  <c r="AQ860" i="1"/>
  <c r="AO860" i="1"/>
  <c r="AN860" i="1"/>
  <c r="AP860" i="1" s="1"/>
  <c r="AM860" i="1"/>
  <c r="AL860" i="1"/>
  <c r="AK860" i="1"/>
  <c r="AJ860" i="1"/>
  <c r="AI860" i="1"/>
  <c r="BM859" i="1"/>
  <c r="BL859" i="1"/>
  <c r="BK859" i="1"/>
  <c r="BJ859" i="1"/>
  <c r="BI859" i="1"/>
  <c r="BH859" i="1"/>
  <c r="BG859" i="1"/>
  <c r="BF859" i="1"/>
  <c r="BE859" i="1"/>
  <c r="BD859" i="1"/>
  <c r="BC859" i="1"/>
  <c r="BB859" i="1"/>
  <c r="BA859" i="1"/>
  <c r="AZ859" i="1"/>
  <c r="AY859" i="1"/>
  <c r="AX859" i="1"/>
  <c r="AW859" i="1"/>
  <c r="AT859" i="1" s="1"/>
  <c r="K859" i="1" s="1"/>
  <c r="AV859" i="1"/>
  <c r="AU859" i="1"/>
  <c r="AS859" i="1"/>
  <c r="AR859" i="1"/>
  <c r="M859" i="1" s="1"/>
  <c r="AQ859" i="1"/>
  <c r="AO859" i="1"/>
  <c r="AN859" i="1"/>
  <c r="AP859" i="1" s="1"/>
  <c r="AM859" i="1"/>
  <c r="AL859" i="1"/>
  <c r="AK859" i="1"/>
  <c r="AJ859" i="1"/>
  <c r="AI859" i="1"/>
  <c r="Q859" i="1"/>
  <c r="CD858" i="1"/>
  <c r="BM858" i="1"/>
  <c r="BL858" i="1"/>
  <c r="BK858" i="1"/>
  <c r="BJ858" i="1"/>
  <c r="BI858" i="1"/>
  <c r="BH858" i="1"/>
  <c r="BG858" i="1"/>
  <c r="BF858" i="1"/>
  <c r="BE858" i="1"/>
  <c r="BD858" i="1"/>
  <c r="BC858" i="1"/>
  <c r="BB858" i="1"/>
  <c r="BA858" i="1"/>
  <c r="AZ858" i="1"/>
  <c r="AY858" i="1"/>
  <c r="AX858" i="1"/>
  <c r="AW858" i="1"/>
  <c r="AT858" i="1" s="1"/>
  <c r="K858" i="1" s="1"/>
  <c r="AV858" i="1"/>
  <c r="AU858" i="1"/>
  <c r="AS858" i="1"/>
  <c r="AR858" i="1"/>
  <c r="M858" i="1" s="1"/>
  <c r="AQ858" i="1"/>
  <c r="AO858" i="1"/>
  <c r="AN858" i="1"/>
  <c r="AP858" i="1" s="1"/>
  <c r="AM858" i="1"/>
  <c r="AL858" i="1"/>
  <c r="AK858" i="1"/>
  <c r="AJ858" i="1"/>
  <c r="AI858" i="1"/>
  <c r="CD857" i="1"/>
  <c r="BM857" i="1"/>
  <c r="BL857" i="1"/>
  <c r="BK857" i="1"/>
  <c r="BJ857" i="1"/>
  <c r="BI857" i="1"/>
  <c r="BH857" i="1"/>
  <c r="BG857" i="1"/>
  <c r="BF857" i="1"/>
  <c r="BE857" i="1"/>
  <c r="BD857" i="1"/>
  <c r="BC857" i="1"/>
  <c r="BB857" i="1"/>
  <c r="BA857" i="1"/>
  <c r="AZ857" i="1"/>
  <c r="AY857" i="1"/>
  <c r="AX857" i="1"/>
  <c r="AW857" i="1"/>
  <c r="AT857" i="1" s="1"/>
  <c r="K857" i="1" s="1"/>
  <c r="AV857" i="1"/>
  <c r="AU857" i="1"/>
  <c r="AS857" i="1"/>
  <c r="AR857" i="1"/>
  <c r="M857" i="1" s="1"/>
  <c r="AQ857" i="1"/>
  <c r="AO857" i="1"/>
  <c r="AN857" i="1"/>
  <c r="AP857" i="1" s="1"/>
  <c r="AM857" i="1"/>
  <c r="AL857" i="1"/>
  <c r="AK857" i="1"/>
  <c r="AJ857" i="1"/>
  <c r="AI857" i="1"/>
  <c r="CD856" i="1"/>
  <c r="BM856" i="1"/>
  <c r="BL856" i="1"/>
  <c r="BK856" i="1"/>
  <c r="BJ856" i="1"/>
  <c r="BI856" i="1"/>
  <c r="BH856" i="1"/>
  <c r="BG856" i="1"/>
  <c r="BF856" i="1"/>
  <c r="BE856" i="1"/>
  <c r="BD856" i="1"/>
  <c r="BC856" i="1"/>
  <c r="BB856" i="1"/>
  <c r="BA856" i="1"/>
  <c r="AZ856" i="1"/>
  <c r="AY856" i="1"/>
  <c r="AX856" i="1"/>
  <c r="AW856" i="1"/>
  <c r="AT856" i="1" s="1"/>
  <c r="K856" i="1" s="1"/>
  <c r="AV856" i="1"/>
  <c r="AU856" i="1"/>
  <c r="AS856" i="1"/>
  <c r="AR856" i="1"/>
  <c r="M856" i="1" s="1"/>
  <c r="AQ856" i="1"/>
  <c r="AO856" i="1"/>
  <c r="AN856" i="1"/>
  <c r="AP856" i="1" s="1"/>
  <c r="AM856" i="1"/>
  <c r="AL856" i="1"/>
  <c r="AK856" i="1"/>
  <c r="AJ856" i="1"/>
  <c r="AI856" i="1"/>
  <c r="CD855" i="1"/>
  <c r="BM855" i="1"/>
  <c r="BL855" i="1"/>
  <c r="BK855" i="1"/>
  <c r="BJ855" i="1"/>
  <c r="BI855" i="1"/>
  <c r="BH855" i="1"/>
  <c r="BG855" i="1"/>
  <c r="BF855" i="1"/>
  <c r="BE855" i="1"/>
  <c r="BD855" i="1"/>
  <c r="BC855" i="1"/>
  <c r="BB855" i="1"/>
  <c r="BA855" i="1"/>
  <c r="AZ855" i="1"/>
  <c r="AY855" i="1"/>
  <c r="AX855" i="1"/>
  <c r="AW855" i="1"/>
  <c r="AT855" i="1" s="1"/>
  <c r="K855" i="1" s="1"/>
  <c r="AV855" i="1"/>
  <c r="AU855" i="1"/>
  <c r="AS855" i="1"/>
  <c r="AR855" i="1"/>
  <c r="M855" i="1" s="1"/>
  <c r="AQ855" i="1"/>
  <c r="AO855" i="1"/>
  <c r="AN855" i="1"/>
  <c r="AP855" i="1" s="1"/>
  <c r="AM855" i="1"/>
  <c r="AL855" i="1"/>
  <c r="AK855" i="1"/>
  <c r="AJ855" i="1"/>
  <c r="AI855" i="1"/>
  <c r="BM854" i="1"/>
  <c r="BL854" i="1"/>
  <c r="BK854" i="1"/>
  <c r="BJ854" i="1"/>
  <c r="BI854" i="1"/>
  <c r="BH854" i="1"/>
  <c r="BG854" i="1"/>
  <c r="BF854" i="1"/>
  <c r="BE854" i="1"/>
  <c r="BD854" i="1"/>
  <c r="BC854" i="1"/>
  <c r="BB854" i="1"/>
  <c r="BA854" i="1"/>
  <c r="AZ854" i="1"/>
  <c r="AY854" i="1"/>
  <c r="AX854" i="1"/>
  <c r="AW854" i="1"/>
  <c r="AT854" i="1" s="1"/>
  <c r="K854" i="1" s="1"/>
  <c r="AV854" i="1"/>
  <c r="AU854" i="1"/>
  <c r="AS854" i="1"/>
  <c r="AR854" i="1"/>
  <c r="M854" i="1" s="1"/>
  <c r="AQ854" i="1"/>
  <c r="AO854" i="1"/>
  <c r="AN854" i="1"/>
  <c r="AP854" i="1" s="1"/>
  <c r="AM854" i="1"/>
  <c r="AL854" i="1"/>
  <c r="AK854" i="1"/>
  <c r="AJ854" i="1"/>
  <c r="AI854" i="1"/>
  <c r="BM853" i="1"/>
  <c r="BL853" i="1"/>
  <c r="BK853" i="1"/>
  <c r="BJ853" i="1"/>
  <c r="BI853" i="1"/>
  <c r="BH853" i="1"/>
  <c r="BG853" i="1"/>
  <c r="BF853" i="1"/>
  <c r="BE853" i="1"/>
  <c r="BD853" i="1"/>
  <c r="BC853" i="1"/>
  <c r="BB853" i="1"/>
  <c r="BA853" i="1"/>
  <c r="AZ853" i="1"/>
  <c r="AY853" i="1"/>
  <c r="AX853" i="1"/>
  <c r="AW853" i="1"/>
  <c r="AT853" i="1" s="1"/>
  <c r="K853" i="1" s="1"/>
  <c r="AV853" i="1"/>
  <c r="AU853" i="1"/>
  <c r="AS853" i="1"/>
  <c r="AR853" i="1"/>
  <c r="M853" i="1" s="1"/>
  <c r="AQ853" i="1"/>
  <c r="AO853" i="1"/>
  <c r="AN853" i="1"/>
  <c r="AP853" i="1" s="1"/>
  <c r="AM853" i="1"/>
  <c r="AL853" i="1"/>
  <c r="AK853" i="1"/>
  <c r="AJ853" i="1"/>
  <c r="AI853" i="1"/>
  <c r="CD852" i="1"/>
  <c r="BM852" i="1"/>
  <c r="BL852" i="1"/>
  <c r="BK852" i="1"/>
  <c r="BJ852" i="1"/>
  <c r="BI852" i="1"/>
  <c r="BH852" i="1"/>
  <c r="BG852" i="1"/>
  <c r="BF852" i="1"/>
  <c r="BE852" i="1"/>
  <c r="BD852" i="1"/>
  <c r="BC852" i="1"/>
  <c r="BB852" i="1"/>
  <c r="BA852" i="1"/>
  <c r="AZ852" i="1"/>
  <c r="AY852" i="1"/>
  <c r="AX852" i="1"/>
  <c r="AW852" i="1"/>
  <c r="AT852" i="1" s="1"/>
  <c r="K852" i="1" s="1"/>
  <c r="AV852" i="1"/>
  <c r="AU852" i="1"/>
  <c r="AS852" i="1"/>
  <c r="AR852" i="1"/>
  <c r="M852" i="1" s="1"/>
  <c r="AQ852" i="1"/>
  <c r="AO852" i="1"/>
  <c r="AN852" i="1"/>
  <c r="AP852" i="1" s="1"/>
  <c r="AM852" i="1"/>
  <c r="AL852" i="1"/>
  <c r="AK852" i="1"/>
  <c r="AJ852" i="1"/>
  <c r="AI852" i="1"/>
  <c r="CD851" i="1"/>
  <c r="BM851" i="1"/>
  <c r="BL851" i="1"/>
  <c r="BK851" i="1"/>
  <c r="BJ851" i="1"/>
  <c r="BI851" i="1"/>
  <c r="BH851" i="1"/>
  <c r="BG851" i="1"/>
  <c r="BF851" i="1"/>
  <c r="BE851" i="1"/>
  <c r="BD851" i="1"/>
  <c r="BC851" i="1"/>
  <c r="BB851" i="1"/>
  <c r="BA851" i="1"/>
  <c r="AZ851" i="1"/>
  <c r="AY851" i="1"/>
  <c r="AX851" i="1"/>
  <c r="AW851" i="1"/>
  <c r="AT851" i="1" s="1"/>
  <c r="K851" i="1" s="1"/>
  <c r="AV851" i="1"/>
  <c r="AU851" i="1"/>
  <c r="AS851" i="1"/>
  <c r="AR851" i="1"/>
  <c r="M851" i="1" s="1"/>
  <c r="AQ851" i="1"/>
  <c r="AO851" i="1"/>
  <c r="AN851" i="1"/>
  <c r="AP851" i="1" s="1"/>
  <c r="AM851" i="1"/>
  <c r="AL851" i="1"/>
  <c r="AK851" i="1"/>
  <c r="AJ851" i="1"/>
  <c r="AI851" i="1"/>
  <c r="CD850" i="1"/>
  <c r="BM850" i="1"/>
  <c r="BL850" i="1"/>
  <c r="BK850" i="1"/>
  <c r="BJ850" i="1"/>
  <c r="BI850" i="1"/>
  <c r="BH850" i="1"/>
  <c r="BG850" i="1"/>
  <c r="BF850" i="1"/>
  <c r="BE850" i="1"/>
  <c r="BD850" i="1"/>
  <c r="BC850" i="1"/>
  <c r="BB850" i="1"/>
  <c r="BA850" i="1"/>
  <c r="AZ850" i="1"/>
  <c r="AY850" i="1"/>
  <c r="AX850" i="1"/>
  <c r="AW850" i="1"/>
  <c r="AT850" i="1" s="1"/>
  <c r="K850" i="1" s="1"/>
  <c r="AV850" i="1"/>
  <c r="AU850" i="1"/>
  <c r="AS850" i="1"/>
  <c r="AR850" i="1"/>
  <c r="M850" i="1" s="1"/>
  <c r="AQ850" i="1"/>
  <c r="AO850" i="1"/>
  <c r="AN850" i="1"/>
  <c r="AP850" i="1" s="1"/>
  <c r="AM850" i="1"/>
  <c r="AL850" i="1"/>
  <c r="AK850" i="1"/>
  <c r="AJ850" i="1"/>
  <c r="AI850" i="1"/>
  <c r="CD849" i="1"/>
  <c r="BM849" i="1"/>
  <c r="BL849" i="1"/>
  <c r="BK849" i="1"/>
  <c r="BJ849" i="1"/>
  <c r="BI849" i="1"/>
  <c r="BH849" i="1"/>
  <c r="BG849" i="1"/>
  <c r="BF849" i="1"/>
  <c r="BE849" i="1"/>
  <c r="BD849" i="1"/>
  <c r="BC849" i="1"/>
  <c r="BB849" i="1"/>
  <c r="BA849" i="1"/>
  <c r="AZ849" i="1"/>
  <c r="AY849" i="1"/>
  <c r="AX849" i="1"/>
  <c r="AW849" i="1"/>
  <c r="AT849" i="1" s="1"/>
  <c r="K849" i="1" s="1"/>
  <c r="AV849" i="1"/>
  <c r="AU849" i="1"/>
  <c r="AS849" i="1"/>
  <c r="AR849" i="1"/>
  <c r="M849" i="1" s="1"/>
  <c r="AQ849" i="1"/>
  <c r="AO849" i="1"/>
  <c r="AN849" i="1"/>
  <c r="AP849" i="1" s="1"/>
  <c r="AM849" i="1"/>
  <c r="AL849" i="1"/>
  <c r="AK849" i="1"/>
  <c r="AJ849" i="1"/>
  <c r="AI849" i="1"/>
  <c r="CD848" i="1"/>
  <c r="BM848" i="1"/>
  <c r="BL848" i="1"/>
  <c r="BK848" i="1"/>
  <c r="BJ848" i="1"/>
  <c r="BI848" i="1"/>
  <c r="BH848" i="1"/>
  <c r="BG848" i="1"/>
  <c r="BF848" i="1"/>
  <c r="BE848" i="1"/>
  <c r="BD848" i="1"/>
  <c r="BC848" i="1"/>
  <c r="BB848" i="1"/>
  <c r="BA848" i="1"/>
  <c r="AZ848" i="1"/>
  <c r="AY848" i="1"/>
  <c r="AX848" i="1"/>
  <c r="AW848" i="1"/>
  <c r="AT848" i="1" s="1"/>
  <c r="K848" i="1" s="1"/>
  <c r="AV848" i="1"/>
  <c r="AU848" i="1"/>
  <c r="AS848" i="1"/>
  <c r="AR848" i="1"/>
  <c r="M848" i="1" s="1"/>
  <c r="AQ848" i="1"/>
  <c r="AO848" i="1"/>
  <c r="AN848" i="1"/>
  <c r="AP848" i="1" s="1"/>
  <c r="AM848" i="1"/>
  <c r="AL848" i="1"/>
  <c r="AK848" i="1"/>
  <c r="AJ848" i="1"/>
  <c r="AI848" i="1"/>
  <c r="CD847" i="1"/>
  <c r="BM847" i="1"/>
  <c r="BL847" i="1"/>
  <c r="BK847" i="1"/>
  <c r="BJ847" i="1"/>
  <c r="BI847" i="1"/>
  <c r="BH847" i="1"/>
  <c r="BG847" i="1"/>
  <c r="BF847" i="1"/>
  <c r="BE847" i="1"/>
  <c r="BD847" i="1"/>
  <c r="BC847" i="1"/>
  <c r="BB847" i="1"/>
  <c r="BA847" i="1"/>
  <c r="AZ847" i="1"/>
  <c r="AY847" i="1"/>
  <c r="AX847" i="1"/>
  <c r="AW847" i="1"/>
  <c r="AT847" i="1" s="1"/>
  <c r="K847" i="1" s="1"/>
  <c r="AV847" i="1"/>
  <c r="AU847" i="1"/>
  <c r="AS847" i="1"/>
  <c r="AR847" i="1"/>
  <c r="M847" i="1" s="1"/>
  <c r="AQ847" i="1"/>
  <c r="AO847" i="1"/>
  <c r="AN847" i="1"/>
  <c r="AP847" i="1" s="1"/>
  <c r="AM847" i="1"/>
  <c r="AL847" i="1"/>
  <c r="AK847" i="1"/>
  <c r="AJ847" i="1"/>
  <c r="AI847" i="1"/>
  <c r="Q847" i="1"/>
  <c r="BM846" i="1"/>
  <c r="BL846" i="1"/>
  <c r="BK846" i="1"/>
  <c r="BJ846" i="1"/>
  <c r="BI846" i="1"/>
  <c r="BH846" i="1"/>
  <c r="BG846" i="1"/>
  <c r="BF846" i="1"/>
  <c r="BE846" i="1"/>
  <c r="BD846" i="1"/>
  <c r="BC846" i="1"/>
  <c r="BB846" i="1"/>
  <c r="BA846" i="1"/>
  <c r="AZ846" i="1"/>
  <c r="AY846" i="1"/>
  <c r="AX846" i="1"/>
  <c r="AW846" i="1"/>
  <c r="AT846" i="1" s="1"/>
  <c r="K846" i="1" s="1"/>
  <c r="AV846" i="1"/>
  <c r="AU846" i="1"/>
  <c r="AS846" i="1"/>
  <c r="AR846" i="1"/>
  <c r="M846" i="1" s="1"/>
  <c r="AQ846" i="1"/>
  <c r="AO846" i="1"/>
  <c r="AN846" i="1"/>
  <c r="AP846" i="1" s="1"/>
  <c r="AM846" i="1"/>
  <c r="AL846" i="1"/>
  <c r="AK846" i="1"/>
  <c r="AJ846" i="1"/>
  <c r="AI846" i="1"/>
  <c r="CD845" i="1"/>
  <c r="BM845" i="1"/>
  <c r="BL845" i="1"/>
  <c r="BK845" i="1"/>
  <c r="BJ845" i="1"/>
  <c r="BI845" i="1"/>
  <c r="BH845" i="1"/>
  <c r="BG845" i="1"/>
  <c r="BF845" i="1"/>
  <c r="BE845" i="1"/>
  <c r="BD845" i="1"/>
  <c r="BC845" i="1"/>
  <c r="BB845" i="1"/>
  <c r="BA845" i="1"/>
  <c r="AZ845" i="1"/>
  <c r="AY845" i="1"/>
  <c r="AX845" i="1"/>
  <c r="AW845" i="1"/>
  <c r="AT845" i="1" s="1"/>
  <c r="K845" i="1" s="1"/>
  <c r="AV845" i="1"/>
  <c r="AU845" i="1"/>
  <c r="AS845" i="1"/>
  <c r="AR845" i="1"/>
  <c r="M845" i="1" s="1"/>
  <c r="AQ845" i="1"/>
  <c r="AO845" i="1"/>
  <c r="AN845" i="1"/>
  <c r="AP845" i="1" s="1"/>
  <c r="AM845" i="1"/>
  <c r="AL845" i="1"/>
  <c r="AK845" i="1"/>
  <c r="AJ845" i="1"/>
  <c r="AI845" i="1"/>
  <c r="CD844" i="1"/>
  <c r="BM844" i="1"/>
  <c r="BL844" i="1"/>
  <c r="BK844" i="1"/>
  <c r="BJ844" i="1"/>
  <c r="BI844" i="1"/>
  <c r="BH844" i="1"/>
  <c r="BG844" i="1"/>
  <c r="BF844" i="1"/>
  <c r="BE844" i="1"/>
  <c r="BD844" i="1"/>
  <c r="BC844" i="1"/>
  <c r="BB844" i="1"/>
  <c r="BA844" i="1"/>
  <c r="AZ844" i="1"/>
  <c r="AY844" i="1"/>
  <c r="AX844" i="1"/>
  <c r="AW844" i="1"/>
  <c r="AT844" i="1" s="1"/>
  <c r="K844" i="1" s="1"/>
  <c r="AV844" i="1"/>
  <c r="AU844" i="1"/>
  <c r="AS844" i="1"/>
  <c r="AR844" i="1"/>
  <c r="M844" i="1" s="1"/>
  <c r="AQ844" i="1"/>
  <c r="AO844" i="1"/>
  <c r="AN844" i="1"/>
  <c r="AP844" i="1" s="1"/>
  <c r="AM844" i="1"/>
  <c r="AL844" i="1"/>
  <c r="AK844" i="1"/>
  <c r="AJ844" i="1"/>
  <c r="AI844" i="1"/>
  <c r="CD843" i="1"/>
  <c r="BM843" i="1"/>
  <c r="BL843" i="1"/>
  <c r="BK843" i="1"/>
  <c r="BJ843" i="1"/>
  <c r="BI843" i="1"/>
  <c r="BH843" i="1"/>
  <c r="BG843" i="1"/>
  <c r="BF843" i="1"/>
  <c r="BE843" i="1"/>
  <c r="BD843" i="1"/>
  <c r="BC843" i="1"/>
  <c r="BB843" i="1"/>
  <c r="BA843" i="1"/>
  <c r="AZ843" i="1"/>
  <c r="AY843" i="1"/>
  <c r="AX843" i="1"/>
  <c r="AW843" i="1"/>
  <c r="AT843" i="1" s="1"/>
  <c r="K843" i="1" s="1"/>
  <c r="AV843" i="1"/>
  <c r="AU843" i="1"/>
  <c r="AS843" i="1"/>
  <c r="AR843" i="1"/>
  <c r="M843" i="1" s="1"/>
  <c r="AQ843" i="1"/>
  <c r="AO843" i="1"/>
  <c r="AN843" i="1"/>
  <c r="AP843" i="1" s="1"/>
  <c r="AM843" i="1"/>
  <c r="AL843" i="1"/>
  <c r="AK843" i="1"/>
  <c r="AJ843" i="1"/>
  <c r="AI843" i="1"/>
  <c r="CD842" i="1"/>
  <c r="BM842" i="1"/>
  <c r="BL842" i="1"/>
  <c r="BK842" i="1"/>
  <c r="BJ842" i="1"/>
  <c r="BI842" i="1"/>
  <c r="BH842" i="1"/>
  <c r="BG842" i="1"/>
  <c r="BF842" i="1"/>
  <c r="BE842" i="1"/>
  <c r="BD842" i="1"/>
  <c r="BC842" i="1"/>
  <c r="BB842" i="1"/>
  <c r="BA842" i="1"/>
  <c r="AZ842" i="1"/>
  <c r="AY842" i="1"/>
  <c r="AX842" i="1"/>
  <c r="AW842" i="1"/>
  <c r="AT842" i="1" s="1"/>
  <c r="K842" i="1" s="1"/>
  <c r="AV842" i="1"/>
  <c r="AU842" i="1"/>
  <c r="AS842" i="1"/>
  <c r="AR842" i="1"/>
  <c r="M842" i="1" s="1"/>
  <c r="AQ842" i="1"/>
  <c r="AO842" i="1"/>
  <c r="AN842" i="1"/>
  <c r="AP842" i="1" s="1"/>
  <c r="AM842" i="1"/>
  <c r="AL842" i="1"/>
  <c r="AK842" i="1"/>
  <c r="AJ842" i="1"/>
  <c r="AI842" i="1"/>
  <c r="CD841" i="1"/>
  <c r="BM841" i="1"/>
  <c r="BL841" i="1"/>
  <c r="BK841" i="1"/>
  <c r="BJ841" i="1"/>
  <c r="BI841" i="1"/>
  <c r="BH841" i="1"/>
  <c r="BG841" i="1"/>
  <c r="BF841" i="1"/>
  <c r="BE841" i="1"/>
  <c r="BD841" i="1"/>
  <c r="BC841" i="1"/>
  <c r="BB841" i="1"/>
  <c r="BA841" i="1"/>
  <c r="AZ841" i="1"/>
  <c r="AY841" i="1"/>
  <c r="AX841" i="1"/>
  <c r="AW841" i="1"/>
  <c r="AT841" i="1" s="1"/>
  <c r="K841" i="1" s="1"/>
  <c r="AV841" i="1"/>
  <c r="AU841" i="1"/>
  <c r="AS841" i="1"/>
  <c r="AR841" i="1"/>
  <c r="M841" i="1" s="1"/>
  <c r="AQ841" i="1"/>
  <c r="AO841" i="1"/>
  <c r="AN841" i="1"/>
  <c r="AP841" i="1" s="1"/>
  <c r="AM841" i="1"/>
  <c r="AL841" i="1"/>
  <c r="AK841" i="1"/>
  <c r="AJ841" i="1"/>
  <c r="AI841" i="1"/>
  <c r="Q841" i="1"/>
  <c r="CD840" i="1"/>
  <c r="BM840" i="1"/>
  <c r="BL840" i="1"/>
  <c r="BK840" i="1"/>
  <c r="BJ840" i="1"/>
  <c r="BI840" i="1"/>
  <c r="BH840" i="1"/>
  <c r="BG840" i="1"/>
  <c r="BF840" i="1"/>
  <c r="BE840" i="1"/>
  <c r="BD840" i="1"/>
  <c r="BC840" i="1"/>
  <c r="BB840" i="1"/>
  <c r="BA840" i="1"/>
  <c r="AZ840" i="1"/>
  <c r="AY840" i="1"/>
  <c r="AX840" i="1"/>
  <c r="AW840" i="1"/>
  <c r="AT840" i="1" s="1"/>
  <c r="K840" i="1" s="1"/>
  <c r="AV840" i="1"/>
  <c r="AU840" i="1"/>
  <c r="AS840" i="1"/>
  <c r="AR840" i="1"/>
  <c r="M840" i="1" s="1"/>
  <c r="AQ840" i="1"/>
  <c r="AO840" i="1"/>
  <c r="AN840" i="1"/>
  <c r="AP840" i="1" s="1"/>
  <c r="AM840" i="1"/>
  <c r="AL840" i="1"/>
  <c r="AK840" i="1"/>
  <c r="AJ840" i="1"/>
  <c r="AI840" i="1"/>
  <c r="AH840" i="1"/>
  <c r="CD839" i="1"/>
  <c r="BM839" i="1"/>
  <c r="BL839" i="1"/>
  <c r="BK839" i="1"/>
  <c r="BJ839" i="1"/>
  <c r="BI839" i="1"/>
  <c r="BH839" i="1"/>
  <c r="BG839" i="1"/>
  <c r="BF839" i="1"/>
  <c r="BE839" i="1"/>
  <c r="BD839" i="1"/>
  <c r="BC839" i="1"/>
  <c r="BB839" i="1"/>
  <c r="BA839" i="1"/>
  <c r="AZ839" i="1"/>
  <c r="AY839" i="1"/>
  <c r="AX839" i="1"/>
  <c r="AW839" i="1"/>
  <c r="AT839" i="1" s="1"/>
  <c r="K839" i="1" s="1"/>
  <c r="AV839" i="1"/>
  <c r="AU839" i="1"/>
  <c r="AS839" i="1"/>
  <c r="AR839" i="1"/>
  <c r="M839" i="1" s="1"/>
  <c r="AQ839" i="1"/>
  <c r="AO839" i="1"/>
  <c r="AN839" i="1"/>
  <c r="AP839" i="1" s="1"/>
  <c r="AM839" i="1"/>
  <c r="AL839" i="1"/>
  <c r="AK839" i="1"/>
  <c r="AJ839" i="1"/>
  <c r="AI839" i="1"/>
  <c r="Q839" i="1"/>
  <c r="CD838" i="1"/>
  <c r="BM838" i="1"/>
  <c r="BL838" i="1"/>
  <c r="BK838" i="1"/>
  <c r="BJ838" i="1"/>
  <c r="BI838" i="1"/>
  <c r="BH838" i="1"/>
  <c r="BG838" i="1"/>
  <c r="BF838" i="1"/>
  <c r="BE838" i="1"/>
  <c r="BD838" i="1"/>
  <c r="BC838" i="1"/>
  <c r="BB838" i="1"/>
  <c r="BA838" i="1"/>
  <c r="AZ838" i="1"/>
  <c r="AY838" i="1"/>
  <c r="AX838" i="1"/>
  <c r="AW838" i="1"/>
  <c r="AT838" i="1" s="1"/>
  <c r="K838" i="1" s="1"/>
  <c r="AV838" i="1"/>
  <c r="AU838" i="1"/>
  <c r="AS838" i="1"/>
  <c r="AR838" i="1"/>
  <c r="M838" i="1" s="1"/>
  <c r="AQ838" i="1"/>
  <c r="AO838" i="1"/>
  <c r="AN838" i="1"/>
  <c r="AP838" i="1" s="1"/>
  <c r="AM838" i="1"/>
  <c r="AL838" i="1"/>
  <c r="AK838" i="1"/>
  <c r="AJ838" i="1"/>
  <c r="AI838" i="1"/>
  <c r="CD837" i="1"/>
  <c r="BM837" i="1"/>
  <c r="BL837" i="1"/>
  <c r="BK837" i="1"/>
  <c r="BJ837" i="1"/>
  <c r="BI837" i="1"/>
  <c r="BH837" i="1"/>
  <c r="BG837" i="1"/>
  <c r="BF837" i="1"/>
  <c r="BE837" i="1"/>
  <c r="BD837" i="1"/>
  <c r="BC837" i="1"/>
  <c r="BB837" i="1"/>
  <c r="BA837" i="1"/>
  <c r="AZ837" i="1"/>
  <c r="AY837" i="1"/>
  <c r="AX837" i="1"/>
  <c r="AW837" i="1"/>
  <c r="AT837" i="1" s="1"/>
  <c r="K837" i="1" s="1"/>
  <c r="AV837" i="1"/>
  <c r="AU837" i="1"/>
  <c r="AS837" i="1"/>
  <c r="AR837" i="1"/>
  <c r="M837" i="1" s="1"/>
  <c r="AQ837" i="1"/>
  <c r="AO837" i="1"/>
  <c r="AN837" i="1"/>
  <c r="AP837" i="1" s="1"/>
  <c r="AM837" i="1"/>
  <c r="AL837" i="1"/>
  <c r="AK837" i="1"/>
  <c r="AJ837" i="1"/>
  <c r="AI837" i="1"/>
  <c r="CD836" i="1"/>
  <c r="BM836" i="1"/>
  <c r="BL836" i="1"/>
  <c r="BK836" i="1"/>
  <c r="BJ836" i="1"/>
  <c r="BI836" i="1"/>
  <c r="BH836" i="1"/>
  <c r="BG836" i="1"/>
  <c r="BF836" i="1"/>
  <c r="BE836" i="1"/>
  <c r="BD836" i="1"/>
  <c r="BC836" i="1"/>
  <c r="BB836" i="1"/>
  <c r="BA836" i="1"/>
  <c r="AZ836" i="1"/>
  <c r="AY836" i="1"/>
  <c r="AX836" i="1"/>
  <c r="AW836" i="1"/>
  <c r="AT836" i="1" s="1"/>
  <c r="K836" i="1" s="1"/>
  <c r="AV836" i="1"/>
  <c r="AU836" i="1"/>
  <c r="AS836" i="1"/>
  <c r="AR836" i="1"/>
  <c r="M836" i="1" s="1"/>
  <c r="AQ836" i="1"/>
  <c r="AO836" i="1"/>
  <c r="AN836" i="1"/>
  <c r="AP836" i="1" s="1"/>
  <c r="AM836" i="1"/>
  <c r="AL836" i="1"/>
  <c r="AK836" i="1"/>
  <c r="AJ836" i="1"/>
  <c r="AI836" i="1"/>
  <c r="CD835" i="1"/>
  <c r="BM835" i="1"/>
  <c r="BL835" i="1"/>
  <c r="BK835" i="1"/>
  <c r="BJ835" i="1"/>
  <c r="BI835" i="1"/>
  <c r="BH835" i="1"/>
  <c r="BG835" i="1"/>
  <c r="BF835" i="1"/>
  <c r="BE835" i="1"/>
  <c r="BD835" i="1"/>
  <c r="BC835" i="1"/>
  <c r="BB835" i="1"/>
  <c r="BA835" i="1"/>
  <c r="AZ835" i="1"/>
  <c r="AY835" i="1"/>
  <c r="AX835" i="1"/>
  <c r="AW835" i="1"/>
  <c r="AT835" i="1" s="1"/>
  <c r="K835" i="1" s="1"/>
  <c r="AV835" i="1"/>
  <c r="AU835" i="1"/>
  <c r="AS835" i="1"/>
  <c r="AR835" i="1"/>
  <c r="M835" i="1" s="1"/>
  <c r="AQ835" i="1"/>
  <c r="AO835" i="1"/>
  <c r="AN835" i="1"/>
  <c r="AP835" i="1" s="1"/>
  <c r="AM835" i="1"/>
  <c r="AL835" i="1"/>
  <c r="AK835" i="1"/>
  <c r="AJ835" i="1"/>
  <c r="AI835" i="1"/>
  <c r="Q835" i="1"/>
  <c r="CD834" i="1"/>
  <c r="BM834" i="1"/>
  <c r="BL834" i="1"/>
  <c r="BK834" i="1"/>
  <c r="BJ834" i="1"/>
  <c r="BI834" i="1"/>
  <c r="BH834" i="1"/>
  <c r="BG834" i="1"/>
  <c r="BF834" i="1"/>
  <c r="BE834" i="1"/>
  <c r="BD834" i="1"/>
  <c r="BC834" i="1"/>
  <c r="BB834" i="1"/>
  <c r="BA834" i="1"/>
  <c r="AZ834" i="1"/>
  <c r="AY834" i="1"/>
  <c r="AX834" i="1"/>
  <c r="AW834" i="1"/>
  <c r="AV834" i="1"/>
  <c r="AU834" i="1"/>
  <c r="AS834" i="1"/>
  <c r="AR834" i="1"/>
  <c r="M834" i="1" s="1"/>
  <c r="AQ834" i="1"/>
  <c r="AO834" i="1"/>
  <c r="AN834" i="1"/>
  <c r="AP834" i="1" s="1"/>
  <c r="AM834" i="1"/>
  <c r="AL834" i="1"/>
  <c r="AK834" i="1"/>
  <c r="AJ834" i="1"/>
  <c r="AI834" i="1"/>
  <c r="AH834" i="1"/>
  <c r="CD833" i="1"/>
  <c r="BM833" i="1"/>
  <c r="BL833" i="1"/>
  <c r="BK833" i="1"/>
  <c r="BJ833" i="1"/>
  <c r="BI833" i="1"/>
  <c r="BH833" i="1"/>
  <c r="BG833" i="1"/>
  <c r="BF833" i="1"/>
  <c r="BE833" i="1"/>
  <c r="BD833" i="1"/>
  <c r="BC833" i="1"/>
  <c r="BB833" i="1"/>
  <c r="BA833" i="1"/>
  <c r="AZ833" i="1"/>
  <c r="AY833" i="1"/>
  <c r="AX833" i="1"/>
  <c r="AW833" i="1"/>
  <c r="AV833" i="1"/>
  <c r="AU833" i="1"/>
  <c r="AS833" i="1"/>
  <c r="AR833" i="1"/>
  <c r="M833" i="1" s="1"/>
  <c r="AQ833" i="1"/>
  <c r="AO833" i="1"/>
  <c r="AN833" i="1"/>
  <c r="AP833" i="1" s="1"/>
  <c r="AM833" i="1"/>
  <c r="AL833" i="1"/>
  <c r="AK833" i="1"/>
  <c r="AJ833" i="1"/>
  <c r="AI833" i="1"/>
  <c r="Q833" i="1"/>
  <c r="CD832" i="1"/>
  <c r="BM832" i="1"/>
  <c r="BL832" i="1"/>
  <c r="BK832" i="1"/>
  <c r="BJ832" i="1"/>
  <c r="BI832" i="1"/>
  <c r="BH832" i="1"/>
  <c r="BG832" i="1"/>
  <c r="BF832" i="1"/>
  <c r="BE832" i="1"/>
  <c r="BD832" i="1"/>
  <c r="BC832" i="1"/>
  <c r="BB832" i="1"/>
  <c r="BA832" i="1"/>
  <c r="AZ832" i="1"/>
  <c r="AY832" i="1"/>
  <c r="AX832" i="1"/>
  <c r="AW832" i="1"/>
  <c r="AT832" i="1" s="1"/>
  <c r="K832" i="1" s="1"/>
  <c r="AV832" i="1"/>
  <c r="AU832" i="1"/>
  <c r="AS832" i="1"/>
  <c r="AR832" i="1"/>
  <c r="M832" i="1" s="1"/>
  <c r="AQ832" i="1"/>
  <c r="AO832" i="1"/>
  <c r="AN832" i="1"/>
  <c r="AP832" i="1" s="1"/>
  <c r="AM832" i="1"/>
  <c r="AL832" i="1"/>
  <c r="AK832" i="1"/>
  <c r="AJ832" i="1"/>
  <c r="AI832" i="1"/>
  <c r="CD831" i="1"/>
  <c r="BM831" i="1"/>
  <c r="BL831" i="1"/>
  <c r="BK831" i="1"/>
  <c r="BJ831" i="1"/>
  <c r="BI831" i="1"/>
  <c r="BH831" i="1"/>
  <c r="BG831" i="1"/>
  <c r="BF831" i="1"/>
  <c r="BE831" i="1"/>
  <c r="BD831" i="1"/>
  <c r="BC831" i="1"/>
  <c r="BB831" i="1"/>
  <c r="BA831" i="1"/>
  <c r="AZ831" i="1"/>
  <c r="AY831" i="1"/>
  <c r="AX831" i="1"/>
  <c r="AW831" i="1"/>
  <c r="AT831" i="1" s="1"/>
  <c r="K831" i="1" s="1"/>
  <c r="AV831" i="1"/>
  <c r="AU831" i="1"/>
  <c r="AS831" i="1"/>
  <c r="AR831" i="1"/>
  <c r="M831" i="1" s="1"/>
  <c r="AQ831" i="1"/>
  <c r="AO831" i="1"/>
  <c r="AN831" i="1"/>
  <c r="AP831" i="1" s="1"/>
  <c r="AM831" i="1"/>
  <c r="AL831" i="1"/>
  <c r="AK831" i="1"/>
  <c r="AJ831" i="1"/>
  <c r="AI831" i="1"/>
  <c r="AH831" i="1"/>
  <c r="Q831" i="1"/>
  <c r="CD830" i="1"/>
  <c r="BM830" i="1"/>
  <c r="BL830" i="1"/>
  <c r="BK830" i="1"/>
  <c r="BJ830" i="1"/>
  <c r="BI830" i="1"/>
  <c r="BH830" i="1"/>
  <c r="BG830" i="1"/>
  <c r="BF830" i="1"/>
  <c r="BE830" i="1"/>
  <c r="BD830" i="1"/>
  <c r="BC830" i="1"/>
  <c r="BB830" i="1"/>
  <c r="BA830" i="1"/>
  <c r="AZ830" i="1"/>
  <c r="AY830" i="1"/>
  <c r="AX830" i="1"/>
  <c r="AW830" i="1"/>
  <c r="AT830" i="1" s="1"/>
  <c r="K830" i="1" s="1"/>
  <c r="AV830" i="1"/>
  <c r="AU830" i="1"/>
  <c r="AS830" i="1"/>
  <c r="AR830" i="1"/>
  <c r="M830" i="1" s="1"/>
  <c r="AQ830" i="1"/>
  <c r="AO830" i="1"/>
  <c r="AN830" i="1"/>
  <c r="AP830" i="1" s="1"/>
  <c r="AM830" i="1"/>
  <c r="AL830" i="1"/>
  <c r="AK830" i="1"/>
  <c r="AJ830" i="1"/>
  <c r="AI830" i="1"/>
  <c r="CD829" i="1"/>
  <c r="BM829" i="1"/>
  <c r="BL829" i="1"/>
  <c r="BK829" i="1"/>
  <c r="BJ829" i="1"/>
  <c r="BI829" i="1"/>
  <c r="BH829" i="1"/>
  <c r="BG829" i="1"/>
  <c r="BF829" i="1"/>
  <c r="BE829" i="1"/>
  <c r="BD829" i="1"/>
  <c r="BC829" i="1"/>
  <c r="BB829" i="1"/>
  <c r="BA829" i="1"/>
  <c r="AZ829" i="1"/>
  <c r="AY829" i="1"/>
  <c r="AX829" i="1"/>
  <c r="AW829" i="1"/>
  <c r="AT829" i="1" s="1"/>
  <c r="K829" i="1" s="1"/>
  <c r="AV829" i="1"/>
  <c r="AU829" i="1"/>
  <c r="AS829" i="1"/>
  <c r="AR829" i="1"/>
  <c r="M829" i="1" s="1"/>
  <c r="AQ829" i="1"/>
  <c r="AO829" i="1"/>
  <c r="AN829" i="1"/>
  <c r="AP829" i="1" s="1"/>
  <c r="AM829" i="1"/>
  <c r="AL829" i="1"/>
  <c r="AK829" i="1"/>
  <c r="AJ829" i="1"/>
  <c r="AI829" i="1"/>
  <c r="CD828" i="1"/>
  <c r="BM828" i="1"/>
  <c r="BL828" i="1"/>
  <c r="BK828" i="1"/>
  <c r="BJ828" i="1"/>
  <c r="BI828" i="1"/>
  <c r="BH828" i="1"/>
  <c r="BG828" i="1"/>
  <c r="BF828" i="1"/>
  <c r="BE828" i="1"/>
  <c r="BD828" i="1"/>
  <c r="BC828" i="1"/>
  <c r="BB828" i="1"/>
  <c r="BA828" i="1"/>
  <c r="AZ828" i="1"/>
  <c r="AY828" i="1"/>
  <c r="AX828" i="1"/>
  <c r="AW828" i="1"/>
  <c r="AT828" i="1" s="1"/>
  <c r="K828" i="1" s="1"/>
  <c r="AV828" i="1"/>
  <c r="AU828" i="1"/>
  <c r="AS828" i="1"/>
  <c r="AR828" i="1"/>
  <c r="M828" i="1" s="1"/>
  <c r="AQ828" i="1"/>
  <c r="AO828" i="1"/>
  <c r="AN828" i="1"/>
  <c r="AP828" i="1" s="1"/>
  <c r="AM828" i="1"/>
  <c r="AL828" i="1"/>
  <c r="AK828" i="1"/>
  <c r="AJ828" i="1"/>
  <c r="AI828" i="1"/>
  <c r="AH828" i="1"/>
  <c r="CD827" i="1"/>
  <c r="BM827" i="1"/>
  <c r="BL827" i="1"/>
  <c r="BK827" i="1"/>
  <c r="BJ827" i="1"/>
  <c r="BI827" i="1"/>
  <c r="BH827" i="1"/>
  <c r="BG827" i="1"/>
  <c r="BF827" i="1"/>
  <c r="BE827" i="1"/>
  <c r="BD827" i="1"/>
  <c r="BC827" i="1"/>
  <c r="BB827" i="1"/>
  <c r="BA827" i="1"/>
  <c r="AZ827" i="1"/>
  <c r="AY827" i="1"/>
  <c r="AX827" i="1"/>
  <c r="AW827" i="1"/>
  <c r="AT827" i="1" s="1"/>
  <c r="K827" i="1" s="1"/>
  <c r="AV827" i="1"/>
  <c r="AU827" i="1"/>
  <c r="AS827" i="1"/>
  <c r="AR827" i="1"/>
  <c r="M827" i="1" s="1"/>
  <c r="AQ827" i="1"/>
  <c r="AO827" i="1"/>
  <c r="AN827" i="1"/>
  <c r="AP827" i="1" s="1"/>
  <c r="AM827" i="1"/>
  <c r="AL827" i="1"/>
  <c r="AK827" i="1"/>
  <c r="AJ827" i="1"/>
  <c r="AI827" i="1"/>
  <c r="BM826" i="1"/>
  <c r="BL826" i="1"/>
  <c r="BK826" i="1"/>
  <c r="BJ826" i="1"/>
  <c r="BI826" i="1"/>
  <c r="BH826" i="1"/>
  <c r="BG826" i="1"/>
  <c r="BF826" i="1"/>
  <c r="BE826" i="1"/>
  <c r="BD826" i="1"/>
  <c r="BC826" i="1"/>
  <c r="BB826" i="1"/>
  <c r="BA826" i="1"/>
  <c r="AZ826" i="1"/>
  <c r="AY826" i="1"/>
  <c r="AX826" i="1"/>
  <c r="AW826" i="1"/>
  <c r="AT826" i="1" s="1"/>
  <c r="K826" i="1" s="1"/>
  <c r="AV826" i="1"/>
  <c r="AU826" i="1"/>
  <c r="AS826" i="1"/>
  <c r="AR826" i="1"/>
  <c r="M826" i="1" s="1"/>
  <c r="AQ826" i="1"/>
  <c r="AO826" i="1"/>
  <c r="AN826" i="1"/>
  <c r="AP826" i="1" s="1"/>
  <c r="AM826" i="1"/>
  <c r="AL826" i="1"/>
  <c r="AK826" i="1"/>
  <c r="AJ826" i="1"/>
  <c r="AI826" i="1"/>
  <c r="Q826" i="1"/>
  <c r="CD825" i="1"/>
  <c r="BM825" i="1"/>
  <c r="BL825" i="1"/>
  <c r="BK825" i="1"/>
  <c r="BJ825" i="1"/>
  <c r="BI825" i="1"/>
  <c r="BH825" i="1"/>
  <c r="BG825" i="1"/>
  <c r="BF825" i="1"/>
  <c r="BE825" i="1"/>
  <c r="BD825" i="1"/>
  <c r="BC825" i="1"/>
  <c r="BB825" i="1"/>
  <c r="BA825" i="1"/>
  <c r="AZ825" i="1"/>
  <c r="AY825" i="1"/>
  <c r="AX825" i="1"/>
  <c r="AW825" i="1"/>
  <c r="AT825" i="1" s="1"/>
  <c r="K825" i="1" s="1"/>
  <c r="AV825" i="1"/>
  <c r="AU825" i="1"/>
  <c r="AS825" i="1"/>
  <c r="AR825" i="1"/>
  <c r="M825" i="1" s="1"/>
  <c r="AQ825" i="1"/>
  <c r="AO825" i="1"/>
  <c r="AN825" i="1"/>
  <c r="AP825" i="1" s="1"/>
  <c r="AM825" i="1"/>
  <c r="AL825" i="1"/>
  <c r="AK825" i="1"/>
  <c r="AJ825" i="1"/>
  <c r="AI825" i="1"/>
  <c r="CD824" i="1"/>
  <c r="BM824" i="1"/>
  <c r="BL824" i="1"/>
  <c r="BK824" i="1"/>
  <c r="BJ824" i="1"/>
  <c r="BI824" i="1"/>
  <c r="BH824" i="1"/>
  <c r="BG824" i="1"/>
  <c r="BF824" i="1"/>
  <c r="BE824" i="1"/>
  <c r="BD824" i="1"/>
  <c r="BC824" i="1"/>
  <c r="BB824" i="1"/>
  <c r="BA824" i="1"/>
  <c r="AZ824" i="1"/>
  <c r="AY824" i="1"/>
  <c r="AX824" i="1"/>
  <c r="AW824" i="1"/>
  <c r="AT824" i="1" s="1"/>
  <c r="K824" i="1" s="1"/>
  <c r="AV824" i="1"/>
  <c r="AU824" i="1"/>
  <c r="AS824" i="1"/>
  <c r="AR824" i="1"/>
  <c r="M824" i="1" s="1"/>
  <c r="AQ824" i="1"/>
  <c r="AO824" i="1"/>
  <c r="AN824" i="1"/>
  <c r="AP824" i="1" s="1"/>
  <c r="AM824" i="1"/>
  <c r="AL824" i="1"/>
  <c r="AK824" i="1"/>
  <c r="AJ824" i="1"/>
  <c r="AI824" i="1"/>
  <c r="CD823" i="1"/>
  <c r="BM823" i="1"/>
  <c r="BL823" i="1"/>
  <c r="BK823" i="1"/>
  <c r="BJ823" i="1"/>
  <c r="BI823" i="1"/>
  <c r="BH823" i="1"/>
  <c r="BG823" i="1"/>
  <c r="BF823" i="1"/>
  <c r="BE823" i="1"/>
  <c r="BD823" i="1"/>
  <c r="BC823" i="1"/>
  <c r="BB823" i="1"/>
  <c r="BA823" i="1"/>
  <c r="AZ823" i="1"/>
  <c r="AY823" i="1"/>
  <c r="AX823" i="1"/>
  <c r="AW823" i="1"/>
  <c r="AT823" i="1" s="1"/>
  <c r="K823" i="1" s="1"/>
  <c r="AV823" i="1"/>
  <c r="AU823" i="1"/>
  <c r="AS823" i="1"/>
  <c r="AR823" i="1"/>
  <c r="M823" i="1" s="1"/>
  <c r="AQ823" i="1"/>
  <c r="AO823" i="1"/>
  <c r="AN823" i="1"/>
  <c r="AP823" i="1" s="1"/>
  <c r="AM823" i="1"/>
  <c r="AL823" i="1"/>
  <c r="AK823" i="1"/>
  <c r="AJ823" i="1"/>
  <c r="AI823" i="1"/>
  <c r="CD822" i="1"/>
  <c r="BM822" i="1"/>
  <c r="BL822" i="1"/>
  <c r="BK822" i="1"/>
  <c r="BJ822" i="1"/>
  <c r="BI822" i="1"/>
  <c r="BH822" i="1"/>
  <c r="BG822" i="1"/>
  <c r="BF822" i="1"/>
  <c r="BE822" i="1"/>
  <c r="BD822" i="1"/>
  <c r="BC822" i="1"/>
  <c r="BB822" i="1"/>
  <c r="BA822" i="1"/>
  <c r="AZ822" i="1"/>
  <c r="AY822" i="1"/>
  <c r="AX822" i="1"/>
  <c r="AW822" i="1"/>
  <c r="AT822" i="1" s="1"/>
  <c r="K822" i="1" s="1"/>
  <c r="AV822" i="1"/>
  <c r="AU822" i="1"/>
  <c r="AS822" i="1"/>
  <c r="AR822" i="1"/>
  <c r="M822" i="1" s="1"/>
  <c r="AQ822" i="1"/>
  <c r="AO822" i="1"/>
  <c r="AN822" i="1"/>
  <c r="AP822" i="1" s="1"/>
  <c r="AM822" i="1"/>
  <c r="AL822" i="1"/>
  <c r="AK822" i="1"/>
  <c r="AJ822" i="1"/>
  <c r="AI822" i="1"/>
  <c r="CD821" i="1"/>
  <c r="BM821" i="1"/>
  <c r="BL821" i="1"/>
  <c r="BK821" i="1"/>
  <c r="BJ821" i="1"/>
  <c r="BI821" i="1"/>
  <c r="BH821" i="1"/>
  <c r="BG821" i="1"/>
  <c r="BF821" i="1"/>
  <c r="BE821" i="1"/>
  <c r="BD821" i="1"/>
  <c r="BC821" i="1"/>
  <c r="BB821" i="1"/>
  <c r="BA821" i="1"/>
  <c r="AZ821" i="1"/>
  <c r="AY821" i="1"/>
  <c r="AX821" i="1"/>
  <c r="AW821" i="1"/>
  <c r="AT821" i="1" s="1"/>
  <c r="K821" i="1" s="1"/>
  <c r="AV821" i="1"/>
  <c r="AU821" i="1"/>
  <c r="AS821" i="1"/>
  <c r="AR821" i="1"/>
  <c r="M821" i="1" s="1"/>
  <c r="AQ821" i="1"/>
  <c r="AO821" i="1"/>
  <c r="AN821" i="1"/>
  <c r="AP821" i="1" s="1"/>
  <c r="AM821" i="1"/>
  <c r="AL821" i="1"/>
  <c r="AK821" i="1"/>
  <c r="AJ821" i="1"/>
  <c r="AI821" i="1"/>
  <c r="Q821" i="1"/>
  <c r="CD820" i="1"/>
  <c r="BM820" i="1"/>
  <c r="BL820" i="1"/>
  <c r="BK820" i="1"/>
  <c r="BJ820" i="1"/>
  <c r="BI820" i="1"/>
  <c r="BH820" i="1"/>
  <c r="BG820" i="1"/>
  <c r="BF820" i="1"/>
  <c r="BE820" i="1"/>
  <c r="BD820" i="1"/>
  <c r="BC820" i="1"/>
  <c r="BB820" i="1"/>
  <c r="BA820" i="1"/>
  <c r="AZ820" i="1"/>
  <c r="AY820" i="1"/>
  <c r="AX820" i="1"/>
  <c r="AW820" i="1"/>
  <c r="AT820" i="1" s="1"/>
  <c r="K820" i="1" s="1"/>
  <c r="AV820" i="1"/>
  <c r="AU820" i="1"/>
  <c r="AS820" i="1"/>
  <c r="AR820" i="1"/>
  <c r="M820" i="1" s="1"/>
  <c r="AQ820" i="1"/>
  <c r="AO820" i="1"/>
  <c r="AN820" i="1"/>
  <c r="AP820" i="1" s="1"/>
  <c r="AM820" i="1"/>
  <c r="AL820" i="1"/>
  <c r="AK820" i="1"/>
  <c r="AJ820" i="1"/>
  <c r="AI820" i="1"/>
  <c r="CD819" i="1"/>
  <c r="BM819" i="1"/>
  <c r="BL819" i="1"/>
  <c r="BK819" i="1"/>
  <c r="BJ819" i="1"/>
  <c r="BI819" i="1"/>
  <c r="BH819" i="1"/>
  <c r="BG819" i="1"/>
  <c r="BF819" i="1"/>
  <c r="BE819" i="1"/>
  <c r="BD819" i="1"/>
  <c r="BC819" i="1"/>
  <c r="BB819" i="1"/>
  <c r="BA819" i="1"/>
  <c r="AZ819" i="1"/>
  <c r="AY819" i="1"/>
  <c r="AX819" i="1"/>
  <c r="AW819" i="1"/>
  <c r="AT819" i="1" s="1"/>
  <c r="K819" i="1" s="1"/>
  <c r="AV819" i="1"/>
  <c r="AU819" i="1"/>
  <c r="AS819" i="1"/>
  <c r="AR819" i="1"/>
  <c r="M819" i="1" s="1"/>
  <c r="AQ819" i="1"/>
  <c r="AO819" i="1"/>
  <c r="AN819" i="1"/>
  <c r="AP819" i="1" s="1"/>
  <c r="AM819" i="1"/>
  <c r="AL819" i="1"/>
  <c r="AK819" i="1"/>
  <c r="AJ819" i="1"/>
  <c r="AI819" i="1"/>
  <c r="Q819" i="1"/>
  <c r="CD818" i="1"/>
  <c r="BM818" i="1"/>
  <c r="BL818" i="1"/>
  <c r="BK818" i="1"/>
  <c r="BJ818" i="1"/>
  <c r="BI818" i="1"/>
  <c r="BH818" i="1"/>
  <c r="BG818" i="1"/>
  <c r="BF818" i="1"/>
  <c r="BE818" i="1"/>
  <c r="BD818" i="1"/>
  <c r="BC818" i="1"/>
  <c r="BB818" i="1"/>
  <c r="BA818" i="1"/>
  <c r="AZ818" i="1"/>
  <c r="AY818" i="1"/>
  <c r="AX818" i="1"/>
  <c r="AW818" i="1"/>
  <c r="AV818" i="1"/>
  <c r="AU818" i="1"/>
  <c r="AS818" i="1"/>
  <c r="AR818" i="1"/>
  <c r="M818" i="1" s="1"/>
  <c r="AQ818" i="1"/>
  <c r="AO818" i="1"/>
  <c r="AN818" i="1"/>
  <c r="AP818" i="1" s="1"/>
  <c r="AM818" i="1"/>
  <c r="AL818" i="1"/>
  <c r="AK818" i="1"/>
  <c r="AJ818" i="1"/>
  <c r="AI818" i="1"/>
  <c r="Q818" i="1"/>
  <c r="CD817" i="1"/>
  <c r="BM817" i="1"/>
  <c r="BL817" i="1"/>
  <c r="BK817" i="1"/>
  <c r="BJ817" i="1"/>
  <c r="BI817" i="1"/>
  <c r="BH817" i="1"/>
  <c r="BG817" i="1"/>
  <c r="BF817" i="1"/>
  <c r="BE817" i="1"/>
  <c r="BD817" i="1"/>
  <c r="BC817" i="1"/>
  <c r="BB817" i="1"/>
  <c r="BA817" i="1"/>
  <c r="AZ817" i="1"/>
  <c r="AY817" i="1"/>
  <c r="AX817" i="1"/>
  <c r="AW817" i="1"/>
  <c r="AT817" i="1" s="1"/>
  <c r="K817" i="1" s="1"/>
  <c r="AV817" i="1"/>
  <c r="AU817" i="1"/>
  <c r="AS817" i="1"/>
  <c r="AR817" i="1"/>
  <c r="M817" i="1" s="1"/>
  <c r="AQ817" i="1"/>
  <c r="AO817" i="1"/>
  <c r="AN817" i="1"/>
  <c r="AP817" i="1" s="1"/>
  <c r="AM817" i="1"/>
  <c r="AL817" i="1"/>
  <c r="AK817" i="1"/>
  <c r="AJ817" i="1"/>
  <c r="AI817" i="1"/>
  <c r="CD816" i="1"/>
  <c r="BM816" i="1"/>
  <c r="BL816" i="1"/>
  <c r="BK816" i="1"/>
  <c r="BJ816" i="1"/>
  <c r="BI816" i="1"/>
  <c r="BH816" i="1"/>
  <c r="BG816" i="1"/>
  <c r="BF816" i="1"/>
  <c r="BE816" i="1"/>
  <c r="BD816" i="1"/>
  <c r="BC816" i="1"/>
  <c r="BB816" i="1"/>
  <c r="BA816" i="1"/>
  <c r="AZ816" i="1"/>
  <c r="AY816" i="1"/>
  <c r="AX816" i="1"/>
  <c r="AW816" i="1"/>
  <c r="AT816" i="1" s="1"/>
  <c r="K816" i="1" s="1"/>
  <c r="AV816" i="1"/>
  <c r="AU816" i="1"/>
  <c r="AS816" i="1"/>
  <c r="AR816" i="1"/>
  <c r="M816" i="1" s="1"/>
  <c r="AQ816" i="1"/>
  <c r="AO816" i="1"/>
  <c r="AN816" i="1"/>
  <c r="AP816" i="1" s="1"/>
  <c r="AM816" i="1"/>
  <c r="AL816" i="1"/>
  <c r="AK816" i="1"/>
  <c r="AJ816" i="1"/>
  <c r="AI816" i="1"/>
  <c r="BM815" i="1"/>
  <c r="BL815" i="1"/>
  <c r="BK815" i="1"/>
  <c r="BJ815" i="1"/>
  <c r="BI815" i="1"/>
  <c r="BH815" i="1"/>
  <c r="BG815" i="1"/>
  <c r="BF815" i="1"/>
  <c r="BE815" i="1"/>
  <c r="BD815" i="1"/>
  <c r="BC815" i="1"/>
  <c r="BB815" i="1"/>
  <c r="BA815" i="1"/>
  <c r="AZ815" i="1"/>
  <c r="AY815" i="1"/>
  <c r="AX815" i="1"/>
  <c r="AW815" i="1"/>
  <c r="AV815" i="1"/>
  <c r="AU815" i="1"/>
  <c r="AS815" i="1"/>
  <c r="AR815" i="1"/>
  <c r="M815" i="1" s="1"/>
  <c r="AQ815" i="1"/>
  <c r="AO815" i="1"/>
  <c r="AN815" i="1"/>
  <c r="AP815" i="1" s="1"/>
  <c r="AM815" i="1"/>
  <c r="AL815" i="1"/>
  <c r="AK815" i="1"/>
  <c r="AJ815" i="1"/>
  <c r="AI815" i="1"/>
  <c r="CD814" i="1"/>
  <c r="BM814" i="1"/>
  <c r="BL814" i="1"/>
  <c r="BK814" i="1"/>
  <c r="BJ814" i="1"/>
  <c r="BI814" i="1"/>
  <c r="BH814" i="1"/>
  <c r="BG814" i="1"/>
  <c r="BF814" i="1"/>
  <c r="BE814" i="1"/>
  <c r="BD814" i="1"/>
  <c r="BC814" i="1"/>
  <c r="BB814" i="1"/>
  <c r="BA814" i="1"/>
  <c r="AZ814" i="1"/>
  <c r="AY814" i="1"/>
  <c r="AX814" i="1"/>
  <c r="AW814" i="1"/>
  <c r="AV814" i="1"/>
  <c r="AU814" i="1"/>
  <c r="AS814" i="1"/>
  <c r="AR814" i="1"/>
  <c r="M814" i="1" s="1"/>
  <c r="AQ814" i="1"/>
  <c r="AO814" i="1"/>
  <c r="AN814" i="1"/>
  <c r="AP814" i="1" s="1"/>
  <c r="AM814" i="1"/>
  <c r="AL814" i="1"/>
  <c r="AK814" i="1"/>
  <c r="AJ814" i="1"/>
  <c r="AI814" i="1"/>
  <c r="Q814" i="1"/>
  <c r="CD813" i="1"/>
  <c r="BM813" i="1"/>
  <c r="BL813" i="1"/>
  <c r="BK813" i="1"/>
  <c r="BJ813" i="1"/>
  <c r="BI813" i="1"/>
  <c r="BH813" i="1"/>
  <c r="BG813" i="1"/>
  <c r="BF813" i="1"/>
  <c r="BE813" i="1"/>
  <c r="BD813" i="1"/>
  <c r="BC813" i="1"/>
  <c r="BB813" i="1"/>
  <c r="BA813" i="1"/>
  <c r="AZ813" i="1"/>
  <c r="AY813" i="1"/>
  <c r="AX813" i="1"/>
  <c r="AW813" i="1"/>
  <c r="AT813" i="1" s="1"/>
  <c r="K813" i="1" s="1"/>
  <c r="AV813" i="1"/>
  <c r="AU813" i="1"/>
  <c r="AS813" i="1"/>
  <c r="AR813" i="1"/>
  <c r="M813" i="1" s="1"/>
  <c r="AQ813" i="1"/>
  <c r="AO813" i="1"/>
  <c r="AN813" i="1"/>
  <c r="AP813" i="1" s="1"/>
  <c r="AM813" i="1"/>
  <c r="AL813" i="1"/>
  <c r="AK813" i="1"/>
  <c r="AJ813" i="1"/>
  <c r="AI813" i="1"/>
  <c r="CD812" i="1"/>
  <c r="BM812" i="1"/>
  <c r="BL812" i="1"/>
  <c r="BK812" i="1"/>
  <c r="BJ812" i="1"/>
  <c r="BI812" i="1"/>
  <c r="BH812" i="1"/>
  <c r="BG812" i="1"/>
  <c r="BF812" i="1"/>
  <c r="BE812" i="1"/>
  <c r="BD812" i="1"/>
  <c r="BC812" i="1"/>
  <c r="BB812" i="1"/>
  <c r="BA812" i="1"/>
  <c r="AZ812" i="1"/>
  <c r="AY812" i="1"/>
  <c r="AX812" i="1"/>
  <c r="AW812" i="1"/>
  <c r="AT812" i="1" s="1"/>
  <c r="K812" i="1" s="1"/>
  <c r="AV812" i="1"/>
  <c r="AU812" i="1"/>
  <c r="AS812" i="1"/>
  <c r="AR812" i="1"/>
  <c r="M812" i="1" s="1"/>
  <c r="AQ812" i="1"/>
  <c r="AO812" i="1"/>
  <c r="AN812" i="1"/>
  <c r="AP812" i="1" s="1"/>
  <c r="AM812" i="1"/>
  <c r="AL812" i="1"/>
  <c r="AK812" i="1"/>
  <c r="AJ812" i="1"/>
  <c r="AI812" i="1"/>
  <c r="CD811" i="1"/>
  <c r="BM811" i="1"/>
  <c r="BL811" i="1"/>
  <c r="BK811" i="1"/>
  <c r="BJ811" i="1"/>
  <c r="BI811" i="1"/>
  <c r="BH811" i="1"/>
  <c r="BG811" i="1"/>
  <c r="BF811" i="1"/>
  <c r="BE811" i="1"/>
  <c r="BD811" i="1"/>
  <c r="BC811" i="1"/>
  <c r="BB811" i="1"/>
  <c r="BA811" i="1"/>
  <c r="AZ811" i="1"/>
  <c r="AY811" i="1"/>
  <c r="AX811" i="1"/>
  <c r="AW811" i="1"/>
  <c r="AT811" i="1" s="1"/>
  <c r="K811" i="1" s="1"/>
  <c r="AV811" i="1"/>
  <c r="AU811" i="1"/>
  <c r="AS811" i="1"/>
  <c r="AR811" i="1"/>
  <c r="M811" i="1" s="1"/>
  <c r="AQ811" i="1"/>
  <c r="AO811" i="1"/>
  <c r="AN811" i="1"/>
  <c r="AP811" i="1" s="1"/>
  <c r="AM811" i="1"/>
  <c r="AL811" i="1"/>
  <c r="AK811" i="1"/>
  <c r="AJ811" i="1"/>
  <c r="AI811" i="1"/>
  <c r="CD810" i="1"/>
  <c r="BM810" i="1"/>
  <c r="BL810" i="1"/>
  <c r="BK810" i="1"/>
  <c r="BJ810" i="1"/>
  <c r="BI810" i="1"/>
  <c r="BH810" i="1"/>
  <c r="BG810" i="1"/>
  <c r="BF810" i="1"/>
  <c r="BE810" i="1"/>
  <c r="BD810" i="1"/>
  <c r="BC810" i="1"/>
  <c r="BB810" i="1"/>
  <c r="BA810" i="1"/>
  <c r="AZ810" i="1"/>
  <c r="AY810" i="1"/>
  <c r="AX810" i="1"/>
  <c r="AW810" i="1"/>
  <c r="AT810" i="1" s="1"/>
  <c r="K810" i="1" s="1"/>
  <c r="AV810" i="1"/>
  <c r="AU810" i="1"/>
  <c r="AS810" i="1"/>
  <c r="AR810" i="1"/>
  <c r="M810" i="1" s="1"/>
  <c r="AQ810" i="1"/>
  <c r="AO810" i="1"/>
  <c r="AN810" i="1"/>
  <c r="AP810" i="1" s="1"/>
  <c r="AM810" i="1"/>
  <c r="AL810" i="1"/>
  <c r="AK810" i="1"/>
  <c r="AJ810" i="1"/>
  <c r="AI810" i="1"/>
  <c r="AH810" i="1"/>
  <c r="Q810" i="1"/>
  <c r="CD809" i="1"/>
  <c r="BM809" i="1"/>
  <c r="BL809" i="1"/>
  <c r="BK809" i="1"/>
  <c r="BJ809" i="1"/>
  <c r="BI809" i="1"/>
  <c r="BH809" i="1"/>
  <c r="BG809" i="1"/>
  <c r="BF809" i="1"/>
  <c r="BE809" i="1"/>
  <c r="BD809" i="1"/>
  <c r="BC809" i="1"/>
  <c r="BB809" i="1"/>
  <c r="BA809" i="1"/>
  <c r="AZ809" i="1"/>
  <c r="AY809" i="1"/>
  <c r="AX809" i="1"/>
  <c r="AW809" i="1"/>
  <c r="AT809" i="1" s="1"/>
  <c r="K809" i="1" s="1"/>
  <c r="AV809" i="1"/>
  <c r="AU809" i="1"/>
  <c r="AS809" i="1"/>
  <c r="AR809" i="1"/>
  <c r="M809" i="1" s="1"/>
  <c r="AG809" i="1" s="1"/>
  <c r="AQ809" i="1"/>
  <c r="AO809" i="1"/>
  <c r="AN809" i="1"/>
  <c r="AP809" i="1" s="1"/>
  <c r="AM809" i="1"/>
  <c r="AL809" i="1"/>
  <c r="AK809" i="1"/>
  <c r="AJ809" i="1"/>
  <c r="AI809" i="1"/>
  <c r="CD808" i="1"/>
  <c r="BM808" i="1"/>
  <c r="BL808" i="1"/>
  <c r="BK808" i="1"/>
  <c r="BJ808" i="1"/>
  <c r="BI808" i="1"/>
  <c r="BH808" i="1"/>
  <c r="BG808" i="1"/>
  <c r="BF808" i="1"/>
  <c r="BE808" i="1"/>
  <c r="BD808" i="1"/>
  <c r="BC808" i="1"/>
  <c r="BB808" i="1"/>
  <c r="BA808" i="1"/>
  <c r="AZ808" i="1"/>
  <c r="AY808" i="1"/>
  <c r="AX808" i="1"/>
  <c r="AW808" i="1"/>
  <c r="AT808" i="1" s="1"/>
  <c r="K808" i="1" s="1"/>
  <c r="AV808" i="1"/>
  <c r="AU808" i="1"/>
  <c r="AS808" i="1"/>
  <c r="AR808" i="1"/>
  <c r="M808" i="1" s="1"/>
  <c r="AQ808" i="1"/>
  <c r="AO808" i="1"/>
  <c r="AN808" i="1"/>
  <c r="AP808" i="1" s="1"/>
  <c r="AM808" i="1"/>
  <c r="AL808" i="1"/>
  <c r="AK808" i="1"/>
  <c r="AJ808" i="1"/>
  <c r="AI808" i="1"/>
  <c r="Q808" i="1"/>
  <c r="CD807" i="1"/>
  <c r="BM807" i="1"/>
  <c r="BL807" i="1"/>
  <c r="BK807" i="1"/>
  <c r="BJ807" i="1"/>
  <c r="BI807" i="1"/>
  <c r="BH807" i="1"/>
  <c r="BG807" i="1"/>
  <c r="BF807" i="1"/>
  <c r="BE807" i="1"/>
  <c r="BD807" i="1"/>
  <c r="BC807" i="1"/>
  <c r="BB807" i="1"/>
  <c r="BA807" i="1"/>
  <c r="AZ807" i="1"/>
  <c r="AY807" i="1"/>
  <c r="AX807" i="1"/>
  <c r="AW807" i="1"/>
  <c r="AT807" i="1" s="1"/>
  <c r="K807" i="1" s="1"/>
  <c r="AV807" i="1"/>
  <c r="AU807" i="1"/>
  <c r="AS807" i="1"/>
  <c r="AR807" i="1"/>
  <c r="M807" i="1" s="1"/>
  <c r="AQ807" i="1"/>
  <c r="AO807" i="1"/>
  <c r="AN807" i="1"/>
  <c r="AP807" i="1" s="1"/>
  <c r="AM807" i="1"/>
  <c r="AL807" i="1"/>
  <c r="AK807" i="1"/>
  <c r="AJ807" i="1"/>
  <c r="AI807" i="1"/>
  <c r="CD806" i="1"/>
  <c r="BM806" i="1"/>
  <c r="BL806" i="1"/>
  <c r="BK806" i="1"/>
  <c r="BJ806" i="1"/>
  <c r="BI806" i="1"/>
  <c r="BH806" i="1"/>
  <c r="BG806" i="1"/>
  <c r="BF806" i="1"/>
  <c r="BE806" i="1"/>
  <c r="BD806" i="1"/>
  <c r="BC806" i="1"/>
  <c r="BB806" i="1"/>
  <c r="BA806" i="1"/>
  <c r="AZ806" i="1"/>
  <c r="AY806" i="1"/>
  <c r="AX806" i="1"/>
  <c r="AW806" i="1"/>
  <c r="AT806" i="1" s="1"/>
  <c r="K806" i="1" s="1"/>
  <c r="AV806" i="1"/>
  <c r="AU806" i="1"/>
  <c r="AS806" i="1"/>
  <c r="AR806" i="1"/>
  <c r="M806" i="1" s="1"/>
  <c r="AQ806" i="1"/>
  <c r="AO806" i="1"/>
  <c r="AN806" i="1"/>
  <c r="AP806" i="1" s="1"/>
  <c r="AM806" i="1"/>
  <c r="AL806" i="1"/>
  <c r="AK806" i="1"/>
  <c r="AJ806" i="1"/>
  <c r="AI806" i="1"/>
  <c r="CD805" i="1"/>
  <c r="BM805" i="1"/>
  <c r="BL805" i="1"/>
  <c r="BK805" i="1"/>
  <c r="BJ805" i="1"/>
  <c r="BI805" i="1"/>
  <c r="BH805" i="1"/>
  <c r="BG805" i="1"/>
  <c r="BF805" i="1"/>
  <c r="BE805" i="1"/>
  <c r="BD805" i="1"/>
  <c r="BC805" i="1"/>
  <c r="BB805" i="1"/>
  <c r="BA805" i="1"/>
  <c r="AZ805" i="1"/>
  <c r="AY805" i="1"/>
  <c r="AX805" i="1"/>
  <c r="AW805" i="1"/>
  <c r="AT805" i="1" s="1"/>
  <c r="K805" i="1" s="1"/>
  <c r="AV805" i="1"/>
  <c r="AU805" i="1"/>
  <c r="AS805" i="1"/>
  <c r="AR805" i="1"/>
  <c r="M805" i="1" s="1"/>
  <c r="AQ805" i="1"/>
  <c r="AO805" i="1"/>
  <c r="AN805" i="1"/>
  <c r="AP805" i="1" s="1"/>
  <c r="AM805" i="1"/>
  <c r="AL805" i="1"/>
  <c r="AK805" i="1"/>
  <c r="AJ805" i="1"/>
  <c r="AI805" i="1"/>
  <c r="CD804" i="1"/>
  <c r="BM804" i="1"/>
  <c r="BL804" i="1"/>
  <c r="BK804" i="1"/>
  <c r="BJ804" i="1"/>
  <c r="BI804" i="1"/>
  <c r="BH804" i="1"/>
  <c r="BG804" i="1"/>
  <c r="BF804" i="1"/>
  <c r="BE804" i="1"/>
  <c r="BD804" i="1"/>
  <c r="BC804" i="1"/>
  <c r="BB804" i="1"/>
  <c r="BA804" i="1"/>
  <c r="AZ804" i="1"/>
  <c r="AY804" i="1"/>
  <c r="AX804" i="1"/>
  <c r="AW804" i="1"/>
  <c r="AT804" i="1" s="1"/>
  <c r="K804" i="1" s="1"/>
  <c r="AV804" i="1"/>
  <c r="AU804" i="1"/>
  <c r="AS804" i="1"/>
  <c r="AR804" i="1"/>
  <c r="M804" i="1" s="1"/>
  <c r="AQ804" i="1"/>
  <c r="AO804" i="1"/>
  <c r="AN804" i="1"/>
  <c r="AP804" i="1" s="1"/>
  <c r="AM804" i="1"/>
  <c r="AL804" i="1"/>
  <c r="AK804" i="1"/>
  <c r="AJ804" i="1"/>
  <c r="AI804" i="1"/>
  <c r="Q804" i="1"/>
  <c r="CD803" i="1"/>
  <c r="BM803" i="1"/>
  <c r="BL803" i="1"/>
  <c r="BK803" i="1"/>
  <c r="BJ803" i="1"/>
  <c r="BI803" i="1"/>
  <c r="BH803" i="1"/>
  <c r="BG803" i="1"/>
  <c r="BF803" i="1"/>
  <c r="BE803" i="1"/>
  <c r="BD803" i="1"/>
  <c r="BC803" i="1"/>
  <c r="BB803" i="1"/>
  <c r="BA803" i="1"/>
  <c r="AZ803" i="1"/>
  <c r="AY803" i="1"/>
  <c r="AX803" i="1"/>
  <c r="AW803" i="1"/>
  <c r="AT803" i="1" s="1"/>
  <c r="K803" i="1" s="1"/>
  <c r="AV803" i="1"/>
  <c r="AU803" i="1"/>
  <c r="AS803" i="1"/>
  <c r="AR803" i="1"/>
  <c r="M803" i="1" s="1"/>
  <c r="AQ803" i="1"/>
  <c r="AO803" i="1"/>
  <c r="AN803" i="1"/>
  <c r="AP803" i="1" s="1"/>
  <c r="AM803" i="1"/>
  <c r="AL803" i="1"/>
  <c r="AK803" i="1"/>
  <c r="AJ803" i="1"/>
  <c r="AI803" i="1"/>
  <c r="CD802" i="1"/>
  <c r="BM802" i="1"/>
  <c r="BL802" i="1"/>
  <c r="BK802" i="1"/>
  <c r="BJ802" i="1"/>
  <c r="BI802" i="1"/>
  <c r="BH802" i="1"/>
  <c r="BG802" i="1"/>
  <c r="BF802" i="1"/>
  <c r="BE802" i="1"/>
  <c r="BD802" i="1"/>
  <c r="BC802" i="1"/>
  <c r="BB802" i="1"/>
  <c r="BA802" i="1"/>
  <c r="AZ802" i="1"/>
  <c r="AY802" i="1"/>
  <c r="AX802" i="1"/>
  <c r="AW802" i="1"/>
  <c r="AT802" i="1" s="1"/>
  <c r="K802" i="1" s="1"/>
  <c r="AV802" i="1"/>
  <c r="AU802" i="1"/>
  <c r="AS802" i="1"/>
  <c r="AR802" i="1"/>
  <c r="M802" i="1" s="1"/>
  <c r="AQ802" i="1"/>
  <c r="AO802" i="1"/>
  <c r="AN802" i="1"/>
  <c r="AP802" i="1" s="1"/>
  <c r="AM802" i="1"/>
  <c r="AL802" i="1"/>
  <c r="AK802" i="1"/>
  <c r="AJ802" i="1"/>
  <c r="AI802" i="1"/>
  <c r="AH802" i="1"/>
  <c r="CD801" i="1"/>
  <c r="BM801" i="1"/>
  <c r="BL801" i="1"/>
  <c r="BK801" i="1"/>
  <c r="BJ801" i="1"/>
  <c r="BI801" i="1"/>
  <c r="BH801" i="1"/>
  <c r="BG801" i="1"/>
  <c r="BF801" i="1"/>
  <c r="BE801" i="1"/>
  <c r="BD801" i="1"/>
  <c r="BC801" i="1"/>
  <c r="BB801" i="1"/>
  <c r="BA801" i="1"/>
  <c r="AZ801" i="1"/>
  <c r="AY801" i="1"/>
  <c r="AX801" i="1"/>
  <c r="AW801" i="1"/>
  <c r="AV801" i="1"/>
  <c r="AU801" i="1"/>
  <c r="AS801" i="1"/>
  <c r="AR801" i="1"/>
  <c r="M801" i="1" s="1"/>
  <c r="AQ801" i="1"/>
  <c r="AO801" i="1"/>
  <c r="AN801" i="1"/>
  <c r="AP801" i="1" s="1"/>
  <c r="AM801" i="1"/>
  <c r="AL801" i="1"/>
  <c r="AK801" i="1"/>
  <c r="AJ801" i="1"/>
  <c r="AI801" i="1"/>
  <c r="AH801" i="1"/>
  <c r="CD800" i="1"/>
  <c r="BM800" i="1"/>
  <c r="BL800" i="1"/>
  <c r="BK800" i="1"/>
  <c r="BJ800" i="1"/>
  <c r="BI800" i="1"/>
  <c r="BH800" i="1"/>
  <c r="BG800" i="1"/>
  <c r="BF800" i="1"/>
  <c r="BE800" i="1"/>
  <c r="BD800" i="1"/>
  <c r="BC800" i="1"/>
  <c r="BB800" i="1"/>
  <c r="BA800" i="1"/>
  <c r="AZ800" i="1"/>
  <c r="AY800" i="1"/>
  <c r="AX800" i="1"/>
  <c r="AW800" i="1"/>
  <c r="AV800" i="1"/>
  <c r="AU800" i="1"/>
  <c r="AS800" i="1"/>
  <c r="AR800" i="1"/>
  <c r="M800" i="1" s="1"/>
  <c r="AQ800" i="1"/>
  <c r="AO800" i="1"/>
  <c r="AN800" i="1"/>
  <c r="AP800" i="1" s="1"/>
  <c r="AM800" i="1"/>
  <c r="AL800" i="1"/>
  <c r="AK800" i="1"/>
  <c r="AJ800" i="1"/>
  <c r="AI800" i="1"/>
  <c r="CD799" i="1"/>
  <c r="BM799" i="1"/>
  <c r="BL799" i="1"/>
  <c r="BK799" i="1"/>
  <c r="BJ799" i="1"/>
  <c r="BI799" i="1"/>
  <c r="BH799" i="1"/>
  <c r="BG799" i="1"/>
  <c r="BF799" i="1"/>
  <c r="BE799" i="1"/>
  <c r="BD799" i="1"/>
  <c r="BC799" i="1"/>
  <c r="BB799" i="1"/>
  <c r="BA799" i="1"/>
  <c r="AZ799" i="1"/>
  <c r="AY799" i="1"/>
  <c r="AX799" i="1"/>
  <c r="AW799" i="1"/>
  <c r="AT799" i="1" s="1"/>
  <c r="K799" i="1" s="1"/>
  <c r="AV799" i="1"/>
  <c r="AU799" i="1"/>
  <c r="AS799" i="1"/>
  <c r="AR799" i="1"/>
  <c r="M799" i="1" s="1"/>
  <c r="AQ799" i="1"/>
  <c r="AO799" i="1"/>
  <c r="AN799" i="1"/>
  <c r="AP799" i="1" s="1"/>
  <c r="AM799" i="1"/>
  <c r="AL799" i="1"/>
  <c r="AK799" i="1"/>
  <c r="AJ799" i="1"/>
  <c r="AI799" i="1"/>
  <c r="CD798" i="1"/>
  <c r="BM798" i="1"/>
  <c r="BL798" i="1"/>
  <c r="BK798" i="1"/>
  <c r="BJ798" i="1"/>
  <c r="BI798" i="1"/>
  <c r="BH798" i="1"/>
  <c r="BG798" i="1"/>
  <c r="BF798" i="1"/>
  <c r="BE798" i="1"/>
  <c r="BD798" i="1"/>
  <c r="BC798" i="1"/>
  <c r="BB798" i="1"/>
  <c r="BA798" i="1"/>
  <c r="AZ798" i="1"/>
  <c r="AY798" i="1"/>
  <c r="AX798" i="1"/>
  <c r="AW798" i="1"/>
  <c r="AT798" i="1" s="1"/>
  <c r="K798" i="1" s="1"/>
  <c r="AV798" i="1"/>
  <c r="AU798" i="1"/>
  <c r="AS798" i="1"/>
  <c r="AR798" i="1"/>
  <c r="M798" i="1" s="1"/>
  <c r="AQ798" i="1"/>
  <c r="AO798" i="1"/>
  <c r="AN798" i="1"/>
  <c r="AP798" i="1" s="1"/>
  <c r="AM798" i="1"/>
  <c r="AL798" i="1"/>
  <c r="AK798" i="1"/>
  <c r="AJ798" i="1"/>
  <c r="AI798" i="1"/>
  <c r="Q798" i="1"/>
  <c r="CD797" i="1"/>
  <c r="BM797" i="1"/>
  <c r="BL797" i="1"/>
  <c r="BK797" i="1"/>
  <c r="BJ797" i="1"/>
  <c r="BI797" i="1"/>
  <c r="BH797" i="1"/>
  <c r="BG797" i="1"/>
  <c r="BF797" i="1"/>
  <c r="BE797" i="1"/>
  <c r="BD797" i="1"/>
  <c r="BC797" i="1"/>
  <c r="BB797" i="1"/>
  <c r="BA797" i="1"/>
  <c r="AZ797" i="1"/>
  <c r="AY797" i="1"/>
  <c r="AX797" i="1"/>
  <c r="AW797" i="1"/>
  <c r="AT797" i="1" s="1"/>
  <c r="K797" i="1" s="1"/>
  <c r="AV797" i="1"/>
  <c r="AU797" i="1"/>
  <c r="AS797" i="1"/>
  <c r="AR797" i="1"/>
  <c r="M797" i="1" s="1"/>
  <c r="AQ797" i="1"/>
  <c r="AO797" i="1"/>
  <c r="AN797" i="1"/>
  <c r="AP797" i="1" s="1"/>
  <c r="AM797" i="1"/>
  <c r="AL797" i="1"/>
  <c r="AK797" i="1"/>
  <c r="AJ797" i="1"/>
  <c r="AI797" i="1"/>
  <c r="CD796" i="1"/>
  <c r="BM796" i="1"/>
  <c r="BL796" i="1"/>
  <c r="BK796" i="1"/>
  <c r="BJ796" i="1"/>
  <c r="BI796" i="1"/>
  <c r="BH796" i="1"/>
  <c r="BG796" i="1"/>
  <c r="BF796" i="1"/>
  <c r="BE796" i="1"/>
  <c r="BD796" i="1"/>
  <c r="BC796" i="1"/>
  <c r="BB796" i="1"/>
  <c r="BA796" i="1"/>
  <c r="AZ796" i="1"/>
  <c r="AY796" i="1"/>
  <c r="AX796" i="1"/>
  <c r="AW796" i="1"/>
  <c r="AT796" i="1" s="1"/>
  <c r="K796" i="1" s="1"/>
  <c r="AV796" i="1"/>
  <c r="AU796" i="1"/>
  <c r="AS796" i="1"/>
  <c r="AR796" i="1"/>
  <c r="M796" i="1" s="1"/>
  <c r="AQ796" i="1"/>
  <c r="AO796" i="1"/>
  <c r="AN796" i="1"/>
  <c r="AP796" i="1" s="1"/>
  <c r="AM796" i="1"/>
  <c r="AL796" i="1"/>
  <c r="AK796" i="1"/>
  <c r="AJ796" i="1"/>
  <c r="AI796" i="1"/>
  <c r="CD795" i="1"/>
  <c r="BM795" i="1"/>
  <c r="BL795" i="1"/>
  <c r="BK795" i="1"/>
  <c r="BJ795" i="1"/>
  <c r="BI795" i="1"/>
  <c r="BH795" i="1"/>
  <c r="BG795" i="1"/>
  <c r="BF795" i="1"/>
  <c r="BE795" i="1"/>
  <c r="BD795" i="1"/>
  <c r="BC795" i="1"/>
  <c r="BB795" i="1"/>
  <c r="BA795" i="1"/>
  <c r="AZ795" i="1"/>
  <c r="AY795" i="1"/>
  <c r="AX795" i="1"/>
  <c r="AW795" i="1"/>
  <c r="AV795" i="1"/>
  <c r="AU795" i="1"/>
  <c r="AS795" i="1"/>
  <c r="AR795" i="1"/>
  <c r="M795" i="1" s="1"/>
  <c r="AQ795" i="1"/>
  <c r="AO795" i="1"/>
  <c r="AN795" i="1"/>
  <c r="AP795" i="1" s="1"/>
  <c r="AM795" i="1"/>
  <c r="AL795" i="1"/>
  <c r="AK795" i="1"/>
  <c r="AJ795" i="1"/>
  <c r="AI795" i="1"/>
  <c r="Q795" i="1"/>
  <c r="CD794" i="1"/>
  <c r="BM794" i="1"/>
  <c r="BL794" i="1"/>
  <c r="BK794" i="1"/>
  <c r="BJ794" i="1"/>
  <c r="BI794" i="1"/>
  <c r="BH794" i="1"/>
  <c r="BG794" i="1"/>
  <c r="BF794" i="1"/>
  <c r="BE794" i="1"/>
  <c r="BD794" i="1"/>
  <c r="BC794" i="1"/>
  <c r="BB794" i="1"/>
  <c r="BA794" i="1"/>
  <c r="AZ794" i="1"/>
  <c r="AY794" i="1"/>
  <c r="AX794" i="1"/>
  <c r="AW794" i="1"/>
  <c r="AT794" i="1" s="1"/>
  <c r="K794" i="1" s="1"/>
  <c r="AV794" i="1"/>
  <c r="AU794" i="1"/>
  <c r="AS794" i="1"/>
  <c r="AR794" i="1"/>
  <c r="M794" i="1" s="1"/>
  <c r="AQ794" i="1"/>
  <c r="AO794" i="1"/>
  <c r="AN794" i="1"/>
  <c r="AP794" i="1" s="1"/>
  <c r="AM794" i="1"/>
  <c r="AL794" i="1"/>
  <c r="AK794" i="1"/>
  <c r="AJ794" i="1"/>
  <c r="AI794" i="1"/>
  <c r="CD793" i="1"/>
  <c r="BM793" i="1"/>
  <c r="BL793" i="1"/>
  <c r="BK793" i="1"/>
  <c r="BJ793" i="1"/>
  <c r="BI793" i="1"/>
  <c r="BH793" i="1"/>
  <c r="BG793" i="1"/>
  <c r="BF793" i="1"/>
  <c r="BE793" i="1"/>
  <c r="BD793" i="1"/>
  <c r="BC793" i="1"/>
  <c r="BB793" i="1"/>
  <c r="BA793" i="1"/>
  <c r="AZ793" i="1"/>
  <c r="AY793" i="1"/>
  <c r="AX793" i="1"/>
  <c r="AW793" i="1"/>
  <c r="AV793" i="1"/>
  <c r="AU793" i="1"/>
  <c r="AS793" i="1"/>
  <c r="AR793" i="1"/>
  <c r="M793" i="1" s="1"/>
  <c r="AQ793" i="1"/>
  <c r="AO793" i="1"/>
  <c r="AN793" i="1"/>
  <c r="AP793" i="1" s="1"/>
  <c r="AM793" i="1"/>
  <c r="AL793" i="1"/>
  <c r="AK793" i="1"/>
  <c r="AJ793" i="1"/>
  <c r="AI793" i="1"/>
  <c r="AH793" i="1"/>
  <c r="CD792" i="1"/>
  <c r="BM792" i="1"/>
  <c r="BL792" i="1"/>
  <c r="BK792" i="1"/>
  <c r="BJ792" i="1"/>
  <c r="BI792" i="1"/>
  <c r="BH792" i="1"/>
  <c r="BG792" i="1"/>
  <c r="BF792" i="1"/>
  <c r="BE792" i="1"/>
  <c r="BD792" i="1"/>
  <c r="BC792" i="1"/>
  <c r="BB792" i="1"/>
  <c r="BA792" i="1"/>
  <c r="AZ792" i="1"/>
  <c r="AY792" i="1"/>
  <c r="AX792" i="1"/>
  <c r="AW792" i="1"/>
  <c r="AV792" i="1"/>
  <c r="AU792" i="1"/>
  <c r="AS792" i="1"/>
  <c r="AR792" i="1"/>
  <c r="M792" i="1" s="1"/>
  <c r="AQ792" i="1"/>
  <c r="AO792" i="1"/>
  <c r="AN792" i="1"/>
  <c r="AP792" i="1" s="1"/>
  <c r="AM792" i="1"/>
  <c r="AL792" i="1"/>
  <c r="AK792" i="1"/>
  <c r="AJ792" i="1"/>
  <c r="AI792" i="1"/>
  <c r="CD791" i="1"/>
  <c r="BM791" i="1"/>
  <c r="BL791" i="1"/>
  <c r="BK791" i="1"/>
  <c r="BJ791" i="1"/>
  <c r="BI791" i="1"/>
  <c r="BH791" i="1"/>
  <c r="BG791" i="1"/>
  <c r="BF791" i="1"/>
  <c r="BE791" i="1"/>
  <c r="BD791" i="1"/>
  <c r="BC791" i="1"/>
  <c r="BB791" i="1"/>
  <c r="BA791" i="1"/>
  <c r="AZ791" i="1"/>
  <c r="AY791" i="1"/>
  <c r="AX791" i="1"/>
  <c r="AW791" i="1"/>
  <c r="AV791" i="1"/>
  <c r="AU791" i="1"/>
  <c r="AS791" i="1"/>
  <c r="AR791" i="1"/>
  <c r="M791" i="1" s="1"/>
  <c r="AQ791" i="1"/>
  <c r="AO791" i="1"/>
  <c r="AN791" i="1"/>
  <c r="AP791" i="1" s="1"/>
  <c r="AM791" i="1"/>
  <c r="AL791" i="1"/>
  <c r="AK791" i="1"/>
  <c r="AJ791" i="1"/>
  <c r="AI791" i="1"/>
  <c r="CD790" i="1"/>
  <c r="BM790" i="1"/>
  <c r="BL790" i="1"/>
  <c r="BK790" i="1"/>
  <c r="BJ790" i="1"/>
  <c r="BI790" i="1"/>
  <c r="BH790" i="1"/>
  <c r="BG790" i="1"/>
  <c r="BF790" i="1"/>
  <c r="BE790" i="1"/>
  <c r="BD790" i="1"/>
  <c r="BC790" i="1"/>
  <c r="BB790" i="1"/>
  <c r="BA790" i="1"/>
  <c r="AZ790" i="1"/>
  <c r="AY790" i="1"/>
  <c r="AX790" i="1"/>
  <c r="AW790" i="1"/>
  <c r="AV790" i="1"/>
  <c r="AU790" i="1"/>
  <c r="AS790" i="1"/>
  <c r="AR790" i="1"/>
  <c r="M790" i="1" s="1"/>
  <c r="AQ790" i="1"/>
  <c r="AO790" i="1"/>
  <c r="AN790" i="1"/>
  <c r="AP790" i="1" s="1"/>
  <c r="AM790" i="1"/>
  <c r="AL790" i="1"/>
  <c r="AK790" i="1"/>
  <c r="AJ790" i="1"/>
  <c r="AI790" i="1"/>
  <c r="Q790" i="1"/>
  <c r="CD789" i="1"/>
  <c r="BM789" i="1"/>
  <c r="BL789" i="1"/>
  <c r="BK789" i="1"/>
  <c r="BJ789" i="1"/>
  <c r="BI789" i="1"/>
  <c r="BH789" i="1"/>
  <c r="BG789" i="1"/>
  <c r="BF789" i="1"/>
  <c r="BE789" i="1"/>
  <c r="BD789" i="1"/>
  <c r="BC789" i="1"/>
  <c r="BB789" i="1"/>
  <c r="BA789" i="1"/>
  <c r="AZ789" i="1"/>
  <c r="AY789" i="1"/>
  <c r="AX789" i="1"/>
  <c r="AW789" i="1"/>
  <c r="AT789" i="1" s="1"/>
  <c r="K789" i="1" s="1"/>
  <c r="AV789" i="1"/>
  <c r="AU789" i="1"/>
  <c r="AS789" i="1"/>
  <c r="AR789" i="1"/>
  <c r="M789" i="1" s="1"/>
  <c r="AQ789" i="1"/>
  <c r="AO789" i="1"/>
  <c r="AN789" i="1"/>
  <c r="AP789" i="1" s="1"/>
  <c r="AM789" i="1"/>
  <c r="AL789" i="1"/>
  <c r="AK789" i="1"/>
  <c r="AJ789" i="1"/>
  <c r="AI789" i="1"/>
  <c r="CD788" i="1"/>
  <c r="BM788" i="1"/>
  <c r="BL788" i="1"/>
  <c r="BK788" i="1"/>
  <c r="BJ788" i="1"/>
  <c r="BI788" i="1"/>
  <c r="BH788" i="1"/>
  <c r="BG788" i="1"/>
  <c r="BF788" i="1"/>
  <c r="BE788" i="1"/>
  <c r="BD788" i="1"/>
  <c r="BC788" i="1"/>
  <c r="BB788" i="1"/>
  <c r="BA788" i="1"/>
  <c r="AZ788" i="1"/>
  <c r="AY788" i="1"/>
  <c r="AX788" i="1"/>
  <c r="AW788" i="1"/>
  <c r="AT788" i="1" s="1"/>
  <c r="K788" i="1" s="1"/>
  <c r="AV788" i="1"/>
  <c r="AU788" i="1"/>
  <c r="AS788" i="1"/>
  <c r="AR788" i="1"/>
  <c r="M788" i="1" s="1"/>
  <c r="AQ788" i="1"/>
  <c r="AO788" i="1"/>
  <c r="AN788" i="1"/>
  <c r="AP788" i="1" s="1"/>
  <c r="AM788" i="1"/>
  <c r="AL788" i="1"/>
  <c r="AK788" i="1"/>
  <c r="AJ788" i="1"/>
  <c r="AI788" i="1"/>
  <c r="CD787" i="1"/>
  <c r="BM787" i="1"/>
  <c r="BL787" i="1"/>
  <c r="BK787" i="1"/>
  <c r="BJ787" i="1"/>
  <c r="BI787" i="1"/>
  <c r="BH787" i="1"/>
  <c r="BG787" i="1"/>
  <c r="BF787" i="1"/>
  <c r="BE787" i="1"/>
  <c r="BD787" i="1"/>
  <c r="BC787" i="1"/>
  <c r="BB787" i="1"/>
  <c r="BA787" i="1"/>
  <c r="AZ787" i="1"/>
  <c r="AY787" i="1"/>
  <c r="AX787" i="1"/>
  <c r="AW787" i="1"/>
  <c r="AT787" i="1" s="1"/>
  <c r="K787" i="1" s="1"/>
  <c r="AV787" i="1"/>
  <c r="AU787" i="1"/>
  <c r="AS787" i="1"/>
  <c r="AR787" i="1"/>
  <c r="M787" i="1" s="1"/>
  <c r="AQ787" i="1"/>
  <c r="AO787" i="1"/>
  <c r="AN787" i="1"/>
  <c r="AP787" i="1" s="1"/>
  <c r="AM787" i="1"/>
  <c r="AL787" i="1"/>
  <c r="AK787" i="1"/>
  <c r="AJ787" i="1"/>
  <c r="AI787" i="1"/>
  <c r="CD786" i="1"/>
  <c r="BM786" i="1"/>
  <c r="BL786" i="1"/>
  <c r="BK786" i="1"/>
  <c r="BJ786" i="1"/>
  <c r="BI786" i="1"/>
  <c r="BH786" i="1"/>
  <c r="BG786" i="1"/>
  <c r="BF786" i="1"/>
  <c r="BE786" i="1"/>
  <c r="BD786" i="1"/>
  <c r="BC786" i="1"/>
  <c r="BB786" i="1"/>
  <c r="BA786" i="1"/>
  <c r="AZ786" i="1"/>
  <c r="AY786" i="1"/>
  <c r="AX786" i="1"/>
  <c r="AW786" i="1"/>
  <c r="AT786" i="1" s="1"/>
  <c r="K786" i="1" s="1"/>
  <c r="AV786" i="1"/>
  <c r="AU786" i="1"/>
  <c r="AS786" i="1"/>
  <c r="AR786" i="1"/>
  <c r="M786" i="1" s="1"/>
  <c r="AQ786" i="1"/>
  <c r="AO786" i="1"/>
  <c r="AN786" i="1"/>
  <c r="AP786" i="1" s="1"/>
  <c r="AM786" i="1"/>
  <c r="AL786" i="1"/>
  <c r="AK786" i="1"/>
  <c r="AJ786" i="1"/>
  <c r="AI786" i="1"/>
  <c r="AH786" i="1"/>
  <c r="CD785" i="1"/>
  <c r="BM785" i="1"/>
  <c r="BL785" i="1"/>
  <c r="BK785" i="1"/>
  <c r="BJ785" i="1"/>
  <c r="BI785" i="1"/>
  <c r="BH785" i="1"/>
  <c r="BG785" i="1"/>
  <c r="BF785" i="1"/>
  <c r="BE785" i="1"/>
  <c r="BD785" i="1"/>
  <c r="BC785" i="1"/>
  <c r="BB785" i="1"/>
  <c r="BA785" i="1"/>
  <c r="AZ785" i="1"/>
  <c r="AY785" i="1"/>
  <c r="AX785" i="1"/>
  <c r="AW785" i="1"/>
  <c r="AT785" i="1" s="1"/>
  <c r="K785" i="1" s="1"/>
  <c r="AV785" i="1"/>
  <c r="AU785" i="1"/>
  <c r="AS785" i="1"/>
  <c r="AR785" i="1"/>
  <c r="M785" i="1" s="1"/>
  <c r="AQ785" i="1"/>
  <c r="AO785" i="1"/>
  <c r="AN785" i="1"/>
  <c r="AP785" i="1" s="1"/>
  <c r="AM785" i="1"/>
  <c r="AL785" i="1"/>
  <c r="AK785" i="1"/>
  <c r="AJ785" i="1"/>
  <c r="AI785" i="1"/>
  <c r="CD784" i="1"/>
  <c r="BM784" i="1"/>
  <c r="BL784" i="1"/>
  <c r="BK784" i="1"/>
  <c r="BJ784" i="1"/>
  <c r="BI784" i="1"/>
  <c r="BH784" i="1"/>
  <c r="BG784" i="1"/>
  <c r="BF784" i="1"/>
  <c r="BE784" i="1"/>
  <c r="BD784" i="1"/>
  <c r="BC784" i="1"/>
  <c r="BB784" i="1"/>
  <c r="BA784" i="1"/>
  <c r="AZ784" i="1"/>
  <c r="AY784" i="1"/>
  <c r="AX784" i="1"/>
  <c r="AW784" i="1"/>
  <c r="AT784" i="1" s="1"/>
  <c r="K784" i="1" s="1"/>
  <c r="AV784" i="1"/>
  <c r="AU784" i="1"/>
  <c r="AS784" i="1"/>
  <c r="AR784" i="1"/>
  <c r="M784" i="1" s="1"/>
  <c r="AQ784" i="1"/>
  <c r="AO784" i="1"/>
  <c r="AN784" i="1"/>
  <c r="AP784" i="1" s="1"/>
  <c r="AM784" i="1"/>
  <c r="AL784" i="1"/>
  <c r="AK784" i="1"/>
  <c r="AJ784" i="1"/>
  <c r="AI784" i="1"/>
  <c r="CD783" i="1"/>
  <c r="BM783" i="1"/>
  <c r="BL783" i="1"/>
  <c r="BK783" i="1"/>
  <c r="BJ783" i="1"/>
  <c r="BI783" i="1"/>
  <c r="BH783" i="1"/>
  <c r="BG783" i="1"/>
  <c r="BF783" i="1"/>
  <c r="BE783" i="1"/>
  <c r="BD783" i="1"/>
  <c r="BC783" i="1"/>
  <c r="BB783" i="1"/>
  <c r="BA783" i="1"/>
  <c r="AZ783" i="1"/>
  <c r="AY783" i="1"/>
  <c r="AX783" i="1"/>
  <c r="AW783" i="1"/>
  <c r="AT783" i="1" s="1"/>
  <c r="K783" i="1" s="1"/>
  <c r="AV783" i="1"/>
  <c r="AU783" i="1"/>
  <c r="AS783" i="1"/>
  <c r="AR783" i="1"/>
  <c r="M783" i="1" s="1"/>
  <c r="AQ783" i="1"/>
  <c r="AO783" i="1"/>
  <c r="AN783" i="1"/>
  <c r="AP783" i="1" s="1"/>
  <c r="AM783" i="1"/>
  <c r="AL783" i="1"/>
  <c r="AK783" i="1"/>
  <c r="AJ783" i="1"/>
  <c r="AI783" i="1"/>
  <c r="Q783" i="1"/>
  <c r="CD782" i="1"/>
  <c r="BM782" i="1"/>
  <c r="BL782" i="1"/>
  <c r="BK782" i="1"/>
  <c r="BJ782" i="1"/>
  <c r="BI782" i="1"/>
  <c r="BH782" i="1"/>
  <c r="BG782" i="1"/>
  <c r="BF782" i="1"/>
  <c r="BE782" i="1"/>
  <c r="BD782" i="1"/>
  <c r="BC782" i="1"/>
  <c r="BB782" i="1"/>
  <c r="BA782" i="1"/>
  <c r="AZ782" i="1"/>
  <c r="AY782" i="1"/>
  <c r="AX782" i="1"/>
  <c r="AW782" i="1"/>
  <c r="AT782" i="1" s="1"/>
  <c r="K782" i="1" s="1"/>
  <c r="AV782" i="1"/>
  <c r="AU782" i="1"/>
  <c r="AS782" i="1"/>
  <c r="AR782" i="1"/>
  <c r="M782" i="1" s="1"/>
  <c r="AQ782" i="1"/>
  <c r="AO782" i="1"/>
  <c r="AN782" i="1"/>
  <c r="AP782" i="1" s="1"/>
  <c r="AM782" i="1"/>
  <c r="AL782" i="1"/>
  <c r="AK782" i="1"/>
  <c r="AJ782" i="1"/>
  <c r="AI782" i="1"/>
  <c r="CD781" i="1"/>
  <c r="BM781" i="1"/>
  <c r="BL781" i="1"/>
  <c r="BK781" i="1"/>
  <c r="BJ781" i="1"/>
  <c r="BI781" i="1"/>
  <c r="BH781" i="1"/>
  <c r="BG781" i="1"/>
  <c r="BF781" i="1"/>
  <c r="BE781" i="1"/>
  <c r="BD781" i="1"/>
  <c r="BC781" i="1"/>
  <c r="BB781" i="1"/>
  <c r="BA781" i="1"/>
  <c r="AZ781" i="1"/>
  <c r="AY781" i="1"/>
  <c r="AX781" i="1"/>
  <c r="AW781" i="1"/>
  <c r="AT781" i="1" s="1"/>
  <c r="K781" i="1" s="1"/>
  <c r="AV781" i="1"/>
  <c r="AU781" i="1"/>
  <c r="AS781" i="1"/>
  <c r="AR781" i="1"/>
  <c r="M781" i="1" s="1"/>
  <c r="AQ781" i="1"/>
  <c r="AO781" i="1"/>
  <c r="AN781" i="1"/>
  <c r="AP781" i="1" s="1"/>
  <c r="AM781" i="1"/>
  <c r="AL781" i="1"/>
  <c r="AK781" i="1"/>
  <c r="AJ781" i="1"/>
  <c r="AI781" i="1"/>
  <c r="CD780" i="1"/>
  <c r="BM780" i="1"/>
  <c r="BL780" i="1"/>
  <c r="BK780" i="1"/>
  <c r="BJ780" i="1"/>
  <c r="BI780" i="1"/>
  <c r="BH780" i="1"/>
  <c r="BG780" i="1"/>
  <c r="BF780" i="1"/>
  <c r="BE780" i="1"/>
  <c r="BD780" i="1"/>
  <c r="BC780" i="1"/>
  <c r="BB780" i="1"/>
  <c r="BA780" i="1"/>
  <c r="AZ780" i="1"/>
  <c r="AY780" i="1"/>
  <c r="AX780" i="1"/>
  <c r="AW780" i="1"/>
  <c r="AT780" i="1" s="1"/>
  <c r="K780" i="1" s="1"/>
  <c r="AV780" i="1"/>
  <c r="AU780" i="1"/>
  <c r="AS780" i="1"/>
  <c r="AR780" i="1"/>
  <c r="M780" i="1" s="1"/>
  <c r="AQ780" i="1"/>
  <c r="AO780" i="1"/>
  <c r="AN780" i="1"/>
  <c r="AP780" i="1" s="1"/>
  <c r="AM780" i="1"/>
  <c r="AL780" i="1"/>
  <c r="AK780" i="1"/>
  <c r="AJ780" i="1"/>
  <c r="AI780" i="1"/>
  <c r="CD779" i="1"/>
  <c r="BM779" i="1"/>
  <c r="BL779" i="1"/>
  <c r="BK779" i="1"/>
  <c r="BJ779" i="1"/>
  <c r="BI779" i="1"/>
  <c r="BH779" i="1"/>
  <c r="BG779" i="1"/>
  <c r="BF779" i="1"/>
  <c r="BE779" i="1"/>
  <c r="BD779" i="1"/>
  <c r="BC779" i="1"/>
  <c r="BB779" i="1"/>
  <c r="BA779" i="1"/>
  <c r="AZ779" i="1"/>
  <c r="AY779" i="1"/>
  <c r="AX779" i="1"/>
  <c r="AW779" i="1"/>
  <c r="AT779" i="1" s="1"/>
  <c r="K779" i="1" s="1"/>
  <c r="AV779" i="1"/>
  <c r="AU779" i="1"/>
  <c r="AS779" i="1"/>
  <c r="AR779" i="1"/>
  <c r="M779" i="1" s="1"/>
  <c r="AQ779" i="1"/>
  <c r="AO779" i="1"/>
  <c r="AN779" i="1"/>
  <c r="AP779" i="1" s="1"/>
  <c r="AM779" i="1"/>
  <c r="AL779" i="1"/>
  <c r="AK779" i="1"/>
  <c r="AJ779" i="1"/>
  <c r="AI779" i="1"/>
  <c r="CD778" i="1"/>
  <c r="BM778" i="1"/>
  <c r="BL778" i="1"/>
  <c r="BK778" i="1"/>
  <c r="BJ778" i="1"/>
  <c r="BI778" i="1"/>
  <c r="BH778" i="1"/>
  <c r="BG778" i="1"/>
  <c r="BF778" i="1"/>
  <c r="BE778" i="1"/>
  <c r="BD778" i="1"/>
  <c r="BC778" i="1"/>
  <c r="BB778" i="1"/>
  <c r="BA778" i="1"/>
  <c r="AZ778" i="1"/>
  <c r="AY778" i="1"/>
  <c r="AX778" i="1"/>
  <c r="AW778" i="1"/>
  <c r="AT778" i="1" s="1"/>
  <c r="K778" i="1" s="1"/>
  <c r="AV778" i="1"/>
  <c r="AU778" i="1"/>
  <c r="AS778" i="1"/>
  <c r="AR778" i="1"/>
  <c r="M778" i="1" s="1"/>
  <c r="AQ778" i="1"/>
  <c r="AO778" i="1"/>
  <c r="AN778" i="1"/>
  <c r="AP778" i="1" s="1"/>
  <c r="AM778" i="1"/>
  <c r="AL778" i="1"/>
  <c r="AK778" i="1"/>
  <c r="AJ778" i="1"/>
  <c r="AI778" i="1"/>
  <c r="CD777" i="1"/>
  <c r="BM777" i="1"/>
  <c r="BL777" i="1"/>
  <c r="BK777" i="1"/>
  <c r="BJ777" i="1"/>
  <c r="BI777" i="1"/>
  <c r="BH777" i="1"/>
  <c r="BG777" i="1"/>
  <c r="BF777" i="1"/>
  <c r="BE777" i="1"/>
  <c r="BD777" i="1"/>
  <c r="BC777" i="1"/>
  <c r="BB777" i="1"/>
  <c r="BA777" i="1"/>
  <c r="AZ777" i="1"/>
  <c r="AY777" i="1"/>
  <c r="AX777" i="1"/>
  <c r="AW777" i="1"/>
  <c r="AT777" i="1" s="1"/>
  <c r="K777" i="1" s="1"/>
  <c r="AV777" i="1"/>
  <c r="AU777" i="1"/>
  <c r="AS777" i="1"/>
  <c r="AR777" i="1"/>
  <c r="M777" i="1" s="1"/>
  <c r="AQ777" i="1"/>
  <c r="AO777" i="1"/>
  <c r="AN777" i="1"/>
  <c r="AP777" i="1" s="1"/>
  <c r="AM777" i="1"/>
  <c r="AL777" i="1"/>
  <c r="AK777" i="1"/>
  <c r="AJ777" i="1"/>
  <c r="AI777" i="1"/>
  <c r="Q777" i="1"/>
  <c r="CD776" i="1"/>
  <c r="BM776" i="1"/>
  <c r="BL776" i="1"/>
  <c r="BK776" i="1"/>
  <c r="BJ776" i="1"/>
  <c r="BI776" i="1"/>
  <c r="BH776" i="1"/>
  <c r="BG776" i="1"/>
  <c r="BF776" i="1"/>
  <c r="BE776" i="1"/>
  <c r="BD776" i="1"/>
  <c r="BC776" i="1"/>
  <c r="BB776" i="1"/>
  <c r="BA776" i="1"/>
  <c r="AZ776" i="1"/>
  <c r="AY776" i="1"/>
  <c r="AX776" i="1"/>
  <c r="AW776" i="1"/>
  <c r="AT776" i="1" s="1"/>
  <c r="K776" i="1" s="1"/>
  <c r="AV776" i="1"/>
  <c r="AU776" i="1"/>
  <c r="AS776" i="1"/>
  <c r="AR776" i="1"/>
  <c r="M776" i="1" s="1"/>
  <c r="AQ776" i="1"/>
  <c r="AO776" i="1"/>
  <c r="AN776" i="1"/>
  <c r="AP776" i="1" s="1"/>
  <c r="AM776" i="1"/>
  <c r="AL776" i="1"/>
  <c r="AK776" i="1"/>
  <c r="AJ776" i="1"/>
  <c r="AI776" i="1"/>
  <c r="CD775" i="1"/>
  <c r="BM775" i="1"/>
  <c r="BL775" i="1"/>
  <c r="BK775" i="1"/>
  <c r="BJ775" i="1"/>
  <c r="BI775" i="1"/>
  <c r="BH775" i="1"/>
  <c r="BG775" i="1"/>
  <c r="BF775" i="1"/>
  <c r="BE775" i="1"/>
  <c r="BD775" i="1"/>
  <c r="BC775" i="1"/>
  <c r="BB775" i="1"/>
  <c r="BA775" i="1"/>
  <c r="AZ775" i="1"/>
  <c r="AY775" i="1"/>
  <c r="AX775" i="1"/>
  <c r="AW775" i="1"/>
  <c r="AT775" i="1" s="1"/>
  <c r="K775" i="1" s="1"/>
  <c r="AV775" i="1"/>
  <c r="AU775" i="1"/>
  <c r="AS775" i="1"/>
  <c r="AR775" i="1"/>
  <c r="M775" i="1" s="1"/>
  <c r="AQ775" i="1"/>
  <c r="AO775" i="1"/>
  <c r="AN775" i="1"/>
  <c r="AP775" i="1" s="1"/>
  <c r="AM775" i="1"/>
  <c r="AL775" i="1"/>
  <c r="AK775" i="1"/>
  <c r="AJ775" i="1"/>
  <c r="AI775" i="1"/>
  <c r="Q775" i="1"/>
  <c r="BM774" i="1"/>
  <c r="BL774" i="1"/>
  <c r="BK774" i="1"/>
  <c r="BJ774" i="1"/>
  <c r="BI774" i="1"/>
  <c r="BH774" i="1"/>
  <c r="BG774" i="1"/>
  <c r="BF774" i="1"/>
  <c r="BE774" i="1"/>
  <c r="BD774" i="1"/>
  <c r="BC774" i="1"/>
  <c r="BB774" i="1"/>
  <c r="BA774" i="1"/>
  <c r="AZ774" i="1"/>
  <c r="AY774" i="1"/>
  <c r="AX774" i="1"/>
  <c r="AW774" i="1"/>
  <c r="AT774" i="1" s="1"/>
  <c r="K774" i="1" s="1"/>
  <c r="AV774" i="1"/>
  <c r="AU774" i="1"/>
  <c r="AS774" i="1"/>
  <c r="AR774" i="1"/>
  <c r="M774" i="1" s="1"/>
  <c r="AQ774" i="1"/>
  <c r="AO774" i="1"/>
  <c r="AN774" i="1"/>
  <c r="AP774" i="1" s="1"/>
  <c r="AM774" i="1"/>
  <c r="AL774" i="1"/>
  <c r="AK774" i="1"/>
  <c r="AJ774" i="1"/>
  <c r="AI774" i="1"/>
  <c r="CD773" i="1"/>
  <c r="BM773" i="1"/>
  <c r="BL773" i="1"/>
  <c r="BK773" i="1"/>
  <c r="BJ773" i="1"/>
  <c r="BI773" i="1"/>
  <c r="BH773" i="1"/>
  <c r="BG773" i="1"/>
  <c r="BF773" i="1"/>
  <c r="BE773" i="1"/>
  <c r="BD773" i="1"/>
  <c r="BC773" i="1"/>
  <c r="BB773" i="1"/>
  <c r="BA773" i="1"/>
  <c r="AZ773" i="1"/>
  <c r="AY773" i="1"/>
  <c r="AX773" i="1"/>
  <c r="AW773" i="1"/>
  <c r="AT773" i="1" s="1"/>
  <c r="K773" i="1" s="1"/>
  <c r="AV773" i="1"/>
  <c r="AU773" i="1"/>
  <c r="AS773" i="1"/>
  <c r="AR773" i="1"/>
  <c r="M773" i="1" s="1"/>
  <c r="AQ773" i="1"/>
  <c r="AO773" i="1"/>
  <c r="AN773" i="1"/>
  <c r="AP773" i="1" s="1"/>
  <c r="AM773" i="1"/>
  <c r="AL773" i="1"/>
  <c r="AK773" i="1"/>
  <c r="AJ773" i="1"/>
  <c r="AI773" i="1"/>
  <c r="CD772" i="1"/>
  <c r="BM772" i="1"/>
  <c r="BL772" i="1"/>
  <c r="BK772" i="1"/>
  <c r="BJ772" i="1"/>
  <c r="BI772" i="1"/>
  <c r="BH772" i="1"/>
  <c r="BG772" i="1"/>
  <c r="BF772" i="1"/>
  <c r="BE772" i="1"/>
  <c r="BD772" i="1"/>
  <c r="BC772" i="1"/>
  <c r="BB772" i="1"/>
  <c r="BA772" i="1"/>
  <c r="AZ772" i="1"/>
  <c r="AY772" i="1"/>
  <c r="AX772" i="1"/>
  <c r="AW772" i="1"/>
  <c r="AT772" i="1" s="1"/>
  <c r="K772" i="1" s="1"/>
  <c r="AV772" i="1"/>
  <c r="AU772" i="1"/>
  <c r="AS772" i="1"/>
  <c r="AR772" i="1"/>
  <c r="M772" i="1" s="1"/>
  <c r="AQ772" i="1"/>
  <c r="AO772" i="1"/>
  <c r="AN772" i="1"/>
  <c r="AP772" i="1" s="1"/>
  <c r="AM772" i="1"/>
  <c r="AL772" i="1"/>
  <c r="AK772" i="1"/>
  <c r="AJ772" i="1"/>
  <c r="AI772" i="1"/>
  <c r="BM771" i="1"/>
  <c r="BL771" i="1"/>
  <c r="BK771" i="1"/>
  <c r="BJ771" i="1"/>
  <c r="BI771" i="1"/>
  <c r="BH771" i="1"/>
  <c r="BG771" i="1"/>
  <c r="BF771" i="1"/>
  <c r="BE771" i="1"/>
  <c r="BD771" i="1"/>
  <c r="BC771" i="1"/>
  <c r="BB771" i="1"/>
  <c r="BA771" i="1"/>
  <c r="AZ771" i="1"/>
  <c r="AY771" i="1"/>
  <c r="AX771" i="1"/>
  <c r="AW771" i="1"/>
  <c r="AT771" i="1" s="1"/>
  <c r="K771" i="1" s="1"/>
  <c r="AV771" i="1"/>
  <c r="AU771" i="1"/>
  <c r="AS771" i="1"/>
  <c r="AR771" i="1"/>
  <c r="M771" i="1" s="1"/>
  <c r="AQ771" i="1"/>
  <c r="AO771" i="1"/>
  <c r="AN771" i="1"/>
  <c r="AP771" i="1" s="1"/>
  <c r="AM771" i="1"/>
  <c r="AL771" i="1"/>
  <c r="AK771" i="1"/>
  <c r="AJ771" i="1"/>
  <c r="AI771" i="1"/>
  <c r="CD770" i="1"/>
  <c r="BM770" i="1"/>
  <c r="BL770" i="1"/>
  <c r="BK770" i="1"/>
  <c r="BJ770" i="1"/>
  <c r="BI770" i="1"/>
  <c r="BH770" i="1"/>
  <c r="BG770" i="1"/>
  <c r="BF770" i="1"/>
  <c r="BE770" i="1"/>
  <c r="BD770" i="1"/>
  <c r="BC770" i="1"/>
  <c r="BB770" i="1"/>
  <c r="BA770" i="1"/>
  <c r="AZ770" i="1"/>
  <c r="AY770" i="1"/>
  <c r="AX770" i="1"/>
  <c r="AW770" i="1"/>
  <c r="AT770" i="1" s="1"/>
  <c r="K770" i="1" s="1"/>
  <c r="AV770" i="1"/>
  <c r="AU770" i="1"/>
  <c r="AS770" i="1"/>
  <c r="AR770" i="1"/>
  <c r="M770" i="1" s="1"/>
  <c r="AQ770" i="1"/>
  <c r="AO770" i="1"/>
  <c r="AN770" i="1"/>
  <c r="AP770" i="1" s="1"/>
  <c r="AM770" i="1"/>
  <c r="AL770" i="1"/>
  <c r="AK770" i="1"/>
  <c r="AJ770" i="1"/>
  <c r="AI770" i="1"/>
  <c r="BM769" i="1"/>
  <c r="BL769" i="1"/>
  <c r="BK769" i="1"/>
  <c r="BJ769" i="1"/>
  <c r="BI769" i="1"/>
  <c r="BH769" i="1"/>
  <c r="BG769" i="1"/>
  <c r="BF769" i="1"/>
  <c r="BE769" i="1"/>
  <c r="BD769" i="1"/>
  <c r="BC769" i="1"/>
  <c r="BB769" i="1"/>
  <c r="BA769" i="1"/>
  <c r="AZ769" i="1"/>
  <c r="AY769" i="1"/>
  <c r="AX769" i="1"/>
  <c r="AW769" i="1"/>
  <c r="AT769" i="1" s="1"/>
  <c r="K769" i="1" s="1"/>
  <c r="AV769" i="1"/>
  <c r="AU769" i="1"/>
  <c r="AS769" i="1"/>
  <c r="AR769" i="1"/>
  <c r="M769" i="1" s="1"/>
  <c r="AQ769" i="1"/>
  <c r="AO769" i="1"/>
  <c r="AN769" i="1"/>
  <c r="AP769" i="1" s="1"/>
  <c r="AM769" i="1"/>
  <c r="AL769" i="1"/>
  <c r="AK769" i="1"/>
  <c r="AJ769" i="1"/>
  <c r="AI769" i="1"/>
  <c r="CD768" i="1"/>
  <c r="BM768" i="1"/>
  <c r="BL768" i="1"/>
  <c r="BK768" i="1"/>
  <c r="BJ768" i="1"/>
  <c r="BI768" i="1"/>
  <c r="BH768" i="1"/>
  <c r="BG768" i="1"/>
  <c r="BF768" i="1"/>
  <c r="BE768" i="1"/>
  <c r="BD768" i="1"/>
  <c r="BC768" i="1"/>
  <c r="BB768" i="1"/>
  <c r="BA768" i="1"/>
  <c r="AZ768" i="1"/>
  <c r="AY768" i="1"/>
  <c r="AX768" i="1"/>
  <c r="AW768" i="1"/>
  <c r="AT768" i="1" s="1"/>
  <c r="K768" i="1" s="1"/>
  <c r="AV768" i="1"/>
  <c r="AU768" i="1"/>
  <c r="AS768" i="1"/>
  <c r="AR768" i="1"/>
  <c r="M768" i="1" s="1"/>
  <c r="AQ768" i="1"/>
  <c r="AO768" i="1"/>
  <c r="AN768" i="1"/>
  <c r="AP768" i="1" s="1"/>
  <c r="AM768" i="1"/>
  <c r="AL768" i="1"/>
  <c r="AK768" i="1"/>
  <c r="AJ768" i="1"/>
  <c r="AI768" i="1"/>
  <c r="BM767" i="1"/>
  <c r="BL767" i="1"/>
  <c r="BK767" i="1"/>
  <c r="BJ767" i="1"/>
  <c r="BI767" i="1"/>
  <c r="BH767" i="1"/>
  <c r="BG767" i="1"/>
  <c r="BF767" i="1"/>
  <c r="BE767" i="1"/>
  <c r="BD767" i="1"/>
  <c r="BC767" i="1"/>
  <c r="BB767" i="1"/>
  <c r="BA767" i="1"/>
  <c r="AZ767" i="1"/>
  <c r="AY767" i="1"/>
  <c r="AX767" i="1"/>
  <c r="AW767" i="1"/>
  <c r="AV767" i="1"/>
  <c r="AU767" i="1"/>
  <c r="AS767" i="1"/>
  <c r="AR767" i="1"/>
  <c r="M767" i="1" s="1"/>
  <c r="AQ767" i="1"/>
  <c r="AO767" i="1"/>
  <c r="AN767" i="1"/>
  <c r="AP767" i="1" s="1"/>
  <c r="AM767" i="1"/>
  <c r="AL767" i="1"/>
  <c r="AK767" i="1"/>
  <c r="AJ767" i="1"/>
  <c r="AI767" i="1"/>
  <c r="AH767" i="1"/>
  <c r="Q767" i="1"/>
  <c r="CD766" i="1"/>
  <c r="BM766" i="1"/>
  <c r="BL766" i="1"/>
  <c r="BK766" i="1"/>
  <c r="BJ766" i="1"/>
  <c r="BI766" i="1"/>
  <c r="BH766" i="1"/>
  <c r="BG766" i="1"/>
  <c r="BF766" i="1"/>
  <c r="BE766" i="1"/>
  <c r="BD766" i="1"/>
  <c r="BC766" i="1"/>
  <c r="BB766" i="1"/>
  <c r="BA766" i="1"/>
  <c r="AZ766" i="1"/>
  <c r="AY766" i="1"/>
  <c r="AX766" i="1"/>
  <c r="AW766" i="1"/>
  <c r="AT766" i="1" s="1"/>
  <c r="K766" i="1" s="1"/>
  <c r="AV766" i="1"/>
  <c r="AU766" i="1"/>
  <c r="AS766" i="1"/>
  <c r="AR766" i="1"/>
  <c r="M766" i="1" s="1"/>
  <c r="AQ766" i="1"/>
  <c r="AO766" i="1"/>
  <c r="AN766" i="1"/>
  <c r="AP766" i="1" s="1"/>
  <c r="AM766" i="1"/>
  <c r="AL766" i="1"/>
  <c r="AK766" i="1"/>
  <c r="AJ766" i="1"/>
  <c r="AI766" i="1"/>
  <c r="CD765" i="1"/>
  <c r="BM765" i="1"/>
  <c r="BL765" i="1"/>
  <c r="BK765" i="1"/>
  <c r="BJ765" i="1"/>
  <c r="BI765" i="1"/>
  <c r="BH765" i="1"/>
  <c r="BG765" i="1"/>
  <c r="BF765" i="1"/>
  <c r="BE765" i="1"/>
  <c r="BD765" i="1"/>
  <c r="BC765" i="1"/>
  <c r="BB765" i="1"/>
  <c r="BA765" i="1"/>
  <c r="AZ765" i="1"/>
  <c r="AY765" i="1"/>
  <c r="AX765" i="1"/>
  <c r="AW765" i="1"/>
  <c r="AT765" i="1" s="1"/>
  <c r="K765" i="1" s="1"/>
  <c r="AV765" i="1"/>
  <c r="AU765" i="1"/>
  <c r="AS765" i="1"/>
  <c r="AR765" i="1"/>
  <c r="M765" i="1" s="1"/>
  <c r="AQ765" i="1"/>
  <c r="AO765" i="1"/>
  <c r="AN765" i="1"/>
  <c r="AP765" i="1" s="1"/>
  <c r="AM765" i="1"/>
  <c r="AL765" i="1"/>
  <c r="AK765" i="1"/>
  <c r="AJ765" i="1"/>
  <c r="AI765" i="1"/>
  <c r="Q765" i="1"/>
  <c r="BM764" i="1"/>
  <c r="BL764" i="1"/>
  <c r="BK764" i="1"/>
  <c r="BJ764" i="1"/>
  <c r="BI764" i="1"/>
  <c r="BH764" i="1"/>
  <c r="BG764" i="1"/>
  <c r="BF764" i="1"/>
  <c r="BE764" i="1"/>
  <c r="BD764" i="1"/>
  <c r="BC764" i="1"/>
  <c r="BB764" i="1"/>
  <c r="BA764" i="1"/>
  <c r="AZ764" i="1"/>
  <c r="AY764" i="1"/>
  <c r="AX764" i="1"/>
  <c r="AW764" i="1"/>
  <c r="AT764" i="1" s="1"/>
  <c r="K764" i="1" s="1"/>
  <c r="AV764" i="1"/>
  <c r="AU764" i="1"/>
  <c r="AS764" i="1"/>
  <c r="AR764" i="1"/>
  <c r="M764" i="1" s="1"/>
  <c r="AQ764" i="1"/>
  <c r="AO764" i="1"/>
  <c r="AN764" i="1"/>
  <c r="AP764" i="1" s="1"/>
  <c r="AM764" i="1"/>
  <c r="AL764" i="1"/>
  <c r="AK764" i="1"/>
  <c r="AJ764" i="1"/>
  <c r="AI764" i="1"/>
  <c r="CD763" i="1"/>
  <c r="BM763" i="1"/>
  <c r="BL763" i="1"/>
  <c r="BK763" i="1"/>
  <c r="BJ763" i="1"/>
  <c r="BI763" i="1"/>
  <c r="BH763" i="1"/>
  <c r="BG763" i="1"/>
  <c r="BF763" i="1"/>
  <c r="BE763" i="1"/>
  <c r="BD763" i="1"/>
  <c r="BC763" i="1"/>
  <c r="BB763" i="1"/>
  <c r="BA763" i="1"/>
  <c r="AZ763" i="1"/>
  <c r="AY763" i="1"/>
  <c r="AX763" i="1"/>
  <c r="AW763" i="1"/>
  <c r="AT763" i="1" s="1"/>
  <c r="K763" i="1" s="1"/>
  <c r="AV763" i="1"/>
  <c r="AU763" i="1"/>
  <c r="AS763" i="1"/>
  <c r="AR763" i="1"/>
  <c r="M763" i="1" s="1"/>
  <c r="AQ763" i="1"/>
  <c r="AO763" i="1"/>
  <c r="AN763" i="1"/>
  <c r="AP763" i="1" s="1"/>
  <c r="AM763" i="1"/>
  <c r="AL763" i="1"/>
  <c r="AK763" i="1"/>
  <c r="AJ763" i="1"/>
  <c r="AI763" i="1"/>
  <c r="CD762" i="1"/>
  <c r="BM762" i="1"/>
  <c r="BL762" i="1"/>
  <c r="BK762" i="1"/>
  <c r="BJ762" i="1"/>
  <c r="BI762" i="1"/>
  <c r="BH762" i="1"/>
  <c r="BG762" i="1"/>
  <c r="BF762" i="1"/>
  <c r="BE762" i="1"/>
  <c r="BD762" i="1"/>
  <c r="BC762" i="1"/>
  <c r="BB762" i="1"/>
  <c r="BA762" i="1"/>
  <c r="AZ762" i="1"/>
  <c r="AY762" i="1"/>
  <c r="AX762" i="1"/>
  <c r="AW762" i="1"/>
  <c r="AT762" i="1" s="1"/>
  <c r="K762" i="1" s="1"/>
  <c r="AV762" i="1"/>
  <c r="AU762" i="1"/>
  <c r="AS762" i="1"/>
  <c r="AR762" i="1"/>
  <c r="M762" i="1" s="1"/>
  <c r="AQ762" i="1"/>
  <c r="AO762" i="1"/>
  <c r="AN762" i="1"/>
  <c r="AP762" i="1" s="1"/>
  <c r="AM762" i="1"/>
  <c r="AL762" i="1"/>
  <c r="AK762" i="1"/>
  <c r="AJ762" i="1"/>
  <c r="AI762" i="1"/>
  <c r="CD761" i="1"/>
  <c r="BM761" i="1"/>
  <c r="BL761" i="1"/>
  <c r="BK761" i="1"/>
  <c r="BJ761" i="1"/>
  <c r="BI761" i="1"/>
  <c r="BH761" i="1"/>
  <c r="BG761" i="1"/>
  <c r="BF761" i="1"/>
  <c r="BE761" i="1"/>
  <c r="BD761" i="1"/>
  <c r="BC761" i="1"/>
  <c r="BB761" i="1"/>
  <c r="BA761" i="1"/>
  <c r="AZ761" i="1"/>
  <c r="AY761" i="1"/>
  <c r="AX761" i="1"/>
  <c r="AW761" i="1"/>
  <c r="AT761" i="1" s="1"/>
  <c r="K761" i="1" s="1"/>
  <c r="AV761" i="1"/>
  <c r="AU761" i="1"/>
  <c r="AS761" i="1"/>
  <c r="AR761" i="1"/>
  <c r="M761" i="1" s="1"/>
  <c r="AQ761" i="1"/>
  <c r="AO761" i="1"/>
  <c r="AN761" i="1"/>
  <c r="AP761" i="1" s="1"/>
  <c r="AM761" i="1"/>
  <c r="AL761" i="1"/>
  <c r="AK761" i="1"/>
  <c r="AJ761" i="1"/>
  <c r="AI761" i="1"/>
  <c r="CD760" i="1"/>
  <c r="BM760" i="1"/>
  <c r="BL760" i="1"/>
  <c r="BK760" i="1"/>
  <c r="BJ760" i="1"/>
  <c r="BI760" i="1"/>
  <c r="BH760" i="1"/>
  <c r="BG760" i="1"/>
  <c r="BF760" i="1"/>
  <c r="BE760" i="1"/>
  <c r="BD760" i="1"/>
  <c r="BC760" i="1"/>
  <c r="BB760" i="1"/>
  <c r="BA760" i="1"/>
  <c r="AZ760" i="1"/>
  <c r="AY760" i="1"/>
  <c r="AX760" i="1"/>
  <c r="AW760" i="1"/>
  <c r="AT760" i="1" s="1"/>
  <c r="K760" i="1" s="1"/>
  <c r="AV760" i="1"/>
  <c r="AU760" i="1"/>
  <c r="AS760" i="1"/>
  <c r="AR760" i="1"/>
  <c r="M760" i="1" s="1"/>
  <c r="AQ760" i="1"/>
  <c r="AO760" i="1"/>
  <c r="AN760" i="1"/>
  <c r="AP760" i="1" s="1"/>
  <c r="AM760" i="1"/>
  <c r="AL760" i="1"/>
  <c r="AK760" i="1"/>
  <c r="AJ760" i="1"/>
  <c r="AI760" i="1"/>
  <c r="CD759" i="1"/>
  <c r="BM759" i="1"/>
  <c r="BL759" i="1"/>
  <c r="BK759" i="1"/>
  <c r="BJ759" i="1"/>
  <c r="BI759" i="1"/>
  <c r="BH759" i="1"/>
  <c r="BG759" i="1"/>
  <c r="BF759" i="1"/>
  <c r="BE759" i="1"/>
  <c r="BD759" i="1"/>
  <c r="BC759" i="1"/>
  <c r="BB759" i="1"/>
  <c r="BA759" i="1"/>
  <c r="AZ759" i="1"/>
  <c r="AY759" i="1"/>
  <c r="AX759" i="1"/>
  <c r="AW759" i="1"/>
  <c r="AT759" i="1" s="1"/>
  <c r="K759" i="1" s="1"/>
  <c r="AV759" i="1"/>
  <c r="AU759" i="1"/>
  <c r="AS759" i="1"/>
  <c r="AR759" i="1"/>
  <c r="M759" i="1" s="1"/>
  <c r="AQ759" i="1"/>
  <c r="AO759" i="1"/>
  <c r="AN759" i="1"/>
  <c r="AP759" i="1" s="1"/>
  <c r="AM759" i="1"/>
  <c r="AL759" i="1"/>
  <c r="AK759" i="1"/>
  <c r="AJ759" i="1"/>
  <c r="AI759" i="1"/>
  <c r="CD758" i="1"/>
  <c r="BM758" i="1"/>
  <c r="BL758" i="1"/>
  <c r="BK758" i="1"/>
  <c r="BJ758" i="1"/>
  <c r="BI758" i="1"/>
  <c r="BH758" i="1"/>
  <c r="BG758" i="1"/>
  <c r="BF758" i="1"/>
  <c r="BE758" i="1"/>
  <c r="BD758" i="1"/>
  <c r="BC758" i="1"/>
  <c r="BB758" i="1"/>
  <c r="BA758" i="1"/>
  <c r="AZ758" i="1"/>
  <c r="AY758" i="1"/>
  <c r="AX758" i="1"/>
  <c r="AW758" i="1"/>
  <c r="AT758" i="1" s="1"/>
  <c r="K758" i="1" s="1"/>
  <c r="AV758" i="1"/>
  <c r="AU758" i="1"/>
  <c r="AS758" i="1"/>
  <c r="AR758" i="1"/>
  <c r="M758" i="1" s="1"/>
  <c r="AQ758" i="1"/>
  <c r="AO758" i="1"/>
  <c r="AN758" i="1"/>
  <c r="AP758" i="1" s="1"/>
  <c r="AM758" i="1"/>
  <c r="AL758" i="1"/>
  <c r="AK758" i="1"/>
  <c r="AJ758" i="1"/>
  <c r="AI758" i="1"/>
  <c r="AH758" i="1"/>
  <c r="CD757" i="1"/>
  <c r="BM757" i="1"/>
  <c r="BL757" i="1"/>
  <c r="BK757" i="1"/>
  <c r="BJ757" i="1"/>
  <c r="BI757" i="1"/>
  <c r="BH757" i="1"/>
  <c r="BG757" i="1"/>
  <c r="BF757" i="1"/>
  <c r="BE757" i="1"/>
  <c r="BD757" i="1"/>
  <c r="BC757" i="1"/>
  <c r="BB757" i="1"/>
  <c r="BA757" i="1"/>
  <c r="AZ757" i="1"/>
  <c r="AY757" i="1"/>
  <c r="AX757" i="1"/>
  <c r="AW757" i="1"/>
  <c r="AT757" i="1" s="1"/>
  <c r="K757" i="1" s="1"/>
  <c r="AV757" i="1"/>
  <c r="AU757" i="1"/>
  <c r="AS757" i="1"/>
  <c r="AR757" i="1"/>
  <c r="M757" i="1" s="1"/>
  <c r="AQ757" i="1"/>
  <c r="AO757" i="1"/>
  <c r="AN757" i="1"/>
  <c r="AP757" i="1" s="1"/>
  <c r="AM757" i="1"/>
  <c r="AL757" i="1"/>
  <c r="AK757" i="1"/>
  <c r="AJ757" i="1"/>
  <c r="AI757" i="1"/>
  <c r="CD756" i="1"/>
  <c r="BM756" i="1"/>
  <c r="BL756" i="1"/>
  <c r="BK756" i="1"/>
  <c r="BJ756" i="1"/>
  <c r="BI756" i="1"/>
  <c r="BH756" i="1"/>
  <c r="BG756" i="1"/>
  <c r="BF756" i="1"/>
  <c r="BE756" i="1"/>
  <c r="BD756" i="1"/>
  <c r="BC756" i="1"/>
  <c r="BB756" i="1"/>
  <c r="BA756" i="1"/>
  <c r="AZ756" i="1"/>
  <c r="AY756" i="1"/>
  <c r="AX756" i="1"/>
  <c r="AW756" i="1"/>
  <c r="AT756" i="1" s="1"/>
  <c r="K756" i="1" s="1"/>
  <c r="AV756" i="1"/>
  <c r="AU756" i="1"/>
  <c r="AS756" i="1"/>
  <c r="AR756" i="1"/>
  <c r="M756" i="1" s="1"/>
  <c r="AQ756" i="1"/>
  <c r="AO756" i="1"/>
  <c r="AN756" i="1"/>
  <c r="AP756" i="1" s="1"/>
  <c r="AM756" i="1"/>
  <c r="AL756" i="1"/>
  <c r="AK756" i="1"/>
  <c r="AJ756" i="1"/>
  <c r="AI756" i="1"/>
  <c r="Q756" i="1"/>
  <c r="CD755" i="1"/>
  <c r="BM755" i="1"/>
  <c r="BL755" i="1"/>
  <c r="BK755" i="1"/>
  <c r="BJ755" i="1"/>
  <c r="BI755" i="1"/>
  <c r="BH755" i="1"/>
  <c r="BG755" i="1"/>
  <c r="BF755" i="1"/>
  <c r="BE755" i="1"/>
  <c r="BD755" i="1"/>
  <c r="BC755" i="1"/>
  <c r="BB755" i="1"/>
  <c r="BA755" i="1"/>
  <c r="AZ755" i="1"/>
  <c r="AY755" i="1"/>
  <c r="AX755" i="1"/>
  <c r="AW755" i="1"/>
  <c r="AT755" i="1" s="1"/>
  <c r="K755" i="1" s="1"/>
  <c r="AV755" i="1"/>
  <c r="AU755" i="1"/>
  <c r="AS755" i="1"/>
  <c r="AR755" i="1"/>
  <c r="M755" i="1" s="1"/>
  <c r="AQ755" i="1"/>
  <c r="AO755" i="1"/>
  <c r="AN755" i="1"/>
  <c r="AP755" i="1" s="1"/>
  <c r="AM755" i="1"/>
  <c r="AL755" i="1"/>
  <c r="AK755" i="1"/>
  <c r="AJ755" i="1"/>
  <c r="AI755" i="1"/>
  <c r="Q755" i="1"/>
  <c r="BM754" i="1"/>
  <c r="BL754" i="1"/>
  <c r="BK754" i="1"/>
  <c r="BJ754" i="1"/>
  <c r="BI754" i="1"/>
  <c r="BH754" i="1"/>
  <c r="BG754" i="1"/>
  <c r="BF754" i="1"/>
  <c r="BE754" i="1"/>
  <c r="BD754" i="1"/>
  <c r="BC754" i="1"/>
  <c r="BB754" i="1"/>
  <c r="BA754" i="1"/>
  <c r="AZ754" i="1"/>
  <c r="AY754" i="1"/>
  <c r="AX754" i="1"/>
  <c r="AW754" i="1"/>
  <c r="AT754" i="1" s="1"/>
  <c r="K754" i="1" s="1"/>
  <c r="AV754" i="1"/>
  <c r="AU754" i="1"/>
  <c r="AS754" i="1"/>
  <c r="AR754" i="1"/>
  <c r="M754" i="1" s="1"/>
  <c r="AQ754" i="1"/>
  <c r="AO754" i="1"/>
  <c r="AN754" i="1"/>
  <c r="AP754" i="1" s="1"/>
  <c r="AM754" i="1"/>
  <c r="AL754" i="1"/>
  <c r="AK754" i="1"/>
  <c r="AJ754" i="1"/>
  <c r="AI754" i="1"/>
  <c r="CD753" i="1"/>
  <c r="BM753" i="1"/>
  <c r="BL753" i="1"/>
  <c r="BK753" i="1"/>
  <c r="BJ753" i="1"/>
  <c r="BI753" i="1"/>
  <c r="BH753" i="1"/>
  <c r="BG753" i="1"/>
  <c r="BF753" i="1"/>
  <c r="BE753" i="1"/>
  <c r="BD753" i="1"/>
  <c r="BC753" i="1"/>
  <c r="BB753" i="1"/>
  <c r="BA753" i="1"/>
  <c r="AZ753" i="1"/>
  <c r="AY753" i="1"/>
  <c r="AX753" i="1"/>
  <c r="AW753" i="1"/>
  <c r="AT753" i="1" s="1"/>
  <c r="K753" i="1" s="1"/>
  <c r="AV753" i="1"/>
  <c r="AU753" i="1"/>
  <c r="AS753" i="1"/>
  <c r="AR753" i="1"/>
  <c r="M753" i="1" s="1"/>
  <c r="AQ753" i="1"/>
  <c r="AO753" i="1"/>
  <c r="AN753" i="1"/>
  <c r="AP753" i="1" s="1"/>
  <c r="AM753" i="1"/>
  <c r="AL753" i="1"/>
  <c r="AK753" i="1"/>
  <c r="AJ753" i="1"/>
  <c r="AI753" i="1"/>
  <c r="CD752" i="1"/>
  <c r="BM752" i="1"/>
  <c r="BL752" i="1"/>
  <c r="BK752" i="1"/>
  <c r="BJ752" i="1"/>
  <c r="BI752" i="1"/>
  <c r="BH752" i="1"/>
  <c r="BG752" i="1"/>
  <c r="BF752" i="1"/>
  <c r="BE752" i="1"/>
  <c r="BD752" i="1"/>
  <c r="BC752" i="1"/>
  <c r="BB752" i="1"/>
  <c r="BA752" i="1"/>
  <c r="AZ752" i="1"/>
  <c r="AY752" i="1"/>
  <c r="AX752" i="1"/>
  <c r="AW752" i="1"/>
  <c r="AT752" i="1" s="1"/>
  <c r="K752" i="1" s="1"/>
  <c r="AV752" i="1"/>
  <c r="AU752" i="1"/>
  <c r="AS752" i="1"/>
  <c r="AR752" i="1"/>
  <c r="M752" i="1" s="1"/>
  <c r="AQ752" i="1"/>
  <c r="AO752" i="1"/>
  <c r="AN752" i="1"/>
  <c r="AP752" i="1" s="1"/>
  <c r="AM752" i="1"/>
  <c r="AL752" i="1"/>
  <c r="AK752" i="1"/>
  <c r="AJ752" i="1"/>
  <c r="AI752" i="1"/>
  <c r="AH752" i="1"/>
  <c r="CD751" i="1"/>
  <c r="BM751" i="1"/>
  <c r="BL751" i="1"/>
  <c r="BK751" i="1"/>
  <c r="BJ751" i="1"/>
  <c r="BI751" i="1"/>
  <c r="BH751" i="1"/>
  <c r="BG751" i="1"/>
  <c r="BF751" i="1"/>
  <c r="BE751" i="1"/>
  <c r="BD751" i="1"/>
  <c r="BC751" i="1"/>
  <c r="BB751" i="1"/>
  <c r="BA751" i="1"/>
  <c r="AZ751" i="1"/>
  <c r="AY751" i="1"/>
  <c r="AX751" i="1"/>
  <c r="AW751" i="1"/>
  <c r="AT751" i="1" s="1"/>
  <c r="K751" i="1" s="1"/>
  <c r="AV751" i="1"/>
  <c r="AU751" i="1"/>
  <c r="AS751" i="1"/>
  <c r="AR751" i="1"/>
  <c r="M751" i="1" s="1"/>
  <c r="AQ751" i="1"/>
  <c r="AO751" i="1"/>
  <c r="AN751" i="1"/>
  <c r="AP751" i="1" s="1"/>
  <c r="AM751" i="1"/>
  <c r="AL751" i="1"/>
  <c r="AK751" i="1"/>
  <c r="AJ751" i="1"/>
  <c r="AI751" i="1"/>
  <c r="CD750" i="1"/>
  <c r="BM750" i="1"/>
  <c r="BL750" i="1"/>
  <c r="BK750" i="1"/>
  <c r="BJ750" i="1"/>
  <c r="BI750" i="1"/>
  <c r="BH750" i="1"/>
  <c r="BG750" i="1"/>
  <c r="BF750" i="1"/>
  <c r="BE750" i="1"/>
  <c r="BD750" i="1"/>
  <c r="BC750" i="1"/>
  <c r="BB750" i="1"/>
  <c r="BA750" i="1"/>
  <c r="AZ750" i="1"/>
  <c r="AY750" i="1"/>
  <c r="AX750" i="1"/>
  <c r="AW750" i="1"/>
  <c r="AT750" i="1" s="1"/>
  <c r="K750" i="1" s="1"/>
  <c r="AV750" i="1"/>
  <c r="AU750" i="1"/>
  <c r="AS750" i="1"/>
  <c r="AR750" i="1"/>
  <c r="M750" i="1" s="1"/>
  <c r="AQ750" i="1"/>
  <c r="AO750" i="1"/>
  <c r="AN750" i="1"/>
  <c r="AP750" i="1" s="1"/>
  <c r="AM750" i="1"/>
  <c r="AL750" i="1"/>
  <c r="AK750" i="1"/>
  <c r="AJ750" i="1"/>
  <c r="AI750" i="1"/>
  <c r="CD749" i="1"/>
  <c r="BM749" i="1"/>
  <c r="BL749" i="1"/>
  <c r="BK749" i="1"/>
  <c r="BJ749" i="1"/>
  <c r="BI749" i="1"/>
  <c r="BH749" i="1"/>
  <c r="BG749" i="1"/>
  <c r="BF749" i="1"/>
  <c r="BE749" i="1"/>
  <c r="BD749" i="1"/>
  <c r="BC749" i="1"/>
  <c r="BB749" i="1"/>
  <c r="BA749" i="1"/>
  <c r="AZ749" i="1"/>
  <c r="AY749" i="1"/>
  <c r="AX749" i="1"/>
  <c r="AW749" i="1"/>
  <c r="AT749" i="1" s="1"/>
  <c r="K749" i="1" s="1"/>
  <c r="AV749" i="1"/>
  <c r="AU749" i="1"/>
  <c r="AS749" i="1"/>
  <c r="AR749" i="1"/>
  <c r="M749" i="1" s="1"/>
  <c r="AQ749" i="1"/>
  <c r="AO749" i="1"/>
  <c r="AN749" i="1"/>
  <c r="AP749" i="1" s="1"/>
  <c r="AM749" i="1"/>
  <c r="AL749" i="1"/>
  <c r="AK749" i="1"/>
  <c r="AJ749" i="1"/>
  <c r="AI749" i="1"/>
  <c r="Q749" i="1"/>
  <c r="CD748" i="1"/>
  <c r="BM748" i="1"/>
  <c r="BL748" i="1"/>
  <c r="BK748" i="1"/>
  <c r="BJ748" i="1"/>
  <c r="BI748" i="1"/>
  <c r="BH748" i="1"/>
  <c r="BG748" i="1"/>
  <c r="BF748" i="1"/>
  <c r="BE748" i="1"/>
  <c r="BD748" i="1"/>
  <c r="BC748" i="1"/>
  <c r="BB748" i="1"/>
  <c r="BA748" i="1"/>
  <c r="AZ748" i="1"/>
  <c r="AY748" i="1"/>
  <c r="AX748" i="1"/>
  <c r="AW748" i="1"/>
  <c r="AT748" i="1" s="1"/>
  <c r="K748" i="1" s="1"/>
  <c r="AV748" i="1"/>
  <c r="AU748" i="1"/>
  <c r="AS748" i="1"/>
  <c r="AR748" i="1"/>
  <c r="M748" i="1" s="1"/>
  <c r="AQ748" i="1"/>
  <c r="AO748" i="1"/>
  <c r="AN748" i="1"/>
  <c r="AP748" i="1" s="1"/>
  <c r="AM748" i="1"/>
  <c r="AL748" i="1"/>
  <c r="AK748" i="1"/>
  <c r="AJ748" i="1"/>
  <c r="AI748" i="1"/>
  <c r="BM747" i="1"/>
  <c r="BL747" i="1"/>
  <c r="BK747" i="1"/>
  <c r="BJ747" i="1"/>
  <c r="BI747" i="1"/>
  <c r="BH747" i="1"/>
  <c r="BG747" i="1"/>
  <c r="BF747" i="1"/>
  <c r="BE747" i="1"/>
  <c r="BD747" i="1"/>
  <c r="BC747" i="1"/>
  <c r="BB747" i="1"/>
  <c r="BA747" i="1"/>
  <c r="AZ747" i="1"/>
  <c r="AY747" i="1"/>
  <c r="AX747" i="1"/>
  <c r="AW747" i="1"/>
  <c r="AT747" i="1" s="1"/>
  <c r="K747" i="1" s="1"/>
  <c r="AV747" i="1"/>
  <c r="AU747" i="1"/>
  <c r="AS747" i="1"/>
  <c r="AR747" i="1"/>
  <c r="M747" i="1" s="1"/>
  <c r="AQ747" i="1"/>
  <c r="AO747" i="1"/>
  <c r="AN747" i="1"/>
  <c r="AP747" i="1" s="1"/>
  <c r="AM747" i="1"/>
  <c r="AL747" i="1"/>
  <c r="AK747" i="1"/>
  <c r="AJ747" i="1"/>
  <c r="AI747" i="1"/>
  <c r="CD746" i="1"/>
  <c r="BM746" i="1"/>
  <c r="BL746" i="1"/>
  <c r="BK746" i="1"/>
  <c r="BJ746" i="1"/>
  <c r="BI746" i="1"/>
  <c r="BH746" i="1"/>
  <c r="BG746" i="1"/>
  <c r="BF746" i="1"/>
  <c r="BE746" i="1"/>
  <c r="BD746" i="1"/>
  <c r="BC746" i="1"/>
  <c r="BB746" i="1"/>
  <c r="BA746" i="1"/>
  <c r="AZ746" i="1"/>
  <c r="AY746" i="1"/>
  <c r="AX746" i="1"/>
  <c r="AW746" i="1"/>
  <c r="AT746" i="1" s="1"/>
  <c r="K746" i="1" s="1"/>
  <c r="AV746" i="1"/>
  <c r="AU746" i="1"/>
  <c r="AS746" i="1"/>
  <c r="AR746" i="1"/>
  <c r="M746" i="1" s="1"/>
  <c r="AQ746" i="1"/>
  <c r="AO746" i="1"/>
  <c r="AN746" i="1"/>
  <c r="AP746" i="1" s="1"/>
  <c r="AM746" i="1"/>
  <c r="AL746" i="1"/>
  <c r="AK746" i="1"/>
  <c r="AJ746" i="1"/>
  <c r="AI746" i="1"/>
  <c r="CD745" i="1"/>
  <c r="BM745" i="1"/>
  <c r="BL745" i="1"/>
  <c r="BK745" i="1"/>
  <c r="BJ745" i="1"/>
  <c r="BI745" i="1"/>
  <c r="BH745" i="1"/>
  <c r="BG745" i="1"/>
  <c r="BF745" i="1"/>
  <c r="BE745" i="1"/>
  <c r="BD745" i="1"/>
  <c r="BC745" i="1"/>
  <c r="BB745" i="1"/>
  <c r="BA745" i="1"/>
  <c r="AZ745" i="1"/>
  <c r="AY745" i="1"/>
  <c r="AX745" i="1"/>
  <c r="AW745" i="1"/>
  <c r="AT745" i="1" s="1"/>
  <c r="K745" i="1" s="1"/>
  <c r="AV745" i="1"/>
  <c r="AU745" i="1"/>
  <c r="AS745" i="1"/>
  <c r="AR745" i="1"/>
  <c r="M745" i="1" s="1"/>
  <c r="AQ745" i="1"/>
  <c r="AO745" i="1"/>
  <c r="AN745" i="1"/>
  <c r="AP745" i="1" s="1"/>
  <c r="AM745" i="1"/>
  <c r="AL745" i="1"/>
  <c r="AK745" i="1"/>
  <c r="AJ745" i="1"/>
  <c r="AI745" i="1"/>
  <c r="Q745" i="1"/>
  <c r="CD744" i="1"/>
  <c r="BM744" i="1"/>
  <c r="BL744" i="1"/>
  <c r="BK744" i="1"/>
  <c r="BJ744" i="1"/>
  <c r="BI744" i="1"/>
  <c r="BH744" i="1"/>
  <c r="BG744" i="1"/>
  <c r="BF744" i="1"/>
  <c r="BE744" i="1"/>
  <c r="BD744" i="1"/>
  <c r="BC744" i="1"/>
  <c r="BB744" i="1"/>
  <c r="BA744" i="1"/>
  <c r="AZ744" i="1"/>
  <c r="AY744" i="1"/>
  <c r="AX744" i="1"/>
  <c r="AW744" i="1"/>
  <c r="AV744" i="1"/>
  <c r="AU744" i="1"/>
  <c r="AS744" i="1"/>
  <c r="AR744" i="1"/>
  <c r="M744" i="1" s="1"/>
  <c r="AQ744" i="1"/>
  <c r="AO744" i="1"/>
  <c r="AN744" i="1"/>
  <c r="AP744" i="1" s="1"/>
  <c r="AM744" i="1"/>
  <c r="AL744" i="1"/>
  <c r="AK744" i="1"/>
  <c r="AJ744" i="1"/>
  <c r="AI744" i="1"/>
  <c r="AH744" i="1"/>
  <c r="CD743" i="1"/>
  <c r="BM743" i="1"/>
  <c r="BL743" i="1"/>
  <c r="BK743" i="1"/>
  <c r="BJ743" i="1"/>
  <c r="BI743" i="1"/>
  <c r="BH743" i="1"/>
  <c r="BG743" i="1"/>
  <c r="BF743" i="1"/>
  <c r="BE743" i="1"/>
  <c r="BD743" i="1"/>
  <c r="BC743" i="1"/>
  <c r="BB743" i="1"/>
  <c r="BA743" i="1"/>
  <c r="AZ743" i="1"/>
  <c r="AY743" i="1"/>
  <c r="AX743" i="1"/>
  <c r="AW743" i="1"/>
  <c r="AV743" i="1"/>
  <c r="AU743" i="1"/>
  <c r="AS743" i="1"/>
  <c r="AR743" i="1"/>
  <c r="M743" i="1" s="1"/>
  <c r="AQ743" i="1"/>
  <c r="AO743" i="1"/>
  <c r="AN743" i="1"/>
  <c r="AP743" i="1" s="1"/>
  <c r="AM743" i="1"/>
  <c r="AL743" i="1"/>
  <c r="AK743" i="1"/>
  <c r="AJ743" i="1"/>
  <c r="AI743" i="1"/>
  <c r="CD742" i="1"/>
  <c r="BM742" i="1"/>
  <c r="BL742" i="1"/>
  <c r="BK742" i="1"/>
  <c r="BJ742" i="1"/>
  <c r="BI742" i="1"/>
  <c r="BH742" i="1"/>
  <c r="BG742" i="1"/>
  <c r="BF742" i="1"/>
  <c r="BE742" i="1"/>
  <c r="BD742" i="1"/>
  <c r="BC742" i="1"/>
  <c r="BB742" i="1"/>
  <c r="BA742" i="1"/>
  <c r="AZ742" i="1"/>
  <c r="AY742" i="1"/>
  <c r="AX742" i="1"/>
  <c r="AW742" i="1"/>
  <c r="AV742" i="1"/>
  <c r="AU742" i="1"/>
  <c r="AS742" i="1"/>
  <c r="AR742" i="1"/>
  <c r="M742" i="1" s="1"/>
  <c r="AQ742" i="1"/>
  <c r="AO742" i="1"/>
  <c r="AN742" i="1"/>
  <c r="AP742" i="1" s="1"/>
  <c r="AM742" i="1"/>
  <c r="AL742" i="1"/>
  <c r="AK742" i="1"/>
  <c r="AJ742" i="1"/>
  <c r="AI742" i="1"/>
  <c r="CD741" i="1"/>
  <c r="BM741" i="1"/>
  <c r="BL741" i="1"/>
  <c r="BK741" i="1"/>
  <c r="BJ741" i="1"/>
  <c r="BI741" i="1"/>
  <c r="BH741" i="1"/>
  <c r="BG741" i="1"/>
  <c r="BF741" i="1"/>
  <c r="BE741" i="1"/>
  <c r="BD741" i="1"/>
  <c r="BC741" i="1"/>
  <c r="BB741" i="1"/>
  <c r="BA741" i="1"/>
  <c r="AZ741" i="1"/>
  <c r="AY741" i="1"/>
  <c r="AX741" i="1"/>
  <c r="AW741" i="1"/>
  <c r="AV741" i="1"/>
  <c r="AU741" i="1"/>
  <c r="AS741" i="1"/>
  <c r="AR741" i="1"/>
  <c r="M741" i="1" s="1"/>
  <c r="AQ741" i="1"/>
  <c r="AO741" i="1"/>
  <c r="AN741" i="1"/>
  <c r="AP741" i="1" s="1"/>
  <c r="AM741" i="1"/>
  <c r="AL741" i="1"/>
  <c r="AK741" i="1"/>
  <c r="AJ741" i="1"/>
  <c r="AI741" i="1"/>
  <c r="CD740" i="1"/>
  <c r="BM740" i="1"/>
  <c r="BL740" i="1"/>
  <c r="BK740" i="1"/>
  <c r="BJ740" i="1"/>
  <c r="BI740" i="1"/>
  <c r="BH740" i="1"/>
  <c r="BG740" i="1"/>
  <c r="BF740" i="1"/>
  <c r="BE740" i="1"/>
  <c r="BD740" i="1"/>
  <c r="BC740" i="1"/>
  <c r="BB740" i="1"/>
  <c r="BA740" i="1"/>
  <c r="AZ740" i="1"/>
  <c r="AY740" i="1"/>
  <c r="AX740" i="1"/>
  <c r="AW740" i="1"/>
  <c r="AV740" i="1"/>
  <c r="AU740" i="1"/>
  <c r="AS740" i="1"/>
  <c r="AR740" i="1"/>
  <c r="M740" i="1" s="1"/>
  <c r="AQ740" i="1"/>
  <c r="AO740" i="1"/>
  <c r="AN740" i="1"/>
  <c r="AP740" i="1" s="1"/>
  <c r="AM740" i="1"/>
  <c r="AL740" i="1"/>
  <c r="AK740" i="1"/>
  <c r="AJ740" i="1"/>
  <c r="AI740" i="1"/>
  <c r="CD739" i="1"/>
  <c r="BM739" i="1"/>
  <c r="BL739" i="1"/>
  <c r="BK739" i="1"/>
  <c r="BJ739" i="1"/>
  <c r="BI739" i="1"/>
  <c r="BH739" i="1"/>
  <c r="BG739" i="1"/>
  <c r="BF739" i="1"/>
  <c r="BE739" i="1"/>
  <c r="BD739" i="1"/>
  <c r="BC739" i="1"/>
  <c r="BB739" i="1"/>
  <c r="BA739" i="1"/>
  <c r="AZ739" i="1"/>
  <c r="AY739" i="1"/>
  <c r="AX739" i="1"/>
  <c r="AW739" i="1"/>
  <c r="AV739" i="1"/>
  <c r="AU739" i="1"/>
  <c r="AS739" i="1"/>
  <c r="AR739" i="1"/>
  <c r="M739" i="1" s="1"/>
  <c r="AQ739" i="1"/>
  <c r="AO739" i="1"/>
  <c r="AN739" i="1"/>
  <c r="AP739" i="1" s="1"/>
  <c r="AM739" i="1"/>
  <c r="AL739" i="1"/>
  <c r="AK739" i="1"/>
  <c r="AJ739" i="1"/>
  <c r="AI739" i="1"/>
  <c r="CD738" i="1"/>
  <c r="BM738" i="1"/>
  <c r="BL738" i="1"/>
  <c r="BK738" i="1"/>
  <c r="BJ738" i="1"/>
  <c r="BI738" i="1"/>
  <c r="BH738" i="1"/>
  <c r="BG738" i="1"/>
  <c r="BF738" i="1"/>
  <c r="BE738" i="1"/>
  <c r="BD738" i="1"/>
  <c r="BC738" i="1"/>
  <c r="BB738" i="1"/>
  <c r="BA738" i="1"/>
  <c r="AZ738" i="1"/>
  <c r="AY738" i="1"/>
  <c r="AX738" i="1"/>
  <c r="AW738" i="1"/>
  <c r="AV738" i="1"/>
  <c r="AU738" i="1"/>
  <c r="AS738" i="1"/>
  <c r="AR738" i="1"/>
  <c r="M738" i="1" s="1"/>
  <c r="AQ738" i="1"/>
  <c r="AO738" i="1"/>
  <c r="AN738" i="1"/>
  <c r="AP738" i="1" s="1"/>
  <c r="AM738" i="1"/>
  <c r="AL738" i="1"/>
  <c r="AK738" i="1"/>
  <c r="AJ738" i="1"/>
  <c r="AI738" i="1"/>
  <c r="Q738" i="1"/>
  <c r="CD737" i="1"/>
  <c r="BM737" i="1"/>
  <c r="BL737" i="1"/>
  <c r="BK737" i="1"/>
  <c r="BJ737" i="1"/>
  <c r="BI737" i="1"/>
  <c r="BH737" i="1"/>
  <c r="BG737" i="1"/>
  <c r="BF737" i="1"/>
  <c r="BE737" i="1"/>
  <c r="BD737" i="1"/>
  <c r="BC737" i="1"/>
  <c r="BB737" i="1"/>
  <c r="BA737" i="1"/>
  <c r="AZ737" i="1"/>
  <c r="AY737" i="1"/>
  <c r="AX737" i="1"/>
  <c r="AW737" i="1"/>
  <c r="AV737" i="1"/>
  <c r="AU737" i="1"/>
  <c r="AS737" i="1"/>
  <c r="AR737" i="1"/>
  <c r="M737" i="1" s="1"/>
  <c r="AQ737" i="1"/>
  <c r="AO737" i="1"/>
  <c r="AN737" i="1"/>
  <c r="AP737" i="1" s="1"/>
  <c r="AM737" i="1"/>
  <c r="AL737" i="1"/>
  <c r="AK737" i="1"/>
  <c r="AJ737" i="1"/>
  <c r="AI737" i="1"/>
  <c r="CD736" i="1"/>
  <c r="BM736" i="1"/>
  <c r="BL736" i="1"/>
  <c r="BK736" i="1"/>
  <c r="BJ736" i="1"/>
  <c r="BI736" i="1"/>
  <c r="BH736" i="1"/>
  <c r="BG736" i="1"/>
  <c r="BF736" i="1"/>
  <c r="BE736" i="1"/>
  <c r="BD736" i="1"/>
  <c r="BC736" i="1"/>
  <c r="BB736" i="1"/>
  <c r="BA736" i="1"/>
  <c r="AZ736" i="1"/>
  <c r="AY736" i="1"/>
  <c r="AX736" i="1"/>
  <c r="AW736" i="1"/>
  <c r="AV736" i="1"/>
  <c r="AU736" i="1"/>
  <c r="AS736" i="1"/>
  <c r="AR736" i="1"/>
  <c r="M736" i="1" s="1"/>
  <c r="AQ736" i="1"/>
  <c r="AO736" i="1"/>
  <c r="AN736" i="1"/>
  <c r="AP736" i="1" s="1"/>
  <c r="AM736" i="1"/>
  <c r="AL736" i="1"/>
  <c r="AK736" i="1"/>
  <c r="AJ736" i="1"/>
  <c r="AI736" i="1"/>
  <c r="CD735" i="1"/>
  <c r="BM735" i="1"/>
  <c r="BL735" i="1"/>
  <c r="BK735" i="1"/>
  <c r="BJ735" i="1"/>
  <c r="BI735" i="1"/>
  <c r="BH735" i="1"/>
  <c r="BG735" i="1"/>
  <c r="BF735" i="1"/>
  <c r="BE735" i="1"/>
  <c r="BD735" i="1"/>
  <c r="BC735" i="1"/>
  <c r="BB735" i="1"/>
  <c r="BA735" i="1"/>
  <c r="AZ735" i="1"/>
  <c r="AY735" i="1"/>
  <c r="AX735" i="1"/>
  <c r="AW735" i="1"/>
  <c r="AV735" i="1"/>
  <c r="AU735" i="1"/>
  <c r="AS735" i="1"/>
  <c r="AR735" i="1"/>
  <c r="M735" i="1" s="1"/>
  <c r="AQ735" i="1"/>
  <c r="AO735" i="1"/>
  <c r="AN735" i="1"/>
  <c r="AP735" i="1" s="1"/>
  <c r="AM735" i="1"/>
  <c r="AL735" i="1"/>
  <c r="AK735" i="1"/>
  <c r="AJ735" i="1"/>
  <c r="AI735" i="1"/>
  <c r="CD734" i="1"/>
  <c r="BM734" i="1"/>
  <c r="BL734" i="1"/>
  <c r="BK734" i="1"/>
  <c r="BJ734" i="1"/>
  <c r="BI734" i="1"/>
  <c r="BH734" i="1"/>
  <c r="BG734" i="1"/>
  <c r="BF734" i="1"/>
  <c r="BE734" i="1"/>
  <c r="BD734" i="1"/>
  <c r="BC734" i="1"/>
  <c r="BB734" i="1"/>
  <c r="BA734" i="1"/>
  <c r="AZ734" i="1"/>
  <c r="AY734" i="1"/>
  <c r="AX734" i="1"/>
  <c r="AW734" i="1"/>
  <c r="AV734" i="1"/>
  <c r="AU734" i="1"/>
  <c r="AS734" i="1"/>
  <c r="AR734" i="1"/>
  <c r="M734" i="1" s="1"/>
  <c r="AQ734" i="1"/>
  <c r="AO734" i="1"/>
  <c r="AN734" i="1"/>
  <c r="AP734" i="1" s="1"/>
  <c r="AM734" i="1"/>
  <c r="AL734" i="1"/>
  <c r="AK734" i="1"/>
  <c r="AJ734" i="1"/>
  <c r="AI734" i="1"/>
  <c r="Q734" i="1"/>
  <c r="CD733" i="1"/>
  <c r="BM733" i="1"/>
  <c r="BL733" i="1"/>
  <c r="BK733" i="1"/>
  <c r="BJ733" i="1"/>
  <c r="BI733" i="1"/>
  <c r="BH733" i="1"/>
  <c r="BG733" i="1"/>
  <c r="BF733" i="1"/>
  <c r="BE733" i="1"/>
  <c r="BD733" i="1"/>
  <c r="BC733" i="1"/>
  <c r="BB733" i="1"/>
  <c r="BA733" i="1"/>
  <c r="AZ733" i="1"/>
  <c r="AY733" i="1"/>
  <c r="AX733" i="1"/>
  <c r="AW733" i="1"/>
  <c r="AT733" i="1" s="1"/>
  <c r="K733" i="1" s="1"/>
  <c r="AV733" i="1"/>
  <c r="AU733" i="1"/>
  <c r="AS733" i="1"/>
  <c r="AR733" i="1"/>
  <c r="M733" i="1" s="1"/>
  <c r="AQ733" i="1"/>
  <c r="AO733" i="1"/>
  <c r="AN733" i="1"/>
  <c r="AP733" i="1" s="1"/>
  <c r="AM733" i="1"/>
  <c r="AL733" i="1"/>
  <c r="AK733" i="1"/>
  <c r="AJ733" i="1"/>
  <c r="AI733" i="1"/>
  <c r="AH733" i="1"/>
  <c r="CD732" i="1"/>
  <c r="BM732" i="1"/>
  <c r="BL732" i="1"/>
  <c r="BK732" i="1"/>
  <c r="BJ732" i="1"/>
  <c r="BI732" i="1"/>
  <c r="BH732" i="1"/>
  <c r="BG732" i="1"/>
  <c r="BF732" i="1"/>
  <c r="BE732" i="1"/>
  <c r="BD732" i="1"/>
  <c r="BC732" i="1"/>
  <c r="BB732" i="1"/>
  <c r="BA732" i="1"/>
  <c r="AZ732" i="1"/>
  <c r="AY732" i="1"/>
  <c r="AX732" i="1"/>
  <c r="AW732" i="1"/>
  <c r="AT732" i="1" s="1"/>
  <c r="K732" i="1" s="1"/>
  <c r="AV732" i="1"/>
  <c r="AU732" i="1"/>
  <c r="AS732" i="1"/>
  <c r="AR732" i="1"/>
  <c r="M732" i="1" s="1"/>
  <c r="AQ732" i="1"/>
  <c r="AO732" i="1"/>
  <c r="AN732" i="1"/>
  <c r="AP732" i="1" s="1"/>
  <c r="AM732" i="1"/>
  <c r="AL732" i="1"/>
  <c r="AK732" i="1"/>
  <c r="AJ732" i="1"/>
  <c r="AI732" i="1"/>
  <c r="CD731" i="1"/>
  <c r="BM731" i="1"/>
  <c r="BL731" i="1"/>
  <c r="BK731" i="1"/>
  <c r="BJ731" i="1"/>
  <c r="BI731" i="1"/>
  <c r="BH731" i="1"/>
  <c r="BG731" i="1"/>
  <c r="BF731" i="1"/>
  <c r="BE731" i="1"/>
  <c r="BD731" i="1"/>
  <c r="BC731" i="1"/>
  <c r="BB731" i="1"/>
  <c r="BA731" i="1"/>
  <c r="AZ731" i="1"/>
  <c r="AY731" i="1"/>
  <c r="AX731" i="1"/>
  <c r="AW731" i="1"/>
  <c r="AT731" i="1" s="1"/>
  <c r="K731" i="1" s="1"/>
  <c r="AV731" i="1"/>
  <c r="AU731" i="1"/>
  <c r="AS731" i="1"/>
  <c r="AR731" i="1"/>
  <c r="M731" i="1" s="1"/>
  <c r="AQ731" i="1"/>
  <c r="AO731" i="1"/>
  <c r="AN731" i="1"/>
  <c r="AP731" i="1" s="1"/>
  <c r="AM731" i="1"/>
  <c r="AL731" i="1"/>
  <c r="AK731" i="1"/>
  <c r="AJ731" i="1"/>
  <c r="AI731" i="1"/>
  <c r="CD730" i="1"/>
  <c r="BM730" i="1"/>
  <c r="BL730" i="1"/>
  <c r="BK730" i="1"/>
  <c r="BJ730" i="1"/>
  <c r="BI730" i="1"/>
  <c r="BH730" i="1"/>
  <c r="BG730" i="1"/>
  <c r="BF730" i="1"/>
  <c r="BE730" i="1"/>
  <c r="BD730" i="1"/>
  <c r="BC730" i="1"/>
  <c r="BB730" i="1"/>
  <c r="BA730" i="1"/>
  <c r="AZ730" i="1"/>
  <c r="AY730" i="1"/>
  <c r="AX730" i="1"/>
  <c r="AW730" i="1"/>
  <c r="AT730" i="1" s="1"/>
  <c r="K730" i="1" s="1"/>
  <c r="AV730" i="1"/>
  <c r="AU730" i="1"/>
  <c r="AS730" i="1"/>
  <c r="AR730" i="1"/>
  <c r="M730" i="1" s="1"/>
  <c r="AQ730" i="1"/>
  <c r="AO730" i="1"/>
  <c r="AN730" i="1"/>
  <c r="AP730" i="1" s="1"/>
  <c r="AM730" i="1"/>
  <c r="AL730" i="1"/>
  <c r="AK730" i="1"/>
  <c r="AJ730" i="1"/>
  <c r="AI730" i="1"/>
  <c r="CD729" i="1"/>
  <c r="BM729" i="1"/>
  <c r="BL729" i="1"/>
  <c r="BK729" i="1"/>
  <c r="BJ729" i="1"/>
  <c r="BI729" i="1"/>
  <c r="BH729" i="1"/>
  <c r="BG729" i="1"/>
  <c r="BF729" i="1"/>
  <c r="BE729" i="1"/>
  <c r="BD729" i="1"/>
  <c r="BC729" i="1"/>
  <c r="BB729" i="1"/>
  <c r="BA729" i="1"/>
  <c r="AZ729" i="1"/>
  <c r="AY729" i="1"/>
  <c r="AX729" i="1"/>
  <c r="AW729" i="1"/>
  <c r="AT729" i="1" s="1"/>
  <c r="K729" i="1" s="1"/>
  <c r="AV729" i="1"/>
  <c r="AU729" i="1"/>
  <c r="AS729" i="1"/>
  <c r="AR729" i="1"/>
  <c r="M729" i="1" s="1"/>
  <c r="AQ729" i="1"/>
  <c r="AO729" i="1"/>
  <c r="AN729" i="1"/>
  <c r="AP729" i="1" s="1"/>
  <c r="AM729" i="1"/>
  <c r="AL729" i="1"/>
  <c r="AK729" i="1"/>
  <c r="AJ729" i="1"/>
  <c r="AI729" i="1"/>
  <c r="CD728" i="1"/>
  <c r="BM728" i="1"/>
  <c r="BL728" i="1"/>
  <c r="BK728" i="1"/>
  <c r="BJ728" i="1"/>
  <c r="BI728" i="1"/>
  <c r="BH728" i="1"/>
  <c r="BG728" i="1"/>
  <c r="BF728" i="1"/>
  <c r="BE728" i="1"/>
  <c r="BD728" i="1"/>
  <c r="BC728" i="1"/>
  <c r="BB728" i="1"/>
  <c r="BA728" i="1"/>
  <c r="AZ728" i="1"/>
  <c r="AY728" i="1"/>
  <c r="AX728" i="1"/>
  <c r="AW728" i="1"/>
  <c r="AT728" i="1" s="1"/>
  <c r="K728" i="1" s="1"/>
  <c r="AV728" i="1"/>
  <c r="AU728" i="1"/>
  <c r="AS728" i="1"/>
  <c r="AR728" i="1"/>
  <c r="M728" i="1" s="1"/>
  <c r="AQ728" i="1"/>
  <c r="AO728" i="1"/>
  <c r="AN728" i="1"/>
  <c r="AP728" i="1" s="1"/>
  <c r="AM728" i="1"/>
  <c r="AL728" i="1"/>
  <c r="AK728" i="1"/>
  <c r="AJ728" i="1"/>
  <c r="AI728" i="1"/>
  <c r="CD727" i="1"/>
  <c r="BM727" i="1"/>
  <c r="BL727" i="1"/>
  <c r="BK727" i="1"/>
  <c r="BJ727" i="1"/>
  <c r="BI727" i="1"/>
  <c r="BH727" i="1"/>
  <c r="BG727" i="1"/>
  <c r="BF727" i="1"/>
  <c r="BE727" i="1"/>
  <c r="BD727" i="1"/>
  <c r="BC727" i="1"/>
  <c r="BB727" i="1"/>
  <c r="BA727" i="1"/>
  <c r="AZ727" i="1"/>
  <c r="AY727" i="1"/>
  <c r="AX727" i="1"/>
  <c r="AW727" i="1"/>
  <c r="AT727" i="1" s="1"/>
  <c r="K727" i="1" s="1"/>
  <c r="AV727" i="1"/>
  <c r="AU727" i="1"/>
  <c r="AS727" i="1"/>
  <c r="AR727" i="1"/>
  <c r="M727" i="1" s="1"/>
  <c r="AQ727" i="1"/>
  <c r="AO727" i="1"/>
  <c r="AN727" i="1"/>
  <c r="AP727" i="1" s="1"/>
  <c r="AM727" i="1"/>
  <c r="AL727" i="1"/>
  <c r="AK727" i="1"/>
  <c r="AJ727" i="1"/>
  <c r="AI727" i="1"/>
  <c r="Q727" i="1"/>
  <c r="CD726" i="1"/>
  <c r="BM726" i="1"/>
  <c r="BL726" i="1"/>
  <c r="BK726" i="1"/>
  <c r="BJ726" i="1"/>
  <c r="BI726" i="1"/>
  <c r="BH726" i="1"/>
  <c r="BG726" i="1"/>
  <c r="BF726" i="1"/>
  <c r="BE726" i="1"/>
  <c r="BD726" i="1"/>
  <c r="BC726" i="1"/>
  <c r="BB726" i="1"/>
  <c r="BA726" i="1"/>
  <c r="AZ726" i="1"/>
  <c r="AY726" i="1"/>
  <c r="AX726" i="1"/>
  <c r="AW726" i="1"/>
  <c r="AT726" i="1" s="1"/>
  <c r="K726" i="1" s="1"/>
  <c r="AV726" i="1"/>
  <c r="AU726" i="1"/>
  <c r="AS726" i="1"/>
  <c r="AR726" i="1"/>
  <c r="M726" i="1" s="1"/>
  <c r="AQ726" i="1"/>
  <c r="AO726" i="1"/>
  <c r="AN726" i="1"/>
  <c r="AP726" i="1" s="1"/>
  <c r="AM726" i="1"/>
  <c r="AL726" i="1"/>
  <c r="AK726" i="1"/>
  <c r="AJ726" i="1"/>
  <c r="AI726" i="1"/>
  <c r="Q726" i="1"/>
  <c r="CD725" i="1"/>
  <c r="BM725" i="1"/>
  <c r="BL725" i="1"/>
  <c r="BK725" i="1"/>
  <c r="BJ725" i="1"/>
  <c r="BI725" i="1"/>
  <c r="BH725" i="1"/>
  <c r="BG725" i="1"/>
  <c r="BF725" i="1"/>
  <c r="BE725" i="1"/>
  <c r="BD725" i="1"/>
  <c r="BC725" i="1"/>
  <c r="BB725" i="1"/>
  <c r="BA725" i="1"/>
  <c r="AZ725" i="1"/>
  <c r="AY725" i="1"/>
  <c r="AX725" i="1"/>
  <c r="AW725" i="1"/>
  <c r="AV725" i="1"/>
  <c r="AU725" i="1"/>
  <c r="AS725" i="1"/>
  <c r="AR725" i="1"/>
  <c r="M725" i="1" s="1"/>
  <c r="AQ725" i="1"/>
  <c r="AO725" i="1"/>
  <c r="AN725" i="1"/>
  <c r="AP725" i="1" s="1"/>
  <c r="AM725" i="1"/>
  <c r="AL725" i="1"/>
  <c r="AK725" i="1"/>
  <c r="AJ725" i="1"/>
  <c r="AI725" i="1"/>
  <c r="CD724" i="1"/>
  <c r="BM724" i="1"/>
  <c r="BL724" i="1"/>
  <c r="BK724" i="1"/>
  <c r="BJ724" i="1"/>
  <c r="BI724" i="1"/>
  <c r="BH724" i="1"/>
  <c r="BG724" i="1"/>
  <c r="BF724" i="1"/>
  <c r="BE724" i="1"/>
  <c r="BD724" i="1"/>
  <c r="BC724" i="1"/>
  <c r="BB724" i="1"/>
  <c r="BA724" i="1"/>
  <c r="AZ724" i="1"/>
  <c r="AY724" i="1"/>
  <c r="AX724" i="1"/>
  <c r="AW724" i="1"/>
  <c r="AT724" i="1" s="1"/>
  <c r="K724" i="1" s="1"/>
  <c r="AV724" i="1"/>
  <c r="AU724" i="1"/>
  <c r="AS724" i="1"/>
  <c r="AR724" i="1"/>
  <c r="M724" i="1" s="1"/>
  <c r="AQ724" i="1"/>
  <c r="AO724" i="1"/>
  <c r="AN724" i="1"/>
  <c r="AP724" i="1" s="1"/>
  <c r="AM724" i="1"/>
  <c r="AL724" i="1"/>
  <c r="AK724" i="1"/>
  <c r="AJ724" i="1"/>
  <c r="AI724" i="1"/>
  <c r="Q724" i="1"/>
  <c r="CD723" i="1"/>
  <c r="BM723" i="1"/>
  <c r="BL723" i="1"/>
  <c r="BK723" i="1"/>
  <c r="BJ723" i="1"/>
  <c r="BI723" i="1"/>
  <c r="BH723" i="1"/>
  <c r="BG723" i="1"/>
  <c r="BF723" i="1"/>
  <c r="BE723" i="1"/>
  <c r="BD723" i="1"/>
  <c r="BC723" i="1"/>
  <c r="BB723" i="1"/>
  <c r="BA723" i="1"/>
  <c r="AZ723" i="1"/>
  <c r="AY723" i="1"/>
  <c r="AX723" i="1"/>
  <c r="AW723" i="1"/>
  <c r="AV723" i="1"/>
  <c r="AU723" i="1"/>
  <c r="AS723" i="1"/>
  <c r="AR723" i="1"/>
  <c r="M723" i="1" s="1"/>
  <c r="AQ723" i="1"/>
  <c r="AO723" i="1"/>
  <c r="AN723" i="1"/>
  <c r="AP723" i="1" s="1"/>
  <c r="AM723" i="1"/>
  <c r="AL723" i="1"/>
  <c r="AK723" i="1"/>
  <c r="AJ723" i="1"/>
  <c r="AI723" i="1"/>
  <c r="AH723" i="1"/>
  <c r="BM722" i="1"/>
  <c r="BL722" i="1"/>
  <c r="BK722" i="1"/>
  <c r="BJ722" i="1"/>
  <c r="BI722" i="1"/>
  <c r="BH722" i="1"/>
  <c r="BG722" i="1"/>
  <c r="BF722" i="1"/>
  <c r="BE722" i="1"/>
  <c r="BD722" i="1"/>
  <c r="BC722" i="1"/>
  <c r="BB722" i="1"/>
  <c r="BA722" i="1"/>
  <c r="AZ722" i="1"/>
  <c r="AY722" i="1"/>
  <c r="AX722" i="1"/>
  <c r="AW722" i="1"/>
  <c r="AT722" i="1" s="1"/>
  <c r="K722" i="1" s="1"/>
  <c r="AV722" i="1"/>
  <c r="AU722" i="1"/>
  <c r="AS722" i="1"/>
  <c r="AR722" i="1"/>
  <c r="M722" i="1" s="1"/>
  <c r="AQ722" i="1"/>
  <c r="AO722" i="1"/>
  <c r="AN722" i="1"/>
  <c r="AP722" i="1" s="1"/>
  <c r="AM722" i="1"/>
  <c r="AL722" i="1"/>
  <c r="AK722" i="1"/>
  <c r="AJ722" i="1"/>
  <c r="AI722" i="1"/>
  <c r="Q722" i="1"/>
  <c r="CD721" i="1"/>
  <c r="BM721" i="1"/>
  <c r="BL721" i="1"/>
  <c r="BK721" i="1"/>
  <c r="BJ721" i="1"/>
  <c r="BI721" i="1"/>
  <c r="BH721" i="1"/>
  <c r="BG721" i="1"/>
  <c r="BF721" i="1"/>
  <c r="BE721" i="1"/>
  <c r="BD721" i="1"/>
  <c r="BC721" i="1"/>
  <c r="BB721" i="1"/>
  <c r="BA721" i="1"/>
  <c r="AZ721" i="1"/>
  <c r="AY721" i="1"/>
  <c r="AX721" i="1"/>
  <c r="AW721" i="1"/>
  <c r="AV721" i="1"/>
  <c r="AU721" i="1"/>
  <c r="AS721" i="1"/>
  <c r="AR721" i="1"/>
  <c r="M721" i="1" s="1"/>
  <c r="AQ721" i="1"/>
  <c r="AO721" i="1"/>
  <c r="AN721" i="1"/>
  <c r="AP721" i="1" s="1"/>
  <c r="AM721" i="1"/>
  <c r="AL721" i="1"/>
  <c r="AK721" i="1"/>
  <c r="AJ721" i="1"/>
  <c r="AI721" i="1"/>
  <c r="Q721" i="1"/>
  <c r="CD720" i="1"/>
  <c r="BM720" i="1"/>
  <c r="BL720" i="1"/>
  <c r="BK720" i="1"/>
  <c r="BJ720" i="1"/>
  <c r="BI720" i="1"/>
  <c r="BH720" i="1"/>
  <c r="BG720" i="1"/>
  <c r="BF720" i="1"/>
  <c r="BE720" i="1"/>
  <c r="BD720" i="1"/>
  <c r="BC720" i="1"/>
  <c r="BB720" i="1"/>
  <c r="BA720" i="1"/>
  <c r="AZ720" i="1"/>
  <c r="AY720" i="1"/>
  <c r="AX720" i="1"/>
  <c r="AW720" i="1"/>
  <c r="AT720" i="1" s="1"/>
  <c r="K720" i="1" s="1"/>
  <c r="AV720" i="1"/>
  <c r="AU720" i="1"/>
  <c r="AS720" i="1"/>
  <c r="AR720" i="1"/>
  <c r="M720" i="1" s="1"/>
  <c r="AQ720" i="1"/>
  <c r="AO720" i="1"/>
  <c r="AN720" i="1"/>
  <c r="AP720" i="1" s="1"/>
  <c r="AM720" i="1"/>
  <c r="AL720" i="1"/>
  <c r="AK720" i="1"/>
  <c r="AJ720" i="1"/>
  <c r="AI720" i="1"/>
  <c r="Q720" i="1"/>
  <c r="CD719" i="1"/>
  <c r="BM719" i="1"/>
  <c r="BL719" i="1"/>
  <c r="BK719" i="1"/>
  <c r="BJ719" i="1"/>
  <c r="BI719" i="1"/>
  <c r="BH719" i="1"/>
  <c r="BG719" i="1"/>
  <c r="BF719" i="1"/>
  <c r="BE719" i="1"/>
  <c r="BD719" i="1"/>
  <c r="BC719" i="1"/>
  <c r="BB719" i="1"/>
  <c r="BA719" i="1"/>
  <c r="AZ719" i="1"/>
  <c r="AY719" i="1"/>
  <c r="AX719" i="1"/>
  <c r="AW719" i="1"/>
  <c r="AT719" i="1" s="1"/>
  <c r="K719" i="1" s="1"/>
  <c r="AV719" i="1"/>
  <c r="AU719" i="1"/>
  <c r="AS719" i="1"/>
  <c r="AR719" i="1"/>
  <c r="M719" i="1" s="1"/>
  <c r="AQ719" i="1"/>
  <c r="AO719" i="1"/>
  <c r="AN719" i="1"/>
  <c r="AP719" i="1" s="1"/>
  <c r="AM719" i="1"/>
  <c r="AL719" i="1"/>
  <c r="AK719" i="1"/>
  <c r="AJ719" i="1"/>
  <c r="AI719" i="1"/>
  <c r="CD718" i="1"/>
  <c r="BM718" i="1"/>
  <c r="BL718" i="1"/>
  <c r="BK718" i="1"/>
  <c r="BJ718" i="1"/>
  <c r="BI718" i="1"/>
  <c r="BH718" i="1"/>
  <c r="BG718" i="1"/>
  <c r="BF718" i="1"/>
  <c r="BE718" i="1"/>
  <c r="BD718" i="1"/>
  <c r="BC718" i="1"/>
  <c r="BB718" i="1"/>
  <c r="BA718" i="1"/>
  <c r="AZ718" i="1"/>
  <c r="AY718" i="1"/>
  <c r="AX718" i="1"/>
  <c r="AW718" i="1"/>
  <c r="AT718" i="1" s="1"/>
  <c r="K718" i="1" s="1"/>
  <c r="AV718" i="1"/>
  <c r="AU718" i="1"/>
  <c r="AS718" i="1"/>
  <c r="AR718" i="1"/>
  <c r="M718" i="1" s="1"/>
  <c r="AQ718" i="1"/>
  <c r="AO718" i="1"/>
  <c r="AN718" i="1"/>
  <c r="AP718" i="1" s="1"/>
  <c r="AM718" i="1"/>
  <c r="AL718" i="1"/>
  <c r="AK718" i="1"/>
  <c r="AJ718" i="1"/>
  <c r="AI718" i="1"/>
  <c r="CD717" i="1"/>
  <c r="BM717" i="1"/>
  <c r="BL717" i="1"/>
  <c r="BK717" i="1"/>
  <c r="BJ717" i="1"/>
  <c r="BI717" i="1"/>
  <c r="BH717" i="1"/>
  <c r="BG717" i="1"/>
  <c r="BF717" i="1"/>
  <c r="BE717" i="1"/>
  <c r="BD717" i="1"/>
  <c r="BC717" i="1"/>
  <c r="BB717" i="1"/>
  <c r="BA717" i="1"/>
  <c r="AZ717" i="1"/>
  <c r="AY717" i="1"/>
  <c r="AX717" i="1"/>
  <c r="AW717" i="1"/>
  <c r="AT717" i="1" s="1"/>
  <c r="K717" i="1" s="1"/>
  <c r="AV717" i="1"/>
  <c r="AU717" i="1"/>
  <c r="AS717" i="1"/>
  <c r="AR717" i="1"/>
  <c r="M717" i="1" s="1"/>
  <c r="AQ717" i="1"/>
  <c r="AO717" i="1"/>
  <c r="AN717" i="1"/>
  <c r="AP717" i="1" s="1"/>
  <c r="AM717" i="1"/>
  <c r="AL717" i="1"/>
  <c r="AK717" i="1"/>
  <c r="AJ717" i="1"/>
  <c r="AI717" i="1"/>
  <c r="CD716" i="1"/>
  <c r="BM716" i="1"/>
  <c r="BL716" i="1"/>
  <c r="BK716" i="1"/>
  <c r="BJ716" i="1"/>
  <c r="BI716" i="1"/>
  <c r="BH716" i="1"/>
  <c r="BG716" i="1"/>
  <c r="BF716" i="1"/>
  <c r="BE716" i="1"/>
  <c r="BD716" i="1"/>
  <c r="BC716" i="1"/>
  <c r="BB716" i="1"/>
  <c r="BA716" i="1"/>
  <c r="AZ716" i="1"/>
  <c r="AY716" i="1"/>
  <c r="AX716" i="1"/>
  <c r="AW716" i="1"/>
  <c r="AT716" i="1" s="1"/>
  <c r="K716" i="1" s="1"/>
  <c r="AV716" i="1"/>
  <c r="AU716" i="1"/>
  <c r="AS716" i="1"/>
  <c r="AR716" i="1"/>
  <c r="M716" i="1" s="1"/>
  <c r="AQ716" i="1"/>
  <c r="AO716" i="1"/>
  <c r="AN716" i="1"/>
  <c r="AP716" i="1" s="1"/>
  <c r="AM716" i="1"/>
  <c r="AL716" i="1"/>
  <c r="AK716" i="1"/>
  <c r="AJ716" i="1"/>
  <c r="AI716" i="1"/>
  <c r="Q716" i="1"/>
  <c r="CD715" i="1"/>
  <c r="BM715" i="1"/>
  <c r="BL715" i="1"/>
  <c r="BK715" i="1"/>
  <c r="BJ715" i="1"/>
  <c r="BI715" i="1"/>
  <c r="BH715" i="1"/>
  <c r="BG715" i="1"/>
  <c r="BF715" i="1"/>
  <c r="BE715" i="1"/>
  <c r="BD715" i="1"/>
  <c r="BC715" i="1"/>
  <c r="BB715" i="1"/>
  <c r="BA715" i="1"/>
  <c r="AZ715" i="1"/>
  <c r="AY715" i="1"/>
  <c r="AX715" i="1"/>
  <c r="AW715" i="1"/>
  <c r="AT715" i="1" s="1"/>
  <c r="K715" i="1" s="1"/>
  <c r="AV715" i="1"/>
  <c r="AU715" i="1"/>
  <c r="AS715" i="1"/>
  <c r="AR715" i="1"/>
  <c r="M715" i="1" s="1"/>
  <c r="AQ715" i="1"/>
  <c r="AO715" i="1"/>
  <c r="AN715" i="1"/>
  <c r="AP715" i="1" s="1"/>
  <c r="AM715" i="1"/>
  <c r="AL715" i="1"/>
  <c r="AK715" i="1"/>
  <c r="AJ715" i="1"/>
  <c r="AI715" i="1"/>
  <c r="CD714" i="1"/>
  <c r="BM714" i="1"/>
  <c r="BL714" i="1"/>
  <c r="BK714" i="1"/>
  <c r="BJ714" i="1"/>
  <c r="BI714" i="1"/>
  <c r="BH714" i="1"/>
  <c r="BG714" i="1"/>
  <c r="BF714" i="1"/>
  <c r="BE714" i="1"/>
  <c r="BD714" i="1"/>
  <c r="BC714" i="1"/>
  <c r="BB714" i="1"/>
  <c r="BA714" i="1"/>
  <c r="AZ714" i="1"/>
  <c r="AY714" i="1"/>
  <c r="AX714" i="1"/>
  <c r="AW714" i="1"/>
  <c r="AT714" i="1" s="1"/>
  <c r="K714" i="1" s="1"/>
  <c r="AV714" i="1"/>
  <c r="AU714" i="1"/>
  <c r="AS714" i="1"/>
  <c r="AR714" i="1"/>
  <c r="M714" i="1" s="1"/>
  <c r="AQ714" i="1"/>
  <c r="AO714" i="1"/>
  <c r="AN714" i="1"/>
  <c r="AP714" i="1" s="1"/>
  <c r="AM714" i="1"/>
  <c r="AL714" i="1"/>
  <c r="AK714" i="1"/>
  <c r="AJ714" i="1"/>
  <c r="AI714" i="1"/>
  <c r="Q714" i="1"/>
  <c r="CD713" i="1"/>
  <c r="BM713" i="1"/>
  <c r="BL713" i="1"/>
  <c r="BK713" i="1"/>
  <c r="BJ713" i="1"/>
  <c r="BI713" i="1"/>
  <c r="BH713" i="1"/>
  <c r="BG713" i="1"/>
  <c r="BF713" i="1"/>
  <c r="BE713" i="1"/>
  <c r="BD713" i="1"/>
  <c r="BC713" i="1"/>
  <c r="BB713" i="1"/>
  <c r="BA713" i="1"/>
  <c r="AZ713" i="1"/>
  <c r="AY713" i="1"/>
  <c r="AX713" i="1"/>
  <c r="AW713" i="1"/>
  <c r="AV713" i="1"/>
  <c r="AU713" i="1"/>
  <c r="AS713" i="1"/>
  <c r="AR713" i="1"/>
  <c r="M713" i="1" s="1"/>
  <c r="AQ713" i="1"/>
  <c r="AO713" i="1"/>
  <c r="AN713" i="1"/>
  <c r="AP713" i="1" s="1"/>
  <c r="AM713" i="1"/>
  <c r="AL713" i="1"/>
  <c r="AK713" i="1"/>
  <c r="AJ713" i="1"/>
  <c r="AI713" i="1"/>
  <c r="AH713" i="1"/>
  <c r="Q713" i="1"/>
  <c r="CD712" i="1"/>
  <c r="BM712" i="1"/>
  <c r="BL712" i="1"/>
  <c r="BK712" i="1"/>
  <c r="BJ712" i="1"/>
  <c r="BI712" i="1"/>
  <c r="BH712" i="1"/>
  <c r="BG712" i="1"/>
  <c r="BF712" i="1"/>
  <c r="BE712" i="1"/>
  <c r="BD712" i="1"/>
  <c r="BC712" i="1"/>
  <c r="BB712" i="1"/>
  <c r="BA712" i="1"/>
  <c r="AZ712" i="1"/>
  <c r="AY712" i="1"/>
  <c r="AX712" i="1"/>
  <c r="AW712" i="1"/>
  <c r="AT712" i="1" s="1"/>
  <c r="K712" i="1" s="1"/>
  <c r="AV712" i="1"/>
  <c r="AU712" i="1"/>
  <c r="AS712" i="1"/>
  <c r="AR712" i="1"/>
  <c r="M712" i="1" s="1"/>
  <c r="AQ712" i="1"/>
  <c r="AO712" i="1"/>
  <c r="AN712" i="1"/>
  <c r="AP712" i="1" s="1"/>
  <c r="AM712" i="1"/>
  <c r="AL712" i="1"/>
  <c r="AK712" i="1"/>
  <c r="AJ712" i="1"/>
  <c r="AI712" i="1"/>
  <c r="AH712" i="1"/>
  <c r="CD711" i="1"/>
  <c r="BM711" i="1"/>
  <c r="BL711" i="1"/>
  <c r="BK711" i="1"/>
  <c r="BJ711" i="1"/>
  <c r="BI711" i="1"/>
  <c r="BH711" i="1"/>
  <c r="BG711" i="1"/>
  <c r="BF711" i="1"/>
  <c r="BE711" i="1"/>
  <c r="BD711" i="1"/>
  <c r="BC711" i="1"/>
  <c r="BB711" i="1"/>
  <c r="BA711" i="1"/>
  <c r="AZ711" i="1"/>
  <c r="AY711" i="1"/>
  <c r="AX711" i="1"/>
  <c r="AW711" i="1"/>
  <c r="AT711" i="1" s="1"/>
  <c r="K711" i="1" s="1"/>
  <c r="AV711" i="1"/>
  <c r="AU711" i="1"/>
  <c r="AS711" i="1"/>
  <c r="AR711" i="1"/>
  <c r="M711" i="1" s="1"/>
  <c r="AQ711" i="1"/>
  <c r="AO711" i="1"/>
  <c r="AN711" i="1"/>
  <c r="AP711" i="1" s="1"/>
  <c r="AM711" i="1"/>
  <c r="AL711" i="1"/>
  <c r="AK711" i="1"/>
  <c r="AJ711" i="1"/>
  <c r="AI711" i="1"/>
  <c r="Q711" i="1"/>
  <c r="CD710" i="1"/>
  <c r="BM710" i="1"/>
  <c r="BL710" i="1"/>
  <c r="BK710" i="1"/>
  <c r="BJ710" i="1"/>
  <c r="BI710" i="1"/>
  <c r="BH710" i="1"/>
  <c r="BG710" i="1"/>
  <c r="BF710" i="1"/>
  <c r="BE710" i="1"/>
  <c r="BD710" i="1"/>
  <c r="BC710" i="1"/>
  <c r="BB710" i="1"/>
  <c r="BA710" i="1"/>
  <c r="AZ710" i="1"/>
  <c r="AY710" i="1"/>
  <c r="AX710" i="1"/>
  <c r="AW710" i="1"/>
  <c r="AT710" i="1" s="1"/>
  <c r="K710" i="1" s="1"/>
  <c r="AV710" i="1"/>
  <c r="AU710" i="1"/>
  <c r="AS710" i="1"/>
  <c r="AR710" i="1"/>
  <c r="M710" i="1" s="1"/>
  <c r="AQ710" i="1"/>
  <c r="AO710" i="1"/>
  <c r="AN710" i="1"/>
  <c r="AP710" i="1" s="1"/>
  <c r="AM710" i="1"/>
  <c r="AL710" i="1"/>
  <c r="AK710" i="1"/>
  <c r="AJ710" i="1"/>
  <c r="AI710" i="1"/>
  <c r="CD709" i="1"/>
  <c r="BM709" i="1"/>
  <c r="BL709" i="1"/>
  <c r="BK709" i="1"/>
  <c r="BJ709" i="1"/>
  <c r="BI709" i="1"/>
  <c r="BH709" i="1"/>
  <c r="BG709" i="1"/>
  <c r="BF709" i="1"/>
  <c r="BE709" i="1"/>
  <c r="BD709" i="1"/>
  <c r="BC709" i="1"/>
  <c r="BB709" i="1"/>
  <c r="BA709" i="1"/>
  <c r="AZ709" i="1"/>
  <c r="AY709" i="1"/>
  <c r="AX709" i="1"/>
  <c r="AW709" i="1"/>
  <c r="AT709" i="1" s="1"/>
  <c r="K709" i="1" s="1"/>
  <c r="AV709" i="1"/>
  <c r="AU709" i="1"/>
  <c r="AS709" i="1"/>
  <c r="AR709" i="1"/>
  <c r="M709" i="1" s="1"/>
  <c r="AQ709" i="1"/>
  <c r="AO709" i="1"/>
  <c r="AN709" i="1"/>
  <c r="AP709" i="1" s="1"/>
  <c r="AM709" i="1"/>
  <c r="AL709" i="1"/>
  <c r="AK709" i="1"/>
  <c r="AJ709" i="1"/>
  <c r="AI709" i="1"/>
  <c r="CD708" i="1"/>
  <c r="BM708" i="1"/>
  <c r="BL708" i="1"/>
  <c r="BK708" i="1"/>
  <c r="BJ708" i="1"/>
  <c r="BI708" i="1"/>
  <c r="BH708" i="1"/>
  <c r="BG708" i="1"/>
  <c r="BF708" i="1"/>
  <c r="BE708" i="1"/>
  <c r="BD708" i="1"/>
  <c r="BC708" i="1"/>
  <c r="BB708" i="1"/>
  <c r="BA708" i="1"/>
  <c r="AZ708" i="1"/>
  <c r="AY708" i="1"/>
  <c r="AX708" i="1"/>
  <c r="AW708" i="1"/>
  <c r="AT708" i="1" s="1"/>
  <c r="K708" i="1" s="1"/>
  <c r="AV708" i="1"/>
  <c r="AU708" i="1"/>
  <c r="AS708" i="1"/>
  <c r="AR708" i="1"/>
  <c r="M708" i="1" s="1"/>
  <c r="AQ708" i="1"/>
  <c r="AO708" i="1"/>
  <c r="AN708" i="1"/>
  <c r="AP708" i="1" s="1"/>
  <c r="AM708" i="1"/>
  <c r="AL708" i="1"/>
  <c r="AK708" i="1"/>
  <c r="AJ708" i="1"/>
  <c r="AI708" i="1"/>
  <c r="Q708" i="1"/>
  <c r="CD707" i="1"/>
  <c r="BM707" i="1"/>
  <c r="BL707" i="1"/>
  <c r="BK707" i="1"/>
  <c r="BJ707" i="1"/>
  <c r="BI707" i="1"/>
  <c r="BH707" i="1"/>
  <c r="BG707" i="1"/>
  <c r="BF707" i="1"/>
  <c r="BE707" i="1"/>
  <c r="BD707" i="1"/>
  <c r="BC707" i="1"/>
  <c r="BB707" i="1"/>
  <c r="BA707" i="1"/>
  <c r="AZ707" i="1"/>
  <c r="AY707" i="1"/>
  <c r="AX707" i="1"/>
  <c r="AW707" i="1"/>
  <c r="AT707" i="1" s="1"/>
  <c r="K707" i="1" s="1"/>
  <c r="AV707" i="1"/>
  <c r="AU707" i="1"/>
  <c r="AS707" i="1"/>
  <c r="AR707" i="1"/>
  <c r="M707" i="1" s="1"/>
  <c r="AQ707" i="1"/>
  <c r="AO707" i="1"/>
  <c r="AN707" i="1"/>
  <c r="AP707" i="1" s="1"/>
  <c r="AM707" i="1"/>
  <c r="AL707" i="1"/>
  <c r="AK707" i="1"/>
  <c r="AJ707" i="1"/>
  <c r="AI707" i="1"/>
  <c r="Q707" i="1"/>
  <c r="CD706" i="1"/>
  <c r="BM706" i="1"/>
  <c r="BL706" i="1"/>
  <c r="BK706" i="1"/>
  <c r="BJ706" i="1"/>
  <c r="BI706" i="1"/>
  <c r="BH706" i="1"/>
  <c r="BG706" i="1"/>
  <c r="BF706" i="1"/>
  <c r="BE706" i="1"/>
  <c r="BD706" i="1"/>
  <c r="BC706" i="1"/>
  <c r="BB706" i="1"/>
  <c r="BA706" i="1"/>
  <c r="AZ706" i="1"/>
  <c r="AY706" i="1"/>
  <c r="AX706" i="1"/>
  <c r="AW706" i="1"/>
  <c r="AV706" i="1"/>
  <c r="AU706" i="1"/>
  <c r="AS706" i="1"/>
  <c r="AR706" i="1"/>
  <c r="M706" i="1" s="1"/>
  <c r="AQ706" i="1"/>
  <c r="AO706" i="1"/>
  <c r="AN706" i="1"/>
  <c r="AP706" i="1" s="1"/>
  <c r="AM706" i="1"/>
  <c r="AL706" i="1"/>
  <c r="AK706" i="1"/>
  <c r="AJ706" i="1"/>
  <c r="AI706" i="1"/>
  <c r="CD705" i="1"/>
  <c r="BM705" i="1"/>
  <c r="BL705" i="1"/>
  <c r="BK705" i="1"/>
  <c r="BJ705" i="1"/>
  <c r="BI705" i="1"/>
  <c r="BH705" i="1"/>
  <c r="BG705" i="1"/>
  <c r="BF705" i="1"/>
  <c r="BE705" i="1"/>
  <c r="BD705" i="1"/>
  <c r="BC705" i="1"/>
  <c r="BB705" i="1"/>
  <c r="BA705" i="1"/>
  <c r="AZ705" i="1"/>
  <c r="AY705" i="1"/>
  <c r="AX705" i="1"/>
  <c r="AW705" i="1"/>
  <c r="AV705" i="1"/>
  <c r="AU705" i="1"/>
  <c r="AS705" i="1"/>
  <c r="AR705" i="1"/>
  <c r="M705" i="1" s="1"/>
  <c r="AQ705" i="1"/>
  <c r="AO705" i="1"/>
  <c r="AN705" i="1"/>
  <c r="AP705" i="1" s="1"/>
  <c r="AM705" i="1"/>
  <c r="AL705" i="1"/>
  <c r="AK705" i="1"/>
  <c r="AJ705" i="1"/>
  <c r="AI705" i="1"/>
  <c r="CD704" i="1"/>
  <c r="BM704" i="1"/>
  <c r="BL704" i="1"/>
  <c r="BK704" i="1"/>
  <c r="BJ704" i="1"/>
  <c r="BI704" i="1"/>
  <c r="BH704" i="1"/>
  <c r="BG704" i="1"/>
  <c r="BF704" i="1"/>
  <c r="BE704" i="1"/>
  <c r="BD704" i="1"/>
  <c r="BC704" i="1"/>
  <c r="BB704" i="1"/>
  <c r="BA704" i="1"/>
  <c r="AZ704" i="1"/>
  <c r="AY704" i="1"/>
  <c r="AX704" i="1"/>
  <c r="AW704" i="1"/>
  <c r="AV704" i="1"/>
  <c r="AU704" i="1"/>
  <c r="AS704" i="1"/>
  <c r="AR704" i="1"/>
  <c r="M704" i="1" s="1"/>
  <c r="AQ704" i="1"/>
  <c r="AO704" i="1"/>
  <c r="AN704" i="1"/>
  <c r="AP704" i="1" s="1"/>
  <c r="AM704" i="1"/>
  <c r="AL704" i="1"/>
  <c r="AK704" i="1"/>
  <c r="AJ704" i="1"/>
  <c r="AI704" i="1"/>
  <c r="Q704" i="1"/>
  <c r="CD703" i="1"/>
  <c r="BM703" i="1"/>
  <c r="BL703" i="1"/>
  <c r="BK703" i="1"/>
  <c r="BJ703" i="1"/>
  <c r="BI703" i="1"/>
  <c r="BH703" i="1"/>
  <c r="BG703" i="1"/>
  <c r="BF703" i="1"/>
  <c r="BE703" i="1"/>
  <c r="BD703" i="1"/>
  <c r="BC703" i="1"/>
  <c r="BB703" i="1"/>
  <c r="BA703" i="1"/>
  <c r="AZ703" i="1"/>
  <c r="AY703" i="1"/>
  <c r="AX703" i="1"/>
  <c r="AW703" i="1"/>
  <c r="AT703" i="1" s="1"/>
  <c r="K703" i="1" s="1"/>
  <c r="AV703" i="1"/>
  <c r="AU703" i="1"/>
  <c r="AS703" i="1"/>
  <c r="AR703" i="1"/>
  <c r="M703" i="1" s="1"/>
  <c r="AQ703" i="1"/>
  <c r="AO703" i="1"/>
  <c r="AN703" i="1"/>
  <c r="AP703" i="1" s="1"/>
  <c r="AM703" i="1"/>
  <c r="AL703" i="1"/>
  <c r="AK703" i="1"/>
  <c r="AJ703" i="1"/>
  <c r="AI703" i="1"/>
  <c r="Q703" i="1"/>
  <c r="CD702" i="1"/>
  <c r="BM702" i="1"/>
  <c r="BL702" i="1"/>
  <c r="BK702" i="1"/>
  <c r="BJ702" i="1"/>
  <c r="BI702" i="1"/>
  <c r="BH702" i="1"/>
  <c r="BG702" i="1"/>
  <c r="BF702" i="1"/>
  <c r="BE702" i="1"/>
  <c r="BD702" i="1"/>
  <c r="BC702" i="1"/>
  <c r="BB702" i="1"/>
  <c r="BA702" i="1"/>
  <c r="AZ702" i="1"/>
  <c r="AY702" i="1"/>
  <c r="AX702" i="1"/>
  <c r="AW702" i="1"/>
  <c r="AT702" i="1" s="1"/>
  <c r="K702" i="1" s="1"/>
  <c r="AV702" i="1"/>
  <c r="AU702" i="1"/>
  <c r="AS702" i="1"/>
  <c r="AR702" i="1"/>
  <c r="M702" i="1" s="1"/>
  <c r="AQ702" i="1"/>
  <c r="AO702" i="1"/>
  <c r="AN702" i="1"/>
  <c r="AP702" i="1" s="1"/>
  <c r="AM702" i="1"/>
  <c r="AL702" i="1"/>
  <c r="AK702" i="1"/>
  <c r="AJ702" i="1"/>
  <c r="AI702" i="1"/>
  <c r="Q702" i="1"/>
  <c r="CD701" i="1"/>
  <c r="BM701" i="1"/>
  <c r="BL701" i="1"/>
  <c r="BK701" i="1"/>
  <c r="BJ701" i="1"/>
  <c r="BI701" i="1"/>
  <c r="BH701" i="1"/>
  <c r="BG701" i="1"/>
  <c r="BF701" i="1"/>
  <c r="BE701" i="1"/>
  <c r="BD701" i="1"/>
  <c r="BC701" i="1"/>
  <c r="BB701" i="1"/>
  <c r="BA701" i="1"/>
  <c r="AZ701" i="1"/>
  <c r="AY701" i="1"/>
  <c r="AX701" i="1"/>
  <c r="AW701" i="1"/>
  <c r="AT701" i="1" s="1"/>
  <c r="K701" i="1" s="1"/>
  <c r="AV701" i="1"/>
  <c r="AU701" i="1"/>
  <c r="AS701" i="1"/>
  <c r="AR701" i="1"/>
  <c r="M701" i="1" s="1"/>
  <c r="AQ701" i="1"/>
  <c r="AO701" i="1"/>
  <c r="AN701" i="1"/>
  <c r="AP701" i="1" s="1"/>
  <c r="AM701" i="1"/>
  <c r="AL701" i="1"/>
  <c r="AK701" i="1"/>
  <c r="AJ701" i="1"/>
  <c r="AI701" i="1"/>
  <c r="CD700" i="1"/>
  <c r="BM700" i="1"/>
  <c r="BL700" i="1"/>
  <c r="BK700" i="1"/>
  <c r="BJ700" i="1"/>
  <c r="BI700" i="1"/>
  <c r="BH700" i="1"/>
  <c r="BG700" i="1"/>
  <c r="BF700" i="1"/>
  <c r="BE700" i="1"/>
  <c r="BD700" i="1"/>
  <c r="BC700" i="1"/>
  <c r="BB700" i="1"/>
  <c r="BA700" i="1"/>
  <c r="AZ700" i="1"/>
  <c r="AY700" i="1"/>
  <c r="AX700" i="1"/>
  <c r="AW700" i="1"/>
  <c r="AT700" i="1" s="1"/>
  <c r="K700" i="1" s="1"/>
  <c r="AV700" i="1"/>
  <c r="AU700" i="1"/>
  <c r="AS700" i="1"/>
  <c r="AR700" i="1"/>
  <c r="M700" i="1" s="1"/>
  <c r="AQ700" i="1"/>
  <c r="AO700" i="1"/>
  <c r="AN700" i="1"/>
  <c r="AP700" i="1" s="1"/>
  <c r="AM700" i="1"/>
  <c r="AL700" i="1"/>
  <c r="AK700" i="1"/>
  <c r="AJ700" i="1"/>
  <c r="AI700" i="1"/>
  <c r="Q700" i="1"/>
  <c r="CD699" i="1"/>
  <c r="BM699" i="1"/>
  <c r="BL699" i="1"/>
  <c r="BK699" i="1"/>
  <c r="BJ699" i="1"/>
  <c r="BI699" i="1"/>
  <c r="BH699" i="1"/>
  <c r="BG699" i="1"/>
  <c r="BF699" i="1"/>
  <c r="BE699" i="1"/>
  <c r="BD699" i="1"/>
  <c r="BC699" i="1"/>
  <c r="BB699" i="1"/>
  <c r="BA699" i="1"/>
  <c r="AZ699" i="1"/>
  <c r="AY699" i="1"/>
  <c r="AX699" i="1"/>
  <c r="AW699" i="1"/>
  <c r="AV699" i="1"/>
  <c r="AU699" i="1"/>
  <c r="AS699" i="1"/>
  <c r="AR699" i="1"/>
  <c r="M699" i="1" s="1"/>
  <c r="AQ699" i="1"/>
  <c r="AO699" i="1"/>
  <c r="AN699" i="1"/>
  <c r="AP699" i="1" s="1"/>
  <c r="AM699" i="1"/>
  <c r="AL699" i="1"/>
  <c r="AK699" i="1"/>
  <c r="AJ699" i="1"/>
  <c r="AI699" i="1"/>
  <c r="Q699" i="1"/>
  <c r="CD698" i="1"/>
  <c r="BM698" i="1"/>
  <c r="BL698" i="1"/>
  <c r="BK698" i="1"/>
  <c r="BJ698" i="1"/>
  <c r="BI698" i="1"/>
  <c r="BH698" i="1"/>
  <c r="BG698" i="1"/>
  <c r="BF698" i="1"/>
  <c r="BE698" i="1"/>
  <c r="BD698" i="1"/>
  <c r="BC698" i="1"/>
  <c r="BB698" i="1"/>
  <c r="BA698" i="1"/>
  <c r="AZ698" i="1"/>
  <c r="AY698" i="1"/>
  <c r="AX698" i="1"/>
  <c r="AW698" i="1"/>
  <c r="AT698" i="1" s="1"/>
  <c r="K698" i="1" s="1"/>
  <c r="AV698" i="1"/>
  <c r="AU698" i="1"/>
  <c r="AS698" i="1"/>
  <c r="AR698" i="1"/>
  <c r="M698" i="1" s="1"/>
  <c r="AQ698" i="1"/>
  <c r="AO698" i="1"/>
  <c r="AN698" i="1"/>
  <c r="AP698" i="1" s="1"/>
  <c r="AM698" i="1"/>
  <c r="AL698" i="1"/>
  <c r="AK698" i="1"/>
  <c r="AJ698" i="1"/>
  <c r="AI698" i="1"/>
  <c r="AH698" i="1"/>
  <c r="CD697" i="1"/>
  <c r="BM697" i="1"/>
  <c r="BL697" i="1"/>
  <c r="BK697" i="1"/>
  <c r="BJ697" i="1"/>
  <c r="BI697" i="1"/>
  <c r="BH697" i="1"/>
  <c r="BG697" i="1"/>
  <c r="BF697" i="1"/>
  <c r="BE697" i="1"/>
  <c r="BD697" i="1"/>
  <c r="BC697" i="1"/>
  <c r="BB697" i="1"/>
  <c r="BA697" i="1"/>
  <c r="AZ697" i="1"/>
  <c r="AY697" i="1"/>
  <c r="AX697" i="1"/>
  <c r="AW697" i="1"/>
  <c r="AT697" i="1" s="1"/>
  <c r="K697" i="1" s="1"/>
  <c r="AV697" i="1"/>
  <c r="AU697" i="1"/>
  <c r="AS697" i="1"/>
  <c r="AR697" i="1"/>
  <c r="M697" i="1" s="1"/>
  <c r="AQ697" i="1"/>
  <c r="AO697" i="1"/>
  <c r="AN697" i="1"/>
  <c r="AP697" i="1" s="1"/>
  <c r="AM697" i="1"/>
  <c r="AL697" i="1"/>
  <c r="AK697" i="1"/>
  <c r="AJ697" i="1"/>
  <c r="AI697" i="1"/>
  <c r="Q697" i="1"/>
  <c r="CD696" i="1"/>
  <c r="BM696" i="1"/>
  <c r="BL696" i="1"/>
  <c r="BK696" i="1"/>
  <c r="BJ696" i="1"/>
  <c r="BI696" i="1"/>
  <c r="BH696" i="1"/>
  <c r="BG696" i="1"/>
  <c r="BF696" i="1"/>
  <c r="BE696" i="1"/>
  <c r="BD696" i="1"/>
  <c r="BC696" i="1"/>
  <c r="BB696" i="1"/>
  <c r="BA696" i="1"/>
  <c r="AZ696" i="1"/>
  <c r="AY696" i="1"/>
  <c r="AX696" i="1"/>
  <c r="AW696" i="1"/>
  <c r="AT696" i="1" s="1"/>
  <c r="K696" i="1" s="1"/>
  <c r="AV696" i="1"/>
  <c r="AU696" i="1"/>
  <c r="AS696" i="1"/>
  <c r="AR696" i="1"/>
  <c r="M696" i="1" s="1"/>
  <c r="AQ696" i="1"/>
  <c r="AO696" i="1"/>
  <c r="AN696" i="1"/>
  <c r="AP696" i="1" s="1"/>
  <c r="AM696" i="1"/>
  <c r="AL696" i="1"/>
  <c r="AK696" i="1"/>
  <c r="AJ696" i="1"/>
  <c r="AI696" i="1"/>
  <c r="Q696" i="1"/>
  <c r="CD695" i="1"/>
  <c r="BM695" i="1"/>
  <c r="BL695" i="1"/>
  <c r="BK695" i="1"/>
  <c r="BJ695" i="1"/>
  <c r="BI695" i="1"/>
  <c r="BH695" i="1"/>
  <c r="BG695" i="1"/>
  <c r="BF695" i="1"/>
  <c r="BE695" i="1"/>
  <c r="BD695" i="1"/>
  <c r="BC695" i="1"/>
  <c r="BB695" i="1"/>
  <c r="BA695" i="1"/>
  <c r="AZ695" i="1"/>
  <c r="AY695" i="1"/>
  <c r="AX695" i="1"/>
  <c r="AW695" i="1"/>
  <c r="AT695" i="1" s="1"/>
  <c r="K695" i="1" s="1"/>
  <c r="AV695" i="1"/>
  <c r="AU695" i="1"/>
  <c r="AS695" i="1"/>
  <c r="AR695" i="1"/>
  <c r="M695" i="1" s="1"/>
  <c r="AQ695" i="1"/>
  <c r="AO695" i="1"/>
  <c r="AN695" i="1"/>
  <c r="AP695" i="1" s="1"/>
  <c r="AM695" i="1"/>
  <c r="AL695" i="1"/>
  <c r="AK695" i="1"/>
  <c r="AJ695" i="1"/>
  <c r="AI695" i="1"/>
  <c r="CD694" i="1"/>
  <c r="BM694" i="1"/>
  <c r="BL694" i="1"/>
  <c r="BK694" i="1"/>
  <c r="BJ694" i="1"/>
  <c r="BI694" i="1"/>
  <c r="BH694" i="1"/>
  <c r="BG694" i="1"/>
  <c r="BF694" i="1"/>
  <c r="BE694" i="1"/>
  <c r="BD694" i="1"/>
  <c r="BC694" i="1"/>
  <c r="BB694" i="1"/>
  <c r="BA694" i="1"/>
  <c r="AZ694" i="1"/>
  <c r="AY694" i="1"/>
  <c r="AX694" i="1"/>
  <c r="AW694" i="1"/>
  <c r="AT694" i="1" s="1"/>
  <c r="K694" i="1" s="1"/>
  <c r="AV694" i="1"/>
  <c r="AU694" i="1"/>
  <c r="AS694" i="1"/>
  <c r="AR694" i="1"/>
  <c r="M694" i="1" s="1"/>
  <c r="AQ694" i="1"/>
  <c r="AO694" i="1"/>
  <c r="AN694" i="1"/>
  <c r="AP694" i="1" s="1"/>
  <c r="AM694" i="1"/>
  <c r="AL694" i="1"/>
  <c r="AK694" i="1"/>
  <c r="AJ694" i="1"/>
  <c r="AI694" i="1"/>
  <c r="Q694" i="1"/>
  <c r="CD693" i="1"/>
  <c r="BM693" i="1"/>
  <c r="BL693" i="1"/>
  <c r="BK693" i="1"/>
  <c r="BJ693" i="1"/>
  <c r="BI693" i="1"/>
  <c r="BH693" i="1"/>
  <c r="BG693" i="1"/>
  <c r="BF693" i="1"/>
  <c r="BE693" i="1"/>
  <c r="BD693" i="1"/>
  <c r="BC693" i="1"/>
  <c r="BB693" i="1"/>
  <c r="BA693" i="1"/>
  <c r="AZ693" i="1"/>
  <c r="AY693" i="1"/>
  <c r="AX693" i="1"/>
  <c r="AW693" i="1"/>
  <c r="AT693" i="1" s="1"/>
  <c r="K693" i="1" s="1"/>
  <c r="AV693" i="1"/>
  <c r="AU693" i="1"/>
  <c r="AS693" i="1"/>
  <c r="AR693" i="1"/>
  <c r="M693" i="1" s="1"/>
  <c r="AQ693" i="1"/>
  <c r="AO693" i="1"/>
  <c r="AN693" i="1"/>
  <c r="AP693" i="1" s="1"/>
  <c r="AM693" i="1"/>
  <c r="AL693" i="1"/>
  <c r="AK693" i="1"/>
  <c r="AJ693" i="1"/>
  <c r="AI693" i="1"/>
  <c r="CD692" i="1"/>
  <c r="BM692" i="1"/>
  <c r="BL692" i="1"/>
  <c r="BK692" i="1"/>
  <c r="BJ692" i="1"/>
  <c r="BI692" i="1"/>
  <c r="BH692" i="1"/>
  <c r="BG692" i="1"/>
  <c r="BF692" i="1"/>
  <c r="BE692" i="1"/>
  <c r="BD692" i="1"/>
  <c r="BC692" i="1"/>
  <c r="BB692" i="1"/>
  <c r="BA692" i="1"/>
  <c r="AZ692" i="1"/>
  <c r="AY692" i="1"/>
  <c r="AX692" i="1"/>
  <c r="AW692" i="1"/>
  <c r="AV692" i="1"/>
  <c r="AU692" i="1"/>
  <c r="AS692" i="1"/>
  <c r="AR692" i="1"/>
  <c r="M692" i="1" s="1"/>
  <c r="AQ692" i="1"/>
  <c r="AO692" i="1"/>
  <c r="AN692" i="1"/>
  <c r="AP692" i="1" s="1"/>
  <c r="AM692" i="1"/>
  <c r="AL692" i="1"/>
  <c r="AK692" i="1"/>
  <c r="AJ692" i="1"/>
  <c r="AI692" i="1"/>
  <c r="AH692" i="1"/>
  <c r="Q692" i="1"/>
  <c r="CD691" i="1"/>
  <c r="BM691" i="1"/>
  <c r="BL691" i="1"/>
  <c r="BK691" i="1"/>
  <c r="BJ691" i="1"/>
  <c r="BI691" i="1"/>
  <c r="BH691" i="1"/>
  <c r="BG691" i="1"/>
  <c r="BF691" i="1"/>
  <c r="BE691" i="1"/>
  <c r="BD691" i="1"/>
  <c r="BC691" i="1"/>
  <c r="BB691" i="1"/>
  <c r="BA691" i="1"/>
  <c r="AZ691" i="1"/>
  <c r="AY691" i="1"/>
  <c r="AX691" i="1"/>
  <c r="AW691" i="1"/>
  <c r="AT691" i="1" s="1"/>
  <c r="K691" i="1" s="1"/>
  <c r="AV691" i="1"/>
  <c r="AU691" i="1"/>
  <c r="AS691" i="1"/>
  <c r="AR691" i="1"/>
  <c r="M691" i="1" s="1"/>
  <c r="AQ691" i="1"/>
  <c r="AO691" i="1"/>
  <c r="AN691" i="1"/>
  <c r="AP691" i="1" s="1"/>
  <c r="AM691" i="1"/>
  <c r="AL691" i="1"/>
  <c r="AK691" i="1"/>
  <c r="AJ691" i="1"/>
  <c r="AI691" i="1"/>
  <c r="Q691" i="1"/>
  <c r="CD690" i="1"/>
  <c r="BM690" i="1"/>
  <c r="BL690" i="1"/>
  <c r="BK690" i="1"/>
  <c r="BJ690" i="1"/>
  <c r="BI690" i="1"/>
  <c r="BH690" i="1"/>
  <c r="BG690" i="1"/>
  <c r="BF690" i="1"/>
  <c r="BE690" i="1"/>
  <c r="BD690" i="1"/>
  <c r="BC690" i="1"/>
  <c r="BB690" i="1"/>
  <c r="BA690" i="1"/>
  <c r="AZ690" i="1"/>
  <c r="AY690" i="1"/>
  <c r="AX690" i="1"/>
  <c r="AW690" i="1"/>
  <c r="AT690" i="1" s="1"/>
  <c r="K690" i="1" s="1"/>
  <c r="AV690" i="1"/>
  <c r="AU690" i="1"/>
  <c r="AS690" i="1"/>
  <c r="AR690" i="1"/>
  <c r="M690" i="1" s="1"/>
  <c r="AQ690" i="1"/>
  <c r="AO690" i="1"/>
  <c r="AN690" i="1"/>
  <c r="AP690" i="1" s="1"/>
  <c r="AM690" i="1"/>
  <c r="AL690" i="1"/>
  <c r="AK690" i="1"/>
  <c r="AJ690" i="1"/>
  <c r="AI690" i="1"/>
  <c r="AH690" i="1"/>
  <c r="BM689" i="1"/>
  <c r="BL689" i="1"/>
  <c r="BK689" i="1"/>
  <c r="BJ689" i="1"/>
  <c r="BI689" i="1"/>
  <c r="BH689" i="1"/>
  <c r="BG689" i="1"/>
  <c r="BF689" i="1"/>
  <c r="BE689" i="1"/>
  <c r="BD689" i="1"/>
  <c r="BC689" i="1"/>
  <c r="BB689" i="1"/>
  <c r="BA689" i="1"/>
  <c r="AZ689" i="1"/>
  <c r="AY689" i="1"/>
  <c r="AX689" i="1"/>
  <c r="AW689" i="1"/>
  <c r="AT689" i="1" s="1"/>
  <c r="K689" i="1" s="1"/>
  <c r="AV689" i="1"/>
  <c r="AU689" i="1"/>
  <c r="AS689" i="1"/>
  <c r="AR689" i="1"/>
  <c r="M689" i="1" s="1"/>
  <c r="AQ689" i="1"/>
  <c r="AO689" i="1"/>
  <c r="AN689" i="1"/>
  <c r="AP689" i="1" s="1"/>
  <c r="AM689" i="1"/>
  <c r="AL689" i="1"/>
  <c r="AK689" i="1"/>
  <c r="AJ689" i="1"/>
  <c r="AI689" i="1"/>
  <c r="CD688" i="1"/>
  <c r="BM688" i="1"/>
  <c r="BL688" i="1"/>
  <c r="BK688" i="1"/>
  <c r="BJ688" i="1"/>
  <c r="BI688" i="1"/>
  <c r="BH688" i="1"/>
  <c r="BG688" i="1"/>
  <c r="BF688" i="1"/>
  <c r="BE688" i="1"/>
  <c r="BD688" i="1"/>
  <c r="BC688" i="1"/>
  <c r="BB688" i="1"/>
  <c r="BA688" i="1"/>
  <c r="AZ688" i="1"/>
  <c r="AY688" i="1"/>
  <c r="AX688" i="1"/>
  <c r="AW688" i="1"/>
  <c r="AT688" i="1" s="1"/>
  <c r="K688" i="1" s="1"/>
  <c r="AV688" i="1"/>
  <c r="AU688" i="1"/>
  <c r="AS688" i="1"/>
  <c r="AR688" i="1"/>
  <c r="M688" i="1" s="1"/>
  <c r="AQ688" i="1"/>
  <c r="AO688" i="1"/>
  <c r="AN688" i="1"/>
  <c r="AP688" i="1" s="1"/>
  <c r="AM688" i="1"/>
  <c r="AL688" i="1"/>
  <c r="AK688" i="1"/>
  <c r="AJ688" i="1"/>
  <c r="AI688" i="1"/>
  <c r="Q688" i="1"/>
  <c r="CD687" i="1"/>
  <c r="BM687" i="1"/>
  <c r="BL687" i="1"/>
  <c r="BK687" i="1"/>
  <c r="BJ687" i="1"/>
  <c r="BI687" i="1"/>
  <c r="BH687" i="1"/>
  <c r="BG687" i="1"/>
  <c r="BF687" i="1"/>
  <c r="BE687" i="1"/>
  <c r="BD687" i="1"/>
  <c r="BC687" i="1"/>
  <c r="BB687" i="1"/>
  <c r="BA687" i="1"/>
  <c r="AZ687" i="1"/>
  <c r="AY687" i="1"/>
  <c r="AX687" i="1"/>
  <c r="AW687" i="1"/>
  <c r="AT687" i="1" s="1"/>
  <c r="K687" i="1" s="1"/>
  <c r="AV687" i="1"/>
  <c r="AU687" i="1"/>
  <c r="AS687" i="1"/>
  <c r="AR687" i="1"/>
  <c r="M687" i="1" s="1"/>
  <c r="AQ687" i="1"/>
  <c r="AO687" i="1"/>
  <c r="AN687" i="1"/>
  <c r="AP687" i="1" s="1"/>
  <c r="AM687" i="1"/>
  <c r="AL687" i="1"/>
  <c r="AK687" i="1"/>
  <c r="AJ687" i="1"/>
  <c r="AI687" i="1"/>
  <c r="Q687" i="1"/>
  <c r="CD686" i="1"/>
  <c r="BM686" i="1"/>
  <c r="BL686" i="1"/>
  <c r="BK686" i="1"/>
  <c r="BJ686" i="1"/>
  <c r="BI686" i="1"/>
  <c r="BH686" i="1"/>
  <c r="BG686" i="1"/>
  <c r="BF686" i="1"/>
  <c r="BE686" i="1"/>
  <c r="BD686" i="1"/>
  <c r="BC686" i="1"/>
  <c r="BB686" i="1"/>
  <c r="BA686" i="1"/>
  <c r="AZ686" i="1"/>
  <c r="AY686" i="1"/>
  <c r="AX686" i="1"/>
  <c r="AW686" i="1"/>
  <c r="AT686" i="1" s="1"/>
  <c r="K686" i="1" s="1"/>
  <c r="AV686" i="1"/>
  <c r="AU686" i="1"/>
  <c r="AS686" i="1"/>
  <c r="AR686" i="1"/>
  <c r="M686" i="1" s="1"/>
  <c r="AQ686" i="1"/>
  <c r="AO686" i="1"/>
  <c r="AN686" i="1"/>
  <c r="AP686" i="1" s="1"/>
  <c r="AM686" i="1"/>
  <c r="AL686" i="1"/>
  <c r="AK686" i="1"/>
  <c r="AJ686" i="1"/>
  <c r="AI686" i="1"/>
  <c r="CD685" i="1"/>
  <c r="BM685" i="1"/>
  <c r="BL685" i="1"/>
  <c r="BK685" i="1"/>
  <c r="BJ685" i="1"/>
  <c r="BI685" i="1"/>
  <c r="BH685" i="1"/>
  <c r="BG685" i="1"/>
  <c r="BF685" i="1"/>
  <c r="BE685" i="1"/>
  <c r="BD685" i="1"/>
  <c r="BC685" i="1"/>
  <c r="BB685" i="1"/>
  <c r="BA685" i="1"/>
  <c r="AZ685" i="1"/>
  <c r="AY685" i="1"/>
  <c r="AX685" i="1"/>
  <c r="AW685" i="1"/>
  <c r="AT685" i="1" s="1"/>
  <c r="K685" i="1" s="1"/>
  <c r="AV685" i="1"/>
  <c r="AU685" i="1"/>
  <c r="AS685" i="1"/>
  <c r="AR685" i="1"/>
  <c r="M685" i="1" s="1"/>
  <c r="AQ685" i="1"/>
  <c r="AO685" i="1"/>
  <c r="AN685" i="1"/>
  <c r="AP685" i="1" s="1"/>
  <c r="AM685" i="1"/>
  <c r="AL685" i="1"/>
  <c r="AK685" i="1"/>
  <c r="AJ685" i="1"/>
  <c r="AI685" i="1"/>
  <c r="CD684" i="1"/>
  <c r="BM684" i="1"/>
  <c r="BL684" i="1"/>
  <c r="BK684" i="1"/>
  <c r="BJ684" i="1"/>
  <c r="BI684" i="1"/>
  <c r="BH684" i="1"/>
  <c r="BG684" i="1"/>
  <c r="BF684" i="1"/>
  <c r="BE684" i="1"/>
  <c r="BD684" i="1"/>
  <c r="BC684" i="1"/>
  <c r="BB684" i="1"/>
  <c r="BA684" i="1"/>
  <c r="AZ684" i="1"/>
  <c r="AY684" i="1"/>
  <c r="AX684" i="1"/>
  <c r="AW684" i="1"/>
  <c r="AT684" i="1" s="1"/>
  <c r="K684" i="1" s="1"/>
  <c r="AV684" i="1"/>
  <c r="AU684" i="1"/>
  <c r="AS684" i="1"/>
  <c r="AR684" i="1"/>
  <c r="M684" i="1" s="1"/>
  <c r="AQ684" i="1"/>
  <c r="AO684" i="1"/>
  <c r="AN684" i="1"/>
  <c r="AP684" i="1" s="1"/>
  <c r="AM684" i="1"/>
  <c r="AL684" i="1"/>
  <c r="AK684" i="1"/>
  <c r="AJ684" i="1"/>
  <c r="AI684" i="1"/>
  <c r="AH684" i="1"/>
  <c r="BM683" i="1"/>
  <c r="BL683" i="1"/>
  <c r="BK683" i="1"/>
  <c r="BJ683" i="1"/>
  <c r="BI683" i="1"/>
  <c r="BH683" i="1"/>
  <c r="BG683" i="1"/>
  <c r="BF683" i="1"/>
  <c r="BE683" i="1"/>
  <c r="BD683" i="1"/>
  <c r="BC683" i="1"/>
  <c r="BB683" i="1"/>
  <c r="BA683" i="1"/>
  <c r="AZ683" i="1"/>
  <c r="AY683" i="1"/>
  <c r="AX683" i="1"/>
  <c r="AW683" i="1"/>
  <c r="AT683" i="1" s="1"/>
  <c r="K683" i="1" s="1"/>
  <c r="AV683" i="1"/>
  <c r="AU683" i="1"/>
  <c r="AS683" i="1"/>
  <c r="AR683" i="1"/>
  <c r="M683" i="1" s="1"/>
  <c r="AQ683" i="1"/>
  <c r="AO683" i="1"/>
  <c r="AN683" i="1"/>
  <c r="AP683" i="1" s="1"/>
  <c r="AM683" i="1"/>
  <c r="AL683" i="1"/>
  <c r="AK683" i="1"/>
  <c r="AJ683" i="1"/>
  <c r="AI683" i="1"/>
  <c r="Q683" i="1"/>
  <c r="CD682" i="1"/>
  <c r="BM682" i="1"/>
  <c r="BL682" i="1"/>
  <c r="BK682" i="1"/>
  <c r="BJ682" i="1"/>
  <c r="BI682" i="1"/>
  <c r="BH682" i="1"/>
  <c r="BG682" i="1"/>
  <c r="BF682" i="1"/>
  <c r="BE682" i="1"/>
  <c r="BD682" i="1"/>
  <c r="BC682" i="1"/>
  <c r="BB682" i="1"/>
  <c r="BA682" i="1"/>
  <c r="AZ682" i="1"/>
  <c r="AY682" i="1"/>
  <c r="AX682" i="1"/>
  <c r="AW682" i="1"/>
  <c r="AT682" i="1" s="1"/>
  <c r="K682" i="1" s="1"/>
  <c r="AV682" i="1"/>
  <c r="AU682" i="1"/>
  <c r="AS682" i="1"/>
  <c r="AR682" i="1"/>
  <c r="M682" i="1" s="1"/>
  <c r="AQ682" i="1"/>
  <c r="AO682" i="1"/>
  <c r="AN682" i="1"/>
  <c r="AP682" i="1" s="1"/>
  <c r="AM682" i="1"/>
  <c r="AL682" i="1"/>
  <c r="AK682" i="1"/>
  <c r="AJ682" i="1"/>
  <c r="AI682" i="1"/>
  <c r="CD681" i="1"/>
  <c r="BM681" i="1"/>
  <c r="BL681" i="1"/>
  <c r="BK681" i="1"/>
  <c r="BJ681" i="1"/>
  <c r="BI681" i="1"/>
  <c r="BH681" i="1"/>
  <c r="BG681" i="1"/>
  <c r="BF681" i="1"/>
  <c r="BE681" i="1"/>
  <c r="BD681" i="1"/>
  <c r="BC681" i="1"/>
  <c r="BB681" i="1"/>
  <c r="BA681" i="1"/>
  <c r="AZ681" i="1"/>
  <c r="AY681" i="1"/>
  <c r="AX681" i="1"/>
  <c r="AW681" i="1"/>
  <c r="AT681" i="1" s="1"/>
  <c r="K681" i="1" s="1"/>
  <c r="AV681" i="1"/>
  <c r="AU681" i="1"/>
  <c r="AS681" i="1"/>
  <c r="AR681" i="1"/>
  <c r="M681" i="1" s="1"/>
  <c r="AQ681" i="1"/>
  <c r="AO681" i="1"/>
  <c r="AN681" i="1"/>
  <c r="AP681" i="1" s="1"/>
  <c r="AM681" i="1"/>
  <c r="AL681" i="1"/>
  <c r="AK681" i="1"/>
  <c r="AJ681" i="1"/>
  <c r="AI681" i="1"/>
  <c r="Q681" i="1"/>
  <c r="BM680" i="1"/>
  <c r="BL680" i="1"/>
  <c r="BK680" i="1"/>
  <c r="BJ680" i="1"/>
  <c r="BI680" i="1"/>
  <c r="BH680" i="1"/>
  <c r="BG680" i="1"/>
  <c r="BF680" i="1"/>
  <c r="BE680" i="1"/>
  <c r="BD680" i="1"/>
  <c r="BC680" i="1"/>
  <c r="BB680" i="1"/>
  <c r="BA680" i="1"/>
  <c r="AZ680" i="1"/>
  <c r="AY680" i="1"/>
  <c r="AX680" i="1"/>
  <c r="AW680" i="1"/>
  <c r="AT680" i="1" s="1"/>
  <c r="K680" i="1" s="1"/>
  <c r="AV680" i="1"/>
  <c r="AU680" i="1"/>
  <c r="AS680" i="1"/>
  <c r="AR680" i="1"/>
  <c r="M680" i="1" s="1"/>
  <c r="AQ680" i="1"/>
  <c r="AO680" i="1"/>
  <c r="AN680" i="1"/>
  <c r="AP680" i="1" s="1"/>
  <c r="AM680" i="1"/>
  <c r="AL680" i="1"/>
  <c r="AK680" i="1"/>
  <c r="AJ680" i="1"/>
  <c r="AI680" i="1"/>
  <c r="Q680" i="1"/>
  <c r="BM679" i="1"/>
  <c r="BL679" i="1"/>
  <c r="BK679" i="1"/>
  <c r="BJ679" i="1"/>
  <c r="BI679" i="1"/>
  <c r="BH679" i="1"/>
  <c r="BG679" i="1"/>
  <c r="BF679" i="1"/>
  <c r="BE679" i="1"/>
  <c r="BD679" i="1"/>
  <c r="BC679" i="1"/>
  <c r="BB679" i="1"/>
  <c r="BA679" i="1"/>
  <c r="AZ679" i="1"/>
  <c r="AY679" i="1"/>
  <c r="AX679" i="1"/>
  <c r="AW679" i="1"/>
  <c r="AT679" i="1" s="1"/>
  <c r="K679" i="1" s="1"/>
  <c r="AV679" i="1"/>
  <c r="AU679" i="1"/>
  <c r="AS679" i="1"/>
  <c r="AR679" i="1"/>
  <c r="M679" i="1" s="1"/>
  <c r="AQ679" i="1"/>
  <c r="AO679" i="1"/>
  <c r="AN679" i="1"/>
  <c r="AP679" i="1" s="1"/>
  <c r="AM679" i="1"/>
  <c r="AL679" i="1"/>
  <c r="AK679" i="1"/>
  <c r="AJ679" i="1"/>
  <c r="AI679" i="1"/>
  <c r="Q679" i="1"/>
  <c r="CD678" i="1"/>
  <c r="BM678" i="1"/>
  <c r="BL678" i="1"/>
  <c r="BK678" i="1"/>
  <c r="BJ678" i="1"/>
  <c r="BI678" i="1"/>
  <c r="BH678" i="1"/>
  <c r="BG678" i="1"/>
  <c r="BF678" i="1"/>
  <c r="BE678" i="1"/>
  <c r="BD678" i="1"/>
  <c r="BC678" i="1"/>
  <c r="BB678" i="1"/>
  <c r="BA678" i="1"/>
  <c r="AZ678" i="1"/>
  <c r="AY678" i="1"/>
  <c r="AX678" i="1"/>
  <c r="AW678" i="1"/>
  <c r="AV678" i="1"/>
  <c r="AU678" i="1"/>
  <c r="AS678" i="1"/>
  <c r="AR678" i="1"/>
  <c r="M678" i="1" s="1"/>
  <c r="AQ678" i="1"/>
  <c r="AO678" i="1"/>
  <c r="AN678" i="1"/>
  <c r="AP678" i="1" s="1"/>
  <c r="AM678" i="1"/>
  <c r="AL678" i="1"/>
  <c r="AK678" i="1"/>
  <c r="AJ678" i="1"/>
  <c r="AI678" i="1"/>
  <c r="CD677" i="1"/>
  <c r="BM677" i="1"/>
  <c r="BL677" i="1"/>
  <c r="BK677" i="1"/>
  <c r="BJ677" i="1"/>
  <c r="BI677" i="1"/>
  <c r="BH677" i="1"/>
  <c r="BG677" i="1"/>
  <c r="BF677" i="1"/>
  <c r="BE677" i="1"/>
  <c r="BD677" i="1"/>
  <c r="BC677" i="1"/>
  <c r="BB677" i="1"/>
  <c r="BA677" i="1"/>
  <c r="AZ677" i="1"/>
  <c r="AY677" i="1"/>
  <c r="AX677" i="1"/>
  <c r="AW677" i="1"/>
  <c r="AV677" i="1"/>
  <c r="AU677" i="1"/>
  <c r="AS677" i="1"/>
  <c r="AR677" i="1"/>
  <c r="M677" i="1" s="1"/>
  <c r="AQ677" i="1"/>
  <c r="AO677" i="1"/>
  <c r="AN677" i="1"/>
  <c r="AP677" i="1" s="1"/>
  <c r="AM677" i="1"/>
  <c r="AL677" i="1"/>
  <c r="AK677" i="1"/>
  <c r="AJ677" i="1"/>
  <c r="AI677" i="1"/>
  <c r="AH677" i="1"/>
  <c r="CD676" i="1"/>
  <c r="BM676" i="1"/>
  <c r="BL676" i="1"/>
  <c r="BK676" i="1"/>
  <c r="BJ676" i="1"/>
  <c r="BI676" i="1"/>
  <c r="BH676" i="1"/>
  <c r="BG676" i="1"/>
  <c r="BF676" i="1"/>
  <c r="BE676" i="1"/>
  <c r="BD676" i="1"/>
  <c r="BC676" i="1"/>
  <c r="BB676" i="1"/>
  <c r="BA676" i="1"/>
  <c r="AZ676" i="1"/>
  <c r="AY676" i="1"/>
  <c r="AX676" i="1"/>
  <c r="AW676" i="1"/>
  <c r="AV676" i="1"/>
  <c r="AU676" i="1"/>
  <c r="AS676" i="1"/>
  <c r="AR676" i="1"/>
  <c r="M676" i="1" s="1"/>
  <c r="AQ676" i="1"/>
  <c r="AO676" i="1"/>
  <c r="AN676" i="1"/>
  <c r="AP676" i="1" s="1"/>
  <c r="AM676" i="1"/>
  <c r="AL676" i="1"/>
  <c r="AK676" i="1"/>
  <c r="AJ676" i="1"/>
  <c r="AI676" i="1"/>
  <c r="AH676" i="1"/>
  <c r="CD675" i="1"/>
  <c r="BM675" i="1"/>
  <c r="BL675" i="1"/>
  <c r="BK675" i="1"/>
  <c r="BJ675" i="1"/>
  <c r="BI675" i="1"/>
  <c r="BH675" i="1"/>
  <c r="BG675" i="1"/>
  <c r="BF675" i="1"/>
  <c r="BE675" i="1"/>
  <c r="BD675" i="1"/>
  <c r="BC675" i="1"/>
  <c r="BB675" i="1"/>
  <c r="BA675" i="1"/>
  <c r="AZ675" i="1"/>
  <c r="AY675" i="1"/>
  <c r="AX675" i="1"/>
  <c r="AW675" i="1"/>
  <c r="AV675" i="1"/>
  <c r="AU675" i="1"/>
  <c r="AS675" i="1"/>
  <c r="AR675" i="1"/>
  <c r="M675" i="1" s="1"/>
  <c r="AQ675" i="1"/>
  <c r="AO675" i="1"/>
  <c r="AN675" i="1"/>
  <c r="AP675" i="1" s="1"/>
  <c r="AM675" i="1"/>
  <c r="AL675" i="1"/>
  <c r="AK675" i="1"/>
  <c r="AJ675" i="1"/>
  <c r="AI675" i="1"/>
  <c r="Q675" i="1"/>
  <c r="CD674" i="1"/>
  <c r="BM674" i="1"/>
  <c r="BL674" i="1"/>
  <c r="BK674" i="1"/>
  <c r="BJ674" i="1"/>
  <c r="BI674" i="1"/>
  <c r="BH674" i="1"/>
  <c r="BG674" i="1"/>
  <c r="BF674" i="1"/>
  <c r="BE674" i="1"/>
  <c r="BD674" i="1"/>
  <c r="BC674" i="1"/>
  <c r="BB674" i="1"/>
  <c r="BA674" i="1"/>
  <c r="AZ674" i="1"/>
  <c r="AY674" i="1"/>
  <c r="AX674" i="1"/>
  <c r="AW674" i="1"/>
  <c r="AT674" i="1" s="1"/>
  <c r="K674" i="1" s="1"/>
  <c r="AV674" i="1"/>
  <c r="AU674" i="1"/>
  <c r="AS674" i="1"/>
  <c r="AR674" i="1"/>
  <c r="M674" i="1" s="1"/>
  <c r="AQ674" i="1"/>
  <c r="AO674" i="1"/>
  <c r="AN674" i="1"/>
  <c r="AP674" i="1" s="1"/>
  <c r="AM674" i="1"/>
  <c r="AL674" i="1"/>
  <c r="AK674" i="1"/>
  <c r="AJ674" i="1"/>
  <c r="AI674" i="1"/>
  <c r="Q674" i="1"/>
  <c r="BM673" i="1"/>
  <c r="BL673" i="1"/>
  <c r="BK673" i="1"/>
  <c r="BJ673" i="1"/>
  <c r="BI673" i="1"/>
  <c r="BH673" i="1"/>
  <c r="BG673" i="1"/>
  <c r="BF673" i="1"/>
  <c r="BE673" i="1"/>
  <c r="BD673" i="1"/>
  <c r="BC673" i="1"/>
  <c r="BB673" i="1"/>
  <c r="BA673" i="1"/>
  <c r="AZ673" i="1"/>
  <c r="AY673" i="1"/>
  <c r="AX673" i="1"/>
  <c r="AW673" i="1"/>
  <c r="AT673" i="1" s="1"/>
  <c r="K673" i="1" s="1"/>
  <c r="AV673" i="1"/>
  <c r="AU673" i="1"/>
  <c r="AS673" i="1"/>
  <c r="AR673" i="1"/>
  <c r="M673" i="1" s="1"/>
  <c r="AQ673" i="1"/>
  <c r="AO673" i="1"/>
  <c r="AN673" i="1"/>
  <c r="AP673" i="1" s="1"/>
  <c r="AM673" i="1"/>
  <c r="AL673" i="1"/>
  <c r="AK673" i="1"/>
  <c r="AJ673" i="1"/>
  <c r="AI673" i="1"/>
  <c r="CD672" i="1"/>
  <c r="BM672" i="1"/>
  <c r="BL672" i="1"/>
  <c r="BK672" i="1"/>
  <c r="BJ672" i="1"/>
  <c r="BI672" i="1"/>
  <c r="BH672" i="1"/>
  <c r="BG672" i="1"/>
  <c r="BF672" i="1"/>
  <c r="BE672" i="1"/>
  <c r="BD672" i="1"/>
  <c r="BC672" i="1"/>
  <c r="BB672" i="1"/>
  <c r="BA672" i="1"/>
  <c r="AZ672" i="1"/>
  <c r="AY672" i="1"/>
  <c r="AX672" i="1"/>
  <c r="AW672" i="1"/>
  <c r="AT672" i="1" s="1"/>
  <c r="K672" i="1" s="1"/>
  <c r="AV672" i="1"/>
  <c r="AU672" i="1"/>
  <c r="AS672" i="1"/>
  <c r="AR672" i="1"/>
  <c r="M672" i="1" s="1"/>
  <c r="AQ672" i="1"/>
  <c r="AO672" i="1"/>
  <c r="AN672" i="1"/>
  <c r="AP672" i="1" s="1"/>
  <c r="AM672" i="1"/>
  <c r="AL672" i="1"/>
  <c r="AK672" i="1"/>
  <c r="AJ672" i="1"/>
  <c r="AI672" i="1"/>
  <c r="CD671" i="1"/>
  <c r="BM671" i="1"/>
  <c r="BL671" i="1"/>
  <c r="BK671" i="1"/>
  <c r="BJ671" i="1"/>
  <c r="BI671" i="1"/>
  <c r="BH671" i="1"/>
  <c r="BG671" i="1"/>
  <c r="BF671" i="1"/>
  <c r="BE671" i="1"/>
  <c r="BD671" i="1"/>
  <c r="BC671" i="1"/>
  <c r="BB671" i="1"/>
  <c r="BA671" i="1"/>
  <c r="AZ671" i="1"/>
  <c r="AY671" i="1"/>
  <c r="AX671" i="1"/>
  <c r="AW671" i="1"/>
  <c r="AT671" i="1" s="1"/>
  <c r="K671" i="1" s="1"/>
  <c r="AV671" i="1"/>
  <c r="AU671" i="1"/>
  <c r="AS671" i="1"/>
  <c r="AR671" i="1"/>
  <c r="M671" i="1" s="1"/>
  <c r="AQ671" i="1"/>
  <c r="AO671" i="1"/>
  <c r="AN671" i="1"/>
  <c r="AP671" i="1" s="1"/>
  <c r="AM671" i="1"/>
  <c r="AL671" i="1"/>
  <c r="AK671" i="1"/>
  <c r="AJ671" i="1"/>
  <c r="AI671" i="1"/>
  <c r="CD670" i="1"/>
  <c r="BM670" i="1"/>
  <c r="BL670" i="1"/>
  <c r="BK670" i="1"/>
  <c r="BJ670" i="1"/>
  <c r="BI670" i="1"/>
  <c r="BH670" i="1"/>
  <c r="BG670" i="1"/>
  <c r="BF670" i="1"/>
  <c r="BE670" i="1"/>
  <c r="BD670" i="1"/>
  <c r="BC670" i="1"/>
  <c r="BB670" i="1"/>
  <c r="BA670" i="1"/>
  <c r="AZ670" i="1"/>
  <c r="AY670" i="1"/>
  <c r="AX670" i="1"/>
  <c r="AW670" i="1"/>
  <c r="AT670" i="1" s="1"/>
  <c r="K670" i="1" s="1"/>
  <c r="AV670" i="1"/>
  <c r="AU670" i="1"/>
  <c r="AS670" i="1"/>
  <c r="AR670" i="1"/>
  <c r="M670" i="1" s="1"/>
  <c r="AQ670" i="1"/>
  <c r="AO670" i="1"/>
  <c r="AN670" i="1"/>
  <c r="AP670" i="1" s="1"/>
  <c r="AM670" i="1"/>
  <c r="AL670" i="1"/>
  <c r="AK670" i="1"/>
  <c r="AJ670" i="1"/>
  <c r="AI670" i="1"/>
  <c r="CD669" i="1"/>
  <c r="BM669" i="1"/>
  <c r="BL669" i="1"/>
  <c r="BK669" i="1"/>
  <c r="BJ669" i="1"/>
  <c r="BI669" i="1"/>
  <c r="BH669" i="1"/>
  <c r="BG669" i="1"/>
  <c r="BF669" i="1"/>
  <c r="BE669" i="1"/>
  <c r="BD669" i="1"/>
  <c r="BC669" i="1"/>
  <c r="BB669" i="1"/>
  <c r="BA669" i="1"/>
  <c r="AZ669" i="1"/>
  <c r="AY669" i="1"/>
  <c r="AX669" i="1"/>
  <c r="AW669" i="1"/>
  <c r="AT669" i="1" s="1"/>
  <c r="K669" i="1" s="1"/>
  <c r="AV669" i="1"/>
  <c r="AU669" i="1"/>
  <c r="AS669" i="1"/>
  <c r="AR669" i="1"/>
  <c r="M669" i="1" s="1"/>
  <c r="AQ669" i="1"/>
  <c r="AO669" i="1"/>
  <c r="AN669" i="1"/>
  <c r="AP669" i="1" s="1"/>
  <c r="AM669" i="1"/>
  <c r="AL669" i="1"/>
  <c r="AK669" i="1"/>
  <c r="AJ669" i="1"/>
  <c r="AI669" i="1"/>
  <c r="CD668" i="1"/>
  <c r="BM668" i="1"/>
  <c r="BL668" i="1"/>
  <c r="BK668" i="1"/>
  <c r="BJ668" i="1"/>
  <c r="BI668" i="1"/>
  <c r="BH668" i="1"/>
  <c r="BG668" i="1"/>
  <c r="BF668" i="1"/>
  <c r="BE668" i="1"/>
  <c r="BD668" i="1"/>
  <c r="BC668" i="1"/>
  <c r="BB668" i="1"/>
  <c r="BA668" i="1"/>
  <c r="AZ668" i="1"/>
  <c r="AY668" i="1"/>
  <c r="AX668" i="1"/>
  <c r="AW668" i="1"/>
  <c r="AT668" i="1" s="1"/>
  <c r="K668" i="1" s="1"/>
  <c r="AV668" i="1"/>
  <c r="AU668" i="1"/>
  <c r="AS668" i="1"/>
  <c r="AR668" i="1"/>
  <c r="M668" i="1" s="1"/>
  <c r="AQ668" i="1"/>
  <c r="AO668" i="1"/>
  <c r="AN668" i="1"/>
  <c r="AP668" i="1" s="1"/>
  <c r="AM668" i="1"/>
  <c r="AL668" i="1"/>
  <c r="AK668" i="1"/>
  <c r="AJ668" i="1"/>
  <c r="AI668" i="1"/>
  <c r="Q668" i="1"/>
  <c r="CD667" i="1"/>
  <c r="BM667" i="1"/>
  <c r="BL667" i="1"/>
  <c r="BK667" i="1"/>
  <c r="BJ667" i="1"/>
  <c r="BI667" i="1"/>
  <c r="BH667" i="1"/>
  <c r="BG667" i="1"/>
  <c r="BF667" i="1"/>
  <c r="BE667" i="1"/>
  <c r="BD667" i="1"/>
  <c r="BC667" i="1"/>
  <c r="BB667" i="1"/>
  <c r="BA667" i="1"/>
  <c r="AZ667" i="1"/>
  <c r="AY667" i="1"/>
  <c r="AX667" i="1"/>
  <c r="AW667" i="1"/>
  <c r="AT667" i="1" s="1"/>
  <c r="K667" i="1" s="1"/>
  <c r="AV667" i="1"/>
  <c r="AU667" i="1"/>
  <c r="AS667" i="1"/>
  <c r="AR667" i="1"/>
  <c r="M667" i="1" s="1"/>
  <c r="AQ667" i="1"/>
  <c r="AO667" i="1"/>
  <c r="AN667" i="1"/>
  <c r="AP667" i="1" s="1"/>
  <c r="AM667" i="1"/>
  <c r="AL667" i="1"/>
  <c r="AK667" i="1"/>
  <c r="AJ667" i="1"/>
  <c r="AI667" i="1"/>
  <c r="CD666" i="1"/>
  <c r="BM666" i="1"/>
  <c r="BL666" i="1"/>
  <c r="BK666" i="1"/>
  <c r="BJ666" i="1"/>
  <c r="BI666" i="1"/>
  <c r="BH666" i="1"/>
  <c r="BG666" i="1"/>
  <c r="BF666" i="1"/>
  <c r="BE666" i="1"/>
  <c r="BD666" i="1"/>
  <c r="BC666" i="1"/>
  <c r="BB666" i="1"/>
  <c r="BA666" i="1"/>
  <c r="AZ666" i="1"/>
  <c r="AY666" i="1"/>
  <c r="AX666" i="1"/>
  <c r="AW666" i="1"/>
  <c r="AT666" i="1" s="1"/>
  <c r="K666" i="1" s="1"/>
  <c r="AV666" i="1"/>
  <c r="AU666" i="1"/>
  <c r="AS666" i="1"/>
  <c r="AR666" i="1"/>
  <c r="M666" i="1" s="1"/>
  <c r="AQ666" i="1"/>
  <c r="AO666" i="1"/>
  <c r="AN666" i="1"/>
  <c r="AP666" i="1" s="1"/>
  <c r="AM666" i="1"/>
  <c r="AL666" i="1"/>
  <c r="AK666" i="1"/>
  <c r="AJ666" i="1"/>
  <c r="AI666" i="1"/>
  <c r="Q666" i="1"/>
  <c r="BM665" i="1"/>
  <c r="BL665" i="1"/>
  <c r="BK665" i="1"/>
  <c r="BJ665" i="1"/>
  <c r="BI665" i="1"/>
  <c r="BH665" i="1"/>
  <c r="BG665" i="1"/>
  <c r="BF665" i="1"/>
  <c r="BE665" i="1"/>
  <c r="BD665" i="1"/>
  <c r="BC665" i="1"/>
  <c r="BB665" i="1"/>
  <c r="BA665" i="1"/>
  <c r="AZ665" i="1"/>
  <c r="AY665" i="1"/>
  <c r="AX665" i="1"/>
  <c r="AW665" i="1"/>
  <c r="AT665" i="1" s="1"/>
  <c r="K665" i="1" s="1"/>
  <c r="AV665" i="1"/>
  <c r="AU665" i="1"/>
  <c r="AS665" i="1"/>
  <c r="AR665" i="1"/>
  <c r="M665" i="1" s="1"/>
  <c r="AQ665" i="1"/>
  <c r="AO665" i="1"/>
  <c r="AN665" i="1"/>
  <c r="AP665" i="1" s="1"/>
  <c r="AM665" i="1"/>
  <c r="AL665" i="1"/>
  <c r="AK665" i="1"/>
  <c r="AJ665" i="1"/>
  <c r="AI665" i="1"/>
  <c r="CD664" i="1"/>
  <c r="BM664" i="1"/>
  <c r="BL664" i="1"/>
  <c r="BK664" i="1"/>
  <c r="BJ664" i="1"/>
  <c r="BI664" i="1"/>
  <c r="BH664" i="1"/>
  <c r="BG664" i="1"/>
  <c r="BF664" i="1"/>
  <c r="BE664" i="1"/>
  <c r="BD664" i="1"/>
  <c r="BC664" i="1"/>
  <c r="BB664" i="1"/>
  <c r="BA664" i="1"/>
  <c r="AZ664" i="1"/>
  <c r="AY664" i="1"/>
  <c r="AX664" i="1"/>
  <c r="AW664" i="1"/>
  <c r="AT664" i="1" s="1"/>
  <c r="K664" i="1" s="1"/>
  <c r="AV664" i="1"/>
  <c r="AU664" i="1"/>
  <c r="AS664" i="1"/>
  <c r="AR664" i="1"/>
  <c r="M664" i="1" s="1"/>
  <c r="AQ664" i="1"/>
  <c r="AO664" i="1"/>
  <c r="AN664" i="1"/>
  <c r="AP664" i="1" s="1"/>
  <c r="AM664" i="1"/>
  <c r="AL664" i="1"/>
  <c r="AK664" i="1"/>
  <c r="AJ664" i="1"/>
  <c r="AI664" i="1"/>
  <c r="Q664" i="1"/>
  <c r="CD663" i="1"/>
  <c r="BM663" i="1"/>
  <c r="BL663" i="1"/>
  <c r="BK663" i="1"/>
  <c r="BJ663" i="1"/>
  <c r="BI663" i="1"/>
  <c r="BH663" i="1"/>
  <c r="BG663" i="1"/>
  <c r="BF663" i="1"/>
  <c r="BE663" i="1"/>
  <c r="BD663" i="1"/>
  <c r="BC663" i="1"/>
  <c r="BB663" i="1"/>
  <c r="BA663" i="1"/>
  <c r="AZ663" i="1"/>
  <c r="AY663" i="1"/>
  <c r="AX663" i="1"/>
  <c r="AW663" i="1"/>
  <c r="AT663" i="1" s="1"/>
  <c r="K663" i="1" s="1"/>
  <c r="AV663" i="1"/>
  <c r="AU663" i="1"/>
  <c r="AS663" i="1"/>
  <c r="AR663" i="1"/>
  <c r="M663" i="1" s="1"/>
  <c r="AQ663" i="1"/>
  <c r="AO663" i="1"/>
  <c r="AN663" i="1"/>
  <c r="AP663" i="1" s="1"/>
  <c r="AM663" i="1"/>
  <c r="AL663" i="1"/>
  <c r="AK663" i="1"/>
  <c r="AJ663" i="1"/>
  <c r="AI663" i="1"/>
  <c r="BM662" i="1"/>
  <c r="BL662" i="1"/>
  <c r="BK662" i="1"/>
  <c r="BJ662" i="1"/>
  <c r="BI662" i="1"/>
  <c r="BH662" i="1"/>
  <c r="BG662" i="1"/>
  <c r="BF662" i="1"/>
  <c r="BE662" i="1"/>
  <c r="BD662" i="1"/>
  <c r="BC662" i="1"/>
  <c r="BB662" i="1"/>
  <c r="BA662" i="1"/>
  <c r="AZ662" i="1"/>
  <c r="AY662" i="1"/>
  <c r="AX662" i="1"/>
  <c r="AW662" i="1"/>
  <c r="AT662" i="1" s="1"/>
  <c r="K662" i="1" s="1"/>
  <c r="AV662" i="1"/>
  <c r="AU662" i="1"/>
  <c r="AS662" i="1"/>
  <c r="AR662" i="1"/>
  <c r="M662" i="1" s="1"/>
  <c r="AQ662" i="1"/>
  <c r="AO662" i="1"/>
  <c r="AN662" i="1"/>
  <c r="AP662" i="1" s="1"/>
  <c r="AM662" i="1"/>
  <c r="AL662" i="1"/>
  <c r="AK662" i="1"/>
  <c r="AJ662" i="1"/>
  <c r="AI662" i="1"/>
  <c r="CD661" i="1"/>
  <c r="BM661" i="1"/>
  <c r="BL661" i="1"/>
  <c r="BK661" i="1"/>
  <c r="BJ661" i="1"/>
  <c r="BI661" i="1"/>
  <c r="BH661" i="1"/>
  <c r="BG661" i="1"/>
  <c r="BF661" i="1"/>
  <c r="BE661" i="1"/>
  <c r="BD661" i="1"/>
  <c r="BC661" i="1"/>
  <c r="BB661" i="1"/>
  <c r="BA661" i="1"/>
  <c r="AZ661" i="1"/>
  <c r="AY661" i="1"/>
  <c r="AX661" i="1"/>
  <c r="AW661" i="1"/>
  <c r="AT661" i="1" s="1"/>
  <c r="K661" i="1" s="1"/>
  <c r="AV661" i="1"/>
  <c r="AU661" i="1"/>
  <c r="AS661" i="1"/>
  <c r="AR661" i="1"/>
  <c r="M661" i="1" s="1"/>
  <c r="AQ661" i="1"/>
  <c r="AO661" i="1"/>
  <c r="AN661" i="1"/>
  <c r="AP661" i="1" s="1"/>
  <c r="AM661" i="1"/>
  <c r="AL661" i="1"/>
  <c r="AK661" i="1"/>
  <c r="AJ661" i="1"/>
  <c r="AI661" i="1"/>
  <c r="CD660" i="1"/>
  <c r="BM660" i="1"/>
  <c r="BL660" i="1"/>
  <c r="BK660" i="1"/>
  <c r="BJ660" i="1"/>
  <c r="BI660" i="1"/>
  <c r="BH660" i="1"/>
  <c r="BG660" i="1"/>
  <c r="BF660" i="1"/>
  <c r="BE660" i="1"/>
  <c r="BD660" i="1"/>
  <c r="BC660" i="1"/>
  <c r="BB660" i="1"/>
  <c r="BA660" i="1"/>
  <c r="AZ660" i="1"/>
  <c r="AY660" i="1"/>
  <c r="AX660" i="1"/>
  <c r="AW660" i="1"/>
  <c r="AT660" i="1" s="1"/>
  <c r="K660" i="1" s="1"/>
  <c r="AV660" i="1"/>
  <c r="AU660" i="1"/>
  <c r="AS660" i="1"/>
  <c r="AR660" i="1"/>
  <c r="M660" i="1" s="1"/>
  <c r="AQ660" i="1"/>
  <c r="AO660" i="1"/>
  <c r="AN660" i="1"/>
  <c r="AP660" i="1" s="1"/>
  <c r="AM660" i="1"/>
  <c r="AL660" i="1"/>
  <c r="AK660" i="1"/>
  <c r="AJ660" i="1"/>
  <c r="AI660" i="1"/>
  <c r="Q660" i="1"/>
  <c r="CD659" i="1"/>
  <c r="BM659" i="1"/>
  <c r="BL659" i="1"/>
  <c r="BK659" i="1"/>
  <c r="BJ659" i="1"/>
  <c r="BI659" i="1"/>
  <c r="BH659" i="1"/>
  <c r="BG659" i="1"/>
  <c r="BF659" i="1"/>
  <c r="BE659" i="1"/>
  <c r="BD659" i="1"/>
  <c r="BC659" i="1"/>
  <c r="BB659" i="1"/>
  <c r="BA659" i="1"/>
  <c r="AZ659" i="1"/>
  <c r="AY659" i="1"/>
  <c r="AX659" i="1"/>
  <c r="AW659" i="1"/>
  <c r="AT659" i="1" s="1"/>
  <c r="K659" i="1" s="1"/>
  <c r="AV659" i="1"/>
  <c r="AU659" i="1"/>
  <c r="AS659" i="1"/>
  <c r="AR659" i="1"/>
  <c r="M659" i="1" s="1"/>
  <c r="AQ659" i="1"/>
  <c r="AO659" i="1"/>
  <c r="AN659" i="1"/>
  <c r="AP659" i="1" s="1"/>
  <c r="AM659" i="1"/>
  <c r="AL659" i="1"/>
  <c r="AK659" i="1"/>
  <c r="AJ659" i="1"/>
  <c r="AI659" i="1"/>
  <c r="CD658" i="1"/>
  <c r="BM658" i="1"/>
  <c r="BL658" i="1"/>
  <c r="BK658" i="1"/>
  <c r="BJ658" i="1"/>
  <c r="BI658" i="1"/>
  <c r="BH658" i="1"/>
  <c r="BG658" i="1"/>
  <c r="BF658" i="1"/>
  <c r="BE658" i="1"/>
  <c r="BD658" i="1"/>
  <c r="BC658" i="1"/>
  <c r="BB658" i="1"/>
  <c r="BA658" i="1"/>
  <c r="AZ658" i="1"/>
  <c r="AY658" i="1"/>
  <c r="AX658" i="1"/>
  <c r="AW658" i="1"/>
  <c r="AT658" i="1" s="1"/>
  <c r="K658" i="1" s="1"/>
  <c r="AV658" i="1"/>
  <c r="AU658" i="1"/>
  <c r="AS658" i="1"/>
  <c r="AR658" i="1"/>
  <c r="M658" i="1" s="1"/>
  <c r="AQ658" i="1"/>
  <c r="AO658" i="1"/>
  <c r="AN658" i="1"/>
  <c r="AP658" i="1" s="1"/>
  <c r="AM658" i="1"/>
  <c r="AL658" i="1"/>
  <c r="AK658" i="1"/>
  <c r="AJ658" i="1"/>
  <c r="AI658" i="1"/>
  <c r="AH658" i="1"/>
  <c r="CD657" i="1"/>
  <c r="BM657" i="1"/>
  <c r="BL657" i="1"/>
  <c r="BK657" i="1"/>
  <c r="BJ657" i="1"/>
  <c r="BI657" i="1"/>
  <c r="BH657" i="1"/>
  <c r="BG657" i="1"/>
  <c r="BF657" i="1"/>
  <c r="BE657" i="1"/>
  <c r="BD657" i="1"/>
  <c r="BC657" i="1"/>
  <c r="BB657" i="1"/>
  <c r="BA657" i="1"/>
  <c r="AZ657" i="1"/>
  <c r="AY657" i="1"/>
  <c r="AX657" i="1"/>
  <c r="AW657" i="1"/>
  <c r="AT657" i="1" s="1"/>
  <c r="K657" i="1" s="1"/>
  <c r="AV657" i="1"/>
  <c r="AU657" i="1"/>
  <c r="AS657" i="1"/>
  <c r="AR657" i="1"/>
  <c r="M657" i="1" s="1"/>
  <c r="AQ657" i="1"/>
  <c r="AO657" i="1"/>
  <c r="AN657" i="1"/>
  <c r="AP657" i="1" s="1"/>
  <c r="AM657" i="1"/>
  <c r="AL657" i="1"/>
  <c r="AK657" i="1"/>
  <c r="AJ657" i="1"/>
  <c r="AI657" i="1"/>
  <c r="Q657" i="1"/>
  <c r="CD656" i="1"/>
  <c r="BM656" i="1"/>
  <c r="BL656" i="1"/>
  <c r="BK656" i="1"/>
  <c r="BJ656" i="1"/>
  <c r="BI656" i="1"/>
  <c r="BH656" i="1"/>
  <c r="BG656" i="1"/>
  <c r="BF656" i="1"/>
  <c r="BE656" i="1"/>
  <c r="BD656" i="1"/>
  <c r="BC656" i="1"/>
  <c r="BB656" i="1"/>
  <c r="BA656" i="1"/>
  <c r="AZ656" i="1"/>
  <c r="AY656" i="1"/>
  <c r="AX656" i="1"/>
  <c r="AW656" i="1"/>
  <c r="AT656" i="1" s="1"/>
  <c r="K656" i="1" s="1"/>
  <c r="AV656" i="1"/>
  <c r="AU656" i="1"/>
  <c r="AS656" i="1"/>
  <c r="AR656" i="1"/>
  <c r="M656" i="1" s="1"/>
  <c r="AQ656" i="1"/>
  <c r="AO656" i="1"/>
  <c r="AN656" i="1"/>
  <c r="AP656" i="1" s="1"/>
  <c r="AM656" i="1"/>
  <c r="AL656" i="1"/>
  <c r="AK656" i="1"/>
  <c r="AJ656" i="1"/>
  <c r="AI656" i="1"/>
  <c r="Q656" i="1"/>
  <c r="CD655" i="1"/>
  <c r="BM655" i="1"/>
  <c r="BL655" i="1"/>
  <c r="BK655" i="1"/>
  <c r="BJ655" i="1"/>
  <c r="BI655" i="1"/>
  <c r="BH655" i="1"/>
  <c r="BG655" i="1"/>
  <c r="BF655" i="1"/>
  <c r="BE655" i="1"/>
  <c r="BD655" i="1"/>
  <c r="BC655" i="1"/>
  <c r="BB655" i="1"/>
  <c r="BA655" i="1"/>
  <c r="AZ655" i="1"/>
  <c r="AY655" i="1"/>
  <c r="AX655" i="1"/>
  <c r="AW655" i="1"/>
  <c r="AT655" i="1" s="1"/>
  <c r="K655" i="1" s="1"/>
  <c r="AV655" i="1"/>
  <c r="AU655" i="1"/>
  <c r="AS655" i="1"/>
  <c r="AR655" i="1"/>
  <c r="M655" i="1" s="1"/>
  <c r="AQ655" i="1"/>
  <c r="AO655" i="1"/>
  <c r="AN655" i="1"/>
  <c r="AP655" i="1" s="1"/>
  <c r="AM655" i="1"/>
  <c r="AL655" i="1"/>
  <c r="AK655" i="1"/>
  <c r="AJ655" i="1"/>
  <c r="AI655" i="1"/>
  <c r="BM654" i="1"/>
  <c r="BL654" i="1"/>
  <c r="BK654" i="1"/>
  <c r="BJ654" i="1"/>
  <c r="BI654" i="1"/>
  <c r="BH654" i="1"/>
  <c r="BG654" i="1"/>
  <c r="BF654" i="1"/>
  <c r="BE654" i="1"/>
  <c r="BD654" i="1"/>
  <c r="BC654" i="1"/>
  <c r="BB654" i="1"/>
  <c r="BA654" i="1"/>
  <c r="AZ654" i="1"/>
  <c r="AY654" i="1"/>
  <c r="AX654" i="1"/>
  <c r="AW654" i="1"/>
  <c r="AT654" i="1" s="1"/>
  <c r="K654" i="1" s="1"/>
  <c r="AV654" i="1"/>
  <c r="AU654" i="1"/>
  <c r="AS654" i="1"/>
  <c r="AR654" i="1"/>
  <c r="M654" i="1" s="1"/>
  <c r="AQ654" i="1"/>
  <c r="AO654" i="1"/>
  <c r="AN654" i="1"/>
  <c r="AP654" i="1" s="1"/>
  <c r="AM654" i="1"/>
  <c r="AL654" i="1"/>
  <c r="AK654" i="1"/>
  <c r="AJ654" i="1"/>
  <c r="AI654" i="1"/>
  <c r="CD653" i="1"/>
  <c r="BM653" i="1"/>
  <c r="BL653" i="1"/>
  <c r="BK653" i="1"/>
  <c r="BJ653" i="1"/>
  <c r="BI653" i="1"/>
  <c r="BH653" i="1"/>
  <c r="BG653" i="1"/>
  <c r="BF653" i="1"/>
  <c r="BE653" i="1"/>
  <c r="BD653" i="1"/>
  <c r="BC653" i="1"/>
  <c r="BB653" i="1"/>
  <c r="BA653" i="1"/>
  <c r="AZ653" i="1"/>
  <c r="AY653" i="1"/>
  <c r="AX653" i="1"/>
  <c r="AW653" i="1"/>
  <c r="AT653" i="1" s="1"/>
  <c r="K653" i="1" s="1"/>
  <c r="AV653" i="1"/>
  <c r="AU653" i="1"/>
  <c r="AS653" i="1"/>
  <c r="AR653" i="1"/>
  <c r="M653" i="1" s="1"/>
  <c r="AQ653" i="1"/>
  <c r="AO653" i="1"/>
  <c r="AN653" i="1"/>
  <c r="AP653" i="1" s="1"/>
  <c r="AM653" i="1"/>
  <c r="AL653" i="1"/>
  <c r="AK653" i="1"/>
  <c r="AJ653" i="1"/>
  <c r="AI653" i="1"/>
  <c r="CD652" i="1"/>
  <c r="BM652" i="1"/>
  <c r="BL652" i="1"/>
  <c r="BK652" i="1"/>
  <c r="BJ652" i="1"/>
  <c r="BI652" i="1"/>
  <c r="BH652" i="1"/>
  <c r="BG652" i="1"/>
  <c r="BF652" i="1"/>
  <c r="BE652" i="1"/>
  <c r="BD652" i="1"/>
  <c r="BC652" i="1"/>
  <c r="BB652" i="1"/>
  <c r="BA652" i="1"/>
  <c r="AZ652" i="1"/>
  <c r="AY652" i="1"/>
  <c r="AX652" i="1"/>
  <c r="AW652" i="1"/>
  <c r="AT652" i="1" s="1"/>
  <c r="K652" i="1" s="1"/>
  <c r="AV652" i="1"/>
  <c r="AU652" i="1"/>
  <c r="AS652" i="1"/>
  <c r="AR652" i="1"/>
  <c r="M652" i="1" s="1"/>
  <c r="AQ652" i="1"/>
  <c r="AO652" i="1"/>
  <c r="AN652" i="1"/>
  <c r="AP652" i="1" s="1"/>
  <c r="AM652" i="1"/>
  <c r="AL652" i="1"/>
  <c r="AK652" i="1"/>
  <c r="AJ652" i="1"/>
  <c r="AI652" i="1"/>
  <c r="CD651" i="1"/>
  <c r="BM651" i="1"/>
  <c r="BL651" i="1"/>
  <c r="BK651" i="1"/>
  <c r="BJ651" i="1"/>
  <c r="BI651" i="1"/>
  <c r="BH651" i="1"/>
  <c r="BG651" i="1"/>
  <c r="BF651" i="1"/>
  <c r="BE651" i="1"/>
  <c r="BD651" i="1"/>
  <c r="BC651" i="1"/>
  <c r="BB651" i="1"/>
  <c r="BA651" i="1"/>
  <c r="AZ651" i="1"/>
  <c r="AY651" i="1"/>
  <c r="AX651" i="1"/>
  <c r="AW651" i="1"/>
  <c r="AT651" i="1" s="1"/>
  <c r="K651" i="1" s="1"/>
  <c r="AV651" i="1"/>
  <c r="AU651" i="1"/>
  <c r="AS651" i="1"/>
  <c r="AR651" i="1"/>
  <c r="M651" i="1" s="1"/>
  <c r="AQ651" i="1"/>
  <c r="AO651" i="1"/>
  <c r="AN651" i="1"/>
  <c r="AP651" i="1" s="1"/>
  <c r="AM651" i="1"/>
  <c r="AL651" i="1"/>
  <c r="AK651" i="1"/>
  <c r="AJ651" i="1"/>
  <c r="AI651" i="1"/>
  <c r="CD650" i="1"/>
  <c r="BM650" i="1"/>
  <c r="BL650" i="1"/>
  <c r="BK650" i="1"/>
  <c r="BJ650" i="1"/>
  <c r="BI650" i="1"/>
  <c r="BH650" i="1"/>
  <c r="BG650" i="1"/>
  <c r="BF650" i="1"/>
  <c r="BE650" i="1"/>
  <c r="BD650" i="1"/>
  <c r="BC650" i="1"/>
  <c r="BB650" i="1"/>
  <c r="BA650" i="1"/>
  <c r="AZ650" i="1"/>
  <c r="AY650" i="1"/>
  <c r="AX650" i="1"/>
  <c r="AW650" i="1"/>
  <c r="AT650" i="1" s="1"/>
  <c r="K650" i="1" s="1"/>
  <c r="AV650" i="1"/>
  <c r="AU650" i="1"/>
  <c r="AS650" i="1"/>
  <c r="AR650" i="1"/>
  <c r="M650" i="1" s="1"/>
  <c r="AQ650" i="1"/>
  <c r="AO650" i="1"/>
  <c r="AN650" i="1"/>
  <c r="AP650" i="1" s="1"/>
  <c r="AM650" i="1"/>
  <c r="AL650" i="1"/>
  <c r="AK650" i="1"/>
  <c r="AJ650" i="1"/>
  <c r="AI650" i="1"/>
  <c r="CD649" i="1"/>
  <c r="BM649" i="1"/>
  <c r="BL649" i="1"/>
  <c r="BK649" i="1"/>
  <c r="BJ649" i="1"/>
  <c r="BI649" i="1"/>
  <c r="BH649" i="1"/>
  <c r="BG649" i="1"/>
  <c r="BF649" i="1"/>
  <c r="BE649" i="1"/>
  <c r="BD649" i="1"/>
  <c r="BC649" i="1"/>
  <c r="BB649" i="1"/>
  <c r="BA649" i="1"/>
  <c r="AZ649" i="1"/>
  <c r="AY649" i="1"/>
  <c r="AX649" i="1"/>
  <c r="AW649" i="1"/>
  <c r="AT649" i="1" s="1"/>
  <c r="K649" i="1" s="1"/>
  <c r="AV649" i="1"/>
  <c r="AU649" i="1"/>
  <c r="AS649" i="1"/>
  <c r="AR649" i="1"/>
  <c r="M649" i="1" s="1"/>
  <c r="AQ649" i="1"/>
  <c r="AO649" i="1"/>
  <c r="AN649" i="1"/>
  <c r="AP649" i="1" s="1"/>
  <c r="AM649" i="1"/>
  <c r="AL649" i="1"/>
  <c r="AK649" i="1"/>
  <c r="AJ649" i="1"/>
  <c r="AI649" i="1"/>
  <c r="CD648" i="1"/>
  <c r="BM648" i="1"/>
  <c r="BL648" i="1"/>
  <c r="BK648" i="1"/>
  <c r="BJ648" i="1"/>
  <c r="BI648" i="1"/>
  <c r="BH648" i="1"/>
  <c r="BG648" i="1"/>
  <c r="BF648" i="1"/>
  <c r="BE648" i="1"/>
  <c r="BD648" i="1"/>
  <c r="BC648" i="1"/>
  <c r="BB648" i="1"/>
  <c r="BA648" i="1"/>
  <c r="AZ648" i="1"/>
  <c r="AY648" i="1"/>
  <c r="AX648" i="1"/>
  <c r="AW648" i="1"/>
  <c r="AT648" i="1" s="1"/>
  <c r="K648" i="1" s="1"/>
  <c r="AV648" i="1"/>
  <c r="AU648" i="1"/>
  <c r="AS648" i="1"/>
  <c r="AR648" i="1"/>
  <c r="M648" i="1" s="1"/>
  <c r="AQ648" i="1"/>
  <c r="AO648" i="1"/>
  <c r="AN648" i="1"/>
  <c r="AP648" i="1" s="1"/>
  <c r="AM648" i="1"/>
  <c r="AL648" i="1"/>
  <c r="AK648" i="1"/>
  <c r="AJ648" i="1"/>
  <c r="AI648" i="1"/>
  <c r="CD647" i="1"/>
  <c r="BM647" i="1"/>
  <c r="BL647" i="1"/>
  <c r="BK647" i="1"/>
  <c r="BJ647" i="1"/>
  <c r="BI647" i="1"/>
  <c r="BH647" i="1"/>
  <c r="BG647" i="1"/>
  <c r="BF647" i="1"/>
  <c r="BE647" i="1"/>
  <c r="BD647" i="1"/>
  <c r="BC647" i="1"/>
  <c r="BB647" i="1"/>
  <c r="BA647" i="1"/>
  <c r="AZ647" i="1"/>
  <c r="AY647" i="1"/>
  <c r="AX647" i="1"/>
  <c r="AW647" i="1"/>
  <c r="AT647" i="1" s="1"/>
  <c r="K647" i="1" s="1"/>
  <c r="AV647" i="1"/>
  <c r="AU647" i="1"/>
  <c r="AS647" i="1"/>
  <c r="AR647" i="1"/>
  <c r="M647" i="1" s="1"/>
  <c r="AQ647" i="1"/>
  <c r="AO647" i="1"/>
  <c r="AN647" i="1"/>
  <c r="AP647" i="1" s="1"/>
  <c r="AM647" i="1"/>
  <c r="AL647" i="1"/>
  <c r="AK647" i="1"/>
  <c r="AJ647" i="1"/>
  <c r="AI647" i="1"/>
  <c r="CD646" i="1"/>
  <c r="BM646" i="1"/>
  <c r="BL646" i="1"/>
  <c r="BK646" i="1"/>
  <c r="BJ646" i="1"/>
  <c r="BI646" i="1"/>
  <c r="BH646" i="1"/>
  <c r="BG646" i="1"/>
  <c r="BF646" i="1"/>
  <c r="BE646" i="1"/>
  <c r="BD646" i="1"/>
  <c r="BC646" i="1"/>
  <c r="BB646" i="1"/>
  <c r="BA646" i="1"/>
  <c r="AZ646" i="1"/>
  <c r="AY646" i="1"/>
  <c r="AX646" i="1"/>
  <c r="AW646" i="1"/>
  <c r="AT646" i="1" s="1"/>
  <c r="K646" i="1" s="1"/>
  <c r="AV646" i="1"/>
  <c r="AU646" i="1"/>
  <c r="AS646" i="1"/>
  <c r="AR646" i="1"/>
  <c r="M646" i="1" s="1"/>
  <c r="AQ646" i="1"/>
  <c r="AO646" i="1"/>
  <c r="AN646" i="1"/>
  <c r="AP646" i="1" s="1"/>
  <c r="AM646" i="1"/>
  <c r="AL646" i="1"/>
  <c r="AK646" i="1"/>
  <c r="AJ646" i="1"/>
  <c r="AI646" i="1"/>
  <c r="CD645" i="1"/>
  <c r="BM645" i="1"/>
  <c r="BL645" i="1"/>
  <c r="BK645" i="1"/>
  <c r="BJ645" i="1"/>
  <c r="BI645" i="1"/>
  <c r="BH645" i="1"/>
  <c r="BG645" i="1"/>
  <c r="BF645" i="1"/>
  <c r="BE645" i="1"/>
  <c r="BD645" i="1"/>
  <c r="BC645" i="1"/>
  <c r="BB645" i="1"/>
  <c r="BA645" i="1"/>
  <c r="AZ645" i="1"/>
  <c r="AY645" i="1"/>
  <c r="AX645" i="1"/>
  <c r="AW645" i="1"/>
  <c r="AT645" i="1" s="1"/>
  <c r="K645" i="1" s="1"/>
  <c r="AV645" i="1"/>
  <c r="AU645" i="1"/>
  <c r="AS645" i="1"/>
  <c r="AR645" i="1"/>
  <c r="M645" i="1" s="1"/>
  <c r="AQ645" i="1"/>
  <c r="AO645" i="1"/>
  <c r="AN645" i="1"/>
  <c r="AP645" i="1" s="1"/>
  <c r="AM645" i="1"/>
  <c r="AL645" i="1"/>
  <c r="AK645" i="1"/>
  <c r="AJ645" i="1"/>
  <c r="AI645" i="1"/>
  <c r="CD644" i="1"/>
  <c r="BM644" i="1"/>
  <c r="BL644" i="1"/>
  <c r="BK644" i="1"/>
  <c r="BJ644" i="1"/>
  <c r="BI644" i="1"/>
  <c r="BH644" i="1"/>
  <c r="BG644" i="1"/>
  <c r="BF644" i="1"/>
  <c r="BE644" i="1"/>
  <c r="BD644" i="1"/>
  <c r="BC644" i="1"/>
  <c r="BB644" i="1"/>
  <c r="BA644" i="1"/>
  <c r="AZ644" i="1"/>
  <c r="AY644" i="1"/>
  <c r="AX644" i="1"/>
  <c r="AW644" i="1"/>
  <c r="AT644" i="1" s="1"/>
  <c r="K644" i="1" s="1"/>
  <c r="AV644" i="1"/>
  <c r="AU644" i="1"/>
  <c r="AS644" i="1"/>
  <c r="AR644" i="1"/>
  <c r="M644" i="1" s="1"/>
  <c r="AQ644" i="1"/>
  <c r="AO644" i="1"/>
  <c r="AN644" i="1"/>
  <c r="AP644" i="1" s="1"/>
  <c r="AM644" i="1"/>
  <c r="AL644" i="1"/>
  <c r="AK644" i="1"/>
  <c r="AJ644" i="1"/>
  <c r="AI644" i="1"/>
  <c r="Q644" i="1"/>
  <c r="BM643" i="1"/>
  <c r="BL643" i="1"/>
  <c r="BK643" i="1"/>
  <c r="BJ643" i="1"/>
  <c r="BI643" i="1"/>
  <c r="BH643" i="1"/>
  <c r="BG643" i="1"/>
  <c r="BF643" i="1"/>
  <c r="BE643" i="1"/>
  <c r="BD643" i="1"/>
  <c r="BC643" i="1"/>
  <c r="BB643" i="1"/>
  <c r="BA643" i="1"/>
  <c r="AZ643" i="1"/>
  <c r="AY643" i="1"/>
  <c r="AX643" i="1"/>
  <c r="AW643" i="1"/>
  <c r="AT643" i="1" s="1"/>
  <c r="K643" i="1" s="1"/>
  <c r="AV643" i="1"/>
  <c r="AU643" i="1"/>
  <c r="AS643" i="1"/>
  <c r="AR643" i="1"/>
  <c r="M643" i="1" s="1"/>
  <c r="AQ643" i="1"/>
  <c r="AO643" i="1"/>
  <c r="AN643" i="1"/>
  <c r="AP643" i="1" s="1"/>
  <c r="AM643" i="1"/>
  <c r="AL643" i="1"/>
  <c r="AK643" i="1"/>
  <c r="AJ643" i="1"/>
  <c r="AI643" i="1"/>
  <c r="Q643" i="1"/>
  <c r="BM642" i="1"/>
  <c r="BL642" i="1"/>
  <c r="BK642" i="1"/>
  <c r="BJ642" i="1"/>
  <c r="BI642" i="1"/>
  <c r="BH642" i="1"/>
  <c r="BG642" i="1"/>
  <c r="BF642" i="1"/>
  <c r="BE642" i="1"/>
  <c r="BD642" i="1"/>
  <c r="BC642" i="1"/>
  <c r="BB642" i="1"/>
  <c r="BA642" i="1"/>
  <c r="AZ642" i="1"/>
  <c r="AY642" i="1"/>
  <c r="AX642" i="1"/>
  <c r="AW642" i="1"/>
  <c r="AV642" i="1"/>
  <c r="AU642" i="1"/>
  <c r="AS642" i="1"/>
  <c r="AR642" i="1"/>
  <c r="M642" i="1" s="1"/>
  <c r="AQ642" i="1"/>
  <c r="AO642" i="1"/>
  <c r="AN642" i="1"/>
  <c r="AP642" i="1" s="1"/>
  <c r="AM642" i="1"/>
  <c r="AL642" i="1"/>
  <c r="AK642" i="1"/>
  <c r="AJ642" i="1"/>
  <c r="AI642" i="1"/>
  <c r="CD641" i="1"/>
  <c r="BM641" i="1"/>
  <c r="BL641" i="1"/>
  <c r="BK641" i="1"/>
  <c r="BJ641" i="1"/>
  <c r="BI641" i="1"/>
  <c r="BH641" i="1"/>
  <c r="BG641" i="1"/>
  <c r="BF641" i="1"/>
  <c r="BE641" i="1"/>
  <c r="BD641" i="1"/>
  <c r="BC641" i="1"/>
  <c r="BB641" i="1"/>
  <c r="BA641" i="1"/>
  <c r="AZ641" i="1"/>
  <c r="AY641" i="1"/>
  <c r="AX641" i="1"/>
  <c r="AW641" i="1"/>
  <c r="AV641" i="1"/>
  <c r="AU641" i="1"/>
  <c r="AS641" i="1"/>
  <c r="AR641" i="1"/>
  <c r="M641" i="1" s="1"/>
  <c r="AQ641" i="1"/>
  <c r="AO641" i="1"/>
  <c r="AN641" i="1"/>
  <c r="AP641" i="1" s="1"/>
  <c r="AM641" i="1"/>
  <c r="AL641" i="1"/>
  <c r="AK641" i="1"/>
  <c r="AJ641" i="1"/>
  <c r="AI641" i="1"/>
  <c r="CD640" i="1"/>
  <c r="BM640" i="1"/>
  <c r="BL640" i="1"/>
  <c r="BK640" i="1"/>
  <c r="BJ640" i="1"/>
  <c r="BI640" i="1"/>
  <c r="BH640" i="1"/>
  <c r="BG640" i="1"/>
  <c r="BF640" i="1"/>
  <c r="BE640" i="1"/>
  <c r="BD640" i="1"/>
  <c r="BC640" i="1"/>
  <c r="BB640" i="1"/>
  <c r="BA640" i="1"/>
  <c r="AZ640" i="1"/>
  <c r="AY640" i="1"/>
  <c r="AX640" i="1"/>
  <c r="AW640" i="1"/>
  <c r="AV640" i="1"/>
  <c r="AU640" i="1"/>
  <c r="AS640" i="1"/>
  <c r="AR640" i="1"/>
  <c r="M640" i="1" s="1"/>
  <c r="AQ640" i="1"/>
  <c r="AO640" i="1"/>
  <c r="AN640" i="1"/>
  <c r="AP640" i="1" s="1"/>
  <c r="AM640" i="1"/>
  <c r="AL640" i="1"/>
  <c r="AK640" i="1"/>
  <c r="AJ640" i="1"/>
  <c r="AI640" i="1"/>
  <c r="CD639" i="1"/>
  <c r="BM639" i="1"/>
  <c r="BL639" i="1"/>
  <c r="BK639" i="1"/>
  <c r="BJ639" i="1"/>
  <c r="BI639" i="1"/>
  <c r="BH639" i="1"/>
  <c r="BG639" i="1"/>
  <c r="BF639" i="1"/>
  <c r="BE639" i="1"/>
  <c r="BD639" i="1"/>
  <c r="BC639" i="1"/>
  <c r="BB639" i="1"/>
  <c r="BA639" i="1"/>
  <c r="AZ639" i="1"/>
  <c r="AY639" i="1"/>
  <c r="AX639" i="1"/>
  <c r="AW639" i="1"/>
  <c r="AV639" i="1"/>
  <c r="AU639" i="1"/>
  <c r="AS639" i="1"/>
  <c r="AR639" i="1"/>
  <c r="M639" i="1" s="1"/>
  <c r="AQ639" i="1"/>
  <c r="AO639" i="1"/>
  <c r="AN639" i="1"/>
  <c r="AP639" i="1" s="1"/>
  <c r="AM639" i="1"/>
  <c r="AL639" i="1"/>
  <c r="AK639" i="1"/>
  <c r="AJ639" i="1"/>
  <c r="AI639" i="1"/>
  <c r="CD638" i="1"/>
  <c r="BM638" i="1"/>
  <c r="BL638" i="1"/>
  <c r="BK638" i="1"/>
  <c r="BJ638" i="1"/>
  <c r="BI638" i="1"/>
  <c r="BH638" i="1"/>
  <c r="BG638" i="1"/>
  <c r="BF638" i="1"/>
  <c r="BE638" i="1"/>
  <c r="BD638" i="1"/>
  <c r="BC638" i="1"/>
  <c r="BB638" i="1"/>
  <c r="BA638" i="1"/>
  <c r="AZ638" i="1"/>
  <c r="AY638" i="1"/>
  <c r="AX638" i="1"/>
  <c r="AW638" i="1"/>
  <c r="AT638" i="1" s="1"/>
  <c r="K638" i="1" s="1"/>
  <c r="AV638" i="1"/>
  <c r="AU638" i="1"/>
  <c r="AS638" i="1"/>
  <c r="AR638" i="1"/>
  <c r="M638" i="1" s="1"/>
  <c r="AQ638" i="1"/>
  <c r="AO638" i="1"/>
  <c r="AN638" i="1"/>
  <c r="AP638" i="1" s="1"/>
  <c r="AM638" i="1"/>
  <c r="AL638" i="1"/>
  <c r="AK638" i="1"/>
  <c r="AJ638" i="1"/>
  <c r="AI638" i="1"/>
  <c r="CD637" i="1"/>
  <c r="BM637" i="1"/>
  <c r="BL637" i="1"/>
  <c r="BK637" i="1"/>
  <c r="BJ637" i="1"/>
  <c r="BI637" i="1"/>
  <c r="BH637" i="1"/>
  <c r="BG637" i="1"/>
  <c r="BF637" i="1"/>
  <c r="BE637" i="1"/>
  <c r="BD637" i="1"/>
  <c r="BC637" i="1"/>
  <c r="BB637" i="1"/>
  <c r="BA637" i="1"/>
  <c r="AZ637" i="1"/>
  <c r="AY637" i="1"/>
  <c r="AX637" i="1"/>
  <c r="AW637" i="1"/>
  <c r="AT637" i="1" s="1"/>
  <c r="K637" i="1" s="1"/>
  <c r="AV637" i="1"/>
  <c r="AU637" i="1"/>
  <c r="AS637" i="1"/>
  <c r="AR637" i="1"/>
  <c r="M637" i="1" s="1"/>
  <c r="AQ637" i="1"/>
  <c r="AO637" i="1"/>
  <c r="AN637" i="1"/>
  <c r="AP637" i="1" s="1"/>
  <c r="AM637" i="1"/>
  <c r="AL637" i="1"/>
  <c r="AK637" i="1"/>
  <c r="AJ637" i="1"/>
  <c r="AI637" i="1"/>
  <c r="BM636" i="1"/>
  <c r="BL636" i="1"/>
  <c r="BK636" i="1"/>
  <c r="BJ636" i="1"/>
  <c r="BI636" i="1"/>
  <c r="BH636" i="1"/>
  <c r="BG636" i="1"/>
  <c r="BF636" i="1"/>
  <c r="BE636" i="1"/>
  <c r="BD636" i="1"/>
  <c r="BC636" i="1"/>
  <c r="BB636" i="1"/>
  <c r="BA636" i="1"/>
  <c r="AZ636" i="1"/>
  <c r="AY636" i="1"/>
  <c r="AX636" i="1"/>
  <c r="AW636" i="1"/>
  <c r="AT636" i="1" s="1"/>
  <c r="K636" i="1" s="1"/>
  <c r="AV636" i="1"/>
  <c r="AU636" i="1"/>
  <c r="AS636" i="1"/>
  <c r="AR636" i="1"/>
  <c r="M636" i="1" s="1"/>
  <c r="AQ636" i="1"/>
  <c r="AO636" i="1"/>
  <c r="AN636" i="1"/>
  <c r="AP636" i="1" s="1"/>
  <c r="AM636" i="1"/>
  <c r="AL636" i="1"/>
  <c r="AK636" i="1"/>
  <c r="AJ636" i="1"/>
  <c r="AI636" i="1"/>
  <c r="CD635" i="1"/>
  <c r="BM635" i="1"/>
  <c r="BL635" i="1"/>
  <c r="BK635" i="1"/>
  <c r="BJ635" i="1"/>
  <c r="BI635" i="1"/>
  <c r="BH635" i="1"/>
  <c r="BG635" i="1"/>
  <c r="BF635" i="1"/>
  <c r="BE635" i="1"/>
  <c r="BD635" i="1"/>
  <c r="BC635" i="1"/>
  <c r="BB635" i="1"/>
  <c r="BA635" i="1"/>
  <c r="AZ635" i="1"/>
  <c r="AY635" i="1"/>
  <c r="AX635" i="1"/>
  <c r="AW635" i="1"/>
  <c r="AV635" i="1"/>
  <c r="AU635" i="1"/>
  <c r="AS635" i="1"/>
  <c r="AR635" i="1"/>
  <c r="M635" i="1" s="1"/>
  <c r="AQ635" i="1"/>
  <c r="AO635" i="1"/>
  <c r="AN635" i="1"/>
  <c r="AP635" i="1" s="1"/>
  <c r="AM635" i="1"/>
  <c r="AL635" i="1"/>
  <c r="AK635" i="1"/>
  <c r="AJ635" i="1"/>
  <c r="AI635" i="1"/>
  <c r="CD634" i="1"/>
  <c r="BM634" i="1"/>
  <c r="BL634" i="1"/>
  <c r="BK634" i="1"/>
  <c r="BJ634" i="1"/>
  <c r="BI634" i="1"/>
  <c r="BH634" i="1"/>
  <c r="BG634" i="1"/>
  <c r="BF634" i="1"/>
  <c r="BE634" i="1"/>
  <c r="BD634" i="1"/>
  <c r="BC634" i="1"/>
  <c r="BB634" i="1"/>
  <c r="BA634" i="1"/>
  <c r="AZ634" i="1"/>
  <c r="AY634" i="1"/>
  <c r="AX634" i="1"/>
  <c r="AW634" i="1"/>
  <c r="AT634" i="1" s="1"/>
  <c r="K634" i="1" s="1"/>
  <c r="AV634" i="1"/>
  <c r="AU634" i="1"/>
  <c r="AS634" i="1"/>
  <c r="AR634" i="1"/>
  <c r="M634" i="1" s="1"/>
  <c r="AQ634" i="1"/>
  <c r="AO634" i="1"/>
  <c r="AN634" i="1"/>
  <c r="AP634" i="1" s="1"/>
  <c r="AM634" i="1"/>
  <c r="AL634" i="1"/>
  <c r="AK634" i="1"/>
  <c r="AJ634" i="1"/>
  <c r="AI634" i="1"/>
  <c r="CD633" i="1"/>
  <c r="BM633" i="1"/>
  <c r="BL633" i="1"/>
  <c r="BK633" i="1"/>
  <c r="BJ633" i="1"/>
  <c r="BI633" i="1"/>
  <c r="BH633" i="1"/>
  <c r="BG633" i="1"/>
  <c r="BF633" i="1"/>
  <c r="BE633" i="1"/>
  <c r="BD633" i="1"/>
  <c r="BC633" i="1"/>
  <c r="BB633" i="1"/>
  <c r="BA633" i="1"/>
  <c r="AZ633" i="1"/>
  <c r="AY633" i="1"/>
  <c r="AX633" i="1"/>
  <c r="AW633" i="1"/>
  <c r="AT633" i="1" s="1"/>
  <c r="K633" i="1" s="1"/>
  <c r="AV633" i="1"/>
  <c r="AU633" i="1"/>
  <c r="AS633" i="1"/>
  <c r="AR633" i="1"/>
  <c r="M633" i="1" s="1"/>
  <c r="AQ633" i="1"/>
  <c r="AO633" i="1"/>
  <c r="AN633" i="1"/>
  <c r="AP633" i="1" s="1"/>
  <c r="AM633" i="1"/>
  <c r="AL633" i="1"/>
  <c r="AK633" i="1"/>
  <c r="AJ633" i="1"/>
  <c r="AI633" i="1"/>
  <c r="CD632" i="1"/>
  <c r="BM632" i="1"/>
  <c r="BL632" i="1"/>
  <c r="BK632" i="1"/>
  <c r="BJ632" i="1"/>
  <c r="BI632" i="1"/>
  <c r="BH632" i="1"/>
  <c r="BG632" i="1"/>
  <c r="BF632" i="1"/>
  <c r="BE632" i="1"/>
  <c r="BD632" i="1"/>
  <c r="BC632" i="1"/>
  <c r="BB632" i="1"/>
  <c r="BA632" i="1"/>
  <c r="AZ632" i="1"/>
  <c r="AY632" i="1"/>
  <c r="AX632" i="1"/>
  <c r="AW632" i="1"/>
  <c r="AT632" i="1" s="1"/>
  <c r="K632" i="1" s="1"/>
  <c r="AV632" i="1"/>
  <c r="AU632" i="1"/>
  <c r="AS632" i="1"/>
  <c r="AR632" i="1"/>
  <c r="M632" i="1" s="1"/>
  <c r="AQ632" i="1"/>
  <c r="AO632" i="1"/>
  <c r="AN632" i="1"/>
  <c r="AP632" i="1" s="1"/>
  <c r="AM632" i="1"/>
  <c r="AL632" i="1"/>
  <c r="AK632" i="1"/>
  <c r="AJ632" i="1"/>
  <c r="AI632" i="1"/>
  <c r="CD631" i="1"/>
  <c r="BM631" i="1"/>
  <c r="BL631" i="1"/>
  <c r="BK631" i="1"/>
  <c r="BJ631" i="1"/>
  <c r="BI631" i="1"/>
  <c r="BH631" i="1"/>
  <c r="BG631" i="1"/>
  <c r="BF631" i="1"/>
  <c r="BE631" i="1"/>
  <c r="BD631" i="1"/>
  <c r="BC631" i="1"/>
  <c r="BB631" i="1"/>
  <c r="BA631" i="1"/>
  <c r="AZ631" i="1"/>
  <c r="AY631" i="1"/>
  <c r="AX631" i="1"/>
  <c r="AW631" i="1"/>
  <c r="AT631" i="1" s="1"/>
  <c r="K631" i="1" s="1"/>
  <c r="AV631" i="1"/>
  <c r="AU631" i="1"/>
  <c r="AS631" i="1"/>
  <c r="AR631" i="1"/>
  <c r="M631" i="1" s="1"/>
  <c r="AQ631" i="1"/>
  <c r="AO631" i="1"/>
  <c r="AN631" i="1"/>
  <c r="AP631" i="1" s="1"/>
  <c r="AM631" i="1"/>
  <c r="AL631" i="1"/>
  <c r="AK631" i="1"/>
  <c r="AJ631" i="1"/>
  <c r="AI631" i="1"/>
  <c r="AH631" i="1"/>
  <c r="CD630" i="1"/>
  <c r="BM630" i="1"/>
  <c r="BL630" i="1"/>
  <c r="BK630" i="1"/>
  <c r="BJ630" i="1"/>
  <c r="BI630" i="1"/>
  <c r="BH630" i="1"/>
  <c r="BG630" i="1"/>
  <c r="BF630" i="1"/>
  <c r="BE630" i="1"/>
  <c r="BD630" i="1"/>
  <c r="BC630" i="1"/>
  <c r="BB630" i="1"/>
  <c r="BA630" i="1"/>
  <c r="AZ630" i="1"/>
  <c r="AY630" i="1"/>
  <c r="AX630" i="1"/>
  <c r="AW630" i="1"/>
  <c r="AT630" i="1" s="1"/>
  <c r="K630" i="1" s="1"/>
  <c r="AV630" i="1"/>
  <c r="AU630" i="1"/>
  <c r="AS630" i="1"/>
  <c r="AR630" i="1"/>
  <c r="M630" i="1" s="1"/>
  <c r="AQ630" i="1"/>
  <c r="AO630" i="1"/>
  <c r="AN630" i="1"/>
  <c r="AP630" i="1" s="1"/>
  <c r="AM630" i="1"/>
  <c r="AL630" i="1"/>
  <c r="AK630" i="1"/>
  <c r="AJ630" i="1"/>
  <c r="AI630" i="1"/>
  <c r="CD629" i="1"/>
  <c r="BM629" i="1"/>
  <c r="BL629" i="1"/>
  <c r="BK629" i="1"/>
  <c r="BJ629" i="1"/>
  <c r="BI629" i="1"/>
  <c r="BH629" i="1"/>
  <c r="BG629" i="1"/>
  <c r="BF629" i="1"/>
  <c r="BE629" i="1"/>
  <c r="BD629" i="1"/>
  <c r="BC629" i="1"/>
  <c r="BB629" i="1"/>
  <c r="BA629" i="1"/>
  <c r="AZ629" i="1"/>
  <c r="AY629" i="1"/>
  <c r="AX629" i="1"/>
  <c r="AW629" i="1"/>
  <c r="AT629" i="1" s="1"/>
  <c r="K629" i="1" s="1"/>
  <c r="AV629" i="1"/>
  <c r="AU629" i="1"/>
  <c r="AS629" i="1"/>
  <c r="AR629" i="1"/>
  <c r="M629" i="1" s="1"/>
  <c r="AQ629" i="1"/>
  <c r="AO629" i="1"/>
  <c r="AN629" i="1"/>
  <c r="AP629" i="1" s="1"/>
  <c r="AM629" i="1"/>
  <c r="AL629" i="1"/>
  <c r="AK629" i="1"/>
  <c r="AJ629" i="1"/>
  <c r="AI629" i="1"/>
  <c r="CD628" i="1"/>
  <c r="BM628" i="1"/>
  <c r="BL628" i="1"/>
  <c r="BK628" i="1"/>
  <c r="BJ628" i="1"/>
  <c r="BI628" i="1"/>
  <c r="BH628" i="1"/>
  <c r="BG628" i="1"/>
  <c r="BF628" i="1"/>
  <c r="BE628" i="1"/>
  <c r="BD628" i="1"/>
  <c r="BC628" i="1"/>
  <c r="BB628" i="1"/>
  <c r="BA628" i="1"/>
  <c r="AZ628" i="1"/>
  <c r="AY628" i="1"/>
  <c r="AX628" i="1"/>
  <c r="AW628" i="1"/>
  <c r="AT628" i="1" s="1"/>
  <c r="K628" i="1" s="1"/>
  <c r="AV628" i="1"/>
  <c r="AU628" i="1"/>
  <c r="AS628" i="1"/>
  <c r="AR628" i="1"/>
  <c r="M628" i="1" s="1"/>
  <c r="AQ628" i="1"/>
  <c r="AO628" i="1"/>
  <c r="AN628" i="1"/>
  <c r="AP628" i="1" s="1"/>
  <c r="AM628" i="1"/>
  <c r="AL628" i="1"/>
  <c r="AK628" i="1"/>
  <c r="AJ628" i="1"/>
  <c r="AI628" i="1"/>
  <c r="AH628" i="1"/>
  <c r="CD627" i="1"/>
  <c r="BM627" i="1"/>
  <c r="BL627" i="1"/>
  <c r="BK627" i="1"/>
  <c r="BJ627" i="1"/>
  <c r="BI627" i="1"/>
  <c r="BH627" i="1"/>
  <c r="BG627" i="1"/>
  <c r="BF627" i="1"/>
  <c r="BE627" i="1"/>
  <c r="BD627" i="1"/>
  <c r="BC627" i="1"/>
  <c r="BB627" i="1"/>
  <c r="BA627" i="1"/>
  <c r="AZ627" i="1"/>
  <c r="AY627" i="1"/>
  <c r="AX627" i="1"/>
  <c r="AW627" i="1"/>
  <c r="AT627" i="1" s="1"/>
  <c r="K627" i="1" s="1"/>
  <c r="AV627" i="1"/>
  <c r="AU627" i="1"/>
  <c r="AS627" i="1"/>
  <c r="AR627" i="1"/>
  <c r="M627" i="1" s="1"/>
  <c r="AQ627" i="1"/>
  <c r="AO627" i="1"/>
  <c r="AN627" i="1"/>
  <c r="AP627" i="1" s="1"/>
  <c r="AM627" i="1"/>
  <c r="AL627" i="1"/>
  <c r="AK627" i="1"/>
  <c r="AJ627" i="1"/>
  <c r="AI627" i="1"/>
  <c r="AH627" i="1"/>
  <c r="CD626" i="1"/>
  <c r="BM626" i="1"/>
  <c r="BL626" i="1"/>
  <c r="BK626" i="1"/>
  <c r="BJ626" i="1"/>
  <c r="BI626" i="1"/>
  <c r="BH626" i="1"/>
  <c r="BG626" i="1"/>
  <c r="BF626" i="1"/>
  <c r="BE626" i="1"/>
  <c r="BD626" i="1"/>
  <c r="BC626" i="1"/>
  <c r="BB626" i="1"/>
  <c r="BA626" i="1"/>
  <c r="AZ626" i="1"/>
  <c r="AY626" i="1"/>
  <c r="AX626" i="1"/>
  <c r="AW626" i="1"/>
  <c r="AT626" i="1" s="1"/>
  <c r="K626" i="1" s="1"/>
  <c r="AV626" i="1"/>
  <c r="AU626" i="1"/>
  <c r="AS626" i="1"/>
  <c r="AR626" i="1"/>
  <c r="M626" i="1" s="1"/>
  <c r="AQ626" i="1"/>
  <c r="AO626" i="1"/>
  <c r="AN626" i="1"/>
  <c r="AP626" i="1" s="1"/>
  <c r="AM626" i="1"/>
  <c r="AL626" i="1"/>
  <c r="AK626" i="1"/>
  <c r="AJ626" i="1"/>
  <c r="AI626" i="1"/>
  <c r="BM625" i="1"/>
  <c r="BL625" i="1"/>
  <c r="BK625" i="1"/>
  <c r="BJ625" i="1"/>
  <c r="BI625" i="1"/>
  <c r="BH625" i="1"/>
  <c r="BG625" i="1"/>
  <c r="BF625" i="1"/>
  <c r="BE625" i="1"/>
  <c r="BD625" i="1"/>
  <c r="BC625" i="1"/>
  <c r="BB625" i="1"/>
  <c r="BA625" i="1"/>
  <c r="AZ625" i="1"/>
  <c r="AY625" i="1"/>
  <c r="AX625" i="1"/>
  <c r="AW625" i="1"/>
  <c r="AT625" i="1" s="1"/>
  <c r="K625" i="1" s="1"/>
  <c r="AV625" i="1"/>
  <c r="AU625" i="1"/>
  <c r="AS625" i="1"/>
  <c r="AR625" i="1"/>
  <c r="M625" i="1" s="1"/>
  <c r="AQ625" i="1"/>
  <c r="AO625" i="1"/>
  <c r="AN625" i="1"/>
  <c r="AP625" i="1" s="1"/>
  <c r="AM625" i="1"/>
  <c r="AL625" i="1"/>
  <c r="AK625" i="1"/>
  <c r="AJ625" i="1"/>
  <c r="AI625" i="1"/>
  <c r="AH625" i="1"/>
  <c r="CD624" i="1"/>
  <c r="BM624" i="1"/>
  <c r="BL624" i="1"/>
  <c r="BK624" i="1"/>
  <c r="BJ624" i="1"/>
  <c r="BI624" i="1"/>
  <c r="BH624" i="1"/>
  <c r="BG624" i="1"/>
  <c r="BF624" i="1"/>
  <c r="BE624" i="1"/>
  <c r="BD624" i="1"/>
  <c r="BC624" i="1"/>
  <c r="BB624" i="1"/>
  <c r="BA624" i="1"/>
  <c r="AZ624" i="1"/>
  <c r="AY624" i="1"/>
  <c r="AX624" i="1"/>
  <c r="AW624" i="1"/>
  <c r="AT624" i="1" s="1"/>
  <c r="K624" i="1" s="1"/>
  <c r="AV624" i="1"/>
  <c r="AU624" i="1"/>
  <c r="AS624" i="1"/>
  <c r="AR624" i="1"/>
  <c r="M624" i="1" s="1"/>
  <c r="AQ624" i="1"/>
  <c r="AO624" i="1"/>
  <c r="AN624" i="1"/>
  <c r="AP624" i="1" s="1"/>
  <c r="AM624" i="1"/>
  <c r="AL624" i="1"/>
  <c r="AK624" i="1"/>
  <c r="AJ624" i="1"/>
  <c r="AI624" i="1"/>
  <c r="BM623" i="1"/>
  <c r="BL623" i="1"/>
  <c r="BK623" i="1"/>
  <c r="BJ623" i="1"/>
  <c r="BI623" i="1"/>
  <c r="BH623" i="1"/>
  <c r="BG623" i="1"/>
  <c r="BF623" i="1"/>
  <c r="BE623" i="1"/>
  <c r="BD623" i="1"/>
  <c r="BC623" i="1"/>
  <c r="BB623" i="1"/>
  <c r="BA623" i="1"/>
  <c r="AZ623" i="1"/>
  <c r="AY623" i="1"/>
  <c r="AX623" i="1"/>
  <c r="AW623" i="1"/>
  <c r="AT623" i="1" s="1"/>
  <c r="K623" i="1" s="1"/>
  <c r="AV623" i="1"/>
  <c r="AU623" i="1"/>
  <c r="AS623" i="1"/>
  <c r="AR623" i="1"/>
  <c r="M623" i="1" s="1"/>
  <c r="AQ623" i="1"/>
  <c r="AO623" i="1"/>
  <c r="AN623" i="1"/>
  <c r="AP623" i="1" s="1"/>
  <c r="AM623" i="1"/>
  <c r="AL623" i="1"/>
  <c r="AK623" i="1"/>
  <c r="AJ623" i="1"/>
  <c r="AI623" i="1"/>
  <c r="CD622" i="1"/>
  <c r="BM622" i="1"/>
  <c r="BL622" i="1"/>
  <c r="BK622" i="1"/>
  <c r="BJ622" i="1"/>
  <c r="BI622" i="1"/>
  <c r="BH622" i="1"/>
  <c r="BG622" i="1"/>
  <c r="BF622" i="1"/>
  <c r="BE622" i="1"/>
  <c r="BD622" i="1"/>
  <c r="BC622" i="1"/>
  <c r="BB622" i="1"/>
  <c r="BA622" i="1"/>
  <c r="AZ622" i="1"/>
  <c r="AY622" i="1"/>
  <c r="AX622" i="1"/>
  <c r="AW622" i="1"/>
  <c r="AT622" i="1" s="1"/>
  <c r="K622" i="1" s="1"/>
  <c r="AV622" i="1"/>
  <c r="AU622" i="1"/>
  <c r="AS622" i="1"/>
  <c r="AR622" i="1"/>
  <c r="M622" i="1" s="1"/>
  <c r="AQ622" i="1"/>
  <c r="AO622" i="1"/>
  <c r="AN622" i="1"/>
  <c r="AP622" i="1" s="1"/>
  <c r="AM622" i="1"/>
  <c r="AL622" i="1"/>
  <c r="AK622" i="1"/>
  <c r="AJ622" i="1"/>
  <c r="AI622" i="1"/>
  <c r="CD621" i="1"/>
  <c r="BM621" i="1"/>
  <c r="BL621" i="1"/>
  <c r="BK621" i="1"/>
  <c r="BJ621" i="1"/>
  <c r="BI621" i="1"/>
  <c r="BH621" i="1"/>
  <c r="BG621" i="1"/>
  <c r="BF621" i="1"/>
  <c r="BE621" i="1"/>
  <c r="BD621" i="1"/>
  <c r="BC621" i="1"/>
  <c r="BB621" i="1"/>
  <c r="BA621" i="1"/>
  <c r="AZ621" i="1"/>
  <c r="AY621" i="1"/>
  <c r="AX621" i="1"/>
  <c r="AW621" i="1"/>
  <c r="AT621" i="1" s="1"/>
  <c r="K621" i="1" s="1"/>
  <c r="AV621" i="1"/>
  <c r="AU621" i="1"/>
  <c r="AS621" i="1"/>
  <c r="AR621" i="1"/>
  <c r="M621" i="1" s="1"/>
  <c r="AQ621" i="1"/>
  <c r="AO621" i="1"/>
  <c r="AN621" i="1"/>
  <c r="AP621" i="1" s="1"/>
  <c r="AM621" i="1"/>
  <c r="AL621" i="1"/>
  <c r="AK621" i="1"/>
  <c r="AJ621" i="1"/>
  <c r="AI621" i="1"/>
  <c r="CD620" i="1"/>
  <c r="BM620" i="1"/>
  <c r="BL620" i="1"/>
  <c r="BK620" i="1"/>
  <c r="BJ620" i="1"/>
  <c r="BI620" i="1"/>
  <c r="BH620" i="1"/>
  <c r="BG620" i="1"/>
  <c r="BF620" i="1"/>
  <c r="BE620" i="1"/>
  <c r="BD620" i="1"/>
  <c r="BC620" i="1"/>
  <c r="BB620" i="1"/>
  <c r="BA620" i="1"/>
  <c r="AZ620" i="1"/>
  <c r="AY620" i="1"/>
  <c r="AX620" i="1"/>
  <c r="AW620" i="1"/>
  <c r="AT620" i="1" s="1"/>
  <c r="K620" i="1" s="1"/>
  <c r="AV620" i="1"/>
  <c r="AU620" i="1"/>
  <c r="AS620" i="1"/>
  <c r="AR620" i="1"/>
  <c r="M620" i="1" s="1"/>
  <c r="AQ620" i="1"/>
  <c r="AO620" i="1"/>
  <c r="AN620" i="1"/>
  <c r="AP620" i="1" s="1"/>
  <c r="AM620" i="1"/>
  <c r="AL620" i="1"/>
  <c r="AK620" i="1"/>
  <c r="AJ620" i="1"/>
  <c r="AI620" i="1"/>
  <c r="CD619" i="1"/>
  <c r="BM619" i="1"/>
  <c r="BL619" i="1"/>
  <c r="BK619" i="1"/>
  <c r="BJ619" i="1"/>
  <c r="BI619" i="1"/>
  <c r="BH619" i="1"/>
  <c r="BG619" i="1"/>
  <c r="BF619" i="1"/>
  <c r="BE619" i="1"/>
  <c r="BD619" i="1"/>
  <c r="BC619" i="1"/>
  <c r="BB619" i="1"/>
  <c r="BA619" i="1"/>
  <c r="AZ619" i="1"/>
  <c r="AY619" i="1"/>
  <c r="AX619" i="1"/>
  <c r="AW619" i="1"/>
  <c r="AT619" i="1" s="1"/>
  <c r="K619" i="1" s="1"/>
  <c r="AV619" i="1"/>
  <c r="AU619" i="1"/>
  <c r="AS619" i="1"/>
  <c r="AR619" i="1"/>
  <c r="M619" i="1" s="1"/>
  <c r="AQ619" i="1"/>
  <c r="AO619" i="1"/>
  <c r="AN619" i="1"/>
  <c r="AP619" i="1" s="1"/>
  <c r="AM619" i="1"/>
  <c r="AL619" i="1"/>
  <c r="AK619" i="1"/>
  <c r="AJ619" i="1"/>
  <c r="AI619" i="1"/>
  <c r="CD618" i="1"/>
  <c r="BM618" i="1"/>
  <c r="BL618" i="1"/>
  <c r="BK618" i="1"/>
  <c r="BJ618" i="1"/>
  <c r="BI618" i="1"/>
  <c r="BH618" i="1"/>
  <c r="BG618" i="1"/>
  <c r="BF618" i="1"/>
  <c r="BE618" i="1"/>
  <c r="BD618" i="1"/>
  <c r="BC618" i="1"/>
  <c r="BB618" i="1"/>
  <c r="BA618" i="1"/>
  <c r="AZ618" i="1"/>
  <c r="AY618" i="1"/>
  <c r="AX618" i="1"/>
  <c r="AW618" i="1"/>
  <c r="AT618" i="1" s="1"/>
  <c r="K618" i="1" s="1"/>
  <c r="AV618" i="1"/>
  <c r="AU618" i="1"/>
  <c r="AS618" i="1"/>
  <c r="AR618" i="1"/>
  <c r="M618" i="1" s="1"/>
  <c r="AQ618" i="1"/>
  <c r="AO618" i="1"/>
  <c r="AN618" i="1"/>
  <c r="AP618" i="1" s="1"/>
  <c r="AM618" i="1"/>
  <c r="AL618" i="1"/>
  <c r="AK618" i="1"/>
  <c r="AJ618" i="1"/>
  <c r="AI618" i="1"/>
  <c r="AH618" i="1"/>
  <c r="CD617" i="1"/>
  <c r="BM617" i="1"/>
  <c r="BL617" i="1"/>
  <c r="BK617" i="1"/>
  <c r="BJ617" i="1"/>
  <c r="BI617" i="1"/>
  <c r="BH617" i="1"/>
  <c r="BG617" i="1"/>
  <c r="BF617" i="1"/>
  <c r="BE617" i="1"/>
  <c r="BD617" i="1"/>
  <c r="BC617" i="1"/>
  <c r="BB617" i="1"/>
  <c r="BA617" i="1"/>
  <c r="AZ617" i="1"/>
  <c r="AY617" i="1"/>
  <c r="AX617" i="1"/>
  <c r="AW617" i="1"/>
  <c r="AT617" i="1" s="1"/>
  <c r="K617" i="1" s="1"/>
  <c r="AV617" i="1"/>
  <c r="AU617" i="1"/>
  <c r="AS617" i="1"/>
  <c r="AR617" i="1"/>
  <c r="M617" i="1" s="1"/>
  <c r="AQ617" i="1"/>
  <c r="AO617" i="1"/>
  <c r="AN617" i="1"/>
  <c r="AP617" i="1" s="1"/>
  <c r="AM617" i="1"/>
  <c r="AL617" i="1"/>
  <c r="AK617" i="1"/>
  <c r="AJ617" i="1"/>
  <c r="AI617" i="1"/>
  <c r="CD616" i="1"/>
  <c r="BM616" i="1"/>
  <c r="BL616" i="1"/>
  <c r="BK616" i="1"/>
  <c r="BJ616" i="1"/>
  <c r="BI616" i="1"/>
  <c r="BH616" i="1"/>
  <c r="BG616" i="1"/>
  <c r="BF616" i="1"/>
  <c r="BE616" i="1"/>
  <c r="BD616" i="1"/>
  <c r="BC616" i="1"/>
  <c r="BB616" i="1"/>
  <c r="BA616" i="1"/>
  <c r="AZ616" i="1"/>
  <c r="AY616" i="1"/>
  <c r="AX616" i="1"/>
  <c r="AW616" i="1"/>
  <c r="AT616" i="1" s="1"/>
  <c r="K616" i="1" s="1"/>
  <c r="AV616" i="1"/>
  <c r="AU616" i="1"/>
  <c r="AS616" i="1"/>
  <c r="AR616" i="1"/>
  <c r="M616" i="1" s="1"/>
  <c r="AQ616" i="1"/>
  <c r="AO616" i="1"/>
  <c r="AN616" i="1"/>
  <c r="AP616" i="1" s="1"/>
  <c r="AM616" i="1"/>
  <c r="AL616" i="1"/>
  <c r="AK616" i="1"/>
  <c r="AJ616" i="1"/>
  <c r="AI616" i="1"/>
  <c r="CD615" i="1"/>
  <c r="BM615" i="1"/>
  <c r="BL615" i="1"/>
  <c r="BK615" i="1"/>
  <c r="BJ615" i="1"/>
  <c r="BI615" i="1"/>
  <c r="BH615" i="1"/>
  <c r="BG615" i="1"/>
  <c r="BF615" i="1"/>
  <c r="BE615" i="1"/>
  <c r="BD615" i="1"/>
  <c r="BC615" i="1"/>
  <c r="BB615" i="1"/>
  <c r="BA615" i="1"/>
  <c r="AZ615" i="1"/>
  <c r="AY615" i="1"/>
  <c r="AX615" i="1"/>
  <c r="AW615" i="1"/>
  <c r="AT615" i="1" s="1"/>
  <c r="K615" i="1" s="1"/>
  <c r="AV615" i="1"/>
  <c r="AU615" i="1"/>
  <c r="AS615" i="1"/>
  <c r="AR615" i="1"/>
  <c r="M615" i="1" s="1"/>
  <c r="AQ615" i="1"/>
  <c r="AO615" i="1"/>
  <c r="AN615" i="1"/>
  <c r="AP615" i="1" s="1"/>
  <c r="AM615" i="1"/>
  <c r="AL615" i="1"/>
  <c r="AK615" i="1"/>
  <c r="AJ615" i="1"/>
  <c r="AI615" i="1"/>
  <c r="BM614" i="1"/>
  <c r="BL614" i="1"/>
  <c r="BK614" i="1"/>
  <c r="BJ614" i="1"/>
  <c r="BI614" i="1"/>
  <c r="BH614" i="1"/>
  <c r="BG614" i="1"/>
  <c r="BF614" i="1"/>
  <c r="BE614" i="1"/>
  <c r="BD614" i="1"/>
  <c r="BC614" i="1"/>
  <c r="BB614" i="1"/>
  <c r="BA614" i="1"/>
  <c r="AZ614" i="1"/>
  <c r="AY614" i="1"/>
  <c r="AX614" i="1"/>
  <c r="AW614" i="1"/>
  <c r="AV614" i="1"/>
  <c r="AU614" i="1"/>
  <c r="AS614" i="1"/>
  <c r="AR614" i="1"/>
  <c r="M614" i="1" s="1"/>
  <c r="AQ614" i="1"/>
  <c r="AO614" i="1"/>
  <c r="AN614" i="1"/>
  <c r="AP614" i="1" s="1"/>
  <c r="AM614" i="1"/>
  <c r="AL614" i="1"/>
  <c r="AK614" i="1"/>
  <c r="AJ614" i="1"/>
  <c r="AI614" i="1"/>
  <c r="BM613" i="1"/>
  <c r="BL613" i="1"/>
  <c r="BK613" i="1"/>
  <c r="BJ613" i="1"/>
  <c r="BI613" i="1"/>
  <c r="BH613" i="1"/>
  <c r="BG613" i="1"/>
  <c r="BF613" i="1"/>
  <c r="BE613" i="1"/>
  <c r="BD613" i="1"/>
  <c r="BC613" i="1"/>
  <c r="BB613" i="1"/>
  <c r="BA613" i="1"/>
  <c r="AZ613" i="1"/>
  <c r="AY613" i="1"/>
  <c r="AX613" i="1"/>
  <c r="AW613" i="1"/>
  <c r="AT613" i="1" s="1"/>
  <c r="K613" i="1" s="1"/>
  <c r="AV613" i="1"/>
  <c r="AU613" i="1"/>
  <c r="AS613" i="1"/>
  <c r="AR613" i="1"/>
  <c r="M613" i="1" s="1"/>
  <c r="AQ613" i="1"/>
  <c r="AO613" i="1"/>
  <c r="AN613" i="1"/>
  <c r="AP613" i="1" s="1"/>
  <c r="AM613" i="1"/>
  <c r="AL613" i="1"/>
  <c r="AK613" i="1"/>
  <c r="AJ613" i="1"/>
  <c r="AI613" i="1"/>
  <c r="CD612" i="1"/>
  <c r="BM612" i="1"/>
  <c r="BL612" i="1"/>
  <c r="BK612" i="1"/>
  <c r="BJ612" i="1"/>
  <c r="BI612" i="1"/>
  <c r="BH612" i="1"/>
  <c r="BG612" i="1"/>
  <c r="BF612" i="1"/>
  <c r="BE612" i="1"/>
  <c r="BD612" i="1"/>
  <c r="BC612" i="1"/>
  <c r="BB612" i="1"/>
  <c r="BA612" i="1"/>
  <c r="AZ612" i="1"/>
  <c r="AY612" i="1"/>
  <c r="AX612" i="1"/>
  <c r="AW612" i="1"/>
  <c r="AT612" i="1" s="1"/>
  <c r="K612" i="1" s="1"/>
  <c r="AG612" i="1" s="1"/>
  <c r="AV612" i="1"/>
  <c r="AU612" i="1"/>
  <c r="AS612" i="1"/>
  <c r="AR612" i="1"/>
  <c r="AQ612" i="1"/>
  <c r="AO612" i="1"/>
  <c r="AN612" i="1"/>
  <c r="AP612" i="1" s="1"/>
  <c r="AM612" i="1"/>
  <c r="AL612" i="1"/>
  <c r="AK612" i="1"/>
  <c r="AJ612" i="1"/>
  <c r="AI612" i="1"/>
  <c r="AH612" i="1"/>
  <c r="CD611" i="1"/>
  <c r="BM611" i="1"/>
  <c r="BL611" i="1"/>
  <c r="BK611" i="1"/>
  <c r="BJ611" i="1"/>
  <c r="BI611" i="1"/>
  <c r="BH611" i="1"/>
  <c r="BG611" i="1"/>
  <c r="BF611" i="1"/>
  <c r="BE611" i="1"/>
  <c r="BD611" i="1"/>
  <c r="BC611" i="1"/>
  <c r="BB611" i="1"/>
  <c r="BA611" i="1"/>
  <c r="AZ611" i="1"/>
  <c r="AY611" i="1"/>
  <c r="AX611" i="1"/>
  <c r="AW611" i="1"/>
  <c r="AT611" i="1" s="1"/>
  <c r="K611" i="1" s="1"/>
  <c r="AV611" i="1"/>
  <c r="AU611" i="1"/>
  <c r="AS611" i="1"/>
  <c r="AR611" i="1"/>
  <c r="M611" i="1" s="1"/>
  <c r="AQ611" i="1"/>
  <c r="AO611" i="1"/>
  <c r="AN611" i="1"/>
  <c r="AP611" i="1" s="1"/>
  <c r="AM611" i="1"/>
  <c r="AL611" i="1"/>
  <c r="AK611" i="1"/>
  <c r="AJ611" i="1"/>
  <c r="AI611" i="1"/>
  <c r="AH611" i="1"/>
  <c r="BM610" i="1"/>
  <c r="BL610" i="1"/>
  <c r="BK610" i="1"/>
  <c r="BJ610" i="1"/>
  <c r="BI610" i="1"/>
  <c r="BH610" i="1"/>
  <c r="BG610" i="1"/>
  <c r="BF610" i="1"/>
  <c r="BE610" i="1"/>
  <c r="BD610" i="1"/>
  <c r="BC610" i="1"/>
  <c r="BB610" i="1"/>
  <c r="BA610" i="1"/>
  <c r="AZ610" i="1"/>
  <c r="AY610" i="1"/>
  <c r="AX610" i="1"/>
  <c r="AW610" i="1"/>
  <c r="AT610" i="1" s="1"/>
  <c r="K610" i="1" s="1"/>
  <c r="AV610" i="1"/>
  <c r="AU610" i="1"/>
  <c r="AS610" i="1"/>
  <c r="AR610" i="1"/>
  <c r="M610" i="1" s="1"/>
  <c r="AQ610" i="1"/>
  <c r="AO610" i="1"/>
  <c r="AN610" i="1"/>
  <c r="AP610" i="1" s="1"/>
  <c r="AM610" i="1"/>
  <c r="AL610" i="1"/>
  <c r="AK610" i="1"/>
  <c r="AJ610" i="1"/>
  <c r="AI610" i="1"/>
  <c r="BM609" i="1"/>
  <c r="BL609" i="1"/>
  <c r="BK609" i="1"/>
  <c r="BJ609" i="1"/>
  <c r="BI609" i="1"/>
  <c r="BH609" i="1"/>
  <c r="BG609" i="1"/>
  <c r="BF609" i="1"/>
  <c r="BE609" i="1"/>
  <c r="BD609" i="1"/>
  <c r="BC609" i="1"/>
  <c r="BB609" i="1"/>
  <c r="BA609" i="1"/>
  <c r="AZ609" i="1"/>
  <c r="AY609" i="1"/>
  <c r="AX609" i="1"/>
  <c r="AW609" i="1"/>
  <c r="AV609" i="1"/>
  <c r="AU609" i="1"/>
  <c r="AS609" i="1"/>
  <c r="AR609" i="1"/>
  <c r="M609" i="1" s="1"/>
  <c r="AQ609" i="1"/>
  <c r="AO609" i="1"/>
  <c r="AN609" i="1"/>
  <c r="AP609" i="1" s="1"/>
  <c r="AM609" i="1"/>
  <c r="AL609" i="1"/>
  <c r="AK609" i="1"/>
  <c r="AJ609" i="1"/>
  <c r="AI609" i="1"/>
  <c r="AH609" i="1"/>
  <c r="CD608" i="1"/>
  <c r="BM608" i="1"/>
  <c r="BL608" i="1"/>
  <c r="BK608" i="1"/>
  <c r="BJ608" i="1"/>
  <c r="BI608" i="1"/>
  <c r="BH608" i="1"/>
  <c r="BG608" i="1"/>
  <c r="BF608" i="1"/>
  <c r="BE608" i="1"/>
  <c r="BD608" i="1"/>
  <c r="BC608" i="1"/>
  <c r="BB608" i="1"/>
  <c r="BA608" i="1"/>
  <c r="AZ608" i="1"/>
  <c r="AY608" i="1"/>
  <c r="AX608" i="1"/>
  <c r="AW608" i="1"/>
  <c r="AV608" i="1"/>
  <c r="AU608" i="1"/>
  <c r="AS608" i="1"/>
  <c r="AR608" i="1"/>
  <c r="M608" i="1" s="1"/>
  <c r="AQ608" i="1"/>
  <c r="AO608" i="1"/>
  <c r="AN608" i="1"/>
  <c r="AP608" i="1" s="1"/>
  <c r="AM608" i="1"/>
  <c r="AL608" i="1"/>
  <c r="AK608" i="1"/>
  <c r="AJ608" i="1"/>
  <c r="AI608" i="1"/>
  <c r="AH608" i="1"/>
  <c r="BM607" i="1"/>
  <c r="BL607" i="1"/>
  <c r="BK607" i="1"/>
  <c r="BJ607" i="1"/>
  <c r="BI607" i="1"/>
  <c r="BH607" i="1"/>
  <c r="BG607" i="1"/>
  <c r="BF607" i="1"/>
  <c r="BE607" i="1"/>
  <c r="BD607" i="1"/>
  <c r="BC607" i="1"/>
  <c r="BB607" i="1"/>
  <c r="BA607" i="1"/>
  <c r="AZ607" i="1"/>
  <c r="AY607" i="1"/>
  <c r="AX607" i="1"/>
  <c r="AW607" i="1"/>
  <c r="AT607" i="1" s="1"/>
  <c r="K607" i="1" s="1"/>
  <c r="AV607" i="1"/>
  <c r="AU607" i="1"/>
  <c r="AS607" i="1"/>
  <c r="AR607" i="1"/>
  <c r="M607" i="1" s="1"/>
  <c r="AQ607" i="1"/>
  <c r="AO607" i="1"/>
  <c r="AN607" i="1"/>
  <c r="AP607" i="1" s="1"/>
  <c r="AM607" i="1"/>
  <c r="AL607" i="1"/>
  <c r="AK607" i="1"/>
  <c r="AJ607" i="1"/>
  <c r="AI607" i="1"/>
  <c r="BM606" i="1"/>
  <c r="BL606" i="1"/>
  <c r="BK606" i="1"/>
  <c r="BJ606" i="1"/>
  <c r="BI606" i="1"/>
  <c r="BH606" i="1"/>
  <c r="BG606" i="1"/>
  <c r="BF606" i="1"/>
  <c r="BE606" i="1"/>
  <c r="BD606" i="1"/>
  <c r="BC606" i="1"/>
  <c r="BB606" i="1"/>
  <c r="BA606" i="1"/>
  <c r="AZ606" i="1"/>
  <c r="AY606" i="1"/>
  <c r="AX606" i="1"/>
  <c r="AW606" i="1"/>
  <c r="AT606" i="1" s="1"/>
  <c r="K606" i="1" s="1"/>
  <c r="AV606" i="1"/>
  <c r="AU606" i="1"/>
  <c r="AS606" i="1"/>
  <c r="AR606" i="1"/>
  <c r="M606" i="1" s="1"/>
  <c r="AQ606" i="1"/>
  <c r="AO606" i="1"/>
  <c r="AN606" i="1"/>
  <c r="AP606" i="1" s="1"/>
  <c r="AM606" i="1"/>
  <c r="AL606" i="1"/>
  <c r="AK606" i="1"/>
  <c r="AJ606" i="1"/>
  <c r="AI606" i="1"/>
  <c r="AH606" i="1"/>
  <c r="BM605" i="1"/>
  <c r="BL605" i="1"/>
  <c r="BK605" i="1"/>
  <c r="BJ605" i="1"/>
  <c r="BI605" i="1"/>
  <c r="BH605" i="1"/>
  <c r="BG605" i="1"/>
  <c r="BF605" i="1"/>
  <c r="BE605" i="1"/>
  <c r="BD605" i="1"/>
  <c r="BC605" i="1"/>
  <c r="BB605" i="1"/>
  <c r="BA605" i="1"/>
  <c r="AZ605" i="1"/>
  <c r="AY605" i="1"/>
  <c r="AX605" i="1"/>
  <c r="AW605" i="1"/>
  <c r="AT605" i="1" s="1"/>
  <c r="K605" i="1" s="1"/>
  <c r="AV605" i="1"/>
  <c r="AU605" i="1"/>
  <c r="AS605" i="1"/>
  <c r="AR605" i="1"/>
  <c r="M605" i="1" s="1"/>
  <c r="AQ605" i="1"/>
  <c r="AO605" i="1"/>
  <c r="AN605" i="1"/>
  <c r="AP605" i="1" s="1"/>
  <c r="AM605" i="1"/>
  <c r="AL605" i="1"/>
  <c r="AK605" i="1"/>
  <c r="AJ605" i="1"/>
  <c r="AI605" i="1"/>
  <c r="CD604" i="1"/>
  <c r="BM604" i="1"/>
  <c r="BL604" i="1"/>
  <c r="BK604" i="1"/>
  <c r="BJ604" i="1"/>
  <c r="BI604" i="1"/>
  <c r="BH604" i="1"/>
  <c r="BG604" i="1"/>
  <c r="BF604" i="1"/>
  <c r="BE604" i="1"/>
  <c r="BD604" i="1"/>
  <c r="BC604" i="1"/>
  <c r="BB604" i="1"/>
  <c r="BA604" i="1"/>
  <c r="AZ604" i="1"/>
  <c r="AY604" i="1"/>
  <c r="AX604" i="1"/>
  <c r="AW604" i="1"/>
  <c r="AT604" i="1" s="1"/>
  <c r="K604" i="1" s="1"/>
  <c r="AV604" i="1"/>
  <c r="AU604" i="1"/>
  <c r="AS604" i="1"/>
  <c r="AR604" i="1"/>
  <c r="M604" i="1" s="1"/>
  <c r="AQ604" i="1"/>
  <c r="AO604" i="1"/>
  <c r="AN604" i="1"/>
  <c r="AP604" i="1" s="1"/>
  <c r="AM604" i="1"/>
  <c r="AL604" i="1"/>
  <c r="AK604" i="1"/>
  <c r="AJ604" i="1"/>
  <c r="AI604" i="1"/>
  <c r="CD603" i="1"/>
  <c r="BM603" i="1"/>
  <c r="BL603" i="1"/>
  <c r="BK603" i="1"/>
  <c r="BJ603" i="1"/>
  <c r="BI603" i="1"/>
  <c r="BH603" i="1"/>
  <c r="BG603" i="1"/>
  <c r="BF603" i="1"/>
  <c r="BE603" i="1"/>
  <c r="BD603" i="1"/>
  <c r="BC603" i="1"/>
  <c r="BB603" i="1"/>
  <c r="BA603" i="1"/>
  <c r="AZ603" i="1"/>
  <c r="AY603" i="1"/>
  <c r="AX603" i="1"/>
  <c r="AW603" i="1"/>
  <c r="AT603" i="1" s="1"/>
  <c r="K603" i="1" s="1"/>
  <c r="AV603" i="1"/>
  <c r="AU603" i="1"/>
  <c r="AS603" i="1"/>
  <c r="AR603" i="1"/>
  <c r="M603" i="1" s="1"/>
  <c r="AQ603" i="1"/>
  <c r="AO603" i="1"/>
  <c r="AN603" i="1"/>
  <c r="AP603" i="1" s="1"/>
  <c r="AM603" i="1"/>
  <c r="AL603" i="1"/>
  <c r="AK603" i="1"/>
  <c r="AJ603" i="1"/>
  <c r="AI603" i="1"/>
  <c r="CD602" i="1"/>
  <c r="BM602" i="1"/>
  <c r="BL602" i="1"/>
  <c r="BK602" i="1"/>
  <c r="BJ602" i="1"/>
  <c r="BI602" i="1"/>
  <c r="BH602" i="1"/>
  <c r="BG602" i="1"/>
  <c r="BF602" i="1"/>
  <c r="BE602" i="1"/>
  <c r="BD602" i="1"/>
  <c r="BC602" i="1"/>
  <c r="BB602" i="1"/>
  <c r="BA602" i="1"/>
  <c r="AZ602" i="1"/>
  <c r="AY602" i="1"/>
  <c r="AX602" i="1"/>
  <c r="AW602" i="1"/>
  <c r="AT602" i="1" s="1"/>
  <c r="K602" i="1" s="1"/>
  <c r="AV602" i="1"/>
  <c r="AU602" i="1"/>
  <c r="AS602" i="1"/>
  <c r="AR602" i="1"/>
  <c r="M602" i="1" s="1"/>
  <c r="AQ602" i="1"/>
  <c r="AO602" i="1"/>
  <c r="AN602" i="1"/>
  <c r="AP602" i="1" s="1"/>
  <c r="AM602" i="1"/>
  <c r="AL602" i="1"/>
  <c r="AK602" i="1"/>
  <c r="AJ602" i="1"/>
  <c r="AI602" i="1"/>
  <c r="BM601" i="1"/>
  <c r="BL601" i="1"/>
  <c r="BK601" i="1"/>
  <c r="BJ601" i="1"/>
  <c r="BI601" i="1"/>
  <c r="BH601" i="1"/>
  <c r="BG601" i="1"/>
  <c r="BF601" i="1"/>
  <c r="BE601" i="1"/>
  <c r="BD601" i="1"/>
  <c r="BC601" i="1"/>
  <c r="BB601" i="1"/>
  <c r="BA601" i="1"/>
  <c r="AZ601" i="1"/>
  <c r="AY601" i="1"/>
  <c r="AX601" i="1"/>
  <c r="AW601" i="1"/>
  <c r="AT601" i="1" s="1"/>
  <c r="K601" i="1" s="1"/>
  <c r="AV601" i="1"/>
  <c r="AU601" i="1"/>
  <c r="AS601" i="1"/>
  <c r="AR601" i="1"/>
  <c r="M601" i="1" s="1"/>
  <c r="AQ601" i="1"/>
  <c r="AO601" i="1"/>
  <c r="AN601" i="1"/>
  <c r="AP601" i="1" s="1"/>
  <c r="AM601" i="1"/>
  <c r="AL601" i="1"/>
  <c r="AK601" i="1"/>
  <c r="AJ601" i="1"/>
  <c r="AI601" i="1"/>
  <c r="CD600" i="1"/>
  <c r="BM600" i="1"/>
  <c r="BL600" i="1"/>
  <c r="BK600" i="1"/>
  <c r="BJ600" i="1"/>
  <c r="BI600" i="1"/>
  <c r="BH600" i="1"/>
  <c r="BG600" i="1"/>
  <c r="BF600" i="1"/>
  <c r="BE600" i="1"/>
  <c r="BD600" i="1"/>
  <c r="BC600" i="1"/>
  <c r="BB600" i="1"/>
  <c r="BA600" i="1"/>
  <c r="AZ600" i="1"/>
  <c r="AY600" i="1"/>
  <c r="AX600" i="1"/>
  <c r="AW600" i="1"/>
  <c r="AT600" i="1" s="1"/>
  <c r="K600" i="1" s="1"/>
  <c r="AV600" i="1"/>
  <c r="AU600" i="1"/>
  <c r="AS600" i="1"/>
  <c r="AR600" i="1"/>
  <c r="M600" i="1" s="1"/>
  <c r="AQ600" i="1"/>
  <c r="AO600" i="1"/>
  <c r="AN600" i="1"/>
  <c r="AP600" i="1" s="1"/>
  <c r="AM600" i="1"/>
  <c r="AL600" i="1"/>
  <c r="AK600" i="1"/>
  <c r="AJ600" i="1"/>
  <c r="AI600" i="1"/>
  <c r="AH600" i="1"/>
  <c r="CD599" i="1"/>
  <c r="BM599" i="1"/>
  <c r="BL599" i="1"/>
  <c r="BK599" i="1"/>
  <c r="BJ599" i="1"/>
  <c r="BI599" i="1"/>
  <c r="BH599" i="1"/>
  <c r="BG599" i="1"/>
  <c r="BF599" i="1"/>
  <c r="BE599" i="1"/>
  <c r="BD599" i="1"/>
  <c r="BC599" i="1"/>
  <c r="BB599" i="1"/>
  <c r="BA599" i="1"/>
  <c r="AZ599" i="1"/>
  <c r="AY599" i="1"/>
  <c r="AX599" i="1"/>
  <c r="AW599" i="1"/>
  <c r="AT599" i="1" s="1"/>
  <c r="K599" i="1" s="1"/>
  <c r="AV599" i="1"/>
  <c r="AU599" i="1"/>
  <c r="AS599" i="1"/>
  <c r="AR599" i="1"/>
  <c r="M599" i="1" s="1"/>
  <c r="AQ599" i="1"/>
  <c r="AO599" i="1"/>
  <c r="AN599" i="1"/>
  <c r="AP599" i="1" s="1"/>
  <c r="AM599" i="1"/>
  <c r="AL599" i="1"/>
  <c r="AK599" i="1"/>
  <c r="AJ599" i="1"/>
  <c r="AI599" i="1"/>
  <c r="AH599" i="1"/>
  <c r="CD598" i="1"/>
  <c r="BM598" i="1"/>
  <c r="BL598" i="1"/>
  <c r="BK598" i="1"/>
  <c r="BJ598" i="1"/>
  <c r="BI598" i="1"/>
  <c r="BH598" i="1"/>
  <c r="BG598" i="1"/>
  <c r="BF598" i="1"/>
  <c r="BE598" i="1"/>
  <c r="BD598" i="1"/>
  <c r="BC598" i="1"/>
  <c r="BB598" i="1"/>
  <c r="BA598" i="1"/>
  <c r="AZ598" i="1"/>
  <c r="AY598" i="1"/>
  <c r="AX598" i="1"/>
  <c r="AW598" i="1"/>
  <c r="AT598" i="1" s="1"/>
  <c r="K598" i="1" s="1"/>
  <c r="AV598" i="1"/>
  <c r="AU598" i="1"/>
  <c r="AS598" i="1"/>
  <c r="AR598" i="1"/>
  <c r="M598" i="1" s="1"/>
  <c r="AQ598" i="1"/>
  <c r="AO598" i="1"/>
  <c r="AN598" i="1"/>
  <c r="AP598" i="1" s="1"/>
  <c r="AM598" i="1"/>
  <c r="AL598" i="1"/>
  <c r="AK598" i="1"/>
  <c r="AJ598" i="1"/>
  <c r="AI598" i="1"/>
  <c r="CD597" i="1"/>
  <c r="BM597" i="1"/>
  <c r="BL597" i="1"/>
  <c r="BK597" i="1"/>
  <c r="BJ597" i="1"/>
  <c r="BI597" i="1"/>
  <c r="BH597" i="1"/>
  <c r="BG597" i="1"/>
  <c r="BF597" i="1"/>
  <c r="BE597" i="1"/>
  <c r="BD597" i="1"/>
  <c r="BC597" i="1"/>
  <c r="BB597" i="1"/>
  <c r="BA597" i="1"/>
  <c r="AZ597" i="1"/>
  <c r="AY597" i="1"/>
  <c r="AX597" i="1"/>
  <c r="AW597" i="1"/>
  <c r="AT597" i="1" s="1"/>
  <c r="K597" i="1" s="1"/>
  <c r="AV597" i="1"/>
  <c r="AU597" i="1"/>
  <c r="AS597" i="1"/>
  <c r="AR597" i="1"/>
  <c r="M597" i="1" s="1"/>
  <c r="AQ597" i="1"/>
  <c r="AO597" i="1"/>
  <c r="AN597" i="1"/>
  <c r="AP597" i="1" s="1"/>
  <c r="AM597" i="1"/>
  <c r="AL597" i="1"/>
  <c r="AK597" i="1"/>
  <c r="AJ597" i="1"/>
  <c r="AI597" i="1"/>
  <c r="AH597" i="1"/>
  <c r="CD596" i="1"/>
  <c r="BM596" i="1"/>
  <c r="BL596" i="1"/>
  <c r="BK596" i="1"/>
  <c r="BJ596" i="1"/>
  <c r="BI596" i="1"/>
  <c r="BH596" i="1"/>
  <c r="BG596" i="1"/>
  <c r="BF596" i="1"/>
  <c r="BE596" i="1"/>
  <c r="BD596" i="1"/>
  <c r="BC596" i="1"/>
  <c r="BB596" i="1"/>
  <c r="BA596" i="1"/>
  <c r="AZ596" i="1"/>
  <c r="AY596" i="1"/>
  <c r="AX596" i="1"/>
  <c r="AW596" i="1"/>
  <c r="AT596" i="1" s="1"/>
  <c r="K596" i="1" s="1"/>
  <c r="AV596" i="1"/>
  <c r="AU596" i="1"/>
  <c r="AS596" i="1"/>
  <c r="AR596" i="1"/>
  <c r="M596" i="1" s="1"/>
  <c r="AQ596" i="1"/>
  <c r="AO596" i="1"/>
  <c r="AN596" i="1"/>
  <c r="AP596" i="1" s="1"/>
  <c r="AM596" i="1"/>
  <c r="AL596" i="1"/>
  <c r="AK596" i="1"/>
  <c r="AJ596" i="1"/>
  <c r="AI596" i="1"/>
  <c r="BM595" i="1"/>
  <c r="BL595" i="1"/>
  <c r="BK595" i="1"/>
  <c r="BJ595" i="1"/>
  <c r="BI595" i="1"/>
  <c r="BH595" i="1"/>
  <c r="BG595" i="1"/>
  <c r="BF595" i="1"/>
  <c r="BE595" i="1"/>
  <c r="BD595" i="1"/>
  <c r="BC595" i="1"/>
  <c r="BB595" i="1"/>
  <c r="BA595" i="1"/>
  <c r="AZ595" i="1"/>
  <c r="AY595" i="1"/>
  <c r="AX595" i="1"/>
  <c r="AW595" i="1"/>
  <c r="AT595" i="1" s="1"/>
  <c r="K595" i="1" s="1"/>
  <c r="AV595" i="1"/>
  <c r="AU595" i="1"/>
  <c r="AS595" i="1"/>
  <c r="AR595" i="1"/>
  <c r="M595" i="1" s="1"/>
  <c r="AQ595" i="1"/>
  <c r="AO595" i="1"/>
  <c r="AN595" i="1"/>
  <c r="AP595" i="1" s="1"/>
  <c r="AM595" i="1"/>
  <c r="AL595" i="1"/>
  <c r="AK595" i="1"/>
  <c r="AJ595" i="1"/>
  <c r="AI595" i="1"/>
  <c r="CD594" i="1"/>
  <c r="BM594" i="1"/>
  <c r="BL594" i="1"/>
  <c r="BK594" i="1"/>
  <c r="BJ594" i="1"/>
  <c r="BI594" i="1"/>
  <c r="BH594" i="1"/>
  <c r="BG594" i="1"/>
  <c r="BF594" i="1"/>
  <c r="BE594" i="1"/>
  <c r="BD594" i="1"/>
  <c r="BC594" i="1"/>
  <c r="BB594" i="1"/>
  <c r="BA594" i="1"/>
  <c r="AZ594" i="1"/>
  <c r="AY594" i="1"/>
  <c r="AX594" i="1"/>
  <c r="AW594" i="1"/>
  <c r="AT594" i="1" s="1"/>
  <c r="K594" i="1" s="1"/>
  <c r="AV594" i="1"/>
  <c r="AU594" i="1"/>
  <c r="AS594" i="1"/>
  <c r="AR594" i="1"/>
  <c r="M594" i="1" s="1"/>
  <c r="AQ594" i="1"/>
  <c r="AO594" i="1"/>
  <c r="AN594" i="1"/>
  <c r="AP594" i="1" s="1"/>
  <c r="AM594" i="1"/>
  <c r="AL594" i="1"/>
  <c r="AK594" i="1"/>
  <c r="AJ594" i="1"/>
  <c r="AI594" i="1"/>
  <c r="AH594" i="1"/>
  <c r="CD593" i="1"/>
  <c r="BM593" i="1"/>
  <c r="BL593" i="1"/>
  <c r="BK593" i="1"/>
  <c r="BJ593" i="1"/>
  <c r="BI593" i="1"/>
  <c r="BH593" i="1"/>
  <c r="BG593" i="1"/>
  <c r="BF593" i="1"/>
  <c r="BE593" i="1"/>
  <c r="BD593" i="1"/>
  <c r="BC593" i="1"/>
  <c r="BB593" i="1"/>
  <c r="BA593" i="1"/>
  <c r="AZ593" i="1"/>
  <c r="AY593" i="1"/>
  <c r="AX593" i="1"/>
  <c r="AW593" i="1"/>
  <c r="AT593" i="1" s="1"/>
  <c r="K593" i="1" s="1"/>
  <c r="AV593" i="1"/>
  <c r="AU593" i="1"/>
  <c r="AS593" i="1"/>
  <c r="AR593" i="1"/>
  <c r="M593" i="1" s="1"/>
  <c r="AQ593" i="1"/>
  <c r="AO593" i="1"/>
  <c r="AN593" i="1"/>
  <c r="AP593" i="1" s="1"/>
  <c r="AM593" i="1"/>
  <c r="AL593" i="1"/>
  <c r="AK593" i="1"/>
  <c r="AJ593" i="1"/>
  <c r="AI593" i="1"/>
  <c r="CD592" i="1"/>
  <c r="BM592" i="1"/>
  <c r="BL592" i="1"/>
  <c r="BK592" i="1"/>
  <c r="BJ592" i="1"/>
  <c r="BI592" i="1"/>
  <c r="BH592" i="1"/>
  <c r="BG592" i="1"/>
  <c r="BF592" i="1"/>
  <c r="BE592" i="1"/>
  <c r="BD592" i="1"/>
  <c r="BC592" i="1"/>
  <c r="BB592" i="1"/>
  <c r="BA592" i="1"/>
  <c r="AZ592" i="1"/>
  <c r="AY592" i="1"/>
  <c r="AX592" i="1"/>
  <c r="AW592" i="1"/>
  <c r="AT592" i="1" s="1"/>
  <c r="K592" i="1" s="1"/>
  <c r="AV592" i="1"/>
  <c r="AU592" i="1"/>
  <c r="AS592" i="1"/>
  <c r="AR592" i="1"/>
  <c r="M592" i="1" s="1"/>
  <c r="AQ592" i="1"/>
  <c r="AO592" i="1"/>
  <c r="AN592" i="1"/>
  <c r="AP592" i="1" s="1"/>
  <c r="AM592" i="1"/>
  <c r="AL592" i="1"/>
  <c r="AK592" i="1"/>
  <c r="AJ592" i="1"/>
  <c r="AI592" i="1"/>
  <c r="CD591" i="1"/>
  <c r="BM591" i="1"/>
  <c r="BL591" i="1"/>
  <c r="BK591" i="1"/>
  <c r="BJ591" i="1"/>
  <c r="BI591" i="1"/>
  <c r="BH591" i="1"/>
  <c r="BG591" i="1"/>
  <c r="BF591" i="1"/>
  <c r="BE591" i="1"/>
  <c r="BD591" i="1"/>
  <c r="BC591" i="1"/>
  <c r="BB591" i="1"/>
  <c r="BA591" i="1"/>
  <c r="AZ591" i="1"/>
  <c r="AY591" i="1"/>
  <c r="AX591" i="1"/>
  <c r="AW591" i="1"/>
  <c r="AT591" i="1" s="1"/>
  <c r="K591" i="1" s="1"/>
  <c r="AV591" i="1"/>
  <c r="AU591" i="1"/>
  <c r="AS591" i="1"/>
  <c r="AR591" i="1"/>
  <c r="M591" i="1" s="1"/>
  <c r="AQ591" i="1"/>
  <c r="AO591" i="1"/>
  <c r="AN591" i="1"/>
  <c r="AP591" i="1" s="1"/>
  <c r="AM591" i="1"/>
  <c r="AL591" i="1"/>
  <c r="AK591" i="1"/>
  <c r="AJ591" i="1"/>
  <c r="AI591" i="1"/>
  <c r="CD590" i="1"/>
  <c r="BM590" i="1"/>
  <c r="BL590" i="1"/>
  <c r="BK590" i="1"/>
  <c r="BJ590" i="1"/>
  <c r="BI590" i="1"/>
  <c r="BH590" i="1"/>
  <c r="BG590" i="1"/>
  <c r="BF590" i="1"/>
  <c r="BE590" i="1"/>
  <c r="BD590" i="1"/>
  <c r="BC590" i="1"/>
  <c r="BB590" i="1"/>
  <c r="BA590" i="1"/>
  <c r="AZ590" i="1"/>
  <c r="AY590" i="1"/>
  <c r="AX590" i="1"/>
  <c r="AW590" i="1"/>
  <c r="AT590" i="1" s="1"/>
  <c r="K590" i="1" s="1"/>
  <c r="AV590" i="1"/>
  <c r="AU590" i="1"/>
  <c r="AS590" i="1"/>
  <c r="AR590" i="1"/>
  <c r="M590" i="1" s="1"/>
  <c r="AQ590" i="1"/>
  <c r="AO590" i="1"/>
  <c r="AN590" i="1"/>
  <c r="AP590" i="1" s="1"/>
  <c r="AM590" i="1"/>
  <c r="AL590" i="1"/>
  <c r="AK590" i="1"/>
  <c r="AJ590" i="1"/>
  <c r="AI590" i="1"/>
  <c r="CD589" i="1"/>
  <c r="BM589" i="1"/>
  <c r="BL589" i="1"/>
  <c r="BK589" i="1"/>
  <c r="BJ589" i="1"/>
  <c r="BI589" i="1"/>
  <c r="BH589" i="1"/>
  <c r="BG589" i="1"/>
  <c r="BF589" i="1"/>
  <c r="BE589" i="1"/>
  <c r="BD589" i="1"/>
  <c r="BC589" i="1"/>
  <c r="BB589" i="1"/>
  <c r="BA589" i="1"/>
  <c r="AZ589" i="1"/>
  <c r="AY589" i="1"/>
  <c r="AX589" i="1"/>
  <c r="AW589" i="1"/>
  <c r="AT589" i="1" s="1"/>
  <c r="K589" i="1" s="1"/>
  <c r="AV589" i="1"/>
  <c r="AU589" i="1"/>
  <c r="AS589" i="1"/>
  <c r="AR589" i="1"/>
  <c r="M589" i="1" s="1"/>
  <c r="AQ589" i="1"/>
  <c r="AO589" i="1"/>
  <c r="AN589" i="1"/>
  <c r="AP589" i="1" s="1"/>
  <c r="AM589" i="1"/>
  <c r="AL589" i="1"/>
  <c r="AK589" i="1"/>
  <c r="AJ589" i="1"/>
  <c r="AI589" i="1"/>
  <c r="BM588" i="1"/>
  <c r="BL588" i="1"/>
  <c r="BK588" i="1"/>
  <c r="BJ588" i="1"/>
  <c r="BI588" i="1"/>
  <c r="BH588" i="1"/>
  <c r="BG588" i="1"/>
  <c r="BF588" i="1"/>
  <c r="BE588" i="1"/>
  <c r="BD588" i="1"/>
  <c r="BC588" i="1"/>
  <c r="BB588" i="1"/>
  <c r="BA588" i="1"/>
  <c r="AZ588" i="1"/>
  <c r="AY588" i="1"/>
  <c r="AX588" i="1"/>
  <c r="AW588" i="1"/>
  <c r="AT588" i="1" s="1"/>
  <c r="K588" i="1" s="1"/>
  <c r="AV588" i="1"/>
  <c r="AU588" i="1"/>
  <c r="AS588" i="1"/>
  <c r="AR588" i="1"/>
  <c r="M588" i="1" s="1"/>
  <c r="AQ588" i="1"/>
  <c r="AO588" i="1"/>
  <c r="AN588" i="1"/>
  <c r="AP588" i="1" s="1"/>
  <c r="AM588" i="1"/>
  <c r="AL588" i="1"/>
  <c r="AK588" i="1"/>
  <c r="AJ588" i="1"/>
  <c r="AI588" i="1"/>
  <c r="CD587" i="1"/>
  <c r="BM587" i="1"/>
  <c r="BL587" i="1"/>
  <c r="BK587" i="1"/>
  <c r="BJ587" i="1"/>
  <c r="BI587" i="1"/>
  <c r="BH587" i="1"/>
  <c r="BG587" i="1"/>
  <c r="BF587" i="1"/>
  <c r="BE587" i="1"/>
  <c r="BD587" i="1"/>
  <c r="BC587" i="1"/>
  <c r="BB587" i="1"/>
  <c r="BA587" i="1"/>
  <c r="AZ587" i="1"/>
  <c r="AY587" i="1"/>
  <c r="AX587" i="1"/>
  <c r="AW587" i="1"/>
  <c r="AT587" i="1" s="1"/>
  <c r="K587" i="1" s="1"/>
  <c r="AV587" i="1"/>
  <c r="AU587" i="1"/>
  <c r="AS587" i="1"/>
  <c r="AR587" i="1"/>
  <c r="M587" i="1" s="1"/>
  <c r="AQ587" i="1"/>
  <c r="AO587" i="1"/>
  <c r="AN587" i="1"/>
  <c r="AP587" i="1" s="1"/>
  <c r="AM587" i="1"/>
  <c r="AL587" i="1"/>
  <c r="AK587" i="1"/>
  <c r="AJ587" i="1"/>
  <c r="AI587" i="1"/>
  <c r="BM586" i="1"/>
  <c r="BL586" i="1"/>
  <c r="BK586" i="1"/>
  <c r="BJ586" i="1"/>
  <c r="BI586" i="1"/>
  <c r="BH586" i="1"/>
  <c r="BG586" i="1"/>
  <c r="BF586" i="1"/>
  <c r="BE586" i="1"/>
  <c r="BD586" i="1"/>
  <c r="BC586" i="1"/>
  <c r="BB586" i="1"/>
  <c r="BA586" i="1"/>
  <c r="AZ586" i="1"/>
  <c r="AY586" i="1"/>
  <c r="AX586" i="1"/>
  <c r="AW586" i="1"/>
  <c r="AT586" i="1" s="1"/>
  <c r="K586" i="1" s="1"/>
  <c r="AV586" i="1"/>
  <c r="AU586" i="1"/>
  <c r="AS586" i="1"/>
  <c r="AR586" i="1"/>
  <c r="M586" i="1" s="1"/>
  <c r="AQ586" i="1"/>
  <c r="AO586" i="1"/>
  <c r="AN586" i="1"/>
  <c r="AP586" i="1" s="1"/>
  <c r="AM586" i="1"/>
  <c r="AL586" i="1"/>
  <c r="AK586" i="1"/>
  <c r="AJ586" i="1"/>
  <c r="AI586" i="1"/>
  <c r="AH586" i="1"/>
  <c r="CD585" i="1"/>
  <c r="BM585" i="1"/>
  <c r="BL585" i="1"/>
  <c r="BK585" i="1"/>
  <c r="BJ585" i="1"/>
  <c r="BI585" i="1"/>
  <c r="BH585" i="1"/>
  <c r="BG585" i="1"/>
  <c r="BF585" i="1"/>
  <c r="BE585" i="1"/>
  <c r="BD585" i="1"/>
  <c r="BC585" i="1"/>
  <c r="BB585" i="1"/>
  <c r="BA585" i="1"/>
  <c r="AZ585" i="1"/>
  <c r="AY585" i="1"/>
  <c r="AX585" i="1"/>
  <c r="AW585" i="1"/>
  <c r="AT585" i="1" s="1"/>
  <c r="K585" i="1" s="1"/>
  <c r="AV585" i="1"/>
  <c r="AU585" i="1"/>
  <c r="AS585" i="1"/>
  <c r="AR585" i="1"/>
  <c r="M585" i="1" s="1"/>
  <c r="AQ585" i="1"/>
  <c r="AO585" i="1"/>
  <c r="AN585" i="1"/>
  <c r="AP585" i="1" s="1"/>
  <c r="AM585" i="1"/>
  <c r="AL585" i="1"/>
  <c r="AK585" i="1"/>
  <c r="AJ585" i="1"/>
  <c r="AI585" i="1"/>
  <c r="CD584" i="1"/>
  <c r="BM584" i="1"/>
  <c r="BL584" i="1"/>
  <c r="BK584" i="1"/>
  <c r="BJ584" i="1"/>
  <c r="BI584" i="1"/>
  <c r="BH584" i="1"/>
  <c r="BG584" i="1"/>
  <c r="BF584" i="1"/>
  <c r="BE584" i="1"/>
  <c r="BD584" i="1"/>
  <c r="BC584" i="1"/>
  <c r="BB584" i="1"/>
  <c r="BA584" i="1"/>
  <c r="AZ584" i="1"/>
  <c r="AY584" i="1"/>
  <c r="AX584" i="1"/>
  <c r="AW584" i="1"/>
  <c r="AT584" i="1" s="1"/>
  <c r="K584" i="1" s="1"/>
  <c r="AV584" i="1"/>
  <c r="AU584" i="1"/>
  <c r="AS584" i="1"/>
  <c r="AR584" i="1"/>
  <c r="M584" i="1" s="1"/>
  <c r="AQ584" i="1"/>
  <c r="AO584" i="1"/>
  <c r="AN584" i="1"/>
  <c r="AP584" i="1" s="1"/>
  <c r="AM584" i="1"/>
  <c r="AL584" i="1"/>
  <c r="AK584" i="1"/>
  <c r="AJ584" i="1"/>
  <c r="AI584" i="1"/>
  <c r="CD583" i="1"/>
  <c r="BM583" i="1"/>
  <c r="BL583" i="1"/>
  <c r="BK583" i="1"/>
  <c r="BJ583" i="1"/>
  <c r="BI583" i="1"/>
  <c r="BH583" i="1"/>
  <c r="BG583" i="1"/>
  <c r="BF583" i="1"/>
  <c r="BE583" i="1"/>
  <c r="BD583" i="1"/>
  <c r="BC583" i="1"/>
  <c r="BB583" i="1"/>
  <c r="BA583" i="1"/>
  <c r="AZ583" i="1"/>
  <c r="AY583" i="1"/>
  <c r="AX583" i="1"/>
  <c r="AW583" i="1"/>
  <c r="AT583" i="1" s="1"/>
  <c r="K583" i="1" s="1"/>
  <c r="AV583" i="1"/>
  <c r="AU583" i="1"/>
  <c r="AS583" i="1"/>
  <c r="AR583" i="1"/>
  <c r="M583" i="1" s="1"/>
  <c r="AQ583" i="1"/>
  <c r="AO583" i="1"/>
  <c r="AN583" i="1"/>
  <c r="AP583" i="1" s="1"/>
  <c r="AM583" i="1"/>
  <c r="AL583" i="1"/>
  <c r="AK583" i="1"/>
  <c r="AJ583" i="1"/>
  <c r="AI583" i="1"/>
  <c r="CD582" i="1"/>
  <c r="BM582" i="1"/>
  <c r="BL582" i="1"/>
  <c r="BK582" i="1"/>
  <c r="BJ582" i="1"/>
  <c r="BI582" i="1"/>
  <c r="BH582" i="1"/>
  <c r="BG582" i="1"/>
  <c r="BF582" i="1"/>
  <c r="BE582" i="1"/>
  <c r="BD582" i="1"/>
  <c r="BC582" i="1"/>
  <c r="BB582" i="1"/>
  <c r="BA582" i="1"/>
  <c r="AZ582" i="1"/>
  <c r="AY582" i="1"/>
  <c r="AX582" i="1"/>
  <c r="AW582" i="1"/>
  <c r="AT582" i="1" s="1"/>
  <c r="K582" i="1" s="1"/>
  <c r="AV582" i="1"/>
  <c r="AU582" i="1"/>
  <c r="AS582" i="1"/>
  <c r="AR582" i="1"/>
  <c r="M582" i="1" s="1"/>
  <c r="AQ582" i="1"/>
  <c r="AO582" i="1"/>
  <c r="AN582" i="1"/>
  <c r="AP582" i="1" s="1"/>
  <c r="AM582" i="1"/>
  <c r="AL582" i="1"/>
  <c r="AK582" i="1"/>
  <c r="AJ582" i="1"/>
  <c r="AI582" i="1"/>
  <c r="CD581" i="1"/>
  <c r="BM581" i="1"/>
  <c r="BL581" i="1"/>
  <c r="BK581" i="1"/>
  <c r="BJ581" i="1"/>
  <c r="BI581" i="1"/>
  <c r="BH581" i="1"/>
  <c r="BG581" i="1"/>
  <c r="BF581" i="1"/>
  <c r="BE581" i="1"/>
  <c r="BD581" i="1"/>
  <c r="BC581" i="1"/>
  <c r="BB581" i="1"/>
  <c r="BA581" i="1"/>
  <c r="AZ581" i="1"/>
  <c r="AY581" i="1"/>
  <c r="AX581" i="1"/>
  <c r="AW581" i="1"/>
  <c r="AT581" i="1" s="1"/>
  <c r="K581" i="1" s="1"/>
  <c r="AV581" i="1"/>
  <c r="AU581" i="1"/>
  <c r="AS581" i="1"/>
  <c r="AR581" i="1"/>
  <c r="M581" i="1" s="1"/>
  <c r="AQ581" i="1"/>
  <c r="AO581" i="1"/>
  <c r="AN581" i="1"/>
  <c r="AP581" i="1" s="1"/>
  <c r="AM581" i="1"/>
  <c r="AL581" i="1"/>
  <c r="AK581" i="1"/>
  <c r="AJ581" i="1"/>
  <c r="AI581" i="1"/>
  <c r="CD580" i="1"/>
  <c r="BM580" i="1"/>
  <c r="BL580" i="1"/>
  <c r="BK580" i="1"/>
  <c r="BJ580" i="1"/>
  <c r="BI580" i="1"/>
  <c r="BH580" i="1"/>
  <c r="BG580" i="1"/>
  <c r="BF580" i="1"/>
  <c r="BE580" i="1"/>
  <c r="BD580" i="1"/>
  <c r="BC580" i="1"/>
  <c r="BB580" i="1"/>
  <c r="BA580" i="1"/>
  <c r="AZ580" i="1"/>
  <c r="AY580" i="1"/>
  <c r="AX580" i="1"/>
  <c r="AW580" i="1"/>
  <c r="AT580" i="1" s="1"/>
  <c r="K580" i="1" s="1"/>
  <c r="AV580" i="1"/>
  <c r="AU580" i="1"/>
  <c r="AS580" i="1"/>
  <c r="AR580" i="1"/>
  <c r="M580" i="1" s="1"/>
  <c r="AQ580" i="1"/>
  <c r="AO580" i="1"/>
  <c r="AN580" i="1"/>
  <c r="AP580" i="1" s="1"/>
  <c r="AM580" i="1"/>
  <c r="AL580" i="1"/>
  <c r="AK580" i="1"/>
  <c r="AJ580" i="1"/>
  <c r="AI580" i="1"/>
  <c r="AH580" i="1"/>
  <c r="CD579" i="1"/>
  <c r="BM579" i="1"/>
  <c r="BL579" i="1"/>
  <c r="BK579" i="1"/>
  <c r="BJ579" i="1"/>
  <c r="BI579" i="1"/>
  <c r="BH579" i="1"/>
  <c r="BG579" i="1"/>
  <c r="BF579" i="1"/>
  <c r="BE579" i="1"/>
  <c r="BD579" i="1"/>
  <c r="BC579" i="1"/>
  <c r="BB579" i="1"/>
  <c r="BA579" i="1"/>
  <c r="AZ579" i="1"/>
  <c r="AY579" i="1"/>
  <c r="AX579" i="1"/>
  <c r="AW579" i="1"/>
  <c r="AT579" i="1" s="1"/>
  <c r="K579" i="1" s="1"/>
  <c r="AV579" i="1"/>
  <c r="AU579" i="1"/>
  <c r="AS579" i="1"/>
  <c r="AR579" i="1"/>
  <c r="M579" i="1" s="1"/>
  <c r="AQ579" i="1"/>
  <c r="AO579" i="1"/>
  <c r="AN579" i="1"/>
  <c r="AP579" i="1" s="1"/>
  <c r="AM579" i="1"/>
  <c r="AL579" i="1"/>
  <c r="AK579" i="1"/>
  <c r="AJ579" i="1"/>
  <c r="AI579" i="1"/>
  <c r="BM578" i="1"/>
  <c r="BL578" i="1"/>
  <c r="BK578" i="1"/>
  <c r="BJ578" i="1"/>
  <c r="BI578" i="1"/>
  <c r="BH578" i="1"/>
  <c r="BG578" i="1"/>
  <c r="BF578" i="1"/>
  <c r="BE578" i="1"/>
  <c r="BD578" i="1"/>
  <c r="BC578" i="1"/>
  <c r="BB578" i="1"/>
  <c r="BA578" i="1"/>
  <c r="AZ578" i="1"/>
  <c r="AY578" i="1"/>
  <c r="AX578" i="1"/>
  <c r="AW578" i="1"/>
  <c r="AT578" i="1" s="1"/>
  <c r="K578" i="1" s="1"/>
  <c r="AV578" i="1"/>
  <c r="AU578" i="1"/>
  <c r="AS578" i="1"/>
  <c r="AR578" i="1"/>
  <c r="M578" i="1" s="1"/>
  <c r="AQ578" i="1"/>
  <c r="AO578" i="1"/>
  <c r="AN578" i="1"/>
  <c r="AP578" i="1" s="1"/>
  <c r="AM578" i="1"/>
  <c r="AL578" i="1"/>
  <c r="AK578" i="1"/>
  <c r="AJ578" i="1"/>
  <c r="AI578" i="1"/>
  <c r="CD577" i="1"/>
  <c r="BM577" i="1"/>
  <c r="BL577" i="1"/>
  <c r="BK577" i="1"/>
  <c r="BJ577" i="1"/>
  <c r="BI577" i="1"/>
  <c r="BH577" i="1"/>
  <c r="BG577" i="1"/>
  <c r="BF577" i="1"/>
  <c r="BE577" i="1"/>
  <c r="BD577" i="1"/>
  <c r="BC577" i="1"/>
  <c r="BB577" i="1"/>
  <c r="BA577" i="1"/>
  <c r="AZ577" i="1"/>
  <c r="AY577" i="1"/>
  <c r="AX577" i="1"/>
  <c r="AW577" i="1"/>
  <c r="AT577" i="1" s="1"/>
  <c r="K577" i="1" s="1"/>
  <c r="AV577" i="1"/>
  <c r="AU577" i="1"/>
  <c r="AS577" i="1"/>
  <c r="AR577" i="1"/>
  <c r="M577" i="1" s="1"/>
  <c r="AQ577" i="1"/>
  <c r="AO577" i="1"/>
  <c r="AN577" i="1"/>
  <c r="AP577" i="1" s="1"/>
  <c r="AM577" i="1"/>
  <c r="AL577" i="1"/>
  <c r="AK577" i="1"/>
  <c r="AJ577" i="1"/>
  <c r="AI577" i="1"/>
  <c r="BM576" i="1"/>
  <c r="BL576" i="1"/>
  <c r="BK576" i="1"/>
  <c r="BJ576" i="1"/>
  <c r="BI576" i="1"/>
  <c r="BH576" i="1"/>
  <c r="BG576" i="1"/>
  <c r="BF576" i="1"/>
  <c r="BE576" i="1"/>
  <c r="BD576" i="1"/>
  <c r="BC576" i="1"/>
  <c r="BB576" i="1"/>
  <c r="BA576" i="1"/>
  <c r="AZ576" i="1"/>
  <c r="AY576" i="1"/>
  <c r="AX576" i="1"/>
  <c r="AW576" i="1"/>
  <c r="AT576" i="1" s="1"/>
  <c r="K576" i="1" s="1"/>
  <c r="AV576" i="1"/>
  <c r="AU576" i="1"/>
  <c r="AS576" i="1"/>
  <c r="AR576" i="1"/>
  <c r="M576" i="1" s="1"/>
  <c r="AQ576" i="1"/>
  <c r="AO576" i="1"/>
  <c r="AN576" i="1"/>
  <c r="AP576" i="1" s="1"/>
  <c r="AM576" i="1"/>
  <c r="AL576" i="1"/>
  <c r="AK576" i="1"/>
  <c r="AJ576" i="1"/>
  <c r="AI576" i="1"/>
  <c r="BM575" i="1"/>
  <c r="BL575" i="1"/>
  <c r="BK575" i="1"/>
  <c r="BJ575" i="1"/>
  <c r="BI575" i="1"/>
  <c r="BH575" i="1"/>
  <c r="BG575" i="1"/>
  <c r="BF575" i="1"/>
  <c r="BE575" i="1"/>
  <c r="BD575" i="1"/>
  <c r="BC575" i="1"/>
  <c r="BB575" i="1"/>
  <c r="BA575" i="1"/>
  <c r="AZ575" i="1"/>
  <c r="AY575" i="1"/>
  <c r="AX575" i="1"/>
  <c r="AW575" i="1"/>
  <c r="AT575" i="1" s="1"/>
  <c r="K575" i="1" s="1"/>
  <c r="AV575" i="1"/>
  <c r="AU575" i="1"/>
  <c r="AS575" i="1"/>
  <c r="AR575" i="1"/>
  <c r="M575" i="1" s="1"/>
  <c r="AQ575" i="1"/>
  <c r="AO575" i="1"/>
  <c r="AN575" i="1"/>
  <c r="AP575" i="1" s="1"/>
  <c r="AM575" i="1"/>
  <c r="AL575" i="1"/>
  <c r="AK575" i="1"/>
  <c r="AJ575" i="1"/>
  <c r="AI575" i="1"/>
  <c r="BM574" i="1"/>
  <c r="BL574" i="1"/>
  <c r="BK574" i="1"/>
  <c r="BJ574" i="1"/>
  <c r="BI574" i="1"/>
  <c r="BH574" i="1"/>
  <c r="BG574" i="1"/>
  <c r="BF574" i="1"/>
  <c r="BE574" i="1"/>
  <c r="BD574" i="1"/>
  <c r="BC574" i="1"/>
  <c r="BB574" i="1"/>
  <c r="BA574" i="1"/>
  <c r="AZ574" i="1"/>
  <c r="AY574" i="1"/>
  <c r="AX574" i="1"/>
  <c r="AW574" i="1"/>
  <c r="AT574" i="1" s="1"/>
  <c r="K574" i="1" s="1"/>
  <c r="AV574" i="1"/>
  <c r="AU574" i="1"/>
  <c r="AS574" i="1"/>
  <c r="AR574" i="1"/>
  <c r="M574" i="1" s="1"/>
  <c r="AQ574" i="1"/>
  <c r="AO574" i="1"/>
  <c r="AN574" i="1"/>
  <c r="AP574" i="1" s="1"/>
  <c r="AM574" i="1"/>
  <c r="AL574" i="1"/>
  <c r="AK574" i="1"/>
  <c r="AJ574" i="1"/>
  <c r="AI574" i="1"/>
  <c r="CD573" i="1"/>
  <c r="BM573" i="1"/>
  <c r="BL573" i="1"/>
  <c r="BK573" i="1"/>
  <c r="BJ573" i="1"/>
  <c r="BI573" i="1"/>
  <c r="BH573" i="1"/>
  <c r="BG573" i="1"/>
  <c r="BF573" i="1"/>
  <c r="BE573" i="1"/>
  <c r="BD573" i="1"/>
  <c r="BC573" i="1"/>
  <c r="BB573" i="1"/>
  <c r="BA573" i="1"/>
  <c r="AZ573" i="1"/>
  <c r="AY573" i="1"/>
  <c r="AX573" i="1"/>
  <c r="AW573" i="1"/>
  <c r="AT573" i="1" s="1"/>
  <c r="K573" i="1" s="1"/>
  <c r="AV573" i="1"/>
  <c r="AU573" i="1"/>
  <c r="AS573" i="1"/>
  <c r="AR573" i="1"/>
  <c r="M573" i="1" s="1"/>
  <c r="AQ573" i="1"/>
  <c r="AO573" i="1"/>
  <c r="AN573" i="1"/>
  <c r="AP573" i="1" s="1"/>
  <c r="AM573" i="1"/>
  <c r="AL573" i="1"/>
  <c r="AK573" i="1"/>
  <c r="AJ573" i="1"/>
  <c r="AI573" i="1"/>
  <c r="CD572" i="1"/>
  <c r="BM572" i="1"/>
  <c r="BL572" i="1"/>
  <c r="BK572" i="1"/>
  <c r="BJ572" i="1"/>
  <c r="BI572" i="1"/>
  <c r="BH572" i="1"/>
  <c r="BG572" i="1"/>
  <c r="BF572" i="1"/>
  <c r="BE572" i="1"/>
  <c r="BD572" i="1"/>
  <c r="BC572" i="1"/>
  <c r="BB572" i="1"/>
  <c r="BA572" i="1"/>
  <c r="AZ572" i="1"/>
  <c r="AY572" i="1"/>
  <c r="AX572" i="1"/>
  <c r="AW572" i="1"/>
  <c r="AT572" i="1" s="1"/>
  <c r="K572" i="1" s="1"/>
  <c r="AV572" i="1"/>
  <c r="AU572" i="1"/>
  <c r="AS572" i="1"/>
  <c r="AR572" i="1"/>
  <c r="M572" i="1" s="1"/>
  <c r="AQ572" i="1"/>
  <c r="AO572" i="1"/>
  <c r="AN572" i="1"/>
  <c r="AP572" i="1" s="1"/>
  <c r="AM572" i="1"/>
  <c r="AL572" i="1"/>
  <c r="AK572" i="1"/>
  <c r="AJ572" i="1"/>
  <c r="AI572" i="1"/>
  <c r="Q572" i="1"/>
  <c r="CD571" i="1"/>
  <c r="BM571" i="1"/>
  <c r="BL571" i="1"/>
  <c r="BK571" i="1"/>
  <c r="BJ571" i="1"/>
  <c r="BI571" i="1"/>
  <c r="BH571" i="1"/>
  <c r="BG571" i="1"/>
  <c r="BF571" i="1"/>
  <c r="BE571" i="1"/>
  <c r="BD571" i="1"/>
  <c r="BC571" i="1"/>
  <c r="BB571" i="1"/>
  <c r="BA571" i="1"/>
  <c r="AZ571" i="1"/>
  <c r="AY571" i="1"/>
  <c r="AX571" i="1"/>
  <c r="AW571" i="1"/>
  <c r="AT571" i="1" s="1"/>
  <c r="K571" i="1" s="1"/>
  <c r="AV571" i="1"/>
  <c r="AU571" i="1"/>
  <c r="AS571" i="1"/>
  <c r="AR571" i="1"/>
  <c r="M571" i="1" s="1"/>
  <c r="AQ571" i="1"/>
  <c r="AO571" i="1"/>
  <c r="AN571" i="1"/>
  <c r="AP571" i="1" s="1"/>
  <c r="AM571" i="1"/>
  <c r="AL571" i="1"/>
  <c r="AK571" i="1"/>
  <c r="AJ571" i="1"/>
  <c r="AI571" i="1"/>
  <c r="AH571" i="1"/>
  <c r="CD570" i="1"/>
  <c r="BM570" i="1"/>
  <c r="BL570" i="1"/>
  <c r="BK570" i="1"/>
  <c r="BJ570" i="1"/>
  <c r="BI570" i="1"/>
  <c r="BH570" i="1"/>
  <c r="BG570" i="1"/>
  <c r="BF570" i="1"/>
  <c r="BE570" i="1"/>
  <c r="BD570" i="1"/>
  <c r="BC570" i="1"/>
  <c r="BB570" i="1"/>
  <c r="BA570" i="1"/>
  <c r="AZ570" i="1"/>
  <c r="AY570" i="1"/>
  <c r="AX570" i="1"/>
  <c r="AW570" i="1"/>
  <c r="AT570" i="1" s="1"/>
  <c r="K570" i="1" s="1"/>
  <c r="AV570" i="1"/>
  <c r="AU570" i="1"/>
  <c r="AS570" i="1"/>
  <c r="AR570" i="1"/>
  <c r="M570" i="1" s="1"/>
  <c r="AQ570" i="1"/>
  <c r="AO570" i="1"/>
  <c r="AN570" i="1"/>
  <c r="AP570" i="1" s="1"/>
  <c r="AM570" i="1"/>
  <c r="AL570" i="1"/>
  <c r="AK570" i="1"/>
  <c r="AJ570" i="1"/>
  <c r="AI570" i="1"/>
  <c r="BM569" i="1"/>
  <c r="BL569" i="1"/>
  <c r="BK569" i="1"/>
  <c r="BJ569" i="1"/>
  <c r="BI569" i="1"/>
  <c r="BH569" i="1"/>
  <c r="BG569" i="1"/>
  <c r="BF569" i="1"/>
  <c r="BE569" i="1"/>
  <c r="BD569" i="1"/>
  <c r="BC569" i="1"/>
  <c r="BB569" i="1"/>
  <c r="BA569" i="1"/>
  <c r="AZ569" i="1"/>
  <c r="AY569" i="1"/>
  <c r="AX569" i="1"/>
  <c r="AW569" i="1"/>
  <c r="AT569" i="1" s="1"/>
  <c r="K569" i="1" s="1"/>
  <c r="AV569" i="1"/>
  <c r="AU569" i="1"/>
  <c r="AS569" i="1"/>
  <c r="AR569" i="1"/>
  <c r="M569" i="1" s="1"/>
  <c r="AQ569" i="1"/>
  <c r="AO569" i="1"/>
  <c r="AN569" i="1"/>
  <c r="AP569" i="1" s="1"/>
  <c r="AM569" i="1"/>
  <c r="AL569" i="1"/>
  <c r="AK569" i="1"/>
  <c r="AJ569" i="1"/>
  <c r="AI569" i="1"/>
  <c r="AH569" i="1"/>
  <c r="Q569" i="1"/>
  <c r="CD568" i="1"/>
  <c r="BM568" i="1"/>
  <c r="BL568" i="1"/>
  <c r="BK568" i="1"/>
  <c r="BJ568" i="1"/>
  <c r="BI568" i="1"/>
  <c r="BH568" i="1"/>
  <c r="BG568" i="1"/>
  <c r="BF568" i="1"/>
  <c r="BE568" i="1"/>
  <c r="BD568" i="1"/>
  <c r="BC568" i="1"/>
  <c r="BB568" i="1"/>
  <c r="BA568" i="1"/>
  <c r="AZ568" i="1"/>
  <c r="AY568" i="1"/>
  <c r="AX568" i="1"/>
  <c r="AW568" i="1"/>
  <c r="AT568" i="1" s="1"/>
  <c r="K568" i="1" s="1"/>
  <c r="AV568" i="1"/>
  <c r="AU568" i="1"/>
  <c r="AS568" i="1"/>
  <c r="AR568" i="1"/>
  <c r="M568" i="1" s="1"/>
  <c r="AQ568" i="1"/>
  <c r="AO568" i="1"/>
  <c r="AN568" i="1"/>
  <c r="AP568" i="1" s="1"/>
  <c r="AM568" i="1"/>
  <c r="AL568" i="1"/>
  <c r="AK568" i="1"/>
  <c r="AJ568" i="1"/>
  <c r="AI568" i="1"/>
  <c r="CD567" i="1"/>
  <c r="BM567" i="1"/>
  <c r="BL567" i="1"/>
  <c r="BK567" i="1"/>
  <c r="BJ567" i="1"/>
  <c r="BI567" i="1"/>
  <c r="BH567" i="1"/>
  <c r="BG567" i="1"/>
  <c r="BF567" i="1"/>
  <c r="BE567" i="1"/>
  <c r="BD567" i="1"/>
  <c r="BC567" i="1"/>
  <c r="BB567" i="1"/>
  <c r="BA567" i="1"/>
  <c r="AZ567" i="1"/>
  <c r="AY567" i="1"/>
  <c r="AX567" i="1"/>
  <c r="AW567" i="1"/>
  <c r="AT567" i="1" s="1"/>
  <c r="K567" i="1" s="1"/>
  <c r="AV567" i="1"/>
  <c r="AU567" i="1"/>
  <c r="AS567" i="1"/>
  <c r="AR567" i="1"/>
  <c r="M567" i="1" s="1"/>
  <c r="AQ567" i="1"/>
  <c r="AO567" i="1"/>
  <c r="AN567" i="1"/>
  <c r="AP567" i="1" s="1"/>
  <c r="AM567" i="1"/>
  <c r="AL567" i="1"/>
  <c r="AK567" i="1"/>
  <c r="AJ567" i="1"/>
  <c r="AI567" i="1"/>
  <c r="AH567" i="1"/>
  <c r="CD566" i="1"/>
  <c r="BM566" i="1"/>
  <c r="BL566" i="1"/>
  <c r="BK566" i="1"/>
  <c r="BJ566" i="1"/>
  <c r="BI566" i="1"/>
  <c r="BH566" i="1"/>
  <c r="BG566" i="1"/>
  <c r="BF566" i="1"/>
  <c r="BE566" i="1"/>
  <c r="BD566" i="1"/>
  <c r="BC566" i="1"/>
  <c r="BB566" i="1"/>
  <c r="BA566" i="1"/>
  <c r="AZ566" i="1"/>
  <c r="AY566" i="1"/>
  <c r="AX566" i="1"/>
  <c r="AW566" i="1"/>
  <c r="AT566" i="1" s="1"/>
  <c r="K566" i="1" s="1"/>
  <c r="AV566" i="1"/>
  <c r="AU566" i="1"/>
  <c r="AS566" i="1"/>
  <c r="AR566" i="1"/>
  <c r="M566" i="1" s="1"/>
  <c r="AQ566" i="1"/>
  <c r="AO566" i="1"/>
  <c r="AN566" i="1"/>
  <c r="AP566" i="1" s="1"/>
  <c r="AM566" i="1"/>
  <c r="AL566" i="1"/>
  <c r="AK566" i="1"/>
  <c r="AJ566" i="1"/>
  <c r="AI566" i="1"/>
  <c r="Q566" i="1"/>
  <c r="CD565" i="1"/>
  <c r="BM565" i="1"/>
  <c r="BL565" i="1"/>
  <c r="BK565" i="1"/>
  <c r="BJ565" i="1"/>
  <c r="BI565" i="1"/>
  <c r="BH565" i="1"/>
  <c r="BG565" i="1"/>
  <c r="BF565" i="1"/>
  <c r="BE565" i="1"/>
  <c r="BD565" i="1"/>
  <c r="BC565" i="1"/>
  <c r="BB565" i="1"/>
  <c r="BA565" i="1"/>
  <c r="AZ565" i="1"/>
  <c r="AY565" i="1"/>
  <c r="AX565" i="1"/>
  <c r="AW565" i="1"/>
  <c r="AT565" i="1" s="1"/>
  <c r="K565" i="1" s="1"/>
  <c r="AV565" i="1"/>
  <c r="AU565" i="1"/>
  <c r="AS565" i="1"/>
  <c r="AR565" i="1"/>
  <c r="M565" i="1" s="1"/>
  <c r="AQ565" i="1"/>
  <c r="AO565" i="1"/>
  <c r="AN565" i="1"/>
  <c r="AP565" i="1" s="1"/>
  <c r="AM565" i="1"/>
  <c r="AL565" i="1"/>
  <c r="AK565" i="1"/>
  <c r="AJ565" i="1"/>
  <c r="AI565" i="1"/>
  <c r="Q565" i="1"/>
  <c r="CD564" i="1"/>
  <c r="BM564" i="1"/>
  <c r="BL564" i="1"/>
  <c r="BK564" i="1"/>
  <c r="BJ564" i="1"/>
  <c r="BI564" i="1"/>
  <c r="BH564" i="1"/>
  <c r="BG564" i="1"/>
  <c r="BF564" i="1"/>
  <c r="BE564" i="1"/>
  <c r="BD564" i="1"/>
  <c r="BC564" i="1"/>
  <c r="BB564" i="1"/>
  <c r="BA564" i="1"/>
  <c r="AZ564" i="1"/>
  <c r="AY564" i="1"/>
  <c r="AX564" i="1"/>
  <c r="AW564" i="1"/>
  <c r="AT564" i="1" s="1"/>
  <c r="K564" i="1" s="1"/>
  <c r="AV564" i="1"/>
  <c r="AU564" i="1"/>
  <c r="AS564" i="1"/>
  <c r="AR564" i="1"/>
  <c r="M564" i="1" s="1"/>
  <c r="AQ564" i="1"/>
  <c r="AO564" i="1"/>
  <c r="AN564" i="1"/>
  <c r="AP564" i="1" s="1"/>
  <c r="AM564" i="1"/>
  <c r="AL564" i="1"/>
  <c r="AK564" i="1"/>
  <c r="AJ564" i="1"/>
  <c r="AI564" i="1"/>
  <c r="BM563" i="1"/>
  <c r="BL563" i="1"/>
  <c r="BK563" i="1"/>
  <c r="BJ563" i="1"/>
  <c r="BI563" i="1"/>
  <c r="BH563" i="1"/>
  <c r="BG563" i="1"/>
  <c r="BF563" i="1"/>
  <c r="BE563" i="1"/>
  <c r="BD563" i="1"/>
  <c r="BC563" i="1"/>
  <c r="BB563" i="1"/>
  <c r="BA563" i="1"/>
  <c r="AZ563" i="1"/>
  <c r="AY563" i="1"/>
  <c r="AX563" i="1"/>
  <c r="AW563" i="1"/>
  <c r="AT563" i="1" s="1"/>
  <c r="K563" i="1" s="1"/>
  <c r="AV563" i="1"/>
  <c r="AU563" i="1"/>
  <c r="AS563" i="1"/>
  <c r="AR563" i="1"/>
  <c r="M563" i="1" s="1"/>
  <c r="AQ563" i="1"/>
  <c r="AO563" i="1"/>
  <c r="AN563" i="1"/>
  <c r="AP563" i="1" s="1"/>
  <c r="AM563" i="1"/>
  <c r="AL563" i="1"/>
  <c r="AK563" i="1"/>
  <c r="AJ563" i="1"/>
  <c r="AI563" i="1"/>
  <c r="Q563" i="1"/>
  <c r="CD562" i="1"/>
  <c r="BM562" i="1"/>
  <c r="BL562" i="1"/>
  <c r="BK562" i="1"/>
  <c r="BJ562" i="1"/>
  <c r="BI562" i="1"/>
  <c r="BH562" i="1"/>
  <c r="BG562" i="1"/>
  <c r="BF562" i="1"/>
  <c r="BE562" i="1"/>
  <c r="BD562" i="1"/>
  <c r="BC562" i="1"/>
  <c r="BB562" i="1"/>
  <c r="BA562" i="1"/>
  <c r="AZ562" i="1"/>
  <c r="AY562" i="1"/>
  <c r="AX562" i="1"/>
  <c r="AW562" i="1"/>
  <c r="AT562" i="1" s="1"/>
  <c r="K562" i="1" s="1"/>
  <c r="AV562" i="1"/>
  <c r="AU562" i="1"/>
  <c r="AS562" i="1"/>
  <c r="AR562" i="1"/>
  <c r="M562" i="1" s="1"/>
  <c r="AQ562" i="1"/>
  <c r="AO562" i="1"/>
  <c r="AN562" i="1"/>
  <c r="AP562" i="1" s="1"/>
  <c r="AM562" i="1"/>
  <c r="AL562" i="1"/>
  <c r="AK562" i="1"/>
  <c r="AJ562" i="1"/>
  <c r="AI562" i="1"/>
  <c r="AH562" i="1"/>
  <c r="CD561" i="1"/>
  <c r="BM561" i="1"/>
  <c r="BL561" i="1"/>
  <c r="BK561" i="1"/>
  <c r="BJ561" i="1"/>
  <c r="BI561" i="1"/>
  <c r="BH561" i="1"/>
  <c r="BG561" i="1"/>
  <c r="BF561" i="1"/>
  <c r="BE561" i="1"/>
  <c r="BD561" i="1"/>
  <c r="BC561" i="1"/>
  <c r="BB561" i="1"/>
  <c r="BA561" i="1"/>
  <c r="AZ561" i="1"/>
  <c r="AY561" i="1"/>
  <c r="AX561" i="1"/>
  <c r="AW561" i="1"/>
  <c r="AT561" i="1" s="1"/>
  <c r="K561" i="1" s="1"/>
  <c r="AV561" i="1"/>
  <c r="AU561" i="1"/>
  <c r="AS561" i="1"/>
  <c r="AR561" i="1"/>
  <c r="M561" i="1" s="1"/>
  <c r="AQ561" i="1"/>
  <c r="AO561" i="1"/>
  <c r="AN561" i="1"/>
  <c r="AP561" i="1" s="1"/>
  <c r="AM561" i="1"/>
  <c r="AL561" i="1"/>
  <c r="AK561" i="1"/>
  <c r="AJ561" i="1"/>
  <c r="AI561" i="1"/>
  <c r="CD560" i="1"/>
  <c r="BM560" i="1"/>
  <c r="BL560" i="1"/>
  <c r="BK560" i="1"/>
  <c r="BJ560" i="1"/>
  <c r="BI560" i="1"/>
  <c r="BH560" i="1"/>
  <c r="BG560" i="1"/>
  <c r="BF560" i="1"/>
  <c r="BE560" i="1"/>
  <c r="BD560" i="1"/>
  <c r="BC560" i="1"/>
  <c r="BB560" i="1"/>
  <c r="BA560" i="1"/>
  <c r="AZ560" i="1"/>
  <c r="AY560" i="1"/>
  <c r="AX560" i="1"/>
  <c r="AW560" i="1"/>
  <c r="AT560" i="1" s="1"/>
  <c r="K560" i="1" s="1"/>
  <c r="AV560" i="1"/>
  <c r="AU560" i="1"/>
  <c r="AS560" i="1"/>
  <c r="AR560" i="1"/>
  <c r="M560" i="1" s="1"/>
  <c r="AQ560" i="1"/>
  <c r="AO560" i="1"/>
  <c r="AN560" i="1"/>
  <c r="AP560" i="1" s="1"/>
  <c r="AM560" i="1"/>
  <c r="AL560" i="1"/>
  <c r="AK560" i="1"/>
  <c r="AJ560" i="1"/>
  <c r="AI560" i="1"/>
  <c r="AH560" i="1"/>
  <c r="BM559" i="1"/>
  <c r="BL559" i="1"/>
  <c r="BK559" i="1"/>
  <c r="BJ559" i="1"/>
  <c r="BI559" i="1"/>
  <c r="BH559" i="1"/>
  <c r="BG559" i="1"/>
  <c r="BF559" i="1"/>
  <c r="BE559" i="1"/>
  <c r="BD559" i="1"/>
  <c r="BC559" i="1"/>
  <c r="BB559" i="1"/>
  <c r="BA559" i="1"/>
  <c r="AZ559" i="1"/>
  <c r="AY559" i="1"/>
  <c r="AX559" i="1"/>
  <c r="AW559" i="1"/>
  <c r="AT559" i="1" s="1"/>
  <c r="K559" i="1" s="1"/>
  <c r="AV559" i="1"/>
  <c r="AU559" i="1"/>
  <c r="AS559" i="1"/>
  <c r="AR559" i="1"/>
  <c r="M559" i="1" s="1"/>
  <c r="AQ559" i="1"/>
  <c r="AO559" i="1"/>
  <c r="AN559" i="1"/>
  <c r="AP559" i="1" s="1"/>
  <c r="AM559" i="1"/>
  <c r="AL559" i="1"/>
  <c r="AK559" i="1"/>
  <c r="AJ559" i="1"/>
  <c r="AI559" i="1"/>
  <c r="AH559" i="1"/>
  <c r="Q559" i="1"/>
  <c r="CD558" i="1"/>
  <c r="BM558" i="1"/>
  <c r="BL558" i="1"/>
  <c r="BK558" i="1"/>
  <c r="BJ558" i="1"/>
  <c r="BI558" i="1"/>
  <c r="BH558" i="1"/>
  <c r="BG558" i="1"/>
  <c r="BF558" i="1"/>
  <c r="BE558" i="1"/>
  <c r="BD558" i="1"/>
  <c r="BC558" i="1"/>
  <c r="BB558" i="1"/>
  <c r="BA558" i="1"/>
  <c r="AZ558" i="1"/>
  <c r="AY558" i="1"/>
  <c r="AX558" i="1"/>
  <c r="AW558" i="1"/>
  <c r="AT558" i="1" s="1"/>
  <c r="K558" i="1" s="1"/>
  <c r="AV558" i="1"/>
  <c r="AU558" i="1"/>
  <c r="AS558" i="1"/>
  <c r="AR558" i="1"/>
  <c r="M558" i="1" s="1"/>
  <c r="AQ558" i="1"/>
  <c r="AO558" i="1"/>
  <c r="AN558" i="1"/>
  <c r="AP558" i="1" s="1"/>
  <c r="AM558" i="1"/>
  <c r="AL558" i="1"/>
  <c r="AK558" i="1"/>
  <c r="AJ558" i="1"/>
  <c r="AI558" i="1"/>
  <c r="AH558" i="1"/>
  <c r="CD557" i="1"/>
  <c r="BM557" i="1"/>
  <c r="BL557" i="1"/>
  <c r="BK557" i="1"/>
  <c r="BJ557" i="1"/>
  <c r="BI557" i="1"/>
  <c r="BH557" i="1"/>
  <c r="BG557" i="1"/>
  <c r="BF557" i="1"/>
  <c r="BE557" i="1"/>
  <c r="BD557" i="1"/>
  <c r="BC557" i="1"/>
  <c r="BB557" i="1"/>
  <c r="BA557" i="1"/>
  <c r="AZ557" i="1"/>
  <c r="AY557" i="1"/>
  <c r="AX557" i="1"/>
  <c r="AW557" i="1"/>
  <c r="AT557" i="1" s="1"/>
  <c r="K557" i="1" s="1"/>
  <c r="AV557" i="1"/>
  <c r="AU557" i="1"/>
  <c r="AS557" i="1"/>
  <c r="AR557" i="1"/>
  <c r="M557" i="1" s="1"/>
  <c r="AQ557" i="1"/>
  <c r="AO557" i="1"/>
  <c r="AN557" i="1"/>
  <c r="AP557" i="1" s="1"/>
  <c r="AM557" i="1"/>
  <c r="AL557" i="1"/>
  <c r="AK557" i="1"/>
  <c r="AJ557" i="1"/>
  <c r="AI557" i="1"/>
  <c r="CD556" i="1"/>
  <c r="BM556" i="1"/>
  <c r="BL556" i="1"/>
  <c r="BK556" i="1"/>
  <c r="BJ556" i="1"/>
  <c r="BI556" i="1"/>
  <c r="BH556" i="1"/>
  <c r="BG556" i="1"/>
  <c r="BF556" i="1"/>
  <c r="BE556" i="1"/>
  <c r="BD556" i="1"/>
  <c r="BC556" i="1"/>
  <c r="BB556" i="1"/>
  <c r="BA556" i="1"/>
  <c r="AZ556" i="1"/>
  <c r="AY556" i="1"/>
  <c r="AX556" i="1"/>
  <c r="AW556" i="1"/>
  <c r="AT556" i="1" s="1"/>
  <c r="K556" i="1" s="1"/>
  <c r="AV556" i="1"/>
  <c r="AU556" i="1"/>
  <c r="AS556" i="1"/>
  <c r="AR556" i="1"/>
  <c r="M556" i="1" s="1"/>
  <c r="AQ556" i="1"/>
  <c r="AO556" i="1"/>
  <c r="AN556" i="1"/>
  <c r="AP556" i="1" s="1"/>
  <c r="AM556" i="1"/>
  <c r="AL556" i="1"/>
  <c r="AK556" i="1"/>
  <c r="AJ556" i="1"/>
  <c r="AI556" i="1"/>
  <c r="CD555" i="1"/>
  <c r="BM555" i="1"/>
  <c r="BL555" i="1"/>
  <c r="BK555" i="1"/>
  <c r="BJ555" i="1"/>
  <c r="BI555" i="1"/>
  <c r="BH555" i="1"/>
  <c r="BG555" i="1"/>
  <c r="BF555" i="1"/>
  <c r="BE555" i="1"/>
  <c r="BD555" i="1"/>
  <c r="BC555" i="1"/>
  <c r="BB555" i="1"/>
  <c r="BA555" i="1"/>
  <c r="AZ555" i="1"/>
  <c r="AY555" i="1"/>
  <c r="AX555" i="1"/>
  <c r="AW555" i="1"/>
  <c r="AT555" i="1" s="1"/>
  <c r="K555" i="1" s="1"/>
  <c r="AV555" i="1"/>
  <c r="AU555" i="1"/>
  <c r="AS555" i="1"/>
  <c r="AR555" i="1"/>
  <c r="M555" i="1" s="1"/>
  <c r="AQ555" i="1"/>
  <c r="AO555" i="1"/>
  <c r="AN555" i="1"/>
  <c r="AP555" i="1" s="1"/>
  <c r="AM555" i="1"/>
  <c r="AL555" i="1"/>
  <c r="AK555" i="1"/>
  <c r="AJ555" i="1"/>
  <c r="AI555" i="1"/>
  <c r="CD554" i="1"/>
  <c r="BM554" i="1"/>
  <c r="BL554" i="1"/>
  <c r="BK554" i="1"/>
  <c r="BJ554" i="1"/>
  <c r="BI554" i="1"/>
  <c r="BH554" i="1"/>
  <c r="BG554" i="1"/>
  <c r="BF554" i="1"/>
  <c r="BE554" i="1"/>
  <c r="BD554" i="1"/>
  <c r="BC554" i="1"/>
  <c r="BB554" i="1"/>
  <c r="BA554" i="1"/>
  <c r="AZ554" i="1"/>
  <c r="AY554" i="1"/>
  <c r="AX554" i="1"/>
  <c r="AW554" i="1"/>
  <c r="AT554" i="1" s="1"/>
  <c r="K554" i="1" s="1"/>
  <c r="AV554" i="1"/>
  <c r="AU554" i="1"/>
  <c r="AS554" i="1"/>
  <c r="AR554" i="1"/>
  <c r="M554" i="1" s="1"/>
  <c r="AQ554" i="1"/>
  <c r="AO554" i="1"/>
  <c r="AN554" i="1"/>
  <c r="AP554" i="1" s="1"/>
  <c r="AM554" i="1"/>
  <c r="AL554" i="1"/>
  <c r="AK554" i="1"/>
  <c r="AJ554" i="1"/>
  <c r="AI554" i="1"/>
  <c r="CD553" i="1"/>
  <c r="BM553" i="1"/>
  <c r="BL553" i="1"/>
  <c r="BK553" i="1"/>
  <c r="BJ553" i="1"/>
  <c r="BI553" i="1"/>
  <c r="BH553" i="1"/>
  <c r="BG553" i="1"/>
  <c r="BF553" i="1"/>
  <c r="BE553" i="1"/>
  <c r="BD553" i="1"/>
  <c r="BC553" i="1"/>
  <c r="BB553" i="1"/>
  <c r="BA553" i="1"/>
  <c r="AZ553" i="1"/>
  <c r="AY553" i="1"/>
  <c r="AX553" i="1"/>
  <c r="AW553" i="1"/>
  <c r="AT553" i="1" s="1"/>
  <c r="K553" i="1" s="1"/>
  <c r="AV553" i="1"/>
  <c r="AU553" i="1"/>
  <c r="AS553" i="1"/>
  <c r="AR553" i="1"/>
  <c r="M553" i="1" s="1"/>
  <c r="AQ553" i="1"/>
  <c r="AO553" i="1"/>
  <c r="AN553" i="1"/>
  <c r="AP553" i="1" s="1"/>
  <c r="AM553" i="1"/>
  <c r="AL553" i="1"/>
  <c r="AK553" i="1"/>
  <c r="AJ553" i="1"/>
  <c r="AI553" i="1"/>
  <c r="CD552" i="1"/>
  <c r="BM552" i="1"/>
  <c r="BL552" i="1"/>
  <c r="BK552" i="1"/>
  <c r="BJ552" i="1"/>
  <c r="BI552" i="1"/>
  <c r="BH552" i="1"/>
  <c r="BG552" i="1"/>
  <c r="BF552" i="1"/>
  <c r="BE552" i="1"/>
  <c r="BD552" i="1"/>
  <c r="BC552" i="1"/>
  <c r="BB552" i="1"/>
  <c r="BA552" i="1"/>
  <c r="AZ552" i="1"/>
  <c r="AY552" i="1"/>
  <c r="AX552" i="1"/>
  <c r="AW552" i="1"/>
  <c r="AV552" i="1"/>
  <c r="AU552" i="1"/>
  <c r="AS552" i="1"/>
  <c r="AR552" i="1"/>
  <c r="M552" i="1" s="1"/>
  <c r="AQ552" i="1"/>
  <c r="AO552" i="1"/>
  <c r="AN552" i="1"/>
  <c r="AP552" i="1" s="1"/>
  <c r="AM552" i="1"/>
  <c r="AL552" i="1"/>
  <c r="AK552" i="1"/>
  <c r="AJ552" i="1"/>
  <c r="AI552" i="1"/>
  <c r="AH552" i="1"/>
  <c r="CD551" i="1"/>
  <c r="BM551" i="1"/>
  <c r="BL551" i="1"/>
  <c r="BK551" i="1"/>
  <c r="BJ551" i="1"/>
  <c r="BI551" i="1"/>
  <c r="BH551" i="1"/>
  <c r="BG551" i="1"/>
  <c r="BF551" i="1"/>
  <c r="BE551" i="1"/>
  <c r="BD551" i="1"/>
  <c r="BC551" i="1"/>
  <c r="BB551" i="1"/>
  <c r="BA551" i="1"/>
  <c r="AZ551" i="1"/>
  <c r="AY551" i="1"/>
  <c r="AX551" i="1"/>
  <c r="AW551" i="1"/>
  <c r="AV551" i="1"/>
  <c r="AU551" i="1"/>
  <c r="AS551" i="1"/>
  <c r="AR551" i="1"/>
  <c r="M551" i="1" s="1"/>
  <c r="AQ551" i="1"/>
  <c r="AO551" i="1"/>
  <c r="AN551" i="1"/>
  <c r="AP551" i="1" s="1"/>
  <c r="AM551" i="1"/>
  <c r="AL551" i="1"/>
  <c r="AK551" i="1"/>
  <c r="AJ551" i="1"/>
  <c r="AI551" i="1"/>
  <c r="CD550" i="1"/>
  <c r="BM550" i="1"/>
  <c r="BL550" i="1"/>
  <c r="BK550" i="1"/>
  <c r="BJ550" i="1"/>
  <c r="BI550" i="1"/>
  <c r="BH550" i="1"/>
  <c r="BG550" i="1"/>
  <c r="BF550" i="1"/>
  <c r="BE550" i="1"/>
  <c r="BD550" i="1"/>
  <c r="BC550" i="1"/>
  <c r="BB550" i="1"/>
  <c r="BA550" i="1"/>
  <c r="AZ550" i="1"/>
  <c r="AY550" i="1"/>
  <c r="AX550" i="1"/>
  <c r="AW550" i="1"/>
  <c r="AV550" i="1"/>
  <c r="AU550" i="1"/>
  <c r="AS550" i="1"/>
  <c r="AR550" i="1"/>
  <c r="M550" i="1" s="1"/>
  <c r="AQ550" i="1"/>
  <c r="AO550" i="1"/>
  <c r="AN550" i="1"/>
  <c r="AP550" i="1" s="1"/>
  <c r="AM550" i="1"/>
  <c r="AL550" i="1"/>
  <c r="AK550" i="1"/>
  <c r="AJ550" i="1"/>
  <c r="AI550" i="1"/>
  <c r="CD549" i="1"/>
  <c r="BM549" i="1"/>
  <c r="BL549" i="1"/>
  <c r="BK549" i="1"/>
  <c r="BJ549" i="1"/>
  <c r="BI549" i="1"/>
  <c r="BH549" i="1"/>
  <c r="BG549" i="1"/>
  <c r="BF549" i="1"/>
  <c r="BE549" i="1"/>
  <c r="BD549" i="1"/>
  <c r="BC549" i="1"/>
  <c r="BB549" i="1"/>
  <c r="BA549" i="1"/>
  <c r="AZ549" i="1"/>
  <c r="AY549" i="1"/>
  <c r="AX549" i="1"/>
  <c r="AW549" i="1"/>
  <c r="AV549" i="1"/>
  <c r="AU549" i="1"/>
  <c r="AS549" i="1"/>
  <c r="AR549" i="1"/>
  <c r="M549" i="1" s="1"/>
  <c r="AQ549" i="1"/>
  <c r="AO549" i="1"/>
  <c r="AN549" i="1"/>
  <c r="AP549" i="1" s="1"/>
  <c r="AM549" i="1"/>
  <c r="AL549" i="1"/>
  <c r="AK549" i="1"/>
  <c r="AJ549" i="1"/>
  <c r="AI549" i="1"/>
  <c r="CD548" i="1"/>
  <c r="BM548" i="1"/>
  <c r="BL548" i="1"/>
  <c r="BK548" i="1"/>
  <c r="BJ548" i="1"/>
  <c r="BI548" i="1"/>
  <c r="BH548" i="1"/>
  <c r="BG548" i="1"/>
  <c r="BF548" i="1"/>
  <c r="BE548" i="1"/>
  <c r="BD548" i="1"/>
  <c r="BC548" i="1"/>
  <c r="BB548" i="1"/>
  <c r="BA548" i="1"/>
  <c r="AZ548" i="1"/>
  <c r="AY548" i="1"/>
  <c r="AX548" i="1"/>
  <c r="AW548" i="1"/>
  <c r="AV548" i="1"/>
  <c r="AU548" i="1"/>
  <c r="AS548" i="1"/>
  <c r="AR548" i="1"/>
  <c r="M548" i="1" s="1"/>
  <c r="AQ548" i="1"/>
  <c r="AO548" i="1"/>
  <c r="AN548" i="1"/>
  <c r="AP548" i="1" s="1"/>
  <c r="AM548" i="1"/>
  <c r="AL548" i="1"/>
  <c r="AK548" i="1"/>
  <c r="AJ548" i="1"/>
  <c r="AI548" i="1"/>
  <c r="BM547" i="1"/>
  <c r="BL547" i="1"/>
  <c r="BK547" i="1"/>
  <c r="BJ547" i="1"/>
  <c r="BI547" i="1"/>
  <c r="BH547" i="1"/>
  <c r="BG547" i="1"/>
  <c r="BF547" i="1"/>
  <c r="BE547" i="1"/>
  <c r="BD547" i="1"/>
  <c r="BC547" i="1"/>
  <c r="BB547" i="1"/>
  <c r="BA547" i="1"/>
  <c r="AZ547" i="1"/>
  <c r="AY547" i="1"/>
  <c r="AX547" i="1"/>
  <c r="AW547" i="1"/>
  <c r="AT547" i="1" s="1"/>
  <c r="K547" i="1" s="1"/>
  <c r="AV547" i="1"/>
  <c r="AU547" i="1"/>
  <c r="AS547" i="1"/>
  <c r="AR547" i="1"/>
  <c r="M547" i="1" s="1"/>
  <c r="AQ547" i="1"/>
  <c r="AO547" i="1"/>
  <c r="AN547" i="1"/>
  <c r="AP547" i="1" s="1"/>
  <c r="AM547" i="1"/>
  <c r="AL547" i="1"/>
  <c r="AK547" i="1"/>
  <c r="AJ547" i="1"/>
  <c r="AI547" i="1"/>
  <c r="AH547" i="1"/>
  <c r="CD546" i="1"/>
  <c r="BM546" i="1"/>
  <c r="BL546" i="1"/>
  <c r="BK546" i="1"/>
  <c r="BJ546" i="1"/>
  <c r="BI546" i="1"/>
  <c r="BH546" i="1"/>
  <c r="BG546" i="1"/>
  <c r="BF546" i="1"/>
  <c r="BE546" i="1"/>
  <c r="BD546" i="1"/>
  <c r="BC546" i="1"/>
  <c r="BB546" i="1"/>
  <c r="BA546" i="1"/>
  <c r="AZ546" i="1"/>
  <c r="AY546" i="1"/>
  <c r="AX546" i="1"/>
  <c r="AW546" i="1"/>
  <c r="AT546" i="1" s="1"/>
  <c r="K546" i="1" s="1"/>
  <c r="AV546" i="1"/>
  <c r="AU546" i="1"/>
  <c r="AS546" i="1"/>
  <c r="AR546" i="1"/>
  <c r="M546" i="1" s="1"/>
  <c r="AQ546" i="1"/>
  <c r="AO546" i="1"/>
  <c r="AN546" i="1"/>
  <c r="AP546" i="1" s="1"/>
  <c r="AM546" i="1"/>
  <c r="AL546" i="1"/>
  <c r="AK546" i="1"/>
  <c r="AJ546" i="1"/>
  <c r="AI546" i="1"/>
  <c r="CD545" i="1"/>
  <c r="BM545" i="1"/>
  <c r="BL545" i="1"/>
  <c r="BK545" i="1"/>
  <c r="BJ545" i="1"/>
  <c r="BI545" i="1"/>
  <c r="BH545" i="1"/>
  <c r="BG545" i="1"/>
  <c r="BF545" i="1"/>
  <c r="BE545" i="1"/>
  <c r="BD545" i="1"/>
  <c r="BC545" i="1"/>
  <c r="BB545" i="1"/>
  <c r="BA545" i="1"/>
  <c r="AZ545" i="1"/>
  <c r="AY545" i="1"/>
  <c r="AX545" i="1"/>
  <c r="AW545" i="1"/>
  <c r="AT545" i="1" s="1"/>
  <c r="K545" i="1" s="1"/>
  <c r="AV545" i="1"/>
  <c r="AU545" i="1"/>
  <c r="AS545" i="1"/>
  <c r="AR545" i="1"/>
  <c r="M545" i="1" s="1"/>
  <c r="AQ545" i="1"/>
  <c r="AO545" i="1"/>
  <c r="AN545" i="1"/>
  <c r="AP545" i="1" s="1"/>
  <c r="AM545" i="1"/>
  <c r="AL545" i="1"/>
  <c r="AK545" i="1"/>
  <c r="AJ545" i="1"/>
  <c r="AI545" i="1"/>
  <c r="CD544" i="1"/>
  <c r="BM544" i="1"/>
  <c r="BL544" i="1"/>
  <c r="BK544" i="1"/>
  <c r="BJ544" i="1"/>
  <c r="BI544" i="1"/>
  <c r="BH544" i="1"/>
  <c r="BG544" i="1"/>
  <c r="BF544" i="1"/>
  <c r="BE544" i="1"/>
  <c r="BD544" i="1"/>
  <c r="BC544" i="1"/>
  <c r="BB544" i="1"/>
  <c r="BA544" i="1"/>
  <c r="AZ544" i="1"/>
  <c r="AY544" i="1"/>
  <c r="AX544" i="1"/>
  <c r="AW544" i="1"/>
  <c r="AT544" i="1" s="1"/>
  <c r="K544" i="1" s="1"/>
  <c r="AV544" i="1"/>
  <c r="AU544" i="1"/>
  <c r="AS544" i="1"/>
  <c r="AR544" i="1"/>
  <c r="M544" i="1" s="1"/>
  <c r="AQ544" i="1"/>
  <c r="AO544" i="1"/>
  <c r="AN544" i="1"/>
  <c r="AP544" i="1" s="1"/>
  <c r="AM544" i="1"/>
  <c r="AL544" i="1"/>
  <c r="AK544" i="1"/>
  <c r="AJ544" i="1"/>
  <c r="AI544" i="1"/>
  <c r="CD543" i="1"/>
  <c r="BM543" i="1"/>
  <c r="BL543" i="1"/>
  <c r="BK543" i="1"/>
  <c r="BJ543" i="1"/>
  <c r="BI543" i="1"/>
  <c r="BH543" i="1"/>
  <c r="BG543" i="1"/>
  <c r="BF543" i="1"/>
  <c r="BE543" i="1"/>
  <c r="BD543" i="1"/>
  <c r="BC543" i="1"/>
  <c r="BB543" i="1"/>
  <c r="BA543" i="1"/>
  <c r="AZ543" i="1"/>
  <c r="AY543" i="1"/>
  <c r="AX543" i="1"/>
  <c r="AW543" i="1"/>
  <c r="AT543" i="1" s="1"/>
  <c r="K543" i="1" s="1"/>
  <c r="AV543" i="1"/>
  <c r="AU543" i="1"/>
  <c r="AS543" i="1"/>
  <c r="AR543" i="1"/>
  <c r="M543" i="1" s="1"/>
  <c r="AQ543" i="1"/>
  <c r="AO543" i="1"/>
  <c r="AN543" i="1"/>
  <c r="AP543" i="1" s="1"/>
  <c r="AM543" i="1"/>
  <c r="AL543" i="1"/>
  <c r="AK543" i="1"/>
  <c r="AJ543" i="1"/>
  <c r="AI543" i="1"/>
  <c r="CD542" i="1"/>
  <c r="BM542" i="1"/>
  <c r="BL542" i="1"/>
  <c r="BK542" i="1"/>
  <c r="BJ542" i="1"/>
  <c r="BI542" i="1"/>
  <c r="BH542" i="1"/>
  <c r="BG542" i="1"/>
  <c r="BF542" i="1"/>
  <c r="BE542" i="1"/>
  <c r="BD542" i="1"/>
  <c r="BC542" i="1"/>
  <c r="BB542" i="1"/>
  <c r="BA542" i="1"/>
  <c r="AZ542" i="1"/>
  <c r="AY542" i="1"/>
  <c r="AX542" i="1"/>
  <c r="AW542" i="1"/>
  <c r="AT542" i="1" s="1"/>
  <c r="K542" i="1" s="1"/>
  <c r="AV542" i="1"/>
  <c r="AU542" i="1"/>
  <c r="AS542" i="1"/>
  <c r="AR542" i="1"/>
  <c r="M542" i="1" s="1"/>
  <c r="AQ542" i="1"/>
  <c r="AO542" i="1"/>
  <c r="AN542" i="1"/>
  <c r="AP542" i="1" s="1"/>
  <c r="AM542" i="1"/>
  <c r="AL542" i="1"/>
  <c r="AK542" i="1"/>
  <c r="AJ542" i="1"/>
  <c r="AI542" i="1"/>
  <c r="CD541" i="1"/>
  <c r="BM541" i="1"/>
  <c r="BL541" i="1"/>
  <c r="BK541" i="1"/>
  <c r="BJ541" i="1"/>
  <c r="BI541" i="1"/>
  <c r="BH541" i="1"/>
  <c r="BG541" i="1"/>
  <c r="BF541" i="1"/>
  <c r="BE541" i="1"/>
  <c r="BD541" i="1"/>
  <c r="BC541" i="1"/>
  <c r="BB541" i="1"/>
  <c r="BA541" i="1"/>
  <c r="AZ541" i="1"/>
  <c r="AY541" i="1"/>
  <c r="AX541" i="1"/>
  <c r="AW541" i="1"/>
  <c r="AT541" i="1" s="1"/>
  <c r="K541" i="1" s="1"/>
  <c r="AV541" i="1"/>
  <c r="AU541" i="1"/>
  <c r="AS541" i="1"/>
  <c r="AR541" i="1"/>
  <c r="M541" i="1" s="1"/>
  <c r="AQ541" i="1"/>
  <c r="AO541" i="1"/>
  <c r="AN541" i="1"/>
  <c r="AP541" i="1" s="1"/>
  <c r="AM541" i="1"/>
  <c r="AL541" i="1"/>
  <c r="AK541" i="1"/>
  <c r="AJ541" i="1"/>
  <c r="AI541" i="1"/>
  <c r="AH541" i="1"/>
  <c r="CD540" i="1"/>
  <c r="BM540" i="1"/>
  <c r="BL540" i="1"/>
  <c r="BK540" i="1"/>
  <c r="BJ540" i="1"/>
  <c r="BI540" i="1"/>
  <c r="BH540" i="1"/>
  <c r="BG540" i="1"/>
  <c r="BF540" i="1"/>
  <c r="BE540" i="1"/>
  <c r="BD540" i="1"/>
  <c r="BC540" i="1"/>
  <c r="BB540" i="1"/>
  <c r="BA540" i="1"/>
  <c r="AZ540" i="1"/>
  <c r="AY540" i="1"/>
  <c r="AX540" i="1"/>
  <c r="AW540" i="1"/>
  <c r="AT540" i="1" s="1"/>
  <c r="K540" i="1" s="1"/>
  <c r="AV540" i="1"/>
  <c r="AU540" i="1"/>
  <c r="AS540" i="1"/>
  <c r="AR540" i="1"/>
  <c r="M540" i="1" s="1"/>
  <c r="AQ540" i="1"/>
  <c r="AO540" i="1"/>
  <c r="AN540" i="1"/>
  <c r="AP540" i="1" s="1"/>
  <c r="AM540" i="1"/>
  <c r="AL540" i="1"/>
  <c r="AK540" i="1"/>
  <c r="AJ540" i="1"/>
  <c r="AI540" i="1"/>
  <c r="CD539" i="1"/>
  <c r="BM539" i="1"/>
  <c r="BL539" i="1"/>
  <c r="BK539" i="1"/>
  <c r="BJ539" i="1"/>
  <c r="BI539" i="1"/>
  <c r="BH539" i="1"/>
  <c r="BG539" i="1"/>
  <c r="BF539" i="1"/>
  <c r="BE539" i="1"/>
  <c r="BD539" i="1"/>
  <c r="BC539" i="1"/>
  <c r="BB539" i="1"/>
  <c r="BA539" i="1"/>
  <c r="AZ539" i="1"/>
  <c r="AY539" i="1"/>
  <c r="AX539" i="1"/>
  <c r="AW539" i="1"/>
  <c r="AT539" i="1" s="1"/>
  <c r="K539" i="1" s="1"/>
  <c r="AV539" i="1"/>
  <c r="AU539" i="1"/>
  <c r="AS539" i="1"/>
  <c r="AR539" i="1"/>
  <c r="M539" i="1" s="1"/>
  <c r="AQ539" i="1"/>
  <c r="AO539" i="1"/>
  <c r="AN539" i="1"/>
  <c r="AP539" i="1" s="1"/>
  <c r="AM539" i="1"/>
  <c r="AL539" i="1"/>
  <c r="AK539" i="1"/>
  <c r="AJ539" i="1"/>
  <c r="AI539" i="1"/>
  <c r="AH539" i="1"/>
  <c r="BM538" i="1"/>
  <c r="BL538" i="1"/>
  <c r="BK538" i="1"/>
  <c r="BJ538" i="1"/>
  <c r="BI538" i="1"/>
  <c r="BH538" i="1"/>
  <c r="BG538" i="1"/>
  <c r="BF538" i="1"/>
  <c r="BE538" i="1"/>
  <c r="BD538" i="1"/>
  <c r="BC538" i="1"/>
  <c r="BB538" i="1"/>
  <c r="BA538" i="1"/>
  <c r="AZ538" i="1"/>
  <c r="AY538" i="1"/>
  <c r="AX538" i="1"/>
  <c r="AW538" i="1"/>
  <c r="AT538" i="1" s="1"/>
  <c r="K538" i="1" s="1"/>
  <c r="AV538" i="1"/>
  <c r="AU538" i="1"/>
  <c r="AS538" i="1"/>
  <c r="AR538" i="1"/>
  <c r="M538" i="1" s="1"/>
  <c r="AQ538" i="1"/>
  <c r="AO538" i="1"/>
  <c r="AN538" i="1"/>
  <c r="AP538" i="1" s="1"/>
  <c r="AM538" i="1"/>
  <c r="AL538" i="1"/>
  <c r="AK538" i="1"/>
  <c r="AJ538" i="1"/>
  <c r="AI538" i="1"/>
  <c r="AH538" i="1"/>
  <c r="CD537" i="1"/>
  <c r="BM537" i="1"/>
  <c r="BL537" i="1"/>
  <c r="BK537" i="1"/>
  <c r="BJ537" i="1"/>
  <c r="BI537" i="1"/>
  <c r="BH537" i="1"/>
  <c r="BG537" i="1"/>
  <c r="BF537" i="1"/>
  <c r="BE537" i="1"/>
  <c r="BD537" i="1"/>
  <c r="BC537" i="1"/>
  <c r="BB537" i="1"/>
  <c r="BA537" i="1"/>
  <c r="AZ537" i="1"/>
  <c r="AY537" i="1"/>
  <c r="AX537" i="1"/>
  <c r="AW537" i="1"/>
  <c r="AT537" i="1" s="1"/>
  <c r="K537" i="1" s="1"/>
  <c r="AV537" i="1"/>
  <c r="AU537" i="1"/>
  <c r="AS537" i="1"/>
  <c r="AR537" i="1"/>
  <c r="M537" i="1" s="1"/>
  <c r="AG537" i="1" s="1"/>
  <c r="AQ537" i="1"/>
  <c r="AO537" i="1"/>
  <c r="AN537" i="1"/>
  <c r="AP537" i="1" s="1"/>
  <c r="AM537" i="1"/>
  <c r="AL537" i="1"/>
  <c r="AK537" i="1"/>
  <c r="AJ537" i="1"/>
  <c r="AI537" i="1"/>
  <c r="CD536" i="1"/>
  <c r="BM536" i="1"/>
  <c r="BL536" i="1"/>
  <c r="BK536" i="1"/>
  <c r="BJ536" i="1"/>
  <c r="BI536" i="1"/>
  <c r="BH536" i="1"/>
  <c r="BG536" i="1"/>
  <c r="BF536" i="1"/>
  <c r="BE536" i="1"/>
  <c r="BD536" i="1"/>
  <c r="BC536" i="1"/>
  <c r="BB536" i="1"/>
  <c r="BA536" i="1"/>
  <c r="AZ536" i="1"/>
  <c r="AY536" i="1"/>
  <c r="AX536" i="1"/>
  <c r="AW536" i="1"/>
  <c r="AT536" i="1" s="1"/>
  <c r="K536" i="1" s="1"/>
  <c r="AV536" i="1"/>
  <c r="AU536" i="1"/>
  <c r="AS536" i="1"/>
  <c r="AR536" i="1"/>
  <c r="M536" i="1" s="1"/>
  <c r="AQ536" i="1"/>
  <c r="AO536" i="1"/>
  <c r="AN536" i="1"/>
  <c r="AP536" i="1" s="1"/>
  <c r="AM536" i="1"/>
  <c r="AL536" i="1"/>
  <c r="AK536" i="1"/>
  <c r="AJ536" i="1"/>
  <c r="AI536" i="1"/>
  <c r="AH536" i="1"/>
  <c r="BM535" i="1"/>
  <c r="BL535" i="1"/>
  <c r="BK535" i="1"/>
  <c r="BJ535" i="1"/>
  <c r="BI535" i="1"/>
  <c r="BH535" i="1"/>
  <c r="BG535" i="1"/>
  <c r="BF535" i="1"/>
  <c r="BE535" i="1"/>
  <c r="BD535" i="1"/>
  <c r="BC535" i="1"/>
  <c r="BB535" i="1"/>
  <c r="BA535" i="1"/>
  <c r="AZ535" i="1"/>
  <c r="AY535" i="1"/>
  <c r="AX535" i="1"/>
  <c r="AW535" i="1"/>
  <c r="AT535" i="1" s="1"/>
  <c r="K535" i="1" s="1"/>
  <c r="AV535" i="1"/>
  <c r="AU535" i="1"/>
  <c r="AS535" i="1"/>
  <c r="AR535" i="1"/>
  <c r="M535" i="1" s="1"/>
  <c r="AQ535" i="1"/>
  <c r="AO535" i="1"/>
  <c r="AN535" i="1"/>
  <c r="AP535" i="1" s="1"/>
  <c r="AM535" i="1"/>
  <c r="AL535" i="1"/>
  <c r="AK535" i="1"/>
  <c r="AJ535" i="1"/>
  <c r="AI535" i="1"/>
  <c r="CD534" i="1"/>
  <c r="BM534" i="1"/>
  <c r="BL534" i="1"/>
  <c r="BK534" i="1"/>
  <c r="BJ534" i="1"/>
  <c r="BI534" i="1"/>
  <c r="BH534" i="1"/>
  <c r="BG534" i="1"/>
  <c r="BF534" i="1"/>
  <c r="BE534" i="1"/>
  <c r="BD534" i="1"/>
  <c r="BC534" i="1"/>
  <c r="BB534" i="1"/>
  <c r="BA534" i="1"/>
  <c r="AZ534" i="1"/>
  <c r="AY534" i="1"/>
  <c r="AX534" i="1"/>
  <c r="AW534" i="1"/>
  <c r="AT534" i="1" s="1"/>
  <c r="K534" i="1" s="1"/>
  <c r="AV534" i="1"/>
  <c r="AU534" i="1"/>
  <c r="AS534" i="1"/>
  <c r="AR534" i="1"/>
  <c r="M534" i="1" s="1"/>
  <c r="AQ534" i="1"/>
  <c r="AO534" i="1"/>
  <c r="AN534" i="1"/>
  <c r="AP534" i="1" s="1"/>
  <c r="AM534" i="1"/>
  <c r="AL534" i="1"/>
  <c r="AK534" i="1"/>
  <c r="AJ534" i="1"/>
  <c r="AI534" i="1"/>
  <c r="CD533" i="1"/>
  <c r="BM533" i="1"/>
  <c r="BL533" i="1"/>
  <c r="BK533" i="1"/>
  <c r="BJ533" i="1"/>
  <c r="BI533" i="1"/>
  <c r="BH533" i="1"/>
  <c r="BG533" i="1"/>
  <c r="BF533" i="1"/>
  <c r="BE533" i="1"/>
  <c r="BD533" i="1"/>
  <c r="BC533" i="1"/>
  <c r="BB533" i="1"/>
  <c r="BA533" i="1"/>
  <c r="AZ533" i="1"/>
  <c r="AY533" i="1"/>
  <c r="AX533" i="1"/>
  <c r="AW533" i="1"/>
  <c r="AT533" i="1" s="1"/>
  <c r="K533" i="1" s="1"/>
  <c r="AV533" i="1"/>
  <c r="AU533" i="1"/>
  <c r="AS533" i="1"/>
  <c r="AR533" i="1"/>
  <c r="M533" i="1" s="1"/>
  <c r="AQ533" i="1"/>
  <c r="AO533" i="1"/>
  <c r="AN533" i="1"/>
  <c r="AP533" i="1" s="1"/>
  <c r="AM533" i="1"/>
  <c r="AL533" i="1"/>
  <c r="AK533" i="1"/>
  <c r="AJ533" i="1"/>
  <c r="AI533" i="1"/>
  <c r="Q533" i="1"/>
  <c r="CD532" i="1"/>
  <c r="BM532" i="1"/>
  <c r="BL532" i="1"/>
  <c r="BK532" i="1"/>
  <c r="BJ532" i="1"/>
  <c r="BI532" i="1"/>
  <c r="BH532" i="1"/>
  <c r="BG532" i="1"/>
  <c r="BF532" i="1"/>
  <c r="BE532" i="1"/>
  <c r="BD532" i="1"/>
  <c r="BC532" i="1"/>
  <c r="BB532" i="1"/>
  <c r="BA532" i="1"/>
  <c r="AZ532" i="1"/>
  <c r="AY532" i="1"/>
  <c r="AX532" i="1"/>
  <c r="AW532" i="1"/>
  <c r="AT532" i="1" s="1"/>
  <c r="K532" i="1" s="1"/>
  <c r="AV532" i="1"/>
  <c r="AU532" i="1"/>
  <c r="AS532" i="1"/>
  <c r="AR532" i="1"/>
  <c r="M532" i="1" s="1"/>
  <c r="AQ532" i="1"/>
  <c r="AO532" i="1"/>
  <c r="AN532" i="1"/>
  <c r="AP532" i="1" s="1"/>
  <c r="AM532" i="1"/>
  <c r="AL532" i="1"/>
  <c r="AK532" i="1"/>
  <c r="AJ532" i="1"/>
  <c r="AI532" i="1"/>
  <c r="Q532" i="1"/>
  <c r="BM531" i="1"/>
  <c r="BL531" i="1"/>
  <c r="BK531" i="1"/>
  <c r="BJ531" i="1"/>
  <c r="BI531" i="1"/>
  <c r="BH531" i="1"/>
  <c r="BG531" i="1"/>
  <c r="BF531" i="1"/>
  <c r="BE531" i="1"/>
  <c r="BD531" i="1"/>
  <c r="BC531" i="1"/>
  <c r="BB531" i="1"/>
  <c r="BA531" i="1"/>
  <c r="AZ531" i="1"/>
  <c r="AY531" i="1"/>
  <c r="AX531" i="1"/>
  <c r="AW531" i="1"/>
  <c r="AT531" i="1" s="1"/>
  <c r="K531" i="1" s="1"/>
  <c r="AV531" i="1"/>
  <c r="AU531" i="1"/>
  <c r="AS531" i="1"/>
  <c r="AR531" i="1"/>
  <c r="M531" i="1" s="1"/>
  <c r="AQ531" i="1"/>
  <c r="AO531" i="1"/>
  <c r="AN531" i="1"/>
  <c r="AP531" i="1" s="1"/>
  <c r="AM531" i="1"/>
  <c r="AL531" i="1"/>
  <c r="AK531" i="1"/>
  <c r="AJ531" i="1"/>
  <c r="AI531" i="1"/>
  <c r="CD530" i="1"/>
  <c r="BM530" i="1"/>
  <c r="BL530" i="1"/>
  <c r="BK530" i="1"/>
  <c r="BJ530" i="1"/>
  <c r="BI530" i="1"/>
  <c r="BH530" i="1"/>
  <c r="BG530" i="1"/>
  <c r="BF530" i="1"/>
  <c r="BE530" i="1"/>
  <c r="BD530" i="1"/>
  <c r="BC530" i="1"/>
  <c r="BB530" i="1"/>
  <c r="BA530" i="1"/>
  <c r="AZ530" i="1"/>
  <c r="AY530" i="1"/>
  <c r="AX530" i="1"/>
  <c r="AW530" i="1"/>
  <c r="AT530" i="1" s="1"/>
  <c r="K530" i="1" s="1"/>
  <c r="AV530" i="1"/>
  <c r="AU530" i="1"/>
  <c r="AS530" i="1"/>
  <c r="AR530" i="1"/>
  <c r="M530" i="1" s="1"/>
  <c r="AQ530" i="1"/>
  <c r="AO530" i="1"/>
  <c r="AN530" i="1"/>
  <c r="AP530" i="1" s="1"/>
  <c r="AM530" i="1"/>
  <c r="AL530" i="1"/>
  <c r="AK530" i="1"/>
  <c r="AJ530" i="1"/>
  <c r="AI530" i="1"/>
  <c r="CD529" i="1"/>
  <c r="BM529" i="1"/>
  <c r="BL529" i="1"/>
  <c r="BK529" i="1"/>
  <c r="BJ529" i="1"/>
  <c r="BI529" i="1"/>
  <c r="BH529" i="1"/>
  <c r="BG529" i="1"/>
  <c r="BF529" i="1"/>
  <c r="BE529" i="1"/>
  <c r="BD529" i="1"/>
  <c r="BC529" i="1"/>
  <c r="BB529" i="1"/>
  <c r="BA529" i="1"/>
  <c r="AZ529" i="1"/>
  <c r="AY529" i="1"/>
  <c r="AX529" i="1"/>
  <c r="AW529" i="1"/>
  <c r="AT529" i="1" s="1"/>
  <c r="K529" i="1" s="1"/>
  <c r="AV529" i="1"/>
  <c r="AU529" i="1"/>
  <c r="AS529" i="1"/>
  <c r="AR529" i="1"/>
  <c r="M529" i="1" s="1"/>
  <c r="AQ529" i="1"/>
  <c r="AO529" i="1"/>
  <c r="AN529" i="1"/>
  <c r="AP529" i="1" s="1"/>
  <c r="AM529" i="1"/>
  <c r="AL529" i="1"/>
  <c r="AK529" i="1"/>
  <c r="AJ529" i="1"/>
  <c r="AI529" i="1"/>
  <c r="Q529" i="1"/>
  <c r="CD528" i="1"/>
  <c r="BM528" i="1"/>
  <c r="BL528" i="1"/>
  <c r="BK528" i="1"/>
  <c r="BJ528" i="1"/>
  <c r="BI528" i="1"/>
  <c r="BH528" i="1"/>
  <c r="BG528" i="1"/>
  <c r="BF528" i="1"/>
  <c r="BE528" i="1"/>
  <c r="BD528" i="1"/>
  <c r="BC528" i="1"/>
  <c r="BB528" i="1"/>
  <c r="BA528" i="1"/>
  <c r="AZ528" i="1"/>
  <c r="AY528" i="1"/>
  <c r="AX528" i="1"/>
  <c r="AW528" i="1"/>
  <c r="AT528" i="1" s="1"/>
  <c r="K528" i="1" s="1"/>
  <c r="AV528" i="1"/>
  <c r="AU528" i="1"/>
  <c r="AS528" i="1"/>
  <c r="AR528" i="1"/>
  <c r="M528" i="1" s="1"/>
  <c r="AQ528" i="1"/>
  <c r="AO528" i="1"/>
  <c r="AN528" i="1"/>
  <c r="AP528" i="1" s="1"/>
  <c r="AM528" i="1"/>
  <c r="AL528" i="1"/>
  <c r="AK528" i="1"/>
  <c r="AJ528" i="1"/>
  <c r="AI528" i="1"/>
  <c r="Q528" i="1"/>
  <c r="CD527" i="1"/>
  <c r="BM527" i="1"/>
  <c r="BL527" i="1"/>
  <c r="BK527" i="1"/>
  <c r="BJ527" i="1"/>
  <c r="BI527" i="1"/>
  <c r="BH527" i="1"/>
  <c r="BG527" i="1"/>
  <c r="BF527" i="1"/>
  <c r="BE527" i="1"/>
  <c r="BD527" i="1"/>
  <c r="BC527" i="1"/>
  <c r="BB527" i="1"/>
  <c r="BA527" i="1"/>
  <c r="AZ527" i="1"/>
  <c r="AY527" i="1"/>
  <c r="AX527" i="1"/>
  <c r="AW527" i="1"/>
  <c r="AT527" i="1" s="1"/>
  <c r="K527" i="1" s="1"/>
  <c r="AV527" i="1"/>
  <c r="AU527" i="1"/>
  <c r="AS527" i="1"/>
  <c r="AR527" i="1"/>
  <c r="M527" i="1" s="1"/>
  <c r="AQ527" i="1"/>
  <c r="AO527" i="1"/>
  <c r="AN527" i="1"/>
  <c r="AP527" i="1" s="1"/>
  <c r="AM527" i="1"/>
  <c r="AL527" i="1"/>
  <c r="AK527" i="1"/>
  <c r="AJ527" i="1"/>
  <c r="AI527" i="1"/>
  <c r="Q527" i="1"/>
  <c r="BM526" i="1"/>
  <c r="BL526" i="1"/>
  <c r="BK526" i="1"/>
  <c r="BJ526" i="1"/>
  <c r="BI526" i="1"/>
  <c r="BH526" i="1"/>
  <c r="BG526" i="1"/>
  <c r="BF526" i="1"/>
  <c r="BE526" i="1"/>
  <c r="BD526" i="1"/>
  <c r="BC526" i="1"/>
  <c r="BB526" i="1"/>
  <c r="BA526" i="1"/>
  <c r="AZ526" i="1"/>
  <c r="AY526" i="1"/>
  <c r="AX526" i="1"/>
  <c r="AW526" i="1"/>
  <c r="AT526" i="1" s="1"/>
  <c r="K526" i="1" s="1"/>
  <c r="AV526" i="1"/>
  <c r="AU526" i="1"/>
  <c r="AS526" i="1"/>
  <c r="AR526" i="1"/>
  <c r="M526" i="1" s="1"/>
  <c r="AQ526" i="1"/>
  <c r="AO526" i="1"/>
  <c r="AN526" i="1"/>
  <c r="AP526" i="1" s="1"/>
  <c r="AM526" i="1"/>
  <c r="AL526" i="1"/>
  <c r="AK526" i="1"/>
  <c r="AJ526" i="1"/>
  <c r="AI526" i="1"/>
  <c r="Q526" i="1"/>
  <c r="CD525" i="1"/>
  <c r="BM525" i="1"/>
  <c r="BL525" i="1"/>
  <c r="BK525" i="1"/>
  <c r="BJ525" i="1"/>
  <c r="BI525" i="1"/>
  <c r="BH525" i="1"/>
  <c r="BG525" i="1"/>
  <c r="BF525" i="1"/>
  <c r="BE525" i="1"/>
  <c r="BD525" i="1"/>
  <c r="BC525" i="1"/>
  <c r="BB525" i="1"/>
  <c r="BA525" i="1"/>
  <c r="AZ525" i="1"/>
  <c r="AY525" i="1"/>
  <c r="AX525" i="1"/>
  <c r="AW525" i="1"/>
  <c r="AT525" i="1" s="1"/>
  <c r="K525" i="1" s="1"/>
  <c r="AV525" i="1"/>
  <c r="AU525" i="1"/>
  <c r="AS525" i="1"/>
  <c r="AR525" i="1"/>
  <c r="M525" i="1" s="1"/>
  <c r="AQ525" i="1"/>
  <c r="AO525" i="1"/>
  <c r="AN525" i="1"/>
  <c r="AP525" i="1" s="1"/>
  <c r="AM525" i="1"/>
  <c r="AL525" i="1"/>
  <c r="AK525" i="1"/>
  <c r="AJ525" i="1"/>
  <c r="AI525" i="1"/>
  <c r="Q525" i="1"/>
  <c r="CD524" i="1"/>
  <c r="BM524" i="1"/>
  <c r="BL524" i="1"/>
  <c r="BK524" i="1"/>
  <c r="BJ524" i="1"/>
  <c r="BI524" i="1"/>
  <c r="BH524" i="1"/>
  <c r="BG524" i="1"/>
  <c r="BF524" i="1"/>
  <c r="BE524" i="1"/>
  <c r="BD524" i="1"/>
  <c r="BC524" i="1"/>
  <c r="BB524" i="1"/>
  <c r="BA524" i="1"/>
  <c r="AZ524" i="1"/>
  <c r="AY524" i="1"/>
  <c r="AX524" i="1"/>
  <c r="AW524" i="1"/>
  <c r="AT524" i="1" s="1"/>
  <c r="K524" i="1" s="1"/>
  <c r="AV524" i="1"/>
  <c r="AU524" i="1"/>
  <c r="AS524" i="1"/>
  <c r="AR524" i="1"/>
  <c r="M524" i="1" s="1"/>
  <c r="AQ524" i="1"/>
  <c r="AO524" i="1"/>
  <c r="AN524" i="1"/>
  <c r="AP524" i="1" s="1"/>
  <c r="AM524" i="1"/>
  <c r="AL524" i="1"/>
  <c r="AK524" i="1"/>
  <c r="AJ524" i="1"/>
  <c r="AI524" i="1"/>
  <c r="Q524" i="1"/>
  <c r="CD523" i="1"/>
  <c r="BM523" i="1"/>
  <c r="BL523" i="1"/>
  <c r="BK523" i="1"/>
  <c r="BJ523" i="1"/>
  <c r="BI523" i="1"/>
  <c r="BH523" i="1"/>
  <c r="BG523" i="1"/>
  <c r="BF523" i="1"/>
  <c r="BE523" i="1"/>
  <c r="BD523" i="1"/>
  <c r="BC523" i="1"/>
  <c r="BB523" i="1"/>
  <c r="BA523" i="1"/>
  <c r="AZ523" i="1"/>
  <c r="AY523" i="1"/>
  <c r="AX523" i="1"/>
  <c r="AW523" i="1"/>
  <c r="AT523" i="1" s="1"/>
  <c r="K523" i="1" s="1"/>
  <c r="AV523" i="1"/>
  <c r="AU523" i="1"/>
  <c r="AS523" i="1"/>
  <c r="AR523" i="1"/>
  <c r="M523" i="1" s="1"/>
  <c r="AQ523" i="1"/>
  <c r="AO523" i="1"/>
  <c r="AN523" i="1"/>
  <c r="AP523" i="1" s="1"/>
  <c r="AM523" i="1"/>
  <c r="AL523" i="1"/>
  <c r="AK523" i="1"/>
  <c r="AJ523" i="1"/>
  <c r="AI523" i="1"/>
  <c r="CD522" i="1"/>
  <c r="BM522" i="1"/>
  <c r="BL522" i="1"/>
  <c r="BK522" i="1"/>
  <c r="BJ522" i="1"/>
  <c r="BI522" i="1"/>
  <c r="BH522" i="1"/>
  <c r="BG522" i="1"/>
  <c r="BF522" i="1"/>
  <c r="BE522" i="1"/>
  <c r="BD522" i="1"/>
  <c r="BC522" i="1"/>
  <c r="BB522" i="1"/>
  <c r="BA522" i="1"/>
  <c r="AZ522" i="1"/>
  <c r="AY522" i="1"/>
  <c r="AX522" i="1"/>
  <c r="AW522" i="1"/>
  <c r="AT522" i="1" s="1"/>
  <c r="K522" i="1" s="1"/>
  <c r="AV522" i="1"/>
  <c r="AU522" i="1"/>
  <c r="AS522" i="1"/>
  <c r="AR522" i="1"/>
  <c r="M522" i="1" s="1"/>
  <c r="AQ522" i="1"/>
  <c r="AO522" i="1"/>
  <c r="AN522" i="1"/>
  <c r="AP522" i="1" s="1"/>
  <c r="AM522" i="1"/>
  <c r="AL522" i="1"/>
  <c r="AK522" i="1"/>
  <c r="AJ522" i="1"/>
  <c r="AI522" i="1"/>
  <c r="Q522" i="1"/>
  <c r="CD521" i="1"/>
  <c r="BM521" i="1"/>
  <c r="BL521" i="1"/>
  <c r="BK521" i="1"/>
  <c r="BJ521" i="1"/>
  <c r="BI521" i="1"/>
  <c r="BH521" i="1"/>
  <c r="BG521" i="1"/>
  <c r="BF521" i="1"/>
  <c r="BE521" i="1"/>
  <c r="BD521" i="1"/>
  <c r="BC521" i="1"/>
  <c r="BB521" i="1"/>
  <c r="BA521" i="1"/>
  <c r="AZ521" i="1"/>
  <c r="AY521" i="1"/>
  <c r="AX521" i="1"/>
  <c r="AW521" i="1"/>
  <c r="AT521" i="1" s="1"/>
  <c r="K521" i="1" s="1"/>
  <c r="AV521" i="1"/>
  <c r="AU521" i="1"/>
  <c r="AS521" i="1"/>
  <c r="AR521" i="1"/>
  <c r="M521" i="1" s="1"/>
  <c r="AQ521" i="1"/>
  <c r="AO521" i="1"/>
  <c r="AN521" i="1"/>
  <c r="AP521" i="1" s="1"/>
  <c r="AM521" i="1"/>
  <c r="AL521" i="1"/>
  <c r="AK521" i="1"/>
  <c r="AJ521" i="1"/>
  <c r="AI521" i="1"/>
  <c r="AH521" i="1"/>
  <c r="CD520" i="1"/>
  <c r="BM520" i="1"/>
  <c r="BL520" i="1"/>
  <c r="BK520" i="1"/>
  <c r="BJ520" i="1"/>
  <c r="BI520" i="1"/>
  <c r="BH520" i="1"/>
  <c r="BG520" i="1"/>
  <c r="BF520" i="1"/>
  <c r="BE520" i="1"/>
  <c r="BD520" i="1"/>
  <c r="BC520" i="1"/>
  <c r="BB520" i="1"/>
  <c r="BA520" i="1"/>
  <c r="AZ520" i="1"/>
  <c r="AY520" i="1"/>
  <c r="AX520" i="1"/>
  <c r="AW520" i="1"/>
  <c r="AT520" i="1" s="1"/>
  <c r="K520" i="1" s="1"/>
  <c r="AV520" i="1"/>
  <c r="AU520" i="1"/>
  <c r="AS520" i="1"/>
  <c r="AR520" i="1"/>
  <c r="M520" i="1" s="1"/>
  <c r="AQ520" i="1"/>
  <c r="AO520" i="1"/>
  <c r="AN520" i="1"/>
  <c r="AP520" i="1" s="1"/>
  <c r="AM520" i="1"/>
  <c r="AL520" i="1"/>
  <c r="AK520" i="1"/>
  <c r="AJ520" i="1"/>
  <c r="AI520" i="1"/>
  <c r="AH520" i="1"/>
  <c r="Q520" i="1"/>
  <c r="BM519" i="1"/>
  <c r="BL519" i="1"/>
  <c r="BK519" i="1"/>
  <c r="BJ519" i="1"/>
  <c r="BI519" i="1"/>
  <c r="BH519" i="1"/>
  <c r="BG519" i="1"/>
  <c r="BF519" i="1"/>
  <c r="BE519" i="1"/>
  <c r="BD519" i="1"/>
  <c r="BC519" i="1"/>
  <c r="BB519" i="1"/>
  <c r="BA519" i="1"/>
  <c r="AZ519" i="1"/>
  <c r="AY519" i="1"/>
  <c r="AX519" i="1"/>
  <c r="AW519" i="1"/>
  <c r="AT519" i="1" s="1"/>
  <c r="K519" i="1" s="1"/>
  <c r="AV519" i="1"/>
  <c r="AU519" i="1"/>
  <c r="AS519" i="1"/>
  <c r="AR519" i="1"/>
  <c r="M519" i="1" s="1"/>
  <c r="AQ519" i="1"/>
  <c r="AO519" i="1"/>
  <c r="AN519" i="1"/>
  <c r="AP519" i="1" s="1"/>
  <c r="AM519" i="1"/>
  <c r="AL519" i="1"/>
  <c r="AK519" i="1"/>
  <c r="AJ519" i="1"/>
  <c r="AI519" i="1"/>
  <c r="CD518" i="1"/>
  <c r="BM518" i="1"/>
  <c r="BL518" i="1"/>
  <c r="BK518" i="1"/>
  <c r="BJ518" i="1"/>
  <c r="BI518" i="1"/>
  <c r="BH518" i="1"/>
  <c r="BG518" i="1"/>
  <c r="BF518" i="1"/>
  <c r="BE518" i="1"/>
  <c r="BD518" i="1"/>
  <c r="BC518" i="1"/>
  <c r="BB518" i="1"/>
  <c r="BA518" i="1"/>
  <c r="AZ518" i="1"/>
  <c r="AY518" i="1"/>
  <c r="AX518" i="1"/>
  <c r="AW518" i="1"/>
  <c r="AT518" i="1" s="1"/>
  <c r="K518" i="1" s="1"/>
  <c r="AV518" i="1"/>
  <c r="AU518" i="1"/>
  <c r="AS518" i="1"/>
  <c r="AR518" i="1"/>
  <c r="M518" i="1" s="1"/>
  <c r="AQ518" i="1"/>
  <c r="AO518" i="1"/>
  <c r="AN518" i="1"/>
  <c r="AP518" i="1" s="1"/>
  <c r="AM518" i="1"/>
  <c r="AL518" i="1"/>
  <c r="AK518" i="1"/>
  <c r="AJ518" i="1"/>
  <c r="AI518" i="1"/>
  <c r="CD517" i="1"/>
  <c r="BM517" i="1"/>
  <c r="BL517" i="1"/>
  <c r="BK517" i="1"/>
  <c r="BJ517" i="1"/>
  <c r="BI517" i="1"/>
  <c r="BH517" i="1"/>
  <c r="BG517" i="1"/>
  <c r="BF517" i="1"/>
  <c r="BE517" i="1"/>
  <c r="BD517" i="1"/>
  <c r="BC517" i="1"/>
  <c r="BB517" i="1"/>
  <c r="BA517" i="1"/>
  <c r="AZ517" i="1"/>
  <c r="AY517" i="1"/>
  <c r="AX517" i="1"/>
  <c r="AW517" i="1"/>
  <c r="AT517" i="1" s="1"/>
  <c r="K517" i="1" s="1"/>
  <c r="AV517" i="1"/>
  <c r="AU517" i="1"/>
  <c r="AS517" i="1"/>
  <c r="AR517" i="1"/>
  <c r="M517" i="1" s="1"/>
  <c r="AQ517" i="1"/>
  <c r="AO517" i="1"/>
  <c r="AN517" i="1"/>
  <c r="AP517" i="1" s="1"/>
  <c r="AM517" i="1"/>
  <c r="AL517" i="1"/>
  <c r="AK517" i="1"/>
  <c r="AJ517" i="1"/>
  <c r="AI517" i="1"/>
  <c r="AH517" i="1"/>
  <c r="Q517" i="1"/>
  <c r="CD516" i="1"/>
  <c r="BM516" i="1"/>
  <c r="BL516" i="1"/>
  <c r="BK516" i="1"/>
  <c r="BJ516" i="1"/>
  <c r="BI516" i="1"/>
  <c r="BH516" i="1"/>
  <c r="BG516" i="1"/>
  <c r="BF516" i="1"/>
  <c r="BE516" i="1"/>
  <c r="BD516" i="1"/>
  <c r="BC516" i="1"/>
  <c r="BB516" i="1"/>
  <c r="BA516" i="1"/>
  <c r="AZ516" i="1"/>
  <c r="AY516" i="1"/>
  <c r="AX516" i="1"/>
  <c r="AW516" i="1"/>
  <c r="AT516" i="1" s="1"/>
  <c r="K516" i="1" s="1"/>
  <c r="AV516" i="1"/>
  <c r="AU516" i="1"/>
  <c r="AS516" i="1"/>
  <c r="AR516" i="1"/>
  <c r="M516" i="1" s="1"/>
  <c r="AQ516" i="1"/>
  <c r="AO516" i="1"/>
  <c r="AN516" i="1"/>
  <c r="AP516" i="1" s="1"/>
  <c r="AM516" i="1"/>
  <c r="AL516" i="1"/>
  <c r="AK516" i="1"/>
  <c r="AJ516" i="1"/>
  <c r="AI516" i="1"/>
  <c r="Q516" i="1"/>
  <c r="CD515" i="1"/>
  <c r="BM515" i="1"/>
  <c r="BL515" i="1"/>
  <c r="BK515" i="1"/>
  <c r="BJ515" i="1"/>
  <c r="BI515" i="1"/>
  <c r="BH515" i="1"/>
  <c r="BG515" i="1"/>
  <c r="BF515" i="1"/>
  <c r="BE515" i="1"/>
  <c r="BD515" i="1"/>
  <c r="BC515" i="1"/>
  <c r="BB515" i="1"/>
  <c r="BA515" i="1"/>
  <c r="AZ515" i="1"/>
  <c r="AY515" i="1"/>
  <c r="AX515" i="1"/>
  <c r="AW515" i="1"/>
  <c r="AT515" i="1" s="1"/>
  <c r="K515" i="1" s="1"/>
  <c r="AV515" i="1"/>
  <c r="AU515" i="1"/>
  <c r="AS515" i="1"/>
  <c r="AR515" i="1"/>
  <c r="M515" i="1" s="1"/>
  <c r="AQ515" i="1"/>
  <c r="AO515" i="1"/>
  <c r="AN515" i="1"/>
  <c r="AP515" i="1" s="1"/>
  <c r="AM515" i="1"/>
  <c r="AL515" i="1"/>
  <c r="AK515" i="1"/>
  <c r="AJ515" i="1"/>
  <c r="AI515" i="1"/>
  <c r="Q515" i="1"/>
  <c r="CD514" i="1"/>
  <c r="BM514" i="1"/>
  <c r="BL514" i="1"/>
  <c r="BK514" i="1"/>
  <c r="BJ514" i="1"/>
  <c r="BI514" i="1"/>
  <c r="BH514" i="1"/>
  <c r="BG514" i="1"/>
  <c r="BF514" i="1"/>
  <c r="BE514" i="1"/>
  <c r="BD514" i="1"/>
  <c r="BC514" i="1"/>
  <c r="BB514" i="1"/>
  <c r="BA514" i="1"/>
  <c r="AZ514" i="1"/>
  <c r="AY514" i="1"/>
  <c r="AX514" i="1"/>
  <c r="AW514" i="1"/>
  <c r="AT514" i="1" s="1"/>
  <c r="K514" i="1" s="1"/>
  <c r="AV514" i="1"/>
  <c r="AU514" i="1"/>
  <c r="AS514" i="1"/>
  <c r="AR514" i="1"/>
  <c r="M514" i="1" s="1"/>
  <c r="AQ514" i="1"/>
  <c r="AO514" i="1"/>
  <c r="AN514" i="1"/>
  <c r="AP514" i="1" s="1"/>
  <c r="AM514" i="1"/>
  <c r="AL514" i="1"/>
  <c r="AK514" i="1"/>
  <c r="AJ514" i="1"/>
  <c r="AI514" i="1"/>
  <c r="Q514" i="1"/>
  <c r="CD513" i="1"/>
  <c r="BM513" i="1"/>
  <c r="BL513" i="1"/>
  <c r="BK513" i="1"/>
  <c r="BJ513" i="1"/>
  <c r="BI513" i="1"/>
  <c r="BH513" i="1"/>
  <c r="BG513" i="1"/>
  <c r="BF513" i="1"/>
  <c r="BE513" i="1"/>
  <c r="BD513" i="1"/>
  <c r="BC513" i="1"/>
  <c r="BB513" i="1"/>
  <c r="BA513" i="1"/>
  <c r="AZ513" i="1"/>
  <c r="AY513" i="1"/>
  <c r="AX513" i="1"/>
  <c r="AW513" i="1"/>
  <c r="AT513" i="1" s="1"/>
  <c r="K513" i="1" s="1"/>
  <c r="AV513" i="1"/>
  <c r="AU513" i="1"/>
  <c r="AS513" i="1"/>
  <c r="AR513" i="1"/>
  <c r="M513" i="1" s="1"/>
  <c r="AQ513" i="1"/>
  <c r="AO513" i="1"/>
  <c r="AN513" i="1"/>
  <c r="AP513" i="1" s="1"/>
  <c r="AM513" i="1"/>
  <c r="AL513" i="1"/>
  <c r="AK513" i="1"/>
  <c r="AJ513" i="1"/>
  <c r="AI513" i="1"/>
  <c r="Q513" i="1"/>
  <c r="CD512" i="1"/>
  <c r="BM512" i="1"/>
  <c r="BL512" i="1"/>
  <c r="BK512" i="1"/>
  <c r="BJ512" i="1"/>
  <c r="BI512" i="1"/>
  <c r="BH512" i="1"/>
  <c r="BG512" i="1"/>
  <c r="BF512" i="1"/>
  <c r="BE512" i="1"/>
  <c r="BD512" i="1"/>
  <c r="BC512" i="1"/>
  <c r="BB512" i="1"/>
  <c r="BA512" i="1"/>
  <c r="AZ512" i="1"/>
  <c r="AY512" i="1"/>
  <c r="AX512" i="1"/>
  <c r="AW512" i="1"/>
  <c r="AT512" i="1" s="1"/>
  <c r="K512" i="1" s="1"/>
  <c r="AV512" i="1"/>
  <c r="AU512" i="1"/>
  <c r="AS512" i="1"/>
  <c r="AR512" i="1"/>
  <c r="M512" i="1" s="1"/>
  <c r="AQ512" i="1"/>
  <c r="AO512" i="1"/>
  <c r="AN512" i="1"/>
  <c r="AP512" i="1" s="1"/>
  <c r="AM512" i="1"/>
  <c r="AL512" i="1"/>
  <c r="AK512" i="1"/>
  <c r="AJ512" i="1"/>
  <c r="AI512" i="1"/>
  <c r="Q512" i="1"/>
  <c r="CD511" i="1"/>
  <c r="BM511" i="1"/>
  <c r="BL511" i="1"/>
  <c r="BK511" i="1"/>
  <c r="BJ511" i="1"/>
  <c r="BI511" i="1"/>
  <c r="BH511" i="1"/>
  <c r="BG511" i="1"/>
  <c r="BF511" i="1"/>
  <c r="BE511" i="1"/>
  <c r="BD511" i="1"/>
  <c r="BC511" i="1"/>
  <c r="BB511" i="1"/>
  <c r="BA511" i="1"/>
  <c r="AZ511" i="1"/>
  <c r="AY511" i="1"/>
  <c r="AX511" i="1"/>
  <c r="AW511" i="1"/>
  <c r="AT511" i="1" s="1"/>
  <c r="K511" i="1" s="1"/>
  <c r="AV511" i="1"/>
  <c r="AU511" i="1"/>
  <c r="AS511" i="1"/>
  <c r="AR511" i="1"/>
  <c r="M511" i="1" s="1"/>
  <c r="AQ511" i="1"/>
  <c r="AO511" i="1"/>
  <c r="AN511" i="1"/>
  <c r="AP511" i="1" s="1"/>
  <c r="AM511" i="1"/>
  <c r="AL511" i="1"/>
  <c r="AK511" i="1"/>
  <c r="AJ511" i="1"/>
  <c r="AI511" i="1"/>
  <c r="Q511" i="1"/>
  <c r="CD510" i="1"/>
  <c r="BM510" i="1"/>
  <c r="BL510" i="1"/>
  <c r="BK510" i="1"/>
  <c r="BJ510" i="1"/>
  <c r="BI510" i="1"/>
  <c r="BH510" i="1"/>
  <c r="BG510" i="1"/>
  <c r="BF510" i="1"/>
  <c r="BE510" i="1"/>
  <c r="BD510" i="1"/>
  <c r="BC510" i="1"/>
  <c r="BB510" i="1"/>
  <c r="BA510" i="1"/>
  <c r="AZ510" i="1"/>
  <c r="AY510" i="1"/>
  <c r="AX510" i="1"/>
  <c r="AW510" i="1"/>
  <c r="AT510" i="1" s="1"/>
  <c r="K510" i="1" s="1"/>
  <c r="AV510" i="1"/>
  <c r="AU510" i="1"/>
  <c r="AS510" i="1"/>
  <c r="AR510" i="1"/>
  <c r="M510" i="1" s="1"/>
  <c r="AQ510" i="1"/>
  <c r="AO510" i="1"/>
  <c r="AN510" i="1"/>
  <c r="AP510" i="1" s="1"/>
  <c r="AM510" i="1"/>
  <c r="AL510" i="1"/>
  <c r="AK510" i="1"/>
  <c r="AJ510" i="1"/>
  <c r="AI510" i="1"/>
  <c r="AH510" i="1"/>
  <c r="Q510" i="1"/>
  <c r="CD509" i="1"/>
  <c r="BM509" i="1"/>
  <c r="BL509" i="1"/>
  <c r="BK509" i="1"/>
  <c r="BJ509" i="1"/>
  <c r="BI509" i="1"/>
  <c r="BH509" i="1"/>
  <c r="BG509" i="1"/>
  <c r="BF509" i="1"/>
  <c r="BE509" i="1"/>
  <c r="BD509" i="1"/>
  <c r="BC509" i="1"/>
  <c r="BB509" i="1"/>
  <c r="BA509" i="1"/>
  <c r="AZ509" i="1"/>
  <c r="AY509" i="1"/>
  <c r="AX509" i="1"/>
  <c r="AW509" i="1"/>
  <c r="AT509" i="1" s="1"/>
  <c r="K509" i="1" s="1"/>
  <c r="AV509" i="1"/>
  <c r="AU509" i="1"/>
  <c r="AS509" i="1"/>
  <c r="AR509" i="1"/>
  <c r="M509" i="1" s="1"/>
  <c r="AQ509" i="1"/>
  <c r="AO509" i="1"/>
  <c r="AN509" i="1"/>
  <c r="AP509" i="1" s="1"/>
  <c r="AM509" i="1"/>
  <c r="AL509" i="1"/>
  <c r="AK509" i="1"/>
  <c r="AJ509" i="1"/>
  <c r="AI509" i="1"/>
  <c r="Q509" i="1"/>
  <c r="CD508" i="1"/>
  <c r="BM508" i="1"/>
  <c r="BL508" i="1"/>
  <c r="BK508" i="1"/>
  <c r="BJ508" i="1"/>
  <c r="BI508" i="1"/>
  <c r="BH508" i="1"/>
  <c r="BG508" i="1"/>
  <c r="BF508" i="1"/>
  <c r="BE508" i="1"/>
  <c r="BD508" i="1"/>
  <c r="BC508" i="1"/>
  <c r="BB508" i="1"/>
  <c r="BA508" i="1"/>
  <c r="AZ508" i="1"/>
  <c r="AY508" i="1"/>
  <c r="AX508" i="1"/>
  <c r="AW508" i="1"/>
  <c r="AT508" i="1" s="1"/>
  <c r="K508" i="1" s="1"/>
  <c r="AV508" i="1"/>
  <c r="AU508" i="1"/>
  <c r="AS508" i="1"/>
  <c r="AR508" i="1"/>
  <c r="M508" i="1" s="1"/>
  <c r="AQ508" i="1"/>
  <c r="AO508" i="1"/>
  <c r="AN508" i="1"/>
  <c r="AP508" i="1" s="1"/>
  <c r="AM508" i="1"/>
  <c r="AL508" i="1"/>
  <c r="AK508" i="1"/>
  <c r="AJ508" i="1"/>
  <c r="AI508" i="1"/>
  <c r="Q508" i="1"/>
  <c r="CD507" i="1"/>
  <c r="BM507" i="1"/>
  <c r="BL507" i="1"/>
  <c r="BK507" i="1"/>
  <c r="BJ507" i="1"/>
  <c r="BI507" i="1"/>
  <c r="BH507" i="1"/>
  <c r="BG507" i="1"/>
  <c r="BF507" i="1"/>
  <c r="BE507" i="1"/>
  <c r="BD507" i="1"/>
  <c r="BC507" i="1"/>
  <c r="BB507" i="1"/>
  <c r="BA507" i="1"/>
  <c r="AZ507" i="1"/>
  <c r="AY507" i="1"/>
  <c r="AX507" i="1"/>
  <c r="AW507" i="1"/>
  <c r="AV507" i="1"/>
  <c r="AU507" i="1"/>
  <c r="AS507" i="1"/>
  <c r="AR507" i="1"/>
  <c r="M507" i="1" s="1"/>
  <c r="AQ507" i="1"/>
  <c r="AO507" i="1"/>
  <c r="AN507" i="1"/>
  <c r="AP507" i="1" s="1"/>
  <c r="AM507" i="1"/>
  <c r="AL507" i="1"/>
  <c r="AK507" i="1"/>
  <c r="AJ507" i="1"/>
  <c r="AI507" i="1"/>
  <c r="Q507" i="1"/>
  <c r="CD506" i="1"/>
  <c r="BM506" i="1"/>
  <c r="BL506" i="1"/>
  <c r="BK506" i="1"/>
  <c r="BJ506" i="1"/>
  <c r="BI506" i="1"/>
  <c r="BH506" i="1"/>
  <c r="BG506" i="1"/>
  <c r="BF506" i="1"/>
  <c r="BE506" i="1"/>
  <c r="BD506" i="1"/>
  <c r="BC506" i="1"/>
  <c r="BB506" i="1"/>
  <c r="BA506" i="1"/>
  <c r="AZ506" i="1"/>
  <c r="AY506" i="1"/>
  <c r="AX506" i="1"/>
  <c r="AW506" i="1"/>
  <c r="AT506" i="1" s="1"/>
  <c r="K506" i="1" s="1"/>
  <c r="AV506" i="1"/>
  <c r="AU506" i="1"/>
  <c r="AS506" i="1"/>
  <c r="AR506" i="1"/>
  <c r="M506" i="1" s="1"/>
  <c r="AQ506" i="1"/>
  <c r="AO506" i="1"/>
  <c r="AN506" i="1"/>
  <c r="AP506" i="1" s="1"/>
  <c r="AM506" i="1"/>
  <c r="AL506" i="1"/>
  <c r="AK506" i="1"/>
  <c r="AJ506" i="1"/>
  <c r="AI506" i="1"/>
  <c r="Q506" i="1"/>
  <c r="CD505" i="1"/>
  <c r="BM505" i="1"/>
  <c r="BL505" i="1"/>
  <c r="BK505" i="1"/>
  <c r="BJ505" i="1"/>
  <c r="BI505" i="1"/>
  <c r="BH505" i="1"/>
  <c r="BG505" i="1"/>
  <c r="BF505" i="1"/>
  <c r="BE505" i="1"/>
  <c r="BD505" i="1"/>
  <c r="BC505" i="1"/>
  <c r="BB505" i="1"/>
  <c r="BA505" i="1"/>
  <c r="AZ505" i="1"/>
  <c r="AY505" i="1"/>
  <c r="AX505" i="1"/>
  <c r="AW505" i="1"/>
  <c r="AT505" i="1" s="1"/>
  <c r="K505" i="1" s="1"/>
  <c r="AV505" i="1"/>
  <c r="AU505" i="1"/>
  <c r="AS505" i="1"/>
  <c r="AR505" i="1"/>
  <c r="M505" i="1" s="1"/>
  <c r="AQ505" i="1"/>
  <c r="AO505" i="1"/>
  <c r="AN505" i="1"/>
  <c r="AP505" i="1" s="1"/>
  <c r="AM505" i="1"/>
  <c r="AL505" i="1"/>
  <c r="AK505" i="1"/>
  <c r="AJ505" i="1"/>
  <c r="AI505" i="1"/>
  <c r="AH505" i="1"/>
  <c r="Q505" i="1"/>
  <c r="BM504" i="1"/>
  <c r="BL504" i="1"/>
  <c r="BK504" i="1"/>
  <c r="BJ504" i="1"/>
  <c r="BI504" i="1"/>
  <c r="BH504" i="1"/>
  <c r="BG504" i="1"/>
  <c r="BF504" i="1"/>
  <c r="BE504" i="1"/>
  <c r="BD504" i="1"/>
  <c r="BC504" i="1"/>
  <c r="BB504" i="1"/>
  <c r="BA504" i="1"/>
  <c r="AZ504" i="1"/>
  <c r="AY504" i="1"/>
  <c r="AX504" i="1"/>
  <c r="AW504" i="1"/>
  <c r="AT504" i="1" s="1"/>
  <c r="K504" i="1" s="1"/>
  <c r="AV504" i="1"/>
  <c r="AU504" i="1"/>
  <c r="AS504" i="1"/>
  <c r="AR504" i="1"/>
  <c r="M504" i="1" s="1"/>
  <c r="AQ504" i="1"/>
  <c r="AO504" i="1"/>
  <c r="AN504" i="1"/>
  <c r="AP504" i="1" s="1"/>
  <c r="AM504" i="1"/>
  <c r="AL504" i="1"/>
  <c r="AK504" i="1"/>
  <c r="AJ504" i="1"/>
  <c r="AI504" i="1"/>
  <c r="Q504" i="1"/>
  <c r="CD503" i="1"/>
  <c r="BM503" i="1"/>
  <c r="BL503" i="1"/>
  <c r="BK503" i="1"/>
  <c r="BJ503" i="1"/>
  <c r="BI503" i="1"/>
  <c r="BH503" i="1"/>
  <c r="BG503" i="1"/>
  <c r="BF503" i="1"/>
  <c r="BE503" i="1"/>
  <c r="BD503" i="1"/>
  <c r="BC503" i="1"/>
  <c r="BB503" i="1"/>
  <c r="BA503" i="1"/>
  <c r="AZ503" i="1"/>
  <c r="AY503" i="1"/>
  <c r="AX503" i="1"/>
  <c r="AW503" i="1"/>
  <c r="AV503" i="1"/>
  <c r="AU503" i="1"/>
  <c r="AS503" i="1"/>
  <c r="AR503" i="1"/>
  <c r="M503" i="1" s="1"/>
  <c r="AQ503" i="1"/>
  <c r="AO503" i="1"/>
  <c r="AN503" i="1"/>
  <c r="AP503" i="1" s="1"/>
  <c r="AM503" i="1"/>
  <c r="AL503" i="1"/>
  <c r="AK503" i="1"/>
  <c r="AJ503" i="1"/>
  <c r="AI503" i="1"/>
  <c r="Q503" i="1"/>
  <c r="CD502" i="1"/>
  <c r="BM502" i="1"/>
  <c r="BL502" i="1"/>
  <c r="BK502" i="1"/>
  <c r="BJ502" i="1"/>
  <c r="BI502" i="1"/>
  <c r="BH502" i="1"/>
  <c r="BG502" i="1"/>
  <c r="BF502" i="1"/>
  <c r="BE502" i="1"/>
  <c r="BD502" i="1"/>
  <c r="BC502" i="1"/>
  <c r="BB502" i="1"/>
  <c r="BA502" i="1"/>
  <c r="AZ502" i="1"/>
  <c r="AY502" i="1"/>
  <c r="AX502" i="1"/>
  <c r="AW502" i="1"/>
  <c r="AV502" i="1"/>
  <c r="AU502" i="1"/>
  <c r="AS502" i="1"/>
  <c r="AR502" i="1"/>
  <c r="M502" i="1" s="1"/>
  <c r="AQ502" i="1"/>
  <c r="AO502" i="1"/>
  <c r="AN502" i="1"/>
  <c r="AP502" i="1" s="1"/>
  <c r="AM502" i="1"/>
  <c r="AL502" i="1"/>
  <c r="AK502" i="1"/>
  <c r="AJ502" i="1"/>
  <c r="AI502" i="1"/>
  <c r="Q502" i="1"/>
  <c r="CD501" i="1"/>
  <c r="BM501" i="1"/>
  <c r="BL501" i="1"/>
  <c r="BK501" i="1"/>
  <c r="BJ501" i="1"/>
  <c r="BI501" i="1"/>
  <c r="BH501" i="1"/>
  <c r="BG501" i="1"/>
  <c r="BF501" i="1"/>
  <c r="BE501" i="1"/>
  <c r="BD501" i="1"/>
  <c r="BC501" i="1"/>
  <c r="BB501" i="1"/>
  <c r="BA501" i="1"/>
  <c r="AZ501" i="1"/>
  <c r="AY501" i="1"/>
  <c r="AX501" i="1"/>
  <c r="AW501" i="1"/>
  <c r="AT501" i="1" s="1"/>
  <c r="K501" i="1" s="1"/>
  <c r="AV501" i="1"/>
  <c r="AU501" i="1"/>
  <c r="AS501" i="1"/>
  <c r="AR501" i="1"/>
  <c r="M501" i="1" s="1"/>
  <c r="AQ501" i="1"/>
  <c r="AO501" i="1"/>
  <c r="AN501" i="1"/>
  <c r="AP501" i="1" s="1"/>
  <c r="AM501" i="1"/>
  <c r="AL501" i="1"/>
  <c r="AK501" i="1"/>
  <c r="AJ501" i="1"/>
  <c r="AI501" i="1"/>
  <c r="Q501" i="1"/>
  <c r="CD500" i="1"/>
  <c r="BM500" i="1"/>
  <c r="BL500" i="1"/>
  <c r="BK500" i="1"/>
  <c r="BJ500" i="1"/>
  <c r="BI500" i="1"/>
  <c r="BH500" i="1"/>
  <c r="BG500" i="1"/>
  <c r="BF500" i="1"/>
  <c r="BE500" i="1"/>
  <c r="BD500" i="1"/>
  <c r="BC500" i="1"/>
  <c r="BB500" i="1"/>
  <c r="BA500" i="1"/>
  <c r="AZ500" i="1"/>
  <c r="AY500" i="1"/>
  <c r="AX500" i="1"/>
  <c r="AW500" i="1"/>
  <c r="AT500" i="1" s="1"/>
  <c r="K500" i="1" s="1"/>
  <c r="AV500" i="1"/>
  <c r="AU500" i="1"/>
  <c r="AS500" i="1"/>
  <c r="AR500" i="1"/>
  <c r="M500" i="1" s="1"/>
  <c r="AQ500" i="1"/>
  <c r="AO500" i="1"/>
  <c r="AN500" i="1"/>
  <c r="AP500" i="1" s="1"/>
  <c r="AM500" i="1"/>
  <c r="AL500" i="1"/>
  <c r="AK500" i="1"/>
  <c r="AJ500" i="1"/>
  <c r="AI500" i="1"/>
  <c r="Q500" i="1"/>
  <c r="CD499" i="1"/>
  <c r="BM499" i="1"/>
  <c r="BL499" i="1"/>
  <c r="BK499" i="1"/>
  <c r="BJ499" i="1"/>
  <c r="BI499" i="1"/>
  <c r="BH499" i="1"/>
  <c r="BG499" i="1"/>
  <c r="BF499" i="1"/>
  <c r="BE499" i="1"/>
  <c r="BD499" i="1"/>
  <c r="BC499" i="1"/>
  <c r="BB499" i="1"/>
  <c r="BA499" i="1"/>
  <c r="AZ499" i="1"/>
  <c r="AY499" i="1"/>
  <c r="AX499" i="1"/>
  <c r="AW499" i="1"/>
  <c r="AV499" i="1"/>
  <c r="AU499" i="1"/>
  <c r="AS499" i="1"/>
  <c r="AR499" i="1"/>
  <c r="M499" i="1" s="1"/>
  <c r="AQ499" i="1"/>
  <c r="AO499" i="1"/>
  <c r="AN499" i="1"/>
  <c r="AP499" i="1" s="1"/>
  <c r="AM499" i="1"/>
  <c r="AL499" i="1"/>
  <c r="AK499" i="1"/>
  <c r="AJ499" i="1"/>
  <c r="AI499" i="1"/>
  <c r="Q499" i="1"/>
  <c r="CD498" i="1"/>
  <c r="BM498" i="1"/>
  <c r="BL498" i="1"/>
  <c r="BK498" i="1"/>
  <c r="BJ498" i="1"/>
  <c r="BI498" i="1"/>
  <c r="BH498" i="1"/>
  <c r="BG498" i="1"/>
  <c r="BF498" i="1"/>
  <c r="BE498" i="1"/>
  <c r="BD498" i="1"/>
  <c r="BC498" i="1"/>
  <c r="BB498" i="1"/>
  <c r="BA498" i="1"/>
  <c r="AZ498" i="1"/>
  <c r="AY498" i="1"/>
  <c r="AX498" i="1"/>
  <c r="AW498" i="1"/>
  <c r="AV498" i="1"/>
  <c r="AU498" i="1"/>
  <c r="AS498" i="1"/>
  <c r="AR498" i="1"/>
  <c r="M498" i="1" s="1"/>
  <c r="AQ498" i="1"/>
  <c r="AO498" i="1"/>
  <c r="AN498" i="1"/>
  <c r="AP498" i="1" s="1"/>
  <c r="AM498" i="1"/>
  <c r="AL498" i="1"/>
  <c r="AK498" i="1"/>
  <c r="AJ498" i="1"/>
  <c r="AI498" i="1"/>
  <c r="AH498" i="1"/>
  <c r="Q498" i="1"/>
  <c r="CD497" i="1"/>
  <c r="BM497" i="1"/>
  <c r="BL497" i="1"/>
  <c r="BK497" i="1"/>
  <c r="BJ497" i="1"/>
  <c r="BI497" i="1"/>
  <c r="BH497" i="1"/>
  <c r="BG497" i="1"/>
  <c r="BF497" i="1"/>
  <c r="BE497" i="1"/>
  <c r="BD497" i="1"/>
  <c r="BC497" i="1"/>
  <c r="BB497" i="1"/>
  <c r="BA497" i="1"/>
  <c r="AZ497" i="1"/>
  <c r="AY497" i="1"/>
  <c r="AX497" i="1"/>
  <c r="AW497" i="1"/>
  <c r="AT497" i="1" s="1"/>
  <c r="K497" i="1" s="1"/>
  <c r="AV497" i="1"/>
  <c r="AU497" i="1"/>
  <c r="AS497" i="1"/>
  <c r="AR497" i="1"/>
  <c r="M497" i="1" s="1"/>
  <c r="AQ497" i="1"/>
  <c r="AO497" i="1"/>
  <c r="AN497" i="1"/>
  <c r="AP497" i="1" s="1"/>
  <c r="AM497" i="1"/>
  <c r="AL497" i="1"/>
  <c r="AK497" i="1"/>
  <c r="AJ497" i="1"/>
  <c r="AI497" i="1"/>
  <c r="AH497" i="1"/>
  <c r="Q497" i="1"/>
  <c r="CD496" i="1"/>
  <c r="BM496" i="1"/>
  <c r="BL496" i="1"/>
  <c r="BK496" i="1"/>
  <c r="BJ496" i="1"/>
  <c r="BI496" i="1"/>
  <c r="BH496" i="1"/>
  <c r="BG496" i="1"/>
  <c r="BF496" i="1"/>
  <c r="BE496" i="1"/>
  <c r="BD496" i="1"/>
  <c r="BC496" i="1"/>
  <c r="BB496" i="1"/>
  <c r="BA496" i="1"/>
  <c r="AZ496" i="1"/>
  <c r="AY496" i="1"/>
  <c r="AX496" i="1"/>
  <c r="AW496" i="1"/>
  <c r="AT496" i="1" s="1"/>
  <c r="K496" i="1" s="1"/>
  <c r="AV496" i="1"/>
  <c r="AU496" i="1"/>
  <c r="AS496" i="1"/>
  <c r="AR496" i="1"/>
  <c r="M496" i="1" s="1"/>
  <c r="AQ496" i="1"/>
  <c r="AO496" i="1"/>
  <c r="AN496" i="1"/>
  <c r="AP496" i="1" s="1"/>
  <c r="AM496" i="1"/>
  <c r="AL496" i="1"/>
  <c r="AK496" i="1"/>
  <c r="AJ496" i="1"/>
  <c r="AI496" i="1"/>
  <c r="Q496" i="1"/>
  <c r="CD495" i="1"/>
  <c r="BM495" i="1"/>
  <c r="BL495" i="1"/>
  <c r="BK495" i="1"/>
  <c r="BJ495" i="1"/>
  <c r="BI495" i="1"/>
  <c r="BH495" i="1"/>
  <c r="BG495" i="1"/>
  <c r="BF495" i="1"/>
  <c r="BE495" i="1"/>
  <c r="BD495" i="1"/>
  <c r="BC495" i="1"/>
  <c r="BB495" i="1"/>
  <c r="BA495" i="1"/>
  <c r="AZ495" i="1"/>
  <c r="AY495" i="1"/>
  <c r="AX495" i="1"/>
  <c r="AW495" i="1"/>
  <c r="AV495" i="1"/>
  <c r="AU495" i="1"/>
  <c r="AS495" i="1"/>
  <c r="AR495" i="1"/>
  <c r="M495" i="1" s="1"/>
  <c r="AQ495" i="1"/>
  <c r="AO495" i="1"/>
  <c r="AN495" i="1"/>
  <c r="AP495" i="1" s="1"/>
  <c r="AM495" i="1"/>
  <c r="AL495" i="1"/>
  <c r="AK495" i="1"/>
  <c r="AJ495" i="1"/>
  <c r="AI495" i="1"/>
  <c r="Q495" i="1"/>
  <c r="CD494" i="1"/>
  <c r="BM494" i="1"/>
  <c r="BL494" i="1"/>
  <c r="BK494" i="1"/>
  <c r="BJ494" i="1"/>
  <c r="BI494" i="1"/>
  <c r="BH494" i="1"/>
  <c r="BG494" i="1"/>
  <c r="BF494" i="1"/>
  <c r="BE494" i="1"/>
  <c r="BD494" i="1"/>
  <c r="BC494" i="1"/>
  <c r="BB494" i="1"/>
  <c r="BA494" i="1"/>
  <c r="AZ494" i="1"/>
  <c r="AY494" i="1"/>
  <c r="AX494" i="1"/>
  <c r="AW494" i="1"/>
  <c r="AV494" i="1"/>
  <c r="AU494" i="1"/>
  <c r="AS494" i="1"/>
  <c r="AR494" i="1"/>
  <c r="M494" i="1" s="1"/>
  <c r="AQ494" i="1"/>
  <c r="AO494" i="1"/>
  <c r="AN494" i="1"/>
  <c r="AP494" i="1" s="1"/>
  <c r="AM494" i="1"/>
  <c r="AL494" i="1"/>
  <c r="AK494" i="1"/>
  <c r="AJ494" i="1"/>
  <c r="AI494" i="1"/>
  <c r="AH494" i="1"/>
  <c r="Q494" i="1"/>
  <c r="CD493" i="1"/>
  <c r="BM493" i="1"/>
  <c r="BL493" i="1"/>
  <c r="BK493" i="1"/>
  <c r="BJ493" i="1"/>
  <c r="BI493" i="1"/>
  <c r="BH493" i="1"/>
  <c r="BG493" i="1"/>
  <c r="BF493" i="1"/>
  <c r="BE493" i="1"/>
  <c r="BD493" i="1"/>
  <c r="BC493" i="1"/>
  <c r="BB493" i="1"/>
  <c r="BA493" i="1"/>
  <c r="AZ493" i="1"/>
  <c r="AY493" i="1"/>
  <c r="AX493" i="1"/>
  <c r="AW493" i="1"/>
  <c r="AT493" i="1" s="1"/>
  <c r="K493" i="1" s="1"/>
  <c r="AV493" i="1"/>
  <c r="AU493" i="1"/>
  <c r="AS493" i="1"/>
  <c r="AR493" i="1"/>
  <c r="M493" i="1" s="1"/>
  <c r="AQ493" i="1"/>
  <c r="AO493" i="1"/>
  <c r="AN493" i="1"/>
  <c r="AP493" i="1" s="1"/>
  <c r="AM493" i="1"/>
  <c r="AL493" i="1"/>
  <c r="AK493" i="1"/>
  <c r="AJ493" i="1"/>
  <c r="AI493" i="1"/>
  <c r="Q493" i="1"/>
  <c r="CD492" i="1"/>
  <c r="BM492" i="1"/>
  <c r="BL492" i="1"/>
  <c r="BK492" i="1"/>
  <c r="BJ492" i="1"/>
  <c r="BI492" i="1"/>
  <c r="BH492" i="1"/>
  <c r="BG492" i="1"/>
  <c r="BF492" i="1"/>
  <c r="BE492" i="1"/>
  <c r="BD492" i="1"/>
  <c r="BC492" i="1"/>
  <c r="BB492" i="1"/>
  <c r="BA492" i="1"/>
  <c r="AZ492" i="1"/>
  <c r="AY492" i="1"/>
  <c r="AX492" i="1"/>
  <c r="AW492" i="1"/>
  <c r="AT492" i="1" s="1"/>
  <c r="K492" i="1" s="1"/>
  <c r="AV492" i="1"/>
  <c r="AU492" i="1"/>
  <c r="AS492" i="1"/>
  <c r="AR492" i="1"/>
  <c r="M492" i="1" s="1"/>
  <c r="AQ492" i="1"/>
  <c r="AO492" i="1"/>
  <c r="AN492" i="1"/>
  <c r="AP492" i="1" s="1"/>
  <c r="AM492" i="1"/>
  <c r="AL492" i="1"/>
  <c r="AK492" i="1"/>
  <c r="AJ492" i="1"/>
  <c r="AI492" i="1"/>
  <c r="CD491" i="1"/>
  <c r="BM491" i="1"/>
  <c r="BL491" i="1"/>
  <c r="BK491" i="1"/>
  <c r="BJ491" i="1"/>
  <c r="BI491" i="1"/>
  <c r="BH491" i="1"/>
  <c r="BG491" i="1"/>
  <c r="BF491" i="1"/>
  <c r="BE491" i="1"/>
  <c r="BD491" i="1"/>
  <c r="BC491" i="1"/>
  <c r="BB491" i="1"/>
  <c r="BA491" i="1"/>
  <c r="AZ491" i="1"/>
  <c r="AY491" i="1"/>
  <c r="AX491" i="1"/>
  <c r="AW491" i="1"/>
  <c r="AT491" i="1" s="1"/>
  <c r="K491" i="1" s="1"/>
  <c r="AV491" i="1"/>
  <c r="AU491" i="1"/>
  <c r="AS491" i="1"/>
  <c r="AR491" i="1"/>
  <c r="M491" i="1" s="1"/>
  <c r="AQ491" i="1"/>
  <c r="AO491" i="1"/>
  <c r="AN491" i="1"/>
  <c r="AP491" i="1" s="1"/>
  <c r="AM491" i="1"/>
  <c r="AL491" i="1"/>
  <c r="AK491" i="1"/>
  <c r="AJ491" i="1"/>
  <c r="AI491" i="1"/>
  <c r="Q491" i="1"/>
  <c r="CD490" i="1"/>
  <c r="BM490" i="1"/>
  <c r="BL490" i="1"/>
  <c r="BK490" i="1"/>
  <c r="BJ490" i="1"/>
  <c r="BI490" i="1"/>
  <c r="BH490" i="1"/>
  <c r="BG490" i="1"/>
  <c r="BF490" i="1"/>
  <c r="BE490" i="1"/>
  <c r="BD490" i="1"/>
  <c r="BC490" i="1"/>
  <c r="BB490" i="1"/>
  <c r="BA490" i="1"/>
  <c r="AZ490" i="1"/>
  <c r="AY490" i="1"/>
  <c r="AX490" i="1"/>
  <c r="AW490" i="1"/>
  <c r="AV490" i="1"/>
  <c r="AU490" i="1"/>
  <c r="AS490" i="1"/>
  <c r="AR490" i="1"/>
  <c r="M490" i="1" s="1"/>
  <c r="AQ490" i="1"/>
  <c r="AO490" i="1"/>
  <c r="AN490" i="1"/>
  <c r="AP490" i="1" s="1"/>
  <c r="AM490" i="1"/>
  <c r="AL490" i="1"/>
  <c r="AK490" i="1"/>
  <c r="AJ490" i="1"/>
  <c r="AI490" i="1"/>
  <c r="Q490" i="1"/>
  <c r="CD489" i="1"/>
  <c r="BM489" i="1"/>
  <c r="BL489" i="1"/>
  <c r="BK489" i="1"/>
  <c r="BJ489" i="1"/>
  <c r="BI489" i="1"/>
  <c r="BH489" i="1"/>
  <c r="BG489" i="1"/>
  <c r="BF489" i="1"/>
  <c r="BE489" i="1"/>
  <c r="BD489" i="1"/>
  <c r="BC489" i="1"/>
  <c r="BB489" i="1"/>
  <c r="BA489" i="1"/>
  <c r="AZ489" i="1"/>
  <c r="AY489" i="1"/>
  <c r="AX489" i="1"/>
  <c r="AW489" i="1"/>
  <c r="AV489" i="1"/>
  <c r="AU489" i="1"/>
  <c r="AS489" i="1"/>
  <c r="AR489" i="1"/>
  <c r="M489" i="1" s="1"/>
  <c r="AQ489" i="1"/>
  <c r="AO489" i="1"/>
  <c r="AN489" i="1"/>
  <c r="AP489" i="1" s="1"/>
  <c r="AM489" i="1"/>
  <c r="AL489" i="1"/>
  <c r="AK489" i="1"/>
  <c r="AJ489" i="1"/>
  <c r="AI489" i="1"/>
  <c r="Q489" i="1"/>
  <c r="CD488" i="1"/>
  <c r="BM488" i="1"/>
  <c r="BL488" i="1"/>
  <c r="BK488" i="1"/>
  <c r="BJ488" i="1"/>
  <c r="BI488" i="1"/>
  <c r="BH488" i="1"/>
  <c r="BG488" i="1"/>
  <c r="BF488" i="1"/>
  <c r="BE488" i="1"/>
  <c r="BD488" i="1"/>
  <c r="BC488" i="1"/>
  <c r="BB488" i="1"/>
  <c r="BA488" i="1"/>
  <c r="AZ488" i="1"/>
  <c r="AY488" i="1"/>
  <c r="AX488" i="1"/>
  <c r="AW488" i="1"/>
  <c r="AT488" i="1" s="1"/>
  <c r="K488" i="1" s="1"/>
  <c r="AV488" i="1"/>
  <c r="AU488" i="1"/>
  <c r="AS488" i="1"/>
  <c r="AR488" i="1"/>
  <c r="M488" i="1" s="1"/>
  <c r="AQ488" i="1"/>
  <c r="AO488" i="1"/>
  <c r="AN488" i="1"/>
  <c r="AP488" i="1" s="1"/>
  <c r="AM488" i="1"/>
  <c r="AL488" i="1"/>
  <c r="AK488" i="1"/>
  <c r="AJ488" i="1"/>
  <c r="AI488" i="1"/>
  <c r="AH488" i="1"/>
  <c r="Q488" i="1"/>
  <c r="CD487" i="1"/>
  <c r="BM487" i="1"/>
  <c r="BL487" i="1"/>
  <c r="BK487" i="1"/>
  <c r="BJ487" i="1"/>
  <c r="BI487" i="1"/>
  <c r="BH487" i="1"/>
  <c r="BG487" i="1"/>
  <c r="BF487" i="1"/>
  <c r="BE487" i="1"/>
  <c r="BD487" i="1"/>
  <c r="BC487" i="1"/>
  <c r="BB487" i="1"/>
  <c r="BA487" i="1"/>
  <c r="AZ487" i="1"/>
  <c r="AY487" i="1"/>
  <c r="AX487" i="1"/>
  <c r="AW487" i="1"/>
  <c r="AT487" i="1" s="1"/>
  <c r="K487" i="1" s="1"/>
  <c r="AV487" i="1"/>
  <c r="AU487" i="1"/>
  <c r="AS487" i="1"/>
  <c r="AR487" i="1"/>
  <c r="M487" i="1" s="1"/>
  <c r="AQ487" i="1"/>
  <c r="AO487" i="1"/>
  <c r="AN487" i="1"/>
  <c r="AP487" i="1" s="1"/>
  <c r="AM487" i="1"/>
  <c r="AL487" i="1"/>
  <c r="AK487" i="1"/>
  <c r="AJ487" i="1"/>
  <c r="AI487" i="1"/>
  <c r="Q487" i="1"/>
  <c r="CD486" i="1"/>
  <c r="BM486" i="1"/>
  <c r="BL486" i="1"/>
  <c r="BK486" i="1"/>
  <c r="BJ486" i="1"/>
  <c r="BI486" i="1"/>
  <c r="BH486" i="1"/>
  <c r="BG486" i="1"/>
  <c r="BF486" i="1"/>
  <c r="BE486" i="1"/>
  <c r="BD486" i="1"/>
  <c r="BC486" i="1"/>
  <c r="BB486" i="1"/>
  <c r="BA486" i="1"/>
  <c r="AZ486" i="1"/>
  <c r="AY486" i="1"/>
  <c r="AX486" i="1"/>
  <c r="AW486" i="1"/>
  <c r="AT486" i="1" s="1"/>
  <c r="K486" i="1" s="1"/>
  <c r="AV486" i="1"/>
  <c r="AU486" i="1"/>
  <c r="AS486" i="1"/>
  <c r="AR486" i="1"/>
  <c r="M486" i="1" s="1"/>
  <c r="AQ486" i="1"/>
  <c r="AO486" i="1"/>
  <c r="AN486" i="1"/>
  <c r="AP486" i="1" s="1"/>
  <c r="AM486" i="1"/>
  <c r="AL486" i="1"/>
  <c r="AK486" i="1"/>
  <c r="AJ486" i="1"/>
  <c r="AI486" i="1"/>
  <c r="Q486" i="1"/>
  <c r="CD485" i="1"/>
  <c r="BM485" i="1"/>
  <c r="BL485" i="1"/>
  <c r="BK485" i="1"/>
  <c r="BJ485" i="1"/>
  <c r="BI485" i="1"/>
  <c r="BH485" i="1"/>
  <c r="BG485" i="1"/>
  <c r="BF485" i="1"/>
  <c r="BE485" i="1"/>
  <c r="BD485" i="1"/>
  <c r="BC485" i="1"/>
  <c r="BB485" i="1"/>
  <c r="BA485" i="1"/>
  <c r="AZ485" i="1"/>
  <c r="AY485" i="1"/>
  <c r="AX485" i="1"/>
  <c r="AW485" i="1"/>
  <c r="AV485" i="1"/>
  <c r="AU485" i="1"/>
  <c r="AS485" i="1"/>
  <c r="AR485" i="1"/>
  <c r="M485" i="1" s="1"/>
  <c r="AQ485" i="1"/>
  <c r="AO485" i="1"/>
  <c r="AN485" i="1"/>
  <c r="AP485" i="1" s="1"/>
  <c r="AM485" i="1"/>
  <c r="AL485" i="1"/>
  <c r="AK485" i="1"/>
  <c r="AJ485" i="1"/>
  <c r="AI485" i="1"/>
  <c r="Q485" i="1"/>
  <c r="CD484" i="1"/>
  <c r="BM484" i="1"/>
  <c r="BL484" i="1"/>
  <c r="BK484" i="1"/>
  <c r="BJ484" i="1"/>
  <c r="BI484" i="1"/>
  <c r="BH484" i="1"/>
  <c r="BG484" i="1"/>
  <c r="BF484" i="1"/>
  <c r="BE484" i="1"/>
  <c r="BD484" i="1"/>
  <c r="BC484" i="1"/>
  <c r="BB484" i="1"/>
  <c r="BA484" i="1"/>
  <c r="AZ484" i="1"/>
  <c r="AY484" i="1"/>
  <c r="AX484" i="1"/>
  <c r="AW484" i="1"/>
  <c r="AT484" i="1" s="1"/>
  <c r="K484" i="1" s="1"/>
  <c r="AV484" i="1"/>
  <c r="AU484" i="1"/>
  <c r="AS484" i="1"/>
  <c r="AR484" i="1"/>
  <c r="M484" i="1" s="1"/>
  <c r="AQ484" i="1"/>
  <c r="AO484" i="1"/>
  <c r="AN484" i="1"/>
  <c r="AP484" i="1" s="1"/>
  <c r="AM484" i="1"/>
  <c r="AL484" i="1"/>
  <c r="AK484" i="1"/>
  <c r="AJ484" i="1"/>
  <c r="AI484" i="1"/>
  <c r="AH484" i="1"/>
  <c r="Q484" i="1"/>
  <c r="BM483" i="1"/>
  <c r="BL483" i="1"/>
  <c r="BK483" i="1"/>
  <c r="BJ483" i="1"/>
  <c r="BI483" i="1"/>
  <c r="BH483" i="1"/>
  <c r="BG483" i="1"/>
  <c r="BF483" i="1"/>
  <c r="BE483" i="1"/>
  <c r="BD483" i="1"/>
  <c r="BC483" i="1"/>
  <c r="BB483" i="1"/>
  <c r="BA483" i="1"/>
  <c r="AZ483" i="1"/>
  <c r="AY483" i="1"/>
  <c r="AX483" i="1"/>
  <c r="AW483" i="1"/>
  <c r="AT483" i="1" s="1"/>
  <c r="K483" i="1" s="1"/>
  <c r="AV483" i="1"/>
  <c r="AU483" i="1"/>
  <c r="AS483" i="1"/>
  <c r="AR483" i="1"/>
  <c r="M483" i="1" s="1"/>
  <c r="AQ483" i="1"/>
  <c r="AO483" i="1"/>
  <c r="AN483" i="1"/>
  <c r="AP483" i="1" s="1"/>
  <c r="AM483" i="1"/>
  <c r="AL483" i="1"/>
  <c r="AK483" i="1"/>
  <c r="AJ483" i="1"/>
  <c r="AI483" i="1"/>
  <c r="Q483" i="1"/>
  <c r="CD482" i="1"/>
  <c r="BM482" i="1"/>
  <c r="BL482" i="1"/>
  <c r="BK482" i="1"/>
  <c r="BJ482" i="1"/>
  <c r="BI482" i="1"/>
  <c r="BH482" i="1"/>
  <c r="BG482" i="1"/>
  <c r="BF482" i="1"/>
  <c r="BE482" i="1"/>
  <c r="BD482" i="1"/>
  <c r="BC482" i="1"/>
  <c r="BB482" i="1"/>
  <c r="BA482" i="1"/>
  <c r="AZ482" i="1"/>
  <c r="AY482" i="1"/>
  <c r="AX482" i="1"/>
  <c r="AW482" i="1"/>
  <c r="AT482" i="1" s="1"/>
  <c r="K482" i="1" s="1"/>
  <c r="AV482" i="1"/>
  <c r="AU482" i="1"/>
  <c r="AS482" i="1"/>
  <c r="AR482" i="1"/>
  <c r="M482" i="1" s="1"/>
  <c r="AQ482" i="1"/>
  <c r="AO482" i="1"/>
  <c r="AN482" i="1"/>
  <c r="AP482" i="1" s="1"/>
  <c r="AM482" i="1"/>
  <c r="AL482" i="1"/>
  <c r="AK482" i="1"/>
  <c r="AJ482" i="1"/>
  <c r="AI482" i="1"/>
  <c r="Q482" i="1"/>
  <c r="CD481" i="1"/>
  <c r="BM481" i="1"/>
  <c r="BL481" i="1"/>
  <c r="BK481" i="1"/>
  <c r="BJ481" i="1"/>
  <c r="BI481" i="1"/>
  <c r="BH481" i="1"/>
  <c r="BG481" i="1"/>
  <c r="BF481" i="1"/>
  <c r="BE481" i="1"/>
  <c r="BD481" i="1"/>
  <c r="BC481" i="1"/>
  <c r="BB481" i="1"/>
  <c r="BA481" i="1"/>
  <c r="AZ481" i="1"/>
  <c r="AY481" i="1"/>
  <c r="AX481" i="1"/>
  <c r="AW481" i="1"/>
  <c r="AT481" i="1" s="1"/>
  <c r="K481" i="1" s="1"/>
  <c r="AV481" i="1"/>
  <c r="AU481" i="1"/>
  <c r="AS481" i="1"/>
  <c r="AR481" i="1"/>
  <c r="M481" i="1" s="1"/>
  <c r="AQ481" i="1"/>
  <c r="AO481" i="1"/>
  <c r="AN481" i="1"/>
  <c r="AP481" i="1" s="1"/>
  <c r="AM481" i="1"/>
  <c r="AL481" i="1"/>
  <c r="AK481" i="1"/>
  <c r="AJ481" i="1"/>
  <c r="AI481" i="1"/>
  <c r="AH481" i="1"/>
  <c r="Q481" i="1"/>
  <c r="CD480" i="1"/>
  <c r="BM480" i="1"/>
  <c r="BL480" i="1"/>
  <c r="BK480" i="1"/>
  <c r="BJ480" i="1"/>
  <c r="BI480" i="1"/>
  <c r="BH480" i="1"/>
  <c r="BG480" i="1"/>
  <c r="BF480" i="1"/>
  <c r="BE480" i="1"/>
  <c r="BD480" i="1"/>
  <c r="BC480" i="1"/>
  <c r="BB480" i="1"/>
  <c r="BA480" i="1"/>
  <c r="AZ480" i="1"/>
  <c r="AY480" i="1"/>
  <c r="AX480" i="1"/>
  <c r="AW480" i="1"/>
  <c r="AV480" i="1"/>
  <c r="AU480" i="1"/>
  <c r="AS480" i="1"/>
  <c r="AR480" i="1"/>
  <c r="M480" i="1" s="1"/>
  <c r="AQ480" i="1"/>
  <c r="AO480" i="1"/>
  <c r="AN480" i="1"/>
  <c r="AP480" i="1" s="1"/>
  <c r="AM480" i="1"/>
  <c r="AL480" i="1"/>
  <c r="AK480" i="1"/>
  <c r="AJ480" i="1"/>
  <c r="AI480" i="1"/>
  <c r="AH480" i="1"/>
  <c r="CD479" i="1"/>
  <c r="BM479" i="1"/>
  <c r="BL479" i="1"/>
  <c r="BK479" i="1"/>
  <c r="BJ479" i="1"/>
  <c r="BI479" i="1"/>
  <c r="BH479" i="1"/>
  <c r="BG479" i="1"/>
  <c r="BF479" i="1"/>
  <c r="BE479" i="1"/>
  <c r="BD479" i="1"/>
  <c r="BC479" i="1"/>
  <c r="BB479" i="1"/>
  <c r="BA479" i="1"/>
  <c r="AZ479" i="1"/>
  <c r="AY479" i="1"/>
  <c r="AX479" i="1"/>
  <c r="AW479" i="1"/>
  <c r="AV479" i="1"/>
  <c r="AU479" i="1"/>
  <c r="AS479" i="1"/>
  <c r="AR479" i="1"/>
  <c r="M479" i="1" s="1"/>
  <c r="AQ479" i="1"/>
  <c r="AO479" i="1"/>
  <c r="AN479" i="1"/>
  <c r="AP479" i="1" s="1"/>
  <c r="AM479" i="1"/>
  <c r="AL479" i="1"/>
  <c r="AK479" i="1"/>
  <c r="AJ479" i="1"/>
  <c r="AI479" i="1"/>
  <c r="Q479" i="1"/>
  <c r="CD478" i="1"/>
  <c r="BM478" i="1"/>
  <c r="BL478" i="1"/>
  <c r="BK478" i="1"/>
  <c r="BJ478" i="1"/>
  <c r="BI478" i="1"/>
  <c r="BH478" i="1"/>
  <c r="BG478" i="1"/>
  <c r="BF478" i="1"/>
  <c r="BE478" i="1"/>
  <c r="BD478" i="1"/>
  <c r="BC478" i="1"/>
  <c r="BB478" i="1"/>
  <c r="BA478" i="1"/>
  <c r="AZ478" i="1"/>
  <c r="AY478" i="1"/>
  <c r="AX478" i="1"/>
  <c r="AW478" i="1"/>
  <c r="AT478" i="1" s="1"/>
  <c r="K478" i="1" s="1"/>
  <c r="AV478" i="1"/>
  <c r="AU478" i="1"/>
  <c r="AS478" i="1"/>
  <c r="AR478" i="1"/>
  <c r="M478" i="1" s="1"/>
  <c r="AQ478" i="1"/>
  <c r="AO478" i="1"/>
  <c r="AN478" i="1"/>
  <c r="AP478" i="1" s="1"/>
  <c r="AM478" i="1"/>
  <c r="AL478" i="1"/>
  <c r="AK478" i="1"/>
  <c r="AJ478" i="1"/>
  <c r="AI478" i="1"/>
  <c r="AH478" i="1"/>
  <c r="Q478" i="1"/>
  <c r="CD477" i="1"/>
  <c r="BM477" i="1"/>
  <c r="BL477" i="1"/>
  <c r="BK477" i="1"/>
  <c r="BJ477" i="1"/>
  <c r="BI477" i="1"/>
  <c r="BH477" i="1"/>
  <c r="BG477" i="1"/>
  <c r="BF477" i="1"/>
  <c r="BE477" i="1"/>
  <c r="BD477" i="1"/>
  <c r="BC477" i="1"/>
  <c r="BB477" i="1"/>
  <c r="BA477" i="1"/>
  <c r="AZ477" i="1"/>
  <c r="AY477" i="1"/>
  <c r="AX477" i="1"/>
  <c r="AW477" i="1"/>
  <c r="AT477" i="1" s="1"/>
  <c r="K477" i="1" s="1"/>
  <c r="AV477" i="1"/>
  <c r="AU477" i="1"/>
  <c r="AS477" i="1"/>
  <c r="AR477" i="1"/>
  <c r="M477" i="1" s="1"/>
  <c r="AQ477" i="1"/>
  <c r="AO477" i="1"/>
  <c r="AN477" i="1"/>
  <c r="AP477" i="1" s="1"/>
  <c r="AM477" i="1"/>
  <c r="AL477" i="1"/>
  <c r="AK477" i="1"/>
  <c r="AJ477" i="1"/>
  <c r="AI477" i="1"/>
  <c r="CD476" i="1"/>
  <c r="BM476" i="1"/>
  <c r="BL476" i="1"/>
  <c r="BK476" i="1"/>
  <c r="BJ476" i="1"/>
  <c r="BI476" i="1"/>
  <c r="BH476" i="1"/>
  <c r="BG476" i="1"/>
  <c r="BF476" i="1"/>
  <c r="BE476" i="1"/>
  <c r="BD476" i="1"/>
  <c r="BC476" i="1"/>
  <c r="BB476" i="1"/>
  <c r="BA476" i="1"/>
  <c r="AZ476" i="1"/>
  <c r="AY476" i="1"/>
  <c r="AX476" i="1"/>
  <c r="AW476" i="1"/>
  <c r="AT476" i="1" s="1"/>
  <c r="K476" i="1" s="1"/>
  <c r="AV476" i="1"/>
  <c r="AU476" i="1"/>
  <c r="AS476" i="1"/>
  <c r="AR476" i="1"/>
  <c r="M476" i="1" s="1"/>
  <c r="AQ476" i="1"/>
  <c r="AO476" i="1"/>
  <c r="AN476" i="1"/>
  <c r="AP476" i="1" s="1"/>
  <c r="AM476" i="1"/>
  <c r="AL476" i="1"/>
  <c r="AK476" i="1"/>
  <c r="AJ476" i="1"/>
  <c r="AI476" i="1"/>
  <c r="AH476" i="1"/>
  <c r="CD475" i="1"/>
  <c r="BM475" i="1"/>
  <c r="BL475" i="1"/>
  <c r="BK475" i="1"/>
  <c r="BJ475" i="1"/>
  <c r="BI475" i="1"/>
  <c r="BH475" i="1"/>
  <c r="BG475" i="1"/>
  <c r="BF475" i="1"/>
  <c r="BE475" i="1"/>
  <c r="BD475" i="1"/>
  <c r="BC475" i="1"/>
  <c r="BB475" i="1"/>
  <c r="BA475" i="1"/>
  <c r="AZ475" i="1"/>
  <c r="AY475" i="1"/>
  <c r="AX475" i="1"/>
  <c r="AW475" i="1"/>
  <c r="AT475" i="1" s="1"/>
  <c r="K475" i="1" s="1"/>
  <c r="AV475" i="1"/>
  <c r="AU475" i="1"/>
  <c r="AS475" i="1"/>
  <c r="AR475" i="1"/>
  <c r="M475" i="1" s="1"/>
  <c r="AQ475" i="1"/>
  <c r="AO475" i="1"/>
  <c r="AN475" i="1"/>
  <c r="AP475" i="1" s="1"/>
  <c r="AM475" i="1"/>
  <c r="AL475" i="1"/>
  <c r="AK475" i="1"/>
  <c r="AJ475" i="1"/>
  <c r="AI475" i="1"/>
  <c r="AH475" i="1"/>
  <c r="CD474" i="1"/>
  <c r="BM474" i="1"/>
  <c r="BL474" i="1"/>
  <c r="BK474" i="1"/>
  <c r="BJ474" i="1"/>
  <c r="BI474" i="1"/>
  <c r="BH474" i="1"/>
  <c r="BG474" i="1"/>
  <c r="BF474" i="1"/>
  <c r="BE474" i="1"/>
  <c r="BD474" i="1"/>
  <c r="BC474" i="1"/>
  <c r="BB474" i="1"/>
  <c r="BA474" i="1"/>
  <c r="AZ474" i="1"/>
  <c r="AY474" i="1"/>
  <c r="AX474" i="1"/>
  <c r="AW474" i="1"/>
  <c r="AT474" i="1" s="1"/>
  <c r="K474" i="1" s="1"/>
  <c r="AV474" i="1"/>
  <c r="AU474" i="1"/>
  <c r="AS474" i="1"/>
  <c r="AR474" i="1"/>
  <c r="M474" i="1" s="1"/>
  <c r="AQ474" i="1"/>
  <c r="AO474" i="1"/>
  <c r="AN474" i="1"/>
  <c r="AP474" i="1" s="1"/>
  <c r="AM474" i="1"/>
  <c r="AL474" i="1"/>
  <c r="AK474" i="1"/>
  <c r="AJ474" i="1"/>
  <c r="AI474" i="1"/>
  <c r="BM473" i="1"/>
  <c r="BL473" i="1"/>
  <c r="BK473" i="1"/>
  <c r="BJ473" i="1"/>
  <c r="BI473" i="1"/>
  <c r="BH473" i="1"/>
  <c r="BG473" i="1"/>
  <c r="BF473" i="1"/>
  <c r="BE473" i="1"/>
  <c r="BD473" i="1"/>
  <c r="BC473" i="1"/>
  <c r="BB473" i="1"/>
  <c r="BA473" i="1"/>
  <c r="AZ473" i="1"/>
  <c r="AY473" i="1"/>
  <c r="AX473" i="1"/>
  <c r="AW473" i="1"/>
  <c r="AT473" i="1" s="1"/>
  <c r="K473" i="1" s="1"/>
  <c r="AV473" i="1"/>
  <c r="AU473" i="1"/>
  <c r="AS473" i="1"/>
  <c r="AR473" i="1"/>
  <c r="M473" i="1" s="1"/>
  <c r="AQ473" i="1"/>
  <c r="AO473" i="1"/>
  <c r="AN473" i="1"/>
  <c r="AP473" i="1" s="1"/>
  <c r="AM473" i="1"/>
  <c r="AL473" i="1"/>
  <c r="AK473" i="1"/>
  <c r="AJ473" i="1"/>
  <c r="AI473" i="1"/>
  <c r="CD472" i="1"/>
  <c r="BM472" i="1"/>
  <c r="BL472" i="1"/>
  <c r="BK472" i="1"/>
  <c r="BJ472" i="1"/>
  <c r="BI472" i="1"/>
  <c r="BH472" i="1"/>
  <c r="BG472" i="1"/>
  <c r="BF472" i="1"/>
  <c r="BE472" i="1"/>
  <c r="BD472" i="1"/>
  <c r="BC472" i="1"/>
  <c r="BB472" i="1"/>
  <c r="BA472" i="1"/>
  <c r="AZ472" i="1"/>
  <c r="AY472" i="1"/>
  <c r="AX472" i="1"/>
  <c r="AW472" i="1"/>
  <c r="AT472" i="1" s="1"/>
  <c r="K472" i="1" s="1"/>
  <c r="AV472" i="1"/>
  <c r="AU472" i="1"/>
  <c r="AS472" i="1"/>
  <c r="AR472" i="1"/>
  <c r="M472" i="1" s="1"/>
  <c r="AQ472" i="1"/>
  <c r="AO472" i="1"/>
  <c r="AN472" i="1"/>
  <c r="AP472" i="1" s="1"/>
  <c r="AM472" i="1"/>
  <c r="AL472" i="1"/>
  <c r="AK472" i="1"/>
  <c r="AJ472" i="1"/>
  <c r="AI472" i="1"/>
  <c r="CD471" i="1"/>
  <c r="BM471" i="1"/>
  <c r="BL471" i="1"/>
  <c r="BK471" i="1"/>
  <c r="BJ471" i="1"/>
  <c r="BI471" i="1"/>
  <c r="BH471" i="1"/>
  <c r="BG471" i="1"/>
  <c r="BF471" i="1"/>
  <c r="BE471" i="1"/>
  <c r="BD471" i="1"/>
  <c r="BC471" i="1"/>
  <c r="BB471" i="1"/>
  <c r="BA471" i="1"/>
  <c r="AZ471" i="1"/>
  <c r="AY471" i="1"/>
  <c r="AX471" i="1"/>
  <c r="AW471" i="1"/>
  <c r="AT471" i="1" s="1"/>
  <c r="K471" i="1" s="1"/>
  <c r="AV471" i="1"/>
  <c r="AU471" i="1"/>
  <c r="AS471" i="1"/>
  <c r="AR471" i="1"/>
  <c r="M471" i="1" s="1"/>
  <c r="AQ471" i="1"/>
  <c r="AO471" i="1"/>
  <c r="AN471" i="1"/>
  <c r="AP471" i="1" s="1"/>
  <c r="AM471" i="1"/>
  <c r="AL471" i="1"/>
  <c r="AK471" i="1"/>
  <c r="AJ471" i="1"/>
  <c r="AI471" i="1"/>
  <c r="CD470" i="1"/>
  <c r="BM470" i="1"/>
  <c r="BL470" i="1"/>
  <c r="BK470" i="1"/>
  <c r="BJ470" i="1"/>
  <c r="BI470" i="1"/>
  <c r="BH470" i="1"/>
  <c r="BG470" i="1"/>
  <c r="BF470" i="1"/>
  <c r="BE470" i="1"/>
  <c r="BD470" i="1"/>
  <c r="BC470" i="1"/>
  <c r="BB470" i="1"/>
  <c r="BA470" i="1"/>
  <c r="AZ470" i="1"/>
  <c r="AY470" i="1"/>
  <c r="AX470" i="1"/>
  <c r="AW470" i="1"/>
  <c r="AT470" i="1" s="1"/>
  <c r="K470" i="1" s="1"/>
  <c r="AV470" i="1"/>
  <c r="AU470" i="1"/>
  <c r="AS470" i="1"/>
  <c r="AR470" i="1"/>
  <c r="M470" i="1" s="1"/>
  <c r="AQ470" i="1"/>
  <c r="AO470" i="1"/>
  <c r="AN470" i="1"/>
  <c r="AP470" i="1" s="1"/>
  <c r="AM470" i="1"/>
  <c r="AL470" i="1"/>
  <c r="AK470" i="1"/>
  <c r="AJ470" i="1"/>
  <c r="AI470" i="1"/>
  <c r="CD469" i="1"/>
  <c r="BM469" i="1"/>
  <c r="BL469" i="1"/>
  <c r="BK469" i="1"/>
  <c r="BJ469" i="1"/>
  <c r="BI469" i="1"/>
  <c r="BH469" i="1"/>
  <c r="BG469" i="1"/>
  <c r="BF469" i="1"/>
  <c r="BE469" i="1"/>
  <c r="BD469" i="1"/>
  <c r="BC469" i="1"/>
  <c r="BB469" i="1"/>
  <c r="BA469" i="1"/>
  <c r="AZ469" i="1"/>
  <c r="AY469" i="1"/>
  <c r="AX469" i="1"/>
  <c r="AW469" i="1"/>
  <c r="AT469" i="1" s="1"/>
  <c r="K469" i="1" s="1"/>
  <c r="AV469" i="1"/>
  <c r="AU469" i="1"/>
  <c r="AS469" i="1"/>
  <c r="AR469" i="1"/>
  <c r="M469" i="1" s="1"/>
  <c r="AQ469" i="1"/>
  <c r="AO469" i="1"/>
  <c r="AN469" i="1"/>
  <c r="AP469" i="1" s="1"/>
  <c r="AM469" i="1"/>
  <c r="AL469" i="1"/>
  <c r="AK469" i="1"/>
  <c r="AJ469" i="1"/>
  <c r="AI469" i="1"/>
  <c r="CD468" i="1"/>
  <c r="BM468" i="1"/>
  <c r="BL468" i="1"/>
  <c r="BK468" i="1"/>
  <c r="BJ468" i="1"/>
  <c r="BI468" i="1"/>
  <c r="BH468" i="1"/>
  <c r="BG468" i="1"/>
  <c r="BF468" i="1"/>
  <c r="BE468" i="1"/>
  <c r="BD468" i="1"/>
  <c r="BC468" i="1"/>
  <c r="BB468" i="1"/>
  <c r="BA468" i="1"/>
  <c r="AZ468" i="1"/>
  <c r="AY468" i="1"/>
  <c r="AX468" i="1"/>
  <c r="AW468" i="1"/>
  <c r="AT468" i="1" s="1"/>
  <c r="K468" i="1" s="1"/>
  <c r="AV468" i="1"/>
  <c r="AU468" i="1"/>
  <c r="AS468" i="1"/>
  <c r="AR468" i="1"/>
  <c r="M468" i="1" s="1"/>
  <c r="AQ468" i="1"/>
  <c r="AO468" i="1"/>
  <c r="AN468" i="1"/>
  <c r="AP468" i="1" s="1"/>
  <c r="AM468" i="1"/>
  <c r="AL468" i="1"/>
  <c r="AK468" i="1"/>
  <c r="AJ468" i="1"/>
  <c r="AI468" i="1"/>
  <c r="AH468" i="1"/>
  <c r="CD467" i="1"/>
  <c r="BM467" i="1"/>
  <c r="BL467" i="1"/>
  <c r="BK467" i="1"/>
  <c r="BJ467" i="1"/>
  <c r="BI467" i="1"/>
  <c r="BH467" i="1"/>
  <c r="BG467" i="1"/>
  <c r="BF467" i="1"/>
  <c r="BE467" i="1"/>
  <c r="BD467" i="1"/>
  <c r="BC467" i="1"/>
  <c r="BB467" i="1"/>
  <c r="BA467" i="1"/>
  <c r="AZ467" i="1"/>
  <c r="AY467" i="1"/>
  <c r="AX467" i="1"/>
  <c r="AW467" i="1"/>
  <c r="AT467" i="1" s="1"/>
  <c r="K467" i="1" s="1"/>
  <c r="AV467" i="1"/>
  <c r="AU467" i="1"/>
  <c r="AS467" i="1"/>
  <c r="AR467" i="1"/>
  <c r="M467" i="1" s="1"/>
  <c r="AQ467" i="1"/>
  <c r="AO467" i="1"/>
  <c r="AN467" i="1"/>
  <c r="AP467" i="1" s="1"/>
  <c r="AM467" i="1"/>
  <c r="AL467" i="1"/>
  <c r="AK467" i="1"/>
  <c r="AJ467" i="1"/>
  <c r="AI467" i="1"/>
  <c r="AH467" i="1"/>
  <c r="CD466" i="1"/>
  <c r="BM466" i="1"/>
  <c r="BL466" i="1"/>
  <c r="BK466" i="1"/>
  <c r="BJ466" i="1"/>
  <c r="BI466" i="1"/>
  <c r="BH466" i="1"/>
  <c r="BG466" i="1"/>
  <c r="BF466" i="1"/>
  <c r="BE466" i="1"/>
  <c r="BD466" i="1"/>
  <c r="BC466" i="1"/>
  <c r="BB466" i="1"/>
  <c r="BA466" i="1"/>
  <c r="AZ466" i="1"/>
  <c r="AY466" i="1"/>
  <c r="AX466" i="1"/>
  <c r="AW466" i="1"/>
  <c r="AT466" i="1" s="1"/>
  <c r="K466" i="1" s="1"/>
  <c r="AV466" i="1"/>
  <c r="AU466" i="1"/>
  <c r="AS466" i="1"/>
  <c r="AR466" i="1"/>
  <c r="M466" i="1" s="1"/>
  <c r="AQ466" i="1"/>
  <c r="AO466" i="1"/>
  <c r="AN466" i="1"/>
  <c r="AP466" i="1" s="1"/>
  <c r="AM466" i="1"/>
  <c r="AL466" i="1"/>
  <c r="AK466" i="1"/>
  <c r="AJ466" i="1"/>
  <c r="AI466" i="1"/>
  <c r="AH466" i="1"/>
  <c r="CD465" i="1"/>
  <c r="BM465" i="1"/>
  <c r="BL465" i="1"/>
  <c r="BK465" i="1"/>
  <c r="BJ465" i="1"/>
  <c r="BI465" i="1"/>
  <c r="BH465" i="1"/>
  <c r="BG465" i="1"/>
  <c r="BF465" i="1"/>
  <c r="BE465" i="1"/>
  <c r="BD465" i="1"/>
  <c r="BC465" i="1"/>
  <c r="BB465" i="1"/>
  <c r="BA465" i="1"/>
  <c r="AZ465" i="1"/>
  <c r="AY465" i="1"/>
  <c r="AX465" i="1"/>
  <c r="AW465" i="1"/>
  <c r="AT465" i="1" s="1"/>
  <c r="K465" i="1" s="1"/>
  <c r="AV465" i="1"/>
  <c r="AU465" i="1"/>
  <c r="AS465" i="1"/>
  <c r="AR465" i="1"/>
  <c r="M465" i="1" s="1"/>
  <c r="AQ465" i="1"/>
  <c r="AO465" i="1"/>
  <c r="AN465" i="1"/>
  <c r="AP465" i="1" s="1"/>
  <c r="AM465" i="1"/>
  <c r="AL465" i="1"/>
  <c r="AK465" i="1"/>
  <c r="AJ465" i="1"/>
  <c r="AI465" i="1"/>
  <c r="Q465" i="1"/>
  <c r="CD464" i="1"/>
  <c r="BM464" i="1"/>
  <c r="BL464" i="1"/>
  <c r="BK464" i="1"/>
  <c r="BJ464" i="1"/>
  <c r="BI464" i="1"/>
  <c r="BH464" i="1"/>
  <c r="BG464" i="1"/>
  <c r="BF464" i="1"/>
  <c r="BE464" i="1"/>
  <c r="BD464" i="1"/>
  <c r="BC464" i="1"/>
  <c r="BB464" i="1"/>
  <c r="BA464" i="1"/>
  <c r="AZ464" i="1"/>
  <c r="AY464" i="1"/>
  <c r="AX464" i="1"/>
  <c r="AW464" i="1"/>
  <c r="AT464" i="1" s="1"/>
  <c r="K464" i="1" s="1"/>
  <c r="AV464" i="1"/>
  <c r="AU464" i="1"/>
  <c r="AS464" i="1"/>
  <c r="AR464" i="1"/>
  <c r="M464" i="1" s="1"/>
  <c r="AQ464" i="1"/>
  <c r="AO464" i="1"/>
  <c r="AN464" i="1"/>
  <c r="AP464" i="1" s="1"/>
  <c r="AM464" i="1"/>
  <c r="AL464" i="1"/>
  <c r="AK464" i="1"/>
  <c r="AJ464" i="1"/>
  <c r="AI464" i="1"/>
  <c r="CD463" i="1"/>
  <c r="BM463" i="1"/>
  <c r="BL463" i="1"/>
  <c r="BK463" i="1"/>
  <c r="BJ463" i="1"/>
  <c r="BI463" i="1"/>
  <c r="BH463" i="1"/>
  <c r="BG463" i="1"/>
  <c r="BF463" i="1"/>
  <c r="BE463" i="1"/>
  <c r="BD463" i="1"/>
  <c r="BC463" i="1"/>
  <c r="BB463" i="1"/>
  <c r="BA463" i="1"/>
  <c r="AZ463" i="1"/>
  <c r="AY463" i="1"/>
  <c r="AX463" i="1"/>
  <c r="AW463" i="1"/>
  <c r="AT463" i="1" s="1"/>
  <c r="K463" i="1" s="1"/>
  <c r="AV463" i="1"/>
  <c r="AU463" i="1"/>
  <c r="AS463" i="1"/>
  <c r="AR463" i="1"/>
  <c r="M463" i="1" s="1"/>
  <c r="AQ463" i="1"/>
  <c r="AO463" i="1"/>
  <c r="AN463" i="1"/>
  <c r="AP463" i="1" s="1"/>
  <c r="AM463" i="1"/>
  <c r="AL463" i="1"/>
  <c r="AK463" i="1"/>
  <c r="AJ463" i="1"/>
  <c r="AI463" i="1"/>
  <c r="CD462" i="1"/>
  <c r="BM462" i="1"/>
  <c r="BL462" i="1"/>
  <c r="BK462" i="1"/>
  <c r="BJ462" i="1"/>
  <c r="BI462" i="1"/>
  <c r="BH462" i="1"/>
  <c r="BG462" i="1"/>
  <c r="BF462" i="1"/>
  <c r="BE462" i="1"/>
  <c r="BD462" i="1"/>
  <c r="BC462" i="1"/>
  <c r="BB462" i="1"/>
  <c r="BA462" i="1"/>
  <c r="AZ462" i="1"/>
  <c r="AY462" i="1"/>
  <c r="AX462" i="1"/>
  <c r="AW462" i="1"/>
  <c r="AT462" i="1" s="1"/>
  <c r="K462" i="1" s="1"/>
  <c r="AV462" i="1"/>
  <c r="AU462" i="1"/>
  <c r="AS462" i="1"/>
  <c r="AR462" i="1"/>
  <c r="M462" i="1" s="1"/>
  <c r="AQ462" i="1"/>
  <c r="AO462" i="1"/>
  <c r="AN462" i="1"/>
  <c r="AP462" i="1" s="1"/>
  <c r="AM462" i="1"/>
  <c r="AL462" i="1"/>
  <c r="AK462" i="1"/>
  <c r="AJ462" i="1"/>
  <c r="AI462" i="1"/>
  <c r="CD461" i="1"/>
  <c r="BM461" i="1"/>
  <c r="BL461" i="1"/>
  <c r="BK461" i="1"/>
  <c r="BJ461" i="1"/>
  <c r="BI461" i="1"/>
  <c r="BH461" i="1"/>
  <c r="BG461" i="1"/>
  <c r="BF461" i="1"/>
  <c r="BE461" i="1"/>
  <c r="BD461" i="1"/>
  <c r="BC461" i="1"/>
  <c r="BB461" i="1"/>
  <c r="BA461" i="1"/>
  <c r="AZ461" i="1"/>
  <c r="AY461" i="1"/>
  <c r="AX461" i="1"/>
  <c r="AW461" i="1"/>
  <c r="AT461" i="1" s="1"/>
  <c r="K461" i="1" s="1"/>
  <c r="AV461" i="1"/>
  <c r="AU461" i="1"/>
  <c r="AS461" i="1"/>
  <c r="AR461" i="1"/>
  <c r="M461" i="1" s="1"/>
  <c r="AQ461" i="1"/>
  <c r="AO461" i="1"/>
  <c r="AN461" i="1"/>
  <c r="AP461" i="1" s="1"/>
  <c r="AM461" i="1"/>
  <c r="AL461" i="1"/>
  <c r="AK461" i="1"/>
  <c r="AJ461" i="1"/>
  <c r="AI461" i="1"/>
  <c r="Q461" i="1"/>
  <c r="CD460" i="1"/>
  <c r="BM460" i="1"/>
  <c r="BL460" i="1"/>
  <c r="BK460" i="1"/>
  <c r="BJ460" i="1"/>
  <c r="BI460" i="1"/>
  <c r="BH460" i="1"/>
  <c r="BG460" i="1"/>
  <c r="BF460" i="1"/>
  <c r="BE460" i="1"/>
  <c r="BD460" i="1"/>
  <c r="BC460" i="1"/>
  <c r="BB460" i="1"/>
  <c r="BA460" i="1"/>
  <c r="AZ460" i="1"/>
  <c r="AY460" i="1"/>
  <c r="AX460" i="1"/>
  <c r="AW460" i="1"/>
  <c r="AT460" i="1" s="1"/>
  <c r="K460" i="1" s="1"/>
  <c r="AV460" i="1"/>
  <c r="AU460" i="1"/>
  <c r="AS460" i="1"/>
  <c r="AR460" i="1"/>
  <c r="M460" i="1" s="1"/>
  <c r="AQ460" i="1"/>
  <c r="AO460" i="1"/>
  <c r="AN460" i="1"/>
  <c r="AP460" i="1" s="1"/>
  <c r="AM460" i="1"/>
  <c r="AL460" i="1"/>
  <c r="AK460" i="1"/>
  <c r="AJ460" i="1"/>
  <c r="AI460" i="1"/>
  <c r="Q460" i="1"/>
  <c r="CD459" i="1"/>
  <c r="BM459" i="1"/>
  <c r="BL459" i="1"/>
  <c r="BK459" i="1"/>
  <c r="BJ459" i="1"/>
  <c r="BI459" i="1"/>
  <c r="BH459" i="1"/>
  <c r="BG459" i="1"/>
  <c r="BF459" i="1"/>
  <c r="BE459" i="1"/>
  <c r="BD459" i="1"/>
  <c r="BC459" i="1"/>
  <c r="BB459" i="1"/>
  <c r="BA459" i="1"/>
  <c r="AZ459" i="1"/>
  <c r="AY459" i="1"/>
  <c r="AX459" i="1"/>
  <c r="AW459" i="1"/>
  <c r="AT459" i="1" s="1"/>
  <c r="K459" i="1" s="1"/>
  <c r="AV459" i="1"/>
  <c r="AU459" i="1"/>
  <c r="AS459" i="1"/>
  <c r="AR459" i="1"/>
  <c r="M459" i="1" s="1"/>
  <c r="AQ459" i="1"/>
  <c r="AO459" i="1"/>
  <c r="AN459" i="1"/>
  <c r="AP459" i="1" s="1"/>
  <c r="AM459" i="1"/>
  <c r="AL459" i="1"/>
  <c r="AK459" i="1"/>
  <c r="AJ459" i="1"/>
  <c r="AI459" i="1"/>
  <c r="AH459" i="1"/>
  <c r="CD458" i="1"/>
  <c r="BM458" i="1"/>
  <c r="BL458" i="1"/>
  <c r="BK458" i="1"/>
  <c r="BJ458" i="1"/>
  <c r="BI458" i="1"/>
  <c r="BH458" i="1"/>
  <c r="BG458" i="1"/>
  <c r="BF458" i="1"/>
  <c r="BE458" i="1"/>
  <c r="BD458" i="1"/>
  <c r="BC458" i="1"/>
  <c r="BB458" i="1"/>
  <c r="BA458" i="1"/>
  <c r="AZ458" i="1"/>
  <c r="AY458" i="1"/>
  <c r="AX458" i="1"/>
  <c r="AW458" i="1"/>
  <c r="AT458" i="1" s="1"/>
  <c r="K458" i="1" s="1"/>
  <c r="AV458" i="1"/>
  <c r="AU458" i="1"/>
  <c r="AS458" i="1"/>
  <c r="AR458" i="1"/>
  <c r="M458" i="1" s="1"/>
  <c r="AQ458" i="1"/>
  <c r="AO458" i="1"/>
  <c r="AN458" i="1"/>
  <c r="AP458" i="1" s="1"/>
  <c r="AM458" i="1"/>
  <c r="AL458" i="1"/>
  <c r="AK458" i="1"/>
  <c r="AJ458" i="1"/>
  <c r="AI458" i="1"/>
  <c r="CD457" i="1"/>
  <c r="BM457" i="1"/>
  <c r="BL457" i="1"/>
  <c r="BK457" i="1"/>
  <c r="BJ457" i="1"/>
  <c r="BI457" i="1"/>
  <c r="BH457" i="1"/>
  <c r="BG457" i="1"/>
  <c r="BF457" i="1"/>
  <c r="BE457" i="1"/>
  <c r="BD457" i="1"/>
  <c r="BC457" i="1"/>
  <c r="BB457" i="1"/>
  <c r="BA457" i="1"/>
  <c r="AZ457" i="1"/>
  <c r="AY457" i="1"/>
  <c r="AX457" i="1"/>
  <c r="AW457" i="1"/>
  <c r="AV457" i="1"/>
  <c r="AU457" i="1"/>
  <c r="AS457" i="1"/>
  <c r="AR457" i="1"/>
  <c r="M457" i="1" s="1"/>
  <c r="AQ457" i="1"/>
  <c r="AO457" i="1"/>
  <c r="AN457" i="1"/>
  <c r="AP457" i="1" s="1"/>
  <c r="AM457" i="1"/>
  <c r="AL457" i="1"/>
  <c r="AK457" i="1"/>
  <c r="AJ457" i="1"/>
  <c r="AI457" i="1"/>
  <c r="CD456" i="1"/>
  <c r="BM456" i="1"/>
  <c r="BL456" i="1"/>
  <c r="BK456" i="1"/>
  <c r="BJ456" i="1"/>
  <c r="BI456" i="1"/>
  <c r="BH456" i="1"/>
  <c r="BG456" i="1"/>
  <c r="BF456" i="1"/>
  <c r="BE456" i="1"/>
  <c r="BD456" i="1"/>
  <c r="BC456" i="1"/>
  <c r="BB456" i="1"/>
  <c r="BA456" i="1"/>
  <c r="AZ456" i="1"/>
  <c r="AY456" i="1"/>
  <c r="AX456" i="1"/>
  <c r="AW456" i="1"/>
  <c r="AV456" i="1"/>
  <c r="AU456" i="1"/>
  <c r="AS456" i="1"/>
  <c r="AR456" i="1"/>
  <c r="M456" i="1" s="1"/>
  <c r="AQ456" i="1"/>
  <c r="AO456" i="1"/>
  <c r="AN456" i="1"/>
  <c r="AP456" i="1" s="1"/>
  <c r="AM456" i="1"/>
  <c r="AL456" i="1"/>
  <c r="AK456" i="1"/>
  <c r="AJ456" i="1"/>
  <c r="AI456" i="1"/>
  <c r="Q456" i="1"/>
  <c r="CD455" i="1"/>
  <c r="BM455" i="1"/>
  <c r="BL455" i="1"/>
  <c r="BK455" i="1"/>
  <c r="BJ455" i="1"/>
  <c r="BI455" i="1"/>
  <c r="BH455" i="1"/>
  <c r="BG455" i="1"/>
  <c r="BF455" i="1"/>
  <c r="BE455" i="1"/>
  <c r="BD455" i="1"/>
  <c r="BC455" i="1"/>
  <c r="BB455" i="1"/>
  <c r="BA455" i="1"/>
  <c r="AZ455" i="1"/>
  <c r="AY455" i="1"/>
  <c r="AX455" i="1"/>
  <c r="AW455" i="1"/>
  <c r="AT455" i="1" s="1"/>
  <c r="K455" i="1" s="1"/>
  <c r="AV455" i="1"/>
  <c r="AU455" i="1"/>
  <c r="AS455" i="1"/>
  <c r="AR455" i="1"/>
  <c r="M455" i="1" s="1"/>
  <c r="AQ455" i="1"/>
  <c r="AO455" i="1"/>
  <c r="AN455" i="1"/>
  <c r="AP455" i="1" s="1"/>
  <c r="AM455" i="1"/>
  <c r="AL455" i="1"/>
  <c r="AK455" i="1"/>
  <c r="AJ455" i="1"/>
  <c r="AI455" i="1"/>
  <c r="CD454" i="1"/>
  <c r="BM454" i="1"/>
  <c r="BL454" i="1"/>
  <c r="BK454" i="1"/>
  <c r="BJ454" i="1"/>
  <c r="BI454" i="1"/>
  <c r="BH454" i="1"/>
  <c r="BG454" i="1"/>
  <c r="BF454" i="1"/>
  <c r="BE454" i="1"/>
  <c r="BD454" i="1"/>
  <c r="BC454" i="1"/>
  <c r="BB454" i="1"/>
  <c r="BA454" i="1"/>
  <c r="AZ454" i="1"/>
  <c r="AY454" i="1"/>
  <c r="AX454" i="1"/>
  <c r="AW454" i="1"/>
  <c r="AT454" i="1" s="1"/>
  <c r="K454" i="1" s="1"/>
  <c r="AV454" i="1"/>
  <c r="AU454" i="1"/>
  <c r="AS454" i="1"/>
  <c r="AR454" i="1"/>
  <c r="M454" i="1" s="1"/>
  <c r="AQ454" i="1"/>
  <c r="AO454" i="1"/>
  <c r="AN454" i="1"/>
  <c r="AP454" i="1" s="1"/>
  <c r="AM454" i="1"/>
  <c r="AL454" i="1"/>
  <c r="AK454" i="1"/>
  <c r="AJ454" i="1"/>
  <c r="AI454" i="1"/>
  <c r="CD453" i="1"/>
  <c r="BM453" i="1"/>
  <c r="BL453" i="1"/>
  <c r="BK453" i="1"/>
  <c r="BJ453" i="1"/>
  <c r="BI453" i="1"/>
  <c r="BH453" i="1"/>
  <c r="BG453" i="1"/>
  <c r="BF453" i="1"/>
  <c r="BE453" i="1"/>
  <c r="BD453" i="1"/>
  <c r="BC453" i="1"/>
  <c r="BB453" i="1"/>
  <c r="BA453" i="1"/>
  <c r="AZ453" i="1"/>
  <c r="AY453" i="1"/>
  <c r="AX453" i="1"/>
  <c r="AW453" i="1"/>
  <c r="AT453" i="1" s="1"/>
  <c r="K453" i="1" s="1"/>
  <c r="AV453" i="1"/>
  <c r="AU453" i="1"/>
  <c r="AS453" i="1"/>
  <c r="AR453" i="1"/>
  <c r="M453" i="1" s="1"/>
  <c r="AQ453" i="1"/>
  <c r="AO453" i="1"/>
  <c r="AN453" i="1"/>
  <c r="AP453" i="1" s="1"/>
  <c r="AM453" i="1"/>
  <c r="AL453" i="1"/>
  <c r="AK453" i="1"/>
  <c r="AJ453" i="1"/>
  <c r="AI453" i="1"/>
  <c r="CD452" i="1"/>
  <c r="BM452" i="1"/>
  <c r="BL452" i="1"/>
  <c r="BK452" i="1"/>
  <c r="BJ452" i="1"/>
  <c r="BI452" i="1"/>
  <c r="BH452" i="1"/>
  <c r="BG452" i="1"/>
  <c r="BF452" i="1"/>
  <c r="BE452" i="1"/>
  <c r="BD452" i="1"/>
  <c r="BC452" i="1"/>
  <c r="BB452" i="1"/>
  <c r="BA452" i="1"/>
  <c r="AZ452" i="1"/>
  <c r="AY452" i="1"/>
  <c r="AX452" i="1"/>
  <c r="AW452" i="1"/>
  <c r="AT452" i="1" s="1"/>
  <c r="K452" i="1" s="1"/>
  <c r="AV452" i="1"/>
  <c r="AU452" i="1"/>
  <c r="AS452" i="1"/>
  <c r="AR452" i="1"/>
  <c r="M452" i="1" s="1"/>
  <c r="AQ452" i="1"/>
  <c r="AO452" i="1"/>
  <c r="AN452" i="1"/>
  <c r="AP452" i="1" s="1"/>
  <c r="AM452" i="1"/>
  <c r="AL452" i="1"/>
  <c r="AK452" i="1"/>
  <c r="AJ452" i="1"/>
  <c r="AI452" i="1"/>
  <c r="BM451" i="1"/>
  <c r="BL451" i="1"/>
  <c r="BK451" i="1"/>
  <c r="BJ451" i="1"/>
  <c r="BI451" i="1"/>
  <c r="BH451" i="1"/>
  <c r="BG451" i="1"/>
  <c r="BF451" i="1"/>
  <c r="BE451" i="1"/>
  <c r="BD451" i="1"/>
  <c r="BC451" i="1"/>
  <c r="BB451" i="1"/>
  <c r="BA451" i="1"/>
  <c r="AZ451" i="1"/>
  <c r="AY451" i="1"/>
  <c r="AX451" i="1"/>
  <c r="AW451" i="1"/>
  <c r="AV451" i="1"/>
  <c r="AU451" i="1"/>
  <c r="AS451" i="1"/>
  <c r="AR451" i="1"/>
  <c r="M451" i="1" s="1"/>
  <c r="AQ451" i="1"/>
  <c r="AO451" i="1"/>
  <c r="AN451" i="1"/>
  <c r="AP451" i="1" s="1"/>
  <c r="AM451" i="1"/>
  <c r="AL451" i="1"/>
  <c r="AK451" i="1"/>
  <c r="AJ451" i="1"/>
  <c r="AI451" i="1"/>
  <c r="Q451" i="1"/>
  <c r="CD450" i="1"/>
  <c r="BM450" i="1"/>
  <c r="BL450" i="1"/>
  <c r="BK450" i="1"/>
  <c r="BJ450" i="1"/>
  <c r="BI450" i="1"/>
  <c r="BH450" i="1"/>
  <c r="BG450" i="1"/>
  <c r="BF450" i="1"/>
  <c r="BE450" i="1"/>
  <c r="BD450" i="1"/>
  <c r="BC450" i="1"/>
  <c r="BB450" i="1"/>
  <c r="BA450" i="1"/>
  <c r="AZ450" i="1"/>
  <c r="AY450" i="1"/>
  <c r="AX450" i="1"/>
  <c r="AW450" i="1"/>
  <c r="AT450" i="1" s="1"/>
  <c r="K450" i="1" s="1"/>
  <c r="AV450" i="1"/>
  <c r="AU450" i="1"/>
  <c r="AS450" i="1"/>
  <c r="AR450" i="1"/>
  <c r="M450" i="1" s="1"/>
  <c r="AQ450" i="1"/>
  <c r="AO450" i="1"/>
  <c r="AN450" i="1"/>
  <c r="AP450" i="1" s="1"/>
  <c r="AM450" i="1"/>
  <c r="AL450" i="1"/>
  <c r="AK450" i="1"/>
  <c r="AJ450" i="1"/>
  <c r="AI450" i="1"/>
  <c r="AH450" i="1"/>
  <c r="Q450" i="1"/>
  <c r="CD449" i="1"/>
  <c r="BM449" i="1"/>
  <c r="BL449" i="1"/>
  <c r="BK449" i="1"/>
  <c r="BJ449" i="1"/>
  <c r="BI449" i="1"/>
  <c r="BH449" i="1"/>
  <c r="BG449" i="1"/>
  <c r="BF449" i="1"/>
  <c r="BE449" i="1"/>
  <c r="BD449" i="1"/>
  <c r="BC449" i="1"/>
  <c r="BB449" i="1"/>
  <c r="BA449" i="1"/>
  <c r="AZ449" i="1"/>
  <c r="AY449" i="1"/>
  <c r="AX449" i="1"/>
  <c r="AW449" i="1"/>
  <c r="AT449" i="1" s="1"/>
  <c r="K449" i="1" s="1"/>
  <c r="AV449" i="1"/>
  <c r="AU449" i="1"/>
  <c r="AS449" i="1"/>
  <c r="AR449" i="1"/>
  <c r="M449" i="1" s="1"/>
  <c r="AQ449" i="1"/>
  <c r="AO449" i="1"/>
  <c r="AN449" i="1"/>
  <c r="AP449" i="1" s="1"/>
  <c r="AM449" i="1"/>
  <c r="AL449" i="1"/>
  <c r="AK449" i="1"/>
  <c r="AJ449" i="1"/>
  <c r="AI449" i="1"/>
  <c r="CD448" i="1"/>
  <c r="BM448" i="1"/>
  <c r="BL448" i="1"/>
  <c r="BK448" i="1"/>
  <c r="BJ448" i="1"/>
  <c r="BI448" i="1"/>
  <c r="BH448" i="1"/>
  <c r="BG448" i="1"/>
  <c r="BF448" i="1"/>
  <c r="BE448" i="1"/>
  <c r="BD448" i="1"/>
  <c r="BC448" i="1"/>
  <c r="BB448" i="1"/>
  <c r="BA448" i="1"/>
  <c r="AZ448" i="1"/>
  <c r="AY448" i="1"/>
  <c r="AX448" i="1"/>
  <c r="AW448" i="1"/>
  <c r="AT448" i="1" s="1"/>
  <c r="K448" i="1" s="1"/>
  <c r="AV448" i="1"/>
  <c r="AU448" i="1"/>
  <c r="AS448" i="1"/>
  <c r="AR448" i="1"/>
  <c r="M448" i="1" s="1"/>
  <c r="AQ448" i="1"/>
  <c r="AO448" i="1"/>
  <c r="AN448" i="1"/>
  <c r="AP448" i="1" s="1"/>
  <c r="AM448" i="1"/>
  <c r="AL448" i="1"/>
  <c r="AK448" i="1"/>
  <c r="AJ448" i="1"/>
  <c r="AI448" i="1"/>
  <c r="CD447" i="1"/>
  <c r="BM447" i="1"/>
  <c r="BL447" i="1"/>
  <c r="BK447" i="1"/>
  <c r="BJ447" i="1"/>
  <c r="BI447" i="1"/>
  <c r="BH447" i="1"/>
  <c r="BG447" i="1"/>
  <c r="BF447" i="1"/>
  <c r="BE447" i="1"/>
  <c r="BD447" i="1"/>
  <c r="BC447" i="1"/>
  <c r="BB447" i="1"/>
  <c r="BA447" i="1"/>
  <c r="AZ447" i="1"/>
  <c r="AY447" i="1"/>
  <c r="AX447" i="1"/>
  <c r="AW447" i="1"/>
  <c r="AT447" i="1" s="1"/>
  <c r="K447" i="1" s="1"/>
  <c r="AV447" i="1"/>
  <c r="AU447" i="1"/>
  <c r="AS447" i="1"/>
  <c r="AR447" i="1"/>
  <c r="M447" i="1" s="1"/>
  <c r="AQ447" i="1"/>
  <c r="AO447" i="1"/>
  <c r="AN447" i="1"/>
  <c r="AP447" i="1" s="1"/>
  <c r="AM447" i="1"/>
  <c r="AL447" i="1"/>
  <c r="AK447" i="1"/>
  <c r="AJ447" i="1"/>
  <c r="AI447" i="1"/>
  <c r="CD446" i="1"/>
  <c r="BM446" i="1"/>
  <c r="BL446" i="1"/>
  <c r="BK446" i="1"/>
  <c r="BJ446" i="1"/>
  <c r="BI446" i="1"/>
  <c r="BH446" i="1"/>
  <c r="BG446" i="1"/>
  <c r="BF446" i="1"/>
  <c r="BE446" i="1"/>
  <c r="BD446" i="1"/>
  <c r="BC446" i="1"/>
  <c r="BB446" i="1"/>
  <c r="BA446" i="1"/>
  <c r="AZ446" i="1"/>
  <c r="AY446" i="1"/>
  <c r="AX446" i="1"/>
  <c r="AW446" i="1"/>
  <c r="AT446" i="1" s="1"/>
  <c r="K446" i="1" s="1"/>
  <c r="AV446" i="1"/>
  <c r="AU446" i="1"/>
  <c r="AS446" i="1"/>
  <c r="AR446" i="1"/>
  <c r="M446" i="1" s="1"/>
  <c r="AQ446" i="1"/>
  <c r="AO446" i="1"/>
  <c r="AN446" i="1"/>
  <c r="AP446" i="1" s="1"/>
  <c r="AM446" i="1"/>
  <c r="AL446" i="1"/>
  <c r="AK446" i="1"/>
  <c r="AJ446" i="1"/>
  <c r="AI446" i="1"/>
  <c r="AH446" i="1"/>
  <c r="CD445" i="1"/>
  <c r="BM445" i="1"/>
  <c r="BL445" i="1"/>
  <c r="BK445" i="1"/>
  <c r="BJ445" i="1"/>
  <c r="BI445" i="1"/>
  <c r="BH445" i="1"/>
  <c r="BG445" i="1"/>
  <c r="BF445" i="1"/>
  <c r="BE445" i="1"/>
  <c r="BD445" i="1"/>
  <c r="BC445" i="1"/>
  <c r="BB445" i="1"/>
  <c r="BA445" i="1"/>
  <c r="AZ445" i="1"/>
  <c r="AY445" i="1"/>
  <c r="AX445" i="1"/>
  <c r="AW445" i="1"/>
  <c r="AT445" i="1" s="1"/>
  <c r="K445" i="1" s="1"/>
  <c r="AV445" i="1"/>
  <c r="AU445" i="1"/>
  <c r="AS445" i="1"/>
  <c r="AR445" i="1"/>
  <c r="M445" i="1" s="1"/>
  <c r="AQ445" i="1"/>
  <c r="AO445" i="1"/>
  <c r="AN445" i="1"/>
  <c r="AP445" i="1" s="1"/>
  <c r="AM445" i="1"/>
  <c r="AL445" i="1"/>
  <c r="AK445" i="1"/>
  <c r="AJ445" i="1"/>
  <c r="AI445" i="1"/>
  <c r="AH445" i="1"/>
  <c r="CD444" i="1"/>
  <c r="BM444" i="1"/>
  <c r="BL444" i="1"/>
  <c r="BK444" i="1"/>
  <c r="BJ444" i="1"/>
  <c r="BI444" i="1"/>
  <c r="BH444" i="1"/>
  <c r="BG444" i="1"/>
  <c r="BF444" i="1"/>
  <c r="BE444" i="1"/>
  <c r="BD444" i="1"/>
  <c r="BC444" i="1"/>
  <c r="BB444" i="1"/>
  <c r="BA444" i="1"/>
  <c r="AZ444" i="1"/>
  <c r="AY444" i="1"/>
  <c r="AX444" i="1"/>
  <c r="AW444" i="1"/>
  <c r="AT444" i="1" s="1"/>
  <c r="K444" i="1" s="1"/>
  <c r="AV444" i="1"/>
  <c r="AU444" i="1"/>
  <c r="AS444" i="1"/>
  <c r="AR444" i="1"/>
  <c r="M444" i="1" s="1"/>
  <c r="AQ444" i="1"/>
  <c r="AO444" i="1"/>
  <c r="AN444" i="1"/>
  <c r="AP444" i="1" s="1"/>
  <c r="AM444" i="1"/>
  <c r="AL444" i="1"/>
  <c r="AK444" i="1"/>
  <c r="AJ444" i="1"/>
  <c r="AI444" i="1"/>
  <c r="CD443" i="1"/>
  <c r="BM443" i="1"/>
  <c r="BL443" i="1"/>
  <c r="BK443" i="1"/>
  <c r="BJ443" i="1"/>
  <c r="BI443" i="1"/>
  <c r="BH443" i="1"/>
  <c r="BG443" i="1"/>
  <c r="BF443" i="1"/>
  <c r="BE443" i="1"/>
  <c r="BD443" i="1"/>
  <c r="BC443" i="1"/>
  <c r="BB443" i="1"/>
  <c r="BA443" i="1"/>
  <c r="AZ443" i="1"/>
  <c r="AY443" i="1"/>
  <c r="AX443" i="1"/>
  <c r="AW443" i="1"/>
  <c r="AT443" i="1" s="1"/>
  <c r="K443" i="1" s="1"/>
  <c r="AV443" i="1"/>
  <c r="AU443" i="1"/>
  <c r="AS443" i="1"/>
  <c r="AR443" i="1"/>
  <c r="M443" i="1" s="1"/>
  <c r="AQ443" i="1"/>
  <c r="AO443" i="1"/>
  <c r="AN443" i="1"/>
  <c r="AP443" i="1" s="1"/>
  <c r="AM443" i="1"/>
  <c r="AL443" i="1"/>
  <c r="AK443" i="1"/>
  <c r="AJ443" i="1"/>
  <c r="AI443" i="1"/>
  <c r="CD442" i="1"/>
  <c r="BM442" i="1"/>
  <c r="BL442" i="1"/>
  <c r="BK442" i="1"/>
  <c r="BJ442" i="1"/>
  <c r="BI442" i="1"/>
  <c r="BH442" i="1"/>
  <c r="BG442" i="1"/>
  <c r="BF442" i="1"/>
  <c r="BE442" i="1"/>
  <c r="BD442" i="1"/>
  <c r="BC442" i="1"/>
  <c r="BB442" i="1"/>
  <c r="BA442" i="1"/>
  <c r="AZ442" i="1"/>
  <c r="AY442" i="1"/>
  <c r="AX442" i="1"/>
  <c r="AW442" i="1"/>
  <c r="AT442" i="1" s="1"/>
  <c r="K442" i="1" s="1"/>
  <c r="AV442" i="1"/>
  <c r="AU442" i="1"/>
  <c r="AS442" i="1"/>
  <c r="AR442" i="1"/>
  <c r="M442" i="1" s="1"/>
  <c r="AQ442" i="1"/>
  <c r="AO442" i="1"/>
  <c r="AN442" i="1"/>
  <c r="AP442" i="1" s="1"/>
  <c r="AM442" i="1"/>
  <c r="AL442" i="1"/>
  <c r="AK442" i="1"/>
  <c r="AJ442" i="1"/>
  <c r="AI442" i="1"/>
  <c r="Q442" i="1"/>
  <c r="CD441" i="1"/>
  <c r="BM441" i="1"/>
  <c r="BL441" i="1"/>
  <c r="BK441" i="1"/>
  <c r="BJ441" i="1"/>
  <c r="BI441" i="1"/>
  <c r="BH441" i="1"/>
  <c r="BG441" i="1"/>
  <c r="BF441" i="1"/>
  <c r="BE441" i="1"/>
  <c r="BD441" i="1"/>
  <c r="BC441" i="1"/>
  <c r="BB441" i="1"/>
  <c r="BA441" i="1"/>
  <c r="AZ441" i="1"/>
  <c r="AY441" i="1"/>
  <c r="AX441" i="1"/>
  <c r="AW441" i="1"/>
  <c r="AT441" i="1" s="1"/>
  <c r="K441" i="1" s="1"/>
  <c r="AV441" i="1"/>
  <c r="AU441" i="1"/>
  <c r="AS441" i="1"/>
  <c r="AR441" i="1"/>
  <c r="M441" i="1" s="1"/>
  <c r="AQ441" i="1"/>
  <c r="AO441" i="1"/>
  <c r="AN441" i="1"/>
  <c r="AP441" i="1" s="1"/>
  <c r="AM441" i="1"/>
  <c r="AL441" i="1"/>
  <c r="AK441" i="1"/>
  <c r="AJ441" i="1"/>
  <c r="AI441" i="1"/>
  <c r="Q441" i="1"/>
  <c r="CD440" i="1"/>
  <c r="BM440" i="1"/>
  <c r="BL440" i="1"/>
  <c r="BK440" i="1"/>
  <c r="BJ440" i="1"/>
  <c r="BI440" i="1"/>
  <c r="BH440" i="1"/>
  <c r="BG440" i="1"/>
  <c r="BF440" i="1"/>
  <c r="BE440" i="1"/>
  <c r="BD440" i="1"/>
  <c r="BC440" i="1"/>
  <c r="BB440" i="1"/>
  <c r="BA440" i="1"/>
  <c r="AZ440" i="1"/>
  <c r="AY440" i="1"/>
  <c r="AX440" i="1"/>
  <c r="AW440" i="1"/>
  <c r="AV440" i="1"/>
  <c r="AU440" i="1"/>
  <c r="AS440" i="1"/>
  <c r="AR440" i="1"/>
  <c r="M440" i="1" s="1"/>
  <c r="AQ440" i="1"/>
  <c r="AO440" i="1"/>
  <c r="AN440" i="1"/>
  <c r="AP440" i="1" s="1"/>
  <c r="AM440" i="1"/>
  <c r="AL440" i="1"/>
  <c r="AK440" i="1"/>
  <c r="AJ440" i="1"/>
  <c r="AI440" i="1"/>
  <c r="Q440" i="1"/>
  <c r="CD439" i="1"/>
  <c r="BM439" i="1"/>
  <c r="BL439" i="1"/>
  <c r="BK439" i="1"/>
  <c r="BJ439" i="1"/>
  <c r="BI439" i="1"/>
  <c r="BH439" i="1"/>
  <c r="BG439" i="1"/>
  <c r="BF439" i="1"/>
  <c r="BE439" i="1"/>
  <c r="BD439" i="1"/>
  <c r="BC439" i="1"/>
  <c r="BB439" i="1"/>
  <c r="BA439" i="1"/>
  <c r="AZ439" i="1"/>
  <c r="AY439" i="1"/>
  <c r="AX439" i="1"/>
  <c r="AW439" i="1"/>
  <c r="AT439" i="1" s="1"/>
  <c r="K439" i="1" s="1"/>
  <c r="AV439" i="1"/>
  <c r="AU439" i="1"/>
  <c r="AS439" i="1"/>
  <c r="AR439" i="1"/>
  <c r="M439" i="1" s="1"/>
  <c r="AQ439" i="1"/>
  <c r="AO439" i="1"/>
  <c r="AN439" i="1"/>
  <c r="AP439" i="1" s="1"/>
  <c r="AM439" i="1"/>
  <c r="AL439" i="1"/>
  <c r="AK439" i="1"/>
  <c r="AJ439" i="1"/>
  <c r="AI439" i="1"/>
  <c r="CD438" i="1"/>
  <c r="BM438" i="1"/>
  <c r="BL438" i="1"/>
  <c r="BK438" i="1"/>
  <c r="BJ438" i="1"/>
  <c r="BI438" i="1"/>
  <c r="BH438" i="1"/>
  <c r="BG438" i="1"/>
  <c r="BF438" i="1"/>
  <c r="BE438" i="1"/>
  <c r="BD438" i="1"/>
  <c r="BC438" i="1"/>
  <c r="BB438" i="1"/>
  <c r="BA438" i="1"/>
  <c r="AZ438" i="1"/>
  <c r="AY438" i="1"/>
  <c r="AX438" i="1"/>
  <c r="AW438" i="1"/>
  <c r="AT438" i="1" s="1"/>
  <c r="K438" i="1" s="1"/>
  <c r="AV438" i="1"/>
  <c r="AU438" i="1"/>
  <c r="AS438" i="1"/>
  <c r="AR438" i="1"/>
  <c r="M438" i="1" s="1"/>
  <c r="AQ438" i="1"/>
  <c r="AO438" i="1"/>
  <c r="AN438" i="1"/>
  <c r="AP438" i="1" s="1"/>
  <c r="AM438" i="1"/>
  <c r="AL438" i="1"/>
  <c r="AK438" i="1"/>
  <c r="AJ438" i="1"/>
  <c r="AI438" i="1"/>
  <c r="Q438" i="1"/>
  <c r="BM437" i="1"/>
  <c r="BL437" i="1"/>
  <c r="BK437" i="1"/>
  <c r="BJ437" i="1"/>
  <c r="BI437" i="1"/>
  <c r="BH437" i="1"/>
  <c r="BG437" i="1"/>
  <c r="BF437" i="1"/>
  <c r="BE437" i="1"/>
  <c r="BD437" i="1"/>
  <c r="BC437" i="1"/>
  <c r="BB437" i="1"/>
  <c r="BA437" i="1"/>
  <c r="AZ437" i="1"/>
  <c r="AY437" i="1"/>
  <c r="AX437" i="1"/>
  <c r="AW437" i="1"/>
  <c r="AT437" i="1" s="1"/>
  <c r="K437" i="1" s="1"/>
  <c r="AV437" i="1"/>
  <c r="AU437" i="1"/>
  <c r="AS437" i="1"/>
  <c r="AR437" i="1"/>
  <c r="M437" i="1" s="1"/>
  <c r="AQ437" i="1"/>
  <c r="AO437" i="1"/>
  <c r="AN437" i="1"/>
  <c r="AP437" i="1" s="1"/>
  <c r="AM437" i="1"/>
  <c r="AL437" i="1"/>
  <c r="AK437" i="1"/>
  <c r="AJ437" i="1"/>
  <c r="AI437" i="1"/>
  <c r="AH437" i="1"/>
  <c r="CD436" i="1"/>
  <c r="BM436" i="1"/>
  <c r="BL436" i="1"/>
  <c r="BK436" i="1"/>
  <c r="BJ436" i="1"/>
  <c r="BI436" i="1"/>
  <c r="BH436" i="1"/>
  <c r="BG436" i="1"/>
  <c r="BF436" i="1"/>
  <c r="BE436" i="1"/>
  <c r="BD436" i="1"/>
  <c r="BC436" i="1"/>
  <c r="BB436" i="1"/>
  <c r="BA436" i="1"/>
  <c r="AZ436" i="1"/>
  <c r="AY436" i="1"/>
  <c r="AX436" i="1"/>
  <c r="AW436" i="1"/>
  <c r="AT436" i="1" s="1"/>
  <c r="K436" i="1" s="1"/>
  <c r="AV436" i="1"/>
  <c r="AU436" i="1"/>
  <c r="AS436" i="1"/>
  <c r="AR436" i="1"/>
  <c r="M436" i="1" s="1"/>
  <c r="AQ436" i="1"/>
  <c r="AO436" i="1"/>
  <c r="AN436" i="1"/>
  <c r="AP436" i="1" s="1"/>
  <c r="AM436" i="1"/>
  <c r="AL436" i="1"/>
  <c r="AK436" i="1"/>
  <c r="AJ436" i="1"/>
  <c r="AI436" i="1"/>
  <c r="CD435" i="1"/>
  <c r="BM435" i="1"/>
  <c r="BL435" i="1"/>
  <c r="BK435" i="1"/>
  <c r="BJ435" i="1"/>
  <c r="BI435" i="1"/>
  <c r="BH435" i="1"/>
  <c r="BG435" i="1"/>
  <c r="BF435" i="1"/>
  <c r="BE435" i="1"/>
  <c r="BD435" i="1"/>
  <c r="BC435" i="1"/>
  <c r="BB435" i="1"/>
  <c r="BA435" i="1"/>
  <c r="AZ435" i="1"/>
  <c r="AY435" i="1"/>
  <c r="AX435" i="1"/>
  <c r="AW435" i="1"/>
  <c r="AT435" i="1" s="1"/>
  <c r="K435" i="1" s="1"/>
  <c r="AV435" i="1"/>
  <c r="AU435" i="1"/>
  <c r="AS435" i="1"/>
  <c r="AR435" i="1"/>
  <c r="M435" i="1" s="1"/>
  <c r="AQ435" i="1"/>
  <c r="AO435" i="1"/>
  <c r="AN435" i="1"/>
  <c r="AP435" i="1" s="1"/>
  <c r="AM435" i="1"/>
  <c r="AL435" i="1"/>
  <c r="AK435" i="1"/>
  <c r="AJ435" i="1"/>
  <c r="AI435" i="1"/>
  <c r="CD434" i="1"/>
  <c r="BM434" i="1"/>
  <c r="BL434" i="1"/>
  <c r="BK434" i="1"/>
  <c r="BJ434" i="1"/>
  <c r="BI434" i="1"/>
  <c r="BH434" i="1"/>
  <c r="BG434" i="1"/>
  <c r="BF434" i="1"/>
  <c r="BE434" i="1"/>
  <c r="BD434" i="1"/>
  <c r="BC434" i="1"/>
  <c r="BB434" i="1"/>
  <c r="BA434" i="1"/>
  <c r="AZ434" i="1"/>
  <c r="AY434" i="1"/>
  <c r="AX434" i="1"/>
  <c r="AW434" i="1"/>
  <c r="AT434" i="1" s="1"/>
  <c r="K434" i="1" s="1"/>
  <c r="AV434" i="1"/>
  <c r="AU434" i="1"/>
  <c r="AS434" i="1"/>
  <c r="AR434" i="1"/>
  <c r="M434" i="1" s="1"/>
  <c r="AQ434" i="1"/>
  <c r="AO434" i="1"/>
  <c r="AN434" i="1"/>
  <c r="AP434" i="1" s="1"/>
  <c r="AM434" i="1"/>
  <c r="AL434" i="1"/>
  <c r="AK434" i="1"/>
  <c r="AJ434" i="1"/>
  <c r="AI434" i="1"/>
  <c r="CD433" i="1"/>
  <c r="BM433" i="1"/>
  <c r="BL433" i="1"/>
  <c r="BK433" i="1"/>
  <c r="BJ433" i="1"/>
  <c r="BI433" i="1"/>
  <c r="BH433" i="1"/>
  <c r="BG433" i="1"/>
  <c r="BF433" i="1"/>
  <c r="BE433" i="1"/>
  <c r="BD433" i="1"/>
  <c r="BC433" i="1"/>
  <c r="BB433" i="1"/>
  <c r="BA433" i="1"/>
  <c r="AZ433" i="1"/>
  <c r="AY433" i="1"/>
  <c r="AX433" i="1"/>
  <c r="AW433" i="1"/>
  <c r="AT433" i="1" s="1"/>
  <c r="K433" i="1" s="1"/>
  <c r="AV433" i="1"/>
  <c r="AU433" i="1"/>
  <c r="AS433" i="1"/>
  <c r="AR433" i="1"/>
  <c r="M433" i="1" s="1"/>
  <c r="AQ433" i="1"/>
  <c r="AO433" i="1"/>
  <c r="AN433" i="1"/>
  <c r="AP433" i="1" s="1"/>
  <c r="AM433" i="1"/>
  <c r="AL433" i="1"/>
  <c r="AK433" i="1"/>
  <c r="AJ433" i="1"/>
  <c r="AI433" i="1"/>
  <c r="CD432" i="1"/>
  <c r="BM432" i="1"/>
  <c r="BL432" i="1"/>
  <c r="BK432" i="1"/>
  <c r="BJ432" i="1"/>
  <c r="BI432" i="1"/>
  <c r="BH432" i="1"/>
  <c r="BG432" i="1"/>
  <c r="BF432" i="1"/>
  <c r="BE432" i="1"/>
  <c r="BD432" i="1"/>
  <c r="BC432" i="1"/>
  <c r="BB432" i="1"/>
  <c r="BA432" i="1"/>
  <c r="AZ432" i="1"/>
  <c r="AY432" i="1"/>
  <c r="AX432" i="1"/>
  <c r="AW432" i="1"/>
  <c r="AT432" i="1" s="1"/>
  <c r="K432" i="1" s="1"/>
  <c r="AV432" i="1"/>
  <c r="AU432" i="1"/>
  <c r="AS432" i="1"/>
  <c r="AR432" i="1"/>
  <c r="M432" i="1" s="1"/>
  <c r="AQ432" i="1"/>
  <c r="AO432" i="1"/>
  <c r="AN432" i="1"/>
  <c r="AP432" i="1" s="1"/>
  <c r="AM432" i="1"/>
  <c r="AL432" i="1"/>
  <c r="AK432" i="1"/>
  <c r="AJ432" i="1"/>
  <c r="AI432" i="1"/>
  <c r="CD431" i="1"/>
  <c r="BM431" i="1"/>
  <c r="BL431" i="1"/>
  <c r="BK431" i="1"/>
  <c r="BJ431" i="1"/>
  <c r="BI431" i="1"/>
  <c r="BH431" i="1"/>
  <c r="BG431" i="1"/>
  <c r="BF431" i="1"/>
  <c r="BE431" i="1"/>
  <c r="BD431" i="1"/>
  <c r="BC431" i="1"/>
  <c r="BB431" i="1"/>
  <c r="BA431" i="1"/>
  <c r="AZ431" i="1"/>
  <c r="AY431" i="1"/>
  <c r="AX431" i="1"/>
  <c r="AW431" i="1"/>
  <c r="AT431" i="1" s="1"/>
  <c r="K431" i="1" s="1"/>
  <c r="AV431" i="1"/>
  <c r="AU431" i="1"/>
  <c r="AS431" i="1"/>
  <c r="AR431" i="1"/>
  <c r="M431" i="1" s="1"/>
  <c r="AQ431" i="1"/>
  <c r="AO431" i="1"/>
  <c r="AN431" i="1"/>
  <c r="AP431" i="1" s="1"/>
  <c r="AM431" i="1"/>
  <c r="AL431" i="1"/>
  <c r="AK431" i="1"/>
  <c r="AJ431" i="1"/>
  <c r="AI431" i="1"/>
  <c r="CD430" i="1"/>
  <c r="BM430" i="1"/>
  <c r="BL430" i="1"/>
  <c r="BK430" i="1"/>
  <c r="BJ430" i="1"/>
  <c r="BI430" i="1"/>
  <c r="BH430" i="1"/>
  <c r="BG430" i="1"/>
  <c r="BF430" i="1"/>
  <c r="BE430" i="1"/>
  <c r="BD430" i="1"/>
  <c r="BC430" i="1"/>
  <c r="BB430" i="1"/>
  <c r="BA430" i="1"/>
  <c r="AZ430" i="1"/>
  <c r="AY430" i="1"/>
  <c r="AX430" i="1"/>
  <c r="AW430" i="1"/>
  <c r="AT430" i="1" s="1"/>
  <c r="K430" i="1" s="1"/>
  <c r="AV430" i="1"/>
  <c r="AU430" i="1"/>
  <c r="AS430" i="1"/>
  <c r="AR430" i="1"/>
  <c r="M430" i="1" s="1"/>
  <c r="AQ430" i="1"/>
  <c r="AO430" i="1"/>
  <c r="AN430" i="1"/>
  <c r="AP430" i="1" s="1"/>
  <c r="AM430" i="1"/>
  <c r="AL430" i="1"/>
  <c r="AK430" i="1"/>
  <c r="AJ430" i="1"/>
  <c r="AI430" i="1"/>
  <c r="BM429" i="1"/>
  <c r="BL429" i="1"/>
  <c r="BK429" i="1"/>
  <c r="BJ429" i="1"/>
  <c r="BI429" i="1"/>
  <c r="BH429" i="1"/>
  <c r="BG429" i="1"/>
  <c r="BF429" i="1"/>
  <c r="BE429" i="1"/>
  <c r="BD429" i="1"/>
  <c r="BC429" i="1"/>
  <c r="BB429" i="1"/>
  <c r="BA429" i="1"/>
  <c r="AZ429" i="1"/>
  <c r="AY429" i="1"/>
  <c r="AX429" i="1"/>
  <c r="AW429" i="1"/>
  <c r="AT429" i="1" s="1"/>
  <c r="K429" i="1" s="1"/>
  <c r="AV429" i="1"/>
  <c r="AU429" i="1"/>
  <c r="AS429" i="1"/>
  <c r="AR429" i="1"/>
  <c r="M429" i="1" s="1"/>
  <c r="AQ429" i="1"/>
  <c r="AO429" i="1"/>
  <c r="AN429" i="1"/>
  <c r="AP429" i="1" s="1"/>
  <c r="AM429" i="1"/>
  <c r="AL429" i="1"/>
  <c r="AK429" i="1"/>
  <c r="AJ429" i="1"/>
  <c r="AI429" i="1"/>
  <c r="BM428" i="1"/>
  <c r="BL428" i="1"/>
  <c r="BK428" i="1"/>
  <c r="BJ428" i="1"/>
  <c r="BI428" i="1"/>
  <c r="BH428" i="1"/>
  <c r="BG428" i="1"/>
  <c r="BF428" i="1"/>
  <c r="BE428" i="1"/>
  <c r="BD428" i="1"/>
  <c r="BC428" i="1"/>
  <c r="BB428" i="1"/>
  <c r="BA428" i="1"/>
  <c r="AZ428" i="1"/>
  <c r="AY428" i="1"/>
  <c r="AX428" i="1"/>
  <c r="AW428" i="1"/>
  <c r="AT428" i="1" s="1"/>
  <c r="K428" i="1" s="1"/>
  <c r="AV428" i="1"/>
  <c r="AU428" i="1"/>
  <c r="AS428" i="1"/>
  <c r="AR428" i="1"/>
  <c r="M428" i="1" s="1"/>
  <c r="AQ428" i="1"/>
  <c r="AO428" i="1"/>
  <c r="AN428" i="1"/>
  <c r="AP428" i="1" s="1"/>
  <c r="AM428" i="1"/>
  <c r="AL428" i="1"/>
  <c r="AK428" i="1"/>
  <c r="AJ428" i="1"/>
  <c r="AI428" i="1"/>
  <c r="BM427" i="1"/>
  <c r="BL427" i="1"/>
  <c r="BK427" i="1"/>
  <c r="BJ427" i="1"/>
  <c r="BI427" i="1"/>
  <c r="BH427" i="1"/>
  <c r="BG427" i="1"/>
  <c r="BF427" i="1"/>
  <c r="BE427" i="1"/>
  <c r="BD427" i="1"/>
  <c r="BC427" i="1"/>
  <c r="BB427" i="1"/>
  <c r="BA427" i="1"/>
  <c r="AZ427" i="1"/>
  <c r="AY427" i="1"/>
  <c r="AX427" i="1"/>
  <c r="AW427" i="1"/>
  <c r="AT427" i="1" s="1"/>
  <c r="K427" i="1" s="1"/>
  <c r="AV427" i="1"/>
  <c r="AU427" i="1"/>
  <c r="AS427" i="1"/>
  <c r="AR427" i="1"/>
  <c r="M427" i="1" s="1"/>
  <c r="AQ427" i="1"/>
  <c r="AO427" i="1"/>
  <c r="AN427" i="1"/>
  <c r="AP427" i="1" s="1"/>
  <c r="AM427" i="1"/>
  <c r="AL427" i="1"/>
  <c r="AK427" i="1"/>
  <c r="AJ427" i="1"/>
  <c r="AI427" i="1"/>
  <c r="BM426" i="1"/>
  <c r="BL426" i="1"/>
  <c r="BK426" i="1"/>
  <c r="BJ426" i="1"/>
  <c r="BI426" i="1"/>
  <c r="BH426" i="1"/>
  <c r="BG426" i="1"/>
  <c r="BF426" i="1"/>
  <c r="BE426" i="1"/>
  <c r="BD426" i="1"/>
  <c r="BC426" i="1"/>
  <c r="BB426" i="1"/>
  <c r="BA426" i="1"/>
  <c r="AZ426" i="1"/>
  <c r="AY426" i="1"/>
  <c r="AX426" i="1"/>
  <c r="AW426" i="1"/>
  <c r="AT426" i="1" s="1"/>
  <c r="K426" i="1" s="1"/>
  <c r="AV426" i="1"/>
  <c r="AU426" i="1"/>
  <c r="AS426" i="1"/>
  <c r="AR426" i="1"/>
  <c r="M426" i="1" s="1"/>
  <c r="AQ426" i="1"/>
  <c r="AO426" i="1"/>
  <c r="AN426" i="1"/>
  <c r="AP426" i="1" s="1"/>
  <c r="AM426" i="1"/>
  <c r="AL426" i="1"/>
  <c r="AK426" i="1"/>
  <c r="AJ426" i="1"/>
  <c r="AI426" i="1"/>
  <c r="BM425" i="1"/>
  <c r="BL425" i="1"/>
  <c r="BK425" i="1"/>
  <c r="BJ425" i="1"/>
  <c r="BI425" i="1"/>
  <c r="BH425" i="1"/>
  <c r="BG425" i="1"/>
  <c r="BF425" i="1"/>
  <c r="BE425" i="1"/>
  <c r="BD425" i="1"/>
  <c r="BC425" i="1"/>
  <c r="BB425" i="1"/>
  <c r="BA425" i="1"/>
  <c r="AZ425" i="1"/>
  <c r="AY425" i="1"/>
  <c r="AX425" i="1"/>
  <c r="AW425" i="1"/>
  <c r="AT425" i="1" s="1"/>
  <c r="K425" i="1" s="1"/>
  <c r="AV425" i="1"/>
  <c r="AU425" i="1"/>
  <c r="AS425" i="1"/>
  <c r="AR425" i="1"/>
  <c r="M425" i="1" s="1"/>
  <c r="AQ425" i="1"/>
  <c r="AO425" i="1"/>
  <c r="AN425" i="1"/>
  <c r="AP425" i="1" s="1"/>
  <c r="AM425" i="1"/>
  <c r="AL425" i="1"/>
  <c r="AK425" i="1"/>
  <c r="AJ425" i="1"/>
  <c r="AI425" i="1"/>
  <c r="BM424" i="1"/>
  <c r="BL424" i="1"/>
  <c r="BK424" i="1"/>
  <c r="BJ424" i="1"/>
  <c r="BI424" i="1"/>
  <c r="BH424" i="1"/>
  <c r="BG424" i="1"/>
  <c r="BF424" i="1"/>
  <c r="BE424" i="1"/>
  <c r="BD424" i="1"/>
  <c r="BC424" i="1"/>
  <c r="BB424" i="1"/>
  <c r="BA424" i="1"/>
  <c r="AZ424" i="1"/>
  <c r="AY424" i="1"/>
  <c r="AX424" i="1"/>
  <c r="AW424" i="1"/>
  <c r="AV424" i="1"/>
  <c r="AU424" i="1"/>
  <c r="AS424" i="1"/>
  <c r="AR424" i="1"/>
  <c r="M424" i="1" s="1"/>
  <c r="AQ424" i="1"/>
  <c r="AO424" i="1"/>
  <c r="AN424" i="1"/>
  <c r="AP424" i="1" s="1"/>
  <c r="AM424" i="1"/>
  <c r="AL424" i="1"/>
  <c r="AK424" i="1"/>
  <c r="AJ424" i="1"/>
  <c r="AI424" i="1"/>
  <c r="AH424" i="1"/>
  <c r="BM423" i="1"/>
  <c r="BL423" i="1"/>
  <c r="BK423" i="1"/>
  <c r="BJ423" i="1"/>
  <c r="BI423" i="1"/>
  <c r="BH423" i="1"/>
  <c r="BG423" i="1"/>
  <c r="BF423" i="1"/>
  <c r="BE423" i="1"/>
  <c r="BD423" i="1"/>
  <c r="BC423" i="1"/>
  <c r="BB423" i="1"/>
  <c r="BA423" i="1"/>
  <c r="AZ423" i="1"/>
  <c r="AY423" i="1"/>
  <c r="AX423" i="1"/>
  <c r="AW423" i="1"/>
  <c r="AT423" i="1" s="1"/>
  <c r="K423" i="1" s="1"/>
  <c r="AV423" i="1"/>
  <c r="AU423" i="1"/>
  <c r="AS423" i="1"/>
  <c r="AR423" i="1"/>
  <c r="M423" i="1" s="1"/>
  <c r="AQ423" i="1"/>
  <c r="AO423" i="1"/>
  <c r="AN423" i="1"/>
  <c r="AP423" i="1" s="1"/>
  <c r="AM423" i="1"/>
  <c r="AL423" i="1"/>
  <c r="AK423" i="1"/>
  <c r="AJ423" i="1"/>
  <c r="AI423" i="1"/>
  <c r="AH423" i="1"/>
  <c r="CD422" i="1"/>
  <c r="BM422" i="1"/>
  <c r="BL422" i="1"/>
  <c r="BK422" i="1"/>
  <c r="BJ422" i="1"/>
  <c r="BI422" i="1"/>
  <c r="BH422" i="1"/>
  <c r="BG422" i="1"/>
  <c r="BF422" i="1"/>
  <c r="BE422" i="1"/>
  <c r="BD422" i="1"/>
  <c r="BC422" i="1"/>
  <c r="BB422" i="1"/>
  <c r="BA422" i="1"/>
  <c r="AZ422" i="1"/>
  <c r="AY422" i="1"/>
  <c r="AX422" i="1"/>
  <c r="AW422" i="1"/>
  <c r="AT422" i="1" s="1"/>
  <c r="K422" i="1" s="1"/>
  <c r="AV422" i="1"/>
  <c r="AU422" i="1"/>
  <c r="AS422" i="1"/>
  <c r="AR422" i="1"/>
  <c r="M422" i="1" s="1"/>
  <c r="AQ422" i="1"/>
  <c r="AO422" i="1"/>
  <c r="AN422" i="1"/>
  <c r="AP422" i="1" s="1"/>
  <c r="AM422" i="1"/>
  <c r="AL422" i="1"/>
  <c r="AK422" i="1"/>
  <c r="AJ422" i="1"/>
  <c r="AI422" i="1"/>
  <c r="BM421" i="1"/>
  <c r="BL421" i="1"/>
  <c r="BK421" i="1"/>
  <c r="BJ421" i="1"/>
  <c r="BI421" i="1"/>
  <c r="BH421" i="1"/>
  <c r="BG421" i="1"/>
  <c r="BF421" i="1"/>
  <c r="BE421" i="1"/>
  <c r="BD421" i="1"/>
  <c r="BC421" i="1"/>
  <c r="BB421" i="1"/>
  <c r="BA421" i="1"/>
  <c r="AZ421" i="1"/>
  <c r="AY421" i="1"/>
  <c r="AX421" i="1"/>
  <c r="AW421" i="1"/>
  <c r="AT421" i="1" s="1"/>
  <c r="K421" i="1" s="1"/>
  <c r="AV421" i="1"/>
  <c r="AU421" i="1"/>
  <c r="AS421" i="1"/>
  <c r="AR421" i="1"/>
  <c r="M421" i="1" s="1"/>
  <c r="AQ421" i="1"/>
  <c r="AO421" i="1"/>
  <c r="AN421" i="1"/>
  <c r="AP421" i="1" s="1"/>
  <c r="AM421" i="1"/>
  <c r="AL421" i="1"/>
  <c r="AK421" i="1"/>
  <c r="AJ421" i="1"/>
  <c r="AI421" i="1"/>
  <c r="AH421" i="1"/>
  <c r="CD420" i="1"/>
  <c r="BM420" i="1"/>
  <c r="BL420" i="1"/>
  <c r="BK420" i="1"/>
  <c r="BJ420" i="1"/>
  <c r="BI420" i="1"/>
  <c r="BH420" i="1"/>
  <c r="BG420" i="1"/>
  <c r="BF420" i="1"/>
  <c r="BE420" i="1"/>
  <c r="BD420" i="1"/>
  <c r="BC420" i="1"/>
  <c r="BB420" i="1"/>
  <c r="BA420" i="1"/>
  <c r="AZ420" i="1"/>
  <c r="AY420" i="1"/>
  <c r="AX420" i="1"/>
  <c r="AW420" i="1"/>
  <c r="AT420" i="1" s="1"/>
  <c r="K420" i="1" s="1"/>
  <c r="AV420" i="1"/>
  <c r="AU420" i="1"/>
  <c r="AS420" i="1"/>
  <c r="AR420" i="1"/>
  <c r="M420" i="1" s="1"/>
  <c r="AQ420" i="1"/>
  <c r="AO420" i="1"/>
  <c r="AN420" i="1"/>
  <c r="AP420" i="1" s="1"/>
  <c r="AM420" i="1"/>
  <c r="AL420" i="1"/>
  <c r="AK420" i="1"/>
  <c r="AJ420" i="1"/>
  <c r="AI420" i="1"/>
  <c r="AH420" i="1"/>
  <c r="Q420" i="1"/>
  <c r="CD419" i="1"/>
  <c r="BM419" i="1"/>
  <c r="BL419" i="1"/>
  <c r="BK419" i="1"/>
  <c r="BJ419" i="1"/>
  <c r="BI419" i="1"/>
  <c r="BH419" i="1"/>
  <c r="BG419" i="1"/>
  <c r="BF419" i="1"/>
  <c r="BE419" i="1"/>
  <c r="BD419" i="1"/>
  <c r="BC419" i="1"/>
  <c r="BB419" i="1"/>
  <c r="BA419" i="1"/>
  <c r="AZ419" i="1"/>
  <c r="AY419" i="1"/>
  <c r="AX419" i="1"/>
  <c r="AW419" i="1"/>
  <c r="AT419" i="1" s="1"/>
  <c r="K419" i="1" s="1"/>
  <c r="AV419" i="1"/>
  <c r="AU419" i="1"/>
  <c r="AS419" i="1"/>
  <c r="AR419" i="1"/>
  <c r="M419" i="1" s="1"/>
  <c r="AQ419" i="1"/>
  <c r="AO419" i="1"/>
  <c r="AN419" i="1"/>
  <c r="AP419" i="1" s="1"/>
  <c r="AM419" i="1"/>
  <c r="AL419" i="1"/>
  <c r="AK419" i="1"/>
  <c r="AJ419" i="1"/>
  <c r="AI419" i="1"/>
  <c r="AM418" i="1"/>
  <c r="AK418" i="1"/>
  <c r="AI418" i="1"/>
  <c r="M418" i="1"/>
  <c r="AG418" i="1" s="1"/>
  <c r="AM417" i="1"/>
  <c r="AK417" i="1"/>
  <c r="AI417" i="1"/>
  <c r="M417" i="1"/>
  <c r="AG417" i="1" s="1"/>
  <c r="CD416" i="1"/>
  <c r="BM416" i="1"/>
  <c r="BL416" i="1"/>
  <c r="BK416" i="1"/>
  <c r="BJ416" i="1"/>
  <c r="BI416" i="1"/>
  <c r="BH416" i="1"/>
  <c r="BG416" i="1"/>
  <c r="BF416" i="1"/>
  <c r="BE416" i="1"/>
  <c r="BD416" i="1"/>
  <c r="BC416" i="1"/>
  <c r="BB416" i="1"/>
  <c r="BA416" i="1"/>
  <c r="AZ416" i="1"/>
  <c r="AY416" i="1"/>
  <c r="AX416" i="1"/>
  <c r="AW416" i="1"/>
  <c r="AT416" i="1" s="1"/>
  <c r="K416" i="1" s="1"/>
  <c r="AV416" i="1"/>
  <c r="AU416" i="1"/>
  <c r="AS416" i="1"/>
  <c r="AR416" i="1"/>
  <c r="M416" i="1" s="1"/>
  <c r="AQ416" i="1"/>
  <c r="AO416" i="1"/>
  <c r="AN416" i="1"/>
  <c r="AP416" i="1" s="1"/>
  <c r="AM416" i="1"/>
  <c r="AL416" i="1"/>
  <c r="AK416" i="1"/>
  <c r="AJ416" i="1"/>
  <c r="AI416" i="1"/>
  <c r="AH416" i="1"/>
  <c r="BM415" i="1"/>
  <c r="BL415" i="1"/>
  <c r="BK415" i="1"/>
  <c r="BJ415" i="1"/>
  <c r="BI415" i="1"/>
  <c r="BH415" i="1"/>
  <c r="BG415" i="1"/>
  <c r="BF415" i="1"/>
  <c r="BE415" i="1"/>
  <c r="BD415" i="1"/>
  <c r="BC415" i="1"/>
  <c r="BB415" i="1"/>
  <c r="BA415" i="1"/>
  <c r="AZ415" i="1"/>
  <c r="AY415" i="1"/>
  <c r="AX415" i="1"/>
  <c r="AW415" i="1"/>
  <c r="AT415" i="1" s="1"/>
  <c r="K415" i="1" s="1"/>
  <c r="AV415" i="1"/>
  <c r="AU415" i="1"/>
  <c r="AS415" i="1"/>
  <c r="AR415" i="1"/>
  <c r="M415" i="1" s="1"/>
  <c r="AQ415" i="1"/>
  <c r="AO415" i="1"/>
  <c r="AN415" i="1"/>
  <c r="AP415" i="1" s="1"/>
  <c r="AM415" i="1"/>
  <c r="AL415" i="1"/>
  <c r="AK415" i="1"/>
  <c r="AJ415" i="1"/>
  <c r="AI415" i="1"/>
  <c r="CD414" i="1"/>
  <c r="BM414" i="1"/>
  <c r="BL414" i="1"/>
  <c r="BK414" i="1"/>
  <c r="BJ414" i="1"/>
  <c r="BI414" i="1"/>
  <c r="BH414" i="1"/>
  <c r="BG414" i="1"/>
  <c r="BF414" i="1"/>
  <c r="BE414" i="1"/>
  <c r="BD414" i="1"/>
  <c r="BC414" i="1"/>
  <c r="BB414" i="1"/>
  <c r="BA414" i="1"/>
  <c r="AZ414" i="1"/>
  <c r="AY414" i="1"/>
  <c r="AX414" i="1"/>
  <c r="AW414" i="1"/>
  <c r="AT414" i="1" s="1"/>
  <c r="K414" i="1" s="1"/>
  <c r="AV414" i="1"/>
  <c r="AU414" i="1"/>
  <c r="AS414" i="1"/>
  <c r="AR414" i="1"/>
  <c r="M414" i="1" s="1"/>
  <c r="AQ414" i="1"/>
  <c r="AO414" i="1"/>
  <c r="AN414" i="1"/>
  <c r="AP414" i="1" s="1"/>
  <c r="AM414" i="1"/>
  <c r="AL414" i="1"/>
  <c r="AK414" i="1"/>
  <c r="AJ414" i="1"/>
  <c r="AI414" i="1"/>
  <c r="AH414" i="1"/>
  <c r="CD413" i="1"/>
  <c r="BM413" i="1"/>
  <c r="BL413" i="1"/>
  <c r="BK413" i="1"/>
  <c r="BJ413" i="1"/>
  <c r="BI413" i="1"/>
  <c r="BH413" i="1"/>
  <c r="BG413" i="1"/>
  <c r="BF413" i="1"/>
  <c r="BE413" i="1"/>
  <c r="BD413" i="1"/>
  <c r="BC413" i="1"/>
  <c r="BB413" i="1"/>
  <c r="BA413" i="1"/>
  <c r="AZ413" i="1"/>
  <c r="AY413" i="1"/>
  <c r="AX413" i="1"/>
  <c r="AW413" i="1"/>
  <c r="AT413" i="1" s="1"/>
  <c r="K413" i="1" s="1"/>
  <c r="AV413" i="1"/>
  <c r="AU413" i="1"/>
  <c r="AS413" i="1"/>
  <c r="AR413" i="1"/>
  <c r="M413" i="1" s="1"/>
  <c r="AQ413" i="1"/>
  <c r="AO413" i="1"/>
  <c r="AN413" i="1"/>
  <c r="AP413" i="1" s="1"/>
  <c r="AM413" i="1"/>
  <c r="AL413" i="1"/>
  <c r="AK413" i="1"/>
  <c r="AJ413" i="1"/>
  <c r="AI413" i="1"/>
  <c r="AH413" i="1"/>
  <c r="CD412" i="1"/>
  <c r="BM412" i="1"/>
  <c r="BL412" i="1"/>
  <c r="BK412" i="1"/>
  <c r="BJ412" i="1"/>
  <c r="BI412" i="1"/>
  <c r="BH412" i="1"/>
  <c r="BG412" i="1"/>
  <c r="BF412" i="1"/>
  <c r="BE412" i="1"/>
  <c r="BD412" i="1"/>
  <c r="BC412" i="1"/>
  <c r="BB412" i="1"/>
  <c r="BA412" i="1"/>
  <c r="AZ412" i="1"/>
  <c r="AY412" i="1"/>
  <c r="AX412" i="1"/>
  <c r="AW412" i="1"/>
  <c r="AT412" i="1" s="1"/>
  <c r="K412" i="1" s="1"/>
  <c r="AV412" i="1"/>
  <c r="AU412" i="1"/>
  <c r="AS412" i="1"/>
  <c r="AR412" i="1"/>
  <c r="M412" i="1" s="1"/>
  <c r="AQ412" i="1"/>
  <c r="AO412" i="1"/>
  <c r="AN412" i="1"/>
  <c r="AP412" i="1" s="1"/>
  <c r="AM412" i="1"/>
  <c r="AL412" i="1"/>
  <c r="AK412" i="1"/>
  <c r="AJ412" i="1"/>
  <c r="AI412" i="1"/>
  <c r="BM411" i="1"/>
  <c r="BL411" i="1"/>
  <c r="BK411" i="1"/>
  <c r="BJ411" i="1"/>
  <c r="BI411" i="1"/>
  <c r="BH411" i="1"/>
  <c r="BG411" i="1"/>
  <c r="BF411" i="1"/>
  <c r="BE411" i="1"/>
  <c r="BD411" i="1"/>
  <c r="BC411" i="1"/>
  <c r="BB411" i="1"/>
  <c r="BA411" i="1"/>
  <c r="AZ411" i="1"/>
  <c r="AY411" i="1"/>
  <c r="AX411" i="1"/>
  <c r="AW411" i="1"/>
  <c r="AT411" i="1" s="1"/>
  <c r="K411" i="1" s="1"/>
  <c r="AV411" i="1"/>
  <c r="AU411" i="1"/>
  <c r="AS411" i="1"/>
  <c r="AR411" i="1"/>
  <c r="M411" i="1" s="1"/>
  <c r="AQ411" i="1"/>
  <c r="AO411" i="1"/>
  <c r="AN411" i="1"/>
  <c r="AP411" i="1" s="1"/>
  <c r="AM411" i="1"/>
  <c r="AL411" i="1"/>
  <c r="AK411" i="1"/>
  <c r="AJ411" i="1"/>
  <c r="AI411" i="1"/>
  <c r="AH411" i="1"/>
  <c r="CD410" i="1"/>
  <c r="BM410" i="1"/>
  <c r="BL410" i="1"/>
  <c r="BK410" i="1"/>
  <c r="BJ410" i="1"/>
  <c r="BI410" i="1"/>
  <c r="BH410" i="1"/>
  <c r="BG410" i="1"/>
  <c r="BF410" i="1"/>
  <c r="BE410" i="1"/>
  <c r="BD410" i="1"/>
  <c r="BC410" i="1"/>
  <c r="BB410" i="1"/>
  <c r="BA410" i="1"/>
  <c r="AZ410" i="1"/>
  <c r="AY410" i="1"/>
  <c r="AX410" i="1"/>
  <c r="AW410" i="1"/>
  <c r="AT410" i="1" s="1"/>
  <c r="K410" i="1" s="1"/>
  <c r="AV410" i="1"/>
  <c r="AU410" i="1"/>
  <c r="AS410" i="1"/>
  <c r="AR410" i="1"/>
  <c r="M410" i="1" s="1"/>
  <c r="AQ410" i="1"/>
  <c r="AO410" i="1"/>
  <c r="AN410" i="1"/>
  <c r="AP410" i="1" s="1"/>
  <c r="AM410" i="1"/>
  <c r="AL410" i="1"/>
  <c r="AK410" i="1"/>
  <c r="AJ410" i="1"/>
  <c r="AI410" i="1"/>
  <c r="CD409" i="1"/>
  <c r="BM409" i="1"/>
  <c r="BL409" i="1"/>
  <c r="BK409" i="1"/>
  <c r="BJ409" i="1"/>
  <c r="BI409" i="1"/>
  <c r="BH409" i="1"/>
  <c r="BG409" i="1"/>
  <c r="BF409" i="1"/>
  <c r="BE409" i="1"/>
  <c r="BD409" i="1"/>
  <c r="BC409" i="1"/>
  <c r="BB409" i="1"/>
  <c r="BA409" i="1"/>
  <c r="AZ409" i="1"/>
  <c r="AY409" i="1"/>
  <c r="AX409" i="1"/>
  <c r="AW409" i="1"/>
  <c r="AT409" i="1" s="1"/>
  <c r="AV409" i="1"/>
  <c r="AU409" i="1"/>
  <c r="AS409" i="1"/>
  <c r="AR409" i="1"/>
  <c r="M409" i="1" s="1"/>
  <c r="AG409" i="1" s="1"/>
  <c r="AQ409" i="1"/>
  <c r="AO409" i="1"/>
  <c r="AN409" i="1"/>
  <c r="AP409" i="1" s="1"/>
  <c r="AM409" i="1"/>
  <c r="AL409" i="1"/>
  <c r="AK409" i="1"/>
  <c r="AJ409" i="1"/>
  <c r="AI409" i="1"/>
  <c r="CD408" i="1"/>
  <c r="BM408" i="1"/>
  <c r="BL408" i="1"/>
  <c r="BK408" i="1"/>
  <c r="BJ408" i="1"/>
  <c r="BI408" i="1"/>
  <c r="BH408" i="1"/>
  <c r="BG408" i="1"/>
  <c r="BF408" i="1"/>
  <c r="BE408" i="1"/>
  <c r="BD408" i="1"/>
  <c r="BC408" i="1"/>
  <c r="BB408" i="1"/>
  <c r="BA408" i="1"/>
  <c r="AZ408" i="1"/>
  <c r="AY408" i="1"/>
  <c r="AX408" i="1"/>
  <c r="AW408" i="1"/>
  <c r="AT408" i="1" s="1"/>
  <c r="K408" i="1" s="1"/>
  <c r="AV408" i="1"/>
  <c r="AU408" i="1"/>
  <c r="AS408" i="1"/>
  <c r="AR408" i="1"/>
  <c r="M408" i="1" s="1"/>
  <c r="AQ408" i="1"/>
  <c r="AO408" i="1"/>
  <c r="AN408" i="1"/>
  <c r="AP408" i="1" s="1"/>
  <c r="AM408" i="1"/>
  <c r="AL408" i="1"/>
  <c r="AK408" i="1"/>
  <c r="AJ408" i="1"/>
  <c r="AI408" i="1"/>
  <c r="CD407" i="1"/>
  <c r="BM407" i="1"/>
  <c r="BL407" i="1"/>
  <c r="BK407" i="1"/>
  <c r="BJ407" i="1"/>
  <c r="BI407" i="1"/>
  <c r="BH407" i="1"/>
  <c r="BG407" i="1"/>
  <c r="BF407" i="1"/>
  <c r="BE407" i="1"/>
  <c r="BD407" i="1"/>
  <c r="BC407" i="1"/>
  <c r="BB407" i="1"/>
  <c r="BA407" i="1"/>
  <c r="AZ407" i="1"/>
  <c r="AY407" i="1"/>
  <c r="AX407" i="1"/>
  <c r="AW407" i="1"/>
  <c r="AT407" i="1" s="1"/>
  <c r="K407" i="1" s="1"/>
  <c r="AV407" i="1"/>
  <c r="AU407" i="1"/>
  <c r="AS407" i="1"/>
  <c r="AR407" i="1"/>
  <c r="M407" i="1" s="1"/>
  <c r="AQ407" i="1"/>
  <c r="AO407" i="1"/>
  <c r="AN407" i="1"/>
  <c r="AP407" i="1" s="1"/>
  <c r="AM407" i="1"/>
  <c r="AL407" i="1"/>
  <c r="AK407" i="1"/>
  <c r="AJ407" i="1"/>
  <c r="AI407" i="1"/>
  <c r="CD406" i="1"/>
  <c r="BM406" i="1"/>
  <c r="BL406" i="1"/>
  <c r="BK406" i="1"/>
  <c r="BJ406" i="1"/>
  <c r="BI406" i="1"/>
  <c r="BH406" i="1"/>
  <c r="BG406" i="1"/>
  <c r="BF406" i="1"/>
  <c r="BE406" i="1"/>
  <c r="BD406" i="1"/>
  <c r="BC406" i="1"/>
  <c r="BB406" i="1"/>
  <c r="BA406" i="1"/>
  <c r="AZ406" i="1"/>
  <c r="AY406" i="1"/>
  <c r="AX406" i="1"/>
  <c r="AW406" i="1"/>
  <c r="AT406" i="1" s="1"/>
  <c r="K406" i="1" s="1"/>
  <c r="AV406" i="1"/>
  <c r="AU406" i="1"/>
  <c r="AS406" i="1"/>
  <c r="AR406" i="1"/>
  <c r="M406" i="1" s="1"/>
  <c r="AQ406" i="1"/>
  <c r="AO406" i="1"/>
  <c r="AN406" i="1"/>
  <c r="AP406" i="1" s="1"/>
  <c r="AM406" i="1"/>
  <c r="AL406" i="1"/>
  <c r="AK406" i="1"/>
  <c r="AJ406" i="1"/>
  <c r="AI406" i="1"/>
  <c r="CD405" i="1"/>
  <c r="BM405" i="1"/>
  <c r="BL405" i="1"/>
  <c r="BK405" i="1"/>
  <c r="BJ405" i="1"/>
  <c r="BI405" i="1"/>
  <c r="BH405" i="1"/>
  <c r="BG405" i="1"/>
  <c r="BF405" i="1"/>
  <c r="BE405" i="1"/>
  <c r="BD405" i="1"/>
  <c r="BC405" i="1"/>
  <c r="BB405" i="1"/>
  <c r="BA405" i="1"/>
  <c r="AZ405" i="1"/>
  <c r="AY405" i="1"/>
  <c r="AX405" i="1"/>
  <c r="AW405" i="1"/>
  <c r="AT405" i="1" s="1"/>
  <c r="K405" i="1" s="1"/>
  <c r="AV405" i="1"/>
  <c r="AU405" i="1"/>
  <c r="AS405" i="1"/>
  <c r="AR405" i="1"/>
  <c r="M405" i="1" s="1"/>
  <c r="AQ405" i="1"/>
  <c r="AO405" i="1"/>
  <c r="AN405" i="1"/>
  <c r="AP405" i="1" s="1"/>
  <c r="AM405" i="1"/>
  <c r="AL405" i="1"/>
  <c r="AK405" i="1"/>
  <c r="AJ405" i="1"/>
  <c r="AI405" i="1"/>
  <c r="CD404" i="1"/>
  <c r="BM404" i="1"/>
  <c r="BL404" i="1"/>
  <c r="BK404" i="1"/>
  <c r="BJ404" i="1"/>
  <c r="BI404" i="1"/>
  <c r="BH404" i="1"/>
  <c r="BG404" i="1"/>
  <c r="BF404" i="1"/>
  <c r="BE404" i="1"/>
  <c r="BD404" i="1"/>
  <c r="BC404" i="1"/>
  <c r="BB404" i="1"/>
  <c r="BA404" i="1"/>
  <c r="AZ404" i="1"/>
  <c r="AY404" i="1"/>
  <c r="AX404" i="1"/>
  <c r="AW404" i="1"/>
  <c r="AT404" i="1" s="1"/>
  <c r="K404" i="1" s="1"/>
  <c r="AV404" i="1"/>
  <c r="AU404" i="1"/>
  <c r="AS404" i="1"/>
  <c r="AR404" i="1"/>
  <c r="M404" i="1" s="1"/>
  <c r="AQ404" i="1"/>
  <c r="AO404" i="1"/>
  <c r="AN404" i="1"/>
  <c r="AP404" i="1" s="1"/>
  <c r="AM404" i="1"/>
  <c r="AL404" i="1"/>
  <c r="AK404" i="1"/>
  <c r="AJ404" i="1"/>
  <c r="AI404" i="1"/>
  <c r="CD403" i="1"/>
  <c r="BM403" i="1"/>
  <c r="BL403" i="1"/>
  <c r="BK403" i="1"/>
  <c r="BJ403" i="1"/>
  <c r="BI403" i="1"/>
  <c r="BH403" i="1"/>
  <c r="BG403" i="1"/>
  <c r="BF403" i="1"/>
  <c r="BE403" i="1"/>
  <c r="BD403" i="1"/>
  <c r="BC403" i="1"/>
  <c r="BB403" i="1"/>
  <c r="BA403" i="1"/>
  <c r="AZ403" i="1"/>
  <c r="AY403" i="1"/>
  <c r="AX403" i="1"/>
  <c r="AW403" i="1"/>
  <c r="AT403" i="1" s="1"/>
  <c r="K403" i="1" s="1"/>
  <c r="AV403" i="1"/>
  <c r="AU403" i="1"/>
  <c r="AS403" i="1"/>
  <c r="AR403" i="1"/>
  <c r="M403" i="1" s="1"/>
  <c r="AQ403" i="1"/>
  <c r="AO403" i="1"/>
  <c r="AN403" i="1"/>
  <c r="AP403" i="1" s="1"/>
  <c r="AM403" i="1"/>
  <c r="AL403" i="1"/>
  <c r="AK403" i="1"/>
  <c r="AJ403" i="1"/>
  <c r="AI403" i="1"/>
  <c r="CD402" i="1"/>
  <c r="BM402" i="1"/>
  <c r="BL402" i="1"/>
  <c r="BK402" i="1"/>
  <c r="BJ402" i="1"/>
  <c r="BI402" i="1"/>
  <c r="BH402" i="1"/>
  <c r="BG402" i="1"/>
  <c r="BF402" i="1"/>
  <c r="BE402" i="1"/>
  <c r="BD402" i="1"/>
  <c r="BC402" i="1"/>
  <c r="BB402" i="1"/>
  <c r="BA402" i="1"/>
  <c r="AZ402" i="1"/>
  <c r="AY402" i="1"/>
  <c r="AX402" i="1"/>
  <c r="AW402" i="1"/>
  <c r="AT402" i="1" s="1"/>
  <c r="K402" i="1" s="1"/>
  <c r="AV402" i="1"/>
  <c r="AU402" i="1"/>
  <c r="AS402" i="1"/>
  <c r="AR402" i="1"/>
  <c r="M402" i="1" s="1"/>
  <c r="AQ402" i="1"/>
  <c r="AO402" i="1"/>
  <c r="AN402" i="1"/>
  <c r="AP402" i="1" s="1"/>
  <c r="AM402" i="1"/>
  <c r="AL402" i="1"/>
  <c r="AK402" i="1"/>
  <c r="AJ402" i="1"/>
  <c r="AI402" i="1"/>
  <c r="CD401" i="1"/>
  <c r="BM401" i="1"/>
  <c r="BL401" i="1"/>
  <c r="BK401" i="1"/>
  <c r="BJ401" i="1"/>
  <c r="BI401" i="1"/>
  <c r="BH401" i="1"/>
  <c r="BG401" i="1"/>
  <c r="BF401" i="1"/>
  <c r="BE401" i="1"/>
  <c r="BD401" i="1"/>
  <c r="BC401" i="1"/>
  <c r="BB401" i="1"/>
  <c r="BA401" i="1"/>
  <c r="AZ401" i="1"/>
  <c r="AY401" i="1"/>
  <c r="AX401" i="1"/>
  <c r="AW401" i="1"/>
  <c r="AT401" i="1" s="1"/>
  <c r="K401" i="1" s="1"/>
  <c r="AV401" i="1"/>
  <c r="AU401" i="1"/>
  <c r="AS401" i="1"/>
  <c r="AR401" i="1"/>
  <c r="M401" i="1" s="1"/>
  <c r="AQ401" i="1"/>
  <c r="AO401" i="1"/>
  <c r="AN401" i="1"/>
  <c r="AP401" i="1" s="1"/>
  <c r="AM401" i="1"/>
  <c r="AL401" i="1"/>
  <c r="AK401" i="1"/>
  <c r="AJ401" i="1"/>
  <c r="AI401" i="1"/>
  <c r="CD400" i="1"/>
  <c r="BM400" i="1"/>
  <c r="BL400" i="1"/>
  <c r="BK400" i="1"/>
  <c r="BJ400" i="1"/>
  <c r="BI400" i="1"/>
  <c r="BH400" i="1"/>
  <c r="BG400" i="1"/>
  <c r="BF400" i="1"/>
  <c r="BE400" i="1"/>
  <c r="BD400" i="1"/>
  <c r="BC400" i="1"/>
  <c r="BB400" i="1"/>
  <c r="BA400" i="1"/>
  <c r="AZ400" i="1"/>
  <c r="AY400" i="1"/>
  <c r="AX400" i="1"/>
  <c r="AW400" i="1"/>
  <c r="AT400" i="1" s="1"/>
  <c r="K400" i="1" s="1"/>
  <c r="AV400" i="1"/>
  <c r="AU400" i="1"/>
  <c r="AS400" i="1"/>
  <c r="AR400" i="1"/>
  <c r="M400" i="1" s="1"/>
  <c r="AQ400" i="1"/>
  <c r="AO400" i="1"/>
  <c r="AN400" i="1"/>
  <c r="AP400" i="1" s="1"/>
  <c r="AM400" i="1"/>
  <c r="AL400" i="1"/>
  <c r="AK400" i="1"/>
  <c r="AJ400" i="1"/>
  <c r="AI400" i="1"/>
  <c r="AH400" i="1"/>
  <c r="CD399" i="1"/>
  <c r="BM399" i="1"/>
  <c r="BL399" i="1"/>
  <c r="BK399" i="1"/>
  <c r="BJ399" i="1"/>
  <c r="BI399" i="1"/>
  <c r="BH399" i="1"/>
  <c r="BG399" i="1"/>
  <c r="BF399" i="1"/>
  <c r="BE399" i="1"/>
  <c r="BD399" i="1"/>
  <c r="BC399" i="1"/>
  <c r="BB399" i="1"/>
  <c r="BA399" i="1"/>
  <c r="AZ399" i="1"/>
  <c r="AY399" i="1"/>
  <c r="AX399" i="1"/>
  <c r="AW399" i="1"/>
  <c r="AT399" i="1" s="1"/>
  <c r="K399" i="1" s="1"/>
  <c r="AV399" i="1"/>
  <c r="AU399" i="1"/>
  <c r="AS399" i="1"/>
  <c r="AR399" i="1"/>
  <c r="M399" i="1" s="1"/>
  <c r="AQ399" i="1"/>
  <c r="AO399" i="1"/>
  <c r="AN399" i="1"/>
  <c r="AP399" i="1" s="1"/>
  <c r="AM399" i="1"/>
  <c r="AL399" i="1"/>
  <c r="AK399" i="1"/>
  <c r="AJ399" i="1"/>
  <c r="AI399" i="1"/>
  <c r="AH399" i="1"/>
  <c r="CD398" i="1"/>
  <c r="BM398" i="1"/>
  <c r="BL398" i="1"/>
  <c r="BK398" i="1"/>
  <c r="BJ398" i="1"/>
  <c r="BI398" i="1"/>
  <c r="BH398" i="1"/>
  <c r="BG398" i="1"/>
  <c r="BF398" i="1"/>
  <c r="BE398" i="1"/>
  <c r="BD398" i="1"/>
  <c r="BC398" i="1"/>
  <c r="BB398" i="1"/>
  <c r="BA398" i="1"/>
  <c r="AZ398" i="1"/>
  <c r="AY398" i="1"/>
  <c r="AX398" i="1"/>
  <c r="AW398" i="1"/>
  <c r="AT398" i="1" s="1"/>
  <c r="K398" i="1" s="1"/>
  <c r="AV398" i="1"/>
  <c r="AU398" i="1"/>
  <c r="AS398" i="1"/>
  <c r="AR398" i="1"/>
  <c r="M398" i="1" s="1"/>
  <c r="AQ398" i="1"/>
  <c r="AO398" i="1"/>
  <c r="AN398" i="1"/>
  <c r="AP398" i="1" s="1"/>
  <c r="AM398" i="1"/>
  <c r="AL398" i="1"/>
  <c r="AK398" i="1"/>
  <c r="AJ398" i="1"/>
  <c r="AI398" i="1"/>
  <c r="CD397" i="1"/>
  <c r="BM397" i="1"/>
  <c r="BL397" i="1"/>
  <c r="BK397" i="1"/>
  <c r="BJ397" i="1"/>
  <c r="BI397" i="1"/>
  <c r="BH397" i="1"/>
  <c r="BG397" i="1"/>
  <c r="BF397" i="1"/>
  <c r="BE397" i="1"/>
  <c r="BD397" i="1"/>
  <c r="BC397" i="1"/>
  <c r="BB397" i="1"/>
  <c r="BA397" i="1"/>
  <c r="AZ397" i="1"/>
  <c r="AY397" i="1"/>
  <c r="AX397" i="1"/>
  <c r="AW397" i="1"/>
  <c r="AT397" i="1" s="1"/>
  <c r="K397" i="1" s="1"/>
  <c r="AV397" i="1"/>
  <c r="AU397" i="1"/>
  <c r="AS397" i="1"/>
  <c r="AR397" i="1"/>
  <c r="M397" i="1" s="1"/>
  <c r="AQ397" i="1"/>
  <c r="AO397" i="1"/>
  <c r="AN397" i="1"/>
  <c r="AP397" i="1" s="1"/>
  <c r="AM397" i="1"/>
  <c r="AL397" i="1"/>
  <c r="AK397" i="1"/>
  <c r="AJ397" i="1"/>
  <c r="AI397" i="1"/>
  <c r="BM396" i="1"/>
  <c r="BL396" i="1"/>
  <c r="BK396" i="1"/>
  <c r="BJ396" i="1"/>
  <c r="BI396" i="1"/>
  <c r="BH396" i="1"/>
  <c r="BG396" i="1"/>
  <c r="BF396" i="1"/>
  <c r="BE396" i="1"/>
  <c r="BD396" i="1"/>
  <c r="BC396" i="1"/>
  <c r="BB396" i="1"/>
  <c r="BA396" i="1"/>
  <c r="AZ396" i="1"/>
  <c r="AY396" i="1"/>
  <c r="AX396" i="1"/>
  <c r="AW396" i="1"/>
  <c r="AT396" i="1" s="1"/>
  <c r="K396" i="1" s="1"/>
  <c r="AV396" i="1"/>
  <c r="AU396" i="1"/>
  <c r="AS396" i="1"/>
  <c r="AR396" i="1"/>
  <c r="M396" i="1" s="1"/>
  <c r="AQ396" i="1"/>
  <c r="AO396" i="1"/>
  <c r="AN396" i="1"/>
  <c r="AP396" i="1" s="1"/>
  <c r="AM396" i="1"/>
  <c r="AL396" i="1"/>
  <c r="AK396" i="1"/>
  <c r="AJ396" i="1"/>
  <c r="AI396" i="1"/>
  <c r="CD395" i="1"/>
  <c r="BM395" i="1"/>
  <c r="BL395" i="1"/>
  <c r="BK395" i="1"/>
  <c r="BJ395" i="1"/>
  <c r="BI395" i="1"/>
  <c r="BH395" i="1"/>
  <c r="BG395" i="1"/>
  <c r="BF395" i="1"/>
  <c r="BE395" i="1"/>
  <c r="BD395" i="1"/>
  <c r="BC395" i="1"/>
  <c r="BB395" i="1"/>
  <c r="BA395" i="1"/>
  <c r="AZ395" i="1"/>
  <c r="AY395" i="1"/>
  <c r="AX395" i="1"/>
  <c r="AW395" i="1"/>
  <c r="AT395" i="1" s="1"/>
  <c r="K395" i="1" s="1"/>
  <c r="AV395" i="1"/>
  <c r="AU395" i="1"/>
  <c r="AS395" i="1"/>
  <c r="AR395" i="1"/>
  <c r="M395" i="1" s="1"/>
  <c r="AQ395" i="1"/>
  <c r="AO395" i="1"/>
  <c r="AN395" i="1"/>
  <c r="AP395" i="1" s="1"/>
  <c r="AM395" i="1"/>
  <c r="AL395" i="1"/>
  <c r="AK395" i="1"/>
  <c r="AJ395" i="1"/>
  <c r="AI395" i="1"/>
  <c r="Q395" i="1"/>
  <c r="CD394" i="1"/>
  <c r="BM394" i="1"/>
  <c r="BL394" i="1"/>
  <c r="BK394" i="1"/>
  <c r="BJ394" i="1"/>
  <c r="BI394" i="1"/>
  <c r="BH394" i="1"/>
  <c r="BG394" i="1"/>
  <c r="BF394" i="1"/>
  <c r="BE394" i="1"/>
  <c r="BD394" i="1"/>
  <c r="BC394" i="1"/>
  <c r="BB394" i="1"/>
  <c r="BA394" i="1"/>
  <c r="AZ394" i="1"/>
  <c r="AY394" i="1"/>
  <c r="AX394" i="1"/>
  <c r="AW394" i="1"/>
  <c r="AT394" i="1" s="1"/>
  <c r="K394" i="1" s="1"/>
  <c r="AV394" i="1"/>
  <c r="AU394" i="1"/>
  <c r="AS394" i="1"/>
  <c r="AR394" i="1"/>
  <c r="M394" i="1" s="1"/>
  <c r="AQ394" i="1"/>
  <c r="AO394" i="1"/>
  <c r="AN394" i="1"/>
  <c r="AP394" i="1" s="1"/>
  <c r="AM394" i="1"/>
  <c r="AL394" i="1"/>
  <c r="AK394" i="1"/>
  <c r="AJ394" i="1"/>
  <c r="AI394" i="1"/>
  <c r="BM393" i="1"/>
  <c r="BL393" i="1"/>
  <c r="BK393" i="1"/>
  <c r="BJ393" i="1"/>
  <c r="BI393" i="1"/>
  <c r="BH393" i="1"/>
  <c r="BG393" i="1"/>
  <c r="BF393" i="1"/>
  <c r="BE393" i="1"/>
  <c r="BD393" i="1"/>
  <c r="BC393" i="1"/>
  <c r="BB393" i="1"/>
  <c r="BA393" i="1"/>
  <c r="AZ393" i="1"/>
  <c r="AY393" i="1"/>
  <c r="AX393" i="1"/>
  <c r="AW393" i="1"/>
  <c r="AT393" i="1" s="1"/>
  <c r="K393" i="1" s="1"/>
  <c r="AV393" i="1"/>
  <c r="AU393" i="1"/>
  <c r="AS393" i="1"/>
  <c r="AR393" i="1"/>
  <c r="M393" i="1" s="1"/>
  <c r="AQ393" i="1"/>
  <c r="AO393" i="1"/>
  <c r="AN393" i="1"/>
  <c r="AP393" i="1" s="1"/>
  <c r="AM393" i="1"/>
  <c r="AL393" i="1"/>
  <c r="AK393" i="1"/>
  <c r="AJ393" i="1"/>
  <c r="AI393" i="1"/>
  <c r="AH393" i="1"/>
  <c r="CD392" i="1"/>
  <c r="BM392" i="1"/>
  <c r="BL392" i="1"/>
  <c r="BK392" i="1"/>
  <c r="BJ392" i="1"/>
  <c r="BI392" i="1"/>
  <c r="BH392" i="1"/>
  <c r="BG392" i="1"/>
  <c r="BF392" i="1"/>
  <c r="BE392" i="1"/>
  <c r="BD392" i="1"/>
  <c r="BC392" i="1"/>
  <c r="BB392" i="1"/>
  <c r="BA392" i="1"/>
  <c r="AZ392" i="1"/>
  <c r="AY392" i="1"/>
  <c r="AX392" i="1"/>
  <c r="AW392" i="1"/>
  <c r="AT392" i="1" s="1"/>
  <c r="K392" i="1" s="1"/>
  <c r="AV392" i="1"/>
  <c r="AU392" i="1"/>
  <c r="AS392" i="1"/>
  <c r="AR392" i="1"/>
  <c r="M392" i="1" s="1"/>
  <c r="AQ392" i="1"/>
  <c r="AO392" i="1"/>
  <c r="AN392" i="1"/>
  <c r="AP392" i="1" s="1"/>
  <c r="AM392" i="1"/>
  <c r="AL392" i="1"/>
  <c r="AK392" i="1"/>
  <c r="AJ392" i="1"/>
  <c r="AI392" i="1"/>
  <c r="CD391" i="1"/>
  <c r="BM391" i="1"/>
  <c r="BL391" i="1"/>
  <c r="BK391" i="1"/>
  <c r="BJ391" i="1"/>
  <c r="BI391" i="1"/>
  <c r="BH391" i="1"/>
  <c r="BG391" i="1"/>
  <c r="BF391" i="1"/>
  <c r="BE391" i="1"/>
  <c r="BD391" i="1"/>
  <c r="BC391" i="1"/>
  <c r="BB391" i="1"/>
  <c r="BA391" i="1"/>
  <c r="AZ391" i="1"/>
  <c r="AY391" i="1"/>
  <c r="AX391" i="1"/>
  <c r="AW391" i="1"/>
  <c r="AT391" i="1" s="1"/>
  <c r="K391" i="1" s="1"/>
  <c r="AV391" i="1"/>
  <c r="AU391" i="1"/>
  <c r="AS391" i="1"/>
  <c r="AR391" i="1"/>
  <c r="M391" i="1" s="1"/>
  <c r="AQ391" i="1"/>
  <c r="AO391" i="1"/>
  <c r="AN391" i="1"/>
  <c r="AP391" i="1" s="1"/>
  <c r="AM391" i="1"/>
  <c r="AL391" i="1"/>
  <c r="AK391" i="1"/>
  <c r="AJ391" i="1"/>
  <c r="AI391" i="1"/>
  <c r="CD390" i="1"/>
  <c r="BM390" i="1"/>
  <c r="BL390" i="1"/>
  <c r="BK390" i="1"/>
  <c r="BJ390" i="1"/>
  <c r="BI390" i="1"/>
  <c r="BH390" i="1"/>
  <c r="BG390" i="1"/>
  <c r="BF390" i="1"/>
  <c r="BE390" i="1"/>
  <c r="BD390" i="1"/>
  <c r="BC390" i="1"/>
  <c r="BB390" i="1"/>
  <c r="BA390" i="1"/>
  <c r="AZ390" i="1"/>
  <c r="AY390" i="1"/>
  <c r="AX390" i="1"/>
  <c r="AW390" i="1"/>
  <c r="AT390" i="1" s="1"/>
  <c r="K390" i="1" s="1"/>
  <c r="AV390" i="1"/>
  <c r="AU390" i="1"/>
  <c r="AS390" i="1"/>
  <c r="AR390" i="1"/>
  <c r="M390" i="1" s="1"/>
  <c r="AQ390" i="1"/>
  <c r="AO390" i="1"/>
  <c r="AN390" i="1"/>
  <c r="AP390" i="1" s="1"/>
  <c r="AM390" i="1"/>
  <c r="AL390" i="1"/>
  <c r="AK390" i="1"/>
  <c r="AJ390" i="1"/>
  <c r="AI390" i="1"/>
  <c r="CD389" i="1"/>
  <c r="BM389" i="1"/>
  <c r="BL389" i="1"/>
  <c r="BK389" i="1"/>
  <c r="BJ389" i="1"/>
  <c r="BI389" i="1"/>
  <c r="BH389" i="1"/>
  <c r="BG389" i="1"/>
  <c r="BF389" i="1"/>
  <c r="BE389" i="1"/>
  <c r="BD389" i="1"/>
  <c r="BC389" i="1"/>
  <c r="BB389" i="1"/>
  <c r="BA389" i="1"/>
  <c r="AZ389" i="1"/>
  <c r="AY389" i="1"/>
  <c r="AX389" i="1"/>
  <c r="AW389" i="1"/>
  <c r="AT389" i="1" s="1"/>
  <c r="K389" i="1" s="1"/>
  <c r="AV389" i="1"/>
  <c r="AU389" i="1"/>
  <c r="AS389" i="1"/>
  <c r="AR389" i="1"/>
  <c r="M389" i="1" s="1"/>
  <c r="AQ389" i="1"/>
  <c r="AO389" i="1"/>
  <c r="AN389" i="1"/>
  <c r="AP389" i="1" s="1"/>
  <c r="AM389" i="1"/>
  <c r="AL389" i="1"/>
  <c r="AK389" i="1"/>
  <c r="AJ389" i="1"/>
  <c r="AI389" i="1"/>
  <c r="AH389" i="1"/>
  <c r="Q389" i="1"/>
  <c r="CD388" i="1"/>
  <c r="BM388" i="1"/>
  <c r="BL388" i="1"/>
  <c r="BK388" i="1"/>
  <c r="BJ388" i="1"/>
  <c r="BI388" i="1"/>
  <c r="BH388" i="1"/>
  <c r="BG388" i="1"/>
  <c r="BF388" i="1"/>
  <c r="BE388" i="1"/>
  <c r="BD388" i="1"/>
  <c r="BC388" i="1"/>
  <c r="BB388" i="1"/>
  <c r="BA388" i="1"/>
  <c r="AZ388" i="1"/>
  <c r="AY388" i="1"/>
  <c r="AX388" i="1"/>
  <c r="AW388" i="1"/>
  <c r="AT388" i="1" s="1"/>
  <c r="K388" i="1" s="1"/>
  <c r="AV388" i="1"/>
  <c r="AU388" i="1"/>
  <c r="AS388" i="1"/>
  <c r="AR388" i="1"/>
  <c r="M388" i="1" s="1"/>
  <c r="AQ388" i="1"/>
  <c r="AO388" i="1"/>
  <c r="AN388" i="1"/>
  <c r="AP388" i="1" s="1"/>
  <c r="AM388" i="1"/>
  <c r="AL388" i="1"/>
  <c r="AK388" i="1"/>
  <c r="AJ388" i="1"/>
  <c r="AI388" i="1"/>
  <c r="CD387" i="1"/>
  <c r="BM387" i="1"/>
  <c r="BL387" i="1"/>
  <c r="BK387" i="1"/>
  <c r="BJ387" i="1"/>
  <c r="BI387" i="1"/>
  <c r="BH387" i="1"/>
  <c r="BG387" i="1"/>
  <c r="BF387" i="1"/>
  <c r="BE387" i="1"/>
  <c r="BD387" i="1"/>
  <c r="BC387" i="1"/>
  <c r="BB387" i="1"/>
  <c r="BA387" i="1"/>
  <c r="AZ387" i="1"/>
  <c r="AY387" i="1"/>
  <c r="AX387" i="1"/>
  <c r="AW387" i="1"/>
  <c r="AT387" i="1" s="1"/>
  <c r="K387" i="1" s="1"/>
  <c r="AV387" i="1"/>
  <c r="AU387" i="1"/>
  <c r="AS387" i="1"/>
  <c r="AR387" i="1"/>
  <c r="M387" i="1" s="1"/>
  <c r="AQ387" i="1"/>
  <c r="AO387" i="1"/>
  <c r="AN387" i="1"/>
  <c r="AP387" i="1" s="1"/>
  <c r="AM387" i="1"/>
  <c r="AL387" i="1"/>
  <c r="AK387" i="1"/>
  <c r="AJ387" i="1"/>
  <c r="AI387" i="1"/>
  <c r="CD386" i="1"/>
  <c r="BM386" i="1"/>
  <c r="BL386" i="1"/>
  <c r="BK386" i="1"/>
  <c r="BJ386" i="1"/>
  <c r="BI386" i="1"/>
  <c r="BH386" i="1"/>
  <c r="BG386" i="1"/>
  <c r="BF386" i="1"/>
  <c r="BE386" i="1"/>
  <c r="BD386" i="1"/>
  <c r="BC386" i="1"/>
  <c r="BB386" i="1"/>
  <c r="BA386" i="1"/>
  <c r="AZ386" i="1"/>
  <c r="AY386" i="1"/>
  <c r="AX386" i="1"/>
  <c r="AW386" i="1"/>
  <c r="AT386" i="1" s="1"/>
  <c r="K386" i="1" s="1"/>
  <c r="AV386" i="1"/>
  <c r="AU386" i="1"/>
  <c r="AS386" i="1"/>
  <c r="AR386" i="1"/>
  <c r="M386" i="1" s="1"/>
  <c r="AQ386" i="1"/>
  <c r="AO386" i="1"/>
  <c r="AN386" i="1"/>
  <c r="AP386" i="1" s="1"/>
  <c r="AM386" i="1"/>
  <c r="AL386" i="1"/>
  <c r="AK386" i="1"/>
  <c r="AJ386" i="1"/>
  <c r="AI386" i="1"/>
  <c r="AH386" i="1"/>
  <c r="Q386" i="1"/>
  <c r="CD385" i="1"/>
  <c r="BM385" i="1"/>
  <c r="BL385" i="1"/>
  <c r="BK385" i="1"/>
  <c r="BJ385" i="1"/>
  <c r="BI385" i="1"/>
  <c r="BH385" i="1"/>
  <c r="BG385" i="1"/>
  <c r="BF385" i="1"/>
  <c r="BE385" i="1"/>
  <c r="BD385" i="1"/>
  <c r="BC385" i="1"/>
  <c r="BB385" i="1"/>
  <c r="BA385" i="1"/>
  <c r="AZ385" i="1"/>
  <c r="AY385" i="1"/>
  <c r="AX385" i="1"/>
  <c r="AW385" i="1"/>
  <c r="AT385" i="1" s="1"/>
  <c r="K385" i="1" s="1"/>
  <c r="AV385" i="1"/>
  <c r="AU385" i="1"/>
  <c r="AS385" i="1"/>
  <c r="AR385" i="1"/>
  <c r="M385" i="1" s="1"/>
  <c r="AQ385" i="1"/>
  <c r="AO385" i="1"/>
  <c r="AN385" i="1"/>
  <c r="AP385" i="1" s="1"/>
  <c r="AM385" i="1"/>
  <c r="AL385" i="1"/>
  <c r="AK385" i="1"/>
  <c r="AJ385" i="1"/>
  <c r="AI385" i="1"/>
  <c r="CD384" i="1"/>
  <c r="BM384" i="1"/>
  <c r="BL384" i="1"/>
  <c r="BK384" i="1"/>
  <c r="BJ384" i="1"/>
  <c r="BI384" i="1"/>
  <c r="BH384" i="1"/>
  <c r="BG384" i="1"/>
  <c r="BF384" i="1"/>
  <c r="BE384" i="1"/>
  <c r="BD384" i="1"/>
  <c r="BC384" i="1"/>
  <c r="BB384" i="1"/>
  <c r="BA384" i="1"/>
  <c r="AZ384" i="1"/>
  <c r="AY384" i="1"/>
  <c r="AX384" i="1"/>
  <c r="AW384" i="1"/>
  <c r="AT384" i="1" s="1"/>
  <c r="K384" i="1" s="1"/>
  <c r="AV384" i="1"/>
  <c r="AU384" i="1"/>
  <c r="AS384" i="1"/>
  <c r="AR384" i="1"/>
  <c r="M384" i="1" s="1"/>
  <c r="AQ384" i="1"/>
  <c r="AO384" i="1"/>
  <c r="AN384" i="1"/>
  <c r="AP384" i="1" s="1"/>
  <c r="AM384" i="1"/>
  <c r="AL384" i="1"/>
  <c r="AK384" i="1"/>
  <c r="AJ384" i="1"/>
  <c r="AI384" i="1"/>
  <c r="CD383" i="1"/>
  <c r="BM383" i="1"/>
  <c r="BL383" i="1"/>
  <c r="BK383" i="1"/>
  <c r="BJ383" i="1"/>
  <c r="BI383" i="1"/>
  <c r="BH383" i="1"/>
  <c r="BG383" i="1"/>
  <c r="BF383" i="1"/>
  <c r="BE383" i="1"/>
  <c r="BD383" i="1"/>
  <c r="BC383" i="1"/>
  <c r="BB383" i="1"/>
  <c r="BA383" i="1"/>
  <c r="AZ383" i="1"/>
  <c r="AY383" i="1"/>
  <c r="AX383" i="1"/>
  <c r="AW383" i="1"/>
  <c r="AT383" i="1" s="1"/>
  <c r="K383" i="1" s="1"/>
  <c r="AV383" i="1"/>
  <c r="AU383" i="1"/>
  <c r="AS383" i="1"/>
  <c r="AR383" i="1"/>
  <c r="M383" i="1" s="1"/>
  <c r="AQ383" i="1"/>
  <c r="AO383" i="1"/>
  <c r="AN383" i="1"/>
  <c r="AP383" i="1" s="1"/>
  <c r="AM383" i="1"/>
  <c r="AL383" i="1"/>
  <c r="AK383" i="1"/>
  <c r="AJ383" i="1"/>
  <c r="AI383" i="1"/>
  <c r="AH383" i="1"/>
  <c r="CD382" i="1"/>
  <c r="BM382" i="1"/>
  <c r="BL382" i="1"/>
  <c r="BK382" i="1"/>
  <c r="BJ382" i="1"/>
  <c r="BI382" i="1"/>
  <c r="BH382" i="1"/>
  <c r="BG382" i="1"/>
  <c r="BF382" i="1"/>
  <c r="BE382" i="1"/>
  <c r="BD382" i="1"/>
  <c r="BC382" i="1"/>
  <c r="BB382" i="1"/>
  <c r="BA382" i="1"/>
  <c r="AZ382" i="1"/>
  <c r="AY382" i="1"/>
  <c r="AX382" i="1"/>
  <c r="AW382" i="1"/>
  <c r="AT382" i="1" s="1"/>
  <c r="K382" i="1" s="1"/>
  <c r="AV382" i="1"/>
  <c r="AU382" i="1"/>
  <c r="AS382" i="1"/>
  <c r="AR382" i="1"/>
  <c r="M382" i="1" s="1"/>
  <c r="AQ382" i="1"/>
  <c r="AO382" i="1"/>
  <c r="AN382" i="1"/>
  <c r="AP382" i="1" s="1"/>
  <c r="AM382" i="1"/>
  <c r="AL382" i="1"/>
  <c r="AK382" i="1"/>
  <c r="AJ382" i="1"/>
  <c r="AI382" i="1"/>
  <c r="CD381" i="1"/>
  <c r="BM381" i="1"/>
  <c r="BL381" i="1"/>
  <c r="BK381" i="1"/>
  <c r="BJ381" i="1"/>
  <c r="BI381" i="1"/>
  <c r="BH381" i="1"/>
  <c r="BG381" i="1"/>
  <c r="BF381" i="1"/>
  <c r="BE381" i="1"/>
  <c r="BD381" i="1"/>
  <c r="BC381" i="1"/>
  <c r="BB381" i="1"/>
  <c r="BA381" i="1"/>
  <c r="AZ381" i="1"/>
  <c r="AY381" i="1"/>
  <c r="AX381" i="1"/>
  <c r="AW381" i="1"/>
  <c r="AT381" i="1" s="1"/>
  <c r="K381" i="1" s="1"/>
  <c r="AV381" i="1"/>
  <c r="AU381" i="1"/>
  <c r="AS381" i="1"/>
  <c r="AR381" i="1"/>
  <c r="M381" i="1" s="1"/>
  <c r="AQ381" i="1"/>
  <c r="AO381" i="1"/>
  <c r="AN381" i="1"/>
  <c r="AP381" i="1" s="1"/>
  <c r="AM381" i="1"/>
  <c r="AL381" i="1"/>
  <c r="AK381" i="1"/>
  <c r="AJ381" i="1"/>
  <c r="AI381" i="1"/>
  <c r="Q381" i="1"/>
  <c r="CD380" i="1"/>
  <c r="BM380" i="1"/>
  <c r="BL380" i="1"/>
  <c r="BK380" i="1"/>
  <c r="BJ380" i="1"/>
  <c r="BI380" i="1"/>
  <c r="BH380" i="1"/>
  <c r="BG380" i="1"/>
  <c r="BF380" i="1"/>
  <c r="BE380" i="1"/>
  <c r="BD380" i="1"/>
  <c r="BC380" i="1"/>
  <c r="BB380" i="1"/>
  <c r="BA380" i="1"/>
  <c r="AZ380" i="1"/>
  <c r="AY380" i="1"/>
  <c r="AX380" i="1"/>
  <c r="AW380" i="1"/>
  <c r="AT380" i="1" s="1"/>
  <c r="K380" i="1" s="1"/>
  <c r="AV380" i="1"/>
  <c r="AU380" i="1"/>
  <c r="AS380" i="1"/>
  <c r="AR380" i="1"/>
  <c r="M380" i="1" s="1"/>
  <c r="AQ380" i="1"/>
  <c r="AO380" i="1"/>
  <c r="AN380" i="1"/>
  <c r="AP380" i="1" s="1"/>
  <c r="AM380" i="1"/>
  <c r="AL380" i="1"/>
  <c r="AK380" i="1"/>
  <c r="AJ380" i="1"/>
  <c r="AI380" i="1"/>
  <c r="CD379" i="1"/>
  <c r="BM379" i="1"/>
  <c r="BL379" i="1"/>
  <c r="BK379" i="1"/>
  <c r="BJ379" i="1"/>
  <c r="BI379" i="1"/>
  <c r="BH379" i="1"/>
  <c r="BG379" i="1"/>
  <c r="BF379" i="1"/>
  <c r="BE379" i="1"/>
  <c r="BD379" i="1"/>
  <c r="BC379" i="1"/>
  <c r="BB379" i="1"/>
  <c r="BA379" i="1"/>
  <c r="AZ379" i="1"/>
  <c r="AY379" i="1"/>
  <c r="AX379" i="1"/>
  <c r="AW379" i="1"/>
  <c r="AT379" i="1" s="1"/>
  <c r="K379" i="1" s="1"/>
  <c r="AV379" i="1"/>
  <c r="AU379" i="1"/>
  <c r="AS379" i="1"/>
  <c r="AR379" i="1"/>
  <c r="M379" i="1" s="1"/>
  <c r="AQ379" i="1"/>
  <c r="AO379" i="1"/>
  <c r="AN379" i="1"/>
  <c r="AP379" i="1" s="1"/>
  <c r="AM379" i="1"/>
  <c r="AL379" i="1"/>
  <c r="AK379" i="1"/>
  <c r="AJ379" i="1"/>
  <c r="AI379" i="1"/>
  <c r="CD378" i="1"/>
  <c r="BM378" i="1"/>
  <c r="BL378" i="1"/>
  <c r="BK378" i="1"/>
  <c r="BJ378" i="1"/>
  <c r="BI378" i="1"/>
  <c r="BH378" i="1"/>
  <c r="BG378" i="1"/>
  <c r="BF378" i="1"/>
  <c r="BE378" i="1"/>
  <c r="BD378" i="1"/>
  <c r="BC378" i="1"/>
  <c r="BB378" i="1"/>
  <c r="BA378" i="1"/>
  <c r="AZ378" i="1"/>
  <c r="AY378" i="1"/>
  <c r="AX378" i="1"/>
  <c r="AW378" i="1"/>
  <c r="AT378" i="1" s="1"/>
  <c r="K378" i="1" s="1"/>
  <c r="AV378" i="1"/>
  <c r="AU378" i="1"/>
  <c r="AS378" i="1"/>
  <c r="AR378" i="1"/>
  <c r="M378" i="1" s="1"/>
  <c r="AQ378" i="1"/>
  <c r="AO378" i="1"/>
  <c r="AN378" i="1"/>
  <c r="AP378" i="1" s="1"/>
  <c r="AM378" i="1"/>
  <c r="AL378" i="1"/>
  <c r="AK378" i="1"/>
  <c r="AJ378" i="1"/>
  <c r="AI378" i="1"/>
  <c r="AH378" i="1"/>
  <c r="Q378" i="1"/>
  <c r="CD377" i="1"/>
  <c r="BM377" i="1"/>
  <c r="BL377" i="1"/>
  <c r="BK377" i="1"/>
  <c r="BJ377" i="1"/>
  <c r="BI377" i="1"/>
  <c r="BH377" i="1"/>
  <c r="BG377" i="1"/>
  <c r="BF377" i="1"/>
  <c r="BE377" i="1"/>
  <c r="BD377" i="1"/>
  <c r="BC377" i="1"/>
  <c r="BB377" i="1"/>
  <c r="BA377" i="1"/>
  <c r="AZ377" i="1"/>
  <c r="AY377" i="1"/>
  <c r="AX377" i="1"/>
  <c r="AW377" i="1"/>
  <c r="AT377" i="1" s="1"/>
  <c r="K377" i="1" s="1"/>
  <c r="AV377" i="1"/>
  <c r="AU377" i="1"/>
  <c r="AS377" i="1"/>
  <c r="AR377" i="1"/>
  <c r="M377" i="1" s="1"/>
  <c r="AQ377" i="1"/>
  <c r="AO377" i="1"/>
  <c r="AN377" i="1"/>
  <c r="AP377" i="1" s="1"/>
  <c r="AM377" i="1"/>
  <c r="AL377" i="1"/>
  <c r="AK377" i="1"/>
  <c r="AJ377" i="1"/>
  <c r="AI377" i="1"/>
  <c r="BM376" i="1"/>
  <c r="BL376" i="1"/>
  <c r="BK376" i="1"/>
  <c r="BJ376" i="1"/>
  <c r="BI376" i="1"/>
  <c r="BH376" i="1"/>
  <c r="BG376" i="1"/>
  <c r="BF376" i="1"/>
  <c r="BE376" i="1"/>
  <c r="BD376" i="1"/>
  <c r="BC376" i="1"/>
  <c r="BB376" i="1"/>
  <c r="BA376" i="1"/>
  <c r="AZ376" i="1"/>
  <c r="AY376" i="1"/>
  <c r="AX376" i="1"/>
  <c r="AW376" i="1"/>
  <c r="AT376" i="1" s="1"/>
  <c r="K376" i="1" s="1"/>
  <c r="AV376" i="1"/>
  <c r="AU376" i="1"/>
  <c r="AS376" i="1"/>
  <c r="AR376" i="1"/>
  <c r="M376" i="1" s="1"/>
  <c r="AQ376" i="1"/>
  <c r="AO376" i="1"/>
  <c r="AN376" i="1"/>
  <c r="AP376" i="1" s="1"/>
  <c r="AM376" i="1"/>
  <c r="AL376" i="1"/>
  <c r="AK376" i="1"/>
  <c r="AJ376" i="1"/>
  <c r="AI376" i="1"/>
  <c r="CD375" i="1"/>
  <c r="BM375" i="1"/>
  <c r="BL375" i="1"/>
  <c r="BK375" i="1"/>
  <c r="BJ375" i="1"/>
  <c r="BI375" i="1"/>
  <c r="BH375" i="1"/>
  <c r="BG375" i="1"/>
  <c r="BF375" i="1"/>
  <c r="BE375" i="1"/>
  <c r="BD375" i="1"/>
  <c r="BC375" i="1"/>
  <c r="BB375" i="1"/>
  <c r="BA375" i="1"/>
  <c r="AZ375" i="1"/>
  <c r="AY375" i="1"/>
  <c r="AX375" i="1"/>
  <c r="AW375" i="1"/>
  <c r="AT375" i="1" s="1"/>
  <c r="K375" i="1" s="1"/>
  <c r="AV375" i="1"/>
  <c r="AU375" i="1"/>
  <c r="AS375" i="1"/>
  <c r="AR375" i="1"/>
  <c r="M375" i="1" s="1"/>
  <c r="AQ375" i="1"/>
  <c r="AO375" i="1"/>
  <c r="AN375" i="1"/>
  <c r="AP375" i="1" s="1"/>
  <c r="AM375" i="1"/>
  <c r="AL375" i="1"/>
  <c r="AK375" i="1"/>
  <c r="AJ375" i="1"/>
  <c r="AI375" i="1"/>
  <c r="AH375" i="1"/>
  <c r="BM374" i="1"/>
  <c r="BL374" i="1"/>
  <c r="BK374" i="1"/>
  <c r="BJ374" i="1"/>
  <c r="BI374" i="1"/>
  <c r="BH374" i="1"/>
  <c r="BG374" i="1"/>
  <c r="BF374" i="1"/>
  <c r="BE374" i="1"/>
  <c r="BD374" i="1"/>
  <c r="BC374" i="1"/>
  <c r="BB374" i="1"/>
  <c r="BA374" i="1"/>
  <c r="AZ374" i="1"/>
  <c r="AY374" i="1"/>
  <c r="AX374" i="1"/>
  <c r="AW374" i="1"/>
  <c r="AT374" i="1" s="1"/>
  <c r="K374" i="1" s="1"/>
  <c r="AV374" i="1"/>
  <c r="AU374" i="1"/>
  <c r="AS374" i="1"/>
  <c r="AR374" i="1"/>
  <c r="M374" i="1" s="1"/>
  <c r="AQ374" i="1"/>
  <c r="AO374" i="1"/>
  <c r="AN374" i="1"/>
  <c r="AP374" i="1" s="1"/>
  <c r="AM374" i="1"/>
  <c r="AL374" i="1"/>
  <c r="AK374" i="1"/>
  <c r="AJ374" i="1"/>
  <c r="AI374" i="1"/>
  <c r="AH374" i="1"/>
  <c r="Q374" i="1"/>
  <c r="BM373" i="1"/>
  <c r="BL373" i="1"/>
  <c r="BK373" i="1"/>
  <c r="BJ373" i="1"/>
  <c r="BI373" i="1"/>
  <c r="BH373" i="1"/>
  <c r="BG373" i="1"/>
  <c r="BF373" i="1"/>
  <c r="BE373" i="1"/>
  <c r="BD373" i="1"/>
  <c r="BC373" i="1"/>
  <c r="BB373" i="1"/>
  <c r="BA373" i="1"/>
  <c r="AZ373" i="1"/>
  <c r="AY373" i="1"/>
  <c r="AX373" i="1"/>
  <c r="AW373" i="1"/>
  <c r="AT373" i="1" s="1"/>
  <c r="K373" i="1" s="1"/>
  <c r="AV373" i="1"/>
  <c r="AU373" i="1"/>
  <c r="AS373" i="1"/>
  <c r="AR373" i="1"/>
  <c r="M373" i="1" s="1"/>
  <c r="AQ373" i="1"/>
  <c r="AO373" i="1"/>
  <c r="AN373" i="1"/>
  <c r="AP373" i="1" s="1"/>
  <c r="AM373" i="1"/>
  <c r="AL373" i="1"/>
  <c r="AK373" i="1"/>
  <c r="AJ373" i="1"/>
  <c r="AI373" i="1"/>
  <c r="AH373" i="1"/>
  <c r="Q373" i="1"/>
  <c r="BM372" i="1"/>
  <c r="BL372" i="1"/>
  <c r="BK372" i="1"/>
  <c r="BJ372" i="1"/>
  <c r="BI372" i="1"/>
  <c r="BH372" i="1"/>
  <c r="BG372" i="1"/>
  <c r="BF372" i="1"/>
  <c r="BE372" i="1"/>
  <c r="BD372" i="1"/>
  <c r="BC372" i="1"/>
  <c r="BB372" i="1"/>
  <c r="BA372" i="1"/>
  <c r="AZ372" i="1"/>
  <c r="AY372" i="1"/>
  <c r="AX372" i="1"/>
  <c r="AW372" i="1"/>
  <c r="AT372" i="1" s="1"/>
  <c r="K372" i="1" s="1"/>
  <c r="AV372" i="1"/>
  <c r="AU372" i="1"/>
  <c r="AS372" i="1"/>
  <c r="AR372" i="1"/>
  <c r="M372" i="1" s="1"/>
  <c r="AQ372" i="1"/>
  <c r="AO372" i="1"/>
  <c r="AN372" i="1"/>
  <c r="AP372" i="1" s="1"/>
  <c r="AM372" i="1"/>
  <c r="AL372" i="1"/>
  <c r="AK372" i="1"/>
  <c r="AJ372" i="1"/>
  <c r="AI372" i="1"/>
  <c r="BM371" i="1"/>
  <c r="BL371" i="1"/>
  <c r="BK371" i="1"/>
  <c r="BJ371" i="1"/>
  <c r="BI371" i="1"/>
  <c r="BH371" i="1"/>
  <c r="BG371" i="1"/>
  <c r="BF371" i="1"/>
  <c r="BE371" i="1"/>
  <c r="BD371" i="1"/>
  <c r="BC371" i="1"/>
  <c r="BB371" i="1"/>
  <c r="BA371" i="1"/>
  <c r="AZ371" i="1"/>
  <c r="AY371" i="1"/>
  <c r="AX371" i="1"/>
  <c r="AW371" i="1"/>
  <c r="AT371" i="1" s="1"/>
  <c r="K371" i="1" s="1"/>
  <c r="AV371" i="1"/>
  <c r="AU371" i="1"/>
  <c r="AS371" i="1"/>
  <c r="AR371" i="1"/>
  <c r="M371" i="1" s="1"/>
  <c r="AQ371" i="1"/>
  <c r="AO371" i="1"/>
  <c r="AN371" i="1"/>
  <c r="AP371" i="1" s="1"/>
  <c r="AM371" i="1"/>
  <c r="AL371" i="1"/>
  <c r="AK371" i="1"/>
  <c r="AJ371" i="1"/>
  <c r="AI371" i="1"/>
  <c r="AH371" i="1"/>
  <c r="CD370" i="1"/>
  <c r="BM370" i="1"/>
  <c r="BL370" i="1"/>
  <c r="BK370" i="1"/>
  <c r="BJ370" i="1"/>
  <c r="BI370" i="1"/>
  <c r="BH370" i="1"/>
  <c r="BG370" i="1"/>
  <c r="BF370" i="1"/>
  <c r="BE370" i="1"/>
  <c r="BD370" i="1"/>
  <c r="BC370" i="1"/>
  <c r="BB370" i="1"/>
  <c r="BA370" i="1"/>
  <c r="AZ370" i="1"/>
  <c r="AY370" i="1"/>
  <c r="AX370" i="1"/>
  <c r="AW370" i="1"/>
  <c r="AT370" i="1" s="1"/>
  <c r="K370" i="1" s="1"/>
  <c r="AV370" i="1"/>
  <c r="AU370" i="1"/>
  <c r="AS370" i="1"/>
  <c r="AR370" i="1"/>
  <c r="M370" i="1" s="1"/>
  <c r="AQ370" i="1"/>
  <c r="AO370" i="1"/>
  <c r="AN370" i="1"/>
  <c r="AP370" i="1" s="1"/>
  <c r="AM370" i="1"/>
  <c r="AL370" i="1"/>
  <c r="AK370" i="1"/>
  <c r="AJ370" i="1"/>
  <c r="AI370" i="1"/>
  <c r="BM369" i="1"/>
  <c r="BL369" i="1"/>
  <c r="BK369" i="1"/>
  <c r="BJ369" i="1"/>
  <c r="BI369" i="1"/>
  <c r="BH369" i="1"/>
  <c r="BG369" i="1"/>
  <c r="BF369" i="1"/>
  <c r="BE369" i="1"/>
  <c r="BD369" i="1"/>
  <c r="BC369" i="1"/>
  <c r="BB369" i="1"/>
  <c r="BA369" i="1"/>
  <c r="AZ369" i="1"/>
  <c r="AY369" i="1"/>
  <c r="AX369" i="1"/>
  <c r="AW369" i="1"/>
  <c r="AT369" i="1" s="1"/>
  <c r="K369" i="1" s="1"/>
  <c r="AV369" i="1"/>
  <c r="AU369" i="1"/>
  <c r="AS369" i="1"/>
  <c r="AR369" i="1"/>
  <c r="M369" i="1" s="1"/>
  <c r="AQ369" i="1"/>
  <c r="AO369" i="1"/>
  <c r="AN369" i="1"/>
  <c r="AP369" i="1" s="1"/>
  <c r="AM369" i="1"/>
  <c r="AL369" i="1"/>
  <c r="AK369" i="1"/>
  <c r="AJ369" i="1"/>
  <c r="AI369" i="1"/>
  <c r="CD368" i="1"/>
  <c r="BM368" i="1"/>
  <c r="BL368" i="1"/>
  <c r="BK368" i="1"/>
  <c r="BJ368" i="1"/>
  <c r="BI368" i="1"/>
  <c r="BH368" i="1"/>
  <c r="BG368" i="1"/>
  <c r="BF368" i="1"/>
  <c r="BE368" i="1"/>
  <c r="BD368" i="1"/>
  <c r="BC368" i="1"/>
  <c r="BB368" i="1"/>
  <c r="BA368" i="1"/>
  <c r="AZ368" i="1"/>
  <c r="AY368" i="1"/>
  <c r="AX368" i="1"/>
  <c r="AW368" i="1"/>
  <c r="AT368" i="1" s="1"/>
  <c r="K368" i="1" s="1"/>
  <c r="AV368" i="1"/>
  <c r="AU368" i="1"/>
  <c r="AS368" i="1"/>
  <c r="AR368" i="1"/>
  <c r="M368" i="1" s="1"/>
  <c r="AQ368" i="1"/>
  <c r="AO368" i="1"/>
  <c r="AN368" i="1"/>
  <c r="AP368" i="1" s="1"/>
  <c r="AM368" i="1"/>
  <c r="AL368" i="1"/>
  <c r="AK368" i="1"/>
  <c r="AJ368" i="1"/>
  <c r="AI368" i="1"/>
  <c r="CD367" i="1"/>
  <c r="BM367" i="1"/>
  <c r="BL367" i="1"/>
  <c r="BK367" i="1"/>
  <c r="BJ367" i="1"/>
  <c r="BI367" i="1"/>
  <c r="BH367" i="1"/>
  <c r="BG367" i="1"/>
  <c r="BF367" i="1"/>
  <c r="BE367" i="1"/>
  <c r="BD367" i="1"/>
  <c r="BC367" i="1"/>
  <c r="BB367" i="1"/>
  <c r="BA367" i="1"/>
  <c r="AZ367" i="1"/>
  <c r="AY367" i="1"/>
  <c r="AX367" i="1"/>
  <c r="AW367" i="1"/>
  <c r="AT367" i="1" s="1"/>
  <c r="K367" i="1" s="1"/>
  <c r="AV367" i="1"/>
  <c r="AU367" i="1"/>
  <c r="AS367" i="1"/>
  <c r="AR367" i="1"/>
  <c r="M367" i="1" s="1"/>
  <c r="AQ367" i="1"/>
  <c r="AO367" i="1"/>
  <c r="AN367" i="1"/>
  <c r="AP367" i="1" s="1"/>
  <c r="AM367" i="1"/>
  <c r="AL367" i="1"/>
  <c r="AK367" i="1"/>
  <c r="AJ367" i="1"/>
  <c r="AI367" i="1"/>
  <c r="BM366" i="1"/>
  <c r="BL366" i="1"/>
  <c r="BK366" i="1"/>
  <c r="BJ366" i="1"/>
  <c r="BI366" i="1"/>
  <c r="BH366" i="1"/>
  <c r="BG366" i="1"/>
  <c r="BF366" i="1"/>
  <c r="BE366" i="1"/>
  <c r="BD366" i="1"/>
  <c r="BC366" i="1"/>
  <c r="BB366" i="1"/>
  <c r="BA366" i="1"/>
  <c r="AZ366" i="1"/>
  <c r="AY366" i="1"/>
  <c r="AX366" i="1"/>
  <c r="AW366" i="1"/>
  <c r="AT366" i="1" s="1"/>
  <c r="K366" i="1" s="1"/>
  <c r="AV366" i="1"/>
  <c r="AU366" i="1"/>
  <c r="AS366" i="1"/>
  <c r="AR366" i="1"/>
  <c r="M366" i="1" s="1"/>
  <c r="AQ366" i="1"/>
  <c r="AO366" i="1"/>
  <c r="AN366" i="1"/>
  <c r="AP366" i="1" s="1"/>
  <c r="AM366" i="1"/>
  <c r="AL366" i="1"/>
  <c r="AK366" i="1"/>
  <c r="AJ366" i="1"/>
  <c r="AI366" i="1"/>
  <c r="CD365" i="1"/>
  <c r="BM365" i="1"/>
  <c r="BL365" i="1"/>
  <c r="BK365" i="1"/>
  <c r="BJ365" i="1"/>
  <c r="BI365" i="1"/>
  <c r="BH365" i="1"/>
  <c r="BG365" i="1"/>
  <c r="BF365" i="1"/>
  <c r="BE365" i="1"/>
  <c r="BD365" i="1"/>
  <c r="BC365" i="1"/>
  <c r="BB365" i="1"/>
  <c r="BA365" i="1"/>
  <c r="AZ365" i="1"/>
  <c r="AY365" i="1"/>
  <c r="AX365" i="1"/>
  <c r="AW365" i="1"/>
  <c r="AT365" i="1" s="1"/>
  <c r="K365" i="1" s="1"/>
  <c r="AV365" i="1"/>
  <c r="AU365" i="1"/>
  <c r="AS365" i="1"/>
  <c r="AR365" i="1"/>
  <c r="M365" i="1" s="1"/>
  <c r="AQ365" i="1"/>
  <c r="AO365" i="1"/>
  <c r="AN365" i="1"/>
  <c r="AP365" i="1" s="1"/>
  <c r="AM365" i="1"/>
  <c r="AL365" i="1"/>
  <c r="AK365" i="1"/>
  <c r="AJ365" i="1"/>
  <c r="AI365" i="1"/>
  <c r="CD364" i="1"/>
  <c r="BM364" i="1"/>
  <c r="BL364" i="1"/>
  <c r="BK364" i="1"/>
  <c r="BJ364" i="1"/>
  <c r="BI364" i="1"/>
  <c r="BH364" i="1"/>
  <c r="BG364" i="1"/>
  <c r="BF364" i="1"/>
  <c r="BE364" i="1"/>
  <c r="BD364" i="1"/>
  <c r="BC364" i="1"/>
  <c r="BB364" i="1"/>
  <c r="BA364" i="1"/>
  <c r="AZ364" i="1"/>
  <c r="AY364" i="1"/>
  <c r="AX364" i="1"/>
  <c r="AW364" i="1"/>
  <c r="AT364" i="1" s="1"/>
  <c r="K364" i="1" s="1"/>
  <c r="AV364" i="1"/>
  <c r="AU364" i="1"/>
  <c r="AS364" i="1"/>
  <c r="AR364" i="1"/>
  <c r="M364" i="1" s="1"/>
  <c r="AQ364" i="1"/>
  <c r="AO364" i="1"/>
  <c r="AN364" i="1"/>
  <c r="AP364" i="1" s="1"/>
  <c r="AM364" i="1"/>
  <c r="AL364" i="1"/>
  <c r="AK364" i="1"/>
  <c r="AJ364" i="1"/>
  <c r="AI364" i="1"/>
  <c r="CD363" i="1"/>
  <c r="BM363" i="1"/>
  <c r="BL363" i="1"/>
  <c r="BK363" i="1"/>
  <c r="BJ363" i="1"/>
  <c r="BI363" i="1"/>
  <c r="BH363" i="1"/>
  <c r="BG363" i="1"/>
  <c r="BF363" i="1"/>
  <c r="BE363" i="1"/>
  <c r="BD363" i="1"/>
  <c r="BC363" i="1"/>
  <c r="BB363" i="1"/>
  <c r="BA363" i="1"/>
  <c r="AZ363" i="1"/>
  <c r="AY363" i="1"/>
  <c r="AX363" i="1"/>
  <c r="AW363" i="1"/>
  <c r="AT363" i="1" s="1"/>
  <c r="K363" i="1" s="1"/>
  <c r="AV363" i="1"/>
  <c r="AU363" i="1"/>
  <c r="AS363" i="1"/>
  <c r="AR363" i="1"/>
  <c r="M363" i="1" s="1"/>
  <c r="AQ363" i="1"/>
  <c r="AO363" i="1"/>
  <c r="AN363" i="1"/>
  <c r="AP363" i="1" s="1"/>
  <c r="AM363" i="1"/>
  <c r="AL363" i="1"/>
  <c r="AK363" i="1"/>
  <c r="AJ363" i="1"/>
  <c r="AI363" i="1"/>
  <c r="CD362" i="1"/>
  <c r="BM362" i="1"/>
  <c r="BL362" i="1"/>
  <c r="BK362" i="1"/>
  <c r="BJ362" i="1"/>
  <c r="BI362" i="1"/>
  <c r="BH362" i="1"/>
  <c r="BG362" i="1"/>
  <c r="BF362" i="1"/>
  <c r="BE362" i="1"/>
  <c r="BD362" i="1"/>
  <c r="BC362" i="1"/>
  <c r="BB362" i="1"/>
  <c r="BA362" i="1"/>
  <c r="AZ362" i="1"/>
  <c r="AY362" i="1"/>
  <c r="AX362" i="1"/>
  <c r="AW362" i="1"/>
  <c r="AT362" i="1" s="1"/>
  <c r="K362" i="1" s="1"/>
  <c r="AV362" i="1"/>
  <c r="AU362" i="1"/>
  <c r="AS362" i="1"/>
  <c r="AR362" i="1"/>
  <c r="M362" i="1" s="1"/>
  <c r="AQ362" i="1"/>
  <c r="AO362" i="1"/>
  <c r="AN362" i="1"/>
  <c r="AP362" i="1" s="1"/>
  <c r="AM362" i="1"/>
  <c r="AL362" i="1"/>
  <c r="AK362" i="1"/>
  <c r="AJ362" i="1"/>
  <c r="AI362" i="1"/>
  <c r="AH362" i="1"/>
  <c r="CD361" i="1"/>
  <c r="BM361" i="1"/>
  <c r="BL361" i="1"/>
  <c r="BK361" i="1"/>
  <c r="BJ361" i="1"/>
  <c r="BI361" i="1"/>
  <c r="BH361" i="1"/>
  <c r="BG361" i="1"/>
  <c r="BF361" i="1"/>
  <c r="BE361" i="1"/>
  <c r="BD361" i="1"/>
  <c r="BC361" i="1"/>
  <c r="BB361" i="1"/>
  <c r="BA361" i="1"/>
  <c r="AZ361" i="1"/>
  <c r="AY361" i="1"/>
  <c r="AX361" i="1"/>
  <c r="AW361" i="1"/>
  <c r="AT361" i="1" s="1"/>
  <c r="K361" i="1" s="1"/>
  <c r="AV361" i="1"/>
  <c r="AU361" i="1"/>
  <c r="AS361" i="1"/>
  <c r="AR361" i="1"/>
  <c r="M361" i="1" s="1"/>
  <c r="AQ361" i="1"/>
  <c r="AO361" i="1"/>
  <c r="AN361" i="1"/>
  <c r="AP361" i="1" s="1"/>
  <c r="AM361" i="1"/>
  <c r="AL361" i="1"/>
  <c r="AK361" i="1"/>
  <c r="AJ361" i="1"/>
  <c r="AI361" i="1"/>
  <c r="CD360" i="1"/>
  <c r="BM360" i="1"/>
  <c r="BL360" i="1"/>
  <c r="BK360" i="1"/>
  <c r="BJ360" i="1"/>
  <c r="BI360" i="1"/>
  <c r="BH360" i="1"/>
  <c r="BG360" i="1"/>
  <c r="BF360" i="1"/>
  <c r="BE360" i="1"/>
  <c r="BD360" i="1"/>
  <c r="BC360" i="1"/>
  <c r="BB360" i="1"/>
  <c r="BA360" i="1"/>
  <c r="AZ360" i="1"/>
  <c r="AY360" i="1"/>
  <c r="AX360" i="1"/>
  <c r="AW360" i="1"/>
  <c r="AT360" i="1" s="1"/>
  <c r="K360" i="1" s="1"/>
  <c r="AV360" i="1"/>
  <c r="AU360" i="1"/>
  <c r="AS360" i="1"/>
  <c r="AR360" i="1"/>
  <c r="M360" i="1" s="1"/>
  <c r="AQ360" i="1"/>
  <c r="AO360" i="1"/>
  <c r="AN360" i="1"/>
  <c r="AP360" i="1" s="1"/>
  <c r="AM360" i="1"/>
  <c r="AL360" i="1"/>
  <c r="AK360" i="1"/>
  <c r="AJ360" i="1"/>
  <c r="AI360" i="1"/>
  <c r="AH360" i="1"/>
  <c r="CD359" i="1"/>
  <c r="BM359" i="1"/>
  <c r="BL359" i="1"/>
  <c r="BK359" i="1"/>
  <c r="BJ359" i="1"/>
  <c r="BI359" i="1"/>
  <c r="BH359" i="1"/>
  <c r="BG359" i="1"/>
  <c r="BF359" i="1"/>
  <c r="BE359" i="1"/>
  <c r="BD359" i="1"/>
  <c r="BC359" i="1"/>
  <c r="BB359" i="1"/>
  <c r="BA359" i="1"/>
  <c r="AZ359" i="1"/>
  <c r="AY359" i="1"/>
  <c r="AX359" i="1"/>
  <c r="AW359" i="1"/>
  <c r="AT359" i="1" s="1"/>
  <c r="K359" i="1" s="1"/>
  <c r="AV359" i="1"/>
  <c r="AU359" i="1"/>
  <c r="AS359" i="1"/>
  <c r="AR359" i="1"/>
  <c r="M359" i="1" s="1"/>
  <c r="AQ359" i="1"/>
  <c r="AO359" i="1"/>
  <c r="AN359" i="1"/>
  <c r="AP359" i="1" s="1"/>
  <c r="AM359" i="1"/>
  <c r="AL359" i="1"/>
  <c r="AK359" i="1"/>
  <c r="AJ359" i="1"/>
  <c r="AI359" i="1"/>
  <c r="AH359" i="1"/>
  <c r="CD358" i="1"/>
  <c r="BM358" i="1"/>
  <c r="BL358" i="1"/>
  <c r="BK358" i="1"/>
  <c r="BJ358" i="1"/>
  <c r="BI358" i="1"/>
  <c r="BH358" i="1"/>
  <c r="BG358" i="1"/>
  <c r="BF358" i="1"/>
  <c r="BE358" i="1"/>
  <c r="BD358" i="1"/>
  <c r="BC358" i="1"/>
  <c r="BB358" i="1"/>
  <c r="BA358" i="1"/>
  <c r="AZ358" i="1"/>
  <c r="AY358" i="1"/>
  <c r="AX358" i="1"/>
  <c r="AW358" i="1"/>
  <c r="AT358" i="1" s="1"/>
  <c r="K358" i="1" s="1"/>
  <c r="AV358" i="1"/>
  <c r="AU358" i="1"/>
  <c r="AS358" i="1"/>
  <c r="AR358" i="1"/>
  <c r="M358" i="1" s="1"/>
  <c r="AQ358" i="1"/>
  <c r="AO358" i="1"/>
  <c r="AN358" i="1"/>
  <c r="AP358" i="1" s="1"/>
  <c r="AM358" i="1"/>
  <c r="AL358" i="1"/>
  <c r="AK358" i="1"/>
  <c r="AJ358" i="1"/>
  <c r="AI358" i="1"/>
  <c r="CD357" i="1"/>
  <c r="BM357" i="1"/>
  <c r="BL357" i="1"/>
  <c r="BK357" i="1"/>
  <c r="BJ357" i="1"/>
  <c r="BI357" i="1"/>
  <c r="BH357" i="1"/>
  <c r="BG357" i="1"/>
  <c r="BF357" i="1"/>
  <c r="BE357" i="1"/>
  <c r="BD357" i="1"/>
  <c r="BC357" i="1"/>
  <c r="BB357" i="1"/>
  <c r="BA357" i="1"/>
  <c r="AZ357" i="1"/>
  <c r="AY357" i="1"/>
  <c r="AX357" i="1"/>
  <c r="AW357" i="1"/>
  <c r="AT357" i="1" s="1"/>
  <c r="K357" i="1" s="1"/>
  <c r="AV357" i="1"/>
  <c r="AU357" i="1"/>
  <c r="AS357" i="1"/>
  <c r="AR357" i="1"/>
  <c r="M357" i="1" s="1"/>
  <c r="AQ357" i="1"/>
  <c r="AO357" i="1"/>
  <c r="AN357" i="1"/>
  <c r="AP357" i="1" s="1"/>
  <c r="AM357" i="1"/>
  <c r="AL357" i="1"/>
  <c r="AK357" i="1"/>
  <c r="AJ357" i="1"/>
  <c r="AI357" i="1"/>
  <c r="CD356" i="1"/>
  <c r="BM356" i="1"/>
  <c r="BL356" i="1"/>
  <c r="BK356" i="1"/>
  <c r="BJ356" i="1"/>
  <c r="BI356" i="1"/>
  <c r="BH356" i="1"/>
  <c r="BG356" i="1"/>
  <c r="BF356" i="1"/>
  <c r="BE356" i="1"/>
  <c r="BD356" i="1"/>
  <c r="BC356" i="1"/>
  <c r="BB356" i="1"/>
  <c r="BA356" i="1"/>
  <c r="AZ356" i="1"/>
  <c r="AY356" i="1"/>
  <c r="AX356" i="1"/>
  <c r="AW356" i="1"/>
  <c r="AT356" i="1" s="1"/>
  <c r="K356" i="1" s="1"/>
  <c r="AV356" i="1"/>
  <c r="AU356" i="1"/>
  <c r="AS356" i="1"/>
  <c r="AR356" i="1"/>
  <c r="M356" i="1" s="1"/>
  <c r="AQ356" i="1"/>
  <c r="AO356" i="1"/>
  <c r="AN356" i="1"/>
  <c r="AP356" i="1" s="1"/>
  <c r="AM356" i="1"/>
  <c r="AL356" i="1"/>
  <c r="AK356" i="1"/>
  <c r="AJ356" i="1"/>
  <c r="AI356" i="1"/>
  <c r="AH356" i="1"/>
  <c r="CD355" i="1"/>
  <c r="BM355" i="1"/>
  <c r="BL355" i="1"/>
  <c r="BK355" i="1"/>
  <c r="BJ355" i="1"/>
  <c r="BI355" i="1"/>
  <c r="BH355" i="1"/>
  <c r="BG355" i="1"/>
  <c r="BF355" i="1"/>
  <c r="BE355" i="1"/>
  <c r="BD355" i="1"/>
  <c r="BC355" i="1"/>
  <c r="BB355" i="1"/>
  <c r="BA355" i="1"/>
  <c r="AZ355" i="1"/>
  <c r="AY355" i="1"/>
  <c r="AX355" i="1"/>
  <c r="AW355" i="1"/>
  <c r="AT355" i="1" s="1"/>
  <c r="K355" i="1" s="1"/>
  <c r="AV355" i="1"/>
  <c r="AU355" i="1"/>
  <c r="AS355" i="1"/>
  <c r="AR355" i="1"/>
  <c r="M355" i="1" s="1"/>
  <c r="AQ355" i="1"/>
  <c r="AO355" i="1"/>
  <c r="AN355" i="1"/>
  <c r="AP355" i="1" s="1"/>
  <c r="AM355" i="1"/>
  <c r="AL355" i="1"/>
  <c r="AK355" i="1"/>
  <c r="AJ355" i="1"/>
  <c r="AI355" i="1"/>
  <c r="AH355" i="1"/>
  <c r="CD354" i="1"/>
  <c r="BM354" i="1"/>
  <c r="BL354" i="1"/>
  <c r="BK354" i="1"/>
  <c r="BJ354" i="1"/>
  <c r="BI354" i="1"/>
  <c r="BH354" i="1"/>
  <c r="BG354" i="1"/>
  <c r="BF354" i="1"/>
  <c r="BE354" i="1"/>
  <c r="BD354" i="1"/>
  <c r="BC354" i="1"/>
  <c r="BB354" i="1"/>
  <c r="BA354" i="1"/>
  <c r="AZ354" i="1"/>
  <c r="AY354" i="1"/>
  <c r="AX354" i="1"/>
  <c r="AW354" i="1"/>
  <c r="AT354" i="1" s="1"/>
  <c r="K354" i="1" s="1"/>
  <c r="AV354" i="1"/>
  <c r="AU354" i="1"/>
  <c r="AS354" i="1"/>
  <c r="AR354" i="1"/>
  <c r="M354" i="1" s="1"/>
  <c r="AQ354" i="1"/>
  <c r="AO354" i="1"/>
  <c r="AN354" i="1"/>
  <c r="AP354" i="1" s="1"/>
  <c r="AM354" i="1"/>
  <c r="AL354" i="1"/>
  <c r="AK354" i="1"/>
  <c r="AJ354" i="1"/>
  <c r="AI354" i="1"/>
  <c r="BM353" i="1"/>
  <c r="BL353" i="1"/>
  <c r="BK353" i="1"/>
  <c r="BJ353" i="1"/>
  <c r="BI353" i="1"/>
  <c r="BH353" i="1"/>
  <c r="BG353" i="1"/>
  <c r="BF353" i="1"/>
  <c r="BE353" i="1"/>
  <c r="BD353" i="1"/>
  <c r="BC353" i="1"/>
  <c r="BB353" i="1"/>
  <c r="BA353" i="1"/>
  <c r="AZ353" i="1"/>
  <c r="AY353" i="1"/>
  <c r="AX353" i="1"/>
  <c r="AW353" i="1"/>
  <c r="AT353" i="1" s="1"/>
  <c r="K353" i="1" s="1"/>
  <c r="AV353" i="1"/>
  <c r="AU353" i="1"/>
  <c r="AS353" i="1"/>
  <c r="AR353" i="1"/>
  <c r="M353" i="1" s="1"/>
  <c r="AQ353" i="1"/>
  <c r="AO353" i="1"/>
  <c r="AN353" i="1"/>
  <c r="AP353" i="1" s="1"/>
  <c r="AM353" i="1"/>
  <c r="AL353" i="1"/>
  <c r="AK353" i="1"/>
  <c r="AJ353" i="1"/>
  <c r="AI353" i="1"/>
  <c r="AH353" i="1"/>
  <c r="CD352" i="1"/>
  <c r="BM352" i="1"/>
  <c r="BL352" i="1"/>
  <c r="BK352" i="1"/>
  <c r="BJ352" i="1"/>
  <c r="BI352" i="1"/>
  <c r="BH352" i="1"/>
  <c r="BG352" i="1"/>
  <c r="BF352" i="1"/>
  <c r="BE352" i="1"/>
  <c r="BD352" i="1"/>
  <c r="BC352" i="1"/>
  <c r="BB352" i="1"/>
  <c r="BA352" i="1"/>
  <c r="AZ352" i="1"/>
  <c r="AY352" i="1"/>
  <c r="AX352" i="1"/>
  <c r="AW352" i="1"/>
  <c r="AT352" i="1" s="1"/>
  <c r="K352" i="1" s="1"/>
  <c r="AV352" i="1"/>
  <c r="AU352" i="1"/>
  <c r="AS352" i="1"/>
  <c r="AR352" i="1"/>
  <c r="M352" i="1" s="1"/>
  <c r="AQ352" i="1"/>
  <c r="AO352" i="1"/>
  <c r="AN352" i="1"/>
  <c r="AP352" i="1" s="1"/>
  <c r="AM352" i="1"/>
  <c r="AL352" i="1"/>
  <c r="AK352" i="1"/>
  <c r="AJ352" i="1"/>
  <c r="AI352" i="1"/>
  <c r="AH352" i="1"/>
  <c r="CD351" i="1"/>
  <c r="BM351" i="1"/>
  <c r="BL351" i="1"/>
  <c r="BK351" i="1"/>
  <c r="BJ351" i="1"/>
  <c r="BI351" i="1"/>
  <c r="BH351" i="1"/>
  <c r="BG351" i="1"/>
  <c r="BF351" i="1"/>
  <c r="BE351" i="1"/>
  <c r="BD351" i="1"/>
  <c r="BC351" i="1"/>
  <c r="BB351" i="1"/>
  <c r="BA351" i="1"/>
  <c r="AZ351" i="1"/>
  <c r="AY351" i="1"/>
  <c r="AX351" i="1"/>
  <c r="AW351" i="1"/>
  <c r="AT351" i="1" s="1"/>
  <c r="K351" i="1" s="1"/>
  <c r="AV351" i="1"/>
  <c r="AU351" i="1"/>
  <c r="AS351" i="1"/>
  <c r="AR351" i="1"/>
  <c r="M351" i="1" s="1"/>
  <c r="AQ351" i="1"/>
  <c r="AO351" i="1"/>
  <c r="AN351" i="1"/>
  <c r="AP351" i="1" s="1"/>
  <c r="AM351" i="1"/>
  <c r="AL351" i="1"/>
  <c r="AK351" i="1"/>
  <c r="AJ351" i="1"/>
  <c r="AI351" i="1"/>
  <c r="CD350" i="1"/>
  <c r="BM350" i="1"/>
  <c r="BL350" i="1"/>
  <c r="BK350" i="1"/>
  <c r="BJ350" i="1"/>
  <c r="BI350" i="1"/>
  <c r="BH350" i="1"/>
  <c r="BG350" i="1"/>
  <c r="BF350" i="1"/>
  <c r="BE350" i="1"/>
  <c r="BD350" i="1"/>
  <c r="BC350" i="1"/>
  <c r="BB350" i="1"/>
  <c r="BA350" i="1"/>
  <c r="AZ350" i="1"/>
  <c r="AY350" i="1"/>
  <c r="AX350" i="1"/>
  <c r="AW350" i="1"/>
  <c r="AT350" i="1" s="1"/>
  <c r="K350" i="1" s="1"/>
  <c r="AV350" i="1"/>
  <c r="AU350" i="1"/>
  <c r="AS350" i="1"/>
  <c r="AR350" i="1"/>
  <c r="M350" i="1" s="1"/>
  <c r="AQ350" i="1"/>
  <c r="AO350" i="1"/>
  <c r="AN350" i="1"/>
  <c r="AP350" i="1" s="1"/>
  <c r="AM350" i="1"/>
  <c r="AL350" i="1"/>
  <c r="AK350" i="1"/>
  <c r="AJ350" i="1"/>
  <c r="AI350" i="1"/>
  <c r="AH350" i="1"/>
  <c r="CD349" i="1"/>
  <c r="BM349" i="1"/>
  <c r="BL349" i="1"/>
  <c r="BK349" i="1"/>
  <c r="BJ349" i="1"/>
  <c r="BI349" i="1"/>
  <c r="BH349" i="1"/>
  <c r="BG349" i="1"/>
  <c r="BF349" i="1"/>
  <c r="BE349" i="1"/>
  <c r="BD349" i="1"/>
  <c r="BC349" i="1"/>
  <c r="BB349" i="1"/>
  <c r="BA349" i="1"/>
  <c r="AZ349" i="1"/>
  <c r="AY349" i="1"/>
  <c r="AX349" i="1"/>
  <c r="AW349" i="1"/>
  <c r="AT349" i="1" s="1"/>
  <c r="K349" i="1" s="1"/>
  <c r="AV349" i="1"/>
  <c r="AU349" i="1"/>
  <c r="AS349" i="1"/>
  <c r="AR349" i="1"/>
  <c r="M349" i="1" s="1"/>
  <c r="AQ349" i="1"/>
  <c r="AO349" i="1"/>
  <c r="AN349" i="1"/>
  <c r="AP349" i="1" s="1"/>
  <c r="AM349" i="1"/>
  <c r="AL349" i="1"/>
  <c r="AK349" i="1"/>
  <c r="AJ349" i="1"/>
  <c r="AI349" i="1"/>
  <c r="Q349" i="1"/>
  <c r="CD348" i="1"/>
  <c r="BM348" i="1"/>
  <c r="BL348" i="1"/>
  <c r="BK348" i="1"/>
  <c r="BJ348" i="1"/>
  <c r="BI348" i="1"/>
  <c r="BH348" i="1"/>
  <c r="BG348" i="1"/>
  <c r="BF348" i="1"/>
  <c r="BE348" i="1"/>
  <c r="BD348" i="1"/>
  <c r="BC348" i="1"/>
  <c r="BB348" i="1"/>
  <c r="BA348" i="1"/>
  <c r="AZ348" i="1"/>
  <c r="AY348" i="1"/>
  <c r="AX348" i="1"/>
  <c r="AW348" i="1"/>
  <c r="AT348" i="1" s="1"/>
  <c r="K348" i="1" s="1"/>
  <c r="AV348" i="1"/>
  <c r="AU348" i="1"/>
  <c r="AS348" i="1"/>
  <c r="AR348" i="1"/>
  <c r="M348" i="1" s="1"/>
  <c r="AQ348" i="1"/>
  <c r="AO348" i="1"/>
  <c r="AN348" i="1"/>
  <c r="AP348" i="1" s="1"/>
  <c r="AM348" i="1"/>
  <c r="AL348" i="1"/>
  <c r="AK348" i="1"/>
  <c r="AJ348" i="1"/>
  <c r="AI348" i="1"/>
  <c r="CD347" i="1"/>
  <c r="BM347" i="1"/>
  <c r="BL347" i="1"/>
  <c r="BK347" i="1"/>
  <c r="BJ347" i="1"/>
  <c r="BI347" i="1"/>
  <c r="BH347" i="1"/>
  <c r="BG347" i="1"/>
  <c r="BF347" i="1"/>
  <c r="BE347" i="1"/>
  <c r="BD347" i="1"/>
  <c r="BC347" i="1"/>
  <c r="BB347" i="1"/>
  <c r="BA347" i="1"/>
  <c r="AZ347" i="1"/>
  <c r="AY347" i="1"/>
  <c r="AX347" i="1"/>
  <c r="AW347" i="1"/>
  <c r="AT347" i="1" s="1"/>
  <c r="K347" i="1" s="1"/>
  <c r="AV347" i="1"/>
  <c r="AU347" i="1"/>
  <c r="AS347" i="1"/>
  <c r="AR347" i="1"/>
  <c r="M347" i="1" s="1"/>
  <c r="AQ347" i="1"/>
  <c r="AO347" i="1"/>
  <c r="AN347" i="1"/>
  <c r="AP347" i="1" s="1"/>
  <c r="AM347" i="1"/>
  <c r="AL347" i="1"/>
  <c r="AK347" i="1"/>
  <c r="AJ347" i="1"/>
  <c r="AI347" i="1"/>
  <c r="AH347" i="1"/>
  <c r="CD346" i="1"/>
  <c r="BM346" i="1"/>
  <c r="BL346" i="1"/>
  <c r="BK346" i="1"/>
  <c r="BJ346" i="1"/>
  <c r="BI346" i="1"/>
  <c r="BH346" i="1"/>
  <c r="BG346" i="1"/>
  <c r="BF346" i="1"/>
  <c r="BE346" i="1"/>
  <c r="BD346" i="1"/>
  <c r="BC346" i="1"/>
  <c r="BB346" i="1"/>
  <c r="BA346" i="1"/>
  <c r="AZ346" i="1"/>
  <c r="AY346" i="1"/>
  <c r="AX346" i="1"/>
  <c r="AW346" i="1"/>
  <c r="AT346" i="1" s="1"/>
  <c r="K346" i="1" s="1"/>
  <c r="AV346" i="1"/>
  <c r="AU346" i="1"/>
  <c r="AS346" i="1"/>
  <c r="AR346" i="1"/>
  <c r="M346" i="1" s="1"/>
  <c r="AQ346" i="1"/>
  <c r="AO346" i="1"/>
  <c r="AN346" i="1"/>
  <c r="AP346" i="1" s="1"/>
  <c r="AM346" i="1"/>
  <c r="AL346" i="1"/>
  <c r="AK346" i="1"/>
  <c r="AJ346" i="1"/>
  <c r="AI346" i="1"/>
  <c r="AH346" i="1"/>
  <c r="CD345" i="1"/>
  <c r="BM345" i="1"/>
  <c r="BL345" i="1"/>
  <c r="BK345" i="1"/>
  <c r="BJ345" i="1"/>
  <c r="BI345" i="1"/>
  <c r="BH345" i="1"/>
  <c r="BG345" i="1"/>
  <c r="BF345" i="1"/>
  <c r="BE345" i="1"/>
  <c r="BD345" i="1"/>
  <c r="BC345" i="1"/>
  <c r="BB345" i="1"/>
  <c r="BA345" i="1"/>
  <c r="AZ345" i="1"/>
  <c r="AY345" i="1"/>
  <c r="AX345" i="1"/>
  <c r="AW345" i="1"/>
  <c r="AT345" i="1" s="1"/>
  <c r="K345" i="1" s="1"/>
  <c r="AV345" i="1"/>
  <c r="AU345" i="1"/>
  <c r="AS345" i="1"/>
  <c r="AR345" i="1"/>
  <c r="M345" i="1" s="1"/>
  <c r="AQ345" i="1"/>
  <c r="AO345" i="1"/>
  <c r="AN345" i="1"/>
  <c r="AP345" i="1" s="1"/>
  <c r="AM345" i="1"/>
  <c r="AL345" i="1"/>
  <c r="AK345" i="1"/>
  <c r="AJ345" i="1"/>
  <c r="AI345" i="1"/>
  <c r="BM344" i="1"/>
  <c r="BL344" i="1"/>
  <c r="BK344" i="1"/>
  <c r="BJ344" i="1"/>
  <c r="BI344" i="1"/>
  <c r="BH344" i="1"/>
  <c r="BG344" i="1"/>
  <c r="BF344" i="1"/>
  <c r="BE344" i="1"/>
  <c r="BD344" i="1"/>
  <c r="BC344" i="1"/>
  <c r="BB344" i="1"/>
  <c r="BA344" i="1"/>
  <c r="AZ344" i="1"/>
  <c r="AY344" i="1"/>
  <c r="AX344" i="1"/>
  <c r="AW344" i="1"/>
  <c r="AT344" i="1" s="1"/>
  <c r="K344" i="1" s="1"/>
  <c r="AV344" i="1"/>
  <c r="AU344" i="1"/>
  <c r="AS344" i="1"/>
  <c r="AR344" i="1"/>
  <c r="M344" i="1" s="1"/>
  <c r="AQ344" i="1"/>
  <c r="AO344" i="1"/>
  <c r="AN344" i="1"/>
  <c r="AP344" i="1" s="1"/>
  <c r="AM344" i="1"/>
  <c r="AL344" i="1"/>
  <c r="AK344" i="1"/>
  <c r="AJ344" i="1"/>
  <c r="AI344" i="1"/>
  <c r="AH344" i="1"/>
  <c r="BM343" i="1"/>
  <c r="BL343" i="1"/>
  <c r="BK343" i="1"/>
  <c r="BJ343" i="1"/>
  <c r="BI343" i="1"/>
  <c r="BH343" i="1"/>
  <c r="BG343" i="1"/>
  <c r="BF343" i="1"/>
  <c r="BE343" i="1"/>
  <c r="BD343" i="1"/>
  <c r="BC343" i="1"/>
  <c r="BB343" i="1"/>
  <c r="BA343" i="1"/>
  <c r="AZ343" i="1"/>
  <c r="AY343" i="1"/>
  <c r="AX343" i="1"/>
  <c r="AW343" i="1"/>
  <c r="AT343" i="1" s="1"/>
  <c r="K343" i="1" s="1"/>
  <c r="AV343" i="1"/>
  <c r="AU343" i="1"/>
  <c r="AS343" i="1"/>
  <c r="AR343" i="1"/>
  <c r="M343" i="1" s="1"/>
  <c r="AQ343" i="1"/>
  <c r="AO343" i="1"/>
  <c r="AN343" i="1"/>
  <c r="AP343" i="1" s="1"/>
  <c r="AM343" i="1"/>
  <c r="AL343" i="1"/>
  <c r="AK343" i="1"/>
  <c r="AJ343" i="1"/>
  <c r="AI343" i="1"/>
  <c r="BM342" i="1"/>
  <c r="BL342" i="1"/>
  <c r="BK342" i="1"/>
  <c r="BJ342" i="1"/>
  <c r="BI342" i="1"/>
  <c r="BH342" i="1"/>
  <c r="BG342" i="1"/>
  <c r="BF342" i="1"/>
  <c r="BE342" i="1"/>
  <c r="BD342" i="1"/>
  <c r="BC342" i="1"/>
  <c r="BB342" i="1"/>
  <c r="BA342" i="1"/>
  <c r="AZ342" i="1"/>
  <c r="AY342" i="1"/>
  <c r="AX342" i="1"/>
  <c r="AW342" i="1"/>
  <c r="AT342" i="1" s="1"/>
  <c r="K342" i="1" s="1"/>
  <c r="AV342" i="1"/>
  <c r="AU342" i="1"/>
  <c r="AS342" i="1"/>
  <c r="AR342" i="1"/>
  <c r="M342" i="1" s="1"/>
  <c r="AQ342" i="1"/>
  <c r="AO342" i="1"/>
  <c r="AN342" i="1"/>
  <c r="AP342" i="1" s="1"/>
  <c r="AM342" i="1"/>
  <c r="AL342" i="1"/>
  <c r="AK342" i="1"/>
  <c r="AJ342" i="1"/>
  <c r="AI342" i="1"/>
  <c r="CD341" i="1"/>
  <c r="BM341" i="1"/>
  <c r="BL341" i="1"/>
  <c r="BK341" i="1"/>
  <c r="BJ341" i="1"/>
  <c r="BI341" i="1"/>
  <c r="BH341" i="1"/>
  <c r="BG341" i="1"/>
  <c r="BF341" i="1"/>
  <c r="BE341" i="1"/>
  <c r="BD341" i="1"/>
  <c r="BC341" i="1"/>
  <c r="BB341" i="1"/>
  <c r="BA341" i="1"/>
  <c r="AZ341" i="1"/>
  <c r="AY341" i="1"/>
  <c r="AX341" i="1"/>
  <c r="AW341" i="1"/>
  <c r="AT341" i="1" s="1"/>
  <c r="K341" i="1" s="1"/>
  <c r="AV341" i="1"/>
  <c r="AU341" i="1"/>
  <c r="AS341" i="1"/>
  <c r="AR341" i="1"/>
  <c r="M341" i="1" s="1"/>
  <c r="AQ341" i="1"/>
  <c r="AO341" i="1"/>
  <c r="AN341" i="1"/>
  <c r="AP341" i="1" s="1"/>
  <c r="AM341" i="1"/>
  <c r="AL341" i="1"/>
  <c r="AK341" i="1"/>
  <c r="AJ341" i="1"/>
  <c r="AI341" i="1"/>
  <c r="CD340" i="1"/>
  <c r="BM340" i="1"/>
  <c r="BL340" i="1"/>
  <c r="BK340" i="1"/>
  <c r="BJ340" i="1"/>
  <c r="BI340" i="1"/>
  <c r="BH340" i="1"/>
  <c r="BG340" i="1"/>
  <c r="BF340" i="1"/>
  <c r="BE340" i="1"/>
  <c r="BD340" i="1"/>
  <c r="BC340" i="1"/>
  <c r="BB340" i="1"/>
  <c r="BA340" i="1"/>
  <c r="AZ340" i="1"/>
  <c r="AY340" i="1"/>
  <c r="AX340" i="1"/>
  <c r="AW340" i="1"/>
  <c r="AT340" i="1" s="1"/>
  <c r="K340" i="1" s="1"/>
  <c r="AV340" i="1"/>
  <c r="AU340" i="1"/>
  <c r="AS340" i="1"/>
  <c r="AR340" i="1"/>
  <c r="M340" i="1" s="1"/>
  <c r="AQ340" i="1"/>
  <c r="AO340" i="1"/>
  <c r="AN340" i="1"/>
  <c r="AP340" i="1" s="1"/>
  <c r="AM340" i="1"/>
  <c r="AL340" i="1"/>
  <c r="AK340" i="1"/>
  <c r="AJ340" i="1"/>
  <c r="AI340" i="1"/>
  <c r="AH340" i="1"/>
  <c r="CD339" i="1"/>
  <c r="BM339" i="1"/>
  <c r="BL339" i="1"/>
  <c r="BK339" i="1"/>
  <c r="BJ339" i="1"/>
  <c r="BI339" i="1"/>
  <c r="BH339" i="1"/>
  <c r="BG339" i="1"/>
  <c r="BF339" i="1"/>
  <c r="BE339" i="1"/>
  <c r="BD339" i="1"/>
  <c r="BC339" i="1"/>
  <c r="BB339" i="1"/>
  <c r="BA339" i="1"/>
  <c r="AZ339" i="1"/>
  <c r="AY339" i="1"/>
  <c r="AX339" i="1"/>
  <c r="AW339" i="1"/>
  <c r="AT339" i="1" s="1"/>
  <c r="K339" i="1" s="1"/>
  <c r="AV339" i="1"/>
  <c r="AU339" i="1"/>
  <c r="AS339" i="1"/>
  <c r="AR339" i="1"/>
  <c r="M339" i="1" s="1"/>
  <c r="AQ339" i="1"/>
  <c r="AO339" i="1"/>
  <c r="AN339" i="1"/>
  <c r="AP339" i="1" s="1"/>
  <c r="AM339" i="1"/>
  <c r="AL339" i="1"/>
  <c r="AK339" i="1"/>
  <c r="AJ339" i="1"/>
  <c r="AI339" i="1"/>
  <c r="BM338" i="1"/>
  <c r="BL338" i="1"/>
  <c r="BK338" i="1"/>
  <c r="BJ338" i="1"/>
  <c r="BI338" i="1"/>
  <c r="BH338" i="1"/>
  <c r="BG338" i="1"/>
  <c r="BF338" i="1"/>
  <c r="BE338" i="1"/>
  <c r="BD338" i="1"/>
  <c r="BC338" i="1"/>
  <c r="BB338" i="1"/>
  <c r="BA338" i="1"/>
  <c r="AZ338" i="1"/>
  <c r="AY338" i="1"/>
  <c r="AX338" i="1"/>
  <c r="AW338" i="1"/>
  <c r="AT338" i="1" s="1"/>
  <c r="K338" i="1" s="1"/>
  <c r="AV338" i="1"/>
  <c r="AU338" i="1"/>
  <c r="AS338" i="1"/>
  <c r="AR338" i="1"/>
  <c r="M338" i="1" s="1"/>
  <c r="AQ338" i="1"/>
  <c r="AO338" i="1"/>
  <c r="AN338" i="1"/>
  <c r="AP338" i="1" s="1"/>
  <c r="AM338" i="1"/>
  <c r="AL338" i="1"/>
  <c r="AK338" i="1"/>
  <c r="AJ338" i="1"/>
  <c r="AI338" i="1"/>
  <c r="Q338" i="1"/>
  <c r="CD337" i="1"/>
  <c r="BM337" i="1"/>
  <c r="BL337" i="1"/>
  <c r="BK337" i="1"/>
  <c r="BJ337" i="1"/>
  <c r="BI337" i="1"/>
  <c r="BH337" i="1"/>
  <c r="BG337" i="1"/>
  <c r="BF337" i="1"/>
  <c r="BE337" i="1"/>
  <c r="BD337" i="1"/>
  <c r="BC337" i="1"/>
  <c r="BB337" i="1"/>
  <c r="BA337" i="1"/>
  <c r="AZ337" i="1"/>
  <c r="AY337" i="1"/>
  <c r="AX337" i="1"/>
  <c r="AW337" i="1"/>
  <c r="AT337" i="1" s="1"/>
  <c r="K337" i="1" s="1"/>
  <c r="AV337" i="1"/>
  <c r="AU337" i="1"/>
  <c r="AS337" i="1"/>
  <c r="AR337" i="1"/>
  <c r="M337" i="1" s="1"/>
  <c r="AQ337" i="1"/>
  <c r="AO337" i="1"/>
  <c r="AN337" i="1"/>
  <c r="AP337" i="1" s="1"/>
  <c r="AM337" i="1"/>
  <c r="AL337" i="1"/>
  <c r="AK337" i="1"/>
  <c r="AJ337" i="1"/>
  <c r="AI337" i="1"/>
  <c r="Q337" i="1"/>
  <c r="CD336" i="1"/>
  <c r="BM336" i="1"/>
  <c r="BL336" i="1"/>
  <c r="BK336" i="1"/>
  <c r="BJ336" i="1"/>
  <c r="BI336" i="1"/>
  <c r="BH336" i="1"/>
  <c r="BG336" i="1"/>
  <c r="BF336" i="1"/>
  <c r="BE336" i="1"/>
  <c r="BD336" i="1"/>
  <c r="BC336" i="1"/>
  <c r="BB336" i="1"/>
  <c r="BA336" i="1"/>
  <c r="AZ336" i="1"/>
  <c r="AY336" i="1"/>
  <c r="AX336" i="1"/>
  <c r="AW336" i="1"/>
  <c r="AT336" i="1" s="1"/>
  <c r="K336" i="1" s="1"/>
  <c r="AV336" i="1"/>
  <c r="AU336" i="1"/>
  <c r="AS336" i="1"/>
  <c r="AR336" i="1"/>
  <c r="M336" i="1" s="1"/>
  <c r="AQ336" i="1"/>
  <c r="AO336" i="1"/>
  <c r="AN336" i="1"/>
  <c r="AP336" i="1" s="1"/>
  <c r="AM336" i="1"/>
  <c r="AL336" i="1"/>
  <c r="AK336" i="1"/>
  <c r="AJ336" i="1"/>
  <c r="AI336" i="1"/>
  <c r="BM335" i="1"/>
  <c r="BL335" i="1"/>
  <c r="BK335" i="1"/>
  <c r="BJ335" i="1"/>
  <c r="BI335" i="1"/>
  <c r="BH335" i="1"/>
  <c r="BG335" i="1"/>
  <c r="BF335" i="1"/>
  <c r="BE335" i="1"/>
  <c r="BD335" i="1"/>
  <c r="BC335" i="1"/>
  <c r="BB335" i="1"/>
  <c r="BA335" i="1"/>
  <c r="AZ335" i="1"/>
  <c r="AY335" i="1"/>
  <c r="AX335" i="1"/>
  <c r="AW335" i="1"/>
  <c r="AT335" i="1" s="1"/>
  <c r="K335" i="1" s="1"/>
  <c r="AV335" i="1"/>
  <c r="AU335" i="1"/>
  <c r="AS335" i="1"/>
  <c r="AR335" i="1"/>
  <c r="M335" i="1" s="1"/>
  <c r="AQ335" i="1"/>
  <c r="AO335" i="1"/>
  <c r="AN335" i="1"/>
  <c r="AP335" i="1" s="1"/>
  <c r="AM335" i="1"/>
  <c r="AL335" i="1"/>
  <c r="AK335" i="1"/>
  <c r="AJ335" i="1"/>
  <c r="AI335" i="1"/>
  <c r="CD334" i="1"/>
  <c r="BM334" i="1"/>
  <c r="BL334" i="1"/>
  <c r="BK334" i="1"/>
  <c r="BJ334" i="1"/>
  <c r="BI334" i="1"/>
  <c r="BH334" i="1"/>
  <c r="BG334" i="1"/>
  <c r="BF334" i="1"/>
  <c r="BE334" i="1"/>
  <c r="BD334" i="1"/>
  <c r="BC334" i="1"/>
  <c r="BB334" i="1"/>
  <c r="BA334" i="1"/>
  <c r="AZ334" i="1"/>
  <c r="AY334" i="1"/>
  <c r="AX334" i="1"/>
  <c r="AW334" i="1"/>
  <c r="AT334" i="1" s="1"/>
  <c r="K334" i="1" s="1"/>
  <c r="AV334" i="1"/>
  <c r="AU334" i="1"/>
  <c r="AS334" i="1"/>
  <c r="AR334" i="1"/>
  <c r="M334" i="1" s="1"/>
  <c r="AQ334" i="1"/>
  <c r="AO334" i="1"/>
  <c r="AN334" i="1"/>
  <c r="AP334" i="1" s="1"/>
  <c r="AM334" i="1"/>
  <c r="AL334" i="1"/>
  <c r="AK334" i="1"/>
  <c r="AJ334" i="1"/>
  <c r="AI334" i="1"/>
  <c r="Q334" i="1"/>
  <c r="CD333" i="1"/>
  <c r="BM333" i="1"/>
  <c r="BL333" i="1"/>
  <c r="BK333" i="1"/>
  <c r="BJ333" i="1"/>
  <c r="BI333" i="1"/>
  <c r="BH333" i="1"/>
  <c r="BG333" i="1"/>
  <c r="BF333" i="1"/>
  <c r="BE333" i="1"/>
  <c r="BD333" i="1"/>
  <c r="BC333" i="1"/>
  <c r="BB333" i="1"/>
  <c r="BA333" i="1"/>
  <c r="AZ333" i="1"/>
  <c r="AY333" i="1"/>
  <c r="AX333" i="1"/>
  <c r="AW333" i="1"/>
  <c r="AT333" i="1" s="1"/>
  <c r="K333" i="1" s="1"/>
  <c r="AV333" i="1"/>
  <c r="AU333" i="1"/>
  <c r="AS333" i="1"/>
  <c r="AR333" i="1"/>
  <c r="M333" i="1" s="1"/>
  <c r="AQ333" i="1"/>
  <c r="AO333" i="1"/>
  <c r="AN333" i="1"/>
  <c r="AP333" i="1" s="1"/>
  <c r="AM333" i="1"/>
  <c r="AL333" i="1"/>
  <c r="AK333" i="1"/>
  <c r="AJ333" i="1"/>
  <c r="AI333" i="1"/>
  <c r="AN332" i="1"/>
  <c r="AM332" i="1"/>
  <c r="AL332" i="1"/>
  <c r="AK332" i="1"/>
  <c r="AJ332" i="1"/>
  <c r="AI332" i="1"/>
  <c r="Q332" i="1"/>
  <c r="AG332" i="1" s="1"/>
  <c r="CD331" i="1"/>
  <c r="BM331" i="1"/>
  <c r="BL331" i="1"/>
  <c r="BK331" i="1"/>
  <c r="BJ331" i="1"/>
  <c r="BI331" i="1"/>
  <c r="BH331" i="1"/>
  <c r="BG331" i="1"/>
  <c r="BF331" i="1"/>
  <c r="BE331" i="1"/>
  <c r="BD331" i="1"/>
  <c r="BC331" i="1"/>
  <c r="BB331" i="1"/>
  <c r="BA331" i="1"/>
  <c r="AZ331" i="1"/>
  <c r="AY331" i="1"/>
  <c r="AX331" i="1"/>
  <c r="AW331" i="1"/>
  <c r="AT331" i="1" s="1"/>
  <c r="K331" i="1" s="1"/>
  <c r="AV331" i="1"/>
  <c r="AU331" i="1"/>
  <c r="AS331" i="1"/>
  <c r="AR331" i="1"/>
  <c r="M331" i="1" s="1"/>
  <c r="AQ331" i="1"/>
  <c r="AO331" i="1"/>
  <c r="AN331" i="1"/>
  <c r="AP331" i="1" s="1"/>
  <c r="AM331" i="1"/>
  <c r="AL331" i="1"/>
  <c r="AK331" i="1"/>
  <c r="AJ331" i="1"/>
  <c r="AI331" i="1"/>
  <c r="CD330" i="1"/>
  <c r="BM330" i="1"/>
  <c r="BL330" i="1"/>
  <c r="BK330" i="1"/>
  <c r="BJ330" i="1"/>
  <c r="BI330" i="1"/>
  <c r="BH330" i="1"/>
  <c r="BG330" i="1"/>
  <c r="BF330" i="1"/>
  <c r="BE330" i="1"/>
  <c r="BD330" i="1"/>
  <c r="BC330" i="1"/>
  <c r="BB330" i="1"/>
  <c r="BA330" i="1"/>
  <c r="AZ330" i="1"/>
  <c r="AY330" i="1"/>
  <c r="AX330" i="1"/>
  <c r="AW330" i="1"/>
  <c r="AT330" i="1" s="1"/>
  <c r="K330" i="1" s="1"/>
  <c r="AV330" i="1"/>
  <c r="AU330" i="1"/>
  <c r="AS330" i="1"/>
  <c r="AR330" i="1"/>
  <c r="M330" i="1" s="1"/>
  <c r="AQ330" i="1"/>
  <c r="AO330" i="1"/>
  <c r="AN330" i="1"/>
  <c r="AP330" i="1" s="1"/>
  <c r="AM330" i="1"/>
  <c r="AL330" i="1"/>
  <c r="AK330" i="1"/>
  <c r="AJ330" i="1"/>
  <c r="AI330" i="1"/>
  <c r="CD329" i="1"/>
  <c r="BM329" i="1"/>
  <c r="BL329" i="1"/>
  <c r="BK329" i="1"/>
  <c r="BJ329" i="1"/>
  <c r="BI329" i="1"/>
  <c r="BH329" i="1"/>
  <c r="BG329" i="1"/>
  <c r="BF329" i="1"/>
  <c r="BE329" i="1"/>
  <c r="BD329" i="1"/>
  <c r="BC329" i="1"/>
  <c r="BB329" i="1"/>
  <c r="BA329" i="1"/>
  <c r="AZ329" i="1"/>
  <c r="AY329" i="1"/>
  <c r="AX329" i="1"/>
  <c r="AW329" i="1"/>
  <c r="AT329" i="1" s="1"/>
  <c r="K329" i="1" s="1"/>
  <c r="AV329" i="1"/>
  <c r="AU329" i="1"/>
  <c r="AS329" i="1"/>
  <c r="AR329" i="1"/>
  <c r="M329" i="1" s="1"/>
  <c r="AQ329" i="1"/>
  <c r="AO329" i="1"/>
  <c r="AN329" i="1"/>
  <c r="AP329" i="1" s="1"/>
  <c r="AM329" i="1"/>
  <c r="AL329" i="1"/>
  <c r="AK329" i="1"/>
  <c r="AJ329" i="1"/>
  <c r="AI329" i="1"/>
  <c r="CD328" i="1"/>
  <c r="BM328" i="1"/>
  <c r="BL328" i="1"/>
  <c r="BK328" i="1"/>
  <c r="BJ328" i="1"/>
  <c r="BI328" i="1"/>
  <c r="BH328" i="1"/>
  <c r="BG328" i="1"/>
  <c r="BF328" i="1"/>
  <c r="BE328" i="1"/>
  <c r="BD328" i="1"/>
  <c r="BC328" i="1"/>
  <c r="BB328" i="1"/>
  <c r="BA328" i="1"/>
  <c r="AZ328" i="1"/>
  <c r="AY328" i="1"/>
  <c r="AX328" i="1"/>
  <c r="AW328" i="1"/>
  <c r="AT328" i="1" s="1"/>
  <c r="K328" i="1" s="1"/>
  <c r="AV328" i="1"/>
  <c r="AU328" i="1"/>
  <c r="AS328" i="1"/>
  <c r="AR328" i="1"/>
  <c r="M328" i="1" s="1"/>
  <c r="AQ328" i="1"/>
  <c r="AO328" i="1"/>
  <c r="AN328" i="1"/>
  <c r="AP328" i="1" s="1"/>
  <c r="AM328" i="1"/>
  <c r="AL328" i="1"/>
  <c r="AK328" i="1"/>
  <c r="AJ328" i="1"/>
  <c r="AI328" i="1"/>
  <c r="AH328" i="1"/>
  <c r="BM327" i="1"/>
  <c r="BL327" i="1"/>
  <c r="BK327" i="1"/>
  <c r="BJ327" i="1"/>
  <c r="BI327" i="1"/>
  <c r="BH327" i="1"/>
  <c r="BG327" i="1"/>
  <c r="BF327" i="1"/>
  <c r="BE327" i="1"/>
  <c r="BD327" i="1"/>
  <c r="BC327" i="1"/>
  <c r="BB327" i="1"/>
  <c r="BA327" i="1"/>
  <c r="AZ327" i="1"/>
  <c r="AY327" i="1"/>
  <c r="AX327" i="1"/>
  <c r="AW327" i="1"/>
  <c r="AT327" i="1" s="1"/>
  <c r="K327" i="1" s="1"/>
  <c r="AV327" i="1"/>
  <c r="AU327" i="1"/>
  <c r="AS327" i="1"/>
  <c r="AR327" i="1"/>
  <c r="M327" i="1" s="1"/>
  <c r="AQ327" i="1"/>
  <c r="AO327" i="1"/>
  <c r="AN327" i="1"/>
  <c r="AP327" i="1" s="1"/>
  <c r="AM327" i="1"/>
  <c r="AL327" i="1"/>
  <c r="AK327" i="1"/>
  <c r="AJ327" i="1"/>
  <c r="AI327" i="1"/>
  <c r="Q327" i="1"/>
  <c r="CD326" i="1"/>
  <c r="BM326" i="1"/>
  <c r="BL326" i="1"/>
  <c r="BK326" i="1"/>
  <c r="BJ326" i="1"/>
  <c r="BI326" i="1"/>
  <c r="BH326" i="1"/>
  <c r="BG326" i="1"/>
  <c r="BF326" i="1"/>
  <c r="BE326" i="1"/>
  <c r="BD326" i="1"/>
  <c r="BC326" i="1"/>
  <c r="BB326" i="1"/>
  <c r="BA326" i="1"/>
  <c r="AZ326" i="1"/>
  <c r="AY326" i="1"/>
  <c r="AX326" i="1"/>
  <c r="AW326" i="1"/>
  <c r="AT326" i="1" s="1"/>
  <c r="K326" i="1" s="1"/>
  <c r="AV326" i="1"/>
  <c r="AU326" i="1"/>
  <c r="AS326" i="1"/>
  <c r="AR326" i="1"/>
  <c r="M326" i="1" s="1"/>
  <c r="AQ326" i="1"/>
  <c r="AO326" i="1"/>
  <c r="AN326" i="1"/>
  <c r="AP326" i="1" s="1"/>
  <c r="AM326" i="1"/>
  <c r="AL326" i="1"/>
  <c r="AK326" i="1"/>
  <c r="AJ326" i="1"/>
  <c r="AI326" i="1"/>
  <c r="Q326" i="1"/>
  <c r="CD325" i="1"/>
  <c r="BM325" i="1"/>
  <c r="BL325" i="1"/>
  <c r="BK325" i="1"/>
  <c r="BJ325" i="1"/>
  <c r="BI325" i="1"/>
  <c r="BH325" i="1"/>
  <c r="BG325" i="1"/>
  <c r="BF325" i="1"/>
  <c r="BE325" i="1"/>
  <c r="BD325" i="1"/>
  <c r="BC325" i="1"/>
  <c r="BB325" i="1"/>
  <c r="BA325" i="1"/>
  <c r="AZ325" i="1"/>
  <c r="AY325" i="1"/>
  <c r="AX325" i="1"/>
  <c r="AW325" i="1"/>
  <c r="AT325" i="1" s="1"/>
  <c r="K325" i="1" s="1"/>
  <c r="AV325" i="1"/>
  <c r="AU325" i="1"/>
  <c r="AS325" i="1"/>
  <c r="AR325" i="1"/>
  <c r="M325" i="1" s="1"/>
  <c r="AQ325" i="1"/>
  <c r="AO325" i="1"/>
  <c r="AN325" i="1"/>
  <c r="AP325" i="1" s="1"/>
  <c r="AM325" i="1"/>
  <c r="AL325" i="1"/>
  <c r="AK325" i="1"/>
  <c r="AJ325" i="1"/>
  <c r="AI325" i="1"/>
  <c r="AH325" i="1"/>
  <c r="CD324" i="1"/>
  <c r="BM324" i="1"/>
  <c r="BL324" i="1"/>
  <c r="BK324" i="1"/>
  <c r="BJ324" i="1"/>
  <c r="BI324" i="1"/>
  <c r="BH324" i="1"/>
  <c r="BG324" i="1"/>
  <c r="BF324" i="1"/>
  <c r="BE324" i="1"/>
  <c r="BD324" i="1"/>
  <c r="BC324" i="1"/>
  <c r="BB324" i="1"/>
  <c r="BA324" i="1"/>
  <c r="AZ324" i="1"/>
  <c r="AY324" i="1"/>
  <c r="AX324" i="1"/>
  <c r="AW324" i="1"/>
  <c r="AT324" i="1" s="1"/>
  <c r="K324" i="1" s="1"/>
  <c r="AV324" i="1"/>
  <c r="AU324" i="1"/>
  <c r="AS324" i="1"/>
  <c r="AR324" i="1"/>
  <c r="M324" i="1" s="1"/>
  <c r="AQ324" i="1"/>
  <c r="AO324" i="1"/>
  <c r="AN324" i="1"/>
  <c r="AP324" i="1" s="1"/>
  <c r="AM324" i="1"/>
  <c r="AL324" i="1"/>
  <c r="AK324" i="1"/>
  <c r="AJ324" i="1"/>
  <c r="AI324" i="1"/>
  <c r="CD323" i="1"/>
  <c r="BM323" i="1"/>
  <c r="BL323" i="1"/>
  <c r="BK323" i="1"/>
  <c r="BJ323" i="1"/>
  <c r="BI323" i="1"/>
  <c r="BH323" i="1"/>
  <c r="BG323" i="1"/>
  <c r="BF323" i="1"/>
  <c r="BE323" i="1"/>
  <c r="BD323" i="1"/>
  <c r="BC323" i="1"/>
  <c r="BB323" i="1"/>
  <c r="BA323" i="1"/>
  <c r="AZ323" i="1"/>
  <c r="AY323" i="1"/>
  <c r="AX323" i="1"/>
  <c r="AW323" i="1"/>
  <c r="AT323" i="1" s="1"/>
  <c r="K323" i="1" s="1"/>
  <c r="AV323" i="1"/>
  <c r="AU323" i="1"/>
  <c r="AS323" i="1"/>
  <c r="AR323" i="1"/>
  <c r="M323" i="1" s="1"/>
  <c r="AQ323" i="1"/>
  <c r="AO323" i="1"/>
  <c r="AN323" i="1"/>
  <c r="AP323" i="1" s="1"/>
  <c r="AM323" i="1"/>
  <c r="AL323" i="1"/>
  <c r="AK323" i="1"/>
  <c r="AJ323" i="1"/>
  <c r="AI323" i="1"/>
  <c r="CD322" i="1"/>
  <c r="BM322" i="1"/>
  <c r="BL322" i="1"/>
  <c r="BK322" i="1"/>
  <c r="BJ322" i="1"/>
  <c r="BI322" i="1"/>
  <c r="BH322" i="1"/>
  <c r="BG322" i="1"/>
  <c r="BF322" i="1"/>
  <c r="BE322" i="1"/>
  <c r="BD322" i="1"/>
  <c r="BC322" i="1"/>
  <c r="BB322" i="1"/>
  <c r="BA322" i="1"/>
  <c r="AZ322" i="1"/>
  <c r="AY322" i="1"/>
  <c r="AX322" i="1"/>
  <c r="AW322" i="1"/>
  <c r="AT322" i="1" s="1"/>
  <c r="K322" i="1" s="1"/>
  <c r="AV322" i="1"/>
  <c r="AU322" i="1"/>
  <c r="AS322" i="1"/>
  <c r="AR322" i="1"/>
  <c r="M322" i="1" s="1"/>
  <c r="AQ322" i="1"/>
  <c r="AO322" i="1"/>
  <c r="AN322" i="1"/>
  <c r="AP322" i="1" s="1"/>
  <c r="AM322" i="1"/>
  <c r="AL322" i="1"/>
  <c r="AK322" i="1"/>
  <c r="AJ322" i="1"/>
  <c r="AI322" i="1"/>
  <c r="CD321" i="1"/>
  <c r="BM321" i="1"/>
  <c r="BL321" i="1"/>
  <c r="BK321" i="1"/>
  <c r="BJ321" i="1"/>
  <c r="BI321" i="1"/>
  <c r="BH321" i="1"/>
  <c r="BG321" i="1"/>
  <c r="BF321" i="1"/>
  <c r="BE321" i="1"/>
  <c r="BD321" i="1"/>
  <c r="BC321" i="1"/>
  <c r="BB321" i="1"/>
  <c r="BA321" i="1"/>
  <c r="AZ321" i="1"/>
  <c r="AY321" i="1"/>
  <c r="AX321" i="1"/>
  <c r="AW321" i="1"/>
  <c r="AT321" i="1" s="1"/>
  <c r="K321" i="1" s="1"/>
  <c r="AV321" i="1"/>
  <c r="AU321" i="1"/>
  <c r="AS321" i="1"/>
  <c r="AR321" i="1"/>
  <c r="M321" i="1" s="1"/>
  <c r="AQ321" i="1"/>
  <c r="AO321" i="1"/>
  <c r="AN321" i="1"/>
  <c r="AP321" i="1" s="1"/>
  <c r="AM321" i="1"/>
  <c r="AL321" i="1"/>
  <c r="AK321" i="1"/>
  <c r="AJ321" i="1"/>
  <c r="AI321" i="1"/>
  <c r="Q321" i="1"/>
  <c r="CD320" i="1"/>
  <c r="BM320" i="1"/>
  <c r="BL320" i="1"/>
  <c r="BK320" i="1"/>
  <c r="BJ320" i="1"/>
  <c r="BI320" i="1"/>
  <c r="BH320" i="1"/>
  <c r="BG320" i="1"/>
  <c r="BF320" i="1"/>
  <c r="BE320" i="1"/>
  <c r="BD320" i="1"/>
  <c r="BC320" i="1"/>
  <c r="BB320" i="1"/>
  <c r="BA320" i="1"/>
  <c r="AZ320" i="1"/>
  <c r="AY320" i="1"/>
  <c r="AX320" i="1"/>
  <c r="AW320" i="1"/>
  <c r="AT320" i="1" s="1"/>
  <c r="K320" i="1" s="1"/>
  <c r="AV320" i="1"/>
  <c r="AU320" i="1"/>
  <c r="AS320" i="1"/>
  <c r="AR320" i="1"/>
  <c r="M320" i="1" s="1"/>
  <c r="AQ320" i="1"/>
  <c r="AO320" i="1"/>
  <c r="AN320" i="1"/>
  <c r="AP320" i="1" s="1"/>
  <c r="AM320" i="1"/>
  <c r="AL320" i="1"/>
  <c r="AK320" i="1"/>
  <c r="AJ320" i="1"/>
  <c r="AI320" i="1"/>
  <c r="AH320" i="1"/>
  <c r="Q320" i="1"/>
  <c r="CD319" i="1"/>
  <c r="BM319" i="1"/>
  <c r="BL319" i="1"/>
  <c r="BK319" i="1"/>
  <c r="BJ319" i="1"/>
  <c r="BI319" i="1"/>
  <c r="BH319" i="1"/>
  <c r="BG319" i="1"/>
  <c r="BF319" i="1"/>
  <c r="BE319" i="1"/>
  <c r="BD319" i="1"/>
  <c r="BC319" i="1"/>
  <c r="BB319" i="1"/>
  <c r="BA319" i="1"/>
  <c r="AZ319" i="1"/>
  <c r="AY319" i="1"/>
  <c r="AX319" i="1"/>
  <c r="AW319" i="1"/>
  <c r="AT319" i="1" s="1"/>
  <c r="K319" i="1" s="1"/>
  <c r="AV319" i="1"/>
  <c r="AU319" i="1"/>
  <c r="AS319" i="1"/>
  <c r="AR319" i="1"/>
  <c r="M319" i="1" s="1"/>
  <c r="AQ319" i="1"/>
  <c r="AO319" i="1"/>
  <c r="AN319" i="1"/>
  <c r="AP319" i="1" s="1"/>
  <c r="AM319" i="1"/>
  <c r="AL319" i="1"/>
  <c r="AK319" i="1"/>
  <c r="AJ319" i="1"/>
  <c r="AI319" i="1"/>
  <c r="AH319" i="1"/>
  <c r="BM318" i="1"/>
  <c r="BL318" i="1"/>
  <c r="BK318" i="1"/>
  <c r="BJ318" i="1"/>
  <c r="BI318" i="1"/>
  <c r="BH318" i="1"/>
  <c r="BG318" i="1"/>
  <c r="BF318" i="1"/>
  <c r="BE318" i="1"/>
  <c r="BD318" i="1"/>
  <c r="BC318" i="1"/>
  <c r="BB318" i="1"/>
  <c r="BA318" i="1"/>
  <c r="AZ318" i="1"/>
  <c r="AY318" i="1"/>
  <c r="AX318" i="1"/>
  <c r="AW318" i="1"/>
  <c r="AT318" i="1" s="1"/>
  <c r="K318" i="1" s="1"/>
  <c r="AV318" i="1"/>
  <c r="AU318" i="1"/>
  <c r="AS318" i="1"/>
  <c r="AR318" i="1"/>
  <c r="M318" i="1" s="1"/>
  <c r="AQ318" i="1"/>
  <c r="AO318" i="1"/>
  <c r="AN318" i="1"/>
  <c r="AP318" i="1" s="1"/>
  <c r="AM318" i="1"/>
  <c r="AL318" i="1"/>
  <c r="AK318" i="1"/>
  <c r="AJ318" i="1"/>
  <c r="AI318" i="1"/>
  <c r="CD317" i="1"/>
  <c r="BM317" i="1"/>
  <c r="BL317" i="1"/>
  <c r="BK317" i="1"/>
  <c r="BJ317" i="1"/>
  <c r="BI317" i="1"/>
  <c r="BH317" i="1"/>
  <c r="BG317" i="1"/>
  <c r="BF317" i="1"/>
  <c r="BE317" i="1"/>
  <c r="BD317" i="1"/>
  <c r="BC317" i="1"/>
  <c r="BB317" i="1"/>
  <c r="BA317" i="1"/>
  <c r="AZ317" i="1"/>
  <c r="AY317" i="1"/>
  <c r="AX317" i="1"/>
  <c r="AW317" i="1"/>
  <c r="AT317" i="1" s="1"/>
  <c r="K317" i="1" s="1"/>
  <c r="AV317" i="1"/>
  <c r="AU317" i="1"/>
  <c r="AS317" i="1"/>
  <c r="AR317" i="1"/>
  <c r="M317" i="1" s="1"/>
  <c r="AQ317" i="1"/>
  <c r="AO317" i="1"/>
  <c r="AN317" i="1"/>
  <c r="AP317" i="1" s="1"/>
  <c r="AM317" i="1"/>
  <c r="AL317" i="1"/>
  <c r="AK317" i="1"/>
  <c r="AJ317" i="1"/>
  <c r="AI317" i="1"/>
  <c r="AH317" i="1"/>
  <c r="CD316" i="1"/>
  <c r="BM316" i="1"/>
  <c r="BL316" i="1"/>
  <c r="BK316" i="1"/>
  <c r="BJ316" i="1"/>
  <c r="BI316" i="1"/>
  <c r="BH316" i="1"/>
  <c r="BG316" i="1"/>
  <c r="BF316" i="1"/>
  <c r="BE316" i="1"/>
  <c r="BD316" i="1"/>
  <c r="BC316" i="1"/>
  <c r="BB316" i="1"/>
  <c r="BA316" i="1"/>
  <c r="AZ316" i="1"/>
  <c r="AY316" i="1"/>
  <c r="AX316" i="1"/>
  <c r="AW316" i="1"/>
  <c r="AT316" i="1" s="1"/>
  <c r="K316" i="1" s="1"/>
  <c r="AV316" i="1"/>
  <c r="AU316" i="1"/>
  <c r="AS316" i="1"/>
  <c r="AR316" i="1"/>
  <c r="M316" i="1" s="1"/>
  <c r="AQ316" i="1"/>
  <c r="AO316" i="1"/>
  <c r="AN316" i="1"/>
  <c r="AP316" i="1" s="1"/>
  <c r="AM316" i="1"/>
  <c r="AL316" i="1"/>
  <c r="AK316" i="1"/>
  <c r="AJ316" i="1"/>
  <c r="AI316" i="1"/>
  <c r="CD315" i="1"/>
  <c r="BM315" i="1"/>
  <c r="BL315" i="1"/>
  <c r="BK315" i="1"/>
  <c r="BJ315" i="1"/>
  <c r="BI315" i="1"/>
  <c r="BH315" i="1"/>
  <c r="BG315" i="1"/>
  <c r="BF315" i="1"/>
  <c r="BE315" i="1"/>
  <c r="BD315" i="1"/>
  <c r="BC315" i="1"/>
  <c r="BB315" i="1"/>
  <c r="BA315" i="1"/>
  <c r="AZ315" i="1"/>
  <c r="AY315" i="1"/>
  <c r="AX315" i="1"/>
  <c r="AW315" i="1"/>
  <c r="AT315" i="1" s="1"/>
  <c r="K315" i="1" s="1"/>
  <c r="AV315" i="1"/>
  <c r="AU315" i="1"/>
  <c r="AS315" i="1"/>
  <c r="AR315" i="1"/>
  <c r="M315" i="1" s="1"/>
  <c r="AQ315" i="1"/>
  <c r="AO315" i="1"/>
  <c r="AN315" i="1"/>
  <c r="AP315" i="1" s="1"/>
  <c r="AM315" i="1"/>
  <c r="AL315" i="1"/>
  <c r="AK315" i="1"/>
  <c r="AJ315" i="1"/>
  <c r="AI315" i="1"/>
  <c r="AH315" i="1"/>
  <c r="CD314" i="1"/>
  <c r="BM314" i="1"/>
  <c r="BL314" i="1"/>
  <c r="BK314" i="1"/>
  <c r="BJ314" i="1"/>
  <c r="BI314" i="1"/>
  <c r="BH314" i="1"/>
  <c r="BG314" i="1"/>
  <c r="BF314" i="1"/>
  <c r="BE314" i="1"/>
  <c r="BD314" i="1"/>
  <c r="BC314" i="1"/>
  <c r="BB314" i="1"/>
  <c r="BA314" i="1"/>
  <c r="AZ314" i="1"/>
  <c r="AY314" i="1"/>
  <c r="AX314" i="1"/>
  <c r="AW314" i="1"/>
  <c r="AT314" i="1" s="1"/>
  <c r="K314" i="1" s="1"/>
  <c r="AV314" i="1"/>
  <c r="AU314" i="1"/>
  <c r="AS314" i="1"/>
  <c r="AR314" i="1"/>
  <c r="M314" i="1" s="1"/>
  <c r="AQ314" i="1"/>
  <c r="AO314" i="1"/>
  <c r="AN314" i="1"/>
  <c r="AP314" i="1" s="1"/>
  <c r="AM314" i="1"/>
  <c r="AL314" i="1"/>
  <c r="AK314" i="1"/>
  <c r="AJ314" i="1"/>
  <c r="AI314" i="1"/>
  <c r="CD313" i="1"/>
  <c r="BM313" i="1"/>
  <c r="BL313" i="1"/>
  <c r="BK313" i="1"/>
  <c r="BJ313" i="1"/>
  <c r="BI313" i="1"/>
  <c r="BH313" i="1"/>
  <c r="BG313" i="1"/>
  <c r="BF313" i="1"/>
  <c r="BE313" i="1"/>
  <c r="BD313" i="1"/>
  <c r="BC313" i="1"/>
  <c r="BB313" i="1"/>
  <c r="BA313" i="1"/>
  <c r="AZ313" i="1"/>
  <c r="AY313" i="1"/>
  <c r="AX313" i="1"/>
  <c r="AW313" i="1"/>
  <c r="AT313" i="1" s="1"/>
  <c r="K313" i="1" s="1"/>
  <c r="AV313" i="1"/>
  <c r="AU313" i="1"/>
  <c r="AS313" i="1"/>
  <c r="AR313" i="1"/>
  <c r="M313" i="1" s="1"/>
  <c r="AQ313" i="1"/>
  <c r="AO313" i="1"/>
  <c r="AN313" i="1"/>
  <c r="AP313" i="1" s="1"/>
  <c r="AM313" i="1"/>
  <c r="AL313" i="1"/>
  <c r="AK313" i="1"/>
  <c r="AJ313" i="1"/>
  <c r="AI313" i="1"/>
  <c r="BM312" i="1"/>
  <c r="BL312" i="1"/>
  <c r="BK312" i="1"/>
  <c r="BJ312" i="1"/>
  <c r="BI312" i="1"/>
  <c r="BH312" i="1"/>
  <c r="BG312" i="1"/>
  <c r="BF312" i="1"/>
  <c r="BE312" i="1"/>
  <c r="BD312" i="1"/>
  <c r="BC312" i="1"/>
  <c r="BB312" i="1"/>
  <c r="BA312" i="1"/>
  <c r="AZ312" i="1"/>
  <c r="AY312" i="1"/>
  <c r="AX312" i="1"/>
  <c r="AW312" i="1"/>
  <c r="AT312" i="1" s="1"/>
  <c r="K312" i="1" s="1"/>
  <c r="AV312" i="1"/>
  <c r="AU312" i="1"/>
  <c r="AS312" i="1"/>
  <c r="AR312" i="1"/>
  <c r="M312" i="1" s="1"/>
  <c r="AQ312" i="1"/>
  <c r="AO312" i="1"/>
  <c r="AN312" i="1"/>
  <c r="AP312" i="1" s="1"/>
  <c r="AM312" i="1"/>
  <c r="AL312" i="1"/>
  <c r="AK312" i="1"/>
  <c r="AJ312" i="1"/>
  <c r="AI312" i="1"/>
  <c r="AH312" i="1"/>
  <c r="BM311" i="1"/>
  <c r="BL311" i="1"/>
  <c r="BK311" i="1"/>
  <c r="BJ311" i="1"/>
  <c r="BI311" i="1"/>
  <c r="BH311" i="1"/>
  <c r="BG311" i="1"/>
  <c r="BF311" i="1"/>
  <c r="BE311" i="1"/>
  <c r="BD311" i="1"/>
  <c r="BC311" i="1"/>
  <c r="BB311" i="1"/>
  <c r="BA311" i="1"/>
  <c r="AZ311" i="1"/>
  <c r="AY311" i="1"/>
  <c r="AX311" i="1"/>
  <c r="AW311" i="1"/>
  <c r="AT311" i="1" s="1"/>
  <c r="K311" i="1" s="1"/>
  <c r="AV311" i="1"/>
  <c r="AU311" i="1"/>
  <c r="AS311" i="1"/>
  <c r="AR311" i="1"/>
  <c r="M311" i="1" s="1"/>
  <c r="AQ311" i="1"/>
  <c r="AO311" i="1"/>
  <c r="AN311" i="1"/>
  <c r="AP311" i="1" s="1"/>
  <c r="AM311" i="1"/>
  <c r="AL311" i="1"/>
  <c r="AK311" i="1"/>
  <c r="AJ311" i="1"/>
  <c r="AI311" i="1"/>
  <c r="BM310" i="1"/>
  <c r="BL310" i="1"/>
  <c r="BK310" i="1"/>
  <c r="BJ310" i="1"/>
  <c r="BI310" i="1"/>
  <c r="BH310" i="1"/>
  <c r="BG310" i="1"/>
  <c r="BF310" i="1"/>
  <c r="BE310" i="1"/>
  <c r="BD310" i="1"/>
  <c r="BC310" i="1"/>
  <c r="BB310" i="1"/>
  <c r="BA310" i="1"/>
  <c r="AZ310" i="1"/>
  <c r="AY310" i="1"/>
  <c r="AX310" i="1"/>
  <c r="AW310" i="1"/>
  <c r="AT310" i="1" s="1"/>
  <c r="K310" i="1" s="1"/>
  <c r="AV310" i="1"/>
  <c r="AU310" i="1"/>
  <c r="AS310" i="1"/>
  <c r="AR310" i="1"/>
  <c r="M310" i="1" s="1"/>
  <c r="AQ310" i="1"/>
  <c r="AO310" i="1"/>
  <c r="AN310" i="1"/>
  <c r="AP310" i="1" s="1"/>
  <c r="AM310" i="1"/>
  <c r="AL310" i="1"/>
  <c r="AK310" i="1"/>
  <c r="AJ310" i="1"/>
  <c r="AI310" i="1"/>
  <c r="BM309" i="1"/>
  <c r="BL309" i="1"/>
  <c r="BK309" i="1"/>
  <c r="BJ309" i="1"/>
  <c r="BI309" i="1"/>
  <c r="BH309" i="1"/>
  <c r="BG309" i="1"/>
  <c r="BF309" i="1"/>
  <c r="BE309" i="1"/>
  <c r="BD309" i="1"/>
  <c r="BC309" i="1"/>
  <c r="BB309" i="1"/>
  <c r="BA309" i="1"/>
  <c r="AZ309" i="1"/>
  <c r="AY309" i="1"/>
  <c r="AX309" i="1"/>
  <c r="AW309" i="1"/>
  <c r="AT309" i="1" s="1"/>
  <c r="K309" i="1" s="1"/>
  <c r="AV309" i="1"/>
  <c r="AU309" i="1"/>
  <c r="AS309" i="1"/>
  <c r="AR309" i="1"/>
  <c r="M309" i="1" s="1"/>
  <c r="AQ309" i="1"/>
  <c r="AO309" i="1"/>
  <c r="AN309" i="1"/>
  <c r="AP309" i="1" s="1"/>
  <c r="AM309" i="1"/>
  <c r="AL309" i="1"/>
  <c r="AK309" i="1"/>
  <c r="AJ309" i="1"/>
  <c r="AI309" i="1"/>
  <c r="BM308" i="1"/>
  <c r="BL308" i="1"/>
  <c r="BK308" i="1"/>
  <c r="BJ308" i="1"/>
  <c r="BI308" i="1"/>
  <c r="BH308" i="1"/>
  <c r="BG308" i="1"/>
  <c r="BF308" i="1"/>
  <c r="BE308" i="1"/>
  <c r="BD308" i="1"/>
  <c r="BC308" i="1"/>
  <c r="BB308" i="1"/>
  <c r="BA308" i="1"/>
  <c r="AZ308" i="1"/>
  <c r="AY308" i="1"/>
  <c r="AX308" i="1"/>
  <c r="AW308" i="1"/>
  <c r="AT308" i="1" s="1"/>
  <c r="K308" i="1" s="1"/>
  <c r="AV308" i="1"/>
  <c r="AU308" i="1"/>
  <c r="AS308" i="1"/>
  <c r="AR308" i="1"/>
  <c r="M308" i="1" s="1"/>
  <c r="AQ308" i="1"/>
  <c r="AO308" i="1"/>
  <c r="AN308" i="1"/>
  <c r="AP308" i="1" s="1"/>
  <c r="AM308" i="1"/>
  <c r="AL308" i="1"/>
  <c r="AK308" i="1"/>
  <c r="AJ308" i="1"/>
  <c r="AI308" i="1"/>
  <c r="Q308" i="1"/>
  <c r="BM307" i="1"/>
  <c r="BL307" i="1"/>
  <c r="BK307" i="1"/>
  <c r="BJ307" i="1"/>
  <c r="BI307" i="1"/>
  <c r="BH307" i="1"/>
  <c r="BG307" i="1"/>
  <c r="BF307" i="1"/>
  <c r="BE307" i="1"/>
  <c r="BD307" i="1"/>
  <c r="BC307" i="1"/>
  <c r="BB307" i="1"/>
  <c r="BA307" i="1"/>
  <c r="AZ307" i="1"/>
  <c r="AY307" i="1"/>
  <c r="AX307" i="1"/>
  <c r="AW307" i="1"/>
  <c r="AT307" i="1" s="1"/>
  <c r="K307" i="1" s="1"/>
  <c r="AV307" i="1"/>
  <c r="AU307" i="1"/>
  <c r="AS307" i="1"/>
  <c r="AR307" i="1"/>
  <c r="M307" i="1" s="1"/>
  <c r="AQ307" i="1"/>
  <c r="AO307" i="1"/>
  <c r="AN307" i="1"/>
  <c r="AP307" i="1" s="1"/>
  <c r="AM307" i="1"/>
  <c r="AL307" i="1"/>
  <c r="AK307" i="1"/>
  <c r="AJ307" i="1"/>
  <c r="AI307" i="1"/>
  <c r="AH307" i="1"/>
  <c r="BM306" i="1"/>
  <c r="BL306" i="1"/>
  <c r="BK306" i="1"/>
  <c r="BJ306" i="1"/>
  <c r="BI306" i="1"/>
  <c r="BH306" i="1"/>
  <c r="BG306" i="1"/>
  <c r="BF306" i="1"/>
  <c r="BE306" i="1"/>
  <c r="BD306" i="1"/>
  <c r="BC306" i="1"/>
  <c r="BB306" i="1"/>
  <c r="BA306" i="1"/>
  <c r="AZ306" i="1"/>
  <c r="AY306" i="1"/>
  <c r="AX306" i="1"/>
  <c r="AW306" i="1"/>
  <c r="AT306" i="1" s="1"/>
  <c r="K306" i="1" s="1"/>
  <c r="AV306" i="1"/>
  <c r="AU306" i="1"/>
  <c r="AS306" i="1"/>
  <c r="AR306" i="1"/>
  <c r="M306" i="1" s="1"/>
  <c r="AQ306" i="1"/>
  <c r="AO306" i="1"/>
  <c r="AN306" i="1"/>
  <c r="AP306" i="1" s="1"/>
  <c r="AM306" i="1"/>
  <c r="AL306" i="1"/>
  <c r="AK306" i="1"/>
  <c r="AJ306" i="1"/>
  <c r="AI306" i="1"/>
  <c r="Q306" i="1"/>
  <c r="CD305" i="1"/>
  <c r="BM305" i="1"/>
  <c r="BL305" i="1"/>
  <c r="BK305" i="1"/>
  <c r="BJ305" i="1"/>
  <c r="BI305" i="1"/>
  <c r="BH305" i="1"/>
  <c r="BG305" i="1"/>
  <c r="BF305" i="1"/>
  <c r="BE305" i="1"/>
  <c r="BD305" i="1"/>
  <c r="BC305" i="1"/>
  <c r="BB305" i="1"/>
  <c r="BA305" i="1"/>
  <c r="AZ305" i="1"/>
  <c r="AY305" i="1"/>
  <c r="AX305" i="1"/>
  <c r="AW305" i="1"/>
  <c r="AT305" i="1" s="1"/>
  <c r="K305" i="1" s="1"/>
  <c r="AV305" i="1"/>
  <c r="AU305" i="1"/>
  <c r="AS305" i="1"/>
  <c r="AR305" i="1"/>
  <c r="M305" i="1" s="1"/>
  <c r="AQ305" i="1"/>
  <c r="AO305" i="1"/>
  <c r="AN305" i="1"/>
  <c r="AP305" i="1" s="1"/>
  <c r="AM305" i="1"/>
  <c r="AL305" i="1"/>
  <c r="AK305" i="1"/>
  <c r="AJ305" i="1"/>
  <c r="AI305" i="1"/>
  <c r="CD304" i="1"/>
  <c r="BM304" i="1"/>
  <c r="BL304" i="1"/>
  <c r="BK304" i="1"/>
  <c r="BJ304" i="1"/>
  <c r="BI304" i="1"/>
  <c r="BH304" i="1"/>
  <c r="BG304" i="1"/>
  <c r="BF304" i="1"/>
  <c r="BE304" i="1"/>
  <c r="BD304" i="1"/>
  <c r="BC304" i="1"/>
  <c r="BB304" i="1"/>
  <c r="BA304" i="1"/>
  <c r="AZ304" i="1"/>
  <c r="AY304" i="1"/>
  <c r="AX304" i="1"/>
  <c r="AW304" i="1"/>
  <c r="AT304" i="1" s="1"/>
  <c r="K304" i="1" s="1"/>
  <c r="AV304" i="1"/>
  <c r="AU304" i="1"/>
  <c r="AS304" i="1"/>
  <c r="AR304" i="1"/>
  <c r="M304" i="1" s="1"/>
  <c r="AQ304" i="1"/>
  <c r="AO304" i="1"/>
  <c r="AN304" i="1"/>
  <c r="AP304" i="1" s="1"/>
  <c r="AM304" i="1"/>
  <c r="AL304" i="1"/>
  <c r="AK304" i="1"/>
  <c r="AJ304" i="1"/>
  <c r="AI304" i="1"/>
  <c r="AH304" i="1"/>
  <c r="BM303" i="1"/>
  <c r="BL303" i="1"/>
  <c r="BK303" i="1"/>
  <c r="BJ303" i="1"/>
  <c r="BI303" i="1"/>
  <c r="BH303" i="1"/>
  <c r="BG303" i="1"/>
  <c r="BF303" i="1"/>
  <c r="BE303" i="1"/>
  <c r="BD303" i="1"/>
  <c r="BC303" i="1"/>
  <c r="BB303" i="1"/>
  <c r="BA303" i="1"/>
  <c r="AZ303" i="1"/>
  <c r="AY303" i="1"/>
  <c r="AX303" i="1"/>
  <c r="AW303" i="1"/>
  <c r="AT303" i="1" s="1"/>
  <c r="K303" i="1" s="1"/>
  <c r="AV303" i="1"/>
  <c r="AU303" i="1"/>
  <c r="AS303" i="1"/>
  <c r="AR303" i="1"/>
  <c r="M303" i="1" s="1"/>
  <c r="AQ303" i="1"/>
  <c r="AO303" i="1"/>
  <c r="AN303" i="1"/>
  <c r="AP303" i="1" s="1"/>
  <c r="AM303" i="1"/>
  <c r="AL303" i="1"/>
  <c r="AK303" i="1"/>
  <c r="AJ303" i="1"/>
  <c r="AI303" i="1"/>
  <c r="CD302" i="1"/>
  <c r="BM302" i="1"/>
  <c r="BL302" i="1"/>
  <c r="BK302" i="1"/>
  <c r="BJ302" i="1"/>
  <c r="BI302" i="1"/>
  <c r="BH302" i="1"/>
  <c r="BG302" i="1"/>
  <c r="BF302" i="1"/>
  <c r="BE302" i="1"/>
  <c r="BD302" i="1"/>
  <c r="BC302" i="1"/>
  <c r="BB302" i="1"/>
  <c r="BA302" i="1"/>
  <c r="AZ302" i="1"/>
  <c r="AY302" i="1"/>
  <c r="AX302" i="1"/>
  <c r="AW302" i="1"/>
  <c r="AT302" i="1" s="1"/>
  <c r="K302" i="1" s="1"/>
  <c r="AV302" i="1"/>
  <c r="AU302" i="1"/>
  <c r="AS302" i="1"/>
  <c r="AR302" i="1"/>
  <c r="M302" i="1" s="1"/>
  <c r="AQ302" i="1"/>
  <c r="AO302" i="1"/>
  <c r="AN302" i="1"/>
  <c r="AP302" i="1" s="1"/>
  <c r="AM302" i="1"/>
  <c r="AL302" i="1"/>
  <c r="AK302" i="1"/>
  <c r="AJ302" i="1"/>
  <c r="AI302" i="1"/>
  <c r="BM301" i="1"/>
  <c r="BL301" i="1"/>
  <c r="BK301" i="1"/>
  <c r="BJ301" i="1"/>
  <c r="BI301" i="1"/>
  <c r="BH301" i="1"/>
  <c r="BG301" i="1"/>
  <c r="BF301" i="1"/>
  <c r="BE301" i="1"/>
  <c r="BD301" i="1"/>
  <c r="BC301" i="1"/>
  <c r="BB301" i="1"/>
  <c r="BA301" i="1"/>
  <c r="AZ301" i="1"/>
  <c r="AY301" i="1"/>
  <c r="AX301" i="1"/>
  <c r="AW301" i="1"/>
  <c r="AV301" i="1"/>
  <c r="AU301" i="1"/>
  <c r="AS301" i="1"/>
  <c r="AR301" i="1"/>
  <c r="M301" i="1" s="1"/>
  <c r="AQ301" i="1"/>
  <c r="AO301" i="1"/>
  <c r="AN301" i="1"/>
  <c r="AP301" i="1" s="1"/>
  <c r="AM301" i="1"/>
  <c r="AL301" i="1"/>
  <c r="AK301" i="1"/>
  <c r="AJ301" i="1"/>
  <c r="AI301" i="1"/>
  <c r="AH301" i="1"/>
  <c r="AN300" i="1"/>
  <c r="AM300" i="1"/>
  <c r="AL300" i="1"/>
  <c r="AK300" i="1"/>
  <c r="AJ300" i="1"/>
  <c r="AI300" i="1"/>
  <c r="AH300" i="1"/>
  <c r="Q300" i="1"/>
  <c r="AG300" i="1" s="1"/>
  <c r="CD299" i="1"/>
  <c r="BM299" i="1"/>
  <c r="BL299" i="1"/>
  <c r="BK299" i="1"/>
  <c r="BJ299" i="1"/>
  <c r="BI299" i="1"/>
  <c r="BH299" i="1"/>
  <c r="BG299" i="1"/>
  <c r="BF299" i="1"/>
  <c r="BE299" i="1"/>
  <c r="BD299" i="1"/>
  <c r="BC299" i="1"/>
  <c r="BB299" i="1"/>
  <c r="BA299" i="1"/>
  <c r="AZ299" i="1"/>
  <c r="AY299" i="1"/>
  <c r="AX299" i="1"/>
  <c r="AW299" i="1"/>
  <c r="AT299" i="1" s="1"/>
  <c r="K299" i="1" s="1"/>
  <c r="AV299" i="1"/>
  <c r="AU299" i="1"/>
  <c r="AS299" i="1"/>
  <c r="AR299" i="1"/>
  <c r="M299" i="1" s="1"/>
  <c r="AQ299" i="1"/>
  <c r="AO299" i="1"/>
  <c r="AN299" i="1"/>
  <c r="AP299" i="1" s="1"/>
  <c r="AM299" i="1"/>
  <c r="AL299" i="1"/>
  <c r="AK299" i="1"/>
  <c r="AJ299" i="1"/>
  <c r="AI299" i="1"/>
  <c r="AH299" i="1"/>
  <c r="Q299" i="1"/>
  <c r="CD298" i="1"/>
  <c r="BM298" i="1"/>
  <c r="BL298" i="1"/>
  <c r="BK298" i="1"/>
  <c r="BJ298" i="1"/>
  <c r="BI298" i="1"/>
  <c r="BH298" i="1"/>
  <c r="BG298" i="1"/>
  <c r="BF298" i="1"/>
  <c r="BE298" i="1"/>
  <c r="BD298" i="1"/>
  <c r="BC298" i="1"/>
  <c r="BB298" i="1"/>
  <c r="BA298" i="1"/>
  <c r="AZ298" i="1"/>
  <c r="AY298" i="1"/>
  <c r="AX298" i="1"/>
  <c r="AW298" i="1"/>
  <c r="AT298" i="1" s="1"/>
  <c r="K298" i="1" s="1"/>
  <c r="AV298" i="1"/>
  <c r="AU298" i="1"/>
  <c r="AS298" i="1"/>
  <c r="AR298" i="1"/>
  <c r="M298" i="1" s="1"/>
  <c r="AQ298" i="1"/>
  <c r="AO298" i="1"/>
  <c r="AN298" i="1"/>
  <c r="AP298" i="1" s="1"/>
  <c r="AM298" i="1"/>
  <c r="AL298" i="1"/>
  <c r="AK298" i="1"/>
  <c r="AJ298" i="1"/>
  <c r="AI298" i="1"/>
  <c r="Q298" i="1"/>
  <c r="CD297" i="1"/>
  <c r="BM297" i="1"/>
  <c r="BL297" i="1"/>
  <c r="BK297" i="1"/>
  <c r="BJ297" i="1"/>
  <c r="BI297" i="1"/>
  <c r="BH297" i="1"/>
  <c r="BG297" i="1"/>
  <c r="BF297" i="1"/>
  <c r="BE297" i="1"/>
  <c r="BD297" i="1"/>
  <c r="BC297" i="1"/>
  <c r="BB297" i="1"/>
  <c r="BA297" i="1"/>
  <c r="AZ297" i="1"/>
  <c r="AY297" i="1"/>
  <c r="AX297" i="1"/>
  <c r="AW297" i="1"/>
  <c r="AT297" i="1" s="1"/>
  <c r="K297" i="1" s="1"/>
  <c r="AV297" i="1"/>
  <c r="AU297" i="1"/>
  <c r="AS297" i="1"/>
  <c r="AR297" i="1"/>
  <c r="M297" i="1" s="1"/>
  <c r="AQ297" i="1"/>
  <c r="AO297" i="1"/>
  <c r="AN297" i="1"/>
  <c r="AP297" i="1" s="1"/>
  <c r="AM297" i="1"/>
  <c r="AL297" i="1"/>
  <c r="AK297" i="1"/>
  <c r="AJ297" i="1"/>
  <c r="AI297" i="1"/>
  <c r="AH297" i="1"/>
  <c r="Q297" i="1"/>
  <c r="BM296" i="1"/>
  <c r="BL296" i="1"/>
  <c r="BK296" i="1"/>
  <c r="BJ296" i="1"/>
  <c r="BI296" i="1"/>
  <c r="BH296" i="1"/>
  <c r="BG296" i="1"/>
  <c r="BF296" i="1"/>
  <c r="BE296" i="1"/>
  <c r="BD296" i="1"/>
  <c r="BC296" i="1"/>
  <c r="BB296" i="1"/>
  <c r="BA296" i="1"/>
  <c r="AZ296" i="1"/>
  <c r="AY296" i="1"/>
  <c r="AX296" i="1"/>
  <c r="AW296" i="1"/>
  <c r="AT296" i="1" s="1"/>
  <c r="K296" i="1" s="1"/>
  <c r="AV296" i="1"/>
  <c r="AU296" i="1"/>
  <c r="AS296" i="1"/>
  <c r="AR296" i="1"/>
  <c r="M296" i="1" s="1"/>
  <c r="AQ296" i="1"/>
  <c r="AO296" i="1"/>
  <c r="AN296" i="1"/>
  <c r="AP296" i="1" s="1"/>
  <c r="AM296" i="1"/>
  <c r="AL296" i="1"/>
  <c r="AK296" i="1"/>
  <c r="AJ296" i="1"/>
  <c r="AI296" i="1"/>
  <c r="Q296" i="1"/>
  <c r="CD295" i="1"/>
  <c r="BM295" i="1"/>
  <c r="BL295" i="1"/>
  <c r="BK295" i="1"/>
  <c r="BJ295" i="1"/>
  <c r="BI295" i="1"/>
  <c r="BH295" i="1"/>
  <c r="BG295" i="1"/>
  <c r="BF295" i="1"/>
  <c r="BE295" i="1"/>
  <c r="BD295" i="1"/>
  <c r="BC295" i="1"/>
  <c r="BB295" i="1"/>
  <c r="BA295" i="1"/>
  <c r="AZ295" i="1"/>
  <c r="AY295" i="1"/>
  <c r="AX295" i="1"/>
  <c r="AW295" i="1"/>
  <c r="AV295" i="1"/>
  <c r="AU295" i="1"/>
  <c r="AS295" i="1"/>
  <c r="AR295" i="1"/>
  <c r="M295" i="1" s="1"/>
  <c r="AQ295" i="1"/>
  <c r="AO295" i="1"/>
  <c r="AN295" i="1"/>
  <c r="AP295" i="1" s="1"/>
  <c r="AM295" i="1"/>
  <c r="AL295" i="1"/>
  <c r="AK295" i="1"/>
  <c r="AJ295" i="1"/>
  <c r="AI295" i="1"/>
  <c r="AH295" i="1"/>
  <c r="CD294" i="1"/>
  <c r="BM294" i="1"/>
  <c r="BL294" i="1"/>
  <c r="BK294" i="1"/>
  <c r="BJ294" i="1"/>
  <c r="BI294" i="1"/>
  <c r="BH294" i="1"/>
  <c r="BG294" i="1"/>
  <c r="BF294" i="1"/>
  <c r="BE294" i="1"/>
  <c r="BD294" i="1"/>
  <c r="BC294" i="1"/>
  <c r="BB294" i="1"/>
  <c r="BA294" i="1"/>
  <c r="AZ294" i="1"/>
  <c r="AY294" i="1"/>
  <c r="AX294" i="1"/>
  <c r="AW294" i="1"/>
  <c r="AV294" i="1"/>
  <c r="AU294" i="1"/>
  <c r="AS294" i="1"/>
  <c r="AR294" i="1"/>
  <c r="M294" i="1" s="1"/>
  <c r="AQ294" i="1"/>
  <c r="AO294" i="1"/>
  <c r="AN294" i="1"/>
  <c r="AP294" i="1" s="1"/>
  <c r="AM294" i="1"/>
  <c r="AL294" i="1"/>
  <c r="AK294" i="1"/>
  <c r="AJ294" i="1"/>
  <c r="AI294" i="1"/>
  <c r="AH294" i="1"/>
  <c r="BM293" i="1"/>
  <c r="BL293" i="1"/>
  <c r="BK293" i="1"/>
  <c r="BJ293" i="1"/>
  <c r="BI293" i="1"/>
  <c r="BH293" i="1"/>
  <c r="BG293" i="1"/>
  <c r="BF293" i="1"/>
  <c r="BE293" i="1"/>
  <c r="BD293" i="1"/>
  <c r="BC293" i="1"/>
  <c r="BB293" i="1"/>
  <c r="BA293" i="1"/>
  <c r="AZ293" i="1"/>
  <c r="AY293" i="1"/>
  <c r="AX293" i="1"/>
  <c r="AW293" i="1"/>
  <c r="AT293" i="1" s="1"/>
  <c r="K293" i="1" s="1"/>
  <c r="AV293" i="1"/>
  <c r="AU293" i="1"/>
  <c r="AS293" i="1"/>
  <c r="AR293" i="1"/>
  <c r="M293" i="1" s="1"/>
  <c r="AQ293" i="1"/>
  <c r="AO293" i="1"/>
  <c r="AN293" i="1"/>
  <c r="AP293" i="1" s="1"/>
  <c r="AM293" i="1"/>
  <c r="AL293" i="1"/>
  <c r="AK293" i="1"/>
  <c r="AJ293" i="1"/>
  <c r="AI293" i="1"/>
  <c r="AH293" i="1"/>
  <c r="CD292" i="1"/>
  <c r="BM292" i="1"/>
  <c r="BL292" i="1"/>
  <c r="BK292" i="1"/>
  <c r="BJ292" i="1"/>
  <c r="BI292" i="1"/>
  <c r="BH292" i="1"/>
  <c r="BG292" i="1"/>
  <c r="BF292" i="1"/>
  <c r="BE292" i="1"/>
  <c r="BD292" i="1"/>
  <c r="BC292" i="1"/>
  <c r="BB292" i="1"/>
  <c r="BA292" i="1"/>
  <c r="AZ292" i="1"/>
  <c r="AY292" i="1"/>
  <c r="AX292" i="1"/>
  <c r="AW292" i="1"/>
  <c r="AT292" i="1" s="1"/>
  <c r="K292" i="1" s="1"/>
  <c r="AV292" i="1"/>
  <c r="AU292" i="1"/>
  <c r="AS292" i="1"/>
  <c r="AR292" i="1"/>
  <c r="M292" i="1" s="1"/>
  <c r="AQ292" i="1"/>
  <c r="AO292" i="1"/>
  <c r="AN292" i="1"/>
  <c r="AP292" i="1" s="1"/>
  <c r="AM292" i="1"/>
  <c r="AL292" i="1"/>
  <c r="AK292" i="1"/>
  <c r="AJ292" i="1"/>
  <c r="AI292" i="1"/>
  <c r="BM291" i="1"/>
  <c r="BL291" i="1"/>
  <c r="BK291" i="1"/>
  <c r="BJ291" i="1"/>
  <c r="BI291" i="1"/>
  <c r="BH291" i="1"/>
  <c r="BG291" i="1"/>
  <c r="BF291" i="1"/>
  <c r="BE291" i="1"/>
  <c r="BD291" i="1"/>
  <c r="BC291" i="1"/>
  <c r="BB291" i="1"/>
  <c r="BA291" i="1"/>
  <c r="AZ291" i="1"/>
  <c r="AY291" i="1"/>
  <c r="AX291" i="1"/>
  <c r="AW291" i="1"/>
  <c r="AT291" i="1" s="1"/>
  <c r="K291" i="1" s="1"/>
  <c r="AV291" i="1"/>
  <c r="AU291" i="1"/>
  <c r="AS291" i="1"/>
  <c r="AR291" i="1"/>
  <c r="M291" i="1" s="1"/>
  <c r="AQ291" i="1"/>
  <c r="AO291" i="1"/>
  <c r="AN291" i="1"/>
  <c r="AP291" i="1" s="1"/>
  <c r="AM291" i="1"/>
  <c r="AL291" i="1"/>
  <c r="AK291" i="1"/>
  <c r="AJ291" i="1"/>
  <c r="AI291" i="1"/>
  <c r="BM290" i="1"/>
  <c r="BL290" i="1"/>
  <c r="BK290" i="1"/>
  <c r="BJ290" i="1"/>
  <c r="BI290" i="1"/>
  <c r="BH290" i="1"/>
  <c r="BG290" i="1"/>
  <c r="BF290" i="1"/>
  <c r="BE290" i="1"/>
  <c r="BD290" i="1"/>
  <c r="BC290" i="1"/>
  <c r="BB290" i="1"/>
  <c r="BA290" i="1"/>
  <c r="AZ290" i="1"/>
  <c r="AY290" i="1"/>
  <c r="AX290" i="1"/>
  <c r="AW290" i="1"/>
  <c r="AT290" i="1" s="1"/>
  <c r="K290" i="1" s="1"/>
  <c r="AV290" i="1"/>
  <c r="AU290" i="1"/>
  <c r="AS290" i="1"/>
  <c r="AR290" i="1"/>
  <c r="M290" i="1" s="1"/>
  <c r="AQ290" i="1"/>
  <c r="AO290" i="1"/>
  <c r="AN290" i="1"/>
  <c r="AP290" i="1" s="1"/>
  <c r="AM290" i="1"/>
  <c r="AL290" i="1"/>
  <c r="AK290" i="1"/>
  <c r="AJ290" i="1"/>
  <c r="AI290" i="1"/>
  <c r="AH290" i="1"/>
  <c r="CD289" i="1"/>
  <c r="BM289" i="1"/>
  <c r="BL289" i="1"/>
  <c r="BK289" i="1"/>
  <c r="BJ289" i="1"/>
  <c r="BI289" i="1"/>
  <c r="BH289" i="1"/>
  <c r="BG289" i="1"/>
  <c r="BF289" i="1"/>
  <c r="BE289" i="1"/>
  <c r="BD289" i="1"/>
  <c r="BC289" i="1"/>
  <c r="BB289" i="1"/>
  <c r="BA289" i="1"/>
  <c r="AZ289" i="1"/>
  <c r="AY289" i="1"/>
  <c r="AX289" i="1"/>
  <c r="AW289" i="1"/>
  <c r="AT289" i="1" s="1"/>
  <c r="K289" i="1" s="1"/>
  <c r="AV289" i="1"/>
  <c r="AU289" i="1"/>
  <c r="AS289" i="1"/>
  <c r="AR289" i="1"/>
  <c r="M289" i="1" s="1"/>
  <c r="AQ289" i="1"/>
  <c r="AO289" i="1"/>
  <c r="AN289" i="1"/>
  <c r="AP289" i="1" s="1"/>
  <c r="AM289" i="1"/>
  <c r="AL289" i="1"/>
  <c r="AK289" i="1"/>
  <c r="AJ289" i="1"/>
  <c r="AI289" i="1"/>
  <c r="CD288" i="1"/>
  <c r="BM288" i="1"/>
  <c r="BL288" i="1"/>
  <c r="BK288" i="1"/>
  <c r="BJ288" i="1"/>
  <c r="BI288" i="1"/>
  <c r="BH288" i="1"/>
  <c r="BG288" i="1"/>
  <c r="BF288" i="1"/>
  <c r="BE288" i="1"/>
  <c r="BD288" i="1"/>
  <c r="BC288" i="1"/>
  <c r="BB288" i="1"/>
  <c r="BA288" i="1"/>
  <c r="AZ288" i="1"/>
  <c r="AY288" i="1"/>
  <c r="AX288" i="1"/>
  <c r="AW288" i="1"/>
  <c r="AT288" i="1" s="1"/>
  <c r="K288" i="1" s="1"/>
  <c r="AV288" i="1"/>
  <c r="AU288" i="1"/>
  <c r="AS288" i="1"/>
  <c r="AR288" i="1"/>
  <c r="M288" i="1" s="1"/>
  <c r="AQ288" i="1"/>
  <c r="AO288" i="1"/>
  <c r="AN288" i="1"/>
  <c r="AP288" i="1" s="1"/>
  <c r="AM288" i="1"/>
  <c r="AL288" i="1"/>
  <c r="AK288" i="1"/>
  <c r="AJ288" i="1"/>
  <c r="AI288" i="1"/>
  <c r="BM287" i="1"/>
  <c r="BL287" i="1"/>
  <c r="BK287" i="1"/>
  <c r="BJ287" i="1"/>
  <c r="BI287" i="1"/>
  <c r="BH287" i="1"/>
  <c r="BG287" i="1"/>
  <c r="BF287" i="1"/>
  <c r="BE287" i="1"/>
  <c r="BD287" i="1"/>
  <c r="BC287" i="1"/>
  <c r="BB287" i="1"/>
  <c r="BA287" i="1"/>
  <c r="AZ287" i="1"/>
  <c r="AY287" i="1"/>
  <c r="AX287" i="1"/>
  <c r="AW287" i="1"/>
  <c r="AV287" i="1"/>
  <c r="AU287" i="1"/>
  <c r="AS287" i="1"/>
  <c r="AR287" i="1"/>
  <c r="M287" i="1" s="1"/>
  <c r="AQ287" i="1"/>
  <c r="AO287" i="1"/>
  <c r="AN287" i="1"/>
  <c r="AP287" i="1" s="1"/>
  <c r="AM287" i="1"/>
  <c r="AL287" i="1"/>
  <c r="AK287" i="1"/>
  <c r="AJ287" i="1"/>
  <c r="AI287" i="1"/>
  <c r="BM286" i="1"/>
  <c r="BL286" i="1"/>
  <c r="BK286" i="1"/>
  <c r="BJ286" i="1"/>
  <c r="BI286" i="1"/>
  <c r="BH286" i="1"/>
  <c r="BG286" i="1"/>
  <c r="BF286" i="1"/>
  <c r="BE286" i="1"/>
  <c r="BD286" i="1"/>
  <c r="BC286" i="1"/>
  <c r="BB286" i="1"/>
  <c r="BA286" i="1"/>
  <c r="AZ286" i="1"/>
  <c r="AY286" i="1"/>
  <c r="AX286" i="1"/>
  <c r="AW286" i="1"/>
  <c r="AT286" i="1" s="1"/>
  <c r="K286" i="1" s="1"/>
  <c r="AV286" i="1"/>
  <c r="AU286" i="1"/>
  <c r="AS286" i="1"/>
  <c r="AR286" i="1"/>
  <c r="M286" i="1" s="1"/>
  <c r="AQ286" i="1"/>
  <c r="AO286" i="1"/>
  <c r="AN286" i="1"/>
  <c r="AP286" i="1" s="1"/>
  <c r="AM286" i="1"/>
  <c r="AL286" i="1"/>
  <c r="AK286" i="1"/>
  <c r="AJ286" i="1"/>
  <c r="AI286" i="1"/>
  <c r="BM285" i="1"/>
  <c r="BL285" i="1"/>
  <c r="BK285" i="1"/>
  <c r="BJ285" i="1"/>
  <c r="BI285" i="1"/>
  <c r="BH285" i="1"/>
  <c r="BG285" i="1"/>
  <c r="BF285" i="1"/>
  <c r="BE285" i="1"/>
  <c r="BD285" i="1"/>
  <c r="BC285" i="1"/>
  <c r="BB285" i="1"/>
  <c r="BA285" i="1"/>
  <c r="AZ285" i="1"/>
  <c r="AY285" i="1"/>
  <c r="AX285" i="1"/>
  <c r="AW285" i="1"/>
  <c r="AT285" i="1" s="1"/>
  <c r="K285" i="1" s="1"/>
  <c r="AV285" i="1"/>
  <c r="AU285" i="1"/>
  <c r="AS285" i="1"/>
  <c r="AR285" i="1"/>
  <c r="M285" i="1" s="1"/>
  <c r="AQ285" i="1"/>
  <c r="AO285" i="1"/>
  <c r="AN285" i="1"/>
  <c r="AP285" i="1" s="1"/>
  <c r="AM285" i="1"/>
  <c r="AL285" i="1"/>
  <c r="AK285" i="1"/>
  <c r="AJ285" i="1"/>
  <c r="AI285" i="1"/>
  <c r="AM284" i="1"/>
  <c r="AK284" i="1"/>
  <c r="AI284" i="1"/>
  <c r="M284" i="1"/>
  <c r="AG284" i="1" s="1"/>
  <c r="BM283" i="1"/>
  <c r="BL283" i="1"/>
  <c r="BK283" i="1"/>
  <c r="BJ283" i="1"/>
  <c r="BI283" i="1"/>
  <c r="BH283" i="1"/>
  <c r="BG283" i="1"/>
  <c r="BF283" i="1"/>
  <c r="BE283" i="1"/>
  <c r="BD283" i="1"/>
  <c r="BC283" i="1"/>
  <c r="BB283" i="1"/>
  <c r="BA283" i="1"/>
  <c r="AZ283" i="1"/>
  <c r="AY283" i="1"/>
  <c r="AX283" i="1"/>
  <c r="AW283" i="1"/>
  <c r="AT283" i="1" s="1"/>
  <c r="K283" i="1" s="1"/>
  <c r="AV283" i="1"/>
  <c r="AU283" i="1"/>
  <c r="AS283" i="1"/>
  <c r="AR283" i="1"/>
  <c r="M283" i="1" s="1"/>
  <c r="AQ283" i="1"/>
  <c r="AO283" i="1"/>
  <c r="AN283" i="1"/>
  <c r="AP283" i="1" s="1"/>
  <c r="AM283" i="1"/>
  <c r="AL283" i="1"/>
  <c r="AK283" i="1"/>
  <c r="AJ283" i="1"/>
  <c r="AI283" i="1"/>
  <c r="BM282" i="1"/>
  <c r="BL282" i="1"/>
  <c r="BK282" i="1"/>
  <c r="BJ282" i="1"/>
  <c r="BI282" i="1"/>
  <c r="BH282" i="1"/>
  <c r="BG282" i="1"/>
  <c r="BF282" i="1"/>
  <c r="BE282" i="1"/>
  <c r="BD282" i="1"/>
  <c r="BC282" i="1"/>
  <c r="BB282" i="1"/>
  <c r="BA282" i="1"/>
  <c r="AZ282" i="1"/>
  <c r="AY282" i="1"/>
  <c r="AX282" i="1"/>
  <c r="AW282" i="1"/>
  <c r="AT282" i="1" s="1"/>
  <c r="K282" i="1" s="1"/>
  <c r="AV282" i="1"/>
  <c r="AU282" i="1"/>
  <c r="AS282" i="1"/>
  <c r="AR282" i="1"/>
  <c r="M282" i="1" s="1"/>
  <c r="AQ282" i="1"/>
  <c r="AO282" i="1"/>
  <c r="AN282" i="1"/>
  <c r="AP282" i="1" s="1"/>
  <c r="AM282" i="1"/>
  <c r="AL282" i="1"/>
  <c r="AK282" i="1"/>
  <c r="AJ282" i="1"/>
  <c r="AI282" i="1"/>
  <c r="Q282" i="1"/>
  <c r="BM281" i="1"/>
  <c r="BL281" i="1"/>
  <c r="BK281" i="1"/>
  <c r="BJ281" i="1"/>
  <c r="BI281" i="1"/>
  <c r="BH281" i="1"/>
  <c r="BG281" i="1"/>
  <c r="BF281" i="1"/>
  <c r="BE281" i="1"/>
  <c r="BD281" i="1"/>
  <c r="BC281" i="1"/>
  <c r="BB281" i="1"/>
  <c r="BA281" i="1"/>
  <c r="AZ281" i="1"/>
  <c r="AY281" i="1"/>
  <c r="AX281" i="1"/>
  <c r="AW281" i="1"/>
  <c r="AT281" i="1" s="1"/>
  <c r="K281" i="1" s="1"/>
  <c r="AV281" i="1"/>
  <c r="AU281" i="1"/>
  <c r="AS281" i="1"/>
  <c r="AR281" i="1"/>
  <c r="M281" i="1" s="1"/>
  <c r="AQ281" i="1"/>
  <c r="AO281" i="1"/>
  <c r="AN281" i="1"/>
  <c r="AP281" i="1" s="1"/>
  <c r="AM281" i="1"/>
  <c r="AL281" i="1"/>
  <c r="AK281" i="1"/>
  <c r="AJ281" i="1"/>
  <c r="AI281" i="1"/>
  <c r="BM280" i="1"/>
  <c r="BL280" i="1"/>
  <c r="BK280" i="1"/>
  <c r="BJ280" i="1"/>
  <c r="BI280" i="1"/>
  <c r="BH280" i="1"/>
  <c r="BG280" i="1"/>
  <c r="BF280" i="1"/>
  <c r="BE280" i="1"/>
  <c r="BD280" i="1"/>
  <c r="BC280" i="1"/>
  <c r="BB280" i="1"/>
  <c r="BA280" i="1"/>
  <c r="AZ280" i="1"/>
  <c r="AY280" i="1"/>
  <c r="AX280" i="1"/>
  <c r="AW280" i="1"/>
  <c r="AT280" i="1" s="1"/>
  <c r="K280" i="1" s="1"/>
  <c r="AV280" i="1"/>
  <c r="AU280" i="1"/>
  <c r="AS280" i="1"/>
  <c r="AR280" i="1"/>
  <c r="M280" i="1" s="1"/>
  <c r="AQ280" i="1"/>
  <c r="AO280" i="1"/>
  <c r="AN280" i="1"/>
  <c r="AP280" i="1" s="1"/>
  <c r="AM280" i="1"/>
  <c r="AL280" i="1"/>
  <c r="AK280" i="1"/>
  <c r="AJ280" i="1"/>
  <c r="AI280" i="1"/>
  <c r="BM279" i="1"/>
  <c r="BL279" i="1"/>
  <c r="BK279" i="1"/>
  <c r="BJ279" i="1"/>
  <c r="BI279" i="1"/>
  <c r="BH279" i="1"/>
  <c r="BG279" i="1"/>
  <c r="BF279" i="1"/>
  <c r="BE279" i="1"/>
  <c r="BD279" i="1"/>
  <c r="BC279" i="1"/>
  <c r="BB279" i="1"/>
  <c r="BA279" i="1"/>
  <c r="AZ279" i="1"/>
  <c r="AY279" i="1"/>
  <c r="AX279" i="1"/>
  <c r="AW279" i="1"/>
  <c r="AV279" i="1"/>
  <c r="AU279" i="1"/>
  <c r="AS279" i="1"/>
  <c r="AR279" i="1"/>
  <c r="M279" i="1" s="1"/>
  <c r="AQ279" i="1"/>
  <c r="AO279" i="1"/>
  <c r="AN279" i="1"/>
  <c r="AP279" i="1" s="1"/>
  <c r="AM279" i="1"/>
  <c r="AL279" i="1"/>
  <c r="AK279" i="1"/>
  <c r="AJ279" i="1"/>
  <c r="AI279" i="1"/>
  <c r="AH279" i="1"/>
  <c r="Q279" i="1"/>
  <c r="BM278" i="1"/>
  <c r="BL278" i="1"/>
  <c r="BK278" i="1"/>
  <c r="BJ278" i="1"/>
  <c r="BI278" i="1"/>
  <c r="BH278" i="1"/>
  <c r="BG278" i="1"/>
  <c r="BF278" i="1"/>
  <c r="BE278" i="1"/>
  <c r="BD278" i="1"/>
  <c r="BC278" i="1"/>
  <c r="BB278" i="1"/>
  <c r="BA278" i="1"/>
  <c r="AZ278" i="1"/>
  <c r="AY278" i="1"/>
  <c r="AX278" i="1"/>
  <c r="AW278" i="1"/>
  <c r="AV278" i="1"/>
  <c r="AU278" i="1"/>
  <c r="AS278" i="1"/>
  <c r="AR278" i="1"/>
  <c r="M278" i="1" s="1"/>
  <c r="AQ278" i="1"/>
  <c r="AO278" i="1"/>
  <c r="AN278" i="1"/>
  <c r="AP278" i="1" s="1"/>
  <c r="AM278" i="1"/>
  <c r="AL278" i="1"/>
  <c r="AK278" i="1"/>
  <c r="AJ278" i="1"/>
  <c r="AI278" i="1"/>
  <c r="BM277" i="1"/>
  <c r="BL277" i="1"/>
  <c r="BK277" i="1"/>
  <c r="BJ277" i="1"/>
  <c r="BI277" i="1"/>
  <c r="BH277" i="1"/>
  <c r="BG277" i="1"/>
  <c r="BF277" i="1"/>
  <c r="BE277" i="1"/>
  <c r="BD277" i="1"/>
  <c r="BC277" i="1"/>
  <c r="BB277" i="1"/>
  <c r="BA277" i="1"/>
  <c r="AZ277" i="1"/>
  <c r="AY277" i="1"/>
  <c r="AX277" i="1"/>
  <c r="AW277" i="1"/>
  <c r="AT277" i="1" s="1"/>
  <c r="K277" i="1" s="1"/>
  <c r="AV277" i="1"/>
  <c r="AU277" i="1"/>
  <c r="AS277" i="1"/>
  <c r="AR277" i="1"/>
  <c r="M277" i="1" s="1"/>
  <c r="AQ277" i="1"/>
  <c r="AO277" i="1"/>
  <c r="AN277" i="1"/>
  <c r="AP277" i="1" s="1"/>
  <c r="AM277" i="1"/>
  <c r="AL277" i="1"/>
  <c r="AK277" i="1"/>
  <c r="AJ277" i="1"/>
  <c r="AI277" i="1"/>
  <c r="CD276" i="1"/>
  <c r="BM276" i="1"/>
  <c r="BL276" i="1"/>
  <c r="BK276" i="1"/>
  <c r="BJ276" i="1"/>
  <c r="BI276" i="1"/>
  <c r="BH276" i="1"/>
  <c r="BG276" i="1"/>
  <c r="BF276" i="1"/>
  <c r="BE276" i="1"/>
  <c r="BD276" i="1"/>
  <c r="BC276" i="1"/>
  <c r="BB276" i="1"/>
  <c r="BA276" i="1"/>
  <c r="AZ276" i="1"/>
  <c r="AY276" i="1"/>
  <c r="AX276" i="1"/>
  <c r="AW276" i="1"/>
  <c r="AT276" i="1" s="1"/>
  <c r="K276" i="1" s="1"/>
  <c r="AV276" i="1"/>
  <c r="AU276" i="1"/>
  <c r="AS276" i="1"/>
  <c r="AR276" i="1"/>
  <c r="M276" i="1" s="1"/>
  <c r="AQ276" i="1"/>
  <c r="AO276" i="1"/>
  <c r="AN276" i="1"/>
  <c r="AP276" i="1" s="1"/>
  <c r="AM276" i="1"/>
  <c r="AL276" i="1"/>
  <c r="AK276" i="1"/>
  <c r="AJ276" i="1"/>
  <c r="AI276" i="1"/>
  <c r="BM275" i="1"/>
  <c r="BL275" i="1"/>
  <c r="BK275" i="1"/>
  <c r="BJ275" i="1"/>
  <c r="BI275" i="1"/>
  <c r="BH275" i="1"/>
  <c r="BG275" i="1"/>
  <c r="BF275" i="1"/>
  <c r="BE275" i="1"/>
  <c r="BD275" i="1"/>
  <c r="BC275" i="1"/>
  <c r="BB275" i="1"/>
  <c r="BA275" i="1"/>
  <c r="AZ275" i="1"/>
  <c r="AY275" i="1"/>
  <c r="AX275" i="1"/>
  <c r="AW275" i="1"/>
  <c r="AT275" i="1" s="1"/>
  <c r="K275" i="1" s="1"/>
  <c r="AV275" i="1"/>
  <c r="AU275" i="1"/>
  <c r="AS275" i="1"/>
  <c r="AR275" i="1"/>
  <c r="M275" i="1" s="1"/>
  <c r="AQ275" i="1"/>
  <c r="AO275" i="1"/>
  <c r="AN275" i="1"/>
  <c r="AP275" i="1" s="1"/>
  <c r="AM275" i="1"/>
  <c r="AL275" i="1"/>
  <c r="AK275" i="1"/>
  <c r="AJ275" i="1"/>
  <c r="AI275" i="1"/>
  <c r="BM274" i="1"/>
  <c r="BL274" i="1"/>
  <c r="BK274" i="1"/>
  <c r="BJ274" i="1"/>
  <c r="BI274" i="1"/>
  <c r="BH274" i="1"/>
  <c r="BG274" i="1"/>
  <c r="BF274" i="1"/>
  <c r="BE274" i="1"/>
  <c r="BD274" i="1"/>
  <c r="BC274" i="1"/>
  <c r="BB274" i="1"/>
  <c r="BA274" i="1"/>
  <c r="AZ274" i="1"/>
  <c r="AY274" i="1"/>
  <c r="AX274" i="1"/>
  <c r="AW274" i="1"/>
  <c r="AT274" i="1" s="1"/>
  <c r="K274" i="1" s="1"/>
  <c r="AV274" i="1"/>
  <c r="AU274" i="1"/>
  <c r="AS274" i="1"/>
  <c r="AR274" i="1"/>
  <c r="M274" i="1" s="1"/>
  <c r="AQ274" i="1"/>
  <c r="AO274" i="1"/>
  <c r="AN274" i="1"/>
  <c r="AP274" i="1" s="1"/>
  <c r="AM274" i="1"/>
  <c r="AL274" i="1"/>
  <c r="AK274" i="1"/>
  <c r="AJ274" i="1"/>
  <c r="AI274" i="1"/>
  <c r="Q274" i="1"/>
  <c r="BM273" i="1"/>
  <c r="BL273" i="1"/>
  <c r="BK273" i="1"/>
  <c r="BJ273" i="1"/>
  <c r="BI273" i="1"/>
  <c r="BH273" i="1"/>
  <c r="BG273" i="1"/>
  <c r="BF273" i="1"/>
  <c r="BE273" i="1"/>
  <c r="BD273" i="1"/>
  <c r="BC273" i="1"/>
  <c r="BB273" i="1"/>
  <c r="BA273" i="1"/>
  <c r="AZ273" i="1"/>
  <c r="AY273" i="1"/>
  <c r="AX273" i="1"/>
  <c r="AW273" i="1"/>
  <c r="AT273" i="1" s="1"/>
  <c r="K273" i="1" s="1"/>
  <c r="AV273" i="1"/>
  <c r="AU273" i="1"/>
  <c r="AS273" i="1"/>
  <c r="AR273" i="1"/>
  <c r="M273" i="1" s="1"/>
  <c r="AQ273" i="1"/>
  <c r="AO273" i="1"/>
  <c r="AN273" i="1"/>
  <c r="AP273" i="1" s="1"/>
  <c r="AM273" i="1"/>
  <c r="AL273" i="1"/>
  <c r="AK273" i="1"/>
  <c r="AJ273" i="1"/>
  <c r="AI273" i="1"/>
  <c r="BM272" i="1"/>
  <c r="BL272" i="1"/>
  <c r="BK272" i="1"/>
  <c r="BJ272" i="1"/>
  <c r="BI272" i="1"/>
  <c r="BH272" i="1"/>
  <c r="BG272" i="1"/>
  <c r="BF272" i="1"/>
  <c r="BE272" i="1"/>
  <c r="BD272" i="1"/>
  <c r="BC272" i="1"/>
  <c r="BB272" i="1"/>
  <c r="BA272" i="1"/>
  <c r="AZ272" i="1"/>
  <c r="AY272" i="1"/>
  <c r="AX272" i="1"/>
  <c r="AW272" i="1"/>
  <c r="AV272" i="1"/>
  <c r="AU272" i="1"/>
  <c r="AS272" i="1"/>
  <c r="AR272" i="1"/>
  <c r="M272" i="1" s="1"/>
  <c r="AQ272" i="1"/>
  <c r="AO272" i="1"/>
  <c r="AN272" i="1"/>
  <c r="AP272" i="1" s="1"/>
  <c r="AM272" i="1"/>
  <c r="AL272" i="1"/>
  <c r="AK272" i="1"/>
  <c r="AJ272" i="1"/>
  <c r="AI272" i="1"/>
  <c r="Q272" i="1"/>
  <c r="BM271" i="1"/>
  <c r="BL271" i="1"/>
  <c r="BK271" i="1"/>
  <c r="BJ271" i="1"/>
  <c r="BI271" i="1"/>
  <c r="BH271" i="1"/>
  <c r="BG271" i="1"/>
  <c r="BF271" i="1"/>
  <c r="BE271" i="1"/>
  <c r="BD271" i="1"/>
  <c r="BC271" i="1"/>
  <c r="BB271" i="1"/>
  <c r="BA271" i="1"/>
  <c r="AZ271" i="1"/>
  <c r="AY271" i="1"/>
  <c r="AX271" i="1"/>
  <c r="AW271" i="1"/>
  <c r="AV271" i="1"/>
  <c r="AU271" i="1"/>
  <c r="AS271" i="1"/>
  <c r="AR271" i="1"/>
  <c r="M271" i="1" s="1"/>
  <c r="AQ271" i="1"/>
  <c r="AO271" i="1"/>
  <c r="AN271" i="1"/>
  <c r="AP271" i="1" s="1"/>
  <c r="AM271" i="1"/>
  <c r="AL271" i="1"/>
  <c r="AK271" i="1"/>
  <c r="AJ271" i="1"/>
  <c r="AI271" i="1"/>
  <c r="BM270" i="1"/>
  <c r="BL270" i="1"/>
  <c r="BK270" i="1"/>
  <c r="BJ270" i="1"/>
  <c r="BI270" i="1"/>
  <c r="BH270" i="1"/>
  <c r="BG270" i="1"/>
  <c r="BF270" i="1"/>
  <c r="BE270" i="1"/>
  <c r="BD270" i="1"/>
  <c r="BC270" i="1"/>
  <c r="BB270" i="1"/>
  <c r="BA270" i="1"/>
  <c r="AZ270" i="1"/>
  <c r="AY270" i="1"/>
  <c r="AX270" i="1"/>
  <c r="AW270" i="1"/>
  <c r="AT270" i="1" s="1"/>
  <c r="K270" i="1" s="1"/>
  <c r="AV270" i="1"/>
  <c r="AU270" i="1"/>
  <c r="AS270" i="1"/>
  <c r="AR270" i="1"/>
  <c r="M270" i="1" s="1"/>
  <c r="AQ270" i="1"/>
  <c r="AO270" i="1"/>
  <c r="AN270" i="1"/>
  <c r="AP270" i="1" s="1"/>
  <c r="AM270" i="1"/>
  <c r="AL270" i="1"/>
  <c r="AK270" i="1"/>
  <c r="AJ270" i="1"/>
  <c r="AI270" i="1"/>
  <c r="BM269" i="1"/>
  <c r="BL269" i="1"/>
  <c r="BK269" i="1"/>
  <c r="BJ269" i="1"/>
  <c r="BI269" i="1"/>
  <c r="BH269" i="1"/>
  <c r="BG269" i="1"/>
  <c r="BF269" i="1"/>
  <c r="BE269" i="1"/>
  <c r="BD269" i="1"/>
  <c r="BC269" i="1"/>
  <c r="BB269" i="1"/>
  <c r="BA269" i="1"/>
  <c r="AZ269" i="1"/>
  <c r="AY269" i="1"/>
  <c r="AX269" i="1"/>
  <c r="AW269" i="1"/>
  <c r="AT269" i="1" s="1"/>
  <c r="K269" i="1" s="1"/>
  <c r="AV269" i="1"/>
  <c r="AU269" i="1"/>
  <c r="AS269" i="1"/>
  <c r="AR269" i="1"/>
  <c r="M269" i="1" s="1"/>
  <c r="AQ269" i="1"/>
  <c r="AO269" i="1"/>
  <c r="AN269" i="1"/>
  <c r="AP269" i="1" s="1"/>
  <c r="AM269" i="1"/>
  <c r="AL269" i="1"/>
  <c r="AK269" i="1"/>
  <c r="AJ269" i="1"/>
  <c r="AI269" i="1"/>
  <c r="AH269" i="1"/>
  <c r="BM268" i="1"/>
  <c r="BL268" i="1"/>
  <c r="BK268" i="1"/>
  <c r="BJ268" i="1"/>
  <c r="BI268" i="1"/>
  <c r="BH268" i="1"/>
  <c r="BG268" i="1"/>
  <c r="BF268" i="1"/>
  <c r="BE268" i="1"/>
  <c r="BD268" i="1"/>
  <c r="BC268" i="1"/>
  <c r="BB268" i="1"/>
  <c r="BA268" i="1"/>
  <c r="AZ268" i="1"/>
  <c r="AY268" i="1"/>
  <c r="AX268" i="1"/>
  <c r="AW268" i="1"/>
  <c r="AT268" i="1" s="1"/>
  <c r="K268" i="1" s="1"/>
  <c r="AV268" i="1"/>
  <c r="AU268" i="1"/>
  <c r="AS268" i="1"/>
  <c r="AR268" i="1"/>
  <c r="M268" i="1" s="1"/>
  <c r="AQ268" i="1"/>
  <c r="AO268" i="1"/>
  <c r="AN268" i="1"/>
  <c r="AP268" i="1" s="1"/>
  <c r="AM268" i="1"/>
  <c r="AL268" i="1"/>
  <c r="AK268" i="1"/>
  <c r="AJ268" i="1"/>
  <c r="AI268" i="1"/>
  <c r="BM267" i="1"/>
  <c r="BL267" i="1"/>
  <c r="BK267" i="1"/>
  <c r="BJ267" i="1"/>
  <c r="BI267" i="1"/>
  <c r="BH267" i="1"/>
  <c r="BG267" i="1"/>
  <c r="BF267" i="1"/>
  <c r="BE267" i="1"/>
  <c r="BD267" i="1"/>
  <c r="BC267" i="1"/>
  <c r="BB267" i="1"/>
  <c r="BA267" i="1"/>
  <c r="AZ267" i="1"/>
  <c r="AY267" i="1"/>
  <c r="AX267" i="1"/>
  <c r="AW267" i="1"/>
  <c r="AV267" i="1"/>
  <c r="AU267" i="1"/>
  <c r="AS267" i="1"/>
  <c r="AR267" i="1"/>
  <c r="M267" i="1" s="1"/>
  <c r="AQ267" i="1"/>
  <c r="AO267" i="1"/>
  <c r="AN267" i="1"/>
  <c r="AP267" i="1" s="1"/>
  <c r="AM267" i="1"/>
  <c r="AL267" i="1"/>
  <c r="AK267" i="1"/>
  <c r="AJ267" i="1"/>
  <c r="AI267" i="1"/>
  <c r="AH267" i="1"/>
  <c r="BM266" i="1"/>
  <c r="BL266" i="1"/>
  <c r="BK266" i="1"/>
  <c r="BJ266" i="1"/>
  <c r="BI266" i="1"/>
  <c r="BH266" i="1"/>
  <c r="BG266" i="1"/>
  <c r="BF266" i="1"/>
  <c r="BE266" i="1"/>
  <c r="BD266" i="1"/>
  <c r="BC266" i="1"/>
  <c r="BB266" i="1"/>
  <c r="BA266" i="1"/>
  <c r="AZ266" i="1"/>
  <c r="AY266" i="1"/>
  <c r="AX266" i="1"/>
  <c r="AW266" i="1"/>
  <c r="AT266" i="1" s="1"/>
  <c r="K266" i="1" s="1"/>
  <c r="AV266" i="1"/>
  <c r="AU266" i="1"/>
  <c r="AS266" i="1"/>
  <c r="AR266" i="1"/>
  <c r="M266" i="1" s="1"/>
  <c r="AQ266" i="1"/>
  <c r="AO266" i="1"/>
  <c r="AN266" i="1"/>
  <c r="AP266" i="1" s="1"/>
  <c r="AM266" i="1"/>
  <c r="AL266" i="1"/>
  <c r="AK266" i="1"/>
  <c r="AJ266" i="1"/>
  <c r="AI266" i="1"/>
  <c r="AH266" i="1"/>
  <c r="Q266" i="1"/>
  <c r="BM265" i="1"/>
  <c r="BL265" i="1"/>
  <c r="BK265" i="1"/>
  <c r="BJ265" i="1"/>
  <c r="BI265" i="1"/>
  <c r="BH265" i="1"/>
  <c r="BG265" i="1"/>
  <c r="BF265" i="1"/>
  <c r="BE265" i="1"/>
  <c r="BD265" i="1"/>
  <c r="BC265" i="1"/>
  <c r="BB265" i="1"/>
  <c r="BA265" i="1"/>
  <c r="AZ265" i="1"/>
  <c r="AY265" i="1"/>
  <c r="AX265" i="1"/>
  <c r="AW265" i="1"/>
  <c r="AT265" i="1" s="1"/>
  <c r="K265" i="1" s="1"/>
  <c r="AV265" i="1"/>
  <c r="AU265" i="1"/>
  <c r="AS265" i="1"/>
  <c r="AR265" i="1"/>
  <c r="M265" i="1" s="1"/>
  <c r="AQ265" i="1"/>
  <c r="AO265" i="1"/>
  <c r="AN265" i="1"/>
  <c r="AP265" i="1" s="1"/>
  <c r="AM265" i="1"/>
  <c r="AL265" i="1"/>
  <c r="AK265" i="1"/>
  <c r="AJ265" i="1"/>
  <c r="AI265" i="1"/>
  <c r="BM264" i="1"/>
  <c r="BL264" i="1"/>
  <c r="BK264" i="1"/>
  <c r="BJ264" i="1"/>
  <c r="BI264" i="1"/>
  <c r="BH264" i="1"/>
  <c r="BG264" i="1"/>
  <c r="BF264" i="1"/>
  <c r="BE264" i="1"/>
  <c r="BD264" i="1"/>
  <c r="BC264" i="1"/>
  <c r="BB264" i="1"/>
  <c r="BA264" i="1"/>
  <c r="AZ264" i="1"/>
  <c r="AY264" i="1"/>
  <c r="AX264" i="1"/>
  <c r="AW264" i="1"/>
  <c r="AT264" i="1" s="1"/>
  <c r="K264" i="1" s="1"/>
  <c r="AV264" i="1"/>
  <c r="AU264" i="1"/>
  <c r="AS264" i="1"/>
  <c r="AR264" i="1"/>
  <c r="M264" i="1" s="1"/>
  <c r="AQ264" i="1"/>
  <c r="AO264" i="1"/>
  <c r="AN264" i="1"/>
  <c r="AP264" i="1" s="1"/>
  <c r="AM264" i="1"/>
  <c r="AL264" i="1"/>
  <c r="AK264" i="1"/>
  <c r="AJ264" i="1"/>
  <c r="AI264" i="1"/>
  <c r="Q264" i="1"/>
  <c r="CD263" i="1"/>
  <c r="BM263" i="1"/>
  <c r="BL263" i="1"/>
  <c r="BK263" i="1"/>
  <c r="BJ263" i="1"/>
  <c r="BI263" i="1"/>
  <c r="BH263" i="1"/>
  <c r="BG263" i="1"/>
  <c r="BF263" i="1"/>
  <c r="BE263" i="1"/>
  <c r="BD263" i="1"/>
  <c r="BC263" i="1"/>
  <c r="BB263" i="1"/>
  <c r="BA263" i="1"/>
  <c r="AZ263" i="1"/>
  <c r="AY263" i="1"/>
  <c r="AX263" i="1"/>
  <c r="AW263" i="1"/>
  <c r="AT263" i="1" s="1"/>
  <c r="K263" i="1" s="1"/>
  <c r="AV263" i="1"/>
  <c r="AU263" i="1"/>
  <c r="AS263" i="1"/>
  <c r="AR263" i="1"/>
  <c r="M263" i="1" s="1"/>
  <c r="AQ263" i="1"/>
  <c r="AO263" i="1"/>
  <c r="AN263" i="1"/>
  <c r="AP263" i="1" s="1"/>
  <c r="AM263" i="1"/>
  <c r="AL263" i="1"/>
  <c r="AK263" i="1"/>
  <c r="AJ263" i="1"/>
  <c r="AI263" i="1"/>
  <c r="Q263" i="1"/>
  <c r="BM262" i="1"/>
  <c r="BL262" i="1"/>
  <c r="BK262" i="1"/>
  <c r="BJ262" i="1"/>
  <c r="BI262" i="1"/>
  <c r="BH262" i="1"/>
  <c r="BG262" i="1"/>
  <c r="BF262" i="1"/>
  <c r="BE262" i="1"/>
  <c r="BD262" i="1"/>
  <c r="BC262" i="1"/>
  <c r="BB262" i="1"/>
  <c r="BA262" i="1"/>
  <c r="AZ262" i="1"/>
  <c r="AY262" i="1"/>
  <c r="AX262" i="1"/>
  <c r="AW262" i="1"/>
  <c r="AT262" i="1" s="1"/>
  <c r="K262" i="1" s="1"/>
  <c r="AV262" i="1"/>
  <c r="AU262" i="1"/>
  <c r="AS262" i="1"/>
  <c r="AR262" i="1"/>
  <c r="M262" i="1" s="1"/>
  <c r="AQ262" i="1"/>
  <c r="AO262" i="1"/>
  <c r="AN262" i="1"/>
  <c r="AP262" i="1" s="1"/>
  <c r="AM262" i="1"/>
  <c r="AL262" i="1"/>
  <c r="AK262" i="1"/>
  <c r="AJ262" i="1"/>
  <c r="AI262" i="1"/>
  <c r="BM261" i="1"/>
  <c r="BL261" i="1"/>
  <c r="BK261" i="1"/>
  <c r="BJ261" i="1"/>
  <c r="BI261" i="1"/>
  <c r="BH261" i="1"/>
  <c r="BG261" i="1"/>
  <c r="BF261" i="1"/>
  <c r="BE261" i="1"/>
  <c r="BD261" i="1"/>
  <c r="BC261" i="1"/>
  <c r="BB261" i="1"/>
  <c r="BA261" i="1"/>
  <c r="AZ261" i="1"/>
  <c r="AY261" i="1"/>
  <c r="AX261" i="1"/>
  <c r="AW261" i="1"/>
  <c r="AT261" i="1" s="1"/>
  <c r="K261" i="1" s="1"/>
  <c r="AV261" i="1"/>
  <c r="AU261" i="1"/>
  <c r="AS261" i="1"/>
  <c r="AR261" i="1"/>
  <c r="M261" i="1" s="1"/>
  <c r="AQ261" i="1"/>
  <c r="AO261" i="1"/>
  <c r="AN261" i="1"/>
  <c r="AP261" i="1" s="1"/>
  <c r="AM261" i="1"/>
  <c r="AL261" i="1"/>
  <c r="AK261" i="1"/>
  <c r="AJ261" i="1"/>
  <c r="AI261" i="1"/>
  <c r="AH261" i="1"/>
  <c r="CD260" i="1"/>
  <c r="BM260" i="1"/>
  <c r="BL260" i="1"/>
  <c r="BK260" i="1"/>
  <c r="BJ260" i="1"/>
  <c r="BI260" i="1"/>
  <c r="BH260" i="1"/>
  <c r="BG260" i="1"/>
  <c r="BF260" i="1"/>
  <c r="BE260" i="1"/>
  <c r="BD260" i="1"/>
  <c r="BC260" i="1"/>
  <c r="BB260" i="1"/>
  <c r="BA260" i="1"/>
  <c r="AZ260" i="1"/>
  <c r="AY260" i="1"/>
  <c r="AX260" i="1"/>
  <c r="AW260" i="1"/>
  <c r="AT260" i="1" s="1"/>
  <c r="K260" i="1" s="1"/>
  <c r="AV260" i="1"/>
  <c r="AU260" i="1"/>
  <c r="AS260" i="1"/>
  <c r="AR260" i="1"/>
  <c r="M260" i="1" s="1"/>
  <c r="AQ260" i="1"/>
  <c r="AO260" i="1"/>
  <c r="AN260" i="1"/>
  <c r="AP260" i="1" s="1"/>
  <c r="AM260" i="1"/>
  <c r="AL260" i="1"/>
  <c r="AK260" i="1"/>
  <c r="AJ260" i="1"/>
  <c r="AI260" i="1"/>
  <c r="BM259" i="1"/>
  <c r="BL259" i="1"/>
  <c r="BK259" i="1"/>
  <c r="BJ259" i="1"/>
  <c r="BI259" i="1"/>
  <c r="BH259" i="1"/>
  <c r="BG259" i="1"/>
  <c r="BF259" i="1"/>
  <c r="BE259" i="1"/>
  <c r="BD259" i="1"/>
  <c r="BC259" i="1"/>
  <c r="BB259" i="1"/>
  <c r="BA259" i="1"/>
  <c r="AZ259" i="1"/>
  <c r="AY259" i="1"/>
  <c r="AX259" i="1"/>
  <c r="AW259" i="1"/>
  <c r="AT259" i="1" s="1"/>
  <c r="K259" i="1" s="1"/>
  <c r="AV259" i="1"/>
  <c r="AU259" i="1"/>
  <c r="AS259" i="1"/>
  <c r="AR259" i="1"/>
  <c r="M259" i="1" s="1"/>
  <c r="AQ259" i="1"/>
  <c r="AO259" i="1"/>
  <c r="AN259" i="1"/>
  <c r="AP259" i="1" s="1"/>
  <c r="AM259" i="1"/>
  <c r="AL259" i="1"/>
  <c r="AK259" i="1"/>
  <c r="AJ259" i="1"/>
  <c r="AI259" i="1"/>
  <c r="BM258" i="1"/>
  <c r="BL258" i="1"/>
  <c r="BK258" i="1"/>
  <c r="BJ258" i="1"/>
  <c r="BI258" i="1"/>
  <c r="BH258" i="1"/>
  <c r="BG258" i="1"/>
  <c r="BF258" i="1"/>
  <c r="BE258" i="1"/>
  <c r="BD258" i="1"/>
  <c r="BC258" i="1"/>
  <c r="BB258" i="1"/>
  <c r="BA258" i="1"/>
  <c r="AZ258" i="1"/>
  <c r="AY258" i="1"/>
  <c r="AX258" i="1"/>
  <c r="AW258" i="1"/>
  <c r="AT258" i="1" s="1"/>
  <c r="K258" i="1" s="1"/>
  <c r="AV258" i="1"/>
  <c r="AU258" i="1"/>
  <c r="AS258" i="1"/>
  <c r="AR258" i="1"/>
  <c r="M258" i="1" s="1"/>
  <c r="AQ258" i="1"/>
  <c r="AO258" i="1"/>
  <c r="AN258" i="1"/>
  <c r="AP258" i="1" s="1"/>
  <c r="AM258" i="1"/>
  <c r="AL258" i="1"/>
  <c r="AK258" i="1"/>
  <c r="AJ258" i="1"/>
  <c r="AI258" i="1"/>
  <c r="AH258" i="1"/>
  <c r="CD257" i="1"/>
  <c r="BM257" i="1"/>
  <c r="BL257" i="1"/>
  <c r="BK257" i="1"/>
  <c r="BJ257" i="1"/>
  <c r="BI257" i="1"/>
  <c r="BH257" i="1"/>
  <c r="BG257" i="1"/>
  <c r="BF257" i="1"/>
  <c r="BE257" i="1"/>
  <c r="BD257" i="1"/>
  <c r="BC257" i="1"/>
  <c r="BB257" i="1"/>
  <c r="BA257" i="1"/>
  <c r="AZ257" i="1"/>
  <c r="AY257" i="1"/>
  <c r="AX257" i="1"/>
  <c r="AW257" i="1"/>
  <c r="AT257" i="1" s="1"/>
  <c r="K257" i="1" s="1"/>
  <c r="AV257" i="1"/>
  <c r="AU257" i="1"/>
  <c r="AS257" i="1"/>
  <c r="AR257" i="1"/>
  <c r="M257" i="1" s="1"/>
  <c r="AQ257" i="1"/>
  <c r="AO257" i="1"/>
  <c r="AN257" i="1"/>
  <c r="AP257" i="1" s="1"/>
  <c r="AM257" i="1"/>
  <c r="AL257" i="1"/>
  <c r="AK257" i="1"/>
  <c r="AJ257" i="1"/>
  <c r="AI257" i="1"/>
  <c r="AH257" i="1"/>
  <c r="CD256" i="1"/>
  <c r="BM256" i="1"/>
  <c r="BL256" i="1"/>
  <c r="BK256" i="1"/>
  <c r="BJ256" i="1"/>
  <c r="BI256" i="1"/>
  <c r="BH256" i="1"/>
  <c r="BG256" i="1"/>
  <c r="BF256" i="1"/>
  <c r="BE256" i="1"/>
  <c r="BD256" i="1"/>
  <c r="BC256" i="1"/>
  <c r="BB256" i="1"/>
  <c r="BA256" i="1"/>
  <c r="AZ256" i="1"/>
  <c r="AY256" i="1"/>
  <c r="AX256" i="1"/>
  <c r="AW256" i="1"/>
  <c r="AT256" i="1" s="1"/>
  <c r="K256" i="1" s="1"/>
  <c r="AV256" i="1"/>
  <c r="AU256" i="1"/>
  <c r="AS256" i="1"/>
  <c r="AR256" i="1"/>
  <c r="M256" i="1" s="1"/>
  <c r="AQ256" i="1"/>
  <c r="AO256" i="1"/>
  <c r="AN256" i="1"/>
  <c r="AP256" i="1" s="1"/>
  <c r="AM256" i="1"/>
  <c r="AL256" i="1"/>
  <c r="AK256" i="1"/>
  <c r="AJ256" i="1"/>
  <c r="AI256" i="1"/>
  <c r="CD255" i="1"/>
  <c r="BM255" i="1"/>
  <c r="BL255" i="1"/>
  <c r="BK255" i="1"/>
  <c r="BJ255" i="1"/>
  <c r="BI255" i="1"/>
  <c r="BH255" i="1"/>
  <c r="BG255" i="1"/>
  <c r="BF255" i="1"/>
  <c r="BE255" i="1"/>
  <c r="BD255" i="1"/>
  <c r="BC255" i="1"/>
  <c r="BB255" i="1"/>
  <c r="BA255" i="1"/>
  <c r="AZ255" i="1"/>
  <c r="AY255" i="1"/>
  <c r="AX255" i="1"/>
  <c r="AW255" i="1"/>
  <c r="AT255" i="1" s="1"/>
  <c r="K255" i="1" s="1"/>
  <c r="AV255" i="1"/>
  <c r="AU255" i="1"/>
  <c r="AS255" i="1"/>
  <c r="AR255" i="1"/>
  <c r="M255" i="1" s="1"/>
  <c r="AQ255" i="1"/>
  <c r="AO255" i="1"/>
  <c r="AN255" i="1"/>
  <c r="AP255" i="1" s="1"/>
  <c r="AM255" i="1"/>
  <c r="AL255" i="1"/>
  <c r="AK255" i="1"/>
  <c r="AJ255" i="1"/>
  <c r="AI255" i="1"/>
  <c r="BM254" i="1"/>
  <c r="BL254" i="1"/>
  <c r="BK254" i="1"/>
  <c r="BJ254" i="1"/>
  <c r="BI254" i="1"/>
  <c r="BH254" i="1"/>
  <c r="BG254" i="1"/>
  <c r="BF254" i="1"/>
  <c r="BE254" i="1"/>
  <c r="BD254" i="1"/>
  <c r="BC254" i="1"/>
  <c r="BB254" i="1"/>
  <c r="BA254" i="1"/>
  <c r="AZ254" i="1"/>
  <c r="AY254" i="1"/>
  <c r="AX254" i="1"/>
  <c r="AW254" i="1"/>
  <c r="AT254" i="1" s="1"/>
  <c r="K254" i="1" s="1"/>
  <c r="AV254" i="1"/>
  <c r="AU254" i="1"/>
  <c r="AS254" i="1"/>
  <c r="AR254" i="1"/>
  <c r="M254" i="1" s="1"/>
  <c r="AQ254" i="1"/>
  <c r="AO254" i="1"/>
  <c r="AN254" i="1"/>
  <c r="AP254" i="1" s="1"/>
  <c r="AM254" i="1"/>
  <c r="AL254" i="1"/>
  <c r="AK254" i="1"/>
  <c r="AJ254" i="1"/>
  <c r="AI254" i="1"/>
  <c r="BM253" i="1"/>
  <c r="BL253" i="1"/>
  <c r="BK253" i="1"/>
  <c r="BJ253" i="1"/>
  <c r="BI253" i="1"/>
  <c r="BH253" i="1"/>
  <c r="BG253" i="1"/>
  <c r="BF253" i="1"/>
  <c r="BE253" i="1"/>
  <c r="BD253" i="1"/>
  <c r="BC253" i="1"/>
  <c r="BB253" i="1"/>
  <c r="BA253" i="1"/>
  <c r="AZ253" i="1"/>
  <c r="AY253" i="1"/>
  <c r="AX253" i="1"/>
  <c r="AW253" i="1"/>
  <c r="AT253" i="1" s="1"/>
  <c r="K253" i="1" s="1"/>
  <c r="AV253" i="1"/>
  <c r="AU253" i="1"/>
  <c r="AS253" i="1"/>
  <c r="AR253" i="1"/>
  <c r="M253" i="1" s="1"/>
  <c r="AQ253" i="1"/>
  <c r="AO253" i="1"/>
  <c r="AN253" i="1"/>
  <c r="AP253" i="1" s="1"/>
  <c r="AM253" i="1"/>
  <c r="AL253" i="1"/>
  <c r="AK253" i="1"/>
  <c r="AJ253" i="1"/>
  <c r="AI253" i="1"/>
  <c r="BM252" i="1"/>
  <c r="BL252" i="1"/>
  <c r="BK252" i="1"/>
  <c r="BJ252" i="1"/>
  <c r="BI252" i="1"/>
  <c r="BH252" i="1"/>
  <c r="BG252" i="1"/>
  <c r="BF252" i="1"/>
  <c r="BE252" i="1"/>
  <c r="BD252" i="1"/>
  <c r="BC252" i="1"/>
  <c r="BB252" i="1"/>
  <c r="BA252" i="1"/>
  <c r="AZ252" i="1"/>
  <c r="AY252" i="1"/>
  <c r="AX252" i="1"/>
  <c r="AW252" i="1"/>
  <c r="AT252" i="1" s="1"/>
  <c r="K252" i="1" s="1"/>
  <c r="AV252" i="1"/>
  <c r="AU252" i="1"/>
  <c r="AS252" i="1"/>
  <c r="AR252" i="1"/>
  <c r="M252" i="1" s="1"/>
  <c r="AQ252" i="1"/>
  <c r="AO252" i="1"/>
  <c r="AN252" i="1"/>
  <c r="AP252" i="1" s="1"/>
  <c r="AM252" i="1"/>
  <c r="AL252" i="1"/>
  <c r="AK252" i="1"/>
  <c r="AJ252" i="1"/>
  <c r="AI252" i="1"/>
  <c r="Q252" i="1"/>
  <c r="CD251" i="1"/>
  <c r="BM251" i="1"/>
  <c r="BL251" i="1"/>
  <c r="BK251" i="1"/>
  <c r="BJ251" i="1"/>
  <c r="BI251" i="1"/>
  <c r="BH251" i="1"/>
  <c r="BG251" i="1"/>
  <c r="BF251" i="1"/>
  <c r="BE251" i="1"/>
  <c r="BD251" i="1"/>
  <c r="BC251" i="1"/>
  <c r="BB251" i="1"/>
  <c r="BA251" i="1"/>
  <c r="AZ251" i="1"/>
  <c r="AY251" i="1"/>
  <c r="AX251" i="1"/>
  <c r="AW251" i="1"/>
  <c r="AT251" i="1" s="1"/>
  <c r="K251" i="1" s="1"/>
  <c r="AV251" i="1"/>
  <c r="AU251" i="1"/>
  <c r="AS251" i="1"/>
  <c r="AR251" i="1"/>
  <c r="M251" i="1" s="1"/>
  <c r="AQ251" i="1"/>
  <c r="AO251" i="1"/>
  <c r="AN251" i="1"/>
  <c r="AP251" i="1" s="1"/>
  <c r="AM251" i="1"/>
  <c r="AL251" i="1"/>
  <c r="AK251" i="1"/>
  <c r="AJ251" i="1"/>
  <c r="AI251" i="1"/>
  <c r="CD250" i="1"/>
  <c r="BM250" i="1"/>
  <c r="BL250" i="1"/>
  <c r="BK250" i="1"/>
  <c r="BJ250" i="1"/>
  <c r="BI250" i="1"/>
  <c r="BH250" i="1"/>
  <c r="BG250" i="1"/>
  <c r="BF250" i="1"/>
  <c r="BE250" i="1"/>
  <c r="BD250" i="1"/>
  <c r="BC250" i="1"/>
  <c r="BB250" i="1"/>
  <c r="BA250" i="1"/>
  <c r="AZ250" i="1"/>
  <c r="AY250" i="1"/>
  <c r="AX250" i="1"/>
  <c r="AW250" i="1"/>
  <c r="AT250" i="1" s="1"/>
  <c r="K250" i="1" s="1"/>
  <c r="AV250" i="1"/>
  <c r="AU250" i="1"/>
  <c r="AS250" i="1"/>
  <c r="AR250" i="1"/>
  <c r="M250" i="1" s="1"/>
  <c r="AQ250" i="1"/>
  <c r="AO250" i="1"/>
  <c r="AN250" i="1"/>
  <c r="AP250" i="1" s="1"/>
  <c r="AM250" i="1"/>
  <c r="AL250" i="1"/>
  <c r="AK250" i="1"/>
  <c r="AJ250" i="1"/>
  <c r="AI250" i="1"/>
  <c r="CD249" i="1"/>
  <c r="BM249" i="1"/>
  <c r="BL249" i="1"/>
  <c r="BK249" i="1"/>
  <c r="BJ249" i="1"/>
  <c r="BI249" i="1"/>
  <c r="BH249" i="1"/>
  <c r="BG249" i="1"/>
  <c r="BF249" i="1"/>
  <c r="BE249" i="1"/>
  <c r="BD249" i="1"/>
  <c r="BC249" i="1"/>
  <c r="BB249" i="1"/>
  <c r="BA249" i="1"/>
  <c r="AZ249" i="1"/>
  <c r="AY249" i="1"/>
  <c r="AX249" i="1"/>
  <c r="AW249" i="1"/>
  <c r="AT249" i="1" s="1"/>
  <c r="K249" i="1" s="1"/>
  <c r="AV249" i="1"/>
  <c r="AU249" i="1"/>
  <c r="AS249" i="1"/>
  <c r="AR249" i="1"/>
  <c r="M249" i="1" s="1"/>
  <c r="AQ249" i="1"/>
  <c r="AO249" i="1"/>
  <c r="AN249" i="1"/>
  <c r="AP249" i="1" s="1"/>
  <c r="AM249" i="1"/>
  <c r="AL249" i="1"/>
  <c r="AK249" i="1"/>
  <c r="AJ249" i="1"/>
  <c r="AI249" i="1"/>
  <c r="CD248" i="1"/>
  <c r="BM248" i="1"/>
  <c r="BL248" i="1"/>
  <c r="BK248" i="1"/>
  <c r="BJ248" i="1"/>
  <c r="BI248" i="1"/>
  <c r="BH248" i="1"/>
  <c r="BG248" i="1"/>
  <c r="BF248" i="1"/>
  <c r="BE248" i="1"/>
  <c r="BD248" i="1"/>
  <c r="BC248" i="1"/>
  <c r="BB248" i="1"/>
  <c r="BA248" i="1"/>
  <c r="AZ248" i="1"/>
  <c r="AY248" i="1"/>
  <c r="AX248" i="1"/>
  <c r="AW248" i="1"/>
  <c r="AT248" i="1" s="1"/>
  <c r="K248" i="1" s="1"/>
  <c r="AV248" i="1"/>
  <c r="AU248" i="1"/>
  <c r="AS248" i="1"/>
  <c r="AR248" i="1"/>
  <c r="M248" i="1" s="1"/>
  <c r="AQ248" i="1"/>
  <c r="AO248" i="1"/>
  <c r="AN248" i="1"/>
  <c r="AP248" i="1" s="1"/>
  <c r="AM248" i="1"/>
  <c r="AL248" i="1"/>
  <c r="AK248" i="1"/>
  <c r="AJ248" i="1"/>
  <c r="AI248" i="1"/>
  <c r="CD247" i="1"/>
  <c r="BM247" i="1"/>
  <c r="BL247" i="1"/>
  <c r="BK247" i="1"/>
  <c r="BJ247" i="1"/>
  <c r="BI247" i="1"/>
  <c r="BH247" i="1"/>
  <c r="BG247" i="1"/>
  <c r="BF247" i="1"/>
  <c r="BE247" i="1"/>
  <c r="BD247" i="1"/>
  <c r="BC247" i="1"/>
  <c r="BB247" i="1"/>
  <c r="BA247" i="1"/>
  <c r="AZ247" i="1"/>
  <c r="AY247" i="1"/>
  <c r="AX247" i="1"/>
  <c r="AW247" i="1"/>
  <c r="AT247" i="1" s="1"/>
  <c r="K247" i="1" s="1"/>
  <c r="AV247" i="1"/>
  <c r="AU247" i="1"/>
  <c r="AS247" i="1"/>
  <c r="AR247" i="1"/>
  <c r="M247" i="1" s="1"/>
  <c r="AQ247" i="1"/>
  <c r="AO247" i="1"/>
  <c r="AN247" i="1"/>
  <c r="AP247" i="1" s="1"/>
  <c r="AM247" i="1"/>
  <c r="AL247" i="1"/>
  <c r="AK247" i="1"/>
  <c r="AJ247" i="1"/>
  <c r="AI247" i="1"/>
  <c r="AH247" i="1"/>
  <c r="CD246" i="1"/>
  <c r="BM246" i="1"/>
  <c r="BL246" i="1"/>
  <c r="BK246" i="1"/>
  <c r="BJ246" i="1"/>
  <c r="BI246" i="1"/>
  <c r="BH246" i="1"/>
  <c r="BG246" i="1"/>
  <c r="BF246" i="1"/>
  <c r="BE246" i="1"/>
  <c r="BD246" i="1"/>
  <c r="BC246" i="1"/>
  <c r="BB246" i="1"/>
  <c r="BA246" i="1"/>
  <c r="AZ246" i="1"/>
  <c r="AY246" i="1"/>
  <c r="AX246" i="1"/>
  <c r="AW246" i="1"/>
  <c r="AT246" i="1" s="1"/>
  <c r="K246" i="1" s="1"/>
  <c r="AV246" i="1"/>
  <c r="AU246" i="1"/>
  <c r="AS246" i="1"/>
  <c r="AR246" i="1"/>
  <c r="M246" i="1" s="1"/>
  <c r="AQ246" i="1"/>
  <c r="AO246" i="1"/>
  <c r="AN246" i="1"/>
  <c r="AP246" i="1" s="1"/>
  <c r="AM246" i="1"/>
  <c r="AL246" i="1"/>
  <c r="AK246" i="1"/>
  <c r="AJ246" i="1"/>
  <c r="AI246" i="1"/>
  <c r="AH246" i="1"/>
  <c r="CD245" i="1"/>
  <c r="BM245" i="1"/>
  <c r="BL245" i="1"/>
  <c r="BK245" i="1"/>
  <c r="BJ245" i="1"/>
  <c r="BI245" i="1"/>
  <c r="BH245" i="1"/>
  <c r="BG245" i="1"/>
  <c r="BF245" i="1"/>
  <c r="BE245" i="1"/>
  <c r="BD245" i="1"/>
  <c r="BC245" i="1"/>
  <c r="BB245" i="1"/>
  <c r="BA245" i="1"/>
  <c r="AZ245" i="1"/>
  <c r="AY245" i="1"/>
  <c r="AX245" i="1"/>
  <c r="AW245" i="1"/>
  <c r="AT245" i="1" s="1"/>
  <c r="K245" i="1" s="1"/>
  <c r="AV245" i="1"/>
  <c r="AU245" i="1"/>
  <c r="AS245" i="1"/>
  <c r="AR245" i="1"/>
  <c r="M245" i="1" s="1"/>
  <c r="AQ245" i="1"/>
  <c r="AO245" i="1"/>
  <c r="AN245" i="1"/>
  <c r="AP245" i="1" s="1"/>
  <c r="AM245" i="1"/>
  <c r="AL245" i="1"/>
  <c r="AK245" i="1"/>
  <c r="AJ245" i="1"/>
  <c r="AI245" i="1"/>
  <c r="AH245" i="1"/>
  <c r="CD244" i="1"/>
  <c r="BM244" i="1"/>
  <c r="BL244" i="1"/>
  <c r="BK244" i="1"/>
  <c r="BJ244" i="1"/>
  <c r="BI244" i="1"/>
  <c r="BH244" i="1"/>
  <c r="BG244" i="1"/>
  <c r="BF244" i="1"/>
  <c r="BE244" i="1"/>
  <c r="BD244" i="1"/>
  <c r="BC244" i="1"/>
  <c r="BB244" i="1"/>
  <c r="BA244" i="1"/>
  <c r="AZ244" i="1"/>
  <c r="AY244" i="1"/>
  <c r="AX244" i="1"/>
  <c r="AW244" i="1"/>
  <c r="AT244" i="1" s="1"/>
  <c r="K244" i="1" s="1"/>
  <c r="AV244" i="1"/>
  <c r="AU244" i="1"/>
  <c r="AS244" i="1"/>
  <c r="AR244" i="1"/>
  <c r="M244" i="1" s="1"/>
  <c r="AQ244" i="1"/>
  <c r="AO244" i="1"/>
  <c r="AN244" i="1"/>
  <c r="AP244" i="1" s="1"/>
  <c r="AM244" i="1"/>
  <c r="AL244" i="1"/>
  <c r="AK244" i="1"/>
  <c r="AJ244" i="1"/>
  <c r="AI244" i="1"/>
  <c r="CD243" i="1"/>
  <c r="BM243" i="1"/>
  <c r="BL243" i="1"/>
  <c r="BK243" i="1"/>
  <c r="BJ243" i="1"/>
  <c r="BI243" i="1"/>
  <c r="BH243" i="1"/>
  <c r="BG243" i="1"/>
  <c r="BF243" i="1"/>
  <c r="BE243" i="1"/>
  <c r="BD243" i="1"/>
  <c r="BC243" i="1"/>
  <c r="BB243" i="1"/>
  <c r="BA243" i="1"/>
  <c r="AZ243" i="1"/>
  <c r="AY243" i="1"/>
  <c r="AX243" i="1"/>
  <c r="AW243" i="1"/>
  <c r="AT243" i="1" s="1"/>
  <c r="K243" i="1" s="1"/>
  <c r="AV243" i="1"/>
  <c r="AU243" i="1"/>
  <c r="AS243" i="1"/>
  <c r="AR243" i="1"/>
  <c r="M243" i="1" s="1"/>
  <c r="AQ243" i="1"/>
  <c r="AO243" i="1"/>
  <c r="AN243" i="1"/>
  <c r="AP243" i="1" s="1"/>
  <c r="AM243" i="1"/>
  <c r="AL243" i="1"/>
  <c r="AK243" i="1"/>
  <c r="AJ243" i="1"/>
  <c r="AI243" i="1"/>
  <c r="CD242" i="1"/>
  <c r="BM242" i="1"/>
  <c r="BL242" i="1"/>
  <c r="BK242" i="1"/>
  <c r="BJ242" i="1"/>
  <c r="BI242" i="1"/>
  <c r="BH242" i="1"/>
  <c r="BG242" i="1"/>
  <c r="BF242" i="1"/>
  <c r="BE242" i="1"/>
  <c r="BD242" i="1"/>
  <c r="BC242" i="1"/>
  <c r="BB242" i="1"/>
  <c r="BA242" i="1"/>
  <c r="AZ242" i="1"/>
  <c r="AY242" i="1"/>
  <c r="AX242" i="1"/>
  <c r="AW242" i="1"/>
  <c r="AT242" i="1" s="1"/>
  <c r="K242" i="1" s="1"/>
  <c r="AV242" i="1"/>
  <c r="AU242" i="1"/>
  <c r="AS242" i="1"/>
  <c r="AR242" i="1"/>
  <c r="M242" i="1" s="1"/>
  <c r="AQ242" i="1"/>
  <c r="AO242" i="1"/>
  <c r="AN242" i="1"/>
  <c r="AP242" i="1" s="1"/>
  <c r="AM242" i="1"/>
  <c r="AL242" i="1"/>
  <c r="AK242" i="1"/>
  <c r="AJ242" i="1"/>
  <c r="AI242" i="1"/>
  <c r="AH242" i="1"/>
  <c r="CD241" i="1"/>
  <c r="BM241" i="1"/>
  <c r="BL241" i="1"/>
  <c r="BK241" i="1"/>
  <c r="BJ241" i="1"/>
  <c r="BI241" i="1"/>
  <c r="BH241" i="1"/>
  <c r="BG241" i="1"/>
  <c r="BF241" i="1"/>
  <c r="BE241" i="1"/>
  <c r="BD241" i="1"/>
  <c r="BC241" i="1"/>
  <c r="BB241" i="1"/>
  <c r="BA241" i="1"/>
  <c r="AZ241" i="1"/>
  <c r="AY241" i="1"/>
  <c r="AX241" i="1"/>
  <c r="AW241" i="1"/>
  <c r="AT241" i="1" s="1"/>
  <c r="K241" i="1" s="1"/>
  <c r="AV241" i="1"/>
  <c r="AU241" i="1"/>
  <c r="AS241" i="1"/>
  <c r="AR241" i="1"/>
  <c r="M241" i="1" s="1"/>
  <c r="AQ241" i="1"/>
  <c r="AO241" i="1"/>
  <c r="AN241" i="1"/>
  <c r="AP241" i="1" s="1"/>
  <c r="AM241" i="1"/>
  <c r="AL241" i="1"/>
  <c r="AK241" i="1"/>
  <c r="AJ241" i="1"/>
  <c r="AI241" i="1"/>
  <c r="BM240" i="1"/>
  <c r="BL240" i="1"/>
  <c r="BK240" i="1"/>
  <c r="BJ240" i="1"/>
  <c r="BI240" i="1"/>
  <c r="BH240" i="1"/>
  <c r="BG240" i="1"/>
  <c r="BF240" i="1"/>
  <c r="BE240" i="1"/>
  <c r="BD240" i="1"/>
  <c r="BC240" i="1"/>
  <c r="BB240" i="1"/>
  <c r="BA240" i="1"/>
  <c r="AZ240" i="1"/>
  <c r="AY240" i="1"/>
  <c r="AX240" i="1"/>
  <c r="AW240" i="1"/>
  <c r="AT240" i="1" s="1"/>
  <c r="K240" i="1" s="1"/>
  <c r="AV240" i="1"/>
  <c r="AU240" i="1"/>
  <c r="AS240" i="1"/>
  <c r="AR240" i="1"/>
  <c r="M240" i="1" s="1"/>
  <c r="AQ240" i="1"/>
  <c r="AO240" i="1"/>
  <c r="AN240" i="1"/>
  <c r="AP240" i="1" s="1"/>
  <c r="AM240" i="1"/>
  <c r="AL240" i="1"/>
  <c r="AK240" i="1"/>
  <c r="AJ240" i="1"/>
  <c r="AI240" i="1"/>
  <c r="CD239" i="1"/>
  <c r="BM239" i="1"/>
  <c r="BL239" i="1"/>
  <c r="BK239" i="1"/>
  <c r="BJ239" i="1"/>
  <c r="BI239" i="1"/>
  <c r="BH239" i="1"/>
  <c r="BG239" i="1"/>
  <c r="BF239" i="1"/>
  <c r="BE239" i="1"/>
  <c r="BD239" i="1"/>
  <c r="BC239" i="1"/>
  <c r="BB239" i="1"/>
  <c r="BA239" i="1"/>
  <c r="AZ239" i="1"/>
  <c r="AY239" i="1"/>
  <c r="AX239" i="1"/>
  <c r="AW239" i="1"/>
  <c r="AT239" i="1" s="1"/>
  <c r="K239" i="1" s="1"/>
  <c r="AV239" i="1"/>
  <c r="AU239" i="1"/>
  <c r="AS239" i="1"/>
  <c r="AR239" i="1"/>
  <c r="M239" i="1" s="1"/>
  <c r="AQ239" i="1"/>
  <c r="AO239" i="1"/>
  <c r="AN239" i="1"/>
  <c r="AP239" i="1" s="1"/>
  <c r="AM239" i="1"/>
  <c r="AL239" i="1"/>
  <c r="AK239" i="1"/>
  <c r="AJ239" i="1"/>
  <c r="AI239" i="1"/>
  <c r="Q239" i="1"/>
  <c r="CD238" i="1"/>
  <c r="BM238" i="1"/>
  <c r="BL238" i="1"/>
  <c r="BK238" i="1"/>
  <c r="BJ238" i="1"/>
  <c r="BI238" i="1"/>
  <c r="BH238" i="1"/>
  <c r="BG238" i="1"/>
  <c r="BF238" i="1"/>
  <c r="BE238" i="1"/>
  <c r="BD238" i="1"/>
  <c r="BC238" i="1"/>
  <c r="BB238" i="1"/>
  <c r="BA238" i="1"/>
  <c r="AZ238" i="1"/>
  <c r="AY238" i="1"/>
  <c r="AX238" i="1"/>
  <c r="AW238" i="1"/>
  <c r="AT238" i="1" s="1"/>
  <c r="K238" i="1" s="1"/>
  <c r="AV238" i="1"/>
  <c r="AU238" i="1"/>
  <c r="AS238" i="1"/>
  <c r="AR238" i="1"/>
  <c r="M238" i="1" s="1"/>
  <c r="AQ238" i="1"/>
  <c r="AO238" i="1"/>
  <c r="AN238" i="1"/>
  <c r="AP238" i="1" s="1"/>
  <c r="AM238" i="1"/>
  <c r="AL238" i="1"/>
  <c r="AK238" i="1"/>
  <c r="AJ238" i="1"/>
  <c r="AI238" i="1"/>
  <c r="AH238" i="1"/>
  <c r="Q238" i="1"/>
  <c r="BM237" i="1"/>
  <c r="BL237" i="1"/>
  <c r="BK237" i="1"/>
  <c r="BJ237" i="1"/>
  <c r="BI237" i="1"/>
  <c r="BH237" i="1"/>
  <c r="BG237" i="1"/>
  <c r="BF237" i="1"/>
  <c r="BE237" i="1"/>
  <c r="BD237" i="1"/>
  <c r="BC237" i="1"/>
  <c r="BB237" i="1"/>
  <c r="BA237" i="1"/>
  <c r="AZ237" i="1"/>
  <c r="AY237" i="1"/>
  <c r="AX237" i="1"/>
  <c r="AW237" i="1"/>
  <c r="AT237" i="1" s="1"/>
  <c r="K237" i="1" s="1"/>
  <c r="AV237" i="1"/>
  <c r="AU237" i="1"/>
  <c r="AS237" i="1"/>
  <c r="AR237" i="1"/>
  <c r="M237" i="1" s="1"/>
  <c r="AQ237" i="1"/>
  <c r="AO237" i="1"/>
  <c r="AN237" i="1"/>
  <c r="AP237" i="1" s="1"/>
  <c r="AM237" i="1"/>
  <c r="AL237" i="1"/>
  <c r="AK237" i="1"/>
  <c r="AJ237" i="1"/>
  <c r="AI237" i="1"/>
  <c r="BM236" i="1"/>
  <c r="BL236" i="1"/>
  <c r="BK236" i="1"/>
  <c r="BJ236" i="1"/>
  <c r="BI236" i="1"/>
  <c r="BH236" i="1"/>
  <c r="BG236" i="1"/>
  <c r="BF236" i="1"/>
  <c r="BE236" i="1"/>
  <c r="BD236" i="1"/>
  <c r="BC236" i="1"/>
  <c r="BB236" i="1"/>
  <c r="BA236" i="1"/>
  <c r="AZ236" i="1"/>
  <c r="AY236" i="1"/>
  <c r="AX236" i="1"/>
  <c r="AW236" i="1"/>
  <c r="AT236" i="1" s="1"/>
  <c r="K236" i="1" s="1"/>
  <c r="AV236" i="1"/>
  <c r="AU236" i="1"/>
  <c r="AS236" i="1"/>
  <c r="AR236" i="1"/>
  <c r="M236" i="1" s="1"/>
  <c r="AQ236" i="1"/>
  <c r="AO236" i="1"/>
  <c r="AN236" i="1"/>
  <c r="AP236" i="1" s="1"/>
  <c r="AM236" i="1"/>
  <c r="AL236" i="1"/>
  <c r="AK236" i="1"/>
  <c r="AJ236" i="1"/>
  <c r="AI236" i="1"/>
  <c r="BM235" i="1"/>
  <c r="BL235" i="1"/>
  <c r="BK235" i="1"/>
  <c r="BJ235" i="1"/>
  <c r="BI235" i="1"/>
  <c r="BH235" i="1"/>
  <c r="BG235" i="1"/>
  <c r="BF235" i="1"/>
  <c r="BE235" i="1"/>
  <c r="BD235" i="1"/>
  <c r="BC235" i="1"/>
  <c r="BB235" i="1"/>
  <c r="BA235" i="1"/>
  <c r="AZ235" i="1"/>
  <c r="AY235" i="1"/>
  <c r="AX235" i="1"/>
  <c r="AW235" i="1"/>
  <c r="AT235" i="1" s="1"/>
  <c r="K235" i="1" s="1"/>
  <c r="AV235" i="1"/>
  <c r="AU235" i="1"/>
  <c r="AS235" i="1"/>
  <c r="AR235" i="1"/>
  <c r="M235" i="1" s="1"/>
  <c r="AQ235" i="1"/>
  <c r="AO235" i="1"/>
  <c r="AN235" i="1"/>
  <c r="AP235" i="1" s="1"/>
  <c r="AM235" i="1"/>
  <c r="AL235" i="1"/>
  <c r="AK235" i="1"/>
  <c r="AJ235" i="1"/>
  <c r="AI235" i="1"/>
  <c r="AH235" i="1"/>
  <c r="BM234" i="1"/>
  <c r="BL234" i="1"/>
  <c r="BK234" i="1"/>
  <c r="BJ234" i="1"/>
  <c r="BI234" i="1"/>
  <c r="BH234" i="1"/>
  <c r="BG234" i="1"/>
  <c r="BF234" i="1"/>
  <c r="BE234" i="1"/>
  <c r="BD234" i="1"/>
  <c r="BC234" i="1"/>
  <c r="BB234" i="1"/>
  <c r="BA234" i="1"/>
  <c r="AZ234" i="1"/>
  <c r="AY234" i="1"/>
  <c r="AX234" i="1"/>
  <c r="AW234" i="1"/>
  <c r="AT234" i="1" s="1"/>
  <c r="K234" i="1" s="1"/>
  <c r="AV234" i="1"/>
  <c r="AU234" i="1"/>
  <c r="AS234" i="1"/>
  <c r="AR234" i="1"/>
  <c r="M234" i="1" s="1"/>
  <c r="AQ234" i="1"/>
  <c r="AO234" i="1"/>
  <c r="AN234" i="1"/>
  <c r="AP234" i="1" s="1"/>
  <c r="AM234" i="1"/>
  <c r="AL234" i="1"/>
  <c r="AK234" i="1"/>
  <c r="AJ234" i="1"/>
  <c r="AI234" i="1"/>
  <c r="BM233" i="1"/>
  <c r="BL233" i="1"/>
  <c r="BK233" i="1"/>
  <c r="BJ233" i="1"/>
  <c r="BI233" i="1"/>
  <c r="BH233" i="1"/>
  <c r="BG233" i="1"/>
  <c r="BF233" i="1"/>
  <c r="BE233" i="1"/>
  <c r="BD233" i="1"/>
  <c r="BC233" i="1"/>
  <c r="BB233" i="1"/>
  <c r="BA233" i="1"/>
  <c r="AZ233" i="1"/>
  <c r="AY233" i="1"/>
  <c r="AX233" i="1"/>
  <c r="AW233" i="1"/>
  <c r="AT233" i="1" s="1"/>
  <c r="K233" i="1" s="1"/>
  <c r="AV233" i="1"/>
  <c r="AU233" i="1"/>
  <c r="AS233" i="1"/>
  <c r="AR233" i="1"/>
  <c r="M233" i="1" s="1"/>
  <c r="AQ233" i="1"/>
  <c r="AO233" i="1"/>
  <c r="AN233" i="1"/>
  <c r="AP233" i="1" s="1"/>
  <c r="AM233" i="1"/>
  <c r="AL233" i="1"/>
  <c r="AK233" i="1"/>
  <c r="AJ233" i="1"/>
  <c r="AI233" i="1"/>
  <c r="Q233" i="1"/>
  <c r="CD232" i="1"/>
  <c r="BM232" i="1"/>
  <c r="BL232" i="1"/>
  <c r="BK232" i="1"/>
  <c r="BJ232" i="1"/>
  <c r="BI232" i="1"/>
  <c r="BH232" i="1"/>
  <c r="BG232" i="1"/>
  <c r="BF232" i="1"/>
  <c r="BE232" i="1"/>
  <c r="BD232" i="1"/>
  <c r="BC232" i="1"/>
  <c r="BB232" i="1"/>
  <c r="BA232" i="1"/>
  <c r="AZ232" i="1"/>
  <c r="AY232" i="1"/>
  <c r="AX232" i="1"/>
  <c r="AW232" i="1"/>
  <c r="AT232" i="1" s="1"/>
  <c r="K232" i="1" s="1"/>
  <c r="AV232" i="1"/>
  <c r="AU232" i="1"/>
  <c r="AS232" i="1"/>
  <c r="AR232" i="1"/>
  <c r="M232" i="1" s="1"/>
  <c r="AQ232" i="1"/>
  <c r="AO232" i="1"/>
  <c r="AN232" i="1"/>
  <c r="AP232" i="1" s="1"/>
  <c r="AM232" i="1"/>
  <c r="AL232" i="1"/>
  <c r="AK232" i="1"/>
  <c r="AJ232" i="1"/>
  <c r="AI232" i="1"/>
  <c r="BM231" i="1"/>
  <c r="BL231" i="1"/>
  <c r="BK231" i="1"/>
  <c r="BJ231" i="1"/>
  <c r="BI231" i="1"/>
  <c r="BH231" i="1"/>
  <c r="BG231" i="1"/>
  <c r="BF231" i="1"/>
  <c r="BE231" i="1"/>
  <c r="BD231" i="1"/>
  <c r="BC231" i="1"/>
  <c r="BB231" i="1"/>
  <c r="BA231" i="1"/>
  <c r="AZ231" i="1"/>
  <c r="AY231" i="1"/>
  <c r="AX231" i="1"/>
  <c r="AW231" i="1"/>
  <c r="AT231" i="1" s="1"/>
  <c r="K231" i="1" s="1"/>
  <c r="AV231" i="1"/>
  <c r="AU231" i="1"/>
  <c r="AS231" i="1"/>
  <c r="AR231" i="1"/>
  <c r="M231" i="1" s="1"/>
  <c r="AQ231" i="1"/>
  <c r="AO231" i="1"/>
  <c r="AN231" i="1"/>
  <c r="AP231" i="1" s="1"/>
  <c r="AM231" i="1"/>
  <c r="AL231" i="1"/>
  <c r="AK231" i="1"/>
  <c r="AJ231" i="1"/>
  <c r="AI231" i="1"/>
  <c r="BM230" i="1"/>
  <c r="BL230" i="1"/>
  <c r="BK230" i="1"/>
  <c r="BJ230" i="1"/>
  <c r="BI230" i="1"/>
  <c r="BH230" i="1"/>
  <c r="BG230" i="1"/>
  <c r="BF230" i="1"/>
  <c r="BE230" i="1"/>
  <c r="BD230" i="1"/>
  <c r="BC230" i="1"/>
  <c r="BB230" i="1"/>
  <c r="BA230" i="1"/>
  <c r="AZ230" i="1"/>
  <c r="AY230" i="1"/>
  <c r="AX230" i="1"/>
  <c r="AW230" i="1"/>
  <c r="AT230" i="1" s="1"/>
  <c r="K230" i="1" s="1"/>
  <c r="AV230" i="1"/>
  <c r="AU230" i="1"/>
  <c r="AS230" i="1"/>
  <c r="AR230" i="1"/>
  <c r="M230" i="1" s="1"/>
  <c r="AQ230" i="1"/>
  <c r="AO230" i="1"/>
  <c r="AN230" i="1"/>
  <c r="AP230" i="1" s="1"/>
  <c r="AM230" i="1"/>
  <c r="AL230" i="1"/>
  <c r="AK230" i="1"/>
  <c r="AJ230" i="1"/>
  <c r="AI230" i="1"/>
  <c r="Q230" i="1"/>
  <c r="BM229" i="1"/>
  <c r="BL229" i="1"/>
  <c r="BK229" i="1"/>
  <c r="BJ229" i="1"/>
  <c r="BI229" i="1"/>
  <c r="BH229" i="1"/>
  <c r="BG229" i="1"/>
  <c r="BF229" i="1"/>
  <c r="BE229" i="1"/>
  <c r="BD229" i="1"/>
  <c r="BC229" i="1"/>
  <c r="BB229" i="1"/>
  <c r="BA229" i="1"/>
  <c r="AZ229" i="1"/>
  <c r="AY229" i="1"/>
  <c r="AX229" i="1"/>
  <c r="AW229" i="1"/>
  <c r="AT229" i="1" s="1"/>
  <c r="K229" i="1" s="1"/>
  <c r="AV229" i="1"/>
  <c r="AU229" i="1"/>
  <c r="AS229" i="1"/>
  <c r="AR229" i="1"/>
  <c r="M229" i="1" s="1"/>
  <c r="AQ229" i="1"/>
  <c r="AO229" i="1"/>
  <c r="AN229" i="1"/>
  <c r="AP229" i="1" s="1"/>
  <c r="AM229" i="1"/>
  <c r="AL229" i="1"/>
  <c r="AK229" i="1"/>
  <c r="AJ229" i="1"/>
  <c r="AI229" i="1"/>
  <c r="Q229" i="1"/>
  <c r="BM228" i="1"/>
  <c r="BL228" i="1"/>
  <c r="BK228" i="1"/>
  <c r="BJ228" i="1"/>
  <c r="BI228" i="1"/>
  <c r="BH228" i="1"/>
  <c r="BG228" i="1"/>
  <c r="BF228" i="1"/>
  <c r="BE228" i="1"/>
  <c r="BD228" i="1"/>
  <c r="BC228" i="1"/>
  <c r="BB228" i="1"/>
  <c r="BA228" i="1"/>
  <c r="AZ228" i="1"/>
  <c r="AY228" i="1"/>
  <c r="AX228" i="1"/>
  <c r="AW228" i="1"/>
  <c r="AT228" i="1" s="1"/>
  <c r="K228" i="1" s="1"/>
  <c r="AV228" i="1"/>
  <c r="AU228" i="1"/>
  <c r="AS228" i="1"/>
  <c r="AR228" i="1"/>
  <c r="M228" i="1" s="1"/>
  <c r="AQ228" i="1"/>
  <c r="AO228" i="1"/>
  <c r="AN228" i="1"/>
  <c r="AP228" i="1" s="1"/>
  <c r="AM228" i="1"/>
  <c r="AL228" i="1"/>
  <c r="AK228" i="1"/>
  <c r="AJ228" i="1"/>
  <c r="AI228" i="1"/>
  <c r="Q228" i="1"/>
  <c r="BM227" i="1"/>
  <c r="BL227" i="1"/>
  <c r="BK227" i="1"/>
  <c r="BJ227" i="1"/>
  <c r="BI227" i="1"/>
  <c r="BH227" i="1"/>
  <c r="BG227" i="1"/>
  <c r="BF227" i="1"/>
  <c r="BE227" i="1"/>
  <c r="BD227" i="1"/>
  <c r="BC227" i="1"/>
  <c r="BB227" i="1"/>
  <c r="BA227" i="1"/>
  <c r="AZ227" i="1"/>
  <c r="AY227" i="1"/>
  <c r="AX227" i="1"/>
  <c r="AW227" i="1"/>
  <c r="AT227" i="1" s="1"/>
  <c r="K227" i="1" s="1"/>
  <c r="AV227" i="1"/>
  <c r="AU227" i="1"/>
  <c r="AS227" i="1"/>
  <c r="AR227" i="1"/>
  <c r="M227" i="1" s="1"/>
  <c r="AQ227" i="1"/>
  <c r="AO227" i="1"/>
  <c r="AN227" i="1"/>
  <c r="AP227" i="1" s="1"/>
  <c r="AM227" i="1"/>
  <c r="AL227" i="1"/>
  <c r="AK227" i="1"/>
  <c r="AJ227" i="1"/>
  <c r="AI227" i="1"/>
  <c r="CD226" i="1"/>
  <c r="BM226" i="1"/>
  <c r="BL226" i="1"/>
  <c r="BK226" i="1"/>
  <c r="BJ226" i="1"/>
  <c r="BI226" i="1"/>
  <c r="BH226" i="1"/>
  <c r="BG226" i="1"/>
  <c r="BF226" i="1"/>
  <c r="BE226" i="1"/>
  <c r="BD226" i="1"/>
  <c r="BC226" i="1"/>
  <c r="BB226" i="1"/>
  <c r="BA226" i="1"/>
  <c r="AZ226" i="1"/>
  <c r="AY226" i="1"/>
  <c r="AX226" i="1"/>
  <c r="AW226" i="1"/>
  <c r="AT226" i="1" s="1"/>
  <c r="AV226" i="1"/>
  <c r="AU226" i="1"/>
  <c r="AS226" i="1"/>
  <c r="AR226" i="1"/>
  <c r="M226" i="1" s="1"/>
  <c r="AQ226" i="1"/>
  <c r="AO226" i="1"/>
  <c r="AN226" i="1"/>
  <c r="AP226" i="1" s="1"/>
  <c r="AM226" i="1"/>
  <c r="AL226" i="1"/>
  <c r="AK226" i="1"/>
  <c r="AJ226" i="1"/>
  <c r="AI226" i="1"/>
  <c r="Q226" i="1"/>
  <c r="BM225" i="1"/>
  <c r="BL225" i="1"/>
  <c r="BK225" i="1"/>
  <c r="BJ225" i="1"/>
  <c r="BI225" i="1"/>
  <c r="BH225" i="1"/>
  <c r="BG225" i="1"/>
  <c r="BF225" i="1"/>
  <c r="BE225" i="1"/>
  <c r="BD225" i="1"/>
  <c r="BC225" i="1"/>
  <c r="BB225" i="1"/>
  <c r="BA225" i="1"/>
  <c r="AZ225" i="1"/>
  <c r="AY225" i="1"/>
  <c r="AX225" i="1"/>
  <c r="AW225" i="1"/>
  <c r="AT225" i="1" s="1"/>
  <c r="K225" i="1" s="1"/>
  <c r="AV225" i="1"/>
  <c r="AU225" i="1"/>
  <c r="AS225" i="1"/>
  <c r="AR225" i="1"/>
  <c r="M225" i="1" s="1"/>
  <c r="AQ225" i="1"/>
  <c r="AO225" i="1"/>
  <c r="AN225" i="1"/>
  <c r="AP225" i="1" s="1"/>
  <c r="AM225" i="1"/>
  <c r="AL225" i="1"/>
  <c r="AK225" i="1"/>
  <c r="AJ225" i="1"/>
  <c r="AI225" i="1"/>
  <c r="CD224" i="1"/>
  <c r="BM224" i="1"/>
  <c r="BL224" i="1"/>
  <c r="BK224" i="1"/>
  <c r="BJ224" i="1"/>
  <c r="BI224" i="1"/>
  <c r="BH224" i="1"/>
  <c r="BG224" i="1"/>
  <c r="BF224" i="1"/>
  <c r="BE224" i="1"/>
  <c r="BD224" i="1"/>
  <c r="BC224" i="1"/>
  <c r="BB224" i="1"/>
  <c r="BA224" i="1"/>
  <c r="AZ224" i="1"/>
  <c r="AY224" i="1"/>
  <c r="AX224" i="1"/>
  <c r="AW224" i="1"/>
  <c r="AT224" i="1" s="1"/>
  <c r="K224" i="1" s="1"/>
  <c r="AV224" i="1"/>
  <c r="AU224" i="1"/>
  <c r="AS224" i="1"/>
  <c r="AR224" i="1"/>
  <c r="M224" i="1" s="1"/>
  <c r="AQ224" i="1"/>
  <c r="AO224" i="1"/>
  <c r="AN224" i="1"/>
  <c r="AP224" i="1" s="1"/>
  <c r="AM224" i="1"/>
  <c r="AL224" i="1"/>
  <c r="AK224" i="1"/>
  <c r="AJ224" i="1"/>
  <c r="AI224" i="1"/>
  <c r="CD223" i="1"/>
  <c r="BM223" i="1"/>
  <c r="BL223" i="1"/>
  <c r="BK223" i="1"/>
  <c r="BJ223" i="1"/>
  <c r="BI223" i="1"/>
  <c r="BH223" i="1"/>
  <c r="BG223" i="1"/>
  <c r="BF223" i="1"/>
  <c r="BE223" i="1"/>
  <c r="BD223" i="1"/>
  <c r="BC223" i="1"/>
  <c r="BB223" i="1"/>
  <c r="BA223" i="1"/>
  <c r="AZ223" i="1"/>
  <c r="AY223" i="1"/>
  <c r="AX223" i="1"/>
  <c r="AW223" i="1"/>
  <c r="AT223" i="1" s="1"/>
  <c r="K223" i="1" s="1"/>
  <c r="AV223" i="1"/>
  <c r="AU223" i="1"/>
  <c r="AS223" i="1"/>
  <c r="AR223" i="1"/>
  <c r="M223" i="1" s="1"/>
  <c r="AQ223" i="1"/>
  <c r="AO223" i="1"/>
  <c r="AN223" i="1"/>
  <c r="AP223" i="1" s="1"/>
  <c r="AM223" i="1"/>
  <c r="AL223" i="1"/>
  <c r="AK223" i="1"/>
  <c r="AJ223" i="1"/>
  <c r="AI223" i="1"/>
  <c r="BM222" i="1"/>
  <c r="BL222" i="1"/>
  <c r="BK222" i="1"/>
  <c r="BJ222" i="1"/>
  <c r="BI222" i="1"/>
  <c r="BH222" i="1"/>
  <c r="BG222" i="1"/>
  <c r="BF222" i="1"/>
  <c r="BE222" i="1"/>
  <c r="BD222" i="1"/>
  <c r="BC222" i="1"/>
  <c r="BB222" i="1"/>
  <c r="BA222" i="1"/>
  <c r="AZ222" i="1"/>
  <c r="AY222" i="1"/>
  <c r="AX222" i="1"/>
  <c r="AW222" i="1"/>
  <c r="AT222" i="1" s="1"/>
  <c r="K222" i="1" s="1"/>
  <c r="AV222" i="1"/>
  <c r="AU222" i="1"/>
  <c r="AS222" i="1"/>
  <c r="AR222" i="1"/>
  <c r="M222" i="1" s="1"/>
  <c r="AQ222" i="1"/>
  <c r="AO222" i="1"/>
  <c r="AN222" i="1"/>
  <c r="AP222" i="1" s="1"/>
  <c r="AM222" i="1"/>
  <c r="AL222" i="1"/>
  <c r="AK222" i="1"/>
  <c r="AJ222" i="1"/>
  <c r="AI222" i="1"/>
  <c r="AH222" i="1"/>
  <c r="BM221" i="1"/>
  <c r="BL221" i="1"/>
  <c r="BK221" i="1"/>
  <c r="BJ221" i="1"/>
  <c r="BI221" i="1"/>
  <c r="BH221" i="1"/>
  <c r="BG221" i="1"/>
  <c r="BF221" i="1"/>
  <c r="BE221" i="1"/>
  <c r="BD221" i="1"/>
  <c r="BC221" i="1"/>
  <c r="BB221" i="1"/>
  <c r="BA221" i="1"/>
  <c r="AZ221" i="1"/>
  <c r="AY221" i="1"/>
  <c r="AX221" i="1"/>
  <c r="AW221" i="1"/>
  <c r="AT221" i="1" s="1"/>
  <c r="K221" i="1" s="1"/>
  <c r="AV221" i="1"/>
  <c r="AU221" i="1"/>
  <c r="AS221" i="1"/>
  <c r="AR221" i="1"/>
  <c r="M221" i="1" s="1"/>
  <c r="AQ221" i="1"/>
  <c r="AO221" i="1"/>
  <c r="AN221" i="1"/>
  <c r="AP221" i="1" s="1"/>
  <c r="AM221" i="1"/>
  <c r="AL221" i="1"/>
  <c r="AK221" i="1"/>
  <c r="AJ221" i="1"/>
  <c r="AI221" i="1"/>
  <c r="BM220" i="1"/>
  <c r="BL220" i="1"/>
  <c r="BK220" i="1"/>
  <c r="BJ220" i="1"/>
  <c r="BI220" i="1"/>
  <c r="BH220" i="1"/>
  <c r="BG220" i="1"/>
  <c r="BF220" i="1"/>
  <c r="BE220" i="1"/>
  <c r="BD220" i="1"/>
  <c r="BC220" i="1"/>
  <c r="BB220" i="1"/>
  <c r="BA220" i="1"/>
  <c r="AZ220" i="1"/>
  <c r="AY220" i="1"/>
  <c r="AX220" i="1"/>
  <c r="AW220" i="1"/>
  <c r="AT220" i="1" s="1"/>
  <c r="K220" i="1" s="1"/>
  <c r="AV220" i="1"/>
  <c r="AU220" i="1"/>
  <c r="AS220" i="1"/>
  <c r="AR220" i="1"/>
  <c r="M220" i="1" s="1"/>
  <c r="AQ220" i="1"/>
  <c r="AO220" i="1"/>
  <c r="AN220" i="1"/>
  <c r="AP220" i="1" s="1"/>
  <c r="AM220" i="1"/>
  <c r="AL220" i="1"/>
  <c r="AK220" i="1"/>
  <c r="AJ220" i="1"/>
  <c r="AI220" i="1"/>
  <c r="BM219" i="1"/>
  <c r="BL219" i="1"/>
  <c r="BK219" i="1"/>
  <c r="BJ219" i="1"/>
  <c r="BI219" i="1"/>
  <c r="BH219" i="1"/>
  <c r="BG219" i="1"/>
  <c r="BF219" i="1"/>
  <c r="BE219" i="1"/>
  <c r="BD219" i="1"/>
  <c r="BC219" i="1"/>
  <c r="BB219" i="1"/>
  <c r="BA219" i="1"/>
  <c r="AZ219" i="1"/>
  <c r="AY219" i="1"/>
  <c r="AX219" i="1"/>
  <c r="AW219" i="1"/>
  <c r="AT219" i="1" s="1"/>
  <c r="K219" i="1" s="1"/>
  <c r="AV219" i="1"/>
  <c r="AU219" i="1"/>
  <c r="AS219" i="1"/>
  <c r="AR219" i="1"/>
  <c r="M219" i="1" s="1"/>
  <c r="AQ219" i="1"/>
  <c r="AO219" i="1"/>
  <c r="AN219" i="1"/>
  <c r="AP219" i="1" s="1"/>
  <c r="AM219" i="1"/>
  <c r="AL219" i="1"/>
  <c r="AK219" i="1"/>
  <c r="AJ219" i="1"/>
  <c r="AI219" i="1"/>
  <c r="BM218" i="1"/>
  <c r="BL218" i="1"/>
  <c r="BK218" i="1"/>
  <c r="BJ218" i="1"/>
  <c r="BI218" i="1"/>
  <c r="BH218" i="1"/>
  <c r="BG218" i="1"/>
  <c r="BF218" i="1"/>
  <c r="BE218" i="1"/>
  <c r="BD218" i="1"/>
  <c r="BC218" i="1"/>
  <c r="BB218" i="1"/>
  <c r="BA218" i="1"/>
  <c r="AZ218" i="1"/>
  <c r="AY218" i="1"/>
  <c r="AX218" i="1"/>
  <c r="AW218" i="1"/>
  <c r="AT218" i="1" s="1"/>
  <c r="K218" i="1" s="1"/>
  <c r="AV218" i="1"/>
  <c r="AU218" i="1"/>
  <c r="AS218" i="1"/>
  <c r="AR218" i="1"/>
  <c r="M218" i="1" s="1"/>
  <c r="AQ218" i="1"/>
  <c r="AO218" i="1"/>
  <c r="AN218" i="1"/>
  <c r="AP218" i="1" s="1"/>
  <c r="AM218" i="1"/>
  <c r="AL218" i="1"/>
  <c r="AK218" i="1"/>
  <c r="AJ218" i="1"/>
  <c r="AI218" i="1"/>
  <c r="AH218" i="1"/>
  <c r="BM217" i="1"/>
  <c r="BL217" i="1"/>
  <c r="BK217" i="1"/>
  <c r="BJ217" i="1"/>
  <c r="BI217" i="1"/>
  <c r="BH217" i="1"/>
  <c r="BG217" i="1"/>
  <c r="BF217" i="1"/>
  <c r="BE217" i="1"/>
  <c r="BD217" i="1"/>
  <c r="BC217" i="1"/>
  <c r="BB217" i="1"/>
  <c r="BA217" i="1"/>
  <c r="AZ217" i="1"/>
  <c r="AY217" i="1"/>
  <c r="AX217" i="1"/>
  <c r="AW217" i="1"/>
  <c r="AT217" i="1" s="1"/>
  <c r="K217" i="1" s="1"/>
  <c r="AV217" i="1"/>
  <c r="AU217" i="1"/>
  <c r="AS217" i="1"/>
  <c r="AR217" i="1"/>
  <c r="M217" i="1" s="1"/>
  <c r="AQ217" i="1"/>
  <c r="AO217" i="1"/>
  <c r="AN217" i="1"/>
  <c r="AP217" i="1" s="1"/>
  <c r="AM217" i="1"/>
  <c r="AL217" i="1"/>
  <c r="AK217" i="1"/>
  <c r="AJ217" i="1"/>
  <c r="AI217" i="1"/>
  <c r="BM216" i="1"/>
  <c r="BL216" i="1"/>
  <c r="BK216" i="1"/>
  <c r="BJ216" i="1"/>
  <c r="BI216" i="1"/>
  <c r="BH216" i="1"/>
  <c r="BG216" i="1"/>
  <c r="BF216" i="1"/>
  <c r="BE216" i="1"/>
  <c r="BD216" i="1"/>
  <c r="BC216" i="1"/>
  <c r="BB216" i="1"/>
  <c r="BA216" i="1"/>
  <c r="AZ216" i="1"/>
  <c r="AY216" i="1"/>
  <c r="AX216" i="1"/>
  <c r="AW216" i="1"/>
  <c r="AT216" i="1" s="1"/>
  <c r="K216" i="1" s="1"/>
  <c r="AV216" i="1"/>
  <c r="AU216" i="1"/>
  <c r="AS216" i="1"/>
  <c r="AR216" i="1"/>
  <c r="M216" i="1" s="1"/>
  <c r="AQ216" i="1"/>
  <c r="AO216" i="1"/>
  <c r="AN216" i="1"/>
  <c r="AP216" i="1" s="1"/>
  <c r="AM216" i="1"/>
  <c r="AL216" i="1"/>
  <c r="AK216" i="1"/>
  <c r="AJ216" i="1"/>
  <c r="AI216" i="1"/>
  <c r="CD215" i="1"/>
  <c r="BM215" i="1"/>
  <c r="BL215" i="1"/>
  <c r="BK215" i="1"/>
  <c r="BJ215" i="1"/>
  <c r="BI215" i="1"/>
  <c r="BH215" i="1"/>
  <c r="BG215" i="1"/>
  <c r="BF215" i="1"/>
  <c r="BE215" i="1"/>
  <c r="BD215" i="1"/>
  <c r="BC215" i="1"/>
  <c r="BB215" i="1"/>
  <c r="BA215" i="1"/>
  <c r="AZ215" i="1"/>
  <c r="AY215" i="1"/>
  <c r="AX215" i="1"/>
  <c r="AW215" i="1"/>
  <c r="AT215" i="1" s="1"/>
  <c r="K215" i="1" s="1"/>
  <c r="AV215" i="1"/>
  <c r="AU215" i="1"/>
  <c r="AS215" i="1"/>
  <c r="AR215" i="1"/>
  <c r="M215" i="1" s="1"/>
  <c r="AQ215" i="1"/>
  <c r="AO215" i="1"/>
  <c r="AN215" i="1"/>
  <c r="AP215" i="1" s="1"/>
  <c r="AM215" i="1"/>
  <c r="AL215" i="1"/>
  <c r="AK215" i="1"/>
  <c r="AJ215" i="1"/>
  <c r="AI215" i="1"/>
  <c r="AH215" i="1"/>
  <c r="CD214" i="1"/>
  <c r="BM214" i="1"/>
  <c r="BL214" i="1"/>
  <c r="BK214" i="1"/>
  <c r="BJ214" i="1"/>
  <c r="BI214" i="1"/>
  <c r="BH214" i="1"/>
  <c r="BG214" i="1"/>
  <c r="BF214" i="1"/>
  <c r="BE214" i="1"/>
  <c r="BD214" i="1"/>
  <c r="BC214" i="1"/>
  <c r="BB214" i="1"/>
  <c r="BA214" i="1"/>
  <c r="AZ214" i="1"/>
  <c r="AY214" i="1"/>
  <c r="AX214" i="1"/>
  <c r="AW214" i="1"/>
  <c r="AT214" i="1" s="1"/>
  <c r="K214" i="1" s="1"/>
  <c r="AV214" i="1"/>
  <c r="AU214" i="1"/>
  <c r="AS214" i="1"/>
  <c r="AR214" i="1"/>
  <c r="M214" i="1" s="1"/>
  <c r="AQ214" i="1"/>
  <c r="AO214" i="1"/>
  <c r="AN214" i="1"/>
  <c r="AP214" i="1" s="1"/>
  <c r="AM214" i="1"/>
  <c r="AL214" i="1"/>
  <c r="AK214" i="1"/>
  <c r="AJ214" i="1"/>
  <c r="AI214" i="1"/>
  <c r="CD213" i="1"/>
  <c r="BM213" i="1"/>
  <c r="BL213" i="1"/>
  <c r="BK213" i="1"/>
  <c r="BJ213" i="1"/>
  <c r="BI213" i="1"/>
  <c r="BH213" i="1"/>
  <c r="BG213" i="1"/>
  <c r="BF213" i="1"/>
  <c r="BE213" i="1"/>
  <c r="BD213" i="1"/>
  <c r="BC213" i="1"/>
  <c r="BB213" i="1"/>
  <c r="BA213" i="1"/>
  <c r="AZ213" i="1"/>
  <c r="AY213" i="1"/>
  <c r="AX213" i="1"/>
  <c r="AW213" i="1"/>
  <c r="AT213" i="1" s="1"/>
  <c r="K213" i="1" s="1"/>
  <c r="AV213" i="1"/>
  <c r="AU213" i="1"/>
  <c r="AS213" i="1"/>
  <c r="AR213" i="1"/>
  <c r="M213" i="1" s="1"/>
  <c r="AQ213" i="1"/>
  <c r="AO213" i="1"/>
  <c r="AN213" i="1"/>
  <c r="AP213" i="1" s="1"/>
  <c r="AM213" i="1"/>
  <c r="AL213" i="1"/>
  <c r="AK213" i="1"/>
  <c r="AJ213" i="1"/>
  <c r="AI213" i="1"/>
  <c r="Q213" i="1"/>
  <c r="CD212" i="1"/>
  <c r="BM212" i="1"/>
  <c r="BL212" i="1"/>
  <c r="BK212" i="1"/>
  <c r="BJ212" i="1"/>
  <c r="BI212" i="1"/>
  <c r="BH212" i="1"/>
  <c r="BG212" i="1"/>
  <c r="BF212" i="1"/>
  <c r="BE212" i="1"/>
  <c r="BD212" i="1"/>
  <c r="BC212" i="1"/>
  <c r="BB212" i="1"/>
  <c r="BA212" i="1"/>
  <c r="AZ212" i="1"/>
  <c r="AY212" i="1"/>
  <c r="AX212" i="1"/>
  <c r="AW212" i="1"/>
  <c r="AT212" i="1" s="1"/>
  <c r="K212" i="1" s="1"/>
  <c r="AV212" i="1"/>
  <c r="AU212" i="1"/>
  <c r="AS212" i="1"/>
  <c r="AR212" i="1"/>
  <c r="M212" i="1" s="1"/>
  <c r="AQ212" i="1"/>
  <c r="AO212" i="1"/>
  <c r="AN212" i="1"/>
  <c r="AP212" i="1" s="1"/>
  <c r="AM212" i="1"/>
  <c r="AL212" i="1"/>
  <c r="AK212" i="1"/>
  <c r="AJ212" i="1"/>
  <c r="AI212" i="1"/>
  <c r="CD211" i="1"/>
  <c r="BM211" i="1"/>
  <c r="BL211" i="1"/>
  <c r="BK211" i="1"/>
  <c r="BJ211" i="1"/>
  <c r="BI211" i="1"/>
  <c r="BH211" i="1"/>
  <c r="BG211" i="1"/>
  <c r="BF211" i="1"/>
  <c r="BE211" i="1"/>
  <c r="BD211" i="1"/>
  <c r="BC211" i="1"/>
  <c r="BB211" i="1"/>
  <c r="BA211" i="1"/>
  <c r="AZ211" i="1"/>
  <c r="AY211" i="1"/>
  <c r="AX211" i="1"/>
  <c r="AW211" i="1"/>
  <c r="AT211" i="1" s="1"/>
  <c r="K211" i="1" s="1"/>
  <c r="AV211" i="1"/>
  <c r="AU211" i="1"/>
  <c r="AS211" i="1"/>
  <c r="AR211" i="1"/>
  <c r="M211" i="1" s="1"/>
  <c r="AQ211" i="1"/>
  <c r="AO211" i="1"/>
  <c r="AN211" i="1"/>
  <c r="AP211" i="1" s="1"/>
  <c r="AM211" i="1"/>
  <c r="AL211" i="1"/>
  <c r="AK211" i="1"/>
  <c r="AJ211" i="1"/>
  <c r="AI211" i="1"/>
  <c r="AH211" i="1"/>
  <c r="CD210" i="1"/>
  <c r="BM210" i="1"/>
  <c r="BL210" i="1"/>
  <c r="BK210" i="1"/>
  <c r="BJ210" i="1"/>
  <c r="BI210" i="1"/>
  <c r="BH210" i="1"/>
  <c r="BG210" i="1"/>
  <c r="BF210" i="1"/>
  <c r="BE210" i="1"/>
  <c r="BD210" i="1"/>
  <c r="BC210" i="1"/>
  <c r="BB210" i="1"/>
  <c r="BA210" i="1"/>
  <c r="AZ210" i="1"/>
  <c r="AY210" i="1"/>
  <c r="AX210" i="1"/>
  <c r="AW210" i="1"/>
  <c r="AT210" i="1" s="1"/>
  <c r="K210" i="1" s="1"/>
  <c r="AV210" i="1"/>
  <c r="AU210" i="1"/>
  <c r="AS210" i="1"/>
  <c r="AR210" i="1"/>
  <c r="M210" i="1" s="1"/>
  <c r="AQ210" i="1"/>
  <c r="AO210" i="1"/>
  <c r="AN210" i="1"/>
  <c r="AP210" i="1" s="1"/>
  <c r="AM210" i="1"/>
  <c r="AL210" i="1"/>
  <c r="AK210" i="1"/>
  <c r="AJ210" i="1"/>
  <c r="AI210" i="1"/>
  <c r="AH210" i="1"/>
  <c r="AN209" i="1"/>
  <c r="AM209" i="1"/>
  <c r="AL209" i="1"/>
  <c r="AK209" i="1"/>
  <c r="AJ209" i="1"/>
  <c r="AI209" i="1"/>
  <c r="AG209" i="1"/>
  <c r="CD208" i="1"/>
  <c r="BM208" i="1"/>
  <c r="BL208" i="1"/>
  <c r="BK208" i="1"/>
  <c r="BJ208" i="1"/>
  <c r="BI208" i="1"/>
  <c r="BH208" i="1"/>
  <c r="BG208" i="1"/>
  <c r="BF208" i="1"/>
  <c r="BE208" i="1"/>
  <c r="BD208" i="1"/>
  <c r="BC208" i="1"/>
  <c r="BB208" i="1"/>
  <c r="BA208" i="1"/>
  <c r="AZ208" i="1"/>
  <c r="AY208" i="1"/>
  <c r="AX208" i="1"/>
  <c r="AW208" i="1"/>
  <c r="AT208" i="1" s="1"/>
  <c r="K208" i="1" s="1"/>
  <c r="AV208" i="1"/>
  <c r="AU208" i="1"/>
  <c r="AS208" i="1"/>
  <c r="AR208" i="1"/>
  <c r="M208" i="1" s="1"/>
  <c r="AQ208" i="1"/>
  <c r="AO208" i="1"/>
  <c r="AN208" i="1"/>
  <c r="AP208" i="1" s="1"/>
  <c r="AM208" i="1"/>
  <c r="AL208" i="1"/>
  <c r="AK208" i="1"/>
  <c r="AJ208" i="1"/>
  <c r="AI208" i="1"/>
  <c r="Q208" i="1"/>
  <c r="CD207" i="1"/>
  <c r="BM207" i="1"/>
  <c r="BL207" i="1"/>
  <c r="BK207" i="1"/>
  <c r="BJ207" i="1"/>
  <c r="BI207" i="1"/>
  <c r="BH207" i="1"/>
  <c r="BG207" i="1"/>
  <c r="BF207" i="1"/>
  <c r="BE207" i="1"/>
  <c r="BD207" i="1"/>
  <c r="BC207" i="1"/>
  <c r="BB207" i="1"/>
  <c r="BA207" i="1"/>
  <c r="AZ207" i="1"/>
  <c r="AY207" i="1"/>
  <c r="AX207" i="1"/>
  <c r="AW207" i="1"/>
  <c r="AT207" i="1" s="1"/>
  <c r="K207" i="1" s="1"/>
  <c r="AV207" i="1"/>
  <c r="AU207" i="1"/>
  <c r="AS207" i="1"/>
  <c r="AR207" i="1"/>
  <c r="M207" i="1" s="1"/>
  <c r="AQ207" i="1"/>
  <c r="AO207" i="1"/>
  <c r="AN207" i="1"/>
  <c r="AP207" i="1" s="1"/>
  <c r="AM207" i="1"/>
  <c r="AL207" i="1"/>
  <c r="AK207" i="1"/>
  <c r="AJ207" i="1"/>
  <c r="AI207" i="1"/>
  <c r="CD206" i="1"/>
  <c r="BM206" i="1"/>
  <c r="BL206" i="1"/>
  <c r="BK206" i="1"/>
  <c r="BJ206" i="1"/>
  <c r="BI206" i="1"/>
  <c r="BH206" i="1"/>
  <c r="BG206" i="1"/>
  <c r="BF206" i="1"/>
  <c r="BE206" i="1"/>
  <c r="BD206" i="1"/>
  <c r="BC206" i="1"/>
  <c r="BB206" i="1"/>
  <c r="BA206" i="1"/>
  <c r="AZ206" i="1"/>
  <c r="AY206" i="1"/>
  <c r="AX206" i="1"/>
  <c r="AW206" i="1"/>
  <c r="AT206" i="1" s="1"/>
  <c r="K206" i="1" s="1"/>
  <c r="AV206" i="1"/>
  <c r="AU206" i="1"/>
  <c r="AS206" i="1"/>
  <c r="AR206" i="1"/>
  <c r="M206" i="1" s="1"/>
  <c r="AQ206" i="1"/>
  <c r="AO206" i="1"/>
  <c r="AN206" i="1"/>
  <c r="AP206" i="1" s="1"/>
  <c r="AM206" i="1"/>
  <c r="AL206" i="1"/>
  <c r="AK206" i="1"/>
  <c r="AJ206" i="1"/>
  <c r="AI206" i="1"/>
  <c r="CD205" i="1"/>
  <c r="BM205" i="1"/>
  <c r="BL205" i="1"/>
  <c r="BK205" i="1"/>
  <c r="BJ205" i="1"/>
  <c r="BI205" i="1"/>
  <c r="BH205" i="1"/>
  <c r="BG205" i="1"/>
  <c r="BF205" i="1"/>
  <c r="BE205" i="1"/>
  <c r="BD205" i="1"/>
  <c r="BC205" i="1"/>
  <c r="BB205" i="1"/>
  <c r="BA205" i="1"/>
  <c r="AZ205" i="1"/>
  <c r="AY205" i="1"/>
  <c r="AX205" i="1"/>
  <c r="AW205" i="1"/>
  <c r="AT205" i="1" s="1"/>
  <c r="K205" i="1" s="1"/>
  <c r="AV205" i="1"/>
  <c r="AU205" i="1"/>
  <c r="AS205" i="1"/>
  <c r="AR205" i="1"/>
  <c r="M205" i="1" s="1"/>
  <c r="AQ205" i="1"/>
  <c r="AO205" i="1"/>
  <c r="AN205" i="1"/>
  <c r="AP205" i="1" s="1"/>
  <c r="AM205" i="1"/>
  <c r="AL205" i="1"/>
  <c r="AK205" i="1"/>
  <c r="AJ205" i="1"/>
  <c r="AI205" i="1"/>
  <c r="CD204" i="1"/>
  <c r="BM204" i="1"/>
  <c r="BL204" i="1"/>
  <c r="BK204" i="1"/>
  <c r="BJ204" i="1"/>
  <c r="BI204" i="1"/>
  <c r="BH204" i="1"/>
  <c r="BG204" i="1"/>
  <c r="BF204" i="1"/>
  <c r="BE204" i="1"/>
  <c r="BD204" i="1"/>
  <c r="BC204" i="1"/>
  <c r="BB204" i="1"/>
  <c r="BA204" i="1"/>
  <c r="AZ204" i="1"/>
  <c r="AY204" i="1"/>
  <c r="AX204" i="1"/>
  <c r="AW204" i="1"/>
  <c r="AT204" i="1" s="1"/>
  <c r="K204" i="1" s="1"/>
  <c r="AV204" i="1"/>
  <c r="AU204" i="1"/>
  <c r="AS204" i="1"/>
  <c r="AR204" i="1"/>
  <c r="M204" i="1" s="1"/>
  <c r="AQ204" i="1"/>
  <c r="AO204" i="1"/>
  <c r="AN204" i="1"/>
  <c r="AP204" i="1" s="1"/>
  <c r="AM204" i="1"/>
  <c r="AL204" i="1"/>
  <c r="AK204" i="1"/>
  <c r="AJ204" i="1"/>
  <c r="AI204" i="1"/>
  <c r="CD203" i="1"/>
  <c r="BM203" i="1"/>
  <c r="BL203" i="1"/>
  <c r="BK203" i="1"/>
  <c r="BJ203" i="1"/>
  <c r="BI203" i="1"/>
  <c r="BH203" i="1"/>
  <c r="BG203" i="1"/>
  <c r="BF203" i="1"/>
  <c r="BE203" i="1"/>
  <c r="BD203" i="1"/>
  <c r="BC203" i="1"/>
  <c r="BB203" i="1"/>
  <c r="BA203" i="1"/>
  <c r="AZ203" i="1"/>
  <c r="AY203" i="1"/>
  <c r="AX203" i="1"/>
  <c r="AW203" i="1"/>
  <c r="AT203" i="1" s="1"/>
  <c r="K203" i="1" s="1"/>
  <c r="AV203" i="1"/>
  <c r="AU203" i="1"/>
  <c r="AS203" i="1"/>
  <c r="AR203" i="1"/>
  <c r="M203" i="1" s="1"/>
  <c r="AQ203" i="1"/>
  <c r="AO203" i="1"/>
  <c r="AN203" i="1"/>
  <c r="AP203" i="1" s="1"/>
  <c r="AM203" i="1"/>
  <c r="AL203" i="1"/>
  <c r="AK203" i="1"/>
  <c r="AJ203" i="1"/>
  <c r="AI203" i="1"/>
  <c r="AH203" i="1"/>
  <c r="CD202" i="1"/>
  <c r="BM202" i="1"/>
  <c r="BL202" i="1"/>
  <c r="BK202" i="1"/>
  <c r="BJ202" i="1"/>
  <c r="BI202" i="1"/>
  <c r="BH202" i="1"/>
  <c r="BG202" i="1"/>
  <c r="BF202" i="1"/>
  <c r="BE202" i="1"/>
  <c r="BD202" i="1"/>
  <c r="BC202" i="1"/>
  <c r="BB202" i="1"/>
  <c r="BA202" i="1"/>
  <c r="AZ202" i="1"/>
  <c r="AY202" i="1"/>
  <c r="AX202" i="1"/>
  <c r="AW202" i="1"/>
  <c r="AT202" i="1" s="1"/>
  <c r="K202" i="1" s="1"/>
  <c r="AV202" i="1"/>
  <c r="AU202" i="1"/>
  <c r="AS202" i="1"/>
  <c r="AR202" i="1"/>
  <c r="M202" i="1" s="1"/>
  <c r="AQ202" i="1"/>
  <c r="AO202" i="1"/>
  <c r="AN202" i="1"/>
  <c r="AP202" i="1" s="1"/>
  <c r="AM202" i="1"/>
  <c r="AL202" i="1"/>
  <c r="AK202" i="1"/>
  <c r="AJ202" i="1"/>
  <c r="AI202" i="1"/>
  <c r="CD201" i="1"/>
  <c r="BM201" i="1"/>
  <c r="BL201" i="1"/>
  <c r="BK201" i="1"/>
  <c r="BJ201" i="1"/>
  <c r="BI201" i="1"/>
  <c r="BH201" i="1"/>
  <c r="BG201" i="1"/>
  <c r="BF201" i="1"/>
  <c r="BE201" i="1"/>
  <c r="BD201" i="1"/>
  <c r="BC201" i="1"/>
  <c r="BB201" i="1"/>
  <c r="BA201" i="1"/>
  <c r="AZ201" i="1"/>
  <c r="AY201" i="1"/>
  <c r="AX201" i="1"/>
  <c r="AW201" i="1"/>
  <c r="AT201" i="1" s="1"/>
  <c r="K201" i="1" s="1"/>
  <c r="AV201" i="1"/>
  <c r="AU201" i="1"/>
  <c r="AS201" i="1"/>
  <c r="AR201" i="1"/>
  <c r="M201" i="1" s="1"/>
  <c r="AQ201" i="1"/>
  <c r="AO201" i="1"/>
  <c r="AN201" i="1"/>
  <c r="AP201" i="1" s="1"/>
  <c r="AM201" i="1"/>
  <c r="AL201" i="1"/>
  <c r="AK201" i="1"/>
  <c r="AJ201" i="1"/>
  <c r="AI201" i="1"/>
  <c r="AH201" i="1"/>
  <c r="BM200" i="1"/>
  <c r="BL200" i="1"/>
  <c r="BK200" i="1"/>
  <c r="BJ200" i="1"/>
  <c r="BI200" i="1"/>
  <c r="BH200" i="1"/>
  <c r="BG200" i="1"/>
  <c r="BF200" i="1"/>
  <c r="BE200" i="1"/>
  <c r="BD200" i="1"/>
  <c r="BC200" i="1"/>
  <c r="BB200" i="1"/>
  <c r="BA200" i="1"/>
  <c r="AZ200" i="1"/>
  <c r="AY200" i="1"/>
  <c r="AX200" i="1"/>
  <c r="AW200" i="1"/>
  <c r="AT200" i="1" s="1"/>
  <c r="K200" i="1" s="1"/>
  <c r="AV200" i="1"/>
  <c r="AU200" i="1"/>
  <c r="AS200" i="1"/>
  <c r="AR200" i="1"/>
  <c r="M200" i="1" s="1"/>
  <c r="AQ200" i="1"/>
  <c r="AO200" i="1"/>
  <c r="AN200" i="1"/>
  <c r="AP200" i="1" s="1"/>
  <c r="AM200" i="1"/>
  <c r="AL200" i="1"/>
  <c r="AK200" i="1"/>
  <c r="AJ200" i="1"/>
  <c r="AI200" i="1"/>
  <c r="BM199" i="1"/>
  <c r="BL199" i="1"/>
  <c r="BK199" i="1"/>
  <c r="BJ199" i="1"/>
  <c r="BI199" i="1"/>
  <c r="BH199" i="1"/>
  <c r="BG199" i="1"/>
  <c r="BF199" i="1"/>
  <c r="BE199" i="1"/>
  <c r="BD199" i="1"/>
  <c r="BC199" i="1"/>
  <c r="BB199" i="1"/>
  <c r="BA199" i="1"/>
  <c r="AZ199" i="1"/>
  <c r="AY199" i="1"/>
  <c r="AX199" i="1"/>
  <c r="AW199" i="1"/>
  <c r="AT199" i="1" s="1"/>
  <c r="K199" i="1" s="1"/>
  <c r="AV199" i="1"/>
  <c r="AU199" i="1"/>
  <c r="AS199" i="1"/>
  <c r="AR199" i="1"/>
  <c r="M199" i="1" s="1"/>
  <c r="AQ199" i="1"/>
  <c r="AO199" i="1"/>
  <c r="AN199" i="1"/>
  <c r="AP199" i="1" s="1"/>
  <c r="AM199" i="1"/>
  <c r="AL199" i="1"/>
  <c r="AK199" i="1"/>
  <c r="AJ199" i="1"/>
  <c r="AI199" i="1"/>
  <c r="BM198" i="1"/>
  <c r="BL198" i="1"/>
  <c r="BK198" i="1"/>
  <c r="BJ198" i="1"/>
  <c r="BI198" i="1"/>
  <c r="BH198" i="1"/>
  <c r="BG198" i="1"/>
  <c r="BF198" i="1"/>
  <c r="BE198" i="1"/>
  <c r="BD198" i="1"/>
  <c r="BC198" i="1"/>
  <c r="BB198" i="1"/>
  <c r="BA198" i="1"/>
  <c r="AZ198" i="1"/>
  <c r="AY198" i="1"/>
  <c r="AX198" i="1"/>
  <c r="AW198" i="1"/>
  <c r="AT198" i="1" s="1"/>
  <c r="K198" i="1" s="1"/>
  <c r="AV198" i="1"/>
  <c r="AU198" i="1"/>
  <c r="AS198" i="1"/>
  <c r="AR198" i="1"/>
  <c r="M198" i="1" s="1"/>
  <c r="AQ198" i="1"/>
  <c r="AO198" i="1"/>
  <c r="AN198" i="1"/>
  <c r="AP198" i="1" s="1"/>
  <c r="AM198" i="1"/>
  <c r="AL198" i="1"/>
  <c r="AK198" i="1"/>
  <c r="AJ198" i="1"/>
  <c r="AI198" i="1"/>
  <c r="Q198" i="1"/>
  <c r="BM197" i="1"/>
  <c r="BL197" i="1"/>
  <c r="BK197" i="1"/>
  <c r="BJ197" i="1"/>
  <c r="BI197" i="1"/>
  <c r="BH197" i="1"/>
  <c r="BG197" i="1"/>
  <c r="BF197" i="1"/>
  <c r="BE197" i="1"/>
  <c r="BD197" i="1"/>
  <c r="BC197" i="1"/>
  <c r="BB197" i="1"/>
  <c r="BA197" i="1"/>
  <c r="AZ197" i="1"/>
  <c r="AY197" i="1"/>
  <c r="AX197" i="1"/>
  <c r="AW197" i="1"/>
  <c r="AV197" i="1"/>
  <c r="AU197" i="1"/>
  <c r="AS197" i="1"/>
  <c r="AR197" i="1"/>
  <c r="M197" i="1" s="1"/>
  <c r="AQ197" i="1"/>
  <c r="AO197" i="1"/>
  <c r="AN197" i="1"/>
  <c r="AP197" i="1" s="1"/>
  <c r="AM197" i="1"/>
  <c r="AL197" i="1"/>
  <c r="AK197" i="1"/>
  <c r="AJ197" i="1"/>
  <c r="AI197" i="1"/>
  <c r="AH197" i="1"/>
  <c r="CD196" i="1"/>
  <c r="BM196" i="1"/>
  <c r="BL196" i="1"/>
  <c r="BK196" i="1"/>
  <c r="BJ196" i="1"/>
  <c r="BI196" i="1"/>
  <c r="BH196" i="1"/>
  <c r="BG196" i="1"/>
  <c r="BF196" i="1"/>
  <c r="BE196" i="1"/>
  <c r="BD196" i="1"/>
  <c r="BC196" i="1"/>
  <c r="BB196" i="1"/>
  <c r="BA196" i="1"/>
  <c r="AZ196" i="1"/>
  <c r="AY196" i="1"/>
  <c r="AX196" i="1"/>
  <c r="AW196" i="1"/>
  <c r="AV196" i="1"/>
  <c r="AU196" i="1"/>
  <c r="AS196" i="1"/>
  <c r="AR196" i="1"/>
  <c r="M196" i="1" s="1"/>
  <c r="AQ196" i="1"/>
  <c r="AO196" i="1"/>
  <c r="AN196" i="1"/>
  <c r="AP196" i="1" s="1"/>
  <c r="AM196" i="1"/>
  <c r="AL196" i="1"/>
  <c r="AK196" i="1"/>
  <c r="AJ196" i="1"/>
  <c r="AI196" i="1"/>
  <c r="BM195" i="1"/>
  <c r="BL195" i="1"/>
  <c r="BK195" i="1"/>
  <c r="BJ195" i="1"/>
  <c r="BI195" i="1"/>
  <c r="BH195" i="1"/>
  <c r="BG195" i="1"/>
  <c r="BF195" i="1"/>
  <c r="BE195" i="1"/>
  <c r="BD195" i="1"/>
  <c r="BC195" i="1"/>
  <c r="BB195" i="1"/>
  <c r="BA195" i="1"/>
  <c r="AZ195" i="1"/>
  <c r="AY195" i="1"/>
  <c r="AX195" i="1"/>
  <c r="AW195" i="1"/>
  <c r="AT195" i="1" s="1"/>
  <c r="K195" i="1" s="1"/>
  <c r="AV195" i="1"/>
  <c r="AU195" i="1"/>
  <c r="AS195" i="1"/>
  <c r="AR195" i="1"/>
  <c r="M195" i="1" s="1"/>
  <c r="AQ195" i="1"/>
  <c r="AO195" i="1"/>
  <c r="AN195" i="1"/>
  <c r="AP195" i="1" s="1"/>
  <c r="AM195" i="1"/>
  <c r="AL195" i="1"/>
  <c r="AK195" i="1"/>
  <c r="AJ195" i="1"/>
  <c r="AI195" i="1"/>
  <c r="AH195" i="1"/>
  <c r="BM194" i="1"/>
  <c r="BL194" i="1"/>
  <c r="BK194" i="1"/>
  <c r="BJ194" i="1"/>
  <c r="BI194" i="1"/>
  <c r="BH194" i="1"/>
  <c r="BG194" i="1"/>
  <c r="BF194" i="1"/>
  <c r="BE194" i="1"/>
  <c r="BD194" i="1"/>
  <c r="BC194" i="1"/>
  <c r="BB194" i="1"/>
  <c r="BA194" i="1"/>
  <c r="AZ194" i="1"/>
  <c r="AY194" i="1"/>
  <c r="AX194" i="1"/>
  <c r="AW194" i="1"/>
  <c r="AT194" i="1" s="1"/>
  <c r="K194" i="1" s="1"/>
  <c r="AV194" i="1"/>
  <c r="AU194" i="1"/>
  <c r="AS194" i="1"/>
  <c r="AR194" i="1"/>
  <c r="M194" i="1" s="1"/>
  <c r="AQ194" i="1"/>
  <c r="AO194" i="1"/>
  <c r="AN194" i="1"/>
  <c r="AP194" i="1" s="1"/>
  <c r="AM194" i="1"/>
  <c r="AL194" i="1"/>
  <c r="AK194" i="1"/>
  <c r="AJ194" i="1"/>
  <c r="AI194" i="1"/>
  <c r="AH194" i="1"/>
  <c r="BM193" i="1"/>
  <c r="BL193" i="1"/>
  <c r="BK193" i="1"/>
  <c r="BJ193" i="1"/>
  <c r="BI193" i="1"/>
  <c r="BH193" i="1"/>
  <c r="BG193" i="1"/>
  <c r="BF193" i="1"/>
  <c r="BE193" i="1"/>
  <c r="BD193" i="1"/>
  <c r="BC193" i="1"/>
  <c r="BB193" i="1"/>
  <c r="BA193" i="1"/>
  <c r="AZ193" i="1"/>
  <c r="AY193" i="1"/>
  <c r="AX193" i="1"/>
  <c r="AW193" i="1"/>
  <c r="AT193" i="1" s="1"/>
  <c r="K193" i="1" s="1"/>
  <c r="AV193" i="1"/>
  <c r="AU193" i="1"/>
  <c r="AS193" i="1"/>
  <c r="AR193" i="1"/>
  <c r="M193" i="1" s="1"/>
  <c r="AQ193" i="1"/>
  <c r="AO193" i="1"/>
  <c r="AN193" i="1"/>
  <c r="AP193" i="1" s="1"/>
  <c r="AM193" i="1"/>
  <c r="AL193" i="1"/>
  <c r="AK193" i="1"/>
  <c r="AJ193" i="1"/>
  <c r="AI193" i="1"/>
  <c r="AH193" i="1"/>
  <c r="BM192" i="1"/>
  <c r="BL192" i="1"/>
  <c r="BK192" i="1"/>
  <c r="BJ192" i="1"/>
  <c r="BI192" i="1"/>
  <c r="BH192" i="1"/>
  <c r="BG192" i="1"/>
  <c r="BF192" i="1"/>
  <c r="BE192" i="1"/>
  <c r="BD192" i="1"/>
  <c r="BC192" i="1"/>
  <c r="BB192" i="1"/>
  <c r="BA192" i="1"/>
  <c r="AZ192" i="1"/>
  <c r="AY192" i="1"/>
  <c r="AX192" i="1"/>
  <c r="AW192" i="1"/>
  <c r="AV192" i="1"/>
  <c r="AU192" i="1"/>
  <c r="AS192" i="1"/>
  <c r="AR192" i="1"/>
  <c r="M192" i="1" s="1"/>
  <c r="AQ192" i="1"/>
  <c r="AO192" i="1"/>
  <c r="AN192" i="1"/>
  <c r="AP192" i="1" s="1"/>
  <c r="AM192" i="1"/>
  <c r="AL192" i="1"/>
  <c r="AK192" i="1"/>
  <c r="AJ192" i="1"/>
  <c r="AI192" i="1"/>
  <c r="Q192" i="1"/>
  <c r="CD191" i="1"/>
  <c r="BM191" i="1"/>
  <c r="BL191" i="1"/>
  <c r="BK191" i="1"/>
  <c r="BJ191" i="1"/>
  <c r="BI191" i="1"/>
  <c r="BH191" i="1"/>
  <c r="BG191" i="1"/>
  <c r="BF191" i="1"/>
  <c r="BE191" i="1"/>
  <c r="BD191" i="1"/>
  <c r="BC191" i="1"/>
  <c r="BB191" i="1"/>
  <c r="BA191" i="1"/>
  <c r="AZ191" i="1"/>
  <c r="AY191" i="1"/>
  <c r="AX191" i="1"/>
  <c r="AW191" i="1"/>
  <c r="AT191" i="1" s="1"/>
  <c r="K191" i="1" s="1"/>
  <c r="AV191" i="1"/>
  <c r="AU191" i="1"/>
  <c r="AS191" i="1"/>
  <c r="AR191" i="1"/>
  <c r="M191" i="1" s="1"/>
  <c r="AQ191" i="1"/>
  <c r="AO191" i="1"/>
  <c r="AN191" i="1"/>
  <c r="AP191" i="1" s="1"/>
  <c r="AM191" i="1"/>
  <c r="AL191" i="1"/>
  <c r="AK191" i="1"/>
  <c r="AJ191" i="1"/>
  <c r="AI191" i="1"/>
  <c r="AH191" i="1"/>
  <c r="CD190" i="1"/>
  <c r="BM190" i="1"/>
  <c r="BL190" i="1"/>
  <c r="BK190" i="1"/>
  <c r="BJ190" i="1"/>
  <c r="BI190" i="1"/>
  <c r="BH190" i="1"/>
  <c r="BG190" i="1"/>
  <c r="BF190" i="1"/>
  <c r="BE190" i="1"/>
  <c r="BD190" i="1"/>
  <c r="BC190" i="1"/>
  <c r="BB190" i="1"/>
  <c r="BA190" i="1"/>
  <c r="AZ190" i="1"/>
  <c r="AY190" i="1"/>
  <c r="AX190" i="1"/>
  <c r="AW190" i="1"/>
  <c r="AT190" i="1" s="1"/>
  <c r="K190" i="1" s="1"/>
  <c r="AV190" i="1"/>
  <c r="AU190" i="1"/>
  <c r="AS190" i="1"/>
  <c r="AR190" i="1"/>
  <c r="M190" i="1" s="1"/>
  <c r="AQ190" i="1"/>
  <c r="AO190" i="1"/>
  <c r="AN190" i="1"/>
  <c r="AP190" i="1" s="1"/>
  <c r="AM190" i="1"/>
  <c r="AL190" i="1"/>
  <c r="AK190" i="1"/>
  <c r="AJ190" i="1"/>
  <c r="AI190" i="1"/>
  <c r="CD189" i="1"/>
  <c r="AM189" i="1"/>
  <c r="AK189" i="1"/>
  <c r="AI189" i="1"/>
  <c r="Q189" i="1"/>
  <c r="M189" i="1"/>
  <c r="BM188" i="1"/>
  <c r="BL188" i="1"/>
  <c r="BK188" i="1"/>
  <c r="BJ188" i="1"/>
  <c r="BI188" i="1"/>
  <c r="BH188" i="1"/>
  <c r="BG188" i="1"/>
  <c r="BF188" i="1"/>
  <c r="BE188" i="1"/>
  <c r="BD188" i="1"/>
  <c r="BC188" i="1"/>
  <c r="BB188" i="1"/>
  <c r="BA188" i="1"/>
  <c r="AZ188" i="1"/>
  <c r="AY188" i="1"/>
  <c r="AX188" i="1"/>
  <c r="AW188" i="1"/>
  <c r="AV188" i="1"/>
  <c r="AU188" i="1"/>
  <c r="AS188" i="1"/>
  <c r="AR188" i="1"/>
  <c r="M188" i="1" s="1"/>
  <c r="AQ188" i="1"/>
  <c r="AO188" i="1"/>
  <c r="AN188" i="1"/>
  <c r="AP188" i="1" s="1"/>
  <c r="AM188" i="1"/>
  <c r="AL188" i="1"/>
  <c r="AK188" i="1"/>
  <c r="AJ188" i="1"/>
  <c r="AI188" i="1"/>
  <c r="BM187" i="1"/>
  <c r="BL187" i="1"/>
  <c r="BK187" i="1"/>
  <c r="BJ187" i="1"/>
  <c r="BI187" i="1"/>
  <c r="BH187" i="1"/>
  <c r="BG187" i="1"/>
  <c r="BF187" i="1"/>
  <c r="BE187" i="1"/>
  <c r="BD187" i="1"/>
  <c r="BC187" i="1"/>
  <c r="BB187" i="1"/>
  <c r="BA187" i="1"/>
  <c r="AZ187" i="1"/>
  <c r="AY187" i="1"/>
  <c r="AX187" i="1"/>
  <c r="AW187" i="1"/>
  <c r="AT187" i="1" s="1"/>
  <c r="K187" i="1" s="1"/>
  <c r="AV187" i="1"/>
  <c r="AU187" i="1"/>
  <c r="AS187" i="1"/>
  <c r="AR187" i="1"/>
  <c r="M187" i="1" s="1"/>
  <c r="AQ187" i="1"/>
  <c r="AO187" i="1"/>
  <c r="AN187" i="1"/>
  <c r="AP187" i="1" s="1"/>
  <c r="AM187" i="1"/>
  <c r="AL187" i="1"/>
  <c r="AK187" i="1"/>
  <c r="AJ187" i="1"/>
  <c r="AI187" i="1"/>
  <c r="CD186" i="1"/>
  <c r="BM186" i="1"/>
  <c r="BL186" i="1"/>
  <c r="BK186" i="1"/>
  <c r="BJ186" i="1"/>
  <c r="BI186" i="1"/>
  <c r="BH186" i="1"/>
  <c r="BG186" i="1"/>
  <c r="BF186" i="1"/>
  <c r="BE186" i="1"/>
  <c r="BD186" i="1"/>
  <c r="BC186" i="1"/>
  <c r="BB186" i="1"/>
  <c r="BA186" i="1"/>
  <c r="AZ186" i="1"/>
  <c r="AY186" i="1"/>
  <c r="AX186" i="1"/>
  <c r="AW186" i="1"/>
  <c r="AT186" i="1" s="1"/>
  <c r="K186" i="1" s="1"/>
  <c r="AV186" i="1"/>
  <c r="AU186" i="1"/>
  <c r="AS186" i="1"/>
  <c r="AR186" i="1"/>
  <c r="M186" i="1" s="1"/>
  <c r="AQ186" i="1"/>
  <c r="AO186" i="1"/>
  <c r="AN186" i="1"/>
  <c r="AP186" i="1" s="1"/>
  <c r="AM186" i="1"/>
  <c r="AL186" i="1"/>
  <c r="AK186" i="1"/>
  <c r="AJ186" i="1"/>
  <c r="AI186" i="1"/>
  <c r="AH186" i="1"/>
  <c r="BM185" i="1"/>
  <c r="BL185" i="1"/>
  <c r="BK185" i="1"/>
  <c r="BJ185" i="1"/>
  <c r="BI185" i="1"/>
  <c r="BH185" i="1"/>
  <c r="BG185" i="1"/>
  <c r="BF185" i="1"/>
  <c r="BE185" i="1"/>
  <c r="BD185" i="1"/>
  <c r="BC185" i="1"/>
  <c r="BB185" i="1"/>
  <c r="BA185" i="1"/>
  <c r="AZ185" i="1"/>
  <c r="AY185" i="1"/>
  <c r="AX185" i="1"/>
  <c r="AW185" i="1"/>
  <c r="AT185" i="1" s="1"/>
  <c r="K185" i="1" s="1"/>
  <c r="AV185" i="1"/>
  <c r="AU185" i="1"/>
  <c r="AS185" i="1"/>
  <c r="AR185" i="1"/>
  <c r="M185" i="1" s="1"/>
  <c r="AQ185" i="1"/>
  <c r="AO185" i="1"/>
  <c r="AN185" i="1"/>
  <c r="AP185" i="1" s="1"/>
  <c r="AM185" i="1"/>
  <c r="AL185" i="1"/>
  <c r="AK185" i="1"/>
  <c r="AJ185" i="1"/>
  <c r="AI185" i="1"/>
  <c r="Q185" i="1"/>
  <c r="BM184" i="1"/>
  <c r="BL184" i="1"/>
  <c r="BK184" i="1"/>
  <c r="BJ184" i="1"/>
  <c r="BI184" i="1"/>
  <c r="BH184" i="1"/>
  <c r="BG184" i="1"/>
  <c r="BF184" i="1"/>
  <c r="BE184" i="1"/>
  <c r="BD184" i="1"/>
  <c r="BC184" i="1"/>
  <c r="BB184" i="1"/>
  <c r="BA184" i="1"/>
  <c r="AZ184" i="1"/>
  <c r="AY184" i="1"/>
  <c r="AX184" i="1"/>
  <c r="AW184" i="1"/>
  <c r="AT184" i="1" s="1"/>
  <c r="K184" i="1" s="1"/>
  <c r="AV184" i="1"/>
  <c r="AU184" i="1"/>
  <c r="AS184" i="1"/>
  <c r="AR184" i="1"/>
  <c r="M184" i="1" s="1"/>
  <c r="AQ184" i="1"/>
  <c r="AO184" i="1"/>
  <c r="AN184" i="1"/>
  <c r="AP184" i="1" s="1"/>
  <c r="AM184" i="1"/>
  <c r="AL184" i="1"/>
  <c r="AK184" i="1"/>
  <c r="AJ184" i="1"/>
  <c r="AI184" i="1"/>
  <c r="AH184" i="1"/>
  <c r="BM183" i="1"/>
  <c r="BL183" i="1"/>
  <c r="BK183" i="1"/>
  <c r="BJ183" i="1"/>
  <c r="BI183" i="1"/>
  <c r="BH183" i="1"/>
  <c r="BG183" i="1"/>
  <c r="BF183" i="1"/>
  <c r="BE183" i="1"/>
  <c r="BD183" i="1"/>
  <c r="BC183" i="1"/>
  <c r="BB183" i="1"/>
  <c r="BA183" i="1"/>
  <c r="AZ183" i="1"/>
  <c r="AY183" i="1"/>
  <c r="AX183" i="1"/>
  <c r="AW183" i="1"/>
  <c r="AT183" i="1" s="1"/>
  <c r="K183" i="1" s="1"/>
  <c r="AV183" i="1"/>
  <c r="AU183" i="1"/>
  <c r="AS183" i="1"/>
  <c r="AR183" i="1"/>
  <c r="M183" i="1" s="1"/>
  <c r="AQ183" i="1"/>
  <c r="AO183" i="1"/>
  <c r="AN183" i="1"/>
  <c r="AP183" i="1" s="1"/>
  <c r="AM183" i="1"/>
  <c r="AL183" i="1"/>
  <c r="AK183" i="1"/>
  <c r="AJ183" i="1"/>
  <c r="AI183" i="1"/>
  <c r="AH183" i="1"/>
  <c r="Q183" i="1"/>
  <c r="CD182" i="1"/>
  <c r="BM182" i="1"/>
  <c r="BL182" i="1"/>
  <c r="BK182" i="1"/>
  <c r="BJ182" i="1"/>
  <c r="BI182" i="1"/>
  <c r="BH182" i="1"/>
  <c r="BG182" i="1"/>
  <c r="BF182" i="1"/>
  <c r="BE182" i="1"/>
  <c r="BD182" i="1"/>
  <c r="BC182" i="1"/>
  <c r="BB182" i="1"/>
  <c r="BA182" i="1"/>
  <c r="AZ182" i="1"/>
  <c r="AY182" i="1"/>
  <c r="AX182" i="1"/>
  <c r="AW182" i="1"/>
  <c r="AT182" i="1" s="1"/>
  <c r="K182" i="1" s="1"/>
  <c r="AV182" i="1"/>
  <c r="AU182" i="1"/>
  <c r="AS182" i="1"/>
  <c r="AR182" i="1"/>
  <c r="M182" i="1" s="1"/>
  <c r="AQ182" i="1"/>
  <c r="AO182" i="1"/>
  <c r="AN182" i="1"/>
  <c r="AP182" i="1" s="1"/>
  <c r="AM182" i="1"/>
  <c r="AL182" i="1"/>
  <c r="AK182" i="1"/>
  <c r="AJ182" i="1"/>
  <c r="AI182" i="1"/>
  <c r="BM181" i="1"/>
  <c r="BL181" i="1"/>
  <c r="BK181" i="1"/>
  <c r="BJ181" i="1"/>
  <c r="BI181" i="1"/>
  <c r="BH181" i="1"/>
  <c r="BG181" i="1"/>
  <c r="BF181" i="1"/>
  <c r="BE181" i="1"/>
  <c r="BD181" i="1"/>
  <c r="BC181" i="1"/>
  <c r="BB181" i="1"/>
  <c r="BA181" i="1"/>
  <c r="AZ181" i="1"/>
  <c r="AY181" i="1"/>
  <c r="AX181" i="1"/>
  <c r="AW181" i="1"/>
  <c r="AT181" i="1" s="1"/>
  <c r="K181" i="1" s="1"/>
  <c r="AV181" i="1"/>
  <c r="AU181" i="1"/>
  <c r="AS181" i="1"/>
  <c r="AR181" i="1"/>
  <c r="M181" i="1" s="1"/>
  <c r="AQ181" i="1"/>
  <c r="AO181" i="1"/>
  <c r="AN181" i="1"/>
  <c r="AP181" i="1" s="1"/>
  <c r="AM181" i="1"/>
  <c r="AL181" i="1"/>
  <c r="AK181" i="1"/>
  <c r="AJ181" i="1"/>
  <c r="AI181" i="1"/>
  <c r="BM180" i="1"/>
  <c r="BL180" i="1"/>
  <c r="BK180" i="1"/>
  <c r="BJ180" i="1"/>
  <c r="BI180" i="1"/>
  <c r="BH180" i="1"/>
  <c r="BG180" i="1"/>
  <c r="BF180" i="1"/>
  <c r="BE180" i="1"/>
  <c r="BD180" i="1"/>
  <c r="BC180" i="1"/>
  <c r="BB180" i="1"/>
  <c r="BA180" i="1"/>
  <c r="AZ180" i="1"/>
  <c r="AY180" i="1"/>
  <c r="AX180" i="1"/>
  <c r="AW180" i="1"/>
  <c r="AV180" i="1"/>
  <c r="AU180" i="1"/>
  <c r="AS180" i="1"/>
  <c r="AR180" i="1"/>
  <c r="M180" i="1" s="1"/>
  <c r="AQ180" i="1"/>
  <c r="AO180" i="1"/>
  <c r="AN180" i="1"/>
  <c r="AP180" i="1" s="1"/>
  <c r="AM180" i="1"/>
  <c r="AL180" i="1"/>
  <c r="AK180" i="1"/>
  <c r="AJ180" i="1"/>
  <c r="AI180" i="1"/>
  <c r="BM179" i="1"/>
  <c r="BL179" i="1"/>
  <c r="BK179" i="1"/>
  <c r="BJ179" i="1"/>
  <c r="BI179" i="1"/>
  <c r="BH179" i="1"/>
  <c r="BG179" i="1"/>
  <c r="BF179" i="1"/>
  <c r="BE179" i="1"/>
  <c r="BD179" i="1"/>
  <c r="BC179" i="1"/>
  <c r="BB179" i="1"/>
  <c r="BA179" i="1"/>
  <c r="AZ179" i="1"/>
  <c r="AY179" i="1"/>
  <c r="AX179" i="1"/>
  <c r="AW179" i="1"/>
  <c r="AT179" i="1" s="1"/>
  <c r="K179" i="1" s="1"/>
  <c r="AV179" i="1"/>
  <c r="AU179" i="1"/>
  <c r="AS179" i="1"/>
  <c r="AR179" i="1"/>
  <c r="M179" i="1" s="1"/>
  <c r="AQ179" i="1"/>
  <c r="AO179" i="1"/>
  <c r="AN179" i="1"/>
  <c r="AP179" i="1" s="1"/>
  <c r="AM179" i="1"/>
  <c r="AL179" i="1"/>
  <c r="AK179" i="1"/>
  <c r="AJ179" i="1"/>
  <c r="AI179" i="1"/>
  <c r="BM178" i="1"/>
  <c r="BL178" i="1"/>
  <c r="BK178" i="1"/>
  <c r="BJ178" i="1"/>
  <c r="BI178" i="1"/>
  <c r="BH178" i="1"/>
  <c r="BG178" i="1"/>
  <c r="BF178" i="1"/>
  <c r="BE178" i="1"/>
  <c r="BD178" i="1"/>
  <c r="BC178" i="1"/>
  <c r="BB178" i="1"/>
  <c r="BA178" i="1"/>
  <c r="AZ178" i="1"/>
  <c r="AY178" i="1"/>
  <c r="AX178" i="1"/>
  <c r="AW178" i="1"/>
  <c r="AT178" i="1" s="1"/>
  <c r="K178" i="1" s="1"/>
  <c r="AV178" i="1"/>
  <c r="AU178" i="1"/>
  <c r="AS178" i="1"/>
  <c r="AR178" i="1"/>
  <c r="M178" i="1" s="1"/>
  <c r="AQ178" i="1"/>
  <c r="AO178" i="1"/>
  <c r="AN178" i="1"/>
  <c r="AP178" i="1" s="1"/>
  <c r="AM178" i="1"/>
  <c r="AL178" i="1"/>
  <c r="AK178" i="1"/>
  <c r="AJ178" i="1"/>
  <c r="AI178" i="1"/>
  <c r="BM177" i="1"/>
  <c r="BL177" i="1"/>
  <c r="BK177" i="1"/>
  <c r="BJ177" i="1"/>
  <c r="BI177" i="1"/>
  <c r="BH177" i="1"/>
  <c r="BG177" i="1"/>
  <c r="BF177" i="1"/>
  <c r="BE177" i="1"/>
  <c r="BD177" i="1"/>
  <c r="BC177" i="1"/>
  <c r="BB177" i="1"/>
  <c r="BA177" i="1"/>
  <c r="AZ177" i="1"/>
  <c r="AY177" i="1"/>
  <c r="AX177" i="1"/>
  <c r="AW177" i="1"/>
  <c r="AT177" i="1" s="1"/>
  <c r="K177" i="1" s="1"/>
  <c r="AV177" i="1"/>
  <c r="AU177" i="1"/>
  <c r="AS177" i="1"/>
  <c r="AR177" i="1"/>
  <c r="M177" i="1" s="1"/>
  <c r="AQ177" i="1"/>
  <c r="AO177" i="1"/>
  <c r="AN177" i="1"/>
  <c r="AP177" i="1" s="1"/>
  <c r="AM177" i="1"/>
  <c r="AL177" i="1"/>
  <c r="AK177" i="1"/>
  <c r="AJ177" i="1"/>
  <c r="AI177" i="1"/>
  <c r="BM176" i="1"/>
  <c r="BL176" i="1"/>
  <c r="BK176" i="1"/>
  <c r="BJ176" i="1"/>
  <c r="BI176" i="1"/>
  <c r="BH176" i="1"/>
  <c r="BG176" i="1"/>
  <c r="BF176" i="1"/>
  <c r="BE176" i="1"/>
  <c r="BD176" i="1"/>
  <c r="BC176" i="1"/>
  <c r="BB176" i="1"/>
  <c r="BA176" i="1"/>
  <c r="AZ176" i="1"/>
  <c r="AY176" i="1"/>
  <c r="AX176" i="1"/>
  <c r="AW176" i="1"/>
  <c r="AV176" i="1"/>
  <c r="AU176" i="1"/>
  <c r="AS176" i="1"/>
  <c r="AR176" i="1"/>
  <c r="M176" i="1" s="1"/>
  <c r="AQ176" i="1"/>
  <c r="AO176" i="1"/>
  <c r="AN176" i="1"/>
  <c r="AP176" i="1" s="1"/>
  <c r="AM176" i="1"/>
  <c r="AL176" i="1"/>
  <c r="AK176" i="1"/>
  <c r="AJ176" i="1"/>
  <c r="AI176" i="1"/>
  <c r="AH176" i="1"/>
  <c r="BM175" i="1"/>
  <c r="BL175" i="1"/>
  <c r="BK175" i="1"/>
  <c r="BJ175" i="1"/>
  <c r="BI175" i="1"/>
  <c r="BH175" i="1"/>
  <c r="BG175" i="1"/>
  <c r="BF175" i="1"/>
  <c r="BE175" i="1"/>
  <c r="BD175" i="1"/>
  <c r="BC175" i="1"/>
  <c r="BB175" i="1"/>
  <c r="BA175" i="1"/>
  <c r="AZ175" i="1"/>
  <c r="AY175" i="1"/>
  <c r="AX175" i="1"/>
  <c r="AW175" i="1"/>
  <c r="AT175" i="1" s="1"/>
  <c r="K175" i="1" s="1"/>
  <c r="AV175" i="1"/>
  <c r="AU175" i="1"/>
  <c r="AS175" i="1"/>
  <c r="AR175" i="1"/>
  <c r="M175" i="1" s="1"/>
  <c r="AQ175" i="1"/>
  <c r="AO175" i="1"/>
  <c r="AN175" i="1"/>
  <c r="AP175" i="1" s="1"/>
  <c r="AM175" i="1"/>
  <c r="AL175" i="1"/>
  <c r="AK175" i="1"/>
  <c r="AJ175" i="1"/>
  <c r="AI175" i="1"/>
  <c r="CD174" i="1"/>
  <c r="BM174" i="1"/>
  <c r="BL174" i="1"/>
  <c r="BK174" i="1"/>
  <c r="BJ174" i="1"/>
  <c r="BI174" i="1"/>
  <c r="BH174" i="1"/>
  <c r="BG174" i="1"/>
  <c r="BF174" i="1"/>
  <c r="BE174" i="1"/>
  <c r="BD174" i="1"/>
  <c r="BC174" i="1"/>
  <c r="BB174" i="1"/>
  <c r="BA174" i="1"/>
  <c r="AZ174" i="1"/>
  <c r="AY174" i="1"/>
  <c r="AX174" i="1"/>
  <c r="AW174" i="1"/>
  <c r="AT174" i="1" s="1"/>
  <c r="K174" i="1" s="1"/>
  <c r="AV174" i="1"/>
  <c r="AU174" i="1"/>
  <c r="AS174" i="1"/>
  <c r="AR174" i="1"/>
  <c r="M174" i="1" s="1"/>
  <c r="AQ174" i="1"/>
  <c r="AO174" i="1"/>
  <c r="AN174" i="1"/>
  <c r="AP174" i="1" s="1"/>
  <c r="AM174" i="1"/>
  <c r="AL174" i="1"/>
  <c r="AK174" i="1"/>
  <c r="AJ174" i="1"/>
  <c r="AI174" i="1"/>
  <c r="AH174" i="1"/>
  <c r="BM173" i="1"/>
  <c r="BL173" i="1"/>
  <c r="BK173" i="1"/>
  <c r="BJ173" i="1"/>
  <c r="BI173" i="1"/>
  <c r="BH173" i="1"/>
  <c r="BG173" i="1"/>
  <c r="BF173" i="1"/>
  <c r="BE173" i="1"/>
  <c r="BD173" i="1"/>
  <c r="BC173" i="1"/>
  <c r="BB173" i="1"/>
  <c r="BA173" i="1"/>
  <c r="AZ173" i="1"/>
  <c r="AY173" i="1"/>
  <c r="AX173" i="1"/>
  <c r="AW173" i="1"/>
  <c r="AT173" i="1" s="1"/>
  <c r="K173" i="1" s="1"/>
  <c r="AV173" i="1"/>
  <c r="AU173" i="1"/>
  <c r="AS173" i="1"/>
  <c r="AR173" i="1"/>
  <c r="M173" i="1" s="1"/>
  <c r="AQ173" i="1"/>
  <c r="AO173" i="1"/>
  <c r="AN173" i="1"/>
  <c r="AP173" i="1" s="1"/>
  <c r="AM173" i="1"/>
  <c r="AL173" i="1"/>
  <c r="AK173" i="1"/>
  <c r="AJ173" i="1"/>
  <c r="AI173" i="1"/>
  <c r="AH173" i="1"/>
  <c r="Q173" i="1"/>
  <c r="BM172" i="1"/>
  <c r="BL172" i="1"/>
  <c r="BK172" i="1"/>
  <c r="BJ172" i="1"/>
  <c r="BI172" i="1"/>
  <c r="BH172" i="1"/>
  <c r="BG172" i="1"/>
  <c r="BF172" i="1"/>
  <c r="BE172" i="1"/>
  <c r="BD172" i="1"/>
  <c r="BC172" i="1"/>
  <c r="BB172" i="1"/>
  <c r="BA172" i="1"/>
  <c r="AZ172" i="1"/>
  <c r="AY172" i="1"/>
  <c r="AX172" i="1"/>
  <c r="AW172" i="1"/>
  <c r="AT172" i="1" s="1"/>
  <c r="K172" i="1" s="1"/>
  <c r="AV172" i="1"/>
  <c r="AU172" i="1"/>
  <c r="AS172" i="1"/>
  <c r="AR172" i="1"/>
  <c r="M172" i="1" s="1"/>
  <c r="AQ172" i="1"/>
  <c r="AO172" i="1"/>
  <c r="AN172" i="1"/>
  <c r="AP172" i="1" s="1"/>
  <c r="AM172" i="1"/>
  <c r="AL172" i="1"/>
  <c r="AK172" i="1"/>
  <c r="AJ172" i="1"/>
  <c r="AI172" i="1"/>
  <c r="AH172" i="1"/>
  <c r="BM171" i="1"/>
  <c r="BL171" i="1"/>
  <c r="BK171" i="1"/>
  <c r="BJ171" i="1"/>
  <c r="BI171" i="1"/>
  <c r="BH171" i="1"/>
  <c r="BG171" i="1"/>
  <c r="BF171" i="1"/>
  <c r="BE171" i="1"/>
  <c r="BD171" i="1"/>
  <c r="BC171" i="1"/>
  <c r="BB171" i="1"/>
  <c r="BA171" i="1"/>
  <c r="AZ171" i="1"/>
  <c r="AY171" i="1"/>
  <c r="AX171" i="1"/>
  <c r="AW171" i="1"/>
  <c r="AT171" i="1" s="1"/>
  <c r="K171" i="1" s="1"/>
  <c r="AV171" i="1"/>
  <c r="AU171" i="1"/>
  <c r="AS171" i="1"/>
  <c r="AR171" i="1"/>
  <c r="M171" i="1" s="1"/>
  <c r="AQ171" i="1"/>
  <c r="AO171" i="1"/>
  <c r="AN171" i="1"/>
  <c r="AP171" i="1" s="1"/>
  <c r="AM171" i="1"/>
  <c r="AL171" i="1"/>
  <c r="AK171" i="1"/>
  <c r="AJ171" i="1"/>
  <c r="AI171" i="1"/>
  <c r="BM170" i="1"/>
  <c r="BL170" i="1"/>
  <c r="BK170" i="1"/>
  <c r="BJ170" i="1"/>
  <c r="BI170" i="1"/>
  <c r="BH170" i="1"/>
  <c r="BG170" i="1"/>
  <c r="BF170" i="1"/>
  <c r="BE170" i="1"/>
  <c r="BD170" i="1"/>
  <c r="BC170" i="1"/>
  <c r="BB170" i="1"/>
  <c r="BA170" i="1"/>
  <c r="AZ170" i="1"/>
  <c r="AY170" i="1"/>
  <c r="AX170" i="1"/>
  <c r="AW170" i="1"/>
  <c r="AV170" i="1"/>
  <c r="AU170" i="1"/>
  <c r="AS170" i="1"/>
  <c r="AR170" i="1"/>
  <c r="M170" i="1" s="1"/>
  <c r="AQ170" i="1"/>
  <c r="AO170" i="1"/>
  <c r="AN170" i="1"/>
  <c r="AP170" i="1" s="1"/>
  <c r="AM170" i="1"/>
  <c r="AL170" i="1"/>
  <c r="AK170" i="1"/>
  <c r="AJ170" i="1"/>
  <c r="AI170" i="1"/>
  <c r="BM169" i="1"/>
  <c r="BL169" i="1"/>
  <c r="BK169" i="1"/>
  <c r="BJ169" i="1"/>
  <c r="BI169" i="1"/>
  <c r="BH169" i="1"/>
  <c r="BG169" i="1"/>
  <c r="BF169" i="1"/>
  <c r="BE169" i="1"/>
  <c r="BD169" i="1"/>
  <c r="BC169" i="1"/>
  <c r="BB169" i="1"/>
  <c r="BA169" i="1"/>
  <c r="AZ169" i="1"/>
  <c r="AY169" i="1"/>
  <c r="AX169" i="1"/>
  <c r="AW169" i="1"/>
  <c r="AT169" i="1" s="1"/>
  <c r="K169" i="1" s="1"/>
  <c r="AV169" i="1"/>
  <c r="AU169" i="1"/>
  <c r="AS169" i="1"/>
  <c r="AR169" i="1"/>
  <c r="M169" i="1" s="1"/>
  <c r="AQ169" i="1"/>
  <c r="AO169" i="1"/>
  <c r="AN169" i="1"/>
  <c r="AP169" i="1" s="1"/>
  <c r="AM169" i="1"/>
  <c r="AL169" i="1"/>
  <c r="AK169" i="1"/>
  <c r="AJ169" i="1"/>
  <c r="AI169" i="1"/>
  <c r="AH169" i="1"/>
  <c r="BM168" i="1"/>
  <c r="BL168" i="1"/>
  <c r="BK168" i="1"/>
  <c r="BJ168" i="1"/>
  <c r="BI168" i="1"/>
  <c r="BH168" i="1"/>
  <c r="BG168" i="1"/>
  <c r="BF168" i="1"/>
  <c r="BE168" i="1"/>
  <c r="BD168" i="1"/>
  <c r="BC168" i="1"/>
  <c r="BB168" i="1"/>
  <c r="BA168" i="1"/>
  <c r="AZ168" i="1"/>
  <c r="AY168" i="1"/>
  <c r="AX168" i="1"/>
  <c r="AW168" i="1"/>
  <c r="AT168" i="1" s="1"/>
  <c r="K168" i="1" s="1"/>
  <c r="AV168" i="1"/>
  <c r="AU168" i="1"/>
  <c r="AS168" i="1"/>
  <c r="AR168" i="1"/>
  <c r="M168" i="1" s="1"/>
  <c r="AQ168" i="1"/>
  <c r="AO168" i="1"/>
  <c r="AN168" i="1"/>
  <c r="AP168" i="1" s="1"/>
  <c r="AM168" i="1"/>
  <c r="AL168" i="1"/>
  <c r="AK168" i="1"/>
  <c r="AJ168" i="1"/>
  <c r="AI168" i="1"/>
  <c r="BM167" i="1"/>
  <c r="BL167" i="1"/>
  <c r="BK167" i="1"/>
  <c r="BJ167" i="1"/>
  <c r="BI167" i="1"/>
  <c r="BH167" i="1"/>
  <c r="BG167" i="1"/>
  <c r="BF167" i="1"/>
  <c r="BE167" i="1"/>
  <c r="BD167" i="1"/>
  <c r="BC167" i="1"/>
  <c r="BB167" i="1"/>
  <c r="BA167" i="1"/>
  <c r="AZ167" i="1"/>
  <c r="AY167" i="1"/>
  <c r="AX167" i="1"/>
  <c r="AW167" i="1"/>
  <c r="AT167" i="1" s="1"/>
  <c r="K167" i="1" s="1"/>
  <c r="AV167" i="1"/>
  <c r="AU167" i="1"/>
  <c r="AS167" i="1"/>
  <c r="AR167" i="1"/>
  <c r="M167" i="1" s="1"/>
  <c r="AQ167" i="1"/>
  <c r="AO167" i="1"/>
  <c r="AN167" i="1"/>
  <c r="AP167" i="1" s="1"/>
  <c r="AM167" i="1"/>
  <c r="AL167" i="1"/>
  <c r="AK167" i="1"/>
  <c r="AJ167" i="1"/>
  <c r="AI167" i="1"/>
  <c r="AH167" i="1"/>
  <c r="BM166" i="1"/>
  <c r="BL166" i="1"/>
  <c r="BK166" i="1"/>
  <c r="BJ166" i="1"/>
  <c r="BI166" i="1"/>
  <c r="BH166" i="1"/>
  <c r="BG166" i="1"/>
  <c r="BF166" i="1"/>
  <c r="BE166" i="1"/>
  <c r="BD166" i="1"/>
  <c r="BC166" i="1"/>
  <c r="BB166" i="1"/>
  <c r="BA166" i="1"/>
  <c r="AZ166" i="1"/>
  <c r="AY166" i="1"/>
  <c r="AX166" i="1"/>
  <c r="AW166" i="1"/>
  <c r="AV166" i="1"/>
  <c r="AU166" i="1"/>
  <c r="AS166" i="1"/>
  <c r="AR166" i="1"/>
  <c r="M166" i="1" s="1"/>
  <c r="AQ166" i="1"/>
  <c r="AO166" i="1"/>
  <c r="AN166" i="1"/>
  <c r="AP166" i="1" s="1"/>
  <c r="AM166" i="1"/>
  <c r="AL166" i="1"/>
  <c r="AK166" i="1"/>
  <c r="AJ166" i="1"/>
  <c r="AI166" i="1"/>
  <c r="Q166" i="1"/>
  <c r="CD165" i="1"/>
  <c r="BM165" i="1"/>
  <c r="BL165" i="1"/>
  <c r="BK165" i="1"/>
  <c r="BJ165" i="1"/>
  <c r="BI165" i="1"/>
  <c r="BH165" i="1"/>
  <c r="BG165" i="1"/>
  <c r="BF165" i="1"/>
  <c r="BE165" i="1"/>
  <c r="BD165" i="1"/>
  <c r="BC165" i="1"/>
  <c r="BB165" i="1"/>
  <c r="BA165" i="1"/>
  <c r="AZ165" i="1"/>
  <c r="AY165" i="1"/>
  <c r="AX165" i="1"/>
  <c r="AW165" i="1"/>
  <c r="AT165" i="1" s="1"/>
  <c r="K165" i="1" s="1"/>
  <c r="AV165" i="1"/>
  <c r="AU165" i="1"/>
  <c r="AS165" i="1"/>
  <c r="AR165" i="1"/>
  <c r="M165" i="1" s="1"/>
  <c r="AQ165" i="1"/>
  <c r="AO165" i="1"/>
  <c r="AN165" i="1"/>
  <c r="AP165" i="1" s="1"/>
  <c r="AM165" i="1"/>
  <c r="AL165" i="1"/>
  <c r="AK165" i="1"/>
  <c r="AJ165" i="1"/>
  <c r="AI165" i="1"/>
  <c r="BM164" i="1"/>
  <c r="BL164" i="1"/>
  <c r="BK164" i="1"/>
  <c r="BJ164" i="1"/>
  <c r="BI164" i="1"/>
  <c r="BH164" i="1"/>
  <c r="BG164" i="1"/>
  <c r="BF164" i="1"/>
  <c r="BE164" i="1"/>
  <c r="BD164" i="1"/>
  <c r="BC164" i="1"/>
  <c r="BB164" i="1"/>
  <c r="BA164" i="1"/>
  <c r="AZ164" i="1"/>
  <c r="AY164" i="1"/>
  <c r="AX164" i="1"/>
  <c r="AW164" i="1"/>
  <c r="AV164" i="1"/>
  <c r="AU164" i="1"/>
  <c r="AS164" i="1"/>
  <c r="AR164" i="1"/>
  <c r="M164" i="1" s="1"/>
  <c r="AQ164" i="1"/>
  <c r="AO164" i="1"/>
  <c r="AN164" i="1"/>
  <c r="AP164" i="1" s="1"/>
  <c r="AM164" i="1"/>
  <c r="AL164" i="1"/>
  <c r="AK164" i="1"/>
  <c r="AJ164" i="1"/>
  <c r="AI164" i="1"/>
  <c r="BM163" i="1"/>
  <c r="BL163" i="1"/>
  <c r="BK163" i="1"/>
  <c r="BJ163" i="1"/>
  <c r="BI163" i="1"/>
  <c r="BH163" i="1"/>
  <c r="BG163" i="1"/>
  <c r="BF163" i="1"/>
  <c r="BE163" i="1"/>
  <c r="BD163" i="1"/>
  <c r="BC163" i="1"/>
  <c r="BB163" i="1"/>
  <c r="BA163" i="1"/>
  <c r="AZ163" i="1"/>
  <c r="AY163" i="1"/>
  <c r="AX163" i="1"/>
  <c r="AW163" i="1"/>
  <c r="AT163" i="1" s="1"/>
  <c r="K163" i="1" s="1"/>
  <c r="AV163" i="1"/>
  <c r="AU163" i="1"/>
  <c r="AS163" i="1"/>
  <c r="AR163" i="1"/>
  <c r="M163" i="1" s="1"/>
  <c r="AQ163" i="1"/>
  <c r="AO163" i="1"/>
  <c r="AN163" i="1"/>
  <c r="AP163" i="1" s="1"/>
  <c r="AM163" i="1"/>
  <c r="AL163" i="1"/>
  <c r="AK163" i="1"/>
  <c r="AJ163" i="1"/>
  <c r="AI163" i="1"/>
  <c r="BM162" i="1"/>
  <c r="BL162" i="1"/>
  <c r="BK162" i="1"/>
  <c r="BJ162" i="1"/>
  <c r="BI162" i="1"/>
  <c r="BH162" i="1"/>
  <c r="BG162" i="1"/>
  <c r="BF162" i="1"/>
  <c r="BE162" i="1"/>
  <c r="BD162" i="1"/>
  <c r="BC162" i="1"/>
  <c r="BB162" i="1"/>
  <c r="BA162" i="1"/>
  <c r="AZ162" i="1"/>
  <c r="AY162" i="1"/>
  <c r="AX162" i="1"/>
  <c r="AW162" i="1"/>
  <c r="AT162" i="1" s="1"/>
  <c r="K162" i="1" s="1"/>
  <c r="AV162" i="1"/>
  <c r="AU162" i="1"/>
  <c r="AS162" i="1"/>
  <c r="AR162" i="1"/>
  <c r="M162" i="1" s="1"/>
  <c r="AQ162" i="1"/>
  <c r="AO162" i="1"/>
  <c r="AN162" i="1"/>
  <c r="AP162" i="1" s="1"/>
  <c r="AM162" i="1"/>
  <c r="AL162" i="1"/>
  <c r="AK162" i="1"/>
  <c r="AJ162" i="1"/>
  <c r="AI162" i="1"/>
  <c r="AH162" i="1"/>
  <c r="BM161" i="1"/>
  <c r="BL161" i="1"/>
  <c r="BK161" i="1"/>
  <c r="BJ161" i="1"/>
  <c r="BI161" i="1"/>
  <c r="BH161" i="1"/>
  <c r="BG161" i="1"/>
  <c r="BF161" i="1"/>
  <c r="BE161" i="1"/>
  <c r="BD161" i="1"/>
  <c r="BC161" i="1"/>
  <c r="BB161" i="1"/>
  <c r="BA161" i="1"/>
  <c r="AZ161" i="1"/>
  <c r="AY161" i="1"/>
  <c r="AX161" i="1"/>
  <c r="AW161" i="1"/>
  <c r="AT161" i="1" s="1"/>
  <c r="K161" i="1" s="1"/>
  <c r="AV161" i="1"/>
  <c r="AU161" i="1"/>
  <c r="AS161" i="1"/>
  <c r="AR161" i="1"/>
  <c r="M161" i="1" s="1"/>
  <c r="AQ161" i="1"/>
  <c r="AO161" i="1"/>
  <c r="AN161" i="1"/>
  <c r="AP161" i="1" s="1"/>
  <c r="AM161" i="1"/>
  <c r="AL161" i="1"/>
  <c r="AK161" i="1"/>
  <c r="AJ161" i="1"/>
  <c r="AI161" i="1"/>
  <c r="Q161" i="1"/>
  <c r="BM160" i="1"/>
  <c r="BL160" i="1"/>
  <c r="BK160" i="1"/>
  <c r="BJ160" i="1"/>
  <c r="BI160" i="1"/>
  <c r="BH160" i="1"/>
  <c r="BG160" i="1"/>
  <c r="BF160" i="1"/>
  <c r="BE160" i="1"/>
  <c r="BD160" i="1"/>
  <c r="BC160" i="1"/>
  <c r="BB160" i="1"/>
  <c r="BA160" i="1"/>
  <c r="AZ160" i="1"/>
  <c r="AY160" i="1"/>
  <c r="AX160" i="1"/>
  <c r="AW160" i="1"/>
  <c r="AT160" i="1" s="1"/>
  <c r="K160" i="1" s="1"/>
  <c r="AV160" i="1"/>
  <c r="AU160" i="1"/>
  <c r="AS160" i="1"/>
  <c r="AR160" i="1"/>
  <c r="M160" i="1" s="1"/>
  <c r="AQ160" i="1"/>
  <c r="AO160" i="1"/>
  <c r="AN160" i="1"/>
  <c r="AP160" i="1" s="1"/>
  <c r="AM160" i="1"/>
  <c r="AL160" i="1"/>
  <c r="AK160" i="1"/>
  <c r="AJ160" i="1"/>
  <c r="AI160" i="1"/>
  <c r="BM159" i="1"/>
  <c r="BL159" i="1"/>
  <c r="BK159" i="1"/>
  <c r="BJ159" i="1"/>
  <c r="BI159" i="1"/>
  <c r="BH159" i="1"/>
  <c r="BG159" i="1"/>
  <c r="BF159" i="1"/>
  <c r="BE159" i="1"/>
  <c r="BD159" i="1"/>
  <c r="BC159" i="1"/>
  <c r="BB159" i="1"/>
  <c r="BA159" i="1"/>
  <c r="AZ159" i="1"/>
  <c r="AY159" i="1"/>
  <c r="AX159" i="1"/>
  <c r="AW159" i="1"/>
  <c r="AV159" i="1"/>
  <c r="AU159" i="1"/>
  <c r="AS159" i="1"/>
  <c r="AR159" i="1"/>
  <c r="M159" i="1" s="1"/>
  <c r="AQ159" i="1"/>
  <c r="AO159" i="1"/>
  <c r="AN159" i="1"/>
  <c r="AP159" i="1" s="1"/>
  <c r="AM159" i="1"/>
  <c r="AL159" i="1"/>
  <c r="AK159" i="1"/>
  <c r="AJ159" i="1"/>
  <c r="AI159" i="1"/>
  <c r="Q159" i="1"/>
  <c r="BM158" i="1"/>
  <c r="BL158" i="1"/>
  <c r="BK158" i="1"/>
  <c r="BJ158" i="1"/>
  <c r="BI158" i="1"/>
  <c r="BH158" i="1"/>
  <c r="BG158" i="1"/>
  <c r="BF158" i="1"/>
  <c r="BE158" i="1"/>
  <c r="BD158" i="1"/>
  <c r="BC158" i="1"/>
  <c r="BB158" i="1"/>
  <c r="BA158" i="1"/>
  <c r="AZ158" i="1"/>
  <c r="AY158" i="1"/>
  <c r="AX158" i="1"/>
  <c r="AW158" i="1"/>
  <c r="AV158" i="1"/>
  <c r="AU158" i="1"/>
  <c r="AS158" i="1"/>
  <c r="AR158" i="1"/>
  <c r="M158" i="1" s="1"/>
  <c r="AQ158" i="1"/>
  <c r="AO158" i="1"/>
  <c r="AN158" i="1"/>
  <c r="AP158" i="1" s="1"/>
  <c r="AM158" i="1"/>
  <c r="AL158" i="1"/>
  <c r="AK158" i="1"/>
  <c r="AJ158" i="1"/>
  <c r="AI158" i="1"/>
  <c r="BM157" i="1"/>
  <c r="BL157" i="1"/>
  <c r="BK157" i="1"/>
  <c r="BJ157" i="1"/>
  <c r="BI157" i="1"/>
  <c r="BH157" i="1"/>
  <c r="BG157" i="1"/>
  <c r="BF157" i="1"/>
  <c r="BE157" i="1"/>
  <c r="BD157" i="1"/>
  <c r="BC157" i="1"/>
  <c r="BB157" i="1"/>
  <c r="BA157" i="1"/>
  <c r="AZ157" i="1"/>
  <c r="AY157" i="1"/>
  <c r="AX157" i="1"/>
  <c r="AW157" i="1"/>
  <c r="AT157" i="1" s="1"/>
  <c r="K157" i="1" s="1"/>
  <c r="AV157" i="1"/>
  <c r="AU157" i="1"/>
  <c r="AS157" i="1"/>
  <c r="AR157" i="1"/>
  <c r="M157" i="1" s="1"/>
  <c r="AQ157" i="1"/>
  <c r="AO157" i="1"/>
  <c r="AN157" i="1"/>
  <c r="AP157" i="1" s="1"/>
  <c r="AM157" i="1"/>
  <c r="AL157" i="1"/>
  <c r="AK157" i="1"/>
  <c r="AJ157" i="1"/>
  <c r="AI157" i="1"/>
  <c r="AH157" i="1"/>
  <c r="BM156" i="1"/>
  <c r="BL156" i="1"/>
  <c r="BK156" i="1"/>
  <c r="BJ156" i="1"/>
  <c r="BI156" i="1"/>
  <c r="BH156" i="1"/>
  <c r="BG156" i="1"/>
  <c r="BF156" i="1"/>
  <c r="BE156" i="1"/>
  <c r="BD156" i="1"/>
  <c r="BC156" i="1"/>
  <c r="BB156" i="1"/>
  <c r="BA156" i="1"/>
  <c r="AZ156" i="1"/>
  <c r="AY156" i="1"/>
  <c r="AX156" i="1"/>
  <c r="AW156" i="1"/>
  <c r="AT156" i="1" s="1"/>
  <c r="K156" i="1" s="1"/>
  <c r="AV156" i="1"/>
  <c r="AU156" i="1"/>
  <c r="AS156" i="1"/>
  <c r="AR156" i="1"/>
  <c r="M156" i="1" s="1"/>
  <c r="AQ156" i="1"/>
  <c r="AO156" i="1"/>
  <c r="AN156" i="1"/>
  <c r="AP156" i="1" s="1"/>
  <c r="AM156" i="1"/>
  <c r="AL156" i="1"/>
  <c r="AK156" i="1"/>
  <c r="AJ156" i="1"/>
  <c r="AI156" i="1"/>
  <c r="AH156" i="1"/>
  <c r="BM155" i="1"/>
  <c r="BL155" i="1"/>
  <c r="BK155" i="1"/>
  <c r="BJ155" i="1"/>
  <c r="BI155" i="1"/>
  <c r="BH155" i="1"/>
  <c r="BG155" i="1"/>
  <c r="BF155" i="1"/>
  <c r="BE155" i="1"/>
  <c r="BD155" i="1"/>
  <c r="BC155" i="1"/>
  <c r="BB155" i="1"/>
  <c r="BA155" i="1"/>
  <c r="AZ155" i="1"/>
  <c r="AY155" i="1"/>
  <c r="AX155" i="1"/>
  <c r="AW155" i="1"/>
  <c r="AT155" i="1" s="1"/>
  <c r="K155" i="1" s="1"/>
  <c r="AV155" i="1"/>
  <c r="AU155" i="1"/>
  <c r="AS155" i="1"/>
  <c r="AR155" i="1"/>
  <c r="M155" i="1" s="1"/>
  <c r="AQ155" i="1"/>
  <c r="AO155" i="1"/>
  <c r="AN155" i="1"/>
  <c r="AP155" i="1" s="1"/>
  <c r="AM155" i="1"/>
  <c r="AL155" i="1"/>
  <c r="AK155" i="1"/>
  <c r="AJ155" i="1"/>
  <c r="AI155" i="1"/>
  <c r="BM154" i="1"/>
  <c r="BL154" i="1"/>
  <c r="BK154" i="1"/>
  <c r="BJ154" i="1"/>
  <c r="BI154" i="1"/>
  <c r="BH154" i="1"/>
  <c r="BG154" i="1"/>
  <c r="BF154" i="1"/>
  <c r="BE154" i="1"/>
  <c r="BD154" i="1"/>
  <c r="BC154" i="1"/>
  <c r="BB154" i="1"/>
  <c r="BA154" i="1"/>
  <c r="AZ154" i="1"/>
  <c r="AY154" i="1"/>
  <c r="AX154" i="1"/>
  <c r="AW154" i="1"/>
  <c r="AT154" i="1" s="1"/>
  <c r="K154" i="1" s="1"/>
  <c r="AV154" i="1"/>
  <c r="AU154" i="1"/>
  <c r="AS154" i="1"/>
  <c r="AR154" i="1"/>
  <c r="M154" i="1" s="1"/>
  <c r="AQ154" i="1"/>
  <c r="AO154" i="1"/>
  <c r="AN154" i="1"/>
  <c r="AP154" i="1" s="1"/>
  <c r="AM154" i="1"/>
  <c r="AL154" i="1"/>
  <c r="AK154" i="1"/>
  <c r="AJ154" i="1"/>
  <c r="AI154" i="1"/>
  <c r="AH154" i="1"/>
  <c r="BM153" i="1"/>
  <c r="BL153" i="1"/>
  <c r="BK153" i="1"/>
  <c r="BJ153" i="1"/>
  <c r="BI153" i="1"/>
  <c r="BH153" i="1"/>
  <c r="BG153" i="1"/>
  <c r="BF153" i="1"/>
  <c r="BE153" i="1"/>
  <c r="BD153" i="1"/>
  <c r="BC153" i="1"/>
  <c r="BB153" i="1"/>
  <c r="BA153" i="1"/>
  <c r="AZ153" i="1"/>
  <c r="AY153" i="1"/>
  <c r="AX153" i="1"/>
  <c r="AW153" i="1"/>
  <c r="AT153" i="1" s="1"/>
  <c r="K153" i="1" s="1"/>
  <c r="AV153" i="1"/>
  <c r="AU153" i="1"/>
  <c r="AS153" i="1"/>
  <c r="AR153" i="1"/>
  <c r="M153" i="1" s="1"/>
  <c r="AQ153" i="1"/>
  <c r="AO153" i="1"/>
  <c r="AN153" i="1"/>
  <c r="AP153" i="1" s="1"/>
  <c r="AM153" i="1"/>
  <c r="AL153" i="1"/>
  <c r="AK153" i="1"/>
  <c r="AJ153" i="1"/>
  <c r="AI153" i="1"/>
  <c r="BM152" i="1"/>
  <c r="BL152" i="1"/>
  <c r="BK152" i="1"/>
  <c r="BJ152" i="1"/>
  <c r="BI152" i="1"/>
  <c r="BH152" i="1"/>
  <c r="BG152" i="1"/>
  <c r="BF152" i="1"/>
  <c r="BE152" i="1"/>
  <c r="BD152" i="1"/>
  <c r="BC152" i="1"/>
  <c r="BB152" i="1"/>
  <c r="BA152" i="1"/>
  <c r="AZ152" i="1"/>
  <c r="AY152" i="1"/>
  <c r="AX152" i="1"/>
  <c r="AW152" i="1"/>
  <c r="AT152" i="1" s="1"/>
  <c r="K152" i="1" s="1"/>
  <c r="AV152" i="1"/>
  <c r="AU152" i="1"/>
  <c r="AS152" i="1"/>
  <c r="AR152" i="1"/>
  <c r="M152" i="1" s="1"/>
  <c r="AQ152" i="1"/>
  <c r="AO152" i="1"/>
  <c r="AN152" i="1"/>
  <c r="AP152" i="1" s="1"/>
  <c r="AM152" i="1"/>
  <c r="AL152" i="1"/>
  <c r="AK152" i="1"/>
  <c r="AJ152" i="1"/>
  <c r="AI152" i="1"/>
  <c r="BM151" i="1"/>
  <c r="BL151" i="1"/>
  <c r="BK151" i="1"/>
  <c r="BJ151" i="1"/>
  <c r="BI151" i="1"/>
  <c r="BH151" i="1"/>
  <c r="BG151" i="1"/>
  <c r="BF151" i="1"/>
  <c r="BE151" i="1"/>
  <c r="BD151" i="1"/>
  <c r="BC151" i="1"/>
  <c r="BB151" i="1"/>
  <c r="BA151" i="1"/>
  <c r="AZ151" i="1"/>
  <c r="AY151" i="1"/>
  <c r="AX151" i="1"/>
  <c r="AW151" i="1"/>
  <c r="AT151" i="1" s="1"/>
  <c r="K151" i="1" s="1"/>
  <c r="AV151" i="1"/>
  <c r="AU151" i="1"/>
  <c r="AS151" i="1"/>
  <c r="AR151" i="1"/>
  <c r="M151" i="1" s="1"/>
  <c r="AQ151" i="1"/>
  <c r="AO151" i="1"/>
  <c r="AN151" i="1"/>
  <c r="AP151" i="1" s="1"/>
  <c r="AM151" i="1"/>
  <c r="AL151" i="1"/>
  <c r="AK151" i="1"/>
  <c r="AJ151" i="1"/>
  <c r="AI151" i="1"/>
  <c r="Q151" i="1"/>
  <c r="BM150" i="1"/>
  <c r="BL150" i="1"/>
  <c r="BK150" i="1"/>
  <c r="BJ150" i="1"/>
  <c r="BI150" i="1"/>
  <c r="BH150" i="1"/>
  <c r="BG150" i="1"/>
  <c r="BF150" i="1"/>
  <c r="BE150" i="1"/>
  <c r="BD150" i="1"/>
  <c r="BC150" i="1"/>
  <c r="BB150" i="1"/>
  <c r="BA150" i="1"/>
  <c r="AZ150" i="1"/>
  <c r="AY150" i="1"/>
  <c r="AX150" i="1"/>
  <c r="AW150" i="1"/>
  <c r="AT150" i="1" s="1"/>
  <c r="K150" i="1" s="1"/>
  <c r="AV150" i="1"/>
  <c r="AU150" i="1"/>
  <c r="AS150" i="1"/>
  <c r="AR150" i="1"/>
  <c r="M150" i="1" s="1"/>
  <c r="AQ150" i="1"/>
  <c r="AO150" i="1"/>
  <c r="AN150" i="1"/>
  <c r="AP150" i="1" s="1"/>
  <c r="AM150" i="1"/>
  <c r="AL150" i="1"/>
  <c r="AK150" i="1"/>
  <c r="AJ150" i="1"/>
  <c r="AI150" i="1"/>
  <c r="AH150" i="1"/>
  <c r="BM149" i="1"/>
  <c r="BL149" i="1"/>
  <c r="BK149" i="1"/>
  <c r="BJ149" i="1"/>
  <c r="BI149" i="1"/>
  <c r="BH149" i="1"/>
  <c r="BG149" i="1"/>
  <c r="BF149" i="1"/>
  <c r="BE149" i="1"/>
  <c r="BD149" i="1"/>
  <c r="BC149" i="1"/>
  <c r="BB149" i="1"/>
  <c r="BA149" i="1"/>
  <c r="AZ149" i="1"/>
  <c r="AY149" i="1"/>
  <c r="AX149" i="1"/>
  <c r="AW149" i="1"/>
  <c r="AT149" i="1" s="1"/>
  <c r="K149" i="1" s="1"/>
  <c r="AV149" i="1"/>
  <c r="AU149" i="1"/>
  <c r="AS149" i="1"/>
  <c r="AR149" i="1"/>
  <c r="M149" i="1" s="1"/>
  <c r="AQ149" i="1"/>
  <c r="AO149" i="1"/>
  <c r="AN149" i="1"/>
  <c r="AP149" i="1" s="1"/>
  <c r="AM149" i="1"/>
  <c r="AL149" i="1"/>
  <c r="AK149" i="1"/>
  <c r="AJ149" i="1"/>
  <c r="AI149" i="1"/>
  <c r="AH149" i="1"/>
  <c r="BM148" i="1"/>
  <c r="BL148" i="1"/>
  <c r="BK148" i="1"/>
  <c r="BJ148" i="1"/>
  <c r="BI148" i="1"/>
  <c r="BH148" i="1"/>
  <c r="BG148" i="1"/>
  <c r="BF148" i="1"/>
  <c r="BE148" i="1"/>
  <c r="BD148" i="1"/>
  <c r="BC148" i="1"/>
  <c r="BB148" i="1"/>
  <c r="BA148" i="1"/>
  <c r="AZ148" i="1"/>
  <c r="AY148" i="1"/>
  <c r="AX148" i="1"/>
  <c r="AW148" i="1"/>
  <c r="AT148" i="1" s="1"/>
  <c r="K148" i="1" s="1"/>
  <c r="AV148" i="1"/>
  <c r="AU148" i="1"/>
  <c r="AS148" i="1"/>
  <c r="AR148" i="1"/>
  <c r="M148" i="1" s="1"/>
  <c r="AQ148" i="1"/>
  <c r="AO148" i="1"/>
  <c r="AN148" i="1"/>
  <c r="AP148" i="1" s="1"/>
  <c r="AM148" i="1"/>
  <c r="AL148" i="1"/>
  <c r="AK148" i="1"/>
  <c r="AJ148" i="1"/>
  <c r="AI148" i="1"/>
  <c r="BM147" i="1"/>
  <c r="BL147" i="1"/>
  <c r="BK147" i="1"/>
  <c r="BJ147" i="1"/>
  <c r="BI147" i="1"/>
  <c r="BH147" i="1"/>
  <c r="BG147" i="1"/>
  <c r="BF147" i="1"/>
  <c r="BE147" i="1"/>
  <c r="BD147" i="1"/>
  <c r="BC147" i="1"/>
  <c r="BB147" i="1"/>
  <c r="BA147" i="1"/>
  <c r="AZ147" i="1"/>
  <c r="AY147" i="1"/>
  <c r="AX147" i="1"/>
  <c r="AW147" i="1"/>
  <c r="AT147" i="1" s="1"/>
  <c r="K147" i="1" s="1"/>
  <c r="AV147" i="1"/>
  <c r="AU147" i="1"/>
  <c r="AS147" i="1"/>
  <c r="AR147" i="1"/>
  <c r="M147" i="1" s="1"/>
  <c r="AQ147" i="1"/>
  <c r="AO147" i="1"/>
  <c r="AN147" i="1"/>
  <c r="AP147" i="1" s="1"/>
  <c r="AM147" i="1"/>
  <c r="AL147" i="1"/>
  <c r="AK147" i="1"/>
  <c r="AJ147" i="1"/>
  <c r="AI147" i="1"/>
  <c r="BM146" i="1"/>
  <c r="BL146" i="1"/>
  <c r="BK146" i="1"/>
  <c r="BJ146" i="1"/>
  <c r="BI146" i="1"/>
  <c r="BH146" i="1"/>
  <c r="BG146" i="1"/>
  <c r="BF146" i="1"/>
  <c r="BE146" i="1"/>
  <c r="BD146" i="1"/>
  <c r="BC146" i="1"/>
  <c r="BB146" i="1"/>
  <c r="BA146" i="1"/>
  <c r="AZ146" i="1"/>
  <c r="AY146" i="1"/>
  <c r="AX146" i="1"/>
  <c r="AW146" i="1"/>
  <c r="AT146" i="1" s="1"/>
  <c r="K146" i="1" s="1"/>
  <c r="AV146" i="1"/>
  <c r="AU146" i="1"/>
  <c r="AS146" i="1"/>
  <c r="AR146" i="1"/>
  <c r="M146" i="1" s="1"/>
  <c r="AQ146" i="1"/>
  <c r="AO146" i="1"/>
  <c r="AN146" i="1"/>
  <c r="AP146" i="1" s="1"/>
  <c r="AM146" i="1"/>
  <c r="AL146" i="1"/>
  <c r="AK146" i="1"/>
  <c r="AJ146" i="1"/>
  <c r="AI146" i="1"/>
  <c r="AH146" i="1"/>
  <c r="CD145" i="1"/>
  <c r="BM145" i="1"/>
  <c r="BL145" i="1"/>
  <c r="BK145" i="1"/>
  <c r="BJ145" i="1"/>
  <c r="BI145" i="1"/>
  <c r="BH145" i="1"/>
  <c r="BG145" i="1"/>
  <c r="BF145" i="1"/>
  <c r="BE145" i="1"/>
  <c r="BD145" i="1"/>
  <c r="BC145" i="1"/>
  <c r="BB145" i="1"/>
  <c r="BA145" i="1"/>
  <c r="AZ145" i="1"/>
  <c r="AY145" i="1"/>
  <c r="AX145" i="1"/>
  <c r="AW145" i="1"/>
  <c r="AT145" i="1" s="1"/>
  <c r="K145" i="1" s="1"/>
  <c r="AV145" i="1"/>
  <c r="AU145" i="1"/>
  <c r="AS145" i="1"/>
  <c r="AR145" i="1"/>
  <c r="M145" i="1" s="1"/>
  <c r="AQ145" i="1"/>
  <c r="AO145" i="1"/>
  <c r="AN145" i="1"/>
  <c r="AP145" i="1" s="1"/>
  <c r="AM145" i="1"/>
  <c r="AL145" i="1"/>
  <c r="AK145" i="1"/>
  <c r="AJ145" i="1"/>
  <c r="AI145" i="1"/>
  <c r="AH145" i="1"/>
  <c r="Q145" i="1"/>
  <c r="BM144" i="1"/>
  <c r="BL144" i="1"/>
  <c r="BK144" i="1"/>
  <c r="BJ144" i="1"/>
  <c r="BI144" i="1"/>
  <c r="BH144" i="1"/>
  <c r="BG144" i="1"/>
  <c r="BF144" i="1"/>
  <c r="BE144" i="1"/>
  <c r="BD144" i="1"/>
  <c r="BC144" i="1"/>
  <c r="BB144" i="1"/>
  <c r="BA144" i="1"/>
  <c r="AZ144" i="1"/>
  <c r="AY144" i="1"/>
  <c r="AX144" i="1"/>
  <c r="AW144" i="1"/>
  <c r="AT144" i="1" s="1"/>
  <c r="K144" i="1" s="1"/>
  <c r="AV144" i="1"/>
  <c r="AU144" i="1"/>
  <c r="AS144" i="1"/>
  <c r="AR144" i="1"/>
  <c r="M144" i="1" s="1"/>
  <c r="AQ144" i="1"/>
  <c r="AO144" i="1"/>
  <c r="AN144" i="1"/>
  <c r="AP144" i="1" s="1"/>
  <c r="AM144" i="1"/>
  <c r="AL144" i="1"/>
  <c r="AK144" i="1"/>
  <c r="AJ144" i="1"/>
  <c r="AI144" i="1"/>
  <c r="CD143" i="1"/>
  <c r="BM143" i="1"/>
  <c r="BL143" i="1"/>
  <c r="BK143" i="1"/>
  <c r="BJ143" i="1"/>
  <c r="BI143" i="1"/>
  <c r="BH143" i="1"/>
  <c r="BG143" i="1"/>
  <c r="BF143" i="1"/>
  <c r="BE143" i="1"/>
  <c r="BD143" i="1"/>
  <c r="BC143" i="1"/>
  <c r="BB143" i="1"/>
  <c r="BA143" i="1"/>
  <c r="AZ143" i="1"/>
  <c r="AY143" i="1"/>
  <c r="AX143" i="1"/>
  <c r="AW143" i="1"/>
  <c r="AT143" i="1" s="1"/>
  <c r="K143" i="1" s="1"/>
  <c r="AV143" i="1"/>
  <c r="AU143" i="1"/>
  <c r="AS143" i="1"/>
  <c r="AR143" i="1"/>
  <c r="M143" i="1" s="1"/>
  <c r="AQ143" i="1"/>
  <c r="AO143" i="1"/>
  <c r="AN143" i="1"/>
  <c r="AP143" i="1" s="1"/>
  <c r="AM143" i="1"/>
  <c r="AL143" i="1"/>
  <c r="AK143" i="1"/>
  <c r="AJ143" i="1"/>
  <c r="AI143" i="1"/>
  <c r="BM142" i="1"/>
  <c r="BL142" i="1"/>
  <c r="BK142" i="1"/>
  <c r="BJ142" i="1"/>
  <c r="BI142" i="1"/>
  <c r="BH142" i="1"/>
  <c r="BG142" i="1"/>
  <c r="BF142" i="1"/>
  <c r="BE142" i="1"/>
  <c r="BD142" i="1"/>
  <c r="BC142" i="1"/>
  <c r="BB142" i="1"/>
  <c r="BA142" i="1"/>
  <c r="AZ142" i="1"/>
  <c r="AY142" i="1"/>
  <c r="AX142" i="1"/>
  <c r="AW142" i="1"/>
  <c r="AT142" i="1" s="1"/>
  <c r="K142" i="1" s="1"/>
  <c r="AV142" i="1"/>
  <c r="AU142" i="1"/>
  <c r="AS142" i="1"/>
  <c r="AR142" i="1"/>
  <c r="M142" i="1" s="1"/>
  <c r="AQ142" i="1"/>
  <c r="AO142" i="1"/>
  <c r="AN142" i="1"/>
  <c r="AP142" i="1" s="1"/>
  <c r="AM142" i="1"/>
  <c r="AL142" i="1"/>
  <c r="AK142" i="1"/>
  <c r="AJ142" i="1"/>
  <c r="AI142" i="1"/>
  <c r="BM141" i="1"/>
  <c r="BL141" i="1"/>
  <c r="BK141" i="1"/>
  <c r="BJ141" i="1"/>
  <c r="BI141" i="1"/>
  <c r="BH141" i="1"/>
  <c r="BG141" i="1"/>
  <c r="BF141" i="1"/>
  <c r="BE141" i="1"/>
  <c r="BD141" i="1"/>
  <c r="BC141" i="1"/>
  <c r="BB141" i="1"/>
  <c r="BA141" i="1"/>
  <c r="AZ141" i="1"/>
  <c r="AY141" i="1"/>
  <c r="AX141" i="1"/>
  <c r="AW141" i="1"/>
  <c r="AT141" i="1" s="1"/>
  <c r="K141" i="1" s="1"/>
  <c r="AV141" i="1"/>
  <c r="AU141" i="1"/>
  <c r="AS141" i="1"/>
  <c r="AR141" i="1"/>
  <c r="M141" i="1" s="1"/>
  <c r="AQ141" i="1"/>
  <c r="AO141" i="1"/>
  <c r="AN141" i="1"/>
  <c r="AP141" i="1" s="1"/>
  <c r="AM141" i="1"/>
  <c r="AL141" i="1"/>
  <c r="AK141" i="1"/>
  <c r="AJ141" i="1"/>
  <c r="AI141" i="1"/>
  <c r="CD140" i="1"/>
  <c r="BM140" i="1"/>
  <c r="BL140" i="1"/>
  <c r="BK140" i="1"/>
  <c r="BJ140" i="1"/>
  <c r="BI140" i="1"/>
  <c r="BH140" i="1"/>
  <c r="BG140" i="1"/>
  <c r="BF140" i="1"/>
  <c r="BE140" i="1"/>
  <c r="BD140" i="1"/>
  <c r="BC140" i="1"/>
  <c r="BB140" i="1"/>
  <c r="BA140" i="1"/>
  <c r="AZ140" i="1"/>
  <c r="AY140" i="1"/>
  <c r="AX140" i="1"/>
  <c r="AW140" i="1"/>
  <c r="AT140" i="1" s="1"/>
  <c r="K140" i="1" s="1"/>
  <c r="AV140" i="1"/>
  <c r="AU140" i="1"/>
  <c r="AS140" i="1"/>
  <c r="AR140" i="1"/>
  <c r="M140" i="1" s="1"/>
  <c r="AQ140" i="1"/>
  <c r="AO140" i="1"/>
  <c r="AN140" i="1"/>
  <c r="AP140" i="1" s="1"/>
  <c r="AM140" i="1"/>
  <c r="AL140" i="1"/>
  <c r="AK140" i="1"/>
  <c r="AJ140" i="1"/>
  <c r="AI140" i="1"/>
  <c r="AH140" i="1"/>
  <c r="CD139" i="1"/>
  <c r="BM139" i="1"/>
  <c r="BL139" i="1"/>
  <c r="BK139" i="1"/>
  <c r="BJ139" i="1"/>
  <c r="BI139" i="1"/>
  <c r="BH139" i="1"/>
  <c r="BG139" i="1"/>
  <c r="BF139" i="1"/>
  <c r="BE139" i="1"/>
  <c r="BD139" i="1"/>
  <c r="BC139" i="1"/>
  <c r="BB139" i="1"/>
  <c r="BA139" i="1"/>
  <c r="AZ139" i="1"/>
  <c r="AY139" i="1"/>
  <c r="AX139" i="1"/>
  <c r="AW139" i="1"/>
  <c r="AT139" i="1" s="1"/>
  <c r="K139" i="1" s="1"/>
  <c r="AV139" i="1"/>
  <c r="AU139" i="1"/>
  <c r="AS139" i="1"/>
  <c r="AR139" i="1"/>
  <c r="M139" i="1" s="1"/>
  <c r="AQ139" i="1"/>
  <c r="AO139" i="1"/>
  <c r="AN139" i="1"/>
  <c r="AP139" i="1" s="1"/>
  <c r="AM139" i="1"/>
  <c r="AL139" i="1"/>
  <c r="AK139" i="1"/>
  <c r="AJ139" i="1"/>
  <c r="AI139" i="1"/>
  <c r="AH139" i="1"/>
  <c r="CD138" i="1"/>
  <c r="BM138" i="1"/>
  <c r="BL138" i="1"/>
  <c r="BK138" i="1"/>
  <c r="BJ138" i="1"/>
  <c r="BI138" i="1"/>
  <c r="BH138" i="1"/>
  <c r="BG138" i="1"/>
  <c r="BF138" i="1"/>
  <c r="BE138" i="1"/>
  <c r="BD138" i="1"/>
  <c r="BC138" i="1"/>
  <c r="BB138" i="1"/>
  <c r="BA138" i="1"/>
  <c r="AZ138" i="1"/>
  <c r="AY138" i="1"/>
  <c r="AX138" i="1"/>
  <c r="AW138" i="1"/>
  <c r="AT138" i="1" s="1"/>
  <c r="K138" i="1" s="1"/>
  <c r="AV138" i="1"/>
  <c r="AU138" i="1"/>
  <c r="AS138" i="1"/>
  <c r="AR138" i="1"/>
  <c r="M138" i="1" s="1"/>
  <c r="AQ138" i="1"/>
  <c r="AO138" i="1"/>
  <c r="AN138" i="1"/>
  <c r="AP138" i="1" s="1"/>
  <c r="AM138" i="1"/>
  <c r="AL138" i="1"/>
  <c r="AK138" i="1"/>
  <c r="AJ138" i="1"/>
  <c r="AI138" i="1"/>
  <c r="AH138" i="1"/>
  <c r="Q138" i="1"/>
  <c r="CD137" i="1"/>
  <c r="BM137" i="1"/>
  <c r="BL137" i="1"/>
  <c r="BK137" i="1"/>
  <c r="BJ137" i="1"/>
  <c r="BI137" i="1"/>
  <c r="BH137" i="1"/>
  <c r="BG137" i="1"/>
  <c r="BF137" i="1"/>
  <c r="BE137" i="1"/>
  <c r="BD137" i="1"/>
  <c r="BC137" i="1"/>
  <c r="BB137" i="1"/>
  <c r="BA137" i="1"/>
  <c r="AZ137" i="1"/>
  <c r="AY137" i="1"/>
  <c r="AX137" i="1"/>
  <c r="AW137" i="1"/>
  <c r="AT137" i="1" s="1"/>
  <c r="K137" i="1" s="1"/>
  <c r="AV137" i="1"/>
  <c r="AU137" i="1"/>
  <c r="AS137" i="1"/>
  <c r="AR137" i="1"/>
  <c r="M137" i="1" s="1"/>
  <c r="AQ137" i="1"/>
  <c r="AO137" i="1"/>
  <c r="AN137" i="1"/>
  <c r="AP137" i="1" s="1"/>
  <c r="AM137" i="1"/>
  <c r="AL137" i="1"/>
  <c r="AK137" i="1"/>
  <c r="AJ137" i="1"/>
  <c r="AI137" i="1"/>
  <c r="CD136" i="1"/>
  <c r="BM136" i="1"/>
  <c r="BL136" i="1"/>
  <c r="BK136" i="1"/>
  <c r="BJ136" i="1"/>
  <c r="BI136" i="1"/>
  <c r="BH136" i="1"/>
  <c r="BG136" i="1"/>
  <c r="BF136" i="1"/>
  <c r="BE136" i="1"/>
  <c r="BD136" i="1"/>
  <c r="BC136" i="1"/>
  <c r="BB136" i="1"/>
  <c r="BA136" i="1"/>
  <c r="AZ136" i="1"/>
  <c r="AY136" i="1"/>
  <c r="AX136" i="1"/>
  <c r="AW136" i="1"/>
  <c r="AT136" i="1" s="1"/>
  <c r="K136" i="1" s="1"/>
  <c r="AV136" i="1"/>
  <c r="AU136" i="1"/>
  <c r="AS136" i="1"/>
  <c r="AR136" i="1"/>
  <c r="M136" i="1" s="1"/>
  <c r="AQ136" i="1"/>
  <c r="AO136" i="1"/>
  <c r="AN136" i="1"/>
  <c r="AP136" i="1" s="1"/>
  <c r="AM136" i="1"/>
  <c r="AL136" i="1"/>
  <c r="AK136" i="1"/>
  <c r="AJ136" i="1"/>
  <c r="AI136" i="1"/>
  <c r="AH136" i="1"/>
  <c r="CD135" i="1"/>
  <c r="BM135" i="1"/>
  <c r="BL135" i="1"/>
  <c r="BK135" i="1"/>
  <c r="BJ135" i="1"/>
  <c r="BI135" i="1"/>
  <c r="BH135" i="1"/>
  <c r="BG135" i="1"/>
  <c r="BF135" i="1"/>
  <c r="BE135" i="1"/>
  <c r="BD135" i="1"/>
  <c r="BC135" i="1"/>
  <c r="BB135" i="1"/>
  <c r="BA135" i="1"/>
  <c r="AZ135" i="1"/>
  <c r="AY135" i="1"/>
  <c r="AX135" i="1"/>
  <c r="AW135" i="1"/>
  <c r="AT135" i="1" s="1"/>
  <c r="K135" i="1" s="1"/>
  <c r="AV135" i="1"/>
  <c r="AU135" i="1"/>
  <c r="AS135" i="1"/>
  <c r="AR135" i="1"/>
  <c r="M135" i="1" s="1"/>
  <c r="AQ135" i="1"/>
  <c r="AO135" i="1"/>
  <c r="AN135" i="1"/>
  <c r="AP135" i="1" s="1"/>
  <c r="AM135" i="1"/>
  <c r="AL135" i="1"/>
  <c r="AK135" i="1"/>
  <c r="AJ135" i="1"/>
  <c r="AI135" i="1"/>
  <c r="CD134" i="1"/>
  <c r="BM134" i="1"/>
  <c r="BL134" i="1"/>
  <c r="BK134" i="1"/>
  <c r="BJ134" i="1"/>
  <c r="BI134" i="1"/>
  <c r="BH134" i="1"/>
  <c r="BG134" i="1"/>
  <c r="BF134" i="1"/>
  <c r="BE134" i="1"/>
  <c r="BD134" i="1"/>
  <c r="BC134" i="1"/>
  <c r="BB134" i="1"/>
  <c r="BA134" i="1"/>
  <c r="AZ134" i="1"/>
  <c r="AY134" i="1"/>
  <c r="AX134" i="1"/>
  <c r="AW134" i="1"/>
  <c r="AT134" i="1" s="1"/>
  <c r="K134" i="1" s="1"/>
  <c r="AV134" i="1"/>
  <c r="AU134" i="1"/>
  <c r="AS134" i="1"/>
  <c r="AR134" i="1"/>
  <c r="M134" i="1" s="1"/>
  <c r="AQ134" i="1"/>
  <c r="AO134" i="1"/>
  <c r="AN134" i="1"/>
  <c r="AP134" i="1" s="1"/>
  <c r="AM134" i="1"/>
  <c r="AL134" i="1"/>
  <c r="AK134" i="1"/>
  <c r="AJ134" i="1"/>
  <c r="AI134" i="1"/>
  <c r="Q134" i="1"/>
  <c r="CD133" i="1"/>
  <c r="BM133" i="1"/>
  <c r="BL133" i="1"/>
  <c r="BK133" i="1"/>
  <c r="BJ133" i="1"/>
  <c r="BI133" i="1"/>
  <c r="BH133" i="1"/>
  <c r="BG133" i="1"/>
  <c r="BF133" i="1"/>
  <c r="BE133" i="1"/>
  <c r="BD133" i="1"/>
  <c r="BC133" i="1"/>
  <c r="BB133" i="1"/>
  <c r="BA133" i="1"/>
  <c r="AZ133" i="1"/>
  <c r="AY133" i="1"/>
  <c r="AX133" i="1"/>
  <c r="AW133" i="1"/>
  <c r="AT133" i="1" s="1"/>
  <c r="K133" i="1" s="1"/>
  <c r="AV133" i="1"/>
  <c r="AU133" i="1"/>
  <c r="AS133" i="1"/>
  <c r="AR133" i="1"/>
  <c r="M133" i="1" s="1"/>
  <c r="AQ133" i="1"/>
  <c r="AO133" i="1"/>
  <c r="AN133" i="1"/>
  <c r="AP133" i="1" s="1"/>
  <c r="AM133" i="1"/>
  <c r="AL133" i="1"/>
  <c r="AK133" i="1"/>
  <c r="AJ133" i="1"/>
  <c r="AI133" i="1"/>
  <c r="AH133" i="1"/>
  <c r="CD132" i="1"/>
  <c r="BM132" i="1"/>
  <c r="BL132" i="1"/>
  <c r="BK132" i="1"/>
  <c r="BJ132" i="1"/>
  <c r="BI132" i="1"/>
  <c r="BH132" i="1"/>
  <c r="BG132" i="1"/>
  <c r="BF132" i="1"/>
  <c r="BE132" i="1"/>
  <c r="BD132" i="1"/>
  <c r="BC132" i="1"/>
  <c r="BB132" i="1"/>
  <c r="BA132" i="1"/>
  <c r="AZ132" i="1"/>
  <c r="AY132" i="1"/>
  <c r="AX132" i="1"/>
  <c r="AW132" i="1"/>
  <c r="AT132" i="1" s="1"/>
  <c r="K132" i="1" s="1"/>
  <c r="AV132" i="1"/>
  <c r="AU132" i="1"/>
  <c r="AS132" i="1"/>
  <c r="AR132" i="1"/>
  <c r="M132" i="1" s="1"/>
  <c r="AQ132" i="1"/>
  <c r="AO132" i="1"/>
  <c r="AN132" i="1"/>
  <c r="AP132" i="1" s="1"/>
  <c r="AM132" i="1"/>
  <c r="AL132" i="1"/>
  <c r="AK132" i="1"/>
  <c r="AJ132" i="1"/>
  <c r="AI132" i="1"/>
  <c r="AH132" i="1"/>
  <c r="CD131" i="1"/>
  <c r="BM131" i="1"/>
  <c r="BL131" i="1"/>
  <c r="BK131" i="1"/>
  <c r="BJ131" i="1"/>
  <c r="BI131" i="1"/>
  <c r="BH131" i="1"/>
  <c r="BG131" i="1"/>
  <c r="BF131" i="1"/>
  <c r="BE131" i="1"/>
  <c r="BD131" i="1"/>
  <c r="BC131" i="1"/>
  <c r="BB131" i="1"/>
  <c r="BA131" i="1"/>
  <c r="AZ131" i="1"/>
  <c r="AY131" i="1"/>
  <c r="AX131" i="1"/>
  <c r="AW131" i="1"/>
  <c r="AT131" i="1" s="1"/>
  <c r="K131" i="1" s="1"/>
  <c r="AV131" i="1"/>
  <c r="AU131" i="1"/>
  <c r="AS131" i="1"/>
  <c r="AR131" i="1"/>
  <c r="M131" i="1" s="1"/>
  <c r="AQ131" i="1"/>
  <c r="AO131" i="1"/>
  <c r="AN131" i="1"/>
  <c r="AP131" i="1" s="1"/>
  <c r="AM131" i="1"/>
  <c r="AL131" i="1"/>
  <c r="AK131" i="1"/>
  <c r="AJ131" i="1"/>
  <c r="AI131" i="1"/>
  <c r="AH131" i="1"/>
  <c r="CD130" i="1"/>
  <c r="BM130" i="1"/>
  <c r="BL130" i="1"/>
  <c r="BK130" i="1"/>
  <c r="BJ130" i="1"/>
  <c r="BI130" i="1"/>
  <c r="BH130" i="1"/>
  <c r="BG130" i="1"/>
  <c r="BF130" i="1"/>
  <c r="BE130" i="1"/>
  <c r="BD130" i="1"/>
  <c r="BC130" i="1"/>
  <c r="BB130" i="1"/>
  <c r="BA130" i="1"/>
  <c r="AZ130" i="1"/>
  <c r="AY130" i="1"/>
  <c r="AX130" i="1"/>
  <c r="AW130" i="1"/>
  <c r="AT130" i="1" s="1"/>
  <c r="K130" i="1" s="1"/>
  <c r="AV130" i="1"/>
  <c r="AU130" i="1"/>
  <c r="AS130" i="1"/>
  <c r="AR130" i="1"/>
  <c r="M130" i="1" s="1"/>
  <c r="AQ130" i="1"/>
  <c r="AO130" i="1"/>
  <c r="AN130" i="1"/>
  <c r="AP130" i="1" s="1"/>
  <c r="AM130" i="1"/>
  <c r="AL130" i="1"/>
  <c r="AK130" i="1"/>
  <c r="AJ130" i="1"/>
  <c r="AI130" i="1"/>
  <c r="CD129" i="1"/>
  <c r="BM129" i="1"/>
  <c r="BL129" i="1"/>
  <c r="BK129" i="1"/>
  <c r="BJ129" i="1"/>
  <c r="BI129" i="1"/>
  <c r="BH129" i="1"/>
  <c r="BG129" i="1"/>
  <c r="BF129" i="1"/>
  <c r="BE129" i="1"/>
  <c r="BD129" i="1"/>
  <c r="BC129" i="1"/>
  <c r="BB129" i="1"/>
  <c r="BA129" i="1"/>
  <c r="AZ129" i="1"/>
  <c r="AY129" i="1"/>
  <c r="AX129" i="1"/>
  <c r="AW129" i="1"/>
  <c r="AT129" i="1" s="1"/>
  <c r="K129" i="1" s="1"/>
  <c r="AV129" i="1"/>
  <c r="AU129" i="1"/>
  <c r="AS129" i="1"/>
  <c r="AR129" i="1"/>
  <c r="M129" i="1" s="1"/>
  <c r="AQ129" i="1"/>
  <c r="AO129" i="1"/>
  <c r="AN129" i="1"/>
  <c r="AP129" i="1" s="1"/>
  <c r="AM129" i="1"/>
  <c r="AL129" i="1"/>
  <c r="AK129" i="1"/>
  <c r="AJ129" i="1"/>
  <c r="AI129" i="1"/>
  <c r="CD128" i="1"/>
  <c r="BM128" i="1"/>
  <c r="BL128" i="1"/>
  <c r="BK128" i="1"/>
  <c r="BJ128" i="1"/>
  <c r="BI128" i="1"/>
  <c r="BH128" i="1"/>
  <c r="BG128" i="1"/>
  <c r="BF128" i="1"/>
  <c r="BE128" i="1"/>
  <c r="BD128" i="1"/>
  <c r="BC128" i="1"/>
  <c r="BB128" i="1"/>
  <c r="BA128" i="1"/>
  <c r="AZ128" i="1"/>
  <c r="AY128" i="1"/>
  <c r="AX128" i="1"/>
  <c r="AW128" i="1"/>
  <c r="AT128" i="1" s="1"/>
  <c r="K128" i="1" s="1"/>
  <c r="AV128" i="1"/>
  <c r="AU128" i="1"/>
  <c r="AS128" i="1"/>
  <c r="AR128" i="1"/>
  <c r="M128" i="1" s="1"/>
  <c r="AQ128" i="1"/>
  <c r="AO128" i="1"/>
  <c r="AN128" i="1"/>
  <c r="AP128" i="1" s="1"/>
  <c r="AM128" i="1"/>
  <c r="AL128" i="1"/>
  <c r="AK128" i="1"/>
  <c r="AJ128" i="1"/>
  <c r="AI128" i="1"/>
  <c r="CD127" i="1"/>
  <c r="BM127" i="1"/>
  <c r="BL127" i="1"/>
  <c r="BK127" i="1"/>
  <c r="BJ127" i="1"/>
  <c r="BI127" i="1"/>
  <c r="BH127" i="1"/>
  <c r="BG127" i="1"/>
  <c r="BF127" i="1"/>
  <c r="BE127" i="1"/>
  <c r="BD127" i="1"/>
  <c r="BC127" i="1"/>
  <c r="BB127" i="1"/>
  <c r="BA127" i="1"/>
  <c r="AZ127" i="1"/>
  <c r="AY127" i="1"/>
  <c r="AX127" i="1"/>
  <c r="AW127" i="1"/>
  <c r="AT127" i="1" s="1"/>
  <c r="K127" i="1" s="1"/>
  <c r="AV127" i="1"/>
  <c r="AU127" i="1"/>
  <c r="AS127" i="1"/>
  <c r="AR127" i="1"/>
  <c r="M127" i="1" s="1"/>
  <c r="AQ127" i="1"/>
  <c r="AO127" i="1"/>
  <c r="AN127" i="1"/>
  <c r="AP127" i="1" s="1"/>
  <c r="AM127" i="1"/>
  <c r="AL127" i="1"/>
  <c r="AK127" i="1"/>
  <c r="AJ127" i="1"/>
  <c r="AI127" i="1"/>
  <c r="CD126" i="1"/>
  <c r="BM126" i="1"/>
  <c r="BL126" i="1"/>
  <c r="BK126" i="1"/>
  <c r="BJ126" i="1"/>
  <c r="BI126" i="1"/>
  <c r="BH126" i="1"/>
  <c r="BG126" i="1"/>
  <c r="BF126" i="1"/>
  <c r="BE126" i="1"/>
  <c r="BD126" i="1"/>
  <c r="BC126" i="1"/>
  <c r="BB126" i="1"/>
  <c r="BA126" i="1"/>
  <c r="AZ126" i="1"/>
  <c r="AY126" i="1"/>
  <c r="AX126" i="1"/>
  <c r="AW126" i="1"/>
  <c r="AT126" i="1" s="1"/>
  <c r="K126" i="1" s="1"/>
  <c r="AV126" i="1"/>
  <c r="AU126" i="1"/>
  <c r="AS126" i="1"/>
  <c r="AR126" i="1"/>
  <c r="M126" i="1" s="1"/>
  <c r="AQ126" i="1"/>
  <c r="AO126" i="1"/>
  <c r="AN126" i="1"/>
  <c r="AP126" i="1" s="1"/>
  <c r="AM126" i="1"/>
  <c r="AL126" i="1"/>
  <c r="AK126" i="1"/>
  <c r="AJ126" i="1"/>
  <c r="AI126" i="1"/>
  <c r="CD125" i="1"/>
  <c r="BM125" i="1"/>
  <c r="BL125" i="1"/>
  <c r="BK125" i="1"/>
  <c r="BJ125" i="1"/>
  <c r="BI125" i="1"/>
  <c r="BH125" i="1"/>
  <c r="BG125" i="1"/>
  <c r="BF125" i="1"/>
  <c r="BE125" i="1"/>
  <c r="BD125" i="1"/>
  <c r="BC125" i="1"/>
  <c r="BB125" i="1"/>
  <c r="BA125" i="1"/>
  <c r="AZ125" i="1"/>
  <c r="AY125" i="1"/>
  <c r="AX125" i="1"/>
  <c r="AW125" i="1"/>
  <c r="AT125" i="1" s="1"/>
  <c r="K125" i="1" s="1"/>
  <c r="AV125" i="1"/>
  <c r="AU125" i="1"/>
  <c r="AS125" i="1"/>
  <c r="AR125" i="1"/>
  <c r="M125" i="1" s="1"/>
  <c r="AQ125" i="1"/>
  <c r="AO125" i="1"/>
  <c r="AN125" i="1"/>
  <c r="AP125" i="1" s="1"/>
  <c r="AM125" i="1"/>
  <c r="AL125" i="1"/>
  <c r="AK125" i="1"/>
  <c r="AJ125" i="1"/>
  <c r="AI125" i="1"/>
  <c r="CD124" i="1"/>
  <c r="BM124" i="1"/>
  <c r="BL124" i="1"/>
  <c r="BK124" i="1"/>
  <c r="BJ124" i="1"/>
  <c r="BI124" i="1"/>
  <c r="BH124" i="1"/>
  <c r="BG124" i="1"/>
  <c r="BF124" i="1"/>
  <c r="BE124" i="1"/>
  <c r="BD124" i="1"/>
  <c r="BC124" i="1"/>
  <c r="BB124" i="1"/>
  <c r="BA124" i="1"/>
  <c r="AZ124" i="1"/>
  <c r="AY124" i="1"/>
  <c r="AX124" i="1"/>
  <c r="AW124" i="1"/>
  <c r="AT124" i="1" s="1"/>
  <c r="K124" i="1" s="1"/>
  <c r="AV124" i="1"/>
  <c r="AU124" i="1"/>
  <c r="AS124" i="1"/>
  <c r="AR124" i="1"/>
  <c r="M124" i="1" s="1"/>
  <c r="AQ124" i="1"/>
  <c r="AO124" i="1"/>
  <c r="AN124" i="1"/>
  <c r="AP124" i="1" s="1"/>
  <c r="AM124" i="1"/>
  <c r="AL124" i="1"/>
  <c r="AK124" i="1"/>
  <c r="AJ124" i="1"/>
  <c r="AI124" i="1"/>
  <c r="CD123" i="1"/>
  <c r="BM123" i="1"/>
  <c r="BL123" i="1"/>
  <c r="BK123" i="1"/>
  <c r="BJ123" i="1"/>
  <c r="BI123" i="1"/>
  <c r="BH123" i="1"/>
  <c r="BG123" i="1"/>
  <c r="BF123" i="1"/>
  <c r="BE123" i="1"/>
  <c r="BD123" i="1"/>
  <c r="BC123" i="1"/>
  <c r="BB123" i="1"/>
  <c r="BA123" i="1"/>
  <c r="AZ123" i="1"/>
  <c r="AY123" i="1"/>
  <c r="AX123" i="1"/>
  <c r="AW123" i="1"/>
  <c r="AT123" i="1" s="1"/>
  <c r="K123" i="1" s="1"/>
  <c r="AV123" i="1"/>
  <c r="AU123" i="1"/>
  <c r="AS123" i="1"/>
  <c r="AR123" i="1"/>
  <c r="M123" i="1" s="1"/>
  <c r="AQ123" i="1"/>
  <c r="AO123" i="1"/>
  <c r="AN123" i="1"/>
  <c r="AP123" i="1" s="1"/>
  <c r="AM123" i="1"/>
  <c r="AL123" i="1"/>
  <c r="AK123" i="1"/>
  <c r="AJ123" i="1"/>
  <c r="AI123" i="1"/>
  <c r="AH123" i="1"/>
  <c r="CD122" i="1"/>
  <c r="BM122" i="1"/>
  <c r="BL122" i="1"/>
  <c r="BK122" i="1"/>
  <c r="BJ122" i="1"/>
  <c r="BI122" i="1"/>
  <c r="BH122" i="1"/>
  <c r="BG122" i="1"/>
  <c r="BF122" i="1"/>
  <c r="BE122" i="1"/>
  <c r="BD122" i="1"/>
  <c r="BC122" i="1"/>
  <c r="BB122" i="1"/>
  <c r="BA122" i="1"/>
  <c r="AZ122" i="1"/>
  <c r="AY122" i="1"/>
  <c r="AX122" i="1"/>
  <c r="AW122" i="1"/>
  <c r="AT122" i="1" s="1"/>
  <c r="K122" i="1" s="1"/>
  <c r="AV122" i="1"/>
  <c r="AU122" i="1"/>
  <c r="AS122" i="1"/>
  <c r="AR122" i="1"/>
  <c r="M122" i="1" s="1"/>
  <c r="AQ122" i="1"/>
  <c r="AO122" i="1"/>
  <c r="AN122" i="1"/>
  <c r="AP122" i="1" s="1"/>
  <c r="AM122" i="1"/>
  <c r="AL122" i="1"/>
  <c r="AK122" i="1"/>
  <c r="AJ122" i="1"/>
  <c r="AI122" i="1"/>
  <c r="AH122" i="1"/>
  <c r="CD121" i="1"/>
  <c r="BM121" i="1"/>
  <c r="BL121" i="1"/>
  <c r="BK121" i="1"/>
  <c r="BJ121" i="1"/>
  <c r="BI121" i="1"/>
  <c r="BH121" i="1"/>
  <c r="BG121" i="1"/>
  <c r="BF121" i="1"/>
  <c r="BE121" i="1"/>
  <c r="BD121" i="1"/>
  <c r="BC121" i="1"/>
  <c r="BB121" i="1"/>
  <c r="BA121" i="1"/>
  <c r="AZ121" i="1"/>
  <c r="AY121" i="1"/>
  <c r="AX121" i="1"/>
  <c r="AW121" i="1"/>
  <c r="AT121" i="1" s="1"/>
  <c r="K121" i="1" s="1"/>
  <c r="AV121" i="1"/>
  <c r="AU121" i="1"/>
  <c r="AS121" i="1"/>
  <c r="AR121" i="1"/>
  <c r="M121" i="1" s="1"/>
  <c r="AQ121" i="1"/>
  <c r="AO121" i="1"/>
  <c r="AN121" i="1"/>
  <c r="AP121" i="1" s="1"/>
  <c r="AM121" i="1"/>
  <c r="AL121" i="1"/>
  <c r="AK121" i="1"/>
  <c r="AJ121" i="1"/>
  <c r="AI121" i="1"/>
  <c r="BM120" i="1"/>
  <c r="BL120" i="1"/>
  <c r="BK120" i="1"/>
  <c r="BJ120" i="1"/>
  <c r="BI120" i="1"/>
  <c r="BH120" i="1"/>
  <c r="BG120" i="1"/>
  <c r="BF120" i="1"/>
  <c r="BE120" i="1"/>
  <c r="BD120" i="1"/>
  <c r="BC120" i="1"/>
  <c r="BB120" i="1"/>
  <c r="BA120" i="1"/>
  <c r="AZ120" i="1"/>
  <c r="AY120" i="1"/>
  <c r="AX120" i="1"/>
  <c r="AW120" i="1"/>
  <c r="AT120" i="1" s="1"/>
  <c r="K120" i="1" s="1"/>
  <c r="AV120" i="1"/>
  <c r="AU120" i="1"/>
  <c r="AS120" i="1"/>
  <c r="AR120" i="1"/>
  <c r="M120" i="1" s="1"/>
  <c r="AQ120" i="1"/>
  <c r="AO120" i="1"/>
  <c r="AN120" i="1"/>
  <c r="AP120" i="1" s="1"/>
  <c r="AM120" i="1"/>
  <c r="AL120" i="1"/>
  <c r="AK120" i="1"/>
  <c r="AJ120" i="1"/>
  <c r="AI120" i="1"/>
  <c r="CD119" i="1"/>
  <c r="BM119" i="1"/>
  <c r="BL119" i="1"/>
  <c r="BK119" i="1"/>
  <c r="BJ119" i="1"/>
  <c r="BI119" i="1"/>
  <c r="BH119" i="1"/>
  <c r="BG119" i="1"/>
  <c r="BF119" i="1"/>
  <c r="BE119" i="1"/>
  <c r="BD119" i="1"/>
  <c r="BC119" i="1"/>
  <c r="BB119" i="1"/>
  <c r="BA119" i="1"/>
  <c r="AZ119" i="1"/>
  <c r="AY119" i="1"/>
  <c r="AX119" i="1"/>
  <c r="AW119" i="1"/>
  <c r="AT119" i="1" s="1"/>
  <c r="K119" i="1" s="1"/>
  <c r="AV119" i="1"/>
  <c r="AU119" i="1"/>
  <c r="AS119" i="1"/>
  <c r="AR119" i="1"/>
  <c r="M119" i="1" s="1"/>
  <c r="AQ119" i="1"/>
  <c r="AO119" i="1"/>
  <c r="AN119" i="1"/>
  <c r="AP119" i="1" s="1"/>
  <c r="AM119" i="1"/>
  <c r="AL119" i="1"/>
  <c r="AK119" i="1"/>
  <c r="AJ119" i="1"/>
  <c r="AI119" i="1"/>
  <c r="CD118" i="1"/>
  <c r="BM118" i="1"/>
  <c r="BL118" i="1"/>
  <c r="BK118" i="1"/>
  <c r="BJ118" i="1"/>
  <c r="BI118" i="1"/>
  <c r="BH118" i="1"/>
  <c r="BG118" i="1"/>
  <c r="BF118" i="1"/>
  <c r="BE118" i="1"/>
  <c r="BD118" i="1"/>
  <c r="BC118" i="1"/>
  <c r="BB118" i="1"/>
  <c r="BA118" i="1"/>
  <c r="AZ118" i="1"/>
  <c r="AY118" i="1"/>
  <c r="AX118" i="1"/>
  <c r="AW118" i="1"/>
  <c r="AT118" i="1" s="1"/>
  <c r="K118" i="1" s="1"/>
  <c r="AV118" i="1"/>
  <c r="AU118" i="1"/>
  <c r="AS118" i="1"/>
  <c r="AR118" i="1"/>
  <c r="M118" i="1" s="1"/>
  <c r="AQ118" i="1"/>
  <c r="AO118" i="1"/>
  <c r="AN118" i="1"/>
  <c r="AP118" i="1" s="1"/>
  <c r="AM118" i="1"/>
  <c r="AL118" i="1"/>
  <c r="AK118" i="1"/>
  <c r="AJ118" i="1"/>
  <c r="AI118" i="1"/>
  <c r="BM117" i="1"/>
  <c r="BL117" i="1"/>
  <c r="BK117" i="1"/>
  <c r="BJ117" i="1"/>
  <c r="BI117" i="1"/>
  <c r="BH117" i="1"/>
  <c r="BG117" i="1"/>
  <c r="BF117" i="1"/>
  <c r="BE117" i="1"/>
  <c r="BD117" i="1"/>
  <c r="BC117" i="1"/>
  <c r="BB117" i="1"/>
  <c r="BA117" i="1"/>
  <c r="AZ117" i="1"/>
  <c r="AY117" i="1"/>
  <c r="AX117" i="1"/>
  <c r="AW117" i="1"/>
  <c r="AT117" i="1" s="1"/>
  <c r="K117" i="1" s="1"/>
  <c r="AV117" i="1"/>
  <c r="AU117" i="1"/>
  <c r="AS117" i="1"/>
  <c r="AR117" i="1"/>
  <c r="M117" i="1" s="1"/>
  <c r="AQ117" i="1"/>
  <c r="AO117" i="1"/>
  <c r="AN117" i="1"/>
  <c r="AP117" i="1" s="1"/>
  <c r="AM117" i="1"/>
  <c r="AL117" i="1"/>
  <c r="AK117" i="1"/>
  <c r="AJ117" i="1"/>
  <c r="AI117" i="1"/>
  <c r="AH117" i="1"/>
  <c r="CD116" i="1"/>
  <c r="BM116" i="1"/>
  <c r="BL116" i="1"/>
  <c r="BK116" i="1"/>
  <c r="BJ116" i="1"/>
  <c r="BI116" i="1"/>
  <c r="BH116" i="1"/>
  <c r="BG116" i="1"/>
  <c r="BF116" i="1"/>
  <c r="BE116" i="1"/>
  <c r="BD116" i="1"/>
  <c r="BC116" i="1"/>
  <c r="BB116" i="1"/>
  <c r="BA116" i="1"/>
  <c r="AZ116" i="1"/>
  <c r="AY116" i="1"/>
  <c r="AX116" i="1"/>
  <c r="AW116" i="1"/>
  <c r="AT116" i="1" s="1"/>
  <c r="K116" i="1" s="1"/>
  <c r="AV116" i="1"/>
  <c r="AU116" i="1"/>
  <c r="AS116" i="1"/>
  <c r="AR116" i="1"/>
  <c r="M116" i="1" s="1"/>
  <c r="AQ116" i="1"/>
  <c r="AO116" i="1"/>
  <c r="AN116" i="1"/>
  <c r="AP116" i="1" s="1"/>
  <c r="AM116" i="1"/>
  <c r="AL116" i="1"/>
  <c r="AK116" i="1"/>
  <c r="AJ116" i="1"/>
  <c r="AI116" i="1"/>
  <c r="AH116" i="1"/>
  <c r="Q116" i="1"/>
  <c r="CD115" i="1"/>
  <c r="BM115" i="1"/>
  <c r="BL115" i="1"/>
  <c r="BK115" i="1"/>
  <c r="BJ115" i="1"/>
  <c r="BI115" i="1"/>
  <c r="BH115" i="1"/>
  <c r="BG115" i="1"/>
  <c r="BF115" i="1"/>
  <c r="BE115" i="1"/>
  <c r="BD115" i="1"/>
  <c r="BC115" i="1"/>
  <c r="BB115" i="1"/>
  <c r="BA115" i="1"/>
  <c r="AZ115" i="1"/>
  <c r="AY115" i="1"/>
  <c r="AX115" i="1"/>
  <c r="AW115" i="1"/>
  <c r="AV115" i="1"/>
  <c r="AU115" i="1"/>
  <c r="AS115" i="1"/>
  <c r="AR115" i="1"/>
  <c r="M115" i="1" s="1"/>
  <c r="AQ115" i="1"/>
  <c r="AO115" i="1"/>
  <c r="AN115" i="1"/>
  <c r="AP115" i="1" s="1"/>
  <c r="AM115" i="1"/>
  <c r="AL115" i="1"/>
  <c r="AK115" i="1"/>
  <c r="AJ115" i="1"/>
  <c r="AI115" i="1"/>
  <c r="AH115" i="1"/>
  <c r="CD114" i="1"/>
  <c r="BM114" i="1"/>
  <c r="BL114" i="1"/>
  <c r="BK114" i="1"/>
  <c r="BJ114" i="1"/>
  <c r="BI114" i="1"/>
  <c r="BH114" i="1"/>
  <c r="BG114" i="1"/>
  <c r="BF114" i="1"/>
  <c r="BE114" i="1"/>
  <c r="BD114" i="1"/>
  <c r="BC114" i="1"/>
  <c r="BB114" i="1"/>
  <c r="BA114" i="1"/>
  <c r="AZ114" i="1"/>
  <c r="AY114" i="1"/>
  <c r="AX114" i="1"/>
  <c r="AW114" i="1"/>
  <c r="AT114" i="1" s="1"/>
  <c r="K114" i="1" s="1"/>
  <c r="AV114" i="1"/>
  <c r="AU114" i="1"/>
  <c r="AS114" i="1"/>
  <c r="AR114" i="1"/>
  <c r="M114" i="1" s="1"/>
  <c r="AQ114" i="1"/>
  <c r="AO114" i="1"/>
  <c r="AN114" i="1"/>
  <c r="AP114" i="1" s="1"/>
  <c r="AM114" i="1"/>
  <c r="AL114" i="1"/>
  <c r="AK114" i="1"/>
  <c r="AJ114" i="1"/>
  <c r="AI114" i="1"/>
  <c r="CD113" i="1"/>
  <c r="BM113" i="1"/>
  <c r="BL113" i="1"/>
  <c r="BK113" i="1"/>
  <c r="BJ113" i="1"/>
  <c r="BI113" i="1"/>
  <c r="BH113" i="1"/>
  <c r="BG113" i="1"/>
  <c r="BF113" i="1"/>
  <c r="BE113" i="1"/>
  <c r="BD113" i="1"/>
  <c r="BC113" i="1"/>
  <c r="BB113" i="1"/>
  <c r="BA113" i="1"/>
  <c r="AZ113" i="1"/>
  <c r="AY113" i="1"/>
  <c r="AX113" i="1"/>
  <c r="AW113" i="1"/>
  <c r="AV113" i="1"/>
  <c r="AU113" i="1"/>
  <c r="AS113" i="1"/>
  <c r="AR113" i="1"/>
  <c r="M113" i="1" s="1"/>
  <c r="AQ113" i="1"/>
  <c r="AO113" i="1"/>
  <c r="AN113" i="1"/>
  <c r="AP113" i="1" s="1"/>
  <c r="AM113" i="1"/>
  <c r="AL113" i="1"/>
  <c r="AK113" i="1"/>
  <c r="AJ113" i="1"/>
  <c r="AI113" i="1"/>
  <c r="CD112" i="1"/>
  <c r="BM112" i="1"/>
  <c r="BL112" i="1"/>
  <c r="BK112" i="1"/>
  <c r="BJ112" i="1"/>
  <c r="BI112" i="1"/>
  <c r="BH112" i="1"/>
  <c r="BG112" i="1"/>
  <c r="BF112" i="1"/>
  <c r="BE112" i="1"/>
  <c r="BD112" i="1"/>
  <c r="BC112" i="1"/>
  <c r="BB112" i="1"/>
  <c r="BA112" i="1"/>
  <c r="AZ112" i="1"/>
  <c r="AY112" i="1"/>
  <c r="AX112" i="1"/>
  <c r="AW112" i="1"/>
  <c r="AV112" i="1"/>
  <c r="AU112" i="1"/>
  <c r="AS112" i="1"/>
  <c r="AR112" i="1"/>
  <c r="M112" i="1" s="1"/>
  <c r="AG112" i="1" s="1"/>
  <c r="AQ112" i="1"/>
  <c r="AO112" i="1"/>
  <c r="AN112" i="1"/>
  <c r="AP112" i="1" s="1"/>
  <c r="AM112" i="1"/>
  <c r="AL112" i="1"/>
  <c r="AK112" i="1"/>
  <c r="AJ112" i="1"/>
  <c r="AI112" i="1"/>
  <c r="AH112" i="1"/>
  <c r="CD111" i="1"/>
  <c r="BM111" i="1"/>
  <c r="BL111" i="1"/>
  <c r="BK111" i="1"/>
  <c r="BJ111" i="1"/>
  <c r="BI111" i="1"/>
  <c r="BH111" i="1"/>
  <c r="BG111" i="1"/>
  <c r="BF111" i="1"/>
  <c r="BE111" i="1"/>
  <c r="BD111" i="1"/>
  <c r="BC111" i="1"/>
  <c r="BB111" i="1"/>
  <c r="BA111" i="1"/>
  <c r="AZ111" i="1"/>
  <c r="AY111" i="1"/>
  <c r="AX111" i="1"/>
  <c r="AW111" i="1"/>
  <c r="AT111" i="1" s="1"/>
  <c r="K111" i="1" s="1"/>
  <c r="AV111" i="1"/>
  <c r="AU111" i="1"/>
  <c r="AS111" i="1"/>
  <c r="AR111" i="1"/>
  <c r="M111" i="1" s="1"/>
  <c r="AQ111" i="1"/>
  <c r="AO111" i="1"/>
  <c r="AN111" i="1"/>
  <c r="AP111" i="1" s="1"/>
  <c r="AM111" i="1"/>
  <c r="AL111" i="1"/>
  <c r="AK111" i="1"/>
  <c r="AJ111" i="1"/>
  <c r="AI111" i="1"/>
  <c r="AH111" i="1"/>
  <c r="CD110" i="1"/>
  <c r="BM110" i="1"/>
  <c r="BL110" i="1"/>
  <c r="BK110" i="1"/>
  <c r="BJ110" i="1"/>
  <c r="BI110" i="1"/>
  <c r="BH110" i="1"/>
  <c r="BG110" i="1"/>
  <c r="BF110" i="1"/>
  <c r="BE110" i="1"/>
  <c r="BD110" i="1"/>
  <c r="BC110" i="1"/>
  <c r="BB110" i="1"/>
  <c r="BA110" i="1"/>
  <c r="AZ110" i="1"/>
  <c r="AY110" i="1"/>
  <c r="AX110" i="1"/>
  <c r="AW110" i="1"/>
  <c r="AT110" i="1" s="1"/>
  <c r="K110" i="1" s="1"/>
  <c r="AV110" i="1"/>
  <c r="AU110" i="1"/>
  <c r="AS110" i="1"/>
  <c r="AR110" i="1"/>
  <c r="M110" i="1" s="1"/>
  <c r="AQ110" i="1"/>
  <c r="AO110" i="1"/>
  <c r="AN110" i="1"/>
  <c r="AP110" i="1" s="1"/>
  <c r="AM110" i="1"/>
  <c r="AL110" i="1"/>
  <c r="AK110" i="1"/>
  <c r="AJ110" i="1"/>
  <c r="AI110" i="1"/>
  <c r="CD109" i="1"/>
  <c r="BM109" i="1"/>
  <c r="BL109" i="1"/>
  <c r="BK109" i="1"/>
  <c r="BJ109" i="1"/>
  <c r="BI109" i="1"/>
  <c r="BH109" i="1"/>
  <c r="BG109" i="1"/>
  <c r="BF109" i="1"/>
  <c r="BE109" i="1"/>
  <c r="BD109" i="1"/>
  <c r="BC109" i="1"/>
  <c r="BB109" i="1"/>
  <c r="BA109" i="1"/>
  <c r="AZ109" i="1"/>
  <c r="AY109" i="1"/>
  <c r="AX109" i="1"/>
  <c r="AW109" i="1"/>
  <c r="AT109" i="1" s="1"/>
  <c r="K109" i="1" s="1"/>
  <c r="AV109" i="1"/>
  <c r="AU109" i="1"/>
  <c r="AS109" i="1"/>
  <c r="AR109" i="1"/>
  <c r="M109" i="1" s="1"/>
  <c r="AQ109" i="1"/>
  <c r="AO109" i="1"/>
  <c r="AN109" i="1"/>
  <c r="AP109" i="1" s="1"/>
  <c r="AM109" i="1"/>
  <c r="AL109" i="1"/>
  <c r="AK109" i="1"/>
  <c r="AJ109" i="1"/>
  <c r="AI109" i="1"/>
  <c r="CD108" i="1"/>
  <c r="BM108" i="1"/>
  <c r="BL108" i="1"/>
  <c r="BK108" i="1"/>
  <c r="BJ108" i="1"/>
  <c r="BI108" i="1"/>
  <c r="BH108" i="1"/>
  <c r="BG108" i="1"/>
  <c r="BF108" i="1"/>
  <c r="BE108" i="1"/>
  <c r="BD108" i="1"/>
  <c r="BC108" i="1"/>
  <c r="BB108" i="1"/>
  <c r="BA108" i="1"/>
  <c r="AZ108" i="1"/>
  <c r="AY108" i="1"/>
  <c r="AX108" i="1"/>
  <c r="AW108" i="1"/>
  <c r="AT108" i="1" s="1"/>
  <c r="K108" i="1" s="1"/>
  <c r="AV108" i="1"/>
  <c r="AU108" i="1"/>
  <c r="AS108" i="1"/>
  <c r="AR108" i="1"/>
  <c r="M108" i="1" s="1"/>
  <c r="AQ108" i="1"/>
  <c r="AO108" i="1"/>
  <c r="AN108" i="1"/>
  <c r="AP108" i="1" s="1"/>
  <c r="AM108" i="1"/>
  <c r="AL108" i="1"/>
  <c r="AK108" i="1"/>
  <c r="AJ108" i="1"/>
  <c r="AI108" i="1"/>
  <c r="CD107" i="1"/>
  <c r="BM107" i="1"/>
  <c r="BL107" i="1"/>
  <c r="BK107" i="1"/>
  <c r="BJ107" i="1"/>
  <c r="BI107" i="1"/>
  <c r="BH107" i="1"/>
  <c r="BG107" i="1"/>
  <c r="BF107" i="1"/>
  <c r="BE107" i="1"/>
  <c r="BD107" i="1"/>
  <c r="BC107" i="1"/>
  <c r="BB107" i="1"/>
  <c r="BA107" i="1"/>
  <c r="AZ107" i="1"/>
  <c r="AY107" i="1"/>
  <c r="AX107" i="1"/>
  <c r="AW107" i="1"/>
  <c r="AT107" i="1" s="1"/>
  <c r="K107" i="1" s="1"/>
  <c r="AV107" i="1"/>
  <c r="AU107" i="1"/>
  <c r="AS107" i="1"/>
  <c r="AR107" i="1"/>
  <c r="M107" i="1" s="1"/>
  <c r="AQ107" i="1"/>
  <c r="AO107" i="1"/>
  <c r="AN107" i="1"/>
  <c r="AP107" i="1" s="1"/>
  <c r="AM107" i="1"/>
  <c r="AL107" i="1"/>
  <c r="AK107" i="1"/>
  <c r="AJ107" i="1"/>
  <c r="AI107" i="1"/>
  <c r="CD106" i="1"/>
  <c r="BM106" i="1"/>
  <c r="BL106" i="1"/>
  <c r="BK106" i="1"/>
  <c r="BJ106" i="1"/>
  <c r="BI106" i="1"/>
  <c r="BH106" i="1"/>
  <c r="BG106" i="1"/>
  <c r="BF106" i="1"/>
  <c r="BE106" i="1"/>
  <c r="BD106" i="1"/>
  <c r="BC106" i="1"/>
  <c r="BB106" i="1"/>
  <c r="BA106" i="1"/>
  <c r="AZ106" i="1"/>
  <c r="AY106" i="1"/>
  <c r="AX106" i="1"/>
  <c r="AW106" i="1"/>
  <c r="AT106" i="1" s="1"/>
  <c r="K106" i="1" s="1"/>
  <c r="AV106" i="1"/>
  <c r="AU106" i="1"/>
  <c r="AS106" i="1"/>
  <c r="AR106" i="1"/>
  <c r="M106" i="1" s="1"/>
  <c r="AQ106" i="1"/>
  <c r="AO106" i="1"/>
  <c r="AN106" i="1"/>
  <c r="AP106" i="1" s="1"/>
  <c r="AM106" i="1"/>
  <c r="AL106" i="1"/>
  <c r="AK106" i="1"/>
  <c r="AJ106" i="1"/>
  <c r="AI106" i="1"/>
  <c r="CD105" i="1"/>
  <c r="BM105" i="1"/>
  <c r="BL105" i="1"/>
  <c r="BK105" i="1"/>
  <c r="BJ105" i="1"/>
  <c r="BI105" i="1"/>
  <c r="BH105" i="1"/>
  <c r="BG105" i="1"/>
  <c r="BF105" i="1"/>
  <c r="BE105" i="1"/>
  <c r="BD105" i="1"/>
  <c r="BC105" i="1"/>
  <c r="BB105" i="1"/>
  <c r="BA105" i="1"/>
  <c r="AZ105" i="1"/>
  <c r="AY105" i="1"/>
  <c r="AX105" i="1"/>
  <c r="AW105" i="1"/>
  <c r="AT105" i="1" s="1"/>
  <c r="K105" i="1" s="1"/>
  <c r="AV105" i="1"/>
  <c r="AU105" i="1"/>
  <c r="AS105" i="1"/>
  <c r="AR105" i="1"/>
  <c r="M105" i="1" s="1"/>
  <c r="AQ105" i="1"/>
  <c r="AO105" i="1"/>
  <c r="AN105" i="1"/>
  <c r="AP105" i="1" s="1"/>
  <c r="AM105" i="1"/>
  <c r="AL105" i="1"/>
  <c r="AK105" i="1"/>
  <c r="AJ105" i="1"/>
  <c r="AI105" i="1"/>
  <c r="AH105" i="1"/>
  <c r="CD104" i="1"/>
  <c r="BM104" i="1"/>
  <c r="BL104" i="1"/>
  <c r="BK104" i="1"/>
  <c r="BJ104" i="1"/>
  <c r="BI104" i="1"/>
  <c r="BH104" i="1"/>
  <c r="BG104" i="1"/>
  <c r="BF104" i="1"/>
  <c r="BE104" i="1"/>
  <c r="BD104" i="1"/>
  <c r="BC104" i="1"/>
  <c r="BB104" i="1"/>
  <c r="BA104" i="1"/>
  <c r="AZ104" i="1"/>
  <c r="AY104" i="1"/>
  <c r="AX104" i="1"/>
  <c r="AW104" i="1"/>
  <c r="AT104" i="1" s="1"/>
  <c r="K104" i="1" s="1"/>
  <c r="AV104" i="1"/>
  <c r="AU104" i="1"/>
  <c r="AS104" i="1"/>
  <c r="AR104" i="1"/>
  <c r="M104" i="1" s="1"/>
  <c r="AQ104" i="1"/>
  <c r="AO104" i="1"/>
  <c r="AN104" i="1"/>
  <c r="AP104" i="1" s="1"/>
  <c r="AM104" i="1"/>
  <c r="AL104" i="1"/>
  <c r="AK104" i="1"/>
  <c r="AJ104" i="1"/>
  <c r="AI104" i="1"/>
  <c r="CD103" i="1"/>
  <c r="BM103" i="1"/>
  <c r="BL103" i="1"/>
  <c r="BK103" i="1"/>
  <c r="BJ103" i="1"/>
  <c r="BI103" i="1"/>
  <c r="BH103" i="1"/>
  <c r="BG103" i="1"/>
  <c r="BF103" i="1"/>
  <c r="BE103" i="1"/>
  <c r="BD103" i="1"/>
  <c r="BC103" i="1"/>
  <c r="BB103" i="1"/>
  <c r="BA103" i="1"/>
  <c r="AZ103" i="1"/>
  <c r="AY103" i="1"/>
  <c r="AX103" i="1"/>
  <c r="AW103" i="1"/>
  <c r="AT103" i="1" s="1"/>
  <c r="K103" i="1" s="1"/>
  <c r="AV103" i="1"/>
  <c r="AU103" i="1"/>
  <c r="AS103" i="1"/>
  <c r="AR103" i="1"/>
  <c r="M103" i="1" s="1"/>
  <c r="AQ103" i="1"/>
  <c r="AO103" i="1"/>
  <c r="AN103" i="1"/>
  <c r="AP103" i="1" s="1"/>
  <c r="AM103" i="1"/>
  <c r="AL103" i="1"/>
  <c r="AK103" i="1"/>
  <c r="AJ103" i="1"/>
  <c r="AI103" i="1"/>
  <c r="CD102" i="1"/>
  <c r="BM102" i="1"/>
  <c r="BL102" i="1"/>
  <c r="BK102" i="1"/>
  <c r="BJ102" i="1"/>
  <c r="BI102" i="1"/>
  <c r="BH102" i="1"/>
  <c r="BG102" i="1"/>
  <c r="BF102" i="1"/>
  <c r="BE102" i="1"/>
  <c r="BD102" i="1"/>
  <c r="BC102" i="1"/>
  <c r="BB102" i="1"/>
  <c r="BA102" i="1"/>
  <c r="AZ102" i="1"/>
  <c r="AY102" i="1"/>
  <c r="AX102" i="1"/>
  <c r="AW102" i="1"/>
  <c r="AT102" i="1" s="1"/>
  <c r="K102" i="1" s="1"/>
  <c r="AV102" i="1"/>
  <c r="AU102" i="1"/>
  <c r="AS102" i="1"/>
  <c r="AR102" i="1"/>
  <c r="M102" i="1" s="1"/>
  <c r="AQ102" i="1"/>
  <c r="AO102" i="1"/>
  <c r="AN102" i="1"/>
  <c r="AP102" i="1" s="1"/>
  <c r="AM102" i="1"/>
  <c r="AL102" i="1"/>
  <c r="AK102" i="1"/>
  <c r="AJ102" i="1"/>
  <c r="AI102" i="1"/>
  <c r="CD101" i="1"/>
  <c r="BM101" i="1"/>
  <c r="BL101" i="1"/>
  <c r="BK101" i="1"/>
  <c r="BJ101" i="1"/>
  <c r="BI101" i="1"/>
  <c r="BH101" i="1"/>
  <c r="BG101" i="1"/>
  <c r="BF101" i="1"/>
  <c r="BE101" i="1"/>
  <c r="BD101" i="1"/>
  <c r="BC101" i="1"/>
  <c r="BB101" i="1"/>
  <c r="BA101" i="1"/>
  <c r="AZ101" i="1"/>
  <c r="AY101" i="1"/>
  <c r="AX101" i="1"/>
  <c r="AW101" i="1"/>
  <c r="AT101" i="1" s="1"/>
  <c r="K101" i="1" s="1"/>
  <c r="AV101" i="1"/>
  <c r="AU101" i="1"/>
  <c r="AS101" i="1"/>
  <c r="AR101" i="1"/>
  <c r="M101" i="1" s="1"/>
  <c r="AQ101" i="1"/>
  <c r="AO101" i="1"/>
  <c r="AN101" i="1"/>
  <c r="AP101" i="1" s="1"/>
  <c r="AM101" i="1"/>
  <c r="AL101" i="1"/>
  <c r="AK101" i="1"/>
  <c r="AJ101" i="1"/>
  <c r="AI101" i="1"/>
  <c r="AH101" i="1"/>
  <c r="CD100" i="1"/>
  <c r="BM100" i="1"/>
  <c r="BL100" i="1"/>
  <c r="BK100" i="1"/>
  <c r="BJ100" i="1"/>
  <c r="BI100" i="1"/>
  <c r="BH100" i="1"/>
  <c r="BG100" i="1"/>
  <c r="BF100" i="1"/>
  <c r="BE100" i="1"/>
  <c r="BD100" i="1"/>
  <c r="BC100" i="1"/>
  <c r="BB100" i="1"/>
  <c r="BA100" i="1"/>
  <c r="AZ100" i="1"/>
  <c r="AY100" i="1"/>
  <c r="AX100" i="1"/>
  <c r="AW100" i="1"/>
  <c r="AT100" i="1" s="1"/>
  <c r="K100" i="1" s="1"/>
  <c r="AV100" i="1"/>
  <c r="AU100" i="1"/>
  <c r="AS100" i="1"/>
  <c r="AR100" i="1"/>
  <c r="M100" i="1" s="1"/>
  <c r="AQ100" i="1"/>
  <c r="AO100" i="1"/>
  <c r="AN100" i="1"/>
  <c r="AP100" i="1" s="1"/>
  <c r="AM100" i="1"/>
  <c r="AL100" i="1"/>
  <c r="AK100" i="1"/>
  <c r="AJ100" i="1"/>
  <c r="AI100" i="1"/>
  <c r="AH100" i="1"/>
  <c r="Q100" i="1"/>
  <c r="CD99" i="1"/>
  <c r="BM99" i="1"/>
  <c r="BL99" i="1"/>
  <c r="BK99" i="1"/>
  <c r="BJ99" i="1"/>
  <c r="BI99" i="1"/>
  <c r="BH99" i="1"/>
  <c r="BG99" i="1"/>
  <c r="BF99" i="1"/>
  <c r="BE99" i="1"/>
  <c r="BD99" i="1"/>
  <c r="BC99" i="1"/>
  <c r="BB99" i="1"/>
  <c r="BA99" i="1"/>
  <c r="AZ99" i="1"/>
  <c r="AY99" i="1"/>
  <c r="AX99" i="1"/>
  <c r="AW99" i="1"/>
  <c r="AV99" i="1"/>
  <c r="AU99" i="1"/>
  <c r="AS99" i="1"/>
  <c r="AR99" i="1"/>
  <c r="M99" i="1" s="1"/>
  <c r="AQ99" i="1"/>
  <c r="AO99" i="1"/>
  <c r="AN99" i="1"/>
  <c r="AP99" i="1" s="1"/>
  <c r="AM99" i="1"/>
  <c r="AL99" i="1"/>
  <c r="AK99" i="1"/>
  <c r="AJ99" i="1"/>
  <c r="AI99" i="1"/>
  <c r="AH99" i="1"/>
  <c r="CD98" i="1"/>
  <c r="BM98" i="1"/>
  <c r="BL98" i="1"/>
  <c r="BK98" i="1"/>
  <c r="BJ98" i="1"/>
  <c r="BI98" i="1"/>
  <c r="BH98" i="1"/>
  <c r="BG98" i="1"/>
  <c r="BF98" i="1"/>
  <c r="BE98" i="1"/>
  <c r="BD98" i="1"/>
  <c r="BC98" i="1"/>
  <c r="BB98" i="1"/>
  <c r="BA98" i="1"/>
  <c r="AZ98" i="1"/>
  <c r="AY98" i="1"/>
  <c r="AX98" i="1"/>
  <c r="AW98" i="1"/>
  <c r="AV98" i="1"/>
  <c r="AU98" i="1"/>
  <c r="AS98" i="1"/>
  <c r="AR98" i="1"/>
  <c r="M98" i="1" s="1"/>
  <c r="AQ98" i="1"/>
  <c r="AO98" i="1"/>
  <c r="AN98" i="1"/>
  <c r="AP98" i="1" s="1"/>
  <c r="AM98" i="1"/>
  <c r="AL98" i="1"/>
  <c r="AK98" i="1"/>
  <c r="AJ98" i="1"/>
  <c r="AI98" i="1"/>
  <c r="CD97" i="1"/>
  <c r="BM97" i="1"/>
  <c r="BL97" i="1"/>
  <c r="BK97" i="1"/>
  <c r="BJ97" i="1"/>
  <c r="BI97" i="1"/>
  <c r="BH97" i="1"/>
  <c r="BG97" i="1"/>
  <c r="BF97" i="1"/>
  <c r="BE97" i="1"/>
  <c r="BD97" i="1"/>
  <c r="BC97" i="1"/>
  <c r="BB97" i="1"/>
  <c r="BA97" i="1"/>
  <c r="AZ97" i="1"/>
  <c r="AY97" i="1"/>
  <c r="AX97" i="1"/>
  <c r="AW97" i="1"/>
  <c r="AV97" i="1"/>
  <c r="AU97" i="1"/>
  <c r="AS97" i="1"/>
  <c r="AR97" i="1"/>
  <c r="M97" i="1" s="1"/>
  <c r="AQ97" i="1"/>
  <c r="AO97" i="1"/>
  <c r="AN97" i="1"/>
  <c r="AP97" i="1" s="1"/>
  <c r="AM97" i="1"/>
  <c r="AL97" i="1"/>
  <c r="AK97" i="1"/>
  <c r="AJ97" i="1"/>
  <c r="AI97" i="1"/>
  <c r="AH97" i="1"/>
  <c r="CD96" i="1"/>
  <c r="BM96" i="1"/>
  <c r="BL96" i="1"/>
  <c r="BK96" i="1"/>
  <c r="BJ96" i="1"/>
  <c r="BI96" i="1"/>
  <c r="BH96" i="1"/>
  <c r="BG96" i="1"/>
  <c r="BF96" i="1"/>
  <c r="BE96" i="1"/>
  <c r="BD96" i="1"/>
  <c r="BC96" i="1"/>
  <c r="BB96" i="1"/>
  <c r="BA96" i="1"/>
  <c r="AZ96" i="1"/>
  <c r="AY96" i="1"/>
  <c r="AX96" i="1"/>
  <c r="AW96" i="1"/>
  <c r="AV96" i="1"/>
  <c r="AU96" i="1"/>
  <c r="AS96" i="1"/>
  <c r="AR96" i="1"/>
  <c r="M96" i="1" s="1"/>
  <c r="AQ96" i="1"/>
  <c r="AO96" i="1"/>
  <c r="AN96" i="1"/>
  <c r="AP96" i="1" s="1"/>
  <c r="AM96" i="1"/>
  <c r="AL96" i="1"/>
  <c r="AK96" i="1"/>
  <c r="AJ96" i="1"/>
  <c r="AI96" i="1"/>
  <c r="AH96" i="1"/>
  <c r="CD95" i="1"/>
  <c r="BM95" i="1"/>
  <c r="BL95" i="1"/>
  <c r="BK95" i="1"/>
  <c r="BJ95" i="1"/>
  <c r="BI95" i="1"/>
  <c r="BH95" i="1"/>
  <c r="BG95" i="1"/>
  <c r="BF95" i="1"/>
  <c r="BE95" i="1"/>
  <c r="BD95" i="1"/>
  <c r="BC95" i="1"/>
  <c r="BB95" i="1"/>
  <c r="BA95" i="1"/>
  <c r="AZ95" i="1"/>
  <c r="AY95" i="1"/>
  <c r="AX95" i="1"/>
  <c r="AW95" i="1"/>
  <c r="AT95" i="1" s="1"/>
  <c r="K95" i="1" s="1"/>
  <c r="AV95" i="1"/>
  <c r="AU95" i="1"/>
  <c r="AS95" i="1"/>
  <c r="AR95" i="1"/>
  <c r="M95" i="1" s="1"/>
  <c r="AQ95" i="1"/>
  <c r="AO95" i="1"/>
  <c r="AN95" i="1"/>
  <c r="AP95" i="1" s="1"/>
  <c r="AM95" i="1"/>
  <c r="AL95" i="1"/>
  <c r="AK95" i="1"/>
  <c r="AJ95" i="1"/>
  <c r="AI95" i="1"/>
  <c r="CD94" i="1"/>
  <c r="BM94" i="1"/>
  <c r="BL94" i="1"/>
  <c r="BK94" i="1"/>
  <c r="BJ94" i="1"/>
  <c r="BI94" i="1"/>
  <c r="BH94" i="1"/>
  <c r="BG94" i="1"/>
  <c r="BF94" i="1"/>
  <c r="BE94" i="1"/>
  <c r="BD94" i="1"/>
  <c r="BC94" i="1"/>
  <c r="BB94" i="1"/>
  <c r="BA94" i="1"/>
  <c r="AZ94" i="1"/>
  <c r="AY94" i="1"/>
  <c r="AX94" i="1"/>
  <c r="AW94" i="1"/>
  <c r="AV94" i="1"/>
  <c r="AU94" i="1"/>
  <c r="AS94" i="1"/>
  <c r="AR94" i="1"/>
  <c r="M94" i="1" s="1"/>
  <c r="AQ94" i="1"/>
  <c r="AO94" i="1"/>
  <c r="AN94" i="1"/>
  <c r="AP94" i="1" s="1"/>
  <c r="AM94" i="1"/>
  <c r="AL94" i="1"/>
  <c r="AK94" i="1"/>
  <c r="AJ94" i="1"/>
  <c r="AI94" i="1"/>
  <c r="AH94" i="1"/>
  <c r="CD93" i="1"/>
  <c r="BM93" i="1"/>
  <c r="BL93" i="1"/>
  <c r="BK93" i="1"/>
  <c r="BJ93" i="1"/>
  <c r="BI93" i="1"/>
  <c r="BH93" i="1"/>
  <c r="BG93" i="1"/>
  <c r="BF93" i="1"/>
  <c r="BE93" i="1"/>
  <c r="BD93" i="1"/>
  <c r="BC93" i="1"/>
  <c r="BB93" i="1"/>
  <c r="BA93" i="1"/>
  <c r="AZ93" i="1"/>
  <c r="AY93" i="1"/>
  <c r="AX93" i="1"/>
  <c r="AW93" i="1"/>
  <c r="AV93" i="1"/>
  <c r="AU93" i="1"/>
  <c r="AS93" i="1"/>
  <c r="AR93" i="1"/>
  <c r="M93" i="1" s="1"/>
  <c r="AQ93" i="1"/>
  <c r="AO93" i="1"/>
  <c r="AN93" i="1"/>
  <c r="AP93" i="1" s="1"/>
  <c r="AM93" i="1"/>
  <c r="AL93" i="1"/>
  <c r="AK93" i="1"/>
  <c r="AJ93" i="1"/>
  <c r="AI93" i="1"/>
  <c r="Q93" i="1"/>
  <c r="CD92" i="1"/>
  <c r="BM92" i="1"/>
  <c r="BL92" i="1"/>
  <c r="BK92" i="1"/>
  <c r="BJ92" i="1"/>
  <c r="BI92" i="1"/>
  <c r="BH92" i="1"/>
  <c r="BG92" i="1"/>
  <c r="BF92" i="1"/>
  <c r="BE92" i="1"/>
  <c r="BD92" i="1"/>
  <c r="BC92" i="1"/>
  <c r="BB92" i="1"/>
  <c r="BA92" i="1"/>
  <c r="AZ92" i="1"/>
  <c r="AY92" i="1"/>
  <c r="AX92" i="1"/>
  <c r="AW92" i="1"/>
  <c r="AT92" i="1" s="1"/>
  <c r="K92" i="1" s="1"/>
  <c r="AV92" i="1"/>
  <c r="AU92" i="1"/>
  <c r="AS92" i="1"/>
  <c r="AR92" i="1"/>
  <c r="M92" i="1" s="1"/>
  <c r="AQ92" i="1"/>
  <c r="AO92" i="1"/>
  <c r="AN92" i="1"/>
  <c r="AP92" i="1" s="1"/>
  <c r="AM92" i="1"/>
  <c r="AL92" i="1"/>
  <c r="AK92" i="1"/>
  <c r="AJ92" i="1"/>
  <c r="AI92" i="1"/>
  <c r="AH92" i="1"/>
  <c r="CD91" i="1"/>
  <c r="BM91" i="1"/>
  <c r="BL91" i="1"/>
  <c r="BK91" i="1"/>
  <c r="BJ91" i="1"/>
  <c r="BI91" i="1"/>
  <c r="BH91" i="1"/>
  <c r="BG91" i="1"/>
  <c r="BF91" i="1"/>
  <c r="BE91" i="1"/>
  <c r="BD91" i="1"/>
  <c r="BC91" i="1"/>
  <c r="BB91" i="1"/>
  <c r="BA91" i="1"/>
  <c r="AZ91" i="1"/>
  <c r="AY91" i="1"/>
  <c r="AX91" i="1"/>
  <c r="AW91" i="1"/>
  <c r="AT91" i="1" s="1"/>
  <c r="K91" i="1" s="1"/>
  <c r="AV91" i="1"/>
  <c r="AU91" i="1"/>
  <c r="AS91" i="1"/>
  <c r="AR91" i="1"/>
  <c r="M91" i="1" s="1"/>
  <c r="AQ91" i="1"/>
  <c r="AO91" i="1"/>
  <c r="AN91" i="1"/>
  <c r="AP91" i="1" s="1"/>
  <c r="AM91" i="1"/>
  <c r="AL91" i="1"/>
  <c r="AK91" i="1"/>
  <c r="AJ91" i="1"/>
  <c r="AI91" i="1"/>
  <c r="CD90" i="1"/>
  <c r="BM90" i="1"/>
  <c r="BL90" i="1"/>
  <c r="BK90" i="1"/>
  <c r="BJ90" i="1"/>
  <c r="BI90" i="1"/>
  <c r="BH90" i="1"/>
  <c r="BG90" i="1"/>
  <c r="BF90" i="1"/>
  <c r="BE90" i="1"/>
  <c r="BD90" i="1"/>
  <c r="BC90" i="1"/>
  <c r="BB90" i="1"/>
  <c r="BA90" i="1"/>
  <c r="AZ90" i="1"/>
  <c r="AY90" i="1"/>
  <c r="AX90" i="1"/>
  <c r="AW90" i="1"/>
  <c r="AT90" i="1" s="1"/>
  <c r="K90" i="1" s="1"/>
  <c r="AV90" i="1"/>
  <c r="AU90" i="1"/>
  <c r="AS90" i="1"/>
  <c r="AR90" i="1"/>
  <c r="M90" i="1" s="1"/>
  <c r="AQ90" i="1"/>
  <c r="AO90" i="1"/>
  <c r="AN90" i="1"/>
  <c r="AP90" i="1" s="1"/>
  <c r="AM90" i="1"/>
  <c r="AL90" i="1"/>
  <c r="AK90" i="1"/>
  <c r="AJ90" i="1"/>
  <c r="AI90" i="1"/>
  <c r="CD89" i="1"/>
  <c r="BM89" i="1"/>
  <c r="BL89" i="1"/>
  <c r="BK89" i="1"/>
  <c r="BJ89" i="1"/>
  <c r="BI89" i="1"/>
  <c r="BH89" i="1"/>
  <c r="BG89" i="1"/>
  <c r="BF89" i="1"/>
  <c r="BE89" i="1"/>
  <c r="BD89" i="1"/>
  <c r="BC89" i="1"/>
  <c r="BB89" i="1"/>
  <c r="BA89" i="1"/>
  <c r="AZ89" i="1"/>
  <c r="AY89" i="1"/>
  <c r="AX89" i="1"/>
  <c r="AW89" i="1"/>
  <c r="AT89" i="1" s="1"/>
  <c r="K89" i="1" s="1"/>
  <c r="AV89" i="1"/>
  <c r="AU89" i="1"/>
  <c r="AS89" i="1"/>
  <c r="AR89" i="1"/>
  <c r="M89" i="1" s="1"/>
  <c r="AQ89" i="1"/>
  <c r="AO89" i="1"/>
  <c r="AN89" i="1"/>
  <c r="AP89" i="1" s="1"/>
  <c r="AM89" i="1"/>
  <c r="AL89" i="1"/>
  <c r="AK89" i="1"/>
  <c r="AJ89" i="1"/>
  <c r="AI89" i="1"/>
  <c r="AH89" i="1"/>
  <c r="CD88" i="1"/>
  <c r="BM88" i="1"/>
  <c r="BL88" i="1"/>
  <c r="BK88" i="1"/>
  <c r="BJ88" i="1"/>
  <c r="BI88" i="1"/>
  <c r="BH88" i="1"/>
  <c r="BG88" i="1"/>
  <c r="BF88" i="1"/>
  <c r="BE88" i="1"/>
  <c r="BD88" i="1"/>
  <c r="BC88" i="1"/>
  <c r="BB88" i="1"/>
  <c r="BA88" i="1"/>
  <c r="AZ88" i="1"/>
  <c r="AY88" i="1"/>
  <c r="AX88" i="1"/>
  <c r="AW88" i="1"/>
  <c r="AT88" i="1" s="1"/>
  <c r="K88" i="1" s="1"/>
  <c r="AV88" i="1"/>
  <c r="AU88" i="1"/>
  <c r="AS88" i="1"/>
  <c r="AR88" i="1"/>
  <c r="M88" i="1" s="1"/>
  <c r="AQ88" i="1"/>
  <c r="AO88" i="1"/>
  <c r="AN88" i="1"/>
  <c r="AP88" i="1" s="1"/>
  <c r="AM88" i="1"/>
  <c r="AL88" i="1"/>
  <c r="AK88" i="1"/>
  <c r="AJ88" i="1"/>
  <c r="AI88" i="1"/>
  <c r="Q88" i="1"/>
  <c r="CD87" i="1"/>
  <c r="BM87" i="1"/>
  <c r="BL87" i="1"/>
  <c r="BK87" i="1"/>
  <c r="BJ87" i="1"/>
  <c r="BI87" i="1"/>
  <c r="BH87" i="1"/>
  <c r="BG87" i="1"/>
  <c r="BF87" i="1"/>
  <c r="BE87" i="1"/>
  <c r="BD87" i="1"/>
  <c r="BC87" i="1"/>
  <c r="BB87" i="1"/>
  <c r="BA87" i="1"/>
  <c r="AZ87" i="1"/>
  <c r="AY87" i="1"/>
  <c r="AX87" i="1"/>
  <c r="AW87" i="1"/>
  <c r="AT87" i="1" s="1"/>
  <c r="K87" i="1" s="1"/>
  <c r="AV87" i="1"/>
  <c r="AU87" i="1"/>
  <c r="AS87" i="1"/>
  <c r="AR87" i="1"/>
  <c r="M87" i="1" s="1"/>
  <c r="AQ87" i="1"/>
  <c r="AO87" i="1"/>
  <c r="AN87" i="1"/>
  <c r="AP87" i="1" s="1"/>
  <c r="AM87" i="1"/>
  <c r="AL87" i="1"/>
  <c r="AK87" i="1"/>
  <c r="AJ87" i="1"/>
  <c r="AI87" i="1"/>
  <c r="CD86" i="1"/>
  <c r="BM86" i="1"/>
  <c r="BL86" i="1"/>
  <c r="BK86" i="1"/>
  <c r="BJ86" i="1"/>
  <c r="BI86" i="1"/>
  <c r="BH86" i="1"/>
  <c r="BG86" i="1"/>
  <c r="BF86" i="1"/>
  <c r="BE86" i="1"/>
  <c r="BD86" i="1"/>
  <c r="BC86" i="1"/>
  <c r="BB86" i="1"/>
  <c r="BA86" i="1"/>
  <c r="AZ86" i="1"/>
  <c r="AY86" i="1"/>
  <c r="AX86" i="1"/>
  <c r="AW86" i="1"/>
  <c r="AT86" i="1" s="1"/>
  <c r="K86" i="1" s="1"/>
  <c r="AV86" i="1"/>
  <c r="AU86" i="1"/>
  <c r="AS86" i="1"/>
  <c r="AR86" i="1"/>
  <c r="M86" i="1" s="1"/>
  <c r="AQ86" i="1"/>
  <c r="AO86" i="1"/>
  <c r="AN86" i="1"/>
  <c r="AP86" i="1" s="1"/>
  <c r="AM86" i="1"/>
  <c r="AL86" i="1"/>
  <c r="AK86" i="1"/>
  <c r="AJ86" i="1"/>
  <c r="AI86" i="1"/>
  <c r="AH86" i="1"/>
  <c r="CD85" i="1"/>
  <c r="BM85" i="1"/>
  <c r="BL85" i="1"/>
  <c r="BK85" i="1"/>
  <c r="BJ85" i="1"/>
  <c r="BI85" i="1"/>
  <c r="BH85" i="1"/>
  <c r="BG85" i="1"/>
  <c r="BF85" i="1"/>
  <c r="BE85" i="1"/>
  <c r="BD85" i="1"/>
  <c r="BC85" i="1"/>
  <c r="BB85" i="1"/>
  <c r="BA85" i="1"/>
  <c r="AZ85" i="1"/>
  <c r="AY85" i="1"/>
  <c r="AX85" i="1"/>
  <c r="AW85" i="1"/>
  <c r="AT85" i="1" s="1"/>
  <c r="K85" i="1" s="1"/>
  <c r="AV85" i="1"/>
  <c r="AU85" i="1"/>
  <c r="AS85" i="1"/>
  <c r="AR85" i="1"/>
  <c r="M85" i="1" s="1"/>
  <c r="AQ85" i="1"/>
  <c r="AO85" i="1"/>
  <c r="AN85" i="1"/>
  <c r="AP85" i="1" s="1"/>
  <c r="AM85" i="1"/>
  <c r="AL85" i="1"/>
  <c r="AK85" i="1"/>
  <c r="AJ85" i="1"/>
  <c r="AI85" i="1"/>
  <c r="CD84" i="1"/>
  <c r="BM84" i="1"/>
  <c r="BL84" i="1"/>
  <c r="BK84" i="1"/>
  <c r="BJ84" i="1"/>
  <c r="BI84" i="1"/>
  <c r="BH84" i="1"/>
  <c r="BG84" i="1"/>
  <c r="BF84" i="1"/>
  <c r="BE84" i="1"/>
  <c r="BD84" i="1"/>
  <c r="BC84" i="1"/>
  <c r="BB84" i="1"/>
  <c r="BA84" i="1"/>
  <c r="AZ84" i="1"/>
  <c r="AY84" i="1"/>
  <c r="AX84" i="1"/>
  <c r="AW84" i="1"/>
  <c r="AT84" i="1" s="1"/>
  <c r="K84" i="1" s="1"/>
  <c r="AV84" i="1"/>
  <c r="AU84" i="1"/>
  <c r="AS84" i="1"/>
  <c r="AR84" i="1"/>
  <c r="M84" i="1" s="1"/>
  <c r="AQ84" i="1"/>
  <c r="AO84" i="1"/>
  <c r="AN84" i="1"/>
  <c r="AP84" i="1" s="1"/>
  <c r="AM84" i="1"/>
  <c r="AL84" i="1"/>
  <c r="AK84" i="1"/>
  <c r="AJ84" i="1"/>
  <c r="AI84" i="1"/>
  <c r="CD83" i="1"/>
  <c r="BM83" i="1"/>
  <c r="BL83" i="1"/>
  <c r="BK83" i="1"/>
  <c r="BJ83" i="1"/>
  <c r="BI83" i="1"/>
  <c r="BH83" i="1"/>
  <c r="BG83" i="1"/>
  <c r="BF83" i="1"/>
  <c r="BE83" i="1"/>
  <c r="BD83" i="1"/>
  <c r="BC83" i="1"/>
  <c r="BB83" i="1"/>
  <c r="BA83" i="1"/>
  <c r="AZ83" i="1"/>
  <c r="AY83" i="1"/>
  <c r="AX83" i="1"/>
  <c r="AW83" i="1"/>
  <c r="AT83" i="1" s="1"/>
  <c r="K83" i="1" s="1"/>
  <c r="AV83" i="1"/>
  <c r="AU83" i="1"/>
  <c r="AS83" i="1"/>
  <c r="AR83" i="1"/>
  <c r="M83" i="1" s="1"/>
  <c r="AQ83" i="1"/>
  <c r="AO83" i="1"/>
  <c r="AN83" i="1"/>
  <c r="AP83" i="1" s="1"/>
  <c r="AM83" i="1"/>
  <c r="AL83" i="1"/>
  <c r="AK83" i="1"/>
  <c r="AJ83" i="1"/>
  <c r="AI83" i="1"/>
  <c r="AH83" i="1"/>
  <c r="BM82" i="1"/>
  <c r="BL82" i="1"/>
  <c r="BK82" i="1"/>
  <c r="BJ82" i="1"/>
  <c r="BI82" i="1"/>
  <c r="BH82" i="1"/>
  <c r="BG82" i="1"/>
  <c r="BF82" i="1"/>
  <c r="BE82" i="1"/>
  <c r="BD82" i="1"/>
  <c r="BC82" i="1"/>
  <c r="BB82" i="1"/>
  <c r="BA82" i="1"/>
  <c r="AZ82" i="1"/>
  <c r="AY82" i="1"/>
  <c r="AX82" i="1"/>
  <c r="AW82" i="1"/>
  <c r="AT82" i="1" s="1"/>
  <c r="K82" i="1" s="1"/>
  <c r="AV82" i="1"/>
  <c r="AU82" i="1"/>
  <c r="AS82" i="1"/>
  <c r="AR82" i="1"/>
  <c r="M82" i="1" s="1"/>
  <c r="AQ82" i="1"/>
  <c r="AO82" i="1"/>
  <c r="AN82" i="1"/>
  <c r="AP82" i="1" s="1"/>
  <c r="AM82" i="1"/>
  <c r="AL82" i="1"/>
  <c r="AK82" i="1"/>
  <c r="AJ82" i="1"/>
  <c r="AI82" i="1"/>
  <c r="AH82" i="1"/>
  <c r="BM81" i="1"/>
  <c r="BL81" i="1"/>
  <c r="BK81" i="1"/>
  <c r="BJ81" i="1"/>
  <c r="BI81" i="1"/>
  <c r="BH81" i="1"/>
  <c r="BG81" i="1"/>
  <c r="BF81" i="1"/>
  <c r="BE81" i="1"/>
  <c r="BD81" i="1"/>
  <c r="BC81" i="1"/>
  <c r="BB81" i="1"/>
  <c r="BA81" i="1"/>
  <c r="AZ81" i="1"/>
  <c r="AY81" i="1"/>
  <c r="AX81" i="1"/>
  <c r="AW81" i="1"/>
  <c r="AT81" i="1" s="1"/>
  <c r="K81" i="1" s="1"/>
  <c r="AV81" i="1"/>
  <c r="AU81" i="1"/>
  <c r="AS81" i="1"/>
  <c r="AR81" i="1"/>
  <c r="M81" i="1" s="1"/>
  <c r="AQ81" i="1"/>
  <c r="AO81" i="1"/>
  <c r="AN81" i="1"/>
  <c r="AP81" i="1" s="1"/>
  <c r="AM81" i="1"/>
  <c r="AL81" i="1"/>
  <c r="AK81" i="1"/>
  <c r="AJ81" i="1"/>
  <c r="AI81" i="1"/>
  <c r="Q81" i="1"/>
  <c r="BM80" i="1"/>
  <c r="BL80" i="1"/>
  <c r="BK80" i="1"/>
  <c r="BJ80" i="1"/>
  <c r="BI80" i="1"/>
  <c r="BH80" i="1"/>
  <c r="BG80" i="1"/>
  <c r="BF80" i="1"/>
  <c r="BE80" i="1"/>
  <c r="BD80" i="1"/>
  <c r="BC80" i="1"/>
  <c r="BB80" i="1"/>
  <c r="BA80" i="1"/>
  <c r="AZ80" i="1"/>
  <c r="AY80" i="1"/>
  <c r="AX80" i="1"/>
  <c r="AW80" i="1"/>
  <c r="AT80" i="1" s="1"/>
  <c r="K80" i="1" s="1"/>
  <c r="AV80" i="1"/>
  <c r="AU80" i="1"/>
  <c r="AS80" i="1"/>
  <c r="AR80" i="1"/>
  <c r="M80" i="1" s="1"/>
  <c r="AQ80" i="1"/>
  <c r="AO80" i="1"/>
  <c r="AN80" i="1"/>
  <c r="AP80" i="1" s="1"/>
  <c r="AM80" i="1"/>
  <c r="AL80" i="1"/>
  <c r="AK80" i="1"/>
  <c r="AJ80" i="1"/>
  <c r="AI80" i="1"/>
  <c r="Q80" i="1"/>
  <c r="BM79" i="1"/>
  <c r="BL79" i="1"/>
  <c r="BK79" i="1"/>
  <c r="BJ79" i="1"/>
  <c r="BI79" i="1"/>
  <c r="BH79" i="1"/>
  <c r="BG79" i="1"/>
  <c r="BF79" i="1"/>
  <c r="BE79" i="1"/>
  <c r="BD79" i="1"/>
  <c r="BC79" i="1"/>
  <c r="BB79" i="1"/>
  <c r="BA79" i="1"/>
  <c r="AZ79" i="1"/>
  <c r="AY79" i="1"/>
  <c r="AX79" i="1"/>
  <c r="AW79" i="1"/>
  <c r="AT79" i="1" s="1"/>
  <c r="K79" i="1" s="1"/>
  <c r="AV79" i="1"/>
  <c r="AU79" i="1"/>
  <c r="AS79" i="1"/>
  <c r="AR79" i="1"/>
  <c r="M79" i="1" s="1"/>
  <c r="AQ79" i="1"/>
  <c r="AO79" i="1"/>
  <c r="AN79" i="1"/>
  <c r="AP79" i="1" s="1"/>
  <c r="AM79" i="1"/>
  <c r="AL79" i="1"/>
  <c r="AK79" i="1"/>
  <c r="AJ79" i="1"/>
  <c r="AI79" i="1"/>
  <c r="BM78" i="1"/>
  <c r="BL78" i="1"/>
  <c r="BK78" i="1"/>
  <c r="BJ78" i="1"/>
  <c r="BI78" i="1"/>
  <c r="BH78" i="1"/>
  <c r="BG78" i="1"/>
  <c r="BF78" i="1"/>
  <c r="BE78" i="1"/>
  <c r="BD78" i="1"/>
  <c r="BC78" i="1"/>
  <c r="BB78" i="1"/>
  <c r="BA78" i="1"/>
  <c r="AZ78" i="1"/>
  <c r="AY78" i="1"/>
  <c r="AX78" i="1"/>
  <c r="AW78" i="1"/>
  <c r="AV78" i="1"/>
  <c r="AU78" i="1"/>
  <c r="AS78" i="1"/>
  <c r="AR78" i="1"/>
  <c r="M78" i="1" s="1"/>
  <c r="AQ78" i="1"/>
  <c r="AO78" i="1"/>
  <c r="AN78" i="1"/>
  <c r="AP78" i="1" s="1"/>
  <c r="AM78" i="1"/>
  <c r="AL78" i="1"/>
  <c r="AK78" i="1"/>
  <c r="AJ78" i="1"/>
  <c r="AI78" i="1"/>
  <c r="BM77" i="1"/>
  <c r="BL77" i="1"/>
  <c r="BK77" i="1"/>
  <c r="BJ77" i="1"/>
  <c r="BI77" i="1"/>
  <c r="BH77" i="1"/>
  <c r="BG77" i="1"/>
  <c r="BF77" i="1"/>
  <c r="BE77" i="1"/>
  <c r="BD77" i="1"/>
  <c r="BC77" i="1"/>
  <c r="BB77" i="1"/>
  <c r="BA77" i="1"/>
  <c r="AZ77" i="1"/>
  <c r="AY77" i="1"/>
  <c r="AX77" i="1"/>
  <c r="AW77" i="1"/>
  <c r="AT77" i="1" s="1"/>
  <c r="K77" i="1" s="1"/>
  <c r="AV77" i="1"/>
  <c r="AU77" i="1"/>
  <c r="AS77" i="1"/>
  <c r="AR77" i="1"/>
  <c r="M77" i="1" s="1"/>
  <c r="AQ77" i="1"/>
  <c r="AO77" i="1"/>
  <c r="AN77" i="1"/>
  <c r="AP77" i="1" s="1"/>
  <c r="AM77" i="1"/>
  <c r="AL77" i="1"/>
  <c r="AK77" i="1"/>
  <c r="AJ77" i="1"/>
  <c r="AI77" i="1"/>
  <c r="BM76" i="1"/>
  <c r="BL76" i="1"/>
  <c r="BK76" i="1"/>
  <c r="BJ76" i="1"/>
  <c r="BI76" i="1"/>
  <c r="BH76" i="1"/>
  <c r="BG76" i="1"/>
  <c r="BF76" i="1"/>
  <c r="BE76" i="1"/>
  <c r="BD76" i="1"/>
  <c r="BC76" i="1"/>
  <c r="BB76" i="1"/>
  <c r="BA76" i="1"/>
  <c r="AZ76" i="1"/>
  <c r="AY76" i="1"/>
  <c r="AX76" i="1"/>
  <c r="AW76" i="1"/>
  <c r="AT76" i="1" s="1"/>
  <c r="K76" i="1" s="1"/>
  <c r="AV76" i="1"/>
  <c r="AU76" i="1"/>
  <c r="AS76" i="1"/>
  <c r="AR76" i="1"/>
  <c r="M76" i="1" s="1"/>
  <c r="AQ76" i="1"/>
  <c r="AO76" i="1"/>
  <c r="AN76" i="1"/>
  <c r="AP76" i="1" s="1"/>
  <c r="AM76" i="1"/>
  <c r="AL76" i="1"/>
  <c r="AK76" i="1"/>
  <c r="AJ76" i="1"/>
  <c r="AI76" i="1"/>
  <c r="BM75" i="1"/>
  <c r="BL75" i="1"/>
  <c r="BK75" i="1"/>
  <c r="BJ75" i="1"/>
  <c r="BI75" i="1"/>
  <c r="BH75" i="1"/>
  <c r="BG75" i="1"/>
  <c r="BF75" i="1"/>
  <c r="BE75" i="1"/>
  <c r="BD75" i="1"/>
  <c r="BC75" i="1"/>
  <c r="BB75" i="1"/>
  <c r="BA75" i="1"/>
  <c r="AZ75" i="1"/>
  <c r="AY75" i="1"/>
  <c r="AX75" i="1"/>
  <c r="AW75" i="1"/>
  <c r="AT75" i="1" s="1"/>
  <c r="K75" i="1" s="1"/>
  <c r="AV75" i="1"/>
  <c r="AU75" i="1"/>
  <c r="AS75" i="1"/>
  <c r="AR75" i="1"/>
  <c r="M75" i="1" s="1"/>
  <c r="AQ75" i="1"/>
  <c r="AO75" i="1"/>
  <c r="AN75" i="1"/>
  <c r="AP75" i="1" s="1"/>
  <c r="AM75" i="1"/>
  <c r="AL75" i="1"/>
  <c r="AK75" i="1"/>
  <c r="AJ75" i="1"/>
  <c r="AI75" i="1"/>
  <c r="BM74" i="1"/>
  <c r="BL74" i="1"/>
  <c r="BK74" i="1"/>
  <c r="BJ74" i="1"/>
  <c r="BI74" i="1"/>
  <c r="BH74" i="1"/>
  <c r="BG74" i="1"/>
  <c r="BF74" i="1"/>
  <c r="BE74" i="1"/>
  <c r="BD74" i="1"/>
  <c r="BC74" i="1"/>
  <c r="BB74" i="1"/>
  <c r="BA74" i="1"/>
  <c r="AZ74" i="1"/>
  <c r="AY74" i="1"/>
  <c r="AX74" i="1"/>
  <c r="AW74" i="1"/>
  <c r="AT74" i="1" s="1"/>
  <c r="K74" i="1" s="1"/>
  <c r="AV74" i="1"/>
  <c r="AU74" i="1"/>
  <c r="AS74" i="1"/>
  <c r="AR74" i="1"/>
  <c r="M74" i="1" s="1"/>
  <c r="AQ74" i="1"/>
  <c r="AO74" i="1"/>
  <c r="AN74" i="1"/>
  <c r="AP74" i="1" s="1"/>
  <c r="AM74" i="1"/>
  <c r="AL74" i="1"/>
  <c r="AK74" i="1"/>
  <c r="AJ74" i="1"/>
  <c r="AI74" i="1"/>
  <c r="AH74" i="1"/>
  <c r="Q74" i="1"/>
  <c r="BM73" i="1"/>
  <c r="BL73" i="1"/>
  <c r="BK73" i="1"/>
  <c r="BJ73" i="1"/>
  <c r="BI73" i="1"/>
  <c r="BH73" i="1"/>
  <c r="BG73" i="1"/>
  <c r="BF73" i="1"/>
  <c r="BE73" i="1"/>
  <c r="BD73" i="1"/>
  <c r="BC73" i="1"/>
  <c r="BB73" i="1"/>
  <c r="BA73" i="1"/>
  <c r="AZ73" i="1"/>
  <c r="AY73" i="1"/>
  <c r="AX73" i="1"/>
  <c r="AW73" i="1"/>
  <c r="AT73" i="1" s="1"/>
  <c r="K73" i="1" s="1"/>
  <c r="AV73" i="1"/>
  <c r="AU73" i="1"/>
  <c r="AS73" i="1"/>
  <c r="AR73" i="1"/>
  <c r="M73" i="1" s="1"/>
  <c r="AQ73" i="1"/>
  <c r="AO73" i="1"/>
  <c r="AN73" i="1"/>
  <c r="AP73" i="1" s="1"/>
  <c r="AM73" i="1"/>
  <c r="AL73" i="1"/>
  <c r="AK73" i="1"/>
  <c r="AJ73" i="1"/>
  <c r="AI73" i="1"/>
  <c r="BM72" i="1"/>
  <c r="BL72" i="1"/>
  <c r="BK72" i="1"/>
  <c r="BJ72" i="1"/>
  <c r="BI72" i="1"/>
  <c r="BH72" i="1"/>
  <c r="BG72" i="1"/>
  <c r="BF72" i="1"/>
  <c r="BE72" i="1"/>
  <c r="BD72" i="1"/>
  <c r="BC72" i="1"/>
  <c r="BB72" i="1"/>
  <c r="BA72" i="1"/>
  <c r="AZ72" i="1"/>
  <c r="AY72" i="1"/>
  <c r="AX72" i="1"/>
  <c r="AW72" i="1"/>
  <c r="AT72" i="1" s="1"/>
  <c r="K72" i="1" s="1"/>
  <c r="AV72" i="1"/>
  <c r="AU72" i="1"/>
  <c r="AS72" i="1"/>
  <c r="AR72" i="1"/>
  <c r="M72" i="1" s="1"/>
  <c r="AQ72" i="1"/>
  <c r="AO72" i="1"/>
  <c r="AN72" i="1"/>
  <c r="AP72" i="1" s="1"/>
  <c r="AM72" i="1"/>
  <c r="AL72" i="1"/>
  <c r="AK72" i="1"/>
  <c r="AJ72" i="1"/>
  <c r="AI72" i="1"/>
  <c r="CD71" i="1"/>
  <c r="BM71" i="1"/>
  <c r="BL71" i="1"/>
  <c r="BK71" i="1"/>
  <c r="BJ71" i="1"/>
  <c r="BI71" i="1"/>
  <c r="BH71" i="1"/>
  <c r="BG71" i="1"/>
  <c r="BF71" i="1"/>
  <c r="BE71" i="1"/>
  <c r="BD71" i="1"/>
  <c r="BC71" i="1"/>
  <c r="BB71" i="1"/>
  <c r="BA71" i="1"/>
  <c r="AZ71" i="1"/>
  <c r="AY71" i="1"/>
  <c r="AX71" i="1"/>
  <c r="AW71" i="1"/>
  <c r="AT71" i="1" s="1"/>
  <c r="K71" i="1" s="1"/>
  <c r="AV71" i="1"/>
  <c r="AU71" i="1"/>
  <c r="AS71" i="1"/>
  <c r="AR71" i="1"/>
  <c r="M71" i="1" s="1"/>
  <c r="AQ71" i="1"/>
  <c r="AO71" i="1"/>
  <c r="AN71" i="1"/>
  <c r="AP71" i="1" s="1"/>
  <c r="AM71" i="1"/>
  <c r="AL71" i="1"/>
  <c r="AK71" i="1"/>
  <c r="AJ71" i="1"/>
  <c r="AI71" i="1"/>
  <c r="BM70" i="1"/>
  <c r="BL70" i="1"/>
  <c r="BK70" i="1"/>
  <c r="BJ70" i="1"/>
  <c r="BI70" i="1"/>
  <c r="BH70" i="1"/>
  <c r="BG70" i="1"/>
  <c r="BF70" i="1"/>
  <c r="BE70" i="1"/>
  <c r="BD70" i="1"/>
  <c r="BC70" i="1"/>
  <c r="BB70" i="1"/>
  <c r="BA70" i="1"/>
  <c r="AZ70" i="1"/>
  <c r="AY70" i="1"/>
  <c r="AX70" i="1"/>
  <c r="AW70" i="1"/>
  <c r="AT70" i="1" s="1"/>
  <c r="K70" i="1" s="1"/>
  <c r="AV70" i="1"/>
  <c r="AU70" i="1"/>
  <c r="AS70" i="1"/>
  <c r="AR70" i="1"/>
  <c r="M70" i="1" s="1"/>
  <c r="AQ70" i="1"/>
  <c r="AO70" i="1"/>
  <c r="AN70" i="1"/>
  <c r="AP70" i="1" s="1"/>
  <c r="AM70" i="1"/>
  <c r="AL70" i="1"/>
  <c r="AK70" i="1"/>
  <c r="AJ70" i="1"/>
  <c r="AI70" i="1"/>
  <c r="CD69" i="1"/>
  <c r="BM69" i="1"/>
  <c r="BL69" i="1"/>
  <c r="BK69" i="1"/>
  <c r="BJ69" i="1"/>
  <c r="BI69" i="1"/>
  <c r="BH69" i="1"/>
  <c r="BG69" i="1"/>
  <c r="BF69" i="1"/>
  <c r="BE69" i="1"/>
  <c r="BD69" i="1"/>
  <c r="BC69" i="1"/>
  <c r="BB69" i="1"/>
  <c r="BA69" i="1"/>
  <c r="AZ69" i="1"/>
  <c r="AY69" i="1"/>
  <c r="AX69" i="1"/>
  <c r="AW69" i="1"/>
  <c r="AT69" i="1" s="1"/>
  <c r="K69" i="1" s="1"/>
  <c r="AV69" i="1"/>
  <c r="AU69" i="1"/>
  <c r="AS69" i="1"/>
  <c r="AR69" i="1"/>
  <c r="M69" i="1" s="1"/>
  <c r="AQ69" i="1"/>
  <c r="AO69" i="1"/>
  <c r="AN69" i="1"/>
  <c r="AP69" i="1" s="1"/>
  <c r="AM69" i="1"/>
  <c r="AL69" i="1"/>
  <c r="AK69" i="1"/>
  <c r="AJ69" i="1"/>
  <c r="AI69" i="1"/>
  <c r="BM68" i="1"/>
  <c r="BL68" i="1"/>
  <c r="BK68" i="1"/>
  <c r="BJ68" i="1"/>
  <c r="BI68" i="1"/>
  <c r="BH68" i="1"/>
  <c r="BG68" i="1"/>
  <c r="BF68" i="1"/>
  <c r="BE68" i="1"/>
  <c r="BD68" i="1"/>
  <c r="BC68" i="1"/>
  <c r="BB68" i="1"/>
  <c r="BA68" i="1"/>
  <c r="AZ68" i="1"/>
  <c r="AY68" i="1"/>
  <c r="AX68" i="1"/>
  <c r="AW68" i="1"/>
  <c r="AV68" i="1"/>
  <c r="AU68" i="1"/>
  <c r="AS68" i="1"/>
  <c r="AR68" i="1"/>
  <c r="M68" i="1" s="1"/>
  <c r="AQ68" i="1"/>
  <c r="AO68" i="1"/>
  <c r="AN68" i="1"/>
  <c r="AP68" i="1" s="1"/>
  <c r="AM68" i="1"/>
  <c r="AL68" i="1"/>
  <c r="AK68" i="1"/>
  <c r="AJ68" i="1"/>
  <c r="AI68" i="1"/>
  <c r="AH68" i="1"/>
  <c r="BM67" i="1"/>
  <c r="BL67" i="1"/>
  <c r="BK67" i="1"/>
  <c r="BJ67" i="1"/>
  <c r="BI67" i="1"/>
  <c r="BH67" i="1"/>
  <c r="BG67" i="1"/>
  <c r="BF67" i="1"/>
  <c r="BE67" i="1"/>
  <c r="BD67" i="1"/>
  <c r="BC67" i="1"/>
  <c r="BB67" i="1"/>
  <c r="BA67" i="1"/>
  <c r="AZ67" i="1"/>
  <c r="AY67" i="1"/>
  <c r="AX67" i="1"/>
  <c r="AW67" i="1"/>
  <c r="AV67" i="1"/>
  <c r="AU67" i="1"/>
  <c r="AS67" i="1"/>
  <c r="AR67" i="1"/>
  <c r="M67" i="1" s="1"/>
  <c r="AQ67" i="1"/>
  <c r="AO67" i="1"/>
  <c r="AN67" i="1"/>
  <c r="AP67" i="1" s="1"/>
  <c r="AM67" i="1"/>
  <c r="AL67" i="1"/>
  <c r="AK67" i="1"/>
  <c r="AJ67" i="1"/>
  <c r="AI67" i="1"/>
  <c r="AH67" i="1"/>
  <c r="Q67" i="1"/>
  <c r="BM66" i="1"/>
  <c r="BL66" i="1"/>
  <c r="BK66" i="1"/>
  <c r="BJ66" i="1"/>
  <c r="BI66" i="1"/>
  <c r="BH66" i="1"/>
  <c r="BG66" i="1"/>
  <c r="BF66" i="1"/>
  <c r="BE66" i="1"/>
  <c r="BD66" i="1"/>
  <c r="BC66" i="1"/>
  <c r="BB66" i="1"/>
  <c r="BA66" i="1"/>
  <c r="AZ66" i="1"/>
  <c r="AY66" i="1"/>
  <c r="AX66" i="1"/>
  <c r="AW66" i="1"/>
  <c r="AV66" i="1"/>
  <c r="AU66" i="1"/>
  <c r="AS66" i="1"/>
  <c r="AR66" i="1"/>
  <c r="M66" i="1" s="1"/>
  <c r="AQ66" i="1"/>
  <c r="AO66" i="1"/>
  <c r="AN66" i="1"/>
  <c r="AP66" i="1" s="1"/>
  <c r="AM66" i="1"/>
  <c r="AL66" i="1"/>
  <c r="AK66" i="1"/>
  <c r="AJ66" i="1"/>
  <c r="AI66" i="1"/>
  <c r="BM65" i="1"/>
  <c r="BL65" i="1"/>
  <c r="BK65" i="1"/>
  <c r="BJ65" i="1"/>
  <c r="BI65" i="1"/>
  <c r="BH65" i="1"/>
  <c r="BG65" i="1"/>
  <c r="BF65" i="1"/>
  <c r="BE65" i="1"/>
  <c r="BD65" i="1"/>
  <c r="BC65" i="1"/>
  <c r="BB65" i="1"/>
  <c r="BA65" i="1"/>
  <c r="AZ65" i="1"/>
  <c r="AY65" i="1"/>
  <c r="AX65" i="1"/>
  <c r="AW65" i="1"/>
  <c r="AT65" i="1" s="1"/>
  <c r="K65" i="1" s="1"/>
  <c r="AV65" i="1"/>
  <c r="AU65" i="1"/>
  <c r="AS65" i="1"/>
  <c r="AR65" i="1"/>
  <c r="M65" i="1" s="1"/>
  <c r="AQ65" i="1"/>
  <c r="AO65" i="1"/>
  <c r="AN65" i="1"/>
  <c r="AP65" i="1" s="1"/>
  <c r="AM65" i="1"/>
  <c r="AL65" i="1"/>
  <c r="AK65" i="1"/>
  <c r="AJ65" i="1"/>
  <c r="AI65" i="1"/>
  <c r="BM64" i="1"/>
  <c r="BL64" i="1"/>
  <c r="BK64" i="1"/>
  <c r="BJ64" i="1"/>
  <c r="BI64" i="1"/>
  <c r="BH64" i="1"/>
  <c r="BG64" i="1"/>
  <c r="BF64" i="1"/>
  <c r="BE64" i="1"/>
  <c r="BD64" i="1"/>
  <c r="BC64" i="1"/>
  <c r="BB64" i="1"/>
  <c r="BA64" i="1"/>
  <c r="AZ64" i="1"/>
  <c r="AY64" i="1"/>
  <c r="AX64" i="1"/>
  <c r="AW64" i="1"/>
  <c r="AT64" i="1" s="1"/>
  <c r="K64" i="1" s="1"/>
  <c r="AV64" i="1"/>
  <c r="AU64" i="1"/>
  <c r="AS64" i="1"/>
  <c r="AR64" i="1"/>
  <c r="M64" i="1" s="1"/>
  <c r="AQ64" i="1"/>
  <c r="AO64" i="1"/>
  <c r="AN64" i="1"/>
  <c r="AP64" i="1" s="1"/>
  <c r="AM64" i="1"/>
  <c r="AL64" i="1"/>
  <c r="AK64" i="1"/>
  <c r="AJ64" i="1"/>
  <c r="AI64" i="1"/>
  <c r="BM63" i="1"/>
  <c r="BL63" i="1"/>
  <c r="BK63" i="1"/>
  <c r="BJ63" i="1"/>
  <c r="BI63" i="1"/>
  <c r="BH63" i="1"/>
  <c r="BG63" i="1"/>
  <c r="BF63" i="1"/>
  <c r="BE63" i="1"/>
  <c r="BD63" i="1"/>
  <c r="BC63" i="1"/>
  <c r="BB63" i="1"/>
  <c r="BA63" i="1"/>
  <c r="AZ63" i="1"/>
  <c r="AY63" i="1"/>
  <c r="AX63" i="1"/>
  <c r="AW63" i="1"/>
  <c r="AV63" i="1"/>
  <c r="AU63" i="1"/>
  <c r="AS63" i="1"/>
  <c r="AR63" i="1"/>
  <c r="M63" i="1" s="1"/>
  <c r="AQ63" i="1"/>
  <c r="AO63" i="1"/>
  <c r="AN63" i="1"/>
  <c r="AP63" i="1" s="1"/>
  <c r="AM63" i="1"/>
  <c r="AL63" i="1"/>
  <c r="AK63" i="1"/>
  <c r="AJ63" i="1"/>
  <c r="AI63" i="1"/>
  <c r="CD62" i="1"/>
  <c r="BM62" i="1"/>
  <c r="BL62" i="1"/>
  <c r="BK62" i="1"/>
  <c r="BJ62" i="1"/>
  <c r="BI62" i="1"/>
  <c r="BH62" i="1"/>
  <c r="BG62" i="1"/>
  <c r="BF62" i="1"/>
  <c r="BE62" i="1"/>
  <c r="BD62" i="1"/>
  <c r="BC62" i="1"/>
  <c r="BB62" i="1"/>
  <c r="BA62" i="1"/>
  <c r="AZ62" i="1"/>
  <c r="AY62" i="1"/>
  <c r="AX62" i="1"/>
  <c r="AW62" i="1"/>
  <c r="AV62" i="1"/>
  <c r="AU62" i="1"/>
  <c r="AS62" i="1"/>
  <c r="AR62" i="1"/>
  <c r="M62" i="1" s="1"/>
  <c r="AQ62" i="1"/>
  <c r="AO62" i="1"/>
  <c r="AN62" i="1"/>
  <c r="AP62" i="1" s="1"/>
  <c r="AM62" i="1"/>
  <c r="AL62" i="1"/>
  <c r="AK62" i="1"/>
  <c r="AJ62" i="1"/>
  <c r="AI62" i="1"/>
  <c r="CD61" i="1"/>
  <c r="BM61" i="1"/>
  <c r="BL61" i="1"/>
  <c r="BK61" i="1"/>
  <c r="BJ61" i="1"/>
  <c r="BI61" i="1"/>
  <c r="BH61" i="1"/>
  <c r="BG61" i="1"/>
  <c r="BF61" i="1"/>
  <c r="BE61" i="1"/>
  <c r="BD61" i="1"/>
  <c r="BC61" i="1"/>
  <c r="BB61" i="1"/>
  <c r="BA61" i="1"/>
  <c r="AZ61" i="1"/>
  <c r="AY61" i="1"/>
  <c r="AX61" i="1"/>
  <c r="AW61" i="1"/>
  <c r="AT61" i="1" s="1"/>
  <c r="K61" i="1" s="1"/>
  <c r="AV61" i="1"/>
  <c r="AU61" i="1"/>
  <c r="AS61" i="1"/>
  <c r="AR61" i="1"/>
  <c r="M61" i="1" s="1"/>
  <c r="AQ61" i="1"/>
  <c r="AO61" i="1"/>
  <c r="AN61" i="1"/>
  <c r="AP61" i="1" s="1"/>
  <c r="AM61" i="1"/>
  <c r="AL61" i="1"/>
  <c r="AK61" i="1"/>
  <c r="AJ61" i="1"/>
  <c r="AI61" i="1"/>
  <c r="Q61" i="1"/>
  <c r="CD60" i="1"/>
  <c r="BM60" i="1"/>
  <c r="BL60" i="1"/>
  <c r="BK60" i="1"/>
  <c r="BJ60" i="1"/>
  <c r="BI60" i="1"/>
  <c r="BH60" i="1"/>
  <c r="BG60" i="1"/>
  <c r="BF60" i="1"/>
  <c r="BE60" i="1"/>
  <c r="BD60" i="1"/>
  <c r="BC60" i="1"/>
  <c r="BB60" i="1"/>
  <c r="BA60" i="1"/>
  <c r="AZ60" i="1"/>
  <c r="AY60" i="1"/>
  <c r="AX60" i="1"/>
  <c r="AW60" i="1"/>
  <c r="AT60" i="1" s="1"/>
  <c r="K60" i="1" s="1"/>
  <c r="AV60" i="1"/>
  <c r="AU60" i="1"/>
  <c r="AS60" i="1"/>
  <c r="AR60" i="1"/>
  <c r="M60" i="1" s="1"/>
  <c r="AQ60" i="1"/>
  <c r="AO60" i="1"/>
  <c r="AN60" i="1"/>
  <c r="AP60" i="1" s="1"/>
  <c r="AM60" i="1"/>
  <c r="AL60" i="1"/>
  <c r="AK60" i="1"/>
  <c r="AJ60" i="1"/>
  <c r="AI60" i="1"/>
  <c r="AH60" i="1"/>
  <c r="CD59" i="1"/>
  <c r="BM59" i="1"/>
  <c r="BL59" i="1"/>
  <c r="BK59" i="1"/>
  <c r="BJ59" i="1"/>
  <c r="BI59" i="1"/>
  <c r="BH59" i="1"/>
  <c r="BG59" i="1"/>
  <c r="BF59" i="1"/>
  <c r="BE59" i="1"/>
  <c r="BD59" i="1"/>
  <c r="BC59" i="1"/>
  <c r="BB59" i="1"/>
  <c r="BA59" i="1"/>
  <c r="AZ59" i="1"/>
  <c r="AY59" i="1"/>
  <c r="AX59" i="1"/>
  <c r="AW59" i="1"/>
  <c r="AT59" i="1" s="1"/>
  <c r="K59" i="1" s="1"/>
  <c r="AV59" i="1"/>
  <c r="AU59" i="1"/>
  <c r="AS59" i="1"/>
  <c r="AR59" i="1"/>
  <c r="M59" i="1" s="1"/>
  <c r="AQ59" i="1"/>
  <c r="AO59" i="1"/>
  <c r="AN59" i="1"/>
  <c r="AP59" i="1" s="1"/>
  <c r="AM59" i="1"/>
  <c r="AL59" i="1"/>
  <c r="AK59" i="1"/>
  <c r="AJ59" i="1"/>
  <c r="AI59" i="1"/>
  <c r="CD58" i="1"/>
  <c r="BM58" i="1"/>
  <c r="BL58" i="1"/>
  <c r="BK58" i="1"/>
  <c r="BJ58" i="1"/>
  <c r="BI58" i="1"/>
  <c r="BH58" i="1"/>
  <c r="BG58" i="1"/>
  <c r="BF58" i="1"/>
  <c r="BE58" i="1"/>
  <c r="BD58" i="1"/>
  <c r="BC58" i="1"/>
  <c r="BB58" i="1"/>
  <c r="BA58" i="1"/>
  <c r="AZ58" i="1"/>
  <c r="AY58" i="1"/>
  <c r="AX58" i="1"/>
  <c r="AW58" i="1"/>
  <c r="AT58" i="1" s="1"/>
  <c r="K58" i="1" s="1"/>
  <c r="AV58" i="1"/>
  <c r="AU58" i="1"/>
  <c r="AS58" i="1"/>
  <c r="AR58" i="1"/>
  <c r="M58" i="1" s="1"/>
  <c r="AQ58" i="1"/>
  <c r="AO58" i="1"/>
  <c r="AN58" i="1"/>
  <c r="AP58" i="1" s="1"/>
  <c r="AM58" i="1"/>
  <c r="AL58" i="1"/>
  <c r="AK58" i="1"/>
  <c r="AJ58" i="1"/>
  <c r="AI58" i="1"/>
  <c r="CD57" i="1"/>
  <c r="BM57" i="1"/>
  <c r="BL57" i="1"/>
  <c r="BK57" i="1"/>
  <c r="BJ57" i="1"/>
  <c r="BI57" i="1"/>
  <c r="BH57" i="1"/>
  <c r="BG57" i="1"/>
  <c r="BF57" i="1"/>
  <c r="BE57" i="1"/>
  <c r="BD57" i="1"/>
  <c r="BC57" i="1"/>
  <c r="BB57" i="1"/>
  <c r="BA57" i="1"/>
  <c r="AZ57" i="1"/>
  <c r="AY57" i="1"/>
  <c r="AX57" i="1"/>
  <c r="AW57" i="1"/>
  <c r="AT57" i="1" s="1"/>
  <c r="K57" i="1" s="1"/>
  <c r="AV57" i="1"/>
  <c r="AU57" i="1"/>
  <c r="AS57" i="1"/>
  <c r="AR57" i="1"/>
  <c r="M57" i="1" s="1"/>
  <c r="AQ57" i="1"/>
  <c r="AO57" i="1"/>
  <c r="AN57" i="1"/>
  <c r="AP57" i="1" s="1"/>
  <c r="AM57" i="1"/>
  <c r="AL57" i="1"/>
  <c r="AK57" i="1"/>
  <c r="AJ57" i="1"/>
  <c r="AI57" i="1"/>
  <c r="CD56" i="1"/>
  <c r="BM56" i="1"/>
  <c r="BL56" i="1"/>
  <c r="BK56" i="1"/>
  <c r="BJ56" i="1"/>
  <c r="BI56" i="1"/>
  <c r="BH56" i="1"/>
  <c r="BG56" i="1"/>
  <c r="BF56" i="1"/>
  <c r="BE56" i="1"/>
  <c r="BD56" i="1"/>
  <c r="BC56" i="1"/>
  <c r="BB56" i="1"/>
  <c r="BA56" i="1"/>
  <c r="AZ56" i="1"/>
  <c r="AY56" i="1"/>
  <c r="AX56" i="1"/>
  <c r="AW56" i="1"/>
  <c r="AT56" i="1" s="1"/>
  <c r="K56" i="1" s="1"/>
  <c r="AV56" i="1"/>
  <c r="AU56" i="1"/>
  <c r="AS56" i="1"/>
  <c r="AR56" i="1"/>
  <c r="M56" i="1" s="1"/>
  <c r="AQ56" i="1"/>
  <c r="AO56" i="1"/>
  <c r="AN56" i="1"/>
  <c r="AP56" i="1" s="1"/>
  <c r="AM56" i="1"/>
  <c r="AL56" i="1"/>
  <c r="AK56" i="1"/>
  <c r="AJ56" i="1"/>
  <c r="AI56" i="1"/>
  <c r="AH56" i="1"/>
  <c r="CD55" i="1"/>
  <c r="BM55" i="1"/>
  <c r="BL55" i="1"/>
  <c r="BK55" i="1"/>
  <c r="BJ55" i="1"/>
  <c r="BI55" i="1"/>
  <c r="BH55" i="1"/>
  <c r="BG55" i="1"/>
  <c r="BF55" i="1"/>
  <c r="BE55" i="1"/>
  <c r="BD55" i="1"/>
  <c r="BC55" i="1"/>
  <c r="BB55" i="1"/>
  <c r="BA55" i="1"/>
  <c r="AZ55" i="1"/>
  <c r="AY55" i="1"/>
  <c r="AX55" i="1"/>
  <c r="AW55" i="1"/>
  <c r="AT55" i="1" s="1"/>
  <c r="K55" i="1" s="1"/>
  <c r="AV55" i="1"/>
  <c r="AU55" i="1"/>
  <c r="AS55" i="1"/>
  <c r="AR55" i="1"/>
  <c r="M55" i="1" s="1"/>
  <c r="AQ55" i="1"/>
  <c r="AO55" i="1"/>
  <c r="AN55" i="1"/>
  <c r="AP55" i="1" s="1"/>
  <c r="AM55" i="1"/>
  <c r="AL55" i="1"/>
  <c r="AK55" i="1"/>
  <c r="AJ55" i="1"/>
  <c r="AI55" i="1"/>
  <c r="CD54" i="1"/>
  <c r="BM54" i="1"/>
  <c r="BL54" i="1"/>
  <c r="BK54" i="1"/>
  <c r="BJ54" i="1"/>
  <c r="BI54" i="1"/>
  <c r="BH54" i="1"/>
  <c r="BG54" i="1"/>
  <c r="BF54" i="1"/>
  <c r="BE54" i="1"/>
  <c r="BD54" i="1"/>
  <c r="BC54" i="1"/>
  <c r="BB54" i="1"/>
  <c r="BA54" i="1"/>
  <c r="AZ54" i="1"/>
  <c r="AY54" i="1"/>
  <c r="AX54" i="1"/>
  <c r="AW54" i="1"/>
  <c r="AT54" i="1" s="1"/>
  <c r="K54" i="1" s="1"/>
  <c r="AV54" i="1"/>
  <c r="AU54" i="1"/>
  <c r="AS54" i="1"/>
  <c r="AR54" i="1"/>
  <c r="M54" i="1" s="1"/>
  <c r="AQ54" i="1"/>
  <c r="AO54" i="1"/>
  <c r="AN54" i="1"/>
  <c r="AP54" i="1" s="1"/>
  <c r="AM54" i="1"/>
  <c r="AL54" i="1"/>
  <c r="AK54" i="1"/>
  <c r="AJ54" i="1"/>
  <c r="AI54" i="1"/>
  <c r="CD53" i="1"/>
  <c r="BM53" i="1"/>
  <c r="BL53" i="1"/>
  <c r="BK53" i="1"/>
  <c r="BJ53" i="1"/>
  <c r="BI53" i="1"/>
  <c r="BH53" i="1"/>
  <c r="BG53" i="1"/>
  <c r="BF53" i="1"/>
  <c r="BE53" i="1"/>
  <c r="BD53" i="1"/>
  <c r="BC53" i="1"/>
  <c r="BB53" i="1"/>
  <c r="BA53" i="1"/>
  <c r="AZ53" i="1"/>
  <c r="AY53" i="1"/>
  <c r="AX53" i="1"/>
  <c r="AW53" i="1"/>
  <c r="AT53" i="1" s="1"/>
  <c r="K53" i="1" s="1"/>
  <c r="AV53" i="1"/>
  <c r="AU53" i="1"/>
  <c r="AS53" i="1"/>
  <c r="AR53" i="1"/>
  <c r="M53" i="1" s="1"/>
  <c r="AQ53" i="1"/>
  <c r="AO53" i="1"/>
  <c r="AN53" i="1"/>
  <c r="AP53" i="1" s="1"/>
  <c r="AM53" i="1"/>
  <c r="AL53" i="1"/>
  <c r="AK53" i="1"/>
  <c r="AJ53" i="1"/>
  <c r="AI53" i="1"/>
  <c r="AH53" i="1"/>
  <c r="CD52" i="1"/>
  <c r="BM52" i="1"/>
  <c r="BL52" i="1"/>
  <c r="BK52" i="1"/>
  <c r="BJ52" i="1"/>
  <c r="BI52" i="1"/>
  <c r="BH52" i="1"/>
  <c r="BG52" i="1"/>
  <c r="BF52" i="1"/>
  <c r="BE52" i="1"/>
  <c r="BD52" i="1"/>
  <c r="BC52" i="1"/>
  <c r="BB52" i="1"/>
  <c r="BA52" i="1"/>
  <c r="AZ52" i="1"/>
  <c r="AY52" i="1"/>
  <c r="AX52" i="1"/>
  <c r="AW52" i="1"/>
  <c r="AT52" i="1" s="1"/>
  <c r="K52" i="1" s="1"/>
  <c r="AV52" i="1"/>
  <c r="AU52" i="1"/>
  <c r="AS52" i="1"/>
  <c r="AR52" i="1"/>
  <c r="M52" i="1" s="1"/>
  <c r="AQ52" i="1"/>
  <c r="AO52" i="1"/>
  <c r="AN52" i="1"/>
  <c r="AP52" i="1" s="1"/>
  <c r="AM52" i="1"/>
  <c r="AL52" i="1"/>
  <c r="AK52" i="1"/>
  <c r="AJ52" i="1"/>
  <c r="AI52" i="1"/>
  <c r="Q52" i="1"/>
  <c r="CD51" i="1"/>
  <c r="BM51" i="1"/>
  <c r="BL51" i="1"/>
  <c r="BK51" i="1"/>
  <c r="BJ51" i="1"/>
  <c r="BI51" i="1"/>
  <c r="BH51" i="1"/>
  <c r="BG51" i="1"/>
  <c r="BF51" i="1"/>
  <c r="BE51" i="1"/>
  <c r="BD51" i="1"/>
  <c r="BC51" i="1"/>
  <c r="BB51" i="1"/>
  <c r="BA51" i="1"/>
  <c r="AZ51" i="1"/>
  <c r="AY51" i="1"/>
  <c r="AX51" i="1"/>
  <c r="AW51" i="1"/>
  <c r="AT51" i="1" s="1"/>
  <c r="K51" i="1" s="1"/>
  <c r="AV51" i="1"/>
  <c r="AU51" i="1"/>
  <c r="AS51" i="1"/>
  <c r="AR51" i="1"/>
  <c r="M51" i="1" s="1"/>
  <c r="AQ51" i="1"/>
  <c r="AO51" i="1"/>
  <c r="AN51" i="1"/>
  <c r="AP51" i="1" s="1"/>
  <c r="AM51" i="1"/>
  <c r="AL51" i="1"/>
  <c r="AK51" i="1"/>
  <c r="AJ51" i="1"/>
  <c r="AI51" i="1"/>
  <c r="BM50" i="1"/>
  <c r="BL50" i="1"/>
  <c r="BK50" i="1"/>
  <c r="BJ50" i="1"/>
  <c r="BI50" i="1"/>
  <c r="BH50" i="1"/>
  <c r="BG50" i="1"/>
  <c r="BF50" i="1"/>
  <c r="BE50" i="1"/>
  <c r="BD50" i="1"/>
  <c r="BC50" i="1"/>
  <c r="BB50" i="1"/>
  <c r="BA50" i="1"/>
  <c r="AZ50" i="1"/>
  <c r="AY50" i="1"/>
  <c r="AX50" i="1"/>
  <c r="AW50" i="1"/>
  <c r="AT50" i="1" s="1"/>
  <c r="K50" i="1" s="1"/>
  <c r="AV50" i="1"/>
  <c r="AU50" i="1"/>
  <c r="AS50" i="1"/>
  <c r="AR50" i="1"/>
  <c r="M50" i="1" s="1"/>
  <c r="AQ50" i="1"/>
  <c r="AO50" i="1"/>
  <c r="AN50" i="1"/>
  <c r="AP50" i="1" s="1"/>
  <c r="AM50" i="1"/>
  <c r="AL50" i="1"/>
  <c r="AK50" i="1"/>
  <c r="AJ50" i="1"/>
  <c r="AI50" i="1"/>
  <c r="Q50" i="1"/>
  <c r="CD49" i="1"/>
  <c r="BM49" i="1"/>
  <c r="BL49" i="1"/>
  <c r="BK49" i="1"/>
  <c r="BJ49" i="1"/>
  <c r="BI49" i="1"/>
  <c r="BH49" i="1"/>
  <c r="BG49" i="1"/>
  <c r="BF49" i="1"/>
  <c r="BE49" i="1"/>
  <c r="BD49" i="1"/>
  <c r="BC49" i="1"/>
  <c r="BB49" i="1"/>
  <c r="BA49" i="1"/>
  <c r="AZ49" i="1"/>
  <c r="AY49" i="1"/>
  <c r="AX49" i="1"/>
  <c r="AW49" i="1"/>
  <c r="AT49" i="1" s="1"/>
  <c r="K49" i="1" s="1"/>
  <c r="AV49" i="1"/>
  <c r="AU49" i="1"/>
  <c r="AS49" i="1"/>
  <c r="AR49" i="1"/>
  <c r="M49" i="1" s="1"/>
  <c r="AQ49" i="1"/>
  <c r="AO49" i="1"/>
  <c r="AN49" i="1"/>
  <c r="AP49" i="1" s="1"/>
  <c r="AM49" i="1"/>
  <c r="AL49" i="1"/>
  <c r="AK49" i="1"/>
  <c r="AJ49" i="1"/>
  <c r="AI49" i="1"/>
  <c r="AH49" i="1"/>
  <c r="CD48" i="1"/>
  <c r="BM48" i="1"/>
  <c r="BL48" i="1"/>
  <c r="BK48" i="1"/>
  <c r="BJ48" i="1"/>
  <c r="BI48" i="1"/>
  <c r="BH48" i="1"/>
  <c r="BG48" i="1"/>
  <c r="BF48" i="1"/>
  <c r="BE48" i="1"/>
  <c r="BD48" i="1"/>
  <c r="BC48" i="1"/>
  <c r="BB48" i="1"/>
  <c r="BA48" i="1"/>
  <c r="AZ48" i="1"/>
  <c r="AY48" i="1"/>
  <c r="AX48" i="1"/>
  <c r="AW48" i="1"/>
  <c r="AT48" i="1" s="1"/>
  <c r="K48" i="1" s="1"/>
  <c r="AV48" i="1"/>
  <c r="AU48" i="1"/>
  <c r="AS48" i="1"/>
  <c r="AR48" i="1"/>
  <c r="M48" i="1" s="1"/>
  <c r="AQ48" i="1"/>
  <c r="AO48" i="1"/>
  <c r="AN48" i="1"/>
  <c r="AP48" i="1" s="1"/>
  <c r="AM48" i="1"/>
  <c r="AL48" i="1"/>
  <c r="AK48" i="1"/>
  <c r="AJ48" i="1"/>
  <c r="AI48" i="1"/>
  <c r="CD47" i="1"/>
  <c r="BM47" i="1"/>
  <c r="BL47" i="1"/>
  <c r="BK47" i="1"/>
  <c r="BJ47" i="1"/>
  <c r="BI47" i="1"/>
  <c r="BH47" i="1"/>
  <c r="BG47" i="1"/>
  <c r="BF47" i="1"/>
  <c r="BE47" i="1"/>
  <c r="BD47" i="1"/>
  <c r="BC47" i="1"/>
  <c r="BB47" i="1"/>
  <c r="BA47" i="1"/>
  <c r="AZ47" i="1"/>
  <c r="AY47" i="1"/>
  <c r="AX47" i="1"/>
  <c r="AW47" i="1"/>
  <c r="AT47" i="1" s="1"/>
  <c r="K47" i="1" s="1"/>
  <c r="AV47" i="1"/>
  <c r="AU47" i="1"/>
  <c r="AS47" i="1"/>
  <c r="AR47" i="1"/>
  <c r="M47" i="1" s="1"/>
  <c r="AQ47" i="1"/>
  <c r="AO47" i="1"/>
  <c r="AN47" i="1"/>
  <c r="AP47" i="1" s="1"/>
  <c r="AM47" i="1"/>
  <c r="AL47" i="1"/>
  <c r="AK47" i="1"/>
  <c r="AJ47" i="1"/>
  <c r="AI47" i="1"/>
  <c r="CD46" i="1"/>
  <c r="BM46" i="1"/>
  <c r="BL46" i="1"/>
  <c r="BK46" i="1"/>
  <c r="BJ46" i="1"/>
  <c r="BI46" i="1"/>
  <c r="BH46" i="1"/>
  <c r="BG46" i="1"/>
  <c r="BF46" i="1"/>
  <c r="BE46" i="1"/>
  <c r="BD46" i="1"/>
  <c r="BC46" i="1"/>
  <c r="BB46" i="1"/>
  <c r="BA46" i="1"/>
  <c r="AZ46" i="1"/>
  <c r="AY46" i="1"/>
  <c r="AX46" i="1"/>
  <c r="AW46" i="1"/>
  <c r="AT46" i="1" s="1"/>
  <c r="K46" i="1" s="1"/>
  <c r="AV46" i="1"/>
  <c r="AU46" i="1"/>
  <c r="AS46" i="1"/>
  <c r="AR46" i="1"/>
  <c r="M46" i="1" s="1"/>
  <c r="AQ46" i="1"/>
  <c r="AO46" i="1"/>
  <c r="AN46" i="1"/>
  <c r="AP46" i="1" s="1"/>
  <c r="AM46" i="1"/>
  <c r="AL46" i="1"/>
  <c r="AK46" i="1"/>
  <c r="AJ46" i="1"/>
  <c r="AI46" i="1"/>
  <c r="AH46" i="1"/>
  <c r="CD45" i="1"/>
  <c r="BM45" i="1"/>
  <c r="BL45" i="1"/>
  <c r="BK45" i="1"/>
  <c r="BJ45" i="1"/>
  <c r="BI45" i="1"/>
  <c r="BH45" i="1"/>
  <c r="BG45" i="1"/>
  <c r="BF45" i="1"/>
  <c r="BE45" i="1"/>
  <c r="BD45" i="1"/>
  <c r="BC45" i="1"/>
  <c r="BB45" i="1"/>
  <c r="BA45" i="1"/>
  <c r="AZ45" i="1"/>
  <c r="AY45" i="1"/>
  <c r="AX45" i="1"/>
  <c r="AW45" i="1"/>
  <c r="AT45" i="1" s="1"/>
  <c r="K45" i="1" s="1"/>
  <c r="AV45" i="1"/>
  <c r="AU45" i="1"/>
  <c r="AS45" i="1"/>
  <c r="AR45" i="1"/>
  <c r="M45" i="1" s="1"/>
  <c r="AQ45" i="1"/>
  <c r="AO45" i="1"/>
  <c r="AN45" i="1"/>
  <c r="AP45" i="1" s="1"/>
  <c r="AM45" i="1"/>
  <c r="AL45" i="1"/>
  <c r="AK45" i="1"/>
  <c r="AJ45" i="1"/>
  <c r="AI45" i="1"/>
  <c r="AH45" i="1"/>
  <c r="CD44" i="1"/>
  <c r="BM44" i="1"/>
  <c r="BL44" i="1"/>
  <c r="BK44" i="1"/>
  <c r="BJ44" i="1"/>
  <c r="BI44" i="1"/>
  <c r="BH44" i="1"/>
  <c r="BG44" i="1"/>
  <c r="BF44" i="1"/>
  <c r="BE44" i="1"/>
  <c r="BD44" i="1"/>
  <c r="BC44" i="1"/>
  <c r="BB44" i="1"/>
  <c r="BA44" i="1"/>
  <c r="AZ44" i="1"/>
  <c r="AY44" i="1"/>
  <c r="AX44" i="1"/>
  <c r="AW44" i="1"/>
  <c r="AT44" i="1" s="1"/>
  <c r="K44" i="1" s="1"/>
  <c r="AV44" i="1"/>
  <c r="AU44" i="1"/>
  <c r="AS44" i="1"/>
  <c r="AR44" i="1"/>
  <c r="M44" i="1" s="1"/>
  <c r="AQ44" i="1"/>
  <c r="AO44" i="1"/>
  <c r="AN44" i="1"/>
  <c r="AP44" i="1" s="1"/>
  <c r="AM44" i="1"/>
  <c r="AL44" i="1"/>
  <c r="AK44" i="1"/>
  <c r="AJ44" i="1"/>
  <c r="AI44" i="1"/>
  <c r="AH44" i="1"/>
  <c r="CD43" i="1"/>
  <c r="BM43" i="1"/>
  <c r="BL43" i="1"/>
  <c r="BK43" i="1"/>
  <c r="BJ43" i="1"/>
  <c r="BI43" i="1"/>
  <c r="BH43" i="1"/>
  <c r="BG43" i="1"/>
  <c r="BF43" i="1"/>
  <c r="BE43" i="1"/>
  <c r="BD43" i="1"/>
  <c r="BC43" i="1"/>
  <c r="BB43" i="1"/>
  <c r="BA43" i="1"/>
  <c r="AZ43" i="1"/>
  <c r="AY43" i="1"/>
  <c r="AX43" i="1"/>
  <c r="AW43" i="1"/>
  <c r="AT43" i="1" s="1"/>
  <c r="K43" i="1" s="1"/>
  <c r="AV43" i="1"/>
  <c r="AU43" i="1"/>
  <c r="AS43" i="1"/>
  <c r="AR43" i="1"/>
  <c r="M43" i="1" s="1"/>
  <c r="AQ43" i="1"/>
  <c r="AO43" i="1"/>
  <c r="AN43" i="1"/>
  <c r="AP43" i="1" s="1"/>
  <c r="AM43" i="1"/>
  <c r="AL43" i="1"/>
  <c r="AK43" i="1"/>
  <c r="AJ43" i="1"/>
  <c r="AI43" i="1"/>
  <c r="AH43" i="1"/>
  <c r="CD42" i="1"/>
  <c r="BM42" i="1"/>
  <c r="BL42" i="1"/>
  <c r="BK42" i="1"/>
  <c r="BJ42" i="1"/>
  <c r="BI42" i="1"/>
  <c r="BH42" i="1"/>
  <c r="BG42" i="1"/>
  <c r="BF42" i="1"/>
  <c r="BE42" i="1"/>
  <c r="BD42" i="1"/>
  <c r="BC42" i="1"/>
  <c r="BB42" i="1"/>
  <c r="BA42" i="1"/>
  <c r="AZ42" i="1"/>
  <c r="AY42" i="1"/>
  <c r="AX42" i="1"/>
  <c r="AW42" i="1"/>
  <c r="AT42" i="1" s="1"/>
  <c r="K42" i="1" s="1"/>
  <c r="AV42" i="1"/>
  <c r="AU42" i="1"/>
  <c r="AS42" i="1"/>
  <c r="AR42" i="1"/>
  <c r="M42" i="1" s="1"/>
  <c r="AQ42" i="1"/>
  <c r="AO42" i="1"/>
  <c r="AN42" i="1"/>
  <c r="AP42" i="1" s="1"/>
  <c r="AM42" i="1"/>
  <c r="AL42" i="1"/>
  <c r="AK42" i="1"/>
  <c r="AJ42" i="1"/>
  <c r="AI42" i="1"/>
  <c r="CD41" i="1"/>
  <c r="BM41" i="1"/>
  <c r="BL41" i="1"/>
  <c r="BK41" i="1"/>
  <c r="BJ41" i="1"/>
  <c r="BI41" i="1"/>
  <c r="BH41" i="1"/>
  <c r="BG41" i="1"/>
  <c r="BF41" i="1"/>
  <c r="BE41" i="1"/>
  <c r="BD41" i="1"/>
  <c r="BC41" i="1"/>
  <c r="BB41" i="1"/>
  <c r="BA41" i="1"/>
  <c r="AZ41" i="1"/>
  <c r="AY41" i="1"/>
  <c r="AX41" i="1"/>
  <c r="AW41" i="1"/>
  <c r="AT41" i="1" s="1"/>
  <c r="K41" i="1" s="1"/>
  <c r="AV41" i="1"/>
  <c r="AU41" i="1"/>
  <c r="AS41" i="1"/>
  <c r="AR41" i="1"/>
  <c r="M41" i="1" s="1"/>
  <c r="AQ41" i="1"/>
  <c r="AO41" i="1"/>
  <c r="AN41" i="1"/>
  <c r="AP41" i="1" s="1"/>
  <c r="AM41" i="1"/>
  <c r="AL41" i="1"/>
  <c r="AK41" i="1"/>
  <c r="AJ41" i="1"/>
  <c r="AI41" i="1"/>
  <c r="AH41" i="1"/>
  <c r="CD40" i="1"/>
  <c r="BM40" i="1"/>
  <c r="BL40" i="1"/>
  <c r="BK40" i="1"/>
  <c r="BJ40" i="1"/>
  <c r="BI40" i="1"/>
  <c r="BH40" i="1"/>
  <c r="BG40" i="1"/>
  <c r="BF40" i="1"/>
  <c r="BE40" i="1"/>
  <c r="BD40" i="1"/>
  <c r="BC40" i="1"/>
  <c r="BB40" i="1"/>
  <c r="BA40" i="1"/>
  <c r="AZ40" i="1"/>
  <c r="AY40" i="1"/>
  <c r="AX40" i="1"/>
  <c r="AW40" i="1"/>
  <c r="AT40" i="1" s="1"/>
  <c r="K40" i="1" s="1"/>
  <c r="AV40" i="1"/>
  <c r="AU40" i="1"/>
  <c r="AS40" i="1"/>
  <c r="AR40" i="1"/>
  <c r="M40" i="1" s="1"/>
  <c r="AQ40" i="1"/>
  <c r="AO40" i="1"/>
  <c r="AN40" i="1"/>
  <c r="AP40" i="1" s="1"/>
  <c r="AM40" i="1"/>
  <c r="AL40" i="1"/>
  <c r="AK40" i="1"/>
  <c r="AJ40" i="1"/>
  <c r="AI40" i="1"/>
  <c r="AH40" i="1"/>
  <c r="CD39" i="1"/>
  <c r="BM39" i="1"/>
  <c r="BL39" i="1"/>
  <c r="BK39" i="1"/>
  <c r="BJ39" i="1"/>
  <c r="BI39" i="1"/>
  <c r="BH39" i="1"/>
  <c r="BG39" i="1"/>
  <c r="BF39" i="1"/>
  <c r="BE39" i="1"/>
  <c r="BD39" i="1"/>
  <c r="BC39" i="1"/>
  <c r="BB39" i="1"/>
  <c r="BA39" i="1"/>
  <c r="AZ39" i="1"/>
  <c r="AY39" i="1"/>
  <c r="AX39" i="1"/>
  <c r="AW39" i="1"/>
  <c r="AT39" i="1" s="1"/>
  <c r="K39" i="1" s="1"/>
  <c r="AV39" i="1"/>
  <c r="AU39" i="1"/>
  <c r="AS39" i="1"/>
  <c r="AR39" i="1"/>
  <c r="M39" i="1" s="1"/>
  <c r="AQ39" i="1"/>
  <c r="AO39" i="1"/>
  <c r="AN39" i="1"/>
  <c r="AP39" i="1" s="1"/>
  <c r="AM39" i="1"/>
  <c r="AL39" i="1"/>
  <c r="AK39" i="1"/>
  <c r="AJ39" i="1"/>
  <c r="AI39" i="1"/>
  <c r="CD38" i="1"/>
  <c r="BM38" i="1"/>
  <c r="BL38" i="1"/>
  <c r="BK38" i="1"/>
  <c r="BJ38" i="1"/>
  <c r="BI38" i="1"/>
  <c r="BH38" i="1"/>
  <c r="BG38" i="1"/>
  <c r="BF38" i="1"/>
  <c r="BE38" i="1"/>
  <c r="BD38" i="1"/>
  <c r="BC38" i="1"/>
  <c r="BB38" i="1"/>
  <c r="BA38" i="1"/>
  <c r="AZ38" i="1"/>
  <c r="AY38" i="1"/>
  <c r="AX38" i="1"/>
  <c r="AW38" i="1"/>
  <c r="AT38" i="1" s="1"/>
  <c r="K38" i="1" s="1"/>
  <c r="AV38" i="1"/>
  <c r="AU38" i="1"/>
  <c r="AS38" i="1"/>
  <c r="AR38" i="1"/>
  <c r="M38" i="1" s="1"/>
  <c r="AQ38" i="1"/>
  <c r="AO38" i="1"/>
  <c r="AN38" i="1"/>
  <c r="AP38" i="1" s="1"/>
  <c r="AM38" i="1"/>
  <c r="AL38" i="1"/>
  <c r="AK38" i="1"/>
  <c r="AJ38" i="1"/>
  <c r="AI38" i="1"/>
  <c r="BM37" i="1"/>
  <c r="BL37" i="1"/>
  <c r="BK37" i="1"/>
  <c r="BJ37" i="1"/>
  <c r="BI37" i="1"/>
  <c r="BH37" i="1"/>
  <c r="BG37" i="1"/>
  <c r="BF37" i="1"/>
  <c r="BE37" i="1"/>
  <c r="BD37" i="1"/>
  <c r="BC37" i="1"/>
  <c r="BB37" i="1"/>
  <c r="BA37" i="1"/>
  <c r="AZ37" i="1"/>
  <c r="AY37" i="1"/>
  <c r="AX37" i="1"/>
  <c r="AW37" i="1"/>
  <c r="AT37" i="1" s="1"/>
  <c r="K37" i="1" s="1"/>
  <c r="AV37" i="1"/>
  <c r="AU37" i="1"/>
  <c r="AS37" i="1"/>
  <c r="AR37" i="1"/>
  <c r="M37" i="1" s="1"/>
  <c r="AQ37" i="1"/>
  <c r="AO37" i="1"/>
  <c r="AN37" i="1"/>
  <c r="AP37" i="1" s="1"/>
  <c r="AM37" i="1"/>
  <c r="AL37" i="1"/>
  <c r="AK37" i="1"/>
  <c r="AJ37" i="1"/>
  <c r="AI37" i="1"/>
  <c r="AH37" i="1"/>
  <c r="Q37" i="1"/>
  <c r="CD36" i="1"/>
  <c r="BM36" i="1"/>
  <c r="BL36" i="1"/>
  <c r="BK36" i="1"/>
  <c r="BJ36" i="1"/>
  <c r="BI36" i="1"/>
  <c r="BH36" i="1"/>
  <c r="BG36" i="1"/>
  <c r="BF36" i="1"/>
  <c r="BE36" i="1"/>
  <c r="BD36" i="1"/>
  <c r="BC36" i="1"/>
  <c r="BB36" i="1"/>
  <c r="BA36" i="1"/>
  <c r="AZ36" i="1"/>
  <c r="AY36" i="1"/>
  <c r="AX36" i="1"/>
  <c r="AW36" i="1"/>
  <c r="AT36" i="1" s="1"/>
  <c r="K36" i="1" s="1"/>
  <c r="AV36" i="1"/>
  <c r="AU36" i="1"/>
  <c r="AS36" i="1"/>
  <c r="AR36" i="1"/>
  <c r="M36" i="1" s="1"/>
  <c r="AQ36" i="1"/>
  <c r="AO36" i="1"/>
  <c r="AN36" i="1"/>
  <c r="AP36" i="1" s="1"/>
  <c r="AM36" i="1"/>
  <c r="AL36" i="1"/>
  <c r="AK36" i="1"/>
  <c r="AJ36" i="1"/>
  <c r="AI36" i="1"/>
  <c r="CD35" i="1"/>
  <c r="BM35" i="1"/>
  <c r="BL35" i="1"/>
  <c r="BK35" i="1"/>
  <c r="BJ35" i="1"/>
  <c r="BI35" i="1"/>
  <c r="BH35" i="1"/>
  <c r="BG35" i="1"/>
  <c r="BF35" i="1"/>
  <c r="BE35" i="1"/>
  <c r="BD35" i="1"/>
  <c r="BC35" i="1"/>
  <c r="BB35" i="1"/>
  <c r="BA35" i="1"/>
  <c r="AZ35" i="1"/>
  <c r="AY35" i="1"/>
  <c r="AX35" i="1"/>
  <c r="AW35" i="1"/>
  <c r="AV35" i="1"/>
  <c r="AU35" i="1"/>
  <c r="AS35" i="1"/>
  <c r="AR35" i="1"/>
  <c r="M35" i="1" s="1"/>
  <c r="AQ35" i="1"/>
  <c r="AO35" i="1"/>
  <c r="AN35" i="1"/>
  <c r="AP35" i="1" s="1"/>
  <c r="AM35" i="1"/>
  <c r="AL35" i="1"/>
  <c r="AK35" i="1"/>
  <c r="AJ35" i="1"/>
  <c r="AI35" i="1"/>
  <c r="AH35" i="1"/>
  <c r="CD34" i="1"/>
  <c r="BM34" i="1"/>
  <c r="BL34" i="1"/>
  <c r="BK34" i="1"/>
  <c r="BJ34" i="1"/>
  <c r="BI34" i="1"/>
  <c r="BH34" i="1"/>
  <c r="BG34" i="1"/>
  <c r="BF34" i="1"/>
  <c r="BE34" i="1"/>
  <c r="BD34" i="1"/>
  <c r="BC34" i="1"/>
  <c r="BB34" i="1"/>
  <c r="BA34" i="1"/>
  <c r="AZ34" i="1"/>
  <c r="AY34" i="1"/>
  <c r="AX34" i="1"/>
  <c r="AW34" i="1"/>
  <c r="AV34" i="1"/>
  <c r="AU34" i="1"/>
  <c r="AS34" i="1"/>
  <c r="AR34" i="1"/>
  <c r="M34" i="1" s="1"/>
  <c r="AQ34" i="1"/>
  <c r="AO34" i="1"/>
  <c r="AN34" i="1"/>
  <c r="AP34" i="1" s="1"/>
  <c r="AM34" i="1"/>
  <c r="AL34" i="1"/>
  <c r="AK34" i="1"/>
  <c r="AJ34" i="1"/>
  <c r="AI34" i="1"/>
  <c r="CD33" i="1"/>
  <c r="BM33" i="1"/>
  <c r="BL33" i="1"/>
  <c r="BK33" i="1"/>
  <c r="BJ33" i="1"/>
  <c r="BI33" i="1"/>
  <c r="BH33" i="1"/>
  <c r="BG33" i="1"/>
  <c r="BF33" i="1"/>
  <c r="BE33" i="1"/>
  <c r="BD33" i="1"/>
  <c r="BC33" i="1"/>
  <c r="BB33" i="1"/>
  <c r="BA33" i="1"/>
  <c r="AZ33" i="1"/>
  <c r="AY33" i="1"/>
  <c r="AX33" i="1"/>
  <c r="AW33" i="1"/>
  <c r="AT33" i="1" s="1"/>
  <c r="K33" i="1" s="1"/>
  <c r="AV33" i="1"/>
  <c r="AU33" i="1"/>
  <c r="AS33" i="1"/>
  <c r="AR33" i="1"/>
  <c r="M33" i="1" s="1"/>
  <c r="AQ33" i="1"/>
  <c r="AO33" i="1"/>
  <c r="AN33" i="1"/>
  <c r="AP33" i="1" s="1"/>
  <c r="AM33" i="1"/>
  <c r="AL33" i="1"/>
  <c r="AK33" i="1"/>
  <c r="AJ33" i="1"/>
  <c r="AI33" i="1"/>
  <c r="AH33" i="1"/>
  <c r="BM32" i="1"/>
  <c r="BL32" i="1"/>
  <c r="BK32" i="1"/>
  <c r="BJ32" i="1"/>
  <c r="BI32" i="1"/>
  <c r="BH32" i="1"/>
  <c r="BG32" i="1"/>
  <c r="BF32" i="1"/>
  <c r="BE32" i="1"/>
  <c r="BD32" i="1"/>
  <c r="BC32" i="1"/>
  <c r="BB32" i="1"/>
  <c r="BA32" i="1"/>
  <c r="AZ32" i="1"/>
  <c r="AY32" i="1"/>
  <c r="AX32" i="1"/>
  <c r="AW32" i="1"/>
  <c r="AT32" i="1" s="1"/>
  <c r="K32" i="1" s="1"/>
  <c r="AV32" i="1"/>
  <c r="AU32" i="1"/>
  <c r="AS32" i="1"/>
  <c r="AR32" i="1"/>
  <c r="M32" i="1" s="1"/>
  <c r="AQ32" i="1"/>
  <c r="AO32" i="1"/>
  <c r="AN32" i="1"/>
  <c r="AP32" i="1" s="1"/>
  <c r="AM32" i="1"/>
  <c r="AL32" i="1"/>
  <c r="AK32" i="1"/>
  <c r="AJ32" i="1"/>
  <c r="AI32" i="1"/>
  <c r="AH32" i="1"/>
  <c r="CD31" i="1"/>
  <c r="BM31" i="1"/>
  <c r="BL31" i="1"/>
  <c r="BK31" i="1"/>
  <c r="BJ31" i="1"/>
  <c r="BI31" i="1"/>
  <c r="BH31" i="1"/>
  <c r="BG31" i="1"/>
  <c r="BF31" i="1"/>
  <c r="BE31" i="1"/>
  <c r="BD31" i="1"/>
  <c r="BC31" i="1"/>
  <c r="BB31" i="1"/>
  <c r="BA31" i="1"/>
  <c r="AZ31" i="1"/>
  <c r="AY31" i="1"/>
  <c r="AX31" i="1"/>
  <c r="AW31" i="1"/>
  <c r="AT31" i="1" s="1"/>
  <c r="K31" i="1" s="1"/>
  <c r="AV31" i="1"/>
  <c r="AU31" i="1"/>
  <c r="AS31" i="1"/>
  <c r="AR31" i="1"/>
  <c r="M31" i="1" s="1"/>
  <c r="AQ31" i="1"/>
  <c r="AO31" i="1"/>
  <c r="AN31" i="1"/>
  <c r="AP31" i="1" s="1"/>
  <c r="AM31" i="1"/>
  <c r="AL31" i="1"/>
  <c r="AK31" i="1"/>
  <c r="AJ31" i="1"/>
  <c r="AI31" i="1"/>
  <c r="AH31" i="1"/>
  <c r="CD30" i="1"/>
  <c r="BM30" i="1"/>
  <c r="BL30" i="1"/>
  <c r="BK30" i="1"/>
  <c r="BJ30" i="1"/>
  <c r="BI30" i="1"/>
  <c r="BH30" i="1"/>
  <c r="BG30" i="1"/>
  <c r="BF30" i="1"/>
  <c r="BE30" i="1"/>
  <c r="BD30" i="1"/>
  <c r="BC30" i="1"/>
  <c r="BB30" i="1"/>
  <c r="BA30" i="1"/>
  <c r="AZ30" i="1"/>
  <c r="AY30" i="1"/>
  <c r="AX30" i="1"/>
  <c r="AW30" i="1"/>
  <c r="AT30" i="1" s="1"/>
  <c r="K30" i="1" s="1"/>
  <c r="AV30" i="1"/>
  <c r="AU30" i="1"/>
  <c r="AS30" i="1"/>
  <c r="AR30" i="1"/>
  <c r="M30" i="1" s="1"/>
  <c r="AQ30" i="1"/>
  <c r="AO30" i="1"/>
  <c r="AN30" i="1"/>
  <c r="AP30" i="1" s="1"/>
  <c r="AM30" i="1"/>
  <c r="AL30" i="1"/>
  <c r="AK30" i="1"/>
  <c r="AJ30" i="1"/>
  <c r="AI30" i="1"/>
  <c r="AH30" i="1"/>
  <c r="BM29" i="1"/>
  <c r="BL29" i="1"/>
  <c r="BK29" i="1"/>
  <c r="BJ29" i="1"/>
  <c r="BI29" i="1"/>
  <c r="BH29" i="1"/>
  <c r="BG29" i="1"/>
  <c r="BF29" i="1"/>
  <c r="BE29" i="1"/>
  <c r="BD29" i="1"/>
  <c r="BC29" i="1"/>
  <c r="BB29" i="1"/>
  <c r="BA29" i="1"/>
  <c r="AZ29" i="1"/>
  <c r="AY29" i="1"/>
  <c r="AX29" i="1"/>
  <c r="AW29" i="1"/>
  <c r="AT29" i="1" s="1"/>
  <c r="K29" i="1" s="1"/>
  <c r="AV29" i="1"/>
  <c r="AU29" i="1"/>
  <c r="AS29" i="1"/>
  <c r="AR29" i="1"/>
  <c r="M29" i="1" s="1"/>
  <c r="AQ29" i="1"/>
  <c r="AO29" i="1"/>
  <c r="AN29" i="1"/>
  <c r="AP29" i="1" s="1"/>
  <c r="AM29" i="1"/>
  <c r="AL29" i="1"/>
  <c r="AK29" i="1"/>
  <c r="AJ29" i="1"/>
  <c r="AI29" i="1"/>
  <c r="AH29" i="1"/>
  <c r="CD28" i="1"/>
  <c r="BM28" i="1"/>
  <c r="BL28" i="1"/>
  <c r="BK28" i="1"/>
  <c r="BJ28" i="1"/>
  <c r="BI28" i="1"/>
  <c r="BH28" i="1"/>
  <c r="BG28" i="1"/>
  <c r="BF28" i="1"/>
  <c r="BE28" i="1"/>
  <c r="BD28" i="1"/>
  <c r="BC28" i="1"/>
  <c r="BB28" i="1"/>
  <c r="BA28" i="1"/>
  <c r="AZ28" i="1"/>
  <c r="AY28" i="1"/>
  <c r="AX28" i="1"/>
  <c r="AW28" i="1"/>
  <c r="AT28" i="1" s="1"/>
  <c r="K28" i="1" s="1"/>
  <c r="AV28" i="1"/>
  <c r="AU28" i="1"/>
  <c r="AS28" i="1"/>
  <c r="AR28" i="1"/>
  <c r="M28" i="1" s="1"/>
  <c r="AQ28" i="1"/>
  <c r="AO28" i="1"/>
  <c r="AN28" i="1"/>
  <c r="AP28" i="1" s="1"/>
  <c r="AM28" i="1"/>
  <c r="AL28" i="1"/>
  <c r="AK28" i="1"/>
  <c r="AJ28" i="1"/>
  <c r="AI28" i="1"/>
  <c r="CD27" i="1"/>
  <c r="BM27" i="1"/>
  <c r="BL27" i="1"/>
  <c r="BK27" i="1"/>
  <c r="BJ27" i="1"/>
  <c r="BI27" i="1"/>
  <c r="BH27" i="1"/>
  <c r="BG27" i="1"/>
  <c r="BF27" i="1"/>
  <c r="BE27" i="1"/>
  <c r="BD27" i="1"/>
  <c r="BC27" i="1"/>
  <c r="BB27" i="1"/>
  <c r="BA27" i="1"/>
  <c r="AZ27" i="1"/>
  <c r="AY27" i="1"/>
  <c r="AX27" i="1"/>
  <c r="AW27" i="1"/>
  <c r="AT27" i="1" s="1"/>
  <c r="K27" i="1" s="1"/>
  <c r="AV27" i="1"/>
  <c r="AU27" i="1"/>
  <c r="AS27" i="1"/>
  <c r="AR27" i="1"/>
  <c r="M27" i="1" s="1"/>
  <c r="AQ27" i="1"/>
  <c r="AO27" i="1"/>
  <c r="AN27" i="1"/>
  <c r="AP27" i="1" s="1"/>
  <c r="AM27" i="1"/>
  <c r="AL27" i="1"/>
  <c r="AK27" i="1"/>
  <c r="AJ27" i="1"/>
  <c r="AI27" i="1"/>
  <c r="CD26" i="1"/>
  <c r="BM26" i="1"/>
  <c r="BL26" i="1"/>
  <c r="BK26" i="1"/>
  <c r="BJ26" i="1"/>
  <c r="BI26" i="1"/>
  <c r="BH26" i="1"/>
  <c r="BG26" i="1"/>
  <c r="BF26" i="1"/>
  <c r="BE26" i="1"/>
  <c r="BD26" i="1"/>
  <c r="BC26" i="1"/>
  <c r="BB26" i="1"/>
  <c r="BA26" i="1"/>
  <c r="AZ26" i="1"/>
  <c r="AY26" i="1"/>
  <c r="AX26" i="1"/>
  <c r="AW26" i="1"/>
  <c r="AT26" i="1" s="1"/>
  <c r="K26" i="1" s="1"/>
  <c r="AV26" i="1"/>
  <c r="AU26" i="1"/>
  <c r="AS26" i="1"/>
  <c r="AR26" i="1"/>
  <c r="M26" i="1" s="1"/>
  <c r="AQ26" i="1"/>
  <c r="AO26" i="1"/>
  <c r="AN26" i="1"/>
  <c r="AP26" i="1" s="1"/>
  <c r="AM26" i="1"/>
  <c r="AL26" i="1"/>
  <c r="AK26" i="1"/>
  <c r="AJ26" i="1"/>
  <c r="AI26" i="1"/>
  <c r="AH26" i="1"/>
  <c r="CD25" i="1"/>
  <c r="BM25" i="1"/>
  <c r="BL25" i="1"/>
  <c r="BK25" i="1"/>
  <c r="BJ25" i="1"/>
  <c r="BI25" i="1"/>
  <c r="BH25" i="1"/>
  <c r="BG25" i="1"/>
  <c r="BF25" i="1"/>
  <c r="BE25" i="1"/>
  <c r="BD25" i="1"/>
  <c r="BC25" i="1"/>
  <c r="BB25" i="1"/>
  <c r="BA25" i="1"/>
  <c r="AZ25" i="1"/>
  <c r="AY25" i="1"/>
  <c r="AX25" i="1"/>
  <c r="AW25" i="1"/>
  <c r="AT25" i="1" s="1"/>
  <c r="K25" i="1" s="1"/>
  <c r="AV25" i="1"/>
  <c r="AU25" i="1"/>
  <c r="AS25" i="1"/>
  <c r="AR25" i="1"/>
  <c r="M25" i="1" s="1"/>
  <c r="AQ25" i="1"/>
  <c r="AO25" i="1"/>
  <c r="AN25" i="1"/>
  <c r="AP25" i="1" s="1"/>
  <c r="AM25" i="1"/>
  <c r="AL25" i="1"/>
  <c r="AK25" i="1"/>
  <c r="AJ25" i="1"/>
  <c r="AI25" i="1"/>
  <c r="AH25" i="1"/>
  <c r="CD24" i="1"/>
  <c r="BM24" i="1"/>
  <c r="BL24" i="1"/>
  <c r="BK24" i="1"/>
  <c r="BJ24" i="1"/>
  <c r="BI24" i="1"/>
  <c r="BH24" i="1"/>
  <c r="BG24" i="1"/>
  <c r="BF24" i="1"/>
  <c r="BE24" i="1"/>
  <c r="BD24" i="1"/>
  <c r="BC24" i="1"/>
  <c r="BB24" i="1"/>
  <c r="BA24" i="1"/>
  <c r="AZ24" i="1"/>
  <c r="AY24" i="1"/>
  <c r="AX24" i="1"/>
  <c r="AW24" i="1"/>
  <c r="AT24" i="1" s="1"/>
  <c r="K24" i="1" s="1"/>
  <c r="AV24" i="1"/>
  <c r="AU24" i="1"/>
  <c r="AS24" i="1"/>
  <c r="AR24" i="1"/>
  <c r="M24" i="1" s="1"/>
  <c r="AQ24" i="1"/>
  <c r="AO24" i="1"/>
  <c r="AN24" i="1"/>
  <c r="AP24" i="1" s="1"/>
  <c r="AM24" i="1"/>
  <c r="AL24" i="1"/>
  <c r="AK24" i="1"/>
  <c r="AJ24" i="1"/>
  <c r="AI24" i="1"/>
  <c r="CD23" i="1"/>
  <c r="BM23" i="1"/>
  <c r="BL23" i="1"/>
  <c r="BK23" i="1"/>
  <c r="BJ23" i="1"/>
  <c r="BI23" i="1"/>
  <c r="BH23" i="1"/>
  <c r="BG23" i="1"/>
  <c r="BF23" i="1"/>
  <c r="BE23" i="1"/>
  <c r="BD23" i="1"/>
  <c r="BC23" i="1"/>
  <c r="BB23" i="1"/>
  <c r="BA23" i="1"/>
  <c r="AZ23" i="1"/>
  <c r="AY23" i="1"/>
  <c r="AX23" i="1"/>
  <c r="AW23" i="1"/>
  <c r="AT23" i="1" s="1"/>
  <c r="K23" i="1" s="1"/>
  <c r="AV23" i="1"/>
  <c r="AU23" i="1"/>
  <c r="AS23" i="1"/>
  <c r="AR23" i="1"/>
  <c r="M23" i="1" s="1"/>
  <c r="AQ23" i="1"/>
  <c r="AO23" i="1"/>
  <c r="AN23" i="1"/>
  <c r="AP23" i="1" s="1"/>
  <c r="AM23" i="1"/>
  <c r="AL23" i="1"/>
  <c r="AK23" i="1"/>
  <c r="AJ23" i="1"/>
  <c r="AI23" i="1"/>
  <c r="AH23" i="1"/>
  <c r="CD22" i="1"/>
  <c r="BM22" i="1"/>
  <c r="BL22" i="1"/>
  <c r="BK22" i="1"/>
  <c r="BJ22" i="1"/>
  <c r="BI22" i="1"/>
  <c r="BH22" i="1"/>
  <c r="BG22" i="1"/>
  <c r="BF22" i="1"/>
  <c r="BE22" i="1"/>
  <c r="BD22" i="1"/>
  <c r="BC22" i="1"/>
  <c r="BB22" i="1"/>
  <c r="BA22" i="1"/>
  <c r="AZ22" i="1"/>
  <c r="AY22" i="1"/>
  <c r="AX22" i="1"/>
  <c r="AW22" i="1"/>
  <c r="AT22" i="1" s="1"/>
  <c r="K22" i="1" s="1"/>
  <c r="AV22" i="1"/>
  <c r="AU22" i="1"/>
  <c r="AS22" i="1"/>
  <c r="AR22" i="1"/>
  <c r="M22" i="1" s="1"/>
  <c r="AQ22" i="1"/>
  <c r="AO22" i="1"/>
  <c r="AN22" i="1"/>
  <c r="AP22" i="1" s="1"/>
  <c r="AM22" i="1"/>
  <c r="AL22" i="1"/>
  <c r="AK22" i="1"/>
  <c r="AJ22" i="1"/>
  <c r="AI22" i="1"/>
  <c r="CD21" i="1"/>
  <c r="BM21" i="1"/>
  <c r="BL21" i="1"/>
  <c r="BK21" i="1"/>
  <c r="BJ21" i="1"/>
  <c r="BI21" i="1"/>
  <c r="BH21" i="1"/>
  <c r="BG21" i="1"/>
  <c r="BF21" i="1"/>
  <c r="BE21" i="1"/>
  <c r="BD21" i="1"/>
  <c r="BC21" i="1"/>
  <c r="BB21" i="1"/>
  <c r="BA21" i="1"/>
  <c r="AZ21" i="1"/>
  <c r="AY21" i="1"/>
  <c r="AX21" i="1"/>
  <c r="AW21" i="1"/>
  <c r="AT21" i="1" s="1"/>
  <c r="K21" i="1" s="1"/>
  <c r="AV21" i="1"/>
  <c r="AU21" i="1"/>
  <c r="AS21" i="1"/>
  <c r="AR21" i="1"/>
  <c r="M21" i="1" s="1"/>
  <c r="AQ21" i="1"/>
  <c r="AO21" i="1"/>
  <c r="AN21" i="1"/>
  <c r="AP21" i="1" s="1"/>
  <c r="AM21" i="1"/>
  <c r="AL21" i="1"/>
  <c r="AK21" i="1"/>
  <c r="AJ21" i="1"/>
  <c r="AI21" i="1"/>
  <c r="AH21" i="1"/>
  <c r="CD20" i="1"/>
  <c r="BM20" i="1"/>
  <c r="BL20" i="1"/>
  <c r="BK20" i="1"/>
  <c r="BJ20" i="1"/>
  <c r="BI20" i="1"/>
  <c r="BH20" i="1"/>
  <c r="BG20" i="1"/>
  <c r="BF20" i="1"/>
  <c r="BE20" i="1"/>
  <c r="BD20" i="1"/>
  <c r="BC20" i="1"/>
  <c r="BB20" i="1"/>
  <c r="BA20" i="1"/>
  <c r="AZ20" i="1"/>
  <c r="AY20" i="1"/>
  <c r="AX20" i="1"/>
  <c r="AW20" i="1"/>
  <c r="AT20" i="1" s="1"/>
  <c r="K20" i="1" s="1"/>
  <c r="AV20" i="1"/>
  <c r="AU20" i="1"/>
  <c r="AS20" i="1"/>
  <c r="AR20" i="1"/>
  <c r="M20" i="1" s="1"/>
  <c r="AQ20" i="1"/>
  <c r="AO20" i="1"/>
  <c r="AN20" i="1"/>
  <c r="AP20" i="1" s="1"/>
  <c r="AM20" i="1"/>
  <c r="AL20" i="1"/>
  <c r="AK20" i="1"/>
  <c r="AJ20" i="1"/>
  <c r="AI20" i="1"/>
  <c r="AH20" i="1"/>
  <c r="Q20" i="1"/>
  <c r="CD19" i="1"/>
  <c r="BM19" i="1"/>
  <c r="BL19" i="1"/>
  <c r="BK19" i="1"/>
  <c r="BJ19" i="1"/>
  <c r="BI19" i="1"/>
  <c r="BH19" i="1"/>
  <c r="BG19" i="1"/>
  <c r="BF19" i="1"/>
  <c r="BE19" i="1"/>
  <c r="BD19" i="1"/>
  <c r="BC19" i="1"/>
  <c r="BB19" i="1"/>
  <c r="BA19" i="1"/>
  <c r="AZ19" i="1"/>
  <c r="AY19" i="1"/>
  <c r="AX19" i="1"/>
  <c r="AW19" i="1"/>
  <c r="AT19" i="1" s="1"/>
  <c r="K19" i="1" s="1"/>
  <c r="AV19" i="1"/>
  <c r="AU19" i="1"/>
  <c r="AS19" i="1"/>
  <c r="AR19" i="1"/>
  <c r="M19" i="1" s="1"/>
  <c r="AQ19" i="1"/>
  <c r="AO19" i="1"/>
  <c r="AN19" i="1"/>
  <c r="AP19" i="1" s="1"/>
  <c r="AM19" i="1"/>
  <c r="AL19" i="1"/>
  <c r="AK19" i="1"/>
  <c r="AJ19" i="1"/>
  <c r="AI19" i="1"/>
  <c r="AH19" i="1"/>
  <c r="CD18" i="1"/>
  <c r="BM18" i="1"/>
  <c r="BL18" i="1"/>
  <c r="BK18" i="1"/>
  <c r="BJ18" i="1"/>
  <c r="BI18" i="1"/>
  <c r="BH18" i="1"/>
  <c r="BG18" i="1"/>
  <c r="BF18" i="1"/>
  <c r="BE18" i="1"/>
  <c r="BD18" i="1"/>
  <c r="BC18" i="1"/>
  <c r="BB18" i="1"/>
  <c r="BA18" i="1"/>
  <c r="AZ18" i="1"/>
  <c r="AY18" i="1"/>
  <c r="AX18" i="1"/>
  <c r="AW18" i="1"/>
  <c r="AT18" i="1" s="1"/>
  <c r="K18" i="1" s="1"/>
  <c r="AV18" i="1"/>
  <c r="AU18" i="1"/>
  <c r="AS18" i="1"/>
  <c r="AR18" i="1"/>
  <c r="M18" i="1" s="1"/>
  <c r="AQ18" i="1"/>
  <c r="AO18" i="1"/>
  <c r="AN18" i="1"/>
  <c r="AP18" i="1" s="1"/>
  <c r="AM18" i="1"/>
  <c r="AL18" i="1"/>
  <c r="AK18" i="1"/>
  <c r="AJ18" i="1"/>
  <c r="AI18" i="1"/>
  <c r="AH18" i="1"/>
  <c r="CD17" i="1"/>
  <c r="BM17" i="1"/>
  <c r="BL17" i="1"/>
  <c r="BK17" i="1"/>
  <c r="BJ17" i="1"/>
  <c r="BI17" i="1"/>
  <c r="BH17" i="1"/>
  <c r="BG17" i="1"/>
  <c r="BF17" i="1"/>
  <c r="BE17" i="1"/>
  <c r="BD17" i="1"/>
  <c r="BC17" i="1"/>
  <c r="BB17" i="1"/>
  <c r="BA17" i="1"/>
  <c r="AZ17" i="1"/>
  <c r="AY17" i="1"/>
  <c r="AX17" i="1"/>
  <c r="AW17" i="1"/>
  <c r="AT17" i="1" s="1"/>
  <c r="K17" i="1" s="1"/>
  <c r="AV17" i="1"/>
  <c r="AU17" i="1"/>
  <c r="AS17" i="1"/>
  <c r="AR17" i="1"/>
  <c r="M17" i="1" s="1"/>
  <c r="AQ17" i="1"/>
  <c r="AO17" i="1"/>
  <c r="AN17" i="1"/>
  <c r="AP17" i="1" s="1"/>
  <c r="AM17" i="1"/>
  <c r="AL17" i="1"/>
  <c r="AK17" i="1"/>
  <c r="AJ17" i="1"/>
  <c r="AI17" i="1"/>
  <c r="AH17" i="1"/>
  <c r="CD16" i="1"/>
  <c r="BM16" i="1"/>
  <c r="BL16" i="1"/>
  <c r="BK16" i="1"/>
  <c r="BJ16" i="1"/>
  <c r="BI16" i="1"/>
  <c r="BH16" i="1"/>
  <c r="BG16" i="1"/>
  <c r="BF16" i="1"/>
  <c r="BE16" i="1"/>
  <c r="BD16" i="1"/>
  <c r="BC16" i="1"/>
  <c r="BB16" i="1"/>
  <c r="BA16" i="1"/>
  <c r="AZ16" i="1"/>
  <c r="AY16" i="1"/>
  <c r="AX16" i="1"/>
  <c r="AW16" i="1"/>
  <c r="AT16" i="1" s="1"/>
  <c r="K16" i="1" s="1"/>
  <c r="AV16" i="1"/>
  <c r="AU16" i="1"/>
  <c r="AS16" i="1"/>
  <c r="AR16" i="1"/>
  <c r="M16" i="1" s="1"/>
  <c r="AQ16" i="1"/>
  <c r="AO16" i="1"/>
  <c r="AN16" i="1"/>
  <c r="AP16" i="1" s="1"/>
  <c r="AM16" i="1"/>
  <c r="AL16" i="1"/>
  <c r="AK16" i="1"/>
  <c r="AJ16" i="1"/>
  <c r="AI16" i="1"/>
  <c r="CD15" i="1"/>
  <c r="BM15" i="1"/>
  <c r="BL15" i="1"/>
  <c r="BK15" i="1"/>
  <c r="BJ15" i="1"/>
  <c r="BI15" i="1"/>
  <c r="BH15" i="1"/>
  <c r="BG15" i="1"/>
  <c r="BF15" i="1"/>
  <c r="BE15" i="1"/>
  <c r="BD15" i="1"/>
  <c r="BC15" i="1"/>
  <c r="BB15" i="1"/>
  <c r="BA15" i="1"/>
  <c r="AZ15" i="1"/>
  <c r="AY15" i="1"/>
  <c r="AX15" i="1"/>
  <c r="AW15" i="1"/>
  <c r="AT15" i="1" s="1"/>
  <c r="K15" i="1" s="1"/>
  <c r="AV15" i="1"/>
  <c r="AU15" i="1"/>
  <c r="AS15" i="1"/>
  <c r="AR15" i="1"/>
  <c r="M15" i="1" s="1"/>
  <c r="AQ15" i="1"/>
  <c r="AO15" i="1"/>
  <c r="AN15" i="1"/>
  <c r="AP15" i="1" s="1"/>
  <c r="AM15" i="1"/>
  <c r="AL15" i="1"/>
  <c r="AK15" i="1"/>
  <c r="AJ15" i="1"/>
  <c r="AI15" i="1"/>
  <c r="AH15" i="1"/>
  <c r="Q15" i="1"/>
  <c r="CD14" i="1"/>
  <c r="BM14" i="1"/>
  <c r="BL14" i="1"/>
  <c r="BK14" i="1"/>
  <c r="BJ14" i="1"/>
  <c r="BI14" i="1"/>
  <c r="BH14" i="1"/>
  <c r="BG14" i="1"/>
  <c r="BF14" i="1"/>
  <c r="BE14" i="1"/>
  <c r="BD14" i="1"/>
  <c r="BC14" i="1"/>
  <c r="BB14" i="1"/>
  <c r="BA14" i="1"/>
  <c r="AZ14" i="1"/>
  <c r="AY14" i="1"/>
  <c r="AX14" i="1"/>
  <c r="AW14" i="1"/>
  <c r="AT14" i="1" s="1"/>
  <c r="K14" i="1" s="1"/>
  <c r="AV14" i="1"/>
  <c r="AU14" i="1"/>
  <c r="AS14" i="1"/>
  <c r="AR14" i="1"/>
  <c r="M14" i="1" s="1"/>
  <c r="AQ14" i="1"/>
  <c r="AO14" i="1"/>
  <c r="AN14" i="1"/>
  <c r="AP14" i="1" s="1"/>
  <c r="AM14" i="1"/>
  <c r="AL14" i="1"/>
  <c r="AK14" i="1"/>
  <c r="AJ14" i="1"/>
  <c r="AI14" i="1"/>
  <c r="CD13" i="1"/>
  <c r="BM13" i="1"/>
  <c r="BL13" i="1"/>
  <c r="BK13" i="1"/>
  <c r="BJ13" i="1"/>
  <c r="BI13" i="1"/>
  <c r="BH13" i="1"/>
  <c r="BG13" i="1"/>
  <c r="BF13" i="1"/>
  <c r="BE13" i="1"/>
  <c r="BD13" i="1"/>
  <c r="BC13" i="1"/>
  <c r="BB13" i="1"/>
  <c r="BA13" i="1"/>
  <c r="AZ13" i="1"/>
  <c r="AY13" i="1"/>
  <c r="AX13" i="1"/>
  <c r="AW13" i="1"/>
  <c r="AT13" i="1" s="1"/>
  <c r="K13" i="1" s="1"/>
  <c r="AV13" i="1"/>
  <c r="AU13" i="1"/>
  <c r="AS13" i="1"/>
  <c r="AR13" i="1"/>
  <c r="M13" i="1" s="1"/>
  <c r="AQ13" i="1"/>
  <c r="AO13" i="1"/>
  <c r="AN13" i="1"/>
  <c r="AP13" i="1" s="1"/>
  <c r="AM13" i="1"/>
  <c r="AL13" i="1"/>
  <c r="AK13" i="1"/>
  <c r="AJ13" i="1"/>
  <c r="AI13" i="1"/>
  <c r="CD12" i="1"/>
  <c r="BM12" i="1"/>
  <c r="BL12" i="1"/>
  <c r="BK12" i="1"/>
  <c r="BJ12" i="1"/>
  <c r="BI12" i="1"/>
  <c r="BH12" i="1"/>
  <c r="BG12" i="1"/>
  <c r="BF12" i="1"/>
  <c r="BE12" i="1"/>
  <c r="BD12" i="1"/>
  <c r="BC12" i="1"/>
  <c r="BB12" i="1"/>
  <c r="BA12" i="1"/>
  <c r="AZ12" i="1"/>
  <c r="AY12" i="1"/>
  <c r="AX12" i="1"/>
  <c r="AW12" i="1"/>
  <c r="AT12" i="1" s="1"/>
  <c r="K12" i="1" s="1"/>
  <c r="AV12" i="1"/>
  <c r="AU12" i="1"/>
  <c r="AS12" i="1"/>
  <c r="AR12" i="1"/>
  <c r="M12" i="1" s="1"/>
  <c r="AQ12" i="1"/>
  <c r="AO12" i="1"/>
  <c r="AN12" i="1"/>
  <c r="AP12" i="1" s="1"/>
  <c r="AM12" i="1"/>
  <c r="AL12" i="1"/>
  <c r="AK12" i="1"/>
  <c r="AJ12" i="1"/>
  <c r="AI12" i="1"/>
  <c r="AH12" i="1"/>
  <c r="CD11" i="1"/>
  <c r="BM11" i="1"/>
  <c r="BL11" i="1"/>
  <c r="BK11" i="1"/>
  <c r="BJ11" i="1"/>
  <c r="BI11" i="1"/>
  <c r="BH11" i="1"/>
  <c r="BG11" i="1"/>
  <c r="BF11" i="1"/>
  <c r="BE11" i="1"/>
  <c r="BD11" i="1"/>
  <c r="BC11" i="1"/>
  <c r="BB11" i="1"/>
  <c r="BA11" i="1"/>
  <c r="AZ11" i="1"/>
  <c r="AY11" i="1"/>
  <c r="AX11" i="1"/>
  <c r="AW11" i="1"/>
  <c r="AT11" i="1" s="1"/>
  <c r="K11" i="1" s="1"/>
  <c r="AV11" i="1"/>
  <c r="AU11" i="1"/>
  <c r="AS11" i="1"/>
  <c r="AR11" i="1"/>
  <c r="M11" i="1" s="1"/>
  <c r="AQ11" i="1"/>
  <c r="AO11" i="1"/>
  <c r="AN11" i="1"/>
  <c r="AP11" i="1" s="1"/>
  <c r="AM11" i="1"/>
  <c r="AL11" i="1"/>
  <c r="AK11" i="1"/>
  <c r="AJ11" i="1"/>
  <c r="AI11" i="1"/>
  <c r="CD10" i="1"/>
  <c r="BM10" i="1"/>
  <c r="BL10" i="1"/>
  <c r="BK10" i="1"/>
  <c r="BJ10" i="1"/>
  <c r="BI10" i="1"/>
  <c r="BH10" i="1"/>
  <c r="BG10" i="1"/>
  <c r="BF10" i="1"/>
  <c r="BE10" i="1"/>
  <c r="BD10" i="1"/>
  <c r="BC10" i="1"/>
  <c r="BB10" i="1"/>
  <c r="BA10" i="1"/>
  <c r="AZ10" i="1"/>
  <c r="AY10" i="1"/>
  <c r="AX10" i="1"/>
  <c r="AW10" i="1"/>
  <c r="AT10" i="1" s="1"/>
  <c r="K10" i="1" s="1"/>
  <c r="AV10" i="1"/>
  <c r="AU10" i="1"/>
  <c r="AS10" i="1"/>
  <c r="AR10" i="1"/>
  <c r="M10" i="1" s="1"/>
  <c r="AQ10" i="1"/>
  <c r="AO10" i="1"/>
  <c r="AN10" i="1"/>
  <c r="AP10" i="1" s="1"/>
  <c r="AM10" i="1"/>
  <c r="AL10" i="1"/>
  <c r="AK10" i="1"/>
  <c r="AJ10" i="1"/>
  <c r="AI10" i="1"/>
  <c r="AH10" i="1"/>
  <c r="CD9" i="1"/>
  <c r="BM9" i="1"/>
  <c r="BL9" i="1"/>
  <c r="BK9" i="1"/>
  <c r="BJ9" i="1"/>
  <c r="BI9" i="1"/>
  <c r="BH9" i="1"/>
  <c r="BG9" i="1"/>
  <c r="BF9" i="1"/>
  <c r="BE9" i="1"/>
  <c r="BD9" i="1"/>
  <c r="BC9" i="1"/>
  <c r="BB9" i="1"/>
  <c r="BA9" i="1"/>
  <c r="AZ9" i="1"/>
  <c r="AY9" i="1"/>
  <c r="AX9" i="1"/>
  <c r="AW9" i="1"/>
  <c r="AT9" i="1" s="1"/>
  <c r="K9" i="1" s="1"/>
  <c r="AV9" i="1"/>
  <c r="AU9" i="1"/>
  <c r="AS9" i="1"/>
  <c r="AR9" i="1"/>
  <c r="M9" i="1" s="1"/>
  <c r="AQ9" i="1"/>
  <c r="AO9" i="1"/>
  <c r="AN9" i="1"/>
  <c r="AP9" i="1" s="1"/>
  <c r="AM9" i="1"/>
  <c r="AL9" i="1"/>
  <c r="AK9" i="1"/>
  <c r="AJ9" i="1"/>
  <c r="AI9" i="1"/>
  <c r="AH9" i="1"/>
  <c r="CD8" i="1"/>
  <c r="BM8" i="1"/>
  <c r="BL8" i="1"/>
  <c r="BK8" i="1"/>
  <c r="BJ8" i="1"/>
  <c r="BI8" i="1"/>
  <c r="BH8" i="1"/>
  <c r="BG8" i="1"/>
  <c r="BF8" i="1"/>
  <c r="BE8" i="1"/>
  <c r="BD8" i="1"/>
  <c r="BC8" i="1"/>
  <c r="BB8" i="1"/>
  <c r="BA8" i="1"/>
  <c r="AZ8" i="1"/>
  <c r="AY8" i="1"/>
  <c r="AX8" i="1"/>
  <c r="AW8" i="1"/>
  <c r="AT8" i="1" s="1"/>
  <c r="K8" i="1" s="1"/>
  <c r="AV8" i="1"/>
  <c r="AU8" i="1"/>
  <c r="AS8" i="1"/>
  <c r="AR8" i="1"/>
  <c r="M8" i="1" s="1"/>
  <c r="AQ8" i="1"/>
  <c r="AO8" i="1"/>
  <c r="AN8" i="1"/>
  <c r="AP8" i="1" s="1"/>
  <c r="AM8" i="1"/>
  <c r="AL8" i="1"/>
  <c r="AK8" i="1"/>
  <c r="AJ8" i="1"/>
  <c r="AI8" i="1"/>
  <c r="CD7" i="1"/>
  <c r="BM7" i="1"/>
  <c r="BL7" i="1"/>
  <c r="BK7" i="1"/>
  <c r="BJ7" i="1"/>
  <c r="BI7" i="1"/>
  <c r="BH7" i="1"/>
  <c r="BG7" i="1"/>
  <c r="BF7" i="1"/>
  <c r="BE7" i="1"/>
  <c r="BD7" i="1"/>
  <c r="BC7" i="1"/>
  <c r="BB7" i="1"/>
  <c r="BA7" i="1"/>
  <c r="AZ7" i="1"/>
  <c r="AY7" i="1"/>
  <c r="AX7" i="1"/>
  <c r="AW7" i="1"/>
  <c r="AT7" i="1" s="1"/>
  <c r="K7" i="1" s="1"/>
  <c r="AV7" i="1"/>
  <c r="AU7" i="1"/>
  <c r="AS7" i="1"/>
  <c r="AR7" i="1"/>
  <c r="M7" i="1" s="1"/>
  <c r="AQ7" i="1"/>
  <c r="AO7" i="1"/>
  <c r="AN7" i="1"/>
  <c r="AP7" i="1" s="1"/>
  <c r="AM7" i="1"/>
  <c r="AL7" i="1"/>
  <c r="AK7" i="1"/>
  <c r="AJ7" i="1"/>
  <c r="AI7" i="1"/>
  <c r="CD6" i="1"/>
  <c r="BM6" i="1"/>
  <c r="BL6" i="1"/>
  <c r="BK6" i="1"/>
  <c r="BJ6" i="1"/>
  <c r="BI6" i="1"/>
  <c r="BH6" i="1"/>
  <c r="BG6" i="1"/>
  <c r="BF6" i="1"/>
  <c r="BE6" i="1"/>
  <c r="BD6" i="1"/>
  <c r="BC6" i="1"/>
  <c r="BB6" i="1"/>
  <c r="BA6" i="1"/>
  <c r="AZ6" i="1"/>
  <c r="AY6" i="1"/>
  <c r="AX6" i="1"/>
  <c r="AW6" i="1"/>
  <c r="AT6" i="1" s="1"/>
  <c r="K6" i="1" s="1"/>
  <c r="AV6" i="1"/>
  <c r="AU6" i="1"/>
  <c r="AS6" i="1"/>
  <c r="AR6" i="1"/>
  <c r="M6" i="1" s="1"/>
  <c r="AQ6" i="1"/>
  <c r="AO6" i="1"/>
  <c r="AN6" i="1"/>
  <c r="AP6" i="1" s="1"/>
  <c r="AM6" i="1"/>
  <c r="AL6" i="1"/>
  <c r="AK6" i="1"/>
  <c r="AJ6" i="1"/>
  <c r="AI6" i="1"/>
  <c r="Q6" i="1"/>
  <c r="CD5" i="1"/>
  <c r="BM5" i="1"/>
  <c r="BL5" i="1"/>
  <c r="BK5" i="1"/>
  <c r="BJ5" i="1"/>
  <c r="BI5" i="1"/>
  <c r="BH5" i="1"/>
  <c r="BG5" i="1"/>
  <c r="BF5" i="1"/>
  <c r="BE5" i="1"/>
  <c r="BD5" i="1"/>
  <c r="BC5" i="1"/>
  <c r="BB5" i="1"/>
  <c r="BA5" i="1"/>
  <c r="AZ5" i="1"/>
  <c r="AY5" i="1"/>
  <c r="AX5" i="1"/>
  <c r="AW5" i="1"/>
  <c r="AT5" i="1" s="1"/>
  <c r="K5" i="1" s="1"/>
  <c r="AV5" i="1"/>
  <c r="AU5" i="1"/>
  <c r="AS5" i="1"/>
  <c r="AR5" i="1"/>
  <c r="M5" i="1" s="1"/>
  <c r="AQ5" i="1"/>
  <c r="AO5" i="1"/>
  <c r="AN5" i="1"/>
  <c r="AP5" i="1" s="1"/>
  <c r="AM5" i="1"/>
  <c r="AL5" i="1"/>
  <c r="AK5" i="1"/>
  <c r="AJ5" i="1"/>
  <c r="AI5" i="1"/>
  <c r="AH5" i="1"/>
  <c r="CD4" i="1"/>
  <c r="BM4" i="1"/>
  <c r="BL4" i="1"/>
  <c r="BK4" i="1"/>
  <c r="BJ4" i="1"/>
  <c r="BI4" i="1"/>
  <c r="BH4" i="1"/>
  <c r="BG4" i="1"/>
  <c r="BF4" i="1"/>
  <c r="BE4" i="1"/>
  <c r="BD4" i="1"/>
  <c r="BC4" i="1"/>
  <c r="BB4" i="1"/>
  <c r="BA4" i="1"/>
  <c r="AZ4" i="1"/>
  <c r="AY4" i="1"/>
  <c r="AX4" i="1"/>
  <c r="AW4" i="1"/>
  <c r="AT4" i="1" s="1"/>
  <c r="K4" i="1" s="1"/>
  <c r="AV4" i="1"/>
  <c r="AU4" i="1"/>
  <c r="AS4" i="1"/>
  <c r="AR4" i="1"/>
  <c r="M4" i="1" s="1"/>
  <c r="AQ4" i="1"/>
  <c r="AO4" i="1"/>
  <c r="AN4" i="1"/>
  <c r="AP4" i="1" s="1"/>
  <c r="AM4" i="1"/>
  <c r="AL4" i="1"/>
  <c r="AK4" i="1"/>
  <c r="AJ4" i="1"/>
  <c r="AI4" i="1"/>
  <c r="AH4" i="1"/>
  <c r="CD3" i="1"/>
  <c r="BM3" i="1"/>
  <c r="BL3" i="1"/>
  <c r="BK3" i="1"/>
  <c r="BJ3" i="1"/>
  <c r="BI3" i="1"/>
  <c r="BH3" i="1"/>
  <c r="BG3" i="1"/>
  <c r="BF3" i="1"/>
  <c r="BE3" i="1"/>
  <c r="BD3" i="1"/>
  <c r="BC3" i="1"/>
  <c r="BB3" i="1"/>
  <c r="BA3" i="1"/>
  <c r="AZ3" i="1"/>
  <c r="AY3" i="1"/>
  <c r="AX3" i="1"/>
  <c r="AW3" i="1"/>
  <c r="AT3" i="1" s="1"/>
  <c r="K3" i="1" s="1"/>
  <c r="AV3" i="1"/>
  <c r="AU3" i="1"/>
  <c r="AS3" i="1"/>
  <c r="AR3" i="1"/>
  <c r="M3" i="1" s="1"/>
  <c r="AQ3" i="1"/>
  <c r="AO3" i="1"/>
  <c r="AN3" i="1"/>
  <c r="AP3" i="1" s="1"/>
  <c r="AM3" i="1"/>
  <c r="AL3" i="1"/>
  <c r="AK3" i="1"/>
  <c r="AJ3" i="1"/>
  <c r="AI3" i="1"/>
  <c r="CD2" i="1"/>
  <c r="BM2" i="1"/>
  <c r="BL2" i="1"/>
  <c r="BK2" i="1"/>
  <c r="BJ2" i="1"/>
  <c r="BI2" i="1"/>
  <c r="BH2" i="1"/>
  <c r="BG2" i="1"/>
  <c r="BF2" i="1"/>
  <c r="BE2" i="1"/>
  <c r="BD2" i="1"/>
  <c r="BC2" i="1"/>
  <c r="BB2" i="1"/>
  <c r="BA2" i="1"/>
  <c r="AZ2" i="1"/>
  <c r="AY2" i="1"/>
  <c r="AX2" i="1"/>
  <c r="AW2" i="1"/>
  <c r="AT2" i="1" s="1"/>
  <c r="K2" i="1" s="1"/>
  <c r="AV2" i="1"/>
  <c r="AU2" i="1"/>
  <c r="AS2" i="1"/>
  <c r="AR2" i="1"/>
  <c r="M2" i="1" s="1"/>
  <c r="AQ2" i="1"/>
  <c r="AO2" i="1"/>
  <c r="AN2" i="1"/>
  <c r="AP2" i="1" s="1"/>
  <c r="AM2" i="1"/>
  <c r="AL2" i="1"/>
  <c r="AK2" i="1"/>
  <c r="AJ2" i="1"/>
  <c r="AI2" i="1"/>
  <c r="AH2" i="1"/>
  <c r="AT549" i="1" l="1"/>
  <c r="K549" i="1" s="1"/>
  <c r="AT1329" i="1"/>
  <c r="K1329" i="1" s="1"/>
  <c r="AG1329" i="1" s="1"/>
  <c r="AT1414" i="1"/>
  <c r="K1414" i="1" s="1"/>
  <c r="AG1414" i="1" s="1"/>
  <c r="AT1415" i="1"/>
  <c r="K1415" i="1" s="1"/>
  <c r="AG1415" i="1" s="1"/>
  <c r="AT1416" i="1"/>
  <c r="K1416" i="1" s="1"/>
  <c r="AG1416" i="1" s="1"/>
  <c r="AT1753" i="1"/>
  <c r="K1753" i="1" s="1"/>
  <c r="AG1753" i="1" s="1"/>
  <c r="AT1755" i="1"/>
  <c r="K1755" i="1" s="1"/>
  <c r="AG1803" i="1"/>
  <c r="AT678" i="1"/>
  <c r="K678" i="1" s="1"/>
  <c r="AG678" i="1" s="1"/>
  <c r="AT1660" i="1"/>
  <c r="K1660" i="1" s="1"/>
  <c r="AT1661" i="1"/>
  <c r="K1661" i="1" s="1"/>
  <c r="AT734" i="1"/>
  <c r="K734" i="1" s="1"/>
  <c r="AT113" i="1"/>
  <c r="K113" i="1" s="1"/>
  <c r="AG113" i="1" s="1"/>
  <c r="AG475" i="1"/>
  <c r="AT489" i="1"/>
  <c r="K489" i="1" s="1"/>
  <c r="AT98" i="1"/>
  <c r="K98" i="1" s="1"/>
  <c r="AG98" i="1" s="1"/>
  <c r="AT99" i="1"/>
  <c r="K99" i="1" s="1"/>
  <c r="AG99" i="1" s="1"/>
  <c r="AT1612" i="1"/>
  <c r="K1612" i="1" s="1"/>
  <c r="AG1612" i="1" s="1"/>
  <c r="AT1613" i="1"/>
  <c r="K1613" i="1" s="1"/>
  <c r="AG1613" i="1" s="1"/>
  <c r="AT1614" i="1"/>
  <c r="K1614" i="1" s="1"/>
  <c r="AG1614" i="1" s="1"/>
  <c r="AT1715" i="1"/>
  <c r="K1715" i="1" s="1"/>
  <c r="AH6" i="1"/>
  <c r="AT66" i="1"/>
  <c r="K66" i="1" s="1"/>
  <c r="AG66" i="1" s="1"/>
  <c r="AT197" i="1"/>
  <c r="K197" i="1" s="1"/>
  <c r="AG197" i="1" s="1"/>
  <c r="AG3000" i="1"/>
  <c r="AG3009" i="1"/>
  <c r="AT424" i="1"/>
  <c r="K424" i="1" s="1"/>
  <c r="AT675" i="1"/>
  <c r="K675" i="1" s="1"/>
  <c r="AG675" i="1" s="1"/>
  <c r="AT676" i="1"/>
  <c r="K676" i="1" s="1"/>
  <c r="AG676" i="1" s="1"/>
  <c r="AT677" i="1"/>
  <c r="K677" i="1" s="1"/>
  <c r="AG677" i="1" s="1"/>
  <c r="AT792" i="1"/>
  <c r="K792" i="1" s="1"/>
  <c r="AT793" i="1"/>
  <c r="K793" i="1" s="1"/>
  <c r="AG793" i="1" s="1"/>
  <c r="AT1638" i="1"/>
  <c r="K1638" i="1" s="1"/>
  <c r="AT1770" i="1"/>
  <c r="K1770" i="1" s="1"/>
  <c r="AG1770" i="1" s="1"/>
  <c r="AT498" i="1"/>
  <c r="K498" i="1" s="1"/>
  <c r="AG498" i="1" s="1"/>
  <c r="AT818" i="1"/>
  <c r="K818" i="1" s="1"/>
  <c r="AG818" i="1" s="1"/>
  <c r="AT866" i="1"/>
  <c r="K866" i="1" s="1"/>
  <c r="AG866" i="1" s="1"/>
  <c r="AT1718" i="1"/>
  <c r="K1718" i="1" s="1"/>
  <c r="AG1718" i="1" s="1"/>
  <c r="AT67" i="1"/>
  <c r="K67" i="1" s="1"/>
  <c r="AG67" i="1" s="1"/>
  <c r="AT115" i="1"/>
  <c r="K115" i="1" s="1"/>
  <c r="AG115" i="1" s="1"/>
  <c r="AT196" i="1"/>
  <c r="K196" i="1" s="1"/>
  <c r="AG196" i="1" s="1"/>
  <c r="AT271" i="1"/>
  <c r="K271" i="1" s="1"/>
  <c r="AG271" i="1" s="1"/>
  <c r="AT278" i="1"/>
  <c r="K278" i="1" s="1"/>
  <c r="AG278" i="1" s="1"/>
  <c r="AT279" i="1"/>
  <c r="K279" i="1" s="1"/>
  <c r="AG279" i="1" s="1"/>
  <c r="AT490" i="1"/>
  <c r="K490" i="1" s="1"/>
  <c r="AG490" i="1" s="1"/>
  <c r="AT705" i="1"/>
  <c r="K705" i="1" s="1"/>
  <c r="AG705" i="1" s="1"/>
  <c r="AT875" i="1"/>
  <c r="K875" i="1" s="1"/>
  <c r="AT909" i="1"/>
  <c r="K909" i="1" s="1"/>
  <c r="AG909" i="1" s="1"/>
  <c r="AT910" i="1"/>
  <c r="K910" i="1" s="1"/>
  <c r="AG910" i="1" s="1"/>
  <c r="AT923" i="1"/>
  <c r="K923" i="1" s="1"/>
  <c r="AG923" i="1" s="1"/>
  <c r="AT1309" i="1"/>
  <c r="K1309" i="1" s="1"/>
  <c r="AG1309" i="1" s="1"/>
  <c r="AT1444" i="1"/>
  <c r="K1444" i="1" s="1"/>
  <c r="AG1444" i="1" s="1"/>
  <c r="AT639" i="1"/>
  <c r="K639" i="1" s="1"/>
  <c r="AG639" i="1" s="1"/>
  <c r="AG539" i="1"/>
  <c r="AG594" i="1"/>
  <c r="AG538" i="1"/>
  <c r="AG3015" i="1"/>
  <c r="AG3018" i="1"/>
  <c r="AG3030" i="1"/>
  <c r="AT1769" i="1"/>
  <c r="K1769" i="1" s="1"/>
  <c r="AG1769" i="1" s="1"/>
  <c r="AG1797" i="1"/>
  <c r="AG3002" i="1"/>
  <c r="AG3024" i="1"/>
  <c r="AG3025" i="1"/>
  <c r="AG3056" i="1"/>
  <c r="AG3059" i="1"/>
  <c r="AG3060" i="1"/>
  <c r="AG3063" i="1"/>
  <c r="AG3064" i="1"/>
  <c r="AT1476" i="1"/>
  <c r="K1476" i="1" s="1"/>
  <c r="AG1476" i="1" s="1"/>
  <c r="AG2996" i="1"/>
  <c r="AG2998" i="1"/>
  <c r="AG3028" i="1"/>
  <c r="AG14" i="1"/>
  <c r="AG101" i="1"/>
  <c r="AG111" i="1"/>
  <c r="AG195" i="1"/>
  <c r="AG202" i="1"/>
  <c r="AG203" i="1"/>
  <c r="AG218" i="1"/>
  <c r="AG276" i="1"/>
  <c r="AG292" i="1"/>
  <c r="AG293" i="1"/>
  <c r="AG445" i="1"/>
  <c r="AT507" i="1"/>
  <c r="K507" i="1" s="1"/>
  <c r="AG507" i="1" s="1"/>
  <c r="AG515" i="1"/>
  <c r="AG543" i="1"/>
  <c r="AT548" i="1"/>
  <c r="K548" i="1" s="1"/>
  <c r="AG548" i="1" s="1"/>
  <c r="AT608" i="1"/>
  <c r="K608" i="1" s="1"/>
  <c r="AG608" i="1" s="1"/>
  <c r="AG658" i="1"/>
  <c r="AT723" i="1"/>
  <c r="K723" i="1" s="1"/>
  <c r="AG723" i="1" s="1"/>
  <c r="AT735" i="1"/>
  <c r="K735" i="1" s="1"/>
  <c r="AG735" i="1" s="1"/>
  <c r="AG776" i="1"/>
  <c r="AG796" i="1"/>
  <c r="AG880" i="1"/>
  <c r="AG27" i="1"/>
  <c r="AG7" i="1"/>
  <c r="AT96" i="1"/>
  <c r="K96" i="1" s="1"/>
  <c r="AG96" i="1" s="1"/>
  <c r="AT97" i="1"/>
  <c r="K97" i="1" s="1"/>
  <c r="AG97" i="1" s="1"/>
  <c r="AT158" i="1"/>
  <c r="K158" i="1" s="1"/>
  <c r="AG158" i="1" s="1"/>
  <c r="AT170" i="1"/>
  <c r="K170" i="1" s="1"/>
  <c r="AG170" i="1" s="1"/>
  <c r="AG205" i="1"/>
  <c r="AG222" i="1"/>
  <c r="AG262" i="1"/>
  <c r="AT267" i="1"/>
  <c r="K267" i="1" s="1"/>
  <c r="AG267" i="1" s="1"/>
  <c r="AG270" i="1"/>
  <c r="AT294" i="1"/>
  <c r="K294" i="1" s="1"/>
  <c r="AG294" i="1" s="1"/>
  <c r="AT295" i="1"/>
  <c r="K295" i="1" s="1"/>
  <c r="AG295" i="1" s="1"/>
  <c r="AG394" i="1"/>
  <c r="AG402" i="1"/>
  <c r="AT456" i="1"/>
  <c r="K456" i="1" s="1"/>
  <c r="AG456" i="1" s="1"/>
  <c r="AG476" i="1"/>
  <c r="AT485" i="1"/>
  <c r="K485" i="1" s="1"/>
  <c r="AG485" i="1" s="1"/>
  <c r="AT495" i="1"/>
  <c r="K495" i="1" s="1"/>
  <c r="AG495" i="1" s="1"/>
  <c r="AG592" i="1"/>
  <c r="AG595" i="1"/>
  <c r="AT609" i="1"/>
  <c r="K609" i="1" s="1"/>
  <c r="AG609" i="1" s="1"/>
  <c r="AG627" i="1"/>
  <c r="AT642" i="1"/>
  <c r="K642" i="1" s="1"/>
  <c r="AG642" i="1" s="1"/>
  <c r="AT692" i="1"/>
  <c r="K692" i="1" s="1"/>
  <c r="AG692" i="1" s="1"/>
  <c r="AT706" i="1"/>
  <c r="K706" i="1" s="1"/>
  <c r="AG748" i="1"/>
  <c r="AH13" i="1"/>
  <c r="AG25" i="1"/>
  <c r="AG59" i="1"/>
  <c r="AG157" i="1"/>
  <c r="AT164" i="1"/>
  <c r="K164" i="1" s="1"/>
  <c r="AG164" i="1" s="1"/>
  <c r="AG169" i="1"/>
  <c r="AG189" i="1"/>
  <c r="AG265" i="1"/>
  <c r="AT301" i="1"/>
  <c r="K301" i="1" s="1"/>
  <c r="AG301" i="1" s="1"/>
  <c r="AG312" i="1"/>
  <c r="AG319" i="1"/>
  <c r="AG336" i="1"/>
  <c r="AG343" i="1"/>
  <c r="AG399" i="1"/>
  <c r="AG400" i="1"/>
  <c r="AG423" i="1"/>
  <c r="AG518" i="1"/>
  <c r="AG519" i="1"/>
  <c r="AG534" i="1"/>
  <c r="AG576" i="1"/>
  <c r="AG637" i="1"/>
  <c r="AG638" i="1"/>
  <c r="AG684" i="1"/>
  <c r="AG773" i="1"/>
  <c r="AG792" i="1"/>
  <c r="AG860" i="1"/>
  <c r="AG1197" i="1"/>
  <c r="AG10" i="1"/>
  <c r="AG21" i="1"/>
  <c r="AG23" i="1"/>
  <c r="AG28" i="1"/>
  <c r="AG55" i="1"/>
  <c r="AG108" i="1"/>
  <c r="AG117" i="1"/>
  <c r="AG307" i="1"/>
  <c r="AG387" i="1"/>
  <c r="AG406" i="1"/>
  <c r="AG540" i="1"/>
  <c r="AG549" i="1"/>
  <c r="AT791" i="1"/>
  <c r="K791" i="1" s="1"/>
  <c r="AG791" i="1" s="1"/>
  <c r="AG799" i="1"/>
  <c r="AG1030" i="1"/>
  <c r="AG1123" i="1"/>
  <c r="AG1184" i="1"/>
  <c r="AG1234" i="1"/>
  <c r="AG1276" i="1"/>
  <c r="AG1281" i="1"/>
  <c r="AG1432" i="1"/>
  <c r="AG1497" i="1"/>
  <c r="AG1508" i="1"/>
  <c r="AG1529" i="1"/>
  <c r="AG1532" i="1"/>
  <c r="AG1541" i="1"/>
  <c r="AG1581" i="1"/>
  <c r="AG1592" i="1"/>
  <c r="AG1602" i="1"/>
  <c r="AG1645" i="1"/>
  <c r="AG1750" i="1"/>
  <c r="AT901" i="1"/>
  <c r="K901" i="1" s="1"/>
  <c r="AG901" i="1" s="1"/>
  <c r="AT904" i="1"/>
  <c r="K904" i="1" s="1"/>
  <c r="AG904" i="1" s="1"/>
  <c r="AT905" i="1"/>
  <c r="K905" i="1" s="1"/>
  <c r="AG905" i="1" s="1"/>
  <c r="AT924" i="1"/>
  <c r="K924" i="1" s="1"/>
  <c r="AG924" i="1" s="1"/>
  <c r="AT925" i="1"/>
  <c r="K925" i="1" s="1"/>
  <c r="AG925" i="1" s="1"/>
  <c r="AG930" i="1"/>
  <c r="AG1122" i="1"/>
  <c r="AG1303" i="1"/>
  <c r="AT1313" i="1"/>
  <c r="K1313" i="1" s="1"/>
  <c r="AG1313" i="1" s="1"/>
  <c r="AG1360" i="1"/>
  <c r="AT1402" i="1"/>
  <c r="K1402" i="1" s="1"/>
  <c r="AG1402" i="1" s="1"/>
  <c r="AT1412" i="1"/>
  <c r="K1412" i="1" s="1"/>
  <c r="AT1413" i="1"/>
  <c r="K1413" i="1" s="1"/>
  <c r="AG1413" i="1" s="1"/>
  <c r="AG1465" i="1"/>
  <c r="AG1528" i="1"/>
  <c r="AG1586" i="1"/>
  <c r="AG1591" i="1"/>
  <c r="AG1618" i="1"/>
  <c r="AG1669" i="1"/>
  <c r="AG865" i="1"/>
  <c r="AT900" i="1"/>
  <c r="K900" i="1" s="1"/>
  <c r="AG900" i="1" s="1"/>
  <c r="AG932" i="1"/>
  <c r="AT943" i="1"/>
  <c r="K943" i="1" s="1"/>
  <c r="AG943" i="1" s="1"/>
  <c r="AG1121" i="1"/>
  <c r="AG1125" i="1"/>
  <c r="AG1140" i="1"/>
  <c r="AG1157" i="1"/>
  <c r="AG1164" i="1"/>
  <c r="AG1190" i="1"/>
  <c r="AT1312" i="1"/>
  <c r="K1312" i="1" s="1"/>
  <c r="AG1312" i="1" s="1"/>
  <c r="AG1399" i="1"/>
  <c r="AT1424" i="1"/>
  <c r="K1424" i="1" s="1"/>
  <c r="AG1424" i="1" s="1"/>
  <c r="AT1434" i="1"/>
  <c r="K1434" i="1" s="1"/>
  <c r="AG1434" i="1" s="1"/>
  <c r="AT1435" i="1"/>
  <c r="K1435" i="1" s="1"/>
  <c r="AG1435" i="1" s="1"/>
  <c r="AT1469" i="1"/>
  <c r="K1469" i="1" s="1"/>
  <c r="AG1469" i="1" s="1"/>
  <c r="AG1506" i="1"/>
  <c r="AG1554" i="1"/>
  <c r="AG1659" i="1"/>
  <c r="AT1698" i="1"/>
  <c r="K1698" i="1" s="1"/>
  <c r="AG1698" i="1" s="1"/>
  <c r="AG1040" i="1"/>
  <c r="AG1102" i="1"/>
  <c r="AG1124" i="1"/>
  <c r="AG1193" i="1"/>
  <c r="AG1241" i="1"/>
  <c r="AG1245" i="1"/>
  <c r="AG1530" i="1"/>
  <c r="AG1534" i="1"/>
  <c r="AG1622" i="1"/>
  <c r="AG1715" i="1"/>
  <c r="AG1732" i="1"/>
  <c r="AT1714" i="1"/>
  <c r="K1714" i="1" s="1"/>
  <c r="AT1757" i="1"/>
  <c r="K1757" i="1" s="1"/>
  <c r="AG1757" i="1" s="1"/>
  <c r="AG1764" i="1"/>
  <c r="AG1782" i="1"/>
  <c r="AT1783" i="1"/>
  <c r="K1783" i="1" s="1"/>
  <c r="AG1783" i="1" s="1"/>
  <c r="AT1699" i="1"/>
  <c r="K1699" i="1" s="1"/>
  <c r="AG1699" i="1" s="1"/>
  <c r="AT1705" i="1"/>
  <c r="K1705" i="1" s="1"/>
  <c r="AG1705" i="1" s="1"/>
  <c r="AG1707" i="1"/>
  <c r="AT1765" i="1"/>
  <c r="K1765" i="1" s="1"/>
  <c r="AG1765" i="1" s="1"/>
  <c r="AT1774" i="1"/>
  <c r="K1774" i="1" s="1"/>
  <c r="AG1774" i="1" s="1"/>
  <c r="AT1779" i="1"/>
  <c r="K1779" i="1" s="1"/>
  <c r="AG1779" i="1" s="1"/>
  <c r="AG1794" i="1"/>
  <c r="AG3041" i="1"/>
  <c r="AG3043" i="1"/>
  <c r="AG3045" i="1"/>
  <c r="AG3047" i="1"/>
  <c r="AG3049" i="1"/>
  <c r="AG3020" i="1"/>
  <c r="AG3021" i="1"/>
  <c r="AG3053" i="1"/>
  <c r="AG511" i="1"/>
  <c r="AG532" i="1"/>
  <c r="AG1062" i="1"/>
  <c r="AG1279" i="1"/>
  <c r="AG529" i="1"/>
  <c r="AG3007" i="1"/>
  <c r="AG3008" i="1"/>
  <c r="AG3010" i="1"/>
  <c r="AG3011" i="1"/>
  <c r="AG103" i="1"/>
  <c r="AG105" i="1"/>
  <c r="AG404" i="1"/>
  <c r="AG443" i="1"/>
  <c r="AG8" i="1"/>
  <c r="AG11" i="1"/>
  <c r="AG24" i="1"/>
  <c r="AG26" i="1"/>
  <c r="AG33" i="1"/>
  <c r="AG109" i="1"/>
  <c r="AG398" i="1"/>
  <c r="AG53" i="1"/>
  <c r="AG56" i="1"/>
  <c r="AG89" i="1"/>
  <c r="AG102" i="1"/>
  <c r="AG106" i="1"/>
  <c r="AG153" i="1"/>
  <c r="AG175" i="1"/>
  <c r="AG179" i="1"/>
  <c r="AG207" i="1"/>
  <c r="AG232" i="1"/>
  <c r="AG408" i="1"/>
  <c r="AG110" i="1"/>
  <c r="AG187" i="1"/>
  <c r="AG286" i="1"/>
  <c r="AG5" i="1"/>
  <c r="AG9" i="1"/>
  <c r="AG16" i="1"/>
  <c r="AG17" i="1"/>
  <c r="AG18" i="1"/>
  <c r="AG19" i="1"/>
  <c r="AG39" i="1"/>
  <c r="AG40" i="1"/>
  <c r="AG41" i="1"/>
  <c r="AG57" i="1"/>
  <c r="AG60" i="1"/>
  <c r="AG64" i="1"/>
  <c r="AG77" i="1"/>
  <c r="AG90" i="1"/>
  <c r="AG119" i="1"/>
  <c r="AG124" i="1"/>
  <c r="AG128" i="1"/>
  <c r="AG137" i="1"/>
  <c r="AG144" i="1"/>
  <c r="AG150" i="1"/>
  <c r="AG154" i="1"/>
  <c r="AG162" i="1"/>
  <c r="AG165" i="1"/>
  <c r="AG182" i="1"/>
  <c r="AG184" i="1"/>
  <c r="AG214" i="1"/>
  <c r="AG215" i="1"/>
  <c r="AG224" i="1"/>
  <c r="AG227" i="1"/>
  <c r="AG241" i="1"/>
  <c r="AG247" i="1"/>
  <c r="AG248" i="1"/>
  <c r="AG251" i="1"/>
  <c r="AG255" i="1"/>
  <c r="AG260" i="1"/>
  <c r="AG280" i="1"/>
  <c r="AG289" i="1"/>
  <c r="AG290" i="1"/>
  <c r="AG302" i="1"/>
  <c r="AG311" i="1"/>
  <c r="AG313" i="1"/>
  <c r="AG314" i="1"/>
  <c r="AG323" i="1"/>
  <c r="AG329" i="1"/>
  <c r="AG345" i="1"/>
  <c r="AG346" i="1"/>
  <c r="AG347" i="1"/>
  <c r="AG354" i="1"/>
  <c r="AG355" i="1"/>
  <c r="AG356" i="1"/>
  <c r="AG363" i="1"/>
  <c r="AG367" i="1"/>
  <c r="AG368" i="1"/>
  <c r="AG369" i="1"/>
  <c r="AG372" i="1"/>
  <c r="AG379" i="1"/>
  <c r="AG385" i="1"/>
  <c r="AG390" i="1"/>
  <c r="AG391" i="1"/>
  <c r="AG392" i="1"/>
  <c r="AG421" i="1"/>
  <c r="AG427" i="1"/>
  <c r="AG430" i="1"/>
  <c r="AG434" i="1"/>
  <c r="AT440" i="1"/>
  <c r="K440" i="1" s="1"/>
  <c r="AG440" i="1" s="1"/>
  <c r="AG444" i="1"/>
  <c r="AG447" i="1"/>
  <c r="AG573" i="1"/>
  <c r="AG579" i="1"/>
  <c r="AG2" i="1"/>
  <c r="AG3" i="1"/>
  <c r="AG30" i="1"/>
  <c r="AT34" i="1"/>
  <c r="K34" i="1" s="1"/>
  <c r="AG34" i="1" s="1"/>
  <c r="AG38" i="1"/>
  <c r="AG48" i="1"/>
  <c r="AG49" i="1"/>
  <c r="AG51" i="1"/>
  <c r="AG76" i="1"/>
  <c r="AT78" i="1"/>
  <c r="K78" i="1" s="1"/>
  <c r="AG78" i="1" s="1"/>
  <c r="AG79" i="1"/>
  <c r="AT93" i="1"/>
  <c r="K93" i="1" s="1"/>
  <c r="AG93" i="1" s="1"/>
  <c r="AT94" i="1"/>
  <c r="K94" i="1" s="1"/>
  <c r="AG94" i="1" s="1"/>
  <c r="AT112" i="1"/>
  <c r="AG114" i="1"/>
  <c r="AG118" i="1"/>
  <c r="AG121" i="1"/>
  <c r="AG122" i="1"/>
  <c r="AG123" i="1"/>
  <c r="AG127" i="1"/>
  <c r="AG135" i="1"/>
  <c r="AG136" i="1"/>
  <c r="AG143" i="1"/>
  <c r="AG149" i="1"/>
  <c r="AG152" i="1"/>
  <c r="AG163" i="1"/>
  <c r="AG174" i="1"/>
  <c r="AG178" i="1"/>
  <c r="AT180" i="1"/>
  <c r="K180" i="1" s="1"/>
  <c r="AG180" i="1" s="1"/>
  <c r="AG181" i="1"/>
  <c r="AG186" i="1"/>
  <c r="AT188" i="1"/>
  <c r="K188" i="1" s="1"/>
  <c r="AG188" i="1" s="1"/>
  <c r="AT192" i="1"/>
  <c r="K192" i="1" s="1"/>
  <c r="AG192" i="1" s="1"/>
  <c r="AG200" i="1"/>
  <c r="AG206" i="1"/>
  <c r="AG210" i="1"/>
  <c r="AG219" i="1"/>
  <c r="AG223" i="1"/>
  <c r="AG231" i="1"/>
  <c r="AG235" i="1"/>
  <c r="AG240" i="1"/>
  <c r="AG242" i="1"/>
  <c r="AG243" i="1"/>
  <c r="AG244" i="1"/>
  <c r="AG259" i="1"/>
  <c r="AG261" i="1"/>
  <c r="AG277" i="1"/>
  <c r="AT287" i="1"/>
  <c r="K287" i="1" s="1"/>
  <c r="AG287" i="1" s="1"/>
  <c r="AG288" i="1"/>
  <c r="AG315" i="1"/>
  <c r="AG316" i="1"/>
  <c r="AG322" i="1"/>
  <c r="AG328" i="1"/>
  <c r="AG361" i="1"/>
  <c r="AG362" i="1"/>
  <c r="AG366" i="1"/>
  <c r="AG370" i="1"/>
  <c r="AG377" i="1"/>
  <c r="AG384" i="1"/>
  <c r="AG393" i="1"/>
  <c r="AG401" i="1"/>
  <c r="AG405" i="1"/>
  <c r="AG410" i="1"/>
  <c r="AG411" i="1"/>
  <c r="AG419" i="1"/>
  <c r="AG426" i="1"/>
  <c r="AG428" i="1"/>
  <c r="AG433" i="1"/>
  <c r="AG448" i="1"/>
  <c r="AG454" i="1"/>
  <c r="AG530" i="1"/>
  <c r="AG547" i="1"/>
  <c r="AG581" i="1"/>
  <c r="AG583" i="1"/>
  <c r="AG585" i="1"/>
  <c r="AG589" i="1"/>
  <c r="AG603" i="1"/>
  <c r="AG686" i="1"/>
  <c r="AG701" i="1"/>
  <c r="AH28" i="1"/>
  <c r="AG4" i="1"/>
  <c r="AG31" i="1"/>
  <c r="AT35" i="1"/>
  <c r="K35" i="1" s="1"/>
  <c r="AG35" i="1" s="1"/>
  <c r="AG47" i="1"/>
  <c r="AG71" i="1"/>
  <c r="AG72" i="1"/>
  <c r="AG82" i="1"/>
  <c r="AG83" i="1"/>
  <c r="AG84" i="1"/>
  <c r="AG85" i="1"/>
  <c r="AG95" i="1"/>
  <c r="AG126" i="1"/>
  <c r="AG130" i="1"/>
  <c r="AG131" i="1"/>
  <c r="AG132" i="1"/>
  <c r="AG133" i="1"/>
  <c r="AG147" i="1"/>
  <c r="AG155" i="1"/>
  <c r="AG156" i="1"/>
  <c r="AT159" i="1"/>
  <c r="K159" i="1" s="1"/>
  <c r="AG159" i="1" s="1"/>
  <c r="AG160" i="1"/>
  <c r="AT166" i="1"/>
  <c r="K166" i="1" s="1"/>
  <c r="AG166" i="1" s="1"/>
  <c r="AG168" i="1"/>
  <c r="AT176" i="1"/>
  <c r="K176" i="1" s="1"/>
  <c r="AG176" i="1" s="1"/>
  <c r="AG177" i="1"/>
  <c r="AG193" i="1"/>
  <c r="AG194" i="1"/>
  <c r="AG199" i="1"/>
  <c r="AG211" i="1"/>
  <c r="AG217" i="1"/>
  <c r="AG221" i="1"/>
  <c r="AG237" i="1"/>
  <c r="AG245" i="1"/>
  <c r="AG253" i="1"/>
  <c r="AT272" i="1"/>
  <c r="K272" i="1" s="1"/>
  <c r="AG272" i="1" s="1"/>
  <c r="AG273" i="1"/>
  <c r="AG317" i="1"/>
  <c r="AG318" i="1"/>
  <c r="AG331" i="1"/>
  <c r="AG339" i="1"/>
  <c r="AG344" i="1"/>
  <c r="AG351" i="1"/>
  <c r="AG352" i="1"/>
  <c r="AG353" i="1"/>
  <c r="AG358" i="1"/>
  <c r="AG359" i="1"/>
  <c r="AG360" i="1"/>
  <c r="AG365" i="1"/>
  <c r="AG376" i="1"/>
  <c r="AG382" i="1"/>
  <c r="AG383" i="1"/>
  <c r="AG396" i="1"/>
  <c r="AG415" i="1"/>
  <c r="AG416" i="1"/>
  <c r="AG429" i="1"/>
  <c r="AG432" i="1"/>
  <c r="AG436" i="1"/>
  <c r="AG437" i="1"/>
  <c r="AG449" i="1"/>
  <c r="AG453" i="1"/>
  <c r="AG459" i="1"/>
  <c r="AG544" i="1"/>
  <c r="AG574" i="1"/>
  <c r="AG626" i="1"/>
  <c r="AG631" i="1"/>
  <c r="AG659" i="1"/>
  <c r="AG22" i="1"/>
  <c r="AG29" i="1"/>
  <c r="AG32" i="1"/>
  <c r="AG36" i="1"/>
  <c r="AG42" i="1"/>
  <c r="AG43" i="1"/>
  <c r="AG44" i="1"/>
  <c r="AG45" i="1"/>
  <c r="AG46" i="1"/>
  <c r="AG54" i="1"/>
  <c r="AG58" i="1"/>
  <c r="AG61" i="1"/>
  <c r="AG65" i="1"/>
  <c r="AG73" i="1"/>
  <c r="AG75" i="1"/>
  <c r="AG86" i="1"/>
  <c r="AG87" i="1"/>
  <c r="AG91" i="1"/>
  <c r="AG92" i="1"/>
  <c r="AG104" i="1"/>
  <c r="AG107" i="1"/>
  <c r="AG120" i="1"/>
  <c r="AG125" i="1"/>
  <c r="AG129" i="1"/>
  <c r="AG139" i="1"/>
  <c r="AG142" i="1"/>
  <c r="AG146" i="1"/>
  <c r="AG148" i="1"/>
  <c r="AG167" i="1"/>
  <c r="AG171" i="1"/>
  <c r="AG172" i="1"/>
  <c r="AG190" i="1"/>
  <c r="AG191" i="1"/>
  <c r="AG201" i="1"/>
  <c r="AG204" i="1"/>
  <c r="AG216" i="1"/>
  <c r="AG220" i="1"/>
  <c r="AG225" i="1"/>
  <c r="AG234" i="1"/>
  <c r="AG236" i="1"/>
  <c r="AG246" i="1"/>
  <c r="AG254" i="1"/>
  <c r="AG256" i="1"/>
  <c r="AG257" i="1"/>
  <c r="AG258" i="1"/>
  <c r="AG268" i="1"/>
  <c r="AG269" i="1"/>
  <c r="AG275" i="1"/>
  <c r="AG283" i="1"/>
  <c r="AG291" i="1"/>
  <c r="AG303" i="1"/>
  <c r="AG304" i="1"/>
  <c r="AG305" i="1"/>
  <c r="AG309" i="1"/>
  <c r="AG310" i="1"/>
  <c r="AG324" i="1"/>
  <c r="AG325" i="1"/>
  <c r="AG330" i="1"/>
  <c r="AG333" i="1"/>
  <c r="AG335" i="1"/>
  <c r="AG340" i="1"/>
  <c r="AG341" i="1"/>
  <c r="AG342" i="1"/>
  <c r="AG348" i="1"/>
  <c r="AG350" i="1"/>
  <c r="AG357" i="1"/>
  <c r="AG364" i="1"/>
  <c r="AG371" i="1"/>
  <c r="AG375" i="1"/>
  <c r="AG380" i="1"/>
  <c r="AG388" i="1"/>
  <c r="AG397" i="1"/>
  <c r="AG403" i="1"/>
  <c r="AG407" i="1"/>
  <c r="AG412" i="1"/>
  <c r="AG413" i="1"/>
  <c r="AG414" i="1"/>
  <c r="AG422" i="1"/>
  <c r="AG424" i="1"/>
  <c r="AG425" i="1"/>
  <c r="AG431" i="1"/>
  <c r="AG435" i="1"/>
  <c r="AG439" i="1"/>
  <c r="AG446" i="1"/>
  <c r="AG455" i="1"/>
  <c r="AG458" i="1"/>
  <c r="AG474" i="1"/>
  <c r="AG531" i="1"/>
  <c r="AG580" i="1"/>
  <c r="AG582" i="1"/>
  <c r="AG584" i="1"/>
  <c r="AG593" i="1"/>
  <c r="AG602" i="1"/>
  <c r="AG628" i="1"/>
  <c r="AG715" i="1"/>
  <c r="AT451" i="1"/>
  <c r="K451" i="1" s="1"/>
  <c r="AG451" i="1" s="1"/>
  <c r="AG452" i="1"/>
  <c r="AG466" i="1"/>
  <c r="AG467" i="1"/>
  <c r="AG468" i="1"/>
  <c r="AG472" i="1"/>
  <c r="AT499" i="1"/>
  <c r="K499" i="1" s="1"/>
  <c r="AG499" i="1" s="1"/>
  <c r="AT502" i="1"/>
  <c r="K502" i="1" s="1"/>
  <c r="AG523" i="1"/>
  <c r="AG535" i="1"/>
  <c r="AT551" i="1"/>
  <c r="K551" i="1" s="1"/>
  <c r="AG551" i="1" s="1"/>
  <c r="AT552" i="1"/>
  <c r="K552" i="1" s="1"/>
  <c r="AG552" i="1" s="1"/>
  <c r="AG554" i="1"/>
  <c r="AG560" i="1"/>
  <c r="AG567" i="1"/>
  <c r="AG568" i="1"/>
  <c r="AG577" i="1"/>
  <c r="AG596" i="1"/>
  <c r="AG597" i="1"/>
  <c r="AG606" i="1"/>
  <c r="AT614" i="1"/>
  <c r="K614" i="1" s="1"/>
  <c r="AG614" i="1" s="1"/>
  <c r="AG615" i="1"/>
  <c r="AG620" i="1"/>
  <c r="AT635" i="1"/>
  <c r="K635" i="1" s="1"/>
  <c r="AG635" i="1" s="1"/>
  <c r="AT641" i="1"/>
  <c r="K641" i="1" s="1"/>
  <c r="AG641" i="1" s="1"/>
  <c r="AG645" i="1"/>
  <c r="AG649" i="1"/>
  <c r="AG653" i="1"/>
  <c r="AG661" i="1"/>
  <c r="AG662" i="1"/>
  <c r="AG672" i="1"/>
  <c r="AG693" i="1"/>
  <c r="AT704" i="1"/>
  <c r="K704" i="1" s="1"/>
  <c r="AG704" i="1" s="1"/>
  <c r="AT721" i="1"/>
  <c r="K721" i="1" s="1"/>
  <c r="AG721" i="1" s="1"/>
  <c r="AG731" i="1"/>
  <c r="AG760" i="1"/>
  <c r="AG774" i="1"/>
  <c r="AG806" i="1"/>
  <c r="AG837" i="1"/>
  <c r="AG858" i="1"/>
  <c r="AG966" i="1"/>
  <c r="AG1014" i="1"/>
  <c r="AT457" i="1"/>
  <c r="K457" i="1" s="1"/>
  <c r="AG457" i="1" s="1"/>
  <c r="AG462" i="1"/>
  <c r="AG463" i="1"/>
  <c r="AG464" i="1"/>
  <c r="AG471" i="1"/>
  <c r="AT479" i="1"/>
  <c r="K479" i="1" s="1"/>
  <c r="AT480" i="1"/>
  <c r="K480" i="1" s="1"/>
  <c r="AG480" i="1" s="1"/>
  <c r="AG492" i="1"/>
  <c r="AT494" i="1"/>
  <c r="K494" i="1" s="1"/>
  <c r="AG494" i="1" s="1"/>
  <c r="AT503" i="1"/>
  <c r="K503" i="1" s="1"/>
  <c r="AG521" i="1"/>
  <c r="AG541" i="1"/>
  <c r="AG545" i="1"/>
  <c r="AT550" i="1"/>
  <c r="K550" i="1" s="1"/>
  <c r="AG550" i="1" s="1"/>
  <c r="AG553" i="1"/>
  <c r="AG557" i="1"/>
  <c r="AG558" i="1"/>
  <c r="AG570" i="1"/>
  <c r="AG586" i="1"/>
  <c r="AG590" i="1"/>
  <c r="AG605" i="1"/>
  <c r="AG607" i="1"/>
  <c r="AG613" i="1"/>
  <c r="AG619" i="1"/>
  <c r="AG623" i="1"/>
  <c r="AG629" i="1"/>
  <c r="AG632" i="1"/>
  <c r="AT640" i="1"/>
  <c r="K640" i="1" s="1"/>
  <c r="AG640" i="1" s="1"/>
  <c r="AG648" i="1"/>
  <c r="AG652" i="1"/>
  <c r="AG655" i="1"/>
  <c r="AG663" i="1"/>
  <c r="AG665" i="1"/>
  <c r="AG667" i="1"/>
  <c r="AG671" i="1"/>
  <c r="AG682" i="1"/>
  <c r="AG689" i="1"/>
  <c r="AG690" i="1"/>
  <c r="AG695" i="1"/>
  <c r="AT699" i="1"/>
  <c r="K699" i="1" s="1"/>
  <c r="AG699" i="1" s="1"/>
  <c r="AT713" i="1"/>
  <c r="K713" i="1" s="1"/>
  <c r="AG713" i="1" s="1"/>
  <c r="AT725" i="1"/>
  <c r="K725" i="1" s="1"/>
  <c r="AG725" i="1" s="1"/>
  <c r="AG730" i="1"/>
  <c r="AT737" i="1"/>
  <c r="K737" i="1" s="1"/>
  <c r="AG737" i="1" s="1"/>
  <c r="AG752" i="1"/>
  <c r="AG762" i="1"/>
  <c r="AG855" i="1"/>
  <c r="AG1059" i="1"/>
  <c r="AG1064" i="1"/>
  <c r="AG1068" i="1"/>
  <c r="AG1070" i="1"/>
  <c r="AG470" i="1"/>
  <c r="AG542" i="1"/>
  <c r="AG546" i="1"/>
  <c r="AG556" i="1"/>
  <c r="AG571" i="1"/>
  <c r="AG575" i="1"/>
  <c r="AG591" i="1"/>
  <c r="AG604" i="1"/>
  <c r="AG611" i="1"/>
  <c r="AG617" i="1"/>
  <c r="AG618" i="1"/>
  <c r="AG622" i="1"/>
  <c r="AG630" i="1"/>
  <c r="AG636" i="1"/>
  <c r="AG647" i="1"/>
  <c r="AG651" i="1"/>
  <c r="AG670" i="1"/>
  <c r="AG706" i="1"/>
  <c r="AG712" i="1"/>
  <c r="AG729" i="1"/>
  <c r="AT736" i="1"/>
  <c r="K736" i="1" s="1"/>
  <c r="AG736" i="1" s="1"/>
  <c r="AT738" i="1"/>
  <c r="K738" i="1" s="1"/>
  <c r="AG738" i="1" s="1"/>
  <c r="AT739" i="1"/>
  <c r="K739" i="1" s="1"/>
  <c r="AG739" i="1" s="1"/>
  <c r="AT740" i="1"/>
  <c r="K740" i="1" s="1"/>
  <c r="AG740" i="1" s="1"/>
  <c r="AT741" i="1"/>
  <c r="K741" i="1" s="1"/>
  <c r="AG741" i="1" s="1"/>
  <c r="AT742" i="1"/>
  <c r="K742" i="1" s="1"/>
  <c r="AG742" i="1" s="1"/>
  <c r="AT743" i="1"/>
  <c r="K743" i="1" s="1"/>
  <c r="AG743" i="1" s="1"/>
  <c r="AG751" i="1"/>
  <c r="AG757" i="1"/>
  <c r="AG758" i="1"/>
  <c r="AG786" i="1"/>
  <c r="AG820" i="1"/>
  <c r="AG836" i="1"/>
  <c r="AG881" i="1"/>
  <c r="AG931" i="1"/>
  <c r="AG960" i="1"/>
  <c r="AG469" i="1"/>
  <c r="AG473" i="1"/>
  <c r="AG477" i="1"/>
  <c r="AG536" i="1"/>
  <c r="AG555" i="1"/>
  <c r="AG561" i="1"/>
  <c r="AG562" i="1"/>
  <c r="AG564" i="1"/>
  <c r="AG578" i="1"/>
  <c r="AG587" i="1"/>
  <c r="AG588" i="1"/>
  <c r="AG598" i="1"/>
  <c r="AG599" i="1"/>
  <c r="AG600" i="1"/>
  <c r="AG601" i="1"/>
  <c r="AG610" i="1"/>
  <c r="AG616" i="1"/>
  <c r="AG621" i="1"/>
  <c r="AG624" i="1"/>
  <c r="AG625" i="1"/>
  <c r="AG646" i="1"/>
  <c r="AG650" i="1"/>
  <c r="AG654" i="1"/>
  <c r="AG669" i="1"/>
  <c r="AG673" i="1"/>
  <c r="AG685" i="1"/>
  <c r="AG698" i="1"/>
  <c r="AG709" i="1"/>
  <c r="AG710" i="1"/>
  <c r="AG717" i="1"/>
  <c r="AG718" i="1"/>
  <c r="AG719" i="1"/>
  <c r="AG728" i="1"/>
  <c r="AG732" i="1"/>
  <c r="AG733" i="1"/>
  <c r="AT744" i="1"/>
  <c r="K744" i="1" s="1"/>
  <c r="AG744" i="1" s="1"/>
  <c r="AG750" i="1"/>
  <c r="AG753" i="1"/>
  <c r="AG761" i="1"/>
  <c r="AG770" i="1"/>
  <c r="AG772" i="1"/>
  <c r="AG785" i="1"/>
  <c r="AG1001" i="1"/>
  <c r="AG1063" i="1"/>
  <c r="AG1067" i="1"/>
  <c r="AG1069" i="1"/>
  <c r="AG784" i="1"/>
  <c r="AG789" i="1"/>
  <c r="AG794" i="1"/>
  <c r="AG805" i="1"/>
  <c r="AG817" i="1"/>
  <c r="AG825" i="1"/>
  <c r="AG829" i="1"/>
  <c r="AG845" i="1"/>
  <c r="AG848" i="1"/>
  <c r="AG852" i="1"/>
  <c r="AG867" i="1"/>
  <c r="AG870" i="1"/>
  <c r="AG875" i="1"/>
  <c r="AG876" i="1"/>
  <c r="AG890" i="1"/>
  <c r="AG911" i="1"/>
  <c r="AG921" i="1"/>
  <c r="AG934" i="1"/>
  <c r="AG937" i="1"/>
  <c r="AG938" i="1"/>
  <c r="AG939" i="1"/>
  <c r="AG940" i="1"/>
  <c r="AG941" i="1"/>
  <c r="AG944" i="1"/>
  <c r="AG948" i="1"/>
  <c r="AG954" i="1"/>
  <c r="AG956" i="1"/>
  <c r="AG962" i="1"/>
  <c r="AG964" i="1"/>
  <c r="AG965" i="1"/>
  <c r="AG977" i="1"/>
  <c r="AG981" i="1"/>
  <c r="AG985" i="1"/>
  <c r="AG1004" i="1"/>
  <c r="AG1009" i="1"/>
  <c r="AG1010" i="1"/>
  <c r="AG1026" i="1"/>
  <c r="AG1103" i="1"/>
  <c r="AG1133" i="1"/>
  <c r="AG1175" i="1"/>
  <c r="AG1177" i="1"/>
  <c r="AG1219" i="1"/>
  <c r="AG1221" i="1"/>
  <c r="AG1223" i="1"/>
  <c r="AG1225" i="1"/>
  <c r="AG1275" i="1"/>
  <c r="AG1343" i="1"/>
  <c r="AG769" i="1"/>
  <c r="AG788" i="1"/>
  <c r="AT790" i="1"/>
  <c r="K790" i="1" s="1"/>
  <c r="AG790" i="1" s="1"/>
  <c r="AT800" i="1"/>
  <c r="K800" i="1" s="1"/>
  <c r="AG800" i="1" s="1"/>
  <c r="AT814" i="1"/>
  <c r="K814" i="1" s="1"/>
  <c r="AG814" i="1" s="1"/>
  <c r="AT815" i="1"/>
  <c r="K815" i="1" s="1"/>
  <c r="AG815" i="1" s="1"/>
  <c r="AG816" i="1"/>
  <c r="AG824" i="1"/>
  <c r="AG827" i="1"/>
  <c r="AG828" i="1"/>
  <c r="AT833" i="1"/>
  <c r="K833" i="1" s="1"/>
  <c r="AG833" i="1" s="1"/>
  <c r="AG840" i="1"/>
  <c r="AG844" i="1"/>
  <c r="AG851" i="1"/>
  <c r="AG854" i="1"/>
  <c r="AG862" i="1"/>
  <c r="AG869" i="1"/>
  <c r="AG872" i="1"/>
  <c r="AG887" i="1"/>
  <c r="AG888" i="1"/>
  <c r="AG893" i="1"/>
  <c r="AT903" i="1"/>
  <c r="K903" i="1" s="1"/>
  <c r="AG903" i="1" s="1"/>
  <c r="AG920" i="1"/>
  <c r="AG936" i="1"/>
  <c r="AT945" i="1"/>
  <c r="K945" i="1" s="1"/>
  <c r="AG945" i="1" s="1"/>
  <c r="AG946" i="1"/>
  <c r="AG947" i="1"/>
  <c r="AG955" i="1"/>
  <c r="AG968" i="1"/>
  <c r="AG969" i="1"/>
  <c r="AG970" i="1"/>
  <c r="AG976" i="1"/>
  <c r="AG980" i="1"/>
  <c r="AG984" i="1"/>
  <c r="AG992" i="1"/>
  <c r="AG1008" i="1"/>
  <c r="AG1034" i="1"/>
  <c r="AG1114" i="1"/>
  <c r="AG1144" i="1"/>
  <c r="AG1147" i="1"/>
  <c r="AG1235" i="1"/>
  <c r="AG1252" i="1"/>
  <c r="AG1263" i="1"/>
  <c r="AG1265" i="1"/>
  <c r="AG1274" i="1"/>
  <c r="AG1282" i="1"/>
  <c r="AG754" i="1"/>
  <c r="AG759" i="1"/>
  <c r="AG763" i="1"/>
  <c r="AT767" i="1"/>
  <c r="K767" i="1" s="1"/>
  <c r="AG768" i="1"/>
  <c r="AG771" i="1"/>
  <c r="AG780" i="1"/>
  <c r="AG781" i="1"/>
  <c r="AG782" i="1"/>
  <c r="AG787" i="1"/>
  <c r="AT801" i="1"/>
  <c r="K801" i="1" s="1"/>
  <c r="AG801" i="1" s="1"/>
  <c r="AG823" i="1"/>
  <c r="AG832" i="1"/>
  <c r="AT834" i="1"/>
  <c r="K834" i="1" s="1"/>
  <c r="AG834" i="1" s="1"/>
  <c r="AG850" i="1"/>
  <c r="AG864" i="1"/>
  <c r="AG873" i="1"/>
  <c r="AG877" i="1"/>
  <c r="AG882" i="1"/>
  <c r="AG886" i="1"/>
  <c r="AG892" i="1"/>
  <c r="AT902" i="1"/>
  <c r="K902" i="1" s="1"/>
  <c r="AG902" i="1" s="1"/>
  <c r="AG913" i="1"/>
  <c r="AT914" i="1"/>
  <c r="K914" i="1" s="1"/>
  <c r="AG914" i="1" s="1"/>
  <c r="AT915" i="1"/>
  <c r="K915" i="1" s="1"/>
  <c r="AG915" i="1" s="1"/>
  <c r="AT916" i="1"/>
  <c r="K916" i="1" s="1"/>
  <c r="AG916" i="1" s="1"/>
  <c r="AT917" i="1"/>
  <c r="K917" i="1" s="1"/>
  <c r="AG917" i="1" s="1"/>
  <c r="AG928" i="1"/>
  <c r="AG958" i="1"/>
  <c r="AG975" i="1"/>
  <c r="AG979" i="1"/>
  <c r="AG983" i="1"/>
  <c r="AG987" i="1"/>
  <c r="AG989" i="1"/>
  <c r="AG991" i="1"/>
  <c r="AG994" i="1"/>
  <c r="AG1006" i="1"/>
  <c r="AG1007" i="1"/>
  <c r="AG1033" i="1"/>
  <c r="AG1074" i="1"/>
  <c r="AG1075" i="1"/>
  <c r="AG1090" i="1"/>
  <c r="AG1094" i="1"/>
  <c r="AG1158" i="1"/>
  <c r="AG1163" i="1"/>
  <c r="AG1176" i="1"/>
  <c r="AG1199" i="1"/>
  <c r="AG1218" i="1"/>
  <c r="AG1222" i="1"/>
  <c r="AG1224" i="1"/>
  <c r="AG1239" i="1"/>
  <c r="AG1361" i="1"/>
  <c r="AG807" i="1"/>
  <c r="AG822" i="1"/>
  <c r="AG830" i="1"/>
  <c r="AG838" i="1"/>
  <c r="AG846" i="1"/>
  <c r="AG849" i="1"/>
  <c r="AG853" i="1"/>
  <c r="AG868" i="1"/>
  <c r="AG874" i="1"/>
  <c r="AG879" i="1"/>
  <c r="AG891" i="1"/>
  <c r="AG894" i="1"/>
  <c r="AG895" i="1"/>
  <c r="AG896" i="1"/>
  <c r="AG897" i="1"/>
  <c r="AG898" i="1"/>
  <c r="AG912" i="1"/>
  <c r="AG929" i="1"/>
  <c r="AG951" i="1"/>
  <c r="AG953" i="1"/>
  <c r="AG957" i="1"/>
  <c r="AG961" i="1"/>
  <c r="AG978" i="1"/>
  <c r="AG982" i="1"/>
  <c r="AG986" i="1"/>
  <c r="AG990" i="1"/>
  <c r="AG995" i="1"/>
  <c r="AG997" i="1"/>
  <c r="AG1005" i="1"/>
  <c r="AG1032" i="1"/>
  <c r="AG1036" i="1"/>
  <c r="AG1037" i="1"/>
  <c r="AG1039" i="1"/>
  <c r="AG1061" i="1"/>
  <c r="AG1071" i="1"/>
  <c r="AG1115" i="1"/>
  <c r="AG1262" i="1"/>
  <c r="AG1264" i="1"/>
  <c r="AG1268" i="1"/>
  <c r="AG1093" i="1"/>
  <c r="AG1097" i="1"/>
  <c r="AG1108" i="1"/>
  <c r="AG1109" i="1"/>
  <c r="AG1117" i="1"/>
  <c r="AG1129" i="1"/>
  <c r="AG1141" i="1"/>
  <c r="AG1151" i="1"/>
  <c r="AG1152" i="1"/>
  <c r="AG1167" i="1"/>
  <c r="AG1270" i="1"/>
  <c r="AG1285" i="1"/>
  <c r="AG1297" i="1"/>
  <c r="AG1317" i="1"/>
  <c r="AG1321" i="1"/>
  <c r="AG1322" i="1"/>
  <c r="AG1323" i="1"/>
  <c r="AG1331" i="1"/>
  <c r="AG1335" i="1"/>
  <c r="AG1338" i="1"/>
  <c r="AG1342" i="1"/>
  <c r="AG1346" i="1"/>
  <c r="AG1350" i="1"/>
  <c r="AG1358" i="1"/>
  <c r="AG1367" i="1"/>
  <c r="AG1371" i="1"/>
  <c r="AG1376" i="1"/>
  <c r="AG1381" i="1"/>
  <c r="AG1390" i="1"/>
  <c r="AG1491" i="1"/>
  <c r="AG1511" i="1"/>
  <c r="AG1547" i="1"/>
  <c r="AG1623" i="1"/>
  <c r="AG1076" i="1"/>
  <c r="AG1077" i="1"/>
  <c r="AG1078" i="1"/>
  <c r="AG1079" i="1"/>
  <c r="AG1080" i="1"/>
  <c r="AG1081" i="1"/>
  <c r="AG1082" i="1"/>
  <c r="AG1084" i="1"/>
  <c r="AG1085" i="1"/>
  <c r="AG1086" i="1"/>
  <c r="AG1087" i="1"/>
  <c r="AG1088" i="1"/>
  <c r="AG1096" i="1"/>
  <c r="AG1100" i="1"/>
  <c r="AG1106" i="1"/>
  <c r="AG1107" i="1"/>
  <c r="AG1112" i="1"/>
  <c r="AG1130" i="1"/>
  <c r="AG1166" i="1"/>
  <c r="AG1227" i="1"/>
  <c r="AG1231" i="1"/>
  <c r="AG1238" i="1"/>
  <c r="AG1261" i="1"/>
  <c r="AT1293" i="1"/>
  <c r="K1293" i="1" s="1"/>
  <c r="AG1293" i="1" s="1"/>
  <c r="AT1294" i="1"/>
  <c r="K1294" i="1" s="1"/>
  <c r="AG1294" i="1" s="1"/>
  <c r="AG1301" i="1"/>
  <c r="AT1311" i="1"/>
  <c r="K1311" i="1" s="1"/>
  <c r="AG1311" i="1" s="1"/>
  <c r="AG1316" i="1"/>
  <c r="AG1324" i="1"/>
  <c r="AG1325" i="1"/>
  <c r="AG1330" i="1"/>
  <c r="AG1334" i="1"/>
  <c r="AG1337" i="1"/>
  <c r="AT1344" i="1"/>
  <c r="K1344" i="1" s="1"/>
  <c r="AG1344" i="1" s="1"/>
  <c r="AG1345" i="1"/>
  <c r="AG1349" i="1"/>
  <c r="AG1370" i="1"/>
  <c r="AG1375" i="1"/>
  <c r="AG1480" i="1"/>
  <c r="AG1542" i="1"/>
  <c r="AG1556" i="1"/>
  <c r="AG1603" i="1"/>
  <c r="AG1620" i="1"/>
  <c r="AG1646" i="1"/>
  <c r="AG1665" i="1"/>
  <c r="AG1667" i="1"/>
  <c r="AG1095" i="1"/>
  <c r="AG1104" i="1"/>
  <c r="AG1105" i="1"/>
  <c r="AG1111" i="1"/>
  <c r="AG1119" i="1"/>
  <c r="AG1127" i="1"/>
  <c r="AG1135" i="1"/>
  <c r="AG1136" i="1"/>
  <c r="AG1137" i="1"/>
  <c r="AG1138" i="1"/>
  <c r="AG1154" i="1"/>
  <c r="AG1155" i="1"/>
  <c r="AG1180" i="1"/>
  <c r="AG1182" i="1"/>
  <c r="AG1185" i="1"/>
  <c r="AG1195" i="1"/>
  <c r="AG1203" i="1"/>
  <c r="AG1230" i="1"/>
  <c r="AG1236" i="1"/>
  <c r="AG1240" i="1"/>
  <c r="AG1242" i="1"/>
  <c r="AG1243" i="1"/>
  <c r="AG1246" i="1"/>
  <c r="AG1272" i="1"/>
  <c r="AG1278" i="1"/>
  <c r="AG1283" i="1"/>
  <c r="AG1287" i="1"/>
  <c r="AG1300" i="1"/>
  <c r="AT1310" i="1"/>
  <c r="K1310" i="1" s="1"/>
  <c r="AG1310" i="1" s="1"/>
  <c r="AG1315" i="1"/>
  <c r="AT1328" i="1"/>
  <c r="K1328" i="1" s="1"/>
  <c r="AG1328" i="1" s="1"/>
  <c r="AG1333" i="1"/>
  <c r="AT1352" i="1"/>
  <c r="K1352" i="1" s="1"/>
  <c r="AG1352" i="1" s="1"/>
  <c r="AT1353" i="1"/>
  <c r="K1353" i="1" s="1"/>
  <c r="AG1353" i="1" s="1"/>
  <c r="AT1354" i="1"/>
  <c r="K1354" i="1" s="1"/>
  <c r="AG1354" i="1" s="1"/>
  <c r="AG1369" i="1"/>
  <c r="AT1373" i="1"/>
  <c r="K1373" i="1" s="1"/>
  <c r="AG1373" i="1" s="1"/>
  <c r="AG1374" i="1"/>
  <c r="AG1378" i="1"/>
  <c r="AG1494" i="1"/>
  <c r="AG1570" i="1"/>
  <c r="AG1582" i="1"/>
  <c r="AG1587" i="1"/>
  <c r="AG1593" i="1"/>
  <c r="AG1670" i="1"/>
  <c r="AG1101" i="1"/>
  <c r="AG1110" i="1"/>
  <c r="AG1116" i="1"/>
  <c r="AG1118" i="1"/>
  <c r="AG1126" i="1"/>
  <c r="AG1156" i="1"/>
  <c r="AG1160" i="1"/>
  <c r="AG1161" i="1"/>
  <c r="AG1162" i="1"/>
  <c r="AG1170" i="1"/>
  <c r="AG1171" i="1"/>
  <c r="AG1172" i="1"/>
  <c r="AG1179" i="1"/>
  <c r="AG1183" i="1"/>
  <c r="AG1187" i="1"/>
  <c r="AG1237" i="1"/>
  <c r="AG1244" i="1"/>
  <c r="AG1247" i="1"/>
  <c r="AG1250" i="1"/>
  <c r="AG1254" i="1"/>
  <c r="AG1255" i="1"/>
  <c r="AG1256" i="1"/>
  <c r="AG1257" i="1"/>
  <c r="AG1258" i="1"/>
  <c r="AG1259" i="1"/>
  <c r="AG1271" i="1"/>
  <c r="AG1280" i="1"/>
  <c r="AG1288" i="1"/>
  <c r="AG1290" i="1"/>
  <c r="AG1291" i="1"/>
  <c r="AG1292" i="1"/>
  <c r="AG1299" i="1"/>
  <c r="AG1302" i="1"/>
  <c r="AG1305" i="1"/>
  <c r="AG1314" i="1"/>
  <c r="AG1318" i="1"/>
  <c r="AG1327" i="1"/>
  <c r="AG1332" i="1"/>
  <c r="AG1336" i="1"/>
  <c r="AG1341" i="1"/>
  <c r="AG1351" i="1"/>
  <c r="AG1356" i="1"/>
  <c r="AG1359" i="1"/>
  <c r="AG1363" i="1"/>
  <c r="AG1368" i="1"/>
  <c r="AG1372" i="1"/>
  <c r="AG1377" i="1"/>
  <c r="AG1379" i="1"/>
  <c r="AG1389" i="1"/>
  <c r="AG1507" i="1"/>
  <c r="AG1543" i="1"/>
  <c r="AG1555" i="1"/>
  <c r="AG1604" i="1"/>
  <c r="AG1647" i="1"/>
  <c r="AG1668" i="1"/>
  <c r="AG1410" i="1"/>
  <c r="AG1417" i="1"/>
  <c r="AG1421" i="1"/>
  <c r="AG1423" i="1"/>
  <c r="AG1433" i="1"/>
  <c r="AG1436" i="1"/>
  <c r="AG1441" i="1"/>
  <c r="AG1442" i="1"/>
  <c r="AG1446" i="1"/>
  <c r="AG1461" i="1"/>
  <c r="AG1464" i="1"/>
  <c r="AG1467" i="1"/>
  <c r="AG1470" i="1"/>
  <c r="AG1471" i="1"/>
  <c r="AG1489" i="1"/>
  <c r="AG1492" i="1"/>
  <c r="AG1502" i="1"/>
  <c r="AG1515" i="1"/>
  <c r="AG1519" i="1"/>
  <c r="AG1531" i="1"/>
  <c r="AG1544" i="1"/>
  <c r="AG1553" i="1"/>
  <c r="AG1560" i="1"/>
  <c r="AG1569" i="1"/>
  <c r="AG1598" i="1"/>
  <c r="AG1599" i="1"/>
  <c r="AG1621" i="1"/>
  <c r="AG1629" i="1"/>
  <c r="AG1630" i="1"/>
  <c r="AG1634" i="1"/>
  <c r="AG1641" i="1"/>
  <c r="AG1644" i="1"/>
  <c r="AG1650" i="1"/>
  <c r="AG1651" i="1"/>
  <c r="AG1652" i="1"/>
  <c r="AG1656" i="1"/>
  <c r="AG1658" i="1"/>
  <c r="AG1663" i="1"/>
  <c r="AG1677" i="1"/>
  <c r="AG1688" i="1"/>
  <c r="AG1693" i="1"/>
  <c r="AG1696" i="1"/>
  <c r="AG1742" i="1"/>
  <c r="AG1746" i="1"/>
  <c r="AG1748" i="1"/>
  <c r="AG1380" i="1"/>
  <c r="AG1386" i="1"/>
  <c r="AG1395" i="1"/>
  <c r="AG1406" i="1"/>
  <c r="AG1420" i="1"/>
  <c r="AG1430" i="1"/>
  <c r="AG1440" i="1"/>
  <c r="AG1445" i="1"/>
  <c r="AG1459" i="1"/>
  <c r="AG1477" i="1"/>
  <c r="AG1478" i="1"/>
  <c r="AG1479" i="1"/>
  <c r="AG1483" i="1"/>
  <c r="AG1484" i="1"/>
  <c r="AG1513" i="1"/>
  <c r="AG1518" i="1"/>
  <c r="AG1539" i="1"/>
  <c r="AG1540" i="1"/>
  <c r="AG1564" i="1"/>
  <c r="AG1568" i="1"/>
  <c r="AG1584" i="1"/>
  <c r="AG1627" i="1"/>
  <c r="AG1628" i="1"/>
  <c r="AG1633" i="1"/>
  <c r="AG1655" i="1"/>
  <c r="AG1672" i="1"/>
  <c r="AG1676" i="1"/>
  <c r="AG1683" i="1"/>
  <c r="AG1686" i="1"/>
  <c r="AG1694" i="1"/>
  <c r="AG1697" i="1"/>
  <c r="AG1731" i="1"/>
  <c r="AG1733" i="1"/>
  <c r="AG1752" i="1"/>
  <c r="AG1383" i="1"/>
  <c r="AG1385" i="1"/>
  <c r="AG1397" i="1"/>
  <c r="AT1404" i="1"/>
  <c r="K1404" i="1" s="1"/>
  <c r="AG1404" i="1" s="1"/>
  <c r="AG1405" i="1"/>
  <c r="AG1419" i="1"/>
  <c r="AG1429" i="1"/>
  <c r="AG1431" i="1"/>
  <c r="AG1439" i="1"/>
  <c r="AG1448" i="1"/>
  <c r="AT1449" i="1"/>
  <c r="K1449" i="1" s="1"/>
  <c r="AG1449" i="1" s="1"/>
  <c r="AG1473" i="1"/>
  <c r="AG1485" i="1"/>
  <c r="AG1517" i="1"/>
  <c r="AG1521" i="1"/>
  <c r="AG1527" i="1"/>
  <c r="AG1537" i="1"/>
  <c r="AG1551" i="1"/>
  <c r="AG1558" i="1"/>
  <c r="AG1563" i="1"/>
  <c r="AG1567" i="1"/>
  <c r="AG1589" i="1"/>
  <c r="AT1600" i="1"/>
  <c r="K1600" i="1" s="1"/>
  <c r="AG1600" i="1" s="1"/>
  <c r="AG1619" i="1"/>
  <c r="AG1626" i="1"/>
  <c r="AG1632" i="1"/>
  <c r="AG1636" i="1"/>
  <c r="AG1643" i="1"/>
  <c r="AG1675" i="1"/>
  <c r="AT1679" i="1"/>
  <c r="K1679" i="1" s="1"/>
  <c r="AG1679" i="1" s="1"/>
  <c r="AT1680" i="1"/>
  <c r="K1680" i="1" s="1"/>
  <c r="AG1680" i="1" s="1"/>
  <c r="AT1681" i="1"/>
  <c r="K1681" i="1" s="1"/>
  <c r="AG1681" i="1" s="1"/>
  <c r="AG1692" i="1"/>
  <c r="AG1703" i="1"/>
  <c r="AG1710" i="1"/>
  <c r="AG1716" i="1"/>
  <c r="AG1738" i="1"/>
  <c r="AG1747" i="1"/>
  <c r="AG1789" i="1"/>
  <c r="AG1382" i="1"/>
  <c r="AG1394" i="1"/>
  <c r="AG1418" i="1"/>
  <c r="AG1437" i="1"/>
  <c r="AG1438" i="1"/>
  <c r="AT1450" i="1"/>
  <c r="K1450" i="1" s="1"/>
  <c r="AG1450" i="1" s="1"/>
  <c r="AT1451" i="1"/>
  <c r="K1451" i="1" s="1"/>
  <c r="AG1451" i="1" s="1"/>
  <c r="AT1452" i="1"/>
  <c r="K1452" i="1" s="1"/>
  <c r="AG1452" i="1" s="1"/>
  <c r="AG1453" i="1"/>
  <c r="AG1472" i="1"/>
  <c r="AG1481" i="1"/>
  <c r="AG1486" i="1"/>
  <c r="AG1516" i="1"/>
  <c r="AG1520" i="1"/>
  <c r="AG1526" i="1"/>
  <c r="AG1536" i="1"/>
  <c r="AG1561" i="1"/>
  <c r="AG1566" i="1"/>
  <c r="AG1595" i="1"/>
  <c r="AG1596" i="1"/>
  <c r="AG1597" i="1"/>
  <c r="AT1611" i="1"/>
  <c r="K1611" i="1" s="1"/>
  <c r="AG1631" i="1"/>
  <c r="AG1635" i="1"/>
  <c r="AG1649" i="1"/>
  <c r="AG1657" i="1"/>
  <c r="AG1674" i="1"/>
  <c r="AG1678" i="1"/>
  <c r="AG1691" i="1"/>
  <c r="AG1695" i="1"/>
  <c r="AG1714" i="1"/>
  <c r="AG1713" i="1"/>
  <c r="AG1743" i="1"/>
  <c r="AG1778" i="1"/>
  <c r="AT1700" i="1"/>
  <c r="K1700" i="1" s="1"/>
  <c r="AG1700" i="1" s="1"/>
  <c r="AG1701" i="1"/>
  <c r="AT1704" i="1"/>
  <c r="K1704" i="1" s="1"/>
  <c r="AG1717" i="1"/>
  <c r="AT1719" i="1"/>
  <c r="K1719" i="1" s="1"/>
  <c r="AG1719" i="1" s="1"/>
  <c r="AG1722" i="1"/>
  <c r="AG1725" i="1"/>
  <c r="AG1726" i="1"/>
  <c r="AG1735" i="1"/>
  <c r="AG1739" i="1"/>
  <c r="AG1744" i="1"/>
  <c r="AG1745" i="1"/>
  <c r="AT1756" i="1"/>
  <c r="K1756" i="1" s="1"/>
  <c r="AG1760" i="1"/>
  <c r="AT1766" i="1"/>
  <c r="K1766" i="1" s="1"/>
  <c r="AG1766" i="1" s="1"/>
  <c r="AT1768" i="1"/>
  <c r="K1768" i="1" s="1"/>
  <c r="AG1768" i="1" s="1"/>
  <c r="AT1775" i="1"/>
  <c r="K1775" i="1" s="1"/>
  <c r="AG1775" i="1" s="1"/>
  <c r="AG1798" i="1"/>
  <c r="AG1801" i="1"/>
  <c r="AG1763" i="1"/>
  <c r="AG1771" i="1"/>
  <c r="AG1788" i="1"/>
  <c r="AG1791" i="1"/>
  <c r="AG1728" i="1"/>
  <c r="AG1737" i="1"/>
  <c r="AG1741" i="1"/>
  <c r="AG1786" i="1"/>
  <c r="AG1792" i="1"/>
  <c r="AG1795" i="1"/>
  <c r="AG1729" i="1"/>
  <c r="AG1730" i="1"/>
  <c r="AG1736" i="1"/>
  <c r="AG1740" i="1"/>
  <c r="AT1758" i="1"/>
  <c r="K1758" i="1" s="1"/>
  <c r="AG1758" i="1" s="1"/>
  <c r="AT1759" i="1"/>
  <c r="K1759" i="1" s="1"/>
  <c r="AG1759" i="1" s="1"/>
  <c r="AT1767" i="1"/>
  <c r="K1767" i="1" s="1"/>
  <c r="AG1767" i="1" s="1"/>
  <c r="AG1772" i="1"/>
  <c r="AT1773" i="1"/>
  <c r="K1773" i="1" s="1"/>
  <c r="AG1773" i="1" s="1"/>
  <c r="AT1776" i="1"/>
  <c r="K1776" i="1" s="1"/>
  <c r="AG1776" i="1" s="1"/>
  <c r="AG1777" i="1"/>
  <c r="AT1780" i="1"/>
  <c r="K1780" i="1" s="1"/>
  <c r="AG1780" i="1" s="1"/>
  <c r="AG1781" i="1"/>
  <c r="AT1784" i="1"/>
  <c r="K1784" i="1" s="1"/>
  <c r="AG1784" i="1" s="1"/>
  <c r="AG1785" i="1"/>
  <c r="AG1793" i="1"/>
  <c r="AG1800" i="1"/>
  <c r="AG1802" i="1"/>
  <c r="AG2994" i="1"/>
  <c r="AG2995" i="1"/>
  <c r="AG3019" i="1"/>
  <c r="AG3026" i="1"/>
  <c r="AG3037" i="1"/>
  <c r="AG3038" i="1"/>
  <c r="AG2999" i="1"/>
  <c r="AG3003" i="1"/>
  <c r="AG3004" i="1"/>
  <c r="AG3012" i="1"/>
  <c r="AG3023" i="1"/>
  <c r="AG3033" i="1"/>
  <c r="AG3051" i="1"/>
  <c r="AG2991" i="1"/>
  <c r="AG3029" i="1"/>
  <c r="AG3034" i="1"/>
  <c r="AG1044" i="1"/>
  <c r="AG386" i="1"/>
  <c r="AG395" i="1"/>
  <c r="AG486" i="1"/>
  <c r="AG559" i="1"/>
  <c r="AG566" i="1"/>
  <c r="AG1396" i="1"/>
  <c r="AG1682" i="1"/>
  <c r="AG657" i="1"/>
  <c r="AG745" i="1"/>
  <c r="AG775" i="1"/>
  <c r="AG967" i="1"/>
  <c r="AG1000" i="1"/>
  <c r="AG1016" i="1"/>
  <c r="AG1045" i="1"/>
  <c r="AG1052" i="1"/>
  <c r="AG1056" i="1"/>
  <c r="AG1057" i="1"/>
  <c r="AG1073" i="1"/>
  <c r="AG1148" i="1"/>
  <c r="AG1159" i="1"/>
  <c r="AG1186" i="1"/>
  <c r="AG1189" i="1"/>
  <c r="AG1458" i="1"/>
  <c r="AG1482" i="1"/>
  <c r="AG1495" i="1"/>
  <c r="AG1505" i="1"/>
  <c r="AG1509" i="1"/>
  <c r="AG1573" i="1"/>
  <c r="AG1574" i="1"/>
  <c r="AG1601" i="1"/>
  <c r="AG1712" i="1"/>
  <c r="AG74" i="1"/>
  <c r="AG3014" i="1"/>
  <c r="AG50" i="1"/>
  <c r="AG52" i="1"/>
  <c r="AG100" i="1"/>
  <c r="AG116" i="1"/>
  <c r="AG238" i="1"/>
  <c r="AG3052" i="1"/>
  <c r="AG3065" i="1"/>
  <c r="AG3066" i="1"/>
  <c r="AG3067" i="1"/>
  <c r="AG15" i="1"/>
  <c r="AG226" i="1"/>
  <c r="AG514" i="1"/>
  <c r="AG525" i="1"/>
  <c r="AG656" i="1"/>
  <c r="AG1031" i="1"/>
  <c r="AG1043" i="1"/>
  <c r="AG1055" i="1"/>
  <c r="AG1535" i="1"/>
  <c r="AG134" i="1"/>
  <c r="AG138" i="1"/>
  <c r="AG233" i="1"/>
  <c r="AG263" i="1"/>
  <c r="AG296" i="1"/>
  <c r="AG320" i="1"/>
  <c r="AG327" i="1"/>
  <c r="AG489" i="1"/>
  <c r="AG505" i="1"/>
  <c r="AG508" i="1"/>
  <c r="AG516" i="1"/>
  <c r="AG520" i="1"/>
  <c r="AG524" i="1"/>
  <c r="AG533" i="1"/>
  <c r="AG569" i="1"/>
  <c r="AG679" i="1"/>
  <c r="AG681" i="1"/>
  <c r="AG694" i="1"/>
  <c r="AG707" i="1"/>
  <c r="AG724" i="1"/>
  <c r="AG804" i="1"/>
  <c r="AG906" i="1"/>
  <c r="AG927" i="1"/>
  <c r="AG959" i="1"/>
  <c r="AG963" i="1"/>
  <c r="AG988" i="1"/>
  <c r="AG1047" i="1"/>
  <c r="AG1048" i="1"/>
  <c r="AG1051" i="1"/>
  <c r="AG1054" i="1"/>
  <c r="AG1060" i="1"/>
  <c r="AG1113" i="1"/>
  <c r="AG1131" i="1"/>
  <c r="AG1132" i="1"/>
  <c r="AG1134" i="1"/>
  <c r="AG1165" i="1"/>
  <c r="AG1169" i="1"/>
  <c r="AG1202" i="1"/>
  <c r="AG1228" i="1"/>
  <c r="AG1229" i="1"/>
  <c r="AG1289" i="1"/>
  <c r="AG1391" i="1"/>
  <c r="AG1454" i="1"/>
  <c r="AG1538" i="1"/>
  <c r="AG1571" i="1"/>
  <c r="AG1583" i="1"/>
  <c r="AG1720" i="1"/>
  <c r="AG3040" i="1"/>
  <c r="AG3046" i="1"/>
  <c r="AG20" i="1"/>
  <c r="AG88" i="1"/>
  <c r="AG308" i="1"/>
  <c r="AG337" i="1"/>
  <c r="AG373" i="1"/>
  <c r="AG374" i="1"/>
  <c r="AG389" i="1"/>
  <c r="AG441" i="1"/>
  <c r="AG481" i="1"/>
  <c r="AG504" i="1"/>
  <c r="AG510" i="1"/>
  <c r="AG522" i="1"/>
  <c r="AG528" i="1"/>
  <c r="AG565" i="1"/>
  <c r="AG664" i="1"/>
  <c r="AG666" i="1"/>
  <c r="AG700" i="1"/>
  <c r="AG714" i="1"/>
  <c r="AG798" i="1"/>
  <c r="AG819" i="1"/>
  <c r="AG952" i="1"/>
  <c r="AG993" i="1"/>
  <c r="AG996" i="1"/>
  <c r="AG1038" i="1"/>
  <c r="AG1089" i="1"/>
  <c r="AG1098" i="1"/>
  <c r="AG1099" i="1"/>
  <c r="AG1120" i="1"/>
  <c r="AG1139" i="1"/>
  <c r="AG1277" i="1"/>
  <c r="AG1286" i="1"/>
  <c r="AG1355" i="1"/>
  <c r="AG1398" i="1"/>
  <c r="AG1403" i="1"/>
  <c r="AG1425" i="1"/>
  <c r="AG1496" i="1"/>
  <c r="AG1500" i="1"/>
  <c r="AG1501" i="1"/>
  <c r="AG1510" i="1"/>
  <c r="AG1552" i="1"/>
  <c r="AG1562" i="1"/>
  <c r="AG1590" i="1"/>
  <c r="AG1615" i="1"/>
  <c r="AG1639" i="1"/>
  <c r="AG2983" i="1"/>
  <c r="AG3016" i="1"/>
  <c r="AG3042" i="1"/>
  <c r="AG3057" i="1"/>
  <c r="AG3058" i="1"/>
  <c r="AG1191" i="1"/>
  <c r="AG1577" i="1"/>
  <c r="AG1588" i="1"/>
  <c r="AG1662" i="1"/>
  <c r="AG1751" i="1"/>
  <c r="AG1787" i="1"/>
  <c r="AG3044" i="1"/>
  <c r="AG3050" i="1"/>
  <c r="AG3061" i="1"/>
  <c r="AG3062" i="1"/>
  <c r="AG81" i="1"/>
  <c r="AG808" i="1"/>
  <c r="AG1012" i="1"/>
  <c r="AG1028" i="1"/>
  <c r="AG1053" i="1"/>
  <c r="AG1178" i="1"/>
  <c r="AG1201" i="1"/>
  <c r="AG1253" i="1"/>
  <c r="AG6" i="1"/>
  <c r="AG37" i="1"/>
  <c r="AG80" i="1"/>
  <c r="AG198" i="1"/>
  <c r="AG266" i="1"/>
  <c r="AG297" i="1"/>
  <c r="AG321" i="1"/>
  <c r="AG326" i="1"/>
  <c r="AG334" i="1"/>
  <c r="AG349" i="1"/>
  <c r="AG381" i="1"/>
  <c r="AG460" i="1"/>
  <c r="AG517" i="1"/>
  <c r="AG572" i="1"/>
  <c r="AG660" i="1"/>
  <c r="AG680" i="1"/>
  <c r="AG722" i="1"/>
  <c r="AG835" i="1"/>
  <c r="AG918" i="1"/>
  <c r="AG1011" i="1"/>
  <c r="AG1027" i="1"/>
  <c r="AG1049" i="1"/>
  <c r="AG1050" i="1"/>
  <c r="AG1083" i="1"/>
  <c r="AG1091" i="1"/>
  <c r="AG1092" i="1"/>
  <c r="AG1128" i="1"/>
  <c r="AG1200" i="1"/>
  <c r="AG1220" i="1"/>
  <c r="AG1226" i="1"/>
  <c r="AG1251" i="1"/>
  <c r="AG1260" i="1"/>
  <c r="AG1266" i="1"/>
  <c r="AG1269" i="1"/>
  <c r="AG1284" i="1"/>
  <c r="AG1295" i="1"/>
  <c r="AG1460" i="1"/>
  <c r="AG1572" i="1"/>
  <c r="AG1594" i="1"/>
  <c r="AG1711" i="1"/>
  <c r="AG1790" i="1"/>
  <c r="AG1796" i="1"/>
  <c r="AG2982" i="1"/>
  <c r="AG3027" i="1"/>
  <c r="AG3036" i="1"/>
  <c r="AG3039" i="1"/>
  <c r="AG3048" i="1"/>
  <c r="AG3054" i="1"/>
  <c r="AG3055" i="1"/>
  <c r="AG69" i="1"/>
  <c r="AG13" i="1"/>
  <c r="AG12" i="1"/>
  <c r="AG70" i="1"/>
  <c r="AH16" i="1"/>
  <c r="AH50" i="1"/>
  <c r="AH52" i="1"/>
  <c r="AH54" i="1"/>
  <c r="AH55" i="1"/>
  <c r="AH57" i="1"/>
  <c r="AH58" i="1"/>
  <c r="AT63" i="1"/>
  <c r="K63" i="1" s="1"/>
  <c r="AG63" i="1" s="1"/>
  <c r="AH66" i="1"/>
  <c r="AG141" i="1"/>
  <c r="AG140" i="1"/>
  <c r="AG208" i="1"/>
  <c r="AG420" i="1"/>
  <c r="AG438" i="1"/>
  <c r="AG461" i="1"/>
  <c r="AG484" i="1"/>
  <c r="AH22" i="1"/>
  <c r="AH24" i="1"/>
  <c r="AH27" i="1"/>
  <c r="AG151" i="1"/>
  <c r="AG213" i="1"/>
  <c r="AG212" i="1"/>
  <c r="AG228" i="1"/>
  <c r="AG230" i="1"/>
  <c r="AG239" i="1"/>
  <c r="AG298" i="1"/>
  <c r="AG299" i="1"/>
  <c r="AG378" i="1"/>
  <c r="AG442" i="1"/>
  <c r="AG450" i="1"/>
  <c r="AG483" i="1"/>
  <c r="AG506" i="1"/>
  <c r="AH3052" i="1"/>
  <c r="AH3050" i="1"/>
  <c r="AH3048" i="1"/>
  <c r="AH3046" i="1"/>
  <c r="AH3044" i="1"/>
  <c r="AH3042" i="1"/>
  <c r="AH3039" i="1"/>
  <c r="AH3036" i="1"/>
  <c r="AH3029" i="1"/>
  <c r="AH3024" i="1"/>
  <c r="AH3021" i="1"/>
  <c r="AH3019" i="1"/>
  <c r="AH3040" i="1"/>
  <c r="AH3034" i="1"/>
  <c r="AH3032" i="1"/>
  <c r="AH3027" i="1"/>
  <c r="AH3053" i="1"/>
  <c r="AH3051" i="1"/>
  <c r="AH3047" i="1"/>
  <c r="AH3045" i="1"/>
  <c r="AH3043" i="1"/>
  <c r="AH3041" i="1"/>
  <c r="AH3037" i="1"/>
  <c r="AH3035" i="1"/>
  <c r="AH3030" i="1"/>
  <c r="AH3028" i="1"/>
  <c r="AH3025" i="1"/>
  <c r="AH3023" i="1"/>
  <c r="AH3020" i="1"/>
  <c r="AH3014" i="1"/>
  <c r="AH3003" i="1"/>
  <c r="AH3001" i="1"/>
  <c r="AH2999" i="1"/>
  <c r="AH3038" i="1"/>
  <c r="AH3033" i="1"/>
  <c r="AH3031" i="1"/>
  <c r="AH2998" i="1"/>
  <c r="AH2995" i="1"/>
  <c r="AH3022" i="1"/>
  <c r="AH3008" i="1"/>
  <c r="AH3002" i="1"/>
  <c r="AH3026" i="1"/>
  <c r="AH3004" i="1"/>
  <c r="AH2994" i="1"/>
  <c r="AH2996" i="1"/>
  <c r="AH2983" i="1"/>
  <c r="AH1801" i="1"/>
  <c r="AH1796" i="1"/>
  <c r="AH1795" i="1"/>
  <c r="AH1791" i="1"/>
  <c r="AH1783" i="1"/>
  <c r="AH1773" i="1"/>
  <c r="AH1768" i="1"/>
  <c r="AH1765" i="1"/>
  <c r="AH1757" i="1"/>
  <c r="AH1753" i="1"/>
  <c r="AH1797" i="1"/>
  <c r="AH1792" i="1"/>
  <c r="AH1787" i="1"/>
  <c r="AH1784" i="1"/>
  <c r="AH1780" i="1"/>
  <c r="AH1776" i="1"/>
  <c r="AH1775" i="1"/>
  <c r="AH1774" i="1"/>
  <c r="AH1770" i="1"/>
  <c r="AH1769" i="1"/>
  <c r="AH1767" i="1"/>
  <c r="AH1766" i="1"/>
  <c r="AH1758" i="1"/>
  <c r="AH1756" i="1"/>
  <c r="AH1755" i="1"/>
  <c r="AH1799" i="1"/>
  <c r="AH1798" i="1"/>
  <c r="AH1793" i="1"/>
  <c r="AH1788" i="1"/>
  <c r="AH1786" i="1"/>
  <c r="AH1785" i="1"/>
  <c r="AH1781" i="1"/>
  <c r="AH1777" i="1"/>
  <c r="AH1771" i="1"/>
  <c r="AH1763" i="1"/>
  <c r="AH1751" i="1"/>
  <c r="AH1750" i="1"/>
  <c r="AH1800" i="1"/>
  <c r="AH1794" i="1"/>
  <c r="AH1790" i="1"/>
  <c r="AH1789" i="1"/>
  <c r="AH1778" i="1"/>
  <c r="AH1764" i="1"/>
  <c r="AH1744" i="1"/>
  <c r="AH1742" i="1"/>
  <c r="AH1741" i="1"/>
  <c r="AH1740" i="1"/>
  <c r="AH1739" i="1"/>
  <c r="AH1738" i="1"/>
  <c r="AH1737" i="1"/>
  <c r="AH1736" i="1"/>
  <c r="AH1735" i="1"/>
  <c r="AH1734" i="1"/>
  <c r="AH1727" i="1"/>
  <c r="AH1717" i="1"/>
  <c r="AH1716" i="1"/>
  <c r="AH1713" i="1"/>
  <c r="AH1706" i="1"/>
  <c r="AH1749" i="1"/>
  <c r="AH1748" i="1"/>
  <c r="AH1747" i="1"/>
  <c r="AH1745" i="1"/>
  <c r="AH1733" i="1"/>
  <c r="AH1732" i="1"/>
  <c r="AH1731" i="1"/>
  <c r="AH1730" i="1"/>
  <c r="AH1728" i="1"/>
  <c r="AH1726" i="1"/>
  <c r="AH1725" i="1"/>
  <c r="AH1724" i="1"/>
  <c r="AH1723" i="1"/>
  <c r="AH1721" i="1"/>
  <c r="AH1720" i="1"/>
  <c r="AH1752" i="1"/>
  <c r="AH1719" i="1"/>
  <c r="AH1718" i="1"/>
  <c r="AH1715" i="1"/>
  <c r="AH1714" i="1"/>
  <c r="AH1709" i="1"/>
  <c r="AH1702" i="1"/>
  <c r="AH1693" i="1"/>
  <c r="AH1689" i="1"/>
  <c r="AH1688" i="1"/>
  <c r="AH1686" i="1"/>
  <c r="AH1685" i="1"/>
  <c r="AH1684" i="1"/>
  <c r="AH1666" i="1"/>
  <c r="AH1664" i="1"/>
  <c r="AH1657" i="1"/>
  <c r="AH1656" i="1"/>
  <c r="AH1655" i="1"/>
  <c r="AH1654" i="1"/>
  <c r="AH1637" i="1"/>
  <c r="AH1636" i="1"/>
  <c r="AH1635" i="1"/>
  <c r="AH1634" i="1"/>
  <c r="AH1633" i="1"/>
  <c r="AH1632" i="1"/>
  <c r="AH1631" i="1"/>
  <c r="AH1629" i="1"/>
  <c r="AH1627" i="1"/>
  <c r="AH1626" i="1"/>
  <c r="AH1625" i="1"/>
  <c r="AH1611" i="1"/>
  <c r="AH1592" i="1"/>
  <c r="AH1591" i="1"/>
  <c r="AH1581" i="1"/>
  <c r="AH1580" i="1"/>
  <c r="AH1579" i="1"/>
  <c r="AH1575" i="1"/>
  <c r="AH1711" i="1"/>
  <c r="AH1710" i="1"/>
  <c r="AH1703" i="1"/>
  <c r="AH1697" i="1"/>
  <c r="AH1696" i="1"/>
  <c r="AH1695" i="1"/>
  <c r="AH1694" i="1"/>
  <c r="AH1683" i="1"/>
  <c r="AH1682" i="1"/>
  <c r="AH1670" i="1"/>
  <c r="AH1668" i="1"/>
  <c r="AH1667" i="1"/>
  <c r="AH1665" i="1"/>
  <c r="AH1663" i="1"/>
  <c r="AH1659" i="1"/>
  <c r="AH1658" i="1"/>
  <c r="AH1653" i="1"/>
  <c r="AH1652" i="1"/>
  <c r="AH1651" i="1"/>
  <c r="AH1649" i="1"/>
  <c r="AH1642" i="1"/>
  <c r="AH1641" i="1"/>
  <c r="AH1624" i="1"/>
  <c r="AH1616" i="1"/>
  <c r="AH1610" i="1"/>
  <c r="AH1607" i="1"/>
  <c r="AH1588" i="1"/>
  <c r="AH1578" i="1"/>
  <c r="AH1574" i="1"/>
  <c r="AH1573" i="1"/>
  <c r="AH1700" i="1"/>
  <c r="AH1699" i="1"/>
  <c r="AH1698" i="1"/>
  <c r="AH1681" i="1"/>
  <c r="AH1680" i="1"/>
  <c r="AH1679" i="1"/>
  <c r="AH1661" i="1"/>
  <c r="AH1660" i="1"/>
  <c r="AH1647" i="1"/>
  <c r="AH1646" i="1"/>
  <c r="AH1645" i="1"/>
  <c r="AH1639" i="1"/>
  <c r="AH1623" i="1"/>
  <c r="AH1622" i="1"/>
  <c r="AH1621" i="1"/>
  <c r="AH1620" i="1"/>
  <c r="AH1619" i="1"/>
  <c r="AH1618" i="1"/>
  <c r="AH1617" i="1"/>
  <c r="AH1615" i="1"/>
  <c r="AH1609" i="1"/>
  <c r="AH1606" i="1"/>
  <c r="AH1605" i="1"/>
  <c r="AH1604" i="1"/>
  <c r="AH1603" i="1"/>
  <c r="AH1601" i="1"/>
  <c r="AH1587" i="1"/>
  <c r="AH1586" i="1"/>
  <c r="AH1585" i="1"/>
  <c r="AH1577" i="1"/>
  <c r="AH1708" i="1"/>
  <c r="AH1705" i="1"/>
  <c r="AH1701" i="1"/>
  <c r="AH1692" i="1"/>
  <c r="AH1691" i="1"/>
  <c r="AH1690" i="1"/>
  <c r="AH1678" i="1"/>
  <c r="AH1677" i="1"/>
  <c r="AH1676" i="1"/>
  <c r="AH1675" i="1"/>
  <c r="AH1674" i="1"/>
  <c r="AH1673" i="1"/>
  <c r="AH1638" i="1"/>
  <c r="AH1614" i="1"/>
  <c r="AH1613" i="1"/>
  <c r="AH1612" i="1"/>
  <c r="AH1600" i="1"/>
  <c r="AH1599" i="1"/>
  <c r="AH1597" i="1"/>
  <c r="AH1596" i="1"/>
  <c r="AH1595" i="1"/>
  <c r="AH1584" i="1"/>
  <c r="AH1583" i="1"/>
  <c r="AH1576" i="1"/>
  <c r="AH1571" i="1"/>
  <c r="AH1569" i="1"/>
  <c r="AH1568" i="1"/>
  <c r="AH1567" i="1"/>
  <c r="AH1566" i="1"/>
  <c r="AH1564" i="1"/>
  <c r="AH1563" i="1"/>
  <c r="AH1561" i="1"/>
  <c r="AH1560" i="1"/>
  <c r="AH1559" i="1"/>
  <c r="AH1549" i="1"/>
  <c r="AH1522" i="1"/>
  <c r="AH1508" i="1"/>
  <c r="AH1507" i="1"/>
  <c r="AH1506" i="1"/>
  <c r="AH1505" i="1"/>
  <c r="AH1499" i="1"/>
  <c r="AH1498" i="1"/>
  <c r="AH1496" i="1"/>
  <c r="AH1487" i="1"/>
  <c r="AH1481" i="1"/>
  <c r="AH1480" i="1"/>
  <c r="AH1467" i="1"/>
  <c r="AH1466" i="1"/>
  <c r="AH1455" i="1"/>
  <c r="AH1433" i="1"/>
  <c r="AH1432" i="1"/>
  <c r="AH1431" i="1"/>
  <c r="AH1570" i="1"/>
  <c r="AH1558" i="1"/>
  <c r="AH1557" i="1"/>
  <c r="AH1540" i="1"/>
  <c r="AH1539" i="1"/>
  <c r="AH1538" i="1"/>
  <c r="AH1537" i="1"/>
  <c r="AH1536" i="1"/>
  <c r="AH1535" i="1"/>
  <c r="AH1521" i="1"/>
  <c r="AH1520" i="1"/>
  <c r="AH1519" i="1"/>
  <c r="AH1518" i="1"/>
  <c r="AH1517" i="1"/>
  <c r="AH1516" i="1"/>
  <c r="AH1514" i="1"/>
  <c r="AH1495" i="1"/>
  <c r="AH1465" i="1"/>
  <c r="AH1464" i="1"/>
  <c r="AH1463" i="1"/>
  <c r="AH1458" i="1"/>
  <c r="AH1454" i="1"/>
  <c r="AH1452" i="1"/>
  <c r="AH1451" i="1"/>
  <c r="AH1444" i="1"/>
  <c r="AH1435" i="1"/>
  <c r="AH1434" i="1"/>
  <c r="AH1572" i="1"/>
  <c r="AH1556" i="1"/>
  <c r="AH1555" i="1"/>
  <c r="AH1554" i="1"/>
  <c r="AH1553" i="1"/>
  <c r="AH1547" i="1"/>
  <c r="AH1546" i="1"/>
  <c r="AH1545" i="1"/>
  <c r="AH1544" i="1"/>
  <c r="AH1543" i="1"/>
  <c r="AH1542" i="1"/>
  <c r="AH1541" i="1"/>
  <c r="AH1534" i="1"/>
  <c r="AH1532" i="1"/>
  <c r="AH1530" i="1"/>
  <c r="AH1529" i="1"/>
  <c r="AH1528" i="1"/>
  <c r="AH1527" i="1"/>
  <c r="AH1526" i="1"/>
  <c r="AH1512" i="1"/>
  <c r="AH1494" i="1"/>
  <c r="AH1493" i="1"/>
  <c r="AH1491" i="1"/>
  <c r="AH1490" i="1"/>
  <c r="AH1476" i="1"/>
  <c r="AH1469" i="1"/>
  <c r="AH1459" i="1"/>
  <c r="AH1457" i="1"/>
  <c r="AH1453" i="1"/>
  <c r="AH1448" i="1"/>
  <c r="AH1447" i="1"/>
  <c r="AH1445" i="1"/>
  <c r="AH1443" i="1"/>
  <c r="AH1436" i="1"/>
  <c r="AH1429" i="1"/>
  <c r="AH1428" i="1"/>
  <c r="AH1427" i="1"/>
  <c r="AH1551" i="1"/>
  <c r="AH1550" i="1"/>
  <c r="AH1524" i="1"/>
  <c r="AH1511" i="1"/>
  <c r="AH1510" i="1"/>
  <c r="AH1509" i="1"/>
  <c r="AH1502" i="1"/>
  <c r="AH1501" i="1"/>
  <c r="AH1492" i="1"/>
  <c r="AH1489" i="1"/>
  <c r="AH1488" i="1"/>
  <c r="AH1484" i="1"/>
  <c r="AH1483" i="1"/>
  <c r="AH1482" i="1"/>
  <c r="AH1477" i="1"/>
  <c r="AH1475" i="1"/>
  <c r="AH1474" i="1"/>
  <c r="AH1473" i="1"/>
  <c r="AH1472" i="1"/>
  <c r="AH1470" i="1"/>
  <c r="AH1468" i="1"/>
  <c r="AH1456" i="1"/>
  <c r="AH1442" i="1"/>
  <c r="AH1441" i="1"/>
  <c r="AH1440" i="1"/>
  <c r="AH1439" i="1"/>
  <c r="AH1426" i="1"/>
  <c r="AH1424" i="1"/>
  <c r="AH1416" i="1"/>
  <c r="AH1415" i="1"/>
  <c r="AH1414" i="1"/>
  <c r="AH1412" i="1"/>
  <c r="AH1404" i="1"/>
  <c r="AH1402" i="1"/>
  <c r="AH1394" i="1"/>
  <c r="AH1393" i="1"/>
  <c r="AH1387" i="1"/>
  <c r="AH1386" i="1"/>
  <c r="AH1378" i="1"/>
  <c r="AH1377" i="1"/>
  <c r="AH1376" i="1"/>
  <c r="AH1375" i="1"/>
  <c r="AH1374" i="1"/>
  <c r="AH1372" i="1"/>
  <c r="AH1371" i="1"/>
  <c r="AH1370" i="1"/>
  <c r="AH1369" i="1"/>
  <c r="AH1368" i="1"/>
  <c r="AH1367" i="1"/>
  <c r="AH1351" i="1"/>
  <c r="AH1350" i="1"/>
  <c r="AH1349" i="1"/>
  <c r="AH1348" i="1"/>
  <c r="AH1347" i="1"/>
  <c r="AH1346" i="1"/>
  <c r="AH1345" i="1"/>
  <c r="AH1340" i="1"/>
  <c r="AH1339" i="1"/>
  <c r="AH1336" i="1"/>
  <c r="AH1335" i="1"/>
  <c r="AH1334" i="1"/>
  <c r="AH1333" i="1"/>
  <c r="AH1332" i="1"/>
  <c r="AH1331" i="1"/>
  <c r="AH1330" i="1"/>
  <c r="AH1327" i="1"/>
  <c r="AH1326" i="1"/>
  <c r="AH1318" i="1"/>
  <c r="AH1317" i="1"/>
  <c r="AH1316" i="1"/>
  <c r="AH1315" i="1"/>
  <c r="AH1314" i="1"/>
  <c r="AH1307" i="1"/>
  <c r="AH1301" i="1"/>
  <c r="AH1300" i="1"/>
  <c r="AH1298" i="1"/>
  <c r="AH1287" i="1"/>
  <c r="AH1286" i="1"/>
  <c r="AH1276" i="1"/>
  <c r="AH1274" i="1"/>
  <c r="AH1265" i="1"/>
  <c r="AH1264" i="1"/>
  <c r="AH1263" i="1"/>
  <c r="AH1262" i="1"/>
  <c r="AH1252" i="1"/>
  <c r="AH1251" i="1"/>
  <c r="AH1243" i="1"/>
  <c r="AH1239" i="1"/>
  <c r="AH1225" i="1"/>
  <c r="AH1224" i="1"/>
  <c r="AH1223" i="1"/>
  <c r="AH1222" i="1"/>
  <c r="AH1221" i="1"/>
  <c r="AH1220" i="1"/>
  <c r="AH1219" i="1"/>
  <c r="AH1218" i="1"/>
  <c r="AH1217" i="1"/>
  <c r="AH1216" i="1"/>
  <c r="AH1215" i="1"/>
  <c r="AH1214" i="1"/>
  <c r="AH1213" i="1"/>
  <c r="AH1210" i="1"/>
  <c r="AH1209" i="1"/>
  <c r="AH1208" i="1"/>
  <c r="AH1207" i="1"/>
  <c r="AH1206" i="1"/>
  <c r="AH1205" i="1"/>
  <c r="AH1204" i="1"/>
  <c r="AH1422" i="1"/>
  <c r="AH1418" i="1"/>
  <c r="AH1417" i="1"/>
  <c r="AH1411" i="1"/>
  <c r="AH1410" i="1"/>
  <c r="AH1409" i="1"/>
  <c r="AH1408" i="1"/>
  <c r="AH1407" i="1"/>
  <c r="AH1405" i="1"/>
  <c r="AH1401" i="1"/>
  <c r="AH1395" i="1"/>
  <c r="AH1392" i="1"/>
  <c r="AH1383" i="1"/>
  <c r="AH1382" i="1"/>
  <c r="AH1381" i="1"/>
  <c r="AH1380" i="1"/>
  <c r="AH1379" i="1"/>
  <c r="AH1365" i="1"/>
  <c r="AH1364" i="1"/>
  <c r="AH1363" i="1"/>
  <c r="AH1362" i="1"/>
  <c r="AH1359" i="1"/>
  <c r="AH1358" i="1"/>
  <c r="AH1357" i="1"/>
  <c r="AH1341" i="1"/>
  <c r="AH1338" i="1"/>
  <c r="AH1337" i="1"/>
  <c r="AH1325" i="1"/>
  <c r="AH1323" i="1"/>
  <c r="AH1322" i="1"/>
  <c r="AH1321" i="1"/>
  <c r="AH1320" i="1"/>
  <c r="AH1304" i="1"/>
  <c r="AH1302" i="1"/>
  <c r="AH1297" i="1"/>
  <c r="AH1296" i="1"/>
  <c r="AH1285" i="1"/>
  <c r="AH1284" i="1"/>
  <c r="AH1272" i="1"/>
  <c r="AH1271" i="1"/>
  <c r="AH1270" i="1"/>
  <c r="AH1269" i="1"/>
  <c r="AH1250" i="1"/>
  <c r="AH1249" i="1"/>
  <c r="AH1244" i="1"/>
  <c r="AH1240" i="1"/>
  <c r="AH1233" i="1"/>
  <c r="AH1232" i="1"/>
  <c r="AH1231" i="1"/>
  <c r="AH1230" i="1"/>
  <c r="AH1229" i="1"/>
  <c r="AH1203" i="1"/>
  <c r="AH1202" i="1"/>
  <c r="AH1201" i="1"/>
  <c r="AH1190" i="1"/>
  <c r="AH1421" i="1"/>
  <c r="AH1420" i="1"/>
  <c r="AH1406" i="1"/>
  <c r="AH1400" i="1"/>
  <c r="AH1391" i="1"/>
  <c r="AH1361" i="1"/>
  <c r="AH1343" i="1"/>
  <c r="AH1342" i="1"/>
  <c r="AH1295" i="1"/>
  <c r="AH1283" i="1"/>
  <c r="AH1282" i="1"/>
  <c r="AH1281" i="1"/>
  <c r="AH1280" i="1"/>
  <c r="AH1268" i="1"/>
  <c r="AH1267" i="1"/>
  <c r="AH1260" i="1"/>
  <c r="AH1248" i="1"/>
  <c r="AH1247" i="1"/>
  <c r="AH1245" i="1"/>
  <c r="AH1237" i="1"/>
  <c r="AH1236" i="1"/>
  <c r="AH1235" i="1"/>
  <c r="AH1234" i="1"/>
  <c r="AH1228" i="1"/>
  <c r="AH1423" i="1"/>
  <c r="AH1398" i="1"/>
  <c r="AH1390" i="1"/>
  <c r="AH1389" i="1"/>
  <c r="AH1388" i="1"/>
  <c r="AH1373" i="1"/>
  <c r="AH1354" i="1"/>
  <c r="AH1353" i="1"/>
  <c r="AH1352" i="1"/>
  <c r="AH1344" i="1"/>
  <c r="AH1329" i="1"/>
  <c r="AH1313" i="1"/>
  <c r="AH1312" i="1"/>
  <c r="AH1311" i="1"/>
  <c r="AH1310" i="1"/>
  <c r="AH1309" i="1"/>
  <c r="AH1294" i="1"/>
  <c r="AH1293" i="1"/>
  <c r="AH1292" i="1"/>
  <c r="AH1291" i="1"/>
  <c r="AH1290" i="1"/>
  <c r="AH1289" i="1"/>
  <c r="AH1278" i="1"/>
  <c r="AH1277" i="1"/>
  <c r="AH1266" i="1"/>
  <c r="AH1259" i="1"/>
  <c r="AH1258" i="1"/>
  <c r="AH1257" i="1"/>
  <c r="AH1256" i="1"/>
  <c r="AH1255" i="1"/>
  <c r="AH1254" i="1"/>
  <c r="AH1253" i="1"/>
  <c r="AH1242" i="1"/>
  <c r="AH1238" i="1"/>
  <c r="AH1227" i="1"/>
  <c r="AH1226" i="1"/>
  <c r="AH1199" i="1"/>
  <c r="AH1198" i="1"/>
  <c r="AH1197" i="1"/>
  <c r="AH1196" i="1"/>
  <c r="AH1195" i="1"/>
  <c r="AH1194" i="1"/>
  <c r="AH1193" i="1"/>
  <c r="AH1192" i="1"/>
  <c r="AH1200" i="1"/>
  <c r="AH1187" i="1"/>
  <c r="AH1186" i="1"/>
  <c r="AH1184" i="1"/>
  <c r="AH1183" i="1"/>
  <c r="AH1182" i="1"/>
  <c r="AH1181" i="1"/>
  <c r="AH1168" i="1"/>
  <c r="AH1165" i="1"/>
  <c r="AH1158" i="1"/>
  <c r="AH1157" i="1"/>
  <c r="AH1155" i="1"/>
  <c r="AH1154" i="1"/>
  <c r="AH1153" i="1"/>
  <c r="AH1150" i="1"/>
  <c r="AH1140" i="1"/>
  <c r="AH1138" i="1"/>
  <c r="AH1137" i="1"/>
  <c r="AH1136" i="1"/>
  <c r="AH1132" i="1"/>
  <c r="AH1131" i="1"/>
  <c r="AH1125" i="1"/>
  <c r="AH1124" i="1"/>
  <c r="AH1123" i="1"/>
  <c r="AH1122" i="1"/>
  <c r="AH1121" i="1"/>
  <c r="AH1091" i="1"/>
  <c r="AH1059" i="1"/>
  <c r="AH1058" i="1"/>
  <c r="AH1052" i="1"/>
  <c r="AH1051" i="1"/>
  <c r="AH1047" i="1"/>
  <c r="AH1046" i="1"/>
  <c r="AH1042" i="1"/>
  <c r="AH1041" i="1"/>
  <c r="AH1040" i="1"/>
  <c r="AH1188" i="1"/>
  <c r="AH1180" i="1"/>
  <c r="AH1179" i="1"/>
  <c r="AH1178" i="1"/>
  <c r="AH1167" i="1"/>
  <c r="AH1166" i="1"/>
  <c r="AH1152" i="1"/>
  <c r="AH1151" i="1"/>
  <c r="AH1149" i="1"/>
  <c r="AH1148" i="1"/>
  <c r="AH1141" i="1"/>
  <c r="AH1129" i="1"/>
  <c r="AH1128" i="1"/>
  <c r="AH1127" i="1"/>
  <c r="AH1126" i="1"/>
  <c r="AH1084" i="1"/>
  <c r="AH1083" i="1"/>
  <c r="AH1073" i="1"/>
  <c r="AH1057" i="1"/>
  <c r="AH1050" i="1"/>
  <c r="AH1045" i="1"/>
  <c r="AH1039" i="1"/>
  <c r="AH1038" i="1"/>
  <c r="AH1026" i="1"/>
  <c r="AH1025" i="1"/>
  <c r="AH1024" i="1"/>
  <c r="AH1177" i="1"/>
  <c r="AH1176" i="1"/>
  <c r="AH1175" i="1"/>
  <c r="AH1174" i="1"/>
  <c r="AH1173" i="1"/>
  <c r="AH1147" i="1"/>
  <c r="AH1146" i="1"/>
  <c r="AH1145" i="1"/>
  <c r="AH1143" i="1"/>
  <c r="AH1116" i="1"/>
  <c r="AH1115" i="1"/>
  <c r="AH1114" i="1"/>
  <c r="AH1113" i="1"/>
  <c r="AH1103" i="1"/>
  <c r="AH1102" i="1"/>
  <c r="AH1099" i="1"/>
  <c r="AH1098" i="1"/>
  <c r="AH1088" i="1"/>
  <c r="AH1087" i="1"/>
  <c r="AH1086" i="1"/>
  <c r="AH1085" i="1"/>
  <c r="AH1082" i="1"/>
  <c r="AH1081" i="1"/>
  <c r="AH1080" i="1"/>
  <c r="AH1079" i="1"/>
  <c r="AH1078" i="1"/>
  <c r="AH1077" i="1"/>
  <c r="AH1076" i="1"/>
  <c r="AH1075" i="1"/>
  <c r="AH1072" i="1"/>
  <c r="AH1070" i="1"/>
  <c r="AH1069" i="1"/>
  <c r="AH1068" i="1"/>
  <c r="AH1067" i="1"/>
  <c r="AH1066" i="1"/>
  <c r="AH1065" i="1"/>
  <c r="AH1064" i="1"/>
  <c r="AH1063" i="1"/>
  <c r="AH1062" i="1"/>
  <c r="AH1056" i="1"/>
  <c r="AH1049" i="1"/>
  <c r="AH1044" i="1"/>
  <c r="AH1037" i="1"/>
  <c r="AH1036" i="1"/>
  <c r="AH1035" i="1"/>
  <c r="AH1023" i="1"/>
  <c r="AH1022" i="1"/>
  <c r="AH1021" i="1"/>
  <c r="AH1191" i="1"/>
  <c r="AH1172" i="1"/>
  <c r="AH1171" i="1"/>
  <c r="AH1170" i="1"/>
  <c r="AH1169" i="1"/>
  <c r="AH1162" i="1"/>
  <c r="AH1161" i="1"/>
  <c r="AH1160" i="1"/>
  <c r="AH1135" i="1"/>
  <c r="AH1134" i="1"/>
  <c r="AH1119" i="1"/>
  <c r="AH1118" i="1"/>
  <c r="AH1117" i="1"/>
  <c r="AH1112" i="1"/>
  <c r="AH1111" i="1"/>
  <c r="AH1110" i="1"/>
  <c r="AH1108" i="1"/>
  <c r="AH1106" i="1"/>
  <c r="AH1104" i="1"/>
  <c r="AH1097" i="1"/>
  <c r="AH1096" i="1"/>
  <c r="AH1095" i="1"/>
  <c r="AH1094" i="1"/>
  <c r="AH1093" i="1"/>
  <c r="AH1092" i="1"/>
  <c r="AH1061" i="1"/>
  <c r="AH1060" i="1"/>
  <c r="AH1055" i="1"/>
  <c r="AH1054" i="1"/>
  <c r="AH1053" i="1"/>
  <c r="AH1048" i="1"/>
  <c r="AH1043" i="1"/>
  <c r="AH1034" i="1"/>
  <c r="AH1033" i="1"/>
  <c r="AH1031" i="1"/>
  <c r="AH1028" i="1"/>
  <c r="AH1015" i="1"/>
  <c r="AH1014" i="1"/>
  <c r="AH1013" i="1"/>
  <c r="AH1027" i="1"/>
  <c r="AH1019" i="1"/>
  <c r="AH1017" i="1"/>
  <c r="AH1012" i="1"/>
  <c r="AH1011" i="1"/>
  <c r="AH995" i="1"/>
  <c r="AH993" i="1"/>
  <c r="AH989" i="1"/>
  <c r="AH988" i="1"/>
  <c r="AH966" i="1"/>
  <c r="AH962" i="1"/>
  <c r="AH961" i="1"/>
  <c r="AH960" i="1"/>
  <c r="AH959" i="1"/>
  <c r="AH954" i="1"/>
  <c r="AH951" i="1"/>
  <c r="AH945" i="1"/>
  <c r="AH943" i="1"/>
  <c r="AH925" i="1"/>
  <c r="AH917" i="1"/>
  <c r="AH916" i="1"/>
  <c r="AH915" i="1"/>
  <c r="AH910" i="1"/>
  <c r="AH909" i="1"/>
  <c r="AH905" i="1"/>
  <c r="AH904" i="1"/>
  <c r="AH903" i="1"/>
  <c r="AH902" i="1"/>
  <c r="AH901" i="1"/>
  <c r="AH900" i="1"/>
  <c r="AH866" i="1"/>
  <c r="AH833" i="1"/>
  <c r="AH818" i="1"/>
  <c r="AH815" i="1"/>
  <c r="AH814" i="1"/>
  <c r="AH1010" i="1"/>
  <c r="AH1009" i="1"/>
  <c r="AH1008" i="1"/>
  <c r="AH1006" i="1"/>
  <c r="AH1005" i="1"/>
  <c r="AH1003" i="1"/>
  <c r="AH992" i="1"/>
  <c r="AH991" i="1"/>
  <c r="AH990" i="1"/>
  <c r="AH987" i="1"/>
  <c r="AH986" i="1"/>
  <c r="AH985" i="1"/>
  <c r="AH984" i="1"/>
  <c r="AH983" i="1"/>
  <c r="AH982" i="1"/>
  <c r="AH981" i="1"/>
  <c r="AH980" i="1"/>
  <c r="AH979" i="1"/>
  <c r="AH978" i="1"/>
  <c r="AH977" i="1"/>
  <c r="AH976" i="1"/>
  <c r="AH975" i="1"/>
  <c r="AH974" i="1"/>
  <c r="AH958" i="1"/>
  <c r="AH957" i="1"/>
  <c r="AH956" i="1"/>
  <c r="AH955" i="1"/>
  <c r="AH949" i="1"/>
  <c r="AH948" i="1"/>
  <c r="AH946" i="1"/>
  <c r="AH944" i="1"/>
  <c r="AH942" i="1"/>
  <c r="AH922" i="1"/>
  <c r="AH913" i="1"/>
  <c r="AH912" i="1"/>
  <c r="AH908" i="1"/>
  <c r="AH899" i="1"/>
  <c r="AH893" i="1"/>
  <c r="AH892" i="1"/>
  <c r="AH891" i="1"/>
  <c r="AH890" i="1"/>
  <c r="AH876" i="1"/>
  <c r="AH868" i="1"/>
  <c r="AH867" i="1"/>
  <c r="AH863" i="1"/>
  <c r="AH853" i="1"/>
  <c r="AH852" i="1"/>
  <c r="AH851" i="1"/>
  <c r="AH850" i="1"/>
  <c r="AH849" i="1"/>
  <c r="AH848" i="1"/>
  <c r="AH847" i="1"/>
  <c r="AH846" i="1"/>
  <c r="AH845" i="1"/>
  <c r="AH844" i="1"/>
  <c r="AH843" i="1"/>
  <c r="AH842" i="1"/>
  <c r="AH841" i="1"/>
  <c r="AH832" i="1"/>
  <c r="AH826" i="1"/>
  <c r="AH817" i="1"/>
  <c r="AH816" i="1"/>
  <c r="AH813" i="1"/>
  <c r="AH812" i="1"/>
  <c r="AH811" i="1"/>
  <c r="AH797" i="1"/>
  <c r="AH796" i="1"/>
  <c r="AH795" i="1"/>
  <c r="AH1020" i="1"/>
  <c r="AH1018" i="1"/>
  <c r="AH1016" i="1"/>
  <c r="AH1002" i="1"/>
  <c r="AH1001" i="1"/>
  <c r="AH1000" i="1"/>
  <c r="AH973" i="1"/>
  <c r="AH972" i="1"/>
  <c r="AH941" i="1"/>
  <c r="AH940" i="1"/>
  <c r="AH939" i="1"/>
  <c r="AH938" i="1"/>
  <c r="AH937" i="1"/>
  <c r="AH936" i="1"/>
  <c r="AH935" i="1"/>
  <c r="AH921" i="1"/>
  <c r="AH920" i="1"/>
  <c r="AH919" i="1"/>
  <c r="AH898" i="1"/>
  <c r="AH897" i="1"/>
  <c r="AH896" i="1"/>
  <c r="AH895" i="1"/>
  <c r="AH894" i="1"/>
  <c r="AH888" i="1"/>
  <c r="AH887" i="1"/>
  <c r="AH885" i="1"/>
  <c r="AH879" i="1"/>
  <c r="AH878" i="1"/>
  <c r="AH877" i="1"/>
  <c r="AH872" i="1"/>
  <c r="AH871" i="1"/>
  <c r="AH870" i="1"/>
  <c r="AH869" i="1"/>
  <c r="AH864" i="1"/>
  <c r="AH862" i="1"/>
  <c r="AH861" i="1"/>
  <c r="AH859" i="1"/>
  <c r="AH854" i="1"/>
  <c r="AH839" i="1"/>
  <c r="AH830" i="1"/>
  <c r="AH829" i="1"/>
  <c r="AH827" i="1"/>
  <c r="AH825" i="1"/>
  <c r="AH824" i="1"/>
  <c r="AH823" i="1"/>
  <c r="AH822" i="1"/>
  <c r="AH821" i="1"/>
  <c r="AH809" i="1"/>
  <c r="AH808" i="1"/>
  <c r="AH999" i="1"/>
  <c r="AH998" i="1"/>
  <c r="AH997" i="1"/>
  <c r="AH996" i="1"/>
  <c r="AH971" i="1"/>
  <c r="AH970" i="1"/>
  <c r="AH969" i="1"/>
  <c r="AH968" i="1"/>
  <c r="AH967" i="1"/>
  <c r="AH965" i="1"/>
  <c r="AH964" i="1"/>
  <c r="AH963" i="1"/>
  <c r="AH953" i="1"/>
  <c r="AH952" i="1"/>
  <c r="AH934" i="1"/>
  <c r="AH931" i="1"/>
  <c r="AH929" i="1"/>
  <c r="AH927" i="1"/>
  <c r="AH918" i="1"/>
  <c r="AH884" i="1"/>
  <c r="AH883" i="1"/>
  <c r="AH882" i="1"/>
  <c r="AH881" i="1"/>
  <c r="AH880" i="1"/>
  <c r="AH874" i="1"/>
  <c r="AH873" i="1"/>
  <c r="AH860" i="1"/>
  <c r="AH858" i="1"/>
  <c r="AH857" i="1"/>
  <c r="AH856" i="1"/>
  <c r="AH855" i="1"/>
  <c r="AH838" i="1"/>
  <c r="AH837" i="1"/>
  <c r="AH836" i="1"/>
  <c r="AH835" i="1"/>
  <c r="AH820" i="1"/>
  <c r="AH819" i="1"/>
  <c r="AH807" i="1"/>
  <c r="AH804" i="1"/>
  <c r="AH798" i="1"/>
  <c r="AH782" i="1"/>
  <c r="AH781" i="1"/>
  <c r="AH780" i="1"/>
  <c r="AH779" i="1"/>
  <c r="AH778" i="1"/>
  <c r="AH777" i="1"/>
  <c r="AH771" i="1"/>
  <c r="AH770" i="1"/>
  <c r="AH755" i="1"/>
  <c r="AH754" i="1"/>
  <c r="AH753" i="1"/>
  <c r="AH751" i="1"/>
  <c r="AH750" i="1"/>
  <c r="AH749" i="1"/>
  <c r="AH747" i="1"/>
  <c r="AH746" i="1"/>
  <c r="AH745" i="1"/>
  <c r="AH726" i="1"/>
  <c r="AH719" i="1"/>
  <c r="AH718" i="1"/>
  <c r="AH717" i="1"/>
  <c r="AH716" i="1"/>
  <c r="AH710" i="1"/>
  <c r="AH709" i="1"/>
  <c r="AH708" i="1"/>
  <c r="AH702" i="1"/>
  <c r="AH696" i="1"/>
  <c r="AH687" i="1"/>
  <c r="AH683" i="1"/>
  <c r="AH667" i="1"/>
  <c r="AH666" i="1"/>
  <c r="AH665" i="1"/>
  <c r="AH664" i="1"/>
  <c r="AH662" i="1"/>
  <c r="AH661" i="1"/>
  <c r="AH660" i="1"/>
  <c r="AH624" i="1"/>
  <c r="AH588" i="1"/>
  <c r="AH587" i="1"/>
  <c r="AH575" i="1"/>
  <c r="AH570" i="1"/>
  <c r="AH568" i="1"/>
  <c r="AH566" i="1"/>
  <c r="AH537" i="1"/>
  <c r="AH805" i="1"/>
  <c r="AH803" i="1"/>
  <c r="AH799" i="1"/>
  <c r="AH776" i="1"/>
  <c r="AH775" i="1"/>
  <c r="AH774" i="1"/>
  <c r="AH773" i="1"/>
  <c r="AH772" i="1"/>
  <c r="AH748" i="1"/>
  <c r="AH743" i="1"/>
  <c r="AH742" i="1"/>
  <c r="AH741" i="1"/>
  <c r="AH740" i="1"/>
  <c r="AH739" i="1"/>
  <c r="AH738" i="1"/>
  <c r="AH725" i="1"/>
  <c r="AH724" i="1"/>
  <c r="AH722" i="1"/>
  <c r="AH715" i="1"/>
  <c r="AH714" i="1"/>
  <c r="AH707" i="1"/>
  <c r="AH701" i="1"/>
  <c r="AH700" i="1"/>
  <c r="AH695" i="1"/>
  <c r="AH694" i="1"/>
  <c r="AH686" i="1"/>
  <c r="AH685" i="1"/>
  <c r="AH682" i="1"/>
  <c r="AH681" i="1"/>
  <c r="AH680" i="1"/>
  <c r="AH679" i="1"/>
  <c r="AH663" i="1"/>
  <c r="AH659" i="1"/>
  <c r="AH657" i="1"/>
  <c r="AH636" i="1"/>
  <c r="AH635" i="1"/>
  <c r="AH634" i="1"/>
  <c r="AH633" i="1"/>
  <c r="AH632" i="1"/>
  <c r="AH630" i="1"/>
  <c r="AH629" i="1"/>
  <c r="AH626" i="1"/>
  <c r="AH613" i="1"/>
  <c r="AH607" i="1"/>
  <c r="AH595" i="1"/>
  <c r="AH593" i="1"/>
  <c r="AH592" i="1"/>
  <c r="AH591" i="1"/>
  <c r="AH590" i="1"/>
  <c r="AH589" i="1"/>
  <c r="AH576" i="1"/>
  <c r="AH565" i="1"/>
  <c r="AH563" i="1"/>
  <c r="AH546" i="1"/>
  <c r="AH545" i="1"/>
  <c r="AH806" i="1"/>
  <c r="AH800" i="1"/>
  <c r="AH792" i="1"/>
  <c r="AH791" i="1"/>
  <c r="AH790" i="1"/>
  <c r="AH737" i="1"/>
  <c r="AH736" i="1"/>
  <c r="AH735" i="1"/>
  <c r="AH734" i="1"/>
  <c r="AH721" i="1"/>
  <c r="AH706" i="1"/>
  <c r="AH705" i="1"/>
  <c r="AH704" i="1"/>
  <c r="AH699" i="1"/>
  <c r="AH693" i="1"/>
  <c r="AH678" i="1"/>
  <c r="AH675" i="1"/>
  <c r="AH656" i="1"/>
  <c r="AH654" i="1"/>
  <c r="AH653" i="1"/>
  <c r="AH652" i="1"/>
  <c r="AH651" i="1"/>
  <c r="AH650" i="1"/>
  <c r="AH649" i="1"/>
  <c r="AH648" i="1"/>
  <c r="AH647" i="1"/>
  <c r="AH646" i="1"/>
  <c r="AH645" i="1"/>
  <c r="AH644" i="1"/>
  <c r="AH643" i="1"/>
  <c r="AH642" i="1"/>
  <c r="AH641" i="1"/>
  <c r="AH640" i="1"/>
  <c r="AH639" i="1"/>
  <c r="AH638" i="1"/>
  <c r="AH637" i="1"/>
  <c r="AH614" i="1"/>
  <c r="AH601" i="1"/>
  <c r="AH598" i="1"/>
  <c r="AH596" i="1"/>
  <c r="AH578" i="1"/>
  <c r="AH577" i="1"/>
  <c r="AH564" i="1"/>
  <c r="AH561" i="1"/>
  <c r="AH557" i="1"/>
  <c r="AH556" i="1"/>
  <c r="AH555" i="1"/>
  <c r="AH554" i="1"/>
  <c r="AH553" i="1"/>
  <c r="AH551" i="1"/>
  <c r="AH550" i="1"/>
  <c r="AH549" i="1"/>
  <c r="AH548" i="1"/>
  <c r="AH794" i="1"/>
  <c r="AH789" i="1"/>
  <c r="AH788" i="1"/>
  <c r="AH787" i="1"/>
  <c r="AH785" i="1"/>
  <c r="AH784" i="1"/>
  <c r="AH783" i="1"/>
  <c r="AH769" i="1"/>
  <c r="AH768" i="1"/>
  <c r="AH766" i="1"/>
  <c r="AH765" i="1"/>
  <c r="AH764" i="1"/>
  <c r="AH763" i="1"/>
  <c r="AH762" i="1"/>
  <c r="AH761" i="1"/>
  <c r="AH760" i="1"/>
  <c r="AH759" i="1"/>
  <c r="AH757" i="1"/>
  <c r="AH756" i="1"/>
  <c r="AH732" i="1"/>
  <c r="AH731" i="1"/>
  <c r="AH730" i="1"/>
  <c r="AH729" i="1"/>
  <c r="AH728" i="1"/>
  <c r="AH727" i="1"/>
  <c r="AH720" i="1"/>
  <c r="AH711" i="1"/>
  <c r="AH703" i="1"/>
  <c r="AH697" i="1"/>
  <c r="AH691" i="1"/>
  <c r="AH689" i="1"/>
  <c r="AH688" i="1"/>
  <c r="AH674" i="1"/>
  <c r="AH673" i="1"/>
  <c r="AH672" i="1"/>
  <c r="AH671" i="1"/>
  <c r="AH670" i="1"/>
  <c r="AH669" i="1"/>
  <c r="AH668" i="1"/>
  <c r="AH655" i="1"/>
  <c r="AH623" i="1"/>
  <c r="AH622" i="1"/>
  <c r="AH621" i="1"/>
  <c r="AH620" i="1"/>
  <c r="AH619" i="1"/>
  <c r="AH617" i="1"/>
  <c r="AH616" i="1"/>
  <c r="AH615" i="1"/>
  <c r="AH610" i="1"/>
  <c r="AH605" i="1"/>
  <c r="AH604" i="1"/>
  <c r="AH603" i="1"/>
  <c r="AH602" i="1"/>
  <c r="AH585" i="1"/>
  <c r="AH584" i="1"/>
  <c r="AH583" i="1"/>
  <c r="AH582" i="1"/>
  <c r="AH581" i="1"/>
  <c r="AH579" i="1"/>
  <c r="AH574" i="1"/>
  <c r="AH573" i="1"/>
  <c r="AH572" i="1"/>
  <c r="AH535" i="1"/>
  <c r="AH544" i="1"/>
  <c r="AH542" i="1"/>
  <c r="AH540" i="1"/>
  <c r="AH532" i="1"/>
  <c r="AH531" i="1"/>
  <c r="AH530" i="1"/>
  <c r="AH529" i="1"/>
  <c r="AH524" i="1"/>
  <c r="AH515" i="1"/>
  <c r="AH511" i="1"/>
  <c r="AH507" i="1"/>
  <c r="AH502" i="1"/>
  <c r="AH489" i="1"/>
  <c r="AH485" i="1"/>
  <c r="AH479" i="1"/>
  <c r="AH458" i="1"/>
  <c r="AH457" i="1"/>
  <c r="AH456" i="1"/>
  <c r="AH451" i="1"/>
  <c r="AH440" i="1"/>
  <c r="AH429" i="1"/>
  <c r="AH425" i="1"/>
  <c r="AH410" i="1"/>
  <c r="AH409" i="1"/>
  <c r="AH385" i="1"/>
  <c r="AH384" i="1"/>
  <c r="AH382" i="1"/>
  <c r="AH381" i="1"/>
  <c r="AH372" i="1"/>
  <c r="AH351" i="1"/>
  <c r="AH349" i="1"/>
  <c r="AH331" i="1"/>
  <c r="AH330" i="1"/>
  <c r="AH329" i="1"/>
  <c r="AH326" i="1"/>
  <c r="AH311" i="1"/>
  <c r="AH306" i="1"/>
  <c r="AH303" i="1"/>
  <c r="AH302" i="1"/>
  <c r="AH289" i="1"/>
  <c r="AH288" i="1"/>
  <c r="AH284" i="1"/>
  <c r="AH280" i="1"/>
  <c r="AH274" i="1"/>
  <c r="AH273" i="1"/>
  <c r="AH268" i="1"/>
  <c r="AH259" i="1"/>
  <c r="AH252" i="1"/>
  <c r="AH240" i="1"/>
  <c r="AH239" i="1"/>
  <c r="AH236" i="1"/>
  <c r="AH230" i="1"/>
  <c r="AH229" i="1"/>
  <c r="AH228" i="1"/>
  <c r="AH227" i="1"/>
  <c r="AH226" i="1"/>
  <c r="AH220" i="1"/>
  <c r="AH216" i="1"/>
  <c r="AH214" i="1"/>
  <c r="AH213" i="1"/>
  <c r="AH199" i="1"/>
  <c r="AH190" i="1"/>
  <c r="AH189" i="1"/>
  <c r="AH181" i="1"/>
  <c r="AH177" i="1"/>
  <c r="AH171" i="1"/>
  <c r="AH165" i="1"/>
  <c r="AH161" i="1"/>
  <c r="AH160" i="1"/>
  <c r="AH155" i="1"/>
  <c r="AH151" i="1"/>
  <c r="AH144" i="1"/>
  <c r="AH143" i="1"/>
  <c r="AH130" i="1"/>
  <c r="AH129" i="1"/>
  <c r="AH128" i="1"/>
  <c r="AH127" i="1"/>
  <c r="AH126" i="1"/>
  <c r="AH125" i="1"/>
  <c r="AH124" i="1"/>
  <c r="AH121" i="1"/>
  <c r="AH91" i="1"/>
  <c r="AH90" i="1"/>
  <c r="AH88" i="1"/>
  <c r="AH76" i="1"/>
  <c r="AH70" i="1"/>
  <c r="AH69" i="1"/>
  <c r="AH528" i="1"/>
  <c r="AH523" i="1"/>
  <c r="AH522" i="1"/>
  <c r="AH514" i="1"/>
  <c r="AH506" i="1"/>
  <c r="AH501" i="1"/>
  <c r="AH493" i="1"/>
  <c r="AH483" i="1"/>
  <c r="AH473" i="1"/>
  <c r="AH472" i="1"/>
  <c r="AH471" i="1"/>
  <c r="AH470" i="1"/>
  <c r="AH469" i="1"/>
  <c r="AH465" i="1"/>
  <c r="AH455" i="1"/>
  <c r="AH454" i="1"/>
  <c r="AH453" i="1"/>
  <c r="AH452" i="1"/>
  <c r="AH439" i="1"/>
  <c r="AH438" i="1"/>
  <c r="AH436" i="1"/>
  <c r="AH435" i="1"/>
  <c r="AH434" i="1"/>
  <c r="AH433" i="1"/>
  <c r="AH432" i="1"/>
  <c r="AH431" i="1"/>
  <c r="AH430" i="1"/>
  <c r="AH426" i="1"/>
  <c r="AH418" i="1"/>
  <c r="AH415" i="1"/>
  <c r="AH412" i="1"/>
  <c r="AH380" i="1"/>
  <c r="AH379" i="1"/>
  <c r="AH376" i="1"/>
  <c r="AH366" i="1"/>
  <c r="AH365" i="1"/>
  <c r="AH364" i="1"/>
  <c r="AH363" i="1"/>
  <c r="AH361" i="1"/>
  <c r="AH358" i="1"/>
  <c r="AH357" i="1"/>
  <c r="AH354" i="1"/>
  <c r="AH348" i="1"/>
  <c r="AH345" i="1"/>
  <c r="AH338" i="1"/>
  <c r="AH332" i="1"/>
  <c r="AH324" i="1"/>
  <c r="AH323" i="1"/>
  <c r="AH322" i="1"/>
  <c r="AH321" i="1"/>
  <c r="AH308" i="1"/>
  <c r="AH305" i="1"/>
  <c r="AH298" i="1"/>
  <c r="AH291" i="1"/>
  <c r="AH285" i="1"/>
  <c r="AH282" i="1"/>
  <c r="AH281" i="1"/>
  <c r="AH275" i="1"/>
  <c r="AH264" i="1"/>
  <c r="AH260" i="1"/>
  <c r="AH253" i="1"/>
  <c r="AH251" i="1"/>
  <c r="AH250" i="1"/>
  <c r="AH249" i="1"/>
  <c r="AH248" i="1"/>
  <c r="AH244" i="1"/>
  <c r="AH243" i="1"/>
  <c r="AH241" i="1"/>
  <c r="AH237" i="1"/>
  <c r="AH233" i="1"/>
  <c r="AH231" i="1"/>
  <c r="AH221" i="1"/>
  <c r="AH217" i="1"/>
  <c r="AH212" i="1"/>
  <c r="AH208" i="1"/>
  <c r="AH200" i="1"/>
  <c r="AH185" i="1"/>
  <c r="AH182" i="1"/>
  <c r="AH178" i="1"/>
  <c r="AH168" i="1"/>
  <c r="AH152" i="1"/>
  <c r="AH147" i="1"/>
  <c r="AH87" i="1"/>
  <c r="AH85" i="1"/>
  <c r="AH84" i="1"/>
  <c r="AH77" i="1"/>
  <c r="AH72" i="1"/>
  <c r="AH71" i="1"/>
  <c r="AH543" i="1"/>
  <c r="AH527" i="1"/>
  <c r="AH526" i="1"/>
  <c r="AH519" i="1"/>
  <c r="AH518" i="1"/>
  <c r="AH513" i="1"/>
  <c r="AH509" i="1"/>
  <c r="AH504" i="1"/>
  <c r="AH500" i="1"/>
  <c r="AH496" i="1"/>
  <c r="AH492" i="1"/>
  <c r="AH491" i="1"/>
  <c r="AH487" i="1"/>
  <c r="AH482" i="1"/>
  <c r="AH477" i="1"/>
  <c r="AH474" i="1"/>
  <c r="AH464" i="1"/>
  <c r="AH463" i="1"/>
  <c r="AH462" i="1"/>
  <c r="AH461" i="1"/>
  <c r="AH449" i="1"/>
  <c r="AH448" i="1"/>
  <c r="AH447" i="1"/>
  <c r="AH444" i="1"/>
  <c r="AH443" i="1"/>
  <c r="AH442" i="1"/>
  <c r="AH427" i="1"/>
  <c r="AH422" i="1"/>
  <c r="AH419" i="1"/>
  <c r="AH396" i="1"/>
  <c r="AH395" i="1"/>
  <c r="AH392" i="1"/>
  <c r="AH391" i="1"/>
  <c r="AH390" i="1"/>
  <c r="AH377" i="1"/>
  <c r="AH369" i="1"/>
  <c r="AH368" i="1"/>
  <c r="AH367" i="1"/>
  <c r="AH342" i="1"/>
  <c r="AH341" i="1"/>
  <c r="AH339" i="1"/>
  <c r="AH337" i="1"/>
  <c r="AH335" i="1"/>
  <c r="AH334" i="1"/>
  <c r="AH318" i="1"/>
  <c r="AH316" i="1"/>
  <c r="AH314" i="1"/>
  <c r="AH313" i="1"/>
  <c r="AH309" i="1"/>
  <c r="AH296" i="1"/>
  <c r="AH292" i="1"/>
  <c r="AH286" i="1"/>
  <c r="AH283" i="1"/>
  <c r="AH277" i="1"/>
  <c r="AH276" i="1"/>
  <c r="AH270" i="1"/>
  <c r="AH265" i="1"/>
  <c r="AH263" i="1"/>
  <c r="AH262" i="1"/>
  <c r="AH254" i="1"/>
  <c r="AH234" i="1"/>
  <c r="AH232" i="1"/>
  <c r="AH207" i="1"/>
  <c r="AH206" i="1"/>
  <c r="AH205" i="1"/>
  <c r="AH204" i="1"/>
  <c r="AH202" i="1"/>
  <c r="AH187" i="1"/>
  <c r="AH179" i="1"/>
  <c r="AH175" i="1"/>
  <c r="AH163" i="1"/>
  <c r="AH153" i="1"/>
  <c r="AH148" i="1"/>
  <c r="AH141" i="1"/>
  <c r="AH110" i="1"/>
  <c r="AH109" i="1"/>
  <c r="AH108" i="1"/>
  <c r="AH107" i="1"/>
  <c r="AH106" i="1"/>
  <c r="AH104" i="1"/>
  <c r="AH103" i="1"/>
  <c r="AH102" i="1"/>
  <c r="AH78" i="1"/>
  <c r="AH73" i="1"/>
  <c r="AH534" i="1"/>
  <c r="AH533" i="1"/>
  <c r="AH525" i="1"/>
  <c r="AH516" i="1"/>
  <c r="AH512" i="1"/>
  <c r="AH508" i="1"/>
  <c r="AH503" i="1"/>
  <c r="AH499" i="1"/>
  <c r="AH495" i="1"/>
  <c r="AH490" i="1"/>
  <c r="AH486" i="1"/>
  <c r="AH460" i="1"/>
  <c r="AH441" i="1"/>
  <c r="AH428" i="1"/>
  <c r="AH417" i="1"/>
  <c r="AH408" i="1"/>
  <c r="AH407" i="1"/>
  <c r="AH406" i="1"/>
  <c r="AH405" i="1"/>
  <c r="AH404" i="1"/>
  <c r="AH403" i="1"/>
  <c r="AH402" i="1"/>
  <c r="AH401" i="1"/>
  <c r="AH398" i="1"/>
  <c r="AH397" i="1"/>
  <c r="AH394" i="1"/>
  <c r="AH388" i="1"/>
  <c r="AH387" i="1"/>
  <c r="AH370" i="1"/>
  <c r="AH343" i="1"/>
  <c r="AH336" i="1"/>
  <c r="AH333" i="1"/>
  <c r="AH327" i="1"/>
  <c r="AH310" i="1"/>
  <c r="AH287" i="1"/>
  <c r="AH278" i="1"/>
  <c r="AH272" i="1"/>
  <c r="AH271" i="1"/>
  <c r="AH256" i="1"/>
  <c r="AH255" i="1"/>
  <c r="AH225" i="1"/>
  <c r="AH224" i="1"/>
  <c r="AH223" i="1"/>
  <c r="AH219" i="1"/>
  <c r="AH209" i="1"/>
  <c r="AH198" i="1"/>
  <c r="AH196" i="1"/>
  <c r="AH192" i="1"/>
  <c r="AH188" i="1"/>
  <c r="AH180" i="1"/>
  <c r="AH170" i="1"/>
  <c r="AH166" i="1"/>
  <c r="AH164" i="1"/>
  <c r="AH159" i="1"/>
  <c r="AH158" i="1"/>
  <c r="AH142" i="1"/>
  <c r="AH137" i="1"/>
  <c r="AH135" i="1"/>
  <c r="AH134" i="1"/>
  <c r="AH120" i="1"/>
  <c r="AH119" i="1"/>
  <c r="AH118" i="1"/>
  <c r="AH114" i="1"/>
  <c r="AH113" i="1"/>
  <c r="AH98" i="1"/>
  <c r="AH95" i="1"/>
  <c r="AH93" i="1"/>
  <c r="AH81" i="1"/>
  <c r="AH80" i="1"/>
  <c r="AH79" i="1"/>
  <c r="AH75" i="1"/>
  <c r="AH63" i="1"/>
  <c r="AH62" i="1"/>
  <c r="AH61" i="1"/>
  <c r="AH3" i="1"/>
  <c r="AH65" i="1"/>
  <c r="AT68" i="1"/>
  <c r="K68" i="1" s="1"/>
  <c r="AG68" i="1" s="1"/>
  <c r="AG145" i="1"/>
  <c r="AG173" i="1"/>
  <c r="AG185" i="1"/>
  <c r="AG252" i="1"/>
  <c r="AG264" i="1"/>
  <c r="AG282" i="1"/>
  <c r="AG281" i="1"/>
  <c r="AG306" i="1"/>
  <c r="AG479" i="1"/>
  <c r="AG478" i="1"/>
  <c r="AG482" i="1"/>
  <c r="AG491" i="1"/>
  <c r="AG493" i="1"/>
  <c r="AG501" i="1"/>
  <c r="AG512" i="1"/>
  <c r="AG513" i="1"/>
  <c r="AG526" i="1"/>
  <c r="AH7" i="1"/>
  <c r="AH8" i="1"/>
  <c r="AH11" i="1"/>
  <c r="AH14" i="1"/>
  <c r="AH34" i="1"/>
  <c r="AH36" i="1"/>
  <c r="AH38" i="1"/>
  <c r="AH39" i="1"/>
  <c r="AH42" i="1"/>
  <c r="AH47" i="1"/>
  <c r="AH48" i="1"/>
  <c r="AH51" i="1"/>
  <c r="AH59" i="1"/>
  <c r="AT62" i="1"/>
  <c r="K62" i="1" s="1"/>
  <c r="AG62" i="1" s="1"/>
  <c r="AH64" i="1"/>
  <c r="AG161" i="1"/>
  <c r="AG183" i="1"/>
  <c r="AG229" i="1"/>
  <c r="AG250" i="1"/>
  <c r="AG249" i="1"/>
  <c r="AG274" i="1"/>
  <c r="AG338" i="1"/>
  <c r="AG465" i="1"/>
  <c r="AG487" i="1"/>
  <c r="AG488" i="1"/>
  <c r="AG496" i="1"/>
  <c r="AG497" i="1"/>
  <c r="AG500" i="1"/>
  <c r="AG503" i="1"/>
  <c r="AG502" i="1"/>
  <c r="AG509" i="1"/>
  <c r="AG527" i="1"/>
  <c r="AG563" i="1"/>
  <c r="AG644" i="1"/>
  <c r="AG674" i="1"/>
  <c r="AG726" i="1"/>
  <c r="AG803" i="1"/>
  <c r="AG802" i="1"/>
  <c r="AG285" i="1"/>
  <c r="AG634" i="1"/>
  <c r="AG633" i="1"/>
  <c r="AG688" i="1"/>
  <c r="AG703" i="1"/>
  <c r="AG711" i="1"/>
  <c r="AG720" i="1"/>
  <c r="AG756" i="1"/>
  <c r="AG643" i="1"/>
  <c r="AG687" i="1"/>
  <c r="AG697" i="1"/>
  <c r="AG702" i="1"/>
  <c r="AG708" i="1"/>
  <c r="AG716" i="1"/>
  <c r="AG747" i="1"/>
  <c r="AG746" i="1"/>
  <c r="AG749" i="1"/>
  <c r="AG755" i="1"/>
  <c r="AG765" i="1"/>
  <c r="AG764" i="1"/>
  <c r="AG783" i="1"/>
  <c r="AG797" i="1"/>
  <c r="AG668" i="1"/>
  <c r="AG683" i="1"/>
  <c r="AG691" i="1"/>
  <c r="AG696" i="1"/>
  <c r="AG727" i="1"/>
  <c r="AG734" i="1"/>
  <c r="AG766" i="1"/>
  <c r="AG767" i="1"/>
  <c r="AG777" i="1"/>
  <c r="AG779" i="1"/>
  <c r="AG778" i="1"/>
  <c r="AT795" i="1"/>
  <c r="K795" i="1" s="1"/>
  <c r="AG795" i="1" s="1"/>
  <c r="AG813" i="1"/>
  <c r="AG812" i="1"/>
  <c r="AG826" i="1"/>
  <c r="AG831" i="1"/>
  <c r="AG843" i="1"/>
  <c r="AG842" i="1"/>
  <c r="AG857" i="1"/>
  <c r="AG856" i="1"/>
  <c r="AG859" i="1"/>
  <c r="AG884" i="1"/>
  <c r="AG883" i="1"/>
  <c r="AG922" i="1"/>
  <c r="AG933" i="1"/>
  <c r="AG942" i="1"/>
  <c r="AG950" i="1"/>
  <c r="AG949" i="1"/>
  <c r="AG974" i="1"/>
  <c r="AG973" i="1"/>
  <c r="AG999" i="1"/>
  <c r="AG998" i="1"/>
  <c r="AG1013" i="1"/>
  <c r="AG811" i="1"/>
  <c r="AG821" i="1"/>
  <c r="AG841" i="1"/>
  <c r="AG863" i="1"/>
  <c r="AG878" i="1"/>
  <c r="AG810" i="1"/>
  <c r="AG839" i="1"/>
  <c r="AG847" i="1"/>
  <c r="AG889" i="1"/>
  <c r="AG908" i="1"/>
  <c r="AG971" i="1"/>
  <c r="AG972" i="1"/>
  <c r="AG1003" i="1"/>
  <c r="AG1002" i="1"/>
  <c r="AG861" i="1"/>
  <c r="AG871" i="1"/>
  <c r="AG885" i="1"/>
  <c r="AG899" i="1"/>
  <c r="AG919" i="1"/>
  <c r="AG935" i="1"/>
  <c r="AG907" i="1"/>
  <c r="AG1035" i="1"/>
  <c r="AG1042" i="1"/>
  <c r="AG1046" i="1"/>
  <c r="AG1058" i="1"/>
  <c r="AG1143" i="1"/>
  <c r="AG1142" i="1"/>
  <c r="AG1146" i="1"/>
  <c r="AG1145" i="1"/>
  <c r="AG1153" i="1"/>
  <c r="AG1168" i="1"/>
  <c r="AT1015" i="1"/>
  <c r="K1015" i="1" s="1"/>
  <c r="AG1015" i="1" s="1"/>
  <c r="AG1018" i="1"/>
  <c r="AG1020" i="1"/>
  <c r="AG1021" i="1"/>
  <c r="AG1022" i="1"/>
  <c r="AG1023" i="1"/>
  <c r="AT1024" i="1"/>
  <c r="K1024" i="1" s="1"/>
  <c r="AG1024" i="1" s="1"/>
  <c r="AT1025" i="1"/>
  <c r="K1025" i="1" s="1"/>
  <c r="AG1025" i="1" s="1"/>
  <c r="AG1066" i="1"/>
  <c r="AG1065" i="1"/>
  <c r="AG1072" i="1"/>
  <c r="AG1150" i="1"/>
  <c r="AG1149" i="1"/>
  <c r="AG1181" i="1"/>
  <c r="AG926" i="1"/>
  <c r="AG1017" i="1"/>
  <c r="AG1019" i="1"/>
  <c r="AG1041" i="1"/>
  <c r="AG1173" i="1"/>
  <c r="AG1174" i="1"/>
  <c r="AG1188" i="1"/>
  <c r="AG1320" i="1"/>
  <c r="AG1319" i="1"/>
  <c r="AG1365" i="1"/>
  <c r="AG1364" i="1"/>
  <c r="AG1388" i="1"/>
  <c r="AG1387" i="1"/>
  <c r="AG1393" i="1"/>
  <c r="AG1408" i="1"/>
  <c r="AG1407" i="1"/>
  <c r="AT1192" i="1"/>
  <c r="K1192" i="1" s="1"/>
  <c r="AG1192" i="1" s="1"/>
  <c r="AT1194" i="1"/>
  <c r="K1194" i="1" s="1"/>
  <c r="AG1194" i="1" s="1"/>
  <c r="AT1196" i="1"/>
  <c r="K1196" i="1" s="1"/>
  <c r="AG1196" i="1" s="1"/>
  <c r="AT1198" i="1"/>
  <c r="K1198" i="1" s="1"/>
  <c r="AG1198" i="1" s="1"/>
  <c r="AG1204" i="1"/>
  <c r="AG1205" i="1"/>
  <c r="AG1206" i="1"/>
  <c r="AG1207" i="1"/>
  <c r="AG1208" i="1"/>
  <c r="AG1209" i="1"/>
  <c r="AG1210" i="1"/>
  <c r="AG1298" i="1"/>
  <c r="AG1304" i="1"/>
  <c r="AG1307" i="1"/>
  <c r="AG1306" i="1"/>
  <c r="AG1339" i="1"/>
  <c r="AG1348" i="1"/>
  <c r="AG1347" i="1"/>
  <c r="AG1392" i="1"/>
  <c r="AG1409" i="1"/>
  <c r="AG1211" i="1"/>
  <c r="AG1233" i="1"/>
  <c r="AG1232" i="1"/>
  <c r="AG1249" i="1"/>
  <c r="AG1248" i="1"/>
  <c r="AG1273" i="1"/>
  <c r="AG1326" i="1"/>
  <c r="AG1362" i="1"/>
  <c r="AG1384" i="1"/>
  <c r="AG1401" i="1"/>
  <c r="AG1212" i="1"/>
  <c r="AG1213" i="1"/>
  <c r="AG1214" i="1"/>
  <c r="AG1215" i="1"/>
  <c r="AG1216" i="1"/>
  <c r="AG1217" i="1"/>
  <c r="AG1296" i="1"/>
  <c r="AG1308" i="1"/>
  <c r="AG1340" i="1"/>
  <c r="AG1357" i="1"/>
  <c r="AG1366" i="1"/>
  <c r="AG1400" i="1"/>
  <c r="AG1412" i="1"/>
  <c r="AG1411" i="1"/>
  <c r="AG1422" i="1"/>
  <c r="AG1427" i="1"/>
  <c r="AG1457" i="1"/>
  <c r="AG1466" i="1"/>
  <c r="AG1488" i="1"/>
  <c r="AG1487" i="1"/>
  <c r="AG1503" i="1"/>
  <c r="AG1504" i="1"/>
  <c r="AG1514" i="1"/>
  <c r="AG1522" i="1"/>
  <c r="AG1525" i="1"/>
  <c r="AG1533" i="1"/>
  <c r="AG1549" i="1"/>
  <c r="AG1548" i="1"/>
  <c r="AG1565" i="1"/>
  <c r="AG1456" i="1"/>
  <c r="AG1475" i="1"/>
  <c r="AG1474" i="1"/>
  <c r="AG1512" i="1"/>
  <c r="AG1546" i="1"/>
  <c r="AG1545" i="1"/>
  <c r="AG1559" i="1"/>
  <c r="AG1455" i="1"/>
  <c r="AG1463" i="1"/>
  <c r="AG1462" i="1"/>
  <c r="AG1490" i="1"/>
  <c r="AG1493" i="1"/>
  <c r="AG1499" i="1"/>
  <c r="AG1498" i="1"/>
  <c r="AG1524" i="1"/>
  <c r="AG1523" i="1"/>
  <c r="AG1557" i="1"/>
  <c r="AG1428" i="1"/>
  <c r="AG1443" i="1"/>
  <c r="AG1447" i="1"/>
  <c r="AG1468" i="1"/>
  <c r="AG1550" i="1"/>
  <c r="AG1576" i="1"/>
  <c r="AG1606" i="1"/>
  <c r="AG1605" i="1"/>
  <c r="AG1624" i="1"/>
  <c r="AG1673" i="1"/>
  <c r="AG1690" i="1"/>
  <c r="AG1638" i="1"/>
  <c r="AG1637" i="1"/>
  <c r="AG1640" i="1"/>
  <c r="AG1661" i="1"/>
  <c r="AG1660" i="1"/>
  <c r="AG1666" i="1"/>
  <c r="AG1671" i="1"/>
  <c r="AG1704" i="1"/>
  <c r="AG1579" i="1"/>
  <c r="AG1578" i="1"/>
  <c r="AG1610" i="1"/>
  <c r="AG1642" i="1"/>
  <c r="AG1654" i="1"/>
  <c r="AG1664" i="1"/>
  <c r="AG1687" i="1"/>
  <c r="AG1685" i="1"/>
  <c r="AG1708" i="1"/>
  <c r="AG1709" i="1"/>
  <c r="AG1585" i="1"/>
  <c r="AG1607" i="1"/>
  <c r="AG1608" i="1"/>
  <c r="AG1609" i="1"/>
  <c r="AG1611" i="1"/>
  <c r="AG1616" i="1"/>
  <c r="AG1617" i="1"/>
  <c r="AG1625" i="1"/>
  <c r="AG1648" i="1"/>
  <c r="AG1653" i="1"/>
  <c r="AG1684" i="1"/>
  <c r="AG1727" i="1"/>
  <c r="AG1702" i="1"/>
  <c r="AG1721" i="1"/>
  <c r="AG1724" i="1"/>
  <c r="AG1723" i="1"/>
  <c r="AG1575" i="1"/>
  <c r="AG1734" i="1"/>
  <c r="AT1706" i="1"/>
  <c r="K1706" i="1" s="1"/>
  <c r="AG1706" i="1" s="1"/>
  <c r="AT1749" i="1"/>
  <c r="K1749" i="1" s="1"/>
  <c r="AG1749" i="1" s="1"/>
  <c r="AG1761" i="1"/>
  <c r="AG1756" i="1"/>
  <c r="AG1754" i="1"/>
  <c r="AG1755" i="1"/>
  <c r="AG1762" i="1"/>
  <c r="AG1799" i="1"/>
  <c r="AG2993" i="1"/>
  <c r="AG3013" i="1"/>
  <c r="AG3022" i="1"/>
  <c r="AG2992" i="1"/>
  <c r="AG2997" i="1"/>
  <c r="AG3005" i="1"/>
  <c r="AG301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135" authorId="0" shapeId="0" xr:uid="{EAE3D274-3A68-4005-B9A6-1D0C54E4AB14}">
      <text>
        <r>
          <rPr>
            <sz val="10"/>
            <color rgb="FF000000"/>
            <rFont val="Arial"/>
          </rPr>
          <t>+kenneth@digestafrica.com why don't we have Safeboda's total venture funding?
_Assigned to you_
	-PK Malinz</t>
        </r>
      </text>
    </comment>
    <comment ref="K508" authorId="0" shapeId="0" xr:uid="{0C97C466-DC79-4C85-B494-5763F1A77147}">
      <text>
        <r>
          <rPr>
            <sz val="10"/>
            <color rgb="FF000000"/>
            <rFont val="Arial"/>
          </rPr>
          <t>+kenneth@digestafrica.com why does this show $0?
_Assigned to you_
	-PK Malinz</t>
        </r>
      </text>
    </comment>
    <comment ref="F2994" authorId="0" shapeId="0" xr:uid="{1548C6C0-D0DA-466C-806D-675FD7204BE7}">
      <text>
        <r>
          <rPr>
            <sz val="10"/>
            <color rgb="FF000000"/>
            <rFont val="Arial"/>
          </rPr>
          <t>+mark@digestafrica.com Where there is no value, just leave as blank, dont label as a "-" otherwise the formulae pick this up as a value
_Assigned to Mark Mukasa_
	-Kenneth Legesi
Understood. So what if, like in this case, the company has no other offices in Africa, should i put N/A or NONE?
	-Mark Mukasa
Just leave it as blank
	-Kenneth Legesi</t>
        </r>
      </text>
    </comment>
  </commentList>
</comments>
</file>

<file path=xl/sharedStrings.xml><?xml version="1.0" encoding="utf-8"?>
<sst xmlns="http://schemas.openxmlformats.org/spreadsheetml/2006/main" count="37350" uniqueCount="19053">
  <si>
    <t>1_Company_name</t>
  </si>
  <si>
    <t>2_Company_description</t>
  </si>
  <si>
    <t>3_Status</t>
  </si>
  <si>
    <t>4_Year_founded</t>
  </si>
  <si>
    <t>5_Headquarters</t>
  </si>
  <si>
    <t>6_Other_offices</t>
  </si>
  <si>
    <t>7.1_Country HQ</t>
  </si>
  <si>
    <t>7.2_Assigned_Country (Africa)</t>
  </si>
  <si>
    <t>8_Countries_of_operation_(Business Model/Market)</t>
  </si>
  <si>
    <t>9_Country_Parent Incorporation</t>
  </si>
  <si>
    <t>10_Total_Venture_Funding (Disclosed)</t>
  </si>
  <si>
    <t>10.1_Funding Rounds (Named)</t>
  </si>
  <si>
    <t>10.2_Number of Venture Funding rounds (#)</t>
  </si>
  <si>
    <t>11_Investors</t>
  </si>
  <si>
    <t>12_Company_Valuation</t>
  </si>
  <si>
    <t>13_Company_Valuation_Date</t>
  </si>
  <si>
    <t>14_Last_funding_round_raised_date</t>
  </si>
  <si>
    <t>15_Last_funding_round_raised_type</t>
  </si>
  <si>
    <t>16_Last funding round raised amount</t>
  </si>
  <si>
    <t>17_Largest_round</t>
  </si>
  <si>
    <t>18_Amount</t>
  </si>
  <si>
    <t>19_Founders</t>
  </si>
  <si>
    <t>20_Female_Co-Founder (Yes = 1; No  = 0)</t>
  </si>
  <si>
    <t>21_Main_sector</t>
  </si>
  <si>
    <t>22_Categories</t>
  </si>
  <si>
    <t>23_Business_Model</t>
  </si>
  <si>
    <t>24_Accelerators_Attended</t>
  </si>
  <si>
    <t>25_Number_of_employees</t>
  </si>
  <si>
    <t>26_Website</t>
  </si>
  <si>
    <t>27_Linkedin</t>
  </si>
  <si>
    <t>28_Twitter</t>
  </si>
  <si>
    <t>29_Facebook</t>
  </si>
  <si>
    <t>Companies Information, Level of Completeness</t>
  </si>
  <si>
    <t>Duplication</t>
  </si>
  <si>
    <t>Companies with a Deal Check</t>
  </si>
  <si>
    <t>Main Sector / Industry Check</t>
  </si>
  <si>
    <t>DA Acquired or Exited or Dead</t>
  </si>
  <si>
    <t>DA Classification_African Company (Yes = 0; No = 1)</t>
  </si>
  <si>
    <t>Industry, DA Classified</t>
  </si>
  <si>
    <t>Last Funding Round, DA Classified</t>
  </si>
  <si>
    <t>Largest Funding Round, DA Classified</t>
  </si>
  <si>
    <t>Stage, DA Classified</t>
  </si>
  <si>
    <t>Total Number of Funding Rounds</t>
  </si>
  <si>
    <t>Total Number of Venture Funding Rounds</t>
  </si>
  <si>
    <t>Total Funding todate (disclosed)</t>
  </si>
  <si>
    <t>Total Venture funding todate (disclosed)</t>
  </si>
  <si>
    <t>Acquired</t>
  </si>
  <si>
    <t>1. Grant</t>
  </si>
  <si>
    <t>2. Seed</t>
  </si>
  <si>
    <t>3. Early Venture</t>
  </si>
  <si>
    <t>4. Late Venture</t>
  </si>
  <si>
    <t>5. Debt Financing</t>
  </si>
  <si>
    <t>6.Private Equity</t>
  </si>
  <si>
    <t>7. Offerings</t>
  </si>
  <si>
    <t>8. Exits</t>
  </si>
  <si>
    <t>Investors</t>
  </si>
  <si>
    <t>Jumia Group</t>
  </si>
  <si>
    <t>Jumia is connecting consumers and businesses across Africa and beyond. Through Jumia online platforms, consumers can access a wide range of products and services, from basic consumer goods to online travel. We help them “save time and save money”. Businesses use Jumia in order to distribute their products and services in a more efficient and scalable way. We help them grow their business and benefit from the massive shift of consumers to online.</t>
  </si>
  <si>
    <t>Active</t>
  </si>
  <si>
    <t>Lagos, Nigeria</t>
  </si>
  <si>
    <t>Nigeria, Egypt, Morocco, Kenya, Ivory Coast, South Africa, Tunisia, Algeria, Cameroon, Ghana, Senegal, Tanzania, Uganda, Rwanda</t>
  </si>
  <si>
    <t>Nigeria</t>
  </si>
  <si>
    <t>Series C</t>
  </si>
  <si>
    <t>Jeremy Hodara, Sacha Poignonnec</t>
  </si>
  <si>
    <t>E-Commerce &amp; Retail</t>
  </si>
  <si>
    <t>E-Commerce, Internet, Shopping Online</t>
  </si>
  <si>
    <t>1001 - 5000</t>
  </si>
  <si>
    <t>https://group.jumia.com/</t>
  </si>
  <si>
    <t>https://www.linkedin.com/company/jumia-group/</t>
  </si>
  <si>
    <t>https://twitter.com/Jumia_Group</t>
  </si>
  <si>
    <t>https://www.facebook.com/jumiagroup/</t>
  </si>
  <si>
    <t>Andela</t>
  </si>
  <si>
    <t>Andela invests in Africa’s most talented software engineers to help companies solve the technical talent shortage and build high-performing distributed engineering teams.</t>
  </si>
  <si>
    <t>New York, united States</t>
  </si>
  <si>
    <t>Nigeria, Kenya, Uganda, Rwanda</t>
  </si>
  <si>
    <t>United States</t>
  </si>
  <si>
    <t>Chan Zuckerberg Initiative, CRE Venture Capital, Generation Investment Management, Google Ventures, Salesforce Ventures, Spark Capital</t>
  </si>
  <si>
    <t>Series D</t>
  </si>
  <si>
    <t>Brice Steven Nkengsa, Christina Sass, Ian Carnevale, Iyinoluwa Aboyeji, Jeremy Johnson (CEO), Nadayar Enegesi</t>
  </si>
  <si>
    <t>Commercial &amp; Professional Services</t>
  </si>
  <si>
    <t>Edtech, BPO, Recruitment, Software, Training</t>
  </si>
  <si>
    <t>B2B</t>
  </si>
  <si>
    <t>Extreme Accelerator</t>
  </si>
  <si>
    <t>500+</t>
  </si>
  <si>
    <t>https://andela.com</t>
  </si>
  <si>
    <t>https://www.linkedin.com/company/andela/</t>
  </si>
  <si>
    <t>https://twitter.com/andela</t>
  </si>
  <si>
    <t>https://www.facebook.com/pg/thisisandela/about/</t>
  </si>
  <si>
    <t>Takealot</t>
  </si>
  <si>
    <t>takealot.com is one of SA's largest online retailers with 9+ million products to choose from across 17 categories. Order online &amp; we'll deliver anywhere in SA! Founded in 2011, takealot.com's mission is to be the most customer-centric online shopping destination in Africa, built around the simple concept that the customer comes first.</t>
  </si>
  <si>
    <t>Cape Town, South Africa</t>
  </si>
  <si>
    <t>South Africa</t>
  </si>
  <si>
    <t>Venture Round</t>
  </si>
  <si>
    <t>Kim Reid</t>
  </si>
  <si>
    <t>E-Commerce, Logistics, Retail</t>
  </si>
  <si>
    <t>1001-5000</t>
  </si>
  <si>
    <t>https://www.takealot.com/</t>
  </si>
  <si>
    <t>https://www.linkedin.com/company/takealot/</t>
  </si>
  <si>
    <t>https://twitter.com/takealot</t>
  </si>
  <si>
    <t>https://www.facebook.com/Takealot</t>
  </si>
  <si>
    <t xml:space="preserve">Zola Electric </t>
  </si>
  <si>
    <t>ZOLA Electric (formerly Off Grid Electric) is the leading renewable energy brand in Africa, helping customers to light their homes, power small businesses, stay connected and expand opportunities for work and study. By providing solar technology that is affordable, accessible and reliable, ZOLA Electric’s offerings allow the average home or business to leapfrog the grid. ZOLA Electric designs renewable energy solutions based on the latest in solar, battery and power electronics technology. Adaptable to energy need and income, ZOLA Electric’s solar systems can be bought over time using PAYGo micro-finance leasing and mobile money payments. ZOLA Electric powers more than 180,000 homes and businesses across Tanzania, Rwanda, Côte d’Ivoire, and Ghana. Investors include Tesla, Vulcan Capital, DBL Partners, Helios Investment Partners, EDF, Total, and GE Ventures. ZOLA Electric is a recipient of the UN Momentum for Change Award, the Zayed Future Energy Prize and is a member of the Global Cleantech 100 🌞⚡️</t>
  </si>
  <si>
    <t>Arusha, Tanzania</t>
  </si>
  <si>
    <t>Tanzania</t>
  </si>
  <si>
    <t>GE Ventures, Helios Investment Partners, Omidyar Network, SolarCity, Vulcan Capital, DBL Partners</t>
  </si>
  <si>
    <t>Debt Financing</t>
  </si>
  <si>
    <t>Erica Mackey, Joshua Pierce, Xavier Helgesen</t>
  </si>
  <si>
    <t>Energy &amp; Environment Resources</t>
  </si>
  <si>
    <t>Electrical Distribution, Energy, Renewable Energy, Solar</t>
  </si>
  <si>
    <t>B2B/B2C</t>
  </si>
  <si>
    <t>-</t>
  </si>
  <si>
    <t>http://offgrid-electric.com/</t>
  </si>
  <si>
    <t>https://www.linkedin.com/company/zolaelectric/</t>
  </si>
  <si>
    <t>https://twitter.com/offgride</t>
  </si>
  <si>
    <t>https://www.facebook.com/zolaelectric</t>
  </si>
  <si>
    <t>d.light</t>
  </si>
  <si>
    <t>d.light is a global leader in delivering affordable solar-powered solutions</t>
  </si>
  <si>
    <t>Nairobi, Kenya</t>
  </si>
  <si>
    <t>Kenya</t>
  </si>
  <si>
    <t>Jacob Okoth, Adrian Bock</t>
  </si>
  <si>
    <t>Energy, Renewable Energy, Solar</t>
  </si>
  <si>
    <t>201-500</t>
  </si>
  <si>
    <t>http://www.dlight.com</t>
  </si>
  <si>
    <t>https://www.linkedin.com/company/d-light-design/about/</t>
  </si>
  <si>
    <t>http://twitter.com/dlightdesign</t>
  </si>
  <si>
    <t>http://www.facebook.com/dlightdesigninc</t>
  </si>
  <si>
    <t>Swvl</t>
  </si>
  <si>
    <t>Swvl is the premium alternative to public transportation in Egypt. Through our app you can book fixed rate affordable rides on our existing routes. We offer affordable, quality, convenient and reliable everyday bus rides.</t>
  </si>
  <si>
    <t>Cairo, Egypt</t>
  </si>
  <si>
    <t>Egypt</t>
  </si>
  <si>
    <t>Egypt, Kenya, Nigeria</t>
  </si>
  <si>
    <t>Series B</t>
  </si>
  <si>
    <t>Series A</t>
  </si>
  <si>
    <t>Mostafa Kandil</t>
  </si>
  <si>
    <t>Transport &amp; Logistics</t>
  </si>
  <si>
    <t>Internet, Mobile Apps, Transportation, Travel, Ride hailing</t>
  </si>
  <si>
    <t>51-100</t>
  </si>
  <si>
    <t>https://swvl.com/</t>
  </si>
  <si>
    <t>https://www.linkedin.com/company/swvl/</t>
  </si>
  <si>
    <t>https://twitter.com/swvlapp</t>
  </si>
  <si>
    <t>https://www.facebook.com/swvlapp/</t>
  </si>
  <si>
    <t>Konga</t>
  </si>
  <si>
    <t>Konga Online Shopping Limited is Nigeria's Online Mall. Using several payment systems such as ‘Cash on Delivery’ , "Debit Cards"​, etc, Konga Online Shopping Limited is a pioneer in the changing face of the retail industry in West Africa.</t>
  </si>
  <si>
    <t>Acquisition</t>
  </si>
  <si>
    <t>Undisclosed</t>
  </si>
  <si>
    <t>Sim Shagaya</t>
  </si>
  <si>
    <t>Retail, E-Commerce, Customer Service, Delivery Service, Online Shopping</t>
  </si>
  <si>
    <t>B2C</t>
  </si>
  <si>
    <t>https://www.konga.com/</t>
  </si>
  <si>
    <t>https://www.linkedin.com/company/konga-online-shopping-ltd/</t>
  </si>
  <si>
    <t>https://www.facebook.com/ShopKonga</t>
  </si>
  <si>
    <t>https://www.facebook.com/ShopKonga/</t>
  </si>
  <si>
    <t>Jumo</t>
  </si>
  <si>
    <t>JUMO is a financial technology company that partners with banks, MNOs and other e-commerce players to deliver progressive financial choices to customers in emerging markets across Africa and Asia. At JUMO we connect people to opportunities. Two billion people worldwide have limited access to formal financial services such as borrowing and saving. We’ve built a large-scale, multi-sided technology platform and designed progressive financial choices to reach them. We use their digital footprint to create a financial identity using only behavioural data.</t>
  </si>
  <si>
    <t xml:space="preserve">South Africa, Uganda, Tanzania, Ghana, Rwanda, Zambia, Pakistan, Singapore, United Kingdom, </t>
  </si>
  <si>
    <t>Odey Asset Management, Finnish Fund for Industrial Cooperation, GEMCORP, Goldman Sachs, LeapFrog Investments, Proparco, Vostok Emerging Finance</t>
  </si>
  <si>
    <t>Series B II</t>
  </si>
  <si>
    <t>Andrew Watkins-Ball</t>
  </si>
  <si>
    <t>Financial Services</t>
  </si>
  <si>
    <t>Technology, Mobile Money, Big Data, Digital Financial Services, Mobile Financial Services, Financial Technology</t>
  </si>
  <si>
    <t>B2B2C</t>
  </si>
  <si>
    <t>Google Launchpad</t>
  </si>
  <si>
    <t>251-500</t>
  </si>
  <si>
    <t>https://www.jumo.world/</t>
  </si>
  <si>
    <t>https://www.linkedin.com/company/jumo-world/</t>
  </si>
  <si>
    <t>https://twitter.com/JUMO_WORLD</t>
  </si>
  <si>
    <t>M-Kopa</t>
  </si>
  <si>
    <t>M-KOPA has connected more than 500,000 homes in Kenya, Tanzania and Uganda to solar power, with over 500 new homes being added every day. Each 8W battery powered-system comes with three lights, mobile phone-charging and a solar powered radio. Customers can now opt for a 20W system with digital TV.</t>
  </si>
  <si>
    <t>Kenya, Uganda</t>
  </si>
  <si>
    <t>Chad Larson, Jesse Moore, Nick Hughes</t>
  </si>
  <si>
    <t>Energy, Financial Services, Mobile</t>
  </si>
  <si>
    <t>501-1000</t>
  </si>
  <si>
    <t>http://www.m-kopa.com/</t>
  </si>
  <si>
    <t>https://www.linkedin.com/company/m-kopa-solar/</t>
  </si>
  <si>
    <t>https://twitter.com/mkopasolar</t>
  </si>
  <si>
    <t>https://www.facebook.com/mkopasolar</t>
  </si>
  <si>
    <t>Cellulant</t>
  </si>
  <si>
    <t>Cellulant is a leading Pan-African payments company providing a one-stop digital payments platform.</t>
  </si>
  <si>
    <t>Kenya, Uganda, Ghana, Rwanda, Botswana, Zambia, Nigeria, Tanzania, Mozambique</t>
  </si>
  <si>
    <t>Bolaji Akinboro, Ken Njoroge</t>
  </si>
  <si>
    <t>Mobile Payments, Digital Payments, eCommerce, FinTech, mobile commerce, Fintech Africa, BlockChain, and MobileMoney</t>
  </si>
  <si>
    <t>250-500</t>
  </si>
  <si>
    <t>https://www.cellulant.com</t>
  </si>
  <si>
    <t>https://www.linkedin.com/company/cellulant/</t>
  </si>
  <si>
    <t>https://twitter.com/cellulant?lang=en</t>
  </si>
  <si>
    <t>https://www.facebook.com/cellulant</t>
  </si>
  <si>
    <t>African Leadership Academy</t>
  </si>
  <si>
    <t>African Leadership Academy (ALA) seeks to transform Africa by developing a powerful network of over 6,000 leaders who will work together to address Africa’s greatest challenges, achieve extraordinary social impact and accelerate the continent’s growth trajectory</t>
  </si>
  <si>
    <t>Mauritius</t>
  </si>
  <si>
    <t>Anders Holch Povlsen, Omidyar Network</t>
  </si>
  <si>
    <t>Acha Leke, Chris Bradford, Fred Swaniker, Peter Mombaur</t>
  </si>
  <si>
    <t>Education</t>
  </si>
  <si>
    <t>E-Learning, Education, Tutoring</t>
  </si>
  <si>
    <t>http://www.africanleadershipacademy.org/</t>
  </si>
  <si>
    <t>https://www.linkedin.com/company/african-leadership-academy</t>
  </si>
  <si>
    <t>https://twitter.com/alacademy</t>
  </si>
  <si>
    <t>https://www.facebook.com/africanleadershipacademy</t>
  </si>
  <si>
    <t>OPay</t>
  </si>
  <si>
    <t>OPay is designed to make financial services more accessible to everyday customers –– whether it’s for the bills they have to pay, or the transfer &amp; withdrawal of money</t>
  </si>
  <si>
    <t>None</t>
  </si>
  <si>
    <t>Nigeria, Kenya</t>
  </si>
  <si>
    <t>GSR Ventures, IDG Capital, Meituan Dianping, Opera, Source Code Capital, Sequoia Capital China</t>
  </si>
  <si>
    <t>E-Payment, Mobile Money Services</t>
  </si>
  <si>
    <t>https://operapay.com/about-us</t>
  </si>
  <si>
    <t>https://www.linkedin.com/company/opay/</t>
  </si>
  <si>
    <t>https://twitter.com/OPay_NG</t>
  </si>
  <si>
    <t>https://www.facebook.com/opayposusers</t>
  </si>
  <si>
    <t>CarePay</t>
  </si>
  <si>
    <t>CarePay has developed a mobile health data &amp; payment distribution platform that has the potential to fundamentally change healthcare.</t>
  </si>
  <si>
    <t>Netherlands, Nigeria</t>
  </si>
  <si>
    <t>Kenya, Tanzania, Nigeria</t>
  </si>
  <si>
    <t>PharmAccess Group, ELMA Investments</t>
  </si>
  <si>
    <t xml:space="preserve">
Onno Schellekens (CEO)</t>
  </si>
  <si>
    <t>Finance, FinTech, Health Care, Hospital, InsurTech</t>
  </si>
  <si>
    <t>101-250</t>
  </si>
  <si>
    <t>https://www.carepay.com/</t>
  </si>
  <si>
    <t>https://www.linkedin.com/company/carepay-ltd</t>
  </si>
  <si>
    <t>https://twitter.com/carepayke?lang=en</t>
  </si>
  <si>
    <t>Powerhive</t>
  </si>
  <si>
    <t>Powerhive’s technology platform enables financing and monetization of distributed microgrids by reducing costs and stabilizing investment risk. Our cloud-based software application and proprietary smart meter automate account management tasks, remotely monitor and control microgrid operations and run real-time data analytics.</t>
  </si>
  <si>
    <t>Chris Hornor, Rik Wuts</t>
  </si>
  <si>
    <t>Cloud Computing, Energy, SaaS, Software, Solar</t>
  </si>
  <si>
    <t>http://www.powerhive.com/</t>
  </si>
  <si>
    <t>https://www.linkedin.com/company/powerhive/</t>
  </si>
  <si>
    <t>https://twitter.com/powerhive</t>
  </si>
  <si>
    <t>https://www.facebook.com/powerhive</t>
  </si>
  <si>
    <t>Travelstart</t>
  </si>
  <si>
    <t>Travelstart is a leading online travel agency that helps today’s business and leisure travellers search, compare and book the best flight, hotel and car options with all your favourite airline and accommodation suppliers.</t>
  </si>
  <si>
    <t>Stephan Ekbergh</t>
  </si>
  <si>
    <t>Travel &amp; Leisure</t>
  </si>
  <si>
    <t>Flights, Hotels, Car Hire, Package Holidays, Travel Tech, e-commerce, Technology, and Travel</t>
  </si>
  <si>
    <t>https://www.travelstart.com/</t>
  </si>
  <si>
    <t>https://www.linkedin.com/company/travelstart/</t>
  </si>
  <si>
    <t>https://twitter.com/Travelstart</t>
  </si>
  <si>
    <t>https://www.facebook.com/Travelstart</t>
  </si>
  <si>
    <t>Paga</t>
  </si>
  <si>
    <t>Paga is a mobile payment company. We are building an ecosystem to enable people to digitally send and receive money, and creating simple financial access for everyone. Our mission is to make it simple for one billion people to access and use money. Our first market is Nigeria where Paga is the leading mobile payment company with over 9 million customers and 17,000 agents.</t>
  </si>
  <si>
    <t>Jay Alabraba, Tayo Oviosu</t>
  </si>
  <si>
    <t>Money Transfer, Airtime, Bill Payments, and SME Business</t>
  </si>
  <si>
    <t>http://www.mypaga.com/</t>
  </si>
  <si>
    <t>https://www.linkedin.com/company/pagatech-limited/</t>
  </si>
  <si>
    <t>https://twitter.com/mypaga</t>
  </si>
  <si>
    <t>https://www.facebook.com/mypaga</t>
  </si>
  <si>
    <t>One Africa Media</t>
  </si>
  <si>
    <t>One Africa Media is Africa's largest online classifieds group by traffic, page views, ad volume and revenue.We own, operate and invest in a portfolio of market leading online marketplaces in the segments of employment, autos, property and travel throughout Africa.</t>
  </si>
  <si>
    <t>Seek</t>
  </si>
  <si>
    <t>Carey Eaton, Justin Clarke</t>
  </si>
  <si>
    <t>Advertising, Employment, Internet, Marketplace, Travel</t>
  </si>
  <si>
    <t>http://www.oneafricamedia.com/</t>
  </si>
  <si>
    <t>https://www.linkedin.com/company/one-africa-media/about/</t>
  </si>
  <si>
    <t>http://twitter.com/oneafricamedia</t>
  </si>
  <si>
    <t>https://www.facebook.com/oneafricamedia</t>
  </si>
  <si>
    <t>iROKOtv</t>
  </si>
  <si>
    <t>IROKO is Africa's leading entertainment technology company. Launched in 2010, by Jason Njoku and Bastian Gotter, it is one of the most talked about African internet start-ups, thanks to its flagship Nollywood movie platform iROKOtv. Head quartered in Lagos, Nigeria, the company has pioneered Video-On-Demand for Nollywood content (Nigerian movies) and has aggregated the world's largest online catalogue of African content, totalling 10,000+ hours.</t>
  </si>
  <si>
    <t>Series E</t>
  </si>
  <si>
    <t>Jason Njoku, Bastian Gotter</t>
  </si>
  <si>
    <t>Media &amp; Entertainment</t>
  </si>
  <si>
    <t>Online Media, Nollywood Movies, Online Movie and Music Streaming, African Music, Content Distribution, Technology, Subscription Video on Demand</t>
  </si>
  <si>
    <t>https://irokotv.com/</t>
  </si>
  <si>
    <t>https://www.linkedin.com/company/iroko-partners-limited/</t>
  </si>
  <si>
    <t>https://twitter.com/irokotv</t>
  </si>
  <si>
    <t>https://www.facebook.com/irokotv</t>
  </si>
  <si>
    <t>Twiga Foods</t>
  </si>
  <si>
    <t>Twiga is on our way to being Africa’s largest grocer. We’re using a mobile-based, cashless, business-to-business (B2B) supply platform to access distribution into the millions of small and medium size vendors in African urban markets. This allows us to drastically lower their daily costs of goods by exploiting latent value in broken, informal, value-chains and wholesale providers. Nairobi alone has at least 18,000 small and medium size vendors buying $55 a day in stock, our goal is to be their single source of supply. In the coming years will be expanding our platform to five African markets.</t>
  </si>
  <si>
    <t>Grant Brooke, Peter Njonjo</t>
  </si>
  <si>
    <t>mCommerce, Distribution, and Agriculture</t>
  </si>
  <si>
    <t>https://twiga.ke/</t>
  </si>
  <si>
    <t>https://www.linkedin.com/company/twiga-foods/</t>
  </si>
  <si>
    <t>https://twitter.com/twigafoods</t>
  </si>
  <si>
    <t>https://www.facebook.com/twigafoods/</t>
  </si>
  <si>
    <t>PEG Africa</t>
  </si>
  <si>
    <t>PEG Ghana Ltd. is an asset financing company currently selling Pay As You Go solar energy products to off-grid customers in Ghana. PEG’s Pay As You Go solar systems give our customers access to better quality light, mobile phone charging, and appliances like radios.</t>
  </si>
  <si>
    <t>Accra, Ghana</t>
  </si>
  <si>
    <t>Ghana</t>
  </si>
  <si>
    <t>Hugh Whalan, Nate Heller</t>
  </si>
  <si>
    <t>Asset Financing, Pay As You Go Solar, and Solar Energy</t>
  </si>
  <si>
    <t>https://www.pegafrica.com/</t>
  </si>
  <si>
    <t>https://www.linkedin.com/company/peg-ghana-ltd/</t>
  </si>
  <si>
    <t>https://twitter.com/pegghana</t>
  </si>
  <si>
    <t>Azuri Technologies</t>
  </si>
  <si>
    <t>Azuri's objective is to bring power at scale to off-grid customers worldwide.</t>
  </si>
  <si>
    <t>Cambridge, United Kingdom</t>
  </si>
  <si>
    <t>United Kingdom</t>
  </si>
  <si>
    <t>Nigeria, Kenya, Tanzania, Uganda, Zambia</t>
  </si>
  <si>
    <t>Corporate Round</t>
  </si>
  <si>
    <t>Jamie Vollbracht, Simon Bransfield-Garth</t>
  </si>
  <si>
    <t>11-50</t>
  </si>
  <si>
    <t>https://www.azuri-technologies.com/</t>
  </si>
  <si>
    <t>https://www.linkedin.com/company/azuri/</t>
  </si>
  <si>
    <t>mPharma</t>
  </si>
  <si>
    <t>mPharma's mission is to increase patient access to high quality medications. Through our drug benefits service, we offer a number of solutions to health insurance companies and pharmaceutical companies to make it easier for patients to afford their medications.</t>
  </si>
  <si>
    <t>Ghana, Nigeria, Zambia, Zimbabwe</t>
  </si>
  <si>
    <t>4DX, Social Capital, Breyer Capital, Olive Tree Ventures, Golden Palm Investments Holding Company</t>
  </si>
  <si>
    <t>Daniel Shoukimas, Gregory Rockson, James Finucane</t>
  </si>
  <si>
    <t>Healthcare &amp; Pharma</t>
  </si>
  <si>
    <t>Health Care, Information Technology, Management Information Systems, Digital Healthcare</t>
  </si>
  <si>
    <t>https://www.mpharma.com/</t>
  </si>
  <si>
    <t>https://www.linkedin.com/company/mpharma/</t>
  </si>
  <si>
    <t>https://twitter.com/mPharmaHealth</t>
  </si>
  <si>
    <t>https://www.facebook.com/mpharmaGH</t>
  </si>
  <si>
    <t>Vezeeta</t>
  </si>
  <si>
    <t>Vezeeta.com is the leading digital healthcare platform in MEA that connects patients with healthcare providers and health services</t>
  </si>
  <si>
    <t>International Finance Corporation, BECO Capital, CE Ventures,Silicon Badia, Vostok New Ventures, TDF Capital, STV</t>
  </si>
  <si>
    <t>Ahmed Badr, Amir Barsoum</t>
  </si>
  <si>
    <t>Healthcare, Internet, Marketplace, Medical, Paas, Saas</t>
  </si>
  <si>
    <t>http://www.vezeeta.com/</t>
  </si>
  <si>
    <t>https://www.linkedin.com/company/vezeeta/</t>
  </si>
  <si>
    <t>https://twitter.com/VEZEETA_Egypt</t>
  </si>
  <si>
    <t>https://www.facebook.com/vezeeta</t>
  </si>
  <si>
    <t>Zando</t>
  </si>
  <si>
    <t>Zando.co.za is South Africa’s largest fashion e-commerce retailer offering choice and accessibility to customers. With hundreds of local and international brands there are thousands of styles to choose from. Enjoy incredible benefits such as free and fast delivery nationwide and free returns within 14 days. This secure online store has multiple payment methods to choose from, such as Debit/ Cheque/ Credit Card, eBucks, Instant Credit and Cash on delivery in selected major cities</t>
  </si>
  <si>
    <t>Venture - Series Unknown</t>
  </si>
  <si>
    <t>N/A</t>
  </si>
  <si>
    <t>Manuel Koser, Peter Allerstorfer</t>
  </si>
  <si>
    <t>E-Commerce, Fashion, Wearables</t>
  </si>
  <si>
    <t>http://www.zando.co.za/</t>
  </si>
  <si>
    <t>http://twitter.com/zando_co_za</t>
  </si>
  <si>
    <t>http://www.facebook.com/zando.co.za</t>
  </si>
  <si>
    <t>Flutterwave</t>
  </si>
  <si>
    <t>We’re changing the way the world does business globally. Our mission is to inspire a new wave of prosperity across Africa by building payments infrastructure to connect Africa to the global economy. We’ve made it easier for Africans to build global businesses that can make and accept any payment, anywhere from across Africa and around the world. The world’s digital economy is progressing around us and we want to include African businesses in the journey.</t>
  </si>
  <si>
    <t>San Fransisco, United States</t>
  </si>
  <si>
    <t>Nigeria, Kenya, Uganda, Ghana</t>
  </si>
  <si>
    <t>Iyinoluwa Aboyeji, Olugbenga Agboola</t>
  </si>
  <si>
    <t>Payments, Fintech, Financial Technology</t>
  </si>
  <si>
    <t>https://flutterwave.com/</t>
  </si>
  <si>
    <t>https://www.linkedin.com/company/flutterwave/</t>
  </si>
  <si>
    <t>https://twitter.com/theflutterwave</t>
  </si>
  <si>
    <t>https://www.facebook.com/theFlutterwave</t>
  </si>
  <si>
    <t>Boomplay Music</t>
  </si>
  <si>
    <t>Boomplay Music is a media streaming and download service developed by Transsnet Music Limited.</t>
  </si>
  <si>
    <t>Kenya, Nigeria, Ghana, Tanzania</t>
  </si>
  <si>
    <t>Maison Capital, Seas Capital</t>
  </si>
  <si>
    <t>Joe He</t>
  </si>
  <si>
    <t>51-200</t>
  </si>
  <si>
    <t>https://www.boomplaymusic.com/</t>
  </si>
  <si>
    <t>https://www.linkedin.com/company/boomplaymusic/about/</t>
  </si>
  <si>
    <t>https://twitter.com/BoomplayMusic</t>
  </si>
  <si>
    <t>https://web.facebook.com/BoomplayMusic?_rdc=1&amp;_rdr</t>
  </si>
  <si>
    <t>Zoona</t>
  </si>
  <si>
    <t>Zoona is an African start-up set to change our continent! We bring together the drive of young entrepreneurs and the power of cutting-edge technology to bring safe and reliable financial services to underserved communities all over Africa!</t>
  </si>
  <si>
    <t>Lusaka, Zambia</t>
  </si>
  <si>
    <t>Zambia, Malawi, Mozambique, Democratic Republic of Congo</t>
  </si>
  <si>
    <t>Zambia</t>
  </si>
  <si>
    <t>Brad Magrath, Brett Magrath</t>
  </si>
  <si>
    <t>Mobile Money Transfer, Fintech</t>
  </si>
  <si>
    <t>https://ilovezoona.com/</t>
  </si>
  <si>
    <t>https://www.linkedin.com/company/zoona/</t>
  </si>
  <si>
    <t>https://twitter.com/ilovezoona</t>
  </si>
  <si>
    <t>https://www.facebook.com/ilovezoona</t>
  </si>
  <si>
    <t>Yoco</t>
  </si>
  <si>
    <t>Yoco is an African technology company that builds tools and services to help small businesses get paid, run their business better, and grow. We believe that by opening up more possibilities for entrepreneurs to be successful, we can help create more jobs, enable people to thrive and help to drive our economy forward.</t>
  </si>
  <si>
    <t>Bradley Wattrus, Carl Wazen, Katlego Maphai, Lungisa Matshoba</t>
  </si>
  <si>
    <t>FinTech, Mobile Payments, Payments, Point of Sale, SaaS, Small and Medium Businesses</t>
  </si>
  <si>
    <t>https://www.yoco.co.za/za/</t>
  </si>
  <si>
    <t>https://www.linkedin.com/company/yoco/</t>
  </si>
  <si>
    <t>https://twitter.com/yoco_za</t>
  </si>
  <si>
    <t>https://www.facebook.com/YocoZA/</t>
  </si>
  <si>
    <t>Mines</t>
  </si>
  <si>
    <t>Mines is a fintech startup redefining credit in emerging markets. Imagine a world where every time you go to the doctor you pay cash up front before you are treated, where every time you rent an apartment you pay 2 years cash up front, or where your monthly paycheck is frequently delayed for months at a time. Then imagine that same world without credit cards or bank accounts or robust credit bureaus. This is every day life for more than 3 billion adults around the world and we are on a mission to change it.</t>
  </si>
  <si>
    <t xml:space="preserve">Nigeria, </t>
  </si>
  <si>
    <t>Ekechi Nwokah</t>
  </si>
  <si>
    <t>Microfinance, Distributed Systems, Machine Learning, Functional Programming, Parallel Programming, Microservices, and Metaprogramming.</t>
  </si>
  <si>
    <t>https://www.mines.io/</t>
  </si>
  <si>
    <t>https://www.linkedin.com/company/mines.io/</t>
  </si>
  <si>
    <t>Bitpesa</t>
  </si>
  <si>
    <t>BitPesa is a digital foreign exchange and payment platform that leverages blockchain settlement to significantly lower the cost and increase the speed of business payments to and from frontier markets. BitPesa is a market-maker in every major African currency and opens corridors for business payments and trade between frontier markets and the rest of the world. Founded in 2013, BitPesa was the first blockchain company to be licensed by the UK's Financial Conduct Authority and follows stringent KYC practices.</t>
  </si>
  <si>
    <t>Kenya, Uganda, Tanzania, Nigeria, Democratic Republic of Congo, Senegal, Ghana</t>
  </si>
  <si>
    <t>Amy Ludlum, Charlene Chen, Elizabeth Rossiello</t>
  </si>
  <si>
    <t>Blockchain, Cryptocurrencies, Exchange, Fintech</t>
  </si>
  <si>
    <t>https://www.bitpesa.co</t>
  </si>
  <si>
    <t>https://www.linkedin.com/company/bitpesa/</t>
  </si>
  <si>
    <t>https://twitter.com/bitpesa</t>
  </si>
  <si>
    <t>https://www.facebook.com/bitpesaltd</t>
  </si>
  <si>
    <t>Lori Systems</t>
  </si>
  <si>
    <t>Lori is a venture-backed start-up building the cutting-edge logistics infrastructure for trucking in Africa. The start-up is tackling a massive issue - $180 billion is spent annually on haulage across Africa, which means that up to 75% of a product’s cost is due to logistics (compared to 6% in the US).</t>
  </si>
  <si>
    <t>Seed</t>
  </si>
  <si>
    <t>Ernest Gichini Ngaruiya, Josh Sandler</t>
  </si>
  <si>
    <t>Logistics, Railroad, Transportation</t>
  </si>
  <si>
    <t>https://www.lorisystems.com/</t>
  </si>
  <si>
    <t>https://www.linkedin.com/company/lori-systems/</t>
  </si>
  <si>
    <t>https://www.facebook.com/LoriSystems/</t>
  </si>
  <si>
    <t>MFS Africa</t>
  </si>
  <si>
    <t>MFS Africa is a pan-African fintech company that develops innovative value added services for mobile wallets. The company works in close partnership with mobile network operators and financial institutions to bring simple and relevant financial services to un- and under-banked customers. MFS Africa currently connects over 170 million mobile wallet customers in sub-Saharan Africa. The MFS Hub also connects money transfer operators, banks, and merchants to mobile wallets in Africa, allowing these partners to take advantage of the growing popularity of mobile wallets as safe, convenient, compliant, and cost effective delivery channel for international remittances. For more information visit www.mfsafrica.com.</t>
  </si>
  <si>
    <t>Ghana, UK, Nigeria, Mauritius, Cameroon</t>
  </si>
  <si>
    <t xml:space="preserve">Madagascar, Mozambique, Lesotho, Malawi, Zambia, Tanzania, Rwanda, Uganda, Kenya, Democratic Republic of Congo, Republic of The Congo, Gabon, Cameroon, Chad, Niger, Nigeria, Benin, Ghana, Burkina Faso, Mali, Senegal, Guinea, Sierra Leone, Liberia, Ivory Coast, </t>
  </si>
  <si>
    <t>Equator Capital Partners, FSD Africa, Goodwell Investments, LUN Partners Capital</t>
  </si>
  <si>
    <t>Dare Okoudjou</t>
  </si>
  <si>
    <t>Financial Services, FinTech, Mobile Payments, Payments</t>
  </si>
  <si>
    <t>http://mfsafrica.com</t>
  </si>
  <si>
    <t>https://www.linkedin.com/company/mfs-africa/</t>
  </si>
  <si>
    <t>https://twitter.com/mfs_africa</t>
  </si>
  <si>
    <t>Payitup</t>
  </si>
  <si>
    <t>PayItUp aggregates various payments services on a web and mobile application.</t>
  </si>
  <si>
    <t>Harare, Zimbabwe</t>
  </si>
  <si>
    <t>Zimbabwe</t>
  </si>
  <si>
    <t>Thawer Fund Management</t>
  </si>
  <si>
    <t>Ronald Tapfuma Rwodzi, Kenneth Tafadzwa Matikizha, Aretha Gonyora</t>
  </si>
  <si>
    <t>Fintech, Payments</t>
  </si>
  <si>
    <t>https://twitter.com/payitupzw</t>
  </si>
  <si>
    <t>https://www.facebook.com/payitupzw/</t>
  </si>
  <si>
    <t>RapidDeploy</t>
  </si>
  <si>
    <t>RapidDeploy is the Cloud Aided Dispatch company that alleviates the most common problems in public safety today, slow response times and lack of situational awareness. RapidDeploy solves the complexity of emergency dispatch and response with intuitive, easy-to-use cloud-based incident management tools and its analytics helps to predict future trending events</t>
  </si>
  <si>
    <t>Texas, United States</t>
  </si>
  <si>
    <t>Brett Meyerowitz, Steven Raucher</t>
  </si>
  <si>
    <t>Information Technology</t>
  </si>
  <si>
    <t>Business Intelligence, CAD, Cloud Computing, Field Support, Information Technology, Public Safety, SaaS</t>
  </si>
  <si>
    <t>http://www.rapiddeploy.com/</t>
  </si>
  <si>
    <t>https://www.linkedin.com/company/rapiddeploy/</t>
  </si>
  <si>
    <t>https://www.twitter.com/rapiddeploy</t>
  </si>
  <si>
    <t>https://www.facebook.com/rapiddeploy</t>
  </si>
  <si>
    <t>Paystack</t>
  </si>
  <si>
    <t>Paystack is a technology company solving payments problems for ambitious businesses. Our mission is to help businesses in Africa become profitable, envied, and loved.</t>
  </si>
  <si>
    <t>Ingressive Capital</t>
  </si>
  <si>
    <t>Ezra Olubi, Shola Akinlade</t>
  </si>
  <si>
    <t>Financial Services, Internet, Payments, Fintech</t>
  </si>
  <si>
    <t>https://paystack.com/about</t>
  </si>
  <si>
    <t>https://www.linkedin.com/company/paystack/</t>
  </si>
  <si>
    <t>https://twitter.com/paystack</t>
  </si>
  <si>
    <t>https://www.facebook.com/Paystackng</t>
  </si>
  <si>
    <t>Sendy</t>
  </si>
  <si>
    <t>Sendy was launched in Kenya in 2014 with the mission to build partnerships that unlock new possibilities for businesses and individuals. The Kenya-based company is a delivery platform that connects businesses and individuals with drivers of all vehicle types making deliveries simple and transparent using a cutting edge, user-focused technology.</t>
  </si>
  <si>
    <t>Don Okoth, Evanson Biwott, Malaika Judd, Meshack Alloys</t>
  </si>
  <si>
    <t>Logistics, Deliveries, Courier, Packages, Food Delivery, E-Commerce, Mobile Apps, and On demand courier solutions</t>
  </si>
  <si>
    <t>https://sendyit.com/</t>
  </si>
  <si>
    <t>https://www.linkedin.com/company/sendy-limited/</t>
  </si>
  <si>
    <t>https://twitter.com/SendyMobile</t>
  </si>
  <si>
    <t>https://www.facebook.com/Sendyit/</t>
  </si>
  <si>
    <t>Daystar Power Africa</t>
  </si>
  <si>
    <t>Daystar Power provides commercial and industrial clients in Africa with captive solar power solutions in long-term service fee models.</t>
  </si>
  <si>
    <t>Ebene, Mauritius</t>
  </si>
  <si>
    <t>Mauritius, Nigeria, Ghana</t>
  </si>
  <si>
    <t>Christian Wessels</t>
  </si>
  <si>
    <t>Renewables &amp; Environment</t>
  </si>
  <si>
    <t>Electronics, Solar</t>
  </si>
  <si>
    <t>http://daystar-power.com/</t>
  </si>
  <si>
    <t>https://www.linkedin.com/company/daystar-power-group/</t>
  </si>
  <si>
    <t>Arnergy</t>
  </si>
  <si>
    <t>Arnergy provides solar power systems to homes and businesses, with a special focus on companies spanning the hospitality, education, financial, agriculture, and healthcare industries.</t>
  </si>
  <si>
    <t xml:space="preserve">All On, Breakthrough Energy Ventures, EU Electrifi Fund, Norfund, Onenergy
</t>
  </si>
  <si>
    <t>Seires A</t>
  </si>
  <si>
    <t>Femi Adeyemo, Kunle Odebunmi</t>
  </si>
  <si>
    <t>Energy and Resources, Solar</t>
  </si>
  <si>
    <t>B2B, B2C</t>
  </si>
  <si>
    <t>http://www.arnergy.com</t>
  </si>
  <si>
    <t>https://www.linkedin.com/company/arnergy/about/</t>
  </si>
  <si>
    <t>https://twitter.com/arnergy?ref_src=twsrc%5Egoogle%7Ctwcamp%5Eserp%7Ctwgr%5Eauthor</t>
  </si>
  <si>
    <t>https://www.facebook.com/arnergy/</t>
  </si>
  <si>
    <t>Africa's Talking</t>
  </si>
  <si>
    <t>Africa’s Talking is the go-to platform for developers in Africa that helps make ideas come to life, with ease. We make the process simple and walk with developers throughout their journeys towards achieving their goals – changing the way that Africa does business while we’re at it. We have created world class mobile communication APIs(SMS, VOICE, USSD, PAYMENTS, AIRTIME) that developers can easily integrate with to power their solutions.</t>
  </si>
  <si>
    <t>Kenya, Uganda, Rwanda, Nigeria, Malawi, Tanzania</t>
  </si>
  <si>
    <t>International Finance Corporation, Orange Digital Ventures, Social Capital, Better Ventures</t>
  </si>
  <si>
    <t>Eston Kimani (Director), Samuel Gikandi (CEO)</t>
  </si>
  <si>
    <t>Developer APIs, Information Technology, Mobile, Telecommunications</t>
  </si>
  <si>
    <t>https://africastalking.com/</t>
  </si>
  <si>
    <t>https://www.linkedin.com/company/africa's-talking-ltd/</t>
  </si>
  <si>
    <t>https://twitter.com/africastalking</t>
  </si>
  <si>
    <t>https://www.facebook.com/africastalking</t>
  </si>
  <si>
    <t>Lidya</t>
  </si>
  <si>
    <t>Lidya is building the financial services platform of the future for Africans worldwide. We use mobile-first technology, fantastic customer experience and proprietary credit scoring algorithms to help African businesses and individuals open an account online in 15 minutes, manage funds, and access credit needed to grow their businesses and plan their futures.</t>
  </si>
  <si>
    <t>Delaware, USA</t>
  </si>
  <si>
    <t>Accion Venture Lab, Alitheia Capital, Bamboo Capital Partners, Flourish Ventures, Newid Capital, Tekton Ventures</t>
  </si>
  <si>
    <t>Ercin Eksin, Tunde Kehinde</t>
  </si>
  <si>
    <t>Fintech, Small Medium Businesses, Working Capital, Frontier &amp; Emerging Markets, and Credit Score</t>
  </si>
  <si>
    <t>Mastercard Start Path</t>
  </si>
  <si>
    <t>https://www.lidya.co/</t>
  </si>
  <si>
    <t>https://www.linkedin.com/company/lidyadotco/</t>
  </si>
  <si>
    <t>https://twitter.com/Lidyadotco</t>
  </si>
  <si>
    <t>https://www.facebook.com/pg/Lidyadotco/about/?ref=page_internal</t>
  </si>
  <si>
    <t>Jibu</t>
  </si>
  <si>
    <t>Jibu provides a comprehensive, turn-key start-up package for local entrepreneurs to start their own neighborhood businesses by treating and packaging water in reusable bottles</t>
  </si>
  <si>
    <t>Kigali, Rwanda</t>
  </si>
  <si>
    <t>Rwanda</t>
  </si>
  <si>
    <t>Uganda, Kenya, Tanzania, Rwanda, Zimbabwe</t>
  </si>
  <si>
    <t>Galen Welsch, Randy Welsh</t>
  </si>
  <si>
    <t>Utilities and Telecommunication Services</t>
  </si>
  <si>
    <t>Health Care, Social Entrepreneurship, Water</t>
  </si>
  <si>
    <t>http://jibuco.com/</t>
  </si>
  <si>
    <t>https://www.linkedin.com/company/10224397</t>
  </si>
  <si>
    <t>https://twitter.com/jibuco</t>
  </si>
  <si>
    <t>https://www.facebook.com/JibuCo</t>
  </si>
  <si>
    <t>Asoko Insight</t>
  </si>
  <si>
    <t>Asoko Insight is the world’s largest provider of data and analytics of unlisted African companies. We leverage in-country research teams, institutional partnerships and web-crawling technology to gain insight in Africa’s most promising businesses, particularly those operating in the middle market.</t>
  </si>
  <si>
    <t>London, United Kingdom</t>
  </si>
  <si>
    <t>Uganda, Kenya, Rwanda, Egypt, Ethiopia, Tanzania, Nigeria, Ghana, Ivory Coast</t>
  </si>
  <si>
    <t>Rob Withagen (CEO), Greg Cohen (CPO)</t>
  </si>
  <si>
    <t>Company Information, Data Analysis, Business Development, Investment Research, Company Profiling, News &amp; Analysis, Due Diligence, Africa, Market Research, private equity, and African Data</t>
  </si>
  <si>
    <t>https://asokoinsight.com/</t>
  </si>
  <si>
    <t>https://www.linkedin.com/company/asoko-insight/</t>
  </si>
  <si>
    <t>https://twitter.com/AsokoInsight</t>
  </si>
  <si>
    <t>https://www.facebook.com/asokoinsight</t>
  </si>
  <si>
    <t>Wuzzuf</t>
  </si>
  <si>
    <t>Wuzzuf is a technology start-up specialized in developing solutions for Online Recruitment / Talent Acquisition, Talent Management, and Workforce Planning. We help organizations acquire the best talents, and then make the most out of them when they join.</t>
  </si>
  <si>
    <t>Ameer Sherif (CEO)</t>
  </si>
  <si>
    <t>Recruitment</t>
  </si>
  <si>
    <t>Information Services, Information Technology, Software, Web Development</t>
  </si>
  <si>
    <t>http://wuzzuf.net/jobs/egypt</t>
  </si>
  <si>
    <t>https://www.linkedin.com/company/wuzzuf-com/about/</t>
  </si>
  <si>
    <t>https://twitter.com/wuzzuf?lang=en</t>
  </si>
  <si>
    <t>https://www.facebook.com/wuzzuf/</t>
  </si>
  <si>
    <t>Kobo360</t>
  </si>
  <si>
    <t>Kobo is a technology company providing SMEs with turn-key solutions to challenges hampering their ability to scale. The company was founded on the desire to provide solutions that drive efficiency and growth in verticals where these are challenges.</t>
  </si>
  <si>
    <t>Nigeria, Ghana, Togo, Burkina Faso, Kenya, Ivory Coast, Uganda, Rwanda</t>
  </si>
  <si>
    <t>Ife Oyedele ll, Obi Ozor</t>
  </si>
  <si>
    <t>SMEs export/import solution, E-commerce Supply Chain, Mail/Parcel, Office/Home Moving, Haulage, Air Freight, Project Cargo, Sea Freight, Agribusiness</t>
  </si>
  <si>
    <t>https://www.kobo360.com/</t>
  </si>
  <si>
    <t>https://www.linkedin.com/company/kobo360/</t>
  </si>
  <si>
    <t>https://twitter.com/kobo_360</t>
  </si>
  <si>
    <t>https://www.facebook.com/kobo360/</t>
  </si>
  <si>
    <t>Max.ng</t>
  </si>
  <si>
    <t>MAX is a mobility platform that connects businesses and consumers to professional motorcycle-taxis on demand. MAX onboards drivers using adaptive psychometric tests and guarantees safety with real-time mobile telematics. MAX was founded at MIT in 2015 and is a Techstars New York alumnus.</t>
  </si>
  <si>
    <t>Chinedu Azodoh (CTO), Adetayo Bamiduro (CEO)</t>
  </si>
  <si>
    <t>Hyperlocal logistics, On-demand Delivery, Transportation, Delivery Services, E-Commerce Logsitics, Okada, and Moto-Taxi, Ride-Hailing</t>
  </si>
  <si>
    <t>https://www.max.ng/</t>
  </si>
  <si>
    <t>https://www.linkedin.com/company/max-on-demand</t>
  </si>
  <si>
    <t>https://twitter.com/maxdotng</t>
  </si>
  <si>
    <t>https://www.facebook.com/maxdotng</t>
  </si>
  <si>
    <t>InstaDeep</t>
  </si>
  <si>
    <t>InstaDeep host of AI solutions, ranging from optimized pattern-recognition, GPU-accelerated insights, self-learning decision making systems.</t>
  </si>
  <si>
    <t>Tunis, Tunisia</t>
  </si>
  <si>
    <t>Tunisia</t>
  </si>
  <si>
    <t>AfricInvest, Endeavour Catalyst</t>
  </si>
  <si>
    <t>Karim Beguir, Zohra Slim</t>
  </si>
  <si>
    <t>Artificial Intelligence</t>
  </si>
  <si>
    <t>Plug and Play Accelerator</t>
  </si>
  <si>
    <t>http://www.instadeep.com/</t>
  </si>
  <si>
    <t>https://www.linkedin.com/company/instadeep</t>
  </si>
  <si>
    <t>https://twitter.com/instadeepai</t>
  </si>
  <si>
    <t>https://www.facebook.com/InstaDeepAI/</t>
  </si>
  <si>
    <t>Halan</t>
  </si>
  <si>
    <t>Halan is a ride-hailing/on-demand-logistics application offering smart transportation for the masses; by offering on demand 2 and 3 wheelers</t>
  </si>
  <si>
    <t>Ahmed Mohsen, Mohamed Aboulnaga, Mounir Nakhla</t>
  </si>
  <si>
    <t>Logistics, Ride Sharing, Sharing Economy, Transportation</t>
  </si>
  <si>
    <t>https://www.halan.com/</t>
  </si>
  <si>
    <t>https://www.linkedin.com/company/halan/</t>
  </si>
  <si>
    <t>https://www.facebook.com/pages/category/Product-Service/%D8%AD%D8%A7%D9%84%D8%A7%D9%8B-Halan-282264528954767/</t>
  </si>
  <si>
    <t>Wefarm</t>
  </si>
  <si>
    <t>Wefarm, the world’s largest farmer-to-farmer digital network, is a social enterprise that lets small-scale farmers connect with one another to solve problems, share ideas, and spread innovation. Utilising the latest machine learning technology, Wefarm’s service works both online and over SMS. Knowledge shared on Wefarm can help farmers produce higher quality product, increase yields, gain insight into pricing, tackle the effects of climate change, source the best seeds, fertiliser, and loans, diversify agricultural interests, and more.</t>
  </si>
  <si>
    <t>Kenny Ewan</t>
  </si>
  <si>
    <t>Agriculture</t>
  </si>
  <si>
    <t>Agriculture, AgTech, Crowdsourcing, Internet</t>
  </si>
  <si>
    <t>https://wefarm.org/</t>
  </si>
  <si>
    <t>https://www.linkedin.com/company/wefarm/</t>
  </si>
  <si>
    <t>https://twitter.com/wefarm</t>
  </si>
  <si>
    <t>https://www.facebook.com/WefarmGlobal/</t>
  </si>
  <si>
    <t>Kopo Kopo</t>
  </si>
  <si>
    <t>Kopo Kopo's software powers the largest independent merchant network in the mobile money industry.</t>
  </si>
  <si>
    <t>Accion Venture Lab, Bamboo Finance, Javelin Venture Partners, Khosla Impact, Gray Ghost Ventures, Presumed Abundance</t>
  </si>
  <si>
    <t>Ben Lyon, Dylan Higgins</t>
  </si>
  <si>
    <t>Enterprise Software, Financial Services, Information Technology, Mobile Payments, Payments, Social Entrepreneurship, Telecommunications</t>
  </si>
  <si>
    <t>https://kopokopo.co.ke/</t>
  </si>
  <si>
    <t>https://www.linkedin.com/company/kopo-kopo-inc/</t>
  </si>
  <si>
    <t>https://twitter.com/KopoKopoInc</t>
  </si>
  <si>
    <t>https://www.facebook.com/kopokopoinc</t>
  </si>
  <si>
    <t>Lulalend</t>
  </si>
  <si>
    <t>Lulalend is an online lending company that provides fast and easy working capital funding to small businesses in South Africa.</t>
  </si>
  <si>
    <t>Neil Welman, Trevor Gosling</t>
  </si>
  <si>
    <t>Customer Service, Financial Services, FinTech</t>
  </si>
  <si>
    <t>http://www.lulalend.co.za/</t>
  </si>
  <si>
    <t>https://www.linkedin.com/company/lulalend</t>
  </si>
  <si>
    <t>https://twitter.com/lulalend</t>
  </si>
  <si>
    <t>https://www.facebook.com/lulalendfunding/</t>
  </si>
  <si>
    <t>Copia Global</t>
  </si>
  <si>
    <t>Copia Global is a consumer catalog order and delivery system for nonperishable and durable goods serving people in the rural villages</t>
  </si>
  <si>
    <t>Jonathan Lewis, Tracey Turner</t>
  </si>
  <si>
    <t>Consumer Goods, Delivery, E-Commerce</t>
  </si>
  <si>
    <t>http://www.copiaglobal.com/</t>
  </si>
  <si>
    <t>https://www.linkedin.com/company/copia-kenya</t>
  </si>
  <si>
    <t>https://www.facebook.com/copiakenya/</t>
  </si>
  <si>
    <t>WhereIsMyTransport</t>
  </si>
  <si>
    <t>WhereIsMyTransport is a technology company with offices in London and Cape Town. We collect and provide access to public transport data from African cities, overcoming the complexity of local networks and enabling customer success through our unique data and services. Our offerings include data collection, data access, and journey planning.</t>
  </si>
  <si>
    <t>Chris King, Dave New, Devin Vries</t>
  </si>
  <si>
    <t>Public Transport Data, Professional Services</t>
  </si>
  <si>
    <t>https://www.whereismytransport.com/</t>
  </si>
  <si>
    <t>https://www.linkedin.com/company/whereismytransport/</t>
  </si>
  <si>
    <t>https://twitter.com/mytransport</t>
  </si>
  <si>
    <t>https://www.facebook.com/WhereIsMyTransport</t>
  </si>
  <si>
    <t>Gokada</t>
  </si>
  <si>
    <t>Gokada is revolutionizing the way we move around in lagos making it possible to move safely without worries of traffic or exorbitant prices.</t>
  </si>
  <si>
    <t>Deji Oduntan, Fahim Saleh</t>
  </si>
  <si>
    <t>Private Transport, Logistics, Ride-Hailing, Transportation, Moto-Taxi, Okada, logistics</t>
  </si>
  <si>
    <t>http://gokada.ng/join</t>
  </si>
  <si>
    <t>https://www.linkedin.com/company/gokada/</t>
  </si>
  <si>
    <t>https://twitter.com/gokadang</t>
  </si>
  <si>
    <t>https://www.facebook.com/gokadang</t>
  </si>
  <si>
    <t>TeamApt</t>
  </si>
  <si>
    <t>TeamApt is a financial technology company focused developing Digital Banking, Business Solutions and Payments Infrastructure</t>
  </si>
  <si>
    <t>Tosin Eniolorunda</t>
  </si>
  <si>
    <t>Banking, Financial Services, FinTech, Payments</t>
  </si>
  <si>
    <t>https://teamapt.com/</t>
  </si>
  <si>
    <t>https://www.linkedin.com/company/10034372/admin/updates/</t>
  </si>
  <si>
    <t>https://twitter.com/weareTeamApt</t>
  </si>
  <si>
    <t>https://www.facebook.com/weareTeamApt/</t>
  </si>
  <si>
    <t>Kudi</t>
  </si>
  <si>
    <t>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t>
  </si>
  <si>
    <t>Adeyinka Adewale, Pelumi Aboluwarin</t>
  </si>
  <si>
    <t>Artificial Intelligence, Banking, Finance, Financial Services, FinTech</t>
  </si>
  <si>
    <t>https://kudi.ai/</t>
  </si>
  <si>
    <t>https://www.linkedin.com/company/kudi.ai</t>
  </si>
  <si>
    <t>https://twitter.com/kudidotai</t>
  </si>
  <si>
    <t>https://www.facebook.com/kudidotai/</t>
  </si>
  <si>
    <t>Tizeti</t>
  </si>
  <si>
    <t>Tizeti Network (wifi.com.ng) provides uncapped broadband internet services through the deployment of solar powered Wi-Fi access points. The company’s target customer base is low-income, residential communities and small businesses.</t>
  </si>
  <si>
    <t xml:space="preserve">Kendall Ananyi (CEO), Ifeanyi Okonkwo (COO) </t>
  </si>
  <si>
    <t>Internet, WIFI, VOIP, and IPTV</t>
  </si>
  <si>
    <t>https://www.tizeti.com/</t>
  </si>
  <si>
    <t>https://www.linkedin.com/company/tizeti-network-limited-wifi-com-ng-/</t>
  </si>
  <si>
    <t>https://twitter.com/tizeti</t>
  </si>
  <si>
    <t>https://www.facebook.com/Tizeti</t>
  </si>
  <si>
    <t>Cars45</t>
  </si>
  <si>
    <t>We are Nigeria's largest car buying service with the goal of helping hundreds of customers to sell their cars.</t>
  </si>
  <si>
    <t>Etop Ikpe</t>
  </si>
  <si>
    <t>Automotive, E-Commerce, E-Commerce Platforms</t>
  </si>
  <si>
    <t>https://www.cars45.com/</t>
  </si>
  <si>
    <t>https://www.linkedin.com/company/cars45/</t>
  </si>
  <si>
    <t>https://twitter.com/cars45ng</t>
  </si>
  <si>
    <t>https://www.facebook.com/cars45</t>
  </si>
  <si>
    <t>DealDey Limited</t>
  </si>
  <si>
    <t>DealDey features a daily deal on things to do, see, eat, and buy in Lagos and Abuja</t>
  </si>
  <si>
    <t>Dead</t>
  </si>
  <si>
    <t>Ekiti, Nigeria</t>
  </si>
  <si>
    <t>Kehinde Oriola</t>
  </si>
  <si>
    <t>Internet, Local Business, Retail</t>
  </si>
  <si>
    <t>http://www.dealdey.com/</t>
  </si>
  <si>
    <t>http://www.linkedin.com/company/dealdey-limited</t>
  </si>
  <si>
    <t>http://twitter.com/dealdey</t>
  </si>
  <si>
    <t>http://www.facebook.com/DealDey</t>
  </si>
  <si>
    <t>Terragon Group</t>
  </si>
  <si>
    <t>Terragon Group is a digital media business focused on Africa. Within the digital ecosystem, Terragon Group understands the interplay between content and platform and has business verticals that deliver on components of the digital world.</t>
  </si>
  <si>
    <t>Deji Balogun, Elo Umeh</t>
  </si>
  <si>
    <t>Billing, Content, CRM, Digital Media, Local, Mobile, Mobile Advertising, Music, Social Media, Social Media Marketing</t>
  </si>
  <si>
    <t>https://terragongroup.com/</t>
  </si>
  <si>
    <t>https://www.linkedin.com/company/terragon-limited/</t>
  </si>
  <si>
    <t>https://twitter.com/terragongroup</t>
  </si>
  <si>
    <t>https://www.facebook.com/TerragonGroup</t>
  </si>
  <si>
    <t>PayGo Energy</t>
  </si>
  <si>
    <t>PayGo Energy is a revolutionary cookstove solution and distribution system that enables consumers to access clean and efficient fuel at a price point that is within their daily energy budget.</t>
  </si>
  <si>
    <t>Grant</t>
  </si>
  <si>
    <t>Fausto Marcigot, Mike Hahn, Nick Quintong</t>
  </si>
  <si>
    <t>Clean Energy, Oil and Gas</t>
  </si>
  <si>
    <t>https://www.paygoenergy.co/</t>
  </si>
  <si>
    <t>https://www.linkedin.com/company/paygo-energy/</t>
  </si>
  <si>
    <t>https://twitter.com/paygo_energy</t>
  </si>
  <si>
    <t>https://www.facebook.com/pg/paygoenergy/about/?ref=page_internal</t>
  </si>
  <si>
    <t>54gene</t>
  </si>
  <si>
    <t>Improving drug discovery by researching the genetically diverse African population</t>
  </si>
  <si>
    <t>San Francisco, United States of America</t>
  </si>
  <si>
    <t>Y Combinator</t>
  </si>
  <si>
    <t>Abasi Ene-Obong, Damilola Oni, Gatumi Aliyu, Ogochukwu Francis Osifo</t>
  </si>
  <si>
    <t>HealthCare</t>
  </si>
  <si>
    <t>https://www.54gene.com/</t>
  </si>
  <si>
    <t>https://www.linkedin.com/company/54gene/</t>
  </si>
  <si>
    <t>https://twitter.com/weare54gene/</t>
  </si>
  <si>
    <t>https://www.facebook.com/54gene</t>
  </si>
  <si>
    <t>Aerobotics</t>
  </si>
  <si>
    <t>Aerobotics is an aerial data analytics company based in Cape Town. Through applying machine learning to high-resolution imagery, the company provides insight and competitive advantages to farmers.</t>
  </si>
  <si>
    <t xml:space="preserve">4Di Capital, AgFunder, AngelList, Nedbank Capital, Paper Plane Ventures, Savannah Fund
 </t>
  </si>
  <si>
    <t>James Paterson, Benji Meltzer, Andrew Burdock</t>
  </si>
  <si>
    <t>Emerging Technologies</t>
  </si>
  <si>
    <t>Data Analytics, Aerial Engineering Design and Manufacture, Machine Learning, and Image Processing, Agtech, Drones, Farming, Software</t>
  </si>
  <si>
    <t>Google Launchpad, XL Africa, StartupBootcamp</t>
  </si>
  <si>
    <t>https://www.aerobotics.io/</t>
  </si>
  <si>
    <t>https://www.linkedin.com/company/aerobotics/</t>
  </si>
  <si>
    <t>https://twitter.com/Aerobotics_SA</t>
  </si>
  <si>
    <t>https://www.facebook.com/aeroboticssa/?ref=br_rs</t>
  </si>
  <si>
    <t>Expensya</t>
  </si>
  <si>
    <t>Expensya is a complete and intelligent expense management system. With Expensya, no more hours lost filling tables and finding bills!</t>
  </si>
  <si>
    <t>Paris, France</t>
  </si>
  <si>
    <t>ISAI,  Seventure Partners</t>
  </si>
  <si>
    <t>Karim Jouini</t>
  </si>
  <si>
    <t>Accounting, Financial Services, Mobile Apps, FInance Management</t>
  </si>
  <si>
    <t>SaaS</t>
  </si>
  <si>
    <t>https://www.expensya.com/en</t>
  </si>
  <si>
    <t>https://www.linkedin.com/company/expensya/</t>
  </si>
  <si>
    <t>https://twitter.com/expensya</t>
  </si>
  <si>
    <t>https://www.facebook.com/expensya</t>
  </si>
  <si>
    <t>SOL Wallet</t>
  </si>
  <si>
    <t>SOL Wallet is a neobank for South African people</t>
  </si>
  <si>
    <t>Andrey Kladov, Boris Frischter</t>
  </si>
  <si>
    <t>Cryptocurrency, Financial Exchanges, Financial Services, Mobile Payments, Personal Finance, Stock Exchanges, Trading Platform</t>
  </si>
  <si>
    <t>https://solwallet.org/</t>
  </si>
  <si>
    <t>https://www.linkedin.com/company/sol-wallet/</t>
  </si>
  <si>
    <t>http://twitter.com/solwallet</t>
  </si>
  <si>
    <t>https://www.facebook.com/solwallet/</t>
  </si>
  <si>
    <t>Fintec Labs</t>
  </si>
  <si>
    <t>Fintec Labs is a B2B technology provider to major banking and insurance enterprises in South Africa</t>
  </si>
  <si>
    <t>Non-Equity Assistance</t>
  </si>
  <si>
    <t>Daniel van Tonder, Willem van Zyl</t>
  </si>
  <si>
    <t>Banking, FinTech, Incubators</t>
  </si>
  <si>
    <t>http://fintec.group/</t>
  </si>
  <si>
    <t>https://www.linkedin.com/company/9366425</t>
  </si>
  <si>
    <t>https://www.twitter.com/finteclabs</t>
  </si>
  <si>
    <t>Brck</t>
  </si>
  <si>
    <t>BRCK is the only company in East Africa that has a full stack of engineering for products: electrical engineers, mechanical engineers, firmware and OS software teams, as well as full-stack cloud engineers. Beyond that, we have in-house design, user experience and product management, making BRCK a truly unique company in the region.</t>
  </si>
  <si>
    <t>Erik Hersman, Jon Shuler, Philip Walton, Reg Orton</t>
  </si>
  <si>
    <t>Networking and Hardware Design and Manufacuture</t>
  </si>
  <si>
    <t>https://www.brck.com</t>
  </si>
  <si>
    <t>https://www.linkedin.com/company/brck/</t>
  </si>
  <si>
    <t>https://twitter.com/brcknet</t>
  </si>
  <si>
    <t>https://www.facebook.com/brcknet/</t>
  </si>
  <si>
    <t>Oolu</t>
  </si>
  <si>
    <t>Oolu was founded in 2015 by Nilmi Senaratna and Dan Rosa, and incubated in Y Combinator. The company’s mission is to provide off-grid households with high quality products at an affordable price. For a low monthly fee, paid through mobile money, Oolu installs a pay-as-you-go solar kit that can power various in-home devices such as lights, phone chargers, radios, fans and televisions, and performs any necessary maintenance, including free battery replacements and system upgrades. The offer appeals to off-grid clients who often struggle with unreliable and dangerous lighting sources, such as flashlights, candles and kerosene, and are forced to walk long distances to charge their phones.</t>
  </si>
  <si>
    <t>Dakar, Senegal</t>
  </si>
  <si>
    <t>Senegal</t>
  </si>
  <si>
    <t>Daniel Rosa, Nilmi Senaratna</t>
  </si>
  <si>
    <t>Environmental Consulting, Financial Services, Renewable Energy, Solar</t>
  </si>
  <si>
    <t>https://oolusolar.com/</t>
  </si>
  <si>
    <t>https://www.linkedin.com/company/oolu/</t>
  </si>
  <si>
    <t>https://twitter.com/Oolu_solar</t>
  </si>
  <si>
    <t>https://www.facebook.com/oolusolarglobal/</t>
  </si>
  <si>
    <t>Zooba Eats</t>
  </si>
  <si>
    <t>Zooba Eats is a celebration of Egyptian street food culture. They believe that Egyptian street food rivals the best in the world and that through Zooba they can proudly share Egypt’s utterly unique street dishes.</t>
  </si>
  <si>
    <t>Egypt, Unites States of Ameria, Saudi Arabia, Bahrain</t>
  </si>
  <si>
    <t xml:space="preserve">Chris Khalifa </t>
  </si>
  <si>
    <t>Street Food, Vendor</t>
  </si>
  <si>
    <t>http://www.zoobaeats.com/</t>
  </si>
  <si>
    <t>https://www.linkedin.com/company/zooba/</t>
  </si>
  <si>
    <t>https://twitter.com/ZoobaEats</t>
  </si>
  <si>
    <t>https://www.facebook.com/ZoobaEats/</t>
  </si>
  <si>
    <t>Snapt</t>
  </si>
  <si>
    <t>Snapt develops high-end solutions for application delivery. We provide load balancing, web acceleration, caching and security for critical services.</t>
  </si>
  <si>
    <t>Dave Blakey</t>
  </si>
  <si>
    <t>Load Balancing, Development, Linux, ADC, Application Delivery Controller, Load Balancer, WAF, Web Accelerator, Devops, Application Delivery, and SAAS</t>
  </si>
  <si>
    <t>https://www.snapt.net/</t>
  </si>
  <si>
    <t>https://www.linkedin.com/company/snapt/</t>
  </si>
  <si>
    <t>https://twitter.com/snaptADC</t>
  </si>
  <si>
    <t>https://www.facebook.com/SnaptADC/</t>
  </si>
  <si>
    <t>Lynk</t>
  </si>
  <si>
    <t>Lynk is transforming Africa’s informal labor sector by providing a technology platform that connects workers to clients.</t>
  </si>
  <si>
    <t>Lateral Capital, Novastar Ventures, Steel Africa, Safaricom, Mercy Corps</t>
  </si>
  <si>
    <t>Adam Grunewald, Johannes Degn</t>
  </si>
  <si>
    <t>Professional Services, Labour</t>
  </si>
  <si>
    <t>XL Africa, Safaricom Appwiz</t>
  </si>
  <si>
    <t>https://lynk.co.ke/</t>
  </si>
  <si>
    <t>https://www.linkedin.com/company/10208561/</t>
  </si>
  <si>
    <t>https://twitter.com/Lynk_Kenya</t>
  </si>
  <si>
    <t>http://facebook.com/lynkkenya</t>
  </si>
  <si>
    <t>OffGridBox</t>
  </si>
  <si>
    <t>OffGridBox, a provider of affordable renewable energy and clean water</t>
  </si>
  <si>
    <t>Nicola Stenico</t>
  </si>
  <si>
    <t>https://www.offgridbox.com/</t>
  </si>
  <si>
    <t>https://www.linkedin.com/company/offgridbox</t>
  </si>
  <si>
    <t>https://twitter.com/offgridbox</t>
  </si>
  <si>
    <t>https://www.facebook.com/offgridbox/</t>
  </si>
  <si>
    <t>Naked Insurance</t>
  </si>
  <si>
    <t>Naked Insurance is the new generation: effortless, transparent and sincere. Naked Insurance offers short-term retail insurance products.</t>
  </si>
  <si>
    <t>Alex Thomson, Sumarie Greybe</t>
  </si>
  <si>
    <t>Financial Services, Information Technology, Insurance</t>
  </si>
  <si>
    <t>https://www.naked.insure/</t>
  </si>
  <si>
    <t>https://www.linkedin.com/company/naked-insurance/</t>
  </si>
  <si>
    <t>https://twitter.com/Naked_insurance</t>
  </si>
  <si>
    <t>https://www.facebook.com/pg/NKD.insure/about/?ref=page_internal</t>
  </si>
  <si>
    <t>AJUA</t>
  </si>
  <si>
    <t>AJUA (formely Msurvey) is a mobile survey platform driving decision-making for businesses across the continent of Africa and the Caribbean. mSurvey works with some well-known brands across the world; reducing churn, improving customer service, and increasing their Net Promoter Score.</t>
  </si>
  <si>
    <t>Kenfield Griffith, Louis Majanja</t>
  </si>
  <si>
    <t>Data, Insights, Mobile surveys, Mobile rewards, Voice of the Customer, NPS, Feedback Loop, Surveys, Health and Academic Research, Customer Feedback, Customer Loyalty, Net Promoter Score, NPS, Customer Acquisition, Customer Retention</t>
  </si>
  <si>
    <t>https://msurvey.co/</t>
  </si>
  <si>
    <t>https://www.linkedin.com/company/mobile-surveys-inc/</t>
  </si>
  <si>
    <t>https://twitter.com/mSurvey</t>
  </si>
  <si>
    <t>https://www.facebook.com/msurveys</t>
  </si>
  <si>
    <t>Xineoh</t>
  </si>
  <si>
    <t>Xineoh predicts customer behaviour using artificial intelligence (AI), and prides itself in helping its clients out-predict their competition in order to maximise efficiency and customer satisfaction.</t>
  </si>
  <si>
    <t>Vian Chinner</t>
  </si>
  <si>
    <t>Information Technology, Software</t>
  </si>
  <si>
    <t>http://www.xineoh.com/</t>
  </si>
  <si>
    <t>https://www.linkedin.com/company-beta/5345152/</t>
  </si>
  <si>
    <t>https://www.facebook.com/xineoh</t>
  </si>
  <si>
    <t>Africa Courier Express</t>
  </si>
  <si>
    <t>ACE is an indigenous African enterprise, delivering world-class logistics solutions to both businesses and consumers. Founded in 2013, Africa Courier Express (ACE) is currently in 5 cities in Nigeria and expanding rapidly.</t>
  </si>
  <si>
    <t>Savannah Fund, CRE Venture Capital, Interswitch</t>
  </si>
  <si>
    <t>Freight Service, Logistics, Packaging Services</t>
  </si>
  <si>
    <t>https://www.ace.ng/</t>
  </si>
  <si>
    <t>https://www.linkedin.com/company/ace_africacourierexpress/</t>
  </si>
  <si>
    <t>https://twitter.com/ACEdotafrica</t>
  </si>
  <si>
    <t>https://www.facebook.com/Acedotafrica/</t>
  </si>
  <si>
    <t>Names &amp; Faces</t>
  </si>
  <si>
    <t>Names &amp; Faces creates tools to help organizations build fast, beautiful directories of their teams to help people orient themselves, feel more welcome and to encourage more real-life interactions</t>
  </si>
  <si>
    <t>Paul Galatis, Richard Arscott</t>
  </si>
  <si>
    <t>Information Services, Information Technology, Software</t>
  </si>
  <si>
    <t>https://www.namesandfaces.com/</t>
  </si>
  <si>
    <t>https://www.linkedin.com/company/namesandfaces/</t>
  </si>
  <si>
    <t>WaystoCap</t>
  </si>
  <si>
    <t>WaystoCap is a B2B marketplace where businesses in Africa can buy and sell products.</t>
  </si>
  <si>
    <t>Casablanca, Morocco</t>
  </si>
  <si>
    <t>Morocco</t>
  </si>
  <si>
    <t>Anis Abdeddine, Aziz Jaouhari Tissafi, Mehdi Daoui, Niama El Bassunie</t>
  </si>
  <si>
    <t>B2B, E-Commerce, E-Commerce Platforms</t>
  </si>
  <si>
    <t>https://www.waystocap.com/</t>
  </si>
  <si>
    <t>https://www.linkedin.com/company/waystocap/</t>
  </si>
  <si>
    <t>https://twitter.com/WaystoCap</t>
  </si>
  <si>
    <t>https://www.facebook.com/waystocap/</t>
  </si>
  <si>
    <t>Coinafrique</t>
  </si>
  <si>
    <t>CoinAfrique is the first geolocalized mobile service of classified ads for French speaking Africa.</t>
  </si>
  <si>
    <t>Benin, Burkina Faso,Cameroon, Congo, Ivory Coast, Gabon, Guinea, Madagascar, Mali, Niger, DRC, Senegal, Togo</t>
  </si>
  <si>
    <t>Matthias Papet, Eric Genêtre (CEO)</t>
  </si>
  <si>
    <t>Mobile Marketplace</t>
  </si>
  <si>
    <t>https://www.coinafrique.com/</t>
  </si>
  <si>
    <t>https://www.linkedin.com/company/coinafrique/</t>
  </si>
  <si>
    <t>https://twitter.com/coinafrique</t>
  </si>
  <si>
    <t>https://www.facebook.com/coinafrique?_rdc=1&amp;_rdr</t>
  </si>
  <si>
    <t>Little Cab</t>
  </si>
  <si>
    <t>Little integrates car transportation within Kenya onto a technology platform, ensuring convenient, transparent and quick service fulfillment for the customers and driver partners</t>
  </si>
  <si>
    <t>Kamal Budhabhatti</t>
  </si>
  <si>
    <t>Taxi Hailing Platform, Taxi, Taxi App, Taxi Aggregator, App, transport logistic, Wallet, SOS, Rider, Driver, Africa, kenya, and Mobile App</t>
  </si>
  <si>
    <t>http://www.little.co.ke/</t>
  </si>
  <si>
    <t>https://www.linkedin.com/company/littleride/about/</t>
  </si>
  <si>
    <t>https://www.facebook.com/LittleRideKE/</t>
  </si>
  <si>
    <t>Mydawa</t>
  </si>
  <si>
    <t>Mydawa mission is to deliver quality, affordable, products and experiences that enable our customers live positive, healthy, lifestyles.</t>
  </si>
  <si>
    <t>Ion Equity,  Seven Seas Capital Management, Indigo Venture Partners</t>
  </si>
  <si>
    <t>Private Equity</t>
  </si>
  <si>
    <t>Neil O'Leary</t>
  </si>
  <si>
    <t>Apps, Mobile Apps, Wellness</t>
  </si>
  <si>
    <t>https://mydawa.com/</t>
  </si>
  <si>
    <t>https://in.linkedin.com/company/ion-kenya</t>
  </si>
  <si>
    <t>https://twitter.com/mydawaapp</t>
  </si>
  <si>
    <t>https://www.facebook.com/mydawa</t>
  </si>
  <si>
    <t>Shortlist</t>
  </si>
  <si>
    <t>Shortlist works in India and East Africa to help growing enterprises hire based on skills and potential, rather than pedigree. The Shortlist platform screens candidates using predictive chat-based interviews and online competency-based assessments, letting employers skip the most time-consuming and bias-prone phases of hiring. Founded in 2016, over 80 companies including Ather Energy, M-KOPA, MicroEnsure, and Xynteo now partner with Shortlist to build high-performing teams.</t>
  </si>
  <si>
    <t>California, USA, Hyderabad, India, Kenya</t>
  </si>
  <si>
    <t>Kenya, India</t>
  </si>
  <si>
    <t>Matt Schnuck, Paul Breloff</t>
  </si>
  <si>
    <t>Recruiting, Talent, Hiring, Human Resources, Applicant Screening</t>
  </si>
  <si>
    <t>https://www.shortlist.net/</t>
  </si>
  <si>
    <t>https://www.linkedin.com/company/firstcut-hires/</t>
  </si>
  <si>
    <t>Trade Depot</t>
  </si>
  <si>
    <t>TradeDepot is a mobile B2B trade platform that connects Retailers in Emerging Markets directly to Consumer Goods Brands for ordering and delivery. Unlike other more traditional route-to-market approaches, TradeDepot leverages a hyper-local marketplace to save Suppliers up to 25% of delivery logistics costs and provides millions of small retail outlets with reliable product supply at the best prices.</t>
  </si>
  <si>
    <t>Onyekachi Izukanne</t>
  </si>
  <si>
    <t>Secondary Distribution, Trade Insights, Salesforce Automation, B2B, Consumer Goods</t>
  </si>
  <si>
    <t>https://www.tradedepot.co/</t>
  </si>
  <si>
    <t>https://www.linkedin.com/company/tradedepot/</t>
  </si>
  <si>
    <t>https://twitter.com/tradedepotHQ</t>
  </si>
  <si>
    <t xml:space="preserve">The Sun Exchange </t>
  </si>
  <si>
    <t xml:space="preserve">The Sun Exchange is peer-to-peer solar panel micro-leasing platform that allows anyone in the world to generate and sell electricity to business and communities in emerging markets. </t>
  </si>
  <si>
    <t>Abraham Cambridge, Larry Temlock</t>
  </si>
  <si>
    <t>Solar Energy Project Financing, Solar Power, Blockchain, Internet of Things, Ethereum Smart Contracts, Bitcoin</t>
  </si>
  <si>
    <t>https://thesunexchange.com/</t>
  </si>
  <si>
    <t>https://www.linkedin.com/company/the-sun-exchange/</t>
  </si>
  <si>
    <t>https://twitter.com/TheSunExchange</t>
  </si>
  <si>
    <t>https://www.facebook.com/thesunexchange</t>
  </si>
  <si>
    <t>Yumamia</t>
  </si>
  <si>
    <t>Yumamia is a virtual food delivery chain that offers affordable gourmet meals to busy professionals through on demand &amp; subscription plans</t>
  </si>
  <si>
    <t>Convertible Note</t>
  </si>
  <si>
    <t>Belal El Borno, Mahmoud Maghraby</t>
  </si>
  <si>
    <t>Catering, Delivery, Food and Beverage, Food Delivery, Marketplace, Subscription Service</t>
  </si>
  <si>
    <t>http://www.yumamia.com/</t>
  </si>
  <si>
    <t>http://twitter.com/yumamiadotcom</t>
  </si>
  <si>
    <t>http://www.facebook.com/Yumamia</t>
  </si>
  <si>
    <t>Sweepsouth</t>
  </si>
  <si>
    <t>We provide a convenient way to book home cleaning services online from a phone, tablet or computer, connecting clients to cleaners in minutes. By bringing technology into the process, we aim to modernise the domestic cleaning services industry. The idea for SweepSouth came in December 2013 when husband and wife team Alen Ribic and Aisha R. Pandor struggled to find a part-time domestic cleaner over the holidays. The aim was to make getting your home cleaned, at short notice, a hassle-free experience. SweepSouth currently operates in most areas of Cape Town, Johannesburg, Centurion and Pretoria and will be expanding into other regions soon.</t>
  </si>
  <si>
    <t>Aisha Pandor, Alen Ribic</t>
  </si>
  <si>
    <t>Home Improvement, Home Services, Internet</t>
  </si>
  <si>
    <t>https://sweepsouth.com/</t>
  </si>
  <si>
    <t>https://www.linkedin.com/company/sweepsouth/</t>
  </si>
  <si>
    <t>https://twitter.com/SweepSouthSA</t>
  </si>
  <si>
    <t>https://www.facebook.com/SweepSouthSA</t>
  </si>
  <si>
    <t>Eventtus</t>
  </si>
  <si>
    <t>Eventtus is an engagement platform for events and the leading event app provider in MENA. We create an interactive event app for attendees networking, sharing agenda updates, and speakers bios.</t>
  </si>
  <si>
    <t>Egypt, UAE</t>
  </si>
  <si>
    <t>Ahmed Shreef, Mai Medhat, Nihal Fares</t>
  </si>
  <si>
    <t>Event Management, Event Apps, Conferences</t>
  </si>
  <si>
    <t>https://eventtus.com/</t>
  </si>
  <si>
    <t>https://www.linkedin.com/company/eventtus/</t>
  </si>
  <si>
    <t>https://twitter.com/eventtus</t>
  </si>
  <si>
    <t>https://www.facebook.com/EventtusApp</t>
  </si>
  <si>
    <t>Kukua</t>
  </si>
  <si>
    <t>Kukua is a startup company that leverages new media and technology to empower children to learn through magically engaging experiences. SEMA, our flagship product, is an adventure game in which our protagonist will be happy to help you.</t>
  </si>
  <si>
    <t>Alexandre Terrien, Lucrezia Bisignani</t>
  </si>
  <si>
    <t>Software, Media</t>
  </si>
  <si>
    <t>https://kukua.me/</t>
  </si>
  <si>
    <t>https://www.linkedin.com/company/kukua/</t>
  </si>
  <si>
    <t>https://twitter.com/teamkukua</t>
  </si>
  <si>
    <t>https://www.facebook.com/teamkukua</t>
  </si>
  <si>
    <t>Thisisme</t>
  </si>
  <si>
    <t>We bring trust into transactions through proprietary, true identification technology. We enable businesses to reduce fraud, automate KYC checks, improve on-boarding &amp; increase revenue while providing an on-demand, seamless customer experience.</t>
  </si>
  <si>
    <t>David Thomas, Juan Furmie, Nadeem Shahid</t>
  </si>
  <si>
    <t>Cloud Computing, Identity Management, Information Services, Internet</t>
  </si>
  <si>
    <t>https://www.thisisme.com/</t>
  </si>
  <si>
    <t>https://www.linkedin.com/company/thisisme-inc-/</t>
  </si>
  <si>
    <t>https://twitter.com/ThisIsMeTweets</t>
  </si>
  <si>
    <t>https://www.facebook.com/thisismeposts</t>
  </si>
  <si>
    <t>Somaapps</t>
  </si>
  <si>
    <t>Somaapps Technologies is a solution-centric company with a mission to accelerate the advent of mobile software technologies, AI and IoT</t>
  </si>
  <si>
    <t>Dar es Salaam, Tanzania</t>
  </si>
  <si>
    <t>Isaiah Zachariah, Isaya Yunge, Richard Sempindu, Zuberi Adam</t>
  </si>
  <si>
    <t>http://somaapps.com/</t>
  </si>
  <si>
    <t>https://www.linkedin.com/company-beta/18051271/</t>
  </si>
  <si>
    <t>https://twitter.com/somaapps</t>
  </si>
  <si>
    <t>https://www.facebook.com/somaapps/</t>
  </si>
  <si>
    <t>Chipper Cash</t>
  </si>
  <si>
    <t>Chipper Cash offers instant cross-border mobile money transfers in Africa as easy as sending a text message</t>
  </si>
  <si>
    <t>San Francisco, United States</t>
  </si>
  <si>
    <t>Uganda</t>
  </si>
  <si>
    <t>Ghana, Kenya, Uganda, Rwanda</t>
  </si>
  <si>
    <t>Ham Serunjogi, Maijid Moujaled</t>
  </si>
  <si>
    <t>Financial Services, Mobile Apps, Mobile Payments, Payments</t>
  </si>
  <si>
    <t>https://chippercash.com/</t>
  </si>
  <si>
    <t>https://in.linkedin.com/company/chippercash</t>
  </si>
  <si>
    <t>https://twitter.com/chipper_cash</t>
  </si>
  <si>
    <t>https://www.facebook.com/ChipperMoney/</t>
  </si>
  <si>
    <t>Solarworks!</t>
  </si>
  <si>
    <t>SolarWorks! develops, manufactures and markets high quality solar solutions for lighting and low voltage (6-12V) electricity provision for occasions where there is no or limited access to electricity. Product development takes place in The Netherlands but our main markets are countries where access to electricity is unfortunately not part of daily life yet. Even though we are represented in a large part of the world our strongest presence is in Southern Africa with our commercial head quarters in Johannesburg.</t>
  </si>
  <si>
    <t xml:space="preserve">Bernard Hulshof, Arnoud de Vroomen </t>
  </si>
  <si>
    <t>Solar products, Distribution in emerging markets, Product design, and After sales support</t>
  </si>
  <si>
    <t>http://solar-works.co.za/</t>
  </si>
  <si>
    <t>https://www.linkedin.com/company/solarworks-b-v-/</t>
  </si>
  <si>
    <t>Sidai Africa Ltd</t>
  </si>
  <si>
    <t>Sidai Africa Ltd supplies crop and livestock services to farmers throughout Kenya with a unique ‘last-mile’ delivery service model which enables the company to reach some of the country’s most remote areas.</t>
  </si>
  <si>
    <t>Christie Peacock</t>
  </si>
  <si>
    <t>Supplies, Agriculture</t>
  </si>
  <si>
    <t>http://www.sidai.com/</t>
  </si>
  <si>
    <t>hearX Group</t>
  </si>
  <si>
    <t>The hearX Group offers the world's first clinical smartphone hearing test solutions. Our award-winning products are used in over 25 countries. Our aim is to impact on an individual, community and global level by creating sustainable, smart solutions for hearing health for everyone.</t>
  </si>
  <si>
    <t>De Wet Swanepoel, Herman Myburgh</t>
  </si>
  <si>
    <t>Health Care, Software, Audiology, audiometry, mHealth, eHealth</t>
  </si>
  <si>
    <t>https://www.hearxgroup.com</t>
  </si>
  <si>
    <t>https://www.linkedin.com/company/hearx-group/</t>
  </si>
  <si>
    <t>https://twitter.com/hearX_Group</t>
  </si>
  <si>
    <t>https://www.facebook.com/hearxgroup/</t>
  </si>
  <si>
    <t>Instabug</t>
  </si>
  <si>
    <t>Instabug is a platform for mobile developers that help them communicate with their users, collaborate with their teams and build better apps.</t>
  </si>
  <si>
    <t>Moataz Soliman, Omar Gabr</t>
  </si>
  <si>
    <t>Software</t>
  </si>
  <si>
    <t>iOS, Mobile, Software</t>
  </si>
  <si>
    <t>https://instabug.com/</t>
  </si>
  <si>
    <t>https://www.linkedin.com/company/instabug/</t>
  </si>
  <si>
    <t>https://twitter.com/Instabug</t>
  </si>
  <si>
    <t>https://www.facebook.com/Instabug</t>
  </si>
  <si>
    <t>Farmcrowdy</t>
  </si>
  <si>
    <t>Farmcrowdy is Nigeria’s First Digital Agriculture Platform that empowers rural farmers by providing them with improved seeds, farm inputs, training on modern farming techniques and sales of their farm produce which gives them the capacity to farm more acres, and leads to increased food production and security in Africa.</t>
  </si>
  <si>
    <t>Akindele Phillips, Ifeanyi Anazodo, Jimoh Maiyegun, Onyeka Akumah, Tope Omotolani</t>
  </si>
  <si>
    <t>Farming, Agriculture, Digital Farming, Technology Farming, Agtech</t>
  </si>
  <si>
    <t>https://www.farmcrowdy.com/</t>
  </si>
  <si>
    <t>https://www.linkedin.com/company/farmcrowdy-limited/</t>
  </si>
  <si>
    <t>https://twitter.com/farmcrowdy</t>
  </si>
  <si>
    <t>https://www.facebook.com/farmcrowdy</t>
  </si>
  <si>
    <t>TheBoardroom Africa</t>
  </si>
  <si>
    <t>The Boardroom Africa (TBR Africa) promotes exceptional female talent to boards across the continent. We break down barriers to help organisations realize the benefits of increased diversity on boards. We’re accelerating the placement of female leaders by connecting peer-endorsed, board-ready women with CEOs and Board Executives across Africa and beyond.</t>
  </si>
  <si>
    <t>Tamsin Jones, Marcia Ashong</t>
  </si>
  <si>
    <t>Executive Search, Board Search, Diversity, Training, Gender Strategy, Recruitment</t>
  </si>
  <si>
    <t>https://theboardroomafrica.com/</t>
  </si>
  <si>
    <t>https://www.linkedin.com/company/theboardroom-africa/</t>
  </si>
  <si>
    <t>https://twitter.com/TBRAfrica</t>
  </si>
  <si>
    <t>Elves</t>
  </si>
  <si>
    <t>Text a real person - they'll help find, book, buy, and deliver things for you, anywhere.</t>
  </si>
  <si>
    <t>Abdel Rahman El-Zohairy, Abeer Elsisi, Karim Elsahy</t>
  </si>
  <si>
    <t>Artificial Intelligence, Machine Learning, Messaging, Mobile, Travel, Virtual Assistant</t>
  </si>
  <si>
    <t>https://www.elvesapp.com/</t>
  </si>
  <si>
    <t>https://www.linkedin.com/company/elves/</t>
  </si>
  <si>
    <t>https://twitter.com/elvesapp</t>
  </si>
  <si>
    <t>https://www.facebook.com/elves</t>
  </si>
  <si>
    <t>Mondo Ride</t>
  </si>
  <si>
    <t>Mondo Ride is a smart taxi application that currently operates in Kenya. The application connects passengers with nearby drivers and ensures getting a ride within a short amount of time, as well as, guaranteeing safety and comfort for the passenger.</t>
  </si>
  <si>
    <t>Kenya, Uganda, Tanzania</t>
  </si>
  <si>
    <t>Himanshu Anand, Troels Andersen</t>
  </si>
  <si>
    <t>Apps, Information Technology, Internet, Transportation, Ride Hailing</t>
  </si>
  <si>
    <t>http://mondoride.com/</t>
  </si>
  <si>
    <t>https://www.linkedin.com/company/mondo-ride/</t>
  </si>
  <si>
    <t>https://twitter.com/mondoride254?lang=en</t>
  </si>
  <si>
    <t>https://www.facebook.com/MondoRideUG/?brand_redir=1671655166390401</t>
  </si>
  <si>
    <t xml:space="preserve">Pawame </t>
  </si>
  <si>
    <t>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t>
  </si>
  <si>
    <t>Crowdfunding</t>
  </si>
  <si>
    <t>Alexandre Allegue, Majd Chaaya, Nick Sparks</t>
  </si>
  <si>
    <t>Energy, Environmental Engineering, Renewable Energy, Solar</t>
  </si>
  <si>
    <t>http://www.pawame.com/</t>
  </si>
  <si>
    <t>https://www.linkedin.com/company/pawame/</t>
  </si>
  <si>
    <t>https://twitter.com/pawameafrica</t>
  </si>
  <si>
    <t>https://www.facebook.com/pawameafrica/</t>
  </si>
  <si>
    <t>Sokowatch</t>
  </si>
  <si>
    <t>Sokowatch offers on demand inventory distribution for small shops in informal urban areas. These small retailers are the backbone of African economies accounting for 90% of all consumer good transactions. The primary problem these retailers face is cost effective product availability. On demand orders are sent via toll free SMS/Calls or mobile app and then automatically assigned to a Sokowatch delivery agent covering the relevant area via small truck. Average delivery time is now three hours and profit is made from distribution agreements with manufacturers as well as the mark-up on products.</t>
  </si>
  <si>
    <t>Kenya, Tanzania, Uganda, Rwanda</t>
  </si>
  <si>
    <t>Daniel Yu (CEO), Josh Middleman (COO)</t>
  </si>
  <si>
    <t>Distribution, Data, Emerging Markets, Logistics, and E-Commerce</t>
  </si>
  <si>
    <t>B2B; Supply Chain</t>
  </si>
  <si>
    <t>https://sokowatch.com/</t>
  </si>
  <si>
    <t>https://www.linkedin.com/company/reliefwatch/</t>
  </si>
  <si>
    <t>https://twitter.com/Sokowatch</t>
  </si>
  <si>
    <t>https://www.facebook.com/SokowatchKenya/</t>
  </si>
  <si>
    <t>Travelbeta</t>
  </si>
  <si>
    <t>Nigeria's premium online travel agency providing flights to over 900 destinations and 300,000 hotels on their website</t>
  </si>
  <si>
    <t>David Asuku, Onyeka Akumah, Wale Ayorinde</t>
  </si>
  <si>
    <t>E-Commerce, Tourism, Travel</t>
  </si>
  <si>
    <t>http://www.travelbeta.com/</t>
  </si>
  <si>
    <t>https://www.linkedin.com/company/travelbeta/</t>
  </si>
  <si>
    <t>https://www.twitter.com/travelbeta</t>
  </si>
  <si>
    <t>https://www.facebook.com/travelbeta</t>
  </si>
  <si>
    <t>Hepstar</t>
  </si>
  <si>
    <t>Hepstar increases travel insurance sales in travel retail distribution channels through personalised and targeted customer engagement using its advanced e-merchandising technology.</t>
  </si>
  <si>
    <t>Brett Dyason, Claudia Snyman, Heinrich Brand, Stephan Ekbergh, Stephen Booysen</t>
  </si>
  <si>
    <t>FinTech, Information Technology, Insurance, InsurTech, Travel</t>
  </si>
  <si>
    <t>https://www.hepstar.com/</t>
  </si>
  <si>
    <t>https://www.linkedin.com/company/hepstar/</t>
  </si>
  <si>
    <t>https://twitter.com/hepstarza</t>
  </si>
  <si>
    <t>https://www.facebook.com/HepstarSouthAfrica/</t>
  </si>
  <si>
    <t>Nawah Scientific</t>
  </si>
  <si>
    <t>Nawah is a core hub of advanced equipment specialized in natural and medical sciences. Nawah's online platform receives experiments requests, Nawah's scientists carry them out and return results online</t>
  </si>
  <si>
    <t>Omar Sakr</t>
  </si>
  <si>
    <t>Biopharma, Biotechnology, Life Science</t>
  </si>
  <si>
    <t>https://nawah-scientific.com/</t>
  </si>
  <si>
    <t>https://www.linkedin.com/company/nawah-scientific/</t>
  </si>
  <si>
    <t>https://www.facebook.com/NawahScientific/</t>
  </si>
  <si>
    <t>TemTem</t>
  </si>
  <si>
    <t>With Tem Tem, order your private driver in Algiers and Oran in 1 click. tem: tem revolutionizes your travels: - races in the immediate future or in advance - competitive rates and differentiated according to the range of the vehicle - prices fixed in advance - drivers selected and trained to guarantee the quality of the service</t>
  </si>
  <si>
    <t>Algiers, Algeria</t>
  </si>
  <si>
    <t>Algeria</t>
  </si>
  <si>
    <t>Kamel Haddar</t>
  </si>
  <si>
    <t>Information Services</t>
  </si>
  <si>
    <t>http://www.temtem.taxi/</t>
  </si>
  <si>
    <t>https://www.linkedin.com/company/tem-tem-dz/</t>
  </si>
  <si>
    <t>https://www.facebook.com/dztemtem/</t>
  </si>
  <si>
    <t>Buzzkito</t>
  </si>
  <si>
    <t>Buzzkito Network is disrupting the Avertising Industry by being the first BRAND TECH company in the MENA region. They fuse technology and brand building to make our clients happy. They are a data and psychological driven.</t>
  </si>
  <si>
    <t>El Mehdi Benslim</t>
  </si>
  <si>
    <t>Advertising Platforms, Media and Entertainment, News, Psychology</t>
  </si>
  <si>
    <t>http://buzzkitonetwork.com/</t>
  </si>
  <si>
    <t>https://www.linkedin.com/company/buzzkito-network/</t>
  </si>
  <si>
    <t>Kopa Technologies</t>
  </si>
  <si>
    <t>Kopa Technologies is a travel &amp; technology based company</t>
  </si>
  <si>
    <t>Nandhakumar K</t>
  </si>
  <si>
    <t>Android, B2B, B2C, Business Development, Digital Marketing, E-Commerce, E-Commerce Platforms, Enterprise Applications, Enterprise Software, Food Delivery, iOS, Marketplace, Mobile Apps, Product Design, Retail Technology, Social Media, Social Media Marketing, Software, Web Development</t>
  </si>
  <si>
    <t>https://www.kopatech.com/</t>
  </si>
  <si>
    <t>https://www.linkedin.com/company/kopatech/</t>
  </si>
  <si>
    <t>https://twitter.com/kopatech2000</t>
  </si>
  <si>
    <t>https://www.facebook.com/kopatech2000/</t>
  </si>
  <si>
    <t>Enova Robotics</t>
  </si>
  <si>
    <t>Enova Robotics is a company specialized in robot design and manufacturing through combined expertise in software, hardware and perception.</t>
  </si>
  <si>
    <t>Dr. Anis Sahbani</t>
  </si>
  <si>
    <t>Robotics</t>
  </si>
  <si>
    <t>Industrial Engineering, Robotics</t>
  </si>
  <si>
    <t>http://enovarobotics.eu/</t>
  </si>
  <si>
    <t>https://www.linkedin.com/company/enova-robotics/</t>
  </si>
  <si>
    <t>https://twitter.com/enovarobotics</t>
  </si>
  <si>
    <t>https://www.facebook.com/enovarobotics/</t>
  </si>
  <si>
    <t>Inclusivity Solutions</t>
  </si>
  <si>
    <t>We design, build and operate digital insurance businesses in emerging markets</t>
  </si>
  <si>
    <t>Jeremy Leach</t>
  </si>
  <si>
    <t>Emerging Markets, FinTech, Insurance, InsurTech</t>
  </si>
  <si>
    <t>http://www.inclusivitysolutions.com/</t>
  </si>
  <si>
    <t>https://www.linkedin.com/company/inclusivity-solutions/</t>
  </si>
  <si>
    <t>https://twitter.com/InclusivitySols</t>
  </si>
  <si>
    <t>Ousta</t>
  </si>
  <si>
    <t>OUSTA is a trusted network of limousine drivers/companies to help people move easier. OUSTA only relies on licensed and professional drivers to provide users with convenient, reliable, cost effective, and safe rides</t>
  </si>
  <si>
    <t>Angel Round</t>
  </si>
  <si>
    <t>Angel</t>
  </si>
  <si>
    <t>Nader El-Batrawi, Omar Salah</t>
  </si>
  <si>
    <t>Railroad, Transportation, Travel</t>
  </si>
  <si>
    <t>http://www.ousta.com/</t>
  </si>
  <si>
    <t>https://www.linkedin.com/company/7953365</t>
  </si>
  <si>
    <t>https://twitter.com/Ousta_Egypt</t>
  </si>
  <si>
    <t>https://www.facebook.com/ousta.egypt</t>
  </si>
  <si>
    <t>Elmenus</t>
  </si>
  <si>
    <t>Elmenus is a venture-backed food discovery startup based in Egypt that serves over 1 Million monthly users. We are building a platform that combines a social, visual and personalized experience to help people discover and order the food they will love.</t>
  </si>
  <si>
    <t>Amir Allam</t>
  </si>
  <si>
    <t>Ediscovery, Hospitality, Mobile, Restaurants, Food and Beverages</t>
  </si>
  <si>
    <t>51 - 100</t>
  </si>
  <si>
    <t>https://www.elmenus.com/</t>
  </si>
  <si>
    <t>https://www.linkedin.com/company/elmenus.com/</t>
  </si>
  <si>
    <t>https://twitter.com/elmenus</t>
  </si>
  <si>
    <t>https://www.facebook.com/elmenus</t>
  </si>
  <si>
    <t>Medsaf</t>
  </si>
  <si>
    <t>Medsaf is making the process of buying and selling medication in Africa's complex health system easy and efficient. We get medications directly from leading local and foreign manufacturers, eliminating issues relating to quality control and ensuring fair pricing, and deliver these medications to hospitals, pharmacies, and clinics all over the country</t>
  </si>
  <si>
    <t>Lateral Capital, The Bill and Melinda Gates Foundation</t>
  </si>
  <si>
    <t>Vivian Nwakah</t>
  </si>
  <si>
    <t>Health Care, Pharmaceutical, SaaS</t>
  </si>
  <si>
    <t>Google Launchpad, Seedstars</t>
  </si>
  <si>
    <t>https://medsaf.com/</t>
  </si>
  <si>
    <t>https://www.linkedin.com/company/15177316/</t>
  </si>
  <si>
    <t>https://twitter.com/medsafcom</t>
  </si>
  <si>
    <t>https://www.facebook.com/Medsafcom/</t>
  </si>
  <si>
    <t>Flow</t>
  </si>
  <si>
    <t>Flow rewards great tenants. Get up to 20% of your rent back in rewards, every month. Have one app to manage your entire rental experience. Download the Flow app on iOS or Android today.</t>
  </si>
  <si>
    <t>Jonathan Liebmann, Gil Sperling, Daniel Levy</t>
  </si>
  <si>
    <t>Real Estate</t>
  </si>
  <si>
    <t>Property, Tenant</t>
  </si>
  <si>
    <t>https://flow.rent/</t>
  </si>
  <si>
    <t>https://www.linkedin.com/company/rentinflow/</t>
  </si>
  <si>
    <t>Valr</t>
  </si>
  <si>
    <t>VALR bridges the gap between our traditional financial system and the new world of cryptocurrencies</t>
  </si>
  <si>
    <t xml:space="preserve">Badi Sudhakaran, Farzam Ehsani, Theo Bohnen
</t>
  </si>
  <si>
    <t>Bitcoin, Blockchain, Cryptocurrency, Ethereum, Trading Platform</t>
  </si>
  <si>
    <t>https://www.valr.com/</t>
  </si>
  <si>
    <t>https://www.linkedin.com/company/valr/</t>
  </si>
  <si>
    <t>https://twitter.com/valrdotcom</t>
  </si>
  <si>
    <t>https://www.facebook.com/VALRdotcom</t>
  </si>
  <si>
    <t>Asaak</t>
  </si>
  <si>
    <t>At Asaak, our products are designed to meet people at their level. For some, that means having little to no credit history or savings. For others, that means having a thriving business. So we have developed a revolutionary, mobile-based system and coupled it with extraordinary customer service to offer financial products that anyone can access anywhere, without the hassle or judgement of traditional institutions.</t>
  </si>
  <si>
    <t>Kampala, Uganda</t>
  </si>
  <si>
    <t>Kaivan K. Sattar, Titus Opesen</t>
  </si>
  <si>
    <t>Big Data, Finance, Financial Services, Micro-Loans, Lending</t>
  </si>
  <si>
    <t>https://www.asaak.co/</t>
  </si>
  <si>
    <t>https://www.linkedin.com/company/asaak/</t>
  </si>
  <si>
    <t>https://twitter.com/asaakmobile</t>
  </si>
  <si>
    <t>https://www.facebook.com/asaakmobile</t>
  </si>
  <si>
    <t>Sky.Garden</t>
  </si>
  <si>
    <t>Sky.Garden is a mobile first SaaS eCommerce Platform for African retailers, delivering a stellar experience from product through guaranteed fulfilment. Sky.Garden gives back control to the individual retailer by allowing inventory control and immediate payment reconciliation in an automated platform, where local shipping and payment options come out-of-the-box and customer care is handled by the Sky.Garden framework.</t>
  </si>
  <si>
    <t>Christian Grubak, Martin Majlund</t>
  </si>
  <si>
    <t>Internet, Marketplace, Mobile Payments, Trading Platform</t>
  </si>
  <si>
    <t>https://sky.garden/home</t>
  </si>
  <si>
    <t>https://www.linkedin.com/company/sky.garden/</t>
  </si>
  <si>
    <t>https://twitter.com/wwwskygarden</t>
  </si>
  <si>
    <t>https://www.facebook.com/www.sky.garden/</t>
  </si>
  <si>
    <t>PropertyPro Nigeria</t>
  </si>
  <si>
    <t>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t>
  </si>
  <si>
    <t>Dapo Eludire, Fikayo Ogundipe, Muyiwa KOLAWOLE, Seyi Ayeni, Sulaiman Balogun</t>
  </si>
  <si>
    <t>E-Commerce, Internet, Real Estate</t>
  </si>
  <si>
    <t>http://www.propertypro.ng/</t>
  </si>
  <si>
    <t>https://www.linkedin.com/company/tolet-com-ng</t>
  </si>
  <si>
    <t>https://twitter.com/propertyprong</t>
  </si>
  <si>
    <t>https://www.facebook.com/PropertyProNG/</t>
  </si>
  <si>
    <t>Getworth</t>
  </si>
  <si>
    <t>getWorth is an information driven business that helps people to buy and sell cars for what they are really worth. It is a smart and convenient alternative to the traditional way of doing things.</t>
  </si>
  <si>
    <t>Jamie Surkont</t>
  </si>
  <si>
    <t>Information Services, Sales, Social Media Marketing</t>
  </si>
  <si>
    <t>https://www.getworth.co.za/</t>
  </si>
  <si>
    <t>https://www.linkedin.com/company/getworth/</t>
  </si>
  <si>
    <t>https://twitter.com/getworthza</t>
  </si>
  <si>
    <t>https://www.facebook.com/getworth.co.za/</t>
  </si>
  <si>
    <t>Student Accommod8</t>
  </si>
  <si>
    <t>Student Accommod8 is Nigeria's first and only purpose built student accommodation brand</t>
  </si>
  <si>
    <t>Abayomi Onasanya</t>
  </si>
  <si>
    <t>http://studentaccommod8.com/</t>
  </si>
  <si>
    <t>http://linkedin.com/company/student-accommod8</t>
  </si>
  <si>
    <t>https://twitter.com/SAccommod8</t>
  </si>
  <si>
    <t>https://web.facebook.com/StudentAccommod8/</t>
  </si>
  <si>
    <t>Centbee</t>
  </si>
  <si>
    <t>Centbee is a payment company specialising in merchant payments, cross-border remittances and other cryptocurrency related products. Founded in 2017 its stated goal is to "Bring Bitcoin to Africa"​.</t>
  </si>
  <si>
    <t>Lorien Gamaroff, Angus Brown</t>
  </si>
  <si>
    <t>Bitcoin, Cryptocurrency, Payments</t>
  </si>
  <si>
    <t>https://centbee.com/</t>
  </si>
  <si>
    <t>https://www.linkedin.com/company/centbee/</t>
  </si>
  <si>
    <t>Mdaas Global</t>
  </si>
  <si>
    <t>MDaaS Global is building Africa's largest network of private diagnostic and primary care facilities, providing convenient, high-quality, and affordable care for the continent’s next billion.</t>
  </si>
  <si>
    <t>Consonance Investment Managers, FINCA VEntures, Techstars Ventures, Ventures Platform</t>
  </si>
  <si>
    <t>Genevieve Barnard, Oluwasoga Oni</t>
  </si>
  <si>
    <t>Medical Equipment, Medical Equipment Maintenance &amp; Repair, Training, Medical Equipment Financing, Economic Development, Shipping and Logistics, Biomedical Training, Medical Diagnostics, and Primary Care</t>
  </si>
  <si>
    <t>https://www.mdaas.io/</t>
  </si>
  <si>
    <t>https://www.linkedin.com/company/mdaas/</t>
  </si>
  <si>
    <t>https://twitter.com/mdaasnigeria</t>
  </si>
  <si>
    <t>https://www.facebook.com/mdaasglobal/</t>
  </si>
  <si>
    <t>Jamii Africa</t>
  </si>
  <si>
    <t>Jamii, is a mobile micro-health insurance product for the low income and informal sector, commercially launched in June 2017 after pilots done in 2015 &amp; 2016. The service is provided through a mobile policy management platform which performs all the administration activities of the insurer and allows users to access affordable insurance via USSD and claims to process their claims through a device and a mobile application..</t>
  </si>
  <si>
    <t>Techstars, XL-Africa, Tiphub, Seedstars, Zahra Nasser, GSMA, Patrick Munis, Seedstars, George G, The Bill &amp; Melinda Gates Foundation, Financial Sector Deepening Trust</t>
  </si>
  <si>
    <t>Lilian Makoi</t>
  </si>
  <si>
    <t>Health Insurance</t>
  </si>
  <si>
    <t>Techstars, Seedstars, XL-Africa, Tiphub</t>
  </si>
  <si>
    <t>http://www.jamiiafrica.com/</t>
  </si>
  <si>
    <t>https://www.linkedin.com/in/jamii-africa-034a7a122/</t>
  </si>
  <si>
    <t>https://twitter.com/JamiiAfrica</t>
  </si>
  <si>
    <t>https://www.facebook.com/jamiiafrica.tz/</t>
  </si>
  <si>
    <t>Buycoins</t>
  </si>
  <si>
    <t>BuyCoins is a service provided by Bitkoin Africa which allows users to trade cryptocurrency instantly with no wait time. Through the BuyCoins app, users can buy/sell cryptocurrency directly from/to BuyCoins without the hassle of looking for traders to buy from or sell to.</t>
  </si>
  <si>
    <t>Seed Round</t>
  </si>
  <si>
    <t>Ire Aderinokun, Timi Ajiboye</t>
  </si>
  <si>
    <t>Bitcoin, Cryptocurrency, Mobile Apps</t>
  </si>
  <si>
    <t>https://buycoins.africa/</t>
  </si>
  <si>
    <t>https://www.linkedin.com/company/buycoins/</t>
  </si>
  <si>
    <t>https://twitter.com/buycoinsafrica</t>
  </si>
  <si>
    <t>https://www.facebook.com/buycoinsafrica</t>
  </si>
  <si>
    <t>Omg Digital</t>
  </si>
  <si>
    <t>We create the next gen digital media brands for African audiences. Our media properties include: OMGVoice and Bitnode</t>
  </si>
  <si>
    <t>Dominic Mensah, Jesse Ghansah, Prince Boakye Boampong</t>
  </si>
  <si>
    <t>Digital Marketing, Marketing, Social Media Management</t>
  </si>
  <si>
    <t>https://omgdigitalinc.com/</t>
  </si>
  <si>
    <t>https://www.linkedin.com/company/omg-digital-inc./</t>
  </si>
  <si>
    <t>https://twitter.com/omgdigitalhq</t>
  </si>
  <si>
    <t>https://www.facebook.com/omgdigitalinc/</t>
  </si>
  <si>
    <t>Brantu</t>
  </si>
  <si>
    <t>BRANTU is an online platform that delivers new trends in fashion. We're young fashion enthusiasts looking forward to change the fashion scene in Egypt and the region.</t>
  </si>
  <si>
    <t>Fredrik Granström</t>
  </si>
  <si>
    <t>e-commerce, online shopping, and Fashion</t>
  </si>
  <si>
    <t>https://brantu.com/eg-en</t>
  </si>
  <si>
    <t>https://www.linkedin.com/company/brantu/about/</t>
  </si>
  <si>
    <t>https://twitter.com/brantu_official?lang=en</t>
  </si>
  <si>
    <t>https://www.facebook.com/brantu.official/</t>
  </si>
  <si>
    <t>Spacepointe</t>
  </si>
  <si>
    <t>SpacePointe is a global payments technology company that focuses on the digital transformation of both formal and informal sector in Africa</t>
  </si>
  <si>
    <t>Sayu Abend</t>
  </si>
  <si>
    <t>FinTech, Government, Retail, Retail Technology, Small and Medium Businesses</t>
  </si>
  <si>
    <t>https://spacepointe.com/</t>
  </si>
  <si>
    <t>https://www.linkedin.com/company/spacepointe/</t>
  </si>
  <si>
    <t>https://twitter.com/spacepointe</t>
  </si>
  <si>
    <t>https://www.facebook.com/SpacePointe</t>
  </si>
  <si>
    <t>Flexclub</t>
  </si>
  <si>
    <t>FlexClub is a managed marketplace that simplifies investing in car rental fleets for the gig economy and transforms the experience for renters using gig platforms to earn money.</t>
  </si>
  <si>
    <t>Marlon Gallardo, Rudolf Vavruch, Tinashe Ruzane</t>
  </si>
  <si>
    <t>FinTech, Fleet Management, Marketplace, Rental, Small and Medium Businesses</t>
  </si>
  <si>
    <t>http://flex.club/</t>
  </si>
  <si>
    <t>http://linkedin.com/company/flexclub</t>
  </si>
  <si>
    <t>https://www.facebook.com/joinFlexClub</t>
  </si>
  <si>
    <t>Livestock Trade Services</t>
  </si>
  <si>
    <t>Livestock Trade Services is focused on providing integrated end – to – end processing, quarantine and export of Livestock (small ruminants) in Africa.</t>
  </si>
  <si>
    <t>Kenya,  Ethiopia</t>
  </si>
  <si>
    <t>Consonance Investment Managers</t>
  </si>
  <si>
    <t>Dr Chip Stem</t>
  </si>
  <si>
    <t>Agribusiness, Technical Support</t>
  </si>
  <si>
    <t>https://lts-livestocktradeservices.com/</t>
  </si>
  <si>
    <t>https://www.linkedin.com/company/livestock-trade-services-ltd/about/</t>
  </si>
  <si>
    <t>Neopenda</t>
  </si>
  <si>
    <t>At Neopenda, we believe that the most vulnerable patient populations in the world deserve access to high quality health care. We’re a social enterprise startup passionate about improving newborn health in low-resource settings.</t>
  </si>
  <si>
    <t>Chicago, United States of America</t>
  </si>
  <si>
    <t>SUNU CAPITAL, Axel Johnson Inc, Techstars</t>
  </si>
  <si>
    <t>Sona Shah, Teresa Cauvel</t>
  </si>
  <si>
    <t>Baby, Crowdfunding, Health Care, Medical Device, Wearables</t>
  </si>
  <si>
    <t>http://www.neopenda.com/</t>
  </si>
  <si>
    <t>http://linkedin.com/company/neopenda</t>
  </si>
  <si>
    <t>https://twitter.com/Neopenda_Health</t>
  </si>
  <si>
    <t>https://www.facebook.com/Neopenda</t>
  </si>
  <si>
    <t>AgroCenta</t>
  </si>
  <si>
    <t>AgroCenta is an online platform that connects all the stakeholders in the staple food value chain from smallholder farmers, partners, logistics suppliers, off-loaders to buyers under one umbrella for effective trading.</t>
  </si>
  <si>
    <t>GSMA Ecosystem Accelerator, Seedstars</t>
  </si>
  <si>
    <t>Francis Obirikorang</t>
  </si>
  <si>
    <t>Farmers Market, Logistics, Software</t>
  </si>
  <si>
    <t>GSMA Ecosystem Accelerator</t>
  </si>
  <si>
    <t>https://agrocenta.com/</t>
  </si>
  <si>
    <t>https://www.linkedin.com/company/agrocenta-llc/</t>
  </si>
  <si>
    <t>https://twitter.com/agrocenta</t>
  </si>
  <si>
    <t>https://www.facebook.com/agrocenta</t>
  </si>
  <si>
    <t>PiggyVest</t>
  </si>
  <si>
    <t>PiggyVest (formerly Piggybank) is a simple web app that helps individuals and businesses manage their finances effectively. You can choose to save little amounts daily, weekly or monthly automatically from your debit card towards a savings target.</t>
  </si>
  <si>
    <t>Village Capital, Leadpath Nigeria</t>
  </si>
  <si>
    <t>Ayo Akinola, Joshua Chibueze, Nonso Eagle, Odunayo Eweniyi, Somto Ifezue</t>
  </si>
  <si>
    <t>Banking, Debit Cards, Finance, Financial Services, Fintech</t>
  </si>
  <si>
    <t>https://www.piggybank.ng/</t>
  </si>
  <si>
    <t>https://www.linkedin.com/company/piggybankng/</t>
  </si>
  <si>
    <t>https://twitter.com/PiggybankNG</t>
  </si>
  <si>
    <t>https://www.facebook.com/PiggyBankNG</t>
  </si>
  <si>
    <t>Janngo</t>
  </si>
  <si>
    <t>Janngo builds, grows and invests in pan-African digital champions with proven business models and inclusive social impact. We build digital ecosystems in high growth sectors by providing business support and digital platforms allowing Small and Medium Enterprises (SMEs) to scale and contribute to the economic empowerment of youth and women through job creation and capacity building.</t>
  </si>
  <si>
    <t>Abidjan, Ivory Coast</t>
  </si>
  <si>
    <t>Ivory Coast</t>
  </si>
  <si>
    <t>Fatoumata BA</t>
  </si>
  <si>
    <t>Marketing</t>
  </si>
  <si>
    <t>Digital Marketing, Digital Media, Internet</t>
  </si>
  <si>
    <t>https://www.janngo.com/</t>
  </si>
  <si>
    <t>https://www.linkedin.com/company/janngo-africa/</t>
  </si>
  <si>
    <t xml:space="preserve">Coindirect </t>
  </si>
  <si>
    <t>CoinDirect was founded in March 2014 as a software-as-a-service (SaaS) company who facilitates payments in Bitcoin. CoinDirect is different from other Bitcoin payment service providersin that we provide the matching of customers to products, invoicing, facilitating payment collection, and confirming the transaction all without ever having access to or holding any Bitcoin.</t>
  </si>
  <si>
    <t>Attila Bernariusz, Donald Jackson, Jesse Hemson-Struthers, Nic Haralambous, Stephen Young</t>
  </si>
  <si>
    <t>Blockchain, Cryptocurrency, E-Commerce, Internet, Payments</t>
  </si>
  <si>
    <t>https://www.coindirect.com/</t>
  </si>
  <si>
    <t>https://www.linkedin.com/company/coindirect-com</t>
  </si>
  <si>
    <t>https://twitter.com/coindirectcom</t>
  </si>
  <si>
    <t>https://www.facebook.com/coindirectcom</t>
  </si>
  <si>
    <t>Alternative Circle</t>
  </si>
  <si>
    <t>Alternative Circle is channel for financial institutions who do not have the human capital or infrastructure to give micro loans to disburse micro loans to Shika customers.</t>
  </si>
  <si>
    <t>Kevin Mutiso (CEO)</t>
  </si>
  <si>
    <t>FinTech, Marketing, Lending, Micro-Loans</t>
  </si>
  <si>
    <t>http://www.alternativecircle.com/index.html</t>
  </si>
  <si>
    <t>https://www.linkedin.com/company/alternative-circle/</t>
  </si>
  <si>
    <t>https://twitter.com/Shika_app</t>
  </si>
  <si>
    <t>https://www.facebook.com/Shikaapp</t>
  </si>
  <si>
    <t>Safeboda</t>
  </si>
  <si>
    <t>SafeBoda is a rapidly growing consumer platform that is revolutionizing transportation, payments and on-demad services in Africa’s cities.</t>
  </si>
  <si>
    <t>Uganda, Kenya</t>
  </si>
  <si>
    <t>Alastair Sussock, Maxime Dieudonne, Ricky Rapa Thomson</t>
  </si>
  <si>
    <t>Apps, Consumer, Transportation</t>
  </si>
  <si>
    <t>https://www.safeboda.com/home/</t>
  </si>
  <si>
    <t>https://www.linkedin.com/company/safeboda/</t>
  </si>
  <si>
    <t>https://twitter.com/safeboda</t>
  </si>
  <si>
    <t>https://www.facebook.com/safeboda/</t>
  </si>
  <si>
    <t>Tugende</t>
  </si>
  <si>
    <t>At Tugende, we create opportunity through ownership. We’re a for-profit social enterprise in Uganda that helps safe, reliable motorcycle taxi (boda-boda) drivers buy their own motorcycles, giving them the means to control their own tools of employment and kick starting a path to financial independence.</t>
  </si>
  <si>
    <t>Michael Wilkerson, Matt Brown</t>
  </si>
  <si>
    <t>Car Sharing, Financial Services, Web Development, Asset Financing, Boda Boda</t>
  </si>
  <si>
    <t>https://www.gotugende.com/</t>
  </si>
  <si>
    <t>https://www.linkedin.com/company/tugende/</t>
  </si>
  <si>
    <t>https://twitter.com/Tugende1</t>
  </si>
  <si>
    <t>https://www.facebook.com/goTugende/</t>
  </si>
  <si>
    <t>Afrikrea</t>
  </si>
  <si>
    <t>Afrikrea is a market place to discover, buy and sell african inspired items Fashion - Art - Handicraft.</t>
  </si>
  <si>
    <t>Nigeria, Kenya, Cote D’Ivoire</t>
  </si>
  <si>
    <t>Look Forward, Saviu Ventures, id4 Ventures</t>
  </si>
  <si>
    <t>Abdoul Kadry Diallo, Moulaye Taboure</t>
  </si>
  <si>
    <t>Art, E-Commerce, Fashion, Handmade</t>
  </si>
  <si>
    <t>Look Forward</t>
  </si>
  <si>
    <t>http://www.afrikrea.com/</t>
  </si>
  <si>
    <t>https://twitter.com/afrikrea</t>
  </si>
  <si>
    <t>https://twitter.com/afrikrea?lang=en</t>
  </si>
  <si>
    <t>https://www.facebook.com/afrikrea</t>
  </si>
  <si>
    <t>Nomanini</t>
  </si>
  <si>
    <t>Nomanini provides banks, mobile networks and mobile money operators with merchant tools and management platforms to enable widespread and convenient access to VAS products, cash transfers, bill payments and bank transactions for people in informal markets.</t>
  </si>
  <si>
    <t>Kenya, South Africa</t>
  </si>
  <si>
    <t>Vahid Monadjem</t>
  </si>
  <si>
    <t>Mobile, Payments, Telecommunications</t>
  </si>
  <si>
    <t>https://www.nomanini.com/</t>
  </si>
  <si>
    <t>https://www.linkedin.com/company/nomanini/</t>
  </si>
  <si>
    <t>https://twitter.com/Nomanini</t>
  </si>
  <si>
    <t>https://www.facebook.com/Nomanini</t>
  </si>
  <si>
    <t>Rent To Own Africa</t>
  </si>
  <si>
    <t>Rent to Own is an impact-focused for-profit venture based in Zambia. RTO distributes and sells farm and small-business assets in rural areas with a package of financing and services that enables small-scale farmers and entrepreneurs to purchase and profit from income-generating equipment.</t>
  </si>
  <si>
    <t>AHL Venture Partners, Small Foundation , Jordan Engineering</t>
  </si>
  <si>
    <t>Mark Hemsworth, Jeffrey Scheidegger</t>
  </si>
  <si>
    <t>Asset Financing, Pay As You Go Solar, Farm Machinery</t>
  </si>
  <si>
    <t>https://rtoafrica.com/</t>
  </si>
  <si>
    <t>https://www.linkedin.com/company/rent-to-own-z-ltd-/</t>
  </si>
  <si>
    <t>https://twitter.com/rtoafrica</t>
  </si>
  <si>
    <t>https://www.facebook.com/rtoafrica</t>
  </si>
  <si>
    <t>Sensor Networks</t>
  </si>
  <si>
    <t>Sensor Networks helps insurance companies improve risk mitigation, enhance loss management and better engage with customers through smart sensors. We've created Sensor Desk, an Internet of Things (IoT) platform that controls and manages a range of internally developed and third-party-connected sensors. Our focus is to predict and prevent loss or damage insurance claims, improve operational efficiency and reduce costs for end users.</t>
  </si>
  <si>
    <t>Mark Allewell</t>
  </si>
  <si>
    <t>Internet, Internet of Things, Risk Management</t>
  </si>
  <si>
    <t>https://www.sensornetworks.co.za/#/home</t>
  </si>
  <si>
    <t>https://www.linkedin.com/company/sensor-networks/</t>
  </si>
  <si>
    <t>https://twitter.com/Sensor_Networks</t>
  </si>
  <si>
    <t>https://www.facebook.com/sensornetworks</t>
  </si>
  <si>
    <t>Edfa3ly</t>
  </si>
  <si>
    <t>Edfa3ly is an e-commerce retailer that enables shoppers from the Middle East and Africa to order anything they please from U.S.</t>
  </si>
  <si>
    <t>Egypt, Middle East, North Africa</t>
  </si>
  <si>
    <t>Mohamed Hisham</t>
  </si>
  <si>
    <t xml:space="preserve">Online trading, E-Shipping </t>
  </si>
  <si>
    <t>https://www.edfa3ly.com/</t>
  </si>
  <si>
    <t>https://www.linkedin.com/company/edfa3ly/about/</t>
  </si>
  <si>
    <t>https://twitter.com/edfa3lycom?lang=en</t>
  </si>
  <si>
    <t>https://www.facebook.com/edfa3ly/</t>
  </si>
  <si>
    <t>La Reina</t>
  </si>
  <si>
    <t>We connect people and products – opening up a world of possibility. From wedding to evening and accessories – we give you access to a wide range of Designer dresses with a 10% off the retail price, your one night dress destination.</t>
  </si>
  <si>
    <t>Amr Diab, Ghada Eltanawy</t>
  </si>
  <si>
    <t>Fashion, Jewelry, Marketplace, Retail, Wearables, Wedding</t>
  </si>
  <si>
    <t>https://www.lareinagowns.com/</t>
  </si>
  <si>
    <t>https://www.linkedin.com/company/la-reina-gowns/</t>
  </si>
  <si>
    <t>https://twitter.com/LaReinagowns</t>
  </si>
  <si>
    <t>https://www.facebook.com/LaReinaexchange</t>
  </si>
  <si>
    <t>GreenPath Food</t>
  </si>
  <si>
    <t>GreenPath Food produces and sources premium, organic food in the Southern Highlands of Ethiopia.</t>
  </si>
  <si>
    <t>Addis Ababa, Ethiopia</t>
  </si>
  <si>
    <t>Ethiopia</t>
  </si>
  <si>
    <t>Eric Couper, Jacie Jones, Sid Kamath</t>
  </si>
  <si>
    <t>Agriculture, Artificial Intelligence, Biotechnology, Food and Beverage, Health Care</t>
  </si>
  <si>
    <t>https://www.greenpathfood.com/</t>
  </si>
  <si>
    <t>https://www.linkedin.com/company/greenpath-food/</t>
  </si>
  <si>
    <t>https://twitter.com/greenpathfood?lang=en</t>
  </si>
  <si>
    <t>https://www.facebook.com/greenpathfood/</t>
  </si>
  <si>
    <t>HelloSolar</t>
  </si>
  <si>
    <t>HelloSolar is the first Pay-as-you-Go solar energy provider to operate in Ethiopia. HelloSolar distributes solar home systems (SHS) to Ethiopian off-grid areas and communities suffering from an unreliable grid</t>
  </si>
  <si>
    <t>Bart Minsaer</t>
  </si>
  <si>
    <t>http://www.hellosolarint.com/</t>
  </si>
  <si>
    <t>https://www.linkedin.com/company/hellosolar-international/about/</t>
  </si>
  <si>
    <t>https://twitter.com/HelloSolarInt</t>
  </si>
  <si>
    <t>https://www.facebook.com/HelloSolarInt/</t>
  </si>
  <si>
    <t>CDL</t>
  </si>
  <si>
    <t>CDL Warrior is connecting truck drivers and small fleets to the supply chain. They are doing this using the smartphones that truck drivers already own and building tools that help drivers, fleets and shippers improve productivity and communication</t>
  </si>
  <si>
    <t>Jim Ruiz</t>
  </si>
  <si>
    <t>Developer Tools, Information Technology, Logistics, Mobile</t>
  </si>
  <si>
    <t>http://www.cdlwarrior.com/</t>
  </si>
  <si>
    <t>https://www.linkedin.com/company/next-gauge-inc-/about/</t>
  </si>
  <si>
    <t>https://twitter.com/cdlwarrior</t>
  </si>
  <si>
    <t>https://www.facebook.com/CDLWarrior</t>
  </si>
  <si>
    <t>Rensource</t>
  </si>
  <si>
    <t>Rensource, a fast growing, Nigeria-based solar distribution company aims to provide a local solution to thecountry’s energy constraints. The company provides innovativesolar solutions and financing to consumers and SMEs in urban/peri-urban Nigeria – thereby bridging the wide electricity demand-grid supply gap. The company aims to replace individual fossil-fuel generators across Nigeria on a large scale using distributed solar assets and a scalable Power-as-a-Service (PaaS) model. Solar systems are installed at customers’ premises which are owned and maintained by Rensource for a monthly subscription fee.</t>
  </si>
  <si>
    <t>Ademola Adesina (CEO), Jussi (Laurimaa) Savukoski (Executive Director)</t>
  </si>
  <si>
    <t>Energy, PaaS, Renewable Energy</t>
  </si>
  <si>
    <t>http://www.rensource.energy/</t>
  </si>
  <si>
    <t>https://www.linkedin.com/company/rensource-energy/</t>
  </si>
  <si>
    <t>https://twitter.com/rensourceenergy</t>
  </si>
  <si>
    <t>https://www.facebook.com/rensource/</t>
  </si>
  <si>
    <t>S&amp;T Media</t>
  </si>
  <si>
    <t>S&amp;T Media Ltd is a Young and Dynamic company specializing in out of home advertising. We offer companies the latest digital platforms to advertise their brands and reach their target demographics.</t>
  </si>
  <si>
    <t>Tolu Roberts, Sogi Ogundoyin</t>
  </si>
  <si>
    <t>Advertising, Media, and Digital Platforms, Marketing</t>
  </si>
  <si>
    <t>https://sandtmedia.com/</t>
  </si>
  <si>
    <t>https://www.linkedin.com/company/sandtmedialtd/</t>
  </si>
  <si>
    <t>https://twitter.com/sandtmedialtd</t>
  </si>
  <si>
    <t>https://www.facebook.com/sandtmedialtd/timeline/</t>
  </si>
  <si>
    <t>Talent2Africa</t>
  </si>
  <si>
    <t>Talent2Africa is the leading platform for hiring global African professionals whose objective is to bring talents from the diaspora and companies together</t>
  </si>
  <si>
    <t>Chams Diagne, Benoît Martin</t>
  </si>
  <si>
    <t>Consulting, Human Resources, Social Recruiting</t>
  </si>
  <si>
    <t>http://www.talent2africa.com/</t>
  </si>
  <si>
    <t>https://www.linkedin.com/company-beta/10938504/</t>
  </si>
  <si>
    <t>https://twitter.com/Talent2Africa</t>
  </si>
  <si>
    <t>https://www.facebook.com/Talent2Africa/</t>
  </si>
  <si>
    <t>Augmentors</t>
  </si>
  <si>
    <t>Forged by the great powers of augmented reality and blockchain technologies, Augmentors puts you in control of fantastical creatures. Collect an army of powerful and rare creatures as you battle, train, buy and sell them. You, oh Heroic One, will become the greatest Augmentors player in the augmented reality world.</t>
  </si>
  <si>
    <t>Gert Kruger</t>
  </si>
  <si>
    <t>Augmented Reality, Game Development, Blockchain Integration, DataBits</t>
  </si>
  <si>
    <t>https://www.augmentorsgame.com/</t>
  </si>
  <si>
    <t>https://www.linkedin.com/company/augmentorsgame/</t>
  </si>
  <si>
    <t>Snapnsave</t>
  </si>
  <si>
    <t>SNAPnSAVE is a shopping app that gives you cash back when you shop in-store. No paper coupons, no plastic cards and no loyalty points. Just real cash back on items that you buy everyday, leaving you with more to spend on the things you want. Ka ching!</t>
  </si>
  <si>
    <t>Mark Bradshaw</t>
  </si>
  <si>
    <t>Apps, Marketing, Shopping</t>
  </si>
  <si>
    <t>https://www.snapnsave.co.za/</t>
  </si>
  <si>
    <t>https://www.linkedin.com/company/snapnsave/</t>
  </si>
  <si>
    <t>https://twitter.com/snapnsaveSA</t>
  </si>
  <si>
    <t>https://www.facebook.com/snapnsave.co.za</t>
  </si>
  <si>
    <t>AfricaSokoni</t>
  </si>
  <si>
    <t>AfricaSokoni Ltd is an e-commerce company bringing African consumers and retailers together by leveraging the power of the internet</t>
  </si>
  <si>
    <t>Ebrima Fatty (CEO)</t>
  </si>
  <si>
    <t>Consumer, E-Commerce, Internet, Retail, Marketplace</t>
  </si>
  <si>
    <t>https://www.africasokoni.co.ke/</t>
  </si>
  <si>
    <t>https://www.linkedin.com/company/africasokoni-ltd/</t>
  </si>
  <si>
    <t>https://twitter.com/africasokoni</t>
  </si>
  <si>
    <t>https://www.facebook.com/africasokoni/</t>
  </si>
  <si>
    <t>Tastemakers Africa</t>
  </si>
  <si>
    <t>Tastemakers connects travelers to vetted local insiders in African cities.. We focus on helping millennials looking to see Africa beyond safaris find authentic experiences hosted by creatives and entrepreneurs.</t>
  </si>
  <si>
    <t>Cherae Robinson</t>
  </si>
  <si>
    <t>Marketplace, Travel</t>
  </si>
  <si>
    <t>https://tastemakersafrica.com/shop/trips/</t>
  </si>
  <si>
    <t>https://www.linkedin.com/company/tastemakers-africa/</t>
  </si>
  <si>
    <t>https://twitter.com/TstmkrsAfrica</t>
  </si>
  <si>
    <t>https://www.facebook.com/TastemakersAfrica/</t>
  </si>
  <si>
    <t>Shezlong</t>
  </si>
  <si>
    <t>The first online mental health Practice in MENA , allowing patients to connect licensed therapists via Video or text Visit via mobile or web.</t>
  </si>
  <si>
    <t>Ahmed Abu Elhaz, Mohamed El Shami</t>
  </si>
  <si>
    <t>Health Care, Medical, mHealth</t>
  </si>
  <si>
    <t>https://www.shezlong.com/</t>
  </si>
  <si>
    <t>https://www.linkedin.com/company/shezlong/</t>
  </si>
  <si>
    <t>https://twitter.com/shezlongapp</t>
  </si>
  <si>
    <t>https://www.facebook.com/ShezlongApp/</t>
  </si>
  <si>
    <t>Digsconnect</t>
  </si>
  <si>
    <t>DigsConnect is the largest student accommodation marketplace in South Africa. They have connected hundreds of landlords with student tenants, and students with digs mates.Their vision is to create a self sustaining community of people listing and finding safe accommodation options close to places of learning, and a place where lifelong friendships are made.</t>
  </si>
  <si>
    <t>Alexandria Procter, Greg Keal</t>
  </si>
  <si>
    <t>Marketplace</t>
  </si>
  <si>
    <t>http://www.digsconnect.co.za/</t>
  </si>
  <si>
    <t>https://www.linkedin.com/company/digsconnect/</t>
  </si>
  <si>
    <t>https://twitter.com/digsconnect</t>
  </si>
  <si>
    <t>https://www.facebook.com/digsconnect</t>
  </si>
  <si>
    <t>Brimore</t>
  </si>
  <si>
    <t>Brimore is a technology-powered retail distribution platform that allows manufacturers direct access to local communities who can both promote and consume their products</t>
  </si>
  <si>
    <t xml:space="preserve"> Mohamed Abdulaziz, Ahmed Sheikha, Mahmoud Refaay</t>
  </si>
  <si>
    <t>Manufacturing</t>
  </si>
  <si>
    <t>http://www.brimore.com/</t>
  </si>
  <si>
    <t>https://www.linkedin.com/company/brimore/</t>
  </si>
  <si>
    <t>https://fb.com/brimoreofficial</t>
  </si>
  <si>
    <t>MerQ Artificial Intelligence</t>
  </si>
  <si>
    <t>MerQ is an Artificial intelligence startup specialized in developing cognitive chatbots in the form of virtual assistants. MerQ aims to make these virtual assistants support audience 24/7, answer their inquiries, reduce cost and save people's time</t>
  </si>
  <si>
    <t>Waleed Ghalwash</t>
  </si>
  <si>
    <t>http://merq.ai/</t>
  </si>
  <si>
    <t>https://www.linkedin.com/company/merq/</t>
  </si>
  <si>
    <t>https://twitter.com/merq_ai</t>
  </si>
  <si>
    <t>https://www.facebook.com/MerQai</t>
  </si>
  <si>
    <t xml:space="preserve">Revix </t>
  </si>
  <si>
    <t>Revix is an intelligent investment management platform which allows anyone, anywhere to create a diversified portfolio or "Bundle"​ of the world's top cryptocurrencies. Our Bundle Technology means that investor's Bundles are automatically rebalanced every month to ensure that they remain up to date with the fast-changing market</t>
  </si>
  <si>
    <t>Louis Buys, Sean Sanders</t>
  </si>
  <si>
    <t>Cryptocurrency, Information Technology, Software</t>
  </si>
  <si>
    <t>www.revix.com</t>
  </si>
  <si>
    <t>https://www.linkedin.com/company/revixinvest/about/</t>
  </si>
  <si>
    <t>https://twitter.com/RevixT</t>
  </si>
  <si>
    <t>https://www.facebook.com/Revix-2147612015496630</t>
  </si>
  <si>
    <t>Goodsmart</t>
  </si>
  <si>
    <t>GoodsMart is a premium household shopping app that revamped the hectic grocery shopping process and transformed it into an effortless experience.</t>
  </si>
  <si>
    <t>Ahmed Fawzi, Ahmed Sudan, Amr Fawzi, Rami Nassar</t>
  </si>
  <si>
    <t>Apps, Delivery Service, Shopping</t>
  </si>
  <si>
    <t>http://www.goodsmartegypt.com/</t>
  </si>
  <si>
    <t>https://www.linkedin.com/company/goodsmart-egypt/</t>
  </si>
  <si>
    <t>https://www.facebook.com/pg/GoodsMartEG/about/?ref=page_internal</t>
  </si>
  <si>
    <t>OkHi</t>
  </si>
  <si>
    <t>A physical addressing platform for emerging markets – on a mission to enable the billions without a physical address to “be included</t>
  </si>
  <si>
    <t>Timbo Drayson</t>
  </si>
  <si>
    <t>Apps, Logistics, Supply Chain Management</t>
  </si>
  <si>
    <t>http://www.okhi.com/</t>
  </si>
  <si>
    <t>https://www.linkedin.com/company/okhi</t>
  </si>
  <si>
    <t>https://twitter.com/letsokhi</t>
  </si>
  <si>
    <t>https://www.facebook.com/letsokhi</t>
  </si>
  <si>
    <t>OneFi</t>
  </si>
  <si>
    <t>OneFi provides small loans quickly to the financially underserved mass retail segment, via their mobile app "Paylater</t>
  </si>
  <si>
    <t>Debt Facility</t>
  </si>
  <si>
    <t>Chijioke Dozie, Ngozi Dozie</t>
  </si>
  <si>
    <t>Consumer Lending, FinTech</t>
  </si>
  <si>
    <t>Google Launchpad Accelerator</t>
  </si>
  <si>
    <t>https://onefi.co/</t>
  </si>
  <si>
    <t>https://www.linkedin.com/company/one-credit-limited/about/</t>
  </si>
  <si>
    <t>https://twitter.com/onefico?</t>
  </si>
  <si>
    <t>Africa Incubator</t>
  </si>
  <si>
    <t>Afri-inc (Africa Incubator Ltd.) is an ICT company with extensive experience in mobile application development, and technology strategy. Headquarter and Development Centre in Tokyo, Japan. Branches in Kenya, Uganda and Nigeria.</t>
  </si>
  <si>
    <t>Kenya, Uganda, Nigeria</t>
  </si>
  <si>
    <t>Leapfrog Ventures, Monex Ventures, ANRI</t>
  </si>
  <si>
    <t>Yoshinori Sugiyama</t>
  </si>
  <si>
    <t>https://afri-inc.com/en/</t>
  </si>
  <si>
    <t>https://www.linkedin.com/company/afri-inc/</t>
  </si>
  <si>
    <t>Mettlestate</t>
  </si>
  <si>
    <t>Mettlestate is a premium esports authority in South Africa aiming to be the leader in content creation by combining outstanding production, excellent talent and lively events to cultivate more interest in the competitive gaming industry as well as compliment the casual video gaming scene</t>
  </si>
  <si>
    <t>Johannesburg, South Africa</t>
  </si>
  <si>
    <t>Barry Louzada</t>
  </si>
  <si>
    <t>eSports</t>
  </si>
  <si>
    <t>http://www.mettlestate.com/</t>
  </si>
  <si>
    <t>https://www.linkedin.com/company/mettlestate/</t>
  </si>
  <si>
    <t>https://twitter.com/MettleState</t>
  </si>
  <si>
    <t>https://www.facebook.com/mettlestate/</t>
  </si>
  <si>
    <t>Ozow</t>
  </si>
  <si>
    <t>Ozow is the easy, fast and trusted way to pay online. Formerly known as i-Pay, Ozow is the same secure platform with a fresh new look.</t>
  </si>
  <si>
    <t>Kalon Venture Partners</t>
  </si>
  <si>
    <t>Emmanuel Sinclair</t>
  </si>
  <si>
    <t>Instant EFT Payments</t>
  </si>
  <si>
    <t>http://ozow.com/</t>
  </si>
  <si>
    <t>https://www.linkedin.com/company/ozowsecurepayments/</t>
  </si>
  <si>
    <t>https://twitter.com/OzowPay</t>
  </si>
  <si>
    <t>https://www.facebook.com/ozowpay/</t>
  </si>
  <si>
    <t>Naiste</t>
  </si>
  <si>
    <t>Naiste (Pty) Ltd is a dual-gender, luxury lifestyle brand</t>
  </si>
  <si>
    <t>Pre-Seed</t>
  </si>
  <si>
    <t>Shenai Bridglall</t>
  </si>
  <si>
    <t>Retail</t>
  </si>
  <si>
    <t>https://naiste.com/</t>
  </si>
  <si>
    <t>https://www.linkedin.com/company/naiste/about/</t>
  </si>
  <si>
    <t>https://www.facebook.com/naisteofficial/</t>
  </si>
  <si>
    <t>Fakahany</t>
  </si>
  <si>
    <t>Fakahany provides you with your daily needs of fresh quality fruits and vegetables at the comfort of your doorstep.</t>
  </si>
  <si>
    <t>Waleed Khalil</t>
  </si>
  <si>
    <t>Food and Beverage</t>
  </si>
  <si>
    <t>https://www.fakahany.com/ar</t>
  </si>
  <si>
    <t>https://www.linkedin.com/company/fakahany/</t>
  </si>
  <si>
    <t>https://www.facebook.com/FakahanyStore/</t>
  </si>
  <si>
    <t>Teliman</t>
  </si>
  <si>
    <t>Launched in May 2018 by young Malian entrepreneurs, Teliman is the first ever on-demand motorcycle taxi service in Bamako.</t>
  </si>
  <si>
    <t>Bamako, Mali</t>
  </si>
  <si>
    <t>Mali</t>
  </si>
  <si>
    <t>Etienne Audeoud (CEO), Abdoulaye Maiga (CTO)</t>
  </si>
  <si>
    <t>Bikes, Ride hailing, Apps, Logistics</t>
  </si>
  <si>
    <t>http://www.teliman.ml/</t>
  </si>
  <si>
    <t>https://twitter.com/TelimanTaxiMoto</t>
  </si>
  <si>
    <t>https://www.facebook.com/pg/TelimanMali/ads/?ref=page_internal</t>
  </si>
  <si>
    <t>Fastvan</t>
  </si>
  <si>
    <t>Fastvan is a global white label transportation management platform, it helps companies optimize and automate all the transportation functions (orders management, sourcing carriers, planning, optimizing and execution, settlement, visibility and reporting) and in doing so it helps companies reduce their transportation costs through optimization, it helps them gain greater visibility and achieve customer satisfaction by managing their own deliveries, it helps them improve their process efficiencies by automating core function and it helps them expand in a global basis as they take their product to new markets or source suppliers in new parts of the world.</t>
  </si>
  <si>
    <t>Daud Nur</t>
  </si>
  <si>
    <t>Collaborative Consumption, Logistics, Shipping</t>
  </si>
  <si>
    <t>http://www.fastvan.com/</t>
  </si>
  <si>
    <t>https://www.linkedin.com/company/fast-van?trk=mini-profile</t>
  </si>
  <si>
    <t>https://twitter.com/FastVanAfrica</t>
  </si>
  <si>
    <t>https://www.facebook.com/Fastvan-412306392298140/timeline/</t>
  </si>
  <si>
    <t xml:space="preserve">Kamtar </t>
  </si>
  <si>
    <t>Kamtar is an online platform for transporting goods in West Africa. It connects verified drivers and their trucks with customers. Transport is a real pain in Africa, and Kamtar's mission is to finally make it easy</t>
  </si>
  <si>
    <t>Arthur Thuet, Delas N'dri</t>
  </si>
  <si>
    <t>E-Commerce, Internet, Transportation</t>
  </si>
  <si>
    <t>http://kamtar-ci.com/</t>
  </si>
  <si>
    <t>https://www.linkedin.com/company/afrikamtar/</t>
  </si>
  <si>
    <t>https://www.facebook.com/kamtar.ci/</t>
  </si>
  <si>
    <t>Investsure</t>
  </si>
  <si>
    <t>InvestSure is a technology company that uses its software to enable partner investment platforms to sell its unique Investment Indemnity (insurance) product to their clients. InvestSure provides a full set of APIs that trading platform developers can use to integrate the Investure Investment Indemnity product seamlessly and easily into their websites and mobile applications. Once InvestSure technology is added to a trading platform, it enables users to buy insurance on their shares with a single click. The full process from buying to insurance to settling claims is fully automated.</t>
  </si>
  <si>
    <t>Jenin Lewis, Mbulelo Mpofana</t>
  </si>
  <si>
    <t>Fin Tech, Insur Tech</t>
  </si>
  <si>
    <t>http://www.investsure.info/</t>
  </si>
  <si>
    <t>https://www.linkedin.com/company/investsuretech/about/</t>
  </si>
  <si>
    <t>https://twitter.com/InvestsureZA</t>
  </si>
  <si>
    <t>Custos Media Technologies</t>
  </si>
  <si>
    <t>We use imperceptible watermarking technology and the Bitcoin blockchain to protect digital media files from online piracy.</t>
  </si>
  <si>
    <t>Fred Lutz, G-J Rooyen, Herman Engelbrecht</t>
  </si>
  <si>
    <t>Security</t>
  </si>
  <si>
    <t>Digital Watermarking, Content Protection, Blockchain</t>
  </si>
  <si>
    <t>https://custostech.com</t>
  </si>
  <si>
    <t>https://www.linkedin.com/company/custos-technologies/</t>
  </si>
  <si>
    <t>https://twitter.com/CustosTech</t>
  </si>
  <si>
    <t>https://www.facebook.com/custostech</t>
  </si>
  <si>
    <t>Med.Tn</t>
  </si>
  <si>
    <t>Med.tn is an innovative platform that allows you to quickly find a doctor closest to you and make an appointment online for free. Med.tn allows you to ask your questions online directly to physicians respecting the terms of confidentiality.</t>
  </si>
  <si>
    <t>Aymen TURKI, Issam BELLAJ, Emna JELLOULI</t>
  </si>
  <si>
    <t>Health Services, Information Technology</t>
  </si>
  <si>
    <t>https://www.med.tn/</t>
  </si>
  <si>
    <t>https://www.linkedin.com/company/med.tn/</t>
  </si>
  <si>
    <t>https://twitter.com/rdv_med_tn</t>
  </si>
  <si>
    <t>SmartBlade</t>
  </si>
  <si>
    <t>SmartBlade offers a cost effective, novel and practical solution to the management of a difficult airway.SmartBlade has harnessed advanced smartphone application technology and cohesively linked it with video laryngoscopy in a sleek design, simplified by cutting edge biomedical engineering</t>
  </si>
  <si>
    <t>Nick Nevin, Dr Caroline Corbett</t>
  </si>
  <si>
    <t>Apps, Hospital, Video</t>
  </si>
  <si>
    <t>http://smartblade.co.za/</t>
  </si>
  <si>
    <t>https://www.linkedin.com/company/smartblade-pty-ltd/</t>
  </si>
  <si>
    <t>https://twitter.com/thesmartblade</t>
  </si>
  <si>
    <t>Tulaa</t>
  </si>
  <si>
    <t>Tulaa, Esoko's new mobile commerce business, enables farmers to access inputs, finance, information and markets in a virtual marketplace. Incubated inside of Esoko and launched in Ghana in 2016, the solution uses mobile technology and mobile money to enable farmers to save and borrow to purchase inputs, receive tailored agronomic advice, and market their crops at harvest time.</t>
  </si>
  <si>
    <t>Hillary Miller-Wise</t>
  </si>
  <si>
    <t>AgTech, FinTech, agribusiness</t>
  </si>
  <si>
    <t>https://www.tulaa.io/</t>
  </si>
  <si>
    <t>https://www.linkedin.com/company/tulaa/</t>
  </si>
  <si>
    <t>https://twitter.com/tulaanews</t>
  </si>
  <si>
    <t>https://www.facebook.com/tulaanews</t>
  </si>
  <si>
    <t>Thrive Agric</t>
  </si>
  <si>
    <t>Thrive Agric is an agricultural technology company that provides farmers with best agricultural practices, funds to farm and access to premium market. People and organizations who provide these funds get to monitor the farming process virtually and share in the profit after the farm cycle. visit www.thriveagri.com for more information.</t>
  </si>
  <si>
    <t>none</t>
  </si>
  <si>
    <t>Ayodeji Arikawe, Uka Eje</t>
  </si>
  <si>
    <t>Agriculture, AgTech, Information Technology</t>
  </si>
  <si>
    <t>https://www.thriveagric.com/</t>
  </si>
  <si>
    <t>https://www.linkedin.com/company/thriveagric/</t>
  </si>
  <si>
    <t>https://twitter.com/thriveagric</t>
  </si>
  <si>
    <t>https://www.facebook.com/thriveagric</t>
  </si>
  <si>
    <t>Icommunity</t>
  </si>
  <si>
    <t>Community is a community management platform that engages residents in a close gated community while supporting their needs. It is a direct communication tool for neighbors, their home owner association and the community management.</t>
  </si>
  <si>
    <t>Antoine Megalla, Mohamed El Hagry, Karim Akram</t>
  </si>
  <si>
    <t>Community Builder, Communication Platform, Facility Management, Security Management Solution</t>
  </si>
  <si>
    <t>http://www.icommunity-app.com/</t>
  </si>
  <si>
    <t>https://www.linkedin.com/company/icommunityapp/?originalSubdomain=in</t>
  </si>
  <si>
    <t>Trella</t>
  </si>
  <si>
    <t>Trella is a technology platform that connects shippers to carriers. Trella empowers drivers, improves their efficiency, boosts their earnings and utilization as well as provide job opportunities. Trella also works to reduce costs for shippers, introduce a transparent pricing structure, provide them with a more reliable source of carriers while allowing them to track their shipments in real-time as well as report key insights on their transportation trends and performance.</t>
  </si>
  <si>
    <t>Omar Hagrass, Pierre Saad</t>
  </si>
  <si>
    <t>Shipping, Transportation, Freight</t>
  </si>
  <si>
    <t>https://www.trella.app/</t>
  </si>
  <si>
    <t>https://www.linkedin.com/company/shyftech/</t>
  </si>
  <si>
    <t>Polysmart</t>
  </si>
  <si>
    <t>Promotion of the development of video games in Africa and Tunisia especially.</t>
  </si>
  <si>
    <t>Haroun Gharbi, Ahmed Cheikhrouhou</t>
  </si>
  <si>
    <t>Video Games, Graphic Designs</t>
  </si>
  <si>
    <t>https://polysmart.com.au/</t>
  </si>
  <si>
    <t>https://www.linkedin.com/company/polysmart-training/about/</t>
  </si>
  <si>
    <t>https://www.facebook.com/pg/polysmart01/about/?ref=page_internal</t>
  </si>
  <si>
    <t>Zonful Energy</t>
  </si>
  <si>
    <t>Zonful Energy is a provider of turnkey off-grid PV systems on a Pay As You Go business model.</t>
  </si>
  <si>
    <t>william ponela</t>
  </si>
  <si>
    <t>Clean Energy, Energy, Solar</t>
  </si>
  <si>
    <t>http://zonfulenergy.co.zw/</t>
  </si>
  <si>
    <t>https://www.facebook.com/zonfulenergy/</t>
  </si>
  <si>
    <t>Delvv.Io</t>
  </si>
  <si>
    <t>We are delvv.io, an innovative research platform that allows brands around the world to get feedback from Creative Professionals.</t>
  </si>
  <si>
    <t>Remon Geyser, Trevor Wolfe</t>
  </si>
  <si>
    <t>Advertising, Information Technology, Product Research</t>
  </si>
  <si>
    <t>https://www.delvv.io/</t>
  </si>
  <si>
    <t>https://www.linkedin.com/company/delvv/</t>
  </si>
  <si>
    <t>https://twitter.com/Delvv_IO</t>
  </si>
  <si>
    <t>https://www.facebook.com/delvv.io/</t>
  </si>
  <si>
    <t>Ampersand Electric Motorcycles</t>
  </si>
  <si>
    <t>Ampersand makes better, cheaper, more powerful motorcycles for the millions of motorcycle taxis in East Africa. And they're electric.</t>
  </si>
  <si>
    <t>Factor E Ventures, Startupbootcamp</t>
  </si>
  <si>
    <t>Alp Tilev, Emmanuel Hakizimana, Josh Whale, Olaf Lange</t>
  </si>
  <si>
    <t>Automotive</t>
  </si>
  <si>
    <t>Automotive, Electric Vehicle, Emerging Markets, Transportation</t>
  </si>
  <si>
    <t>http://www.ampersand.solar/</t>
  </si>
  <si>
    <t>Finchatbot</t>
  </si>
  <si>
    <t>We are developing chat bots to help financial service providers acquire &amp; retain customers thanks to AI-powered conversations</t>
  </si>
  <si>
    <t>Antoine Paillusseau, Romain Diaz</t>
  </si>
  <si>
    <t>Machine learning, Artificial Intelligence, Chat bot, FinTech</t>
  </si>
  <si>
    <t>https://finchatbot.com/#hi</t>
  </si>
  <si>
    <t>https://www.linkedin.com/company/finchatbot/</t>
  </si>
  <si>
    <t>https://twitter.com/finchatbot?lang=en</t>
  </si>
  <si>
    <t>Africa Delivery Technologies Ltd</t>
  </si>
  <si>
    <t>Aiming to become a key participant in the structuration, facilitation and growth of e-commerce in Sub-Saharan Africa</t>
  </si>
  <si>
    <t>MarlinVest SAS</t>
  </si>
  <si>
    <t>Olivier Decrock, Romain Poirot Lellig</t>
  </si>
  <si>
    <t>Delivery Services, Location Based Services, Logistics</t>
  </si>
  <si>
    <t>http://www.kwik.delivery</t>
  </si>
  <si>
    <t>https://www.linkedin.com/company/africa-delivery-technologies/about/</t>
  </si>
  <si>
    <t>https://twitter.com/@DeliveryKwik</t>
  </si>
  <si>
    <t>https://www.facebook.com/delivery.kwik/</t>
  </si>
  <si>
    <t>Pezesha</t>
  </si>
  <si>
    <t>Pezesha is a Peer-to-Peer micro lending Marketplace that connects lenders with high quality underserved low income borrowers. Pezesha exists to give choice, inclusion and affordable digital financial services to low-income borrowers in Africa to bring freedom, equality and hope to them and their communities to be part of the formal financial system.</t>
  </si>
  <si>
    <t>Hilda Moraa</t>
  </si>
  <si>
    <t>Finance, Financial Services, Fintech, p2P lending</t>
  </si>
  <si>
    <t>P2P</t>
  </si>
  <si>
    <t>https://pezesha.com/</t>
  </si>
  <si>
    <t>https://www.linkedin.com/company/pezesha/</t>
  </si>
  <si>
    <t>https://twitter.com/pezeshakenya?lang=en</t>
  </si>
  <si>
    <t>https://www.facebook.com/Pezesha/</t>
  </si>
  <si>
    <t>Benefactors</t>
  </si>
  <si>
    <t>BeneFactors Ltd. is a Rwandan factoring company, providing tailored working capital solutions to firms. Factoring is a financial service, where future payments from your buyers are sold to a third party, the factor for cash. We can work with pending invoices or purchase orders for delivery. This means that you can continue working even if your buyers take a long time to pay or take on more clients at the same time - allowing you peace of mind as you grow your business.</t>
  </si>
  <si>
    <t>Olivia Bryanne Zank</t>
  </si>
  <si>
    <t>Factoring, Working Capital, Fintech</t>
  </si>
  <si>
    <t>https://www.benefactorsltd.com/</t>
  </si>
  <si>
    <t>https://www.linkedin.com/company/benefactors-ltd/</t>
  </si>
  <si>
    <t>https://twitter.com/benefactorsltd</t>
  </si>
  <si>
    <t>https://www.facebook.com/benefactorsltd/</t>
  </si>
  <si>
    <t>Tupuca</t>
  </si>
  <si>
    <t>Angola's first all-in-one delivery platform that allows users to order almost anything-on-demand</t>
  </si>
  <si>
    <t>Luanda, Angola</t>
  </si>
  <si>
    <t>Angola</t>
  </si>
  <si>
    <t>Erickson Mvezi, Patrice Francisco, Sydney Texeira, Wilson Ganga</t>
  </si>
  <si>
    <t>Delivery Service, E-Commerce, Food Delivery, Mobile Apps, Taxi Service</t>
  </si>
  <si>
    <t>http://tupuca.com/en/</t>
  </si>
  <si>
    <t>https://www.linkedin.com/company/tupuca-lda/?originalSubdomain=pt</t>
  </si>
  <si>
    <t>https://www.twitter.com/tupuca_lda</t>
  </si>
  <si>
    <t>https://www.facebook.com/tupuca.lda</t>
  </si>
  <si>
    <t>Mintrics</t>
  </si>
  <si>
    <t>Mintrics helps video publishers understand how their content is performing. With the help of utilizing machine learning algorithms, it gives recommendations on how to enhance future videos, spots the latest trends and acquires detailed analytics and insights on how their client’s competition is performing</t>
  </si>
  <si>
    <t>Muhammad Zahlan, Tarek Nasr, and Tarek Shalaby</t>
  </si>
  <si>
    <t>Analytics, Big Data, Content Creators, Content Marketing</t>
  </si>
  <si>
    <t>http://mintrics.com/</t>
  </si>
  <si>
    <t>https://www.linkedin.com/company/mintrics</t>
  </si>
  <si>
    <t>http://twitter.com/mintricsapp</t>
  </si>
  <si>
    <t>https://www.facebook.com/MintricsApp/</t>
  </si>
  <si>
    <t>Orcas​</t>
  </si>
  <si>
    <t>Orcas​, a mobile marketplace that connects parents and students with tutors and babysitters</t>
  </si>
  <si>
    <t>Pre-Series A</t>
  </si>
  <si>
    <t>Hossam Taher, Amira El Gharib</t>
  </si>
  <si>
    <t>E-Commerce, Education, Internet</t>
  </si>
  <si>
    <t>http://www.orcas.io/</t>
  </si>
  <si>
    <t>Bkam</t>
  </si>
  <si>
    <t>Bkam is the leading price comparison website and mobile application in the MENA region</t>
  </si>
  <si>
    <t>Alexandria, Egypt</t>
  </si>
  <si>
    <t>Mahmoud Abdel-Fattah</t>
  </si>
  <si>
    <t>E-Commerce, Information Technology, Price Comparison</t>
  </si>
  <si>
    <t>https://www.linkedin.com/company/bkam-/</t>
  </si>
  <si>
    <t>Ethnic Brand</t>
  </si>
  <si>
    <t>Ethnic Brand seeks to provide virtual factory services for fashion brands and artisans globally, through manufacturing as a service.</t>
  </si>
  <si>
    <t>MAGIC Global Accelerator</t>
  </si>
  <si>
    <t>Alex Mativo</t>
  </si>
  <si>
    <t>Medallion Communications</t>
  </si>
  <si>
    <t>Medallion telecommunications is an interconnect clearinghouse and Co-location Data service Company with existing connections to all the telecom operators in Nigeria</t>
  </si>
  <si>
    <t>Ontario, Canada</t>
  </si>
  <si>
    <t>Ikechukwu Nnamani (CEO)</t>
  </si>
  <si>
    <t>Internet, iOS, Mobile, Telecommunications</t>
  </si>
  <si>
    <t>http://www.medallioncom.com/</t>
  </si>
  <si>
    <t>https://www.linkedin.com/company/medallion-communications-limited/about/</t>
  </si>
  <si>
    <t>Giraffe</t>
  </si>
  <si>
    <t>When we founded Giraffe in 2015, we had one objective in mind and that was to tackle South Africa’s unemployment problem head on. Unemployment is arguably the biggest issue facing South African society today, with over 25% of the population lacking dependable income. We noticed that a common issue facing South African employers is staff attrition. Employers have positions to fill and job seekers need employment, so they often ‘take what they can get’. But this culture of job seekers settling for any job and employers settling for any candidate is problematic, as job seekers soon leave for a better opportunities or jobs closer to home.</t>
  </si>
  <si>
    <t>Anish Shivdasani, Bradley Cowie, Shafin Anwarsha</t>
  </si>
  <si>
    <t>Analytics, Recruitment, Artificial Intelligence</t>
  </si>
  <si>
    <t>https://www.giraffe.co.za/</t>
  </si>
  <si>
    <t>https://www.linkedin.com/company/giraffe-south-africa/</t>
  </si>
  <si>
    <t>https://twitter.com/giraffe_jobs</t>
  </si>
  <si>
    <t>https://www.facebook.com/GiraffeJobs</t>
  </si>
  <si>
    <t>RxAll</t>
  </si>
  <si>
    <t>AI-Blockchain Hyperspectral Platform for drug quality authentication and tracking using mobile phones</t>
  </si>
  <si>
    <t>New Haven, Connecticut, United States</t>
  </si>
  <si>
    <t>United States of America</t>
  </si>
  <si>
    <t>United States, Ghana, Kenya, Cambodia, Myanmar, Nigeria</t>
  </si>
  <si>
    <t>USA</t>
  </si>
  <si>
    <t>Katapult Accelerator, Yale University, Merck, Equilateral Ventures</t>
  </si>
  <si>
    <t>Adebayo Alonge, Amy Kao, Wei Liu</t>
  </si>
  <si>
    <t>Artificial Intelligence, Blockchain, Database, Hardware, Software</t>
  </si>
  <si>
    <t>Katapult Accelerator</t>
  </si>
  <si>
    <t>http://www.rxall.net/</t>
  </si>
  <si>
    <t>https://www.linkedin.com/company/rxall-inc./?viewAsMember=true</t>
  </si>
  <si>
    <t>https://twitter.com/RxAll_Inc</t>
  </si>
  <si>
    <t>https://www.facebook.com/rxall.net/</t>
  </si>
  <si>
    <t>Uav Industries</t>
  </si>
  <si>
    <t>UAV Industries is an organisation focused on the education, integration and safe operations of UAVs (drones) globally. With physical infrastructure in South Africa UAV Industries offers potential clients a turnkey solution to licencing and testing of UAVs.</t>
  </si>
  <si>
    <t>Peter Venn</t>
  </si>
  <si>
    <t>Education, Legal, Training, Drones, Edtech</t>
  </si>
  <si>
    <t>https://flyuavi.com/</t>
  </si>
  <si>
    <t>https://www.linkedin.com/company/uav-industries/</t>
  </si>
  <si>
    <t>https://twitter.com/flyuavi</t>
  </si>
  <si>
    <t>https://www.facebook.com/flyuavi</t>
  </si>
  <si>
    <t>Kudigo</t>
  </si>
  <si>
    <t>Kudigo is a software as a service (SaaS) startup developing user-oriented retail solutions and big data for the consumer retail industry in sub-Saharan Africa. The company also offers “Storefront,” a mobile-based business management suite including a retail management suite, accounting module, non-cash payment processing and AI-powered data analytics</t>
  </si>
  <si>
    <t>Bright Ahedor, Gideon Boateng, Kingsley Abrokwah</t>
  </si>
  <si>
    <t>http://www.kudigo.com/</t>
  </si>
  <si>
    <t>https://www.linkedin.com/company/kudigo/</t>
  </si>
  <si>
    <t>http://twitter.com/kudigoapp</t>
  </si>
  <si>
    <t>https://www.facebook.com/kudigopos/</t>
  </si>
  <si>
    <t>Chalkboard Education</t>
  </si>
  <si>
    <t>Founded in 2015, Chalkboard Education partners with universities, training institutions, and companies to provide software that digitalizes their content and distributes it to learners’ mobile devices, allowing students to access course content anytime and anywhere, even without an Internet connection.</t>
  </si>
  <si>
    <t>227,000</t>
  </si>
  <si>
    <t>Adrien Bouillot, Adrien Bouillot, Miora Randriambeloma</t>
  </si>
  <si>
    <t>E-Learning, Education, Mobile, Higher Education</t>
  </si>
  <si>
    <t>https://www.chalkboard.education/</t>
  </si>
  <si>
    <t>https://www.linkedin.com/company/chalkboard-education/</t>
  </si>
  <si>
    <t>https://twitter.com/teamchalkboard</t>
  </si>
  <si>
    <t>https://www.facebook.com/chalkboardeducation/</t>
  </si>
  <si>
    <t>Iono.Fm</t>
  </si>
  <si>
    <t>iono.fm is an audio hosting and distribution platform that provides a one-stop solution for radio-stations and podcasters. We deliver thousands of hours of compelling audio to our users from a wide network of media partners.</t>
  </si>
  <si>
    <t>Ryan Dingley</t>
  </si>
  <si>
    <t>Podcasts, Audio, Transcoding, Live-streaming</t>
  </si>
  <si>
    <t>https://iono.fm/</t>
  </si>
  <si>
    <t>https://www.linkedin.com/company/iono.fm/</t>
  </si>
  <si>
    <t>https://twitter.com/ionofm</t>
  </si>
  <si>
    <t>https://www.facebook.com/ionopage/</t>
  </si>
  <si>
    <t>Vetcode</t>
  </si>
  <si>
    <t>VetCode is a professional mobile technology startup that is specialized in pets mobile care services. VetCode is aiming to increase pets care awareness in our communities that includes veterinary care services, social care services and training care services.</t>
  </si>
  <si>
    <t>Ahmed Maher</t>
  </si>
  <si>
    <t>Beauty, Information Technology and services</t>
  </si>
  <si>
    <t>http://vetcode.net/</t>
  </si>
  <si>
    <t>https://www.linkedin.com/company/vetcode-technologies/</t>
  </si>
  <si>
    <t>https://www.facebook.com/vetcode/</t>
  </si>
  <si>
    <t>Ubapesa</t>
  </si>
  <si>
    <t>UbaPesa is a peer-to-peer money market app where users can borrow and lend money. Led by a team with experience in running technology projects in the financial and education sector, the app integrates the power of crowdfunding and FX</t>
  </si>
  <si>
    <t>Ronald Mutuku</t>
  </si>
  <si>
    <t>Bitcoin, Blockchain, Cryptocurrency, Financial Services, Lending, Mobile Apps, Peer to Peer</t>
  </si>
  <si>
    <t>https://ubapesa.com/</t>
  </si>
  <si>
    <t>https://www.linkedin.com/company/ubapesa/</t>
  </si>
  <si>
    <t>https://twitter.com/ubapesa</t>
  </si>
  <si>
    <t>https://www.facebook.com/ubapesaltd/</t>
  </si>
  <si>
    <t>SureGroup</t>
  </si>
  <si>
    <t>SureGroup is powering employee &amp; customer rewards in Africa.</t>
  </si>
  <si>
    <t>Adeoye Ojo, Babafemi Lawal, Olaoluwa Samuel-Biyi</t>
  </si>
  <si>
    <t>Rewards, Retail</t>
  </si>
  <si>
    <t>https://business.suregifts.com.ng/</t>
  </si>
  <si>
    <t>https://www.linkedin.com/company/suregifts/about/</t>
  </si>
  <si>
    <t>https://twitter.com/suregiftsng?lang=en</t>
  </si>
  <si>
    <t>https://www.facebook.com/suregiftsNG/</t>
  </si>
  <si>
    <t>Cowtribe</t>
  </si>
  <si>
    <t>Cowtribe is Africa’s first cloud-based vaccine distribution platform, leveraging on mobile technology and cloud computing to deliver reliable animal vaccines to farmers in rural communities.</t>
  </si>
  <si>
    <t>Alima Bawah</t>
  </si>
  <si>
    <t>Veterinary, Animal Health</t>
  </si>
  <si>
    <t>https://www.cowtribe.com</t>
  </si>
  <si>
    <t>https://www.linkedin.com/company/cowtribe/</t>
  </si>
  <si>
    <t>https://twitter.com/cowtribe</t>
  </si>
  <si>
    <t>https://www.facebook.com/cowtribe/</t>
  </si>
  <si>
    <t>Buseet</t>
  </si>
  <si>
    <t>Buseet operates a network of modern shuttles on fixed repeat routes everyday. Providing a new mode of mass transport targeting the middle class. Using contracted supplier network operated by buseet, buseet provides the convenience &amp; affordability expected by car owners to leave their cars behind. Also buseet provides corporate transport solutions totally customized to meet the needs of big corporations to SMEs.</t>
  </si>
  <si>
    <t>Amr El sawy, Khaled Moawad, Mohamed Abdelaziz, Nader Badawy</t>
  </si>
  <si>
    <t>Mobile Apps, Software, Transportation</t>
  </si>
  <si>
    <t>https://buseet.com/</t>
  </si>
  <si>
    <t>https://www.linkedin.com/company/buseet/</t>
  </si>
  <si>
    <t>Vapulus</t>
  </si>
  <si>
    <t>Vapulus is the easiest method of mobile payment there is. You can pay in your local nearby store, online, pay all your bills, send and receive money on your phone using only a username</t>
  </si>
  <si>
    <t>Gizah, Egypt</t>
  </si>
  <si>
    <t>Abdelrahman Elsharawy</t>
  </si>
  <si>
    <t>Banking, Financial Services, Internet, Mobile Payments</t>
  </si>
  <si>
    <t>http://www.vapulus.com/</t>
  </si>
  <si>
    <t>https://www.linkedin.com/company/18106395/</t>
  </si>
  <si>
    <t>https://twitter.com/vapuluspayments</t>
  </si>
  <si>
    <t>https://www.facebook.com/vapulus/</t>
  </si>
  <si>
    <t>Taskty</t>
  </si>
  <si>
    <t>Taskty is an online marketplace for simple services where you can find individuals and services agencies to finish your daily, short term tasks for your home and for your business. Services will range from translation, copywriting, graphic design to event photographing, house maintenance and private nursing.</t>
  </si>
  <si>
    <t>Ahmed Galal, Ibrahim Abdeen</t>
  </si>
  <si>
    <t>Services, Gigs</t>
  </si>
  <si>
    <t>https://taskty.com/?lang=en</t>
  </si>
  <si>
    <t>https://www.linkedin.com/company/taskty/</t>
  </si>
  <si>
    <t>https://twitter.com/TasktyME</t>
  </si>
  <si>
    <t>https://www.facebook.com/TasktyME</t>
  </si>
  <si>
    <t>Datavora</t>
  </si>
  <si>
    <t>Datavora is building a high accuracy, automated monitoring tool for e-commerce B2C retail offer, to bring high value for their customers’ decision making process</t>
  </si>
  <si>
    <t>Aymen Ferchichi, Hedi Zaher, Oussama Messaoud</t>
  </si>
  <si>
    <t>Artificial Intelligence, Big Data, E-Commerce, Machine Learning, SaaS, Software</t>
  </si>
  <si>
    <t>https://datavora.com/</t>
  </si>
  <si>
    <t>https://www.linkedin.com/company/datavora-s.a.</t>
  </si>
  <si>
    <t>https://twitter.com/datavoracom</t>
  </si>
  <si>
    <t>https://www.facebook.com/datavora/</t>
  </si>
  <si>
    <t>Trukto Technologies</t>
  </si>
  <si>
    <t>Trukto is a platform that uses cutting edge technology to link shippers with truckers.</t>
  </si>
  <si>
    <t>Ali Khadr, Ahmed Khedr</t>
  </si>
  <si>
    <t>Information Technology, Shipping</t>
  </si>
  <si>
    <t>http://trukto.com/</t>
  </si>
  <si>
    <t>https://www.linkedin.com/company/trukto/about/</t>
  </si>
  <si>
    <t>Eventerprise</t>
  </si>
  <si>
    <t>Eventerprise is an online portal that allows event hosts to source, review and contact event suppliers</t>
  </si>
  <si>
    <t>Birgit Thümecke, Charlie Wright, Götz Thümecke</t>
  </si>
  <si>
    <t>Cloud Data Services, E-Commerce Platforms, Event Management, Events, SaaS, Subscription Service</t>
  </si>
  <si>
    <t>http://www.eventerprise.com/</t>
  </si>
  <si>
    <t>https://www.linkedin.com/company/eventerprise-com</t>
  </si>
  <si>
    <t>https://twitter.com/EventerpriseAG</t>
  </si>
  <si>
    <t>https://www.facebook.com/eventerprise?fref=ts</t>
  </si>
  <si>
    <t>Pineapple</t>
  </si>
  <si>
    <t>Pineapple is a peer-to-peer insurance company which aims to maximize value, affinity and simplicity in the insurance market by rearranging the way insurance is conducted.</t>
  </si>
  <si>
    <t>Marnus van Heerden, Matthew Elan Smith, Ndabenhle Junior Ngulube</t>
  </si>
  <si>
    <t>Insurance, InsurTech, Peer to Peer</t>
  </si>
  <si>
    <t>https://www.pineapple.co.za/</t>
  </si>
  <si>
    <t>https://www.linkedin.com/company/amyti/</t>
  </si>
  <si>
    <t>https://twitter.com/pineapple_sa</t>
  </si>
  <si>
    <t>https://www.facebook.com/pineapple.co.za</t>
  </si>
  <si>
    <t>Kiro'o Games</t>
  </si>
  <si>
    <t>Kiro'o Games is the 1st video game studio in Cameroon. They released the first African-Fantasy RPG in 2016. Now they are in an expansion plan to disrupt the digital ecosystem in Africa</t>
  </si>
  <si>
    <t>Yaoundé, Cameroon</t>
  </si>
  <si>
    <t>Cameroon</t>
  </si>
  <si>
    <t>Equity Crowdfunding</t>
  </si>
  <si>
    <t>Madiba Guillaume Olivier</t>
  </si>
  <si>
    <t>Gaming, Mobile, Video Games</t>
  </si>
  <si>
    <t>http://kiroogames.com/</t>
  </si>
  <si>
    <t>https://www.linkedin.com/company/kiro'o-games/</t>
  </si>
  <si>
    <t>http://twitter.com/KIROOGames</t>
  </si>
  <si>
    <t>http://www.facebook.com/AurionheritageDesKoriodan</t>
  </si>
  <si>
    <t>CHIL AI Lab</t>
  </si>
  <si>
    <t>CHIL AI Lab is using artificial intelligence and machine learning to extend essential healthcare services to the poor and marginalised in Uganda.</t>
  </si>
  <si>
    <t>Juba, South Sudan</t>
  </si>
  <si>
    <t>Uganda, Zambia, Democratic Republic of Congo ,South Sudan</t>
  </si>
  <si>
    <t>Shamim Nabuuma, Agaba Peter</t>
  </si>
  <si>
    <t>HealthTech</t>
  </si>
  <si>
    <t>Tony Elumelu  Foundation  Entrepreneurship, UNDP Accelerator, Womens startup by WSL</t>
  </si>
  <si>
    <t>http://www.cdarh.org/</t>
  </si>
  <si>
    <t>https://www.facebook.com/cdarhug/</t>
  </si>
  <si>
    <t>Sxuirrel</t>
  </si>
  <si>
    <t>Sxuirrel is a peer-to-peer storage platform that connects people in need of space to those with available space through an interactive mobile app. By creating a community driven marketplace, Sxuirrel brings together hosts and guests to create local, unique and flexible storage solutions for all.</t>
  </si>
  <si>
    <t>Henri Bam, Michael - John Dippenaar, Michael Louis</t>
  </si>
  <si>
    <t>Real estate</t>
  </si>
  <si>
    <t>Communities, Consumer, Marketplace, Mobile Apps, Parking, Peer to Peer, Self-Storage</t>
  </si>
  <si>
    <t>https://sxuirrel.com/</t>
  </si>
  <si>
    <t>https://www.linkedin.com/company/sxuirrel/</t>
  </si>
  <si>
    <t>https://twitter.com/sxuirrel</t>
  </si>
  <si>
    <t>https://www.facebook.com/sxuirrel/</t>
  </si>
  <si>
    <t>TalentBase</t>
  </si>
  <si>
    <t>TalentBase is an HR software platform for SMEs in Nigeria. They offer six modules, but have created flexibility in software whereby the company can choose which module they need, based on the stage of their company. For N20,000 a year, a team of 10 employees can be up and running with their payroll and staff records software</t>
  </si>
  <si>
    <t>Chika Uwazie (CEO), Tony Idugboe (COO)</t>
  </si>
  <si>
    <t>Human Resources Technology, Human Resources Management Software, and Human Resources Consultation</t>
  </si>
  <si>
    <t>http://talentbase.ng/</t>
  </si>
  <si>
    <t>https://www.linkedin.com/company/talentbasehr/</t>
  </si>
  <si>
    <t>https://twitter.com/talentbaseng</t>
  </si>
  <si>
    <t>https://www.facebook.com/talentbaseng</t>
  </si>
  <si>
    <t>Elk</t>
  </si>
  <si>
    <t>Elk develops software and hardware tools to connect makers to the Blockchain and other decentralized technologies.</t>
  </si>
  <si>
    <t>Amr Saleh, Islam Mostafa</t>
  </si>
  <si>
    <t>Blockchain, Hardware, Internet of Things, Software</t>
  </si>
  <si>
    <t>https://elkrem.io</t>
  </si>
  <si>
    <t>https://www.linkedin.com/company/elkrem/</t>
  </si>
  <si>
    <t>https://twitter.com/ElkremInc</t>
  </si>
  <si>
    <t>https://www.facebook.com/ElkremInc/</t>
  </si>
  <si>
    <t>HotelOnline</t>
  </si>
  <si>
    <t>HotelOnline is an online tool that allows hotels to build an online presence and increase customer acquisition.</t>
  </si>
  <si>
    <t>Nairobi, Kampala, Kigali, Lagos and Dakar</t>
  </si>
  <si>
    <t>Uganda, kenya, Rwanda, Nigeria, Senegal</t>
  </si>
  <si>
    <t>UAE</t>
  </si>
  <si>
    <t>Endre Opdal, Håvar Bauck</t>
  </si>
  <si>
    <t>Travel and Leisure</t>
  </si>
  <si>
    <t>Travel Bookings</t>
  </si>
  <si>
    <t>https://hotelonline.co/</t>
  </si>
  <si>
    <t>https://www.linkedin.com/company/hotelonline/</t>
  </si>
  <si>
    <t>https://twitter.com/HotelOnlineLtd</t>
  </si>
  <si>
    <t>https://b-m.facebook.com/hotelonlineinternational/</t>
  </si>
  <si>
    <t>Bosta</t>
  </si>
  <si>
    <t>Bosta is a logistics company based in Cairo, helps businesses deliver their packages same day leveraging the latest and greatest using technology and algorithms.</t>
  </si>
  <si>
    <t>Ahmed Gaber, Mohamed El-Houssainy, Mohamed Ezzat</t>
  </si>
  <si>
    <t>Technology, Logistics, Courier, and Transportation</t>
  </si>
  <si>
    <t>https://bosta.co/</t>
  </si>
  <si>
    <t>https://www.linkedin.com/company/bostaapp/</t>
  </si>
  <si>
    <t>https://twitter.com/BostaApp</t>
  </si>
  <si>
    <t>https://www.facebook.com/pg/bostaapp/about/?ref=page_internal</t>
  </si>
  <si>
    <t>Entlaqa</t>
  </si>
  <si>
    <t>ENTLAQA is an Egyptian company specialized in creative Human Resources &amp; Marketing Solutions (E-Learning, Interactive Learning, Recruitment &amp; Selection solutions, Surveys &amp; Quizzes, Websites &amp; Web Applications Development, Mobile Applications Development, and Touch Screens Applications)</t>
  </si>
  <si>
    <t>Giza, Egypt</t>
  </si>
  <si>
    <t>Ahmed Ashoor</t>
  </si>
  <si>
    <t>http://entlaqa.com/</t>
  </si>
  <si>
    <t>https://www.linkedin.com/company/entlaqa/</t>
  </si>
  <si>
    <t>https://twitter.com/entlaqaegypt</t>
  </si>
  <si>
    <t>https://www.facebook.com/EntlaqaEgypt/</t>
  </si>
  <si>
    <t>Mumm</t>
  </si>
  <si>
    <t>Mumm is an On-demand home cooked food platform that connects between Home based cooks and young professionals. We aspire to "Make healthy nutrition available for everyone through spreading entrepreneurship"​.</t>
  </si>
  <si>
    <t>Waleed Abd El Rahman</t>
  </si>
  <si>
    <t>E-Commerce, Food and Beverage, Food Delivery, Marketplace</t>
  </si>
  <si>
    <t>https://www.getmumm.com/</t>
  </si>
  <si>
    <t>https://www.linkedin.com/company/mumm/</t>
  </si>
  <si>
    <t>https://twitter.com/getmumm</t>
  </si>
  <si>
    <t>https://www.facebook.com/GetMumm/</t>
  </si>
  <si>
    <t>Scale</t>
  </si>
  <si>
    <t>Scale provides the customers in the design and development of their projects, and in the deployment of their digital strategy. The Scale offer is positioned between the digital agency and the service company</t>
  </si>
  <si>
    <t>Mojahid IDELAAMEUR</t>
  </si>
  <si>
    <t>Consulting, Digital Media, Information Technology</t>
  </si>
  <si>
    <t>https://scale.ma/</t>
  </si>
  <si>
    <t>https://www.linkedin.com/company/scale.ma/</t>
  </si>
  <si>
    <t>https://www.facebook.com/scale.ma</t>
  </si>
  <si>
    <t>Prepclass</t>
  </si>
  <si>
    <t>PrepClass is an e-learning platform that allows students or their parents request physical one-on-one classes or small group classes with locally trained professional teachers. These classes focus on helping pre-university students with their academics and can be requested from the PrepClass website or mobile app which also houses hundreds of hours of video content created by professional teachers and crowdsourced from a wider network of tutors.</t>
  </si>
  <si>
    <t>Olumide Ogunlana, Obanor Chukwuwezam</t>
  </si>
  <si>
    <t>E-Learning, EdTech, Education</t>
  </si>
  <si>
    <t>https://prepclass.com.ng/</t>
  </si>
  <si>
    <t>https://www.linkedin.com/company/prepclass-com-ng/?originalSubdomain=ng</t>
  </si>
  <si>
    <t>https://twitter.com/PrepclassNG</t>
  </si>
  <si>
    <t>https://www.facebook.com/Prepclass.com.ng/</t>
  </si>
  <si>
    <t>Godochurch</t>
  </si>
  <si>
    <t>GoDoChurch is web-based church administration software that helps the modern church stay connected to its congregation.</t>
  </si>
  <si>
    <t>Ryan Brear</t>
  </si>
  <si>
    <t>http://godochurch.com/</t>
  </si>
  <si>
    <t>https://www.linkedin.com/company/godochurch/</t>
  </si>
  <si>
    <t>https://twitter.com/GoDoChurch</t>
  </si>
  <si>
    <t>https://www.facebook.com/godochurch/</t>
  </si>
  <si>
    <t>The Student Hub</t>
  </si>
  <si>
    <t>The Student Hub is a smart education company that aims to create a learner-centric education system where every learner is equipped to discover and achieve his/her life purpose.</t>
  </si>
  <si>
    <t>Kabeya Hertzy</t>
  </si>
  <si>
    <t>Edtech, E-learning</t>
  </si>
  <si>
    <t>http://www.thestudenthub.co.za/</t>
  </si>
  <si>
    <t>https://www.linkedin.com/company/the-student-hub-online/</t>
  </si>
  <si>
    <t>https://twitter.com/thestudenthubza</t>
  </si>
  <si>
    <t>https://www.facebook.com/thestudenthub.co/</t>
  </si>
  <si>
    <t>Xpay</t>
  </si>
  <si>
    <t>Xpay is a FinTech solutions for communities. We enable communities to go cashless. Clubs, Schools, Universities etc are our targeted communities</t>
  </si>
  <si>
    <t>Mennat Allah Sabry, Mohamed Abdelmottaleb</t>
  </si>
  <si>
    <t>FinTech</t>
  </si>
  <si>
    <t>https://xpay.app/</t>
  </si>
  <si>
    <t>https://www.linkedin.com/company/xpayeg/</t>
  </si>
  <si>
    <t>https://twitter.com/XpayEG</t>
  </si>
  <si>
    <t>https://www.facebook.com/XpayEG</t>
  </si>
  <si>
    <t>Hub2.Io</t>
  </si>
  <si>
    <t>HUB2 is a universal payment and communication API Using HUB2, you easily access more than 800 million potential customers, for your payments or mobile communications solutions. With its connectors, HUB2 allows you in a few clicks to: Recover your mobile payments Interact with your customers who do not have access to the Internet via SMS or USSD</t>
  </si>
  <si>
    <t>Port Louis, Mauritius</t>
  </si>
  <si>
    <t>Ivory Coast, Senegal, Cameroun, Burkina Faso, Madagascar, Mauritius</t>
  </si>
  <si>
    <t>Ashley Gauzere</t>
  </si>
  <si>
    <t>https://www.hub2.io/fr/</t>
  </si>
  <si>
    <t>https://www.linkedin.com/company/hub2/</t>
  </si>
  <si>
    <t>Aella Credit</t>
  </si>
  <si>
    <t>Aella Credit provides Instant loans to Africans who can prove a source of Income either through their employers or individually. We are at the forefront of financial inclusion and empowerment of the underbanked.</t>
  </si>
  <si>
    <t>500 Startups, Y combinator, VY Capital, Zeno Ventures, Unis Venture Fund, Friale Fund</t>
  </si>
  <si>
    <t>Akinola Jones</t>
  </si>
  <si>
    <t>Blockchain, Micro-Loans</t>
  </si>
  <si>
    <t>500 Accelerator, Y Combinator</t>
  </si>
  <si>
    <t>https://www.aellacredit.com/</t>
  </si>
  <si>
    <t>https://www.linkedin.com/company/aella-credit/</t>
  </si>
  <si>
    <t>https://twitter.com/aellacredit</t>
  </si>
  <si>
    <t>https://www.facebook.com/aellacredit</t>
  </si>
  <si>
    <t>Musanga</t>
  </si>
  <si>
    <t>Musanga is a platform that connects shippers and carriers in real time. We are on a mission to transform product Delivery across Africa and other emerging markets.</t>
  </si>
  <si>
    <t>Emmanuel Kwenda, Njavwa Mutambo</t>
  </si>
  <si>
    <t>Delivery, Delivery Service, Logistics</t>
  </si>
  <si>
    <t>https://musanga.com/</t>
  </si>
  <si>
    <t>https://www.linkedin.com/company/musanga-logistics/</t>
  </si>
  <si>
    <t>https://twitter.com/musanga__lg</t>
  </si>
  <si>
    <t>https://www.facebook.com/musangadeliveries/</t>
  </si>
  <si>
    <t>Tripdizer</t>
  </si>
  <si>
    <t>Tripdizer is an Online Platform that uses technology to maximize travel experience that suits your taste, budget and mood</t>
  </si>
  <si>
    <t>Ziad ElAdawy, Sameh Saleh, Yara Yehia,  Hatem Ayoub</t>
  </si>
  <si>
    <t>Tourism, Travel</t>
  </si>
  <si>
    <t>http://tripdizer.com/</t>
  </si>
  <si>
    <t>https://www.linkedin.com/company/tripdizer/</t>
  </si>
  <si>
    <t>https://www.facebook.com/Tripdizer/</t>
  </si>
  <si>
    <t>HealthApp Group</t>
  </si>
  <si>
    <t>HealthApp Group are the publishers of 7keema, the market leader of the on demand nursing services in Egypt. Since founded, 7keema is helping thousands of both users and nursing staff all over Cairo.</t>
  </si>
  <si>
    <t>Abuja (Nigeria)</t>
  </si>
  <si>
    <t>Egypt, Nigeria</t>
  </si>
  <si>
    <t>Seedstars</t>
  </si>
  <si>
    <t>Jordi Cusidó, Jordina Arcal</t>
  </si>
  <si>
    <t>Health, Wellness and Fitness</t>
  </si>
  <si>
    <t xml:space="preserve">Seedstars Growth </t>
  </si>
  <si>
    <t>http://7keema.com/</t>
  </si>
  <si>
    <t>https://www.linkedin.com/company/7keema/</t>
  </si>
  <si>
    <t>https://twitter.com/7keema1?lang=en</t>
  </si>
  <si>
    <t>https://www.facebook.com/7keemaegy/</t>
  </si>
  <si>
    <t>Redbird Health Tech</t>
  </si>
  <si>
    <t>Redbird Health Tech is a for-profit social enterprise enabling more convenient healthcare for patients in Ghana.</t>
  </si>
  <si>
    <t>Andrew Quao, Patrick Beattie</t>
  </si>
  <si>
    <t>Fitness, Health Care, Pharmaceutical, Wellness</t>
  </si>
  <si>
    <t>https://www.redbirdht.com/</t>
  </si>
  <si>
    <t>https://www.linkedin.com/company/redbird-health-tech/</t>
  </si>
  <si>
    <t>https://twitter.com/Redbirdht</t>
  </si>
  <si>
    <t>https://www.facebook.com/redbirdht/</t>
  </si>
  <si>
    <t>Utu Technologies</t>
  </si>
  <si>
    <t>UTU means humanity in Swahili. Our name both reminds us of our company’s roots in Kenya and our vision of a safer, more trusted digital world, built around relationships just like the real-world.</t>
  </si>
  <si>
    <t>Bastian Blankenburg, Jason Eisen, Polina Kazak, Ronald Mahondo</t>
  </si>
  <si>
    <t>Artificial Intelligence, Blockchain, IaaS, Information Services, Information Technology, Machine Learning, Sharing Economy</t>
  </si>
  <si>
    <t>https://utu.io/</t>
  </si>
  <si>
    <t>https://www.linkedin.com/company/utu-technologies/</t>
  </si>
  <si>
    <t>https://twitter.com/UTU_trust</t>
  </si>
  <si>
    <t>https://www.facebook.com/UTUhouse/</t>
  </si>
  <si>
    <t>Zumi</t>
  </si>
  <si>
    <t>ZUMI is a women-focused digital media company in Africa. ZUMI delivers the latest news in celebrity news, lifestyle and love, fashion and beauty to a smartphone enabled, female audience.</t>
  </si>
  <si>
    <t>Sabrina Dorman, William McCarren</t>
  </si>
  <si>
    <t>Digital Marketing, Media and Entertainment, Social Media</t>
  </si>
  <si>
    <t>https://www.zumi.co.ke/</t>
  </si>
  <si>
    <t>https://www.linkedin.com/company/zumi/</t>
  </si>
  <si>
    <t>https://twitter.com/zumikenya</t>
  </si>
  <si>
    <t>https://www.facebook.com/zumikenya/</t>
  </si>
  <si>
    <t>Bamba Group</t>
  </si>
  <si>
    <t>Bamba is a real-time data gathering platform that engages and access the 1.5B people in the emerging markets via mobile feature phones.</t>
  </si>
  <si>
    <t>Al Ismaili, Faiz Hirani</t>
  </si>
  <si>
    <t>Enterprise Software, Market Research, Emerging Markets, Africa, SMS Solutions, Mobile Airtime, NGO, Development Aid</t>
  </si>
  <si>
    <t>http://bambagroup.com/</t>
  </si>
  <si>
    <t>https://www.linkedin.com/company/bamba-rewards/</t>
  </si>
  <si>
    <t>https://twitter.com/bambagroup</t>
  </si>
  <si>
    <t>https://www.facebook.com/BambaGroupLtd</t>
  </si>
  <si>
    <t>Enov8 Solutions</t>
  </si>
  <si>
    <t>We are an African IT company in Lagos, Nigeria answering our nation's most pressing challenges</t>
  </si>
  <si>
    <t>Richmond Ogigai</t>
  </si>
  <si>
    <t>Software Development, Systems Integration, Project Management, Hub, and Digital Marketing</t>
  </si>
  <si>
    <t>http://www.enov8solutions.com/</t>
  </si>
  <si>
    <t>https://www.linkedin.com/company/enov8solutions/</t>
  </si>
  <si>
    <t>https://twitter.com/enov8solutions</t>
  </si>
  <si>
    <t>Sonocare</t>
  </si>
  <si>
    <t>Sonocare is a mobile-oriented on-demand point of care diagnostic medical imaging service that delivers diagnostic medical imaging services at point of need.</t>
  </si>
  <si>
    <t>Dr Moses Owoicho Enokela Enokela</t>
  </si>
  <si>
    <t>Health Diagnostics, Medical</t>
  </si>
  <si>
    <t>http://www.sonocare.com.ng/</t>
  </si>
  <si>
    <t>https://www.linkedin.com/company/sonocareng/</t>
  </si>
  <si>
    <t>https://www.facebook.com/sonocareng</t>
  </si>
  <si>
    <t>Intelligra</t>
  </si>
  <si>
    <t>Intelligra is a platform which provides lock technology for smartphone financing to end users principally through M.N.Os.</t>
  </si>
  <si>
    <t>Consonace Investment Managers</t>
  </si>
  <si>
    <t>Tayo Ogundipe</t>
  </si>
  <si>
    <t>Information Technology, Logistics, Manufacturing, Real Time, Robotics, Supply Chain Management</t>
  </si>
  <si>
    <t>Lagare.ma</t>
  </si>
  <si>
    <t>Lagare.ma is a Morocco-based mobile app and platform that help passengers to find, compare and book bus tickets online.</t>
  </si>
  <si>
    <t>Oriental, Morocco</t>
  </si>
  <si>
    <t>Issam Darui</t>
  </si>
  <si>
    <t>Public Transportation, Software, Ticketing, Transportation, Travel</t>
  </si>
  <si>
    <t>BigBooster</t>
  </si>
  <si>
    <t>https://www.lagare.ma/en</t>
  </si>
  <si>
    <t>https://www.linkedin.com/company/lagare-ma/</t>
  </si>
  <si>
    <t>https://twitter.com/LagareMa</t>
  </si>
  <si>
    <t>https://www.facebook.com/lagare.ma/</t>
  </si>
  <si>
    <t>ThankUCash</t>
  </si>
  <si>
    <t>We intend to help businesses grow by helping them utilise data. So with rewards we can understand customers spend patterns, customers value and retention. Using data and rewards we can help customers earn/save on deals, at the same time helping merchants grow in customer base, retention and acquisition.</t>
  </si>
  <si>
    <t>Madonna Ononobi, Simeon Ononobi, Suraj Supekar</t>
  </si>
  <si>
    <t>https://thankucash.com/</t>
  </si>
  <si>
    <t>https://www.linkedin.com/company/thankucash/</t>
  </si>
  <si>
    <t>https://twitter.com/thankucash</t>
  </si>
  <si>
    <t>https://www.facebook.com/Thankucash/</t>
  </si>
  <si>
    <t>Nala</t>
  </si>
  <si>
    <t>NALA is an application that acts as an interface on top of the mobile money payment systems that allows the user to make transfers, payments, and transactions seven times faster, without data connectivity.</t>
  </si>
  <si>
    <t>Pre-Seed Round</t>
  </si>
  <si>
    <t>Benjamin Fernandes</t>
  </si>
  <si>
    <t>Financial Inclusion, Digital Financial Services, Mobile Money, and Fintech</t>
  </si>
  <si>
    <t>https://www.nala.money/</t>
  </si>
  <si>
    <t>https://www.linkedin.com/company/nalamoney/</t>
  </si>
  <si>
    <t>https://twitter.com/NALAmoney</t>
  </si>
  <si>
    <t>https://www.facebook.com/NALA.money/</t>
  </si>
  <si>
    <t>Hitchhiker</t>
  </si>
  <si>
    <t>Hitchhiker is global peer-to-peer delivery and travel platform. Our aim is to reduce the cost of shipping fees and time. HitchHiker is the ultimate way for travelers to make money while traveling.</t>
  </si>
  <si>
    <t>Hussein El-Terawy, Hassan Selim</t>
  </si>
  <si>
    <t>Sharing Economy, Shipping, Peer-to-Peer</t>
  </si>
  <si>
    <t>https://hitchhiker.io/</t>
  </si>
  <si>
    <t>https://www.linkedin.com/company/hitchhiker/</t>
  </si>
  <si>
    <t>https://twitter.com/HitchHikerApp</t>
  </si>
  <si>
    <t>https://www.facebook.com/HitchHikerApp/</t>
  </si>
  <si>
    <t>Findit.Ke</t>
  </si>
  <si>
    <t>Findit.ke is Kenya’s first online directory to showcase your products. With access to thousands of businesses already signed up we are able to provide updated business information to they are users. From Manufacturers to Retailers, Doctors or Dentists, Legal Advisors or Consultants, hotels and Restaurants.</t>
  </si>
  <si>
    <t>Viral Kirtesh</t>
  </si>
  <si>
    <t>Advertising, Consulting, E-Commerce, Internet</t>
  </si>
  <si>
    <t>https://www.findit.ke/</t>
  </si>
  <si>
    <t>https://twitter.com/findit254</t>
  </si>
  <si>
    <t>https://www.facebook.com/pg/findit254/</t>
  </si>
  <si>
    <t>Lapaire Glasses</t>
  </si>
  <si>
    <t>Lapaire Glasses Kenya Ltd is a social enterprise aiming to disrupt the eyewear industry in Kenya</t>
  </si>
  <si>
    <t>Jérôme Lapaire</t>
  </si>
  <si>
    <t>Hospital &amp; Health Care</t>
  </si>
  <si>
    <t>https://www.lapaireglasses.com/</t>
  </si>
  <si>
    <t>https://www.linkedin.com/company/lapaire-glasses/</t>
  </si>
  <si>
    <t xml:space="preserve">LifeBank </t>
  </si>
  <si>
    <t>LifeBank is a platform that makes blood available when and where it is needed in Nigeria to save lives.</t>
  </si>
  <si>
    <t>Temie Giwa Tubosun</t>
  </si>
  <si>
    <t>Health Care, Hospital</t>
  </si>
  <si>
    <t>http://www.lifebank.ng/</t>
  </si>
  <si>
    <t>https://www.linkedin.com/company-beta/10649164/</t>
  </si>
  <si>
    <t>https://twitter.com/lifebanknigeria</t>
  </si>
  <si>
    <t>https://www.facebook.com/lifebanknigeria</t>
  </si>
  <si>
    <t>Nobuntu</t>
  </si>
  <si>
    <t>Nobuntu designs and distributes community-minded savings products designed to help South Africans prepare for old age. Nobuntu was founded to solve a problem.</t>
  </si>
  <si>
    <t>Reka Borole, Ross Tasker</t>
  </si>
  <si>
    <t>Finance, Financial Services, FinTech</t>
  </si>
  <si>
    <t>https://nobuntu.co.za/</t>
  </si>
  <si>
    <t>https://www.linkedin.com/company/16236916/</t>
  </si>
  <si>
    <t>https://twitter.com/NobuntuGroup</t>
  </si>
  <si>
    <t xml:space="preserve">The Medical Concierge Group </t>
  </si>
  <si>
    <t>TMCG provides an end-to-end technology enabled health service delivered through Telemedicine. This is initiated with a patient teleconsultation with Medical Doctors supported by artificial intelligence clinical decision support at a telemedicine contact centre.</t>
  </si>
  <si>
    <t>Kenya, Nigeria</t>
  </si>
  <si>
    <t>Uganda, Kenya, Nigeria</t>
  </si>
  <si>
    <t xml:space="preserve">Angel </t>
  </si>
  <si>
    <t>Davis Musinguzi</t>
  </si>
  <si>
    <t>Health Care, Health Insurance, Home Health Care, Medical, Personal Health, Pharmaceutical</t>
  </si>
  <si>
    <t>https://tmcg.co.ug/</t>
  </si>
  <si>
    <t>https://www.linkedin.com/company/the-medical-concierge-group-pte-ltd/about/</t>
  </si>
  <si>
    <t>https://twitter.com/TMCGLtd</t>
  </si>
  <si>
    <t>https://www.facebook.com/TMCGLtd/</t>
  </si>
  <si>
    <t>Schoolable</t>
  </si>
  <si>
    <t>Schoolable provides simple finance solutions for schools in Africa. There are 65 million students in Africa attending private schools, but tuition payments can be a pain point for parents paying for their child’s education</t>
  </si>
  <si>
    <t>Founders Factory, Y Combinator</t>
  </si>
  <si>
    <t>Angela Essien, Henry Chibuzo</t>
  </si>
  <si>
    <t>Education, Finance, Financial Services</t>
  </si>
  <si>
    <t>Founders factory, Y Combinator</t>
  </si>
  <si>
    <t>http://www.schoolable.co</t>
  </si>
  <si>
    <t>https://www.linkedin.com/company/schoolable/about/</t>
  </si>
  <si>
    <t>https://twitter.com/schoolablehq</t>
  </si>
  <si>
    <t>https://www.facebook.com/Schoolable-995938057260882/about/</t>
  </si>
  <si>
    <t>Cowrywise</t>
  </si>
  <si>
    <t>CowryWise is a FinTech company democratizing access to premium financial services by making these services available to the mass market cheaply.</t>
  </si>
  <si>
    <t>Y Combinator, Microtraction, Kairos</t>
  </si>
  <si>
    <t>Edward Popoola, Razaq Ahmed</t>
  </si>
  <si>
    <t>Personal Finance, Wealth Management, Savings</t>
  </si>
  <si>
    <t>https://cowrywise.com</t>
  </si>
  <si>
    <t>https://www.linkedin.com/company/cowrywise/</t>
  </si>
  <si>
    <t>https://twitter.com/cowrywise</t>
  </si>
  <si>
    <t>https://www.facebook.com/cowrywise/</t>
  </si>
  <si>
    <t>Odiggo</t>
  </si>
  <si>
    <t>Odiggo is an eCommerce platform that connects customers with established car parts &amp; services suppliers all around Egypt. We're here to make car parts &amp; services as simple as buying a t-shirt online, with a few clicks we can help people find their car parts and get them delivered to their service centers or their homes</t>
  </si>
  <si>
    <t>Ahmed Omar</t>
  </si>
  <si>
    <t>Automotive, E-Commerce, Mobile Apps</t>
  </si>
  <si>
    <t>https://odiggo.com/</t>
  </si>
  <si>
    <t>https://www.linkedin.com/company/odiggo/</t>
  </si>
  <si>
    <t>https://twitter.com/odiggo?lang=en</t>
  </si>
  <si>
    <t>https://facebook.com/odiggo/</t>
  </si>
  <si>
    <t>Wasla Browser</t>
  </si>
  <si>
    <t>Wasla is an Android browser that subsidizes our user's mobile data costs by leveraging mobile advertising. We have built a better browser experience that allows our users to surf the internet, stay updated with the latest news, download and watch videos, play games, check Facebook and shop or search with Google; all while you complete in-app missions to earn points which are redeemable for mobile data and airtime.</t>
  </si>
  <si>
    <t>advertising, technology, and startups</t>
  </si>
  <si>
    <t>https://waslabrowser.com/</t>
  </si>
  <si>
    <t>https://www.linkedin.com/company/wasla-browser/about/</t>
  </si>
  <si>
    <t>https://twitter.com/waslabrowser?lang=en</t>
  </si>
  <si>
    <t>https://www.facebook.com/WaslaEG/</t>
  </si>
  <si>
    <t>Hi5</t>
  </si>
  <si>
    <t>Hi5 enables companies to better manage their human resources (HR) processes via a simple app that allows employees to update their own information. By registering for Hi5, adding co-workers and sending invitations, HR staff can sit back and allow employees to populate their own data</t>
  </si>
  <si>
    <t>Gary Willmott</t>
  </si>
  <si>
    <t>Human Resources</t>
  </si>
  <si>
    <t>https://www.get5.io/</t>
  </si>
  <si>
    <t>https://www.linkedin.com/company/hi5-technologies/</t>
  </si>
  <si>
    <t>https://twitter.com/giveaHi5/</t>
  </si>
  <si>
    <t>https://www.facebook.com/giveaHi5/</t>
  </si>
  <si>
    <t>Jumpin Rides</t>
  </si>
  <si>
    <t>Jumpin Rides is a peer-to-peer ride sharing platform operating in South Africa.</t>
  </si>
  <si>
    <t>Pauline du Paty, Romain Diaz</t>
  </si>
  <si>
    <t>Car Sharing, Peer to Peer, Ride Sharing</t>
  </si>
  <si>
    <t>https://www.jumpinrides.co.za/</t>
  </si>
  <si>
    <t>https://www.linkedin.com/company/jumpin-rides/</t>
  </si>
  <si>
    <t>https://twitter.com/jumpinrides</t>
  </si>
  <si>
    <t>https://www.facebook.com/jumpinrides.co.za/</t>
  </si>
  <si>
    <t>GoMyWay</t>
  </si>
  <si>
    <t>GoMyWay is a ride sharing service that connects private car owners with empty seats to passengers going the same way across Nigeria</t>
  </si>
  <si>
    <t>Damilola Teidi</t>
  </si>
  <si>
    <t>Car Sharing, Public Transportation, Ride Sharing</t>
  </si>
  <si>
    <t>https://gomyway.com/</t>
  </si>
  <si>
    <t>https://www.linkedin.com/company/gomyway-africa-gomyway.com-/about/</t>
  </si>
  <si>
    <t>https://twitter.com/gomywayafrica</t>
  </si>
  <si>
    <t>https://www.facebook.com/gomywayafrica</t>
  </si>
  <si>
    <t>Payment24</t>
  </si>
  <si>
    <t>Payment24 is an International Fuel Payment Solutions Provider based in Cape Town and Berlin</t>
  </si>
  <si>
    <t xml:space="preserve">Seed </t>
  </si>
  <si>
    <t>Shadab Rahild, Nolan daniel</t>
  </si>
  <si>
    <t>FinTech, E-Payments</t>
  </si>
  <si>
    <t>http://www.payment24.co.za</t>
  </si>
  <si>
    <t>https://www.linkedin.com/company/payment24/about/</t>
  </si>
  <si>
    <t>https://twitter.com/payment24sa?lang=en</t>
  </si>
  <si>
    <t>IAME</t>
  </si>
  <si>
    <t>IAME is blockchain based identification system that works by fragmented validation</t>
  </si>
  <si>
    <t>Plaines Wilhems, Mauritius</t>
  </si>
  <si>
    <t>Suryani Chang</t>
  </si>
  <si>
    <t>Blockchain, Compliance, Identity Management, Information Technology</t>
  </si>
  <si>
    <t>http://www.iame.io</t>
  </si>
  <si>
    <t>https://www.linkedin.com/company/18319909/</t>
  </si>
  <si>
    <t>https://twitter.com/iameidentity</t>
  </si>
  <si>
    <t>https://www.facebook.com/IAMEIdentity/</t>
  </si>
  <si>
    <t>Jobartis</t>
  </si>
  <si>
    <t>Jobartis is the leading job board in Angola. It combines the main features of traditional job boards with African specifications.</t>
  </si>
  <si>
    <t>Adrián Viñuales, Luis Verdeja, Maciej Lotkowski, Tabi Vicuna</t>
  </si>
  <si>
    <t>Human Resources, Internet, Recruiting</t>
  </si>
  <si>
    <t>http://jobartis.com/</t>
  </si>
  <si>
    <t>https://www.linkedin.com/company/jobartis</t>
  </si>
  <si>
    <t>https://twitter.com/jobartis</t>
  </si>
  <si>
    <t>https://www.facebook.com/jobartis?_rdr=p</t>
  </si>
  <si>
    <t>Koann</t>
  </si>
  <si>
    <t>Koann is a profiling platform for a better Job-Matching and Career Evolution and involving A.I., neuroscience and geographic big data From High-School students to Senior citizen workforce</t>
  </si>
  <si>
    <t>Plaines, Mauritius</t>
  </si>
  <si>
    <t>Human Resources, Internet, Software, Recruitment</t>
  </si>
  <si>
    <t>http://koann.io/</t>
  </si>
  <si>
    <t>Credpal</t>
  </si>
  <si>
    <t>CredPal is a technology company that allow consumers buy anything across online and offline merchants and pay for it in installments.</t>
  </si>
  <si>
    <t>Y Combinator, StartupBootCamp, Queen City Fintech</t>
  </si>
  <si>
    <t>Mofehintolu Olaogun, Olorunfemi Jegede</t>
  </si>
  <si>
    <t>Fintech, Consumer financing, Credit scoring</t>
  </si>
  <si>
    <t>https://www.credpal.com/</t>
  </si>
  <si>
    <t>https://www.linkedin.com/company/credpal/</t>
  </si>
  <si>
    <t>https://twitter.com/credpal?lang=en</t>
  </si>
  <si>
    <t>Swiver</t>
  </si>
  <si>
    <t>Swiver aims to facilitate paperwork management for SMEs by offering online invoicing.</t>
  </si>
  <si>
    <t>Azzam SOUALMIA</t>
  </si>
  <si>
    <t>Invoicing, Cloud App, Accounting, Entrepreneurship, Billing, Payroll Management, Inventory Management, Digitalization of Paperwork, and Financial Technology</t>
  </si>
  <si>
    <t>http://swiver.io/</t>
  </si>
  <si>
    <t>https://www.linkedin.com/company/solution-swiver/</t>
  </si>
  <si>
    <t>https://www.facebook.com/pg/swiver.io/about/?ref=page_internal</t>
  </si>
  <si>
    <t>Wallets Africa</t>
  </si>
  <si>
    <t>A fintech app that allows people to send money to friends or family and pay bills with only the recipient’s phone number, Wallet helps users keep track of their spending through financial reporting available on the app.</t>
  </si>
  <si>
    <t>Y Combinator, Microtraction</t>
  </si>
  <si>
    <t>John Oluranti Oke, Joseph Benson-Aruna</t>
  </si>
  <si>
    <t>Financial Services, FinTech, Infrastructure, Mobile, Mobile Payments, Payments</t>
  </si>
  <si>
    <t>https://wallet.ng/</t>
  </si>
  <si>
    <t>https://www.linkedin.com/company/wallet.ng/</t>
  </si>
  <si>
    <t>https://twitter.com/thewalletng</t>
  </si>
  <si>
    <t>https://www.facebook.com/thewalletng/</t>
  </si>
  <si>
    <t>Printivo.com</t>
  </si>
  <si>
    <t>Printivo.com is disrupting the Nigerian printing industry through their efficient printing expertise, wide range of design templates and the reach of the internet. The first of its kind in Nigeria, Printivo offers: high quality prints, unrivalled turnaround time, a do-it-yourself approach to print ordering and a wide range of print product design templates. Printivo serves both individual and corporate customers.</t>
  </si>
  <si>
    <t>Oluwayomi Ojo (CEO), Ayodeji Adeogun (COO)</t>
  </si>
  <si>
    <t>Online Printing, Business cards, Letterheads, Envelopes, Gift Items, Paper Bags, Stickers, Rollup Banner, Magic Mugs, Logo Mugs and Photo Mugs, Handbills, Greeting Cards, Invitations, PostCards, Graphic Designs, and Wedding Products Invitations, Gift Items and more</t>
  </si>
  <si>
    <t>https://printivo.com/</t>
  </si>
  <si>
    <t>https://www.linkedin.com/company/printivo-com/</t>
  </si>
  <si>
    <t>https://twitter.com/printivo</t>
  </si>
  <si>
    <t>https://www.facebook.com/printivo</t>
  </si>
  <si>
    <t>Aura</t>
  </si>
  <si>
    <t>AURA is a revolutionary approach to security and armed response in South Africa. AURA's strategy is to aggregate the armed response industry nationally, into one dynamic response organism, providing clients direct access to our rapid response network. AURA achieves this by providing a technology platform to localized armed response providers, giving them an opportunity to utilize technology to differentiate their offering and provide services to an exciting and growing Mobile security marketplace.</t>
  </si>
  <si>
    <t>Warren Meyers</t>
  </si>
  <si>
    <t>http://aura-app.io/</t>
  </si>
  <si>
    <t>Eversend</t>
  </si>
  <si>
    <t>Makes mobile money borderless. Exchange, save and send money intra-Africa at the best possible rates</t>
  </si>
  <si>
    <t>Stone Atwine</t>
  </si>
  <si>
    <t>Blockchain, Cryptocurrency, FinTech, InsurTech, Mobile Payments</t>
  </si>
  <si>
    <t>http://eversend.co/</t>
  </si>
  <si>
    <t>https://www.linkedin.com/company/eversend/</t>
  </si>
  <si>
    <t>https://twitter.com/eversendapp</t>
  </si>
  <si>
    <t>https://www.facebook.com/eversendapp/</t>
  </si>
  <si>
    <t>Breadfast</t>
  </si>
  <si>
    <t>Breadfast is a bakery and breakfast delivery startup.</t>
  </si>
  <si>
    <t xml:space="preserve">
Abdallah Nofal, Mostafa Amin, Muhammad S. Habib</t>
  </si>
  <si>
    <t>Food and Beverages</t>
  </si>
  <si>
    <t>breadfast.com</t>
  </si>
  <si>
    <t>https://www.linkedin.com/company/breadfast/about/</t>
  </si>
  <si>
    <t>https://twitter.com/followBreadfast/</t>
  </si>
  <si>
    <t>https://www.facebook.com/followBreadfast</t>
  </si>
  <si>
    <t>Garment IO</t>
  </si>
  <si>
    <t>Garment IO is a smart IoT platform tailored to boost the productivity of the Garment manufacturing industry. It is a plug and play, software/hardware solution providing garment factory managers and owners a complete overview of production processes, labor performance and production cost calculation</t>
  </si>
  <si>
    <t>Ahmed Nounou, Mahmoud Sabae</t>
  </si>
  <si>
    <t>Garment manufacturing</t>
  </si>
  <si>
    <t>https://garment.io/</t>
  </si>
  <si>
    <t>https://www.linkedin.com/company/garmentio/about/</t>
  </si>
  <si>
    <t>https://www.facebook.com/garmentIO/</t>
  </si>
  <si>
    <t>Praxilabs</t>
  </si>
  <si>
    <t>PraxiLabs aims to provide equal opportunity for an enhanced STEM education for students everywhere by providing 3D interactive virtual simulations that are accessible, usable, and affordable for educational institutions and students.</t>
  </si>
  <si>
    <t>Essam El-Saadi</t>
  </si>
  <si>
    <t>3D Technology, Content Creators, EdTech, Education, Simulation, Virtual Reality</t>
  </si>
  <si>
    <t>www.praxilabs.com</t>
  </si>
  <si>
    <t>https://www.linkedin.com/company/praxilabs/</t>
  </si>
  <si>
    <t>https://twitter.com/PraxiLabs</t>
  </si>
  <si>
    <t>https://www.facebook.com/praxiLabs/</t>
  </si>
  <si>
    <t>FinAccess</t>
  </si>
  <si>
    <t>FinAccess is a cloud-based “banking software for microfinance organisations</t>
  </si>
  <si>
    <t>Sanjay Shah</t>
  </si>
  <si>
    <t>https://www.linkedin.com/company/finaccess-pvt.-ltd./about/</t>
  </si>
  <si>
    <t>Flare</t>
  </si>
  <si>
    <t>Flare is providing lifesaving infrastructure (technology and systems) for millions of people around the world, who lack access to help during an emergency</t>
  </si>
  <si>
    <t>Caltlin Dolkart, Maria Rabinovich</t>
  </si>
  <si>
    <t>Apps, Emergency Medicine, Health Care, Transportation</t>
  </si>
  <si>
    <t>http://www.flare.co.ke/</t>
  </si>
  <si>
    <t>https://www.linkedin.com/company/flare-emergency-response/</t>
  </si>
  <si>
    <t>https://twitter.com/RescueByFlare</t>
  </si>
  <si>
    <t>https://www.facebook.com/rescuebyflare</t>
  </si>
  <si>
    <t>SeamlessHR</t>
  </si>
  <si>
    <t>SeamlessHR helps businesses optimise the productivity of their people via cutting edge HR technology solutions</t>
  </si>
  <si>
    <t>Dr. Emmanuel Okeleji</t>
  </si>
  <si>
    <t>Human Resource</t>
  </si>
  <si>
    <t>https://www.seamlesshr.com/</t>
  </si>
  <si>
    <t>https://www.linkedin.com/company/seamlesshr-limited/</t>
  </si>
  <si>
    <t>https://twitter.com/Seamless_hr</t>
  </si>
  <si>
    <t>https://www.facebook.com/seamlesshrlimited</t>
  </si>
  <si>
    <t>Kasha</t>
  </si>
  <si>
    <t>Kasha is a an ecommerce and consumer insights platform that is revolutionizing the way that women in East Africa buy their health and personal care products. Kasha started in 2016 and is now operating around the country in Rwanda and in Kenya. Kasha provides a confidential purchasing and discrete delivery experience and is built to be widely accessible, without requiring internet access or smartphone to browse through products, order, pay and get genuine quality products delivered. Kasha is a purpose-driven business focused on promoting women's empowerment for health and self-care while providing direct access to quality products and information. Kasha strives to one day serve millions of women around the world in emerging markets, serving as the go-to place for women's health and personal care products.</t>
  </si>
  <si>
    <t>Rwanda, Kenya</t>
  </si>
  <si>
    <t>Amanda Arch, Joanna Bichsel</t>
  </si>
  <si>
    <t>Consumer Goods, Retail, Retail Technology, Women</t>
  </si>
  <si>
    <t>https://www.kasha.rw/</t>
  </si>
  <si>
    <t>https://twitter.com/KashaRwanda</t>
  </si>
  <si>
    <t>https://www.facebook.com/kasharw/</t>
  </si>
  <si>
    <t>Rwanda Motor Cycle Company</t>
  </si>
  <si>
    <t>Rwanda is experiencing major and positive changes in all areas, including transportation. It is to meet that growing demand for mobility that our company has invested both in resources and know-how to provide the most appropriate solutions. In a few months of operations, we are today the Rwandan leader in our sector of activity, this is thanks to the trust that our customers, employees and partners are placing in us. The path we have begun is leading us to a promising future.</t>
  </si>
  <si>
    <t>Nathan Rommel</t>
  </si>
  <si>
    <t>Motorcycles designed</t>
  </si>
  <si>
    <t>http://www.rmc.rw/</t>
  </si>
  <si>
    <t>https://twitter.com/rmckigali?lang=en</t>
  </si>
  <si>
    <t>https://www.facebook.com/rwandamoto/</t>
  </si>
  <si>
    <t>Harmonica</t>
  </si>
  <si>
    <t>Harmonica is the leading Marriage making app that allows users to find their life partner throughout scientific conservative algorithm.</t>
  </si>
  <si>
    <t>Sameh Saleh, Tamer Saleh, Shaymaa Ali, Aly Khaled</t>
  </si>
  <si>
    <t>Social Network</t>
  </si>
  <si>
    <t>Dating, Mobile Apps, Social Network</t>
  </si>
  <si>
    <t>https://harmonica.life/</t>
  </si>
  <si>
    <t>https://www.linkedin.com/company/harmonica-app/</t>
  </si>
  <si>
    <t>https://www.facebook.com/Harmonica.Egypt/</t>
  </si>
  <si>
    <t>Hashtag Our Stories</t>
  </si>
  <si>
    <t>Hashtag Our Stories creates show by empowering people to tell video stories with the phones. We work with both independent communities, and build hyperlocal mobile journalism projects within existing news organisations to diversify their news coverage. More views, more perspectives and more angles can enable more truth.</t>
  </si>
  <si>
    <t>Sumaiya Omar, Yusuf Omar</t>
  </si>
  <si>
    <t>Media, Entertainment, Social News, Video</t>
  </si>
  <si>
    <t>https://hashtagourstories.com/</t>
  </si>
  <si>
    <t>https://www.linkedin.com/company/hashtag-our-stories/</t>
  </si>
  <si>
    <t>https://www.facebook.com/hashtagourstories/</t>
  </si>
  <si>
    <t>Think.IT</t>
  </si>
  <si>
    <t>Think.iT invests in software engineers by connecting brilliance with opportunity</t>
  </si>
  <si>
    <t>Mehemed Bougsea, Joscha Raue, Amel Abid</t>
  </si>
  <si>
    <t>Technology and Software Development, Web Development, Data Security, Microservices, Technology Staffing, Blockchain, Data Science, Machine Learning, Cloud Services, Social Impact, and Talent Development</t>
  </si>
  <si>
    <t>http://www.think-it.io/</t>
  </si>
  <si>
    <t>https://www.linkedin.com/company/think-it.io/</t>
  </si>
  <si>
    <t>ScholarX</t>
  </si>
  <si>
    <t>ScholarX is a Social Enterprise that supports education by helping students access scholarships</t>
  </si>
  <si>
    <t>Pre-seed</t>
  </si>
  <si>
    <t>Bola Lawal</t>
  </si>
  <si>
    <t>Education, Mobile Apps, Universities</t>
  </si>
  <si>
    <t>Injini</t>
  </si>
  <si>
    <t>http://www.scholarx.co</t>
  </si>
  <si>
    <t>https://www.linkedin.com/company/scholarx/about/</t>
  </si>
  <si>
    <t>https://twitter.com/scholarxEdu?ref_src=twsrc%5Egoogle%7Ctwcamp%5Eserp%7Ctwgr%5Eauthor</t>
  </si>
  <si>
    <t>https://www.facebook.com/ScholarxPage/</t>
  </si>
  <si>
    <t>CanGo</t>
  </si>
  <si>
    <t>CanGo (formely SafeMotos) is connecting customers to safer motorcycle taxis across Africa, starting in Rwanda. Every day 612 Africans die from road deaths. That’s 16% of the global total with 2% of the cars.</t>
  </si>
  <si>
    <t>Kinshasa, DRC</t>
  </si>
  <si>
    <t>Rwanda, DRC</t>
  </si>
  <si>
    <t>Barrett Nash, Peter Kariuki</t>
  </si>
  <si>
    <t>Apps, Public Safety, Taxi Service, Transportation, Ride-hailing</t>
  </si>
  <si>
    <t>http://www.safemotos.com/</t>
  </si>
  <si>
    <t>https://www.linkedin.com/company/safemotos/</t>
  </si>
  <si>
    <t>https://twitter.com/safemotos</t>
  </si>
  <si>
    <t>https://www.facebook.com/safemotos</t>
  </si>
  <si>
    <t>Julaya</t>
  </si>
  <si>
    <t>Julaya is a mobile payments app based in Ivory Coast</t>
  </si>
  <si>
    <t>Damien Guermonprez</t>
  </si>
  <si>
    <t>Charles Talbot, Mathias Léopoldie</t>
  </si>
  <si>
    <t>FinTech, Mobile Apps, Mobile Payments</t>
  </si>
  <si>
    <t>B2C, Mobile Money transfer</t>
  </si>
  <si>
    <t>https://julaya.co/</t>
  </si>
  <si>
    <t>https://www.linkedin.com/company/julaya/</t>
  </si>
  <si>
    <t>https://twitter.com/julayamoney?lang=en</t>
  </si>
  <si>
    <t>https://www.facebook.com/julayamobilemoney/</t>
  </si>
  <si>
    <t>Afrostream</t>
  </si>
  <si>
    <t>Afrostream brings you the best black shows, films, web series and more, streaming online anytime, anywhere. The site boasts an international library of 1,000+ hours of premium content, subtitled or dubbed according to the local market</t>
  </si>
  <si>
    <t>France</t>
  </si>
  <si>
    <t>Ludovic Bostral, Tonjé Bakang Tonje</t>
  </si>
  <si>
    <t>Film, Media and Entertainment, Subscription Service</t>
  </si>
  <si>
    <t>https://afrostream.tv/</t>
  </si>
  <si>
    <t>https://www.linkedin.com/company/afrostream</t>
  </si>
  <si>
    <t>https://twitter.com/afrostream</t>
  </si>
  <si>
    <t>https://www.facebook.com/afrostreamtv</t>
  </si>
  <si>
    <t>Edves</t>
  </si>
  <si>
    <t>EDVES is the Largest Education Portal for K-12 Students, Teachers, Administrators and Parents in Nigeria.</t>
  </si>
  <si>
    <t>Dare Adebayo, Sunday Falana</t>
  </si>
  <si>
    <t>EdTech, Enterprise Resource Planning (ERP), SaaS</t>
  </si>
  <si>
    <t>https://edves.net</t>
  </si>
  <si>
    <t>https://www.linkedin.com/company/edvessuite/</t>
  </si>
  <si>
    <t>https://twitter.com/EdvesSuite</t>
  </si>
  <si>
    <t>https://www.facebook.com/EdvesSuite</t>
  </si>
  <si>
    <t>Kora</t>
  </si>
  <si>
    <t>Kora is an online cross-border payments solution that leverages cutting edge technology including Blockchain settlement to lower the cost of remittance while increasing the speed of individual and business payments into and within Africa</t>
  </si>
  <si>
    <t>Dickson Nsofor</t>
  </si>
  <si>
    <t>Finacial Services</t>
  </si>
  <si>
    <t>http://korapay.com/</t>
  </si>
  <si>
    <t>https://www.linkedin.com/company/kora-pay/</t>
  </si>
  <si>
    <t>https://twitter.com/korapay</t>
  </si>
  <si>
    <t>https://www.facebook.com/theKorapay/</t>
  </si>
  <si>
    <t>Releaf</t>
  </si>
  <si>
    <t>Releaf connects African businesses to customers they can trust.</t>
  </si>
  <si>
    <t>Ikenna Nzewi, Isaiah Udotong, Uzoma Ayogu</t>
  </si>
  <si>
    <t>B2B, E-Commerce, Marketplace</t>
  </si>
  <si>
    <t>https://www.releaf.ng/#/</t>
  </si>
  <si>
    <t>https://www.linkedin.com/company/the-releaf-group/</t>
  </si>
  <si>
    <t>https://www.facebook.com/releaf.group</t>
  </si>
  <si>
    <t>Wellahealth</t>
  </si>
  <si>
    <t>Technology for health and pharmaceutical care in Africa</t>
  </si>
  <si>
    <t>Garki, NG</t>
  </si>
  <si>
    <t>Ikpeme Neto</t>
  </si>
  <si>
    <t>Health, Pharmaceuticas, Artificial Intelligence</t>
  </si>
  <si>
    <t>http://www.wellahealth.com/</t>
  </si>
  <si>
    <t>https://www.linkedin.com/company/healthtech-gs</t>
  </si>
  <si>
    <t>https://www.twitter.com/wellahealth</t>
  </si>
  <si>
    <t>https://www.facebook.com/wellahealth</t>
  </si>
  <si>
    <t>Shopmeaway</t>
  </si>
  <si>
    <t>Shopmeaway makes it possible for anyone , business or individual, to buy and receive at an affordable price any product even if he is in a region underserved by main global suppliers.Globalization is making the world a smaller place and is creating a culture of common material aspiration.However these material aspirations are not equally fulfilled for everyone due to logistics and payment issues. Shopmeaway combines a product aggregator platform with a discount logistics service to tackle both issues first in Africa, then LATIM and other emerging areas.</t>
  </si>
  <si>
    <t>Senegal, Gambia</t>
  </si>
  <si>
    <t>Sarr, Chimere Diouf, Amadi Cissé</t>
  </si>
  <si>
    <t>logistics, e-commerce</t>
  </si>
  <si>
    <t>www.shopmeaway.com/</t>
  </si>
  <si>
    <t>https://www.linkedin.com/company/shopmeaway</t>
  </si>
  <si>
    <t>https://twitter.com/SHOPMEAWAY</t>
  </si>
  <si>
    <t>https://www.facebook.com/ShopmeawaySenegal/</t>
  </si>
  <si>
    <t>Passerine Aircraft Corporation</t>
  </si>
  <si>
    <t>Passerine Aircraft develops electric-powered aircraft that can attain flight speed using a jumping mechanism.</t>
  </si>
  <si>
    <t>Gauteng, South Africa</t>
  </si>
  <si>
    <t>Matthew Whalley</t>
  </si>
  <si>
    <t>Aerospace, Fleet Management, Manufacturing</t>
  </si>
  <si>
    <t>https://passerineaircraft.com/</t>
  </si>
  <si>
    <t>https://www.linkedin.com/company/passerineaircraft/</t>
  </si>
  <si>
    <t>https://twitter.com/PasserineAir</t>
  </si>
  <si>
    <t>https://www.facebook.com/PasserineAircraft/</t>
  </si>
  <si>
    <t>Mandulis Energy</t>
  </si>
  <si>
    <t>Mandulis Energy is a developer of renewable energy projects in emerging markets</t>
  </si>
  <si>
    <t>Elizabeth Nyeko, Peter Benhur O. Nyeko</t>
  </si>
  <si>
    <t>Agriculture, Biomass Energy, Clean Energy, Electrical Distribution, Emerging Markets, Sustainability</t>
  </si>
  <si>
    <t>http://www.mandulisenergy.com/</t>
  </si>
  <si>
    <t>https://www.linkedin.com/company/15180285/</t>
  </si>
  <si>
    <t>https://twitter.com/MandulisEnergy</t>
  </si>
  <si>
    <t>Paykind Inc</t>
  </si>
  <si>
    <t>Paykind (formerly Cardplanet Solutions) offers a payment solution where mobile money meets cards initially targeting students and schools.</t>
  </si>
  <si>
    <t>Rodgers Muhadi, Samuel Masinde</t>
  </si>
  <si>
    <t>Fintech, Payment solutions</t>
  </si>
  <si>
    <t>paykind.co</t>
  </si>
  <si>
    <t>https://www.linkedin.com/company/paykind/about/</t>
  </si>
  <si>
    <t>https://twitter.com/paykind?lang=en</t>
  </si>
  <si>
    <t>https://www.facebook.com/paykind/</t>
  </si>
  <si>
    <t>Aklabaity</t>
  </si>
  <si>
    <t>Akla-Baity is a female-driven online marketplace offering homemade catering and delivery on demand, connecting busy families and talented cooks.</t>
  </si>
  <si>
    <t>TipHub</t>
  </si>
  <si>
    <t>Sherine Salah, Miral Magdy</t>
  </si>
  <si>
    <t>E-Commerce, Food and Beverage, Internet</t>
  </si>
  <si>
    <t>https://www.aklabaity.com/</t>
  </si>
  <si>
    <t>https://www.linkedin.com/company/akla-baity</t>
  </si>
  <si>
    <t>https://www.twitter.com/aklabaity</t>
  </si>
  <si>
    <t>https://www.facebook.com/aklabaity</t>
  </si>
  <si>
    <t>COLNN</t>
  </si>
  <si>
    <t>COLNN is a cloud-based app which connects teachers, students and parents at the same time.</t>
  </si>
  <si>
    <t>EdVentures</t>
  </si>
  <si>
    <t>Tamer Samir</t>
  </si>
  <si>
    <t>E-learning</t>
  </si>
  <si>
    <t>http://www.colnn.com/</t>
  </si>
  <si>
    <t>https://www.linkedin.com/company/colnn</t>
  </si>
  <si>
    <t>Elwafeyat</t>
  </si>
  <si>
    <t>Elwafeyat is a provider of an online obituary platform intended to offer offline funeral services.</t>
  </si>
  <si>
    <t>Yousef ElSammaa, Nesma ElFar, Omar Hamdalla, Con O'Donnell, Ashraf Maklad</t>
  </si>
  <si>
    <t>Events Management, Service Industry, Funeral Management</t>
  </si>
  <si>
    <t>https://twitter.com/elwafeyat?lang=en</t>
  </si>
  <si>
    <t>https://www.facebook.com/ElWafeyat/</t>
  </si>
  <si>
    <t>Gbarena</t>
  </si>
  <si>
    <t>Online gaming community that connects gamers to global tournaments and challenges and provide organizers with tournament management platform</t>
  </si>
  <si>
    <t>Bishoy R. Mesdary, Hussein Raafat El-Gebealy, Mustafa Mahmoud Zaza, Samer Wagdy Halim</t>
  </si>
  <si>
    <t>Communities, eSports, Gaming, Online Games</t>
  </si>
  <si>
    <t>https://gbarena.com/</t>
  </si>
  <si>
    <t>https://www.linkedin.com/company/gbarena/</t>
  </si>
  <si>
    <t>https://twitter.com/gbarenaofficial</t>
  </si>
  <si>
    <t>https://www.facebook.com/gbarena/</t>
  </si>
  <si>
    <t>Hovo</t>
  </si>
  <si>
    <t>On-demand mobile app for ordering trucks</t>
  </si>
  <si>
    <t>Gîza, Egypt</t>
  </si>
  <si>
    <t>Donia Karaash, Mohammed Baraka</t>
  </si>
  <si>
    <t>Logistics, Mobile Apps, Transportation</t>
  </si>
  <si>
    <t>https://hovoapp.com/</t>
  </si>
  <si>
    <t>https://www.linkedin.com/company/hovo-app/</t>
  </si>
  <si>
    <t>https://www.facebook.com/HovoApp/</t>
  </si>
  <si>
    <t>Webville</t>
  </si>
  <si>
    <t>Webville is a social rating engine that aggregates and analyzes content ratings to help users preview the quality of any link on the web.</t>
  </si>
  <si>
    <t>Amir El-Sherbiny</t>
  </si>
  <si>
    <t>Big Data, Internet, Social</t>
  </si>
  <si>
    <t>www.webville.io</t>
  </si>
  <si>
    <t>https://www.linkedin.com/company/10269368/</t>
  </si>
  <si>
    <t>https://twitter.com/Webville_</t>
  </si>
  <si>
    <t>https://www.facebook.com/Webville-1486397331653248/</t>
  </si>
  <si>
    <t xml:space="preserve">Shagga3App </t>
  </si>
  <si>
    <t>Shagga3App" is a mobile application that allows its users to upload/ record their cheerig videos to their sports team</t>
  </si>
  <si>
    <t>Sherif Hossny</t>
  </si>
  <si>
    <t>Mobile application</t>
  </si>
  <si>
    <t>http://shaga3app.com/</t>
  </si>
  <si>
    <t>https://www.facebook.com/pg/shaga3app/about/?ref=page_internal</t>
  </si>
  <si>
    <t>Bace Group</t>
  </si>
  <si>
    <t>BACE Group is a FinTech company that provides digital services to financial institutions. The team is revolutionizing customer experience through their application programming interface (APIs) that secure client identity and KYC data with OCR and facial recognition technology.</t>
  </si>
  <si>
    <t>Samuel Mensah, Charlette N’Guessan, Arinze Christopher, Cedric Attiembonon</t>
  </si>
  <si>
    <t>Financial Services, FinTech, Information Technology, Payments</t>
  </si>
  <si>
    <t>https://www.bacegroup.com/</t>
  </si>
  <si>
    <t>https://www.linkedin.com/company/bacehq/</t>
  </si>
  <si>
    <t>Jumeni</t>
  </si>
  <si>
    <t>Jumeni provides cloud-based field management software that brings transparency to the field by making it easy to schedule and assign tasks to field workers, collect and analyze data from the field, and digitally receive payments from customers</t>
  </si>
  <si>
    <t>Eyram Amedzor, Emmanuel Oduro,  Kevin Gawo</t>
  </si>
  <si>
    <t>Financial Services, Information Technology, Mobile Payments</t>
  </si>
  <si>
    <t>https://jumeni.com/</t>
  </si>
  <si>
    <t>https://www.linkedin.com/company/jumenihq/</t>
  </si>
  <si>
    <t>https://twitter.com/jumenihq</t>
  </si>
  <si>
    <t>https://www.facebook.com/jumenihq/</t>
  </si>
  <si>
    <t>Nvoicia</t>
  </si>
  <si>
    <t>Nvoicia assists small businesses with unpaid invoices, gain access to working capital loans in order to efficiently run their businesses using these invoices.</t>
  </si>
  <si>
    <t>Oriaku Samuel, Kelvin Tyron</t>
  </si>
  <si>
    <t>Working Capital, Fintech, SME, and Loans</t>
  </si>
  <si>
    <t>http://www.nvoicia.com/</t>
  </si>
  <si>
    <t>https://www.linkedin.com/company/nvoicia/</t>
  </si>
  <si>
    <t>https://twitter.com/Nvoicia</t>
  </si>
  <si>
    <t>https://www.facebook.com/nvoicia/</t>
  </si>
  <si>
    <t xml:space="preserve">CodeIn </t>
  </si>
  <si>
    <t>CodeIn solves a problem everyone in the tech industry in Africa is keenly aware of: efficiently and consistently testing and hiring software developers, by providing an end-to-end testing and hiring platform. CodeIn hopes to unlock work opportunities for freelance software developers in Africa and the world</t>
  </si>
  <si>
    <t>Elohor Thomas</t>
  </si>
  <si>
    <t>recruitment software, IT recruitment</t>
  </si>
  <si>
    <t>http://www.codeln.com</t>
  </si>
  <si>
    <t>https://www.linkedin.com/company/codeln/about/</t>
  </si>
  <si>
    <t>https://twitter.com/Codeln_spaces</t>
  </si>
  <si>
    <t>https://www.facebook.com/CodelnSpaces/</t>
  </si>
  <si>
    <t>ShareHouse</t>
  </si>
  <si>
    <t>Sharehouse helps business find storage space whenever they need it, with the beauty of getting storage space as small as 20 sqm for whatever period they need it on one hand, and lets businesses rent out unused storage space, like that empty corner in your warehouse on the other</t>
  </si>
  <si>
    <t>Kibet Chessesio</t>
  </si>
  <si>
    <t>On Demand Warehousing, Warehouse logistics, and Fullfilment</t>
  </si>
  <si>
    <t>https://www.linkedin.com/company/stored-by-sharehouse/about/</t>
  </si>
  <si>
    <t>Truckr Technologies</t>
  </si>
  <si>
    <t>Truckr Technologies is a secure and centralized marketplace which enables listing and booking of third-party trucks. Truckr gives real-time visibility, cargo-in-transit insurance and proper communication channels to cargo owners such as shippers and freight forwarders. Through Truckr, cargo owners cut down the cost of transportation by at least 30% by utilizing empty miles</t>
  </si>
  <si>
    <t>Chiamaka Nwosu, Caryl Joshua Akonor, Tshepo Morabane</t>
  </si>
  <si>
    <t>logistics, transportation, IoT, road-freight, tracking, cargo, and technology</t>
  </si>
  <si>
    <t>http://www.truckrtech.com/</t>
  </si>
  <si>
    <t>https://www.linkedin.com/company/truckrtech/</t>
  </si>
  <si>
    <t>Arifu</t>
  </si>
  <si>
    <t>Arifu is a new kind of platform that's taking quality education to scale.</t>
  </si>
  <si>
    <t>Nairobi,Kenya</t>
  </si>
  <si>
    <t>Optimizer Foundation</t>
  </si>
  <si>
    <t>Craig Heintzman</t>
  </si>
  <si>
    <t>Digital Learning, Agriculture</t>
  </si>
  <si>
    <t>https://arifu.com/</t>
  </si>
  <si>
    <t>https://www.linkedin.com/company/arifu/</t>
  </si>
  <si>
    <t>https://twitter.com/arifutweets</t>
  </si>
  <si>
    <t>https://www.facebook.com/arifucompany/</t>
  </si>
  <si>
    <t>Onesha</t>
  </si>
  <si>
    <t>At Onesha, we aim to make businesses in line with the times. We help you with design, digital and social media through our network of skilled creatives. We give your business a digital lifeline through content creation and strategy for a positive impact on your customers and your followers.</t>
  </si>
  <si>
    <t>Benerd Momanyi, Levis Njeisha</t>
  </si>
  <si>
    <t>Architecture, Brand Marketing, Digital Marketing, Digital Media, Education, Graphic Design, Personal Branding, Recruiting, Social Media Marketing, Video Advertising</t>
  </si>
  <si>
    <t>https://onesha.co.ke/</t>
  </si>
  <si>
    <t>https://www.linkedin.com/company/onesha/</t>
  </si>
  <si>
    <t>https://www.twitter.com/onesha_ke</t>
  </si>
  <si>
    <t>https://www.facebook.com/oneshake</t>
  </si>
  <si>
    <t>Talklift</t>
  </si>
  <si>
    <t>TalkLift platform provides an easy way for businesses to manage conversations with their customers from different communication channel.</t>
  </si>
  <si>
    <t>Moses Kibet Korir, Felix Cheruiyot</t>
  </si>
  <si>
    <t>CRM, Customer Support, Customer Experience, SaaS</t>
  </si>
  <si>
    <t>https://talklift.com/</t>
  </si>
  <si>
    <t>https://www.linkedin.com/company/talklift/</t>
  </si>
  <si>
    <t>https://twitter.com/talklift</t>
  </si>
  <si>
    <t>https://www.facebook.com/talklift</t>
  </si>
  <si>
    <t>Tambua Health Inc.</t>
  </si>
  <si>
    <t>Tambua Health Limited is a medical technology software and services company that utilizes Spectral Analysis, Artificial Intelligence and Machine Learning to offer cheap, accessible and reliable Diagnosis solutions for Lower Respiratory Tract Infections. We are also advancing the use of digital therapeutics and healthcare informatics</t>
  </si>
  <si>
    <t>Lewis Wanjohi, Daniel Gathigai</t>
  </si>
  <si>
    <t>AI, Healthtech, and Spectral Analysis</t>
  </si>
  <si>
    <t>http://www.tambuahealth.com/</t>
  </si>
  <si>
    <t>https://www.linkedin.com/company/tambua-health/</t>
  </si>
  <si>
    <t>Taimba Limited</t>
  </si>
  <si>
    <t>Taimba sources agricultural products directly from the rural small-scale farmers and delivers directly to informal green grocers, schools, hospitals and restaurants within Nairobi, thereby removing the middlemen and shrinking the agricultural value chain.</t>
  </si>
  <si>
    <t>Gray Matters Capital</t>
  </si>
  <si>
    <t>Dominique Kavuisya, Joan Kavuisya</t>
  </si>
  <si>
    <t>Agribusiness</t>
  </si>
  <si>
    <t>Make-IT Accelerator, Traction Camp</t>
  </si>
  <si>
    <t>taimba.co.ke</t>
  </si>
  <si>
    <t>https://www.linkedin.com/company/taimba-limited/</t>
  </si>
  <si>
    <t>https://twitter.com/taimbaKenya</t>
  </si>
  <si>
    <t>https://www.facebook.com/taimba.co.ke/</t>
  </si>
  <si>
    <t>Judy</t>
  </si>
  <si>
    <t>JUDY is a Legal Research and Discovery Platform for finding African Commonwealth Case Law. Our team of Data Scientists work hand-in-hand with top litigating firms in Nigeria, Ghana, Kenya, and South Africa to develop an intuitive research tool saving lawyers'​ valuable time</t>
  </si>
  <si>
    <t>Sadiq Okocha</t>
  </si>
  <si>
    <t>Legal Research, Case Law, Law Research, Case Law Database, Legal Tech, Legal Knowledge, Legal Tools, and Value Added Practice</t>
  </si>
  <si>
    <t>https://www.judy.legal/</t>
  </si>
  <si>
    <t>https://www.linkedin.com/company/judytechnology/about/</t>
  </si>
  <si>
    <t>http://twitter.com/judytechnology</t>
  </si>
  <si>
    <t>https://www.facebook.com/judytechnology</t>
  </si>
  <si>
    <t xml:space="preserve">MVXchange </t>
  </si>
  <si>
    <t>MVXchange is a digital maritime logistics platform with an integrated shipbroking solution.</t>
  </si>
  <si>
    <t>Tonye Membere-Otaji</t>
  </si>
  <si>
    <t>Transport, Logistics</t>
  </si>
  <si>
    <t>https://mvxchange.com/</t>
  </si>
  <si>
    <t>https://www.linkedin.com/company/mvxchange</t>
  </si>
  <si>
    <t>https://twitter.com/MVXchange</t>
  </si>
  <si>
    <t>https://www.facebook.com/mvxchange/</t>
  </si>
  <si>
    <t>Fancam</t>
  </si>
  <si>
    <t>Fancam is the ultimate crowd-selfie and while engagement is facilitated through cutting edge technology</t>
  </si>
  <si>
    <t>James Taylor</t>
  </si>
  <si>
    <t>Advertising, Marketing</t>
  </si>
  <si>
    <t>www.fancam.com/</t>
  </si>
  <si>
    <t>https://www.linkedin.com/company/fancam/</t>
  </si>
  <si>
    <t>https://twitter.com/fan_cam</t>
  </si>
  <si>
    <t>https://www.facebook.com/pg/FANCAM-296547480385548</t>
  </si>
  <si>
    <t>Xente</t>
  </si>
  <si>
    <t>Xente is a Payments, Financial Services and eCommerce app for consumers and businesses. With Xente, consumers can buy airtime, data, pay all their bills, fees, book tickets for events, movies and buses and also shop online. Payments are easy using Mobile Money, Visa &amp; MasterCard. They can also Buy Now &amp; Pay Later.</t>
  </si>
  <si>
    <t>Uganda, Nigeria</t>
  </si>
  <si>
    <t>Allan Rwakatungu, Francis Nkurunungi</t>
  </si>
  <si>
    <t>Finance, Digital Payments, Commerce Platform, Bill Payments, Recharge airtime , Tickets</t>
  </si>
  <si>
    <t>https://www.xente.co/</t>
  </si>
  <si>
    <t>https://www.linkedin.com/company/xente-uganda/</t>
  </si>
  <si>
    <t>https://twitter.com/xente_app</t>
  </si>
  <si>
    <t>https://www.facebook.com/xenteapp</t>
  </si>
  <si>
    <t>Greenage Technologies</t>
  </si>
  <si>
    <t>Nigerian Based firm that deals in the design and production of Inverters, industrial Stabilizers, Auto Change Overs and Energy Efficient Electrification</t>
  </si>
  <si>
    <t>Enugu, Nigeria</t>
  </si>
  <si>
    <t>South/South-East (SSE) Angel Network, Genesys Tech Hub</t>
  </si>
  <si>
    <t>Uchechukwu Ogechukwu</t>
  </si>
  <si>
    <t>Solar, Clean Technology</t>
  </si>
  <si>
    <t>B2C/B2B</t>
  </si>
  <si>
    <t>http://www.greenagetech.com/</t>
  </si>
  <si>
    <t>https://twitter.com/greenagetechng</t>
  </si>
  <si>
    <t>https://facebook.com/greenagetechng</t>
  </si>
  <si>
    <t>MyFoodness</t>
  </si>
  <si>
    <t>MyFoodness enables consumers to order food, beverages, groceries from their favorites restaurants, pharmacies and grocery stores.</t>
  </si>
  <si>
    <t>Gaborone, Botswana</t>
  </si>
  <si>
    <t>Botswana</t>
  </si>
  <si>
    <t>Boi Kgathi Rasmussen</t>
  </si>
  <si>
    <t>Food &amp; Beverages</t>
  </si>
  <si>
    <t>https://www.myfoodness.co.bw/</t>
  </si>
  <si>
    <t>https://www.linkedin.com/company/myfoodness-pty-ltd/about/</t>
  </si>
  <si>
    <t>https://www.facebook.com/myfoodnessBW/</t>
  </si>
  <si>
    <t>Accounteer</t>
  </si>
  <si>
    <t>Accounteer is a cloud accounting platform for small businesses. Business owner can create invoices, track expenses and follow up on their finances with ease. Accounteer integrates with external services like banks, e-invoicing platforms and e-commerce. Future proof your business today by subscribing for a free Accounteer trial account.</t>
  </si>
  <si>
    <t>Ventures Platform, Itanna, Microtraction</t>
  </si>
  <si>
    <t>Gbolade Emmanuel, Merijn Campsteyn</t>
  </si>
  <si>
    <t>Accounting, Banking, Financial Services, Cloud Computing</t>
  </si>
  <si>
    <t>Ventures Platform</t>
  </si>
  <si>
    <t>https://accounteer.com/</t>
  </si>
  <si>
    <t>https://www.linkedin.com/company/accounteer/</t>
  </si>
  <si>
    <t>https://twitter.com/accounteer</t>
  </si>
  <si>
    <t>https://www.facebook.com/accounteer/</t>
  </si>
  <si>
    <t>Cloud9Xp</t>
  </si>
  <si>
    <t>Cloud9xp is an online marketplace &amp; booking service for leisure experiences. We curate and highlight top leisure experiences to partake from wherever you are in the world.</t>
  </si>
  <si>
    <t>Collins Mesongo, Mutethia Mbaabu</t>
  </si>
  <si>
    <t>Internet, Local, Online Portals, Travel</t>
  </si>
  <si>
    <t>https://cloud9xp.com</t>
  </si>
  <si>
    <t>https://www.linkedin.com/company/cloud-9-kenya/</t>
  </si>
  <si>
    <t>https://twitter.com/cloud9xp</t>
  </si>
  <si>
    <t>https://www.facebook.com/cloud9xp</t>
  </si>
  <si>
    <t>LÜLA</t>
  </si>
  <si>
    <t>LULA is a mobility platform that connects corporate commuters to private shared shuttles on their commute to work; freeing up time and saving them money</t>
  </si>
  <si>
    <t>Velani Mboweni, Xabiso Nodada</t>
  </si>
  <si>
    <t>Big Data, Information Technology, Mobile Apps, Mobile Payments, Predictive Analytics, Public Transportation, Ride Sharing, Ticketing, Transportation</t>
  </si>
  <si>
    <t>https://www.lulaloop.co.za/</t>
  </si>
  <si>
    <t>https://www.linkedin.com/company/thelulaloop/</t>
  </si>
  <si>
    <t>https://twitter.com/thelulaloop</t>
  </si>
  <si>
    <t>https://www.facebook.com/thelulaloop/</t>
  </si>
  <si>
    <t>Vula Mobile</t>
  </si>
  <si>
    <t>Vula Mobile provides better medical referrals by mobile phone</t>
  </si>
  <si>
    <t>William Mapham</t>
  </si>
  <si>
    <t>Apps, Medical, Software</t>
  </si>
  <si>
    <t>http://www.vulamobile.com/</t>
  </si>
  <si>
    <t>https://www.linkedin.com/company/vula/about/</t>
  </si>
  <si>
    <t>https://twitter.com/vulamobile</t>
  </si>
  <si>
    <t>https://www.facebook.com/vulamobile</t>
  </si>
  <si>
    <t>You, Baby and I</t>
  </si>
  <si>
    <t>You, Baby and I is a South African blog platform that focuses on parenting &amp; lifestyle and showcases products &amp; services from the viewpoint of a mom's experience and recommendations - connecting moms to brands.</t>
  </si>
  <si>
    <t>Shanèy Vijendranath</t>
  </si>
  <si>
    <t>e-commerce, Product and Service Advice for Moms, Events and Competitions for families, Data/Analytic Reports, retail, Product Testing, and Product Trials</t>
  </si>
  <si>
    <t>https://www.youbabyandi.com/</t>
  </si>
  <si>
    <t>https://www.linkedin.com/company/you-baby-and-i/about/</t>
  </si>
  <si>
    <t>https://twitter.com/youbabyandi?lang=en</t>
  </si>
  <si>
    <t>https://www.facebook.com/youbabyandi/</t>
  </si>
  <si>
    <t>Zomila</t>
  </si>
  <si>
    <t>Zomila, formely Zelda Learning is an Ed-Tech platform focused on connecting students to education and employment opportunities. We use personal and psychometric data to match high-potential students to the companies and opportunities that are right for them, and we aim to address the lack of support young students receive while trying to make career building decisions.</t>
  </si>
  <si>
    <t>Carla Wilby, Dominic Schorr, Jasanth Moodley</t>
  </si>
  <si>
    <t>Education, Software</t>
  </si>
  <si>
    <t>https://zelda.org.za/</t>
  </si>
  <si>
    <t>https://www.linkedin.com/company/zelda-learning/</t>
  </si>
  <si>
    <t>https://www.facebook.com/zeldalearning/</t>
  </si>
  <si>
    <t>YenePay</t>
  </si>
  <si>
    <t>YenePay is an account based online payment platform for ethiopian businesses to sell and collect payment electronically using web and mobile technologies</t>
  </si>
  <si>
    <t>Sisay Getnet</t>
  </si>
  <si>
    <t>Online Payment Processor and Mobile Payment Processor</t>
  </si>
  <si>
    <t>http://www.yenepay.com/</t>
  </si>
  <si>
    <t>https://www.linkedin.com/company/yenepay-com/</t>
  </si>
  <si>
    <t>https://twitter.com/yenepay?lang=en</t>
  </si>
  <si>
    <t>https://www.facebook.com/yenepayethiopia/</t>
  </si>
  <si>
    <t>Tareeqi</t>
  </si>
  <si>
    <t>TAREEQI is the no.1 App in the MENA region in tracking Schools, universities and companies bus fleets.</t>
  </si>
  <si>
    <t>AL-farouk Ahmed</t>
  </si>
  <si>
    <t>Education, Fleet Management, Information Technology, Logistics, SaaS, Transportation</t>
  </si>
  <si>
    <t>www.tareeqi.net/</t>
  </si>
  <si>
    <t>https://www.linkedin.com/company/tareeqi/about/</t>
  </si>
  <si>
    <t>https://twitter.com/Tareeqi2</t>
  </si>
  <si>
    <t>https://www.facebook.com/tareeqiapp</t>
  </si>
  <si>
    <t>Werpx</t>
  </si>
  <si>
    <t>Werpx creates a communication channel between Producers, Distributors, Retailers &amp; Consumers to solve the Inventory Distortion Problem, Artificial Intelligence will be used to predict demands and ensure the product that Consumer want is always on the shelf</t>
  </si>
  <si>
    <t>Ahmed Habib, Mahmoud Barakat, Mohamed Ahmed, Yakout Sallam</t>
  </si>
  <si>
    <t>Artificial Intelligence, Big Data, Consumer, Delivery, Grocery, Predictive Analytics, Retail, Software, Supply Chain Management</t>
  </si>
  <si>
    <t>https://werpx.com/</t>
  </si>
  <si>
    <t>https://www.facebook.com/werpx.inc</t>
  </si>
  <si>
    <t>E-Estates</t>
  </si>
  <si>
    <t>E-estates is a resident management solution built on a mobile and web platform for residents and estate managers in gated communities</t>
  </si>
  <si>
    <t>Ejinne Collins-ogbuo</t>
  </si>
  <si>
    <t>Communities, Computer, Information Technology, Mobile Apps, Property Management, Real Estate, Software</t>
  </si>
  <si>
    <t>https://e-estatesapp.com/</t>
  </si>
  <si>
    <t>https://www.linkedin.com/company/e-estates-app</t>
  </si>
  <si>
    <t>https://twitter.com/eestatesapp</t>
  </si>
  <si>
    <t>https://www.facebook.com/pg/EESTATESAPP/posts/</t>
  </si>
  <si>
    <t>Optimalogistic</t>
  </si>
  <si>
    <t>Marketplace for logistic services via Internet such as road haulier, heavy duty machinery rental, handling euipments rental, etc. It offer many functions like: - Booking system - Trucking System - Real time trucks details - Empty return trip notification - Dedicated solution for industrials and manufactures to manage their logistics</t>
  </si>
  <si>
    <t>Sfax, Tunisia</t>
  </si>
  <si>
    <t xml:space="preserve"> Mohamed Ben Slima, Maher Chakroun.</t>
  </si>
  <si>
    <t>Logistics, Transportation</t>
  </si>
  <si>
    <t>https://www.optimalogistic.com/</t>
  </si>
  <si>
    <t>https://twitter.com/Optimalogistic_</t>
  </si>
  <si>
    <t>https://www.facebook.com/optimalogistic/</t>
  </si>
  <si>
    <t>Kijani Limited</t>
  </si>
  <si>
    <t>Kijani makes cost-saving and environmentally friendly baby diapers.</t>
  </si>
  <si>
    <t>RENEW</t>
  </si>
  <si>
    <t>Valerie Muigai, Ndoku Muigai</t>
  </si>
  <si>
    <t>Baby diapers</t>
  </si>
  <si>
    <t>kijanionline.com</t>
  </si>
  <si>
    <t>https://twitter.com/kijaniuganda?lang=en</t>
  </si>
  <si>
    <t>https://www.facebook.com/kijaniuganda/</t>
  </si>
  <si>
    <t>JobJack</t>
  </si>
  <si>
    <t>JOBJACK is a marketplace for entry level jobs. One place where all entry level jobs are available. From once-off waiters for an wedding and marshals for a marathon to cashiers and cleaners in a retail store. Any type of job not needing a qualification.</t>
  </si>
  <si>
    <t>Christiaan Van den Berg</t>
  </si>
  <si>
    <t>http://www.jobjack.co.za/</t>
  </si>
  <si>
    <t>https://www.linkedin.com/company/18445775/</t>
  </si>
  <si>
    <t>https://www.facebook.com/jobjackapp/</t>
  </si>
  <si>
    <t>Mvelani</t>
  </si>
  <si>
    <t>Mvelani is an on-demand African music platform that helps music lover discover and listen to old and new music on all of their devices. It was founded in January 2015 by UK based entrepreneur Dumisani Kapanga. Mvelani is a Chichewa word meaning ‘Listen’. Besides listen to music, the site provides artists with a ready fan base that helps them heard.</t>
  </si>
  <si>
    <t>Lilongwe, Malawi</t>
  </si>
  <si>
    <t>Malawi</t>
  </si>
  <si>
    <t>Dumisani Kapanga</t>
  </si>
  <si>
    <t>Music, Streaming, Video</t>
  </si>
  <si>
    <t>http://www.mvelani.com/</t>
  </si>
  <si>
    <t>https://www.linkedin.com/company/mvelani.com/</t>
  </si>
  <si>
    <t>https://twitter.com/mvelanimalawi</t>
  </si>
  <si>
    <t>https://www.facebook.com/pg/MvelaniMalawi/about/?ref=page_internal</t>
  </si>
  <si>
    <t>Seemba</t>
  </si>
  <si>
    <t>Seemba revolutionizes the video game market by introducing a new perspective to the gaming experience. We give players the opportunity to monetize their talent by participating in eSport tournaments from anywhere, at any moment</t>
  </si>
  <si>
    <t>Paris, Ile-de-France, France</t>
  </si>
  <si>
    <t>Geoffrey Umer</t>
  </si>
  <si>
    <t>Advertising, eSports, Mobile, Software, Video Games</t>
  </si>
  <si>
    <t>www.seemba.com</t>
  </si>
  <si>
    <t>https://www.linkedin.com/company/seembaofficial/</t>
  </si>
  <si>
    <t>https://twitter.com/SeembaOfficial</t>
  </si>
  <si>
    <t>https://www.facebook.com/SeembaOfficial/</t>
  </si>
  <si>
    <t>IDF3</t>
  </si>
  <si>
    <t>IDF3 is mobile platform that allow cashless transactions between any two parties making POS and money transfer a seamless experience</t>
  </si>
  <si>
    <t>Mohanad Fors</t>
  </si>
  <si>
    <t>Blockchain, FinTech, Mobile Payments</t>
  </si>
  <si>
    <t>http://www.idf3.com/</t>
  </si>
  <si>
    <t>http://twitter.com/idf3app</t>
  </si>
  <si>
    <t>http://www.facebook.com/idf3app</t>
  </si>
  <si>
    <t>Pinoffer</t>
  </si>
  <si>
    <t>Pinoffer is an offline stores analytics and retention platform power by AI Boost your sales by creating geo-retargeted ads that Increase the number of your returned customers</t>
  </si>
  <si>
    <t>Mohamed Atef, Mohamed Fergany, Mustafa Raslan</t>
  </si>
  <si>
    <t>Advertising Platforms, Mobile Advertising, Retail, Retail Technology</t>
  </si>
  <si>
    <t>http://www.pin-offer.com/</t>
  </si>
  <si>
    <t>https://www.linkedin.com/company/pinoffer/</t>
  </si>
  <si>
    <t>https://twitter.com/pinoffer</t>
  </si>
  <si>
    <t>https://www.facebook.com/Pinoffer</t>
  </si>
  <si>
    <t>WideBot</t>
  </si>
  <si>
    <t>WideBot is the first Arabic-focused bot builder platform.</t>
  </si>
  <si>
    <t>Mohamed Nabil, Ahmed Labib</t>
  </si>
  <si>
    <t>Artificial Intelligence, Big Data, Machine Learning, Natural Language Processing</t>
  </si>
  <si>
    <t>https://widebot.net/</t>
  </si>
  <si>
    <t>https://www.linkedin.com/company/widebot/</t>
  </si>
  <si>
    <t>https://twitter.com/widebot_</t>
  </si>
  <si>
    <t>https://www.facebook.com/WideBot/</t>
  </si>
  <si>
    <t>Trotro Tractor</t>
  </si>
  <si>
    <t>We are a team of young passionate Africans using internet of things (IoT) and technology to change the lives of smallholder farmers through the provision of platforms which makes agricultural mechanization (Tractor) service available, accessible and affordable to enhance productivity, improve efficiency and reduce post-harvest loss.</t>
  </si>
  <si>
    <t>Adam Muhammed Muhideen, Kamal Yakub</t>
  </si>
  <si>
    <t>Agriculture, AgTech, Information Technology, Internet of Things</t>
  </si>
  <si>
    <t>http://www.trotrotractor.com/</t>
  </si>
  <si>
    <t>https://www.linkedin.com/in/trotro-tractor-760819148/</t>
  </si>
  <si>
    <t>https://twitter.com/trotrotractor</t>
  </si>
  <si>
    <t>https://www.facebook.com/TrotroTractor/</t>
  </si>
  <si>
    <t>Cherehani Africa</t>
  </si>
  <si>
    <t>Cherehani leverages mobile based technology to provide credit, market information and financial education to women micro-entrepreneurs.</t>
  </si>
  <si>
    <t>Nasreen Ali, Robert Mboya, Wesley Owiti</t>
  </si>
  <si>
    <t>FinTech, Productivity Tools</t>
  </si>
  <si>
    <t>https://cherehani.org/</t>
  </si>
  <si>
    <t>https://www.linkedin.com/company/cherehani-africa/</t>
  </si>
  <si>
    <t>https://twitter.com/CherehaniAfrica</t>
  </si>
  <si>
    <t>https://www.facebook.com/cherehaniafrica/</t>
  </si>
  <si>
    <t>Tozzaplus</t>
  </si>
  <si>
    <t>TozzaPlus is a workforce management system with Time Tracking, HR &amp; Payroll Managements and Automated payouts/payments</t>
  </si>
  <si>
    <t>Paul Kimani</t>
  </si>
  <si>
    <t>FinTech, Human Resources, Payments, SaaS, Software</t>
  </si>
  <si>
    <t>http://www.tozzaplus.com</t>
  </si>
  <si>
    <t>https://www.linkedin.com/company/tozzaplus/</t>
  </si>
  <si>
    <t>https://www.twitter.com/tozzaplus</t>
  </si>
  <si>
    <t>https://www.facebook.com/tozzaplus-971585629650083</t>
  </si>
  <si>
    <t>RentSmallSmall</t>
  </si>
  <si>
    <t>Rent Small Small Ltd. is a technology based property rental solution. Our vision is to improve rental experience and increase occupancy rate in Nigeria. We do this by work with good property owners to make their properties quickly rentable, and profitable, yet liveable and affordable to tenants</t>
  </si>
  <si>
    <t>Tunde Balogun, Naomi Olaghere</t>
  </si>
  <si>
    <t>Property Management, Real Estate Advisory, Property Technology, Rent Insurance</t>
  </si>
  <si>
    <t>http://www.rentsmallsmall.com/</t>
  </si>
  <si>
    <t>https://www.linkedin.com/company/rentsmallsmall/</t>
  </si>
  <si>
    <t>http://twitter.com/rentsmallsmall</t>
  </si>
  <si>
    <t>https://www.facebook.com/RentSmallSmall/</t>
  </si>
  <si>
    <t>DARA</t>
  </si>
  <si>
    <t>Fund raiser saving and contribution an online app that enables people save for longterm or short term projects</t>
  </si>
  <si>
    <t>Bereobong Paul</t>
  </si>
  <si>
    <t>Financial Services, FinTech, Software</t>
  </si>
  <si>
    <t>iFixng</t>
  </si>
  <si>
    <t>iFix Integrated Systems (iFixng.com), an online handyman/artisans hire and recruitment company in Nigeria</t>
  </si>
  <si>
    <t>Gerald Okonkwo</t>
  </si>
  <si>
    <t>Recruitment, Human Resource</t>
  </si>
  <si>
    <t>Construction, Professional Services, Recruiting</t>
  </si>
  <si>
    <t>http://ifixng.com/</t>
  </si>
  <si>
    <t>https://www.linkedin.com/in/ifixng-company-1a782511b</t>
  </si>
  <si>
    <t>https://www.twitter.com/ifixng</t>
  </si>
  <si>
    <t>Exuus</t>
  </si>
  <si>
    <t>Exuus inspires resilience and enable communities to achieve their optimal satisfaction by positively impacting the future.</t>
  </si>
  <si>
    <t>Shema Steve</t>
  </si>
  <si>
    <t>Big Data, Data Mining, Data Visualization</t>
  </si>
  <si>
    <t>https://exuus.com/</t>
  </si>
  <si>
    <t>https://www.linkedin.com/company/exuus-ltd/</t>
  </si>
  <si>
    <t>https://twitter.com/exuusltd</t>
  </si>
  <si>
    <t>https://www.facebook.com/ExuusLtd/</t>
  </si>
  <si>
    <t>Dios Dental Group</t>
  </si>
  <si>
    <t>Dios Dental is a growing chain of dental clinics built to run a franchise of dental clinics providing accessible, affordable high-quality dental care services to the masses.</t>
  </si>
  <si>
    <t>Kiva</t>
  </si>
  <si>
    <t>Nicholas Kalinge, Patrick Balikuddembe, Diana Nassuna, Bright Ayebale</t>
  </si>
  <si>
    <t>Dental Services</t>
  </si>
  <si>
    <t>Shona</t>
  </si>
  <si>
    <t>https://diosdental.com/</t>
  </si>
  <si>
    <t>https://m.facebook.com/Diosdentalclinics/</t>
  </si>
  <si>
    <t>MAYDAY</t>
  </si>
  <si>
    <t>MAYDAY utilizes a sharing economy model connecting "providers" in this case tow trucks or car drivers with motorists in need of assistance across Cairo &amp; Giza</t>
  </si>
  <si>
    <t>Amr Essam</t>
  </si>
  <si>
    <t>Other Technologies &amp; Information Technology</t>
  </si>
  <si>
    <t>Automotive, Mobile Apps, Subscription Service</t>
  </si>
  <si>
    <t>http://www.getmayday.io/</t>
  </si>
  <si>
    <t>http://www.facebook.com/maydayegypt</t>
  </si>
  <si>
    <t>Ogavenue</t>
  </si>
  <si>
    <t>ogaVenue is a Nigerian based online marketplace for event services which allows event hosts to find and book any type of event services.</t>
  </si>
  <si>
    <t>Andrew Airelobhegbe (CEO), Impact, Airelobhegbe (COO),  Praise Osagie (CTO), Godstime Asine (CPO)</t>
  </si>
  <si>
    <t>Events, Marketplace, Online Portals</t>
  </si>
  <si>
    <t>https://ogavenue.com.ng/</t>
  </si>
  <si>
    <t>https://www.linkedin.com/company/ogavenue/</t>
  </si>
  <si>
    <t>https://twitter.com/ogavenueng</t>
  </si>
  <si>
    <t>https://www.facebook.com/ogavenueng</t>
  </si>
  <si>
    <t>Langbot</t>
  </si>
  <si>
    <t>LangBot Technologies is a company specialized in the creation of language teaching chatbots</t>
  </si>
  <si>
    <t>Nati Gossaye, Rémi Veyrier</t>
  </si>
  <si>
    <t>Edtech</t>
  </si>
  <si>
    <t>https://www.langbot.io/</t>
  </si>
  <si>
    <t>https://www.linkedin.com/company/langbot/about/</t>
  </si>
  <si>
    <t>https://twitter.com/langbotio</t>
  </si>
  <si>
    <t>https://www.facebook.com/langbot.io/</t>
  </si>
  <si>
    <t>Nocofio</t>
  </si>
  <si>
    <t>Nocofio connects finance to smallholder agri-businsesses. We do this through crowd-lending and our credit scoring service which could be used for loan applications</t>
  </si>
  <si>
    <t>Akwasi Tagoe, Lovell Larbie</t>
  </si>
  <si>
    <t>Business Development, Micro Lending, Small and Medium Businesses</t>
  </si>
  <si>
    <t>https://nocofio.com/</t>
  </si>
  <si>
    <t>https://www.linkedin.com/company/nocofio/</t>
  </si>
  <si>
    <t>https://twitter.com/noco_fio</t>
  </si>
  <si>
    <t>https://www.facebook.com/nocofio</t>
  </si>
  <si>
    <t>eLimu</t>
  </si>
  <si>
    <t>ELimu helps primary school students in Kenya learn - It engages children in the learning process by incorporating the element of play</t>
  </si>
  <si>
    <t>Marie Githinji</t>
  </si>
  <si>
    <t>Children, Education, Gaming</t>
  </si>
  <si>
    <t>http://e-limu.org/</t>
  </si>
  <si>
    <t>https://www.linkedin.com/company/elimu-kenya</t>
  </si>
  <si>
    <t>https://twitter.com/eLimuKenya</t>
  </si>
  <si>
    <t>https://www.facebook.com/eLimuKenya</t>
  </si>
  <si>
    <t>LipaLater</t>
  </si>
  <si>
    <t>LipaLater is a lending marketplace for individuals for high-end goods. It provides individuals with great credit terms through a seamless digital platform at the point of purchase or online and allows them to redeem the goods in store</t>
  </si>
  <si>
    <t>Founders Factory Africa</t>
  </si>
  <si>
    <t>Eric Muli</t>
  </si>
  <si>
    <t>Lending, Marketplace</t>
  </si>
  <si>
    <t>https://lipalater.com/</t>
  </si>
  <si>
    <t>https://www.linkedin.com/company/lipa-later-ltd/</t>
  </si>
  <si>
    <t>https://twitter.com/lipalater</t>
  </si>
  <si>
    <t>https://www.facebook.com/lipalater/</t>
  </si>
  <si>
    <t>Birdpreneuer</t>
  </si>
  <si>
    <t>BirdPreneur is a shop platform that focuses on helping individuals and corporate organizations raise birds.</t>
  </si>
  <si>
    <t>Ogun, Nigeria</t>
  </si>
  <si>
    <t>Iowa AgriTech Accelerator</t>
  </si>
  <si>
    <t>Michael Iyanro, Gideon Olanrewaju</t>
  </si>
  <si>
    <t>Agriculture, AgTech, Animal Feed, Farming</t>
  </si>
  <si>
    <t>http://birdpreneur.com/</t>
  </si>
  <si>
    <t>https://www.facebook.com/BirdPreneur/</t>
  </si>
  <si>
    <t>Bluebic</t>
  </si>
  <si>
    <t>We exist to make technology solutions that facilitate learning and streamline school operations available to all schools. We see ourselves as technical partners to schools, providing them with technology solutions that help them grow quickly and profitably, while improving student outcomes. We maintain close working relationship with partner schools to ensure technology adoption is effective and painless.</t>
  </si>
  <si>
    <t>Chuks Obima, Favourite Onwuemene</t>
  </si>
  <si>
    <t>Education, Information Technology</t>
  </si>
  <si>
    <t>https://www.bluebic.com/</t>
  </si>
  <si>
    <t>https://www.linkedin.com/company/bluebic/</t>
  </si>
  <si>
    <t>https://www.twitter.com/BlueBicHQ/</t>
  </si>
  <si>
    <t>https://www.facebook.com/BlueBicHQ/</t>
  </si>
  <si>
    <t>Eazyhire</t>
  </si>
  <si>
    <t>Eazyhire is a peer to peer leasing platform with a presence in Nigeria and Kenya. The company has a technology-enabled platform that enables leasing solutions for the building and heavy machinery industries</t>
  </si>
  <si>
    <t>Josh Okpata</t>
  </si>
  <si>
    <t>Logistics, Supply Chain Management</t>
  </si>
  <si>
    <t>https://www.eazyhire.com.ng/</t>
  </si>
  <si>
    <t>https://www.linkedin.com/company/eazyhireng/</t>
  </si>
  <si>
    <t>https://twitter.com/EazyhireNG</t>
  </si>
  <si>
    <t>https://www.facebook.com/eazyhire/</t>
  </si>
  <si>
    <t>LearnFactory Nigeria</t>
  </si>
  <si>
    <t>We empower Students with Software Skills to get jobs in the industry. Our Curriculum is tailored to meet the demands of the 21st Century software industry.</t>
  </si>
  <si>
    <t>Aba, Nigeria</t>
  </si>
  <si>
    <t>Osese Ukaegbu</t>
  </si>
  <si>
    <t>Software Engineering, Software Development, and IT Professionals</t>
  </si>
  <si>
    <t>http://learnfactory.com.ng/</t>
  </si>
  <si>
    <t>https://www.linkedin.com/company/learnfactory-nigeria/about/</t>
  </si>
  <si>
    <t>https://twitter.com/LearnFactoryNG</t>
  </si>
  <si>
    <t>https://www.facebook.com/learnfactorynigeria/</t>
  </si>
  <si>
    <t>Slatecube</t>
  </si>
  <si>
    <t>Slatecube is a SaaS-based platform that leverages smart adaptive algorithms to train and intelligently match junior talents into the continent’s workforce conveniently, and at a fraction of the time and cost of traditional tools.</t>
  </si>
  <si>
    <t>Chris Kwekowe, Emerald Kwekowe</t>
  </si>
  <si>
    <t>eLearning, Technology Training Programs, Virtual Internships, Performance Based Recruiting</t>
  </si>
  <si>
    <t>https://www.slatecube.com</t>
  </si>
  <si>
    <t>https://www.linkedin.com/company/slatecube/about/</t>
  </si>
  <si>
    <t>https://twitter.com/slatecube?lang=en</t>
  </si>
  <si>
    <t>https://www.facebook.com/Slatecube/</t>
  </si>
  <si>
    <t>LightBulb</t>
  </si>
  <si>
    <t>Lightbulb Education was created in an effort to tackle the growing needs for quality educational facilities within the current South African market. We strive to ensure that the quality of teaching and tutoring we provide is of the highest standard</t>
  </si>
  <si>
    <t>Pretoria, South Africa</t>
  </si>
  <si>
    <t>Allan Mushabe</t>
  </si>
  <si>
    <t>E-Learning, Information Technology</t>
  </si>
  <si>
    <t>https://www.lightbulbeducation.co.za/</t>
  </si>
  <si>
    <t>https://www.linkedin.com/company/lightbulb-education/</t>
  </si>
  <si>
    <t>https://twitter.com/Lightbulb_Info</t>
  </si>
  <si>
    <t>https://www.facebook.com/Lightbulbonline/</t>
  </si>
  <si>
    <t>Nahana Africa</t>
  </si>
  <si>
    <t>Nahana Africa aims to provide science and mathematics teachers with both online training as well as teaching content.</t>
  </si>
  <si>
    <t>Digest Africa</t>
  </si>
  <si>
    <t>Digest Africa (Uganda) is a single online platform where investors and corporates can access verified, tailored and real-time news about Africa’s early-stage technology companies. The news is fact-checked and up-to-date and includes analysis that is easy to consume and understand to guide profitable decision making.</t>
  </si>
  <si>
    <t>Peter Kisadha, Kenneth Legesi, Henry Mugenyi</t>
  </si>
  <si>
    <t>Founders Factory</t>
  </si>
  <si>
    <t>https://digestafrica.com/</t>
  </si>
  <si>
    <t>https://www.linkedin.com/company/digestafrica/</t>
  </si>
  <si>
    <t>https://twitter.com/digestafrica</t>
  </si>
  <si>
    <t>https://www.facebook.com/DigestAfrica/</t>
  </si>
  <si>
    <t>Swipe2Pay</t>
  </si>
  <si>
    <t>Swipe2pay is a payment solutions company, that empowers SME’s to accept both card and mobile money as a mode of payment and not only to accept payments but also make sense of their sales data, to have quick access to loans. Swipe2pay offers merchants a choice of mobile card readers that connect to their smartphone/tablet allowing them to accept payments quickly and simply. The solution goes beyond payment processing in that it includes a free point-of-sale app and a free business intelligence portal, enabling business owners to monitor store performance.</t>
  </si>
  <si>
    <t>Solomon Kitumba</t>
  </si>
  <si>
    <t>Fintect, Payments, Merchants, POS</t>
  </si>
  <si>
    <t>https://www.swipe2payug.com/</t>
  </si>
  <si>
    <t>https://www.linkedin.com/company/swipe2pay/</t>
  </si>
  <si>
    <t>https://twitter.com/swipe2pay</t>
  </si>
  <si>
    <t>https://www.facebook.com/swipe2pay/</t>
  </si>
  <si>
    <t>Vollar</t>
  </si>
  <si>
    <t>Vollar is a digital currency earned by doing good alongside local nonprofit organisations</t>
  </si>
  <si>
    <t>Kyle Ueckermann</t>
  </si>
  <si>
    <t>Blockchain, Financial Services, FinTech, Information Technology</t>
  </si>
  <si>
    <t>www.vollar.org</t>
  </si>
  <si>
    <t>https://www.linkedin.com/company/vollar/</t>
  </si>
  <si>
    <t>https://twitter.com/volunteerdollar?lang=en</t>
  </si>
  <si>
    <t>GICMED</t>
  </si>
  <si>
    <t>GICMED is a Telemedicine and Portable Digital Micriscopy venture to remotely screen and diagnose breast and cervical cancers</t>
  </si>
  <si>
    <t>Conrad Tankou</t>
  </si>
  <si>
    <t>Health Care, Health Diagnostics, Medical Device, Telecommunications</t>
  </si>
  <si>
    <t>https://gictelemed.org/</t>
  </si>
  <si>
    <t xml:space="preserve">Fashpa </t>
  </si>
  <si>
    <t>Fashpa is Nigeria’s leading online fashion destination! Shopping online at Fashpa.com in Nigeria means the days of looking through endless boutiques and car boot sales to find that perfect fashion item and buying it at an expensive price when you do are long gone.</t>
  </si>
  <si>
    <t>Honey Ogundeyi</t>
  </si>
  <si>
    <t>E-Commerce, Fashion, Retail</t>
  </si>
  <si>
    <t>http://www.fashpa.com/</t>
  </si>
  <si>
    <t>https://www.linkedin.com/company/fashpa-com</t>
  </si>
  <si>
    <t>https://twitter.com/fashpaonline</t>
  </si>
  <si>
    <t>https://www.facebook.com/fashpaonline</t>
  </si>
  <si>
    <t>Tapsnapp</t>
  </si>
  <si>
    <t>Tapsnapp is designed to help businesses leverage photography for their specific needs, matched to location, speciality and budget. Users are able to receive shoots from multiple options, pay and manage their shoot from just one platform.</t>
  </si>
  <si>
    <t>South Africa, Zambia, Botswana, Lesotho, Swaziland</t>
  </si>
  <si>
    <t>Vije Vijendranath, Shaela Eska</t>
  </si>
  <si>
    <t>Photography</t>
  </si>
  <si>
    <t>Venture Incubation Program</t>
  </si>
  <si>
    <t>https://www.tapsnapp.co/</t>
  </si>
  <si>
    <t>https://www.linkedin.com/company/tapsnapp</t>
  </si>
  <si>
    <t>https://twitter.com/tap_snapp</t>
  </si>
  <si>
    <t>https://www.facebook.com/tapsnapp/</t>
  </si>
  <si>
    <t>Teradix</t>
  </si>
  <si>
    <t>Teradix is an online B2B marketplace that connects small &amp; medium businesses with the right technology partners who can implement their projects providing reliable information about their history of projects and relevant reviews. A reliable information such as partner reviews, projects history, technical capabilities, and technical competencies</t>
  </si>
  <si>
    <t>Khaled Aboshady</t>
  </si>
  <si>
    <t>B2B, Information Services, Information Technology, Internet, Marketplace</t>
  </si>
  <si>
    <t>https://teradix.com/</t>
  </si>
  <si>
    <t>https://www.linkedin.com/company/teradix/</t>
  </si>
  <si>
    <t>https://twitter.com/teradixinc</t>
  </si>
  <si>
    <t>https://www.facebook.com/teradix</t>
  </si>
  <si>
    <t>7Aweshly</t>
  </si>
  <si>
    <t>A saving platform targeting youth, who are outside the reach of banks due to age restrictions. A Facebook AI chatbot categorizes youth and fights financial illiteracy. This leads them to a human-focused gamified mobile app, which helps build youth futures through microsavings.</t>
  </si>
  <si>
    <t>Flat6Labs</t>
  </si>
  <si>
    <t>Mina Ibrahim (CEO), Michael Azer (CTO)</t>
  </si>
  <si>
    <t>Savings, Financial technology</t>
  </si>
  <si>
    <t>Flat6Labs Cairo</t>
  </si>
  <si>
    <t>http://www.7aweshly.com/</t>
  </si>
  <si>
    <t>https://www.linkedin.com/company/7aweshly/</t>
  </si>
  <si>
    <t>https://twitter.com/7aweshly</t>
  </si>
  <si>
    <t>https://www.facebook.com/7aweshly/</t>
  </si>
  <si>
    <t>Arza2</t>
  </si>
  <si>
    <t>Arza2 is a job search and employment platform geared toward blue collar and self-employed workers.</t>
  </si>
  <si>
    <t>Ahmed Seoudy, Mohamad Makhlouf, Hany Youssry, Mohamed Abd Rabo</t>
  </si>
  <si>
    <t>Recruitment, Talent, Labour</t>
  </si>
  <si>
    <t>https://arza2.com/</t>
  </si>
  <si>
    <t>https://www.linkedin.com/company/arza2/about/</t>
  </si>
  <si>
    <t>https://twitter.com/Arza2C</t>
  </si>
  <si>
    <t>https://www.facebook.com/heya.arza2/</t>
  </si>
  <si>
    <t>Chefaa</t>
  </si>
  <si>
    <t>A vision-driven company to help patients order/schedule &amp; have medicine delivered from nearest pharmacy according to GPS location with the easiest user trip. Locate medicine in a click by our real-time search engine. Our services extend to non-pharmaceuticals via our e-commerce Marketplace to be one-stop shop. We use AI technology and we are HIPAA compliant.</t>
  </si>
  <si>
    <t>Cair, Egypt</t>
  </si>
  <si>
    <t>Doaa Aref, Rasha Rady</t>
  </si>
  <si>
    <t>Artificial Intelligence, E-Commerce, Health Care, Information Technology, Mobile Apps, Pharmaceutical</t>
  </si>
  <si>
    <t>https://www.chefaa.com/</t>
  </si>
  <si>
    <t>https://www.linkedin.com/company/getchefaa/</t>
  </si>
  <si>
    <t>https://twitter.com/getchefaa</t>
  </si>
  <si>
    <t>https://www.facebook.com/GetChefaa</t>
  </si>
  <si>
    <t>Isagha</t>
  </si>
  <si>
    <t>ISagha is the first integrated jewelry platform in Egypt and the Arab world. Although the jewelry industry in Egypt is a very ancient industry, it is still far from technological development. Therefore, Ay-Sagha has come to develop and transfer this market for the 21st century through the market of iagha.com and its applications for mobile phones such as Android and iOS.</t>
  </si>
  <si>
    <t>Accelerator</t>
  </si>
  <si>
    <t>Osama Tarraf</t>
  </si>
  <si>
    <t>E-Commerce, Financial Exchanges, Jewelry, Retail</t>
  </si>
  <si>
    <t>https://market.isagha.com</t>
  </si>
  <si>
    <t>https://twitter.com/iSaghah</t>
  </si>
  <si>
    <t>https://www.facebook.com/isaghah/</t>
  </si>
  <si>
    <t>Medmisr</t>
  </si>
  <si>
    <t>MedMisr is the Egypt's 1st Digital Healthcare Benefits Management Startup that provides Medical claims management services for Insurance companies, starting from the first Medical point of service.</t>
  </si>
  <si>
    <t>Basem Yassin, Ahmed Farouk</t>
  </si>
  <si>
    <t>Employee Benefits, Health Care, Health Insurance, Insurance, Medical, Mobile Apps</t>
  </si>
  <si>
    <t>https://medmisr.com/</t>
  </si>
  <si>
    <t>https://www.linkedin.com/company/medmisr/</t>
  </si>
  <si>
    <t>https://twitter.com/medmisr?lang=en</t>
  </si>
  <si>
    <t>https://www.facebook.com/MedMisr/</t>
  </si>
  <si>
    <t>Mosawer</t>
  </si>
  <si>
    <t>Mosawer.net is a commercial photography comprehensive that helps photographers and videographers to efficiently manage their workflow.</t>
  </si>
  <si>
    <t>Al Jizah, Egypt</t>
  </si>
  <si>
    <t>Mohab Elmandouh, Mohamed Basha</t>
  </si>
  <si>
    <t>Advertising Platforms, Photography, Scheduling</t>
  </si>
  <si>
    <t>www.mosawer.net/</t>
  </si>
  <si>
    <t>https://www.linkedin.com/company/mosawer.net/</t>
  </si>
  <si>
    <t>https://twitter.com/MosawerNet</t>
  </si>
  <si>
    <t>https://www.facebook.com/pg/mosawer.net/</t>
  </si>
  <si>
    <t>Tombeely</t>
  </si>
  <si>
    <t>Tombeely.com platform is made to connect auto parts merchants with the customers to reduce the aftermarket car parts shopping hasstle, as well as providing huge varieties to customers with installation options through a network of srevice centers and mechanics with warranty. It also provides on-site maintenance.</t>
  </si>
  <si>
    <t>Ahmed Metwally, Karim Kamel, Mohamed Yassin, Osama Safwat</t>
  </si>
  <si>
    <t>Automotive, retail</t>
  </si>
  <si>
    <t>http://tombeely.com/</t>
  </si>
  <si>
    <t>https://www.facebook.com/TombeelyEgypt/</t>
  </si>
  <si>
    <t>Transpooler</t>
  </si>
  <si>
    <t>Transpooler App helps the schools &amp; parents to track the school bus and receive the important notifications. It is an innovative school bus tracker without installing GPS devices! Ready Web and Mobile APPs for your school, try for FREE and NO credit card required</t>
  </si>
  <si>
    <t xml:space="preserve">Yasser Hassan, Amir Assad </t>
  </si>
  <si>
    <t>Schools, B2B, Transportation</t>
  </si>
  <si>
    <t>http://transpooler.com/</t>
  </si>
  <si>
    <t>https://twitter.com/Transpoolerapp</t>
  </si>
  <si>
    <t>https://www.facebook.com/pg/transpoolerapp/ads/?ref=page_internal</t>
  </si>
  <si>
    <t>Wasel</t>
  </si>
  <si>
    <t>Wasel is a Cairo-based transportation startup offering people inter-city trips in regular cars. The startup has fixed routes on fixed times and allows people to book a seat on these trips using their website</t>
  </si>
  <si>
    <t>Ahmed El-Rawy</t>
  </si>
  <si>
    <t>Transportation, Trucking, Railroad</t>
  </si>
  <si>
    <t>http://www.waselegypt.com/</t>
  </si>
  <si>
    <t>https://www.linkedin.com/company/waselegypt/</t>
  </si>
  <si>
    <t>https://twitter.com/waselegypt1</t>
  </si>
  <si>
    <t>https://www.facebook.com/waselegypt/</t>
  </si>
  <si>
    <t>Weelo</t>
  </si>
  <si>
    <t>Founded in 2017, Weelo offers an innovative way for supermarkets to answer the demands of new generation consumers and meet them exactly where they are; on their mobile phone. Our app provides a hassle-free solution to all the pains of inefficient phone ordering processes – delivering inconveniences, time wasting, and puts an end to mystery bags.</t>
  </si>
  <si>
    <t>Mohammad Asfour, Sophia Korayim</t>
  </si>
  <si>
    <t>Supermarket, Delivery</t>
  </si>
  <si>
    <t>https://www.weelo.com.eg/</t>
  </si>
  <si>
    <t>https://www.linkedin.com/company/weelo-llc/</t>
  </si>
  <si>
    <t>https://twitter.com/weelollc</t>
  </si>
  <si>
    <t>https://www.facebook.com/WeeloEG/</t>
  </si>
  <si>
    <t>ElRoshetta</t>
  </si>
  <si>
    <t>ElRoshetta helps patients to save and order their prescriptions and medicines online with easy and friendly mobile through our partnership with 500+ pharmacies and insurance companies.</t>
  </si>
  <si>
    <t xml:space="preserve">Mina S. Mikhail  </t>
  </si>
  <si>
    <t>healthcare, wellness, fitness, data science, and delivery</t>
  </si>
  <si>
    <t>http://elroshetta.com/</t>
  </si>
  <si>
    <t>https://www.linkedin.com/company/elroshetta/</t>
  </si>
  <si>
    <t>https://www.facebook.com/ElRoshettaApp/</t>
  </si>
  <si>
    <t>El Zatona</t>
  </si>
  <si>
    <t>El Zatona is a software program called POS (Point Of Sale), El zatona app is simple and easy like a piece of cake</t>
  </si>
  <si>
    <t>Aboubakr mohammed</t>
  </si>
  <si>
    <t>Computer Software</t>
  </si>
  <si>
    <t>https://elzatona.com/</t>
  </si>
  <si>
    <t>https://www.linkedin.com/company/el-zatona/about/</t>
  </si>
  <si>
    <t>https://twitter.com/el_zatoona?lang=en</t>
  </si>
  <si>
    <t>https://www.facebook.com/elzatona/</t>
  </si>
  <si>
    <t>Netsahem</t>
  </si>
  <si>
    <t>Netsahem is a fundraising platform exlusively dedicated to charity. Netsahem wants to link NGO's with funding for their charities and causes.</t>
  </si>
  <si>
    <t>Mohamed Yehia</t>
  </si>
  <si>
    <t>FinTech, Crowdfunding</t>
  </si>
  <si>
    <t>https://www.netsahem.com/</t>
  </si>
  <si>
    <t>https://mobile.facebook.com/Netsahem/</t>
  </si>
  <si>
    <t>Seventail</t>
  </si>
  <si>
    <t>Our multi-vendor market place is where you can shop for all your household needs. our local heroes deliver fast. It's easy, download the app and start shopping</t>
  </si>
  <si>
    <t>Ameen El-Morabaa</t>
  </si>
  <si>
    <t>FinTech, Internet, Retail Technology, Software, Supply Chain Management</t>
  </si>
  <si>
    <t>http://seventail.com/</t>
  </si>
  <si>
    <t>https://www.linkedin.com/company/seventail/?viewAsMember=true</t>
  </si>
  <si>
    <t>Youspital</t>
  </si>
  <si>
    <t>YOUSPITAL provides access to massively discounted healthcare services. Our customers do not need to be members in an exclusive community to access these services</t>
  </si>
  <si>
    <t>Hossam Desouky, Mohamed Abdelaziz</t>
  </si>
  <si>
    <t>Health, Wellness and Fitness, Fintech</t>
  </si>
  <si>
    <t>Compareha</t>
  </si>
  <si>
    <t>Compareha is comparison platform for financial products based out of Cairo, Egypt.</t>
  </si>
  <si>
    <t>Sayed Elwaraky, Ramy Adel</t>
  </si>
  <si>
    <t>Information Technology, Financial Services</t>
  </si>
  <si>
    <t>https://compareha.com/</t>
  </si>
  <si>
    <t>https://www.linkedin.com/company/compareha/about/</t>
  </si>
  <si>
    <t>https://www.facebook.com/compareha/</t>
  </si>
  <si>
    <t>ElGameya</t>
  </si>
  <si>
    <t>ElGameya is a FinTech Mobile App that offers systematic savings tool that helps you save money &amp; get loans within your friends</t>
  </si>
  <si>
    <t>International Finance Corporation (IFC), Pharos Holding, AlexBank, German Agency for International Cooperation and Sustainable Development (GIZ), Visa, Ayady, Sanad’s Entrepreneurship Academy, Export Development Bank of Egypt (EBE)</t>
  </si>
  <si>
    <t>Ahmed Fadl, Ahmed Abdeen</t>
  </si>
  <si>
    <t>Information Technology, Fintech</t>
  </si>
  <si>
    <t>http://elgameya.net/</t>
  </si>
  <si>
    <t>https://www.linkedin.com/company/elgameya/about/</t>
  </si>
  <si>
    <t>Fawaterak</t>
  </si>
  <si>
    <t>Platform that enables customers increase sales, faciitate online payments,and e-invoices.</t>
  </si>
  <si>
    <t>waleed Elroby</t>
  </si>
  <si>
    <t>https://www.fawaterk.com/en/</t>
  </si>
  <si>
    <t>https://twitter.com/fawaterk</t>
  </si>
  <si>
    <t>https://www.facebook.com/Fawaterk/</t>
  </si>
  <si>
    <t>Neqabty</t>
  </si>
  <si>
    <t>Neqabty is a mobile and web application that links syndicates with its members, enabling them to pay for their medical applications such as prescriptions, renewals, and medical fees. The idea of the application is to create greater access for customers to healthcare.</t>
  </si>
  <si>
    <t>Startupbootcamp</t>
  </si>
  <si>
    <t>Muhammad Gamal</t>
  </si>
  <si>
    <t>Fintech, Health</t>
  </si>
  <si>
    <t>https://www.facebook.com/neqabty/</t>
  </si>
  <si>
    <t>Coliba</t>
  </si>
  <si>
    <t>Coliba is a company collection and household waste management that makes use of computer technology to innovate in its industry.</t>
  </si>
  <si>
    <t>Bruno KONE</t>
  </si>
  <si>
    <t>Computer, Information Technology, Mobile Apps</t>
  </si>
  <si>
    <t>http://coliba.me/</t>
  </si>
  <si>
    <t>https://www.facebook.com/Coliba-1635544753389861/</t>
  </si>
  <si>
    <t>Funtrench</t>
  </si>
  <si>
    <t>Funtrench Limited is a technology company that is at the cutting edge of building distributed-ledger, AI and VR solutions for various emerging challenges in a new, digitally assertive Africa. Our key focus in solutions is in bringing the strengths of distributed ledgers to common problems such as counterfeit goods, electoral fraud, cross-border...</t>
  </si>
  <si>
    <t>Kingsley Ndiewo</t>
  </si>
  <si>
    <t>Blockchain, Information Technology, Software Engineering, Training</t>
  </si>
  <si>
    <t>https://funtrench.com/</t>
  </si>
  <si>
    <t>https://www.linkedin.com/company/funtrench-inc./</t>
  </si>
  <si>
    <t>https://twitter.com/Funtrench</t>
  </si>
  <si>
    <t>https://www.facebook.com/funtrench/</t>
  </si>
  <si>
    <t>Ma3Route</t>
  </si>
  <si>
    <t>Ma3Route is a mobile web and SMS platform that helps citizens to share and access information about transport and current traffic conditions for their city. Ma3Route aims to make traveling easier in developing countries by democratizing timely transport information.</t>
  </si>
  <si>
    <t>Laban Okune</t>
  </si>
  <si>
    <t>Crowdsourcing, Mobile, SMS</t>
  </si>
  <si>
    <t>http://ma3route.com/</t>
  </si>
  <si>
    <t>https://www.linkedin.com/company/ma3route/</t>
  </si>
  <si>
    <t>https://twitter.com/Ma3Route</t>
  </si>
  <si>
    <t>https://www.facebook.com/Ma3Route</t>
  </si>
  <si>
    <t>Kolopay</t>
  </si>
  <si>
    <t>KoloPay, a financial technology company, is helping people with poor savings and impulse buying habits to save towards planned goals over a period of time and they achieve them at amazing discounts and interest as incentives to encourage savings</t>
  </si>
  <si>
    <t>Ifeoluwa popoola</t>
  </si>
  <si>
    <t>finance, E-commerce, Sales, and Procurement</t>
  </si>
  <si>
    <t>https://kolopay.com/</t>
  </si>
  <si>
    <t>https://www.linkedin.com/company/kolopay/</t>
  </si>
  <si>
    <t>https://twitter.com/kolopay</t>
  </si>
  <si>
    <t>https://www.facebook.com/KoloPayApp</t>
  </si>
  <si>
    <t>Powercube</t>
  </si>
  <si>
    <t>Powercube provides Cheaper Clean Energy for Africans</t>
  </si>
  <si>
    <t>Adeyinka Amurawaiye</t>
  </si>
  <si>
    <t>Resource &amp; Energy</t>
  </si>
  <si>
    <t>Clean Energy</t>
  </si>
  <si>
    <t>Itanna Accelerator</t>
  </si>
  <si>
    <t>http://powercube.ng/</t>
  </si>
  <si>
    <t>https://www.linkedin.com/company/powercube-systems/about/</t>
  </si>
  <si>
    <t>http://twitter.com/powercubeng</t>
  </si>
  <si>
    <t>http://fb.me/powercubesystems</t>
  </si>
  <si>
    <t>Tradebuza</t>
  </si>
  <si>
    <t>Tech-enabled Commodities Sourcing platform for Commodities Aggregators &amp; Outgrower Schemes</t>
  </si>
  <si>
    <t>Lagos, Surulere - Lagos</t>
  </si>
  <si>
    <t>Nonso Eze</t>
  </si>
  <si>
    <t>https://www.tradebuza.com/</t>
  </si>
  <si>
    <t>https://www.linkedin.com/company/tradebuza/?originalSubdomain=ng</t>
  </si>
  <si>
    <t>https://www.facebook.com/tradebuzz/</t>
  </si>
  <si>
    <t>Track Your Build</t>
  </si>
  <si>
    <t>Track Your Build is an interactive construction project management, auditing and tracking platform that gives clients the freedom to engage in their construction project from anywhere in the world and still have total monitoring and control</t>
  </si>
  <si>
    <t>Sierra Leone</t>
  </si>
  <si>
    <t>Sierra Leone, Nigeria</t>
  </si>
  <si>
    <t>Edmond Benjamin Nonie,  Samuel Nonie , Chioma V. Opara</t>
  </si>
  <si>
    <t>Drones, Cloud Computing</t>
  </si>
  <si>
    <t>http://trackyourbuild.com/</t>
  </si>
  <si>
    <t>https://www.linkedin.com/company/track-your-build/about/</t>
  </si>
  <si>
    <t>https://www.facebook.com/trackyourbuild/</t>
  </si>
  <si>
    <t>Digital Boom</t>
  </si>
  <si>
    <t>Digital Boom is a leading source of news for marketing and advertising professionals. It delivers insightful, forward-thinking content</t>
  </si>
  <si>
    <t>Advertising, Brand Marketing, Consulting, Digital Media, Education, Information Technology, Internet, News, Public Relations, Publishing</t>
  </si>
  <si>
    <t>https://adigitalboom.com/</t>
  </si>
  <si>
    <t>https://linkedin.com/company/adigitalboom</t>
  </si>
  <si>
    <t>https://twitter.com/adigitalboom</t>
  </si>
  <si>
    <t>https://facebook.com/adigitalboom</t>
  </si>
  <si>
    <t>Scienup</t>
  </si>
  <si>
    <t>Scienup helps organizations promote, manage, and share their scientific research equipment and facilities. It offers accessibility as an enabler for collaboration</t>
  </si>
  <si>
    <t>Yomna Saleh</t>
  </si>
  <si>
    <t>https://www.scienup.com/</t>
  </si>
  <si>
    <t>https://www.facebook.com/scienup/</t>
  </si>
  <si>
    <t>Briglobe</t>
  </si>
  <si>
    <t>Briglobe is a technology company dealing in software solutions that integrate data, technology and skills to empower businesses.``</t>
  </si>
  <si>
    <t>Pangea Funds</t>
  </si>
  <si>
    <t>Levis Njehia</t>
  </si>
  <si>
    <t>Brand Marketing, Consulting, Digital Marketing, Information Technology, Software, Software Engineering</t>
  </si>
  <si>
    <t>https://briglobe.com/</t>
  </si>
  <si>
    <t>https://www.linkedin.com/in/briglobe-group-55b307bb/</t>
  </si>
  <si>
    <t>https://twitter.com/briglobe?lang=en</t>
  </si>
  <si>
    <t>https://www.facebook.com/pages/category/Local-Business/The-Briglobe-Group-LTD-1202346383143547/</t>
  </si>
  <si>
    <t>Sweetkiwi</t>
  </si>
  <si>
    <t>Sweetkiwi is a yogurt brand founded in 2011. Our yogurt is made fresh daily with natural strained yogurt and carefully whipped for your pleasure. Our yogurt is refreshingly light, low-fat and genuinely healthy</t>
  </si>
  <si>
    <t>Ehime Eigbe</t>
  </si>
  <si>
    <t>Foods &amp; Beverages</t>
  </si>
  <si>
    <t>Yoghurt</t>
  </si>
  <si>
    <t>https://www.sweetkiwiyogurt.com/</t>
  </si>
  <si>
    <t>https://www.linkedin.com/company/sweetkiwi-frozen-yogurt/about/</t>
  </si>
  <si>
    <t>https://twitter.com/sweetkiwiyogurt</t>
  </si>
  <si>
    <t>https://www.facebook.com/sweetkiwiyogurt/</t>
  </si>
  <si>
    <t>Touchabl Pictures</t>
  </si>
  <si>
    <t>Touchabl, a deep tech company, is making buying &amp; selling of fashion stress-free in Africa in the fashion space. We have developed an AI system that enable anyone shop for fashion items instantly by touch it in an existing picture or by snap it</t>
  </si>
  <si>
    <t>Port Harcourt, Nigeria</t>
  </si>
  <si>
    <t>Chukwuemeka Ihedoro, Gabriel Eze, Peter Chibunna</t>
  </si>
  <si>
    <t>Business Intelligence, Commercial, E-Commerce, Machine Learning, Photo Sharing</t>
  </si>
  <si>
    <t>https://about.touchabl.com/</t>
  </si>
  <si>
    <t>https://www.linkedin.com/company/touchabl</t>
  </si>
  <si>
    <t>https://www.twitter.com/itzTouchabl</t>
  </si>
  <si>
    <t>https://www.facebook.com/itzTouchabl</t>
  </si>
  <si>
    <t>Zaagel Xpress</t>
  </si>
  <si>
    <t>We provide same day delivery for businesses at low prices.</t>
  </si>
  <si>
    <t>Mohamed Kash</t>
  </si>
  <si>
    <t>Delivery, E-Commerce, Internet, Logistics</t>
  </si>
  <si>
    <t>https://facebook.com/zaagelxpress</t>
  </si>
  <si>
    <t>Voyc.Ai</t>
  </si>
  <si>
    <t>A CX Research Platform that helps companies understand their customers by turning their customer research into insights, profiles, and customer journey maps</t>
  </si>
  <si>
    <t>Lethabo Motsoaledi, Matthew Ross Westaway</t>
  </si>
  <si>
    <t>artificial intelligence, machine learning, natural language processing, and SaaS</t>
  </si>
  <si>
    <t>https://www.voyc.ai/</t>
  </si>
  <si>
    <t>https://www.linkedin.com/company/voycai/</t>
  </si>
  <si>
    <t>https://twitter.com/voyc_ai</t>
  </si>
  <si>
    <t>Taz Technologies</t>
  </si>
  <si>
    <t>Taz Technologies is a Kenyan youth company founded with the sole purpose of providing innovative solutions to local challenges and problems. The firm envisions, develops and implements inventive, homegrown tech-management and tech- marketing solutions for organizations.</t>
  </si>
  <si>
    <t>Twahir Mohamed</t>
  </si>
  <si>
    <t>Technology</t>
  </si>
  <si>
    <t>http://taztechnologies.com/</t>
  </si>
  <si>
    <t>https://www.linkedin.com/company/taz-technologies-ltd/</t>
  </si>
  <si>
    <t xml:space="preserve">Inclusive Financial Technologies </t>
  </si>
  <si>
    <t>Inclusive Financial Technologies is focused on creating products and services that deliver the best customer experience (“money experiences”) without compromising privacy and security.</t>
  </si>
  <si>
    <t>Jonathan Dela Ayivor</t>
  </si>
  <si>
    <t xml:space="preserve">Software, API </t>
  </si>
  <si>
    <t>https://inclusiveft.com/</t>
  </si>
  <si>
    <t>https://www.linkedin.com/company/inclusive-financial-technologies/</t>
  </si>
  <si>
    <t>https://www.facebook.com/inclusiveft/</t>
  </si>
  <si>
    <t>Digitech Group</t>
  </si>
  <si>
    <t>Digitech provides a fully integrated and cloud-based InsurTech platform to incumbent insurance companies</t>
  </si>
  <si>
    <t>Alexandre N'djore</t>
  </si>
  <si>
    <t>Insurance, Internet of Things</t>
  </si>
  <si>
    <t>http://www.digitechgroupci.com/</t>
  </si>
  <si>
    <t>https://www.linkedin.com/in/holding-digitech-group-ci-9babb2165/</t>
  </si>
  <si>
    <t>https://twitter.com/group_ci</t>
  </si>
  <si>
    <t>https://www.facebook.com/pg/Holding-Digitech-GROUP-CI-420658835047062/about/?ref=page_internal</t>
  </si>
  <si>
    <t>MPost</t>
  </si>
  <si>
    <t>MPost means Mobile Post office. It enables any mobile phone user to have his or her phone act like a mobile post office. It allows you to make your mobile number be a formal postal address. With it, you get access to Postal Services through your mobile phone.</t>
  </si>
  <si>
    <t>Twahir Mohamed, Abdulaziz Omar</t>
  </si>
  <si>
    <t>Mobile, Mobile Apps</t>
  </si>
  <si>
    <t>http://www.mpost.co.ke/</t>
  </si>
  <si>
    <t>https://twitter.com/mpostke</t>
  </si>
  <si>
    <t>https://www.facebook.com/MpostKE/</t>
  </si>
  <si>
    <t>Bankly Technologies</t>
  </si>
  <si>
    <t>Bankly is a cash digitisation savings product that allows users top up their wallet using vouchers.</t>
  </si>
  <si>
    <t>StartupBootCamp Afritech, GreenHouse Capital</t>
  </si>
  <si>
    <t>Fredrick Adams, Tomilola Adejana</t>
  </si>
  <si>
    <t>Finance, Financial Services, Peer to Peer</t>
  </si>
  <si>
    <t>GreenHouse Lab</t>
  </si>
  <si>
    <t>https://bankly.ng/</t>
  </si>
  <si>
    <t>https://www.linkedin.com/company/bankly/</t>
  </si>
  <si>
    <t>https://twitter.com/BanklyNG</t>
  </si>
  <si>
    <t>https://www.facebook.com/bankly.tec.3</t>
  </si>
  <si>
    <t>Kudabank</t>
  </si>
  <si>
    <t>Kudimoney is a full service digital only bank that enriches lives by helping people live healthier financial lives. Kudimoney does this by offering free banking services and making saving easy and rewarding, because every kudi counts</t>
  </si>
  <si>
    <t>Babs Ogundeyi</t>
  </si>
  <si>
    <t>https://www.kudabank.com/</t>
  </si>
  <si>
    <t>https://www.linkedin.com/company/kudimoney/</t>
  </si>
  <si>
    <t>https://twitter.com/kudimoneyng</t>
  </si>
  <si>
    <t>https://www.facebook.com/kudimoney/</t>
  </si>
  <si>
    <t>Akiba Digital</t>
  </si>
  <si>
    <t>Akiba is a mobile app that makes it easier and more rewarding to set, manage &amp; meet your savings goals.</t>
  </si>
  <si>
    <t>Startupbootcamp, AplhaCode Incubate, Catapult: Inclusion Africa</t>
  </si>
  <si>
    <t>Andile Maseko, Kamogelo Kekana, Tebogo Mokwena</t>
  </si>
  <si>
    <t>Artificial Intelligence, Big Data, Data Visualization, Financial Services, FinTech, Machine Learning, Mobile, Mobile Payments</t>
  </si>
  <si>
    <t>https://www.akibadigital.com/</t>
  </si>
  <si>
    <t>https://www.linkedin.com/company/akibadigital/</t>
  </si>
  <si>
    <t>https://twitter.com/akibadigital</t>
  </si>
  <si>
    <t>https://www.facebook.com/akibadigital</t>
  </si>
  <si>
    <t>Brandbook Analytics</t>
  </si>
  <si>
    <t>Brandbook™ is a mobile application aimed at providing users with free gift card coupons for completed purchases. Users simply upload receipts of selected purchase completed at brick and mortar stores or online to earn points. No purchases are completed over the application as with traditional ecommerce services.</t>
  </si>
  <si>
    <t>Bakuena Ntshasa, Rorisang Posholi</t>
  </si>
  <si>
    <t>Customer Experience, Big Data, Customer Rewards</t>
  </si>
  <si>
    <t>https://www.thebrandbook.co.za/</t>
  </si>
  <si>
    <t>https://www.linkedin.com/in/brandbook-south-africa-80b088161/?originalSubdomain=za</t>
  </si>
  <si>
    <t>https://twitter.com/brandbook_sa</t>
  </si>
  <si>
    <t>https://www.facebook.com/brandbookSA/</t>
  </si>
  <si>
    <t>Prospa</t>
  </si>
  <si>
    <t>Prospa is a mobile savings wallet for low-income earning South Africans that makes it easy to save small amounts infrequently using prepaid vouchers</t>
  </si>
  <si>
    <t>Carl Ngwenya, Dhanyal Davidson</t>
  </si>
  <si>
    <t>Financial Services, FinTech</t>
  </si>
  <si>
    <t>https://www.prospa.co.za/</t>
  </si>
  <si>
    <t>https://www.linkedin.com/company/prospa-south-africa/</t>
  </si>
  <si>
    <t>https://twitter.com/howtoprospa</t>
  </si>
  <si>
    <t>https://www.facebook.com/prospaadvanceau</t>
  </si>
  <si>
    <t>Medico Plus</t>
  </si>
  <si>
    <t>Medico Plus is the world’s first integrated Healthcare company aiming to bring the entire healthcare community onto ONE platform</t>
  </si>
  <si>
    <t>Kotni Sudeept Kumar</t>
  </si>
  <si>
    <t>Analytics, Consumer Software, Health Care, Home Health Care, Information Technology, Medical, Personal Health, SaaS</t>
  </si>
  <si>
    <t>http://www.medico-home.com/</t>
  </si>
  <si>
    <t>https://www.linkedin.com/company/medicoplus/</t>
  </si>
  <si>
    <t>https://twitter.com/PlusMediCo</t>
  </si>
  <si>
    <t>https://www.facebook.com/MediCo-Plus-160518621284281/</t>
  </si>
  <si>
    <t>Allpro Technologies</t>
  </si>
  <si>
    <t>Allpro underwrites risk and provides capital to schools using data gathered from its fee payment and school management software</t>
  </si>
  <si>
    <t>Microtraction</t>
  </si>
  <si>
    <t>Henry Nnalue (CEO), Angela Essien (COO)</t>
  </si>
  <si>
    <t>Data, Payments, Software</t>
  </si>
  <si>
    <t>https://allprotech.co</t>
  </si>
  <si>
    <t>https://twitter.com/allprotech4</t>
  </si>
  <si>
    <t>https://www.facebook.com/Allpro-Technologies-516453482189977/</t>
  </si>
  <si>
    <t>Lawyerapp</t>
  </si>
  <si>
    <t>LawyerApp; an online community for legal practices</t>
  </si>
  <si>
    <t>Genesys Tech Hub</t>
  </si>
  <si>
    <t>Legal services</t>
  </si>
  <si>
    <t>Riby Finance</t>
  </si>
  <si>
    <t>Riby is a Finance Technology Company that provides a simple and smart finance management platform for groups and their members. Our solution automates the financial and business activities of cooperative.</t>
  </si>
  <si>
    <t>Microtraction, Google Developers Launchpad, Village Capital</t>
  </si>
  <si>
    <t>Salami Abolore</t>
  </si>
  <si>
    <t>Saving, Investing, Fintech</t>
  </si>
  <si>
    <t>https://riby.me/</t>
  </si>
  <si>
    <t>https://www.linkedin.com/company/riby-finance/</t>
  </si>
  <si>
    <t>https://twitter.com/ribyfinance</t>
  </si>
  <si>
    <t>https://www.facebook.com/RibyFinance/</t>
  </si>
  <si>
    <t>Redraven</t>
  </si>
  <si>
    <t>RedRaven Limited is a startup company in Port Harcourt with specialization in building blockchain-related technology. With financial technology (fintech) solutions gaining ground in Nigeria, companies such as RedRaven are leveraging the opportunities provided in this space</t>
  </si>
  <si>
    <t>Y-Combinator</t>
  </si>
  <si>
    <t>Uchenna Edward Nnodim, Eseoghene Onomor</t>
  </si>
  <si>
    <t>Payments</t>
  </si>
  <si>
    <t>Y-Combinator Startup School</t>
  </si>
  <si>
    <t>https://roqqu.com/</t>
  </si>
  <si>
    <t>https://twitter.com/roqqupay</t>
  </si>
  <si>
    <t>faceboo.com/roqqupay</t>
  </si>
  <si>
    <t>Aspire Power Solutions</t>
  </si>
  <si>
    <t>APS was born out of a realization that Sub Saharan African's will need to continue being Prosumers of electricity (Producing Consumers) for the long term due to weak, non existent, or inefficient grids common place across the continent. APS takes an analytics, technology, and long term service driven approach to ensuring these Prosumers don't walk alone. We optimize your electricity profile over time to give you the 'Power To Be'.</t>
  </si>
  <si>
    <t>Rotimi Thomas, Mustapha Abokede</t>
  </si>
  <si>
    <t>Renewable Energy, Solar Technology, Sales/Installation of Panels, Batteries, Inverters, Charge Controller, Power Consumption/Load Generation Management, Energy Analyst/Consultant, and Remote Monitoring System</t>
  </si>
  <si>
    <t>http://www.aspirepowersolutions.com/</t>
  </si>
  <si>
    <t>https://www.linkedin.com/company/aspirepowersolutions/</t>
  </si>
  <si>
    <t>https://www.facebook.com/APSAfrica18/</t>
  </si>
  <si>
    <t>Hydrolite</t>
  </si>
  <si>
    <t>Hydrolite developed a home lighting system powered by water and is designed for off-grid communities. Its torches can last up to 2 weeks after contact with water.</t>
  </si>
  <si>
    <t>Co Creation Hub</t>
  </si>
  <si>
    <t>Promise Amahah</t>
  </si>
  <si>
    <t>Hydrotriciton</t>
  </si>
  <si>
    <t>The hydrotriciton generator is an emission-free, noiseless and easy to use generating set that is powered by water.</t>
  </si>
  <si>
    <t>Bare Choji</t>
  </si>
  <si>
    <t>Renewable Energy</t>
  </si>
  <si>
    <t>Rucove</t>
  </si>
  <si>
    <t>Rucove put together people, data, and network to make agro cross-border trades happen</t>
  </si>
  <si>
    <t>Abia, Nigeria</t>
  </si>
  <si>
    <t>Blessing Ijoma</t>
  </si>
  <si>
    <t>Agriculture, Blockchain, Cryptocurrency, E-Commerce, Financial Services, Human Resources, Retail</t>
  </si>
  <si>
    <t>https://rucove.com/</t>
  </si>
  <si>
    <t>https://www.linkedin.com/company/rucove/</t>
  </si>
  <si>
    <t>https://twitter.com/rucove</t>
  </si>
  <si>
    <t>https://web.facebook.com/Rucove/</t>
  </si>
  <si>
    <t>Spurbuddy</t>
  </si>
  <si>
    <t>We are SpurBuddy, a creative agency built with a clear focus on creating handcrafted digital experiences for brands to engage with their customers.</t>
  </si>
  <si>
    <t>Victor Tubotamuno</t>
  </si>
  <si>
    <t>3D Technology, Advertising, Brand Marketing, Enterprise Software, Information Technology, Personal Branding, Product Design, Software, UX Design, Virtual Reality</t>
  </si>
  <si>
    <t>https://spurbuddy.com/</t>
  </si>
  <si>
    <t>https://www.linkedin.com/company/spurbuddy</t>
  </si>
  <si>
    <t>https://www.twitter.com/spurbuddy</t>
  </si>
  <si>
    <t>http://facebook.com/spurbuddy</t>
  </si>
  <si>
    <t>ZeroElectric</t>
  </si>
  <si>
    <t>ZeroElectric developed a climate controlled system that cools the environment with water in areas without electricity.</t>
  </si>
  <si>
    <t>All On, Co-Creation Hub</t>
  </si>
  <si>
    <t>Anaele Iroh</t>
  </si>
  <si>
    <t>Iyeza Health</t>
  </si>
  <si>
    <t>Iyeza Health is a specialist health company committed to changing the face of public health in South Africa. Iyeza Health offer accessible alternatives to the current status quo in the health products distribution and supply chain.</t>
  </si>
  <si>
    <t>Sizwe Nzima</t>
  </si>
  <si>
    <t>Health &amp; Pharmaceuticals</t>
  </si>
  <si>
    <t>http://www.iyezahealth.co.za/</t>
  </si>
  <si>
    <t>https://www.linkedin.com/company/iyezahealth/</t>
  </si>
  <si>
    <t>Courier Lite</t>
  </si>
  <si>
    <t>Courier Lite is a courier delivery service company with a mission to digitize courier services in emerging markets</t>
  </si>
  <si>
    <t>Emmanuel Ejeu, Nelson Mandela</t>
  </si>
  <si>
    <t>Courier Service, Delivery Service, FinTech</t>
  </si>
  <si>
    <t>https://courierlite.my-free.website/</t>
  </si>
  <si>
    <t>https://www.linkedin.com/company/courier-lite/</t>
  </si>
  <si>
    <t>Enqaz Dot Net</t>
  </si>
  <si>
    <t>EnQaz.Net is Egyptian’s leading on-demand roadside assistance service.</t>
  </si>
  <si>
    <t>Mohamed Nassim, Mohamed Khoraim</t>
  </si>
  <si>
    <t>Software, Transportstion</t>
  </si>
  <si>
    <t>http://enqaz.net/</t>
  </si>
  <si>
    <t>https://www.facebook.com/EnQaz.Net/</t>
  </si>
  <si>
    <t>Alphotazi Farms</t>
  </si>
  <si>
    <t>We run modular cassava processing plant, increase farmers' throughput and give them access to an assured market for their crop.</t>
  </si>
  <si>
    <t>Nsukka, Nigeria</t>
  </si>
  <si>
    <t>South-South East Angel Network</t>
  </si>
  <si>
    <t>Alphonsus Utazi</t>
  </si>
  <si>
    <t>Production of animal feed</t>
  </si>
  <si>
    <t>https://alphotazifarms.com/</t>
  </si>
  <si>
    <t>https://www.linkedin.com/company/alphotazifarms/</t>
  </si>
  <si>
    <t>https://twitter.com/alphotazifarms</t>
  </si>
  <si>
    <t>https://www.facebook.com/alphotazifarms</t>
  </si>
  <si>
    <t>Cycles</t>
  </si>
  <si>
    <t>Cycles is a bike-sharing company changing the way we make short commutes in Nigeria through efficient smart-bike technology.</t>
  </si>
  <si>
    <t>Damilola Soladoye</t>
  </si>
  <si>
    <t>Bike sharing, Mobility, Green Transport, IOT, Information Technology, Cycling, Digital Transport, Fitness, and Sports</t>
  </si>
  <si>
    <t>https://cycles.com.ng/</t>
  </si>
  <si>
    <t>https://www.linkedin.com/company/cycles-ng</t>
  </si>
  <si>
    <t>https://twitter.com/cyclesnigeria</t>
  </si>
  <si>
    <t>https://www.facebook.com/CyclesNG</t>
  </si>
  <si>
    <t>Middletrust</t>
  </si>
  <si>
    <t>Middletrust acts as a trusted middleman in transactions of all nature. Our application provides a platform that enables involved parties write and accept transaction contracts, this enables us ensure that all parties involved adhere to the contract agreements as agreed by both parties thus making room for an itch-free and smooth transaction</t>
  </si>
  <si>
    <t xml:space="preserve"> -</t>
  </si>
  <si>
    <t>Dipesh Mishra, Ojadua Efe, Peter Atenaga</t>
  </si>
  <si>
    <t>E-Commerce, Financial Services, FinTech, Internet, Payments</t>
  </si>
  <si>
    <t>https://middletrust.carrd.co/</t>
  </si>
  <si>
    <t>https://linkedin.com/company/middletrust</t>
  </si>
  <si>
    <t>https://twitter.com/middletrusthq</t>
  </si>
  <si>
    <t>https://fb.com/middletrust</t>
  </si>
  <si>
    <t>OffCampus</t>
  </si>
  <si>
    <t>OffCampus allows Nigerian students in tertiary institutions (universities, polytechnics and colleges of education) search for, and rent off-campus accommodations around their schools.</t>
  </si>
  <si>
    <t>Obioha Uchechukwu Ebere</t>
  </si>
  <si>
    <t>https://offcampus.com.ng/</t>
  </si>
  <si>
    <t>Solatrify</t>
  </si>
  <si>
    <t>Solatrify is Africa's foremost value-added solar distribution company committed to providing quality solar equipment, business support &amp; financial mechanism for the growing network of local solar dealers, installers &amp; project contractors in Sub-Saharan African</t>
  </si>
  <si>
    <t>Ubah Benson</t>
  </si>
  <si>
    <t>Energy, Financial Services, Renewable Energy, Retail, Solar</t>
  </si>
  <si>
    <t>https://solatrify.com/</t>
  </si>
  <si>
    <t>https://linkedin.com/company/solatrify</t>
  </si>
  <si>
    <t>https://twitter.com/solatrify</t>
  </si>
  <si>
    <t>https://facebook.com/solatrify</t>
  </si>
  <si>
    <t>Spicyauto</t>
  </si>
  <si>
    <t>Spicyauto Limited is an online car marketplace in Nigeria committed to becoming the most loved and trusted marketplace on the web. We tirelessly pursue these goals by offering a superior experience, creating transparency for everyone and stellar customer service. We offer a trusted, reliable and cost-effective online marketplace for the widest range of quality vehicles in Nigeria</t>
  </si>
  <si>
    <t>Stanley Okpala</t>
  </si>
  <si>
    <t>Automotive, E-Commerce, Information Technology, Marketplace, Retail Technology</t>
  </si>
  <si>
    <t>https://www.spicyauto.com/</t>
  </si>
  <si>
    <t>https://www.linkedin.com/company/spicyauto</t>
  </si>
  <si>
    <t>https://twitter.com/spicyauto</t>
  </si>
  <si>
    <t>https://www.facebook.com/spicyautong/</t>
  </si>
  <si>
    <t>Tender NG</t>
  </si>
  <si>
    <t>Tender.ng is a smart online notification service that provides timely updates to businesses about tenders.</t>
  </si>
  <si>
    <t>Co-Creation Hub Nigeria</t>
  </si>
  <si>
    <t>Temitope Longe</t>
  </si>
  <si>
    <t>Consulting, Information Technology</t>
  </si>
  <si>
    <t>https://www.tender.ng/</t>
  </si>
  <si>
    <t>https://www.linkedin.com/company/tenders-nigeria/</t>
  </si>
  <si>
    <t>https://twitter.com/tenderng</t>
  </si>
  <si>
    <t>https://www.facebook.com/TenderNGPage/</t>
  </si>
  <si>
    <t>Servixme</t>
  </si>
  <si>
    <t>We’re passionate about helping you find your creative voice. We champion brands and bring them into the spotlight. We leverage your unique strengths to build strategic roadmaps, and deliver the right customers to you. Our team offers unparalleled creative solutions to all of our clients, and is determined to see every job through to its success</t>
  </si>
  <si>
    <t>Benson Ajabor</t>
  </si>
  <si>
    <t>Content Creators, Digital Marketing, Web Development</t>
  </si>
  <si>
    <t>https://servixmesite.wordpress.com/</t>
  </si>
  <si>
    <t>https://linkedin.com/in/servixmenigeria</t>
  </si>
  <si>
    <t>https://twitter.com/servixme</t>
  </si>
  <si>
    <t>Ogaranya</t>
  </si>
  <si>
    <t>Ogaranya is an offline e-commerce platform in Nigeria</t>
  </si>
  <si>
    <t>Olubodun Akinyele</t>
  </si>
  <si>
    <t>Commerce</t>
  </si>
  <si>
    <t>ARM Labs</t>
  </si>
  <si>
    <t>https://www.ogaranya.com/how-it-works</t>
  </si>
  <si>
    <t>https://twitter.com/ogamarket</t>
  </si>
  <si>
    <t>https://www.facebook.com/ogamarket/</t>
  </si>
  <si>
    <t>Tsaron Technologies</t>
  </si>
  <si>
    <t>Tsaron Tech is an arbiter using algorithms to lower premiums for interstate transporters in order to impact road safety.</t>
  </si>
  <si>
    <t>Jimi Fasina</t>
  </si>
  <si>
    <t>Insur-Tech</t>
  </si>
  <si>
    <t>https://tsaron.com/contract.html</t>
  </si>
  <si>
    <t>Crop2Cash</t>
  </si>
  <si>
    <t>Crop2Cash is an A.I. powered Agri-Commerce platform that connects farmers and their crops to industries. The company is a winner of Wennovation Agri-Tech Demo Day</t>
  </si>
  <si>
    <t>Michael Ogundare</t>
  </si>
  <si>
    <t>Agriculture, E-Commerce, Farming, Internet, Internet of Things, Software</t>
  </si>
  <si>
    <t>http://crop2cash.com.ng/</t>
  </si>
  <si>
    <t>https://www.linkedin.com/company/crop2cash</t>
  </si>
  <si>
    <t>https://www.twitter.com/crop2cash</t>
  </si>
  <si>
    <t>https://www.facebook.com/crop2cash</t>
  </si>
  <si>
    <t>Guanxi Invest</t>
  </si>
  <si>
    <t>Guanxi is a directory of the most innovative and competitive start-ups and projects in the continent. With the integration of local payment solutions (mobile money and cash payments) adapted to the low level of bank account penetration, Guanxi enables the public to discover and invest in projects/companies of their choices.</t>
  </si>
  <si>
    <t>Douala, Cameroon</t>
  </si>
  <si>
    <t>Cedric NGONDI, Yves NKOME</t>
  </si>
  <si>
    <t>Crowdfunding, FinTech</t>
  </si>
  <si>
    <t>https://www.guanxi-invest.com/</t>
  </si>
  <si>
    <t>https://www.linkedin.com/company-beta/10877500/</t>
  </si>
  <si>
    <t>https://twitter.com/guanxiinvest</t>
  </si>
  <si>
    <t>https://www.facebook.com/guanxiinvest/</t>
  </si>
  <si>
    <t>Numbers</t>
  </si>
  <si>
    <t>Criminal activities happen to be a serious problem affecting us as a nation and the entire world. We have products ranging from hardwares to softwares. We deploy technologies like Machine learning, Facial Recognition, Intelligence Surveillance, Traffic control and Determination etc to keep you safe.The world is changing and we are changing the use of traditional solutions and embracing the contribution the computer can make to create a better and safer world with the massive amount of data generated per minute and the much developmental strives been made in the world of Computer Science creating greater computer power and speed. We deploy this resources at our disposal in-order to understand the society better and present effective solutions that solve our problems of insecurity.</t>
  </si>
  <si>
    <t>Edo, Nigeria</t>
  </si>
  <si>
    <t>Derick Nwasor</t>
  </si>
  <si>
    <t>Artificial Intelligence, Big Data, Machine Learning, Security</t>
  </si>
  <si>
    <t>http://numbers.xigma.org/</t>
  </si>
  <si>
    <t>https://twitter.com/Numb3rs_Inc</t>
  </si>
  <si>
    <t>Imaginators</t>
  </si>
  <si>
    <t>Imaginators is platform that enables users visualise their ideas.</t>
  </si>
  <si>
    <t>Innoventures, Orange</t>
  </si>
  <si>
    <t>Moody Boles</t>
  </si>
  <si>
    <t>Presentation Software, Presentations, Productivity Tools, Social Media, Software</t>
  </si>
  <si>
    <t>https://imginators.com/</t>
  </si>
  <si>
    <t>https://www.linkedin.com/company/imginators/about/</t>
  </si>
  <si>
    <t>https://twitter.com/imaginators_im</t>
  </si>
  <si>
    <t>https://www.facebook.com/ImaginatorsJAM/</t>
  </si>
  <si>
    <t>Dilivasbox</t>
  </si>
  <si>
    <t>Dilivas delivers convenience to modern households’ doorsteps: weekly boxes of fresh and local ingredients pre-measured to match corresponding recipes, which make “do-it-yourself fine dining” possible without long trips to the local Nigerian markets</t>
  </si>
  <si>
    <t>Emmanuel Omale</t>
  </si>
  <si>
    <t>Consumer Goods, Delivery, Retail</t>
  </si>
  <si>
    <t>https://dilivasbox.com/</t>
  </si>
  <si>
    <t>https://twitter.com/dilivasbox</t>
  </si>
  <si>
    <t>https://www.facebook.com/pg/dilivasbox/</t>
  </si>
  <si>
    <t>Newdigit</t>
  </si>
  <si>
    <t>New digit is a high tech Energy company innovating and manufacturing a unique integrated multi-functional new renewable energy products that is providing energy solutions, with smart-grid services for the transmission, distribution and modulation of electricity. Our Chief Energy sources include: o Hydrogen: Fuel Cell o Vibrations: Piezoelectric Energy o Electromagnetic: ( Solar and Radio Energy)</t>
  </si>
  <si>
    <t>Derick Nwasor, Eloghosa Ikponmwoba</t>
  </si>
  <si>
    <t>CleanTech, Information Technology, Renewable Energy, Solar</t>
  </si>
  <si>
    <t>https://newdigit.xigma.org/</t>
  </si>
  <si>
    <t>https://www.linkedin.com/company/newdigit/</t>
  </si>
  <si>
    <t>Bridgeur</t>
  </si>
  <si>
    <t>Bridgeur (Pty) Ltd is a luxury fashion company founded in South Africa</t>
  </si>
  <si>
    <t>https://bridgeur.com/</t>
  </si>
  <si>
    <t>Sendroid AI</t>
  </si>
  <si>
    <t>Sendroid helps businesses open chat conversations from Facebook or Instagram ad clicks</t>
  </si>
  <si>
    <t>Abuja, Nigeria</t>
  </si>
  <si>
    <t>Kalu Ogba</t>
  </si>
  <si>
    <t>Advertising, Artificial Intelligence, Digital Marketing, E-Commerce</t>
  </si>
  <si>
    <t>https://sendroid.co/</t>
  </si>
  <si>
    <t>https://www.linkedin.com/company/sendroid/about/</t>
  </si>
  <si>
    <t>https://clip.ng/tYnB</t>
  </si>
  <si>
    <t>https://clip.ng/nrvc</t>
  </si>
  <si>
    <t>NanoDoors</t>
  </si>
  <si>
    <t>NanoDoors is a technological company focused on using new computing lifestyle to innovate the next generation computers</t>
  </si>
  <si>
    <t>Derick Nwasor, Egbe Joy, Eloghosa Ikponmwoba</t>
  </si>
  <si>
    <t>Computer, Hardware, Information Technology, Software</t>
  </si>
  <si>
    <t>https://nanodoors.xigma.org/</t>
  </si>
  <si>
    <t>Provider</t>
  </si>
  <si>
    <t>When you send us your food shopping list via Facebook Messenger, provider helps you shop with your budget and same day delivery</t>
  </si>
  <si>
    <t>Mebele Ifechukwude, Okonkwo Ginikachi</t>
  </si>
  <si>
    <t>Artificial Intelligence, Facebook, Food Delivery, Messaging, Natural Language Processing, Shopping</t>
  </si>
  <si>
    <t>https://provider.com.ng/</t>
  </si>
  <si>
    <t>https://www.linkedin.com/company/18992532/</t>
  </si>
  <si>
    <t>https://twitter.com/FoodChatShopper</t>
  </si>
  <si>
    <t>https://m.me/FoodChatShopper</t>
  </si>
  <si>
    <t>Shield Finders</t>
  </si>
  <si>
    <t>Shield Finders povides the unbanked with access to financial services.</t>
  </si>
  <si>
    <t>Ibadan, Nigeria</t>
  </si>
  <si>
    <t>Olugbemiga Augustine, Abegunde Femi</t>
  </si>
  <si>
    <t>Loans, Savings</t>
  </si>
  <si>
    <t>http://shieldfinders.com/</t>
  </si>
  <si>
    <t>https://twitter.com/ShieldFinders</t>
  </si>
  <si>
    <t>https://www.facebook.com/pages/category/Financial-Service/Shield-Finders-Nigeria-360598008130551/</t>
  </si>
  <si>
    <t>Luxchizie.net</t>
  </si>
  <si>
    <t>Luxchizie is an ICT Hub that is into real estate and construction services</t>
  </si>
  <si>
    <t>Lucky Apeh</t>
  </si>
  <si>
    <t>Construction, Information Technology, Real Estate</t>
  </si>
  <si>
    <t>https://twitter.com/luxchizie</t>
  </si>
  <si>
    <t>https://www.facebook.com/luxchizienet</t>
  </si>
  <si>
    <t>5linhas</t>
  </si>
  <si>
    <t>A Sociedade 5Linhas – Investimentos e Telecomunicações, S.A., é uma iniciativa que visa atrair e impulsionar investidores em Angola e aproximá-los de empreendedores que buscam apoio para seus projectos de base tecnológica.</t>
  </si>
  <si>
    <t>https://5linhas.co.ao/</t>
  </si>
  <si>
    <t>https://www.linkedin.com/company/5linhas/</t>
  </si>
  <si>
    <t>https://www.facebook.com/5linhas.ao/</t>
  </si>
  <si>
    <t>Agro-tech</t>
  </si>
  <si>
    <t>Home appliances for cannabis and various crops cultivation</t>
  </si>
  <si>
    <t>Ilya Tsigvintsev</t>
  </si>
  <si>
    <t>www.agrotechfarm.com</t>
  </si>
  <si>
    <t>https://www.linkedin.com/company/agro-tech-farm/</t>
  </si>
  <si>
    <t>https://twitter.com/agro_tech_farm</t>
  </si>
  <si>
    <t>https://www.facebook.com/AgroTechFarmCom/</t>
  </si>
  <si>
    <t>Alfa Sementeira</t>
  </si>
  <si>
    <t>Provide consultancy services related to Agriculture and Unmanned Aerial Vehicles.</t>
  </si>
  <si>
    <t>Drones</t>
  </si>
  <si>
    <t>https://twitter.com/alfa_ao?lang=en</t>
  </si>
  <si>
    <t>https://www.facebook.com/alfasementeira.limitada.7</t>
  </si>
  <si>
    <t>Appy Saúde</t>
  </si>
  <si>
    <t>Appy Saude connects users to the nearest pharmacies and hospitals in Angola</t>
  </si>
  <si>
    <t>Wellness</t>
  </si>
  <si>
    <t>https://appysaude.co.ao/</t>
  </si>
  <si>
    <t>Bantu Games</t>
  </si>
  <si>
    <t>Somos os criadores do famoso jogo “Zungueira Run”. Nós desenvolvemos jogos que “Kuiam” e que todo angolano identifica-se!</t>
  </si>
  <si>
    <t>Xande Pinto</t>
  </si>
  <si>
    <t>http://www.bantugames.com</t>
  </si>
  <si>
    <t>BayQi</t>
  </si>
  <si>
    <t>BayQi is an Electronic Commerce (B2C) platform that enables Seller anywhere in the world to sell their products safely and easily directly to the End Consumer in Africa.</t>
  </si>
  <si>
    <t>Fátima Almeida</t>
  </si>
  <si>
    <t>https://bayqi.co.ao/</t>
  </si>
  <si>
    <t>https://www.facebook.com/vayqui/</t>
  </si>
  <si>
    <t>Deya</t>
  </si>
  <si>
    <t>Our mission: - Design, propose adapt audio-visual and collaborative solutions for our customers evolving in an increasingly complex, competitive and decentralized environment. - Accompany our customers during their events (audiovisual and event services). Our strengths: - 20 years of experience - An experienced team - Satisfied clients in different sectors of activity (Healthcare, Banking, Public Sector, Defense, etc ...), Premium partners (Epson, Polycom, Christie, Barco , Samsung, Nec, Crestron, Extron, Yamaha, Bose, Sennheiser, etc ...) - For the benefit, a large fleet of equipment: 80-inch screens, 4K camera tray, video projectors from 6000 to 20 000 lumens, etc. .. To contact us: Phone: +333 88 555 380 Mail:</t>
  </si>
  <si>
    <t>Nicolas Berthelot</t>
  </si>
  <si>
    <t>http://www.deya.fr/</t>
  </si>
  <si>
    <t>https://www.linkedin.com/company/deya</t>
  </si>
  <si>
    <t>Bumba</t>
  </si>
  <si>
    <t>Bumba is a service contracting application in Angola. The application will allow single personals to get service providers that are based in Luanda-Angola</t>
  </si>
  <si>
    <t>Daniel Kabeya, Donato Tchingoua, Osmar António Pessela, Sebastião Bruno Kiafuka Fernando, Silvio Magalhães Domingos, Tadeu Vicente Adriano Raimundo</t>
  </si>
  <si>
    <t>Customer Service, Home Services, Professional Services, Service Industry</t>
  </si>
  <si>
    <t>https://bumbaapp.com/</t>
  </si>
  <si>
    <t>https://www.facebook.com/bumbaapp/</t>
  </si>
  <si>
    <t>Kubinga</t>
  </si>
  <si>
    <t>Kubinga privide economy cars at everyday prices.</t>
  </si>
  <si>
    <t>Darryl Nequetela, Emerson Paim, Amândio Feijó</t>
  </si>
  <si>
    <t>Transportation/Trucking/Railroad</t>
  </si>
  <si>
    <t>http://www.kubinga.com/</t>
  </si>
  <si>
    <t>https://www.linkedin.com/company/kubinga</t>
  </si>
  <si>
    <t>https://twitter.com/App_Kubinga</t>
  </si>
  <si>
    <t>https://www.facebook.com/kubingaLda/</t>
  </si>
  <si>
    <t>Btech Sarl - Benin</t>
  </si>
  <si>
    <t>Benin</t>
  </si>
  <si>
    <t>Botsogo</t>
  </si>
  <si>
    <t>The BOTSwana Oncology Global Outreach program (BOTSOGO) works to improve access to quality cancer care in Botswana through a growing collaboration between physicians and other healthcare professionals in Boston and in Botswana</t>
  </si>
  <si>
    <t>Jason Efstathiou</t>
  </si>
  <si>
    <t>http://www.botsogo.org/</t>
  </si>
  <si>
    <t>https://twitter.com/botsogo_org</t>
  </si>
  <si>
    <t>Chabana Farms</t>
  </si>
  <si>
    <t>Chabana Farms creates a marketing platform to help farmers such as myself to enter the global market. To encourage small scale farmers in rural Africa to produce and reach global markets especially women farmers</t>
  </si>
  <si>
    <t>Francistown, Botswana</t>
  </si>
  <si>
    <t>Mavis Nduchwa</t>
  </si>
  <si>
    <t>Farmers Market</t>
  </si>
  <si>
    <t>http://chabanafarms.com/</t>
  </si>
  <si>
    <t>https://www.facebook.com/chabana-farms-1622853787951610</t>
  </si>
  <si>
    <t>AgriBizz</t>
  </si>
  <si>
    <t>AGRIBIZZ is the partner who listens to your agricultural needs and accompanies you with technological solutions and agricultural equipment.</t>
  </si>
  <si>
    <t>Jasmin Choake</t>
  </si>
  <si>
    <t>AgriTech, Drones</t>
  </si>
  <si>
    <t>http://www.agribiz.net/</t>
  </si>
  <si>
    <t>https://www.linkedin.com/company/agribiz-consulting-limited</t>
  </si>
  <si>
    <t>https://twitter.com/agribizznet?lang=en</t>
  </si>
  <si>
    <t>https://www.facebook.com/Agribizznet/</t>
  </si>
  <si>
    <t>Diool</t>
  </si>
  <si>
    <t>Exchanging payments in Africa can often be complicated and time consuming. Diool lets you send payments to your contacts on any network, online or at the nearest shop.</t>
  </si>
  <si>
    <t>Yaounde, Cameroon</t>
  </si>
  <si>
    <t>Serge Boupda</t>
  </si>
  <si>
    <t>E-Commerce, Financial Services, Internet, Mobile, Mobile Payments, Software</t>
  </si>
  <si>
    <t>https://diool.com/</t>
  </si>
  <si>
    <t>https://www.linkedin.com/company/dioolapp</t>
  </si>
  <si>
    <t>https://www.twitter.com/dioolapp</t>
  </si>
  <si>
    <t>https://www.facebook.com/dioolapp</t>
  </si>
  <si>
    <t>Boomplay</t>
  </si>
  <si>
    <t>Boomplay is a streaming platform, which operates the Boom Player app, is adding an average of 2 million new subscribers per month and now boasts 44 million app downloads and 5.6 million daily users. It hosts the most extensive online African music catalog in the world with 5 million tracks, according to the company</t>
  </si>
  <si>
    <t>Shenzhen, China</t>
  </si>
  <si>
    <t>China</t>
  </si>
  <si>
    <t>Joe He (CEO)</t>
  </si>
  <si>
    <t>Apps, Music</t>
  </si>
  <si>
    <t>https://www.facebook.com/BoomplayMusic</t>
  </si>
  <si>
    <t>Accept</t>
  </si>
  <si>
    <t>Accept is a payment service provider and payment aggregator that empowers businesses to get paid wherever their customers are. Our services facilitate both online and offline payment channels with a set of tools to accept payments whether online, via mobile, on delivery or in store and whether paid by card, mobile wallet or cash.</t>
  </si>
  <si>
    <t>A15</t>
  </si>
  <si>
    <t>Alain El Hajj (COO)</t>
  </si>
  <si>
    <t>Payments, Online Payments, Mobile Wallets, Ecommerce, Credit Card Payments, and Cash on Delivery</t>
  </si>
  <si>
    <t>www.weaccept.co</t>
  </si>
  <si>
    <t>https://www.linkedin.com/company/weaccept.co/</t>
  </si>
  <si>
    <t>https://twitter.com/weacceptco</t>
  </si>
  <si>
    <t>https://www.facebook.com/weaccept.co</t>
  </si>
  <si>
    <t>Almaqarr Coworking Space</t>
  </si>
  <si>
    <t>AlMaqarr is the leading coworking space in Egypt since 2012. It manages a solid diversified community of innovation and collaboration between startups, student organizations, social initiatives and freelancers.</t>
  </si>
  <si>
    <t>AbdelQader Khaled AbdelQader, Ahmed Khaled Youssef, Muhammad Nagi, Sherif Ashraf</t>
  </si>
  <si>
    <t>Real Estate and Construction</t>
  </si>
  <si>
    <t>Coworking Space, Office Space, Meeting Space,  Conference Halls</t>
  </si>
  <si>
    <t>http://www.almaqarr.com/</t>
  </si>
  <si>
    <t>https://www.linkedin.com/company/almaqarr/about/</t>
  </si>
  <si>
    <t>https://twitter.com/almaqarr?lang=en</t>
  </si>
  <si>
    <t>http://www.facebook.com/AlMaqarr</t>
  </si>
  <si>
    <t>Autoparts</t>
  </si>
  <si>
    <t>Autoparts, an online marketplace, provides its customers an extensive selection of spare parts at competitive and transparent prices</t>
  </si>
  <si>
    <t>abobakr elmashtoly</t>
  </si>
  <si>
    <t>Automotive, E-Commerce, Internet, Transportation</t>
  </si>
  <si>
    <t>https://autopartsegypt.com/</t>
  </si>
  <si>
    <t>https://twitter.com/autopartseg</t>
  </si>
  <si>
    <t>http://facebook.com/autopartseg</t>
  </si>
  <si>
    <t>AnaMehani</t>
  </si>
  <si>
    <t>AnaMehani is an online service marketplace helps clients to find and select the best service providers nearby you</t>
  </si>
  <si>
    <t>Saeed A. ALFAGIEH</t>
  </si>
  <si>
    <t>Talent, Labour</t>
  </si>
  <si>
    <t>http://www.anamehani.com/</t>
  </si>
  <si>
    <t>https://www.linkedin.com/company/anamehani-com-llc/</t>
  </si>
  <si>
    <t>https://twitter.com/anamehani?lang=en</t>
  </si>
  <si>
    <t>https://www.facebook.com/anamehani/</t>
  </si>
  <si>
    <t>Aqarmap</t>
  </si>
  <si>
    <t>Aqarmap.com is an online Real Estate marketplace that makes buying, selling, and renting properties easy and convenient. We help thousands of Real Estate Developers and Brokers to promote their projects and properties to millions of qualified buyers. In 2016, we helped sell more than 17,000 units with a total value of more than 550 Million USD.</t>
  </si>
  <si>
    <t>Egypt, Saudi Arabia</t>
  </si>
  <si>
    <t>KISP Ventures, Raed Ventures, Wamda Capital</t>
  </si>
  <si>
    <t xml:space="preserve">Amad Almasodi </t>
  </si>
  <si>
    <t>Online Real Estate Portal, Real Estate Marketing, Real Estate Marketplace, and Real Estate Digital Marketing</t>
  </si>
  <si>
    <t>https://egypt.aqarmap.com/en/</t>
  </si>
  <si>
    <t>https://www.linkedin.com/company/aqarmap/</t>
  </si>
  <si>
    <t>https://twitter.com/aqarmap</t>
  </si>
  <si>
    <t>https://www.facebook.com/aqarmapcom</t>
  </si>
  <si>
    <t>Avidbeam</t>
  </si>
  <si>
    <t>Analyze thousands of videos efficiently in real-time, extract intelligent information in a blink of an eye</t>
  </si>
  <si>
    <t>Egypt, Dubai</t>
  </si>
  <si>
    <t>Egypt Ventures</t>
  </si>
  <si>
    <t>Hani Elgebaly</t>
  </si>
  <si>
    <t>Information Technology, Cloud Computing, Video Big Data Analytics, Computer Vision, Artificial Intelligence, and Visualization</t>
  </si>
  <si>
    <t>http://www.avidbeam.com/</t>
  </si>
  <si>
    <t>https://www.linkedin.com/company/avidbeam/about/</t>
  </si>
  <si>
    <t>https://twitter.com/avidbeam?lang=en</t>
  </si>
  <si>
    <t>https://www.facebook.com/Avidbeam/</t>
  </si>
  <si>
    <t>Awfar</t>
  </si>
  <si>
    <t>Groceries delivery service provider and platform based in Egypt,</t>
  </si>
  <si>
    <t>Abd Elrahman Galal</t>
  </si>
  <si>
    <t>Delivery, E-Commerce, Internet, Mobile</t>
  </si>
  <si>
    <t>http://www.awfar.com/</t>
  </si>
  <si>
    <t>https://www.linkedin.com/company/awfar-market/</t>
  </si>
  <si>
    <t>https://twitter.com/AwfarMarket/</t>
  </si>
  <si>
    <t>http://www.facebook.com/awfarmarket</t>
  </si>
  <si>
    <t>Biodiesel Misr</t>
  </si>
  <si>
    <t>Biodiesel Misr is the leading biodiesel company in Egypt. Established in 2013, with the vision to become a key player in the EMEA biodiesel market</t>
  </si>
  <si>
    <t>Mahmoud Abo EL Rokab</t>
  </si>
  <si>
    <t>http://www.biodieselmisr.com/</t>
  </si>
  <si>
    <t>https://www.linkedin.com/company/biodiesel-misr/about/</t>
  </si>
  <si>
    <t>DentaCarts</t>
  </si>
  <si>
    <t>DentaCarts is the dentist's smart partner, an online dental marketplace that connects dentists with vendors.</t>
  </si>
  <si>
    <t>Ahmed Yahia</t>
  </si>
  <si>
    <t>Dental Supplies</t>
  </si>
  <si>
    <t>https://www.dentacarts.com</t>
  </si>
  <si>
    <t>https://www.linkedin.com/company/dentacarts/</t>
  </si>
  <si>
    <t>https://twitter.com/dentacarts?lang=en</t>
  </si>
  <si>
    <t>https://www.facebook.com/DentaCarts/</t>
  </si>
  <si>
    <t>Bermoda</t>
  </si>
  <si>
    <t>Bermoda is an Agritech company that develops high-value biofertilizers from agricultural waste.</t>
  </si>
  <si>
    <t>Al Jiza, Egypt</t>
  </si>
  <si>
    <t>HIMangel</t>
  </si>
  <si>
    <t>Mostafa Elnaby</t>
  </si>
  <si>
    <t>Agriculture, Biotechnology</t>
  </si>
  <si>
    <t>http://www.baramodaeg.com/</t>
  </si>
  <si>
    <t>https://www.linkedin.com/company/baramodaeg/about/</t>
  </si>
  <si>
    <t>https://www.facebook.com/Bermodaegypt/</t>
  </si>
  <si>
    <t>Carsurance</t>
  </si>
  <si>
    <t>Carsurance is the fastest way to save on car insurance.</t>
  </si>
  <si>
    <t>Eggypt</t>
  </si>
  <si>
    <t>Insurance</t>
  </si>
  <si>
    <t>https://carsurance.net/</t>
  </si>
  <si>
    <t>https://www.linkedin.com/company/carsurance-net/about/</t>
  </si>
  <si>
    <t>https://twitter.com/Carsurance_net</t>
  </si>
  <si>
    <t>https://www.facebook.com/pages/category/Insurance-Broker/carinsurancenet-358831854864382/</t>
  </si>
  <si>
    <t>Cequens</t>
  </si>
  <si>
    <t>Cequens is a leading Communication Platform that empowers enterprises and OTTs with carrier-grade, continuously evolving, and global Messaging, Video, and Voice products</t>
  </si>
  <si>
    <t>Ahmed Ibrahim, Karim Khorshed</t>
  </si>
  <si>
    <t>Developer Platform, Messaging, Mobile, SMS, Telecommunications</t>
  </si>
  <si>
    <t>https://www.cequens.com/</t>
  </si>
  <si>
    <t>http://www.linkedin.com/company/cequens</t>
  </si>
  <si>
    <t>http://twitter.com/Cequens</t>
  </si>
  <si>
    <t>http://www.facebook.com/cequens</t>
  </si>
  <si>
    <t>Farawlaya.Com</t>
  </si>
  <si>
    <t>Farawlaya.com showcases designers intimate and home wear apparel for women of all shapes and sizes.</t>
  </si>
  <si>
    <t>Adel Sabry</t>
  </si>
  <si>
    <t>Fashion, Lifestyle, Lingerie, Women's</t>
  </si>
  <si>
    <t>https://www.farawlaya.com/</t>
  </si>
  <si>
    <t>https://www.linkedin.com/company/farawlaya-com</t>
  </si>
  <si>
    <t>https://www.twitter.com/farawlaya_com</t>
  </si>
  <si>
    <t>https://www.facebook.com/farawlaya.homewear</t>
  </si>
  <si>
    <t>Bluemoon</t>
  </si>
  <si>
    <t>blueMoon is a new and exciting initiative to discover, incubate, and invest seed funds into innovative and scalable youth agribusiness startups in Ethiopia. At blueMoon, we believe that, once in a blue moon, exceptional ideas can turn into great businesses that literally change the world.</t>
  </si>
  <si>
    <t>Dr. Eleni Gabre-Madhin</t>
  </si>
  <si>
    <t>Agribusiness, Entrepreneurship, Incubation, Startups, Youth Empowerment, Coworking Space</t>
  </si>
  <si>
    <t>https://www.bluemoonethiopia.com/</t>
  </si>
  <si>
    <t>https://www.linkedin.com/company/bluemoon-ethiopia/</t>
  </si>
  <si>
    <t>Afrikwity</t>
  </si>
  <si>
    <t>Afrikwity is a pioneering equity crowdfunding platform in Africa dedicated to financing entrepreneurial projects</t>
  </si>
  <si>
    <t>Thameur Hemdane</t>
  </si>
  <si>
    <t>Crowdfunding, Capital Investment, Equity crowdfunding, Private equity, and Finance participative</t>
  </si>
  <si>
    <t>http://www.afrikwity.com/</t>
  </si>
  <si>
    <t>https://www.linkedin.com/company/afrikwity/about/</t>
  </si>
  <si>
    <t>https://www.facebook.com/Afrikwity/</t>
  </si>
  <si>
    <t>Afrimarket</t>
  </si>
  <si>
    <t>Afrimarket is a French generalist ecommerce company operating in 5 West-African countries which fully integrates last mile logistics.</t>
  </si>
  <si>
    <t>Mali, Cameroon, Ivory Coast, Benin, Senegal</t>
  </si>
  <si>
    <t>Global Innovation Fund, Jacques Antoine Granjon, Kima Ventures, Olivier Mathiot, Orange, Proparco</t>
  </si>
  <si>
    <t>François Sevaistre, Jeremy Stoss, Rania Belkahia</t>
  </si>
  <si>
    <t>E-Commerce, Retail</t>
  </si>
  <si>
    <t>Orange Fab acceleration program</t>
  </si>
  <si>
    <t>https://afrimarket.fr/</t>
  </si>
  <si>
    <t>https://www.linkedin.com/company/afrimarket/about/</t>
  </si>
  <si>
    <t>Africoinx</t>
  </si>
  <si>
    <t>Africoinx is a cryptocurrency exchange based in Ghana.</t>
  </si>
  <si>
    <t>Cryptocurrencies, Financial services</t>
  </si>
  <si>
    <t>africoinx.com</t>
  </si>
  <si>
    <t>https://twitter.com/africoinx</t>
  </si>
  <si>
    <t>Bisa</t>
  </si>
  <si>
    <t>Bisa is a mobile app that enables users to to directly interact with medical practitioners without being physically present at the hospital.</t>
  </si>
  <si>
    <t>Ghana, Senegal</t>
  </si>
  <si>
    <t>Raindolf Owusu, Dr Dennis Addo</t>
  </si>
  <si>
    <t>mHealth</t>
  </si>
  <si>
    <t>http://bisaapp.com</t>
  </si>
  <si>
    <t>https://twitter.com/Bisaapp</t>
  </si>
  <si>
    <t>https://www.facebook.com/Bisaapp/?_rdc=1&amp;_rdr</t>
  </si>
  <si>
    <t>Bitafrika</t>
  </si>
  <si>
    <t>Ghana’s leading retail exchange for buying and selling cryptocurrencies like Bitcoin, Ethereum, Ripple and more. Fast and secure.</t>
  </si>
  <si>
    <t>Bitcoin, Cryptocurrencies</t>
  </si>
  <si>
    <t>https://www.bitafrika.com/</t>
  </si>
  <si>
    <t>https://twitter.com/afrikabit</t>
  </si>
  <si>
    <t>https://www.facebook.com/bitafrika/</t>
  </si>
  <si>
    <t>SKT AeroShutter</t>
  </si>
  <si>
    <t>Driving African Innovation Through Drones</t>
  </si>
  <si>
    <t>Netherlandas, Portugal</t>
  </si>
  <si>
    <t>Derrick Annan</t>
  </si>
  <si>
    <t>Drones, Surveying &amp; Mapping, Agriculture, Inspections, Mining, Construction, After-Sales Service, Energy, Engineering, and Training</t>
  </si>
  <si>
    <t>http://aeroshuttergh.com/</t>
  </si>
  <si>
    <t>https://www.linkedin.com/company/aeroshutter/about/</t>
  </si>
  <si>
    <t>https://twitter.com/AeroShutter</t>
  </si>
  <si>
    <t>https://www.facebook.com/pg/SKTAeroshutter/about/?ref=page_internal</t>
  </si>
  <si>
    <t>Anitrack</t>
  </si>
  <si>
    <t>Anitrack uses its management tool to monitor livestock health and movement, notify the farmers immediately and link them with animal services.Livestock production is an important feature in Africa, contributing largely in meeting food needs, providing draft power and generating cash income for both small, medium and large scale farmers. However, majority of farmers face a major challenge where they lose over 30 percent of their livestock each year as a result of undetected diseases and more than 5 percent due to cattle rustling(theft). This contributes to a loss of over $4 Billion yearly in the agricultural sector. As the pace of the livestock industry in Africa accelerates, the need for accurate information gathered quickly is increasingly important in managing livestock. With this we reduce chances of animal loss significantly.</t>
  </si>
  <si>
    <t>Tony Marfo</t>
  </si>
  <si>
    <t>Animal Identification, Health Status Tracking, Veterinary Services, Livestock Data, and Animal Security</t>
  </si>
  <si>
    <t>http://www.anitrackgh.com/</t>
  </si>
  <si>
    <t>https://www.linkedin.com/company/anitrack/about/</t>
  </si>
  <si>
    <t>Agroinnova</t>
  </si>
  <si>
    <t>Agro Innova is an agritech company that focuses on using digital technologies to tackle problems in the agricultural value chain. Our company deploys a suite of software tools and technology-enabled platforms which help to streamline various processes across the agricultural sector</t>
  </si>
  <si>
    <t>Patrick Ofosu Agyemang</t>
  </si>
  <si>
    <t>AgTech</t>
  </si>
  <si>
    <t>http://www.agroinnovagh.com/</t>
  </si>
  <si>
    <t>https://www.linkedin.com/company/agro-innova-gh/about/</t>
  </si>
  <si>
    <t>https://twitter.com/agroinnovagh</t>
  </si>
  <si>
    <t>https://www.facebook.com/AgroInnovaGH/</t>
  </si>
  <si>
    <t>Akoobooks Audio</t>
  </si>
  <si>
    <t>AkooBooks Audio ('Akoo' is parrot in Akan a local language, so literally 'Talking Books') is a new premier publisher and digital distributor of African audiobooks, providing African publishers and writers with the platform to transform their books and reach as many listeners as possible on mobile devices. AkooBooks Audio, is a new company​ founded under the renowned idea-stage accelerator and startup launch program, Founder Institute, Accra https://fi.co)​.</t>
  </si>
  <si>
    <t>Annual African Entrepreneurship Award</t>
  </si>
  <si>
    <t>Ama Dadson</t>
  </si>
  <si>
    <t>Audio, Audiobooks, EBooks, Media and Entertainment</t>
  </si>
  <si>
    <t>http://www.akoobooks.com/</t>
  </si>
  <si>
    <t>https://www.linkedin.com/company/akoobooks-audio/</t>
  </si>
  <si>
    <t>https://twitter.com/akoobooks</t>
  </si>
  <si>
    <t>https://facebook.com/akoobooks/</t>
  </si>
  <si>
    <t>BenBen</t>
  </si>
  <si>
    <t>BenBen is a team of motivated engineers and innovators dedicated to improving Government Technology in Ghana.</t>
  </si>
  <si>
    <t>Emmanuel Noah</t>
  </si>
  <si>
    <t>http://benben.com.gh/</t>
  </si>
  <si>
    <t>https://www.linkedin.com/company/benben-lands-/</t>
  </si>
  <si>
    <t>https://twitter.com/benbenlands</t>
  </si>
  <si>
    <t>Bidiibuild</t>
  </si>
  <si>
    <t>BidiiBuild builds simple and powerful software tools that help contractors and developers better manage their time and project costs in their construction projects.</t>
  </si>
  <si>
    <t>Kelvin Wachira Wamaitha</t>
  </si>
  <si>
    <t>Building Material, Real Estate, Software</t>
  </si>
  <si>
    <t>https://www.bidiibuild.com/</t>
  </si>
  <si>
    <t>https://www.linkedin.com/company/bidiibuild/</t>
  </si>
  <si>
    <t>https://twitter.com/bidibuild?lang=en</t>
  </si>
  <si>
    <t>https://web.facebook.com/bidiibuild</t>
  </si>
  <si>
    <t>Bitland</t>
  </si>
  <si>
    <t>Bitland is an experimental platform using decentralized, trustless models such as Bitcoin’s blockchain to bridge the gap</t>
  </si>
  <si>
    <t>Kumasi, Ashanti</t>
  </si>
  <si>
    <t>Narigamba Mwinsuubo</t>
  </si>
  <si>
    <t>Blockchain, Government</t>
  </si>
  <si>
    <t>http://www.bitlandglobal.com/</t>
  </si>
  <si>
    <t>https://www.linkedin.com/company/bitland-global</t>
  </si>
  <si>
    <t>https://twitter.com/bitlandglobal?lang=en</t>
  </si>
  <si>
    <t>https://www.facebook.com/BitlandGlobal/</t>
  </si>
  <si>
    <t>BTC Ghana</t>
  </si>
  <si>
    <t>BTC Ghana is a unique platform for the remittance of money to Ghana via bitcoin and its instantly converted to Mobile Money onto the recipients Phone</t>
  </si>
  <si>
    <t>Philip Agyei Asare</t>
  </si>
  <si>
    <t>https://btcghana.com/</t>
  </si>
  <si>
    <t>https://twitter.com/btc_ghana?lang=en</t>
  </si>
  <si>
    <t>https://www.facebook.com/btcghanaremit/</t>
  </si>
  <si>
    <t>Build Pals</t>
  </si>
  <si>
    <t>Buildpals is quickly growing as the biggest hub of contractors and sub-contractors. It combines tendering and bidding for construction projects into a single suite</t>
  </si>
  <si>
    <t>Alfred Adusah</t>
  </si>
  <si>
    <t>http://www.buildpals.com/</t>
  </si>
  <si>
    <t>https://www.linkedin.com/company/buildpals/</t>
  </si>
  <si>
    <t>OZÉ</t>
  </si>
  <si>
    <t>OZÉ is the insights engine in the pocket of every African small business owner.</t>
  </si>
  <si>
    <t>Ingressive Capital, Meltwater Entrepreneurial School of Technology</t>
  </si>
  <si>
    <t xml:space="preserve">Dave Emnett, Meghan McCormick, </t>
  </si>
  <si>
    <t>Software, Business</t>
  </si>
  <si>
    <t>MassChallenge, Harvard Venture Incubation Program, Hult Prize Accelerator</t>
  </si>
  <si>
    <t>https://www.oze.guru/</t>
  </si>
  <si>
    <t>https://www.linkedin.com/company/ozeapp/</t>
  </si>
  <si>
    <t>https://twitter.com/oze</t>
  </si>
  <si>
    <t>https://www.facebook.com/ozeapp/</t>
  </si>
  <si>
    <t>Tress</t>
  </si>
  <si>
    <t>Tress is a social community app to discover and share beautiful hairstyles. Many ladies are crazy about their hair. They change their hairstyles often, a lot and radically. Whether they have natural, relaxed, texlaxed or dreads, women are always on the lookout for new and beautiful hairstyle inspiration.</t>
  </si>
  <si>
    <t>Priscilla Hazel, Esther Olatunde, Cassandra Sarfo</t>
  </si>
  <si>
    <t>Apps, Communities, Fashion, Social Media</t>
  </si>
  <si>
    <t>http://www.tressapp.co/</t>
  </si>
  <si>
    <t>https://www.linkedin.com/company/tress/</t>
  </si>
  <si>
    <t>https://twitter.com/Tress_App</t>
  </si>
  <si>
    <t>https://www.facebook.com/TressApp.co</t>
  </si>
  <si>
    <t xml:space="preserve">Trukrtech </t>
  </si>
  <si>
    <t>Truckr is giving cargo owners such as manufacturing companies, fast moving consumer goods, distributors, exporteres, importers, freight forwarders the ability to book for any kind of haulage truck online to haul their goods. Truckr also offers cargo owners the luxury of tracking their goods with our accurate tracking technology and can also message and call the truck drivers all on the platform. Truckr lives at the intersection of technology and logistics</t>
  </si>
  <si>
    <t>TechCircle</t>
  </si>
  <si>
    <t>Caryl Joshua Akonor, Tshepo Morabane, Chiamaka Nwosu</t>
  </si>
  <si>
    <t>Transport, Logistics, Trucking</t>
  </si>
  <si>
    <t>https://truckrtech.com/</t>
  </si>
  <si>
    <t>https://twitter.com/truckrtech</t>
  </si>
  <si>
    <t>https://www.facebook.com/truckrtech/</t>
  </si>
  <si>
    <t>Cinetpay</t>
  </si>
  <si>
    <t>CinetPay is a mobile money payment hub that federates mobile money payment methods in Africa.</t>
  </si>
  <si>
    <t>Daniel DINDJI</t>
  </si>
  <si>
    <t>Internet</t>
  </si>
  <si>
    <t>https://www.cinetpay.com/</t>
  </si>
  <si>
    <t>https://www.linkedin.com/company/10789245/</t>
  </si>
  <si>
    <t>https://twitter.com/cinetpay</t>
  </si>
  <si>
    <t>https://www.facebook.com/pg/cinetpay/</t>
  </si>
  <si>
    <t>Afya-Plan</t>
  </si>
  <si>
    <t>Afya-Plan is an e-health start-up that provides a group-savings platform to help micro-savings groups pool resources to meet the cost of healthcare for themselves and their families. Micro-savings groups can save for healthcare by making simple weekly or monthly M-Pesa transactions. The savings in their accounts are then used to pay for their healthcare. It is also possible to get loans from the platform which are paid directly to a health facility to cater for the bill.</t>
  </si>
  <si>
    <t>Ethredah Chao</t>
  </si>
  <si>
    <t>http://afyaplan.co.ke/</t>
  </si>
  <si>
    <t>https://www.linkedin.com/company/afya-plan/</t>
  </si>
  <si>
    <t>https://twitter.com/afyaplan</t>
  </si>
  <si>
    <t>AfyaKit</t>
  </si>
  <si>
    <t>AfyaKit is a social venture start-up, focused on improving health outcomes by providing actionable in-facility data to health sector players across Sub Saharan Africa.</t>
  </si>
  <si>
    <t>Kennedy Mukuna, Dr. Njogu-Ndongwe, Moses Owino, Roseline K. Njogu</t>
  </si>
  <si>
    <t xml:space="preserve">Healthcare, </t>
  </si>
  <si>
    <t>https://www.afyakit.com/#contact</t>
  </si>
  <si>
    <t>https://twitter.com/afyakit?lang=en</t>
  </si>
  <si>
    <t>4G Capital</t>
  </si>
  <si>
    <t>4G Capital provides financial literacy training with working capital loans to help small businesses grow sustainably. Its customers receive a bespoke programme of business training to help them use micro-loans, with training delivered via mobile apps and face-to-face outreach.</t>
  </si>
  <si>
    <t>Andrew Kibe</t>
  </si>
  <si>
    <t>Credit, Financial Services, FinTech, Lending</t>
  </si>
  <si>
    <t>http://www.4g-capital.com/</t>
  </si>
  <si>
    <t>https://www.linkedin.com/company/4g-capital/</t>
  </si>
  <si>
    <t>https://twitter.com/4gCapital</t>
  </si>
  <si>
    <t>https://www.facebook.com/4GCapital/</t>
  </si>
  <si>
    <t>Acreafrica</t>
  </si>
  <si>
    <t>ACRE Africa, the brand name of Agriculture and Climate Risk Enterprise Ltd. (ACRE), links farmers to insurance products so that they can confidently invest in their farms. Cumulatively, by 2017, over 1,000,000 farmers in Kenya, Tanzania and Rwanda were insured through products we designed. These products varied from crop, livestock and index insurance products to shield farmers against unpredictable weather conditions</t>
  </si>
  <si>
    <t>Tanzania, Rwanda</t>
  </si>
  <si>
    <t>Agriculture insurance, Livestock Insurance , Weather Index Insurance, and Climate Advisory Services</t>
  </si>
  <si>
    <t>http://www.acreafrica.com/</t>
  </si>
  <si>
    <t>https://www.linkedin.com/company/acreafrica/about/</t>
  </si>
  <si>
    <t>https://twitter.com/acctechsystems?lang=en</t>
  </si>
  <si>
    <t>https://www.facebook.com/ACREAfrica/</t>
  </si>
  <si>
    <t>Blockchaincybertech Limited</t>
  </si>
  <si>
    <t>BlockchainCybertech Limited develops smart blockchain solutions for Supply chain and Financial services</t>
  </si>
  <si>
    <t>Granville Wafula, Shariff Abdulwalli</t>
  </si>
  <si>
    <t>Artificial Intelligence, Blockchain, Finance, FinTech, Supply Chain Management</t>
  </si>
  <si>
    <t>http://blockchaincybertech.com/</t>
  </si>
  <si>
    <t>https://twitter.com/bcybertech</t>
  </si>
  <si>
    <t>https://www.facebook.com/blockchaincybertech/</t>
  </si>
  <si>
    <t>Brilliantpay</t>
  </si>
  <si>
    <t>BrillantPay is an aggregator of modern digital and mobile payment services into one simple and safe solution for commerce of all kinds and sizes</t>
  </si>
  <si>
    <t>Daniel Gathigai, Jesse Kaburu, Tonnie Obuya</t>
  </si>
  <si>
    <t>Financial Services, Payments, Software</t>
  </si>
  <si>
    <t>http://brillantpay.com/</t>
  </si>
  <si>
    <t>https://www.linkedin.com/company/brillantpay</t>
  </si>
  <si>
    <t>https://www.facebook.com/BrillantPay</t>
  </si>
  <si>
    <t>Changamka Health Innovation</t>
  </si>
  <si>
    <t>Changamka was founded on the belief that Mobile Technologies can be leveraged to improve the demand side financing initiatives to improve access to healthcare for the lower economy, under served populations in the developing world</t>
  </si>
  <si>
    <t>Naiobi, Kenya</t>
  </si>
  <si>
    <t xml:space="preserve">Zack Oloo </t>
  </si>
  <si>
    <t>http://changamka.co.ke/</t>
  </si>
  <si>
    <t>https://www.twitter.com/changamkahealth</t>
  </si>
  <si>
    <t>https://www.facebook.com/changamka</t>
  </si>
  <si>
    <t>Abacus</t>
  </si>
  <si>
    <t>Abacus builds web and mobile software to help investors across the globe access African financial markets. We make it possible for both local and international investors to research and invest, anytime, anywhere</t>
  </si>
  <si>
    <t>Joel Macharia, Kevin Omwega</t>
  </si>
  <si>
    <t>https://www.abacus.co.ke/</t>
  </si>
  <si>
    <t>https://www.linkedin.com/company/abacus-kenya/</t>
  </si>
  <si>
    <t>https://www.twitter.com/abacuske</t>
  </si>
  <si>
    <t>https://www.facebook.com/abacuske</t>
  </si>
  <si>
    <t>Abantu</t>
  </si>
  <si>
    <t>Abantu focuses on the implementation of unique and innovative technology-based solutions to problems that they are passionate about solving</t>
  </si>
  <si>
    <t>Carrie Kaumbulu</t>
  </si>
  <si>
    <t>E-Commerce, Internet</t>
  </si>
  <si>
    <t>https://www.range.co.ke/</t>
  </si>
  <si>
    <t>https://www.linkedin.com/company/atabantu/about/</t>
  </si>
  <si>
    <t>Afri Kash Limited</t>
  </si>
  <si>
    <t>Afri Kash Limited is led by a team of entrepreneurs and technologists eager to offer financial services for individual users and small &amp; medium enterprises</t>
  </si>
  <si>
    <t>Branislav Cika, Dayo Ogunyemi, Ezana Assefa, Kennedy Omondi Ogweyo, Lucas Lukaso Talunge, Miroslav Vignjevic, Robin Matharu</t>
  </si>
  <si>
    <t>Financial Services, Payments</t>
  </si>
  <si>
    <t>http://www.afrikash.net/</t>
  </si>
  <si>
    <t>https://www.linkedin.com/company/afri-kash-limited/</t>
  </si>
  <si>
    <t>https://www.facebook.com/AfriKash/</t>
  </si>
  <si>
    <t>Chura</t>
  </si>
  <si>
    <t>Chura connects mobile money platforms to international payment services and e-commerce platforms.Transfer funds between Paypal, credit card or debit cards and Mobile money. Carry out Mass Airtime Top-Ups for your organization and Buy Airtime across multiple network operators.Our mission is to remove barriers to financial transactions and empower users in emerging economies to participate in global ecommerce.Chura provides you with services to easily and conveniently shop, sell and earn online using your available and preferred payment method.</t>
  </si>
  <si>
    <t>Stephanie Gaku</t>
  </si>
  <si>
    <t>Information Technology and Services</t>
  </si>
  <si>
    <t>https://www.chura.co.ke/</t>
  </si>
  <si>
    <t>https://twitter.com/chura_co_ke/</t>
  </si>
  <si>
    <t>https://www.facebook.com/chura.co.ke/</t>
  </si>
  <si>
    <t>Africa Logistics Properties</t>
  </si>
  <si>
    <t>Africa Logistics Properties (ALP) is the first integrated property investment and development property company dedicated to the modern grade-A logistics and industrial sector in Africa.</t>
  </si>
  <si>
    <t>Mbuyu Capital Partners, Maris Capital, IFC, CDC Group</t>
  </si>
  <si>
    <t>Toby Selman</t>
  </si>
  <si>
    <t>Logistics, Property Management, Real Estate</t>
  </si>
  <si>
    <t>http://www.africawarehouses.com/</t>
  </si>
  <si>
    <t>https://www.linkedin.com/company-beta/15228231/?pathWildcard=15228231</t>
  </si>
  <si>
    <t>Afrigroups</t>
  </si>
  <si>
    <t>We are a single factory processing and developing ideas turning them into innovations that would later light up Africa's economies and matching it with the rest of the world</t>
  </si>
  <si>
    <t>Henry Makubuya</t>
  </si>
  <si>
    <t>Communities, Crowdfunding, Cryptocurrency, Financial Services, FinTech</t>
  </si>
  <si>
    <t>http://afrigroups.com/home/</t>
  </si>
  <si>
    <t>https://www.linkedin.com/company/afrigroups/</t>
  </si>
  <si>
    <t>https://twitter.com/afrigroups</t>
  </si>
  <si>
    <t>https://www.facebook.com/AfrigLBAVchPBS/</t>
  </si>
  <si>
    <t>Afrinsure</t>
  </si>
  <si>
    <t>Afrinsure is Kenya’s most innovative insurance agent that provides our clients with the ability to acquire and compare insurance quotations online</t>
  </si>
  <si>
    <t>Jaime ter Linden</t>
  </si>
  <si>
    <t>https://afrinsure.com/</t>
  </si>
  <si>
    <t>https://twitter.com/afrinsure</t>
  </si>
  <si>
    <t>https://www.facebook.com/afrinsure.co.ke</t>
  </si>
  <si>
    <t>An Nisa Taxi</t>
  </si>
  <si>
    <t>Book an AnNisaTaxi to your destination in town. A taxi service for women, by women.</t>
  </si>
  <si>
    <t>Mehnaz Sarwar</t>
  </si>
  <si>
    <t>Ride Hailing</t>
  </si>
  <si>
    <t>http://annisataxi.com/</t>
  </si>
  <si>
    <t>https://www.facebook.com/pages/category/Motor-Vehicle-Company/AN-NISA-TAXI-313500859418371/</t>
  </si>
  <si>
    <t xml:space="preserve">Arinifu </t>
  </si>
  <si>
    <t>Arinifu provides farmers with solutions directly addressing issues affecting them. Arinifu provides the Smart Brooder, an environmental control device which ensures that the conditions in the brooding space are kept within optimal levels</t>
  </si>
  <si>
    <t>Agsol</t>
  </si>
  <si>
    <t>Agsol is an award winning social business incorporated in 2016 by long-term collaborators and friends, Matt Carr and Greg Denn. Combined, they have spent more than 30 years working in the agricultural and renewable energy sectors across three continents.</t>
  </si>
  <si>
    <t>HongKong</t>
  </si>
  <si>
    <t>Microsoft Airband Initiative</t>
  </si>
  <si>
    <t>Matt Carr, Greg Denn</t>
  </si>
  <si>
    <t>Agriculture, Farming, Machine Learning, Renewable Energy</t>
  </si>
  <si>
    <t>https://agsol.com/</t>
  </si>
  <si>
    <t>https://www.linkedin.com/company/agsol/about/</t>
  </si>
  <si>
    <t>Akirachix</t>
  </si>
  <si>
    <t>AkiraChix is a not for profit organisation that aims to inspire and develop a successful force of women in technology who will change Africa’s future.</t>
  </si>
  <si>
    <t>Motorolla Solutions</t>
  </si>
  <si>
    <t>Linda Kamau, Judith Owigar, Angela O. Lungati, Marie Githinji</t>
  </si>
  <si>
    <t>Fashion, Information Technology</t>
  </si>
  <si>
    <t>http://akirachix.com/</t>
  </si>
  <si>
    <t>https://www.linkedin.com/company/akirachix/</t>
  </si>
  <si>
    <t>http://twitter.com/akirachix</t>
  </si>
  <si>
    <t>http://www.facebook.com/pages/AkiraChix/173842546011090</t>
  </si>
  <si>
    <t>Annona</t>
  </si>
  <si>
    <t>Annona is a mobile and web-based platform that global suppliers use to manage their farmer supplies, payments and aggregate crop production.</t>
  </si>
  <si>
    <t>PeaceTech Accelerator</t>
  </si>
  <si>
    <t>Ashley King Bischof, Zeluis Teixeira</t>
  </si>
  <si>
    <t>Mobile Technology, Logistics, International Trade, Agriculture Market Access</t>
  </si>
  <si>
    <t>Make-IT Accelerator</t>
  </si>
  <si>
    <t>https://annona.co/</t>
  </si>
  <si>
    <t>https://www.linkedin.com/company/markit-opportunity/</t>
  </si>
  <si>
    <t>Apollo Agriculture</t>
  </si>
  <si>
    <t>Apollo helps farmers in emerging markets maximize their profits. We use agronomic machine learning, remote sensing, and mobile phones to deliver input finance and customized advice to smallholder farmers with radical efficiency and scalability. Our first product is a customized package of seed and fertilizer, farming advice, and credit delivered to maize farmers in Kenya.</t>
  </si>
  <si>
    <t>Accion Venture Lab, FMO, Mastercard Foundation, Rabobank</t>
  </si>
  <si>
    <t>Benjamin Njenga, Earl St Sauver (CTO), Eli Pollak (CEO)</t>
  </si>
  <si>
    <t>Agriculture, Farmers Market, Financial Services, Machine Learning</t>
  </si>
  <si>
    <t>https://apolloagriculture.com</t>
  </si>
  <si>
    <t>https://www.linkedin.com/company/apollo-agriculture/</t>
  </si>
  <si>
    <t>https://twitter.com/apolloagri</t>
  </si>
  <si>
    <t>https://www.facebook.com/apollo.agriculture.3</t>
  </si>
  <si>
    <t>Ari.Farm</t>
  </si>
  <si>
    <t>Agrikaab (formerly Ari.farm) is a mission-driven agrifood tech startup that enables investment in agriculture in East Africa.Our mission is to create a new generation of farmers, contribute to the food security of the region and create jobs. We want to make the whole agriculture industry more efficient and prosperous with technology.In Somalia agriculture accounts for 75% of the country’s economy. Any investment and improvements in this sector will have a profound impact on the lives of people and the local economy.</t>
  </si>
  <si>
    <t>Mohamed Jimale</t>
  </si>
  <si>
    <t>Agriculture, Livestock</t>
  </si>
  <si>
    <t>https://www.agrikaab.com/</t>
  </si>
  <si>
    <t>https://www.linkedin.com/company/agrikaab/</t>
  </si>
  <si>
    <t>https://www.twitter.com/agrikaab</t>
  </si>
  <si>
    <t>https://www.facebook.com/agrikaab</t>
  </si>
  <si>
    <t>Asilimia</t>
  </si>
  <si>
    <t>Asilimia is a financial peer to peer and peer to business platform which aims to transform the existing landscape of Kenya by zero rating mobile money transaction fee,with a current bias to making mpesa transactions free.</t>
  </si>
  <si>
    <t>Tekwane Mwendwa, Maxime Servettaz</t>
  </si>
  <si>
    <t>Financial services</t>
  </si>
  <si>
    <t>https://asilimia.co.ke/about.php</t>
  </si>
  <si>
    <t>https://www.linkedin.com/company/asilimia/about/</t>
  </si>
  <si>
    <t>https://twitter.com/Asilimia_App</t>
  </si>
  <si>
    <t>https://www.facebook.com/AsilimiaApp/</t>
  </si>
  <si>
    <t>Bentos Energy</t>
  </si>
  <si>
    <t>Bentos Energy recycles waste biomass into affordable smokeless charcoal briquettes and organic fertilizer which they sell to low and middle income earners whose problem is high cost of cooking fuel and artificial fertilizers</t>
  </si>
  <si>
    <t>Beta-Kenya</t>
  </si>
  <si>
    <t>BETA - Kenya is an ecommerce company marketing and selling African artwork globally</t>
  </si>
  <si>
    <t>E-Commerce, Marketing</t>
  </si>
  <si>
    <t>http://www.beta-kenya.com/</t>
  </si>
  <si>
    <t>BIOAFRIQ ENERGY Limited</t>
  </si>
  <si>
    <t>The company fabricates pellet fired dehydrators for drying farm produce, institutional smokeless pellet fired cook stoves with savings of up to 50% and manufactures biomass pellets fuels.</t>
  </si>
  <si>
    <t>Be Afrika Media Ltd</t>
  </si>
  <si>
    <t>Be Afrika Media is a media company about discovering African talent and giving them a platform to showcase their work.</t>
  </si>
  <si>
    <t>Nairobi Kenya</t>
  </si>
  <si>
    <t>Maritta Lodonce, Rinah Lidonde</t>
  </si>
  <si>
    <t>E-commerce, Pulishing</t>
  </si>
  <si>
    <t>http://beafrika.online/what-we-do/</t>
  </si>
  <si>
    <t>https://www.linkedin.com/company/be-afrika/about/</t>
  </si>
  <si>
    <t>Direct Pay Online Group</t>
  </si>
  <si>
    <t>3G Direct Pay Limited is a market leader in online and mobile payments service platforms in East Africa, focusing on the travel industry</t>
  </si>
  <si>
    <t>Eran Feinstein, Offer Gat</t>
  </si>
  <si>
    <t>http://www.3gdirectpay.com/</t>
  </si>
  <si>
    <t>https://www.linkedin.com/company/direct-pay-online</t>
  </si>
  <si>
    <t>https://www.twitter.com/3gdirectpay</t>
  </si>
  <si>
    <t>Bismart Insurance</t>
  </si>
  <si>
    <t>Bismart is a leading Kenyan insurance aggregator, leveraging on digital platforms and technologies to connect their customers to the best insurance and investments solutions available in the market. It is regulated by Insurance regulatory authority.</t>
  </si>
  <si>
    <t>Eunice Maina</t>
  </si>
  <si>
    <t>Marketplace, Aggregator, Insurtech</t>
  </si>
  <si>
    <t>https://bismart.co.ke/</t>
  </si>
  <si>
    <t>https://www.linkedin.com/company/bismartinsurance/</t>
  </si>
  <si>
    <t>https://twitter.com/bismartke</t>
  </si>
  <si>
    <t>https://www.facebook.com/bismartinsurance</t>
  </si>
  <si>
    <t>Bitsoko</t>
  </si>
  <si>
    <t>Decentralized merchant services platform. We create open-source mobile services for micro, small and medium enterprises.</t>
  </si>
  <si>
    <t xml:space="preserve"> Allan Juma</t>
  </si>
  <si>
    <t>Fintech, Blockchain, Cryptocurrencies</t>
  </si>
  <si>
    <t>https://bitsoko.co.ke/home/index.html#</t>
  </si>
  <si>
    <t>https://twitter.com/Bitsoko</t>
  </si>
  <si>
    <t>https://www.facebook.com/bitsoko/</t>
  </si>
  <si>
    <t>Bluewave Insurance</t>
  </si>
  <si>
    <t>Bluewave has a wide range of mircro insurance offerings aimed at low-income users in Kenya</t>
  </si>
  <si>
    <t>Adelaide Odhiambo</t>
  </si>
  <si>
    <t>InsurTech, Insurance services</t>
  </si>
  <si>
    <t>Merck Accelerator</t>
  </si>
  <si>
    <t>http://www.blue-wave.co.ke/</t>
  </si>
  <si>
    <t>https://www.linkedin.com/company/bluewave-insurance/</t>
  </si>
  <si>
    <t>https://twitter.com/bluewaveinsur?lang=en</t>
  </si>
  <si>
    <t>https://www.facebook.com/Bluewaveic/</t>
  </si>
  <si>
    <t>Bridge International</t>
  </si>
  <si>
    <t>Bridge International Academies is a chain of nursery and primary schools</t>
  </si>
  <si>
    <t>Shannon May</t>
  </si>
  <si>
    <t>EdTech, Education, Primary Education</t>
  </si>
  <si>
    <t>http://bridgeinternationalacademies.com/</t>
  </si>
  <si>
    <t>http://www.linkedin.com/company/bridge-international-academies</t>
  </si>
  <si>
    <t>http://twitter.com/BridgeIntlAcads</t>
  </si>
  <si>
    <t>http://www.facebook.com/bridgeinternationalacademies</t>
  </si>
  <si>
    <t>BuildHer</t>
  </si>
  <si>
    <t>BuildHer rains Kenyan women in construction and enables them to attain certification, secure employment, and increase their incomes.</t>
  </si>
  <si>
    <t>Department For International Development</t>
  </si>
  <si>
    <t xml:space="preserve">Tatu Gatere, James Mitchell </t>
  </si>
  <si>
    <t>Talent, Labour, Education, Vocational Studies</t>
  </si>
  <si>
    <t>https://orkidstudio.org/team/</t>
  </si>
  <si>
    <t>https://www.linkedin.com/company/buildherkenya/about/</t>
  </si>
  <si>
    <t>https://business.facebook.com/Orkidstudio/</t>
  </si>
  <si>
    <t>Bumpy Maternity Wear</t>
  </si>
  <si>
    <t>Bumpy Maternity Wear is an online maternity shop with a physical store in Nairobi Kenya. Their venture into maternity wear was inspired by a desire to provide variety, style and convenience to moms in their proudest moment. They believe mothers are beautiful regardless of their size and it our job get them something that matches their style</t>
  </si>
  <si>
    <t>Florence Kinya Mung’atia</t>
  </si>
  <si>
    <t>E-Commerce, Fashion, Lifestyle</t>
  </si>
  <si>
    <t>http://bumpymaternitywear.co.ke/</t>
  </si>
  <si>
    <t>Buupass</t>
  </si>
  <si>
    <t>BuuPass is Kenya's market leader for online bus booking.</t>
  </si>
  <si>
    <t>Iman Cooper, Sonia Kabra, Leslie Ossete</t>
  </si>
  <si>
    <t>Public Transportation, Reservations, Travel, Ticketing</t>
  </si>
  <si>
    <t>https://buupass.com/</t>
  </si>
  <si>
    <t>https://www.linkedin.com/company/buupass/</t>
  </si>
  <si>
    <t>https://twitter.com/buupass</t>
  </si>
  <si>
    <t>https://www.facebook.com/BuuPass/</t>
  </si>
  <si>
    <t>Bwala Africa</t>
  </si>
  <si>
    <t>Bwala Africa Logistics ( Bwala Africa Group Limited) is an emerging markets Crowdsourcing logistics marketplace focusing on last mile order fulfilment .</t>
  </si>
  <si>
    <t>Kennedy Nyabwala</t>
  </si>
  <si>
    <t>Logistics, Marketplace, Transportation</t>
  </si>
  <si>
    <t>http://www.bwala.co.ke/</t>
  </si>
  <si>
    <t>https://www.linkedin.com/company/18238740/</t>
  </si>
  <si>
    <t>https://twitter.com/BwalaLogistics</t>
  </si>
  <si>
    <t>https://www.facebook.com/BwalaAfricaLogistics/</t>
  </si>
  <si>
    <t>Calm Wildness</t>
  </si>
  <si>
    <t>Calm Wildness is a jewellery business that designs, makes and sells beaded jewellery for conservation.</t>
  </si>
  <si>
    <t>Kenya, Rwanda, Tanzania</t>
  </si>
  <si>
    <t>Jackline Njagi</t>
  </si>
  <si>
    <t>Retail, Art &amp; Crafts</t>
  </si>
  <si>
    <t>Chamapesa</t>
  </si>
  <si>
    <t>ChamaPesa helps chamas to put their accounting on the phone and fund their accounts with mobile money. Manage your chama accounts, shares, and investment portfolio on the phone and fund your chama savings account with mobile money</t>
  </si>
  <si>
    <t>Michael Kimani</t>
  </si>
  <si>
    <t>Banking, Crowdfunding, Mobile</t>
  </si>
  <si>
    <t>http://www.chamapesa.com/</t>
  </si>
  <si>
    <t>https://www.facebook.com/chamapesa</t>
  </si>
  <si>
    <t>Chamasoft</t>
  </si>
  <si>
    <t>Chamasoft is a simple to use web and mobile app to manage all the affairs of micro savings and investment groups</t>
  </si>
  <si>
    <t>Martin Njuguna, Martin Njuguna</t>
  </si>
  <si>
    <t>Financial Services, Mobile Apps, Payments</t>
  </si>
  <si>
    <t>http://chamasoft.com/</t>
  </si>
  <si>
    <t>https://www.linkedin.com/company/chamasoft/</t>
  </si>
  <si>
    <t>http://twitter.com/chamasoft</t>
  </si>
  <si>
    <t>http://www.facebook.com/pages/Chamasoft/145595452300032</t>
  </si>
  <si>
    <t>Chiswara</t>
  </si>
  <si>
    <t>Kenyan Specialty coffee, Farmer-focused, roasted coffee beans, sun-dried, ethically sourced,</t>
  </si>
  <si>
    <t>Washington, United States</t>
  </si>
  <si>
    <t>Catherine Mahugu</t>
  </si>
  <si>
    <t>Retail, Agribusiness</t>
  </si>
  <si>
    <t>https://www.chiswara.com/</t>
  </si>
  <si>
    <t>https://www.linkedin.com/company/chiswara/</t>
  </si>
  <si>
    <t>https://twitter.com/chiswaracompany</t>
  </si>
  <si>
    <t>https://www.facebook.com/CHISWARA-212410659646709/</t>
  </si>
  <si>
    <t>GetBoda</t>
  </si>
  <si>
    <t>GetBoda is a smart on-demand logistics platform that aims to improve the lives of our partners. We partner with experienced and reliable couriers to offer e-commerce, food delivery and courier services. GetBoda's fundamental principles are : social impact, safety and efficiency and above all reliability.</t>
  </si>
  <si>
    <t>Andrew Muturi Miller</t>
  </si>
  <si>
    <t>Logistics &amp; Distribution</t>
  </si>
  <si>
    <t>https://www.getboda.co.ke/</t>
  </si>
  <si>
    <t>https://twitter.com/getboda?lang=en</t>
  </si>
  <si>
    <t>https://www.facebook.com/Getboda254/</t>
  </si>
  <si>
    <t>L-Pesa</t>
  </si>
  <si>
    <t>L-pesa is a financial services company which is presently providing its financial solutions in Tanzania</t>
  </si>
  <si>
    <t>Uganda, Tanzania</t>
  </si>
  <si>
    <t>Ron Ezra Tuval</t>
  </si>
  <si>
    <t>Micro-Loans</t>
  </si>
  <si>
    <t>https://www.l-pesa.com/</t>
  </si>
  <si>
    <t>https://twitter.com/LpesaICO</t>
  </si>
  <si>
    <t>https://www.facebook.com/L-Pesa-Microfinance-coming-to-India-472875249551796/</t>
  </si>
  <si>
    <t>Kakbima</t>
  </si>
  <si>
    <t>We are a technology company offering an insurance SaaS platform that tracks all your underwriting policies, claims and premiums, simplify access to insurance information digitally, anywhere, anytime.</t>
  </si>
  <si>
    <t>Sam Wanekeya, Bertrand Omuga</t>
  </si>
  <si>
    <t>Fintech, Insurtech</t>
  </si>
  <si>
    <t>Baobab Network</t>
  </si>
  <si>
    <t>https://www.kakbima.com/</t>
  </si>
  <si>
    <t>https://www.linkedin.com/company/kakbimaofficial/about/</t>
  </si>
  <si>
    <t>https://twitter.com/kakbimaofficial?lang=en</t>
  </si>
  <si>
    <t>https://www.facebook.com/KakbimaOfficial/</t>
  </si>
  <si>
    <t>M-Shule</t>
  </si>
  <si>
    <t>M-Shule is the first adaptive, mobile learning management platform designed to improve performance for the 144 million primary school students across Sub-Saharan Africa. M-Shule’s tech-enabled services create and deliver personalized learning experiences for each child and empower schools with insights all through SMS and web. M-Shule is piloting</t>
  </si>
  <si>
    <t>Claire Mongeau</t>
  </si>
  <si>
    <t>E-Learning, EdTech, Mobile, Mobile Apps</t>
  </si>
  <si>
    <t>http://m-shule.com/</t>
  </si>
  <si>
    <t>https://www.linkedin.com/company/13213954/</t>
  </si>
  <si>
    <t>https://www.twitter.com/ourmshule</t>
  </si>
  <si>
    <t>https://www.facebook.com/ourmshule</t>
  </si>
  <si>
    <t>Myfugo Innovations Ltd</t>
  </si>
  <si>
    <t>Myfugo is an Agritech  that uses a smart cow collar (IoT sensor) integrated with to a Web and USSD platform that assists dairy farmers with data-driven insights to know when an oestrus event (cow on heat ) happens. This shortens calving intervals and increases reproductive rates thus translating to higher milk yields and profitability.</t>
  </si>
  <si>
    <t>Allan Tollo</t>
  </si>
  <si>
    <t>saas, veterinary doctors, disease surveillance, marketplace, knowldgebase, dairy productivity, and Agro vets</t>
  </si>
  <si>
    <t>https://www.myfugo.com/</t>
  </si>
  <si>
    <t>https://www.linkedin.com/company/myfugo/about/</t>
  </si>
  <si>
    <t>https://twitter.com/MyfugoApp</t>
  </si>
  <si>
    <t>https://www.facebook.com/pg/myfugoApp/about/?ref=page_internal</t>
  </si>
  <si>
    <t>Paysap</t>
  </si>
  <si>
    <t>Paysap enables large and small institutions collect M-Pesa based payments directly into the institution's bank account.</t>
  </si>
  <si>
    <t>Helen Zec</t>
  </si>
  <si>
    <t>https://www.paysap.co.ke/</t>
  </si>
  <si>
    <t>https://www.linkedin.com/company/paysap/</t>
  </si>
  <si>
    <t>https://www.twitter.com/paysapke/</t>
  </si>
  <si>
    <t>https://www.facebook.com/paysapke/</t>
  </si>
  <si>
    <t>Ridesafe Africa</t>
  </si>
  <si>
    <t>RideSafe First REAL Travel Safety App.</t>
  </si>
  <si>
    <t>Asiimwe Benson Mugisha, Jassy Mugisha</t>
  </si>
  <si>
    <t>Apps, Navigation</t>
  </si>
  <si>
    <t>http://www.ridesafeafrica.com/</t>
  </si>
  <si>
    <t>https://twitter.com/africa_ride?lang=en</t>
  </si>
  <si>
    <t>https://www.facebook.com/RideSafeAfrica/about/</t>
  </si>
  <si>
    <t>Twende</t>
  </si>
  <si>
    <t>With the Twende app you can easily find a safe and reliable rider in Kenya</t>
  </si>
  <si>
    <t>Bike Ride Hailing</t>
  </si>
  <si>
    <t>http://www.twende.co.ke/</t>
  </si>
  <si>
    <t>https://www.linkedin.com/company/twende-/about/</t>
  </si>
  <si>
    <t>https://www.facebook.com/twendebodaboda/</t>
  </si>
  <si>
    <t>Ubabi Vanpooling</t>
  </si>
  <si>
    <t>Ubabi Vanpooling is a luxury public transport system that ferries people from the same neighbourhoods to and from work or other engagements.</t>
  </si>
  <si>
    <t>Dr. Sellina Onyango - Omollo</t>
  </si>
  <si>
    <t>Rideshare, Carpooling</t>
  </si>
  <si>
    <t>https://ubabivanpooling.com</t>
  </si>
  <si>
    <t>https://twitter.com/ubabivanpooling</t>
  </si>
  <si>
    <t>https://www.facebook.com/UBABILuxuryVanPooling/</t>
  </si>
  <si>
    <t>Yapili</t>
  </si>
  <si>
    <t>YAPILI is an app and online platform that connects Africans to doctors anywhere in the world.</t>
  </si>
  <si>
    <t>The Hague, Netherlands</t>
  </si>
  <si>
    <t>Netherlands</t>
  </si>
  <si>
    <t>Kenya, Botswana, Nigeria</t>
  </si>
  <si>
    <t>Enya Seguin</t>
  </si>
  <si>
    <t>Health Care, mHealth, Wellness</t>
  </si>
  <si>
    <t>https://www.yapili.com/</t>
  </si>
  <si>
    <t>https://www.linkedin.com/company/yapili/</t>
  </si>
  <si>
    <t>https://twitter.com/yapili_health</t>
  </si>
  <si>
    <t>https://www.facebook.com/yapilihealth/</t>
  </si>
  <si>
    <t>Betaksys Systeme</t>
  </si>
  <si>
    <t>Betaksys is a traveler information system with free services for Antananarivo</t>
  </si>
  <si>
    <t>Antananarivo, Madagascar</t>
  </si>
  <si>
    <t>Madagascar</t>
  </si>
  <si>
    <t>Nantenaina Michel Raoelison</t>
  </si>
  <si>
    <t>Information Technology, Transportation</t>
  </si>
  <si>
    <t>http://betaksys.mg/</t>
  </si>
  <si>
    <t>https://www.linkedin.com/company/betaksys/about/</t>
  </si>
  <si>
    <t>https://www.facebook.com/betaksys/</t>
  </si>
  <si>
    <t>Billet Express</t>
  </si>
  <si>
    <t>Billet Express anables users buy or book your bus tickets in Mali via internet, mobile or USSD.</t>
  </si>
  <si>
    <t>Bamako, Mala</t>
  </si>
  <si>
    <t>Emmanuel Bama</t>
  </si>
  <si>
    <t>E-Booking</t>
  </si>
  <si>
    <t>https://billetexpress.ml/</t>
  </si>
  <si>
    <t>https://www.linkedin.com/company/billet-express/</t>
  </si>
  <si>
    <t>https://twitter.com/Billet_Express</t>
  </si>
  <si>
    <t>https://www.facebook.com/BilletExpressMali/about/</t>
  </si>
  <si>
    <t>Africa Healthcare Network</t>
  </si>
  <si>
    <t>Africa Healthcare Network is the first and largest dialysis chain across Sub-Saharan Africa, providing high-quality dialysis at an affordable cost</t>
  </si>
  <si>
    <t>Rwanda, Tanzania, Burundi, Kenya</t>
  </si>
  <si>
    <t>Polaris Partners, Asia Africa Investment and Consulting</t>
  </si>
  <si>
    <t>Lloyd Vincent, Nikhil Lawrence Pereira-Kamath</t>
  </si>
  <si>
    <t>Biotechnology, Health Care, Dialysis Care</t>
  </si>
  <si>
    <t>http://www.africahealthcarenetwork.com/</t>
  </si>
  <si>
    <t>https://in.linkedin.com/company/africa-healthcare-network</t>
  </si>
  <si>
    <t>https://www.twitter.com/africadialysis</t>
  </si>
  <si>
    <t>https://www.facebook.com/africahealthcarenetwork/</t>
  </si>
  <si>
    <t>Africa Solutions</t>
  </si>
  <si>
    <t>Africa Solutions is a company that offers trnsport and logistics solutions Between Morocco and North Africa.</t>
  </si>
  <si>
    <t>Casablanca , Morocco</t>
  </si>
  <si>
    <t>Transportation, Logistics</t>
  </si>
  <si>
    <t>http://www.africasolutions.net/</t>
  </si>
  <si>
    <t>https://www.linkedin.com/company/africa-solutions/</t>
  </si>
  <si>
    <t>Casky</t>
  </si>
  <si>
    <t>Casky, is the world's first BlockChain based, Artificial Intelligence platform offering people globally a chance to earn an appreciative asset/income by driving, while rewarding safe driving more so</t>
  </si>
  <si>
    <t>Marrakech, Morocco</t>
  </si>
  <si>
    <t>Joshua Anthony</t>
  </si>
  <si>
    <t>Artificial Intelligence, Blockchain, Hardware, Internet of Things, Mobile Apps, SaaS, Transportation</t>
  </si>
  <si>
    <t>http://casky.io/uk</t>
  </si>
  <si>
    <t>Biscate</t>
  </si>
  <si>
    <t>The biscate is a fast and convenient service that connects biscateiros or informal workers to clients, through an online platform.</t>
  </si>
  <si>
    <t>Maputo, Mozambique</t>
  </si>
  <si>
    <t>Mozambique</t>
  </si>
  <si>
    <t>Frederico Silva</t>
  </si>
  <si>
    <t>Marketplace, Talent, Informal Workers</t>
  </si>
  <si>
    <t>https://www.biscate.co.mz/sobre</t>
  </si>
  <si>
    <t>https://twitter.com/biscatemz</t>
  </si>
  <si>
    <t>Awehcash</t>
  </si>
  <si>
    <t>Awehcash are blockchain tokens trading on the Waves Blockchain Platform. Owning and using Awehcash tokens/vouchers is open to all Namibians and businesses!</t>
  </si>
  <si>
    <t>Windhoek, Namibia</t>
  </si>
  <si>
    <t>Namibia</t>
  </si>
  <si>
    <t>https://aweh.cash/</t>
  </si>
  <si>
    <t>https://twitter.com/awehcash</t>
  </si>
  <si>
    <t>https://www.facebook.com/awehcash/?ref=page_internal</t>
  </si>
  <si>
    <t xml:space="preserve">Foodlocker </t>
  </si>
  <si>
    <t>The one-stop shop for fresh foodstuff, sourced from local farmers at a fair price, that offers convenient shopping, fast &amp; courteous service in a hygienic environment Buy In-store or Order Online and Receive at Home or Collect In-store.</t>
  </si>
  <si>
    <t>Samuel Aiki</t>
  </si>
  <si>
    <t>Ecommerce, Retail, Meat, Fruits &amp; Vegetables, Staples, Fish, Marketing, and Oil (vegetable &amp; palm)</t>
  </si>
  <si>
    <t>https://www.foodlocker.com.ng/</t>
  </si>
  <si>
    <t>https://www.linkedin.com/company/foodlocker/about/</t>
  </si>
  <si>
    <t>Kwik Delivery</t>
  </si>
  <si>
    <t>Africa Delivery Technologies provides B2B-focused, on-demand, and last-mile delivery service in Lagos.</t>
  </si>
  <si>
    <t>MARLINVEST</t>
  </si>
  <si>
    <t>E-Commerce Platforms, Location Based Services, Logistics</t>
  </si>
  <si>
    <t>http://kwik.delivery/</t>
  </si>
  <si>
    <t>https://www.linkedin.com/company/africa-delivery-technologies/</t>
  </si>
  <si>
    <t>https://twitter.com/DeliveryKwik</t>
  </si>
  <si>
    <t>https://web.facebook.com/delivery.kwik/?_rdc=1&amp;_rdr</t>
  </si>
  <si>
    <t>Avon Healthcare</t>
  </si>
  <si>
    <t>Avon Healthcare Limited (Avon HMO) has grown to become Nigeria’s most innovative and preferred Health Maintenance Organisation with a mission to empower Nigerians to live healthier, fuller lives by providing access to quality healthcare services</t>
  </si>
  <si>
    <t>Wayne Culbreth</t>
  </si>
  <si>
    <t>https://www.avonhealthcare.com/</t>
  </si>
  <si>
    <t>https://www.linkedin.com/company/avon-health-maintenance-organisation/</t>
  </si>
  <si>
    <t>https://twitter.com/AVONHMO?ref_src=twsrc%5Egoogle%7Ctwcamp%5Eserp%7Ctwgr%5Eauthor</t>
  </si>
  <si>
    <t>https://www.facebook.com/AVONHMO/</t>
  </si>
  <si>
    <t>AdsDirectNg</t>
  </si>
  <si>
    <t>AdsDirect is an advertising solution that allows you advertise your products, events, goods and services on any advertising platform in Nigeria [Web, Print, TV, Billboards, Radio, etc]</t>
  </si>
  <si>
    <t>Media Planning/Buying/Supplying, Print and Design, Outdoor/Ambient/Out of Home Media, Direct Mail and Experiential Staff, SMS and Press, and Radio and TV</t>
  </si>
  <si>
    <t>http://www.adsdirect.org.uk/</t>
  </si>
  <si>
    <t>https://www.linkedin.com/company/ads-direct-ltd/about/</t>
  </si>
  <si>
    <t>https://twitter.com/adsdirectltd</t>
  </si>
  <si>
    <t>https://www.facebook.com/AdsDirectLimited</t>
  </si>
  <si>
    <t>Capricorn Digital</t>
  </si>
  <si>
    <t>Capricorn Digital Limited (CDL) is an independent technologically driven, digital distribution Company providing aggregated payments and collections services to a broad array of Digital Service Providers (DSPs) through our digital platform</t>
  </si>
  <si>
    <t>Ajao Estate, Lagos, Nigeria</t>
  </si>
  <si>
    <t>Dee Abudu</t>
  </si>
  <si>
    <t>Information Technology, FinTech</t>
  </si>
  <si>
    <t>B2B/B2</t>
  </si>
  <si>
    <t>http://www.capricorndigi.com/#s2</t>
  </si>
  <si>
    <t>https://www.linkedin.com/company/capricorn-digital-limited/</t>
  </si>
  <si>
    <t>Aspire Nigeria</t>
  </si>
  <si>
    <t>We take an analytics, technology, and long-term service driven approach to ensuring that Prosumers (producing consumers of electricity) don’t walk alone. We optimize your energy generation and consumption profile over time to give you the ‘Power To Be’</t>
  </si>
  <si>
    <t>Autogenius</t>
  </si>
  <si>
    <t>Online Insurance comparison Platform for Nigeria</t>
  </si>
  <si>
    <t>Gbenro Dara</t>
  </si>
  <si>
    <t>http://www.myautogenius.com/</t>
  </si>
  <si>
    <t>https://www.linkedin.com/company/5397057/</t>
  </si>
  <si>
    <t>https://twitter.com/myautogenius</t>
  </si>
  <si>
    <t>https://www.facebook.com/myautogenius/</t>
  </si>
  <si>
    <t>Amplify Africa</t>
  </si>
  <si>
    <t>Amplify builds next-generation payment solutions for banks, businesses and consumers in Africa. The company's mTransfers solution enables banks customers to perform banking operations on any social messaging platform. Amplify is one of the leading financial technology company in Africa with a vision to be the biggest technology enabler of digital financial services in Africa</t>
  </si>
  <si>
    <t>DIFC Fintech Hive</t>
  </si>
  <si>
    <t>Maxwell Obi, Segun Adeyemi, Timi Adeyebe</t>
  </si>
  <si>
    <t>https://www.amplifyafrica.org</t>
  </si>
  <si>
    <t>https://www.linkedin.com/company/amplify-africa-inc-/</t>
  </si>
  <si>
    <t>https://twitter.com/amplifyafrica_</t>
  </si>
  <si>
    <t>https://www.facebook.com/amplifyafrica</t>
  </si>
  <si>
    <t>Appzone</t>
  </si>
  <si>
    <t>AppZone is Africa’s leading provider of home-grown banking and payment solutions with a mission to provide technology that empowers people with unlimited access to financial services.</t>
  </si>
  <si>
    <t>Business Connexion, Google Launchpad Accelerator</t>
  </si>
  <si>
    <t>Ahmed Macaulay</t>
  </si>
  <si>
    <t>Apps, Banking, FinTech</t>
  </si>
  <si>
    <t>http://www.appzonegroup.com/</t>
  </si>
  <si>
    <t>https://www.linkedin.com/company-beta/9448579/</t>
  </si>
  <si>
    <t>https://twitter.com/appzonegrp</t>
  </si>
  <si>
    <t>https://www.facebook.com/appzonegroup/</t>
  </si>
  <si>
    <t>Arone</t>
  </si>
  <si>
    <t>Arone is revolutionizing delivery in Africa by providing a faster, cheaper and more eco-friendly delivery solution using autonomous drones</t>
  </si>
  <si>
    <t>Chioma Udoh, Emmanuel Ezenwere</t>
  </si>
  <si>
    <t>Delivery, Drones, Logistics, Robotics</t>
  </si>
  <si>
    <t>https://aronedelivery.com/</t>
  </si>
  <si>
    <t>https://www.linkedin.com/company/arone-delivery/</t>
  </si>
  <si>
    <t>https://twitter.com/aronedelivery?lang=en</t>
  </si>
  <si>
    <t>https://www.facebook.com/aronedelivery/about/</t>
  </si>
  <si>
    <t>Asusu Technology Limited</t>
  </si>
  <si>
    <t>Asusu aims to build infrastructure for informal microfinance organisations by digitising the financial activities of low income and daily earners through co-operatives, trade groups, agent networks, and partnerships.</t>
  </si>
  <si>
    <t>Yusuf Walter Zakari</t>
  </si>
  <si>
    <t>Fintech, micro-loans, credit services</t>
  </si>
  <si>
    <t>asusu.ng</t>
  </si>
  <si>
    <t>https://www.linkedin.com/company/asusu/about/</t>
  </si>
  <si>
    <t>https://twitter.com/asusuHQ/</t>
  </si>
  <si>
    <t>https://www.facebook.com/asusuHQ/</t>
  </si>
  <si>
    <t>Bigpot Nigeria</t>
  </si>
  <si>
    <t>Big Pot is a power utility company which provides energy to small and medium-sized residences and businesses through smart community microgrids</t>
  </si>
  <si>
    <t>Yaba, Lagos</t>
  </si>
  <si>
    <t>Oluyemi Jegede</t>
  </si>
  <si>
    <t>Computer, Electronics, Renewable Energy, Solar, Virtual Reality</t>
  </si>
  <si>
    <t>http://www.bigpot.ng/</t>
  </si>
  <si>
    <t>https://www.linkedin.com/company/bigpot/about/</t>
  </si>
  <si>
    <t>https://twitter.com/bigpotng</t>
  </si>
  <si>
    <t>https://www.facebook.com/BigpotNg/</t>
  </si>
  <si>
    <t>BigXMedia</t>
  </si>
  <si>
    <t>BigXMedia is a music media company that specializes in Afrobeat music.Their goal is to unite the industry behind a respectable, trusted and influential media platform that improves the quality of conversation around all things Ghana music</t>
  </si>
  <si>
    <t>Apps, Media and Entertainment, Mobile Apps, Music, Web Apps</t>
  </si>
  <si>
    <t>http://bigxmediaonline.com/</t>
  </si>
  <si>
    <t>https://twitter.com/bigxmediamusic</t>
  </si>
  <si>
    <t>https://www.facebook.com/BigXMedia/</t>
  </si>
  <si>
    <t>Awabike</t>
  </si>
  <si>
    <t>AWA Bike is a Nigerian smart bike sharing platform that seeks to solve mobility issues in Nigeria by linking members to available bicycles through an app. Riders can search, unlock bikes, enter their destinations, pay and interact via the app. The company is the first bicycle sharing company in West Africa and hopes to be at the forefront of sustainable transport solutions in the region within the next 5-7 years.</t>
  </si>
  <si>
    <t>Ingressive Capital, Oui Capital</t>
  </si>
  <si>
    <t>Ifeoluwa Ogundipe</t>
  </si>
  <si>
    <t>Bike-Sharing</t>
  </si>
  <si>
    <t>https://awabike.com/</t>
  </si>
  <si>
    <t>https://www.linkedin.com/company/awa-bike/</t>
  </si>
  <si>
    <t>https://twitter.com/awabikeng?lang=en</t>
  </si>
  <si>
    <t>https://www.facebook.com/AWABikeng/</t>
  </si>
  <si>
    <t>Babymigo</t>
  </si>
  <si>
    <t>Babymigo is a fast growing parenting community for Africa. We're building the most trusted support network for every mom and moms-to-be irrespective of their social status or geographic location.</t>
  </si>
  <si>
    <t>Adeloye Olanrewaju, Cletus Ajibade</t>
  </si>
  <si>
    <t>Parenting, Child Care, Fitness, Health Care, Wellness</t>
  </si>
  <si>
    <t>https://babymigo.com</t>
  </si>
  <si>
    <t>https://www.linkedin.com/company/babymigo/</t>
  </si>
  <si>
    <t>https://twitter.com/babymigoapp</t>
  </si>
  <si>
    <t>https://www.facebook.com/BabymigoApp/</t>
  </si>
  <si>
    <t>Beat Drone</t>
  </si>
  <si>
    <t>Beat Drone uses precision drones to execute spraying on the farms, engage in crop supervision and mapping of the farmland.</t>
  </si>
  <si>
    <t>Diamond Bank</t>
  </si>
  <si>
    <t xml:space="preserve">Grant </t>
  </si>
  <si>
    <t>Odionye Confidence</t>
  </si>
  <si>
    <t>http://beatdrone.co/</t>
  </si>
  <si>
    <t>https://www.linkedin.com/company/beatdrone</t>
  </si>
  <si>
    <t>https://twitter.com/beat_drone</t>
  </si>
  <si>
    <t>https://www.facebook.com/beatdrone</t>
  </si>
  <si>
    <t>Doctoora</t>
  </si>
  <si>
    <t>Doctoora is a healthcare infrastructure operating as a service company providing virtual private practice solution to health professionals</t>
  </si>
  <si>
    <t>Alecia Esson</t>
  </si>
  <si>
    <t>Fitness, Health Care, Wellness</t>
  </si>
  <si>
    <t>http://doctoora.com/</t>
  </si>
  <si>
    <t>https://www.linkedin.com/company/doctoora/about/</t>
  </si>
  <si>
    <t>https://twitter.com/doctoorahealth</t>
  </si>
  <si>
    <t>E-Health Zone</t>
  </si>
  <si>
    <t>A mobile health platform that manages the administration activities virtually, connecting health centres, Doctors, medical personnel to patient.</t>
  </si>
  <si>
    <t>Kasot</t>
  </si>
  <si>
    <t>Health Care</t>
  </si>
  <si>
    <t>https://twitter.com/ehealth?lang=en</t>
  </si>
  <si>
    <t>Busha</t>
  </si>
  <si>
    <t>Busha was established in 2018 as a digital currency exchange platform where consumers and merchants can trade digital currencies such as bitcoin, litecoin, RMT and ethereum. Our platform provides consumers with more digital currencies in one place than is available on any other trading platform in Nigeria. We have made efforts to be a trusted company in this domain and ensure that our platform is easy to use, accessible and user-friendly. Our focus is to use innovation and efficiency to build an open financial system.</t>
  </si>
  <si>
    <t>Lekki, Lagos</t>
  </si>
  <si>
    <t>Moyo Sodipo</t>
  </si>
  <si>
    <t>Digital currency, Cryptocurrency exchange, Bitcoin, Ethereum, Technology, Litecoin, and Blockchain Technology</t>
  </si>
  <si>
    <t>https://busha.co/</t>
  </si>
  <si>
    <t>https://www.linkedin.com/company/getbusha/</t>
  </si>
  <si>
    <t>https://twitter.com/getbusha</t>
  </si>
  <si>
    <t>https://facebook.com/getbusha</t>
  </si>
  <si>
    <t>Celd Innovations</t>
  </si>
  <si>
    <t>CeLD is Africa’s first Consumer Cash Reward as-a-Service Company (CRaaS)</t>
  </si>
  <si>
    <t>Lai Labode</t>
  </si>
  <si>
    <t>https://www.celd.ng/</t>
  </si>
  <si>
    <t>https://www.linkedin.com/company/celd-innovation-limited/</t>
  </si>
  <si>
    <t>https://twitter.com/mobirise</t>
  </si>
  <si>
    <t>https://www.facebook.com/pages/Mobirise/1616226671953247</t>
  </si>
  <si>
    <t>Budgit</t>
  </si>
  <si>
    <t>BudgIT is a civic organization that applies technology to intersect citizen engagement with institutional improvement, to facilitate societal change.</t>
  </si>
  <si>
    <t>Joseph Agunbiade, Oluseun Onigbinde</t>
  </si>
  <si>
    <t>Government, Information Services, Information Technology, SaaS, Software</t>
  </si>
  <si>
    <t>http://yourbudgit.com/</t>
  </si>
  <si>
    <t>https://www.linkedin.com/company/budgit-nigeria/</t>
  </si>
  <si>
    <t>https://twitter.com/budgitng</t>
  </si>
  <si>
    <t>https://www.facebook.com/budgitng/</t>
  </si>
  <si>
    <t>Christopher’s and Co</t>
  </si>
  <si>
    <t>Established in 2016, Christopher’s &amp; Co. is a retail business focused in the fashion, lifestyle and home and living categories.</t>
  </si>
  <si>
    <t>http://www.christophersandco.com/</t>
  </si>
  <si>
    <t>https://www.linkedin.com/company/christopher's-&amp;-co./</t>
  </si>
  <si>
    <t>http://www.twitter.com/christophers_co</t>
  </si>
  <si>
    <t>https://www.facebook.com/Christophers-and-Co-494879474006620/</t>
  </si>
  <si>
    <t>Etrash2Cash</t>
  </si>
  <si>
    <t>Help people exchange their trash for cash.</t>
  </si>
  <si>
    <t>Kano, Nigeria</t>
  </si>
  <si>
    <t>Salisu Abdullahi</t>
  </si>
  <si>
    <t>Waste management</t>
  </si>
  <si>
    <t>http://www.etrash2cash.com/</t>
  </si>
  <si>
    <t>http://www.twitter.com/e_trash2cash</t>
  </si>
  <si>
    <t>http://www.facebook.com/etrash2cash</t>
  </si>
  <si>
    <t>Cobuildit</t>
  </si>
  <si>
    <t>CoBuildIT is a project management company focused on helping everyday people to realize their dream of owning a high quality home at the lowest possible price.</t>
  </si>
  <si>
    <t>wole Olabanji</t>
  </si>
  <si>
    <t>http://www.cobuildit.com/</t>
  </si>
  <si>
    <t>https://www.linkedin.com/company-beta/10199563/</t>
  </si>
  <si>
    <t>https://twitter.com/CoBuildIT</t>
  </si>
  <si>
    <t>Chekkit Technologies</t>
  </si>
  <si>
    <t>Chekkit is an ethereum blockchain powered anti-counterfeiting, product tracking and customer experience analytics platform. We help producers protect their brands, track supply chain activities and collect last-mile consumer insights in real-time</t>
  </si>
  <si>
    <t>Dare Odumade</t>
  </si>
  <si>
    <t>Analytics, Blockchain, Tracking Systems</t>
  </si>
  <si>
    <t>http://chekkitapp.com/</t>
  </si>
  <si>
    <t>https://linkedin.com/company/chekkitapp</t>
  </si>
  <si>
    <t>https://twitter.com/chekkitapp</t>
  </si>
  <si>
    <t>https://facebook.com/chekkitapp</t>
  </si>
  <si>
    <t>Chocolate City Entertainment</t>
  </si>
  <si>
    <t>Chocolate City Group is a 360-degree media and entertainment company consisting of a music label, music distribution company, management consulting firm, and a uniquely configured marketing agency all based in Nigeria. We are located in Lagos, Abuja and Nairobi, and have operations in the United Kingdom, United States, South-Africa and Ghana.</t>
  </si>
  <si>
    <t>Nairobi</t>
  </si>
  <si>
    <t>United Kingdom, United States, South-Africa, Ghana, Nairobi</t>
  </si>
  <si>
    <t>Audu Maikori</t>
  </si>
  <si>
    <t>Entertainment</t>
  </si>
  <si>
    <t>http://www.chocolatecitygroup.com/</t>
  </si>
  <si>
    <t>https://www.linkedin.com/company/chocolate-city-group/</t>
  </si>
  <si>
    <t>http://www.twitter.com/choccityGroup</t>
  </si>
  <si>
    <t>https://www.facebook.com/choccitygroup</t>
  </si>
  <si>
    <t>Extramile Africa</t>
  </si>
  <si>
    <t>EMA is a home-grown fintech solution that is empowering African entrepreneurs to create the jobs, shared wealth and prosperity that Africa need through shared-economy model and strategic partnership for financial inclusion and the quick growth of the continent</t>
  </si>
  <si>
    <t>Akure, Nigeria</t>
  </si>
  <si>
    <t>EFInA</t>
  </si>
  <si>
    <t>Bankole Olakan</t>
  </si>
  <si>
    <t>Mobile Apps, Microfinance, Savings, investments</t>
  </si>
  <si>
    <t>https://extramileafrica.com/about/</t>
  </si>
  <si>
    <t>https://www.facebook.com/extramileafrica</t>
  </si>
  <si>
    <t>Citytaps</t>
  </si>
  <si>
    <t>CityTaps has developed CTSuite, a water prepayment service that comprises the world’s only smart and prepaid water meter, CTMeter, and billing software, CTCloud</t>
  </si>
  <si>
    <t>Grégoire Landel</t>
  </si>
  <si>
    <t>http://www.citytaps.org/</t>
  </si>
  <si>
    <t>https://www.linkedin.com/company/citytaps</t>
  </si>
  <si>
    <t>https://twitter.com/CityTaps</t>
  </si>
  <si>
    <t>https://www.facebook.com/citytaps</t>
  </si>
  <si>
    <t>iDHS</t>
  </si>
  <si>
    <t>iDHS.Healthwise is a web based healthcare platform launched in the UK and Nigeria in 2018. It gives users online access to qualified medical practitioners via video and text consultations, provides Self-care tools which support those with acute and chronic health conditions like diabetes, hypertension, kidney disease, Asthma etc and pregnancy support modules which seek to reduce maternal and infant mortality.</t>
  </si>
  <si>
    <t>Elizabeth Adeshina</t>
  </si>
  <si>
    <t>Medical</t>
  </si>
  <si>
    <t>http://idhshealthwise.com/</t>
  </si>
  <si>
    <t>https://twitter.com/iDHS_HealthWise</t>
  </si>
  <si>
    <t>https://www.facebook.com/IDHSHealthWise-576784569150363/</t>
  </si>
  <si>
    <t>Helium Health</t>
  </si>
  <si>
    <t>We make excellent patient records &amp; management achievable for hospitals of all sizes</t>
  </si>
  <si>
    <t>Adegoke Olubusi, Dimeji Sofowora</t>
  </si>
  <si>
    <t>E-Health, Healthcare Technology</t>
  </si>
  <si>
    <t>Google Launchpad, Go Global Africa</t>
  </si>
  <si>
    <t>https://heliumhealthcare.com</t>
  </si>
  <si>
    <t>https://www.linkedin.com/company/onemedical/</t>
  </si>
  <si>
    <t>https://twitter.com/HeliumHealth</t>
  </si>
  <si>
    <t>https://www.facebook.com/HeliumHealth</t>
  </si>
  <si>
    <t xml:space="preserve">OTRAC </t>
  </si>
  <si>
    <t>OTRAC’s e-learning platform provides tailored trainings/courses for public and general Health practitioners.</t>
  </si>
  <si>
    <t>Farida Kabir</t>
  </si>
  <si>
    <t>E-Learning, Healthcare</t>
  </si>
  <si>
    <t>https://otrac.ng/</t>
  </si>
  <si>
    <t>https://www.linkedin.com/company/otrac-nigeria/</t>
  </si>
  <si>
    <t>https://twitter.com/otracng?lang=en</t>
  </si>
  <si>
    <t>https://www.facebook.com/otracng/</t>
  </si>
  <si>
    <t>Muster Africa</t>
  </si>
  <si>
    <t>Muster enables young people in African megacities to access affordable housing by unlocking available rooms in these cities through a peer to peer shared housing marketplace</t>
  </si>
  <si>
    <t>Ibrahim Babalola</t>
  </si>
  <si>
    <t>https://muster.africa/</t>
  </si>
  <si>
    <t>https://www.linkedin.com/company/musterngr/</t>
  </si>
  <si>
    <t>https://twitter.com/musterngr?lang=en</t>
  </si>
  <si>
    <t>Solo Phone</t>
  </si>
  <si>
    <t>SOLO Phone Nigeria has designs and manufactures mobile devices in Nigeria.</t>
  </si>
  <si>
    <t>Communication Services</t>
  </si>
  <si>
    <t>Manufacturing, Mobile Devices</t>
  </si>
  <si>
    <t>solo-phone.com</t>
  </si>
  <si>
    <t>https://www.linkedin.com/company/solo-phone</t>
  </si>
  <si>
    <t>http://twitter.com/SOLO_Phone</t>
  </si>
  <si>
    <t>http://www.facebook.com/SOLOPhone</t>
  </si>
  <si>
    <t>TaxiTV</t>
  </si>
  <si>
    <t>TaxiTv is an AD-Tech company that provides entertainment in ride sharing vehicles. Their technology allow brands advertise to their consumers. Content displayed on their screens include and not limited to ; Documentaries, comedies, neighbourhood insights, news, sport, weather, things to see and do. Their screens offer high quality video and interactive content. They can customise every brand experience, capture data and help generate leads.</t>
  </si>
  <si>
    <t>Akinbola Asalu, Dami Osiyale</t>
  </si>
  <si>
    <t>Digital Entertainment, Media and Entertainment, Video</t>
  </si>
  <si>
    <t>http://ridewithtaxitv.com/</t>
  </si>
  <si>
    <t>https://www.linkedin.com/company/taxi-tv/</t>
  </si>
  <si>
    <t>Traindemy</t>
  </si>
  <si>
    <t>Traindemy (Training Academy) is an online learning platform where people can acquire vocational skills and talent coaching such that they become equipped to be entrepreneurs or more resourceful professionals at their workplace</t>
  </si>
  <si>
    <t>Uyi Vincent Edigin, Aniwura Tijan</t>
  </si>
  <si>
    <t>E-Learning</t>
  </si>
  <si>
    <t>https://www.traindemy.com/</t>
  </si>
  <si>
    <t>https://www.linkedin.com/company/traindemy/</t>
  </si>
  <si>
    <t>https://twitter.com/traindemy?lang=en</t>
  </si>
  <si>
    <t>https://d.facebook.com/traindemy/</t>
  </si>
  <si>
    <t>ARED</t>
  </si>
  <si>
    <t>A.R.E.D is a HAAS (hardware as a service) business. ARED provide a one stop shop solution for smart distribution and connectivity network for rural, semi urban, urban and refugee camps using its solar kiosk technology, WIFI and IOT platform combine with its Mobile Shiriki applications to sale digital services, better monitor your network and maintenance of your network if needed.</t>
  </si>
  <si>
    <t>Rwanda, Uganda</t>
  </si>
  <si>
    <t>Village Capital, Gray Matters Capital, Greentec Capital Partners</t>
  </si>
  <si>
    <t>Henri Nyakarundi (CEO)</t>
  </si>
  <si>
    <t>Clean Energy, Energy, Solar, Internet, Kiosks</t>
  </si>
  <si>
    <t>http://www.a-r-e-d.com</t>
  </si>
  <si>
    <t>https://www.linkedin.com/company/african-renewable-energy-distributor-ared-/</t>
  </si>
  <si>
    <t>https://twitter.com/AREDrwanda</t>
  </si>
  <si>
    <t>https://www.facebook.com/aredgroup/</t>
  </si>
  <si>
    <t>Comparez</t>
  </si>
  <si>
    <t>Business Today</t>
  </si>
  <si>
    <t>Businesstoday.co.ke is a leading online business news and information portal in Kenya founded in 2012 by Kenyan journalist Luke Mulunda. In November 2018, Badoer Investments acquired a majority stake in the digital media startup. It is updated daily with business news as well as insightful information on management, investing, enterprise and technology.</t>
  </si>
  <si>
    <t>Luke Mulunda</t>
  </si>
  <si>
    <t>News</t>
  </si>
  <si>
    <t>http://businesstoday.co.ke/</t>
  </si>
  <si>
    <t>https://www.linkedin.com/company/businesstodaykenya/about/</t>
  </si>
  <si>
    <t>https://twitter.com/Business_KE</t>
  </si>
  <si>
    <t>https://www.facebook.com/BusinessToday.Kenya</t>
  </si>
  <si>
    <t>Bophelo Bioscience</t>
  </si>
  <si>
    <t>Bophelo Bioscience aims to become the leading producer of medicinal cannabis products in Africa and the largest operator of medicinal cannabis focused clinics and dispensaries in South Africa.</t>
  </si>
  <si>
    <t>T’sakholo, Lesotho</t>
  </si>
  <si>
    <t>Lesotho</t>
  </si>
  <si>
    <t>Granny Seape</t>
  </si>
  <si>
    <t>Agriculture, Health</t>
  </si>
  <si>
    <t>http://bophelo-bioscience.com/contact-us/</t>
  </si>
  <si>
    <t>https://twitter.com/bophelobio?lang=en</t>
  </si>
  <si>
    <t>https://www.facebook.com/pages/category/Medical---Health/Bophelo-Bioscience-275321343268263/</t>
  </si>
  <si>
    <t>Biodelta Nutraceuticals</t>
  </si>
  <si>
    <t>Biodelta Nutraceuticals are a manufacturing company that offers turnkey product solutions in the health market through our strengths in R&amp;D and packaging.</t>
  </si>
  <si>
    <t>South  Africa</t>
  </si>
  <si>
    <t>Leon Giese</t>
  </si>
  <si>
    <t>Health and Pharmaceuticals</t>
  </si>
  <si>
    <t>https://biodelta.net/what-we-do/</t>
  </si>
  <si>
    <t>https://www.linkedin.com/company/biodelta-nutraceuticals-pty-ltd/about/</t>
  </si>
  <si>
    <t>3DIMO</t>
  </si>
  <si>
    <t>3DIMO is a sport tech company that optimizes injury detection &amp; prevention using athlete specific orthopedic biomechanics data.</t>
  </si>
  <si>
    <t>Nneile Nkholise</t>
  </si>
  <si>
    <t>Information Technology, Biotechnology</t>
  </si>
  <si>
    <t>https://www.3d-imo.com/home</t>
  </si>
  <si>
    <t>https://www.linkedin.com/company/3dimo/about/</t>
  </si>
  <si>
    <t>Alignd</t>
  </si>
  <si>
    <t>Alignd offers end-to-end financing solutions for the optimal care of complex patients</t>
  </si>
  <si>
    <t>Matthew McGinn</t>
  </si>
  <si>
    <t>Apps, Dating, Lifestyle, Mobile Apps</t>
  </si>
  <si>
    <t>https://www.align.com/</t>
  </si>
  <si>
    <t>https://www.linkedin.com/company/align/</t>
  </si>
  <si>
    <t>https://www.twitter.com/doyoualign</t>
  </si>
  <si>
    <t>https://www.facebook.com/align.la</t>
  </si>
  <si>
    <t>Allxs</t>
  </si>
  <si>
    <t>NFC-enabled cashless payments platform</t>
  </si>
  <si>
    <t>Raphael Domalik</t>
  </si>
  <si>
    <t>http://allxs.co.za/</t>
  </si>
  <si>
    <t>https://twitter.com/myallxs</t>
  </si>
  <si>
    <t>https://www.facebook.com/allxsmedia/</t>
  </si>
  <si>
    <t>Appy</t>
  </si>
  <si>
    <t>Appy is a software and product development company in South Africa.</t>
  </si>
  <si>
    <t>https://appy.co.za/</t>
  </si>
  <si>
    <t>https://www.linkedin.com/company/appy-apps/</t>
  </si>
  <si>
    <t>Attri Orthopaedics</t>
  </si>
  <si>
    <t>Attri Orthopaedics is specialising on design, development and supply of medical devices and orthopaedic implants for limb salvage operations.</t>
  </si>
  <si>
    <t>Dr.Rushdi Hendricks</t>
  </si>
  <si>
    <t>http://attri.co.za/</t>
  </si>
  <si>
    <t>Aerial Monitoring Solutions</t>
  </si>
  <si>
    <t>Aerial Monitoring Solutions offers high quality, customisable Unmanned Aerial Systems</t>
  </si>
  <si>
    <t>Adam Rosman (Managing Director)</t>
  </si>
  <si>
    <t>Unmanned Aerial Systems, Unmanned Systems Design, Unmanned Systems Implementation, and Unmanned Systems Manufacturing</t>
  </si>
  <si>
    <t>http://www.ams.za.com/</t>
  </si>
  <si>
    <t>https://www.linkedin.com/company/aerial-monitoring-solutions-pty-ltd/about/</t>
  </si>
  <si>
    <t>https://www.facebook.com/AerialMonitoringSolutions/</t>
  </si>
  <si>
    <t>Abalobi</t>
  </si>
  <si>
    <t>The ABALOBI* initiative is an open, transdisciplinary and social learning endeavour, bringing together various stakeholders, with traditional fishers taking centre stage. ABALOBI, as a mobile app suite and programme, is aimed at social justice and poverty alleviation in the small-scale fisheries chain, transformation in the way we produce knowledge, stewardship of our marine resources, and resilience building in the face of climate change. Promoting traceable, storied seafood by empowered small-scale fishers from hook to cook, in a manner that is not only ecologically responsible, but also socially fair. Because who fishes matters.</t>
  </si>
  <si>
    <t>Quona capital</t>
  </si>
  <si>
    <t>Dr. Serge Raemaekers, Nicolaas Waldeck</t>
  </si>
  <si>
    <t>Fishing, Mobile Applications</t>
  </si>
  <si>
    <t>http://abalobi.info/</t>
  </si>
  <si>
    <t>https://twitter.com/abalobi_app</t>
  </si>
  <si>
    <t>https://www.facebook.com/abalobi.org/</t>
  </si>
  <si>
    <t>Agriprotein</t>
  </si>
  <si>
    <t>Agriprotein specializes in nutrient recycling to create sustainable sources of protein for the mono-gastric animal feed industry.</t>
  </si>
  <si>
    <t>Cape Town, NA - South Africa, South Africa</t>
  </si>
  <si>
    <t>David Agriprotein</t>
  </si>
  <si>
    <t>Agriculture, Biotechnology, Food and Beverage, Recycling, Service Industry</t>
  </si>
  <si>
    <t>http://www.agriprotein.com/</t>
  </si>
  <si>
    <t>https://www.linkedin.com/company/agriprotein</t>
  </si>
  <si>
    <t>Acctech Systems</t>
  </si>
  <si>
    <t>AccTech has become a leading provider of enterprise applications such as ERP, CRM, HR, BI &amp; BPM.</t>
  </si>
  <si>
    <t xml:space="preserve"> Ivan Epstein, Alan Osrin and Steven Cohen</t>
  </si>
  <si>
    <t>Human Resources, Information Services, Information Technology</t>
  </si>
  <si>
    <t>http://www.acctech.biz/</t>
  </si>
  <si>
    <t>https://www.linkedin.com/company/acctech-systems/?originalSubdomain=in</t>
  </si>
  <si>
    <t>https://twitter.com/acctechsystems</t>
  </si>
  <si>
    <t>https://www.facebook.com/AccTechSystems/</t>
  </si>
  <si>
    <t>Appenberg Digital Publishing</t>
  </si>
  <si>
    <t>APPENBERG DIGITAL PUBLISHING aims to upscale education, foster and provide remote access to healthcare resources through digital technology.</t>
  </si>
  <si>
    <t>Media and Entertainment</t>
  </si>
  <si>
    <t>Media, Information Technology,</t>
  </si>
  <si>
    <t>https://twitter.com/appenbergdp</t>
  </si>
  <si>
    <t>https://www.facebook.com/appenberg/</t>
  </si>
  <si>
    <t>Ashanti-AI</t>
  </si>
  <si>
    <t>Ashanti – AI delivers tangible value from data in the form of perceptive solutions that drive optimised decision making, unlock new revenue streams and increase performance</t>
  </si>
  <si>
    <t>Airbuy</t>
  </si>
  <si>
    <t>Airbuy is the solution to the factors hindering Africa. There are less risks when it comes to buying online using Airbuy.</t>
  </si>
  <si>
    <t>Amazon, I'm In Accelerator</t>
  </si>
  <si>
    <t>Tshepang Kubo, Kabelo Twala, Njabulo Makhathini</t>
  </si>
  <si>
    <t>Online Shopping, Security, Banking</t>
  </si>
  <si>
    <t>I'm In Accelerator</t>
  </si>
  <si>
    <t>https://airbuy.africa/</t>
  </si>
  <si>
    <t>https://www.linkedin.com/company/airbuysa/</t>
  </si>
  <si>
    <t>https://twitter.com/airbuysa?lang=en</t>
  </si>
  <si>
    <t>https://www.facebook.com/airbuyAFRICA/</t>
  </si>
  <si>
    <t>Alti Unmanned Aircraft System</t>
  </si>
  <si>
    <t>The key objective with the ALTI Transition was to offer a highly capable, reliable and affordable civil use commercial VTOL (vertical take-off and land) aircraft, which one could actually purchase and use every day, unlike the majority of similar system, available only to military at high price points</t>
  </si>
  <si>
    <t>Knysna, South Africa</t>
  </si>
  <si>
    <t>Alexa De Villiers, Duran De Villiers</t>
  </si>
  <si>
    <t>Drones, Manufacturing</t>
  </si>
  <si>
    <t>http://www.altiuas.com/</t>
  </si>
  <si>
    <t>https://www.linkedin.com/company-beta/10809693</t>
  </si>
  <si>
    <t>https://twitter.com/altiuas</t>
  </si>
  <si>
    <t>https://www.facebook.com/altiuas</t>
  </si>
  <si>
    <t>Bankymoon</t>
  </si>
  <si>
    <t>Bankymoon is a software and consulting firm that provides blockchain powered solutions and services to the financial industry</t>
  </si>
  <si>
    <t>Lorien Gamaroff</t>
  </si>
  <si>
    <t>Blockchain, Consulting, Information Technology, Intelligent Systems, Robotics, Software</t>
  </si>
  <si>
    <t>http://bankymoon.com/</t>
  </si>
  <si>
    <t>https://www.linkedin.com/company-beta/9257265/</t>
  </si>
  <si>
    <t>https://www.twitter.com/thebankymoon</t>
  </si>
  <si>
    <t>Atura</t>
  </si>
  <si>
    <t>Read more at CB Insights: https://www.cbinsights.com/company/attila-tel</t>
  </si>
  <si>
    <t>Paul Cartmel</t>
  </si>
  <si>
    <t>Information Services, Information Technology</t>
  </si>
  <si>
    <t>https://atura.ai/</t>
  </si>
  <si>
    <t>https://www.linkedin.com/company/atura/</t>
  </si>
  <si>
    <t>BidProp247</t>
  </si>
  <si>
    <t>Bizense</t>
  </si>
  <si>
    <t>BIZense Technologies is a world class software product company innovating the next generation patent pending advertising platform.</t>
  </si>
  <si>
    <t>Anthony Lesch</t>
  </si>
  <si>
    <t>Advertising, Information Technology</t>
  </si>
  <si>
    <t>http://www.bizense.com/</t>
  </si>
  <si>
    <t>https://in.linkedin.com/company/bizense</t>
  </si>
  <si>
    <t>https://www.twitter.com/bizense</t>
  </si>
  <si>
    <t>https://www.facebook.com/bizense</t>
  </si>
  <si>
    <t>Bettr Finance</t>
  </si>
  <si>
    <t>Bettr is a virtual banking experience powered by your smartphone. Pre-order your Zero Monthly Fee account and Bettr debit card today.</t>
  </si>
  <si>
    <t>Andrzej Stempowski, Tobie van Zyl</t>
  </si>
  <si>
    <t>Fintech, Finance, Technology, Virtual Banking</t>
  </si>
  <si>
    <t>https://bettr.finance/</t>
  </si>
  <si>
    <t>https://www.linkedin.com/company/bettr-finance/</t>
  </si>
  <si>
    <t>https://twitter.com/bettrfinance</t>
  </si>
  <si>
    <t>https://www.facebook.com/Bettr.finance/</t>
  </si>
  <si>
    <t>Blockchain Academy</t>
  </si>
  <si>
    <t>Blockchain Academy is a company that provides training and consulting on digital currencies and blockchain technology in South Africa</t>
  </si>
  <si>
    <t>Lorien Gamaroff, Vadim Sinitsyn</t>
  </si>
  <si>
    <t>http://www.blockchainacademy.com.br/</t>
  </si>
  <si>
    <t>https://www.linkedin.com/company/blockchain-academy/</t>
  </si>
  <si>
    <t>https://twitter.com/blockbracademy</t>
  </si>
  <si>
    <t>https://www.facebook.com/blockchainacademybr/</t>
  </si>
  <si>
    <t>Blockstarters</t>
  </si>
  <si>
    <t>Blockstarters is the central point for all cryptocurrency and blockchain developments</t>
  </si>
  <si>
    <t>http://www.blockstarters.com/</t>
  </si>
  <si>
    <t>https://www.linkedin.com/company/blockstarters/</t>
  </si>
  <si>
    <t>https://twitter.com/blockstarters</t>
  </si>
  <si>
    <t>BotsZA</t>
  </si>
  <si>
    <t>BotsZA is a research and development company specialising in applications powered by AI. The startup helps companies integrate AI, machine learning and chatbots into their business processes to improve their customer experience, productivity and efficiency</t>
  </si>
  <si>
    <t>Harmony Mothibe</t>
  </si>
  <si>
    <t>Bridgebooks</t>
  </si>
  <si>
    <t>Bridge Books is a unique bookstore in downtown Johannesburg. We believe in supporting African writers and in finding as many ways of getting books into the hands of as many readers as possible</t>
  </si>
  <si>
    <t>https://bridgebooks.co.za/</t>
  </si>
  <si>
    <t>https://twitter.com/bridgebooksjozi</t>
  </si>
  <si>
    <t>https://facebook.com/bridgebooksCBD</t>
  </si>
  <si>
    <t>Bulrush Agritech</t>
  </si>
  <si>
    <t>Bulrush Agritech aims to empower the people at the very start of our modern food chain - our farmers - with simple and intuitive digital tools that enable more efficient, profitable and sustainable livestock farming practices</t>
  </si>
  <si>
    <t>Kwazulu Natal, South Africa</t>
  </si>
  <si>
    <t>Kristi Rennie, Sean Rennie</t>
  </si>
  <si>
    <t>Software, Farm Management</t>
  </si>
  <si>
    <t>Saas</t>
  </si>
  <si>
    <t>Akro Accelerator</t>
  </si>
  <si>
    <t>https://www.bulrushagritech.com/</t>
  </si>
  <si>
    <t>https://www.linkedin.com/company/bulrush-agritech?trk=companies_directory</t>
  </si>
  <si>
    <t>https://www.facebook.com/Bulrushagritech/about/?ref=page_internal</t>
  </si>
  <si>
    <t>Boostme360</t>
  </si>
  <si>
    <t>BoostMe360 is a web based platform that helps job seekers put their best foot forward while enabling businesses to find the right staff for short-term jobs. Designed by Pearson, BoostMe360 lets candidates create an enriched personalised profile and upskill themselves through free learning modules. Job seekers can indicate when they are available to work on their personal calendar. Employers save time and money by finding someone who lives close to their business, is available and has the qualities they are looking for.</t>
  </si>
  <si>
    <t>Department for International Development</t>
  </si>
  <si>
    <t>Pearson South Africa</t>
  </si>
  <si>
    <t>Employment, Online Portals</t>
  </si>
  <si>
    <t>https://www.boostme360.com/</t>
  </si>
  <si>
    <t>https://twitter.com/BoostMe360</t>
  </si>
  <si>
    <t>https://www.facebook.com/boostme360/</t>
  </si>
  <si>
    <t>Byte Money</t>
  </si>
  <si>
    <t>Byte Money services the South African funeral parlor market by providing cash receipting and auditing services</t>
  </si>
  <si>
    <t>Craig Peacock</t>
  </si>
  <si>
    <t>Funerals, Market Research, Marketplace</t>
  </si>
  <si>
    <t>http://www.bytemoney.co.za/</t>
  </si>
  <si>
    <t>https://www.linkedin.com/company/byte-money</t>
  </si>
  <si>
    <t>https://www.facebook.com/bytemoney</t>
  </si>
  <si>
    <t>Cape Networks</t>
  </si>
  <si>
    <t>Cape is a rapidly growing SaaS and hardware company based in San Francisco and Cape Town on a mission to make the Internet better. Our product is the simplest way to monitor and improve WiFi networks. What makes us different? Every other monitoring tool is complex, built by network engineers for network engineers, but today millions of networks are run by IT managers who are not network experts. Our beautiful, easy to use product is helping experts and non-experts alike to monitor and improve their networks.</t>
  </si>
  <si>
    <t>David Wilson, Fouad Zreik, Michael Champanis, Ross Douglas</t>
  </si>
  <si>
    <t>Mobile, Wireless</t>
  </si>
  <si>
    <t>https://capenetworks.com/</t>
  </si>
  <si>
    <t>https://www.linkedin.com/company/cape-networks</t>
  </si>
  <si>
    <t>https://twitter.com/capenetworks</t>
  </si>
  <si>
    <t>https://www.facebook.com/asimmetric</t>
  </si>
  <si>
    <t>Envisionit e-Pay</t>
  </si>
  <si>
    <t>Envisionit e-Pay (Pty) Ltd was founded in South Africa to facilitate and secure online and real-world transactions. We take the risk out of buying and selling. The app’s software has been designed by industry experts to offer a secure, simple escrow solution to both businesses and individuals. Parties to a transaction contract Envisionit ePay, as a trusted third party, to mitigate the financial risks associated with day-to-day purchase and sale transactions as well as multi-million rand, milestone-based capital projects.</t>
  </si>
  <si>
    <t>Terence Naidu</t>
  </si>
  <si>
    <t>https://www.e-escrow.com/#/</t>
  </si>
  <si>
    <t>https://www.linkedin.com/company/envisionit-group/about/</t>
  </si>
  <si>
    <t>https://twitter.com/Envisionit_za</t>
  </si>
  <si>
    <t>https://www.facebook.com/escrow.africa/?_rdc=1&amp;_rdr</t>
  </si>
  <si>
    <t>Cash4Trash</t>
  </si>
  <si>
    <t>Cash4Trash, an income generating recycling initiative</t>
  </si>
  <si>
    <t>Redefine Properties</t>
  </si>
  <si>
    <t>Mary-Ann Mandishona</t>
  </si>
  <si>
    <t>http://cash4trash.herokuapp.com/#1</t>
  </si>
  <si>
    <t>https://twitter.com/cash4trash_</t>
  </si>
  <si>
    <t>Click N Compare</t>
  </si>
  <si>
    <t>Click n Compare is South Africa's leading comparison site featuring the most affordable options across Mobile, Broadband, Insurance, Financial Services, and Travel.</t>
  </si>
  <si>
    <t>Insurance, Financial Services, Contract and Prepaid Cellphones, Broadband, and Affordable Flights</t>
  </si>
  <si>
    <t>Club Travel</t>
  </si>
  <si>
    <t>Club Travel Group is a travel agency with over 400 branded and non-branded franchises and a corporate travel division</t>
  </si>
  <si>
    <t>Tours &amp; Travel</t>
  </si>
  <si>
    <t>Leisure, Travel</t>
  </si>
  <si>
    <t>https://www.clubtravel.co.za/</t>
  </si>
  <si>
    <t>https://twitter.com/ClubTravelSA</t>
  </si>
  <si>
    <t>https://www.facebook.com/ClubTravelSA/</t>
  </si>
  <si>
    <t>Codespace</t>
  </si>
  <si>
    <t>CodeSpace is an education institution that offers coding courses that teach people to design and create technology.</t>
  </si>
  <si>
    <t>Emma Dicks</t>
  </si>
  <si>
    <t>Coding, Web development, Learning, HTML, CSS, JavaScript, Laravel, SQL, PHP, software development,</t>
  </si>
  <si>
    <t>http://codespace.co.za/</t>
  </si>
  <si>
    <t>https://www.linkedin.com/school/codespaceza/about/</t>
  </si>
  <si>
    <t>https://twitter.com/codespaceza</t>
  </si>
  <si>
    <t>https://www.facebook.com/codespaceza/</t>
  </si>
  <si>
    <t>Ecoslips</t>
  </si>
  <si>
    <t>EcoSlips is a messaging platform that sends transaction slips (receipts and prescriptions) digitally from retailers to a customer’s smart phone.</t>
  </si>
  <si>
    <t>Henco Schoeman</t>
  </si>
  <si>
    <t>Advertising, Finance • Retail</t>
  </si>
  <si>
    <t>http://www.ecoslips.com/</t>
  </si>
  <si>
    <t>https://www.linkedin.com/company/ecoslips</t>
  </si>
  <si>
    <t>https://twitter.com/ecoslips</t>
  </si>
  <si>
    <t>https://www.facebook.com/EcoSlips/</t>
  </si>
  <si>
    <t>Root</t>
  </si>
  <si>
    <t>Root is a financial services platform, built from the ground up with the goal of opening up FinTech innovation. Recognising the high barriers to entry, Root packages the “hard things” in financial services and exposes a platform of programmable financial services through easy-to-use APIs. This enables software developers and innovators to prototype, build and launch financial services products, fast.</t>
  </si>
  <si>
    <t>Louw Hopley</t>
  </si>
  <si>
    <t>https://root.co.za/</t>
  </si>
  <si>
    <t>https://www.linkedin.com/company/root-wealth</t>
  </si>
  <si>
    <t>https://twitter.com/RootWealth</t>
  </si>
  <si>
    <t>Quillo</t>
  </si>
  <si>
    <t>Quillo makes it easier, safer and cheaper to buy and sell textbooks</t>
  </si>
  <si>
    <t>Tamir Shklaz</t>
  </si>
  <si>
    <t>BookStore</t>
  </si>
  <si>
    <t>https://www.books.quillo.io/</t>
  </si>
  <si>
    <t>https://www.linkedin.com/company/quillotextbooks/about/</t>
  </si>
  <si>
    <t>https://www.facebook.com/QuilloApp/</t>
  </si>
  <si>
    <t>Syafunda</t>
  </si>
  <si>
    <t>Syafunda is a national learning &amp; bursary application platform that delivers supplementary learning via online and mobile channels. Using top-performing teachers to generate content, we develop interactive Math and Science video tutorials and assessments for students in grade 8 to grade 12 in a South African context using a mixture of English and four South African Languages while providing a simple and an efficient bursary application system.</t>
  </si>
  <si>
    <t>Zakheni Ngubo</t>
  </si>
  <si>
    <t>http://www.syafunda.com/</t>
  </si>
  <si>
    <t>https://www.linkedin.com/company/syafunda/</t>
  </si>
  <si>
    <t>http://www.syafunda.com/php/index.html#</t>
  </si>
  <si>
    <t>Uthini</t>
  </si>
  <si>
    <t>Message. Interact. Learn a language.Uthini is language learning as simple as messaging a friend. Everything one needs to learn a language (content, curriculum, tutor, practice partner, progress tracker) available via chat messaging (text, voice note, image, video). Almost anyone with a smartphone can learn and almost anyone with a smartphone and a good grasp of their home language can tutor.</t>
  </si>
  <si>
    <t>Miguel Da Costa, Thomas Wrigley</t>
  </si>
  <si>
    <t>E-Leraning, Languages</t>
  </si>
  <si>
    <t>http://uthini.co.za/</t>
  </si>
  <si>
    <t>https://www.linkedin.com/company/uthini/</t>
  </si>
  <si>
    <t>https://www.twitter.com/uthinitech</t>
  </si>
  <si>
    <t>https://www.facebook.com/uthinitech</t>
  </si>
  <si>
    <t>Zaio</t>
  </si>
  <si>
    <t>Zaio assists student developers build an IT skills profile through coding challenges and practical experience helping them land their dream job</t>
  </si>
  <si>
    <t>Harjot Singh, Akhil Boddu, Mahomed Asif Yousuf Hassam</t>
  </si>
  <si>
    <t>E-Learning, EdTech, Training, Education</t>
  </si>
  <si>
    <t>https://zaio.io/</t>
  </si>
  <si>
    <t>https://www.linkedin.com/company/zaio-io/about/</t>
  </si>
  <si>
    <t>https://twitter.com/zaionites</t>
  </si>
  <si>
    <t>https://www.facebook.com/zaionite/</t>
  </si>
  <si>
    <t>Cassava Smartech</t>
  </si>
  <si>
    <t>Cassava Smartech is a diversified smartech group, with a mandate to use digital solutions to drive socio-economic development, and to improve the overall quality of life for all Africans. We are on a transformational mission, and envision a future whereby our solutions are able to touch every life, bringing positive impact particularly to the millions of previously excluded Africans.</t>
  </si>
  <si>
    <t>Econet Wireless</t>
  </si>
  <si>
    <t>Other Technologies</t>
  </si>
  <si>
    <t>10,000+</t>
  </si>
  <si>
    <t>https://cassavasmartech.com/</t>
  </si>
  <si>
    <t>https://www.linkedin.com/company/cassava-smartech/</t>
  </si>
  <si>
    <t>Badr</t>
  </si>
  <si>
    <t>BADR provides end-to-end data science and software engineering services, whether your company is a medium enterprise or a startup. They have a competent team of data scientists &amp; engineers who are capable of implementing complex / big-data software solutions</t>
  </si>
  <si>
    <t>Alexxandria, Egypt</t>
  </si>
  <si>
    <t>Ahmed Adel</t>
  </si>
  <si>
    <t>Data Analytics</t>
  </si>
  <si>
    <t>http://www.badrit.com/</t>
  </si>
  <si>
    <t>http://www.linkedin.com/company/badrit</t>
  </si>
  <si>
    <t>http://twitter.com/badrit_eg</t>
  </si>
  <si>
    <t>https://www.facebook.com/Badr.for.Information.Technology</t>
  </si>
  <si>
    <t>Buni.Tv</t>
  </si>
  <si>
    <t>Buni.tv is a video-on-demand platform that leverages the mobile opportunity.</t>
  </si>
  <si>
    <t>Film, Subscription Service, Video, Video on Demand</t>
  </si>
  <si>
    <t>Subscription</t>
  </si>
  <si>
    <t>http://buni.tv/</t>
  </si>
  <si>
    <t>http://www.linkedin.com/company/buni-tv</t>
  </si>
  <si>
    <t>http://twitter.com/bunitv</t>
  </si>
  <si>
    <t>http://www.facebook.com/NairobiHalfLife</t>
  </si>
  <si>
    <t>Foody</t>
  </si>
  <si>
    <t>Food delivery service application</t>
  </si>
  <si>
    <t>Khartoum, Sudan</t>
  </si>
  <si>
    <t>Sudan</t>
  </si>
  <si>
    <t>A-Trader</t>
  </si>
  <si>
    <t>A-Trader is an AI-powered platform that enables users to access investment opportunities using any mobile device, and that also provides automated investment recommendations through a proprietary Robo-Advisor algorithm.</t>
  </si>
  <si>
    <t>Dar Es Salaam, Tanzania</t>
  </si>
  <si>
    <t>Andrew Tesha</t>
  </si>
  <si>
    <t>FinTech, Investment Advisory, Financial Education</t>
  </si>
  <si>
    <t>http://atrader.co.tz/</t>
  </si>
  <si>
    <t>https://www.linkedin.com/company/atradertz/about/</t>
  </si>
  <si>
    <t>https://twitter.com/atradertz</t>
  </si>
  <si>
    <t>https://www.facebook.com/ATraderTZ/</t>
  </si>
  <si>
    <t>Clickpesa</t>
  </si>
  <si>
    <t>ClickPesa is a payment technology company based in Tanzania facilitating digital transactions such as cross border payments, payment acceptance and bulk payments for companies through different channels in Africa</t>
  </si>
  <si>
    <t>Rick Groothuizen</t>
  </si>
  <si>
    <t>https://www.clickpesa.com/</t>
  </si>
  <si>
    <t>https://www.linkedin.com/company/clickpesa/</t>
  </si>
  <si>
    <t>https://twitter.com/clickpesa</t>
  </si>
  <si>
    <t>https://www.facebook.com/clickpesa/</t>
  </si>
  <si>
    <t>Mtabe</t>
  </si>
  <si>
    <t>Mtabe is an edtech company that uses articial intelligence to provide education content primarily to students who don't have internet access</t>
  </si>
  <si>
    <t>Given Edward</t>
  </si>
  <si>
    <t>EdTech, Education, Internet</t>
  </si>
  <si>
    <t>https://mtabeapp.com/</t>
  </si>
  <si>
    <t>https://twitter.com/mtabeapp</t>
  </si>
  <si>
    <t>https://www.facebook.com/mtabeapp</t>
  </si>
  <si>
    <t>MyJobPass</t>
  </si>
  <si>
    <t>MyJob Pass is a Dar es Salaam based digital platform that upskills students and graduates with in-demand skills as well as helps them build on-the-job experience in preparation for entry level jobs. The startup was founded in 2017 by Cynthia Bavo</t>
  </si>
  <si>
    <t>Cynthia Bavo, Iddy John</t>
  </si>
  <si>
    <t>Training, Skilling</t>
  </si>
  <si>
    <t>http://myjobpass.com/</t>
  </si>
  <si>
    <t>https://www.linkedin.com/company/myjobpass/</t>
  </si>
  <si>
    <t>https://twitter.com/job_pass</t>
  </si>
  <si>
    <t>Dokita Eyes International</t>
  </si>
  <si>
    <t>Dokita Eyes International is a publisher of a platform designed to promote access ot healthcare</t>
  </si>
  <si>
    <t>Lome, Togo</t>
  </si>
  <si>
    <t>Togo</t>
  </si>
  <si>
    <t>Koffivi M. Madzé Agbetiafa</t>
  </si>
  <si>
    <t>Ahmini</t>
  </si>
  <si>
    <t>Ahmini connects women from rural areas with insurance companies to provide them access to access to social security and financial coverage</t>
  </si>
  <si>
    <t>MIT Enterprise Forum Pan Arab</t>
  </si>
  <si>
    <t>Khelifi Meher</t>
  </si>
  <si>
    <t>Health Care, Health Insurance, Mobile, Service Industry</t>
  </si>
  <si>
    <t>https://ahmini.net/</t>
  </si>
  <si>
    <t>https://www.linkedin.com/in/ahmini-company-56b707159/?originalSubdomain=tn</t>
  </si>
  <si>
    <t>https://twitter.com/Ahmini2</t>
  </si>
  <si>
    <t>CompiTechnology</t>
  </si>
  <si>
    <t>CompiTechnology is a IT firm focusing on hardware and software product design.</t>
  </si>
  <si>
    <t>Kharrat Mohamed</t>
  </si>
  <si>
    <t>Software, Product design</t>
  </si>
  <si>
    <t>http://compitechnology.com/</t>
  </si>
  <si>
    <t>https://www.linkedin.com/company/compitechnology/</t>
  </si>
  <si>
    <t>https://twitter.com/compitechnolog1</t>
  </si>
  <si>
    <t>https://www.facebook.com/CompiTechnology/</t>
  </si>
  <si>
    <t>Appro.tn</t>
  </si>
  <si>
    <t>Appro.tn is a publisher of a solution dedicated to the intelligent automation of the supply operations of small and medium enterprises.</t>
  </si>
  <si>
    <t>IntilaQ</t>
  </si>
  <si>
    <t>Bechir HATIRA, hassen Marzouki, Slim Amamou</t>
  </si>
  <si>
    <t>Transportation, Supply Chain</t>
  </si>
  <si>
    <t>appro.tn</t>
  </si>
  <si>
    <t>Attila Tel</t>
  </si>
  <si>
    <t>Attila Tel is the publisher of a solution based on artificial intelligence dedicated to improving customer engagement among telecom operators.</t>
  </si>
  <si>
    <t>Chantier</t>
  </si>
  <si>
    <t>Francom Solutions</t>
  </si>
  <si>
    <t>Francom Solutions Ltd. is a Ugandan based company that deals in Information Communications Technology (ICT) and offers Consultancy services. We engage in design and development of customized and generic business and enterprise software solutions that include Enterprise-Management systems, Business-Process support software, Mobile applications, Mobile-Money based systems, Financial systems among others.</t>
  </si>
  <si>
    <t>Leapfrog Ventures Japan</t>
  </si>
  <si>
    <t>Francis Nkurunungi</t>
  </si>
  <si>
    <t>Software Development, System Design, Development &amp; Implementation</t>
  </si>
  <si>
    <t>http://www.francomsolutions.com</t>
  </si>
  <si>
    <t>https://www.linkedin.com/company/francom-solutions-ltd-/</t>
  </si>
  <si>
    <t>https://www.facebook.com/francomsolutions/</t>
  </si>
  <si>
    <t>Agri-wallet</t>
  </si>
  <si>
    <t>Agric Wallet is a FinTech platform using Artificial Intelligence to manage smallholder payment risk in the supply chain.</t>
  </si>
  <si>
    <t>Oscar Ofumbi</t>
  </si>
  <si>
    <t>Agriculture, Financial Services, Payments</t>
  </si>
  <si>
    <t>https://www.agricwallet.com/</t>
  </si>
  <si>
    <t>https://ru.linkedin.com/company/agri-wallet</t>
  </si>
  <si>
    <t>African Initiative on Food Security and Environment (AIFE)</t>
  </si>
  <si>
    <t>AIFE proposes a Farming Cluster System (FCS) which would start at the farm enterprise level. Each farming activity with a different product and product cycle are designated as an independent enterprise</t>
  </si>
  <si>
    <t>Energy, Environment</t>
  </si>
  <si>
    <t>http://www.aifeuganda.org/</t>
  </si>
  <si>
    <t>https://twitter.com/aifeuganda</t>
  </si>
  <si>
    <t>https://www.facebook.com/AIFEUganda/</t>
  </si>
  <si>
    <t>BreastIT</t>
  </si>
  <si>
    <t>BreastIT is composed of a hardware(Glove) and the software application. This makes the whole equipment portable and easily accessible by a huge number of women in the different parts of the world. With such pros of the product, breast cancer screening becomes a piece of pie.</t>
  </si>
  <si>
    <t>Moris Atwine</t>
  </si>
  <si>
    <t>https://www.www.breastit.io/</t>
  </si>
  <si>
    <t>https://www.linkedin.com/company/breastit/</t>
  </si>
  <si>
    <t>afriQloud</t>
  </si>
  <si>
    <t>afriQcloud provides the African technology industry with cloud sovereignty with cloud hosting services.</t>
  </si>
  <si>
    <t>Imprimatur Capital Fund Management</t>
  </si>
  <si>
    <t>Hans van Linschoten</t>
  </si>
  <si>
    <t>Cloud services, Information Technology</t>
  </si>
  <si>
    <t>https://afriqloud.com/</t>
  </si>
  <si>
    <t>https://www.linkedin.com/company/afriqloud/about/</t>
  </si>
  <si>
    <t>https://twitter.com/afriqloud/</t>
  </si>
  <si>
    <t>https://www.facebook.com/afriQloud/</t>
  </si>
  <si>
    <t>Cinnamon Clubs</t>
  </si>
  <si>
    <t>Cinnamon Clubs is a premium investment club management software.</t>
  </si>
  <si>
    <t>Financial Services, management</t>
  </si>
  <si>
    <t>https://cinnamonclubs.com/#contact-us</t>
  </si>
  <si>
    <t>https://twitter.com/cinnamonclubs</t>
  </si>
  <si>
    <t>https://www.facebook.com/CinnamonClubs/</t>
  </si>
  <si>
    <t>AirQo</t>
  </si>
  <si>
    <t>AirQo is an Air Quality Initiative on a mission to contribute to the improvement of urban ambient air quality by providing scientific evidence and low-cost technologies to quantify and inform policy to reduce, contain and better manage air pollution and its associated health risks</t>
  </si>
  <si>
    <t>Google.org</t>
  </si>
  <si>
    <t>Dr. Engineer Bainomugisha (Team Lead)</t>
  </si>
  <si>
    <t>Environmental Consulting</t>
  </si>
  <si>
    <t>https://www.airqo.net/</t>
  </si>
  <si>
    <t>https://twitter.com/KampalaAirQo</t>
  </si>
  <si>
    <t>Akorion</t>
  </si>
  <si>
    <t>Akorion is an agtech company that integrates ICT in the delivery of production and marketing services to farmers, and value chain digitization to agribusinesses that work with farmers.</t>
  </si>
  <si>
    <t>USAID</t>
  </si>
  <si>
    <t>William Luyinda, Zilla Mary Arach</t>
  </si>
  <si>
    <t>Agriculture, Information Technology</t>
  </si>
  <si>
    <t>https://akorion.com/</t>
  </si>
  <si>
    <t>https://www.linkedin.com/company/akorion-company-limited</t>
  </si>
  <si>
    <t>https://twitter.com/akorion256</t>
  </si>
  <si>
    <t>https://www.facebook.com/akorion</t>
  </si>
  <si>
    <t>al</t>
  </si>
  <si>
    <t>Numida is working to unlock the potential of 22 million African small businesses through access to fair and affordable credit directly from their phone.</t>
  </si>
  <si>
    <t>Catherine Denis, Mina Shahid, Ben Best</t>
  </si>
  <si>
    <t>https://www.numida.co/about</t>
  </si>
  <si>
    <t>https://www.linkedin.com/company/numida-technologies/about/</t>
  </si>
  <si>
    <t>https://twitter.com/numidatech?lang=en</t>
  </si>
  <si>
    <t>https://www.facebook.com/trackapp.numidatech/</t>
  </si>
  <si>
    <t>At House Limited</t>
  </si>
  <si>
    <t>The startup thus provides a solution that uses insect and rot resistant 3ply bags to store produce for longer periods and enable the produce earn better.</t>
  </si>
  <si>
    <t>Produce Storage, E-commerce</t>
  </si>
  <si>
    <t>Awamo</t>
  </si>
  <si>
    <t>Awamo offers a mobile, easy-to-use, and affordable microfinance management solution for all microfinance institutions (MFIs, SACCOs and VSLAs): awamo 360.</t>
  </si>
  <si>
    <t>Benedikt Kramer (CEO), Philipp Neub (COO), Roland Claussen (Managing Director)</t>
  </si>
  <si>
    <t>Biometrics, Financial Services, FinTech, Lending, Micro Lending</t>
  </si>
  <si>
    <t>https://awamo.com/</t>
  </si>
  <si>
    <t>https://www.linkedin.com/company/awamo-gmbh/</t>
  </si>
  <si>
    <t>https://twitter.com/awamo_group</t>
  </si>
  <si>
    <t>https://www.facebook.com/awamo.inc</t>
  </si>
  <si>
    <t>Emata</t>
  </si>
  <si>
    <t>Bringing financial products to farmers across East Africa</t>
  </si>
  <si>
    <t>Bugolobi, Kampala</t>
  </si>
  <si>
    <t>Marius Koestler</t>
  </si>
  <si>
    <t>https://www.emata.ug/</t>
  </si>
  <si>
    <t>https://twitter.com/laboremusuganda</t>
  </si>
  <si>
    <t>https://www.facebook.com/pg/EmataUganda/about/?ref=page_internal</t>
  </si>
  <si>
    <t>Agricomm Media</t>
  </si>
  <si>
    <t>Agricomm Media helps emerging farmers improve their productivity by connecting them to online agricultural training. The Lusaka-based startup was founded in 2015 by Daliso Chitundu.</t>
  </si>
  <si>
    <t>Daliso Chitundu</t>
  </si>
  <si>
    <t>Training, Agriculture</t>
  </si>
  <si>
    <t>http://www.agricomm-media.com/</t>
  </si>
  <si>
    <t>https://twitter.com/agricommedia</t>
  </si>
  <si>
    <t>https://www.facebook.com/agricomm/</t>
  </si>
  <si>
    <t>Agripredict</t>
  </si>
  <si>
    <t>Agripredict is a startup that reduces the risks involved in farming, these risks include Plant &amp; Animal disease, Pest infestations, Droughts and other things that can reduce farm yields.</t>
  </si>
  <si>
    <t>Mwiza Simbeye, Patrick Sikalinda</t>
  </si>
  <si>
    <t>Artificial Intelligence, Machine Learning, Agriculture, Risk Management, and Future Contracts</t>
  </si>
  <si>
    <t>http://www.agripredict.com/</t>
  </si>
  <si>
    <t>https://www.linkedin.com/company/agripredict/</t>
  </si>
  <si>
    <t>https://twitter.com/agripredict</t>
  </si>
  <si>
    <t>http://www.facebook.com/agripredict</t>
  </si>
  <si>
    <t>Bitmari</t>
  </si>
  <si>
    <t>BitMari Inc is a remittance and payment platform that is building financial solutions for global African communities</t>
  </si>
  <si>
    <t>Christopher Mapondera, Sinclair Skinner</t>
  </si>
  <si>
    <t>Association, Financial Services</t>
  </si>
  <si>
    <t>https://www.bitmari.com/</t>
  </si>
  <si>
    <t>https://zw.linkedin.com/in/bitmari-zim-2158b9119</t>
  </si>
  <si>
    <t>https://twitter.com/bitmari_</t>
  </si>
  <si>
    <t>https://www.facebook.com/DecoloniseYourLife</t>
  </si>
  <si>
    <t>Dr Cadx</t>
  </si>
  <si>
    <t>Dr CADx is a computer aided diagnostic system to help doctors diagnose medical images more accurately in order to provide better patient outcomes and save lives</t>
  </si>
  <si>
    <t>Gift Gana, Tatenda Madzorere</t>
  </si>
  <si>
    <t>Health, Wellness and Fitness, Diagnostics</t>
  </si>
  <si>
    <t>http://www.drcadx.com/</t>
  </si>
  <si>
    <t>https://www.linkedin.com/company/dr-cadx/about/</t>
  </si>
  <si>
    <t>https://twitter.com/drcadx?lang=en</t>
  </si>
  <si>
    <t>https://www.facebook.com/DrCADx/</t>
  </si>
  <si>
    <t>ClaimSync</t>
  </si>
  <si>
    <t>ClaimSync is an end-to-end claims processing platform that enables healthcare providers to prepare and send medical claims electronically.</t>
  </si>
  <si>
    <t>Emmanuel Addo-Yirenkyi</t>
  </si>
  <si>
    <t>Developer Platform, Health Care, Information Technology</t>
  </si>
  <si>
    <t>http://www.claimsync.com/</t>
  </si>
  <si>
    <t>https://ae.linkedin.com/company/claimsync</t>
  </si>
  <si>
    <t>http://twitter.com/claimsync</t>
  </si>
  <si>
    <t>https://www.facebook.com/claimsync/</t>
  </si>
  <si>
    <t>EcoCash</t>
  </si>
  <si>
    <t>EcoCash is a revolutionary mobile payment solution from Econet Wireless, which enables a registered customer to complete simple financial transactions such as sending money, buying airtime</t>
  </si>
  <si>
    <t>Douglas Mboweni</t>
  </si>
  <si>
    <t>Innovative mobile money transfer</t>
  </si>
  <si>
    <t>https://www.ecocash.co.zw/</t>
  </si>
  <si>
    <t>https://twitter.com/EcoCashZW</t>
  </si>
  <si>
    <t>https://www.facebook.com/ecocashzim/?fref=ts</t>
  </si>
  <si>
    <t>4 Degrees Consulting</t>
  </si>
  <si>
    <t>Abossey Okai Online</t>
  </si>
  <si>
    <t>Academia Nzoji</t>
  </si>
  <si>
    <t>Sparknotes for 500M Spanish Speakers</t>
  </si>
  <si>
    <t>Col, Vipava Commune, Slovenia</t>
  </si>
  <si>
    <t>Slovenia</t>
  </si>
  <si>
    <t>Lisa Videira</t>
  </si>
  <si>
    <t>EdTech, Education, Language Learning</t>
  </si>
  <si>
    <t>http://academia.com.co/</t>
  </si>
  <si>
    <t>https://www.linkedin.com/company/academiasg</t>
  </si>
  <si>
    <t>http://twitter.com/sedoDE</t>
  </si>
  <si>
    <t>http://www.facebook.com/sedo</t>
  </si>
  <si>
    <t>Accelerated</t>
  </si>
  <si>
    <t>Accelerated is a social enterprise that blends technology with behavior design to promote active learning in primary classrooms.</t>
  </si>
  <si>
    <t>Non-equity Assistance</t>
  </si>
  <si>
    <t>E-learning, Education &amp; Social</t>
  </si>
  <si>
    <t>Accounting hub</t>
  </si>
  <si>
    <t xml:space="preserve"> Chioma Ifeanyi-Eze</t>
  </si>
  <si>
    <t>Adiyeaba</t>
  </si>
  <si>
    <t>Rachid Ali Osinachi</t>
  </si>
  <si>
    <t>http://adiyeaba.ml/</t>
  </si>
  <si>
    <t>https://www.linkedin.com/company/adiyeaba/</t>
  </si>
  <si>
    <t>https://twitter.com/adiyeaba</t>
  </si>
  <si>
    <t>Aero247</t>
  </si>
  <si>
    <t>Africa Evergreen Corporations</t>
  </si>
  <si>
    <t>Belfrics</t>
  </si>
  <si>
    <t>Belfrics is a global exchange for cryptocurrency and the most secured trading platform.</t>
  </si>
  <si>
    <t>Singapore, Central Region, Singapore</t>
  </si>
  <si>
    <t>Santhosh Palavesh</t>
  </si>
  <si>
    <t>Bitcoin, Blockchain, Cryptocurrency, Financial Services, Information Technology, Mobile Payments, Payments</t>
  </si>
  <si>
    <t>http://www.belfrics.io/</t>
  </si>
  <si>
    <t>https://www.linkedin.com/company/belfrics-global/</t>
  </si>
  <si>
    <t>https://twitter.com/Belfrics</t>
  </si>
  <si>
    <t>https://www.facebook.com/Belfrics/</t>
  </si>
  <si>
    <t>Africa Trust Academy</t>
  </si>
  <si>
    <t>https://www.atacampus.com/</t>
  </si>
  <si>
    <t>Binkabi</t>
  </si>
  <si>
    <t>A Fintech start-up that reimagines global agrifood trade to create a more affluent and fairer system for all in the Binkabi network</t>
  </si>
  <si>
    <t>Quan Le</t>
  </si>
  <si>
    <t>http://binkabi.io/</t>
  </si>
  <si>
    <t>https://www.linkedin.com/company/binkabi/</t>
  </si>
  <si>
    <t>https://twitter.com/binkabi_io</t>
  </si>
  <si>
    <t>https://www.facebook.com/binkabinetwork</t>
  </si>
  <si>
    <t>Bitfinance (Bitfundi)</t>
  </si>
  <si>
    <t>BitFinance is an online investment platform democratizing banking using the BlockChain</t>
  </si>
  <si>
    <t>Miami, United States</t>
  </si>
  <si>
    <t>Eli M. Blatt</t>
  </si>
  <si>
    <t>Blockchain, Financial Services</t>
  </si>
  <si>
    <t>https://www.bitfinance.com/</t>
  </si>
  <si>
    <t>https://www.linkedin.com/company/bitfinance/</t>
  </si>
  <si>
    <t>https://twitter.com/BitfinancePBC</t>
  </si>
  <si>
    <t>https://www.facebook.com/BitfinancePBC</t>
  </si>
  <si>
    <t>Bitmama</t>
  </si>
  <si>
    <t>Bitmama is a crypto-fiat exchange that allows traders to buy and sell Bitcoin, Ethereum and other digital assets in Africa.</t>
  </si>
  <si>
    <t>Ruth Iselema</t>
  </si>
  <si>
    <t>Bitcoin, Blockchain, Cryptocurrency, Ethereum, Financial Exchanges, Financial Services, FinTech</t>
  </si>
  <si>
    <t>https://www.bitmama.io/</t>
  </si>
  <si>
    <t>https://www.linkedin.com/company/bitmamaexchange/</t>
  </si>
  <si>
    <t>https://twitter.com/bitmamaexchange</t>
  </si>
  <si>
    <t>https://fb.me/bitmama</t>
  </si>
  <si>
    <t>AFRIKA SOLAR</t>
  </si>
  <si>
    <t>AfriTshipi (AFT</t>
  </si>
  <si>
    <t>Blue Wave</t>
  </si>
  <si>
    <t>We offer end to end Product and Process Design for technology driven insurance solutions ensuring that products are accessible. As well as providing Business Development with a retail sales strategy we also undertake end to end research around Product</t>
  </si>
  <si>
    <t>Adelaide  Odhiambo</t>
  </si>
  <si>
    <t>Mobile Content Syndication, Content Monetization, Device and Carrier Agnostic Platform, and VAR and Reseller Licensing</t>
  </si>
  <si>
    <t>http://www.blue-wavemedia.com/</t>
  </si>
  <si>
    <t>https://www.linkedin.com/company/blue-wave-media-inc-/about/</t>
  </si>
  <si>
    <t>http://www.facebook.com/pages/Blue-Wave-Media/117142764991237</t>
  </si>
  <si>
    <t>Caytree Partners</t>
  </si>
  <si>
    <t>Caytree is creating financial managment and digital marketing digital solutions for SMEs in Africa to help them obtain credit</t>
  </si>
  <si>
    <t>Digital Marketing, Marketing</t>
  </si>
  <si>
    <t>https://www.caytree.com/</t>
  </si>
  <si>
    <t>https://www.linkedin.com/company/caytree-partners/</t>
  </si>
  <si>
    <t>https://www.twitter.com/caytree</t>
  </si>
  <si>
    <t>https://www.facebook.com/caytreefinancial</t>
  </si>
  <si>
    <t>AgriCart</t>
  </si>
  <si>
    <t>Agri-cart is a collection of services including a mobile application platform, SMS messaging and USSD that offers crop farming, agribusiness information and book keeping to farmers</t>
  </si>
  <si>
    <t>Agrici.net</t>
  </si>
  <si>
    <t>Agrigo</t>
  </si>
  <si>
    <t>Agrigo is an international leading company for the animal protein projects.</t>
  </si>
  <si>
    <t>Kiryat Malachi, HaDarom, Israel</t>
  </si>
  <si>
    <t>Eyal Hen</t>
  </si>
  <si>
    <t>http://agrigo.co.il/</t>
  </si>
  <si>
    <t>https://www.linkedin.com/company/agrigo</t>
  </si>
  <si>
    <t>AgriNet</t>
  </si>
  <si>
    <t>Agripoll</t>
  </si>
  <si>
    <t>Agro Supply</t>
  </si>
  <si>
    <t>Agro Supply was founded in 2016 by CEO Ogwal Joseph and enables smallholder farmers save money for agricultural inputs</t>
  </si>
  <si>
    <t>Agricultural products</t>
  </si>
  <si>
    <t>http://agrosupplyltd.com/</t>
  </si>
  <si>
    <t>https://twitter.com/agrosupplyug</t>
  </si>
  <si>
    <t>Agro Supply Ltd</t>
  </si>
  <si>
    <t>Agro Supply Layaway helps farmers save little by little to buy seeds and fertilizer using their mobile phone.</t>
  </si>
  <si>
    <t>Agro-Hub</t>
  </si>
  <si>
    <t>GRO-HUB is an agricultural marketing agency for small scale producers (farmers and processors) working to enhance food marketing and distribution in Cameroon</t>
  </si>
  <si>
    <t>Buea,Cameroon</t>
  </si>
  <si>
    <t>Colong Valery Nyiwung</t>
  </si>
  <si>
    <t>Agriculture, AgTech, Animal Feed, Equestrian, Farming, Forestry, Horticulture, Hydroponics</t>
  </si>
  <si>
    <t>http://www.agro-hub.com/</t>
  </si>
  <si>
    <t>https://www.linkedin.com/company/agritech-hub-fund/</t>
  </si>
  <si>
    <t>http://twitter.com/agrohub</t>
  </si>
  <si>
    <t>http://facebook.com/agrohub</t>
  </si>
  <si>
    <t>Agroballal</t>
  </si>
  <si>
    <t>Afb</t>
  </si>
  <si>
    <t>AFB is a financial services company that offers individuals and SMEs with credit products.</t>
  </si>
  <si>
    <t>Ebène, Plaines Wilhems, Mauritius</t>
  </si>
  <si>
    <t>Arnold Parker</t>
  </si>
  <si>
    <t>Credit Cards, Finance, Mobile</t>
  </si>
  <si>
    <t>http://afb.com/</t>
  </si>
  <si>
    <t>https://www.linkedin.com/company/afb-com/about/</t>
  </si>
  <si>
    <t>https://twitter.com/afbafrica</t>
  </si>
  <si>
    <t>https://www.facebook.com/pg/afb-Ghana-424871147643348/about/?ref=page_internal</t>
  </si>
  <si>
    <t>AgroMarket</t>
  </si>
  <si>
    <t>AgroMarket is a web and mobile platform that connects the different players in the primary sector and buyers in a digital market</t>
  </si>
  <si>
    <t>Diop of Dakar, West Corniche BP</t>
  </si>
  <si>
    <t>Mor Niane</t>
  </si>
  <si>
    <t>http://www.agro-market.shop/</t>
  </si>
  <si>
    <t>https://www.linkedin.com/company/agromarket</t>
  </si>
  <si>
    <t>Agrospaces</t>
  </si>
  <si>
    <t>Agrospaces is an agriculture networking site connecting agricultultural communities to share information and form valuable connections.</t>
  </si>
  <si>
    <t>Agriculture, Communities, Internet of Things, Social Media</t>
  </si>
  <si>
    <t>https://agrospaces.com/</t>
  </si>
  <si>
    <t>https://www.linkedin.com/company/agroscape-inc</t>
  </si>
  <si>
    <t>http://twitter.com/agrospaces</t>
  </si>
  <si>
    <t>http://facebook.com/agrospaces</t>
  </si>
  <si>
    <t>AgroTracker</t>
  </si>
  <si>
    <t>Aidahbot</t>
  </si>
  <si>
    <t>Aidahbot helps businesses automate their customer interaction</t>
  </si>
  <si>
    <t>Akello Banker</t>
  </si>
  <si>
    <t>Akiba ya Roho</t>
  </si>
  <si>
    <t>Akoin</t>
  </si>
  <si>
    <t>AKoin is a new cryptocurrency from visionary changemaker Akon and is the foundation of the AKoin Ecosystem -- a unique global project that offers an abundance of digital and in-real-life platforms and experiences that create opportunity and inclusion for youth entrepreneurs by allowing consumers to buy, hold, and spend cryptocurrency right from their smartphone through a suite of blockchain-powered apps</t>
  </si>
  <si>
    <t>Orlando, United States of America</t>
  </si>
  <si>
    <t>Lynn Liss</t>
  </si>
  <si>
    <t>Blockchain, Payments</t>
  </si>
  <si>
    <t>http://akoin.io/</t>
  </si>
  <si>
    <t>https://www.linkedin.com/company/akoin-io/</t>
  </si>
  <si>
    <t>https://www.facebook.com/AkoinOfficial/</t>
  </si>
  <si>
    <t>Alethiom</t>
  </si>
  <si>
    <t>Alethiom works with multiple data sources including satellite data and ground-based remote sensing data from multiple sources. We combine this with proprietary data from the platforms of the companies and organizations with which we work to discern the “truth”</t>
  </si>
  <si>
    <t>Cale Ettenburg</t>
  </si>
  <si>
    <t>http://www.alethiom.com/</t>
  </si>
  <si>
    <t>https://www.linkedin.com/company/alethiom/</t>
  </si>
  <si>
    <t>Clic Pay</t>
  </si>
  <si>
    <t>click is the most advanced mobile payment for enterprises, merchants and consumers.</t>
  </si>
  <si>
    <t>Phnom Penh, Phnum Penh, Cambodia</t>
  </si>
  <si>
    <t>Aaron Sheklin</t>
  </si>
  <si>
    <t>E-Commerce, Mobile Apps, Software</t>
  </si>
  <si>
    <t>http://clickpay.com/</t>
  </si>
  <si>
    <t>https://www.linkedin.com/company/clickpay/</t>
  </si>
  <si>
    <t>https://www.twitter.com/clickpay1</t>
  </si>
  <si>
    <t>ALMIGHTY SERVICES PLUS</t>
  </si>
  <si>
    <t>Ama</t>
  </si>
  <si>
    <t>AmA is a fully digital lending platform that enables small business owners in Western Africa to get a loan to fund their short-term business needs</t>
  </si>
  <si>
    <t>Ama.Zing</t>
  </si>
  <si>
    <t>Amap Benin</t>
  </si>
  <si>
    <t>AMW Nigeria</t>
  </si>
  <si>
    <t>Angola2learn</t>
  </si>
  <si>
    <t>A Angola2Learn é uma empresa angolana que disponibiliza cursos técnicos de curta e média duração em Angola através de uma plataforma online simples e intuitiva. Promovemos a capacitação profissional dos nossos clientes em diversas áreas do conhecimento, contribuindo para a diminuição das diferenças sociais e promovendo a qualidade de vida por meio da educação online. Todos os cursos da Angola2Learn foram desenvolvidos de raiz com base nas necessidades de formação diagnosticadas em Angola.</t>
  </si>
  <si>
    <t>Luanda</t>
  </si>
  <si>
    <t>Ricardo Baptista</t>
  </si>
  <si>
    <t>Formação Online, Educação, Software, and Internet</t>
  </si>
  <si>
    <t>http://www.angola2learn.co.ao/</t>
  </si>
  <si>
    <t>https://www.linkedin.com/company/angola2learn/about/</t>
  </si>
  <si>
    <t>AppAbout</t>
  </si>
  <si>
    <t>Click Pesa</t>
  </si>
  <si>
    <t>Click is a company that offers classified advertisements for customers in India.</t>
  </si>
  <si>
    <t>Dar es Salaam</t>
  </si>
  <si>
    <t>Advertising, Advertising Platforms, Internet</t>
  </si>
  <si>
    <t>http://www.clickpesa.com/</t>
  </si>
  <si>
    <t>https://www.facebook.com/fanofoneindiaclassifieds</t>
  </si>
  <si>
    <t>Aquila Projects</t>
  </si>
  <si>
    <t>Arnegy</t>
  </si>
  <si>
    <t>Aid:Tech And Pharmaccess</t>
  </si>
  <si>
    <t>AID:Tech focuses on the delivery of digital entitlements, such as aid, welfare &amp; remittance, using Blockchain technology &amp; Digital Identity.</t>
  </si>
  <si>
    <t>Dublin, Ireland</t>
  </si>
  <si>
    <t>Ireland</t>
  </si>
  <si>
    <t>Joseph Thompson, Niall Dennehy</t>
  </si>
  <si>
    <t>Digital Media, Enterprise Software, Information Technology, Social Assistance, Social Impact, Software</t>
  </si>
  <si>
    <t>https://aid.technology/</t>
  </si>
  <si>
    <t>https://www.linkedin.com/company/aid-tech/</t>
  </si>
  <si>
    <t>https://twitter.com/aidtechnology</t>
  </si>
  <si>
    <t>https://www.facebook.com/aidtechnologysolutions/</t>
  </si>
  <si>
    <t>Airtel Africa</t>
  </si>
  <si>
    <t>Airtel African operations are owned by Bharti Airtel Limited, a leading global telecommunications company with operations in 19 countries across Asia and Africa. The company offers mobile voice and data services, fixed line, high speed broadband, IPTV, DTH, turnkey telecom solutions for enterprises and national and international long distance services to carriers. Bharti Airtel has over 200 million customers (November 2010) across its operations, including 50 million in Africa. Airtel is driven by the vision of making mobile communications affordable for all to give people the freedom to meet their daily challenges and to drive economic and social development. Airtel is making a positive impact in the communities in which it operates through extending its networks to rural areas and through its education initiatives.</t>
  </si>
  <si>
    <t>London, UK</t>
  </si>
  <si>
    <t>Chad, Democratic Republic of the Congo, Congo, Gabon, Ghana, Kenya, Madagascar, Malawi, Niger, Nigeria, Rwanda, Seychelles, Tanzania, Uganda and Zambia</t>
  </si>
  <si>
    <t>Qatar Investment Authority, SingTel, SoftBank Group, Temasek Holdings, Warburg Pincus</t>
  </si>
  <si>
    <t xml:space="preserve">Private Equity </t>
  </si>
  <si>
    <t>Raghunath Venkateswarlu Mandava (CEO)</t>
  </si>
  <si>
    <t>Telecommunications</t>
  </si>
  <si>
    <t>Mobile, Software, Telecommunications</t>
  </si>
  <si>
    <t>500-1000</t>
  </si>
  <si>
    <t>https://africa.airtel.com/</t>
  </si>
  <si>
    <t>https://www.linkedin.com/company/airtel-africa/</t>
  </si>
  <si>
    <t>https://www.twitter.com/airtelnigeria</t>
  </si>
  <si>
    <t>http://www.facebook.com/airteluganda</t>
  </si>
  <si>
    <t>Assurcrediclick</t>
  </si>
  <si>
    <t>At Hause Limited</t>
  </si>
  <si>
    <t>At-hause provides a solution that uses 3ply bags to store produce for longer periods and enable the produce earn better when pulled from farms to a digital supply chain linked to wholesalers financed for stock borrowed to retail enterprises connected to consumer marketplaces.</t>
  </si>
  <si>
    <t>At-Hause</t>
  </si>
  <si>
    <t xml:space="preserve">ATP Services </t>
  </si>
  <si>
    <t>ATP Services Ltd is currently testing the Lima Lunda platform for farmers organized into village saving groups providing individual member profiles and group information along with contribution and disbursement capabilities.</t>
  </si>
  <si>
    <t>CoinFlex</t>
  </si>
  <si>
    <t>CoinFLEX (Coin Futures and Lending Exchange) is the world's first physically delivered cryptocurrency futures exchange.</t>
  </si>
  <si>
    <t>Mahé, Beau Vallon, Seychelles</t>
  </si>
  <si>
    <t>Mark Lamb</t>
  </si>
  <si>
    <t>Bitcoin, FinTech, Trading Platform</t>
  </si>
  <si>
    <t>www.coinflex.com/</t>
  </si>
  <si>
    <t>https://www.linkedin.com/company/coinflex/</t>
  </si>
  <si>
    <t>https://twitter.com/coinflexdotcom?lang=en</t>
  </si>
  <si>
    <t>Avopower</t>
  </si>
  <si>
    <t>AYWAJIEUNE</t>
  </si>
  <si>
    <t>Clarotech</t>
  </si>
  <si>
    <t>Clarotech Consulting is an Information and Communications Technology (ICT for short) company offering consulting, products and support services to businesses of all sizes and types in South Africa and beyond. Operating since 2001, the company satisfies the need for advice, solutions and ongoing service from a team of experienced consultants and support engineers that can be trusted</t>
  </si>
  <si>
    <t>John Rudy</t>
  </si>
  <si>
    <t>Cloud IT Solutions</t>
  </si>
  <si>
    <t>https://www.clarotech.co.za/</t>
  </si>
  <si>
    <t>https://twitter.com/clarotechcons?lang=en</t>
  </si>
  <si>
    <t>Bakeli</t>
  </si>
  <si>
    <t>Balus</t>
  </si>
  <si>
    <t>Bandim Online</t>
  </si>
  <si>
    <t>Bandim Online has developed a solution which aims to mitigate producer losses by getting products to market quicker and with the best prices</t>
  </si>
  <si>
    <t>Basadi Ba Dithakga Services</t>
  </si>
  <si>
    <t>BaySeddo</t>
  </si>
  <si>
    <t>Be Wireless Solutions</t>
  </si>
  <si>
    <t>Cryptocom Limited</t>
  </si>
  <si>
    <t>Crypto.com is a pioneering payments and cryptocurrency platform.</t>
  </si>
  <si>
    <t>Hong Kong</t>
  </si>
  <si>
    <t>Kris Marszalek</t>
  </si>
  <si>
    <t>Bitcoin, Blockchain, Cryptocurrency, Ethereum, Financial Services, FinTech, Information Technology, Mobile Payments</t>
  </si>
  <si>
    <t>crypto.com</t>
  </si>
  <si>
    <t>https://hk.linkedin.com/company/cryptocom</t>
  </si>
  <si>
    <t>https://twitter.com/cryptocom</t>
  </si>
  <si>
    <t>https://www.facebook.com/CryptoComOfficial</t>
  </si>
  <si>
    <t>Atikus</t>
  </si>
  <si>
    <t>Atikus is a SaaS company that helps financial institutions better identify, quantify, and mitigate their operational and credit risks.</t>
  </si>
  <si>
    <t>NewYork, USA</t>
  </si>
  <si>
    <t>Kate Woska,  Mary Miner</t>
  </si>
  <si>
    <t>https://atik.us/about-us#values</t>
  </si>
  <si>
    <t>https://www.linkedin.com/company/atikus-insurance/about/</t>
  </si>
  <si>
    <t>https://twitter.com/AtikusInv</t>
  </si>
  <si>
    <t>https://www.facebook.com/Atikus/</t>
  </si>
  <si>
    <t>Best Digital Books</t>
  </si>
  <si>
    <t>Bigcel limited</t>
  </si>
  <si>
    <t>Bihetes Online</t>
  </si>
  <si>
    <t>O site bilhetesonline.co.mz é uma plataforma de venda de bilhetes de eventos que decorrem no território moçambicano através da internet.</t>
  </si>
  <si>
    <t>Estacio Raja</t>
  </si>
  <si>
    <t>http://bilhetesonline.co.mz</t>
  </si>
  <si>
    <t>https://www.facebook.com/bilhetesonline.co.mz/</t>
  </si>
  <si>
    <t>Binance</t>
  </si>
  <si>
    <t>Binance is a cryptocurrency exchange platform that combines digital technology and finance.</t>
  </si>
  <si>
    <t>Valletta, NA - Malta, Malta</t>
  </si>
  <si>
    <t>Changpeng Zhao</t>
  </si>
  <si>
    <t>Bitcoin, Cryptocurrency, Ethereum, Finance, FinTech, Internet, Stock Exchanges</t>
  </si>
  <si>
    <t>https://www.binance.com/</t>
  </si>
  <si>
    <t>https://www.linkedin.com/company/binance/</t>
  </si>
  <si>
    <t>https://twitter.com/binance</t>
  </si>
  <si>
    <t>https://www.facebook.com/binanceexchange</t>
  </si>
  <si>
    <t>Biofire</t>
  </si>
  <si>
    <t>Biophyto</t>
  </si>
  <si>
    <t>BIOPHYTO LEADER DU NEEM AU BÉNIN, Biophyto est pionner sur l’exploitation et la transformation des graines du Neem. Nos produits tirent leur efficacité des vertus avérées de cet arbre longtemps ignoré. Biophyto reste depuis 2011, la première entreprise au Bénin à se consacrer à la recherche et l’exploitation du Neem. Nos produits sont des concentrés des bienfaits qu’offre la nature.</t>
  </si>
  <si>
    <t>Allada, Allada</t>
  </si>
  <si>
    <t>Farming</t>
  </si>
  <si>
    <t>https://biophyto-benin.com/</t>
  </si>
  <si>
    <t>https://www.linkedin.com/company/biophytobenin/</t>
  </si>
  <si>
    <t>https://twitter.com/bio_phytobenin</t>
  </si>
  <si>
    <t>https://web.facebook.com/biophytobenin/</t>
  </si>
  <si>
    <t>Bboxx</t>
  </si>
  <si>
    <t>BBOXX designs, manufactures, distributes and finances innovative plug &amp; play solar systems to improve access to energy across Africa and the developing world. More than 150,000 BBOXX products have been sold in more than 35 countries, improving the lives of more than 675,000 people</t>
  </si>
  <si>
    <t>Kenya, Rwanda, Togo, Guinea, Ivory Coast</t>
  </si>
  <si>
    <t>Togo,Congo,Guinea,Ivory Cost,Kenya,Rwanda,Mali,Senegal,Pakistan,Nigeria</t>
  </si>
  <si>
    <t>Christopher Baker-Brian,Laurent Van Houcke,Mansoor Hamayun</t>
  </si>
  <si>
    <t>Electrical Distribution, Energy, Energy Management, Manufacturing, Product Design, Renewable Energy, Solar</t>
  </si>
  <si>
    <t>https://www.bboxx.co.uk/</t>
  </si>
  <si>
    <t>https://www.linkedin.com/company/bboxx-ltd/about/</t>
  </si>
  <si>
    <t>https://twitter.com/bboxx_hq</t>
  </si>
  <si>
    <t>https://www.facebook.com/BBOXX.HQ/</t>
  </si>
  <si>
    <t>Bitsweaver</t>
  </si>
  <si>
    <t>Direct Pay Online</t>
  </si>
  <si>
    <t>The DPO Group is a leading payment service provider in Africa serving over 45,000 online</t>
  </si>
  <si>
    <t>Eran Feinstein</t>
  </si>
  <si>
    <t>E-Commerce, Information Technology, Payments</t>
  </si>
  <si>
    <t>http://www.directpay.online</t>
  </si>
  <si>
    <t>https://www.linkedin.com/company/1018517</t>
  </si>
  <si>
    <t>https://twitter.com/directpayonline</t>
  </si>
  <si>
    <t>https://www.facebook.com/DirectPayOnline/</t>
  </si>
  <si>
    <t>bizAR Reality</t>
  </si>
  <si>
    <t>Block starters</t>
  </si>
  <si>
    <t>Block is a fancy Faraday cage to take dinner party offline.</t>
  </si>
  <si>
    <t>Kreaan Singh</t>
  </si>
  <si>
    <t>Consumer Electronics, Hardware, Mobile Devices</t>
  </si>
  <si>
    <t>Blockbank</t>
  </si>
  <si>
    <t>https://theblock-bank.com/</t>
  </si>
  <si>
    <t>https://www.linkedin.com/company/the-block-bank</t>
  </si>
  <si>
    <t>https://www.facebook.com/blockbank.cash</t>
  </si>
  <si>
    <t>Bloom Impact</t>
  </si>
  <si>
    <t>Mobile Video Distribution Platform</t>
  </si>
  <si>
    <t>Los Angeles, CA</t>
  </si>
  <si>
    <t>Jodi Roth-Ledesma</t>
  </si>
  <si>
    <t>Online Media</t>
  </si>
  <si>
    <t>Emerging Markets, Financial Services, FinTech, Social Entrepreneurship</t>
  </si>
  <si>
    <t>http://www.bloomimpact.net/</t>
  </si>
  <si>
    <t>https://www.linkedin.com/company/11182379/</t>
  </si>
  <si>
    <t>https://twitter.com/BloomImpact</t>
  </si>
  <si>
    <t>https://www.facebook.com/BloomImpactPBC/?ref=br_rs</t>
  </si>
  <si>
    <t>BONGA Co Ltd</t>
  </si>
  <si>
    <t>Bongo</t>
  </si>
  <si>
    <t>Telecommunication</t>
  </si>
  <si>
    <t>BrilloSys</t>
  </si>
  <si>
    <t>Coders4Africa</t>
  </si>
  <si>
    <t>C4A is a full-service software and consulting company specializing in software development for both web and mobile platforms. What started out as an initiative to give back to communities, transformed itself into a one stop-shop for software cross-platform development and high-quality web and mobile APP solutions to clients across the globe</t>
  </si>
  <si>
    <t>Information Services, Information Technology, Telecommunications</t>
  </si>
  <si>
    <t>http://www.equinoxme.com/</t>
  </si>
  <si>
    <t>https://www.linkedin.com/company/equinox-international/</t>
  </si>
  <si>
    <t>https://twitter.com/Equinox_ME</t>
  </si>
  <si>
    <t>https://www.facebook.com/Equinox.International</t>
  </si>
  <si>
    <t>Bureau Vente Ltd</t>
  </si>
  <si>
    <t>BVL technologies is a Uganda based IT solutions service provider within the Agri-Business Sector focusing on software development and mobile services/payment solutions (Apps)</t>
  </si>
  <si>
    <t>BVL</t>
  </si>
  <si>
    <t>Camerbitcoin</t>
  </si>
  <si>
    <t>Cardano</t>
  </si>
  <si>
    <t>Casava</t>
  </si>
  <si>
    <t>http://casava.co/</t>
  </si>
  <si>
    <t>Cashbuddy</t>
  </si>
  <si>
    <t>Cashbuddy enables Nigerians to receive and send money using mobile airtime, withdraw cash, buy mobile data and pay bills with or without the internet</t>
  </si>
  <si>
    <t>Herbert Obude</t>
  </si>
  <si>
    <t>CEPHAS TECHNOLOGIES SARL</t>
  </si>
  <si>
    <t>Champier</t>
  </si>
  <si>
    <t>Champier Lda. Provides a set of services and technologies that, together with an innovative and creative approach, allow you to maximize the potential of your organization</t>
  </si>
  <si>
    <t>Chil-Artificial Intelligence Lab</t>
  </si>
  <si>
    <t>Chiniki Guard</t>
  </si>
  <si>
    <t>We understand that over 80% of retail store shrinkage is caused either by dishonest employee theft or shoplifting. We envisioned how Artificial Intellence might combat this rampant act to save retailer lost. Chiniki Guard consist of a control center inference app to stream videos, a mobile app and a dashboard.</t>
  </si>
  <si>
    <t>https://chinikiguard.com/</t>
  </si>
  <si>
    <t>https://twitter.com/chinikiguard</t>
  </si>
  <si>
    <t>https://facebook.com/chiniki.guard1</t>
  </si>
  <si>
    <t>Cinema 360 - Eg</t>
  </si>
  <si>
    <t>Ennota.Com</t>
  </si>
  <si>
    <t>A young financial management startup, focusing on cash flow management, budgeting and projections for small businesses</t>
  </si>
  <si>
    <t>Mohamed Hamada</t>
  </si>
  <si>
    <t>Apps, Education, Finance, Financial Services, FinTech</t>
  </si>
  <si>
    <t>https://ennota.com/</t>
  </si>
  <si>
    <t>https://www.linkedin.com/company/ennota-com</t>
  </si>
  <si>
    <t>https://twitter.com/ennota_com</t>
  </si>
  <si>
    <t>https://www.facebook.com/ennotacom</t>
  </si>
  <si>
    <t>Compuscan</t>
  </si>
  <si>
    <t>Compuscan is a a credit reference bureau, collects, validates, loads, verifies, houses, and consumer credit informations.</t>
  </si>
  <si>
    <t>Stellenbosch, Western Cape</t>
  </si>
  <si>
    <t>Remo M. Lenisa</t>
  </si>
  <si>
    <t>Financial Services, Professional Services</t>
  </si>
  <si>
    <t>https://www.compuscan.co.za/</t>
  </si>
  <si>
    <t>https://www.linkedin.com/company/compuscan?originalSubdomain=in</t>
  </si>
  <si>
    <t>https://twitter.com/compuscan</t>
  </si>
  <si>
    <t>https://www.facebook.com/compuscan</t>
  </si>
  <si>
    <t>Conor Solutions</t>
  </si>
  <si>
    <t>Conor is a fast growing and dynamic software and solutions provider to the telecommunications industry.</t>
  </si>
  <si>
    <t>Centurion, South Africa</t>
  </si>
  <si>
    <t>Lance Mills</t>
  </si>
  <si>
    <t>Information Services, Information Technology, Software, Telecommunications</t>
  </si>
  <si>
    <t>https://www.conor.co.za/</t>
  </si>
  <si>
    <t>https://www.linkedin.com/company/conor-information-technologies/</t>
  </si>
  <si>
    <t>https://www.facebook.com/Conor-Information-Technologies-Pty-Ltd-765080400233054/</t>
  </si>
  <si>
    <t>Classifieds</t>
  </si>
  <si>
    <t>Clean City</t>
  </si>
  <si>
    <t>Clean City - Involve citizens to make the city a better place</t>
  </si>
  <si>
    <t>Mouhsin Bour Qaiba</t>
  </si>
  <si>
    <t>Apps, Communities, Software</t>
  </si>
  <si>
    <t>https://cleancity.social/</t>
  </si>
  <si>
    <t>https://www.linkedin.com/company/clean-city---ville-propre/</t>
  </si>
  <si>
    <t>https://www.twitter.com/villepropreinc</t>
  </si>
  <si>
    <t>https://www.facebook.com/villepropreinc</t>
  </si>
  <si>
    <t>Closety</t>
  </si>
  <si>
    <t>CompareGuru</t>
  </si>
  <si>
    <t>CompareGuru's aim is to source and provide affordable insurance products to South Africans.</t>
  </si>
  <si>
    <t>Travys Wilkins</t>
  </si>
  <si>
    <t>Advice, Insurance, Price Comparison</t>
  </si>
  <si>
    <t>https://compareguru.co.za/</t>
  </si>
  <si>
    <t>https://www.linkedin.com/company/compareguru</t>
  </si>
  <si>
    <t>https://twitter.com/compareguruSA</t>
  </si>
  <si>
    <t>https://www.facebook.com/clickncomparesa/</t>
  </si>
  <si>
    <t>Coffee Cup</t>
  </si>
  <si>
    <t>Coffee Cup is basically web-based platform which handles the inventories(stock in and stock out), sales of the items at the counter(POS)</t>
  </si>
  <si>
    <t>Coinjanitor</t>
  </si>
  <si>
    <t>CoinJanitor is a cryptocurrency company that identifies projects that are inactive or failed. It then buys these projects out and recycles the assets back into the larger market to improve market health and restore value to users.</t>
  </si>
  <si>
    <t>Tel Aviv, Israel</t>
  </si>
  <si>
    <t>Marc Kenigsberg</t>
  </si>
  <si>
    <t>bitcoin, ethereum, cryptocurrency, and ICO</t>
  </si>
  <si>
    <t>https://www.coinjanitor.io/</t>
  </si>
  <si>
    <t>https://www.linkedin.com/company/coinjanitor/about/</t>
  </si>
  <si>
    <t>https://twitter.com/CoinJanitor</t>
  </si>
  <si>
    <t>https://www.facebook.com/CoinJanitor-201490483964845/</t>
  </si>
  <si>
    <t>Coinpesa</t>
  </si>
  <si>
    <t>Coinpesa is a digital asset exchange based in Africa, focused on bringing crypto currencies and other digital assets to the masses. Coinpesa is on a mission to accelerate financial inclusion on a global scale through the distribution of blockchain based digital assets.</t>
  </si>
  <si>
    <t>Kampala, Kampala</t>
  </si>
  <si>
    <t>Suleiman Murunga</t>
  </si>
  <si>
    <t>http://www.coinpesa.co</t>
  </si>
  <si>
    <t>https://www.linkedin.com/company/coinpesa/about/</t>
  </si>
  <si>
    <t>https://twitter.com/coinpesaltd</t>
  </si>
  <si>
    <t>https://www.facebook.com/coinpesaltd?_rdc=1&amp;_rdr</t>
  </si>
  <si>
    <t>Compass Career</t>
  </si>
  <si>
    <t>Ezeemoney</t>
  </si>
  <si>
    <t>Incorporated in June 2012, EzeeMoney Uganda Limited is a multi-national company offering Mobile financial services to individuals and businesses. EzeeMoney Uganda Limited has partnered with a Malaysian based company,</t>
  </si>
  <si>
    <t>Richard Mwami</t>
  </si>
  <si>
    <t>Hardware, Internet, Mobile Devices</t>
  </si>
  <si>
    <t>https://www.ezeemoney.co.ug/</t>
  </si>
  <si>
    <t>https://www.linkedin.com/company/ezeemoney-ltd</t>
  </si>
  <si>
    <t>https://twitter.com/ezeemoneyug?lang=en</t>
  </si>
  <si>
    <t>https://www.facebook.com/ezeemoneyltd/</t>
  </si>
  <si>
    <t>Complete Farmer</t>
  </si>
  <si>
    <t>Complete Farmer provides agribusiness solutions to its clients to enhance productivity, increase profitability and help them gain a competitive advantage across the agricultural value chain.</t>
  </si>
  <si>
    <t>Desmond Koney, Zoussi Ley, Andrew Quartey</t>
  </si>
  <si>
    <t>https://www.completefarmer.com/</t>
  </si>
  <si>
    <t>https://www.linkedin.com/company/completefarmer/about/</t>
  </si>
  <si>
    <t>https://twitter.com/completefarmer?lang=en</t>
  </si>
  <si>
    <t>https://www.facebook.com/CompleteFarmer/</t>
  </si>
  <si>
    <t>Crossgate</t>
  </si>
  <si>
    <t>Crossgate is a payment card manufacturers, mobile payment experts, processors and other technology providers that enable commerce.</t>
  </si>
  <si>
    <t>David de Coning</t>
  </si>
  <si>
    <t>Mobile Payments, Payments, Transaction Processing</t>
  </si>
  <si>
    <t>www.crossgate.co.za</t>
  </si>
  <si>
    <t>https://twitter.com/crossgates_mall?lang=en</t>
  </si>
  <si>
    <t>Conative Labs</t>
  </si>
  <si>
    <t>Congo Business Network</t>
  </si>
  <si>
    <t>Congo Business Network est un réseau international des professionnels et des entrepreneurs congolais</t>
  </si>
  <si>
    <t>New York</t>
  </si>
  <si>
    <t>Nonprofit Organization</t>
  </si>
  <si>
    <t>Nonprofit Organization Management</t>
  </si>
  <si>
    <t>http://congobusinessnetwork.org/</t>
  </si>
  <si>
    <t>https://www.linkedin.com/company/congobusinessnetwork/about/</t>
  </si>
  <si>
    <t>https://twitter.com/congobiznetwork</t>
  </si>
  <si>
    <t>https://www.facebook.com/Congo-Business-Network-461614090638792/</t>
  </si>
  <si>
    <t>Click2Sure</t>
  </si>
  <si>
    <t>Click2Sure is a fullstack digital insurance platform which enables retailers, service providers, distributors and brokers to bolt on a selection of over 20 custom developed insurance products, at the point of sale.</t>
  </si>
  <si>
    <t>Daniel Guasco, Jacques van Niekerk</t>
  </si>
  <si>
    <t>InsurTech, Marketplace</t>
  </si>
  <si>
    <t>https://click2sure.net/</t>
  </si>
  <si>
    <t>https://www.linkedin.com/company/click2sure/</t>
  </si>
  <si>
    <t>https://twitter.com/click2sure</t>
  </si>
  <si>
    <t>https://www.facebook.com/click2sure/</t>
  </si>
  <si>
    <t>Connect Africa</t>
  </si>
  <si>
    <t>Connect Africa is a grass roots organization that helps villagers in Uganda who are struggling to support children orphaned by AIDS. Our mission is to strengthen families by providing educational sponsorship to orphans and business loans to the guardians of orphans. We work in communities that are often overlooked by large charitable organizations.</t>
  </si>
  <si>
    <t>Newton Center, MA</t>
  </si>
  <si>
    <t>Lynn S. Auerbach</t>
  </si>
  <si>
    <t>Non-profit</t>
  </si>
  <si>
    <t>http://www.connect-africa.org/</t>
  </si>
  <si>
    <t>https://www.facebook.com/Connect-Africa-Foundation-250151148813/</t>
  </si>
  <si>
    <t>Clinicpesa</t>
  </si>
  <si>
    <t>ClinicPesa is a healthcare micro saving and loans service that empowers the low income earners, insurance underserved, as well as corporates plan for their healthcare and that of their beloved ones.</t>
  </si>
  <si>
    <t>Onyancha Chrispinus</t>
  </si>
  <si>
    <t>Healthcare, MicroSavings, Financial Services</t>
  </si>
  <si>
    <t>https://clinicpesa.com/</t>
  </si>
  <si>
    <t>https://www.linkedin.com/company/clinicpesa/</t>
  </si>
  <si>
    <t>https://twitter.com/clinicPesa</t>
  </si>
  <si>
    <t>https://www.facebook.com/clinicPesa/</t>
  </si>
  <si>
    <t>Clintonel Technologies</t>
  </si>
  <si>
    <t>CLINTONEL is an Advanced Engineering and Tooling Company specialized in Inventions, Computer Aided Design (CAD) and Computer Aided Manufacturing (CAM)</t>
  </si>
  <si>
    <t>Tochukwu Clinton Chukwueke</t>
  </si>
  <si>
    <t>Printing, Manufacturing</t>
  </si>
  <si>
    <t>https://cic.clintonel.biz/</t>
  </si>
  <si>
    <t>https://www.linkedin.com/company/clintonel/</t>
  </si>
  <si>
    <t>https://twitter.com/clintoneltech</t>
  </si>
  <si>
    <t>http://www.facebook.com/clintonel.biz</t>
  </si>
  <si>
    <t>ConnectMed</t>
  </si>
  <si>
    <t>ConnectMed builds digital therapeutics platform that allows patients to manage their primary and chronic care needs</t>
  </si>
  <si>
    <t>Chris Harding, Melissa McCoy</t>
  </si>
  <si>
    <t>Health Care, Internet, mHealth</t>
  </si>
  <si>
    <t>https://mdaktari.co.ke/</t>
  </si>
  <si>
    <t>https://www.linkedin.com/company/connectmed/</t>
  </si>
  <si>
    <t>https://twitter.com/mDaktariKE</t>
  </si>
  <si>
    <t>https://www.facebook.com/mdaktarike/</t>
  </si>
  <si>
    <t xml:space="preserve">Cloud9XP </t>
  </si>
  <si>
    <t>Cloud9xp.com is a online marketplace and booking service for leisure experiences</t>
  </si>
  <si>
    <t>Tesh Mbaabu</t>
  </si>
  <si>
    <t>https://cloud9xp.com/</t>
  </si>
  <si>
    <t>Cloudline</t>
  </si>
  <si>
    <t>Revolutionising global logistics to connect those disconnected from our global logistics network, without the costly infrastructure</t>
  </si>
  <si>
    <t>Spencer Horne</t>
  </si>
  <si>
    <t>Aviation &amp; Aerospace</t>
  </si>
  <si>
    <t>MassChallenge, 2019</t>
  </si>
  <si>
    <t>http://www.flycloudline.com/</t>
  </si>
  <si>
    <t>https://www.linkedin.com/company/the-cargonought-project/about/</t>
  </si>
  <si>
    <t>https://twitter.com/cloud_server_</t>
  </si>
  <si>
    <t>https://www.facebook.com/cloudlineapp/</t>
  </si>
  <si>
    <t>Cloudshift</t>
  </si>
  <si>
    <t>An Award Winning Platinum Salesforce Partner, CloudShift are also proud to be one of the fastest growing partners in the Salesforce Eco-system. Working across all Salesforce product clouds to deliver exceptional and innovative projects every-time. CloudShift implement and manage Salesforce platforms for new and existing Customers.</t>
  </si>
  <si>
    <t>Alastair Murray</t>
  </si>
  <si>
    <t>Project Delivery, CRM, and Cloud Computing</t>
  </si>
  <si>
    <t>https://cloudshiftgroup.com/</t>
  </si>
  <si>
    <t>https://www.linkedin.com/company/cloudshift-group/about/</t>
  </si>
  <si>
    <t>https://twitter.com/CloudShiftGroup</t>
  </si>
  <si>
    <t>https://www.facebook.com/cloudshiftgroup/</t>
  </si>
  <si>
    <t>Convergenc3 Databotics</t>
  </si>
  <si>
    <t>Cool Solar</t>
  </si>
  <si>
    <t>Cool Solar Africa is growing! We are adding a mezzanine floor to our Msasa warehouse to accomodate the biggest shipment of solar products</t>
  </si>
  <si>
    <t>Solar Energy</t>
  </si>
  <si>
    <t>https://www.cool-solar-africa.com/</t>
  </si>
  <si>
    <t>https://www.facebook.com/coolsolarzw/</t>
  </si>
  <si>
    <t>Copia</t>
  </si>
  <si>
    <t>Copia combines technology and local agents to offer a broad product offering and efficient, reliable delivery to “base of the pyramid” consumers</t>
  </si>
  <si>
    <t>Komal Ahmad</t>
  </si>
  <si>
    <t>Analytics, Communities, Enterprise, Enterprise Software, Marketplace, SaaS, Sharing Economy, Sustainability, Waste Management</t>
  </si>
  <si>
    <t>https://www.gocopia.com/</t>
  </si>
  <si>
    <t>https://www.linkedin.com/company/gocopia/</t>
  </si>
  <si>
    <t>https://twitter.com/gocopia</t>
  </si>
  <si>
    <t>Core Devs - AgriCart</t>
  </si>
  <si>
    <t>Cote d’ivoire Drone</t>
  </si>
  <si>
    <t>Ivory Coast Drone is a company specializing in drone technology in Ivory Coast and West Africa, supported by the Abidjan Drone Lab's research laboratory.</t>
  </si>
  <si>
    <t>Jebbar Marouanne</t>
  </si>
  <si>
    <t>Emerging Technology</t>
  </si>
  <si>
    <t>Drone and Robotics</t>
  </si>
  <si>
    <t>https://fr.cotedivoiredrone.com/</t>
  </si>
  <si>
    <t>https://www.facebook.com/Cote-dIvoire-Drone-1521357601526099/</t>
  </si>
  <si>
    <t>Cogrammer</t>
  </si>
  <si>
    <t>CoGrammar is an edtech startup that is dedicated to closing the global tech skills gap. We achieve this by integrating human mentorship and code review into the world’s leading tech education brands</t>
  </si>
  <si>
    <t>Riaz moola, Sobane Motlomelo</t>
  </si>
  <si>
    <t>http://www.cogrammar.com/</t>
  </si>
  <si>
    <t>https://www.linkedin.com/company/cogrammar/</t>
  </si>
  <si>
    <t>https://twitter.com/HypDev</t>
  </si>
  <si>
    <t>https://www.facebook.com/hyperiondev</t>
  </si>
  <si>
    <t>CoinBox Kenya</t>
  </si>
  <si>
    <t>Coinbox allows customers save up for their dream holidays and getaways.</t>
  </si>
  <si>
    <t>Robin Kamau</t>
  </si>
  <si>
    <t>Savings</t>
  </si>
  <si>
    <t>http://www.coinbox.co.ke/features.html</t>
  </si>
  <si>
    <t>https://twitter.com/CoinboxKenya</t>
  </si>
  <si>
    <t>https://www.facebook.com/CoinboxKE/</t>
  </si>
  <si>
    <t>Cowsoko</t>
  </si>
  <si>
    <t>We support Kenyans start and run successful farming business by connecting them to farming expertise and livestock market through our web and mobile platform.</t>
  </si>
  <si>
    <t>Nairobi, Nairobi</t>
  </si>
  <si>
    <t>Vic Otieno</t>
  </si>
  <si>
    <t>Dairy</t>
  </si>
  <si>
    <t>https://www.cowsoko.com/</t>
  </si>
  <si>
    <t>https://www.linkedin.com/company/cowsoko/</t>
  </si>
  <si>
    <t>Cradle Technology Services</t>
  </si>
  <si>
    <t>Cradle is the developer of Granite Warehouse Management System (WMS) which is a leader in small and medium business Warehousing solutions, focussed on integration with SAGE 300, Sage 200 Evolution, Standalone operation or SAP B1.</t>
  </si>
  <si>
    <t>Western Cape, South Africa</t>
  </si>
  <si>
    <t>Namibia, Zimbabwe</t>
  </si>
  <si>
    <t>Global</t>
  </si>
  <si>
    <t>Craig ollins, Delia Collins</t>
  </si>
  <si>
    <t>Logistics, Warehouse solutions</t>
  </si>
  <si>
    <t>https://www.cradle.co.za/about</t>
  </si>
  <si>
    <t>https://www.linkedin.com/company/cradle-technology-services-pty-ltd/</t>
  </si>
  <si>
    <t>https://www.facebook.com/CradleTechnologyServices</t>
  </si>
  <si>
    <t>Crayon</t>
  </si>
  <si>
    <t>Crayon reinvents the recruitment journey by introducing personality, grit and trait profiling upfront to match roles to the best-suited candidate</t>
  </si>
  <si>
    <t>Tracey Ashington</t>
  </si>
  <si>
    <t>Cold Hubs</t>
  </si>
  <si>
    <t>Cold Hubs is a Solar Powered Cold Storage .</t>
  </si>
  <si>
    <t>Owerri, Nigeria</t>
  </si>
  <si>
    <t>Airband Grant Fund</t>
  </si>
  <si>
    <t>Nnaemeka C. Ikegwuonu</t>
  </si>
  <si>
    <t>Power Grid, Solar</t>
  </si>
  <si>
    <t>http://www.coldhubs.com/</t>
  </si>
  <si>
    <t>https://www.facebook.com/pg/ColdHubsLTD/about/?ref=page_internal</t>
  </si>
  <si>
    <t>Dynamics Africa Services</t>
  </si>
  <si>
    <t>Dynamics Africa is an ISV Partner focusing on Microsoft Dynamics NAV and GP Enterprise solutions</t>
  </si>
  <si>
    <t>Bryanston, South Africa</t>
  </si>
  <si>
    <t>Nick Botha</t>
  </si>
  <si>
    <t>Computer, Software</t>
  </si>
  <si>
    <t>https://www.dynamicsafrica.biz/</t>
  </si>
  <si>
    <t>https://www.linkedin.com/company/dynamics-africa-services/?originalSubdomain=in</t>
  </si>
  <si>
    <t>https://twitter.com/dynamicafrica?lang=en</t>
  </si>
  <si>
    <t>https://www.facebook.com/DynamicsAfrica/</t>
  </si>
  <si>
    <t>CompareInsurance.com.ng</t>
  </si>
  <si>
    <t>Compare Insurance is Nigeria’s premier online insurance provider. We offer our customers several insurance products including motor insurance.</t>
  </si>
  <si>
    <t>Alex Aquereburu, Kayode Awogboro</t>
  </si>
  <si>
    <t>Insurance, FinTech</t>
  </si>
  <si>
    <t>https://www.compareinsurance.com.ng/</t>
  </si>
  <si>
    <t>https://twitter.com/CINigeria</t>
  </si>
  <si>
    <t>https://www.facebook.com/compareinsurancenigeria</t>
  </si>
  <si>
    <t>Cregital</t>
  </si>
  <si>
    <t>Cregital is a design agency specialized in creating simple, intelligent web design, branding and online marketing for brands.</t>
  </si>
  <si>
    <t>Surulere, Lagos</t>
  </si>
  <si>
    <t>Evans Akanno</t>
  </si>
  <si>
    <t>Advertising, E-Commerce, Internet, Web Design</t>
  </si>
  <si>
    <t>https://cregital.com</t>
  </si>
  <si>
    <t>https://www.linkedin.com/company/cregital/about/</t>
  </si>
  <si>
    <t>https://www.twitter.com/cregital</t>
  </si>
  <si>
    <t>https://www.facebook.com/cregital</t>
  </si>
  <si>
    <t>Cropcrowd</t>
  </si>
  <si>
    <t>CropCrowd is an impact farming platform which uses secure peer to peer lending to connect sophisticated, philanthropic investors with farmers in East Africa.</t>
  </si>
  <si>
    <t>London, london</t>
  </si>
  <si>
    <t>Jamie Magambo</t>
  </si>
  <si>
    <t>http://www.cropcrowd.co</t>
  </si>
  <si>
    <t>https://www.linkedin.com/company/cropcrowd/about/</t>
  </si>
  <si>
    <t>https://twitter.com/cropcrowd</t>
  </si>
  <si>
    <t>https://www.facebook.com/cropcrowd/about/?ref=page_internal</t>
  </si>
  <si>
    <t>Eazi.Com</t>
  </si>
  <si>
    <t>Amazing begins here. EASi is a leading global services company specializing in engineering and sciences</t>
  </si>
  <si>
    <t>Paul Johnson</t>
  </si>
  <si>
    <t>http://www.macrolan.co.za/</t>
  </si>
  <si>
    <t>https://www.linkedin.com/company/macrolan?trk=company_logo</t>
  </si>
  <si>
    <t>https://www.twitter.com/macrolanupdates</t>
  </si>
  <si>
    <t>https://www.facebook.com/macrolanisp</t>
  </si>
  <si>
    <t>Crypto Savannah</t>
  </si>
  <si>
    <t>Faroty</t>
  </si>
  <si>
    <t>Faroty is a sharing and relationship app that helps you to organize and finance your events</t>
  </si>
  <si>
    <t>https://faroty.com/</t>
  </si>
  <si>
    <t>https://www.twitter.com/farotyApp/</t>
  </si>
  <si>
    <t>Cryptogene</t>
  </si>
  <si>
    <t>CryptoSavannah</t>
  </si>
  <si>
    <t>CryptoSavannah is a technology company at the forefront of the blockchain and innovation ecosystem in Africa.</t>
  </si>
  <si>
    <t>Noah Baalessanvu</t>
  </si>
  <si>
    <t>http://www.cryptosavannah.com</t>
  </si>
  <si>
    <t>https://www.linkedin.com/company/cryptosavannah/about/</t>
  </si>
  <si>
    <t>https://twitter.com/cryptosavannah?lang=en</t>
  </si>
  <si>
    <t>https://www.facebook.com/CryptoSavannah/</t>
  </si>
  <si>
    <t>Cryptyd Games</t>
  </si>
  <si>
    <t>Cryptyd is an independent mobile games development studio.</t>
  </si>
  <si>
    <t>Newton, USA</t>
  </si>
  <si>
    <t>Cairo Angels, Alexandria Angels</t>
  </si>
  <si>
    <t>Ahmed Alaa, Amera Ahmed</t>
  </si>
  <si>
    <t>Mobile games</t>
  </si>
  <si>
    <t>http://cryptydgames.com/</t>
  </si>
  <si>
    <t>https://www.linkedin.com/company/cryptyd-inc/about/</t>
  </si>
  <si>
    <t>https://twitter.com/cryptydgames</t>
  </si>
  <si>
    <t>https://www.facebook.com/cryptyd/</t>
  </si>
  <si>
    <t>Fundamo</t>
  </si>
  <si>
    <t>Fundamo provides mobile financial solutions for banks, financial organizations and mobile network operators.</t>
  </si>
  <si>
    <t>Hannes Van Rensburg</t>
  </si>
  <si>
    <t>http://www.fundamo.com/</t>
  </si>
  <si>
    <t>https://www.twitter.com/fundamo</t>
  </si>
  <si>
    <t>Csquared</t>
  </si>
  <si>
    <t>CSquared builds metro fiber and Wi-Fi networks to help local providers connect more people to the Internet and each other</t>
  </si>
  <si>
    <t>Nairobi, Nairobi Area, Kenya</t>
  </si>
  <si>
    <t>Lanre Kolade</t>
  </si>
  <si>
    <t>Communication Hardware, Internet, Network Hardware, Professional Networking</t>
  </si>
  <si>
    <t>http://www.csquared.com/</t>
  </si>
  <si>
    <t>https://www.linkedin.com/company/csquaredafrica/about/</t>
  </si>
  <si>
    <t>https://twitter.com/csquared_band?lang=en</t>
  </si>
  <si>
    <t>https://www.facebook.com/shopcsquared/</t>
  </si>
  <si>
    <t>Ctrl</t>
  </si>
  <si>
    <t>Ctrl app enables users to request and accept quotes from different insurers, amend cover and get advice without having to make a call or an appointment.</t>
  </si>
  <si>
    <t>Pieter Erasmus</t>
  </si>
  <si>
    <t>ERP for professionals, health, construction, professional services, and cinema and television</t>
  </si>
  <si>
    <t>http://www.takectrl.co.za/</t>
  </si>
  <si>
    <t>https://www.linkedin.com/company/ctrladvisor/</t>
  </si>
  <si>
    <t>https://www.facebook.com/CTRLDC/</t>
  </si>
  <si>
    <t>CUIMER</t>
  </si>
  <si>
    <t>Curacel</t>
  </si>
  <si>
    <t>Curacel is an AI-powered fraud detection engine that helps automate claims processing</t>
  </si>
  <si>
    <t xml:space="preserve">Henry Mascot </t>
  </si>
  <si>
    <t>Dabchy</t>
  </si>
  <si>
    <t>Dabchy is a localized fashion marketplace where women can buy and sell their clothing online.</t>
  </si>
  <si>
    <t>500 Startups, Flat6Labs, Saudi Venture Capital Company, Vision Ventures, Daal</t>
  </si>
  <si>
    <t>Amani Mansouri, Ghazi Ketata, Oussama Mahjoub</t>
  </si>
  <si>
    <t>Apparel &amp; Fashion</t>
  </si>
  <si>
    <t>https://www.dabchy.com/</t>
  </si>
  <si>
    <t>https://www.linkedin.com/company/dabchy/about/</t>
  </si>
  <si>
    <t>https://twitter.com/dabchy_com?lang=en</t>
  </si>
  <si>
    <t>https://www.facebook.com/dabchycom/</t>
  </si>
  <si>
    <t>Cortex Logic</t>
  </si>
  <si>
    <t>Cortex Logic is an Artificial Intelligence (AI) software and solutions company that helps businesses thrive in the Smart Technology Era, an era that builds on the digital revolution but categorized by the fusion of smart technologies that’s blurring the lines between the physical, digital and biological spheres and demands fast adaption and agility...</t>
  </si>
  <si>
    <t>Jacques Ludik</t>
  </si>
  <si>
    <t>Analytics, Artificial Intelligence, Human Resources, Information Technology, Security, Software</t>
  </si>
  <si>
    <t>http://cortexlogic.com/</t>
  </si>
  <si>
    <t>https://www.linkedin.com/company/cortex-logic/</t>
  </si>
  <si>
    <t>https://twitter.com/CortexLogic</t>
  </si>
  <si>
    <t>https://www.facebook.com/cortexlogicza/</t>
  </si>
  <si>
    <t>dafruta</t>
  </si>
  <si>
    <t>DafrutaUSA imports products from around the world to introduce new and lasting impressions. We are always trying to find products that are unique and great tasting.</t>
  </si>
  <si>
    <t>Allentown, PA</t>
  </si>
  <si>
    <t>Gloria Negrao</t>
  </si>
  <si>
    <t>https://dafrutausa.com/</t>
  </si>
  <si>
    <t>https://twitter.com/dafrutausa</t>
  </si>
  <si>
    <t>https://www.facebook.com/Dafrutausa-156316154866555/</t>
  </si>
  <si>
    <t>Daktaripap</t>
  </si>
  <si>
    <t>Every day millions of poor farmers in Africa struggle to achieve good crop and livestock health care because of poor access to credible climate information, insurance, agronomy and veterinary services</t>
  </si>
  <si>
    <t>Samuel Munguti</t>
  </si>
  <si>
    <t>Mobile phone technology, increase farmers’ access to reliable and credible climate information, vet, agronomy and insurance services to improve crop and livestock healthcare.</t>
  </si>
  <si>
    <t>https://daktaripap.com/</t>
  </si>
  <si>
    <t>https://twitter.com/daktaripap</t>
  </si>
  <si>
    <t>Dambe Warriors</t>
  </si>
  <si>
    <t>Dambe is an ancient one-handed boxing martial art form among the Hausa butchers of West Africa</t>
  </si>
  <si>
    <t>Lagos, Lagos</t>
  </si>
  <si>
    <t>Anthony Okeleke</t>
  </si>
  <si>
    <t>Sports</t>
  </si>
  <si>
    <t>Global sports</t>
  </si>
  <si>
    <t>https://teespring.com/stores/dambe-warriors</t>
  </si>
  <si>
    <t>https://www.linkedin.com/company/dambe-warriors/?originalSubdomain=au</t>
  </si>
  <si>
    <t>https://twitter.com/dambewarriors?lang=en</t>
  </si>
  <si>
    <t>https://www.facebook.com/DambeWarriors/</t>
  </si>
  <si>
    <t>Dashmake</t>
  </si>
  <si>
    <t>Dashmake is a Togolese company specialized in web, mobile and desktop app building, 2D and 3D animations and games creation.</t>
  </si>
  <si>
    <t>Information tecnology, media and entertainment</t>
  </si>
  <si>
    <t>https://www.linkedin.com/in/dashmake-startup-453153106/detail/recent-activity/</t>
  </si>
  <si>
    <t>https://twitter.com/dashmakestartup?lang=en</t>
  </si>
  <si>
    <t>https://www.facebook.com/Dashmakestartup/</t>
  </si>
  <si>
    <t>Dawati</t>
  </si>
  <si>
    <t>Dawati is an innovative e-learning solution that solves the problem of access to quality education in Kenya, and Africa by extension.</t>
  </si>
  <si>
    <t>Mohamed Adan</t>
  </si>
  <si>
    <t>https://dawati.co.ke/</t>
  </si>
  <si>
    <t>https://www.linkedin.com/company/dawatike/</t>
  </si>
  <si>
    <t>https://twitter.com/dawatike</t>
  </si>
  <si>
    <t>https://www.facebook.com/dawatike/</t>
  </si>
  <si>
    <t>Deedo</t>
  </si>
  <si>
    <t>Deedo connects artists from across Africa with audiences on the continent and in the diaspora, offering them increased visibility while making it easier for users to listen to African music and tackling piracy</t>
  </si>
  <si>
    <t>Awa Girard</t>
  </si>
  <si>
    <t>Deep Data</t>
  </si>
  <si>
    <t>The founders of Deep Data were, and are still very much a part of the world renowned scientific space project the SKA or Square Kilometer Array where they developed the mathematical analytical tools to explore space. They have taken those skills, expertise and tools and applied their minds to problems back here in South Africa and Deep Data is the result</t>
  </si>
  <si>
    <t>Jasper Horrell</t>
  </si>
  <si>
    <t>http://www.deepdata.works/</t>
  </si>
  <si>
    <t>https://www.linkedin.com/company/deep-data/about/</t>
  </si>
  <si>
    <t>DeepStack</t>
  </si>
  <si>
    <t>DeepStack: Expert-level artificial intelligence, the first to beat human pros at heads-up no-limit hold'em poker.</t>
  </si>
  <si>
    <t>https://www.deepstack.ai/</t>
  </si>
  <si>
    <t>https://twitter.com/deepstackai?lang=en</t>
  </si>
  <si>
    <t>Delivery.io</t>
  </si>
  <si>
    <t>Demkim Insurance</t>
  </si>
  <si>
    <t>Our platform interconnects all entities in the insurance value chain and help customers buy, pay and manage their insurance policies</t>
  </si>
  <si>
    <t>Dennis Kimathi</t>
  </si>
  <si>
    <t>InsurTech</t>
  </si>
  <si>
    <t>http://www.denkiminsurance.com/</t>
  </si>
  <si>
    <t>https://www.linkedin.com/company/denkim-insurance-agencies</t>
  </si>
  <si>
    <t>https://twitter.com/DenkimInsurance?s=09</t>
  </si>
  <si>
    <t>https://www.facebook.com/DenkimInsurance/</t>
  </si>
  <si>
    <t>DentX</t>
  </si>
  <si>
    <t>DentX is the easiest way to get competitive quotes for your vehicle body damage repairs. Helping you take the 'dent' out of your accident!</t>
  </si>
  <si>
    <t>https://www.dentx.co.za/</t>
  </si>
  <si>
    <t>Dermi Joy skincare</t>
  </si>
  <si>
    <t>Dext Technology</t>
  </si>
  <si>
    <t>We are a company that develops manufactures and deploys innovative, science and technology driven educational solutions for the effective learning of Science Technology Engineering</t>
  </si>
  <si>
    <t>Kumasi, Kumasi</t>
  </si>
  <si>
    <t>Ofori Charles</t>
  </si>
  <si>
    <t>Education Management</t>
  </si>
  <si>
    <t>https://www.thescienceset.com</t>
  </si>
  <si>
    <t>https://www.linkedin.com/company/dext-technology/</t>
  </si>
  <si>
    <t>https://twitter.com/dext_tech?lang=en</t>
  </si>
  <si>
    <t>https://www.facebook.com/DextTechGh/</t>
  </si>
  <si>
    <t>Dial a Delivery</t>
  </si>
  <si>
    <t>Dial a Delivery is a company that provides delivery services for Pizza Inn and Galito's - delivering food in quick time from our kitchen to your couch</t>
  </si>
  <si>
    <t>https://www.dial-a-delivery.online/</t>
  </si>
  <si>
    <t>https://twitter.com/dialadelivery?lang=en</t>
  </si>
  <si>
    <t>https://m.facebook.com/DialADeliveryMauritius/?_ft_=top_level_post_id.512969115745110%3Apage_id.320886578286699%3Apage_insights.%7B%22320886578286699%22%3A%7B%22role%22%3A1%2C%22page_id%22%3A320886578286699%2C%22post_context%22%3A%7B%22story_fbid%22%3A512969115745110%2C%22publish_time%22%3A1513852631%2C%22story_name%22%3A%22EntStatusCreationStory%22%2C%22object_fbtype%22%3A266%7D%2C%22actor_id%22%3A320886578286699%2C%22psn%22%3A%22EntStatusCreationStory%22%2C%22sl%22%3A4%2C%22targets%22%3A%5B%7B%22page_id%22%3A320886578286699%2C%22actor_id%22%3A320886578286699%2C%22role%22%3A1%2C%22post_id%22%3A512969115745110%2C%22share_id%22%3A0%7D%5D%7D%7D&amp;__tn__=C-R</t>
  </si>
  <si>
    <t>Curacel Systems</t>
  </si>
  <si>
    <t>We deliver productivity tools and IT infrastructure to healthcare stakeholders across the continent, empowering them to digitize business processes, connect with stakeholders across the spectrum, and make decisions based on data that is otherwise unavailable.</t>
  </si>
  <si>
    <t>Henry Mascot, John Dada</t>
  </si>
  <si>
    <t>Information tecnology, Health</t>
  </si>
  <si>
    <t>https://curacel.co/</t>
  </si>
  <si>
    <t>https://www.linkedin.com/company/curacel-health/about/</t>
  </si>
  <si>
    <t>https://twitter.com/curacelhealth?lang=en</t>
  </si>
  <si>
    <t>https://www.facebook.com/curacel/</t>
  </si>
  <si>
    <t>Cyst Ghana - Ai</t>
  </si>
  <si>
    <t>CYST is a software innovation company founded in 2013 and based in Ghana that specialises in artificial intelligence to create simple and easy to use technology solutions which are relevant to local markets while adhering to international standards. With this in mind, our flagship product</t>
  </si>
  <si>
    <t>Accra, Greater Accra</t>
  </si>
  <si>
    <t>Kofi Genfi</t>
  </si>
  <si>
    <t>https://www.teamcyst.com/</t>
  </si>
  <si>
    <t>https://www.linkedin.com/company/cyst/about/</t>
  </si>
  <si>
    <t>https://www.facebook.com/teamcyst/</t>
  </si>
  <si>
    <t>Da7ee7</t>
  </si>
  <si>
    <t>Dabadoc</t>
  </si>
  <si>
    <t>DabaDoc is the most convenient, free way to find a nearby health practitioner, instantly book an appointment online and ask the community of doctors all types of medical questions.</t>
  </si>
  <si>
    <t>Morocco, Algeria, Tunisia</t>
  </si>
  <si>
    <t>Zineb Drissi-Kaitouni</t>
  </si>
  <si>
    <t>Health Care, Healthtech</t>
  </si>
  <si>
    <t>https://www.dabadoc.com/</t>
  </si>
  <si>
    <t>https://www.linkedin.com/company/dabadoc/</t>
  </si>
  <si>
    <t>https://twitter.com/dabadoc</t>
  </si>
  <si>
    <t>https://www.facebook.com/dabadoc</t>
  </si>
  <si>
    <t>Digger App</t>
  </si>
  <si>
    <t>Talent Matching Technology - DIGGER uses Artificial Intelligence &amp; Machine Learning to match the right candidate with the right job. Our Intelligent Screening software shortlists the best matching candidate for each position</t>
  </si>
  <si>
    <t>Johannesburg, Gauteng</t>
  </si>
  <si>
    <t>Lindi Engelbrecht</t>
  </si>
  <si>
    <t>https://www.diggerapp.io/</t>
  </si>
  <si>
    <t>https://www.linkedin.com/company/diggerapp-io/</t>
  </si>
  <si>
    <t>https://twitter.com/diggerapp_io</t>
  </si>
  <si>
    <t>https://www.facebook.com/diggerapp.io/</t>
  </si>
  <si>
    <t>Digiartwork</t>
  </si>
  <si>
    <t>Marketing/Advertising</t>
  </si>
  <si>
    <t>Digital Green</t>
  </si>
  <si>
    <t>To integrate innovative technology with global development efforts to improve human well being.</t>
  </si>
  <si>
    <t>New Delhi, Delhi, India</t>
  </si>
  <si>
    <t>Rikin Gandhi</t>
  </si>
  <si>
    <t>Commercial Real Estate, Information and Communications Technology (ICT)</t>
  </si>
  <si>
    <t>http://www.digitalgreen.org/</t>
  </si>
  <si>
    <t>https://www.linkedin.com/company/digitalgreen/</t>
  </si>
  <si>
    <t>https://twitter.com/digitalgreenorg</t>
  </si>
  <si>
    <t>https://www.facebook.com/digitalgreenorg</t>
  </si>
  <si>
    <t>Diligo</t>
  </si>
  <si>
    <t>Burkina Faso</t>
  </si>
  <si>
    <t>Dipita Technologies</t>
  </si>
  <si>
    <t>Technology Startup</t>
  </si>
  <si>
    <t>Yaoundé, Centre, Cameroon</t>
  </si>
  <si>
    <t>Consumer Electronics, Information Technology, Internet, Internet of Things</t>
  </si>
  <si>
    <t>https://dipita.technology/</t>
  </si>
  <si>
    <t>https://twitter.com/dipita_tech</t>
  </si>
  <si>
    <t>https://www.facebook.com/dipitatechnology/</t>
  </si>
  <si>
    <t>Data Integrated Limited</t>
  </si>
  <si>
    <t>Data Integrated Limited (DIL) is a Kenyan ICT company that offers financial solutions to small and medium scale enterprises (SME’s) in Africa. The company humble beginnings dates back to 2012, armed with a big dream of addressing automation challenges faced by small and medium scale businesses (SME’s) in Africa.</t>
  </si>
  <si>
    <t>Mary Mwangi</t>
  </si>
  <si>
    <t>Fintech, Payment Gateways, Enterprise Payment Solutions, Mobile Money, Financial Inclusion, public transport, SME payroll, and Tap &amp; Pay Cards</t>
  </si>
  <si>
    <t>https://dataintegrated.co.ke/</t>
  </si>
  <si>
    <t>https://www.linkedin.com/company/data-integrated/about/</t>
  </si>
  <si>
    <t>https://twitter.com/dataintegrated?lang=en</t>
  </si>
  <si>
    <t>https://www.facebook.com/Mobitill/</t>
  </si>
  <si>
    <t>Dataprophet</t>
  </si>
  <si>
    <t>DataProphet is an advanced Machine Learning company focused on developing and deploying bespoke solutions to a range of industries.</t>
  </si>
  <si>
    <t>Daniel Schwartzkopff, Frans Cronje, Richard Craib</t>
  </si>
  <si>
    <t>Machine Learning, Data Science, Predictive Analytics, Artificial Intelligence</t>
  </si>
  <si>
    <t>https://dataprophet.com/</t>
  </si>
  <si>
    <t>https://www.linkedin.com/company/data-prophet/</t>
  </si>
  <si>
    <t>https://twitter.com/_dataprophet</t>
  </si>
  <si>
    <t>FinTech Limited</t>
  </si>
  <si>
    <t>Cameroon based company that develops Blockchain Applications for the banking and financial sector.</t>
  </si>
  <si>
    <t>Ernest Mbenkum</t>
  </si>
  <si>
    <t>Blockchain, Cryptocurrency</t>
  </si>
  <si>
    <t>https://www.fintech.cm/</t>
  </si>
  <si>
    <t>https://www.linkedin.com/company/fintechcm/</t>
  </si>
  <si>
    <t>https://twitter.com/fintechcm</t>
  </si>
  <si>
    <t>Direxiona</t>
  </si>
  <si>
    <t>DiscoverIkasi</t>
  </si>
  <si>
    <t>Deepera</t>
  </si>
  <si>
    <t>Deepera is a fintech startup that proposes a solution based on artificial intelligence aiming to democratize the financial investment</t>
  </si>
  <si>
    <t>Faouzi Moussa</t>
  </si>
  <si>
    <t>Artificial Intelligence, Information Technology</t>
  </si>
  <si>
    <t>https://deepera.ai/</t>
  </si>
  <si>
    <t>https://www.linkedin.com/company/deepera/</t>
  </si>
  <si>
    <t>https://www.facebook.com/deeperaAI/</t>
  </si>
  <si>
    <t>Dmm.Hehe Ltd</t>
  </si>
  <si>
    <t>DMM.HeHe (formerly HeHe Labs) was founded in 2010 by a group of college students in Rwanda after graduating from an MIT incubation program</t>
  </si>
  <si>
    <t>KIGALI, RWANDA</t>
  </si>
  <si>
    <t>Clarisse Iribagiza</t>
  </si>
  <si>
    <t>Software Development, Computer Programming, Data Processing, E-commerce</t>
  </si>
  <si>
    <t>https://hehe.rw/</t>
  </si>
  <si>
    <t>https://www.linkedin.com/company/dmm-hehe-ltd/about/</t>
  </si>
  <si>
    <t>https://twitter.com/dmmhehe?lang=en</t>
  </si>
  <si>
    <t>https://www.facebook.com/HeHelabs/</t>
  </si>
  <si>
    <t>DocFox</t>
  </si>
  <si>
    <t>DocFox enables financial institutions to carry out KYC procedures on any entity or natural person, from any country in the world</t>
  </si>
  <si>
    <t>Richard Cohen, Ryan Canin</t>
  </si>
  <si>
    <t>Fintech Ltd</t>
  </si>
  <si>
    <t>Blockchain, Smart Contracts, Fintech, Exchanges, Payments</t>
  </si>
  <si>
    <t>https://ca.linkedin.com/company/fintechcm</t>
  </si>
  <si>
    <t>Denkim Insurance</t>
  </si>
  <si>
    <t>Denkim Insurance is a Kenyan insurance aggregator that interconnects all insurance players in the insurance value chain by helping customers select, buy insurance products and experience quick claim settlement processes.</t>
  </si>
  <si>
    <t>Insurance Technology, FinTech</t>
  </si>
  <si>
    <t>https://www.denkiminsurance.com/</t>
  </si>
  <si>
    <t>https://www.linkedin.com/search/results/people/?facetCurrentCompany=%5B%229280311%22%5D</t>
  </si>
  <si>
    <t>https://twitter.com/denkiminsurance</t>
  </si>
  <si>
    <t>Dondosha Desy</t>
  </si>
  <si>
    <t>Media/Entertainment</t>
  </si>
  <si>
    <t>Doot!</t>
  </si>
  <si>
    <t>Drinks.Ng</t>
  </si>
  <si>
    <t>Drinks.ng is Nigeria's leading e-commerce site specialising in drinks provision for all occasions; with an extensive range of beverages comprising both alcohol and soft drinks.</t>
  </si>
  <si>
    <t>Wine and Spirits</t>
  </si>
  <si>
    <t>Lanre Akinlagun</t>
  </si>
  <si>
    <t>E-Commerce</t>
  </si>
  <si>
    <t>http://drinks.ng/</t>
  </si>
  <si>
    <t>http://www.linkedin.com/company/drinks-com-ng</t>
  </si>
  <si>
    <t>http://twitter.com/drinksng</t>
  </si>
  <si>
    <t>http://www.facebook.com/drinks.ng</t>
  </si>
  <si>
    <t>Driversng</t>
  </si>
  <si>
    <t>Driversng has been providing on-demand drivers, recruited online</t>
  </si>
  <si>
    <t>Daniel Audu</t>
  </si>
  <si>
    <t>Driversng.com</t>
  </si>
  <si>
    <t>https://driversng.com/</t>
  </si>
  <si>
    <t>https://www.linkedin.com/company/driversng/about/</t>
  </si>
  <si>
    <t>https://twitter.com/driversng?lang=en</t>
  </si>
  <si>
    <t>https://www.facebook.com/driversng/</t>
  </si>
  <si>
    <t>Drofie</t>
  </si>
  <si>
    <t>Drofie is pocket size hover camera with follow me feature.</t>
  </si>
  <si>
    <t>Riga, Latvia</t>
  </si>
  <si>
    <t>Information technology</t>
  </si>
  <si>
    <t>Internet of things, aviation, Drone, and security</t>
  </si>
  <si>
    <t>http://getdrofie.com/</t>
  </si>
  <si>
    <t>https://www.linkedin.com/company/drofie/about/</t>
  </si>
  <si>
    <t>https://twitter.com/getdrofie?lang=en</t>
  </si>
  <si>
    <t>https://www.facebook.com/drofie/</t>
  </si>
  <si>
    <t>Droidfx Technologies</t>
  </si>
  <si>
    <t>Software Development</t>
  </si>
  <si>
    <t>DroneNerds Africa</t>
  </si>
  <si>
    <t>Uganda's premier commercial drones &amp; innovation company. UAVs content, GIS Mapping, Oil &amp; Gas, Construction, Health &amp; Safety, Agric &amp; Humanitarian assignments</t>
  </si>
  <si>
    <t>Silver Kayondo</t>
  </si>
  <si>
    <t>https://twitter.com/ugdrones_?lang=en</t>
  </si>
  <si>
    <t>https://www.facebook.com/droneUganda/</t>
  </si>
  <si>
    <t>Digital Cabinet</t>
  </si>
  <si>
    <t>Digital Cabinet is an online document management and business intelligence product, which lets you file your documents the same way you would in person. It mimics the unique way your organisation does business, so you can maintain the same structures and processes you’ve always had; the difference being now it’ll all be online.</t>
  </si>
  <si>
    <t>Daniel Kritzas (CEO)</t>
  </si>
  <si>
    <t>Business Intelligence, Cloud Computing, Document Management</t>
  </si>
  <si>
    <t>https://www.digitalcabinet.co.za/web/</t>
  </si>
  <si>
    <t>https://www.linkedin.com/company/digital-cabinet%C2%AE/</t>
  </si>
  <si>
    <t>Dropque</t>
  </si>
  <si>
    <t>Dropque is a simple one-way video interviewing solution that helps applicants showcase their personalities and help recruiters streamline the process while showcasing company culture</t>
  </si>
  <si>
    <t>Opeyemi Akinwoleola</t>
  </si>
  <si>
    <t>Recruiting</t>
  </si>
  <si>
    <t>Recruiting, Software, Staffing Agency</t>
  </si>
  <si>
    <t>https://www.dropque.com/</t>
  </si>
  <si>
    <t>https://www.linkedin.com/company-beta/10885125/</t>
  </si>
  <si>
    <t>https://twitter.com/dropqueapp</t>
  </si>
  <si>
    <t>https://www.facebook.com/dropqueapp/</t>
  </si>
  <si>
    <t>Dropstore</t>
  </si>
  <si>
    <t>Durban, South Africa</t>
  </si>
  <si>
    <t>First Choice Global</t>
  </si>
  <si>
    <t>First Choice Global Ltd offers global money transfer solutions that utilize innovative technology and strategic partnerships. FCG has been appointed as the exclusive correspondent agent for CoinX into Kenya and Sub-Saharan Africa.In partnership with CoinX, First Choice Global offers licensed money transfer services from the United States with operations in at least 40 states.</t>
  </si>
  <si>
    <t>Alan Osoro</t>
  </si>
  <si>
    <t>Remittance, Payment Solutions, Mobile/Web Applications, and International Money Transfer</t>
  </si>
  <si>
    <t>http://www.firstchoicegl.com</t>
  </si>
  <si>
    <t>https://www.linkedin.com/company/first-choice-global/about/</t>
  </si>
  <si>
    <t>https://twitter.com/firstchoicegl?lang=en</t>
  </si>
  <si>
    <t>Drosig</t>
  </si>
  <si>
    <t>It was about 1996 when four types (Abt, Belushi, Flo &amp; Jof) at a mutual friend (;)) met and decided on a music project together as alternate en Flo &amp; Jof were founders of the legendary B &amp; B or S &amp; E Musicprod. Studios in Cologne-Holweide.</t>
  </si>
  <si>
    <t>http://www.myspace.com/derabt</t>
  </si>
  <si>
    <t>https://www.facebook.com/pages/category/Musician-Band/Drosig-206939342659073/</t>
  </si>
  <si>
    <t>Duma Works</t>
  </si>
  <si>
    <t>Equinox International</t>
  </si>
  <si>
    <t>Equinox International is a provider of infrastructure technology solutions and services in the Middle East and Africa (MEA) region, with a complete portfolio of solutions to meet the mission critical objectives of enterprises and service providers. Our solutions and services allow clients to build their infrastructures smarter, reduce the total cost of ownership (TCO), and increase the availability and robustness of their services and applications</t>
  </si>
  <si>
    <t>Marius Vermeulen</t>
  </si>
  <si>
    <t>Property Management, Real Estate, Software</t>
  </si>
  <si>
    <t>http://www.propsys.co.za/</t>
  </si>
  <si>
    <t>https://www.linkedin.com/company/propsys/about/</t>
  </si>
  <si>
    <t>E Tuk Tuk Solar E Cycle</t>
  </si>
  <si>
    <t>E Tuk Tuk Solar E Cycle designs and builds solar-powered electric vehicles including the Solar E Cycle, a solar powered tuk tuks (three-wheeled motorised vehicles) with a range of 50km and capable of reaching speed of up to 35km/h</t>
  </si>
  <si>
    <t>E-Agribusiness</t>
  </si>
  <si>
    <t>https://www.e-agribusiness.com/</t>
  </si>
  <si>
    <t>https://www.linkedin.com/company/e-agri/</t>
  </si>
  <si>
    <t>https://www.facebook.com/eagrib2b/</t>
  </si>
  <si>
    <t>E-farms</t>
  </si>
  <si>
    <t>Firstaccess</t>
  </si>
  <si>
    <t>First Access is a fintech company that offers a smart data platform for financial institutions in emerging markets.</t>
  </si>
  <si>
    <t>New York, New York, United States</t>
  </si>
  <si>
    <t>Nicole Van Der Tuin</t>
  </si>
  <si>
    <t>Analytics, Asset Management, Credit, Emerging Markets, Finance, Financial Services,FinTech, Mobile, Predictive Analytics, SaaS</t>
  </si>
  <si>
    <t>http://www.firstaccess.co/</t>
  </si>
  <si>
    <t>https://www.linkedin.com/company/first-access</t>
  </si>
  <si>
    <t>https://twitter.com/firstaccess</t>
  </si>
  <si>
    <t>http://www.facebook.com/firstaccess</t>
  </si>
  <si>
    <t>E-Fundi</t>
  </si>
  <si>
    <t>Domestly</t>
  </si>
  <si>
    <t>Domestly is keeping homes clean across South Africa, with an innovative new way of finding a domestic cleaner to keep your home clean. Domestly matches you with a hospitality-trained and background-checked domestic cleaner in minutes, with our award-winning Domestly Cleaning App.</t>
  </si>
  <si>
    <t>Berno Potgieter, Thatoyaona Marumo</t>
  </si>
  <si>
    <t>Cleaning, Marketplace</t>
  </si>
  <si>
    <t>https://domestly.com/</t>
  </si>
  <si>
    <t>https://www.linkedin.com/company/domestly/</t>
  </si>
  <si>
    <t>https://twitter.com/Domestly</t>
  </si>
  <si>
    <t>https://www.facebook.com/domestly?fref=ts</t>
  </si>
  <si>
    <t>E-Heza</t>
  </si>
  <si>
    <t>Flexpay Technologies</t>
  </si>
  <si>
    <t>Flexpay offers an automated platform to enable merchants and their customers manage flexible payments.</t>
  </si>
  <si>
    <t>Richard Machomba</t>
  </si>
  <si>
    <t>Customer Service, Mobile, Payments</t>
  </si>
  <si>
    <t>http://www.flexpay.co.ke/</t>
  </si>
  <si>
    <t>https://www.linkedin.com/company/flexpay-technologies/about/</t>
  </si>
  <si>
    <t>https://twitter.com/flexpayke</t>
  </si>
  <si>
    <t>https://www.facebook.com/FlexpayTechnologies/</t>
  </si>
  <si>
    <t>Dr. Weee</t>
  </si>
  <si>
    <t>e-kasi Bucks</t>
  </si>
  <si>
    <t>The e-Kasi Bucks card raises awareness of economic consciousness by encouraging people to think about where their money goes, support LOCAL businesses</t>
  </si>
  <si>
    <t>Lucky Kgwadi</t>
  </si>
  <si>
    <t>https://ekasibucks.co.za/</t>
  </si>
  <si>
    <t>Earlybird</t>
  </si>
  <si>
    <t>Earlybird helps businesses build smart software that leverages data in powerful ways. We believe that smarter applications can drive incredible workplace and social change</t>
  </si>
  <si>
    <t>Greater Chicago Area, Great Lakes, Midwestern US</t>
  </si>
  <si>
    <t>Andrew Parnell,</t>
  </si>
  <si>
    <t>Analytics, Information Technology, iOS, Mobile, Product Design, Web Design</t>
  </si>
  <si>
    <t>http://earlybird.co/</t>
  </si>
  <si>
    <t>http://www.linkedin.com/company/birdfeud</t>
  </si>
  <si>
    <t>http://www.twitter.com/earlybirddev</t>
  </si>
  <si>
    <t>http://www.facebook.com/earlybirdsoftware</t>
  </si>
  <si>
    <t>Easy Matatu</t>
  </si>
  <si>
    <t>Easy Matatu is a mobile app that provides carpooling using minibuses locally known as matatus. It lets a commuter book a ride on an Easy Matatu that will pick him up at a predefined time and stage along a specified route</t>
  </si>
  <si>
    <t>Easyticket</t>
  </si>
  <si>
    <t>Drone Africa</t>
  </si>
  <si>
    <t>DRONEAFRICA is the first civil drone service in Cameroon, we want to democratize technology especially that of drones, and make it accessible to our environment.</t>
  </si>
  <si>
    <t>Bonadjo, Cameroon</t>
  </si>
  <si>
    <t>William Elong</t>
  </si>
  <si>
    <t>DroneTech</t>
  </si>
  <si>
    <t>https://drone-africa.com/</t>
  </si>
  <si>
    <t>https://twitter.com/dronefrica?lang=en</t>
  </si>
  <si>
    <t>https://www.facebook.com/pg/droneafrica01/</t>
  </si>
  <si>
    <t>Drone Scan</t>
  </si>
  <si>
    <t>The DroneScan Airborne data collection system uses the latest drone platforms, hardware, software, scanning and communications technology to provide robotic scanning solutions of high shelves in large uniform warehouses</t>
  </si>
  <si>
    <t>Jasper Pons</t>
  </si>
  <si>
    <t>http://www.dronescan.co/</t>
  </si>
  <si>
    <t>https://www.linkedin.com/company/dronescan/about/</t>
  </si>
  <si>
    <t>https://twitter.com/dronescan?lang=en</t>
  </si>
  <si>
    <t>https://www.facebook.com/dronescansa/</t>
  </si>
  <si>
    <t>Drone Snap</t>
  </si>
  <si>
    <t>Drones have unlimited applications and they have an abundance of solutions.</t>
  </si>
  <si>
    <t>Mario Demetriou, Jason van den Berg</t>
  </si>
  <si>
    <t>Aerospace, Drones</t>
  </si>
  <si>
    <t>https://dronesnap.co.za/</t>
  </si>
  <si>
    <t>https://in.linkedin.com/company/dronesnap</t>
  </si>
  <si>
    <t>https://twitter.com/dronesnap</t>
  </si>
  <si>
    <t>https://www.facebook.com/pg/dronesnap/</t>
  </si>
  <si>
    <t>Fawry</t>
  </si>
  <si>
    <t>Fawry is a pioneering Electronic Payment Network, offering financial services to consumers and businesses</t>
  </si>
  <si>
    <t>Ashraf Sabry</t>
  </si>
  <si>
    <t>Banking, Finance, FinTech, Payments</t>
  </si>
  <si>
    <t>http://fawry.com/</t>
  </si>
  <si>
    <t>https://www.linkedin.com/company/fawry-banking-and-payment-technology-services/about/</t>
  </si>
  <si>
    <t>https://www.twitter.com/fawrypayments</t>
  </si>
  <si>
    <t>https://www.facebook.com/fawrypayments</t>
  </si>
  <si>
    <t>Dronesig Angola</t>
  </si>
  <si>
    <t>DRONESIG is a startup specializing in the development and provision of services through aerial solutions, via Drones and GIS geotechnology</t>
  </si>
  <si>
    <t>Luanda, Luanda</t>
  </si>
  <si>
    <t>Hermenegildo Sebastião</t>
  </si>
  <si>
    <t>http://www.dronesig.co.ao/</t>
  </si>
  <si>
    <t>https://www.linkedin.com/company/dronesig-angola/about/</t>
  </si>
  <si>
    <t>https://www.facebook.com/pages/category/Local-Business/DroneSIG-2487397061276442/</t>
  </si>
  <si>
    <t>EAZY-TRIPS</t>
  </si>
  <si>
    <t>ebid</t>
  </si>
  <si>
    <t>eBid is an online auction marketplace that provides its users with e-commerce facilities.</t>
  </si>
  <si>
    <t>Gary Sewell</t>
  </si>
  <si>
    <t>E-Commerce, Marketplace, Online Portals</t>
  </si>
  <si>
    <t>http://www.ebid.net/</t>
  </si>
  <si>
    <t>https://www.twitter.com/ebid</t>
  </si>
  <si>
    <t>https://www.facebook.com/ebid.net</t>
  </si>
  <si>
    <t>ecarderneta</t>
  </si>
  <si>
    <t>DrugStoc</t>
  </si>
  <si>
    <t>DrugStoc provides hospitals and pharmacies access to genuine pharmaceutical and health care products through a seamless end-to-end procurement platform that enables them to source all medications and medical consumables they need.</t>
  </si>
  <si>
    <t>Early Stage Venture</t>
  </si>
  <si>
    <t>Adham Yehia, Chibuzo Opara</t>
  </si>
  <si>
    <t>Health, Pharmaceuticals</t>
  </si>
  <si>
    <t>https://www.drugstoc.com/</t>
  </si>
  <si>
    <t>https://www.linkedin.com/company/drugstoc/about/</t>
  </si>
  <si>
    <t>https://www.facebook.com/drugstoc/</t>
  </si>
  <si>
    <t>Dryve</t>
  </si>
  <si>
    <t>Dsquares</t>
  </si>
  <si>
    <t>Dsquares specializes in offering loyalty programs that bring our customers closer to their consumers</t>
  </si>
  <si>
    <t>Ayman Essawy, Marwan Kenawy, Momtaz Moussa</t>
  </si>
  <si>
    <t>Information Services, Information Technology, Loyalty Programs, Software</t>
  </si>
  <si>
    <t>http://www.dsquares.com/</t>
  </si>
  <si>
    <t>https://www.linkedin.com/company/dsquares</t>
  </si>
  <si>
    <t>https://twitter.com/dsquares1</t>
  </si>
  <si>
    <t>https://www.facebook.com/Dsquares.Official/</t>
  </si>
  <si>
    <t>Dukaconnect</t>
  </si>
  <si>
    <t>We empower the 30-40 million (mostly female) small business entrepreneurs of the developing world to compete with supermarkets and e-commerce.</t>
  </si>
  <si>
    <t>Eston Kimani</t>
  </si>
  <si>
    <t>AI, Machine Learning</t>
  </si>
  <si>
    <t>https://www.dukaconnect.com/</t>
  </si>
  <si>
    <t>https://www.linkedin.com/company/dukaconnect/</t>
  </si>
  <si>
    <t>https://twitter.com/DukaConnect</t>
  </si>
  <si>
    <t>https://www.facebook.com/DukaConnect/</t>
  </si>
  <si>
    <t>Eclectics Group</t>
  </si>
  <si>
    <t>premium product ranges, high-quality music and entertainment, and a commitment to high service levels and standards</t>
  </si>
  <si>
    <t>London</t>
  </si>
  <si>
    <t>Lee Nicolson</t>
  </si>
  <si>
    <t>Music</t>
  </si>
  <si>
    <t>Food and Beverage, Music</t>
  </si>
  <si>
    <t>http://www.eclecticbars.co.uk/</t>
  </si>
  <si>
    <t>https://www.linkedin.com/company/eclectic-bars</t>
  </si>
  <si>
    <t>https://www.twitter.com/eclecticbars</t>
  </si>
  <si>
    <t>https://www.facebook.com/eclecticbarsuk</t>
  </si>
  <si>
    <t>Dusupay</t>
  </si>
  <si>
    <t>We provide payments infrastructure that businesses use to accept and make payments in Africa.</t>
  </si>
  <si>
    <t>Uganda, Kenya, Rwanda, Tanzania, Nigeria, Ghana, Ivory Coast</t>
  </si>
  <si>
    <t>John Kigonya, Ntende Kenneth</t>
  </si>
  <si>
    <t>Merchant Payments, online Payments, Mobile payments</t>
  </si>
  <si>
    <t>https://dusupay.com/</t>
  </si>
  <si>
    <t>https://www.linkedin.com/company/dusupay-com/</t>
  </si>
  <si>
    <t>https://twitter.com/dusupay</t>
  </si>
  <si>
    <t>https://www.facebook.com/dusupay</t>
  </si>
  <si>
    <t>FriendsVow</t>
  </si>
  <si>
    <t>Friendsvow is the Internet Bank of Credit, connecting people with financial credit online.</t>
  </si>
  <si>
    <t>San Francisco, US</t>
  </si>
  <si>
    <t>Colyns Ehys</t>
  </si>
  <si>
    <t>Blockchain, financial services, FinTech</t>
  </si>
  <si>
    <t>https://www.friendsvow.com/contact/</t>
  </si>
  <si>
    <t>https://twitter.com/friendsvow</t>
  </si>
  <si>
    <t>Ecodome Maroc</t>
  </si>
  <si>
    <t>Casablanca</t>
  </si>
  <si>
    <t>Ecosure</t>
  </si>
  <si>
    <t>Ecosure has a big hairy audacious goal to improve ecosystem resilience of 100 million hectares and 1000 islands worldwide by 2030</t>
  </si>
  <si>
    <t>Gold Coast, Queensland</t>
  </si>
  <si>
    <t>Phil Shaw</t>
  </si>
  <si>
    <t>http://www.ecosure.com.au/</t>
  </si>
  <si>
    <t>https://www.linkedin.com/company/ecosure/</t>
  </si>
  <si>
    <t>https://twitter.com/EcoSureZW?ref_src=twsrc%5Egoogle%7Ctwcamp%5Eserp%7Ctwgr%5Eauthor</t>
  </si>
  <si>
    <t>https://www.facebook.com/EcoSureZim/</t>
  </si>
  <si>
    <t>eduAir</t>
  </si>
  <si>
    <t>EduAirBox (Formerly KwiiziBox ) is the concept name to offer a better education via digital with or without internet. Our work focuses on the design of portable and open media libraries in the form of Boxes giving access to millions of educational content and offering an integrated communication system where learners can collaborate and make video calls within the local network deployed by the Box.</t>
  </si>
  <si>
    <t>Douala, Littoral</t>
  </si>
  <si>
    <t>Education online, , Access to knowledge without Internet, MOOC, WebRTC, HTML5, Education, Students, Internet, Offline, Books, Video, collaboration, Wi-fi, Communication, and EduTech</t>
  </si>
  <si>
    <t>https://www.eduairbox.com/</t>
  </si>
  <si>
    <t>https://www.linkedin.com/company/eduair/</t>
  </si>
  <si>
    <t>educartis</t>
  </si>
  <si>
    <t>An education listing that connects learners in Africa with local and international higher education providers.</t>
  </si>
  <si>
    <t>Bilbao, Vizcaya</t>
  </si>
  <si>
    <t>Farah Mulji</t>
  </si>
  <si>
    <t>Higher Education</t>
  </si>
  <si>
    <t>https://www.educartis.com/</t>
  </si>
  <si>
    <t>https://www.linkedin.com/company/educartis/</t>
  </si>
  <si>
    <t>https://www.facebook.com/educartis</t>
  </si>
  <si>
    <t>Eduna</t>
  </si>
  <si>
    <t>All-in-one Software to manage Schools and Colleges - Product of TAKWID GROUP</t>
  </si>
  <si>
    <t>Bamenda, Cameroon</t>
  </si>
  <si>
    <t>Desmond Takwi</t>
  </si>
  <si>
    <t>http://www.eduna.cm</t>
  </si>
  <si>
    <t>https://twitter.com/eduna_cm</t>
  </si>
  <si>
    <t>https://www.facebook.com/eduna.cm/</t>
  </si>
  <si>
    <t>Efarm</t>
  </si>
  <si>
    <t>At its' core, Event Farm is a customized online invitation, ticketing and guest registration platform being used all over the world by organizations such as: Facebook, Twitter, Time Inc., Bentley, Conde Naste, Walmart, BET, etc</t>
  </si>
  <si>
    <t>Greater Los Angeles Area, West Coast, Western US</t>
  </si>
  <si>
    <t>Ryan Costello</t>
  </si>
  <si>
    <t>Brand Marketing, Event Management, Events, Software</t>
  </si>
  <si>
    <t>http://www.eventfarm.com/</t>
  </si>
  <si>
    <t>http://www.linkedin.com/company/event-farm</t>
  </si>
  <si>
    <t>http://twitter.com/eventfarm</t>
  </si>
  <si>
    <t>http://www.facebook.com/eventfarm</t>
  </si>
  <si>
    <t>E-SOUKLOU</t>
  </si>
  <si>
    <t>E_SOUKLOU is a solution that solves the problem of overcrowded classrooms.</t>
  </si>
  <si>
    <t>N'guessan Jean Raymond Yeboue</t>
  </si>
  <si>
    <t>Ed-Tech</t>
  </si>
  <si>
    <t>Ekasi Bucks</t>
  </si>
  <si>
    <t>Buck is an AI-powered local shopping mate that speaks or texts you to get your orders or reservations. It works around your neighborhood and you can ask anything from Buck, from pizza to a yoga class.</t>
  </si>
  <si>
    <t>San Francisco Bay Area, West Coast, Western US</t>
  </si>
  <si>
    <t>Utku Kaynar</t>
  </si>
  <si>
    <t>Artificial Intelligence, Retail Technology, Software</t>
  </si>
  <si>
    <t>https://buck.ai/</t>
  </si>
  <si>
    <t>https://www.linkedin.com/company/buck-ai/</t>
  </si>
  <si>
    <t>https://twitter.com/usebuck</t>
  </si>
  <si>
    <t>https://www.facebook.com/public/Buck-Ai</t>
  </si>
  <si>
    <t>Eastpesa</t>
  </si>
  <si>
    <t>Eastpesa delivers affordable instant money remittance services anytime, anywhere to mobile money and bank accounts in Africa from across the globe</t>
  </si>
  <si>
    <t>Charles Imo, Javan Owino</t>
  </si>
  <si>
    <t>Financial Services, FinTech, Payments</t>
  </si>
  <si>
    <t>https://www.eastpesa.com/</t>
  </si>
  <si>
    <t>https://www.linkedin.com/company/eastpesa</t>
  </si>
  <si>
    <t>https://twitter.com/east_pesa</t>
  </si>
  <si>
    <t>https://www.facebook.com/eastpesa</t>
  </si>
  <si>
    <t>El3Ab</t>
  </si>
  <si>
    <t>El3ab catered to the gaming market with a selection of Arabic games such as Backgammon and card games mostly played in social settings</t>
  </si>
  <si>
    <t>Cairo, Maadi</t>
  </si>
  <si>
    <t>Assem Emam</t>
  </si>
  <si>
    <t>Gaming, PC Games, Video Games</t>
  </si>
  <si>
    <t>http://www.el3ab.com/en/home</t>
  </si>
  <si>
    <t>https://www.linkedin.com/company/el3ab/about/</t>
  </si>
  <si>
    <t>https://twitter.com/El3ab_Tweets</t>
  </si>
  <si>
    <t>https://www.facebook.com/El3ab</t>
  </si>
  <si>
    <t>Easyshop Easycook</t>
  </si>
  <si>
    <t>An online fresh food processor and grocer targeting working professionals and SMEs based in Nigeria.</t>
  </si>
  <si>
    <t>Saudat Salami</t>
  </si>
  <si>
    <t>Agriculture, Food Delivery, Logistics, Supply Chain Management</t>
  </si>
  <si>
    <t>http://www.easyshopeasycook.com/</t>
  </si>
  <si>
    <t>https://www.linkedin.com/company/easyshop-easycook-services/</t>
  </si>
  <si>
    <t>https://twitter.com/easyshopltd</t>
  </si>
  <si>
    <t>https://www.facebook.com/easyshop.easycook</t>
  </si>
  <si>
    <t>Elatech</t>
  </si>
  <si>
    <t>Professionalism, experience and reliability make Elatech® the ideal partner to find solutions for simple or complex applications in linear motion, precise and synchronized transportation, lifting and power transmission</t>
  </si>
  <si>
    <t>Val Brembilla, Bergamo</t>
  </si>
  <si>
    <t>Giovanni Manzoni</t>
  </si>
  <si>
    <t>Engineered for Excellence</t>
  </si>
  <si>
    <t>http://www.elatech.com/</t>
  </si>
  <si>
    <t>https://www.linkedin.com/company/elatech-srl/about/</t>
  </si>
  <si>
    <t>https://twitter.com/elatech1</t>
  </si>
  <si>
    <t>https://www.facebook.com/elatechlimited/</t>
  </si>
  <si>
    <t>Eleis Farm</t>
  </si>
  <si>
    <t>Eleis Farm is a family startup producing and marketing sustainable palm oil on the north coast of Guinea. Established in 2013, we work closely with smallholder farmers, helping them increase their yield while reducing their impact on the environme</t>
  </si>
  <si>
    <t>Soussoude, Boké</t>
  </si>
  <si>
    <t>Maarouf Barry</t>
  </si>
  <si>
    <t>http://www.eleisfarm.com/</t>
  </si>
  <si>
    <t>https://www.linkedin.com/company/eleis-farm/about/</t>
  </si>
  <si>
    <t>https://twitter.com/eleisfarm?lang=en</t>
  </si>
  <si>
    <t>https://www.facebook.com/EleisFarm/</t>
  </si>
  <si>
    <t>Elham Education</t>
  </si>
  <si>
    <t>Our goal is to deliver affordable multimedia lessons in high quality. The platform will be available through various app stores such as the Apple App Store, Google Market (Android), and the Windows App Store</t>
  </si>
  <si>
    <t>Xuan Linh Vu (Lincoln)</t>
  </si>
  <si>
    <t>EdTech, Education</t>
  </si>
  <si>
    <t>http://caymay.com/</t>
  </si>
  <si>
    <t>https://www.linkedin.com/company/inspirelll/about/</t>
  </si>
  <si>
    <t>http://twitter.com/CaymayMap</t>
  </si>
  <si>
    <t>Elikham Systems Limited</t>
  </si>
  <si>
    <t>Offer professional, reliable, affordable wastewater treatment systems, plumbing works and solar systems services of recent advance technologies</t>
  </si>
  <si>
    <t>Isaac Karani</t>
  </si>
  <si>
    <t>https://elikhamsystems.co.ke/</t>
  </si>
  <si>
    <t>https://www.linkedin.com/company/elikham-systems-limited/</t>
  </si>
  <si>
    <t>https://twitter.com/ElikhamSystems</t>
  </si>
  <si>
    <t>https://www.facebook.com/elikhamsystems/</t>
  </si>
  <si>
    <t>Founa</t>
  </si>
  <si>
    <t>Emprego</t>
  </si>
  <si>
    <t>EMPREGO connects companies and talented professionals for a matchmaking success in careers and business.</t>
  </si>
  <si>
    <t>https://www.emprego.pt/</t>
  </si>
  <si>
    <t>https://www.linkedin.com/company/emprego/</t>
  </si>
  <si>
    <t>https://twitter.com/emprego</t>
  </si>
  <si>
    <t>https://www.facebook.com/emprego</t>
  </si>
  <si>
    <t>Eco Makaa</t>
  </si>
  <si>
    <t>Eco Makaa’ is an e-commerce company that connects local fuel briquette producers to a client base. These fuel briquettes are smokeless eco-friendly alternatives to wood charcoal</t>
  </si>
  <si>
    <t>Cecil Chikezie</t>
  </si>
  <si>
    <t>Clean Energy, Renewable Energy</t>
  </si>
  <si>
    <t>https://www.linkedin.com/in/eco-makaa-briquettes-57b171166/</t>
  </si>
  <si>
    <t>https://twitter.com/ecomakaa</t>
  </si>
  <si>
    <t>https://www.facebook.com/ecomakaasolutions/</t>
  </si>
  <si>
    <t>EcoAct Tanzania</t>
  </si>
  <si>
    <t>EcoAct Tanzania, is a social enterprise established to address the challenges of post consumer plastic pollution, waste management, deforestation and climate change</t>
  </si>
  <si>
    <t>Dar-es-salaam, Tanzania</t>
  </si>
  <si>
    <t>MIT D-Lab Scale-Ups fellowship</t>
  </si>
  <si>
    <t>Christian Mwilage</t>
  </si>
  <si>
    <t>Recycling, Waste management</t>
  </si>
  <si>
    <t>http://www.ecoact.co.tz/</t>
  </si>
  <si>
    <t>https://twitter.com/ecoacttz?lang=en</t>
  </si>
  <si>
    <t>https://www.facebook.com/ecoacttz/</t>
  </si>
  <si>
    <t>Endobo</t>
  </si>
  <si>
    <t>Endobo, a Near Filed Communication (NFC) enabled card that can be topped with credit via MTN Mobile Money (MoMo) lets passengers take taxis cashless</t>
  </si>
  <si>
    <t>ENGINEERING CONNECTIONS (EC)</t>
  </si>
  <si>
    <t>Engineering Hub</t>
  </si>
  <si>
    <t>Engineering Hub provides information technology services and solutions for Rwanda-based mobile and banking integration platforms.</t>
  </si>
  <si>
    <t>Irakoze David</t>
  </si>
  <si>
    <t>Mobile telecommunication, Software, Trading, Consultation</t>
  </si>
  <si>
    <t>https://twitter.com/EngineeringH_RW</t>
  </si>
  <si>
    <t>https://www.facebook.com/EngineeringHubRW/</t>
  </si>
  <si>
    <t>eNimiro</t>
  </si>
  <si>
    <t>ENimiro offers a web platform where urban people can invest in farmers to increase harvest when farming, make money through investment and sharing of culture</t>
  </si>
  <si>
    <t>Futuremed</t>
  </si>
  <si>
    <t>For over 30 years Futuremed has equipped healthcare providers with state-of-the-art medical instruments. We specialize in spirometry, electrocardiography, patient warming, and a unique, new transilluminator designed to locate veins in neonatal and premie babies.</t>
  </si>
  <si>
    <t>Granada Hills, CA</t>
  </si>
  <si>
    <t>Susan Lukenbill</t>
  </si>
  <si>
    <t>http://www.futuremed.com/</t>
  </si>
  <si>
    <t>https://www.linkedin.com/company/futuremed-com/about/</t>
  </si>
  <si>
    <t>https://www.facebook.com/Futuremed-135961843159787/</t>
  </si>
  <si>
    <t>Enoch Diary</t>
  </si>
  <si>
    <t>The Enoch Diary is a platform that will publish and distribute content ranging from books, ebooks, music, movies, app, software, games, art and courses; digitally and using traditional means.</t>
  </si>
  <si>
    <t>David Okoli</t>
  </si>
  <si>
    <t>https://angel.co/company/enoch-diary?utm_campaign=startup_share&amp;utm_content=startup_share_module&amp;utm_medium=social&amp;utm_source=twitter&amp;utm_term=enoch-diary</t>
  </si>
  <si>
    <t>Entersekt</t>
  </si>
  <si>
    <t>Innovator in mobile identity and payments enablement</t>
  </si>
  <si>
    <t>Stellenbosch, South Africa</t>
  </si>
  <si>
    <t>Niel Muller</t>
  </si>
  <si>
    <t>Apps, Finance, FinTech, Mobile, Mobile Payments, Security, Software</t>
  </si>
  <si>
    <t>https://www.entersekt.com/</t>
  </si>
  <si>
    <t>http://www.linkedin.com/company/568400</t>
  </si>
  <si>
    <t>http://twitter.com/entersekt</t>
  </si>
  <si>
    <t>http://www.facebook.com/entersekt</t>
  </si>
  <si>
    <t xml:space="preserve">Entersekt </t>
  </si>
  <si>
    <t>Entersekt is an innovator of mobile-first fintech solutions. Financial services providers and other enterprises rely on its patented mobile identity system to provide both security and the best in convenient new digital experiences to their customers, irrespective of the service channel</t>
  </si>
  <si>
    <t>eHealth Africa</t>
  </si>
  <si>
    <t>eHealth Africa works closely with health NGOs in order to provide them with technology solutions that will enhance their on-going and new health programs</t>
  </si>
  <si>
    <t>Santa Ana, California, United States</t>
  </si>
  <si>
    <t>Evelyn Castle</t>
  </si>
  <si>
    <t>Health Care, Information Technology, Management Information Systems</t>
  </si>
  <si>
    <t>http://ehealthafrica.org/</t>
  </si>
  <si>
    <t>https://www.linkedin.com/company/1449060</t>
  </si>
  <si>
    <t>https://twitter.com/eHealth_africa</t>
  </si>
  <si>
    <t>https://www.facebook.com/EHealthAfrica</t>
  </si>
  <si>
    <t>ENVision mobile</t>
  </si>
  <si>
    <t>Our Business Intelligence platform uses machine learning to provide digital real-time insights and recommendations to grow corner stores.</t>
  </si>
  <si>
    <t>California, United States</t>
  </si>
  <si>
    <t>Aneri Pradhan</t>
  </si>
  <si>
    <t>http://www.envisionmobile.co/</t>
  </si>
  <si>
    <t>https://www.linkedin.com/company/envisionmobile/about/</t>
  </si>
  <si>
    <t>https://twitter.com/envision_mobile</t>
  </si>
  <si>
    <t>https://www.facebook.com/ENVisionMobileApp/</t>
  </si>
  <si>
    <t>Eksab</t>
  </si>
  <si>
    <t>Eksab is the MENA region’s fastest growing daily fantasy sports platform</t>
  </si>
  <si>
    <t>Aly Mahmoud</t>
  </si>
  <si>
    <t>Media/ Entertainment</t>
  </si>
  <si>
    <t>Fantasy Sports</t>
  </si>
  <si>
    <t>http://www.yallaeksab.com/en</t>
  </si>
  <si>
    <t>https://www.linkedin.com/company/eksab/</t>
  </si>
  <si>
    <t>https://www.facebook.com/yallaeksab</t>
  </si>
  <si>
    <t>Getbucks</t>
  </si>
  <si>
    <t>GetBucks is a fintech company that embraces technology as a means to provide financial products and services to its customers.</t>
  </si>
  <si>
    <t>Louwrens Van Schalkwyk</t>
  </si>
  <si>
    <t>https://za.getbucks.com/</t>
  </si>
  <si>
    <t>https://www.linkedin.com/showcase/getbucks/</t>
  </si>
  <si>
    <t>https://www.twitter.com/getbucks1</t>
  </si>
  <si>
    <t>https://www.facebook.com/getbucks.za</t>
  </si>
  <si>
    <t>ePay</t>
  </si>
  <si>
    <t>Gron Digital</t>
  </si>
  <si>
    <t>Gron Digital is a secure, transparent, auditable and fair Gaming Platform on the Blockchain.</t>
  </si>
  <si>
    <t>Dmitry Oberzhitsky</t>
  </si>
  <si>
    <t>Blockchain, Gambling, Gaming, Information Technology</t>
  </si>
  <si>
    <t>https://grondigital.com/</t>
  </si>
  <si>
    <t>https://twitter.com/grondigital</t>
  </si>
  <si>
    <t>https://www.facebook.com/Gron-Digital-497963550568477</t>
  </si>
  <si>
    <t>Esacco</t>
  </si>
  <si>
    <t>Web Based Micro Finance Software</t>
  </si>
  <si>
    <t>http://www.esacco.co.ke/</t>
  </si>
  <si>
    <t>Esaja</t>
  </si>
  <si>
    <t>Esaja is Africa's business platform. Hop over and get rolling if you're a buyer, supplier or service provider.</t>
  </si>
  <si>
    <t>Harare, NA - Zimbabwe, Zimbabwe</t>
  </si>
  <si>
    <t>Clinton Mutambo</t>
  </si>
  <si>
    <t>B2B, E-Commerce, Enterprise Software, Finance, Internet</t>
  </si>
  <si>
    <t>http://www.esaja.com/</t>
  </si>
  <si>
    <t>https://www.linkedin.com/company-beta/5302017/</t>
  </si>
  <si>
    <t>https://twitter.com/esajaforafrica</t>
  </si>
  <si>
    <t>https://www.facebook.com/esajadotcom</t>
  </si>
  <si>
    <t>ElMawkaa</t>
  </si>
  <si>
    <t>ElMawkaa is a marketplace for all your construction needs</t>
  </si>
  <si>
    <t>Mahmoud Habib, Ebrahem Anwar</t>
  </si>
  <si>
    <t>Apps, Construction, IT Management, Mobile Apps</t>
  </si>
  <si>
    <t>https://elmawkaa.com/</t>
  </si>
  <si>
    <t>https://www.facebook.com/ElMawkaa/</t>
  </si>
  <si>
    <t>eMart.cd</t>
  </si>
  <si>
    <t>We are an e-commerce platform for online sales of consumer products. In order to position ourselves directly between producers and consumers, we serve as a sales gateway for market-gardening moms and other local producers</t>
  </si>
  <si>
    <t>Kinshasa , Democratic Republic of Congo</t>
  </si>
  <si>
    <t>Democratic Republic of Congo</t>
  </si>
  <si>
    <t>Bonny MAYA</t>
  </si>
  <si>
    <t>http://www.emart.cd/</t>
  </si>
  <si>
    <t>https://www.linkedin.com/showcase/emartcd/about/</t>
  </si>
  <si>
    <t>https://twitter.com/emartcd</t>
  </si>
  <si>
    <t>https://www.facebook.com/emart.cd/</t>
  </si>
  <si>
    <t>Esene</t>
  </si>
  <si>
    <t>EMGuidance</t>
  </si>
  <si>
    <t>EMGuidance provides instant access to locally relevant medicines information &amp; guidelines for medical professionals.</t>
  </si>
  <si>
    <t>Yaseen Khan,  Mohammed Dalwai</t>
  </si>
  <si>
    <t>Health Care, Information Technology</t>
  </si>
  <si>
    <t>https://www.emguidance.com/</t>
  </si>
  <si>
    <t>https://www.linkedin.com/company/15230667/</t>
  </si>
  <si>
    <t>https://twitter.com/EMGuidance</t>
  </si>
  <si>
    <t>https://www.facebook.com/emguidance/</t>
  </si>
  <si>
    <t>EmptyTrips</t>
  </si>
  <si>
    <t>EmptyTrips powers an intermodal AI enabled freight marketplace which instantly matches carriers &amp; shippers to book, auction, manage &amp; insure freight instantly.</t>
  </si>
  <si>
    <t>Benji Coetzee</t>
  </si>
  <si>
    <t>Transportation and Logistics</t>
  </si>
  <si>
    <t>https://www.emptytrips.com/</t>
  </si>
  <si>
    <t>https://www.linkedin.com/company/emptytrips-com/about/</t>
  </si>
  <si>
    <t>https://twitter.com/emptytrips?lang=en</t>
  </si>
  <si>
    <t>https://www.facebook.com/emptytrips/</t>
  </si>
  <si>
    <t>etranzact</t>
  </si>
  <si>
    <t>E-Tranzact is an e-payment solution provider</t>
  </si>
  <si>
    <t>Valentine Obi</t>
  </si>
  <si>
    <t>https://www.etranzact.com/</t>
  </si>
  <si>
    <t>https://twitter.com/eTranzactPLC/</t>
  </si>
  <si>
    <t>https://www.facebook.com/eTranzactNigeria/</t>
  </si>
  <si>
    <t>Energrow</t>
  </si>
  <si>
    <t>EnerGrow is a tech based socio-economic development catalyst, growing sustainable electricity demand by means of digital financial inclusion, business training and increased energy literacy.</t>
  </si>
  <si>
    <t>Nataliey Bitature</t>
  </si>
  <si>
    <t>Lending, Credit Scoring, Asset Financing</t>
  </si>
  <si>
    <t>http://ener-grow.com/</t>
  </si>
  <si>
    <t>https://twitter.com/EnerGrowUG</t>
  </si>
  <si>
    <t>https://www.facebook.com/EnerGrowUganda/</t>
  </si>
  <si>
    <t>Energy Shift</t>
  </si>
  <si>
    <t>Shift Energy is focused on providing innovative energy efficiency technology and services.</t>
  </si>
  <si>
    <t>Curtis Howe</t>
  </si>
  <si>
    <t>Energy, Information Technology</t>
  </si>
  <si>
    <t>http://shiftenergy.com/</t>
  </si>
  <si>
    <t>https://www.linkedin.com/company/587881</t>
  </si>
  <si>
    <t>https://twitter.com/shiftenergyca</t>
  </si>
  <si>
    <t>https://www.facebook.com/SHIFT-Energy-Inc-124237350934498/</t>
  </si>
  <si>
    <t>Eneza Education</t>
  </si>
  <si>
    <t>Eneza Education aims to make 50 Million students in rural Africa smarter by leveraging low cost mobile technology. We're a virtual tutor and teacher's assistant that uses high quality educational content for students and relevant data, tips and resources for teachers, all on a simple mobile phone.</t>
  </si>
  <si>
    <t>Kenya, Ghana, Ivory Coast</t>
  </si>
  <si>
    <t>Chris Asego, Kago Kagichiri, Toni Maraviglia</t>
  </si>
  <si>
    <t>Educational Content, Mobile Learning, E-Learning, Edtech</t>
  </si>
  <si>
    <t>https://enezaeducation.com/</t>
  </si>
  <si>
    <t>https://www.linkedin.com/company/enezaeducation/</t>
  </si>
  <si>
    <t>https://twitter.com/enezaeducation</t>
  </si>
  <si>
    <t>https://www.facebook.com/EnezaEducation</t>
  </si>
  <si>
    <t>Enfinite Solutions Ltd</t>
  </si>
  <si>
    <t>Through premium products like WakiliCMS and EliteSuite, Enfinite solutions Ltd strives to make sure that law firms and legal departments are ran efficiently to minimize costs, increase profits and improve decision making criteria.</t>
  </si>
  <si>
    <t>David Njoroge, George N. Njoroge</t>
  </si>
  <si>
    <t>https://enfinitesolutions.com/about/</t>
  </si>
  <si>
    <t>https://www.linkedin.com/company/enfinite-solutions-ltd/about/</t>
  </si>
  <si>
    <t>https://www.facebook.com/EnfiniteLTD/</t>
  </si>
  <si>
    <t>Engage &amp; Prosper Africa</t>
  </si>
  <si>
    <t>Engage &amp; Prosper Africa provides financial literacy to the bottom of the economic pyramid that is often left out by the conventional financial system.</t>
  </si>
  <si>
    <t>Pius Waweru</t>
  </si>
  <si>
    <t>Financial education</t>
  </si>
  <si>
    <t>GiftedMom</t>
  </si>
  <si>
    <t>GiftedMom is a mobile-based maternal health education solution to reduce maternal mortality rates in emerging markets by 9.7% annually</t>
  </si>
  <si>
    <t>Agbor Ashu, Alain Nteff</t>
  </si>
  <si>
    <t>Communities, Health Care, Information Services, Information Technology</t>
  </si>
  <si>
    <t>http://giftedmom.org/</t>
  </si>
  <si>
    <t>https://www.linkedin.com/company-beta/10974861/</t>
  </si>
  <si>
    <t>https://www.facebook.com/thegiftedmom</t>
  </si>
  <si>
    <t>Etudesk</t>
  </si>
  <si>
    <t>Etudesk is an EdTech company trying to make online education more accessible to everyone in emerging markets.</t>
  </si>
  <si>
    <t>Abidjan, Lagunes, Côte d'Ivoire</t>
  </si>
  <si>
    <t>lamine barro</t>
  </si>
  <si>
    <t>E-Learning, EdTech, Education, Human Resources</t>
  </si>
  <si>
    <t>https://www.etudesk.com/</t>
  </si>
  <si>
    <t>https://www.linkedin.com/company/etudesk/</t>
  </si>
  <si>
    <t>https://twitter.com/etudesk</t>
  </si>
  <si>
    <t>https://www.facebook.com/etudesk</t>
  </si>
  <si>
    <t>EveryLayer</t>
  </si>
  <si>
    <t>EveryLayer brings high quality affordable broadband to emerging markets in Africa and Asia which have the highest growth of new internet users. Our technology and software platform allows us to significantly reduce the required CapEx and and OpEx for last mile network buildout and operations. We have a unique business model that allows us to grow rapidly and partner with existing service providers</t>
  </si>
  <si>
    <t>Midrand, Gauteng</t>
  </si>
  <si>
    <t>Kevin Fine</t>
  </si>
  <si>
    <t>Media Production</t>
  </si>
  <si>
    <t>Broadcasting, Music, News</t>
  </si>
  <si>
    <t>https://www.jacarandafm.com/</t>
  </si>
  <si>
    <t>https://www.linkedin.com/company/jacaranda-fm/about/</t>
  </si>
  <si>
    <t>https://www.twitter.com/jacarandafm</t>
  </si>
  <si>
    <t>https://www.facebook.com/jacaranda942</t>
  </si>
  <si>
    <t>Excel@Uni</t>
  </si>
  <si>
    <t>Excel@Uni builds web applications and online tools that assist our clients with student selection, fund disbursement, reporting and success interventions</t>
  </si>
  <si>
    <t xml:space="preserve">Lungelo Gumede </t>
  </si>
  <si>
    <t>Exportunity Gbc2</t>
  </si>
  <si>
    <t>African trade platform using the postal and mobile banking infrastructures as trade points.</t>
  </si>
  <si>
    <t>Port Louis, Port-Louis</t>
  </si>
  <si>
    <t>Vital Sounouvou</t>
  </si>
  <si>
    <t>e-commerce, Trade, PREPAID VISA CARDS, and SHIPPING</t>
  </si>
  <si>
    <t>https://www.exportunity.company</t>
  </si>
  <si>
    <t>https://www.linkedin.com/company/exportunity/about/</t>
  </si>
  <si>
    <t>https://www.facebook.com/Exportunity/</t>
  </si>
  <si>
    <t>Ensibuuko</t>
  </si>
  <si>
    <t>Ensibuuko is a leading Uganda-based fintech whose work seeks to address financial inclusion in Africa. Ensibuuko's proprietory Mobis microfinance software helps cooperative microfinance entities automate their data, process and payments so as to become efficient in delivering financial services in their communities.</t>
  </si>
  <si>
    <t>Uganda, Zambia, Tanzania, Nigeria</t>
  </si>
  <si>
    <t>Gerald Otim, Opio David</t>
  </si>
  <si>
    <t>Micro-finance Software, SACCO Software, Credit Union Software, Mobile Banking</t>
  </si>
  <si>
    <t>https://ensibuuko.com/</t>
  </si>
  <si>
    <t>https://www.linkedin.com/company/ensibuuko/</t>
  </si>
  <si>
    <t>https://twitter.com/ensibuuko</t>
  </si>
  <si>
    <t>https://www.facebook.com/Ensibuuko</t>
  </si>
  <si>
    <t>Eyone</t>
  </si>
  <si>
    <t>EYONE is an IT company specializing in software publishing, consulting and information systems architecture.We offer applications available on-site or online on computer, tablet and mobile.</t>
  </si>
  <si>
    <t>3 Rue Béranger Feraud,Dakar</t>
  </si>
  <si>
    <t>John Paul Diatta</t>
  </si>
  <si>
    <t>software publishing</t>
  </si>
  <si>
    <t>http://www.eyone.net/</t>
  </si>
  <si>
    <t>https://twitter.com/Eyone_ets</t>
  </si>
  <si>
    <t>https://www.facebook.com/Eyoneets</t>
  </si>
  <si>
    <t>Grass Root Bima</t>
  </si>
  <si>
    <t>GrassRoots Bima is an insurtech company established to meet the insurance needs of the mass market through innovative inclusive insurance</t>
  </si>
  <si>
    <t>Winnie Badiah</t>
  </si>
  <si>
    <t>Fin Tech · Insurance · Mobile Payments · Financial Services</t>
  </si>
  <si>
    <t>http://grbima.com/</t>
  </si>
  <si>
    <t>https://www.linkedin.com/company/grassroots-bima</t>
  </si>
  <si>
    <t>https://twitter.com/GR_Bima</t>
  </si>
  <si>
    <t>https://www.facebook.com/GRBima/</t>
  </si>
  <si>
    <t>EzyAgric</t>
  </si>
  <si>
    <t>Famunera</t>
  </si>
  <si>
    <t>Famunera is a web and mobile agribusiness marketplace that helps farmer groups to find genuine market for their agricultural commodities and also source for quality inputs, equipment, machinery and support services in Uganda and around East Africa</t>
  </si>
  <si>
    <t>Farm Fresh</t>
  </si>
  <si>
    <t>Farmally</t>
  </si>
  <si>
    <t>Farmally is a student-centered agricultural crowdfunding platform. We aim to be the go-to platform for students willing to invest part of their money for a better future.</t>
  </si>
  <si>
    <t>https://farmally.ng/</t>
  </si>
  <si>
    <t>https://www.facebook.com/farmallyng/</t>
  </si>
  <si>
    <t>Farmart</t>
  </si>
  <si>
    <t>FarMart aims to provide access of the latest agricultural machinery and modern technology to every farmers.</t>
  </si>
  <si>
    <t>Gurgaon, Haryana, India</t>
  </si>
  <si>
    <t>Alekh Sanghera</t>
  </si>
  <si>
    <t>Agriculture, Farming, Social Entrepreneurship</t>
  </si>
  <si>
    <t>http://www.farmart.co/</t>
  </si>
  <si>
    <t>https://www.linkedin.com/company/farmart--farming-equipments/about/</t>
  </si>
  <si>
    <t>https://twitter.com/farmart_?</t>
  </si>
  <si>
    <t>Farmer Link</t>
  </si>
  <si>
    <t>Esoko</t>
  </si>
  <si>
    <t>Esoko is a pioneering technology company powering Africa’s digital revolution. The company does this through the development of simple but powerful mobile and web-based tools and services that empower organizations seeking to provide critical services to the last mile. Our mission is to improve the revenues of Africa’s rural people and we hope to drive economic empowerment for Africa’s rural folks through digital and financial inclusion.</t>
  </si>
  <si>
    <t>Ghana, Tanzania, Malawi, Burkina Faso</t>
  </si>
  <si>
    <t>Mark Davies, Yusuf Yildirim</t>
  </si>
  <si>
    <t>Agriculture, Apps, Information Technology, Internet, Mobile, Social Entrepreneurship, Telecommunications</t>
  </si>
  <si>
    <t>https://www.esoko.com</t>
  </si>
  <si>
    <t>https://www.linkedin.com/company/esoko/</t>
  </si>
  <si>
    <t>https://twitter.com/esoko</t>
  </si>
  <si>
    <t>Estate Intel</t>
  </si>
  <si>
    <t>Across the African continent, there is a lack of centralised and actionable data on the most important commercial real estate market indicators for effective decision making. Where it is available, it is often in silos, unstructured, costly and varies markedly based on the source</t>
  </si>
  <si>
    <t>Dolapo Omidire</t>
  </si>
  <si>
    <t>https://estateintel.com/</t>
  </si>
  <si>
    <t>https://www.linkedin.com/company/estate-intel/</t>
  </si>
  <si>
    <t>https://twitter.com/estate_intel</t>
  </si>
  <si>
    <t>https://www.facebook.com/estateintel/</t>
  </si>
  <si>
    <t>FarmFresh</t>
  </si>
  <si>
    <t>Bringing the cold chain to Nigeria to lower post-harvest losses of fruits and vegetables</t>
  </si>
  <si>
    <t>Dubai, Dubai, United Arab Emirates</t>
  </si>
  <si>
    <t>Internet, Shopping</t>
  </si>
  <si>
    <t>https://www.linkedin.com/company/farm-fresh</t>
  </si>
  <si>
    <t>Eteyelo</t>
  </si>
  <si>
    <t>Eteyelo Services SARL specializes in the design, creation and industrialization of digital tools for education. We offer a digital work and learning environment integrating a messaging system accessible to all staff of schools, students and parents through the web, USSD / SMS and mobile application.</t>
  </si>
  <si>
    <t>Esaie Lupepele</t>
  </si>
  <si>
    <t>http://www.eteyelo.cd/</t>
  </si>
  <si>
    <t>https://www.linkedin.com/company/eteyeloservices/</t>
  </si>
  <si>
    <t>https://www.facebook.com/Eteyelo/</t>
  </si>
  <si>
    <t>Farmgate Africa</t>
  </si>
  <si>
    <t>FarmGate Africa is a company focused on providing major processors and international buyers the opportunity to purchase commodities directly from farming clusters.</t>
  </si>
  <si>
    <t>Onyeka Akumah, Akindele Philips, Tope Omotolani, Christopher Abiodun, Ifeanyi Anazodo</t>
  </si>
  <si>
    <t>Farming, Credit</t>
  </si>
  <si>
    <t>https://www.farmgate.africa/</t>
  </si>
  <si>
    <t>https://www.linkedin.com/company/farmgate-africa1/about/</t>
  </si>
  <si>
    <t>https://twitter.com/farmgateafrica/</t>
  </si>
  <si>
    <t>https://www.facebook.com/farmgateafrica/?_rdc=1&amp;_rdr</t>
  </si>
  <si>
    <t>Farmovo</t>
  </si>
  <si>
    <t>Our flagship service offering is the Farmovo e-farming where you can buy/fund a farm and share in the returns of the harvest of our crop, fish or poultry farms with a contract period of 5-18 months depending on the gestation period of the farm and share in the harvest with a ROI of between 10% to 32% depending on the farm type and farming cycle. Your returns are assured regardless of eventualities because all our farms are insured</t>
  </si>
  <si>
    <t>Chicago, Illinois</t>
  </si>
  <si>
    <t>Farming, Agriculture</t>
  </si>
  <si>
    <t>https://farmovo.net/</t>
  </si>
  <si>
    <t>https://www.linkedin.com/company/farmovo</t>
  </si>
  <si>
    <t>https://www.facebook.com/farmovo/</t>
  </si>
  <si>
    <t>Farmpin</t>
  </si>
  <si>
    <t>FarmPin helps farmers pinpoint plant performance by getting satellite maps and insights into their hands</t>
  </si>
  <si>
    <t>Cape Town, Western Cape</t>
  </si>
  <si>
    <t>David Campey</t>
  </si>
  <si>
    <t>https://farmpin.com/</t>
  </si>
  <si>
    <t>https://twitter.com/farmpin</t>
  </si>
  <si>
    <t>https://www.facebook.com/farmpin/</t>
  </si>
  <si>
    <t>Farosian</t>
  </si>
  <si>
    <t>Farosian is a specialist social media company, which partners with businesses to better understand the complexities associated with social media, by creating detailed and client specific social media policy, training for staff on the "do and do nots" of social media, as well as our flagship product, being social media screening auditing reports</t>
  </si>
  <si>
    <t>Farhad Bhyat</t>
  </si>
  <si>
    <t>Gwanxi Invest</t>
  </si>
  <si>
    <t>Guanxi-invest is a crowdfunding platform that allows entrepreneurs to find investors for their projects.</t>
  </si>
  <si>
    <t>Fashpa</t>
  </si>
  <si>
    <t>Welcome to Nigeria’s leading online fashion destination! Shopping online at Fashpa.com in Nigeria means the days of looking through endless boutiques and car boot sales to find that perfect fashion item and buying it at an expensive price when you do are long gone.</t>
  </si>
  <si>
    <t>Jibowu, Lagos, Nigeria</t>
  </si>
  <si>
    <t>www.fashpa.com/</t>
  </si>
  <si>
    <t>https://www.linkedin.com/company/fashpa-com/about/</t>
  </si>
  <si>
    <t>Expressions Global Group</t>
  </si>
  <si>
    <t>Expressions Global Group Ltd is a Kenyan based company that was established in 2015 with the aim of providing Eco-friendly, Economical and Sustainable Solutions to water access issues in Kenya and across the larger East Africa Region</t>
  </si>
  <si>
    <t>Peter Mumo Nyamai</t>
  </si>
  <si>
    <t>Resource&amp; Energy</t>
  </si>
  <si>
    <t>Water access, Environment</t>
  </si>
  <si>
    <t>http://expressions.co.ke/</t>
  </si>
  <si>
    <t>Health Solutions Africa</t>
  </si>
  <si>
    <t>Interactive Health is a provider of Wellness solutions.</t>
  </si>
  <si>
    <t>Owings Mills, Maryland, United States</t>
  </si>
  <si>
    <t>Fanie Hattingh</t>
  </si>
  <si>
    <t>http://www.healthsolutions.com/</t>
  </si>
  <si>
    <t>https://www.linkedin.com/company/health-solutions-africa/about/</t>
  </si>
  <si>
    <t>http://twitter.com/Hlthsolutions1</t>
  </si>
  <si>
    <t>https://www.facebook.com/interactivehealthinc</t>
  </si>
  <si>
    <t>Faso Attieke</t>
  </si>
  <si>
    <t>Fauna</t>
  </si>
  <si>
    <t>FaunaDB is a global transactional database offering multi-region strong consistency, relational modeling, and unlimited horizontal scale.</t>
  </si>
  <si>
    <t>San Francisco, California, United States</t>
  </si>
  <si>
    <t>Evan Weaver</t>
  </si>
  <si>
    <t>Database, Developer Tools, Information Technology, Software</t>
  </si>
  <si>
    <t>https://fauna.com/</t>
  </si>
  <si>
    <t>https://www.linkedin.com/company/faunadb/</t>
  </si>
  <si>
    <t>https://twitter.com/fauna</t>
  </si>
  <si>
    <t>https://www.facebook.com/faunadb/</t>
  </si>
  <si>
    <t>Favizone</t>
  </si>
  <si>
    <t>Favizone is a SaaS solution to automate conversational commerce and customer service through multilingual and multichannel virtual assistant</t>
  </si>
  <si>
    <t>Mehdi Khemiri</t>
  </si>
  <si>
    <t>Artificial Intelligence, E-Commerce, Information Technology, Messaging</t>
  </si>
  <si>
    <t>http://www.favizone.com/</t>
  </si>
  <si>
    <t>https://www.linkedin.com/company/favizone/</t>
  </si>
  <si>
    <t>https://twitter.com/favizone_Inc</t>
  </si>
  <si>
    <t>https://www.facebook.com/favizone/</t>
  </si>
  <si>
    <t>FairMoney</t>
  </si>
  <si>
    <t>FairMoney is an application using smartphone data to build an instant credit score and give loans to individuals &amp; small businesses in Emerging Markets.</t>
  </si>
  <si>
    <t>Financial services, Micro-loans, FinTech</t>
  </si>
  <si>
    <t>predictus.io</t>
  </si>
  <si>
    <t>https://www.linkedin.com/company/predictus/</t>
  </si>
  <si>
    <t>https://twitter.com/fairmoney_ng</t>
  </si>
  <si>
    <t>https://www.facebook.com/fairmoney.ng/</t>
  </si>
  <si>
    <t>Falling Up Studios</t>
  </si>
  <si>
    <t>Falling Up studios are amkers of Award winning the Precious Cargo video game</t>
  </si>
  <si>
    <t>Simone Beneke-Graham, Shannon Bennetts, Rowan Brough, Niall Graham</t>
  </si>
  <si>
    <t>Video Game</t>
  </si>
  <si>
    <t>Filkhedma</t>
  </si>
  <si>
    <t>FilKhedma provides maintenance services for homes and offices in Egypt.</t>
  </si>
  <si>
    <t>Cairo, Al Qahirah, Egypt</t>
  </si>
  <si>
    <t>Omar Ramadan</t>
  </si>
  <si>
    <t>Home Services, Sharing Economy</t>
  </si>
  <si>
    <t>http://filkhedma.com/</t>
  </si>
  <si>
    <t>https://www.linkedin.com/company/filkhedma/</t>
  </si>
  <si>
    <t>https://www.twitter.com/e7na_filkhedma</t>
  </si>
  <si>
    <t>https://www.facebook.com/FilKhedma?ref=br_tf</t>
  </si>
  <si>
    <t>Helpmum</t>
  </si>
  <si>
    <t>Helpmum is a mobile health platform that helps improve the health condition of pregnant women and infant babies</t>
  </si>
  <si>
    <t>Ibadan, Oyo state</t>
  </si>
  <si>
    <t>Adereni Abiodun</t>
  </si>
  <si>
    <t>Infomation Technology, Health</t>
  </si>
  <si>
    <t>http://helpmum.org/</t>
  </si>
  <si>
    <t>https://twitter.com/helpmumng?lang=en</t>
  </si>
  <si>
    <t>https://www.facebook.com/HelpmumNG/</t>
  </si>
  <si>
    <t>Fineazy</t>
  </si>
  <si>
    <t>Fin-Ed-Tech - Improving financial literacy in Ghana (and later the rest of Africa) using chat bots, storytelling, and personalised learning</t>
  </si>
  <si>
    <t>London, England</t>
  </si>
  <si>
    <t>Ghana, South Africa</t>
  </si>
  <si>
    <t>Monique Baars</t>
  </si>
  <si>
    <t>Education, Financial Services, Information Technology</t>
  </si>
  <si>
    <t>https://www.fineazy.com/</t>
  </si>
  <si>
    <t>https://www.linkedin.com/company/fineazy/about/</t>
  </si>
  <si>
    <t>Farm.Ink</t>
  </si>
  <si>
    <t>Farm.ink, a Nairobi-based start-up that has integrated a Fall Armyworm Virtual Advisor into its Africa Farmers Club mobile service is an online group and chatbot providing more than 150,000 farmers across Africa with farming information</t>
  </si>
  <si>
    <t>Georgia Barrie, Adam Wills</t>
  </si>
  <si>
    <t>Information Services, Farming</t>
  </si>
  <si>
    <t>https://farm.ink/</t>
  </si>
  <si>
    <t>https://www.linkedin.com/company/farm.ink/</t>
  </si>
  <si>
    <t>https://twitter.com/farm_ink?lang=en</t>
  </si>
  <si>
    <t>https://www.facebook.com/farmink/</t>
  </si>
  <si>
    <t>Humaniq</t>
  </si>
  <si>
    <t>Humaniq is a global Fintech company that provides next-generation financial services in emerging economies.</t>
  </si>
  <si>
    <t>Alex Fork</t>
  </si>
  <si>
    <t>Blockchain, Finance, Financial Services, FinTech, Information Technology</t>
  </si>
  <si>
    <t>https://www.humaniq.com/</t>
  </si>
  <si>
    <t>https://www.linkedin.com/company/humaniq/</t>
  </si>
  <si>
    <t>https://twitter.com/humaniq</t>
  </si>
  <si>
    <t>https://facebook.com/humaniq.co</t>
  </si>
  <si>
    <t>Farmdrive</t>
  </si>
  <si>
    <t>FarmDrive uses mobile phones, alternative data, and machine learning to close the critical data gap that prevents financial institutions from lending to creditworthy smallholder farmers.</t>
  </si>
  <si>
    <t>Peris Nyaboe, Rita Kimani</t>
  </si>
  <si>
    <t>Agriculture, Analytics, FinTech, Information Services, Information Technology, Software</t>
  </si>
  <si>
    <t>https://farmdrive.co.ke/</t>
  </si>
  <si>
    <t>https://www.linkedin.com/company/farmdrive/</t>
  </si>
  <si>
    <t>https://twitter.com/farmdriveke?ref_src=twsrc%5Egoogle%7Ctwcamp%5Eserp%7Ctwgr%5Eauthor</t>
  </si>
  <si>
    <t>https://www.facebook.com/farmdriveke/</t>
  </si>
  <si>
    <t>Firebird</t>
  </si>
  <si>
    <t>Firebird is an open source SQL relational database management system that runs on Linux, Windows, OSX , Android and a variety of Unixes</t>
  </si>
  <si>
    <t>New South Wales, Australia</t>
  </si>
  <si>
    <t>Artificial Intelligence, Business Intelligence, Information Technology, Machine Learning, Quantum Computing, Software</t>
  </si>
  <si>
    <t>https://firebirdsql.org/</t>
  </si>
  <si>
    <t>https://www.linkedin.com/company/firebird-foundation/about/</t>
  </si>
  <si>
    <t>https://twitter.com/firebirdsql?lang=en</t>
  </si>
  <si>
    <t>https://www.facebook.com/FirebirdSQL/</t>
  </si>
  <si>
    <t>Farmerline</t>
  </si>
  <si>
    <t>Farmerline is a Ghanaian social business working to transform the lives of millions of farmers. We deploy mobile and web technologies that bring farming advice, weather forecasts, market information and financial tips to farmers who are traditionally out-of-reach due to barriers in connectivity, illiteracy, and language.</t>
  </si>
  <si>
    <t>Alloysius Attah, Emmanuel Addai</t>
  </si>
  <si>
    <t>Agtech, Data Analytics</t>
  </si>
  <si>
    <t>https://farmerline.co/</t>
  </si>
  <si>
    <t>https://www.linkedin.com/company/farmerline/</t>
  </si>
  <si>
    <t>https://twitter.com/farmerline</t>
  </si>
  <si>
    <t>https://www.facebook.com/farmerline</t>
  </si>
  <si>
    <t>Firefly Media</t>
  </si>
  <si>
    <t>Firefly Media is a one-stop-shop that serves businesses through design, marketing, WordPress expertise, and branding</t>
  </si>
  <si>
    <t>Chapel Hill, North Carolina, United States</t>
  </si>
  <si>
    <t>Onur Kardesler</t>
  </si>
  <si>
    <t>Marketing, News, Social News</t>
  </si>
  <si>
    <t>http://fireflyon.com/</t>
  </si>
  <si>
    <t>https://www.linkedin.com/company/fireflyon/</t>
  </si>
  <si>
    <t>http://twitter.com/FireFlyServices</t>
  </si>
  <si>
    <t>http://www.facebook.com/fireflymediaservices</t>
  </si>
  <si>
    <t>Impala Coin</t>
  </si>
  <si>
    <t>Digital Currency in Kenya</t>
  </si>
  <si>
    <t>Elsie Njane</t>
  </si>
  <si>
    <t>http://impalacoin.network/</t>
  </si>
  <si>
    <t>https://www.linkedin.com/in/impala-coin-027025167/</t>
  </si>
  <si>
    <t>https://twitter.com/CoinImpala</t>
  </si>
  <si>
    <t>https://www.facebook.com/impalacoinltd</t>
  </si>
  <si>
    <t>FarmIT</t>
  </si>
  <si>
    <t>FarmIT is an agricultural mobile based startup that uses crop mapping mobile technology to send real time and reliable agronomic, crop protection and husbandry practices to small scale horticultural farmers with an aim of improving livelihoods.</t>
  </si>
  <si>
    <t>Allan C'oredo</t>
  </si>
  <si>
    <t>Agritech</t>
  </si>
  <si>
    <t>https://farmit.co.ke/</t>
  </si>
  <si>
    <t>https://twitter.com/farmit6</t>
  </si>
  <si>
    <t>https://www.facebook.com/www.farmit.co.ke/</t>
  </si>
  <si>
    <t>Inclusive Financial Technologies</t>
  </si>
  <si>
    <t>Inclusive Financial Technologies focuses on connecting unbanked Africans to the global economy through a single identity verification API.</t>
  </si>
  <si>
    <t>Paul Damalie</t>
  </si>
  <si>
    <t>Finance</t>
  </si>
  <si>
    <t>https://www.inclusiveft.com/</t>
  </si>
  <si>
    <t>https://www.linkedin.com/company/inclusive-financial-technologies</t>
  </si>
  <si>
    <t>Fix-Tecnologies</t>
  </si>
  <si>
    <t>Farmru</t>
  </si>
  <si>
    <t>Farmru uses soil moisture, humidity and light sensors connected to a micro controller to monitor the environment and trigger automatic irrigation only when it is required. This saves water and helps to maintain optimal soil quality</t>
  </si>
  <si>
    <t>Tsedzu Netshimbupfe</t>
  </si>
  <si>
    <t>AgriTech, Smart farming</t>
  </si>
  <si>
    <t>FixChap</t>
  </si>
  <si>
    <t>FixChap, a digital platform in Tanzania through which clients can book repair requests and get connected instantly to verified local handymen, sourced from vocational training institutions</t>
  </si>
  <si>
    <t>https://www.fixchap.com/index.html</t>
  </si>
  <si>
    <t xml:space="preserve">Prince Prosper Tillya </t>
  </si>
  <si>
    <t>Repair needs</t>
  </si>
  <si>
    <t>Fixxr</t>
  </si>
  <si>
    <t>Fixxr is a convenient, affordable and transparent online car services platform that matches car owners with experienced mobile mechanics.</t>
  </si>
  <si>
    <t>Curtis Young</t>
  </si>
  <si>
    <t>Car Services &amp; Repairs, Mobile Mechanics, Car Services, Car Repairs, and Mechanic Marketplace</t>
  </si>
  <si>
    <t>https://fixxr.co.za/</t>
  </si>
  <si>
    <t>https://www.linkedin.com/company/fixxrsa/about/</t>
  </si>
  <si>
    <t>https://twitter.com/FixxrSa</t>
  </si>
  <si>
    <t>Flash Pay</t>
  </si>
  <si>
    <t>Flippify</t>
  </si>
  <si>
    <t>Flippfly is a tiny studio started by two brothers who quit their jobs to create indie games full-time.</t>
  </si>
  <si>
    <t>Wautoma, WI</t>
  </si>
  <si>
    <t>Aaron SanFilippo</t>
  </si>
  <si>
    <t>Games</t>
  </si>
  <si>
    <t>http://flippfly.com/</t>
  </si>
  <si>
    <t>https://www.linkedin.com/company/flippfly-llc/about/</t>
  </si>
  <si>
    <t>https://twitter.com/Flippfly?ref_src=twsrc%5Egoogle%7Ctwcamp%5Eserp%7Ctwgr%5Eauthor</t>
  </si>
  <si>
    <t>https://www.facebook.com/Flippfly/</t>
  </si>
  <si>
    <t>Flock</t>
  </si>
  <si>
    <t>Flock is a real-time messaging and collaboration app for teams that speeds up and simplifies communication and boosts productivity.</t>
  </si>
  <si>
    <t>Ayush Goel</t>
  </si>
  <si>
    <t>Apps, Collaboration, Developer Platform, Enterprise Software, Messaging, Productivity Tools, Video Chat</t>
  </si>
  <si>
    <t>http://www.flock.com/</t>
  </si>
  <si>
    <t>https://www.linkedin.com/company/flockapp/</t>
  </si>
  <si>
    <t>http://twitter.com/flock</t>
  </si>
  <si>
    <t>http://www.facebook.com/flock</t>
  </si>
  <si>
    <t>Hearbeat Adventures</t>
  </si>
  <si>
    <t>Hearbeat Adventures is a tours and travel company that delights in offering unique &amp; high quality tours &amp; excursions services.</t>
  </si>
  <si>
    <t>https://twitter.com/HeartbeatAdvent</t>
  </si>
  <si>
    <t>Field Insight (Delivery Science)</t>
  </si>
  <si>
    <t>We help businesses in Africa get data from the field to manage and monitor their distribution assets smarter.</t>
  </si>
  <si>
    <t>Chuka Ofili, Lanre Oyedotun, Toyin Oshinowo</t>
  </si>
  <si>
    <t>Mobile technology, Supply Chain technology, Data Analytics, Software Development</t>
  </si>
  <si>
    <t>http://www.fieldinsight.co/</t>
  </si>
  <si>
    <t>https://www.linkedin.com/company/delivery-science/</t>
  </si>
  <si>
    <t>https://twitter.com/Fieldinsight_DS</t>
  </si>
  <si>
    <t>https://www.facebook.com/Fieldinsight-163984870928843/</t>
  </si>
  <si>
    <t>Flowius</t>
  </si>
  <si>
    <t>Flowius builds radically affordable piped water systems.</t>
  </si>
  <si>
    <t>Chris Turnbull</t>
  </si>
  <si>
    <t>Water To Homes</t>
  </si>
  <si>
    <t>http://www.flowius.com/</t>
  </si>
  <si>
    <t>https://www.linkedin.com/company/flowian-solutions-private-limited/about/</t>
  </si>
  <si>
    <t>https://twitter.com/flowius</t>
  </si>
  <si>
    <t>Findworka</t>
  </si>
  <si>
    <t>We build software products and supply development talents.</t>
  </si>
  <si>
    <t>Dele Bakare</t>
  </si>
  <si>
    <t>Outsourcing, Software</t>
  </si>
  <si>
    <t>http://www.findworka.com/</t>
  </si>
  <si>
    <t>https://www.linkedin.com/company/findworka/about/</t>
  </si>
  <si>
    <t>http://twitter.com/findworka</t>
  </si>
  <si>
    <t>http://facebook.com/findworka</t>
  </si>
  <si>
    <t>Fluss</t>
  </si>
  <si>
    <t>FINT</t>
  </si>
  <si>
    <t>Nigeria's first peer to peer lending platform</t>
  </si>
  <si>
    <t>Nnamdi Okeke, Chiwete John-Okannma</t>
  </si>
  <si>
    <t>FinTech, Loans, P2P Lending</t>
  </si>
  <si>
    <t>https://fint.ng/</t>
  </si>
  <si>
    <t>https://www.linkedin.com/company/fint/about/</t>
  </si>
  <si>
    <t>https://twitter.com/fint_ng?ref_src=twsrc%5Egoogle%7Ctwcamp%5Eserp%7Ctwgr%5Eauthor</t>
  </si>
  <si>
    <t>https://www.facebook.com/fintng/</t>
  </si>
  <si>
    <t>Fo Sho</t>
  </si>
  <si>
    <t>Fo-Sho is a peer-to-peer insurtech that is powered by technology to bring affordable short-term insurance to South African markets.</t>
  </si>
  <si>
    <t>Avi Naidoo</t>
  </si>
  <si>
    <t>Insurance, Peer to Peer</t>
  </si>
  <si>
    <t>https://www.fo-sho.co.za/</t>
  </si>
  <si>
    <t>https://twitter.com/zaFOSHO</t>
  </si>
  <si>
    <t>Food nexus</t>
  </si>
  <si>
    <t>Nexus is an Information Technology company.</t>
  </si>
  <si>
    <t>Paddington, Western Australia, Australia</t>
  </si>
  <si>
    <t>Sean Murphy</t>
  </si>
  <si>
    <t>http://www.nexusnet.com.au/</t>
  </si>
  <si>
    <t>https://www.linkedin.com/company/nexus-it-&amp;-communications-solutions/about/</t>
  </si>
  <si>
    <t>https://www.twitter.com/nexus_answers</t>
  </si>
  <si>
    <t>FootMo Kit</t>
  </si>
  <si>
    <t>A diagnostic device that monitors Foot and Mouth Disease in livestock with multiple vital parameters in one test. FootMo Kit have a strong team well versed in the agricultural sector as well as software developers</t>
  </si>
  <si>
    <t>Forasna</t>
  </si>
  <si>
    <t>Formplus</t>
  </si>
  <si>
    <t>Formplus is a cloud-based, enterprise-focused data collection SaaS.</t>
  </si>
  <si>
    <t>Leeds, Leeds, United Kingdom</t>
  </si>
  <si>
    <t>Olubusayo Longe</t>
  </si>
  <si>
    <t>Cloud Storage, Information Services, Information Technology, Small and Medium Businesses</t>
  </si>
  <si>
    <t>http://www.formpl.us/</t>
  </si>
  <si>
    <t>https://www.linkedin.com/company/formplus/</t>
  </si>
  <si>
    <t>https://twitter.com/formplusapp</t>
  </si>
  <si>
    <t>Interpay Africa</t>
  </si>
  <si>
    <t>Interpay Africa is a electronic payment platform that facilitates traditional transactions and e-commerce Interpay facilitates.</t>
  </si>
  <si>
    <t>Saqib Nazir</t>
  </si>
  <si>
    <t>Internet, Payments</t>
  </si>
  <si>
    <t>https://www.interpayafrica.com/</t>
  </si>
  <si>
    <t>https://www.linkedin.com/company/interpayafrica</t>
  </si>
  <si>
    <t>https://twitter.com/interpayafrica</t>
  </si>
  <si>
    <t>https://www.facebook.com/interpayafrica/?ref=m_notif</t>
  </si>
  <si>
    <t>Franc Group</t>
  </si>
  <si>
    <t>Franc makes investing affordable, accessible and social.</t>
  </si>
  <si>
    <t>Thomas Brennan</t>
  </si>
  <si>
    <t>Mobile app</t>
  </si>
  <si>
    <t>https://www.hifranc.com/</t>
  </si>
  <si>
    <t>https://www.linkedin.com/company/franc-group/about/</t>
  </si>
  <si>
    <t>https://twitter.com/francgroup</t>
  </si>
  <si>
    <t>FreshBox</t>
  </si>
  <si>
    <t>FreshBox is building modular, off-grid, solar powered, IoT equipped cold chain solutions to reduce post-harvest food loss in Rwanda and other developing nations.</t>
  </si>
  <si>
    <t>Rwanda, Kenya, Uganda, Tanzania</t>
  </si>
  <si>
    <t>Thomas Schmedding, John Mbindyo</t>
  </si>
  <si>
    <t>Solar, Agrictech</t>
  </si>
  <si>
    <t>https://www.linkedin.com/company/freshbox-rwanda/about/</t>
  </si>
  <si>
    <t>https://twitter.com/freshboxrw</t>
  </si>
  <si>
    <t>https://www.facebook.com/FreshBoxRW/</t>
  </si>
  <si>
    <t>FreshSource</t>
  </si>
  <si>
    <t>FreshSource uses technology to efficiently manage fresh produce (fruits and vegetables) supply operations from farms to local vendors.</t>
  </si>
  <si>
    <t>Farah Emara</t>
  </si>
  <si>
    <t>Agriculture, Food and Beverage, Grocery, Information Technology, Logistics, Small and Medium Businesses, Supply Chain Management</t>
  </si>
  <si>
    <t>https://freshsourceglobal.com/</t>
  </si>
  <si>
    <t>https://www.linkedin.com/company/freshsource-global/</t>
  </si>
  <si>
    <t>https://d.facebook.com/freshsourceinc/</t>
  </si>
  <si>
    <t>Infiuss</t>
  </si>
  <si>
    <t>Infiuss is a blood bank management system that connects hospitals with blood banks to hospitals without blood banks.</t>
  </si>
  <si>
    <t>Yaounde, Camerron</t>
  </si>
  <si>
    <t>Melissa Bime</t>
  </si>
  <si>
    <t>Blood Bank</t>
  </si>
  <si>
    <t>https://infiuss.org/</t>
  </si>
  <si>
    <t>https://twitter.com/infiuss?lang=en</t>
  </si>
  <si>
    <t>https://www.facebook.com/infiuss/</t>
  </si>
  <si>
    <t>FriHuis</t>
  </si>
  <si>
    <t>FriHuis is real estate company with long-term orientation value, focused on providing emerging African nations with contemporary co-working space, and services for startups, entrepreneurs, freelancers and small businesses</t>
  </si>
  <si>
    <t>David Lit</t>
  </si>
  <si>
    <t>Communities, Real Estate</t>
  </si>
  <si>
    <t>https://www.frihuis.com/</t>
  </si>
  <si>
    <t>https://www.linkedin.com/company/frihuis?originalSubdomain=ca</t>
  </si>
  <si>
    <t>https://twitter.com/frihouse</t>
  </si>
  <si>
    <t>https://www.facebook.com/Frihouse/</t>
  </si>
  <si>
    <t>Frikmat</t>
  </si>
  <si>
    <t>Fund4crowd</t>
  </si>
  <si>
    <t>Fund4Crowd is a free and easy online crowdfunding platform for anyone, anywhere in Zimbabwe. You can raise money for causes, projects, needs and dreams</t>
  </si>
  <si>
    <t>Conrade</t>
  </si>
  <si>
    <t>https://f4c.co.zw/</t>
  </si>
  <si>
    <t>https://twitter.com/fundforcrowd</t>
  </si>
  <si>
    <t>https://www.facebook.com/fund4crowd/</t>
  </si>
  <si>
    <t>Informed Healthcare</t>
  </si>
  <si>
    <t>Informed Healthcare is a digital medical service provider.</t>
  </si>
  <si>
    <t>Amir Kalila</t>
  </si>
  <si>
    <t>Health, Information Technology</t>
  </si>
  <si>
    <t>Flyh2 Aerospace</t>
  </si>
  <si>
    <t>FlyH2 Aerospace builds hydrogen-powered electric unmanned aircrafts and provides aerial data solutions to companies and organizations.</t>
  </si>
  <si>
    <t>Mark Van Wyk</t>
  </si>
  <si>
    <t>http://flyh2.com/</t>
  </si>
  <si>
    <t>https://www.linkedin.com/company/flyh2-aerospace-cc</t>
  </si>
  <si>
    <t>https://twitter.com/flyh2</t>
  </si>
  <si>
    <t>https://www.facebook.com/flyh2aerospace/</t>
  </si>
  <si>
    <t>Insyt</t>
  </si>
  <si>
    <t>Dedicated to helping SMSF advisers by providing accurate technical advice and information in this ever-changing field through a suite technical services</t>
  </si>
  <si>
    <t>Darren Wynen</t>
  </si>
  <si>
    <t>Accounting</t>
  </si>
  <si>
    <t>http://www.insyt.com.au/</t>
  </si>
  <si>
    <t>https://www.linkedin.com/company/insyt/about/</t>
  </si>
  <si>
    <t>https://www.facebook.com/Insytapp/</t>
  </si>
  <si>
    <t>Futurepump</t>
  </si>
  <si>
    <t>Futurepump develops solar-powered irrigation technologies to help the 500 million one-acre farmers around the world.</t>
  </si>
  <si>
    <t>Toby Hammond</t>
  </si>
  <si>
    <t>Energy, Solar, Technical Support</t>
  </si>
  <si>
    <t>http://www.futurepump.com/</t>
  </si>
  <si>
    <t>https://www.linkedin.com/company/futurepump-solar-irrigation/</t>
  </si>
  <si>
    <t>https://twitter.com/futurepump</t>
  </si>
  <si>
    <t>https://www.facebook.com/futurepump</t>
  </si>
  <si>
    <t>Genius Centres</t>
  </si>
  <si>
    <t>Genius is the world's biggest encyclopedia of music reaching over 100 million people everywhere music fans connect across the internet.</t>
  </si>
  <si>
    <t>Brooklyn, New York, United States</t>
  </si>
  <si>
    <t>Andrew Warner</t>
  </si>
  <si>
    <t>Content, Digital Media, Internet, Music, Video</t>
  </si>
  <si>
    <t>http://www.genius.com/</t>
  </si>
  <si>
    <t>https://www.linkedin.com/company/genius</t>
  </si>
  <si>
    <t>http://www.twitter.com/genius</t>
  </si>
  <si>
    <t>http://www.facebook.com/geniusdotcom</t>
  </si>
  <si>
    <t>Geo Gecko</t>
  </si>
  <si>
    <t>Gecko, based in India, enables gesture control on users' smartphone, enabling them to trigger, capture, locate, and perform other tasks.</t>
  </si>
  <si>
    <t>Kampala</t>
  </si>
  <si>
    <t>Bernard Wright</t>
  </si>
  <si>
    <t>Hardware, Software</t>
  </si>
  <si>
    <t>http://geogecko.com</t>
  </si>
  <si>
    <t>https://www.linkedin.com/company/geo-gecko/</t>
  </si>
  <si>
    <t>https://twitter.com/geogecko?lang=en</t>
  </si>
  <si>
    <t>https://www.facebook.com/GeoGeckoUganda/</t>
  </si>
  <si>
    <t>Geopay</t>
  </si>
  <si>
    <t>GeoPay operates a mobile money transfer platform that enables value transfers via handsets and mobile devices for international markets.</t>
  </si>
  <si>
    <t>Reston, Virginia, United States</t>
  </si>
  <si>
    <t>Warren Clausnitzer</t>
  </si>
  <si>
    <t>Wireless</t>
  </si>
  <si>
    <t>Mobile, Payments, Transaction Processing</t>
  </si>
  <si>
    <t>http://www.geopayinc.com/</t>
  </si>
  <si>
    <t>https://www.linkedin.com/company/geopay-inc-/about/</t>
  </si>
  <si>
    <t>http://twitter.com/GeoPayKG</t>
  </si>
  <si>
    <t>Get It</t>
  </si>
  <si>
    <t>Get It is a company that connects millions of people and organizations to the individual people.</t>
  </si>
  <si>
    <t>Alexandria, Virginia, United States</t>
  </si>
  <si>
    <t>Jacob Peebles</t>
  </si>
  <si>
    <t>Classifieds, Communities, E-Commerce</t>
  </si>
  <si>
    <t>http://www.get.it/</t>
  </si>
  <si>
    <t>https://www.linkedin.com/company/get-it-llc/about/</t>
  </si>
  <si>
    <t>https://twitter.com/GetItTweets</t>
  </si>
  <si>
    <t>https://www.facebook.com/Getitlive</t>
  </si>
  <si>
    <t>Four One Financial Services</t>
  </si>
  <si>
    <t>Developing Financial Products that help people make economic progress through leveraging Technology in the Fintech Space.</t>
  </si>
  <si>
    <t>Livingstone Mukasa</t>
  </si>
  <si>
    <t>Retirement Benefits, Micro-loans, Credit scoring, Savings, Insurance</t>
  </si>
  <si>
    <t>https://mayicard.co/</t>
  </si>
  <si>
    <t>https://twitter.com/MRPTutereke</t>
  </si>
  <si>
    <t>https://www.facebook.com/Mazimaretirementplan/</t>
  </si>
  <si>
    <t>interstellar</t>
  </si>
  <si>
    <t>Interstellar supports global partner activities for the Stellar network, a free, open-source financial protocol.</t>
  </si>
  <si>
    <t>Adam Ludwin</t>
  </si>
  <si>
    <t>Blockchain, FinTech</t>
  </si>
  <si>
    <t>https://interstellar.com/</t>
  </si>
  <si>
    <t>https://www.linkedin.com/company/lightyear.io/</t>
  </si>
  <si>
    <t>https://twitter.com/go_interstellar</t>
  </si>
  <si>
    <t>Inuka Pap</t>
  </si>
  <si>
    <t>iNuka Pap provides instant emergency Financial Services to MFI and SACCO members through the iNuka Pap proprietary platform</t>
  </si>
  <si>
    <t>Waweru Kuria</t>
  </si>
  <si>
    <t>http://inukapap.co.ke/</t>
  </si>
  <si>
    <t>https://twitter.com/inukapap</t>
  </si>
  <si>
    <t>Glia Holdings</t>
  </si>
  <si>
    <t>Global Opportunities</t>
  </si>
  <si>
    <t>We Create Successful Global Graduates</t>
  </si>
  <si>
    <t>Delhi, Delhi, India</t>
  </si>
  <si>
    <t>Sidharth Gupta</t>
  </si>
  <si>
    <t>http://www.global-opportunities.net/</t>
  </si>
  <si>
    <t>https://www.linkedin.com/company/global-opportunities</t>
  </si>
  <si>
    <t>https://www.twitter.com/studyabroadhelp</t>
  </si>
  <si>
    <t>https://www.facebook.com/meetglobal</t>
  </si>
  <si>
    <t>Gloo.ng</t>
  </si>
  <si>
    <t>Africa's Biggest Online Supermarket</t>
  </si>
  <si>
    <t>David Umoh</t>
  </si>
  <si>
    <t>E-Commerce, Retail, Shopping</t>
  </si>
  <si>
    <t>https://gloo.ng/</t>
  </si>
  <si>
    <t>https://www.linkedin.com/company/buycommonthings-com-ltd/about/</t>
  </si>
  <si>
    <t>https://twitter.com/gloo_ng</t>
  </si>
  <si>
    <t>https://www.facebook.com/BuyCommonThings?ref=hl</t>
  </si>
  <si>
    <t>Glu Global (Pty) Ltd</t>
  </si>
  <si>
    <t>iPaaS - Integration Platform as a Service built for Client Self Sufficiency.</t>
  </si>
  <si>
    <t>Frans Roos</t>
  </si>
  <si>
    <t>AgTech, EdTech, FinTech, IaaS, Information Technology, PaaS, SaaS</t>
  </si>
  <si>
    <t>http://glu.global/</t>
  </si>
  <si>
    <t>https://www.linkedin.com/company/gluglobal/</t>
  </si>
  <si>
    <t>https://twitter.com/gluglobal</t>
  </si>
  <si>
    <t>Fundis</t>
  </si>
  <si>
    <t>Fundis is an online solution for the Gig economy, that links Kenyan craftsmen and technicians to gigs across Kenya.</t>
  </si>
  <si>
    <t>Alex Liwali Kamanga</t>
  </si>
  <si>
    <t>Jobs,  Employment</t>
  </si>
  <si>
    <t>https://fundis.co.ke/</t>
  </si>
  <si>
    <t>https://www.facebook.com/fundisapp/</t>
  </si>
  <si>
    <t>Fundrr</t>
  </si>
  <si>
    <t>At Fundrr, we provide small business funding that is tailored to help you grow your business on your terms. By us understanding your needs, we have created a platform that provides easy access to small business financing and can give you the freedom to focus on other aspects of running your business</t>
  </si>
  <si>
    <t>Idan Jaan, Jarred Noche</t>
  </si>
  <si>
    <t>Financial Services, Credit Services</t>
  </si>
  <si>
    <t>https://www.fundrr.co.za/</t>
  </si>
  <si>
    <t>https://www.linkedin.com/company/fundrr/about/</t>
  </si>
  <si>
    <t>Furnwish</t>
  </si>
  <si>
    <t>Furnwish empowers furniture retailers and design professional to better showcase their products to the customers, in an engaging experience</t>
  </si>
  <si>
    <t>Ingi Naguib</t>
  </si>
  <si>
    <t>http://www.furnwish.net/</t>
  </si>
  <si>
    <t>https://www.linkedin.com/company/furnwish/</t>
  </si>
  <si>
    <t>Golden papi</t>
  </si>
  <si>
    <t>GoMyCode</t>
  </si>
  <si>
    <t>Fuzu</t>
  </si>
  <si>
    <t>Fuzu is your personal career companion that provides you with exciting job opportunities, new skills and career guidance at every step of the way.</t>
  </si>
  <si>
    <t>Jussi Hinkkanen, Jussi Impiö</t>
  </si>
  <si>
    <t>Career Development, Mobile Services Business, Talent Testing</t>
  </si>
  <si>
    <t>https://www.fuzu.com/uganda</t>
  </si>
  <si>
    <t>https://www.linkedin.com/company/fuzu-oy/</t>
  </si>
  <si>
    <t>https://twitter.com/fuzu</t>
  </si>
  <si>
    <t>https://www.facebook.com/fuzultd</t>
  </si>
  <si>
    <t>Fyonka</t>
  </si>
  <si>
    <t>Gebeya</t>
  </si>
  <si>
    <t>We match highly skilled, certified and multilingual African IT professionals with customers across the world to develop innovative technology solutions, improving development efficiency, scalability, and mobile success.</t>
  </si>
  <si>
    <t>Ethiopia, Kenya</t>
  </si>
  <si>
    <t>Amadou Daffe, Hiruy Amanuel</t>
  </si>
  <si>
    <t>Edtech, Information Technology, Marketplace, Software Engineering, Training</t>
  </si>
  <si>
    <t>http://www.gebeya.com/</t>
  </si>
  <si>
    <t>https://www.linkedin.com/company/gebeya-inc./</t>
  </si>
  <si>
    <t>https://twitter.com/gebeyatalent</t>
  </si>
  <si>
    <t>https://www.facebook.com/gebeyatalent</t>
  </si>
  <si>
    <t>Goodie Tutors</t>
  </si>
  <si>
    <t>We are an established private tutoring company offering lessons to students from the entire Gauteng Province</t>
  </si>
  <si>
    <t>Godiragetse Fareed Mogajane</t>
  </si>
  <si>
    <t>https://goodietutors.co.za/</t>
  </si>
  <si>
    <t>https://www.linkedin.com/in/goodie-tutors</t>
  </si>
  <si>
    <t>https://twitter.com/goodie_tutors?lang=en</t>
  </si>
  <si>
    <t>https://www.facebook.com/goodietutors/</t>
  </si>
  <si>
    <t>GovChat</t>
  </si>
  <si>
    <t>GovChat enables citizens to connect and communicate with national, provincial and local government representatives in South Africa in real-time, through chatbots, Whatsapp and via USSD</t>
  </si>
  <si>
    <t>Eldrid Jordaan</t>
  </si>
  <si>
    <t>Communications Infrastructure</t>
  </si>
  <si>
    <t>https://govchat.org/</t>
  </si>
  <si>
    <t>https://www.linkedin.com/company/govchat-org/</t>
  </si>
  <si>
    <t>https://twitter.com/govchatsa</t>
  </si>
  <si>
    <t>GoZem</t>
  </si>
  <si>
    <t>Gozem is a ride-hailing app based in Lome, Togo.</t>
  </si>
  <si>
    <t>Pulau Ujong</t>
  </si>
  <si>
    <t>Singapore</t>
  </si>
  <si>
    <t>Emeka Ajene</t>
  </si>
  <si>
    <t>Ride-Hailing</t>
  </si>
  <si>
    <t>gozem.co</t>
  </si>
  <si>
    <t>https://www.linkedin.com/company/gozem</t>
  </si>
  <si>
    <t>https://twitter.com/gozemtg?lang=en</t>
  </si>
  <si>
    <t>https://www.facebook.com/gozemafrica/</t>
  </si>
  <si>
    <t>Grabingo</t>
  </si>
  <si>
    <t>We are the most genius idea of our time! We are the invention that digitized fidelity cards and transferred them into your smartphones! Magically, we customize your gained fidelity points into amazing opportunities, rewards and offers from your favorite stores</t>
  </si>
  <si>
    <t>Tunis, Tunis</t>
  </si>
  <si>
    <t>mohamed khalloufi</t>
  </si>
  <si>
    <t>Marketing and Advertising</t>
  </si>
  <si>
    <t>https://grabingo.app/</t>
  </si>
  <si>
    <t>https://www.linkedin.com/company/grabingopage/?originalSubdomain=au</t>
  </si>
  <si>
    <t>https://www.facebook.com/GrabingoApp/</t>
  </si>
  <si>
    <t>Grafica</t>
  </si>
  <si>
    <t>Grafica is a modular software-as-a-service solution for solar distributors in Africa.</t>
  </si>
  <si>
    <t>Yoann Berno</t>
  </si>
  <si>
    <t>Information Technology, Internet, Software, Solar</t>
  </si>
  <si>
    <t>http://www.grafica.io/</t>
  </si>
  <si>
    <t>https://www.linkedin.com/company/grafica-io/</t>
  </si>
  <si>
    <t>https://www.twitter.com/graficaio</t>
  </si>
  <si>
    <t>https://www.facebook.com/graficaio</t>
  </si>
  <si>
    <t>Grain Theque</t>
  </si>
  <si>
    <t>Grain is an online restaurant that makes use of data and a tech-enabled distribution network to serve food to customers.</t>
  </si>
  <si>
    <t>Ernest Sim</t>
  </si>
  <si>
    <t>E-Commerce, Food and Beverage, Food Delivery, Organic Food, Sustainability</t>
  </si>
  <si>
    <t>https://grain.com.sg/</t>
  </si>
  <si>
    <t>https://www.linkedin.com/company/grain/</t>
  </si>
  <si>
    <t>https://twitter.com/grain</t>
  </si>
  <si>
    <t>https://www.facebook.com/graincomsg</t>
  </si>
  <si>
    <t>Kaeme</t>
  </si>
  <si>
    <t>Kaeme is a 501(c)(3) that partners with the Ghanaian Department of Social Welfare to help children living in orphanages in Ghana find permanent homes through reunification with family members, adoption or foster-care. To accomplish this, Kaeme volunteer teams work hand-in-hand with Ghanaian social workers to survey orphanages across Ghana as part...</t>
  </si>
  <si>
    <t>Lucerne Valley, California, United States</t>
  </si>
  <si>
    <t>Jennifer Miller</t>
  </si>
  <si>
    <t>Health Care, Non Profit, Underserved Children</t>
  </si>
  <si>
    <t>http://www.kaeme.org/</t>
  </si>
  <si>
    <t>http://www.facebook.com/pages/Kaeme-Foundation</t>
  </si>
  <si>
    <t>Global Energy</t>
  </si>
  <si>
    <t>Global Energy is implementing a strategy to accelerate growth through innovation.</t>
  </si>
  <si>
    <t>Terence Sundgren</t>
  </si>
  <si>
    <t>Oil &amp; Energy</t>
  </si>
  <si>
    <t>http://www.globalenergy.co.za/</t>
  </si>
  <si>
    <t>https://www.linkedin.com/company/global-energy-group/about/</t>
  </si>
  <si>
    <t>https://twitter.com/global_energy_?lang=en</t>
  </si>
  <si>
    <t>https://www.facebook.com/GlobalEnergyGroup/</t>
  </si>
  <si>
    <t>Gravity</t>
  </si>
  <si>
    <t>Our mission is to personalize the web. We specifically focus on content personalization, surfacing the best organic and native ad content.</t>
  </si>
  <si>
    <t>Santa Monica, California, United States</t>
  </si>
  <si>
    <t>Amit Kapur</t>
  </si>
  <si>
    <t>Advertising, Artificial Intelligence, Content, Internet, Machine Learning, Personalization</t>
  </si>
  <si>
    <t>http://www.gravity.com/</t>
  </si>
  <si>
    <t>https://www.linkedin.com/company/gravity.com/about/</t>
  </si>
  <si>
    <t>http://twitter.com/gravity</t>
  </si>
  <si>
    <t>http://www.facebook.com/gravity.com</t>
  </si>
  <si>
    <t>Green Charcoal</t>
  </si>
  <si>
    <t>Green Fashion Store</t>
  </si>
  <si>
    <t>Green Keeper Africa</t>
  </si>
  <si>
    <t>Golix</t>
  </si>
  <si>
    <t>Golix is a Pan African fintech startup company that runs a cryptocurrencies exchange with the same name.</t>
  </si>
  <si>
    <t>Zimbabwe, Uganda, South Africa, Kenya</t>
  </si>
  <si>
    <t>Initial Coin Offering</t>
  </si>
  <si>
    <t>Tawanda Kembo, Verengai Mabika, William Chui</t>
  </si>
  <si>
    <t>Cryptocurrency, Blockchain, Exchange</t>
  </si>
  <si>
    <t>https://golix.com/</t>
  </si>
  <si>
    <t>https://www.linkedin.com/company/golix/</t>
  </si>
  <si>
    <t>https://twitter.com/golixdotcom</t>
  </si>
  <si>
    <t>https://www.facebook.com/golixdotcom</t>
  </si>
  <si>
    <t>Gometro</t>
  </si>
  <si>
    <t>GoMetro helps you improve the way you move. We developed our GoMetro Pro Integrated Transport Planning solution to analyse transportation supply and demand in cities around the world.</t>
  </si>
  <si>
    <t>Justin Coetzee</t>
  </si>
  <si>
    <t>Transport mapping, Data collection, Journey-planning, Mobility analytics, Real-time data streaming</t>
  </si>
  <si>
    <t>http://www.getgometro.com/</t>
  </si>
  <si>
    <t>https://www.linkedin.com/company/gometro/</t>
  </si>
  <si>
    <t>https://twitter.com/gometroapp</t>
  </si>
  <si>
    <t>https://www.facebook.com/GoMetroApp</t>
  </si>
  <si>
    <t>Green Path</t>
  </si>
  <si>
    <t>GreenPath is a national nonprofit that supports people's lifelong financial wellness.</t>
  </si>
  <si>
    <t>Tempe, Arizona, United States</t>
  </si>
  <si>
    <t>Financial Services, Non Profit, Wellness</t>
  </si>
  <si>
    <t>http://www.greenpath.com/</t>
  </si>
  <si>
    <t>https://www.linkedin.com/company/greenpath-debt-solutions/?originalSubdomain=in</t>
  </si>
  <si>
    <t>Green Pavers</t>
  </si>
  <si>
    <t>Green Pavers is a social enterprise that is addressing the affordable housing social challenge in Kenya while using waste materials generated from households and industries</t>
  </si>
  <si>
    <t>Dr Aghan Joshua Oscar</t>
  </si>
  <si>
    <t>Greystone Partners</t>
  </si>
  <si>
    <t>Greystone Partners is a value-added services firm that enhances and diversifies revenue streams for mobile operators and utility providers.</t>
  </si>
  <si>
    <t>Folabi Ayoola</t>
  </si>
  <si>
    <t>Public Relations and Communications</t>
  </si>
  <si>
    <t>Mobile, Telecommunications</t>
  </si>
  <si>
    <t>http://www.greystonepartnersltd.com/</t>
  </si>
  <si>
    <t>https://www.linkedin.com/company/greystone-partners/about/</t>
  </si>
  <si>
    <t>https://twitter.com/greystonevas</t>
  </si>
  <si>
    <t>https://www.facebook.com/greystonepartnerslimited/</t>
  </si>
  <si>
    <t>GRICD Agroservices</t>
  </si>
  <si>
    <t>Grohydro</t>
  </si>
  <si>
    <t>GroHydro is based in Durban, KZN and supplies hydroponic growing equipment with over 20 years experience in horticulture. Shop online to view our range of products or make an appointment to visit our showroom</t>
  </si>
  <si>
    <t>KwaZulu Natal</t>
  </si>
  <si>
    <t>Anthony Molgora</t>
  </si>
  <si>
    <t>https://grohydro.co.za/</t>
  </si>
  <si>
    <t>https://twitter.com/hydro_gro</t>
  </si>
  <si>
    <t>https://www.facebook.com/grohydroptyltd/?ref=py_c</t>
  </si>
  <si>
    <t>ISPartners</t>
  </si>
  <si>
    <t>iSPartners operates as a Business Intelligence company.</t>
  </si>
  <si>
    <t>Fourways, South Africa</t>
  </si>
  <si>
    <t>Business Intelligence, Consulting, Information Technology</t>
  </si>
  <si>
    <t>http://www.ispartners.co.za/</t>
  </si>
  <si>
    <t>https://www.linkedin.com/company/is-partners-llc</t>
  </si>
  <si>
    <t>Gryphon Corporation</t>
  </si>
  <si>
    <t>Gryphon Networks offers a cloud-based solution that enables marketers to increase their revenue while honoring consumer choice.</t>
  </si>
  <si>
    <t>Boston, Massachusetts, United States</t>
  </si>
  <si>
    <t>Keith Fotta</t>
  </si>
  <si>
    <t>Analytics, Enterprise Software, SaaS</t>
  </si>
  <si>
    <t>http://www.gryphonnetworks.com/</t>
  </si>
  <si>
    <t>https://www.linkedin.com/company/gryphon-networks/</t>
  </si>
  <si>
    <t>http://twitter.com/GryphonCore</t>
  </si>
  <si>
    <t>http://www.facebook.com/GryphonCore</t>
  </si>
  <si>
    <t>GTaxi</t>
  </si>
  <si>
    <t>The World's leading Independent A&amp;R company that provides songwriters access to the people in the music business who have the power to sign deals!</t>
  </si>
  <si>
    <t>Los Angeles, California, United States</t>
  </si>
  <si>
    <t>Michael Laskow</t>
  </si>
  <si>
    <t>Music business</t>
  </si>
  <si>
    <t>https://www.taxi.com/</t>
  </si>
  <si>
    <t>https://twitter.com/TAXIMusic</t>
  </si>
  <si>
    <t>https://www.facebook.com/TaxiIndependentAR/</t>
  </si>
  <si>
    <t>Gteentech</t>
  </si>
  <si>
    <t>Greentech Media is an online media company providing news, in-depth market research and analysis on the greentech B2B market.</t>
  </si>
  <si>
    <t>Rick Thompson</t>
  </si>
  <si>
    <t>Digital Media, Energy Efficiency, News, Social Media, Solar</t>
  </si>
  <si>
    <t>http://www.greentechmedia.com/</t>
  </si>
  <si>
    <t>https://www.linkedin.com/company/greentech-media/</t>
  </si>
  <si>
    <t>http://twitter.com/greentechmedia</t>
  </si>
  <si>
    <t>http://www.facebook.com/greentechmedia</t>
  </si>
  <si>
    <t>Gudie Leisure Farm</t>
  </si>
  <si>
    <t>Gudie TV</t>
  </si>
  <si>
    <t>Gulivery</t>
  </si>
  <si>
    <t>Gulivery is an online platform that provides third-party delivery services</t>
  </si>
  <si>
    <t>Mogadishu, Somalia</t>
  </si>
  <si>
    <t>Somalia</t>
  </si>
  <si>
    <t>Deeq Mohamed Afrika</t>
  </si>
  <si>
    <t>Logistics and Supply Chain</t>
  </si>
  <si>
    <t>http://www.gulivery.so/</t>
  </si>
  <si>
    <t>https://www.linkedin.com/company/qaraabo-magazine/</t>
  </si>
  <si>
    <t>https://twitter.com/guliveryHQ</t>
  </si>
  <si>
    <t>https://www.facebook.com/GuliveryHQ/</t>
  </si>
  <si>
    <t>Gutsinda</t>
  </si>
  <si>
    <t>Kanjwa</t>
  </si>
  <si>
    <t>Kanjwa is an online platform that talks about finance and money in Kenya. Our aim is to empower Kenyans to have strong understanding in matters finance and money.</t>
  </si>
  <si>
    <t>Emmanuel</t>
  </si>
  <si>
    <t>E-Commerce, FinTech, Internet</t>
  </si>
  <si>
    <t>https://kanjwa.com/</t>
  </si>
  <si>
    <t>https://twitter.com/KanjwaOnline</t>
  </si>
  <si>
    <t>https://facebook.com/kanjwa-613685325636313/</t>
  </si>
  <si>
    <t>Green Tech Africa</t>
  </si>
  <si>
    <t>Renewable energy is revolutionizing the energy market at a time when change is most needed. With its engineering expertise in the production of solar electricity, GTA is contributing to a successful transition to a new energy model that is smarter, more reliable and more economic</t>
  </si>
  <si>
    <t>Virginia, USA</t>
  </si>
  <si>
    <t>Ehtiopia</t>
  </si>
  <si>
    <t>BMCE Bank of Africa</t>
  </si>
  <si>
    <t>Dereje Mesfin</t>
  </si>
  <si>
    <t>https://greentechnologyafrica.com/</t>
  </si>
  <si>
    <t>https://www.linkedin.com/company/green-technology-africa-inc-/about/</t>
  </si>
  <si>
    <t>Greenfingers Mobile</t>
  </si>
  <si>
    <t>GreenFingers Mobile is a mobile first Software-as-a-Service (SaaS) technology platform, to manage and finance large groups of smallholder farmers. Developed by a team of agricultural value chain experts, the platform easily adapts to different crop types and use cases.</t>
  </si>
  <si>
    <t>Max Pichulik</t>
  </si>
  <si>
    <t>Agriculture, Mobile, Technology</t>
  </si>
  <si>
    <t>https://greenfingersmobile.com/</t>
  </si>
  <si>
    <t>https://twitter.com/GreenFingersMo1</t>
  </si>
  <si>
    <t>https://www.linkedin.com/company/greenfingers-mobile/</t>
  </si>
  <si>
    <t>https://www.facebook.com/greenfingersmobile/</t>
  </si>
  <si>
    <t>Greenlight Planet</t>
  </si>
  <si>
    <t>Greenlight Planet is a US-based global leader dedicated to delivering safe, affordable solar energy products to more than 2 billion people who live off the electric grid around the world.</t>
  </si>
  <si>
    <t>Anish Thakkar, Patrick Walsh</t>
  </si>
  <si>
    <t>Solar Power</t>
  </si>
  <si>
    <t>Consumer, Consumer Electronics, Social Entrepreneurship, Solar</t>
  </si>
  <si>
    <t>http://www.greenlightplanet.com/</t>
  </si>
  <si>
    <t>https://ph.linkedin.com/company/greenlight-planet-inc.</t>
  </si>
  <si>
    <t>https://twitter.com/glp_sunking</t>
  </si>
  <si>
    <t>http://www.facebook.com/greenlightplanet</t>
  </si>
  <si>
    <t>Haltons Pharmacy</t>
  </si>
  <si>
    <t>Haltons Pharmacy is a brand created by Haltons Limited. It is a collection of pharmacists, investors and leaders passionate about delivering accessible and affordable pharmacy care of the highest quality to Kenyans in a dignified manner wherever they are</t>
  </si>
  <si>
    <t>Andris Bjornson</t>
  </si>
  <si>
    <t>Cloud Infrastructure, Emerging Markets, Hardware, Internet, Software</t>
  </si>
  <si>
    <t>http://www.everylayer.com/</t>
  </si>
  <si>
    <t>https://www.linkedin.com/company/volo?trk=company_name</t>
  </si>
  <si>
    <t>https://twitter.com/every_layer</t>
  </si>
  <si>
    <t>https://www.facebook.com/everylayerbroadband</t>
  </si>
  <si>
    <t>Hamwe</t>
  </si>
  <si>
    <t xml:space="preserve">Gricd Frij </t>
  </si>
  <si>
    <t>Gricd Frij provides an affordable and portable cold-chain device for the efficient storage of vaccines, blood and other health or agricultural products</t>
  </si>
  <si>
    <t>Oghenetega Iortim</t>
  </si>
  <si>
    <t>Cold-Chain Storage</t>
  </si>
  <si>
    <t>Hamwe EA</t>
  </si>
  <si>
    <t>Harambee</t>
  </si>
  <si>
    <t>Harambe is a network of purpose driven entrepreneurs who are propelling Africa forward through high-growth entrepreneurship.</t>
  </si>
  <si>
    <t>Concord, New Hampshire</t>
  </si>
  <si>
    <t>Business Development, Non Profit, Social Entrepreneurship</t>
  </si>
  <si>
    <t>http://www.harambeekingstonny.org/</t>
  </si>
  <si>
    <t>https://www.linkedin.com/company/harambeans/</t>
  </si>
  <si>
    <t>https://twitter.com/healliance</t>
  </si>
  <si>
    <t>https://www.facebook.com/healliance</t>
  </si>
  <si>
    <t>Growsel</t>
  </si>
  <si>
    <t>Award-winning financial inclusion nonprofit crowdfunding agtech startup that connects underserved farmers with lenders to alleviate poverty</t>
  </si>
  <si>
    <t>Jerry Oche</t>
  </si>
  <si>
    <t>Agriculture, Association, Communities, Crowdfunding</t>
  </si>
  <si>
    <t>https://www.growsel.org/</t>
  </si>
  <si>
    <t>https://www.linkedin.com/company/growsel/</t>
  </si>
  <si>
    <t>https://www.twitter.com/growsel</t>
  </si>
  <si>
    <t>https://www.facebook.com/growsel</t>
  </si>
  <si>
    <t>KEA Medicals</t>
  </si>
  <si>
    <t>KEA Medicals aims to interconnect African hospitals through a single database in order to manage the whole patient medical information</t>
  </si>
  <si>
    <t>Porto Novo, Benin</t>
  </si>
  <si>
    <t>Dr Vèna Arielle Ahouansou</t>
  </si>
  <si>
    <t>Health Care, Medical</t>
  </si>
  <si>
    <t>https://www.keamedicals.com/</t>
  </si>
  <si>
    <t>https://www.linkedin.com/in/dr-v%C3%A8na-arielle-ahouansou-7795b673</t>
  </si>
  <si>
    <t>https://twitter.com/keamedicals</t>
  </si>
  <si>
    <t>https://www.facebook.com/WixFrancais</t>
  </si>
  <si>
    <t>Jacaranda FM</t>
  </si>
  <si>
    <t>Jacaranda FM is a radio channel providing entertainment services like music, news etc</t>
  </si>
  <si>
    <t>Johannesburg,SA</t>
  </si>
  <si>
    <t>Wayne Bischoff</t>
  </si>
  <si>
    <t>Broadcast Media</t>
  </si>
  <si>
    <t>http://www.mediamark.co.za/</t>
  </si>
  <si>
    <t>https://www.linkedin.com/company/radmark/</t>
  </si>
  <si>
    <t>https://twitter.com/mediamarkt_de</t>
  </si>
  <si>
    <t>https://www.facebook.com/mediamark.co.za/</t>
  </si>
  <si>
    <t>Hehsac</t>
  </si>
  <si>
    <t>HehSac is a single, decentralized and network of bank and payment providers using our distributed financial technology, wich provides real-time messaging, clearing and settlement of financial transactions</t>
  </si>
  <si>
    <t>Yaounde, Center</t>
  </si>
  <si>
    <t>Fabrice Alomo</t>
  </si>
  <si>
    <t>https://hehsac.com/</t>
  </si>
  <si>
    <t>https://www.linkedin.com/company/hehsac</t>
  </si>
  <si>
    <t>https://twitter.com/HehSaC</t>
  </si>
  <si>
    <t>Hello Tractor</t>
  </si>
  <si>
    <t>Hello Tractor is a technology company that promotes tractor co-sharing throughout African agricultural communities.</t>
  </si>
  <si>
    <t>Washington, District of Columbia, United States</t>
  </si>
  <si>
    <t>Van Jones</t>
  </si>
  <si>
    <t>Agriculture, Big Data, Internet of Things</t>
  </si>
  <si>
    <t>http://www.hellotractor.com/</t>
  </si>
  <si>
    <t>https://www.linkedin.com/company/hello-tractor/</t>
  </si>
  <si>
    <t>http://twitter.com/HelloTractor</t>
  </si>
  <si>
    <t>http://www.facebook.com/hellotractor</t>
  </si>
  <si>
    <t>Kobocoin</t>
  </si>
  <si>
    <t>Kobocoin [KOBO] - A micropayment system and digitial currency similar to Bitcoin. Kobocoin is optimised for mobile phone usage and has an African heritage</t>
  </si>
  <si>
    <t>Felix Ugoji</t>
  </si>
  <si>
    <t>Bitcoin blockchain</t>
  </si>
  <si>
    <t>https://kobocoin.com/</t>
  </si>
  <si>
    <t>https://twitter.com/kobocoindev?ref_src=twsrc%5Egoogle%7Ctwcamp%5Eserp%7Ctwgr%5Eauthor</t>
  </si>
  <si>
    <t>Helvetic Group Tanzania</t>
  </si>
  <si>
    <t>http://www.helvetic-group.com/</t>
  </si>
  <si>
    <t>https://twitter.com/helveticgroup?lang=en</t>
  </si>
  <si>
    <t>HeriOnline</t>
  </si>
  <si>
    <t>We Sell a wide Variety of Quality Products from your Trusted Brands at Great Low Prices. We deliver your Monthly shopping to your Home and Office.</t>
  </si>
  <si>
    <t>Retail, Trade, Innovation, Insight, Promotions</t>
  </si>
  <si>
    <t>Rita Oyier</t>
  </si>
  <si>
    <t>https://heri.online/</t>
  </si>
  <si>
    <t>https://www.linkedin.com/company/herionline/about/</t>
  </si>
  <si>
    <t>https://twitter.com/HeriOnlineS</t>
  </si>
  <si>
    <t>https://www.facebook.com/HeriOnlineS</t>
  </si>
  <si>
    <t>Herolife</t>
  </si>
  <si>
    <t>Hero was founded by a bunch of people who believe that, when given the right tools, simple solutions and the right support, each person can decide for themselves what to do with their money when they plan and secure their family’s future.</t>
  </si>
  <si>
    <t>Jowyk Muller</t>
  </si>
  <si>
    <t>Insurance and Financial Advice</t>
  </si>
  <si>
    <t>https://herolife.co.za</t>
  </si>
  <si>
    <t>https://www.linkedin.com/company/hero-life/about/</t>
  </si>
  <si>
    <t>https://www.facebook.com/herolifeZA/</t>
  </si>
  <si>
    <t>Hailer</t>
  </si>
  <si>
    <t>Hailer is a ride-hailing platform operating in South Africa</t>
  </si>
  <si>
    <t>Malvin Nkomo</t>
  </si>
  <si>
    <t>Ride-Hailing, Taxi</t>
  </si>
  <si>
    <t>https://hailer.co.za/supportandfaq</t>
  </si>
  <si>
    <t>https://www.linkedin.com/company/hailer-technologies-pty-ltd/about/</t>
  </si>
  <si>
    <t>https://twitter.com/hailer_taxi</t>
  </si>
  <si>
    <t>https://www.facebook.com/hailercab/</t>
  </si>
  <si>
    <t>Hexastack</t>
  </si>
  <si>
    <t>Hexastack est une startup Tunisienne. Nous sommes spécialisés dans le développement web.</t>
  </si>
  <si>
    <t>Mohamed Marrouchi</t>
  </si>
  <si>
    <t>Chatbots, Développement Web, and Sécurité Informatique</t>
  </si>
  <si>
    <t>https://hexastack.com/</t>
  </si>
  <si>
    <t>https://www.linkedin.com/company/hexastack/about/</t>
  </si>
  <si>
    <t>https://twitter.com/hexastack</t>
  </si>
  <si>
    <t>https://www.facebook.com/hexastack/</t>
  </si>
  <si>
    <t>Hippo</t>
  </si>
  <si>
    <t>Hippo is a software product company that delivers an open source cms powering some of the world's most intricate websites.</t>
  </si>
  <si>
    <t>Amsterdam, Noord-Holland, The Netherlands</t>
  </si>
  <si>
    <t>Tjeerd Brenninkmeijer</t>
  </si>
  <si>
    <t>Analytics, Digital Marketing, E-Commerce, Enterprise Software, Information Technology, Internet, Software</t>
  </si>
  <si>
    <t>http://www.onehippo.com/</t>
  </si>
  <si>
    <t>https://www.linkedin.com/company/hippo/about/</t>
  </si>
  <si>
    <t>https://twitter.com/onehippo</t>
  </si>
  <si>
    <t>https://www.facebook.com/hippocms</t>
  </si>
  <si>
    <t>Hive</t>
  </si>
  <si>
    <t>Hive is connecting parents with reliable school transportation options through its mobile apps for Android and iOS</t>
  </si>
  <si>
    <t>Abdelrahman Osama,  Mohamed Aboali</t>
  </si>
  <si>
    <t>Edutech, Information Technology, Transportation</t>
  </si>
  <si>
    <t>http://hiveride.co/</t>
  </si>
  <si>
    <t>https://twitter.com/hive_ride</t>
  </si>
  <si>
    <t>https://www.facebook.com/hiveride/</t>
  </si>
  <si>
    <t>Hivisasa</t>
  </si>
  <si>
    <t>HiviSasa.com is an online, local newspaper tailored for the mobile web.</t>
  </si>
  <si>
    <t>Chloe Spoerry</t>
  </si>
  <si>
    <t>Internet, News, Sports</t>
  </si>
  <si>
    <t>http://www.hivisasa.com/</t>
  </si>
  <si>
    <t>https://www.linkedin.com/company/hivisasa-com</t>
  </si>
  <si>
    <t>http://twitter.com/hivisasa</t>
  </si>
  <si>
    <t>http://www.facebook.com/HiviSasa</t>
  </si>
  <si>
    <t>Hood</t>
  </si>
  <si>
    <t>Hood is a social neighborhood messaging application that enables its users to interact and socialize more with their neighbors.</t>
  </si>
  <si>
    <t>London, England, United Kingdom</t>
  </si>
  <si>
    <t>Osama Gamal</t>
  </si>
  <si>
    <t>Communities, Information Technology, iOS, Location Based Services, Messaging, Social Media</t>
  </si>
  <si>
    <t>http://www.myhood.co/</t>
  </si>
  <si>
    <t>https://www.linkedin.com/company/hoodegy/</t>
  </si>
  <si>
    <t>http://twitter.com/myhoodapp</t>
  </si>
  <si>
    <t>http://www.facebook.com/Hoodapp</t>
  </si>
  <si>
    <t>HealthQ Technologies</t>
  </si>
  <si>
    <t>HealthQ Technologies combines skills from various disciplines to provide solutions in the digital health and wellness space</t>
  </si>
  <si>
    <t>Dr Riaan Conradie</t>
  </si>
  <si>
    <t>Health Care, Information Technology, Wellness</t>
  </si>
  <si>
    <t>http://healthq.co/</t>
  </si>
  <si>
    <t>https://www.linkedin.com/company/healthq-technologies/</t>
  </si>
  <si>
    <t>https://www.facebook.com/healthq-technologies-349267008490513</t>
  </si>
  <si>
    <t>Hotels.Ng</t>
  </si>
  <si>
    <t>Hotels.ng is an online travel agency specialising in hotel bookings within Nigeria.</t>
  </si>
  <si>
    <t>Yaba, Lagos, Nigeria</t>
  </si>
  <si>
    <t>Mark Essien</t>
  </si>
  <si>
    <t>E-Commerce, Hospitality, Internet, Tourism, Travel</t>
  </si>
  <si>
    <t>http://www.hotels.ng/</t>
  </si>
  <si>
    <t>https://www.linkedin.com/company/hotels-ng/</t>
  </si>
  <si>
    <t>http://twitter.com/hotelsng</t>
  </si>
  <si>
    <t>http://www.facebook.com/hotelsng</t>
  </si>
  <si>
    <t>Heartbeat Adventures</t>
  </si>
  <si>
    <t>Winnie Kimathi</t>
  </si>
  <si>
    <t>https://www.facebook.com/heartbeatadventures/</t>
  </si>
  <si>
    <t>House of Uwe</t>
  </si>
  <si>
    <t>Hello Paisa</t>
  </si>
  <si>
    <t>The fastest, cheapest and most secure way to send money from South Africa to countries across the world!</t>
  </si>
  <si>
    <t>South Africa, Mauritius</t>
  </si>
  <si>
    <t>Nadir Khamissa, Shaazim Khamissa</t>
  </si>
  <si>
    <t>Financial Services, Money Transfer</t>
  </si>
  <si>
    <t>https://hellopaisa.co.za/send-and-collect/pakistan/</t>
  </si>
  <si>
    <t>https://www.linkedin.com/showcase/hello-paisa/about/</t>
  </si>
  <si>
    <t>https://www.facebook.com/hellopaisaSouthAfrica/</t>
  </si>
  <si>
    <t>HouseAfrica</t>
  </si>
  <si>
    <t>Hs- Geo Survey Limitada</t>
  </si>
  <si>
    <t>Henson Geodata Technologies</t>
  </si>
  <si>
    <t>We build maps and develop location-based solutions for the web and mobile. We provide business intelligence services, GIS training, GIS consultancy and conduct analytical research</t>
  </si>
  <si>
    <t>Kofi Henaku</t>
  </si>
  <si>
    <t>Geospatial Modelling</t>
  </si>
  <si>
    <t>https://hensongeodata.com/</t>
  </si>
  <si>
    <t>https://www.linkedin.com/company/henson-geodata-technologies/</t>
  </si>
  <si>
    <t>https://twitter.com/hgtaccra?lang=en</t>
  </si>
  <si>
    <t>https://www.facebook.com/hensongeodata/</t>
  </si>
  <si>
    <t>KopaCent</t>
  </si>
  <si>
    <t>Kopacent offers short term salary advances as an aid to individuals with unexpected expenses.</t>
  </si>
  <si>
    <t>Wachera Muriu</t>
  </si>
  <si>
    <t>Credit, Financial services, and Salary advance</t>
  </si>
  <si>
    <t>http://www.kopacent.com/</t>
  </si>
  <si>
    <t>https://www.linkedin.com/company/kopacent/</t>
  </si>
  <si>
    <t>Hustlenomics</t>
  </si>
  <si>
    <t>Hustlenomics eradicates backyard shacks in townships by replacing them with formal structures efficiently to provide sustainable living</t>
  </si>
  <si>
    <t>Terry Mathebula, Nhlanhla Ndlovu</t>
  </si>
  <si>
    <t>Accomodation, Construction</t>
  </si>
  <si>
    <t>Hydroponics</t>
  </si>
  <si>
    <t>HiCarByeCar</t>
  </si>
  <si>
    <t>HiCarByeCar makes receiving offers for your car safe, fast and convenient.</t>
  </si>
  <si>
    <t>Michael Zahariev</t>
  </si>
  <si>
    <t>https://hicarbyecar.com/</t>
  </si>
  <si>
    <t>https://www.linkedin.com/company/hicarbyecar/about/</t>
  </si>
  <si>
    <t>https://www.facebook.com/hicarbyecar/</t>
  </si>
  <si>
    <t>Hyrac Tech</t>
  </si>
  <si>
    <t>Hyrac Tech is a social tech company that is focused on empowering people with the resources and education they need to succeed in these digital generation.</t>
  </si>
  <si>
    <t>Hellen Kimaru</t>
  </si>
  <si>
    <t>Social tech</t>
  </si>
  <si>
    <t>https://www.hyractech.com/</t>
  </si>
  <si>
    <t>https://twitter.com/hyract?lang=en</t>
  </si>
  <si>
    <t>https://www.facebook.com/HyracTech/</t>
  </si>
  <si>
    <t>Hirehunt</t>
  </si>
  <si>
    <t>HireHunt helps employers and recruiters hire faster with a powerful toolset of recruitment technologies powered by AI.</t>
  </si>
  <si>
    <t>Basil Fateen</t>
  </si>
  <si>
    <t>Staffing and Recruiting</t>
  </si>
  <si>
    <t>Recruiting, Staffing Agency</t>
  </si>
  <si>
    <t>http://www.hirehunt.com/</t>
  </si>
  <si>
    <t>https://www.linkedin.com/company/hirehunt</t>
  </si>
  <si>
    <t>https://twitter.com/HireHuntHQ</t>
  </si>
  <si>
    <t>https://www.facebook.com/hirehunt/</t>
  </si>
  <si>
    <t>iCare</t>
  </si>
  <si>
    <t>iCare is a first Tanzanian online retail shop that allow individuals, organizations and corporations to buy basic requirements like food, school equipments and hygiene essentials for charity donations.</t>
  </si>
  <si>
    <t>Donation platform, Humanitarian</t>
  </si>
  <si>
    <t>https://icare.co.tz/contact/</t>
  </si>
  <si>
    <t>https://www.linkedin.com/company/icaretanzania/about/</t>
  </si>
  <si>
    <t>ice3x</t>
  </si>
  <si>
    <t>ICE³X is registered as ‘Internet Currency Evolution Cubed (Pty) LTD’ in South Africa.</t>
  </si>
  <si>
    <t>Klerksdorp, South Africa</t>
  </si>
  <si>
    <t>Gareth Grobler</t>
  </si>
  <si>
    <t>https://ice3x.co.za/</t>
  </si>
  <si>
    <t>https://www.linkedin.com/company/ice3x</t>
  </si>
  <si>
    <t>https://twitter.com/ICE3X</t>
  </si>
  <si>
    <t>https://www.facebook.com/ice3x</t>
  </si>
  <si>
    <t>iCow</t>
  </si>
  <si>
    <t>icow is an agricultural platform that improves farmer productivity through access to knowledge, experts, and solutions.</t>
  </si>
  <si>
    <t>Lyon, France</t>
  </si>
  <si>
    <t>Su Kahumbu Stephanou</t>
  </si>
  <si>
    <t>Agriculture, Information Technology, Software</t>
  </si>
  <si>
    <t>http://icow.co.ke/</t>
  </si>
  <si>
    <t>https://www.linkedin.com/company/icow-systems/</t>
  </si>
  <si>
    <t>https://twitter.com/icow_ke</t>
  </si>
  <si>
    <t>https://www.facebook.com/pages/iCow/202595246499773</t>
  </si>
  <si>
    <t>Ict.Io</t>
  </si>
  <si>
    <t>ICT.io is a startup that promote startups in Indian Ocean.</t>
  </si>
  <si>
    <t>Port Louis Town, Port Louis, Mauritius</t>
  </si>
  <si>
    <t>Anibal Martinez</t>
  </si>
  <si>
    <t>Digital Media, News, Social Media</t>
  </si>
  <si>
    <t>http://ict.io/</t>
  </si>
  <si>
    <t>https://www.linkedin.com/company/ict.io/</t>
  </si>
  <si>
    <t>https://www.twitter.com/ictiomu</t>
  </si>
  <si>
    <t>https://www.facebook.com/ict.io</t>
  </si>
  <si>
    <t>HouseAfrica Blockchain</t>
  </si>
  <si>
    <t>HouseAfrica is providing Affordable Housing for Africans on Blockchain.</t>
  </si>
  <si>
    <t>Ndifrke Ikokpu</t>
  </si>
  <si>
    <t>Information Technology, Blockchain</t>
  </si>
  <si>
    <t>https://houseafrica.io/</t>
  </si>
  <si>
    <t>https://www.linkedin.com/company/houseafrica/about/</t>
  </si>
  <si>
    <t>https://twitter.com/houseafrica1?lang=en</t>
  </si>
  <si>
    <t>https://www.facebook.com/HouseAfricapage/</t>
  </si>
  <si>
    <t>Houseme</t>
  </si>
  <si>
    <t>HouseME is reshaping the South African rental marketplace. Disruptors in the industry, HouseME is set up to serve and support tenants and provide more to landlords across the country — both private and institutional — with complete transparency, underpinned by technology.</t>
  </si>
  <si>
    <t>Benjamin Shaw</t>
  </si>
  <si>
    <t>Data Center Automation, Digital Media, Digital Signage, Industrial Automation</t>
  </si>
  <si>
    <t>https://www.house.me/</t>
  </si>
  <si>
    <t>https://www.linkedin.com/company/house.me/</t>
  </si>
  <si>
    <t>https://twitter.com/houseme</t>
  </si>
  <si>
    <t>https://www.facebook.com/HouseME/</t>
  </si>
  <si>
    <t>Ignitia</t>
  </si>
  <si>
    <t>ILaraPay</t>
  </si>
  <si>
    <t>Imisi 3D</t>
  </si>
  <si>
    <t>We are a Virtual Reality (VR) creation lab dedicated to growing a community of VR developers in Nigeria, creating solutions using VR, and providing educational and engagement experiences with VR. We see huge potential for VR as a tool for creating everyday solutions and intend to change the technology narrative so that here we become creators and not just consumers of technology.</t>
  </si>
  <si>
    <t>Yaba Lagos, Nigeria</t>
  </si>
  <si>
    <t>Judith Okonkwo</t>
  </si>
  <si>
    <t>http://www.imisi3d.com/</t>
  </si>
  <si>
    <t>https://www.linkedin.com/company/imisi-3d/</t>
  </si>
  <si>
    <t>https://twitter.com/Imisi3d</t>
  </si>
  <si>
    <t>https://www.facebook.com/Imisi3D/</t>
  </si>
  <si>
    <t>Impactppa And Earth Day Network</t>
  </si>
  <si>
    <t>ImpactPPA is a decentralized energy platform built to disrupt renewable energy finance and accelerate clean energy production</t>
  </si>
  <si>
    <t>Manhattan Beach, California, United States</t>
  </si>
  <si>
    <t>Dan Bates</t>
  </si>
  <si>
    <t>Energy, Energy Efficiency, Renewable Energy</t>
  </si>
  <si>
    <t>http://impactppa.com/</t>
  </si>
  <si>
    <t>https://www.linkedin.com/company/impactppa</t>
  </si>
  <si>
    <t>https://twitter.com/ImpactPPA</t>
  </si>
  <si>
    <t>https://www.facebook.com/impactppa/</t>
  </si>
  <si>
    <t>Lakt</t>
  </si>
  <si>
    <t>Suit of Mobile first Personal Finance platform.</t>
  </si>
  <si>
    <t>Victor Mutua</t>
  </si>
  <si>
    <t>Financial Services, Insurance, Mobile, Mobile Apps</t>
  </si>
  <si>
    <t>http://lakt.co/</t>
  </si>
  <si>
    <t>https://www.linkedin.com/company/lakt/?originalSubdomain=ke</t>
  </si>
  <si>
    <t>https://twitter.com/laktapp</t>
  </si>
  <si>
    <t>https://www.facebook.com/lakt2lastreet</t>
  </si>
  <si>
    <t>iMpilo</t>
  </si>
  <si>
    <t>icog Labs</t>
  </si>
  <si>
    <t>iCog Labs is a team of visionary software professionals, dedicated to advancing the frontier of artificial intelligence research and applications and delivering quality products to customers, based in Addis Ababa, Ethiopia.</t>
  </si>
  <si>
    <t>Getnet Aseffa</t>
  </si>
  <si>
    <t>http://icog-labs.com</t>
  </si>
  <si>
    <t>https://www.linkedin.com/company/icog-labs/about/</t>
  </si>
  <si>
    <t>https://twitter.com/iCog_Labs</t>
  </si>
  <si>
    <t>https://www.facebook.com/icoglabs/</t>
  </si>
  <si>
    <t>Incept</t>
  </si>
  <si>
    <t>Incept is a mobile application designed for museums and archaeological sites that aims to enhance and give importance to history.</t>
  </si>
  <si>
    <t>Sousse, Sousse, Tunisia</t>
  </si>
  <si>
    <t>Sofiane Chaieb</t>
  </si>
  <si>
    <t>Augmented Reality, Museums and Historical Sites, Robotics</t>
  </si>
  <si>
    <t>https://www.incept.tn/</t>
  </si>
  <si>
    <t>https://www.linkedin.com/company/incept-tn/about/</t>
  </si>
  <si>
    <t>https://twitter.com/InceptTN</t>
  </si>
  <si>
    <t>https://www.facebook.com/incept.tn/</t>
  </si>
  <si>
    <t>Lifecheq</t>
  </si>
  <si>
    <t>We help people achieve their goals through good financial decision making. Use your money smartly to live the life you want</t>
  </si>
  <si>
    <t>Abu Addae</t>
  </si>
  <si>
    <t>http://lifecheq.co.za/</t>
  </si>
  <si>
    <t>https://www.linkedin.com/company/lifecheq/about/</t>
  </si>
  <si>
    <t>https://twitter.com/lifecheq?lang=en</t>
  </si>
  <si>
    <t>https://www.facebook.com/lifecheq/</t>
  </si>
  <si>
    <t>Identity Tech</t>
  </si>
  <si>
    <t>Identity Tech provides a cloud-based service that gives its clients access to an array of tools for customer &amp; visitor experience management</t>
  </si>
  <si>
    <t>https://identity.tech/</t>
  </si>
  <si>
    <t>https://www.linkedin.com/company/identitytech</t>
  </si>
  <si>
    <t>https://twitter.com/identity_tech/</t>
  </si>
  <si>
    <t>https://www.facebook.com/identitytechcjm/</t>
  </si>
  <si>
    <t>Lifeq</t>
  </si>
  <si>
    <t>LifeQ uses computational systems biology and continuous body monitoring to create an on-demand record of one’s personal physiology and health</t>
  </si>
  <si>
    <t>Atlanta, GA</t>
  </si>
  <si>
    <t>Riaan Conradie</t>
  </si>
  <si>
    <t>https://www.lifeq.com/</t>
  </si>
  <si>
    <t>https://www.linkedin.com/company/lifeq/about/</t>
  </si>
  <si>
    <t>https://twitter.com/lifeqinc</t>
  </si>
  <si>
    <t>Innovation Corner Digital Health</t>
  </si>
  <si>
    <t>Ikeja Wireless</t>
  </si>
  <si>
    <t>Wi-Fi tech company focused on providing solutions for ekasi and rural areas.</t>
  </si>
  <si>
    <t xml:space="preserve">Marc Wolf </t>
  </si>
  <si>
    <t>Internet, Network Hardware, Wireless</t>
  </si>
  <si>
    <t>https://www.ikeja.co.za/</t>
  </si>
  <si>
    <t>https://www.linkedin.com/company/ikeja-wireless/</t>
  </si>
  <si>
    <t>https://twitter.com/ikeja_wireless</t>
  </si>
  <si>
    <t>https://www.facebook.com/ikejawireless/</t>
  </si>
  <si>
    <t>Innovation Management Research Institute</t>
  </si>
  <si>
    <t>We Simplified "Strategic Corporate Innovation Management ™"​ (SCIM) for Corporate Executives</t>
  </si>
  <si>
    <t>Louis Bouwer</t>
  </si>
  <si>
    <t>Business Development, Enterprise Software, Innovation Management, Management Consulting, Management Information Systems</t>
  </si>
  <si>
    <t>http://www.imri.co.za/</t>
  </si>
  <si>
    <t>https://www.linkedin.com/company/innovation-management-research-institute-imri-/about/?viewAsMember=true</t>
  </si>
  <si>
    <t>Inokri</t>
  </si>
  <si>
    <t>We are a Mobile Application Development company whose mission is to "Make people's lives simpler" through software products that help users in their daily lives</t>
  </si>
  <si>
    <t>http://inokri.com/</t>
  </si>
  <si>
    <t>Institute For Blockchain Studies</t>
  </si>
  <si>
    <t>Blockchain Research Institute is conducting the definitive study of the impact of blockchain technology on business, government &amp; society.</t>
  </si>
  <si>
    <t>Don Tapscott</t>
  </si>
  <si>
    <t>Blockchain</t>
  </si>
  <si>
    <t>https://www.blockchainresearchinstitute.org/</t>
  </si>
  <si>
    <t>https://www.linkedin.com/company/blockchain-research-institute</t>
  </si>
  <si>
    <t>https://twitter.com/blockchainri</t>
  </si>
  <si>
    <t>https://www.facebook.com/BlockchainRI</t>
  </si>
  <si>
    <t>Lily.Health</t>
  </si>
  <si>
    <t>Lily.Health is building the best reproductive health tools using the latest technologies and research</t>
  </si>
  <si>
    <t>Greater Philadelphia Area, East Coast, Southern US</t>
  </si>
  <si>
    <t>MacGregor Lennarz</t>
  </si>
  <si>
    <t>https://lily.health/</t>
  </si>
  <si>
    <t>https://www.linkedin.com/company/lilychat/</t>
  </si>
  <si>
    <t>https://www.facebook.com/public/Lily-Health</t>
  </si>
  <si>
    <t>Interactive Voice Response for Interactive Farmers</t>
  </si>
  <si>
    <t>Viamo incorporates Connecting individuals &amp; organizations with mobile technology to make better decisions, select the Right Mobile Tools for Increased Impact and Efficiency, determine mobile channel, deploy mobile advice on any device and remote Information Capturing and Farmer Profiling with IVR Surveys</t>
  </si>
  <si>
    <t>IoT.nxt</t>
  </si>
  <si>
    <t>IoT.nxt’s unique technology stack bridges the gap between all protocols in the industrial ecosystem, creating a single integration/translation point. Its patented RaptorTM gateway allows organisations to retrofit all existing legacy systems with no rip and replace. A powerful data abstraction model further translates anything and everything from the edge, supporting a true subscription based big data model.</t>
  </si>
  <si>
    <t>Nico Steyn</t>
  </si>
  <si>
    <t>Industrial IoT, Internet of Things, Digitization</t>
  </si>
  <si>
    <t>https://www.iotnxt.com/</t>
  </si>
  <si>
    <t>https://www.linkedin.com/company/iot.nxt/</t>
  </si>
  <si>
    <t>https://twitter.com/iot_nxt</t>
  </si>
  <si>
    <t>https://www.facebook.com/iotnxt</t>
  </si>
  <si>
    <t>Lima Kwanza Limited</t>
  </si>
  <si>
    <t>Lima Kwanza Limited is the only purchases a part of the smallholder avocado yield</t>
  </si>
  <si>
    <t>Banking, Financial Services</t>
  </si>
  <si>
    <t>Intrex Telematics Systems AD</t>
  </si>
  <si>
    <t>Investiv</t>
  </si>
  <si>
    <t>Investiv is a financial tools and publishing firm whose aim is to help individual investors make wiser investment choices.</t>
  </si>
  <si>
    <t>Lehi, Utah</t>
  </si>
  <si>
    <t>Jesse Webb</t>
  </si>
  <si>
    <t>http://investiv.co</t>
  </si>
  <si>
    <t>https://www.linkedin.com/company/investiv-co/about/</t>
  </si>
  <si>
    <t>https://twitter.com/investiv_co</t>
  </si>
  <si>
    <t>Iprocure</t>
  </si>
  <si>
    <t>Provides technology to “agro-vets,”which are agriculture input retailers and consultants in rural areas.</t>
  </si>
  <si>
    <t>Nicole Galletta</t>
  </si>
  <si>
    <t>Agriculture, Analytics, Information Technology, Logistics, Packaging Services, Software, Supply Chain Management</t>
  </si>
  <si>
    <t>http://www.iprocu.re/</t>
  </si>
  <si>
    <t>http://www.linkedin.com/company/4992253</t>
  </si>
  <si>
    <t>http://twitter.com/iProcureAfrica</t>
  </si>
  <si>
    <t>http://www.facebook.com/IProcure</t>
  </si>
  <si>
    <t>Instadiet.Me</t>
  </si>
  <si>
    <t>A marketplace for dietitians and end users</t>
  </si>
  <si>
    <t>Ahmed Tawfic Saleh</t>
  </si>
  <si>
    <t>https://instadiet.me/</t>
  </si>
  <si>
    <t>https://www.linkedin.com/company/instadiet-me</t>
  </si>
  <si>
    <t>https://facebook.com/instadiet.me</t>
  </si>
  <si>
    <t>Instant Property</t>
  </si>
  <si>
    <t>Instant Property is South Africa's leading independent online commercial property portal.</t>
  </si>
  <si>
    <t>Wayne Berger</t>
  </si>
  <si>
    <t>Brokers, Mobile App</t>
  </si>
  <si>
    <t>https://instantproperty.co.za/</t>
  </si>
  <si>
    <t>https://www.facebook.com/instantpropertysa/</t>
  </si>
  <si>
    <t>Ipsy</t>
  </si>
  <si>
    <t>ipsy is an online beauty community that home delivers a box of 5 beauty samples for a monthly subscription fee.</t>
  </si>
  <si>
    <t>San Francisco Bay Area, Silicon Valley, West Coast</t>
  </si>
  <si>
    <t>Jennifer Jaconetti Goldfarb</t>
  </si>
  <si>
    <t>Beauty, Cosmetics, E-Commerce</t>
  </si>
  <si>
    <t>http://www.ipsy.com/</t>
  </si>
  <si>
    <t>http://www.linkedin.com/company/ipsy</t>
  </si>
  <si>
    <t>http://twitter.com/ipsy</t>
  </si>
  <si>
    <t>http://www.facebook.com/ipsy</t>
  </si>
  <si>
    <t xml:space="preserve">Insurance For All </t>
  </si>
  <si>
    <t>The company focuses on providing relevant and affordable insurance services to low income earners in Kenya.</t>
  </si>
  <si>
    <t>AJ Capital and Investment LLC</t>
  </si>
  <si>
    <t>Insurance Services</t>
  </si>
  <si>
    <t>https://ifakenya.co.ke/</t>
  </si>
  <si>
    <t>Insureafrika</t>
  </si>
  <si>
    <t>InsureAfrika.com, the first online platform to shop for and buy insurance in Kenya, is also an online agency to sell insurances.</t>
  </si>
  <si>
    <t>Gagan Hayer</t>
  </si>
  <si>
    <t>Digital Media, E-Commerce, Insurance</t>
  </si>
  <si>
    <t>http://insureafrika.com/</t>
  </si>
  <si>
    <t>https://www.linkedin.com/company/insureafrika-com</t>
  </si>
  <si>
    <t>https://www.twitter.com/insureafrika</t>
  </si>
  <si>
    <t>https://www.facebook.com/insureafrika</t>
  </si>
  <si>
    <t>Ishack Ventures</t>
  </si>
  <si>
    <t>iShack Digital is a consulting firm specializing in digital and social media strategy. With vast experience in online marketing, e-commerce, social buying, smartphone, mobile, social media platforms, viral video &amp; audio production and tech venture capital.</t>
  </si>
  <si>
    <t>Richard Bensted-Smith</t>
  </si>
  <si>
    <t>http://www.ishack.co.za/</t>
  </si>
  <si>
    <t>https://www.linkedin.com/company/ishack-technology-solutions/about/</t>
  </si>
  <si>
    <t>iSpani Group</t>
  </si>
  <si>
    <t>We are iSpani, a decentralized on-demand sales force and market research team which allows for brands and businesses to get access to unreached markets, through our mobile agents on the ground. Our company is in the business of providing data that empowers brands to empower people, especially within informal market</t>
  </si>
  <si>
    <t>Patrick Machekera</t>
  </si>
  <si>
    <t>Market Research</t>
  </si>
  <si>
    <t>http://www.ispanigroup.co.za/</t>
  </si>
  <si>
    <t>https://www.linkedin.com/company/ispani-group/about/</t>
  </si>
  <si>
    <t>https://www.facebook.com/ISpaniGroup/</t>
  </si>
  <si>
    <t>Intergreatme</t>
  </si>
  <si>
    <t>Intergreatme is a mobile app that provides users with a secure and effective platform to share verified personal documents &amp; information</t>
  </si>
  <si>
    <t>Luke Dominique Warner , James Lawson, Dewald Thiart</t>
  </si>
  <si>
    <t>FinTech, Professional Services</t>
  </si>
  <si>
    <t>http://intergreatme.com/</t>
  </si>
  <si>
    <t>https://www.linkedin.com/company/intergreatme/</t>
  </si>
  <si>
    <t>https://www.twitter.com/intergreatme</t>
  </si>
  <si>
    <t>https://www.facebook.com/intergreatmeapp</t>
  </si>
  <si>
    <t>Kngine</t>
  </si>
  <si>
    <t>Kngine is an intelligent engine that answers naturally posed factual questions and performs actions.</t>
  </si>
  <si>
    <t>Ashraf ElFadeel</t>
  </si>
  <si>
    <t>Research</t>
  </si>
  <si>
    <t>Intelligent Systems, Search Engine, Semantic Search</t>
  </si>
  <si>
    <t>http://kngine.com/</t>
  </si>
  <si>
    <t>https://www.linkedin.com/company/kngine</t>
  </si>
  <si>
    <t>http://twitter.com/knginesearch</t>
  </si>
  <si>
    <t>http://www.facebook.com/KngineSearch</t>
  </si>
  <si>
    <t>itanda Express</t>
  </si>
  <si>
    <t>Interswitch</t>
  </si>
  <si>
    <t>Interswitch is an Africa-focused integrated digital payments and commerce company that facilitates the electronic circulation of money as well as the exchange of value between individuals and organisations on a timely and consistent basis.</t>
  </si>
  <si>
    <t>Private Equity Round</t>
  </si>
  <si>
    <t>Mitchell Elegbe</t>
  </si>
  <si>
    <t>Payments, Software</t>
  </si>
  <si>
    <t>https://www.interswitchgroup.com/</t>
  </si>
  <si>
    <t>https://www.linkedin.com/company/interswitch-limited/</t>
  </si>
  <si>
    <t>https://twitter.com/InterswitchGRP</t>
  </si>
  <si>
    <t>https://www.facebook.com/InterswitchGroup</t>
  </si>
  <si>
    <t>iyiebo</t>
  </si>
  <si>
    <t>Knowlegde Factory</t>
  </si>
  <si>
    <t>Knowledge Factory is a Property Data and ICT company. Knowledge Factory identified a gap in the property and spatial analytics market relating to residential property and the areas in which they reside, now offering support, guidance and insights to fill this gap</t>
  </si>
  <si>
    <t>Bryanston, Gauteng</t>
  </si>
  <si>
    <t>Ashwin Frankie</t>
  </si>
  <si>
    <t>http://www.knowledgefactory.co.za/</t>
  </si>
  <si>
    <t>https://www.linkedin.com/company/knowledge-factory_3/</t>
  </si>
  <si>
    <t>https://twitter.com/KnowledgeFactory</t>
  </si>
  <si>
    <t>https://www.facebook.com/KnowledgeFactoryNo.1/</t>
  </si>
  <si>
    <t>Jaguza Livestock Application</t>
  </si>
  <si>
    <t>Investiv Group</t>
  </si>
  <si>
    <t>Investiv is an Ivorian company specialized in advice on precision agriculture. Pioneer in the use of drones in agriculture in West Africa,We provide our customers with technical solutions and innovative solutions combining productivity, performance and time savings.</t>
  </si>
  <si>
    <t>Aboubakar Karim</t>
  </si>
  <si>
    <t>Precision farming, smart agriculture, AgriTech</t>
  </si>
  <si>
    <t>https://www.investivgroup.com/</t>
  </si>
  <si>
    <t>https://www.linkedin.com/company/investivgroup/about/</t>
  </si>
  <si>
    <t>https://twitter.com/investivgroup</t>
  </si>
  <si>
    <t>https://www.facebook.com/investivgroup/</t>
  </si>
  <si>
    <t>Invoizpaid</t>
  </si>
  <si>
    <t>We focus on bridging the SME credit gap in Nigeria</t>
  </si>
  <si>
    <t>Robert Högler</t>
  </si>
  <si>
    <t>Invoice Factoring, Purchase Order Financing, Investment, Supply Chain Financing, Distribution Finance</t>
  </si>
  <si>
    <t>https://www.invoizpaid.com/</t>
  </si>
  <si>
    <t>https://www.linkedin.com/company/invoizpaid/</t>
  </si>
  <si>
    <t>https://twitter.com/invoizpaid/</t>
  </si>
  <si>
    <t>https://www.facebook.com/invoizpaid/</t>
  </si>
  <si>
    <t>Inyenyeri</t>
  </si>
  <si>
    <t>Lnyenyeri A Rwandan Social Benefit CompanyI</t>
  </si>
  <si>
    <t>Gisenyi, Rwanda</t>
  </si>
  <si>
    <t>Eric Reynolds</t>
  </si>
  <si>
    <t>Energy, Environmental Consulting, Renewable Energy</t>
  </si>
  <si>
    <t>http://www.inyenyeri.org/</t>
  </si>
  <si>
    <t>https://www.linkedin.com/company/inyenyeri</t>
  </si>
  <si>
    <t>https://twitter.com/Inyenyeri</t>
  </si>
  <si>
    <t>https://www.facebook.com/Inyenyeri/</t>
  </si>
  <si>
    <t>Kwese Iflix</t>
  </si>
  <si>
    <t>Kwesé iflix – Africa’s game-changing digital entertainment platform</t>
  </si>
  <si>
    <t>Mayur Patel</t>
  </si>
  <si>
    <t>Mobile Apps, Music, News, Video</t>
  </si>
  <si>
    <t>https://www.kweseiflix.com/</t>
  </si>
  <si>
    <t>https://www.linkedin.com/company/kwes%C3%A9-tv/</t>
  </si>
  <si>
    <t>https://twitter.com/kweseiflix_ke?lang=en</t>
  </si>
  <si>
    <t>Jaguza Tech</t>
  </si>
  <si>
    <t>Jambo Pay</t>
  </si>
  <si>
    <t>JamboPay is an online payment gateway that allows users to securely make and receive payments through mobile phone over internet.</t>
  </si>
  <si>
    <t>Danson Muchemi</t>
  </si>
  <si>
    <t>https://www.jambopay.com/</t>
  </si>
  <si>
    <t>https://www.linkedin.com/company/jambopay</t>
  </si>
  <si>
    <t>https://twitter.com/jambopay</t>
  </si>
  <si>
    <t>https://www.facebook.com/jambopay</t>
  </si>
  <si>
    <t>Jasure</t>
  </si>
  <si>
    <t>In 2017, JaSure was born, where the underlying premise is a vision of unsettling conventional short-term insurance assumptions and models. At its heart, JaSure aims to take insurance to the intersection of where technology meets choice.</t>
  </si>
  <si>
    <t>Jason Paidoussi</t>
  </si>
  <si>
    <t>http://www.jasure.com/</t>
  </si>
  <si>
    <t>https://www.linkedin.com/company/jasure/about/</t>
  </si>
  <si>
    <t>https://twitter.com/jasureinc?lang=en</t>
  </si>
  <si>
    <t>https://www.facebook.com/JaSureInc/</t>
  </si>
  <si>
    <t>Ison Xperiences</t>
  </si>
  <si>
    <t>iSON Xperiences is the Business Process Outsourcing firm</t>
  </si>
  <si>
    <t>Pravin Kumar</t>
  </si>
  <si>
    <t>Social Media</t>
  </si>
  <si>
    <t>10000+</t>
  </si>
  <si>
    <t>http://isonbpo.com/</t>
  </si>
  <si>
    <t>https://www.linkedin.com/company/ison-bpo-ltd/</t>
  </si>
  <si>
    <t>https://twitter.com/ISON_BPO</t>
  </si>
  <si>
    <t>https://www.facebook.com/pg/iSONBPO/</t>
  </si>
  <si>
    <t>Jobox</t>
  </si>
  <si>
    <t>Job is an online microjob platform that connects freelancers and clients to get things done. From inspired graphic designers to indulgent personal chefs. Job helps you find the perfect freelancer for the job</t>
  </si>
  <si>
    <t>https://beta.jobox.co.za/#/</t>
  </si>
  <si>
    <t>Joluud</t>
  </si>
  <si>
    <t>Joluud is a maintenance management web platform for Facility Managers — done the right way. We take a simple approach to the overly complicated desktop-based enterprise software</t>
  </si>
  <si>
    <t>Accra, Greater Accra, Ghana</t>
  </si>
  <si>
    <t>David Obi</t>
  </si>
  <si>
    <t>Facility Management</t>
  </si>
  <si>
    <t>https://www.joluud.com/</t>
  </si>
  <si>
    <t>https://gh.linkedin.com/company/joluud</t>
  </si>
  <si>
    <t>https://twitter.com/joluud</t>
  </si>
  <si>
    <t>https://www.facebook.com/Joluud/</t>
  </si>
  <si>
    <t>Jukwaa</t>
  </si>
  <si>
    <t>Jukwaa (pronounced Joo-kwah) is a Swahili word meaning platform.</t>
  </si>
  <si>
    <t>Centurion, Gauteng</t>
  </si>
  <si>
    <t>Robert Walker</t>
  </si>
  <si>
    <t>Events Services</t>
  </si>
  <si>
    <t>http://www.jukwaa.net/</t>
  </si>
  <si>
    <t>https://www.linkedin.com/company/ce-projects/about/</t>
  </si>
  <si>
    <t>https://twitter.com/jukwaa_?lang=en</t>
  </si>
  <si>
    <t>https://www.facebook.com/jukwaayoungsters/</t>
  </si>
  <si>
    <t>Izyshop</t>
  </si>
  <si>
    <t>Izyshop is the online supermarket of choice in Mozambique! The Izyshop arises to facilitate their access to various consumer goods through a single digital platform, where consumers have access to the best and freshest products at unbeatable prices in the market. The Izyshop also offers you the facility of choice of thousands of online products through a simple and intuitive platform, and the convenience of receiving their purchases anytime, anywhere, free of charge for delivery. For your safety and convenience, Izyshop offers you the possibility of paying for your purchases in a variety of ways, from online payment via Netshopup to payment on delivery with mobile POS or cash. Simple like that, just at Izyshop .</t>
  </si>
  <si>
    <t>Titos Munhequete</t>
  </si>
  <si>
    <t>Food &amp; Beverages, E-commerce</t>
  </si>
  <si>
    <t>https://izyshop.co.mz</t>
  </si>
  <si>
    <t>https://www.linkedin.com/company/izyshop-co-mz/</t>
  </si>
  <si>
    <t>https://twitter.com/izyshop</t>
  </si>
  <si>
    <t>https://www.facebook.com/pg/izyshop.co.mz/about/?ref=page_internal</t>
  </si>
  <si>
    <t>Jwebi.Com</t>
  </si>
  <si>
    <t>Jwebi is a peer-to-peer website that enables people to send and buy stuff from all over the world using travelers' spare luggage space.</t>
  </si>
  <si>
    <t>Asma Ben Jemaa</t>
  </si>
  <si>
    <t>Collaborative Consumption, Shipping</t>
  </si>
  <si>
    <t>http://www.jwebi.com/</t>
  </si>
  <si>
    <t>http://www.linkedin.com/company/5173857</t>
  </si>
  <si>
    <t>http://twitter.com/jwebi2014</t>
  </si>
  <si>
    <t>http://www.facebook.com/jwebiworld</t>
  </si>
  <si>
    <t>Lisungui Pharma</t>
  </si>
  <si>
    <t>Lisungui Pharma est une application qui vous apporte des solutions complètes dans le domaine pharmaceutique</t>
  </si>
  <si>
    <t>Pointe-Noire, Pointe-Noire</t>
  </si>
  <si>
    <t>Rufin Lepembe Ovoula</t>
  </si>
  <si>
    <t>http://lisunguipharma.org/</t>
  </si>
  <si>
    <t>https://www.linkedin.com/company/lisungui-pharma/about/</t>
  </si>
  <si>
    <t>https://twitter.com/lisungui</t>
  </si>
  <si>
    <t>https://www.facebook.com/lisunguipharma/</t>
  </si>
  <si>
    <t>KAINO Africa</t>
  </si>
  <si>
    <t>Kalejob</t>
  </si>
  <si>
    <t>Kalejob is jobs website with full-time and on-demand employment via SMS.</t>
  </si>
  <si>
    <t>Foua Bi Touvoly</t>
  </si>
  <si>
    <t>Mobile Apps, Recruiting, Skill Assessment, SMS, Social Recruiting</t>
  </si>
  <si>
    <t>https://sms.kalejob.com/</t>
  </si>
  <si>
    <t>https://www.linkedin.com/company/kal%C3%A9job</t>
  </si>
  <si>
    <t>https://twitter.com/kalejob</t>
  </si>
  <si>
    <t>https://www.facebook.com/kalejob</t>
  </si>
  <si>
    <t>Kandua</t>
  </si>
  <si>
    <t>Kandua is an online marketplace for home services.</t>
  </si>
  <si>
    <t>Arjun Khoosal</t>
  </si>
  <si>
    <t>Home Services, Internet, Real Estate</t>
  </si>
  <si>
    <t>https://kandua.com/</t>
  </si>
  <si>
    <t>https://www.linkedin.com/company/kandua/</t>
  </si>
  <si>
    <t>https://twitter.com/kanduaRSA</t>
  </si>
  <si>
    <t>https://www.facebook.com/KanduaRSA/</t>
  </si>
  <si>
    <t>Jetstream Africa</t>
  </si>
  <si>
    <t>Jetstream is a supply chain platform that powers global trade logistics for African suppliers.</t>
  </si>
  <si>
    <t>Miishe Addy, Raquel Wilson, Solomon Torgbor</t>
  </si>
  <si>
    <t>AgTech, Logistics</t>
  </si>
  <si>
    <t>https://www.jetstreamafrica.com/</t>
  </si>
  <si>
    <t>https://www.linkedin.com/company/jetstream-africa/</t>
  </si>
  <si>
    <t>https://twitter.com/jetstreamafrica</t>
  </si>
  <si>
    <t>http://www.facebook.com/jetstreamafrica</t>
  </si>
  <si>
    <t>Luno</t>
  </si>
  <si>
    <t>Luno is a global cryptocurrency company</t>
  </si>
  <si>
    <t>Timothy Strane</t>
  </si>
  <si>
    <t>Cryptocurrency, Financial Services, Virtual Currency</t>
  </si>
  <si>
    <t>https://www.luno.com/</t>
  </si>
  <si>
    <t>https://www.linkedin.com/company/lunomoney/</t>
  </si>
  <si>
    <t>https://twitter.com/lunomoney</t>
  </si>
  <si>
    <t>https://www.facebook.com/luno</t>
  </si>
  <si>
    <t>Kazi Promote</t>
  </si>
  <si>
    <t>Jonga</t>
  </si>
  <si>
    <t>JONGA is a security technology company.</t>
  </si>
  <si>
    <t>Ntsako Mgiba, Ntando Shezi</t>
  </si>
  <si>
    <t>Information Technology, Security</t>
  </si>
  <si>
    <t>mLabs</t>
  </si>
  <si>
    <t>http://jonga.co/</t>
  </si>
  <si>
    <t>https://www.linkedin.com/company/jonga/</t>
  </si>
  <si>
    <t>https://twitter.com/jongasystems</t>
  </si>
  <si>
    <t>https://www.facebook.com/jonga.co/</t>
  </si>
  <si>
    <t>Kenai</t>
  </si>
  <si>
    <t>Kenai is a visitor management solution that uses facial recognition to recognise returning guests and facilitate faster, seamless sign-in. Kenai is here to make the ultimate first impression, by providing a sleek visitor management application with cutting-edge technology.</t>
  </si>
  <si>
    <t>James Lightbody</t>
  </si>
  <si>
    <t>Computer Vision, Facial Recognition, Identity Manageme</t>
  </si>
  <si>
    <t>https://www.kenai.co.za/</t>
  </si>
  <si>
    <t>https://www.linkedin.com/company/kenai</t>
  </si>
  <si>
    <t>Kencoco Limited</t>
  </si>
  <si>
    <t>Kencoco Limited makes and sells charcoal briquettes from recycled agricultural coconut waste (coconut shells, husks) and charcoal dust</t>
  </si>
  <si>
    <t>Kenya Blockchain Investment</t>
  </si>
  <si>
    <t>Kepya</t>
  </si>
  <si>
    <t>Kepya is a field product marketing platform that provides information on the availability and need for agricultural products and promotes quick transaction of the same in a simple click. To ensure easy use and inclusion, the platform can be used via web portal, phone call or text messaging.</t>
  </si>
  <si>
    <t>Luanda - Angola.</t>
  </si>
  <si>
    <t>Product marketing platform</t>
  </si>
  <si>
    <t>https://www.kepya.co.ao/</t>
  </si>
  <si>
    <t>https://twitter.com/kepyamarket</t>
  </si>
  <si>
    <t>https://www.facebook.com/kepyamarket</t>
  </si>
  <si>
    <t>KillerAnalytics</t>
  </si>
  <si>
    <t>Kangpe</t>
  </si>
  <si>
    <t>We’re a health insurance company that acts like a technology company. We’re using software, data science and telemedicine to make health insurance more affordable, easier to access and more of a delightful experience.</t>
  </si>
  <si>
    <t>Femi Kuti, Opeyemi Olumekun</t>
  </si>
  <si>
    <t>Health Care, Mobile Apps, Personal Health, Insurtech</t>
  </si>
  <si>
    <t>https://www.kangpe.com/</t>
  </si>
  <si>
    <t>https://www.linkedin.com/company/kangpe/</t>
  </si>
  <si>
    <t>https://twitter.com/kangpehealth</t>
  </si>
  <si>
    <t>https://www.facebook.com/kangpehealth</t>
  </si>
  <si>
    <t>Kisasa Brands</t>
  </si>
  <si>
    <t>Kazang Solar</t>
  </si>
  <si>
    <t>Kazang Solar was was created to increase rural electrification and fight the poverty tax affecting low-income, energy-poor households across Zambia.</t>
  </si>
  <si>
    <t>Chileshe Chilufya</t>
  </si>
  <si>
    <t>http://www.kazangsolar.com/</t>
  </si>
  <si>
    <t>https://www.facebook.com/kazangsolarzambia/</t>
  </si>
  <si>
    <t>Kisua Africa</t>
  </si>
  <si>
    <t>KISUA clothing brand collaborates with carefully selected African fashion designers, both emerging and established.</t>
  </si>
  <si>
    <t>Samuel Mensah</t>
  </si>
  <si>
    <t>Consumer Goods, Fashion, Retail</t>
  </si>
  <si>
    <t>https://kisua.com/</t>
  </si>
  <si>
    <t>https://www.linkedin.com/company/3525976/</t>
  </si>
  <si>
    <t>https://twitter.com/KISUAonline</t>
  </si>
  <si>
    <t>https://www.facebook.com/KISUAONLINE/</t>
  </si>
  <si>
    <t>M-Paya</t>
  </si>
  <si>
    <t>M-PAYA is a payments processing solution to enable SME Merchants receive cashless payment. Our system is inter-operable with major e-payment providers and allows merchants accept card &amp; mobile money payments while receiving real-time value to their accounts</t>
  </si>
  <si>
    <t>Kitovu Technology Company</t>
  </si>
  <si>
    <t>Kiva Zip community provides access to 0% interest loans and a community passionate about helping entrepreneurs in the United States.</t>
  </si>
  <si>
    <t>Premal Shah</t>
  </si>
  <si>
    <t>Finance, Financial Services, FinTech, Micro Lending, Non Profit, Social Entrepreneurship</t>
  </si>
  <si>
    <t>http://kiva.org/</t>
  </si>
  <si>
    <t>https://www.linkedin.com/company/266361</t>
  </si>
  <si>
    <t>http://twitter.com/kiva</t>
  </si>
  <si>
    <t>http://www.facebook.com/kiva</t>
  </si>
  <si>
    <t>Kivu Green Energy</t>
  </si>
  <si>
    <t>Kivu Green Energy (KGE) is a nationally incorporated energy company (S.A.R.L.) in the Democratic Republic of Congo (DRC). Based in the city of Beni, KGE’s vision is to empower Congo’s future by generating and managing reliable, affordable and renewable power.</t>
  </si>
  <si>
    <t>Beni, North Kivu</t>
  </si>
  <si>
    <t>Jonathan Shaw</t>
  </si>
  <si>
    <t>http://www.kivugreenenergy.com/</t>
  </si>
  <si>
    <t>https://www.linkedin.com/company/kivu-green-energy/</t>
  </si>
  <si>
    <t>https://twitter.com/kivugreenenergy</t>
  </si>
  <si>
    <t>https://www.facebook.com/kivugreenenergy/</t>
  </si>
  <si>
    <t>Klurdy Solutions</t>
  </si>
  <si>
    <t>lurdy is a design studio with an interactive online service for buying personalized african fashion.</t>
  </si>
  <si>
    <t>Brian Wachanga</t>
  </si>
  <si>
    <t>Design, 3D graphics</t>
  </si>
  <si>
    <t>https://klurdy.com/</t>
  </si>
  <si>
    <t>https://www.linkedin.com/company/klurdy/about/</t>
  </si>
  <si>
    <t>https://twitter.com/klurdy_</t>
  </si>
  <si>
    <t>https://www.facebook.com/klurdy/</t>
  </si>
  <si>
    <t>Kilimofresh Foods Africa Ltd</t>
  </si>
  <si>
    <t>Kilimo Fresh runs a B2B E-commerce produce distribution platform focused connecting farmers with customers on a B2B model. Kilimo aggregates, trades and market all types of foods, grains, fresh fruits, and vegetables significantly reducing post-harvest losses by cold storage.</t>
  </si>
  <si>
    <t>Baraka Chijenga</t>
  </si>
  <si>
    <t>kilimofresh.com</t>
  </si>
  <si>
    <t>https://www.linkedin.com/company/kilimo-fresh-foods-africa-ltd/about/</t>
  </si>
  <si>
    <t>https://twitter.com/kilimo_fresh</t>
  </si>
  <si>
    <t>MacroLan</t>
  </si>
  <si>
    <t>MacroLan is a Cape Town based Internet Service Provider that delivers dedicated fibre broadband connectivity</t>
  </si>
  <si>
    <t>Greater Philadelphia Area, East Coast, Northeastern US</t>
  </si>
  <si>
    <t>Amadou Daffe</t>
  </si>
  <si>
    <t>Consulting, Mobile, Software, Web Design</t>
  </si>
  <si>
    <t>http://coders4africa.com/</t>
  </si>
  <si>
    <t>https://twitter.com/Coders4africa</t>
  </si>
  <si>
    <t>https://www.facebook.com/coders4africa/</t>
  </si>
  <si>
    <t>Knowledge Officer</t>
  </si>
  <si>
    <t>Media Works</t>
  </si>
  <si>
    <t>Media Works is an AET provider in South Africa.</t>
  </si>
  <si>
    <t>Jackie Carroll</t>
  </si>
  <si>
    <t>https://www.mediaworks.co.za/</t>
  </si>
  <si>
    <t>https://za.linkedin.com/company/mediaworks?trk=ppro_cprof</t>
  </si>
  <si>
    <t>https://twitter.com/mworksza</t>
  </si>
  <si>
    <t>https://www.facebook.com/mworksza</t>
  </si>
  <si>
    <t>Kobiri</t>
  </si>
  <si>
    <t>M-Pesa</t>
  </si>
  <si>
    <t>M-Pesa is a fast, secure, and convenient way to transact on mobile brought to you by Vodafone</t>
  </si>
  <si>
    <t>Nick Hughes</t>
  </si>
  <si>
    <t>Finance, Financial Services, Payments</t>
  </si>
  <si>
    <t>https://www.safaricom.co.ke/</t>
  </si>
  <si>
    <t>https://twitter.com/Safaricom_Care</t>
  </si>
  <si>
    <t>https://www.safaricom.co.ke/blog/contact-us/www.facebook.com/SafaricomLtd</t>
  </si>
  <si>
    <t>Kodisher Solutions</t>
  </si>
  <si>
    <t>One stop solution for landlords and property managers for managing processes, transactions and data that improves efficiency and saves them money.</t>
  </si>
  <si>
    <t>Solomon Mwangi</t>
  </si>
  <si>
    <t>Software, Property management</t>
  </si>
  <si>
    <t>https://kodisher.com/</t>
  </si>
  <si>
    <t>https://twitter.com/kodisher</t>
  </si>
  <si>
    <t>https://www.facebook.com/kodisher/</t>
  </si>
  <si>
    <t xml:space="preserve">Kognity </t>
  </si>
  <si>
    <t>Kognity is an award-winning digital publisher that combines the power of technology and textbooks to create a vastly elevated learning experience</t>
  </si>
  <si>
    <t>https://www.kognity.com/</t>
  </si>
  <si>
    <t>Konecta</t>
  </si>
  <si>
    <t>Konecta builds wireless networks and platforms to enable value-added services and data analytics.</t>
  </si>
  <si>
    <t>Yandisa Sokhanyile</t>
  </si>
  <si>
    <t>Kool Farmer</t>
  </si>
  <si>
    <t>Madam Aina</t>
  </si>
  <si>
    <t>Madam Aina is building a safe fast escrow system.</t>
  </si>
  <si>
    <t>Boluwaji Opeyemi-Alepaye</t>
  </si>
  <si>
    <t>Escrow Service</t>
  </si>
  <si>
    <t>http://madamaina.ng/</t>
  </si>
  <si>
    <t>https://www.linkedin.com/company/madamaina/</t>
  </si>
  <si>
    <t>https://twitter.com/madamainang?lang=en</t>
  </si>
  <si>
    <t>https://www.facebook.com/pages/category/Product-Service/Madam-Aina-2238489612891212/</t>
  </si>
  <si>
    <t>Kpeiz Digital</t>
  </si>
  <si>
    <t>Kraks TV</t>
  </si>
  <si>
    <t>We believe that only the best content should win, and we intend to be the wheel that nurtures this change. In the near future, we will champion this course on the African media landscape, even as we now help brands achieve their goals with creative Content Marketing.</t>
  </si>
  <si>
    <t>Omole, Lagos</t>
  </si>
  <si>
    <t>Femi Bakre</t>
  </si>
  <si>
    <t>https://kraksmedia.com</t>
  </si>
  <si>
    <t>https://www.linkedin.com/company/krakstv</t>
  </si>
  <si>
    <t>KryszanTec</t>
  </si>
  <si>
    <t>KryszanTec has developed Subware, a solution that allows businesses to understand how they are spending money on IT. Through the solution, the company is able to show a business how much it would cost them to move to any new technology.</t>
  </si>
  <si>
    <t>Jermain Kallideen</t>
  </si>
  <si>
    <t>Kuenda Digital</t>
  </si>
  <si>
    <t>Kuenda Digital is an Angolan Digital Marketing Company, and the main reference in the local industry.</t>
  </si>
  <si>
    <t>Luimar Silva</t>
  </si>
  <si>
    <t>http://www.kuendadigital.com/</t>
  </si>
  <si>
    <t>https://www.linkedin.com/company/18269102/</t>
  </si>
  <si>
    <t>https://www.twitter.com/kuendadigital</t>
  </si>
  <si>
    <t>https://www.facebook.com/kuendadigital</t>
  </si>
  <si>
    <t>Koko Networks</t>
  </si>
  <si>
    <t>KOKO Networks is a venture-backed technology company operating in East Africa and India. We build and deploy dense networks of cloud-connected "KOKOpoints"​ inside local corner stores, which serve as consumer access points for goods and services delivered in partnership with major suppliers. Our first consumer solution is a liquid ethanol cooking fuel, which delivers significant cost savings and quality of life improvements in the multi-billion dollar market for urban cooking fuel. This fuels solution is delivered through a Kenyan operating partnership with Vivo Energy, the company which owns and operates Shell-branded fuels distribution infrastructure across Africa.</t>
  </si>
  <si>
    <t>Greg Murray</t>
  </si>
  <si>
    <t>E-Commerce, Retail, Trading Platform</t>
  </si>
  <si>
    <t>https://kokonetworks.com/</t>
  </si>
  <si>
    <t>https://www.linkedin.com/company/koko-networks/</t>
  </si>
  <si>
    <t>https://twitter.com/KOKO_Networks</t>
  </si>
  <si>
    <t>Kukulu</t>
  </si>
  <si>
    <t>Kukulu is a 3D mobile game that tells the magical story of a chicken that escapes execution and runs off into an enticing adventure beyond the farm</t>
  </si>
  <si>
    <t>Dawit Abraham</t>
  </si>
  <si>
    <t>https://kukulugame.com/</t>
  </si>
  <si>
    <t>https://www.twitter.com/kukulugame</t>
  </si>
  <si>
    <t>https://www.facebook.com/kukulugame/</t>
  </si>
  <si>
    <t>Kumba</t>
  </si>
  <si>
    <t>Kumba is focused on empowering the African tourism industry by connecting more travellers from around the world to authentic tours and activities provided by local companies</t>
  </si>
  <si>
    <t>Tapiwa Ndlovu, Ayuoob Abrahams</t>
  </si>
  <si>
    <t>https://www.kumbafrica.co/</t>
  </si>
  <si>
    <t>https://www.facebook.com/KumbaAfrica/</t>
  </si>
  <si>
    <t>Kurai</t>
  </si>
  <si>
    <t>Kwanji</t>
  </si>
  <si>
    <t>Kwanji is an online FX comparison platform empowering businesses globally to trade more efficiently. Bridging both emerging and traditional markets, we’re partnered with FCA regulated brokers in the UK and beyond. Quickly compare and choose from multiple FX quotes in seconds, send funds and transact globally without being overcharged</t>
  </si>
  <si>
    <t>Woking, Surrey</t>
  </si>
  <si>
    <t>Amit Khosla</t>
  </si>
  <si>
    <t>International Trade and Development</t>
  </si>
  <si>
    <t>https://kwanji.com/</t>
  </si>
  <si>
    <t>https://www.linkedin.com/company/kwanji</t>
  </si>
  <si>
    <t>https://twitter.com/KwanjiX</t>
  </si>
  <si>
    <t>https://www.facebook.com/unlockKwanji</t>
  </si>
  <si>
    <t>Mediamark</t>
  </si>
  <si>
    <t xml:space="preserve">Mediamark is a level 2 BBBEE specialist media sales and solutions company comprising experience and disciplines in Radio, Digital, Events and TV.  Mediamark’s aim is to be the leading media marketing solutions provider in Africa, by formulating partnerships with key media brands and providing advertisers with targeted and focused solutions across a multitude of media.
 </t>
  </si>
  <si>
    <t>Rivonia, South Africa</t>
  </si>
  <si>
    <t>Digital Media</t>
  </si>
  <si>
    <t>www.mediamark.co.za</t>
  </si>
  <si>
    <t>https://www.linkedin.com/company/radmark/about/</t>
  </si>
  <si>
    <t>https://twitter.com/MediaworldSA?ref_src=twsrc%5Egoogle%7Ctwcamp%5Eserp%7Ctwgr%5Eauthor</t>
  </si>
  <si>
    <t>https://www.facebook.com/pages/category/Company/Mediamark-567012067090236/</t>
  </si>
  <si>
    <t>Kyaffe Farmers Network</t>
  </si>
  <si>
    <t>Kudobuzz</t>
  </si>
  <si>
    <t>Kudobuzz is a Saas company that builds tools to help eCommerce merchants build trust, increase traffic and boost sales, using UGC and SEO.</t>
  </si>
  <si>
    <t>David Tetteh, Kena Amoah, Nii Larbie</t>
  </si>
  <si>
    <t>Social, Business &amp; Product Reviews, Customer Engagement &amp; Loyalty, SEO, Sales, and User Generate Content</t>
  </si>
  <si>
    <t>https://kudobuzz.com/</t>
  </si>
  <si>
    <t>https://www.linkedin.com/company/kudobuzz/</t>
  </si>
  <si>
    <t>https://twitter.com/kudobuzz</t>
  </si>
  <si>
    <t>https://www.facebook.com/kudobuzz?_rdr=p</t>
  </si>
  <si>
    <t>Kudos Africa</t>
  </si>
  <si>
    <t>KudosAfrica is a sustainability rating and services provider focused on African businesses</t>
  </si>
  <si>
    <t>Carl Reynolds</t>
  </si>
  <si>
    <t>Sustainability benchmarking, Emerging Markets Investment, Private Equity Fund Investing, Deal Sourcing, Direct Investing, Rating tool, Report Services, Sustainability reporting, ESG management, ESG implementation, and SDG management</t>
  </si>
  <si>
    <t>http://www.kudos.work/</t>
  </si>
  <si>
    <t>https://www.linkedin.com/organization/1253121/</t>
  </si>
  <si>
    <t>https://twitter.com/kudos_africa?lang=en</t>
  </si>
  <si>
    <t>https://www.facebook.com/KudosWork/</t>
  </si>
  <si>
    <t>Maisha Meds</t>
  </si>
  <si>
    <t>Maisha Meds is a software platform for ensuring that rural pharmacists and clinicians</t>
  </si>
  <si>
    <t>Kisumu, Kenya</t>
  </si>
  <si>
    <t>Jessica Vernon</t>
  </si>
  <si>
    <t>http://maishameds.org/</t>
  </si>
  <si>
    <t>https://www.linkedin.com/company/maisha-meds/about/</t>
  </si>
  <si>
    <t>https://twitter.com/maishameds?lang=en</t>
  </si>
  <si>
    <t>https://www.facebook.com/MaishaMeds/</t>
  </si>
  <si>
    <t>Kuhustle</t>
  </si>
  <si>
    <t>An online community of doing and delivering digital jobs online across Africa. Post a job, receive bids in hours, select bidder, delivery of job Review and rate.</t>
  </si>
  <si>
    <t>Billy Odero, Sam Gichuru</t>
  </si>
  <si>
    <t>Online jobs, Freelancing, Marketplace</t>
  </si>
  <si>
    <t>https://www.kuhustle.com/</t>
  </si>
  <si>
    <t>https://www.linkedin.com/company/kuhustle/</t>
  </si>
  <si>
    <t>https://twitter.com/kuhustle</t>
  </si>
  <si>
    <t>https://www.facebook.com/kuhustle</t>
  </si>
  <si>
    <t>Lafricamobile</t>
  </si>
  <si>
    <t>LAfricaMobile est leader dans la fourniture de solutions web et mobiles innovantes en Afrique.</t>
  </si>
  <si>
    <t>Malick Diouf</t>
  </si>
  <si>
    <t>http://lafricamobile.com/</t>
  </si>
  <si>
    <t>https://www.linkedin.com/company/lafricamobile/</t>
  </si>
  <si>
    <t>https://twitter.com/lafricamobile?lang=en</t>
  </si>
  <si>
    <t>https://www.facebook.com/lamlafricamobile/</t>
  </si>
  <si>
    <t>Maishapay</t>
  </si>
  <si>
    <t>MaishaPay is enabling SME's accept all payments using a single QR code.</t>
  </si>
  <si>
    <t>Okello Nelson</t>
  </si>
  <si>
    <t>iOS, Mobile Payments, Software, Telecommunications</t>
  </si>
  <si>
    <t>https://maishapay.com</t>
  </si>
  <si>
    <t>https://www.linkedin.com/company/maisha-payment-solutions-limited/?originalSubdomain=nl</t>
  </si>
  <si>
    <t>https://www.facebook.com/maishapay</t>
  </si>
  <si>
    <t>Lamsa</t>
  </si>
  <si>
    <t>Lamsa Kids World is a state of the art digital service tailored for children availing a world of creativity and imagination! Delivering</t>
  </si>
  <si>
    <t>Ar Riyadh, Ar Riyad, Saudi Arabia</t>
  </si>
  <si>
    <t>Badr Ward</t>
  </si>
  <si>
    <t>Apps, Digital Entertainment, Digital Media, E-Learning, Education, Software</t>
  </si>
  <si>
    <t>http://www.lamsaworld.com/</t>
  </si>
  <si>
    <t>https://www.linkedin.com/company/lamsa---%D9%84%D9%85%D8%B3%D8%A9/</t>
  </si>
  <si>
    <t>http://twitter.com/lamsaapp</t>
  </si>
  <si>
    <t>http://www.facebook.com/worldlamsa</t>
  </si>
  <si>
    <t>Kwangu Kwako</t>
  </si>
  <si>
    <t>Kwangu Kwako, which provides safer, healthier, and more secure housing alternatives to the traditional informal settlement structures in Kenya</t>
  </si>
  <si>
    <t>MIT D-Lab Scale-Ups Fellowship</t>
  </si>
  <si>
    <t>Winnie Gitau, Simon Dixon</t>
  </si>
  <si>
    <t>Construction, Housing Solutions</t>
  </si>
  <si>
    <t>http://www.kwangukwako.com/</t>
  </si>
  <si>
    <t>https://www.linkedin.com/company/kwangu-kwako-ltd./</t>
  </si>
  <si>
    <t>https://twitter.com/kwangu_kwako?lang=en</t>
  </si>
  <si>
    <t>Kwara</t>
  </si>
  <si>
    <t>Kwara passionate about supporting the financial cooperative movement that currently improves the lives of hundreds of millions of people</t>
  </si>
  <si>
    <t>Cynthia Wandia</t>
  </si>
  <si>
    <t>https://www.kwara.com/</t>
  </si>
  <si>
    <t>https://www.linkedin.com/company/kwara/about/</t>
  </si>
  <si>
    <t>https://twitter.com/kwaragovt?lang=en</t>
  </si>
  <si>
    <t>https://www.facebook.com/Kwaragovt/</t>
  </si>
  <si>
    <t>Lara.ng</t>
  </si>
  <si>
    <t>Connecting commuters to private shuttles on their commute to work - freeing up time and saving money</t>
  </si>
  <si>
    <t>Velani Mboweni</t>
  </si>
  <si>
    <t>LawBasket</t>
  </si>
  <si>
    <t>Leadhome</t>
  </si>
  <si>
    <t>Labes Key</t>
  </si>
  <si>
    <t>Labes Key are the publishers of the edtech enterprise resource planning (ERP) solution Schoolap</t>
  </si>
  <si>
    <t>Kinshasa, Democratic Republic of Congo</t>
  </si>
  <si>
    <t>Kanik Pascal, Guy-José LETA</t>
  </si>
  <si>
    <t>EdTech, Software</t>
  </si>
  <si>
    <t>https://www.schoolap.com/</t>
  </si>
  <si>
    <t>https://www.linkedin.com/company/schoolap/</t>
  </si>
  <si>
    <t>https://www.facebook.com/schoolapcom-312442789143317/</t>
  </si>
  <si>
    <t>LeadRobot</t>
  </si>
  <si>
    <t>LeadRobot has developed a data analytics and marketing automation tool that uses artificial intelligence (AI) to enrich, cleanse and predictively score incoming leads in real time to empower sales and marketing technologies and teams</t>
  </si>
  <si>
    <t>Leaf</t>
  </si>
  <si>
    <t>Leaf is a mobile point-of-sale platform that helps local merchants manage and grow their business.</t>
  </si>
  <si>
    <t>Cambridge, Massachusetts, United States</t>
  </si>
  <si>
    <t>William Chen</t>
  </si>
  <si>
    <t>E-Commerce, Payments, Restaurants, Social Media</t>
  </si>
  <si>
    <t>http://www.leaf.me/</t>
  </si>
  <si>
    <t>http://www.linkedin.com/company/2351349</t>
  </si>
  <si>
    <t>http://twitter.com/Leafhq</t>
  </si>
  <si>
    <t>http://www.facebook.com/leafyourlife</t>
  </si>
  <si>
    <t>Lenoma Legal</t>
  </si>
  <si>
    <t>Mama Money</t>
  </si>
  <si>
    <t>Mama Money is the world’s first social business for remittances.</t>
  </si>
  <si>
    <t>Raphael Grojnowski</t>
  </si>
  <si>
    <t>E-Commerce, Finance, Financial Exchanges, FinTech</t>
  </si>
  <si>
    <t>https://www.mamamoney.co.za/</t>
  </si>
  <si>
    <t>https://www.linkedin.com/company/mamamoney</t>
  </si>
  <si>
    <t>https://twitter.com/mamasstories</t>
  </si>
  <si>
    <t>https://www.facebook.com/mamamoneytransfer</t>
  </si>
  <si>
    <t>Last Mile for BoP</t>
  </si>
  <si>
    <t>Last Mile for BoP is on a mission to improve the distribution of quality and affordable goods and services in townships and rural areas in South Africa.</t>
  </si>
  <si>
    <t>Arnaud Blanchet</t>
  </si>
  <si>
    <t>http://www.lastmileforbop.com/</t>
  </si>
  <si>
    <t>https://www.linkedin.com/company/last-mile-for-bop/about/</t>
  </si>
  <si>
    <t>https://twitter.com/lastmileforbop?lang=en</t>
  </si>
  <si>
    <t>https://www.facebook.com/lastmileforbop/</t>
  </si>
  <si>
    <t>Mamaope</t>
  </si>
  <si>
    <t>MamaOpe designed a Pneumonia diagnosis kit in form of a jacket for children aged below 5 years</t>
  </si>
  <si>
    <t>Brian Turyabagye</t>
  </si>
  <si>
    <t>Artificial Intelligence, Health Care, Health Diagnostics, Machine Learning, Medical, Medical Device</t>
  </si>
  <si>
    <t>http://mamaope.com/</t>
  </si>
  <si>
    <t>https://www.linkedin.com/company/mamaope/</t>
  </si>
  <si>
    <t>https://twitter.com/mama_ope</t>
  </si>
  <si>
    <t>https://www.facebook.com/themamaope/</t>
  </si>
  <si>
    <t>LIFI-LED</t>
  </si>
  <si>
    <t>LIFI-LED evolves in the field of technology through the implementation of solutions for communication and dissemination of digital information through the light. It combines electricity, connectivity and energy for the satisfaction of its customers.</t>
  </si>
  <si>
    <t>Ange Frederick Balma</t>
  </si>
  <si>
    <t>http://www.lifi-led.ci/</t>
  </si>
  <si>
    <t>https://www.linkedin.com/company/lifi-led-c%C3%B4te-d'ivoire/about/</t>
  </si>
  <si>
    <t>https://twitter.com/LifiLed</t>
  </si>
  <si>
    <t>https://www.facebook.com/LIFILEDCI/</t>
  </si>
  <si>
    <t>MarketForce</t>
  </si>
  <si>
    <t>MarketForce is a platform by Mesozi Inc that provides credit solutions in Kenya.</t>
  </si>
  <si>
    <t>Tesh Mbabu</t>
  </si>
  <si>
    <t>Financial services, Credit</t>
  </si>
  <si>
    <t>https://marketforce.platinumcredit.co.ke/#!/login</t>
  </si>
  <si>
    <t>https://www.facebook.com/marketforce360/</t>
  </si>
  <si>
    <t>Matibabu</t>
  </si>
  <si>
    <t>Matibabu is a non-invasive malaria diagnosis kit.</t>
  </si>
  <si>
    <t>Brian Gitta, Joshua Businge Muleesi, Josiah Kavuma, Simon Lubambo</t>
  </si>
  <si>
    <t>Health Care, Health Diagnostics, Medical Device, Mobile Apps</t>
  </si>
  <si>
    <t>http://www.matibabu.thinkitlimited.com/</t>
  </si>
  <si>
    <t>https://www.linkedin.com/company/matibabu</t>
  </si>
  <si>
    <t>https://twitter.com/matibabu8</t>
  </si>
  <si>
    <t>https://www.facebook.com/Matibabu8</t>
  </si>
  <si>
    <t>Leaf Global Fintech</t>
  </si>
  <si>
    <t>Leaf offers virtual banking services to vulnerable populations crossing borders.</t>
  </si>
  <si>
    <t>Nashville, United States</t>
  </si>
  <si>
    <t>DRC, Rwanda</t>
  </si>
  <si>
    <t>Nat Robinson, Tori Samples</t>
  </si>
  <si>
    <t>Financial Services, Blockchain</t>
  </si>
  <si>
    <t>http://www.leafglobalfintech.com/</t>
  </si>
  <si>
    <t>https://www.linkedin.com/company/leaf-global-fintech/about/</t>
  </si>
  <si>
    <t>https://twitter.com/LeafGlobalTech/</t>
  </si>
  <si>
    <t>https://www.facebook.com/leafglobaltech/</t>
  </si>
  <si>
    <t>Legafrik</t>
  </si>
  <si>
    <t>Legafrik is the first digital platform that allows you to manage all your online legal needs in the 17 OHADA countries in Africa. Create your statutes and legal documents compliant with OHADA Law Online and have them reviewed by lawyers at affordable rates. Consult lawyers in OHADA online.</t>
  </si>
  <si>
    <t>OHADA Region</t>
  </si>
  <si>
    <t>Venture Funding</t>
  </si>
  <si>
    <t>Youssouf Ballo, Daouda Diallo</t>
  </si>
  <si>
    <t>Legal, Legal Documents, Business Establishment OHADA Countries, Consult an Online Attorney in Africa, and Legal Services</t>
  </si>
  <si>
    <t>https://www.legafrik.com/#/app/home</t>
  </si>
  <si>
    <t>https://www.linkedin.com/company/legafrik/</t>
  </si>
  <si>
    <t>https://twitter.com/Legafrik77?lang=fr</t>
  </si>
  <si>
    <t>https://www.facebook.com/Legafrik/</t>
  </si>
  <si>
    <t>LegitCar</t>
  </si>
  <si>
    <t>LegitCar aims to solve the problem of vehicle theft in Nigeria by providing automated vehicles theft-status check for individuals and businesses.</t>
  </si>
  <si>
    <t>Tony Elumelu Foundation</t>
  </si>
  <si>
    <t>Vincent Okeke</t>
  </si>
  <si>
    <t>Automotive, Security, Software</t>
  </si>
  <si>
    <t>https://legitcar.ng/</t>
  </si>
  <si>
    <t>https://twitter.com/legit_car</t>
  </si>
  <si>
    <t>https://www.facebook.com/legitcar</t>
  </si>
  <si>
    <t>Lelapa Fund</t>
  </si>
  <si>
    <t>LelapaFund is a niche crowdinvestment platform dedicated to African companies.</t>
  </si>
  <si>
    <t>Jerry Crossan</t>
  </si>
  <si>
    <t>https://www.lelapafund.com/</t>
  </si>
  <si>
    <t>https://www.linkedin.com/in/jerry-crossan-a7a6b024</t>
  </si>
  <si>
    <t>https://twitter.com/LelapaFund</t>
  </si>
  <si>
    <t>https://www.facebook.com/LelapaFund</t>
  </si>
  <si>
    <t>Lendable</t>
  </si>
  <si>
    <t>Lendable is passionate about making impact investing a competitive asset class. They build technology and financial products to bring finance to one hundred million borrowers that deserve it.</t>
  </si>
  <si>
    <t>Arjun Batra, Daniel Goldfarb, Dylan Fried</t>
  </si>
  <si>
    <t>Angel Investment, Finance, Impact Investing</t>
  </si>
  <si>
    <t>http://lendablemarketplace.com/</t>
  </si>
  <si>
    <t>https://www.linkedin.com/company/7952833/</t>
  </si>
  <si>
    <t>https://www.twitter.com/lendableinc</t>
  </si>
  <si>
    <t>LinumLabs</t>
  </si>
  <si>
    <t>As a global team of developers, entrepreneurs and change-makers, we are deeply passionate about guiding, teaching and motivating others to create a healthier society</t>
  </si>
  <si>
    <t>Cape Town , Western Cape</t>
  </si>
  <si>
    <t>Paul Kohlhaas</t>
  </si>
  <si>
    <t>Blockchain, Ethereum, Bitcoin, Digital Assets, Blockchain Development, Blockchain Talent, Cryptocurrency, Blockchain Training, Ethereum Training, Hackathons, Community, and Meetups</t>
  </si>
  <si>
    <t>http://www.linumlabs.com/</t>
  </si>
  <si>
    <t>https://www.linkedin.com/company/linum-labs/</t>
  </si>
  <si>
    <t>Lipaplus</t>
  </si>
  <si>
    <t>Lipaplus is a mobile POS terminal which enables merchants to receive card payments on their mobile phones, it's a product of Kenswipe Ltd</t>
  </si>
  <si>
    <t>George Ndeeri</t>
  </si>
  <si>
    <t>Payment processing and MPOS</t>
  </si>
  <si>
    <t>http://www.lipaplus.com/</t>
  </si>
  <si>
    <t>https://www.linkedin.com/company/lipaplus/about/</t>
  </si>
  <si>
    <t>https://www.facebook.com/lipaplus/</t>
  </si>
  <si>
    <t>LiquidGold</t>
  </si>
  <si>
    <t>LiquidGold looks at the sanitation with unique waterless technology and nutrient recovery solutions</t>
  </si>
  <si>
    <t>Orion Herman, Simone Fillis</t>
  </si>
  <si>
    <t>Maxicash (Pty) Ltd</t>
  </si>
  <si>
    <t>MaxiCash is a start up Fintech company. Our Mobile App helps African expats and Diaspora support their loved ones back home, financially</t>
  </si>
  <si>
    <t>Tania Mukwamu</t>
  </si>
  <si>
    <t>FinTech, Mobile App, Mobile services, and Money transfer</t>
  </si>
  <si>
    <t>http://www.maxicashapp.com/</t>
  </si>
  <si>
    <t>https://www.linkedin.com/company/maxicash/about/</t>
  </si>
  <si>
    <t>https://twitter.com/maxi_cash?lang=en</t>
  </si>
  <si>
    <t>https://www.facebook.com/maxicashsingapore/</t>
  </si>
  <si>
    <t>Loadbox</t>
  </si>
  <si>
    <t>Loadbox aims to increase productivity and decrease inefficiencies in ports terminals, depots and mining yards.</t>
  </si>
  <si>
    <t>Loniwa</t>
  </si>
  <si>
    <t>Logiwa is the industry-leading WMS serving retail, e-commerce, wholesale, and 3PL businesses worldwide for over a decade</t>
  </si>
  <si>
    <t>Cagdas Yildiz</t>
  </si>
  <si>
    <t>Business Information Systems, Commercial, Retail Technology, Supply Chain</t>
  </si>
  <si>
    <t>http://www.logiwa.com/</t>
  </si>
  <si>
    <t>https://www.linkedin.com/company/logiwa/</t>
  </si>
  <si>
    <t>https://twitter.com/logiwawms</t>
  </si>
  <si>
    <t>https://www.facebook.com/logiwa.wms/</t>
  </si>
  <si>
    <t>LinkdPro</t>
  </si>
  <si>
    <t>LinkdPro is an online marketplace connecting companies to a global network of top freelance business professionals and experts, on-demand.</t>
  </si>
  <si>
    <t>Scelo Aubrey Makhathini, Eugene D.</t>
  </si>
  <si>
    <t>Information Technology, Human Resource</t>
  </si>
  <si>
    <t>https://www.linkdpro.com</t>
  </si>
  <si>
    <t>https://www.linkedin.com/company/linkdpro/about/</t>
  </si>
  <si>
    <t>https://twitter.com/linkdpro</t>
  </si>
  <si>
    <t>https://www.facebook.com/linkdpro/</t>
  </si>
  <si>
    <t>Lono</t>
  </si>
  <si>
    <t>Lovtov Management Services</t>
  </si>
  <si>
    <t>Lipisha</t>
  </si>
  <si>
    <t>Lipisha enables small business owners to automatically process non cash payments and micropayments such as mobile money and card payments directly to their bank accounts</t>
  </si>
  <si>
    <t>Marshall Musyimi, Martin Kasomo</t>
  </si>
  <si>
    <t>Fintech</t>
  </si>
  <si>
    <t>https://lipisha.com/</t>
  </si>
  <si>
    <t>https://twitter.com/lipisha</t>
  </si>
  <si>
    <t>https://www.facebook.com/LipishaLimited</t>
  </si>
  <si>
    <t>Loystar</t>
  </si>
  <si>
    <t>LPK Civil &amp; Structural Engineers</t>
  </si>
  <si>
    <t>Livestock Wealth</t>
  </si>
  <si>
    <t>Livestock Wealth is a crowdfarming company that allows people to invest in livestock and earn from sale of the offspring.</t>
  </si>
  <si>
    <t>Ntuthuko Shezi</t>
  </si>
  <si>
    <t>Agriculture, Crowdfunding</t>
  </si>
  <si>
    <t>MassChallenge, AlphaCode</t>
  </si>
  <si>
    <t>http://livestockwealth.com/</t>
  </si>
  <si>
    <t>https://www.linkedin.com/company/livestock-wealth/</t>
  </si>
  <si>
    <t>https://www.twitter.com/drdlr_online</t>
  </si>
  <si>
    <t>https://www.facebook.com/department-of-rural-development-and-land-reform-279632028822386</t>
  </si>
  <si>
    <t>Lucy.Ng</t>
  </si>
  <si>
    <t>Lucy is a Nigerian e-commerce,wholesale and retail technology company that provides B2C and B2B sales of branded merchandise via web portals</t>
  </si>
  <si>
    <t>Luther Lawoyin</t>
  </si>
  <si>
    <t>E-Commerce, Fashion, Marketing, Marketplace, Small and Medium Businesses</t>
  </si>
  <si>
    <t>https://lucy.ng/</t>
  </si>
  <si>
    <t>https://www.linkedin.com/company/lucy-ng/</t>
  </si>
  <si>
    <t>https://web.facebook.com/lucydotng/</t>
  </si>
  <si>
    <t>Lugha Ishara</t>
  </si>
  <si>
    <t>Lugha Ishara is a community-based organization with a mission of achieving the transformational development of deaf children</t>
  </si>
  <si>
    <t>Non Profit</t>
  </si>
  <si>
    <t>Mazboot</t>
  </si>
  <si>
    <t>Mazboot"​ is the first Arabic application on smartphones and the web for helping diabetic patients self-manage their disease for better control of their blood glucose level and hence more productivity</t>
  </si>
  <si>
    <t>Cairo -Egypt</t>
  </si>
  <si>
    <t>Tareq Mandour</t>
  </si>
  <si>
    <t>http://www.mazbootapp.com/</t>
  </si>
  <si>
    <t>https://www.linkedin.com/company/mazbootapp/about/</t>
  </si>
  <si>
    <t>https://twitter.com/MazbootApp</t>
  </si>
  <si>
    <t>https://www.facebook.com/pages/Mazboot/210630376073083</t>
  </si>
  <si>
    <t>Lv Digital</t>
  </si>
  <si>
    <t>LV Digital is a digital marketing consultancy</t>
  </si>
  <si>
    <t>Münster</t>
  </si>
  <si>
    <t>Michael Romer</t>
  </si>
  <si>
    <t>https://www.lvdigital.de/</t>
  </si>
  <si>
    <t>https://www.facebook.com/lvdigitalgmbh/</t>
  </si>
  <si>
    <t>Lyvv Cosmetics</t>
  </si>
  <si>
    <t>LYVV Cosmetics is a beauty company that focuses on women of color. A full range of lip products is at the moment available worldwide .</t>
  </si>
  <si>
    <t>https://lyvvcosmetics.com/</t>
  </si>
  <si>
    <t>https://twitter.com/lyvvcosmetics</t>
  </si>
  <si>
    <t>https://www.facebook.com/lyvvcosmetics/</t>
  </si>
  <si>
    <t>Mazzuma</t>
  </si>
  <si>
    <t>Mazzuma is a mobile money payment system that utilizes a distributed secure infrastructure and cryptocurrency to enable seamless payments. The Mazzuma token (MAZ) will be the key payment medium in the Mazzuma ecosystem.Transactions made on the Mazzuma platform are instantaneous and free of transaction fees. This is going to revolutionarise the payment industry with instant cross-border payments.</t>
  </si>
  <si>
    <t>Nii Osae Osae Dade</t>
  </si>
  <si>
    <t>Blockchain, Artificial Intelligence, Mobile Payments, Mobile Money, and Financial Inclusion</t>
  </si>
  <si>
    <t>https://mazzuma.com/</t>
  </si>
  <si>
    <t>https://www.linkedin.com/company/officialmazzuma/</t>
  </si>
  <si>
    <t>https://twitter.com/OfficialMazzuma</t>
  </si>
  <si>
    <t>https://www.facebook.com/officialmazzuma</t>
  </si>
  <si>
    <t>M-Pepea</t>
  </si>
  <si>
    <t>M-PEPEA credit is a fully automated credit system dedicated to providing small emergency loans via Safaricom M-PESA instantly, 24hours a day 7 days a week. M-pepea provides emergency micro loans when you need them most. The service uses Safaricom's M-pesa system to get cash instantly in your hand wherever you have mobile service</t>
  </si>
  <si>
    <t>http://www.mpepea.co.ke/</t>
  </si>
  <si>
    <t>https://www.linkedin.com/company/raven-m-pepea-limited/about/</t>
  </si>
  <si>
    <t>https://twitter.com/@MPepeaCredit</t>
  </si>
  <si>
    <t>Mboagive</t>
  </si>
  <si>
    <t>We help raise funds for social causes</t>
  </si>
  <si>
    <t>Acho Fon Abongwa</t>
  </si>
  <si>
    <t>Fundraising</t>
  </si>
  <si>
    <t>https://mboagive.com/</t>
  </si>
  <si>
    <t>https://twitter.com/mboagive</t>
  </si>
  <si>
    <t>https://www.facebook.com/mboagive/</t>
  </si>
  <si>
    <t>Lumkani</t>
  </si>
  <si>
    <t>Lumkani is a social enterprise known for its fire detector and system designed to overcome the shack-fire challenge in urban slums.</t>
  </si>
  <si>
    <t>David Gluckman</t>
  </si>
  <si>
    <t>Consumer Electronics, Information Technology, Security</t>
  </si>
  <si>
    <t>http://lumkani.com/</t>
  </si>
  <si>
    <t>https://www.linkedin.com/company/lumkani/</t>
  </si>
  <si>
    <t>http://twitter.com/LumkaniFire</t>
  </si>
  <si>
    <t>http://www.facebook.com/Lumkani</t>
  </si>
  <si>
    <t>M3Roud</t>
  </si>
  <si>
    <t>Marketplace selling– Fashion, Clothes, Accessories, Jewellery , Handcrafts, Electronics, Books ✓Fast Shipping✓Easy Payments✓Pay Cash</t>
  </si>
  <si>
    <t>Khartoum, Al Khartum, Sudan</t>
  </si>
  <si>
    <t>Lumyaa Eltayeb</t>
  </si>
  <si>
    <t>E-Commerce, Fashion, Logistics, Marketplace, Retail Technology</t>
  </si>
  <si>
    <t>https://www.m3roud.com/</t>
  </si>
  <si>
    <t>https://www.linkedin.com/company/m3roud/about/</t>
  </si>
  <si>
    <t>https://twitter.com/m3roud</t>
  </si>
  <si>
    <t>https://facebook.com/m3roud</t>
  </si>
  <si>
    <t>Lush Plans</t>
  </si>
  <si>
    <t>Event management platform for couples and wedding planner to generate a complete customizable wedding package with the click of a button.</t>
  </si>
  <si>
    <t>Jasper Jaja, Uchi Nick Uchibeke</t>
  </si>
  <si>
    <t>Big Data, Event Management, Events, Machine Learning, Productivity Tools, Wedding</t>
  </si>
  <si>
    <t>https://lushplans.com/</t>
  </si>
  <si>
    <t>https://www.linkedin.com/company/lushplans/about/</t>
  </si>
  <si>
    <t>https://www.facebook.com/lushplans/</t>
  </si>
  <si>
    <t>Ma-Navette</t>
  </si>
  <si>
    <t>Ma-Navette is a transport company and a private driver platform for individuals and corporate personnel</t>
  </si>
  <si>
    <t>Samir Bennani</t>
  </si>
  <si>
    <t>Professional Services, Service Industry, Transportation</t>
  </si>
  <si>
    <t>http://www.ma-navette.com/</t>
  </si>
  <si>
    <t>https://www.linkedin.com/company/2663945</t>
  </si>
  <si>
    <t>https://www.facebook.com/ma-navettecom-145165722174202</t>
  </si>
  <si>
    <t>MaaikiSA</t>
  </si>
  <si>
    <t>Maaiki is your convenient online shop for locally-made, premium fashion basics for babies.</t>
  </si>
  <si>
    <t>Marle Prinsloo</t>
  </si>
  <si>
    <t>https://maaiki.co.za/</t>
  </si>
  <si>
    <t>https://twitter.com/maaikisa</t>
  </si>
  <si>
    <t>https://www.facebook.com/MaaikiSA/</t>
  </si>
  <si>
    <t>M-Birr</t>
  </si>
  <si>
    <t>Ethiopia-based mobile money service</t>
  </si>
  <si>
    <t>James Noctor</t>
  </si>
  <si>
    <t>Mobile Payments</t>
  </si>
  <si>
    <t>Mobile Payments, Software</t>
  </si>
  <si>
    <t>http://www.m-birr.com/</t>
  </si>
  <si>
    <t>https://twitter.com/mbirr</t>
  </si>
  <si>
    <t>https://www.facebook.com/MbirrMobileMoney</t>
  </si>
  <si>
    <t>M-Farm</t>
  </si>
  <si>
    <t>M-Farm connects smallholder African farmers with urban and export markets via SMS and a web-enabled marketplace. M-Farm negotiates with buyers to create demand and assures quality through its network of agents.</t>
  </si>
  <si>
    <t>Jamila Abass, Susan Eve</t>
  </si>
  <si>
    <t>Agriculture, Information Technology, Social Entrepreneurship, Software, Telecommunications</t>
  </si>
  <si>
    <t>http://mfarm.co.ke/</t>
  </si>
  <si>
    <t>https://www.linkedin.com/company/mfarm-ltd-k-/</t>
  </si>
  <si>
    <t>https://twitter.com/mfarm_ke</t>
  </si>
  <si>
    <t>https://www.facebook.com/MFarmLtd/</t>
  </si>
  <si>
    <t>M-Paper</t>
  </si>
  <si>
    <t>m-paper is a digital newsstand that brings together all local newspapers and magazines to the user's mobile device. With M-Paper, user can download and read all Tanzanian magazines and newspapers on mobile phone or website.</t>
  </si>
  <si>
    <t>Edwin Bruno</t>
  </si>
  <si>
    <t>Media, Entertainment, Newspapers, Books</t>
  </si>
  <si>
    <t>http://web.mpaper.co.tz/</t>
  </si>
  <si>
    <t>https://twitter.com/mPaperApp</t>
  </si>
  <si>
    <t>https://www.facebook.com/mPaperApp/</t>
  </si>
  <si>
    <t>Maaso Awo</t>
  </si>
  <si>
    <t>Machine Kind</t>
  </si>
  <si>
    <t>Machine Kind provides driver behaviour insights and advice to first time car buyers and owners</t>
  </si>
  <si>
    <t>Misr Hytech</t>
  </si>
  <si>
    <t>Producer of proprietary agricultural seeds based in Egypt. The company develops hybrid seeds of white corn, yellow corn, grain and fodder sorghum, sweet corn and vegetable for farmers which adapted to the Egyptian market</t>
  </si>
  <si>
    <t>Al Qahirah, Egypt</t>
  </si>
  <si>
    <t>Suri Sehgal</t>
  </si>
  <si>
    <t>http://www.hytechseed.com/</t>
  </si>
  <si>
    <t>https://www.facebook.com/misrhytech</t>
  </si>
  <si>
    <t>M-Scan</t>
  </si>
  <si>
    <t>m-SCAN is an innovative approach that seeks to use smart device technology, ultrasound and the power of IT in solving maternal emergencies</t>
  </si>
  <si>
    <t>Kampala, Kampala, Uganda</t>
  </si>
  <si>
    <t>United Nations Population Fund</t>
  </si>
  <si>
    <t>Menyo Innocent, Prosper Ahimbisibwe</t>
  </si>
  <si>
    <t>Manufacturing, Medical Device</t>
  </si>
  <si>
    <t>UpAccelerate</t>
  </si>
  <si>
    <t>http://www.mscanug.com/</t>
  </si>
  <si>
    <t>https://twitter.com/mSCAN_Ug/status/872800952612515840</t>
  </si>
  <si>
    <t>https://www.facebook.com/mSCANUganda/</t>
  </si>
  <si>
    <t>M-Tiba</t>
  </si>
  <si>
    <t>M-Tiba is a wallet platform that allows users to save and accrue funds for any future or ongoing medical emergency</t>
  </si>
  <si>
    <t>Mombasa, Kenya</t>
  </si>
  <si>
    <t>http://m-tiba.co.ke/</t>
  </si>
  <si>
    <t>https://twitter.com/mtiba_ke</t>
  </si>
  <si>
    <t>https://www.facebook.com/mtibake/</t>
  </si>
  <si>
    <t>M4JAM</t>
  </si>
  <si>
    <t>M4JAM is a micro-jobbing platform that empowers the under and unemployed people of South Africa.</t>
  </si>
  <si>
    <t>Andre Hugo, Warren Venter</t>
  </si>
  <si>
    <t>Analytics, Big Data, Crowdsourcing, E-Commerce, Location Based Services, Mobile, Social Media</t>
  </si>
  <si>
    <t>https://www.m4jam.com/</t>
  </si>
  <si>
    <t>https://www.linkedin.com/company/5284724</t>
  </si>
  <si>
    <t>https://twitter.com/M4JAM</t>
  </si>
  <si>
    <t>https://www.facebook.com/m4jam</t>
  </si>
  <si>
    <t>Medtrucks</t>
  </si>
  <si>
    <t>Medtrucks is an innovative start-up in the healthcare sector, addressing the issue of lack of medical care in remote areas</t>
  </si>
  <si>
    <t>Montpellier, France</t>
  </si>
  <si>
    <t>Rabat, Morocco</t>
  </si>
  <si>
    <t>Morocco, France</t>
  </si>
  <si>
    <t>Asmae El Hilal, Anass El Hilal</t>
  </si>
  <si>
    <t>https://www.medtrucks.com/</t>
  </si>
  <si>
    <t>https://www.linkedin.com/company/medtrucks/about/</t>
  </si>
  <si>
    <t>https://twitter.com/medtrucks?lang=en</t>
  </si>
  <si>
    <t>https://www.facebook.com/MedTrucks/</t>
  </si>
  <si>
    <t>Mamalette</t>
  </si>
  <si>
    <t>manifexto</t>
  </si>
  <si>
    <t>https://www.facebook.com/manifexto/</t>
  </si>
  <si>
    <t>Marc1</t>
  </si>
  <si>
    <t>Marc1 is an Johannesburg based Internet of Things (IoT) point of sale solution that tracks customer mobile and wifi footprint to help retail companies sell more</t>
  </si>
  <si>
    <t>Miti Health</t>
  </si>
  <si>
    <t>Miti Health is an easy-to-use Android application that helps streamline your business, improves your productivity, and saves you time to focus on what matters most — your patients.</t>
  </si>
  <si>
    <t>Health</t>
  </si>
  <si>
    <t>http://www.mitihealth.org/</t>
  </si>
  <si>
    <t>Marj3</t>
  </si>
  <si>
    <t>Mlinzi</t>
  </si>
  <si>
    <t>Its an online escrow services platform that seek to enhance trust in trades. We do so by offering escrow API's ,marketplace &amp; SaaS platform</t>
  </si>
  <si>
    <t>Samuel Njuguna</t>
  </si>
  <si>
    <t>E-Commerce, Financial Services, Internet, Internet of Things</t>
  </si>
  <si>
    <t>https://mlinzi.co.ke/</t>
  </si>
  <si>
    <t>https://www.linkedin.com/company/mlinzi</t>
  </si>
  <si>
    <t>https://twitter.com/mlinziKenya</t>
  </si>
  <si>
    <t>https://www.facebook.com/mlinzi.co.ke/</t>
  </si>
  <si>
    <t>Mobile Clinic</t>
  </si>
  <si>
    <t>Mobile Clinic seeks to use an app and a mobile van clinic to provide door-to-door maternal healthcare services in Uganda</t>
  </si>
  <si>
    <t>Health Services, Medical</t>
  </si>
  <si>
    <t>Mancala Plus</t>
  </si>
  <si>
    <t>Mancala Plus seeks to unite the Mancala family of games onto a single social, mobile experience. Players will have the option to choose from several rules and styles played around the world and even create their own</t>
  </si>
  <si>
    <t>Digital Lab Africa Accelerator</t>
  </si>
  <si>
    <t>Setriakor Nyomi</t>
  </si>
  <si>
    <t>Digtal Lab Africa Accelerator</t>
  </si>
  <si>
    <t>Marketizer</t>
  </si>
  <si>
    <t>Business B2B Site</t>
  </si>
  <si>
    <t>Marketing, Advertising, Promotion</t>
  </si>
  <si>
    <t>https://www.marketizer.com/</t>
  </si>
  <si>
    <t>https://www.facebook.com/marketizer/</t>
  </si>
  <si>
    <t>marKoub.ma</t>
  </si>
  <si>
    <t>Markoub is the Best and cheapest way to book bus tickets in Morocco.</t>
  </si>
  <si>
    <t>Marks Rate</t>
  </si>
  <si>
    <t>A Nairobi based fintech firm that connects borrowers (SMEs) and potential everyday lenders through an online platform offering high rates of return</t>
  </si>
  <si>
    <t>Steve Muriithi Mwenda</t>
  </si>
  <si>
    <t>https://marksrate.co.ke/</t>
  </si>
  <si>
    <t>https://twitter.com/marksrate/</t>
  </si>
  <si>
    <t>https://www.facebook.com/marksrate/</t>
  </si>
  <si>
    <t>Marodi.Tv</t>
  </si>
  <si>
    <t>marodi.tv is an online video platform</t>
  </si>
  <si>
    <t>Paris</t>
  </si>
  <si>
    <t>Serigne Massamba Ndour</t>
  </si>
  <si>
    <t>Video-on-demand</t>
  </si>
  <si>
    <t>https://www.marodi.tv/</t>
  </si>
  <si>
    <t>https://www.linkedin.com/company/marodi.tv/about/</t>
  </si>
  <si>
    <t>https://twitter.com/maroditv</t>
  </si>
  <si>
    <t>https://www.facebook.com/maroditv</t>
  </si>
  <si>
    <t>Masry Markert</t>
  </si>
  <si>
    <t>Is the first initiative to encourage and provide the Egyptian product to all the Egyptian people. Website (www.masrymarket.com), a company and outlet for the distribution of Egyptian products and make them available to the Egyptian consumer.</t>
  </si>
  <si>
    <t>Cairo, Cairo</t>
  </si>
  <si>
    <t>Omnia Abo Elkassem</t>
  </si>
  <si>
    <t>Consumer Goods</t>
  </si>
  <si>
    <t>https://masrymarket.com/</t>
  </si>
  <si>
    <t>https://www.linkedin.com/company/%D9%85%D8%B5%D8%B1%D9%8A-%D9%85%D8%A7%D8%B1%D9%83%D8%AA/about/</t>
  </si>
  <si>
    <t>https://twitter.com/MasryMarket</t>
  </si>
  <si>
    <t>https://www.facebook.com/masry.market.website/</t>
  </si>
  <si>
    <t>Massive Dynamics</t>
  </si>
  <si>
    <t>Our mission is to help startups, SME's &amp; big corporations realize their potential without burning a hole in their pockets.</t>
  </si>
  <si>
    <t>Dubai, DXB</t>
  </si>
  <si>
    <t>Unaiza Nizami</t>
  </si>
  <si>
    <t>Content Creation, Social Media Management, Professional Photography, Advisory , and Mobility</t>
  </si>
  <si>
    <t>http://massive-dynamics.net/</t>
  </si>
  <si>
    <t>https://www.linkedin.com/company/mduaeofficial/</t>
  </si>
  <si>
    <t>https://www.facebook.com/mduaeofficial/</t>
  </si>
  <si>
    <t>Mastery</t>
  </si>
  <si>
    <t>Telecom/ Connectivity</t>
  </si>
  <si>
    <t>Match Hare &amp; Co</t>
  </si>
  <si>
    <t>The Match Group, a division of IAC &amp; online dating portfolio that comprises over forty brands around the world</t>
  </si>
  <si>
    <t>Greater New York Area, East Coast, Northeastern US</t>
  </si>
  <si>
    <t>Fran Maier</t>
  </si>
  <si>
    <t>Apps, Dating, Internet, Location Based Services, Mobile Apps, Social Media</t>
  </si>
  <si>
    <t>http://www.match.com/</t>
  </si>
  <si>
    <t>https://www.linkedin.com/company/match-com/</t>
  </si>
  <si>
    <t>https://twitter.com/match</t>
  </si>
  <si>
    <t>https://www.facebook.com/match</t>
  </si>
  <si>
    <t>MaTontine</t>
  </si>
  <si>
    <t>MaTontine is a digital financial services platform</t>
  </si>
  <si>
    <t>Bernie Akporiaye</t>
  </si>
  <si>
    <t>Financial Services, Internet</t>
  </si>
  <si>
    <t>http://matontine.com/en/</t>
  </si>
  <si>
    <t>https://www.linkedin.com/company/matontine-suarl/about/</t>
  </si>
  <si>
    <t>https://twitter.com/matontine</t>
  </si>
  <si>
    <t>https://www.facebook.com/matontineSN/</t>
  </si>
  <si>
    <t>Mobilife</t>
  </si>
  <si>
    <t>MobiLife is an authorised Financial Services Provider based in Johannesburg. The company was founded in 2015 by four insurance industry professionals with over 75 years of industry experience between them, both in South Africa and also in a number of other African countries.</t>
  </si>
  <si>
    <t>Frank Schutte</t>
  </si>
  <si>
    <t>Micro-Insurance, Long Term Insurance, Mobile Distribution, and Innovation in Customer Experience</t>
  </si>
  <si>
    <t>https://mobi.co.za/</t>
  </si>
  <si>
    <t>https://www.linkedin.com/company/mobilife-fsp/</t>
  </si>
  <si>
    <t>https://twitter.com/MobiLifeSA</t>
  </si>
  <si>
    <t>https://www.facebook.com/mobilifeFSP/</t>
  </si>
  <si>
    <t>monetbil</t>
  </si>
  <si>
    <t>MONETBIL is a payment method for digital goods and services online using mobile operator billing.</t>
  </si>
  <si>
    <t>Government Administration</t>
  </si>
  <si>
    <t>http://www.monetbil.com/</t>
  </si>
  <si>
    <t>https://www.linkedin.com/company/monetbil/about/</t>
  </si>
  <si>
    <t>https://twitter.com/monetbil</t>
  </si>
  <si>
    <t>https://www.facebook.com/Monetbil/</t>
  </si>
  <si>
    <t>Moneyfellows</t>
  </si>
  <si>
    <t>MoneyFellows gives individuals access to interest free credit and better saving achievements, powered by just their social network.</t>
  </si>
  <si>
    <t>Ahmed Wadi</t>
  </si>
  <si>
    <t>Credit, Financial Services, Software</t>
  </si>
  <si>
    <t>https://moneyfellows.com/</t>
  </si>
  <si>
    <t>https://www.linkedin.com/company/5213316</t>
  </si>
  <si>
    <t>https://twitter.com/Moneyfellows</t>
  </si>
  <si>
    <t>https://www.facebook.com/moneyfellows</t>
  </si>
  <si>
    <t>Mazimba Company Ltd</t>
  </si>
  <si>
    <t>Mazimba Company is making wine specifically made from bananas.</t>
  </si>
  <si>
    <t>Tanzania, Burundi, Uganda</t>
  </si>
  <si>
    <t>Francis Lwamugira</t>
  </si>
  <si>
    <t>Agribusiness, Winery</t>
  </si>
  <si>
    <t>Mavin Records</t>
  </si>
  <si>
    <t>Mavin Records is an award winning recoed label</t>
  </si>
  <si>
    <t>Don Jazzy</t>
  </si>
  <si>
    <t>Video</t>
  </si>
  <si>
    <t>https://mavinrecords.com/</t>
  </si>
  <si>
    <t>https://www.linkedin.com/company/mavinrecords/</t>
  </si>
  <si>
    <t>https://twitter.com/MAVINRECORDS?ref_src=twsrc%5Egoogle%7Ctwcamp%5Eserp%7Ctwgr%5Eauthor</t>
  </si>
  <si>
    <t>https://www.facebook.com/MavinRecords/</t>
  </si>
  <si>
    <t>Mawingu Networks</t>
  </si>
  <si>
    <t>Mawingu Networks provides affordable wireless internet in specific hotspots in Africa, aiming to get to the most remote areas &amp; make them part of the global village.</t>
  </si>
  <si>
    <t>Joakim Vincze</t>
  </si>
  <si>
    <t>ISP, Telecommunications, Wireless</t>
  </si>
  <si>
    <t>http://mawingunetworks.com/</t>
  </si>
  <si>
    <t>https://www.linkedin.com/company/mawingu-networks/</t>
  </si>
  <si>
    <t>https://twitter.com/mawingunetworks</t>
  </si>
  <si>
    <t>https://www.facebook.com/MawinguNetworksLtd/</t>
  </si>
  <si>
    <t>MaxAB</t>
  </si>
  <si>
    <t>MaxAB is re-engineering the food and grocery market, using empowring technologies and innovative supply chains</t>
  </si>
  <si>
    <t>Outlierz Ventures</t>
  </si>
  <si>
    <t>Belal EL-Megharbel</t>
  </si>
  <si>
    <t>B2B, E-Commerce, Internet</t>
  </si>
  <si>
    <t>https://www.maxab.io/</t>
  </si>
  <si>
    <t>https://www.linkedin.com/company/maxab/about/</t>
  </si>
  <si>
    <t>Maziwa Plus</t>
  </si>
  <si>
    <t>Mukuru</t>
  </si>
  <si>
    <t>Mukuru.com is an online remittance company.</t>
  </si>
  <si>
    <t>Rob Burrell</t>
  </si>
  <si>
    <t>Finance, Financial Services, Mobile Payments, Payments</t>
  </si>
  <si>
    <t>http://www.mukuru.com/</t>
  </si>
  <si>
    <t>https://www.linkedin.com/company/mukuru/jobs/</t>
  </si>
  <si>
    <t>https://www.twitter.com/mukurudotcom</t>
  </si>
  <si>
    <t>https://www.facebook.com/mukurudotcom/</t>
  </si>
  <si>
    <t>Myinsure</t>
  </si>
  <si>
    <t>Myinsure aims to develop systems that disrupt and improve efficiency within the insurance industry.</t>
  </si>
  <si>
    <t>Kennedy Kioko</t>
  </si>
  <si>
    <t>Finance, Financial Services</t>
  </si>
  <si>
    <t>https://www.myinsure.africa/</t>
  </si>
  <si>
    <t>https://www.facebook.com/myinsure.africa/</t>
  </si>
  <si>
    <t xml:space="preserve">Med-Afrique </t>
  </si>
  <si>
    <t>Med-Afrique Medical Tours is a one-stop medical tourism agency.</t>
  </si>
  <si>
    <t>Nomfundo Komba, Tumi Ramakoaba, Dr Ntsiki Molefe-Osman</t>
  </si>
  <si>
    <t>Medical Tourism</t>
  </si>
  <si>
    <t>https://med-afrique.com/</t>
  </si>
  <si>
    <t>https://www.linkedin.com/company/med-afrique/</t>
  </si>
  <si>
    <t>https://www.facebook.com/medafriquemedicaltours/</t>
  </si>
  <si>
    <t>Multichoice Group</t>
  </si>
  <si>
    <t>Bringing people together around shared passions</t>
  </si>
  <si>
    <t>Randburg, Gauteng</t>
  </si>
  <si>
    <t>John Ugbe</t>
  </si>
  <si>
    <t>https://www.multichoice.com/</t>
  </si>
  <si>
    <t>https://www.linkedin.com/company/multichoicegroup/</t>
  </si>
  <si>
    <t>https://twitter.com/MultiChoiceGRP</t>
  </si>
  <si>
    <t>https://www.facebook.com/MultiChoiceGRP</t>
  </si>
  <si>
    <t>Mubawab</t>
  </si>
  <si>
    <t>Mubawab is a real estate classifieds portal for the Middle East and North Africa</t>
  </si>
  <si>
    <t>Toni Puig</t>
  </si>
  <si>
    <t>Internet, Real Estate</t>
  </si>
  <si>
    <t>http://www.mubawab.com/en</t>
  </si>
  <si>
    <t>https://www.linkedin.com/company/mubawab</t>
  </si>
  <si>
    <t>https://twitter.com/mubawabmaroc</t>
  </si>
  <si>
    <t>https://www.facebook.com/Mubawab.ma</t>
  </si>
  <si>
    <t>Meridia</t>
  </si>
  <si>
    <t>Meridia is a space designed for the Elderly to receive assistance and carry out integral development activities.</t>
  </si>
  <si>
    <t>Mexico City, Distrito Federal, Mexico</t>
  </si>
  <si>
    <t>Simon Ulvund</t>
  </si>
  <si>
    <t>Elder Care, Health Care, Health Diagnostics</t>
  </si>
  <si>
    <t>https://www.meridia.land/</t>
  </si>
  <si>
    <t>https://www.linkedin.com/company/meridian</t>
  </si>
  <si>
    <t>https://www.twitter.com/meridiamx</t>
  </si>
  <si>
    <t>https://www.facebook.com/meridiacentrodedia</t>
  </si>
  <si>
    <t>Metajua</t>
  </si>
  <si>
    <t>Metajua is a farmer relation and supply chain management platform in Eastern and Southern Africa, with clients buying collectively over 100 MT of product from small farmers a day.</t>
  </si>
  <si>
    <t>Metrolince</t>
  </si>
  <si>
    <t>Metrolince is a blockchain-based start-up that seeks to revolutionize the real estate industry. The development team recognized the conundrum that exists in the industry and they created a model where blockchain technology can streamline the industry while eliminating fraud. This is all made possible by using Ethereum to tokenize aspects of the real estate industry to make it easier to buy, sell or construct residential, commercial, industrial and land real estate in key regions around the world.</t>
  </si>
  <si>
    <t>Blockchain Real Estate Solution</t>
  </si>
  <si>
    <t>https://metrolince.io/</t>
  </si>
  <si>
    <t>https://twitter.com/metrolince</t>
  </si>
  <si>
    <t>Nefrids Africa</t>
  </si>
  <si>
    <t>Nefrids Africa is improving Financial Services through Innovation.</t>
  </si>
  <si>
    <t>Charles Matondane</t>
  </si>
  <si>
    <t>Fintech, Insurance Technology, Product Design, and Analytics for Insurance</t>
  </si>
  <si>
    <t>https://www.nefrids.com</t>
  </si>
  <si>
    <t>https://www.linkedin.com/company/nefridsafrica/about/</t>
  </si>
  <si>
    <t>https://twitter.com/nefridsafrica</t>
  </si>
  <si>
    <t>https://www.facebook.com/pg/nefrids</t>
  </si>
  <si>
    <t>MeshPower</t>
  </si>
  <si>
    <t>MeshPower provides automated electricity grids for rural electrification</t>
  </si>
  <si>
    <t>Lukas Lukoschek, Richard Mori</t>
  </si>
  <si>
    <t>Electrical Distribution, Power Grid, Solar</t>
  </si>
  <si>
    <t>http://meshpower.co.rw/</t>
  </si>
  <si>
    <t>https://www.linkedin.com/company/meshpower-ltd.-rwanda-/</t>
  </si>
  <si>
    <t>Microensure</t>
  </si>
  <si>
    <t>MicroEnsure is a specialist provider of insurance to the low and middle-income market with more than four million active clients in 13 countries.</t>
  </si>
  <si>
    <t>Cheltenham, Gloucestershire</t>
  </si>
  <si>
    <t>Richard Leftley</t>
  </si>
  <si>
    <t>Health Insurance, Insurance, Service Industry</t>
  </si>
  <si>
    <t>http://microensure.com/</t>
  </si>
  <si>
    <t>https://www.linkedin.com/company/microensure</t>
  </si>
  <si>
    <t>http://twitter.com/microensure</t>
  </si>
  <si>
    <t>https://www.facebook.com/microensure</t>
  </si>
  <si>
    <t>Micromobile</t>
  </si>
  <si>
    <t>Micromax Informatics offers mobile phone solutions and wireless technologies for mobile users</t>
  </si>
  <si>
    <t>Asia-Pacific</t>
  </si>
  <si>
    <t>Vikas Jain</t>
  </si>
  <si>
    <t>Consumer Electronics, Mobile, Wireless</t>
  </si>
  <si>
    <t>http://www.micromaxinfo.com/</t>
  </si>
  <si>
    <t>http://twitter.com/Micromax_Mobile</t>
  </si>
  <si>
    <t>https://www.facebook.com/micromaxindia</t>
  </si>
  <si>
    <t>MiLa Model</t>
  </si>
  <si>
    <t>Mishwar</t>
  </si>
  <si>
    <t>Mishwar is a ride-hailing car service operating in Sudan</t>
  </si>
  <si>
    <t>Tarig Saif, Ashraf Salif</t>
  </si>
  <si>
    <t>Ride-hailing, Software</t>
  </si>
  <si>
    <t>https://twitter.com/mishwarsd?lang=en</t>
  </si>
  <si>
    <t>https://www.facebook.com/mishwarsd/</t>
  </si>
  <si>
    <t>Oltio</t>
  </si>
  <si>
    <t>Oltio is a startup that pioneered and patented several mobile payments and banking solutions, including an authentication technology.</t>
  </si>
  <si>
    <t>Theo Koma</t>
  </si>
  <si>
    <t>https://www.oltio.com/</t>
  </si>
  <si>
    <t>MitiMeth</t>
  </si>
  <si>
    <t>MLouma</t>
  </si>
  <si>
    <t>Mlouma is a web and mobile service dedicated to agricultural stakeholders. Mlouma provides producers and agribusinesses with information on the r prices and availability of agricultural products in real time over the entire national territory.</t>
  </si>
  <si>
    <t>Dakar RP Dakar Senegal</t>
  </si>
  <si>
    <t>Aboubacar Sidy Sonko</t>
  </si>
  <si>
    <t>http://mlouma.com/</t>
  </si>
  <si>
    <t>https://twitter.com/mlouma_sn</t>
  </si>
  <si>
    <t>https://www.facebook.com/mloumasolutions/</t>
  </si>
  <si>
    <t>Onegram</t>
  </si>
  <si>
    <t>OneGram is the first cryptocurrency that has been certified in compliance with the ancient Islamic rules called Shari'ah.</t>
  </si>
  <si>
    <t>Dubai, United Arab Emirates</t>
  </si>
  <si>
    <t>Ibrahim Mohammed</t>
  </si>
  <si>
    <t>https://onegram.org/</t>
  </si>
  <si>
    <t>https://twitter.com/OneGramNews</t>
  </si>
  <si>
    <t>https://www.facebook.com/OneGramCoin/</t>
  </si>
  <si>
    <t>MobileBooking</t>
  </si>
  <si>
    <t>Mobile Decisioning</t>
  </si>
  <si>
    <t>Mobile Decisioning is a technology company providing mobile value added services to mobile network operators in emerging nations. Its main product is Airtime Credit Service, which provides emergency airtime credit to prepaid mobile subscribers. This credit is typically paid back at the subscriber’s next reload</t>
  </si>
  <si>
    <t>FinTech, Information Services, Information Technology, Telecommunications</t>
  </si>
  <si>
    <t>http://mo-de.com/</t>
  </si>
  <si>
    <t>https://www.linkedin.com/company/mode---mobile-decisioning-holding-ltd</t>
  </si>
  <si>
    <t>https://www.twitter.com/modeglobal</t>
  </si>
  <si>
    <t>http://www.facebook.com/MobileDecisioning</t>
  </si>
  <si>
    <t>MobiPay AgroSys</t>
  </si>
  <si>
    <t>Mobiticket</t>
  </si>
  <si>
    <t>Mobiticket is a service to enables you book, pay and get bus tickets using your phone. Ticket reservations and payments can be done using M-Pesa checkout or using your mobile wallet for our partner public service bus operators. Mobiticket connects you directly to bus operators.</t>
  </si>
  <si>
    <t>Raphael Mirieri</t>
  </si>
  <si>
    <t>Ticket Reservations, Payments, and Transport</t>
  </si>
  <si>
    <t>http://www.mobiticket.co.ke</t>
  </si>
  <si>
    <t>https://www.linkedin.com/company/mobiticket/about/</t>
  </si>
  <si>
    <t>https://twitter.com/mobiticketinfo</t>
  </si>
  <si>
    <t>Modisar</t>
  </si>
  <si>
    <t>Modisar is the best way of managing your farm.</t>
  </si>
  <si>
    <t>Gaborone, South-East, Botswana</t>
  </si>
  <si>
    <t>Thuto Gaotingwe</t>
  </si>
  <si>
    <t>Apps</t>
  </si>
  <si>
    <t>http://www.modisar.com/</t>
  </si>
  <si>
    <t>https://www.linkedin.com/company/modis</t>
  </si>
  <si>
    <t>http://twitter.com/modisar</t>
  </si>
  <si>
    <t>http://www.facebook.com/modisarapp</t>
  </si>
  <si>
    <t>MobiShule</t>
  </si>
  <si>
    <t>Mobishule is a Value Added Service proposition to parents of partners’ schools that enables them to access small amounts of school fee cash advances using mobile.</t>
  </si>
  <si>
    <t>Tairus Ochieng</t>
  </si>
  <si>
    <t>FinTEch, Credit Services, Education</t>
  </si>
  <si>
    <t>mobishule.com</t>
  </si>
  <si>
    <t>Modularity Grid</t>
  </si>
  <si>
    <t>Intelligent sensors and software for managing electrical systems for electric utilities and aerospace markets</t>
  </si>
  <si>
    <t>Colomiers, Occitanie</t>
  </si>
  <si>
    <t>Elizabeth Nyeko</t>
  </si>
  <si>
    <t>Aerospace, Blockchain, CleanTech, Electrical Distribution, Internet of Things, Machine Learning, Predictive Analytics, Social Impact</t>
  </si>
  <si>
    <t>http://www.modularity-grid.com/</t>
  </si>
  <si>
    <t>https://www.linkedin.com/company/modularity-grid/</t>
  </si>
  <si>
    <t>https://twitter.com/ModularityGrid</t>
  </si>
  <si>
    <t>https://www.facebook.com/modularitygrid/</t>
  </si>
  <si>
    <t>Mobius Motors</t>
  </si>
  <si>
    <t>Mobius designs, manufactures and sells vehicles built specifically for the African mass market. Mobius II was conceived by reimagining the vehicle around the needs of the African consumer – common road terrain, typical vehicle loading and average income levels were important factors in the development of the vehicle. The result: an SUV with the durability required to handle rural roads, sold at the price of a used sedan.</t>
  </si>
  <si>
    <t>Joel Jackson</t>
  </si>
  <si>
    <t>Automotive, Manufacturing, Product Design</t>
  </si>
  <si>
    <t>https://mobiusmotors.com/</t>
  </si>
  <si>
    <t>https://www.linkedin.com/company/mobius-motors/</t>
  </si>
  <si>
    <t>https://twitter.com/mobiusmotors</t>
  </si>
  <si>
    <t>https://www.facebook.com/Mobius-Motors-111882365531022</t>
  </si>
  <si>
    <t>Mobu</t>
  </si>
  <si>
    <t>MOBU is a next generation user-friendly smart contract and all-in-one platform for real businesses (security tokens).</t>
  </si>
  <si>
    <t>Juan Engelbrecht</t>
  </si>
  <si>
    <t>Financial services, FinTech, Blockchain</t>
  </si>
  <si>
    <t>mobi.io</t>
  </si>
  <si>
    <t>https://twitter.com/MobuICO</t>
  </si>
  <si>
    <t>https://www.facebook.com/MobuICO/?_rdc=1&amp;_rdr</t>
  </si>
  <si>
    <t>Moko</t>
  </si>
  <si>
    <t>MOKO is the first ever streaming mobile app for Afro-Caribbean and World music</t>
  </si>
  <si>
    <t>Media and Entertainment, Music, Software, Video Streaming</t>
  </si>
  <si>
    <t>http://www.themokoapp.com/</t>
  </si>
  <si>
    <t>https://www.linkedin.com/company/themokoapp</t>
  </si>
  <si>
    <t>https://twitter.com/themokoapp</t>
  </si>
  <si>
    <t>https://www.facebook.com/themokoapp/</t>
  </si>
  <si>
    <t>MOMO-FLEX</t>
  </si>
  <si>
    <t>Mon Artisan</t>
  </si>
  <si>
    <t>Mon Artisan est la première plateforme locale de compétences à la demande qui met en relation artisans et clients. Notre service permet de trouver rapidement et facilement des artisans, à proximité, testés</t>
  </si>
  <si>
    <t>Abidjan, Abidjan</t>
  </si>
  <si>
    <t>Kevin Sesse</t>
  </si>
  <si>
    <t>Service Dépannage</t>
  </si>
  <si>
    <t>http://www.monartisan.ci/</t>
  </si>
  <si>
    <t>https://www.linkedin.com/company/mon-artisan/about/</t>
  </si>
  <si>
    <t>https://www.facebook.com/MonArtisanCH/</t>
  </si>
  <si>
    <t>OuiCare</t>
  </si>
  <si>
    <t>MooExams</t>
  </si>
  <si>
    <t>Le contenu ludique et interactif de MooExams, donne accès à un répertoire de condensé de cours, de questions et réponses sur différent sujets des classes du ... Videos</t>
  </si>
  <si>
    <t>http://www.mooexams.com/</t>
  </si>
  <si>
    <t>Moringa School</t>
  </si>
  <si>
    <t>Payabill</t>
  </si>
  <si>
    <t>Payabill.Biz is a Small business finance</t>
  </si>
  <si>
    <t>Rachem</t>
  </si>
  <si>
    <t>https://www.payabill.biz/#/</t>
  </si>
  <si>
    <t>https://www.linkedin.com/company/payabillsa</t>
  </si>
  <si>
    <t>Mosabi</t>
  </si>
  <si>
    <t>Mosabi empowers underserved populations in emerging markets with free phone-based e-learning linked to inclusion initiatives and the SDGs; as individuals complete our mobile curriculum, quizzes and interaction they link to the incentives, calls-to-action and resources of our partner institutions.</t>
  </si>
  <si>
    <t>Irvine, California</t>
  </si>
  <si>
    <t>Kayee Au</t>
  </si>
  <si>
    <t>https://mosabi.co/</t>
  </si>
  <si>
    <t>https://www.linkedin.com/company/mosabi/about/</t>
  </si>
  <si>
    <t>https://twitter.com/mosabi</t>
  </si>
  <si>
    <t>https://www.facebook.com/mymosabi/</t>
  </si>
  <si>
    <t>Mookh Africa</t>
  </si>
  <si>
    <t>MOOKH is a multi-channel payment gateway that allows merchants to sell products, tickets, digital content and collect donations from their social media pages.</t>
  </si>
  <si>
    <t>Eric Thimba</t>
  </si>
  <si>
    <t>Financial Technology and E-Commerce</t>
  </si>
  <si>
    <t>https://mookh.com/</t>
  </si>
  <si>
    <t>https://www.linkedin.com/company/mookh/</t>
  </si>
  <si>
    <t>https://twitter.com/MOOKHAFRICA</t>
  </si>
  <si>
    <t>https://www.facebook.com/mookh.africa/</t>
  </si>
  <si>
    <t>Movelcare</t>
  </si>
  <si>
    <t>MóvelCare is a virtual mobile insurance service that uses mobile phones to access funeral insurance without the use of internet</t>
  </si>
  <si>
    <t>Tauanda Chare</t>
  </si>
  <si>
    <t>https://www.movelcare.com/</t>
  </si>
  <si>
    <t>https://twitter.com/movelcare</t>
  </si>
  <si>
    <t>https://www.facebook.com/movelcare</t>
  </si>
  <si>
    <t>Movestack</t>
  </si>
  <si>
    <t>Need a package sent to someone? Movestack is the fastest and easiest way to get things delivered within minutes</t>
  </si>
  <si>
    <t>Miracle Anyanwu</t>
  </si>
  <si>
    <t>B2B, B2C, E-Commerce, Logistics, Transportation</t>
  </si>
  <si>
    <t>https://movestack.net/</t>
  </si>
  <si>
    <t>https://www.linkedin.com/company/movestack/about/</t>
  </si>
  <si>
    <t>https://twitter.com/movestackhq</t>
  </si>
  <si>
    <t>Mowafer Care</t>
  </si>
  <si>
    <t>Mowafer Care Medical Solution.</t>
  </si>
  <si>
    <t>Nasr City , Cairo</t>
  </si>
  <si>
    <t>Mohamed Ismail</t>
  </si>
  <si>
    <t>Online Booking , Discounted Medical Care Insurance, and Tracking Medical History</t>
  </si>
  <si>
    <t>https://www.mowafercare.com/</t>
  </si>
  <si>
    <t>https://www.linkedin.com/company/mowafer-care/about/</t>
  </si>
  <si>
    <t>https://twitter.com/MowaferCare/</t>
  </si>
  <si>
    <t>https://www.facebook.com/MowaferCare/</t>
  </si>
  <si>
    <t>Mpayer</t>
  </si>
  <si>
    <t>Zege Technologies is a software development firm that focuses on building financial solutions for daily living with mobile, web and money interaction</t>
  </si>
  <si>
    <t>Kariuki Gathitu</t>
  </si>
  <si>
    <t>https://mpayer.co.ke/</t>
  </si>
  <si>
    <t>http://www.linkedin.com/company/zege-technologies</t>
  </si>
  <si>
    <t>https://twitter.com/zegetech</t>
  </si>
  <si>
    <t>http://www.facebook.com/pages/Zege-Technologies/314908491854083</t>
  </si>
  <si>
    <t>MSat Global</t>
  </si>
  <si>
    <t>Msat Global Communications is a digital satellite solutions company providing transmission services for professional broadcasters</t>
  </si>
  <si>
    <t>MSG IT Solutions</t>
  </si>
  <si>
    <t>mPedigree</t>
  </si>
  <si>
    <t>mPedigree is the global leader in the use of mobile and web technologies in securing products against faking, counterfeiting and diversion</t>
  </si>
  <si>
    <t>Ghana, Kenya, India</t>
  </si>
  <si>
    <t>Nigeria, Kenya, Ghana, India</t>
  </si>
  <si>
    <t>Bright Simons, Selorm Branttie</t>
  </si>
  <si>
    <t>Health and Pharmaceuticals, medical</t>
  </si>
  <si>
    <t>https://mpedigree.com/</t>
  </si>
  <si>
    <t>https://www.linkedin.com/company/mpedigree/</t>
  </si>
  <si>
    <t>https://twitter.com/goldkeys</t>
  </si>
  <si>
    <t>https://www.facebook.com/Goldkey</t>
  </si>
  <si>
    <t>Mshtarii Investments</t>
  </si>
  <si>
    <t>Mshtarii Investments is a software developmement house with its original and primary core offering focused on web and mobile communications platforms.</t>
  </si>
  <si>
    <t>https://mshtarii.com/about/</t>
  </si>
  <si>
    <t>https://www.linkedin.com/company/mshtarii-investments-pty-ltd/about/</t>
  </si>
  <si>
    <t>https://www.facebook.com/Mshtarii/</t>
  </si>
  <si>
    <t>Mthombo Consulting</t>
  </si>
  <si>
    <t>Mtick</t>
  </si>
  <si>
    <t>mTick est une plateforme d'achat de tickets de cars en Côte d'Ivoire. Les ventes sont multi-canal : web, mobile, call center et point de ventes physiques. mTick est une contraction du terme mobile-ticket qui correspond à une dématérialisation du ticket papier vers un ticket électronique (e-ticketing).</t>
  </si>
  <si>
    <t>Abidjan</t>
  </si>
  <si>
    <t>Michelle A</t>
  </si>
  <si>
    <t>Tickets, m-commerce, marketplace, mobil-banking, call-center, service client, e-commerce, marketing, marketing digital, Africa business, management, transport, and events</t>
  </si>
  <si>
    <t>https://www.mtick.ci/</t>
  </si>
  <si>
    <t>https://www.linkedin.com/company/mtick/about</t>
  </si>
  <si>
    <t>https://twitter.com/gomtick</t>
  </si>
  <si>
    <t>https://www.facebook.com/mobileticket</t>
  </si>
  <si>
    <t>MTN Mobile Money Application for Digital payments of Transportation services.</t>
  </si>
  <si>
    <t>Payconnect Limited</t>
  </si>
  <si>
    <t>Payconnect is an integrations and digital payments solutions provider</t>
  </si>
  <si>
    <t>Hussein Did</t>
  </si>
  <si>
    <t>Financial Services, Information Technology, Mobile Payments, Payments, Software</t>
  </si>
  <si>
    <t>http://www.payconnect.co.ke/</t>
  </si>
  <si>
    <t>https://www.linkedin.com/company/payconnect-ltd/</t>
  </si>
  <si>
    <t>https://www.twitter.com/payconnectltd</t>
  </si>
  <si>
    <t>https://www.facebook.com/payconnect</t>
  </si>
  <si>
    <t>OLX South Africa</t>
  </si>
  <si>
    <t>OLX South Africa is a online marketplace</t>
  </si>
  <si>
    <t>https://www.olx.co.za/</t>
  </si>
  <si>
    <t>https://twitter.com/OLX_ZA</t>
  </si>
  <si>
    <t>https://www.facebook.com/OLXSouthAfrica/</t>
  </si>
  <si>
    <t>Open Connect Ltd</t>
  </si>
  <si>
    <t>Open Connect Limited is a new company that was incorporated on 9th March 2016 following business unbundling in Malawi Telecommunication Limited and thereafter registration of the same as a separate special vehicle to manage, develop and maintain the fiber Network</t>
  </si>
  <si>
    <t>Ashish Rana</t>
  </si>
  <si>
    <t>Collection Agency, Service Industry</t>
  </si>
  <si>
    <t>http://www.steepleresearch.com/</t>
  </si>
  <si>
    <t>https://www.linkedin.com/company/steeple-research/</t>
  </si>
  <si>
    <t>https://twitter.com/steeple_fr?lang=en</t>
  </si>
  <si>
    <t>Mumzstore</t>
  </si>
  <si>
    <t>Mwango Brain</t>
  </si>
  <si>
    <t>Somos apaixonados por Internet, Inovação, Tecnologia &amp; Comunicação. Achamos que nosso dever é ajudá-lo a comunicar-se melhor com seus clientes para que juntos vocês possam co-criar novos produtos, melhorar experiências e definir tendências.</t>
  </si>
  <si>
    <t>Aniceto Júlio João de Carvalho</t>
  </si>
  <si>
    <t>http://www.mwangobrain.co.ao/</t>
  </si>
  <si>
    <t>https://www.linkedin.com/company/mwango-brain/about/</t>
  </si>
  <si>
    <t>Musoni</t>
  </si>
  <si>
    <t>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 but at a fraction of the cost associated</t>
  </si>
  <si>
    <t>Houten, Utrecht</t>
  </si>
  <si>
    <t>Cameron Goldie-Scot</t>
  </si>
  <si>
    <t>Banking, Financial Services, FinTech</t>
  </si>
  <si>
    <t>http://musonisystem.com/</t>
  </si>
  <si>
    <t>https://www.linkedin.com/company/musoni-system/</t>
  </si>
  <si>
    <t>https://twitter.com/MusoniSystem</t>
  </si>
  <si>
    <t>https://www.facebook.com/MusoniSystem</t>
  </si>
  <si>
    <t>My Comparator</t>
  </si>
  <si>
    <t>Mvendr</t>
  </si>
  <si>
    <t>M-vendr Technologies is a pre-paid product distribution and cash payment collection App as a Service (AaaS) provider. Through our mobile POS App, prepaid value distribution and payment aggregation solutions, we are revolutionising the way pre-paid voucher products, payments and financial services, are delivered to under served customers across the globe.</t>
  </si>
  <si>
    <t>South Africa, Zimbabwe</t>
  </si>
  <si>
    <t>Lazarus Mambiro, Michael Charangwa</t>
  </si>
  <si>
    <t>E-Commerce, Mobile</t>
  </si>
  <si>
    <t>http://www.mvendr.com/</t>
  </si>
  <si>
    <t>https://www.linkedin.com/company/mvendr/</t>
  </si>
  <si>
    <t>https://www.facebook.com/mvendr</t>
  </si>
  <si>
    <t>My Ride Africa</t>
  </si>
  <si>
    <t>My runner</t>
  </si>
  <si>
    <t>Runner is Toronto's premier online alcohol marketplace. Simply place your order online or through our iOS app, and have it delivered on-demand to your door in under 2 hours.</t>
  </si>
  <si>
    <t>Toronto, Ontario</t>
  </si>
  <si>
    <t>Jarek Hardy</t>
  </si>
  <si>
    <t>beer, wine, liquor, spirits, toronto, delivery, food and beverage, craft brews, lcbo, lcbo delivery, drinks, drink, alcohol delivery, ontario, and canada</t>
  </si>
  <si>
    <t>https://www.getrunner.io/</t>
  </si>
  <si>
    <t>https://www.linkedin.com/company/runnerdelivery/about/</t>
  </si>
  <si>
    <t>https://www.facebook.com/getrunner/</t>
  </si>
  <si>
    <t>Myagro</t>
  </si>
  <si>
    <t>myAgro is a nonprofit social enterprise that invests and provides services for the development of smallholder farmers in Mali</t>
  </si>
  <si>
    <t>Bamako, Bamako, Mali</t>
  </si>
  <si>
    <t>Anushka Ratnayake</t>
  </si>
  <si>
    <t>Association, Non Profit</t>
  </si>
  <si>
    <t>http://www.myagro.org/</t>
  </si>
  <si>
    <t>https://www.linkedin.com/company/3198408</t>
  </si>
  <si>
    <t>https://twitter.com/myAgro_</t>
  </si>
  <si>
    <t>https://www.facebook.com/myAgro.org</t>
  </si>
  <si>
    <t>MyCash</t>
  </si>
  <si>
    <t>CashBack service that helps you to find the best deals and save money while shopping on-line</t>
  </si>
  <si>
    <t>Kiev, Kyyivs'ka Oblast', Ukraine</t>
  </si>
  <si>
    <t>E-Commerce, Internet, Shopping</t>
  </si>
  <si>
    <t>http://mycash.in.ua/</t>
  </si>
  <si>
    <t>https://www.linkedin.com/company/meikles-financial-services/</t>
  </si>
  <si>
    <t>http://twitter.com/mycash_ua</t>
  </si>
  <si>
    <t>http://www.facebook.com/MyCash</t>
  </si>
  <si>
    <t>Payfast</t>
  </si>
  <si>
    <t>PayFast processes Instant EFT with Absa, FNB, Nedbank and Standardbank Visa and Mastercard credit.</t>
  </si>
  <si>
    <t>Andy Higgins</t>
  </si>
  <si>
    <t>E-Commerce, Financial Services, FinTech, Payments</t>
  </si>
  <si>
    <t>https://www.payfast.co.za/</t>
  </si>
  <si>
    <t>http://www.linkedin.com/company/2223456</t>
  </si>
  <si>
    <t>http://twitter.com/payfast</t>
  </si>
  <si>
    <t>http://www.facebook.com/payfast</t>
  </si>
  <si>
    <t>Myli Sacco</t>
  </si>
  <si>
    <t>Myrunner</t>
  </si>
  <si>
    <t>myRunner just love travellers and passengers as a division of Global Simcards International</t>
  </si>
  <si>
    <t>Harare,Harare</t>
  </si>
  <si>
    <t>Vusumuzi Mkhwananzi</t>
  </si>
  <si>
    <t>Travel</t>
  </si>
  <si>
    <t>http://myrunnerbuses.com/</t>
  </si>
  <si>
    <t>https://twitter.com/myRunnerBuses</t>
  </si>
  <si>
    <t>https://www.facebook.com/myRunnerBuses</t>
  </si>
  <si>
    <t>Mzurii</t>
  </si>
  <si>
    <t>East Africa fashion, hair, beauty, weddings, celebrity news, food, fitness,relationships, sex, music, travel, money and health website.</t>
  </si>
  <si>
    <t>https://mzurii.com/</t>
  </si>
  <si>
    <t>https://www.facebook.com/mzuriikenya/</t>
  </si>
  <si>
    <t>myPadi</t>
  </si>
  <si>
    <t>MyPadi.ng is Nigeria’s #1 go-to platform for finding off-campus hostels and roommates.</t>
  </si>
  <si>
    <t>Joel Amawhe</t>
  </si>
  <si>
    <t>Hostel Booking, Roommate Finder, Student Housing</t>
  </si>
  <si>
    <t>https://mypadi.ng/</t>
  </si>
  <si>
    <t>https://www.linkedin.com/company/mypadi.ng/</t>
  </si>
  <si>
    <t>https://twitter.com/mypadi_NG</t>
  </si>
  <si>
    <t>https://www.facebook.com/mypadi.ng/</t>
  </si>
  <si>
    <t>Nac Beva</t>
  </si>
  <si>
    <t>Mzansigo</t>
  </si>
  <si>
    <t>At MzansiGo we know that moving, disposing or donating large items can be daunting. We want to take the "scary" out of moving and provide you with one of our reliable trucks and helpers at a fraction of the cost. We here at MzansiGo, see ourselves as people who want to make moving a pleasant, streamlined experience and at the same time build great partnerships.</t>
  </si>
  <si>
    <t>Thinus Pretorius</t>
  </si>
  <si>
    <t>Movers, Logistics, Transporation</t>
  </si>
  <si>
    <t>https://mzansigo.co.za/</t>
  </si>
  <si>
    <t>https://twitter.com/MzansiGo</t>
  </si>
  <si>
    <t>https://www.facebook.com/mzansigo/</t>
  </si>
  <si>
    <t>Nafham</t>
  </si>
  <si>
    <t>Nairaex</t>
  </si>
  <si>
    <t>Nigeria-based bitcoin exchange; Buy or Sell Bitcoin in Nigeria with Naira.</t>
  </si>
  <si>
    <t>David Ajala</t>
  </si>
  <si>
    <t>https://nairaex.com/</t>
  </si>
  <si>
    <t>https://twitter.com/NairaEx</t>
  </si>
  <si>
    <t>https://www.facebook.com/nairaex/</t>
  </si>
  <si>
    <t>Naked</t>
  </si>
  <si>
    <t>Nature’s Bowl enterprise</t>
  </si>
  <si>
    <t>Nature’s Bowl enterprise offers nutritious composite flours</t>
  </si>
  <si>
    <t>Sharon Ndegwa</t>
  </si>
  <si>
    <t>Enterprise, Nutrition</t>
  </si>
  <si>
    <t>Naviacom</t>
  </si>
  <si>
    <t>Fleet security and safety is a major concern for the transportation industry which translates to high operating and maintenance costs for fleet management. There is often no way to monitor dangerous driver behavior and fuel theft, and high fuel consumption costs are a common daily occurrence.</t>
  </si>
  <si>
    <t>Khezama Ouest, Sousse</t>
  </si>
  <si>
    <t>Kaies Knani</t>
  </si>
  <si>
    <t>Fleet Management, GPS Tracking Solutions, Driver Behavior, Machine-To-Machine, Telematics, and Internet of Things</t>
  </si>
  <si>
    <t>http://naviacom.com/</t>
  </si>
  <si>
    <t>https://www.linkedin.com/company/naviacom/about/</t>
  </si>
  <si>
    <t>https://twitter.com/Naviacom</t>
  </si>
  <si>
    <t>https://www.facebook.com/Naviacom</t>
  </si>
  <si>
    <t>Payfort</t>
  </si>
  <si>
    <t>Payfort encourages everyone to pursue growth as their main KPI.</t>
  </si>
  <si>
    <t>Mohammad Al -Rifai</t>
  </si>
  <si>
    <t>http://payfort.com/</t>
  </si>
  <si>
    <t>https://www.linkedin.com/company/payfort/</t>
  </si>
  <si>
    <t>https://www.twitter.com/payfort</t>
  </si>
  <si>
    <t>https://www.facebook.com/Payfort</t>
  </si>
  <si>
    <t>Nekkta</t>
  </si>
  <si>
    <t>Next</t>
  </si>
  <si>
    <t>There’s a certain type of person that thrives at Next. The ones who are excited about what they can do with their creativity. What they can do with their work</t>
  </si>
  <si>
    <t>Leicester, United Kingdom</t>
  </si>
  <si>
    <t>Simon Wolfson</t>
  </si>
  <si>
    <t>Retail, Apparel &amp; Fashion, Logistics, Customer Service, Homeware, and Furniture Manufacturing</t>
  </si>
  <si>
    <t>https://www.next.co.uk/</t>
  </si>
  <si>
    <t>https://www.linkedin.com/company/next-group-plc/about/</t>
  </si>
  <si>
    <t>https://twitter.com/nextofficial</t>
  </si>
  <si>
    <t>https://www.facebook.com/pg/nextofficial/</t>
  </si>
  <si>
    <t>Netwookie</t>
  </si>
  <si>
    <t>Netwookie addresses the challenges faced by the informal sector to access jobs. These are skilled workers with no formal background, who due to lack of transparency and trust face high entry barriers to engage in job opportunities. Globally over 2.4 billion people are affected daily. In Kenya alone the informal economy is 77% of the total labour force, equivalent to 11.8 million people, and makes out 40% of the countries GDP. The market we seek to address is over 2 billion EUR in revenue for Kenya alone.</t>
  </si>
  <si>
    <t>Max Bock, Fabian Fischer</t>
  </si>
  <si>
    <t>https://www.netwookie.org/</t>
  </si>
  <si>
    <t>https://www.linkedin.com/company/netwookie-ltd/</t>
  </si>
  <si>
    <t>https://twitter.com/netwookie_kenya</t>
  </si>
  <si>
    <t>https://www.facebook.com/netwookie/</t>
  </si>
  <si>
    <t>Nextprotein</t>
  </si>
  <si>
    <t>nextProtein is developing a new large scale technology that produce a sustainable source of protein.</t>
  </si>
  <si>
    <t>Mohamed Gastli</t>
  </si>
  <si>
    <t>Agriculture, Animal Feed, Biotechnology, Waste Management</t>
  </si>
  <si>
    <t>nextprotein.co</t>
  </si>
  <si>
    <t>http://www.linkedin.com/company/nextprotein</t>
  </si>
  <si>
    <t>http://twitter.com/nextprotein</t>
  </si>
  <si>
    <t>http://www.facebook.com/nextprotein</t>
  </si>
  <si>
    <t>Neza Reservations</t>
  </si>
  <si>
    <t>Tourism/Travel</t>
  </si>
  <si>
    <t>Ngsign</t>
  </si>
  <si>
    <t>NGSign is a cloud electronic signature web platform published by NG Technologies, the first pure player of the electronic signature in Tunisia.</t>
  </si>
  <si>
    <t>Mégrine, Tunis</t>
  </si>
  <si>
    <t>Mohamed Ali Tarhouni</t>
  </si>
  <si>
    <t>https://www.ng-sign.com/</t>
  </si>
  <si>
    <t>https://www.linkedin.com/company/ngsign/</t>
  </si>
  <si>
    <t>https://www.facebook.com/ngsign</t>
  </si>
  <si>
    <t>Ninayo</t>
  </si>
  <si>
    <t>NINAYO.com is an online trading platform targeting emerging markets.</t>
  </si>
  <si>
    <t>Magnus Kerker</t>
  </si>
  <si>
    <t>E-Commerce, Emerging Markets, Trading Platform</t>
  </si>
  <si>
    <t>https://www.ninayo.com/</t>
  </si>
  <si>
    <t>https://www.linkedin.com/company/ninayo/</t>
  </si>
  <si>
    <t>https://twitter.com/ninayocom</t>
  </si>
  <si>
    <t>https://www.facebook.com/NINAYOcom-588982287904802/</t>
  </si>
  <si>
    <t>Nioji</t>
  </si>
  <si>
    <t>Freedom and Control fused together in a prepaid card product.</t>
  </si>
  <si>
    <t>John Kitonyo</t>
  </si>
  <si>
    <t>https://www.nioji.com/</t>
  </si>
  <si>
    <t>https://www.twitter.com/niojipayments</t>
  </si>
  <si>
    <t>https://www.facebook.com/niojipayments</t>
  </si>
  <si>
    <t>Nisa Finance</t>
  </si>
  <si>
    <t>an invoice financing payment gateway that enables financiers to offer invoice financing to SMEs through automation.</t>
  </si>
  <si>
    <t>Sandton, South Africa</t>
  </si>
  <si>
    <t>Tekane Ledimo</t>
  </si>
  <si>
    <t>https://www.nisafinance.com/</t>
  </si>
  <si>
    <t>https://twitter.com/nisafinance_?lang=en</t>
  </si>
  <si>
    <t>Nozol</t>
  </si>
  <si>
    <t>Nozol is a platform that contains a set of tools that will help you achieve the best performance possible in selling, managing and marketing your real estate.</t>
  </si>
  <si>
    <t>Nour farouk</t>
  </si>
  <si>
    <t>CRM, Real Estate</t>
  </si>
  <si>
    <t>http://nozol.com/en</t>
  </si>
  <si>
    <t>https://www.linkedin.com/company/nozol/</t>
  </si>
  <si>
    <t>https://twitter.com/nozol</t>
  </si>
  <si>
    <t>https://www.facebook.com/business.nozol/</t>
  </si>
  <si>
    <t>Numida Technologies</t>
  </si>
  <si>
    <t xml:space="preserve">Mina Shahid, Catherine Denis </t>
  </si>
  <si>
    <t>Micro-loans, Lending, Credit Scoring, Mobile</t>
  </si>
  <si>
    <t>http://www.numida.co/</t>
  </si>
  <si>
    <t>https://www.linkedin.com/company/numida-technologies/</t>
  </si>
  <si>
    <t>https://twitter.com/numidatech</t>
  </si>
  <si>
    <t>O-Mobile Multimedia Ltd</t>
  </si>
  <si>
    <t>Omobile™ Platform provides profound Multimedia business development solutions for the unbanked and rural areas in Africa.</t>
  </si>
  <si>
    <t>Lagos Isand, Lagos</t>
  </si>
  <si>
    <t>Nicolas Janvier</t>
  </si>
  <si>
    <t>http://www.omobilebanking.com/</t>
  </si>
  <si>
    <t>https://www.linkedin.com/in/omobile-media-3ab07a16b/</t>
  </si>
  <si>
    <t>https://www.facebook.com/Omobilebanking</t>
  </si>
  <si>
    <t>Oasis Digital</t>
  </si>
  <si>
    <t>Oasis Digital develops custom software in St. Louis, MO for customers anywhere. We create high quality solutions for hard problems, to help our customers thrive.</t>
  </si>
  <si>
    <t>St Louis, Missouri</t>
  </si>
  <si>
    <t>Michael McNeil</t>
  </si>
  <si>
    <t>Angular, TypeScript, HTML, JavaScript, NodeJS, Java, Clojure, .NET, PostgreSQL, Python, Spring, and CSS</t>
  </si>
  <si>
    <t>https://oasisdigital.com</t>
  </si>
  <si>
    <t>https://www.linkedin.com/company/oasis-digital-solutions-inc-/about/</t>
  </si>
  <si>
    <t>https://twitter.com/oasisdigitalstl?lang=en</t>
  </si>
  <si>
    <t>https://www.facebook.com/pg/OasisDigital/about/?ref=page_internal</t>
  </si>
  <si>
    <t>Obaigo Delivery Network</t>
  </si>
  <si>
    <t>Obatex</t>
  </si>
  <si>
    <t>Ocharge</t>
  </si>
  <si>
    <t>Airtime recharge &amp; mobile payments app with benefits.</t>
  </si>
  <si>
    <t>Pratik Kumar</t>
  </si>
  <si>
    <t>E-Commerce, FinTech, Mobile Payments</t>
  </si>
  <si>
    <t>http://ocharge.co.ke/</t>
  </si>
  <si>
    <t>https://www.twitter.com/ochargeke</t>
  </si>
  <si>
    <t>https://www.facebook.com/ochargeke</t>
  </si>
  <si>
    <t>Off Grid Electric</t>
  </si>
  <si>
    <t>Africa solar startup with a mission to bring clean energy to rural Tanzania and Rwanda.</t>
  </si>
  <si>
    <t>Amsterdam, Netherlands</t>
  </si>
  <si>
    <t>Xavier Helgesen</t>
  </si>
  <si>
    <t>Privately Held</t>
  </si>
  <si>
    <t>http://zolaelectric.com/</t>
  </si>
  <si>
    <t>https://twitter.com/zolaelectric</t>
  </si>
  <si>
    <t>https://www.facebook.com/zolaelectric/</t>
  </si>
  <si>
    <t>Offytap</t>
  </si>
  <si>
    <t>OffyTap is a web and mobile application that connects working communities, freelancers and startups to affordable and reliable working spaces by allowing hosts to list their spaces.</t>
  </si>
  <si>
    <t>Nick Huzar</t>
  </si>
  <si>
    <t>software company, co-working Spaces, Freelancers, Entrepreneurs, Small Busineses, and Hospitality</t>
  </si>
  <si>
    <t>https://offytap.com</t>
  </si>
  <si>
    <t>https://www.linkedin.com/company/offytap/people/</t>
  </si>
  <si>
    <t>https://twitter.com/offytap</t>
  </si>
  <si>
    <t>https://www.facebook.com/offytap/</t>
  </si>
  <si>
    <t>OGarcom Angola</t>
  </si>
  <si>
    <t>OGarcom Angola provides fast delivery services</t>
  </si>
  <si>
    <t>Henrique Mbidingani</t>
  </si>
  <si>
    <t>Fast Food Restaurant</t>
  </si>
  <si>
    <t>https://www.ogarcom-angola.com/</t>
  </si>
  <si>
    <t>https://www.facebook.com/garcom.entregas/</t>
  </si>
  <si>
    <t>Ogmous Travel</t>
  </si>
  <si>
    <t>Ogwugo</t>
  </si>
  <si>
    <t>Helps small businesses sell their products to the international market</t>
  </si>
  <si>
    <t>Chima Abafor</t>
  </si>
  <si>
    <t>Delivery Service, E-Commerce, Food Delivery, Procurement</t>
  </si>
  <si>
    <t>https://ogwugo.com/</t>
  </si>
  <si>
    <t>https://www.linkedin.com/company/ogwugo/</t>
  </si>
  <si>
    <t>https://twitter.com/ogwugo_market</t>
  </si>
  <si>
    <t>https://web.facebook.com/ogwugo</t>
  </si>
  <si>
    <t>Old  School Group</t>
  </si>
  <si>
    <t>Clothing, Travel, Commercial, and Sports Events</t>
  </si>
  <si>
    <t>Gerhardi Odendaal</t>
  </si>
  <si>
    <t>http://oldschoolgroup.co.za/</t>
  </si>
  <si>
    <t>https://www.linkedin.com/company/old-school-group</t>
  </si>
  <si>
    <t>https://twitter.com/oldschool_grp?lang=en</t>
  </si>
  <si>
    <t>Old School Group</t>
  </si>
  <si>
    <t>OSG is a multi-brand sports group specialising in festivals, live events, travel, sportswear, sponsorship, brand creation and all-around sports commercialisation.</t>
  </si>
  <si>
    <t>Olivine Technology</t>
  </si>
  <si>
    <t>Olivine Technology, founded in January 2010, is a software company that specializes in designing</t>
  </si>
  <si>
    <t>Westlands, Nairobi Area, Kenya</t>
  </si>
  <si>
    <t>Charles Muigai</t>
  </si>
  <si>
    <t>Information Technology, Web Design, Web Development</t>
  </si>
  <si>
    <t>http://www.olivinetech.com/</t>
  </si>
  <si>
    <t>https://www.linkedin.com/company-beta/1443402/?pathWildcard=1443402</t>
  </si>
  <si>
    <t>https://twitter.com/OlivineTech</t>
  </si>
  <si>
    <t>https://www.facebook.com/pg/OlivineTech/about/?ref=page_internal</t>
  </si>
  <si>
    <t>OrderTalk</t>
  </si>
  <si>
    <t>orderTalk offers online ordering software and call center solutions for the restaurant and hospitality industries</t>
  </si>
  <si>
    <t>Dallas/Fort Worth Metroplex, Southern US</t>
  </si>
  <si>
    <t>Patrick Eldon</t>
  </si>
  <si>
    <t>Food and Beverage, Restaurants, Retail Technology, Software</t>
  </si>
  <si>
    <t>http://www.ordertalk.com/</t>
  </si>
  <si>
    <t>https://in.linkedin.com/company/order-talk</t>
  </si>
  <si>
    <t>https://www.twitter.com/ordertalk_</t>
  </si>
  <si>
    <t>http://www.facebook.com/Flower-Mound-TX/orderTalk/31358487</t>
  </si>
  <si>
    <t>Pansmart</t>
  </si>
  <si>
    <t>Pansmart is the authorised distributor of Panasonic voice, video and CCTV products.</t>
  </si>
  <si>
    <t>Midrand, South Africa</t>
  </si>
  <si>
    <t>Once Sync Limited</t>
  </si>
  <si>
    <t>Once Sync is an innovative fintech company providing a secure trusted cryptocurency exchange and a payment gateway solution</t>
  </si>
  <si>
    <t>George Maina</t>
  </si>
  <si>
    <t>Financial Services, FinTech, Information Technology</t>
  </si>
  <si>
    <t>http://oncesync.com/</t>
  </si>
  <si>
    <t>https://www.linkedin.com/company/once-sync-ltd.?originalSubdomain=my</t>
  </si>
  <si>
    <t>https://www.facebook.com/OnceSync</t>
  </si>
  <si>
    <t>One Acre Fund</t>
  </si>
  <si>
    <t>One Acre Fund serves smallholder farmers.</t>
  </si>
  <si>
    <t>Bungoma, Kenya</t>
  </si>
  <si>
    <t>Andrew Youn</t>
  </si>
  <si>
    <t>http://www.oneacrefund.org/</t>
  </si>
  <si>
    <t>https://www.linkedin.com/company/one-acre-fund</t>
  </si>
  <si>
    <t>https://twitter.com/oneacrefund</t>
  </si>
  <si>
    <t>https://www.facebook.com/oneacrefund</t>
  </si>
  <si>
    <t>OneCart</t>
  </si>
  <si>
    <t>On demand, Grocery delivery, Grocery, Platform, Technology, Retail, Pet, Baby, Pharmacy, Groceries, ecommerce, online, and shopping</t>
  </si>
  <si>
    <t>Sandton, Gauteng</t>
  </si>
  <si>
    <t>Ariel Navarro</t>
  </si>
  <si>
    <t>https://www.onecart.co.za</t>
  </si>
  <si>
    <t>https://www.linkedin.com/company/onecart/about/</t>
  </si>
  <si>
    <t>https://twitter.com/OneCart_SA</t>
  </si>
  <si>
    <t>https://www.facebook.com/onecartza/</t>
  </si>
  <si>
    <t>Ongair</t>
  </si>
  <si>
    <t>Ongair is an AI powered customer relationship managed system (CRM) for performing SMEs to perform customer service and handle sales enquiries on social messaging apps. It works on platforms such as Facebook, WeChat, Messenger, Telegram, Twitter, Instagram &amp; LINE. It can be used stand-alone on Desktop and mobile or integrated into 3rd party platform such as Zendesk, Freshdesk and Salesforce.</t>
  </si>
  <si>
    <t>Trevor Kimenye (CEO)</t>
  </si>
  <si>
    <t>Customer Service, Customer Relationship Management, Instant Messaging, Social Media, Bots</t>
  </si>
  <si>
    <t>https://ongair.im/</t>
  </si>
  <si>
    <t>https://www.linkedin.com/company/ongair-inc/</t>
  </si>
  <si>
    <t>https://twitter.com/ongair_</t>
  </si>
  <si>
    <t>https://www.facebook.com/letsOngair</t>
  </si>
  <si>
    <t>Oniriq</t>
  </si>
  <si>
    <t>Nous développons des kits solaires connectés pour les populations rurales africaines d'Afrique de l'Ouest. Nous proposons le meilleur de l'énergie solaire et du digital avec une offre intégrant un kit solaire + une TV + une connexion à internet intégrée + un smartphone.</t>
  </si>
  <si>
    <t>Paris, Île-de-France</t>
  </si>
  <si>
    <t>Rodolphe Rosier</t>
  </si>
  <si>
    <t>Partnership</t>
  </si>
  <si>
    <t>https://oniriq.com</t>
  </si>
  <si>
    <t>https://www.linkedin.com/company/oniriq/</t>
  </si>
  <si>
    <t>https://twitter.com/oniriq</t>
  </si>
  <si>
    <t>https://www.facebook.com/pages/category/Solar-Energy-Company/oniriq.solar/videos/</t>
  </si>
  <si>
    <t>Online Workshop</t>
  </si>
  <si>
    <t>Onyx Rooms - Eg</t>
  </si>
  <si>
    <t>We're building the future of fitness.</t>
  </si>
  <si>
    <t>Asaf Avidan Antonir</t>
  </si>
  <si>
    <t>Consumer, Fitness, Software</t>
  </si>
  <si>
    <t>https://onyx.fit/</t>
  </si>
  <si>
    <t>https://www.linkedin.com/company/18883479</t>
  </si>
  <si>
    <t>https://www.facebook.com/Onyx-2736981702994296</t>
  </si>
  <si>
    <t>Popcorn Training</t>
  </si>
  <si>
    <t>Popcorn Training is an award-winning security awareness training provider based in Africa with a global customer base.</t>
  </si>
  <si>
    <t>Anna Collard</t>
  </si>
  <si>
    <t>Network Security</t>
  </si>
  <si>
    <t>https://popcorntraining.com/</t>
  </si>
  <si>
    <t>https://www.linkedin.com/company/popcorn-training-pty-ltd/?originalSubdomain=in</t>
  </si>
  <si>
    <t>Opennetworks</t>
  </si>
  <si>
    <t>Opennetworks is a Google Cloud Partner, Google Platform Partner and a Google Education Partner. Established in 2000, we have 16 of years experience dealing with customer’s technology needs. Opennetworks has been a Google Partner since 2011 and an exclusive relationship with PwC South Africa for large Google Cloud deployments.</t>
  </si>
  <si>
    <t>Hywel Glyn-Jones</t>
  </si>
  <si>
    <t>CRM, Contact Management, Google Apps for Work, Google Vault, Deployment and Migration, Training and Workshops, Bulk Email, Sales Pipeline, Mobility, Google for Education, Google Cloud, and Data Storage</t>
  </si>
  <si>
    <t>http://www.opennetworks.com/</t>
  </si>
  <si>
    <t>https://www.linkedin.com/company/opennetworks/</t>
  </si>
  <si>
    <t>https://twitter.com/onopennetworks</t>
  </si>
  <si>
    <t>Optimetriks</t>
  </si>
  <si>
    <t>Data driven FMCG distribution in Africa : connecting the dots !</t>
  </si>
  <si>
    <t>Paul Langlois-Meurinne</t>
  </si>
  <si>
    <t>Analytics, Emerging Markets, Enterprise Software, Retail Technology, Sales Automation</t>
  </si>
  <si>
    <t>http://www.optimetriks.com/</t>
  </si>
  <si>
    <t>https://www.linkedin.com/company/9247572/</t>
  </si>
  <si>
    <t>https://twitter.com/optimetriks</t>
  </si>
  <si>
    <t>Optismart Solutions</t>
  </si>
  <si>
    <t>Orcas Solutions</t>
  </si>
  <si>
    <t>Orcas Solutions is an online marketplace for high quality tutors and babysitters.</t>
  </si>
  <si>
    <t>Hossam Taher</t>
  </si>
  <si>
    <t>PropSys</t>
  </si>
  <si>
    <t>PropSys offers property management solutions for the real estate industry on hosted and on-premises platforms</t>
  </si>
  <si>
    <t>Glenn Noome</t>
  </si>
  <si>
    <t>http://smartintegration.co.za/</t>
  </si>
  <si>
    <t>https://www.linkedin.com/company/smart-integration/about/</t>
  </si>
  <si>
    <t>https://twitter.com/Smartintsa</t>
  </si>
  <si>
    <t>https://www.facebook.com/smartintegrationsouthafrica</t>
  </si>
  <si>
    <t>ORide</t>
  </si>
  <si>
    <t>ORide is budding motorcycle-hailing service accesed on the OPay Platform</t>
  </si>
  <si>
    <t>https://operapay.com/oride</t>
  </si>
  <si>
    <t>https://www.linkedin.com/showcase/oride/about/</t>
  </si>
  <si>
    <t>https://www.facebook.com/oride.ng/</t>
  </si>
  <si>
    <t>Oriems Cloud</t>
  </si>
  <si>
    <t>Oriems Cloud is an Internet based platform providing a Software as a Service solution for thousands of businesses that require easy, affordable and quality systems accessible from anywhere to manage their operations and store their data securely</t>
  </si>
  <si>
    <t>Otchitanda</t>
  </si>
  <si>
    <t>Otchitanda is an Angolan e-commerce solution where merchants, be it individuals or companies, can sell new and/or used goods through an online platform connecting each customer to numerous stores, all at the comfort of your home.</t>
  </si>
  <si>
    <t>Mario Cassinda</t>
  </si>
  <si>
    <t>E-commerce, Carteira Electrónica, Entregas, and Marketing</t>
  </si>
  <si>
    <t>https://www.otchitanda.com/</t>
  </si>
  <si>
    <t>https://www.linkedin.com/company/otchitanda/</t>
  </si>
  <si>
    <t>Oto English</t>
  </si>
  <si>
    <t>OTO English is an Egyptian online digital learning platform that provides a wide range of specialized and general “One-to-One” courses.</t>
  </si>
  <si>
    <t>Ahmed Badr</t>
  </si>
  <si>
    <t>http://otocourses.com/</t>
  </si>
  <si>
    <t>https://www.linkedin.com/company/otoenglish/</t>
  </si>
  <si>
    <t>https://www.facebook.com/otoenglish/</t>
  </si>
  <si>
    <t>Payme</t>
  </si>
  <si>
    <t>PayMe is an application platform that allows its users to conduct electronic payment with a credit card using smartphone.</t>
  </si>
  <si>
    <t>Mourad Ashry</t>
  </si>
  <si>
    <t>Credit Cards, FinTech, Marketplace, Mobile Payments, Payments</t>
  </si>
  <si>
    <t>https://www.paymestore.co/</t>
  </si>
  <si>
    <t>https://www.linkedin.com/company/paymecorp/about/</t>
  </si>
  <si>
    <t>https://www.facebook.com/paymeapp.co/</t>
  </si>
  <si>
    <t>Paymob</t>
  </si>
  <si>
    <t>PayMob, a payment acceptance platform, allows users to convert cash payments and transfers into electronic leveraging all existing channels.</t>
  </si>
  <si>
    <t>Mostafa Menessy</t>
  </si>
  <si>
    <t>FinTech, Mobile Payments, Payments</t>
  </si>
  <si>
    <t>http://www.paymobsolutions.com/</t>
  </si>
  <si>
    <t>https://www.linkedin.com/company/paymob</t>
  </si>
  <si>
    <t>https://twitter.com/hajj_alain</t>
  </si>
  <si>
    <t>https://www.facebook.com/PayMobSolutions/</t>
  </si>
  <si>
    <t>Ouicarry</t>
  </si>
  <si>
    <t>OuiCarry provides delivery services and allows its customers to buy products from international commercial websites.</t>
  </si>
  <si>
    <t>Olabissi Adjovi</t>
  </si>
  <si>
    <t>Delivery, Delivery Service, E-Commerce, Trading Platform</t>
  </si>
  <si>
    <t>http://www.ouicarry.com/</t>
  </si>
  <si>
    <t>https://www.linkedin.com/company-beta/3105957/</t>
  </si>
  <si>
    <t>https://twitter.com/OuiCarry</t>
  </si>
  <si>
    <t>https://www.facebook.com/ouicarry/</t>
  </si>
  <si>
    <t>Outsource Now</t>
  </si>
  <si>
    <t>Outsource Now helps businesses and NGOs manage their technology needs by providing business management software and IT support.</t>
  </si>
  <si>
    <t>Vernon Mainza Ushibantu</t>
  </si>
  <si>
    <t>Information Services, Information Technology, Technical Support</t>
  </si>
  <si>
    <t>http://outsourcenow.us/</t>
  </si>
  <si>
    <t>https://www.linkedin.com/company/outsource-now-limited/</t>
  </si>
  <si>
    <t>https://twitter.com/outsourcezm</t>
  </si>
  <si>
    <t>https://www.facebook.com/pg/getzpos/about/?ref=page_internal</t>
  </si>
  <si>
    <t>Outshot</t>
  </si>
  <si>
    <t>Ovex</t>
  </si>
  <si>
    <t>OVEX is a cryptocurrency exchange company.</t>
  </si>
  <si>
    <t>Tom Masojada</t>
  </si>
  <si>
    <t>Blockchain, Cryptocurrency, Internet</t>
  </si>
  <si>
    <t>https://www.ovex.io/</t>
  </si>
  <si>
    <t>https://www.linkedin.com/company/ovex-exchange/</t>
  </si>
  <si>
    <t>https://twitter.com/OVEXio</t>
  </si>
  <si>
    <t>https://www.facebook.com/OVEXio</t>
  </si>
  <si>
    <t>OwnLabs</t>
  </si>
  <si>
    <t>Ownlabs is an application that simulates a scientific laboratory via virtual reality.</t>
  </si>
  <si>
    <t>Cheikh A. Abitalib, Mouhamadou Moustapha Diop</t>
  </si>
  <si>
    <t>Virtual Reality, Information technology Services, Education</t>
  </si>
  <si>
    <t>ownlabs.net</t>
  </si>
  <si>
    <t>https://www.linkedin.com/company/ownlabs/about/</t>
  </si>
  <si>
    <t>https://www.facebook.com/Ownlab/</t>
  </si>
  <si>
    <t>https://ownlabs.net/</t>
  </si>
  <si>
    <t>Outsurance</t>
  </si>
  <si>
    <t>OUTsurance is a direct short-term insurance company that offers car, home, business, and life insurance policies.</t>
  </si>
  <si>
    <t>Danie Matthee</t>
  </si>
  <si>
    <t>Finance, Insurance</t>
  </si>
  <si>
    <t>http://www.outsurance.co.za/</t>
  </si>
  <si>
    <t>https://www.linkedin.com/company/outsurance/</t>
  </si>
  <si>
    <t>http://twitter.com/outsurance</t>
  </si>
  <si>
    <t>http://www.facebook.com/outsurance</t>
  </si>
  <si>
    <t>OyaPay</t>
  </si>
  <si>
    <t>OyaPay is Modernizing offline transactions in Africa</t>
  </si>
  <si>
    <t>Abdulhamid Hassan</t>
  </si>
  <si>
    <t>https://oyapay.me/</t>
  </si>
  <si>
    <t>http://linkedin.com/oyapayng</t>
  </si>
  <si>
    <t>http://twitter.com/oyapayng</t>
  </si>
  <si>
    <t>https://www.facebook.com/oyapayng/</t>
  </si>
  <si>
    <t>Pago</t>
  </si>
  <si>
    <t>Pago is a carrier driven online payments processor for internet businesses.</t>
  </si>
  <si>
    <t>Cork, Ireland</t>
  </si>
  <si>
    <t>Mike Dodson</t>
  </si>
  <si>
    <t>Finance, Internet, Mobile Payments, Payments</t>
  </si>
  <si>
    <t>paywithpago.com</t>
  </si>
  <si>
    <t>https://www.linkedin.com/company/pagoag/</t>
  </si>
  <si>
    <t>https://twitter.com/paywithpago</t>
  </si>
  <si>
    <t>PAPS</t>
  </si>
  <si>
    <t>Paps offers a new perspective and logistics dimension last mile to your business.</t>
  </si>
  <si>
    <t>Ilker Delen, Suleyman Onay</t>
  </si>
  <si>
    <t>Information Technology, Messaging, Photo Sharing, Video, Video Chat</t>
  </si>
  <si>
    <t>paps.sn</t>
  </si>
  <si>
    <t>https://www.linkedin.com/company/paps/</t>
  </si>
  <si>
    <t>https://mobile.twitter.com/Paps_app</t>
  </si>
  <si>
    <t>https://www.facebook.com/Papsapp/</t>
  </si>
  <si>
    <t>Parcel-It</t>
  </si>
  <si>
    <t>Parcel-it is an on-demand logistics company, powered by innovation. on a mission to “provide a convenient, fluid and transparent last mile delivery experience using a mobile app and API.”</t>
  </si>
  <si>
    <t>Gregory Asenime</t>
  </si>
  <si>
    <t>https://parcel-it.com/</t>
  </si>
  <si>
    <t>https://www.linkedin.com/company/parcel-it/</t>
  </si>
  <si>
    <t>https://twitter.com/parcel_it</t>
  </si>
  <si>
    <t>https://www.facebook.com/pg/ParcelitNigeria/about/?ref=page_internal</t>
  </si>
  <si>
    <t>Saya</t>
  </si>
  <si>
    <t>Saya develops mobile messaging software and services for mass market devices.</t>
  </si>
  <si>
    <t>Badu Boahen</t>
  </si>
  <si>
    <t>http://www.saya.im/</t>
  </si>
  <si>
    <t>https://www.linkedin.com/company/sayasays</t>
  </si>
  <si>
    <t>http://twitter.com/sayachat</t>
  </si>
  <si>
    <t>https://www.facebook.com/saya.messaging/</t>
  </si>
  <si>
    <t>Pargo</t>
  </si>
  <si>
    <t>Pargo is a convenient logistics solution that lets you collect and return parcels at Pargo parcel points throughout the country when it suits you best.</t>
  </si>
  <si>
    <t>Derk Hoekert, Lars Veul</t>
  </si>
  <si>
    <t>Delivery, Last Mile Transportation, Logistics</t>
  </si>
  <si>
    <t>https://pargo.co.za/</t>
  </si>
  <si>
    <t>https://www.linkedin.com/company/pargo/</t>
  </si>
  <si>
    <t>https://twitter.com/pargopoint</t>
  </si>
  <si>
    <t>https://www.facebook.com/pargopoint</t>
  </si>
  <si>
    <t>Pascal Technology Ltd</t>
  </si>
  <si>
    <t>Pascal technology Ltd offers unique, reliable, easy to use products and services that suit the needs of tomorrow today.</t>
  </si>
  <si>
    <t>Pascal Ndizeye</t>
  </si>
  <si>
    <t>Information Technology, Tracking</t>
  </si>
  <si>
    <t>https://pascal.rw/about</t>
  </si>
  <si>
    <t>Pawame</t>
  </si>
  <si>
    <t>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 Their goal is to use their PAYGO platform, customer relationships and data to offer life-changing products and services like electrical appliances, micro-insurance, education loans, and remote health services, thereby making a meaningful contribution to global poverty alleviation.</t>
  </si>
  <si>
    <t>Environmental Engineering, Renewable Energy</t>
  </si>
  <si>
    <t>https://www.pawame.com/</t>
  </si>
  <si>
    <t>Parceltip</t>
  </si>
  <si>
    <t>We are a simple logistic start-up company helping you cut costs of sending parcels from one city/town/suburb to another across Australia, U.K and Africa by up to 50% whilst also rewarding travelers with tips when they deliver Sender’s parcels ranging from documents to goods.” ParcelTip | Courtesy that Rewards .</t>
  </si>
  <si>
    <t>http://www.parceltip.com/</t>
  </si>
  <si>
    <t>https://twitter.com/parceltip/</t>
  </si>
  <si>
    <t>https://www.facebook.com/parceltip/</t>
  </si>
  <si>
    <t>PayNas</t>
  </si>
  <si>
    <t>PayNas is a cloud-based platform for SMEs that allows them to manage their employees’ payroll, documents, onboarding, recruitment, attendance, leave, performance and even benefits online.</t>
  </si>
  <si>
    <t>Mohamed Mounir ElHashemy</t>
  </si>
  <si>
    <t>https://paynas.com/</t>
  </si>
  <si>
    <t>https://www.linkedin.com/company/paynas</t>
  </si>
  <si>
    <t>https://www.facebook.com/PayNasDigital/</t>
  </si>
  <si>
    <t>Payday Investor</t>
  </si>
  <si>
    <t>Payday Investor is a cool investment app. A simple and secure way to put money aside for the things you want.</t>
  </si>
  <si>
    <t>Platform Ventures</t>
  </si>
  <si>
    <t>ARM Investment Managers</t>
  </si>
  <si>
    <t>Investments, Savings</t>
  </si>
  <si>
    <t>https://paydayinvestor.ng/</t>
  </si>
  <si>
    <t>https://twitter.com/paydayinvestor?lang=en</t>
  </si>
  <si>
    <t>Paynet</t>
  </si>
  <si>
    <t>Paynet is the electronic payments processing system offered to the market through Financial Institutions.</t>
  </si>
  <si>
    <t>Zimbabwe, Uganda, Botswana</t>
  </si>
  <si>
    <t>http://www.payservafrica.com/zimbabwe/electronic-payments/about-paynet</t>
  </si>
  <si>
    <t>https://www.linkedin.com/company/paynet-zimbabwe/about/</t>
  </si>
  <si>
    <t>https://twitter.com/paynetzim?lang=en</t>
  </si>
  <si>
    <t>Pelebox</t>
  </si>
  <si>
    <t>Pelebox is a digital platform that manages various internet enabled smart lockers. Pelebox smart lockers enable patients to collect their repeat chronic medication in under 2 minutes instead of waiting hours queuing at public clinics</t>
  </si>
  <si>
    <t>Neo Hutiri</t>
  </si>
  <si>
    <t>https://www.pelebox.com/locker.html</t>
  </si>
  <si>
    <t>https://www.linkedin.com/showcase/pelebox-smart-lockers/about/</t>
  </si>
  <si>
    <t>Pesa Na Pesa</t>
  </si>
  <si>
    <t>PesaNaPesa is an innovative mobile phone based borrowing and lending product developed by AVL Capital ltd which offers emergency loans to anyone who needs short term emergency funds.</t>
  </si>
  <si>
    <t>Pesaguide</t>
  </si>
  <si>
    <t>PesaGuide is Africa's first platform that allows you to share your financial experience and to discover the best solution for you. Candid reviews about banks, mobile lenders and SACCOs in Kenya - all in one place.</t>
  </si>
  <si>
    <t>Financial Services, FinTech, Payments, Personal Finance</t>
  </si>
  <si>
    <t>Pesapal</t>
  </si>
  <si>
    <t>PesaPal provides a simple, safe and secure way for individuals and businesses to make and accept payments in Africa</t>
  </si>
  <si>
    <t>Kenya, Malawi, Tanzania, Uganda, Rwanda, Zambia, Zimbabwe</t>
  </si>
  <si>
    <t>https://www.pesapal.com/</t>
  </si>
  <si>
    <t>https://www.linkedin.com/company/435835</t>
  </si>
  <si>
    <t>https://twitter.com/pesapal</t>
  </si>
  <si>
    <t>Pesapata</t>
  </si>
  <si>
    <t>Pesapata is a peer to peer lending platform seeking to provide our communities with an alternative form of funding from the conventional banking model</t>
  </si>
  <si>
    <t>https://www.pesapata.com/</t>
  </si>
  <si>
    <t>Paynow</t>
  </si>
  <si>
    <t>Credit Recovery, SaaS, Financial, White Label Platform</t>
  </si>
  <si>
    <t>São Paulo, Sao Paulo, Brazil</t>
  </si>
  <si>
    <t>B2B, Financial Services, FinTech</t>
  </si>
  <si>
    <t>http://www.paynow.com.br/</t>
  </si>
  <si>
    <t>https://www.linkedin.com/company/11467952/</t>
  </si>
  <si>
    <t>https://twitter.com/PaynowBra</t>
  </si>
  <si>
    <t>https://www.facebook.com/PaynowBra/</t>
  </si>
  <si>
    <t>Payplux</t>
  </si>
  <si>
    <t>PayPlux is a digital currency exchange that allows you to buy/sell currencies such as Bitcoin, Perfect Money, Litecoin, Ethereum, Bitcoin Cash for GHS</t>
  </si>
  <si>
    <t>https://www.payplux.com/</t>
  </si>
  <si>
    <t>https://twitter.com/payplux?lang=en</t>
  </si>
  <si>
    <t>https://www.facebook.com/PayPlux/</t>
  </si>
  <si>
    <t>Pebl</t>
  </si>
  <si>
    <t>PEBL computers is the first Pan-African computer brand developed and assembled in Africa. PEBL is a high-tech central processing unit (the brain of a computer system) developed to support all your IT related needs. PEBL is small, portable and radiates the electric African spirit.</t>
  </si>
  <si>
    <t>Vincent R. Van Wyk</t>
  </si>
  <si>
    <t>Computer, Hardware, ICT, Manufacturing, Product Design</t>
  </si>
  <si>
    <t>https://www.thepebl.com/</t>
  </si>
  <si>
    <t>https://www.linkedin.com/company/peblpc/</t>
  </si>
  <si>
    <t>https://twitter.com/vincent_PEBL</t>
  </si>
  <si>
    <t>https://www.facebook.com/peblruc/</t>
  </si>
  <si>
    <t>Peepz</t>
  </si>
  <si>
    <t>Peepz is an online staff booking portal for the marketing and events industries. Peepz was designed to create admin efficiencies, cost savings and lower the margin for error. We are here to shake up the industry and save you money in the process</t>
  </si>
  <si>
    <t>Sozala Media</t>
  </si>
  <si>
    <t>Nick Holdcroft</t>
  </si>
  <si>
    <t>https://www.peepz.co.za/</t>
  </si>
  <si>
    <t>https://www.linkedin.com/company/peepz-online/about/</t>
  </si>
  <si>
    <t>https://twitter.com/peepzonline?lang=en</t>
  </si>
  <si>
    <t>https://www.facebook.com/peepzonline/</t>
  </si>
  <si>
    <t>Pesazetu</t>
  </si>
  <si>
    <t>PesaZetu is a mobile marketplace that brings together responsible Kenyans who need to borrow with Kenyans prepared to lend money</t>
  </si>
  <si>
    <t>http://pesazetu.co/</t>
  </si>
  <si>
    <t>https://twitter.com/pesazetu?lang=en</t>
  </si>
  <si>
    <t>https://www.facebook.com/pesazetukenya/</t>
  </si>
  <si>
    <t>Pharmascout</t>
  </si>
  <si>
    <t>PharmaScout is a single point solution developed by 5nines Technologies, a Cape Town based Internet of Things (“IoT”) business, which overcomes a litany of hurdles faced by healthcare professionals wishing to mitigate legal risk and meet regulatory standards imposed to ensure the safety and quality of stored temperature sensitive pharmaceutical products.</t>
  </si>
  <si>
    <t>Douglas Siepman</t>
  </si>
  <si>
    <t>Hardware, Health Care, Pharmaceutical</t>
  </si>
  <si>
    <t>http://www.5nines.co.za/pharmascout/</t>
  </si>
  <si>
    <t>https://www.linkedin.com/company/pharmascout/</t>
  </si>
  <si>
    <t>Penda Health</t>
  </si>
  <si>
    <t>Penda Health builds and operates a chain of outpatient medical centers that offer outpatient care for patients in Kenya.</t>
  </si>
  <si>
    <t>Stephanie Kozcela, Beatrice Ngoche, Nicholas Sowden</t>
  </si>
  <si>
    <t>Fitness, Health Care</t>
  </si>
  <si>
    <t>http://pendahealth.com/</t>
  </si>
  <si>
    <t>https://www.linkedin.com/company/penda-health/</t>
  </si>
  <si>
    <t>https://twitter.com/pendahealth</t>
  </si>
  <si>
    <t>https://www.facebook.com/PendaHealth</t>
  </si>
  <si>
    <t>Pegasus Technologies LTD</t>
  </si>
  <si>
    <t>Pegasus Technologies is a leading payment services aggregator in Uganda with extensive experience in development, configuration, deployment, support and maintenance of financial and billing solutions for businesses and institutions</t>
  </si>
  <si>
    <t>Pesabase</t>
  </si>
  <si>
    <t>Blockchain Based remittance, payments and banking platform whose Mission is to financially connect Africa</t>
  </si>
  <si>
    <t>Nhial Majok</t>
  </si>
  <si>
    <t>Blockchain, FInTech, Mobile Payments, Remittances</t>
  </si>
  <si>
    <t>#NAME?</t>
  </si>
  <si>
    <t>https://www.pesabase.com/</t>
  </si>
  <si>
    <t>https://www.linkedin.com/company/pesabaseltd/</t>
  </si>
  <si>
    <t>https://twitter.com/pesabase</t>
  </si>
  <si>
    <t>https://www.facebook.com/pesabase</t>
  </si>
  <si>
    <t>Pesabazaar</t>
  </si>
  <si>
    <t>Pesabazaar.com is Kenya’s prominent online insurance aggregator. The company specialises in making comparative analysis of the insurance products based on price, quality and key benefits. Pesabazaar empowers customers with their accurate and up to date information on insurance products, combined with excellent customer service.</t>
  </si>
  <si>
    <t>Prasthanth Srinivas (Director), Calleb Karegyesa (Director)</t>
  </si>
  <si>
    <t>Identity Management, Insurance, Internet</t>
  </si>
  <si>
    <t>https://www.pesabazaar.com/</t>
  </si>
  <si>
    <t>https://www.linkedin.com/company/pesabazaar.com/</t>
  </si>
  <si>
    <t>https://twitter.com/pesabazaar</t>
  </si>
  <si>
    <t>https://www.facebook.com/pesabazaar/</t>
  </si>
  <si>
    <t>Popote</t>
  </si>
  <si>
    <t>Popote is a payments application that goes beyond fulfilling the transaction by providing compelling accounting and management features.</t>
  </si>
  <si>
    <t>sam wanjohi</t>
  </si>
  <si>
    <t>Apps, iOS, Mobile, Mobile Payments</t>
  </si>
  <si>
    <t>https://popotepayments.com/</t>
  </si>
  <si>
    <t>https://www.linkedin.com/company/popote-payments-ltd/</t>
  </si>
  <si>
    <t>https://twitter.com/popotepayments?lang=en</t>
  </si>
  <si>
    <t>Project ubu</t>
  </si>
  <si>
    <t>projectUBU is a network effects ecosystem that unlocks trapped asset value and distributes it to participants.</t>
  </si>
  <si>
    <t>Justin McCarthy</t>
  </si>
  <si>
    <t>https://www.projectubu.com/</t>
  </si>
  <si>
    <t>https://www.linkedin.com/company/projectubu/</t>
  </si>
  <si>
    <t>https://twitter.com/projectubu</t>
  </si>
  <si>
    <t>https://www.facebook.com/pg/ProjectUBU</t>
  </si>
  <si>
    <t>ProxyPay</t>
  </si>
  <si>
    <t>Proxypay enables SME's facilitate online payments</t>
  </si>
  <si>
    <t>https://proxypay.co.ao/</t>
  </si>
  <si>
    <t>Quoxient Ltd</t>
  </si>
  <si>
    <t>Quoxient is a fintech company in Kenya. It delivers technology solutions to support SMEs in Financial Services</t>
  </si>
  <si>
    <t>Dennis Munyua</t>
  </si>
  <si>
    <t>FinTech, Payments</t>
  </si>
  <si>
    <t>http://www.quoxient.co.ke/</t>
  </si>
  <si>
    <t>https://www.linkedin.com/company/quoxient-limited/about/</t>
  </si>
  <si>
    <t>Rainfin</t>
  </si>
  <si>
    <t>Rainfin is an online credit marketplace that allows the banks to provide individuals and MSMEs with real-time mobile financial services.</t>
  </si>
  <si>
    <t>Sean Emery</t>
  </si>
  <si>
    <t>Credit services, Peer-to-Peer lending</t>
  </si>
  <si>
    <t>https://www.rainfin.com/</t>
  </si>
  <si>
    <t>https://www.linkedin.com/company/rainfin-pty-ltd/about/</t>
  </si>
  <si>
    <t>Peslink</t>
  </si>
  <si>
    <t>Picsa</t>
  </si>
  <si>
    <t>Picsa offers holistic savings solutions to help low-income agriculture employees improve their financial health.</t>
  </si>
  <si>
    <t>Paul Kim</t>
  </si>
  <si>
    <t>Agriculture, Finance, Financial Services, Health Care, Wealth Management</t>
  </si>
  <si>
    <t>https://picsa.com/</t>
  </si>
  <si>
    <t>https://www.linkedin.com/company/picasa-inc</t>
  </si>
  <si>
    <t>https://twitter.com/mypicsa</t>
  </si>
  <si>
    <t>Pikiwash</t>
  </si>
  <si>
    <t>PikiWash Ltd. is a for profit company that was founded after identification of the need for clean</t>
  </si>
  <si>
    <t>Kanamugire Bicura Junior</t>
  </si>
  <si>
    <t>http://pikiwash.com/</t>
  </si>
  <si>
    <t>https://twitter.com/pikiwash</t>
  </si>
  <si>
    <t>https://www.facebook.com/pg/pikiwash</t>
  </si>
  <si>
    <t>Pingle</t>
  </si>
  <si>
    <t>Pingle is a platform that is connecting users to activities that interest them within Nairobi’s malls. Users on the Pingle platform can discover, book, and pay for these activities on the app.</t>
  </si>
  <si>
    <t>Nyarokudo</t>
  </si>
  <si>
    <t>E-Commerce, Information, advertising</t>
  </si>
  <si>
    <t>https://pingle.co.ke/about_us</t>
  </si>
  <si>
    <t>https://twitter.com/pinglekenya</t>
  </si>
  <si>
    <t>https://www.facebook.com/pinglekenya</t>
  </si>
  <si>
    <t>Plaas</t>
  </si>
  <si>
    <t>PLAAS does research, policy engagement, teaching and training about the dynamics of chronic poverty and structural inequality in Southern Africa, with a particular emphasis on the key role of restructuring and contesting land holding and agro-food systems in the subcontinent and beyond.</t>
  </si>
  <si>
    <t>https://plaas.wpengine.com/</t>
  </si>
  <si>
    <t>https://twitter.com/PLAASuwc</t>
  </si>
  <si>
    <t>https://www.facebook.com/PLAASuwc</t>
  </si>
  <si>
    <t>Placements.Com.Ng</t>
  </si>
  <si>
    <t>Placements is a search platform for Graduate &amp; Undergraduate Internship programs in Africa, Scaling from Nigeria.</t>
  </si>
  <si>
    <t>Ayobami Oyaleke</t>
  </si>
  <si>
    <t>https://placements.ng/</t>
  </si>
  <si>
    <t>https://www.linkedin.com/company/placementsafrica/</t>
  </si>
  <si>
    <t>https://twitter.com/Placementsng</t>
  </si>
  <si>
    <t>https://www.facebook.com/placements.ng</t>
  </si>
  <si>
    <t>Plant Doctor</t>
  </si>
  <si>
    <t>Play 3arabi</t>
  </si>
  <si>
    <t>Play 3arabi is a leading Arabic games publisher in MENA region.</t>
  </si>
  <si>
    <t>Amman, Jordan</t>
  </si>
  <si>
    <t>Jordan</t>
  </si>
  <si>
    <t>https://www.play3arabi.com/</t>
  </si>
  <si>
    <t>https://www.linkedin.com/company/play-3arabi/about/</t>
  </si>
  <si>
    <t>https://twitter.com/play3arabi?lang=en</t>
  </si>
  <si>
    <t>https://www.facebook.com/play3arabi/</t>
  </si>
  <si>
    <t>Plentify</t>
  </si>
  <si>
    <t>Plentify provides reliable and sustainable energy and water services that are more affordable than the grid.</t>
  </si>
  <si>
    <t>Cape Tow, South Africa</t>
  </si>
  <si>
    <t>Jon Kornik</t>
  </si>
  <si>
    <t>Energy and water services</t>
  </si>
  <si>
    <t>https://plentify.co.za/</t>
  </si>
  <si>
    <t>Plumter</t>
  </si>
  <si>
    <t>Plumter helps users to schedule, co-ordinate and keep records of meetings and tasks in an everlasting calendar</t>
  </si>
  <si>
    <t>Simi Adejumo</t>
  </si>
  <si>
    <t>Podozi</t>
  </si>
  <si>
    <t>We are a beauty-tech company building the next generation of brands that leverages cutting edge technology to empower our consumers in achieving self-discovery, self-expression and forging global connections. From idea conceptualization to design and production, every product is inspired by what women want in real life, made by experts who understand the power of beauty.</t>
  </si>
  <si>
    <t>Teniola Adejuwon, Wale Babatunde</t>
  </si>
  <si>
    <t>Beauty, Makeup, Ecommerce, Content, Cosmetics, and Luxury</t>
  </si>
  <si>
    <t>http://podozi.com</t>
  </si>
  <si>
    <t>https://www.linkedin.com/company/podozi/?originalSubdomain=in</t>
  </si>
  <si>
    <t>https://twitter.com/mypodozi</t>
  </si>
  <si>
    <t>https://www.facebook.com/podozi</t>
  </si>
  <si>
    <t>Poa! Internet</t>
  </si>
  <si>
    <t>Poa! provides low cost internet to individuals and small businesses in low-income neighborhoods in East Africa.</t>
  </si>
  <si>
    <t>Chris Rhodes</t>
  </si>
  <si>
    <t>Information Services, Internet, ISP</t>
  </si>
  <si>
    <t>https://poa.co.ke/</t>
  </si>
  <si>
    <t>https://www.linkedin.com/company/poa-internet/</t>
  </si>
  <si>
    <t>https://twitter.com/poa_kenya</t>
  </si>
  <si>
    <t>RetailTower</t>
  </si>
  <si>
    <t>RetailTower enables online merchants to distribute and monitor products across online marketplaces and shopping comparison engines.</t>
  </si>
  <si>
    <t>Bayuo Blaise</t>
  </si>
  <si>
    <t>E-Commerce, Software</t>
  </si>
  <si>
    <t>http://www.retailtower.com/</t>
  </si>
  <si>
    <t>https://www.linkedin.com/company/retailtower/</t>
  </si>
  <si>
    <t>http://twitter.com/retailtower</t>
  </si>
  <si>
    <t>http://www.facebook.com/RetailTower/225259787489284</t>
  </si>
  <si>
    <t>Ride Safe Africa</t>
  </si>
  <si>
    <t>RideSafe is an emergency response solution that enables riders to access quick, affordable and quality first aid at the point of an accident, built on a decentralised blockchain application.</t>
  </si>
  <si>
    <t>Jassy Mugisha, Benson Mugisha, Liesbeth Backer</t>
  </si>
  <si>
    <t>First aid, Health, Blockchain, App</t>
  </si>
  <si>
    <t>https://www.linkedin.com/company/ridesafe/</t>
  </si>
  <si>
    <t>https://twitter.com/africa_ride</t>
  </si>
  <si>
    <t>https://www.facebook.com/RideSafeAfrica/</t>
  </si>
  <si>
    <t>Portable Voices</t>
  </si>
  <si>
    <t>Powah Limited</t>
  </si>
  <si>
    <t>Our company, Powah limited, is a provider of solar energy solutions that fit the budgetary, practical and social needs of agriculture communities in Uganda</t>
  </si>
  <si>
    <t>Esteeri Kabonero</t>
  </si>
  <si>
    <t>Clean Technology</t>
  </si>
  <si>
    <t>http://www.powa.com/</t>
  </si>
  <si>
    <t>https://www.linkedin.com/company/powa-technologies/</t>
  </si>
  <si>
    <t>Powergen Renewable Energy</t>
  </si>
  <si>
    <t>PowerGen Renewable Energy is a micro-grid developer, implementer, and operator in East Africa, reshaping the prevailing rural electrification model in the region. PowerGen is creating an African energy system that utilizes clean, renewable energy and smarter grids to deliver power to all.</t>
  </si>
  <si>
    <t>Alastair Smith, Mark Wopicho, Sam Slaughter</t>
  </si>
  <si>
    <t>Power Grid, Renewable Energy, Solar</t>
  </si>
  <si>
    <t>http://www.powergen-renewable-energy.com/</t>
  </si>
  <si>
    <t>https://www.linkedin.com/company/powergen-renewable-energy/</t>
  </si>
  <si>
    <t>https://twitter.com/powergen_re</t>
  </si>
  <si>
    <t>https://www.facebook.com/PowerGenRE/</t>
  </si>
  <si>
    <t>Powell Pay</t>
  </si>
  <si>
    <t xml:space="preserve">Practical Education Network </t>
  </si>
  <si>
    <t>PEN provides a teacher training program infused with MIT-style learning-by-doing to promote hands-on science regardless of resource constraints.</t>
  </si>
  <si>
    <t>Heather Beem</t>
  </si>
  <si>
    <t>Training</t>
  </si>
  <si>
    <t>http://www.practicaleducationnetwork.com/</t>
  </si>
  <si>
    <t>https://www.linkedin.com/company/practical-education-network</t>
  </si>
  <si>
    <t>https://twitter.com/pen_ed?lang=en</t>
  </si>
  <si>
    <t>https://www.facebook.com/practicaleducationnetwork/</t>
  </si>
  <si>
    <t>Preeva</t>
  </si>
  <si>
    <t>Preeva is the tutoring company that does so much more. We foresee a bright future for South Africa and believe the key to this future lies in empowering and educating the people.</t>
  </si>
  <si>
    <t>Maximilian Herberstein</t>
  </si>
  <si>
    <t>Education, Training, Tutoring</t>
  </si>
  <si>
    <t>https://preeva.co.za/</t>
  </si>
  <si>
    <t>https://www.linkedin.com/company/preeva-pty-ltd/</t>
  </si>
  <si>
    <t>https://twitter.com/preeva_sa/</t>
  </si>
  <si>
    <t>https://www.facebook.com/preevasouthafrica/?ref=bookmarks</t>
  </si>
  <si>
    <t>Predictive Insights</t>
  </si>
  <si>
    <t>A Data science and predictive modeling Company.</t>
  </si>
  <si>
    <t>Richard Barry</t>
  </si>
  <si>
    <t>Artificial Intelligence, Big Data</t>
  </si>
  <si>
    <t>http://www.predictiveinsights.co.za/</t>
  </si>
  <si>
    <t>https://www.linkedin.com/company/predictive-insights/</t>
  </si>
  <si>
    <t>Pro-it</t>
  </si>
  <si>
    <t>Hardware sales &amp; upgrades &amp; repairs, Software sales &amp; support &amp; configuration, Networking – Cable &amp; Wi-Fi, LAN &amp; WAN support.Backup &amp; restore implementations.IT Audits.Microsoft Exchange, Outlook, Lotus Notes &amp; Domino Server support.Windows Server &amp; desktop support.Manage software licensing.Antivirus Software &amp; virus removal</t>
  </si>
  <si>
    <t>Kempton Park, Gauteng</t>
  </si>
  <si>
    <t>http://www.pro-it.co.za/</t>
  </si>
  <si>
    <t>https://www.facebook.com/Pro-It-Computers-481695098517928/</t>
  </si>
  <si>
    <t>Probity Farms.com</t>
  </si>
  <si>
    <t>Probity Medical Transcription is a leading provider of clinical documentation to the healthcare industry.</t>
  </si>
  <si>
    <t>Camp Hill, Pennsylvania, United States</t>
  </si>
  <si>
    <t>David Plummer</t>
  </si>
  <si>
    <t>Biotechnology, Health Care, Medical</t>
  </si>
  <si>
    <t>http://probitymt.com/</t>
  </si>
  <si>
    <t>http://twitter.com/ProbityMT</t>
  </si>
  <si>
    <t>http://www.facebook.com/Probity/220179978027167</t>
  </si>
  <si>
    <t>Prodigy</t>
  </si>
  <si>
    <t>Prodigy is a school management software platform. It enables schools owners to manage their school effectively and efficiently</t>
  </si>
  <si>
    <t>Adeleye Olufemi</t>
  </si>
  <si>
    <t>Project Move</t>
  </si>
  <si>
    <t>Rology</t>
  </si>
  <si>
    <t>Rology is an AI-Assisted, on-demand teleradiology platform</t>
  </si>
  <si>
    <t>Moaaz Hemeda, Bassam Khallaf, Amr Abodraiaa, Mahmoud Eldefrawy</t>
  </si>
  <si>
    <t>Health Diagnostics</t>
  </si>
  <si>
    <t>https://www.rology.net/</t>
  </si>
  <si>
    <t>https://www.linkedin.com/company/rology/</t>
  </si>
  <si>
    <t>Property Fox</t>
  </si>
  <si>
    <t>Property Fox is a real estate selling platform that allows sellers to list their home and even meet potential buyers.</t>
  </si>
  <si>
    <t>Ashley James, Crispin Inglis</t>
  </si>
  <si>
    <t>Professional Services, Real Estate</t>
  </si>
  <si>
    <t>http://www.propertyfox.co.za/</t>
  </si>
  <si>
    <t>https://www.linkedin.com/company/property-fox/?originalSubdomain=in</t>
  </si>
  <si>
    <t>https://twitter.com/PropertyFoxSA</t>
  </si>
  <si>
    <t>https://www.facebook.com/PropertyFoxSA/?ref=bookmarks</t>
  </si>
  <si>
    <t>Prom-Agric</t>
  </si>
  <si>
    <t>Propertypro.Ng (Tolet.Com.Ng)</t>
  </si>
  <si>
    <t>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 In the Nigerian property market, with over 60,000 property listings which include properties like homes, houses, lands, shops, office spaces and other commercial properties, small, medium and large-scale real estate companies in Nigeria who desire to scale up the sales and rentals of their properties can partner with PropertyPro.ng.</t>
  </si>
  <si>
    <t>Real estate, Properties for Rent, Properties for Sale, International, Online Property Search, Properties, Real Estate Consulting, and Real Estate Industry Report</t>
  </si>
  <si>
    <t>https://www.propertypro.ng/</t>
  </si>
  <si>
    <t>https://www.linkedin.com/company/tolet-com-ng/</t>
  </si>
  <si>
    <t>propertybook</t>
  </si>
  <si>
    <t>Propertybook Pvt Ltd's roots stem back to 2006 as a community formed group (Harare Rentals) with the aim of assisting our friends and families to find accommodation to rent in Harare, Zimbabwe. Our membership grew rapidly leading to a required expansion of our groups to include sales in and around Harare then further more to cover the whole of Zimbabwe.</t>
  </si>
  <si>
    <t>Harare, Harare Metropolitan Province</t>
  </si>
  <si>
    <t>Jonathan H. Fennell</t>
  </si>
  <si>
    <t>Real Estate Advertising, Real Estate Information, Travel, Suppliers, New Developments, Investment, Real Estate News, Hotels, B&amp;B's, Contractors, and Property</t>
  </si>
  <si>
    <t>https://www.propertybook.co.zw/</t>
  </si>
  <si>
    <t>https://www.linkedin.com/company/propertybook-co-zw/</t>
  </si>
  <si>
    <t>https://twitter.com/PropertybookZW</t>
  </si>
  <si>
    <t>https://www.facebook.com/propertybookzim/</t>
  </si>
  <si>
    <t>SAI</t>
  </si>
  <si>
    <t>SAI and its Sierra Gol is a company that offers customer-driven enterprise call accounting</t>
  </si>
  <si>
    <t>Blantyre, Blantyre, Malawi</t>
  </si>
  <si>
    <t>Stella Senti</t>
  </si>
  <si>
    <t>Network Security, Telecommunications</t>
  </si>
  <si>
    <t>http://www.ocl.mw/index.php/</t>
  </si>
  <si>
    <t>https://www.facebook.com/openconnect/</t>
  </si>
  <si>
    <t>Prothem Usine</t>
  </si>
  <si>
    <t>Prothem-Usine s.a is an acronym that stands for Mwaro Tea Promotion</t>
  </si>
  <si>
    <t>Bujumbura, Bujumbura, Burundi</t>
  </si>
  <si>
    <t>Agriculture, AgTech, Farming, Tea</t>
  </si>
  <si>
    <t>http://www.prothem.bi/</t>
  </si>
  <si>
    <t>Proville</t>
  </si>
  <si>
    <t>Peer to Peer Online service Market Place</t>
  </si>
  <si>
    <t>Adeshina Adewumi John</t>
  </si>
  <si>
    <t>Employment, Marketplace, Online Forums, Peer to Peer, Professional Networking, Professional Services, Service Industry</t>
  </si>
  <si>
    <t>https://proville.net/</t>
  </si>
  <si>
    <t>https://www.linkedin.com/company/provilledotnet/</t>
  </si>
  <si>
    <t>https://twitter.com/provilledotnet</t>
  </si>
  <si>
    <t>https://facebook.com/provilledotnet</t>
  </si>
  <si>
    <t>Publiseer</t>
  </si>
  <si>
    <t>Publiseer is a free book and music publishing platform for Nigerian authors and artists.</t>
  </si>
  <si>
    <t>Lagos</t>
  </si>
  <si>
    <t>Chidi Nwaogu</t>
  </si>
  <si>
    <t>Publishing</t>
  </si>
  <si>
    <t>Music, Publishing</t>
  </si>
  <si>
    <t>http://www.publiseer.com/</t>
  </si>
  <si>
    <t>https://www.linkedin.com/company/publiseer</t>
  </si>
  <si>
    <t>https://www.twitter.com/wearepubliseer</t>
  </si>
  <si>
    <t>https://www.facebook.com/publiseer</t>
  </si>
  <si>
    <t>Pulse PerfectFit Studio</t>
  </si>
  <si>
    <t>PerfectFit is a virtual platform with fitness classes accessible via the web and mobile.</t>
  </si>
  <si>
    <t>Nangado Kauluma</t>
  </si>
  <si>
    <t>Fitness, Wellness</t>
  </si>
  <si>
    <t>https://www.pulse.com.na/about</t>
  </si>
  <si>
    <t>https://web.facebook.com/pg/pulseperfectfit/about/?ref=page_internal</t>
  </si>
  <si>
    <t>Pula</t>
  </si>
  <si>
    <t>At Pula, we are radically restructuring agricultural insurance, using technology to insure the previously unbanked, uninsured, untapped market of 1.5 billion smallholders worldwide.</t>
  </si>
  <si>
    <t>Rose Goslinga</t>
  </si>
  <si>
    <t>Insurance, FinTech, Agriculture</t>
  </si>
  <si>
    <t>http://Pula.io</t>
  </si>
  <si>
    <t>https://www.linkedin.com/company/pula-advisors</t>
  </si>
  <si>
    <t>Pura Soda</t>
  </si>
  <si>
    <t>Pura Soda manufactures, distributes, markets and sells “better for you” beverages</t>
  </si>
  <si>
    <t>Greig Jansen</t>
  </si>
  <si>
    <t>https://purabeverageco.com/</t>
  </si>
  <si>
    <t>https://www.linkedin.com/company/purabeverageco/</t>
  </si>
  <si>
    <t>Quainted</t>
  </si>
  <si>
    <t>We are a B2B Human Resources SAAS company. We improve employee engagement by solving employees’ problems. We do this by: 1. Identifying the problem, 2. Assigning the problem to the best possible person, 3. Solving the problem (either the “fixer” knows how to or a discussion be facilitated) and 4. Following up if the problem is solved.</t>
  </si>
  <si>
    <t>Cedric Scheepers</t>
  </si>
  <si>
    <t>Human Resources, SaaS, Software, Subscription Service</t>
  </si>
  <si>
    <t>https://quainted.com/</t>
  </si>
  <si>
    <t>https://www.linkedin.com/company/quainted/</t>
  </si>
  <si>
    <t>https://twitter.com/Quainted</t>
  </si>
  <si>
    <t>https://www.facebook.com/Quainted</t>
  </si>
  <si>
    <t>Quadron Studios</t>
  </si>
  <si>
    <t>Quanode - Eg</t>
  </si>
  <si>
    <t>QuaNode is a startup building an IoT platform starting from a BAAS product.</t>
  </si>
  <si>
    <t>Ahmed Ragab</t>
  </si>
  <si>
    <t>E-Commerce, Enterprise Software</t>
  </si>
  <si>
    <t>http://www.quanode.com/</t>
  </si>
  <si>
    <t>https://www.linkedin.com/company/quanode/</t>
  </si>
  <si>
    <t>https://twitter.com/quanode</t>
  </si>
  <si>
    <t>https://www.facebook.com/quanode/</t>
  </si>
  <si>
    <t>Questworks</t>
  </si>
  <si>
    <t>QuestWorks is a firm of consultants in the real estate industry. We are founded on principles that seek to change the way consulting is done in Kenya. We offer a range of services including project management, value engineering, international procurement and tax planning</t>
  </si>
  <si>
    <t>Tim Kipchumba</t>
  </si>
  <si>
    <t>Procurement, Value Engineering, Tax planning and Advisory</t>
  </si>
  <si>
    <t>https://www.questworks.co.ke/</t>
  </si>
  <si>
    <t>https://www.linkedin.com/company/questworks-consulting-ltd/about/</t>
  </si>
  <si>
    <t>https://twitter.com/QuestworksKenya</t>
  </si>
  <si>
    <t>https://www.facebook.com/www.questworks.co.ke/</t>
  </si>
  <si>
    <t>Quickcheck</t>
  </si>
  <si>
    <t>QuickCheck is a Nigerian Fintech Startup of Seedstars portfolio with the mission of providing financial services to underserved consumers. Built by people who work towards solving real world problems, we realized that a large portion of the Nigerian population has no access to proper banking services... We want to fill this gap!</t>
  </si>
  <si>
    <t>Seedstars World</t>
  </si>
  <si>
    <t>Luís Rodrigues</t>
  </si>
  <si>
    <t>http://www.quickcheck.ng/</t>
  </si>
  <si>
    <t>https://www.linkedin.com/company/quickcheck-nigeria/</t>
  </si>
  <si>
    <t>https://twitter.com/quickcheckNG</t>
  </si>
  <si>
    <t>https://www.facebook.com/quickcheckng/</t>
  </si>
  <si>
    <t>Quicket</t>
  </si>
  <si>
    <t>Quicket is a fast and effective online ticketing service for events of all sizes.</t>
  </si>
  <si>
    <t>James Tagg, James Hedley, Michael Kennedy</t>
  </si>
  <si>
    <t>Event Management, Events, Ticketing</t>
  </si>
  <si>
    <t>http://www.quicket.co.za/</t>
  </si>
  <si>
    <t>https://www.linkedin.com/company/quicket/</t>
  </si>
  <si>
    <t>https://twitter.com/quicketsa</t>
  </si>
  <si>
    <t>https://www.facebook.com/pg/Quicket.co.za/</t>
  </si>
  <si>
    <t>quip.link</t>
  </si>
  <si>
    <t>quip.link is the online marketplace for heavy equipment in emerging markets</t>
  </si>
  <si>
    <t>Casey Slaught, Michael Hutson</t>
  </si>
  <si>
    <t>Construction, E-Commerce, Logistics, Marketplace, Software, Machinery</t>
  </si>
  <si>
    <t>https://quip.link/#/</t>
  </si>
  <si>
    <t>https://www.linkedin.com/company/quipdotlink/about/</t>
  </si>
  <si>
    <t>https://twitter.com/quipdotlink</t>
  </si>
  <si>
    <t>https://www.facebook.com/quipdotlink</t>
  </si>
  <si>
    <t>Qualip Solutions</t>
  </si>
  <si>
    <t>Qualip Solutions is a software and application development consulting company which builds applications and systems to help organisations automate their processes.</t>
  </si>
  <si>
    <t>Sizwe Hlongwane</t>
  </si>
  <si>
    <t>Sagitarix</t>
  </si>
  <si>
    <t>has developed a mobile health information exchange called iSikCure which enables users to enables access quality medicines at the most affordable rates by integrating with digital prescriptions from providers.</t>
  </si>
  <si>
    <t>Moka Lantum</t>
  </si>
  <si>
    <t>http://www.isikcure.com/</t>
  </si>
  <si>
    <t>Railistic</t>
  </si>
  <si>
    <t>Saida</t>
  </si>
  <si>
    <t>Saida is a lending platform for emerging markets starting in Africa, allowing borrowers to get approved for a loan instantly right from their mobile phone</t>
  </si>
  <si>
    <t>Kenneth Ngetha</t>
  </si>
  <si>
    <t>Apps, Mobile Apps, Mobile Payments</t>
  </si>
  <si>
    <t>http://getsaida.com/</t>
  </si>
  <si>
    <t>https://www.twitter.com/saidaapp</t>
  </si>
  <si>
    <t>rainmaker</t>
  </si>
  <si>
    <t>rainmaker helps in traditional destination management, hospitality and tourism businesses compete against the increasingly dominant online travel agents by getting them online and helping them thrive there.</t>
  </si>
  <si>
    <t>Thomas Müller</t>
  </si>
  <si>
    <t>Leisure, Travel &amp; Tourism</t>
  </si>
  <si>
    <t>https://www.rainmaker.travel/</t>
  </si>
  <si>
    <t>https://www.linkedin.com/company/rainmakerdigital/</t>
  </si>
  <si>
    <t>Raise</t>
  </si>
  <si>
    <t>Raise is building the future of frictionless asset ownership management for investors, broker dealers, companies and law firms.</t>
  </si>
  <si>
    <t>Nassau, Bahamas</t>
  </si>
  <si>
    <t>Bahamas</t>
  </si>
  <si>
    <t>Marvin H Coleby</t>
  </si>
  <si>
    <t>Asset Management, Digital Securities</t>
  </si>
  <si>
    <t>https://getraise.io/</t>
  </si>
  <si>
    <t>https://twitter.com/getraise</t>
  </si>
  <si>
    <t>Rancard Solutions</t>
  </si>
  <si>
    <t>Rancard is a leader in social recommendations technology for online retail, places, and services.</t>
  </si>
  <si>
    <t>Kofi Dadzie, Ehizogie Binite</t>
  </si>
  <si>
    <t>E-Commerce, Mobile, Social Shopping</t>
  </si>
  <si>
    <t>http://www.rancard.com/</t>
  </si>
  <si>
    <t>https://www.linkedin.com/company/rancard-solutions-ltd</t>
  </si>
  <si>
    <t>http://twitter.com/RancardUpdates</t>
  </si>
  <si>
    <t>https://www.facebook.com/Rendezvous-897712613708670/</t>
  </si>
  <si>
    <t>Rasello</t>
  </si>
  <si>
    <t>Rasello is an cloud enterprise software solutions company with Software as a Service (SaaS) and Platform as a Service (PaaS) product ranges across unified enterprise communication, big data analytics and business intelligence platforms. Through the Rascom product, Rasello addresses the problem of Enterprises having isolated channels for communication to keep their customers engaged and informed by providing businesses with one software solution with multiple channels of communication.</t>
  </si>
  <si>
    <t xml:space="preserve">Tanzania, Singapore, Nepal
</t>
  </si>
  <si>
    <t>Natalino Mwenda (CEO), Jacob Mfyoa (Director of Finance), Joan Mneney (Director of Strategy)</t>
  </si>
  <si>
    <t>Human Resource Systems, Software Development, Email Communication, Data Analytics, Digital Communications, Mobile Applications, Business Intelligence, and Communications</t>
  </si>
  <si>
    <t>http://www.rasello.com/</t>
  </si>
  <si>
    <t>https://www.linkedin.com/company/rasello/</t>
  </si>
  <si>
    <t>https://twitter.com/myrasello</t>
  </si>
  <si>
    <t>https://www.facebook.com/myrasello/</t>
  </si>
  <si>
    <t>Recomed</t>
  </si>
  <si>
    <t>RecoMed is South Africa’s largest and fastest growing online healthcare booking platform. Our mobile-friendly platform helps patients quickly find and make appointments with quality healthcare providers, 24/7, without any phone calls or paperwork.</t>
  </si>
  <si>
    <t>Sheraan Amod</t>
  </si>
  <si>
    <t>Health Care, Medical, Software</t>
  </si>
  <si>
    <t>https://www.recomed.co.za/</t>
  </si>
  <si>
    <t>https://www.linkedin.com/company/recomed/</t>
  </si>
  <si>
    <t>https://twitter.com/RecoMed</t>
  </si>
  <si>
    <t>https://www.facebook.com/RecoMed</t>
  </si>
  <si>
    <t>RecyclePoints</t>
  </si>
  <si>
    <t>RecyclePoints is a waste recycling and social benefit venture that operates an incentive-based scheme which collects recyclable materials from post consumers and in turn rewards them with “Points” which they can accumulate and use to redeem/shop for household items offered through our iRecycle store</t>
  </si>
  <si>
    <t>Chioma Ukonu</t>
  </si>
  <si>
    <t>Renewable Energy, Waste Management</t>
  </si>
  <si>
    <t>http://www.recyclepoints.com/</t>
  </si>
  <si>
    <t>https://www.linkedin.com/company/3250868/</t>
  </si>
  <si>
    <t>https://www.twitter.com/mazi_ukonu</t>
  </si>
  <si>
    <t>https://www.facebook.com/recyclepoints/</t>
  </si>
  <si>
    <t>Raintree Farms</t>
  </si>
  <si>
    <t>Raintree Farms is an agri-ceutical company based in Masindi, Uganda. It is Uganda's largestproducer of high quality, organically-certified moringa oliefera powder.</t>
  </si>
  <si>
    <t>Masindi, Uganda</t>
  </si>
  <si>
    <t>Teddy Ruge, Pamela Nyakato</t>
  </si>
  <si>
    <t>raintreefarms.com</t>
  </si>
  <si>
    <t>https://twitter.com/rt_farms?lang=en</t>
  </si>
  <si>
    <t>Reliance HMO</t>
  </si>
  <si>
    <t>Reliance HMO is a technology driven health insurance company.</t>
  </si>
  <si>
    <t>Femi Kuti</t>
  </si>
  <si>
    <t>B2B/B2C`</t>
  </si>
  <si>
    <t>https://www.reliancehmo.com/</t>
  </si>
  <si>
    <t>https://www.linkedin.com/company/reliancehmo/about/</t>
  </si>
  <si>
    <t>https://twitter.com/Reliancehmo</t>
  </si>
  <si>
    <t>https://www.facebook.com/reliancehmo/</t>
  </si>
  <si>
    <t>Red Flash Mobile</t>
  </si>
  <si>
    <t>Flash Mobile gives you the opportunity to take full advantage of the growth in the use of mobile services.</t>
  </si>
  <si>
    <t>Stockholm</t>
  </si>
  <si>
    <t>Hans Becker</t>
  </si>
  <si>
    <t>https://www.redflash.se/</t>
  </si>
  <si>
    <t>https://www.linkedin.com/company/red-flash-mobile</t>
  </si>
  <si>
    <t>https://twitter.com/flashmobilemx</t>
  </si>
  <si>
    <t>https://www.facebook.com/FlashMobileMX/</t>
  </si>
  <si>
    <t>RedViolet Company</t>
  </si>
  <si>
    <t>Rema</t>
  </si>
  <si>
    <t>REMA, is a remote medical collaboration service dedicated to African doctors. We connect african doctors for better medical decisions.</t>
  </si>
  <si>
    <t>Cotonou, Littoral</t>
  </si>
  <si>
    <t>Sedric Degbo</t>
  </si>
  <si>
    <t>Medical Practice</t>
  </si>
  <si>
    <t>Collaboration, Health Diagnostics, Medical, Social Network</t>
  </si>
  <si>
    <t>http://remaapp.com/</t>
  </si>
  <si>
    <t>https://www.linkedin.com/company/rema-r%C3%A9seau-d-echange-entre-m%C3%A9decins-d-afrique/</t>
  </si>
  <si>
    <t>https://web.facebook.com/REMA-1394986370587734/?ref=br_rs</t>
  </si>
  <si>
    <t>Remit</t>
  </si>
  <si>
    <t>RentHero</t>
  </si>
  <si>
    <t>Rent Hero seeks to revolutionize the way property owners and managers collect, manage and store tenancy related transaction records.</t>
  </si>
  <si>
    <t>Ronald Ngoda</t>
  </si>
  <si>
    <t>Rentoza</t>
  </si>
  <si>
    <t>Rentoza connects lenders &amp; renters in an online marketplace.</t>
  </si>
  <si>
    <t>Retail Capital</t>
  </si>
  <si>
    <t>Retail Capital was established to provide businesses with an accessible, flexible and convenient alternative to traditional business loans. In a survey sent to over 20,000 businesses, access to working capital and cash flow was identified as the single biggest challenge that they faced</t>
  </si>
  <si>
    <t>David Lewis</t>
  </si>
  <si>
    <t>Financial Services, Lending, Retail</t>
  </si>
  <si>
    <t>http://www.retailcapital.co.za/</t>
  </si>
  <si>
    <t>https://www.linkedin.com/company-beta/2251022/</t>
  </si>
  <si>
    <t>https://twitter.com/RetailCapitalSA</t>
  </si>
  <si>
    <t>https://www.facebook.com/pg/RetailCapital/</t>
  </si>
  <si>
    <t>Rera</t>
  </si>
  <si>
    <t>An online chicken farming platform for retail consumers</t>
  </si>
  <si>
    <t>Bulawayo, NA - Zimbabwe, Zimbabwe</t>
  </si>
  <si>
    <t>Agriculture, Food and Beverage, Internet</t>
  </si>
  <si>
    <t>https://rera.farm/</t>
  </si>
  <si>
    <t>https://www.facebook.com/ReraDigital/</t>
  </si>
  <si>
    <t>Respo</t>
  </si>
  <si>
    <t>http://www.respo.co.za/</t>
  </si>
  <si>
    <t>Simfy Africa</t>
  </si>
  <si>
    <t>Simfy Africa is provides the best music service to our users that brings together superb backend technology, general streaming know how and in-depth experience in dealing with digital content, local infrastructure and customer support.</t>
  </si>
  <si>
    <t>MTN Group</t>
  </si>
  <si>
    <t>Davin Mole</t>
  </si>
  <si>
    <t>Music, Streaming, Audio</t>
  </si>
  <si>
    <t>https://www.simfyafrica.com</t>
  </si>
  <si>
    <t>https://www.linkedin.com/company/simfy-africa/</t>
  </si>
  <si>
    <t>https://twitter.com/simfyafrica</t>
  </si>
  <si>
    <t>https://www.facebook.com/simfyAfrica/</t>
  </si>
  <si>
    <t>RideLink</t>
  </si>
  <si>
    <t>Ridelink is a transport network company filling mobility gaps in African cities for both SMEs and large corporations.</t>
  </si>
  <si>
    <t>Daniel Mukisa</t>
  </si>
  <si>
    <t>Corporate Travel, Cars for Hire</t>
  </si>
  <si>
    <t>https://ride-link.com/</t>
  </si>
  <si>
    <t>https://www.linkedin.com/company/ridelinkltd/about/</t>
  </si>
  <si>
    <t>https://twitter.com/ridelinkltd</t>
  </si>
  <si>
    <t>https://www.facebook.com/Ridelinkltd/</t>
  </si>
  <si>
    <t>Ridver</t>
  </si>
  <si>
    <t>Ridver is a ride-hailing service Made In Africa for All.</t>
  </si>
  <si>
    <t>Sam Apata,  Moses Aderonmu</t>
  </si>
  <si>
    <t>https://ridver.com/contact-us/</t>
  </si>
  <si>
    <t>https://twitter.com/RidverApp</t>
  </si>
  <si>
    <t>https://www.facebook.com/ridverapp</t>
  </si>
  <si>
    <t>Simulation Engineering Technologies</t>
  </si>
  <si>
    <t>SET is an independent consulting company that specializes in creating accurate discrete-event computer simulation models.</t>
  </si>
  <si>
    <t>Jaco Botha</t>
  </si>
  <si>
    <t>Mining &amp; Metals</t>
  </si>
  <si>
    <t>Consulting, Logistics, Mining Technology, Precious Metals, Railroad</t>
  </si>
  <si>
    <t>http://www.setec.co.za/</t>
  </si>
  <si>
    <t>https://www.linkedin.com/company/simulation-engineering-technologies/</t>
  </si>
  <si>
    <t>RiseUp</t>
  </si>
  <si>
    <t>Rise Up is a platform that connects startups to the most relevant resources, worldwide.RiseUp has grown over the years from a grass-root movement to a global momentum. The purpose behind RiseUp has remained the same: to connect startups to the most relevant resources worldwide.They act as the glue that fuses ecosystems together to help them realize their ultimate potential. By connecting stakeholders to local &amp; global networks, and fusing diverse talents &amp; resources, ecosystems are enabled to accelerate, innovate, and grow.Their mission is accomplished through their four products: Summit, Connect, Explore, and Meetup.</t>
  </si>
  <si>
    <t>Abdelhameed Sharara</t>
  </si>
  <si>
    <t>Career Planning, Education, Recruiting, Social Media, Sports</t>
  </si>
  <si>
    <t>http://www.ckventures.net/riseup</t>
  </si>
  <si>
    <t>https://www.linkedin.com/company-beta/10010144/</t>
  </si>
  <si>
    <t>https://twitter.com/riseupsummit</t>
  </si>
  <si>
    <t>https://www.facebook.com/riseupsummit/</t>
  </si>
  <si>
    <t>Revision Online</t>
  </si>
  <si>
    <t>Specifically designed to assist Year 11 and 12 ATAR students in their preparation for end of year exams, ReviseOnline began their journey in the West Australian market, and have now grown to also specialise in assisting VCE students with targeted and specific exam preparation.</t>
  </si>
  <si>
    <t>Perth, Western Australia</t>
  </si>
  <si>
    <t>Dion Mepham</t>
  </si>
  <si>
    <t>Innovative Study Solutions, Efficient and Effective Revision Tools, and Specialist Product Developers</t>
  </si>
  <si>
    <t>https://www.reviseonline.com/</t>
  </si>
  <si>
    <t>https://www.linkedin.com/company/revise-online/?originalSubdomain=au</t>
  </si>
  <si>
    <t>Riovic</t>
  </si>
  <si>
    <t>On Demand Insurance Platform</t>
  </si>
  <si>
    <t>Naledi Mokoena</t>
  </si>
  <si>
    <t>FinTech, Insurance, InsurTech, Life Insurance</t>
  </si>
  <si>
    <t>https://riovic.com/</t>
  </si>
  <si>
    <t>https://www.linkedin.com/company/riovic-inc-/</t>
  </si>
  <si>
    <t>http://twitter.com/riovichq</t>
  </si>
  <si>
    <t>https://www.facebook.com/riovichq</t>
  </si>
  <si>
    <t>Roamsmart</t>
  </si>
  <si>
    <t>RoamSmart is one of the world pioneers in providing innovative Roaming and Big Data Solutions to Mobile Operators.</t>
  </si>
  <si>
    <t>Mehdi Triki</t>
  </si>
  <si>
    <t>Big Data, Information Technology, Mobile, Telecommunications</t>
  </si>
  <si>
    <t>http://www.roam-smart.com/</t>
  </si>
  <si>
    <t>https://www.linkedin.com/company/roamsmart</t>
  </si>
  <si>
    <t>https://www.twitter.com/roam_smart</t>
  </si>
  <si>
    <t>https://www.facebook.com/245108635644456</t>
  </si>
  <si>
    <t>RoamStart</t>
  </si>
  <si>
    <t>Robaux Machine</t>
  </si>
  <si>
    <t>Machine is simplistic, streamlined bookkeeping, delivered every day with consistent quality at a fixed monthly price.</t>
  </si>
  <si>
    <t>Content, Delivery Service, EBooks</t>
  </si>
  <si>
    <t>https://www.machine.one/</t>
  </si>
  <si>
    <t>https://www.linkedin.com/company/machine-one</t>
  </si>
  <si>
    <t>https://www.twitter.com/mikaellirbank</t>
  </si>
  <si>
    <t>Rocketmine</t>
  </si>
  <si>
    <t>South Africa's Premier Drone/ UAV Aerial Data Solution Provider</t>
  </si>
  <si>
    <t>Christopher Clark</t>
  </si>
  <si>
    <t>http://www.rocketmine.com/</t>
  </si>
  <si>
    <t>https://www.linkedin.com/company/rocketmine-aerial-data-solutions</t>
  </si>
  <si>
    <t>https://www.twitter.com/rocketminesa</t>
  </si>
  <si>
    <t>Smart Medical Services</t>
  </si>
  <si>
    <t>Established in 2009, Smart Medical Services is an Egyptian based Tech-enabled healthcare management company providing business process outsourcing services, and accessible healthcare managed plans with efficiency, flexibility and innovation.</t>
  </si>
  <si>
    <t>Amr Tayeb</t>
  </si>
  <si>
    <t>Health Care, Medical Care, Medical Insurance, Insurance, and Technology</t>
  </si>
  <si>
    <t>http://smart-medicalservices.com/</t>
  </si>
  <si>
    <t>https://www.linkedin.com/company/smart-medical-services/</t>
  </si>
  <si>
    <t>https://www.facebook.com/SmartMedicalServices/</t>
  </si>
  <si>
    <t>Roque Online</t>
  </si>
  <si>
    <t>We are a team of individuals dedicated to connecting the informal markets of the world with empowering technologies. Our inspiration is the famous Roque Santeiro open-air market in the Republic of Angola that operated from 1991 to 2011. This market was the largest of its kind in Africa and provided a valuable service during a period of significant strife in the country's history.</t>
  </si>
  <si>
    <t>Geraldine Geraldo</t>
  </si>
  <si>
    <t>http://www.roque-online.com/</t>
  </si>
  <si>
    <t>https://www.linkedin.com/company/roque-online/</t>
  </si>
  <si>
    <t>Roundr</t>
  </si>
  <si>
    <t>Round is the first fintech firm in the world that provides active investment management services of the ultra-wealthy to everyon</t>
  </si>
  <si>
    <t>Ron Rojany</t>
  </si>
  <si>
    <t>http://www.investround.com/</t>
  </si>
  <si>
    <t>https://www.linkedin.com/company/10689562/</t>
  </si>
  <si>
    <t>https://www.facebook.com/investround/</t>
  </si>
  <si>
    <t>Rugsal Trading</t>
  </si>
  <si>
    <t>Rugsal Trading makes custom made paperbags and briquettes.</t>
  </si>
  <si>
    <t>Freetown, Sierra Leone</t>
  </si>
  <si>
    <t>Alhaji Siraj Bah</t>
  </si>
  <si>
    <t>https://www.facebook.com/Rugsal</t>
  </si>
  <si>
    <t>Ruzivo</t>
  </si>
  <si>
    <t>Ruzivo is an online interactive digital learning platform targeted at primary and secondary students. All our content is aligned to the Zimbabwean curricula.</t>
  </si>
  <si>
    <t>https://www.ruzivodigitallearning.co.zw/</t>
  </si>
  <si>
    <t>https://twitter.com/Ruzivodlp/</t>
  </si>
  <si>
    <t>https://www.facebook.com/Ruzivo/</t>
  </si>
  <si>
    <t>SA Components</t>
  </si>
  <si>
    <t>Safari Meals</t>
  </si>
  <si>
    <t>Safari Meals is restaurant aggregator and acts as a medium to increase the reach of restaurants to customers and at the same time help customers save their time, money and provide them a choice to order from nearby restaurants</t>
  </si>
  <si>
    <t>Mogadishu, Benadir</t>
  </si>
  <si>
    <t>Mohamed Qamsa</t>
  </si>
  <si>
    <t>http://safarimeals.com/</t>
  </si>
  <si>
    <t>https://www.linkedin.com/company/safarimeals/</t>
  </si>
  <si>
    <t>https://twitter.com/safarimeal</t>
  </si>
  <si>
    <t>https://www.facebook.com/SafariMeals/</t>
  </si>
  <si>
    <t>Safe Pay</t>
  </si>
  <si>
    <t>Safepay solutions is a payments company offering cash and card receipting services.</t>
  </si>
  <si>
    <t>Sam Ndegwa</t>
  </si>
  <si>
    <t>Electronics, Mobile, Payments</t>
  </si>
  <si>
    <t>http://safepay.co.ke/</t>
  </si>
  <si>
    <t>https://www.linkedin.com/company/safepay</t>
  </si>
  <si>
    <t>https://www.facebook.com/SafePay-Solutions-Limited-1564286860461121</t>
  </si>
  <si>
    <t>Safi Organics</t>
  </si>
  <si>
    <t>Safi Organics develops cheaper locally produced higher-quality fertilisers which are custom-tailored to local soil and crop requirements.</t>
  </si>
  <si>
    <t>Softeller</t>
  </si>
  <si>
    <t>Welcome to Softeller, the best Money Transfer and Online Airtime Top up platform of Cameroon</t>
  </si>
  <si>
    <t>Fomba Collins</t>
  </si>
  <si>
    <t>https://www.softeller.com/</t>
  </si>
  <si>
    <t>https://twitter.com/softellercm?lang=en</t>
  </si>
  <si>
    <t>https://www.facebook.com/Softeller/</t>
  </si>
  <si>
    <t>Samawat Energy</t>
  </si>
  <si>
    <t>Samawat Energy is leapfrogging Africa's energy grid by providing affordable solar systems for off-grid residences, small businesses, and communities.</t>
  </si>
  <si>
    <t>Jasmine Samantar</t>
  </si>
  <si>
    <t>Solar, Renewable Energy</t>
  </si>
  <si>
    <t>http://www.samawatenergy.com/company</t>
  </si>
  <si>
    <t>https://www.linkedin.com/company/samawat-energy/about/</t>
  </si>
  <si>
    <t>https://www.facebook.com/samawatenergy/</t>
  </si>
  <si>
    <t>Sahitna</t>
  </si>
  <si>
    <t>Smart Integration</t>
  </si>
  <si>
    <t>Smart Integration, an integrated automation company. Smart Integration is an accredited system integrator that focuses on the installation of IP-based technology, including lighting, security, audio, energy efficiency, access control, structured cabling and UPS installation</t>
  </si>
  <si>
    <t>Sami Online</t>
  </si>
  <si>
    <t>Sami Online is a first Somali e-commerce company established on august 2014 in Hargeisa.Saamionline is one-stop shop that provides customer-to-customer,business-to-customer and business-to-business sales services via online porta</t>
  </si>
  <si>
    <t>Madaxtooyada Hargeisa, Somalia</t>
  </si>
  <si>
    <t>Sami Gabasawi</t>
  </si>
  <si>
    <t>https://www.saamionline.com/</t>
  </si>
  <si>
    <t>https://www.facebook.com/saamionline/</t>
  </si>
  <si>
    <t>Sarwa Capital</t>
  </si>
  <si>
    <t>Savanna Circuit Technologies Ltd</t>
  </si>
  <si>
    <t>SCT product, MaziwaPlus Pre-Chiller, pioneering portable Solar powered chilling on transit systems that can be mounted on motorbikes, trucks etc with a Milk collection app for efficiency, accountability and maximize profits to dairy producers and cooperatives by cutting Milk post harvest losses at the farm gate, enhancing product traceability and quality control.</t>
  </si>
  <si>
    <t>Percy Lemtukei, Emmastella Gakuo</t>
  </si>
  <si>
    <t>http://www.sav-circuit.com/</t>
  </si>
  <si>
    <t>https://www.linkedin.com/company/savanna-circuit-tech/about/</t>
  </si>
  <si>
    <t>https://www.facebook.com/savannacircuit/?hc_ref=ARR5EK8Fs8zJ5EXaaK5JXh5ljtTUdnUpAjqNEiIuBlYQmN_tkfjKKTqQILQZZFX11Q8&amp;fref=nf&amp;__xts__[0]=68.ARDvHoWKKBc9bZwrAtV85jC496MGjMDS7hbnV15Hx0RfXe6y7jXAHXPithfnkEDWzkxTW5ZAyyg1XJjQd_s2b7aaAiK3SOBDZb1Urmr4WOdSQCDWtu30CFsRVSsUfX3kKDRYiHp-fKSS0Bx0M36cYwo-CYMqvyDv1L-T6fbcDO_KRzetVAtcW3LzXq39Ku7SrpkTIRBDbyRzvPScx26Ym4-eXtkgQeAPmIqvnC6MTrfvOyrZtZJA8X-y6KFAsWKrtYmSQwE5Y6Q2qr9cA_DIiSwwFvZK7_3eHFN51Cr1mhTN3nhYvqmJ0NBqQns8zxxUliM481RHkiWWhc9uTCWS1FI&amp;__tn__=kC-R</t>
  </si>
  <si>
    <t>Savekubwa</t>
  </si>
  <si>
    <t>We believe in efficiency. We believe in Transparency. We believe in Savings. We have now brought our beliefs to the Insurance Industry.</t>
  </si>
  <si>
    <t>Philip Kubwa</t>
  </si>
  <si>
    <t>Motor Insurance Online . Insurtech . Innovating for the Consumer . Transparent Insurance</t>
  </si>
  <si>
    <t>https://www.savekubwa.com/about-us.php</t>
  </si>
  <si>
    <t>https://www.linkedin.com/company/savekubwa-ltd/about/</t>
  </si>
  <si>
    <t>https://twitter.com/savekubwa</t>
  </si>
  <si>
    <t>https://www.facebook.com/savekubwa/</t>
  </si>
  <si>
    <t>Satoshi Centre</t>
  </si>
  <si>
    <t>Botswana's first blockchain technology hub.Providing blockchain solutions,partnering with the world to bring blockchain solutions to Botswana</t>
  </si>
  <si>
    <t>Gaborone, Kweneng District</t>
  </si>
  <si>
    <t>Alakanani Itireleng</t>
  </si>
  <si>
    <t>http://www.satoshicentre.tech/</t>
  </si>
  <si>
    <t>https://www.linkedin.com/company/satoshicentre/about/</t>
  </si>
  <si>
    <t>https://twitter.com/SatoshicentreBw/</t>
  </si>
  <si>
    <t>https://www.facebook.com/satoshicentrebw/</t>
  </si>
  <si>
    <t>Satoshicentre Blockchain Hub</t>
  </si>
  <si>
    <t>The SatoshiCentre was founded in 2014 as a platform that would create awareness in blockchain technology in Botswana and around Africa. The centre mainly concentrated on encouraging entrepreneurs to use blockchain technology to solve some of the main African problems. Since it was founded,</t>
  </si>
  <si>
    <t>Botsawana</t>
  </si>
  <si>
    <t>Botswana, Africa</t>
  </si>
  <si>
    <t>Mrs Alakanani Itireleng</t>
  </si>
  <si>
    <t>https://satoshicentre.tech/</t>
  </si>
  <si>
    <t>Sauti East Africa</t>
  </si>
  <si>
    <t>Sauti meaning voice in Swahili, is a women-led social enterprise based in Kenya that deploys market and trade information to women cross border traders in “low-technology” environments across East Africa. Sauti leverages on the competitive advantage of mobile technology, specifically USSD and SMS, to deliver tailored trade and market information to traders. Our mission is to empower women cross-border traders to trade legally, safely, and profitably.</t>
  </si>
  <si>
    <t>Lance Hadley</t>
  </si>
  <si>
    <t>http://sautiafrica.org/</t>
  </si>
  <si>
    <t>https://twitter.com/sautiorg</t>
  </si>
  <si>
    <t>https://www.facebook.com/profile.php?id=275347769495627</t>
  </si>
  <si>
    <t>Savemychild</t>
  </si>
  <si>
    <t>Sawa Minerals</t>
  </si>
  <si>
    <t>Say Peace</t>
  </si>
  <si>
    <t>Spoon Money</t>
  </si>
  <si>
    <t>Spoon Money is a online stokvel management system which improves transparency.</t>
  </si>
  <si>
    <t>Nicky Swartz</t>
  </si>
  <si>
    <t>https://www.spoonmoney.com/</t>
  </si>
  <si>
    <t>https://www.facebook.com/spoonfinance/</t>
  </si>
  <si>
    <t>SayeTech</t>
  </si>
  <si>
    <t>SayeTech Multi-crop Thresher (Kumasi, Ghana) produces multi-crop threshers that help reduce grain waste.</t>
  </si>
  <si>
    <t>Schoolap</t>
  </si>
  <si>
    <t>SchoolPlus</t>
  </si>
  <si>
    <t>SchoolPlus is SaaS that brings electronic data storage and processing to East African schools.</t>
  </si>
  <si>
    <t>Data Storage, Software</t>
  </si>
  <si>
    <t>http://www.schoolplus.ug/</t>
  </si>
  <si>
    <t>https://twitter.com/schoolplusug?lang=en</t>
  </si>
  <si>
    <t>Selina Wamucii</t>
  </si>
  <si>
    <t>Selina Wamucii is a pan African social enterprise that integrates smallholder farmers, pastoralists and fishing communities into local and global supply chains</t>
  </si>
  <si>
    <t>Karuiki Gaita, John Oroko</t>
  </si>
  <si>
    <t>http://www.selinawamucii.com/</t>
  </si>
  <si>
    <t>https://www.linkedin.com/company/selinawamucii/about/</t>
  </si>
  <si>
    <t>https://twitter.com/selinawamucii</t>
  </si>
  <si>
    <t>https://www.facebook.com/selinawamucii?_rdc=1&amp;_rdr</t>
  </si>
  <si>
    <t>Sendbox</t>
  </si>
  <si>
    <t>Sendbox is a platform that provides infrastructure for shipping, escrow payments and discovery services to merchants and customers in North America, Europe and Africa, who participate in e-commerce on social platforms like Instagram, Facebook &amp; WhatsApp</t>
  </si>
  <si>
    <t xml:space="preserve"> Emotu Balogun, Segun Afolahan</t>
  </si>
  <si>
    <t>E-Commerce Platforms, Shipping, Software</t>
  </si>
  <si>
    <t>https://sendbox.ng/</t>
  </si>
  <si>
    <t>https://www.linkedin.com/company/sendbox-technologies/</t>
  </si>
  <si>
    <t>https://twitter.com/sendboxng?ref_src=twsrc%5Egoogle%7Ctwcamp%5Eserp%7Ctwgr%5Eauthor</t>
  </si>
  <si>
    <t>https://www.facebook.com/sendbox.ng/</t>
  </si>
  <si>
    <t>Sea Monster</t>
  </si>
  <si>
    <t>Securesys Limited</t>
  </si>
  <si>
    <t>SecureSys is the leader in affordable risk mitigation and information security services. We are the only company to provide a free enterprise-grade security assessment to small and medium-cap companies.SecureSys is dedicated to helping businesses identify and eliminate technology risks. Securesys works with business owners and their assignees to guard critical assets and protect against undue liability. Our offerings are designed with your business in mind presenting vertically diverse solutions applicable to your enterprise.To find out more about SecureSys and how we can help protect your business call (888) 302-4856</t>
  </si>
  <si>
    <t>Costa Mesa, CA</t>
  </si>
  <si>
    <t>Computer &amp; Network Security</t>
  </si>
  <si>
    <t>http://securesys.net/</t>
  </si>
  <si>
    <t>https://www.linkedin.com/company/securesys</t>
  </si>
  <si>
    <t>https://twitter.com/secure_sys</t>
  </si>
  <si>
    <t>https://www.facebook.com/SecureSys.net</t>
  </si>
  <si>
    <t>Sentian</t>
  </si>
  <si>
    <t>Sentian provides you with the information you need to respond appropriately to events at your property, as well as providing you with an instrument through which to respond</t>
  </si>
  <si>
    <t>Mark Forrester, Trevor Lewis</t>
  </si>
  <si>
    <t>Security &amp; Investigations</t>
  </si>
  <si>
    <t>Home Security, Home automation, CCTV, Paradox, DSC, Hikvision, and IoT</t>
  </si>
  <si>
    <t>http://www.sentient.ai/</t>
  </si>
  <si>
    <t>https://www.linkedin.com/company/sentienttechnologies/</t>
  </si>
  <si>
    <t>https://twitter.com/sentientdai</t>
  </si>
  <si>
    <t>https://www.facebook.com/SentientDAI</t>
  </si>
  <si>
    <t>Sekargo.com</t>
  </si>
  <si>
    <t>Sela Labs</t>
  </si>
  <si>
    <t>The Sela platform fosters transparency, measurement, and community for development projects</t>
  </si>
  <si>
    <t>Chi Nnadi</t>
  </si>
  <si>
    <t>Artificial Intelligence, Blockchain, Computer Vision, Impact Investing, Social Impact, Software</t>
  </si>
  <si>
    <t>https://sela-labs.co/</t>
  </si>
  <si>
    <t>https://www.linkedin.com/company/sela-labs</t>
  </si>
  <si>
    <t>Senditoo</t>
  </si>
  <si>
    <t>Send airtime to any phone in the world</t>
  </si>
  <si>
    <t>Takwana Tyaranini</t>
  </si>
  <si>
    <t>Remittances</t>
  </si>
  <si>
    <t>https://senditoo.com/</t>
  </si>
  <si>
    <t>https://www.linkedin.com/company/10945476</t>
  </si>
  <si>
    <t>https://twitter.com/senditoo_mobile</t>
  </si>
  <si>
    <t>https://www.facebook.com/senditoo</t>
  </si>
  <si>
    <t>Sensur</t>
  </si>
  <si>
    <t>Sensur is an intelligent automotive systems and behaviour analytics provider.</t>
  </si>
  <si>
    <t>Sesaco Limited</t>
  </si>
  <si>
    <t>Sesi Technologies</t>
  </si>
  <si>
    <t>Sesi Technologies GrainMate Grain Moisture Meter (Kumasi, Ghana) is a low-cost grain moisture tester that helps grain farmers reduce post-harvest losses by making it easier to accurately measure grain moisture content before storage</t>
  </si>
  <si>
    <t>Kumasi, Ghana</t>
  </si>
  <si>
    <t>Isaac Sesi</t>
  </si>
  <si>
    <t>AgriTech, IoT, Connected devices</t>
  </si>
  <si>
    <t>https://sesitechnologies.com/</t>
  </si>
  <si>
    <t>https://www.linkedin.com/company/sesitechnologies</t>
  </si>
  <si>
    <t>https://twitter.com/sesitechgh?lang=en</t>
  </si>
  <si>
    <t>https://www.facebook.com/sesitechnologies/</t>
  </si>
  <si>
    <t>Shelter Afrique</t>
  </si>
  <si>
    <t>Shelter Afrique is the only pan-African finance institution that exclusively supports the development of the housing and real estate sector in Africa.By meeting the needs of the continent’s rapidly growing urban population, our work has a direct and positive impact on the lives of many</t>
  </si>
  <si>
    <t>Andrew Chimphondah</t>
  </si>
  <si>
    <t>Banking, Financial Services, Real Estate</t>
  </si>
  <si>
    <t>http://www.shelterafrique.org/</t>
  </si>
  <si>
    <t>http://www.linkedin.com/company/shelter-afrique</t>
  </si>
  <si>
    <t>https://twitter.com/ShelterAfrique</t>
  </si>
  <si>
    <t>http://www.facebook.com/theshelterafrique/</t>
  </si>
  <si>
    <t>Sheria Kiganjani</t>
  </si>
  <si>
    <t>Sheria Kiganjani is the first online legal digital platform in Tanzania which enable users to access various legal services remotely from their devices.</t>
  </si>
  <si>
    <t>LAURENCIA MAYILA, NABIRY JUMA, NEEMA AYOUB MAGIMBA</t>
  </si>
  <si>
    <t>https://www.sheriakiganjani.co.tz/</t>
  </si>
  <si>
    <t>https://www.linkedin.com/showcase/sheria-kiganjani/about/</t>
  </si>
  <si>
    <t>https://twitter.com/kiganjani?lang=en</t>
  </si>
  <si>
    <t>Shield</t>
  </si>
  <si>
    <t>Shield Finance is a FinTech company using proprietary technology and leveraging on mobile money to offer employees affordable salary advances. Its product offering is a micro lending platform based on a mobile app for the employed and a turnkey mobile based lending platform for tel-cos across Africa</t>
  </si>
  <si>
    <t>Kenny Kinako</t>
  </si>
  <si>
    <t>Finance, FinTech</t>
  </si>
  <si>
    <t>http://shield.co.ke/</t>
  </si>
  <si>
    <t>https://twitter.com/shieldfinance</t>
  </si>
  <si>
    <t>https://www.facebook.com/shieldfinance</t>
  </si>
  <si>
    <t>Shieldfy</t>
  </si>
  <si>
    <t>Shieldfy is web applicaiton security platform for web developers</t>
  </si>
  <si>
    <t>Eslam Salem Mahmoud</t>
  </si>
  <si>
    <t>Cyber Security, Developer Tools, Information Technology, Internet, SaaS</t>
  </si>
  <si>
    <t>https://shieldfy.io/</t>
  </si>
  <si>
    <t>https://www.linkedin.com/company/shieldfy/</t>
  </si>
  <si>
    <t>https://www.twitter.com/shieldfy</t>
  </si>
  <si>
    <t>https://www.facebook.com/shieldfy</t>
  </si>
  <si>
    <t>Seso Global</t>
  </si>
  <si>
    <t>Seso utilizes Blockchain technology to solve the inability of secured lending in emerging economies.</t>
  </si>
  <si>
    <t>Waterbeach, Cambridge</t>
  </si>
  <si>
    <t>Daniel Bloch</t>
  </si>
  <si>
    <t>http://seso.global/</t>
  </si>
  <si>
    <t>https://www.linkedin.com/company/seso-global-limited/about/</t>
  </si>
  <si>
    <t>http://twitter.com/sesoglobal</t>
  </si>
  <si>
    <t>https://www.facebook.com/SESO-Global-2025318274151656/</t>
  </si>
  <si>
    <t>Silulo Ulutho Technologies</t>
  </si>
  <si>
    <t>Silulo Ulutho Technologies is pioneering information communication technology in emerging and rural communities in South Africa.</t>
  </si>
  <si>
    <t>Luvuyo Rani</t>
  </si>
  <si>
    <t xml:space="preserve">Information Technology, Training, </t>
  </si>
  <si>
    <t>silulo.com</t>
  </si>
  <si>
    <t>https://twitter.com/SiluloUlutho</t>
  </si>
  <si>
    <t>https://www.facebook.com/silulo</t>
  </si>
  <si>
    <t>Sgc</t>
  </si>
  <si>
    <t>SGC Group is a developer and manufacturing company of excavator mulchers.</t>
  </si>
  <si>
    <t>Alfredo Adriany</t>
  </si>
  <si>
    <t>http://sgc-group.com/</t>
  </si>
  <si>
    <t>https://www.linkedin.com/company/sgc-group</t>
  </si>
  <si>
    <t>Steeple</t>
  </si>
  <si>
    <t>Steeple's mission is to offer a professional, value-for-money, trustworthy estate agency service.</t>
  </si>
  <si>
    <t>Colin Fair</t>
  </si>
  <si>
    <t>Consulting, Information Services, Information Technology, Telecommunications</t>
  </si>
  <si>
    <t>https://www.linkedin.com/company/clarotech-consulting/?originalSubdomain=in</t>
  </si>
  <si>
    <t>https://twitter.com/ClarotechCons</t>
  </si>
  <si>
    <t>https://www.facebook.com/Clarotech-Consulting-208314319257761/</t>
  </si>
  <si>
    <t>Simply</t>
  </si>
  <si>
    <t>Simply was founded in 2015 by three partners: Anthony Miller, an engineer with an MBA and a successful track record as an entrepreneur; Simon Nicholson, an actuary with extensive life insurance experience in South Africa, Asia and Europe; and Shaun Dippnall, an actuary who had left the world of life insurance to start up an education technology business. They had all reached crossroads in their careers and wanted to use what they had learned to do something positive and meaningful.</t>
  </si>
  <si>
    <t>Anthony Miller, Simon Nicholson, Shaun Dippnall</t>
  </si>
  <si>
    <t>Life Insurance, long term insurance, Disability Insurance, Funeral Insurance, and Group insurance</t>
  </si>
  <si>
    <t>https://www.simply.co.za/</t>
  </si>
  <si>
    <t>https://www.linkedin.com/company/simply-.../</t>
  </si>
  <si>
    <t>https://twitter.com/Simply_co_za</t>
  </si>
  <si>
    <t>Shekra</t>
  </si>
  <si>
    <t>Shaker brings social networks to life by allowing people to interact in real time in a shared environment.</t>
  </si>
  <si>
    <t>Adam Rakib</t>
  </si>
  <si>
    <t>Apps, Communities, Real Time, Social Media, Software, Virtualization</t>
  </si>
  <si>
    <t>http://www.atshaker.com/</t>
  </si>
  <si>
    <t>http://twitter.com/AtShaker</t>
  </si>
  <si>
    <t>https://www.facebook.com/shakerfans</t>
  </si>
  <si>
    <t>Shopah</t>
  </si>
  <si>
    <t>Shopah helps you minimize time and energy spend in shopping online/offline. With professional individuals (not bots)shopah is ready to do end-to-end shopping (and also to do the product/service/market research) on your behalf. Our service is affordable from as low as Ksh350 depending on the quantity of the shopping. All you need to do is send us your shopping list and consider the job done. It's basically outsourcing your shopping needs/pain/responsibility to others. Let me know if anyone is interested in getting this done together!</t>
  </si>
  <si>
    <t>Bridgit Mwende</t>
  </si>
  <si>
    <t>https://shopah.co.ke/</t>
  </si>
  <si>
    <t>https://www.linkedin.com/company/shopah/</t>
  </si>
  <si>
    <t xml:space="preserve">Skillup Tutors </t>
  </si>
  <si>
    <t>Skilluptutors.com is a marketplace of tutors for students and parents, focused initially on in-person extra lessons for primary, secondary and university students</t>
  </si>
  <si>
    <t>Matthew Henshall</t>
  </si>
  <si>
    <t>https://www.skilluptutors.com/</t>
  </si>
  <si>
    <t>https://www.linkedin.com/company/skillup-tutors/</t>
  </si>
  <si>
    <t>https://www.twitter.com/skilluptutors</t>
  </si>
  <si>
    <t>https://www.facebook.com/skilluptutoring</t>
  </si>
  <si>
    <t>Silmak Agencies</t>
  </si>
  <si>
    <t>Silmak Agencies is an impact company manufacturing end to end menstrual hygiene products from cotton sanitary pads, adult pampers to sanitary pad vending/dispensing machines and sanitary pad incinerator</t>
  </si>
  <si>
    <t>SimbiBot</t>
  </si>
  <si>
    <t>Sureswipe</t>
  </si>
  <si>
    <t>Sureswipe delivers a simple, accessible and secure solution to payment acceptance</t>
  </si>
  <si>
    <t>http://sureswipe.co.za/</t>
  </si>
  <si>
    <t>Sinclare Angels Initiative</t>
  </si>
  <si>
    <t>SkillUp</t>
  </si>
  <si>
    <t>Leading curated marketplace directly connecting companies with the best training providers with over 20 000 trainings and 50 000 reviews.</t>
  </si>
  <si>
    <t>Laura De Skillup</t>
  </si>
  <si>
    <t>Human Resources, Marketplace, Training</t>
  </si>
  <si>
    <t>http://www.skillup.co/</t>
  </si>
  <si>
    <t>https://www.linkedin.com/company/skillup.co</t>
  </si>
  <si>
    <t>https://www.twitter.com/skillup_co</t>
  </si>
  <si>
    <t>https://www.facebook.com/skillupco-1755100921439287</t>
  </si>
  <si>
    <t>Skillup Tutors</t>
  </si>
  <si>
    <t>Skilluptutors.com is a marketplace of tutors for students and parents, focused initially on in-person extra lessons.</t>
  </si>
  <si>
    <t>SkoolDesk</t>
  </si>
  <si>
    <t>Skynotch Energy Africa</t>
  </si>
  <si>
    <t>Skynotch Energy Africa is a renewable energy access promotion company</t>
  </si>
  <si>
    <t>patrick kimathi</t>
  </si>
  <si>
    <t>http://skynotchenergy.com/</t>
  </si>
  <si>
    <t>https://www.linkedin.com/in/skynotch-energy-africa-a2621098/</t>
  </si>
  <si>
    <t>https://twitter.com/skynotchenergy</t>
  </si>
  <si>
    <t>https://www.facebook.com/pages/Skynotch-Energy-Africa/349499635174793</t>
  </si>
  <si>
    <t>Stack Dx</t>
  </si>
  <si>
    <t>Stack Dx is a online platform that connects patients and health professionals to genetic tests.</t>
  </si>
  <si>
    <t>Abasi Ene-Obong</t>
  </si>
  <si>
    <t>Fitness, Health Care, Internet</t>
  </si>
  <si>
    <t>http://stackdiagnostics.com/</t>
  </si>
  <si>
    <t>https://www.linkedin.com/company/stackdx/</t>
  </si>
  <si>
    <t>Sliideairtime</t>
  </si>
  <si>
    <t>Sliide Airtime is a smart app that gives news &amp; entertainment.</t>
  </si>
  <si>
    <t>Corbyn Munnik</t>
  </si>
  <si>
    <t>Advertising, Digital Entertainment, Marketing, Media and Entertainment, Mobile Apps, News</t>
  </si>
  <si>
    <t>sliideapp.com</t>
  </si>
  <si>
    <t>https://www.linkedin.com/company/sliide/about/</t>
  </si>
  <si>
    <t>https://twitter.com/SliideAirtime</t>
  </si>
  <si>
    <t>https://www.facebook.com/SliideAirtime</t>
  </si>
  <si>
    <t>SmartTeller</t>
  </si>
  <si>
    <t>Digital banking platform that provides cooperatives and microfinance with the features to manage their financial activities.</t>
  </si>
  <si>
    <t>Ogu, Nigeria</t>
  </si>
  <si>
    <t>EFInA, Catapult: Inclusion Africa</t>
  </si>
  <si>
    <t>Oluwole (Olugenius) Ogunwande</t>
  </si>
  <si>
    <t>FinTech, Banking, Information Technology</t>
  </si>
  <si>
    <t>Catapult: Inclusion Africa</t>
  </si>
  <si>
    <t>http://www.smartteller.net/</t>
  </si>
  <si>
    <t>https://www.linkedin.com/company/smartteller/</t>
  </si>
  <si>
    <t>https://twitter.com/SmartTeller</t>
  </si>
  <si>
    <t>https://www.facebook.com/smartteller.net</t>
  </si>
  <si>
    <t>Slyd</t>
  </si>
  <si>
    <t>SMEasy</t>
  </si>
  <si>
    <t>SMEasy is a business management and accounting system solution for people in small businesses.</t>
  </si>
  <si>
    <t>Venture</t>
  </si>
  <si>
    <t>Darlene Menzies</t>
  </si>
  <si>
    <t>Accounting, Business Development, Small and Medium Businesses</t>
  </si>
  <si>
    <t>https://www.smeasy.co.za/</t>
  </si>
  <si>
    <t>https://www.linkedin.com/company/smeasy/about/</t>
  </si>
  <si>
    <t>https://twitter.com/smeasy</t>
  </si>
  <si>
    <t>https://www.facebook.com/easycloudaccounting</t>
  </si>
  <si>
    <t>Smile Identity</t>
  </si>
  <si>
    <t>Smile Identity is a universal KYC enrollment and authentication solution for enterprises in mobile-first economies. Our platform includes SDKs and APIs for face recognition and ID validation in mobile applications, as well as analytics dashboards to monitor the accuracy of customer records. Our mission is to make the benefits of a modern digital lifestyle universally accessible by expanding trust in underserved markets. We are backed by Vinod Khosla, 500 Startups, CRE Venture Capital and Catalyst Fund.</t>
  </si>
  <si>
    <t>Mark Straub, William Bares</t>
  </si>
  <si>
    <t>Apps, Identity Management, Machine Learning</t>
  </si>
  <si>
    <t>https://www.smileidentity.com/</t>
  </si>
  <si>
    <t>https://www.linkedin.com/company/smile-identity/</t>
  </si>
  <si>
    <t>Smoke Advertising</t>
  </si>
  <si>
    <t>Smoke Advertising specializes in both above and below the line advertising.</t>
  </si>
  <si>
    <t>Joanne Waithaka</t>
  </si>
  <si>
    <t>Animation, Graphics Designing, Video Production</t>
  </si>
  <si>
    <t>Smubu</t>
  </si>
  <si>
    <t>Smubu is an app facilitating the streaming, downloading of Ease African songs.</t>
  </si>
  <si>
    <t>Kampala (Uganda)</t>
  </si>
  <si>
    <t>Kenya, Uganda, Tanzania, Rwanda</t>
  </si>
  <si>
    <t>Jad Aizarani, Heba El Houjairy</t>
  </si>
  <si>
    <t>https://www.smubuafrica.com/</t>
  </si>
  <si>
    <t>https://www.linkedin.com/company/smubu/about/</t>
  </si>
  <si>
    <t>https://twitter.com/smubuafrica?lang=en</t>
  </si>
  <si>
    <t>https://www.facebook.com/smubu/</t>
  </si>
  <si>
    <t>Smart connect</t>
  </si>
  <si>
    <t>SmartConnect is designed to simplify the design and management of an integrated business.</t>
  </si>
  <si>
    <t>Fargo, ND</t>
  </si>
  <si>
    <t>Nino Pecoraro</t>
  </si>
  <si>
    <t>https://smartconnect.com/</t>
  </si>
  <si>
    <t>Snapplify</t>
  </si>
  <si>
    <t>Snapplify is a media and technology company specializing in the retail and distribution of digital content (including prescribed eTextbooks, videos, audiobooks and apps from over 270 partnered publishers) to educational institutions and individual users. Snapplify for Education – the company’s suite of eLearning products &amp; services – is being used in over 500 schools across Africa.</t>
  </si>
  <si>
    <t>South Africa, Kenya, Holland, USA</t>
  </si>
  <si>
    <t>Wesley Lynch (CEO)</t>
  </si>
  <si>
    <t>Digital Publishing, eBook Aggregation, eBook Solutions, Newsstand Publishing, eLearning Solutions, DRM, Digital Book App Publishing, Digital Magazine App Publishing, edtech, and digital learning</t>
  </si>
  <si>
    <t>https://solutions.snapplify.com/</t>
  </si>
  <si>
    <t>https://www.linkedin.com/company/snapplify/</t>
  </si>
  <si>
    <t>https://twitter.com/Snapplify</t>
  </si>
  <si>
    <t>https://www.facebook.com/snapplify/</t>
  </si>
  <si>
    <t>Smart Electricity</t>
  </si>
  <si>
    <t>Snode Technologies</t>
  </si>
  <si>
    <t>Snode Technologies is a roots in consulting and penetration testing</t>
  </si>
  <si>
    <t>Nithen Naidoo</t>
  </si>
  <si>
    <t>Computer, Network Security</t>
  </si>
  <si>
    <t>https://www.snode.com/</t>
  </si>
  <si>
    <t>https://www.linkedin.com/company/snodetechnologies/</t>
  </si>
  <si>
    <t>https://twitter.com/snode_tech?lang=en</t>
  </si>
  <si>
    <t>Smart Farming</t>
  </si>
  <si>
    <t>Smartfarmingug.comisane-commerceplatformthatenablesfarmerstoaccesscertifiedfarmproductsanytimeanywhereinEastAfrica</t>
  </si>
  <si>
    <t>Dr Arthur Tumwine</t>
  </si>
  <si>
    <t>Social Lender</t>
  </si>
  <si>
    <t>Social Lender is a lending solution based on social reputation on mobile, online and social media platforms.</t>
  </si>
  <si>
    <t>GreenHouse capital, EFInA, Go Global Africa, Make-IT Accelerator</t>
  </si>
  <si>
    <t>Faith (Ekwebelam) Adesemowo</t>
  </si>
  <si>
    <t>Financial Services, Lending, Mobile, Social Media</t>
  </si>
  <si>
    <t>http://www.sociallenderng.com/</t>
  </si>
  <si>
    <t>https://www.linkedin.com/company/social-lender/</t>
  </si>
  <si>
    <t>https://www.twitter.com/sociallenderng</t>
  </si>
  <si>
    <t>https://www.facebook.com/sociallender</t>
  </si>
  <si>
    <t>Telkom Kenya</t>
  </si>
  <si>
    <t>Telkom Kenya was established as a telecommunications operator under the Companies Act in April 1999.</t>
  </si>
  <si>
    <t>Jevans Omonge</t>
  </si>
  <si>
    <t>Information and Communications Technology (ICT), Public Relations</t>
  </si>
  <si>
    <t>http://telkom.co.ke/</t>
  </si>
  <si>
    <t>https://www.linkedin.com/company/telkomke</t>
  </si>
  <si>
    <t>Soko</t>
  </si>
  <si>
    <t>Soko is an ethical manufacturing platform, supporting right-size manufacturing from developing economies, serving leading ethical brands.</t>
  </si>
  <si>
    <t>Gwendolyn Floyd, Ella Peinovich, Catherine Mahugu</t>
  </si>
  <si>
    <t>E-Commerce, Manufacturing, Marketplace, Online Portals</t>
  </si>
  <si>
    <t>http://shopsoko.com/</t>
  </si>
  <si>
    <t>https://www.linkedin.com/company/soko/</t>
  </si>
  <si>
    <t>http://twitter.com/Shop_Soko</t>
  </si>
  <si>
    <t>http://www.facebook.com/ShopSoko</t>
  </si>
  <si>
    <t>Sokohela</t>
  </si>
  <si>
    <t>An online short term working capital provider for micro, small and medium enterprises in the urban agricultural value chain.</t>
  </si>
  <si>
    <t>Fintech,</t>
  </si>
  <si>
    <t>https://sokohela.com/</t>
  </si>
  <si>
    <t>https://www.linkedin.com/company/sokohela/about/</t>
  </si>
  <si>
    <t>https://www.facebook.com/sokohela/</t>
  </si>
  <si>
    <t>Smartech Holdings</t>
  </si>
  <si>
    <t>Smartech Holdings is a custom software development company which helps clients digitally transform their businesses through solutions that are tailored to clients’ requirements.</t>
  </si>
  <si>
    <t>Florah Ngwenya</t>
  </si>
  <si>
    <t>Smartone</t>
  </si>
  <si>
    <t>SmartOne is a data annotation service, providing high quality and high scale human-in-the-loop data to feed AI and ML projects</t>
  </si>
  <si>
    <t>Solar Freeze</t>
  </si>
  <si>
    <t>Solar Freeze uses an integrated approach to Postharvest management recognizing that it is a systems-based challenge and requires an integrated innovation strategy that incorporates technological and financial innovations, capacity building across the value chain, enhanced market access and other elements to achieve impact at scale</t>
  </si>
  <si>
    <t>Seedstars World, Enel Group</t>
  </si>
  <si>
    <t>Dysmus Kisilu</t>
  </si>
  <si>
    <t>Clean Energy, Solar</t>
  </si>
  <si>
    <t>http://www.solarfreeze.co.ke/</t>
  </si>
  <si>
    <t>https://www.linkedin.com/company/solarfreeze/</t>
  </si>
  <si>
    <t>https://twitter.com/freeze_solar?lang=en</t>
  </si>
  <si>
    <t>https://www.facebook.com/SolarFreeze.co.ke/photos/solar-freeze-value-added-service-for-our-vegetable-farmers-portable-solar-irriga/1420383558094984/</t>
  </si>
  <si>
    <t>Smartzed</t>
  </si>
  <si>
    <t>Smartzed is a collective of amazing people striving to build delightful learning tools</t>
  </si>
  <si>
    <t>Annaniah Sakala</t>
  </si>
  <si>
    <t>SnapHubr</t>
  </si>
  <si>
    <t>SnapHubr transforms the way African images are shared online by uniting enthusiasts through a cutting-edge, digital marketplace</t>
  </si>
  <si>
    <t>Oluwaseun Babajide</t>
  </si>
  <si>
    <t>Solarnow</t>
  </si>
  <si>
    <t>SolarNow sells high-quality, reliable solar home systems in Uganda and Kenya. With SolarNow's PayPlan, selected clients can take advantage of 24 month credit terms. SolarNow works with a branch-network of 50 branches in Uganda and 16 branches in Kenya, all guaranteeing reliable after-sales services, including up to 20 years warranty on the PV modules.</t>
  </si>
  <si>
    <t>Willem Nolens</t>
  </si>
  <si>
    <t>Solar PV (Solar Home Systems), Rural Off-grid markets in Africa, Financing, and Distribution</t>
  </si>
  <si>
    <t>https://www.solarnow.eu/</t>
  </si>
  <si>
    <t>https://www.linkedin.com/company/solarnow-bv/</t>
  </si>
  <si>
    <t>https://twitter.com/SolarNowUG</t>
  </si>
  <si>
    <t>https://www.facebook.com/SolarNowUG/</t>
  </si>
  <si>
    <t>Snapslip</t>
  </si>
  <si>
    <t>Snaslip is a digital receipting and Analytics application.</t>
  </si>
  <si>
    <t>Lynton Naicker</t>
  </si>
  <si>
    <t>http://www.snapslip.net/index.html</t>
  </si>
  <si>
    <t>Soba e-store</t>
  </si>
  <si>
    <t>SOBA e­-Store é o mais revolucionário e sofisticado serviço de vendas online em Angola, com entrega nas 18 províncias.</t>
  </si>
  <si>
    <t>Claudio Kiala</t>
  </si>
  <si>
    <t>https://www.soba-store.com/</t>
  </si>
  <si>
    <t>https://twitter.com/sobastore?lang=en</t>
  </si>
  <si>
    <t>https://www.facebook.com/Sobaestore/</t>
  </si>
  <si>
    <t>Student Finance</t>
  </si>
  <si>
    <t>SFA is Africa’s private higher education student loan company.</t>
  </si>
  <si>
    <t>Nairobi , Kenya</t>
  </si>
  <si>
    <t>Jennifer R. White</t>
  </si>
  <si>
    <t>Financial Services, Higher Education, Lending</t>
  </si>
  <si>
    <t>http://www.studentfinanceafrica.com/</t>
  </si>
  <si>
    <t>https://lu.linkedin.com/company/student-finance-africa</t>
  </si>
  <si>
    <t>https://twitter.com/SFA_Africa</t>
  </si>
  <si>
    <t>https://www.facebook.com/studentfinanceafrica/</t>
  </si>
  <si>
    <t>Sokompare</t>
  </si>
  <si>
    <t>Kenya's first original E-commerce platform for car's, insurance &amp; finance.</t>
  </si>
  <si>
    <t>E-Commerce, Financial Services, Transportation</t>
  </si>
  <si>
    <t>http://www.sokompare.com/</t>
  </si>
  <si>
    <t>https://gr.linkedin.com/company/sokompare</t>
  </si>
  <si>
    <t>https://twitter.com/sokompare?lang=en</t>
  </si>
  <si>
    <t>https://www.facebook.com/Sokompare/</t>
  </si>
  <si>
    <t>Sokopepe</t>
  </si>
  <si>
    <t>Sokopepe Ltd is a social enterprise supporting the agricultural sector in Kenya by offering market information through SOKO+ and farm records management service through Farm Record Management Information System (FARMIS)</t>
  </si>
  <si>
    <t>Josphat Musenze</t>
  </si>
  <si>
    <t>http://www.sokopepe.co.ke/</t>
  </si>
  <si>
    <t>https://www.linkedin.com/company/sokopepe-ltd/about/</t>
  </si>
  <si>
    <t>Solar Shack</t>
  </si>
  <si>
    <t>Solaris Offgrid</t>
  </si>
  <si>
    <t>Provide sustainable energy in low income communities.</t>
  </si>
  <si>
    <t>Benjamin David</t>
  </si>
  <si>
    <t>http://www.solarisoffgrid.com/</t>
  </si>
  <si>
    <t>https://www.linkedin.com/company/solarisoffgrid</t>
  </si>
  <si>
    <t>https://twitter.com/solarisoffgrid</t>
  </si>
  <si>
    <t>https://www.facebook.com/solarisoffgrid</t>
  </si>
  <si>
    <t>Solarpak</t>
  </si>
  <si>
    <t>Sooretul</t>
  </si>
  <si>
    <t>Sooretul is an online platform for the sale of local products processed in Senegal.</t>
  </si>
  <si>
    <t>Awa Caba</t>
  </si>
  <si>
    <t>https://shop.sooretul.com/</t>
  </si>
  <si>
    <t>https://twitter.com/sooretul</t>
  </si>
  <si>
    <t>https://www.facebook.com/sooretul</t>
  </si>
  <si>
    <t>Sowani-Reservations at your tips</t>
  </si>
  <si>
    <t>Spare Payments</t>
  </si>
  <si>
    <t>Spare is an electronic payments business helping school campuses become cash-free.</t>
  </si>
  <si>
    <t>Mohamad Tawakol, Mohamed Zohair</t>
  </si>
  <si>
    <t>Retail, Fintech</t>
  </si>
  <si>
    <t>http://www.paywithspare.com</t>
  </si>
  <si>
    <t>https://www.linkedin.com/company/paywithspare/about/</t>
  </si>
  <si>
    <t>https://www.facebook.com/paywithspare</t>
  </si>
  <si>
    <t>Spark Agro</t>
  </si>
  <si>
    <t>Spark Agro-Initiatives Ltd</t>
  </si>
  <si>
    <t>Sparkfolios</t>
  </si>
  <si>
    <t>Sparkfolios is an online toolkit driving repeat peak performance via professional services for goal setting, task completion, performance &amp; incentive management, motivation, instant rewards and staff recognition.</t>
  </si>
  <si>
    <t>Stawika</t>
  </si>
  <si>
    <t>Sunkambe</t>
  </si>
  <si>
    <t>A fintech platform that raises finance for record labels and artists by trading on future potential revenue.</t>
  </si>
  <si>
    <t>Shaka Ramulifho</t>
  </si>
  <si>
    <t>Music Videos, Finances</t>
  </si>
  <si>
    <t>http://www.sunkambe.africa/</t>
  </si>
  <si>
    <t>https://www.linkedin.com/in/sunkambe-music-910216139/?originalSubdomain=za</t>
  </si>
  <si>
    <t>https://twitter.com/sunkambemusic?lang=en</t>
  </si>
  <si>
    <t>https://www.facebook.com/sunkambeafrica</t>
  </si>
  <si>
    <t>Spreebie</t>
  </si>
  <si>
    <t>Spreebie provides a listing and navigation mobile application that encourages trade by facilitating physical meetings. It offers Spreebie, an application that connects buyers with sellers and products. The company’s Spreebie enables sellers to post their products from anywhere. It offers its Spreebie for IPhones. Spreebie is based in Maseru, Lesotho.</t>
  </si>
  <si>
    <t>Southern Africa</t>
  </si>
  <si>
    <t>Mohau Mpoti</t>
  </si>
  <si>
    <t>http://getspreebie.com/</t>
  </si>
  <si>
    <t>https://twitter.com/spreebie?lang=en</t>
  </si>
  <si>
    <t>SureStart</t>
  </si>
  <si>
    <t>Surestart.co.za is an emerging market company that is innovating in the global short term &amp; long term insurance sector through building digital distribution channels.</t>
  </si>
  <si>
    <t>South Africa,  Turkey, UK,  Ghana, Nigeria, India</t>
  </si>
  <si>
    <t>Financial Services, Insurance</t>
  </si>
  <si>
    <t>https://www.surestart.co.za/</t>
  </si>
  <si>
    <t>https://www.linkedin.com/company/surestart-online-financial-services-pty-ltd-</t>
  </si>
  <si>
    <t>Staffbus</t>
  </si>
  <si>
    <t>Staff Bus Nigeria commutes residents in Lagos from home to work and back every day, hassle free. It solves the challenges of daily commuters in the city of Lagos</t>
  </si>
  <si>
    <t>"Oludayo Olujekun, 
Ayodeji Ogunnubi"</t>
  </si>
  <si>
    <t>http://www.staffbus.ng/</t>
  </si>
  <si>
    <t>https://www.linkedin.com/company/staffbus/about/</t>
  </si>
  <si>
    <t>https://twitter.com/staffbusng?lang=en</t>
  </si>
  <si>
    <t>https://www.facebook.com/justridestaff/</t>
  </si>
  <si>
    <t>Stamp Dot Africa</t>
  </si>
  <si>
    <t>Sudonum</t>
  </si>
  <si>
    <t>Sudonum is a call tracking and communication API that is fast to integrate and easy to use.</t>
  </si>
  <si>
    <t>Mark Griffioen, Michael Toop</t>
  </si>
  <si>
    <t>App Discovery, Mobile Apps, Mobile Devices</t>
  </si>
  <si>
    <t>https://sudonum.com/</t>
  </si>
  <si>
    <t>https://www.linkedin.com/company/sudonum-calltracking/</t>
  </si>
  <si>
    <t>https://twitter.com/sudonum</t>
  </si>
  <si>
    <t>https://www.facebook.com/sudonum/</t>
  </si>
  <si>
    <t>Starnew Mobile</t>
  </si>
  <si>
    <t>THE ADDICTIVE MOBILE VIDEO NETWORK FOR AFRICA, THE WORLD’S FASTEST GROWING MOBILE MARKET</t>
  </si>
  <si>
    <t>Santa Monica, CA</t>
  </si>
  <si>
    <t>Guy Kamgaing</t>
  </si>
  <si>
    <t>http://starnewsmobile.com/</t>
  </si>
  <si>
    <t>https://www.linkedin.com/company/starnews-mobile/</t>
  </si>
  <si>
    <t>https://www.facebook.com/starnews237/</t>
  </si>
  <si>
    <t>SunCulture</t>
  </si>
  <si>
    <t>SunCulture designs and sells solar-powered irrigation systems to farmers in Kenya.</t>
  </si>
  <si>
    <t>Charles Nichols, Samir Ibrahim</t>
  </si>
  <si>
    <t>Agriculture, Farming, Solar</t>
  </si>
  <si>
    <t>http://sunculture.com/</t>
  </si>
  <si>
    <t>https://www.linkedin.com/company/sunculture-kenya-limited/about/</t>
  </si>
  <si>
    <t>https://twitter.com/sunculturekenya</t>
  </si>
  <si>
    <t>https://www.facebook.com/SunCultureKenya/</t>
  </si>
  <si>
    <t>Sunubus</t>
  </si>
  <si>
    <t>Sunubus est une application mobile collaborative de localisation de bus. En effet, la plupart des solutions proposées en cette matière sont sujettes à un investissement initial lourd et à une maintenance pénible. Sunubus répond à ce problème en motivant tout un chacun à utiliser son téléphone comme moyen de localisation des lignes de transport</t>
  </si>
  <si>
    <t>Dakar, Dakar, Senegal</t>
  </si>
  <si>
    <t>Papa Seynou Sy Ndiaye</t>
  </si>
  <si>
    <t>https://sunubus.com/</t>
  </si>
  <si>
    <t>https://twitter.com/_sunubus_?lang=en</t>
  </si>
  <si>
    <t>https://www.facebook.com/sunubus/</t>
  </si>
  <si>
    <t>SuperFluids Labs</t>
  </si>
  <si>
    <t>SUPERFLUID LABS has developed a platform that enables businesses to identify and unlock hidden revenue opportunities and expand their services and impact to reach several millions more customers through the power of data and artificial intelligence (AI). Our team of data scientists, engineers and mathematicians have built a proprietary technology platform that mines customer transactional data to automatically predict future business events, reveal customer behaviours and trends (e.g. credit risk and defaults), enhance engagement, reduce churn risk, and increase overall profitability. Our mission is to bring AI to businesses and consumers to drive economic growth and opportunities.</t>
  </si>
  <si>
    <t>Ghana, Kenya, Mauritius</t>
  </si>
  <si>
    <t>Timothy Kotin</t>
  </si>
  <si>
    <t>Analytics, Business Intelligence, Data Mining, FinTech, Personal Finance, SaaS</t>
  </si>
  <si>
    <t>http://www.superfluid.io/</t>
  </si>
  <si>
    <t>https://www.linkedin.com/company/superfluid-labs/</t>
  </si>
  <si>
    <t>https://twitter.com/superfluidlabs</t>
  </si>
  <si>
    <t>https://www.facebook.com/superfluidlabs/</t>
  </si>
  <si>
    <t>StarNews Mobile</t>
  </si>
  <si>
    <t>Teranga Solutions</t>
  </si>
  <si>
    <t>Teranga Hospitality Solutions offers an unprecedented hospitality experience by leveraging on the convergence of mobile.</t>
  </si>
  <si>
    <t>Wasington,DC,</t>
  </si>
  <si>
    <t>Moustapha Ndoye, Alioune Ndoye</t>
  </si>
  <si>
    <t>Hospitality, Mobile, Point of Sale</t>
  </si>
  <si>
    <t>http://www.terangasolutions.com/Company/About-us/</t>
  </si>
  <si>
    <t>https://twitter.com/terangasolution</t>
  </si>
  <si>
    <t>https://www.facebook.com/terangasolutions/</t>
  </si>
  <si>
    <t>Suregifts</t>
  </si>
  <si>
    <t>Sometimes, words are not enough to express just how much you celebrate, appreciate, regard or love someone. Here at SureGifts, we make the art of gifting simpler but richer. For the sender, we offer the luxury of convenience. You don’t have to struggle to figure out the most ideal gift; neither do you have to go through the hassle of picking it up, wrapping and delivery. It’s all in a click of a button. For the recipient, get ready to free your storage room of un-preferred gifts. We know it’s the thought that counts, but it won’t hurt getting that thing you’ve always wanted instead! Gift Cards from SureGifts are sent with love. They can be personalized with special messages and delivered just in time to ignite the widest smile. You can have it delivered to the recipients’ e-mail or physical addresses, and they can redeem at your selected vendor or anywhere SureGifts Cards are accepted. What’s more? Prices are usually cheaper on SureGifts than in-store, and SureGifts Gift Cards don’t expire.</t>
  </si>
  <si>
    <t>E-Commerce, Employee Benefits, Financial Services, Gift Card, Loyalty Programs, Payments</t>
  </si>
  <si>
    <t>https://suregifts.com.ng/</t>
  </si>
  <si>
    <t>https://www.linkedin.com/company/suregifts/</t>
  </si>
  <si>
    <t>https://twitter.com/suregiftsng</t>
  </si>
  <si>
    <t>Sureremit</t>
  </si>
  <si>
    <t>SureRemit is an ecosystem for global non-cash remittances. SureRemit leverages on the merchant network of SureGifts and her global partners, to enable immigrants send e-vouchers that can be used to purchase goods and services at several quality merchants and pay bills globally.</t>
  </si>
  <si>
    <t>Nigeria, Kenya, Egypt, Saudi Arabia, UAE</t>
  </si>
  <si>
    <t>Hashed</t>
  </si>
  <si>
    <t>Adeoye Ojo, Babafemi Lawal</t>
  </si>
  <si>
    <t>Blockchain, Cryptocurrency, Financial Services</t>
  </si>
  <si>
    <t xml:space="preserve"> </t>
  </si>
  <si>
    <t>https://sureremit.co/</t>
  </si>
  <si>
    <t>https://www.linkedin.com/company/sureremit/</t>
  </si>
  <si>
    <t>https://twitter.com/sureremit</t>
  </si>
  <si>
    <t>https://www.facebook.com/sureremit</t>
  </si>
  <si>
    <t>Study</t>
  </si>
  <si>
    <t>Online video learning platform for K-12 and college courses</t>
  </si>
  <si>
    <t>Mountain View, California, United States</t>
  </si>
  <si>
    <t>Adrian Ridner</t>
  </si>
  <si>
    <t>Content, E-Learning, EdTech, Education, Higher Education, Internet</t>
  </si>
  <si>
    <t>http://study.com/</t>
  </si>
  <si>
    <t>https://www.linkedin.com/company/study-com</t>
  </si>
  <si>
    <t>https://www.twitter.com/studydotcom</t>
  </si>
  <si>
    <t>https://www.facebook.com/studydotcom</t>
  </si>
  <si>
    <t>Sturta</t>
  </si>
  <si>
    <t>Sturta gives users access to a variety of professional service providers, such as cleaners, electricians and carpenters.</t>
  </si>
  <si>
    <t>Benedict Asamoah</t>
  </si>
  <si>
    <t>Sudan Gold Coin (SGC)</t>
  </si>
  <si>
    <t>Sudan Gold Coin is a unique gold mining project that uses blockchain technology for a fair distribution of the profit.</t>
  </si>
  <si>
    <t>San Marino SM,</t>
  </si>
  <si>
    <t>Dmitriy Konoval</t>
  </si>
  <si>
    <t>Mining, Blockchain, Gold, Facility, Development, Investments, Facility Management, Crypto, Project Management, Cryptocurrency, Safety, Security, Anonymous, Transparency, Investors, Altcoin , and Smart Contract</t>
  </si>
  <si>
    <t>https://sudangoldcoin.com/</t>
  </si>
  <si>
    <t>https://www.linkedin.com/company/sgcoin/</t>
  </si>
  <si>
    <t>https://twitter.com/SudanGoldCoin</t>
  </si>
  <si>
    <t>https://www.facebook.com/groups/sudangoldcoin</t>
  </si>
  <si>
    <t>Swaggify</t>
  </si>
  <si>
    <t>Swaggify is the world’s first B2B/B2C Music Video Augmented Reality Cloud Shopping platform. SwaggifyTM allows fashion brands and designers to sell and market their clothing lines worn in music videos by artists and celebrities to millions of television and online music video viewers.</t>
  </si>
  <si>
    <t xml:space="preserve">Marvin Madyara </t>
  </si>
  <si>
    <t>fashion brand</t>
  </si>
  <si>
    <t>Sudpay</t>
  </si>
  <si>
    <t>SUDPAY is a specialist startup in Mobile and Ticketing solutions.</t>
  </si>
  <si>
    <t>Elias Kaba</t>
  </si>
  <si>
    <t>Mobile, Ticketing</t>
  </si>
  <si>
    <t>http://sudpay.com/</t>
  </si>
  <si>
    <t>https://www.linkedin.com/company/sudpay/</t>
  </si>
  <si>
    <t>https://twitter.com/sudpaySA</t>
  </si>
  <si>
    <t>https://www.facebook.com/SUDPAYsolutiondePaiement/</t>
  </si>
  <si>
    <t>Supermart.ng</t>
  </si>
  <si>
    <t>Supermart is a grocery delivery service that allows shop from all favourite supermarkets all under one roof.</t>
  </si>
  <si>
    <t xml:space="preserve"> Raphael Afaedor,  Gbolahan Fagbure</t>
  </si>
  <si>
    <t>Delivery Service, Food Delivery, Grocery</t>
  </si>
  <si>
    <t>https://www.supermart.ng/</t>
  </si>
  <si>
    <t>https://www.linkedin.com/company/supermart.ng</t>
  </si>
  <si>
    <t>https://www.twitter.com/supermartng</t>
  </si>
  <si>
    <t>https://facebook.com/supermartngr</t>
  </si>
  <si>
    <t>Sure Corporation</t>
  </si>
  <si>
    <t>Surefox</t>
  </si>
  <si>
    <t>On-demand, instant, intuitive cargo insurance software for brokers &amp; underwriters. We use smart risk-matrix calculations that consider distance, cargo type, weight, packaging, value &amp; historic claims to determine the most suitable risk premium. Pay-only-for-what-you-need with SUREfox.</t>
  </si>
  <si>
    <t>https://www.surefox.co.za/</t>
  </si>
  <si>
    <t>Swiftly</t>
  </si>
  <si>
    <t>Swiftly is a global deliveries &amp; shipping solutions platform</t>
  </si>
  <si>
    <t>Jonny Simkin</t>
  </si>
  <si>
    <t>Analytics, Big Data, Public Transportation, Transportation</t>
  </si>
  <si>
    <t>https://swiftly.global/</t>
  </si>
  <si>
    <t>https://www.linkedin.com/company/swiftlyglobal/</t>
  </si>
  <si>
    <t>https://twitter.com/swiftlyglobal?lang=en</t>
  </si>
  <si>
    <t>https://www.facebook.com/swiftlyglobal/</t>
  </si>
  <si>
    <t>Thula Baba Project NPO</t>
  </si>
  <si>
    <t>The Thula Baba Box is a survival kit for babies that is handed out to mothers who give birth in public healthcare facilities.</t>
  </si>
  <si>
    <t>Caroline Isted</t>
  </si>
  <si>
    <t>Health Care, Personal Health, Wellness</t>
  </si>
  <si>
    <t>http://thulababaproject.co.za/</t>
  </si>
  <si>
    <t>https://www.facebook.com/ThulaBabaBox/</t>
  </si>
  <si>
    <t>Thawte</t>
  </si>
  <si>
    <t>Thawte is a certificate authority to issue SSL certificates to public entities outside of the United States.</t>
  </si>
  <si>
    <t>Mark Shuttleworth</t>
  </si>
  <si>
    <t>Cyber Security, Information Services, Information Technology</t>
  </si>
  <si>
    <t>http://www.thawte.com/</t>
  </si>
  <si>
    <t>https://www.linkedin.com/company/thawte-world-of-trust---a-verisign-company/</t>
  </si>
  <si>
    <t>http://twitter.com/Thawte</t>
  </si>
  <si>
    <t>http://www.facebook.com/thawte</t>
  </si>
  <si>
    <t>Suritec</t>
  </si>
  <si>
    <t>Suritec is a peer-to-peer marketplace that enables users to find and share extra space (storage, parking and venues) via an easy-to-use online platform</t>
  </si>
  <si>
    <t>TabAds</t>
  </si>
  <si>
    <t>TabAds provides tablets and places behind headrests in cabs.</t>
  </si>
  <si>
    <t>Patrick Cheruiyot</t>
  </si>
  <si>
    <t>Media and Entertainment, News</t>
  </si>
  <si>
    <t>http://tabads.co.ke/</t>
  </si>
  <si>
    <t>https://www.linkedin.com/company/tabads/</t>
  </si>
  <si>
    <t>https://www.facebook.com/tabadskenya/</t>
  </si>
  <si>
    <t>Taeillo</t>
  </si>
  <si>
    <t>Tǽillὸ is a Nigerian Furniture and Lifestyle Brand that designs and manufactures Furniture by harnessing traditional forms, Materials, Local resources available with both local and modern Technology to create premium Furniture pieces with 99% Local content.</t>
  </si>
  <si>
    <t>Jumoke Dada</t>
  </si>
  <si>
    <t>Furniture, Fashion, Design</t>
  </si>
  <si>
    <t>https://www.taeillo.com/</t>
  </si>
  <si>
    <t>https://twitter.com/infotaeillo</t>
  </si>
  <si>
    <t>https://www.facebook.com/taeillo</t>
  </si>
  <si>
    <t>Tahrir Academy</t>
  </si>
  <si>
    <t>TakaTaka Solutions</t>
  </si>
  <si>
    <t>Taka Taka is providing solutions to Kenya's waste problem, through providing an effective waste management system.</t>
  </si>
  <si>
    <t>Olivier Smith, Thomas Wilson, Daniel Luis</t>
  </si>
  <si>
    <t>Waste Management</t>
  </si>
  <si>
    <t>http://takatakasolutions.com/</t>
  </si>
  <si>
    <t>https://www.linkedin.com/company/takataka-solutions/</t>
  </si>
  <si>
    <t>https://twitter.com/takatakasol?lang=en</t>
  </si>
  <si>
    <t>https://www.facebook.com/TakaTakaSolutions/</t>
  </si>
  <si>
    <t xml:space="preserve">Swaiba </t>
  </si>
  <si>
    <t>Kenya’s Swaiba explores ways to supercharge student and industry engagement through university departments and career services</t>
  </si>
  <si>
    <t>Jasper Kajiru</t>
  </si>
  <si>
    <t>swaiba.com</t>
  </si>
  <si>
    <t>https://mobile.facebook.com/swaiba.edu/</t>
  </si>
  <si>
    <t>Tanda</t>
  </si>
  <si>
    <t>Tanda is a fintech startup working to revolutionize access to essential digital financial services for micro-retilers across Africa.</t>
  </si>
  <si>
    <t>Geoffrey Mulei, Alexander Wilson</t>
  </si>
  <si>
    <t>Credit, Financial Services, FinTech, Micro Lending, Supply Chain Management</t>
  </si>
  <si>
    <t>https://www.tanda.africa/</t>
  </si>
  <si>
    <t>https://www.linkedin.com/company/jointanda/</t>
  </si>
  <si>
    <t>https://www.facebook.com/JoinTanda/</t>
  </si>
  <si>
    <t>Tap4Glam</t>
  </si>
  <si>
    <t>Tap4Glam, the Uber of Beauty, is an on-demand beauty services solution, based on a Marketplace model that connects professionals and beauty customers and allows the booking of beauty and wellness services at home. , in companies or events.</t>
  </si>
  <si>
    <t>Maya Touati</t>
  </si>
  <si>
    <t>Consumer Services, Beauty Tech</t>
  </si>
  <si>
    <t>http://www.tap4glam.com/</t>
  </si>
  <si>
    <t>https://www.linkedin.com/company/tap4glam/</t>
  </si>
  <si>
    <t>https://www.facebook.com/tap4glam/</t>
  </si>
  <si>
    <t>Taskmoby</t>
  </si>
  <si>
    <t>Taskmoby is a home services application and will allow users find service providers to fulfill tasks around.</t>
  </si>
  <si>
    <t>GSMA</t>
  </si>
  <si>
    <t>Ezana Raswork</t>
  </si>
  <si>
    <t>Home Services, Talent, Labour</t>
  </si>
  <si>
    <t>GSMA Accelerator</t>
  </si>
  <si>
    <t>https://taskmoby.com/</t>
  </si>
  <si>
    <t>https://www.linkedin.com/showcase/taskmoby/</t>
  </si>
  <si>
    <t>https://twitter.com/taskmoby</t>
  </si>
  <si>
    <t>https://www.facebook.com/taskmoby</t>
  </si>
  <si>
    <t>Swift GeoSpatial</t>
  </si>
  <si>
    <t>Taxi Live Africa</t>
  </si>
  <si>
    <t>Taxi Live Africa is an e-hailing, metered taxi App built for Africa</t>
  </si>
  <si>
    <t>Luvuyo Ntshayi, Soyiso Qotyiwe</t>
  </si>
  <si>
    <t>http://taxiliveafrica.com/</t>
  </si>
  <si>
    <t>https://www.linkedin.com/company/taxi-live-africa/about/</t>
  </si>
  <si>
    <t>https://twitter.com/taxilive2017</t>
  </si>
  <si>
    <t>https://www.facebook.com/TaxiLiveAfrica01/</t>
  </si>
  <si>
    <t>Swift Vee</t>
  </si>
  <si>
    <t>Swiftaide</t>
  </si>
  <si>
    <t>Swiftaide is a mobile marketplace that matches freelance labor with local demand, allowing consumers to find immediate help with everyday tasks, including cleaning, moving, delivery and handyman work.</t>
  </si>
  <si>
    <t>https://swiftaideapp.com/</t>
  </si>
  <si>
    <t>https://www.linkedin.com/company/swiftaide/</t>
  </si>
  <si>
    <t>https://twitter.com/Swiftaide</t>
  </si>
  <si>
    <t>https://www.facebook.com/Swiftaideapp</t>
  </si>
  <si>
    <t>swiftVEE</t>
  </si>
  <si>
    <t>swiftVEE, is an online platform that connects livestock agencies to a network of buyers and sellers.</t>
  </si>
  <si>
    <t>Ta Telecom</t>
  </si>
  <si>
    <t>TA telecom is an African mobile technology and software company that builds mobile content platforms and analytic tools.</t>
  </si>
  <si>
    <t>Amr Shady</t>
  </si>
  <si>
    <t>Analytics, Big Data, Social Media Management, Telecommunications</t>
  </si>
  <si>
    <t>http://www.tatelecom.com/</t>
  </si>
  <si>
    <t>http://www.linkedin.com/company/tatelecom</t>
  </si>
  <si>
    <t>http://twitter.com/tatelecom</t>
  </si>
  <si>
    <t>http://facebook.com/tatelecom</t>
  </si>
  <si>
    <t>Tattlr</t>
  </si>
  <si>
    <t>Tattlr is a social media and digital communications solutions provider.</t>
  </si>
  <si>
    <t>Safa Motasem</t>
  </si>
  <si>
    <t>Content Creators, Social Media Advertising, Video Advertising</t>
  </si>
  <si>
    <t>http://www.tattlr.net/</t>
  </si>
  <si>
    <t>https://www.linkedin.com/company/tattlr/</t>
  </si>
  <si>
    <t>https://www.facebook.com/tattlr/</t>
  </si>
  <si>
    <t>TaxiJet</t>
  </si>
  <si>
    <t>With TaxiJet, book your TaxiJet with just three clicks.</t>
  </si>
  <si>
    <t>Parfait Ouattara, 
Issa Sidibe, 
Ange Pete</t>
  </si>
  <si>
    <t>https://www.taxijetci.com/</t>
  </si>
  <si>
    <t>https://www.linkedin.com/company/taxijet-cote-d%27ivoire</t>
  </si>
  <si>
    <t>https://twitter.com/taxijetci?lang=en</t>
  </si>
  <si>
    <t>https://www.facebook.com/taxijetci/</t>
  </si>
  <si>
    <t>Teachmepad</t>
  </si>
  <si>
    <t>African EdTech Company that conceives materially &amp; energetically educational tablets.</t>
  </si>
  <si>
    <t>EdTech</t>
  </si>
  <si>
    <t>https://www.teachmepad.com/</t>
  </si>
  <si>
    <t>https://www.twitter.com/My_Teachmepad</t>
  </si>
  <si>
    <t>https://www.facebook.com/TEACHMEPAD</t>
  </si>
  <si>
    <t>TeachMobile by Eneza</t>
  </si>
  <si>
    <t>Ten Senses Africa</t>
  </si>
  <si>
    <t>Ten Senses Africa is a fair-trade and organic macadamia trading company in Kenya</t>
  </si>
  <si>
    <t>DOB Equity</t>
  </si>
  <si>
    <t>Dora Waruiru,Frank Omondi</t>
  </si>
  <si>
    <t>Agro-Processing, Agri-Business</t>
  </si>
  <si>
    <t>https://tensensesafrica.com/</t>
  </si>
  <si>
    <t>https://www.linkedin.com/company/ten-senses-africa/</t>
  </si>
  <si>
    <t>https://twitter.com/tensensesafrica</t>
  </si>
  <si>
    <t>https://www.facebook.com/TEN-Senses-Africa-LTD-910287282439544/</t>
  </si>
  <si>
    <t>Team Jobs</t>
  </si>
  <si>
    <t>TeamJobs is a dedicated and established recruitment business based in Poole and the Bournemouth town centre . We were proudly awarded Dorset, Company of the Year status for 2015</t>
  </si>
  <si>
    <t>Poole, Dorset</t>
  </si>
  <si>
    <t>Jason Gault</t>
  </si>
  <si>
    <t>http://www.teamjobs.co.uk/</t>
  </si>
  <si>
    <t>https://www.linkedin.com/company/teamjobs/about/</t>
  </si>
  <si>
    <t>Team Kanji</t>
  </si>
  <si>
    <t>Technovera Pty Ltd</t>
  </si>
  <si>
    <t>Technovera is a social impact organisation that is focused on technology inclusion with the aim of improving the last mile for chronic medication access in Africa. We develop innovative technology solution that impact the lives of our people. We’ve developed Pelebox, a smart locker system that enables patients to collect their repeat chronic medication in under 2 minutes instead of waiting hours on queues at public clinics.</t>
  </si>
  <si>
    <t>Johannesburg , Gauteng</t>
  </si>
  <si>
    <t>https://www.linkedin.com/company/technovera/</t>
  </si>
  <si>
    <t>Tecmicro</t>
  </si>
  <si>
    <t>Marketing of various electronic components.Development and commercialization of equipment for residential automation</t>
  </si>
  <si>
    <t>https://tecmicrolda.wixsite.com/tecmicro</t>
  </si>
  <si>
    <t>https://www.facebook.com/tecmicro.ao/</t>
  </si>
  <si>
    <t>The Good Tree</t>
  </si>
  <si>
    <t>The Good Tree is revolutionizing marketing for offline SME's and invented a way for Media Owners to generate income without having to rely on only selling advertising. We have solved this with our white label payment/loyalty app. With the app in place, media owners (radio stations, magazines, brands, out-of-home) are enabled to offer followers a loyalty app with always-on discounts (app users always pay less than retail price). SME's get feet through the door when app users redeem their loyalty credits at these shops. Everybody wins.</t>
  </si>
  <si>
    <t>Jaco Schoeman</t>
  </si>
  <si>
    <t>Radio, Adverts, SMEs</t>
  </si>
  <si>
    <t>https://thegoodtree.co/</t>
  </si>
  <si>
    <t>https://www.linkedin.com/company/the-good-tree/</t>
  </si>
  <si>
    <t>https://twitter.com/TheGoodTreeApp</t>
  </si>
  <si>
    <t>https://www.facebook.com/thegoodtreeapp/</t>
  </si>
  <si>
    <t>The Grocery Shop</t>
  </si>
  <si>
    <t>The Grocery Shop is an e-commerce company designed to make the e-grocery shopping experience an exquisite one for clients.</t>
  </si>
  <si>
    <t>Tamer Ali</t>
  </si>
  <si>
    <t>Supermarkets</t>
  </si>
  <si>
    <t>http://www.thegroceryshop.com/</t>
  </si>
  <si>
    <t>https://www.linkedin.com/company/thegroceryshop/about/</t>
  </si>
  <si>
    <t>https://www.facebook.com/visitTGS/</t>
  </si>
  <si>
    <t>Tecnologias</t>
  </si>
  <si>
    <t>OurUsb is combines a social network, a cloud storage service and e-mail to create what we call a social mail client, which enhances communication and collaboration</t>
  </si>
  <si>
    <t>Alejandro Villarreal</t>
  </si>
  <si>
    <t>http://blog.ourusb.com/</t>
  </si>
  <si>
    <t>https://www.linkedin.com/company/3878002?trk=tyah&amp;trkInfo=idx%3A1-1-1%2CtarId%3A1426036173737%2Ctas%3Aourusb</t>
  </si>
  <si>
    <t>https://twitter.com/OurUsb</t>
  </si>
  <si>
    <t>https://www.facebook.com/OurUsb</t>
  </si>
  <si>
    <t>Thomani</t>
  </si>
  <si>
    <t>Thomani is a real estate investment platform serving clients in South Africa.</t>
  </si>
  <si>
    <t>Information Technology, Real Estate</t>
  </si>
  <si>
    <t>https://thomaniproperty.mobi/faq.html</t>
  </si>
  <si>
    <t>https://twitter.com/propthomani?lang=en</t>
  </si>
  <si>
    <t>https://www.facebook.com/ThomaniPropTech/</t>
  </si>
  <si>
    <t>Tegeka Home Services (HS)</t>
  </si>
  <si>
    <t>TransferZero</t>
  </si>
  <si>
    <t>Transferzero is an online international money transfer solution for companies and the individuals in more than 200 countries for free.</t>
  </si>
  <si>
    <t>Madrid, Spain</t>
  </si>
  <si>
    <t>Luis Barroso</t>
  </si>
  <si>
    <t>https://www.transferzero.com/</t>
  </si>
  <si>
    <t>https://www.linkedin.com/company/transferzero/about/</t>
  </si>
  <si>
    <t>https://twitter.com/transferzero?lang=en</t>
  </si>
  <si>
    <t>https://www.facebook.com/transferzero</t>
  </si>
  <si>
    <t>Tellas</t>
  </si>
  <si>
    <t>Tellas is a service providing painting and artistic services.</t>
  </si>
  <si>
    <t>http://www.tellas.org/</t>
  </si>
  <si>
    <t>https://www.twitter.com/tellas222</t>
  </si>
  <si>
    <t>https://www.facebook.com/tellas1</t>
  </si>
  <si>
    <t>Touchsides</t>
  </si>
  <si>
    <t>Touchsides uses technology and big data insights to help brands and retailers win and retain loyal customers in high-growth markets</t>
  </si>
  <si>
    <t>Livingston, New Jersey, United States</t>
  </si>
  <si>
    <t>David Fraser</t>
  </si>
  <si>
    <t>Customer Service, Data Visualization, Retail</t>
  </si>
  <si>
    <t>http://www.touchsides.com/</t>
  </si>
  <si>
    <t>https://www.linkedin.com/company/touchsides</t>
  </si>
  <si>
    <t>Tetch Astro Systems</t>
  </si>
  <si>
    <t>Tetch Astro Systems is a Kenyan based an IOT &amp; smart utilities technology company.</t>
  </si>
  <si>
    <t>Raymond Maiyo</t>
  </si>
  <si>
    <t>Emerging technologies</t>
  </si>
  <si>
    <t>Internet of Things</t>
  </si>
  <si>
    <t>https://www.tetchsystems.co.ke/</t>
  </si>
  <si>
    <t>https://www.linkedin.com/showcase/vipimo.co.ke/about/</t>
  </si>
  <si>
    <t>Tikkeo Technologies</t>
  </si>
  <si>
    <t>Tikkeo Technologies is an all-in-one software platform for events</t>
  </si>
  <si>
    <t>Libreville, Gabon</t>
  </si>
  <si>
    <t>Clermont-Ferrand, France</t>
  </si>
  <si>
    <t>Gabon</t>
  </si>
  <si>
    <t>Laurain Essono Ngoua</t>
  </si>
  <si>
    <t>Ticketing, Events website, events technology</t>
  </si>
  <si>
    <t>http://www.tikkeo.com/</t>
  </si>
  <si>
    <t>https://www.linkedin.com/company/tikkeo/</t>
  </si>
  <si>
    <t>https://twitter.com/Tikkeo_app</t>
  </si>
  <si>
    <t>https://www.facebook.com/TikkeoApp</t>
  </si>
  <si>
    <t>Timbuktu</t>
  </si>
  <si>
    <t>Timbuktu is an interactive platform that allows travellers to design and customize their own trip to Africa from a selection of hundreds of handpicked lodges and curated itineraries. They are changing how safaris are discovered and booked, empowering the traveller to take control by planning their own trips online, saving time and money along the way</t>
  </si>
  <si>
    <t>Africa</t>
  </si>
  <si>
    <t>Johnny Prince (CEO), Ian Petzer (CTO)</t>
  </si>
  <si>
    <t>Hospitality, Safari, Leisure</t>
  </si>
  <si>
    <t>https://www.timbuktutravel.com/</t>
  </si>
  <si>
    <t>https://www.linkedin.com/company/timbuktu-travel/</t>
  </si>
  <si>
    <t>https://twitter.com/timbuktu_travel</t>
  </si>
  <si>
    <t>https://www.facebook.com/timbuktutravel/</t>
  </si>
  <si>
    <t>Tpay Mobile</t>
  </si>
  <si>
    <t>TPAY Mobile is an open mobile payment platform that connects consumers, businesses, and mobile operators for operators billing</t>
  </si>
  <si>
    <t>Apps, E-Commerce, FinTech, Mobile, Mobile Payments, Software, Telecommunications</t>
  </si>
  <si>
    <t>Tirhal</t>
  </si>
  <si>
    <t>With Tirhal you can book a car -saloon or amjad- as you need, for you or your friend. The app automatically calculates the cost.</t>
  </si>
  <si>
    <t>Nigeria, Ethiopia and Tanzania</t>
  </si>
  <si>
    <t>Mohamed Elzakey, Omer Elzakey, Yaser Abba, Siddig Eltaj</t>
  </si>
  <si>
    <t>Ride-hailing, Application software</t>
  </si>
  <si>
    <t>http://www.tirhal.net/</t>
  </si>
  <si>
    <t>https://www.linkedin.com/company/tirhalsd/about/</t>
  </si>
  <si>
    <t>https://twitter.com/tirhalsudan?lang=en</t>
  </si>
  <si>
    <t>https://www.facebook.com/tirhal.sd/</t>
  </si>
  <si>
    <t>The Farmer's Son Cycles</t>
  </si>
  <si>
    <t>TFS Cycles is a cycle manufacturing company which designs, develops and manufactures various low cost cycles (three-wheeled human-powered cargo bikes) for the use of transportation of goods and services from one location to another in Africa</t>
  </si>
  <si>
    <t>Osamede Obayuwana</t>
  </si>
  <si>
    <t>Toolboksi</t>
  </si>
  <si>
    <t>Toolboksi is a platform that solves &amp; unemployment and poverty by increasing the access to job opportunities to the skilled workers (Blue-collar workers, handymen, repairmen) operating in the informal sector by connecting them with customers using inclusive technologies (Web/SMS/Apps/Call/Short-code)</t>
  </si>
  <si>
    <t>Julius J. Mbungo</t>
  </si>
  <si>
    <t>http://www.toolboksi.com/</t>
  </si>
  <si>
    <t>https://www.linkedin.com/company/toolboksi/about/</t>
  </si>
  <si>
    <t>https://twitter.com/toolboksi?lang=en</t>
  </si>
  <si>
    <t>https://www.facebook.com/toolboksi/</t>
  </si>
  <si>
    <t>TORA Africa</t>
  </si>
  <si>
    <t>TORA Africa an academy that recruits, trains, verifies, insures and provides background-checked drivers for individuals and businesses</t>
  </si>
  <si>
    <t>Ized Uanikhehi</t>
  </si>
  <si>
    <t>Business Travel, Human Resources</t>
  </si>
  <si>
    <t>http://toraafrica.com/</t>
  </si>
  <si>
    <t>https://www.linkedin.com/company/tora-africa</t>
  </si>
  <si>
    <t>https://twitter.com/TORAAfrica</t>
  </si>
  <si>
    <t>TheSunExchange</t>
  </si>
  <si>
    <t>The Sun Exchange enables anyone anywhere to own and earn from solar panels</t>
  </si>
  <si>
    <t>Abraham Cambridge</t>
  </si>
  <si>
    <t>Toufoula Kids</t>
  </si>
  <si>
    <t>Toufoula Kids is an educational application in Arabic language for children aged 4 to 10 years old accompanied by other extracted products such as smart magazine.</t>
  </si>
  <si>
    <t>awatef mosbeh, Chaker Kalai</t>
  </si>
  <si>
    <t>Education, Media, Entertainment</t>
  </si>
  <si>
    <t>https://www.toufoulakids.com/</t>
  </si>
  <si>
    <t>Three Ws Investments Ltd</t>
  </si>
  <si>
    <t>Three Ws Investments Ltd proposes an Agricultural Management Information Systems (AMIS). This product would feature capturing data relating to: Farmers, suppliers of certified inputs (Drugs, fertilisers, seeds, tools and equipment, etc), Service Providers (Veterinary officers andagronomists), market, agricutural financing (Banks and SACCOs</t>
  </si>
  <si>
    <t>TMX Global</t>
  </si>
  <si>
    <t>TMX Group companies provide listing venues, trading markets, clearing facilities, data products services to the global financial community.</t>
  </si>
  <si>
    <t>Toronto, Ontario, Canada</t>
  </si>
  <si>
    <t>Lou Eccleston</t>
  </si>
  <si>
    <t>Consulting, Financial Exchanges, Financial Services, Market Research, Stock Exchanges</t>
  </si>
  <si>
    <t>http://www.tmx.com/en/index.html</t>
  </si>
  <si>
    <t>https://www.linkedin.com/company/tmx-group/</t>
  </si>
  <si>
    <t>https://twitter.com/TMXGroup</t>
  </si>
  <si>
    <t>https://www.facebook.com/pages/TMX-Capital-Markets-Learning-Centre/144002475754218</t>
  </si>
  <si>
    <t>Trade</t>
  </si>
  <si>
    <t>Trade is a platform that connects buyers, sellers, and transporters of commodities in Ghana.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t>
  </si>
  <si>
    <t>Wilson Cusack</t>
  </si>
  <si>
    <t>Internet, Service Industry, Transportation</t>
  </si>
  <si>
    <t>http://www.tradeghana.co/</t>
  </si>
  <si>
    <t>https://www.linkedin.com/company/tradeghana/</t>
  </si>
  <si>
    <t>https://twitter.com/tradeghana</t>
  </si>
  <si>
    <t>https://www.facebook.com/TradeCo</t>
  </si>
  <si>
    <t>Trade Ghana</t>
  </si>
  <si>
    <t>Trade connects buyers, sellers, and transporters.</t>
  </si>
  <si>
    <t>Tamale, Ghana</t>
  </si>
  <si>
    <t>https://www.linkedin.com/company/tradeghana/about/</t>
  </si>
  <si>
    <t>https://www.twitter.com/tradeghana</t>
  </si>
  <si>
    <t>Thumeza</t>
  </si>
  <si>
    <t>A next-generation logistics platform using the peer to peer model to provide delivery solutions.</t>
  </si>
  <si>
    <t>Bulawayo, Zimbabwe</t>
  </si>
  <si>
    <t>Gugulethu Siso</t>
  </si>
  <si>
    <t>Courier Service, Delivery Service, Same Day Delivery, Transportation</t>
  </si>
  <si>
    <t>http://www.thumeza.org.zw/</t>
  </si>
  <si>
    <t>https://www.linkedin.com/company/thumeza/</t>
  </si>
  <si>
    <t>https://twitter.com/Thumezazw</t>
  </si>
  <si>
    <t>https://www.facebook.com/thumezazw/</t>
  </si>
  <si>
    <t>TIFAT</t>
  </si>
  <si>
    <t>TIFAT offers a mobile application that registers farmers, provides information about the available produce from farmers, buyers can place orders and farmers can access agribusiness information from farm experts</t>
  </si>
  <si>
    <t>Tikkeo Gabon</t>
  </si>
  <si>
    <t>Tira Robots</t>
  </si>
  <si>
    <t>Industrial robots manufacturer</t>
  </si>
  <si>
    <t>Tunis, Tunis, Tunisia</t>
  </si>
  <si>
    <t>Wassim BEN HMIDA</t>
  </si>
  <si>
    <t>Industrial Automation, Industrial Engineering, Machinery Manufacturing, Robotics, Software Engineering</t>
  </si>
  <si>
    <t>http://www.tirarobots.com/</t>
  </si>
  <si>
    <t>https://www.linkedin.com/company/tirarobotics/</t>
  </si>
  <si>
    <t>https://www.facebook.com/tira.robots/</t>
  </si>
  <si>
    <t>Toto Health</t>
  </si>
  <si>
    <t>Detecting development abnormalities and improving access to healthcare information for the remote and vulnerable populations</t>
  </si>
  <si>
    <t>Felix Kimaru</t>
  </si>
  <si>
    <t>Health Care, Information Technology, mHealth</t>
  </si>
  <si>
    <t>http://www.totohealth.org/</t>
  </si>
  <si>
    <t>http://www.linkedin.com/company/toto-health</t>
  </si>
  <si>
    <t>http://twitter.com/totohealth</t>
  </si>
  <si>
    <t>http://www.facebook.com/totohealth</t>
  </si>
  <si>
    <t>Travelcar</t>
  </si>
  <si>
    <t>TravelCar is a startup who’s innovating parking and rentals for travelers.</t>
  </si>
  <si>
    <t>Ahmed Mhiri</t>
  </si>
  <si>
    <t>Automotive, Car Sharing, Collaborative Consumption, Mobile Apps, Parking, Peer to Peer, Transportation, Travel</t>
  </si>
  <si>
    <t>http://travelcar.com/</t>
  </si>
  <si>
    <t>https://www.linkedin.com/company/travelcar</t>
  </si>
  <si>
    <t>http://twitter.com/TravelCar_</t>
  </si>
  <si>
    <t>http://www.facebook.com/TravelerCar</t>
  </si>
  <si>
    <t>Trove Finance</t>
  </si>
  <si>
    <t>Trove allows you invest in publicly traded stocks,cryptocurrency assets &amp; bonds from a click of a button.</t>
  </si>
  <si>
    <t>Michael Pao</t>
  </si>
  <si>
    <t>Cryptocurrency, Bitcoin, Bond trading</t>
  </si>
  <si>
    <t>https://troveapp.co/</t>
  </si>
  <si>
    <t>https://twitter.com/trovefinance</t>
  </si>
  <si>
    <t>https://www.facebook.com/trovefinance</t>
  </si>
  <si>
    <t>WeBuyCars</t>
  </si>
  <si>
    <t>Webuycars is specialised car buying service</t>
  </si>
  <si>
    <t>Faan van der Walt, Dirk van der Walt</t>
  </si>
  <si>
    <t>Automotive, car retail</t>
  </si>
  <si>
    <t>https://www.webuycars.co.za/</t>
  </si>
  <si>
    <t>https://www.linkedin.com/company/we-buy-cars/</t>
  </si>
  <si>
    <t>https://twitter.com/WeBuyCars_SA</t>
  </si>
  <si>
    <t>https://www.facebook.com/WeBuyCarsTheCarSupermarket</t>
  </si>
  <si>
    <t>VTN Communications</t>
  </si>
  <si>
    <t>VTN Communications as a force in the telecommunications industry was established in 2011</t>
  </si>
  <si>
    <t>Louis Van Der Wath</t>
  </si>
  <si>
    <t>Telecommunications, Wireless</t>
  </si>
  <si>
    <t>http://www.vtnc.co.za/</t>
  </si>
  <si>
    <t>https://www.linkedin.com/company/vtncommunications/</t>
  </si>
  <si>
    <t>https://www.facebook.com/www.vtnc.co.za/</t>
  </si>
  <si>
    <t>Tqweem</t>
  </si>
  <si>
    <t>Turaco</t>
  </si>
  <si>
    <t>Turaco is changing healthcare financing in the developing world. Emerging consumers can’t get the care they want and need because they lack access to affordable insurance products and financing. Turaco creates simplified insurance and credit solutions distributed through mobile technology to uniquely solve the healthcare financing needs of emerging customers.</t>
  </si>
  <si>
    <t>Villgro Kenya, Catalyst Fund</t>
  </si>
  <si>
    <t xml:space="preserve">Ted Pantone, Peter Gross </t>
  </si>
  <si>
    <t>Health, Information Technology, FinTech</t>
  </si>
  <si>
    <t>https://www.myturaco.com/</t>
  </si>
  <si>
    <t>https://www.linkedin.com/company/turaco-ltd/about/</t>
  </si>
  <si>
    <t>Utmost - Eg</t>
  </si>
  <si>
    <t>Health tech company based in San Francisco</t>
  </si>
  <si>
    <t>http://utmo.st/</t>
  </si>
  <si>
    <t>Tranzit</t>
  </si>
  <si>
    <t>Tuteria</t>
  </si>
  <si>
    <t>Tuteria is an online learning platform that connects you with verified, expert teachers in your area to learn any subject, skill, language or pass any exam.</t>
  </si>
  <si>
    <t>Non-Equity Assistnace</t>
  </si>
  <si>
    <t>Godwin Benson, Oyeniyi Abiola</t>
  </si>
  <si>
    <t>https://www.tuteria.com/</t>
  </si>
  <si>
    <t>https://www.linkedin.com/company/tuteria-nigeria/about/</t>
  </si>
  <si>
    <t>https://twitter.com/tuteriacorp</t>
  </si>
  <si>
    <t>https://www.facebook.com/tuteriacorp</t>
  </si>
  <si>
    <t>Weza Tele</t>
  </si>
  <si>
    <t>The company provides a range of financial products, including mobile loans and retail credit cards.</t>
  </si>
  <si>
    <t>Newton Kitonga, Hilda M</t>
  </si>
  <si>
    <t>Financial Services, Mobile, Web Development</t>
  </si>
  <si>
    <t>http://wezatele.com/</t>
  </si>
  <si>
    <t>https://www.linkedin.com/company/weza-tele-ltd/about/</t>
  </si>
  <si>
    <t>https://www.twitter.com/wezatele</t>
  </si>
  <si>
    <t>https://www.facebook.com/wezatele</t>
  </si>
  <si>
    <t>TrepLabs</t>
  </si>
  <si>
    <t>Tripafrique</t>
  </si>
  <si>
    <t>TripAfrique offers a pan-African platform specializing in travel to and within Africa.</t>
  </si>
  <si>
    <t>Adama Toure</t>
  </si>
  <si>
    <t>Leisure, Tourism, Travel</t>
  </si>
  <si>
    <t>https://www.tripafrique.com/#</t>
  </si>
  <si>
    <t>https://www.linkedin.com/company/tripafrique/</t>
  </si>
  <si>
    <t>https://www.facebook.com/TripAfriqueEn1Clic/</t>
  </si>
  <si>
    <t>Tymebank</t>
  </si>
  <si>
    <t>TymeBank is a fully black-owned and controlled investment company based in South Africa. It is an exclusively digital retail bank that aims to provide every South African accessible and affordable banking so that they can take part in, grow and benefit from the country’s economy</t>
  </si>
  <si>
    <t>African Rainbow Capital, Ethos Private Equity</t>
  </si>
  <si>
    <t>Coen Jonker, Rolf Eichweber, Tjaart van der Waalt</t>
  </si>
  <si>
    <t>Banking, Financial Services, Information Technology, Payments</t>
  </si>
  <si>
    <t>https://www.tymebank.co.za/</t>
  </si>
  <si>
    <t>https://www.linkedin.com/company/tyme</t>
  </si>
  <si>
    <t>https://twitter.com/tymebankza</t>
  </si>
  <si>
    <t>https://m.facebook.com/tymebankza/</t>
  </si>
  <si>
    <t>Trukto</t>
  </si>
  <si>
    <t>Ahmed Khedr</t>
  </si>
  <si>
    <t>https://www.trukto.com/</t>
  </si>
  <si>
    <t>https://www.linkedin.com/company/trukto</t>
  </si>
  <si>
    <t>https://www.facebook.com/TruktoApp/</t>
  </si>
  <si>
    <t>Ubongo</t>
  </si>
  <si>
    <t>Ubongo is Africa's leading producer of kids' edutainment. As a non-profit social enterprise they create fun, localised and multi-platform educational content that helps kids learn, and leverage their learning to change their lives. Ubongo reaches millions of families across Africa through accessible technologies like TV, radio and mobile phones. Learn more about Ubongo at www.ubongo.org</t>
  </si>
  <si>
    <t xml:space="preserve">Tanzania, Uganda, Kenya, South Africa, </t>
  </si>
  <si>
    <t>ARNOLD MINDE, CLENG'A NG'ATIGWA, NISHA LIGON, RAJAB SEMTAWA</t>
  </si>
  <si>
    <t>E-Learning, EdTech, Edutainment</t>
  </si>
  <si>
    <t>http://ubongo.co.tz/</t>
  </si>
  <si>
    <t>https://www.linkedin.com/company/ubongo-limited</t>
  </si>
  <si>
    <t>https://twitter.com/ubongotz</t>
  </si>
  <si>
    <t>https://www.facebook.com/ubongokids</t>
  </si>
  <si>
    <t>Truluv Granola</t>
  </si>
  <si>
    <t>After living in Addis a while, we noticed that there are tons of Addis Ababans living busy and active lives, but lacking delicious and nutritious snacks to fuel their hard work and big adventures on-the-go. We seek to fuel meaningful experiences with convenient, nutritious, and natural snacks infused with the flavors of Ethiopia and crafted with love. We exist to support our employees, suppliers, partners, families and communities to create better lives.</t>
  </si>
  <si>
    <t>Addis Ababa</t>
  </si>
  <si>
    <t>Blayne Tesfaye</t>
  </si>
  <si>
    <t>http://www.truluvgranola.com/</t>
  </si>
  <si>
    <t>https://www.linkedin.com/company/truluv-granola/</t>
  </si>
  <si>
    <t>https://twitter.com/truluvgranola</t>
  </si>
  <si>
    <t>https://www.facebook.com/Truluvgranola/</t>
  </si>
  <si>
    <t>TTST Solutions</t>
  </si>
  <si>
    <t>Ugabus</t>
  </si>
  <si>
    <t>Ugabus offers a web &amp; mobile app for you to Book any bus, to travel Anywhere within Eastafrica.</t>
  </si>
  <si>
    <t>Hakiza Ronald, 
Marvin Peter Akankwasa</t>
  </si>
  <si>
    <t>https://www.ugabus.com/</t>
  </si>
  <si>
    <t>https://www.linkedin.com/company/ugabus.com/</t>
  </si>
  <si>
    <t>https://twitter.com/ugabusug</t>
  </si>
  <si>
    <t>https://www.facebook.com/UGABUS/</t>
  </si>
  <si>
    <t>Turnkey Ledger</t>
  </si>
  <si>
    <t>Personal Services</t>
  </si>
  <si>
    <t>Tuseapp</t>
  </si>
  <si>
    <t>Tuse allows people to communicate in places with no signal</t>
  </si>
  <si>
    <t>Port Elizabeth, New Jersey, United States</t>
  </si>
  <si>
    <t>Sabelo Sibanda</t>
  </si>
  <si>
    <t>http://www.tuseapp.com/</t>
  </si>
  <si>
    <t>https://www.linkedin.com/company/tuse</t>
  </si>
  <si>
    <t>Tuta-Me</t>
  </si>
  <si>
    <t>Tutor Roots</t>
  </si>
  <si>
    <t>We believe that every child has the capacity for great things. The one-on-one environment of private tuition means their capabilities can be nourished! Children are our future &amp; what better way is to secure their roots in a strong foundation</t>
  </si>
  <si>
    <t>Andrea Roy</t>
  </si>
  <si>
    <t>https://tutorroots.com/</t>
  </si>
  <si>
    <t>https://twitter.com/tutorroots</t>
  </si>
  <si>
    <t>https://www.facebook.com/tutorroots/</t>
  </si>
  <si>
    <t>Ujuzikilimo Solutions</t>
  </si>
  <si>
    <t>UjuziKilimo leverages on the power of big data analytics and soil sensors to provide precision farming knowledge to small holder farmers</t>
  </si>
  <si>
    <t>Brian Bosire</t>
  </si>
  <si>
    <t>Agriculture, Analytics, Big Data, Farming, Internet of Things, Predictive Analytics</t>
  </si>
  <si>
    <t>http://www.ujuzikilimo.com/</t>
  </si>
  <si>
    <t>https://www.linkedin.com/company/ujuzikilimo/</t>
  </si>
  <si>
    <t>https://twitter.com/UjuziKilimo</t>
  </si>
  <si>
    <t>https://www.facebook.com/ujuzikilimo/</t>
  </si>
  <si>
    <t>Tutorama</t>
  </si>
  <si>
    <t>Tutorama is a curated tutoring marketplace connecting parents and students with tutors.</t>
  </si>
  <si>
    <t>Mohamed Khodeir</t>
  </si>
  <si>
    <t>E-Learning, EdTech, Tutoring</t>
  </si>
  <si>
    <t>http://www.tutorama.me/</t>
  </si>
  <si>
    <t>https://www.linkedin.com/company/tutorama</t>
  </si>
  <si>
    <t>https://twitter.com/tutorama_me</t>
  </si>
  <si>
    <t>https://www.facebook.com/tutorama.me/</t>
  </si>
  <si>
    <t>Twaa</t>
  </si>
  <si>
    <t>Umati Capital</t>
  </si>
  <si>
    <t>Umati Capital is a non-bank financial institution focused on the provision of credit and related payment technologies. Umati Capital is revolutionising access to finance through the consistent and innovative use of technology.</t>
  </si>
  <si>
    <t>Ivan Mbowa, Munyutu Waigi</t>
  </si>
  <si>
    <t>Fast-Moving Consumer Goods, Financial Services</t>
  </si>
  <si>
    <t>http://umaticapital.com/</t>
  </si>
  <si>
    <t>https://www.linkedin.com/company/umati-capital/</t>
  </si>
  <si>
    <t>https://twitter.com/umaticapital</t>
  </si>
  <si>
    <t>Unicorn.Ng</t>
  </si>
  <si>
    <t>Building the fastest and most intuitive way to securely store, buy, sell, trade and learn about bitcoin and cryptocurrencies in Africa.</t>
  </si>
  <si>
    <t>Precious Chukundah</t>
  </si>
  <si>
    <t>Blockchain, Cryptocurrency, FinTech</t>
  </si>
  <si>
    <t>https://www.unicorn.ng</t>
  </si>
  <si>
    <t>https://www.linkedin.com/company/unicornbitex/</t>
  </si>
  <si>
    <t>https://twitter.com/UnicornBitex</t>
  </si>
  <si>
    <t>https://www.facebook.com/UnicornBitex</t>
  </si>
  <si>
    <t>Tydoc Construction</t>
  </si>
  <si>
    <t>Uprise.Africa</t>
  </si>
  <si>
    <t>South Africa's Equity Crowdfunding Platform. A new innovative space for capital raising and small business investment.</t>
  </si>
  <si>
    <t>Patrick Schofield, Tabassum Qadir</t>
  </si>
  <si>
    <t>Equity Crowdfunding, Investment, and Funding</t>
  </si>
  <si>
    <t>https://uprise.africa/</t>
  </si>
  <si>
    <t>https://www.linkedin.com/company/uprise-africa/</t>
  </si>
  <si>
    <t>https://twitter.com/UpriseAfrica</t>
  </si>
  <si>
    <t>https://www.facebook.com/uprise.africa.crowd/</t>
  </si>
  <si>
    <t>Ufolo</t>
  </si>
  <si>
    <t>UG Tickets</t>
  </si>
  <si>
    <t>UG Tickets is a secure, online platform designed to facilitate the selling, marketing, and distribution of tickets for the convenience of event organizers/vendors and the consumers making it possible for people to browse through a variety of events in music, football, festivals, conferences and talk-shows online</t>
  </si>
  <si>
    <t>Rodger Kasule</t>
  </si>
  <si>
    <t>Ticketing, Events, Retail</t>
  </si>
  <si>
    <t>https://www.ugtickets.com/</t>
  </si>
  <si>
    <t>https://www.linkedin.com/company/ug-tickets/about/</t>
  </si>
  <si>
    <t>https://twitter.com/UgTickets</t>
  </si>
  <si>
    <t>https://www.facebook.com/ugtickets/</t>
  </si>
  <si>
    <t>Uganda Flying Labs</t>
  </si>
  <si>
    <t>Fly Labs – Making video creativity mainstream</t>
  </si>
  <si>
    <t>Tim Novikoff</t>
  </si>
  <si>
    <t>Computer, iOS, Software</t>
  </si>
  <si>
    <t>https://editonthefly.com/</t>
  </si>
  <si>
    <t>http://twitter.com/editonthefly</t>
  </si>
  <si>
    <t>http://www.facebook.com/editonthefly</t>
  </si>
  <si>
    <t>Uganics</t>
  </si>
  <si>
    <t>Uganics s leveraging a product, the Uganics mosquito repellent soap in the fight against Malaria, one of Africa's bigget killer diseases.</t>
  </si>
  <si>
    <t>Joan Nalubega</t>
  </si>
  <si>
    <t>https://uganics.wixsite.com/uganics</t>
  </si>
  <si>
    <t>https://www.linkedin.com/in/uganics-mosquito-repellent-0b5a76142/?originalSubdomain=ug</t>
  </si>
  <si>
    <t>https://twitter.com/Uganics1</t>
  </si>
  <si>
    <t>https://www.facebook.com/uganics/</t>
  </si>
  <si>
    <t>VEhSEh</t>
  </si>
  <si>
    <t>VEhSEh is creating solutions for the healthcare industry through VenHealth.</t>
  </si>
  <si>
    <t>Sud-Ouest, Cameroon</t>
  </si>
  <si>
    <t>Eruck Emmanuel, Pangsui Linge, Nguezang Nsaha, Mekolle Sone</t>
  </si>
  <si>
    <t>https://pharma.vehseh.com/</t>
  </si>
  <si>
    <t>https://www.linkedin.com/company/vehseh2016/about/</t>
  </si>
  <si>
    <t>https://www.facebook.com/vehseh/</t>
  </si>
  <si>
    <t>UGTickets</t>
  </si>
  <si>
    <t>Ukhozi Analytics</t>
  </si>
  <si>
    <t>Ukhozi Analytics is a provider of insights derived from earth observation satellites, location-based analytics, unmanned aerial vehicles, and other associated geo-information data sources</t>
  </si>
  <si>
    <t>Vericampus</t>
  </si>
  <si>
    <t>At VeriCampus, we leverage emerging and exponential tech in helping schools help their students succeed. We have two headline products - VeriCampus Mobile and VeriCampus Assistant.</t>
  </si>
  <si>
    <t>Seun Owolabi</t>
  </si>
  <si>
    <t>Artificial Intelligence, Education, Internet, Machine Learning, Messaging, Mobile Apps, SaaS</t>
  </si>
  <si>
    <t>https://vericampus.com/</t>
  </si>
  <si>
    <t>https://www.linkedin.com/company/vericampus/</t>
  </si>
  <si>
    <t>https://twitter.com/vericampus</t>
  </si>
  <si>
    <t>https://www.facebook.com/VeriCampus/</t>
  </si>
  <si>
    <t>Ukulima Tech</t>
  </si>
  <si>
    <t>Ukulima Tech (UT) specializes in the design, fabrication and installation of Vertical Farming systems, tower gardens and kitchen gardens</t>
  </si>
  <si>
    <t>Elizabeth Achieng</t>
  </si>
  <si>
    <t>https://ukulimatech.co.ke/</t>
  </si>
  <si>
    <t>https://www.linkedin.com/company/ukulima-tech-ltd/</t>
  </si>
  <si>
    <t>Umbrella</t>
  </si>
  <si>
    <t>Using AI and data analytics to help corporates tackle bias and improve diversity and inclusion</t>
  </si>
  <si>
    <t>Bury Saint Edmunds, Suffolk, United Kingdom</t>
  </si>
  <si>
    <t>Nancy Roberts</t>
  </si>
  <si>
    <t>Consulting, Software</t>
  </si>
  <si>
    <t>https://www.umbrellaanalytics.net/</t>
  </si>
  <si>
    <t>https://www.linkedin.com/company/umbrella-analytics/about/</t>
  </si>
  <si>
    <t>https://twitter.com/umbrelladata</t>
  </si>
  <si>
    <t>Versara Finance</t>
  </si>
  <si>
    <t>Versara is a provider of small loans and advances to individuals and small businesses</t>
  </si>
  <si>
    <t>Lisulo Soko</t>
  </si>
  <si>
    <t>http://www.versarafinance.com/</t>
  </si>
  <si>
    <t>https://www.linkedin.com/company/versara-finance/about/</t>
  </si>
  <si>
    <t>https://twitter.com/Versara143</t>
  </si>
  <si>
    <t>https://www.facebook.com/VersaraFinance1</t>
  </si>
  <si>
    <t>UpNepa</t>
  </si>
  <si>
    <t>Salaudeen Abdulrahman</t>
  </si>
  <si>
    <t>Electrical Distribution, Mobile Apps, Software</t>
  </si>
  <si>
    <t>http://www.upnepa.ng/</t>
  </si>
  <si>
    <t>https://www.linkedin.com/company/upnepa/about/</t>
  </si>
  <si>
    <t>https://twitter.com/nepanig</t>
  </si>
  <si>
    <t>https://www.facebook.com/upnepa/</t>
  </si>
  <si>
    <t>Vesicash</t>
  </si>
  <si>
    <t>Vesicash is an instant digital escrow service built on a proprietary payment technology that ensures you transact safely at all times.</t>
  </si>
  <si>
    <t>StartupBootCamp Afritech</t>
  </si>
  <si>
    <t>Tomisin Adeshiyan, Ibrahim B. Oladele</t>
  </si>
  <si>
    <t>https://vesicash.com/business</t>
  </si>
  <si>
    <t>https://www.linkedin.com/company/vesicash/about/</t>
  </si>
  <si>
    <t>https://twitter.com/vesicash?lang=en</t>
  </si>
  <si>
    <t>https://www.facebook.com/vesicash/</t>
  </si>
  <si>
    <t>Ustos Media Technologies</t>
  </si>
  <si>
    <t>Custos uses patented blockchain incentives to stop media piracy. Over 120 000 movies protected to date</t>
  </si>
  <si>
    <t>Fred Lutz</t>
  </si>
  <si>
    <t>Bitcoin, Blockchain, Content, Digital Media, DRM, Information Technology</t>
  </si>
  <si>
    <t>https://www.custostech.com/</t>
  </si>
  <si>
    <t>https://www.linkedin.com/company/custos-technologies</t>
  </si>
  <si>
    <t>https://twitter.com/custostech?lang=en</t>
  </si>
  <si>
    <t>https://www.facebook.com/custostech/</t>
  </si>
  <si>
    <t>Verifone Mobile Money</t>
  </si>
  <si>
    <t>Verifone Mobile Money is a San Francisco-based financial services firm.</t>
  </si>
  <si>
    <t>San Francisco</t>
  </si>
  <si>
    <t>Chris Jones</t>
  </si>
  <si>
    <t>Banking, Financial Services, FinTech, Mobile Payments</t>
  </si>
  <si>
    <t>http://verifonemobilemoney.com/</t>
  </si>
  <si>
    <t>https://www.linkedin.com/company/verifone-mobile-money---a-verifone-joint-venture</t>
  </si>
  <si>
    <t>Utopixar</t>
  </si>
  <si>
    <t>Utopixar provides technology that enables communities to thrive. We develop innovative solutions designed by and for resilient communities.We rely on the combination of open source software and user-centered design to solve global challenges.</t>
  </si>
  <si>
    <t>Khouloud Talhaoui</t>
  </si>
  <si>
    <t>Open source, collaboration tool, Social network, CRM, and IT security</t>
  </si>
  <si>
    <t>http://www.utopixar.com/</t>
  </si>
  <si>
    <t>https://www.linkedin.com/company/utopixar/</t>
  </si>
  <si>
    <t>Vaya Africa</t>
  </si>
  <si>
    <t>An app-based ride hailing service which connects people with the best local drivers to provide a seamless and comfortable transfer from one place to another</t>
  </si>
  <si>
    <t>https://www.vayaafrica.com/</t>
  </si>
  <si>
    <t>https://twitter.com/vayaafrica?lang=en</t>
  </si>
  <si>
    <t>https://www.facebook.com/VayaAfrica/</t>
  </si>
  <si>
    <t>Veemo.ma</t>
  </si>
  <si>
    <t>Veemo is an online marketplace operating in Morocco.</t>
  </si>
  <si>
    <t>veemo.ma</t>
  </si>
  <si>
    <t>https://www.facebook.com/veemo.market/</t>
  </si>
  <si>
    <t>Vendex</t>
  </si>
  <si>
    <t>Established in 2003, Vendex is the premier event for the UK vending industry, attracting serious buyers eager or keen to see the latest innovations on offer from machine manufacturers, ingredient suppliers and distributors of products, equipment and allied services, together with major brand names. Vendex has become a truly international exhibition, attracting exhibitors and visitors from around the world.</t>
  </si>
  <si>
    <t>Evenley, Brackley</t>
  </si>
  <si>
    <t>Jenny Reynolds</t>
  </si>
  <si>
    <t>Wholesale</t>
  </si>
  <si>
    <t>http://www.vend-ex.com/</t>
  </si>
  <si>
    <t>https://www.linkedin.com/company/vendex-no1/</t>
  </si>
  <si>
    <t>https://twitter.com/vendexNo1</t>
  </si>
  <si>
    <t>https://www.facebook.com/VendexNo1/</t>
  </si>
  <si>
    <t>Venture Garden Group</t>
  </si>
  <si>
    <t>Venture Garden Nigeria is a holding company for a group of financial technology entities.</t>
  </si>
  <si>
    <t>Oluwaseun Ladeinde</t>
  </si>
  <si>
    <t>Enterprise Software, Information Services, Information Technology, Professional Services</t>
  </si>
  <si>
    <t>https://venturegardengroup.com/</t>
  </si>
  <si>
    <t>https://bd.linkedin.com/company/venture-garden-group</t>
  </si>
  <si>
    <t>https://twitter.com/VentureGardenNG</t>
  </si>
  <si>
    <t>https://www.facebook.com/venturegardengroup</t>
  </si>
  <si>
    <t>Vertofx</t>
  </si>
  <si>
    <t>VERTO provides liquidity and price discovery tools for international businesses.</t>
  </si>
  <si>
    <t>Palo Alto, California, United States</t>
  </si>
  <si>
    <t>Anthony Oduu</t>
  </si>
  <si>
    <t>Finance, FinTech, Marketplace, Payments, Small and Medium Businesses</t>
  </si>
  <si>
    <t>https://www.vertofx.com/</t>
  </si>
  <si>
    <t>https://www.linkedin.com/company/vertofx/</t>
  </si>
  <si>
    <t>VeriSign</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</si>
  <si>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t>
  </si>
  <si>
    <t>Virginia, United States of America</t>
  </si>
  <si>
    <t>Cyber Security, Information Technology, Infrastructure, Internet, Security, Web Hosting</t>
  </si>
  <si>
    <t>Vetsark</t>
  </si>
  <si>
    <t>By simply using Vetsark you can manage your doctors (staff), conduct sales and inventory, and boost your business productivity by over 100%.</t>
  </si>
  <si>
    <t>Kayode Femi</t>
  </si>
  <si>
    <t>Agriculture · Software · Veterinarian</t>
  </si>
  <si>
    <t>https://vetsark.com/</t>
  </si>
  <si>
    <t>https://twitter.com/vetsarkc?lang=en</t>
  </si>
  <si>
    <t>https://www.facebook.com/pages/category/Agriculture/VetsArk-200155280633538/</t>
  </si>
  <si>
    <t>Vidr</t>
  </si>
  <si>
    <t>Vidr is a an app, and video content production company using state-of-the-art technology to create immersive content.</t>
  </si>
  <si>
    <t>Sean Wilson-Smith</t>
  </si>
  <si>
    <t>Insta Video, Film making, video Production</t>
  </si>
  <si>
    <t>vidr.net</t>
  </si>
  <si>
    <t>https://www.linkedin.com/company/vidr/about/</t>
  </si>
  <si>
    <t>https://twitter.com/VidrContent</t>
  </si>
  <si>
    <t>https://www.facebook.com/vidr.content/</t>
  </si>
  <si>
    <t>Village Enterprise</t>
  </si>
  <si>
    <t>Village Enterprise is a organization dedicated to ending poverty in rural African villages through entrepreneurship and innovation.</t>
  </si>
  <si>
    <t>San Carlos, California, United States</t>
  </si>
  <si>
    <t>Dianne Calvi</t>
  </si>
  <si>
    <t>Communities</t>
  </si>
  <si>
    <t>http://villageenterprise.org/</t>
  </si>
  <si>
    <t>https://www.linkedin.com/company/village-enterprise</t>
  </si>
  <si>
    <t>https://www.twitter.com/village_ent</t>
  </si>
  <si>
    <t>https://www.facebook.com/villageenterprise.org</t>
  </si>
  <si>
    <t>Vimosure</t>
  </si>
  <si>
    <t>Vimosure offers a platform which allows insurers to digitally engage, cross-sell and up-sell with risk-holders.</t>
  </si>
  <si>
    <t>South Africa, Botswana, Zimbabwe</t>
  </si>
  <si>
    <t>Refiloe Matlapeng</t>
  </si>
  <si>
    <t>https://twitter.com/vimosure?lang=en</t>
  </si>
  <si>
    <t>https://www.facebook.com/permalink.php?id=365677520885154&amp;story_fbid=374947076624865</t>
  </si>
  <si>
    <t>Wakanow</t>
  </si>
  <si>
    <t>Wakanow is Africa’s leading online travel company. We offer travelers the cheapest available fares for flights, hotel reservations, airport pickups, visa assistance, vacation packages and many other travel services from a broad selection of partners</t>
  </si>
  <si>
    <t>Ghana, Kenya, UK</t>
  </si>
  <si>
    <t xml:space="preserve">Ghana, Kenya, Nigeria, </t>
  </si>
  <si>
    <t>Obinna Ekezie</t>
  </si>
  <si>
    <t>http://www.wakanow.com/</t>
  </si>
  <si>
    <t>https://www.linkedin.com/company/wakanow/</t>
  </si>
  <si>
    <t>http://twitter.com/Wakanowdotcom</t>
  </si>
  <si>
    <t>http://www.facebook.com/wakanowdotcom</t>
  </si>
  <si>
    <t>Vio Digital</t>
  </si>
  <si>
    <t>One simple subscription - a world of journalism.</t>
  </si>
  <si>
    <t>Praga Govender</t>
  </si>
  <si>
    <t>Content, Journalism, News, Publishing</t>
  </si>
  <si>
    <t>https://www.viome.io/</t>
  </si>
  <si>
    <t>https://jm.linkedin.com/company/viodigital</t>
  </si>
  <si>
    <t>Vipimo</t>
  </si>
  <si>
    <t>Vipimo.io is an IOT platform that offers sensor subscriptions with a strong focus on water, agriculture, climate and logistics.</t>
  </si>
  <si>
    <t>Ethiopia, Kenya, Tanzania, Uganda</t>
  </si>
  <si>
    <t>Mark de Blois</t>
  </si>
  <si>
    <t>Internet of Things, Sensor technology</t>
  </si>
  <si>
    <t>https://vipimo.io/contact</t>
  </si>
  <si>
    <t>https://twitter.com/VipimoIO</t>
  </si>
  <si>
    <t>https://www.facebook.com/VipimoIO/</t>
  </si>
  <si>
    <t>Virtacash Ltd</t>
  </si>
  <si>
    <t>Buy, Sell and Exchange e-Currencies(Perfect Money, Bitcoin, Skrill, Webmoney, SolidTrustPay, OKpay) and Money Transfer in Cameroon, CEMAC and Africa!</t>
  </si>
  <si>
    <t>Buy, Sell and Exchange e-Currencies</t>
  </si>
  <si>
    <t>https://virtacash.com/</t>
  </si>
  <si>
    <t>https://twitter.com/virtacashdotcom</t>
  </si>
  <si>
    <t>https://www.facebook.com/pg/Virtacash-1410705442481780/about/?ref=page_internal</t>
  </si>
  <si>
    <t>Virtual Drive</t>
  </si>
  <si>
    <t>Chantalle ten Napel Wilson</t>
  </si>
  <si>
    <t>Marketing, Online Portals, Sales</t>
  </si>
  <si>
    <t>http://www.vdrive.co.za/</t>
  </si>
  <si>
    <t>https://www.linkedin.com/company/virtual-drive-sa/</t>
  </si>
  <si>
    <t>https://twitter.com/virtual_drive</t>
  </si>
  <si>
    <t>https://www.facebook.com/wexervirtual/</t>
  </si>
  <si>
    <t>Vizibiliti Insight Africa</t>
  </si>
  <si>
    <t>Vizibiliti Insight Africa is a Fintech business specialising in alternative credit scoring.</t>
  </si>
  <si>
    <t>Courtney Bentley</t>
  </si>
  <si>
    <t>Information Technology, Payments, Software</t>
  </si>
  <si>
    <t>https://vizibiliti-insight.co.za/</t>
  </si>
  <si>
    <t>https://www.linkedin.com/company/vizibiliti-insight-africa</t>
  </si>
  <si>
    <t>https://www.facebook.com/pg/VizibilitiAI/</t>
  </si>
  <si>
    <t>WayaWaya</t>
  </si>
  <si>
    <t>One Account combining your bank, mobile wallet, savings &amp; payments services through Apps, Social platforms and APIs</t>
  </si>
  <si>
    <t>Teddy Ogallo</t>
  </si>
  <si>
    <t>E-Commerce, Financial Services, FinTech, Mobile, Mobile Payments</t>
  </si>
  <si>
    <t>http://www.wayawaya.com/</t>
  </si>
  <si>
    <t>https://www.linkedin.com/company/5134846?trk=prof-exp-company-name</t>
  </si>
  <si>
    <t>http://twitter.com/wayawayaltd</t>
  </si>
  <si>
    <t>http://www.facebook.com/wayawayaltd</t>
  </si>
  <si>
    <t>Vmk Tech Congo</t>
  </si>
  <si>
    <t>VMK is a company that was acquired by MercadoLibre in 2014.</t>
  </si>
  <si>
    <t>Brazzaville, Brazzaville, Congo</t>
  </si>
  <si>
    <t>Mobile</t>
  </si>
  <si>
    <t>http://www.vmktech.com/</t>
  </si>
  <si>
    <t>https://twitter.com/vmktech</t>
  </si>
  <si>
    <t>https://www.facebook.com/vmktech</t>
  </si>
  <si>
    <t xml:space="preserve">Vouch Digital </t>
  </si>
  <si>
    <t>Vouch Digital champions the development of digital platforms particularly focusing on digital and mobile payments for cash-based programs.</t>
  </si>
  <si>
    <t>Vound Egypt</t>
  </si>
  <si>
    <t>Voyaj Inc - Morocco</t>
  </si>
  <si>
    <t>Voyaj connects people from around the world to deepen global understanding abroad or in your local community.Experience authentic one-one-one cultural exchange first hand.Travel as a guest, welcome as a host, expand and share knowledge in collaboration.Develop skills in global communication and leadership.Offer the gifts of your culture, open the heart and mind of a Voyajeur.</t>
  </si>
  <si>
    <t>Yasmine Elbaggari</t>
  </si>
  <si>
    <t>http://voyaj.com/</t>
  </si>
  <si>
    <t>https://twitter.com/voyajinc</t>
  </si>
  <si>
    <t>https://www.facebook.com/Voyajinc</t>
  </si>
  <si>
    <t>Wecyclers</t>
  </si>
  <si>
    <t>Wecyclers gives households a chance to capture value from their waste while providing a reliable supply of materials to the local recycling industry.</t>
  </si>
  <si>
    <t>Non-Equity</t>
  </si>
  <si>
    <t>Bilikiss Adebiyi, Jonathan Kola</t>
  </si>
  <si>
    <t>Association, Communities, Recycling, Service Industry</t>
  </si>
  <si>
    <t>http://wecyclers.com/</t>
  </si>
  <si>
    <t>https://in.linkedin.com/company/wecyclers-corporation</t>
  </si>
  <si>
    <t>https://twitter.com/realwecyclers</t>
  </si>
  <si>
    <t>https://www.facebook.com/Wecyclers</t>
  </si>
  <si>
    <t>WeDeliver</t>
  </si>
  <si>
    <t>WeDeliver is an on-demand delivery company with the objective of creating a centralized on-demand delivery platform through a mobile application.</t>
  </si>
  <si>
    <t>Bitania Amare</t>
  </si>
  <si>
    <t>E-commerce, Logistics</t>
  </si>
  <si>
    <t>https://twitter.com/wedeliver_onlin</t>
  </si>
  <si>
    <t>https://www.facebook.com/WeDeliverAddisAbaba/</t>
  </si>
  <si>
    <t>Vugapay</t>
  </si>
  <si>
    <t>Media Marketplace</t>
  </si>
  <si>
    <t>Kigali, Butare, Rwanda</t>
  </si>
  <si>
    <t>Ceddy Muhoza</t>
  </si>
  <si>
    <t>E-Commerce, Financial Services, Mobile, Mobile Payments</t>
  </si>
  <si>
    <t>http://www.vuga.io/</t>
  </si>
  <si>
    <t>https://www.linkedin.com/company/vugga</t>
  </si>
  <si>
    <t>https://twitter.com/GetVuga</t>
  </si>
  <si>
    <t>Wala</t>
  </si>
  <si>
    <t>Wala is built a community-driven and gamified personal financial management tool for cash-based consumers in emerging markets.</t>
  </si>
  <si>
    <t>Samer Saab</t>
  </si>
  <si>
    <t>Banking, FinTech, Mobile</t>
  </si>
  <si>
    <t>http://www.getwala.com/</t>
  </si>
  <si>
    <t>https://www.linkedin.com/company/wala/</t>
  </si>
  <si>
    <t>https://twitter.com/getwala</t>
  </si>
  <si>
    <t>https://www.facebook.com/GetWalaApp</t>
  </si>
  <si>
    <t>WeMove Technologies</t>
  </si>
  <si>
    <t>WeMove builds technologies for transportation and transport reliant businesses and industries.</t>
  </si>
  <si>
    <t xml:space="preserve">Celestine Ezeokoye, Chima Ezeokoye, Majid Tokurah
</t>
  </si>
  <si>
    <t>Car Hire</t>
  </si>
  <si>
    <t>https://wemove.co</t>
  </si>
  <si>
    <t>https://linkedin.com/company/wemoveco</t>
  </si>
  <si>
    <t>https://twitter.com/wemoveco</t>
  </si>
  <si>
    <t>https://facebook.com/wemoveco</t>
  </si>
  <si>
    <t>WapiMED</t>
  </si>
  <si>
    <t>WapiMED is an African startup developing eHealth solutions aiming to ease access to quality healthcare in the African sub-Saharan region</t>
  </si>
  <si>
    <t>Ngaliema, Kinshasa</t>
  </si>
  <si>
    <t>Jose Zefu Kimpalou</t>
  </si>
  <si>
    <t>mHealth, Mobile Apps, Mobile Payments</t>
  </si>
  <si>
    <t>https://www.wapimed.com/</t>
  </si>
  <si>
    <t>https://www.linkedin.com/company/wapimed/about/</t>
  </si>
  <si>
    <t>https://www.twitter.com/wapimed</t>
  </si>
  <si>
    <t>https://www.facebook.com/WapiMED/</t>
  </si>
  <si>
    <t>Wesabi</t>
  </si>
  <si>
    <t>Wesabi facilitates an online platform that enables individuals to find and obtain services of local workers and artisans for their residential or commercial property development. It enables them to obtain services in plumbing, carpentry, AC repair, electrical, home cleaning, laundry, tiling, and painting.</t>
  </si>
  <si>
    <t>Sanni Murtala, Zainab Oyewo</t>
  </si>
  <si>
    <t>Art, Internet, Service Industry</t>
  </si>
  <si>
    <t>https://wesabi.com/</t>
  </si>
  <si>
    <t>https://twitter.com/WesabiHQ</t>
  </si>
  <si>
    <t>https://www.facebook.com/WesabiHQ/</t>
  </si>
  <si>
    <t>Wescore</t>
  </si>
  <si>
    <t>Wescore helps in collecting social intelligence, and fans membership data to enable partners to promote their products and merchandising through discounts, and attractive offerings while building a rewards system</t>
  </si>
  <si>
    <t>Ahmed Kaddour,Majdi Hassen, Mohamed Anouar Romdhani</t>
  </si>
  <si>
    <t>Management Systems</t>
  </si>
  <si>
    <t>Waracake</t>
  </si>
  <si>
    <t>WaraCake is Nigeria's largest cake marketplace.</t>
  </si>
  <si>
    <t>Olatunde Ayilara</t>
  </si>
  <si>
    <t>E-Commerce, Internet, Mobile</t>
  </si>
  <si>
    <t>http://www.waracake.com/</t>
  </si>
  <si>
    <t>https://www.linkedin.com/company/waracake/about/</t>
  </si>
  <si>
    <t>https://twitter.com/waracake</t>
  </si>
  <si>
    <t>https://www.facebook.com/waracake</t>
  </si>
  <si>
    <t>Wattnow</t>
  </si>
  <si>
    <t>Wattnow is a real-time monitoring solution that provides a breakdown of energy spending to identify wasteful trends.</t>
  </si>
  <si>
    <t>Issam Smaali</t>
  </si>
  <si>
    <t>Analytics, Energy, Machine Learning, Renewable Energy</t>
  </si>
  <si>
    <t>http://www.wattnow.io/</t>
  </si>
  <si>
    <t>https://www.linkedin.com/company/wattnow.io</t>
  </si>
  <si>
    <t>https://www.twitter.com/wattnowio</t>
  </si>
  <si>
    <t>Wethinkcode</t>
  </si>
  <si>
    <t>WeThinkCode_ is a network of revolutionary tech institutions dedicated to deliver Africa’s human potential and meet the increasing demand for software engineering skills.</t>
  </si>
  <si>
    <t>Arlene Mulder, Camille Agon, Yossi Hasson</t>
  </si>
  <si>
    <t>Education, Technology, Software engineering, and Coding</t>
  </si>
  <si>
    <t>http://www.wethinkcode.co.za/</t>
  </si>
  <si>
    <t>https://www.linkedin.com/company/wethinkcode/</t>
  </si>
  <si>
    <t>https://twitter.com/wethinkcode</t>
  </si>
  <si>
    <t>https://www.facebook.com/wethinkcode/</t>
  </si>
  <si>
    <t>Watu Credit</t>
  </si>
  <si>
    <t>Watu Credit Limited is a micro-finance institute specialized in emerging, sustainable and inclusive finance.</t>
  </si>
  <si>
    <t>Dimitri Pustovoitovs</t>
  </si>
  <si>
    <t>Finance, Financial Services, Sustainability</t>
  </si>
  <si>
    <t>http://www.watucredit.com/</t>
  </si>
  <si>
    <t>https://www.linkedin.com/company/watucredit</t>
  </si>
  <si>
    <t>Ways</t>
  </si>
  <si>
    <t>WidEnergy Africa Ltd</t>
  </si>
  <si>
    <t>Widenergy Africa Ltd , is a women – led company, registered in Zambia, dedicated in the last miles distribution of clean energy solutions.</t>
  </si>
  <si>
    <t>Lliane Ndananeze</t>
  </si>
  <si>
    <t>Solar Energy, Energy and Resources</t>
  </si>
  <si>
    <t>Energy and Resources</t>
  </si>
  <si>
    <t>http://widenergyafrica.com/</t>
  </si>
  <si>
    <t>https://www.facebook.com/pages/category/Energy-Company/WidEnergy-Africa-Ltd-1196974523802676/</t>
  </si>
  <si>
    <t>wiGroup</t>
  </si>
  <si>
    <t>wiGroup develops mobile transaction solutions provides businesses and consumers with a secure transaction platform.</t>
  </si>
  <si>
    <t>Bevan Ducasse</t>
  </si>
  <si>
    <t>Business Information Systems, Information Technology, Loyalty Programs, Mobile, Mobile Apps, Software</t>
  </si>
  <si>
    <t>http://wigroupinternational.com/</t>
  </si>
  <si>
    <t>https://www.linkedin.com/company/wigroup/</t>
  </si>
  <si>
    <t>https://twitter.com/wiGroupInt</t>
  </si>
  <si>
    <t>https://www.facebook.com/wigroupinternational</t>
  </si>
  <si>
    <t>Wazapay</t>
  </si>
  <si>
    <t>E-Wallet Payment Gateway Supporting Mobile Money</t>
  </si>
  <si>
    <t>Shembah Samuel Njukwing</t>
  </si>
  <si>
    <t>E-Commerce, Financial Services, Payments</t>
  </si>
  <si>
    <t>http://www.wazapay.net/</t>
  </si>
  <si>
    <t>https://www.linkedin.com/company/wazapay</t>
  </si>
  <si>
    <t>Wazi Vision</t>
  </si>
  <si>
    <t>Wazi Vision provides more affordable eye care in Africa.</t>
  </si>
  <si>
    <t>Brenda Katwesigye</t>
  </si>
  <si>
    <t>Beauty, Health Care, Medical</t>
  </si>
  <si>
    <t>http://www.wazivision.com/</t>
  </si>
  <si>
    <t>https://ph.linkedin.com/company/wazi-vision</t>
  </si>
  <si>
    <t>https://www.facebook.com/wazivision/</t>
  </si>
  <si>
    <t>Wazinsure</t>
  </si>
  <si>
    <t>Integrated platform connecting insurance stakeholders, and leverages on data analytics to help insurance players meet their sales target.</t>
  </si>
  <si>
    <t>Analytics</t>
  </si>
  <si>
    <t>http://wazinsure.com/</t>
  </si>
  <si>
    <t>https://www.linkedin.com/company/wazinsure</t>
  </si>
  <si>
    <t>Wire Microsystems</t>
  </si>
  <si>
    <t>Connecting imagination to reality via Providing humanity with an incredibly stable &amp; data loss free computing experience.</t>
  </si>
  <si>
    <t>Mahmoud Saad</t>
  </si>
  <si>
    <t>Computer, Cyber Security, Information Technology, Operating Systems, Software</t>
  </si>
  <si>
    <t>https://www.wiremicrosystems.com/</t>
  </si>
  <si>
    <t>https://www.linkedin.com/company/wire-microsystems/</t>
  </si>
  <si>
    <t>https://twitter.com/WiREMicrosys</t>
  </si>
  <si>
    <t>https://www.facebook.com/wire.microsystems</t>
  </si>
  <si>
    <t>WeCashUp</t>
  </si>
  <si>
    <t>WeCashUp enables organizations to go global and manage cross-network, cross-border, cross-currency and interoperable payments seamlessly.</t>
  </si>
  <si>
    <t>Marseille, Provence-Alpes-Cote d'Azur, France</t>
  </si>
  <si>
    <t>Annicelle Reine Kungne</t>
  </si>
  <si>
    <t>Developer APIs, Mobile, Mobile Payments, Payments</t>
  </si>
  <si>
    <t>https://www.wecashup.com/</t>
  </si>
  <si>
    <t>https://www.linkedin.com/company/wecashupenglish/</t>
  </si>
  <si>
    <t>http://twitter.com/wecashup</t>
  </si>
  <si>
    <t>http://www.facebook.com/wecashup</t>
  </si>
  <si>
    <t>Wecode Land</t>
  </si>
  <si>
    <t>WeCode Land is a social venture where anyone can get access to a digital job or launch a digital business only with a computer and internet connection.WeCode Land is developing training to help 18 to 35 years old economically inactive youth join the labor market by getting access to digital jobs or launching their own digital business. The trainings range from 2 hours’ workshops to three months’ part time courses. The fields of those trainings are Soft Skills, Business Skills, Coding Skills and design.</t>
  </si>
  <si>
    <t>Issam Essefi</t>
  </si>
  <si>
    <t>http://wecode.tn/</t>
  </si>
  <si>
    <t>https://www.linkedin.com/company/wecodeland/</t>
  </si>
  <si>
    <t>https://twitter.com/wecodeland</t>
  </si>
  <si>
    <t>https://www.facebook.com/wecode.land/</t>
  </si>
  <si>
    <t>Weego</t>
  </si>
  <si>
    <t>Weego is an online travel platform providing Chinese outbound travelers one single access to personalised destination information&amp;servicces</t>
  </si>
  <si>
    <t>Beijing, Beijing, China</t>
  </si>
  <si>
    <t>Internet, Tourism, Travel</t>
  </si>
  <si>
    <t>http://weegtr.com/</t>
  </si>
  <si>
    <t>https://www.linkedin.com/company/weegoapp</t>
  </si>
  <si>
    <t>Wefix - South Africa</t>
  </si>
  <si>
    <t>weFix is South Africa's premier Apple, Samsung &amp; Huawei Repair Specialists. With stores countrywide, we've got you covered!</t>
  </si>
  <si>
    <t>Alex Fourie</t>
  </si>
  <si>
    <t>iPhone Repair, Mac Repair, iPad Repair, iPod Repair, Samsung Repair, Huawei Repair, and Authorised DJI Stockist and Repair Center</t>
  </si>
  <si>
    <t>https://wefix.co.za/</t>
  </si>
  <si>
    <t>https://www.linkedin.com/company/wefixsa/about/</t>
  </si>
  <si>
    <t>https://twitter.com/wefix</t>
  </si>
  <si>
    <t>https://www.facebook.com/pg/wefix/about/?ref=page_internal</t>
  </si>
  <si>
    <t>Wefly Agri</t>
  </si>
  <si>
    <t>WeFly Agri is the Ivorian company that provides user-friendly, drone-enabled technologies and services developed exclusively for agriculture in Africa. Our promise is to give farmers eyes in the sky to remotely monitor crop progress, identify production inefficiencies and enable better crop management. Thanks to our drones’ advanced imaging capabilities, we empower farmers and give them new ways to increase yields, reduce costs and maximize productivity.</t>
  </si>
  <si>
    <t>Abidjan, Lagunes</t>
  </si>
  <si>
    <t>Joseph-Olivier BILEY</t>
  </si>
  <si>
    <t>Precision agriculture, interactive mapping, agtech, drones, VR, and mapping</t>
  </si>
  <si>
    <t>https://www.weflyagri.com/en/</t>
  </si>
  <si>
    <t>https://www.linkedin.com/company/weflyagri/</t>
  </si>
  <si>
    <t>https://twitter.com/AgriWefly</t>
  </si>
  <si>
    <t>https://www.facebook.com/WeFlyAgri/</t>
  </si>
  <si>
    <t>Wutiko</t>
  </si>
  <si>
    <t>Wutiko is a professional platform which connects people to best business opportunities. Our matchmaking algorithms are proudly made with love from Africa.</t>
  </si>
  <si>
    <t>Ebene, Senegal</t>
  </si>
  <si>
    <t>Kémo Touré Jr</t>
  </si>
  <si>
    <t>Recruitment &amp; Human Resource</t>
  </si>
  <si>
    <t>Job board, Business Directory, Recrutement, Professional Network, and Funding</t>
  </si>
  <si>
    <t>https://www.wutiko.com/</t>
  </si>
  <si>
    <t>https://www.linkedin.com/company/wutiko/about/</t>
  </si>
  <si>
    <t>https://twitter.com/Wutiko</t>
  </si>
  <si>
    <t>https://www.facebook.com/Wutiko?_rdc=2&amp;_rdr</t>
  </si>
  <si>
    <t>Wenadata</t>
  </si>
  <si>
    <t>A WenaData foi lançada no dia 18 de mês de Dezembro de 2017 em Português e Inglês .</t>
  </si>
  <si>
    <t>Maputo, Moçambique</t>
  </si>
  <si>
    <t>Nuno Soares</t>
  </si>
  <si>
    <t>https://wenadata.com/</t>
  </si>
  <si>
    <t>https://www.linkedin.com/company/wenadata/about/</t>
  </si>
  <si>
    <t>https://twitter.com/WenaData</t>
  </si>
  <si>
    <t>https://www.facebook.com/wenadataoficial</t>
  </si>
  <si>
    <t>WeSit</t>
  </si>
  <si>
    <t>https://wesit.co.za/</t>
  </si>
  <si>
    <t>Yaoota</t>
  </si>
  <si>
    <t>Yaoota is the largest online shopping engine in the Middle East and Africa.</t>
  </si>
  <si>
    <t>Sherif ElRakabawy</t>
  </si>
  <si>
    <t>E-Coomerce</t>
  </si>
  <si>
    <t>https://yaoota.com/en-eg/</t>
  </si>
  <si>
    <t>https://www.linkedin.com/company/flying-elephant-lab/about/</t>
  </si>
  <si>
    <t>https://twitter.com/yaoota?lang=en</t>
  </si>
  <si>
    <t>https://www.facebook.com/yaoota/</t>
  </si>
  <si>
    <t>WofaGroup</t>
  </si>
  <si>
    <t>Guinea</t>
  </si>
  <si>
    <t>Westcape</t>
  </si>
  <si>
    <t>Wi-Connect</t>
  </si>
  <si>
    <t>WiConnect is a leading carrier grade Telecommunications System Integrator and Turn Key Solutions Provider.</t>
  </si>
  <si>
    <t>Riyadh, Ar Riyad, Saudi Arabia</t>
  </si>
  <si>
    <t>Waseem M. Samhan</t>
  </si>
  <si>
    <t>http://wiconnect.com.sa/</t>
  </si>
  <si>
    <t>https://www.linkedin.com/company/wiconnect/about/</t>
  </si>
  <si>
    <t>https://twitter.com/WiConnect_KSA</t>
  </si>
  <si>
    <t>https://www.facebook.com/WiConnect-110378732363989</t>
  </si>
  <si>
    <t>Wicover</t>
  </si>
  <si>
    <t>wiCover is a digital insurance customer experience business with offices in South Africa and Sydney. We specialise in building digital front-end customer engagement assets for insurance companies to bring them in line with the modern technology world. We deliver digital self-service capabilities for sales and service to create powerful customer experiences.</t>
  </si>
  <si>
    <t>Ronald Gall</t>
  </si>
  <si>
    <t>Tech, InsurTech, Platforms, Design, Development, UX, Customer Experience, User Experience, and Insurance</t>
  </si>
  <si>
    <t>https://wicover.co/</t>
  </si>
  <si>
    <t>https://www.linkedin.com/company/wicover/</t>
  </si>
  <si>
    <t>https://twitter.com/wicover</t>
  </si>
  <si>
    <t>Yobante Express</t>
  </si>
  <si>
    <t>Yobante Express is a web and mobile platform for quick delivery of small goods.</t>
  </si>
  <si>
    <t>Oumar Bass</t>
  </si>
  <si>
    <t>Transportation and logistics</t>
  </si>
  <si>
    <t>https://www.yobanteexpress.com/#/accueil</t>
  </si>
  <si>
    <t>https://www.linkedin.com/company/yobante-express/</t>
  </si>
  <si>
    <t>https://twitter.com/yobanteyes?lang=en</t>
  </si>
  <si>
    <t>https://www.facebook.com/YobanteExpressSARL/</t>
  </si>
  <si>
    <t xml:space="preserve">Windwood Millers </t>
  </si>
  <si>
    <t>Windwood Millers Farmer Loyalty card eases identification of farmers by registering farmers including bio data, language preference, location and other economic activities</t>
  </si>
  <si>
    <t>Lira, Uganda</t>
  </si>
  <si>
    <t>Ivan Okori</t>
  </si>
  <si>
    <t>AgriTech</t>
  </si>
  <si>
    <t>http://www.windwood.co/</t>
  </si>
  <si>
    <t>https://twitter.com/MillersWindwood</t>
  </si>
  <si>
    <t>https://www.facebook.com/windwoodmillers</t>
  </si>
  <si>
    <t>Yookoo Ride</t>
  </si>
  <si>
    <t>The Yookoo Ride service is the most affordable and secure and easy to pay ride service in the market.</t>
  </si>
  <si>
    <t>Temesgen Tesfay</t>
  </si>
  <si>
    <t>http://www.yookooride.com/</t>
  </si>
  <si>
    <t>https://www.linkedin.com/company/yookoo-ride/about/</t>
  </si>
  <si>
    <t>https://twitter.com/Yookoo_Ride?ref_src=twsrc%5Egoogle%7Ctwcamp%5Eserp%7Ctwgr%5Eauthor</t>
  </si>
  <si>
    <t>https://www.facebook.com/YookooApps/</t>
  </si>
  <si>
    <t>Wipo Wireless Power</t>
  </si>
  <si>
    <t>Wireless Power Solutions enables autonomous operation of drones, electric forklifts and factory robots using wireless power</t>
  </si>
  <si>
    <t>Jaco Du Preez</t>
  </si>
  <si>
    <t>Energy, Hardware, Internet of Things, Wireless</t>
  </si>
  <si>
    <t>https://www.wipo-wirelesspower.com/</t>
  </si>
  <si>
    <t>https://www.linkedin.com/company/wipo---wireless-power/</t>
  </si>
  <si>
    <t>https://twitter.com/wipowireless</t>
  </si>
  <si>
    <t>https://www.facebook.com/WiPoWirelessPower/</t>
  </si>
  <si>
    <t>WizzPass</t>
  </si>
  <si>
    <t>WizzPass provides a variety of Visitor Management solutions for stand-alone corporate offices, industrial &amp; manufacturing facilities, mines, depots and refineries, as well as multi-tenant office buildings, office parks and residential estates</t>
  </si>
  <si>
    <t>Bradley Hornby, Ulrich Stark</t>
  </si>
  <si>
    <t>Youverify</t>
  </si>
  <si>
    <t>Youverify is building trust in Africa by helping businesses and individuals confirm identity and physical addresses. Using artificial intelligence, Youverify confirms a user’s identity document and compares it with their facial biometrics. This information can be cross-checked against more than 300 databases locally and globally. Youverify in partnership with over 20,000 field verification officers verifies physical addresses all over Sub-Sahara Africa in less than 48 hours. We bridge the gap in Africa's digital industry by providing one API for identity and physical address verification.</t>
  </si>
  <si>
    <t>Gbenga Odegbami</t>
  </si>
  <si>
    <t>Identity Verification, Address Verification, and Background Checks</t>
  </si>
  <si>
    <t>https://www.youverify.co/</t>
  </si>
  <si>
    <t>https://www.linkedin.com/company/youverify-co/</t>
  </si>
  <si>
    <t>https://twitter.com/YoucheckOnline</t>
  </si>
  <si>
    <t>https://www.facebook.com/youverifyID?_rdc=1&amp;_rdr</t>
  </si>
  <si>
    <t>Yum Deliveries</t>
  </si>
  <si>
    <t>Yum is an online and phone-ordering delivery platform that provides up to 600 deliveries a day for a wide range of restaurants and has been in business since 2012. We also provide turn-key and a la carte white label services to major restaurant franchises in Kenya, Uganda and Tanzania.</t>
  </si>
  <si>
    <t>Uganda, Kenya, Tanzania</t>
  </si>
  <si>
    <t>Jacob Hason</t>
  </si>
  <si>
    <t>https://yum.co.ke/about-us/</t>
  </si>
  <si>
    <t>https://www.linkedin.com/company/yum-deliveries-ltd/</t>
  </si>
  <si>
    <t>https://twitter.com/YumKenya</t>
  </si>
  <si>
    <t>https://www.facebook.com/yum.kenya</t>
  </si>
  <si>
    <t>Yusudi</t>
  </si>
  <si>
    <t>Yusudi was founded with the vision to enable holistic, creative learning programs, unique to every individual. Yusudi believes that the fast-changing pace of work in the 21st century creates a need to shift and combine skill sets for professional growth. This need can be addressed with a new type of purposefully designed learning programs that caters to learners beyond a formal education to help them grow into or shift their careers.</t>
  </si>
  <si>
    <t>Charlotte De Ridder, Nastia Gutsol</t>
  </si>
  <si>
    <t>Training, youth development, Business Skills, internship placement, Intern recruitment, capacity building, Entry-level recruitment, Up-skilling, Business Etiquette, Sales skills, Marketing skills, Customer service skills, Administration skills, SME Talent Provision, and Recruitment</t>
  </si>
  <si>
    <t>https://www.linkedin.com/company/yusudi/</t>
  </si>
  <si>
    <t>https://twitter.com/YusudiAfrica</t>
  </si>
  <si>
    <t>https://www.facebook.com/yusudiafrica/</t>
  </si>
  <si>
    <t>Workspap</t>
  </si>
  <si>
    <t>Wumdrop</t>
  </si>
  <si>
    <t>WumDrop use your phone’s GPS to determine your location</t>
  </si>
  <si>
    <t>Simon Hartley</t>
  </si>
  <si>
    <t>http://wumdrop.com/</t>
  </si>
  <si>
    <t>https://www.linkedin.com/company/wumdrop/</t>
  </si>
  <si>
    <t>http://twitter.com/wumdrop</t>
  </si>
  <si>
    <t>http://www.facebook.com/wumdrop</t>
  </si>
  <si>
    <t>Wyzetalk</t>
  </si>
  <si>
    <t>Wyzetalk is a secure social business platform.</t>
  </si>
  <si>
    <t>Gerhard Pretorius</t>
  </si>
  <si>
    <t>Crowdsourcing, Information Technology, Software</t>
  </si>
  <si>
    <t>http://www.wyzetalk.com/</t>
  </si>
  <si>
    <t>https://www.linkedin.com/company/wyzetalk/</t>
  </si>
  <si>
    <t>https://www.twitter.com/wyzetalk</t>
  </si>
  <si>
    <t>https://www.facebook.com/wyzetalk/</t>
  </si>
  <si>
    <t>Zande Africa</t>
  </si>
  <si>
    <t>Zande Africa (formerly Invoice Worx) is a working capital financing company aimed at providing access to a business network that helps businesses reach their optimum operational levels.`</t>
  </si>
  <si>
    <t>Siya Ntutela, Mdu Thabethe</t>
  </si>
  <si>
    <t>Loan financing, SME financing</t>
  </si>
  <si>
    <t>https://www.invoiceworx.co.za/</t>
  </si>
  <si>
    <t>https://www.linkedin.com/company/zande/?trk=organization-update_share-update_actor-image&amp;originalSubdomain=se</t>
  </si>
  <si>
    <t>https://twitter.com/zande_africa?lang=en</t>
  </si>
  <si>
    <t>https://www.facebook.com/pages/category/Shopping---Retail/Zande-Africa-1337710093033452/</t>
  </si>
  <si>
    <t>ZAR X</t>
  </si>
  <si>
    <t>ZAR X is a licensed stock exchange that uses disruptive fintech to create a more efficient market for all</t>
  </si>
  <si>
    <t>Jim Brent</t>
  </si>
  <si>
    <t>Stock Exchanges</t>
  </si>
  <si>
    <t>https://www.zarx.co.za/</t>
  </si>
  <si>
    <t>https://www.linkedin.com/company/zar-x-pty-ltd/</t>
  </si>
  <si>
    <t>https://twitter.com/zarx_xchange?lang=en</t>
  </si>
  <si>
    <t>https://www.facebook.com/ZARXexchange/</t>
  </si>
  <si>
    <t>Yalu</t>
  </si>
  <si>
    <t>Zaytech</t>
  </si>
  <si>
    <t>ZayTech is a technologically advancing company making technology platforms for clients.</t>
  </si>
  <si>
    <t>Habtamu Tadesse</t>
  </si>
  <si>
    <t>http://www.zay-tech.com/</t>
  </si>
  <si>
    <t>https://www.linkedin.com/company/zaytech/about/</t>
  </si>
  <si>
    <t>https://twitter.com/Zaytech1</t>
  </si>
  <si>
    <t>https://www.facebook.com/pages/category/Company/Zaytech-home-planner-289903488020517/</t>
  </si>
  <si>
    <t>Zazu Africa</t>
  </si>
  <si>
    <t>A smart digital-money account that helps you do more with your money.</t>
  </si>
  <si>
    <t>Adam Farah, Alessandra Martini, Perseus Mlambo</t>
  </si>
  <si>
    <t>Banking, FinTech, Digital Money</t>
  </si>
  <si>
    <t>http://www.zazuafrica.com/</t>
  </si>
  <si>
    <t>https://www.linkedin.com/company/zazu/</t>
  </si>
  <si>
    <t>https://twitter.com/ilovezazu</t>
  </si>
  <si>
    <t>https://www.facebook.com/ilovezazu</t>
  </si>
  <si>
    <t>Zebra Cabs</t>
  </si>
  <si>
    <t>Zebra Cabs is a uniquely South African cab service based in Gauteng. We offer our clients a safe, comfortable and stylish trip experience – with a difference.</t>
  </si>
  <si>
    <t>Public Transportation, Taxi Service, Transportation</t>
  </si>
  <si>
    <t>http://www.zebracabs.co.za/</t>
  </si>
  <si>
    <t>https://www.linkedin.com/company/zebra-cabs-sa/</t>
  </si>
  <si>
    <t>Zeepay</t>
  </si>
  <si>
    <t>Zeepay Ghana Limited is a wholly Ghanaian owned Mobile FinancialServices company focusing on providing integrated mobile payments services with mobile wallets targeting the unbanked and banked population with the objective of bringing the unbanked into the financial stream and easing payments and collections for the banked population.</t>
  </si>
  <si>
    <t>Andrew Takyi-Appiah</t>
  </si>
  <si>
    <t>Financial Services, Mobile, Mobile Apps, Retail</t>
  </si>
  <si>
    <t>http://www.myzeepay.com/</t>
  </si>
  <si>
    <t>https://www.linkedin.com/company/zeepay-ghana/</t>
  </si>
  <si>
    <t>https://twitter.com/zeepay2</t>
  </si>
  <si>
    <t>https://www.facebook.com/pg/zeepayghana/about/?tab=page_info</t>
  </si>
  <si>
    <t>Yefa</t>
  </si>
  <si>
    <t>Nyon, Vaud</t>
  </si>
  <si>
    <t>http://uefa.com/</t>
  </si>
  <si>
    <t>http://www.linkedin.com/company/uefa</t>
  </si>
  <si>
    <t>http://twitter.com/UEFAcom</t>
  </si>
  <si>
    <t>http://www.facebook.com/uefacom</t>
  </si>
  <si>
    <t>Yo Books!</t>
  </si>
  <si>
    <t>YO’ Books Limited offers quality selection of affordable new, bargain, &amp; gently read books in print and digital format, as well as gifts and educational items for customers of all ages and backgrounds at affordable prices</t>
  </si>
  <si>
    <t>Juba, Sudan</t>
  </si>
  <si>
    <t>Marier Ma</t>
  </si>
  <si>
    <t>Online e-store</t>
  </si>
  <si>
    <t>http://www.yobooks-ss.com/</t>
  </si>
  <si>
    <t>https://www.facebook.com/pg/yobooks.southsudan/</t>
  </si>
  <si>
    <t>ZeroPrime Technologies (CanBank)</t>
  </si>
  <si>
    <t>CanBank is a machine that allows users to exchange their used beverage cans or plastic bottles with phone credit, discounts on different services, or charity</t>
  </si>
  <si>
    <t>Eslam El-Refaey, Amr Hashem</t>
  </si>
  <si>
    <t>Wastes management, Smart Cities</t>
  </si>
  <si>
    <t>http://www.zeropri.me/</t>
  </si>
  <si>
    <t>https://www.linkedin.com/company/zeroprime/about/</t>
  </si>
  <si>
    <t>https://www.facebook.com/zeroprime.tech/</t>
  </si>
  <si>
    <t>Yo-Waste</t>
  </si>
  <si>
    <t>YOFIZ</t>
  </si>
  <si>
    <t>Yomken.Com</t>
  </si>
  <si>
    <t>Yomkencom is a crowdfunding and innovation platform that addresses industrial and societal challenges faced by entities in Egypt.</t>
  </si>
  <si>
    <t>Tamer Taha</t>
  </si>
  <si>
    <t>Crowdfunding, Enterprise Software</t>
  </si>
  <si>
    <t>http://www.yomken.com/</t>
  </si>
  <si>
    <t>https://www.linkedin.com/company/yomkencom/</t>
  </si>
  <si>
    <t>http://twitter.com/yomkencom</t>
  </si>
  <si>
    <t>http://www.facebook.com/yomkencom</t>
  </si>
  <si>
    <t>You farm</t>
  </si>
  <si>
    <t>We developed our farm to incorporate many forms of agriculture. We have rescued animals, honey bees, community gardens, You Pick sunflower fields, chickens and eggs. We specialize in modern farming and grow many beyond organic greens in an indoor controlled environment.</t>
  </si>
  <si>
    <t>Loxahatchee, Florida</t>
  </si>
  <si>
    <t>Stefan Horbonis</t>
  </si>
  <si>
    <t>https://youfarmgreens.com/</t>
  </si>
  <si>
    <t>Youdee</t>
  </si>
  <si>
    <t>Youdee is a real-estate platform aiming to bring together owners, renters, buyers, and sellers.</t>
  </si>
  <si>
    <t>Kinshasa, Kinshasa, Congo, Democratic Republic of</t>
  </si>
  <si>
    <t>Thomas Strouvens</t>
  </si>
  <si>
    <t>https://www.youdee.cd/</t>
  </si>
  <si>
    <t>https://www.linkedin.com/company/youdee/</t>
  </si>
  <si>
    <t>https://www.facebook.com/youdee.cd</t>
  </si>
  <si>
    <t>YouFarm</t>
  </si>
  <si>
    <t>Mobile App</t>
  </si>
  <si>
    <t>John-Paul Matenga</t>
  </si>
  <si>
    <t>Agriculture, Financial Services, Internet</t>
  </si>
  <si>
    <t>http://www.youfarm.co.zw/</t>
  </si>
  <si>
    <t>https://www.linkedin.com/company/youfarm</t>
  </si>
  <si>
    <t>https://www.twitter.com/youfarmzim</t>
  </si>
  <si>
    <t>https://www.facebook.com/youfarmzw</t>
  </si>
  <si>
    <t>Youi</t>
  </si>
  <si>
    <t>Youi is an Australian insurance company that provides its users with various products, including vehicles, buildings and content, and warcraft and business liability. It offers direct financial product advice to its clients through its online platform, email, or telephonically by its staff. Youi charges a fixed premium from its clients for the services provided by the company. The company focuses on handling its clients’ claims efficiently as well as promptly.</t>
  </si>
  <si>
    <t>http://www.youi.co.za/</t>
  </si>
  <si>
    <t>https://www.linkedin.com/company/youi-insurance/</t>
  </si>
  <si>
    <t>https://twitter.com/youi_insurance</t>
  </si>
  <si>
    <t>https://www.facebook.com/YOUI/</t>
  </si>
  <si>
    <t>Zagace</t>
  </si>
  <si>
    <t>To make SMB(small-medium business) cloud software services basic and accessible to all</t>
  </si>
  <si>
    <t>Mubarack Muyika</t>
  </si>
  <si>
    <t>E-Commerce, Mobile, SaaS, Small and Medium Businesses</t>
  </si>
  <si>
    <t>https://zagace.com/</t>
  </si>
  <si>
    <t>https://www.linkedin.com/company/zagace-ltd/about/</t>
  </si>
  <si>
    <t>https://twitter.com/zagaceapp?lang=en</t>
  </si>
  <si>
    <t>https://www.facebook.com/Zagace-162934003914562/?ref=hl</t>
  </si>
  <si>
    <t>Zagric</t>
  </si>
  <si>
    <t>Agribusiness Classifieds</t>
  </si>
  <si>
    <t>Wilson Charangwa</t>
  </si>
  <si>
    <t>http://www.zagric.co.zw/</t>
  </si>
  <si>
    <t>https://www.linkedin.com/company/zagric/about/</t>
  </si>
  <si>
    <t>https://twitter.com/zagric1</t>
  </si>
  <si>
    <t>ZPOS</t>
  </si>
  <si>
    <t>Z'POS is a mobile app that allows you to record your business transactions to make it easy for you to know how well your business is performing.</t>
  </si>
  <si>
    <t>Vernon Mainza Ushibantu, Chisepo Chirwa</t>
  </si>
  <si>
    <t>Apps, Internet, Retail</t>
  </si>
  <si>
    <t>https://zpos.co.zm/</t>
  </si>
  <si>
    <t>https://www.linkedin.com/company/z-pos/</t>
  </si>
  <si>
    <t>https://twitter.com/zposltd?lang=en</t>
  </si>
  <si>
    <t>https://www.facebook.com/ZPosLtd/</t>
  </si>
  <si>
    <t>ZayRide</t>
  </si>
  <si>
    <t>ZayRide is a customer centric on-demand taxi service offering fast</t>
  </si>
  <si>
    <t>Apps, Internet, Travel</t>
  </si>
  <si>
    <t>http://zayride.com/</t>
  </si>
  <si>
    <t>https://www.linkedin.com/company/zayride</t>
  </si>
  <si>
    <t>https://www.facebook.com/ZayRide</t>
  </si>
  <si>
    <t>Zydii</t>
  </si>
  <si>
    <t>Zydii is a learning marketplace tailor-made for the African market</t>
  </si>
  <si>
    <t>Joyce Mbaya-Ikiao</t>
  </si>
  <si>
    <t>https://zydii.com/</t>
  </si>
  <si>
    <t>https://www.linkedin.com/company/zydii-ltd</t>
  </si>
  <si>
    <t>https://www.twitter.com/zydiiafrica</t>
  </si>
  <si>
    <t>https://www.facebook.com/zydiiafrica</t>
  </si>
  <si>
    <t>Zenapi</t>
  </si>
  <si>
    <t>Zenvus</t>
  </si>
  <si>
    <t>AgTech company using soil sensors and cameras to build interface between farm data and financial institutions like banks and insurers</t>
  </si>
  <si>
    <t>Owerri, Imo, Nigeria</t>
  </si>
  <si>
    <t>Ndubuisi Ekekwe</t>
  </si>
  <si>
    <t>Agriculture, Analytics, Electronics</t>
  </si>
  <si>
    <t>http://zenvus.com/</t>
  </si>
  <si>
    <t>https://www.twitter.com/tekedia</t>
  </si>
  <si>
    <t>Ziimart Investment Web Application</t>
  </si>
  <si>
    <t>Zimcoin</t>
  </si>
  <si>
    <t>Read more: https://www.dailytrust.com.ng/clean-energy-4-firms-clinch-10-000-capital-prize-264708.html</t>
  </si>
  <si>
    <t>Zuka Zhakata</t>
  </si>
  <si>
    <t>https://zimcoin.com/</t>
  </si>
  <si>
    <t>Zimsake</t>
  </si>
  <si>
    <t>ZIMSAKE is an elearning website which narrows the elearning gape in Zimbabwe by giving exam classes elearning resources as well as past and practice exams</t>
  </si>
  <si>
    <t>https://www.zimsake.co.zw/</t>
  </si>
  <si>
    <t>https://twitter.com/zimsake</t>
  </si>
  <si>
    <t>https://www.facebook.com/zimsake/</t>
  </si>
  <si>
    <t>Illuminum Greenhouses</t>
  </si>
  <si>
    <t>Illuminum Greenhouses provides smallholder farmers with affordable greenhouses equipped with solar-powered sensors</t>
  </si>
  <si>
    <t>Taita Ngetich, Brian Bett</t>
  </si>
  <si>
    <t>Traction Camp, Traction Camp</t>
  </si>
  <si>
    <t>https://illuminumgreenhouses.com/</t>
  </si>
  <si>
    <t>https://www.linkedin.com/company/illuminumgreenhouses/</t>
  </si>
  <si>
    <t>https://twitter.com/greenhousekenya?lang=en</t>
  </si>
  <si>
    <t>https://www.facebook.com/illuminumgreenhouses/</t>
  </si>
  <si>
    <t>ZimSelector</t>
  </si>
  <si>
    <t>zimselector.com brings together the most trusted insurance and banking brands to give customers a simple and reliable way to buy on line</t>
  </si>
  <si>
    <t>Harare, ZW</t>
  </si>
  <si>
    <t>Luke Ngwerume</t>
  </si>
  <si>
    <t>Motor Insurance</t>
  </si>
  <si>
    <t>https://www.zimselector.com/</t>
  </si>
  <si>
    <t>https://www.linkedin.com/company/zimselector-com/</t>
  </si>
  <si>
    <t>https://twitter.com/zimselector</t>
  </si>
  <si>
    <t>https://www.facebook.com/ZimSelector</t>
  </si>
  <si>
    <t>Zimswitch</t>
  </si>
  <si>
    <t>Zimswitch is the national electronic funds switch for Zimbabwe which processes transactions among member participants on line in real time.</t>
  </si>
  <si>
    <t>Yolanda Saungweme</t>
  </si>
  <si>
    <t>Electronic funds</t>
  </si>
  <si>
    <t>https://zimswitch.co.zw/</t>
  </si>
  <si>
    <t>https://twitter.com/ZimswitchTech</t>
  </si>
  <si>
    <t>https://www.facebook.com/ZimswitchTech/?eid=ARDMocCdd5hKRZez9eo6dEH3vqgEOM4GhP69eUr5kucQO8v7Xv06eGHBVzTLwOrSu5HXIbP3QBj0TjMt</t>
  </si>
  <si>
    <t>Zinbiss-yaar</t>
  </si>
  <si>
    <t>Burkina Fasso</t>
  </si>
  <si>
    <t>Zipline</t>
  </si>
  <si>
    <t>Zipline is a new social media app that allows you to capture, edit, and share up to 60 second videos called "Zips".</t>
  </si>
  <si>
    <t>Indianapolis, Indiana, United States</t>
  </si>
  <si>
    <t>Aaron Peabody</t>
  </si>
  <si>
    <t>Apps, Internet, Social Media</t>
  </si>
  <si>
    <t>http://www.theziplineapp.com/</t>
  </si>
  <si>
    <t>https://www.linkedin.com/company/zipline/about/</t>
  </si>
  <si>
    <t>https://twitter.com/zipline?lang=en</t>
  </si>
  <si>
    <t>https://www.facebook.com/flyzipline/</t>
  </si>
  <si>
    <t>Zoa Tech Limited</t>
  </si>
  <si>
    <t>Fintech company in the business of developing technology based solutions that impact how customers interact with money.</t>
  </si>
  <si>
    <t>Jean Muga</t>
  </si>
  <si>
    <t>http://www.zoatech.com/</t>
  </si>
  <si>
    <t>https://me.linkedin.com/company/tribezoa</t>
  </si>
  <si>
    <t>https://twitter.com/zoaglobal</t>
  </si>
  <si>
    <t>https://touch.facebook.com/TribeZOA/?__tn__=%2As-R</t>
  </si>
  <si>
    <t>Zoame</t>
  </si>
  <si>
    <t>Zukulu box</t>
  </si>
  <si>
    <t>Zuoix Company Ltd</t>
  </si>
  <si>
    <t>Zyelabs</t>
  </si>
  <si>
    <t>Zyelabs facilitates and supports data driven decision-making so that clients can improve their customer experience, boost revenue and reduce costs. The firm helps companies make sense of big data by providing data engineering, data science and analytics and data operations services.</t>
  </si>
  <si>
    <t>Ismail Dhorat</t>
  </si>
  <si>
    <t xml:space="preserve">DREET </t>
  </si>
  <si>
    <t>DREET is a mobile phone app that allows a child in rural Africa to have their hearing tested in real time by a professional who may live thousands of miles away.</t>
  </si>
  <si>
    <t>Tendekayi Katsiga</t>
  </si>
  <si>
    <t>Medical Software</t>
  </si>
  <si>
    <t>Prepdia</t>
  </si>
  <si>
    <t>Prepdia is an online platform that connects students with reliable tutors.</t>
  </si>
  <si>
    <t>Malieh Maxime</t>
  </si>
  <si>
    <t>Tutoring services</t>
  </si>
  <si>
    <t>https://www.prepdia.com</t>
  </si>
  <si>
    <t>https://www.linkedin.com/company.prepdia</t>
  </si>
  <si>
    <t>https://twitter.com/prepdiaLtd</t>
  </si>
  <si>
    <t>https://www.facebook.com/prepdia</t>
  </si>
  <si>
    <t>Ovamba Solutions</t>
  </si>
  <si>
    <t>Ovamba is a global technology firm that focuses on creating wealth, growth and economic well-being for under-served businesses in Africa. We deliver growth and wealth creation via our specialized suite of technology and managed supply chain solutions in partnership with Banks and Investors in order to create sustainable profitable growth for African merchants and manufacturers.</t>
  </si>
  <si>
    <t>Chevy Chase, United States</t>
  </si>
  <si>
    <t>Abidjan, Ivory Coast
Port Louis, Mauritius</t>
  </si>
  <si>
    <t>Cameroon, Ivory Coast</t>
  </si>
  <si>
    <t>GLI Finance</t>
  </si>
  <si>
    <t>Marvin Cole, Viola Llewellyn, Prashant Mahajan</t>
  </si>
  <si>
    <t>Investments</t>
  </si>
  <si>
    <t>Founders Institute</t>
  </si>
  <si>
    <t>www.ovamba.com</t>
  </si>
  <si>
    <t>https://www.linkedin.com/company/ovamba</t>
  </si>
  <si>
    <t>https://twitter.com/Ovamba4SMEs</t>
  </si>
  <si>
    <t>https://www.facebook.com/Ovamba/</t>
  </si>
  <si>
    <t>OverC Studios</t>
  </si>
  <si>
    <t>OverC Studios is a software development company specializes web development, mobile e-commerce applications and web desinging.</t>
  </si>
  <si>
    <t>http://overcstudios.com</t>
  </si>
  <si>
    <t>http://www.linkedin.com/company/overc-studios</t>
  </si>
  <si>
    <t>http://twitter.com/overcstudios</t>
  </si>
  <si>
    <t>http://www.facebook.com/overcstudios</t>
  </si>
  <si>
    <t>Intixel</t>
  </si>
  <si>
    <t>Intixel is providing AI-powered Solutions for Diagnostic Imaging</t>
  </si>
  <si>
    <t>Diagnostics, Articficial Intelligence</t>
  </si>
  <si>
    <t>http://www.intixel.com</t>
  </si>
  <si>
    <t>https://www.linkedin.com/company/12617342/</t>
  </si>
  <si>
    <t>https://www.facebook.com/Intixel-289607745051316/</t>
  </si>
  <si>
    <t>Mercury Engineering</t>
  </si>
  <si>
    <t>MEC is a leading company at Egypt in the field of  Engineering and innovative control solutions.</t>
  </si>
  <si>
    <t>http://www.engmercury.com</t>
  </si>
  <si>
    <t>https://www.linkedin.com/company/engmercury/about/</t>
  </si>
  <si>
    <t>http://twitter.com/engmercury</t>
  </si>
  <si>
    <t>http://facebook.com/engmercury</t>
  </si>
  <si>
    <t>SSTM Egypt</t>
  </si>
  <si>
    <t xml:space="preserve">SSTM Egypt is established with the objective of developing IOT Industry Grade Solutions. </t>
  </si>
  <si>
    <t>IoT, Connectivity Solutions</t>
  </si>
  <si>
    <t>http://sstm-eg.com</t>
  </si>
  <si>
    <t>https://www.facebook.com/SstmEG/</t>
  </si>
  <si>
    <t>Anspire Agency</t>
  </si>
  <si>
    <t>Anspire Agency is a full-service advertisement agency with special expertise in social media networking and creative designing.</t>
  </si>
  <si>
    <t>Digital Marketing, Branding</t>
  </si>
  <si>
    <t>http://anspire.agency/</t>
  </si>
  <si>
    <t>OGGEH</t>
  </si>
  <si>
    <t>OGGEH provides cloud computing services to businesses</t>
  </si>
  <si>
    <t>Cloud Computing</t>
  </si>
  <si>
    <t>https://oggeh.com</t>
  </si>
  <si>
    <t>https://www.linkedin.com/company/oggeh/</t>
  </si>
  <si>
    <t>http://twitter.com/oggehllc</t>
  </si>
  <si>
    <t>https://www.facebook.com/oggehllc</t>
  </si>
  <si>
    <t>Royal Safari Excursions</t>
  </si>
  <si>
    <t xml:space="preserve">Royal Safari as a company for tourism services and excursions is leading in the online tours in Egypt specially in Excursions and day trips in Red Sea area. </t>
  </si>
  <si>
    <t>Hurghada, Egypt</t>
  </si>
  <si>
    <t>Tourism</t>
  </si>
  <si>
    <t>http://royalsafari.net</t>
  </si>
  <si>
    <t>https://www.twitter.com/safari_royal</t>
  </si>
  <si>
    <t>https://www.facebook.com/royalsafari.net</t>
  </si>
  <si>
    <t>Egywheelers.com</t>
  </si>
  <si>
    <t>Egywheelers.com is a marketplace for used cars and bikes in Egypt</t>
  </si>
  <si>
    <t>http://Egywheelers.com</t>
  </si>
  <si>
    <t>https://www.twitter.com/egywheelers</t>
  </si>
  <si>
    <t>https://www.facebook.com/egywheelers</t>
  </si>
  <si>
    <t>DW Designs Egypt</t>
  </si>
  <si>
    <t>A professional web design company based in Cairo, Egypt</t>
  </si>
  <si>
    <t>Digital Solutions</t>
  </si>
  <si>
    <t>http://dwestdesigns.com</t>
  </si>
  <si>
    <t>https://linkedin.com/company/dw-designs-web-design-company-in-egypt/</t>
  </si>
  <si>
    <t>https://twitter.com/dwestdesigns</t>
  </si>
  <si>
    <t>https://www.facebook.com/dw.designs.egypt/</t>
  </si>
  <si>
    <t>Korsatk</t>
  </si>
  <si>
    <t>Kosartk provide training courses from accredited training centres in Egypt</t>
  </si>
  <si>
    <t>Nasr City, Egypt</t>
  </si>
  <si>
    <t>http://www.korsatk.com/</t>
  </si>
  <si>
    <t>https://www.linkedin.com/in/%D9%83%D9%88%D8%B1%D8%B3%D8%A7%D8%AA%D9%83-korsatk-709a29119/</t>
  </si>
  <si>
    <t>https://twitter.com/korsatk</t>
  </si>
  <si>
    <t>https://www.facebook.com/korsatk.eg</t>
  </si>
  <si>
    <t>Owls</t>
  </si>
  <si>
    <t>Owls is an online community for night owls where people around the world share real night thoughts, trade advice and tell their day story.</t>
  </si>
  <si>
    <t>https://www.owlsapp.net</t>
  </si>
  <si>
    <t>https://www.facebook.com/OwlsApps/</t>
  </si>
  <si>
    <t>Square Art Gallery</t>
  </si>
  <si>
    <t>Square Art Gallery is an online marketplace for fine art masterpieces</t>
  </si>
  <si>
    <t>Heliopolis, Egypt</t>
  </si>
  <si>
    <t>http://www.square-artgallery.com/</t>
  </si>
  <si>
    <t>https://www.linkedin.com/company-beta/10216189/</t>
  </si>
  <si>
    <t>Bagahez</t>
  </si>
  <si>
    <t>The first Arabic website that covers home and wedding preparations.</t>
  </si>
  <si>
    <t>http://bagahez.com</t>
  </si>
  <si>
    <t>Pixly</t>
  </si>
  <si>
    <t>Pixlly is media production house aims to impact changes through videos and VR &amp; AR exprience.</t>
  </si>
  <si>
    <t>Media Production, Augumented Reality, Virtual Reality</t>
  </si>
  <si>
    <t>http://www.pixlly.com/</t>
  </si>
  <si>
    <t>https://www.linkedin.com/company/pixlly/</t>
  </si>
  <si>
    <t>https://twitter.com/pixlly</t>
  </si>
  <si>
    <t>https://www.facebook.com/pixlly/</t>
  </si>
  <si>
    <t>Digital Crafts</t>
  </si>
  <si>
    <t>Digital Crafts is a leading digital agency based inCairo</t>
  </si>
  <si>
    <t>Web Development</t>
  </si>
  <si>
    <t>http://digital-crafts.com/</t>
  </si>
  <si>
    <t>Road9 Media</t>
  </si>
  <si>
    <t>Road9 Media is a media company that delivers Digital Media (Web solutions &amp; Multimedia materials), Branding (Logo design &amp; corporate identities) &amp; Print Media (Advertisements &amp; Publications).</t>
  </si>
  <si>
    <t>https://road9media.com/</t>
  </si>
  <si>
    <t>https://www.linkedin.com/company/road9media/</t>
  </si>
  <si>
    <t>https://twitter.com/Road9Media</t>
  </si>
  <si>
    <t>https://www.facebook.com/road9media</t>
  </si>
  <si>
    <t>Flareinn</t>
  </si>
  <si>
    <t>Flareinn is an online community and marketplace for amateur artists, where we provide a hub for amateurs to benefit from their artwork</t>
  </si>
  <si>
    <t>Contemporary Art</t>
  </si>
  <si>
    <t>https://flareinn.com/</t>
  </si>
  <si>
    <t>https://twitter.com/flareinn?lang=ar</t>
  </si>
  <si>
    <t>https://www.facebook.com/flareinn</t>
  </si>
  <si>
    <t>Greens247</t>
  </si>
  <si>
    <t>Fast and affordable web hosting for personal and business websites. Professional web design services to help you achieve your online goals.</t>
  </si>
  <si>
    <t>Web Hosting, IT Infrastructure</t>
  </si>
  <si>
    <t>https://www.greens247.com</t>
  </si>
  <si>
    <t>https://www.linkedin.com/company/greens247</t>
  </si>
  <si>
    <t>https://twitter.com/greens_247</t>
  </si>
  <si>
    <t>https://www.facebook.com/greens247/</t>
  </si>
  <si>
    <t>El Masna3</t>
  </si>
  <si>
    <t>El Masna3 is an entertainment and media company providing digital services solutions to business Branding, content production</t>
  </si>
  <si>
    <t>Branding, Marketing</t>
  </si>
  <si>
    <t>http://elmasna3.com</t>
  </si>
  <si>
    <t>https://www.twitter.com/elmasna3</t>
  </si>
  <si>
    <t>https://www.facebook.com/elmasna3</t>
  </si>
  <si>
    <t>Bionic Limbs</t>
  </si>
  <si>
    <t>Bionic Limbs is an R&amp;D based company for developing affordable prosthetic limbs.</t>
  </si>
  <si>
    <t>http://bioniclimbs.net/</t>
  </si>
  <si>
    <t>https://www.linkedin.com/company/bioniclimbsllc/</t>
  </si>
  <si>
    <t>https://twitter.com/BionicLimbsLLC</t>
  </si>
  <si>
    <t>https://www.facebook.com/BionicLimbsLLC</t>
  </si>
  <si>
    <t>Pan Arab Media</t>
  </si>
  <si>
    <t>An Integrated group of talented professionals with a hands-on experience in different aspects of Media and Entertainment Industry</t>
  </si>
  <si>
    <t>Digital Marketing, Content Creation</t>
  </si>
  <si>
    <t>http://panarab-media.com</t>
  </si>
  <si>
    <t>https://www.linkedin.com/company/5143845/</t>
  </si>
  <si>
    <t>https://www.facebook.com/PanArabMedia/</t>
  </si>
  <si>
    <t>SpimeSense Labs</t>
  </si>
  <si>
    <t>SpimeSense Labs is an Egyptian company with expertise in The IT and telecom industry.</t>
  </si>
  <si>
    <t>http://www.SpimeSenseLabs.com/</t>
  </si>
  <si>
    <t>https://www.linkedin.com/company/5338059/</t>
  </si>
  <si>
    <t>https://twitter.com/Spimesenselabs</t>
  </si>
  <si>
    <t>https://www.facebook.com/SpimeSenseLabs/</t>
  </si>
  <si>
    <t>Engineering Syatems</t>
  </si>
  <si>
    <t>Engineering Systems, the publisher of ZBuilder, an integrated solution for construction management Platform.</t>
  </si>
  <si>
    <t>https://zbuilder.online/</t>
  </si>
  <si>
    <t>https://www.facebook.com/EngineeringSystemsME</t>
  </si>
  <si>
    <t>Bare Entertainment</t>
  </si>
  <si>
    <t>Bare. is a media content creator that recognizes the region's growing need for high-quality, purposeful conten</t>
  </si>
  <si>
    <t>http://www.bare-ent.com</t>
  </si>
  <si>
    <t>The Planet</t>
  </si>
  <si>
    <t>We offer the full spectrum of digital media services, strategically positioned to help you elevate your business</t>
  </si>
  <si>
    <t>Digital Media, Production</t>
  </si>
  <si>
    <t>http://theplanet.com.eg/</t>
  </si>
  <si>
    <t>http://www.linkedin.com/company/1857315</t>
  </si>
  <si>
    <t>http://twitter.com/ThePlanetEg</t>
  </si>
  <si>
    <t>https://www.facebook.com/theplaneteg</t>
  </si>
  <si>
    <t>Et3alem.com</t>
  </si>
  <si>
    <t>Et3alem.com is an innovative Arabic Online training website that is the first to provide courses covering a wide</t>
  </si>
  <si>
    <t>http://www.et3alem.com</t>
  </si>
  <si>
    <t>https://www.linkedin.com/company/4983877</t>
  </si>
  <si>
    <t>http://twitter.com/Et3alemdotcom</t>
  </si>
  <si>
    <t>http://www.facebook.com/et3alemdotcom</t>
  </si>
  <si>
    <t>Valeeno</t>
  </si>
  <si>
    <t>Valeeno enables users to buy and sell goods online safely</t>
  </si>
  <si>
    <t>https://valeeno.com</t>
  </si>
  <si>
    <t>https://www.linkedin.com/company/valeeno/</t>
  </si>
  <si>
    <t>https://www.facebook.com/ValeenoEgypt/</t>
  </si>
  <si>
    <t>Dimensions Real Estate</t>
  </si>
  <si>
    <t>Dimensions is a real estate comapny in Egypt.</t>
  </si>
  <si>
    <t>https://www.dimensions-eg.com</t>
  </si>
  <si>
    <t>https://www.linkedin.com/in/dimensions-real-estate-54038016b/</t>
  </si>
  <si>
    <t>https://twitter.com/DimensionsReal</t>
  </si>
  <si>
    <t>https://www.facebook.com/Dimensions.realestate.eg/</t>
  </si>
  <si>
    <t>apt-9</t>
  </si>
  <si>
    <t>apt-9 is a real estate brokerage firm in Egypt</t>
  </si>
  <si>
    <t>http://apt-9.com/</t>
  </si>
  <si>
    <t>https://www.linkedin.com/company/5240656/admin/</t>
  </si>
  <si>
    <t>https://www.facebook.com/apt9realestate/</t>
  </si>
  <si>
    <t>Innovito</t>
  </si>
  <si>
    <t>Innovito is a publisher of Evolve, a learning experience platform for enterprises, that is built around the employee experience and engagement, through a flexible and user friendly interface.</t>
  </si>
  <si>
    <t>https://innovito.com/evolve-lxp/</t>
  </si>
  <si>
    <t>https://www.linkedin.com/company/innovito/</t>
  </si>
  <si>
    <t>MKY Communications</t>
  </si>
  <si>
    <t>MKY Communications is a leading full-service digital media agency.</t>
  </si>
  <si>
    <t xml:space="preserve">Digital Media </t>
  </si>
  <si>
    <t>https://mkycommunications.com/</t>
  </si>
  <si>
    <t>https://www.linkedin.com/company/mkycommunications/</t>
  </si>
  <si>
    <t>https://facebook.com/mkYCommunications/</t>
  </si>
  <si>
    <t>Solid Integrated Solutions</t>
  </si>
  <si>
    <t>Endpoint Management and Cyber Security Platform</t>
  </si>
  <si>
    <t>Cyber Security</t>
  </si>
  <si>
    <t>http://www.sisegy.com</t>
  </si>
  <si>
    <t>https://www.linkedin.com/company/solid-integrated-solutions-sis-/about/</t>
  </si>
  <si>
    <t>Frien10</t>
  </si>
  <si>
    <t>Social Media platform where you meet like-minded people and share ideas.</t>
  </si>
  <si>
    <t>http://www.frien10.com/</t>
  </si>
  <si>
    <t>https://www.linkedin.com/company-beta/5176060/</t>
  </si>
  <si>
    <t>https://twitter.com/frien10_</t>
  </si>
  <si>
    <t>https://www.facebook.com/frien10</t>
  </si>
  <si>
    <t>MedBold</t>
  </si>
  <si>
    <t>Medbold is an AI-based medical search engine, where Arabic users can get all information regarding health</t>
  </si>
  <si>
    <t>https://medbold.com/</t>
  </si>
  <si>
    <t>https://www.linkedin.com/company/medbold/</t>
  </si>
  <si>
    <t>https://twitter.com/medbold</t>
  </si>
  <si>
    <t>https://facebook.com/medicalbold</t>
  </si>
  <si>
    <t>Egybell</t>
  </si>
  <si>
    <t>EgyBell is a multifaceted company that provides solutions and service in Technology and Operations managements. Delivering HR solutions for your business to succeed.</t>
  </si>
  <si>
    <t>HR Solutions</t>
  </si>
  <si>
    <t>https://www.egybell.com</t>
  </si>
  <si>
    <t>https://www.linkedin.com/EgyBell</t>
  </si>
  <si>
    <t>https://twitter.com/EGYBELL_Com</t>
  </si>
  <si>
    <t>https://www.facebook.com/EgyBellCom/</t>
  </si>
  <si>
    <t>Embassi Identity Design</t>
  </si>
  <si>
    <t>Embassi ID offer Digital Media solutions including Branding, Web Designing, Marketing</t>
  </si>
  <si>
    <t>Digital Media solutions</t>
  </si>
  <si>
    <t>http://embassi.net</t>
  </si>
  <si>
    <t>https://www.linkedin.com/company/em.bass.i-id/</t>
  </si>
  <si>
    <t>http://facebook.com/embassi</t>
  </si>
  <si>
    <t>Contalents</t>
  </si>
  <si>
    <t>We are an Arabic content writing agency located in Cairo, Egypt.</t>
  </si>
  <si>
    <t>Content Development, Writing</t>
  </si>
  <si>
    <t>http://www.contalents.com</t>
  </si>
  <si>
    <t>https://ae.linkedin.com/company/contalent</t>
  </si>
  <si>
    <t>https://twitter.com/contalents/</t>
  </si>
  <si>
    <t>https://www.facebook.com/contalents/</t>
  </si>
  <si>
    <t>Recyclobekia</t>
  </si>
  <si>
    <t>RecycloBekia is an electronic waste recycling company based in Egypt and serving the Middle East and North Africa (MENA) region.</t>
  </si>
  <si>
    <t>E-waste Management</t>
  </si>
  <si>
    <t>http://recyclobekia.com/</t>
  </si>
  <si>
    <t>https://www.linkedin.com/company/2621132</t>
  </si>
  <si>
    <t>https://www.twitter.com/recyclobekia</t>
  </si>
  <si>
    <t>https://www.facebook.com/recyclobekia</t>
  </si>
  <si>
    <t>HLPR</t>
  </si>
  <si>
    <t>Online platform that connects Household clients with pre-vetted domestic helpers (Cleaning, Nursing, Baby sitting)</t>
  </si>
  <si>
    <t>Home Services</t>
  </si>
  <si>
    <t>https://hlprhome.me</t>
  </si>
  <si>
    <t>https://www.linkedin.com/company/hlpr/</t>
  </si>
  <si>
    <t>https://facebook.com/hlprhome</t>
  </si>
  <si>
    <t>IBS Academy</t>
  </si>
  <si>
    <t>IBS Academy is an Egyptian Training Academy offering a wide range of courses</t>
  </si>
  <si>
    <t>E-Learning, Training</t>
  </si>
  <si>
    <t>https://ibsacademy.org</t>
  </si>
  <si>
    <t>https://www.linkedin.com/company/ibs-academy/</t>
  </si>
  <si>
    <t>https://twitter.com/ibs_academy</t>
  </si>
  <si>
    <t>https://facebook.com/ibsacademy</t>
  </si>
  <si>
    <t>realestate.eg</t>
  </si>
  <si>
    <t>Real Estate Egypt is the biggest real estate website in Egypt for compounds, resorts and commercial projects.</t>
  </si>
  <si>
    <t>https://realestate.eg</t>
  </si>
  <si>
    <t>https://www.facebook.com/Realestateeg-213038192917214/</t>
  </si>
  <si>
    <t>Sana3ly</t>
  </si>
  <si>
    <t>Sana3ly provides a comprehensive solution to all the problems of buying spare parts and machinery for factories</t>
  </si>
  <si>
    <t>Machinery, Spare Parts</t>
  </si>
  <si>
    <t>http://www.sana3ly.com/</t>
  </si>
  <si>
    <t>https://www.linkedin.com/company/sana3ly/</t>
  </si>
  <si>
    <t>https://www.facebook.com/Sana3lyapp/</t>
  </si>
  <si>
    <t>Enkaaz</t>
  </si>
  <si>
    <t>We save lives when your vehicle breaks down on the road by connecting the stranded customers to roadside assistance providers</t>
  </si>
  <si>
    <t>Mansoura, Egypt</t>
  </si>
  <si>
    <t>Emergency Services</t>
  </si>
  <si>
    <t>http://www.enkaaz.com</t>
  </si>
  <si>
    <t>https://www.linkedin.com/in/enkaazeg/</t>
  </si>
  <si>
    <t>https://twitter.com/EnkaazEG</t>
  </si>
  <si>
    <t>http://www.facebook.com/enkaazEG</t>
  </si>
  <si>
    <t>Yadaweya</t>
  </si>
  <si>
    <t>E-Commerce platform for Egyptian handicrafts</t>
  </si>
  <si>
    <t>Qena, Egypt</t>
  </si>
  <si>
    <t>Art and Crafts</t>
  </si>
  <si>
    <t>http://www.yadaweya.com</t>
  </si>
  <si>
    <t>http://twitter.com/yadaweya</t>
  </si>
  <si>
    <t>http://www.facebook.com/pages/Yadaweya/305013376255382</t>
  </si>
  <si>
    <t>Bsocial</t>
  </si>
  <si>
    <t>BSocial is a digital agency passionate about building and nurturing online communities to help the brands establish and grow a loyal online following, based on engagement and meaningful interactions.</t>
  </si>
  <si>
    <t>Digital Marketing</t>
  </si>
  <si>
    <t>https://bsocial-eg.com/</t>
  </si>
  <si>
    <t>https://www.linkedin.com/company/brand-social</t>
  </si>
  <si>
    <t>https://twitter.com/brand_social</t>
  </si>
  <si>
    <t>https://www.facebook.com/BSocial.Egypt</t>
  </si>
  <si>
    <t>iGrow Solutions</t>
  </si>
  <si>
    <t>iGrow has expertise in Web design and development, and online marketing</t>
  </si>
  <si>
    <t>Web Development, Marketing</t>
  </si>
  <si>
    <t>http://www.igrow.solutions/</t>
  </si>
  <si>
    <t>https://www.linkedin.com/company/igrow-solutions/</t>
  </si>
  <si>
    <t>https://twitter.com/iGrow_Solutions</t>
  </si>
  <si>
    <t>https://business.facebook.com/igrowsolutions/?business_id=1086551248118938</t>
  </si>
  <si>
    <t>Tasweela</t>
  </si>
  <si>
    <t>Tawseela offers cashless payment for public transportation and demand responsive bus routes in developing countries.</t>
  </si>
  <si>
    <t>Payments, Transport</t>
  </si>
  <si>
    <t>http://tawseela.com</t>
  </si>
  <si>
    <t>https://www.linkedin.com/company/10390310/</t>
  </si>
  <si>
    <t>Elegate</t>
  </si>
  <si>
    <t>Creating a branded ordering channel for each F&amp;B brands.</t>
  </si>
  <si>
    <t>http://www.elegate.org</t>
  </si>
  <si>
    <t>https://www.linkedin.com/company/elegateapp/</t>
  </si>
  <si>
    <t>http://www.facebook.com/elegate.org</t>
  </si>
  <si>
    <t>ASSESS Talent Management</t>
  </si>
  <si>
    <t>Psychometric testing technology and business solutions company.</t>
  </si>
  <si>
    <t>http://www.assesstm.com</t>
  </si>
  <si>
    <t>https://www.linkedin.com/company/assess-talent-measurement</t>
  </si>
  <si>
    <t>https://www.facebook.com/assesstm</t>
  </si>
  <si>
    <t>Nilecode</t>
  </si>
  <si>
    <t>Nilecode is an Egyptian Software development company.</t>
  </si>
  <si>
    <t>http://www.nilecode.com</t>
  </si>
  <si>
    <t>http://www.linkedin.com/company/nilecode</t>
  </si>
  <si>
    <t>http://twitter.com/nilecode</t>
  </si>
  <si>
    <t>http://www.facebook.com/nilecode</t>
  </si>
  <si>
    <t>Argineering</t>
  </si>
  <si>
    <t>Argineering is an interactive design lab that simplifies the creation of interactive design.</t>
  </si>
  <si>
    <t>IoT</t>
  </si>
  <si>
    <t>http://www.argineering.net</t>
  </si>
  <si>
    <t>http://www.linkedin.com/company/argineering/</t>
  </si>
  <si>
    <t>http://www.facebook.com/argineering</t>
  </si>
  <si>
    <t>Dailymedicalinfo.com</t>
  </si>
  <si>
    <t>Everyday Medical Information is a platform that meets the needs of the Arab public for health and medical information on the Internet</t>
  </si>
  <si>
    <t xml:space="preserve">Healthcare &amp; Pharma </t>
  </si>
  <si>
    <t>https://www.dailymedicalinfo.com/</t>
  </si>
  <si>
    <t>https://www.linkedin.com/company/dailymedicalinfo-com</t>
  </si>
  <si>
    <t>https://twitter.com/DMedicalinfo</t>
  </si>
  <si>
    <t>https://www.facebook.com/DailyMedicalinfo/</t>
  </si>
  <si>
    <t>AT Instruments</t>
  </si>
  <si>
    <t>AT Instruments is creating security devices of the future using deep learning, AI and machine learning.</t>
  </si>
  <si>
    <t>https://www.at-instruments.com/</t>
  </si>
  <si>
    <t>Up-Fuse</t>
  </si>
  <si>
    <t>Up-fuse designs &amp; produces backpacks and laptop cases made of upcycled plastic bags &amp; other environmentally friendly materials.</t>
  </si>
  <si>
    <t>https://www.up-fuse.com</t>
  </si>
  <si>
    <t>https://www.facebook.com/upfuse</t>
  </si>
  <si>
    <t>Amgad</t>
  </si>
  <si>
    <t>Amgad is an innovative provider for energy management solutions and iot systems, we provide smart metering systems for clients in commercial and industrial sectors to help them save 25% of their electrical bill and control their energy consumption</t>
  </si>
  <si>
    <t>Smart Devices, IoT, Connectivity Solutions</t>
  </si>
  <si>
    <t>http://amgadiot.com/</t>
  </si>
  <si>
    <t>https://www.linkedin.com/company/18003069/</t>
  </si>
  <si>
    <t>https://www.facebook.com/amgadcompany2014/</t>
  </si>
  <si>
    <t>Fifth Dimension</t>
  </si>
  <si>
    <t>5d is a full service digital agency with a unique expertise in emerging technology.</t>
  </si>
  <si>
    <t>http://www.5d-agency.com</t>
  </si>
  <si>
    <t>https://www.linkedin.com/company/2860139/</t>
  </si>
  <si>
    <t>https://www.facebook.com/5dagency/</t>
  </si>
  <si>
    <t>Sendian Creations</t>
  </si>
  <si>
    <t>Marketing, advertising agency, and technology solutions provider based in Cairo and provides a diversified portfolio of services &amp; solutions to all markets.</t>
  </si>
  <si>
    <t>https://www.sendiancreations.com/</t>
  </si>
  <si>
    <t>Nezaker</t>
  </si>
  <si>
    <t>The first integrated platform aimed at helping parents develop their children's performance in various fields "study, health, social, ethical, sports, psychological, cultural" through attractive videos directed to parents, ranging from 3 to 10 minute</t>
  </si>
  <si>
    <t>https://www.nezaker.com/</t>
  </si>
  <si>
    <t>https://www.linkedin.com/company/nezaker.com/</t>
  </si>
  <si>
    <t>https://twitter.com/nezakertweet</t>
  </si>
  <si>
    <t>https://www.facebook.com/Nezakeredu/</t>
  </si>
  <si>
    <t>WAFFARX</t>
  </si>
  <si>
    <t>WaffarX! is the first cash back website in MENA region</t>
  </si>
  <si>
    <t>Ahmed Kamal, Ezz Fayek, Mahmoud Montasser</t>
  </si>
  <si>
    <t>https://waffarx.com/en-us</t>
  </si>
  <si>
    <t>https://www.linkedin.com/company/waffarx/about/</t>
  </si>
  <si>
    <t>https://twitter.com/waffarx</t>
  </si>
  <si>
    <t>https://www.facebook.com/WaffarX/</t>
  </si>
  <si>
    <t>Akelni</t>
  </si>
  <si>
    <t>Akelni is a service offers online food delivery, so that you can order from your favorite restaurants and experience new restaurants as well</t>
  </si>
  <si>
    <t>El Sayed Kassem, Mohamed Samy</t>
  </si>
  <si>
    <t>https://www.akelni.com/en</t>
  </si>
  <si>
    <t>https://www.linkedin.com/company/akelni-%D8%A3%D9%83%D9%84%D9%86%D9%8A</t>
  </si>
  <si>
    <t>https://twitter.com/akelniofficial?lang=en</t>
  </si>
  <si>
    <t>https://www.facebook.com/akelni</t>
  </si>
  <si>
    <t>ElCoach</t>
  </si>
  <si>
    <t>The on-demand fitness app for the Middle East.</t>
  </si>
  <si>
    <t>Assem Emam, Saher Hassan</t>
  </si>
  <si>
    <t>https://elcoach.me/</t>
  </si>
  <si>
    <t>https://www.linkedin.com/company/elcoachfit/</t>
  </si>
  <si>
    <t>https://twitter.com/elcoachfit</t>
  </si>
  <si>
    <t>https://web.facebook.com/ElCoachfit/</t>
  </si>
  <si>
    <t>Botme</t>
  </si>
  <si>
    <t>Botme is a standalone platform for building chatbots for businesses and managing the whole business processes</t>
  </si>
  <si>
    <t>Saaid Elhakeem</t>
  </si>
  <si>
    <t>http://www.botme.com/</t>
  </si>
  <si>
    <t>https://www.linkedin.com/company/botme/</t>
  </si>
  <si>
    <t>https://twitter.com/_BotMe</t>
  </si>
  <si>
    <t>https://www.facebook.com/botmeinc/</t>
  </si>
  <si>
    <t>VoxEra</t>
  </si>
  <si>
    <t>VoxEra is a roaming-free device for travellers.</t>
  </si>
  <si>
    <t>Amr Elgbaly, Arev Hayrapetyan</t>
  </si>
  <si>
    <t>http://voxera.net/</t>
  </si>
  <si>
    <t>https://www.linkedin.com/company/17962362/</t>
  </si>
  <si>
    <t>https://www.twitter.com/voxera_</t>
  </si>
  <si>
    <t>https://www.facebook.com/voxerav?_rdr=p</t>
  </si>
  <si>
    <t>Majecules</t>
  </si>
  <si>
    <t>Research as a service, Saas, Education</t>
  </si>
  <si>
    <t>https://majecules.com/</t>
  </si>
  <si>
    <t>https://www.linkedin.com/company/majecules/about/</t>
  </si>
  <si>
    <t>https://twitter.com/Majecules</t>
  </si>
  <si>
    <t>https://facebook.com/majecules</t>
  </si>
  <si>
    <t>SCL</t>
  </si>
  <si>
    <t>SCL is one of the finest School Management System in its category. Premium high-end feature rich possibilities.</t>
  </si>
  <si>
    <t>Ashraf Kaabi</t>
  </si>
  <si>
    <t>https://getscl.com</t>
  </si>
  <si>
    <t>https://twitter.com/getscl</t>
  </si>
  <si>
    <t>https://www.facebook.com/getscl/</t>
  </si>
  <si>
    <t>Cantalop</t>
  </si>
  <si>
    <t>Cantalop.com is the 1st Regional Job Search Engine dedicated to Egypt &amp; MENA Region.</t>
  </si>
  <si>
    <t>Karim Halawany, Yasin Halawany</t>
  </si>
  <si>
    <t>https://www.Cantalop.com</t>
  </si>
  <si>
    <t>https://www.linkedin.com/company/cantalop</t>
  </si>
  <si>
    <t>https://twitter.com/cantalopjobs</t>
  </si>
  <si>
    <t>https://www.facebook.com/CantalopJobs</t>
  </si>
  <si>
    <t xml:space="preserve">Estasharah </t>
  </si>
  <si>
    <t>Online Medical Consultations 24/7 (A Doctor in your Pocket)</t>
  </si>
  <si>
    <t>http://www.estasharah.com</t>
  </si>
  <si>
    <t>https://www.linkedin.com/company/estasharah</t>
  </si>
  <si>
    <t>https://twitter.com/estasharah</t>
  </si>
  <si>
    <t>https://fb.com/estasharah</t>
  </si>
  <si>
    <t>Rkoba.com</t>
  </si>
  <si>
    <t>Rkoba.com is an automotive online shop that offers accessories, spare parts, tuning and performance parts in Egypt.</t>
  </si>
  <si>
    <t>Mohamed El Gohary</t>
  </si>
  <si>
    <t>http://www.rkoba.com</t>
  </si>
  <si>
    <t>https://www.linkedin.com/company/rkoba-com</t>
  </si>
  <si>
    <t>https://www.twitter.com/rkobaegypt</t>
  </si>
  <si>
    <t>https://www.facebook.com/rkobaegypt</t>
  </si>
  <si>
    <t>LocName: Global Addressing Systems</t>
  </si>
  <si>
    <t>LocName is a new global addressing system that allows residents/businesses to choose their own address, giving the world freedom of address.</t>
  </si>
  <si>
    <t>http://www.locname.com</t>
  </si>
  <si>
    <t>https://www.linkedin.com/company/locname</t>
  </si>
  <si>
    <t>https://www.twitter.com/loc_name</t>
  </si>
  <si>
    <t>https://www.facebook.com/locname</t>
  </si>
  <si>
    <t>Otmost</t>
  </si>
  <si>
    <t>Otmost is a cashless solution to reinvent the way businesses used to do transactions.</t>
  </si>
  <si>
    <t>Amr Nawar, Ayman Taha, Mina William</t>
  </si>
  <si>
    <t>https://www.otmost.com/</t>
  </si>
  <si>
    <t>https://www.linkedin.com/company-beta/17958426/</t>
  </si>
  <si>
    <t>https://www.facebook.com/Otmost/</t>
  </si>
  <si>
    <t>Handaz</t>
  </si>
  <si>
    <t>Handaz aims to play a profound role in shaping the new paradigm of the construction industry by innovating and automating it's processes</t>
  </si>
  <si>
    <t>Ebrahem Anwar, Mahmoud Habib</t>
  </si>
  <si>
    <t>https://handaz.com</t>
  </si>
  <si>
    <t>https://www.linkedin.com/company/17875670</t>
  </si>
  <si>
    <t>https://www.facebook.com/handaztech</t>
  </si>
  <si>
    <t>PushBots</t>
  </si>
  <si>
    <t>Painless push messaging for mobile apps.</t>
  </si>
  <si>
    <t>http://www.pushbots.com</t>
  </si>
  <si>
    <t>http://www.linkedin.com/company/pushbots</t>
  </si>
  <si>
    <t>http://twitter.com/PushBots</t>
  </si>
  <si>
    <t>http://www.facebook.com/pushbots</t>
  </si>
  <si>
    <t>Dileny Technologies</t>
  </si>
  <si>
    <t>Dileny Technologies offers independent and standardized solutions for diagnostic medical imaging modalities</t>
  </si>
  <si>
    <t>http://dilenytech.com/</t>
  </si>
  <si>
    <t>https://www.linkedin.com/company/dilenytech</t>
  </si>
  <si>
    <t>https://www.facebook.com/DilenyTech/</t>
  </si>
  <si>
    <t>Smardex</t>
  </si>
  <si>
    <t>Smardex is an Android and iOS contact app that allows your contacts to update themselves directly in your phone!</t>
  </si>
  <si>
    <t>Asser EL Zorba, Khaled Salem</t>
  </si>
  <si>
    <t>http://www.smardex.com/</t>
  </si>
  <si>
    <t>https://www.linkedin.com/company/9447360?trk=tyah&amp;trkInfo=clickedVertical%3Acompany%2CclickedEntityId%3A9447360%2Cidx%3A1-1-1%2CtarId%3A1439802481168%2Ctas%3A%20Smardex</t>
  </si>
  <si>
    <t>https://twitter.com/@smardex</t>
  </si>
  <si>
    <t>https://www.facebook.com/Smardex?_rdr=p</t>
  </si>
  <si>
    <t>3Bont.com</t>
  </si>
  <si>
    <t>3Bont is a global football content hub that is built to collect and unite news and social media content, videos, highlights and live scores.</t>
  </si>
  <si>
    <t>Mhmd Abdel-tawab</t>
  </si>
  <si>
    <t>Media and entertainment</t>
  </si>
  <si>
    <t>http://www.3bont.com/</t>
  </si>
  <si>
    <t>https://www.linkedin.com/company/3bont</t>
  </si>
  <si>
    <t>https://www.twitter.com/3bont</t>
  </si>
  <si>
    <t>https://www.facebook.com/3bont</t>
  </si>
  <si>
    <t>Yodawy</t>
  </si>
  <si>
    <t>Online pharmacy marketplace and insurance benefits manager</t>
  </si>
  <si>
    <t>Karim Khashaba</t>
  </si>
  <si>
    <t>http://yodawy.com/</t>
  </si>
  <si>
    <t>https://www.linkedin.com/company/yodawyapp/</t>
  </si>
  <si>
    <t>https://twitter.com/yodawyapp?lang=en</t>
  </si>
  <si>
    <t>https://www.facebook.com/yodawyapp/</t>
  </si>
  <si>
    <t>Al3abMizo</t>
  </si>
  <si>
    <t>We're an games company located in Cairo, Egypt offer flash and mobile games.</t>
  </si>
  <si>
    <t>Waleed Barakat</t>
  </si>
  <si>
    <t>http://www.al3abmizo.com</t>
  </si>
  <si>
    <t>https://www.linkedin.com/company/al3abmizo/</t>
  </si>
  <si>
    <t>https://twitter.com/al3abmizo</t>
  </si>
  <si>
    <t>https://www.facebook.com/al3abmizo</t>
  </si>
  <si>
    <t>Hospitalia</t>
  </si>
  <si>
    <t>Home Healthcare Services</t>
  </si>
  <si>
    <t>Ahmed Abdallah, Islam Anwar, Mohamed Essam, Mohamed Maamoon</t>
  </si>
  <si>
    <t>https://www.hospitalia.net</t>
  </si>
  <si>
    <t>https://www.linkedin.com/company/hospitalia247/</t>
  </si>
  <si>
    <t>https://www.twitter.com/hospitalia247</t>
  </si>
  <si>
    <t>https://www.facebook.com/hospitalia247/</t>
  </si>
  <si>
    <t>Raye7</t>
  </si>
  <si>
    <t>Raye7 aims to reduce the traffic and its effects by providing a mobile service to organize and incentive the employees to carpool daily.</t>
  </si>
  <si>
    <t>Ahmed NeGm, Samira Negm</t>
  </si>
  <si>
    <t>Transport and logistics</t>
  </si>
  <si>
    <t>http://www.raye7.com/</t>
  </si>
  <si>
    <t>https://www.linkedin.com/company/raye7/about/</t>
  </si>
  <si>
    <t>https://www.twitter.com/raye7egypt</t>
  </si>
  <si>
    <t>https://www.facebook.com/raye7egypt</t>
  </si>
  <si>
    <t>Khayal Studio</t>
  </si>
  <si>
    <t>Khayal Studio is a software development company believes in the Philosophy of “Winning the audience soul attention needs Engagement, engagement need Entertainment”.</t>
  </si>
  <si>
    <t>http://khayalstudio.com/</t>
  </si>
  <si>
    <t>https://www.linkedin.com/company/khayal-studio-llc</t>
  </si>
  <si>
    <t>https://www.twitter.com/khayal_studio</t>
  </si>
  <si>
    <t>MazenJobs</t>
  </si>
  <si>
    <t>MazenJobs is a local and international job website.</t>
  </si>
  <si>
    <t>http://www.mazenjobs.com</t>
  </si>
  <si>
    <t>https://www.linkedin.com/in/mazenjobs</t>
  </si>
  <si>
    <t>https://www.twitter.com/mazenjobs</t>
  </si>
  <si>
    <t>https://www.facebook.com/mazenjob</t>
  </si>
  <si>
    <t>KarmSolar</t>
  </si>
  <si>
    <t>KarmSolar is a private off-grid solar energy integrator in Egypt.</t>
  </si>
  <si>
    <t>Ahmed Zahran</t>
  </si>
  <si>
    <t>http://karmsolar.com</t>
  </si>
  <si>
    <t>http://www.linkedin.com/company/karmsolar</t>
  </si>
  <si>
    <t>http://twitter.com/KarmSolar</t>
  </si>
  <si>
    <t>http://www.facebook.com/KarmSolar</t>
  </si>
  <si>
    <t>Jobzella</t>
  </si>
  <si>
    <t>Jobzella provides a one-stop-shop to all career services for job-seekers and professionals to aspire to a better life.</t>
  </si>
  <si>
    <t>Nader El-Batrawi</t>
  </si>
  <si>
    <t>http://www.jobzella.com</t>
  </si>
  <si>
    <t>http://www.linkedin.com/company/3089760</t>
  </si>
  <si>
    <t>http://twitter.com/jobzella</t>
  </si>
  <si>
    <t>http://www.facebook.com/jobzella</t>
  </si>
  <si>
    <t>Avelabs LLC Egypt</t>
  </si>
  <si>
    <t>Avelabs is a supplier of embedded solutions and services for the automotive industry, located in Germany and Egypt.</t>
  </si>
  <si>
    <t>Abdalla Osama</t>
  </si>
  <si>
    <t>http://www.avelabs.com</t>
  </si>
  <si>
    <t>https://www.linkedin.com/company/2395730/</t>
  </si>
  <si>
    <t>https://www.facebook.com/avelabs/</t>
  </si>
  <si>
    <t>ExpandCart</t>
  </si>
  <si>
    <t>ExpandCart is the fastest growing Arabic ecommerce platform in the Middle East</t>
  </si>
  <si>
    <t>1-50</t>
  </si>
  <si>
    <t>https://www.expandcart.com</t>
  </si>
  <si>
    <t>https://linkedin.com/company/expandcart</t>
  </si>
  <si>
    <t>https://twitter.com/expandcart</t>
  </si>
  <si>
    <t>https://www.facebook.com/expandcart</t>
  </si>
  <si>
    <t>Integreight</t>
  </si>
  <si>
    <t>Integreight develops novel products for the electronic hobbyist and education market.</t>
  </si>
  <si>
    <t>http://www.integreight.com</t>
  </si>
  <si>
    <t>https://www.linkedin.com/company/integreight/</t>
  </si>
  <si>
    <t>https://twitter.com/integreight</t>
  </si>
  <si>
    <t>https://www.facebook.com/Integreight/</t>
  </si>
  <si>
    <t>Unplugged</t>
  </si>
  <si>
    <t>We create a platform for your business that will definitely help you acquire new clients and build relationships.</t>
  </si>
  <si>
    <t>Essam Maged, Mostafa ElKhouly</t>
  </si>
  <si>
    <t>http://unpluggedweb.com/</t>
  </si>
  <si>
    <t>https://www.linkedin.com/company/unplugged-web-design</t>
  </si>
  <si>
    <t>https://www.twitter.com/unplugged_web</t>
  </si>
  <si>
    <t>https://www.facebook.com/unpluggedweb</t>
  </si>
  <si>
    <t>Speakol</t>
  </si>
  <si>
    <t>Speakol is a MENA region-focused content discovery &amp; recommendation platform. It provides Premium Native Ads to the most relevant audience.</t>
  </si>
  <si>
    <t>Mahmoud Talaat</t>
  </si>
  <si>
    <t>https://speakol.com</t>
  </si>
  <si>
    <t>https://www.linkedin.com/company/speakol</t>
  </si>
  <si>
    <t>https://www.twitter.com/speakol</t>
  </si>
  <si>
    <t>https://www.facebook.com/speakol</t>
  </si>
  <si>
    <t>SeeCureApp</t>
  </si>
  <si>
    <t>SeeCureApp is a leading company in Information Security field providing many high profile businesses and leading startups.</t>
  </si>
  <si>
    <t>https://seecureapp.com</t>
  </si>
  <si>
    <t>https://www.linkedin.com/company/seecureapp/about/</t>
  </si>
  <si>
    <t>https://www.twitter.com/seecureapp</t>
  </si>
  <si>
    <t>Tayary</t>
  </si>
  <si>
    <t>Tayary is an online platform for ordering and delivering food.</t>
  </si>
  <si>
    <t>Taher El-Shafei</t>
  </si>
  <si>
    <t>http://tayary.com</t>
  </si>
  <si>
    <t>https://www.linkedin.com/company/tayary</t>
  </si>
  <si>
    <t>http://www.facebook.com/tayary.egy/</t>
  </si>
  <si>
    <t>VRapeutic</t>
  </si>
  <si>
    <t>A startup specializing in the development of virtual reality software for learning disabilities and developmental disorders.</t>
  </si>
  <si>
    <t>http://myvrapeutic.com</t>
  </si>
  <si>
    <t>https://www.linkedin.com/company/vrapeutic/</t>
  </si>
  <si>
    <t>https://twitter.com/myvrapeutic</t>
  </si>
  <si>
    <t>https://www.facebook.com/myvrapeutic/</t>
  </si>
  <si>
    <t>Autotell</t>
  </si>
  <si>
    <t>Autotell is a platform to communicate with your car, on road analytics, detecting faults, instant driver advice with AI personal assistant</t>
  </si>
  <si>
    <t>http://autotell.ai</t>
  </si>
  <si>
    <t>https://www.linkedin.com/company/autotell/</t>
  </si>
  <si>
    <t>https://twitter.com/AutotellAI</t>
  </si>
  <si>
    <t>https://www.facebook.com/AutotellAi/</t>
  </si>
  <si>
    <t>VOO</t>
  </si>
  <si>
    <t>VOO, Delivery Marketplace for Merchants and Courier companies to connect.</t>
  </si>
  <si>
    <t>Waleed Rashed</t>
  </si>
  <si>
    <t>http://getvoo.com</t>
  </si>
  <si>
    <t>https://www.twitter.com/voo_eg</t>
  </si>
  <si>
    <t>DevisionX</t>
  </si>
  <si>
    <t>‚ÄúDevisionX‚Äù is coming from using ‚ÄúDeep‚Äù learning in ‚ÄúX‚Äù of machine ‚ÄúVision‚Äù solutions in ‚ÄúX‚Äù fields of industries.</t>
  </si>
  <si>
    <t>https://devisionx.com</t>
  </si>
  <si>
    <t>https://www.linkedin.com/company/devisionx/</t>
  </si>
  <si>
    <t>https://twitter.com/devisionx</t>
  </si>
  <si>
    <t>https://www.facebook.com/devisionxco/</t>
  </si>
  <si>
    <t>Nash2</t>
  </si>
  <si>
    <t>Nash‚Äô is the first online Parenting platform in Arab world</t>
  </si>
  <si>
    <t>http://nash2ar.com</t>
  </si>
  <si>
    <t>https://www.linkedin.com/company/nash2ar/</t>
  </si>
  <si>
    <t>https://www.facebook.com/nash2ar</t>
  </si>
  <si>
    <t>Tomatiki</t>
  </si>
  <si>
    <t>Tomatiki provides one stop IoT solution for your farm, organization, trade and industry.</t>
  </si>
  <si>
    <t>http://tomatiki.com/</t>
  </si>
  <si>
    <t>https://www.linkedin.com/company/tomatiki</t>
  </si>
  <si>
    <t>https://twitter.com/tomatiki3</t>
  </si>
  <si>
    <t>https://www.facebook.com/tomatiki/</t>
  </si>
  <si>
    <t>Homzmart</t>
  </si>
  <si>
    <t>Homzmart is an end-to-end platform that connects homeowners with home professionals.</t>
  </si>
  <si>
    <t>https://www.homzmart.com</t>
  </si>
  <si>
    <t>https://www.linkedin.com/company/homzmart/</t>
  </si>
  <si>
    <t>https://twitter.com/homzmart</t>
  </si>
  <si>
    <t>https://www.facebook.com/Homzmart/</t>
  </si>
  <si>
    <t>Belshifa</t>
  </si>
  <si>
    <t>Mobile app that deliver medicines and healthcare products from pharmacy to door step</t>
  </si>
  <si>
    <t>Ahmed Salah, Ebraheem Fahmy</t>
  </si>
  <si>
    <t>https://belshifa.com</t>
  </si>
  <si>
    <t>https://www.linkedin.com/company/belshifa</t>
  </si>
  <si>
    <t>https://twitter.com/belshifa</t>
  </si>
  <si>
    <t>https://www.facebook.com/Belshifa/</t>
  </si>
  <si>
    <t>RedCab LLC</t>
  </si>
  <si>
    <t>RedCab LLC. offers a decentralized peer-to-peer transportation solution to individuals. Utilizing the power of Blockchain technologies</t>
  </si>
  <si>
    <t>Hurghada,Egypt</t>
  </si>
  <si>
    <t>Asser Yehia, Mohamed Mousa, Walid ElGendy</t>
  </si>
  <si>
    <t>http://redcab.co/</t>
  </si>
  <si>
    <t>https://www.linkedin.com/company/redcab/</t>
  </si>
  <si>
    <t>https://twitter.com/RedCab_LLC</t>
  </si>
  <si>
    <t>Ordera</t>
  </si>
  <si>
    <t>Ordera is a mobile application people can use to place and pay for their orders during their daily hangouts.</t>
  </si>
  <si>
    <t>http://www.ordera.co</t>
  </si>
  <si>
    <t>https://www.linkedin.com/company/orderaofficial/</t>
  </si>
  <si>
    <t>https://www.facebook.com/ordera.official</t>
  </si>
  <si>
    <t>AppGain.io</t>
  </si>
  <si>
    <t>Saas Service for  Mobile App Marketing</t>
  </si>
  <si>
    <t>https://appgain.io</t>
  </si>
  <si>
    <t>https://www.twitter.com/appgain</t>
  </si>
  <si>
    <t>https://www.facebook.com/appgain</t>
  </si>
  <si>
    <t>Go Ejaza</t>
  </si>
  <si>
    <t>Social app for Planning &amp; Sharing trips</t>
  </si>
  <si>
    <t>http://www.goejaza.com</t>
  </si>
  <si>
    <t>https://www.linkedin.com/company/go-ejaza/about/</t>
  </si>
  <si>
    <t>http://twitter.com/goejaza</t>
  </si>
  <si>
    <t>http://www.facebook.com/GoEjaza</t>
  </si>
  <si>
    <t>Tagaddod</t>
  </si>
  <si>
    <t>A renewable Energy and Waste Management Egyptian company, Built on a strong belief that renewable energy is the way forward.</t>
  </si>
  <si>
    <t>Ahmed Raafat, Nour El-Assal</t>
  </si>
  <si>
    <t>http://www.tagaddod.com/</t>
  </si>
  <si>
    <t>https://www.linkedin.com/company/tagaddod</t>
  </si>
  <si>
    <t>https://twitter.com/tagaddod</t>
  </si>
  <si>
    <t>https://www.facebook.com/Tagaddod/</t>
  </si>
  <si>
    <t>Kijamii</t>
  </si>
  <si>
    <t>Kijamii is a social media agency based in Egypt that specializes in social media marketing.</t>
  </si>
  <si>
    <t>Bassem Elhady</t>
  </si>
  <si>
    <t>http://www.kijamii.com/</t>
  </si>
  <si>
    <t>https://www.linkedin.com/company/kijamii</t>
  </si>
  <si>
    <t>https://www.twitter.com/kijamiimedia</t>
  </si>
  <si>
    <t>https://www.facebook.com/kijamii</t>
  </si>
  <si>
    <t>Mermaid - getamermaid.com</t>
  </si>
  <si>
    <t>Marmaid is a professional on demand house cleaning service based in Egypt.</t>
  </si>
  <si>
    <t>Gehad Abdullah</t>
  </si>
  <si>
    <t>http://www.getamermaid.com</t>
  </si>
  <si>
    <t>https://www.linkedin.com/company-beta/10415531/</t>
  </si>
  <si>
    <t>https://www.instagram.com/mermaideg/</t>
  </si>
  <si>
    <t>https://www.facebook.com/mermaideg</t>
  </si>
  <si>
    <t>Cyril Labs</t>
  </si>
  <si>
    <t>SEO, Digital Marketing , PPC</t>
  </si>
  <si>
    <t>https://www.cyrillabs.com/</t>
  </si>
  <si>
    <t>https://www.linkedin.com/company-beta/13205662/</t>
  </si>
  <si>
    <t>https://twitter.com/CyrilLabs</t>
  </si>
  <si>
    <t>https://www.facebook.com/cyrillabseg/</t>
  </si>
  <si>
    <t>Cloudinn</t>
  </si>
  <si>
    <t>Cloudinn is a specialized IT company focusing on developing Property Management System (PMS) for all types of accommodation providers.</t>
  </si>
  <si>
    <t>https://cloudinn.net</t>
  </si>
  <si>
    <t>https://www.linkedin.com/company/cloudinn/</t>
  </si>
  <si>
    <t>https://twitter.com/cloudinn</t>
  </si>
  <si>
    <t>https://www.facebook.com/cloud.innpms</t>
  </si>
  <si>
    <t>Cyber Talents</t>
  </si>
  <si>
    <t>Cyber Talents is an online ethical hacking, computer network, and security challenge platform.</t>
  </si>
  <si>
    <t>https://cybertalents.com/</t>
  </si>
  <si>
    <t>https://www.linkedin.com/company/cybertalent/about/</t>
  </si>
  <si>
    <t>https://twitter.com/Cyber_Talents</t>
  </si>
  <si>
    <t>Entej</t>
  </si>
  <si>
    <t>Entej is an Egypt-based company that develops digital economical social network, helping SMEs, SOHOs, and entrepreneurs achieve success.</t>
  </si>
  <si>
    <t>mohamed badr</t>
  </si>
  <si>
    <t>http://www.entej.com</t>
  </si>
  <si>
    <t>https://www.linkedin.com/company-beta/9412695/</t>
  </si>
  <si>
    <t>https://twitter.com/EntejNetwork</t>
  </si>
  <si>
    <t>https://www.facebook.com/Entej.Network/</t>
  </si>
  <si>
    <t>Jodyshop</t>
  </si>
  <si>
    <t>Jodyshop.com is an online shopping website for men and women that sells clothes, bags, shoes, cosmetics, electronics and more.</t>
  </si>
  <si>
    <t>https://www.jodyshop.com/</t>
  </si>
  <si>
    <t>https://www.linkedin.com/company/jodyshop</t>
  </si>
  <si>
    <t>https://twitter.com/jodyshops</t>
  </si>
  <si>
    <t>https://www.facebook.com/jodyshops</t>
  </si>
  <si>
    <t>Vidmy Inc</t>
  </si>
  <si>
    <t>Vidmy is a video curation platform enabling users to build rich interactive monetizable websites containing the content of their choice.</t>
  </si>
  <si>
    <t>Ahmed Mazen, Amr Mazen</t>
  </si>
  <si>
    <t>http://vidmy.com</t>
  </si>
  <si>
    <t>https://www.linkedin.com/company-beta/2772628/</t>
  </si>
  <si>
    <t>https://www.twitter.com/vidmy_</t>
  </si>
  <si>
    <t>https://www.facebook.com/vidmy.videos</t>
  </si>
  <si>
    <t>Filsekka</t>
  </si>
  <si>
    <t>Filsekka is the first medical platform designed to care and support pregnant women in the Arab world.</t>
  </si>
  <si>
    <t>http://filsekka.net/</t>
  </si>
  <si>
    <t>https://www.linkedin.com/company/fil-sekka/</t>
  </si>
  <si>
    <t>https://twitter.com/Filsekka_net</t>
  </si>
  <si>
    <t>https://www.facebook.com/pg/Filsekka.net</t>
  </si>
  <si>
    <t>Faggala.com</t>
  </si>
  <si>
    <t>Faggala.com is an online marketplace specialized in stationary books.</t>
  </si>
  <si>
    <t>Ahmed Ibrahim, Mohamed Amr</t>
  </si>
  <si>
    <t>http://faggala.com/</t>
  </si>
  <si>
    <t>https://twitter.com/FaggalaStreet</t>
  </si>
  <si>
    <t>https://www.facebook.com/FaggalaStreet</t>
  </si>
  <si>
    <t>Scoop Empire</t>
  </si>
  <si>
    <t>We are your urban online hub, for all that is new, hip, enticing, and funk. If we know about it, then you should.</t>
  </si>
  <si>
    <t>Kareem El-Nagdy, Sabrina Khalil, Sherry El-Kilany</t>
  </si>
  <si>
    <t>http://www.scoopempire.com</t>
  </si>
  <si>
    <t>https://www.linkedin.com/company/scoop-empire</t>
  </si>
  <si>
    <t>http://twitter.com/ScoopEmpire</t>
  </si>
  <si>
    <t>http://www.facebook.com/ScoopEmpire</t>
  </si>
  <si>
    <t>Bus Pooling</t>
  </si>
  <si>
    <t>Bus Pooling is a subscription-based bus service that transports commuters between home and work.</t>
  </si>
  <si>
    <t>Mohamed Ehab, Mohamed Nawito</t>
  </si>
  <si>
    <t>http://www.bus-pooling.com</t>
  </si>
  <si>
    <t>https://www.twitter.com/buspooling</t>
  </si>
  <si>
    <t>https://www.facebook.com/buspooling</t>
  </si>
  <si>
    <t>Ship'nbag</t>
  </si>
  <si>
    <t>An automated web and mobile-based shipping solution that connect orders with travelers on a global scale.</t>
  </si>
  <si>
    <t>http://www.shipnbag.com</t>
  </si>
  <si>
    <t>https://www.linkedin.com/company/shipnbag/</t>
  </si>
  <si>
    <t>https://www.facebook.com/shipnbag</t>
  </si>
  <si>
    <t>5dVR</t>
  </si>
  <si>
    <t>5dVR is a virtual reality content and production studio dedicated to the creation of stunning and immersive virtual reality experiences.</t>
  </si>
  <si>
    <t>http://www.5d-vr.com</t>
  </si>
  <si>
    <t>https://www.linkedin.com/company/5dvr/about/</t>
  </si>
  <si>
    <t>https://twitter.com/5dVR_</t>
  </si>
  <si>
    <t>https://www.facebook.com/5dVR1</t>
  </si>
  <si>
    <t>E7gezly</t>
  </si>
  <si>
    <t>E7gezly is an online and mobile booking services provider for the various platforms of events, venues, and transportation.</t>
  </si>
  <si>
    <t>http://e7gezly.com/</t>
  </si>
  <si>
    <t>https://www.linkedin.com/company/e7gezly/about/</t>
  </si>
  <si>
    <t>https://twitter.com/e7gezly</t>
  </si>
  <si>
    <t>https://www.facebook.com/ehgezly/</t>
  </si>
  <si>
    <t>BotCommander</t>
  </si>
  <si>
    <t>AI, Chatbots</t>
  </si>
  <si>
    <t>Mohammed Maher, Mohammed Mayla</t>
  </si>
  <si>
    <t>http://botcommander.io/</t>
  </si>
  <si>
    <t>https://www.linkedin.com/company/botcommander</t>
  </si>
  <si>
    <t>https://twitter.com/BotCommander_io</t>
  </si>
  <si>
    <t>https://www.facebook.com/BotCommander/</t>
  </si>
  <si>
    <t>Hawak Radio</t>
  </si>
  <si>
    <t>Online Radio &amp; Music Application</t>
  </si>
  <si>
    <t>Cairo,Egypt</t>
  </si>
  <si>
    <t>Abdallah Mohamed</t>
  </si>
  <si>
    <t>https://www.hawakradio.com/</t>
  </si>
  <si>
    <t>https://www.linkedin.com/company/hawak-radio-entertainment-network/about/</t>
  </si>
  <si>
    <t>https://www.facebook.com/HawakRadio</t>
  </si>
  <si>
    <t>INTcore</t>
  </si>
  <si>
    <t>INTcore - web solutions company &amp; mobile solutions and digital marketing company based in Egypt</t>
  </si>
  <si>
    <t>http://intcore.com</t>
  </si>
  <si>
    <t>https://www.linkedin.com/company/10263206?trk=tyah&amp;trkInfo=clickedVertical%3Acompany%2CclickedEntityId%3A10263206%2Cidx%3A2-1-4%2CtarId%3A1459450612687%2Ctas%3Aintcore</t>
  </si>
  <si>
    <t>https://twitter.com/intcore</t>
  </si>
  <si>
    <t>https://www.facebook.com/intcorecompany</t>
  </si>
  <si>
    <t>Mobihall</t>
  </si>
  <si>
    <t>Mobihall is the largest mobile phone discovery platform in the Arab world</t>
  </si>
  <si>
    <t>http://www.mobihall.com/</t>
  </si>
  <si>
    <t>https://twitter.com/mobihallsocial</t>
  </si>
  <si>
    <t>https://www.facebook.com/mobihallsocial</t>
  </si>
  <si>
    <t>DCBEgypt</t>
  </si>
  <si>
    <t>DCBEgypt operates as a direct carrier billing service provider.</t>
  </si>
  <si>
    <t>http://www.dcbegypt.com</t>
  </si>
  <si>
    <t>YALLA NSADAR</t>
  </si>
  <si>
    <t>Yalla Nsadar is a B2B marketplace, connecting wholesalers between whole world and the Arab countries.</t>
  </si>
  <si>
    <t>Tarek Hosny</t>
  </si>
  <si>
    <t>http://www.yallansadar.com/</t>
  </si>
  <si>
    <t>https://www.linkedin.com/company-beta/17995510/</t>
  </si>
  <si>
    <t>https://twitter.com/YallaNsadar</t>
  </si>
  <si>
    <t>https://www.facebook.com/pg/yallansadar/</t>
  </si>
  <si>
    <t>Tanqeeb</t>
  </si>
  <si>
    <t>Tanqeeb , job search engine. Search for a job a cross the middle east and Gulf.</t>
  </si>
  <si>
    <t>http://www.tanqeeb.com</t>
  </si>
  <si>
    <t>http://www.linkedin.com/company/tanqeeb-com</t>
  </si>
  <si>
    <t>http://twitter.com/TanQeebcom</t>
  </si>
  <si>
    <t>http://www.facebook.com/tankeeb</t>
  </si>
  <si>
    <t>Omash.com</t>
  </si>
  <si>
    <t>Omash.com is an online directory that collects fabrics from tailors all across Egypt, and displays them online for customers to purchase.</t>
  </si>
  <si>
    <t>Ayman Hosni, Radwa Arafa</t>
  </si>
  <si>
    <t>http://www.omash.com/?lang=en</t>
  </si>
  <si>
    <t>Trolley</t>
  </si>
  <si>
    <t>Trolley sells and delivers groceries all over Cairo and Giza through its web and mobile-based platform.</t>
  </si>
  <si>
    <t>Dokki, Egypt</t>
  </si>
  <si>
    <t>Mohamed Abbas</t>
  </si>
  <si>
    <t>https://www.trolley-app.com/</t>
  </si>
  <si>
    <t>NowPay</t>
  </si>
  <si>
    <t>NowPay partners with employers to help their employees get their salaries in advance at any point during the month.</t>
  </si>
  <si>
    <t>Mostafa Ashour, Ahmed Sabry, Cherif Radi</t>
  </si>
  <si>
    <t>https://nowpay.cash/</t>
  </si>
  <si>
    <t>https://www.linkedin.com/company/nowpay/about/</t>
  </si>
  <si>
    <t>Proteinea</t>
  </si>
  <si>
    <t>At Proteinea, we are raising insects that are being fed on organic waste to replace fishmeal in aquaculture and animal feeds with sustainable and more environmental insect-based protein.</t>
  </si>
  <si>
    <t>Mahmoud Eljendy, Abdulaziz Elgammal</t>
  </si>
  <si>
    <t>Biotechnology</t>
  </si>
  <si>
    <t>https://proteinea.com/</t>
  </si>
  <si>
    <t>https://www.linkedin.com/company/proteinea/about/</t>
  </si>
  <si>
    <t>https://www.facebook.com/proteinea</t>
  </si>
  <si>
    <t>Doctoorum</t>
  </si>
  <si>
    <t>Doctoorum is a curated medical tourism online marketplace, Where patients can compare and book affordable treatments from trusted providers abroad.</t>
  </si>
  <si>
    <t>Begad Nasser</t>
  </si>
  <si>
    <t>AUC Venture Lab</t>
  </si>
  <si>
    <t>https://doctoorum.com/</t>
  </si>
  <si>
    <t>https://www.linkedin.com/company/doctoorum/about/</t>
  </si>
  <si>
    <t>https://twitter.com/DoctoorumC</t>
  </si>
  <si>
    <t>https://www.facebook.com/doctoorum/</t>
  </si>
  <si>
    <t>Ghana Code Club</t>
  </si>
  <si>
    <t>The Ghana Code Club is an after-school program that teaches children computer programming skills. Children between ages 5-17 can join any of our coding programs from Schools, Community Centers and Libraries to learn to create computer games, animations, interactive arts, websites and mobile apps</t>
  </si>
  <si>
    <t>Ernestina Appiah</t>
  </si>
  <si>
    <t>https://ghanacodeclub.org/</t>
  </si>
  <si>
    <t>https://www.linkedin.com/company/ghana-code-club/</t>
  </si>
  <si>
    <t>https://twitter.com/ghanacodeclub</t>
  </si>
  <si>
    <t>https://web.facebook.com/ghanacodeclub/?_rdc=1&amp;_rdr</t>
  </si>
  <si>
    <t>BezoMoney</t>
  </si>
  <si>
    <t>BezoMoney is a digital savings platform for traditional savings groups.</t>
  </si>
  <si>
    <t>MeltWater Entrepreneural School of technology</t>
  </si>
  <si>
    <t>https://bezomoney.com/</t>
  </si>
  <si>
    <t>https://www.linkedin.com/company/bezomoney/about/</t>
  </si>
  <si>
    <t>https://twitter.com/BezoMoney</t>
  </si>
  <si>
    <t>https://www.facebook.com/pages/category/Financial-Service/Bezomoney-2323110587769551/</t>
  </si>
  <si>
    <t>CoFundie</t>
  </si>
  <si>
    <t>Co-Fundie is a platform for crowd-sourcing funds for the development of buildings using cost efficient and time-saving techniques</t>
  </si>
  <si>
    <t>Chukwuemeka Ndukwe</t>
  </si>
  <si>
    <t>Real Estate, Crowdfunding</t>
  </si>
  <si>
    <t>https://www.cofundie.com/</t>
  </si>
  <si>
    <t>https://www.linkedin.com/company/cofundie/about/</t>
  </si>
  <si>
    <t>https://twitter.com/cofundie</t>
  </si>
  <si>
    <t>https://www.facebook.com/cofundie/</t>
  </si>
  <si>
    <t>Massira</t>
  </si>
  <si>
    <t>Massira is a social support network and healthcare service aggregator for women</t>
  </si>
  <si>
    <t>Women's Health</t>
  </si>
  <si>
    <t>https://massira.io/</t>
  </si>
  <si>
    <t>https://www.linkedin.com/company/maasira/about/</t>
  </si>
  <si>
    <t>https://twitter.com/MassiraOfficial</t>
  </si>
  <si>
    <t>https://www.facebook.com/MassiraOfficial</t>
  </si>
  <si>
    <t>Niqao</t>
  </si>
  <si>
    <t>Niqao is a financing platform that connects merchants and lenders to enable them to offer customers the option of paying in installments</t>
  </si>
  <si>
    <t>https://niqao.com/</t>
  </si>
  <si>
    <t>Adi+Bolga</t>
  </si>
  <si>
    <t>Adi+Bolga is a platform using the power of technology and community to gather data and create conversations around the black skin and black skincare</t>
  </si>
  <si>
    <t>Beauty &amp; Cosmetics</t>
  </si>
  <si>
    <t>https://twitter.com/AdiandBolga</t>
  </si>
  <si>
    <t>TalentsinAfrica</t>
  </si>
  <si>
    <t>TalentsinAfrica simplifies the recruitment process for both job seekers and recruiters.</t>
  </si>
  <si>
    <t>Bridget Boakye, Daniel Amoako Antwi, Emmanuel Leslie Addae</t>
  </si>
  <si>
    <t>https://www.talentsinafrica.com/about</t>
  </si>
  <si>
    <t>https://www.linkedin.com/company/talentscommunity/</t>
  </si>
  <si>
    <t>https://twitter.com/talentsinafrica?lang=en</t>
  </si>
  <si>
    <t>https://www.facebook.com/FollowTalentsinAfrica/</t>
  </si>
  <si>
    <t>Tonaton.com</t>
  </si>
  <si>
    <t>Tonaton.com is a website where you can buy and sell almost everything.</t>
  </si>
  <si>
    <t>https://tonaton.com/</t>
  </si>
  <si>
    <t>https://www.linkedin.com/company/tonaton-com/</t>
  </si>
  <si>
    <t>https://twitter.com/TonatonGhana</t>
  </si>
  <si>
    <t>https://www.facebook.com/tonatoncom</t>
  </si>
  <si>
    <t>Rosak Consult</t>
  </si>
  <si>
    <t>Rosak Consult offers its services within the hospitality and tourism industry.</t>
  </si>
  <si>
    <t>Training, Recruitment</t>
  </si>
  <si>
    <t>https://rosakconsult.com/</t>
  </si>
  <si>
    <t>https://www.linkedin.com/company/10261595/</t>
  </si>
  <si>
    <t>https://twitter.com/RosakConsult</t>
  </si>
  <si>
    <t>https://www.facebook.com/ROSAKCONSULT/</t>
  </si>
  <si>
    <t>Terk Trendz</t>
  </si>
  <si>
    <t>Terk Trendz is an innovation driven company soon to become the Tech Hub of Africa</t>
  </si>
  <si>
    <t>http://terktrendz.com/</t>
  </si>
  <si>
    <t>Edwa Global Company</t>
  </si>
  <si>
    <t>Edwa Global is a company focused on becoming Africa's leading retail channel for local &amp; organic farm produce</t>
  </si>
  <si>
    <t>Kyei Faried Owura</t>
  </si>
  <si>
    <t>https://edwaglobalcompany.business.site/</t>
  </si>
  <si>
    <t>https://www.linkedin.com/company/edwa-africa-company-limited/</t>
  </si>
  <si>
    <t>JimahTech Limited</t>
  </si>
  <si>
    <t>JimahTech is focusing on software and applcation development across different platforms</t>
  </si>
  <si>
    <t>http://jimahtech.com</t>
  </si>
  <si>
    <t>http://facebook.com/jimahtech</t>
  </si>
  <si>
    <t>Sikasem Africa</t>
  </si>
  <si>
    <t xml:space="preserve">Sikasem is a social enterprise that creates, provides and facilitates a complete financial services value chain for the unbanked and underserved individuals and micro businesses. </t>
  </si>
  <si>
    <t>Tema, Ghana</t>
  </si>
  <si>
    <t>Charles Mensa</t>
  </si>
  <si>
    <t>https://www.sikasemafrica.com/</t>
  </si>
  <si>
    <t>https://www.linkedin.com/company/11047670/</t>
  </si>
  <si>
    <t>https://twitter.com/sikasemafrica</t>
  </si>
  <si>
    <t>https://web.facebook.com/sikasemafrica/</t>
  </si>
  <si>
    <t>Ahwenepa</t>
  </si>
  <si>
    <t>Ahwenepa is a marketplace for handmade  trendy African inspired products.</t>
  </si>
  <si>
    <t>Takoradi, Ghana</t>
  </si>
  <si>
    <t>Henry Cobblah</t>
  </si>
  <si>
    <t>http://ahwenepa.com/en/</t>
  </si>
  <si>
    <t>https://twitter.com/Ahwenepa_</t>
  </si>
  <si>
    <t>https://www.facebook.com/Ahwenepa</t>
  </si>
  <si>
    <t>CountryTales</t>
  </si>
  <si>
    <t>Country Tales is home for the niche market of African writers and their stories, comprising different genres.</t>
  </si>
  <si>
    <t xml:space="preserve">E-Commerce &amp; Retail </t>
  </si>
  <si>
    <t>Books, Literature</t>
  </si>
  <si>
    <t>https://www.coutales.com</t>
  </si>
  <si>
    <t>https://www/twitter.com/coutales</t>
  </si>
  <si>
    <t>https://facebook.com/countrytalesofficial</t>
  </si>
  <si>
    <t>A-Plus E-Learning</t>
  </si>
  <si>
    <t>Enabling academic excellence through e-learning</t>
  </si>
  <si>
    <t>Chris Bimpong, Eugene Tetteh</t>
  </si>
  <si>
    <t>http://apluselearning.com/</t>
  </si>
  <si>
    <t>https://www.linkedin.com/company/a-plus-e-learning-limited</t>
  </si>
  <si>
    <t>https://twitter.com/AfricaAplus</t>
  </si>
  <si>
    <t>https://www.facebook.com/aplus.elearning</t>
  </si>
  <si>
    <t>GhanaCompares</t>
  </si>
  <si>
    <t>Ghanacompares.com is an independent online comparison service, we provide customers in Ghana with the opportunity to compare quotes</t>
  </si>
  <si>
    <t>https://ghanacompares.com/</t>
  </si>
  <si>
    <t>https://www.linkedin.com/company/17928076</t>
  </si>
  <si>
    <t>https://www.twitter.com/ghanacompares</t>
  </si>
  <si>
    <t>https://www.facebook.com/ghanacompares</t>
  </si>
  <si>
    <t>YALife</t>
  </si>
  <si>
    <t>YALife is a new media publisher that gathers and creates information and inspiration that fuels the Next Generation of Africans to challenge the status quo and revolutionize the world.</t>
  </si>
  <si>
    <t>https://www.itsyalife.com</t>
  </si>
  <si>
    <t>https://www.linkedin.com/company/yalife/</t>
  </si>
  <si>
    <t>https://www.twitter.com/itsyalife</t>
  </si>
  <si>
    <t>https://www.facebook.com/itsyalife</t>
  </si>
  <si>
    <t>Avenir Ghana</t>
  </si>
  <si>
    <t xml:space="preserve"> specialising web/mobile design and development, and content development.</t>
  </si>
  <si>
    <t>http://www.avenirghana.com</t>
  </si>
  <si>
    <t>Infinixel</t>
  </si>
  <si>
    <t>Start-up company that specializes in the development of websites and web applications to solve day to day challenges</t>
  </si>
  <si>
    <t>http://infinixel.com/</t>
  </si>
  <si>
    <t>https://www.linkedin.com/company/infinixel</t>
  </si>
  <si>
    <t>https://twitter.com/Infinixel_Web</t>
  </si>
  <si>
    <t>https://www.facebook.com/Infinixel/</t>
  </si>
  <si>
    <t>PSS Ghana</t>
  </si>
  <si>
    <t>PSS Ghana provides tools for website building at affordable cost.</t>
  </si>
  <si>
    <t>http://www.pssghana.com</t>
  </si>
  <si>
    <t>https://twitter.com/pssghana</t>
  </si>
  <si>
    <t>https://www.facebook.com/PSSGhana/</t>
  </si>
  <si>
    <t>Naasakle</t>
  </si>
  <si>
    <t>Naasakle is producing high quality shea based products for sale both B2B and B2C through a few different business lines.</t>
  </si>
  <si>
    <t>Brooklyn, United States</t>
  </si>
  <si>
    <t>Naa-Sakle Akuete</t>
  </si>
  <si>
    <t>http://shea.care/</t>
  </si>
  <si>
    <t>https://www.linkedin.com/company/naasakle-international/about/</t>
  </si>
  <si>
    <t>https://www.facebook.com/pages/NAASAKLE-LTDProducers-of-premium-quality-shea-butter/599836926745488</t>
  </si>
  <si>
    <t>MeQasa Ltd</t>
  </si>
  <si>
    <t>MeQasa offers an online platform that enables its users to rent, buy, and sell properties in Ghana.</t>
  </si>
  <si>
    <t>Kelvin Nyame, Kofi Amuasi, Rashad Seini</t>
  </si>
  <si>
    <t>http://meqasa.com/</t>
  </si>
  <si>
    <t>https://www.linkedin.com/company/meqasa-ltd-meqasa-com-</t>
  </si>
  <si>
    <t>https://www.twitter.com/meqasa</t>
  </si>
  <si>
    <t>https://www.facebook.com/meqasa</t>
  </si>
  <si>
    <t>Dopecard Holdings Limited</t>
  </si>
  <si>
    <t>Dope Card delivers Ô¨Ånancial products and services for young Africans.</t>
  </si>
  <si>
    <t>Nana Kwaki Koi, Yaw Amponsah Debrah</t>
  </si>
  <si>
    <t>http://mydopecard.com</t>
  </si>
  <si>
    <t>https://www.linkedin.com/company/13039623</t>
  </si>
  <si>
    <t>Surfline Communications</t>
  </si>
  <si>
    <t>Surfline Communications Limited is a 100% Ghanaian-owned company which provides 4G LTE mobile wireless .</t>
  </si>
  <si>
    <t>John E. Taylor</t>
  </si>
  <si>
    <t>http://www.surflinegh.com/en/home/</t>
  </si>
  <si>
    <t>https://www.linkedin.com/company/surfline-communications</t>
  </si>
  <si>
    <t>https://twitter.com/SurflineGh</t>
  </si>
  <si>
    <t>https://www.facebook.com/SurflineLTE/timeline</t>
  </si>
  <si>
    <t>Beam</t>
  </si>
  <si>
    <t>Beam, the cheapest, fastest way to send money to Ghana and soon, Nigeria.</t>
  </si>
  <si>
    <t>Michel Veys, Nikunj Handa</t>
  </si>
  <si>
    <t>https://vip.beamremit.com/#!</t>
  </si>
  <si>
    <t>https://www.linkedin.com/company-beta/6139255/</t>
  </si>
  <si>
    <t>https://twitter.com/BeamRemit</t>
  </si>
  <si>
    <t>https://www.facebook.com/BeamRemit</t>
  </si>
  <si>
    <t>SynCommerce</t>
  </si>
  <si>
    <t>SynCommerce provides you an effective and easy to use tool to manage and synchronize inventory and orders across multiple sales channels.</t>
  </si>
  <si>
    <t>Albert Fiati-Kumasenu, Christian Osei-Bonsu, Joel Funu</t>
  </si>
  <si>
    <t>https://syncommerceapp.com</t>
  </si>
  <si>
    <t>https://www.linkedin.com/company/syncommerce</t>
  </si>
  <si>
    <t>https://www.twitter.com/syncommerce</t>
  </si>
  <si>
    <t>https://www.facebook.com/syncommerce</t>
  </si>
  <si>
    <t>Ghalani</t>
  </si>
  <si>
    <t>Ghalani provides a mobile and web-¬≠based ERP solution</t>
  </si>
  <si>
    <t>Amanze Ogbonna, Tabitha Mayabi</t>
  </si>
  <si>
    <t>https://www.ghalani.com</t>
  </si>
  <si>
    <t>https://www.linkedin.com/company-beta/10839362/</t>
  </si>
  <si>
    <t>https://twitter.com/ghalaniapp</t>
  </si>
  <si>
    <t>https://www.facebook.com/company</t>
  </si>
  <si>
    <t>Okumkom Mobile App &amp; Community Food Stores</t>
  </si>
  <si>
    <t>Okumkom brings affordable and convenience means of local food shopping closer to the communities through a mobile app and website</t>
  </si>
  <si>
    <t>https://www.okumkomfoods.com</t>
  </si>
  <si>
    <t>https://www.linkedin.com/company/okumkom-mobile-app-community-food-stores/</t>
  </si>
  <si>
    <t>https://twitter.com/okumkomApp</t>
  </si>
  <si>
    <t>https://www.facebook.com/pg/okumkomfoodsgh/</t>
  </si>
  <si>
    <t>Fido</t>
  </si>
  <si>
    <t>Providing fast and easy short-term loans</t>
  </si>
  <si>
    <t>http://www.fidocredit.com</t>
  </si>
  <si>
    <t>https://www.linkedin.com/company/fido-money-lending-ltd-</t>
  </si>
  <si>
    <t>https://twitter.com/fidocredit</t>
  </si>
  <si>
    <t>https://www.facebook.com/fidocredit</t>
  </si>
  <si>
    <t>Alt Technologies LTD</t>
  </si>
  <si>
    <t>Alt Technologies LTD is a audio media tech company to help audio content producers easily create host and monetise their creations.</t>
  </si>
  <si>
    <t>Bubunyo Nyavor</t>
  </si>
  <si>
    <t>http://www.afradio.co/</t>
  </si>
  <si>
    <t>https://www.linkedin.com/company/alt-technologiesafrica/</t>
  </si>
  <si>
    <t>https://www.twitter.com/afradiohq</t>
  </si>
  <si>
    <t>https://www.facebook.com/afradiohq</t>
  </si>
  <si>
    <t>Ahonya</t>
  </si>
  <si>
    <t>Ahonya provides consumers with an online platform to purchase retail goods from the US and UK.</t>
  </si>
  <si>
    <t>Addo Kufuor Mensah, Gerard Yitamkey</t>
  </si>
  <si>
    <t>http://ahonya.com</t>
  </si>
  <si>
    <t>https://www.linkedin.com/company-beta/2951549/</t>
  </si>
  <si>
    <t>http://twitter.com/AhonyaOnline</t>
  </si>
  <si>
    <t>http://www.facebook.com/AhonyaOnlineStore</t>
  </si>
  <si>
    <t>Homechow</t>
  </si>
  <si>
    <t>We are changing how food, goods, and logistics intersect in cities on the Africa continent.</t>
  </si>
  <si>
    <t>Gabriel Ankamafio</t>
  </si>
  <si>
    <t>http://homechow.io</t>
  </si>
  <si>
    <t>https://twitter.com/homechowgh</t>
  </si>
  <si>
    <t>https://www.facebook.com/homechowghana/</t>
  </si>
  <si>
    <t>Bluconyx</t>
  </si>
  <si>
    <t>a social enterprise tech company with the objective of solving societal challenges and problems through technology.</t>
  </si>
  <si>
    <t>Aloysius Attiogbe, Anthony Akorful Botchway</t>
  </si>
  <si>
    <t>http://www.bluconyx.org/</t>
  </si>
  <si>
    <t>https://www.linkedin.com/company/bluconyx</t>
  </si>
  <si>
    <t>https://twitter.com/Bluconyx</t>
  </si>
  <si>
    <t>https://www.facebook.com/bluconyx</t>
  </si>
  <si>
    <t>Asoriba</t>
  </si>
  <si>
    <t>Asoriba's vision is to ultimately win more souls by using technology as a tool.</t>
  </si>
  <si>
    <t>Nana Opoku, Patrick Ohemeng, Saviour Dzage</t>
  </si>
  <si>
    <t>https://www.asoriba.com/</t>
  </si>
  <si>
    <t>https://www.linkedin.com/company/asoriba</t>
  </si>
  <si>
    <t>https://twitter.com/asoribaapp</t>
  </si>
  <si>
    <t>https://www.facebook.com/asoribaapp</t>
  </si>
  <si>
    <t>Bitland Global</t>
  </si>
  <si>
    <t>Bitland is an experimental platform using decentralized, trustless models such as Bitcoin‚Äôs blockchain to bridge the gap.</t>
  </si>
  <si>
    <t>http://landing.bitland.world/</t>
  </si>
  <si>
    <t>SliceBiz</t>
  </si>
  <si>
    <t>SliceBiz is an investment platform that provides alternative financing for startups in Africa and emerging markets.</t>
  </si>
  <si>
    <t>Heather Cochran</t>
  </si>
  <si>
    <t>http://slicebiz.com/</t>
  </si>
  <si>
    <t>https://www.linkedin.com/company/slicebiz</t>
  </si>
  <si>
    <t>https://twitter.com/slicebiz</t>
  </si>
  <si>
    <t>https://www.facebook.com/SliceBiz</t>
  </si>
  <si>
    <t>Zoobashop</t>
  </si>
  <si>
    <t>Zoobashop is an online store in Ghana offering a wide range of electronics, home appliances, items of fashion etc.</t>
  </si>
  <si>
    <t>http://www.zoobashop.com</t>
  </si>
  <si>
    <t>http://twitter.com/zoobashopcom</t>
  </si>
  <si>
    <t>http://www.facebook.com/zoobashopcom</t>
  </si>
  <si>
    <t>QualiTrace</t>
  </si>
  <si>
    <t>Traceability and Anti-counterfeiting Solutions</t>
  </si>
  <si>
    <t>Divine Puplampu, Ebenezer Emmanuel Owusu, Jennifer-Jayne Asante, Kenneth Nelson, Padiki Bukari</t>
  </si>
  <si>
    <t>http://qualitracegh.com/</t>
  </si>
  <si>
    <t>https://www.linkedin.com/company/qualitrace/</t>
  </si>
  <si>
    <t>https://twitter.com/QualiTrace</t>
  </si>
  <si>
    <t>https://www.facebook.com/QualiTrace/</t>
  </si>
  <si>
    <t>Ghanamotion Limited</t>
  </si>
  <si>
    <t>Ghanamotion Limited is a music site for all the latest and the best in African music and entertainment.</t>
  </si>
  <si>
    <t>http://www.ghanamotion.com</t>
  </si>
  <si>
    <t>https://www.twitter.com/ghanamotion</t>
  </si>
  <si>
    <t>https://www.facebook.com/ghanamotion</t>
  </si>
  <si>
    <t>Ampersand Technologies</t>
  </si>
  <si>
    <t>Ampersand Technologies develops and designs websites and provides related information consultancy services Ghana.</t>
  </si>
  <si>
    <t>Naa Adei Hammond</t>
  </si>
  <si>
    <t>https://www.ampersandllc.co/</t>
  </si>
  <si>
    <t>https://www.linkedin.com/company-beta/10404777/</t>
  </si>
  <si>
    <t>https://twitter.com/AmpersandTechno</t>
  </si>
  <si>
    <t>https://www.facebook.com/ampersandtech</t>
  </si>
  <si>
    <t>The BEIGE Group</t>
  </si>
  <si>
    <t>The BEIGE Group operates as a financial services provider.</t>
  </si>
  <si>
    <t>http://www.thebeigegroup.com</t>
  </si>
  <si>
    <t>https://twitter.com/TheBEIGEGroup</t>
  </si>
  <si>
    <t>https://www.facebook.com/TheINVESTMENTPeople/?fref=ts</t>
  </si>
  <si>
    <t>Zished</t>
  </si>
  <si>
    <t>Zished, a gift site, enables consumers to order cakes, flowers, gift vouchers, and hampers online and have them delivered to the doorsteps.</t>
  </si>
  <si>
    <t>Christiane Koenig, Kojo Ayirebi</t>
  </si>
  <si>
    <t>http://www.zished.com</t>
  </si>
  <si>
    <t>https://twitter.com/zished</t>
  </si>
  <si>
    <t>https://www.facebook.com/zished</t>
  </si>
  <si>
    <t>PayLock</t>
  </si>
  <si>
    <t>Payment, Escrow, Fintech</t>
  </si>
  <si>
    <t>Jerry Akanyi-King, Kennedy Anyinatoe</t>
  </si>
  <si>
    <t>http://www.paylock.io</t>
  </si>
  <si>
    <t>https://www.twitter.com/paylock_io</t>
  </si>
  <si>
    <t>https://www.facebook.com/paylock.io</t>
  </si>
  <si>
    <t>SnooCODE</t>
  </si>
  <si>
    <t>SnooCODE is an addressing system that provides a private and unique geolocation code for individuals &amp; businesses across the emerging world</t>
  </si>
  <si>
    <t>Sesinam Dagadu</t>
  </si>
  <si>
    <t>https://www.snoocode.com</t>
  </si>
  <si>
    <t>https://www.twitter.com/snoocode</t>
  </si>
  <si>
    <t>https://www.facebook.com/snoocode</t>
  </si>
  <si>
    <t>Triva</t>
  </si>
  <si>
    <t>Triva is a robo-financial services platform that helps people to achieve their dreams by providing access to tailored financial products.</t>
  </si>
  <si>
    <t>Emmanuel Mbalam, Suleiman Ampo Mohammed, Valerie Naana Asmah</t>
  </si>
  <si>
    <t>http://hitriva.com</t>
  </si>
  <si>
    <t>https://linkedin.com/company/hitriva</t>
  </si>
  <si>
    <t>https://twitter.com/hitriva</t>
  </si>
  <si>
    <t>https://facebook.com/hitriva</t>
  </si>
  <si>
    <t>Cocoa360</t>
  </si>
  <si>
    <t>Cocoa360 transforms farming communities and facilitates access to education and healthcare.</t>
  </si>
  <si>
    <t>Shadrack Osei Frimpong</t>
  </si>
  <si>
    <t>https://www.cocoa360.org</t>
  </si>
  <si>
    <t>https://www.linkedin.com/company/cocoa360/</t>
  </si>
  <si>
    <t>https://twitter.com/cocoa360_</t>
  </si>
  <si>
    <t>https://www.facebook.com/cocoa360/</t>
  </si>
  <si>
    <t>Farmable</t>
  </si>
  <si>
    <t>A Crowdfunding platform that links investors in developed countries with real farms in Ghana.</t>
  </si>
  <si>
    <t>Damian Brennan</t>
  </si>
  <si>
    <t>http://www.farmable.me/</t>
  </si>
  <si>
    <t>https://www.linkedin.com/company/farmable-me</t>
  </si>
  <si>
    <t>https://twitter.com/farmableme</t>
  </si>
  <si>
    <t>https://www.facebook.com/farmableme</t>
  </si>
  <si>
    <t>Nandimobile</t>
  </si>
  <si>
    <t>Nandimobile provides On-demand customer support service.</t>
  </si>
  <si>
    <t>Anne Amuzu, Edward Tagoe, Michael Dakwa</t>
  </si>
  <si>
    <t>http://www.nandimobile.com</t>
  </si>
  <si>
    <t>https://www.linkedin.com/company-beta/1088805/</t>
  </si>
  <si>
    <t>http://twitter.com/NandiMobile</t>
  </si>
  <si>
    <t>http://www.facebook.com/Nandimobile</t>
  </si>
  <si>
    <t>Pavelon</t>
  </si>
  <si>
    <t>Pavelon Provides smartphone insurance and on-demand repairs for mobile users in Ghana. It‚Äôs smartphone repairs that come to you.</t>
  </si>
  <si>
    <t>Gerard Yitamkey</t>
  </si>
  <si>
    <t>http://pavelon.com/</t>
  </si>
  <si>
    <t>https://facebook.com/pavelongh/</t>
  </si>
  <si>
    <t>Curist Pharma</t>
  </si>
  <si>
    <t>Curist Pharma is a fast growing pharmaceutical integrated value chain business with presence.</t>
  </si>
  <si>
    <t>Apprise Music &amp; Media</t>
  </si>
  <si>
    <t>We offer many options to monetize and promote your music online</t>
  </si>
  <si>
    <t>Michael Bamfo</t>
  </si>
  <si>
    <t>https://apprisemusic.com</t>
  </si>
  <si>
    <t>https://www.linkedin.com/in/apprise-music-511945180/</t>
  </si>
  <si>
    <t>https://twitter.com/apprisemusic/</t>
  </si>
  <si>
    <t>https://www.facebook.com/apprisemusic/</t>
  </si>
  <si>
    <t>Orderwind</t>
  </si>
  <si>
    <t>A delivery solution for online businesses</t>
  </si>
  <si>
    <t>Denzel Mosore, Lambert Agbeehia</t>
  </si>
  <si>
    <t>https://www.orderwind.com</t>
  </si>
  <si>
    <t>https://www.twitter.com/orderwind/</t>
  </si>
  <si>
    <t>https://www.facebook.com/orderwind/</t>
  </si>
  <si>
    <t>MarketExpress Solutions Ltd</t>
  </si>
  <si>
    <t>Market Express is Ghana's online grocery supermarket for household supplies, groceries and office supplies.</t>
  </si>
  <si>
    <t>Ebenezer Lartey</t>
  </si>
  <si>
    <t>https://marketexpress.com.gh</t>
  </si>
  <si>
    <t>https://www.linkedin.com/company/market-express-ghana</t>
  </si>
  <si>
    <t>https://twitter.com/marketexpressgh</t>
  </si>
  <si>
    <t>https://www.facebook.com/marketexpressgh</t>
  </si>
  <si>
    <t>Forhey</t>
  </si>
  <si>
    <t>Forhey provides full garment care services with smart on-demand door to door technology.</t>
  </si>
  <si>
    <t>Bakorkor Kelldick, Nayram Mensah</t>
  </si>
  <si>
    <t>https://www.forhey.com</t>
  </si>
  <si>
    <t>https://www.linkedin.com/company/9417048?trk=tyah&amp;trkInfo=clickedVertical%3Acompany%2CclickedEntityId%3A9417048%2Cidx%3A2-1-2%2CtarId%3A1470996845875%2Ctas%3Aforhey</t>
  </si>
  <si>
    <t>https://www.twitter.com/theforhey</t>
  </si>
  <si>
    <t>https://www.facebook.com/forhey</t>
  </si>
  <si>
    <t>Deskit Technologies</t>
  </si>
  <si>
    <t>We are a Tech company with focus on developing customer-tailored solutions that meet business needs.</t>
  </si>
  <si>
    <t>Raymond Harrison</t>
  </si>
  <si>
    <t>https://www.deskittech.com/</t>
  </si>
  <si>
    <t>https://www.linkedin.com/company/deskittech/</t>
  </si>
  <si>
    <t>https://twitter.com/deskittech</t>
  </si>
  <si>
    <t>https://www.facebook.com/deskittech/</t>
  </si>
  <si>
    <t>Booomers International</t>
  </si>
  <si>
    <t>A subsidiary social enterprise of The Yonso Project, which produces and markets bamboo bicycles and accessories.</t>
  </si>
  <si>
    <t>Kwabena Danso</t>
  </si>
  <si>
    <t>http://www.booomers.com/</t>
  </si>
  <si>
    <t>https://www.twitter.com/booomersbikesgh</t>
  </si>
  <si>
    <t>https://www.facebook.com/booomersint</t>
  </si>
  <si>
    <t>3E Management Training &amp; Research Institute</t>
  </si>
  <si>
    <t>Bridging the skill gap in business strategy and growth hack for micro, small and medium-sized enterprices (MSMEs)</t>
  </si>
  <si>
    <t>Augustine Anokye-Wusu, Isaac Akomea-Frimpong, Lawrence Ansah-Addo</t>
  </si>
  <si>
    <t>http://3emtri.org/</t>
  </si>
  <si>
    <t>https://www.linkedin.com/company/18222375/</t>
  </si>
  <si>
    <t>https://twitter.com/3eMTIgh</t>
  </si>
  <si>
    <t>https://www.facebook.com/3eMTI/</t>
  </si>
  <si>
    <t>Codetrain</t>
  </si>
  <si>
    <t>A software training bootcamp that transforms people to become professional web or mobile app developers and connects them to companies.</t>
  </si>
  <si>
    <t>https://www.codetraingh.com</t>
  </si>
  <si>
    <t>https://www.linkedin.com/company/codetrain/</t>
  </si>
  <si>
    <t>https://twitter.com/codetraingh</t>
  </si>
  <si>
    <t>https://www.facebook.com/codetraingh</t>
  </si>
  <si>
    <t>farmCap</t>
  </si>
  <si>
    <t>farmCap is an Agritech company that allows individuals to participate in farming by funding existing farms or starting new ones.</t>
  </si>
  <si>
    <t>Emmanuel Mbalam, Samuel Osborn Adamtey, Suleiman Ampo Mohammed</t>
  </si>
  <si>
    <t>http://farmcap.co</t>
  </si>
  <si>
    <t>https://www.linkedin.com/company/thefarmcap/</t>
  </si>
  <si>
    <t>https://twitter.com/thefarmcap</t>
  </si>
  <si>
    <t>https://www.facebook.com/thefarmcap</t>
  </si>
  <si>
    <t>TransGov Ghana</t>
  </si>
  <si>
    <t>They collect, analyze, archive and disseminate user-friendly data on the state of development projects and service delivery in Ghana.</t>
  </si>
  <si>
    <t>Jerry Akanyi-King, Kennedy Anyinatoe, Kwame Yeboah, Prince Anim</t>
  </si>
  <si>
    <t>https://www.transgovgh.org</t>
  </si>
  <si>
    <t>https://www.linkedin.com/company-beta/10876810/</t>
  </si>
  <si>
    <t>http://www.twitter.com/transgovgh</t>
  </si>
  <si>
    <t>http://www.facebook.com/transgovgh</t>
  </si>
  <si>
    <t>BookADoc Inc.</t>
  </si>
  <si>
    <t>BookADoc is an on demand healthcare app that gives patients the ability to book consultations with licensed medical doctors.</t>
  </si>
  <si>
    <t>https://www.bookadoc.online</t>
  </si>
  <si>
    <t>https://www.linkedin.com/company/bookadoc/</t>
  </si>
  <si>
    <t>https://twitter.com/TeamBookADoc</t>
  </si>
  <si>
    <t>https://facebook.com/bookadoc</t>
  </si>
  <si>
    <t>Dolphin Telecommunications</t>
  </si>
  <si>
    <t>Dolphin Telecommunications is a company offering internet bandwidth for carriers, ISPs and companies.</t>
  </si>
  <si>
    <t>http://www.dolphintelecom.net</t>
  </si>
  <si>
    <t>https://www.linkedin.com/company/dolphintelecom</t>
  </si>
  <si>
    <t>https://www.twitter.com/dolphin_telecom</t>
  </si>
  <si>
    <t>https://www.facebook.com/dolphintelecomghana</t>
  </si>
  <si>
    <t>Mobile Web Ghana</t>
  </si>
  <si>
    <t>Mobile Web Ghana creates relevant mobile applications for the local market.</t>
  </si>
  <si>
    <t>http://mobilewebghana.org</t>
  </si>
  <si>
    <t>https://www.linkedin.com/company/mobile-web-ghana/about/</t>
  </si>
  <si>
    <t>https://twitter.com/mobilewebghana</t>
  </si>
  <si>
    <t>https://www.facebook.com/MobileWebGhana/</t>
  </si>
  <si>
    <t>Whisppa</t>
  </si>
  <si>
    <t>Whisppa is a music streaming and distribution service that focuses on providing a superb music experience for each user</t>
  </si>
  <si>
    <t>http://www.whisppa.com</t>
  </si>
  <si>
    <t>Afreetune</t>
  </si>
  <si>
    <t>Afreetune is an online content delivery platform</t>
  </si>
  <si>
    <t>Tallal Sangari</t>
  </si>
  <si>
    <t>http://www.afreetune.com</t>
  </si>
  <si>
    <t>http://linkedin.com/in/afreetune</t>
  </si>
  <si>
    <t>http://twitter.com/afreetunelive</t>
  </si>
  <si>
    <t>http://faceboook.com/afreetunelive</t>
  </si>
  <si>
    <t>AeroShutter</t>
  </si>
  <si>
    <t>AeroShutter is a Creative Drone Agency / UAV Data Solutions Service Provider.</t>
  </si>
  <si>
    <t>http://aeroshuttergh.com</t>
  </si>
  <si>
    <t>https://www.linkedin.com/company-beta/10121461/</t>
  </si>
  <si>
    <t>https://www.facebook.com/pg/Aeroshutter/a</t>
  </si>
  <si>
    <t>Jobberman Ghana</t>
  </si>
  <si>
    <t>Ghana's Leading recruitment and HR platform. Over 500k jobseekers and 15k employers signed up and growing.</t>
  </si>
  <si>
    <t>https://www.jobberman.com.gh</t>
  </si>
  <si>
    <t>https://www.twitter.com/jobbermanghana</t>
  </si>
  <si>
    <t>https://www.facebook.com/jobbermanghana</t>
  </si>
  <si>
    <t>COLDSiS</t>
  </si>
  <si>
    <t>IoT, Data collection, Artificial Intelligence (AI), Proximity and Location based solutions.</t>
  </si>
  <si>
    <t>https://coldsis.com</t>
  </si>
  <si>
    <t>http://facebook.com/coldsis.ghana/</t>
  </si>
  <si>
    <t>Gh-Asoriba Ltd</t>
  </si>
  <si>
    <t>SaaS, Mobile App, Payment</t>
  </si>
  <si>
    <t>https://www.asoriba.com</t>
  </si>
  <si>
    <t>KINGSCEL</t>
  </si>
  <si>
    <t>KINGSCEL is a leading cloud hosting, VPS, Software and Ui/Ux Development company.</t>
  </si>
  <si>
    <t>Kingsley Mensah</t>
  </si>
  <si>
    <t>https://kingscel.com</t>
  </si>
  <si>
    <t>https://www.linkedin.com/company/kingscel/</t>
  </si>
  <si>
    <t>https://twitter.com/kingscel1</t>
  </si>
  <si>
    <t>https://www.facebook.com/kingscel1/</t>
  </si>
  <si>
    <t>Dekini</t>
  </si>
  <si>
    <t>Secured online marketplace for importers/exporters to find freight agents.</t>
  </si>
  <si>
    <t>http://www.dekini.com</t>
  </si>
  <si>
    <t>https://www.twitter.com/infodekini</t>
  </si>
  <si>
    <t>https://www.facebook.com/dekinigh</t>
  </si>
  <si>
    <t>BeSaz Boutique</t>
  </si>
  <si>
    <t>BeSaz Boutique offers stylish women's outfit at best market price.</t>
  </si>
  <si>
    <t>Beryl Amar Aigbe</t>
  </si>
  <si>
    <t>http://www.besazboutique.com</t>
  </si>
  <si>
    <t>http://twitter.com/BeSazboutique</t>
  </si>
  <si>
    <t>http://www.facebook.com/BeSazBoutique</t>
  </si>
  <si>
    <t>Pay Sail</t>
  </si>
  <si>
    <t>Pay Sail is a full-service payroll provider that supports local businesses to manage payroll and employee salaries.</t>
  </si>
  <si>
    <t>https://www.paysail.co/</t>
  </si>
  <si>
    <t>https://twitter.com/happypayroll</t>
  </si>
  <si>
    <t>https://www.facebook.com/paysail/</t>
  </si>
  <si>
    <t>Ovation Hall</t>
  </si>
  <si>
    <t>Ovation Hall is a hi-speed web hosting company in Ghana. We deal in domain registration and web hosting in Ghana with free SSL &amp; Domains.</t>
  </si>
  <si>
    <t>https://ovationhall.com</t>
  </si>
  <si>
    <t>https://web.facebook.com/ovationhallcom/</t>
  </si>
  <si>
    <t>Ndivo</t>
  </si>
  <si>
    <t>A complete web-to-print platform</t>
  </si>
  <si>
    <t>Solomon Igori</t>
  </si>
  <si>
    <t>https://ndivo.com</t>
  </si>
  <si>
    <t>https://www.linkedin.com/company/ndivo/</t>
  </si>
  <si>
    <t>https://twitter.com/useNdivo</t>
  </si>
  <si>
    <t>https://www.facebook.com/useNdivo/</t>
  </si>
  <si>
    <t>PollAfrique</t>
  </si>
  <si>
    <t>PollAfrique is a web and mobile market data research platform that offers market surveys and software consulting services.</t>
  </si>
  <si>
    <t>Francis Kofigah, Gbeila Aliu Wahab, Hadi Mukaila, Samuel Kweku-Bio Dzidzornu</t>
  </si>
  <si>
    <t>http://pollafrique.com</t>
  </si>
  <si>
    <t>http://www.linkedin.com/company/5239065</t>
  </si>
  <si>
    <t>http://twitter.com/Poll_Afrique</t>
  </si>
  <si>
    <t>http://www.facebook.com/PollAfrique</t>
  </si>
  <si>
    <t>Moja Ride</t>
  </si>
  <si>
    <t>Moja Ride connects you with all available mode of public transports in your city.</t>
  </si>
  <si>
    <t>Cocody, United States</t>
  </si>
  <si>
    <t>Jean Claude Gouesse</t>
  </si>
  <si>
    <t>Ride Hailing, Shuttles</t>
  </si>
  <si>
    <t>https://mojaride.net/</t>
  </si>
  <si>
    <t>https://www.linkedin.com/company/mojawallet/about/</t>
  </si>
  <si>
    <t>https://www.facebook.com/mojarideofficiel/photos/</t>
  </si>
  <si>
    <t>Juakali Workforce</t>
  </si>
  <si>
    <t>We facilitate livelihood opportunities by connecting clients with skilled workers from the informal sector.</t>
  </si>
  <si>
    <t>Judith Owigar</t>
  </si>
  <si>
    <t>Talent, Jobs</t>
  </si>
  <si>
    <t>https://www.juakali.co.ke/</t>
  </si>
  <si>
    <t>https://www.linkedin.com/company/juakaliworkforce/</t>
  </si>
  <si>
    <t>https://twitter.com/JuaKaliWorkers</t>
  </si>
  <si>
    <t>https://web.facebook.com/juakaliworkforce/?_rdc=1&amp;_rdr</t>
  </si>
  <si>
    <t>Intelipro</t>
  </si>
  <si>
    <t>Make smarter business decisions with our Artificial Intelligence platforms.</t>
  </si>
  <si>
    <t>Leonida Mutuku</t>
  </si>
  <si>
    <t>Data Ascience, Artificial Intelligence</t>
  </si>
  <si>
    <t>https://intelipro.co/#home</t>
  </si>
  <si>
    <t>https://www.linkedin.com/company/intelipro-limited/about/</t>
  </si>
  <si>
    <t>https://twitter.com/intelipro?lang=en</t>
  </si>
  <si>
    <t>https://web.facebook.com/intelipro/?_rdc=1&amp;_rdr</t>
  </si>
  <si>
    <t>Data Science Ltd</t>
  </si>
  <si>
    <t>We transform how you consume data by building information systems that offer solutions for data collection, management and analysis.</t>
  </si>
  <si>
    <t>Linet Kwamboka</t>
  </si>
  <si>
    <t>Data Science, Software enginerring</t>
  </si>
  <si>
    <t>https://datascience.co.ke/</t>
  </si>
  <si>
    <t>https://www.linkedin.com/company/datascience-ltd</t>
  </si>
  <si>
    <t>https://twitter.com/datasciencing?lang=en</t>
  </si>
  <si>
    <t>https://www.facebook.com/DataSciencing.KE</t>
  </si>
  <si>
    <t>GoodHope Insights</t>
  </si>
  <si>
    <t>Good Hope Insight is the first media platform in China that specializes in covering the digital economy of Africa.</t>
  </si>
  <si>
    <t>Beijing, China</t>
  </si>
  <si>
    <t>Shaka VC</t>
  </si>
  <si>
    <t>Terrence Chang</t>
  </si>
  <si>
    <t>www.goodhope-capital.com</t>
  </si>
  <si>
    <t>https://www.linkedin.com/company/goodhope-insights/about/</t>
  </si>
  <si>
    <t>https://twitter.com/goodhopeincorp?lang=en</t>
  </si>
  <si>
    <t>Mr Green Africa</t>
  </si>
  <si>
    <t>Recycling company that sells pre-processed recycling materials with a traceable social and environmental impact - fairly traded plastic.</t>
  </si>
  <si>
    <t>DOB Equity, Global Innovation Fund</t>
  </si>
  <si>
    <t>Keiran Smith</t>
  </si>
  <si>
    <t>Waste Management &amp; Recycling</t>
  </si>
  <si>
    <t>https://www.mrgreenafrica.com/</t>
  </si>
  <si>
    <t>https://www.linkedin.com/company/mr-green-trading-africa-kenya-ltd</t>
  </si>
  <si>
    <t>https://www.facebook.com/mrgreenafrica/</t>
  </si>
  <si>
    <t>Wapi Pay</t>
  </si>
  <si>
    <t>Nairobi-based company that facilitates digital payments between African and Asia via mobile money or bank accounts</t>
  </si>
  <si>
    <t>Eddie Ndichu, Paul Ndichu</t>
  </si>
  <si>
    <t>https://wapipay.com/</t>
  </si>
  <si>
    <t>https://twitter.com/wapipay</t>
  </si>
  <si>
    <t>Nadia</t>
  </si>
  <si>
    <t>Nadia is a personalized automated health companion that provides quick medical attention and prescriptions</t>
  </si>
  <si>
    <t>Meltwater Entrepreneural School of technology</t>
  </si>
  <si>
    <t>Funsho Olaniyi</t>
  </si>
  <si>
    <t>http://nadiabot.com/</t>
  </si>
  <si>
    <t>https://www.linkedin.com/company/choosenadia/about/</t>
  </si>
  <si>
    <t>https://twitter.com/choosenadia</t>
  </si>
  <si>
    <t>https://www.facebook.com/choosenadia</t>
  </si>
  <si>
    <t>Saada</t>
  </si>
  <si>
    <t>Saada is a messaging and mobile money ticketing services for increasing digital sales and data collection</t>
  </si>
  <si>
    <t>Ticketing, Mobile Money</t>
  </si>
  <si>
    <t>Farmula</t>
  </si>
  <si>
    <t>Farmula is a web and USSD platform to create a direct connection between farmers and businesses using an automated process to increase order efficiency</t>
  </si>
  <si>
    <t>Jacky Kimani, Ibrahim Abdulmalik</t>
  </si>
  <si>
    <t>Logistics &amp; Distribution, Software</t>
  </si>
  <si>
    <t>farmula.io</t>
  </si>
  <si>
    <t>https://www.linkedin.com/company/farmula/about/</t>
  </si>
  <si>
    <t>https://twitter.com/Farmula_</t>
  </si>
  <si>
    <t>https://www.facebook.com/farmula.io/</t>
  </si>
  <si>
    <t>Atabantu</t>
  </si>
  <si>
    <t>Range is a platform that allows for students to get offers based on where they are and what they like.</t>
  </si>
  <si>
    <t>range.co.ke</t>
  </si>
  <si>
    <t>Abigail distribution and sourcing ltd</t>
  </si>
  <si>
    <t>Moses Njenga</t>
  </si>
  <si>
    <t>Transport and Logistics</t>
  </si>
  <si>
    <t>http://www.kwetu.info</t>
  </si>
  <si>
    <t>https://www.linkedin.com/company/1196915/</t>
  </si>
  <si>
    <t>https://www.facebook.com/avigailssystems/</t>
  </si>
  <si>
    <t>Adlink LTD</t>
  </si>
  <si>
    <t>At Adlink LTD we focus on creating a link between offline and online marketing.</t>
  </si>
  <si>
    <t>Jared Babu Mwazo</t>
  </si>
  <si>
    <t>http://www.adlink.co.ke/</t>
  </si>
  <si>
    <t>https://www.linkedin.com/company/adlink-ltd</t>
  </si>
  <si>
    <t>https://www.facebook.com/adlinkco</t>
  </si>
  <si>
    <t>Afrisol Technologies</t>
  </si>
  <si>
    <t>Web Development, Web Design, Software Development, Web Hosting, Dedicated Servers, VPS, Cloud Hosting, Payment Gateway Integration</t>
  </si>
  <si>
    <t>Telecommunicaton</t>
  </si>
  <si>
    <t>https://www.afrisoltechnologies.com/</t>
  </si>
  <si>
    <t>https://www.linkedin.com/company/afrisol-technologies/</t>
  </si>
  <si>
    <t>https://twitter.com/afrisolke</t>
  </si>
  <si>
    <t>https://www.facebook.com/afrisoltechnologies/</t>
  </si>
  <si>
    <t>AirKlip</t>
  </si>
  <si>
    <t>AirKlip is a student planner that helps them manage their classes online by providing them with instant notification on classes changes.</t>
  </si>
  <si>
    <t>Brain Ondari,Moses Gathecha</t>
  </si>
  <si>
    <t>https://gust.com/companies/airklip</t>
  </si>
  <si>
    <t>https://www.linkedin.com/in/airklip-student-planner-041727115</t>
  </si>
  <si>
    <t>https://www.twitter.com/airklip</t>
  </si>
  <si>
    <t>https://www.facebook.com/airklip</t>
  </si>
  <si>
    <t>Ajira Digital</t>
  </si>
  <si>
    <t>Ajira Digital introduces young people to online work and provides the tools.</t>
  </si>
  <si>
    <t>https://ajiradigital.go.ke//</t>
  </si>
  <si>
    <t>https://www.linkedin.com/showcase/13222426/</t>
  </si>
  <si>
    <t>https://twitter.com/ajiradigital?lang=en</t>
  </si>
  <si>
    <t>https://www.facebook.com/pg/AjiraDigital/about/?ref=page_internal</t>
  </si>
  <si>
    <t>Albella Systems</t>
  </si>
  <si>
    <t>Web &amp; Mobile Application Development</t>
  </si>
  <si>
    <t>Alex Denga</t>
  </si>
  <si>
    <t>https://albella.co</t>
  </si>
  <si>
    <t>https://www.linkedin.com/company/albella-systems/</t>
  </si>
  <si>
    <t>https://twitter.com/AlbellaSystems</t>
  </si>
  <si>
    <t>https://www.facebook.com/AlbellaSystems/</t>
  </si>
  <si>
    <t>AmoebaX Ltd.</t>
  </si>
  <si>
    <t>AmoebaX believes in solving the world's problems through tech.</t>
  </si>
  <si>
    <t>Kunihiko Kawano</t>
  </si>
  <si>
    <t>http://www.amoebax.com/</t>
  </si>
  <si>
    <t>https://www.linkedin.com/company/amoebax-ltd</t>
  </si>
  <si>
    <t>Antara Health</t>
  </si>
  <si>
    <t>Scaling patient-centered healthcare for everyone</t>
  </si>
  <si>
    <t>Kuang Chen</t>
  </si>
  <si>
    <t>https://www.antarahealth.com</t>
  </si>
  <si>
    <t>https://www.linkedin.com/company/antara-health</t>
  </si>
  <si>
    <t>https://twitter.com/AntaraHealth</t>
  </si>
  <si>
    <t>https://www.facebook.com/antara.health</t>
  </si>
  <si>
    <t>Acquire Adventures Safaris</t>
  </si>
  <si>
    <t>Acquire Adventures Safaris is a holiday Tour Operator in Nairobi, Kenya, offering wildlife safari tours in East Africa and beach holidays</t>
  </si>
  <si>
    <t>http://www.acquireadventuressafaris.com</t>
  </si>
  <si>
    <t>https://www.linkedin.com/in/acquireadventuressafaris/</t>
  </si>
  <si>
    <t>https://twitter.com/Acquireadvent</t>
  </si>
  <si>
    <t>https://web.facebook.com/acquireadventuressafaris</t>
  </si>
  <si>
    <t>Africa Health Business</t>
  </si>
  <si>
    <t>Africa Health Business is an African health consultancy company with the aim of changing the business of health across Africa.</t>
  </si>
  <si>
    <t>Marloes Bosker, Nishit shah</t>
  </si>
  <si>
    <t>https://ahb.co.ke/</t>
  </si>
  <si>
    <t>https://www.linkedin.com/company/africa-health-business-symposium/</t>
  </si>
  <si>
    <t>https://twitter.com/AfricaHealthBiz</t>
  </si>
  <si>
    <t>https://www.facebook.com/AfricaHealthBiz/</t>
  </si>
  <si>
    <t>Afri-CAN Sun</t>
  </si>
  <si>
    <t>Afri-CAN Sun Ltd specialized in tailored service-oriented solutions for small &amp; medium enterprises, banking sector and individual users.</t>
  </si>
  <si>
    <t>Branslav chika, Ezana Assefa,Lucus Lukaso,Robin Matharu</t>
  </si>
  <si>
    <t>https://www.african-sun.com/</t>
  </si>
  <si>
    <t>https://www.linkedin.com/company/afri-can-sun/about/</t>
  </si>
  <si>
    <t>https://twitter.com/afri_can_sun</t>
  </si>
  <si>
    <t>AfriAfya</t>
  </si>
  <si>
    <t>Creating universal and equitable access to quality health and development for communities by linking information processes.</t>
  </si>
  <si>
    <t>Stephanie Ndunda</t>
  </si>
  <si>
    <t>http://www.afriafya.org/</t>
  </si>
  <si>
    <t>https://www.linkedin.com/company/afriafya/people/?facetGeoRegion=ke%3A0</t>
  </si>
  <si>
    <t>https://twitter.com/AfriAfya1</t>
  </si>
  <si>
    <t>https://www.facebook.com/pages/AfriAfya/154935267917801</t>
  </si>
  <si>
    <t>Africa Data Centres</t>
  </si>
  <si>
    <t>Africa Data Centres the heart of Africa‚Äôs digital transformation.</t>
  </si>
  <si>
    <t>https://www.africadatacentres.com/</t>
  </si>
  <si>
    <t>https://twitter.com/africa_dc</t>
  </si>
  <si>
    <t>https://www.facebook.com/pg/AfricaDataCentres/about/?ref=page_internal</t>
  </si>
  <si>
    <t>Africa Venture Safaris</t>
  </si>
  <si>
    <t>Africa Venture Safaris top leading tour company based in Nairobi Kenya buying and sdelling safari tours</t>
  </si>
  <si>
    <t>http://www.masaikenyasafaris.com</t>
  </si>
  <si>
    <t>https://www.linkedin.com/sharing/share-offsite/?url=http%3A%2F%2Fwww.masaikenyasafaris.com%2F%23.XVJgvwBFlJI.linkedin</t>
  </si>
  <si>
    <t>https://twitter.com/intent/tweet?text=Kenya%20Safaris,%20Safaris%20Kenya,%20Kenya%20Budget%20Safaris,%20Budget%20Safaris%20Kenya,%20Kenya%20Safari,%20Safari%20Kenya,%20Budget%20Safari%20Kenya,%20Kenya%20Budget%20Safari,%20Safari%20Agents%20Kenya,%20Travel%20Agents%20Nairobi&amp;url=http%3A%2F%2Fwww.masaikenyasafaris.com%2F%23.XVJg9Iu_y5U.twitter&amp;related=</t>
  </si>
  <si>
    <t>https://www.facebook.com/dialog/share?app_id=140586622674265&amp;display=popup&amp;href=http%3A%2F%2Fwww.masaikenyasafaris.com%2F%23.XVJgpMOdX7c.facebook&amp;redirect_uri=http%3A%2F%2Fs7.addthis.com%2Fstatic%2Fthankyou.html</t>
  </si>
  <si>
    <t>African eDevelopment Resource Centre</t>
  </si>
  <si>
    <t>AeRC is a regional technology training, research and consulting firm.</t>
  </si>
  <si>
    <t>http://www.africanedevelopment.org/</t>
  </si>
  <si>
    <t>https://www.linkedin.com/company/african-edevelopment-resource-center/about/</t>
  </si>
  <si>
    <t>https://www.facebook.com/africanedevelopment</t>
  </si>
  <si>
    <t>Afritorial</t>
  </si>
  <si>
    <t>Afritorial is an online magazine for pop culture, news, literary and cultural commentary across Africa.</t>
  </si>
  <si>
    <t>Neva Mwiti</t>
  </si>
  <si>
    <t>http://www.afritorial.com</t>
  </si>
  <si>
    <t>http://twitter.com/afritorial</t>
  </si>
  <si>
    <t>http://www.facebook.com/afritorial</t>
  </si>
  <si>
    <t>Agrikaab</t>
  </si>
  <si>
    <t>We enable investment in farming projects in East Africa that provide locally produced food and create jobs.</t>
  </si>
  <si>
    <t>https://www.agrikaab.com</t>
  </si>
  <si>
    <t>Akiira Geothermal Ltd</t>
  </si>
  <si>
    <t>Akiira Geothermal Limited operates as a geothermal exploration and power plant development project.</t>
  </si>
  <si>
    <t>http://www.akiiraone.com/</t>
  </si>
  <si>
    <t>https://twitter.com/hashtag/akiira</t>
  </si>
  <si>
    <t>https://www.facebook.com/pages/Akiira-geothermal-ltd/262315523969918</t>
  </si>
  <si>
    <t>Aleri Consulting</t>
  </si>
  <si>
    <t>Aleri Consulting is a High quality, affordable Consulting service company</t>
  </si>
  <si>
    <t>https://alericonsulting.com/</t>
  </si>
  <si>
    <t>https://www.linkedin.com/company/alericonsulting/</t>
  </si>
  <si>
    <t>https://twitter.com/aleri_ke</t>
  </si>
  <si>
    <t>https://www.facebook.com/alericonsultingkenya/</t>
  </si>
  <si>
    <t>Amani Institute</t>
  </si>
  <si>
    <t>Amani Institute offers businesses and educational institutes with courses that focus on professional skill and social innovation management.</t>
  </si>
  <si>
    <t>Roshan Paul and Ilaina Rabbat</t>
  </si>
  <si>
    <t>http://amaniinstitute.org/</t>
  </si>
  <si>
    <t>https://www.linkedin.com/company/the-amani-institute</t>
  </si>
  <si>
    <t>https://twitter.com/amaniinst</t>
  </si>
  <si>
    <t>https://www.facebook.com/theamaniinstitute</t>
  </si>
  <si>
    <t>Amazing Kisumu</t>
  </si>
  <si>
    <t>Amazing Kisumu is an online travel magazine focused on native marketing, advertising, and event management solutions in Kenya.</t>
  </si>
  <si>
    <t>Kisumu, Nyanza, Kenya</t>
  </si>
  <si>
    <t>https://www.amazingkisumu.co.ke</t>
  </si>
  <si>
    <t>https://www.linkedin.com/company/amazing-kisumu-ventures</t>
  </si>
  <si>
    <t>https://www.twitter.com/amazingkisumu</t>
  </si>
  <si>
    <t>https://www.facebook.com/amazingkisumu</t>
  </si>
  <si>
    <t>Angani</t>
  </si>
  <si>
    <t>Angani is a public cloud provider based out of Nairobi, Kenya.</t>
  </si>
  <si>
    <t>Phares Kariuki, Ripduman Sohan, Riyaz Bachani</t>
  </si>
  <si>
    <t>http://www.angani.co</t>
  </si>
  <si>
    <t>https://www.linkedin.com/company/angani-limited</t>
  </si>
  <si>
    <t>http://twitter.com/AnganiLTD</t>
  </si>
  <si>
    <t>https://www.facebook.com/anganiltd</t>
  </si>
  <si>
    <t>Angaza Elimu</t>
  </si>
  <si>
    <t>At Angaza we deliver personalized and competency based learning experiences to students whilst amplifying teacher student engagement.</t>
  </si>
  <si>
    <t>Kiko Muwo</t>
  </si>
  <si>
    <t>https://angazaelimu.com/</t>
  </si>
  <si>
    <t>https://www.linkedin.com/company/angaza-elimu/</t>
  </si>
  <si>
    <t>https://twitter.com/AngazaElimu</t>
  </si>
  <si>
    <t>https://www.facebook.com/angazaelimu/?fb_dtsg_ag=AdwY7xLO-9iqJtYIxGP8idk8RvMtrzXXhZrL-C0ywsniVA%3AAdx-2BNNlgDutZFUU77zqrpeT_Exw7ba6bw5wEqAfzg04A</t>
  </si>
  <si>
    <t>Aqnel</t>
  </si>
  <si>
    <t>Aqnel is a legal technology company that is committed to bringing justice through technology.</t>
  </si>
  <si>
    <t>https://aqnel.com/</t>
  </si>
  <si>
    <t>Audio.Chat</t>
  </si>
  <si>
    <t>Audio.chat is a mobile platform that allows users share their story using sounds and pictures.</t>
  </si>
  <si>
    <t>http://Audio.chat</t>
  </si>
  <si>
    <t>http://HTTPS//twitter.com/audiochatapp</t>
  </si>
  <si>
    <t>Avenue Group</t>
  </si>
  <si>
    <t>Avenue Group is dedicated to the provision of high quality, affordable and accessible healthcare.</t>
  </si>
  <si>
    <t>http://www.avenuehealthcare.com/</t>
  </si>
  <si>
    <t>https://in.linkedin.com/company/avenue-group</t>
  </si>
  <si>
    <t>BabyMed by Jabotech</t>
  </si>
  <si>
    <t>BabyMed is an Innovative and Integrated Mobile Health Information platform.</t>
  </si>
  <si>
    <t>Bryan Okello</t>
  </si>
  <si>
    <t>http://babymed1.jabotech.co.ke/</t>
  </si>
  <si>
    <t>https://www.linkedin.com/in/bryan-okello-00b67980</t>
  </si>
  <si>
    <t>https://twitter.com/babymed_ke</t>
  </si>
  <si>
    <t>https://www.facebook.com/pg/BabyMed2013</t>
  </si>
  <si>
    <t>Baobab Circle</t>
  </si>
  <si>
    <t>Using mobile technology to tackle the growing burden of chronic disease in Africa</t>
  </si>
  <si>
    <t>Precious Lunga,George Franklin,</t>
  </si>
  <si>
    <t>https://www.baobabcircle.com</t>
  </si>
  <si>
    <t>https://www.linkedin.com/company/baobabcircle/</t>
  </si>
  <si>
    <t>https://www.facebook.com/AfyaPap/</t>
  </si>
  <si>
    <t>Brave Venture Labs</t>
  </si>
  <si>
    <t>Brave Venture Labs is a network science lab that matches talent with the right job opportunities using artificial intelligence.</t>
  </si>
  <si>
    <t>Ibanga Umanah, Jessica Colaco</t>
  </si>
  <si>
    <t>http://braveventurelabs.com/</t>
  </si>
  <si>
    <t>https://www.linkedin.com/company/bravecareers/</t>
  </si>
  <si>
    <t>https://twitter.com/braveventurelab</t>
  </si>
  <si>
    <t>https://www.facebook.com/braveventurelabs/</t>
  </si>
  <si>
    <t>Brighter Monday</t>
  </si>
  <si>
    <t>BrighterMonday is an online platform that enables users to find and post job vacancies in East Africa.</t>
  </si>
  <si>
    <t>http://www.brightermonday.co.ke/</t>
  </si>
  <si>
    <t>https://www.linkedin.com/company/brightermonday-com?trk=company_logo</t>
  </si>
  <si>
    <t>https://twitter.com/BrighterMonday</t>
  </si>
  <si>
    <t>https://www.facebook.com/BrighterMondayEA/timeline?ref=page_internal</t>
  </si>
  <si>
    <t>BookNow</t>
  </si>
  <si>
    <t>BookNow is an online aggregator that enables travelers to get find, learn about, book, and pay for bus tickets.</t>
  </si>
  <si>
    <t>http://booknow.co.ke</t>
  </si>
  <si>
    <t>http://twitter.com/booknowkenya</t>
  </si>
  <si>
    <t>http://www.facebook.com/BookNowKenya/info</t>
  </si>
  <si>
    <t>Bunifu Technologies</t>
  </si>
  <si>
    <t>Bunifu provides software productivity tools for .NET software coders.</t>
  </si>
  <si>
    <t>keith Korir, Kim Too, Wilberforce Seguton</t>
  </si>
  <si>
    <t>https://bunifuframework.com/</t>
  </si>
  <si>
    <t>https://www.linkedin.com/company/bunifu-technologies</t>
  </si>
  <si>
    <t>https://twitter.com/bunifu</t>
  </si>
  <si>
    <t>https://www.facebook.com/BunifuTechnologies/</t>
  </si>
  <si>
    <t>BuyRentKenya.com</t>
  </si>
  <si>
    <t>Established in 2012, Buyrentkenya.com has rapidly become the no.1 property portal in Kenya and the country's 12th most popular website.</t>
  </si>
  <si>
    <t>Jamie Pujara, Nicolas Adamjee</t>
  </si>
  <si>
    <t>https://www.buyrentkenya.com/</t>
  </si>
  <si>
    <t>http://www.linkedin.com/company/buyrentkenya-com</t>
  </si>
  <si>
    <t>http://twitter.com/buyrentkenya</t>
  </si>
  <si>
    <t>http://www.facebook.com/buyrentkenya/info</t>
  </si>
  <si>
    <t>C4DLab</t>
  </si>
  <si>
    <t>C4DLab is a prototyping and innovative startup incubation lab.</t>
  </si>
  <si>
    <t>Steven Lichty</t>
  </si>
  <si>
    <t>http://www.c4dlab.ac.ke/</t>
  </si>
  <si>
    <t>https://www.linkedin.com/company/c4dlab</t>
  </si>
  <si>
    <t>http://twitter.com/C4DLab</t>
  </si>
  <si>
    <t>http://www.facebook.com/c4dlab</t>
  </si>
  <si>
    <t>C-NET WiFi</t>
  </si>
  <si>
    <t>We enhance brands' visibility and maximize customer engagement using an online Wi-Fi Marketing Platform</t>
  </si>
  <si>
    <t>Nick Ndegwa</t>
  </si>
  <si>
    <t>http://www.cnetwifi.com</t>
  </si>
  <si>
    <t>https://www.linkedin.com/organization/18040158/admin/updates</t>
  </si>
  <si>
    <t>https://www.facebook.com/cnetwifi/</t>
  </si>
  <si>
    <t>Capsule</t>
  </si>
  <si>
    <t>NEXT GENERATION TECH PRODUCTS FOR HEALTHCARE DELIVERY IN EAST AFRICA</t>
  </si>
  <si>
    <t>Caitlin Dolkart, Maria Rabinovich</t>
  </si>
  <si>
    <t>http://capsule.co.ke</t>
  </si>
  <si>
    <t>https://twitter.com/CapsuleLtd</t>
  </si>
  <si>
    <t>https://www.facebook.com/CapsuleLtd/?ref=page_internal</t>
  </si>
  <si>
    <t>Cheki.co.ke</t>
  </si>
  <si>
    <t>Cheki.co.ke is Kenya‚Äôs #1 Auto website with more car buyers and car sellers than any other site in Kenya.</t>
  </si>
  <si>
    <t>Carey Eaton, Nigel Neal</t>
  </si>
  <si>
    <t>http://www.cheki.co.ke</t>
  </si>
  <si>
    <t>https://twitter.com/chekikenya</t>
  </si>
  <si>
    <t>https://www.facebook.com/chekicheki</t>
  </si>
  <si>
    <t>Closet49</t>
  </si>
  <si>
    <t>Kenya's biggest online fashion market place</t>
  </si>
  <si>
    <t>Serah Kanyua</t>
  </si>
  <si>
    <t>http://closet49.com/</t>
  </si>
  <si>
    <t>https://www.linkedin.com/company/closet49</t>
  </si>
  <si>
    <t>http://twitter.com/closet49</t>
  </si>
  <si>
    <t>http://www.facebook.com/Closet49</t>
  </si>
  <si>
    <t>Cloud Productivity Solutions</t>
  </si>
  <si>
    <t>Cloud Productivity is a professional services firm committed to delivering business solutions to Small, Medium and Enterprise organizations.</t>
  </si>
  <si>
    <t>Jeremiah Kibanga</t>
  </si>
  <si>
    <t>https://cloudproductivity-solutions.com/</t>
  </si>
  <si>
    <t>https://www.linkedin.com/company/cloud-productivity-solutions-limited</t>
  </si>
  <si>
    <t>https://twitter.com/cloudproke</t>
  </si>
  <si>
    <t>https://www.facebook.com/cloudProSol/</t>
  </si>
  <si>
    <t>Connect Media Interactive</t>
  </si>
  <si>
    <t>Connect Media Interactive is specialized in the management, delivery, and billing of digital content.</t>
  </si>
  <si>
    <t>http://www.connectmedia.co.ke</t>
  </si>
  <si>
    <t>http://twitter.com/_connect_media</t>
  </si>
  <si>
    <t>https://www.facebook.com/connectmedia.co</t>
  </si>
  <si>
    <t>Cyber.co.ke</t>
  </si>
  <si>
    <t>Cyber.co.ke is an online portal that enables Kenyans to order for online KRA services and pay conveniently for those services rendered.</t>
  </si>
  <si>
    <t>Matthews Ohotto</t>
  </si>
  <si>
    <t>https://www.cyber.co.ke</t>
  </si>
  <si>
    <t>https://www.linkedin.com/company/cyberportal</t>
  </si>
  <si>
    <t>https://www.twitter.com/CyberKenya</t>
  </si>
  <si>
    <t>https://www.facebook.com/cyber.co.ke</t>
  </si>
  <si>
    <t>Cytonn Investments</t>
  </si>
  <si>
    <t>Cytonn Investments is an investment and real estate company.</t>
  </si>
  <si>
    <t>Edwin Dande</t>
  </si>
  <si>
    <t>https://www.cytonn.com/</t>
  </si>
  <si>
    <t>https://www.linkedin.com/company/cytonn-investments-management-ltd/</t>
  </si>
  <si>
    <t>https://twitter.com/cytonninvest</t>
  </si>
  <si>
    <t>https://www.facebook.com/CytonnInvestments</t>
  </si>
  <si>
    <t>Dapstrem Entertainment</t>
  </si>
  <si>
    <t>Music Distribution Company</t>
  </si>
  <si>
    <t>DJ LYTMAS</t>
  </si>
  <si>
    <t>https://www.dapstrem.blogspot.com</t>
  </si>
  <si>
    <t>https://linkedin.com/dapstremEnt/</t>
  </si>
  <si>
    <t>https://twitter.com/dapstremEnt/</t>
  </si>
  <si>
    <t>https://facebook.com/dapstremEnt/</t>
  </si>
  <si>
    <t>Dime Hub</t>
  </si>
  <si>
    <t>Dimehub is a full-service digital marketing company in kenya that works with you to customize the best mix of online marketing.</t>
  </si>
  <si>
    <t>Marketing Tech</t>
  </si>
  <si>
    <t>https://dimehub.com/</t>
  </si>
  <si>
    <t>http://linkedin.com/company/dimehub</t>
  </si>
  <si>
    <t>https://twitter.com/dimehubkenya</t>
  </si>
  <si>
    <t>https://www.facebook.com/Dimehub</t>
  </si>
  <si>
    <t>DiscoverBrands</t>
  </si>
  <si>
    <t>DiscoverBrands is an online discovery platform that enables consumers discover brands of their choice, especially new ones.</t>
  </si>
  <si>
    <t>Dennis Micheni, Kevin Koome</t>
  </si>
  <si>
    <t>https://discoverbrands.co</t>
  </si>
  <si>
    <t>https://www.linkedin.com/company/discoverbrands/</t>
  </si>
  <si>
    <t>https://twitter.com/brandsdiscovery</t>
  </si>
  <si>
    <t>https://www.facebook.com/DiscoverBrandsSystems</t>
  </si>
  <si>
    <t>Disrupt Africa</t>
  </si>
  <si>
    <t>Disrupt Africa is a blog that provides readers information about startups and technology in Africa.</t>
  </si>
  <si>
    <t>Tom Jackson</t>
  </si>
  <si>
    <t>http://disrupt-africa.com/</t>
  </si>
  <si>
    <t>http://www.linkedin.com/company/disrupt-africa</t>
  </si>
  <si>
    <t>http://twitter.com/DisruptAfrica</t>
  </si>
  <si>
    <t>http://www.facebook.com/disruptafrica</t>
  </si>
  <si>
    <t>Dryland Seed Limited</t>
  </si>
  <si>
    <t>To maintain a seed business for the marketing of superior dry land seed varieties that meet the farmer.</t>
  </si>
  <si>
    <t>Machakos, Kenya</t>
  </si>
  <si>
    <t>http://drylandseed.com/</t>
  </si>
  <si>
    <t>https://www.linkedin.com/company/dryland-seed-limited</t>
  </si>
  <si>
    <t>https://www.facebook.com/Dryland-Seed-Limited-DSL-400702693399247/</t>
  </si>
  <si>
    <t>EatOut.co.ke</t>
  </si>
  <si>
    <t>EatOut is an food tech and media business primarily based in Kenya and East Africa.</t>
  </si>
  <si>
    <t>Mikul Shah</t>
  </si>
  <si>
    <t>http://www.eatout.co.ke</t>
  </si>
  <si>
    <t>https://www.linkedin.com/company/eatoutafrica</t>
  </si>
  <si>
    <t>https://www.twitter.com/eatoutkenya</t>
  </si>
  <si>
    <t>https://www.facebook.com/eatoutafrica</t>
  </si>
  <si>
    <t>East Afric Hi Tech Solutions</t>
  </si>
  <si>
    <t>East Africa Hi Tech Solutions provides Audio Visual Services, Security Systems in Kenya and across East African Region</t>
  </si>
  <si>
    <t>http://eastafricahitechsolutions.com/</t>
  </si>
  <si>
    <t>https://www.linkedin.com/company/east-africa-tech-solutions/?trk=biz-companies-cym</t>
  </si>
  <si>
    <t>https://twitter.com/EATechSolutions</t>
  </si>
  <si>
    <t>https://www.facebook.com/EastAfricaHiTechSolutions/</t>
  </si>
  <si>
    <t>Fiber Misr</t>
  </si>
  <si>
    <t>FIBER Misr is an Egypt based Telecommunications and IT systems services provider.</t>
  </si>
  <si>
    <t>Kakamega, Kenya</t>
  </si>
  <si>
    <t>Telecominication</t>
  </si>
  <si>
    <t>http://fibermisr.com/</t>
  </si>
  <si>
    <t>https://www.linkedin.com/company/fibermisr.com/?originalSubdomain=in</t>
  </si>
  <si>
    <t>FrontlineSMS</t>
  </si>
  <si>
    <t>FrontlineSMS is free, open source software.</t>
  </si>
  <si>
    <t>Ken Banks</t>
  </si>
  <si>
    <t>http://www.frontlinesms.com</t>
  </si>
  <si>
    <t>https://www.linkedin.com/company/frontlinesms</t>
  </si>
  <si>
    <t>http://twitter.com/frontlinesms</t>
  </si>
  <si>
    <t>http://www.facebook.com/FrontlineSMS</t>
  </si>
  <si>
    <t>FrootBasket</t>
  </si>
  <si>
    <t>Destination for fast and easy purchase of groceries delivered to our customers doorstep.</t>
  </si>
  <si>
    <t>James Owino</t>
  </si>
  <si>
    <t>http://www.frootbasketke.com</t>
  </si>
  <si>
    <t>https://www.linkedin.com/company/frootbasketke/</t>
  </si>
  <si>
    <t>https://twitter.com/FrootBasketke</t>
  </si>
  <si>
    <t>https://www.facebook.com/FrootBasketke/</t>
  </si>
  <si>
    <t>Gaming for Kenya</t>
  </si>
  <si>
    <t>A digital entertainment company that focuses on the video gaming industry in Kenya and East Africa.</t>
  </si>
  <si>
    <t>James Karanu, Michael Gathemia, Oliver Holding</t>
  </si>
  <si>
    <t>http://www.gaming4kenya.com</t>
  </si>
  <si>
    <t>https://www.linkedin.com/company-beta/13274871/</t>
  </si>
  <si>
    <t>http://www.twitter.com/gaming4kenya</t>
  </si>
  <si>
    <t>http://www.facebook.com/gaming4kenya</t>
  </si>
  <si>
    <t>GiG</t>
  </si>
  <si>
    <t>GiG is a digital platform that provides real-time event data that provides meaningful and strategic insights to events!</t>
  </si>
  <si>
    <t>James Muindi</t>
  </si>
  <si>
    <t>https://gig.co.ke</t>
  </si>
  <si>
    <t>https://www.linkedin.com/company/guiderig/</t>
  </si>
  <si>
    <t>https://twitter.com/gigeventke</t>
  </si>
  <si>
    <t>https://facebook.com/guiderig</t>
  </si>
  <si>
    <t>Gigwapi</t>
  </si>
  <si>
    <t>Gigwapi.com is an online social guide to Fun. Events, Tickets and other fun stuff happening around.</t>
  </si>
  <si>
    <t>http://gigwapi.com</t>
  </si>
  <si>
    <t>https://www.linkedin.com/company/gigwapi</t>
  </si>
  <si>
    <t>https://twitter.com/gigwapi</t>
  </si>
  <si>
    <t>https://www.facebook.com/pg/TheGigwapi</t>
  </si>
  <si>
    <t>GoBEBA</t>
  </si>
  <si>
    <t>GoBEBA is a Nairobi based e-commerce logistics company that is changing the way African consumers access goods locally, enabling anyone to get any product delivered within an hour.</t>
  </si>
  <si>
    <t>Lesley Mbogo, Peter Ndiangui</t>
  </si>
  <si>
    <t>https://gobeba.com/</t>
  </si>
  <si>
    <t>https://www.linkedin.com/company/gobeba/</t>
  </si>
  <si>
    <t>https://twitter.com/gobeba1</t>
  </si>
  <si>
    <t>https://www.facebook.com/Gobebakenya/</t>
  </si>
  <si>
    <t>GoodLife Pharmacy</t>
  </si>
  <si>
    <t>GoodLife Pharmacy is a quality-focused retail pharmacy with a strong reputation for delivering quality health and personal care products.</t>
  </si>
  <si>
    <t>Josh Ruxin</t>
  </si>
  <si>
    <t>http://www.goodlife.co.ke/</t>
  </si>
  <si>
    <t>https://www.linkedin.com/company-beta/13210889/</t>
  </si>
  <si>
    <t>https://twitter.com/goodlifeke</t>
  </si>
  <si>
    <t>https://www.facebook.com/goodlifekenya/</t>
  </si>
  <si>
    <t>Gravity.Earth</t>
  </si>
  <si>
    <t>Gravity provides a platform where every individual and business can receive, store and share verifiable personal data</t>
  </si>
  <si>
    <t>Johannes Ebert, Laurent Salat, Paul Langlois-Meurinne</t>
  </si>
  <si>
    <t>https://www.gravity.earth</t>
  </si>
  <si>
    <t>https://www.linkedin.com/company/gravity-earth/</t>
  </si>
  <si>
    <t>https://twitter.com/gravityID_earth</t>
  </si>
  <si>
    <t>Green Credit</t>
  </si>
  <si>
    <t>Green Credit is a microfinance lending platform.</t>
  </si>
  <si>
    <t>http://greencredit.co.ke</t>
  </si>
  <si>
    <t>https://twitter.com/GreenCreditKe?lang=en</t>
  </si>
  <si>
    <t>https://www.facebook.com/greencredit1/</t>
  </si>
  <si>
    <t>GreenChar</t>
  </si>
  <si>
    <t>GreenChar is a sustainable energy firm converting sugarcane waste into clean and affordable energy for industrial use in Kenya.</t>
  </si>
  <si>
    <t>Ian Oluoch, Tom Osborn, Yina Sun</t>
  </si>
  <si>
    <t>http://greenchar.co.ke/</t>
  </si>
  <si>
    <t>https://www.linkedin.com/company/greenchar</t>
  </si>
  <si>
    <t>https://twitter.com/greencharkenya</t>
  </si>
  <si>
    <t>https://facebook.com/greencharKE</t>
  </si>
  <si>
    <t>Hexapt</t>
  </si>
  <si>
    <t>A web design and software development company.</t>
  </si>
  <si>
    <t>https://hexapt.com</t>
  </si>
  <si>
    <t>https://www.linkedin.com/company/hexapt/about/</t>
  </si>
  <si>
    <t>https://twitter.com/hexapt</t>
  </si>
  <si>
    <t>https://facebook.com/hexapt</t>
  </si>
  <si>
    <t>HiviSasa.com</t>
  </si>
  <si>
    <t>At Hivisasa, we believe that societies function best when information flows freely among people.</t>
  </si>
  <si>
    <t>http://www.hivisasa.com</t>
  </si>
  <si>
    <t>futaa.com</t>
  </si>
  <si>
    <t>Interactive Football news website for West and East Africa.</t>
  </si>
  <si>
    <t>http://www.facebook.com/futaacom</t>
  </si>
  <si>
    <t>http://twitter.com/Futaacom</t>
  </si>
  <si>
    <t>GENIUS DYNAMICS</t>
  </si>
  <si>
    <t>technology Solutions Provider</t>
  </si>
  <si>
    <t>https://geniusdynamics.co.ke</t>
  </si>
  <si>
    <t>https://www.linkedin.com/company/geniusdynamics/</t>
  </si>
  <si>
    <t>https://twitter.com/genius_dynamics</t>
  </si>
  <si>
    <t>https://www.facebook.com/GeniusDynamics/</t>
  </si>
  <si>
    <t>GetaShopa</t>
  </si>
  <si>
    <t>On-demand shopping and delivery service from any store or restaurant.</t>
  </si>
  <si>
    <t>John K. Mbindyo</t>
  </si>
  <si>
    <t>http://www.shopa.co.ke</t>
  </si>
  <si>
    <t>http://twitter.com/GetaShopa</t>
  </si>
  <si>
    <t>http://www.facebook.com/GetaShopa</t>
  </si>
  <si>
    <t>iAfrica Broadcasting</t>
  </si>
  <si>
    <t>iAfrica.info Broadcasting live and recorded news, movies, events, sports, music and TV Shows via the internet to a Global Audience.</t>
  </si>
  <si>
    <t>http://www.iafrica.info</t>
  </si>
  <si>
    <t>https://www.twitter.com/iastralive</t>
  </si>
  <si>
    <t>https://www.facebook.com/iastra</t>
  </si>
  <si>
    <t>iBizAfrica</t>
  </si>
  <si>
    <t>iBizAfrica provides funding, networking, and mentorship opportunities to startups in Africa.</t>
  </si>
  <si>
    <t>http://www.ibizafrica.co.ke/</t>
  </si>
  <si>
    <t>http://www.linkedin.com/company/-ibizafrica</t>
  </si>
  <si>
    <t>http://twitter.com/iBizAfrica</t>
  </si>
  <si>
    <t>http://www.facebook.com/iBizAfrica</t>
  </si>
  <si>
    <t>iHub</t>
  </si>
  <si>
    <t>iHub is a globally recognized organization that is deeply steeped in the local tech innovation culture.</t>
  </si>
  <si>
    <t>Dimitri Podoliev, Erik Hersman</t>
  </si>
  <si>
    <t>http://www.ihub.co.ke/</t>
  </si>
  <si>
    <t>http://www.linkedin.com/company/1773785</t>
  </si>
  <si>
    <t>http://twitter.com/iHub</t>
  </si>
  <si>
    <t>http://www.facebook.com/iHubNairobi</t>
  </si>
  <si>
    <t>iLabAfrica</t>
  </si>
  <si>
    <t>iLabAfrica is the ICT innovation and development department of Strathmore University.</t>
  </si>
  <si>
    <t>http://www.ilabafrica.ac.ke/</t>
  </si>
  <si>
    <t>http://www.linkedin.com/company/ilabafrica</t>
  </si>
  <si>
    <t>http://twitter.com/iLabAfrica</t>
  </si>
  <si>
    <t>http://www.facebook.com/iLabAfricaStrathmore</t>
  </si>
  <si>
    <t>Illumina Africa Limited</t>
  </si>
  <si>
    <t>Solar PV and Solar Water Heating, Agri- tech, Insulation</t>
  </si>
  <si>
    <t>http://www.illuminaafrica.com</t>
  </si>
  <si>
    <t>https://www.twitter.com/illuminaafrica</t>
  </si>
  <si>
    <t>https://www.facebook.com/illumina-africa-459678041034064</t>
  </si>
  <si>
    <t>Imani Labs Limited</t>
  </si>
  <si>
    <t>Imani Labs is a software solutions company with focus on property management automation</t>
  </si>
  <si>
    <t>Emmanuel Mwangangi, John Kayima, Justo Obwa, Samuel Ngoda</t>
  </si>
  <si>
    <t>http://imanilabs.com/</t>
  </si>
  <si>
    <t>IMOBI TECHNOLOGY LABS LIMITED</t>
  </si>
  <si>
    <t>SMS, USSD, WEB APPS, MOBILE APPS</t>
  </si>
  <si>
    <t>KILLIAN NTHAKYO</t>
  </si>
  <si>
    <t>http://imobi.co.ke</t>
  </si>
  <si>
    <t>ImpalaCoin</t>
  </si>
  <si>
    <t>Digital Currency Kenya</t>
  </si>
  <si>
    <t>Elsie Njane, John Mbindyo</t>
  </si>
  <si>
    <t>10-50</t>
  </si>
  <si>
    <t>Incubate Africa</t>
  </si>
  <si>
    <t>we are an African Founded and run company with the focus of showcasing African founded &amp; developed technology to the rest of the world.</t>
  </si>
  <si>
    <t>Benjamin Mwalimu, Jessy Lesley</t>
  </si>
  <si>
    <t>http://incubateafrica.net/</t>
  </si>
  <si>
    <t>https://www.linkedin.com/company/incubate-africa/about/</t>
  </si>
  <si>
    <t>https://twitter.com/inc_africa</t>
  </si>
  <si>
    <t>https://www.facebook.com/incafrica</t>
  </si>
  <si>
    <t>InsureAfrika.com</t>
  </si>
  <si>
    <t>http://insureafrika.com</t>
  </si>
  <si>
    <t>Intellisoftplus</t>
  </si>
  <si>
    <t>Intellisoftplus is a provider of web and software development services to organizations, institutions, small and medium sized enterprises.</t>
  </si>
  <si>
    <t>http://www.intellisoftplus.com</t>
  </si>
  <si>
    <t>http://twitter.com/intellisoftplus</t>
  </si>
  <si>
    <t>http://www.facebook.com/Intellisoftplus/194103337276735</t>
  </si>
  <si>
    <t>Irentlist.com</t>
  </si>
  <si>
    <t>An online portal for real estate property listing and searches for rent, for sale and lease.</t>
  </si>
  <si>
    <t>https://www.irentlist.com</t>
  </si>
  <si>
    <t>https://www.facebook.com/Irentlistkenya</t>
  </si>
  <si>
    <t>irisX</t>
  </si>
  <si>
    <t>A SaaS company that provides a social crediting system for companies and cities worldwide</t>
  </si>
  <si>
    <t>Daggie Blanqx</t>
  </si>
  <si>
    <t>https://irisx.blanqx.com</t>
  </si>
  <si>
    <t>https://www.facebook.com/pg/irisxglobal/about/?ref=page_internal</t>
  </si>
  <si>
    <t>iVa Archive</t>
  </si>
  <si>
    <t>Learning through Sharing</t>
  </si>
  <si>
    <t>Alex Kinuthia, Clifford Ondari, Josphat Kinyua</t>
  </si>
  <si>
    <t>http://www.iva.co.ke</t>
  </si>
  <si>
    <t>https://www.linkedin.com/company/iva-archive-www-iva-co-ke?trk=top_nav_home</t>
  </si>
  <si>
    <t>https://twitter.com/@iVa_co_ke</t>
  </si>
  <si>
    <t>https://www.facebook.com/Facebook.com/iVa</t>
  </si>
  <si>
    <t>Jacaranda Health</t>
  </si>
  <si>
    <t>Reducing maternal and neonatal morality in Kenya.</t>
  </si>
  <si>
    <t>Nick Pearson</t>
  </si>
  <si>
    <t>Health and  Pharma</t>
  </si>
  <si>
    <t>http://jacarandahealth.org</t>
  </si>
  <si>
    <t>https://twitter.com/jacarandakenya</t>
  </si>
  <si>
    <t>https://www.facebook.com/JacarandaHealth</t>
  </si>
  <si>
    <t>JamboPay</t>
  </si>
  <si>
    <t>https://www.linkedin.com/company/jambopay/about/</t>
  </si>
  <si>
    <t>Jobonics</t>
  </si>
  <si>
    <t>Jobonics is an all in one recruiting solution for employers in Africa to find, screen and hire talent in an easy and fast way.</t>
  </si>
  <si>
    <t>Stella Ngugi</t>
  </si>
  <si>
    <t>https://www.jobonics.com</t>
  </si>
  <si>
    <t>https://www.linkedin.com/company/jobonics</t>
  </si>
  <si>
    <t>https://www.twitter.com/JobonicsHR</t>
  </si>
  <si>
    <t>https://www.facebook.com/jobonics/</t>
  </si>
  <si>
    <t>Joecalih</t>
  </si>
  <si>
    <t>Photographer and Cinematographer from Kenya. Offers SEO, Theme Templates, Content Marketing, Photography, and Graphic design</t>
  </si>
  <si>
    <t>https://www.joecalih.com</t>
  </si>
  <si>
    <t>https://twitter.com/joe_calih</t>
  </si>
  <si>
    <t>https://www.facebook.com/joecalih</t>
  </si>
  <si>
    <t>Jooist</t>
  </si>
  <si>
    <t>Jooist is a social gaming network that enables users to discover and play free games on mobile, tablet, laptops and desktop devices.</t>
  </si>
  <si>
    <t>Brian Obara, Paul Mungai, Waliaula Makokha</t>
  </si>
  <si>
    <t>http://www.jooist.com</t>
  </si>
  <si>
    <t>https://www.linkedin.com/company/jooist</t>
  </si>
  <si>
    <t>http://twitter.com/jooistmedia</t>
  </si>
  <si>
    <t>https://www.facebook.com/jooistmedia</t>
  </si>
  <si>
    <t>Judith &amp; James</t>
  </si>
  <si>
    <t>Judith and James is an apparel company that turns a simple clothing purchase into a visible act of charity.</t>
  </si>
  <si>
    <t>Anna Taylor</t>
  </si>
  <si>
    <t>http://www.judithandjames.com/</t>
  </si>
  <si>
    <t>https://twitter.com/judithandjames</t>
  </si>
  <si>
    <t>https://www.facebook.com/JudithandJames</t>
  </si>
  <si>
    <t>Juhudi Kilimo</t>
  </si>
  <si>
    <t>Juhudi Kilimo provides asset financing, technical assistance, and business training services to farmers and agro businesses in Kenya.</t>
  </si>
  <si>
    <t>http://juhudikilimo.com/</t>
  </si>
  <si>
    <t>https://www.linkedin.com/company/juhudi-kilimo</t>
  </si>
  <si>
    <t>https://twitter.com/juhudikilimo</t>
  </si>
  <si>
    <t>https://www.facebook.com/juhudikilimo</t>
  </si>
  <si>
    <t>Jumuika</t>
  </si>
  <si>
    <t>Jumuika Mobile is a Kenyan based mobile marketing company founded in 2009.</t>
  </si>
  <si>
    <t>http://www.jumuika.co.ke/</t>
  </si>
  <si>
    <t>https://www.linkedin.com/company/jumuika-media-solutions</t>
  </si>
  <si>
    <t>https://twitter.com/jumuika</t>
  </si>
  <si>
    <t>https://www.facebook.com/Jumuika-103263218790</t>
  </si>
  <si>
    <t>Just A Ride Limited</t>
  </si>
  <si>
    <t>Justaride.co.ke is a carpooling platform linking drivers in Africa to riders going the same direction to carpool.</t>
  </si>
  <si>
    <t>http://justaride.co.ke/</t>
  </si>
  <si>
    <t>https://www.linkedin.com/company/justaride-co-ke/</t>
  </si>
  <si>
    <t>Kachwanya</t>
  </si>
  <si>
    <t>Kachwanya.com is a blogsite dedicated to Tech gadget reviews, Business IT news updates, Social Media management, and Startup discussions.</t>
  </si>
  <si>
    <t>http://www.kachwanya.com</t>
  </si>
  <si>
    <t>http://twitter.com/kachwanya</t>
  </si>
  <si>
    <t>http://www.facebook.com/Kachwanya.co.ke</t>
  </si>
  <si>
    <t>Kawa Garments</t>
  </si>
  <si>
    <t>Kawa Garments is a uniform manufacturing company that specializes in school, staff and security uniforms.</t>
  </si>
  <si>
    <t>http://kawagarments.co.ke/</t>
  </si>
  <si>
    <t>KaziQuest</t>
  </si>
  <si>
    <t>KaziQuest is on a mission to change the way organisations in Africa recruit and manage talent.</t>
  </si>
  <si>
    <t>Edwin Wangila</t>
  </si>
  <si>
    <t>https://kaziquest.com/</t>
  </si>
  <si>
    <t>https://www.linkedin.com/company/kaziquest/</t>
  </si>
  <si>
    <t>https://twitter.com/KaziQuest</t>
  </si>
  <si>
    <t>https://www.facebook.com/kaziquest/</t>
  </si>
  <si>
    <t>Kazisha</t>
  </si>
  <si>
    <t>Hr recruitment consultancy firm and services, AI &amp; data driven</t>
  </si>
  <si>
    <t>https://www.kazisha.net</t>
  </si>
  <si>
    <t>https://www.linkedin.com/public-profile/settings?trk=d_flagship3_profile_self_view_public_profile&amp;lipi=urn%3Ali%3Apage%3Ad_flagship3_profile_self_edit_top_card%3BNv35BT%2BPRsylXNCoVbNROA%3D%3D</t>
  </si>
  <si>
    <t>https://twitter.com/KAZISHA1</t>
  </si>
  <si>
    <t>https://www.facebook.com/Kazisha-1024646967738440/?ref=search&amp;__tn__=%2Cd%2CP-R&amp;eid=ARBRMLD_BymMR-bBRI0q_4_spO_OC0t5zKsOXl4ZkJbxtQZFOPLqBX7WPSvPdTlvCmF6KlbQwAQDXCZ-</t>
  </si>
  <si>
    <t>KejaHunt.com</t>
  </si>
  <si>
    <t>Kejahunt helps you find houses in an easy, convenient and credible way.</t>
  </si>
  <si>
    <t>Joshua Mutua</t>
  </si>
  <si>
    <t>http://kejahunt.com/#sthash.1sS0YMOb.dpuf</t>
  </si>
  <si>
    <t>https://www.linkedin.com/company/kejahunt-ltd-</t>
  </si>
  <si>
    <t>https://twitter.com/kejahunt</t>
  </si>
  <si>
    <t>https://www.facebook.com/kejahunt/info/?tab=page_info</t>
  </si>
  <si>
    <t>KenyaPlex.com</t>
  </si>
  <si>
    <t>KenyaPlex.com is an educational portal providing information on schools, colleges, universities as well as courses.</t>
  </si>
  <si>
    <t>Raphael Mutua</t>
  </si>
  <si>
    <t>http://www.kenyaplex.com</t>
  </si>
  <si>
    <t>http://twitter.com/kenyaplex</t>
  </si>
  <si>
    <t>https://www.facebook.com/kenyaplex</t>
  </si>
  <si>
    <t>Kenyayote.com</t>
  </si>
  <si>
    <t>Kenyayote.com is Kenya's most trusted education content provider: Campus, University, College, High School, Education Tech</t>
  </si>
  <si>
    <t>Elvis Nyakangi</t>
  </si>
  <si>
    <t>https://kenyayote.com/</t>
  </si>
  <si>
    <t>https://www.linkedin.com/company/kenyayote</t>
  </si>
  <si>
    <t>https://twitter.com/kenyayote1</t>
  </si>
  <si>
    <t>https://www.facebook.com/Kenyayote</t>
  </si>
  <si>
    <t>Kidogo</t>
  </si>
  <si>
    <t>Kidogo is a social enterprise platform that improves access to early childhood care and education.</t>
  </si>
  <si>
    <t>Afzal Habib, Sabrina Natasha Habib</t>
  </si>
  <si>
    <t>http://www.kidogo.co/</t>
  </si>
  <si>
    <t>https://www.linkedin.com/company-beta/5047226/</t>
  </si>
  <si>
    <t>https://twitter.com/Kidogo_ECD</t>
  </si>
  <si>
    <t>https://www.facebook.com/KidogoECD</t>
  </si>
  <si>
    <t>Kijani Software</t>
  </si>
  <si>
    <t>Kijani Software is a Nairobi-based software business that primarily deals in Symfony-based Web Design &amp; Web Development.</t>
  </si>
  <si>
    <t>https://kijanihq.com</t>
  </si>
  <si>
    <t>https://twitter.com/KijaniHQ/</t>
  </si>
  <si>
    <t>https://www.facebook.com/KijaniHQ/</t>
  </si>
  <si>
    <t>KITO International</t>
  </si>
  <si>
    <t>To get youth off the street and out of poverty.</t>
  </si>
  <si>
    <t>http://kitointernational.org/</t>
  </si>
  <si>
    <t>https://www.linkedin.com/company/kito-international</t>
  </si>
  <si>
    <t>https://twitter.com/@kitointl</t>
  </si>
  <si>
    <t>https://www.facebook.com/kitointernational</t>
  </si>
  <si>
    <t>KunaJam</t>
  </si>
  <si>
    <t>KunaJam is an app that provides traffic feeds, bus routes, and a way to input traffic feeds and bus routes.</t>
  </si>
  <si>
    <t>Mutinda Boniface</t>
  </si>
  <si>
    <t>http://www.kunajam.com</t>
  </si>
  <si>
    <t>http://twitter.com/kunajam</t>
  </si>
  <si>
    <t>https://www.facebook.com/kunajamapp</t>
  </si>
  <si>
    <t>Lavishbeauty.co.ke</t>
  </si>
  <si>
    <t>We are obsessed about beauty. Get ready for an extraordinary online shopping experience backed by excellent service!</t>
  </si>
  <si>
    <t>https://lavishbeauty.co.ke</t>
  </si>
  <si>
    <t>https://www.twitter.com/lavishbeautyke</t>
  </si>
  <si>
    <t>https://www.facebook.com/lavishbeautykenya</t>
  </si>
  <si>
    <t>Live 99 Years</t>
  </si>
  <si>
    <t>Live 99 Years is a startup dedicated to providing information about the latest health and medical products</t>
  </si>
  <si>
    <t>http://live99years.com/</t>
  </si>
  <si>
    <t>https://www.linkedin.com/company/live99years/</t>
  </si>
  <si>
    <t>https://twitter.com/live99years</t>
  </si>
  <si>
    <t>https://web.facebook.com/live99years/</t>
  </si>
  <si>
    <t>Loniwa Sacco</t>
  </si>
  <si>
    <t>Loniwa Sacco is a digital savings &amp; credit company. We offer both short &amp; long term loans to individuals and SMEs in Kenya</t>
  </si>
  <si>
    <t>Sylvia Mwende,</t>
  </si>
  <si>
    <t>https://www.loniwa.com/</t>
  </si>
  <si>
    <t>https://www.linkedin.com/company/loniwa</t>
  </si>
  <si>
    <t>https://www.twitter.com/loniwacapital</t>
  </si>
  <si>
    <t>https://www.facebook.com/loniwa</t>
  </si>
  <si>
    <t>M-Changa</t>
  </si>
  <si>
    <t>M-Changa is service that allows you to manage a fundraiser right from your mobile phone.</t>
  </si>
  <si>
    <t>David Mark, Kyai Mullei</t>
  </si>
  <si>
    <t>http://changa.co.ke/</t>
  </si>
  <si>
    <t>http://www.linkedin.com/company/mobi-changa-limited</t>
  </si>
  <si>
    <t>http://twitter.com/m_changa</t>
  </si>
  <si>
    <t>http://www.facebook.com/ChangaAfrica</t>
  </si>
  <si>
    <t>Mambo Microsystems Ltd</t>
  </si>
  <si>
    <t>Mambo Microsystems Ltd is a technology company that offers Web Services Including cloud hosting, app development, web security services</t>
  </si>
  <si>
    <t>http://www.mambo.co.ke</t>
  </si>
  <si>
    <t>https://www.linkedin.com/company/mambo-microsystems-limited</t>
  </si>
  <si>
    <t>https://www.twitter.com/mambo247</t>
  </si>
  <si>
    <t>https://www.facebook.com/mambo247</t>
  </si>
  <si>
    <t>Mara Ison</t>
  </si>
  <si>
    <t>MARA ISON Technologies is a pan- African system integrator, managed service provider and strategic outsourcing player provide IT services.</t>
  </si>
  <si>
    <t>Lagos,Nigeria</t>
  </si>
  <si>
    <t>http://www.maraison.com/</t>
  </si>
  <si>
    <t>https://www.linkedin.com/company/mara-ison-technologies/about/</t>
  </si>
  <si>
    <t>https://twitter.com/MaraIsonTech</t>
  </si>
  <si>
    <t>https://www.facebook.com/pages/MARA-ISON-Technologies/116536271827891?sk=timeline</t>
  </si>
  <si>
    <t>Mdundo</t>
  </si>
  <si>
    <t>Provide Africa with easy and affordable access to music</t>
  </si>
  <si>
    <t>Francis Amisi, Jura Sidorenko, Kresten Buch, Martin Møller Nielsen</t>
  </si>
  <si>
    <t>http://mdundo.com</t>
  </si>
  <si>
    <t>http://www.linkedin.com/company/mdundo-com</t>
  </si>
  <si>
    <t>http://twitter.com/Mdundomusic</t>
  </si>
  <si>
    <t>http://www.facebook.com/Mdundomusic</t>
  </si>
  <si>
    <t>Medbit</t>
  </si>
  <si>
    <t>Medbit is a platform that allows patients to search, and book doctors based on availability, location,insurance cover,and specialization.</t>
  </si>
  <si>
    <t>E-Commerce, Fitness, Health Care, Information Technology, Marketplace, Mobile, Wellness</t>
  </si>
  <si>
    <t>Denis Mugambi, Jesse Kimotho</t>
  </si>
  <si>
    <t>https://medbit.co.ke</t>
  </si>
  <si>
    <t>https://www.linkedin.com/company/11007884/</t>
  </si>
  <si>
    <t>https://twitter.com/medbitkenya/</t>
  </si>
  <si>
    <t>https://www.facebook.com/medbitkenya/</t>
  </si>
  <si>
    <t>Mesozi, Inc</t>
  </si>
  <si>
    <t>MESOZI is an award-winning digital branding &amp; software technology company based in Nairobi, Kenya.</t>
  </si>
  <si>
    <t>http://www.mesozi.com</t>
  </si>
  <si>
    <t>https://www.twitter.com/mesozinc</t>
  </si>
  <si>
    <t>https://www.facebook.com/mesozinc</t>
  </si>
  <si>
    <t>MicroClinic Technologies Ltd</t>
  </si>
  <si>
    <t>MicroClinic Technologies Ltd specializes in health care management and health systems development.</t>
  </si>
  <si>
    <t>http://microclinictech.com/</t>
  </si>
  <si>
    <t>https://www.linkedin.com/company/microclinic-technologies/about/</t>
  </si>
  <si>
    <t>https://www.twitter.com/zidimicroclinic</t>
  </si>
  <si>
    <t>https://www.facebook.com/microclinictech</t>
  </si>
  <si>
    <t>Mobidawa</t>
  </si>
  <si>
    <t>Mobidawa, changing Healthcare in Africa using mobile phones.</t>
  </si>
  <si>
    <t>http://mobidawa.com/</t>
  </si>
  <si>
    <t>https://www.linkedin.com/company/mobidawa</t>
  </si>
  <si>
    <t>https://twitter.com/mobidawa</t>
  </si>
  <si>
    <t>https://www.facebook.com/mobidawa</t>
  </si>
  <si>
    <t>MoVas</t>
  </si>
  <si>
    <t>MoVas is a software company that provides a range of software solutions for its clients.</t>
  </si>
  <si>
    <t>http://www.movasgroup.com</t>
  </si>
  <si>
    <t>https://www.linkedin.com/company/movas-group</t>
  </si>
  <si>
    <t>https://twitter.com/movasgroup</t>
  </si>
  <si>
    <t>MTL Systems</t>
  </si>
  <si>
    <t>MTL Systems is an award-winning full-service mobile and software solution provider based in Nairobi, Kenya.</t>
  </si>
  <si>
    <t>http://www.mtl.co.ke/</t>
  </si>
  <si>
    <t>Multi-Link Group</t>
  </si>
  <si>
    <t>To be the regional clean energy company most admired for its people, partnership and performance.</t>
  </si>
  <si>
    <t>http://www.multilink-kenya.com/</t>
  </si>
  <si>
    <t>https://twitter.com/multilink_ke</t>
  </si>
  <si>
    <t>https://www.facebook.com/Multi-Link-Group-Limited-206158639461650/</t>
  </si>
  <si>
    <t>Muthurwa.com</t>
  </si>
  <si>
    <t>Muthurwa Marketplace provides a platform for selling of digital products in Kenya. Our platform is integrated with local payment methods</t>
  </si>
  <si>
    <t>https://muthurwa.com</t>
  </si>
  <si>
    <t>https://www.linkedin.com/company/11292219/</t>
  </si>
  <si>
    <t>https://twitter.com/MuthurwaDigital</t>
  </si>
  <si>
    <t>https://www.facebook.com/Muthurwa/</t>
  </si>
  <si>
    <t>Nabaleka Digital Solutions</t>
  </si>
  <si>
    <t>We‚Äôre a Kenyan web design and web development digital agency based in Nairobi, Kenya.</t>
  </si>
  <si>
    <t>http://www.nabaleka.com</t>
  </si>
  <si>
    <t>https://www.linkedin.com/company/nabaleka-digital-solutions</t>
  </si>
  <si>
    <t>https://www.twitter.com/nabaleka</t>
  </si>
  <si>
    <t>https://www.facebook.com/nabaleka</t>
  </si>
  <si>
    <t>Next Generation Sports</t>
  </si>
  <si>
    <t>Next Generation Sports is the pioneer of sports performance analysis in sub-Sahara Africa.</t>
  </si>
  <si>
    <t>http://nextgensports.org</t>
  </si>
  <si>
    <t>https://www.linkedin.com/company/next-generation-sports</t>
  </si>
  <si>
    <t>https://twitter.com/Nextgensports_</t>
  </si>
  <si>
    <t>https://www.facebook.com/nextgensports.org</t>
  </si>
  <si>
    <t>ZYFFY</t>
  </si>
  <si>
    <t>Zyffy is AI-based marketplace for business and consumer services.</t>
  </si>
  <si>
    <t>Madis Udam</t>
  </si>
  <si>
    <t>http://zyffy.com</t>
  </si>
  <si>
    <t>https://twitter.com/hashtag/zyffy?src=hash</t>
  </si>
  <si>
    <t>https://www.facebook.com/ZyffyKenya</t>
  </si>
  <si>
    <t>White Web Kenya</t>
  </si>
  <si>
    <t>White Web is a mobile application development company based Kenya.</t>
  </si>
  <si>
    <t>Cyril Michino, Margaret Karaba</t>
  </si>
  <si>
    <t>http://www.whitewebteam.com/</t>
  </si>
  <si>
    <t>https://www.linkedin.com/company/white-web-kenya/</t>
  </si>
  <si>
    <t>https://www.facebook.com/whitewebteam/</t>
  </si>
  <si>
    <t>Voxy</t>
  </si>
  <si>
    <t>Movies With Friends.</t>
  </si>
  <si>
    <t>Ian Wambai</t>
  </si>
  <si>
    <t>http://ian.co.ke/works/voxy</t>
  </si>
  <si>
    <t>https://twitter.com/voxytwitch?lang=en</t>
  </si>
  <si>
    <t>Usalama Tech Group</t>
  </si>
  <si>
    <t>Usalama Tech Group is built around the Usalama App. The company's flagship mobile platform that links users to emergency services.</t>
  </si>
  <si>
    <t>Edwin Inganji, James Chege, Marvin Makau</t>
  </si>
  <si>
    <t>The Baobab Network Accelerator</t>
  </si>
  <si>
    <t>http://www.usalamatechnology.com</t>
  </si>
  <si>
    <t>Trustcom, Ltd</t>
  </si>
  <si>
    <t>Cyber Security Company</t>
  </si>
  <si>
    <t>Geoffrey Rotich</t>
  </si>
  <si>
    <t>http://trustcom.co.ke</t>
  </si>
  <si>
    <t>http://Https//www.linkedin.com/company-beta/22347257/</t>
  </si>
  <si>
    <t>https://mobile.twitter.com/TrustcomLtd</t>
  </si>
  <si>
    <t>https://www.facebook.com/trustcomltd</t>
  </si>
  <si>
    <t>Thebhub</t>
  </si>
  <si>
    <t>A Blockchain, A.I first Innovation Hub &amp; Kid's Code School</t>
  </si>
  <si>
    <t>https://thebhub.co.ke</t>
  </si>
  <si>
    <t>https://www.linkedin.com/company/thebhub/</t>
  </si>
  <si>
    <t>https://twitter.com/bhubafrica</t>
  </si>
  <si>
    <t>https://www.facebook.com/bhubafrica/</t>
  </si>
  <si>
    <t>Strauss Energy</t>
  </si>
  <si>
    <t>Building Integrated PhotoVoltaic Roofing Tile</t>
  </si>
  <si>
    <t>Tony Nyagah</t>
  </si>
  <si>
    <t>http://www.straussenergy.com/</t>
  </si>
  <si>
    <t>https://www.twitter.com/straussenergy</t>
  </si>
  <si>
    <t>https://www.facebook.com/straussenergy</t>
  </si>
  <si>
    <t>Snorezing Anti-Snoring Mouthpiece</t>
  </si>
  <si>
    <t>Snorezing is a startup dedicated to offering news, reviews, and research on the latest anti-snoring devices.</t>
  </si>
  <si>
    <t>Kiambu, Kenya</t>
  </si>
  <si>
    <t>http://snorezing.com/</t>
  </si>
  <si>
    <t>https://www.twitter.com/snorezing</t>
  </si>
  <si>
    <t>https://www.facebook.com/snorezing</t>
  </si>
  <si>
    <t>Smatt Geeks Media</t>
  </si>
  <si>
    <t>edia is one of the fastest growing tech sites focusing on various topics affecting the world of Technology &amp; business trends in Kenya and across the globe.</t>
  </si>
  <si>
    <t>Mike Shiangala</t>
  </si>
  <si>
    <t>http://smattgeeksmedia.com</t>
  </si>
  <si>
    <t>https://twitter.com/SmattGeeksMedia</t>
  </si>
  <si>
    <t>https://www.facebook.com/SmattGeeksMedia</t>
  </si>
  <si>
    <t xml:space="preserve">Simpaul Design	Simpaul Design specialize in working with clients to create brands, tell stories and develop strategies from user-centered design.	Advertising, Consulting, CRM, Marketing	Nairobi, Nairobi Area, Kenya	12/12/2016	day	https://simpauldesign.com/	https://www.linkedin.com/company/simpauldesign/	https://twitter.com/simpauldesign/	https://facebook.com/simpauldesign/															</t>
  </si>
  <si>
    <t>Simpaul Design is the leading, creative agency with its studio based in Nairobi, Kenya.</t>
  </si>
  <si>
    <t>Paul Simuyi</t>
  </si>
  <si>
    <t>https://simpauldesign.com/</t>
  </si>
  <si>
    <t>https://www.linkedin.com/company/simpauldesign/</t>
  </si>
  <si>
    <t>https://twitter.com/simpauldesign/</t>
  </si>
  <si>
    <t>https://facebook.com/simpauldesign/</t>
  </si>
  <si>
    <t>Senga Technologies</t>
  </si>
  <si>
    <t>Senga is a technology-enabled logistics company based in Nairobi, Kenya</t>
  </si>
  <si>
    <t>June Odongo</t>
  </si>
  <si>
    <t>https://senga.co</t>
  </si>
  <si>
    <t>https://www.twitter.com/shipsenga</t>
  </si>
  <si>
    <t>https://www.facebook.com/shipsenga</t>
  </si>
  <si>
    <t>Saccotek</t>
  </si>
  <si>
    <t>SaccoTek is a financial system targeting small upcoming firms in Africa</t>
  </si>
  <si>
    <t>https://www.saccotek.co.ke</t>
  </si>
  <si>
    <t>https://www.twitter.com/saccotek</t>
  </si>
  <si>
    <t>https://www.facebook.com/saccotek</t>
  </si>
  <si>
    <t>Request Africa</t>
  </si>
  <si>
    <t>Request Africa provides data driven decision making for the music business.</t>
  </si>
  <si>
    <t>http://request.africa/</t>
  </si>
  <si>
    <t>RedHunt Kenya</t>
  </si>
  <si>
    <t>Saving lives by getting blood in time</t>
  </si>
  <si>
    <t>Andy Mahowa</t>
  </si>
  <si>
    <t>https://play.google.com/store/apps/details?id=com.jackyeboso.user.redhunt2</t>
  </si>
  <si>
    <t>PAZO GROUP</t>
  </si>
  <si>
    <t>PAZO is Africa's ecosystem of online services ranging from on-demand taxi &amp; delivery services, to e-commerce to travel to trade &amp; much more!</t>
  </si>
  <si>
    <t>Nikhil Amin</t>
  </si>
  <si>
    <t>https://www.pazomall.com/</t>
  </si>
  <si>
    <t>Online Cyber Kenya</t>
  </si>
  <si>
    <t>OnlineCyber.co.ke is your number one online cyber services business in Kenya. Get various online services done for you today.</t>
  </si>
  <si>
    <t>https://www.onlinecyber.co.ke</t>
  </si>
  <si>
    <t>https://www.linkedin.com/company/online-cyber-kenya</t>
  </si>
  <si>
    <t>https://www.twitter.com/onlinecyberke</t>
  </si>
  <si>
    <t>https://www.facebook.com/onlinecyberke</t>
  </si>
  <si>
    <t>Ogaan Limited</t>
  </si>
  <si>
    <t>Ogaan has the aim of creating a space to connect employers and prospective employees globally in the most efficient way possible</t>
  </si>
  <si>
    <t>Yasmin Hassan</t>
  </si>
  <si>
    <t>https://www.ogaan.co.ke//</t>
  </si>
  <si>
    <t>https://www.linkedin.com/company/ogaan-kenya/about/</t>
  </si>
  <si>
    <t>https://twitter.com/ogaankenya?lang=en</t>
  </si>
  <si>
    <t>https://www.facebook.com/ogaankenya/</t>
  </si>
  <si>
    <t>Nomad Magazine</t>
  </si>
  <si>
    <t>Nomad is an East African magazine for intrepid travellers</t>
  </si>
  <si>
    <t>http://nomadmagazine.co/</t>
  </si>
  <si>
    <t>https://www.linkedin.com/company-beta/17973112/</t>
  </si>
  <si>
    <t>https://twitter.com/nomadmagafrica</t>
  </si>
  <si>
    <t>https://www.facebook.com/nomadmagazineafrica/</t>
  </si>
  <si>
    <t>MyRide Africa</t>
  </si>
  <si>
    <t>MyRide Africa is a mobile service that is making public transport in Africa convenient , safe, comfortable and fun.</t>
  </si>
  <si>
    <t>Edward Mbogo</t>
  </si>
  <si>
    <t>http://www.myride.co.ke</t>
  </si>
  <si>
    <t>https://www.linkedin.com/company/myrideafrica</t>
  </si>
  <si>
    <t>https://www.twitter.com/myrideafrica</t>
  </si>
  <si>
    <t>https://www.facebook.com/myrideafrica</t>
  </si>
  <si>
    <t>MumsVillage</t>
  </si>
  <si>
    <t>MumsVillage is an online community that seeks to provide a safe space for mothers to seek out advice, support, and inspire each others.</t>
  </si>
  <si>
    <t>Isis Nyong’o Madison</t>
  </si>
  <si>
    <t>https://mumsvillage.com/</t>
  </si>
  <si>
    <t>https://www.linkedin.com/in/isis-nyong-o-madison-b8a203</t>
  </si>
  <si>
    <t>https://twitter.com/mumsvillage</t>
  </si>
  <si>
    <t>https://www.facebook.com/MumsVillage/</t>
  </si>
  <si>
    <t>MobiTech Water Solutions</t>
  </si>
  <si>
    <t>MobiTech developed Mobi-Water, a mobile-based IOT systems that monitors water levels in tanks and reservoirs in any location on your phone.</t>
  </si>
  <si>
    <t>Utilities</t>
  </si>
  <si>
    <t>http://techwatersolutions.com/</t>
  </si>
  <si>
    <t>https://www.twitter.com/techwatersol</t>
  </si>
  <si>
    <t>https://touch.facebook.com/mobiwater/?__tn__=C-R&amp;__nodl&amp;ref=external%3Awww.google.com&amp;_rdr</t>
  </si>
  <si>
    <t>Little Limited</t>
  </si>
  <si>
    <t>Little is a Kenya-based indigenous ride-hailing service.</t>
  </si>
  <si>
    <t>Ride Sharing</t>
  </si>
  <si>
    <t>http://little.co.ke</t>
  </si>
  <si>
    <t>https://www.linkedin.com/company/littleride/</t>
  </si>
  <si>
    <t>https://twitter.com/LittleRideKE</t>
  </si>
  <si>
    <t>Levitation Dynamics</t>
  </si>
  <si>
    <t>Comprehensive drone-powered services and consultation</t>
  </si>
  <si>
    <t>Luide Kakembo</t>
  </si>
  <si>
    <t>http://www.levitationdynamics.com</t>
  </si>
  <si>
    <t>https://twitter.com/levitation_dyn</t>
  </si>
  <si>
    <t>https://www.facebook.com/LevitationDynamics/</t>
  </si>
  <si>
    <t>Kuza Automotive</t>
  </si>
  <si>
    <t>Kuza Automotive Limited commits to the development and production of accessible, sustainable, and innovative transport.</t>
  </si>
  <si>
    <t>http://www.kuza.tech</t>
  </si>
  <si>
    <t>https://www.linkedin.com/company-beta/17906929/</t>
  </si>
  <si>
    <t>https://twitter.com/kuzaautomotive</t>
  </si>
  <si>
    <t>https://www.facebook.com/KuzaAutomotive/</t>
  </si>
  <si>
    <t>KISAFI</t>
  </si>
  <si>
    <t>KISAFI is the most convenient way to solve chores. Connecting vetted pros with busy people to solve laundry, cleaning and gas delivery.</t>
  </si>
  <si>
    <t>FO Odunuga, Janet Otieno, Sarah Nakintu</t>
  </si>
  <si>
    <t>http://kisafi.com</t>
  </si>
  <si>
    <t>https://www.linkedin.com/company/kisafi/about/</t>
  </si>
  <si>
    <t>https://www.twitter.com/hellokisafi</t>
  </si>
  <si>
    <t>http://facebook.com/hellokisafi</t>
  </si>
  <si>
    <t>HydroIQ</t>
  </si>
  <si>
    <t>HydroIQ is the World's First Virtual Water Network Operator (VWNO).</t>
  </si>
  <si>
    <t>Brian Bosire, Victor Shikoli</t>
  </si>
  <si>
    <t>http://hydroiq.africa</t>
  </si>
  <si>
    <t>https://www.linkedin.com/company/18241373/</t>
  </si>
  <si>
    <t>https://twitter.com/HydroIQ</t>
  </si>
  <si>
    <t>https://www.facebook.com/HydroIQ/</t>
  </si>
  <si>
    <t>HOPE TECH PLUS LIMITED</t>
  </si>
  <si>
    <t>We offer innovative solutions to the challenges of the visually impaired.</t>
  </si>
  <si>
    <t>Brian Mwiti</t>
  </si>
  <si>
    <t>https://www.6thsense.co.ke/</t>
  </si>
  <si>
    <t>https://twitter.com/thee_sixthsense</t>
  </si>
  <si>
    <t>Healthy Foods Only</t>
  </si>
  <si>
    <t>Website</t>
  </si>
  <si>
    <t>Embu, Kenya</t>
  </si>
  <si>
    <t>https://healthyfoodsonly.com/</t>
  </si>
  <si>
    <t>https://twitter.com/healthyfoodsKE</t>
  </si>
  <si>
    <t>https://facebook.com/healthyfoodsonly</t>
  </si>
  <si>
    <t>Gjenge Enterprises</t>
  </si>
  <si>
    <t>Gjenge a recycling ecosystem solution,for urban and peri-urban sustainability.</t>
  </si>
  <si>
    <t>http://gjenge.co.ke/</t>
  </si>
  <si>
    <t>https://twitter.com/gjengemakersltd?lang=en</t>
  </si>
  <si>
    <t>https://www.facebook.com/gjengemakersltd/</t>
  </si>
  <si>
    <t>Funza Mobile</t>
  </si>
  <si>
    <t>A custom-made digital learning assistance mobile device running on a platform that helps in delivery of education content to students.</t>
  </si>
  <si>
    <t>Joseph Wanjau</t>
  </si>
  <si>
    <t>http://funza.co.ke/</t>
  </si>
  <si>
    <t>FleekBook</t>
  </si>
  <si>
    <t>FleekBook is a Kenyan based fashion website that reviews celebrity fashion and styles.</t>
  </si>
  <si>
    <t>http://www.fleekbook.com</t>
  </si>
  <si>
    <t>http://www.facebook.com/fleekbookfashion</t>
  </si>
  <si>
    <t>Eazzy Labs, LLC</t>
  </si>
  <si>
    <t>A creative digital agency built for the now</t>
  </si>
  <si>
    <t>https://eazzylabs.com</t>
  </si>
  <si>
    <t>https://linkedin.com/company/eazzylabs</t>
  </si>
  <si>
    <t>https://twitter.com/eazzylabs</t>
  </si>
  <si>
    <t>https://facebook.com/eazzylabs</t>
  </si>
  <si>
    <t>e-Kodi</t>
  </si>
  <si>
    <t>e-kodi is the only property market place where you Manage the full tenant lifecycle in one simple solution</t>
  </si>
  <si>
    <t>http://www.e-kodi.com/</t>
  </si>
  <si>
    <t>https://www.linkedin.com/company/ekodi/</t>
  </si>
  <si>
    <t>https://twitter.com/itsEkodi</t>
  </si>
  <si>
    <t>https://www.facebook.com/itsEkodi</t>
  </si>
  <si>
    <t>DrHub Kenya Ltd</t>
  </si>
  <si>
    <t>Drhub builds digital connections between physicians, specialists, pharmacies, medical service companies, and patients in Africa.</t>
  </si>
  <si>
    <t>http://www.drhubehs.com</t>
  </si>
  <si>
    <t>Deaf eLimu Plus</t>
  </si>
  <si>
    <t>Private company that provides innovative educational apps and tutorial services in sign languages</t>
  </si>
  <si>
    <t>Dorothy Andesia,Alfred Muriuki,Hudson Asiema</t>
  </si>
  <si>
    <t>https://www.deafelimuplus.co.ke/</t>
  </si>
  <si>
    <t>https://twitter.com/deafelimuplus</t>
  </si>
  <si>
    <t>https://www.facebook.com/deafelimuplus/</t>
  </si>
  <si>
    <t>Cocoa Cure Kenya</t>
  </si>
  <si>
    <t>Africa's E-commerice destination for locally curated Natural and Organic beauty solutions</t>
  </si>
  <si>
    <t>https://www.cocoacure.co.ke</t>
  </si>
  <si>
    <t>https://www.facebook.com/cocoacureke/</t>
  </si>
  <si>
    <t>Biin.Online</t>
  </si>
  <si>
    <t>Document Automation</t>
  </si>
  <si>
    <t>Victor Mwago</t>
  </si>
  <si>
    <t>https://www.biin.online</t>
  </si>
  <si>
    <t>Beba Mzigo</t>
  </si>
  <si>
    <t>On demand company for the heavy commercial and logistics industry</t>
  </si>
  <si>
    <t>Alex Ireri</t>
  </si>
  <si>
    <t>http://www.mybebamzigo.com</t>
  </si>
  <si>
    <t>https://www.linkedin.com/company/13618871/</t>
  </si>
  <si>
    <t>https://twitter.com/BebaMzigo</t>
  </si>
  <si>
    <t>https://www.facebook.com/bebamzigo/</t>
  </si>
  <si>
    <t>Africa Assets</t>
  </si>
  <si>
    <t>All about private equity and venture capital in sub Saharan Africa: news, analysis, data, people.</t>
  </si>
  <si>
    <t>http://www.africa-assets.com/</t>
  </si>
  <si>
    <t>http://twitter.com/AfricaAssets</t>
  </si>
  <si>
    <t>http://www.facebook.com/pages/Africa-Assets/273311496037769</t>
  </si>
  <si>
    <t>Aisha Flowers</t>
  </si>
  <si>
    <t>James Gitiche</t>
  </si>
  <si>
    <t>http://aishaflowers.com</t>
  </si>
  <si>
    <t>https://www.linkedin.com/company/9443042</t>
  </si>
  <si>
    <t>https://twitter.com/flowersaisha</t>
  </si>
  <si>
    <t>https://www.facebook.com/AishaFlowersKenya</t>
  </si>
  <si>
    <t>Ameya Technologies</t>
  </si>
  <si>
    <t>Ameya Technologies Ltd. is a passionate and enthusiastic team that is committed to delivering stellar service to it's customers.</t>
  </si>
  <si>
    <t>http://www.ameyatech.net</t>
  </si>
  <si>
    <t>https://www.linkedin.com/company/ameya-technologies-limited</t>
  </si>
  <si>
    <t>https://www.facebook.com/LikeAmeyaTech/</t>
  </si>
  <si>
    <t>ASAP Information Services Limited</t>
  </si>
  <si>
    <t>Company information and Business intelligence, due diligence and compliance risks, Backgrounds checks and investigative research .</t>
  </si>
  <si>
    <t>https://asapinform.com</t>
  </si>
  <si>
    <t>https://www.linkedin.com/company/asap-information-services-limited/</t>
  </si>
  <si>
    <t>Aslan Adventure Tours &amp; Travel Ltd.</t>
  </si>
  <si>
    <t>Neena Jabbal</t>
  </si>
  <si>
    <t>https://aslanadventuretours.com</t>
  </si>
  <si>
    <t>https://www.linkedin.com/company-beta/13230550/</t>
  </si>
  <si>
    <t>https://twitter.com/aslanadventure</t>
  </si>
  <si>
    <t>https://www.facebook.com/aslanadventuretours</t>
  </si>
  <si>
    <t>Bahati Ridge Development Limited</t>
  </si>
  <si>
    <t>Bahati Ridge is a unique, middle income integrated development in Thika - Kenya set on 95 acres of land.</t>
  </si>
  <si>
    <t>Thika, Kenya</t>
  </si>
  <si>
    <t>http://bahatiridge.co.ke/</t>
  </si>
  <si>
    <t>https://www.twitter.com/bahatiridge</t>
  </si>
  <si>
    <t>https://www.facebook.com/bahati-ridge-144950862272945</t>
  </si>
  <si>
    <t>Big Square</t>
  </si>
  <si>
    <t>Big Square is a Kenyan fast food chain company.</t>
  </si>
  <si>
    <t>Morne Deetlefs</t>
  </si>
  <si>
    <t>http://www.bigsquare.co.ke/</t>
  </si>
  <si>
    <t>https://www.linkedin.com/company/big-square-kenya</t>
  </si>
  <si>
    <t>https://twitter.com/bigsquareke</t>
  </si>
  <si>
    <t>https://www.facebook.com/BigSquareKenya</t>
  </si>
  <si>
    <t>Bytecity Technologies</t>
  </si>
  <si>
    <t>Bytecity offers businesses with web and application design and development services, SEO, and hosting solutions.</t>
  </si>
  <si>
    <t>http://bytecityinc.com/</t>
  </si>
  <si>
    <t>https://www.facebook.com/bytecityinc</t>
  </si>
  <si>
    <t>Campus Discounts</t>
  </si>
  <si>
    <t>Campus Discounts is a social network where university students view and share discounts offered by businesses around their campus.</t>
  </si>
  <si>
    <t>Don Omondi, Naomi Mwangi</t>
  </si>
  <si>
    <t>https://campus-discounts.com/</t>
  </si>
  <si>
    <t>https://www.linkedin.com/company/campus-discounts</t>
  </si>
  <si>
    <t>http://twitter.com/campusdiscounts</t>
  </si>
  <si>
    <t>http://www.facebook.com/campus.discounts.offers</t>
  </si>
  <si>
    <t>Cancer Care Kenya</t>
  </si>
  <si>
    <t>Cancer Care Kenya is the Cancer Care Centre.</t>
  </si>
  <si>
    <t>http://www.cancercarekenya.com/</t>
  </si>
  <si>
    <t>https://www.linkedin.com/company/cancer-care-kenya-nairobi-the-mp-shah-hospitals-/people/</t>
  </si>
  <si>
    <t>Cardplanet Solutions</t>
  </si>
  <si>
    <t>CardPlanet Solutions develops and markets proprietary personal information solutions.</t>
  </si>
  <si>
    <t>http://cardplanetsolutions.co.ke/</t>
  </si>
  <si>
    <t>https://www.linkedin.com/company/paykind</t>
  </si>
  <si>
    <t>http://twitter.com/cardplanets</t>
  </si>
  <si>
    <t>http://www.facebook.com/CardplanetSolutions</t>
  </si>
  <si>
    <t>Chura co ke</t>
  </si>
  <si>
    <t>Chura aims to ease the difficulties users experience in accessing airtime services across different mobile service providers.</t>
  </si>
  <si>
    <t>https://www.chura.co.ke</t>
  </si>
  <si>
    <t>https://www.linkedin.com/company/chura/about/</t>
  </si>
  <si>
    <t>https://twitter.com/chura_co_ke</t>
  </si>
  <si>
    <t>https://www.facebook.com/chura.co.ke</t>
  </si>
  <si>
    <t>clean cook</t>
  </si>
  <si>
    <t>Manufacturers of clean cook stove , innovators and sustainable livelihoods specialists.</t>
  </si>
  <si>
    <t>Closed</t>
  </si>
  <si>
    <t>http://cleancook.com</t>
  </si>
  <si>
    <t>https://twitter.com/STAMPInvestment</t>
  </si>
  <si>
    <t>https://www.facebook.com/STAMPinv?ref=br_tf</t>
  </si>
  <si>
    <t>Code For Africa</t>
  </si>
  <si>
    <t>Code for Africa seeks a different path. It embraces the second definition, framing itself as a people-driven movement.</t>
  </si>
  <si>
    <t>http://www.codeforafrica.org/</t>
  </si>
  <si>
    <t>http://www.linkedin.com/company/3480952</t>
  </si>
  <si>
    <t>http://twitter.com/code4africa</t>
  </si>
  <si>
    <t>http://www.facebook.com/CodeForAfrica</t>
  </si>
  <si>
    <t>Countryside Dairy Ltd.</t>
  </si>
  <si>
    <t>Countryside Dairy Ltd is a milk processor company.</t>
  </si>
  <si>
    <t>Nyahururu, Kenya</t>
  </si>
  <si>
    <t>http://www.countrysidedairy.co.ke/</t>
  </si>
  <si>
    <t>https://twitter.com/countryside_ke</t>
  </si>
  <si>
    <t>https://www.facebook.com/CountrysideDairyKE/</t>
  </si>
  <si>
    <t>cretilike</t>
  </si>
  <si>
    <t>Ray chris em3 music sign up in Ngomma just enjoy y YOUR SON AGAIN</t>
  </si>
  <si>
    <t>https://www.ngomma.com</t>
  </si>
  <si>
    <t>https://twitter.com/ngommafrica</t>
  </si>
  <si>
    <t>https://www.facebook.com/ngommavas/</t>
  </si>
  <si>
    <t>Dairy Technologist</t>
  </si>
  <si>
    <t>Dairy Technologist is a magazine that empowers dairy farmers, processors and lovers of dairy with the latest technology reviews &amp; info.</t>
  </si>
  <si>
    <t>Kevine Otieno</t>
  </si>
  <si>
    <t>http://dairytechnologist.com</t>
  </si>
  <si>
    <t>https://www.twitter.com/dairyteq</t>
  </si>
  <si>
    <t>https://www.facebook.com/dairyteq</t>
  </si>
  <si>
    <t>Digital Uniq Limited</t>
  </si>
  <si>
    <t>AI &amp; Advanced Analytics company</t>
  </si>
  <si>
    <t>101-150</t>
  </si>
  <si>
    <t>http://www.digitaluniq.ai</t>
  </si>
  <si>
    <t>https://www.linkedin.com/company/digital-uniq-plc/</t>
  </si>
  <si>
    <t>east african compliant recycling</t>
  </si>
  <si>
    <t>recycling of all e waste materials</t>
  </si>
  <si>
    <t>http://eastafricancompliantrecycling.co.ke</t>
  </si>
  <si>
    <t>https://www.facebook.com/eacrecycling/</t>
  </si>
  <si>
    <t>EcoPost Limited Kenya</t>
  </si>
  <si>
    <t>EcoPost is a manufacturing business involved in recycling plastic waste into aesthetic, durable and environmentally friendly fencing posts.</t>
  </si>
  <si>
    <t>Lorna Rutto</t>
  </si>
  <si>
    <t>http://www.ecopost.co.ke/</t>
  </si>
  <si>
    <t>https://www.twitter.com/ecopostbuzz</t>
  </si>
  <si>
    <t>https://www.facebook.com/ecopostbuzz</t>
  </si>
  <si>
    <t>eleni</t>
  </si>
  <si>
    <t>eleni focuses on building markets in Africa and provides capital, technology solutions, and designing and managing services.</t>
  </si>
  <si>
    <t>Keith Thomas</t>
  </si>
  <si>
    <t>http://www.eleniexchanges.com</t>
  </si>
  <si>
    <t>http://www.linkedin.com/company/3122920</t>
  </si>
  <si>
    <t>http://twitter.com/eleniLLC</t>
  </si>
  <si>
    <t>http://www.facebook.com/pages/Eleni-LLC/193085080839935</t>
  </si>
  <si>
    <t>Essen Investments Limited</t>
  </si>
  <si>
    <t>A kenyan company involved primarily in the sale and distribution of dry food stuff</t>
  </si>
  <si>
    <t>https://www.essen.co.ke</t>
  </si>
  <si>
    <t>https://www.linkedin.com/company/10426715</t>
  </si>
  <si>
    <t>https://www.twitter.com/essen_ke</t>
  </si>
  <si>
    <t>https://www.facebook.com/esseninvestments</t>
  </si>
  <si>
    <t>FlashCast Ventures</t>
  </si>
  <si>
    <t>FlashCast Ventures operates a network of location-aware, dynamically refreshing text displays installed in public transit vehicles.</t>
  </si>
  <si>
    <t>Caine Wanjau, Jeremy Gordon</t>
  </si>
  <si>
    <t>http://www.flashca.st/</t>
  </si>
  <si>
    <t>https://www.linkedin.com/company/flashcast-ventures-ltd</t>
  </si>
  <si>
    <t>https://twitter.com/flashcastke</t>
  </si>
  <si>
    <t>https://www.facebook.com/FlashCastKE</t>
  </si>
  <si>
    <t>FSD Africa</t>
  </si>
  <si>
    <t>FSD Africa is a regional platform.</t>
  </si>
  <si>
    <t>Anne-Marie Chidzero</t>
  </si>
  <si>
    <t>https://www.fsdafrica.org/</t>
  </si>
  <si>
    <t>https://www.linkedin.com/company/fsd-africa/?originalSubdomain=in</t>
  </si>
  <si>
    <t>https://twitter.com/fsdafrica</t>
  </si>
  <si>
    <t>Ghafla!</t>
  </si>
  <si>
    <t>Ghafla is an African entertainment news website.</t>
  </si>
  <si>
    <t>Mr. Majani</t>
  </si>
  <si>
    <t>http://www.ghafla.com</t>
  </si>
  <si>
    <t>https://www.linkedin.com/company/3507527</t>
  </si>
  <si>
    <t>http://twitter.com/GhaflaKenya</t>
  </si>
  <si>
    <t>http://www.facebook.com/ghaflakenya</t>
  </si>
  <si>
    <t>GlobalMarket</t>
  </si>
  <si>
    <t>GlobalMerket is one of the world's leading B2B e-commerce company, connecting millions of buyers and suppliers worldwide</t>
  </si>
  <si>
    <t>http://www.glogalmarket.blogspot.co.ke</t>
  </si>
  <si>
    <t>Greensmart Solutions</t>
  </si>
  <si>
    <t>https://greensmart.co.ke/</t>
  </si>
  <si>
    <t>https://www.linkedin.com/company/greensmart-ke/</t>
  </si>
  <si>
    <t>https://twitter.com/greensmart_ke</t>
  </si>
  <si>
    <t>https://www.facebook.com/greensmart.ke/</t>
  </si>
  <si>
    <t>Haltons Limited</t>
  </si>
  <si>
    <t>Haltons Limited is a brand created by Haltons Limited that is composed of pharmacists, investors and leaders promoting pharmacy care.</t>
  </si>
  <si>
    <t>Louis Somoni Machogu</t>
  </si>
  <si>
    <t>http://www.haltons.co.ke/</t>
  </si>
  <si>
    <t>https://www.linkedin.com/company-beta/2668304/</t>
  </si>
  <si>
    <t>https://twitter.com/haltonscares</t>
  </si>
  <si>
    <t>https://www.facebook.com/haltonspharmacy</t>
  </si>
  <si>
    <t>Happy Wishy</t>
  </si>
  <si>
    <t>Rent or buy wedding gowns</t>
  </si>
  <si>
    <t>https://happywishy.co.ke/</t>
  </si>
  <si>
    <t>https://www.linkedin.com/company/happy-wishy/</t>
  </si>
  <si>
    <t>https://twitter.com/happywishy</t>
  </si>
  <si>
    <t>https://www.facebook.com/happywishy/</t>
  </si>
  <si>
    <t>International Transformation Foundation</t>
  </si>
  <si>
    <t>A youth lead non profit organization providing youth development programs encompassing leadership &amp; entrepreneurship.</t>
  </si>
  <si>
    <t>Paulin NTIHEMUKA</t>
  </si>
  <si>
    <t>http://itfsecretariat.org</t>
  </si>
  <si>
    <t>https://twitter.com/ITFkenya</t>
  </si>
  <si>
    <t>https://www.facebook.com/itf.kenya</t>
  </si>
  <si>
    <t>Kejamove</t>
  </si>
  <si>
    <t>Kejamove is a premier moving company that offers professional home and office relocation services</t>
  </si>
  <si>
    <t>Joshua Mutua, Kaleli Brian</t>
  </si>
  <si>
    <t>http://www.kejamove.com/</t>
  </si>
  <si>
    <t>https://www.linkedin.com/company-beta/7943681/</t>
  </si>
  <si>
    <t>https://twitter.com/kejamove</t>
  </si>
  <si>
    <t>https://www.facebook.com/kejamove</t>
  </si>
  <si>
    <t>Kili (Africa)</t>
  </si>
  <si>
    <t>Kili provides compute and storage Infrastructure to Kenyan startups and SMEs.</t>
  </si>
  <si>
    <t>Adam Nelson</t>
  </si>
  <si>
    <t>http://kili.io</t>
  </si>
  <si>
    <t>http://twitter.com/kilicloud</t>
  </si>
  <si>
    <t>Konza City</t>
  </si>
  <si>
    <t>Konza will attract 17,000 jobs, generate $1.3 billion in GRP, and $400 million in annual wages in Phase 1</t>
  </si>
  <si>
    <t>http://www.konzacity.go.ke/</t>
  </si>
  <si>
    <t>https://twitter.com/konzatechnocity</t>
  </si>
  <si>
    <t>https://www.facebook.com/KonzaTechnoCity</t>
  </si>
  <si>
    <t>Kytabu</t>
  </si>
  <si>
    <t>Kytabu is a textbook subscription application that allows students to rent preinstalled textbooks on android tablets and desktops.</t>
  </si>
  <si>
    <t>Tonee Ndungu</t>
  </si>
  <si>
    <t>http://kytabu.org</t>
  </si>
  <si>
    <t>http://twitter.com/kytabu</t>
  </si>
  <si>
    <t>http://www.facebook.com/kytabuapp</t>
  </si>
  <si>
    <t>Mail &amp; Guardian Africa</t>
  </si>
  <si>
    <t>Mail &amp; Guardian Africa is a digital Pan-African news publication that publishes news, analysis, and opinion pieces about the continent.</t>
  </si>
  <si>
    <t>http://mgafrica.com/</t>
  </si>
  <si>
    <t>https://twitter.com/MandGAfrica</t>
  </si>
  <si>
    <t>https://www.facebook.com/mgafrica</t>
  </si>
  <si>
    <t>Mimi Africana Accessories Ltd</t>
  </si>
  <si>
    <t>A business focused on linking African artisans to the local and global markets</t>
  </si>
  <si>
    <t>http://www.mimiafricana.co.ke</t>
  </si>
  <si>
    <t>https://www.twitter.com/mimi_africana</t>
  </si>
  <si>
    <t>https://www.facebook.com/mimiafricanaaccessories</t>
  </si>
  <si>
    <t>Mr. Green Africa</t>
  </si>
  <si>
    <t>Mr. Green Africa is a tech-enabled plastic recycling company that tackles waste management problems.</t>
  </si>
  <si>
    <t>https://www.linkedin.com/company/11272327/</t>
  </si>
  <si>
    <t>Mwananchi Microfinance</t>
  </si>
  <si>
    <t>Mwananchi Microfinance is a very young financial institution located in Eastern Kenya. Started March 2014 by a team of 4 people.</t>
  </si>
  <si>
    <t>http://www.mwananchicredit.com</t>
  </si>
  <si>
    <t>https://www.twitter.com/mwananchiltd</t>
  </si>
  <si>
    <t>https://www.facebook.com/mwananchimicrolinkltd</t>
  </si>
  <si>
    <t>Nairobi Garage</t>
  </si>
  <si>
    <t>Nairobi's largest co-working tech space</t>
  </si>
  <si>
    <t>http://www.nairobigarage.com/</t>
  </si>
  <si>
    <t>https://twitter.com/NairobiGarage</t>
  </si>
  <si>
    <t>https://www.facebook.com/NairobiGarage</t>
  </si>
  <si>
    <t>Ndovu Card Limited</t>
  </si>
  <si>
    <t>To offer efficiency, convenience, and security in cashless payments to our customers.</t>
  </si>
  <si>
    <t>Fredrick Alunala</t>
  </si>
  <si>
    <t>http://www.ndovucash.com/</t>
  </si>
  <si>
    <t>https://twitter.com/ndovucard</t>
  </si>
  <si>
    <t>Niftecs Softwares</t>
  </si>
  <si>
    <t>Tech startup solving societal problems through social entrepreneurship.</t>
  </si>
  <si>
    <t>Kisii, Nyanza, Kenya</t>
  </si>
  <si>
    <t>http://www.niftecs.com</t>
  </si>
  <si>
    <t>https://twitter.com/Niftecs1</t>
  </si>
  <si>
    <t>https://www.facebook.com/niftecs</t>
  </si>
  <si>
    <t>Node Africa Limited</t>
  </si>
  <si>
    <t>Managed Cloud for Enterprises in Africa</t>
  </si>
  <si>
    <t>https://nodeafrica.com/</t>
  </si>
  <si>
    <t>https://www.linkedin.com/company/node-africa-limited</t>
  </si>
  <si>
    <t>https://twitter.com/nodeafrica</t>
  </si>
  <si>
    <t>https://www.facebook.com/nodeafrica</t>
  </si>
  <si>
    <t>Notonlab</t>
  </si>
  <si>
    <t>Software, Chatbots, Verification</t>
  </si>
  <si>
    <t>Levit Nudi</t>
  </si>
  <si>
    <t>https://notonlab.com/</t>
  </si>
  <si>
    <t>https://www.facebook.com/tambua254/</t>
  </si>
  <si>
    <t>OB Analytics</t>
  </si>
  <si>
    <t>OB Analytics, focuses on web analytics, lead generation, conversion optimization through data driven digital strategies.</t>
  </si>
  <si>
    <t>Anne Njuguna</t>
  </si>
  <si>
    <t>http://ob-analytics.com/</t>
  </si>
  <si>
    <t>https://www.linkedin.com/company/ob-analytics/people/</t>
  </si>
  <si>
    <t>https://twitter.com/ob_analytics</t>
  </si>
  <si>
    <t>https://www.facebook.com/OB.analytics/</t>
  </si>
  <si>
    <t>Ojay Greene</t>
  </si>
  <si>
    <t>Redifing Standards of Fresh Produce Delivery</t>
  </si>
  <si>
    <t>Yvette Ondachi</t>
  </si>
  <si>
    <t>http://www.ojaygreene.com/</t>
  </si>
  <si>
    <t>https://www.linkedin.com/company/ojay-greene-ltd/about/</t>
  </si>
  <si>
    <t>https://twitter.com/ojaygreene?lang=en</t>
  </si>
  <si>
    <t>Ona</t>
  </si>
  <si>
    <t>Ona is a social enterprise that builds the data infrastructure to drive change.</t>
  </si>
  <si>
    <t>Matt Berg, Peter Lubell-Doughtie</t>
  </si>
  <si>
    <t>https://ona.io/</t>
  </si>
  <si>
    <t>https://www.linkedin.com/company/ona-io/</t>
  </si>
  <si>
    <t>https://twitter.com/onadata</t>
  </si>
  <si>
    <t>https://www.facebook.com/onadata</t>
  </si>
  <si>
    <t>One Degree Solar</t>
  </si>
  <si>
    <t>One Degree Solar is a technology company that provides its users with solar power solutions.</t>
  </si>
  <si>
    <t>Gaurav Manchanda</t>
  </si>
  <si>
    <t>http://onedegreesolar.com/</t>
  </si>
  <si>
    <t>http://www.linkedin.com/company/1451673</t>
  </si>
  <si>
    <t>http://twitter.com/onedegreesolar</t>
  </si>
  <si>
    <t>http://www.facebook.com/onedegreesolar</t>
  </si>
  <si>
    <t>Optace</t>
  </si>
  <si>
    <t>Optace is a specializing in wireless technology, routing &amp; switching,network cabling, security and VoIP.</t>
  </si>
  <si>
    <t>https://optace.co.ke/</t>
  </si>
  <si>
    <t>https://www.linkedin.com/company/optace-limited/about/</t>
  </si>
  <si>
    <t>https://twitter.com/optaceltd</t>
  </si>
  <si>
    <t>https://www.facebook.com/pg/optaceltd/about/</t>
  </si>
  <si>
    <t>Peleza International</t>
  </si>
  <si>
    <t>Employee Background Screening, Background Checks</t>
  </si>
  <si>
    <t>http://www.peleza.com/</t>
  </si>
  <si>
    <t>https://www.linkedin.com/company/9247535?trk=tyah&amp;trkInfo=clickedVertical%3Acompany%2CclickedEntityId%3A9247535%2Cidx%3A2-1-2%2CtarId%3A1481260392907%2Ctas%3Apeleza%20in</t>
  </si>
  <si>
    <t>https://twitter.com/pelezaInt</t>
  </si>
  <si>
    <t>https://www.facebook.com/pelezainternational/?ref=hl</t>
  </si>
  <si>
    <t>Pentagy Limited</t>
  </si>
  <si>
    <t>Software Design and Digital Media Services</t>
  </si>
  <si>
    <t>Joshua Mwamba</t>
  </si>
  <si>
    <t>https://pentagy.com</t>
  </si>
  <si>
    <t>https://www.linkedin.com/company/pentagy-limited/</t>
  </si>
  <si>
    <t>https://www.facebook.com/pentagy/</t>
  </si>
  <si>
    <t>pesabazaar.com</t>
  </si>
  <si>
    <t>Pesabazaar is Kenya‚Äôs prominent online general insurance aggregator.</t>
  </si>
  <si>
    <t>Calleb Karegyesa, Prashanth Srinivas</t>
  </si>
  <si>
    <t>http://www.pesabazaar.com</t>
  </si>
  <si>
    <t>https://www.linkedin.com/company-beta/13178542/</t>
  </si>
  <si>
    <t>https://www.twitter.com/pesabazaar</t>
  </si>
  <si>
    <t>https://www.facebook.com/377151862474596</t>
  </si>
  <si>
    <t>Plexus Energy Limited</t>
  </si>
  <si>
    <t>Plexus Energy Limited is a Kenyan clean technology startup that offers energy solutions.</t>
  </si>
  <si>
    <t>http://plexus-energy.co.ke</t>
  </si>
  <si>
    <t>https://www.linkedin.com/company/plexus-energy-limited</t>
  </si>
  <si>
    <t>https://twitter.com/plexusenergy</t>
  </si>
  <si>
    <t>https://www.facebook.com/pages/Plexus-Energy-Limited/132407346938699</t>
  </si>
  <si>
    <t>Quest Website Developers Ltd</t>
  </si>
  <si>
    <t>Quest Website Developers Ltd is a website and software development company offering custom made web applications.</t>
  </si>
  <si>
    <t>Kikuyu, Kenya</t>
  </si>
  <si>
    <t>https://www.questdesigners.com</t>
  </si>
  <si>
    <t>https://www.linkedin.com/company/quest-website-developers-ltd</t>
  </si>
  <si>
    <t>https://twitter.com/questdevelopers</t>
  </si>
  <si>
    <t>https://www.facebook.com/questdesigners</t>
  </si>
  <si>
    <t>Rupu.co.ke</t>
  </si>
  <si>
    <t>Rupu Kenya is a daily deals and discounts website that started operations in December, 2010 and is based in Nairobi, Kenya.</t>
  </si>
  <si>
    <t>http://www.rupu.co.ke</t>
  </si>
  <si>
    <t>https://twitter.com/rupukenya</t>
  </si>
  <si>
    <t>https://www.facebook.com/RupuKenya</t>
  </si>
  <si>
    <t>Ryanada Limited</t>
  </si>
  <si>
    <t>Big Data Company on Mission to Empower People via Technology. Ryanada leverages on Cloud Computing, IoT and AI Technologies to empower SMEs.</t>
  </si>
  <si>
    <t>Juja, Kenya</t>
  </si>
  <si>
    <t>David Murimi</t>
  </si>
  <si>
    <t>http://www.ryanada.com</t>
  </si>
  <si>
    <t>https://www.linkedin.com/company/ryanada-limited/about/</t>
  </si>
  <si>
    <t>http://twitter.com/RyanadaLimited</t>
  </si>
  <si>
    <t>http://www.facebook.com/ryanadalimited</t>
  </si>
  <si>
    <t>Simba Digital Marketing</t>
  </si>
  <si>
    <t>Simba Digital Marketing run Simba Car Supermarket. Experts in digital marketing through all online channels like Google, Bing &amp; Facebook</t>
  </si>
  <si>
    <t>http://www.simbacar.com</t>
  </si>
  <si>
    <t>https://www.twitter.com/simbacarmarket</t>
  </si>
  <si>
    <t>https://www.facebook.com/1655823147977741</t>
  </si>
  <si>
    <t>Simplifi Networks</t>
  </si>
  <si>
    <t>Simplifi Networks is a rapidly expanding importer and distributor of enterprise and broadband Wi-Fi products in the east african region.</t>
  </si>
  <si>
    <t>Ken Stober and Graham Balcombe</t>
  </si>
  <si>
    <t>https://simplifinetworks.com/</t>
  </si>
  <si>
    <t>https://www.linkedin.com/company/simplifi-networks/about/</t>
  </si>
  <si>
    <t>https://twitter.com/simplifinetwork</t>
  </si>
  <si>
    <t>https://www.facebook.com/pg/Simplifi-Networks-Limited-851462314995770/about/</t>
  </si>
  <si>
    <t>Sinapis Group</t>
  </si>
  <si>
    <t>Startup Accelerator Organization that empowers entrepreneurs.</t>
  </si>
  <si>
    <t>http://sinapis.org/</t>
  </si>
  <si>
    <t>https://www.linkedin.com/school/sinapis-group/</t>
  </si>
  <si>
    <t>http://twitter.com/sinapisgroup</t>
  </si>
  <si>
    <t>http://www.facebook.com/pages/Sinapis-Group/147061421979677</t>
  </si>
  <si>
    <t>SUPERFLUID LABS</t>
  </si>
  <si>
    <t>Superfluid Labs delivers Africa's Consumer Credit Risk Analytics platform using AI technologies and alternative data sets</t>
  </si>
  <si>
    <t>http://www.superfluid.io</t>
  </si>
  <si>
    <t>https://www.linkedin.com/company/superfluid-labs</t>
  </si>
  <si>
    <t>https://www.twitter.com/superfluidlabs</t>
  </si>
  <si>
    <t>https://www.facebook.com/superfluidlabs</t>
  </si>
  <si>
    <t>Surf Kenya</t>
  </si>
  <si>
    <t>Surf Kenya provides Wi-Fi hotspots in 1000 locations across Kenya.</t>
  </si>
  <si>
    <t>https://www.surf.co.ke/</t>
  </si>
  <si>
    <t>https://www.linkedin.com/company/surfkenya</t>
  </si>
  <si>
    <t>https://twitter.com/surfkenya</t>
  </si>
  <si>
    <t>https://www.facebook.com/surfkenya/</t>
  </si>
  <si>
    <t>TechArena</t>
  </si>
  <si>
    <t>Techarena is a technology news and reviews website in Kenya whose main aim is to report on the latest happenings in the technology sector</t>
  </si>
  <si>
    <t>kaluka wanjala</t>
  </si>
  <si>
    <t>http://www.techarena.co.ke/</t>
  </si>
  <si>
    <t>https://twitter.com/TechArena_KE</t>
  </si>
  <si>
    <t>https://www.facebook.com/techarenakenya</t>
  </si>
  <si>
    <t>TechExquisite</t>
  </si>
  <si>
    <t>TechExquisite is a technology news aggregator and curation website that covers all things tech from the top tech blogs and websites.</t>
  </si>
  <si>
    <t>http://www.techexquisite.com</t>
  </si>
  <si>
    <t>http://www.linkedin.com/company/techexquisite</t>
  </si>
  <si>
    <t>http://twitter.com/techexquisite</t>
  </si>
  <si>
    <t>http://www.facebook.com/techexquisite</t>
  </si>
  <si>
    <t>Techhapa</t>
  </si>
  <si>
    <t>Techhapa is a web tech magazine on the latest news and reviews of gadgets and consumer electronics, internet marketing, and SEO methods.</t>
  </si>
  <si>
    <t>http://www.techhapa.com/</t>
  </si>
  <si>
    <t>http://twitter.com/Techhapa</t>
  </si>
  <si>
    <t>http://www.facebook.com/Techhapa</t>
  </si>
  <si>
    <t>The Able Wireless Company</t>
  </si>
  <si>
    <t>The Able Wireless Company is an on-demand Wireless Streaming Service Provider that provides caching equipment.</t>
  </si>
  <si>
    <t>Kahenya Kamunyu</t>
  </si>
  <si>
    <t>http://www.ablehq.co.ke</t>
  </si>
  <si>
    <t>https://www.linkedin.com/company/the-able-wireless-company/about/</t>
  </si>
  <si>
    <t>The African Management Initiative (AMI)</t>
  </si>
  <si>
    <t>AMI has a new look, a new platform and a new FREE online course for African managers and entrepreneurs.</t>
  </si>
  <si>
    <t>Rebecca Harrison</t>
  </si>
  <si>
    <t>http://africanmanagers.org</t>
  </si>
  <si>
    <t>http://www.linkedin.com/groups/African-Management-Initiative-4350648</t>
  </si>
  <si>
    <t>http://twitter.com/africamanager</t>
  </si>
  <si>
    <t>http://www.facebook.com/africanmanagers</t>
  </si>
  <si>
    <t>The Orion ImageCapital Communication Ltd</t>
  </si>
  <si>
    <t>An Internet conglomerate creating a connected audience globally through Artificial Intelligence and Information Distribution.</t>
  </si>
  <si>
    <t>Alex Mwaura</t>
  </si>
  <si>
    <t>http://theorionkenya.com</t>
  </si>
  <si>
    <t>https://www.linkedin.com/in/theorionkenya?</t>
  </si>
  <si>
    <t>https://twitter.com/OrionNewsGlobal</t>
  </si>
  <si>
    <t>https://www.facebook.com/OrionInternetGroup/</t>
  </si>
  <si>
    <t>Totohealth</t>
  </si>
  <si>
    <t>elix Kimaru, Joseph Murgor</t>
  </si>
  <si>
    <t>http://www.totohealth.org</t>
  </si>
  <si>
    <t>Tusqee Systems</t>
  </si>
  <si>
    <t>Tusqee Systems is an application provider with a focus on school information.</t>
  </si>
  <si>
    <t>Boniface Githinji</t>
  </si>
  <si>
    <t>http://sematime.com</t>
  </si>
  <si>
    <t>https://www.linkedin.com/company/tusqee-systems-ltd-</t>
  </si>
  <si>
    <t>http://twitter.com/Sematime</t>
  </si>
  <si>
    <t>http://www.facebook.com/sematime</t>
  </si>
  <si>
    <t>Uhasibu</t>
  </si>
  <si>
    <t>To offer the strongest value-add of any accounting package in East Africa.</t>
  </si>
  <si>
    <t>https://www.uhasibu.co.ke/</t>
  </si>
  <si>
    <t>https://www.linkedin.com/company/uhasibu</t>
  </si>
  <si>
    <t>https://twitter.com/Uhasibu</t>
  </si>
  <si>
    <t>https://www.facebook.com/UhasibuOnlineAccounting/</t>
  </si>
  <si>
    <t>Uhired.Me</t>
  </si>
  <si>
    <t>Redefining Recruitment. Make it social, easy and fun.</t>
  </si>
  <si>
    <t>http://www.uhired.me/</t>
  </si>
  <si>
    <t>https://www.linkedin.com/company/2813722</t>
  </si>
  <si>
    <t>https://twitter.com/uhiredme</t>
  </si>
  <si>
    <t>https://www.facebook.com/uhired.me</t>
  </si>
  <si>
    <t>VoiceMemo</t>
  </si>
  <si>
    <t>VoiceMemo's mission is to make African business communication great</t>
  </si>
  <si>
    <t>http://voicememo.co.ke</t>
  </si>
  <si>
    <t>Wanda Organic Ltd</t>
  </si>
  <si>
    <t>We provide the latest in bio-technological solutions to the medium-small scale farmers</t>
  </si>
  <si>
    <t>Marion Moon</t>
  </si>
  <si>
    <t>http://www.wandaorganic.org/</t>
  </si>
  <si>
    <t>https://www.linkedin.com/in/wanda-organic-ltd-6b3212147/</t>
  </si>
  <si>
    <t>https://twitter.com/wandaorganicltd</t>
  </si>
  <si>
    <t>https://www.facebook.com/WandaOrganicLtd/</t>
  </si>
  <si>
    <t>Websites for Restaurants</t>
  </si>
  <si>
    <t>Websites for Restaurants is a restaurant website design, content manager, and website hosting.</t>
  </si>
  <si>
    <t>http://www.websitesforrestaurants.co.uk</t>
  </si>
  <si>
    <t>Wild Peak Adventures</t>
  </si>
  <si>
    <t>Providing Kenya safari that are geared to leisure and adventure travelers is Wild Peak Adventures</t>
  </si>
  <si>
    <t>http://www.wildpeakadventures.com/</t>
  </si>
  <si>
    <t>https://www.linkedin.com/in/wild-peak-adventures-a783499b/</t>
  </si>
  <si>
    <t>https://twitter.com/Ivymsoo?lang=en</t>
  </si>
  <si>
    <t>https://web.facebook.com/wildpeak/</t>
  </si>
  <si>
    <t>WindGen Power Products</t>
  </si>
  <si>
    <t>WindGen Power develops and manufactures small wind turbines for the East African off-grid energy market.</t>
  </si>
  <si>
    <t>http://windgenpower.com/wp</t>
  </si>
  <si>
    <t>https://www.twitter.com/powergen_re</t>
  </si>
  <si>
    <t>https://www.facebook.com/504891412870790</t>
  </si>
  <si>
    <t>Yum Kenya</t>
  </si>
  <si>
    <t>Yum Kenya is an online food ordering service based in Kenya.</t>
  </si>
  <si>
    <t>Jake Goldberg, Michael Hudson</t>
  </si>
  <si>
    <t>http://yum.co.ke/</t>
  </si>
  <si>
    <t>https://www.linkedin.com/company/yum-kenya</t>
  </si>
  <si>
    <t>Zawatu</t>
  </si>
  <si>
    <t>Zawatu is a collection of online discovery platforms that offer an online point for entrepreneurs to list their businesses.</t>
  </si>
  <si>
    <t>https://www.zawatu.com</t>
  </si>
  <si>
    <t>https://twitter.com/ZawatuHQ</t>
  </si>
  <si>
    <t>https://www.facebook.com/JulyviaZawatu</t>
  </si>
  <si>
    <t>Zege Technologies</t>
  </si>
  <si>
    <t>A software development firm that focuses on building financial solutions for daily living with mobile, web and money interaction.</t>
  </si>
  <si>
    <t>http://zegetech.com</t>
  </si>
  <si>
    <t>http://www.linkedin.com/company/1426461</t>
  </si>
  <si>
    <t>http://twitter.com/zegetech</t>
  </si>
  <si>
    <t>Bebabeba</t>
  </si>
  <si>
    <t>Bebabeba has  created a taxi application service to cater for your traveling needs anywhere anytime.</t>
  </si>
  <si>
    <t>Jamaica Waweru</t>
  </si>
  <si>
    <t>https://bebabeba.ke/</t>
  </si>
  <si>
    <t>https://twitter.com/bebabeba_ke?lang=en</t>
  </si>
  <si>
    <t>https://www.facebook.com/bebabebaOFFICIAL/</t>
  </si>
  <si>
    <t>Nopia</t>
  </si>
  <si>
    <t>Nopia is manufacturing vehicles that are 100% electric cars Kenya</t>
  </si>
  <si>
    <t>Juha Suojanen</t>
  </si>
  <si>
    <t>https://nopiaride.com/</t>
  </si>
  <si>
    <t>https://www.linkedin.com/company/nopiaride/?originalSubdomain=pe</t>
  </si>
  <si>
    <t>https://twitter.com/nopiaride?lang=en</t>
  </si>
  <si>
    <t>https://www.facebook.com/nopiaride/</t>
  </si>
  <si>
    <t>Safiri Express</t>
  </si>
  <si>
    <t>Safiri Express is a reliable, affordable and comfortable pre-booked shuttle service in Nairobi.</t>
  </si>
  <si>
    <t>Mbugua Njihia, Zulekha Mwanzi</t>
  </si>
  <si>
    <t>https://www.safiriexpress.com/</t>
  </si>
  <si>
    <t>https://twitter.com/safiriexpress?lang=en</t>
  </si>
  <si>
    <t>https://www.facebook.com/SafiriExpress/</t>
  </si>
  <si>
    <t>MaraMoja</t>
  </si>
  <si>
    <t>Mara Moja is the world's only socially powered taxi and transport app.</t>
  </si>
  <si>
    <t>Bastian Blankenburg</t>
  </si>
  <si>
    <t>https://maramoja.co.ke/</t>
  </si>
  <si>
    <t>https://www.linkedin.com/company/maramoja-transport-ltd/about/</t>
  </si>
  <si>
    <t>https://twitter.com/mm_nrb?lang=en</t>
  </si>
  <si>
    <t>https://www.facebook.com/maramojatransport/</t>
  </si>
  <si>
    <t>MyHire Kenya</t>
  </si>
  <si>
    <t>MyHire &amp; Rentals is Kenya's first aggregation service in the car rental business.</t>
  </si>
  <si>
    <t>Frank Okemwa</t>
  </si>
  <si>
    <t>Ride Hire</t>
  </si>
  <si>
    <t>https://myhire.co.ke</t>
  </si>
  <si>
    <t>https://twitter.com/myhireke?lang=en</t>
  </si>
  <si>
    <t>https://www.facebook.com/myhireKE/</t>
  </si>
  <si>
    <t>Savvy Riders</t>
  </si>
  <si>
    <t>Savvy Riders provides safe and reliable motorcycle taxi rides.</t>
  </si>
  <si>
    <t>Peter Veldhoven</t>
  </si>
  <si>
    <t>Bike-Ride sharing</t>
  </si>
  <si>
    <t>https://savvyriders.co.ke/</t>
  </si>
  <si>
    <t>https://www.facebook.com/SavvyRidersKenya/</t>
  </si>
  <si>
    <t>Icode AI</t>
  </si>
  <si>
    <t>Icode AI is a data Science and Machine Learning engineering Residency, developing talent to unlock the continent’s potential.</t>
  </si>
  <si>
    <t>Cheptoo Morei, Allan Kiplang'at Chepkoy</t>
  </si>
  <si>
    <t>The Baobab Network</t>
  </si>
  <si>
    <t>https://icodeai.co/</t>
  </si>
  <si>
    <t>https://www.linkedin.com/company/icodeai/</t>
  </si>
  <si>
    <t>https://twitter.com/icodeaike?lang=en</t>
  </si>
  <si>
    <t>https://www.facebook.com/icodeai/photos/a.1730764727028208/1730764470361567/?type=3</t>
  </si>
  <si>
    <t>Chanjo Plus</t>
  </si>
  <si>
    <t>By helping health workers to properly identify children chanjoplus enables children most at risk ;access to lifesaving vaccines and adhere to full immunization schedules</t>
  </si>
  <si>
    <t>Collince Osewe</t>
  </si>
  <si>
    <t>Records Management</t>
  </si>
  <si>
    <t>http://www.chanjoplus.com</t>
  </si>
  <si>
    <t>https://twitter.com/chanjo_plus</t>
  </si>
  <si>
    <t>https://www.facebook.com/chanjoplus</t>
  </si>
  <si>
    <t>Erada Technology Alliance</t>
  </si>
  <si>
    <t>ERADA is a healthtech shartup developing SMAART - Saliva-based Malaria Asymptomatic &amp; Asexual Rapid Test.</t>
  </si>
  <si>
    <t>Dr Benjamin Pretorius</t>
  </si>
  <si>
    <t>Diagnosis</t>
  </si>
  <si>
    <t>http://www.eradatechnology.com/meet-the-team/</t>
  </si>
  <si>
    <t>https://www.linkedin.com/company/erada-technology-alliance/about/</t>
  </si>
  <si>
    <t>https://www.facebook.com/EradaTechnology</t>
  </si>
  <si>
    <t>mDoc</t>
  </si>
  <si>
    <t>mDoc provides Africans suffering from chronic diseases with a virtual eco-system where all of their healthcare data is located.</t>
  </si>
  <si>
    <t>Nneka Mobisson</t>
  </si>
  <si>
    <t>mHealth, Wellness</t>
  </si>
  <si>
    <t>https://www.mymdoc.com/</t>
  </si>
  <si>
    <t>https://www.linkedin.com/company/mymdoc/about/</t>
  </si>
  <si>
    <t>https://twitter.com/_mdoc?lang=en</t>
  </si>
  <si>
    <t>https://www.facebook.com/mymdoc/</t>
  </si>
  <si>
    <t>MorsunMed</t>
  </si>
  <si>
    <t>Provides quality, affordable and accessible health care to Nigeria and Africa as a whole</t>
  </si>
  <si>
    <t>Xiamen, China</t>
  </si>
  <si>
    <t>Jenny Zhang, Adrian Wu</t>
  </si>
  <si>
    <t>Health services</t>
  </si>
  <si>
    <t>https://www.morsunmed.com/pages/about</t>
  </si>
  <si>
    <t>Vistafront</t>
  </si>
  <si>
    <t>We are a tech platform for co-funding real estate projects, providing you with opportunities to make profit and fund social impact projects</t>
  </si>
  <si>
    <t>Landwey</t>
  </si>
  <si>
    <t>undisclosed</t>
  </si>
  <si>
    <t>Segun Ajowun</t>
  </si>
  <si>
    <t>https://vistafront.com/</t>
  </si>
  <si>
    <t>https://twitter.com/vistafront_?lang=en</t>
  </si>
  <si>
    <t>https://www.facebook.com/vistafront/</t>
  </si>
  <si>
    <t>Zuri</t>
  </si>
  <si>
    <t>Zuri is a platform that helps beauty professionals manage their customers and provides an easy way for people to find and book beauty services</t>
  </si>
  <si>
    <t>Nigeria, Ghana</t>
  </si>
  <si>
    <t>Beauty</t>
  </si>
  <si>
    <t>https://zurihq.com/</t>
  </si>
  <si>
    <t>https://twitter.com/Bookwithzuri</t>
  </si>
  <si>
    <t>https://www.facebook.com/pages/category/Product-Service/ZuriHq-533772000362218/</t>
  </si>
  <si>
    <t>CoVibes</t>
  </si>
  <si>
    <t>CoVibes is a platform that pairs verified studios and producers, allowing them to list their profiles and manage bookings while enabling artists to find and collaborate with them and each other</t>
  </si>
  <si>
    <t>Media, E-Booking</t>
  </si>
  <si>
    <t>https://covibes.co/</t>
  </si>
  <si>
    <t>https://twitter.com/covibeshq</t>
  </si>
  <si>
    <t>https://www.facebook.com/covibeshq/</t>
  </si>
  <si>
    <t>Babban Gona</t>
  </si>
  <si>
    <t>It delivers low-cost agriculture inputs, financial services and training to a franchise network of smallholder maize and rice farmers.</t>
  </si>
  <si>
    <t>Kola Masha</t>
  </si>
  <si>
    <t>https://babbangona.com/</t>
  </si>
  <si>
    <t>https://www.linkedin.com/company/babban-gona/</t>
  </si>
  <si>
    <t>https://twitter.com/babbangona</t>
  </si>
  <si>
    <t>https://www.facebook.com/pg/OfficialBabbanGona/about/?ref=page_internal</t>
  </si>
  <si>
    <t>BuyPower</t>
  </si>
  <si>
    <t>BuyPower is a utility payment platform in Nigeria.</t>
  </si>
  <si>
    <t>Ojima Benjamin Ufaruna</t>
  </si>
  <si>
    <t>https://www.buypower.ng/</t>
  </si>
  <si>
    <t>https://twitter.com/buypowerng</t>
  </si>
  <si>
    <t>https://www.facebook.com/buyelectricity/</t>
  </si>
  <si>
    <t>TopCheck</t>
  </si>
  <si>
    <t>TopCheck.com.ng is a platform for comparing financial services like insurance, credit cards or loans.</t>
  </si>
  <si>
    <t>Christian Wiesner, Jose Figueiredo, Maciej Taranienko, Thomas v. Pilar</t>
  </si>
  <si>
    <t>http://topcheck.com.ng</t>
  </si>
  <si>
    <t>https://www.linkedin.com/company/9308775?trk=tyah&amp;trkInfo=clickedVertical%3Acompany%2CclickedEntityId%3A9308775%2Cidx%3A1-1-1%2CtarId%3A1447225551446%2Ctas%3Atopcheck</t>
  </si>
  <si>
    <t>https://twitter.com/topcheckafrica</t>
  </si>
  <si>
    <t>https://www.facebook.com/topcheckafrica/?ref=hl</t>
  </si>
  <si>
    <t>Tomato Jos</t>
  </si>
  <si>
    <t>Empowering farmers through education, logistics and access to markets.</t>
  </si>
  <si>
    <t>Keffi, Nigeria</t>
  </si>
  <si>
    <t>SHANE KIERNAN</t>
  </si>
  <si>
    <t>http://www.tomatojos.net/</t>
  </si>
  <si>
    <t>https://www.linkedin.com/company/tomato-jos/about/</t>
  </si>
  <si>
    <t>http://twitter.com/TeamTomatoJos</t>
  </si>
  <si>
    <t>http://www.facebook.com/teamtomatojos</t>
  </si>
  <si>
    <t>i.Sec</t>
  </si>
  <si>
    <t>i.Sec is a financial security service that allows its users to approve and decline unwanted and malicious transactions.</t>
  </si>
  <si>
    <t>Kayode Disu</t>
  </si>
  <si>
    <t>http://isec.ng</t>
  </si>
  <si>
    <t>LEKOIL LTD</t>
  </si>
  <si>
    <t>Lekoil is an Africa focused oil and gas exploration and production company with interests in Nigeria and Namibia.</t>
  </si>
  <si>
    <t>http://www.lekoil.com</t>
  </si>
  <si>
    <t>https://www.linkedin.com/company/lekoil-limited</t>
  </si>
  <si>
    <t>https://twitter.com/lekoil</t>
  </si>
  <si>
    <t>https://www.facebook.com/Lekoillimited</t>
  </si>
  <si>
    <t>KiaKia</t>
  </si>
  <si>
    <t>AI powered online market place for credit scoring and matching lenders with borrowers in real-time</t>
  </si>
  <si>
    <t>Chiemeziem Anyadike, Olajide Abiola, Olajide Abiola</t>
  </si>
  <si>
    <t>http://www.kiakia.co</t>
  </si>
  <si>
    <t>https://www.linkedin.com/company/kiakia.co/</t>
  </si>
  <si>
    <t>https://twitter.com/kiakia_co</t>
  </si>
  <si>
    <t>https://www.facebook.com/kiakia.co/</t>
  </si>
  <si>
    <t>vasiti.com</t>
  </si>
  <si>
    <t>Vasiti.com is a student oriented classifieds website for buyers and sellers within the same institution to make transactions.</t>
  </si>
  <si>
    <t>Munachimso ogueke, Oladimeji Adegbamigbe, Ugonna Ginigeme</t>
  </si>
  <si>
    <t>https://vasiti.com/</t>
  </si>
  <si>
    <t>https://www.linkedin.com/company/vasiti.com/about/</t>
  </si>
  <si>
    <t>https://www.twitter.com/vasitidotcom</t>
  </si>
  <si>
    <t>https://www.facebook.com/vasitidotcom</t>
  </si>
  <si>
    <t>Zowasel.com</t>
  </si>
  <si>
    <t>Zowasel is an AgTech marketplace connecting smallholder farmers with buyers through mobile and local outlets</t>
  </si>
  <si>
    <t>http://zowasel.com</t>
  </si>
  <si>
    <t>https://www.linkedin.com/company/9220027/</t>
  </si>
  <si>
    <t>https://www.twitter.com/zowasel</t>
  </si>
  <si>
    <t>https://www.facebook.com/zowasel</t>
  </si>
  <si>
    <t>Safi.NG</t>
  </si>
  <si>
    <t>Safi.NG is an on-demand platform for premium dry-cleaning and laundry.</t>
  </si>
  <si>
    <t>Gbenga Odegbami, Suru Avoseh</t>
  </si>
  <si>
    <t>https://www.safi.ng</t>
  </si>
  <si>
    <t>https://www.linkedin.com/company/safi.ng/about/</t>
  </si>
  <si>
    <t>https://www.twitter.com/safi_ng</t>
  </si>
  <si>
    <t>https://www.facebook.com/safinigeria</t>
  </si>
  <si>
    <t>Maocular Tech Expert</t>
  </si>
  <si>
    <t>We build professional Website Design at an affordable price We engage in Digital Marketing, Mobile App, Training/Workshop, School Portal.</t>
  </si>
  <si>
    <t>Akinwumi Michael</t>
  </si>
  <si>
    <t>https://www.maocular.org/</t>
  </si>
  <si>
    <t>https://www.linkedin.com/company/maocular</t>
  </si>
  <si>
    <t>https://www.twitter.com/maoculare</t>
  </si>
  <si>
    <t>https://www.facebook.com/maocular</t>
  </si>
  <si>
    <t>Logiciel</t>
  </si>
  <si>
    <t>Logiciel Ghana Limited has the largest microfinance banking software platform in Ghana.</t>
  </si>
  <si>
    <t>Farida Bedwei</t>
  </si>
  <si>
    <t>http://logicielghana.com/</t>
  </si>
  <si>
    <t>https://www.linkedin.com/company/3111392/</t>
  </si>
  <si>
    <t>ChopUP</t>
  </si>
  <si>
    <t>ChopUP is focused on the development of mobile games that are designed with African themes.</t>
  </si>
  <si>
    <t>http://www.chopup.me</t>
  </si>
  <si>
    <t>https://www.twitter.com/chop_up</t>
  </si>
  <si>
    <t>https://www.facebook.com/chopupcommunity</t>
  </si>
  <si>
    <t>Grit Systems</t>
  </si>
  <si>
    <t>Grit Systems builds internet-enabled smart metres that will disrupt the way we monitor power consumption.</t>
  </si>
  <si>
    <t>Ifedayo Oladapo</t>
  </si>
  <si>
    <t>https://grit.systems/</t>
  </si>
  <si>
    <t>https://www.linkedin.com/company/grit-systems-engineering/about/</t>
  </si>
  <si>
    <t>https://twitter.com/grit_systems</t>
  </si>
  <si>
    <t>https://www.facebook.com/grit.systems/</t>
  </si>
  <si>
    <t>Dochase Ads</t>
  </si>
  <si>
    <t>Dochase connects global businesses to customers in Africa using data analytics, robust targeting on mobile, web , social media and telecom.</t>
  </si>
  <si>
    <t>Chibuike Njoku, SaintGermain Onwukeme</t>
  </si>
  <si>
    <t>http://www.dochase.com</t>
  </si>
  <si>
    <t>https://www.linkedin.com/company/dochase</t>
  </si>
  <si>
    <t>https://twitter.com/dochase1</t>
  </si>
  <si>
    <t>https://www.facebook.com/Dochase-238436459655360/</t>
  </si>
  <si>
    <t>FoodStantly</t>
  </si>
  <si>
    <t>Foodstantly is a mobile-web marketplace for food and Farm Produce.</t>
  </si>
  <si>
    <t>Portharcourt, Nigeria</t>
  </si>
  <si>
    <t>Sorbarikor Lebura, Uchay Ariolu</t>
  </si>
  <si>
    <t>http://foodstantly.com/</t>
  </si>
  <si>
    <t>https://in.linkedin.com/company/foodstantly</t>
  </si>
  <si>
    <t>https://twitter.com/foodstantly</t>
  </si>
  <si>
    <t>https://www.facebook.com/foodstantly</t>
  </si>
  <si>
    <t>Ideacentric</t>
  </si>
  <si>
    <t>Ideacentric is focused on developing integrated mobile and web solutions to increase productivity.</t>
  </si>
  <si>
    <t>http://www.ideacentricglobal.com</t>
  </si>
  <si>
    <t>http://twitter.com/ideacentric</t>
  </si>
  <si>
    <t>G Force Global Solutions Ltd</t>
  </si>
  <si>
    <t>G Force a revolution for 4 Billion connectivity-deprived masses using broadcast &amp; edge technology it plans to acquire customers @10 Capex</t>
  </si>
  <si>
    <t>Ambarish Mitra, Sandeep Jayaswal</t>
  </si>
  <si>
    <t>http://www.g-force-global.com</t>
  </si>
  <si>
    <t>https://www.linkedin.com/showcase/27028994/</t>
  </si>
  <si>
    <t>https://www.facebook.com/gfother4billion/</t>
  </si>
  <si>
    <t>Zidoff eCommerce</t>
  </si>
  <si>
    <t>Zidoff.com, is a Global e-commerce Marketplace for Africa, allowing seamless trades between Africa and Global Merchants.</t>
  </si>
  <si>
    <t>Charles Edegbe</t>
  </si>
  <si>
    <t>http://www.zidoff.com/</t>
  </si>
  <si>
    <t>https://www.linkedin.com/company/zidoff-ecomerce-limited/about/</t>
  </si>
  <si>
    <t>http://twitter.com/ZidoffGlobal</t>
  </si>
  <si>
    <t>http://www.facebook.com/pages/Zidoffcom/524269607644769</t>
  </si>
  <si>
    <t>Waploaded</t>
  </si>
  <si>
    <t>Waploaded is an entertainment website founded 2011, which has been a very updated source for her visitors to get all latest updates</t>
  </si>
  <si>
    <t>Benin, Nigeria</t>
  </si>
  <si>
    <t>https://web.waploaded.com</t>
  </si>
  <si>
    <t>https://www.linkedin.com/company/waploaded/</t>
  </si>
  <si>
    <t>https://twitter.com/waploadedapp</t>
  </si>
  <si>
    <t>https://facebook.com/waploadedapp</t>
  </si>
  <si>
    <t>Edurecords Inc.</t>
  </si>
  <si>
    <t>EduRecords redefines learner success by tracking a variety of quantitative outcome metrics that drive academic performances.</t>
  </si>
  <si>
    <t>Clifford Usidemen, Olatunde Ogunlade</t>
  </si>
  <si>
    <t>https://www.edurecords.com</t>
  </si>
  <si>
    <t>https://www.linkedin.com/company/edurecords-limited</t>
  </si>
  <si>
    <t>https://www.twitter.com/edurecords</t>
  </si>
  <si>
    <t>https://www.facebook.com/edurecordsltd</t>
  </si>
  <si>
    <t>LawPadi</t>
  </si>
  <si>
    <t>Online legal advice to Nigerians, giving clear and easy to understand answers about the law and how it affects their daily lives</t>
  </si>
  <si>
    <t>Tunde I-Obe</t>
  </si>
  <si>
    <t>http://lawpadi.com/</t>
  </si>
  <si>
    <t>https://www.twitter.com/lawpadi</t>
  </si>
  <si>
    <t>car mart nigeria</t>
  </si>
  <si>
    <t>Carmartnigeria is Nigeria's no.1 fast-growing automobile marketplace.</t>
  </si>
  <si>
    <t>Ikwu Johnjude Onyeka</t>
  </si>
  <si>
    <t>https://carmart.ng</t>
  </si>
  <si>
    <t>https://twitter.com/CMartng</t>
  </si>
  <si>
    <t>https://www.facebook.com/carmartnigeria</t>
  </si>
  <si>
    <t>Jekalo</t>
  </si>
  <si>
    <t>Share a ride with trusted &amp; verified people going in your direction. It's convenient, affordable &amp; fun.</t>
  </si>
  <si>
    <t>Bolarinwa Motoni</t>
  </si>
  <si>
    <t>http://www.jekalo.com/</t>
  </si>
  <si>
    <t>https://twitter.com/jekaloHQ</t>
  </si>
  <si>
    <t>LagChat</t>
  </si>
  <si>
    <t>LagChat keeps users in touch with friends, family &amp; loved ones any where in the world via FREE chat, text, voice calling &amp; webcam</t>
  </si>
  <si>
    <t>Olatunji Ogunkomaya</t>
  </si>
  <si>
    <t>http://www.lagchat.com</t>
  </si>
  <si>
    <t>https://www.linkedin.com/company/lagchat-com</t>
  </si>
  <si>
    <t>https://twitter.com/LagChat</t>
  </si>
  <si>
    <t>https://www.facebook.com/lagchat</t>
  </si>
  <si>
    <t>DavtonLearn</t>
  </si>
  <si>
    <t>DavtonLearn is powering affordable E-learning infrastructure for Nigeria &amp; Africa.</t>
  </si>
  <si>
    <t>Tobi Obasa</t>
  </si>
  <si>
    <t>http://davtonlearn.com/</t>
  </si>
  <si>
    <t>https://www.linkedin.com/company-beta/10163029/</t>
  </si>
  <si>
    <t>https://twitter.com/DavtonLearn</t>
  </si>
  <si>
    <t>https://www.facebook.com/davtonlearn/</t>
  </si>
  <si>
    <t>Proteach</t>
  </si>
  <si>
    <t>proteach offers the best professional home and school tutors services in nigeria.</t>
  </si>
  <si>
    <t>Sabo, Nigeria</t>
  </si>
  <si>
    <t>Obasolape Abiola</t>
  </si>
  <si>
    <t>https://proteach.ng/</t>
  </si>
  <si>
    <t>https://www.linkedin.com/company-beta/11027092/</t>
  </si>
  <si>
    <t>https://twitter.com/proteachng</t>
  </si>
  <si>
    <t>https://www.facebook.com/ProTeachNigeria/</t>
  </si>
  <si>
    <t>MallforAfrica</t>
  </si>
  <si>
    <t>MallforAfrica is an online mall that enables Africans to find and purchase items from international retailers.</t>
  </si>
  <si>
    <t>Lagos,  Nigeria</t>
  </si>
  <si>
    <t>Chris Folayan, Tope Folayan</t>
  </si>
  <si>
    <t>http://www.mallforafrica.com/</t>
  </si>
  <si>
    <t>https://www.linkedin.com/company/3327339</t>
  </si>
  <si>
    <t>https://twitter.com/mallforafrica</t>
  </si>
  <si>
    <t>https://www.facebook.com/mall4africa</t>
  </si>
  <si>
    <t>Pledge51</t>
  </si>
  <si>
    <t>Chopup is a social platform that allows mobile game players to interact based on in-game achievements.</t>
  </si>
  <si>
    <t>Bayo Puddicombe</t>
  </si>
  <si>
    <t>http://www.pledge51.com</t>
  </si>
  <si>
    <t>http://twitter.com/Pledge51</t>
  </si>
  <si>
    <t>Termii</t>
  </si>
  <si>
    <t>Termii helps teams secure repeat customers by sending personalized emails and sms through multiple channels</t>
  </si>
  <si>
    <t>Founders Gbolade Emmanuel, OKoli Kevin, Shaibu ekele</t>
  </si>
  <si>
    <t>https://termii.com</t>
  </si>
  <si>
    <t>https://www.linkedin.com/company/termii-networks/</t>
  </si>
  <si>
    <t>http://twitter.com/termii_network</t>
  </si>
  <si>
    <t>http://www.facebook.com/termiinetworks</t>
  </si>
  <si>
    <t>MyMusic.com.ng</t>
  </si>
  <si>
    <t>Africa's music streaming and download service</t>
  </si>
  <si>
    <t>Damola Taiwo, Dolapo Taiwo, Tola Ogunsola</t>
  </si>
  <si>
    <t>https://www.mymusic.com.ng/</t>
  </si>
  <si>
    <t>https://www.linkedin.com/company/mymusic-com-ng/about/</t>
  </si>
  <si>
    <t>http://twitter.com/mymusicng</t>
  </si>
  <si>
    <t>http://www.facebook.com/Mymusicng</t>
  </si>
  <si>
    <t>soRepairIt.com</t>
  </si>
  <si>
    <t>If it's broken, we fix it. Nigeria's premium repair shop with guarantee on our repairs. We repair everything from phones to Furniture.</t>
  </si>
  <si>
    <t>Joseph Nwudu</t>
  </si>
  <si>
    <t>https://www.sorepairit.com/</t>
  </si>
  <si>
    <t>https://www.linkedin.com/company/sorepairit.com/about/</t>
  </si>
  <si>
    <t>https://twitter.com/sorepairit?lang=en</t>
  </si>
  <si>
    <t>https://www.facebook.com/sorepairit/</t>
  </si>
  <si>
    <t>Sterling Virtual Offices</t>
  </si>
  <si>
    <t>Sterling Virtual Offices provides fully serviced business support.</t>
  </si>
  <si>
    <t>Giles Blanchard</t>
  </si>
  <si>
    <t>https://sterlingvirtualoffices.com</t>
  </si>
  <si>
    <t>https://in.linkedin.com/company/sterling-virtual-offices</t>
  </si>
  <si>
    <t>https://www.facebook.com/sterling-virtual-offices-379456275504177</t>
  </si>
  <si>
    <t>GoSolar Africa</t>
  </si>
  <si>
    <t>Offering million of African Free energy from the Sun (Solar)</t>
  </si>
  <si>
    <t>http://gosolarafrica.org/</t>
  </si>
  <si>
    <t>Fibre Lifestyle</t>
  </si>
  <si>
    <t>We are making living in African cities simple.</t>
  </si>
  <si>
    <t>Demi Ademuson, Obinna Okwodu, Olatunde Garuba</t>
  </si>
  <si>
    <t>https://fibre.com</t>
  </si>
  <si>
    <t>https://www.linkedin.com/company/10694296/</t>
  </si>
  <si>
    <t>https://twitter.com/fibrelifestyle</t>
  </si>
  <si>
    <t>https://web.facebook.com/fibrelifestyle</t>
  </si>
  <si>
    <t>Cheki.com.ng</t>
  </si>
  <si>
    <t>Cheki.com.ng is an online marketplace where Nigeria's car dealers, importers, and private sellers post their cars for sale.</t>
  </si>
  <si>
    <t>http://www.cheki.com.ng</t>
  </si>
  <si>
    <t>https://www.linkedin.com/company/cheki-com-ng</t>
  </si>
  <si>
    <t>https://twitter.com/chekinigeria</t>
  </si>
  <si>
    <t>https://www.facebook.com/chekinigeria</t>
  </si>
  <si>
    <t>Ventures Africa</t>
  </si>
  <si>
    <t>Ventures Africa is a bimonthly Pan-African business print magazine and a daily online news service.</t>
  </si>
  <si>
    <t>Miatama, Nigeria</t>
  </si>
  <si>
    <t>http://www.ventures-africa.com/</t>
  </si>
  <si>
    <t>http://www.linkedin.com/company/2552019</t>
  </si>
  <si>
    <t>http://twitter.com/VenturesAfrica</t>
  </si>
  <si>
    <t>http://www.facebook.com/VenturesAfrica</t>
  </si>
  <si>
    <t>projaro</t>
  </si>
  <si>
    <t>projaro is a start-up that focus on building technology solutions through training, recruiting &amp; empowering world class software engineers.</t>
  </si>
  <si>
    <t>http://projaro.com/</t>
  </si>
  <si>
    <t>https://www.linkedin.com/company/projaro/?originalSubdomain=in</t>
  </si>
  <si>
    <t>https://twitter.com/projarong?lang=en</t>
  </si>
  <si>
    <t>Naija News</t>
  </si>
  <si>
    <t>Naija News online newspaper focused on delivering verified and undiluted news to Nigerians.</t>
  </si>
  <si>
    <t>Ilorin, Nigeria</t>
  </si>
  <si>
    <t>Ekundayo Michael</t>
  </si>
  <si>
    <t>https://www.naijanews.com/</t>
  </si>
  <si>
    <t>https://www.linkedin.com/company/nigeria-news/about/</t>
  </si>
  <si>
    <t>https://www.twitter.com/naijanews</t>
  </si>
  <si>
    <t>https://www.facebook.com/officialnaijanews</t>
  </si>
  <si>
    <t>TechCabal</t>
  </si>
  <si>
    <t>TechCabal provides unmatched analysis and insight into technology, startups, mobile, internet and innovation on the African continent.</t>
  </si>
  <si>
    <t>Bankole Oluwafemi, Seyi Taylor</t>
  </si>
  <si>
    <t>https://techcabal.com/</t>
  </si>
  <si>
    <t>https://www.linkedin.com/company/techcabal/about/</t>
  </si>
  <si>
    <t>http://twitter.com/techcabal</t>
  </si>
  <si>
    <t>http://www.facebook.com/techcabal</t>
  </si>
  <si>
    <t>Naij</t>
  </si>
  <si>
    <t>Naij.com is a Nigerian news portal of new generation.</t>
  </si>
  <si>
    <t>http://naij.com</t>
  </si>
  <si>
    <t>https://www.linkedin.com/company/2881531</t>
  </si>
  <si>
    <t>https://twitter.com/naijcom</t>
  </si>
  <si>
    <t>https://www.facebook.com/naijcom</t>
  </si>
  <si>
    <t>AtYourService.NG</t>
  </si>
  <si>
    <t>AYS is a free referrals platform where people can easily find verified professionals, artisans and freelancers</t>
  </si>
  <si>
    <t>https://www.atyourservice.ng</t>
  </si>
  <si>
    <t>https://www.linkedin.com/company/atyourservicetechnologies</t>
  </si>
  <si>
    <t>https://twitter.com/yourservice_ng?lang=en</t>
  </si>
  <si>
    <t>Vuga Music Associates</t>
  </si>
  <si>
    <t>Online Database &amp; DIstribution service</t>
  </si>
  <si>
    <t>Chris Okekeze, Raphael Amachree</t>
  </si>
  <si>
    <t>https://www.vuga.fm/</t>
  </si>
  <si>
    <t>https://www.facebook.com/VugaRadio/</t>
  </si>
  <si>
    <t>FreeMe Digital Ltd</t>
  </si>
  <si>
    <t>Freeme Digital is a 3rd party digital distribution/label services company based in Nigeria.</t>
  </si>
  <si>
    <t>http://www.freemedigital.com</t>
  </si>
  <si>
    <t>https://www.linkedin.com/company/freeme-digital-limited</t>
  </si>
  <si>
    <t>http://twitter.com/freemedigital</t>
  </si>
  <si>
    <t>http://www.facebook.com/freemedigital</t>
  </si>
  <si>
    <t>Techpoint</t>
  </si>
  <si>
    <t>Techpoint.africa is a leading media platform dedicated to startups, entrepreneurship, innovation, and technology in Africa.</t>
  </si>
  <si>
    <t>Founders Adewale Yusuf</t>
  </si>
  <si>
    <t>https://www.techpoint.ng</t>
  </si>
  <si>
    <t>https://www.linkedin.com/company/techpoint-ng/</t>
  </si>
  <si>
    <t>https://www.twitter.com/techpointdotng</t>
  </si>
  <si>
    <t>https://www.facebook.com/techpointnigeria</t>
  </si>
  <si>
    <t>Maliyo Games</t>
  </si>
  <si>
    <t>Maliyo Games creates casual mobile games.</t>
  </si>
  <si>
    <t>Hugo Obi</t>
  </si>
  <si>
    <t>http://www.maliyo.com</t>
  </si>
  <si>
    <t>https://www.linkedin.com/company/maliyo-games-limited</t>
  </si>
  <si>
    <t>http://twitter.com/maliyogames</t>
  </si>
  <si>
    <t>http://www.facebook.com/maliyogames</t>
  </si>
  <si>
    <t>MOP Entertainment</t>
  </si>
  <si>
    <t>MOP stands for Masters of Play, which develops several high-tech games for children and combines physical toys with mobile applications.</t>
  </si>
  <si>
    <t>http://mastersofplay.com/</t>
  </si>
  <si>
    <t>HollaNow</t>
  </si>
  <si>
    <t>Smart P2P phonebook for smartphone users to easily find &amp; call/whatsapp phone numbers of people &amp; services they need.</t>
  </si>
  <si>
    <t>Enungu, Nigeria</t>
  </si>
  <si>
    <t>Aroh Chukwudi, Iheruome Michael, Okonkwo Ikenna</t>
  </si>
  <si>
    <t>https://www.hollanow.com</t>
  </si>
  <si>
    <t>https://twitter.com/hollanowapp</t>
  </si>
  <si>
    <t>https://www.facebook.com/HollaNow/</t>
  </si>
  <si>
    <t>Spacebook</t>
  </si>
  <si>
    <t>Spacebook is a peer-to-peer marketplace for booking space for events, meetings, and Vacations.</t>
  </si>
  <si>
    <t>Oluwatobi Okusanya, Oshomo Oforomeh, Segun Oduwole, Tayo Aina</t>
  </si>
  <si>
    <t>https://spacebook.ng</t>
  </si>
  <si>
    <t>https://www.linkedin.com/company-beta/11022775/</t>
  </si>
  <si>
    <t>https://twitter.com/spacebookng</t>
  </si>
  <si>
    <t>https://www.facebook.com/spacebookng/</t>
  </si>
  <si>
    <t>RubiQube</t>
  </si>
  <si>
    <t>Rubiqube is an Advertising technology company with focus on Video and other Super Rich Media, with a goal to drive customer engagement.</t>
  </si>
  <si>
    <t>Mahmood Oyewo, Mukhtar Oyewo</t>
  </si>
  <si>
    <t>http://www.therubiqube.com</t>
  </si>
  <si>
    <t>https://twitter.com/RubiQube</t>
  </si>
  <si>
    <t>https://www.facebook.com/RubiQube</t>
  </si>
  <si>
    <t>Chekkit Technologies Inc.</t>
  </si>
  <si>
    <t>SaaS, Data analytics, blockchain, Anti-counterfeiting, tracking</t>
  </si>
  <si>
    <t>http://chekkitapp.com</t>
  </si>
  <si>
    <t>https://www.linkedin.com/company/chekkit-app/</t>
  </si>
  <si>
    <t>Big Cabal Media</t>
  </si>
  <si>
    <t>Big Cabal Media is a Nigerian digital media company creating super-engaging content that African youth audiences love.</t>
  </si>
  <si>
    <t>https://bigcabal.com/</t>
  </si>
  <si>
    <t>https://www.linkedin.com/company/big-cabal-media/about/</t>
  </si>
  <si>
    <t>http://twitter.com/bigcabal</t>
  </si>
  <si>
    <t>Novadge</t>
  </si>
  <si>
    <t>We provide Solutions that help individuals and corporate bodies increase efficiency and cut costs.</t>
  </si>
  <si>
    <t>Omasirichukwu Udeinya</t>
  </si>
  <si>
    <t>http://novadge.com/</t>
  </si>
  <si>
    <t>http://www.linkedin.com/company/novadge</t>
  </si>
  <si>
    <t>http://twitter.com/novadge</t>
  </si>
  <si>
    <t>http://www.facebook.com/novadge</t>
  </si>
  <si>
    <t>TARLENT</t>
  </si>
  <si>
    <t>On-demand video recruitment and career development platform for employers in Africa and beyond.</t>
  </si>
  <si>
    <t>Charles Omofomwan</t>
  </si>
  <si>
    <t>https://www.tarlent.com</t>
  </si>
  <si>
    <t>https://www.linkedin.com/company/tarlent</t>
  </si>
  <si>
    <t>https://twitter.com/etarlent</t>
  </si>
  <si>
    <t>https://facebook.com/etarlent</t>
  </si>
  <si>
    <t>Dragon Africa</t>
  </si>
  <si>
    <t>Dragon Africa is a strategic communications and advisory firm based in Lagos.</t>
  </si>
  <si>
    <t>Obi Asika</t>
  </si>
  <si>
    <t>https://dragonafrica.com/</t>
  </si>
  <si>
    <t>https://www.twitter.com/obiasika</t>
  </si>
  <si>
    <t>Vanguard Media Limited</t>
  </si>
  <si>
    <t>Vanguard Media Limited is a daily newspaper that covers news, politics, business, energy, sports, entertainment, lifestyle, and more.</t>
  </si>
  <si>
    <t>Sam Amuka</t>
  </si>
  <si>
    <t>http://www.vanguardngr.com/</t>
  </si>
  <si>
    <t>http://uk.linkedin.com/company/vanguard-media-limited</t>
  </si>
  <si>
    <t>http://twitter.com/vanguardngrnews</t>
  </si>
  <si>
    <t>http://www.facebook.com/vanguardngr</t>
  </si>
  <si>
    <t>eShop.com.ng</t>
  </si>
  <si>
    <t>eShop.com.ng is a Nigerian online shopping store that provides electronics, home appliances, mobiles, and personal care products.</t>
  </si>
  <si>
    <t>https://eshop.com.ng/</t>
  </si>
  <si>
    <t>https://www.linkedin.com/company/eshop-mega-stores/about/</t>
  </si>
  <si>
    <t>https://www.twitter.com/eshop_nigeria</t>
  </si>
  <si>
    <t>https://www.facebook.com/eshop.com.ng</t>
  </si>
  <si>
    <t>Zippy Logistics</t>
  </si>
  <si>
    <t>Zippy is a Nigerian logistics company determined to bring the growth strategies of SMEs to reality, via the motto ‚ÄúPartnerships that work‚Äù.</t>
  </si>
  <si>
    <t>Kabir Shagaya</t>
  </si>
  <si>
    <t>http://www.zippy.com.ng/</t>
  </si>
  <si>
    <t>http://www.linkedin.com/in/kabirshagaya</t>
  </si>
  <si>
    <t>https://www.twitter.com/zippylogistics</t>
  </si>
  <si>
    <t>SME9ja</t>
  </si>
  <si>
    <t>SMEs in Nigeria can get a subscription to SME9ja for just ‚Ç¶2000 a month.</t>
  </si>
  <si>
    <t>Joey Kordahi</t>
  </si>
  <si>
    <t>http://sme9ja.com/</t>
  </si>
  <si>
    <t>https://www.linkedin.com/company/sme9jabusiness/</t>
  </si>
  <si>
    <t>https://twitter.com/SME9JA_NG</t>
  </si>
  <si>
    <t>https://www.facebook.com/SME9jaNG/</t>
  </si>
  <si>
    <t>PushCV</t>
  </si>
  <si>
    <t>PushCV is a service that provides unlimited access to pre-screened and fully tested candidates for top organisations.</t>
  </si>
  <si>
    <t>Joshua Chibueze, Somto Ifezue, Terry Kanu</t>
  </si>
  <si>
    <t>https://www.pushcv.com</t>
  </si>
  <si>
    <t>https://www.linkedin.com/company/pushcv</t>
  </si>
  <si>
    <t>https://twitter.com/Push_CV</t>
  </si>
  <si>
    <t>https://www.facebook.com/pushcv</t>
  </si>
  <si>
    <t>Premium Times Nigeria</t>
  </si>
  <si>
    <t>A multimedia Nigerian publication based in Abuja delivering fresh, factual &amp; reliable news.</t>
  </si>
  <si>
    <t>http://www.premiumtimesng.com/</t>
  </si>
  <si>
    <t>https://www.linkedin.com/company/premium-times-nigeria</t>
  </si>
  <si>
    <t>https://twitter.com/premiumtimesng</t>
  </si>
  <si>
    <t>https://www.facebook.com/Premiumtimes</t>
  </si>
  <si>
    <t>NATTERBASE LIMITED</t>
  </si>
  <si>
    <t>Natterbase is a talent accelerator platform that enables companies to hire and manage developers remotely</t>
  </si>
  <si>
    <t>http://www.natterbase.com</t>
  </si>
  <si>
    <t>https://www.linkedin.com/company/natterbase/about/</t>
  </si>
  <si>
    <t>https://www.facebook.com/natterbase/</t>
  </si>
  <si>
    <t>Pass</t>
  </si>
  <si>
    <t>Pass.ng is an e-testing platform that provides students with series of Mock test in preparation for major exams in Nigeria.</t>
  </si>
  <si>
    <t>https://pass.ng</t>
  </si>
  <si>
    <t>https://www.linkedin.com/company/pass-ng</t>
  </si>
  <si>
    <t>https://twitter.com/pass_ng</t>
  </si>
  <si>
    <t>https://www.facebook.com/pass.com.ng</t>
  </si>
  <si>
    <t>CloudWare Technologies</t>
  </si>
  <si>
    <t>Technology Solutions to African Problems</t>
  </si>
  <si>
    <t>http://www.cloudware.ng</t>
  </si>
  <si>
    <t>http://www.linkedin.com/company/cloudware-technologies</t>
  </si>
  <si>
    <t>http://twitter.com/CloudWareNg</t>
  </si>
  <si>
    <t>http://www.facebook.com/CloudWareNg</t>
  </si>
  <si>
    <t>Kuluya</t>
  </si>
  <si>
    <t>Kuluya is a provider of a member based online gaming platform with over 200 hundred offered games for users.</t>
  </si>
  <si>
    <t>http://kuluya.com/</t>
  </si>
  <si>
    <t>https://www.linkedin.com/company/kuluya-com-limited/about/</t>
  </si>
  <si>
    <t>http://twitter.com/KuluyaGames</t>
  </si>
  <si>
    <t>http://www.facebook.com/KuluyaGames</t>
  </si>
  <si>
    <t>Playfre</t>
  </si>
  <si>
    <t>Playfre lets you stream unlimited music for free, build playlists, share them with other listeners, and much more.</t>
  </si>
  <si>
    <t>Chika Nwaogu</t>
  </si>
  <si>
    <t>https://facebook.com/playfredotcom</t>
  </si>
  <si>
    <t>https://twitter.com/playfredotcom</t>
  </si>
  <si>
    <t>https://www.facebook.com/playfre/</t>
  </si>
  <si>
    <t>Tata</t>
  </si>
  <si>
    <t>An Artificial Intelligent assistant for university students.</t>
  </si>
  <si>
    <t>https://tatafo.tech4herafrica.com</t>
  </si>
  <si>
    <t>https://linkedin.com/tatafo</t>
  </si>
  <si>
    <t>https://twitter.com/tatafo</t>
  </si>
  <si>
    <t>https://facebook.com/tatafo</t>
  </si>
  <si>
    <t>ETX-NG</t>
  </si>
  <si>
    <t>Electronic Transcripts and Certificate Verifications in Nigeria</t>
  </si>
  <si>
    <t>Hillary Obomighie</t>
  </si>
  <si>
    <t>http://www.etx-ng.com</t>
  </si>
  <si>
    <t>http://www.linkedin.com/company/etx-ng</t>
  </si>
  <si>
    <t>http://twitter.com/etxng</t>
  </si>
  <si>
    <t>http://www.facebook.com/etxng</t>
  </si>
  <si>
    <t>Qataloog</t>
  </si>
  <si>
    <t>Qataloog is a Higher education learning content distribution engine</t>
  </si>
  <si>
    <t>Chinem Bestman, Martins Fidelis</t>
  </si>
  <si>
    <t>https://qataloog.com</t>
  </si>
  <si>
    <t>https://www.linkedin.com/company/qataloog</t>
  </si>
  <si>
    <t>https://www.twitter.com/qataloog</t>
  </si>
  <si>
    <t>https://www.facebook.com/qataloog</t>
  </si>
  <si>
    <t>MedRx App</t>
  </si>
  <si>
    <t>MedRx app is an interactive health platform for all users who have health needs.</t>
  </si>
  <si>
    <t>Ghana, Ebonyi, Nigeria</t>
  </si>
  <si>
    <t>Hayford Brako, Yannick Bosomprah</t>
  </si>
  <si>
    <t>http://medrxapp.com/</t>
  </si>
  <si>
    <t>https://twitter.com/medrxapp</t>
  </si>
  <si>
    <t>https://www.facebook.com/medrxapp</t>
  </si>
  <si>
    <t>NetPlusDotCom</t>
  </si>
  <si>
    <t>NetPlusDotCom is a business and technology solutions provider.</t>
  </si>
  <si>
    <t>Wole Faroun</t>
  </si>
  <si>
    <t>http://www.netplusdotcom.com/</t>
  </si>
  <si>
    <t>https://in.linkedin.com/company/netplus-advisory</t>
  </si>
  <si>
    <t>https://twitter.com/NetPlusDotCom</t>
  </si>
  <si>
    <t>Primera Africa Finance Group</t>
  </si>
  <si>
    <t>Primera Africa, a top-ranked brokerage house.</t>
  </si>
  <si>
    <t>http://www.primera-africa.com/</t>
  </si>
  <si>
    <t>https://in.linkedin.com/company/primera-africa-finance-group</t>
  </si>
  <si>
    <t>https://www.facebook.com/pages/Primera-Africa-Finance-Group/1427650384160637</t>
  </si>
  <si>
    <t>CliqCab</t>
  </si>
  <si>
    <t>CliqCab is an e-hailing business,taxi cab, food delivery, logistics, and transportation network company.</t>
  </si>
  <si>
    <t>Arisa Igwe, Uche Martins</t>
  </si>
  <si>
    <t>https://cliqcab.com</t>
  </si>
  <si>
    <t>https://www.linkedin.com/in/cliq-cab/</t>
  </si>
  <si>
    <t>https://twitter.com/search?q=cliqcab</t>
  </si>
  <si>
    <t>https://web.facebook.com/CliqCab</t>
  </si>
  <si>
    <t>Aimtoget.com</t>
  </si>
  <si>
    <t>No.1 Nigerian Platform that convert airtime to cash with instant payment</t>
  </si>
  <si>
    <t>Abeokuta, Nigeria</t>
  </si>
  <si>
    <t>https://aimtoget.com</t>
  </si>
  <si>
    <t>https://www.twitter.com/myaimtoget</t>
  </si>
  <si>
    <t>https://www.facebook.com/myaimtoget</t>
  </si>
  <si>
    <t>MedEnhanz</t>
  </si>
  <si>
    <t>Nigerian medical information company</t>
  </si>
  <si>
    <t>http://www.medenhanz.com</t>
  </si>
  <si>
    <t>http://twitter.com/medenhanz</t>
  </si>
  <si>
    <t>Asuqu</t>
  </si>
  <si>
    <t>Asuqu is an online marketplace to buy and sell creative and professional services.</t>
  </si>
  <si>
    <t>R J Musah</t>
  </si>
  <si>
    <t>https://www.asuqu.com/</t>
  </si>
  <si>
    <t>https://www.linkedin.com/company/asuqu/about/</t>
  </si>
  <si>
    <t>https://twitter.com/asuqullc</t>
  </si>
  <si>
    <t>https://www.facebook.com/asuqullc</t>
  </si>
  <si>
    <t>CreditClan</t>
  </si>
  <si>
    <t>CreditClan provides technology, data and operations for lenders and borrowers across Africa.</t>
  </si>
  <si>
    <t>Femi Bejide</t>
  </si>
  <si>
    <t>https://creditclan.com/</t>
  </si>
  <si>
    <t>https://www.linkedin.com/company/creditclan1/</t>
  </si>
  <si>
    <t>https://www.facebook.com/pages/category/Product-Service/Creditclan-670658513282341/</t>
  </si>
  <si>
    <t>BabyBliss</t>
  </si>
  <si>
    <t>BabyBliss is your one-stop shop for every expectant mom, toddlers, and infants</t>
  </si>
  <si>
    <t>Ezinwanne Ajayi</t>
  </si>
  <si>
    <t>https://babybliss.com.ng</t>
  </si>
  <si>
    <t>https://www.linkedin.com/company/africa-baby-care-ltd-babybliss</t>
  </si>
  <si>
    <t>https://www.facebook.com/BabyBlissShop/</t>
  </si>
  <si>
    <t>Sprinble</t>
  </si>
  <si>
    <t>Masterpiece Web, Mobile, UI/UX Design Digital Agency</t>
  </si>
  <si>
    <t>Goodness Kayode</t>
  </si>
  <si>
    <t>https://sprinble.com</t>
  </si>
  <si>
    <t>https://www.linkedin.com/company/sprinble/</t>
  </si>
  <si>
    <t>https://twitter.com/sprinble</t>
  </si>
  <si>
    <t>https://www.facebook.com/sprinble/</t>
  </si>
  <si>
    <t>Plaqad</t>
  </si>
  <si>
    <t>Public relations, digital marketing, Content trading market place</t>
  </si>
  <si>
    <t>Ayeni Adekunle, Gbenga Sogbaike</t>
  </si>
  <si>
    <t>http://www.plaqad.com</t>
  </si>
  <si>
    <t>https://www.linkedin.com/company/time&amp;ink/</t>
  </si>
  <si>
    <t>http://www.twitter.com/plaqadinc</t>
  </si>
  <si>
    <t>http://www.facebook.com/plaqadinc</t>
  </si>
  <si>
    <t>Realtor.ng</t>
  </si>
  <si>
    <t>Realtor.ng is an online platform that connects buyers and sellers of real estate in Nigeria</t>
  </si>
  <si>
    <t>Diran Otegbade</t>
  </si>
  <si>
    <t>https://realtor.ng/</t>
  </si>
  <si>
    <t>https://www.linkedin.com/company/realtorng/</t>
  </si>
  <si>
    <t>https://twitter.com/Realtor_NG_</t>
  </si>
  <si>
    <t>https://www.facebook.com/RealtorNaija/</t>
  </si>
  <si>
    <t>GatePass</t>
  </si>
  <si>
    <t>GatePass offers residents a platform for building and maintaining safe, connected, involved and empowered communities</t>
  </si>
  <si>
    <t>Muyideen Dosumu</t>
  </si>
  <si>
    <t>https://www.gatepass.io</t>
  </si>
  <si>
    <t>https://www.linkedin.com/company/gatepass</t>
  </si>
  <si>
    <t>https://twitter.com/GatePass</t>
  </si>
  <si>
    <t>https://www.facebook.com/gatepasscms/</t>
  </si>
  <si>
    <t>SureCredit</t>
  </si>
  <si>
    <t>SureCredit is a voucher financing platform for employees of selected companies</t>
  </si>
  <si>
    <t>http://surecredit.co/#/</t>
  </si>
  <si>
    <t>https://www.linkedin.com/company/surecredit/about/</t>
  </si>
  <si>
    <t>https://twitter.com/surecredit</t>
  </si>
  <si>
    <t>https://www.facebook.com/SureCredit/</t>
  </si>
  <si>
    <t>Argitech Limited</t>
  </si>
  <si>
    <t>Argitech is top-of-the-rack digital creative agency focusing on delivering design, branding, web, digital and print solution</t>
  </si>
  <si>
    <t>Kehinde Afolayan, Taiwo Afolayan</t>
  </si>
  <si>
    <t>http://www.argitech.com.ng</t>
  </si>
  <si>
    <t>https://www.linkedin.com/company/argitechlimited/about/</t>
  </si>
  <si>
    <t>https://www.twitter.com/argitechng</t>
  </si>
  <si>
    <t>https://www.facebook.com/pg/argitechlimited/about/?ref=page_internal</t>
  </si>
  <si>
    <t>Coreum</t>
  </si>
  <si>
    <t>Real Estate Co-Investment Platform</t>
  </si>
  <si>
    <t>Funsho Awoniyi</t>
  </si>
  <si>
    <t>http://www.coreumgroup.com/</t>
  </si>
  <si>
    <t>https://www.linkedin.com/company/coreum-real-estate/</t>
  </si>
  <si>
    <t>Crypto Staunch</t>
  </si>
  <si>
    <t>Explore CryptoStaunch blog to discover bitcoin investment and cryptocurrency trading guides</t>
  </si>
  <si>
    <t>https://cryptostaunch.com</t>
  </si>
  <si>
    <t>https://www.twitter.com/CryptoStaunch</t>
  </si>
  <si>
    <t>Ngcareers</t>
  </si>
  <si>
    <t>Africa's preferred Career Platform</t>
  </si>
  <si>
    <t>Andrew C. Eze, Paul C. Eze</t>
  </si>
  <si>
    <t>https://ngcareers.com</t>
  </si>
  <si>
    <t>https://www.linkedin.com/company/ngcareers-com</t>
  </si>
  <si>
    <t>https://twitter.com/Ngcareers</t>
  </si>
  <si>
    <t>https://www.facebook.com/ngcareers</t>
  </si>
  <si>
    <t>Heels.com.ng</t>
  </si>
  <si>
    <t>Heels.com.ng is a premier female shoe megastore offering a wide selection of hand picked designer shoes.</t>
  </si>
  <si>
    <t>http://www.heels.com.ng/</t>
  </si>
  <si>
    <t>https://www.linkedin.com/company/heels-com-ng</t>
  </si>
  <si>
    <t>https://twitter.com/heelsng</t>
  </si>
  <si>
    <t>https://www.facebook.com/Heelsng/info</t>
  </si>
  <si>
    <t>Raadaa Partners Intl' Ltd</t>
  </si>
  <si>
    <t>Raadaa aims to preserve and provide access to quality research starting from developing countries</t>
  </si>
  <si>
    <t>Chigozie Ezugwu, Victor Anuebunwa</t>
  </si>
  <si>
    <t>https://raadaa.com/</t>
  </si>
  <si>
    <t>https://www.linkedin.com/company/raadaa/</t>
  </si>
  <si>
    <t>https://twitter.com/raadaaofficial</t>
  </si>
  <si>
    <t>https://web.facebook.com/raadaaofficial/</t>
  </si>
  <si>
    <t>DIYlaw</t>
  </si>
  <si>
    <t>DIYlaw is a technology platform that provides access to legal services and resources in Africa</t>
  </si>
  <si>
    <t>Bola Olonisakin, Funkola Odeleye, Odunoluwa Longe</t>
  </si>
  <si>
    <t>https://www.diylaw.ng</t>
  </si>
  <si>
    <t>https://www.linkedin.com/company/diylaw-ng</t>
  </si>
  <si>
    <t>https://twitter.com/DIYLawNG</t>
  </si>
  <si>
    <t>https://www.facebook.com/diylaw/</t>
  </si>
  <si>
    <t>Field Intelligence</t>
  </si>
  <si>
    <t>Field Intelligence transforming the business of access in frontier markets.</t>
  </si>
  <si>
    <t>https://www.fieldintelligence.org/</t>
  </si>
  <si>
    <t>https://www.linkedin.com/company/18006699</t>
  </si>
  <si>
    <t>https://twitter.com/fieldintel?lang=en</t>
  </si>
  <si>
    <t>TechAtLast International</t>
  </si>
  <si>
    <t>TechAtLast is a technology firm that simplifies the way people consume and distribute information in Africa and the rest of the world.</t>
  </si>
  <si>
    <t>Olawale Daniel</t>
  </si>
  <si>
    <t>https://techatlast.com</t>
  </si>
  <si>
    <t>http://www.linkedin.com/company/techatlast</t>
  </si>
  <si>
    <t>http://twitter.com/techatlast</t>
  </si>
  <si>
    <t>http://www.facebook.com/techatlast</t>
  </si>
  <si>
    <t>Parseal</t>
  </si>
  <si>
    <t>Parseal is changing the way packages are distributed from one location to another.</t>
  </si>
  <si>
    <t>Ayobade Ayodele-Oyefin, Femi Dada, Rotimi Odunaike, Tosin Adesiyan</t>
  </si>
  <si>
    <t>https://www.parseal.com</t>
  </si>
  <si>
    <t>https://www.linkedin.com/company/11194957/</t>
  </si>
  <si>
    <t>https://twitter.com/ParsealHQ</t>
  </si>
  <si>
    <t>https://web.facebook.com/ParsealHQ/</t>
  </si>
  <si>
    <t>PageOne</t>
  </si>
  <si>
    <t>PageOne is a new site focusing on breaking news and opinions in tech, business, politics and lifestyle from Nigeria and aroud the world</t>
  </si>
  <si>
    <t>Samuel Odusami</t>
  </si>
  <si>
    <t>http://pageone.ng/</t>
  </si>
  <si>
    <t>https://twitter.com/PageOne_NG</t>
  </si>
  <si>
    <t>https://www.facebook.com/pageone.ng</t>
  </si>
  <si>
    <t>Hutbay</t>
  </si>
  <si>
    <t>Hutbay is an online real estate marketplace.</t>
  </si>
  <si>
    <t>Owolabi Olatunji, Seun Popoola, Sun Popoola</t>
  </si>
  <si>
    <t>http://www.hutbay.com</t>
  </si>
  <si>
    <t>http://www.linkedin.com/company/hutbay</t>
  </si>
  <si>
    <t>http://twitter.com/hutbay</t>
  </si>
  <si>
    <t>http://www.facebook.com/hutbayNG</t>
  </si>
  <si>
    <t>Rack Centre</t>
  </si>
  <si>
    <t>Rack Centre is a state-of-the-art, Tier III Design Certified data centre offering carrier-neutral colocation services.</t>
  </si>
  <si>
    <t>https://rack-centre.com/careers/</t>
  </si>
  <si>
    <t>https://www.linkedin.com/company-beta/3487638/</t>
  </si>
  <si>
    <t>https://twitter.com/RackCentre</t>
  </si>
  <si>
    <t>https://www.facebook.com/rack-centre-1456069471374939</t>
  </si>
  <si>
    <t>Genii Games</t>
  </si>
  <si>
    <t>Genii Games offers a range of mobile applications aimed at promoting and preserving the African culture in its richness.</t>
  </si>
  <si>
    <t>http://www.geniigames.com/</t>
  </si>
  <si>
    <t>https://www.linkedin.com/company-beta/10494463/</t>
  </si>
  <si>
    <t>http://twitter.com/genii_games</t>
  </si>
  <si>
    <t>http://www.facebook.com/geniigames</t>
  </si>
  <si>
    <t>Pingheap</t>
  </si>
  <si>
    <t>Retail, E-commerce, Digital Marketplace, Shipping, Real Estate, Software, Delivery Service, Product Rebranding.</t>
  </si>
  <si>
    <t>Ajewole Temitope</t>
  </si>
  <si>
    <t>https://pingheap.com</t>
  </si>
  <si>
    <t>https://twitter.com/pingheap</t>
  </si>
  <si>
    <t>https://facebook.com/pingheap</t>
  </si>
  <si>
    <t>MainOne</t>
  </si>
  <si>
    <t>Main One is a leading provider of innovative telecom services and network solutions for businesses in West Africa.</t>
  </si>
  <si>
    <t>Funke Opeke</t>
  </si>
  <si>
    <t>https://www.mainone.net/</t>
  </si>
  <si>
    <t>https://www.linkedin.com/company/mainone-cable-company/</t>
  </si>
  <si>
    <t>https://twitter.com/mainoneservice</t>
  </si>
  <si>
    <t>Devcenter</t>
  </si>
  <si>
    <t>Devcenter helps to build world class software using technology and talent tapped from software developers and designers across Africa.</t>
  </si>
  <si>
    <t>Akinola Falomo, Kolawole Balogun, Opemipo Aikomo, Seun Awoyele</t>
  </si>
  <si>
    <t>http://www.devcenter.co/</t>
  </si>
  <si>
    <t>https://www.linkedin.com/company/devcenterco</t>
  </si>
  <si>
    <t>http://twitter.com/DevCenterco</t>
  </si>
  <si>
    <t>https://www.facebook.com/devcenter/</t>
  </si>
  <si>
    <t>Lendsqr</t>
  </si>
  <si>
    <t>Lendsqr is a cloud-based, lending platform designed for small and medium-sized lenders, providing smart features at a zero upfront cost</t>
  </si>
  <si>
    <t>Adedeji Olowe</t>
  </si>
  <si>
    <t>https://lendsqr.com</t>
  </si>
  <si>
    <t>https://www.linkedin.com/company/lendsqr</t>
  </si>
  <si>
    <t>https://www.facebook.com/lendstack</t>
  </si>
  <si>
    <t>Pepper Rest Africa</t>
  </si>
  <si>
    <t>Social Payments provider</t>
  </si>
  <si>
    <t>Bankole Alao</t>
  </si>
  <si>
    <t>https://www.pepperest.com</t>
  </si>
  <si>
    <t>http://twitter.com/pepper_rest</t>
  </si>
  <si>
    <t>Flushreview</t>
  </si>
  <si>
    <t>Flushreview is the best technology website for phone reviews, network reviews and money making program reviews.</t>
  </si>
  <si>
    <t>Precious Agbontan</t>
  </si>
  <si>
    <t>https://flushreview.com</t>
  </si>
  <si>
    <t>https://www.linkedin.com/in/flush-review-b7908312a</t>
  </si>
  <si>
    <t>https://twitter.com/flushreviews</t>
  </si>
  <si>
    <t>https://facebook.com/flushreview</t>
  </si>
  <si>
    <t>Twinpine Limited</t>
  </si>
  <si>
    <t>Mobile Advertising business focused on Africa</t>
  </si>
  <si>
    <t>Elo Umeh</t>
  </si>
  <si>
    <t>http://twinpinenetwork.com/</t>
  </si>
  <si>
    <t>https://www.linkedin.com/company/2333875</t>
  </si>
  <si>
    <t>http://twitter.com/twinpinenetwork</t>
  </si>
  <si>
    <t>https://www.facebook.com/twinpinenetwork</t>
  </si>
  <si>
    <t>Drawp On-Demand</t>
  </si>
  <si>
    <t>Drawp is an efficient and cost-friendly way for growing multi-channel retailers to ship faster.</t>
  </si>
  <si>
    <t>https://www.drawp.co</t>
  </si>
  <si>
    <t>https://www.linkedin.com/drawpnigeria</t>
  </si>
  <si>
    <t>https://www.twitter.com/drawpnigeria</t>
  </si>
  <si>
    <t>https://www.facebook.com/drawpnigeria</t>
  </si>
  <si>
    <t>Middleman.Com.Ng</t>
  </si>
  <si>
    <t>Middleman.Com.Ng is an online shopping website that is keen on bridging the gap between sellers and buyers.</t>
  </si>
  <si>
    <t>Rilwan Teslim-Layeni</t>
  </si>
  <si>
    <t>https://middleman.com.ng/</t>
  </si>
  <si>
    <t>https://www.linkedin.com/company/middleman.com.ng/</t>
  </si>
  <si>
    <t>https://twitter.com/middlemannaija</t>
  </si>
  <si>
    <t>https://www.facebook.com/pg/middlemanng</t>
  </si>
  <si>
    <t>Insegna</t>
  </si>
  <si>
    <t>Afoke Bakpa, Babatunde Laniyan</t>
  </si>
  <si>
    <t>https://insegna.org</t>
  </si>
  <si>
    <t>https://www.linkedin.com/company/insegna</t>
  </si>
  <si>
    <t>https://twitter.com/Insegna_app</t>
  </si>
  <si>
    <t>https://m.facebook.com/Theinsegna/</t>
  </si>
  <si>
    <t>DoingSoon</t>
  </si>
  <si>
    <t>DoingSoon is a distributed event ticketing system that lets anyone book or buy event tickets through platforms they already use.</t>
  </si>
  <si>
    <t>Shina Charles Memud</t>
  </si>
  <si>
    <t>https://doingsoon.com/</t>
  </si>
  <si>
    <t>https://www.linkedin.com/company/doingsoon</t>
  </si>
  <si>
    <t>https://twitter.com/doingsoon</t>
  </si>
  <si>
    <t>https://www.facebook.com/doingsoon/</t>
  </si>
  <si>
    <t>Cifwep</t>
  </si>
  <si>
    <t>Nigeria's Apex Digital Marketing Company, Located in Onitsha. We also Provide Website Design, e-Commerce, SEO, and Branding Services.</t>
  </si>
  <si>
    <t>Onitsha, Nigeria</t>
  </si>
  <si>
    <t>Obiechina Okoro</t>
  </si>
  <si>
    <t>https://cifwep.com</t>
  </si>
  <si>
    <t>https://www.linkedin.com/company/cifwep/</t>
  </si>
  <si>
    <t>https://twitter.com/cifwep</t>
  </si>
  <si>
    <t>http://facebook.com/cifwep</t>
  </si>
  <si>
    <t>Suvenia.com</t>
  </si>
  <si>
    <t>A website that allows individuals discover, create, sell a snap buy personalized by items.</t>
  </si>
  <si>
    <t>Adeniyi Jaiyeola, Damilare Ogunleye, Olufikayo Olabiyi, Oluwafemi Ojumu</t>
  </si>
  <si>
    <t>http://www.suvenia.com</t>
  </si>
  <si>
    <t>https://www.linkedin.com/company/suvenia-com/about/</t>
  </si>
  <si>
    <t>https://www.twitter.com/suveniac</t>
  </si>
  <si>
    <t>https://www.facebook.com/Suveniacom</t>
  </si>
  <si>
    <t>Moja</t>
  </si>
  <si>
    <t>Moja is a mHealth innovation that ensures adequate, safe and timely therapeutic blood supply.</t>
  </si>
  <si>
    <t>jonathan lawerh</t>
  </si>
  <si>
    <t>http://www.mojaapp.net/</t>
  </si>
  <si>
    <t>https://twitter.com/mojaApp</t>
  </si>
  <si>
    <t>https://www.facebook.com/MoJaApp/</t>
  </si>
  <si>
    <t>HausRenta</t>
  </si>
  <si>
    <t>Online tenant management and rent payment solution for Africa</t>
  </si>
  <si>
    <t>Richard Akaigwe</t>
  </si>
  <si>
    <t>https://www.hausrenta.com</t>
  </si>
  <si>
    <t>https://www.linkedin.com/company/hausrenta/</t>
  </si>
  <si>
    <t>http://www.twitter.com/HausRenta</t>
  </si>
  <si>
    <t>https://web.facebook.com/HausRenta/</t>
  </si>
  <si>
    <t>iQube Labs</t>
  </si>
  <si>
    <t>iQube is an applied computer science research &amp; development company that aims to provide solutions to challenges.</t>
  </si>
  <si>
    <t>http://iqubebase.com</t>
  </si>
  <si>
    <t>https://www.linkedin.com/company/iqube-labs/about/</t>
  </si>
  <si>
    <t>http://twitter.com/iQubebase</t>
  </si>
  <si>
    <t>http://www.facebook.com/iqubebase</t>
  </si>
  <si>
    <t>PredictionHQ</t>
  </si>
  <si>
    <t>PredictionHQ Is A Free software that uses advanced data analytics to provide stats based betting tips and predictions for sports bettors</t>
  </si>
  <si>
    <t>Abakaliki, Nigeria</t>
  </si>
  <si>
    <t>https://predictionhq.com.ng</t>
  </si>
  <si>
    <t>https://twitter.com/predictionhq</t>
  </si>
  <si>
    <t>https://facebook.com/predictionhq</t>
  </si>
  <si>
    <t>Truppr</t>
  </si>
  <si>
    <t>Truppr is a social tool that enables sports lovers to organize and find fitness events and team mates for their favorite sports.</t>
  </si>
  <si>
    <t>Bosun Tijani</t>
  </si>
  <si>
    <t>https://www.truppr.com/</t>
  </si>
  <si>
    <t>http://www.linkedin.com/company/truppr</t>
  </si>
  <si>
    <t>http://www.facebook.com/truppr01</t>
  </si>
  <si>
    <t>My Medicines Pan African Limited</t>
  </si>
  <si>
    <t>Platform as a Service (Paas)</t>
  </si>
  <si>
    <t>https://www.my-medicines.com</t>
  </si>
  <si>
    <t>https://www.linkedin.com/company/my-medicines-com/</t>
  </si>
  <si>
    <t>https://twitter.com/my_medicines</t>
  </si>
  <si>
    <t>https://www.facebook.com/ordermymedicines</t>
  </si>
  <si>
    <t>Primetweets</t>
  </si>
  <si>
    <t>Entertainment, Fashion and Lifestyle</t>
  </si>
  <si>
    <t>Princewill Pius</t>
  </si>
  <si>
    <t>https://www.primetweets.com.ng</t>
  </si>
  <si>
    <t>https://www.twitter.com/Primetweets_PT</t>
  </si>
  <si>
    <t>https://www.facebook.com/primetweets</t>
  </si>
  <si>
    <t>Qeturah.com Ltd</t>
  </si>
  <si>
    <t>Qeturah.com is an electronic company reimagining commerce across Africa. We combine marketplace, fulfilment service &amp; inventory management.</t>
  </si>
  <si>
    <t>Olaoluwa Oluro</t>
  </si>
  <si>
    <t>http://qeturah.com</t>
  </si>
  <si>
    <t>https://www.linkedin.com/company/qeturah/</t>
  </si>
  <si>
    <t>http://twitter.com/QeturahHQ</t>
  </si>
  <si>
    <t>http://facebook.com/QeturahHQ</t>
  </si>
  <si>
    <t>Zeno</t>
  </si>
  <si>
    <t>Mobile app delivering mass transportation as a service</t>
  </si>
  <si>
    <t>http://zeno.ng</t>
  </si>
  <si>
    <t>https://www.linkedin.com/company/zeno-nigeria/</t>
  </si>
  <si>
    <t>https://twitter.com/zenonigeria</t>
  </si>
  <si>
    <t>https://www.facebook.com/zenonigeria/</t>
  </si>
  <si>
    <t>AMPZ.TV</t>
  </si>
  <si>
    <t>Social Media, Data as a Service, Sports, Mobile App</t>
  </si>
  <si>
    <t>Abdul-Jabbar Ikebele Momoh, Brenda Nwagwu, Kelechi Abah</t>
  </si>
  <si>
    <t>https://www.ampz.tv</t>
  </si>
  <si>
    <t>https://www.linkedin.com/company/ampz-tv/about/</t>
  </si>
  <si>
    <t>https://twitter.com/ampz_tv</t>
  </si>
  <si>
    <t>https://www.facebook.com/ampz.tv</t>
  </si>
  <si>
    <t>ProNOV Health</t>
  </si>
  <si>
    <t>ProNOV is a business intelligence solution for drugstores.</t>
  </si>
  <si>
    <t>https://pronov.co/</t>
  </si>
  <si>
    <t>https://www.linkedin.com/company/pronov/</t>
  </si>
  <si>
    <t>https://twitter.com/ProNOVHealth</t>
  </si>
  <si>
    <t>Kobolet</t>
  </si>
  <si>
    <t>Kobolet is a lending company building an ecosystem to enable people use crypto assets as collateral to secure cash loans.</t>
  </si>
  <si>
    <t>Opeyemi Awoyemi, Uchenna Uzoma, Ukeme Okuku</t>
  </si>
  <si>
    <t>https://kobolet.com/</t>
  </si>
  <si>
    <t>NaijaTechGuy Inc</t>
  </si>
  <si>
    <t>NaijaTechGuy is a Tech Website focused on helping people by providing solutions to ICT problems.</t>
  </si>
  <si>
    <t>http://www.naijatechguy.com</t>
  </si>
  <si>
    <t>https://www.twitter.com/naijatechguy</t>
  </si>
  <si>
    <t>https://www.facebook.com/ntg247</t>
  </si>
  <si>
    <t>Dado Online food</t>
  </si>
  <si>
    <t>Dado online food service is a multi-restaurant delivery service (MRDS) that aims to make local fast food accessible at a minimal cost.</t>
  </si>
  <si>
    <t>https://dado.ng</t>
  </si>
  <si>
    <t>https://twitter.com/dadofood</t>
  </si>
  <si>
    <t>https://web.facebook.com/dadofoods/?_rdc=1&amp;_rdr</t>
  </si>
  <si>
    <t>Afritickets</t>
  </si>
  <si>
    <t>Afritickets is an end-to-end Event Ticketing Platform that powers live experiences around Africa</t>
  </si>
  <si>
    <t>Olaotan Towry-Coker</t>
  </si>
  <si>
    <t>https://afritickets.com</t>
  </si>
  <si>
    <t>https://www.linkedin.com/company/afritickets/</t>
  </si>
  <si>
    <t>https://twitter.com/Afritickets</t>
  </si>
  <si>
    <t>https://www.facebook.com/Afritickets/</t>
  </si>
  <si>
    <t>Patricia</t>
  </si>
  <si>
    <t>E Commerce Platform</t>
  </si>
  <si>
    <t>https://www.patricia.com.ng</t>
  </si>
  <si>
    <t>https://www.linkedin.com/mwlite/company/25020204</t>
  </si>
  <si>
    <t>https://www.twitter.com/Patricia_comms</t>
  </si>
  <si>
    <t>https://www.facebook.com/patricia.com.ng</t>
  </si>
  <si>
    <t>GEC Academy</t>
  </si>
  <si>
    <t>Education training company.</t>
  </si>
  <si>
    <t>Josephine Peters</t>
  </si>
  <si>
    <t>http://gecacademy.org/</t>
  </si>
  <si>
    <t>https://twitter.com/gecacademy1</t>
  </si>
  <si>
    <t>https://www.facebook.com/gecacademy1/</t>
  </si>
  <si>
    <t>PreDiagn</t>
  </si>
  <si>
    <t>PreDiagn is an on-demand lab test platform that provides ease of access and convenience around the use of diagnostic testing for healthcare.</t>
  </si>
  <si>
    <t>https://www.prediagn.com.ng/</t>
  </si>
  <si>
    <t>https://www.linkedin.com/company/prediagn/</t>
  </si>
  <si>
    <t>https://twitter.com/prediagn</t>
  </si>
  <si>
    <t>https://www.facebook.com/PreDiagn</t>
  </si>
  <si>
    <t>Afrimash</t>
  </si>
  <si>
    <t>Afrimash is an e-commerce company that offers and supplies agricultural items across all brands.</t>
  </si>
  <si>
    <t>https://www.afrimash.com/</t>
  </si>
  <si>
    <t>https://www.linkedin.com/company/afrimash/about/</t>
  </si>
  <si>
    <t>https://twitter.com/afrimash</t>
  </si>
  <si>
    <t>https://www.facebook.com/Afrimash/</t>
  </si>
  <si>
    <t>Mediosa Healthcare</t>
  </si>
  <si>
    <t>Consult doctors online, book lab tests and health packages and get reports online within 24hours.</t>
  </si>
  <si>
    <t>http://www.mediosa.com.ng</t>
  </si>
  <si>
    <t>https://www.linkedin.com/company/mediosa-healthcare/</t>
  </si>
  <si>
    <t>http://www.twitter.com/mediosa_ng</t>
  </si>
  <si>
    <t>http://www.facebook.com/MediosaHQ</t>
  </si>
  <si>
    <t>Pan African Towers</t>
  </si>
  <si>
    <t>Pan African Towers Limited, is a telecommunications infrastructure and wireless service facilitator.</t>
  </si>
  <si>
    <t>http://www.panafricantower-ng.com/</t>
  </si>
  <si>
    <t>https://www.linkedin.com/company/pan-african-towers-limited/</t>
  </si>
  <si>
    <t>https://twitter.com/panafricantower</t>
  </si>
  <si>
    <t>https://www.facebook.com/Pan-African-Tower-293580284804617/</t>
  </si>
  <si>
    <t>NextCounsel Limited</t>
  </si>
  <si>
    <t>NextCounsel is the world most comprehensive practice management solution for lawyers/law-firms.</t>
  </si>
  <si>
    <t>Gbadebo Ojikutu, Samson Adegunle</t>
  </si>
  <si>
    <t>http://nextcounsel.com</t>
  </si>
  <si>
    <t>https://www.linkedin.com/company/nextcounsel/</t>
  </si>
  <si>
    <t>https://twitter.com/nextcounsel</t>
  </si>
  <si>
    <t>Flashlearners</t>
  </si>
  <si>
    <t>Your #1 Source for Educational Information and Career Guide</t>
  </si>
  <si>
    <t>Isaac Inegbenehi</t>
  </si>
  <si>
    <t>https://flashlearners.com</t>
  </si>
  <si>
    <t>https://twitter.com/flashlearners</t>
  </si>
  <si>
    <t>http://www.facebook.com/isaacflashlearner</t>
  </si>
  <si>
    <t>Mplify Limited</t>
  </si>
  <si>
    <t>A SaaS solution for businesses to build their capacity, enhance their online visibility and accelerate growth</t>
  </si>
  <si>
    <t>Deepankar Rustagi</t>
  </si>
  <si>
    <t>http://mplify.ng</t>
  </si>
  <si>
    <t>https://www.linkedin.com/company/mplify-africa/</t>
  </si>
  <si>
    <t>https://twitter.com/omnibizafrica</t>
  </si>
  <si>
    <t>https://www.facebook.com/vconnectforbusiness/</t>
  </si>
  <si>
    <t>Toursom</t>
  </si>
  <si>
    <t>AI powered platform for booking custom tours across Africa</t>
  </si>
  <si>
    <t>Bright Odionye, Oxford Harrison</t>
  </si>
  <si>
    <t>https://www.toursom.com/</t>
  </si>
  <si>
    <t>https://www.linkedin.com/company/toursom/</t>
  </si>
  <si>
    <t>https://www.facebook.com/toursomtravel</t>
  </si>
  <si>
    <t>Render Health</t>
  </si>
  <si>
    <t>A platform for the healthcare Industry</t>
  </si>
  <si>
    <t>Babajide Oke</t>
  </si>
  <si>
    <t>http://www.renderhealth.com</t>
  </si>
  <si>
    <t>https://www.linkedin.com/company/render-health/about/</t>
  </si>
  <si>
    <t>http://www.twitter.con/renderhealth</t>
  </si>
  <si>
    <t>https://www.facebook.com/Renderhealth/</t>
  </si>
  <si>
    <t>Save and Buy</t>
  </si>
  <si>
    <t>Save and Buy, a virtual savings platform, offers a convenient and fun way to save toward the products its users love from online merchants.</t>
  </si>
  <si>
    <t>Hugo Obi, Toni Osibodu</t>
  </si>
  <si>
    <t>http://saveandbuy.com.ng/</t>
  </si>
  <si>
    <t>https://www.linkedin.com/company/save-&amp;-buy</t>
  </si>
  <si>
    <t>https://twitter.com/saveandbuy_ng</t>
  </si>
  <si>
    <t>https://www.facebook.com/saveandbuy.ng</t>
  </si>
  <si>
    <t>Packmyload</t>
  </si>
  <si>
    <t>Quick and Most convenient way to move personal effects nationwide in Nigeria</t>
  </si>
  <si>
    <t>https://www.packmyload.com</t>
  </si>
  <si>
    <t>https://www.linkedin.com/company/packmyload-com/</t>
  </si>
  <si>
    <t>https://www.twitter.com/packmyload</t>
  </si>
  <si>
    <t>https://www.facebook.com/packmyload</t>
  </si>
  <si>
    <t>Ibomstore</t>
  </si>
  <si>
    <t>eCommerce Company Established in 2013 with the best and most user-friendly ecommerce environment</t>
  </si>
  <si>
    <t>Uyo, Nigeria</t>
  </si>
  <si>
    <t>Mfonini Usoro</t>
  </si>
  <si>
    <t>https://www.ibomstore.com</t>
  </si>
  <si>
    <t>https://www.twitter.com/ibomstore</t>
  </si>
  <si>
    <t>https://www.fb.com/ibomstores</t>
  </si>
  <si>
    <t>AI Commons Global Limited</t>
  </si>
  <si>
    <t>We develop technologies to empower companies and developers to easily adopt and deploy state-of-the-art Artificial Intelligence.</t>
  </si>
  <si>
    <t>John Olafenwa, Moses Olafenwa</t>
  </si>
  <si>
    <t>https://www.aicommons.science</t>
  </si>
  <si>
    <t>VacantBoards</t>
  </si>
  <si>
    <t>VacantBoards is an online outdoor advertising marketplace.</t>
  </si>
  <si>
    <t>http://vacantboards.com/</t>
  </si>
  <si>
    <t>http://www.linkedin.com/company/vacantboards</t>
  </si>
  <si>
    <t>http://twitter.com/vacantboards</t>
  </si>
  <si>
    <t>http://www.facebook.com/VacantBoards</t>
  </si>
  <si>
    <t>TraciFy</t>
  </si>
  <si>
    <t>Delivery Management Software</t>
  </si>
  <si>
    <t>https://TraciFy.co</t>
  </si>
  <si>
    <t>https://www.linkedin.com/company/tracify/about/</t>
  </si>
  <si>
    <t>https://twitter.com/tracifyng?lang=en</t>
  </si>
  <si>
    <t>http://Facebook.com/TraciFy</t>
  </si>
  <si>
    <t>NUGI TECHNOLOGIES NIG LTD</t>
  </si>
  <si>
    <t>An incredible team of industries experts focused on delivering quality solutions coupled with impressive client support</t>
  </si>
  <si>
    <t>Calabar, Nigeria</t>
  </si>
  <si>
    <t>https://nugitech.com/</t>
  </si>
  <si>
    <t>https://www.twitter.com/nugitech</t>
  </si>
  <si>
    <t>https://www.facebook.com/nugitech</t>
  </si>
  <si>
    <t>Zegist</t>
  </si>
  <si>
    <t>Zegist is an open web forum where users discuss a variety of topics.</t>
  </si>
  <si>
    <t>http://zegist.com</t>
  </si>
  <si>
    <t>http://www.linkedin.com/company/zegist-magazine</t>
  </si>
  <si>
    <t>http://twitter.com/zegistmag</t>
  </si>
  <si>
    <t>http://www.facebook.com/zegist</t>
  </si>
  <si>
    <t>WellNewMe</t>
  </si>
  <si>
    <t>Adedayo Sobamowo, Mamsallah Faal-Omisore, Nnamdi Nwoye, Obi Igbokwe, Tunde Adekoya</t>
  </si>
  <si>
    <t>http://www.wellnewme.com</t>
  </si>
  <si>
    <t>https://www.linkedin.com/company/wellnewme/</t>
  </si>
  <si>
    <t>https://twitter.com/wellnewme</t>
  </si>
  <si>
    <t>https://www.facebook.com/wellnewme/</t>
  </si>
  <si>
    <t>360nobs Limited</t>
  </si>
  <si>
    <t>Created by Advertising &amp; Events wiz</t>
  </si>
  <si>
    <t>Oyebowale Akideinde</t>
  </si>
  <si>
    <t>http://www.360nobs.com</t>
  </si>
  <si>
    <t>https://www.linkedin.com/company/360nobs-limited</t>
  </si>
  <si>
    <t>https://www.twitter.com/360nobs</t>
  </si>
  <si>
    <t>https://www.facebook.com/360nobs</t>
  </si>
  <si>
    <t>Cartehub</t>
  </si>
  <si>
    <t>Cartehub is a multi-merchant eCommerce platform which sells and promotes Afrocentric products. We bring the African market to you.</t>
  </si>
  <si>
    <t>Adebiyi Olafusi</t>
  </si>
  <si>
    <t>http://www.cartehub.com</t>
  </si>
  <si>
    <t>https://www.linkedin.com/in/cartehub</t>
  </si>
  <si>
    <t>https://www.twitter.com/cartehubadmin</t>
  </si>
  <si>
    <t>http://www.facebook.com/cartehub</t>
  </si>
  <si>
    <t>Zeta-Web Nigeria</t>
  </si>
  <si>
    <t>Zeta-Web Nigeria is an ICT firm with vast experience in innovating, designing and deploying IT technology solutions.</t>
  </si>
  <si>
    <t>http://zeta-web.com/</t>
  </si>
  <si>
    <t>https://www.linkedin.com/company/zeta-web-nigeria-limited/</t>
  </si>
  <si>
    <t>https://twitter.com/zetanigeria</t>
  </si>
  <si>
    <t>https://www.facebook.com/zetanigeria/</t>
  </si>
  <si>
    <t>Alosfarm</t>
  </si>
  <si>
    <t>Web platform helping small scale farmers to be sustainable and profitable</t>
  </si>
  <si>
    <t>https://alosfarm.com</t>
  </si>
  <si>
    <t>https://twitter.com/alosfarm</t>
  </si>
  <si>
    <t>https://www.facebook.com/alosfarm/</t>
  </si>
  <si>
    <t>Naijaknowhow</t>
  </si>
  <si>
    <t>Naijaknowhow is a technology know-how blog that publishes tech news, phone specs, reviews, new gadgets and everything around technology.</t>
  </si>
  <si>
    <t>Franklin Obioha</t>
  </si>
  <si>
    <t>http://naijaknowhow.net</t>
  </si>
  <si>
    <t>https://www.linkedin.com/in/viklin</t>
  </si>
  <si>
    <t>https://twitter.com/naijaknowhow</t>
  </si>
  <si>
    <t>https://facebook.com/naijaknowhow</t>
  </si>
  <si>
    <t>FresHires</t>
  </si>
  <si>
    <t>Self Branding Platform for College Students and University Graduates</t>
  </si>
  <si>
    <t>Oluseye Fadiran, Solo Makinde</t>
  </si>
  <si>
    <t>http://www.freshires.com</t>
  </si>
  <si>
    <t>http://www.linkedin.com/company/5089524</t>
  </si>
  <si>
    <t>http://twitter.com/FresHires</t>
  </si>
  <si>
    <t>http://www.facebook.com/FresHires</t>
  </si>
  <si>
    <t>Leadspace</t>
  </si>
  <si>
    <t>Leadspace provides coworking/office spaces for entrepreneurs, SMEs, mid-level executives, freelancers, remote workers and creative artists.</t>
  </si>
  <si>
    <t>Amnon Mishor</t>
  </si>
  <si>
    <t>http://theleadspace.co/</t>
  </si>
  <si>
    <t>https://ng.linkedin.com/company/leadspace</t>
  </si>
  <si>
    <t>https://twitter.com/TheLeadspace</t>
  </si>
  <si>
    <t>http://www.facebook.com/theleadspace</t>
  </si>
  <si>
    <t>switemtech.com</t>
  </si>
  <si>
    <t>Switem Technology Solutions is a web design &amp; ICT solutions company offering Hosting, Ecommerce, Web Design, Digital marketing &amp; Consulting</t>
  </si>
  <si>
    <t>Catherine Egwali</t>
  </si>
  <si>
    <t>https://www.switemtech.com</t>
  </si>
  <si>
    <t>https://www.linkedin.com/company/switem-technology-solutions</t>
  </si>
  <si>
    <t>https://twitter.com/Switemtech</t>
  </si>
  <si>
    <t>https://www.facebook.com/switemtechnologysolutions</t>
  </si>
  <si>
    <t>pRocrea8 Technology Solutions Ltd</t>
  </si>
  <si>
    <t>pRocrea8 Technology Solutions is an IT startup that develops social networking scripts for its users.</t>
  </si>
  <si>
    <t>Osogbo, Nigeria</t>
  </si>
  <si>
    <t>http://crea8social.com</t>
  </si>
  <si>
    <t>https://www.linkedin.com/company/procrea8-technology-solution/</t>
  </si>
  <si>
    <t>https://www.twitter.com/procrea8</t>
  </si>
  <si>
    <t>https://www.facebook.com/procrea8</t>
  </si>
  <si>
    <t>Ojawara</t>
  </si>
  <si>
    <t>Ojawara is an online foodstuffs, groceries, and household consumables delivery service company.</t>
  </si>
  <si>
    <t>Temitope Omotolani</t>
  </si>
  <si>
    <t>http://www.ojawara.com</t>
  </si>
  <si>
    <t>http://twitter.com/ojawarang</t>
  </si>
  <si>
    <t>http://facebook.com/ojawarafoodmarket</t>
  </si>
  <si>
    <t>FreeNaija</t>
  </si>
  <si>
    <t>FreeNaija is an online information technology website that talks about latest technology news, tricks, guides and more</t>
  </si>
  <si>
    <t>https://www.Freenaija.com</t>
  </si>
  <si>
    <t>https://twitter.com/FreeNaijaTech</t>
  </si>
  <si>
    <t>Miduman</t>
  </si>
  <si>
    <t>Miduman is a freelance services marketplace in Africa that allows business owner's hire services on demand.</t>
  </si>
  <si>
    <t>https://miduman.com</t>
  </si>
  <si>
    <t>https://linkedin.com/hello.miduman</t>
  </si>
  <si>
    <t>https://twitter.com/hello_miduman</t>
  </si>
  <si>
    <t>https://facebook.com/hello.miduman</t>
  </si>
  <si>
    <t>Wild Fusion</t>
  </si>
  <si>
    <t>Digital Marketing Agency in Africa</t>
  </si>
  <si>
    <t>Abasiama idaresit, Abasiama Ita, Idaresit ita</t>
  </si>
  <si>
    <t>http://www.wildfusions.com</t>
  </si>
  <si>
    <t>http://www.linkedin.com/company/wild-fusion-limited</t>
  </si>
  <si>
    <t>http://twitter.com/wildfusion</t>
  </si>
  <si>
    <t>http://www.facebook.com/Wildfusionltd</t>
  </si>
  <si>
    <t>Morebranches Media Africa ltd</t>
  </si>
  <si>
    <t>Internet publishing company reaching young Africans worldwide, from Africa.</t>
  </si>
  <si>
    <t>Adedayo Laketu, Richard Ogundiya</t>
  </si>
  <si>
    <t>https://morebranches.com</t>
  </si>
  <si>
    <t>http://twitter.com/morebranches</t>
  </si>
  <si>
    <t>http://facebook.com/morebranches</t>
  </si>
  <si>
    <t>Intelics Solutions</t>
  </si>
  <si>
    <t>Intelics Solutions is africa‚Äôs information technology enabled services company.</t>
  </si>
  <si>
    <t>5001-1000</t>
  </si>
  <si>
    <t>https://www.intelics.com</t>
  </si>
  <si>
    <t>https://www.linkedin.com/company/intelics-solutions</t>
  </si>
  <si>
    <t>Wi-PAY Global</t>
  </si>
  <si>
    <t>Global Full Service Payment Solutions</t>
  </si>
  <si>
    <t>http://www.wipay.com.ng</t>
  </si>
  <si>
    <t>https://www.linkedin.com/company/wi-pay</t>
  </si>
  <si>
    <t>https://www.twitter.com/wipay_ng</t>
  </si>
  <si>
    <t>https://www.facebook.com/wipayng</t>
  </si>
  <si>
    <t>Gibadi</t>
  </si>
  <si>
    <t>Gibadi Nigeria | Africa's Number 1 Online Marketplace for industrial supplies.</t>
  </si>
  <si>
    <t>http://gibadi.com</t>
  </si>
  <si>
    <t>https://www.linkedin.com/company/gibadi-com</t>
  </si>
  <si>
    <t>https://www.twitter.com/gibadistore</t>
  </si>
  <si>
    <t>https://www.facebook.com/gibadi</t>
  </si>
  <si>
    <t>Havene</t>
  </si>
  <si>
    <t>Havene is a digital assets exchange and fundraising platform</t>
  </si>
  <si>
    <t>Bashir Aminu</t>
  </si>
  <si>
    <t>https://havene.io</t>
  </si>
  <si>
    <t>https://twitter.com/haveneplatform</t>
  </si>
  <si>
    <t>StudySearch</t>
  </si>
  <si>
    <t>StudySearch is a course matching and applications platform connecting Africans with the best universities abroad.</t>
  </si>
  <si>
    <t>Frederik Obasi, Krystle Obasi, Taofeeq Alabi</t>
  </si>
  <si>
    <t>http://www.studysearch.co</t>
  </si>
  <si>
    <t>http://www.linkedin.com/company/studysearch</t>
  </si>
  <si>
    <t>http://twitter.com/myStudySearch</t>
  </si>
  <si>
    <t>http://www.facebook.com/myStudySearch</t>
  </si>
  <si>
    <t>Techinnover</t>
  </si>
  <si>
    <t>A digital marketing agency that provide services as web and mobile development, social media, marketing campaigns, branding and designs, etc</t>
  </si>
  <si>
    <t>http://www.techinnover.com</t>
  </si>
  <si>
    <t>https://www.linkedin.com/company/techinnover</t>
  </si>
  <si>
    <t>https://twitter.com/techinnover</t>
  </si>
  <si>
    <t>https://www.facebook.com/techinnoverhub/</t>
  </si>
  <si>
    <t>SignalEats</t>
  </si>
  <si>
    <t>Location based catering marketplace where businesses order customised meal.</t>
  </si>
  <si>
    <t>https://www.signaleats.com</t>
  </si>
  <si>
    <t>https://www.linkedin.com/company/signaleats/</t>
  </si>
  <si>
    <t>https://twitter.com/signaleats</t>
  </si>
  <si>
    <t>https://m.facebook.com/signaleatsinc/</t>
  </si>
  <si>
    <t>The Language Insider</t>
  </si>
  <si>
    <t>Education Tech</t>
  </si>
  <si>
    <t>David Oluwashina, Ololade Shofolahan</t>
  </si>
  <si>
    <t>https://www.thelanguageinsider.com</t>
  </si>
  <si>
    <t>https://twitter.com/thelanginsider</t>
  </si>
  <si>
    <t>TeachersAroundMe.com</t>
  </si>
  <si>
    <t>TeachersAroundMe.com helps you source, screen and connects you with professional Teachers, Linguists, Counselors and Skill Trainers near you</t>
  </si>
  <si>
    <t>Arik Olakunle Raymond Awodein</t>
  </si>
  <si>
    <t>http://teachersaroundme.com</t>
  </si>
  <si>
    <t>https://www.linkedin.com/showcase/teachersaroundme/about/</t>
  </si>
  <si>
    <t>http://twitter.com/teachersaround</t>
  </si>
  <si>
    <t>http://facebook.com/teachersaroundme</t>
  </si>
  <si>
    <t>Kurtiva</t>
  </si>
  <si>
    <t>Kurtiva provides converged digital entertainment and content services to mobile operators and media/broadcast companies around the world.</t>
  </si>
  <si>
    <t>Leycot Benson</t>
  </si>
  <si>
    <t>https://kurtiva.com</t>
  </si>
  <si>
    <t>https://www.linkedin.com/company/kurtiva-limited/</t>
  </si>
  <si>
    <t>https://twitter.com/kurtiva?lang=en</t>
  </si>
  <si>
    <t>https://web.facebook.com/kurtivagroup/?_rdc=1&amp;_rdr</t>
  </si>
  <si>
    <t>Rushing Tap</t>
  </si>
  <si>
    <t>We are a content creation company dedicated to entertaining Africans by telling their own stories that will showcase the real Africa.</t>
  </si>
  <si>
    <t>Soji Ogunnaike ·</t>
  </si>
  <si>
    <t>http://www.rushingtap.com/</t>
  </si>
  <si>
    <t>https://www.linkedin.com/company/rushing-tap</t>
  </si>
  <si>
    <t>https://twitter.com/rushingtap</t>
  </si>
  <si>
    <t>https://www.facebook.com/rushingtap/</t>
  </si>
  <si>
    <t>DientWeb</t>
  </si>
  <si>
    <t>Website Design Company in Lagos Nigeria</t>
  </si>
  <si>
    <t>Abiodun Adediji</t>
  </si>
  <si>
    <t>http://www.dientweb.net</t>
  </si>
  <si>
    <t>https://www.linkedin.com/company/dient-web/</t>
  </si>
  <si>
    <t>https://twitter.com/dientweb</t>
  </si>
  <si>
    <t>https://web.facebook.com/dientweb/</t>
  </si>
  <si>
    <t>terawork</t>
  </si>
  <si>
    <t>Online Platform for Freelancers</t>
  </si>
  <si>
    <t>https://www.terawork.com</t>
  </si>
  <si>
    <t>https://www.linkedin.com/company/terawork-nigeria/</t>
  </si>
  <si>
    <t>https://twitter.com/teraworkNg</t>
  </si>
  <si>
    <t>https://www.facebook.com/TeraworkNg/</t>
  </si>
  <si>
    <t>SUApp</t>
  </si>
  <si>
    <t>SUApp is a evolution blockchain platform.</t>
  </si>
  <si>
    <t>https://suapp.org/</t>
  </si>
  <si>
    <t>https://www.linkedin.com/company/suapp/</t>
  </si>
  <si>
    <t>https://twitter.com/suapp1</t>
  </si>
  <si>
    <t>https://www.facebook.com/suappofficial</t>
  </si>
  <si>
    <t>Edusko.com</t>
  </si>
  <si>
    <t>Edusko connects African parents and students with good and affordable schools in Africa, Europe and America.</t>
  </si>
  <si>
    <t>http://edusko.com/</t>
  </si>
  <si>
    <t>https://www.linkedin.com/company/edusko</t>
  </si>
  <si>
    <t>https://www.twitter.com/eduskoafrica</t>
  </si>
  <si>
    <t>https://www.facebook.com/eduskoafrica</t>
  </si>
  <si>
    <t>FlexiSAF</t>
  </si>
  <si>
    <t>FlexiSAF is transforming education in Nigeria and Africa using Software</t>
  </si>
  <si>
    <t>Faiz Bashir</t>
  </si>
  <si>
    <t>http://flexisaf.com</t>
  </si>
  <si>
    <t>https://www.linkedin.com/company/flexisaf-edusoft-limited/about/</t>
  </si>
  <si>
    <t>https://www.twitter.com/flexisaf</t>
  </si>
  <si>
    <t>https://www.facebook.com/flexisaf/</t>
  </si>
  <si>
    <t>YOUtv</t>
  </si>
  <si>
    <t>YOUtv the cable TV and Cinema that fits into any pocket filled with various channels and movies.</t>
  </si>
  <si>
    <t>Wale Akinjogbin</t>
  </si>
  <si>
    <t>http://www.youtvafrica.com</t>
  </si>
  <si>
    <t>https://www.linkedin.com/company/11202138/</t>
  </si>
  <si>
    <t>https://www.facebook.com/YoutvAfrica/</t>
  </si>
  <si>
    <t>Gazhub</t>
  </si>
  <si>
    <t>Gazhub is an online cooking gas logistics company. The company's overall mission is to provide cooking gas on demand &amp;sale of gas cylinders</t>
  </si>
  <si>
    <t>Antonio Bruni, Nurudeen Mohammed</t>
  </si>
  <si>
    <t>https://www.gazhub.com</t>
  </si>
  <si>
    <t>https://www.linkedin.com/company/gazhub/about/</t>
  </si>
  <si>
    <t>https://www.twitter.com/gazhubllc</t>
  </si>
  <si>
    <t>https://www.facebook.com/gazhub</t>
  </si>
  <si>
    <t>Bomes Resources Consulting</t>
  </si>
  <si>
    <t>Accounting | Audit| Tax | Consulting</t>
  </si>
  <si>
    <t>Maureen Omodiagbe</t>
  </si>
  <si>
    <t>https://www.bomesresourcesconsulting.com</t>
  </si>
  <si>
    <t>https://www.linkedin.com/in/bomes-resources-consulting-36879a151/</t>
  </si>
  <si>
    <t>https://twitter.com/bomes_resources</t>
  </si>
  <si>
    <t>https://www.facebook.com/bomesresourcesconsulting/</t>
  </si>
  <si>
    <t>Fundit</t>
  </si>
  <si>
    <t>An e-deposit system that to deposit into bank account via USSD, mobile and web channel using fundit scratch card or airtime credit.</t>
  </si>
  <si>
    <t>http://www.funditnigeria.com</t>
  </si>
  <si>
    <t>https://www.facebook.com/FunditNigeria/</t>
  </si>
  <si>
    <t>FLUXBIE</t>
  </si>
  <si>
    <t>A RIDE-POOLING PLATFORM STAR-UPS, EMPLOYEES AND ENTERPRISES.</t>
  </si>
  <si>
    <t>https://www.fluxbie.com</t>
  </si>
  <si>
    <t>Acadar</t>
  </si>
  <si>
    <t>Acadar provides self-assessment tests and games to help students all over the world understand how well they understand and measure against</t>
  </si>
  <si>
    <t>Stan Onyime</t>
  </si>
  <si>
    <t>http://www.acadar.com</t>
  </si>
  <si>
    <t>http://twitter.com/Acadar</t>
  </si>
  <si>
    <t>http://www.facebook.com/acadarinnovations</t>
  </si>
  <si>
    <t>Raoatech IT-Electromech Limited</t>
  </si>
  <si>
    <t>It is an ICT firm that specialised majorly in software solutions.Its main app has processed over $677k for a client within 2 years.</t>
  </si>
  <si>
    <t>https://raoatech.com/</t>
  </si>
  <si>
    <t>https://www.linkedin.com/company/raoatech-it-electromech-limited/</t>
  </si>
  <si>
    <t>https://www.facebook.com/pages/category/Local-Business/Raoatech-IT-Electromech-Limited-836769076335718/</t>
  </si>
  <si>
    <t>Compex Africa</t>
  </si>
  <si>
    <t>Compex Africa is an online marketplace for buying and selling businesses.</t>
  </si>
  <si>
    <t>https://www.compexafrica.com/</t>
  </si>
  <si>
    <t>https://www.linkedin.com/company/compex-africa/about/</t>
  </si>
  <si>
    <t>https://twitter.com/compexafrica</t>
  </si>
  <si>
    <t>https://www.facebook.com/pg/compexafrica</t>
  </si>
  <si>
    <t>Jobsinnigeria.com.ng</t>
  </si>
  <si>
    <t>a platform to help potential employees, connect with their potential employers.</t>
  </si>
  <si>
    <t>http://jobsinnigeria.com.ng</t>
  </si>
  <si>
    <t>https://www.linkedin.com/company/jobs-in-nigeria/about/</t>
  </si>
  <si>
    <t>http://twitter.com/Jobsinnigeria_</t>
  </si>
  <si>
    <t>http://www.facebook.com/Jobsinnigeria.com.ng</t>
  </si>
  <si>
    <t>Frakem.com</t>
  </si>
  <si>
    <t>Frakem.com is Nigeria‚Äôs largest online building materials retail store.</t>
  </si>
  <si>
    <t>Festus Nwagbo</t>
  </si>
  <si>
    <t>http://www.frakem.com</t>
  </si>
  <si>
    <t>https://twitter.com/frakemplumbing</t>
  </si>
  <si>
    <t>https://www.facebook.com/frakemplumbing/</t>
  </si>
  <si>
    <t>ChowHub</t>
  </si>
  <si>
    <t>ChowHub helps you discover great places to eat and order from.</t>
  </si>
  <si>
    <t>Dara Adeyemo, Dayo Koleowo</t>
  </si>
  <si>
    <t>http://www.chowhub.com.ng/</t>
  </si>
  <si>
    <t>https://twitter.com/chowhubHQ</t>
  </si>
  <si>
    <t>https://www.facebook.com/ChowHubHQ/</t>
  </si>
  <si>
    <t>Onebox</t>
  </si>
  <si>
    <t>Nigeria's online carton box store</t>
  </si>
  <si>
    <t>Austin Thomas</t>
  </si>
  <si>
    <t>https://onebox.com.ng</t>
  </si>
  <si>
    <t>https://twitter.com/oneboxng/</t>
  </si>
  <si>
    <t>https://www.facebook.com/oneboxng/</t>
  </si>
  <si>
    <t>Bookings Africa</t>
  </si>
  <si>
    <t>The best online platform to Book Talented Creatives across Africa.</t>
  </si>
  <si>
    <t>Fadé Ogunro</t>
  </si>
  <si>
    <t>https://BookingsAfrica.com</t>
  </si>
  <si>
    <t>http://linkedin.com/in/bookings-africa-87367a17b</t>
  </si>
  <si>
    <t>https://twitter.com/BookingsAfrica</t>
  </si>
  <si>
    <t>https://m.facebook.com/bookingsafrica.co</t>
  </si>
  <si>
    <t>Reimnet Limited</t>
  </si>
  <si>
    <t>Reimnet Limited is a technology firm in Nigeria, providing cloud application development services, software development etc</t>
  </si>
  <si>
    <t>IMO INYANG</t>
  </si>
  <si>
    <t>http://www.reimnet.com</t>
  </si>
  <si>
    <t>https://www.linkedin.com/company/reimnet</t>
  </si>
  <si>
    <t>http://www.twitter.com/reimnet</t>
  </si>
  <si>
    <t>http://www.facebook.com/reimnet</t>
  </si>
  <si>
    <t>Techrabytes</t>
  </si>
  <si>
    <t>Techrabytes is a tech blog that focuses on smart gadgets specs, prices and reviews.</t>
  </si>
  <si>
    <t>Adedapo Olatunde</t>
  </si>
  <si>
    <t>https://www.techrabytes.com/</t>
  </si>
  <si>
    <t>https://twitter.com/techrabytes</t>
  </si>
  <si>
    <t>https://web.facebook.com/techrabytes/</t>
  </si>
  <si>
    <t>EmiratePad</t>
  </si>
  <si>
    <t>EmiratePad connects commuters to wherever they need to go</t>
  </si>
  <si>
    <t>Ekene Onuorah</t>
  </si>
  <si>
    <t>http://emiratepad.com</t>
  </si>
  <si>
    <t>https://www.twitter.com/roadpad</t>
  </si>
  <si>
    <t>https://www.facebook.com/roadpad</t>
  </si>
  <si>
    <t>Owojela's Blog</t>
  </si>
  <si>
    <t>Owojela's Blog is the number one source for the latest nigerian news, inspirational talks, technology news, crutech school news</t>
  </si>
  <si>
    <t>https://www.owojelasblog.com</t>
  </si>
  <si>
    <t>https://www.linkedin.com/owojelaodey</t>
  </si>
  <si>
    <t>https://www.twitter.com/owojelablow</t>
  </si>
  <si>
    <t>https://www.facebook.com/owojelasblog</t>
  </si>
  <si>
    <t>MaketAam</t>
  </si>
  <si>
    <t>MaketAam is an AI-powered social marketplace.</t>
  </si>
  <si>
    <t>http://maketaam.com/</t>
  </si>
  <si>
    <t>https://www.linkedin.com/company/marketaam/</t>
  </si>
  <si>
    <t>https://mobile.twitter.com/maketaam</t>
  </si>
  <si>
    <t>https://m.facebook.com/Marketaam2018/?ref=bookmarks</t>
  </si>
  <si>
    <t>iClean</t>
  </si>
  <si>
    <t>iClean is a home and office cleaning services company.We connect clients to on-demand domestic cleaners through our online booking platform.</t>
  </si>
  <si>
    <t>Cynthia Obinna, Emmanuel Emenakwu, Obinna Nwandikom</t>
  </si>
  <si>
    <t>http://www.iclean.ng</t>
  </si>
  <si>
    <t>https://twitter.com/iclean_ng</t>
  </si>
  <si>
    <t>https://www.facebook.com/icleanng/</t>
  </si>
  <si>
    <t>Brangenius</t>
  </si>
  <si>
    <t>A full service digital creative agency, run by design addict and creative people.</t>
  </si>
  <si>
    <t>https://brangenius.com</t>
  </si>
  <si>
    <t>http://linkedin.com/company/brangenius</t>
  </si>
  <si>
    <t>https://twitter.com/brangenius</t>
  </si>
  <si>
    <t>https://www.facebook.com/brangenius</t>
  </si>
  <si>
    <t>Mylaw.ng</t>
  </si>
  <si>
    <t>Mylaw.ng is a technology enabled platform where individuals and businesses can access legal services from the comfort of any device.</t>
  </si>
  <si>
    <t>https://mylaw.ng</t>
  </si>
  <si>
    <t>https://ng.linkedin.com/company/mylaw-ng</t>
  </si>
  <si>
    <t>https://twitter.com/mylaw_ng?lang=en</t>
  </si>
  <si>
    <t>https://www.facebook.com/mylaw.ng/</t>
  </si>
  <si>
    <t>Generation Y</t>
  </si>
  <si>
    <t>This is an online &amp; video production company, and we use all our platforms to tell inspired African stories to mass African audiences.</t>
  </si>
  <si>
    <t>http://ynaija.com/</t>
  </si>
  <si>
    <t>https://www.linkedin.com/company/ynaija</t>
  </si>
  <si>
    <t>https://www.twitter.com/ynaija</t>
  </si>
  <si>
    <t>https://www.facebook.com/ynaija</t>
  </si>
  <si>
    <t>Bigcode Microsystems</t>
  </si>
  <si>
    <t>Bigcode Microsystems Ltd is a software development company and full service digital agency.</t>
  </si>
  <si>
    <t>Awka, Nigeria</t>
  </si>
  <si>
    <t>http://www.bigcode.com.ng</t>
  </si>
  <si>
    <t>https://www.twitter.com/bigcodeHQ</t>
  </si>
  <si>
    <t>https://www.facebook.com/bigcodeHQ</t>
  </si>
  <si>
    <t>Zama</t>
  </si>
  <si>
    <t>Zama is a real estate company driven by technology aimed at empowering consumers with data.</t>
  </si>
  <si>
    <t>https://www.zama.ng/</t>
  </si>
  <si>
    <t>https://www.linkedin.com/company/zamang/</t>
  </si>
  <si>
    <t>https://twitter.com/@Zama_ng</t>
  </si>
  <si>
    <t>https://www.facebook.com/Zama.com.ng</t>
  </si>
  <si>
    <t>The Audio Age Company</t>
  </si>
  <si>
    <t>The Audio Age Company is an information services, news and data company based in Lagos, Nigeria.</t>
  </si>
  <si>
    <t>Femi Adebayo Ojo</t>
  </si>
  <si>
    <t>http://www.audioage.com</t>
  </si>
  <si>
    <t>http://twitter.com/AudioAgeNews</t>
  </si>
  <si>
    <t>http://www.facebook.com/audioage</t>
  </si>
  <si>
    <t>Basenaija</t>
  </si>
  <si>
    <t>Nigerian News And Entertainment Website</t>
  </si>
  <si>
    <t>Agbo Ephraim</t>
  </si>
  <si>
    <t>https://basenaija.com</t>
  </si>
  <si>
    <t>https://twitter.com/basenaijang</t>
  </si>
  <si>
    <t>https://facebook.com/basenaijang</t>
  </si>
  <si>
    <t>Furnish.NG</t>
  </si>
  <si>
    <t>Furnish.NG provides shoppers access to unlimited and affordable choices of furniture, homeware, and interior decor items in Nigeria.</t>
  </si>
  <si>
    <t>Ndianabasi Udonkang</t>
  </si>
  <si>
    <t>https://www.furnish.ng</t>
  </si>
  <si>
    <t>https://www.twitter.com/furnish_ng</t>
  </si>
  <si>
    <t>https://www.facebook.com/funish.ng</t>
  </si>
  <si>
    <t>TechSavvy</t>
  </si>
  <si>
    <t>Our expertise across web, branding, and marketing, we shape creative and user-friendly solutions that will help you effectively.</t>
  </si>
  <si>
    <t>https://techsavvyng.com/</t>
  </si>
  <si>
    <t>https://www.twitter.com/techsavvyngr</t>
  </si>
  <si>
    <t>https://web.facebook.com/techsavvyng/</t>
  </si>
  <si>
    <t>Glamour.com.ng</t>
  </si>
  <si>
    <t>Nigeria‚Äôs No.1 online retailer for all things glamour for men and women- fragrances, skin-care, cosmetics, and much more.</t>
  </si>
  <si>
    <t>http://glamour.com.ng</t>
  </si>
  <si>
    <t>http://twitter.com/Glamourcomng</t>
  </si>
  <si>
    <t>Instant Apartment</t>
  </si>
  <si>
    <t>Instant Apartment is an online platform that provides short to medium term accommodation for your business trip.</t>
  </si>
  <si>
    <t>https://www.linkedin.com/company/instant-apartments/</t>
  </si>
  <si>
    <t>https://twitter.com/inst_apartment</t>
  </si>
  <si>
    <t>https://www.facebook.com/instantApartment/</t>
  </si>
  <si>
    <t>Property Deal Zone</t>
  </si>
  <si>
    <t>Nigeria's property marketplace. Find a property to buy or rent in Nigeria. Get quality real estate advice from real estate professionals.</t>
  </si>
  <si>
    <t>Albert Williams, Odili Esumai</t>
  </si>
  <si>
    <t>http://www.propertydealzone.com</t>
  </si>
  <si>
    <t>https://www.linkedin.com/company/property-deal-zone</t>
  </si>
  <si>
    <t>http://twitter.com/propertydealzon</t>
  </si>
  <si>
    <t>http://www.facebook.com/propertydealzone</t>
  </si>
  <si>
    <t>Agribooth Technological Solutions Limited</t>
  </si>
  <si>
    <t>B2C, B2B, B2G</t>
  </si>
  <si>
    <t>Raymond Chen</t>
  </si>
  <si>
    <t>http://www.agribooth.com</t>
  </si>
  <si>
    <t>https://www.linkedin.com/company/22291092/</t>
  </si>
  <si>
    <t>https://twitter.com/agriboothng</t>
  </si>
  <si>
    <t>https://www.facebook.com/agriboothng/</t>
  </si>
  <si>
    <t>Kago</t>
  </si>
  <si>
    <t>Kago is an on-demand and non-asset based logistics startup that links users to our courier partners.</t>
  </si>
  <si>
    <t>Chris Bekee, Kenneth Okonkwo</t>
  </si>
  <si>
    <t>http://kago.ng</t>
  </si>
  <si>
    <t>http://facebook.com/kagodotng</t>
  </si>
  <si>
    <t>Intellectric Systems</t>
  </si>
  <si>
    <t>An energy company that has developed breakthrough software and hardware tech that makes solar systems many times cheaper.</t>
  </si>
  <si>
    <t>Adeyinka Amurawaiye, Segun Busari, Seyi Oguntunde</t>
  </si>
  <si>
    <t>http://intellectric.com.ng</t>
  </si>
  <si>
    <t>https://www.linkedin.com/company/10051405?trk=vsrp_companies_cluster_name&amp;trkInfo=VSRPsearchId%3A1948597601477323876233%2CVSRPtargetId%3A10051405%2CVSRPcmpt%3Acompanies_cluster</t>
  </si>
  <si>
    <t>https://twitter.com/intellectricHQ</t>
  </si>
  <si>
    <t>DevWare</t>
  </si>
  <si>
    <t>DevWare bridges the gulf between the growing demand for web developers in Europe and the unemployment among African graduates.</t>
  </si>
  <si>
    <t>Muyiwa KOLAWOLE</t>
  </si>
  <si>
    <t>https://www.devwaregroup.com</t>
  </si>
  <si>
    <t>https://www.twitter.com/devwaretalks</t>
  </si>
  <si>
    <t>https://www.facebook.com/devwaregroup</t>
  </si>
  <si>
    <t>Abule Graphics</t>
  </si>
  <si>
    <t>Abule Graphics is a Web Design and Digital Marketing Agency.</t>
  </si>
  <si>
    <t>Eze Erondu</t>
  </si>
  <si>
    <t>https://www.abulegraphics.com</t>
  </si>
  <si>
    <t>https://www.linkedin.com/company/11206777/</t>
  </si>
  <si>
    <t>https://www.facebook.com/abulegraphics</t>
  </si>
  <si>
    <t>HealthFacts</t>
  </si>
  <si>
    <t>An Interactive Health Media platform.</t>
  </si>
  <si>
    <t>http://healthfacts.ng/</t>
  </si>
  <si>
    <t>https://twitter.com/@HealthFacts_ng_</t>
  </si>
  <si>
    <t>https://www.facebook.com/HealthFactsNG/</t>
  </si>
  <si>
    <t>FlyBoku</t>
  </si>
  <si>
    <t>Flyboku is an online travel portal where users can book flights online.</t>
  </si>
  <si>
    <t>https://www.flyboku.com/</t>
  </si>
  <si>
    <t>https://www.linkedin.com/company/flyboku-com/</t>
  </si>
  <si>
    <t>https://twitter.com/flybokudotcom</t>
  </si>
  <si>
    <t>https://www.facebook.com/flyboku/</t>
  </si>
  <si>
    <t>cameraman.ng</t>
  </si>
  <si>
    <t>Connect In Real-Time with talented pro. photographers/videographers around you at a great price.</t>
  </si>
  <si>
    <t>Abdulrasheed Adeola, Steven Nwadike</t>
  </si>
  <si>
    <t>https://cameraman.ng/</t>
  </si>
  <si>
    <t>https://www.linkedin.com/company/11104902/</t>
  </si>
  <si>
    <t>Swish Ideas Limited</t>
  </si>
  <si>
    <t>Swish Ideas is an online gift company.</t>
  </si>
  <si>
    <t>http://www.swishideas.com</t>
  </si>
  <si>
    <t>http://twitter.com/SwishIdeas</t>
  </si>
  <si>
    <t>http://www.facebook.com/SwishIdeas</t>
  </si>
  <si>
    <t>Dockaysworld</t>
  </si>
  <si>
    <t>News &amp; Entertainment | Download latest naija songs</t>
  </si>
  <si>
    <t>https://www.dockaysworld.com.ng</t>
  </si>
  <si>
    <t>https://www.linkedin.com/in/dockaysworld-nigeria-448593180/</t>
  </si>
  <si>
    <t>http://twitter.com/dockaysworld</t>
  </si>
  <si>
    <t>http://facebook.com/dockaysworld</t>
  </si>
  <si>
    <t>TechSuplex</t>
  </si>
  <si>
    <t>Techsuplex is an online technology magazine based in Nigeria.</t>
  </si>
  <si>
    <t>Kaduna, Nigeria</t>
  </si>
  <si>
    <t>Super Sanusi</t>
  </si>
  <si>
    <t>http://www.techsuplex.com</t>
  </si>
  <si>
    <t>https://twitter.com/Techsuplex</t>
  </si>
  <si>
    <t>https://www.facebook.com/TechSuplex</t>
  </si>
  <si>
    <t>SchoolsFocus.net</t>
  </si>
  <si>
    <t>Simplifying School Management in Africa through technology. Democratizing and Accelerating Digital Penetration to the grassroots.</t>
  </si>
  <si>
    <t>Chukwuemeka Precious Focus Asadu</t>
  </si>
  <si>
    <t>https://schoolsfocus.net</t>
  </si>
  <si>
    <t>https://www.linkedin.com/company/schoolsfocus/</t>
  </si>
  <si>
    <t>https://twitter.com/schoolsfocus</t>
  </si>
  <si>
    <t>https://facebook.com/schoolsfocus</t>
  </si>
  <si>
    <t>The Trent</t>
  </si>
  <si>
    <t>The Trent is a rich mash of politics, business, technology, lifestyle, pop culture, opinions, causes, news, and editorials.</t>
  </si>
  <si>
    <t>http://www.thetrentonline.com/</t>
  </si>
  <si>
    <t>https://twitter.com/thetrentonline</t>
  </si>
  <si>
    <t>https://www.facebook.com/thetrentonline</t>
  </si>
  <si>
    <t>Hirefreehands</t>
  </si>
  <si>
    <t>Hirefreehands is a 2-sided online market place where verified freelancers deliver digital and domestic services to clients.</t>
  </si>
  <si>
    <t>https://www.hirefreehands.com</t>
  </si>
  <si>
    <t>https://www.linkedin.com/company/hirefreehands?trk=biz-companies-cym</t>
  </si>
  <si>
    <t>https://www.twitter.com/hirefreehands</t>
  </si>
  <si>
    <t>https://www.facebook.com/hirefreehands/</t>
  </si>
  <si>
    <t>Wow Effect Communications</t>
  </si>
  <si>
    <t>Nigerian digital marketing agency</t>
  </si>
  <si>
    <t>http://www.woweffect.com.ng</t>
  </si>
  <si>
    <t>http://www.linkedin.com/company/wow-effect-communications</t>
  </si>
  <si>
    <t>http://twitter.com/woweffectng</t>
  </si>
  <si>
    <t>http://www.facebook.com/WowEffectng</t>
  </si>
  <si>
    <t>Sellvila</t>
  </si>
  <si>
    <t>online marketplace, ecommerce</t>
  </si>
  <si>
    <t>https://www.sellvila.com</t>
  </si>
  <si>
    <t>https://www.linkedin.com/company/sellvila/</t>
  </si>
  <si>
    <t>https://www.twitter.com/_com</t>
  </si>
  <si>
    <t>https://www.facebook.com/sellvila.com</t>
  </si>
  <si>
    <t>MyWeb</t>
  </si>
  <si>
    <t>Create Business Management Tools, Stunning Websites, Online Stores, Logos, Business Email Accounts in minutes. No Coding skill needed.</t>
  </si>
  <si>
    <t>Juliet Nnaji, Kennedy Job</t>
  </si>
  <si>
    <t>https://www.myweb.ng</t>
  </si>
  <si>
    <t>https://www.linkedin.com/company/myweb-cloud-services/</t>
  </si>
  <si>
    <t>https://www.facebook.com/myweb_official</t>
  </si>
  <si>
    <t>Questechie</t>
  </si>
  <si>
    <t>Questechie is a weblog with resource for those interested in computing technology and online marketing.</t>
  </si>
  <si>
    <t>John Onwuegbu</t>
  </si>
  <si>
    <t>http://www.questechie.com</t>
  </si>
  <si>
    <t>https://www.linkedin.com/company/questechie</t>
  </si>
  <si>
    <t>http://twitter.com/Questechie</t>
  </si>
  <si>
    <t>http://www.facebook.com/Questechie</t>
  </si>
  <si>
    <t>ShawSec</t>
  </si>
  <si>
    <t>Cyber Security &amp; Penetration Testing</t>
  </si>
  <si>
    <t>Shehu Awwal</t>
  </si>
  <si>
    <t>http://shawsec.com</t>
  </si>
  <si>
    <t>https://www.linkedin.com/company/shawsec/</t>
  </si>
  <si>
    <t>https://twitter.com/theshawsec</t>
  </si>
  <si>
    <t>https://facebook.com/theshawsec.</t>
  </si>
  <si>
    <t>Nikenga.com</t>
  </si>
  <si>
    <t>A Nice Online Store</t>
  </si>
  <si>
    <t>http://nikenga.com</t>
  </si>
  <si>
    <t>https://www.twitter.com/nikenga</t>
  </si>
  <si>
    <t>https://www.facebook.com/nikengaonline</t>
  </si>
  <si>
    <t>Nairapacket</t>
  </si>
  <si>
    <t>Disrupting the financial-payment system via mobile gaming as a fun and rewarding system that motivates users to store money in digital form.</t>
  </si>
  <si>
    <t>Olubusade Adedayo</t>
  </si>
  <si>
    <t>http://www.nairapacket.com</t>
  </si>
  <si>
    <t>NaijaJobs</t>
  </si>
  <si>
    <t>Naijajobs is a job search engine for Nigeria.</t>
  </si>
  <si>
    <t>Deji Oyeneye</t>
  </si>
  <si>
    <t>http://naijajobs.com.ng</t>
  </si>
  <si>
    <t>http://www.linkedin.com/company/naijajobs</t>
  </si>
  <si>
    <t>http://twitter.com/NaijaJobs</t>
  </si>
  <si>
    <t>http://www.facebook.com/NaijaJobs</t>
  </si>
  <si>
    <t>Jatefoods</t>
  </si>
  <si>
    <t>Agricultural Tech</t>
  </si>
  <si>
    <t>https://jatefoods.com.ng</t>
  </si>
  <si>
    <t>https://www.linkedin.com/in/daniel-teniola-a29901108/</t>
  </si>
  <si>
    <t>http://Twitter.com/jatefoods</t>
  </si>
  <si>
    <t>https://facebook.com/jatefoods</t>
  </si>
  <si>
    <t>Campus Trybe</t>
  </si>
  <si>
    <t>Campus Trybe exists to disseminate credible information about happenings in the Nigeria academic space.</t>
  </si>
  <si>
    <t>Kolapo Imam</t>
  </si>
  <si>
    <t>https://campustrybe.com.ng/</t>
  </si>
  <si>
    <t>https://twitter.com/campustrybe</t>
  </si>
  <si>
    <t>https://facebook.com/campustrybe</t>
  </si>
  <si>
    <t>Simer</t>
  </si>
  <si>
    <t>Simer is a social learning platform that connects the world to free education and lets people learn without limits.</t>
  </si>
  <si>
    <t>http://www.simer.ng/</t>
  </si>
  <si>
    <t>https://www.linkedin.com/company-beta/5391306/</t>
  </si>
  <si>
    <t>https://twitter.com/simerng</t>
  </si>
  <si>
    <t>https://www.facebook.com/simerng/</t>
  </si>
  <si>
    <t>Krafty Sprouts</t>
  </si>
  <si>
    <t>Online Media publishing company</t>
  </si>
  <si>
    <t>Kinsley Felix</t>
  </si>
  <si>
    <t>https://kraftysprouts.com</t>
  </si>
  <si>
    <t>https://www.linkedin.com/company/kraftysprouts</t>
  </si>
  <si>
    <t>https://www.twitter.com/kraftysprouts</t>
  </si>
  <si>
    <t>https://www.facebook.com/kraftysprouts</t>
  </si>
  <si>
    <t>Filada.com</t>
  </si>
  <si>
    <t>Filada.com is a Nigerian online female fashion website selling clothes, shoes, hairs and all other female fashion items.</t>
  </si>
  <si>
    <t>Samuel Afolaranmi</t>
  </si>
  <si>
    <t>http://filada.com</t>
  </si>
  <si>
    <t>https://twitter.com/_filada</t>
  </si>
  <si>
    <t>https://www.facebook.com/filadastore/</t>
  </si>
  <si>
    <t>Trickvile</t>
  </si>
  <si>
    <t>Trickvile.com is a tech blog that Delivers hot Tutorials, free ebooks and Technology.</t>
  </si>
  <si>
    <t>Ezeani MacDonald</t>
  </si>
  <si>
    <t>https://www.trickvile.com</t>
  </si>
  <si>
    <t>https://www.twitter.com/trickvile</t>
  </si>
  <si>
    <t>https://www.facebook.com/trickvile</t>
  </si>
  <si>
    <t>jaraCake</t>
  </si>
  <si>
    <t>The Largest E-Commerce Website for Confectioneries and specialty gifts in Nigeria</t>
  </si>
  <si>
    <t>Eyinimofe Adeniran</t>
  </si>
  <si>
    <t>https://jaraCake.com</t>
  </si>
  <si>
    <t>https://www.linkedin.com/company/jaracake/</t>
  </si>
  <si>
    <t>https://twitter.com/jaraCakeng</t>
  </si>
  <si>
    <t>https://facebook.com/jaraCakeng</t>
  </si>
  <si>
    <t>Chigisoft</t>
  </si>
  <si>
    <t>Software Development and ICT Infrastructure Services</t>
  </si>
  <si>
    <t>https://chigisoft.com</t>
  </si>
  <si>
    <t>https://linkedin.com/company/chigisoft</t>
  </si>
  <si>
    <t>https://twitter.com/chigisoft</t>
  </si>
  <si>
    <t>Hojah Food Delivery</t>
  </si>
  <si>
    <t>Hojah is a food delivery company that delivers food from your favorite restaurants.</t>
  </si>
  <si>
    <t>Dare ADEBAYO, Dimeji Falana, OLAYINKA ADEBAYO</t>
  </si>
  <si>
    <t>https://hojah.com/</t>
  </si>
  <si>
    <t>https://www.linkedin.com/company/hojah-food-delivery</t>
  </si>
  <si>
    <t>https://twitter.com/hojahapp</t>
  </si>
  <si>
    <t>https://www.facebook.com/hojahapp?_rdr=p</t>
  </si>
  <si>
    <t>Yipada</t>
  </si>
  <si>
    <t>Used Gadgets Retail</t>
  </si>
  <si>
    <t>Abdulhakeem Abdulmajeed</t>
  </si>
  <si>
    <t>http://Yipada.ng</t>
  </si>
  <si>
    <t>https://www.facebook.com/Yipada-Gadgets-282565819278809/</t>
  </si>
  <si>
    <t>Mouthytech</t>
  </si>
  <si>
    <t>Tech Blog</t>
  </si>
  <si>
    <t>Warri, Nigeria</t>
  </si>
  <si>
    <t>Mubarak Abubakar</t>
  </si>
  <si>
    <t>http://www.mouthytech.com/</t>
  </si>
  <si>
    <t>https://twitter.com/mouthytech</t>
  </si>
  <si>
    <t>https://www.facebook.com/mouthytech/</t>
  </si>
  <si>
    <t>Hoodtrends</t>
  </si>
  <si>
    <t>Entertainment site</t>
  </si>
  <si>
    <t>Ifeanyi Ekwueme</t>
  </si>
  <si>
    <t>http://hoodtrends.com.ng</t>
  </si>
  <si>
    <t>https://www.facebook.com/Hoodtrendsofficial/</t>
  </si>
  <si>
    <t>Flinoid Texvo</t>
  </si>
  <si>
    <t>Providing digital assistant to Africa ,implementing all digital tools available</t>
  </si>
  <si>
    <t>Chidiebere (Vincent) Okpechi</t>
  </si>
  <si>
    <t>https://flinoid.com</t>
  </si>
  <si>
    <t>https://www.linkedin.com/company/flinoidf/about/</t>
  </si>
  <si>
    <t>https://twitter.com/code_forum</t>
  </si>
  <si>
    <t>https://www.facebook.com/flinoid</t>
  </si>
  <si>
    <t>Cashdown Nigeria</t>
  </si>
  <si>
    <t>Cashdown Nigeria is a platform borne of the need to make the lives of Nigerians easier.</t>
  </si>
  <si>
    <t>http://www.cashdown.com.ng/</t>
  </si>
  <si>
    <t>https://twitter.com/CashdownNigeria</t>
  </si>
  <si>
    <t>https://www.facebook.com/CashdownNigeria</t>
  </si>
  <si>
    <t>ML Academy Limited</t>
  </si>
  <si>
    <t>Online learning platform based in West Africa that aims to bridge the educational divide</t>
  </si>
  <si>
    <t>http://www.mylearningacademy.com</t>
  </si>
  <si>
    <t>https://www.linkedin.com/company/18398822/</t>
  </si>
  <si>
    <t>https://twitter.com/MyLearningA</t>
  </si>
  <si>
    <t>https://www.facebook.com/MyLearningA/</t>
  </si>
  <si>
    <t>Next Big Gadgets</t>
  </si>
  <si>
    <t>Media Company</t>
  </si>
  <si>
    <t>http://www.nextbiggadgets.com</t>
  </si>
  <si>
    <t>https://www.linkedin.com/company/nextbiggadgets</t>
  </si>
  <si>
    <t>https://twitter.com/nextbiggadgets</t>
  </si>
  <si>
    <t>https://www.facebook.com/nextbiggadgets</t>
  </si>
  <si>
    <t>Kynect Health</t>
  </si>
  <si>
    <t>Using deep learning to solve the world's biggest health problems and make healthcare affordable and better for all</t>
  </si>
  <si>
    <t>Andrew Ole</t>
  </si>
  <si>
    <t>https://glacial-river-37235.herokuapp.com/predict.html</t>
  </si>
  <si>
    <t>StoreFoundry</t>
  </si>
  <si>
    <t>A different e-commerce experience in Ghana and beyond. Build your store online for free and leave the rest to us!</t>
  </si>
  <si>
    <t>Ebonyi, Nigeria, Ghana</t>
  </si>
  <si>
    <t>http://storefoundry.com</t>
  </si>
  <si>
    <t>https://twitter.com/StoreFoundry</t>
  </si>
  <si>
    <t>https://www.facebook.com/storefoundry</t>
  </si>
  <si>
    <t>Street Toolz</t>
  </si>
  <si>
    <t>Media and advertising</t>
  </si>
  <si>
    <t>http://streettoolz.com/</t>
  </si>
  <si>
    <t>https://www.linkedin.com/company/street-toolz</t>
  </si>
  <si>
    <t>https://twitter.com/streettoolz</t>
  </si>
  <si>
    <t>https://www.facebook.com/StreetToolz</t>
  </si>
  <si>
    <t>Kodegenic</t>
  </si>
  <si>
    <t>We build digital products better and faster.</t>
  </si>
  <si>
    <t>Essien Ekanem</t>
  </si>
  <si>
    <t>https://kodegenic.com</t>
  </si>
  <si>
    <t>https://www.linkedin.com/company/kodegenic/about/</t>
  </si>
  <si>
    <t>https://twitter.com/kodegenic</t>
  </si>
  <si>
    <t>https://facebook.com/kodegenic</t>
  </si>
  <si>
    <t>MyUniHostels</t>
  </si>
  <si>
    <t>Online platform for searching and booking of off-campus accommodation for tertiary students</t>
  </si>
  <si>
    <t>Apeh Omede, Kachi Ogbonna</t>
  </si>
  <si>
    <t>http://www.myunihostels.com</t>
  </si>
  <si>
    <t>https://www.twitter.com/myunihostels</t>
  </si>
  <si>
    <t>https://www.facebook.com/myunihostels</t>
  </si>
  <si>
    <t>Techie Wiz</t>
  </si>
  <si>
    <t>Techie Wiz offers reliable, up-to-date and in-depth tutorials on Android, iOS, web apps, software and PC.</t>
  </si>
  <si>
    <t>https://techiewiz.com</t>
  </si>
  <si>
    <t>https://www.linkedin.com/company/20373242/</t>
  </si>
  <si>
    <t>https://twitter.com/techie_wiz</t>
  </si>
  <si>
    <t>https://web.facebook.com/techiewiz0</t>
  </si>
  <si>
    <t>YEMIPIDAN &amp; CO</t>
  </si>
  <si>
    <t>YEMIPIDAN &amp; CO is focused on website development, e-commerce and digital marketing services.</t>
  </si>
  <si>
    <t>http://ypco.com.ng/</t>
  </si>
  <si>
    <t>https://twitter.com/_yemipidan</t>
  </si>
  <si>
    <t>https://www.facebook.com/ypafrica</t>
  </si>
  <si>
    <t>Jensiv</t>
  </si>
  <si>
    <t>Software Development Firm</t>
  </si>
  <si>
    <t>https://jensiv.com</t>
  </si>
  <si>
    <t>https://www.linkedin.com/company/jensiv-limited/about/</t>
  </si>
  <si>
    <t>https://twitter.com/Jendy36/status/1058742636947890176</t>
  </si>
  <si>
    <t>https://www.facebook.com/jensivltd/</t>
  </si>
  <si>
    <t>Regal Eagle</t>
  </si>
  <si>
    <t>Regal Eagle is a Local Structural Engineering and Design Specialist</t>
  </si>
  <si>
    <t>Stephen Olutola</t>
  </si>
  <si>
    <t>https://www.regaleagle.com.ng/</t>
  </si>
  <si>
    <t>https://www.linkedin.com/company/regal-eagle/</t>
  </si>
  <si>
    <t>https://twitter.com/regalnigeria</t>
  </si>
  <si>
    <t>https://www.facebook.com/regalnigeria</t>
  </si>
  <si>
    <t>Microbold Incorporated</t>
  </si>
  <si>
    <t>Microbold is a technology company that provides business intelligence solutions.</t>
  </si>
  <si>
    <t>http://www.microbold.net</t>
  </si>
  <si>
    <t>http://www.linkedin.com/company/microbold</t>
  </si>
  <si>
    <t>http://twitter.com/Microbold</t>
  </si>
  <si>
    <t>http://www.facebook.com/microbold</t>
  </si>
  <si>
    <t>TechyPals Inc</t>
  </si>
  <si>
    <t>A fast rising tech blog in Africa focused on providing effective solution to technological problems</t>
  </si>
  <si>
    <t>Tobi Mojeed</t>
  </si>
  <si>
    <t>https://www.techypals.com/</t>
  </si>
  <si>
    <t>https://www.twitter.com/TechyPalsNG</t>
  </si>
  <si>
    <t>https://www.facebook.com/TechyPalsNG</t>
  </si>
  <si>
    <t>Afribary</t>
  </si>
  <si>
    <t>Afribary is Africa's fastest growing platform providing digital publishing solutions for Africa focused research.</t>
  </si>
  <si>
    <t>https://afribary.com</t>
  </si>
  <si>
    <t>https://www.linkedin.com/company/afribarylimited/</t>
  </si>
  <si>
    <t>https://twitter.com/afribary</t>
  </si>
  <si>
    <t>https://facebook.com/afribary</t>
  </si>
  <si>
    <t>Salescabal</t>
  </si>
  <si>
    <t>Smart cloud retail and customer engagement platform.</t>
  </si>
  <si>
    <t>ADETUNJI OPAYELE</t>
  </si>
  <si>
    <t>https://www.salescabal.com</t>
  </si>
  <si>
    <t>https://twitter.com/Salescabal</t>
  </si>
  <si>
    <t>https://facebook.com/Salescabal</t>
  </si>
  <si>
    <t>Kennel Pride</t>
  </si>
  <si>
    <t>Kennel Pride is an online platform that allows dog owners get all the essential services they need to take care of their dog.</t>
  </si>
  <si>
    <t>Ajibola Osunwusi, Ajibola Osunwusi, Enioluwa Odunjo, Enioluwa Odunjo, Paul Israel</t>
  </si>
  <si>
    <t>https://kennelpride.com/</t>
  </si>
  <si>
    <t>https://twitter.com/kennelpride?lang=en</t>
  </si>
  <si>
    <t>https://www.facebook.com/kennelpride/?ref=br_rs</t>
  </si>
  <si>
    <t>Codeplus Software Academy</t>
  </si>
  <si>
    <t>We are a talent and startup accelerator. We are developing new software engineers to fill job roles &amp; develop distruptive solutions</t>
  </si>
  <si>
    <t>Abiodun Oke</t>
  </si>
  <si>
    <t>http://www.codeplusacademy.com</t>
  </si>
  <si>
    <t>https://www.linkedin.com/company/codeplus-software-academy</t>
  </si>
  <si>
    <t>https://twitter.com/codeplusacademy</t>
  </si>
  <si>
    <t>https://www.facebook.com/codeplusacademy</t>
  </si>
  <si>
    <t>nlist</t>
  </si>
  <si>
    <t>Detailed directory and casting platform for discovering African movies and talent.</t>
  </si>
  <si>
    <t>Kayode Dehinbo, Onyeka Aghanenu</t>
  </si>
  <si>
    <t>https://nlist.ng</t>
  </si>
  <si>
    <t>https://www.twitter.com/nlistng</t>
  </si>
  <si>
    <t>https://www.facebook.com/nlistng</t>
  </si>
  <si>
    <t>Komotion Studios</t>
  </si>
  <si>
    <t>African media content creation company for Film and TV and online mediums</t>
  </si>
  <si>
    <t>Regina Olarewaju ·</t>
  </si>
  <si>
    <t>http://www.komotionstudios.com</t>
  </si>
  <si>
    <t>https://www.facebook.com/komotionstudios</t>
  </si>
  <si>
    <t>FuelVoucher</t>
  </si>
  <si>
    <t>FuelVoucher.com.ng provides you an easy way to purchase fuel vouchers that can be used in most filling stations around the country</t>
  </si>
  <si>
    <t>https://fuelvoucher.com.ng/</t>
  </si>
  <si>
    <t>http://twitter.com/fuelvoucher</t>
  </si>
  <si>
    <t>http://www.facebook.com/fuelvoucher</t>
  </si>
  <si>
    <t>Lukandi Digital</t>
  </si>
  <si>
    <t>A digital marketing agency</t>
  </si>
  <si>
    <t>http://www.lukandi.com</t>
  </si>
  <si>
    <t>https://www.linkedin.com/company/lukandi/</t>
  </si>
  <si>
    <t>https://www.facebook.com/lukandicompany/</t>
  </si>
  <si>
    <t>Guide Tricks</t>
  </si>
  <si>
    <t>Guide Tricks is an blog in Nigeria that talks about living a boss free life with blogging. We cover about Making money online and more</t>
  </si>
  <si>
    <t>Yola, Nigeria</t>
  </si>
  <si>
    <t>Muhammad Abba Gana,Duniyan Fasaha</t>
  </si>
  <si>
    <t>http://www.guidetricks.com/</t>
  </si>
  <si>
    <t>https://twitter.com/muhdAbbagana</t>
  </si>
  <si>
    <t>https://facebook.com/guidetrickss/</t>
  </si>
  <si>
    <t>LawStrive</t>
  </si>
  <si>
    <t>LawStrive provides accessible legal services and legal education to citizens in African Countries</t>
  </si>
  <si>
    <t>https://www.lawstrive.com</t>
  </si>
  <si>
    <t>https://www.twitter.com/lawstrive</t>
  </si>
  <si>
    <t>https://www.facebook.com/lawstriveng</t>
  </si>
  <si>
    <t>Uzibox</t>
  </si>
  <si>
    <t>Uzibox is built to serve as a platform that connect's African content creators to the right market,make your voice known to the world</t>
  </si>
  <si>
    <t>http://uzibox.com/</t>
  </si>
  <si>
    <t>Food i Like</t>
  </si>
  <si>
    <t>Order Food Delivery from Restaurants.</t>
  </si>
  <si>
    <t>http://food-i-like.com/</t>
  </si>
  <si>
    <t>https://twitter.com/Food_i_Like</t>
  </si>
  <si>
    <t>https://www.facebook.com/FoodiLikeDelivery</t>
  </si>
  <si>
    <t>Opticsms</t>
  </si>
  <si>
    <t>Opticsms is an Enterprise Resource Planning (ERP) model on Saas that automates school processes and records from enrolment to graduation</t>
  </si>
  <si>
    <t>Mark Sam</t>
  </si>
  <si>
    <t>https://opticsms.com</t>
  </si>
  <si>
    <t>https://twitter.com/opticsms</t>
  </si>
  <si>
    <t>https://facebook.com/opticsms</t>
  </si>
  <si>
    <t>3AL Universal Trade</t>
  </si>
  <si>
    <t>3AL Universal Trade is ecommerce platform offers buying and selling of goods.</t>
  </si>
  <si>
    <t>http://www.3al.com</t>
  </si>
  <si>
    <t>https://www.linkedin.com/company/3al-universal-trade/about/</t>
  </si>
  <si>
    <t>http://twitter.com/3alworld</t>
  </si>
  <si>
    <t>https://www.facebook.com/3alworld</t>
  </si>
  <si>
    <t>Fazsion Group</t>
  </si>
  <si>
    <t>Affordable luxury to ermging countries</t>
  </si>
  <si>
    <t>http://www.fazsion.ng/</t>
  </si>
  <si>
    <t>https://www.twitter.com/fazsiondk</t>
  </si>
  <si>
    <t>https://www.facebook.com/fazsiondk</t>
  </si>
  <si>
    <t>iLLuSys</t>
  </si>
  <si>
    <t>Benedict Bassey</t>
  </si>
  <si>
    <t>https://illusys.com.ng/</t>
  </si>
  <si>
    <t>https://www.linkedin.com/company/illusys</t>
  </si>
  <si>
    <t>https://twitter.com/illusys</t>
  </si>
  <si>
    <t>https://www.facebook.com/illusys</t>
  </si>
  <si>
    <t>Eaxum</t>
  </si>
  <si>
    <t>Eaxum is a Nigerian animation studio. We're telling Africa in the purest and most beautiful way.</t>
  </si>
  <si>
    <t>Sango, Nigeria</t>
  </si>
  <si>
    <t>Folu Taiwo</t>
  </si>
  <si>
    <t>http://www.eaxum.com</t>
  </si>
  <si>
    <t>https://www.linkedin.com/company/eaxum</t>
  </si>
  <si>
    <t>https://twitter.com/eaxum_</t>
  </si>
  <si>
    <t>https://www.facebook.com/eaxum</t>
  </si>
  <si>
    <t>Derihunter Aquatransport</t>
  </si>
  <si>
    <t>Derihunter Aquatransport provides marine transportation services.</t>
  </si>
  <si>
    <t>https://derihunter.com.ng/</t>
  </si>
  <si>
    <t>https://twitter.com/DerihunterAqua</t>
  </si>
  <si>
    <t>Festivilia</t>
  </si>
  <si>
    <t>Co-founder / Content Strategist</t>
  </si>
  <si>
    <t>https://www.festivilia.com</t>
  </si>
  <si>
    <t>WIFix.ng</t>
  </si>
  <si>
    <t>WIFix.ng is an Online Repair Centre in Nigeria. Our vision is to be the largest Technology-Repair Platform in Africa</t>
  </si>
  <si>
    <t>Olajide Ogunrinola</t>
  </si>
  <si>
    <t>http://wifix.ng</t>
  </si>
  <si>
    <t>https://www.linkedin.com/company/wifix.ng</t>
  </si>
  <si>
    <t>https://twitter.com/WiFixNG/</t>
  </si>
  <si>
    <t>https://www.facebook.com/WIFixng</t>
  </si>
  <si>
    <t>ByteHub Embedded</t>
  </si>
  <si>
    <t>Open source embedded devices, Robotics and IoT</t>
  </si>
  <si>
    <t>Ayinde Olayiwola</t>
  </si>
  <si>
    <t>http://bytehubembed.com</t>
  </si>
  <si>
    <t>https://www.linkedin.com/in/bytehub-embedded-4268a8160</t>
  </si>
  <si>
    <t>https://twitter.com/bytehubembedded</t>
  </si>
  <si>
    <t>Frienditeplus.com</t>
  </si>
  <si>
    <t>Friendite Plus is a social media site that enables people to chat, upload, and share things with friends and families.</t>
  </si>
  <si>
    <t>http://frienditeplus.com</t>
  </si>
  <si>
    <t>https://www.linkedin.com/company/frienditeplus</t>
  </si>
  <si>
    <t>https://twitter.com/frienditeplus</t>
  </si>
  <si>
    <t>https://www.facebook.com/frienditeplus</t>
  </si>
  <si>
    <t>Schoolstoreng Ltd</t>
  </si>
  <si>
    <t>Schoolstoreng Limited is a fully Integrated provider of educational resources.</t>
  </si>
  <si>
    <t>https://www.schoolstoreng.com</t>
  </si>
  <si>
    <t>https://www.linkedin.com/company/schoolstoreng-limited</t>
  </si>
  <si>
    <t>https://www.twitter.com/schoolstore_ng</t>
  </si>
  <si>
    <t>https://www.facebook.com/schoolstoreng</t>
  </si>
  <si>
    <t>Mobifin</t>
  </si>
  <si>
    <t>Mobifin utilises mobile phone technology to make good quality information available to all, especially those without easy access to</t>
  </si>
  <si>
    <t>http://mobifinng.com</t>
  </si>
  <si>
    <t>https://www.linkedin.com/company/mobifin-services-nigeria/about/</t>
  </si>
  <si>
    <t>https://www.facebook.com/mobifinng</t>
  </si>
  <si>
    <t>Sharp Journal</t>
  </si>
  <si>
    <t>Sharpjournal.com is a top media platform in Nigeria for precision news reporting and analysis. It explains the news behind the news.</t>
  </si>
  <si>
    <t>Odunayo Emmanuel Bankole</t>
  </si>
  <si>
    <t>http://www.sharpjournal.com</t>
  </si>
  <si>
    <t>https://www.linkedin.com/company/sharp-journal</t>
  </si>
  <si>
    <t>https://twitter.com/sharpjournal</t>
  </si>
  <si>
    <t>https://www.facebook.com/sharpjournal/</t>
  </si>
  <si>
    <t>EscapadeNg.com</t>
  </si>
  <si>
    <t>Escapadeng.com is the fastest delivery online shopping store in Nigeria.</t>
  </si>
  <si>
    <t>http://escapadeng.com/</t>
  </si>
  <si>
    <t>https://www.linkedin.com/company/escapade-nigeria</t>
  </si>
  <si>
    <t>https://www.twitter.com/escapadenigeria</t>
  </si>
  <si>
    <t>https://www.facebook.com/escapadeng</t>
  </si>
  <si>
    <t>Ritan360 Technologies</t>
  </si>
  <si>
    <t>RITAN360 is an IT company providing top-notch web-based products and services.</t>
  </si>
  <si>
    <t>Adebowale Akinfaderin</t>
  </si>
  <si>
    <t>https://ritan360.com/</t>
  </si>
  <si>
    <t>https://twitter.com/ritan360</t>
  </si>
  <si>
    <t>https://www.facebook.com/ritan360</t>
  </si>
  <si>
    <t>NestSquare</t>
  </si>
  <si>
    <t>NestSquare is your one-stop online accommodation platform for the best hotels and short-term apartments around the world.</t>
  </si>
  <si>
    <t>http://www.nestsquare.com</t>
  </si>
  <si>
    <t>https://www.linkedin.com/company/nestsquare/about/</t>
  </si>
  <si>
    <t>https://twitter.com/nestsquare</t>
  </si>
  <si>
    <t>https://f.acebook/nestsq</t>
  </si>
  <si>
    <t>Gidimediacity</t>
  </si>
  <si>
    <t>Media sharing Platform</t>
  </si>
  <si>
    <t>https://www.gidimediacity.com/</t>
  </si>
  <si>
    <t>https://www.linkedin.com/in/igwe-ojike-jnr-5bba7679/</t>
  </si>
  <si>
    <t>https://twitter.com/gidimediacity</t>
  </si>
  <si>
    <t>https://www.facebook.com/gidimediacity/</t>
  </si>
  <si>
    <t>Information Guide Africa</t>
  </si>
  <si>
    <t>Online magazine for Africans!</t>
  </si>
  <si>
    <t>https://www.infoguideafrica.com</t>
  </si>
  <si>
    <t>https://www.linkedin.com/company/information-guide-africa/about/</t>
  </si>
  <si>
    <t>https://www.twitter.com/infoguideafrica</t>
  </si>
  <si>
    <t>https://www.facebook.com/infoguideafrica</t>
  </si>
  <si>
    <t>PrimaTimes</t>
  </si>
  <si>
    <t>An online Media and Publishing company aimed at giving you an edge by getting you informed.</t>
  </si>
  <si>
    <t>Abakalika, Nigeria</t>
  </si>
  <si>
    <t>http://www.primatimes.com/</t>
  </si>
  <si>
    <t>https://www.linkedin.com/in/prima-times-323374161/</t>
  </si>
  <si>
    <t>https://twitter.com/prima_times</t>
  </si>
  <si>
    <t>https://www.facebook.com/PrimaTimes/</t>
  </si>
  <si>
    <t>Todhost Web Hosting</t>
  </si>
  <si>
    <t>Todhost Web Hosting is a web hosting provider in Nigeria.</t>
  </si>
  <si>
    <t>Fegalo Nsuke</t>
  </si>
  <si>
    <t>https://www.todhost.com</t>
  </si>
  <si>
    <t>https://www.linkedin.com/company/todhost/people/</t>
  </si>
  <si>
    <t>https://twitter.com/todhost</t>
  </si>
  <si>
    <t>https://www.facebook.com/todhost</t>
  </si>
  <si>
    <t>Livekampus</t>
  </si>
  <si>
    <t>A student accommodation marketplace to help students find and book verified residential accommodation around top school cities in Nigeria.</t>
  </si>
  <si>
    <t>Ugochukwu Ibecheozor, Ukponirefe Aifuwa, Uzoma Ahamefula</t>
  </si>
  <si>
    <t>http://livekampus.com</t>
  </si>
  <si>
    <t>https://twitter.com/livekampus</t>
  </si>
  <si>
    <t>https://web.facebook.com/LiveKampus/</t>
  </si>
  <si>
    <t>Dumarto</t>
  </si>
  <si>
    <t>An online marketplace for emerging Nigerian brands</t>
  </si>
  <si>
    <t>https://www.dumarto.com</t>
  </si>
  <si>
    <t>https://www.twitter.com/dumartonline</t>
  </si>
  <si>
    <t>https://www.facebook.com/dumarto</t>
  </si>
  <si>
    <t>StepwiseFlow</t>
  </si>
  <si>
    <t>The chatbot platform for businesses.</t>
  </si>
  <si>
    <t>http://www.stepwiseflow.com</t>
  </si>
  <si>
    <t>Aiki</t>
  </si>
  <si>
    <t>Omojo Akawo</t>
  </si>
  <si>
    <t>https://www.aiki.com.ng</t>
  </si>
  <si>
    <t>https://www.linkedin.com/in/omojo-akawo-80a846a0</t>
  </si>
  <si>
    <t>Unpeep</t>
  </si>
  <si>
    <t>Job board platform for photographers</t>
  </si>
  <si>
    <t>https://www.unpeep.com</t>
  </si>
  <si>
    <t>https://twitter.com/Unpeepcreatives</t>
  </si>
  <si>
    <t>https://www.facebook.com/Theunpeep</t>
  </si>
  <si>
    <t>iFwAxTeL</t>
  </si>
  <si>
    <t>iFwAxTeL is a creative technology company that aims to solve the worlds problems one tech product at a time.</t>
  </si>
  <si>
    <t>http://ifwaxtel.com</t>
  </si>
  <si>
    <t>https://www.linkedin.com/company/11258266/</t>
  </si>
  <si>
    <t>http://twitter.com/ifwaxtel</t>
  </si>
  <si>
    <t>http://facebook.com/ifwaxtel</t>
  </si>
  <si>
    <t>Flexskool</t>
  </si>
  <si>
    <t>Flexskool is an interactive self paced learning app.</t>
  </si>
  <si>
    <t>Sagamu, Nigeria</t>
  </si>
  <si>
    <t>http://www.flexskool.com</t>
  </si>
  <si>
    <t>https://twitter.com/flexskool</t>
  </si>
  <si>
    <t>https://www.facebook.com/flexskool</t>
  </si>
  <si>
    <t>SmartDesigns Nigeria</t>
  </si>
  <si>
    <t>Web Design and Branding Company</t>
  </si>
  <si>
    <t>https://www.smartdesigns.com.ng</t>
  </si>
  <si>
    <t>https://www.twitter.com/smartdesignsng</t>
  </si>
  <si>
    <t>https://www.facebook.com/smartdesignsng</t>
  </si>
  <si>
    <t>Kiote Services</t>
  </si>
  <si>
    <t>Nigeria's Premier Digital Marketing and Customer Care Consultancy</t>
  </si>
  <si>
    <t>http://www.kioteservices.com</t>
  </si>
  <si>
    <t>https://www.linkedin.com/company/kiote-services</t>
  </si>
  <si>
    <t>https://www.twitter.com/kioteservices</t>
  </si>
  <si>
    <t>https://www.facebook.com/kioteservices</t>
  </si>
  <si>
    <t>theMedia 360 Company</t>
  </si>
  <si>
    <t>We build smart brands we believe in, can grow with and achieve solid results for.</t>
  </si>
  <si>
    <t>Soltesh Iyere</t>
  </si>
  <si>
    <t>http://themedia360.com</t>
  </si>
  <si>
    <t>https://www.linkedin.com/company/themedia360/</t>
  </si>
  <si>
    <t>https://www.twitter.com/themedia360</t>
  </si>
  <si>
    <t>https://www.facebook.com/themedia360</t>
  </si>
  <si>
    <t>Designub</t>
  </si>
  <si>
    <t>Designub is an online graphics shop that provides design services for individuals, businesses and corporate organisations.</t>
  </si>
  <si>
    <t>Omole Oluseyi</t>
  </si>
  <si>
    <t>https://designub.com/</t>
  </si>
  <si>
    <t>https://www.linkedin.com/in/wexposeng</t>
  </si>
  <si>
    <t>https://twitter.com/designub247</t>
  </si>
  <si>
    <t>https://facebook.com/designub247</t>
  </si>
  <si>
    <t>ProbityBooks</t>
  </si>
  <si>
    <t>All-In-One Invoicing, Inventory &amp; Intelligence Reporting Online Accounting Solution</t>
  </si>
  <si>
    <t>Adetayo Adimula, Olushola Ogunniyi, Ope Adelaja</t>
  </si>
  <si>
    <t>http://www.probitybooks.com</t>
  </si>
  <si>
    <t>https://www.linkedin.com/company/probitybooks</t>
  </si>
  <si>
    <t>https://www.twitter.com/probitybooks</t>
  </si>
  <si>
    <t>CHiBEX TECHNOLOGIES</t>
  </si>
  <si>
    <t>Chibex Technologies is a software development and electronic gadget designing &amp; programming company.</t>
  </si>
  <si>
    <t>http://chibex.net</t>
  </si>
  <si>
    <t>runchbase.com/organization/vy-capital</t>
  </si>
  <si>
    <t>http://twitter.com/chibextech</t>
  </si>
  <si>
    <t>http://www.facebook.com/pages/Chibex-Technologies/17777221558685</t>
  </si>
  <si>
    <t>Montwell Properties</t>
  </si>
  <si>
    <t>A Luxury Property Finder for Real Estate Agents, Brokers, Property Developers, Property Marketers and Advertiser,</t>
  </si>
  <si>
    <t>https://www.montwellproperties.com</t>
  </si>
  <si>
    <t>https://linkedin.com/montwell-properties</t>
  </si>
  <si>
    <t>https://twitter.com/MontwellP</t>
  </si>
  <si>
    <t>https://facebook.com/montwellrealestate</t>
  </si>
  <si>
    <t>Iconway Media</t>
  </si>
  <si>
    <t>Iconway is an African consumer internet company focused on mobile, media, commerce, and advertising platforms.</t>
  </si>
  <si>
    <t>http://iconwaymedia.com</t>
  </si>
  <si>
    <t>http://www.linkedin.com/company/iconway-media</t>
  </si>
  <si>
    <t>https://www.twitter.com/nigerianmonitor</t>
  </si>
  <si>
    <t>Afri Reviews</t>
  </si>
  <si>
    <t>Afri Reviews is the number one destination for everything movies in Africa.</t>
  </si>
  <si>
    <t>James Ogunjimi</t>
  </si>
  <si>
    <t>http://www.afrireviews.com</t>
  </si>
  <si>
    <t>https://www.linkedin.com/company/afrireviews/</t>
  </si>
  <si>
    <t>http://www.twitter.com/afrireviews</t>
  </si>
  <si>
    <t>http://www.facebook.com/afrireviews</t>
  </si>
  <si>
    <t>The Lingerie Stories</t>
  </si>
  <si>
    <t>Digital informative website</t>
  </si>
  <si>
    <t>Olugbenga Aderibigbe</t>
  </si>
  <si>
    <t>https://thelingeriestories.com/</t>
  </si>
  <si>
    <t>https://www.linkedin.com/company/thelingeriestories/</t>
  </si>
  <si>
    <t>Cablax</t>
  </si>
  <si>
    <t>Web and mobile app ride-hailing platform with improved flexibility for both users and drivers.</t>
  </si>
  <si>
    <t>https://www.cablax.com</t>
  </si>
  <si>
    <t>https://www.facebook.com/pages/category/Car-Rental/Cablax-Ride-106758090670661/</t>
  </si>
  <si>
    <t>Gigabyte Developers</t>
  </si>
  <si>
    <t>Fast growing StartUp Software Development Company</t>
  </si>
  <si>
    <t>Umuahia, Nigeria</t>
  </si>
  <si>
    <t>Emmanuel Nwokoma</t>
  </si>
  <si>
    <t>https://www.gigabytedevelopersinc.com</t>
  </si>
  <si>
    <t>https://linkedin.com/company/gigabytedevelopers</t>
  </si>
  <si>
    <t>https://twitter.com/gigabytedevsinc</t>
  </si>
  <si>
    <t>https://facebook.com/gigabytedevelopersinc</t>
  </si>
  <si>
    <t>Nultan</t>
  </si>
  <si>
    <t>Nultan is a Software, Internet and Telecommunications service provider solving everyday enterprise, consumer &amp; government challenges.</t>
  </si>
  <si>
    <t>Adeniyi Olutayo</t>
  </si>
  <si>
    <t>http://nultan.com</t>
  </si>
  <si>
    <t>https://www.linkedin.com/company/nultan-limited/about/</t>
  </si>
  <si>
    <t>Intellectual Apps</t>
  </si>
  <si>
    <t>Intellectual Apps is strong belief in architecting and designing beautiful software.</t>
  </si>
  <si>
    <t>https://intellectualapps.com/</t>
  </si>
  <si>
    <t>https://www.linkedin.com/company/intellectual-apps/</t>
  </si>
  <si>
    <t>https://twitter.com/intapps</t>
  </si>
  <si>
    <t>https://www.facebook.com/intellectualapps</t>
  </si>
  <si>
    <t>Vibujor</t>
  </si>
  <si>
    <t>Vibujor is an onlne platform for advertising your products and services. An online marketplace.</t>
  </si>
  <si>
    <t>Oluwaseun Olu-Young</t>
  </si>
  <si>
    <t>https://www.vibujor.com/</t>
  </si>
  <si>
    <t>https://twitter.com/vibujor_unilag</t>
  </si>
  <si>
    <t>https://www.facebook.com/universitiesmarketplace</t>
  </si>
  <si>
    <t>Dailydigest Nigeria</t>
  </si>
  <si>
    <t>Daily Digest Nigeria is an Online Platform for Busy Professionals to cathup on the latest news and business trends</t>
  </si>
  <si>
    <t>http://www.dailydigest.ng</t>
  </si>
  <si>
    <t>https://www.twitter.com/dailydigestng</t>
  </si>
  <si>
    <t>https://www.facebook.com/dailydigestng</t>
  </si>
  <si>
    <t>Newhomes Nigeria</t>
  </si>
  <si>
    <t>Real Estate, Online</t>
  </si>
  <si>
    <t>https://newhomes.ng/</t>
  </si>
  <si>
    <t>https://www.linkedin.com/company/newhomesng/</t>
  </si>
  <si>
    <t>https://www.facebook.com/New-Homes-1996668290561075/?ref=bookmarks</t>
  </si>
  <si>
    <t>Ndidiaa</t>
  </si>
  <si>
    <t>Online Food Store</t>
  </si>
  <si>
    <t>http://www.ndidiaa.com</t>
  </si>
  <si>
    <t>https://twitter.com/ndidiaa</t>
  </si>
  <si>
    <t>https://www.facebook.com/ndidiaa</t>
  </si>
  <si>
    <t>OnTripp.com</t>
  </si>
  <si>
    <t>Like Viator, but for tourists activities in Africa</t>
  </si>
  <si>
    <t>Ibukunoluwa Salau</t>
  </si>
  <si>
    <t>https://ontripp.com</t>
  </si>
  <si>
    <t>https://twitter.com/OnTrippTravel</t>
  </si>
  <si>
    <t>e86</t>
  </si>
  <si>
    <t>Software solutions provider for business/education. Our flagship product, Panacea e-library is a book rental platform at www.panacea.ng</t>
  </si>
  <si>
    <t>OluGbenga Odeyemi, Philip Amiola</t>
  </si>
  <si>
    <t>http://www.e86.com.ng</t>
  </si>
  <si>
    <t>https://www.linkedin.com/company/18261762/</t>
  </si>
  <si>
    <t>https://www.twitter.com/panaceanigeria</t>
  </si>
  <si>
    <t>https://www.facebook.com/panaceanigeria</t>
  </si>
  <si>
    <t>Examstuts</t>
  </si>
  <si>
    <t>Educational and career help center</t>
  </si>
  <si>
    <t>oty Emmanuel</t>
  </si>
  <si>
    <t>http://www.examstuts.com</t>
  </si>
  <si>
    <t>https://twitter.com/EXAMSTUTS1</t>
  </si>
  <si>
    <t>https://web.facebook.com/Examstuts/</t>
  </si>
  <si>
    <t>Gamfari</t>
  </si>
  <si>
    <t>Gamfari is Africa's leading eSport mobile game competitions and developer game showcasing and advertising platform</t>
  </si>
  <si>
    <t>Agali Umusu, Agali Umusu</t>
  </si>
  <si>
    <t>http://www.gamfari.com</t>
  </si>
  <si>
    <t>https://twitter.com/Gamfari</t>
  </si>
  <si>
    <t>https://www.facebook.com/Gamfari/</t>
  </si>
  <si>
    <t>Skiibo</t>
  </si>
  <si>
    <t>Skiibo - chat, date and meet new people in Africa and around the world</t>
  </si>
  <si>
    <t>https://skiibo.com</t>
  </si>
  <si>
    <t>https://linkedin.com/company/skiibo</t>
  </si>
  <si>
    <t>https://twitter.com/skiiboteam</t>
  </si>
  <si>
    <t>https://www.facebook.com/skiibodating/</t>
  </si>
  <si>
    <t>FansConnect Online Ltd.</t>
  </si>
  <si>
    <t>FansConnect Online Ltd. is a developer and marketing agency specializing in social media platforms and mobile applications.</t>
  </si>
  <si>
    <t>http://fcolimited.com</t>
  </si>
  <si>
    <t>https://www.linkedin.com/company/fansconnectonline-limited/about/</t>
  </si>
  <si>
    <t>MyYard</t>
  </si>
  <si>
    <t>MyYard is a real-time video viewing platform that helps house renters or buyers inspect their next home live on their mobile devices.</t>
  </si>
  <si>
    <t>Obinna Molokwu</t>
  </si>
  <si>
    <t>https://myyard.ng</t>
  </si>
  <si>
    <t>https://linkedin.com/company/myyard-ng</t>
  </si>
  <si>
    <t>https://twitter.com/myyardn</t>
  </si>
  <si>
    <t>https://facebook.com/myyard.ng</t>
  </si>
  <si>
    <t>Healthng</t>
  </si>
  <si>
    <t>Healthng serve the perfect health information related to Men Women and children's.</t>
  </si>
  <si>
    <t>http://www.healthng.com</t>
  </si>
  <si>
    <t>https://www.twitter.com/healthblognaija</t>
  </si>
  <si>
    <t>https://www.facebook.com/healthblognaija</t>
  </si>
  <si>
    <t>Mypartmart.com.ng</t>
  </si>
  <si>
    <t>Mypaymart is an online platform that helps non-trust entities in Nigeria and across execute trade.this payment.</t>
  </si>
  <si>
    <t>https://mypaymart.com.ng</t>
  </si>
  <si>
    <t>Codeskill</t>
  </si>
  <si>
    <t>Digital design and development agency, offering software as a service</t>
  </si>
  <si>
    <t>Obika henry</t>
  </si>
  <si>
    <t>http://www.codeskill.net</t>
  </si>
  <si>
    <t>https://www.linkedin.com/company/codeskill/</t>
  </si>
  <si>
    <t>https://www.twitter.com/codeskill_</t>
  </si>
  <si>
    <t>https://www.facebook.com/codeskill</t>
  </si>
  <si>
    <t>Rutdan Solutions Limited</t>
  </si>
  <si>
    <t>Information technology Company</t>
  </si>
  <si>
    <t>http://www.rutdansolutions.com/</t>
  </si>
  <si>
    <t>https://www.linkedin.com/company/rutdan-solutions-limited/about/</t>
  </si>
  <si>
    <t>https://www.twitter.com/rutdansolutions</t>
  </si>
  <si>
    <t>https://www.facebook.com/rutdansolutions</t>
  </si>
  <si>
    <t>creativecram</t>
  </si>
  <si>
    <t>We are a digital marketing agency in lagos that creates cutting edge design.</t>
  </si>
  <si>
    <t>http://creativecram.com</t>
  </si>
  <si>
    <t>https://linkedIn.com/creativecram</t>
  </si>
  <si>
    <t>https://twitter.com/creativecram</t>
  </si>
  <si>
    <t>https://Facebook.com/creativecram</t>
  </si>
  <si>
    <t>ArtisanOga</t>
  </si>
  <si>
    <t>Local service marketplace</t>
  </si>
  <si>
    <t>Salvation Alibor, Victor Jibrin</t>
  </si>
  <si>
    <t>https://www.artisanoga.com</t>
  </si>
  <si>
    <t>https://www.linkedin.com/company/artisanoga</t>
  </si>
  <si>
    <t>https://twitter.com/artisanoga</t>
  </si>
  <si>
    <t>https://www.facebook.com/artisanOga/</t>
  </si>
  <si>
    <t>Schoolphix</t>
  </si>
  <si>
    <t>An online School Management Software for pre tertiary Schools in schools in Sub Saharan Afirca.</t>
  </si>
  <si>
    <t>http://schoolphix.com</t>
  </si>
  <si>
    <t>https://twitter.com/schoolphix</t>
  </si>
  <si>
    <t>Iroyin</t>
  </si>
  <si>
    <t>News and Knowledge Base Platform</t>
  </si>
  <si>
    <t>Fisayo Sanyaolu</t>
  </si>
  <si>
    <t>http://www.iroy.in</t>
  </si>
  <si>
    <t>http://twitter.com/askIroyin</t>
  </si>
  <si>
    <t>https://www.facebook.com/askiroyin</t>
  </si>
  <si>
    <t>SkyWalker Travels</t>
  </si>
  <si>
    <t>Booking facility for domestic, international air travel, hotel bookings, business trips, holiday packages, and bus and railway reservations.</t>
  </si>
  <si>
    <t>http://skywalkertravels.com/</t>
  </si>
  <si>
    <t>https://www.linkedin.com/in/skywalkertravels/?originalSubdomain=ng</t>
  </si>
  <si>
    <t>https://www.twitter.com/swtravelsntours</t>
  </si>
  <si>
    <t>https://www.facebook.com/1458214957735422</t>
  </si>
  <si>
    <t>Geekasoft</t>
  </si>
  <si>
    <t>Geekasoft is an IT solutions company that provides system optimization, application development, and remote support services.</t>
  </si>
  <si>
    <t>Michael Motajo</t>
  </si>
  <si>
    <t>http://geekasoft.com</t>
  </si>
  <si>
    <t>https://www.linkedin.com/company/geekasoft-it-solutions/about/</t>
  </si>
  <si>
    <t>https://www.twitter.com/geekasoft</t>
  </si>
  <si>
    <t>https://www.facebook.com/GeekAsoft</t>
  </si>
  <si>
    <t>Jobcentres Nigeria</t>
  </si>
  <si>
    <t>Job search Platform</t>
  </si>
  <si>
    <t>Mark Odenore</t>
  </si>
  <si>
    <t>https://www.jobcentresnigeria.com/</t>
  </si>
  <si>
    <t>https://www.linkedin.com/company/jobcentrenigeria/</t>
  </si>
  <si>
    <t>https://twitter.com/jobcentresnaija</t>
  </si>
  <si>
    <t>https://www.facebook.com/JobcentresNigeria/</t>
  </si>
  <si>
    <t>8o8wave Media</t>
  </si>
  <si>
    <t>The number one source for the hottest New Hip-Hop &amp; R&amp;B Music, Videos, Albums, Mixtapes &amp; exclusive interviews, Updated Daily</t>
  </si>
  <si>
    <t>Makurdi</t>
  </si>
  <si>
    <t>Hycent Upaa</t>
  </si>
  <si>
    <t>https://www.8o8wave.com/</t>
  </si>
  <si>
    <t>https://www.twitter.com/8o8wave</t>
  </si>
  <si>
    <t>https://www.facebook.com/8o8wave</t>
  </si>
  <si>
    <t>Prodigy School Management solution</t>
  </si>
  <si>
    <t>A web based school management solution</t>
  </si>
  <si>
    <t>http://www.prodigy.com.ng</t>
  </si>
  <si>
    <t>https://www.linkedin.com/company/prodigy-solution</t>
  </si>
  <si>
    <t>https://www.twitter.com/prodigy_school</t>
  </si>
  <si>
    <t>https://www.facebook.com/prodigysolution</t>
  </si>
  <si>
    <t>Webfala Digital Limited</t>
  </si>
  <si>
    <t>Webfala is a Web Development, Brand Management and Digital Marketing Agency</t>
  </si>
  <si>
    <t>https://webfala.com/</t>
  </si>
  <si>
    <t>https://www.linkedin.com/company/webfala-digital-limited</t>
  </si>
  <si>
    <t>https://www.twitter.com/monsfala</t>
  </si>
  <si>
    <t>https://www.facebook.com/webfalaagency</t>
  </si>
  <si>
    <t>OyaOya</t>
  </si>
  <si>
    <t>Connecting buyers and sellers of commodities in Africa. Africa's first #CommodityOnDemand marketplace</t>
  </si>
  <si>
    <t>http://oyaoya.com/</t>
  </si>
  <si>
    <t>https://www.linkedin.com/company-beta/11142534/</t>
  </si>
  <si>
    <t>https://twitter.com/OyaOya_ng</t>
  </si>
  <si>
    <t>https://web.facebook.com/oyaoyaNG/</t>
  </si>
  <si>
    <t>Schoolrosta</t>
  </si>
  <si>
    <t>A local and regional source of valid information about schools</t>
  </si>
  <si>
    <t>http://schoolrosta.com</t>
  </si>
  <si>
    <t>https://www.twitter.com/schoolrosta</t>
  </si>
  <si>
    <t>https://www.facebook.com/schoolrosta</t>
  </si>
  <si>
    <t>GrubsExpress</t>
  </si>
  <si>
    <t>GrubsExpress.com is an online food ordering and delivery platform.</t>
  </si>
  <si>
    <t>http://www.grubsexpress.com</t>
  </si>
  <si>
    <t>https://www.linkedin.com/company/grubsexpress-com/</t>
  </si>
  <si>
    <t>https://twitter.com/grubsexpress</t>
  </si>
  <si>
    <t>https://www.facebook.com/grubsexpress/</t>
  </si>
  <si>
    <t>Digital Design247 Technologies</t>
  </si>
  <si>
    <t>We specialise in producing thoughtful web designs that solve problems.</t>
  </si>
  <si>
    <t>http://www.digitaldesign247.com</t>
  </si>
  <si>
    <t>https://www.twitter.com/digitadesign247</t>
  </si>
  <si>
    <t>https://www.facebook.com/digital-design247-technologies-952078508193176</t>
  </si>
  <si>
    <t>Cheapy</t>
  </si>
  <si>
    <t>Marketplace for buying &amp; selling</t>
  </si>
  <si>
    <t>Karu, Nigeria</t>
  </si>
  <si>
    <t>http://cheapy.com.ng</t>
  </si>
  <si>
    <t>http://twitter.com/cheapynigeria</t>
  </si>
  <si>
    <t>Minisaving</t>
  </si>
  <si>
    <t>Minisaving is a daily saving Platform that allows Individuals, Petty Traders and SME's to save from their daily sales.</t>
  </si>
  <si>
    <t>http://www.minisaving.com</t>
  </si>
  <si>
    <t>https://www.linkedin.com/company/minisaving-nigeria/about/</t>
  </si>
  <si>
    <t>https://www.twitter.com/minisaving</t>
  </si>
  <si>
    <t>Reachabl</t>
  </si>
  <si>
    <t>AdTech</t>
  </si>
  <si>
    <t>Jim Samuel</t>
  </si>
  <si>
    <t>http://reachabl.co.uk</t>
  </si>
  <si>
    <t>Websmart Digital SOlutions</t>
  </si>
  <si>
    <t>Professional Web Design Company, Lagos - Nigeria. We build websites that are focused on creating solutions.</t>
  </si>
  <si>
    <t>http://www.websmart.com.ng/</t>
  </si>
  <si>
    <t>https://www.twitter.com/websmartng</t>
  </si>
  <si>
    <t>https://www.facebook.com/websmart.com.ng</t>
  </si>
  <si>
    <t>EiSofft Limited</t>
  </si>
  <si>
    <t>Software Solutions Development firm</t>
  </si>
  <si>
    <t>http://www.eisoft.com.ng</t>
  </si>
  <si>
    <t>https://www.facebook.com/eisoftlimited</t>
  </si>
  <si>
    <t>Tatafo</t>
  </si>
  <si>
    <t>Campus in your pocket!</t>
  </si>
  <si>
    <t>https://linkedin.com/tatafoai</t>
  </si>
  <si>
    <t>https://twitter.com/tatafoai</t>
  </si>
  <si>
    <t>https://facebook.com/tatafoai</t>
  </si>
  <si>
    <t>Citikab Nigeria</t>
  </si>
  <si>
    <t xml:space="preserve">Citikab is an online taxi service founded by entrepreneurs who understand the social need of urban city transportation. </t>
  </si>
  <si>
    <t>Joy Eniang Okwonko</t>
  </si>
  <si>
    <t>https://www.citikab.com/</t>
  </si>
  <si>
    <t>https://twitter.com/citi_kab</t>
  </si>
  <si>
    <t>https://www.facebook.com/citikabhaulage/?ref=page_internal</t>
  </si>
  <si>
    <t>Tiny Hearts Technologies</t>
  </si>
  <si>
    <t>Tiny Hearts Technologies invented Crib A’Glow, which is a low-cost phototherapy solution to treat newborn babies with neonatal jaundice.</t>
  </si>
  <si>
    <t>Virtue Oboro</t>
  </si>
  <si>
    <t>Medical Devices</t>
  </si>
  <si>
    <t>http://tinyhearts.com.ng/</t>
  </si>
  <si>
    <t>https://www.facebook.com/tinyheartshq/</t>
  </si>
  <si>
    <t>Babyl</t>
  </si>
  <si>
    <t>Babyl is the biggest digital health services provider in Rwanda.</t>
  </si>
  <si>
    <t xml:space="preserve">Rwanda, Ivory Coast, </t>
  </si>
  <si>
    <t>Dr. Ali Parsa</t>
  </si>
  <si>
    <t>http://www.babyl.rw/</t>
  </si>
  <si>
    <t>https://twitter.com/babylrwanda?lang=en</t>
  </si>
  <si>
    <t>https://www.facebook.com/babylrwanda/</t>
  </si>
  <si>
    <t>M Funding</t>
  </si>
  <si>
    <t xml:space="preserve">M-funding is a fintech startup that helps social impact entrepreneurs in Africa to access to finance through Equity crowdfunding. </t>
  </si>
  <si>
    <t>Bukavu, Democratic Republic of Congo</t>
  </si>
  <si>
    <t>Rwanda, Democratic Republic of Congo</t>
  </si>
  <si>
    <t>Legrand KOKO, Marcellin Olinakwib</t>
  </si>
  <si>
    <t>https://m-funding.com/</t>
  </si>
  <si>
    <t>https://www.linkedin.com/company/m-funding-holding-ltd/</t>
  </si>
  <si>
    <t>https://twitter.com/mfundingholding</t>
  </si>
  <si>
    <t>https://www.facebook.com/mfunding2017/</t>
  </si>
  <si>
    <t>Starlight</t>
  </si>
  <si>
    <t>Fun educational STEM products to inspire and engage young people around the world</t>
  </si>
  <si>
    <t>Ariane Umuringa, Alice Mukashyaka</t>
  </si>
  <si>
    <t>http://www.starlightafrica.com/</t>
  </si>
  <si>
    <t>https://www.linkedin.com/company/starlight-ldt/</t>
  </si>
  <si>
    <t>https://www.facebook.com/starlightRwanda/posts</t>
  </si>
  <si>
    <t>The Ihangane Project</t>
  </si>
  <si>
    <t>It is a program that helps tackle healthcare worker burnout. The program helps offer stress management and mindfulness training.</t>
  </si>
  <si>
    <t>Angele Ishimwe</t>
  </si>
  <si>
    <t>https://www.facebook.com/pages/category/Non-Governmental-Organization--NGO-/HOPE-Initiative-Rwanda-578372355831557/</t>
  </si>
  <si>
    <t>iMed Tech Group</t>
  </si>
  <si>
    <t>iMed provides innovative medical solutions to impact healthcare delivery across the continent.</t>
  </si>
  <si>
    <t>https://twitter.com/imed_tech?lang=en</t>
  </si>
  <si>
    <t>GotBot</t>
  </si>
  <si>
    <t>GotBot is an artificial intelligence chatbot solution.</t>
  </si>
  <si>
    <t>http://www.gotbot.co.za/</t>
  </si>
  <si>
    <t>https://twitter.com/GotBotGlobal</t>
  </si>
  <si>
    <t>https://www.facebook.com/gotbotglobal/</t>
  </si>
  <si>
    <t>Picup Technologies</t>
  </si>
  <si>
    <t>Picup is a technology company focusing on last mile delivery.</t>
  </si>
  <si>
    <t>http://www.picup.co.za/</t>
  </si>
  <si>
    <t>https://twitter.com/PicupSA</t>
  </si>
  <si>
    <t>https://www.facebook.com/PicupSA</t>
  </si>
  <si>
    <t>VoiceMap</t>
  </si>
  <si>
    <t>VoiceMap is a platform and marketplace for location-aware audio tours</t>
  </si>
  <si>
    <t>https://voicemap.me/</t>
  </si>
  <si>
    <t>http://www.linkedin.com/company/voice-map</t>
  </si>
  <si>
    <t>http://twitter.com/MyVoiceMap</t>
  </si>
  <si>
    <t>http://www.facebook.com/myvoicemap</t>
  </si>
  <si>
    <t>DigsConnect.com</t>
  </si>
  <si>
    <t>DigsConnect is the largest student accommodation marketplace in South Africa.</t>
  </si>
  <si>
    <t>https://www.digsconnect.com/</t>
  </si>
  <si>
    <t>https://www.linkedin.com/company/digsconnect/?originalSubdomain=in</t>
  </si>
  <si>
    <t>IDEA Digital Education</t>
  </si>
  <si>
    <t>IDEA is an EdTech company that has created high quality, interactive, data-driven, personalised digital education content and software.</t>
  </si>
  <si>
    <t>http://www.ideaonline.com/</t>
  </si>
  <si>
    <t>https://www.linkedin.com/company/idea-education/</t>
  </si>
  <si>
    <t>https://twitter.com/ExploreMyIdea</t>
  </si>
  <si>
    <t>https://www.facebook.com/ExploreMyIdea/</t>
  </si>
  <si>
    <t>JOOX</t>
  </si>
  <si>
    <t>JOOX is a mobile music streaming application which offers customers hundreds of personally curated playlists for every moment.</t>
  </si>
  <si>
    <t>http://www.joox.co.za/</t>
  </si>
  <si>
    <t>https://www.linkedin.com/company/joox-south-africa/</t>
  </si>
  <si>
    <t>https://www.facebook.com/JOOXSouthAfrica/</t>
  </si>
  <si>
    <t>CarZar</t>
  </si>
  <si>
    <t>CarZar is an online car buying service, empowering consumers to sell their second hand vehicle.</t>
  </si>
  <si>
    <t>http://www.carzar.co.za/</t>
  </si>
  <si>
    <t>https://www.linkedin.com/company-beta/10797287/</t>
  </si>
  <si>
    <t>https://twitter.com/carzardotcoza</t>
  </si>
  <si>
    <t>https://www.facebook.com/CarZarOnline/</t>
  </si>
  <si>
    <t>Vectra</t>
  </si>
  <si>
    <t>Vectra is a software development company</t>
  </si>
  <si>
    <t>http://www.vectra.co.za/</t>
  </si>
  <si>
    <t>https://www.linkedin.com/company/vectra-business-technologies/</t>
  </si>
  <si>
    <t>https://twitter.com/VectraSA</t>
  </si>
  <si>
    <t>Kopano</t>
  </si>
  <si>
    <t>Delivering insurance to emerging markets.</t>
  </si>
  <si>
    <t>http://www.kopano.ai/</t>
  </si>
  <si>
    <t>Parcelninja</t>
  </si>
  <si>
    <t>Parcelninja is a e-commerce startup that powers warehousing and delivery solutions</t>
  </si>
  <si>
    <t>https://www.parcelninja.co.za/</t>
  </si>
  <si>
    <t>https://www.linkedin.com/company/parcelninja</t>
  </si>
  <si>
    <t>https://twitter.com/parcel_ninja</t>
  </si>
  <si>
    <t>https://www.facebook.com/ParcelNinja/info</t>
  </si>
  <si>
    <t>Peach Payments</t>
  </si>
  <si>
    <t>Peach Payments provides payment solutions to online and mobile businesses.</t>
  </si>
  <si>
    <t>http://www.peachpayments.com/</t>
  </si>
  <si>
    <t>https://www.linkedin.com/company/peach-payments</t>
  </si>
  <si>
    <t>http://twitter.com/peachpayments</t>
  </si>
  <si>
    <t>https://www.facebook.com/PeachPayments/info/?tab=overview</t>
  </si>
  <si>
    <t>Flowgear</t>
  </si>
  <si>
    <t>Flowgear makes data and application integration accessible to enterprises of any size, for any purpose</t>
  </si>
  <si>
    <t>http://www.flowgear.net/</t>
  </si>
  <si>
    <t>http://www.linkedin.com/company/flowgear</t>
  </si>
  <si>
    <t>http://twitter.com/flowgear</t>
  </si>
  <si>
    <t>CapeRay</t>
  </si>
  <si>
    <t>CapeRay Medical develops, manufactures and supplies medical imaging equipment for the diagnosis of breast cancer.</t>
  </si>
  <si>
    <t>http://www.caperay.com/</t>
  </si>
  <si>
    <t>http://www.linkedin.com/company/caperay</t>
  </si>
  <si>
    <t>Perk</t>
  </si>
  <si>
    <t>Perk is an in-store customer engagement platform that helps retailers manage relevant conversations with customers.</t>
  </si>
  <si>
    <t>http://www.perk.co.za</t>
  </si>
  <si>
    <t>http://www.linkedin.com/company/perk</t>
  </si>
  <si>
    <t>http://twitter.com/PerkShopping</t>
  </si>
  <si>
    <t>http://www.facebook.com/perkshopping</t>
  </si>
  <si>
    <t>Ekaya.com</t>
  </si>
  <si>
    <t>Ekaya is a renting platform where users can list, find properties, and collect rent on the same website.</t>
  </si>
  <si>
    <t>http://www.ekaya.com</t>
  </si>
  <si>
    <t>http://www.linkedin.com/company/ekaya-co</t>
  </si>
  <si>
    <t>https://twitter.com/CommuScore</t>
  </si>
  <si>
    <t>http://www.facebook.com/ekayaco/info</t>
  </si>
  <si>
    <t>CommuScore</t>
  </si>
  <si>
    <t>We digitise trust in the informal market. We provide alternative credit scoring for the unbanked to drive financial inclusion.</t>
  </si>
  <si>
    <t>http://www.commuscore.com</t>
  </si>
  <si>
    <t>https://za.linkedin.com/company/commuscore</t>
  </si>
  <si>
    <t>https://www.facebook.com/Commuscore/</t>
  </si>
  <si>
    <t>MomSays</t>
  </si>
  <si>
    <t>Product Recommendations for moms driven by experienced moms.</t>
  </si>
  <si>
    <t>https://momsays.co.za/</t>
  </si>
  <si>
    <t>https://linkedin.com/company/momsays</t>
  </si>
  <si>
    <t>https://www.twitter.com/momsayssa</t>
  </si>
  <si>
    <t>https://www.facebook.com/momsayssa</t>
  </si>
  <si>
    <t>Zlto</t>
  </si>
  <si>
    <t>Zlto tracks and increases positive behavior.</t>
  </si>
  <si>
    <t>https://zlto.co/</t>
  </si>
  <si>
    <t>https://www.linkedin.com/company/zlto-inc/?viewAsMember=true</t>
  </si>
  <si>
    <t>https://www.facebook.com/zltorewards/?__tn__=K-R&amp;eid=ARAaf_E3z702fPX6YRaFTrL8eNNWLuorRLLZgdYmZ7xITANq8IHFRptl1pOjkxnpUlmOlk0GqYIFEpVu&amp;fref=mentions</t>
  </si>
  <si>
    <t>Syft Analytics</t>
  </si>
  <si>
    <t>Syft Analytics is a SaaS reporting add-on for cloud accounting software.</t>
  </si>
  <si>
    <t>https://www.syftanalytics.com/</t>
  </si>
  <si>
    <t>https://ph.linkedin.com/company/syft-analytics</t>
  </si>
  <si>
    <t>EduOne</t>
  </si>
  <si>
    <t>EduOne is a suite of digital education products ranging from information websites to scholarship management platforms.</t>
  </si>
  <si>
    <t>https://eduone.co.za/</t>
  </si>
  <si>
    <t>https://www.linkedin.com/company/eduonesa</t>
  </si>
  <si>
    <t>https://www.twitter.com/eduonesa</t>
  </si>
  <si>
    <t>https://www.facebook.com/163167703767077_1058875404196298</t>
  </si>
  <si>
    <t>Every1Mobile</t>
  </si>
  <si>
    <t>Every1Mobile uses mobile social networks to build youth communities in Africa, focusing on health, education, jobs and entertainment.</t>
  </si>
  <si>
    <t>http://www.every1mobile.net/</t>
  </si>
  <si>
    <t>http://www.linkedin.com/company/2689498</t>
  </si>
  <si>
    <t>http://twitter.com/Every1Mobile</t>
  </si>
  <si>
    <t>http://www.facebook.com/Every1Mobile/151159595055017</t>
  </si>
  <si>
    <t>MySidekick</t>
  </si>
  <si>
    <t>MySidekick shows you personalised specials at the nearest Malls and notifies you when you arrive</t>
  </si>
  <si>
    <t>http://www.mysidekick.co.za/</t>
  </si>
  <si>
    <t>https://www.linkedin.com/company/mysidekick---the-app</t>
  </si>
  <si>
    <t>https://twitter.com/MySidekick_App</t>
  </si>
  <si>
    <t>https://www.facebook.com/mysidekickapp/timeline?ref=page_internal</t>
  </si>
  <si>
    <t>CloudOne.mobi</t>
  </si>
  <si>
    <t>CloudOne.mobi maximizes customers‚Äô profitability and provides cloud-based solutions to unleash the power of aggregated big data.</t>
  </si>
  <si>
    <t>http://www.cloudone.mobi/</t>
  </si>
  <si>
    <t>https://twitter.com/@cloud1mobi</t>
  </si>
  <si>
    <t>https://www.facebook.com/cloudonemobi</t>
  </si>
  <si>
    <t>Siyavula Education</t>
  </si>
  <si>
    <t>Siyavula is an education technology company that enables learners to improve their performance in high school mathematics and science.</t>
  </si>
  <si>
    <t>http://www.siyavulaeducation.com/</t>
  </si>
  <si>
    <t>https://www.linkedin.com/company/1905950/</t>
  </si>
  <si>
    <t>https://twitter.com/Siyavula</t>
  </si>
  <si>
    <t>https://www.facebook.com/siyavula</t>
  </si>
  <si>
    <t>KINEKT Terminals</t>
  </si>
  <si>
    <t>The world's first underbanked 2-step payments terminal</t>
  </si>
  <si>
    <t>https://www.kinekt.technology/</t>
  </si>
  <si>
    <t>https://www.linkedin.com/company/kinekt-terminals</t>
  </si>
  <si>
    <t>https://twitter.com/kinekt_hq</t>
  </si>
  <si>
    <t>RIOT Network</t>
  </si>
  <si>
    <t>RIOT Network develop consumer edge-computing equipment to enable the next generation of internet services.</t>
  </si>
  <si>
    <t>http://www.riot.network/</t>
  </si>
  <si>
    <t>Getbuild.Today</t>
  </si>
  <si>
    <t>Beautiful, Responsive and Code-free website building software that's fully E-commerce ready.</t>
  </si>
  <si>
    <t>http://www.getbuild.today/</t>
  </si>
  <si>
    <t>https://www.twitter.com/getbuild</t>
  </si>
  <si>
    <t>https://www.facebook.com/getbuild</t>
  </si>
  <si>
    <t>Pragmatic Master</t>
  </si>
  <si>
    <t>Pragmatic Master combines drones, artificial intelligence and remote sensing tools improve daily business decisions.</t>
  </si>
  <si>
    <t>http://www.pragmaticmaster.com/</t>
  </si>
  <si>
    <t>https://www.linkedin.com/pragmaticmaster</t>
  </si>
  <si>
    <t>https://www.twitter.com/pragmaticmaster</t>
  </si>
  <si>
    <t>https://www.facebook.com/pragmaticmaster</t>
  </si>
  <si>
    <t>Ryonic Robotics</t>
  </si>
  <si>
    <t>Robotics company developing robotics for various industries</t>
  </si>
  <si>
    <t>https://www.ryonic.io/</t>
  </si>
  <si>
    <t>https://www.linkedin.com/company/ryonic-industries</t>
  </si>
  <si>
    <t>https://twitter.com/RyonicInd</t>
  </si>
  <si>
    <t>https://www.facebook.com/ryonicind/?fref=ts</t>
  </si>
  <si>
    <t>Tented Adventures</t>
  </si>
  <si>
    <t>Tented Adventures owns and operates award winning authentic tented camps on the most popular tourism routes throughout Southern Africa.</t>
  </si>
  <si>
    <t>http://www.tentedadventures.com/</t>
  </si>
  <si>
    <t>https://www.linkedin.com/company/tented-adventures/</t>
  </si>
  <si>
    <t>https://twitter.com/tentedadventure</t>
  </si>
  <si>
    <t>https://www.facebook.com/tentedadventures/</t>
  </si>
  <si>
    <t>NuvaLaw</t>
  </si>
  <si>
    <t>Resolving claims and disputes by processing legal information efficiently.</t>
  </si>
  <si>
    <t>http://www.nuvalaw.com/</t>
  </si>
  <si>
    <t>https://in.linkedin.com/company/nuvalaw</t>
  </si>
  <si>
    <t>https://www.twitter.com/nuvalaw</t>
  </si>
  <si>
    <t>iSearchPlant</t>
  </si>
  <si>
    <t>iSearchPlant provides a Solution dedicated to the Plant Hire industry</t>
  </si>
  <si>
    <t>Fochville, South Africa</t>
  </si>
  <si>
    <t>http://www.isearchplant.co.za/</t>
  </si>
  <si>
    <t>Drifter Brewing Company</t>
  </si>
  <si>
    <t>Cape Town-based Brewing Company.</t>
  </si>
  <si>
    <t>http://www.drifterbrewing.co.za/</t>
  </si>
  <si>
    <t>https://www.linkedin.com/company/drifter-brewing-company/</t>
  </si>
  <si>
    <t>https://twitter.com/DrifterBrewing</t>
  </si>
  <si>
    <t>https://www.facebook.com/drifterbrewingcompany/</t>
  </si>
  <si>
    <t>Plan My Wedding</t>
  </si>
  <si>
    <t>Plan my Wedding is a premium online wedding planning resource .</t>
  </si>
  <si>
    <t>http://www.planmywedding.co.za/</t>
  </si>
  <si>
    <t>https://www.linkedin.com/company/plan-my-wedding</t>
  </si>
  <si>
    <t>https://twitter.com/planmyweddingsa</t>
  </si>
  <si>
    <t>https://www.facebook.com/planmyweddingsa/?ref=page_internal</t>
  </si>
  <si>
    <t>Over</t>
  </si>
  <si>
    <t>Over is a visual communications tool that allows its users to create content, grow a business, or build a brand from their phone.</t>
  </si>
  <si>
    <t>https://madewithover.com/</t>
  </si>
  <si>
    <t>https://www.linkedin.com/company/potluck/</t>
  </si>
  <si>
    <t>https://twitter.com/over</t>
  </si>
  <si>
    <t>https://www.facebook.com/OverApp/</t>
  </si>
  <si>
    <t>Qnum Analytics</t>
  </si>
  <si>
    <t>saas enterprise start-up empowering industrials to accurately account for stock and monitor stock variances.</t>
  </si>
  <si>
    <t>https://www.qnum.co.za/</t>
  </si>
  <si>
    <t>https://fr.linkedin.com/company/qnum</t>
  </si>
  <si>
    <t>https://twitter.com/qnum_DS</t>
  </si>
  <si>
    <t>Weetracker</t>
  </si>
  <si>
    <t>Digital Tech Media</t>
  </si>
  <si>
    <t>http://www.weetracker.com/</t>
  </si>
  <si>
    <t>https://twitter.com/weetracker?lang=en</t>
  </si>
  <si>
    <t>Brownie Points</t>
  </si>
  <si>
    <t>Brownie Points aims to simplify volunteering and donating. It measure and incentivise philanthropic behaviour.</t>
  </si>
  <si>
    <t>https://www.brownie-points.co.za/</t>
  </si>
  <si>
    <t>https://www.linkedin.com/company/brownie-points</t>
  </si>
  <si>
    <t>https://twitter.com/browniepointsSA</t>
  </si>
  <si>
    <t>https://www.facebook.com/browniepointsSA</t>
  </si>
  <si>
    <t>MiBRAND</t>
  </si>
  <si>
    <t>MiBRAND is an app that connects businesses and consumers.</t>
  </si>
  <si>
    <t>http://www.mibrandapp.com/</t>
  </si>
  <si>
    <t>https://www.facebook.com/mibrandapp/</t>
  </si>
  <si>
    <t>iKhokha</t>
  </si>
  <si>
    <t>iKhokha makes it easier for South African businesses to accept credit card payments. With iKhokha, the device is yours, not the banks.</t>
  </si>
  <si>
    <t>https://www.ikhokha.com/</t>
  </si>
  <si>
    <t>https://www.linkedin.com/company-beta/10048248/</t>
  </si>
  <si>
    <t>https://twitter.com/iKhokhaSA</t>
  </si>
  <si>
    <t>https://www.facebook.com/iKhokha/</t>
  </si>
  <si>
    <t>X&amp;Go</t>
  </si>
  <si>
    <t>Custom instant messaging platform</t>
  </si>
  <si>
    <t>http://www.xandgo.com/</t>
  </si>
  <si>
    <t>https://www.twitter.com/xandgo</t>
  </si>
  <si>
    <t>Skynamo</t>
  </si>
  <si>
    <t>Skynamo is a field sales management software and mobile sales app that provides real-time customer, stock, and sales information.</t>
  </si>
  <si>
    <t>https://www.skynamo.com/</t>
  </si>
  <si>
    <t>https://www.linkedin.com/company/skynamo</t>
  </si>
  <si>
    <t>https://twitter.com/skynamohq</t>
  </si>
  <si>
    <t>https://www.facebook.com/SkynamoHQ</t>
  </si>
  <si>
    <t>Neutrinos</t>
  </si>
  <si>
    <t>Neutrinos is an aplication development platform</t>
  </si>
  <si>
    <t>http://www.neutrinos.co/</t>
  </si>
  <si>
    <t>https://www.linkedin.com/company/25057297/</t>
  </si>
  <si>
    <t>https://twitter.com/Neutrinosco</t>
  </si>
  <si>
    <t>https://www.facebook.com/Neutrinos.co/</t>
  </si>
  <si>
    <t>Instill Education</t>
  </si>
  <si>
    <t>Instill Education is a a start-up education organisation with a vision to transform teaching and school leadership across the Africa.</t>
  </si>
  <si>
    <t>http://www.instill.education/</t>
  </si>
  <si>
    <t>https://www.linkedin.com/company/instill-education/</t>
  </si>
  <si>
    <t>https://twitter.com/instill_edu?lang=en</t>
  </si>
  <si>
    <t>Anylytical Technologies</t>
  </si>
  <si>
    <t>Anylytical Technologies is a software development and consultancy firm.</t>
  </si>
  <si>
    <t>http://www.anylytical.com/</t>
  </si>
  <si>
    <t>https://www.linkedin.com/company/anylytical-technologies/</t>
  </si>
  <si>
    <t>Hwindi</t>
  </si>
  <si>
    <t>Hwindi is an app that connects drivers to passengers</t>
  </si>
  <si>
    <t>http://www.hwindi.com/</t>
  </si>
  <si>
    <t>https://www.twitter.com/hwindi_trans</t>
  </si>
  <si>
    <t>https://www.facebook.com/hwinditransport</t>
  </si>
  <si>
    <t>SnapScan</t>
  </si>
  <si>
    <t>SnapScan is a free and fast way to pay using your phone.</t>
  </si>
  <si>
    <t>http://www.snapscan.co.za/</t>
  </si>
  <si>
    <t>https://www.linkedin.com/company/snapscan</t>
  </si>
  <si>
    <t>https://twitter.com/SnapScanApp</t>
  </si>
  <si>
    <t>https://www.facebook.com/SnapScanApp</t>
  </si>
  <si>
    <t>The Social Collective</t>
  </si>
  <si>
    <t>The Social Collective offers a customizable web and mobile solution that can be used to track community engagements and reporting for M&amp;E.</t>
  </si>
  <si>
    <t>https://app.thesocialcollective.co/</t>
  </si>
  <si>
    <t>https://www.linkedin.com/company/the-social-collective/</t>
  </si>
  <si>
    <t>https://twitter.com/socialcollectco</t>
  </si>
  <si>
    <t>https://www.facebook.com/thesocialcollectiveco/</t>
  </si>
  <si>
    <t>Superbalist</t>
  </si>
  <si>
    <t>An E-Commerce platform focusing on international fashion brands</t>
  </si>
  <si>
    <t>http://superbalist.com/</t>
  </si>
  <si>
    <t>http://www.linkedin.com/company/superbalist-com</t>
  </si>
  <si>
    <t>http://twitter.com/superbalist_</t>
  </si>
  <si>
    <t>http://www.facebook.com/Superbalist</t>
  </si>
  <si>
    <t>Yethu</t>
  </si>
  <si>
    <t>Yethu is an online management system platform that helps individual manage their funds.</t>
  </si>
  <si>
    <t>http://yethu.co.za/</t>
  </si>
  <si>
    <t>https://www.linkedin.com/company-beta/10859158/</t>
  </si>
  <si>
    <t>https://twitter.com/yethumoney</t>
  </si>
  <si>
    <t>https://www.facebook.com/yethusaving/</t>
  </si>
  <si>
    <t>Cassava FinTech</t>
  </si>
  <si>
    <t>Cassava Fintech is a specialised Pan-African financial services Technology company.</t>
  </si>
  <si>
    <t>https://cassavafintech.com/</t>
  </si>
  <si>
    <t>Dimension WebWorx</t>
  </si>
  <si>
    <t>Dimension WebWorx provides a wide range of ict solutions fro businesses and individuals</t>
  </si>
  <si>
    <t>Bloemfontein, South Africa</t>
  </si>
  <si>
    <t>http://www.dimensionwebx.com/</t>
  </si>
  <si>
    <t>https://www.linkedin.com/company/dimension-webworx/</t>
  </si>
  <si>
    <t>https://twitter.com/dimensionweb</t>
  </si>
  <si>
    <t>https://www.facebook.com/webworxza/</t>
  </si>
  <si>
    <t>Fomo Travel</t>
  </si>
  <si>
    <t>Fomo Travelm is a lay-buy travel platform</t>
  </si>
  <si>
    <t>http://fomo.travel/</t>
  </si>
  <si>
    <t>https://www.linkedin.com/company/fomo-group/</t>
  </si>
  <si>
    <t>https://twitter.com/fomotravels</t>
  </si>
  <si>
    <t>https://www.facebook.com/pg/fomotravels</t>
  </si>
  <si>
    <t>Vumatel</t>
  </si>
  <si>
    <t>Vumatel is an open access fibre to home network operators in South Africa.</t>
  </si>
  <si>
    <t>https://vumatel.co.za/</t>
  </si>
  <si>
    <t>https://www.linkedin.com/company-beta/5293134/</t>
  </si>
  <si>
    <t>https://www.twitter.com/vumatel</t>
  </si>
  <si>
    <t>https://www.facebook.com/vumatel/</t>
  </si>
  <si>
    <t>Webfluential</t>
  </si>
  <si>
    <t>Webfluential is an online platform that helps brands across the globe find relevant social influencers.</t>
  </si>
  <si>
    <t>http://webfluential.com/</t>
  </si>
  <si>
    <t>https://www.linkedin.com/company/webfluential</t>
  </si>
  <si>
    <t>https://twitter.com/webfluenti_al</t>
  </si>
  <si>
    <t>https://www.facebook.com/webfluential</t>
  </si>
  <si>
    <t>SampleBoard</t>
  </si>
  <si>
    <t>SampleBoard develops solutions that enable designers to create professional visual concepts.</t>
  </si>
  <si>
    <t>http://www.sampleboard.com/</t>
  </si>
  <si>
    <t>http://twitter.com/sampleboard</t>
  </si>
  <si>
    <t>http://www.facebook.com/sampleboard</t>
  </si>
  <si>
    <t>Hello Doctor</t>
  </si>
  <si>
    <t>House Call gives you 24/7 direct telephonic access to a registered doctor anytime, anywhere.</t>
  </si>
  <si>
    <t>http://www.hellodoctor.co.za/</t>
  </si>
  <si>
    <t>https://www.linkedin.com/company-beta/2711081/</t>
  </si>
  <si>
    <t>https://twitter.com/Hello_DoctorSA</t>
  </si>
  <si>
    <t>Digital Twin</t>
  </si>
  <si>
    <t>Digital Twin is Smart technologies to niche focus areas in the most cost effective manner with demonstrable ROI.</t>
  </si>
  <si>
    <t>https://www.digitaltwin.digital/</t>
  </si>
  <si>
    <t>https://www.linkedin.com/company/digital-twin-pty-ltd/</t>
  </si>
  <si>
    <t>https://twitter.com/DigitalTTwin</t>
  </si>
  <si>
    <t>Howler</t>
  </si>
  <si>
    <t>Howler provides an event commerce platform.</t>
  </si>
  <si>
    <t>https://www.howler.co.za/</t>
  </si>
  <si>
    <t>https://www.linkedin.com/company-beta/18054279/</t>
  </si>
  <si>
    <t>https://twitter.com/howlerapp</t>
  </si>
  <si>
    <t>https://www.facebook.com/HowlerApp/</t>
  </si>
  <si>
    <t>22Seven</t>
  </si>
  <si>
    <t>22seven is a smartphone application that enables individuals to track and control their spending habits.</t>
  </si>
  <si>
    <t>https://www.22seven.com/</t>
  </si>
  <si>
    <t>http://twitter.com/22seven</t>
  </si>
  <si>
    <t>http://www.facebook.com/ilike22seven</t>
  </si>
  <si>
    <t>Maxicash</t>
  </si>
  <si>
    <t>Maxicash is a Fintech company &amp; developer of a mobile app that helps African financially support their loved ones back home.</t>
  </si>
  <si>
    <t>http://maxicashapp.com/</t>
  </si>
  <si>
    <t>https://www.linkedin.com/company-beta/10542648/</t>
  </si>
  <si>
    <t>https://twitter.com/maxicashapp</t>
  </si>
  <si>
    <t>https://www.facebook.com/maxicashapp/</t>
  </si>
  <si>
    <t xml:space="preserve">Cognician </t>
  </si>
  <si>
    <t>Cognician creates digital coaching programs for organizations seeking to increase the performance and capabilities of their people.</t>
  </si>
  <si>
    <t>http://www.cognician.com/</t>
  </si>
  <si>
    <t>http://twitter.com/cognician</t>
  </si>
  <si>
    <t>http://www.facebook.com/Cognician</t>
  </si>
  <si>
    <t>easy2map</t>
  </si>
  <si>
    <t>Easy2Map is an online technology company that provides code-free solutions for creating and sharing maps across web and mobile platforms.</t>
  </si>
  <si>
    <t>http://www.easy2map.com/</t>
  </si>
  <si>
    <t>http://twitter.com/easy2map</t>
  </si>
  <si>
    <t>http://www.facebook.com/easy2map</t>
  </si>
  <si>
    <t>Vizre</t>
  </si>
  <si>
    <t>Vizre provides IT and Business advisory services to businesses of all sizes.</t>
  </si>
  <si>
    <t>http://vizre.co.za/</t>
  </si>
  <si>
    <t>https://www.facebook.com/vizre-sa</t>
  </si>
  <si>
    <t>Zulzi</t>
  </si>
  <si>
    <t>Order groceries, liquor, food and pharmaceuticals with neighbours or colleagues and share the delivery costs.</t>
  </si>
  <si>
    <t>http://zulzi.com/</t>
  </si>
  <si>
    <t>Signific</t>
  </si>
  <si>
    <t>SaaS logistics and delivery management for SMBs. We optimise routing for small fleets, digitize operations and provide visibility/tracking</t>
  </si>
  <si>
    <t>https://www.iamsignific.com/</t>
  </si>
  <si>
    <t>https://www.linkedin.com/company/iamsignific</t>
  </si>
  <si>
    <t>UCook</t>
  </si>
  <si>
    <t>UCOOK is a food and beverage platform that offers meal kit delivery service.</t>
  </si>
  <si>
    <t>https://ucook.co.za/</t>
  </si>
  <si>
    <t>https://www.linkedin.com/company-beta/9408566/</t>
  </si>
  <si>
    <t>https://twitter.com/ucooksa</t>
  </si>
  <si>
    <t>https://www.facebook.com/ucooksa/</t>
  </si>
  <si>
    <t>Fincheck</t>
  </si>
  <si>
    <t>Fincheck provides users with the facts and figures required to make an informed decision on their personal finance and loans.</t>
  </si>
  <si>
    <t>https://fincheck.co.za/</t>
  </si>
  <si>
    <t>https://www.linkedin.com/company/fincheck/</t>
  </si>
  <si>
    <t>https://twitter.com/FinCheckCompare</t>
  </si>
  <si>
    <t>https://www.facebook.com/pg/fincheckcompare/</t>
  </si>
  <si>
    <t>Electrum</t>
  </si>
  <si>
    <t>Electrum builds software that represents the next generation of payments technology.</t>
  </si>
  <si>
    <t>http://electrum.co.za/</t>
  </si>
  <si>
    <t>https://www.linkedin.com/company-beta/2929326/</t>
  </si>
  <si>
    <t>https://www.facebook.com/ElectrumPayments/</t>
  </si>
  <si>
    <t>Seeds For Africa</t>
  </si>
  <si>
    <t>Seeds for Africa is an independent company that sells over 2600 varieties of indigenous African and exotic plant seeds.</t>
  </si>
  <si>
    <t>http://www.seedsforafrica.co.za/</t>
  </si>
  <si>
    <t>http://twitter.com/seeds_4_africa</t>
  </si>
  <si>
    <t>http://www.facebook.com/seedsforafrica</t>
  </si>
  <si>
    <t>SnapWidget</t>
  </si>
  <si>
    <t>SnapWidget is the best way to display your Instagram, Twitter and Facebook photos on your website or blog.</t>
  </si>
  <si>
    <t>https://snapwidget.com/</t>
  </si>
  <si>
    <t>https://twitter.com/snapwidget</t>
  </si>
  <si>
    <t>https://www.facebook.com/snapwidget</t>
  </si>
  <si>
    <t>SovTech</t>
  </si>
  <si>
    <t>SovTech is a custom software engineering platform. Mobile Apps, Web Apps, Blockchain, Enterprise &amp; AI.</t>
  </si>
  <si>
    <t>https://www.sovtech.com/</t>
  </si>
  <si>
    <t>http://www.linkedin.com/company/sovtech</t>
  </si>
  <si>
    <t>http://twitter.com/SovTechSA</t>
  </si>
  <si>
    <t>http://www.facebook.com/sovtech.co.za</t>
  </si>
  <si>
    <t>Runwaysale</t>
  </si>
  <si>
    <t>Runwaysale is an online fashion retailer</t>
  </si>
  <si>
    <t>https://www.runwaysale.co.za/main/about-us</t>
  </si>
  <si>
    <t>https://www.twitter.com/runwaysale</t>
  </si>
  <si>
    <t>https://www.facebook.com/RunwaySale/</t>
  </si>
  <si>
    <t>Wallettec</t>
  </si>
  <si>
    <t>Wallettec is a SaaS platform that enables retailers to accept any type of mobile transaction or currency type at their Point of Sale.</t>
  </si>
  <si>
    <t>http://www.wallettec.com/</t>
  </si>
  <si>
    <t>http://www.linkedin.com/company/walletec</t>
  </si>
  <si>
    <t>http://twitter.com/WalletTec</t>
  </si>
  <si>
    <t>https://www.facebook.com/wallettec</t>
  </si>
  <si>
    <t>Snupit</t>
  </si>
  <si>
    <t>Snupit is South Africa’s top online marketplace, letting you quickly find and hire local service professionals</t>
  </si>
  <si>
    <t>Pietermaritzburg, South Africa</t>
  </si>
  <si>
    <t>https://www.snupit.co.za/</t>
  </si>
  <si>
    <t>https://www.linkedin.com/company/snupit</t>
  </si>
  <si>
    <t>https://www.twitter.com/snupitsa</t>
  </si>
  <si>
    <t>https://www.facebook.com/snupitsa</t>
  </si>
  <si>
    <t>Snappic</t>
  </si>
  <si>
    <t>Snappic is the ultimate photo booth platform which allows any user or event professional to run a photo booth business.</t>
  </si>
  <si>
    <t>https://www.getsnappic.com/</t>
  </si>
  <si>
    <t>https://www.linkedin.com/company/snappic-app/</t>
  </si>
  <si>
    <t>https://www.twitter.com/snappicbooth</t>
  </si>
  <si>
    <t>https://www.facebook.com/getsnappic</t>
  </si>
  <si>
    <t>Token Capital</t>
  </si>
  <si>
    <t>We are a one-stop shop for all of your cryptocurrency needs. With Token Capital you can invest in the digital economy through one of our Bundles as well as Earn, Learn and Exchange digital assets.</t>
  </si>
  <si>
    <t>https://tokencapital.tech/</t>
  </si>
  <si>
    <t>https://twitter.com/Token_Capital</t>
  </si>
  <si>
    <t>Eduze</t>
  </si>
  <si>
    <t>Eduze is a digital media startup company that focuses on the distribution of mobile content.</t>
  </si>
  <si>
    <t>http://eduze.co.za/</t>
  </si>
  <si>
    <t>http://www.linkedin.com/company/3033607</t>
  </si>
  <si>
    <t>http://twitter.com/eduzemobile</t>
  </si>
  <si>
    <t>http://www.facebook.com/eduzemobile</t>
  </si>
  <si>
    <t>Snapbill</t>
  </si>
  <si>
    <t>SnapBill is a web based billing software for freelancers and small businesses.</t>
  </si>
  <si>
    <t>http://www.snapbill.com/</t>
  </si>
  <si>
    <t>http://www.linkedin.com/company/snapbill</t>
  </si>
  <si>
    <t>http://twitter.com/SnapBill</t>
  </si>
  <si>
    <t>http://www.facebook.com/snapbill</t>
  </si>
  <si>
    <t>Wisolar</t>
  </si>
  <si>
    <t>WiSolar is a clean energy company in Africa that enables consumers and businesses obtain solar electricity.</t>
  </si>
  <si>
    <t>http://www.wisolar.co/</t>
  </si>
  <si>
    <t>https://www.linkedin.com/company/wisolar</t>
  </si>
  <si>
    <t>https://www.twitter.com/wisolarco</t>
  </si>
  <si>
    <t>https://www.facebook.com.com/wisolarco</t>
  </si>
  <si>
    <t>BusinessOptics</t>
  </si>
  <si>
    <t>BusinessOptics is a prescriptive analytics solution for both real-time decision optimization and scenario analysis</t>
  </si>
  <si>
    <t>https://www.businessoptics.biz/</t>
  </si>
  <si>
    <t>https://www.linkedin.com/company-beta/2659654/</t>
  </si>
  <si>
    <t>https://www.twitter.com/business_optics</t>
  </si>
  <si>
    <t>https://www.facebook.com/businessoptics</t>
  </si>
  <si>
    <t>My9Lives</t>
  </si>
  <si>
    <t>My9Lives is a start-up enterprise with the belief that self-awareness empowers.</t>
  </si>
  <si>
    <t>http://www.my9lives.co.za/</t>
  </si>
  <si>
    <t>https://www.linkedin.com/company/my9lives/?originalSubdomain=in</t>
  </si>
  <si>
    <t>https://www.facebook.com/My9LivesSA/</t>
  </si>
  <si>
    <t>The Loyalty Box</t>
  </si>
  <si>
    <t>The Loyalty Box is a customer loyalty software that gives retailers complete control over every aspect of their loyalty programs.</t>
  </si>
  <si>
    <t>http://www.theloyaltybox.com/</t>
  </si>
  <si>
    <t>https://www.linkedin.com/company/the-loyalty-box</t>
  </si>
  <si>
    <t>https://www.twitter.com/theloyaltybox</t>
  </si>
  <si>
    <t>https://www.facebook.com/1535575930023384</t>
  </si>
  <si>
    <t>OurHood</t>
  </si>
  <si>
    <t>OurHood aims to accomplish just that by providing a digital space that connects neighbours online.</t>
  </si>
  <si>
    <t>https://www.ourhood.co.za/login</t>
  </si>
  <si>
    <t>https://www.linkedin.com/company/9193961</t>
  </si>
  <si>
    <t>https://twitter.com/OurHoodZA?ref_src=twsrc%5Egoogle%7Ctwcamp%5Eserp%7Ctwgr%5Eauthor</t>
  </si>
  <si>
    <t>https://www.facebook.com/ourhood.co.za/</t>
  </si>
  <si>
    <t>IntelliCred</t>
  </si>
  <si>
    <t>Protect what you value most online, your brand and identity.</t>
  </si>
  <si>
    <t>https://www.intellicred.com/</t>
  </si>
  <si>
    <t>https://www.linkedin.com/company/infointeg</t>
  </si>
  <si>
    <t>https://twitter.com/intelli_cred</t>
  </si>
  <si>
    <t>https://www.facebook.com/intellicred</t>
  </si>
  <si>
    <t>3X4Genetics</t>
  </si>
  <si>
    <t>3X4Genetics offers at-home DNA analysis and genetic testing.</t>
  </si>
  <si>
    <t>http://3x4genetics.io/</t>
  </si>
  <si>
    <t>https://za.linkedin.com/company/3x4-genetics</t>
  </si>
  <si>
    <t>https://twitter.com/3X4Genetics</t>
  </si>
  <si>
    <t>https://www.facebook.com/3X4Genetics/</t>
  </si>
  <si>
    <t>HostAfrica</t>
  </si>
  <si>
    <t>High Performance Servers and Hosting Solutions</t>
  </si>
  <si>
    <t>https://www.hostafrica.co.za/</t>
  </si>
  <si>
    <t>https://in.linkedin.com/company/hostafrica-co-za</t>
  </si>
  <si>
    <t>https://twitter.com/HostAfricaZA</t>
  </si>
  <si>
    <t>https://www.facebook.com/hostafrica/</t>
  </si>
  <si>
    <t>FitKey</t>
  </si>
  <si>
    <t>Discover a happy and healthy new you with FitKey</t>
  </si>
  <si>
    <t>https://www.fitkey.co.za/</t>
  </si>
  <si>
    <t>https://www.linkedin.com/company/fitkey</t>
  </si>
  <si>
    <t>https://twitter.com/fitkeysa</t>
  </si>
  <si>
    <t>https://www.facebook.com/fitkeySA</t>
  </si>
  <si>
    <t>Hey Jude</t>
  </si>
  <si>
    <t>The smartest way to get things done.</t>
  </si>
  <si>
    <t>http://www.heyjudeapp.com/</t>
  </si>
  <si>
    <t>https://www.linkedin.com/company/plp-group</t>
  </si>
  <si>
    <t>https://twitter.com/vinewave</t>
  </si>
  <si>
    <t>https://www.facebook.com/heyjudeapp/</t>
  </si>
  <si>
    <t>Vinewave</t>
  </si>
  <si>
    <t>Premium SharePoint web parts &amp; add-ons for your SharePoint intranet or website.</t>
  </si>
  <si>
    <t>https://www.vinewave.com/</t>
  </si>
  <si>
    <t>https://www.linkedin.com/company/vinewave</t>
  </si>
  <si>
    <t>https://www.facebook.com/vinewave</t>
  </si>
  <si>
    <t>Daptio</t>
  </si>
  <si>
    <t>Daptio is an adaptive online learning platform that is optimised for integration into current LMS's and 3rd World environments.</t>
  </si>
  <si>
    <t>http://dapt.io/</t>
  </si>
  <si>
    <t>Sensorit.io</t>
  </si>
  <si>
    <t>Sensorit.io is a smart mobility company.</t>
  </si>
  <si>
    <t>https://sensorit.io/</t>
  </si>
  <si>
    <t>https://www.linkedin.com/company/11298718</t>
  </si>
  <si>
    <t>PetHeaven</t>
  </si>
  <si>
    <t>Pet Heaven is an e-commerce platform offering pet foods and accessories.</t>
  </si>
  <si>
    <t>http://www.petheaven.co.za/</t>
  </si>
  <si>
    <t>https://www.linkedin.com/company-beta/3485010/</t>
  </si>
  <si>
    <t>https://twitter.com/petheavensa</t>
  </si>
  <si>
    <t>https://www.facebook.com/petheavensa</t>
  </si>
  <si>
    <t>HealthCloud</t>
  </si>
  <si>
    <t>HealthCloud is a data interoperability platform for the healthcare industry.</t>
  </si>
  <si>
    <t>http://www.healthcloudsa.com/</t>
  </si>
  <si>
    <t>Ditto Hire</t>
  </si>
  <si>
    <t>Ditto Hire is an intelligent recruiting platform that will make you source, manage, market and place more qualified candidates in less time.</t>
  </si>
  <si>
    <t>https://www.dittohire.com/</t>
  </si>
  <si>
    <t>Super Simple Survey</t>
  </si>
  <si>
    <t>SuperSimpleSurvey is a online survey creator, trusted by 6000+ awesome people worldwide.</t>
  </si>
  <si>
    <t>http://www.supersimplesurvey.com/</t>
  </si>
  <si>
    <t>http://www.linkedin.com/company/3026180</t>
  </si>
  <si>
    <t>http://twitter.com/thebestsurvey</t>
  </si>
  <si>
    <t>http://www.facebook.com/supersimplesurvey</t>
  </si>
  <si>
    <t>Octobase</t>
  </si>
  <si>
    <t>The simplest, most forgiving Granny Wallet.</t>
  </si>
  <si>
    <t>https://octobase.co</t>
  </si>
  <si>
    <t>https://www.linkedin.com/company/octobase-co/</t>
  </si>
  <si>
    <t>https://twitter.com/octobaseco</t>
  </si>
  <si>
    <t>https://www.facebook.com/octobase</t>
  </si>
  <si>
    <t>MySmartfarm</t>
  </si>
  <si>
    <t>MySmartFarm is a radically better way for farmers to work with their high value &amp; live data.</t>
  </si>
  <si>
    <t>http://mysmart.farm/</t>
  </si>
  <si>
    <t>https://twitter.com/mysmartfarm</t>
  </si>
  <si>
    <t>https://www.facebook.com/Mysmartfarm</t>
  </si>
  <si>
    <t>Scientrix</t>
  </si>
  <si>
    <t>Digital strategy and execution software product</t>
  </si>
  <si>
    <t>https://www.scientrix.com/</t>
  </si>
  <si>
    <t>https://www.linkedin.com/company/scientrix/</t>
  </si>
  <si>
    <t>PayProp</t>
  </si>
  <si>
    <t>PayProp provides automated payments for residential rental agents</t>
  </si>
  <si>
    <t>https://za.payprop.com/</t>
  </si>
  <si>
    <t>https://www.twitter.com/payprop</t>
  </si>
  <si>
    <t>https://www.facebook.com/payprop</t>
  </si>
  <si>
    <t>ShoppingFeeder</t>
  </si>
  <si>
    <t>ShoppingFeeder is a feed management and product data optimization platform.</t>
  </si>
  <si>
    <t>http://www.shoppingfeeder.com/</t>
  </si>
  <si>
    <t>https://www.linkedin.com/company-beta/5343499/</t>
  </si>
  <si>
    <t>https://twitter.com/ShoppingFeeder</t>
  </si>
  <si>
    <t>https://www.facebook.com/ShoppingFeeder/</t>
  </si>
  <si>
    <t>Washr</t>
  </si>
  <si>
    <t>Washr is a web-based Laundromat that enables users to get their laundry picked, dry cleaned, and delivered to their doorsteps.</t>
  </si>
  <si>
    <t>http://washr.co.za/</t>
  </si>
  <si>
    <t>https://www.linkedin.com/company/washr</t>
  </si>
  <si>
    <t>https://twitter.com/washrZa</t>
  </si>
  <si>
    <t>https://www.facebook.com/pages/Washr/209868692495026</t>
  </si>
  <si>
    <t>Khula</t>
  </si>
  <si>
    <t>KHULA is a Software and mobile marketplace for farmers.</t>
  </si>
  <si>
    <t>http://www.khula.co.za/</t>
  </si>
  <si>
    <t>https://www.linkedin.com/company/khulaagriculturetechnology/</t>
  </si>
  <si>
    <t>https://twitter.com/khulaapp</t>
  </si>
  <si>
    <t>https://www.facebook.com/khulaapp/</t>
  </si>
  <si>
    <t>Kisua</t>
  </si>
  <si>
    <t>Contemporary ready-to-wear fashion marketplace</t>
  </si>
  <si>
    <t>bountiXP</t>
  </si>
  <si>
    <t>The ultimate cloud-based employee experience and employee recognition software</t>
  </si>
  <si>
    <t>https://www.bountixp.com/</t>
  </si>
  <si>
    <t>https://www.linkedin.com/company/bountixp/</t>
  </si>
  <si>
    <t>https://twitter.com/bountiXP</t>
  </si>
  <si>
    <t>https://www.facebook.com/bountiXP/</t>
  </si>
  <si>
    <t>Strider Technology</t>
  </si>
  <si>
    <t>Strider is a young non-conventional fin-tech company serving blue-chip financial institutions such as banks, insurers and asset managers.</t>
  </si>
  <si>
    <t>https://stridertech.co.za/</t>
  </si>
  <si>
    <t>https://www.linkedin.com/company-beta/3324595/</t>
  </si>
  <si>
    <t>https://twitter.com/StockShopPortal</t>
  </si>
  <si>
    <t>Glucode</t>
  </si>
  <si>
    <t>Glucode brings innovative thinkers and creators together to produce apps that people love.</t>
  </si>
  <si>
    <t>https://www.glucode.com/</t>
  </si>
  <si>
    <t>https://www.linkedin.com/company/glucode</t>
  </si>
  <si>
    <t>https://www.twitter.com/glucode</t>
  </si>
  <si>
    <t>https://www.facebook.com/glucode</t>
  </si>
  <si>
    <t>Muzi</t>
  </si>
  <si>
    <t>We use smartphones to more accurately interpret RDTs, generate electronic health records and gather valuable epidemiology data</t>
  </si>
  <si>
    <t>http://www.muzitech.com/</t>
  </si>
  <si>
    <t>https://twitter.com/muzi_tech</t>
  </si>
  <si>
    <t>airManaged</t>
  </si>
  <si>
    <t>Air Management is a technology-driven home rentals management company based in Cape Town.</t>
  </si>
  <si>
    <t>http://airmanaged.co.za/</t>
  </si>
  <si>
    <t>https://www.linkedin.com/company/airmanaged/</t>
  </si>
  <si>
    <t>https://twitter.com/AirManagedSA</t>
  </si>
  <si>
    <t>https://www.facebook.com/airManaged/</t>
  </si>
  <si>
    <t>I-Drop Water</t>
  </si>
  <si>
    <t>I-Drop Water is making safe drinking water affordable and accessible to everyone, everywhere by enabling shops to sell purified drinking water by the liter.</t>
  </si>
  <si>
    <t>https://www.idropwater.com/</t>
  </si>
  <si>
    <t>https://www.linkedin.com/company/i-drop-water/</t>
  </si>
  <si>
    <t>https://twitter.com/idropwater</t>
  </si>
  <si>
    <t>https://www.facebook.com/idropwater</t>
  </si>
  <si>
    <t>Denarii</t>
  </si>
  <si>
    <t>Denarii is an outsourced financial management specialist that provide customised and affordable financial expertise in Cape Town.</t>
  </si>
  <si>
    <t>http://denarii.co.za/</t>
  </si>
  <si>
    <t>https://www.linkedin.com/company-beta/10912741/</t>
  </si>
  <si>
    <t>https://www.twitter.com/denariicfo</t>
  </si>
  <si>
    <t>https://www.facebook.com/denariicfo</t>
  </si>
  <si>
    <t>Ooka</t>
  </si>
  <si>
    <t>Ooka.co.za provides local small farmers the ability to make an income selling their fruits, vegetables, and moderate producing crops.</t>
  </si>
  <si>
    <t>Vanderbijlpark, South Africa</t>
  </si>
  <si>
    <t>https://www.ooka.co.za/</t>
  </si>
  <si>
    <t>https://www.linkedin.com/company/ooka.co.za</t>
  </si>
  <si>
    <t>Cashbag</t>
  </si>
  <si>
    <t>CashBag is an exciting rewards program where you earn cash back when shopping online.</t>
  </si>
  <si>
    <t>https://tokensale.cashbag.co/</t>
  </si>
  <si>
    <t>https://www.linkedin.com/company/cashbag.co.za</t>
  </si>
  <si>
    <t>https://twitter.com/CashBagco</t>
  </si>
  <si>
    <t>Diga Digital Intelligence</t>
  </si>
  <si>
    <t>DIGA provides a trusted outsourced business enablement service and platform to clients who seek to improve financial performance.</t>
  </si>
  <si>
    <t>http://www.diga.co.za/</t>
  </si>
  <si>
    <t>https://www.linkedin.com/in/Diga-Digital-Intelligence-013015b9/</t>
  </si>
  <si>
    <t>https://twitter.com/DigaDigitalInt</t>
  </si>
  <si>
    <t>https://www.facebook.com/digadigital/</t>
  </si>
  <si>
    <t xml:space="preserve">Drive Revenue </t>
  </si>
  <si>
    <t>Drive Revenue – an online accounting and practice management platform to transform your legal practice.</t>
  </si>
  <si>
    <t>http://driverevenue.net/</t>
  </si>
  <si>
    <t>https://www.linkedin.com/company/drive-revenue</t>
  </si>
  <si>
    <t>https://www.twitter.com/drive_revenue</t>
  </si>
  <si>
    <t>https://www.facebook.com/driverevenue</t>
  </si>
  <si>
    <t>Ukheshe</t>
  </si>
  <si>
    <t>uKheshe is a micro-transaction platform that allows cardholders to pay and get paid. Unlike other eWallet or QR payment service, uKheshe works based on user lifestyle.</t>
  </si>
  <si>
    <t>FiTech Ventures, Ocean on 76 group</t>
  </si>
  <si>
    <t>Jason Penton, Cleyton Howard</t>
  </si>
  <si>
    <t>https://ukheshe.co.za/</t>
  </si>
  <si>
    <t>https://www.linkedin.com/company/ukheshe</t>
  </si>
  <si>
    <t>https://twitter.com/ukheshe?lang=en</t>
  </si>
  <si>
    <t>https://www.facebook.com/ukheshe/</t>
  </si>
  <si>
    <t>Isazi Consulting</t>
  </si>
  <si>
    <t>Isazi Consulting is a data science company that excel in applying scientific methods to large datasets</t>
  </si>
  <si>
    <t>http://www.isaziconsulting.co.za/</t>
  </si>
  <si>
    <t>https://www.linkedin.com/company-beta/17937119/</t>
  </si>
  <si>
    <t>https://twitter.com/isaziconsulting</t>
  </si>
  <si>
    <t>https://www.facebook.com/pg/Isazi-Consulting-240193656434498</t>
  </si>
  <si>
    <t>Destiny Changers Education Group</t>
  </si>
  <si>
    <t>Destiny Changers providing affordable private schooling in the Gauteng area based on the fundamental principle of teaching excellence.</t>
  </si>
  <si>
    <t>http://dcegroup.co.za/</t>
  </si>
  <si>
    <t>Agridrone</t>
  </si>
  <si>
    <t>AgriDrone designs, builds and sells fully autonomous, self-contained drone systems to the agricultural and related sectors.</t>
  </si>
  <si>
    <t>http://agridrone.co/</t>
  </si>
  <si>
    <t>https://twitter.com/agri_drone</t>
  </si>
  <si>
    <t>https://www.facebook.com/AgriDrone</t>
  </si>
  <si>
    <t>A2D24</t>
  </si>
  <si>
    <t>A2D24are committed to providing innovate problem-solving solutions to processes across various sectors.</t>
  </si>
  <si>
    <t>http://www.a2d24.com/</t>
  </si>
  <si>
    <t>https://www.linkedin.com/company/a2d24</t>
  </si>
  <si>
    <t>https://www.facebook.com/a2d24</t>
  </si>
  <si>
    <t>Afrimart</t>
  </si>
  <si>
    <t>Afrimart is an online Wholesale Supplier &amp; distributor in South Africa</t>
  </si>
  <si>
    <t>https://afrimart.co.za/</t>
  </si>
  <si>
    <t>https://za.linkedin.com/company/afrimart-online</t>
  </si>
  <si>
    <t>https://twitter.com/Afrimartonline</t>
  </si>
  <si>
    <t>https://www.facebook.com/pg/AfrimartOnline</t>
  </si>
  <si>
    <t>WaxdPay</t>
  </si>
  <si>
    <t>WaxdPay is an EFT aggregator that processes mobile &amp; online EFT transactions at a low cost.</t>
  </si>
  <si>
    <t>https://www.waxdpay.com.au</t>
  </si>
  <si>
    <t>Tessara</t>
  </si>
  <si>
    <t>Tessara is using fresh science to enhance fresh produce</t>
  </si>
  <si>
    <t>http://www.tessara.co.za/</t>
  </si>
  <si>
    <t>https://www.linkedin.com/company-beta/10885754/</t>
  </si>
  <si>
    <t>Flow Software</t>
  </si>
  <si>
    <t>The Flow applications integration solution automates business processes that cross over system boundaries.</t>
  </si>
  <si>
    <t>https://www.flow-software.com/</t>
  </si>
  <si>
    <t>https://www.linkedin.com/company/18075100/</t>
  </si>
  <si>
    <t>https://twitter.com/flow_software</t>
  </si>
  <si>
    <t>https://www.facebook.com/Flow-1219856318109674/</t>
  </si>
  <si>
    <t>TaxTim</t>
  </si>
  <si>
    <t>TaxTim is an online digital tax assistant who asks you a set of simple questions, then fills out your return.</t>
  </si>
  <si>
    <t>https://www.taxtim.com/</t>
  </si>
  <si>
    <t>https://www.linkedin.com/company/taxtim</t>
  </si>
  <si>
    <t>https://twitter.com/taxtim</t>
  </si>
  <si>
    <t>https://www.facebook.com/pages/TaxTim/147853108647349</t>
  </si>
  <si>
    <t>AsaDuru</t>
  </si>
  <si>
    <t>AsaDuru is a green building firm based on exclusively delivering environmentally sustainable and functional solutions – inspired by nature.</t>
  </si>
  <si>
    <t>https://www.asaduru.com/</t>
  </si>
  <si>
    <t>https://www.linkedin.com/company/asaduru/</t>
  </si>
  <si>
    <t>https://twitter.com/AsaDuru</t>
  </si>
  <si>
    <t>https://www.facebook.com/AsaDuruSA/</t>
  </si>
  <si>
    <t>QuicklySign</t>
  </si>
  <si>
    <t>A legal digital way to sign a document. With Quicklysign, you are able to have all your documents signed, without your clients needing to print, scan or fax.</t>
  </si>
  <si>
    <t>http://www.quicklysign.com/</t>
  </si>
  <si>
    <t>https://www.linkedin.com/company/quicklysign</t>
  </si>
  <si>
    <t>http://twitter.com/Quicklysign</t>
  </si>
  <si>
    <t>https://www.facebook.com/quicklysignapp</t>
  </si>
  <si>
    <t>Thoopid</t>
  </si>
  <si>
    <t>Thoopid is a game development studio</t>
  </si>
  <si>
    <t>http://www.thoopid.com/</t>
  </si>
  <si>
    <t>http://www.linkedin.com/company/thoopid</t>
  </si>
  <si>
    <t>http://twitter.com/thoopid</t>
  </si>
  <si>
    <t>http://www.facebook.com/thoopid</t>
  </si>
  <si>
    <t>Autopilot Workflow Solutions</t>
  </si>
  <si>
    <t>Autopilot workflow solutions focuses on the implementation and roll-out of process-driven electronic form solutions.</t>
  </si>
  <si>
    <t>http://www.autopilot.co.za/</t>
  </si>
  <si>
    <t>https://www.linkedin.com/company/autopilot-workflow-solutions/?originalSubdomain=in</t>
  </si>
  <si>
    <t>https://www.facebook.com/Autopilot.Workflows/</t>
  </si>
  <si>
    <t>Indico Information Systems</t>
  </si>
  <si>
    <t>Indico Information Systems enables users keep their home content inventory up to date with their insurance company.</t>
  </si>
  <si>
    <t>http://www.indico.co.za/</t>
  </si>
  <si>
    <t>Glu Global</t>
  </si>
  <si>
    <t>GLU Global is a Specialist Integration Team that creates value through simplified connections</t>
  </si>
  <si>
    <t>PAIX Data Centres</t>
  </si>
  <si>
    <t>PAIX data centres is a Pan-African provider of cloud- and carrier-neutral colocation data centre services</t>
  </si>
  <si>
    <t>South Africa, Ivory Coast, Ghana</t>
  </si>
  <si>
    <t>http://www.paix.io/</t>
  </si>
  <si>
    <t>https://www.linkedin.com/company/paix/</t>
  </si>
  <si>
    <t>https://twitter.com/paixio</t>
  </si>
  <si>
    <t>Raru</t>
  </si>
  <si>
    <t>Raru is an online retailer that sells electronics, books, movies, video games, music, toys, boards and dice, and more.</t>
  </si>
  <si>
    <t>http://raru.co.za/</t>
  </si>
  <si>
    <t>https://www.linkedin.com/company/raru</t>
  </si>
  <si>
    <t>https://twitter.com/RaruShopping</t>
  </si>
  <si>
    <t>https://www.facebook.com/rarushopping</t>
  </si>
  <si>
    <t>Rubybox</t>
  </si>
  <si>
    <t>Your beauty product sampling box. Home delivered</t>
  </si>
  <si>
    <t>http://rubybox.co.za/</t>
  </si>
  <si>
    <t>https://www.twitter.com/rubybox_beauty</t>
  </si>
  <si>
    <t>https://www.facebook.com/199930116719644</t>
  </si>
  <si>
    <t>Forj</t>
  </si>
  <si>
    <t>Forj offers VR and 360 tours, a new way to view property.</t>
  </si>
  <si>
    <t>http://www.forj.co.za/</t>
  </si>
  <si>
    <t>https://www.linkedin.com/company/forj-vr/</t>
  </si>
  <si>
    <t>https://www.facebook.com/forjVR/</t>
  </si>
  <si>
    <t>Popping</t>
  </si>
  <si>
    <t>Poppin helps your business rent venues for its Pop-Up Shop.</t>
  </si>
  <si>
    <t>http://popping.co.za/</t>
  </si>
  <si>
    <t>https://www.linkedin.com/company/poppingza/</t>
  </si>
  <si>
    <t>https://twitter.com/popping_za</t>
  </si>
  <si>
    <t>http://facebook.com/popping.za/</t>
  </si>
  <si>
    <t>Business Process Mechanics</t>
  </si>
  <si>
    <t>We document and analyze business processes to reduce inefficiencies.</t>
  </si>
  <si>
    <t>http://bizprocessmechanics.co.za/</t>
  </si>
  <si>
    <t>https://twitter.com/processmechanic</t>
  </si>
  <si>
    <t>https://www.facebook.com/BusinessProcessMechanics/</t>
  </si>
  <si>
    <t>Vibescout</t>
  </si>
  <si>
    <t>Provides updated daily events and activities wherever you are.</t>
  </si>
  <si>
    <t>https://www.vibescout.com/</t>
  </si>
  <si>
    <t>https://za.linkedin.com/company/vibescout</t>
  </si>
  <si>
    <t>https://twitter.com/vibescout</t>
  </si>
  <si>
    <t>https://www.facebook.com/vibescout</t>
  </si>
  <si>
    <t>Foschini</t>
  </si>
  <si>
    <t>Foschini is the top-to-toe destination for the fashionable woman.</t>
  </si>
  <si>
    <t>http://www.foschini.co.za/</t>
  </si>
  <si>
    <t>https://www.facebook.com/FoschiniFashion</t>
  </si>
  <si>
    <t>Merchant Services</t>
  </si>
  <si>
    <t>Merchant Services revolutionising the payments industry by providing transparent and simplified merchant services that enhances the merchant – customer process and experience.</t>
  </si>
  <si>
    <t>http://www.merchantservices.co.za/</t>
  </si>
  <si>
    <t>http://twitter.com/Swift_SA</t>
  </si>
  <si>
    <t>http://www.facebook.com/swiftmerchantservices</t>
  </si>
  <si>
    <t>Neural Sense</t>
  </si>
  <si>
    <t>We elevate the customer experience through neuroscience. We provide customer-centric insights using eye-tracking, EEG, biometrics and implicit testing.</t>
  </si>
  <si>
    <t>https://www.neuralsense.com/</t>
  </si>
  <si>
    <t>https://www.linkedin.com/company-beta/729898/</t>
  </si>
  <si>
    <t>https://twitter.com/neuralsense</t>
  </si>
  <si>
    <t>https://www.facebook.com/neuralsense</t>
  </si>
  <si>
    <t>Terracam</t>
  </si>
  <si>
    <t>Professional UAV Solutions</t>
  </si>
  <si>
    <t>http://www.terracam.co.za/</t>
  </si>
  <si>
    <t>CrashDetech</t>
  </si>
  <si>
    <t>Auto-detects a serious car crash and alerts the CrashDetech emergency contact centre.</t>
  </si>
  <si>
    <t>http://www.crashdetech.com/</t>
  </si>
  <si>
    <t>https://twitter.com/crashdetech</t>
  </si>
  <si>
    <t>https://www.facebook.com/crashdetech</t>
  </si>
  <si>
    <t>Sprout</t>
  </si>
  <si>
    <t>Sprout Performance is a media buying partner who provides optimised services for various brands.</t>
  </si>
  <si>
    <t>http://sproutperformance.com/</t>
  </si>
  <si>
    <t>https://www.linkedin.com/company-beta/3314415/</t>
  </si>
  <si>
    <t>https://twitter.com/SproutbyiKineo</t>
  </si>
  <si>
    <t>https://www.facebook.com/SproutbyIkineo/</t>
  </si>
  <si>
    <t>Agilocity</t>
  </si>
  <si>
    <t>Agilocity your Agile Training, Coaching and Consulting partner in South Africa.</t>
  </si>
  <si>
    <t>http://www.agilocity.co.za/</t>
  </si>
  <si>
    <t>https://www.linkedin.com/company/agilocity</t>
  </si>
  <si>
    <t>https://twitter.com/Agilocity_ZA</t>
  </si>
  <si>
    <t>https://www.facebook.com/agilocity/</t>
  </si>
  <si>
    <t>Bluechip Retail Solutions</t>
  </si>
  <si>
    <t>BluChip Retail Solutions is a company that offers end to end digital services solutions.</t>
  </si>
  <si>
    <t>http://bluchip.co.za/</t>
  </si>
  <si>
    <t>https://www.linkedin.com/company-beta/1107719</t>
  </si>
  <si>
    <t>https://www.facebook.com/bluchipretail</t>
  </si>
  <si>
    <t>Ordercloud</t>
  </si>
  <si>
    <t>Integrated Ordering Payment Solutions.</t>
  </si>
  <si>
    <t>http://www.ordercloud.com/</t>
  </si>
  <si>
    <t>https://www.linkedin.com/company/ordercloud</t>
  </si>
  <si>
    <t>https://twitter.com/ordercloud</t>
  </si>
  <si>
    <t>Organica</t>
  </si>
  <si>
    <t>Organica brings you the best natural medicinal cannabis and cbd products for your health with secure shopping and free nationwide shipping options.</t>
  </si>
  <si>
    <t>https://www.organica.co.za/</t>
  </si>
  <si>
    <t>https://www.linkedin.com/in/organica-guru-9180b5149/</t>
  </si>
  <si>
    <t>https://twitter.com/Organica_Guru</t>
  </si>
  <si>
    <t>https://business.facebook.com/organica.co.za</t>
  </si>
  <si>
    <t>Entry Ninja</t>
  </si>
  <si>
    <t>Entry Ninja is a online start-up that facilitates entries into South African sporting events.</t>
  </si>
  <si>
    <t>https://www.entryninja.com/</t>
  </si>
  <si>
    <t>https://www.facebook.com/EntryNinjaSA/</t>
  </si>
  <si>
    <t>WeCast</t>
  </si>
  <si>
    <t>We're the first digital talent agency and job platform for part-time talent.</t>
  </si>
  <si>
    <t>https://www.wecast.co.za/</t>
  </si>
  <si>
    <t>https://www.linkedin.com/company/wecast/</t>
  </si>
  <si>
    <t>https://twitter.com/wecast_sa</t>
  </si>
  <si>
    <t>https://www.facebook.com/wecastsa</t>
  </si>
  <si>
    <t>Paycode</t>
  </si>
  <si>
    <t>Paycode is the leader in providing digital financial services infrastructure.</t>
  </si>
  <si>
    <t>http://www.paycode.com/</t>
  </si>
  <si>
    <t>iHouzit</t>
  </si>
  <si>
    <t>iHouzit is an e-commerce platform that focuses on items for the home.</t>
  </si>
  <si>
    <t>https://ihouzit.com/</t>
  </si>
  <si>
    <t>https://www.linkedin.com/company/ihouzit</t>
  </si>
  <si>
    <t>https://twitter.com/iHouzit</t>
  </si>
  <si>
    <t>https://web.facebook.com/ihouzit</t>
  </si>
  <si>
    <t>Team6 Consulting</t>
  </si>
  <si>
    <t>Tam6 Consulting is helping in the digitalissation of African entreprises</t>
  </si>
  <si>
    <t>http://www.team6.co.za/</t>
  </si>
  <si>
    <t>https://www.linkedin.com/company/team-6-consultants</t>
  </si>
  <si>
    <t>https://www.twitter.com/team6c</t>
  </si>
  <si>
    <t>https://www.facebook.com/team6consultants</t>
  </si>
  <si>
    <t>PST Sensors</t>
  </si>
  <si>
    <t>PST Sensors is a Cape Town based technology company focussed on printed electronics and sensors.</t>
  </si>
  <si>
    <t>http://www.pstsensors.com/</t>
  </si>
  <si>
    <t>Hoorah Digital</t>
  </si>
  <si>
    <t>Hoorah Digital is Africa's most exciting digital media consultancy.</t>
  </si>
  <si>
    <t>https://www.hoorahdigital.com/</t>
  </si>
  <si>
    <t>https://www.linkedin.com/company/hoorahdigital/</t>
  </si>
  <si>
    <t>https://twitter.com/hoorahdigital</t>
  </si>
  <si>
    <t>Tutorfy</t>
  </si>
  <si>
    <t>Tutorfy connects you with vetted and experienced home tutors. Do everything online, from selecting and booking your tutor, to payment.</t>
  </si>
  <si>
    <t>http://tutorfy.co.za/</t>
  </si>
  <si>
    <t>https://twitter.com/tutorfy_za</t>
  </si>
  <si>
    <t>https://www.facebook.com/tutorfy/</t>
  </si>
  <si>
    <t>Wezart</t>
  </si>
  <si>
    <t>Wezart, is an African Arts Marketplace</t>
  </si>
  <si>
    <t>https://www.wezart.co.za/</t>
  </si>
  <si>
    <t>http://www.twitter.com/wezart_za</t>
  </si>
  <si>
    <t>http://www.facebook.com/wezart.za</t>
  </si>
  <si>
    <t>ProximityID</t>
  </si>
  <si>
    <t>ProximityID is an industry leader in real-time location services</t>
  </si>
  <si>
    <t>http://www.proximityid.co.za/</t>
  </si>
  <si>
    <t>https://www.linkedin.com/in/proximity-id-pty-5a6279111</t>
  </si>
  <si>
    <t>https://www.facebook.com/michael.shapiro.56</t>
  </si>
  <si>
    <t>Vibio</t>
  </si>
  <si>
    <t>Vibio is the world's first native leisure network, allowing our users see what is happening around them in real-time using geolocation and photo &amp; video stories.</t>
  </si>
  <si>
    <t>https://www.vibio.co/index.html</t>
  </si>
  <si>
    <t>https://www.linkedin.com/company/vibio-technologies-inc</t>
  </si>
  <si>
    <t>Liquidity SA</t>
  </si>
  <si>
    <t>Liquidity is an alternative lender offering secured financing solutions including personal asset loans, bridging finance and more.</t>
  </si>
  <si>
    <t>http://www.liquiditysa.com/</t>
  </si>
  <si>
    <t>https://www.linkedin.com/company-beta/5317472/</t>
  </si>
  <si>
    <t>https://www.twitter.com/liquiditysa</t>
  </si>
  <si>
    <t>https://www.facebook.com/pg/liquiditysa/</t>
  </si>
  <si>
    <t>Shopstar</t>
  </si>
  <si>
    <t>Shopstar helps you set up your own online retail store in minutes.</t>
  </si>
  <si>
    <t>https://shopstar.co.za/</t>
  </si>
  <si>
    <t>https://www.linkedin.com/company/shopstar-gmbh</t>
  </si>
  <si>
    <t>https://twitter.com/ShopstarZA</t>
  </si>
  <si>
    <t>https://www.facebook.com/shopstar.za</t>
  </si>
  <si>
    <t>Mulah</t>
  </si>
  <si>
    <t>Mulah provides easy and quick short-term loans</t>
  </si>
  <si>
    <t>http://www.mulah.co.za/</t>
  </si>
  <si>
    <t>http://twitter.com/MulahQuickChing</t>
  </si>
  <si>
    <t>https://www.facebook.com/mulah.quickching</t>
  </si>
  <si>
    <t>Shift One</t>
  </si>
  <si>
    <t>Shift ONE is a creative, integrated marketing agency based out of Cape Town South Africa that delivers world class service, creative strategies and marketing campaigns to our clients</t>
  </si>
  <si>
    <t>http://shiftone.co.za/</t>
  </si>
  <si>
    <t>https://www.linkedin.com/company/6726324?trk=tyah&amp;trkInfo=idx%3A1-1-1%2CtarId%3A1425631167804%2Ctas%3AShift+ONE+</t>
  </si>
  <si>
    <t>https://twitter.com/shiftONEdigital</t>
  </si>
  <si>
    <t>https://www.facebook.com/shiftONEdigital</t>
  </si>
  <si>
    <t>Adclick Africa</t>
  </si>
  <si>
    <t>Adclick Africa is one of South Africa's fastest growing marketing agencies offering best in class digital solutions that drive revenue growth for brands.</t>
  </si>
  <si>
    <t>Randburg, South Africa</t>
  </si>
  <si>
    <t>http://www.adclickafrica.com/</t>
  </si>
  <si>
    <t>https://www.linkedin.com/company/2728730?trk=tyah&amp;trkInfo=clickedVertical%3Acompany%2CclickedEntityId%3A2728730%2Cidx%3A2-3-4%2CtarId%3A1468487165328%2Ctas%3Aadclick%20</t>
  </si>
  <si>
    <t>https://twitter.com/AdClickAfrica</t>
  </si>
  <si>
    <t>https://www.facebook.com/adclickafrica</t>
  </si>
  <si>
    <t>Droppa</t>
  </si>
  <si>
    <t>Droppa is logistics company that gets your goods and furniture delivered.</t>
  </si>
  <si>
    <t>http://www.droppa.co.za/</t>
  </si>
  <si>
    <t>https://twitter.com/DroppaZA</t>
  </si>
  <si>
    <t>https://www.facebook.com/DroppaSA/</t>
  </si>
  <si>
    <t>Errand Nomads</t>
  </si>
  <si>
    <t>The Errand Nomads are a group of experienced assistants travelling the world, whilst providing value to your business by performing a wide variety of personal and administrative tasks.</t>
  </si>
  <si>
    <t>https://www.linkedin.com/company/tenomadsafrica/</t>
  </si>
  <si>
    <t>https://www.facebook.com/OmniPAs</t>
  </si>
  <si>
    <t>Prim-U</t>
  </si>
  <si>
    <t>South Africa’s first on-demand mobile platform that connects beauty and wellness therapists to U at the touch of a screen.</t>
  </si>
  <si>
    <t>https://prim-u.com/</t>
  </si>
  <si>
    <t>https://www.linkedin.com/company/prim-u/</t>
  </si>
  <si>
    <t>https://twitter.com/Primu_infotech</t>
  </si>
  <si>
    <t>https://facebook.com/primuinfotech</t>
  </si>
  <si>
    <t>MathsGee</t>
  </si>
  <si>
    <t>MathsGee is a platform for skills-sharing for the 4IR economy.</t>
  </si>
  <si>
    <t>https://mathsgee.com/</t>
  </si>
  <si>
    <t>https://www.linkedin.com/company/mathsgenius/</t>
  </si>
  <si>
    <t>https://twitter.com/mathsgeeZA</t>
  </si>
  <si>
    <t>https://www.facebook.com/mathsgeeZA</t>
  </si>
  <si>
    <t>Aerovision SouthAfrica</t>
  </si>
  <si>
    <t>Aerovision is a Cape Town based company specialising in remote controlled aerial imaging platforms (UAV's / drones)</t>
  </si>
  <si>
    <t>https://www.aerovision-sa.com/</t>
  </si>
  <si>
    <t>https://www.facebook.com/Aerovision-South-Africa-716600201758933</t>
  </si>
  <si>
    <t>MiiGuy</t>
  </si>
  <si>
    <t>MiiGuy is logo recognition tool that allows you to invest in the brands that you love and buy stocks in the companies that you love.</t>
  </si>
  <si>
    <t>https://www.miiguy.co.za/</t>
  </si>
  <si>
    <t>https://www.linkedin.com/in/miiguy-technologies-b4a86218b/</t>
  </si>
  <si>
    <t>https://twitter.com/Miiguy_Tech</t>
  </si>
  <si>
    <t>Recor</t>
  </si>
  <si>
    <t>Recor offers green technologies/solutions converting waste into electricity, fuel, food and water on any scale.</t>
  </si>
  <si>
    <t>http://recor.co.za/</t>
  </si>
  <si>
    <t>https://twitter.com/@RecorWTE</t>
  </si>
  <si>
    <t>Euphoria</t>
  </si>
  <si>
    <t>Pushing the boundaries since 2010 to provide the most comprehensive and customer-centric telephony solution South Africa has ever seen.</t>
  </si>
  <si>
    <t>http://www.euphoria.co.za/</t>
  </si>
  <si>
    <t>https://www.linkedin.com/company-beta/1736205/</t>
  </si>
  <si>
    <t>https://twitter.com/EuphoriaTelecom</t>
  </si>
  <si>
    <t>https://www.facebook.com/euphoriatelecom/</t>
  </si>
  <si>
    <t>Innovo Networks</t>
  </si>
  <si>
    <t>Innovo Networks is a high touch, business focused on voice, data and cloud.</t>
  </si>
  <si>
    <t>https://innovonet.co.za/</t>
  </si>
  <si>
    <t>https://www.linkedin.com/company/innovo-networks/?originalSubdomain=in</t>
  </si>
  <si>
    <t>Dyme Beauty App</t>
  </si>
  <si>
    <t>Dyme beauty app is an on-demand mobile beauty and spa services app.</t>
  </si>
  <si>
    <t>https://www.dyme.co.za/</t>
  </si>
  <si>
    <t>https://www.linkedin.com/company/dyme-beauty-app/</t>
  </si>
  <si>
    <t>https://twitter.com/DYMEbeautyapp</t>
  </si>
  <si>
    <t>https://www.facebook.com/DYMEbeautyapp/</t>
  </si>
  <si>
    <t>TradeSafe</t>
  </si>
  <si>
    <t>TradeSafe is South Africa's trusted third party in a trade between yourself and another party. We provide a platform to enable you to buy and sell goods and services, safely and securely.</t>
  </si>
  <si>
    <t>https://www.tradesafe.co.za/</t>
  </si>
  <si>
    <t>https://www.linkedin.com/company-beta/10275920/</t>
  </si>
  <si>
    <t>https://twitter.com/TradeSafeZA</t>
  </si>
  <si>
    <t>https://www.facebook.com/TradeSafeZa/</t>
  </si>
  <si>
    <t>R-Squared Digital</t>
  </si>
  <si>
    <t>R-Squared is an Influencer Marketing Creative Agency that designs, builds and executes kickass influencer marketing projects</t>
  </si>
  <si>
    <t>http://www.r2digital.co.za/</t>
  </si>
  <si>
    <t>https://www.linkedin.com/company/9172809/</t>
  </si>
  <si>
    <t>https://twitter.com/r2digitalsa</t>
  </si>
  <si>
    <t>https://www.facebook.com/rsquareddigital</t>
  </si>
  <si>
    <t>Real Foods Group</t>
  </si>
  <si>
    <t>Real Foods is a multi-brand food group with unmatched dedication to natural food, innovation, social responsibility and integrity.</t>
  </si>
  <si>
    <t>http://realfoodsgroup.co.za/</t>
  </si>
  <si>
    <t>NMPi</t>
  </si>
  <si>
    <t>NMPi (formerly Clicks2Customers) provides performance-based search marketing solutions that help clients improve the efficiency of paid search campaigns.</t>
  </si>
  <si>
    <t>Eric Edelstein, Vinny Lingham</t>
  </si>
  <si>
    <t>http://www.clicks2customers.com/</t>
  </si>
  <si>
    <t>https://www.linkedin.com/company/clicks2customers</t>
  </si>
  <si>
    <t>http://twitter.com/C2C_Agency</t>
  </si>
  <si>
    <t>http://www.facebook.com/pages/Cape-Town-South-Africa/Clicks2Cust</t>
  </si>
  <si>
    <t>FASTNET</t>
  </si>
  <si>
    <t>FastNet is an innovative wireless connectivity solutions provider in South Africa.</t>
  </si>
  <si>
    <t>IsiDuli</t>
  </si>
  <si>
    <t>A housing company with focus on affordable rental housing market. Bringing innovative financial solution for the Township market.</t>
  </si>
  <si>
    <t>https://www.isiduli.africa/</t>
  </si>
  <si>
    <t>GetVanced</t>
  </si>
  <si>
    <t>GetVanced is a financial wellness platform that allows employees to get immediate access to a percentage of their earned wages, which allows them to cover unexpected expenses and avoid expensive credit products.</t>
  </si>
  <si>
    <t>https://www.getvanced.com/</t>
  </si>
  <si>
    <t>OkGO.Live</t>
  </si>
  <si>
    <t>A vehicle insurance platform</t>
  </si>
  <si>
    <t>https://www.okgo.live/</t>
  </si>
  <si>
    <t>FundingHub</t>
  </si>
  <si>
    <t>FundingHub is South Africa's trsuted business loan marketplace</t>
  </si>
  <si>
    <t>Marillyn Leonard, Barry Leonard</t>
  </si>
  <si>
    <t>Loans, Asset Financing</t>
  </si>
  <si>
    <t>https://www.fundinghub.co.za</t>
  </si>
  <si>
    <t>https://www.linkedin.com/company/fundinghub-sa/about/</t>
  </si>
  <si>
    <t>https://twitter.com/fundinghubsa?lang=en</t>
  </si>
  <si>
    <t>https://www.facebook.com/pages/category/Finance/FundingHub-317118562350366/</t>
  </si>
  <si>
    <t>Oyi Medical Card</t>
  </si>
  <si>
    <t>The simplest way to pay for medical care</t>
  </si>
  <si>
    <t>Tamsanqa Tami Ngalo</t>
  </si>
  <si>
    <t>Payments, Healthcare</t>
  </si>
  <si>
    <t>https://www.oyi.co.za/</t>
  </si>
  <si>
    <t>Mari</t>
  </si>
  <si>
    <t>MAri is a laybuy platform</t>
  </si>
  <si>
    <t>Olova</t>
  </si>
  <si>
    <t>Public Transportation payments platform</t>
  </si>
  <si>
    <t>Budgie</t>
  </si>
  <si>
    <t>Budgie provides users with a budgeting tool for better financial management.</t>
  </si>
  <si>
    <t>Johannesburg, south Africa</t>
  </si>
  <si>
    <t>Financial Management</t>
  </si>
  <si>
    <t>https://projects.invisionapp.com/share/93S07QZSP57#/screens</t>
  </si>
  <si>
    <t>Earlybird Educare@Work</t>
  </si>
  <si>
    <t>Earlybird Educare@Work is South Africa’s first high-quality, socially inclusive workplace- and community-based educare model.</t>
  </si>
  <si>
    <t>Megan Blair</t>
  </si>
  <si>
    <t>https://www.earlybirdeducare.co.za/</t>
  </si>
  <si>
    <t>https://www.linkedin.com/company/earlybird-educare-work/about/</t>
  </si>
  <si>
    <t>https://twitter.com/earlybirdeduc?lang=en</t>
  </si>
  <si>
    <t>https://www.facebook.com/EarlybirdEducare</t>
  </si>
  <si>
    <t>Finfind</t>
  </si>
  <si>
    <t>Finfind is an online platform that connects small &amp; medium enterprises (SME‚Äôs) with debt and equity funders.</t>
  </si>
  <si>
    <t>https://www.finfindeasy.co.za/</t>
  </si>
  <si>
    <t>https://twitter.com/finfindeasy</t>
  </si>
  <si>
    <t>https://www.facebook.com/finfindeasy</t>
  </si>
  <si>
    <t>The Virtual Agent</t>
  </si>
  <si>
    <t>The Virtual Agent is a Data &amp; CRM Tool for Estate Agents .</t>
  </si>
  <si>
    <t>https://www.thevirtualagent.co.za/</t>
  </si>
  <si>
    <t>https://www.linkedin.com/company/the-virtual-agent/</t>
  </si>
  <si>
    <t>Digemy</t>
  </si>
  <si>
    <t>Digemy is a laerning platform that enables organisations to get in-depth insights about the knowledge levels of their people.</t>
  </si>
  <si>
    <t>http://digemy.com/</t>
  </si>
  <si>
    <t>https://www.linkedin.com/company/18290004/admin/updates/</t>
  </si>
  <si>
    <t>DataKeepers</t>
  </si>
  <si>
    <t>DataKeepers provide cloud data storage services.</t>
  </si>
  <si>
    <t>https://datakeepers.co.za/</t>
  </si>
  <si>
    <t>https://www.linkedin.com/company/datakeepers/</t>
  </si>
  <si>
    <t>https://twitter.com/datakeepers</t>
  </si>
  <si>
    <t>https://facebook.com/datakeepers/</t>
  </si>
  <si>
    <t>Hello Pretty</t>
  </si>
  <si>
    <t>Hello Pretty is an online marketplace showcasing independent South African designers and creatives.</t>
  </si>
  <si>
    <t>https://hellopretty.co.za/</t>
  </si>
  <si>
    <t>https://in.linkedin.com/company/hello-pretty</t>
  </si>
  <si>
    <t>https://twitter.com/helloprettysa</t>
  </si>
  <si>
    <t>https://www.facebook.com/HelloPrettySA</t>
  </si>
  <si>
    <t>Lepsta</t>
  </si>
  <si>
    <t>Lepsta is a version control and code syncing service that helps developers spend more time coding and less time managing code by automating their code management workflow.</t>
  </si>
  <si>
    <t>https://lepsta.com/</t>
  </si>
  <si>
    <t>https://www.linkedin.com/company/lepsta/</t>
  </si>
  <si>
    <t>https://twitter.com/_lepsta</t>
  </si>
  <si>
    <t>https://www.facebook.com/lepsta/</t>
  </si>
  <si>
    <t>Nutreats</t>
  </si>
  <si>
    <t>Nutreats is an online retailer of sports nutrition and health foods.</t>
  </si>
  <si>
    <t>https://www.nutreats.co.za/</t>
  </si>
  <si>
    <t>https://twitter.com/Nutreats</t>
  </si>
  <si>
    <t>https://www.facebook.com/Nutreats.co.za</t>
  </si>
  <si>
    <t>Levergy</t>
  </si>
  <si>
    <t>Levergy is an independent communications agency.</t>
  </si>
  <si>
    <t>http://www.levergy.co.za/</t>
  </si>
  <si>
    <t>https://www.linkedin.com/company/levergy</t>
  </si>
  <si>
    <t>https://twitter.com/levergy_sa</t>
  </si>
  <si>
    <t>https://www.facebook.com/levergy</t>
  </si>
  <si>
    <t>Cavalry Media</t>
  </si>
  <si>
    <t>Cavalry is a user experience design and development agency based in Johannesburg, South Africa.</t>
  </si>
  <si>
    <t>http://www.hellocavalry.com/</t>
  </si>
  <si>
    <t>http://za.linkedin.com/company/cavalry-media</t>
  </si>
  <si>
    <t>http://twitter.com/CavalryMedia</t>
  </si>
  <si>
    <t>http://www.facebook.com/CavalryMedia</t>
  </si>
  <si>
    <t>Airborne Drones</t>
  </si>
  <si>
    <t>Airborne Drones Manufacturers of High End Long Range UAV systems.</t>
  </si>
  <si>
    <t>http://www.airbornedrones.co/</t>
  </si>
  <si>
    <t>https://za.linkedin.com/company/airborne-drones-pty-ltd</t>
  </si>
  <si>
    <t>https://twitter.com/airbornedrones</t>
  </si>
  <si>
    <t>https://www.facebook.com/airbornedrones</t>
  </si>
  <si>
    <t>Wahi</t>
  </si>
  <si>
    <t>Wahi is a first peer-to-peer marketplace for space.</t>
  </si>
  <si>
    <t>Logistics, Warehousing, Storage</t>
  </si>
  <si>
    <t>https://wahi.co.za/</t>
  </si>
  <si>
    <t>https://www.linkedin.com/company/wahi-space-share/</t>
  </si>
  <si>
    <t>https://twitter.com/wahi_spaceshare</t>
  </si>
  <si>
    <t>https://www.facebook.com/wahispaceshare/</t>
  </si>
  <si>
    <t>Sponsorshop</t>
  </si>
  <si>
    <t>Sponsorshop is bridging the gap between rights owners and sponsors.</t>
  </si>
  <si>
    <t>https://thesponsorshop.co.za/</t>
  </si>
  <si>
    <t>https://twitter.com/sponsorshopSA</t>
  </si>
  <si>
    <t>https://www.facebook.com/pg/SponsorshopSA/</t>
  </si>
  <si>
    <t>Healr</t>
  </si>
  <si>
    <t>Healr enables users to to search and book appointments with hospitals, clinics and healthcare practitioners.</t>
  </si>
  <si>
    <t>http://www.healr.life/</t>
  </si>
  <si>
    <t>https://www.linkedin.com/company-beta/18098441/</t>
  </si>
  <si>
    <t>https://twitter.com/healrlife</t>
  </si>
  <si>
    <t>https://www.facebook.com/Healr.life/</t>
  </si>
  <si>
    <t>Go Life Mobile Technologies</t>
  </si>
  <si>
    <t>Go Life is a mobile application development copmpany, specialisng in iOS applications.</t>
  </si>
  <si>
    <t>http://www.golifemobile.co.za/</t>
  </si>
  <si>
    <t>http://twitter.com/GoLifeMobile</t>
  </si>
  <si>
    <t>http://www.facebook.com/golifemobileapps</t>
  </si>
  <si>
    <t>Realty Africa</t>
  </si>
  <si>
    <t>Realty Africa is the first online Property crowdfunding platform in South Africa</t>
  </si>
  <si>
    <t>https://www.realtyafrica.com/</t>
  </si>
  <si>
    <t>https://www.linkedin.com/company/realty-africa/?originalSubdomain=in</t>
  </si>
  <si>
    <t>https://twitter.com/realtyafrica</t>
  </si>
  <si>
    <t>https://www.facebook.com/RealtyAfrica/</t>
  </si>
  <si>
    <t>Tour2.0</t>
  </si>
  <si>
    <t>Tour2.0 is the leading provider of unique urban, community and cultural tourism experiences in South Africa.</t>
  </si>
  <si>
    <t>https://www.tour2-0.com/</t>
  </si>
  <si>
    <t>https://www.linkedin.com/company/tour2-0/</t>
  </si>
  <si>
    <t>https://twitter.com/tour2point0</t>
  </si>
  <si>
    <t>https://www.facebook.com/tour2.0</t>
  </si>
  <si>
    <t>SpeakGeek</t>
  </si>
  <si>
    <t>SpeakGeek provides Virtual Reality, Augumented Reality, Software &amp; IoT solutions to South Africans.</t>
  </si>
  <si>
    <t>http://speakgeek.co.za/</t>
  </si>
  <si>
    <t>https://www.linkedin.com/company/speak-geek---south-africa</t>
  </si>
  <si>
    <t>https://www.twitter.com/speakgeeksa</t>
  </si>
  <si>
    <t>https://www.facebook.com/speakgeeksa</t>
  </si>
  <si>
    <t>Spazapp</t>
  </si>
  <si>
    <t>Spazapp is a mobile application which acts as a mechanism to connect consumers, big brands, and traders to informal spaza shop owners.</t>
  </si>
  <si>
    <t>Retail, Distribution</t>
  </si>
  <si>
    <t>http://www.spazapp.co.za/</t>
  </si>
  <si>
    <t>https://www.linkedin.com/company/spazapp-systems</t>
  </si>
  <si>
    <t>https://www.facebook.com/spazapp</t>
  </si>
  <si>
    <t>Cryptanalysis</t>
  </si>
  <si>
    <t>The only place on the web you will need to visit in order to get the latest Crypto News &amp; Market information.</t>
  </si>
  <si>
    <t>Cryptocurrencies</t>
  </si>
  <si>
    <t>https://cryptanalysis.tech/</t>
  </si>
  <si>
    <t>https://www.linkedin.com/company/cryptanalysis/</t>
  </si>
  <si>
    <t>https://twitter.com/cryptanalysisza</t>
  </si>
  <si>
    <t>https://www.facebook.com/cryptanalysisza/</t>
  </si>
  <si>
    <t>Memeburn</t>
  </si>
  <si>
    <t>Memeburn is a website that is focused on digital news and events in the emerging markets.</t>
  </si>
  <si>
    <t>http://memeburn.com/</t>
  </si>
  <si>
    <t>http://www.linkedin.com/company/memeburn</t>
  </si>
  <si>
    <t>http://twitter.com/memeburn</t>
  </si>
  <si>
    <t>http://www.facebook.com/pages/memeburn/249692142258</t>
  </si>
  <si>
    <t>Aerial Vision Africa</t>
  </si>
  <si>
    <t>Aerial Vision Africa uses the latest in UAV technology to offer cost effective low altitude aerial photography and videography.</t>
  </si>
  <si>
    <t>http://www.aerialvisionafrica.com/</t>
  </si>
  <si>
    <t>https://www.linkedin.com/company-beta/9405222/</t>
  </si>
  <si>
    <t>https://www.facebook.com/pg/AerialVisionAfrica/</t>
  </si>
  <si>
    <t>DashPay</t>
  </si>
  <si>
    <t>Dashpay offers excellent service and great card acquiring rates for SMEs.</t>
  </si>
  <si>
    <t>https://www.dashpay.co.za/</t>
  </si>
  <si>
    <t>https://in.linkedin.com/company/dashpay</t>
  </si>
  <si>
    <t>https://twitter.com/DashpayZA</t>
  </si>
  <si>
    <t>https://www.facebook.com/DashpayZA/</t>
  </si>
  <si>
    <t>Ydangle Apps</t>
  </si>
  <si>
    <t>Ydangle is a software development company across all platforms.</t>
  </si>
  <si>
    <t>http://ydangleapps.com/</t>
  </si>
  <si>
    <t>https://www.linkedin.com/company/ydangle-apps-pty-ltd</t>
  </si>
  <si>
    <t>https://twitter.com/ydangle_apps</t>
  </si>
  <si>
    <t>Mansa Digital</t>
  </si>
  <si>
    <t>Mansa Digital is providing creative designs for the 4th Industrial Revolution.</t>
  </si>
  <si>
    <t>http://mansadigital.co.za/</t>
  </si>
  <si>
    <t>SafCoin</t>
  </si>
  <si>
    <t>SafCoin is Africa’s Crypto wallet and exchange.</t>
  </si>
  <si>
    <t>https://www.safcoin.co.za/</t>
  </si>
  <si>
    <t>https://twitter.com/SAFCOIN1</t>
  </si>
  <si>
    <t>https://www.facebook.com/SAFcryptocoin/</t>
  </si>
  <si>
    <t>FreshProjects</t>
  </si>
  <si>
    <t>FreshProjects is a practice management software for Architects and Engineers</t>
  </si>
  <si>
    <t>http://www.freshprojects.co.za/#/</t>
  </si>
  <si>
    <t>Rethink Education</t>
  </si>
  <si>
    <t>Rethink Education believes in delivering high quality education resources to all students through innovatively leveraging technology.</t>
  </si>
  <si>
    <t>http://www.rethinkeducation.co.za/</t>
  </si>
  <si>
    <t>https://twitter.com/rethink_edu</t>
  </si>
  <si>
    <t>https://www.facebook.com/rethinkeducationsa</t>
  </si>
  <si>
    <t>Turtlejar Tutors</t>
  </si>
  <si>
    <t>Turtlejar is a platform that connects students to tutors in South Africa. Turtlejar is South Africa's fastest growing tutoring company</t>
  </si>
  <si>
    <t>http://www.turtlejar.co.za/</t>
  </si>
  <si>
    <t>https://www.facebook.com/TurtlejarSA/</t>
  </si>
  <si>
    <t>Shandapa.com</t>
  </si>
  <si>
    <t>South Africa's online retailer for natural, African-owned beauty and body care products.</t>
  </si>
  <si>
    <t>East London, South Africa</t>
  </si>
  <si>
    <t>https://www.shandapa.com/</t>
  </si>
  <si>
    <t>https://www.linkedin.com/company/shandapa-com/</t>
  </si>
  <si>
    <t>https://twitter.com/myshandapa</t>
  </si>
  <si>
    <t>https://web.facebook.com/myshandapa/</t>
  </si>
  <si>
    <t>Wixel</t>
  </si>
  <si>
    <t>Wixel builds web, mobile and desktop products for businesses.</t>
  </si>
  <si>
    <t>http://www.wixelhq.com/</t>
  </si>
  <si>
    <t>http://www.linkedin.com/company/wixel</t>
  </si>
  <si>
    <t>http://twitter.com/wixelhq</t>
  </si>
  <si>
    <t>http://www.facebook.com/WixelHQ</t>
  </si>
  <si>
    <t>Provulo</t>
  </si>
  <si>
    <t>Provulo provides cloud-based business process and workflow services</t>
  </si>
  <si>
    <t>http://www.provulo.com/</t>
  </si>
  <si>
    <t>https://www.twitter.com/provulo</t>
  </si>
  <si>
    <t>Kukura Capital</t>
  </si>
  <si>
    <t>Kukura Capital is a platform that prioritises education on personal finance management and entrepreneurship.</t>
  </si>
  <si>
    <t>https://kukuracapital.com/</t>
  </si>
  <si>
    <t>MySOS</t>
  </si>
  <si>
    <t>MySOS - SA's 1st integrated Emergency Portal App.</t>
  </si>
  <si>
    <t>https://www.mysos.co.za/</t>
  </si>
  <si>
    <t>https://twitter.com/mySOSza</t>
  </si>
  <si>
    <t>http://www.facebook.com/mysos.co.za</t>
  </si>
  <si>
    <t>Teamgeek</t>
  </si>
  <si>
    <t>Award-winning studio helping companies rethink. Design and build better brands.</t>
  </si>
  <si>
    <t>http://teamgeek.co.za/</t>
  </si>
  <si>
    <t>Big5 Games</t>
  </si>
  <si>
    <t>Big5 Games is a mobile games and esports company dedicated to growing the games industry across Africa.</t>
  </si>
  <si>
    <t>https://www.big5games.com/</t>
  </si>
  <si>
    <t>https://www.linkedin.com/company/10888371/</t>
  </si>
  <si>
    <t>https://twitter.com/big5games</t>
  </si>
  <si>
    <t>https://www.facebook.com/big5games</t>
  </si>
  <si>
    <t>SouthPoint</t>
  </si>
  <si>
    <t>South Point provides student accommodation in Johannesburg, Pretoria, Port Elizabeth, Durban, and Cape Town.</t>
  </si>
  <si>
    <t>http://www.staysouthpoint.co.za/</t>
  </si>
  <si>
    <t>https://www.linkedin.com/company-beta/10533296/</t>
  </si>
  <si>
    <t>https://twitter.com/staysouthpoint</t>
  </si>
  <si>
    <t>https://www.facebook.com/staysouthpoint/</t>
  </si>
  <si>
    <t>Eazi Real Estate</t>
  </si>
  <si>
    <t>Eazi is an online digital estate agency.</t>
  </si>
  <si>
    <t>https://www.eazi.com/</t>
  </si>
  <si>
    <t>https://www.linkedin.com/company/eazi.com/</t>
  </si>
  <si>
    <t>https://twitter.com/eaziproperty</t>
  </si>
  <si>
    <t>https://www.facebook.com/eaziproperty/</t>
  </si>
  <si>
    <t>click Africa Digital</t>
  </si>
  <si>
    <t>Click Africa digital provides a wide range of digital solutions to clients.</t>
  </si>
  <si>
    <t>http://clickafrica.co.za/</t>
  </si>
  <si>
    <t>https://www.linkedin.com/company/10289352/</t>
  </si>
  <si>
    <t>https://twitter.com/clickafricasa</t>
  </si>
  <si>
    <t>https://www.facebook.com/clickafricadigital/</t>
  </si>
  <si>
    <t>Kasi Eats</t>
  </si>
  <si>
    <t>Kasi Eats provides last mile logistics for emerging markets</t>
  </si>
  <si>
    <t>Logistics and Distribution</t>
  </si>
  <si>
    <t>https://www.kasieats.co.za/</t>
  </si>
  <si>
    <t>https://www.linkedin.com/in/kasi-eats-667b60165/</t>
  </si>
  <si>
    <t>https://www.facebook.com.facebook.com/kasieats</t>
  </si>
  <si>
    <t>ixio Analytics</t>
  </si>
  <si>
    <t>ixio Analytics is a pan African data science consultancy</t>
  </si>
  <si>
    <t>http://www.ixioanalytics.com/</t>
  </si>
  <si>
    <t>https://www.linkedin.com/company/ixio-analytics/</t>
  </si>
  <si>
    <t>https://twitter.com/ixioanalytics</t>
  </si>
  <si>
    <t>https://www.facebook.com/ixioanalytics/</t>
  </si>
  <si>
    <t>Avo Owner</t>
  </si>
  <si>
    <t>Provider of a trading platform intended to provide opportunities for investors to invest in Avocado trees.</t>
  </si>
  <si>
    <t>https://www.avoowner.co.za/</t>
  </si>
  <si>
    <t>https://www.linkedin.com/company/avoowner/about/</t>
  </si>
  <si>
    <t>https://www.facebook.com/avoowner/</t>
  </si>
  <si>
    <t>Simplus Innovation</t>
  </si>
  <si>
    <t>Simplus Innovation develops custom analytics solutions.</t>
  </si>
  <si>
    <t>https://www.simplusinnovation.com/</t>
  </si>
  <si>
    <t>https://www.linkedin.com/company/15197587</t>
  </si>
  <si>
    <t>https://www.facebook.com/simplusinnovation/</t>
  </si>
  <si>
    <t>Qurio</t>
  </si>
  <si>
    <t>Qurio is a web and mobile application that helps its users get opinions and feedback from their audiences, employees, and customers.</t>
  </si>
  <si>
    <t>https://qurio.co/</t>
  </si>
  <si>
    <t>Totalstay</t>
  </si>
  <si>
    <t>Totalstay provides property management solutions to clients</t>
  </si>
  <si>
    <t>https://www.totalstay.co.za/</t>
  </si>
  <si>
    <t>https://www.linkedin.com/company/totalstay/</t>
  </si>
  <si>
    <t>https://www.facebook.com/totalstay.co.za/</t>
  </si>
  <si>
    <t>Lula Build</t>
  </si>
  <si>
    <t>Lula Build is a state of the art web-platform, specifically designed for project teams who need to collaboratively manage and control the budgets of complex construction projects.</t>
  </si>
  <si>
    <t>https://lulabuild.com/</t>
  </si>
  <si>
    <t>https://www.linkedin.com/company/lula-build/</t>
  </si>
  <si>
    <t>https://twitter.com/BuildLula</t>
  </si>
  <si>
    <t>https://www.facebook.com/lulabuildsoftware/</t>
  </si>
  <si>
    <t>SkillsPassport</t>
  </si>
  <si>
    <t>A tech company that has developed a platform that provides an accurate, real-time dynamic digital profile for community members.</t>
  </si>
  <si>
    <t>https://skillspassportsa.co.za/</t>
  </si>
  <si>
    <t>https://www.linkedin.com/company/18073783/</t>
  </si>
  <si>
    <t>https://www.facebook.com/search/top/?q=skillspassport</t>
  </si>
  <si>
    <t>Dalmatian Advertising</t>
  </si>
  <si>
    <t>Dalmatian is a Cape Town-based media advertising agency</t>
  </si>
  <si>
    <t>http://www.dalmatianadvertising.com/</t>
  </si>
  <si>
    <t>https://www.facebook.com/dalmatianadvertising/</t>
  </si>
  <si>
    <t>Mindzu</t>
  </si>
  <si>
    <t>Mindzu is an application that is changing the way High school stuents learn.</t>
  </si>
  <si>
    <t>https://www.mindzu.com/</t>
  </si>
  <si>
    <t>ROK Originals</t>
  </si>
  <si>
    <t>ROK Originals is an online store that offers personalised handcrafted leather arm accessories and wristbands for men and women.</t>
  </si>
  <si>
    <t>http://rokoriginals.com/</t>
  </si>
  <si>
    <t>https://www.facebook.com/rokoriginals</t>
  </si>
  <si>
    <t>Snappsales</t>
  </si>
  <si>
    <t>SnappSales specialises in Lead Generation in the IT and Software Industry</t>
  </si>
  <si>
    <t>https://www.snappsales.com/</t>
  </si>
  <si>
    <t>https://www.linkedin.com/company-beta/9355526/</t>
  </si>
  <si>
    <t>https://twitter.com/snappsales</t>
  </si>
  <si>
    <t>https://www.facebook.com/SnappSales/</t>
  </si>
  <si>
    <t>Zabercoin</t>
  </si>
  <si>
    <t>Zabercoin is an Asset backed ERC20 Ethereum token developed by Cryptocurrency Engineers.</t>
  </si>
  <si>
    <t>https://www.zabercoin.io/</t>
  </si>
  <si>
    <t>https://www.linkedin.com/company/zabercoin/</t>
  </si>
  <si>
    <t>3D Forms</t>
  </si>
  <si>
    <t>3D Forms is a company that provides professional 3D Printing services in South Africa.</t>
  </si>
  <si>
    <t>3D-Printing</t>
  </si>
  <si>
    <t>http://www.3dforms.co.za/</t>
  </si>
  <si>
    <t>https://www.twitter.com/3d_forms</t>
  </si>
  <si>
    <t>https://www.facebook.com/1613333055549969</t>
  </si>
  <si>
    <t>Paper Video</t>
  </si>
  <si>
    <t>Paper Video offers past exam papers and subject maps with step-by-step video lessons for each and every question and concept.</t>
  </si>
  <si>
    <t xml:space="preserve">  </t>
  </si>
  <si>
    <t>https://papervideo.co.za/</t>
  </si>
  <si>
    <t>https://in.linkedin.com/company/paper-video</t>
  </si>
  <si>
    <t>https://twitter.com/papervideoza</t>
  </si>
  <si>
    <t>https://www.facebook.com/pg/papervideo/</t>
  </si>
  <si>
    <t>Afridiligence</t>
  </si>
  <si>
    <t>Leading provider of investigative research, enhanced due diligence and risk advisory services in sub-Saharan Africa.</t>
  </si>
  <si>
    <t>http://www.afridiligence.com/</t>
  </si>
  <si>
    <t>https://www.linkedin.com/company/afridiligence/</t>
  </si>
  <si>
    <t>http://www.twitter.com/afridiligence</t>
  </si>
  <si>
    <t>RevLeads</t>
  </si>
  <si>
    <t>Revcore Leads is a system built to help you maintain and manage any leads your company acquires.</t>
  </si>
  <si>
    <t>http://www.revleads.co.za/Login.aspx</t>
  </si>
  <si>
    <t>IQmates</t>
  </si>
  <si>
    <t>IQmates is a platform where students meet and share knowledge over various subjects</t>
  </si>
  <si>
    <t>http://www.iqmates.com/</t>
  </si>
  <si>
    <t>http://twitter.com/IQmates</t>
  </si>
  <si>
    <t>UGoMyWay</t>
  </si>
  <si>
    <t>South Africa's own carpool, rideshare and lift-club app for schools, colleges and universities.</t>
  </si>
  <si>
    <t>Carpooling, RIde Share</t>
  </si>
  <si>
    <t>http://ugomyway.com/</t>
  </si>
  <si>
    <t>https://www.facebook.com/ugomywayapp/</t>
  </si>
  <si>
    <t>Ghea Live</t>
  </si>
  <si>
    <t>Ghea is a smart platform for running a security company, which connects guards, supervisors, managers and</t>
  </si>
  <si>
    <t>http://www.ghea.co.za/</t>
  </si>
  <si>
    <t>BrandRocket</t>
  </si>
  <si>
    <t>The best solution for printing Instagram, Twitter &amp; Whatsapp images live at your event. Photo Booth hire with a twist.</t>
  </si>
  <si>
    <t>http://www.brandrocket.co.za/</t>
  </si>
  <si>
    <t>http://www.twitter.com/brandrocketSA</t>
  </si>
  <si>
    <t>http://www.facebook.com/brandrocket</t>
  </si>
  <si>
    <t>Makanda Finance</t>
  </si>
  <si>
    <t>Online Micro lending and investment company</t>
  </si>
  <si>
    <t>https://www.makandafinance.co.za/</t>
  </si>
  <si>
    <t>https://www.linkedin.com/company/5118726/</t>
  </si>
  <si>
    <t>https://twitter.com/makanda_finance</t>
  </si>
  <si>
    <t>https://www.facebook.com/Makanda-Finance-593348404039112/</t>
  </si>
  <si>
    <t>Riovic Wallet</t>
  </si>
  <si>
    <t>We are making the benefits of private and ecommerce business banking accessible to people and businesses at the bottom of the economic pyramid.</t>
  </si>
  <si>
    <t>Fintech, Payments, Savings</t>
  </si>
  <si>
    <t>riovicwallet.com</t>
  </si>
  <si>
    <t>Zestly</t>
  </si>
  <si>
    <t>Zestly is a gifting industry that creates premium themed gifts for all occasions.</t>
  </si>
  <si>
    <t>https://zestly.co.za/</t>
  </si>
  <si>
    <t>https://www.linkedin.com/company/zestly-box/</t>
  </si>
  <si>
    <t>https://twitter.com/zestlybox</t>
  </si>
  <si>
    <t>https://www.facebook.com/ZestlyBox/</t>
  </si>
  <si>
    <t>iAfrikan</t>
  </si>
  <si>
    <t>iAfrikan is a publication that explores how digital technology impacts Africa.</t>
  </si>
  <si>
    <t>http://www.iafrikan.com/</t>
  </si>
  <si>
    <t>https://twitter.com/iafrikan</t>
  </si>
  <si>
    <t>https://www.facebook.com/iafrikan</t>
  </si>
  <si>
    <t>Zoom Connect</t>
  </si>
  <si>
    <t>Zoom Connect is a company that offers SMS solutions for marketing campaigns, general information, and email to SMS.</t>
  </si>
  <si>
    <t>http://zoomconnect.com/</t>
  </si>
  <si>
    <t>https://www.linkedin.com/company/zoom-connect</t>
  </si>
  <si>
    <t>https://twitter.com/zoomconnectsa</t>
  </si>
  <si>
    <t>https://www.facebook.com/ZoomConnect</t>
  </si>
  <si>
    <t>re:source Deisgn</t>
  </si>
  <si>
    <t>Software development house specializing in mobile and web development with a passion for startups</t>
  </si>
  <si>
    <t>http://resourcedesign.io/</t>
  </si>
  <si>
    <t>https://www.linkedin.com/company/re-source-design</t>
  </si>
  <si>
    <t>https://www.twitter.com/resource_design</t>
  </si>
  <si>
    <t>https://www.facebook.com/resourcedesign/</t>
  </si>
  <si>
    <t xml:space="preserve">VML </t>
  </si>
  <si>
    <t>provides a full range of services including creative, design, technology execution, marketing analytics.</t>
  </si>
  <si>
    <t>http://www.native.co.za/</t>
  </si>
  <si>
    <t>Non-Fiction School</t>
  </si>
  <si>
    <t>Non-Fiction School is a coding school in Durban focused on training youth to become software</t>
  </si>
  <si>
    <t>http://www.non-fiction.co.za/school</t>
  </si>
  <si>
    <t>https://linkedin.com/company/nonfictionza</t>
  </si>
  <si>
    <t>https://www.facebook.com/nonfictionza</t>
  </si>
  <si>
    <t>NaturallyGood</t>
  </si>
  <si>
    <t>E-Commerce site for biodegradable eco-friendly products</t>
  </si>
  <si>
    <t>http://www.naturallygood.co.za/</t>
  </si>
  <si>
    <t>https://www.facebook.com/Naturally-Good-Traders-cc-267111690005189/timeline/</t>
  </si>
  <si>
    <t>Emizen</t>
  </si>
  <si>
    <t>Emizen is developes products that will enhance the lifestyle of their customer by using innovative technology.</t>
  </si>
  <si>
    <t>Brasburg, South Africa</t>
  </si>
  <si>
    <t>IoT, Connected Devices</t>
  </si>
  <si>
    <t>https://emizen.co.za/</t>
  </si>
  <si>
    <t>Kweza</t>
  </si>
  <si>
    <t>Kweza is a service that enables informal retailers to order products at the best price and receive deliveries directly to their stores</t>
  </si>
  <si>
    <t>kweza.co.za</t>
  </si>
  <si>
    <t>MPULL</t>
  </si>
  <si>
    <t>MPULL is a B2B marketing agency which focuses on attracting new qualified sales leads and converts them to customers for companies.</t>
  </si>
  <si>
    <t>Meida, Advertising</t>
  </si>
  <si>
    <t>http://www.mpull.com/</t>
  </si>
  <si>
    <t>http://www.linkedin.com/company/2779911</t>
  </si>
  <si>
    <t>http://twitter.com/MPULLmarketing</t>
  </si>
  <si>
    <t>http://www.facebook.com/MPULLmarketing</t>
  </si>
  <si>
    <t>Clockwork Acorn</t>
  </si>
  <si>
    <t>Clockwork Acorn is a small interactive software development studio specialising in the creation of games and other user-facing applications.</t>
  </si>
  <si>
    <t>Game Development</t>
  </si>
  <si>
    <t>http://clockworkacorn.com/</t>
  </si>
  <si>
    <t>https://www.linkedin.com/company/clockwork-acorn</t>
  </si>
  <si>
    <t>https://twitter.com/clockworkacorn</t>
  </si>
  <si>
    <t>https://www.facebook.com/clockworkacorn</t>
  </si>
  <si>
    <t>Digital Solut10n Foundry</t>
  </si>
  <si>
    <t>Dynasty Solutions provides bespoke Business and Home IT support services</t>
  </si>
  <si>
    <t>http://www.digitalsolutionfoundry.co.za/#/home</t>
  </si>
  <si>
    <t>https://www.linkedin.com/company/digitalsolutionfoundry/</t>
  </si>
  <si>
    <t>https://twitter.com/dsfoundry</t>
  </si>
  <si>
    <t>SmartPrac</t>
  </si>
  <si>
    <t>SmartPrac is a Simple, Powerful and Professional Web-based healthcare practice management software.</t>
  </si>
  <si>
    <t>Software, Management</t>
  </si>
  <si>
    <t>https://www.smartprac.com/</t>
  </si>
  <si>
    <t>ClockInstant</t>
  </si>
  <si>
    <t>ClockInstant is a simple automated time &amp; attendance register and tracker.</t>
  </si>
  <si>
    <t>Management software</t>
  </si>
  <si>
    <t>https://clockinstant.com/</t>
  </si>
  <si>
    <t>Overscore AI</t>
  </si>
  <si>
    <t>Overscore AI provides a wide range of IT support services including cloud computing, and database architcture</t>
  </si>
  <si>
    <t>Softawre, Cloud Computing</t>
  </si>
  <si>
    <t>http://overscore.co.za/</t>
  </si>
  <si>
    <t>https://www.linkedin.com/company/overscore</t>
  </si>
  <si>
    <t>https://www.twitter.com/overscoreai</t>
  </si>
  <si>
    <t>Easy Home Sales</t>
  </si>
  <si>
    <t>Platform that enablse users to sell or buy property at no extra commision cost.</t>
  </si>
  <si>
    <t>https://www.easy-home-sales.co.za/</t>
  </si>
  <si>
    <t>https://www.linkedin.com/company/14619842</t>
  </si>
  <si>
    <t>https://www.facebook.com/easyhomesalesza</t>
  </si>
  <si>
    <t>Wrapistry</t>
  </si>
  <si>
    <t>Wrapistty is an e-commerce site with a vast collection of baetiful wedding gifts</t>
  </si>
  <si>
    <t>Gifts</t>
  </si>
  <si>
    <t>https://wrapistry.shop/</t>
  </si>
  <si>
    <t>https://www.facebook.com/ultimategiftregistry</t>
  </si>
  <si>
    <t>Diarize Me</t>
  </si>
  <si>
    <t>Diarize Me helps businesses to track and manage their appointments, inventory, and clients.</t>
  </si>
  <si>
    <t>http://diarize.me/</t>
  </si>
  <si>
    <t>https://www.linkedin.com/company/diarize-me</t>
  </si>
  <si>
    <t>https://twitter.com/diarizeme</t>
  </si>
  <si>
    <t>https://www.facebook.com/diarizeme</t>
  </si>
  <si>
    <t>Gracenet Logistics</t>
  </si>
  <si>
    <t>Logistics Company focusing on last mile deliveries</t>
  </si>
  <si>
    <t>Logistics</t>
  </si>
  <si>
    <t>http://grace-net.co.za/</t>
  </si>
  <si>
    <t>https://twitter.com/gracenetlogist</t>
  </si>
  <si>
    <t>https://www.facebook.com/gracenetlogistics/</t>
  </si>
  <si>
    <t>FREI One Digital</t>
  </si>
  <si>
    <t>FREI is a digital virtual network enabler that makes digital and cellular easy for brands.</t>
  </si>
  <si>
    <t>https://www.frei.one/</t>
  </si>
  <si>
    <t>https://www.linkedin.com/company/frei-one/</t>
  </si>
  <si>
    <t>https://twitter.com/frei_one</t>
  </si>
  <si>
    <t>https://www.facebook.com/pg/FreiUnleashYourBrand/</t>
  </si>
  <si>
    <t>Get Rewards</t>
  </si>
  <si>
    <t>Get Rewards Offers The Widest Range of Awards in SA.</t>
  </si>
  <si>
    <t>Rewards</t>
  </si>
  <si>
    <t>https://www.getrewards.com/</t>
  </si>
  <si>
    <t>https://www.linkedin.com/company/get-rewards/</t>
  </si>
  <si>
    <t>https://twitter.com/GetRewardsZA</t>
  </si>
  <si>
    <t>https://www.facebook.com/GETRewards/</t>
  </si>
  <si>
    <t>Netwerk24</t>
  </si>
  <si>
    <t>Netwerk24 is a newspaper agrregator targeting Afrikaners.</t>
  </si>
  <si>
    <t>https://www.netwerk24.com/</t>
  </si>
  <si>
    <t>https://twitter.com/netwerk24</t>
  </si>
  <si>
    <t>https://www.facebook.com/pg/netwerk24</t>
  </si>
  <si>
    <t>HumanValue</t>
  </si>
  <si>
    <t>HumanValue is a business consultant platform that offers HR consulting and recruitment services.</t>
  </si>
  <si>
    <t>HR Consultancy</t>
  </si>
  <si>
    <t>http://humanvalue.co.za/</t>
  </si>
  <si>
    <t>https://twitter.com/HumanValueSA</t>
  </si>
  <si>
    <t>https://www.facebook.com/HumanValue-Connecting-People-Creating-Value-1744149455832231/</t>
  </si>
  <si>
    <t>Endurance Drones</t>
  </si>
  <si>
    <t>Africa's leading commecial drones supplier and repair facility</t>
  </si>
  <si>
    <t>https://endurancedrones.com/</t>
  </si>
  <si>
    <t>https://in.linkedin.com/company/endurance-drones</t>
  </si>
  <si>
    <t>https://twitter.com/Endurancedrones</t>
  </si>
  <si>
    <t>https://www.facebook.com/pg/endurancedrones/</t>
  </si>
  <si>
    <t>Dimago</t>
  </si>
  <si>
    <t>Dimago is a data and analytics company providing services to companies.</t>
  </si>
  <si>
    <t>http://www.dimago.co.za/</t>
  </si>
  <si>
    <t>https://www.linkedin.com/company/dimago/</t>
  </si>
  <si>
    <t>Do Digital</t>
  </si>
  <si>
    <t>Do Digital is an agency driven eLearning platform based in Cape Town, South Africa and offers affordable digital marketing courses.</t>
  </si>
  <si>
    <t>EdTech, E-Learning</t>
  </si>
  <si>
    <t>https://www.dodigital.academy/</t>
  </si>
  <si>
    <t>https://www.linkedin.com/company/do-digital-academy/</t>
  </si>
  <si>
    <t>https://twitter.com/do_academy</t>
  </si>
  <si>
    <t>https://www.facebook.com/dodigitalacademy/</t>
  </si>
  <si>
    <t>Involved Digital</t>
  </si>
  <si>
    <t>We are a creative digital marketing and online advertising agency based in the heart of Cape Town.</t>
  </si>
  <si>
    <t>Media Advertising, MArketing</t>
  </si>
  <si>
    <t>https://involveddigital.com/</t>
  </si>
  <si>
    <t>https://www.linkedin.com/company/involved-digital/</t>
  </si>
  <si>
    <t>https://twitter.com/involveddigital</t>
  </si>
  <si>
    <t>https://www.facebook.com/involveddigital/</t>
  </si>
  <si>
    <t>iSpani</t>
  </si>
  <si>
    <t>iSpani Group is a business that was started to unlock the economic opportunity sitting in emerging markets.</t>
  </si>
  <si>
    <t>http://ispanigroup.co.za/</t>
  </si>
  <si>
    <t>https://www.linkedin.com/company/ispani-group/</t>
  </si>
  <si>
    <t>ComUnity</t>
  </si>
  <si>
    <t xml:space="preserve">ComUnity is a one-stop digital services platform that enables businesses and institutions to easily deliver rich, wrap-around applications and services to clients via any consumer device, including native apps on all feature phones. </t>
  </si>
  <si>
    <t>http://comunity.co.za/</t>
  </si>
  <si>
    <t>https://www.linkedin.com/company/comunity</t>
  </si>
  <si>
    <t>Tenebris Lab</t>
  </si>
  <si>
    <t>Tenebris Lab is a computer graphics based design collaborative and software development studio. Focusing on vr, ar and mr games and apps.</t>
  </si>
  <si>
    <t>Virtual Rieallity, Augumented Reality</t>
  </si>
  <si>
    <t>https://tenebrislab.com/</t>
  </si>
  <si>
    <t>https://za.linkedin.com/company/tenebris-lab</t>
  </si>
  <si>
    <t>https://twitter.com/tenebrislab</t>
  </si>
  <si>
    <t>https://www.facebook.com/tenebrislab/</t>
  </si>
  <si>
    <t>SowetanLIve</t>
  </si>
  <si>
    <t>South African online news platform focusing on sports, entertainment and business</t>
  </si>
  <si>
    <t>http://www.sowetanlive.co.za/</t>
  </si>
  <si>
    <t>https://twitter.com/sowetanlive</t>
  </si>
  <si>
    <t>https://www.facebook.com/sowetanlive</t>
  </si>
  <si>
    <t>WithNova Experience Management</t>
  </si>
  <si>
    <t>Enabling smarter, faster decisions based on insights into customers across touchpoints.</t>
  </si>
  <si>
    <t>Customer experience Management</t>
  </si>
  <si>
    <t>http://www.withnova.co.za/</t>
  </si>
  <si>
    <t>https://www.linkedin.com/company/withnova/</t>
  </si>
  <si>
    <t>https://twitter.com/with_nova</t>
  </si>
  <si>
    <t>https://www.facebook.com/Withnova</t>
  </si>
  <si>
    <t>SpaceDecode</t>
  </si>
  <si>
    <t>Spacedecode introduces the concept of recipes allowing you to save instances of your work for later use.</t>
  </si>
  <si>
    <t>https://spacedecode.com/</t>
  </si>
  <si>
    <t>https://twitter.com/spacedecode</t>
  </si>
  <si>
    <t>https://www.facebook.com/spacedecode/</t>
  </si>
  <si>
    <t>Orgunite</t>
  </si>
  <si>
    <t>Orgunite's mission is to help companies deliver rewarding and personalised customer experiences.</t>
  </si>
  <si>
    <t>CRM</t>
  </si>
  <si>
    <t>https://www.orguniteapp.com/</t>
  </si>
  <si>
    <t>Darkiepages</t>
  </si>
  <si>
    <t>A mobile app to search and locate black-owned businesses in South Africa</t>
  </si>
  <si>
    <t>https://www.darkiepages.co.za/</t>
  </si>
  <si>
    <t>https://www.linkedin.com/company/darkiepages</t>
  </si>
  <si>
    <t>https://twitter.com/darkiepages</t>
  </si>
  <si>
    <t>https://www.facebook.com/darkiepages/</t>
  </si>
  <si>
    <t>Ionizr</t>
  </si>
  <si>
    <t>Ionizr provides analytical insight of physical and online behavior, combining the real time flow of visits to your venue and website.</t>
  </si>
  <si>
    <t>http://www.ionizr.com/</t>
  </si>
  <si>
    <t>Hooros Digital</t>
  </si>
  <si>
    <t>Hooros Digital has built a curated freelance hiring marketplace where companies who require a freelancer/freelancers to help them with a particular project</t>
  </si>
  <si>
    <t>http://hooros.co.za/</t>
  </si>
  <si>
    <t>https://www.linkedin.com/in/emmanuel-sibanda-42b49176</t>
  </si>
  <si>
    <t>https://www.twitter.com/hoorosza</t>
  </si>
  <si>
    <t>https://www.facebook.com/hoorosza</t>
  </si>
  <si>
    <t>Goodies Hub</t>
  </si>
  <si>
    <t>Goodies Hub is an online marketplace for Handcrafted deigner products.</t>
  </si>
  <si>
    <t>https://www.goodieshub.com/</t>
  </si>
  <si>
    <t>https://www.twitter.com/goodieshub</t>
  </si>
  <si>
    <t>https://www.facebook.com/goodieshubonline</t>
  </si>
  <si>
    <t>Cumii</t>
  </si>
  <si>
    <t xml:space="preserve">Cumii is a pan-African IoT company that focuses on disruptive technology that transforms Africa. </t>
  </si>
  <si>
    <t>IoT, Connectivty Solutions</t>
  </si>
  <si>
    <t>http://www.cumii.net/</t>
  </si>
  <si>
    <t>https://www.linkedin.com/company/cumii-international/</t>
  </si>
  <si>
    <t>https://twitter.com/cumiiiot</t>
  </si>
  <si>
    <t>https://www.facebook.com/CumiiIoT/</t>
  </si>
  <si>
    <t>We are Monsters</t>
  </si>
  <si>
    <t xml:space="preserve"> We partner with corporates as an external innovation arm, helping them disrupt from the outside in.</t>
  </si>
  <si>
    <t>https://wearemonsters.co.za/</t>
  </si>
  <si>
    <t>https://www.linkedin.com/company/we-are-monsters</t>
  </si>
  <si>
    <t>https://www.twitter.com/monstersshout</t>
  </si>
  <si>
    <t>https://www.facebook.com/we.be.monsters</t>
  </si>
  <si>
    <t>Pista</t>
  </si>
  <si>
    <t>A research, design and innovation practice specialising in product &amp; service design using design thinking, cultural intelligence and technology.</t>
  </si>
  <si>
    <t>Design, Research</t>
  </si>
  <si>
    <t>https://pista.co.za/</t>
  </si>
  <si>
    <t>https://www.linkedin.com/company/18189768</t>
  </si>
  <si>
    <t>Lula Rent</t>
  </si>
  <si>
    <t>Easy, smart and transparent property management for landlords, property managers &amp; tenants</t>
  </si>
  <si>
    <t>http://www.lularent.com/</t>
  </si>
  <si>
    <t>https://www.linkedin.com/company/lularent/</t>
  </si>
  <si>
    <t>https://twitter.com/lularent</t>
  </si>
  <si>
    <t>The Digital Alliance</t>
  </si>
  <si>
    <t>The Digital Alliance is a full service digital and traditional marketing agency.</t>
  </si>
  <si>
    <t>Digital Marketing, Advertising</t>
  </si>
  <si>
    <t>https://www.thedigitalalliance.co.za/about-tda-marketing-agency/</t>
  </si>
  <si>
    <t>https://www.linkedin.com/company/thedigitalalliance/</t>
  </si>
  <si>
    <t>Now Boarding</t>
  </si>
  <si>
    <t>Now Boarding is a leading UX, Web Design, Brand &amp; Marketing Agency.</t>
  </si>
  <si>
    <t>http://www.nowboarding.co.za/</t>
  </si>
  <si>
    <t>https://www.linkedin.com/company/now-boarding</t>
  </si>
  <si>
    <t>https://www.facebook.com/nowboardingagency</t>
  </si>
  <si>
    <t>CRSP dsgn</t>
  </si>
  <si>
    <t>CRSP dsgn is a South African social enterprise that produces affordable Robotics &amp; 3D Printing educational tools for 21st Century Learning.</t>
  </si>
  <si>
    <t>Robotics, Education</t>
  </si>
  <si>
    <t>https://www.crspdsgn.com</t>
  </si>
  <si>
    <t>https://za.linkedin.com/company/crsp-dsgn</t>
  </si>
  <si>
    <t>https://twitter.com/crsp_dsgn</t>
  </si>
  <si>
    <t>https://web.facebook.com/CRSPdsgn</t>
  </si>
  <si>
    <t>Glovent Solutions</t>
  </si>
  <si>
    <t>PGlovent Solutions is a closed community management platform.</t>
  </si>
  <si>
    <t>http://www.glovent.co.za/</t>
  </si>
  <si>
    <t>http://www.linkedin.com/company/2515373</t>
  </si>
  <si>
    <t>https://www.facebook.com/glovent.solutions</t>
  </si>
  <si>
    <t>Joblife</t>
  </si>
  <si>
    <t>Joblife is an online job search tool that enables job seekers get themselves infornt of potential employers.</t>
  </si>
  <si>
    <t>Employment, Job and talents</t>
  </si>
  <si>
    <t>joblife.co.za</t>
  </si>
  <si>
    <t>https://www.linkedin.com/company/joblife</t>
  </si>
  <si>
    <t>http://twitter.com/joblifeza</t>
  </si>
  <si>
    <t>http://www.facebook.com/joblife</t>
  </si>
  <si>
    <t>Zindi</t>
  </si>
  <si>
    <t>Zindi is the first data science competition platform in Africa.</t>
  </si>
  <si>
    <t>Data Science</t>
  </si>
  <si>
    <t>https://zindi.africa/</t>
  </si>
  <si>
    <t>https://www.linkedin.com/company/zindi-africa/</t>
  </si>
  <si>
    <t>https://twitter.com/ZindiAfrica</t>
  </si>
  <si>
    <t>Juicy Designs</t>
  </si>
  <si>
    <t>Juicy Designs is your one-stop Social Media Marketing Agency in Pretoria that takes pride in creating juicy stories.</t>
  </si>
  <si>
    <t>https://www.juicydesigns.co.za/</t>
  </si>
  <si>
    <t>https://www.linkedin.com/company/10558338/</t>
  </si>
  <si>
    <t>https://www.facebook.com/TheJuicyDesigns/</t>
  </si>
  <si>
    <t>Code 4 CT</t>
  </si>
  <si>
    <t>Code4CT is a program that introduces high school girls to basic web building skills and expose them to opportunities in the IT industry.</t>
  </si>
  <si>
    <t>P2P Learning</t>
  </si>
  <si>
    <t>http://code4ct.com/</t>
  </si>
  <si>
    <t>https://in.linkedin.com/company/code-for-cape-town</t>
  </si>
  <si>
    <t>https://twitter.com/code4ct</t>
  </si>
  <si>
    <t>https://www.facebook.com/pg/code4ct/</t>
  </si>
  <si>
    <t>TV Republic</t>
  </si>
  <si>
    <t>TV Republic enables you to design and schedule your monitors easily from the web, using your computer, tablet or smartphone.</t>
  </si>
  <si>
    <t>http://www.tvrepublic.co/</t>
  </si>
  <si>
    <t>http://twitter.com/thetvrepublic</t>
  </si>
  <si>
    <t>Webalytics</t>
  </si>
  <si>
    <t>We believe digital marketing isn't just one or the other, but instead a combination of tangible methods to ensure how your future leads are engaged and converted.</t>
  </si>
  <si>
    <t>https://www.webalytics.co/</t>
  </si>
  <si>
    <t>https://www.linkedin.com/company/webalytics-pty-ltd/about/</t>
  </si>
  <si>
    <t>Hitech Wireless</t>
  </si>
  <si>
    <t>Hitech is a wireless Internet service provider.</t>
  </si>
  <si>
    <t>Wireless, Internet</t>
  </si>
  <si>
    <t>http://hitechwireless.co.za/</t>
  </si>
  <si>
    <t>BuzzApex</t>
  </si>
  <si>
    <t>BuzzApex is a paperless business platform that automates various functions and helps promote your Business in a cost effective manner.</t>
  </si>
  <si>
    <t>Automation</t>
  </si>
  <si>
    <t>http://buzzapex.com/</t>
  </si>
  <si>
    <t>Xtreme Accesories</t>
  </si>
  <si>
    <t>Marketpalce for GoPro and Drones accesories</t>
  </si>
  <si>
    <t>Robotics &amp; Drones</t>
  </si>
  <si>
    <t>https://xtremexccessories.co.za/</t>
  </si>
  <si>
    <t>https://www.facebook.com/XtremeXccessoriesGear/?_rdc=1&amp;_rdr</t>
  </si>
  <si>
    <t>Seebox</t>
  </si>
  <si>
    <t>Seebox is a unique interactive self-paced engineering training solution with video tutorials &amp; experiments to train workers on-site in Electronics and Technical fields.</t>
  </si>
  <si>
    <t>https://www.seebox.co.za/</t>
  </si>
  <si>
    <t>https://twitter.com/theseebox</t>
  </si>
  <si>
    <t>https://www.facebook.com/pg/theseebox/</t>
  </si>
  <si>
    <t>Daily Dish</t>
  </si>
  <si>
    <t>Daily Dish delivers a range of dinner boxes and wine boxes every week</t>
  </si>
  <si>
    <t>Deliveries</t>
  </si>
  <si>
    <t>https://www.dailydish.co.za/</t>
  </si>
  <si>
    <t>https://twitter.com/DailyDishForYou</t>
  </si>
  <si>
    <t>https://www.facebook.com/dailydishforyou/</t>
  </si>
  <si>
    <t>Spritzed</t>
  </si>
  <si>
    <t>Helps Startup Companies find affordable working space</t>
  </si>
  <si>
    <t>https://www.spritzed.co.za/</t>
  </si>
  <si>
    <t>https://www.linkedin.com/company/spritzed/</t>
  </si>
  <si>
    <t>https://twitter.com/Spritzed</t>
  </si>
  <si>
    <t>https://www.facebook.com/spritzed/</t>
  </si>
  <si>
    <t>PharmaLTX</t>
  </si>
  <si>
    <t>PharmaLTX (Pty) Ltd is an eClinical Solutions Company launched in 2015 to provide EMR (Electronic Medical Records) &amp; EDC (Electronic Data Capture) solutions within clinical research, eliminating the problems inherent to paper-based data collection methods.</t>
  </si>
  <si>
    <t>http://www.pharmaltx.com/</t>
  </si>
  <si>
    <t>https://twitter.com/pharmaltx</t>
  </si>
  <si>
    <t>NU Beginnings</t>
  </si>
  <si>
    <t>Recruitment specialists revolutionising the way tech companies recruit</t>
  </si>
  <si>
    <t>Talent, Jobs, Labour</t>
  </si>
  <si>
    <t>https://www.nu-beginnings.co.za/</t>
  </si>
  <si>
    <t>https://www.linkedin.com/company-beta/950000/</t>
  </si>
  <si>
    <t>https://twitter.com/NuBeginningsSA</t>
  </si>
  <si>
    <t>https://www.facebook.com/NuBeginningsSA/</t>
  </si>
  <si>
    <t>Centurus Group of Schools</t>
  </si>
  <si>
    <t>Centurus Group of Schools provide a dynamic and progressive education for all pupils.</t>
  </si>
  <si>
    <t>http://www.centuruscolleges.co.za/</t>
  </si>
  <si>
    <t>Cats and Shepherd</t>
  </si>
  <si>
    <t>Cats &amp; Shepherd is a growth consultancy that builds digital experiences that drive growth.</t>
  </si>
  <si>
    <t>Consultancy, Media</t>
  </si>
  <si>
    <t>http://catsandshepherd.com/</t>
  </si>
  <si>
    <t>Shop Eat Sleep Worldwide</t>
  </si>
  <si>
    <t>Shop eat sleep worldwide is a Premium discount App joining you into an exclusive club of high end luxury brands.</t>
  </si>
  <si>
    <t>Discounts</t>
  </si>
  <si>
    <t>http://shopeatsleepworldwide.com/</t>
  </si>
  <si>
    <t>https://www.facebook.com/shopeatsleepworldwide/</t>
  </si>
  <si>
    <t>Avatar Brands</t>
  </si>
  <si>
    <t xml:space="preserve">Our digital marketing agency will help your business get online, get noticed and get results. </t>
  </si>
  <si>
    <t>Marketing &amp; Advertising</t>
  </si>
  <si>
    <t>https://avatarbrands.com/</t>
  </si>
  <si>
    <t>https://twitter.com/avatarbrands</t>
  </si>
  <si>
    <t>https://www.facebook.com/avatarbrands</t>
  </si>
  <si>
    <t>Wolf&amp;Halo</t>
  </si>
  <si>
    <t>Wolf&amp;Halo is a growth and digital marketing agency.</t>
  </si>
  <si>
    <t>https://www.wolfandhalo.com/</t>
  </si>
  <si>
    <t>https://za.linkedin.com/company/wolf-and-halo-pty-ltd</t>
  </si>
  <si>
    <t>http://www.twitter.com/wolfandhalo</t>
  </si>
  <si>
    <t>http://www.facebook.com/wolfandhalo</t>
  </si>
  <si>
    <t>Guns &amp; Rain Art</t>
  </si>
  <si>
    <t>Guns &amp; Rain Art is a marketplace for contemporary fine art from Southern Africa</t>
  </si>
  <si>
    <t>http://gunsandrain.com/</t>
  </si>
  <si>
    <t>http://www.linkedin.com/company/guns-&amp;-rain-art</t>
  </si>
  <si>
    <t>http://twitter.com/gunsandrain</t>
  </si>
  <si>
    <t>http://www.facebook.com/gunsandrain</t>
  </si>
  <si>
    <t>SassyChic</t>
  </si>
  <si>
    <t>SassyChic is Online boutique showcasing SA designer fashion &amp; more.</t>
  </si>
  <si>
    <t>http://sassychic.co.za/</t>
  </si>
  <si>
    <t>https://www.linkedin.com/company/2374015</t>
  </si>
  <si>
    <t>https://www.twitter.com/sassychicsa</t>
  </si>
  <si>
    <t>https://www.facebook.com/SassyChicSA</t>
  </si>
  <si>
    <t>Quick Connect Wireless</t>
  </si>
  <si>
    <t>Quick Connect Wireless is a wireless internet provider</t>
  </si>
  <si>
    <t>https://www.quickconnectwireless.net/</t>
  </si>
  <si>
    <t>https://www.linkedin.com/company/quick-connect-wireless/</t>
  </si>
  <si>
    <t>https://twitter.com/QuickConnectW</t>
  </si>
  <si>
    <t>https://www.facebook.com/QuickConnectWireless/</t>
  </si>
  <si>
    <t>Legal Connection</t>
  </si>
  <si>
    <t>Legal practice and case management for teams and panels.</t>
  </si>
  <si>
    <t>LegalTech</t>
  </si>
  <si>
    <t>https://legalconnection.co.za/</t>
  </si>
  <si>
    <t>https://www.facebook.com/pg/legalconnectionZA/</t>
  </si>
  <si>
    <t>Cape Town Office</t>
  </si>
  <si>
    <t>Cape Town Office is a co-working space based in Cape Town</t>
  </si>
  <si>
    <t>Co-working Space</t>
  </si>
  <si>
    <t>http://www.capetownoffice.com/</t>
  </si>
  <si>
    <t>https://www.linkedin.com/company/cape-town-office</t>
  </si>
  <si>
    <t>https://twitter.com/capetownoffice</t>
  </si>
  <si>
    <t>https://www.facebook.com/capetownoffice</t>
  </si>
  <si>
    <t>Useful &amp; Beautiful</t>
  </si>
  <si>
    <t>Useful And Beautiful create useful and beautiful mobile apps and mobisites that compliments your business goals and delight your customers.</t>
  </si>
  <si>
    <t>Mobile Development</t>
  </si>
  <si>
    <t>https://usefulandbeautiful.co.za/</t>
  </si>
  <si>
    <t>https://www.linkedin.com/company/useful-&amp;-beautiful/</t>
  </si>
  <si>
    <t>https://twitter.com/UandBMobile</t>
  </si>
  <si>
    <t>https://www.facebook.com/uandbmobile/</t>
  </si>
  <si>
    <t>Greenform</t>
  </si>
  <si>
    <t>GreenForm is a document management system software which is a web-based capture solutions that digitalises paper-based forms in business processes</t>
  </si>
  <si>
    <t>Digital solutions</t>
  </si>
  <si>
    <t>https://www.greenform.co.za/Landing</t>
  </si>
  <si>
    <t>https://www.linkedin.com/company/greenform-mobile-solution/</t>
  </si>
  <si>
    <t>https://twitter.com/GreenFormSol</t>
  </si>
  <si>
    <t>https://www.facebook.com/GreenFormMobile/</t>
  </si>
  <si>
    <t>PowerOptimal</t>
  </si>
  <si>
    <t>PowerOptima offers a range of energy use and billing management solutions that puts the power back in your hands.</t>
  </si>
  <si>
    <t>Solar, Clean Energy</t>
  </si>
  <si>
    <t>http://www.poweroptimal.com/</t>
  </si>
  <si>
    <t>https://www.linkedin.com/company/9239338</t>
  </si>
  <si>
    <t>https://twitter.com/poweroptimal</t>
  </si>
  <si>
    <t>https://www.facebook.com/poweroptimal/</t>
  </si>
  <si>
    <t>Isoflow</t>
  </si>
  <si>
    <t xml:space="preserve">Isoflow is a Cape Town based User Experience, Web and Mobile Design agency. </t>
  </si>
  <si>
    <t>https://www.isoflow.co.za/</t>
  </si>
  <si>
    <t>https://www.linkedin.com/company/isoflow</t>
  </si>
  <si>
    <t>https://twitter.com/isoflow</t>
  </si>
  <si>
    <t>https://www.facebook.com/Isoflow/</t>
  </si>
  <si>
    <t>Stream Drinks</t>
  </si>
  <si>
    <t>Stream Drinks is a sugar free beverage packed with vitamins and other healthy ingredients.</t>
  </si>
  <si>
    <t>Beverages</t>
  </si>
  <si>
    <t>http://www.streamdrinks.com/</t>
  </si>
  <si>
    <t>https://www.linkedin.com/company/stream-drinks</t>
  </si>
  <si>
    <t>https://twitter.com/streamdrinks</t>
  </si>
  <si>
    <t>https://www.facebook.com/streamdrinks</t>
  </si>
  <si>
    <t>Key Connections</t>
  </si>
  <si>
    <t>Key Connections is a tech recruitment company that focuses on connecting developers and technology companies.</t>
  </si>
  <si>
    <t>Recruitment, Jobs, Talents</t>
  </si>
  <si>
    <t>http://www.keyconnections.co.za/</t>
  </si>
  <si>
    <t>https://www.linkedin.com/company/1105594</t>
  </si>
  <si>
    <t>https://www.twitter.com/key_connections</t>
  </si>
  <si>
    <t>https://www.facebook.com/keyconnectionsrec</t>
  </si>
  <si>
    <t>Servio</t>
  </si>
  <si>
    <t>On-Demand Home Service Platform operating in South Africa</t>
  </si>
  <si>
    <t>https://servio.co.za</t>
  </si>
  <si>
    <t>https://twitter.com/Servio_Services</t>
  </si>
  <si>
    <t>10Dot</t>
  </si>
  <si>
    <t>We help you detect, prevent and combat cyber crime, protect your data assets, and secure your cloud.</t>
  </si>
  <si>
    <t>https://www.10dot.com/</t>
  </si>
  <si>
    <t>https://twitter.com/10dotsecurity</t>
  </si>
  <si>
    <t>https://www.facebook.com/10dot-Cloud-Security-117334511942557</t>
  </si>
  <si>
    <t>RentDoc</t>
  </si>
  <si>
    <t>RentDoc is a Rental Property Law Firm.</t>
  </si>
  <si>
    <t>http://www.rentdoc.co.za/</t>
  </si>
  <si>
    <t>https://www.linkedin.com/company/rentdoc/</t>
  </si>
  <si>
    <t>https://twitter.com/rentdoc</t>
  </si>
  <si>
    <t>https://www.facebook.com/pg/RentDoc/</t>
  </si>
  <si>
    <t>Creatives Express</t>
  </si>
  <si>
    <t>A digital marketing solution that specialises in website development and graphic design</t>
  </si>
  <si>
    <t>http://www.creativesexpress.co.za/</t>
  </si>
  <si>
    <t>https://www.linkedin.com/company/creatives-express</t>
  </si>
  <si>
    <t>https://twitter.com/creativesxpress</t>
  </si>
  <si>
    <t>https://www.facebook.com/creativesexpress/</t>
  </si>
  <si>
    <t>Vivi Dress South Africa</t>
  </si>
  <si>
    <t>Vivi Dress is a marketplace with a collection of wedding gowns</t>
  </si>
  <si>
    <t>Retail, Women's Clothing</t>
  </si>
  <si>
    <t>http://www.vividress.co.za/</t>
  </si>
  <si>
    <t>Bandela Media</t>
  </si>
  <si>
    <t>Bandela Media is a web design and development company based in East london, South Africa.</t>
  </si>
  <si>
    <t>Software Development, Website Design</t>
  </si>
  <si>
    <t>https://www.bandelamedia.co.za/</t>
  </si>
  <si>
    <t>https://www.linkedin.com/company/bandela-media</t>
  </si>
  <si>
    <t>https://twitter.com/bandelamedia</t>
  </si>
  <si>
    <t>https://www.facebook.com/Bandela-Media-1538655589794487/</t>
  </si>
  <si>
    <t>Rental Retainer Club</t>
  </si>
  <si>
    <t>Rental Retainer Club is a Rental Property Law Firm for a nominal monthly fee.</t>
  </si>
  <si>
    <t>http://www.rentalretainerclub.co.za/</t>
  </si>
  <si>
    <t>https://www.linkedin.com/company/rental-retainer-club/</t>
  </si>
  <si>
    <t>https://twitter.com/rentalretainer</t>
  </si>
  <si>
    <t>https://www.facebook.com/RentalRetainerClub/</t>
  </si>
  <si>
    <t>Phakamo Holdings</t>
  </si>
  <si>
    <t>Providing cyber security services to businesses in Africa</t>
  </si>
  <si>
    <t>http://phakamo.co.za/</t>
  </si>
  <si>
    <t>https://www.linkedin.com/company/phakamo-holdings</t>
  </si>
  <si>
    <t>https://www.facebook.com/pages/Phakamo-Holdings/492824344139395</t>
  </si>
  <si>
    <t xml:space="preserve">Nona Digital </t>
  </si>
  <si>
    <t>A leading Blockchain-focused software development studio</t>
  </si>
  <si>
    <t>Software Development, Blockchain</t>
  </si>
  <si>
    <t>http://nonacreative.com/</t>
  </si>
  <si>
    <t>https://www.linkedin.com/company/nona-creative-digital-boutique</t>
  </si>
  <si>
    <t>https://twitter.com/nonacreative</t>
  </si>
  <si>
    <t>https://www.facebook.com/NonaCreative</t>
  </si>
  <si>
    <t>Peruzal</t>
  </si>
  <si>
    <t>Peruzal offers consulting, web and mobile app development, and training services for the African market.</t>
  </si>
  <si>
    <t>Software Development, Training</t>
  </si>
  <si>
    <t>http://www.peruzal.com/</t>
  </si>
  <si>
    <t>https://www.linkedin.com/company/peruzal</t>
  </si>
  <si>
    <t>https://www.twitter.com/peruzal</t>
  </si>
  <si>
    <t>https://www.facebook.com/peruzal</t>
  </si>
  <si>
    <t>Loeriesfontein Wind Farm</t>
  </si>
  <si>
    <t>Loeriesfontein Wind Farm is committed to contributing to sustainable community growth through financial and non-financial community development</t>
  </si>
  <si>
    <t>Clean Energy, Wind Energy</t>
  </si>
  <si>
    <t>https://loeriesfonteinwind.co.za/</t>
  </si>
  <si>
    <t>https://www.facebook.com/RenewablePowerSA</t>
  </si>
  <si>
    <t>AI Media Group</t>
  </si>
  <si>
    <t>Curators Of Africa’s Largest Business Focused AI &amp; Data Science Community</t>
  </si>
  <si>
    <t>http://aimediagroup.co.za/</t>
  </si>
  <si>
    <t>https://www.linkedin.com/company/ai-media-africa/</t>
  </si>
  <si>
    <t>https://www.facebook.com/pg/aimediagroupza/</t>
  </si>
  <si>
    <t>Responsive Digital</t>
  </si>
  <si>
    <t>Responsive Digital Innovation is a leading website design company in New York.</t>
  </si>
  <si>
    <t>New York, United States</t>
  </si>
  <si>
    <t>https://www.goresponsive.com/</t>
  </si>
  <si>
    <t>Koala Design</t>
  </si>
  <si>
    <t xml:space="preserve">Koala Design is a Cape Town based web design company in South Africa that specialises in Search Engine Optimisation </t>
  </si>
  <si>
    <t>SEO</t>
  </si>
  <si>
    <t>https://www.koaladesign.co.za/</t>
  </si>
  <si>
    <t>http://www.linkedin.com/company/koala-design</t>
  </si>
  <si>
    <t>http://twitter.com/KoalaDesignSA</t>
  </si>
  <si>
    <t>http://www.facebook.com/KoalaDesignSA/</t>
  </si>
  <si>
    <t>PositiveSSL</t>
  </si>
  <si>
    <t>PositiveSSL was launched to fight website security threats and vulnerabilities by offering the best SSL certificates</t>
  </si>
  <si>
    <t>https://www.positivessl.co.za/</t>
  </si>
  <si>
    <t>https://www.linkedin.com/company/PositiveSSL</t>
  </si>
  <si>
    <t>https://twitter.com/PositiveSSL</t>
  </si>
  <si>
    <t>https://www.facebook.com/PositiveSSL</t>
  </si>
  <si>
    <t>Noupoort Wind Farm</t>
  </si>
  <si>
    <t>Noupoort Wind Farm is committed to contributing to sustainable community growth through financial and non-financial community development involvement.</t>
  </si>
  <si>
    <t>https://noupoortwind.co.za/</t>
  </si>
  <si>
    <t>https://www.facebook.com/RenewablePowerSA/</t>
  </si>
  <si>
    <t>Growing Agile</t>
  </si>
  <si>
    <t xml:space="preserve">Growing Agile is focused on helping companies and individuals be agile. We provide coaching, support and training to help you find the right path for your organization. </t>
  </si>
  <si>
    <t>http://www.growingagile.co.nz/</t>
  </si>
  <si>
    <t>Datatracker</t>
  </si>
  <si>
    <t xml:space="preserve">Datatracker is a business software service provider and specializes in developing high quality business software. </t>
  </si>
  <si>
    <t>http://www.datatracker.co.za/</t>
  </si>
  <si>
    <t>https://www.linkedin.com/company/datatracker-pty-ltd</t>
  </si>
  <si>
    <t>https://www.twitter.com/datatrackerza</t>
  </si>
  <si>
    <t>https://www.facebook.com/datatrackerza</t>
  </si>
  <si>
    <t>Mellow Cabs</t>
  </si>
  <si>
    <t>Mellowcabs are new, electric mini-cabs that provide transport in cities.</t>
  </si>
  <si>
    <t>Neil du Preez</t>
  </si>
  <si>
    <t>Ride Hailing, Clean Energy</t>
  </si>
  <si>
    <t>https://www.mellowcabs.com</t>
  </si>
  <si>
    <t>https://twitter.com/mellowcabs?lang=en</t>
  </si>
  <si>
    <t>https://www.facebook.com/Mellowcabs/</t>
  </si>
  <si>
    <t>Tautona</t>
  </si>
  <si>
    <t>Tautona is a cloud company that leverages artificial intelligence and amchine learning to automate the insurance claims process.</t>
  </si>
  <si>
    <t>John Holdsworth</t>
  </si>
  <si>
    <t>Robotics, Artificial Intelligence</t>
  </si>
  <si>
    <t>http://tautona.ai/</t>
  </si>
  <si>
    <t>https://www.linkedin.com/company/tautona-ai/about/</t>
  </si>
  <si>
    <t>https://www.facebook.com/TautonaAI/</t>
  </si>
  <si>
    <t>Bright On Capital</t>
  </si>
  <si>
    <t>Bright On Capital is an online peer-to-peer enterprise-lending platform, that serves as an online market place and allows SMEs to simply and quickly raise working capital funding from a wide range of traditional and non-traditional lenders.</t>
  </si>
  <si>
    <t>Koena Headbush, Tsepo Headbush</t>
  </si>
  <si>
    <t>Peer-to-peer lending</t>
  </si>
  <si>
    <t>https://www.brightoncapital.co.za/</t>
  </si>
  <si>
    <t>https://www.linkedin.com/company/bright-on-capital/</t>
  </si>
  <si>
    <t>Akili Labs</t>
  </si>
  <si>
    <t>We are developing next generation point of care molecular diagnostics system for infectious disease detection and monitoring. Our modular, connected smart point of care molecular diagnostics systems are aimed at medical practitioners in the field and in research laboratories.</t>
  </si>
  <si>
    <t>South Africa, Botswana</t>
  </si>
  <si>
    <t>Charles Faul, Lucas Lotter, Farhan Pervaiz</t>
  </si>
  <si>
    <t>https://akililabs.net/contact-us</t>
  </si>
  <si>
    <t>3lyna</t>
  </si>
  <si>
    <t>3lyna is an on-demand online grocery delivery.</t>
  </si>
  <si>
    <t>Rentx</t>
  </si>
  <si>
    <t>Rentx is on-demand renting car services that want to improve mobility in Sudan and optimize the use of existing resources by offering a better alternative to car ownership.</t>
  </si>
  <si>
    <t>Tazkerati</t>
  </si>
  <si>
    <t>Tzkarati is an integrated booking system for travel tickets.</t>
  </si>
  <si>
    <t>Nayla Prosthetics</t>
  </si>
  <si>
    <t>Nayla works on the inclusion of amputees in the societies of developing countries by producing affordable and high quality prosthetic limbs.</t>
  </si>
  <si>
    <t>Dopa</t>
  </si>
  <si>
    <t>Dopa platform is a fine-tuned communication tool that designed especially for pharmaceutical supply chain (companies, salesmen and pharmacies) that releases the communication pain for pharmacist, maximize the salesman capacity and strengthen the monitoring for the company.</t>
  </si>
  <si>
    <t>Care</t>
  </si>
  <si>
    <t>health tech marketing platform that connects patients with register ,doctors and pharmasy to follow on reservations for appointments in addition to provide doctors with tools to increase their services through reviews .</t>
  </si>
  <si>
    <t>Sahla</t>
  </si>
  <si>
    <t>Easy-to-use application for maintenance services</t>
  </si>
  <si>
    <t>Dreen House</t>
  </si>
  <si>
    <t>Agritech that helps in controling systems within the land (protected houses,lands) through a completed control systems and IoT devices , that improves the productivity</t>
  </si>
  <si>
    <t>Zemam</t>
  </si>
  <si>
    <t>platform that connects the owners of houses, factories and restaurants … It consists of four services (waste transportation service, gas delivery, cargo transportation and maintenance) &amp; further recycling services for the waste .</t>
  </si>
  <si>
    <t>I Beakon</t>
  </si>
  <si>
    <t>Marketing company that uses free promotional Bluetooth pic messages. Through various fixed and mobile iBeacon pro’s points positioned in prime locations.</t>
  </si>
  <si>
    <t>Eventi</t>
  </si>
  <si>
    <t>platform that enables customers to follow the most important events (conferences, workshops, training courses and other events) according to your field of specialization in addition to make bookings &amp; reservations.</t>
  </si>
  <si>
    <t>Maglag.com</t>
  </si>
  <si>
    <t>an online platform that specializes in purchasing building materials and construction through a website to facilitate the journey of purchase.</t>
  </si>
  <si>
    <t>Intelligent Analytics</t>
  </si>
  <si>
    <t>Intelligent Analytics is a statistical consultancy and training agency that aims to raise individuals and organizations knowledge about the power of statistics, this will lead to general improvement and strengthen of researches quality and aid design making in organizations.</t>
  </si>
  <si>
    <t>Trabalkm</t>
  </si>
  <si>
    <t>Online AgriTech platform ,a center for communications and SMS to connect the parties of agricultural and livestock production operations to utalize the resources of the agricultural sector, human and materials.</t>
  </si>
  <si>
    <t>Epilert</t>
  </si>
  <si>
    <t>Epilert is a wearable device that detect Epilepsy Seizure through AI. we notify caregivers with the seizure and we allow doctors to follow their patients 24/7</t>
  </si>
  <si>
    <t>Firas Rhaiem, Amine Riahi, Harroun Moula</t>
  </si>
  <si>
    <t>http://epilert.io/</t>
  </si>
  <si>
    <t>https://www.linkedin.com/company/innovative-partner</t>
  </si>
  <si>
    <t>https://www.facebook.com/Epilert/</t>
  </si>
  <si>
    <t>Charge Ko Technologies</t>
  </si>
  <si>
    <t>ChargeKo Technologies Limited is a market leader in providing electric charging solutions. We provide a variety of mobile charging kiosks, charging lockers and other mobile charging solutions to ensure that you and you phone keep smiling.</t>
  </si>
  <si>
    <t>Mutabazi Geofrey</t>
  </si>
  <si>
    <t>Mobile charging</t>
  </si>
  <si>
    <t>www.chargeko.com</t>
  </si>
  <si>
    <t>https://web.facebook.com/chargekotech/</t>
  </si>
  <si>
    <t>Paat Soil Clinic</t>
  </si>
  <si>
    <t>Paat Soil Clinic is leveraging cloud based precision farming through Data driven agriculture to enable small holder farmers make informed farming decisions for improved soil fertility</t>
  </si>
  <si>
    <t>Wakiso, Uganda</t>
  </si>
  <si>
    <t>Julius Mabuya, Ninsiima Serenah</t>
  </si>
  <si>
    <t>KickStart Accelerator, CURAD Accelerator</t>
  </si>
  <si>
    <t>www.paatsoilclinic.com</t>
  </si>
  <si>
    <t>https://www.linkedIn.com/in/paatsoilclinic123</t>
  </si>
  <si>
    <t>https://www.twitter.com/jlswere</t>
  </si>
  <si>
    <t>https://www.facebook.com/paatsoilclinic</t>
  </si>
  <si>
    <t>Pinktie</t>
  </si>
  <si>
    <t>PinkTie is a logistic company specializing in turnkey and last mile deliveries.</t>
  </si>
  <si>
    <t>Jay Cho</t>
  </si>
  <si>
    <t>https://pinktie-office.business.site/</t>
  </si>
  <si>
    <t>https://www.linkedin.com/company/pinktie/about/</t>
  </si>
  <si>
    <t>https://www.facebook.com/pages/Pinktie/566704350121517</t>
  </si>
  <si>
    <t>Africa Pay</t>
  </si>
  <si>
    <t>A mobile payment system that acts as virtual awallet allowing users to recieve and make payments using their mobile phones</t>
  </si>
  <si>
    <t>Payments, FinTech</t>
  </si>
  <si>
    <t>https://apay.ug/</t>
  </si>
  <si>
    <t>https://twitter.com/apayug</t>
  </si>
  <si>
    <t>https://www.facebook.com/africapay/</t>
  </si>
  <si>
    <t>Village of Lakes Safaris</t>
  </si>
  <si>
    <t>Offers tailored tours and Safaris, car hire, trip planning, airport transfers, professional guides and accommodation in parks</t>
  </si>
  <si>
    <t>Uganda, Rwanda, Tanzania</t>
  </si>
  <si>
    <t>Silas Arinaitwe, Patience Tujunwe</t>
  </si>
  <si>
    <t>www.villageoflakessafaris.com</t>
  </si>
  <si>
    <t>www.facebook.com/villageoflakessafaris</t>
  </si>
  <si>
    <t>Minute5</t>
  </si>
  <si>
    <t>Minute5 is an online and offline grocery delivery service</t>
  </si>
  <si>
    <t>Katumba Jonathan Paul, Kambugu Abdallah, Kasujja Shafik</t>
  </si>
  <si>
    <t>Logistics &amp; Delivery</t>
  </si>
  <si>
    <t>MTN Startup Venture Capital Program</t>
  </si>
  <si>
    <t>minute5.ug</t>
  </si>
  <si>
    <t>https://www.linkedin.com/in/minute-uganda-399751188/</t>
  </si>
  <si>
    <t>https://twitter.com/Minute5Ug</t>
  </si>
  <si>
    <t>https://web.facebook.com/minute5.ug/</t>
  </si>
  <si>
    <t>Unified Learn</t>
  </si>
  <si>
    <t>Unified learn delivers online and blended programs that span across different professional choices. We focus on quality and professionalism with certified instructors and experienced professionals as we are committed to your success</t>
  </si>
  <si>
    <t>Mufurila, Zambia</t>
  </si>
  <si>
    <t>Kondwani Musonda</t>
  </si>
  <si>
    <t>https://unifiedlearn.com/</t>
  </si>
  <si>
    <t>https://www.facebook.com/unifiedlearn/</t>
  </si>
  <si>
    <t>Mangwee Payment Systems</t>
  </si>
  <si>
    <t>We provide money transfer and mobile payment services be it P2P, B2B,B2P ,bill and subscription payments.</t>
  </si>
  <si>
    <t>Bwalya Kampamba, Inonge Imasiku, Aston Njovu</t>
  </si>
  <si>
    <t>B2B, B2C, P2P</t>
  </si>
  <si>
    <t>http://www.mymangwee.com/</t>
  </si>
  <si>
    <t>https://www.linkedin.com/company/mangwee-payment-systems/</t>
  </si>
  <si>
    <t>https://twitter.com/mangweepayments?lang=en</t>
  </si>
  <si>
    <t>https://www.facebook.com/Mangwee-1880759995534451/</t>
  </si>
  <si>
    <t>study.co.zw</t>
  </si>
  <si>
    <t>E-leraning Platform based in Zimbabwe</t>
  </si>
  <si>
    <t>E-Learninig</t>
  </si>
  <si>
    <t>Magnetic Software</t>
  </si>
  <si>
    <t>Online Business Management Software</t>
  </si>
  <si>
    <t>http://www.magnetichq.com</t>
  </si>
  <si>
    <t>http://www.linkedin.com/company/magnetic-software</t>
  </si>
  <si>
    <t>http://www.facebook.com/magnetichq</t>
  </si>
  <si>
    <t>College SA</t>
  </si>
  <si>
    <t>College SA offers over 200 distance learning courses.</t>
  </si>
  <si>
    <t>College Learning</t>
  </si>
  <si>
    <t>https://www.collegesa.edu.za/</t>
  </si>
  <si>
    <t>https://www.linkedin.com/in/college-sa-b836255b/</t>
  </si>
  <si>
    <t>https://twitter.com/College_SA</t>
  </si>
  <si>
    <t>https://www.facebook.com/College.SA.01</t>
  </si>
  <si>
    <t>Ritual Studio</t>
  </si>
  <si>
    <t>Ritual Studio is a visual production studio that uses craft excellence to forge bonds with people and propel brands through storytelling and gaming.</t>
  </si>
  <si>
    <t>https://ritualstudio.tv/</t>
  </si>
  <si>
    <t>Zend Mobility</t>
  </si>
  <si>
    <t>Zend connects delivery requests to the closest and available driver using untapped supply.</t>
  </si>
  <si>
    <t xml:space="preserve">Nigeria </t>
  </si>
  <si>
    <t>Abraham Ojes, Uzoma Mcleroy Ibe</t>
  </si>
  <si>
    <t>Delivery</t>
  </si>
  <si>
    <t>https://www.zendmobility.com</t>
  </si>
  <si>
    <t>https://www.linkedin.com/company/zendmobility</t>
  </si>
  <si>
    <t>https://twitter.com/zendmobility</t>
  </si>
  <si>
    <t>https://web.facebook.com/zendmobility/</t>
  </si>
  <si>
    <t>Datarica Analytics</t>
  </si>
  <si>
    <t>Datarica Analytics is a business generation, leads discovery and recommendation service for small and medium scale businesses in Africa</t>
  </si>
  <si>
    <t>Ehigie Aito</t>
  </si>
  <si>
    <t>Business Analytics</t>
  </si>
  <si>
    <t>datarica.co</t>
  </si>
  <si>
    <t>iLearn Africa</t>
  </si>
  <si>
    <t>ILEARN AFRICA is a multi-faceted online education platform that has been carefully crafted to provide our users with a blended learning experience tailored to meet each individuals unique learning styles.</t>
  </si>
  <si>
    <t>Isaac Emasu, David Ivan Imaryo</t>
  </si>
  <si>
    <t>EdTech, E-learning</t>
  </si>
  <si>
    <t>www.ilearnafrica.net/</t>
  </si>
  <si>
    <t>www.linkedin.com/company/ilearnafrica.net/?viewAsMember=true</t>
  </si>
  <si>
    <t>www.twitter.com/ilearnAfricaLLC</t>
  </si>
  <si>
    <t>www.facebook.com/ilearnafrica/</t>
  </si>
  <si>
    <t xml:space="preserve">Africado </t>
  </si>
  <si>
    <t>Africado is an avocado plantation at the foot of the Kilimanjaro in Tanzania.</t>
  </si>
  <si>
    <t>Kilimanjaro, Tanzania</t>
  </si>
  <si>
    <t>Norfund, Norfund, AgDevCo</t>
  </si>
  <si>
    <t>James Parsons</t>
  </si>
  <si>
    <t>Agribusiness, Exports</t>
  </si>
  <si>
    <t>Kayfo Game Studio</t>
  </si>
  <si>
    <t>Kayfo Game Studio creates mobile games tailored to the African market.</t>
  </si>
  <si>
    <t>Julien Herbin</t>
  </si>
  <si>
    <t>Game Studio</t>
  </si>
  <si>
    <t>PocketDoc</t>
  </si>
  <si>
    <t>PocketDoc is a medical decision support tool for medical students, physicians and health professionals.</t>
  </si>
  <si>
    <t>Imad Chakri, Yassine Sbaiti</t>
  </si>
  <si>
    <t>ehealth Services</t>
  </si>
  <si>
    <t>http://getpocketdoc.com/</t>
  </si>
  <si>
    <t>https://www.linkedin.com/company/getpocketdoc/about/</t>
  </si>
  <si>
    <t>https://www.facebook.com/getpocketdoc/</t>
  </si>
  <si>
    <t>Kalido</t>
  </si>
  <si>
    <t>Kalido connects professionals and clients by matching users according to their goals, as well as social and geographic proximity.</t>
  </si>
  <si>
    <t>Sanjay Varma, Ashvin Sologar</t>
  </si>
  <si>
    <t>HR Tech</t>
  </si>
  <si>
    <t>https://www.kalido.me/</t>
  </si>
  <si>
    <t>https://www.linkedin.com/company/getkalido/about/</t>
  </si>
  <si>
    <t>https://www.facebook.com/getkalido/</t>
  </si>
  <si>
    <t>AzarGen Biotechnologies</t>
  </si>
  <si>
    <t>AzarGen Biotechnologies is a biotechnology company focused on developing human therapeutic proteins using advanced genetic engineering and synthetic biology techniques.</t>
  </si>
  <si>
    <t>Cobus Zwiegelaar, Mauritz Venter</t>
  </si>
  <si>
    <t>Biotechnology, Genetics</t>
  </si>
  <si>
    <t>azargen.com</t>
  </si>
  <si>
    <t>https://www.linkedin.com/company/azargen-biotechnologies/about/</t>
  </si>
  <si>
    <t>CenHealth</t>
  </si>
  <si>
    <t>CenHealth is a health technology solutions company that specialises in providing Health and Wellness solutions such as Personal Health Records, Mobile Health Solutions, Smart Health cards and Portable Medical devices.</t>
  </si>
  <si>
    <t>Johannesburg, South africa</t>
  </si>
  <si>
    <t>Joel Ugborogho</t>
  </si>
  <si>
    <t>http://cenhealth.com/</t>
  </si>
  <si>
    <t>https://www.linkedin.com/company/cenhealth/about/</t>
  </si>
  <si>
    <t>https://twitter.com/cen_health</t>
  </si>
  <si>
    <t>https://www.facebook.com/CenHealth</t>
  </si>
  <si>
    <t xml:space="preserve">Chaka </t>
  </si>
  <si>
    <t>Chaka enables users to trade and invest in companies in over 40 countries through their phones</t>
  </si>
  <si>
    <t>Stock Market Trading, brokerage and securities exchanges</t>
  </si>
  <si>
    <t>chaka.ng</t>
  </si>
  <si>
    <t>https://www.linkedin.com/company/chaka-technologies/</t>
  </si>
  <si>
    <t>https://twitter.com/chakastocks?lang=en</t>
  </si>
  <si>
    <t>https://www.facebook.com/chakastocks/</t>
  </si>
  <si>
    <t>EasyEquities</t>
  </si>
  <si>
    <t>EasyEquities is a platform for stock trading without minimums and platform fees.</t>
  </si>
  <si>
    <t>Charles Savage</t>
  </si>
  <si>
    <t>Securities Investments, Stock Brokerage</t>
  </si>
  <si>
    <t>https://www.easyequities.co.za/contact-us</t>
  </si>
  <si>
    <t>https://www.linkedin.com/company/easyequities/about/</t>
  </si>
  <si>
    <t>https://twitter.com/EasyEquities?ref_src=twsrc%5Egoogle%7Ctwcamp%5Eserp%7Ctwgr%5Eauthor</t>
  </si>
  <si>
    <t>Global Partners</t>
  </si>
  <si>
    <t>Global Partners is a Benin based start-up specialised in developing and providing drone solutions for agriculture, land use planning, surveillance, and biodiversity conservation.</t>
  </si>
  <si>
    <t>Coutonou, Benin</t>
  </si>
  <si>
    <t>Abdelaziz Lawani</t>
  </si>
  <si>
    <t>Drones, Artificial Intelligence, AgriTech</t>
  </si>
  <si>
    <t>http://www.gblpartner.com/meet-the-team/</t>
  </si>
  <si>
    <t>https://twitter.com/GBPartners_bj?ref_src=twsrc%5Etfw%7Ctwcamp%5Eembeddedtimeline%7Ctwterm%5Eprofile%3AGBPartners_bj&amp;ref_url=http%3A%2F%2Fwww.gblpartner.com%2Fmeet-the-team%2F</t>
  </si>
  <si>
    <t>https://www.facebook.com/GlobalPartnersbj</t>
  </si>
  <si>
    <t>Healthcent</t>
  </si>
  <si>
    <t>Healthcent is the publisher of Signapps, a platform allows multi-disciplinary teams to conduct conversations, share medical files and make updates easily and confidentially, from a mobile device.</t>
  </si>
  <si>
    <t>Andrew Davies, Michael Gluckman</t>
  </si>
  <si>
    <t>https://www.getsignapps.com/</t>
  </si>
  <si>
    <t>https://www.linkedin.com/company/getsignapps/about/</t>
  </si>
  <si>
    <t>https://www.facebook.com/pages/category/Medical---Health/Signapps-571627053290203/</t>
  </si>
  <si>
    <t>HS- Geo Survey Limited</t>
  </si>
  <si>
    <t>HS- Geo Survey use drones to provide solutions in the agriculture sector.</t>
  </si>
  <si>
    <t>KeshoLabs</t>
  </si>
  <si>
    <t>KeshoLabs is at the forefront of blockchain innovation across Africa.</t>
  </si>
  <si>
    <t>Nhial Majok (CEO)</t>
  </si>
  <si>
    <t>Blockchain, Fintech</t>
  </si>
  <si>
    <t>https://www.kesholabs.com/</t>
  </si>
  <si>
    <t>https://twitter.com/kesholabs</t>
  </si>
  <si>
    <t>Kriterion</t>
  </si>
  <si>
    <t>Kriterion provides real-time actionable insights to improve asset availability and performance by leveraging an organisation’s big data via its platform.</t>
  </si>
  <si>
    <t>Ricardo Ludeke, Wihan Booyse</t>
  </si>
  <si>
    <t>Big Data, Artificial Intelligence</t>
  </si>
  <si>
    <t>https://www.kriterion.ai/</t>
  </si>
  <si>
    <t>https://www.linkedin.com/company/kriterion/</t>
  </si>
  <si>
    <t>https://twitter.com/kriterionai</t>
  </si>
  <si>
    <t>https://www.facebook.com/pages/category/Robotics-Company/1769254633130145/</t>
  </si>
  <si>
    <t>MapTech</t>
  </si>
  <si>
    <t>Maptech Consultants Limited is a company offering surveying and mapping solutions.</t>
  </si>
  <si>
    <t>Marini Naturals</t>
  </si>
  <si>
    <t>Marini Naturals is Africa’s first full range of organic, natural hair care line targeting the African woman.</t>
  </si>
  <si>
    <t>Michelle Ntalami</t>
  </si>
  <si>
    <t>MicroDrone Africa</t>
  </si>
  <si>
    <t>MicroDrone Africa specialize in drone technology for low cost solutions in photography+film production, geospatial imaging, industrial+scientific research &amp; public safety sectors.</t>
  </si>
  <si>
    <t>Christian Onyando</t>
  </si>
  <si>
    <t>DroneTEch</t>
  </si>
  <si>
    <t>http://www.microdrone.co.ke/</t>
  </si>
  <si>
    <t>https://www.linkedin.com/in/microdrone-africa-392777124/</t>
  </si>
  <si>
    <t>https://twitter.com/MicrodroneKE</t>
  </si>
  <si>
    <t>https://www.facebook.com/microdroneKE/</t>
  </si>
  <si>
    <t>MOBIcure</t>
  </si>
  <si>
    <t>MOBicure is a digital health company that provides mobile technology solutions to some of Africa's most pressing healthcare issues particularly in Reproductive, Maternal, Newborn and Child Health</t>
  </si>
  <si>
    <t>Benin City, Nigeria</t>
  </si>
  <si>
    <t>Dr Charles Immanuel Akhimien, Dr Emmanuel Owobu</t>
  </si>
  <si>
    <t>Startupbootcamp AfriTech</t>
  </si>
  <si>
    <t>www.mobicure.biz</t>
  </si>
  <si>
    <t>www.twitter.com/mypaddi_ng</t>
  </si>
  <si>
    <t>www.facebook.com/mypaddiapp</t>
  </si>
  <si>
    <t>Raino Tech4Impact</t>
  </si>
  <si>
    <t>Raino is a social enterprise that is leveraging technology as an enabler to empower African communities.</t>
  </si>
  <si>
    <t>Tallinn, Estonia</t>
  </si>
  <si>
    <t>Kenya, Estonia</t>
  </si>
  <si>
    <t>Francis Nderĩtũ M (MD)</t>
  </si>
  <si>
    <t>B2B/ B2C</t>
  </si>
  <si>
    <t>http://www.raino.co.ke/about/#</t>
  </si>
  <si>
    <t>https://twitter.com/rainotech</t>
  </si>
  <si>
    <t>https://www.facebook.com/rainotech4impact/</t>
  </si>
  <si>
    <t>SkyTech Drones</t>
  </si>
  <si>
    <t>SkyTech Drones is the 1st Botswana Drone company that utilizes cutting edge drone technology to capture high quality videos and pictures.</t>
  </si>
  <si>
    <t>Solarise Africa</t>
  </si>
  <si>
    <t>Solarise Africa is a pan African energy leasing company for solar PV and other energy assets focusing on Commercial and Industrial (C&amp;I) clients.</t>
  </si>
  <si>
    <t>Electrification Financing Initiative, Energy Access Ventures</t>
  </si>
  <si>
    <t>Patrik Huber, Jan Albert Valk , Sakkie Van Wijk</t>
  </si>
  <si>
    <t>Credit Solutions</t>
  </si>
  <si>
    <t>http://solariseafrica.com/</t>
  </si>
  <si>
    <t>SPARK Schools</t>
  </si>
  <si>
    <t>SPARK Schools is a network of independent &amp; private schools offering affordable, globally competitive education in South Africa.</t>
  </si>
  <si>
    <t>Omidyar Network, Pearson Ventures</t>
  </si>
  <si>
    <t>Stacey Brewer, Ryan Harrison</t>
  </si>
  <si>
    <t>International School</t>
  </si>
  <si>
    <t>https://www.sparkschools.co.za/contact-us/</t>
  </si>
  <si>
    <t>https://www.linkedin.com/company/spark-schools/</t>
  </si>
  <si>
    <t>https://twitter.com/SPARKSchools?ref_src=twsrc%5Egoogle%7Ctwcamp%5Eserp%7Ctwgr%5Eauthor</t>
  </si>
  <si>
    <t>https://www.facebook.com/SparkSchools/</t>
  </si>
  <si>
    <t>Veritec Drone Services</t>
  </si>
  <si>
    <t>Veritec Angola purpose is to offer services based on Drone technology</t>
  </si>
  <si>
    <t>http://www.veritec-angola.com/en/home/</t>
  </si>
  <si>
    <t>AC Group</t>
  </si>
  <si>
    <t>AC Group is a leading provider of smart and interactive IT solutions in Rwanda and Africa.</t>
  </si>
  <si>
    <t>Rwanda, Cameroon</t>
  </si>
  <si>
    <t>Phillip Ngarambe, Patrick Nsenga Buchana</t>
  </si>
  <si>
    <t>Smart technologies</t>
  </si>
  <si>
    <t>http://acgroup.rw/</t>
  </si>
  <si>
    <t>https://www.linkedin.com/company/acgrouprwanda/about/</t>
  </si>
  <si>
    <t>https://twitter.com/acgrouprw?lang=en</t>
  </si>
  <si>
    <t>Access Afya</t>
  </si>
  <si>
    <t>Access Afya is a social enterprise that is running high-quality, affordable primary healthcare in Nairobi's informal settlements.</t>
  </si>
  <si>
    <t>Nairbi, Kenya</t>
  </si>
  <si>
    <t>Melissa Menke</t>
  </si>
  <si>
    <t>Primary Healthcare, Micro-clinics, Pharmacies, Mobile health</t>
  </si>
  <si>
    <t>https://www.accessafya.com/</t>
  </si>
  <si>
    <t>https://www.linkedin.com/company/access-afya/</t>
  </si>
  <si>
    <t>https://twitter.com/accessafya?lang=en</t>
  </si>
  <si>
    <t>https://www.facebook.com/AccessAfya/</t>
  </si>
  <si>
    <t>Africado</t>
  </si>
  <si>
    <t>NorFund, AgDevCo, FInnFund</t>
  </si>
  <si>
    <t>AllLife</t>
  </si>
  <si>
    <t>AllLife designs, distributes and administers affordable life insurance products for individuals living with HIV or Type 1 or Type 2 diabetes mellitus who commit to following an appropriate health monitoring and treatment program.</t>
  </si>
  <si>
    <t>Leapfrog Investments, Quona Capital</t>
  </si>
  <si>
    <t>Ross Beerman</t>
  </si>
  <si>
    <t>Insurance, InsurTech</t>
  </si>
  <si>
    <t>http://www.alllife.co.za/</t>
  </si>
  <si>
    <t>https://www.linkedin.com/company/alllife/about/</t>
  </si>
  <si>
    <t>https://twitter.com/alllifeliving?lang=en</t>
  </si>
  <si>
    <t>https://www.facebook.com/AllLifeInsuranceSA/</t>
  </si>
  <si>
    <t>Aviro</t>
  </si>
  <si>
    <t>Aviro is a design-focused health company looking to improve the experience of healthcare.</t>
  </si>
  <si>
    <t>Dr Musaed Abrahams</t>
  </si>
  <si>
    <t>https://www.avirohealth.com/au/</t>
  </si>
  <si>
    <t>https://www.linkedin.com/company/aviro-health/about/</t>
  </si>
  <si>
    <t>https://twitter.com/avirohealth?lang=en</t>
  </si>
  <si>
    <t>https://www.facebook.com/avirohealth/</t>
  </si>
  <si>
    <t>Care Champ</t>
  </si>
  <si>
    <t>CareChamp is a homecared focused nursing agency.</t>
  </si>
  <si>
    <t>Sylvia Klopper</t>
  </si>
  <si>
    <t>http://www.carechamp.co.za/</t>
  </si>
  <si>
    <t>https://www.linkedin.com/company/carechamp/about/</t>
  </si>
  <si>
    <t>https://twitter.com/care_champ?ref_src=twsrc%5Egoogle%7Ctwcamp%5Eserp%7Ctwgr%5Eauthor</t>
  </si>
  <si>
    <t>https://www.facebook.com/carechamp/</t>
  </si>
  <si>
    <t>Chitosan</t>
  </si>
  <si>
    <t>Chitosan Egypt is a bio-tech startup turnning shrimp shells into high quality agricultural fertiliser, and Chitosan.</t>
  </si>
  <si>
    <t>HIMAngel</t>
  </si>
  <si>
    <t>Shahira Yahia, Ehab Usama</t>
  </si>
  <si>
    <t>chitosaneg.com</t>
  </si>
  <si>
    <t>https://www.linkedin.com/in/chitosan-egypt/?originalSubdomain=eg</t>
  </si>
  <si>
    <t>https://www.facebook.com/Chito.eg/</t>
  </si>
  <si>
    <t>Crop Nutrition Laboratory Services (Cropnuts)</t>
  </si>
  <si>
    <t>Cropnuts is a leading independent, fully integrated, ISO 17025 accredited agricultural laboratory and agronomy services company in East Africa.</t>
  </si>
  <si>
    <t>AHL Venture Partners, DOB Equity</t>
  </si>
  <si>
    <t>Jeremy Cordingley</t>
  </si>
  <si>
    <t>Soil testing, Agronomy Services, Crop Trials, Water testing, Environmental services, Laboratory Services</t>
  </si>
  <si>
    <t>https://cropnuts.com/</t>
  </si>
  <si>
    <t>https://www.linkedin.com/company/crop-nutrition-laboratory-services/</t>
  </si>
  <si>
    <t>https://twitter.com/Cropnuts?ref_src=twsrc%5Egoogle%7Ctwcamp%5Eserp%7Ctwgr%5Eauthor</t>
  </si>
  <si>
    <t>https://www.facebook.com/Cropnuts-424673530908494/about/</t>
  </si>
  <si>
    <t>Dubci</t>
  </si>
  <si>
    <t>Dubci is a ride-hailing app in Egypt with an offering of cars, bikes, boats.</t>
  </si>
  <si>
    <t>Enko Education</t>
  </si>
  <si>
    <t>Enko Education is an Africa-wide network of international secondary schools in Africa that offers launchpad to world's best universities.</t>
  </si>
  <si>
    <t>Mali, Mozambique, Cameroon, Senegal, Ivory Coast, Burkina Faso</t>
  </si>
  <si>
    <t>West Africa, Southern Africa</t>
  </si>
  <si>
    <t>Proparco, Investisseurs &amp; Partenaires</t>
  </si>
  <si>
    <t>Pre-Series B</t>
  </si>
  <si>
    <t>Cyrille Nkontchou, Eric Pignot</t>
  </si>
  <si>
    <t>https://enkoeducation.com/</t>
  </si>
  <si>
    <t>https://www.linkedin.com/company/enko-education/about/</t>
  </si>
  <si>
    <t>https://twitter.com/EnkoEd?ref_src=twsrc%5Egoogle%7Ctwcamp%5Eserp%7Ctwgr%5Eauthor</t>
  </si>
  <si>
    <t>https://www.facebook.com/enkoeducation/</t>
  </si>
  <si>
    <t>Instrat Global Health Solutions</t>
  </si>
  <si>
    <t>InStrat Global Health Solutions leverages appropriate technologies to facilitate improved healthcare delivery in Nigeria.</t>
  </si>
  <si>
    <t>Okey Ozuku</t>
  </si>
  <si>
    <t>mHealth Services</t>
  </si>
  <si>
    <t>instratghs.com</t>
  </si>
  <si>
    <t>https://www.linkedin.com/company/instrat-global-health-solutions/about/</t>
  </si>
  <si>
    <t>https://twitter.com/instratghs?lang=en</t>
  </si>
  <si>
    <t>https://en-gb.facebook.com/pages/category/Medical-Company/InStrat-Global-Health-Solutions-1633125886977914/</t>
  </si>
  <si>
    <t>InTouch</t>
  </si>
  <si>
    <t>InTouch Group aggregates all mobile payment solutions available on the market and digitalservices.</t>
  </si>
  <si>
    <t>Burkina Faso, Cameroon, Ivory Coast, Kenya, Mali, Morocco, Republic of Guinea, Senegal</t>
  </si>
  <si>
    <t>Total, Atos, Worldline</t>
  </si>
  <si>
    <t>Corporate</t>
  </si>
  <si>
    <t>Omar Cisse</t>
  </si>
  <si>
    <t>https://en.intouchgroup.net/about-us/</t>
  </si>
  <si>
    <t>https://www.linkedin.com/company/touch-so-simple</t>
  </si>
  <si>
    <t>https://twitter.com/touchbyintouch?lang=en</t>
  </si>
  <si>
    <t>https://www.facebook.com/Touch-Group-102291696853481/</t>
  </si>
  <si>
    <t>MedX eHealth Centre</t>
  </si>
  <si>
    <t>MedX Health Center provides remote access to health care for people in emerging countries.</t>
  </si>
  <si>
    <t>Veldhoven, Netherlands</t>
  </si>
  <si>
    <t>Cameroon, Togo, Namibia, South Africa, Burkina Faso</t>
  </si>
  <si>
    <t>Patricia Monthe</t>
  </si>
  <si>
    <t>OculusID</t>
  </si>
  <si>
    <t>OculusID is a South African based company that specialises in the development of biometric solutions with impairment detection through the application of non-invasive, hygienic and cost-effective innovations by promoting a safe environment.</t>
  </si>
  <si>
    <t>Ashley Uys</t>
  </si>
  <si>
    <t>http://oculusid.com</t>
  </si>
  <si>
    <t>https://www.linkedin.com/company/oculusid-pty-ltd-/about/</t>
  </si>
  <si>
    <t>https://twitter.com/oculusid</t>
  </si>
  <si>
    <t>https://www.facebook.com/oculusid</t>
  </si>
  <si>
    <t>Ride</t>
  </si>
  <si>
    <t>RIDE Taxi hailing and booking platform with call center dispatch operating in Addis Ababa.</t>
  </si>
  <si>
    <t>Addis Ababa, Ehtiopia</t>
  </si>
  <si>
    <t>Gedion Yitbarek, Samrawit Fikru</t>
  </si>
  <si>
    <t>Ride Hailing, Taxi</t>
  </si>
  <si>
    <t>https://ride8294.com/service-types/</t>
  </si>
  <si>
    <t>https://twitter.com/rideethiopia?lang=en</t>
  </si>
  <si>
    <t>https://www.facebook.com/RIDEEthiopia</t>
  </si>
  <si>
    <t>ROK Film Studios</t>
  </si>
  <si>
    <t>Film Studio arm of iRokoTV.</t>
  </si>
  <si>
    <t>Jason Njoku</t>
  </si>
  <si>
    <t>Video Productions</t>
  </si>
  <si>
    <t>https://www.linkedin.com/in/rok-studios-b77803116/?originalSubdomain=ng</t>
  </si>
  <si>
    <t>https://twitter.com/roknigeria?lang=en</t>
  </si>
  <si>
    <t>https://www.facebook.com/roknigeria/</t>
  </si>
  <si>
    <t>Savannah Brands</t>
  </si>
  <si>
    <t>Savannah Brands creates authentic food and beverage products that embody Africa's restlessly independent spirit.</t>
  </si>
  <si>
    <t>Limuru, Kenya</t>
  </si>
  <si>
    <t>Chandaria Capital</t>
  </si>
  <si>
    <t>Alexandra Chappatte</t>
  </si>
  <si>
    <t>http://www.savannahbrandsco.com/</t>
  </si>
  <si>
    <t>https://www.linkedin.com/company/savannah-brands/about/</t>
  </si>
  <si>
    <t>Shuttlers</t>
  </si>
  <si>
    <t>Shuttlers is a multi-staff bus company set up to assist professionals in the Lagos metropolis and it aims to resolve the daily challenges of commuting to work</t>
  </si>
  <si>
    <t>She Leads Africa</t>
  </si>
  <si>
    <t>Damilola Olokesusi</t>
  </si>
  <si>
    <t>Smart Transport</t>
  </si>
  <si>
    <t>shuttlers.ng</t>
  </si>
  <si>
    <t>https://twitter.com/shuttlersng?lang=en</t>
  </si>
  <si>
    <t>https://www.facebook.com/shuttlersng/</t>
  </si>
  <si>
    <t>Space In Africa</t>
  </si>
  <si>
    <t>The Authority on News, Data and Market Analysis for the African Space Industry</t>
  </si>
  <si>
    <t>Temidayo Oniosun</t>
  </si>
  <si>
    <t>https://africanews.space/</t>
  </si>
  <si>
    <t>https://www.linkedin.com/company/spaceinafrica</t>
  </si>
  <si>
    <t>https://twitter.com/spaceinafrica1</t>
  </si>
  <si>
    <t>https://www.facebook.com/spaceinafrica1?_rdc=1&amp;_rdr</t>
  </si>
  <si>
    <t>The Rosehip Company</t>
  </si>
  <si>
    <t>The Rosehip Company sources and processes Rosa Canina (Rosehip) to produce both Rosehip tea and Rosehip oil from the Rosehip shell and seed, respectively</t>
  </si>
  <si>
    <t>Maseru, Lesotho</t>
  </si>
  <si>
    <t>One Thousand And One Voices</t>
  </si>
  <si>
    <t>Herman Nieuwoudt</t>
  </si>
  <si>
    <t>rosehipco.com</t>
  </si>
  <si>
    <t>Trendster.io</t>
  </si>
  <si>
    <t>Trendster.io is an online platform in Egypt facilitating influencer marketing by bringing Influencers and business closer.</t>
  </si>
  <si>
    <t>Clorinda Siag, Ali Ezzat</t>
  </si>
  <si>
    <t>Influencer Marketing</t>
  </si>
  <si>
    <t>trendster.io</t>
  </si>
  <si>
    <t>https://www.linkedin.com/company/trendster-io/about/</t>
  </si>
  <si>
    <t>https://b-m.facebook.com/Trendster.io/</t>
  </si>
  <si>
    <t>ClevR</t>
  </si>
  <si>
    <t>ClevR is an online platform that wants to steer Students clear of debt.</t>
  </si>
  <si>
    <t>Adeliah Jacobs</t>
  </si>
  <si>
    <t>Ed-Tech, Financial Literacy</t>
  </si>
  <si>
    <t>http://clevr.mystrikingly.com/</t>
  </si>
  <si>
    <t>https://www.linkedin.com/company/startclevr/about/</t>
  </si>
  <si>
    <t>https://twitter.com/startclevr?lang=en</t>
  </si>
  <si>
    <t>https://www.facebook.com/StartClevr/</t>
  </si>
  <si>
    <t>Dopay</t>
  </si>
  <si>
    <t>Dopay provides a cloud-based payroll service that allows employers to calculate salaries and make payments electronically.</t>
  </si>
  <si>
    <t>Egypt, Ghana</t>
  </si>
  <si>
    <t>England</t>
  </si>
  <si>
    <t>Ghana, Egypt</t>
  </si>
  <si>
    <t>ACE &amp; Company, Force Over Mass Capital, Techstars Ventures</t>
  </si>
  <si>
    <t>Frans van Eersel</t>
  </si>
  <si>
    <t>Barclays Accelerator, Mastercard Start Path</t>
  </si>
  <si>
    <t>http://www.dopay.com/</t>
  </si>
  <si>
    <t>https://www.linkedin.com/company/dopay/about/</t>
  </si>
  <si>
    <t>https://twitter.com/dopayhq</t>
  </si>
  <si>
    <t>https://www.facebook.com/dopayltd/?fref=ts</t>
  </si>
  <si>
    <t>PaySky</t>
  </si>
  <si>
    <t>PaySky is the next-generation Payment Solutions Provider (PSP), offering a broad range of payment solutions to financial institutions, merchants, enterprises &amp; consumers world-wide.</t>
  </si>
  <si>
    <t>United States of America, Egypt</t>
  </si>
  <si>
    <t>United Arab Emirates</t>
  </si>
  <si>
    <t>United Arab Emirates, Egypt, United States of America</t>
  </si>
  <si>
    <t>Waleed H. Sadek</t>
  </si>
  <si>
    <t>FinTech Hive Accelerator</t>
  </si>
  <si>
    <t>http://www.paysky.io/</t>
  </si>
  <si>
    <t>https://www.linkedin.com/company/paysky/about/</t>
  </si>
  <si>
    <t>https://twitter.com/paysky_io</t>
  </si>
  <si>
    <t>https://www.facebook.com/PaySkyinc/</t>
  </si>
  <si>
    <t>Mobii Systems</t>
  </si>
  <si>
    <t>Mobii Syatems is developing bespoke hardware &amp; software solutions for the sports industry</t>
  </si>
  <si>
    <t>Blue Label Ventures</t>
  </si>
  <si>
    <t>Roderick Barrett, Brendan Barrett</t>
  </si>
  <si>
    <t>Sports Tech</t>
  </si>
  <si>
    <t>http://www.mobii.com/</t>
  </si>
  <si>
    <t>https://www.linkedin.com/company/mobii-systems/</t>
  </si>
  <si>
    <t>https://twitter.com/mobiitiming</t>
  </si>
  <si>
    <t>https://www.facebook.com/mobiisystems/</t>
  </si>
  <si>
    <t>Wion Motors Limited</t>
  </si>
  <si>
    <t>Wion Motors is an East African auto Company incorporated in Uganda dealing in auto-repairs and car sales alongside providing socio-economic transformation to the local communities (Youth nad Women)</t>
  </si>
  <si>
    <t>Christine Banura, Johnson Kibirige</t>
  </si>
  <si>
    <t>Specialised car repairs</t>
  </si>
  <si>
    <t>wionmotors.com</t>
  </si>
  <si>
    <t>https://www.facebook.com/wionmotors/</t>
  </si>
  <si>
    <t>Wena Hardware</t>
  </si>
  <si>
    <t>Wena Hardware is an online marketplace for construction materials.</t>
  </si>
  <si>
    <t>Vaolah Amumpaire</t>
  </si>
  <si>
    <t>Construction materials</t>
  </si>
  <si>
    <t>NFT IV</t>
  </si>
  <si>
    <t>https://wenahardware.com/</t>
  </si>
  <si>
    <t>https://www.facebook.com/Wenahardware/</t>
  </si>
  <si>
    <t>Altec MMXIV</t>
  </si>
  <si>
    <t>ALTEC's services range from engineering, feasibility studies, logistics support and training of engineers, project managers and related professionals, to develop and support engineering, transportation systems and experiments</t>
  </si>
  <si>
    <t>Steven Jeremy Ntambi</t>
  </si>
  <si>
    <t>Engineering, Research</t>
  </si>
  <si>
    <t>www.altec.global</t>
  </si>
  <si>
    <t>Umba</t>
  </si>
  <si>
    <t>Umba creates platforms for the underserved to optimize risk exposures, improve financial performance, increase profits, and accelerate growth.</t>
  </si>
  <si>
    <t>ACT Venture Capital, Bloom Equity, Frontline Ventures</t>
  </si>
  <si>
    <t>Barry O'Mahony, Tiernan Kennedy</t>
  </si>
  <si>
    <t>FinTech, Loans</t>
  </si>
  <si>
    <t>https://www.umba.com/about</t>
  </si>
  <si>
    <t>https://www.linkedin.com/company/umbamobile/about/</t>
  </si>
  <si>
    <t>https://www.facebook.com/umbamobile</t>
  </si>
  <si>
    <t>WaziData</t>
  </si>
  <si>
    <t>WaziData aims to help in Internantional development by bridging the digital divide and providing equitable access to technologies by applying design thinking concepts and methodologies.</t>
  </si>
  <si>
    <t>Catherine Mahungu</t>
  </si>
  <si>
    <t>Design Thinking</t>
  </si>
  <si>
    <t>https://wazidata.com/</t>
  </si>
  <si>
    <t>https://twitter.com/wazidata</t>
  </si>
  <si>
    <t>Recours Four Kenya</t>
  </si>
  <si>
    <t>Recours Four Kenya is a leading recruiting, headhunting and training firms in Africa, currently ranked among the best Recruitment, Payroll &amp; Training consultancy firms in Africa that consistently uses innovative approaches to curb youth unemployment, progress careers and improve Organizational staff development.</t>
  </si>
  <si>
    <t xml:space="preserve">Kenya </t>
  </si>
  <si>
    <t>Gloria Michelle Otieno</t>
  </si>
  <si>
    <t>HR Consultancy, Jobs</t>
  </si>
  <si>
    <t>https://r4kenya.com/</t>
  </si>
  <si>
    <t>https://www.linkedin.com/company/recours-four-kenya-consultants/about/</t>
  </si>
  <si>
    <t>https://twitter.com/R4Kenya?ref_src=twsrc%5Egoogle%7Ctwcamp%5Eserp%7Ctwgr%5Eauthor</t>
  </si>
  <si>
    <t>https://www.facebook.com/RecoursFourKenya/</t>
  </si>
  <si>
    <t>BrightGreen Renewable Energy</t>
  </si>
  <si>
    <t>BrightGreen designs, produces and distributes carbonized and non-carbonized heating briquettes using recycled organic waste collected from different areas in Kenya.</t>
  </si>
  <si>
    <t>Chebet Lesan</t>
  </si>
  <si>
    <t>Green energy</t>
  </si>
  <si>
    <t>http://brightgreenkenya.co.ke/</t>
  </si>
  <si>
    <t>https://twitter.com/brightgreen254</t>
  </si>
  <si>
    <t>https://www.facebook.com/brightgreenkenya/</t>
  </si>
  <si>
    <t>Koola Water</t>
  </si>
  <si>
    <t>Koola Water manufactures, distributes pure drinking water in Kenya.</t>
  </si>
  <si>
    <t>Ruth Mwanzi</t>
  </si>
  <si>
    <t>Pure Drinking Water</t>
  </si>
  <si>
    <t>http://www.koolawaters.co.ke/</t>
  </si>
  <si>
    <t>https://twitter.com/koolawaters?lang=en</t>
  </si>
  <si>
    <t>https://www.facebook.com/koolawaters2014/</t>
  </si>
  <si>
    <t>Beiless Group</t>
  </si>
  <si>
    <t>Beiless Group is a digital storytelling and marketing company that integrates mobile advertising into your business by finding valuable customers and creating digital experiences for brands across all platforms.</t>
  </si>
  <si>
    <t>June Syowia</t>
  </si>
  <si>
    <t>https://beilessgroup.co.ke/about-us/</t>
  </si>
  <si>
    <t>https://www.linkedin.com/company/beiless-group/about/</t>
  </si>
  <si>
    <t>https://www.facebook.com/beilessgroup/</t>
  </si>
  <si>
    <t>Glass House PR</t>
  </si>
  <si>
    <t>We provide the expertise, industry experience and the network needed to effectively manage today's corporate reputations.</t>
  </si>
  <si>
    <t>Mary Njoki</t>
  </si>
  <si>
    <t>Communications, Brand Management</t>
  </si>
  <si>
    <t>https://www.glasshousepr.co.ke/</t>
  </si>
  <si>
    <t>https://www.linkedin.com/company/glass-house-pr/about/</t>
  </si>
  <si>
    <t>https://twitter.com/Glass_HousePR?ref_src=twsrc%5Egoogle%7Ctwcamp%5Eserp%7Ctwgr%5Eauthor</t>
  </si>
  <si>
    <t>https://www.facebook.com/GlassHousePr.ke/</t>
  </si>
  <si>
    <t>Agrix Tech</t>
  </si>
  <si>
    <t>Agrix Tech is pioneering an AI-based technology that helps detects plant diseases and offers both chemical and physical treatment as well as prevention measures.</t>
  </si>
  <si>
    <t>Adamou Nchange Kouotou</t>
  </si>
  <si>
    <t>http://www.agrixtech.com/</t>
  </si>
  <si>
    <t>https://www.linkedin.com/company/agrixtech/</t>
  </si>
  <si>
    <t>https://www.facebook.com/agrixtech</t>
  </si>
  <si>
    <t>UhuruLabs</t>
  </si>
  <si>
    <t>Uhurulabs is future technologies company based in Dar Es Salaam</t>
  </si>
  <si>
    <t>Frederick Mbuya</t>
  </si>
  <si>
    <t>DroneTech, IoT</t>
  </si>
  <si>
    <t>http://uhurulabs.org/about-us/</t>
  </si>
  <si>
    <t>https://twitter.com/uhurulab?lang=en</t>
  </si>
  <si>
    <t>https://www.facebook.com/uhurulab/</t>
  </si>
  <si>
    <t>Agrinfo</t>
  </si>
  <si>
    <t>Afrinfo is providing solutions to the Agriculture sector through the use of drone technology and IoT.</t>
  </si>
  <si>
    <t>Rose Funja</t>
  </si>
  <si>
    <t>AgriTech, DroneTEch, IoT</t>
  </si>
  <si>
    <t>http://www.agrinfo.co.tz/home/aboutus</t>
  </si>
  <si>
    <t>https://twitter.com/agrinfotz</t>
  </si>
  <si>
    <t>https://www.facebook.com/agrinfotz</t>
  </si>
  <si>
    <t>GEM Industrial Solutions</t>
  </si>
  <si>
    <t>GEM is a commercial UAS start-up serving Ghana's Agriculture sector</t>
  </si>
  <si>
    <t>George Madjitey</t>
  </si>
  <si>
    <t>https://www.gemindustrialsolutions.com/</t>
  </si>
  <si>
    <t>https://www.linkedin.com/company/gem-industrial-solutions-ltd/</t>
  </si>
  <si>
    <t>https://twitter.com/gem_gha?lang=en</t>
  </si>
  <si>
    <t>Charis Unmanned Aerial Solutions</t>
  </si>
  <si>
    <t>Charis UAS is a first ever licensed UAV company in Rwanda.</t>
  </si>
  <si>
    <t>Eric Rutayisire</t>
  </si>
  <si>
    <t>https://charisuas.com/</t>
  </si>
  <si>
    <t>https://www.linkedin.com/company/charis-uas/about/</t>
  </si>
  <si>
    <t>https://twitter.com/charisuas?lang=en</t>
  </si>
  <si>
    <t>https://www.facebook.com/charisuas/?_rdc=1&amp;_rdr</t>
  </si>
  <si>
    <t>Imagens Aereas de Angola</t>
  </si>
  <si>
    <t>Imagens Aéreas Angola is an Angolan company specialized in capturing aerial images using small UAV.</t>
  </si>
  <si>
    <t>Joshua Cohen Guedes</t>
  </si>
  <si>
    <t>https://www.linkedin.com/company/imagens-a%C3%A9reas-angola/about/</t>
  </si>
  <si>
    <t>https://twitter.com/imaeroangola</t>
  </si>
  <si>
    <t>https://www.facebook.com/imaeroangola/</t>
  </si>
  <si>
    <t>Drone Africa Service</t>
  </si>
  <si>
    <t>Drone Africa Service designs civil drones that have the capacity to operate across the Sahel region and withstand harsh weather conditions.</t>
  </si>
  <si>
    <t>Niamey, Niger</t>
  </si>
  <si>
    <t>Niger</t>
  </si>
  <si>
    <t>Kountche Abdoul-Aziz</t>
  </si>
  <si>
    <t>http://www.drone-africa-service.com/</t>
  </si>
  <si>
    <t>https://www.facebook.com/droneafricaservice/</t>
  </si>
  <si>
    <t>BeBlocky</t>
  </si>
  <si>
    <t>BeBlocky is a gamified learning app that sets out to teach children the basics of computer science in a fun and interactive way.</t>
  </si>
  <si>
    <t>Nathan Damtew</t>
  </si>
  <si>
    <t>https://beblocky.com/</t>
  </si>
  <si>
    <t>https://www.linkedin.com/company/beblocky/</t>
  </si>
  <si>
    <t>https://twitter.com/beblocky?lang=en</t>
  </si>
  <si>
    <t>https://www.facebook.com/BeBlocky/</t>
  </si>
  <si>
    <t>Pennysmart</t>
  </si>
  <si>
    <t>Pennysmart is bringing smart financial and wealth management services to Africans, regardless of their net worth.</t>
  </si>
  <si>
    <t>Yao Baku</t>
  </si>
  <si>
    <t>Savings, FinTech</t>
  </si>
  <si>
    <t>https://pennysmartapp.com/</t>
  </si>
  <si>
    <t>https://www.linkedin.com/company/pennysmart/about/</t>
  </si>
  <si>
    <t>https://twitter.com/Pennysmartapp?ref_src=twsrc%5Egoogle%7Ctwcamp%5Eserp%7Ctwgr%5Eauthor</t>
  </si>
  <si>
    <t>https://www.facebook.com/pennysmartapp/</t>
  </si>
  <si>
    <t>GladePay</t>
  </si>
  <si>
    <t>GladePay provides payment and financial technology infrastructures that make it easier to build and scale internet businesses.</t>
  </si>
  <si>
    <t>Liyi Vikto</t>
  </si>
  <si>
    <t>https://www.gladepay.com/</t>
  </si>
  <si>
    <t>https://www.linkedin.com/company/gladepay/</t>
  </si>
  <si>
    <t>https://twitter.com/gladepay</t>
  </si>
  <si>
    <t>https://www.facebook.com/pages/category/Financial-Service/GladePay-260090701344635/</t>
  </si>
  <si>
    <t>GONA</t>
  </si>
  <si>
    <t>GONA is a leading provider of mobile payments, offering scalable mobile payments solutions for merchants</t>
  </si>
  <si>
    <t>Nanjing, China</t>
  </si>
  <si>
    <t>Crystal Stream Capital, UnityVC, Shaka VC</t>
  </si>
  <si>
    <t>Liu Xiaojun</t>
  </si>
  <si>
    <t>http://www.getgona.com/</t>
  </si>
  <si>
    <t>https://www.linkedin.com/company/gona/about/</t>
  </si>
  <si>
    <t>https://twitter.com/gonanigeria?lang=en</t>
  </si>
  <si>
    <t>https://www.facebook.com/gonanigeria/?ref=py_c</t>
  </si>
  <si>
    <t>RubiHealth</t>
  </si>
  <si>
    <t>RubiHealth provides integrated telepsychiatry, telemental health, &amp; psychiatry services to healthcare entities.</t>
  </si>
  <si>
    <t>Abigail Alabi, Michael Iyanro</t>
  </si>
  <si>
    <t>EHealth, Tele-health</t>
  </si>
  <si>
    <t>F-Lane accelerator</t>
  </si>
  <si>
    <t>https://www.rubihealth.com/</t>
  </si>
  <si>
    <t>Developers In Vogue</t>
  </si>
  <si>
    <t>Developers in Vogue aims at creating a relevant community of amazing African women who are passionate about using technology to revolutionize Africa and beyond.</t>
  </si>
  <si>
    <t>Ivy Barley</t>
  </si>
  <si>
    <t>Peer-to-peer Learning</t>
  </si>
  <si>
    <t>https://developersinvogue.org/</t>
  </si>
  <si>
    <t>https://www.linkedin.com/company/devinvogue</t>
  </si>
  <si>
    <t>https://twitter.com/devinvogue?lang=en</t>
  </si>
  <si>
    <t>https://www.facebook.com/devinvogue/</t>
  </si>
  <si>
    <t>IlaraHealth</t>
  </si>
  <si>
    <t>Ilara Health makes common diagnostics affordable and accessible to the 500M people in Africa who today struggle to access a simple blood test.</t>
  </si>
  <si>
    <t>Chandaria Capital, Villgro Kenya, ShakaVC</t>
  </si>
  <si>
    <t>Emilian Popa, Amaan Banwait, Hannes Eckmayr</t>
  </si>
  <si>
    <t>Diagnostics</t>
  </si>
  <si>
    <t>https://www.ilarahealth.com/</t>
  </si>
  <si>
    <t>https://www.linkedin.com/company/ilarahealth/about/</t>
  </si>
  <si>
    <t>https://www.facebook.com/IlaraHealthLtd</t>
  </si>
  <si>
    <t>Wealth Migrate</t>
  </si>
  <si>
    <t>Wealth Migrate is a leading Fintech real estate investment platform established in 2010. It offers real estate investments on its online marketplace through crowdfunding.</t>
  </si>
  <si>
    <t>Scott Picken, Jaco Maritz, Hennie Bezuidenhout, Dr Dolf de Roos</t>
  </si>
  <si>
    <t>Real Estate Investments</t>
  </si>
  <si>
    <t>https://www.wealthmigrate.com/</t>
  </si>
  <si>
    <t>https://www.linkedin.com/company/wealth-migrate</t>
  </si>
  <si>
    <t>https://twitter.com/wealthmigrate?lang=en</t>
  </si>
  <si>
    <t>https://www.facebook.com/wealthmigrate/</t>
  </si>
  <si>
    <t>TechAdvance</t>
  </si>
  <si>
    <t>TechAdvance is a payment application development company with a strategic focus in developing and deploying niche payment companies to serve the needs of large public and private sector organizations in Nigeria.</t>
  </si>
  <si>
    <t>Edmund Olotu</t>
  </si>
  <si>
    <t>https://www.techadvance.ng/team.html</t>
  </si>
  <si>
    <t>https://www.linkedin.com/company/techadvance</t>
  </si>
  <si>
    <t>https://twitter.com/techadvanceng?lang=en</t>
  </si>
  <si>
    <t>https://www.facebook.com/techadvanceng/</t>
  </si>
  <si>
    <t>Codes Consult</t>
  </si>
  <si>
    <t>Codes Consult provides tailor made digital solutions for companies across East Africa. Our mission is to help micro, small and medium enterprises successfully manage and grow their business using the latest in digital technologies.</t>
  </si>
  <si>
    <t>Aisenyi Malisa, Given Ngowi</t>
  </si>
  <si>
    <t>Digital Services</t>
  </si>
  <si>
    <t>http://www.codesconsult.com</t>
  </si>
  <si>
    <t>https://www.linkedin.com/company/codes-consult</t>
  </si>
  <si>
    <t>https://twitter.com/codesconsult</t>
  </si>
  <si>
    <t>https://www.facebook.com/codesconsult/</t>
  </si>
  <si>
    <t>Twekobe Technologies</t>
  </si>
  <si>
    <t>Twekobe Technologies, LLC operating as twekobe.com is an online real estate marketplace that links agents/agencies/developers with property seekers.</t>
  </si>
  <si>
    <t>Jonathan Ntege Lubwama, Johnpaul Namisiko</t>
  </si>
  <si>
    <t>https://www.twekobe.com/</t>
  </si>
  <si>
    <t>https://twitter.com/twekobe_com</t>
  </si>
  <si>
    <t>https://www.facebook.com/TwekobeOfficial/</t>
  </si>
  <si>
    <t>SiriusLabs</t>
  </si>
  <si>
    <t>Siriuslabs is a digital product incubator/studio/hub that helps businesses go from zero to one. Helping them create the future.</t>
  </si>
  <si>
    <t>Delaware, United States</t>
  </si>
  <si>
    <t>Nigeria, Ghana, Rwanda, South Africa, Kenya</t>
  </si>
  <si>
    <t>Ashefor Reuben Bezaleel, Aderinsola Akintilo, David Alagoa, Amos Tobi</t>
  </si>
  <si>
    <t>https://siriuslabs.io/about</t>
  </si>
  <si>
    <t>https://twitter.com/Sirius_Labs</t>
  </si>
  <si>
    <t>Kudoti</t>
  </si>
  <si>
    <t>Kudoti develops and implements technology solutions for the waste management and recycling industries. Our products enable our clients to improve their operational efficiency and reduce their costs.</t>
  </si>
  <si>
    <t>Matthieu de Gaudemar, Gift Lubele, Prasenjit Sinha</t>
  </si>
  <si>
    <t>https://www.kudoti.com</t>
  </si>
  <si>
    <t>https://www.linkedin.com/company/18997716/admin</t>
  </si>
  <si>
    <t>https://twitter.com/Kudoti_Waste</t>
  </si>
  <si>
    <t>https://www.facebook.com/Kudoti.Waste</t>
  </si>
  <si>
    <t>Wagon Shopping</t>
  </si>
  <si>
    <t>Wagon Shopping is an on demand e-commerce website whose aim is to provide Kenyan's with a convenient shopping experience, whilst enabling wholesalers and retailers reach customers in areas they have no footprint in and improving the lives of young middle and lower class Kenyan's by providing Jobs through the Wagon Shopper program that takes in riders who help in order fulfillment.</t>
  </si>
  <si>
    <t>Edgar Ochieng, Musa Mutetwi</t>
  </si>
  <si>
    <t>Grocery Shopping</t>
  </si>
  <si>
    <t>https://www.wagonshopping.com</t>
  </si>
  <si>
    <t>https://twitter.com/wagonshopping</t>
  </si>
  <si>
    <t>https://www.facebook.com/wagonshopping/</t>
  </si>
  <si>
    <t>biNu</t>
  </si>
  <si>
    <t>biNu enables publishers and advertisers in emerging markets to engage consumers at scale by addressing expensive mobile data costs.</t>
  </si>
  <si>
    <t>Sydney, Australia</t>
  </si>
  <si>
    <t>Australia</t>
  </si>
  <si>
    <t>Gour Lentell,  Dave Turner</t>
  </si>
  <si>
    <t>Mobile Internet</t>
  </si>
  <si>
    <t>https://www.bi.nu/about/</t>
  </si>
  <si>
    <t>https://www.linkedin.com/company/binu/about/</t>
  </si>
  <si>
    <t>10X Investments</t>
  </si>
  <si>
    <t>10X is an authorised financial services provider, a licensed retirement fund administrator and investment manager.</t>
  </si>
  <si>
    <t>Steven Nathan</t>
  </si>
  <si>
    <t>https://www.10x.co.za/</t>
  </si>
  <si>
    <t>https://www.linkedin.com/company/10x-investments/</t>
  </si>
  <si>
    <t>https://twitter.com/10xinvestments?lang=en</t>
  </si>
  <si>
    <t>https://www.facebook.com/10XInvestments/</t>
  </si>
  <si>
    <t>BeepTool</t>
  </si>
  <si>
    <t>BeepTool provides a full spectrum of communication and expression with Voice calls, text and connectivity to the unconnected in Africa.</t>
  </si>
  <si>
    <t xml:space="preserve"> John Enoh, Mayowa Ihinmikaiye</t>
  </si>
  <si>
    <t>Utilities and Telcommunication Services</t>
  </si>
  <si>
    <t>VoIP Services, Fintech</t>
  </si>
  <si>
    <t>https://www.oyi.beeptool.com/inner-page/about-us/</t>
  </si>
  <si>
    <t>https://www.linkedin.com/company/beeptool/about/</t>
  </si>
  <si>
    <t>https://twitter.com/Beeptool?ref_src=twsrc%5Egoogle%7Ctwcamp%5Eserp%7Ctwgr%5Eauthor</t>
  </si>
  <si>
    <t>https://www.facebook.com/Beeptool/</t>
  </si>
  <si>
    <t>Profish</t>
  </si>
  <si>
    <t>Profish is digitizing the fisheries supply chain in Ghana through the use of USSD code technologies.</t>
  </si>
  <si>
    <t>https://profishgh.com/</t>
  </si>
  <si>
    <t>https://twitter.com/lojaanor</t>
  </si>
  <si>
    <t>https://www.facebook.com/Lojaanor-274785889769600/</t>
  </si>
  <si>
    <t>Trackball Global Technologies</t>
  </si>
  <si>
    <t>TechShelta Company Ltd</t>
  </si>
  <si>
    <t>TechShelta is a service-oriented company that builds suites of software's and hardware's to impact the Agricultural and Agribusiness Industry</t>
  </si>
  <si>
    <t>Paul Kwabena, Gifty Mintaa, Kennedy Adufah, Bob Hawkson</t>
  </si>
  <si>
    <t>https://techshelta.com/</t>
  </si>
  <si>
    <t>https://www.linkedin.com/company/techshelta/</t>
  </si>
  <si>
    <t>https://twitter.com/TechShelta</t>
  </si>
  <si>
    <t>https://www.facebook.com/TechShelta/</t>
  </si>
  <si>
    <t>ArqamFC</t>
  </si>
  <si>
    <t>Tailor-made content that allows your sports brand to standout in the crowd. Working with the region's most prestigious clubs and competitions.</t>
  </si>
  <si>
    <t>Ali ElFakharany, Hesham Abozekry, Mohamed Osama</t>
  </si>
  <si>
    <t>http://www.arqamfc.com/</t>
  </si>
  <si>
    <t>https://www.linkedin.com/company/arqamfc</t>
  </si>
  <si>
    <t>https://twitter.com/arqamfc?lang=en</t>
  </si>
  <si>
    <t>https://www.facebook.com/ArqamFC/</t>
  </si>
  <si>
    <t>Artcaffe</t>
  </si>
  <si>
    <t>Artcaffe is a vibrant chain of Kenyan restaurants and bakeries in Nairobi</t>
  </si>
  <si>
    <t>James Wood</t>
  </si>
  <si>
    <t>Foods and Beverages</t>
  </si>
  <si>
    <t>E-commerce</t>
  </si>
  <si>
    <t>http://www.artcaffe.co.ke</t>
  </si>
  <si>
    <t>https://www.linkedin.com/company/artcaffe-coffee-and-bakery</t>
  </si>
  <si>
    <t>https://twitter.com/artcaffekenya?lang=en</t>
  </si>
  <si>
    <t>https://www.facebook.com/artcaffekenya/</t>
  </si>
  <si>
    <t>Career180</t>
  </si>
  <si>
    <t>Career180 is a comprehensive online career knowledge centre. They are the one-stop-shop for university students and fresh graduates to kick-off their respective careers.</t>
  </si>
  <si>
    <t>Edventures</t>
  </si>
  <si>
    <t>Shrouk Alaa, Mohamed Akmal</t>
  </si>
  <si>
    <t>Graduate Mentorship</t>
  </si>
  <si>
    <t>https://career180.co/</t>
  </si>
  <si>
    <t>https://www.linkedin.com/company/career-180/?originalSubdomain=ca</t>
  </si>
  <si>
    <t>https://www.facebook.com/career180/</t>
  </si>
  <si>
    <t>Yebo Fresh</t>
  </si>
  <si>
    <t xml:space="preserve">Yebo Fresh is a community-driven and technology-enabled shopping service that saves its customers time, money and hassle by delivering essential groceries at affordable prices.  </t>
  </si>
  <si>
    <t>Bas Hochstenbach, Frederik Gerner, Mark Forrester, Neil Watson</t>
  </si>
  <si>
    <t>Jessica Boonstra</t>
  </si>
  <si>
    <t>Grocery</t>
  </si>
  <si>
    <t>https://yebofresh.co.za/</t>
  </si>
  <si>
    <t>https://www.facebook.com/yebofresh/</t>
  </si>
  <si>
    <t>Maungo Craft</t>
  </si>
  <si>
    <t>Maungo Craft is a gourmet jam company from Botswana</t>
  </si>
  <si>
    <t>Bonolo Monthe, Motseoeme Taunyane, Olayemi Aganga</t>
  </si>
  <si>
    <t>Agriprocessing</t>
  </si>
  <si>
    <t>http://www.maungocraft.com/</t>
  </si>
  <si>
    <t>https://twitter.com/maungocraft?lang=en</t>
  </si>
  <si>
    <t>https://www.facebook.com/maungocraftjam/</t>
  </si>
  <si>
    <t>Average time of rounds(days)</t>
  </si>
  <si>
    <t xml:space="preserve">Year of recieving Series 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</si>
</sst>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m\-d"/>
    <numFmt numFmtId="166" formatCode="mmmm\ yyyy"/>
    <numFmt numFmtId="167" formatCode="&quot;$&quot;#,##0.00"/>
  </numFmts>
  <fonts count="33">
    <font>
      <sz val="10"/>
      <color rgb="FF000000"/>
      <name val="Arial"/>
    </font>
    <font>
      <sz val="10"/>
      <color rgb="FF000000"/>
      <name val="Arial"/>
    </font>
    <font>
      <b/>
      <u/>
      <sz val="10"/>
      <color rgb="FF000000"/>
      <name val="Arial"/>
    </font>
    <font>
      <b/>
      <u/>
      <sz val="10"/>
      <color rgb="FFFF0000"/>
      <name val="Arial"/>
    </font>
    <font>
      <b/>
      <sz val="10"/>
      <color rgb="FFB7B7B7"/>
      <name val="Arial"/>
    </font>
    <font>
      <b/>
      <u/>
      <sz val="10"/>
      <color rgb="FFB7B7B7"/>
      <name val="Arial"/>
    </font>
    <font>
      <sz val="10"/>
      <name val="Arial"/>
    </font>
    <font>
      <u/>
      <sz val="10"/>
      <color rgb="FF0000FF"/>
      <name val="Arial"/>
    </font>
    <font>
      <u/>
      <sz val="10"/>
      <color rgb="FF1155CC"/>
      <name val="Arial"/>
    </font>
    <font>
      <u/>
      <sz val="11"/>
      <color rgb="FF544BC2"/>
      <name val="-apple-system"/>
    </font>
    <font>
      <sz val="9"/>
      <color rgb="FF333333"/>
      <name val="Arial"/>
    </font>
    <font>
      <sz val="11"/>
      <color rgb="FF000000"/>
      <name val="Arial"/>
    </font>
    <font>
      <sz val="10"/>
      <color rgb="FF222222"/>
      <name val="Arial"/>
    </font>
    <font>
      <sz val="9"/>
      <color rgb="FF000000"/>
      <name val="Arial"/>
    </font>
    <font>
      <u/>
      <sz val="10"/>
      <color rgb="FF333E48"/>
      <name val="National2"/>
    </font>
    <font>
      <sz val="10"/>
      <color rgb="FF000000"/>
      <name val="Roboto"/>
    </font>
    <font>
      <i/>
      <u/>
      <sz val="10"/>
      <color rgb="FF0000FF"/>
      <name val="Arial"/>
    </font>
    <font>
      <sz val="11"/>
      <color rgb="FF000000"/>
      <name val="Roboto"/>
    </font>
    <font>
      <u/>
      <sz val="11"/>
      <color rgb="FF222222"/>
      <name val="Arial"/>
    </font>
    <font>
      <sz val="12"/>
      <color rgb="FF000000"/>
      <name val="-apple-system"/>
    </font>
    <font>
      <sz val="12"/>
      <color rgb="FF333333"/>
      <name val="Arial"/>
    </font>
    <font>
      <sz val="11"/>
      <color rgb="FF545454"/>
      <name val="Arial"/>
    </font>
    <font>
      <u/>
      <sz val="10"/>
      <color rgb="FF000000"/>
      <name val="Roboto"/>
    </font>
    <font>
      <b/>
      <sz val="11"/>
      <color rgb="FF222222"/>
      <name val="Metrophobic"/>
    </font>
    <font>
      <u/>
      <sz val="10"/>
      <color rgb="FF000000"/>
      <name val="Arial"/>
    </font>
    <font>
      <u/>
      <sz val="10"/>
      <name val="Arial"/>
    </font>
    <font>
      <sz val="10"/>
      <color rgb="FF000000"/>
      <name val="Inconsolata"/>
    </font>
    <font>
      <i/>
      <sz val="10"/>
      <name val="Arial"/>
    </font>
    <font>
      <b/>
      <u/>
      <sz val="10"/>
      <color rgb="FF0000FF"/>
      <name val="Arial"/>
    </font>
    <font>
      <sz val="11"/>
      <color rgb="FF000000"/>
      <name val="-apple-system"/>
    </font>
    <font>
      <sz val="10"/>
      <color rgb="FF333E48"/>
      <name val="National2"/>
    </font>
    <font>
      <u/>
      <sz val="12"/>
      <color rgb="FF000000"/>
      <name val="Roboto"/>
    </font>
    <font>
      <b/>
      <sz val="10"/>
      <name val="Arial"/>
    </font>
  </fonts>
  <fills count="5">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FCFCFC"/>
        <bgColor rgb="FFFCFCFC"/>
      </patternFill>
    </fill>
  </fills>
  <borders count="3">
    <border>
      <left/>
      <right/>
      <top/>
      <bottom/>
      <diagonal/>
    </border>
    <border>
      <left/>
      <right style="thin">
        <color rgb="FFFFFFFF"/>
      </right>
      <top/>
      <bottom/>
      <diagonal/>
    </border>
    <border>
      <left/>
      <right style="thin">
        <color rgb="FFFFFFFF"/>
      </right>
      <top/>
      <bottom style="double">
        <color rgb="FF000000"/>
      </bottom>
      <diagonal/>
    </border>
  </borders>
  <cellStyleXfs count="1">
    <xf numFmtId="0" fontId="0" fillId="0" borderId="0"/>
  </cellStyleXfs>
  <cellXfs count="97">
    <xf numFmtId="0" fontId="0" fillId="0" borderId="0" xfId="0"/>
    <xf numFmtId="0" fontId="2" fillId="0" borderId="0" xfId="0" applyFont="1" applyAlignment="1">
      <alignment horizontal="left" vertical="top" wrapText="1"/>
    </xf>
    <xf numFmtId="0" fontId="2" fillId="0" borderId="0" xfId="0" applyFont="1" applyAlignment="1">
      <alignment vertical="top"/>
    </xf>
    <xf numFmtId="0" fontId="2" fillId="0" borderId="0" xfId="0" applyFont="1" applyAlignment="1">
      <alignment vertical="top" wrapText="1"/>
    </xf>
    <xf numFmtId="0" fontId="2" fillId="0" borderId="0" xfId="0" applyFont="1" applyAlignment="1">
      <alignment horizontal="right" vertical="top" wrapText="1"/>
    </xf>
    <xf numFmtId="0" fontId="3" fillId="0" borderId="0" xfId="0" applyFont="1" applyAlignment="1">
      <alignment vertical="top" wrapText="1"/>
    </xf>
    <xf numFmtId="164" fontId="3" fillId="0" borderId="0" xfId="0" applyNumberFormat="1" applyFont="1" applyAlignment="1">
      <alignment vertical="top" wrapText="1"/>
    </xf>
    <xf numFmtId="164" fontId="2" fillId="0" borderId="0" xfId="0" applyNumberFormat="1" applyFont="1" applyAlignment="1">
      <alignment horizontal="right" vertical="top" wrapText="1"/>
    </xf>
    <xf numFmtId="164" fontId="2" fillId="0" borderId="0" xfId="0" applyNumberFormat="1" applyFont="1" applyAlignment="1">
      <alignment vertical="top" wrapText="1"/>
    </xf>
    <xf numFmtId="0" fontId="3" fillId="0" borderId="0" xfId="0" applyFont="1" applyAlignment="1">
      <alignment horizontal="center" vertical="top" wrapText="1"/>
    </xf>
    <xf numFmtId="0" fontId="2" fillId="0" borderId="0" xfId="0" applyFont="1" applyAlignment="1">
      <alignment horizontal="center" vertical="top" wrapText="1"/>
    </xf>
    <xf numFmtId="0" fontId="4" fillId="0" borderId="0" xfId="0" applyFont="1" applyAlignment="1">
      <alignment vertical="top" wrapText="1"/>
    </xf>
    <xf numFmtId="0" fontId="5" fillId="0" borderId="0" xfId="0" applyFont="1" applyAlignment="1">
      <alignment vertical="top" wrapText="1"/>
    </xf>
    <xf numFmtId="4" fontId="5" fillId="0" borderId="0" xfId="0" applyNumberFormat="1" applyFont="1" applyAlignment="1">
      <alignment vertical="top" wrapText="1"/>
    </xf>
    <xf numFmtId="0" fontId="5" fillId="2" borderId="0" xfId="0" applyFont="1" applyFill="1" applyAlignment="1">
      <alignment horizontal="left" vertical="top" wrapText="1"/>
    </xf>
    <xf numFmtId="0" fontId="6" fillId="0" borderId="0" xfId="0" applyFont="1" applyAlignment="1">
      <alignment vertical="top"/>
    </xf>
    <xf numFmtId="0" fontId="6" fillId="0" borderId="0" xfId="0" applyFont="1" applyAlignment="1">
      <alignment horizontal="right" vertical="top"/>
    </xf>
    <xf numFmtId="164" fontId="6" fillId="0" borderId="0" xfId="0" applyNumberFormat="1" applyFont="1" applyAlignment="1">
      <alignment vertical="top"/>
    </xf>
    <xf numFmtId="3" fontId="6" fillId="0" borderId="0" xfId="0" applyNumberFormat="1" applyFont="1" applyAlignment="1">
      <alignment vertical="top"/>
    </xf>
    <xf numFmtId="164" fontId="6" fillId="0" borderId="0" xfId="0" applyNumberFormat="1" applyFont="1" applyAlignment="1">
      <alignment horizontal="right" vertical="top"/>
    </xf>
    <xf numFmtId="0" fontId="6" fillId="0" borderId="0" xfId="0" applyFont="1" applyAlignment="1">
      <alignment horizontal="center" vertical="top"/>
    </xf>
    <xf numFmtId="0" fontId="7" fillId="0" borderId="0" xfId="0" applyFont="1" applyAlignment="1">
      <alignment vertical="top"/>
    </xf>
    <xf numFmtId="10" fontId="6" fillId="0" borderId="0" xfId="0" applyNumberFormat="1" applyFont="1" applyAlignment="1">
      <alignment vertical="top"/>
    </xf>
    <xf numFmtId="4" fontId="6" fillId="0" borderId="0" xfId="0" applyNumberFormat="1" applyFont="1" applyAlignment="1">
      <alignment vertical="top"/>
    </xf>
    <xf numFmtId="14" fontId="6" fillId="0" borderId="0" xfId="0" applyNumberFormat="1" applyFont="1" applyAlignment="1">
      <alignment vertical="top"/>
    </xf>
    <xf numFmtId="0" fontId="6" fillId="0" borderId="0" xfId="0" applyFont="1"/>
    <xf numFmtId="0" fontId="6" fillId="0" borderId="0" xfId="0" applyFont="1" applyAlignment="1">
      <alignment vertical="top" wrapText="1"/>
    </xf>
    <xf numFmtId="0" fontId="7" fillId="0" borderId="0" xfId="0" applyFont="1"/>
    <xf numFmtId="0" fontId="0" fillId="0" borderId="0" xfId="0" applyAlignment="1">
      <alignment vertical="top"/>
    </xf>
    <xf numFmtId="14" fontId="6" fillId="0" borderId="0" xfId="0" applyNumberFormat="1" applyFont="1" applyAlignment="1">
      <alignment horizontal="right" vertical="top"/>
    </xf>
    <xf numFmtId="164" fontId="6" fillId="0" borderId="0" xfId="0" applyNumberFormat="1" applyFont="1" applyAlignment="1">
      <alignment horizontal="center" vertical="top"/>
    </xf>
    <xf numFmtId="164" fontId="8" fillId="0" borderId="0" xfId="0" applyNumberFormat="1" applyFont="1" applyAlignment="1">
      <alignment vertical="top"/>
    </xf>
    <xf numFmtId="165" fontId="6" fillId="0" borderId="0" xfId="0" applyNumberFormat="1" applyFont="1" applyAlignment="1">
      <alignment horizontal="center" vertical="top"/>
    </xf>
    <xf numFmtId="164" fontId="0" fillId="0" borderId="0" xfId="0" applyNumberFormat="1" applyAlignment="1">
      <alignment horizontal="right" vertical="top"/>
    </xf>
    <xf numFmtId="0" fontId="9" fillId="0" borderId="0" xfId="0" applyFont="1"/>
    <xf numFmtId="10" fontId="7" fillId="0" borderId="0" xfId="0" applyNumberFormat="1" applyFont="1" applyAlignment="1">
      <alignment vertical="top"/>
    </xf>
    <xf numFmtId="0" fontId="8" fillId="0" borderId="0" xfId="0" applyFont="1"/>
    <xf numFmtId="49" fontId="6" fillId="0" borderId="0" xfId="0" applyNumberFormat="1" applyFont="1" applyAlignment="1">
      <alignment horizontal="right" vertical="top"/>
    </xf>
    <xf numFmtId="164" fontId="0" fillId="0" borderId="0" xfId="0" applyNumberFormat="1" applyAlignment="1">
      <alignment vertical="top"/>
    </xf>
    <xf numFmtId="164" fontId="7" fillId="0" borderId="0" xfId="0" applyNumberFormat="1" applyFont="1" applyAlignment="1">
      <alignment vertical="top"/>
    </xf>
    <xf numFmtId="0" fontId="10" fillId="0" borderId="0" xfId="0" applyFont="1" applyAlignment="1">
      <alignment horizontal="left"/>
    </xf>
    <xf numFmtId="0" fontId="8" fillId="0" borderId="0" xfId="0" applyFont="1" applyAlignment="1">
      <alignment horizontal="left" vertical="top"/>
    </xf>
    <xf numFmtId="14" fontId="11" fillId="0" borderId="0" xfId="0" applyNumberFormat="1" applyFont="1"/>
    <xf numFmtId="164" fontId="12" fillId="0" borderId="0" xfId="0" applyNumberFormat="1" applyFont="1" applyAlignment="1">
      <alignment vertical="top"/>
    </xf>
    <xf numFmtId="164" fontId="7" fillId="0" borderId="0" xfId="0" applyNumberFormat="1" applyFont="1"/>
    <xf numFmtId="0" fontId="13" fillId="0" borderId="0" xfId="0" applyFont="1"/>
    <xf numFmtId="0" fontId="14" fillId="2" borderId="0" xfId="0" applyFont="1" applyFill="1" applyAlignment="1">
      <alignment horizontal="left"/>
    </xf>
    <xf numFmtId="0" fontId="6" fillId="0" borderId="0" xfId="0" applyFont="1" applyAlignment="1">
      <alignment horizontal="center"/>
    </xf>
    <xf numFmtId="14" fontId="6" fillId="0" borderId="0" xfId="0" applyNumberFormat="1" applyFont="1" applyAlignment="1">
      <alignment horizontal="right"/>
    </xf>
    <xf numFmtId="164" fontId="6" fillId="0" borderId="0" xfId="0" applyNumberFormat="1" applyFont="1" applyAlignment="1">
      <alignment horizontal="right"/>
    </xf>
    <xf numFmtId="0" fontId="6" fillId="0" borderId="0" xfId="0" applyFont="1" applyAlignment="1">
      <alignment horizontal="left"/>
    </xf>
    <xf numFmtId="0" fontId="7" fillId="0" borderId="0" xfId="0" applyFont="1" applyAlignment="1">
      <alignment horizontal="left"/>
    </xf>
    <xf numFmtId="0" fontId="8" fillId="0" borderId="0" xfId="0" applyFont="1" applyAlignment="1">
      <alignment vertical="top"/>
    </xf>
    <xf numFmtId="0" fontId="6" fillId="3" borderId="0" xfId="0" applyFont="1" applyFill="1" applyAlignment="1">
      <alignment vertical="top"/>
    </xf>
    <xf numFmtId="0" fontId="15" fillId="0" borderId="0" xfId="0" applyFont="1"/>
    <xf numFmtId="0" fontId="16" fillId="0" borderId="0" xfId="0" applyFont="1" applyAlignment="1">
      <alignment vertical="top"/>
    </xf>
    <xf numFmtId="0" fontId="17" fillId="0" borderId="0" xfId="0" applyFont="1"/>
    <xf numFmtId="166" fontId="6" fillId="0" borderId="0" xfId="0" applyNumberFormat="1" applyFont="1" applyAlignment="1">
      <alignment horizontal="right" vertical="top"/>
    </xf>
    <xf numFmtId="0" fontId="7" fillId="0" borderId="0" xfId="0" applyFont="1" applyAlignment="1">
      <alignment vertical="top" wrapText="1"/>
    </xf>
    <xf numFmtId="0" fontId="6" fillId="0" borderId="0" xfId="0" applyFont="1" applyAlignment="1">
      <alignment horizontal="left" vertical="top"/>
    </xf>
    <xf numFmtId="164" fontId="6" fillId="0" borderId="0" xfId="0" applyNumberFormat="1" applyFont="1" applyAlignment="1">
      <alignment horizontal="left" vertical="top"/>
    </xf>
    <xf numFmtId="0" fontId="7" fillId="0" borderId="0" xfId="0" applyFont="1" applyAlignment="1">
      <alignment horizontal="left" vertical="top"/>
    </xf>
    <xf numFmtId="0" fontId="18" fillId="0" borderId="0" xfId="0" applyFont="1" applyAlignment="1">
      <alignment horizontal="left"/>
    </xf>
    <xf numFmtId="167" fontId="6" fillId="0" borderId="0" xfId="0" applyNumberFormat="1" applyFont="1" applyAlignment="1">
      <alignment vertical="top"/>
    </xf>
    <xf numFmtId="0" fontId="19" fillId="0" borderId="0" xfId="0" applyFont="1"/>
    <xf numFmtId="0" fontId="20" fillId="0" borderId="0" xfId="0" applyFont="1"/>
    <xf numFmtId="0" fontId="21" fillId="2" borderId="0" xfId="0" applyFont="1" applyFill="1" applyAlignment="1">
      <alignment horizontal="left"/>
    </xf>
    <xf numFmtId="0" fontId="0" fillId="0" borderId="0" xfId="0" applyAlignment="1">
      <alignment horizontal="left" vertical="top"/>
    </xf>
    <xf numFmtId="0" fontId="11" fillId="0" borderId="0" xfId="0" applyFont="1"/>
    <xf numFmtId="0" fontId="22" fillId="0" borderId="0" xfId="0" applyFont="1"/>
    <xf numFmtId="0" fontId="23" fillId="0" borderId="0" xfId="0" applyFont="1" applyAlignment="1">
      <alignment horizontal="left"/>
    </xf>
    <xf numFmtId="0" fontId="1" fillId="0" borderId="0" xfId="0" applyFont="1"/>
    <xf numFmtId="0" fontId="14" fillId="0" borderId="0" xfId="0" applyFont="1" applyAlignment="1">
      <alignment horizontal="left"/>
    </xf>
    <xf numFmtId="0" fontId="11" fillId="2" borderId="0" xfId="0" applyFont="1" applyFill="1"/>
    <xf numFmtId="0" fontId="6" fillId="0" borderId="1" xfId="0" applyFont="1" applyBorder="1"/>
    <xf numFmtId="0" fontId="7" fillId="0" borderId="1" xfId="0" applyFont="1" applyBorder="1"/>
    <xf numFmtId="0" fontId="1" fillId="0" borderId="0" xfId="0" applyFont="1" applyAlignment="1">
      <alignment horizontal="right"/>
    </xf>
    <xf numFmtId="0" fontId="24" fillId="0" borderId="0" xfId="0" applyFont="1"/>
    <xf numFmtId="0" fontId="0" fillId="0" borderId="0" xfId="0" applyAlignment="1">
      <alignment horizontal="center"/>
    </xf>
    <xf numFmtId="0" fontId="6" fillId="0" borderId="1" xfId="0" applyFont="1" applyBorder="1" applyAlignment="1">
      <alignment vertical="top"/>
    </xf>
    <xf numFmtId="0" fontId="7" fillId="0" borderId="1" xfId="0" applyFont="1" applyBorder="1" applyAlignment="1">
      <alignment vertical="top"/>
    </xf>
    <xf numFmtId="0" fontId="25" fillId="0" borderId="0" xfId="0" applyFont="1"/>
    <xf numFmtId="0" fontId="25" fillId="0" borderId="1" xfId="0" applyFont="1" applyBorder="1"/>
    <xf numFmtId="0" fontId="6" fillId="0" borderId="2" xfId="0" applyFont="1" applyBorder="1"/>
    <xf numFmtId="0" fontId="26" fillId="2" borderId="0" xfId="0" applyFont="1" applyFill="1"/>
    <xf numFmtId="0" fontId="27" fillId="0" borderId="0" xfId="0" applyFont="1"/>
    <xf numFmtId="0" fontId="28" fillId="0" borderId="0" xfId="0" applyFont="1" applyAlignment="1">
      <alignment vertical="top"/>
    </xf>
    <xf numFmtId="0" fontId="15" fillId="2" borderId="0" xfId="0" applyFont="1" applyFill="1"/>
    <xf numFmtId="0" fontId="29" fillId="2" borderId="0" xfId="0" applyFont="1" applyFill="1"/>
    <xf numFmtId="0" fontId="17" fillId="4" borderId="0" xfId="0" applyFont="1" applyFill="1" applyAlignment="1">
      <alignment horizontal="right"/>
    </xf>
    <xf numFmtId="0" fontId="30" fillId="2" borderId="0" xfId="0" applyFont="1" applyFill="1" applyAlignment="1">
      <alignment horizontal="left"/>
    </xf>
    <xf numFmtId="0" fontId="6" fillId="0" borderId="0" xfId="0" applyFont="1" applyAlignment="1">
      <alignment horizontal="right"/>
    </xf>
    <xf numFmtId="0" fontId="1" fillId="0" borderId="0" xfId="0" applyFont="1" applyAlignment="1">
      <alignment horizontal="left"/>
    </xf>
    <xf numFmtId="164" fontId="6" fillId="0" borderId="0" xfId="0" applyNumberFormat="1" applyFont="1"/>
    <xf numFmtId="0" fontId="31" fillId="0" borderId="0" xfId="0" applyFont="1"/>
    <xf numFmtId="0" fontId="30" fillId="0" borderId="0" xfId="0" applyFont="1" applyAlignment="1">
      <alignment horizontal="left"/>
    </xf>
    <xf numFmtId="0" fontId="32" fillId="0" borderId="0" xfId="0" applyFont="1"/>
  </cellXfs>
  <cellStyles count="1">
    <cellStyle name="Normal" xfId="0" builtinId="0"/>
  </cellStyles>
  <dxfs count="6">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B7E1CD"/>
          <bgColor rgb="FFB7E1CD"/>
        </patternFill>
      </fill>
    </dxf>
    <dxf>
      <fill>
        <patternFill patternType="solid">
          <fgColor rgb="FF6AA84F"/>
          <bgColor rgb="FF6AA84F"/>
        </patternFill>
      </fill>
    </dxf>
    <dxf>
      <fill>
        <patternFill patternType="solid">
          <fgColor rgb="FF6AA84F"/>
          <bgColor rgb="FF6AA84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igest%20Africa%20_%20Data%20about%20Afric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ummary"/>
      <sheetName val="Summary_Venture"/>
      <sheetName val="Funding Analysis_Month"/>
      <sheetName val="Funding Analysis_Quarter"/>
      <sheetName val="Funding Analysis_Half"/>
      <sheetName val="Lists"/>
      <sheetName val="Analysis_Companies"/>
      <sheetName val="Analysis_Deals"/>
      <sheetName val="Lookups"/>
      <sheetName val="Investors"/>
      <sheetName val="Companies"/>
      <sheetName val="Deals (investment)"/>
      <sheetName val="Deals (Exits)"/>
      <sheetName val="Deals(investment) 2016"/>
      <sheetName val="Deals(Investment) 2018"/>
      <sheetName val="Deals(investment 2017)"/>
      <sheetName val="Deals (Fund)"/>
      <sheetName val="Deals(Investment) 2019"/>
      <sheetName val="People"/>
      <sheetName val="Accelerators"/>
      <sheetName val="Hubs"/>
      <sheetName val="Angel Networks"/>
      <sheetName val="Clients"/>
      <sheetName val="NEXT 25 (2019)"/>
      <sheetName val="Postmortems"/>
      <sheetName val="Techblogs, News Letters (Data S"/>
    </sheetNames>
    <sheetDataSet>
      <sheetData sheetId="0"/>
      <sheetData sheetId="1"/>
      <sheetData sheetId="2"/>
      <sheetData sheetId="3"/>
      <sheetData sheetId="4"/>
      <sheetData sheetId="5"/>
      <sheetData sheetId="6"/>
      <sheetData sheetId="7"/>
      <sheetData sheetId="8"/>
      <sheetData sheetId="9">
        <row r="3">
          <cell r="B3" t="str">
            <v>Industry Classification, Reported</v>
          </cell>
          <cell r="C3" t="str">
            <v>Industry Classification, Applied</v>
          </cell>
          <cell r="H3" t="str">
            <v>Funding Round, Reported</v>
          </cell>
          <cell r="I3" t="str">
            <v>Funding Round Applied, Digest Africa</v>
          </cell>
          <cell r="N3" t="str">
            <v>Company Stage, Reported</v>
          </cell>
          <cell r="O3" t="str">
            <v>Company Stage Classified, Digest Africa</v>
          </cell>
          <cell r="V3" t="str">
            <v>Country</v>
          </cell>
          <cell r="W3" t="str">
            <v>Region</v>
          </cell>
          <cell r="X3" t="str">
            <v>Continent</v>
          </cell>
          <cell r="Y3" t="str">
            <v>African (Yes = 0, No =1)</v>
          </cell>
        </row>
        <row r="4">
          <cell r="B4" t="str">
            <v>Advertising</v>
          </cell>
          <cell r="C4" t="str">
            <v>Media &amp; Entertainment</v>
          </cell>
          <cell r="H4" t="str">
            <v>Pre-Series A</v>
          </cell>
          <cell r="I4" t="str">
            <v>3. Early Venture</v>
          </cell>
          <cell r="N4" t="str">
            <v>1. Grant</v>
          </cell>
          <cell r="O4" t="str">
            <v>Early</v>
          </cell>
          <cell r="V4" t="str">
            <v>Algeria</v>
          </cell>
          <cell r="W4" t="str">
            <v>Northern</v>
          </cell>
          <cell r="X4" t="str">
            <v>Africa</v>
          </cell>
          <cell r="Y4">
            <v>0</v>
          </cell>
        </row>
        <row r="5">
          <cell r="B5" t="str">
            <v>Advertising and Marketing</v>
          </cell>
          <cell r="C5" t="str">
            <v>Media &amp; Entertainment</v>
          </cell>
          <cell r="H5" t="str">
            <v>Seed</v>
          </cell>
          <cell r="I5" t="str">
            <v>2. Seed</v>
          </cell>
          <cell r="N5" t="str">
            <v>2. Seed</v>
          </cell>
          <cell r="O5" t="str">
            <v>Early</v>
          </cell>
          <cell r="V5" t="str">
            <v>Angola</v>
          </cell>
          <cell r="W5" t="str">
            <v>Central</v>
          </cell>
          <cell r="X5" t="str">
            <v>Africa</v>
          </cell>
          <cell r="Y5">
            <v>0</v>
          </cell>
        </row>
        <row r="6">
          <cell r="B6" t="str">
            <v>Agriculture</v>
          </cell>
          <cell r="C6" t="str">
            <v>Agriculture</v>
          </cell>
          <cell r="H6" t="str">
            <v>Series A</v>
          </cell>
          <cell r="I6" t="str">
            <v>3. Early Venture</v>
          </cell>
          <cell r="N6" t="str">
            <v>3. Early Venture</v>
          </cell>
          <cell r="O6" t="str">
            <v>Early</v>
          </cell>
          <cell r="V6" t="str">
            <v>Benin</v>
          </cell>
          <cell r="W6" t="str">
            <v>Western</v>
          </cell>
          <cell r="X6" t="str">
            <v>Africa</v>
          </cell>
          <cell r="Y6">
            <v>0</v>
          </cell>
        </row>
        <row r="7">
          <cell r="B7" t="str">
            <v>Airlines/Aviation</v>
          </cell>
          <cell r="C7" t="str">
            <v>Transport &amp; Logistics</v>
          </cell>
          <cell r="H7" t="str">
            <v>Series A II</v>
          </cell>
          <cell r="I7" t="str">
            <v>3. Early Venture</v>
          </cell>
          <cell r="N7" t="str">
            <v>4. Late Venture</v>
          </cell>
          <cell r="O7" t="str">
            <v>Growth</v>
          </cell>
          <cell r="V7" t="str">
            <v>Botswana</v>
          </cell>
          <cell r="W7" t="str">
            <v>Southern</v>
          </cell>
          <cell r="X7" t="str">
            <v>Africa</v>
          </cell>
          <cell r="Y7">
            <v>0</v>
          </cell>
        </row>
        <row r="8">
          <cell r="B8" t="str">
            <v>Art, Fashion &amp; Handicraft</v>
          </cell>
          <cell r="C8" t="str">
            <v>Media &amp; Entertainment</v>
          </cell>
          <cell r="H8" t="str">
            <v>Series B</v>
          </cell>
          <cell r="I8" t="str">
            <v>3. Early Venture</v>
          </cell>
          <cell r="N8" t="str">
            <v>5. Debt Financing</v>
          </cell>
          <cell r="O8" t="str">
            <v>Growth</v>
          </cell>
          <cell r="V8" t="str">
            <v>Burkina Faso</v>
          </cell>
          <cell r="W8" t="str">
            <v>Western</v>
          </cell>
          <cell r="X8" t="str">
            <v>Africa</v>
          </cell>
          <cell r="Y8">
            <v>0</v>
          </cell>
        </row>
        <row r="9">
          <cell r="B9" t="str">
            <v>Artificial Intelligence</v>
          </cell>
          <cell r="C9" t="str">
            <v>Emerging Technologies</v>
          </cell>
          <cell r="H9" t="str">
            <v>Debt Financing</v>
          </cell>
          <cell r="I9" t="str">
            <v>5. Debt Financing</v>
          </cell>
          <cell r="N9" t="str">
            <v>6. Private Equity</v>
          </cell>
          <cell r="O9" t="str">
            <v>Growth</v>
          </cell>
          <cell r="V9" t="str">
            <v>Burundi</v>
          </cell>
          <cell r="W9" t="str">
            <v>Eastern</v>
          </cell>
          <cell r="X9" t="str">
            <v>Africa</v>
          </cell>
          <cell r="Y9">
            <v>0</v>
          </cell>
        </row>
        <row r="10">
          <cell r="B10" t="str">
            <v>Automotive</v>
          </cell>
          <cell r="C10" t="str">
            <v>Emerging Technologies</v>
          </cell>
          <cell r="H10" t="str">
            <v>Development Support</v>
          </cell>
          <cell r="I10" t="str">
            <v xml:space="preserve">1. Grant
</v>
          </cell>
          <cell r="N10" t="str">
            <v>7. Offerings</v>
          </cell>
          <cell r="O10" t="str">
            <v>Mature</v>
          </cell>
          <cell r="V10" t="str">
            <v>Cameroon</v>
          </cell>
          <cell r="W10" t="str">
            <v>Central</v>
          </cell>
          <cell r="X10" t="str">
            <v>Africa</v>
          </cell>
          <cell r="Y10">
            <v>0</v>
          </cell>
        </row>
        <row r="11">
          <cell r="B11" t="str">
            <v>Aviation &amp; Aerospace</v>
          </cell>
          <cell r="C11" t="str">
            <v>Transport &amp; Logistics</v>
          </cell>
          <cell r="H11" t="str">
            <v>Corporate Minority</v>
          </cell>
          <cell r="I11" t="str">
            <v>3. Early Venture</v>
          </cell>
          <cell r="N11" t="str">
            <v>8. Exits</v>
          </cell>
          <cell r="O11" t="str">
            <v>Mature</v>
          </cell>
          <cell r="V11" t="str">
            <v>Cape Verde</v>
          </cell>
          <cell r="W11" t="str">
            <v>Western</v>
          </cell>
          <cell r="X11" t="str">
            <v>Africa</v>
          </cell>
          <cell r="Y11">
            <v>0</v>
          </cell>
        </row>
        <row r="12">
          <cell r="B12" t="str">
            <v>Beauty</v>
          </cell>
          <cell r="C12" t="str">
            <v>Other Technologies &amp; Information Technology</v>
          </cell>
          <cell r="H12" t="str">
            <v>Non-Equity Assistance</v>
          </cell>
          <cell r="I12" t="str">
            <v xml:space="preserve">1. Grant
</v>
          </cell>
          <cell r="V12" t="str">
            <v>Central African Republic</v>
          </cell>
          <cell r="W12" t="str">
            <v>Central</v>
          </cell>
          <cell r="X12" t="str">
            <v>Africa</v>
          </cell>
          <cell r="Y12">
            <v>0</v>
          </cell>
        </row>
        <row r="13">
          <cell r="B13" t="str">
            <v>Biomass, Renewable energy, Waste management and recycling</v>
          </cell>
          <cell r="C13" t="str">
            <v>Energy &amp; Resources</v>
          </cell>
          <cell r="H13" t="str">
            <v>Series D</v>
          </cell>
          <cell r="I13" t="str">
            <v>4. Late Venture</v>
          </cell>
          <cell r="V13" t="str">
            <v>Chad</v>
          </cell>
          <cell r="W13" t="str">
            <v>Central</v>
          </cell>
          <cell r="X13" t="str">
            <v>Africa</v>
          </cell>
          <cell r="Y13">
            <v>0</v>
          </cell>
        </row>
        <row r="14">
          <cell r="B14" t="str">
            <v>Blockchain</v>
          </cell>
          <cell r="C14" t="str">
            <v>Emerging Technologies</v>
          </cell>
          <cell r="H14" t="str">
            <v>Seriec C</v>
          </cell>
          <cell r="I14" t="str">
            <v>4. Late Venture</v>
          </cell>
          <cell r="V14" t="str">
            <v>Comoros</v>
          </cell>
          <cell r="W14" t="str">
            <v>Eastern</v>
          </cell>
          <cell r="X14" t="str">
            <v>Africa</v>
          </cell>
          <cell r="Y14">
            <v>0</v>
          </cell>
        </row>
        <row r="15">
          <cell r="B15" t="str">
            <v>Blockchain technology</v>
          </cell>
          <cell r="C15" t="str">
            <v>Emerging Technologies</v>
          </cell>
          <cell r="H15" t="str">
            <v>Undisclosed</v>
          </cell>
          <cell r="V15" t="str">
            <v>Republic of the Congo</v>
          </cell>
          <cell r="W15" t="str">
            <v>Central</v>
          </cell>
          <cell r="X15" t="str">
            <v>Africa</v>
          </cell>
          <cell r="Y15">
            <v>0</v>
          </cell>
        </row>
        <row r="16">
          <cell r="B16" t="str">
            <v>Civic Technology</v>
          </cell>
          <cell r="C16" t="str">
            <v>Other Technologies &amp; Information Technology</v>
          </cell>
          <cell r="H16" t="str">
            <v>Non-equity Assistance</v>
          </cell>
          <cell r="I16" t="str">
            <v>1. Grant</v>
          </cell>
          <cell r="V16" t="str">
            <v>Democratic Republic of the Congo</v>
          </cell>
          <cell r="W16" t="str">
            <v>Central</v>
          </cell>
          <cell r="X16" t="str">
            <v>Africa</v>
          </cell>
          <cell r="Y16">
            <v>0</v>
          </cell>
        </row>
        <row r="17">
          <cell r="B17" t="str">
            <v>Clean technology, Internet-of-things, Solar power</v>
          </cell>
          <cell r="C17" t="str">
            <v>Energy &amp; Resources</v>
          </cell>
          <cell r="H17" t="str">
            <v>Crowdfunding</v>
          </cell>
          <cell r="I17" t="str">
            <v>7. Offerings</v>
          </cell>
          <cell r="V17" t="str">
            <v>Djibouti</v>
          </cell>
          <cell r="W17" t="str">
            <v>Eastern</v>
          </cell>
          <cell r="X17" t="str">
            <v>Africa</v>
          </cell>
          <cell r="Y17">
            <v>0</v>
          </cell>
        </row>
        <row r="18">
          <cell r="B18" t="str">
            <v>Cloud Computing</v>
          </cell>
          <cell r="C18" t="str">
            <v>Other Technologies &amp; Information Technology</v>
          </cell>
          <cell r="H18" t="str">
            <v>Unknown</v>
          </cell>
          <cell r="V18" t="str">
            <v>Egypt</v>
          </cell>
          <cell r="W18" t="str">
            <v>Northern</v>
          </cell>
          <cell r="X18" t="str">
            <v>Africa</v>
          </cell>
          <cell r="Y18">
            <v>0</v>
          </cell>
        </row>
        <row r="19">
          <cell r="B19" t="str">
            <v>Co-founder, CEO</v>
          </cell>
          <cell r="C19" t="str">
            <v>Other Technologies &amp; Information Technology</v>
          </cell>
          <cell r="H19" t="str">
            <v>Private Equity</v>
          </cell>
          <cell r="I19" t="str">
            <v>6. Private Equity</v>
          </cell>
          <cell r="V19" t="str">
            <v>Equatorial Guinea</v>
          </cell>
          <cell r="W19" t="str">
            <v>Central</v>
          </cell>
          <cell r="X19" t="str">
            <v>Africa</v>
          </cell>
          <cell r="Y19">
            <v>0</v>
          </cell>
        </row>
        <row r="20">
          <cell r="B20" t="str">
            <v>Computer Manufacturing</v>
          </cell>
          <cell r="C20" t="str">
            <v>Manufacturing</v>
          </cell>
          <cell r="H20" t="str">
            <v>Convertible Note</v>
          </cell>
          <cell r="I20" t="str">
            <v>5. Debt Financing</v>
          </cell>
          <cell r="V20" t="str">
            <v>Eritrea</v>
          </cell>
          <cell r="W20" t="str">
            <v>Eastern</v>
          </cell>
          <cell r="X20" t="str">
            <v>Africa</v>
          </cell>
          <cell r="Y20">
            <v>0</v>
          </cell>
        </row>
        <row r="21">
          <cell r="B21" t="str">
            <v>Computer Software</v>
          </cell>
          <cell r="C21" t="str">
            <v>Other Technologies &amp; Information Technology</v>
          </cell>
          <cell r="H21" t="str">
            <v>Series C</v>
          </cell>
          <cell r="I21" t="str">
            <v>4. Late Venture</v>
          </cell>
          <cell r="V21" t="str">
            <v>Ethiopia</v>
          </cell>
          <cell r="W21" t="str">
            <v>Eastern</v>
          </cell>
          <cell r="X21" t="str">
            <v>Africa</v>
          </cell>
          <cell r="Y21">
            <v>0</v>
          </cell>
        </row>
        <row r="22">
          <cell r="B22" t="str">
            <v>Construction</v>
          </cell>
          <cell r="C22" t="str">
            <v>Construction &amp; Real Estate</v>
          </cell>
          <cell r="H22" t="str">
            <v>Venture Round</v>
          </cell>
          <cell r="I22" t="str">
            <v>4. Late Venture</v>
          </cell>
          <cell r="V22" t="str">
            <v>Gabon</v>
          </cell>
          <cell r="W22" t="str">
            <v>Central</v>
          </cell>
          <cell r="X22" t="str">
            <v>Africa</v>
          </cell>
          <cell r="Y22">
            <v>0</v>
          </cell>
        </row>
        <row r="23">
          <cell r="B23" t="str">
            <v>Consumer Electronics</v>
          </cell>
          <cell r="C23" t="str">
            <v>Other Technologies &amp; Information Technology</v>
          </cell>
          <cell r="H23" t="str">
            <v>Pre-Seed</v>
          </cell>
          <cell r="I23" t="str">
            <v>2. Seed</v>
          </cell>
          <cell r="V23" t="str">
            <v>Gambia</v>
          </cell>
          <cell r="W23" t="str">
            <v>Western</v>
          </cell>
          <cell r="X23" t="str">
            <v>Africa</v>
          </cell>
          <cell r="Y23">
            <v>0</v>
          </cell>
        </row>
        <row r="24">
          <cell r="B24" t="str">
            <v>CRM</v>
          </cell>
          <cell r="C24" t="str">
            <v>Other Technologies &amp; Information Technology</v>
          </cell>
          <cell r="H24" t="str">
            <v>Bridge</v>
          </cell>
          <cell r="I24" t="str">
            <v>2. Seed</v>
          </cell>
          <cell r="V24" t="str">
            <v>Ghana</v>
          </cell>
          <cell r="W24" t="str">
            <v>Western</v>
          </cell>
          <cell r="X24" t="str">
            <v>Africa</v>
          </cell>
          <cell r="Y24">
            <v>0</v>
          </cell>
        </row>
        <row r="25">
          <cell r="B25" t="str">
            <v>Data Science &amp; Analytics</v>
          </cell>
          <cell r="C25" t="str">
            <v>Emerging Technologies</v>
          </cell>
          <cell r="V25" t="str">
            <v>Guinea</v>
          </cell>
          <cell r="W25" t="str">
            <v>Western</v>
          </cell>
          <cell r="X25" t="str">
            <v>Africa</v>
          </cell>
          <cell r="Y25">
            <v>0</v>
          </cell>
        </row>
        <row r="26">
          <cell r="B26" t="str">
            <v>E-commerce</v>
          </cell>
          <cell r="C26" t="str">
            <v>E-commerce &amp; Retail</v>
          </cell>
          <cell r="H26" t="str">
            <v>Corporate Round</v>
          </cell>
          <cell r="I26" t="str">
            <v>4. Late Venture</v>
          </cell>
          <cell r="V26" t="str">
            <v>Guinea-Bissau</v>
          </cell>
          <cell r="W26" t="str">
            <v>Western</v>
          </cell>
          <cell r="X26" t="str">
            <v>Africa</v>
          </cell>
          <cell r="Y26">
            <v>0</v>
          </cell>
        </row>
        <row r="27">
          <cell r="B27" t="str">
            <v>E-commerce</v>
          </cell>
          <cell r="C27" t="str">
            <v>E-commerce &amp; Retail</v>
          </cell>
          <cell r="H27" t="str">
            <v>Prize Money</v>
          </cell>
          <cell r="I27" t="str">
            <v>1. Grant</v>
          </cell>
          <cell r="V27" t="str">
            <v>Ivory Coast</v>
          </cell>
          <cell r="W27" t="str">
            <v>Western</v>
          </cell>
          <cell r="X27" t="str">
            <v>Africa</v>
          </cell>
          <cell r="Y27">
            <v>0</v>
          </cell>
        </row>
        <row r="28">
          <cell r="B28" t="str">
            <v>E-commerce &amp; Retail</v>
          </cell>
          <cell r="C28" t="str">
            <v>E-commerce &amp; Retail</v>
          </cell>
          <cell r="H28" t="str">
            <v>Grants</v>
          </cell>
          <cell r="I28" t="str">
            <v>1. Grant</v>
          </cell>
          <cell r="V28" t="str">
            <v>Kenya</v>
          </cell>
          <cell r="W28" t="str">
            <v>Eastern</v>
          </cell>
          <cell r="X28" t="str">
            <v>Africa</v>
          </cell>
          <cell r="Y28">
            <v>0</v>
          </cell>
        </row>
        <row r="29">
          <cell r="B29" t="str">
            <v>Education</v>
          </cell>
          <cell r="C29" t="str">
            <v>Education</v>
          </cell>
          <cell r="H29" t="str">
            <v>Corporate Venture</v>
          </cell>
          <cell r="I29" t="str">
            <v>4. Late Venture</v>
          </cell>
          <cell r="V29" t="str">
            <v>Lesotho</v>
          </cell>
          <cell r="W29" t="str">
            <v>Southern</v>
          </cell>
          <cell r="X29" t="str">
            <v>Africa</v>
          </cell>
          <cell r="Y29">
            <v>0</v>
          </cell>
        </row>
        <row r="30">
          <cell r="B30" t="str">
            <v>E-Learning</v>
          </cell>
          <cell r="C30" t="str">
            <v>Education</v>
          </cell>
          <cell r="H30" t="str">
            <v>Angel</v>
          </cell>
          <cell r="I30" t="str">
            <v>2. Seed</v>
          </cell>
          <cell r="V30" t="str">
            <v>Liberia</v>
          </cell>
          <cell r="W30" t="str">
            <v>Western</v>
          </cell>
          <cell r="X30" t="str">
            <v>Africa</v>
          </cell>
          <cell r="Y30">
            <v>0</v>
          </cell>
        </row>
        <row r="31">
          <cell r="B31" t="str">
            <v>Electrical/Electronic Manufacturing</v>
          </cell>
          <cell r="C31" t="str">
            <v>Manufacturing</v>
          </cell>
          <cell r="H31" t="str">
            <v>Pre-Series B</v>
          </cell>
          <cell r="I31" t="str">
            <v>3. Early Venture</v>
          </cell>
          <cell r="V31" t="str">
            <v>Libya</v>
          </cell>
          <cell r="W31" t="str">
            <v>Northern</v>
          </cell>
          <cell r="X31" t="str">
            <v>Africa</v>
          </cell>
          <cell r="Y31">
            <v>0</v>
          </cell>
        </row>
        <row r="32">
          <cell r="B32" t="str">
            <v>E-lerning</v>
          </cell>
          <cell r="C32" t="str">
            <v>Education</v>
          </cell>
          <cell r="H32" t="str">
            <v>Series E</v>
          </cell>
          <cell r="I32" t="str">
            <v>4. Late Venture</v>
          </cell>
          <cell r="V32" t="str">
            <v>Madagascar</v>
          </cell>
          <cell r="W32" t="str">
            <v>Eastern</v>
          </cell>
          <cell r="X32" t="str">
            <v>Africa</v>
          </cell>
          <cell r="Y32">
            <v>0</v>
          </cell>
        </row>
        <row r="33">
          <cell r="B33" t="str">
            <v>Emerging Technologies</v>
          </cell>
          <cell r="C33" t="str">
            <v>Emerging Technologies</v>
          </cell>
          <cell r="H33" t="str">
            <v xml:space="preserve">Bridge </v>
          </cell>
          <cell r="I33" t="str">
            <v>2. Seed</v>
          </cell>
          <cell r="V33" t="str">
            <v>Malawi</v>
          </cell>
          <cell r="W33" t="str">
            <v>Eastern</v>
          </cell>
          <cell r="X33" t="str">
            <v>Africa</v>
          </cell>
          <cell r="Y33">
            <v>0</v>
          </cell>
        </row>
        <row r="34">
          <cell r="B34" t="str">
            <v>Emerging Technology</v>
          </cell>
          <cell r="C34" t="str">
            <v>Emerging Technologies</v>
          </cell>
          <cell r="H34" t="str">
            <v>Pre-Series C</v>
          </cell>
          <cell r="I34" t="str">
            <v>3. Early Venture</v>
          </cell>
          <cell r="V34" t="str">
            <v>Mali</v>
          </cell>
          <cell r="W34" t="str">
            <v>Western</v>
          </cell>
          <cell r="X34" t="str">
            <v>Africa</v>
          </cell>
          <cell r="Y34">
            <v>0</v>
          </cell>
        </row>
        <row r="35">
          <cell r="B35" t="str">
            <v>Energy</v>
          </cell>
          <cell r="C35" t="str">
            <v>Energy &amp; Resources</v>
          </cell>
          <cell r="H35" t="str">
            <v>Equity Crowdfunding</v>
          </cell>
          <cell r="I35" t="str">
            <v>7. Offerings</v>
          </cell>
          <cell r="V35" t="str">
            <v>Mauritania</v>
          </cell>
          <cell r="W35" t="str">
            <v>Western</v>
          </cell>
          <cell r="X35" t="str">
            <v>Africa</v>
          </cell>
          <cell r="Y35">
            <v>0</v>
          </cell>
        </row>
        <row r="36">
          <cell r="B36" t="str">
            <v>Energy &amp; Resources</v>
          </cell>
          <cell r="C36" t="str">
            <v>Energy &amp; Resources</v>
          </cell>
          <cell r="H36" t="str">
            <v>Angel Round</v>
          </cell>
          <cell r="I36" t="str">
            <v>2. Seed</v>
          </cell>
          <cell r="V36" t="str">
            <v>Mauritius</v>
          </cell>
          <cell r="W36" t="str">
            <v>Eastern</v>
          </cell>
          <cell r="X36" t="str">
            <v>Africa</v>
          </cell>
          <cell r="Y36">
            <v>0</v>
          </cell>
        </row>
        <row r="37">
          <cell r="B37" t="str">
            <v>Enterprise Software</v>
          </cell>
          <cell r="C37" t="str">
            <v>Other Technologies &amp; Information Technology</v>
          </cell>
          <cell r="H37" t="str">
            <v>Corporate Majority</v>
          </cell>
          <cell r="I37" t="str">
            <v>4. Late Venture</v>
          </cell>
          <cell r="V37" t="str">
            <v>Morocco</v>
          </cell>
          <cell r="W37" t="str">
            <v>Northern</v>
          </cell>
          <cell r="X37" t="str">
            <v>Africa</v>
          </cell>
          <cell r="Y37">
            <v>0</v>
          </cell>
        </row>
        <row r="38">
          <cell r="B38" t="str">
            <v>Entertainment</v>
          </cell>
          <cell r="C38" t="str">
            <v>Media &amp; Entertainment</v>
          </cell>
          <cell r="H38" t="str">
            <v>Accelerator</v>
          </cell>
          <cell r="I38" t="str">
            <v>2. Seed</v>
          </cell>
          <cell r="V38" t="str">
            <v>Mozambique</v>
          </cell>
          <cell r="W38" t="str">
            <v>Eastern</v>
          </cell>
          <cell r="X38" t="str">
            <v>Africa</v>
          </cell>
          <cell r="Y38">
            <v>0</v>
          </cell>
        </row>
        <row r="39">
          <cell r="B39" t="str">
            <v>Event Services</v>
          </cell>
          <cell r="C39" t="str">
            <v>Media &amp; Entertainment</v>
          </cell>
          <cell r="H39" t="str">
            <v xml:space="preserve">Pre-Seed </v>
          </cell>
          <cell r="I39" t="str">
            <v>2. Seed</v>
          </cell>
          <cell r="V39" t="str">
            <v>Namibia</v>
          </cell>
          <cell r="W39" t="str">
            <v>Southern</v>
          </cell>
          <cell r="X39" t="str">
            <v>Africa</v>
          </cell>
          <cell r="Y39">
            <v>0</v>
          </cell>
        </row>
        <row r="40">
          <cell r="B40" t="str">
            <v>Events</v>
          </cell>
          <cell r="C40" t="str">
            <v>Media &amp; Entertainment</v>
          </cell>
          <cell r="H40" t="str">
            <v>Debt Facility</v>
          </cell>
          <cell r="I40" t="str">
            <v>5. Debt Financing</v>
          </cell>
          <cell r="V40" t="str">
            <v>Niger</v>
          </cell>
          <cell r="W40" t="str">
            <v>Western</v>
          </cell>
          <cell r="X40" t="str">
            <v>Africa</v>
          </cell>
          <cell r="Y40">
            <v>0</v>
          </cell>
        </row>
        <row r="41">
          <cell r="B41" t="str">
            <v>Farming</v>
          </cell>
          <cell r="C41" t="str">
            <v>Agriculture</v>
          </cell>
          <cell r="H41" t="str">
            <v>Seed Round</v>
          </cell>
          <cell r="I41" t="str">
            <v>2. Seed</v>
          </cell>
          <cell r="V41" t="str">
            <v>Nigeria</v>
          </cell>
          <cell r="W41" t="str">
            <v>Western</v>
          </cell>
          <cell r="X41" t="str">
            <v>Africa</v>
          </cell>
          <cell r="Y41">
            <v>0</v>
          </cell>
        </row>
        <row r="42">
          <cell r="B42" t="str">
            <v>Fashion</v>
          </cell>
          <cell r="C42" t="str">
            <v>E-commerce &amp; Retail</v>
          </cell>
          <cell r="H42" t="str">
            <v>Grant</v>
          </cell>
          <cell r="I42" t="str">
            <v>1. Grant</v>
          </cell>
          <cell r="V42" t="str">
            <v>Rwanda</v>
          </cell>
          <cell r="W42" t="str">
            <v>Eastern</v>
          </cell>
          <cell r="X42" t="str">
            <v>Africa</v>
          </cell>
          <cell r="Y42">
            <v>0</v>
          </cell>
        </row>
        <row r="43">
          <cell r="B43" t="str">
            <v>Financial Services</v>
          </cell>
          <cell r="C43" t="str">
            <v>Financial Services</v>
          </cell>
          <cell r="H43" t="str">
            <v>Convertible Note</v>
          </cell>
          <cell r="I43" t="str">
            <v>2. Seed</v>
          </cell>
          <cell r="V43" t="str">
            <v>Sao Tome and Principe</v>
          </cell>
          <cell r="W43" t="str">
            <v>Central</v>
          </cell>
          <cell r="X43" t="str">
            <v>Africa</v>
          </cell>
          <cell r="Y43">
            <v>0</v>
          </cell>
        </row>
        <row r="44">
          <cell r="B44" t="str">
            <v>Financial services, Fintech</v>
          </cell>
          <cell r="C44" t="str">
            <v>Financial Services</v>
          </cell>
          <cell r="H44" t="str">
            <v>Primary Equity Issuance</v>
          </cell>
          <cell r="I44" t="str">
            <v>7. Offerings</v>
          </cell>
          <cell r="V44" t="str">
            <v>Senegal</v>
          </cell>
          <cell r="W44" t="str">
            <v>Western</v>
          </cell>
          <cell r="X44" t="str">
            <v>Africa</v>
          </cell>
          <cell r="Y44">
            <v>0</v>
          </cell>
        </row>
        <row r="45">
          <cell r="B45" t="str">
            <v>Financial services, Internet, Mobile</v>
          </cell>
          <cell r="C45" t="str">
            <v>Financial Services</v>
          </cell>
          <cell r="H45" t="str">
            <v>Venture</v>
          </cell>
          <cell r="I45" t="str">
            <v>4. Late Venture</v>
          </cell>
          <cell r="V45" t="str">
            <v>Seychelles</v>
          </cell>
          <cell r="W45" t="str">
            <v>Eastern</v>
          </cell>
          <cell r="X45" t="str">
            <v>Africa</v>
          </cell>
          <cell r="Y45">
            <v>0</v>
          </cell>
        </row>
        <row r="46">
          <cell r="B46" t="str">
            <v>Financial technology</v>
          </cell>
          <cell r="C46" t="str">
            <v>Financial Services</v>
          </cell>
          <cell r="H46" t="str">
            <v>Series B II</v>
          </cell>
          <cell r="I46" t="str">
            <v>3. Early Venture</v>
          </cell>
          <cell r="V46" t="str">
            <v>Sierra Leone</v>
          </cell>
          <cell r="W46" t="str">
            <v>Western</v>
          </cell>
          <cell r="X46" t="str">
            <v>Africa</v>
          </cell>
          <cell r="Y46">
            <v>0</v>
          </cell>
        </row>
        <row r="47">
          <cell r="B47" t="str">
            <v>Food &amp; Beverages</v>
          </cell>
          <cell r="C47" t="str">
            <v>Travel &amp; Leisure</v>
          </cell>
          <cell r="H47" t="str">
            <v>Acquisition</v>
          </cell>
          <cell r="I47" t="str">
            <v>8. Exits</v>
          </cell>
          <cell r="V47" t="str">
            <v>Somalia</v>
          </cell>
          <cell r="W47" t="str">
            <v>Eastern</v>
          </cell>
          <cell r="X47" t="str">
            <v>Africa</v>
          </cell>
          <cell r="Y47">
            <v>0</v>
          </cell>
        </row>
        <row r="48">
          <cell r="B48" t="str">
            <v>Gaming</v>
          </cell>
          <cell r="C48" t="str">
            <v>Media &amp; Entertainment</v>
          </cell>
          <cell r="V48" t="str">
            <v>South Africa</v>
          </cell>
          <cell r="W48" t="str">
            <v>Southern</v>
          </cell>
          <cell r="X48" t="str">
            <v>Africa</v>
          </cell>
          <cell r="Y48">
            <v>0</v>
          </cell>
        </row>
        <row r="49">
          <cell r="B49" t="str">
            <v>Healrh</v>
          </cell>
          <cell r="C49" t="str">
            <v>Health &amp; Pharmaceuticals</v>
          </cell>
          <cell r="V49" t="str">
            <v>South Sudan</v>
          </cell>
          <cell r="W49" t="str">
            <v>Eastern</v>
          </cell>
          <cell r="X49" t="str">
            <v>Africa</v>
          </cell>
          <cell r="Y49">
            <v>0</v>
          </cell>
        </row>
        <row r="50">
          <cell r="B50" t="str">
            <v>Health</v>
          </cell>
          <cell r="C50" t="str">
            <v>Health &amp; Pharmaceuticals</v>
          </cell>
          <cell r="V50" t="str">
            <v>Sudan</v>
          </cell>
          <cell r="W50" t="str">
            <v>Northern</v>
          </cell>
          <cell r="X50" t="str">
            <v>Africa</v>
          </cell>
          <cell r="Y50">
            <v>0</v>
          </cell>
        </row>
        <row r="51">
          <cell r="B51" t="str">
            <v>Health &amp; Pharma</v>
          </cell>
          <cell r="C51" t="str">
            <v>Health &amp; Pharmaceuticals</v>
          </cell>
          <cell r="V51" t="str">
            <v>Eswatini (Swaziland)</v>
          </cell>
          <cell r="W51" t="str">
            <v>Southern</v>
          </cell>
          <cell r="X51" t="str">
            <v>Africa</v>
          </cell>
          <cell r="Y51">
            <v>0</v>
          </cell>
        </row>
        <row r="52">
          <cell r="B52" t="str">
            <v>Health &amp; Pharmaceuticals</v>
          </cell>
          <cell r="C52" t="str">
            <v>Health &amp; Pharmaceuticals</v>
          </cell>
          <cell r="V52" t="str">
            <v>Tanzania</v>
          </cell>
          <cell r="W52" t="str">
            <v>Eastern</v>
          </cell>
          <cell r="X52" t="str">
            <v>Africa</v>
          </cell>
          <cell r="Y52">
            <v>0</v>
          </cell>
        </row>
        <row r="53">
          <cell r="B53" t="str">
            <v>Home Services</v>
          </cell>
          <cell r="C53" t="str">
            <v>Other Technologies &amp; Information Technology</v>
          </cell>
          <cell r="V53" t="str">
            <v>Togo</v>
          </cell>
          <cell r="W53" t="str">
            <v>Western</v>
          </cell>
          <cell r="X53" t="str">
            <v>Africa</v>
          </cell>
          <cell r="Y53">
            <v>0</v>
          </cell>
        </row>
        <row r="54">
          <cell r="B54" t="str">
            <v>Human Resource</v>
          </cell>
          <cell r="C54" t="str">
            <v>Employment, Talent &amp; Labour</v>
          </cell>
          <cell r="V54" t="str">
            <v>Tunisia</v>
          </cell>
          <cell r="W54" t="str">
            <v>Northern</v>
          </cell>
          <cell r="X54" t="str">
            <v>Africa</v>
          </cell>
          <cell r="Y54">
            <v>0</v>
          </cell>
        </row>
        <row r="55">
          <cell r="B55" t="str">
            <v>Human Resources</v>
          </cell>
          <cell r="C55" t="str">
            <v>Employment, Talent &amp; Labour</v>
          </cell>
          <cell r="V55" t="str">
            <v>Uganda</v>
          </cell>
          <cell r="W55" t="str">
            <v>Eastern</v>
          </cell>
          <cell r="X55" t="str">
            <v>Africa</v>
          </cell>
          <cell r="Y55">
            <v>0</v>
          </cell>
        </row>
        <row r="56">
          <cell r="B56" t="str">
            <v>Human Resource &amp; Recruitment</v>
          </cell>
          <cell r="C56" t="str">
            <v>Employment, Talent &amp; Labour</v>
          </cell>
          <cell r="V56" t="str">
            <v>Zambia</v>
          </cell>
          <cell r="W56" t="str">
            <v>Southern</v>
          </cell>
          <cell r="X56" t="str">
            <v>Africa</v>
          </cell>
          <cell r="Y56">
            <v>0</v>
          </cell>
        </row>
        <row r="57">
          <cell r="B57" t="str">
            <v>Import and Export</v>
          </cell>
          <cell r="C57" t="str">
            <v>Transport &amp; Logistics</v>
          </cell>
          <cell r="V57" t="str">
            <v>Zimbabwe</v>
          </cell>
          <cell r="W57" t="str">
            <v>Southern</v>
          </cell>
          <cell r="X57" t="str">
            <v>Africa</v>
          </cell>
          <cell r="Y57">
            <v>0</v>
          </cell>
        </row>
        <row r="58">
          <cell r="B58" t="str">
            <v>Information &amp; Technology</v>
          </cell>
          <cell r="C58" t="str">
            <v>Other Technologies &amp; Information Technology</v>
          </cell>
          <cell r="V58" t="str">
            <v>Afghanistan</v>
          </cell>
          <cell r="X58" t="str">
            <v>Asia</v>
          </cell>
          <cell r="Y58">
            <v>1</v>
          </cell>
        </row>
        <row r="59">
          <cell r="B59" t="str">
            <v>Infomation Services</v>
          </cell>
          <cell r="C59" t="str">
            <v>Other Technologies &amp; Information Technology</v>
          </cell>
          <cell r="V59" t="str">
            <v>Bahrain</v>
          </cell>
          <cell r="X59" t="str">
            <v>Asia</v>
          </cell>
          <cell r="Y59">
            <v>1</v>
          </cell>
        </row>
        <row r="60">
          <cell r="B60" t="str">
            <v>Information Technology</v>
          </cell>
          <cell r="C60" t="str">
            <v>Other Technologies &amp; Information Technology</v>
          </cell>
          <cell r="V60" t="str">
            <v>Bangladesh</v>
          </cell>
          <cell r="X60" t="str">
            <v>Asia</v>
          </cell>
          <cell r="Y60">
            <v>1</v>
          </cell>
        </row>
        <row r="61">
          <cell r="B61" t="str">
            <v>Other Technologies &amp; Information Technology</v>
          </cell>
          <cell r="C61" t="str">
            <v>Other Technologies &amp; Information Technology</v>
          </cell>
          <cell r="V61" t="str">
            <v>Bhutan</v>
          </cell>
          <cell r="X61" t="str">
            <v>Asia</v>
          </cell>
          <cell r="Y61">
            <v>1</v>
          </cell>
        </row>
        <row r="62">
          <cell r="B62" t="str">
            <v>Information Technology &amp; Services</v>
          </cell>
          <cell r="C62" t="str">
            <v>Other Technologies &amp; Information Technology</v>
          </cell>
          <cell r="V62" t="str">
            <v>Brunei</v>
          </cell>
          <cell r="X62" t="str">
            <v>Asia</v>
          </cell>
          <cell r="Y62">
            <v>1</v>
          </cell>
        </row>
        <row r="63">
          <cell r="B63" t="str">
            <v>Information technology &amp; Services</v>
          </cell>
          <cell r="C63" t="str">
            <v>Other Technologies &amp; Information Technology</v>
          </cell>
          <cell r="V63" t="str">
            <v>Burma (Myanmar)</v>
          </cell>
          <cell r="X63" t="str">
            <v>Asia</v>
          </cell>
          <cell r="Y63">
            <v>1</v>
          </cell>
        </row>
        <row r="64">
          <cell r="B64" t="str">
            <v>Information Technology and Services</v>
          </cell>
          <cell r="C64" t="str">
            <v>Other Technologies &amp; Information Technology</v>
          </cell>
          <cell r="V64" t="str">
            <v>Cambodia</v>
          </cell>
          <cell r="X64" t="str">
            <v>Asia</v>
          </cell>
          <cell r="Y64">
            <v>1</v>
          </cell>
        </row>
        <row r="65">
          <cell r="B65" t="str">
            <v>Insurance</v>
          </cell>
          <cell r="C65" t="str">
            <v>Financial Services</v>
          </cell>
          <cell r="V65" t="str">
            <v>China</v>
          </cell>
          <cell r="X65" t="str">
            <v>Asia</v>
          </cell>
          <cell r="Y65">
            <v>1</v>
          </cell>
        </row>
        <row r="66">
          <cell r="B66" t="str">
            <v>Internet</v>
          </cell>
          <cell r="C66" t="str">
            <v>Other Technologies &amp; Information Technology</v>
          </cell>
          <cell r="V66" t="str">
            <v>East Timor</v>
          </cell>
          <cell r="X66" t="str">
            <v>Asia</v>
          </cell>
          <cell r="Y66">
            <v>1</v>
          </cell>
        </row>
        <row r="67">
          <cell r="B67" t="str">
            <v>Internet &amp; Logistics</v>
          </cell>
          <cell r="C67" t="str">
            <v>Transport &amp; Logistics</v>
          </cell>
          <cell r="V67" t="str">
            <v>India</v>
          </cell>
          <cell r="X67" t="str">
            <v>Asia</v>
          </cell>
          <cell r="Y67">
            <v>1</v>
          </cell>
        </row>
        <row r="68">
          <cell r="B68" t="str">
            <v>Internet of Things</v>
          </cell>
          <cell r="C68" t="str">
            <v>Emerging Technologies</v>
          </cell>
          <cell r="V68" t="str">
            <v>Indonesia</v>
          </cell>
          <cell r="X68" t="str">
            <v>Asia</v>
          </cell>
          <cell r="Y68">
            <v>1</v>
          </cell>
        </row>
        <row r="69">
          <cell r="B69" t="str">
            <v>Investment Management</v>
          </cell>
          <cell r="C69" t="str">
            <v>Financial Services</v>
          </cell>
          <cell r="V69" t="str">
            <v>Iran</v>
          </cell>
          <cell r="X69" t="str">
            <v>Asia</v>
          </cell>
          <cell r="Y69">
            <v>1</v>
          </cell>
        </row>
        <row r="70">
          <cell r="B70" t="str">
            <v>Legal</v>
          </cell>
          <cell r="C70" t="str">
            <v>Professional Services</v>
          </cell>
          <cell r="V70" t="str">
            <v>Iraq</v>
          </cell>
          <cell r="X70" t="str">
            <v>Asia</v>
          </cell>
          <cell r="Y70">
            <v>1</v>
          </cell>
        </row>
        <row r="71">
          <cell r="B71" t="str">
            <v>Legal Services</v>
          </cell>
          <cell r="C71" t="str">
            <v>Professional Services</v>
          </cell>
          <cell r="V71" t="str">
            <v>Israel</v>
          </cell>
          <cell r="X71" t="str">
            <v>Asia</v>
          </cell>
          <cell r="Y71">
            <v>1</v>
          </cell>
        </row>
        <row r="72">
          <cell r="B72" t="str">
            <v>Logistics</v>
          </cell>
          <cell r="C72" t="str">
            <v>Transport &amp; Logistics</v>
          </cell>
          <cell r="V72" t="str">
            <v>Japan</v>
          </cell>
          <cell r="X72" t="str">
            <v>Asia</v>
          </cell>
          <cell r="Y72">
            <v>1</v>
          </cell>
        </row>
        <row r="73">
          <cell r="B73" t="str">
            <v>Logistics &amp; Transport</v>
          </cell>
          <cell r="C73" t="str">
            <v>Transport &amp; Logistics</v>
          </cell>
          <cell r="V73" t="str">
            <v>Jordan</v>
          </cell>
          <cell r="X73" t="str">
            <v>Asia</v>
          </cell>
          <cell r="Y73">
            <v>1</v>
          </cell>
        </row>
        <row r="74">
          <cell r="B74" t="str">
            <v>Logistics and Supply Chain</v>
          </cell>
          <cell r="C74" t="str">
            <v>Transport &amp; Logistics</v>
          </cell>
          <cell r="V74" t="str">
            <v>Kazakhstan</v>
          </cell>
          <cell r="X74" t="str">
            <v>Asia</v>
          </cell>
          <cell r="Y74">
            <v>1</v>
          </cell>
        </row>
        <row r="75">
          <cell r="B75" t="str">
            <v>logistics, e-commerce</v>
          </cell>
          <cell r="C75" t="str">
            <v>E-commerce &amp; Retail</v>
          </cell>
          <cell r="V75" t="str">
            <v>Korea, North</v>
          </cell>
          <cell r="X75" t="str">
            <v>Asia</v>
          </cell>
          <cell r="Y75">
            <v>1</v>
          </cell>
        </row>
        <row r="76">
          <cell r="B76" t="str">
            <v>Machine Learning</v>
          </cell>
          <cell r="C76" t="str">
            <v>Emerging Technologies</v>
          </cell>
          <cell r="V76" t="str">
            <v>Korea, South</v>
          </cell>
          <cell r="X76" t="str">
            <v>Asia</v>
          </cell>
          <cell r="Y76">
            <v>1</v>
          </cell>
        </row>
        <row r="77">
          <cell r="B77" t="str">
            <v>Marketing &amp; Advertising</v>
          </cell>
          <cell r="C77" t="str">
            <v>Media &amp; Entertainment</v>
          </cell>
          <cell r="V77" t="str">
            <v>Kuwait</v>
          </cell>
          <cell r="X77" t="str">
            <v>Asia</v>
          </cell>
          <cell r="Y77">
            <v>1</v>
          </cell>
        </row>
        <row r="78">
          <cell r="B78" t="str">
            <v>Management Consulting</v>
          </cell>
          <cell r="C78" t="str">
            <v>Professional Services</v>
          </cell>
          <cell r="V78" t="str">
            <v>Kyrgyzstan</v>
          </cell>
          <cell r="X78" t="str">
            <v>Asia</v>
          </cell>
          <cell r="Y78">
            <v>1</v>
          </cell>
        </row>
        <row r="79">
          <cell r="B79" t="str">
            <v>Manufacturing</v>
          </cell>
          <cell r="C79" t="str">
            <v>Manufacturing</v>
          </cell>
          <cell r="V79" t="str">
            <v>Laos</v>
          </cell>
          <cell r="X79" t="str">
            <v>Asia</v>
          </cell>
          <cell r="Y79">
            <v>1</v>
          </cell>
        </row>
        <row r="80">
          <cell r="B80" t="str">
            <v>Marketing</v>
          </cell>
          <cell r="C80" t="str">
            <v>Media &amp; Entertainment</v>
          </cell>
          <cell r="V80" t="str">
            <v>Lebanon</v>
          </cell>
          <cell r="X80" t="str">
            <v>Asia</v>
          </cell>
          <cell r="Y80">
            <v>1</v>
          </cell>
        </row>
        <row r="81">
          <cell r="B81" t="str">
            <v>Marketing and Advertising</v>
          </cell>
          <cell r="C81" t="str">
            <v>Media &amp; Entertainment</v>
          </cell>
          <cell r="V81" t="str">
            <v>Malaysia</v>
          </cell>
          <cell r="X81" t="str">
            <v>Asia</v>
          </cell>
          <cell r="Y81">
            <v>1</v>
          </cell>
        </row>
        <row r="82">
          <cell r="B82" t="str">
            <v>Marketplace</v>
          </cell>
          <cell r="C82" t="str">
            <v>E-commerce &amp; Retail</v>
          </cell>
          <cell r="V82" t="str">
            <v>Maldives</v>
          </cell>
          <cell r="X82" t="str">
            <v>Asia</v>
          </cell>
          <cell r="Y82">
            <v>1</v>
          </cell>
        </row>
        <row r="83">
          <cell r="B83" t="str">
            <v>Media &amp; Entertainment</v>
          </cell>
          <cell r="C83" t="str">
            <v>Media &amp; Entertainment</v>
          </cell>
          <cell r="V83" t="str">
            <v>Mongolia</v>
          </cell>
          <cell r="X83" t="str">
            <v>Asia</v>
          </cell>
          <cell r="Y83">
            <v>1</v>
          </cell>
        </row>
        <row r="84">
          <cell r="B84" t="str">
            <v>Media and Entertainment</v>
          </cell>
          <cell r="C84" t="str">
            <v>Media &amp; Entertainment</v>
          </cell>
          <cell r="V84" t="str">
            <v>Nepal</v>
          </cell>
          <cell r="X84" t="str">
            <v>Asia</v>
          </cell>
          <cell r="Y84">
            <v>1</v>
          </cell>
        </row>
        <row r="85">
          <cell r="B85" t="str">
            <v>Media and Research</v>
          </cell>
          <cell r="C85" t="str">
            <v>Media &amp; Entertainment</v>
          </cell>
          <cell r="V85" t="str">
            <v>Oman</v>
          </cell>
          <cell r="X85" t="str">
            <v>Asia</v>
          </cell>
          <cell r="Y85">
            <v>1</v>
          </cell>
        </row>
        <row r="86">
          <cell r="B86" t="str">
            <v>Media Production</v>
          </cell>
          <cell r="C86" t="str">
            <v>Media &amp; Entertainment</v>
          </cell>
          <cell r="V86" t="str">
            <v>Pakistan</v>
          </cell>
          <cell r="X86" t="str">
            <v>Asia</v>
          </cell>
          <cell r="Y86">
            <v>1</v>
          </cell>
        </row>
        <row r="87">
          <cell r="B87" t="str">
            <v>Other Technologies</v>
          </cell>
          <cell r="C87" t="str">
            <v>Other Technologies &amp; Information Technology</v>
          </cell>
          <cell r="V87" t="str">
            <v>Philippines</v>
          </cell>
          <cell r="X87" t="str">
            <v>Asia</v>
          </cell>
          <cell r="Y87">
            <v>1</v>
          </cell>
        </row>
        <row r="88">
          <cell r="B88" t="str">
            <v>Philanthropy</v>
          </cell>
          <cell r="C88" t="str">
            <v>Other Technologies &amp; Information Technology</v>
          </cell>
          <cell r="V88" t="str">
            <v>Qatar</v>
          </cell>
          <cell r="X88" t="str">
            <v>Asia</v>
          </cell>
          <cell r="Y88">
            <v>1</v>
          </cell>
        </row>
        <row r="89">
          <cell r="B89" t="str">
            <v>Printing</v>
          </cell>
          <cell r="C89" t="str">
            <v>Emerging Technologies</v>
          </cell>
          <cell r="V89" t="str">
            <v>Russian Federation</v>
          </cell>
          <cell r="X89" t="str">
            <v>Asia</v>
          </cell>
          <cell r="Y89">
            <v>1</v>
          </cell>
        </row>
        <row r="90">
          <cell r="B90" t="str">
            <v>Real estate</v>
          </cell>
          <cell r="C90" t="str">
            <v>Construction &amp; Real Estate</v>
          </cell>
          <cell r="V90" t="str">
            <v>Saudi Arabia</v>
          </cell>
          <cell r="X90" t="str">
            <v>Asia</v>
          </cell>
          <cell r="Y90">
            <v>1</v>
          </cell>
        </row>
        <row r="91">
          <cell r="B91" t="str">
            <v>Real Estate</v>
          </cell>
          <cell r="C91" t="str">
            <v>Construction &amp; Real Estate</v>
          </cell>
          <cell r="V91" t="str">
            <v>Singapore</v>
          </cell>
          <cell r="X91" t="str">
            <v>Asia</v>
          </cell>
          <cell r="Y91">
            <v>1</v>
          </cell>
        </row>
        <row r="92">
          <cell r="B92" t="str">
            <v>Real Estate and Construction</v>
          </cell>
          <cell r="C92" t="str">
            <v>Construction &amp; Real Estate</v>
          </cell>
          <cell r="V92" t="str">
            <v>Sri Lanka</v>
          </cell>
          <cell r="X92" t="str">
            <v>Asia</v>
          </cell>
          <cell r="Y92">
            <v>1</v>
          </cell>
        </row>
        <row r="93">
          <cell r="B93" t="str">
            <v>Renewable Energy</v>
          </cell>
          <cell r="C93" t="str">
            <v>Energy &amp; Resources</v>
          </cell>
          <cell r="V93" t="str">
            <v>Syria</v>
          </cell>
          <cell r="X93" t="str">
            <v>Asia</v>
          </cell>
          <cell r="Y93">
            <v>1</v>
          </cell>
        </row>
        <row r="94">
          <cell r="B94" t="str">
            <v>Renewables &amp; Environment</v>
          </cell>
          <cell r="C94" t="str">
            <v>Energy &amp; Resources</v>
          </cell>
          <cell r="V94" t="str">
            <v>Tajikistan</v>
          </cell>
          <cell r="X94" t="str">
            <v>Asia</v>
          </cell>
          <cell r="Y94">
            <v>1</v>
          </cell>
        </row>
        <row r="95">
          <cell r="B95" t="str">
            <v>Restaurants</v>
          </cell>
          <cell r="C95" t="str">
            <v>Travel &amp; Leisure</v>
          </cell>
          <cell r="V95" t="str">
            <v>Thailand</v>
          </cell>
          <cell r="X95" t="str">
            <v>Asia</v>
          </cell>
          <cell r="Y95">
            <v>1</v>
          </cell>
        </row>
        <row r="96">
          <cell r="B96" t="str">
            <v>Retail</v>
          </cell>
          <cell r="C96" t="str">
            <v>E-commerce &amp; Retail</v>
          </cell>
          <cell r="V96" t="str">
            <v>Turkey</v>
          </cell>
          <cell r="X96" t="str">
            <v>Asia</v>
          </cell>
          <cell r="Y96">
            <v>1</v>
          </cell>
        </row>
        <row r="97">
          <cell r="B97" t="str">
            <v>Robotics</v>
          </cell>
          <cell r="C97" t="str">
            <v>Emerging Technologies</v>
          </cell>
          <cell r="V97" t="str">
            <v>Turkmenistan</v>
          </cell>
          <cell r="X97" t="str">
            <v>Asia</v>
          </cell>
          <cell r="Y97">
            <v>1</v>
          </cell>
        </row>
        <row r="98">
          <cell r="B98" t="str">
            <v>SaaS</v>
          </cell>
          <cell r="C98" t="str">
            <v>Other Technologies &amp; Information Technology</v>
          </cell>
          <cell r="V98" t="str">
            <v>United Arab Emirates</v>
          </cell>
          <cell r="X98" t="str">
            <v>Asia</v>
          </cell>
          <cell r="Y98">
            <v>1</v>
          </cell>
        </row>
        <row r="99">
          <cell r="B99" t="str">
            <v>Security</v>
          </cell>
          <cell r="C99" t="str">
            <v>Other Technologies &amp; Information Technology</v>
          </cell>
          <cell r="V99" t="str">
            <v>Uzbekistan</v>
          </cell>
          <cell r="X99" t="str">
            <v>Asia</v>
          </cell>
          <cell r="Y99">
            <v>1</v>
          </cell>
        </row>
        <row r="100">
          <cell r="B100" t="str">
            <v>Security Systems</v>
          </cell>
          <cell r="C100" t="str">
            <v>Other Technologies &amp; Information Technology</v>
          </cell>
          <cell r="V100" t="str">
            <v>Vietnam</v>
          </cell>
          <cell r="X100" t="str">
            <v>Asia</v>
          </cell>
          <cell r="Y100">
            <v>1</v>
          </cell>
        </row>
        <row r="101">
          <cell r="B101" t="str">
            <v>Security &amp; Investigations</v>
          </cell>
          <cell r="C101" t="str">
            <v>Other Technologies &amp; Information Technology</v>
          </cell>
          <cell r="V101" t="str">
            <v>Yemen</v>
          </cell>
          <cell r="X101" t="str">
            <v>Asia</v>
          </cell>
          <cell r="Y101">
            <v>1</v>
          </cell>
        </row>
        <row r="102">
          <cell r="B102" t="str">
            <v>Shopping</v>
          </cell>
          <cell r="C102" t="str">
            <v>E-commerce &amp; Retail</v>
          </cell>
          <cell r="V102" t="str">
            <v>Albania</v>
          </cell>
          <cell r="X102" t="str">
            <v>Europe</v>
          </cell>
          <cell r="Y102">
            <v>1</v>
          </cell>
        </row>
        <row r="103">
          <cell r="B103" t="str">
            <v>Social Network</v>
          </cell>
          <cell r="C103" t="str">
            <v>Media &amp; Entertainment</v>
          </cell>
          <cell r="V103" t="str">
            <v>Andorra</v>
          </cell>
          <cell r="X103" t="str">
            <v>Europe</v>
          </cell>
          <cell r="Y103">
            <v>1</v>
          </cell>
        </row>
        <row r="104">
          <cell r="B104" t="str">
            <v>Software</v>
          </cell>
          <cell r="C104" t="str">
            <v>Other Technologies &amp; Information Technology</v>
          </cell>
          <cell r="V104" t="str">
            <v>Armenia</v>
          </cell>
          <cell r="X104" t="str">
            <v>Europe</v>
          </cell>
          <cell r="Y104">
            <v>1</v>
          </cell>
        </row>
        <row r="105">
          <cell r="B105" t="str">
            <v>Software Development</v>
          </cell>
          <cell r="C105" t="str">
            <v>Other Technologies &amp; Information Technology</v>
          </cell>
          <cell r="V105" t="str">
            <v>Austria</v>
          </cell>
          <cell r="X105" t="str">
            <v>Europe</v>
          </cell>
          <cell r="Y105">
            <v>1</v>
          </cell>
        </row>
        <row r="106">
          <cell r="B106" t="str">
            <v>Solar Power</v>
          </cell>
          <cell r="C106" t="str">
            <v>Energy &amp; Resources</v>
          </cell>
          <cell r="V106" t="str">
            <v>Azerbaijan</v>
          </cell>
          <cell r="X106" t="str">
            <v>Europe</v>
          </cell>
          <cell r="Y106">
            <v>1</v>
          </cell>
        </row>
        <row r="107">
          <cell r="B107" t="str">
            <v>Sports</v>
          </cell>
          <cell r="C107" t="str">
            <v>Media &amp; Entertainment</v>
          </cell>
          <cell r="V107" t="str">
            <v>Belarus</v>
          </cell>
          <cell r="X107" t="str">
            <v>Europe</v>
          </cell>
          <cell r="Y107">
            <v>1</v>
          </cell>
        </row>
        <row r="108">
          <cell r="B108" t="str">
            <v>Transport &amp; Logistics</v>
          </cell>
          <cell r="C108" t="str">
            <v>Transport &amp; Logistics</v>
          </cell>
          <cell r="V108" t="str">
            <v>Belgium</v>
          </cell>
          <cell r="X108" t="str">
            <v>Europe</v>
          </cell>
          <cell r="Y108">
            <v>1</v>
          </cell>
        </row>
        <row r="109">
          <cell r="B109" t="str">
            <v>Transportation &amp; Logistics</v>
          </cell>
          <cell r="C109" t="str">
            <v>Transport &amp; Logistics</v>
          </cell>
          <cell r="V109" t="str">
            <v>Bosnia and Herzegovina</v>
          </cell>
          <cell r="X109" t="str">
            <v>Europe</v>
          </cell>
          <cell r="Y109">
            <v>1</v>
          </cell>
        </row>
        <row r="110">
          <cell r="B110" t="str">
            <v>Transportation</v>
          </cell>
          <cell r="C110" t="str">
            <v>Transport &amp; Logistics</v>
          </cell>
          <cell r="V110" t="str">
            <v>Bulgaria</v>
          </cell>
          <cell r="X110" t="str">
            <v>Europe</v>
          </cell>
          <cell r="Y110">
            <v>1</v>
          </cell>
        </row>
        <row r="111">
          <cell r="B111" t="str">
            <v>Travel</v>
          </cell>
          <cell r="C111" t="str">
            <v>Travel &amp; Leisure</v>
          </cell>
          <cell r="V111" t="str">
            <v>Croatia</v>
          </cell>
          <cell r="X111" t="str">
            <v>Europe</v>
          </cell>
          <cell r="Y111">
            <v>1</v>
          </cell>
        </row>
        <row r="112">
          <cell r="B112" t="str">
            <v>Travel &amp; Leisure</v>
          </cell>
          <cell r="C112" t="str">
            <v>Travel &amp; Leisure</v>
          </cell>
          <cell r="V112" t="str">
            <v>Cyprus</v>
          </cell>
          <cell r="X112" t="str">
            <v>Europe</v>
          </cell>
          <cell r="Y112">
            <v>1</v>
          </cell>
        </row>
        <row r="113">
          <cell r="B113" t="str">
            <v>Warehousing</v>
          </cell>
          <cell r="C113" t="str">
            <v>Transport &amp; Logistics</v>
          </cell>
          <cell r="V113" t="str">
            <v>Czech Republic</v>
          </cell>
          <cell r="X113" t="str">
            <v>Europe</v>
          </cell>
          <cell r="Y113">
            <v>1</v>
          </cell>
        </row>
        <row r="114">
          <cell r="B114" t="str">
            <v>Recruitment</v>
          </cell>
          <cell r="C114" t="str">
            <v>Employment, Talent &amp; Labour</v>
          </cell>
          <cell r="V114" t="str">
            <v>Denmark</v>
          </cell>
          <cell r="X114" t="str">
            <v>Europe</v>
          </cell>
          <cell r="Y114">
            <v>1</v>
          </cell>
        </row>
        <row r="115">
          <cell r="B115" t="str">
            <v>Human Resources, Internet, Software</v>
          </cell>
          <cell r="C115" t="str">
            <v>Employment, Talent &amp; Labour</v>
          </cell>
          <cell r="V115" t="str">
            <v>Estonia</v>
          </cell>
          <cell r="X115" t="str">
            <v>Europe</v>
          </cell>
          <cell r="Y115">
            <v>1</v>
          </cell>
        </row>
        <row r="116">
          <cell r="B116" t="str">
            <v>Healthcare</v>
          </cell>
          <cell r="C116" t="str">
            <v>Health &amp; Pharmaceuticals</v>
          </cell>
          <cell r="V116" t="str">
            <v>Finland</v>
          </cell>
          <cell r="X116" t="str">
            <v>Europe</v>
          </cell>
          <cell r="Y116">
            <v>1</v>
          </cell>
        </row>
        <row r="117">
          <cell r="B117" t="str">
            <v>Telecommunications</v>
          </cell>
          <cell r="C117" t="str">
            <v>Other Technologies &amp; Information Technology</v>
          </cell>
          <cell r="V117" t="str">
            <v>France</v>
          </cell>
          <cell r="X117" t="str">
            <v>Europe</v>
          </cell>
          <cell r="Y117">
            <v>1</v>
          </cell>
        </row>
        <row r="118">
          <cell r="B118" t="str">
            <v>Energy and Resources</v>
          </cell>
          <cell r="C118" t="str">
            <v>Energy &amp; Resources</v>
          </cell>
          <cell r="V118" t="str">
            <v>Georgia</v>
          </cell>
          <cell r="X118" t="str">
            <v>Europe</v>
          </cell>
          <cell r="Y118">
            <v>1</v>
          </cell>
        </row>
        <row r="119">
          <cell r="B119" t="str">
            <v>Post, Courier and Delivery</v>
          </cell>
          <cell r="C119" t="str">
            <v>Transport &amp; Logistics</v>
          </cell>
          <cell r="V119" t="str">
            <v>Germany</v>
          </cell>
          <cell r="X119" t="str">
            <v>Europe</v>
          </cell>
          <cell r="Y119">
            <v>1</v>
          </cell>
        </row>
        <row r="120">
          <cell r="B120" t="str">
            <v>Creative &amp; Arts</v>
          </cell>
          <cell r="C120" t="str">
            <v>Media &amp; Entertainment</v>
          </cell>
          <cell r="V120" t="str">
            <v>Greece</v>
          </cell>
          <cell r="X120" t="str">
            <v>Europe</v>
          </cell>
          <cell r="Y120">
            <v>1</v>
          </cell>
        </row>
        <row r="121">
          <cell r="B121" t="str">
            <v>Communication Services</v>
          </cell>
          <cell r="C121" t="str">
            <v>Other Technologies &amp; Information Technology</v>
          </cell>
          <cell r="V121" t="str">
            <v>Hungary</v>
          </cell>
          <cell r="X121" t="str">
            <v>Europe</v>
          </cell>
          <cell r="Y121">
            <v>1</v>
          </cell>
        </row>
        <row r="122">
          <cell r="B122" t="str">
            <v>Software Solutions</v>
          </cell>
          <cell r="C122" t="str">
            <v>Other Technologies &amp; Information Technology</v>
          </cell>
          <cell r="V122" t="str">
            <v>Iceland</v>
          </cell>
          <cell r="X122" t="str">
            <v>Europe</v>
          </cell>
          <cell r="Y122">
            <v>1</v>
          </cell>
        </row>
        <row r="123">
          <cell r="B123" t="str">
            <v>Upskill, Talent and Jobs</v>
          </cell>
          <cell r="C123" t="str">
            <v>Employment, Talent &amp; Labour</v>
          </cell>
          <cell r="V123" t="str">
            <v>Ireland</v>
          </cell>
          <cell r="X123" t="str">
            <v>Europe</v>
          </cell>
          <cell r="Y123">
            <v>1</v>
          </cell>
        </row>
        <row r="124">
          <cell r="B124" t="str">
            <v>Job matching marketplace</v>
          </cell>
          <cell r="C124" t="str">
            <v>Employment, Talent &amp; Labour</v>
          </cell>
          <cell r="V124" t="str">
            <v>Italy</v>
          </cell>
          <cell r="X124" t="str">
            <v>Europe</v>
          </cell>
          <cell r="Y124">
            <v>1</v>
          </cell>
        </row>
        <row r="125">
          <cell r="B125" t="str">
            <v>Blockchain, financial technology</v>
          </cell>
          <cell r="C125" t="str">
            <v>Emerging Technologies</v>
          </cell>
          <cell r="V125" t="str">
            <v>Latvia</v>
          </cell>
          <cell r="X125" t="str">
            <v>Europe</v>
          </cell>
          <cell r="Y125">
            <v>1</v>
          </cell>
        </row>
        <row r="126">
          <cell r="B126" t="str">
            <v>Animal Healthcare</v>
          </cell>
          <cell r="C126" t="str">
            <v>Agriculture</v>
          </cell>
          <cell r="V126" t="str">
            <v>Liechtenstein</v>
          </cell>
          <cell r="X126" t="str">
            <v>Europe</v>
          </cell>
          <cell r="Y126">
            <v>1</v>
          </cell>
        </row>
        <row r="127">
          <cell r="B127" t="str">
            <v xml:space="preserve">Commercial and Professional Services
</v>
          </cell>
          <cell r="C127" t="str">
            <v>Other Technologies &amp; Information Technology</v>
          </cell>
          <cell r="V127" t="str">
            <v>Lithuania</v>
          </cell>
          <cell r="X127" t="str">
            <v>Europe</v>
          </cell>
          <cell r="Y127">
            <v>1</v>
          </cell>
        </row>
        <row r="128">
          <cell r="B128" t="str">
            <v>Healthcare &amp; Pharma</v>
          </cell>
          <cell r="C128" t="str">
            <v>Health &amp; Pharmaceuticals</v>
          </cell>
          <cell r="V128" t="str">
            <v>Luxembourg</v>
          </cell>
          <cell r="X128" t="str">
            <v>Europe</v>
          </cell>
          <cell r="Y128">
            <v>1</v>
          </cell>
        </row>
        <row r="129">
          <cell r="B129" t="str">
            <v>Resource &amp; Energy</v>
          </cell>
          <cell r="C129" t="str">
            <v>Energy &amp; Resources</v>
          </cell>
          <cell r="V129" t="str">
            <v>Macedonia</v>
          </cell>
          <cell r="X129" t="str">
            <v>Europe</v>
          </cell>
          <cell r="Y129">
            <v>1</v>
          </cell>
        </row>
        <row r="130">
          <cell r="B130" t="str">
            <v>Energy &amp; Environment</v>
          </cell>
          <cell r="C130" t="str">
            <v>Energy &amp; Resources</v>
          </cell>
          <cell r="V130" t="str">
            <v>Malta</v>
          </cell>
          <cell r="X130" t="str">
            <v>Europe</v>
          </cell>
          <cell r="Y130">
            <v>1</v>
          </cell>
        </row>
        <row r="131">
          <cell r="B131" t="str">
            <v>Travel and Leisure</v>
          </cell>
          <cell r="C131" t="str">
            <v>Travel &amp; Leisure</v>
          </cell>
          <cell r="V131" t="str">
            <v>Moldova</v>
          </cell>
          <cell r="X131" t="str">
            <v>Europe</v>
          </cell>
          <cell r="Y131">
            <v>1</v>
          </cell>
        </row>
        <row r="132">
          <cell r="B132" t="str">
            <v>Commercial and Professional Services</v>
          </cell>
          <cell r="C132" t="str">
            <v>Other Technologies &amp; Information Technology</v>
          </cell>
          <cell r="V132" t="str">
            <v>Monaco</v>
          </cell>
          <cell r="X132" t="str">
            <v>Europe</v>
          </cell>
          <cell r="Y132">
            <v>1</v>
          </cell>
        </row>
        <row r="133">
          <cell r="B133" t="str">
            <v>Information Services</v>
          </cell>
          <cell r="C133" t="str">
            <v>Media &amp; Entertainment</v>
          </cell>
          <cell r="V133" t="str">
            <v>Montenegro</v>
          </cell>
          <cell r="X133" t="str">
            <v>Europe</v>
          </cell>
          <cell r="Y133">
            <v>1</v>
          </cell>
        </row>
        <row r="134">
          <cell r="B134" t="str">
            <v>Government Administration</v>
          </cell>
          <cell r="C134" t="str">
            <v>Other Technologies &amp; Information Technology</v>
          </cell>
          <cell r="V134" t="str">
            <v>Netherlands</v>
          </cell>
          <cell r="X134" t="str">
            <v>Europe</v>
          </cell>
          <cell r="Y134">
            <v>1</v>
          </cell>
        </row>
        <row r="135">
          <cell r="B135" t="str">
            <v>Utilities and Telecommunication Services</v>
          </cell>
          <cell r="C135" t="str">
            <v>Other Technologies &amp; Information Technology</v>
          </cell>
          <cell r="V135" t="str">
            <v>Norway</v>
          </cell>
          <cell r="X135" t="str">
            <v>Europe</v>
          </cell>
          <cell r="Y135">
            <v>1</v>
          </cell>
        </row>
        <row r="136">
          <cell r="B136" t="str">
            <v>Recruitment, Human Resource</v>
          </cell>
          <cell r="C136" t="str">
            <v>Employment, Talent &amp; Labour</v>
          </cell>
          <cell r="V136" t="str">
            <v>Poland</v>
          </cell>
          <cell r="X136" t="str">
            <v>Europe</v>
          </cell>
          <cell r="Y136">
            <v>1</v>
          </cell>
        </row>
        <row r="137">
          <cell r="B137" t="str">
            <v>Information</v>
          </cell>
          <cell r="C137" t="str">
            <v>Media &amp; Entertainment</v>
          </cell>
          <cell r="V137" t="str">
            <v>Portugal</v>
          </cell>
          <cell r="X137" t="str">
            <v>Europe</v>
          </cell>
          <cell r="Y137">
            <v>1</v>
          </cell>
        </row>
        <row r="138">
          <cell r="B138" t="str">
            <v>Leisure, Travel</v>
          </cell>
          <cell r="C138" t="str">
            <v>Travel &amp; Leisure</v>
          </cell>
          <cell r="V138" t="str">
            <v>Romania</v>
          </cell>
          <cell r="X138" t="str">
            <v>Europe</v>
          </cell>
          <cell r="Y138">
            <v>1</v>
          </cell>
        </row>
        <row r="139">
          <cell r="B139" t="str">
            <v>Media/ Entertainment</v>
          </cell>
          <cell r="C139" t="str">
            <v>Media &amp; Entertainment</v>
          </cell>
          <cell r="V139" t="str">
            <v>San Marino</v>
          </cell>
          <cell r="X139" t="str">
            <v>Europe</v>
          </cell>
          <cell r="Y139">
            <v>1</v>
          </cell>
        </row>
        <row r="140">
          <cell r="B140" t="str">
            <v>Solar Energy, Energy and Resources</v>
          </cell>
          <cell r="C140" t="str">
            <v>Energy &amp; Resources</v>
          </cell>
          <cell r="V140" t="str">
            <v>Serbia</v>
          </cell>
          <cell r="X140" t="str">
            <v>Europe</v>
          </cell>
          <cell r="Y140">
            <v>1</v>
          </cell>
        </row>
        <row r="141">
          <cell r="B141" t="str">
            <v>Healthcare &amp; Pharma</v>
          </cell>
          <cell r="C141" t="str">
            <v>Health &amp; Pharmaceuticals</v>
          </cell>
          <cell r="V141" t="str">
            <v>Slovakia</v>
          </cell>
          <cell r="X141" t="str">
            <v>Europe</v>
          </cell>
          <cell r="Y141">
            <v>1</v>
          </cell>
        </row>
        <row r="142">
          <cell r="B142" t="str">
            <v>Commercial &amp; Professional Services</v>
          </cell>
          <cell r="C142" t="str">
            <v>Other Technologies &amp; Information Technology</v>
          </cell>
          <cell r="V142" t="str">
            <v>Slovenia</v>
          </cell>
          <cell r="X142" t="str">
            <v>Europe</v>
          </cell>
          <cell r="Y142">
            <v>1</v>
          </cell>
        </row>
        <row r="143">
          <cell r="B143" t="str">
            <v>Energy &amp; Environment Resources</v>
          </cell>
          <cell r="C143" t="str">
            <v>Energy &amp; Resources</v>
          </cell>
          <cell r="V143" t="str">
            <v>Spain</v>
          </cell>
          <cell r="X143" t="str">
            <v>Europe</v>
          </cell>
          <cell r="Y143">
            <v>1</v>
          </cell>
        </row>
        <row r="144">
          <cell r="B144" t="str">
            <v>Foods &amp; Beverages</v>
          </cell>
          <cell r="V144" t="str">
            <v>Sweden</v>
          </cell>
          <cell r="X144" t="str">
            <v>Europe</v>
          </cell>
          <cell r="Y144">
            <v>1</v>
          </cell>
        </row>
        <row r="145">
          <cell r="V145" t="str">
            <v>Switzerland</v>
          </cell>
          <cell r="X145" t="str">
            <v>Europe</v>
          </cell>
          <cell r="Y145">
            <v>1</v>
          </cell>
        </row>
        <row r="146">
          <cell r="V146" t="str">
            <v>Ukraine</v>
          </cell>
          <cell r="X146" t="str">
            <v>Europe</v>
          </cell>
          <cell r="Y146">
            <v>1</v>
          </cell>
        </row>
        <row r="147">
          <cell r="V147" t="str">
            <v>United Kingdom</v>
          </cell>
          <cell r="X147" t="str">
            <v>Europe</v>
          </cell>
          <cell r="Y147">
            <v>1</v>
          </cell>
        </row>
        <row r="148">
          <cell r="V148" t="str">
            <v>Vatican City</v>
          </cell>
          <cell r="X148" t="str">
            <v>Europe</v>
          </cell>
          <cell r="Y148">
            <v>1</v>
          </cell>
        </row>
        <row r="149">
          <cell r="V149" t="str">
            <v>Antigua and Barbuda</v>
          </cell>
          <cell r="X149" t="str">
            <v>North America</v>
          </cell>
          <cell r="Y149">
            <v>1</v>
          </cell>
        </row>
        <row r="150">
          <cell r="V150" t="str">
            <v>Bahamas</v>
          </cell>
          <cell r="X150" t="str">
            <v>North America</v>
          </cell>
          <cell r="Y150">
            <v>1</v>
          </cell>
        </row>
        <row r="151">
          <cell r="V151" t="str">
            <v>Barbados</v>
          </cell>
          <cell r="X151" t="str">
            <v>North America</v>
          </cell>
          <cell r="Y151">
            <v>1</v>
          </cell>
        </row>
        <row r="152">
          <cell r="V152" t="str">
            <v>Belize</v>
          </cell>
          <cell r="X152" t="str">
            <v>North America</v>
          </cell>
          <cell r="Y152">
            <v>1</v>
          </cell>
        </row>
        <row r="153">
          <cell r="V153" t="str">
            <v>Canada</v>
          </cell>
          <cell r="X153" t="str">
            <v>North America</v>
          </cell>
          <cell r="Y153">
            <v>1</v>
          </cell>
        </row>
        <row r="154">
          <cell r="V154" t="str">
            <v>Costa Rica</v>
          </cell>
          <cell r="X154" t="str">
            <v>North America</v>
          </cell>
          <cell r="Y154">
            <v>1</v>
          </cell>
        </row>
        <row r="155">
          <cell r="V155" t="str">
            <v>Cuba</v>
          </cell>
          <cell r="X155" t="str">
            <v>North America</v>
          </cell>
          <cell r="Y155">
            <v>1</v>
          </cell>
        </row>
        <row r="156">
          <cell r="V156" t="str">
            <v>Dominica</v>
          </cell>
          <cell r="X156" t="str">
            <v>North America</v>
          </cell>
          <cell r="Y156">
            <v>1</v>
          </cell>
        </row>
        <row r="157">
          <cell r="V157" t="str">
            <v>Dominican Republic</v>
          </cell>
          <cell r="X157" t="str">
            <v>North America</v>
          </cell>
          <cell r="Y157">
            <v>1</v>
          </cell>
        </row>
        <row r="158">
          <cell r="V158" t="str">
            <v>El Salvador</v>
          </cell>
          <cell r="X158" t="str">
            <v>North America</v>
          </cell>
          <cell r="Y158">
            <v>1</v>
          </cell>
        </row>
        <row r="159">
          <cell r="V159" t="str">
            <v>Grenada</v>
          </cell>
          <cell r="X159" t="str">
            <v>North America</v>
          </cell>
          <cell r="Y159">
            <v>1</v>
          </cell>
        </row>
        <row r="160">
          <cell r="V160" t="str">
            <v>Guatemala</v>
          </cell>
          <cell r="X160" t="str">
            <v>North America</v>
          </cell>
          <cell r="Y160">
            <v>1</v>
          </cell>
        </row>
        <row r="161">
          <cell r="V161" t="str">
            <v>Haiti</v>
          </cell>
          <cell r="X161" t="str">
            <v>North America</v>
          </cell>
          <cell r="Y161">
            <v>1</v>
          </cell>
        </row>
        <row r="162">
          <cell r="V162" t="str">
            <v>Honduras</v>
          </cell>
          <cell r="X162" t="str">
            <v>North America</v>
          </cell>
          <cell r="Y162">
            <v>1</v>
          </cell>
        </row>
        <row r="163">
          <cell r="V163" t="str">
            <v>Jamaica</v>
          </cell>
          <cell r="X163" t="str">
            <v>North America</v>
          </cell>
          <cell r="Y163">
            <v>1</v>
          </cell>
        </row>
        <row r="164">
          <cell r="V164" t="str">
            <v>Mexico</v>
          </cell>
          <cell r="X164" t="str">
            <v>North America</v>
          </cell>
          <cell r="Y164">
            <v>1</v>
          </cell>
        </row>
        <row r="165">
          <cell r="V165" t="str">
            <v>Nicaragua</v>
          </cell>
          <cell r="X165" t="str">
            <v>North America</v>
          </cell>
          <cell r="Y165">
            <v>1</v>
          </cell>
        </row>
        <row r="166">
          <cell r="V166" t="str">
            <v>Panama</v>
          </cell>
          <cell r="X166" t="str">
            <v>North America</v>
          </cell>
          <cell r="Y166">
            <v>1</v>
          </cell>
        </row>
        <row r="167">
          <cell r="V167" t="str">
            <v>Saint Kitts and Nevis</v>
          </cell>
          <cell r="X167" t="str">
            <v>North America</v>
          </cell>
          <cell r="Y167">
            <v>1</v>
          </cell>
        </row>
        <row r="168">
          <cell r="V168" t="str">
            <v>Saint Lucia</v>
          </cell>
          <cell r="X168" t="str">
            <v>North America</v>
          </cell>
          <cell r="Y168">
            <v>1</v>
          </cell>
        </row>
        <row r="169">
          <cell r="V169" t="str">
            <v>Saint Vincent and the Grenadines</v>
          </cell>
          <cell r="X169" t="str">
            <v>North America</v>
          </cell>
          <cell r="Y169">
            <v>1</v>
          </cell>
        </row>
        <row r="170">
          <cell r="V170" t="str">
            <v>Trinidad and Tobago</v>
          </cell>
          <cell r="X170" t="str">
            <v>North America</v>
          </cell>
          <cell r="Y170">
            <v>1</v>
          </cell>
        </row>
        <row r="171">
          <cell r="V171" t="str">
            <v>United States of America</v>
          </cell>
          <cell r="X171" t="str">
            <v>North America</v>
          </cell>
          <cell r="Y171">
            <v>1</v>
          </cell>
        </row>
        <row r="172">
          <cell r="V172" t="str">
            <v>Australia</v>
          </cell>
          <cell r="X172" t="str">
            <v>Oceania</v>
          </cell>
          <cell r="Y172">
            <v>1</v>
          </cell>
        </row>
        <row r="173">
          <cell r="V173" t="str">
            <v>Fiji</v>
          </cell>
          <cell r="X173" t="str">
            <v>Oceania</v>
          </cell>
          <cell r="Y173">
            <v>1</v>
          </cell>
        </row>
        <row r="174">
          <cell r="V174" t="str">
            <v>Kiribati</v>
          </cell>
          <cell r="X174" t="str">
            <v>Oceania</v>
          </cell>
          <cell r="Y174">
            <v>1</v>
          </cell>
        </row>
        <row r="175">
          <cell r="V175" t="str">
            <v>Marshall Islands</v>
          </cell>
          <cell r="X175" t="str">
            <v>Oceania</v>
          </cell>
          <cell r="Y175">
            <v>1</v>
          </cell>
        </row>
        <row r="176">
          <cell r="V176" t="str">
            <v>Micronesia</v>
          </cell>
          <cell r="X176" t="str">
            <v>Oceania</v>
          </cell>
          <cell r="Y176">
            <v>1</v>
          </cell>
        </row>
        <row r="177">
          <cell r="V177" t="str">
            <v>Nauru</v>
          </cell>
          <cell r="X177" t="str">
            <v>Oceania</v>
          </cell>
          <cell r="Y177">
            <v>1</v>
          </cell>
        </row>
        <row r="178">
          <cell r="V178" t="str">
            <v>New Zealand</v>
          </cell>
          <cell r="X178" t="str">
            <v>Oceania</v>
          </cell>
          <cell r="Y178">
            <v>1</v>
          </cell>
        </row>
        <row r="179">
          <cell r="V179" t="str">
            <v>Palau</v>
          </cell>
          <cell r="X179" t="str">
            <v>Oceania</v>
          </cell>
          <cell r="Y179">
            <v>1</v>
          </cell>
        </row>
        <row r="180">
          <cell r="V180" t="str">
            <v>Papua New Guinea</v>
          </cell>
          <cell r="X180" t="str">
            <v>Oceania</v>
          </cell>
          <cell r="Y180">
            <v>1</v>
          </cell>
        </row>
        <row r="181">
          <cell r="V181" t="str">
            <v>Samoa</v>
          </cell>
          <cell r="X181" t="str">
            <v>Oceania</v>
          </cell>
          <cell r="Y181">
            <v>1</v>
          </cell>
        </row>
        <row r="182">
          <cell r="V182" t="str">
            <v>Solomon Islands</v>
          </cell>
          <cell r="X182" t="str">
            <v>Oceania</v>
          </cell>
          <cell r="Y182">
            <v>1</v>
          </cell>
        </row>
        <row r="183">
          <cell r="V183" t="str">
            <v>Tonga</v>
          </cell>
          <cell r="X183" t="str">
            <v>Oceania</v>
          </cell>
          <cell r="Y183">
            <v>1</v>
          </cell>
        </row>
        <row r="184">
          <cell r="V184" t="str">
            <v>Tuvalu</v>
          </cell>
          <cell r="X184" t="str">
            <v>Oceania</v>
          </cell>
          <cell r="Y184">
            <v>1</v>
          </cell>
        </row>
        <row r="185">
          <cell r="V185" t="str">
            <v>Vanuatu</v>
          </cell>
          <cell r="X185" t="str">
            <v>Oceania</v>
          </cell>
          <cell r="Y185">
            <v>1</v>
          </cell>
        </row>
        <row r="186">
          <cell r="V186" t="str">
            <v>Argentina</v>
          </cell>
          <cell r="X186" t="str">
            <v>South America</v>
          </cell>
          <cell r="Y186">
            <v>1</v>
          </cell>
        </row>
        <row r="187">
          <cell r="V187" t="str">
            <v>Bolivia</v>
          </cell>
          <cell r="X187" t="str">
            <v>South America</v>
          </cell>
          <cell r="Y187">
            <v>1</v>
          </cell>
        </row>
        <row r="188">
          <cell r="V188" t="str">
            <v>Brazil</v>
          </cell>
          <cell r="X188" t="str">
            <v>South America</v>
          </cell>
          <cell r="Y188">
            <v>1</v>
          </cell>
        </row>
        <row r="189">
          <cell r="V189" t="str">
            <v>Chile</v>
          </cell>
          <cell r="X189" t="str">
            <v>South America</v>
          </cell>
          <cell r="Y189">
            <v>1</v>
          </cell>
        </row>
        <row r="190">
          <cell r="V190" t="str">
            <v>Colombia</v>
          </cell>
          <cell r="X190" t="str">
            <v>South America</v>
          </cell>
          <cell r="Y190">
            <v>1</v>
          </cell>
        </row>
        <row r="191">
          <cell r="V191" t="str">
            <v>Ecuador</v>
          </cell>
          <cell r="X191" t="str">
            <v>South America</v>
          </cell>
          <cell r="Y191">
            <v>1</v>
          </cell>
        </row>
        <row r="192">
          <cell r="V192" t="str">
            <v>Guyana</v>
          </cell>
          <cell r="X192" t="str">
            <v>South America</v>
          </cell>
          <cell r="Y192">
            <v>1</v>
          </cell>
        </row>
        <row r="193">
          <cell r="V193" t="str">
            <v>Paraguay</v>
          </cell>
          <cell r="X193" t="str">
            <v>South America</v>
          </cell>
          <cell r="Y193">
            <v>1</v>
          </cell>
        </row>
        <row r="194">
          <cell r="V194" t="str">
            <v>Peru</v>
          </cell>
          <cell r="X194" t="str">
            <v>South America</v>
          </cell>
          <cell r="Y194">
            <v>1</v>
          </cell>
        </row>
        <row r="195">
          <cell r="V195" t="str">
            <v>Suriname</v>
          </cell>
          <cell r="X195" t="str">
            <v>South America</v>
          </cell>
          <cell r="Y195">
            <v>1</v>
          </cell>
        </row>
        <row r="196">
          <cell r="V196" t="str">
            <v>Uruguay</v>
          </cell>
          <cell r="X196" t="str">
            <v>South America</v>
          </cell>
          <cell r="Y196">
            <v>1</v>
          </cell>
        </row>
        <row r="197">
          <cell r="V197" t="str">
            <v>Venezuela</v>
          </cell>
          <cell r="X197" t="str">
            <v>South America</v>
          </cell>
          <cell r="Y197">
            <v>1</v>
          </cell>
        </row>
      </sheetData>
      <sheetData sheetId="10"/>
      <sheetData sheetId="11">
        <row r="1">
          <cell r="A1" t="str">
            <v>1_Company_name</v>
          </cell>
        </row>
      </sheetData>
      <sheetData sheetId="12">
        <row r="1">
          <cell r="A1" t="str">
            <v>1_post_date</v>
          </cell>
          <cell r="B1" t="str">
            <v>2_post_title</v>
          </cell>
          <cell r="C1" t="str">
            <v>3_amount</v>
          </cell>
          <cell r="T1" t="str">
            <v>funding round, DA</v>
          </cell>
          <cell r="V1" t="str">
            <v>Year</v>
          </cell>
        </row>
        <row r="2">
          <cell r="A2">
            <v>39692</v>
          </cell>
          <cell r="B2" t="str">
            <v>biNu</v>
          </cell>
          <cell r="C2">
            <v>600000</v>
          </cell>
          <cell r="E2" t="str">
            <v>Seed</v>
          </cell>
          <cell r="F2" t="str">
            <v>Artesian VC</v>
          </cell>
          <cell r="G2" t="str">
            <v>https://www.crunchbase.com/search/funding_rounds/field/organizations/num_funding_rounds/binu</v>
          </cell>
          <cell r="M2">
            <v>0.5</v>
          </cell>
          <cell r="U2" t="e">
            <v>#N/A</v>
          </cell>
          <cell r="V2">
            <v>2008</v>
          </cell>
          <cell r="W2">
            <v>9</v>
          </cell>
          <cell r="X2">
            <v>3</v>
          </cell>
          <cell r="Y2">
            <v>2</v>
          </cell>
          <cell r="Z2">
            <v>1</v>
          </cell>
        </row>
        <row r="3">
          <cell r="A3">
            <v>39753</v>
          </cell>
          <cell r="B3" t="str">
            <v>biNu</v>
          </cell>
          <cell r="C3">
            <v>400000</v>
          </cell>
          <cell r="E3" t="str">
            <v>Angel</v>
          </cell>
          <cell r="F3" t="str">
            <v>Undisclosed</v>
          </cell>
          <cell r="G3" t="str">
            <v>https://www.crunchbase.com/search/funding_rounds/field/organizations/num_funding_rounds/binu</v>
          </cell>
          <cell r="H3" t="str">
            <v>Australia</v>
          </cell>
          <cell r="I3" t="str">
            <v>Australia</v>
          </cell>
          <cell r="J3" t="str">
            <v>Mobile Internet</v>
          </cell>
          <cell r="K3" t="str">
            <v>Information Technology</v>
          </cell>
          <cell r="L3" t="str">
            <v>biNu</v>
          </cell>
          <cell r="M3">
            <v>0.9</v>
          </cell>
          <cell r="O3" t="str">
            <v/>
          </cell>
          <cell r="P3">
            <v>1</v>
          </cell>
          <cell r="Q3">
            <v>2008</v>
          </cell>
          <cell r="R3">
            <v>14220000</v>
          </cell>
          <cell r="S3">
            <v>1</v>
          </cell>
          <cell r="T3" t="str">
            <v>2. Seed</v>
          </cell>
          <cell r="U3" t="str">
            <v>Other Technologies &amp; Information Technology</v>
          </cell>
          <cell r="V3">
            <v>2008</v>
          </cell>
          <cell r="W3">
            <v>11</v>
          </cell>
          <cell r="X3">
            <v>4</v>
          </cell>
          <cell r="Y3">
            <v>2</v>
          </cell>
          <cell r="Z3">
            <v>1</v>
          </cell>
        </row>
        <row r="4">
          <cell r="A4">
            <v>40150</v>
          </cell>
          <cell r="B4" t="str">
            <v>AllLife</v>
          </cell>
          <cell r="C4">
            <v>6000000</v>
          </cell>
          <cell r="E4" t="str">
            <v>Private Equity</v>
          </cell>
          <cell r="F4" t="str">
            <v>LeapFrog Investments</v>
          </cell>
          <cell r="G4" t="str">
            <v>http://www.prnewswire.co.uk/news-releases/leapfrog-invests-us6m-in-alllife-innovative-african-hiv-and-diabetes-insurer-155632325.html</v>
          </cell>
          <cell r="H4" t="str">
            <v>South Africa</v>
          </cell>
          <cell r="I4" t="str">
            <v>South Africa</v>
          </cell>
          <cell r="J4" t="str">
            <v>Insurance, InsurTech</v>
          </cell>
          <cell r="K4" t="str">
            <v>Financial Services</v>
          </cell>
          <cell r="L4" t="str">
            <v>AllLife</v>
          </cell>
          <cell r="M4">
            <v>0.9</v>
          </cell>
          <cell r="O4" t="str">
            <v/>
          </cell>
          <cell r="P4">
            <v>1</v>
          </cell>
          <cell r="Q4">
            <v>2004</v>
          </cell>
          <cell r="R4">
            <v>12700000</v>
          </cell>
          <cell r="S4">
            <v>0</v>
          </cell>
          <cell r="T4" t="str">
            <v>6. Private Equity</v>
          </cell>
          <cell r="U4" t="str">
            <v>Financial Services</v>
          </cell>
          <cell r="V4">
            <v>2009</v>
          </cell>
          <cell r="W4">
            <v>12</v>
          </cell>
          <cell r="X4">
            <v>4</v>
          </cell>
          <cell r="Y4">
            <v>2</v>
          </cell>
          <cell r="Z4">
            <v>1</v>
          </cell>
        </row>
        <row r="5">
          <cell r="A5">
            <v>40158</v>
          </cell>
          <cell r="B5" t="str">
            <v>Bridge International Academies</v>
          </cell>
          <cell r="C5">
            <v>1800000</v>
          </cell>
          <cell r="E5" t="str">
            <v>Grant</v>
          </cell>
          <cell r="F5" t="str">
            <v>Omidyar Network</v>
          </cell>
          <cell r="G5" t="str">
            <v>http://foundationcenter.org/pnd/news/story.jhtml?id=277200002</v>
          </cell>
          <cell r="H5" t="str">
            <v/>
          </cell>
          <cell r="I5" t="str">
            <v/>
          </cell>
          <cell r="J5" t="str">
            <v/>
          </cell>
          <cell r="K5" t="str">
            <v/>
          </cell>
          <cell r="L5" t="e">
            <v>#N/A</v>
          </cell>
          <cell r="M5">
            <v>0.6428571428571429</v>
          </cell>
          <cell r="O5" t="str">
            <v/>
          </cell>
          <cell r="P5">
            <v>1</v>
          </cell>
          <cell r="Q5" t="str">
            <v/>
          </cell>
          <cell r="R5">
            <v>27800000</v>
          </cell>
          <cell r="S5" t="e">
            <v>#N/A</v>
          </cell>
          <cell r="T5" t="str">
            <v>1. Grant</v>
          </cell>
          <cell r="U5" t="e">
            <v>#N/A</v>
          </cell>
          <cell r="V5">
            <v>2009</v>
          </cell>
          <cell r="W5">
            <v>12</v>
          </cell>
          <cell r="X5">
            <v>4</v>
          </cell>
          <cell r="Y5">
            <v>2</v>
          </cell>
          <cell r="Z5">
            <v>1</v>
          </cell>
        </row>
        <row r="6">
          <cell r="A6">
            <v>40269</v>
          </cell>
          <cell r="B6" t="str">
            <v>biNu</v>
          </cell>
          <cell r="C6">
            <v>320000</v>
          </cell>
          <cell r="E6" t="str">
            <v>Angel</v>
          </cell>
          <cell r="F6" t="str">
            <v>Undisclosed</v>
          </cell>
          <cell r="G6" t="str">
            <v>https://www.crunchbase.com/search/funding_rounds/field/organizations/num_funding_rounds/binu</v>
          </cell>
          <cell r="M6">
            <v>0.5</v>
          </cell>
          <cell r="U6" t="e">
            <v>#N/A</v>
          </cell>
          <cell r="V6">
            <v>2010</v>
          </cell>
          <cell r="W6">
            <v>4</v>
          </cell>
          <cell r="X6">
            <v>2</v>
          </cell>
          <cell r="Y6">
            <v>1</v>
          </cell>
          <cell r="Z6">
            <v>1</v>
          </cell>
        </row>
        <row r="7">
          <cell r="A7">
            <v>40410</v>
          </cell>
          <cell r="B7" t="str">
            <v>Kopo Kopo</v>
          </cell>
          <cell r="C7">
            <v>75000</v>
          </cell>
          <cell r="E7" t="str">
            <v>Seed</v>
          </cell>
          <cell r="F7" t="str">
            <v>First Light Ventures</v>
          </cell>
          <cell r="G7" t="str">
            <v>https://www.crunchbase.com/organization/kopo-kopo#section-funding-rounds</v>
          </cell>
          <cell r="H7" t="str">
            <v>Kenya</v>
          </cell>
          <cell r="I7" t="str">
            <v>Kenya</v>
          </cell>
          <cell r="J7" t="str">
            <v>Enterprise Software, Financial Services, Information Technology, Mobile Payments, Payments, Social Entrepreneurship, Telecommunications</v>
          </cell>
          <cell r="K7" t="str">
            <v>Financial Services</v>
          </cell>
          <cell r="L7" t="str">
            <v>Kopo Kopo</v>
          </cell>
          <cell r="M7">
            <v>0.9</v>
          </cell>
          <cell r="N7" t="str">
            <v>40410Kopo Kopo75000</v>
          </cell>
          <cell r="O7" t="str">
            <v/>
          </cell>
          <cell r="P7">
            <v>1</v>
          </cell>
          <cell r="Q7">
            <v>2011</v>
          </cell>
          <cell r="R7">
            <v>6504900</v>
          </cell>
          <cell r="S7">
            <v>0</v>
          </cell>
          <cell r="T7" t="str">
            <v>2. Seed</v>
          </cell>
          <cell r="U7" t="str">
            <v>Financial Services</v>
          </cell>
          <cell r="V7">
            <v>2010</v>
          </cell>
          <cell r="W7">
            <v>8</v>
          </cell>
          <cell r="X7">
            <v>3</v>
          </cell>
          <cell r="Y7">
            <v>2</v>
          </cell>
          <cell r="Z7">
            <v>1</v>
          </cell>
        </row>
        <row r="8">
          <cell r="A8">
            <v>40451</v>
          </cell>
          <cell r="B8" t="str">
            <v>Paga</v>
          </cell>
          <cell r="C8">
            <v>700000</v>
          </cell>
          <cell r="E8" t="str">
            <v>Seed</v>
          </cell>
          <cell r="F8" t="str">
            <v>Tim Draper</v>
          </cell>
          <cell r="G8" t="str">
            <v>https://www.crunchbase.com/funding_round/paga-angel--42b98e44#section-investors</v>
          </cell>
          <cell r="H8" t="str">
            <v>Nigeria</v>
          </cell>
          <cell r="I8" t="str">
            <v>Nigeria</v>
          </cell>
          <cell r="J8" t="str">
            <v>Money Transfer, Airtime, Bill Payments, and SME Business</v>
          </cell>
          <cell r="K8" t="str">
            <v>Financial Services</v>
          </cell>
          <cell r="L8" t="str">
            <v>Paga</v>
          </cell>
          <cell r="M8">
            <v>0.9</v>
          </cell>
          <cell r="N8" t="str">
            <v>40451Paga700000</v>
          </cell>
          <cell r="O8" t="str">
            <v/>
          </cell>
          <cell r="P8">
            <v>1</v>
          </cell>
          <cell r="Q8">
            <v>2009</v>
          </cell>
          <cell r="R8">
            <v>32700000</v>
          </cell>
          <cell r="S8">
            <v>0</v>
          </cell>
          <cell r="T8" t="str">
            <v>2. Seed</v>
          </cell>
          <cell r="U8" t="str">
            <v>Financial Services</v>
          </cell>
          <cell r="V8">
            <v>2010</v>
          </cell>
          <cell r="W8">
            <v>9</v>
          </cell>
          <cell r="X8">
            <v>3</v>
          </cell>
          <cell r="Y8">
            <v>2</v>
          </cell>
          <cell r="Z8">
            <v>1</v>
          </cell>
        </row>
        <row r="9">
          <cell r="A9">
            <v>40513</v>
          </cell>
          <cell r="B9" t="str">
            <v>Wuzzuf</v>
          </cell>
          <cell r="C9">
            <v>150000</v>
          </cell>
          <cell r="E9" t="str">
            <v>Grant</v>
          </cell>
          <cell r="F9" t="str">
            <v>Undisclosed</v>
          </cell>
          <cell r="G9" t="str">
            <v>https://www.crunchbase.com/funding_round/wuzzuf-grant--43836ae1#section-overview</v>
          </cell>
          <cell r="H9" t="str">
            <v>Egypt</v>
          </cell>
          <cell r="I9" t="str">
            <v>Egypt</v>
          </cell>
          <cell r="J9" t="str">
            <v>Information Services, Information Technology, Software, Web Development</v>
          </cell>
          <cell r="K9" t="str">
            <v>Recruitment</v>
          </cell>
          <cell r="L9" t="str">
            <v>Wuzzuf</v>
          </cell>
          <cell r="M9">
            <v>0.9</v>
          </cell>
          <cell r="N9" t="str">
            <v>40513Wuzzuf150000</v>
          </cell>
          <cell r="O9" t="str">
            <v/>
          </cell>
          <cell r="P9">
            <v>1</v>
          </cell>
          <cell r="Q9">
            <v>2009</v>
          </cell>
          <cell r="R9">
            <v>7850000</v>
          </cell>
          <cell r="S9">
            <v>0</v>
          </cell>
          <cell r="T9" t="str">
            <v>1. Grant</v>
          </cell>
          <cell r="U9" t="str">
            <v>Employment, Talent &amp; Labour</v>
          </cell>
          <cell r="V9">
            <v>2010</v>
          </cell>
          <cell r="W9">
            <v>12</v>
          </cell>
          <cell r="X9">
            <v>4</v>
          </cell>
          <cell r="Y9">
            <v>2</v>
          </cell>
          <cell r="Z9">
            <v>1</v>
          </cell>
        </row>
        <row r="10">
          <cell r="A10">
            <v>40664</v>
          </cell>
          <cell r="B10" t="str">
            <v>African Leadership Academy</v>
          </cell>
          <cell r="C10">
            <v>1500000</v>
          </cell>
          <cell r="E10" t="str">
            <v>Grant</v>
          </cell>
          <cell r="F10" t="str">
            <v>Omidyar Network</v>
          </cell>
          <cell r="G10" t="str">
            <v>https://www.crunchbase.com/funding_round/african-leadership-academy-grant--85c17ee3#section-lead-investors</v>
          </cell>
          <cell r="H10" t="str">
            <v>South Africa</v>
          </cell>
          <cell r="I10" t="str">
            <v>South Africa</v>
          </cell>
          <cell r="J10" t="str">
            <v>E-Learning, Education, Tutoring</v>
          </cell>
          <cell r="K10" t="str">
            <v>Education</v>
          </cell>
          <cell r="L10" t="str">
            <v>African Leadership Academy</v>
          </cell>
          <cell r="M10">
            <v>0.9</v>
          </cell>
          <cell r="N10" t="str">
            <v>40664African Leadership Academy1500000</v>
          </cell>
          <cell r="O10" t="str">
            <v/>
          </cell>
          <cell r="P10">
            <v>1</v>
          </cell>
          <cell r="Q10">
            <v>2008</v>
          </cell>
          <cell r="R10">
            <v>55800000</v>
          </cell>
          <cell r="S10">
            <v>0</v>
          </cell>
          <cell r="T10" t="str">
            <v>1. Grant</v>
          </cell>
          <cell r="U10" t="str">
            <v>Education</v>
          </cell>
          <cell r="V10">
            <v>2011</v>
          </cell>
          <cell r="W10">
            <v>5</v>
          </cell>
          <cell r="X10">
            <v>2</v>
          </cell>
          <cell r="Y10">
            <v>1</v>
          </cell>
          <cell r="Z10">
            <v>1</v>
          </cell>
        </row>
        <row r="11">
          <cell r="A11">
            <v>40817</v>
          </cell>
          <cell r="B11" t="str">
            <v>M-KOPA</v>
          </cell>
          <cell r="C11" t="str">
            <v>Undisclosed</v>
          </cell>
          <cell r="E11" t="str">
            <v>Series A</v>
          </cell>
          <cell r="F11" t="str">
            <v>Undisclosed</v>
          </cell>
          <cell r="G11" t="str">
            <v>https://www.crunchbase.com/funding_round/m-kopa-series-a--85447685</v>
          </cell>
          <cell r="H11" t="str">
            <v>Kenya</v>
          </cell>
          <cell r="I11" t="str">
            <v>Kenya</v>
          </cell>
          <cell r="J11" t="str">
            <v>Energy, Financial Services, Mobile</v>
          </cell>
          <cell r="K11" t="str">
            <v>Energy &amp; Environment Resources</v>
          </cell>
          <cell r="L11" t="str">
            <v>M-Kopa</v>
          </cell>
          <cell r="M11">
            <v>0.9</v>
          </cell>
          <cell r="N11" t="str">
            <v>40817M-KOPAUndisclosed</v>
          </cell>
          <cell r="O11" t="str">
            <v/>
          </cell>
          <cell r="P11">
            <v>0</v>
          </cell>
          <cell r="Q11">
            <v>2011</v>
          </cell>
          <cell r="R11">
            <v>161800000</v>
          </cell>
          <cell r="S11">
            <v>0</v>
          </cell>
          <cell r="T11" t="str">
            <v>3. Early Venture</v>
          </cell>
          <cell r="U11" t="e">
            <v>#N/A</v>
          </cell>
          <cell r="V11">
            <v>2011</v>
          </cell>
          <cell r="W11">
            <v>10</v>
          </cell>
          <cell r="X11">
            <v>4</v>
          </cell>
          <cell r="Y11">
            <v>2</v>
          </cell>
          <cell r="Z11">
            <v>1</v>
          </cell>
        </row>
        <row r="12">
          <cell r="A12">
            <v>40817</v>
          </cell>
          <cell r="B12" t="str">
            <v>Cellulant</v>
          </cell>
          <cell r="C12">
            <v>1500000</v>
          </cell>
          <cell r="E12" t="str">
            <v>Series A</v>
          </cell>
          <cell r="F12" t="str">
            <v>TBL Mirror Fund</v>
          </cell>
          <cell r="G12" t="str">
            <v>https://www.businessdailyafrica.com/markets/Kenya-leads-E-Africa-in-private-equity-funding--/539552-1360596-10rcf4t/index.html</v>
          </cell>
          <cell r="H12" t="str">
            <v>Kenya</v>
          </cell>
          <cell r="I12" t="str">
            <v>Kenya</v>
          </cell>
          <cell r="J12" t="str">
            <v>Mobile Payments, Digital Payments, eCommerce, FinTech, mobile commerce, Fintech Africa, BlockChain, and MobileMoney</v>
          </cell>
          <cell r="K12" t="str">
            <v>Financial Services</v>
          </cell>
          <cell r="L12" t="str">
            <v>Cellulant</v>
          </cell>
          <cell r="M12">
            <v>0.9</v>
          </cell>
          <cell r="N12" t="str">
            <v>40817Cellulant1500000</v>
          </cell>
          <cell r="O12" t="str">
            <v/>
          </cell>
          <cell r="P12">
            <v>1</v>
          </cell>
          <cell r="Q12">
            <v>2004</v>
          </cell>
          <cell r="R12">
            <v>54500000</v>
          </cell>
          <cell r="S12">
            <v>0</v>
          </cell>
          <cell r="T12" t="str">
            <v>3. Early Venture</v>
          </cell>
          <cell r="U12" t="str">
            <v>Financial Services</v>
          </cell>
          <cell r="V12">
            <v>2011</v>
          </cell>
          <cell r="W12">
            <v>10</v>
          </cell>
          <cell r="X12">
            <v>4</v>
          </cell>
          <cell r="Y12">
            <v>2</v>
          </cell>
          <cell r="Z12">
            <v>1</v>
          </cell>
        </row>
        <row r="13">
          <cell r="A13">
            <v>40864</v>
          </cell>
          <cell r="B13" t="str">
            <v>Kopo Kopo</v>
          </cell>
          <cell r="C13">
            <v>865000</v>
          </cell>
          <cell r="E13" t="str">
            <v>Seed</v>
          </cell>
          <cell r="F13" t="str">
            <v>Undisclosed</v>
          </cell>
          <cell r="G13" t="str">
            <v>https://www.sec.gov/Archives/edgar/data/1533431/000153343111000001/xslFormDX01/primary_doc.xml</v>
          </cell>
          <cell r="H13" t="str">
            <v>Kenya</v>
          </cell>
          <cell r="I13" t="str">
            <v>Kenya</v>
          </cell>
          <cell r="J13" t="str">
            <v>Enterprise Software, Financial Services, Information Technology, Mobile Payments, Payments, Social Entrepreneurship, Telecommunications</v>
          </cell>
          <cell r="K13" t="str">
            <v>Financial Services</v>
          </cell>
          <cell r="L13" t="str">
            <v>Kopo Kopo</v>
          </cell>
          <cell r="M13">
            <v>0.9</v>
          </cell>
          <cell r="N13" t="str">
            <v>40864Kopo Kopo865000</v>
          </cell>
          <cell r="O13" t="str">
            <v/>
          </cell>
          <cell r="P13">
            <v>1</v>
          </cell>
          <cell r="Q13">
            <v>2011</v>
          </cell>
          <cell r="R13">
            <v>6504900</v>
          </cell>
          <cell r="S13">
            <v>0</v>
          </cell>
          <cell r="T13" t="str">
            <v>2. Seed</v>
          </cell>
          <cell r="U13" t="str">
            <v>Financial Services</v>
          </cell>
          <cell r="V13">
            <v>2011</v>
          </cell>
          <cell r="W13">
            <v>11</v>
          </cell>
          <cell r="X13">
            <v>4</v>
          </cell>
          <cell r="Y13">
            <v>2</v>
          </cell>
          <cell r="Z13">
            <v>1</v>
          </cell>
        </row>
        <row r="14">
          <cell r="A14">
            <v>40864</v>
          </cell>
          <cell r="B14" t="str">
            <v>Kopo Kopo</v>
          </cell>
          <cell r="C14">
            <v>864900</v>
          </cell>
          <cell r="E14" t="str">
            <v>Seed</v>
          </cell>
          <cell r="F14" t="str">
            <v>Undisclosed</v>
          </cell>
          <cell r="G14" t="str">
            <v>https://www.crunchbase.com/organization/kopo-kopo#section-funding-rounds</v>
          </cell>
          <cell r="H14" t="str">
            <v>Kenya</v>
          </cell>
          <cell r="I14" t="str">
            <v>Kenya</v>
          </cell>
          <cell r="J14" t="str">
            <v>Enterprise Software, Financial Services, Information Technology, Mobile Payments, Payments, Social Entrepreneurship, Telecommunications</v>
          </cell>
          <cell r="K14" t="str">
            <v>Financial Services</v>
          </cell>
          <cell r="L14" t="str">
            <v>Kopo Kopo</v>
          </cell>
          <cell r="M14">
            <v>0.9</v>
          </cell>
          <cell r="N14" t="str">
            <v>40864Kopo Kopo864900</v>
          </cell>
          <cell r="O14" t="str">
            <v/>
          </cell>
          <cell r="P14">
            <v>1</v>
          </cell>
          <cell r="Q14">
            <v>2011</v>
          </cell>
          <cell r="R14">
            <v>6504900</v>
          </cell>
          <cell r="S14">
            <v>0</v>
          </cell>
          <cell r="T14" t="str">
            <v>2. Seed</v>
          </cell>
          <cell r="U14" t="str">
            <v>Financial Services</v>
          </cell>
          <cell r="V14">
            <v>2011</v>
          </cell>
          <cell r="W14">
            <v>11</v>
          </cell>
          <cell r="X14">
            <v>4</v>
          </cell>
          <cell r="Y14">
            <v>2</v>
          </cell>
          <cell r="Z14">
            <v>1</v>
          </cell>
        </row>
        <row r="15">
          <cell r="A15">
            <v>40878</v>
          </cell>
          <cell r="B15" t="str">
            <v>iROKOtv</v>
          </cell>
          <cell r="C15">
            <v>3000000</v>
          </cell>
          <cell r="E15" t="str">
            <v>Series A</v>
          </cell>
          <cell r="F15" t="str">
            <v>Tiger Global Management</v>
          </cell>
          <cell r="G15" t="str">
            <v>https://www.crunchbase.com/funding_round/irokotv-series-a--f4245302</v>
          </cell>
          <cell r="H15" t="str">
            <v>Nigeria</v>
          </cell>
          <cell r="I15" t="str">
            <v>Nigeria</v>
          </cell>
          <cell r="J15" t="str">
            <v>Online Media, Nollywood Movies, Online Movie and Music Streaming, African Music, Content Distribution, Technology, Subscription Video on Demand</v>
          </cell>
          <cell r="K15" t="str">
            <v>Media &amp; Entertainment</v>
          </cell>
          <cell r="L15" t="str">
            <v>iROKOtv</v>
          </cell>
          <cell r="M15">
            <v>0.9</v>
          </cell>
          <cell r="N15" t="str">
            <v>40878iROKOtv3000000</v>
          </cell>
          <cell r="O15" t="str">
            <v/>
          </cell>
          <cell r="P15">
            <v>1</v>
          </cell>
          <cell r="Q15">
            <v>2010</v>
          </cell>
          <cell r="R15">
            <v>30000000</v>
          </cell>
          <cell r="S15">
            <v>0</v>
          </cell>
          <cell r="T15" t="str">
            <v>3. Early Venture</v>
          </cell>
          <cell r="U15" t="str">
            <v>Media &amp; Entertainment</v>
          </cell>
          <cell r="V15">
            <v>2011</v>
          </cell>
          <cell r="W15">
            <v>12</v>
          </cell>
          <cell r="X15">
            <v>4</v>
          </cell>
          <cell r="Y15">
            <v>2</v>
          </cell>
          <cell r="Z15">
            <v>1</v>
          </cell>
        </row>
        <row r="16">
          <cell r="A16">
            <v>40909</v>
          </cell>
          <cell r="B16" t="str">
            <v>Jumia Group</v>
          </cell>
          <cell r="C16">
            <v>45000000</v>
          </cell>
          <cell r="E16" t="str">
            <v>Series A</v>
          </cell>
          <cell r="F16" t="str">
            <v>Blakeney Management, Rocket Internet, Millicom Systems</v>
          </cell>
          <cell r="G16" t="str">
            <v>https://www.crunchbase.com/funding_round/jumia-group-series-a--34abf581#section-investors</v>
          </cell>
          <cell r="H16" t="str">
            <v>Nigeria</v>
          </cell>
          <cell r="I16" t="str">
            <v>Nigeria</v>
          </cell>
          <cell r="J16" t="str">
            <v>E-Commerce, Internet, Shopping Online</v>
          </cell>
          <cell r="K16" t="str">
            <v>E-Commerce &amp; Retail</v>
          </cell>
          <cell r="L16" t="str">
            <v>Jumia Group</v>
          </cell>
          <cell r="M16">
            <v>0.9</v>
          </cell>
          <cell r="N16" t="str">
            <v>40909Jumia Group45000000</v>
          </cell>
          <cell r="O16" t="str">
            <v/>
          </cell>
          <cell r="P16">
            <v>1</v>
          </cell>
          <cell r="Q16">
            <v>2012</v>
          </cell>
          <cell r="R16">
            <v>885400000</v>
          </cell>
          <cell r="S16">
            <v>0</v>
          </cell>
          <cell r="T16" t="str">
            <v>3. Early Venture</v>
          </cell>
          <cell r="U16" t="str">
            <v>E-commerce &amp; Retail</v>
          </cell>
          <cell r="V16">
            <v>2012</v>
          </cell>
          <cell r="W16">
            <v>1</v>
          </cell>
          <cell r="X16">
            <v>1</v>
          </cell>
          <cell r="Y16">
            <v>1</v>
          </cell>
          <cell r="Z16">
            <v>3</v>
          </cell>
        </row>
        <row r="17">
          <cell r="A17">
            <v>40909</v>
          </cell>
          <cell r="B17" t="str">
            <v>Konga</v>
          </cell>
          <cell r="C17">
            <v>3500000</v>
          </cell>
          <cell r="E17" t="str">
            <v>Seed</v>
          </cell>
          <cell r="F17" t="str">
            <v>Kinnevik AB</v>
          </cell>
          <cell r="G17" t="str">
            <v>https://www.crunchbase.com/organization/konga-online-shopping-limited#section-funding-rounds</v>
          </cell>
          <cell r="H17" t="str">
            <v>Nigeria</v>
          </cell>
          <cell r="I17" t="str">
            <v>Nigeria</v>
          </cell>
          <cell r="J17" t="str">
            <v>Retail, E-Commerce, Customer Service, Delivery Service, Online Shopping</v>
          </cell>
          <cell r="K17" t="str">
            <v>E-Commerce &amp; Retail</v>
          </cell>
          <cell r="L17" t="str">
            <v>Konga</v>
          </cell>
          <cell r="M17">
            <v>0.9</v>
          </cell>
          <cell r="N17" t="str">
            <v>40909Konga3500000</v>
          </cell>
          <cell r="O17" t="str">
            <v/>
          </cell>
          <cell r="P17">
            <v>1</v>
          </cell>
          <cell r="Q17">
            <v>2012</v>
          </cell>
          <cell r="R17">
            <v>79500000</v>
          </cell>
          <cell r="S17">
            <v>0</v>
          </cell>
          <cell r="T17" t="str">
            <v>2. Seed</v>
          </cell>
          <cell r="U17" t="str">
            <v>E-commerce &amp; Retail</v>
          </cell>
          <cell r="V17">
            <v>2012</v>
          </cell>
          <cell r="W17">
            <v>1</v>
          </cell>
          <cell r="X17">
            <v>1</v>
          </cell>
          <cell r="Y17">
            <v>1</v>
          </cell>
          <cell r="Z17">
            <v>1</v>
          </cell>
        </row>
        <row r="18">
          <cell r="A18">
            <v>40910</v>
          </cell>
          <cell r="B18" t="str">
            <v>Bridge International Academies</v>
          </cell>
          <cell r="C18" t="str">
            <v>Undisclosed</v>
          </cell>
          <cell r="E18" t="str">
            <v>Series C</v>
          </cell>
          <cell r="F18" t="str">
            <v>Khosla Impact, Khosla Ventures, Learn Capital, MHS Capital, New Enterprise Associates</v>
          </cell>
          <cell r="L18" t="e">
            <v>#N/A</v>
          </cell>
          <cell r="M18">
            <v>0.4</v>
          </cell>
          <cell r="V18">
            <v>2012</v>
          </cell>
          <cell r="W18">
            <v>1</v>
          </cell>
          <cell r="X18">
            <v>1</v>
          </cell>
          <cell r="Y18">
            <v>1</v>
          </cell>
          <cell r="Z18">
            <v>5</v>
          </cell>
        </row>
        <row r="19">
          <cell r="A19">
            <v>40940</v>
          </cell>
          <cell r="B19" t="str">
            <v>elmenus</v>
          </cell>
          <cell r="C19" t="str">
            <v>Undisclosed</v>
          </cell>
          <cell r="E19" t="str">
            <v>Angel</v>
          </cell>
          <cell r="F19" t="str">
            <v>Undisclosed</v>
          </cell>
          <cell r="G19" t="str">
            <v>https://www.crunchbase.com/funding_round/elmenus-angel--2e1606d0#section-overview</v>
          </cell>
          <cell r="H19" t="str">
            <v>Egypt</v>
          </cell>
          <cell r="I19" t="str">
            <v>Egypt</v>
          </cell>
          <cell r="J19" t="str">
            <v>Ediscovery, Hospitality, Mobile, Restaurants, Food and Beverages</v>
          </cell>
          <cell r="K19" t="str">
            <v>E-Commerce &amp; Retail</v>
          </cell>
          <cell r="L19" t="str">
            <v>Elmenus</v>
          </cell>
          <cell r="M19">
            <v>0.9</v>
          </cell>
          <cell r="N19" t="str">
            <v>40940elmenusUndisclosed</v>
          </cell>
          <cell r="O19" t="str">
            <v/>
          </cell>
          <cell r="P19">
            <v>0</v>
          </cell>
          <cell r="Q19">
            <v>2011</v>
          </cell>
          <cell r="R19">
            <v>1500000</v>
          </cell>
          <cell r="S19">
            <v>0</v>
          </cell>
          <cell r="T19" t="str">
            <v>2. Seed</v>
          </cell>
          <cell r="U19" t="str">
            <v>E-commerce &amp; Retail</v>
          </cell>
          <cell r="V19">
            <v>2012</v>
          </cell>
          <cell r="W19">
            <v>2</v>
          </cell>
          <cell r="X19">
            <v>1</v>
          </cell>
          <cell r="Y19">
            <v>1</v>
          </cell>
          <cell r="Z19">
            <v>1</v>
          </cell>
        </row>
        <row r="20">
          <cell r="A20">
            <v>40968</v>
          </cell>
          <cell r="B20" t="str">
            <v>Zoona</v>
          </cell>
          <cell r="C20">
            <v>4000000</v>
          </cell>
          <cell r="E20" t="str">
            <v>Series A</v>
          </cell>
          <cell r="F20" t="str">
            <v>Accion, Omidyar Network</v>
          </cell>
          <cell r="G20" t="str">
            <v>http://zoonaafrica.blogspot.com/2012/03/omidyar-network-and-accion-invest-us-32.html</v>
          </cell>
          <cell r="H20" t="str">
            <v>Zambia</v>
          </cell>
          <cell r="I20" t="str">
            <v>Zambia</v>
          </cell>
          <cell r="J20" t="str">
            <v>Mobile Money Transfer, Fintech</v>
          </cell>
          <cell r="K20" t="str">
            <v>Financial Services</v>
          </cell>
          <cell r="L20" t="str">
            <v>Zoona</v>
          </cell>
          <cell r="M20">
            <v>0.9</v>
          </cell>
          <cell r="N20" t="str">
            <v>40968Zoona4000000</v>
          </cell>
          <cell r="O20" t="str">
            <v/>
          </cell>
          <cell r="P20">
            <v>1</v>
          </cell>
          <cell r="Q20">
            <v>2009</v>
          </cell>
          <cell r="R20">
            <v>19500000</v>
          </cell>
          <cell r="S20">
            <v>0</v>
          </cell>
          <cell r="T20" t="str">
            <v>3. Early Venture</v>
          </cell>
          <cell r="U20" t="str">
            <v>Financial Services</v>
          </cell>
          <cell r="V20">
            <v>2012</v>
          </cell>
          <cell r="W20">
            <v>2</v>
          </cell>
          <cell r="X20">
            <v>1</v>
          </cell>
          <cell r="Y20">
            <v>1</v>
          </cell>
          <cell r="Z20">
            <v>2</v>
          </cell>
        </row>
        <row r="21">
          <cell r="A21">
            <v>40968</v>
          </cell>
          <cell r="B21" t="str">
            <v>Zoona</v>
          </cell>
          <cell r="C21">
            <v>500000</v>
          </cell>
          <cell r="E21" t="str">
            <v>Debt Financing</v>
          </cell>
          <cell r="F21" t="str">
            <v>Mennonite Economic Development Associates</v>
          </cell>
          <cell r="G21" t="str">
            <v>http://zoonaafrica.blogspot.com/2012/03/omidyar-network-and-accion-invest-us-32.html</v>
          </cell>
          <cell r="H21" t="str">
            <v>Zambia</v>
          </cell>
          <cell r="I21" t="str">
            <v>Zambia</v>
          </cell>
          <cell r="J21" t="str">
            <v>Mobile Money Transfer, Fintech</v>
          </cell>
          <cell r="K21" t="str">
            <v>Financial Services</v>
          </cell>
          <cell r="L21" t="str">
            <v>Zoona</v>
          </cell>
          <cell r="M21">
            <v>0.9</v>
          </cell>
          <cell r="N21" t="str">
            <v>40968Zoona500000</v>
          </cell>
          <cell r="O21" t="str">
            <v/>
          </cell>
          <cell r="P21">
            <v>1</v>
          </cell>
          <cell r="Q21">
            <v>2009</v>
          </cell>
          <cell r="R21">
            <v>19500000</v>
          </cell>
          <cell r="S21">
            <v>0</v>
          </cell>
          <cell r="T21" t="str">
            <v>5. Debt Financing</v>
          </cell>
          <cell r="U21" t="str">
            <v>Financial Services</v>
          </cell>
          <cell r="V21">
            <v>2012</v>
          </cell>
          <cell r="W21">
            <v>2</v>
          </cell>
          <cell r="X21">
            <v>1</v>
          </cell>
          <cell r="Y21">
            <v>1</v>
          </cell>
          <cell r="Z21">
            <v>1</v>
          </cell>
        </row>
        <row r="22">
          <cell r="A22">
            <v>41000</v>
          </cell>
          <cell r="B22" t="str">
            <v>Africa's Talking</v>
          </cell>
          <cell r="C22">
            <v>20000</v>
          </cell>
          <cell r="E22" t="str">
            <v>Seed</v>
          </cell>
          <cell r="F22" t="str">
            <v>Better Ventures</v>
          </cell>
          <cell r="G22" t="str">
            <v>https://www.crunchbase.com/funding_round/africas-talking-seed--895e6a8a#section-overview</v>
          </cell>
          <cell r="H22" t="str">
            <v>Kenya</v>
          </cell>
          <cell r="I22" t="str">
            <v>Kenya</v>
          </cell>
          <cell r="J22" t="str">
            <v>Developer APIs, Information Technology, Mobile, Telecommunications</v>
          </cell>
          <cell r="K22" t="str">
            <v>Information Technology</v>
          </cell>
          <cell r="L22" t="str">
            <v>Africa's Talking</v>
          </cell>
          <cell r="M22">
            <v>0.9</v>
          </cell>
          <cell r="N22" t="str">
            <v>41000Africa's Talking20000</v>
          </cell>
          <cell r="O22" t="str">
            <v/>
          </cell>
          <cell r="P22">
            <v>1</v>
          </cell>
          <cell r="Q22">
            <v>2010</v>
          </cell>
          <cell r="R22">
            <v>8620000</v>
          </cell>
          <cell r="S22">
            <v>0</v>
          </cell>
          <cell r="T22" t="str">
            <v>2. Seed</v>
          </cell>
          <cell r="U22" t="str">
            <v>Other Technologies &amp; Information Technology</v>
          </cell>
          <cell r="V22">
            <v>2012</v>
          </cell>
          <cell r="W22">
            <v>4</v>
          </cell>
          <cell r="X22">
            <v>2</v>
          </cell>
          <cell r="Y22">
            <v>1</v>
          </cell>
          <cell r="Z22">
            <v>1</v>
          </cell>
        </row>
        <row r="23">
          <cell r="A23">
            <v>41081</v>
          </cell>
          <cell r="B23" t="str">
            <v>Paga</v>
          </cell>
          <cell r="C23">
            <v>9000000</v>
          </cell>
          <cell r="E23" t="str">
            <v>Series A</v>
          </cell>
          <cell r="F23" t="str">
            <v>Omidyar Network, Goodwell Investments, Capricorn Investment Group, Adlevo Capital, Acumen</v>
          </cell>
          <cell r="G23" t="str">
            <v>https://www.crunchbase.com/funding_round/paga-series-a--283029d0#section-investors</v>
          </cell>
          <cell r="H23" t="str">
            <v>Nigeria</v>
          </cell>
          <cell r="I23" t="str">
            <v>Nigeria</v>
          </cell>
          <cell r="J23" t="str">
            <v>Money Transfer, Airtime, Bill Payments, and SME Business</v>
          </cell>
          <cell r="K23" t="str">
            <v>Financial Services</v>
          </cell>
          <cell r="L23" t="str">
            <v>Paga</v>
          </cell>
          <cell r="M23">
            <v>0.9</v>
          </cell>
          <cell r="N23" t="str">
            <v>41081Paga9000000</v>
          </cell>
          <cell r="O23" t="str">
            <v/>
          </cell>
          <cell r="P23">
            <v>1</v>
          </cell>
          <cell r="Q23">
            <v>2009</v>
          </cell>
          <cell r="R23">
            <v>32700000</v>
          </cell>
          <cell r="S23">
            <v>0</v>
          </cell>
          <cell r="T23" t="str">
            <v>3. Early Venture</v>
          </cell>
          <cell r="U23" t="str">
            <v>Financial Services</v>
          </cell>
          <cell r="V23">
            <v>2012</v>
          </cell>
          <cell r="W23">
            <v>6</v>
          </cell>
          <cell r="X23">
            <v>2</v>
          </cell>
          <cell r="Y23">
            <v>1</v>
          </cell>
          <cell r="Z23">
            <v>5</v>
          </cell>
        </row>
        <row r="24">
          <cell r="A24">
            <v>41136</v>
          </cell>
          <cell r="B24" t="str">
            <v>biNu</v>
          </cell>
          <cell r="C24">
            <v>2000000</v>
          </cell>
          <cell r="E24" t="str">
            <v>Series A</v>
          </cell>
          <cell r="F24" t="str">
            <v>TomorrowVentures</v>
          </cell>
          <cell r="G24" t="str">
            <v>http://pando.com/2012/08/15/binu-raises-2m-gives-3g-speeds-to-2g-feature-phones/</v>
          </cell>
          <cell r="V24">
            <v>2012</v>
          </cell>
          <cell r="W24">
            <v>8</v>
          </cell>
          <cell r="X24">
            <v>3</v>
          </cell>
          <cell r="Y24">
            <v>2</v>
          </cell>
          <cell r="Z24">
            <v>1</v>
          </cell>
        </row>
        <row r="25">
          <cell r="A25">
            <v>41180</v>
          </cell>
          <cell r="B25" t="str">
            <v>Zando</v>
          </cell>
          <cell r="C25" t="str">
            <v>Undisclosed</v>
          </cell>
          <cell r="E25" t="str">
            <v>Series A</v>
          </cell>
          <cell r="F25" t="str">
            <v>J.P. Morgan Asset Management</v>
          </cell>
          <cell r="G25" t="str">
            <v>http://www.finsmes.com/2012/09/zando-receives-investment-j-p-morgan-asset-management.html</v>
          </cell>
          <cell r="H25" t="str">
            <v>South Africa</v>
          </cell>
          <cell r="I25" t="str">
            <v>South Africa</v>
          </cell>
          <cell r="J25" t="str">
            <v>E-Commerce, Fashion, Wearables</v>
          </cell>
          <cell r="K25" t="str">
            <v>E-Commerce &amp; Retail</v>
          </cell>
          <cell r="L25" t="str">
            <v>Zando</v>
          </cell>
          <cell r="M25">
            <v>0.9</v>
          </cell>
          <cell r="N25" t="str">
            <v>41180ZandoUndisclosed</v>
          </cell>
          <cell r="O25" t="str">
            <v/>
          </cell>
          <cell r="P25">
            <v>0</v>
          </cell>
          <cell r="Q25">
            <v>2011</v>
          </cell>
          <cell r="R25">
            <v>23000000</v>
          </cell>
          <cell r="S25">
            <v>0</v>
          </cell>
          <cell r="T25" t="str">
            <v>3. Early Venture</v>
          </cell>
          <cell r="U25" t="str">
            <v>E-commerce &amp; Retail</v>
          </cell>
          <cell r="V25">
            <v>2012</v>
          </cell>
          <cell r="W25">
            <v>9</v>
          </cell>
          <cell r="X25">
            <v>3</v>
          </cell>
          <cell r="Y25">
            <v>2</v>
          </cell>
          <cell r="Z25">
            <v>1</v>
          </cell>
        </row>
        <row r="26">
          <cell r="A26">
            <v>41183</v>
          </cell>
          <cell r="B26" t="str">
            <v>Bkam</v>
          </cell>
          <cell r="C26" t="str">
            <v>Undisclosed</v>
          </cell>
          <cell r="E26" t="str">
            <v>Angel</v>
          </cell>
          <cell r="F26" t="str">
            <v>Osman Ahmed Osman</v>
          </cell>
          <cell r="G26" t="str">
            <v>https://www.crunchbase.com/funding_round/bkam-angel--1d1d59eb#section-overview</v>
          </cell>
          <cell r="H26" t="str">
            <v>Egypt</v>
          </cell>
          <cell r="I26" t="str">
            <v>Egypt</v>
          </cell>
          <cell r="J26" t="str">
            <v>E-Commerce, Information Technology, Price Comparison</v>
          </cell>
          <cell r="K26" t="str">
            <v>Information Technology</v>
          </cell>
          <cell r="L26" t="str">
            <v>Bkam</v>
          </cell>
          <cell r="M26">
            <v>0.9</v>
          </cell>
          <cell r="N26" t="str">
            <v>41183BkamUndisclosed</v>
          </cell>
          <cell r="O26" t="str">
            <v/>
          </cell>
          <cell r="P26">
            <v>0</v>
          </cell>
          <cell r="Q26">
            <v>2012</v>
          </cell>
          <cell r="R26">
            <v>500000</v>
          </cell>
          <cell r="S26">
            <v>0</v>
          </cell>
          <cell r="T26" t="str">
            <v>2. Seed</v>
          </cell>
          <cell r="U26" t="str">
            <v>Other Technologies &amp; Information Technology</v>
          </cell>
          <cell r="V26">
            <v>2012</v>
          </cell>
          <cell r="W26">
            <v>10</v>
          </cell>
          <cell r="X26">
            <v>4</v>
          </cell>
          <cell r="Y26">
            <v>2</v>
          </cell>
          <cell r="Z26">
            <v>1</v>
          </cell>
        </row>
        <row r="27">
          <cell r="A27">
            <v>41183</v>
          </cell>
          <cell r="B27" t="str">
            <v>Nomanini</v>
          </cell>
          <cell r="C27">
            <v>600000</v>
          </cell>
          <cell r="E27" t="str">
            <v>Series A</v>
          </cell>
          <cell r="F27" t="str">
            <v>eVentues Africa Fund</v>
          </cell>
          <cell r="G27" t="str">
            <v>https://www.crunchbase.com/organization/nomanini#section-funding-rounds</v>
          </cell>
          <cell r="H27" t="str">
            <v>South Africa</v>
          </cell>
          <cell r="I27" t="str">
            <v>South Africa</v>
          </cell>
          <cell r="J27" t="str">
            <v>Mobile, Payments, Telecommunications</v>
          </cell>
          <cell r="K27" t="str">
            <v>Financial Services</v>
          </cell>
          <cell r="L27" t="str">
            <v>Nomanini</v>
          </cell>
          <cell r="M27">
            <v>0.9</v>
          </cell>
          <cell r="N27" t="str">
            <v>41183Nomanini600000</v>
          </cell>
          <cell r="O27" t="str">
            <v/>
          </cell>
          <cell r="P27">
            <v>1</v>
          </cell>
          <cell r="Q27">
            <v>2011</v>
          </cell>
          <cell r="R27">
            <v>5050000</v>
          </cell>
          <cell r="S27">
            <v>0</v>
          </cell>
          <cell r="T27" t="str">
            <v>3. Early Venture</v>
          </cell>
          <cell r="U27" t="str">
            <v>Financial Services</v>
          </cell>
          <cell r="V27">
            <v>2012</v>
          </cell>
          <cell r="W27">
            <v>10</v>
          </cell>
          <cell r="X27">
            <v>4</v>
          </cell>
          <cell r="Y27">
            <v>2</v>
          </cell>
          <cell r="Z27">
            <v>1</v>
          </cell>
        </row>
        <row r="28">
          <cell r="A28">
            <v>41183</v>
          </cell>
          <cell r="B28" t="str">
            <v>Taskty</v>
          </cell>
          <cell r="C28">
            <v>10000</v>
          </cell>
          <cell r="E28" t="str">
            <v>Seed</v>
          </cell>
          <cell r="F28" t="str">
            <v>Flat6Labs</v>
          </cell>
          <cell r="G28" t="str">
            <v>https://magnitt.com/startups/taskty</v>
          </cell>
          <cell r="H28" t="str">
            <v>Egypt</v>
          </cell>
          <cell r="I28" t="str">
            <v>Egypt</v>
          </cell>
          <cell r="J28" t="str">
            <v>Services, Gigs</v>
          </cell>
          <cell r="K28" t="str">
            <v>E-Commerce &amp; Retail</v>
          </cell>
          <cell r="L28" t="str">
            <v>Taskty</v>
          </cell>
          <cell r="M28">
            <v>0.9</v>
          </cell>
          <cell r="N28" t="str">
            <v>41183Taskty10000</v>
          </cell>
          <cell r="O28" t="str">
            <v/>
          </cell>
          <cell r="P28">
            <v>1</v>
          </cell>
          <cell r="Q28">
            <v>2012</v>
          </cell>
          <cell r="R28">
            <v>510000</v>
          </cell>
          <cell r="S28">
            <v>0</v>
          </cell>
          <cell r="T28" t="str">
            <v>2. Seed</v>
          </cell>
          <cell r="U28" t="str">
            <v>E-commerce &amp; Retail</v>
          </cell>
          <cell r="V28">
            <v>2012</v>
          </cell>
          <cell r="W28">
            <v>10</v>
          </cell>
          <cell r="X28">
            <v>4</v>
          </cell>
          <cell r="Y28">
            <v>2</v>
          </cell>
          <cell r="Z28">
            <v>1</v>
          </cell>
        </row>
        <row r="29">
          <cell r="A29">
            <v>41215</v>
          </cell>
          <cell r="B29" t="str">
            <v>Zando</v>
          </cell>
          <cell r="C29">
            <v>23000000</v>
          </cell>
          <cell r="E29" t="str">
            <v>Series B</v>
          </cell>
          <cell r="F29" t="str">
            <v>Summit Partners</v>
          </cell>
          <cell r="G29" t="str">
            <v>http://www.finsmes.com/2012/11/zando-co-za-receives-e20m-equity-investment-summit-partners.html</v>
          </cell>
          <cell r="H29" t="str">
            <v>South Africa</v>
          </cell>
          <cell r="I29" t="str">
            <v>South Africa</v>
          </cell>
          <cell r="J29" t="str">
            <v>E-Commerce, Fashion, Wearables</v>
          </cell>
          <cell r="K29" t="str">
            <v>E-Commerce &amp; Retail</v>
          </cell>
          <cell r="L29" t="str">
            <v>Zando</v>
          </cell>
          <cell r="M29">
            <v>0.9</v>
          </cell>
          <cell r="N29" t="str">
            <v>41215Zando23000000</v>
          </cell>
          <cell r="O29" t="str">
            <v/>
          </cell>
          <cell r="P29">
            <v>1</v>
          </cell>
          <cell r="Q29">
            <v>2011</v>
          </cell>
          <cell r="R29">
            <v>23000000</v>
          </cell>
          <cell r="S29">
            <v>0</v>
          </cell>
          <cell r="T29" t="str">
            <v>3. Early Venture</v>
          </cell>
          <cell r="U29" t="str">
            <v>E-commerce &amp; Retail</v>
          </cell>
          <cell r="V29">
            <v>2012</v>
          </cell>
          <cell r="W29">
            <v>11</v>
          </cell>
          <cell r="X29">
            <v>4</v>
          </cell>
          <cell r="Y29">
            <v>2</v>
          </cell>
          <cell r="Z29">
            <v>1</v>
          </cell>
        </row>
        <row r="30">
          <cell r="A30">
            <v>41234</v>
          </cell>
          <cell r="B30" t="str">
            <v>biNu</v>
          </cell>
          <cell r="C30">
            <v>4300000</v>
          </cell>
          <cell r="E30" t="str">
            <v>Series A II</v>
          </cell>
          <cell r="F30" t="str">
            <v>500 Startups, PanAfrican Investment Company, Square Peg Capital, Savannah Fund</v>
          </cell>
          <cell r="G30" t="str">
            <v>http://pando.com/2012/11/21/extra-bandwidth-binu-closes-4-3-million-series-a/</v>
          </cell>
          <cell r="V30">
            <v>2012</v>
          </cell>
          <cell r="W30">
            <v>11</v>
          </cell>
          <cell r="X30">
            <v>4</v>
          </cell>
          <cell r="Y30">
            <v>2</v>
          </cell>
          <cell r="Z30">
            <v>4</v>
          </cell>
        </row>
        <row r="31">
          <cell r="A31">
            <v>41244</v>
          </cell>
          <cell r="B31" t="str">
            <v>M-KOPA</v>
          </cell>
          <cell r="C31" t="str">
            <v>Undisclosed</v>
          </cell>
          <cell r="E31" t="str">
            <v>Series B</v>
          </cell>
          <cell r="F31" t="str">
            <v>Undisclosed</v>
          </cell>
          <cell r="G31" t="str">
            <v>https://www.crunchbase.com/funding_round/m-kopa-series-b--abeb026b</v>
          </cell>
          <cell r="H31" t="str">
            <v>Kenya</v>
          </cell>
          <cell r="I31" t="str">
            <v>Kenya</v>
          </cell>
          <cell r="J31" t="str">
            <v>Energy, Financial Services, Mobile</v>
          </cell>
          <cell r="K31" t="str">
            <v>Energy &amp; Environment Resources</v>
          </cell>
          <cell r="L31" t="str">
            <v>M-Kopa</v>
          </cell>
          <cell r="M31">
            <v>0.9</v>
          </cell>
          <cell r="N31" t="str">
            <v>41244M-KOPAUndisclosed</v>
          </cell>
          <cell r="O31" t="str">
            <v/>
          </cell>
          <cell r="P31">
            <v>0</v>
          </cell>
          <cell r="Q31">
            <v>2011</v>
          </cell>
          <cell r="R31">
            <v>161800000</v>
          </cell>
          <cell r="S31">
            <v>0</v>
          </cell>
          <cell r="T31" t="str">
            <v>3. Early Venture</v>
          </cell>
          <cell r="U31" t="e">
            <v>#N/A</v>
          </cell>
          <cell r="V31">
            <v>2012</v>
          </cell>
          <cell r="W31">
            <v>12</v>
          </cell>
          <cell r="X31">
            <v>4</v>
          </cell>
          <cell r="Y31">
            <v>2</v>
          </cell>
          <cell r="Z31">
            <v>1</v>
          </cell>
        </row>
        <row r="32">
          <cell r="A32">
            <v>41275</v>
          </cell>
          <cell r="B32" t="str">
            <v>Copia Global</v>
          </cell>
          <cell r="C32" t="str">
            <v>Undisclosed</v>
          </cell>
          <cell r="E32" t="str">
            <v>Seed</v>
          </cell>
          <cell r="F32" t="str">
            <v>Savannah Fund, Opes Impact Fund, Data Collective DCVC</v>
          </cell>
          <cell r="G32" t="str">
            <v>https://www.crunchbase.com/funding_round/copia-global-seed--fa96a36a#section-investors</v>
          </cell>
          <cell r="H32" t="str">
            <v>Kenya</v>
          </cell>
          <cell r="I32" t="str">
            <v>Kenya</v>
          </cell>
          <cell r="J32" t="str">
            <v>Consumer Goods, Delivery, E-Commerce</v>
          </cell>
          <cell r="K32" t="str">
            <v>E-Commerce &amp; Retail</v>
          </cell>
          <cell r="L32" t="str">
            <v>Copia Global</v>
          </cell>
          <cell r="M32">
            <v>0.9</v>
          </cell>
          <cell r="N32" t="str">
            <v>41275Copia GlobalUndisclosed</v>
          </cell>
          <cell r="O32" t="str">
            <v/>
          </cell>
          <cell r="P32">
            <v>0</v>
          </cell>
          <cell r="Q32">
            <v>2012</v>
          </cell>
          <cell r="R32">
            <v>22000000</v>
          </cell>
          <cell r="S32">
            <v>0</v>
          </cell>
          <cell r="T32" t="str">
            <v>2. Seed</v>
          </cell>
          <cell r="U32" t="str">
            <v>E-commerce &amp; Retail</v>
          </cell>
          <cell r="V32">
            <v>2013</v>
          </cell>
          <cell r="W32">
            <v>1</v>
          </cell>
          <cell r="X32">
            <v>1</v>
          </cell>
          <cell r="Y32">
            <v>1</v>
          </cell>
          <cell r="Z32">
            <v>3</v>
          </cell>
        </row>
        <row r="33">
          <cell r="A33">
            <v>41275</v>
          </cell>
          <cell r="B33" t="str">
            <v>Bkam</v>
          </cell>
          <cell r="C33" t="str">
            <v>Undisclosed</v>
          </cell>
          <cell r="E33" t="str">
            <v>Series A</v>
          </cell>
          <cell r="F33" t="str">
            <v>Jabbar Internet Group</v>
          </cell>
          <cell r="G33" t="str">
            <v>https://www.crunchbase.com/funding_round/bkam-series-a--b3585f92#section-overview</v>
          </cell>
          <cell r="H33" t="str">
            <v>Egypt</v>
          </cell>
          <cell r="I33" t="str">
            <v>Egypt</v>
          </cell>
          <cell r="J33" t="str">
            <v>E-Commerce, Information Technology, Price Comparison</v>
          </cell>
          <cell r="K33" t="str">
            <v>Information Technology</v>
          </cell>
          <cell r="L33" t="str">
            <v>Bkam</v>
          </cell>
          <cell r="M33">
            <v>0.9</v>
          </cell>
          <cell r="N33" t="str">
            <v>41275BkamUndisclosed</v>
          </cell>
          <cell r="O33" t="str">
            <v/>
          </cell>
          <cell r="P33">
            <v>0</v>
          </cell>
          <cell r="Q33">
            <v>2012</v>
          </cell>
          <cell r="R33">
            <v>500000</v>
          </cell>
          <cell r="S33">
            <v>0</v>
          </cell>
          <cell r="T33" t="str">
            <v>3. Early Venture</v>
          </cell>
          <cell r="U33" t="str">
            <v>Other Technologies &amp; Information Technology</v>
          </cell>
          <cell r="V33">
            <v>2013</v>
          </cell>
          <cell r="W33">
            <v>1</v>
          </cell>
          <cell r="X33">
            <v>1</v>
          </cell>
          <cell r="Y33">
            <v>1</v>
          </cell>
          <cell r="Z33">
            <v>1</v>
          </cell>
        </row>
        <row r="34">
          <cell r="A34">
            <v>41275</v>
          </cell>
          <cell r="B34" t="str">
            <v>Jumia Group</v>
          </cell>
          <cell r="C34">
            <v>150000000</v>
          </cell>
          <cell r="E34" t="str">
            <v>Series B</v>
          </cell>
          <cell r="F34" t="str">
            <v>Millicom Systems, Rocket Internet, MTN Group</v>
          </cell>
          <cell r="G34" t="str">
            <v>https://www.crunchbase.com/funding_round/jumia-group-series-b--5e1b9770#section-investors</v>
          </cell>
          <cell r="H34" t="str">
            <v>Nigeria</v>
          </cell>
          <cell r="I34" t="str">
            <v>Nigeria</v>
          </cell>
          <cell r="J34" t="str">
            <v>E-Commerce, Internet, Shopping Online</v>
          </cell>
          <cell r="K34" t="str">
            <v>E-Commerce &amp; Retail</v>
          </cell>
          <cell r="L34" t="str">
            <v>Jumia Group</v>
          </cell>
          <cell r="M34">
            <v>0.9</v>
          </cell>
          <cell r="N34" t="str">
            <v>41275Jumia Group150000000</v>
          </cell>
          <cell r="O34" t="str">
            <v/>
          </cell>
          <cell r="P34">
            <v>1</v>
          </cell>
          <cell r="Q34">
            <v>2012</v>
          </cell>
          <cell r="R34">
            <v>885400000</v>
          </cell>
          <cell r="S34">
            <v>0</v>
          </cell>
          <cell r="T34" t="str">
            <v>3. Early Venture</v>
          </cell>
          <cell r="U34" t="str">
            <v>E-commerce &amp; Retail</v>
          </cell>
          <cell r="V34">
            <v>2013</v>
          </cell>
          <cell r="W34">
            <v>1</v>
          </cell>
          <cell r="X34">
            <v>1</v>
          </cell>
          <cell r="Y34">
            <v>1</v>
          </cell>
          <cell r="Z34">
            <v>3</v>
          </cell>
        </row>
        <row r="35">
          <cell r="A35">
            <v>41275</v>
          </cell>
          <cell r="B35" t="str">
            <v>Konga</v>
          </cell>
          <cell r="C35">
            <v>10000000</v>
          </cell>
          <cell r="E35" t="str">
            <v>Series A</v>
          </cell>
          <cell r="F35" t="str">
            <v>Naspers Ventures, Kinnevik AB</v>
          </cell>
          <cell r="G35" t="str">
            <v>https://www.crunchbase.com/organization/konga-online-shopping-limited#section-funding-rounds</v>
          </cell>
          <cell r="H35" t="str">
            <v>Nigeria</v>
          </cell>
          <cell r="I35" t="str">
            <v>Nigeria</v>
          </cell>
          <cell r="J35" t="str">
            <v>Retail, E-Commerce, Customer Service, Delivery Service, Online Shopping</v>
          </cell>
          <cell r="K35" t="str">
            <v>E-Commerce &amp; Retail</v>
          </cell>
          <cell r="L35" t="str">
            <v>Konga</v>
          </cell>
          <cell r="M35">
            <v>0.9</v>
          </cell>
          <cell r="N35" t="str">
            <v>41275Konga10000000</v>
          </cell>
          <cell r="O35" t="str">
            <v/>
          </cell>
          <cell r="P35">
            <v>1</v>
          </cell>
          <cell r="Q35">
            <v>2012</v>
          </cell>
          <cell r="R35">
            <v>79500000</v>
          </cell>
          <cell r="S35">
            <v>0</v>
          </cell>
          <cell r="T35" t="str">
            <v>3. Early Venture</v>
          </cell>
          <cell r="U35" t="str">
            <v>E-commerce &amp; Retail</v>
          </cell>
          <cell r="V35">
            <v>2013</v>
          </cell>
          <cell r="W35">
            <v>1</v>
          </cell>
          <cell r="X35">
            <v>1</v>
          </cell>
          <cell r="Y35">
            <v>1</v>
          </cell>
          <cell r="Z35">
            <v>2</v>
          </cell>
        </row>
        <row r="36">
          <cell r="A36">
            <v>41307</v>
          </cell>
          <cell r="B36" t="str">
            <v>PropertyPro Nigeria</v>
          </cell>
          <cell r="C36">
            <v>240000</v>
          </cell>
          <cell r="E36" t="str">
            <v>Seed</v>
          </cell>
          <cell r="F36" t="str">
            <v>Spark</v>
          </cell>
          <cell r="G36" t="str">
            <v>https://www.crunchbase.com/funding_round/tolet-seed--926e1b50</v>
          </cell>
          <cell r="H36" t="str">
            <v>Nigeria</v>
          </cell>
          <cell r="I36" t="str">
            <v>Nigeria</v>
          </cell>
          <cell r="J36" t="str">
            <v>E-Commerce, Internet, Real Estate</v>
          </cell>
          <cell r="K36" t="str">
            <v>Real Estate</v>
          </cell>
          <cell r="L36" t="str">
            <v>PropertyPro Nigeria</v>
          </cell>
          <cell r="M36">
            <v>0.9</v>
          </cell>
          <cell r="N36" t="str">
            <v>41307PropertyPro Nigeria240000</v>
          </cell>
          <cell r="O36" t="str">
            <v/>
          </cell>
          <cell r="P36">
            <v>1</v>
          </cell>
          <cell r="Q36">
            <v>2013</v>
          </cell>
          <cell r="R36">
            <v>1440000</v>
          </cell>
          <cell r="S36">
            <v>0</v>
          </cell>
          <cell r="T36" t="str">
            <v>2. Seed</v>
          </cell>
          <cell r="U36" t="str">
            <v>Construction &amp; Real Estate</v>
          </cell>
          <cell r="V36">
            <v>2013</v>
          </cell>
          <cell r="W36">
            <v>2</v>
          </cell>
          <cell r="X36">
            <v>1</v>
          </cell>
          <cell r="Y36">
            <v>1</v>
          </cell>
          <cell r="Z36">
            <v>1</v>
          </cell>
        </row>
        <row r="37">
          <cell r="A37">
            <v>41314</v>
          </cell>
          <cell r="B37" t="str">
            <v>Eneza Education</v>
          </cell>
          <cell r="C37" t="str">
            <v>Undisclosed</v>
          </cell>
          <cell r="E37" t="str">
            <v>Seed</v>
          </cell>
          <cell r="F37" t="str">
            <v>Savannah Fund</v>
          </cell>
          <cell r="G37" t="str">
            <v>https://www.crunchbase.com/funding_round/eneza-education-seed--bc2b2f74</v>
          </cell>
          <cell r="H37" t="str">
            <v>Kenya</v>
          </cell>
          <cell r="I37" t="str">
            <v>Kenya</v>
          </cell>
          <cell r="J37" t="str">
            <v>Educational Content, Mobile Learning, E-Learning, Edtech</v>
          </cell>
          <cell r="K37" t="str">
            <v>Education</v>
          </cell>
          <cell r="L37" t="str">
            <v>Eneza Education</v>
          </cell>
          <cell r="M37">
            <v>0.9</v>
          </cell>
          <cell r="N37" t="str">
            <v>41314Eneza EducationUndisclosed</v>
          </cell>
          <cell r="O37" t="str">
            <v/>
          </cell>
          <cell r="P37">
            <v>0</v>
          </cell>
          <cell r="Q37">
            <v>2011</v>
          </cell>
          <cell r="R37">
            <v>0</v>
          </cell>
          <cell r="S37">
            <v>0</v>
          </cell>
          <cell r="T37" t="str">
            <v>2. Seed</v>
          </cell>
          <cell r="U37" t="str">
            <v>Education</v>
          </cell>
          <cell r="V37">
            <v>2013</v>
          </cell>
          <cell r="W37">
            <v>2</v>
          </cell>
          <cell r="X37">
            <v>1</v>
          </cell>
          <cell r="Y37">
            <v>1</v>
          </cell>
          <cell r="Z37">
            <v>1</v>
          </cell>
        </row>
        <row r="38">
          <cell r="A38">
            <v>41445</v>
          </cell>
          <cell r="B38" t="str">
            <v>One Africa Media</v>
          </cell>
          <cell r="C38">
            <v>20000000</v>
          </cell>
          <cell r="E38" t="str">
            <v>Series A</v>
          </cell>
          <cell r="F38" t="str">
            <v>Seek</v>
          </cell>
          <cell r="G38" t="str">
            <v>https://www.crunchbase.com/funding_round/one-africa-media-series-a--6cf4cada#section-recent-news</v>
          </cell>
          <cell r="H38" t="str">
            <v>South Africa</v>
          </cell>
          <cell r="I38" t="str">
            <v>South Africa</v>
          </cell>
          <cell r="J38" t="str">
            <v>Advertising, Employment, Internet, Marketplace, Travel</v>
          </cell>
          <cell r="K38" t="str">
            <v>E-Commerce &amp; Retail</v>
          </cell>
          <cell r="L38" t="str">
            <v>One Africa Media</v>
          </cell>
          <cell r="M38">
            <v>0.9</v>
          </cell>
          <cell r="N38" t="str">
            <v>41445One Africa Media20000000</v>
          </cell>
          <cell r="O38" t="str">
            <v/>
          </cell>
          <cell r="P38">
            <v>1</v>
          </cell>
          <cell r="Q38">
            <v>2012</v>
          </cell>
          <cell r="R38">
            <v>30000000</v>
          </cell>
          <cell r="S38">
            <v>0</v>
          </cell>
          <cell r="T38" t="str">
            <v>3. Early Venture</v>
          </cell>
          <cell r="U38" t="str">
            <v>E-commerce &amp; Retail</v>
          </cell>
          <cell r="V38">
            <v>2013</v>
          </cell>
          <cell r="W38">
            <v>6</v>
          </cell>
          <cell r="X38">
            <v>2</v>
          </cell>
          <cell r="Y38">
            <v>1</v>
          </cell>
          <cell r="Z38">
            <v>1</v>
          </cell>
        </row>
        <row r="39">
          <cell r="A39">
            <v>41456</v>
          </cell>
          <cell r="B39" t="str">
            <v>Wealth Migrate</v>
          </cell>
          <cell r="C39">
            <v>1100000</v>
          </cell>
          <cell r="E39" t="str">
            <v>Seed</v>
          </cell>
          <cell r="F39" t="str">
            <v>https://www.crunchbase.com/search/funding_rounds/field/organizations/num_funding_rounds/wealth-migrate</v>
          </cell>
          <cell r="V39">
            <v>2013</v>
          </cell>
          <cell r="W39">
            <v>7</v>
          </cell>
          <cell r="X39">
            <v>3</v>
          </cell>
          <cell r="Y39">
            <v>2</v>
          </cell>
          <cell r="Z39">
            <v>1</v>
          </cell>
        </row>
        <row r="40">
          <cell r="A40">
            <v>41466</v>
          </cell>
          <cell r="B40" t="str">
            <v>Afrimarket</v>
          </cell>
          <cell r="C40">
            <v>120000</v>
          </cell>
          <cell r="E40" t="str">
            <v>Seed</v>
          </cell>
          <cell r="F40" t="str">
            <v>Kima Ventures</v>
          </cell>
          <cell r="Q40">
            <v>2013</v>
          </cell>
          <cell r="V40">
            <v>2013</v>
          </cell>
          <cell r="W40">
            <v>7</v>
          </cell>
          <cell r="X40">
            <v>3</v>
          </cell>
          <cell r="Y40">
            <v>2</v>
          </cell>
          <cell r="Z40">
            <v>1</v>
          </cell>
        </row>
        <row r="41">
          <cell r="A41">
            <v>41498</v>
          </cell>
          <cell r="B41" t="str">
            <v>Edfa3ly</v>
          </cell>
          <cell r="C41" t="str">
            <v>Undisclosed</v>
          </cell>
          <cell r="E41" t="str">
            <v>Seed</v>
          </cell>
          <cell r="F41" t="str">
            <v>Tamkeen capital</v>
          </cell>
          <cell r="G41" t="str">
            <v>https://www.wamda.com/2013/078/edfa3ly-plans-regional-expansion-following-series-a-investment-from-tamkeen-capital?ref=fb</v>
          </cell>
          <cell r="H41" t="str">
            <v>Egypt</v>
          </cell>
          <cell r="I41" t="str">
            <v>Egypt</v>
          </cell>
          <cell r="J41" t="str">
            <v xml:space="preserve">Online trading, E-Shipping </v>
          </cell>
          <cell r="K41" t="str">
            <v>E-Commerce &amp; Retail</v>
          </cell>
          <cell r="L41" t="str">
            <v>Edfa3ly</v>
          </cell>
          <cell r="M41">
            <v>0.9</v>
          </cell>
          <cell r="N41" t="str">
            <v>41498Edfa3lyUndisclosed</v>
          </cell>
          <cell r="O41" t="str">
            <v/>
          </cell>
          <cell r="P41">
            <v>0</v>
          </cell>
          <cell r="Q41">
            <v>2010</v>
          </cell>
          <cell r="R41">
            <v>1000000</v>
          </cell>
          <cell r="S41">
            <v>0</v>
          </cell>
          <cell r="T41" t="str">
            <v>2. Seed</v>
          </cell>
          <cell r="U41" t="str">
            <v>E-commerce &amp; Retail</v>
          </cell>
          <cell r="V41">
            <v>2013</v>
          </cell>
          <cell r="W41">
            <v>8</v>
          </cell>
          <cell r="X41">
            <v>3</v>
          </cell>
          <cell r="Y41">
            <v>2</v>
          </cell>
          <cell r="Z41">
            <v>1</v>
          </cell>
        </row>
        <row r="42">
          <cell r="A42">
            <v>41542</v>
          </cell>
          <cell r="B42" t="str">
            <v>Elwafeyat</v>
          </cell>
          <cell r="C42">
            <v>20000</v>
          </cell>
          <cell r="E42" t="str">
            <v>Seed</v>
          </cell>
          <cell r="F42" t="str">
            <v>Flat6Labs</v>
          </cell>
          <cell r="G42" t="str">
            <v>https://www.flat6labs.com/press/flat6labs-6th-demo-day-flat6labs-expands-its-portfolio-into-thirty-six-companies/</v>
          </cell>
          <cell r="H42" t="str">
            <v>Egypt</v>
          </cell>
          <cell r="I42" t="str">
            <v>Egypt</v>
          </cell>
          <cell r="J42" t="str">
            <v>Events Management, Service Industry, Funeral Management</v>
          </cell>
          <cell r="K42" t="str">
            <v>Media &amp; Entertainment</v>
          </cell>
          <cell r="L42" t="str">
            <v>Elwafeyat</v>
          </cell>
          <cell r="M42">
            <v>0.9</v>
          </cell>
          <cell r="N42" t="str">
            <v>41542Elwafeyat20000</v>
          </cell>
          <cell r="O42" t="str">
            <v/>
          </cell>
          <cell r="P42">
            <v>1</v>
          </cell>
          <cell r="Q42">
            <v>2013</v>
          </cell>
          <cell r="R42">
            <v>100000</v>
          </cell>
          <cell r="S42">
            <v>0</v>
          </cell>
          <cell r="T42" t="str">
            <v>2. Seed</v>
          </cell>
          <cell r="U42" t="str">
            <v>Media &amp; Entertainment</v>
          </cell>
          <cell r="V42">
            <v>2013</v>
          </cell>
          <cell r="W42">
            <v>9</v>
          </cell>
          <cell r="X42">
            <v>3</v>
          </cell>
          <cell r="Y42">
            <v>2</v>
          </cell>
          <cell r="Z42">
            <v>1</v>
          </cell>
        </row>
        <row r="43">
          <cell r="A43">
            <v>41544</v>
          </cell>
          <cell r="B43" t="str">
            <v>Eventtus</v>
          </cell>
          <cell r="C43">
            <v>175000</v>
          </cell>
          <cell r="E43" t="str">
            <v>Seed</v>
          </cell>
          <cell r="F43" t="str">
            <v>Vodafone Ventures, Cairo Angels</v>
          </cell>
          <cell r="G43" t="str">
            <v>https://magnitt.com/startups/eventtus</v>
          </cell>
          <cell r="H43" t="str">
            <v>Egypt</v>
          </cell>
          <cell r="I43" t="str">
            <v>Egypt</v>
          </cell>
          <cell r="J43" t="str">
            <v>Event Management, Event Apps, Conferences</v>
          </cell>
          <cell r="K43" t="str">
            <v>Commercial &amp; Professional Services</v>
          </cell>
          <cell r="L43" t="str">
            <v>Eventtus</v>
          </cell>
          <cell r="M43">
            <v>0.9</v>
          </cell>
          <cell r="N43" t="str">
            <v>41544Eventtus175000</v>
          </cell>
          <cell r="O43" t="str">
            <v/>
          </cell>
          <cell r="P43">
            <v>1</v>
          </cell>
          <cell r="Q43">
            <v>2012</v>
          </cell>
          <cell r="R43">
            <v>2625000</v>
          </cell>
          <cell r="S43">
            <v>0</v>
          </cell>
          <cell r="T43" t="str">
            <v>2. Seed</v>
          </cell>
          <cell r="U43" t="str">
            <v>Other Technologies &amp; Information Technology</v>
          </cell>
          <cell r="V43">
            <v>2013</v>
          </cell>
          <cell r="W43">
            <v>9</v>
          </cell>
          <cell r="X43">
            <v>3</v>
          </cell>
          <cell r="Y43">
            <v>2</v>
          </cell>
          <cell r="Z43">
            <v>2</v>
          </cell>
        </row>
        <row r="44">
          <cell r="A44">
            <v>41590</v>
          </cell>
          <cell r="B44" t="str">
            <v>Kopo Kopo</v>
          </cell>
          <cell r="C44">
            <v>2600000</v>
          </cell>
          <cell r="E44" t="str">
            <v>Series A</v>
          </cell>
          <cell r="F44" t="str">
            <v>Javelin Venture Partners,  Accion Venture Lab, Khosla Impact</v>
          </cell>
          <cell r="G44" t="str">
            <v>https://www.sec.gov/Archives/edgar/data/1533431/000153343113000001/xslFormDX01/primary_doc.xml</v>
          </cell>
          <cell r="H44" t="str">
            <v>Kenya</v>
          </cell>
          <cell r="I44" t="str">
            <v>Kenya</v>
          </cell>
          <cell r="J44" t="str">
            <v>Enterprise Software, Financial Services, Information Technology, Mobile Payments, Payments, Social Entrepreneurship, Telecommunications</v>
          </cell>
          <cell r="K44" t="str">
            <v>Financial Services</v>
          </cell>
          <cell r="L44" t="str">
            <v>Kopo Kopo</v>
          </cell>
          <cell r="M44">
            <v>0.9</v>
          </cell>
          <cell r="N44" t="str">
            <v>41590Kopo Kopo2600000</v>
          </cell>
          <cell r="O44" t="str">
            <v/>
          </cell>
          <cell r="P44">
            <v>1</v>
          </cell>
          <cell r="Q44">
            <v>2011</v>
          </cell>
          <cell r="R44">
            <v>6504900</v>
          </cell>
          <cell r="S44">
            <v>0</v>
          </cell>
          <cell r="T44" t="str">
            <v>3. Early Venture</v>
          </cell>
          <cell r="U44" t="str">
            <v>Financial Services</v>
          </cell>
          <cell r="V44">
            <v>2013</v>
          </cell>
          <cell r="W44">
            <v>11</v>
          </cell>
          <cell r="X44">
            <v>4</v>
          </cell>
          <cell r="Y44">
            <v>2</v>
          </cell>
          <cell r="Z44">
            <v>3</v>
          </cell>
        </row>
        <row r="45">
          <cell r="A45">
            <v>41591</v>
          </cell>
          <cell r="B45" t="str">
            <v>Wuzzuf</v>
          </cell>
          <cell r="C45" t="str">
            <v>Undisclosed</v>
          </cell>
          <cell r="E45" t="str">
            <v>Seed</v>
          </cell>
          <cell r="F45" t="str">
            <v>Endure capital, 500 startups</v>
          </cell>
          <cell r="G45" t="str">
            <v>https://www.crunchbase.com/funding_round/wuzzuf-seed--e0a4f54a#section-investors</v>
          </cell>
          <cell r="H45" t="str">
            <v>Egypt</v>
          </cell>
          <cell r="I45" t="str">
            <v>Egypt</v>
          </cell>
          <cell r="J45" t="str">
            <v>Information Services, Information Technology, Software, Web Development</v>
          </cell>
          <cell r="K45" t="str">
            <v>Recruitment</v>
          </cell>
          <cell r="L45" t="str">
            <v>Wuzzuf</v>
          </cell>
          <cell r="M45">
            <v>0.9</v>
          </cell>
          <cell r="N45" t="str">
            <v>41591WuzzufUndisclosed</v>
          </cell>
          <cell r="O45" t="str">
            <v/>
          </cell>
          <cell r="P45">
            <v>0</v>
          </cell>
          <cell r="Q45">
            <v>2009</v>
          </cell>
          <cell r="R45">
            <v>7850000</v>
          </cell>
          <cell r="S45">
            <v>0</v>
          </cell>
          <cell r="T45" t="str">
            <v>2. Seed</v>
          </cell>
          <cell r="U45" t="str">
            <v>Employment, Talent &amp; Labour</v>
          </cell>
          <cell r="V45">
            <v>2013</v>
          </cell>
          <cell r="W45">
            <v>11</v>
          </cell>
          <cell r="X45">
            <v>4</v>
          </cell>
          <cell r="Y45">
            <v>2</v>
          </cell>
          <cell r="Z45">
            <v>2</v>
          </cell>
        </row>
        <row r="46">
          <cell r="A46">
            <v>41599</v>
          </cell>
          <cell r="B46" t="str">
            <v>Paykind Inc</v>
          </cell>
          <cell r="C46">
            <v>25000</v>
          </cell>
          <cell r="E46" t="str">
            <v>Seed</v>
          </cell>
          <cell r="F46" t="str">
            <v>Savannah Fund</v>
          </cell>
          <cell r="G46" t="str">
            <v>http://disrupt-africa.com/2015/09/kenyan-startup-paykind-to-launch-e-voucher-system/</v>
          </cell>
          <cell r="H46" t="str">
            <v>Kenya</v>
          </cell>
          <cell r="I46" t="str">
            <v>Kenya</v>
          </cell>
          <cell r="J46" t="str">
            <v>Fintech, Payment solutions</v>
          </cell>
          <cell r="K46" t="str">
            <v>Financial Services</v>
          </cell>
          <cell r="L46" t="str">
            <v>Paykind Inc</v>
          </cell>
          <cell r="M46">
            <v>0.9</v>
          </cell>
          <cell r="N46" t="str">
            <v>41599Paykind Inc25000</v>
          </cell>
          <cell r="O46" t="str">
            <v/>
          </cell>
          <cell r="P46">
            <v>1</v>
          </cell>
          <cell r="Q46">
            <v>2011</v>
          </cell>
          <cell r="R46">
            <v>105000</v>
          </cell>
          <cell r="S46">
            <v>0</v>
          </cell>
          <cell r="T46" t="str">
            <v>2. Seed</v>
          </cell>
          <cell r="U46" t="str">
            <v>Financial Services</v>
          </cell>
          <cell r="V46">
            <v>2013</v>
          </cell>
          <cell r="W46">
            <v>11</v>
          </cell>
          <cell r="X46">
            <v>4</v>
          </cell>
          <cell r="Y46">
            <v>2</v>
          </cell>
          <cell r="Z46">
            <v>1</v>
          </cell>
        </row>
        <row r="47">
          <cell r="A47">
            <v>41609</v>
          </cell>
          <cell r="B47" t="str">
            <v>Instabug</v>
          </cell>
          <cell r="C47">
            <v>300000</v>
          </cell>
          <cell r="E47" t="str">
            <v>Seed</v>
          </cell>
          <cell r="F47" t="str">
            <v>Flat6Labs, Middle East Venture Partners (MEVP), Georges Harik, Cairo Angels, Amr Awadallah, Ihab Hinnawi</v>
          </cell>
          <cell r="G47" t="str">
            <v>https://www.crunchbase.com/funding_round/instabug-seed--5679c9a4</v>
          </cell>
          <cell r="H47" t="str">
            <v>Egypt</v>
          </cell>
          <cell r="I47" t="str">
            <v>Egypt</v>
          </cell>
          <cell r="J47" t="str">
            <v>iOS, Mobile, Software</v>
          </cell>
          <cell r="K47" t="str">
            <v>Software</v>
          </cell>
          <cell r="L47" t="str">
            <v>Instabug</v>
          </cell>
          <cell r="M47">
            <v>0.9</v>
          </cell>
          <cell r="N47" t="str">
            <v>41609Instabug300000</v>
          </cell>
          <cell r="O47" t="str">
            <v/>
          </cell>
          <cell r="P47">
            <v>1</v>
          </cell>
          <cell r="Q47">
            <v>2013</v>
          </cell>
          <cell r="R47">
            <v>2120000</v>
          </cell>
          <cell r="S47">
            <v>0</v>
          </cell>
          <cell r="T47" t="str">
            <v>2. Seed</v>
          </cell>
          <cell r="U47" t="str">
            <v>Other Technologies &amp; Information Technology</v>
          </cell>
          <cell r="V47">
            <v>2013</v>
          </cell>
          <cell r="W47">
            <v>12</v>
          </cell>
          <cell r="X47">
            <v>4</v>
          </cell>
          <cell r="Y47">
            <v>2</v>
          </cell>
          <cell r="Z47">
            <v>6</v>
          </cell>
        </row>
        <row r="48">
          <cell r="A48">
            <v>41618</v>
          </cell>
          <cell r="B48" t="str">
            <v>Tugende</v>
          </cell>
          <cell r="C48">
            <v>300000</v>
          </cell>
          <cell r="E48" t="str">
            <v>Angel</v>
          </cell>
          <cell r="F48" t="str">
            <v>Undisclosed</v>
          </cell>
          <cell r="G48" t="str">
            <v>https://www.crunchbase.com/funding_round/tugende-angel--00bc723c</v>
          </cell>
          <cell r="H48" t="str">
            <v>Uganda</v>
          </cell>
          <cell r="I48" t="str">
            <v>Uganda</v>
          </cell>
          <cell r="J48" t="str">
            <v>Car Sharing, Financial Services, Web Development, Asset Financing, Boda Boda</v>
          </cell>
          <cell r="K48" t="str">
            <v>Financial Services</v>
          </cell>
          <cell r="L48" t="str">
            <v>Tugende</v>
          </cell>
          <cell r="M48">
            <v>0.9</v>
          </cell>
          <cell r="N48" t="str">
            <v>41618Tugende300000</v>
          </cell>
          <cell r="O48" t="str">
            <v/>
          </cell>
          <cell r="P48">
            <v>1</v>
          </cell>
          <cell r="Q48">
            <v>2012</v>
          </cell>
          <cell r="R48">
            <v>11080000</v>
          </cell>
          <cell r="S48">
            <v>0</v>
          </cell>
          <cell r="T48" t="str">
            <v>2. Seed</v>
          </cell>
          <cell r="U48" t="str">
            <v>Financial Services</v>
          </cell>
          <cell r="V48">
            <v>2013</v>
          </cell>
          <cell r="W48">
            <v>12</v>
          </cell>
          <cell r="X48">
            <v>4</v>
          </cell>
          <cell r="Y48">
            <v>2</v>
          </cell>
          <cell r="Z48">
            <v>1</v>
          </cell>
        </row>
        <row r="49">
          <cell r="A49">
            <v>41621</v>
          </cell>
          <cell r="B49" t="str">
            <v>Jobartis</v>
          </cell>
          <cell r="C49">
            <v>169000</v>
          </cell>
          <cell r="E49" t="str">
            <v>Seed</v>
          </cell>
          <cell r="F49" t="str">
            <v>Undisclosed</v>
          </cell>
          <cell r="G49" t="str">
            <v>https://www.crunchbase.com/funding_round/jobartis-seed--68608c0f</v>
          </cell>
          <cell r="H49" t="str">
            <v>Angola</v>
          </cell>
          <cell r="I49" t="str">
            <v>Angola</v>
          </cell>
          <cell r="J49" t="str">
            <v>Human Resources, Internet, Recruiting</v>
          </cell>
          <cell r="K49" t="str">
            <v>Commercial &amp; Professional Services</v>
          </cell>
          <cell r="L49" t="str">
            <v>Jobartis</v>
          </cell>
          <cell r="M49">
            <v>0.9</v>
          </cell>
          <cell r="N49" t="str">
            <v>41621Jobartis169000</v>
          </cell>
          <cell r="O49" t="str">
            <v/>
          </cell>
          <cell r="P49">
            <v>1</v>
          </cell>
          <cell r="Q49">
            <v>2013</v>
          </cell>
          <cell r="R49">
            <v>169000</v>
          </cell>
          <cell r="S49">
            <v>0</v>
          </cell>
          <cell r="T49" t="str">
            <v>2. Seed</v>
          </cell>
          <cell r="U49" t="str">
            <v>Other Technologies &amp; Information Technology</v>
          </cell>
          <cell r="V49">
            <v>2013</v>
          </cell>
          <cell r="W49">
            <v>12</v>
          </cell>
          <cell r="X49">
            <v>4</v>
          </cell>
          <cell r="Y49">
            <v>2</v>
          </cell>
          <cell r="Z49">
            <v>1</v>
          </cell>
        </row>
        <row r="50">
          <cell r="A50">
            <v>41625</v>
          </cell>
          <cell r="B50" t="str">
            <v>iROKOtv</v>
          </cell>
          <cell r="C50">
            <v>8000000</v>
          </cell>
          <cell r="E50" t="str">
            <v>Series D</v>
          </cell>
          <cell r="F50" t="str">
            <v>Tiger Global Management, Kinnevik AB, Rise Capital</v>
          </cell>
          <cell r="G50" t="str">
            <v>https://www.crunchbase.com/funding_round/irokotv-series-d--c934fac9</v>
          </cell>
          <cell r="H50" t="str">
            <v>Nigeria</v>
          </cell>
          <cell r="I50" t="str">
            <v>Nigeria</v>
          </cell>
          <cell r="J50" t="str">
            <v>Online Media, Nollywood Movies, Online Movie and Music Streaming, African Music, Content Distribution, Technology, Subscription Video on Demand</v>
          </cell>
          <cell r="K50" t="str">
            <v>Media &amp; Entertainment</v>
          </cell>
          <cell r="L50" t="str">
            <v>iROKOtv</v>
          </cell>
          <cell r="M50">
            <v>0.9</v>
          </cell>
          <cell r="N50" t="str">
            <v>41625iROKOtv8000000</v>
          </cell>
          <cell r="O50" t="str">
            <v/>
          </cell>
          <cell r="P50">
            <v>1</v>
          </cell>
          <cell r="Q50">
            <v>2010</v>
          </cell>
          <cell r="R50">
            <v>30000000</v>
          </cell>
          <cell r="S50">
            <v>0</v>
          </cell>
          <cell r="T50" t="str">
            <v>4. Late Venture</v>
          </cell>
          <cell r="U50" t="str">
            <v>Media &amp; Entertainment</v>
          </cell>
          <cell r="V50">
            <v>2013</v>
          </cell>
          <cell r="W50">
            <v>12</v>
          </cell>
          <cell r="X50">
            <v>4</v>
          </cell>
          <cell r="Y50">
            <v>2</v>
          </cell>
          <cell r="Z50">
            <v>3</v>
          </cell>
        </row>
        <row r="51">
          <cell r="A51">
            <v>41642</v>
          </cell>
          <cell r="B51" t="str">
            <v>Konga</v>
          </cell>
          <cell r="C51">
            <v>25000000</v>
          </cell>
          <cell r="E51" t="str">
            <v>Series B</v>
          </cell>
          <cell r="F51" t="str">
            <v>Naspers Ventures, Kinnevik AB</v>
          </cell>
          <cell r="G51" t="str">
            <v>https://www.crunchbase.com/organization/konga-online-shopping-limited#section-funding-rounds</v>
          </cell>
          <cell r="H51" t="str">
            <v>Nigeria</v>
          </cell>
          <cell r="I51" t="str">
            <v>Nigeria</v>
          </cell>
          <cell r="J51" t="str">
            <v>Retail, E-Commerce, Customer Service, Delivery Service, Online Shopping</v>
          </cell>
          <cell r="K51" t="str">
            <v>E-Commerce &amp; Retail</v>
          </cell>
          <cell r="L51" t="str">
            <v>Konga</v>
          </cell>
          <cell r="M51">
            <v>0.9</v>
          </cell>
          <cell r="N51" t="str">
            <v>41642Konga25000000</v>
          </cell>
          <cell r="O51" t="str">
            <v/>
          </cell>
          <cell r="P51">
            <v>1</v>
          </cell>
          <cell r="Q51">
            <v>2012</v>
          </cell>
          <cell r="R51">
            <v>79500000</v>
          </cell>
          <cell r="S51">
            <v>0</v>
          </cell>
          <cell r="T51" t="str">
            <v>3. Early Venture</v>
          </cell>
          <cell r="U51" t="str">
            <v>E-commerce &amp; Retail</v>
          </cell>
          <cell r="V51">
            <v>2014</v>
          </cell>
          <cell r="W51">
            <v>1</v>
          </cell>
          <cell r="X51">
            <v>1</v>
          </cell>
          <cell r="Y51">
            <v>1</v>
          </cell>
          <cell r="Z51">
            <v>2</v>
          </cell>
        </row>
        <row r="52">
          <cell r="A52">
            <v>41654</v>
          </cell>
          <cell r="B52" t="str">
            <v>Africa Courier Express</v>
          </cell>
          <cell r="C52">
            <v>715000</v>
          </cell>
          <cell r="E52" t="str">
            <v>Seed</v>
          </cell>
          <cell r="F52" t="str">
            <v>Undisclosed</v>
          </cell>
          <cell r="G52" t="str">
            <v>https://www.crunchbase.com/funding_round/ace-2-seed--e2e17f1c</v>
          </cell>
          <cell r="H52" t="str">
            <v>Nigeria</v>
          </cell>
          <cell r="I52" t="str">
            <v>Nigeria</v>
          </cell>
          <cell r="J52" t="str">
            <v>Freight Service, Logistics, Packaging Services</v>
          </cell>
          <cell r="K52" t="str">
            <v>Transport &amp; Logistics</v>
          </cell>
          <cell r="L52" t="str">
            <v>Africa Courier Express</v>
          </cell>
          <cell r="M52">
            <v>0.9</v>
          </cell>
          <cell r="N52" t="str">
            <v>41654Africa Courier Express715000</v>
          </cell>
          <cell r="O52" t="str">
            <v/>
          </cell>
          <cell r="P52">
            <v>1</v>
          </cell>
          <cell r="Q52">
            <v>2013</v>
          </cell>
          <cell r="R52">
            <v>3315000</v>
          </cell>
          <cell r="S52">
            <v>0</v>
          </cell>
          <cell r="T52" t="str">
            <v>2. Seed</v>
          </cell>
          <cell r="U52" t="str">
            <v>Transport &amp; Logistics</v>
          </cell>
          <cell r="V52">
            <v>2014</v>
          </cell>
          <cell r="W52">
            <v>1</v>
          </cell>
          <cell r="X52">
            <v>1</v>
          </cell>
          <cell r="Y52">
            <v>1</v>
          </cell>
          <cell r="Z52">
            <v>1</v>
          </cell>
        </row>
        <row r="53">
          <cell r="A53">
            <v>41659</v>
          </cell>
          <cell r="B53" t="str">
            <v>Jumo</v>
          </cell>
          <cell r="C53" t="str">
            <v>Undisclosed</v>
          </cell>
          <cell r="E53" t="str">
            <v>Series A</v>
          </cell>
          <cell r="F53" t="str">
            <v>Anthemis Group</v>
          </cell>
          <cell r="G53" t="str">
            <v>https://www.crunchbase.com/funding_round/jumo-2-series-unknown--d30585d6#section-investors</v>
          </cell>
          <cell r="H53" t="str">
            <v>South Africa</v>
          </cell>
          <cell r="I53" t="str">
            <v>South Africa</v>
          </cell>
          <cell r="J53" t="str">
            <v>Technology, Mobile Money, Big Data, Digital Financial Services, Mobile Financial Services, Financial Technology</v>
          </cell>
          <cell r="K53" t="str">
            <v>Financial Services</v>
          </cell>
          <cell r="L53" t="str">
            <v>Jumo</v>
          </cell>
          <cell r="M53">
            <v>0.9</v>
          </cell>
          <cell r="N53" t="str">
            <v>41659JumoUndisclosed</v>
          </cell>
          <cell r="O53" t="str">
            <v/>
          </cell>
          <cell r="P53">
            <v>0</v>
          </cell>
          <cell r="Q53">
            <v>2014</v>
          </cell>
          <cell r="R53">
            <v>91700000</v>
          </cell>
          <cell r="S53">
            <v>0</v>
          </cell>
          <cell r="T53" t="str">
            <v>3. Early Venture</v>
          </cell>
          <cell r="U53" t="str">
            <v>Financial Services</v>
          </cell>
          <cell r="V53">
            <v>2014</v>
          </cell>
          <cell r="W53">
            <v>1</v>
          </cell>
          <cell r="X53">
            <v>1</v>
          </cell>
          <cell r="Y53">
            <v>1</v>
          </cell>
          <cell r="Z53">
            <v>1</v>
          </cell>
        </row>
        <row r="54">
          <cell r="A54">
            <v>41660</v>
          </cell>
          <cell r="B54" t="str">
            <v>Bridge International Academies</v>
          </cell>
          <cell r="C54">
            <v>16000000</v>
          </cell>
          <cell r="E54" t="str">
            <v>Series C II</v>
          </cell>
          <cell r="F54" t="str">
            <v>CDC Group, International Finance Corporation, Rethink Education</v>
          </cell>
          <cell r="G54" t="str">
            <v>http://www.ifc.org/wps/wcm/connect/industry_ext_content/ifc_external_corporate_site/industries/health+and+education/news/bridgeschools_feature</v>
          </cell>
          <cell r="V54">
            <v>2014</v>
          </cell>
          <cell r="W54">
            <v>1</v>
          </cell>
          <cell r="X54">
            <v>1</v>
          </cell>
          <cell r="Y54">
            <v>1</v>
          </cell>
          <cell r="Z54">
            <v>3</v>
          </cell>
        </row>
        <row r="55">
          <cell r="A55">
            <v>41674</v>
          </cell>
          <cell r="B55" t="str">
            <v>Ampersand Electric Motorcycles</v>
          </cell>
          <cell r="C55">
            <v>8400</v>
          </cell>
          <cell r="E55" t="str">
            <v>Seed</v>
          </cell>
          <cell r="F55" t="str">
            <v>Startupbootcamp Smart Transportation &amp; Energy Berlin, Startupbootcamp</v>
          </cell>
          <cell r="G55" t="str">
            <v>https://www.crunchbase.com/funding_round/ampersand-2-seed--bf5353e7</v>
          </cell>
          <cell r="H55" t="str">
            <v>Rwanda</v>
          </cell>
          <cell r="I55" t="str">
            <v>Rwanda</v>
          </cell>
          <cell r="J55" t="str">
            <v>Automotive, Electric Vehicle, Emerging Markets, Transportation</v>
          </cell>
          <cell r="K55" t="str">
            <v>Automotive</v>
          </cell>
          <cell r="L55" t="str">
            <v>Ampersand Electric Motorcycles</v>
          </cell>
          <cell r="M55">
            <v>0.9</v>
          </cell>
          <cell r="N55" t="str">
            <v>41674Ampersand Electric Motorcycles8400</v>
          </cell>
          <cell r="O55" t="str">
            <v/>
          </cell>
          <cell r="P55">
            <v>1</v>
          </cell>
          <cell r="Q55">
            <v>2014</v>
          </cell>
          <cell r="R55">
            <v>905400</v>
          </cell>
          <cell r="S55">
            <v>0</v>
          </cell>
          <cell r="T55" t="str">
            <v>2. Seed</v>
          </cell>
          <cell r="U55" t="str">
            <v>Emerging Technologies</v>
          </cell>
          <cell r="V55">
            <v>2014</v>
          </cell>
          <cell r="W55">
            <v>2</v>
          </cell>
          <cell r="X55">
            <v>1</v>
          </cell>
          <cell r="Y55">
            <v>1</v>
          </cell>
          <cell r="Z55">
            <v>2</v>
          </cell>
        </row>
        <row r="56">
          <cell r="A56">
            <v>41676</v>
          </cell>
          <cell r="B56" t="str">
            <v>M-KOPA</v>
          </cell>
          <cell r="C56">
            <v>20000000</v>
          </cell>
          <cell r="E56" t="str">
            <v>Debt Financing</v>
          </cell>
          <cell r="F56" t="str">
            <v>Commercial Bank of Africa</v>
          </cell>
          <cell r="G56" t="str">
            <v>https://www.crunchbase.com/funding_round/m-kopa-debt-financing--2b61f86a</v>
          </cell>
          <cell r="H56" t="str">
            <v>Kenya</v>
          </cell>
          <cell r="I56" t="str">
            <v>Kenya</v>
          </cell>
          <cell r="J56" t="str">
            <v>Energy, Financial Services, Mobile</v>
          </cell>
          <cell r="K56" t="str">
            <v>Energy &amp; Environment Resources</v>
          </cell>
          <cell r="L56" t="str">
            <v>M-Kopa</v>
          </cell>
          <cell r="M56">
            <v>0.9</v>
          </cell>
          <cell r="N56" t="str">
            <v>41676M-KOPA20000000</v>
          </cell>
          <cell r="O56" t="str">
            <v/>
          </cell>
          <cell r="P56">
            <v>1</v>
          </cell>
          <cell r="Q56">
            <v>2011</v>
          </cell>
          <cell r="R56">
            <v>161800000</v>
          </cell>
          <cell r="S56">
            <v>0</v>
          </cell>
          <cell r="T56" t="str">
            <v>5. Debt Financing</v>
          </cell>
          <cell r="U56" t="e">
            <v>#N/A</v>
          </cell>
          <cell r="V56">
            <v>2014</v>
          </cell>
          <cell r="W56">
            <v>2</v>
          </cell>
          <cell r="X56">
            <v>1</v>
          </cell>
          <cell r="Y56">
            <v>1</v>
          </cell>
          <cell r="Z56">
            <v>1</v>
          </cell>
        </row>
        <row r="57">
          <cell r="A57">
            <v>41676</v>
          </cell>
          <cell r="B57" t="str">
            <v>M-KOPA</v>
          </cell>
          <cell r="C57">
            <v>10000000</v>
          </cell>
          <cell r="E57" t="str">
            <v>Series C</v>
          </cell>
          <cell r="F57" t="str">
            <v>Undisclosed</v>
          </cell>
          <cell r="G57" t="str">
            <v>https://www.crunchbase.com/funding_round/m-kopa-series-c--1053a21c</v>
          </cell>
          <cell r="H57" t="str">
            <v>Kenya</v>
          </cell>
          <cell r="I57" t="str">
            <v>Kenya</v>
          </cell>
          <cell r="J57" t="str">
            <v>Energy, Financial Services, Mobile</v>
          </cell>
          <cell r="K57" t="str">
            <v>Energy &amp; Environment Resources</v>
          </cell>
          <cell r="L57" t="str">
            <v>M-Kopa</v>
          </cell>
          <cell r="M57">
            <v>0.9</v>
          </cell>
          <cell r="N57" t="str">
            <v>41676M-KOPA10000000</v>
          </cell>
          <cell r="O57" t="str">
            <v/>
          </cell>
          <cell r="P57">
            <v>1</v>
          </cell>
          <cell r="Q57">
            <v>2011</v>
          </cell>
          <cell r="R57">
            <v>161800000</v>
          </cell>
          <cell r="S57">
            <v>0</v>
          </cell>
          <cell r="T57" t="str">
            <v>4. Late Venture</v>
          </cell>
          <cell r="U57" t="e">
            <v>#N/A</v>
          </cell>
          <cell r="V57">
            <v>2014</v>
          </cell>
          <cell r="W57">
            <v>2</v>
          </cell>
          <cell r="X57">
            <v>1</v>
          </cell>
          <cell r="Y57">
            <v>1</v>
          </cell>
          <cell r="Z57">
            <v>1</v>
          </cell>
        </row>
        <row r="58">
          <cell r="A58">
            <v>41683</v>
          </cell>
          <cell r="B58" t="str">
            <v>10X Investments</v>
          </cell>
          <cell r="C58" t="str">
            <v>Undisclosed</v>
          </cell>
          <cell r="E58" t="str">
            <v>Private Equity</v>
          </cell>
          <cell r="F58" t="str">
            <v>Old Mutual Private Equity</v>
          </cell>
          <cell r="G58" t="str">
            <v>https://www.cover.co.za/old-mutual-private-equity-acquires-stake-in-10x-investments/</v>
          </cell>
          <cell r="V58">
            <v>2014</v>
          </cell>
          <cell r="W58">
            <v>2</v>
          </cell>
          <cell r="X58">
            <v>1</v>
          </cell>
          <cell r="Y58">
            <v>1</v>
          </cell>
          <cell r="Z58">
            <v>1</v>
          </cell>
        </row>
        <row r="59">
          <cell r="A59">
            <v>41687</v>
          </cell>
          <cell r="B59" t="str">
            <v>Cellulant</v>
          </cell>
          <cell r="C59">
            <v>5500000</v>
          </cell>
          <cell r="E59" t="str">
            <v>Series B</v>
          </cell>
          <cell r="F59" t="str">
            <v>Velocity Capital Private Equity</v>
          </cell>
          <cell r="G59" t="str">
            <v>https://www.crunchbase.com/funding_round/cellulant-series-b--f09e809a#section-investors</v>
          </cell>
          <cell r="H59" t="str">
            <v>Kenya</v>
          </cell>
          <cell r="I59" t="str">
            <v>Kenya</v>
          </cell>
          <cell r="J59" t="str">
            <v>Mobile Payments, Digital Payments, eCommerce, FinTech, mobile commerce, Fintech Africa, BlockChain, and MobileMoney</v>
          </cell>
          <cell r="K59" t="str">
            <v>Financial Services</v>
          </cell>
          <cell r="L59" t="str">
            <v>Cellulant</v>
          </cell>
          <cell r="M59">
            <v>0.9</v>
          </cell>
          <cell r="N59" t="str">
            <v>41687Cellulant5500000</v>
          </cell>
          <cell r="O59" t="str">
            <v/>
          </cell>
          <cell r="P59">
            <v>1</v>
          </cell>
          <cell r="Q59">
            <v>2004</v>
          </cell>
          <cell r="R59">
            <v>54500000</v>
          </cell>
          <cell r="S59">
            <v>0</v>
          </cell>
          <cell r="T59" t="str">
            <v>3. Early Venture</v>
          </cell>
          <cell r="U59" t="str">
            <v>Financial Services</v>
          </cell>
          <cell r="V59">
            <v>2014</v>
          </cell>
          <cell r="W59">
            <v>2</v>
          </cell>
          <cell r="X59">
            <v>1</v>
          </cell>
          <cell r="Y59">
            <v>1</v>
          </cell>
          <cell r="Z59">
            <v>1</v>
          </cell>
        </row>
        <row r="60">
          <cell r="A60">
            <v>41695</v>
          </cell>
          <cell r="B60" t="str">
            <v>d.light</v>
          </cell>
          <cell r="C60">
            <v>11000000</v>
          </cell>
          <cell r="E60" t="str">
            <v>Series C</v>
          </cell>
          <cell r="F60" t="str">
            <v>DFJ, Omidyar Network, Nexus Venture Partners, Garage Technology Ventures, Acumen, Gray Ghost Ventures</v>
          </cell>
          <cell r="G60" t="str">
            <v>https://www.crunchbase.com/funding_round/d-light-design-series-c--8a44a7c1</v>
          </cell>
          <cell r="H60" t="str">
            <v>Kenya</v>
          </cell>
          <cell r="I60" t="str">
            <v>Kenya</v>
          </cell>
          <cell r="J60" t="str">
            <v>Energy, Renewable Energy, Solar</v>
          </cell>
          <cell r="K60" t="str">
            <v>Energy &amp; Environment Resources</v>
          </cell>
          <cell r="L60" t="str">
            <v>d.light</v>
          </cell>
          <cell r="M60">
            <v>0.9</v>
          </cell>
          <cell r="N60" t="str">
            <v>41695d.light11000000</v>
          </cell>
          <cell r="O60" t="str">
            <v/>
          </cell>
          <cell r="P60">
            <v>1</v>
          </cell>
          <cell r="Q60">
            <v>2007</v>
          </cell>
          <cell r="R60">
            <v>167500000</v>
          </cell>
          <cell r="S60">
            <v>0</v>
          </cell>
          <cell r="T60" t="str">
            <v>4. Late Venture</v>
          </cell>
          <cell r="U60" t="e">
            <v>#N/A</v>
          </cell>
          <cell r="V60">
            <v>2014</v>
          </cell>
          <cell r="W60">
            <v>2</v>
          </cell>
          <cell r="X60">
            <v>1</v>
          </cell>
          <cell r="Y60">
            <v>1</v>
          </cell>
          <cell r="Z60">
            <v>6</v>
          </cell>
        </row>
        <row r="61">
          <cell r="A61">
            <v>41719</v>
          </cell>
          <cell r="B61" t="str">
            <v xml:space="preserve">Zola Electric </v>
          </cell>
          <cell r="C61">
            <v>7000000</v>
          </cell>
          <cell r="E61" t="str">
            <v>Series A</v>
          </cell>
          <cell r="F61" t="str">
            <v>SolarCity, Omidyar Network, Vulcan Capital</v>
          </cell>
          <cell r="G61" t="str">
            <v>https://www.crunchbase.com/funding_round/off-grid-electric-series-a--c0b540e9#section-investors</v>
          </cell>
          <cell r="H61" t="str">
            <v>Tanzania</v>
          </cell>
          <cell r="I61" t="str">
            <v>Tanzania</v>
          </cell>
          <cell r="J61" t="str">
            <v>Electrical Distribution, Energy, Renewable Energy, Solar</v>
          </cell>
          <cell r="K61" t="str">
            <v>Energy &amp; Environment Resources</v>
          </cell>
          <cell r="L61" t="str">
            <v xml:space="preserve">Zola Electric </v>
          </cell>
          <cell r="M61">
            <v>0.9</v>
          </cell>
          <cell r="N61" t="str">
            <v>41719Zola Electric 7000000</v>
          </cell>
          <cell r="O61" t="str">
            <v/>
          </cell>
          <cell r="P61">
            <v>1</v>
          </cell>
          <cell r="Q61">
            <v>2011</v>
          </cell>
          <cell r="R61">
            <v>165500000</v>
          </cell>
          <cell r="S61">
            <v>0</v>
          </cell>
          <cell r="T61" t="str">
            <v>3. Early Venture</v>
          </cell>
          <cell r="U61" t="e">
            <v>#N/A</v>
          </cell>
          <cell r="V61">
            <v>2014</v>
          </cell>
          <cell r="W61">
            <v>3</v>
          </cell>
          <cell r="X61">
            <v>1</v>
          </cell>
          <cell r="Y61">
            <v>1</v>
          </cell>
          <cell r="Z61">
            <v>3</v>
          </cell>
        </row>
        <row r="62">
          <cell r="A62">
            <v>41726</v>
          </cell>
          <cell r="B62" t="str">
            <v>OneFi</v>
          </cell>
          <cell r="C62">
            <v>750000</v>
          </cell>
          <cell r="E62" t="str">
            <v>Seed</v>
          </cell>
          <cell r="F62" t="str">
            <v>Undisclosed</v>
          </cell>
          <cell r="G62" t="str">
            <v>https://www.crunchbase.com/funding_round/one-finance-and-investments-limited-seed--2167afc0#section-overview</v>
          </cell>
          <cell r="H62" t="str">
            <v>Nigeria</v>
          </cell>
          <cell r="I62" t="str">
            <v>Nigeria</v>
          </cell>
          <cell r="J62" t="str">
            <v>Consumer Lending, FinTech</v>
          </cell>
          <cell r="K62" t="str">
            <v>Financial Services</v>
          </cell>
          <cell r="L62" t="str">
            <v>OneFi</v>
          </cell>
          <cell r="M62">
            <v>0.9</v>
          </cell>
          <cell r="N62" t="str">
            <v>41726OneFi750000</v>
          </cell>
          <cell r="O62" t="str">
            <v/>
          </cell>
          <cell r="P62">
            <v>1</v>
          </cell>
          <cell r="Q62">
            <v>2012</v>
          </cell>
          <cell r="R62">
            <v>15800000</v>
          </cell>
          <cell r="S62">
            <v>0</v>
          </cell>
          <cell r="T62" t="str">
            <v>2. Seed</v>
          </cell>
          <cell r="U62" t="str">
            <v>Financial Services</v>
          </cell>
          <cell r="V62">
            <v>2014</v>
          </cell>
          <cell r="W62">
            <v>3</v>
          </cell>
          <cell r="X62">
            <v>1</v>
          </cell>
          <cell r="Y62">
            <v>1</v>
          </cell>
          <cell r="Z62">
            <v>1</v>
          </cell>
        </row>
        <row r="63">
          <cell r="A63">
            <v>41730</v>
          </cell>
          <cell r="B63" t="str">
            <v>Nawah Scientific</v>
          </cell>
          <cell r="C63">
            <v>250000</v>
          </cell>
          <cell r="E63" t="str">
            <v>Seed</v>
          </cell>
          <cell r="F63" t="str">
            <v>Undisclosed</v>
          </cell>
          <cell r="G63" t="str">
            <v>https://www.crunchbase.com/funding_round/nawah-seed--1e5f2ad1</v>
          </cell>
          <cell r="H63" t="str">
            <v>Egypt</v>
          </cell>
          <cell r="I63" t="str">
            <v>Egypt</v>
          </cell>
          <cell r="J63" t="str">
            <v>Biopharma, Biotechnology, Life Science</v>
          </cell>
          <cell r="K63" t="str">
            <v>Healthcare &amp; Pharma</v>
          </cell>
          <cell r="L63" t="str">
            <v>Nawah Scientific</v>
          </cell>
          <cell r="M63">
            <v>0.9</v>
          </cell>
          <cell r="N63" t="str">
            <v>41730Nawah Scientific250000</v>
          </cell>
          <cell r="O63" t="str">
            <v/>
          </cell>
          <cell r="P63">
            <v>1</v>
          </cell>
          <cell r="Q63">
            <v>2014</v>
          </cell>
          <cell r="R63">
            <v>2150000</v>
          </cell>
          <cell r="S63">
            <v>0</v>
          </cell>
          <cell r="T63" t="str">
            <v>2. Seed</v>
          </cell>
          <cell r="U63" t="str">
            <v>Health &amp; Pharmaceuticals</v>
          </cell>
          <cell r="V63">
            <v>2014</v>
          </cell>
          <cell r="W63">
            <v>4</v>
          </cell>
          <cell r="X63">
            <v>2</v>
          </cell>
          <cell r="Y63">
            <v>1</v>
          </cell>
          <cell r="Z63">
            <v>1</v>
          </cell>
        </row>
        <row r="64">
          <cell r="A64">
            <v>41739</v>
          </cell>
          <cell r="B64" t="str">
            <v>Mines</v>
          </cell>
          <cell r="C64">
            <v>938000</v>
          </cell>
          <cell r="E64" t="str">
            <v>Seed</v>
          </cell>
          <cell r="F64" t="str">
            <v>XSeed Capital</v>
          </cell>
          <cell r="G64" t="str">
            <v>https://www.crunchbase.com/funding_round/mines-io-seed--e2567cf0#section-lead-investors</v>
          </cell>
          <cell r="H64" t="str">
            <v>Nigeria</v>
          </cell>
          <cell r="I64" t="str">
            <v>Nigeria</v>
          </cell>
          <cell r="J64" t="str">
            <v>Microfinance, Distributed Systems, Machine Learning, Functional Programming, Parallel Programming, Microservices, and Metaprogramming.</v>
          </cell>
          <cell r="K64" t="str">
            <v>Financial Services</v>
          </cell>
          <cell r="L64" t="str">
            <v>Mines</v>
          </cell>
          <cell r="M64">
            <v>0.9</v>
          </cell>
          <cell r="N64" t="str">
            <v>41739Mines938000</v>
          </cell>
          <cell r="O64" t="str">
            <v/>
          </cell>
          <cell r="P64">
            <v>1</v>
          </cell>
          <cell r="Q64">
            <v>2014</v>
          </cell>
          <cell r="R64">
            <v>17138000</v>
          </cell>
          <cell r="S64">
            <v>0</v>
          </cell>
          <cell r="T64" t="str">
            <v>2. Seed</v>
          </cell>
          <cell r="U64" t="str">
            <v>Financial Services</v>
          </cell>
          <cell r="V64">
            <v>2014</v>
          </cell>
          <cell r="W64">
            <v>4</v>
          </cell>
          <cell r="X64">
            <v>2</v>
          </cell>
          <cell r="Y64">
            <v>1</v>
          </cell>
          <cell r="Z64">
            <v>1</v>
          </cell>
        </row>
        <row r="65">
          <cell r="A65">
            <v>41760</v>
          </cell>
          <cell r="B65" t="str">
            <v>Umati Capital</v>
          </cell>
          <cell r="C65" t="str">
            <v>Undisclosed</v>
          </cell>
          <cell r="E65" t="str">
            <v>Seed</v>
          </cell>
          <cell r="F65" t="str">
            <v>Accion Venture Lab</v>
          </cell>
          <cell r="G65" t="str">
            <v>https://www.crunchbase.com/funding_round/umati-capital-seed--f02aa2f1</v>
          </cell>
          <cell r="H65" t="str">
            <v>Kenya</v>
          </cell>
          <cell r="I65" t="str">
            <v>Kenya</v>
          </cell>
          <cell r="J65" t="str">
            <v>Fast-Moving Consumer Goods, Financial Services</v>
          </cell>
          <cell r="K65" t="str">
            <v>Financial Services</v>
          </cell>
          <cell r="L65" t="str">
            <v>Umati Capital</v>
          </cell>
          <cell r="M65">
            <v>0.9</v>
          </cell>
          <cell r="N65" t="str">
            <v>41760Umati CapitalUndisclosed</v>
          </cell>
          <cell r="O65" t="str">
            <v/>
          </cell>
          <cell r="P65">
            <v>0</v>
          </cell>
          <cell r="Q65">
            <v>2012</v>
          </cell>
          <cell r="R65">
            <v>0</v>
          </cell>
          <cell r="S65">
            <v>0</v>
          </cell>
          <cell r="T65" t="str">
            <v>2. Seed</v>
          </cell>
          <cell r="U65" t="str">
            <v>Financial Services</v>
          </cell>
          <cell r="V65">
            <v>2014</v>
          </cell>
          <cell r="W65">
            <v>5</v>
          </cell>
          <cell r="X65">
            <v>2</v>
          </cell>
          <cell r="Y65">
            <v>1</v>
          </cell>
          <cell r="Z65">
            <v>1</v>
          </cell>
        </row>
        <row r="66">
          <cell r="A66">
            <v>41779</v>
          </cell>
          <cell r="B66" t="str">
            <v>SPARK Schools</v>
          </cell>
          <cell r="C66">
            <v>2700000</v>
          </cell>
          <cell r="E66" t="str">
            <v>Series A</v>
          </cell>
          <cell r="F66" t="str">
            <v>Pearson Ventures</v>
          </cell>
          <cell r="G66" t="str">
            <v>https://www.edsurge.com/news/2014-05-20-pearson-invests-in-blended-learning-in-south-africa-india</v>
          </cell>
          <cell r="H66" t="str">
            <v>South Africa</v>
          </cell>
          <cell r="I66" t="str">
            <v>South Africa</v>
          </cell>
          <cell r="J66" t="str">
            <v>International School</v>
          </cell>
          <cell r="K66" t="str">
            <v>Education</v>
          </cell>
          <cell r="L66" t="str">
            <v>SPARK Schools</v>
          </cell>
          <cell r="M66">
            <v>0.9</v>
          </cell>
          <cell r="V66">
            <v>2014</v>
          </cell>
          <cell r="W66">
            <v>5</v>
          </cell>
          <cell r="X66">
            <v>2</v>
          </cell>
          <cell r="Y66">
            <v>1</v>
          </cell>
          <cell r="Z66">
            <v>1</v>
          </cell>
        </row>
        <row r="67">
          <cell r="A67">
            <v>41782</v>
          </cell>
          <cell r="B67" t="str">
            <v>Takealot</v>
          </cell>
          <cell r="C67">
            <v>100000000</v>
          </cell>
          <cell r="E67" t="str">
            <v>Series C</v>
          </cell>
          <cell r="F67" t="str">
            <v>Tiger Global Management</v>
          </cell>
          <cell r="G67" t="str">
            <v>https://techcrunch.com/2014/05/23/south-african-e-commerce-giant-takealot-raises-100m-from-tiger-global/</v>
          </cell>
          <cell r="H67" t="str">
            <v>South Africa</v>
          </cell>
          <cell r="I67" t="str">
            <v>South Africa</v>
          </cell>
          <cell r="J67" t="str">
            <v>E-Commerce, Logistics, Retail</v>
          </cell>
          <cell r="K67" t="str">
            <v>E-Commerce &amp; Retail</v>
          </cell>
          <cell r="L67" t="str">
            <v>Takealot</v>
          </cell>
          <cell r="M67">
            <v>0.9</v>
          </cell>
          <cell r="N67" t="str">
            <v>41782Takealot100000000</v>
          </cell>
          <cell r="O67" t="str">
            <v/>
          </cell>
          <cell r="P67">
            <v>1</v>
          </cell>
          <cell r="Q67">
            <v>2011</v>
          </cell>
          <cell r="R67">
            <v>169000000</v>
          </cell>
          <cell r="S67">
            <v>0</v>
          </cell>
          <cell r="T67" t="str">
            <v>4. Late Venture</v>
          </cell>
          <cell r="U67" t="str">
            <v>E-commerce &amp; Retail</v>
          </cell>
          <cell r="V67">
            <v>2014</v>
          </cell>
          <cell r="W67">
            <v>5</v>
          </cell>
          <cell r="X67">
            <v>2</v>
          </cell>
          <cell r="Y67">
            <v>1</v>
          </cell>
          <cell r="Z67">
            <v>1</v>
          </cell>
        </row>
        <row r="68">
          <cell r="A68">
            <v>41788</v>
          </cell>
          <cell r="B68" t="str">
            <v>BitPesa</v>
          </cell>
          <cell r="C68">
            <v>650000</v>
          </cell>
          <cell r="E68" t="str">
            <v>Seed</v>
          </cell>
          <cell r="F68" t="str">
            <v>Future Perfect Ventures, Firestartr, Digital Currency Group</v>
          </cell>
          <cell r="G68" t="str">
            <v>https://www.crunchbase.com/funding_round/bitpesa-seed--ec918dc0#section-investors</v>
          </cell>
          <cell r="H68" t="str">
            <v>Kenya</v>
          </cell>
          <cell r="I68" t="str">
            <v>Kenya</v>
          </cell>
          <cell r="J68" t="str">
            <v>Blockchain, Cryptocurrencies, Exchange, Fintech</v>
          </cell>
          <cell r="K68" t="str">
            <v>Financial Services</v>
          </cell>
          <cell r="L68" t="str">
            <v>Bitpesa</v>
          </cell>
          <cell r="M68">
            <v>0.9</v>
          </cell>
          <cell r="N68" t="str">
            <v>41788BitPesa650000</v>
          </cell>
          <cell r="O68" t="str">
            <v/>
          </cell>
          <cell r="P68">
            <v>1</v>
          </cell>
          <cell r="Q68">
            <v>2013</v>
          </cell>
          <cell r="R68">
            <v>14970000</v>
          </cell>
          <cell r="S68">
            <v>0</v>
          </cell>
          <cell r="T68" t="str">
            <v>2. Seed</v>
          </cell>
          <cell r="U68" t="str">
            <v>Financial Services</v>
          </cell>
          <cell r="V68">
            <v>2014</v>
          </cell>
          <cell r="W68">
            <v>5</v>
          </cell>
          <cell r="X68">
            <v>2</v>
          </cell>
          <cell r="Y68">
            <v>1</v>
          </cell>
          <cell r="Z68">
            <v>3</v>
          </cell>
        </row>
        <row r="69">
          <cell r="A69">
            <v>41801</v>
          </cell>
          <cell r="B69" t="str">
            <v>Dopay</v>
          </cell>
          <cell r="C69">
            <v>120000</v>
          </cell>
          <cell r="E69" t="str">
            <v>Seed</v>
          </cell>
          <cell r="F69" t="str">
            <v>Barclays Accelerator</v>
          </cell>
          <cell r="G69" t="str">
            <v>http://www.techstars.com/content/blog/announcing-11-new-companies-for-barclays-accelerator-powered-by-techstars/</v>
          </cell>
          <cell r="V69">
            <v>2014</v>
          </cell>
          <cell r="W69">
            <v>6</v>
          </cell>
          <cell r="X69">
            <v>2</v>
          </cell>
          <cell r="Y69">
            <v>1</v>
          </cell>
          <cell r="Z69">
            <v>1</v>
          </cell>
        </row>
        <row r="70">
          <cell r="A70">
            <v>41806</v>
          </cell>
          <cell r="B70" t="str">
            <v>Kiro'o Games</v>
          </cell>
          <cell r="C70">
            <v>115000</v>
          </cell>
          <cell r="E70" t="str">
            <v>Seed</v>
          </cell>
          <cell r="F70" t="str">
            <v>Undisclosed</v>
          </cell>
          <cell r="G70" t="str">
            <v>https://www.crunchbase.com/funding_round/kiroo-games-seed--572e0a15</v>
          </cell>
          <cell r="H70" t="str">
            <v>Cameroon</v>
          </cell>
          <cell r="I70" t="str">
            <v>Cameroon</v>
          </cell>
          <cell r="J70" t="str">
            <v>Gaming, Mobile, Video Games</v>
          </cell>
          <cell r="K70" t="str">
            <v>Media &amp; Entertainment</v>
          </cell>
          <cell r="L70" t="str">
            <v>Kiro'o Games</v>
          </cell>
          <cell r="M70">
            <v>0.9</v>
          </cell>
          <cell r="N70" t="str">
            <v>41806Kiro'o Games115000</v>
          </cell>
          <cell r="O70" t="str">
            <v/>
          </cell>
          <cell r="P70">
            <v>1</v>
          </cell>
          <cell r="Q70">
            <v>2013</v>
          </cell>
          <cell r="R70">
            <v>555000</v>
          </cell>
          <cell r="S70">
            <v>0</v>
          </cell>
          <cell r="T70" t="str">
            <v>2. Seed</v>
          </cell>
          <cell r="U70" t="str">
            <v>Media &amp; Entertainment</v>
          </cell>
          <cell r="V70">
            <v>2014</v>
          </cell>
          <cell r="W70">
            <v>6</v>
          </cell>
          <cell r="X70">
            <v>2</v>
          </cell>
          <cell r="Y70">
            <v>1</v>
          </cell>
          <cell r="Z70">
            <v>1</v>
          </cell>
        </row>
        <row r="71">
          <cell r="A71">
            <v>41821</v>
          </cell>
          <cell r="B71" t="str">
            <v>Yoco</v>
          </cell>
          <cell r="C71">
            <v>1700000</v>
          </cell>
          <cell r="E71" t="str">
            <v>Seed</v>
          </cell>
          <cell r="F71" t="str">
            <v>CRE Venture Capital</v>
          </cell>
          <cell r="G71" t="str">
            <v>https://www.crunchbase.com/funding_round/yoco-seed--9fe81824#section-overview</v>
          </cell>
          <cell r="H71" t="str">
            <v>South Africa</v>
          </cell>
          <cell r="I71" t="str">
            <v>South Africa</v>
          </cell>
          <cell r="J71" t="str">
            <v>FinTech, Mobile Payments, Payments, Point of Sale, SaaS, Small and Medium Businesses</v>
          </cell>
          <cell r="K71" t="str">
            <v>Financial Services</v>
          </cell>
          <cell r="L71" t="str">
            <v>Yoco</v>
          </cell>
          <cell r="M71">
            <v>0.9</v>
          </cell>
          <cell r="N71" t="str">
            <v>41821Yoco1700000</v>
          </cell>
          <cell r="O71" t="str">
            <v/>
          </cell>
          <cell r="P71">
            <v>1</v>
          </cell>
          <cell r="Q71">
            <v>2013</v>
          </cell>
          <cell r="R71">
            <v>20100000</v>
          </cell>
          <cell r="S71">
            <v>0</v>
          </cell>
          <cell r="T71" t="str">
            <v>2. Seed</v>
          </cell>
          <cell r="U71" t="str">
            <v>Financial Services</v>
          </cell>
          <cell r="V71">
            <v>2014</v>
          </cell>
          <cell r="W71">
            <v>7</v>
          </cell>
          <cell r="X71">
            <v>3</v>
          </cell>
          <cell r="Y71">
            <v>2</v>
          </cell>
          <cell r="Z71">
            <v>1</v>
          </cell>
        </row>
        <row r="72">
          <cell r="A72">
            <v>41828</v>
          </cell>
          <cell r="B72" t="str">
            <v>BRCK</v>
          </cell>
          <cell r="C72">
            <v>1200000</v>
          </cell>
          <cell r="E72" t="str">
            <v>Seed</v>
          </cell>
          <cell r="F72" t="str">
            <v>Urban Us, Synergy Growth, Omvestments, Invested Development, Gary Scheft, Cheryl Heller</v>
          </cell>
          <cell r="G72" t="str">
            <v>https://www.crunchbase.com/funding_round/brck-inc-seed--a2dbb7fe#section-overview</v>
          </cell>
          <cell r="H72" t="str">
            <v>Kenya</v>
          </cell>
          <cell r="I72" t="str">
            <v>Kenya</v>
          </cell>
          <cell r="J72" t="str">
            <v>Networking and Hardware Design and Manufacuture</v>
          </cell>
          <cell r="K72" t="str">
            <v>Commercial &amp; Professional Services</v>
          </cell>
          <cell r="L72" t="str">
            <v>Brck</v>
          </cell>
          <cell r="M72">
            <v>0.9</v>
          </cell>
          <cell r="N72" t="str">
            <v>41828BRCK1200000</v>
          </cell>
          <cell r="O72" t="str">
            <v/>
          </cell>
          <cell r="P72">
            <v>1</v>
          </cell>
          <cell r="Q72">
            <v>2013</v>
          </cell>
          <cell r="R72">
            <v>4200000</v>
          </cell>
          <cell r="S72">
            <v>0</v>
          </cell>
          <cell r="T72" t="str">
            <v>2. Seed</v>
          </cell>
          <cell r="U72" t="str">
            <v>Other Technologies &amp; Information Technology</v>
          </cell>
          <cell r="V72">
            <v>2014</v>
          </cell>
          <cell r="W72">
            <v>7</v>
          </cell>
          <cell r="X72">
            <v>3</v>
          </cell>
          <cell r="Y72">
            <v>2</v>
          </cell>
          <cell r="Z72">
            <v>6</v>
          </cell>
        </row>
        <row r="73">
          <cell r="A73">
            <v>41855</v>
          </cell>
          <cell r="B73" t="str">
            <v>Nomanini</v>
          </cell>
          <cell r="C73">
            <v>450000</v>
          </cell>
          <cell r="E73" t="str">
            <v>Series B</v>
          </cell>
          <cell r="F73" t="str">
            <v>Industrial Development Corporation</v>
          </cell>
          <cell r="G73" t="str">
            <v>https://www.crunchbase.com/organization/nomanini#section-funding-rounds</v>
          </cell>
          <cell r="H73" t="str">
            <v>South Africa</v>
          </cell>
          <cell r="I73" t="str">
            <v>South Africa</v>
          </cell>
          <cell r="J73" t="str">
            <v>Mobile, Payments, Telecommunications</v>
          </cell>
          <cell r="K73" t="str">
            <v>Financial Services</v>
          </cell>
          <cell r="L73" t="str">
            <v>Nomanini</v>
          </cell>
          <cell r="M73">
            <v>0.9</v>
          </cell>
          <cell r="N73" t="str">
            <v>41855Nomanini450000</v>
          </cell>
          <cell r="O73" t="str">
            <v/>
          </cell>
          <cell r="P73">
            <v>1</v>
          </cell>
          <cell r="Q73">
            <v>2011</v>
          </cell>
          <cell r="R73">
            <v>5050000</v>
          </cell>
          <cell r="S73">
            <v>0</v>
          </cell>
          <cell r="T73" t="str">
            <v>3. Early Venture</v>
          </cell>
          <cell r="U73" t="str">
            <v>Financial Services</v>
          </cell>
          <cell r="V73">
            <v>2014</v>
          </cell>
          <cell r="W73">
            <v>8</v>
          </cell>
          <cell r="X73">
            <v>3</v>
          </cell>
          <cell r="Y73">
            <v>2</v>
          </cell>
          <cell r="Z73">
            <v>1</v>
          </cell>
        </row>
        <row r="74">
          <cell r="A74">
            <v>41905</v>
          </cell>
          <cell r="B74" t="str">
            <v>Andela</v>
          </cell>
          <cell r="C74">
            <v>3000000</v>
          </cell>
          <cell r="E74" t="str">
            <v>Seed</v>
          </cell>
          <cell r="F74" t="str">
            <v>Susa Ventures, Steve Case, SparkLabs Global Ventures, Rothenberg Ventures, Peak Ventures, Omidyar Network, Melo7 Tech Partners, Learn Capital, HIGHLINEvc, GSV AcceleraTE, Founder Collective, Chris Hughes, CRE Venture Capital, Arena Ventures</v>
          </cell>
          <cell r="G74" t="str">
            <v>https://www.crunchbase.com/funding_round/andela-seed--8705b3fb/investors/investors_list#section-investors</v>
          </cell>
          <cell r="H74" t="str">
            <v>United States</v>
          </cell>
          <cell r="I74" t="str">
            <v>United States</v>
          </cell>
          <cell r="J74" t="str">
            <v>Edtech, BPO, Recruitment, Software, Training</v>
          </cell>
          <cell r="K74" t="str">
            <v>Commercial &amp; Professional Services</v>
          </cell>
          <cell r="L74" t="str">
            <v>Andela</v>
          </cell>
          <cell r="M74">
            <v>0.9</v>
          </cell>
          <cell r="N74" t="str">
            <v>41905Andela3000000</v>
          </cell>
          <cell r="O74" t="str">
            <v/>
          </cell>
          <cell r="P74">
            <v>1</v>
          </cell>
          <cell r="Q74">
            <v>2014</v>
          </cell>
          <cell r="R74">
            <v>181000000</v>
          </cell>
          <cell r="S74" t="e">
            <v>#N/A</v>
          </cell>
          <cell r="T74" t="str">
            <v>2. Seed</v>
          </cell>
          <cell r="U74" t="str">
            <v>Other Technologies &amp; Information Technology</v>
          </cell>
          <cell r="V74">
            <v>2014</v>
          </cell>
          <cell r="W74">
            <v>9</v>
          </cell>
          <cell r="X74">
            <v>3</v>
          </cell>
          <cell r="Y74">
            <v>2</v>
          </cell>
          <cell r="Z74">
            <v>14</v>
          </cell>
        </row>
        <row r="75">
          <cell r="A75">
            <v>41913</v>
          </cell>
          <cell r="B75" t="str">
            <v>Vezeeta</v>
          </cell>
          <cell r="C75">
            <v>4000000</v>
          </cell>
          <cell r="E75" t="str">
            <v>Series A</v>
          </cell>
          <cell r="F75" t="str">
            <v>Silicon Badia</v>
          </cell>
          <cell r="H75" t="str">
            <v>Egypt</v>
          </cell>
          <cell r="I75" t="str">
            <v>Egypt</v>
          </cell>
          <cell r="J75" t="str">
            <v>Healthcare, Internet, Marketplace, Medical, Paas, Saas</v>
          </cell>
          <cell r="K75" t="str">
            <v>Healthcare &amp; Pharma</v>
          </cell>
          <cell r="L75" t="str">
            <v>Vezeeta</v>
          </cell>
          <cell r="M75">
            <v>0.8</v>
          </cell>
          <cell r="N75" t="str">
            <v>41913Vezeeta4000000</v>
          </cell>
          <cell r="O75" t="str">
            <v/>
          </cell>
          <cell r="P75">
            <v>1</v>
          </cell>
          <cell r="Q75">
            <v>2012</v>
          </cell>
          <cell r="R75">
            <v>23500000</v>
          </cell>
          <cell r="S75">
            <v>0</v>
          </cell>
          <cell r="T75" t="str">
            <v>3. Early Venture</v>
          </cell>
          <cell r="U75" t="str">
            <v>Health &amp; Pharmaceuticals</v>
          </cell>
          <cell r="V75">
            <v>2014</v>
          </cell>
          <cell r="W75">
            <v>10</v>
          </cell>
          <cell r="X75">
            <v>4</v>
          </cell>
          <cell r="Y75">
            <v>2</v>
          </cell>
          <cell r="Z75">
            <v>1</v>
          </cell>
        </row>
        <row r="76">
          <cell r="A76">
            <v>41913</v>
          </cell>
          <cell r="B76" t="str">
            <v>Wealth Migrate</v>
          </cell>
          <cell r="C76">
            <v>1400000</v>
          </cell>
          <cell r="E76" t="str">
            <v>Seed</v>
          </cell>
          <cell r="F76" t="str">
            <v>https://www.crunchbase.com/search/funding_rounds/field/organizations/num_funding_rounds/wealth-migrate</v>
          </cell>
          <cell r="V76">
            <v>2014</v>
          </cell>
          <cell r="W76">
            <v>10</v>
          </cell>
          <cell r="X76">
            <v>4</v>
          </cell>
          <cell r="Y76">
            <v>2</v>
          </cell>
          <cell r="Z76">
            <v>1</v>
          </cell>
        </row>
        <row r="77">
          <cell r="A77">
            <v>41944</v>
          </cell>
          <cell r="B77" t="str">
            <v>Yumamia</v>
          </cell>
          <cell r="C77">
            <v>50000</v>
          </cell>
          <cell r="E77" t="str">
            <v>Angel</v>
          </cell>
          <cell r="F77" t="str">
            <v>Undisclosed</v>
          </cell>
          <cell r="G77" t="str">
            <v>https://www.crunchbase.com/funding_round/yumamia-angel--3254c052</v>
          </cell>
          <cell r="H77" t="str">
            <v>Egypt</v>
          </cell>
          <cell r="I77" t="str">
            <v>Egypt</v>
          </cell>
          <cell r="J77" t="str">
            <v>Catering, Delivery, Food and Beverage, Food Delivery, Marketplace, Subscription Service</v>
          </cell>
          <cell r="K77" t="str">
            <v>E-Commerce &amp; Retail</v>
          </cell>
          <cell r="L77" t="str">
            <v>Yumamia</v>
          </cell>
          <cell r="M77">
            <v>0.9</v>
          </cell>
          <cell r="N77" t="str">
            <v>41944Yumamia50000</v>
          </cell>
          <cell r="O77" t="str">
            <v/>
          </cell>
          <cell r="P77">
            <v>1</v>
          </cell>
          <cell r="Q77">
            <v>2014</v>
          </cell>
          <cell r="R77">
            <v>2750000</v>
          </cell>
          <cell r="S77">
            <v>0</v>
          </cell>
          <cell r="T77" t="str">
            <v>2. Seed</v>
          </cell>
          <cell r="U77" t="str">
            <v>E-commerce &amp; Retail</v>
          </cell>
          <cell r="V77">
            <v>2014</v>
          </cell>
          <cell r="W77">
            <v>11</v>
          </cell>
          <cell r="X77">
            <v>4</v>
          </cell>
          <cell r="Y77">
            <v>2</v>
          </cell>
          <cell r="Z77">
            <v>1</v>
          </cell>
        </row>
        <row r="78">
          <cell r="A78">
            <v>41948</v>
          </cell>
          <cell r="B78" t="str">
            <v>Paykind Inc</v>
          </cell>
          <cell r="C78">
            <v>80000</v>
          </cell>
          <cell r="E78" t="str">
            <v>Seed</v>
          </cell>
          <cell r="F78" t="str">
            <v>500 Startups</v>
          </cell>
          <cell r="G78" t="str">
            <v>https://500.co/500-startups-announces-batch-11-in-mountain-view/</v>
          </cell>
          <cell r="H78" t="str">
            <v>Kenya</v>
          </cell>
          <cell r="I78" t="str">
            <v>Kenya</v>
          </cell>
          <cell r="J78" t="str">
            <v>Fintech, Payment solutions</v>
          </cell>
          <cell r="K78" t="str">
            <v>Financial Services</v>
          </cell>
          <cell r="L78" t="str">
            <v>Paykind Inc</v>
          </cell>
          <cell r="M78">
            <v>0.9</v>
          </cell>
          <cell r="N78" t="str">
            <v>41948Paykind Inc80000</v>
          </cell>
          <cell r="O78" t="str">
            <v/>
          </cell>
          <cell r="P78">
            <v>1</v>
          </cell>
          <cell r="Q78">
            <v>2011</v>
          </cell>
          <cell r="R78">
            <v>105000</v>
          </cell>
          <cell r="S78">
            <v>0</v>
          </cell>
          <cell r="T78" t="str">
            <v>2. Seed</v>
          </cell>
          <cell r="U78" t="str">
            <v>Financial Services</v>
          </cell>
          <cell r="V78">
            <v>2014</v>
          </cell>
          <cell r="W78">
            <v>11</v>
          </cell>
          <cell r="X78">
            <v>4</v>
          </cell>
          <cell r="Y78">
            <v>2</v>
          </cell>
          <cell r="Z78">
            <v>1</v>
          </cell>
        </row>
        <row r="79">
          <cell r="A79">
            <v>41948</v>
          </cell>
          <cell r="B79" t="str">
            <v>Elwafeyat</v>
          </cell>
          <cell r="C79">
            <v>80000</v>
          </cell>
          <cell r="E79" t="str">
            <v>Seed</v>
          </cell>
          <cell r="F79" t="str">
            <v>500 Startups</v>
          </cell>
          <cell r="G79" t="str">
            <v>https://500.co/500-startups-announces-batch-11-in-mountain-view/</v>
          </cell>
          <cell r="H79" t="str">
            <v>Egypt</v>
          </cell>
          <cell r="I79" t="str">
            <v>Egypt</v>
          </cell>
          <cell r="J79" t="str">
            <v>Events Management, Service Industry, Funeral Management</v>
          </cell>
          <cell r="K79" t="str">
            <v>Media &amp; Entertainment</v>
          </cell>
          <cell r="L79" t="str">
            <v>Elwafeyat</v>
          </cell>
          <cell r="M79">
            <v>0.9</v>
          </cell>
          <cell r="N79" t="str">
            <v>41948Elwafeyat80000</v>
          </cell>
          <cell r="O79" t="str">
            <v/>
          </cell>
          <cell r="P79">
            <v>1</v>
          </cell>
          <cell r="Q79">
            <v>2013</v>
          </cell>
          <cell r="R79">
            <v>100000</v>
          </cell>
          <cell r="S79">
            <v>0</v>
          </cell>
          <cell r="T79" t="str">
            <v>2. Seed</v>
          </cell>
          <cell r="U79" t="str">
            <v>Media &amp; Entertainment</v>
          </cell>
          <cell r="V79">
            <v>2014</v>
          </cell>
          <cell r="W79">
            <v>11</v>
          </cell>
          <cell r="X79">
            <v>4</v>
          </cell>
          <cell r="Y79">
            <v>2</v>
          </cell>
          <cell r="Z79">
            <v>1</v>
          </cell>
        </row>
        <row r="80">
          <cell r="A80">
            <v>41969</v>
          </cell>
          <cell r="B80" t="str">
            <v>Jumia Group</v>
          </cell>
          <cell r="C80">
            <v>150000000</v>
          </cell>
          <cell r="E80" t="str">
            <v>Series B</v>
          </cell>
          <cell r="F80" t="str">
            <v>Summit Partners, Rocket Internet, Orange, Millicom Systems, MTN Group, Goldman Sachs, CDC Group, AXA Group</v>
          </cell>
          <cell r="G80" t="str">
            <v>https://techcrunch.com/2014/11/26/rocket-internet-backed-jumia-raises-150m-for-its-african-e-commerce-business/</v>
          </cell>
          <cell r="H80" t="str">
            <v>Nigeria</v>
          </cell>
          <cell r="I80" t="str">
            <v>Nigeria</v>
          </cell>
          <cell r="J80" t="str">
            <v>E-Commerce, Internet, Shopping Online</v>
          </cell>
          <cell r="K80" t="str">
            <v>E-Commerce &amp; Retail</v>
          </cell>
          <cell r="L80" t="str">
            <v>Jumia Group</v>
          </cell>
          <cell r="M80">
            <v>0.9</v>
          </cell>
          <cell r="N80" t="str">
            <v>41969Jumia Group150000000</v>
          </cell>
          <cell r="O80" t="str">
            <v/>
          </cell>
          <cell r="P80">
            <v>1</v>
          </cell>
          <cell r="Q80">
            <v>2012</v>
          </cell>
          <cell r="R80">
            <v>885400000</v>
          </cell>
          <cell r="S80">
            <v>0</v>
          </cell>
          <cell r="T80" t="str">
            <v>3. Early Venture</v>
          </cell>
          <cell r="U80" t="str">
            <v>E-commerce &amp; Retail</v>
          </cell>
          <cell r="V80">
            <v>2014</v>
          </cell>
          <cell r="W80">
            <v>11</v>
          </cell>
          <cell r="X80">
            <v>4</v>
          </cell>
          <cell r="Y80">
            <v>2</v>
          </cell>
          <cell r="Z80">
            <v>8</v>
          </cell>
        </row>
        <row r="81">
          <cell r="A81">
            <v>41981</v>
          </cell>
          <cell r="B81" t="str">
            <v xml:space="preserve">Zola Electric </v>
          </cell>
          <cell r="C81">
            <v>16000000</v>
          </cell>
          <cell r="E81" t="str">
            <v>Series B</v>
          </cell>
          <cell r="F81" t="str">
            <v>Zouk Capital, Vulcan Capital, SolarCity, IFC Venture Capital Group</v>
          </cell>
          <cell r="G81" t="str">
            <v>https://techcrunch.com/2014/12/08/the-electrical-revolution/</v>
          </cell>
          <cell r="H81" t="str">
            <v>Tanzania</v>
          </cell>
          <cell r="I81" t="str">
            <v>Tanzania</v>
          </cell>
          <cell r="J81" t="str">
            <v>Electrical Distribution, Energy, Renewable Energy, Solar</v>
          </cell>
          <cell r="K81" t="str">
            <v>Energy &amp; Environment Resources</v>
          </cell>
          <cell r="L81" t="str">
            <v xml:space="preserve">Zola Electric </v>
          </cell>
          <cell r="M81">
            <v>0.9</v>
          </cell>
          <cell r="N81" t="str">
            <v>41981Zola Electric 16000000</v>
          </cell>
          <cell r="O81" t="str">
            <v/>
          </cell>
          <cell r="P81">
            <v>1</v>
          </cell>
          <cell r="Q81">
            <v>2011</v>
          </cell>
          <cell r="R81">
            <v>165500000</v>
          </cell>
          <cell r="S81">
            <v>0</v>
          </cell>
          <cell r="T81" t="str">
            <v>3. Early Venture</v>
          </cell>
          <cell r="U81" t="e">
            <v>#N/A</v>
          </cell>
          <cell r="V81">
            <v>2014</v>
          </cell>
          <cell r="W81">
            <v>12</v>
          </cell>
          <cell r="X81">
            <v>4</v>
          </cell>
          <cell r="Y81">
            <v>2</v>
          </cell>
          <cell r="Z81">
            <v>4</v>
          </cell>
        </row>
        <row r="82">
          <cell r="A82">
            <v>42005</v>
          </cell>
          <cell r="B82" t="str">
            <v>Taskty</v>
          </cell>
          <cell r="C82" t="str">
            <v>Undisclosed</v>
          </cell>
          <cell r="E82" t="str">
            <v>Seed</v>
          </cell>
          <cell r="F82" t="str">
            <v>Cairo Angels</v>
          </cell>
          <cell r="G82" t="str">
            <v>https://magnitt.com/startups/taskty</v>
          </cell>
          <cell r="H82" t="str">
            <v>Egypt</v>
          </cell>
          <cell r="I82" t="str">
            <v>Egypt</v>
          </cell>
          <cell r="J82" t="str">
            <v>Services, Gigs</v>
          </cell>
          <cell r="K82" t="str">
            <v>E-Commerce &amp; Retail</v>
          </cell>
          <cell r="L82" t="str">
            <v>Taskty</v>
          </cell>
          <cell r="M82">
            <v>0.9</v>
          </cell>
          <cell r="N82" t="str">
            <v>42005TasktyUndisclosed</v>
          </cell>
          <cell r="O82" t="str">
            <v/>
          </cell>
          <cell r="P82">
            <v>0</v>
          </cell>
          <cell r="Q82">
            <v>2012</v>
          </cell>
          <cell r="R82">
            <v>510000</v>
          </cell>
          <cell r="S82">
            <v>0</v>
          </cell>
          <cell r="T82" t="str">
            <v>2. Seed</v>
          </cell>
          <cell r="U82" t="str">
            <v>E-commerce &amp; Retail</v>
          </cell>
          <cell r="V82">
            <v>2015</v>
          </cell>
          <cell r="W82">
            <v>1</v>
          </cell>
          <cell r="X82">
            <v>1</v>
          </cell>
          <cell r="Y82">
            <v>1</v>
          </cell>
          <cell r="Z82">
            <v>1</v>
          </cell>
        </row>
        <row r="83">
          <cell r="A83">
            <v>42005</v>
          </cell>
          <cell r="B83" t="str">
            <v>OkHi</v>
          </cell>
          <cell r="C83">
            <v>330000</v>
          </cell>
          <cell r="E83" t="str">
            <v>Pre-Seed</v>
          </cell>
          <cell r="F83" t="str">
            <v>Undisclosed</v>
          </cell>
          <cell r="G83" t="str">
            <v>https://techcabal.com/2015/12/17/kenyan-address-creation-startup-okhi-raises-750k-funding-in-seed-round/</v>
          </cell>
          <cell r="V83">
            <v>2015</v>
          </cell>
          <cell r="W83">
            <v>1</v>
          </cell>
          <cell r="X83">
            <v>1</v>
          </cell>
          <cell r="Y83">
            <v>1</v>
          </cell>
          <cell r="Z83">
            <v>1</v>
          </cell>
        </row>
        <row r="84">
          <cell r="A84">
            <v>42005</v>
          </cell>
          <cell r="B84" t="str">
            <v>Copia Global</v>
          </cell>
          <cell r="C84">
            <v>4000000</v>
          </cell>
          <cell r="E84" t="str">
            <v>Seed</v>
          </cell>
          <cell r="F84" t="str">
            <v>DOB Equity</v>
          </cell>
          <cell r="G84" t="str">
            <v>https://www.crunchbase.com/funding_round/copia-global-undisclosed--fc2e1615#section-investors</v>
          </cell>
          <cell r="H84" t="str">
            <v>Kenya</v>
          </cell>
          <cell r="I84" t="str">
            <v>Kenya</v>
          </cell>
          <cell r="J84" t="str">
            <v>Consumer Goods, Delivery, E-Commerce</v>
          </cell>
          <cell r="K84" t="str">
            <v>E-Commerce &amp; Retail</v>
          </cell>
          <cell r="L84" t="str">
            <v>Copia Global</v>
          </cell>
          <cell r="M84">
            <v>0.9</v>
          </cell>
          <cell r="N84" t="str">
            <v>42005Copia Global4000000</v>
          </cell>
          <cell r="O84" t="str">
            <v/>
          </cell>
          <cell r="P84">
            <v>1</v>
          </cell>
          <cell r="Q84">
            <v>2012</v>
          </cell>
          <cell r="R84">
            <v>22000000</v>
          </cell>
          <cell r="S84">
            <v>0</v>
          </cell>
          <cell r="T84" t="str">
            <v>2. Seed</v>
          </cell>
          <cell r="U84" t="str">
            <v>E-commerce &amp; Retail</v>
          </cell>
          <cell r="V84">
            <v>2015</v>
          </cell>
          <cell r="W84">
            <v>1</v>
          </cell>
          <cell r="X84">
            <v>1</v>
          </cell>
          <cell r="Y84">
            <v>1</v>
          </cell>
          <cell r="Z84">
            <v>1</v>
          </cell>
        </row>
        <row r="85">
          <cell r="A85">
            <v>42007</v>
          </cell>
          <cell r="B85" t="str">
            <v>Fastvan</v>
          </cell>
          <cell r="C85">
            <v>200000</v>
          </cell>
          <cell r="E85" t="str">
            <v>Seed</v>
          </cell>
          <cell r="F85" t="str">
            <v>Daud Nur</v>
          </cell>
          <cell r="G85" t="str">
            <v>https://www.crunchbase.com/funding_round/fastvan-2-seed--cdc49c82</v>
          </cell>
          <cell r="H85" t="str">
            <v>South Africa</v>
          </cell>
          <cell r="I85" t="str">
            <v>South Africa</v>
          </cell>
          <cell r="J85" t="str">
            <v>Collaborative Consumption, Logistics, Shipping</v>
          </cell>
          <cell r="K85" t="str">
            <v>Transport &amp; Logistics</v>
          </cell>
          <cell r="L85" t="str">
            <v>Fastvan</v>
          </cell>
          <cell r="M85">
            <v>0.9</v>
          </cell>
          <cell r="N85" t="str">
            <v>42007Fastvan200000</v>
          </cell>
          <cell r="O85" t="str">
            <v/>
          </cell>
          <cell r="P85">
            <v>1</v>
          </cell>
          <cell r="Q85">
            <v>2015</v>
          </cell>
          <cell r="R85">
            <v>700000</v>
          </cell>
          <cell r="S85">
            <v>0</v>
          </cell>
          <cell r="T85" t="str">
            <v>2. Seed</v>
          </cell>
          <cell r="U85" t="str">
            <v>Transport &amp; Logistics</v>
          </cell>
          <cell r="V85">
            <v>2015</v>
          </cell>
          <cell r="W85">
            <v>1</v>
          </cell>
          <cell r="X85">
            <v>1</v>
          </cell>
          <cell r="Y85">
            <v>1</v>
          </cell>
          <cell r="Z85">
            <v>1</v>
          </cell>
        </row>
        <row r="86">
          <cell r="A86">
            <v>42010</v>
          </cell>
          <cell r="B86" t="str">
            <v>Shelter Afrique</v>
          </cell>
          <cell r="C86">
            <v>50000000</v>
          </cell>
          <cell r="E86" t="str">
            <v>Debt Financing</v>
          </cell>
          <cell r="F86" t="str">
            <v>KFW</v>
          </cell>
          <cell r="G86" t="str">
            <v>https://www.crunchbase.com/funding_round/shelter-afrique-debt-financing--a0eba823</v>
          </cell>
          <cell r="H86" t="str">
            <v>Kenya</v>
          </cell>
          <cell r="I86" t="str">
            <v>Kenya</v>
          </cell>
          <cell r="J86" t="str">
            <v>Banking, Financial Services, Real Estate</v>
          </cell>
          <cell r="K86" t="str">
            <v>Financial Services</v>
          </cell>
          <cell r="L86" t="str">
            <v>Shelter Afrique</v>
          </cell>
          <cell r="M86">
            <v>0.9</v>
          </cell>
          <cell r="N86" t="str">
            <v>42010Shelter Afrique50000000</v>
          </cell>
          <cell r="O86" t="str">
            <v/>
          </cell>
          <cell r="P86">
            <v>1</v>
          </cell>
          <cell r="Q86">
            <v>1982</v>
          </cell>
          <cell r="R86">
            <v>50000000</v>
          </cell>
          <cell r="S86">
            <v>0</v>
          </cell>
          <cell r="T86" t="str">
            <v>5. Debt Financing</v>
          </cell>
          <cell r="U86" t="str">
            <v>Financial Services</v>
          </cell>
          <cell r="V86">
            <v>2015</v>
          </cell>
          <cell r="W86">
            <v>1</v>
          </cell>
          <cell r="X86">
            <v>1</v>
          </cell>
          <cell r="Y86">
            <v>1</v>
          </cell>
          <cell r="Z86">
            <v>1</v>
          </cell>
        </row>
        <row r="87">
          <cell r="A87">
            <v>42019</v>
          </cell>
          <cell r="B87" t="str">
            <v>CanGo</v>
          </cell>
          <cell r="C87" t="str">
            <v>Undisclosed</v>
          </cell>
          <cell r="E87" t="str">
            <v>Seed</v>
          </cell>
          <cell r="F87" t="str">
            <v>SOSV, Carma Axlr8r</v>
          </cell>
          <cell r="G87" t="str">
            <v>https://www.crunchbase.com/funding_round/safemotos-seed--37accbb3#section-overview</v>
          </cell>
          <cell r="H87" t="str">
            <v>Rwanda</v>
          </cell>
          <cell r="I87" t="str">
            <v>Rwanda</v>
          </cell>
          <cell r="J87" t="str">
            <v>Apps, Public Safety, Taxi Service, Transportation, Ride-hailing</v>
          </cell>
          <cell r="K87" t="str">
            <v>Transport &amp; Logistics</v>
          </cell>
          <cell r="L87" t="str">
            <v>CanGo</v>
          </cell>
          <cell r="M87">
            <v>0.9</v>
          </cell>
          <cell r="N87" t="str">
            <v>42019CanGoUndisclosed</v>
          </cell>
          <cell r="O87" t="str">
            <v/>
          </cell>
          <cell r="P87">
            <v>0</v>
          </cell>
          <cell r="Q87">
            <v>2015</v>
          </cell>
          <cell r="R87">
            <v>131000</v>
          </cell>
          <cell r="S87">
            <v>0</v>
          </cell>
          <cell r="T87" t="str">
            <v>2. Seed</v>
          </cell>
          <cell r="U87" t="str">
            <v>Transport &amp; Logistics</v>
          </cell>
          <cell r="V87">
            <v>2015</v>
          </cell>
          <cell r="W87">
            <v>1</v>
          </cell>
          <cell r="X87">
            <v>1</v>
          </cell>
          <cell r="Y87">
            <v>1</v>
          </cell>
          <cell r="Z87">
            <v>2</v>
          </cell>
        </row>
        <row r="88">
          <cell r="A88">
            <v>42019</v>
          </cell>
          <cell r="B88" t="str">
            <v>Jibu</v>
          </cell>
          <cell r="C88">
            <v>1100000</v>
          </cell>
          <cell r="E88" t="str">
            <v>Series A</v>
          </cell>
          <cell r="F88" t="str">
            <v xml:space="preserve">Undisclosed </v>
          </cell>
          <cell r="G88" t="str">
            <v>https://www.sec.gov/Archives/edgar/data/1617301/000161730115000001/xslFormDX01/primary_doc.xml</v>
          </cell>
          <cell r="H88" t="str">
            <v>Rwanda</v>
          </cell>
          <cell r="I88" t="str">
            <v>Rwanda</v>
          </cell>
          <cell r="J88" t="str">
            <v>Health Care, Social Entrepreneurship, Water</v>
          </cell>
          <cell r="K88" t="str">
            <v>Utilities and Telecommunication Services</v>
          </cell>
          <cell r="L88" t="str">
            <v>Jibu</v>
          </cell>
          <cell r="M88">
            <v>0.9</v>
          </cell>
          <cell r="N88" t="str">
            <v>42019Jibu1100000</v>
          </cell>
          <cell r="O88" t="str">
            <v/>
          </cell>
          <cell r="P88">
            <v>1</v>
          </cell>
          <cell r="Q88">
            <v>2012</v>
          </cell>
          <cell r="R88">
            <v>8100000</v>
          </cell>
          <cell r="S88">
            <v>0</v>
          </cell>
          <cell r="T88" t="str">
            <v>3. Early Venture</v>
          </cell>
          <cell r="U88" t="str">
            <v>Other Technologies &amp; Information Technology</v>
          </cell>
          <cell r="V88">
            <v>2015</v>
          </cell>
          <cell r="W88">
            <v>1</v>
          </cell>
          <cell r="X88">
            <v>1</v>
          </cell>
          <cell r="Y88">
            <v>1</v>
          </cell>
          <cell r="Z88">
            <v>1</v>
          </cell>
        </row>
        <row r="89">
          <cell r="A89">
            <v>42033</v>
          </cell>
          <cell r="B89" t="str">
            <v>Afrimarket</v>
          </cell>
          <cell r="C89">
            <v>2260000</v>
          </cell>
          <cell r="E89" t="str">
            <v>Series A</v>
          </cell>
          <cell r="F89" t="str">
            <v>Ellior Group, Orange</v>
          </cell>
          <cell r="G89" t="str">
            <v>https://www.telecompaper.com/news/orange-invests-eur-1-million-in-afrimarket--1062059</v>
          </cell>
          <cell r="Q89">
            <v>2013</v>
          </cell>
          <cell r="V89">
            <v>2015</v>
          </cell>
          <cell r="W89">
            <v>1</v>
          </cell>
          <cell r="X89">
            <v>1</v>
          </cell>
          <cell r="Y89">
            <v>1</v>
          </cell>
          <cell r="Z89">
            <v>2</v>
          </cell>
        </row>
        <row r="90">
          <cell r="A90">
            <v>42034</v>
          </cell>
          <cell r="B90" t="str">
            <v>Tugende</v>
          </cell>
          <cell r="C90">
            <v>780000</v>
          </cell>
          <cell r="E90" t="str">
            <v>Seed</v>
          </cell>
          <cell r="F90" t="str">
            <v>Undisclosed</v>
          </cell>
          <cell r="G90" t="str">
            <v>https://www.crunchbase.com/funding_round/tugende-seed--c5893f48</v>
          </cell>
          <cell r="H90" t="str">
            <v>Uganda</v>
          </cell>
          <cell r="I90" t="str">
            <v>Uganda</v>
          </cell>
          <cell r="J90" t="str">
            <v>Car Sharing, Financial Services, Web Development, Asset Financing, Boda Boda</v>
          </cell>
          <cell r="K90" t="str">
            <v>Financial Services</v>
          </cell>
          <cell r="L90" t="str">
            <v>Tugende</v>
          </cell>
          <cell r="M90">
            <v>0.9</v>
          </cell>
          <cell r="N90" t="str">
            <v>42034Tugende780000</v>
          </cell>
          <cell r="O90" t="str">
            <v/>
          </cell>
          <cell r="P90">
            <v>1</v>
          </cell>
          <cell r="Q90">
            <v>2012</v>
          </cell>
          <cell r="R90">
            <v>11080000</v>
          </cell>
          <cell r="S90">
            <v>0</v>
          </cell>
          <cell r="T90" t="str">
            <v>2. Seed</v>
          </cell>
          <cell r="U90" t="str">
            <v>Financial Services</v>
          </cell>
          <cell r="V90">
            <v>2015</v>
          </cell>
          <cell r="W90">
            <v>1</v>
          </cell>
          <cell r="X90">
            <v>1</v>
          </cell>
          <cell r="Y90">
            <v>1</v>
          </cell>
          <cell r="Z90">
            <v>1</v>
          </cell>
        </row>
        <row r="91">
          <cell r="A91">
            <v>42037</v>
          </cell>
          <cell r="B91" t="str">
            <v>M-KOPA</v>
          </cell>
          <cell r="C91">
            <v>12500000</v>
          </cell>
          <cell r="E91" t="str">
            <v>Series D</v>
          </cell>
          <cell r="F91" t="str">
            <v>LocalGlobe, Blue Haven Initiative, LGT Venture Philanthropy, Lundin Foundation</v>
          </cell>
          <cell r="G91" t="str">
            <v>https://www.crunchbase.com/funding_round/m-kopa-series-d--1ab7d8b9</v>
          </cell>
          <cell r="H91" t="str">
            <v>Kenya</v>
          </cell>
          <cell r="I91" t="str">
            <v>Kenya</v>
          </cell>
          <cell r="J91" t="str">
            <v>Energy, Financial Services, Mobile</v>
          </cell>
          <cell r="K91" t="str">
            <v>Energy &amp; Environment Resources</v>
          </cell>
          <cell r="L91" t="str">
            <v>M-Kopa</v>
          </cell>
          <cell r="M91">
            <v>0.9</v>
          </cell>
          <cell r="N91" t="str">
            <v>42037M-KOPA12500000</v>
          </cell>
          <cell r="O91" t="str">
            <v/>
          </cell>
          <cell r="P91">
            <v>1</v>
          </cell>
          <cell r="Q91">
            <v>2011</v>
          </cell>
          <cell r="R91">
            <v>161800000</v>
          </cell>
          <cell r="S91">
            <v>0</v>
          </cell>
          <cell r="T91" t="str">
            <v>4. Late Venture</v>
          </cell>
          <cell r="U91" t="e">
            <v>#N/A</v>
          </cell>
          <cell r="V91">
            <v>2015</v>
          </cell>
          <cell r="W91">
            <v>2</v>
          </cell>
          <cell r="X91">
            <v>1</v>
          </cell>
          <cell r="Y91">
            <v>1</v>
          </cell>
          <cell r="Z91">
            <v>4</v>
          </cell>
        </row>
        <row r="92">
          <cell r="A92">
            <v>42044</v>
          </cell>
          <cell r="B92" t="str">
            <v>BitPesa</v>
          </cell>
          <cell r="C92">
            <v>1100000</v>
          </cell>
          <cell r="E92" t="str">
            <v>Seed</v>
          </cell>
          <cell r="F92" t="str">
            <v>Stephens Investment Management, Pantera Capital, Future Perfect Ventures, Digital Currency Group, Colle Capital Partners, Blockchain Capital</v>
          </cell>
          <cell r="G92" t="str">
            <v>https://www.crunchbase.com/funding_round/bitpesa-seed--23b576a1#section-investors</v>
          </cell>
          <cell r="H92" t="str">
            <v>Kenya</v>
          </cell>
          <cell r="I92" t="str">
            <v>Kenya</v>
          </cell>
          <cell r="J92" t="str">
            <v>Blockchain, Cryptocurrencies, Exchange, Fintech</v>
          </cell>
          <cell r="K92" t="str">
            <v>Financial Services</v>
          </cell>
          <cell r="L92" t="str">
            <v>Bitpesa</v>
          </cell>
          <cell r="M92">
            <v>0.9</v>
          </cell>
          <cell r="N92" t="str">
            <v>42044BitPesa1100000</v>
          </cell>
          <cell r="O92" t="str">
            <v/>
          </cell>
          <cell r="P92">
            <v>1</v>
          </cell>
          <cell r="Q92">
            <v>2013</v>
          </cell>
          <cell r="R92">
            <v>14970000</v>
          </cell>
          <cell r="S92">
            <v>0</v>
          </cell>
          <cell r="T92" t="str">
            <v>2. Seed</v>
          </cell>
          <cell r="U92" t="str">
            <v>Financial Services</v>
          </cell>
          <cell r="V92">
            <v>2015</v>
          </cell>
          <cell r="W92">
            <v>2</v>
          </cell>
          <cell r="X92">
            <v>1</v>
          </cell>
          <cell r="Y92">
            <v>1</v>
          </cell>
          <cell r="Z92">
            <v>6</v>
          </cell>
        </row>
        <row r="93">
          <cell r="A93">
            <v>42051</v>
          </cell>
          <cell r="B93" t="str">
            <v>Africa Courier Express</v>
          </cell>
          <cell r="C93">
            <v>2600000</v>
          </cell>
          <cell r="E93" t="str">
            <v>Seed</v>
          </cell>
          <cell r="F93" t="str">
            <v>Savannah Fund, Interswitch, CRE Venture Capital</v>
          </cell>
          <cell r="G93" t="str">
            <v>https://techcabal.com/2015/02/16/african-courier-express-raises-850000-funding-interswitch/</v>
          </cell>
          <cell r="H93" t="str">
            <v>Nigeria</v>
          </cell>
          <cell r="I93" t="str">
            <v>Nigeria</v>
          </cell>
          <cell r="J93" t="str">
            <v>Freight Service, Logistics, Packaging Services</v>
          </cell>
          <cell r="K93" t="str">
            <v>Transport &amp; Logistics</v>
          </cell>
          <cell r="L93" t="str">
            <v>Africa Courier Express</v>
          </cell>
          <cell r="M93">
            <v>0.9</v>
          </cell>
          <cell r="N93" t="str">
            <v>42051Africa Courier Express2600000</v>
          </cell>
          <cell r="O93" t="str">
            <v/>
          </cell>
          <cell r="P93">
            <v>1</v>
          </cell>
          <cell r="Q93">
            <v>2013</v>
          </cell>
          <cell r="R93">
            <v>3315000</v>
          </cell>
          <cell r="S93">
            <v>0</v>
          </cell>
          <cell r="T93" t="str">
            <v>2. Seed</v>
          </cell>
          <cell r="U93" t="str">
            <v>Transport &amp; Logistics</v>
          </cell>
          <cell r="V93">
            <v>2015</v>
          </cell>
          <cell r="W93">
            <v>2</v>
          </cell>
          <cell r="X93">
            <v>1</v>
          </cell>
          <cell r="Y93">
            <v>1</v>
          </cell>
          <cell r="Z93">
            <v>3</v>
          </cell>
        </row>
        <row r="94">
          <cell r="A94">
            <v>42054</v>
          </cell>
          <cell r="B94" t="str">
            <v>DealDey Limited</v>
          </cell>
          <cell r="C94">
            <v>5000000</v>
          </cell>
          <cell r="E94" t="str">
            <v>Series B</v>
          </cell>
          <cell r="F94" t="str">
            <v>Rocket Internet, Kinnevik AB</v>
          </cell>
          <cell r="G94" t="str">
            <v>https://www.crunchbase.com/funding_round/dealdey-limited-series-b--102f045f</v>
          </cell>
          <cell r="H94" t="str">
            <v>Nigeria</v>
          </cell>
          <cell r="I94" t="str">
            <v>Nigeria</v>
          </cell>
          <cell r="J94" t="str">
            <v>Internet, Local Business, Retail</v>
          </cell>
          <cell r="K94" t="str">
            <v>E-Commerce &amp; Retail</v>
          </cell>
          <cell r="L94" t="str">
            <v>DealDey Limited</v>
          </cell>
          <cell r="M94">
            <v>0.9</v>
          </cell>
          <cell r="N94" t="str">
            <v>42054DealDey Limited5000000</v>
          </cell>
          <cell r="O94" t="str">
            <v/>
          </cell>
          <cell r="P94">
            <v>1</v>
          </cell>
          <cell r="Q94">
            <v>2011</v>
          </cell>
          <cell r="R94">
            <v>5000000</v>
          </cell>
          <cell r="S94">
            <v>0</v>
          </cell>
          <cell r="T94" t="str">
            <v>3. Early Venture</v>
          </cell>
          <cell r="U94" t="str">
            <v>E-commerce &amp; Retail</v>
          </cell>
          <cell r="V94">
            <v>2015</v>
          </cell>
          <cell r="W94">
            <v>2</v>
          </cell>
          <cell r="X94">
            <v>1</v>
          </cell>
          <cell r="Y94">
            <v>1</v>
          </cell>
          <cell r="Z94">
            <v>2</v>
          </cell>
        </row>
        <row r="95">
          <cell r="A95">
            <v>42055</v>
          </cell>
          <cell r="B95" t="str">
            <v>M4JAM</v>
          </cell>
          <cell r="C95" t="str">
            <v>Undisclosed</v>
          </cell>
          <cell r="E95" t="str">
            <v>Private Equity</v>
          </cell>
          <cell r="F95" t="str">
            <v>Tencent Holdings, Naspers</v>
          </cell>
          <cell r="G95" t="str">
            <v>https://www.crunchbase.com/organization/m4jam#section-overview</v>
          </cell>
          <cell r="H95" t="str">
            <v>South Africa</v>
          </cell>
          <cell r="I95" t="str">
            <v>South Africa</v>
          </cell>
          <cell r="J95" t="str">
            <v>Analytics, Big Data, Crowdsourcing, E-Commerce, Location Based Services, Mobile, Social Media</v>
          </cell>
          <cell r="K95" t="str">
            <v>Information Technology</v>
          </cell>
          <cell r="L95" t="str">
            <v>M4JAM</v>
          </cell>
          <cell r="M95">
            <v>0.9</v>
          </cell>
          <cell r="N95" t="str">
            <v>42055M4JAMUndisclosed</v>
          </cell>
          <cell r="O95" t="str">
            <v/>
          </cell>
          <cell r="P95">
            <v>0</v>
          </cell>
          <cell r="Q95">
            <v>2014</v>
          </cell>
          <cell r="R95">
            <v>0</v>
          </cell>
          <cell r="S95">
            <v>0</v>
          </cell>
          <cell r="T95" t="str">
            <v>6. Private Equity</v>
          </cell>
          <cell r="U95" t="str">
            <v>Other Technologies &amp; Information Technology</v>
          </cell>
          <cell r="V95">
            <v>2015</v>
          </cell>
          <cell r="W95">
            <v>2</v>
          </cell>
          <cell r="X95">
            <v>1</v>
          </cell>
          <cell r="Y95">
            <v>1</v>
          </cell>
          <cell r="Z95">
            <v>2</v>
          </cell>
        </row>
        <row r="96">
          <cell r="A96">
            <v>42076</v>
          </cell>
          <cell r="B96" t="str">
            <v>Asoko Insight</v>
          </cell>
          <cell r="C96" t="str">
            <v>Undisclosed</v>
          </cell>
          <cell r="E96" t="str">
            <v>Seed</v>
          </cell>
          <cell r="F96" t="str">
            <v>Lateral Capital</v>
          </cell>
          <cell r="G96" t="str">
            <v>https://www.crunchbase.com/funding_round/asoko-insight-seed--fb8a7820#section-investors</v>
          </cell>
          <cell r="H96" t="str">
            <v>Nigeria</v>
          </cell>
          <cell r="I96" t="str">
            <v>Nigeria</v>
          </cell>
          <cell r="J96" t="str">
            <v>Company Information, Data Analysis, Business Development, Investment Research, Company Profiling, News &amp; Analysis, Due Diligence, Africa, Market Research, private equity, and African Data</v>
          </cell>
          <cell r="K96" t="str">
            <v>Media &amp; Entertainment</v>
          </cell>
          <cell r="L96" t="str">
            <v>Asoko Insight</v>
          </cell>
          <cell r="M96">
            <v>0.9</v>
          </cell>
          <cell r="N96" t="str">
            <v>42076Asoko InsightUndisclosed</v>
          </cell>
          <cell r="O96" t="str">
            <v/>
          </cell>
          <cell r="P96">
            <v>0</v>
          </cell>
          <cell r="Q96">
            <v>2014</v>
          </cell>
          <cell r="R96">
            <v>8000000</v>
          </cell>
          <cell r="S96">
            <v>0</v>
          </cell>
          <cell r="T96" t="str">
            <v>2. Seed</v>
          </cell>
          <cell r="U96" t="str">
            <v>Media &amp; Entertainment</v>
          </cell>
          <cell r="V96">
            <v>2015</v>
          </cell>
          <cell r="W96">
            <v>3</v>
          </cell>
          <cell r="X96">
            <v>1</v>
          </cell>
          <cell r="Y96">
            <v>1</v>
          </cell>
          <cell r="Z96">
            <v>1</v>
          </cell>
        </row>
        <row r="97">
          <cell r="A97">
            <v>42081</v>
          </cell>
          <cell r="B97" t="str">
            <v>Bridge International Academies</v>
          </cell>
          <cell r="C97">
            <v>10000000</v>
          </cell>
          <cell r="E97" t="str">
            <v>Series D</v>
          </cell>
          <cell r="F97" t="str">
            <v xml:space="preserve">Chan Zuckerberg Initiative, Omidyar Network, The Pershing Square Foundation, World Bank
</v>
          </cell>
          <cell r="G97" t="str">
            <v>http://techmoran.com/facebooks-mr-zuckerberg-invests-10-million-bridge-international-academies/</v>
          </cell>
          <cell r="V97">
            <v>2015</v>
          </cell>
          <cell r="W97">
            <v>3</v>
          </cell>
          <cell r="X97">
            <v>1</v>
          </cell>
          <cell r="Y97">
            <v>1</v>
          </cell>
          <cell r="Z97">
            <v>4</v>
          </cell>
        </row>
        <row r="98">
          <cell r="A98">
            <v>42102</v>
          </cell>
          <cell r="B98" t="str">
            <v>Konga</v>
          </cell>
          <cell r="C98">
            <v>41000000</v>
          </cell>
          <cell r="E98" t="str">
            <v>Series C</v>
          </cell>
          <cell r="F98" t="str">
            <v>Naspers Ventures</v>
          </cell>
          <cell r="G98" t="str">
            <v>https://www.crunchbase.com/organization/konga-online-shopping-limited#section-funding-rounds</v>
          </cell>
          <cell r="H98" t="str">
            <v>Nigeria</v>
          </cell>
          <cell r="I98" t="str">
            <v>Nigeria</v>
          </cell>
          <cell r="J98" t="str">
            <v>Retail, E-Commerce, Customer Service, Delivery Service, Online Shopping</v>
          </cell>
          <cell r="K98" t="str">
            <v>E-Commerce &amp; Retail</v>
          </cell>
          <cell r="L98" t="str">
            <v>Konga</v>
          </cell>
          <cell r="M98">
            <v>0.9</v>
          </cell>
          <cell r="N98" t="str">
            <v>42102Konga41000000</v>
          </cell>
          <cell r="O98" t="str">
            <v/>
          </cell>
          <cell r="P98">
            <v>1</v>
          </cell>
          <cell r="Q98">
            <v>2012</v>
          </cell>
          <cell r="R98">
            <v>79500000</v>
          </cell>
          <cell r="S98">
            <v>0</v>
          </cell>
          <cell r="T98" t="str">
            <v>4. Late Venture</v>
          </cell>
          <cell r="U98" t="str">
            <v>E-commerce &amp; Retail</v>
          </cell>
          <cell r="V98">
            <v>2015</v>
          </cell>
          <cell r="W98">
            <v>4</v>
          </cell>
          <cell r="X98">
            <v>2</v>
          </cell>
          <cell r="Y98">
            <v>1</v>
          </cell>
          <cell r="Z98">
            <v>1</v>
          </cell>
        </row>
        <row r="99">
          <cell r="A99">
            <v>42104</v>
          </cell>
          <cell r="B99" t="str">
            <v>One Africa Media</v>
          </cell>
          <cell r="C99">
            <v>10000000</v>
          </cell>
          <cell r="E99" t="str">
            <v>Pre-Series B</v>
          </cell>
          <cell r="F99" t="str">
            <v>Seek</v>
          </cell>
          <cell r="G99" t="str">
            <v>https://techmoran.com/2015/04/29/one-africa-media-raises-10m-from-seek-acquires-100-of-nigerias-jobberman/</v>
          </cell>
          <cell r="H99" t="str">
            <v>South Africa</v>
          </cell>
          <cell r="I99" t="str">
            <v>South Africa</v>
          </cell>
          <cell r="J99" t="str">
            <v>Advertising, Employment, Internet, Marketplace, Travel</v>
          </cell>
          <cell r="K99" t="str">
            <v>E-Commerce &amp; Retail</v>
          </cell>
          <cell r="L99" t="str">
            <v>One Africa Media</v>
          </cell>
          <cell r="M99">
            <v>0.9</v>
          </cell>
          <cell r="N99" t="str">
            <v>42104One Africa Media10000000</v>
          </cell>
          <cell r="O99" t="str">
            <v/>
          </cell>
          <cell r="P99">
            <v>1</v>
          </cell>
          <cell r="Q99">
            <v>2012</v>
          </cell>
          <cell r="R99">
            <v>30000000</v>
          </cell>
          <cell r="S99">
            <v>0</v>
          </cell>
          <cell r="T99" t="str">
            <v>3. Early Venture</v>
          </cell>
          <cell r="U99" t="str">
            <v>E-commerce &amp; Retail</v>
          </cell>
          <cell r="V99">
            <v>2015</v>
          </cell>
          <cell r="W99">
            <v>4</v>
          </cell>
          <cell r="X99">
            <v>2</v>
          </cell>
          <cell r="Y99">
            <v>1</v>
          </cell>
          <cell r="Z99">
            <v>1</v>
          </cell>
        </row>
        <row r="100">
          <cell r="A100">
            <v>42124</v>
          </cell>
          <cell r="B100" t="str">
            <v>Dopay</v>
          </cell>
          <cell r="C100">
            <v>2000000</v>
          </cell>
          <cell r="E100" t="str">
            <v>Seed</v>
          </cell>
          <cell r="F100" t="str">
            <v>ACE &amp; Company</v>
          </cell>
          <cell r="G100" t="str">
            <v>http://techcrunch.com/2015/04/30/dopay-seed/?ncid=rss</v>
          </cell>
          <cell r="V100">
            <v>2015</v>
          </cell>
          <cell r="W100">
            <v>4</v>
          </cell>
          <cell r="X100">
            <v>2</v>
          </cell>
          <cell r="Y100">
            <v>1</v>
          </cell>
          <cell r="Z100">
            <v>1</v>
          </cell>
        </row>
        <row r="101">
          <cell r="A101">
            <v>42125</v>
          </cell>
          <cell r="B101" t="str">
            <v>GoMyWay</v>
          </cell>
          <cell r="C101">
            <v>175000</v>
          </cell>
          <cell r="E101" t="str">
            <v>Seed</v>
          </cell>
          <cell r="F101" t="str">
            <v>Co-Creation Hub Nigeria</v>
          </cell>
          <cell r="G101" t="str">
            <v>https://www.crunchbase.com/funding_round/gomyway-seed--b200f947</v>
          </cell>
          <cell r="H101" t="str">
            <v>Nigeria</v>
          </cell>
          <cell r="I101" t="str">
            <v>Nigeria</v>
          </cell>
          <cell r="J101" t="str">
            <v>Car Sharing, Public Transportation, Ride Sharing</v>
          </cell>
          <cell r="K101" t="str">
            <v>Transport &amp; Logistics</v>
          </cell>
          <cell r="L101" t="str">
            <v>GoMyWay</v>
          </cell>
          <cell r="M101">
            <v>0.9</v>
          </cell>
          <cell r="N101" t="str">
            <v>42125GoMyWay175000</v>
          </cell>
          <cell r="O101" t="str">
            <v/>
          </cell>
          <cell r="P101">
            <v>1</v>
          </cell>
          <cell r="Q101">
            <v>2015</v>
          </cell>
          <cell r="R101">
            <v>175000</v>
          </cell>
          <cell r="S101">
            <v>0</v>
          </cell>
          <cell r="T101" t="str">
            <v>2. Seed</v>
          </cell>
          <cell r="U101" t="str">
            <v>Transport &amp; Logistics</v>
          </cell>
          <cell r="V101">
            <v>2015</v>
          </cell>
          <cell r="W101">
            <v>5</v>
          </cell>
          <cell r="X101">
            <v>2</v>
          </cell>
          <cell r="Y101">
            <v>1</v>
          </cell>
          <cell r="Z101">
            <v>1</v>
          </cell>
        </row>
        <row r="102">
          <cell r="A102">
            <v>42130</v>
          </cell>
          <cell r="B102" t="str">
            <v>Sweepsouth</v>
          </cell>
          <cell r="C102" t="str">
            <v>Undisclosed</v>
          </cell>
          <cell r="E102" t="str">
            <v>Seed</v>
          </cell>
          <cell r="F102" t="str">
            <v>Vinny Lingham, Newtown Partners, Africa Angels Network (AAN), Identity Development Fund (IDF)</v>
          </cell>
          <cell r="G102" t="str">
            <v>https://techcabal.com/2015/05/06/sweepsouth-has-closed-a-funding-round-to-scale-up-its-service-in-south-africa/</v>
          </cell>
          <cell r="H102" t="str">
            <v>South Africa</v>
          </cell>
          <cell r="I102" t="str">
            <v>South Africa</v>
          </cell>
          <cell r="J102" t="str">
            <v>Home Improvement, Home Services, Internet</v>
          </cell>
          <cell r="K102" t="str">
            <v>Commercial &amp; Professional Services</v>
          </cell>
          <cell r="L102" t="str">
            <v>Sweepsouth</v>
          </cell>
          <cell r="M102">
            <v>0.9</v>
          </cell>
          <cell r="N102" t="str">
            <v>42130SweepsouthUndisclosed</v>
          </cell>
          <cell r="O102" t="str">
            <v/>
          </cell>
          <cell r="P102">
            <v>0</v>
          </cell>
          <cell r="Q102">
            <v>2014</v>
          </cell>
          <cell r="R102">
            <v>2700000</v>
          </cell>
          <cell r="S102">
            <v>0</v>
          </cell>
          <cell r="T102" t="str">
            <v>2. Seed</v>
          </cell>
          <cell r="U102" t="str">
            <v>Other Technologies &amp; Information Technology</v>
          </cell>
          <cell r="V102">
            <v>2015</v>
          </cell>
          <cell r="W102">
            <v>5</v>
          </cell>
          <cell r="X102">
            <v>2</v>
          </cell>
          <cell r="Y102">
            <v>1</v>
          </cell>
          <cell r="Z102">
            <v>4</v>
          </cell>
        </row>
        <row r="103">
          <cell r="A103">
            <v>42136</v>
          </cell>
          <cell r="B103" t="str">
            <v>Kiro'o Games</v>
          </cell>
          <cell r="C103">
            <v>240000</v>
          </cell>
          <cell r="E103" t="str">
            <v>Seed</v>
          </cell>
          <cell r="F103" t="str">
            <v>Undisclosed</v>
          </cell>
          <cell r="G103" t="str">
            <v>https://www.crunchbase.com/funding_round/kiroo-games-seed--01610b8f</v>
          </cell>
          <cell r="H103" t="str">
            <v>Cameroon</v>
          </cell>
          <cell r="I103" t="str">
            <v>Cameroon</v>
          </cell>
          <cell r="J103" t="str">
            <v>Gaming, Mobile, Video Games</v>
          </cell>
          <cell r="K103" t="str">
            <v>Media &amp; Entertainment</v>
          </cell>
          <cell r="L103" t="str">
            <v>Kiro'o Games</v>
          </cell>
          <cell r="M103">
            <v>0.9</v>
          </cell>
          <cell r="N103" t="str">
            <v>42136Kiro'o Games240000</v>
          </cell>
          <cell r="O103" t="str">
            <v/>
          </cell>
          <cell r="P103">
            <v>1</v>
          </cell>
          <cell r="Q103">
            <v>2013</v>
          </cell>
          <cell r="R103">
            <v>555000</v>
          </cell>
          <cell r="S103">
            <v>0</v>
          </cell>
          <cell r="T103" t="str">
            <v>2. Seed</v>
          </cell>
          <cell r="U103" t="str">
            <v>Media &amp; Entertainment</v>
          </cell>
          <cell r="V103">
            <v>2015</v>
          </cell>
          <cell r="W103">
            <v>5</v>
          </cell>
          <cell r="X103">
            <v>2</v>
          </cell>
          <cell r="Y103">
            <v>1</v>
          </cell>
          <cell r="Z103">
            <v>1</v>
          </cell>
        </row>
        <row r="104">
          <cell r="A104">
            <v>42142</v>
          </cell>
          <cell r="B104" t="str">
            <v>SureGroup</v>
          </cell>
          <cell r="C104">
            <v>300000</v>
          </cell>
          <cell r="E104" t="str">
            <v>Seed</v>
          </cell>
          <cell r="F104" t="str">
            <v>GreenHouse Capital, CRE Venture Capital</v>
          </cell>
          <cell r="G104" t="str">
            <v>https://www.crunchbase.com/organization/suregifts#section-funding-rounds</v>
          </cell>
          <cell r="H104" t="str">
            <v>Nigeria</v>
          </cell>
          <cell r="I104" t="str">
            <v>Nigeria</v>
          </cell>
          <cell r="J104" t="str">
            <v>Rewards, Retail</v>
          </cell>
          <cell r="K104" t="str">
            <v>E-Commerce &amp; Retail</v>
          </cell>
          <cell r="L104" t="str">
            <v>SureGroup</v>
          </cell>
          <cell r="M104">
            <v>0.9</v>
          </cell>
          <cell r="N104" t="str">
            <v>42142SureGroup300000</v>
          </cell>
          <cell r="O104" t="str">
            <v/>
          </cell>
          <cell r="P104">
            <v>1</v>
          </cell>
          <cell r="Q104">
            <v>2014</v>
          </cell>
          <cell r="R104">
            <v>425000</v>
          </cell>
          <cell r="S104">
            <v>0</v>
          </cell>
          <cell r="T104" t="str">
            <v>2. Seed</v>
          </cell>
          <cell r="U104" t="str">
            <v>E-commerce &amp; Retail</v>
          </cell>
          <cell r="V104">
            <v>2015</v>
          </cell>
          <cell r="W104">
            <v>5</v>
          </cell>
          <cell r="X104">
            <v>2</v>
          </cell>
          <cell r="Y104">
            <v>1</v>
          </cell>
          <cell r="Z104">
            <v>2</v>
          </cell>
        </row>
        <row r="105">
          <cell r="A105">
            <v>42156</v>
          </cell>
          <cell r="B105" t="str">
            <v>Yumamia</v>
          </cell>
          <cell r="C105">
            <v>400000</v>
          </cell>
          <cell r="E105" t="str">
            <v>Seed</v>
          </cell>
          <cell r="F105" t="str">
            <v>Undisclosed</v>
          </cell>
          <cell r="G105" t="str">
            <v>https://www.crunchbase.com/funding_round/yumamia-seed--d3609de1</v>
          </cell>
          <cell r="H105" t="str">
            <v>Egypt</v>
          </cell>
          <cell r="I105" t="str">
            <v>Egypt</v>
          </cell>
          <cell r="J105" t="str">
            <v>Catering, Delivery, Food and Beverage, Food Delivery, Marketplace, Subscription Service</v>
          </cell>
          <cell r="K105" t="str">
            <v>E-Commerce &amp; Retail</v>
          </cell>
          <cell r="L105" t="str">
            <v>Yumamia</v>
          </cell>
          <cell r="M105">
            <v>0.9</v>
          </cell>
          <cell r="N105" t="str">
            <v>42156Yumamia400000</v>
          </cell>
          <cell r="O105" t="str">
            <v/>
          </cell>
          <cell r="P105">
            <v>1</v>
          </cell>
          <cell r="Q105">
            <v>2014</v>
          </cell>
          <cell r="R105">
            <v>2750000</v>
          </cell>
          <cell r="S105">
            <v>0</v>
          </cell>
          <cell r="T105" t="str">
            <v>2. Seed</v>
          </cell>
          <cell r="U105" t="str">
            <v>E-commerce &amp; Retail</v>
          </cell>
          <cell r="V105">
            <v>2015</v>
          </cell>
          <cell r="W105">
            <v>6</v>
          </cell>
          <cell r="X105">
            <v>2</v>
          </cell>
          <cell r="Y105">
            <v>1</v>
          </cell>
          <cell r="Z105">
            <v>1</v>
          </cell>
        </row>
        <row r="106">
          <cell r="A106">
            <v>42164</v>
          </cell>
          <cell r="B106" t="str">
            <v>Sendy</v>
          </cell>
          <cell r="C106">
            <v>500000</v>
          </cell>
          <cell r="E106" t="str">
            <v>Convertible Note</v>
          </cell>
          <cell r="F106" t="str">
            <v>Yago Arbeloa</v>
          </cell>
          <cell r="G106" t="str">
            <v>https://www.crunchbase.com/funding_round/sendy-convertible-note--efa28181#section-investors</v>
          </cell>
          <cell r="H106" t="str">
            <v>Kenya</v>
          </cell>
          <cell r="I106" t="str">
            <v>Kenya</v>
          </cell>
          <cell r="J106" t="str">
            <v>Logistics, Deliveries, Courier, Packages, Food Delivery, E-Commerce, Mobile Apps, and On demand courier solutions</v>
          </cell>
          <cell r="K106" t="str">
            <v>Transport &amp; Logistics</v>
          </cell>
          <cell r="L106" t="str">
            <v>Sendy</v>
          </cell>
          <cell r="M106">
            <v>0.9</v>
          </cell>
          <cell r="N106" t="str">
            <v>42164Sendy500000</v>
          </cell>
          <cell r="O106" t="str">
            <v/>
          </cell>
          <cell r="P106">
            <v>1</v>
          </cell>
          <cell r="Q106">
            <v>2014</v>
          </cell>
          <cell r="R106">
            <v>10500000</v>
          </cell>
          <cell r="S106">
            <v>0</v>
          </cell>
          <cell r="T106" t="str">
            <v>5. Debt Financing</v>
          </cell>
          <cell r="U106" t="str">
            <v>Transport &amp; Logistics</v>
          </cell>
          <cell r="V106">
            <v>2015</v>
          </cell>
          <cell r="W106">
            <v>6</v>
          </cell>
          <cell r="X106">
            <v>2</v>
          </cell>
          <cell r="Y106">
            <v>1</v>
          </cell>
          <cell r="Z106">
            <v>1</v>
          </cell>
        </row>
        <row r="107">
          <cell r="A107">
            <v>42166</v>
          </cell>
          <cell r="B107" t="str">
            <v>OneFi</v>
          </cell>
          <cell r="C107">
            <v>10000000</v>
          </cell>
          <cell r="E107" t="str">
            <v>Debt Financing</v>
          </cell>
          <cell r="F107" t="str">
            <v>Net1 UEPS Technologies</v>
          </cell>
          <cell r="G107" t="str">
            <v>https://www.crunchbase.com/funding_round/one-finance-and-investments-limited-debt-financing--6e8d7678#section-overview</v>
          </cell>
          <cell r="H107" t="str">
            <v>Nigeria</v>
          </cell>
          <cell r="I107" t="str">
            <v>Nigeria</v>
          </cell>
          <cell r="J107" t="str">
            <v>Consumer Lending, FinTech</v>
          </cell>
          <cell r="K107" t="str">
            <v>Financial Services</v>
          </cell>
          <cell r="L107" t="str">
            <v>OneFi</v>
          </cell>
          <cell r="M107">
            <v>0.9</v>
          </cell>
          <cell r="N107" t="str">
            <v>42166OneFi10000000</v>
          </cell>
          <cell r="O107" t="str">
            <v/>
          </cell>
          <cell r="P107">
            <v>1</v>
          </cell>
          <cell r="Q107">
            <v>2012</v>
          </cell>
          <cell r="R107">
            <v>15800000</v>
          </cell>
          <cell r="S107">
            <v>0</v>
          </cell>
          <cell r="T107" t="str">
            <v>5. Debt Financing</v>
          </cell>
          <cell r="U107" t="str">
            <v>Financial Services</v>
          </cell>
          <cell r="V107">
            <v>2015</v>
          </cell>
          <cell r="W107">
            <v>6</v>
          </cell>
          <cell r="X107">
            <v>2</v>
          </cell>
          <cell r="Y107">
            <v>1</v>
          </cell>
          <cell r="Z107">
            <v>1</v>
          </cell>
        </row>
        <row r="108">
          <cell r="A108">
            <v>42170</v>
          </cell>
          <cell r="B108" t="str">
            <v>Ovamba Solutions</v>
          </cell>
          <cell r="C108">
            <v>680000</v>
          </cell>
          <cell r="E108" t="str">
            <v>Seed</v>
          </cell>
          <cell r="F108" t="str">
            <v>Undisclosed</v>
          </cell>
          <cell r="G108" t="str">
            <v>Ovamba Solutions</v>
          </cell>
          <cell r="V108">
            <v>2015</v>
          </cell>
          <cell r="W108">
            <v>6</v>
          </cell>
          <cell r="X108">
            <v>2</v>
          </cell>
          <cell r="Y108">
            <v>1</v>
          </cell>
          <cell r="Z108">
            <v>1</v>
          </cell>
        </row>
        <row r="109">
          <cell r="A109">
            <v>42180</v>
          </cell>
          <cell r="B109" t="str">
            <v>Andela</v>
          </cell>
          <cell r="C109">
            <v>14000000</v>
          </cell>
          <cell r="E109" t="str">
            <v>Series A</v>
          </cell>
          <cell r="F109" t="str">
            <v>Spark Capital, GV, International Finance Corporation, Susa Ventures, PlayFair Capital, GSV Acceleration, Arena Ventures, CRE Venture Capital, Golden Palm Investments, Future Perfect Ventures</v>
          </cell>
          <cell r="G109" t="str">
            <v>https://techcrunch.com/2015/06/25/backed-by-spark-capital-andela-will-develop-a-continent-of-tech-talent/</v>
          </cell>
          <cell r="H109" t="str">
            <v>United States</v>
          </cell>
          <cell r="I109" t="str">
            <v>United States</v>
          </cell>
          <cell r="J109" t="str">
            <v>Edtech, BPO, Recruitment, Software, Training</v>
          </cell>
          <cell r="K109" t="str">
            <v>Commercial &amp; Professional Services</v>
          </cell>
          <cell r="L109" t="str">
            <v>Andela</v>
          </cell>
          <cell r="M109">
            <v>0.9</v>
          </cell>
          <cell r="N109" t="str">
            <v>42180Andela14000000</v>
          </cell>
          <cell r="O109" t="str">
            <v/>
          </cell>
          <cell r="P109">
            <v>1</v>
          </cell>
          <cell r="Q109">
            <v>2014</v>
          </cell>
          <cell r="R109">
            <v>181000000</v>
          </cell>
          <cell r="S109" t="e">
            <v>#N/A</v>
          </cell>
          <cell r="T109" t="str">
            <v>3. Early Venture</v>
          </cell>
          <cell r="U109" t="str">
            <v>Other Technologies &amp; Information Technology</v>
          </cell>
          <cell r="V109">
            <v>2015</v>
          </cell>
          <cell r="W109">
            <v>6</v>
          </cell>
          <cell r="X109">
            <v>2</v>
          </cell>
          <cell r="Y109">
            <v>1</v>
          </cell>
          <cell r="Z109">
            <v>10</v>
          </cell>
        </row>
        <row r="110">
          <cell r="A110">
            <v>42204</v>
          </cell>
          <cell r="B110" t="str">
            <v>MoneyFellows</v>
          </cell>
          <cell r="C110">
            <v>20000</v>
          </cell>
          <cell r="E110" t="str">
            <v>Seed</v>
          </cell>
          <cell r="F110" t="str">
            <v>Startupbootcamp FinTech</v>
          </cell>
          <cell r="G110" t="str">
            <v>https://www.startupbootcamp.org/blog/2015/07/startupbootcamp-announces-2015-cohort-of-rising-stars-in-london-fintech/</v>
          </cell>
          <cell r="H110" t="str">
            <v>Egypt</v>
          </cell>
          <cell r="I110" t="str">
            <v>Egypt</v>
          </cell>
          <cell r="J110" t="str">
            <v>Credit, Financial Services, Software</v>
          </cell>
          <cell r="K110" t="str">
            <v>Financial Services</v>
          </cell>
          <cell r="L110" t="str">
            <v>Moneyfellows</v>
          </cell>
          <cell r="M110">
            <v>0.9</v>
          </cell>
          <cell r="V110">
            <v>2015</v>
          </cell>
          <cell r="W110">
            <v>7</v>
          </cell>
          <cell r="X110">
            <v>3</v>
          </cell>
          <cell r="Y110">
            <v>2</v>
          </cell>
          <cell r="Z110">
            <v>1</v>
          </cell>
        </row>
        <row r="111">
          <cell r="A111">
            <v>42217</v>
          </cell>
          <cell r="B111" t="str">
            <v>Fintec Labs</v>
          </cell>
          <cell r="C111">
            <v>142000</v>
          </cell>
          <cell r="E111" t="str">
            <v>Pre-Seed</v>
          </cell>
          <cell r="F111" t="str">
            <v>Daniel van Tonder, Willem van Zyl</v>
          </cell>
          <cell r="G111" t="str">
            <v>https://www.crunchbase.com/funding_round/fintec-labs-pre-seed--616fb0cc</v>
          </cell>
          <cell r="H111" t="str">
            <v>South Africa</v>
          </cell>
          <cell r="I111" t="str">
            <v>South Africa</v>
          </cell>
          <cell r="J111" t="str">
            <v>Banking, FinTech, Incubators</v>
          </cell>
          <cell r="K111" t="str">
            <v>Financial Services</v>
          </cell>
          <cell r="L111" t="str">
            <v>Fintec Labs</v>
          </cell>
          <cell r="M111">
            <v>0.9</v>
          </cell>
          <cell r="N111" t="str">
            <v>42217Fintec Labs142000</v>
          </cell>
          <cell r="O111" t="str">
            <v/>
          </cell>
          <cell r="P111">
            <v>1</v>
          </cell>
          <cell r="Q111">
            <v>2015</v>
          </cell>
          <cell r="R111">
            <v>6397000</v>
          </cell>
          <cell r="S111">
            <v>0</v>
          </cell>
          <cell r="T111" t="str">
            <v>2. Seed</v>
          </cell>
          <cell r="U111" t="str">
            <v>Financial Services</v>
          </cell>
          <cell r="V111">
            <v>2015</v>
          </cell>
          <cell r="W111">
            <v>8</v>
          </cell>
          <cell r="X111">
            <v>3</v>
          </cell>
          <cell r="Y111">
            <v>2</v>
          </cell>
          <cell r="Z111">
            <v>2</v>
          </cell>
        </row>
        <row r="112">
          <cell r="A112">
            <v>42217</v>
          </cell>
          <cell r="B112" t="str">
            <v>Wealth Migrate</v>
          </cell>
          <cell r="C112">
            <v>1700000</v>
          </cell>
          <cell r="E112" t="str">
            <v>Seed</v>
          </cell>
          <cell r="F112" t="str">
            <v>https://www.crunchbase.com/search/funding_rounds/field/organizations/num_funding_rounds/wealth-migrate</v>
          </cell>
          <cell r="V112">
            <v>2015</v>
          </cell>
          <cell r="W112">
            <v>8</v>
          </cell>
          <cell r="X112">
            <v>3</v>
          </cell>
          <cell r="Y112">
            <v>2</v>
          </cell>
          <cell r="Z112">
            <v>1</v>
          </cell>
        </row>
        <row r="113">
          <cell r="A113">
            <v>42234</v>
          </cell>
          <cell r="B113" t="str">
            <v>Oolu</v>
          </cell>
          <cell r="C113">
            <v>1000000</v>
          </cell>
          <cell r="E113" t="str">
            <v>Seed</v>
          </cell>
          <cell r="F113" t="str">
            <v>Y Combinator, Investo</v>
          </cell>
          <cell r="G113" t="str">
            <v>https://www.crunchbase.com/funding_round/oolu-seed--1c10980f</v>
          </cell>
          <cell r="H113" t="str">
            <v>Senegal</v>
          </cell>
          <cell r="I113" t="str">
            <v>Senegal</v>
          </cell>
          <cell r="J113" t="str">
            <v>Environmental Consulting, Financial Services, Renewable Energy, Solar</v>
          </cell>
          <cell r="K113" t="str">
            <v>Energy &amp; Environment Resources</v>
          </cell>
          <cell r="L113" t="str">
            <v>Oolu</v>
          </cell>
          <cell r="M113">
            <v>0.9</v>
          </cell>
          <cell r="N113" t="str">
            <v>42234Oolu1000000</v>
          </cell>
          <cell r="O113" t="str">
            <v/>
          </cell>
          <cell r="P113">
            <v>1</v>
          </cell>
          <cell r="Q113">
            <v>2015</v>
          </cell>
          <cell r="R113">
            <v>4200000</v>
          </cell>
          <cell r="S113">
            <v>0</v>
          </cell>
          <cell r="T113" t="str">
            <v>2. Seed</v>
          </cell>
          <cell r="U113" t="e">
            <v>#N/A</v>
          </cell>
          <cell r="V113">
            <v>2015</v>
          </cell>
          <cell r="W113">
            <v>8</v>
          </cell>
          <cell r="X113">
            <v>3</v>
          </cell>
          <cell r="Y113">
            <v>2</v>
          </cell>
          <cell r="Z113">
            <v>2</v>
          </cell>
        </row>
        <row r="114">
          <cell r="A114">
            <v>42234</v>
          </cell>
          <cell r="B114" t="str">
            <v>Afrostream</v>
          </cell>
          <cell r="C114">
            <v>120000</v>
          </cell>
          <cell r="E114" t="str">
            <v>Seed</v>
          </cell>
          <cell r="F114" t="str">
            <v>Y Combinator</v>
          </cell>
          <cell r="G114" t="str">
            <v>https://www.crunchbase.com/funding_round/afrostream-seed--694f38c2</v>
          </cell>
          <cell r="H114" t="str">
            <v>France</v>
          </cell>
          <cell r="I114" t="str">
            <v>France</v>
          </cell>
          <cell r="J114" t="str">
            <v>Film, Media and Entertainment, Subscription Service</v>
          </cell>
          <cell r="K114" t="str">
            <v>Media &amp; Entertainment</v>
          </cell>
          <cell r="L114" t="str">
            <v>Afrostream</v>
          </cell>
          <cell r="M114">
            <v>0.9</v>
          </cell>
          <cell r="N114" t="str">
            <v>42234Afrostream120000</v>
          </cell>
          <cell r="O114" t="str">
            <v/>
          </cell>
          <cell r="P114">
            <v>1</v>
          </cell>
          <cell r="Q114">
            <v>2014</v>
          </cell>
          <cell r="R114">
            <v>120000</v>
          </cell>
          <cell r="S114">
            <v>1</v>
          </cell>
          <cell r="T114" t="str">
            <v>2. Seed</v>
          </cell>
          <cell r="U114" t="str">
            <v>Media &amp; Entertainment</v>
          </cell>
          <cell r="V114">
            <v>2015</v>
          </cell>
          <cell r="W114">
            <v>8</v>
          </cell>
          <cell r="X114">
            <v>3</v>
          </cell>
          <cell r="Y114">
            <v>2</v>
          </cell>
          <cell r="Z114">
            <v>1</v>
          </cell>
        </row>
        <row r="115">
          <cell r="A115">
            <v>42242</v>
          </cell>
          <cell r="B115" t="str">
            <v>Wuzzuf</v>
          </cell>
          <cell r="C115">
            <v>1700000</v>
          </cell>
          <cell r="E115" t="str">
            <v>Series A</v>
          </cell>
          <cell r="F115" t="str">
            <v>Vostok New Ventures, Piton Capital, Endure Capital, 500 Startups</v>
          </cell>
          <cell r="G115" t="str">
            <v>https://techcrunch.com/2015/08/26/wuzzuf-secures-egypts-largest-funding-round-led-by-european-vcs/</v>
          </cell>
          <cell r="H115" t="str">
            <v>Egypt</v>
          </cell>
          <cell r="I115" t="str">
            <v>Egypt</v>
          </cell>
          <cell r="J115" t="str">
            <v>Information Services, Information Technology, Software, Web Development</v>
          </cell>
          <cell r="K115" t="str">
            <v>Recruitment</v>
          </cell>
          <cell r="L115" t="str">
            <v>Wuzzuf</v>
          </cell>
          <cell r="M115">
            <v>0.9</v>
          </cell>
          <cell r="N115" t="str">
            <v>42242Wuzzuf1700000</v>
          </cell>
          <cell r="O115" t="str">
            <v/>
          </cell>
          <cell r="P115">
            <v>1</v>
          </cell>
          <cell r="Q115">
            <v>2009</v>
          </cell>
          <cell r="R115">
            <v>7850000</v>
          </cell>
          <cell r="S115">
            <v>0</v>
          </cell>
          <cell r="T115" t="str">
            <v>3. Early Venture</v>
          </cell>
          <cell r="U115" t="str">
            <v>Employment, Talent &amp; Labour</v>
          </cell>
          <cell r="V115">
            <v>2015</v>
          </cell>
          <cell r="W115">
            <v>8</v>
          </cell>
          <cell r="X115">
            <v>3</v>
          </cell>
          <cell r="Y115">
            <v>2</v>
          </cell>
          <cell r="Z115">
            <v>4</v>
          </cell>
        </row>
        <row r="116">
          <cell r="A116">
            <v>42248</v>
          </cell>
          <cell r="B116" t="str">
            <v>Max.ng</v>
          </cell>
          <cell r="C116" t="str">
            <v>Undisclosed</v>
          </cell>
          <cell r="E116" t="str">
            <v>Seed</v>
          </cell>
          <cell r="F116" t="str">
            <v>Techstars New York City Accelerator, Techstars</v>
          </cell>
          <cell r="G116" t="str">
            <v>https://www.crunchbase.com/funding_round/max-2-seed--054b468d#section-overview</v>
          </cell>
          <cell r="H116" t="str">
            <v>Nigeria</v>
          </cell>
          <cell r="I116" t="str">
            <v>Nigeria</v>
          </cell>
          <cell r="J116" t="str">
            <v>Hyperlocal logistics, On-demand Delivery, Transportation, Delivery Services, E-Commerce Logsitics, Okada, and Moto-Taxi, Ride-Hailing</v>
          </cell>
          <cell r="K116" t="str">
            <v>Transport &amp; Logistics</v>
          </cell>
          <cell r="L116" t="str">
            <v>Max.ng</v>
          </cell>
          <cell r="M116">
            <v>0.9</v>
          </cell>
          <cell r="N116" t="str">
            <v>42248Max.ngUndisclosed</v>
          </cell>
          <cell r="O116" t="str">
            <v/>
          </cell>
          <cell r="P116">
            <v>0</v>
          </cell>
          <cell r="Q116">
            <v>2015</v>
          </cell>
          <cell r="R116">
            <v>8100000</v>
          </cell>
          <cell r="S116">
            <v>0</v>
          </cell>
          <cell r="T116" t="str">
            <v>2. Seed</v>
          </cell>
          <cell r="U116" t="str">
            <v>Transport &amp; Logistics</v>
          </cell>
          <cell r="V116">
            <v>2015</v>
          </cell>
          <cell r="W116">
            <v>9</v>
          </cell>
          <cell r="X116">
            <v>3</v>
          </cell>
          <cell r="Y116">
            <v>2</v>
          </cell>
          <cell r="Z116">
            <v>2</v>
          </cell>
        </row>
        <row r="117">
          <cell r="A117">
            <v>42248</v>
          </cell>
          <cell r="B117" t="str">
            <v>WhereIsMyTransport</v>
          </cell>
          <cell r="C117">
            <v>900000</v>
          </cell>
          <cell r="E117" t="str">
            <v>Seed</v>
          </cell>
          <cell r="F117" t="str">
            <v>Infotech Ventures</v>
          </cell>
          <cell r="G117" t="str">
            <v>https://africacapitaldigest.com/whereismytransport-raises-900000-in-oversubscribed-seed-round/</v>
          </cell>
          <cell r="H117" t="str">
            <v>South Africa</v>
          </cell>
          <cell r="I117" t="str">
            <v>South Africa</v>
          </cell>
          <cell r="J117" t="str">
            <v>Public Transport Data, Professional Services</v>
          </cell>
          <cell r="K117" t="str">
            <v>Transport &amp; Logistics</v>
          </cell>
          <cell r="L117" t="str">
            <v>WhereIsMyTransport</v>
          </cell>
          <cell r="M117">
            <v>0.9</v>
          </cell>
          <cell r="N117" t="str">
            <v>42248WhereIsMyTransport900000</v>
          </cell>
          <cell r="O117" t="str">
            <v/>
          </cell>
          <cell r="P117">
            <v>1</v>
          </cell>
          <cell r="Q117">
            <v>2015</v>
          </cell>
          <cell r="R117">
            <v>5770000</v>
          </cell>
          <cell r="S117">
            <v>0</v>
          </cell>
          <cell r="T117" t="str">
            <v>2. Seed</v>
          </cell>
          <cell r="U117" t="str">
            <v>Transport &amp; Logistics</v>
          </cell>
          <cell r="V117">
            <v>2015</v>
          </cell>
          <cell r="W117">
            <v>9</v>
          </cell>
          <cell r="X117">
            <v>3</v>
          </cell>
          <cell r="Y117">
            <v>2</v>
          </cell>
          <cell r="Z117">
            <v>1</v>
          </cell>
        </row>
        <row r="118">
          <cell r="A118">
            <v>42248</v>
          </cell>
          <cell r="B118" t="str">
            <v>TalentBase</v>
          </cell>
          <cell r="C118">
            <v>180000</v>
          </cell>
          <cell r="E118" t="str">
            <v>Seed</v>
          </cell>
          <cell r="F118" t="str">
            <v>Venture Garden Group</v>
          </cell>
          <cell r="G118" t="str">
            <v>https://static1.squarespace.com/static/5840136215d5dbe2c9527e04/t/59d60f4849fc2b1e317db16d/1507200873271/talentbase.pdf</v>
          </cell>
          <cell r="H118" t="str">
            <v>Nigeria</v>
          </cell>
          <cell r="I118" t="str">
            <v>Nigeria</v>
          </cell>
          <cell r="J118" t="str">
            <v>Human Resources Technology, Human Resources Management Software, and Human Resources Consultation</v>
          </cell>
          <cell r="K118" t="str">
            <v>Recruitment</v>
          </cell>
          <cell r="L118" t="str">
            <v>TalentBase</v>
          </cell>
          <cell r="M118">
            <v>0.9</v>
          </cell>
          <cell r="N118" t="str">
            <v>42248TalentBase180000</v>
          </cell>
          <cell r="O118" t="str">
            <v/>
          </cell>
          <cell r="P118">
            <v>1</v>
          </cell>
          <cell r="Q118">
            <v>2016</v>
          </cell>
          <cell r="R118">
            <v>330000</v>
          </cell>
          <cell r="S118">
            <v>0</v>
          </cell>
          <cell r="T118" t="str">
            <v>2. Seed</v>
          </cell>
          <cell r="U118" t="str">
            <v>Employment, Talent &amp; Labour</v>
          </cell>
          <cell r="V118">
            <v>2015</v>
          </cell>
          <cell r="W118">
            <v>9</v>
          </cell>
          <cell r="X118">
            <v>3</v>
          </cell>
          <cell r="Y118">
            <v>2</v>
          </cell>
          <cell r="Z118">
            <v>1</v>
          </cell>
        </row>
        <row r="119">
          <cell r="A119">
            <v>42266</v>
          </cell>
          <cell r="B119" t="str">
            <v>AJUA</v>
          </cell>
          <cell r="C119" t="str">
            <v>Undisclosed</v>
          </cell>
          <cell r="E119" t="str">
            <v>Seed</v>
          </cell>
          <cell r="F119" t="str">
            <v>Cross Culture Ventures</v>
          </cell>
          <cell r="G119" t="str">
            <v>https://www.crunchbase.com/funding_round/msurvey-seed--29468c79#section-investors</v>
          </cell>
          <cell r="H119" t="str">
            <v>Kenya</v>
          </cell>
          <cell r="I119" t="str">
            <v>Kenya</v>
          </cell>
          <cell r="J119" t="str">
            <v>Data, Insights, Mobile surveys, Mobile rewards, Voice of the Customer, NPS, Feedback Loop, Surveys, Health and Academic Research, Customer Feedback, Customer Loyalty, Net Promoter Score, NPS, Customer Acquisition, Customer Retention</v>
          </cell>
          <cell r="K119" t="str">
            <v>Information Technology</v>
          </cell>
          <cell r="L119" t="str">
            <v>AJUA</v>
          </cell>
          <cell r="M119">
            <v>0.9</v>
          </cell>
          <cell r="N119" t="str">
            <v>42266AJUAUndisclosed</v>
          </cell>
          <cell r="O119" t="str">
            <v/>
          </cell>
          <cell r="P119">
            <v>0</v>
          </cell>
          <cell r="Q119">
            <v>2012</v>
          </cell>
          <cell r="R119">
            <v>3500000</v>
          </cell>
          <cell r="S119">
            <v>0</v>
          </cell>
          <cell r="T119" t="str">
            <v>2. Seed</v>
          </cell>
          <cell r="U119" t="str">
            <v>Other Technologies &amp; Information Technology</v>
          </cell>
          <cell r="V119">
            <v>2015</v>
          </cell>
          <cell r="W119">
            <v>9</v>
          </cell>
          <cell r="X119">
            <v>3</v>
          </cell>
          <cell r="Y119">
            <v>2</v>
          </cell>
          <cell r="Z119">
            <v>1</v>
          </cell>
        </row>
        <row r="120">
          <cell r="A120">
            <v>42276</v>
          </cell>
          <cell r="B120" t="str">
            <v>Max.ng</v>
          </cell>
          <cell r="C120">
            <v>100000</v>
          </cell>
          <cell r="E120" t="str">
            <v>Pre-Seed</v>
          </cell>
          <cell r="F120" t="str">
            <v>Right Side Capital Management, Amadeo Brenninkmeijer</v>
          </cell>
          <cell r="G120" t="str">
            <v>https://www.crunchbase.com/funding_round/max-2-convertible-note--ae559f82#section-investors</v>
          </cell>
          <cell r="H120" t="str">
            <v>Nigeria</v>
          </cell>
          <cell r="I120" t="str">
            <v>Nigeria</v>
          </cell>
          <cell r="J120" t="str">
            <v>Hyperlocal logistics, On-demand Delivery, Transportation, Delivery Services, E-Commerce Logsitics, Okada, and Moto-Taxi, Ride-Hailing</v>
          </cell>
          <cell r="K120" t="str">
            <v>Transport &amp; Logistics</v>
          </cell>
          <cell r="L120" t="str">
            <v>Max.ng</v>
          </cell>
          <cell r="M120">
            <v>0.9</v>
          </cell>
          <cell r="N120" t="str">
            <v>42276Max.ng100000</v>
          </cell>
          <cell r="O120" t="str">
            <v/>
          </cell>
          <cell r="P120">
            <v>1</v>
          </cell>
          <cell r="Q120">
            <v>2015</v>
          </cell>
          <cell r="R120">
            <v>8100000</v>
          </cell>
          <cell r="S120">
            <v>0</v>
          </cell>
          <cell r="T120" t="str">
            <v>2. Seed</v>
          </cell>
          <cell r="U120" t="str">
            <v>Transport &amp; Logistics</v>
          </cell>
          <cell r="V120">
            <v>2015</v>
          </cell>
          <cell r="W120">
            <v>9</v>
          </cell>
          <cell r="X120">
            <v>3</v>
          </cell>
          <cell r="Y120">
            <v>2</v>
          </cell>
          <cell r="Z120">
            <v>2</v>
          </cell>
        </row>
        <row r="121">
          <cell r="A121">
            <v>42277</v>
          </cell>
          <cell r="B121" t="str">
            <v>Yoco</v>
          </cell>
          <cell r="C121">
            <v>2400000</v>
          </cell>
          <cell r="E121" t="str">
            <v xml:space="preserve">Angel </v>
          </cell>
          <cell r="F121" t="str">
            <v>CRE Venture Capital, Greg Kidd, Robby Hilkowitz</v>
          </cell>
          <cell r="G121" t="str">
            <v>https://www.crunchbase.com/funding_round/yoco-angel--97a14f3b</v>
          </cell>
          <cell r="H121" t="str">
            <v>South Africa</v>
          </cell>
          <cell r="I121" t="str">
            <v>South Africa</v>
          </cell>
          <cell r="J121" t="str">
            <v>FinTech, Mobile Payments, Payments, Point of Sale, SaaS, Small and Medium Businesses</v>
          </cell>
          <cell r="K121" t="str">
            <v>Financial Services</v>
          </cell>
          <cell r="L121" t="str">
            <v>Yoco</v>
          </cell>
          <cell r="M121">
            <v>0.9</v>
          </cell>
          <cell r="N121" t="str">
            <v>42277Yoco2400000</v>
          </cell>
          <cell r="O121" t="str">
            <v/>
          </cell>
          <cell r="P121">
            <v>1</v>
          </cell>
          <cell r="Q121">
            <v>2013</v>
          </cell>
          <cell r="R121">
            <v>20100000</v>
          </cell>
          <cell r="S121">
            <v>0</v>
          </cell>
          <cell r="T121" t="e">
            <v>#N/A</v>
          </cell>
          <cell r="U121" t="str">
            <v>Financial Services</v>
          </cell>
          <cell r="V121">
            <v>2015</v>
          </cell>
          <cell r="W121">
            <v>9</v>
          </cell>
          <cell r="X121">
            <v>3</v>
          </cell>
          <cell r="Y121">
            <v>2</v>
          </cell>
          <cell r="Z121">
            <v>3</v>
          </cell>
        </row>
        <row r="122">
          <cell r="A122">
            <v>42283</v>
          </cell>
          <cell r="B122" t="str">
            <v>Paga</v>
          </cell>
          <cell r="C122">
            <v>13000000</v>
          </cell>
          <cell r="E122" t="str">
            <v>Series B</v>
          </cell>
          <cell r="F122" t="str">
            <v>Omidyar Network, Goodwell Investments, Capricorn Investment Group, Adlevo Capital</v>
          </cell>
          <cell r="G122" t="str">
            <v>https://www.forbes.com/sites/mfonobongnsehe/2015/10/07/nigerian-money-transfer-firm-paga-raises-13-million/</v>
          </cell>
          <cell r="H122" t="str">
            <v>Nigeria</v>
          </cell>
          <cell r="I122" t="str">
            <v>Nigeria</v>
          </cell>
          <cell r="J122" t="str">
            <v>Money Transfer, Airtime, Bill Payments, and SME Business</v>
          </cell>
          <cell r="K122" t="str">
            <v>Financial Services</v>
          </cell>
          <cell r="L122" t="str">
            <v>Paga</v>
          </cell>
          <cell r="M122">
            <v>0.9</v>
          </cell>
          <cell r="N122" t="str">
            <v>42283Paga13000000</v>
          </cell>
          <cell r="O122" t="str">
            <v/>
          </cell>
          <cell r="P122">
            <v>1</v>
          </cell>
          <cell r="Q122">
            <v>2009</v>
          </cell>
          <cell r="R122">
            <v>32700000</v>
          </cell>
          <cell r="S122">
            <v>0</v>
          </cell>
          <cell r="T122" t="str">
            <v>3. Early Venture</v>
          </cell>
          <cell r="U122" t="str">
            <v>Financial Services</v>
          </cell>
          <cell r="V122">
            <v>2015</v>
          </cell>
          <cell r="W122">
            <v>10</v>
          </cell>
          <cell r="X122">
            <v>4</v>
          </cell>
          <cell r="Y122">
            <v>2</v>
          </cell>
          <cell r="Z122">
            <v>4</v>
          </cell>
        </row>
        <row r="123">
          <cell r="A123">
            <v>42284</v>
          </cell>
          <cell r="B123" t="str">
            <v>Afrostream</v>
          </cell>
          <cell r="C123" t="str">
            <v>Undisclosed</v>
          </cell>
          <cell r="E123" t="str">
            <v>Venture Round</v>
          </cell>
          <cell r="F123" t="str">
            <v>ACE &amp; Company, The Family, Cross Culture Ventures, Orange Digital Ventures</v>
          </cell>
          <cell r="G123" t="str">
            <v>https://www.crunchbase.com/funding_round/afrostream-series-unknown--2bdcb05a</v>
          </cell>
          <cell r="H123" t="str">
            <v>France</v>
          </cell>
          <cell r="I123" t="str">
            <v>France</v>
          </cell>
          <cell r="J123" t="str">
            <v>Film, Media and Entertainment, Subscription Service</v>
          </cell>
          <cell r="K123" t="str">
            <v>Media &amp; Entertainment</v>
          </cell>
          <cell r="L123" t="str">
            <v>Afrostream</v>
          </cell>
          <cell r="M123">
            <v>0.9</v>
          </cell>
          <cell r="N123" t="str">
            <v>42284AfrostreamUndisclosed</v>
          </cell>
          <cell r="O123" t="str">
            <v/>
          </cell>
          <cell r="P123">
            <v>0</v>
          </cell>
          <cell r="Q123">
            <v>2014</v>
          </cell>
          <cell r="R123">
            <v>120000</v>
          </cell>
          <cell r="S123">
            <v>1</v>
          </cell>
          <cell r="T123" t="str">
            <v>4. Late Venture</v>
          </cell>
          <cell r="U123" t="str">
            <v>Media &amp; Entertainment</v>
          </cell>
          <cell r="V123">
            <v>2015</v>
          </cell>
          <cell r="W123">
            <v>10</v>
          </cell>
          <cell r="X123">
            <v>4</v>
          </cell>
          <cell r="Y123">
            <v>2</v>
          </cell>
          <cell r="Z123">
            <v>4</v>
          </cell>
        </row>
        <row r="124">
          <cell r="A124">
            <v>42291</v>
          </cell>
          <cell r="B124" t="str">
            <v>Kopo Kopo</v>
          </cell>
          <cell r="C124">
            <v>2100000</v>
          </cell>
          <cell r="E124" t="str">
            <v>Series B</v>
          </cell>
          <cell r="F124" t="str">
            <v>Accion Venture Lab, Bamboo Finance, Javelin Venture Partners</v>
          </cell>
          <cell r="G124" t="str">
            <v>https://www.crunchbase.com/organization/kopo-kopo#section-funding-rounds</v>
          </cell>
          <cell r="H124" t="str">
            <v>Kenya</v>
          </cell>
          <cell r="I124" t="str">
            <v>Kenya</v>
          </cell>
          <cell r="J124" t="str">
            <v>Enterprise Software, Financial Services, Information Technology, Mobile Payments, Payments, Social Entrepreneurship, Telecommunications</v>
          </cell>
          <cell r="K124" t="str">
            <v>Financial Services</v>
          </cell>
          <cell r="L124" t="str">
            <v>Kopo Kopo</v>
          </cell>
          <cell r="M124">
            <v>0.9</v>
          </cell>
          <cell r="N124" t="str">
            <v>42291Kopo Kopo2100000</v>
          </cell>
          <cell r="O124" t="str">
            <v/>
          </cell>
          <cell r="P124">
            <v>1</v>
          </cell>
          <cell r="Q124">
            <v>2011</v>
          </cell>
          <cell r="R124">
            <v>6504900</v>
          </cell>
          <cell r="S124">
            <v>0</v>
          </cell>
          <cell r="T124" t="str">
            <v>3. Early Venture</v>
          </cell>
          <cell r="U124" t="str">
            <v>Financial Services</v>
          </cell>
          <cell r="V124">
            <v>2015</v>
          </cell>
          <cell r="W124">
            <v>10</v>
          </cell>
          <cell r="X124">
            <v>4</v>
          </cell>
          <cell r="Y124">
            <v>2</v>
          </cell>
          <cell r="Z124">
            <v>3</v>
          </cell>
        </row>
        <row r="125">
          <cell r="A125">
            <v>42298</v>
          </cell>
          <cell r="B125" t="str">
            <v>Nomanini</v>
          </cell>
          <cell r="C125" t="str">
            <v>Undisclosed</v>
          </cell>
          <cell r="E125" t="str">
            <v>Series C</v>
          </cell>
          <cell r="F125" t="str">
            <v>Undisclosed</v>
          </cell>
          <cell r="G125" t="str">
            <v>https://www.crunchbase.com/organization/nomanini#section-funding-rounds</v>
          </cell>
          <cell r="H125" t="str">
            <v>South Africa</v>
          </cell>
          <cell r="I125" t="str">
            <v>South Africa</v>
          </cell>
          <cell r="J125" t="str">
            <v>Mobile, Payments, Telecommunications</v>
          </cell>
          <cell r="K125" t="str">
            <v>Financial Services</v>
          </cell>
          <cell r="L125" t="str">
            <v>Nomanini</v>
          </cell>
          <cell r="M125">
            <v>0.9</v>
          </cell>
          <cell r="N125" t="str">
            <v>42298NomaniniUndisclosed</v>
          </cell>
          <cell r="O125" t="str">
            <v/>
          </cell>
          <cell r="P125">
            <v>0</v>
          </cell>
          <cell r="Q125">
            <v>2011</v>
          </cell>
          <cell r="R125">
            <v>5050000</v>
          </cell>
          <cell r="S125">
            <v>0</v>
          </cell>
          <cell r="T125" t="str">
            <v>4. Late Venture</v>
          </cell>
          <cell r="U125" t="str">
            <v>Financial Services</v>
          </cell>
          <cell r="V125">
            <v>2015</v>
          </cell>
          <cell r="W125">
            <v>10</v>
          </cell>
          <cell r="X125">
            <v>4</v>
          </cell>
          <cell r="Y125">
            <v>2</v>
          </cell>
          <cell r="Z125">
            <v>1</v>
          </cell>
        </row>
        <row r="126">
          <cell r="A126">
            <v>42299</v>
          </cell>
          <cell r="B126" t="str">
            <v xml:space="preserve">Zola Electric </v>
          </cell>
          <cell r="C126">
            <v>25000000</v>
          </cell>
          <cell r="E126" t="str">
            <v>Series C</v>
          </cell>
          <cell r="F126" t="str">
            <v>DBL Investors, Western Technology Investment, Vulcan Capital, Serious Change, Omidyar Network, Energy Access Ventures, Aster</v>
          </cell>
          <cell r="G126" t="str">
            <v>http://www.greentechmedia.com/articles/read/Off-Grid-Electric-Raises-25M-From-DBL-Partners-and-SolarCity-for-Micro-Sol</v>
          </cell>
          <cell r="H126" t="str">
            <v>Tanzania</v>
          </cell>
          <cell r="I126" t="str">
            <v>Tanzania</v>
          </cell>
          <cell r="J126" t="str">
            <v>Electrical Distribution, Energy, Renewable Energy, Solar</v>
          </cell>
          <cell r="K126" t="str">
            <v>Energy &amp; Environment Resources</v>
          </cell>
          <cell r="L126" t="str">
            <v xml:space="preserve">Zola Electric </v>
          </cell>
          <cell r="M126">
            <v>0.9</v>
          </cell>
          <cell r="N126" t="str">
            <v>42299Zola Electric 25000000</v>
          </cell>
          <cell r="O126" t="str">
            <v/>
          </cell>
          <cell r="P126">
            <v>1</v>
          </cell>
          <cell r="Q126">
            <v>2011</v>
          </cell>
          <cell r="R126">
            <v>165500000</v>
          </cell>
          <cell r="S126">
            <v>0</v>
          </cell>
          <cell r="T126" t="str">
            <v>4. Late Venture</v>
          </cell>
          <cell r="U126" t="e">
            <v>#N/A</v>
          </cell>
          <cell r="V126">
            <v>2015</v>
          </cell>
          <cell r="W126">
            <v>10</v>
          </cell>
          <cell r="X126">
            <v>4</v>
          </cell>
          <cell r="Y126">
            <v>2</v>
          </cell>
          <cell r="Z126">
            <v>7</v>
          </cell>
        </row>
        <row r="127">
          <cell r="A127">
            <v>42307</v>
          </cell>
          <cell r="B127" t="str">
            <v>Umati Capital</v>
          </cell>
          <cell r="C127" t="str">
            <v>Undisclosed</v>
          </cell>
          <cell r="E127" t="str">
            <v>Series A</v>
          </cell>
          <cell r="F127" t="str">
            <v>Blue Haven Initiative, Lundin Foundation</v>
          </cell>
          <cell r="G127" t="str">
            <v>https://www.crunchbase.com/organization/umati-capital#section-funding-rounds</v>
          </cell>
          <cell r="H127" t="str">
            <v>Kenya</v>
          </cell>
          <cell r="I127" t="str">
            <v>Kenya</v>
          </cell>
          <cell r="J127" t="str">
            <v>Fast-Moving Consumer Goods, Financial Services</v>
          </cell>
          <cell r="K127" t="str">
            <v>Financial Services</v>
          </cell>
          <cell r="L127" t="str">
            <v>Umati Capital</v>
          </cell>
          <cell r="M127">
            <v>0.9</v>
          </cell>
          <cell r="N127" t="str">
            <v>42307Umati CapitalUndisclosed</v>
          </cell>
          <cell r="O127" t="str">
            <v/>
          </cell>
          <cell r="P127">
            <v>0</v>
          </cell>
          <cell r="Q127">
            <v>2012</v>
          </cell>
          <cell r="R127">
            <v>0</v>
          </cell>
          <cell r="S127">
            <v>0</v>
          </cell>
          <cell r="T127" t="str">
            <v>3. Early Venture</v>
          </cell>
          <cell r="U127" t="str">
            <v>Financial Services</v>
          </cell>
          <cell r="V127">
            <v>2015</v>
          </cell>
          <cell r="W127">
            <v>10</v>
          </cell>
          <cell r="X127">
            <v>4</v>
          </cell>
          <cell r="Y127">
            <v>2</v>
          </cell>
          <cell r="Z127">
            <v>2</v>
          </cell>
        </row>
        <row r="128">
          <cell r="A128">
            <v>42310</v>
          </cell>
          <cell r="B128" t="str">
            <v>M-Tiba</v>
          </cell>
          <cell r="C128">
            <v>1500000</v>
          </cell>
          <cell r="E128" t="str">
            <v>Grant</v>
          </cell>
          <cell r="F128" t="str">
            <v>Pfizer Foundation</v>
          </cell>
          <cell r="G128" t="str">
            <v>https://www.balancingact-africa.com/news/telecoms_en/35104/pfizer-foundation-injects-us15-million-into-kenyas-first-mobile-health-wallet-platform</v>
          </cell>
          <cell r="H128" t="str">
            <v>Kenya</v>
          </cell>
          <cell r="I128" t="str">
            <v>Kenya</v>
          </cell>
          <cell r="J128" t="str">
            <v>Health Care, mHealth, Wellness</v>
          </cell>
          <cell r="K128" t="str">
            <v>Financial Services</v>
          </cell>
          <cell r="L128" t="str">
            <v>M-Tiba</v>
          </cell>
          <cell r="M128">
            <v>0.9</v>
          </cell>
          <cell r="N128" t="str">
            <v>42310M-Tiba1500000</v>
          </cell>
          <cell r="O128" t="str">
            <v/>
          </cell>
          <cell r="P128">
            <v>1</v>
          </cell>
          <cell r="Q128">
            <v>2016</v>
          </cell>
          <cell r="R128">
            <v>2975000</v>
          </cell>
          <cell r="S128">
            <v>0</v>
          </cell>
          <cell r="T128" t="str">
            <v>1. Grant</v>
          </cell>
          <cell r="U128" t="str">
            <v>Financial Services</v>
          </cell>
          <cell r="V128">
            <v>2015</v>
          </cell>
          <cell r="W128">
            <v>11</v>
          </cell>
          <cell r="X128">
            <v>4</v>
          </cell>
          <cell r="Y128">
            <v>2</v>
          </cell>
          <cell r="Z128">
            <v>1</v>
          </cell>
        </row>
        <row r="129">
          <cell r="A129">
            <v>42312</v>
          </cell>
          <cell r="B129" t="str">
            <v>Sendy</v>
          </cell>
          <cell r="C129">
            <v>1000000</v>
          </cell>
          <cell r="E129" t="str">
            <v>Seed</v>
          </cell>
          <cell r="F129" t="str">
            <v>Savannah Fund</v>
          </cell>
          <cell r="G129" t="str">
            <v>Sendy Ltd</v>
          </cell>
          <cell r="H129" t="str">
            <v>Kenya</v>
          </cell>
          <cell r="I129" t="str">
            <v>Kenya</v>
          </cell>
          <cell r="J129" t="str">
            <v>Logistics, Deliveries, Courier, Packages, Food Delivery, E-Commerce, Mobile Apps, and On demand courier solutions</v>
          </cell>
          <cell r="K129" t="str">
            <v>Transport &amp; Logistics</v>
          </cell>
          <cell r="L129" t="str">
            <v>Sendy</v>
          </cell>
          <cell r="M129">
            <v>0.9</v>
          </cell>
          <cell r="N129" t="str">
            <v>42312Sendy1000000</v>
          </cell>
          <cell r="O129" t="str">
            <v/>
          </cell>
          <cell r="P129">
            <v>1</v>
          </cell>
          <cell r="Q129">
            <v>2014</v>
          </cell>
          <cell r="R129">
            <v>10500000</v>
          </cell>
          <cell r="S129">
            <v>0</v>
          </cell>
          <cell r="T129" t="str">
            <v>2. Seed</v>
          </cell>
          <cell r="U129" t="str">
            <v>Transport &amp; Logistics</v>
          </cell>
          <cell r="V129">
            <v>2015</v>
          </cell>
          <cell r="W129">
            <v>11</v>
          </cell>
          <cell r="X129">
            <v>4</v>
          </cell>
          <cell r="Y129">
            <v>2</v>
          </cell>
          <cell r="Z129">
            <v>1</v>
          </cell>
        </row>
        <row r="130">
          <cell r="A130">
            <v>42325</v>
          </cell>
          <cell r="B130" t="str">
            <v>Asoko Insight</v>
          </cell>
          <cell r="C130">
            <v>1400000</v>
          </cell>
          <cell r="E130" t="str">
            <v>Seed</v>
          </cell>
          <cell r="F130" t="str">
            <v>North Base Media, Lateral Capital, J.E. Berman Associates, CRE Venture Capital</v>
          </cell>
          <cell r="G130" t="str">
            <v>https://www.crunchbase.com/funding_round/asoko-insight-seed--5608c388#section-investors</v>
          </cell>
          <cell r="H130" t="str">
            <v>Nigeria</v>
          </cell>
          <cell r="I130" t="str">
            <v>Nigeria</v>
          </cell>
          <cell r="J130" t="str">
            <v>Company Information, Data Analysis, Business Development, Investment Research, Company Profiling, News &amp; Analysis, Due Diligence, Africa, Market Research, private equity, and African Data</v>
          </cell>
          <cell r="K130" t="str">
            <v>Media &amp; Entertainment</v>
          </cell>
          <cell r="L130" t="str">
            <v>Asoko Insight</v>
          </cell>
          <cell r="M130">
            <v>0.9</v>
          </cell>
          <cell r="N130" t="str">
            <v>42325Asoko Insight1400000</v>
          </cell>
          <cell r="O130" t="str">
            <v/>
          </cell>
          <cell r="P130">
            <v>1</v>
          </cell>
          <cell r="Q130">
            <v>2014</v>
          </cell>
          <cell r="R130">
            <v>8000000</v>
          </cell>
          <cell r="S130">
            <v>0</v>
          </cell>
          <cell r="T130" t="str">
            <v>2. Seed</v>
          </cell>
          <cell r="U130" t="str">
            <v>Media &amp; Entertainment</v>
          </cell>
          <cell r="V130">
            <v>2015</v>
          </cell>
          <cell r="W130">
            <v>11</v>
          </cell>
          <cell r="X130">
            <v>4</v>
          </cell>
          <cell r="Y130">
            <v>2</v>
          </cell>
          <cell r="Z130">
            <v>4</v>
          </cell>
        </row>
        <row r="131">
          <cell r="A131">
            <v>42326</v>
          </cell>
          <cell r="B131" t="str">
            <v>Travelbeta</v>
          </cell>
          <cell r="C131">
            <v>2000000</v>
          </cell>
          <cell r="E131" t="str">
            <v>Seed</v>
          </cell>
          <cell r="F131" t="str">
            <v>Undisclosed</v>
          </cell>
          <cell r="G131" t="str">
            <v>https://techpoint.africa/2015/11/18/travelbeta-rairian-investors/</v>
          </cell>
          <cell r="H131" t="str">
            <v>Nigeria</v>
          </cell>
          <cell r="I131" t="str">
            <v>Nigeria</v>
          </cell>
          <cell r="J131" t="str">
            <v>E-Commerce, Tourism, Travel</v>
          </cell>
          <cell r="K131" t="str">
            <v>E-Commerce &amp; Retail</v>
          </cell>
          <cell r="L131" t="str">
            <v>Travelbeta</v>
          </cell>
          <cell r="M131">
            <v>0.9</v>
          </cell>
          <cell r="N131" t="str">
            <v>42326Travelbeta2000000</v>
          </cell>
          <cell r="O131" t="str">
            <v/>
          </cell>
          <cell r="P131">
            <v>1</v>
          </cell>
          <cell r="Q131">
            <v>2014</v>
          </cell>
          <cell r="R131">
            <v>2000000</v>
          </cell>
          <cell r="S131">
            <v>0</v>
          </cell>
          <cell r="T131" t="str">
            <v>2. Seed</v>
          </cell>
          <cell r="U131" t="str">
            <v>E-commerce &amp; Retail</v>
          </cell>
          <cell r="V131">
            <v>2015</v>
          </cell>
          <cell r="W131">
            <v>11</v>
          </cell>
          <cell r="X131">
            <v>4</v>
          </cell>
          <cell r="Y131">
            <v>2</v>
          </cell>
          <cell r="Z131">
            <v>1</v>
          </cell>
        </row>
        <row r="132">
          <cell r="A132">
            <v>42326</v>
          </cell>
          <cell r="B132" t="str">
            <v>Fintec Labs</v>
          </cell>
          <cell r="C132">
            <v>355000</v>
          </cell>
          <cell r="E132" t="str">
            <v>Seed</v>
          </cell>
          <cell r="F132" t="str">
            <v>Q4 Investments (Pty) Ltd</v>
          </cell>
          <cell r="G132" t="str">
            <v>https://www.crunchbase.com/funding_round/fintec-labs-seed--d17b53df</v>
          </cell>
          <cell r="H132" t="str">
            <v>South Africa</v>
          </cell>
          <cell r="I132" t="str">
            <v>South Africa</v>
          </cell>
          <cell r="J132" t="str">
            <v>Banking, FinTech, Incubators</v>
          </cell>
          <cell r="K132" t="str">
            <v>Financial Services</v>
          </cell>
          <cell r="L132" t="str">
            <v>Fintec Labs</v>
          </cell>
          <cell r="M132">
            <v>0.9</v>
          </cell>
          <cell r="N132" t="str">
            <v>42326Fintec Labs355000</v>
          </cell>
          <cell r="O132" t="str">
            <v/>
          </cell>
          <cell r="P132">
            <v>1</v>
          </cell>
          <cell r="Q132">
            <v>2015</v>
          </cell>
          <cell r="R132">
            <v>6397000</v>
          </cell>
          <cell r="S132">
            <v>0</v>
          </cell>
          <cell r="T132" t="str">
            <v>2. Seed</v>
          </cell>
          <cell r="U132" t="str">
            <v>Financial Services</v>
          </cell>
          <cell r="V132">
            <v>2015</v>
          </cell>
          <cell r="W132">
            <v>11</v>
          </cell>
          <cell r="X132">
            <v>4</v>
          </cell>
          <cell r="Y132">
            <v>2</v>
          </cell>
          <cell r="Z132">
            <v>1</v>
          </cell>
        </row>
        <row r="133">
          <cell r="A133">
            <v>42339</v>
          </cell>
          <cell r="B133" t="str">
            <v>Farmerline</v>
          </cell>
          <cell r="C133" t="str">
            <v>Undisclosed</v>
          </cell>
          <cell r="E133" t="str">
            <v>Grant</v>
          </cell>
          <cell r="F133" t="str">
            <v>Pitch@Palace</v>
          </cell>
          <cell r="G133" t="str">
            <v>https://www.crunchbase.com/funding_round/farmerline-non-equity-assistance--9ccc1505#section-investors</v>
          </cell>
          <cell r="H133" t="str">
            <v>Ghana</v>
          </cell>
          <cell r="I133" t="str">
            <v>Ghana</v>
          </cell>
          <cell r="J133" t="str">
            <v>Agtech, Data Analytics</v>
          </cell>
          <cell r="K133" t="str">
            <v>Agriculture</v>
          </cell>
          <cell r="L133" t="str">
            <v>Farmerline</v>
          </cell>
          <cell r="M133">
            <v>0.9</v>
          </cell>
          <cell r="N133" t="str">
            <v>42339FarmerlineUndisclosed</v>
          </cell>
          <cell r="O133" t="str">
            <v/>
          </cell>
          <cell r="P133">
            <v>0</v>
          </cell>
          <cell r="Q133">
            <v>2012</v>
          </cell>
          <cell r="R133">
            <v>742000</v>
          </cell>
          <cell r="S133">
            <v>0</v>
          </cell>
          <cell r="T133" t="str">
            <v>1. Grant</v>
          </cell>
          <cell r="U133" t="str">
            <v>Agriculture</v>
          </cell>
          <cell r="V133">
            <v>2015</v>
          </cell>
          <cell r="W133">
            <v>12</v>
          </cell>
          <cell r="X133">
            <v>4</v>
          </cell>
          <cell r="Y133">
            <v>2</v>
          </cell>
          <cell r="Z133">
            <v>1</v>
          </cell>
        </row>
        <row r="134">
          <cell r="A134">
            <v>42340</v>
          </cell>
          <cell r="B134" t="str">
            <v>M-KOPA</v>
          </cell>
          <cell r="C134">
            <v>19000000</v>
          </cell>
          <cell r="E134" t="str">
            <v>Venture Round</v>
          </cell>
          <cell r="F134" t="str">
            <v>Revolution, Virgin Group, Generation Investment Management, Jean Case</v>
          </cell>
          <cell r="G134" t="str">
            <v>https://www.crunchbase.com/funding_round/m-kopa-series-unknown--ee7d8065</v>
          </cell>
          <cell r="H134" t="str">
            <v>Kenya</v>
          </cell>
          <cell r="I134" t="str">
            <v>Kenya</v>
          </cell>
          <cell r="J134" t="str">
            <v>Energy, Financial Services, Mobile</v>
          </cell>
          <cell r="K134" t="str">
            <v>Energy &amp; Environment Resources</v>
          </cell>
          <cell r="L134" t="str">
            <v>M-Kopa</v>
          </cell>
          <cell r="M134">
            <v>0.9</v>
          </cell>
          <cell r="N134" t="str">
            <v>42340M-KOPA19000000</v>
          </cell>
          <cell r="O134" t="str">
            <v/>
          </cell>
          <cell r="P134">
            <v>1</v>
          </cell>
          <cell r="Q134">
            <v>2011</v>
          </cell>
          <cell r="R134">
            <v>161800000</v>
          </cell>
          <cell r="S134">
            <v>0</v>
          </cell>
          <cell r="T134" t="str">
            <v>4. Late Venture</v>
          </cell>
          <cell r="U134" t="e">
            <v>#N/A</v>
          </cell>
          <cell r="V134">
            <v>2015</v>
          </cell>
          <cell r="W134">
            <v>12</v>
          </cell>
          <cell r="X134">
            <v>4</v>
          </cell>
          <cell r="Y134">
            <v>2</v>
          </cell>
          <cell r="Z134">
            <v>4</v>
          </cell>
        </row>
        <row r="135">
          <cell r="A135">
            <v>42347</v>
          </cell>
          <cell r="B135" t="str">
            <v>Powerhive</v>
          </cell>
          <cell r="C135">
            <v>12000000</v>
          </cell>
          <cell r="E135" t="str">
            <v>Venture Round</v>
          </cell>
          <cell r="F135" t="str">
            <v>Enel Green Power</v>
          </cell>
          <cell r="G135" t="str">
            <v>https://www.crunchbase.com/funding_round/powerhive-series-unknown--d3e80f75#section-lead-investors</v>
          </cell>
          <cell r="H135" t="str">
            <v>Kenya</v>
          </cell>
          <cell r="I135" t="str">
            <v>Kenya</v>
          </cell>
          <cell r="J135" t="str">
            <v>Cloud Computing, Energy, SaaS, Software, Solar</v>
          </cell>
          <cell r="K135" t="str">
            <v>Energy &amp; Environment Resources</v>
          </cell>
          <cell r="L135" t="str">
            <v>Powerhive</v>
          </cell>
          <cell r="M135">
            <v>0.9</v>
          </cell>
          <cell r="N135" t="str">
            <v>42347Powerhive12000000</v>
          </cell>
          <cell r="O135" t="str">
            <v/>
          </cell>
          <cell r="P135">
            <v>1</v>
          </cell>
          <cell r="Q135">
            <v>2011</v>
          </cell>
          <cell r="R135">
            <v>41300000</v>
          </cell>
          <cell r="S135">
            <v>0</v>
          </cell>
          <cell r="T135" t="str">
            <v>4. Late Venture</v>
          </cell>
          <cell r="U135" t="e">
            <v>#N/A</v>
          </cell>
          <cell r="V135">
            <v>2015</v>
          </cell>
          <cell r="W135">
            <v>12</v>
          </cell>
          <cell r="X135">
            <v>4</v>
          </cell>
          <cell r="Y135">
            <v>2</v>
          </cell>
          <cell r="Z135">
            <v>1</v>
          </cell>
        </row>
        <row r="136">
          <cell r="A136">
            <v>42352</v>
          </cell>
          <cell r="B136" t="str">
            <v>Payme</v>
          </cell>
          <cell r="C136" t="str">
            <v>Undisclosed</v>
          </cell>
          <cell r="E136" t="str">
            <v>Grant</v>
          </cell>
          <cell r="F136" t="str">
            <v xml:space="preserve"> AUC Venture Lab</v>
          </cell>
          <cell r="G136" t="str">
            <v>http://disrupt-africa.com/2015/12/cairos-auc-venture-lab-graduates-12-incubated-startups/</v>
          </cell>
          <cell r="V136">
            <v>2015</v>
          </cell>
          <cell r="W136">
            <v>12</v>
          </cell>
          <cell r="X136">
            <v>4</v>
          </cell>
          <cell r="Y136">
            <v>2</v>
          </cell>
          <cell r="Z136">
            <v>1</v>
          </cell>
        </row>
        <row r="137">
          <cell r="A137">
            <v>42354</v>
          </cell>
          <cell r="B137" t="str">
            <v>Eventerprise</v>
          </cell>
          <cell r="C137">
            <v>400000</v>
          </cell>
          <cell r="E137" t="str">
            <v>Seed</v>
          </cell>
          <cell r="F137" t="str">
            <v>Undisclosed</v>
          </cell>
          <cell r="G137" t="str">
            <v>http://disrupt-africa.com/2015/12/sas-eventerprise-raises-400k-plans-expansion-to-uae-europe/</v>
          </cell>
          <cell r="H137" t="str">
            <v>South Africa</v>
          </cell>
          <cell r="I137" t="str">
            <v>South Africa</v>
          </cell>
          <cell r="J137" t="str">
            <v>Cloud Data Services, E-Commerce Platforms, Event Management, Events, SaaS, Subscription Service</v>
          </cell>
          <cell r="K137" t="str">
            <v>E-Commerce &amp; Retail</v>
          </cell>
          <cell r="L137" t="str">
            <v>Eventerprise</v>
          </cell>
          <cell r="M137">
            <v>0.9</v>
          </cell>
          <cell r="N137" t="str">
            <v>42354Eventerprise400000</v>
          </cell>
          <cell r="O137" t="str">
            <v/>
          </cell>
          <cell r="P137">
            <v>1</v>
          </cell>
          <cell r="Q137">
            <v>2015</v>
          </cell>
          <cell r="R137">
            <v>400000</v>
          </cell>
          <cell r="S137">
            <v>0</v>
          </cell>
          <cell r="T137" t="str">
            <v>2. Seed</v>
          </cell>
          <cell r="U137" t="str">
            <v>E-commerce &amp; Retail</v>
          </cell>
          <cell r="V137">
            <v>2015</v>
          </cell>
          <cell r="W137">
            <v>12</v>
          </cell>
          <cell r="X137">
            <v>4</v>
          </cell>
          <cell r="Y137">
            <v>2</v>
          </cell>
          <cell r="Z137">
            <v>1</v>
          </cell>
        </row>
        <row r="138">
          <cell r="A138">
            <v>42355</v>
          </cell>
          <cell r="B138" t="str">
            <v>OkHi</v>
          </cell>
          <cell r="C138">
            <v>750000</v>
          </cell>
          <cell r="E138" t="str">
            <v>Seed</v>
          </cell>
          <cell r="F138" t="str">
            <v>Garage Technology Ventures, Patrick Pichette, Garage Capital</v>
          </cell>
          <cell r="G138" t="str">
            <v>http://disrupt-africa.com/2015/12/kenyan-addressing-startup-okhi-raises-750k-funding/</v>
          </cell>
          <cell r="H138" t="str">
            <v>Kenya</v>
          </cell>
          <cell r="I138" t="str">
            <v>Kenya</v>
          </cell>
          <cell r="J138" t="str">
            <v>Apps, Logistics, Supply Chain Management</v>
          </cell>
          <cell r="K138" t="str">
            <v>Transport &amp; Logistics</v>
          </cell>
          <cell r="L138" t="str">
            <v>OkHi</v>
          </cell>
          <cell r="M138">
            <v>0.9</v>
          </cell>
          <cell r="N138" t="str">
            <v>42355OkHi750000</v>
          </cell>
          <cell r="O138" t="str">
            <v/>
          </cell>
          <cell r="P138">
            <v>1</v>
          </cell>
          <cell r="Q138">
            <v>2014</v>
          </cell>
          <cell r="R138">
            <v>1080000</v>
          </cell>
          <cell r="S138">
            <v>0</v>
          </cell>
          <cell r="T138" t="str">
            <v>2. Seed</v>
          </cell>
          <cell r="U138" t="str">
            <v>Transport &amp; Logistics</v>
          </cell>
          <cell r="V138">
            <v>2015</v>
          </cell>
          <cell r="W138">
            <v>12</v>
          </cell>
          <cell r="X138">
            <v>4</v>
          </cell>
          <cell r="Y138">
            <v>2</v>
          </cell>
          <cell r="Z138">
            <v>3</v>
          </cell>
        </row>
        <row r="139">
          <cell r="A139">
            <v>42360</v>
          </cell>
          <cell r="B139" t="str">
            <v>Off Grid Electric</v>
          </cell>
          <cell r="C139">
            <v>5000000</v>
          </cell>
          <cell r="E139" t="str">
            <v>Grant</v>
          </cell>
          <cell r="F139" t="str">
            <v>United States Agency for International Development (USAID)</v>
          </cell>
          <cell r="G139" t="str">
            <v>http://disrupt-africa.com/2015/12/usaid-grants-tanzanian-solar-startup-off-grid-electric-5m/</v>
          </cell>
          <cell r="H139">
            <v>0</v>
          </cell>
          <cell r="I139">
            <v>0</v>
          </cell>
          <cell r="J139" t="str">
            <v>Privately Held</v>
          </cell>
          <cell r="K139" t="str">
            <v>Renewables &amp; Environment</v>
          </cell>
          <cell r="L139" t="str">
            <v>Off Grid Electric</v>
          </cell>
          <cell r="M139">
            <v>0.9</v>
          </cell>
          <cell r="N139" t="str">
            <v>42360Off Grid Electric5000000</v>
          </cell>
          <cell r="O139" t="str">
            <v/>
          </cell>
          <cell r="P139">
            <v>1</v>
          </cell>
          <cell r="Q139">
            <v>2011</v>
          </cell>
          <cell r="R139">
            <v>5000000</v>
          </cell>
          <cell r="S139" t="e">
            <v>#N/A</v>
          </cell>
          <cell r="T139" t="str">
            <v>1. Grant</v>
          </cell>
          <cell r="U139" t="str">
            <v>Energy &amp; Resources</v>
          </cell>
          <cell r="V139">
            <v>2015</v>
          </cell>
          <cell r="W139">
            <v>12</v>
          </cell>
          <cell r="X139">
            <v>4</v>
          </cell>
          <cell r="Y139">
            <v>2</v>
          </cell>
          <cell r="Z139">
            <v>1</v>
          </cell>
        </row>
        <row r="140">
          <cell r="A140">
            <v>42370</v>
          </cell>
          <cell r="B140" t="str">
            <v>Ousta</v>
          </cell>
          <cell r="C140">
            <v>300000</v>
          </cell>
          <cell r="E140" t="str">
            <v>Seed</v>
          </cell>
          <cell r="F140" t="str">
            <v>Omar Salah, Nader El-Batrawi</v>
          </cell>
          <cell r="G140" t="str">
            <v>https://www.crunchbase.com/funding_round/ousta-seed--3002243e</v>
          </cell>
          <cell r="H140" t="str">
            <v>Egypt</v>
          </cell>
          <cell r="I140" t="str">
            <v>Egypt</v>
          </cell>
          <cell r="J140" t="str">
            <v>Railroad, Transportation, Travel</v>
          </cell>
          <cell r="K140" t="str">
            <v>Transport &amp; Logistics</v>
          </cell>
          <cell r="L140" t="str">
            <v>Ousta</v>
          </cell>
          <cell r="M140">
            <v>0.9</v>
          </cell>
          <cell r="N140" t="str">
            <v>42370Ousta300000</v>
          </cell>
          <cell r="O140" t="str">
            <v/>
          </cell>
          <cell r="P140">
            <v>1</v>
          </cell>
          <cell r="Q140">
            <v>2016</v>
          </cell>
          <cell r="R140">
            <v>1550000</v>
          </cell>
          <cell r="S140">
            <v>0</v>
          </cell>
          <cell r="T140" t="str">
            <v>2. Seed</v>
          </cell>
          <cell r="U140" t="str">
            <v>Transport &amp; Logistics</v>
          </cell>
          <cell r="V140">
            <v>2016</v>
          </cell>
          <cell r="W140">
            <v>1</v>
          </cell>
          <cell r="X140">
            <v>1</v>
          </cell>
          <cell r="Y140">
            <v>1</v>
          </cell>
          <cell r="Z140">
            <v>2</v>
          </cell>
        </row>
        <row r="141">
          <cell r="A141">
            <v>42370</v>
          </cell>
          <cell r="B141" t="str">
            <v>Werpx</v>
          </cell>
          <cell r="C141">
            <v>30000</v>
          </cell>
          <cell r="E141" t="str">
            <v>Seed</v>
          </cell>
          <cell r="F141" t="str">
            <v>Yakout Sallam, Mahmoud Barakat</v>
          </cell>
          <cell r="G141" t="str">
            <v>https://www.crunchbase.com/funding_round/werpx-seed--f0fd6a3c</v>
          </cell>
          <cell r="H141" t="str">
            <v>Egypt</v>
          </cell>
          <cell r="I141" t="str">
            <v>Egypt</v>
          </cell>
          <cell r="J141" t="str">
            <v>Artificial Intelligence, Big Data, Consumer, Delivery, Grocery, Predictive Analytics, Retail, Software, Supply Chain Management</v>
          </cell>
          <cell r="K141" t="str">
            <v>E-Commerce &amp; Retail</v>
          </cell>
          <cell r="L141" t="str">
            <v>Werpx</v>
          </cell>
          <cell r="M141">
            <v>0.9</v>
          </cell>
          <cell r="N141" t="str">
            <v>42370Werpx30000</v>
          </cell>
          <cell r="O141" t="str">
            <v/>
          </cell>
          <cell r="P141">
            <v>1</v>
          </cell>
          <cell r="Q141">
            <v>2017</v>
          </cell>
          <cell r="R141">
            <v>103900</v>
          </cell>
          <cell r="S141">
            <v>0</v>
          </cell>
          <cell r="T141" t="str">
            <v>2. Seed</v>
          </cell>
          <cell r="U141" t="str">
            <v>E-commerce &amp; Retail</v>
          </cell>
          <cell r="V141">
            <v>2016</v>
          </cell>
          <cell r="W141">
            <v>1</v>
          </cell>
          <cell r="X141">
            <v>1</v>
          </cell>
          <cell r="Y141">
            <v>1</v>
          </cell>
          <cell r="Z141">
            <v>2</v>
          </cell>
        </row>
        <row r="142">
          <cell r="A142">
            <v>42377</v>
          </cell>
          <cell r="B142" t="str">
            <v>BRCK</v>
          </cell>
          <cell r="C142">
            <v>3000000</v>
          </cell>
          <cell r="E142" t="str">
            <v>Venture Round</v>
          </cell>
          <cell r="F142" t="str">
            <v xml:space="preserve">Jean and Steve Case, Jim Sorenson, TED, MKS Alternative Investments, Synergy Energy </v>
          </cell>
          <cell r="G142" t="str">
            <v>http://disrupt-africa.com/2016/01/kenyas-brck-raises-3m-to-expand-operations/</v>
          </cell>
          <cell r="H142" t="str">
            <v>Kenya</v>
          </cell>
          <cell r="I142" t="str">
            <v>Kenya</v>
          </cell>
          <cell r="J142" t="str">
            <v>Networking and Hardware Design and Manufacuture</v>
          </cell>
          <cell r="K142" t="str">
            <v>Commercial &amp; Professional Services</v>
          </cell>
          <cell r="L142" t="str">
            <v>Brck</v>
          </cell>
          <cell r="M142">
            <v>0.9</v>
          </cell>
          <cell r="N142" t="str">
            <v>42377BRCK3000000</v>
          </cell>
          <cell r="O142" t="str">
            <v/>
          </cell>
          <cell r="P142">
            <v>1</v>
          </cell>
          <cell r="Q142">
            <v>2013</v>
          </cell>
          <cell r="R142">
            <v>4200000</v>
          </cell>
          <cell r="S142">
            <v>0</v>
          </cell>
          <cell r="T142" t="str">
            <v>4. Late Venture</v>
          </cell>
          <cell r="U142" t="str">
            <v>Other Technologies &amp; Information Technology</v>
          </cell>
          <cell r="V142">
            <v>2016</v>
          </cell>
          <cell r="W142">
            <v>1</v>
          </cell>
          <cell r="X142">
            <v>1</v>
          </cell>
          <cell r="Y142">
            <v>1</v>
          </cell>
          <cell r="Z142">
            <v>5</v>
          </cell>
        </row>
        <row r="143">
          <cell r="A143">
            <v>42379</v>
          </cell>
          <cell r="B143" t="str">
            <v>PayGo Energy</v>
          </cell>
          <cell r="C143" t="str">
            <v>Undisclosed</v>
          </cell>
          <cell r="E143" t="str">
            <v>Grant</v>
          </cell>
          <cell r="F143" t="str">
            <v>D-Prize</v>
          </cell>
          <cell r="G143" t="str">
            <v>https://www.crunchbase.com/funding_round/paygo-energy-grant--89575d5f#section-overview</v>
          </cell>
          <cell r="H143" t="str">
            <v>Kenya</v>
          </cell>
          <cell r="I143" t="str">
            <v>Kenya</v>
          </cell>
          <cell r="J143" t="str">
            <v>Clean Energy, Oil and Gas</v>
          </cell>
          <cell r="K143" t="str">
            <v>Energy &amp; Environment Resources</v>
          </cell>
          <cell r="L143" t="str">
            <v>PayGo Energy</v>
          </cell>
          <cell r="M143">
            <v>0.9</v>
          </cell>
          <cell r="N143" t="str">
            <v>42379PayGo EnergyUndisclosed</v>
          </cell>
          <cell r="O143" t="str">
            <v/>
          </cell>
          <cell r="P143">
            <v>0</v>
          </cell>
          <cell r="Q143">
            <v>2014</v>
          </cell>
          <cell r="R143">
            <v>4900000</v>
          </cell>
          <cell r="S143">
            <v>0</v>
          </cell>
          <cell r="T143" t="str">
            <v>1. Grant</v>
          </cell>
          <cell r="U143" t="e">
            <v>#N/A</v>
          </cell>
          <cell r="V143">
            <v>2016</v>
          </cell>
          <cell r="W143">
            <v>1</v>
          </cell>
          <cell r="X143">
            <v>1</v>
          </cell>
          <cell r="Y143">
            <v>1</v>
          </cell>
          <cell r="Z143">
            <v>1</v>
          </cell>
        </row>
        <row r="144">
          <cell r="A144">
            <v>42382</v>
          </cell>
          <cell r="B144" t="str">
            <v>Mines</v>
          </cell>
          <cell r="C144">
            <v>2200000</v>
          </cell>
          <cell r="E144" t="str">
            <v>Seed</v>
          </cell>
          <cell r="F144" t="str">
            <v>XSeed Capital, Nyca Partners, GreenHouse Capital, First Ally Capital, FinTech Collective</v>
          </cell>
          <cell r="G144" t="str">
            <v>https://www.crunchbase.com/funding_round/mines-io-seed--95c5e125#section-overview</v>
          </cell>
          <cell r="H144" t="str">
            <v>Nigeria</v>
          </cell>
          <cell r="I144" t="str">
            <v>Nigeria</v>
          </cell>
          <cell r="J144" t="str">
            <v>Microfinance, Distributed Systems, Machine Learning, Functional Programming, Parallel Programming, Microservices, and Metaprogramming.</v>
          </cell>
          <cell r="K144" t="str">
            <v>Financial Services</v>
          </cell>
          <cell r="L144" t="str">
            <v>Mines</v>
          </cell>
          <cell r="M144">
            <v>0.9</v>
          </cell>
          <cell r="N144" t="str">
            <v>42382Mines2200000</v>
          </cell>
          <cell r="O144" t="str">
            <v/>
          </cell>
          <cell r="P144">
            <v>1</v>
          </cell>
          <cell r="Q144">
            <v>2014</v>
          </cell>
          <cell r="R144">
            <v>17138000</v>
          </cell>
          <cell r="S144">
            <v>0</v>
          </cell>
          <cell r="T144" t="str">
            <v>2. Seed</v>
          </cell>
          <cell r="U144" t="str">
            <v>Financial Services</v>
          </cell>
          <cell r="V144">
            <v>2016</v>
          </cell>
          <cell r="W144">
            <v>1</v>
          </cell>
          <cell r="X144">
            <v>1</v>
          </cell>
          <cell r="Y144">
            <v>1</v>
          </cell>
          <cell r="Z144">
            <v>5</v>
          </cell>
        </row>
        <row r="145">
          <cell r="A145">
            <v>42389</v>
          </cell>
          <cell r="B145" t="str">
            <v>OMG Digital</v>
          </cell>
          <cell r="C145" t="str">
            <v>Undisclosed</v>
          </cell>
          <cell r="E145" t="str">
            <v>Seed</v>
          </cell>
          <cell r="F145" t="str">
            <v>Y Combinator</v>
          </cell>
          <cell r="G145" t="str">
            <v>https://www.crunchbase.com/funding_round/omg-digital-convertible-note--ea0b9400</v>
          </cell>
          <cell r="H145" t="str">
            <v>Ghana</v>
          </cell>
          <cell r="I145" t="str">
            <v>Ghana</v>
          </cell>
          <cell r="J145" t="str">
            <v>Digital Marketing, Marketing, Social Media Management</v>
          </cell>
          <cell r="K145" t="str">
            <v>Media &amp; Entertainment</v>
          </cell>
          <cell r="L145" t="str">
            <v>Omg Digital</v>
          </cell>
          <cell r="M145">
            <v>0.9</v>
          </cell>
          <cell r="N145" t="str">
            <v>42389OMG DigitalUndisclosed</v>
          </cell>
          <cell r="O145" t="str">
            <v/>
          </cell>
          <cell r="P145">
            <v>0</v>
          </cell>
          <cell r="Q145">
            <v>2016</v>
          </cell>
          <cell r="R145">
            <v>1220000</v>
          </cell>
          <cell r="S145">
            <v>0</v>
          </cell>
          <cell r="T145" t="str">
            <v>2. Seed</v>
          </cell>
          <cell r="U145" t="str">
            <v>Media &amp; Entertainment</v>
          </cell>
          <cell r="V145">
            <v>2016</v>
          </cell>
          <cell r="W145">
            <v>1</v>
          </cell>
          <cell r="X145">
            <v>1</v>
          </cell>
          <cell r="Y145">
            <v>1</v>
          </cell>
          <cell r="Z145">
            <v>1</v>
          </cell>
        </row>
        <row r="146">
          <cell r="A146">
            <v>42394</v>
          </cell>
          <cell r="B146" t="str">
            <v>SweepSouth</v>
          </cell>
          <cell r="C146">
            <v>600000</v>
          </cell>
          <cell r="E146" t="str">
            <v>Seed</v>
          </cell>
          <cell r="F146" t="str">
            <v>Vumela Fund,  Vinny Lingham, Llew Claasen’s Newtown Partners</v>
          </cell>
          <cell r="G146" t="str">
            <v>http://disrupt-africa.com/2016/01/sa-on-demand-home-cleaning-startup-sweepsouth-raises-600k/</v>
          </cell>
          <cell r="H146" t="str">
            <v>South Africa</v>
          </cell>
          <cell r="I146" t="str">
            <v>South Africa</v>
          </cell>
          <cell r="J146" t="str">
            <v>Home Improvement, Home Services, Internet</v>
          </cell>
          <cell r="K146" t="str">
            <v>Commercial &amp; Professional Services</v>
          </cell>
          <cell r="L146" t="str">
            <v>Sweepsouth</v>
          </cell>
          <cell r="M146">
            <v>0.9</v>
          </cell>
          <cell r="N146" t="str">
            <v>42394SweepSouth600000</v>
          </cell>
          <cell r="O146" t="str">
            <v/>
          </cell>
          <cell r="P146">
            <v>1</v>
          </cell>
          <cell r="Q146">
            <v>2014</v>
          </cell>
          <cell r="R146">
            <v>2700000</v>
          </cell>
          <cell r="S146">
            <v>0</v>
          </cell>
          <cell r="T146" t="str">
            <v>2. Seed</v>
          </cell>
          <cell r="U146" t="str">
            <v>Other Technologies &amp; Information Technology</v>
          </cell>
          <cell r="V146">
            <v>2016</v>
          </cell>
          <cell r="W146">
            <v>1</v>
          </cell>
          <cell r="X146">
            <v>1</v>
          </cell>
          <cell r="Y146">
            <v>1</v>
          </cell>
          <cell r="Z146">
            <v>3</v>
          </cell>
        </row>
        <row r="147">
          <cell r="A147">
            <v>42395</v>
          </cell>
          <cell r="B147" t="str">
            <v>Powerhive</v>
          </cell>
          <cell r="C147">
            <v>20000000</v>
          </cell>
          <cell r="E147" t="str">
            <v>Series A</v>
          </cell>
          <cell r="F147" t="str">
            <v>Caterpillar Ventures, Prelude Ventures, Total Energy Ventures, Tao Capital Partners, Pi Investments</v>
          </cell>
          <cell r="G147" t="str">
            <v>http://disrupt-africa.com/2016/01/kenyan-microgrid-provider-powerhive-raises-20m-funding-round/</v>
          </cell>
          <cell r="H147" t="str">
            <v>Kenya</v>
          </cell>
          <cell r="I147" t="str">
            <v>Kenya</v>
          </cell>
          <cell r="J147" t="str">
            <v>Cloud Computing, Energy, SaaS, Software, Solar</v>
          </cell>
          <cell r="K147" t="str">
            <v>Energy &amp; Environment Resources</v>
          </cell>
          <cell r="L147" t="str">
            <v>Powerhive</v>
          </cell>
          <cell r="M147">
            <v>0.9</v>
          </cell>
          <cell r="N147" t="str">
            <v>42395Powerhive20000000</v>
          </cell>
          <cell r="O147" t="str">
            <v/>
          </cell>
          <cell r="P147">
            <v>1</v>
          </cell>
          <cell r="Q147">
            <v>2011</v>
          </cell>
          <cell r="R147">
            <v>41300000</v>
          </cell>
          <cell r="S147">
            <v>0</v>
          </cell>
          <cell r="T147" t="str">
            <v>3. Early Venture</v>
          </cell>
          <cell r="U147" t="e">
            <v>#N/A</v>
          </cell>
          <cell r="V147">
            <v>2016</v>
          </cell>
          <cell r="W147">
            <v>1</v>
          </cell>
          <cell r="X147">
            <v>1</v>
          </cell>
          <cell r="Y147">
            <v>1</v>
          </cell>
          <cell r="Z147">
            <v>5</v>
          </cell>
        </row>
        <row r="148">
          <cell r="A148">
            <v>42395</v>
          </cell>
          <cell r="B148" t="str">
            <v>iROKOtv</v>
          </cell>
          <cell r="C148">
            <v>19000000</v>
          </cell>
          <cell r="E148" t="str">
            <v>Series E</v>
          </cell>
          <cell r="F148" t="str">
            <v>Kinnevik AB, Canal+</v>
          </cell>
          <cell r="G148" t="str">
            <v>http://disrupt-africa.com/2016/01/iroko-closes-19m-content-capital-deals/</v>
          </cell>
          <cell r="H148" t="str">
            <v>Nigeria</v>
          </cell>
          <cell r="I148" t="str">
            <v>Nigeria</v>
          </cell>
          <cell r="J148" t="str">
            <v>Online Media, Nollywood Movies, Online Movie and Music Streaming, African Music, Content Distribution, Technology, Subscription Video on Demand</v>
          </cell>
          <cell r="K148" t="str">
            <v>Media &amp; Entertainment</v>
          </cell>
          <cell r="L148" t="str">
            <v>iROKOtv</v>
          </cell>
          <cell r="M148">
            <v>0.9</v>
          </cell>
          <cell r="N148" t="str">
            <v>42395iROKOtv19000000</v>
          </cell>
          <cell r="O148" t="str">
            <v/>
          </cell>
          <cell r="P148">
            <v>1</v>
          </cell>
          <cell r="Q148">
            <v>2010</v>
          </cell>
          <cell r="R148">
            <v>30000000</v>
          </cell>
          <cell r="S148">
            <v>0</v>
          </cell>
          <cell r="T148" t="str">
            <v>4. Late Venture</v>
          </cell>
          <cell r="U148" t="str">
            <v>Media &amp; Entertainment</v>
          </cell>
          <cell r="V148">
            <v>2016</v>
          </cell>
          <cell r="W148">
            <v>1</v>
          </cell>
          <cell r="X148">
            <v>1</v>
          </cell>
          <cell r="Y148">
            <v>1</v>
          </cell>
          <cell r="Z148">
            <v>2</v>
          </cell>
        </row>
        <row r="149">
          <cell r="A149">
            <v>42397</v>
          </cell>
          <cell r="B149" t="str">
            <v>mPharma</v>
          </cell>
          <cell r="C149">
            <v>5000000</v>
          </cell>
          <cell r="E149" t="str">
            <v>Seed</v>
          </cell>
          <cell r="F149" t="str">
            <v xml:space="preserve">Golden Palm Investments Holding Co., Olive Tree Ventures, Social Capital </v>
          </cell>
          <cell r="G149" t="str">
            <v>https://www.sec.gov/Archives/edgar/data/1664913/000121390016010426/xslFormDX01/primary_doc.xml</v>
          </cell>
          <cell r="H149" t="str">
            <v>Ghana</v>
          </cell>
          <cell r="I149" t="str">
            <v>Ghana</v>
          </cell>
          <cell r="J149" t="str">
            <v>Health Care, Information Technology, Management Information Systems, Digital Healthcare</v>
          </cell>
          <cell r="K149" t="str">
            <v>Healthcare &amp; Pharma</v>
          </cell>
          <cell r="L149" t="str">
            <v>mPharma</v>
          </cell>
          <cell r="M149">
            <v>0.9</v>
          </cell>
          <cell r="N149" t="str">
            <v>42397mPharma5000000</v>
          </cell>
          <cell r="O149" t="str">
            <v/>
          </cell>
          <cell r="P149">
            <v>1</v>
          </cell>
          <cell r="Q149">
            <v>2014</v>
          </cell>
          <cell r="R149">
            <v>25100000</v>
          </cell>
          <cell r="S149">
            <v>0</v>
          </cell>
          <cell r="T149" t="str">
            <v>2. Seed</v>
          </cell>
          <cell r="U149" t="str">
            <v>Health &amp; Pharmaceuticals</v>
          </cell>
          <cell r="V149">
            <v>2016</v>
          </cell>
          <cell r="W149">
            <v>1</v>
          </cell>
          <cell r="X149">
            <v>1</v>
          </cell>
          <cell r="Y149">
            <v>1</v>
          </cell>
          <cell r="Z149">
            <v>3</v>
          </cell>
        </row>
        <row r="150">
          <cell r="A150">
            <v>42398</v>
          </cell>
          <cell r="B150" t="str">
            <v>Dopay</v>
          </cell>
          <cell r="C150">
            <v>2400000</v>
          </cell>
          <cell r="E150" t="str">
            <v>Seed II</v>
          </cell>
          <cell r="F150" t="str">
            <v>Force Over Mass Capital, Techstars Ventures</v>
          </cell>
          <cell r="G150" t="str">
            <v>http://www.wamda.com/2016/01/egypt-focused-fintech-startup-dopay-raising</v>
          </cell>
          <cell r="V150">
            <v>2016</v>
          </cell>
          <cell r="W150">
            <v>1</v>
          </cell>
          <cell r="X150">
            <v>1</v>
          </cell>
          <cell r="Y150">
            <v>1</v>
          </cell>
          <cell r="Z150">
            <v>2</v>
          </cell>
        </row>
        <row r="151">
          <cell r="A151">
            <v>42403</v>
          </cell>
          <cell r="B151" t="str">
            <v>TravelStart</v>
          </cell>
          <cell r="C151">
            <v>40000000</v>
          </cell>
          <cell r="E151" t="str">
            <v>Series A</v>
          </cell>
          <cell r="F151" t="str">
            <v>Amadeus Capital Partners, MTN Group</v>
          </cell>
          <cell r="G151" t="str">
            <v>http://ventureburn.com/2016/02/travel-booking-site-travelstart-lands-40m-asserts-investor-confidence/</v>
          </cell>
          <cell r="H151" t="str">
            <v>South Africa</v>
          </cell>
          <cell r="I151" t="str">
            <v>South Africa</v>
          </cell>
          <cell r="J151" t="str">
            <v>Flights, Hotels, Car Hire, Package Holidays, Travel Tech, e-commerce, Technology, and Travel</v>
          </cell>
          <cell r="K151" t="str">
            <v>Travel &amp; Leisure</v>
          </cell>
          <cell r="L151" t="str">
            <v>Travelstart</v>
          </cell>
          <cell r="M151">
            <v>0.9</v>
          </cell>
          <cell r="N151" t="str">
            <v>42403TravelStart40000000</v>
          </cell>
          <cell r="O151" t="str">
            <v/>
          </cell>
          <cell r="P151">
            <v>1</v>
          </cell>
          <cell r="Q151">
            <v>1999</v>
          </cell>
          <cell r="R151">
            <v>40000000</v>
          </cell>
          <cell r="S151">
            <v>0</v>
          </cell>
          <cell r="T151" t="str">
            <v>3. Early Venture</v>
          </cell>
          <cell r="U151" t="str">
            <v>Travel &amp; Leisure</v>
          </cell>
          <cell r="V151">
            <v>2016</v>
          </cell>
          <cell r="W151">
            <v>2</v>
          </cell>
          <cell r="X151">
            <v>1</v>
          </cell>
          <cell r="Y151">
            <v>1</v>
          </cell>
          <cell r="Z151">
            <v>2</v>
          </cell>
        </row>
        <row r="152">
          <cell r="A152">
            <v>42424</v>
          </cell>
          <cell r="B152" t="str">
            <v>Hepstar</v>
          </cell>
          <cell r="C152">
            <v>2000000</v>
          </cell>
          <cell r="E152" t="str">
            <v>Seed</v>
          </cell>
          <cell r="F152" t="str">
            <v>Amadeus Capital Partners</v>
          </cell>
          <cell r="G152" t="str">
            <v>http://disrupt-africa.com/2016/02/cape-town-insurance-startup-hepstar-bags-2m-funding/</v>
          </cell>
          <cell r="H152" t="str">
            <v>South Africa</v>
          </cell>
          <cell r="I152" t="str">
            <v>South Africa</v>
          </cell>
          <cell r="J152" t="str">
            <v>FinTech, Information Technology, Insurance, InsurTech, Travel</v>
          </cell>
          <cell r="K152" t="str">
            <v>Financial Services</v>
          </cell>
          <cell r="L152" t="str">
            <v>Hepstar</v>
          </cell>
          <cell r="M152">
            <v>0.9</v>
          </cell>
          <cell r="N152" t="str">
            <v>42424Hepstar2000000</v>
          </cell>
          <cell r="O152" t="str">
            <v/>
          </cell>
          <cell r="P152">
            <v>1</v>
          </cell>
          <cell r="Q152">
            <v>2013</v>
          </cell>
          <cell r="R152">
            <v>2000000</v>
          </cell>
          <cell r="S152">
            <v>0</v>
          </cell>
          <cell r="T152" t="str">
            <v>2. Seed</v>
          </cell>
          <cell r="U152" t="str">
            <v>Financial Services</v>
          </cell>
          <cell r="V152">
            <v>2016</v>
          </cell>
          <cell r="W152">
            <v>2</v>
          </cell>
          <cell r="X152">
            <v>1</v>
          </cell>
          <cell r="Y152">
            <v>1</v>
          </cell>
          <cell r="Z152">
            <v>1</v>
          </cell>
        </row>
        <row r="153">
          <cell r="A153">
            <v>42424</v>
          </cell>
          <cell r="B153" t="str">
            <v>Twiga Foods</v>
          </cell>
          <cell r="C153">
            <v>1000000</v>
          </cell>
          <cell r="E153" t="str">
            <v>Convertible Note</v>
          </cell>
          <cell r="F153" t="str">
            <v>1776 Ventures</v>
          </cell>
          <cell r="G153" t="str">
            <v>https://www.crunchbase.com/funding_round/twiga-foods-convertible-note--39ff8edf#section-investors</v>
          </cell>
          <cell r="H153" t="str">
            <v>Kenya</v>
          </cell>
          <cell r="I153" t="str">
            <v>Kenya</v>
          </cell>
          <cell r="J153" t="str">
            <v>mCommerce, Distribution, and Agriculture</v>
          </cell>
          <cell r="K153" t="str">
            <v>E-Commerce &amp; Retail</v>
          </cell>
          <cell r="L153" t="str">
            <v>Twiga Foods</v>
          </cell>
          <cell r="M153">
            <v>0.9</v>
          </cell>
          <cell r="N153" t="str">
            <v>42424Twiga Foods1000000</v>
          </cell>
          <cell r="O153" t="str">
            <v/>
          </cell>
          <cell r="P153">
            <v>1</v>
          </cell>
          <cell r="Q153">
            <v>2013</v>
          </cell>
          <cell r="R153">
            <v>40350000</v>
          </cell>
          <cell r="S153">
            <v>0</v>
          </cell>
          <cell r="T153" t="str">
            <v>5. Debt Financing</v>
          </cell>
          <cell r="U153" t="str">
            <v>E-commerce &amp; Retail</v>
          </cell>
          <cell r="V153">
            <v>2016</v>
          </cell>
          <cell r="W153">
            <v>2</v>
          </cell>
          <cell r="X153">
            <v>1</v>
          </cell>
          <cell r="Y153">
            <v>1</v>
          </cell>
          <cell r="Z153">
            <v>1</v>
          </cell>
        </row>
        <row r="154">
          <cell r="A154">
            <v>42429</v>
          </cell>
          <cell r="B154" t="str">
            <v>BitPesa</v>
          </cell>
          <cell r="C154">
            <v>1500000</v>
          </cell>
          <cell r="E154" t="str">
            <v>Venture Round</v>
          </cell>
          <cell r="F154" t="str">
            <v>BitFury Capital</v>
          </cell>
          <cell r="G154" t="str">
            <v>https://www.crunchbase.com/funding_round/bitpesa-series-unknown--be18f1fa#section-lead-investors</v>
          </cell>
          <cell r="H154" t="str">
            <v>Kenya</v>
          </cell>
          <cell r="I154" t="str">
            <v>Kenya</v>
          </cell>
          <cell r="J154" t="str">
            <v>Blockchain, Cryptocurrencies, Exchange, Fintech</v>
          </cell>
          <cell r="K154" t="str">
            <v>Financial Services</v>
          </cell>
          <cell r="L154" t="str">
            <v>Bitpesa</v>
          </cell>
          <cell r="M154">
            <v>0.9</v>
          </cell>
          <cell r="N154" t="str">
            <v>42429BitPesa1500000</v>
          </cell>
          <cell r="O154" t="str">
            <v/>
          </cell>
          <cell r="P154">
            <v>1</v>
          </cell>
          <cell r="Q154">
            <v>2013</v>
          </cell>
          <cell r="R154">
            <v>14970000</v>
          </cell>
          <cell r="S154">
            <v>0</v>
          </cell>
          <cell r="T154" t="str">
            <v>4. Late Venture</v>
          </cell>
          <cell r="U154" t="str">
            <v>Financial Services</v>
          </cell>
          <cell r="V154">
            <v>2016</v>
          </cell>
          <cell r="W154">
            <v>2</v>
          </cell>
          <cell r="X154">
            <v>1</v>
          </cell>
          <cell r="Y154">
            <v>1</v>
          </cell>
          <cell r="Z154">
            <v>1</v>
          </cell>
        </row>
        <row r="155">
          <cell r="A155">
            <v>42430</v>
          </cell>
          <cell r="B155" t="str">
            <v>Eventtus</v>
          </cell>
          <cell r="C155">
            <v>450000</v>
          </cell>
          <cell r="E155" t="str">
            <v>Seed</v>
          </cell>
          <cell r="F155" t="str">
            <v>Middle East venture Partners, vodafone Ventures, Raed VC</v>
          </cell>
          <cell r="G155" t="str">
            <v>https://magnitt.com/startups/eventtus</v>
          </cell>
          <cell r="H155" t="str">
            <v>Egypt</v>
          </cell>
          <cell r="I155" t="str">
            <v>Egypt</v>
          </cell>
          <cell r="J155" t="str">
            <v>Event Management, Event Apps, Conferences</v>
          </cell>
          <cell r="K155" t="str">
            <v>Commercial &amp; Professional Services</v>
          </cell>
          <cell r="L155" t="str">
            <v>Eventtus</v>
          </cell>
          <cell r="M155">
            <v>0.9</v>
          </cell>
          <cell r="N155" t="str">
            <v>42430Eventtus450000</v>
          </cell>
          <cell r="O155" t="str">
            <v/>
          </cell>
          <cell r="P155">
            <v>1</v>
          </cell>
          <cell r="Q155">
            <v>2012</v>
          </cell>
          <cell r="R155">
            <v>2625000</v>
          </cell>
          <cell r="S155">
            <v>0</v>
          </cell>
          <cell r="T155" t="str">
            <v>2. Seed</v>
          </cell>
          <cell r="U155" t="str">
            <v>Other Technologies &amp; Information Technology</v>
          </cell>
          <cell r="V155">
            <v>2016</v>
          </cell>
          <cell r="W155">
            <v>3</v>
          </cell>
          <cell r="X155">
            <v>1</v>
          </cell>
          <cell r="Y155">
            <v>1</v>
          </cell>
          <cell r="Z155">
            <v>3</v>
          </cell>
        </row>
        <row r="156">
          <cell r="A156">
            <v>42432</v>
          </cell>
          <cell r="B156" t="str">
            <v>Jumia Group</v>
          </cell>
          <cell r="C156">
            <v>400000000</v>
          </cell>
          <cell r="E156" t="str">
            <v>Series C</v>
          </cell>
          <cell r="F156" t="str">
            <v>Rocket Internet, MTN Group, Orange, Goldman Sachs, CDC Group, AXA Group</v>
          </cell>
          <cell r="G156" t="str">
            <v>https://techcrunch.com/2016/03/03/rocket-internets-africa-internet-group-raises-326m-from-goldman-sachs-and-others/</v>
          </cell>
          <cell r="H156" t="str">
            <v>Nigeria</v>
          </cell>
          <cell r="I156" t="str">
            <v>Nigeria</v>
          </cell>
          <cell r="J156" t="str">
            <v>E-Commerce, Internet, Shopping Online</v>
          </cell>
          <cell r="K156" t="str">
            <v>E-Commerce &amp; Retail</v>
          </cell>
          <cell r="L156" t="str">
            <v>Jumia Group</v>
          </cell>
          <cell r="M156">
            <v>0.9</v>
          </cell>
          <cell r="N156" t="str">
            <v>42432Jumia Group400000000</v>
          </cell>
          <cell r="O156" t="str">
            <v/>
          </cell>
          <cell r="P156">
            <v>1</v>
          </cell>
          <cell r="Q156">
            <v>2012</v>
          </cell>
          <cell r="R156">
            <v>885400000</v>
          </cell>
          <cell r="S156">
            <v>0</v>
          </cell>
          <cell r="T156" t="str">
            <v>4. Late Venture</v>
          </cell>
          <cell r="U156" t="str">
            <v>E-commerce &amp; Retail</v>
          </cell>
          <cell r="V156">
            <v>2016</v>
          </cell>
          <cell r="W156">
            <v>3</v>
          </cell>
          <cell r="X156">
            <v>1</v>
          </cell>
          <cell r="Y156">
            <v>1</v>
          </cell>
          <cell r="Z156">
            <v>6</v>
          </cell>
        </row>
        <row r="157">
          <cell r="A157">
            <v>42433</v>
          </cell>
          <cell r="B157" t="str">
            <v>Giraffe</v>
          </cell>
          <cell r="C157">
            <v>500000</v>
          </cell>
          <cell r="E157" t="str">
            <v>Seed</v>
          </cell>
          <cell r="F157" t="str">
            <v>Seedstars</v>
          </cell>
          <cell r="G157" t="str">
            <v>http://disrupt-africa.com/2016/03/sas-giraffe-wins-500k-investment-at-seedstars-world/</v>
          </cell>
          <cell r="H157" t="str">
            <v>South Africa</v>
          </cell>
          <cell r="I157" t="str">
            <v>South Africa</v>
          </cell>
          <cell r="J157" t="str">
            <v>Analytics, Recruitment, Artificial Intelligence</v>
          </cell>
          <cell r="K157" t="str">
            <v>Recruitment</v>
          </cell>
          <cell r="L157" t="str">
            <v>Giraffe</v>
          </cell>
          <cell r="M157">
            <v>0.9</v>
          </cell>
          <cell r="N157" t="str">
            <v>42433Giraffe500000</v>
          </cell>
          <cell r="O157" t="str">
            <v/>
          </cell>
          <cell r="P157">
            <v>1</v>
          </cell>
          <cell r="Q157">
            <v>2015</v>
          </cell>
          <cell r="R157">
            <v>500000</v>
          </cell>
          <cell r="S157">
            <v>0</v>
          </cell>
          <cell r="T157" t="str">
            <v>2. Seed</v>
          </cell>
          <cell r="U157" t="str">
            <v>Employment, Talent &amp; Labour</v>
          </cell>
          <cell r="V157">
            <v>2016</v>
          </cell>
          <cell r="W157">
            <v>3</v>
          </cell>
          <cell r="X157">
            <v>1</v>
          </cell>
          <cell r="Y157">
            <v>1</v>
          </cell>
          <cell r="Z157">
            <v>1</v>
          </cell>
        </row>
        <row r="158">
          <cell r="A158">
            <v>42438</v>
          </cell>
          <cell r="B158" t="str">
            <v>Ma3Route</v>
          </cell>
          <cell r="C158">
            <v>25000</v>
          </cell>
          <cell r="E158" t="str">
            <v>Seed</v>
          </cell>
          <cell r="F158" t="str">
            <v>EchoVC Partners</v>
          </cell>
          <cell r="G158" t="str">
            <v>http://disrupt-africa.com/2016/03/kenyas-ma3route-raises-25k-pre-seed-round/</v>
          </cell>
          <cell r="H158" t="str">
            <v>Kenya</v>
          </cell>
          <cell r="I158" t="str">
            <v>Kenya</v>
          </cell>
          <cell r="J158" t="str">
            <v>Crowdsourcing, Mobile, SMS</v>
          </cell>
          <cell r="K158" t="str">
            <v>Social Network</v>
          </cell>
          <cell r="L158" t="str">
            <v>Ma3Route</v>
          </cell>
          <cell r="M158">
            <v>0.9</v>
          </cell>
          <cell r="N158" t="str">
            <v>42438Ma3Route25000</v>
          </cell>
          <cell r="O158" t="str">
            <v/>
          </cell>
          <cell r="P158">
            <v>1</v>
          </cell>
          <cell r="Q158">
            <v>2012</v>
          </cell>
          <cell r="R158">
            <v>25000</v>
          </cell>
          <cell r="S158">
            <v>0</v>
          </cell>
          <cell r="T158" t="str">
            <v>2. Seed</v>
          </cell>
          <cell r="U158" t="str">
            <v>Media &amp; Entertainment</v>
          </cell>
          <cell r="V158">
            <v>2016</v>
          </cell>
          <cell r="W158">
            <v>3</v>
          </cell>
          <cell r="X158">
            <v>1</v>
          </cell>
          <cell r="Y158">
            <v>1</v>
          </cell>
          <cell r="Z158">
            <v>1</v>
          </cell>
        </row>
        <row r="159">
          <cell r="A159">
            <v>42444</v>
          </cell>
          <cell r="B159" t="str">
            <v>PayGo Energy</v>
          </cell>
          <cell r="C159" t="str">
            <v>Undisclosed</v>
          </cell>
          <cell r="E159" t="str">
            <v>Convertible Note</v>
          </cell>
          <cell r="F159" t="str">
            <v>Village Capital</v>
          </cell>
          <cell r="G159" t="str">
            <v>https://www.crunchbase.com/funding_round/paygo-energy-convertible-note--336a511d</v>
          </cell>
          <cell r="H159" t="str">
            <v>Kenya</v>
          </cell>
          <cell r="I159" t="str">
            <v>Kenya</v>
          </cell>
          <cell r="J159" t="str">
            <v>Clean Energy, Oil and Gas</v>
          </cell>
          <cell r="K159" t="str">
            <v>Energy &amp; Environment Resources</v>
          </cell>
          <cell r="L159" t="str">
            <v>PayGo Energy</v>
          </cell>
          <cell r="M159">
            <v>0.9</v>
          </cell>
          <cell r="N159" t="str">
            <v>42444PayGo EnergyUndisclosed</v>
          </cell>
          <cell r="O159" t="str">
            <v/>
          </cell>
          <cell r="P159">
            <v>0</v>
          </cell>
          <cell r="Q159">
            <v>2014</v>
          </cell>
          <cell r="R159">
            <v>4900000</v>
          </cell>
          <cell r="S159">
            <v>0</v>
          </cell>
          <cell r="T159" t="str">
            <v>5. Debt Financing</v>
          </cell>
          <cell r="U159" t="e">
            <v>#N/A</v>
          </cell>
          <cell r="V159">
            <v>2016</v>
          </cell>
          <cell r="W159">
            <v>3</v>
          </cell>
          <cell r="X159">
            <v>1</v>
          </cell>
          <cell r="Y159">
            <v>1</v>
          </cell>
          <cell r="Z159">
            <v>1</v>
          </cell>
        </row>
        <row r="160">
          <cell r="A160">
            <v>42446</v>
          </cell>
          <cell r="B160" t="str">
            <v>S&amp;T Media</v>
          </cell>
          <cell r="C160">
            <v>1000000</v>
          </cell>
          <cell r="E160" t="str">
            <v>Seed</v>
          </cell>
          <cell r="F160" t="str">
            <v>EchoVC Partners</v>
          </cell>
          <cell r="G160" t="str">
            <v>http://disrupt-africa.com/2016/03/nigerias-st-media-raises-1m-for-petrol-pump-digital-advertising/</v>
          </cell>
          <cell r="H160" t="str">
            <v>Nigeria</v>
          </cell>
          <cell r="I160" t="str">
            <v>Nigeria</v>
          </cell>
          <cell r="J160" t="str">
            <v>Advertising, Media, and Digital Platforms, Marketing</v>
          </cell>
          <cell r="K160" t="str">
            <v>Media &amp; Entertainment</v>
          </cell>
          <cell r="L160" t="str">
            <v>S&amp;T Media</v>
          </cell>
          <cell r="M160">
            <v>0.9</v>
          </cell>
          <cell r="N160" t="str">
            <v>42446S&amp;T Media1000000</v>
          </cell>
          <cell r="O160" t="str">
            <v/>
          </cell>
          <cell r="P160">
            <v>1</v>
          </cell>
          <cell r="Q160">
            <v>2015</v>
          </cell>
          <cell r="R160">
            <v>1000000</v>
          </cell>
          <cell r="S160">
            <v>0</v>
          </cell>
          <cell r="T160" t="str">
            <v>2. Seed</v>
          </cell>
          <cell r="U160" t="str">
            <v>Media &amp; Entertainment</v>
          </cell>
          <cell r="V160">
            <v>2016</v>
          </cell>
          <cell r="W160">
            <v>3</v>
          </cell>
          <cell r="X160">
            <v>1</v>
          </cell>
          <cell r="Y160">
            <v>1</v>
          </cell>
          <cell r="Z160">
            <v>1</v>
          </cell>
        </row>
        <row r="161">
          <cell r="A161">
            <v>42446</v>
          </cell>
          <cell r="B161" t="str">
            <v>Mvelani</v>
          </cell>
          <cell r="C161">
            <v>57000</v>
          </cell>
          <cell r="E161" t="str">
            <v>Angel</v>
          </cell>
          <cell r="F161" t="str">
            <v>Undisclosed</v>
          </cell>
          <cell r="G161" t="str">
            <v>http://disrupt-africa.com/2016/03/malawian-music-streaming-startup-mvelani-raises-57k/</v>
          </cell>
          <cell r="H161" t="str">
            <v>Malawi</v>
          </cell>
          <cell r="I161" t="str">
            <v>Malawi</v>
          </cell>
          <cell r="J161" t="str">
            <v>Music, Streaming, Video</v>
          </cell>
          <cell r="K161" t="str">
            <v>Media &amp; Entertainment</v>
          </cell>
          <cell r="L161" t="str">
            <v>Mvelani</v>
          </cell>
          <cell r="M161">
            <v>0.9</v>
          </cell>
          <cell r="N161" t="str">
            <v>42446Mvelani57000</v>
          </cell>
          <cell r="O161" t="str">
            <v/>
          </cell>
          <cell r="P161">
            <v>1</v>
          </cell>
          <cell r="Q161">
            <v>2015</v>
          </cell>
          <cell r="R161">
            <v>57000</v>
          </cell>
          <cell r="S161">
            <v>0</v>
          </cell>
          <cell r="T161" t="str">
            <v>2. Seed</v>
          </cell>
          <cell r="U161" t="str">
            <v>Media &amp; Entertainment</v>
          </cell>
          <cell r="V161">
            <v>2016</v>
          </cell>
          <cell r="W161">
            <v>3</v>
          </cell>
          <cell r="X161">
            <v>1</v>
          </cell>
          <cell r="Y161">
            <v>1</v>
          </cell>
          <cell r="Z161">
            <v>1</v>
          </cell>
        </row>
        <row r="162">
          <cell r="A162">
            <v>42451</v>
          </cell>
          <cell r="B162" t="str">
            <v>Instabug</v>
          </cell>
          <cell r="C162">
            <v>120000</v>
          </cell>
          <cell r="E162" t="str">
            <v>Seed</v>
          </cell>
          <cell r="F162" t="str">
            <v>Y Combinator</v>
          </cell>
          <cell r="G162" t="str">
            <v>https://www.crunchbase.com/funding_round/instabug-seed--b46db9ba</v>
          </cell>
          <cell r="H162" t="str">
            <v>Egypt</v>
          </cell>
          <cell r="I162" t="str">
            <v>Egypt</v>
          </cell>
          <cell r="J162" t="str">
            <v>iOS, Mobile, Software</v>
          </cell>
          <cell r="K162" t="str">
            <v>Software</v>
          </cell>
          <cell r="L162" t="str">
            <v>Instabug</v>
          </cell>
          <cell r="M162">
            <v>0.9</v>
          </cell>
          <cell r="N162" t="str">
            <v>42451Instabug120000</v>
          </cell>
          <cell r="O162" t="str">
            <v/>
          </cell>
          <cell r="P162">
            <v>1</v>
          </cell>
          <cell r="Q162">
            <v>2013</v>
          </cell>
          <cell r="R162">
            <v>2120000</v>
          </cell>
          <cell r="S162">
            <v>0</v>
          </cell>
          <cell r="T162" t="str">
            <v>2. Seed</v>
          </cell>
          <cell r="U162" t="str">
            <v>Other Technologies &amp; Information Technology</v>
          </cell>
          <cell r="V162">
            <v>2016</v>
          </cell>
          <cell r="W162">
            <v>3</v>
          </cell>
          <cell r="X162">
            <v>1</v>
          </cell>
          <cell r="Y162">
            <v>1</v>
          </cell>
          <cell r="Z162">
            <v>1</v>
          </cell>
        </row>
        <row r="163">
          <cell r="A163">
            <v>42458</v>
          </cell>
          <cell r="B163" t="str">
            <v>Max.ng</v>
          </cell>
          <cell r="C163">
            <v>1000000</v>
          </cell>
          <cell r="E163" t="str">
            <v>Seed</v>
          </cell>
          <cell r="F163" t="str">
            <v>Undisclosed</v>
          </cell>
          <cell r="G163" t="str">
            <v>https://www.sec.gov/Archives/edgar/data/1670475/000167047516000001/xslFormDX01/primary_doc.xml</v>
          </cell>
          <cell r="H163" t="str">
            <v>Nigeria</v>
          </cell>
          <cell r="I163" t="str">
            <v>Nigeria</v>
          </cell>
          <cell r="J163" t="str">
            <v>Hyperlocal logistics, On-demand Delivery, Transportation, Delivery Services, E-Commerce Logsitics, Okada, and Moto-Taxi, Ride-Hailing</v>
          </cell>
          <cell r="K163" t="str">
            <v>Transport &amp; Logistics</v>
          </cell>
          <cell r="L163" t="str">
            <v>Max.ng</v>
          </cell>
          <cell r="M163">
            <v>0.9</v>
          </cell>
          <cell r="N163" t="str">
            <v>42458Max.ng1000000</v>
          </cell>
          <cell r="O163" t="str">
            <v/>
          </cell>
          <cell r="P163">
            <v>1</v>
          </cell>
          <cell r="Q163">
            <v>2015</v>
          </cell>
          <cell r="R163">
            <v>8100000</v>
          </cell>
          <cell r="S163">
            <v>0</v>
          </cell>
          <cell r="T163" t="str">
            <v>2. Seed</v>
          </cell>
          <cell r="U163" t="str">
            <v>Transport &amp; Logistics</v>
          </cell>
          <cell r="V163">
            <v>2016</v>
          </cell>
          <cell r="W163">
            <v>3</v>
          </cell>
          <cell r="X163">
            <v>1</v>
          </cell>
          <cell r="Y163">
            <v>1</v>
          </cell>
          <cell r="Z163">
            <v>1</v>
          </cell>
        </row>
        <row r="164">
          <cell r="A164">
            <v>42464</v>
          </cell>
          <cell r="B164" t="str">
            <v>SafeBoda</v>
          </cell>
          <cell r="C164">
            <v>227000</v>
          </cell>
          <cell r="E164" t="str">
            <v>Convertible Note</v>
          </cell>
          <cell r="F164" t="str">
            <v>Global Inovation Fund (GIF)</v>
          </cell>
          <cell r="G164" t="str">
            <v>http://disrupt-africa.com/2016/04/ugandan-motorcycle-app-safeboda-raises-227k-from-gif/</v>
          </cell>
          <cell r="H164" t="str">
            <v>Uganda</v>
          </cell>
          <cell r="I164" t="str">
            <v>Uganda</v>
          </cell>
          <cell r="J164" t="str">
            <v>Apps, Consumer, Transportation</v>
          </cell>
          <cell r="K164" t="str">
            <v>Transport &amp; Logistics</v>
          </cell>
          <cell r="L164" t="str">
            <v>Safeboda</v>
          </cell>
          <cell r="M164">
            <v>0.9</v>
          </cell>
          <cell r="N164" t="str">
            <v>42464SafeBoda227000</v>
          </cell>
          <cell r="O164" t="str">
            <v/>
          </cell>
          <cell r="P164">
            <v>1</v>
          </cell>
          <cell r="Q164">
            <v>2015</v>
          </cell>
          <cell r="R164">
            <v>1327000</v>
          </cell>
          <cell r="S164">
            <v>0</v>
          </cell>
          <cell r="T164" t="str">
            <v>5. Debt Financing</v>
          </cell>
          <cell r="U164" t="str">
            <v>Transport &amp; Logistics</v>
          </cell>
          <cell r="V164">
            <v>2016</v>
          </cell>
          <cell r="W164">
            <v>4</v>
          </cell>
          <cell r="X164">
            <v>2</v>
          </cell>
          <cell r="Y164">
            <v>1</v>
          </cell>
          <cell r="Z164">
            <v>1</v>
          </cell>
        </row>
        <row r="165">
          <cell r="A165">
            <v>42468</v>
          </cell>
          <cell r="B165" t="str">
            <v>Custos Media Technologies</v>
          </cell>
          <cell r="C165">
            <v>265000</v>
          </cell>
          <cell r="E165" t="str">
            <v>Venture Round</v>
          </cell>
          <cell r="F165" t="str">
            <v>Digital Currency Group</v>
          </cell>
          <cell r="G165" t="str">
            <v>http://disrupt-africa.com/2016/04/sa-anti-piracy-startup-custos-media-technologies-raises-265k/</v>
          </cell>
          <cell r="H165" t="str">
            <v>South Africa</v>
          </cell>
          <cell r="I165" t="str">
            <v>South Africa</v>
          </cell>
          <cell r="J165" t="str">
            <v>Digital Watermarking, Content Protection, Blockchain</v>
          </cell>
          <cell r="K165" t="str">
            <v>Security</v>
          </cell>
          <cell r="L165" t="str">
            <v>Custos Media Technologies</v>
          </cell>
          <cell r="M165">
            <v>0.9</v>
          </cell>
          <cell r="N165" t="str">
            <v>42468Custos Media Technologies265000</v>
          </cell>
          <cell r="O165" t="str">
            <v/>
          </cell>
          <cell r="P165">
            <v>1</v>
          </cell>
          <cell r="Q165">
            <v>2014</v>
          </cell>
          <cell r="R165">
            <v>685000</v>
          </cell>
          <cell r="S165">
            <v>0</v>
          </cell>
          <cell r="T165" t="str">
            <v>4. Late Venture</v>
          </cell>
          <cell r="U165" t="str">
            <v>Other Technologies &amp; Information Technology</v>
          </cell>
          <cell r="V165">
            <v>2016</v>
          </cell>
          <cell r="W165">
            <v>4</v>
          </cell>
          <cell r="X165">
            <v>2</v>
          </cell>
          <cell r="Y165">
            <v>1</v>
          </cell>
          <cell r="Z165">
            <v>1</v>
          </cell>
        </row>
        <row r="166">
          <cell r="A166">
            <v>42471</v>
          </cell>
          <cell r="B166" t="str">
            <v>Fastvan</v>
          </cell>
          <cell r="C166">
            <v>150000</v>
          </cell>
          <cell r="E166" t="str">
            <v>Seed</v>
          </cell>
          <cell r="F166" t="str">
            <v>Undisclosed</v>
          </cell>
          <cell r="G166" t="str">
            <v>https://www.crunchbase.com/funding_round/fastvan-2-seed--74dd93e8</v>
          </cell>
          <cell r="H166" t="str">
            <v>South Africa</v>
          </cell>
          <cell r="I166" t="str">
            <v>South Africa</v>
          </cell>
          <cell r="J166" t="str">
            <v>Collaborative Consumption, Logistics, Shipping</v>
          </cell>
          <cell r="K166" t="str">
            <v>Transport &amp; Logistics</v>
          </cell>
          <cell r="L166" t="str">
            <v>Fastvan</v>
          </cell>
          <cell r="M166">
            <v>0.9</v>
          </cell>
          <cell r="N166" t="str">
            <v>42471Fastvan150000</v>
          </cell>
          <cell r="O166" t="str">
            <v/>
          </cell>
          <cell r="P166">
            <v>1</v>
          </cell>
          <cell r="Q166">
            <v>2015</v>
          </cell>
          <cell r="R166">
            <v>700000</v>
          </cell>
          <cell r="S166">
            <v>0</v>
          </cell>
          <cell r="T166" t="str">
            <v>2. Seed</v>
          </cell>
          <cell r="U166" t="str">
            <v>Transport &amp; Logistics</v>
          </cell>
          <cell r="V166">
            <v>2016</v>
          </cell>
          <cell r="W166">
            <v>4</v>
          </cell>
          <cell r="X166">
            <v>2</v>
          </cell>
          <cell r="Y166">
            <v>1</v>
          </cell>
          <cell r="Z166">
            <v>1</v>
          </cell>
        </row>
        <row r="167">
          <cell r="A167">
            <v>42488</v>
          </cell>
          <cell r="B167" t="str">
            <v>African Leadership Academy</v>
          </cell>
          <cell r="C167">
            <v>23500000</v>
          </cell>
          <cell r="E167" t="str">
            <v>Series A</v>
          </cell>
          <cell r="F167" t="str">
            <v>Undisclosed</v>
          </cell>
          <cell r="G167" t="str">
            <v>https://www.sec.gov/Archives/edgar/data/1671889/000167188916000002/xslFormDX01/primary_doc.xml</v>
          </cell>
          <cell r="H167" t="str">
            <v>South Africa</v>
          </cell>
          <cell r="I167" t="str">
            <v>South Africa</v>
          </cell>
          <cell r="J167" t="str">
            <v>E-Learning, Education, Tutoring</v>
          </cell>
          <cell r="K167" t="str">
            <v>Education</v>
          </cell>
          <cell r="L167" t="str">
            <v>African Leadership Academy</v>
          </cell>
          <cell r="M167">
            <v>0.9</v>
          </cell>
          <cell r="N167" t="str">
            <v>42488African Leadership Academy23500000</v>
          </cell>
          <cell r="O167" t="str">
            <v/>
          </cell>
          <cell r="P167">
            <v>1</v>
          </cell>
          <cell r="Q167">
            <v>2008</v>
          </cell>
          <cell r="R167">
            <v>55800000</v>
          </cell>
          <cell r="S167">
            <v>0</v>
          </cell>
          <cell r="T167" t="str">
            <v>3. Early Venture</v>
          </cell>
          <cell r="U167" t="str">
            <v>Education</v>
          </cell>
          <cell r="V167">
            <v>2016</v>
          </cell>
          <cell r="W167">
            <v>4</v>
          </cell>
          <cell r="X167">
            <v>2</v>
          </cell>
          <cell r="Y167">
            <v>1</v>
          </cell>
          <cell r="Z167">
            <v>1</v>
          </cell>
        </row>
        <row r="168">
          <cell r="A168">
            <v>42489</v>
          </cell>
          <cell r="B168" t="str">
            <v>OMG Digital</v>
          </cell>
          <cell r="C168">
            <v>120000</v>
          </cell>
          <cell r="E168" t="str">
            <v>Seed</v>
          </cell>
          <cell r="F168" t="str">
            <v>Y Combinator</v>
          </cell>
          <cell r="G168" t="str">
            <v>https://www.crunchbase.com/funding_round/omg-digital-convertible-note--6850f102#section-overview</v>
          </cell>
          <cell r="H168" t="str">
            <v>Ghana</v>
          </cell>
          <cell r="I168" t="str">
            <v>Ghana</v>
          </cell>
          <cell r="J168" t="str">
            <v>Digital Marketing, Marketing, Social Media Management</v>
          </cell>
          <cell r="K168" t="str">
            <v>Media &amp; Entertainment</v>
          </cell>
          <cell r="L168" t="str">
            <v>Omg Digital</v>
          </cell>
          <cell r="M168">
            <v>0.9</v>
          </cell>
          <cell r="N168" t="str">
            <v>42489OMG Digital120000</v>
          </cell>
          <cell r="O168" t="str">
            <v/>
          </cell>
          <cell r="P168">
            <v>1</v>
          </cell>
          <cell r="Q168">
            <v>2016</v>
          </cell>
          <cell r="R168">
            <v>1220000</v>
          </cell>
          <cell r="S168">
            <v>0</v>
          </cell>
          <cell r="T168" t="str">
            <v>2. Seed</v>
          </cell>
          <cell r="U168" t="str">
            <v>Media &amp; Entertainment</v>
          </cell>
          <cell r="V168">
            <v>2016</v>
          </cell>
          <cell r="W168">
            <v>4</v>
          </cell>
          <cell r="X168">
            <v>2</v>
          </cell>
          <cell r="Y168">
            <v>1</v>
          </cell>
          <cell r="Z168">
            <v>1</v>
          </cell>
        </row>
        <row r="169">
          <cell r="A169">
            <v>42491</v>
          </cell>
          <cell r="B169" t="str">
            <v>PayGo Energy</v>
          </cell>
          <cell r="C169" t="str">
            <v>Undisclosed</v>
          </cell>
          <cell r="E169" t="str">
            <v>Grant</v>
          </cell>
          <cell r="F169" t="str">
            <v>Catalyst Fund</v>
          </cell>
          <cell r="G169" t="str">
            <v>https://www.crunchbase.com/funding_round/paygo-energy-grant--96a42ea4</v>
          </cell>
          <cell r="H169" t="str">
            <v>Kenya</v>
          </cell>
          <cell r="I169" t="str">
            <v>Kenya</v>
          </cell>
          <cell r="J169" t="str">
            <v>Clean Energy, Oil and Gas</v>
          </cell>
          <cell r="K169" t="str">
            <v>Energy &amp; Environment Resources</v>
          </cell>
          <cell r="L169" t="str">
            <v>PayGo Energy</v>
          </cell>
          <cell r="M169">
            <v>0.9</v>
          </cell>
          <cell r="N169" t="str">
            <v>42491PayGo EnergyUndisclosed</v>
          </cell>
          <cell r="O169" t="str">
            <v/>
          </cell>
          <cell r="P169">
            <v>0</v>
          </cell>
          <cell r="Q169">
            <v>2014</v>
          </cell>
          <cell r="R169">
            <v>4900000</v>
          </cell>
          <cell r="S169">
            <v>0</v>
          </cell>
          <cell r="T169" t="str">
            <v>1. Grant</v>
          </cell>
          <cell r="U169" t="e">
            <v>#N/A</v>
          </cell>
          <cell r="V169">
            <v>2016</v>
          </cell>
          <cell r="W169">
            <v>5</v>
          </cell>
          <cell r="X169">
            <v>2</v>
          </cell>
          <cell r="Y169">
            <v>1</v>
          </cell>
          <cell r="Z169">
            <v>1</v>
          </cell>
        </row>
        <row r="170">
          <cell r="A170">
            <v>42494</v>
          </cell>
          <cell r="B170" t="str">
            <v>Jumo</v>
          </cell>
          <cell r="C170" t="str">
            <v>Undisclosed</v>
          </cell>
          <cell r="E170" t="str">
            <v>Private Equity</v>
          </cell>
          <cell r="F170" t="str">
            <v>LeapFrog Investments</v>
          </cell>
          <cell r="G170" t="str">
            <v>https://www.crunchbase.com/funding_round/jumo-2-private-equity--3b42ad3d#section-lead-investors</v>
          </cell>
          <cell r="H170" t="str">
            <v>South Africa</v>
          </cell>
          <cell r="I170" t="str">
            <v>South Africa</v>
          </cell>
          <cell r="J170" t="str">
            <v>Technology, Mobile Money, Big Data, Digital Financial Services, Mobile Financial Services, Financial Technology</v>
          </cell>
          <cell r="K170" t="str">
            <v>Financial Services</v>
          </cell>
          <cell r="L170" t="str">
            <v>Jumo</v>
          </cell>
          <cell r="M170">
            <v>0.9</v>
          </cell>
          <cell r="N170" t="str">
            <v>42494JumoUndisclosed</v>
          </cell>
          <cell r="O170" t="str">
            <v/>
          </cell>
          <cell r="P170">
            <v>0</v>
          </cell>
          <cell r="Q170">
            <v>2014</v>
          </cell>
          <cell r="R170">
            <v>91700000</v>
          </cell>
          <cell r="S170">
            <v>0</v>
          </cell>
          <cell r="T170" t="str">
            <v>6. Private Equity</v>
          </cell>
          <cell r="U170" t="str">
            <v>Financial Services</v>
          </cell>
          <cell r="V170">
            <v>2016</v>
          </cell>
          <cell r="W170">
            <v>5</v>
          </cell>
          <cell r="X170">
            <v>2</v>
          </cell>
          <cell r="Y170">
            <v>1</v>
          </cell>
          <cell r="Z170">
            <v>1</v>
          </cell>
        </row>
        <row r="171">
          <cell r="A171">
            <v>42501</v>
          </cell>
          <cell r="B171" t="str">
            <v>ThisIsMe</v>
          </cell>
          <cell r="C171">
            <v>2500000</v>
          </cell>
          <cell r="E171" t="str">
            <v>Venture Round</v>
          </cell>
          <cell r="F171" t="str">
            <v>Undisclosed</v>
          </cell>
          <cell r="G171" t="str">
            <v>http://disrupt-africa.com/2016/05/sa-online-verification-startup-thisisme-raises-2-5m-funding/</v>
          </cell>
          <cell r="H171" t="str">
            <v>South Africa</v>
          </cell>
          <cell r="I171" t="str">
            <v>South Africa</v>
          </cell>
          <cell r="J171" t="str">
            <v>Cloud Computing, Identity Management, Information Services, Internet</v>
          </cell>
          <cell r="K171" t="str">
            <v>Information Technology</v>
          </cell>
          <cell r="L171" t="str">
            <v>Thisisme</v>
          </cell>
          <cell r="M171">
            <v>0.9</v>
          </cell>
          <cell r="N171" t="str">
            <v>42501ThisIsMe2500000</v>
          </cell>
          <cell r="O171" t="str">
            <v/>
          </cell>
          <cell r="P171">
            <v>1</v>
          </cell>
          <cell r="Q171">
            <v>2014</v>
          </cell>
          <cell r="R171">
            <v>2500000</v>
          </cell>
          <cell r="S171">
            <v>0</v>
          </cell>
          <cell r="T171" t="str">
            <v>4. Late Venture</v>
          </cell>
          <cell r="U171" t="str">
            <v>Other Technologies &amp; Information Technology</v>
          </cell>
          <cell r="V171">
            <v>2016</v>
          </cell>
          <cell r="W171">
            <v>5</v>
          </cell>
          <cell r="X171">
            <v>2</v>
          </cell>
          <cell r="Y171">
            <v>1</v>
          </cell>
          <cell r="Z171">
            <v>1</v>
          </cell>
        </row>
        <row r="172">
          <cell r="A172">
            <v>42507</v>
          </cell>
          <cell r="B172" t="str">
            <v>M-KOPA</v>
          </cell>
          <cell r="C172">
            <v>4000000</v>
          </cell>
          <cell r="E172" t="str">
            <v>Debt Financing</v>
          </cell>
          <cell r="F172" t="str">
            <v>Undisclosed</v>
          </cell>
          <cell r="G172" t="str">
            <v>https://www.crunchbase.com/funding_round/m-kopa-debt-financing--da4a8914</v>
          </cell>
          <cell r="H172" t="str">
            <v>Kenya</v>
          </cell>
          <cell r="I172" t="str">
            <v>Kenya</v>
          </cell>
          <cell r="J172" t="str">
            <v>Energy, Financial Services, Mobile</v>
          </cell>
          <cell r="K172" t="str">
            <v>Energy &amp; Environment Resources</v>
          </cell>
          <cell r="L172" t="str">
            <v>M-Kopa</v>
          </cell>
          <cell r="M172">
            <v>0.9</v>
          </cell>
          <cell r="N172" t="str">
            <v>42507M-KOPA4000000</v>
          </cell>
          <cell r="O172" t="str">
            <v/>
          </cell>
          <cell r="P172">
            <v>1</v>
          </cell>
          <cell r="Q172">
            <v>2011</v>
          </cell>
          <cell r="R172">
            <v>161800000</v>
          </cell>
          <cell r="S172">
            <v>0</v>
          </cell>
          <cell r="T172" t="str">
            <v>5. Debt Financing</v>
          </cell>
          <cell r="U172" t="e">
            <v>#N/A</v>
          </cell>
          <cell r="V172">
            <v>2016</v>
          </cell>
          <cell r="W172">
            <v>5</v>
          </cell>
          <cell r="X172">
            <v>2</v>
          </cell>
          <cell r="Y172">
            <v>1</v>
          </cell>
          <cell r="Z172">
            <v>1</v>
          </cell>
        </row>
        <row r="173">
          <cell r="A173">
            <v>42514</v>
          </cell>
          <cell r="B173" t="str">
            <v>SolarNow</v>
          </cell>
          <cell r="C173">
            <v>2000000</v>
          </cell>
          <cell r="E173" t="str">
            <v>Debt Financing</v>
          </cell>
          <cell r="F173" t="str">
            <v>SunFunder</v>
          </cell>
          <cell r="G173" t="str">
            <v>http://disrupt-africa.com/2016/05/ugandas-solarnow-gets-2m-loan-facility/</v>
          </cell>
          <cell r="H173" t="str">
            <v>Uganda</v>
          </cell>
          <cell r="I173" t="str">
            <v>Uganda</v>
          </cell>
          <cell r="J173" t="str">
            <v>Solar PV (Solar Home Systems), Rural Off-grid markets in Africa, Financing, and Distribution</v>
          </cell>
          <cell r="K173" t="str">
            <v>Energy &amp; Environment Resources</v>
          </cell>
          <cell r="L173" t="str">
            <v>Solarnow</v>
          </cell>
          <cell r="M173">
            <v>0.9</v>
          </cell>
          <cell r="N173" t="str">
            <v>42514SolarNow2000000</v>
          </cell>
          <cell r="O173" t="str">
            <v/>
          </cell>
          <cell r="P173">
            <v>1</v>
          </cell>
          <cell r="Q173">
            <v>2011</v>
          </cell>
          <cell r="R173">
            <v>17740000</v>
          </cell>
          <cell r="S173">
            <v>0</v>
          </cell>
          <cell r="T173" t="str">
            <v>5. Debt Financing</v>
          </cell>
          <cell r="U173" t="e">
            <v>#N/A</v>
          </cell>
          <cell r="V173">
            <v>2016</v>
          </cell>
          <cell r="W173">
            <v>5</v>
          </cell>
          <cell r="X173">
            <v>2</v>
          </cell>
          <cell r="Y173">
            <v>1</v>
          </cell>
          <cell r="Z173">
            <v>1</v>
          </cell>
        </row>
        <row r="174">
          <cell r="A174">
            <v>42514</v>
          </cell>
          <cell r="B174" t="str">
            <v>delvv.io</v>
          </cell>
          <cell r="C174">
            <v>127000</v>
          </cell>
          <cell r="E174" t="str">
            <v>Seed</v>
          </cell>
          <cell r="F174" t="str">
            <v>Kevin Gaskell</v>
          </cell>
          <cell r="G174" t="str">
            <v>http://disrupt-africa.com/2016/05/sa-marketing-tech-startup-delvv-io-raises-127k-funding/</v>
          </cell>
          <cell r="H174" t="str">
            <v>South Africa</v>
          </cell>
          <cell r="I174" t="str">
            <v>South Africa</v>
          </cell>
          <cell r="J174" t="str">
            <v>Advertising, Information Technology, Product Research</v>
          </cell>
          <cell r="K174" t="str">
            <v>Media &amp; Entertainment</v>
          </cell>
          <cell r="L174" t="str">
            <v>Delvv.Io</v>
          </cell>
          <cell r="M174">
            <v>0.9</v>
          </cell>
          <cell r="N174" t="str">
            <v>42514delvv.io127000</v>
          </cell>
          <cell r="O174" t="str">
            <v/>
          </cell>
          <cell r="P174">
            <v>1</v>
          </cell>
          <cell r="Q174">
            <v>2016</v>
          </cell>
          <cell r="R174">
            <v>584000</v>
          </cell>
          <cell r="S174">
            <v>0</v>
          </cell>
          <cell r="T174" t="str">
            <v>2. Seed</v>
          </cell>
          <cell r="U174" t="str">
            <v>Media &amp; Entertainment</v>
          </cell>
          <cell r="V174">
            <v>2016</v>
          </cell>
          <cell r="W174">
            <v>5</v>
          </cell>
          <cell r="X174">
            <v>2</v>
          </cell>
          <cell r="Y174">
            <v>1</v>
          </cell>
          <cell r="Z174">
            <v>1</v>
          </cell>
        </row>
        <row r="175">
          <cell r="A175">
            <v>42515</v>
          </cell>
          <cell r="B175" t="str">
            <v>Expensya</v>
          </cell>
          <cell r="C175" t="str">
            <v>Undisclosed</v>
          </cell>
          <cell r="E175" t="str">
            <v>Seed</v>
          </cell>
          <cell r="F175" t="str">
            <v>Undisclosed</v>
          </cell>
          <cell r="G175" t="str">
            <v>https://www.crunchbase.com/funding_round/expensya-seed--e7e569ab#section-overview</v>
          </cell>
          <cell r="H175" t="str">
            <v>Tunisia</v>
          </cell>
          <cell r="I175" t="str">
            <v>Tunisia</v>
          </cell>
          <cell r="J175" t="str">
            <v>Accounting, Financial Services, Mobile Apps, FInance Management</v>
          </cell>
          <cell r="K175" t="str">
            <v>Financial Services</v>
          </cell>
          <cell r="L175" t="str">
            <v>Expensya</v>
          </cell>
          <cell r="M175">
            <v>0.9</v>
          </cell>
          <cell r="N175" t="str">
            <v>42515ExpensyaUndisclosed</v>
          </cell>
          <cell r="O175" t="str">
            <v/>
          </cell>
          <cell r="P175">
            <v>0</v>
          </cell>
          <cell r="Q175">
            <v>2014</v>
          </cell>
          <cell r="R175">
            <v>4500000</v>
          </cell>
          <cell r="S175">
            <v>0</v>
          </cell>
          <cell r="T175" t="str">
            <v>2. Seed</v>
          </cell>
          <cell r="U175" t="str">
            <v>Financial Services</v>
          </cell>
          <cell r="V175">
            <v>2016</v>
          </cell>
          <cell r="W175">
            <v>5</v>
          </cell>
          <cell r="X175">
            <v>2</v>
          </cell>
          <cell r="Y175">
            <v>1</v>
          </cell>
          <cell r="Z175">
            <v>1</v>
          </cell>
        </row>
        <row r="176">
          <cell r="A176">
            <v>42520</v>
          </cell>
          <cell r="B176" t="str">
            <v>Ampersand Electric Motorcycles</v>
          </cell>
          <cell r="C176">
            <v>37000</v>
          </cell>
          <cell r="E176" t="str">
            <v>Pre-Seed</v>
          </cell>
          <cell r="F176" t="str">
            <v>Undisclosed</v>
          </cell>
          <cell r="G176" t="str">
            <v>https://www.crunchbase.com/funding_round/ampersand-2-convertible-note--a696bbcd</v>
          </cell>
          <cell r="H176" t="str">
            <v>Rwanda</v>
          </cell>
          <cell r="I176" t="str">
            <v>Rwanda</v>
          </cell>
          <cell r="J176" t="str">
            <v>Automotive, Electric Vehicle, Emerging Markets, Transportation</v>
          </cell>
          <cell r="K176" t="str">
            <v>Automotive</v>
          </cell>
          <cell r="L176" t="str">
            <v>Ampersand Electric Motorcycles</v>
          </cell>
          <cell r="M176">
            <v>0.9</v>
          </cell>
          <cell r="N176" t="str">
            <v>42520Ampersand Electric Motorcycles37000</v>
          </cell>
          <cell r="O176" t="str">
            <v/>
          </cell>
          <cell r="P176">
            <v>1</v>
          </cell>
          <cell r="Q176">
            <v>2014</v>
          </cell>
          <cell r="R176">
            <v>905400</v>
          </cell>
          <cell r="S176">
            <v>0</v>
          </cell>
          <cell r="T176" t="str">
            <v>2. Seed</v>
          </cell>
          <cell r="U176" t="str">
            <v>Emerging Technologies</v>
          </cell>
          <cell r="V176">
            <v>2016</v>
          </cell>
          <cell r="W176">
            <v>5</v>
          </cell>
          <cell r="X176">
            <v>2</v>
          </cell>
          <cell r="Y176">
            <v>1</v>
          </cell>
          <cell r="Z176">
            <v>1</v>
          </cell>
        </row>
        <row r="177">
          <cell r="A177">
            <v>42522</v>
          </cell>
          <cell r="B177" t="str">
            <v>Snapt</v>
          </cell>
          <cell r="C177">
            <v>1000000</v>
          </cell>
          <cell r="E177" t="str">
            <v>Seed</v>
          </cell>
          <cell r="F177" t="str">
            <v>Convergence Partners</v>
          </cell>
          <cell r="G177" t="str">
            <v>http://disrupt-africa.com/2016/06/sa-software-startup-snapt-raises-1m-to-aid-expansion/</v>
          </cell>
          <cell r="H177" t="str">
            <v>South Africa</v>
          </cell>
          <cell r="I177" t="str">
            <v>South Africa</v>
          </cell>
          <cell r="J177" t="str">
            <v>Load Balancing, Development, Linux, ADC, Application Delivery Controller, Load Balancer, WAF, Web Accelerator, Devops, Application Delivery, and SAAS</v>
          </cell>
          <cell r="K177" t="str">
            <v>Information Technology</v>
          </cell>
          <cell r="L177" t="str">
            <v>Snapt</v>
          </cell>
          <cell r="M177">
            <v>0.9</v>
          </cell>
          <cell r="N177" t="str">
            <v>42522Snapt1000000</v>
          </cell>
          <cell r="O177" t="str">
            <v/>
          </cell>
          <cell r="P177">
            <v>1</v>
          </cell>
          <cell r="Q177">
            <v>2012</v>
          </cell>
          <cell r="R177">
            <v>4000000</v>
          </cell>
          <cell r="S177">
            <v>0</v>
          </cell>
          <cell r="T177" t="str">
            <v>2. Seed</v>
          </cell>
          <cell r="U177" t="str">
            <v>Other Technologies &amp; Information Technology</v>
          </cell>
          <cell r="V177">
            <v>2016</v>
          </cell>
          <cell r="W177">
            <v>6</v>
          </cell>
          <cell r="X177">
            <v>2</v>
          </cell>
          <cell r="Y177">
            <v>1</v>
          </cell>
          <cell r="Z177">
            <v>1</v>
          </cell>
        </row>
        <row r="178">
          <cell r="A178">
            <v>42522</v>
          </cell>
          <cell r="B178" t="str">
            <v>Yumamia</v>
          </cell>
          <cell r="C178">
            <v>500000</v>
          </cell>
          <cell r="E178" t="str">
            <v>Seed</v>
          </cell>
          <cell r="F178" t="str">
            <v>Faden Media</v>
          </cell>
          <cell r="G178" t="str">
            <v>https://www.crunchbase.com/funding_round/yumamia-seed--e008ca4c</v>
          </cell>
          <cell r="H178" t="str">
            <v>Egypt</v>
          </cell>
          <cell r="I178" t="str">
            <v>Egypt</v>
          </cell>
          <cell r="J178" t="str">
            <v>Catering, Delivery, Food and Beverage, Food Delivery, Marketplace, Subscription Service</v>
          </cell>
          <cell r="K178" t="str">
            <v>E-Commerce &amp; Retail</v>
          </cell>
          <cell r="L178" t="str">
            <v>Yumamia</v>
          </cell>
          <cell r="M178">
            <v>0.9</v>
          </cell>
          <cell r="N178" t="str">
            <v>42522Yumamia500000</v>
          </cell>
          <cell r="O178" t="str">
            <v/>
          </cell>
          <cell r="P178">
            <v>1</v>
          </cell>
          <cell r="Q178">
            <v>2014</v>
          </cell>
          <cell r="R178">
            <v>2750000</v>
          </cell>
          <cell r="S178">
            <v>0</v>
          </cell>
          <cell r="T178" t="str">
            <v>2. Seed</v>
          </cell>
          <cell r="U178" t="str">
            <v>E-commerce &amp; Retail</v>
          </cell>
          <cell r="V178">
            <v>2016</v>
          </cell>
          <cell r="W178">
            <v>6</v>
          </cell>
          <cell r="X178">
            <v>2</v>
          </cell>
          <cell r="Y178">
            <v>1</v>
          </cell>
          <cell r="Z178">
            <v>1</v>
          </cell>
        </row>
        <row r="179">
          <cell r="A179">
            <v>42526</v>
          </cell>
          <cell r="B179" t="str">
            <v>Ampersand Electric Motorcycles</v>
          </cell>
          <cell r="C179">
            <v>20000</v>
          </cell>
          <cell r="E179" t="str">
            <v>Pre-Seed</v>
          </cell>
          <cell r="F179" t="str">
            <v>Factor E Ventures</v>
          </cell>
          <cell r="G179" t="str">
            <v>https://www.crunchbase.com/funding_round/ampersand-2-convertible-note--a8f06af3#section-investors</v>
          </cell>
          <cell r="H179" t="str">
            <v>Rwanda</v>
          </cell>
          <cell r="I179" t="str">
            <v>Rwanda</v>
          </cell>
          <cell r="J179" t="str">
            <v>Automotive, Electric Vehicle, Emerging Markets, Transportation</v>
          </cell>
          <cell r="K179" t="str">
            <v>Automotive</v>
          </cell>
          <cell r="L179" t="str">
            <v>Ampersand Electric Motorcycles</v>
          </cell>
          <cell r="M179">
            <v>0.9</v>
          </cell>
          <cell r="N179" t="str">
            <v>42526Ampersand Electric Motorcycles20000</v>
          </cell>
          <cell r="O179" t="str">
            <v/>
          </cell>
          <cell r="P179">
            <v>1</v>
          </cell>
          <cell r="Q179">
            <v>2014</v>
          </cell>
          <cell r="R179">
            <v>905400</v>
          </cell>
          <cell r="S179">
            <v>0</v>
          </cell>
          <cell r="T179" t="str">
            <v>2. Seed</v>
          </cell>
          <cell r="U179" t="str">
            <v>Emerging Technologies</v>
          </cell>
          <cell r="V179">
            <v>2016</v>
          </cell>
          <cell r="W179">
            <v>6</v>
          </cell>
          <cell r="X179">
            <v>2</v>
          </cell>
          <cell r="Y179">
            <v>1</v>
          </cell>
          <cell r="Z179">
            <v>1</v>
          </cell>
        </row>
        <row r="180">
          <cell r="A180">
            <v>42527</v>
          </cell>
          <cell r="B180" t="str">
            <v>Instabug</v>
          </cell>
          <cell r="C180">
            <v>1700000</v>
          </cell>
          <cell r="E180" t="str">
            <v>Seed</v>
          </cell>
          <cell r="F180" t="str">
            <v>Accel, Amr Awadallah, Jim Payne, Sharif El-Badawi</v>
          </cell>
          <cell r="G180" t="str">
            <v>http://disrupt-africa.com/2016/06/egyptian-bug-reporting-startup-instabug-raises-1-7m/</v>
          </cell>
          <cell r="H180" t="str">
            <v>Egypt</v>
          </cell>
          <cell r="I180" t="str">
            <v>Egypt</v>
          </cell>
          <cell r="J180" t="str">
            <v>iOS, Mobile, Software</v>
          </cell>
          <cell r="K180" t="str">
            <v>Software</v>
          </cell>
          <cell r="L180" t="str">
            <v>Instabug</v>
          </cell>
          <cell r="M180">
            <v>0.9</v>
          </cell>
          <cell r="N180" t="str">
            <v>42527Instabug1700000</v>
          </cell>
          <cell r="O180" t="str">
            <v/>
          </cell>
          <cell r="P180">
            <v>1</v>
          </cell>
          <cell r="Q180">
            <v>2013</v>
          </cell>
          <cell r="R180">
            <v>2120000</v>
          </cell>
          <cell r="S180">
            <v>0</v>
          </cell>
          <cell r="T180" t="str">
            <v>2. Seed</v>
          </cell>
          <cell r="U180" t="str">
            <v>Other Technologies &amp; Information Technology</v>
          </cell>
          <cell r="V180">
            <v>2016</v>
          </cell>
          <cell r="W180">
            <v>6</v>
          </cell>
          <cell r="X180">
            <v>2</v>
          </cell>
          <cell r="Y180">
            <v>1</v>
          </cell>
          <cell r="Z180">
            <v>4</v>
          </cell>
        </row>
        <row r="181">
          <cell r="A181">
            <v>42528</v>
          </cell>
          <cell r="B181" t="str">
            <v>Sokowatch</v>
          </cell>
          <cell r="C181" t="str">
            <v>Undisclosed</v>
          </cell>
          <cell r="E181" t="str">
            <v>Grant</v>
          </cell>
          <cell r="F181" t="str">
            <v>SpeedUPAfrica</v>
          </cell>
          <cell r="G181" t="str">
            <v>https://www.crunchbase.com/funding_round/sokowatch-non-equity-assistance--1e4a4fed#section-overview</v>
          </cell>
          <cell r="H181" t="str">
            <v>Kenya</v>
          </cell>
          <cell r="I181" t="str">
            <v>Kenya</v>
          </cell>
          <cell r="J181" t="str">
            <v>Distribution, Data, Emerging Markets, Logistics, and E-Commerce</v>
          </cell>
          <cell r="K181" t="str">
            <v>Transport &amp; Logistics</v>
          </cell>
          <cell r="L181" t="str">
            <v>Sokowatch</v>
          </cell>
          <cell r="M181">
            <v>0.9</v>
          </cell>
          <cell r="N181" t="str">
            <v>42528SokowatchUndisclosed</v>
          </cell>
          <cell r="O181" t="str">
            <v/>
          </cell>
          <cell r="P181">
            <v>0</v>
          </cell>
          <cell r="Q181">
            <v>2015</v>
          </cell>
          <cell r="R181">
            <v>4500000</v>
          </cell>
          <cell r="S181">
            <v>0</v>
          </cell>
          <cell r="T181" t="str">
            <v>1. Grant</v>
          </cell>
          <cell r="U181" t="str">
            <v>Transport &amp; Logistics</v>
          </cell>
          <cell r="V181">
            <v>2016</v>
          </cell>
          <cell r="W181">
            <v>6</v>
          </cell>
          <cell r="X181">
            <v>2</v>
          </cell>
          <cell r="Y181">
            <v>1</v>
          </cell>
          <cell r="Z181">
            <v>1</v>
          </cell>
        </row>
        <row r="182">
          <cell r="A182">
            <v>42528</v>
          </cell>
          <cell r="B182" t="str">
            <v>Chalkboard Education</v>
          </cell>
          <cell r="C182" t="str">
            <v>Undisclosed</v>
          </cell>
          <cell r="E182" t="str">
            <v>Grant</v>
          </cell>
          <cell r="F182" t="str">
            <v>SpeedUp Africa</v>
          </cell>
          <cell r="G182" t="str">
            <v>https://www.crunchbase.com/funding_round/chalkboard-education-non-equity-assistance--5930b04e</v>
          </cell>
          <cell r="H182" t="str">
            <v>Ghana</v>
          </cell>
          <cell r="I182" t="str">
            <v>Ghana</v>
          </cell>
          <cell r="J182" t="str">
            <v>E-Learning, Education, Mobile, Higher Education</v>
          </cell>
          <cell r="K182" t="str">
            <v>Education</v>
          </cell>
          <cell r="L182" t="str">
            <v>Chalkboard Education</v>
          </cell>
          <cell r="M182">
            <v>0.9</v>
          </cell>
          <cell r="N182" t="str">
            <v>42528Chalkboard EducationUndisclosed</v>
          </cell>
          <cell r="O182" t="str">
            <v/>
          </cell>
          <cell r="P182">
            <v>0</v>
          </cell>
          <cell r="Q182">
            <v>2015</v>
          </cell>
          <cell r="R182">
            <v>464000</v>
          </cell>
          <cell r="S182">
            <v>0</v>
          </cell>
          <cell r="T182" t="str">
            <v>1. Grant</v>
          </cell>
          <cell r="U182" t="str">
            <v>Education</v>
          </cell>
          <cell r="V182">
            <v>2016</v>
          </cell>
          <cell r="W182">
            <v>6</v>
          </cell>
          <cell r="X182">
            <v>2</v>
          </cell>
          <cell r="Y182">
            <v>1</v>
          </cell>
          <cell r="Z182">
            <v>1</v>
          </cell>
        </row>
        <row r="183">
          <cell r="A183">
            <v>42530</v>
          </cell>
          <cell r="B183" t="str">
            <v>SpacePointe</v>
          </cell>
          <cell r="C183">
            <v>1200000</v>
          </cell>
          <cell r="E183" t="str">
            <v>Seed</v>
          </cell>
          <cell r="F183" t="str">
            <v>Undisclosed</v>
          </cell>
          <cell r="G183" t="str">
            <v>http://disrupt-africa.com/2016/06/nigerias-spacepointe-raises-1-2m-to-launch-pos-applications/</v>
          </cell>
          <cell r="H183" t="str">
            <v>Nigeria</v>
          </cell>
          <cell r="I183" t="str">
            <v>Nigeria</v>
          </cell>
          <cell r="J183" t="str">
            <v>FinTech, Government, Retail, Retail Technology, Small and Medium Businesses</v>
          </cell>
          <cell r="K183" t="str">
            <v>Financial Services</v>
          </cell>
          <cell r="L183" t="str">
            <v>Spacepointe</v>
          </cell>
          <cell r="M183">
            <v>0.9</v>
          </cell>
          <cell r="N183" t="str">
            <v>42530SpacePointe1200000</v>
          </cell>
          <cell r="O183" t="str">
            <v/>
          </cell>
          <cell r="P183">
            <v>1</v>
          </cell>
          <cell r="Q183">
            <v>2014</v>
          </cell>
          <cell r="R183">
            <v>1200000</v>
          </cell>
          <cell r="S183">
            <v>0</v>
          </cell>
          <cell r="T183" t="str">
            <v>2. Seed</v>
          </cell>
          <cell r="U183" t="str">
            <v>Financial Services</v>
          </cell>
          <cell r="V183">
            <v>2016</v>
          </cell>
          <cell r="W183">
            <v>6</v>
          </cell>
          <cell r="X183">
            <v>2</v>
          </cell>
          <cell r="Y183">
            <v>1</v>
          </cell>
          <cell r="Z183">
            <v>1</v>
          </cell>
        </row>
        <row r="184">
          <cell r="A184">
            <v>42541</v>
          </cell>
          <cell r="B184" t="str">
            <v>Andela</v>
          </cell>
          <cell r="C184">
            <v>24000000</v>
          </cell>
          <cell r="E184" t="str">
            <v>Series B</v>
          </cell>
          <cell r="F184" t="str">
            <v>Chan Zuckerberg Initiative, Spark Capital, Social Impact Capital, Omidyar Network, Learn Capital, GV, GSV Acceleration, Flat World Partners, Battery Road Digital Holdings</v>
          </cell>
          <cell r="G184" t="str">
            <v>http://disrupt-africa.com/2016/06/andela-raises-24m-in-round-led-by-chan-zuckerberg-initiative/</v>
          </cell>
          <cell r="H184" t="str">
            <v>United States</v>
          </cell>
          <cell r="I184" t="str">
            <v>United States</v>
          </cell>
          <cell r="J184" t="str">
            <v>Edtech, BPO, Recruitment, Software, Training</v>
          </cell>
          <cell r="K184" t="str">
            <v>Commercial &amp; Professional Services</v>
          </cell>
          <cell r="L184" t="str">
            <v>Andela</v>
          </cell>
          <cell r="M184">
            <v>0.9</v>
          </cell>
          <cell r="N184" t="str">
            <v>42541Andela24000000</v>
          </cell>
          <cell r="O184" t="str">
            <v/>
          </cell>
          <cell r="P184">
            <v>1</v>
          </cell>
          <cell r="Q184">
            <v>2014</v>
          </cell>
          <cell r="R184">
            <v>181000000</v>
          </cell>
          <cell r="S184" t="e">
            <v>#N/A</v>
          </cell>
          <cell r="T184" t="str">
            <v>3. Early Venture</v>
          </cell>
          <cell r="U184" t="str">
            <v>Other Technologies &amp; Information Technology</v>
          </cell>
          <cell r="V184">
            <v>2016</v>
          </cell>
          <cell r="W184">
            <v>6</v>
          </cell>
          <cell r="X184">
            <v>2</v>
          </cell>
          <cell r="Y184">
            <v>1</v>
          </cell>
          <cell r="Z184">
            <v>9</v>
          </cell>
        </row>
        <row r="185">
          <cell r="A185">
            <v>42542</v>
          </cell>
          <cell r="B185" t="str">
            <v>PEG Africa</v>
          </cell>
          <cell r="C185">
            <v>7500000</v>
          </cell>
          <cell r="E185" t="str">
            <v>Series A</v>
          </cell>
          <cell r="F185" t="str">
            <v>Energy Access Ventures, Blue Haven Initiative, Investisseurs &amp; Partenaires (I&amp;P), ENGIE Rassembleurs d'Energies</v>
          </cell>
          <cell r="G185" t="str">
            <v>http://disrupt-africa.com/2016/06/payg-solar-firm-peg-ghana-raises-7-5m-for-west-african-expansion/</v>
          </cell>
          <cell r="H185" t="str">
            <v>Ghana</v>
          </cell>
          <cell r="I185" t="str">
            <v>Ghana</v>
          </cell>
          <cell r="J185" t="str">
            <v>Asset Financing, Pay As You Go Solar, and Solar Energy</v>
          </cell>
          <cell r="K185" t="str">
            <v>Energy &amp; Environment Resources</v>
          </cell>
          <cell r="L185" t="str">
            <v>PEG Africa</v>
          </cell>
          <cell r="M185">
            <v>0.9</v>
          </cell>
          <cell r="N185" t="str">
            <v>42542PEG Africa7500000</v>
          </cell>
          <cell r="O185" t="str">
            <v/>
          </cell>
          <cell r="P185">
            <v>1</v>
          </cell>
          <cell r="Q185">
            <v>2013</v>
          </cell>
          <cell r="R185">
            <v>52500000</v>
          </cell>
          <cell r="S185">
            <v>0</v>
          </cell>
          <cell r="T185" t="str">
            <v>3. Early Venture</v>
          </cell>
          <cell r="U185" t="e">
            <v>#N/A</v>
          </cell>
          <cell r="V185">
            <v>2016</v>
          </cell>
          <cell r="W185">
            <v>6</v>
          </cell>
          <cell r="X185">
            <v>2</v>
          </cell>
          <cell r="Y185">
            <v>1</v>
          </cell>
          <cell r="Z185">
            <v>4</v>
          </cell>
        </row>
        <row r="186">
          <cell r="A186">
            <v>42548</v>
          </cell>
          <cell r="B186" t="str">
            <v>CanGo</v>
          </cell>
          <cell r="C186" t="str">
            <v>Undisclosed</v>
          </cell>
          <cell r="E186" t="str">
            <v>Grant</v>
          </cell>
          <cell r="F186" t="str">
            <v>SpeedUPAfrica</v>
          </cell>
          <cell r="G186" t="str">
            <v>https://www.crunchbase.com/funding_round/safemotos-non-equity-assistance--44e6c34a#section-overview</v>
          </cell>
          <cell r="H186" t="str">
            <v>Rwanda</v>
          </cell>
          <cell r="I186" t="str">
            <v>Rwanda</v>
          </cell>
          <cell r="J186" t="str">
            <v>Apps, Public Safety, Taxi Service, Transportation, Ride-hailing</v>
          </cell>
          <cell r="K186" t="str">
            <v>Transport &amp; Logistics</v>
          </cell>
          <cell r="L186" t="str">
            <v>CanGo</v>
          </cell>
          <cell r="M186">
            <v>0.9</v>
          </cell>
          <cell r="N186" t="str">
            <v>42548CanGoUndisclosed</v>
          </cell>
          <cell r="O186" t="str">
            <v/>
          </cell>
          <cell r="P186">
            <v>0</v>
          </cell>
          <cell r="Q186">
            <v>2015</v>
          </cell>
          <cell r="R186">
            <v>131000</v>
          </cell>
          <cell r="S186">
            <v>0</v>
          </cell>
          <cell r="T186" t="str">
            <v>1. Grant</v>
          </cell>
          <cell r="U186" t="str">
            <v>Transport &amp; Logistics</v>
          </cell>
          <cell r="V186">
            <v>2016</v>
          </cell>
          <cell r="W186">
            <v>6</v>
          </cell>
          <cell r="X186">
            <v>2</v>
          </cell>
          <cell r="Y186">
            <v>1</v>
          </cell>
          <cell r="Z186">
            <v>1</v>
          </cell>
        </row>
        <row r="187">
          <cell r="A187">
            <v>42552</v>
          </cell>
          <cell r="B187" t="str">
            <v>Shezlong</v>
          </cell>
          <cell r="C187">
            <v>150000</v>
          </cell>
          <cell r="E187" t="str">
            <v>Seed</v>
          </cell>
          <cell r="F187" t="str">
            <v>Endure Capital, A15</v>
          </cell>
          <cell r="G187" t="str">
            <v>https://magnitt.com/startups/shezlong</v>
          </cell>
          <cell r="H187" t="str">
            <v>Egypt</v>
          </cell>
          <cell r="I187" t="str">
            <v>Egypt</v>
          </cell>
          <cell r="J187" t="str">
            <v>Health Care, Medical, mHealth</v>
          </cell>
          <cell r="K187" t="str">
            <v>Healthcare &amp; Pharma</v>
          </cell>
          <cell r="L187" t="str">
            <v>Shezlong</v>
          </cell>
          <cell r="M187">
            <v>0.9</v>
          </cell>
          <cell r="N187" t="str">
            <v>42552Shezlong150000</v>
          </cell>
          <cell r="O187" t="str">
            <v/>
          </cell>
          <cell r="P187">
            <v>1</v>
          </cell>
          <cell r="Q187">
            <v>2015</v>
          </cell>
          <cell r="R187">
            <v>950000</v>
          </cell>
          <cell r="S187">
            <v>0</v>
          </cell>
          <cell r="T187" t="str">
            <v>2. Seed</v>
          </cell>
          <cell r="U187" t="str">
            <v>Health &amp; Pharmaceuticals</v>
          </cell>
          <cell r="V187">
            <v>2016</v>
          </cell>
          <cell r="W187">
            <v>7</v>
          </cell>
          <cell r="X187">
            <v>3</v>
          </cell>
          <cell r="Y187">
            <v>2</v>
          </cell>
          <cell r="Z187">
            <v>2</v>
          </cell>
        </row>
        <row r="188">
          <cell r="A188">
            <v>42558</v>
          </cell>
          <cell r="B188" t="str">
            <v>Digital Cabinet</v>
          </cell>
          <cell r="C188" t="str">
            <v>Undisclosed</v>
          </cell>
          <cell r="E188" t="str">
            <v>Seed</v>
          </cell>
          <cell r="F188" t="str">
            <v>HAVAIC</v>
          </cell>
          <cell r="G188" t="str">
            <v>http://disrupt-africa.com/2017/07/sa-cloud-storage-startup-digital-cabinet-raising-375k/</v>
          </cell>
          <cell r="H188" t="str">
            <v>South Africa</v>
          </cell>
          <cell r="I188" t="str">
            <v>South Africa</v>
          </cell>
          <cell r="J188" t="str">
            <v>Business Intelligence, Cloud Computing, Document Management</v>
          </cell>
          <cell r="K188" t="str">
            <v>Information Technology</v>
          </cell>
          <cell r="L188" t="str">
            <v>Digital Cabinet</v>
          </cell>
          <cell r="M188">
            <v>0.9</v>
          </cell>
          <cell r="N188" t="str">
            <v>42558Digital CabinetUndisclosed</v>
          </cell>
          <cell r="O188" t="str">
            <v/>
          </cell>
          <cell r="P188">
            <v>0</v>
          </cell>
          <cell r="Q188">
            <v>2007</v>
          </cell>
          <cell r="R188">
            <v>0</v>
          </cell>
          <cell r="S188">
            <v>0</v>
          </cell>
          <cell r="T188" t="str">
            <v>2. Seed</v>
          </cell>
          <cell r="U188" t="str">
            <v>Other Technologies &amp; Information Technology</v>
          </cell>
          <cell r="V188">
            <v>2016</v>
          </cell>
          <cell r="W188">
            <v>7</v>
          </cell>
          <cell r="X188">
            <v>3</v>
          </cell>
          <cell r="Y188">
            <v>2</v>
          </cell>
          <cell r="Z188">
            <v>1</v>
          </cell>
        </row>
        <row r="189">
          <cell r="A189">
            <v>42564</v>
          </cell>
          <cell r="B189" t="str">
            <v>Payment24</v>
          </cell>
          <cell r="C189">
            <v>20000</v>
          </cell>
          <cell r="E189" t="str">
            <v>Seed</v>
          </cell>
          <cell r="F189" t="str">
            <v>StartupBootcamp</v>
          </cell>
          <cell r="G189" t="str">
            <v>https://www.startupbootcamp.org/blog/2016/07/startupbootcamp-smart-transportation-energy-announces-11-startups/</v>
          </cell>
          <cell r="H189" t="str">
            <v>South Africa</v>
          </cell>
          <cell r="I189" t="str">
            <v>South Africa</v>
          </cell>
          <cell r="J189" t="str">
            <v>FinTech, E-Payments</v>
          </cell>
          <cell r="K189" t="str">
            <v>Financial Services</v>
          </cell>
          <cell r="L189" t="str">
            <v>Payment24</v>
          </cell>
          <cell r="M189">
            <v>0.9</v>
          </cell>
          <cell r="N189" t="str">
            <v>42564Payment2420000</v>
          </cell>
          <cell r="O189" t="str">
            <v/>
          </cell>
          <cell r="P189">
            <v>1</v>
          </cell>
          <cell r="Q189">
            <v>2014</v>
          </cell>
          <cell r="R189">
            <v>170000</v>
          </cell>
          <cell r="S189">
            <v>0</v>
          </cell>
          <cell r="T189" t="str">
            <v>2. Seed</v>
          </cell>
          <cell r="U189" t="str">
            <v>Financial Services</v>
          </cell>
          <cell r="V189">
            <v>2016</v>
          </cell>
          <cell r="W189">
            <v>7</v>
          </cell>
          <cell r="X189">
            <v>3</v>
          </cell>
          <cell r="Y189">
            <v>2</v>
          </cell>
          <cell r="Z189">
            <v>1</v>
          </cell>
        </row>
        <row r="190">
          <cell r="A190">
            <v>42572</v>
          </cell>
          <cell r="B190" t="str">
            <v>Orcas​</v>
          </cell>
          <cell r="C190" t="str">
            <v>Undisclosed</v>
          </cell>
          <cell r="E190" t="str">
            <v>Angel</v>
          </cell>
          <cell r="F190" t="str">
            <v>Kamelizer</v>
          </cell>
          <cell r="G190" t="str">
            <v>https://enterprise.press/stories/2016/07/17/angel-fund-kamelizer-invests-in-cairo-sitters-will-change-its-name/</v>
          </cell>
          <cell r="H190" t="str">
            <v>Egypt</v>
          </cell>
          <cell r="I190" t="str">
            <v>Egypt</v>
          </cell>
          <cell r="J190" t="str">
            <v>E-Commerce, Education, Internet</v>
          </cell>
          <cell r="K190" t="str">
            <v>Education</v>
          </cell>
          <cell r="L190" t="str">
            <v>Orcas​</v>
          </cell>
          <cell r="M190">
            <v>0.9</v>
          </cell>
          <cell r="N190" t="str">
            <v>42572Orcas​Undisclosed</v>
          </cell>
          <cell r="O190" t="str">
            <v/>
          </cell>
          <cell r="P190">
            <v>0</v>
          </cell>
          <cell r="Q190">
            <v>2014</v>
          </cell>
          <cell r="R190">
            <v>500000</v>
          </cell>
          <cell r="S190">
            <v>0</v>
          </cell>
          <cell r="T190" t="str">
            <v>2. Seed</v>
          </cell>
          <cell r="U190" t="str">
            <v>Education</v>
          </cell>
          <cell r="V190">
            <v>2016</v>
          </cell>
          <cell r="W190">
            <v>7</v>
          </cell>
          <cell r="X190">
            <v>3</v>
          </cell>
          <cell r="Y190">
            <v>2</v>
          </cell>
          <cell r="Z190">
            <v>1</v>
          </cell>
        </row>
        <row r="191">
          <cell r="A191">
            <v>42583</v>
          </cell>
          <cell r="B191" t="str">
            <v>Sky.Garden</v>
          </cell>
          <cell r="C191">
            <v>274700</v>
          </cell>
          <cell r="E191" t="str">
            <v>Convertible Note</v>
          </cell>
          <cell r="F191" t="str">
            <v>Undisclosed</v>
          </cell>
          <cell r="G191" t="str">
            <v>https://www.crunchbase.com/funding_round/sky-garden-convertible-note--eab045eb#section-overview</v>
          </cell>
          <cell r="H191" t="str">
            <v>Kenya</v>
          </cell>
          <cell r="I191" t="str">
            <v>Kenya</v>
          </cell>
          <cell r="J191" t="str">
            <v>Internet, Marketplace, Mobile Payments, Trading Platform</v>
          </cell>
          <cell r="K191" t="str">
            <v>E-Commerce &amp; Retail</v>
          </cell>
          <cell r="L191" t="str">
            <v>Sky.Garden</v>
          </cell>
          <cell r="M191">
            <v>0.9</v>
          </cell>
          <cell r="N191" t="str">
            <v>42583Sky.Garden274700</v>
          </cell>
          <cell r="O191" t="str">
            <v/>
          </cell>
          <cell r="P191">
            <v>1</v>
          </cell>
          <cell r="Q191">
            <v>2015</v>
          </cell>
          <cell r="R191">
            <v>1724700</v>
          </cell>
          <cell r="S191">
            <v>0</v>
          </cell>
          <cell r="T191" t="str">
            <v>5. Debt Financing</v>
          </cell>
          <cell r="U191" t="str">
            <v>E-commerce &amp; Retail</v>
          </cell>
          <cell r="V191">
            <v>2016</v>
          </cell>
          <cell r="W191">
            <v>8</v>
          </cell>
          <cell r="X191">
            <v>3</v>
          </cell>
          <cell r="Y191">
            <v>2</v>
          </cell>
          <cell r="Z191">
            <v>1</v>
          </cell>
        </row>
        <row r="192">
          <cell r="A192">
            <v>42583</v>
          </cell>
          <cell r="B192" t="str">
            <v>Mumm</v>
          </cell>
          <cell r="C192">
            <v>100000</v>
          </cell>
          <cell r="E192" t="str">
            <v>Seed</v>
          </cell>
          <cell r="F192" t="str">
            <v>A15</v>
          </cell>
          <cell r="G192" t="str">
            <v>https://dailynewsegypt.com/2016/07/16/mumm-and-a15-join-forces-to-provide-home-made-food-online/</v>
          </cell>
          <cell r="H192" t="str">
            <v>Egypt</v>
          </cell>
          <cell r="I192" t="str">
            <v>Egypt</v>
          </cell>
          <cell r="J192" t="str">
            <v>E-Commerce, Food and Beverage, Food Delivery, Marketplace</v>
          </cell>
          <cell r="K192" t="str">
            <v>E-Commerce &amp; Retail</v>
          </cell>
          <cell r="L192" t="str">
            <v>Mumm</v>
          </cell>
          <cell r="M192">
            <v>0.9</v>
          </cell>
          <cell r="N192" t="str">
            <v>42583Mumm100000</v>
          </cell>
          <cell r="O192" t="str">
            <v/>
          </cell>
          <cell r="P192">
            <v>1</v>
          </cell>
          <cell r="Q192">
            <v>2015</v>
          </cell>
          <cell r="R192">
            <v>450000</v>
          </cell>
          <cell r="S192">
            <v>0</v>
          </cell>
          <cell r="T192" t="str">
            <v>2. Seed</v>
          </cell>
          <cell r="U192" t="str">
            <v>E-commerce &amp; Retail</v>
          </cell>
          <cell r="V192">
            <v>2016</v>
          </cell>
          <cell r="W192">
            <v>8</v>
          </cell>
          <cell r="X192">
            <v>3</v>
          </cell>
          <cell r="Y192">
            <v>2</v>
          </cell>
          <cell r="Z192">
            <v>1</v>
          </cell>
        </row>
        <row r="193">
          <cell r="A193">
            <v>42583</v>
          </cell>
          <cell r="B193" t="str">
            <v>Jumpin Rides</v>
          </cell>
          <cell r="C193">
            <v>40000</v>
          </cell>
          <cell r="E193" t="str">
            <v>Seed</v>
          </cell>
          <cell r="F193" t="str">
            <v>Undisclosed</v>
          </cell>
          <cell r="G193" t="str">
            <v>https://www.crunchbase.com/funding_round/jump-in-rides-seed--ecc3b044</v>
          </cell>
          <cell r="H193" t="str">
            <v>South Africa</v>
          </cell>
          <cell r="I193" t="str">
            <v>South Africa</v>
          </cell>
          <cell r="J193" t="str">
            <v>Car Sharing, Peer to Peer, Ride Sharing</v>
          </cell>
          <cell r="K193" t="str">
            <v>Transport &amp; Logistics</v>
          </cell>
          <cell r="L193" t="str">
            <v>Jumpin Rides</v>
          </cell>
          <cell r="M193">
            <v>0.9</v>
          </cell>
          <cell r="N193" t="str">
            <v>42583Jumpin Rides40000</v>
          </cell>
          <cell r="O193" t="str">
            <v/>
          </cell>
          <cell r="P193">
            <v>1</v>
          </cell>
          <cell r="Q193">
            <v>2016</v>
          </cell>
          <cell r="R193">
            <v>177000</v>
          </cell>
          <cell r="S193">
            <v>0</v>
          </cell>
          <cell r="T193" t="str">
            <v>2. Seed</v>
          </cell>
          <cell r="U193" t="str">
            <v>Transport &amp; Logistics</v>
          </cell>
          <cell r="V193">
            <v>2016</v>
          </cell>
          <cell r="W193">
            <v>8</v>
          </cell>
          <cell r="X193">
            <v>3</v>
          </cell>
          <cell r="Y193">
            <v>2</v>
          </cell>
          <cell r="Z193">
            <v>1</v>
          </cell>
        </row>
        <row r="194">
          <cell r="A194">
            <v>42587</v>
          </cell>
          <cell r="B194" t="str">
            <v>Eneza Education</v>
          </cell>
          <cell r="C194" t="str">
            <v>Undisclosed</v>
          </cell>
          <cell r="E194" t="str">
            <v>Private Equity</v>
          </cell>
          <cell r="F194" t="str">
            <v>Safaricom</v>
          </cell>
          <cell r="G194" t="str">
            <v>https://www.crunchbase.com/funding_round/eneza-education-series-unknown--619b2cb8</v>
          </cell>
          <cell r="H194" t="str">
            <v>Kenya</v>
          </cell>
          <cell r="I194" t="str">
            <v>Kenya</v>
          </cell>
          <cell r="J194" t="str">
            <v>Educational Content, Mobile Learning, E-Learning, Edtech</v>
          </cell>
          <cell r="K194" t="str">
            <v>Education</v>
          </cell>
          <cell r="L194" t="str">
            <v>Eneza Education</v>
          </cell>
          <cell r="M194">
            <v>0.9</v>
          </cell>
          <cell r="N194" t="str">
            <v>42587Eneza EducationUndisclosed</v>
          </cell>
          <cell r="O194" t="str">
            <v/>
          </cell>
          <cell r="P194">
            <v>0</v>
          </cell>
          <cell r="Q194">
            <v>2011</v>
          </cell>
          <cell r="R194">
            <v>0</v>
          </cell>
          <cell r="S194">
            <v>0</v>
          </cell>
          <cell r="T194" t="str">
            <v>6. Private Equity</v>
          </cell>
          <cell r="U194" t="str">
            <v>Education</v>
          </cell>
          <cell r="V194">
            <v>2016</v>
          </cell>
          <cell r="W194">
            <v>8</v>
          </cell>
          <cell r="X194">
            <v>3</v>
          </cell>
          <cell r="Y194">
            <v>2</v>
          </cell>
          <cell r="Z194">
            <v>1</v>
          </cell>
        </row>
        <row r="195">
          <cell r="A195">
            <v>42592</v>
          </cell>
          <cell r="B195" t="str">
            <v xml:space="preserve">Zola Electric </v>
          </cell>
          <cell r="C195">
            <v>10000000</v>
          </cell>
          <cell r="E195" t="str">
            <v>Series D</v>
          </cell>
          <cell r="F195" t="str">
            <v>Helios Investment Partners</v>
          </cell>
          <cell r="G195" t="str">
            <v>https://techmoran.com/2016/08/10/off-grid-electric-secures-18-million-helios-investment-partners-responsability-power-africa/</v>
          </cell>
          <cell r="H195" t="str">
            <v>Tanzania</v>
          </cell>
          <cell r="I195" t="str">
            <v>Tanzania</v>
          </cell>
          <cell r="J195" t="str">
            <v>Electrical Distribution, Energy, Renewable Energy, Solar</v>
          </cell>
          <cell r="K195" t="str">
            <v>Energy &amp; Environment Resources</v>
          </cell>
          <cell r="L195" t="str">
            <v xml:space="preserve">Zola Electric </v>
          </cell>
          <cell r="M195">
            <v>0.9</v>
          </cell>
          <cell r="N195" t="str">
            <v>42592Zola Electric 10000000</v>
          </cell>
          <cell r="O195" t="str">
            <v/>
          </cell>
          <cell r="P195">
            <v>1</v>
          </cell>
          <cell r="Q195">
            <v>2011</v>
          </cell>
          <cell r="R195">
            <v>165500000</v>
          </cell>
          <cell r="S195">
            <v>0</v>
          </cell>
          <cell r="T195" t="str">
            <v>4. Late Venture</v>
          </cell>
          <cell r="U195" t="e">
            <v>#N/A</v>
          </cell>
          <cell r="V195">
            <v>2016</v>
          </cell>
          <cell r="W195">
            <v>8</v>
          </cell>
          <cell r="X195">
            <v>3</v>
          </cell>
          <cell r="Y195">
            <v>2</v>
          </cell>
          <cell r="Z195">
            <v>1</v>
          </cell>
        </row>
        <row r="196">
          <cell r="A196">
            <v>42597</v>
          </cell>
          <cell r="B196" t="str">
            <v>Flutterwave</v>
          </cell>
          <cell r="C196" t="str">
            <v>Undisclosed</v>
          </cell>
          <cell r="E196" t="str">
            <v>Seed</v>
          </cell>
          <cell r="F196" t="str">
            <v>Zillionize Angel, Y Combinator, Rayyan Islam, Palm Drive Capital, Lynett Capital, Green Visor Capital, Golden Palm Investments, Data Collective DCVC, Courtney Broadus, Arab Angel Fund</v>
          </cell>
          <cell r="G196" t="str">
            <v>https://www.crunchbase.com/funding_round/flutterwave-seed--5ccd5499/investors/investors_list#section-investors</v>
          </cell>
          <cell r="H196" t="str">
            <v>United States</v>
          </cell>
          <cell r="I196" t="str">
            <v>United States</v>
          </cell>
          <cell r="J196" t="str">
            <v>Payments, Fintech, Financial Technology</v>
          </cell>
          <cell r="K196" t="str">
            <v>Financial Services</v>
          </cell>
          <cell r="L196" t="str">
            <v>Flutterwave</v>
          </cell>
          <cell r="M196">
            <v>0.9</v>
          </cell>
          <cell r="N196" t="str">
            <v>42597FlutterwaveUndisclosed</v>
          </cell>
          <cell r="O196" t="str">
            <v/>
          </cell>
          <cell r="P196">
            <v>0</v>
          </cell>
          <cell r="Q196">
            <v>2016</v>
          </cell>
          <cell r="R196">
            <v>20300000</v>
          </cell>
          <cell r="S196" t="e">
            <v>#N/A</v>
          </cell>
          <cell r="T196" t="str">
            <v>2. Seed</v>
          </cell>
          <cell r="U196" t="str">
            <v>Financial Services</v>
          </cell>
          <cell r="V196">
            <v>2016</v>
          </cell>
          <cell r="W196">
            <v>8</v>
          </cell>
          <cell r="X196">
            <v>3</v>
          </cell>
          <cell r="Y196">
            <v>2</v>
          </cell>
          <cell r="Z196">
            <v>10</v>
          </cell>
        </row>
        <row r="197">
          <cell r="A197">
            <v>42600</v>
          </cell>
          <cell r="B197" t="str">
            <v>Zoona</v>
          </cell>
          <cell r="C197">
            <v>15000000</v>
          </cell>
          <cell r="E197" t="str">
            <v>Series B</v>
          </cell>
          <cell r="F197" t="str">
            <v>International Finance Corporation (IFC), 4Di, Omidyar Network, Quona Capital,  Patrick Pichette</v>
          </cell>
          <cell r="G197" t="str">
            <v>http://disrupt-africa.com/2016/08/sa-fintech-startup-zoona-raises-15m-from-ifc-4di/</v>
          </cell>
          <cell r="H197" t="str">
            <v>Zambia</v>
          </cell>
          <cell r="I197" t="str">
            <v>Zambia</v>
          </cell>
          <cell r="J197" t="str">
            <v>Mobile Money Transfer, Fintech</v>
          </cell>
          <cell r="K197" t="str">
            <v>Financial Services</v>
          </cell>
          <cell r="L197" t="str">
            <v>Zoona</v>
          </cell>
          <cell r="M197">
            <v>0.9</v>
          </cell>
          <cell r="N197" t="str">
            <v>42600Zoona15000000</v>
          </cell>
          <cell r="O197" t="str">
            <v/>
          </cell>
          <cell r="P197">
            <v>1</v>
          </cell>
          <cell r="Q197">
            <v>2009</v>
          </cell>
          <cell r="R197">
            <v>19500000</v>
          </cell>
          <cell r="S197">
            <v>0</v>
          </cell>
          <cell r="T197" t="str">
            <v>3. Early Venture</v>
          </cell>
          <cell r="U197" t="str">
            <v>Financial Services</v>
          </cell>
          <cell r="V197">
            <v>2016</v>
          </cell>
          <cell r="W197">
            <v>8</v>
          </cell>
          <cell r="X197">
            <v>3</v>
          </cell>
          <cell r="Y197">
            <v>2</v>
          </cell>
          <cell r="Z197">
            <v>5</v>
          </cell>
        </row>
        <row r="198">
          <cell r="A198">
            <v>42601</v>
          </cell>
          <cell r="B198" t="str">
            <v>ogaVenue</v>
          </cell>
          <cell r="C198">
            <v>45000</v>
          </cell>
          <cell r="E198" t="str">
            <v>Seed</v>
          </cell>
          <cell r="F198" t="str">
            <v>Spark, Hotels.ng</v>
          </cell>
          <cell r="G198" t="str">
            <v>http://disrupt-africa.com/2016/08/nigerias-ogavenue-raises-45k-from-spark-hotels-ng/</v>
          </cell>
          <cell r="H198" t="str">
            <v>Nigeria</v>
          </cell>
          <cell r="I198" t="str">
            <v>Nigeria</v>
          </cell>
          <cell r="J198" t="str">
            <v>Events, Marketplace, Online Portals</v>
          </cell>
          <cell r="K198" t="str">
            <v>Commercial &amp; Professional Services</v>
          </cell>
          <cell r="L198" t="str">
            <v>Ogavenue</v>
          </cell>
          <cell r="M198">
            <v>0.9</v>
          </cell>
          <cell r="N198" t="str">
            <v>42601ogaVenue45000</v>
          </cell>
          <cell r="O198" t="str">
            <v/>
          </cell>
          <cell r="P198">
            <v>1</v>
          </cell>
          <cell r="Q198">
            <v>2015</v>
          </cell>
          <cell r="R198">
            <v>45000</v>
          </cell>
          <cell r="S198">
            <v>0</v>
          </cell>
          <cell r="T198" t="str">
            <v>2. Seed</v>
          </cell>
          <cell r="U198" t="str">
            <v>Other Technologies &amp; Information Technology</v>
          </cell>
          <cell r="V198">
            <v>2016</v>
          </cell>
          <cell r="W198">
            <v>8</v>
          </cell>
          <cell r="X198">
            <v>3</v>
          </cell>
          <cell r="Y198">
            <v>2</v>
          </cell>
          <cell r="Z198">
            <v>2</v>
          </cell>
        </row>
        <row r="199">
          <cell r="A199">
            <v>42604</v>
          </cell>
          <cell r="B199" t="str">
            <v>OMG Digital</v>
          </cell>
          <cell r="C199" t="str">
            <v>Undisclosed</v>
          </cell>
          <cell r="E199" t="str">
            <v>Seed</v>
          </cell>
          <cell r="F199" t="str">
            <v>Zillionize Angel, Y Combinator</v>
          </cell>
          <cell r="G199" t="str">
            <v>https://www.crunchbase.com/funding_round/omg-digital-seed--4ee685f5#section-overview</v>
          </cell>
          <cell r="H199" t="str">
            <v>Ghana</v>
          </cell>
          <cell r="I199" t="str">
            <v>Ghana</v>
          </cell>
          <cell r="J199" t="str">
            <v>Digital Marketing, Marketing, Social Media Management</v>
          </cell>
          <cell r="K199" t="str">
            <v>Media &amp; Entertainment</v>
          </cell>
          <cell r="L199" t="str">
            <v>Omg Digital</v>
          </cell>
          <cell r="M199">
            <v>0.9</v>
          </cell>
          <cell r="N199" t="str">
            <v>42604OMG DigitalUndisclosed</v>
          </cell>
          <cell r="O199" t="str">
            <v/>
          </cell>
          <cell r="P199">
            <v>0</v>
          </cell>
          <cell r="Q199">
            <v>2016</v>
          </cell>
          <cell r="R199">
            <v>1220000</v>
          </cell>
          <cell r="S199">
            <v>0</v>
          </cell>
          <cell r="T199" t="str">
            <v>2. Seed</v>
          </cell>
          <cell r="U199" t="str">
            <v>Media &amp; Entertainment</v>
          </cell>
          <cell r="V199">
            <v>2016</v>
          </cell>
          <cell r="W199">
            <v>8</v>
          </cell>
          <cell r="X199">
            <v>3</v>
          </cell>
          <cell r="Y199">
            <v>2</v>
          </cell>
          <cell r="Z199">
            <v>2</v>
          </cell>
        </row>
        <row r="200">
          <cell r="A200">
            <v>42608</v>
          </cell>
          <cell r="B200" t="str">
            <v>AJUA</v>
          </cell>
          <cell r="C200" t="str">
            <v>Undisclosed</v>
          </cell>
          <cell r="E200" t="str">
            <v>Seed</v>
          </cell>
          <cell r="F200" t="str">
            <v>Susan Kimberlin, Steven Tamm, Safaricom, Cross Culture Ventures, Alpha Angels</v>
          </cell>
          <cell r="G200" t="str">
            <v>https://www.crunchbase.com/funding_round/msurvey-seed--25924833#section-investors</v>
          </cell>
          <cell r="H200" t="str">
            <v>Kenya</v>
          </cell>
          <cell r="I200" t="str">
            <v>Kenya</v>
          </cell>
          <cell r="J200" t="str">
            <v>Data, Insights, Mobile surveys, Mobile rewards, Voice of the Customer, NPS, Feedback Loop, Surveys, Health and Academic Research, Customer Feedback, Customer Loyalty, Net Promoter Score, NPS, Customer Acquisition, Customer Retention</v>
          </cell>
          <cell r="K200" t="str">
            <v>Information Technology</v>
          </cell>
          <cell r="L200" t="str">
            <v>AJUA</v>
          </cell>
          <cell r="M200">
            <v>0.9</v>
          </cell>
          <cell r="N200" t="str">
            <v>42608AJUAUndisclosed</v>
          </cell>
          <cell r="O200" t="str">
            <v/>
          </cell>
          <cell r="P200">
            <v>0</v>
          </cell>
          <cell r="Q200">
            <v>2012</v>
          </cell>
          <cell r="R200">
            <v>3500000</v>
          </cell>
          <cell r="S200">
            <v>0</v>
          </cell>
          <cell r="T200" t="str">
            <v>2. Seed</v>
          </cell>
          <cell r="U200" t="str">
            <v>Other Technologies &amp; Information Technology</v>
          </cell>
          <cell r="V200">
            <v>2016</v>
          </cell>
          <cell r="W200">
            <v>8</v>
          </cell>
          <cell r="X200">
            <v>3</v>
          </cell>
          <cell r="Y200">
            <v>2</v>
          </cell>
          <cell r="Z200">
            <v>5</v>
          </cell>
        </row>
        <row r="201">
          <cell r="A201">
            <v>42608</v>
          </cell>
          <cell r="B201" t="str">
            <v>Custos Media Technologies</v>
          </cell>
          <cell r="C201">
            <v>420000</v>
          </cell>
          <cell r="E201" t="str">
            <v>Seed</v>
          </cell>
          <cell r="F201" t="str">
            <v>TIA</v>
          </cell>
          <cell r="G201" t="str">
            <v>http://disrupt-africa.com/2016/08/sas-anti-piracy-startup-custos-raises-420k-from-tia/</v>
          </cell>
          <cell r="H201" t="str">
            <v>South Africa</v>
          </cell>
          <cell r="I201" t="str">
            <v>South Africa</v>
          </cell>
          <cell r="J201" t="str">
            <v>Digital Watermarking, Content Protection, Blockchain</v>
          </cell>
          <cell r="K201" t="str">
            <v>Security</v>
          </cell>
          <cell r="L201" t="str">
            <v>Custos Media Technologies</v>
          </cell>
          <cell r="M201">
            <v>0.9</v>
          </cell>
          <cell r="N201" t="str">
            <v>42608Custos Media Technologies420000</v>
          </cell>
          <cell r="O201" t="str">
            <v/>
          </cell>
          <cell r="P201">
            <v>1</v>
          </cell>
          <cell r="Q201">
            <v>2014</v>
          </cell>
          <cell r="R201">
            <v>685000</v>
          </cell>
          <cell r="S201">
            <v>0</v>
          </cell>
          <cell r="T201" t="str">
            <v>2. Seed</v>
          </cell>
          <cell r="U201" t="str">
            <v>Other Technologies &amp; Information Technology</v>
          </cell>
          <cell r="V201">
            <v>2016</v>
          </cell>
          <cell r="W201">
            <v>8</v>
          </cell>
          <cell r="X201">
            <v>3</v>
          </cell>
          <cell r="Y201">
            <v>2</v>
          </cell>
          <cell r="Z201">
            <v>1</v>
          </cell>
        </row>
        <row r="202">
          <cell r="A202">
            <v>42612</v>
          </cell>
          <cell r="B202" t="str">
            <v>Twiga Foods</v>
          </cell>
          <cell r="C202" t="str">
            <v>Undisclosed</v>
          </cell>
          <cell r="E202" t="str">
            <v>Private Equity</v>
          </cell>
          <cell r="F202" t="str">
            <v>DOB Equity</v>
          </cell>
          <cell r="G202" t="str">
            <v>https://www.crunchbase.com/funding_round/twiga-foods-private-equity--09762cd9</v>
          </cell>
          <cell r="H202" t="str">
            <v>Kenya</v>
          </cell>
          <cell r="I202" t="str">
            <v>Kenya</v>
          </cell>
          <cell r="J202" t="str">
            <v>mCommerce, Distribution, and Agriculture</v>
          </cell>
          <cell r="K202" t="str">
            <v>E-Commerce &amp; Retail</v>
          </cell>
          <cell r="L202" t="str">
            <v>Twiga Foods</v>
          </cell>
          <cell r="M202">
            <v>0.9</v>
          </cell>
          <cell r="N202" t="str">
            <v>42612Twiga FoodsUndisclosed</v>
          </cell>
          <cell r="O202" t="str">
            <v/>
          </cell>
          <cell r="P202">
            <v>0</v>
          </cell>
          <cell r="Q202">
            <v>2013</v>
          </cell>
          <cell r="R202">
            <v>40350000</v>
          </cell>
          <cell r="S202">
            <v>0</v>
          </cell>
          <cell r="T202" t="str">
            <v>6. Private Equity</v>
          </cell>
          <cell r="U202" t="str">
            <v>E-commerce &amp; Retail</v>
          </cell>
          <cell r="V202">
            <v>2016</v>
          </cell>
          <cell r="W202">
            <v>8</v>
          </cell>
          <cell r="X202">
            <v>3</v>
          </cell>
          <cell r="Y202">
            <v>2</v>
          </cell>
          <cell r="Z202">
            <v>1</v>
          </cell>
        </row>
        <row r="203">
          <cell r="A203">
            <v>42612</v>
          </cell>
          <cell r="B203" t="str">
            <v>Ousta</v>
          </cell>
          <cell r="C203">
            <v>1250000</v>
          </cell>
          <cell r="E203" t="str">
            <v>Angel</v>
          </cell>
          <cell r="F203" t="str">
            <v>Undisclosed</v>
          </cell>
          <cell r="G203" t="str">
            <v>http://disrupt-africa.com/2016/08/egyptian-taxi-app-ousta-raises-1-25m-to-accelerate-growth/</v>
          </cell>
          <cell r="H203" t="str">
            <v>Egypt</v>
          </cell>
          <cell r="I203" t="str">
            <v>Egypt</v>
          </cell>
          <cell r="J203" t="str">
            <v>Railroad, Transportation, Travel</v>
          </cell>
          <cell r="K203" t="str">
            <v>Transport &amp; Logistics</v>
          </cell>
          <cell r="L203" t="str">
            <v>Ousta</v>
          </cell>
          <cell r="M203">
            <v>0.9</v>
          </cell>
          <cell r="N203" t="str">
            <v>42612Ousta1250000</v>
          </cell>
          <cell r="O203" t="str">
            <v/>
          </cell>
          <cell r="P203">
            <v>1</v>
          </cell>
          <cell r="Q203">
            <v>2016</v>
          </cell>
          <cell r="R203">
            <v>1550000</v>
          </cell>
          <cell r="S203">
            <v>0</v>
          </cell>
          <cell r="T203" t="str">
            <v>2. Seed</v>
          </cell>
          <cell r="U203" t="str">
            <v>Transport &amp; Logistics</v>
          </cell>
          <cell r="V203">
            <v>2016</v>
          </cell>
          <cell r="W203">
            <v>8</v>
          </cell>
          <cell r="X203">
            <v>3</v>
          </cell>
          <cell r="Y203">
            <v>2</v>
          </cell>
          <cell r="Z203">
            <v>1</v>
          </cell>
        </row>
        <row r="204">
          <cell r="A204">
            <v>42613</v>
          </cell>
          <cell r="B204" t="str">
            <v>WhereIsMyTransport</v>
          </cell>
          <cell r="C204">
            <v>1500000</v>
          </cell>
          <cell r="E204" t="str">
            <v>Seed</v>
          </cell>
          <cell r="F204" t="str">
            <v>Goodwell Investments,  Omidyar Network, Horizen Ventures, Marcos Vercelli-Forster</v>
          </cell>
          <cell r="G204" t="str">
            <v>http://disrupt-africa.com/2016/08/sas-whereismytransport-raises-1-5m-funding/</v>
          </cell>
          <cell r="H204" t="str">
            <v>South Africa</v>
          </cell>
          <cell r="I204" t="str">
            <v>South Africa</v>
          </cell>
          <cell r="J204" t="str">
            <v>Public Transport Data, Professional Services</v>
          </cell>
          <cell r="K204" t="str">
            <v>Transport &amp; Logistics</v>
          </cell>
          <cell r="L204" t="str">
            <v>WhereIsMyTransport</v>
          </cell>
          <cell r="M204">
            <v>0.9</v>
          </cell>
          <cell r="N204" t="str">
            <v>42613WhereIsMyTransport1500000</v>
          </cell>
          <cell r="O204" t="str">
            <v/>
          </cell>
          <cell r="P204">
            <v>1</v>
          </cell>
          <cell r="Q204">
            <v>2015</v>
          </cell>
          <cell r="R204">
            <v>5770000</v>
          </cell>
          <cell r="S204">
            <v>0</v>
          </cell>
          <cell r="T204" t="str">
            <v>2. Seed</v>
          </cell>
          <cell r="U204" t="str">
            <v>Transport &amp; Logistics</v>
          </cell>
          <cell r="V204">
            <v>2016</v>
          </cell>
          <cell r="W204">
            <v>8</v>
          </cell>
          <cell r="X204">
            <v>3</v>
          </cell>
          <cell r="Y204">
            <v>2</v>
          </cell>
          <cell r="Z204">
            <v>4</v>
          </cell>
        </row>
        <row r="205">
          <cell r="A205">
            <v>42618</v>
          </cell>
          <cell r="B205" t="str">
            <v>Afrimarket</v>
          </cell>
          <cell r="C205">
            <v>11500000</v>
          </cell>
          <cell r="E205" t="str">
            <v>Series B</v>
          </cell>
          <cell r="F205" t="str">
            <v xml:space="preserve">Global Innovation Fund, Jacques Antoine Granjon, Kima Ventures, Olivier Mathiot, Orange, Proparco
</v>
          </cell>
          <cell r="G205" t="str">
            <v>https://www.frenchweb.fr/afrimarket-leve-10-millions-deuros-pour-etendre-son-modele-de-marketplace-en-afrique/254366</v>
          </cell>
          <cell r="M205">
            <v>0.5</v>
          </cell>
          <cell r="Q205">
            <v>2013</v>
          </cell>
          <cell r="V205">
            <v>2016</v>
          </cell>
          <cell r="W205">
            <v>9</v>
          </cell>
          <cell r="X205">
            <v>3</v>
          </cell>
          <cell r="Y205">
            <v>2</v>
          </cell>
          <cell r="Z205">
            <v>6</v>
          </cell>
        </row>
        <row r="206">
          <cell r="A206">
            <v>42622</v>
          </cell>
          <cell r="B206" t="str">
            <v>SureGroup</v>
          </cell>
          <cell r="C206">
            <v>125000</v>
          </cell>
          <cell r="E206" t="str">
            <v>Seed</v>
          </cell>
          <cell r="F206" t="str">
            <v>500 Startups</v>
          </cell>
          <cell r="G206" t="str">
            <v>https://www.crunchbase.com/organization/suregifts#section-funding-rounds</v>
          </cell>
          <cell r="H206" t="str">
            <v>Nigeria</v>
          </cell>
          <cell r="I206" t="str">
            <v>Nigeria</v>
          </cell>
          <cell r="J206" t="str">
            <v>Rewards, Retail</v>
          </cell>
          <cell r="K206" t="str">
            <v>E-Commerce &amp; Retail</v>
          </cell>
          <cell r="L206" t="str">
            <v>SureGroup</v>
          </cell>
          <cell r="M206">
            <v>0.9</v>
          </cell>
          <cell r="N206" t="str">
            <v>42622SureGroup125000</v>
          </cell>
          <cell r="O206" t="str">
            <v/>
          </cell>
          <cell r="P206">
            <v>1</v>
          </cell>
          <cell r="Q206">
            <v>2014</v>
          </cell>
          <cell r="R206">
            <v>425000</v>
          </cell>
          <cell r="S206">
            <v>0</v>
          </cell>
          <cell r="T206" t="str">
            <v>2. Seed</v>
          </cell>
          <cell r="U206" t="str">
            <v>E-commerce &amp; Retail</v>
          </cell>
          <cell r="V206">
            <v>2016</v>
          </cell>
          <cell r="W206">
            <v>9</v>
          </cell>
          <cell r="X206">
            <v>3</v>
          </cell>
          <cell r="Y206">
            <v>2</v>
          </cell>
          <cell r="Z206">
            <v>1</v>
          </cell>
        </row>
        <row r="207">
          <cell r="A207">
            <v>42629</v>
          </cell>
          <cell r="B207" t="str">
            <v>Flare</v>
          </cell>
          <cell r="C207">
            <v>150000</v>
          </cell>
          <cell r="E207" t="str">
            <v>Seed</v>
          </cell>
          <cell r="F207" t="str">
            <v>Undisclosed</v>
          </cell>
          <cell r="G207" t="str">
            <v>http://disrupt-africa.com/2016/09/funding-for-kenyan-ambulance-app-flare-rises-to-150k/</v>
          </cell>
          <cell r="H207" t="str">
            <v>Kenya</v>
          </cell>
          <cell r="I207" t="str">
            <v>Kenya</v>
          </cell>
          <cell r="J207" t="str">
            <v>Apps, Emergency Medicine, Health Care, Transportation</v>
          </cell>
          <cell r="K207" t="str">
            <v>Healthcare &amp; Pharma</v>
          </cell>
          <cell r="L207" t="str">
            <v>Flare</v>
          </cell>
          <cell r="M207">
            <v>0.9</v>
          </cell>
          <cell r="N207" t="str">
            <v>42629Flare150000</v>
          </cell>
          <cell r="O207" t="str">
            <v/>
          </cell>
          <cell r="P207">
            <v>1</v>
          </cell>
          <cell r="Q207">
            <v>2016</v>
          </cell>
          <cell r="R207">
            <v>150000</v>
          </cell>
          <cell r="S207">
            <v>0</v>
          </cell>
          <cell r="T207" t="str">
            <v>2. Seed</v>
          </cell>
          <cell r="U207" t="str">
            <v>Health &amp; Pharmaceuticals</v>
          </cell>
          <cell r="V207">
            <v>2016</v>
          </cell>
          <cell r="W207">
            <v>9</v>
          </cell>
          <cell r="X207">
            <v>3</v>
          </cell>
          <cell r="Y207">
            <v>2</v>
          </cell>
          <cell r="Z207">
            <v>1</v>
          </cell>
        </row>
        <row r="208">
          <cell r="A208">
            <v>42629</v>
          </cell>
          <cell r="B208" t="str">
            <v>Vapulus</v>
          </cell>
          <cell r="C208">
            <v>15000</v>
          </cell>
          <cell r="E208" t="str">
            <v>Seed</v>
          </cell>
          <cell r="F208" t="str">
            <v>Undisclosed</v>
          </cell>
          <cell r="G208" t="str">
            <v>https://www.crunchbase.com/funding_round/vapulus-seed--0b46e244#section-overview</v>
          </cell>
          <cell r="H208" t="str">
            <v>Egypt</v>
          </cell>
          <cell r="I208" t="str">
            <v>Egypt</v>
          </cell>
          <cell r="J208" t="str">
            <v>Banking, Financial Services, Internet, Mobile Payments</v>
          </cell>
          <cell r="K208" t="str">
            <v>Financial Services</v>
          </cell>
          <cell r="L208" t="str">
            <v>Vapulus</v>
          </cell>
          <cell r="M208">
            <v>0.9</v>
          </cell>
          <cell r="N208" t="str">
            <v>42629Vapulus15000</v>
          </cell>
          <cell r="O208" t="str">
            <v/>
          </cell>
          <cell r="P208">
            <v>1</v>
          </cell>
          <cell r="Q208">
            <v>2016</v>
          </cell>
          <cell r="R208">
            <v>415000</v>
          </cell>
          <cell r="S208">
            <v>0</v>
          </cell>
          <cell r="T208" t="str">
            <v>2. Seed</v>
          </cell>
          <cell r="U208" t="str">
            <v>Financial Services</v>
          </cell>
          <cell r="V208">
            <v>2016</v>
          </cell>
          <cell r="W208">
            <v>9</v>
          </cell>
          <cell r="X208">
            <v>3</v>
          </cell>
          <cell r="Y208">
            <v>2</v>
          </cell>
          <cell r="Z208">
            <v>1</v>
          </cell>
        </row>
        <row r="209">
          <cell r="A209">
            <v>42632</v>
          </cell>
          <cell r="B209" t="str">
            <v>Driversng.com</v>
          </cell>
          <cell r="C209">
            <v>20000</v>
          </cell>
          <cell r="E209" t="str">
            <v>Seed</v>
          </cell>
          <cell r="F209" t="str">
            <v>Ventures Platform</v>
          </cell>
          <cell r="G209" t="str">
            <v>https://www.crunchbase.com/funding_round/driversng-seed--3d97b248#section-overview</v>
          </cell>
          <cell r="V209">
            <v>2016</v>
          </cell>
          <cell r="W209">
            <v>9</v>
          </cell>
          <cell r="X209">
            <v>3</v>
          </cell>
          <cell r="Y209">
            <v>2</v>
          </cell>
          <cell r="Z209">
            <v>1</v>
          </cell>
        </row>
        <row r="210">
          <cell r="A210">
            <v>42634</v>
          </cell>
          <cell r="B210" t="str">
            <v>d.light</v>
          </cell>
          <cell r="C210">
            <v>15000000</v>
          </cell>
          <cell r="E210" t="str">
            <v>Series D</v>
          </cell>
          <cell r="F210" t="str">
            <v>KawiSafi Ventures Fund, Energy Access Ventures, Omidyar Network, NewQuest Capital Partners, Draper Fisher Jurvetson (DFJ)</v>
          </cell>
          <cell r="G210" t="str">
            <v>https://index.co/company/dlightdesign/funding/series-d</v>
          </cell>
          <cell r="H210" t="str">
            <v>Kenya</v>
          </cell>
          <cell r="I210" t="str">
            <v>Kenya</v>
          </cell>
          <cell r="J210" t="str">
            <v>Energy, Renewable Energy, Solar</v>
          </cell>
          <cell r="K210" t="str">
            <v>Energy &amp; Environment Resources</v>
          </cell>
          <cell r="L210" t="str">
            <v>d.light</v>
          </cell>
          <cell r="M210">
            <v>0.9</v>
          </cell>
          <cell r="N210" t="str">
            <v>42634d.light15000000</v>
          </cell>
          <cell r="O210" t="str">
            <v/>
          </cell>
          <cell r="P210">
            <v>1</v>
          </cell>
          <cell r="Q210">
            <v>2007</v>
          </cell>
          <cell r="R210">
            <v>167500000</v>
          </cell>
          <cell r="S210">
            <v>0</v>
          </cell>
          <cell r="T210" t="str">
            <v>4. Late Venture</v>
          </cell>
          <cell r="U210" t="e">
            <v>#N/A</v>
          </cell>
          <cell r="V210">
            <v>2016</v>
          </cell>
          <cell r="W210">
            <v>9</v>
          </cell>
          <cell r="X210">
            <v>3</v>
          </cell>
          <cell r="Y210">
            <v>2</v>
          </cell>
          <cell r="Z210">
            <v>5</v>
          </cell>
        </row>
        <row r="211">
          <cell r="A211">
            <v>42634</v>
          </cell>
          <cell r="B211" t="str">
            <v>d.light</v>
          </cell>
          <cell r="C211">
            <v>5000000</v>
          </cell>
          <cell r="E211" t="str">
            <v>Grant</v>
          </cell>
          <cell r="F211" t="str">
            <v>Shell Foundation, U.S. Agency for International Development (USAID), UNCDF</v>
          </cell>
          <cell r="G211" t="str">
            <v>https://www.prnewswire.com/news-releases/dlight-raises-over-22-million-to-expand-paygo-business-into-new-off-grid-solar-markets-300331524.html</v>
          </cell>
          <cell r="H211" t="str">
            <v>Kenya</v>
          </cell>
          <cell r="I211" t="str">
            <v>Kenya</v>
          </cell>
          <cell r="J211" t="str">
            <v>Energy, Renewable Energy, Solar</v>
          </cell>
          <cell r="K211" t="str">
            <v>Energy &amp; Environment Resources</v>
          </cell>
          <cell r="L211" t="str">
            <v>d.light</v>
          </cell>
          <cell r="M211">
            <v>0.9</v>
          </cell>
          <cell r="N211" t="str">
            <v>42634d.light5000000</v>
          </cell>
          <cell r="O211" t="str">
            <v/>
          </cell>
          <cell r="P211">
            <v>1</v>
          </cell>
          <cell r="Q211">
            <v>2007</v>
          </cell>
          <cell r="R211">
            <v>167500000</v>
          </cell>
          <cell r="S211">
            <v>0</v>
          </cell>
          <cell r="T211" t="str">
            <v>1. Grant</v>
          </cell>
          <cell r="U211" t="e">
            <v>#N/A</v>
          </cell>
          <cell r="V211">
            <v>2016</v>
          </cell>
          <cell r="W211">
            <v>9</v>
          </cell>
          <cell r="X211">
            <v>3</v>
          </cell>
          <cell r="Y211">
            <v>2</v>
          </cell>
          <cell r="Z211">
            <v>3</v>
          </cell>
        </row>
        <row r="212">
          <cell r="A212">
            <v>42634</v>
          </cell>
          <cell r="B212" t="str">
            <v>d.light</v>
          </cell>
          <cell r="C212">
            <v>2500000</v>
          </cell>
          <cell r="E212" t="str">
            <v>Debt Financing</v>
          </cell>
          <cell r="F212" t="str">
            <v>SunFunder</v>
          </cell>
          <cell r="G212" t="str">
            <v>https://techcabal.com/2016/09/22/kenyan-solar-company-d-light-has-raised-22-5million-in-funding/</v>
          </cell>
          <cell r="H212" t="str">
            <v>Kenya</v>
          </cell>
          <cell r="I212" t="str">
            <v>Kenya</v>
          </cell>
          <cell r="J212" t="str">
            <v>Energy, Renewable Energy, Solar</v>
          </cell>
          <cell r="K212" t="str">
            <v>Energy &amp; Environment Resources</v>
          </cell>
          <cell r="L212" t="str">
            <v>d.light</v>
          </cell>
          <cell r="M212">
            <v>0.9</v>
          </cell>
          <cell r="N212" t="str">
            <v>42634d.light2500000</v>
          </cell>
          <cell r="O212" t="str">
            <v/>
          </cell>
          <cell r="P212">
            <v>1</v>
          </cell>
          <cell r="Q212">
            <v>2007</v>
          </cell>
          <cell r="R212">
            <v>167500000</v>
          </cell>
          <cell r="S212">
            <v>0</v>
          </cell>
          <cell r="T212" t="str">
            <v>5. Debt Financing</v>
          </cell>
          <cell r="U212" t="e">
            <v>#N/A</v>
          </cell>
          <cell r="V212">
            <v>2016</v>
          </cell>
          <cell r="W212">
            <v>9</v>
          </cell>
          <cell r="X212">
            <v>3</v>
          </cell>
          <cell r="Y212">
            <v>2</v>
          </cell>
          <cell r="Z212">
            <v>1</v>
          </cell>
        </row>
        <row r="213">
          <cell r="A213">
            <v>42634</v>
          </cell>
          <cell r="B213" t="str">
            <v>PropertyPro Nigeria</v>
          </cell>
          <cell r="C213">
            <v>1200000</v>
          </cell>
          <cell r="E213" t="str">
            <v>Series A</v>
          </cell>
          <cell r="F213" t="str">
            <v>Frontier Digital Ventures</v>
          </cell>
          <cell r="G213" t="str">
            <v>http://disrupt-africa.com/2016/09/nigerian-real-estate-classifieds-startup-tolet-com-ng-raises-1-2m/</v>
          </cell>
          <cell r="H213" t="str">
            <v>Nigeria</v>
          </cell>
          <cell r="I213" t="str">
            <v>Nigeria</v>
          </cell>
          <cell r="J213" t="str">
            <v>E-Commerce, Internet, Real Estate</v>
          </cell>
          <cell r="K213" t="str">
            <v>Real Estate</v>
          </cell>
          <cell r="L213" t="str">
            <v>PropertyPro Nigeria</v>
          </cell>
          <cell r="M213">
            <v>0.9</v>
          </cell>
          <cell r="N213" t="str">
            <v>42634PropertyPro Nigeria1200000</v>
          </cell>
          <cell r="O213" t="str">
            <v/>
          </cell>
          <cell r="P213">
            <v>1</v>
          </cell>
          <cell r="Q213">
            <v>2013</v>
          </cell>
          <cell r="R213">
            <v>1440000</v>
          </cell>
          <cell r="S213">
            <v>0</v>
          </cell>
          <cell r="T213" t="str">
            <v>3. Early Venture</v>
          </cell>
          <cell r="U213" t="str">
            <v>Construction &amp; Real Estate</v>
          </cell>
          <cell r="V213">
            <v>2016</v>
          </cell>
          <cell r="W213">
            <v>9</v>
          </cell>
          <cell r="X213">
            <v>3</v>
          </cell>
          <cell r="Y213">
            <v>2</v>
          </cell>
          <cell r="Z213">
            <v>1</v>
          </cell>
        </row>
        <row r="214">
          <cell r="A214">
            <v>42634</v>
          </cell>
          <cell r="B214" t="str">
            <v>Kalido</v>
          </cell>
          <cell r="C214" t="str">
            <v>Undisclosed</v>
          </cell>
          <cell r="E214" t="str">
            <v>Seed</v>
          </cell>
          <cell r="F214" t="str">
            <v>Undisclosed</v>
          </cell>
          <cell r="G214" t="str">
            <v>http://disrupt-africa.com/2016/09/sas-kalido-raises-funds-to-launch-business-matchmaking-app/</v>
          </cell>
          <cell r="V214">
            <v>2016</v>
          </cell>
          <cell r="W214">
            <v>9</v>
          </cell>
          <cell r="X214">
            <v>3</v>
          </cell>
          <cell r="Y214">
            <v>2</v>
          </cell>
          <cell r="Z214">
            <v>1</v>
          </cell>
        </row>
        <row r="215">
          <cell r="A215">
            <v>42635</v>
          </cell>
          <cell r="B215" t="str">
            <v>Buupass</v>
          </cell>
          <cell r="C215">
            <v>1000000</v>
          </cell>
          <cell r="E215" t="str">
            <v>Grant</v>
          </cell>
          <cell r="F215" t="str">
            <v>Hult Prize</v>
          </cell>
          <cell r="G215" t="str">
            <v>https://techweez.com/2018/10/22/buupass-api-partnerships/</v>
          </cell>
          <cell r="V215">
            <v>2016</v>
          </cell>
          <cell r="W215">
            <v>9</v>
          </cell>
          <cell r="X215">
            <v>3</v>
          </cell>
          <cell r="Y215">
            <v>2</v>
          </cell>
          <cell r="Z215">
            <v>1</v>
          </cell>
        </row>
        <row r="216">
          <cell r="A216">
            <v>42636</v>
          </cell>
          <cell r="B216" t="str">
            <v xml:space="preserve">The Sun Exchange </v>
          </cell>
          <cell r="C216">
            <v>60000</v>
          </cell>
          <cell r="E216" t="str">
            <v>Pre-Seed</v>
          </cell>
          <cell r="F216" t="str">
            <v xml:space="preserve"> BoostVC</v>
          </cell>
          <cell r="G216" t="str">
            <v>http://disrupt-africa.com/2016/09/sa-bitcoin-crowdfunding-startup-the-sun-exchange-raises-60k/</v>
          </cell>
          <cell r="H216" t="str">
            <v>South Africa</v>
          </cell>
          <cell r="I216" t="str">
            <v>South Africa</v>
          </cell>
          <cell r="J216" t="str">
            <v>Solar Energy Project Financing, Solar Power, Blockchain, Internet of Things, Ethereum Smart Contracts, Bitcoin</v>
          </cell>
          <cell r="K216" t="str">
            <v>Financial Services</v>
          </cell>
          <cell r="L216" t="str">
            <v xml:space="preserve">The Sun Exchange </v>
          </cell>
          <cell r="M216">
            <v>0.9</v>
          </cell>
          <cell r="N216" t="str">
            <v>42636The Sun Exchange 60000</v>
          </cell>
          <cell r="O216" t="str">
            <v/>
          </cell>
          <cell r="P216">
            <v>1</v>
          </cell>
          <cell r="Q216">
            <v>2015</v>
          </cell>
          <cell r="R216">
            <v>3920000</v>
          </cell>
          <cell r="S216">
            <v>0</v>
          </cell>
          <cell r="T216" t="str">
            <v>2. Seed</v>
          </cell>
          <cell r="U216" t="str">
            <v>Financial Services</v>
          </cell>
          <cell r="V216">
            <v>2016</v>
          </cell>
          <cell r="W216">
            <v>9</v>
          </cell>
          <cell r="X216">
            <v>3</v>
          </cell>
          <cell r="Y216">
            <v>2</v>
          </cell>
          <cell r="Z216">
            <v>1</v>
          </cell>
        </row>
        <row r="217">
          <cell r="A217">
            <v>42641</v>
          </cell>
          <cell r="B217" t="str">
            <v>Apollo Agriculture</v>
          </cell>
          <cell r="C217" t="str">
            <v>Undisclosed</v>
          </cell>
          <cell r="E217" t="str">
            <v>Seed</v>
          </cell>
          <cell r="F217" t="str">
            <v>OEL Venture Investments, Factor E Ventures, Accion Venture Lab</v>
          </cell>
          <cell r="G217" t="str">
            <v>https://www.crunchbase.com/funding_round/apollo-agriculture-seed--a78a3f28#section-investors</v>
          </cell>
          <cell r="H217" t="str">
            <v>Kenya</v>
          </cell>
          <cell r="I217" t="str">
            <v>Kenya</v>
          </cell>
          <cell r="J217" t="str">
            <v>Agriculture, Farmers Market, Financial Services, Machine Learning</v>
          </cell>
          <cell r="K217" t="str">
            <v>Agriculture</v>
          </cell>
          <cell r="L217" t="str">
            <v>Apollo Agriculture</v>
          </cell>
          <cell r="M217">
            <v>0.9</v>
          </cell>
          <cell r="N217" t="str">
            <v>42641Apollo AgricultureUndisclosed</v>
          </cell>
          <cell r="O217" t="str">
            <v/>
          </cell>
          <cell r="P217">
            <v>0</v>
          </cell>
          <cell r="Q217">
            <v>2015</v>
          </cell>
          <cell r="R217">
            <v>1600000</v>
          </cell>
          <cell r="S217">
            <v>0</v>
          </cell>
          <cell r="T217" t="str">
            <v>2. Seed</v>
          </cell>
          <cell r="U217" t="str">
            <v>Agriculture</v>
          </cell>
          <cell r="V217">
            <v>2016</v>
          </cell>
          <cell r="W217">
            <v>9</v>
          </cell>
          <cell r="X217">
            <v>3</v>
          </cell>
          <cell r="Y217">
            <v>2</v>
          </cell>
          <cell r="Z217">
            <v>3</v>
          </cell>
        </row>
        <row r="218">
          <cell r="A218">
            <v>42641</v>
          </cell>
          <cell r="B218" t="str">
            <v>Mawingu Networks</v>
          </cell>
          <cell r="C218">
            <v>4100000</v>
          </cell>
          <cell r="E218" t="str">
            <v>Debt Financing</v>
          </cell>
          <cell r="F218" t="str">
            <v>The Overseas Private Investment Corporation (OPIC)</v>
          </cell>
          <cell r="G218" t="str">
            <v>http://disrupt-africa.com/2016/09/kenyan-solar-internet-startup-raises-4-1m-opic-loan/</v>
          </cell>
          <cell r="H218" t="str">
            <v>Kenya</v>
          </cell>
          <cell r="I218" t="str">
            <v>Kenya</v>
          </cell>
          <cell r="J218" t="str">
            <v>ISP, Telecommunications, Wireless</v>
          </cell>
          <cell r="K218" t="str">
            <v>Information Technology</v>
          </cell>
          <cell r="L218" t="str">
            <v>Mawingu Networks</v>
          </cell>
          <cell r="M218">
            <v>0.9</v>
          </cell>
          <cell r="N218" t="str">
            <v>42641Mawingu Networks4100000</v>
          </cell>
          <cell r="O218" t="str">
            <v/>
          </cell>
          <cell r="P218">
            <v>1</v>
          </cell>
          <cell r="Q218">
            <v>2013</v>
          </cell>
          <cell r="R218">
            <v>4100000</v>
          </cell>
          <cell r="S218">
            <v>0</v>
          </cell>
          <cell r="T218" t="str">
            <v>5. Debt Financing</v>
          </cell>
          <cell r="U218" t="str">
            <v>Other Technologies &amp; Information Technology</v>
          </cell>
          <cell r="V218">
            <v>2016</v>
          </cell>
          <cell r="W218">
            <v>9</v>
          </cell>
          <cell r="X218">
            <v>3</v>
          </cell>
          <cell r="Y218">
            <v>2</v>
          </cell>
          <cell r="Z218">
            <v>1</v>
          </cell>
        </row>
        <row r="219">
          <cell r="A219">
            <v>42642</v>
          </cell>
          <cell r="B219" t="str">
            <v>M-KOPA</v>
          </cell>
          <cell r="C219">
            <v>6300000</v>
          </cell>
          <cell r="E219" t="str">
            <v>Venture Round</v>
          </cell>
          <cell r="F219" t="str">
            <v>Undisclosed</v>
          </cell>
          <cell r="G219" t="str">
            <v>https://www.crunchbase.com/funding_round/m-kopa-series-unknown--391b0267</v>
          </cell>
          <cell r="H219" t="str">
            <v>Kenya</v>
          </cell>
          <cell r="I219" t="str">
            <v>Kenya</v>
          </cell>
          <cell r="J219" t="str">
            <v>Energy, Financial Services, Mobile</v>
          </cell>
          <cell r="K219" t="str">
            <v>Energy &amp; Environment Resources</v>
          </cell>
          <cell r="L219" t="str">
            <v>M-Kopa</v>
          </cell>
          <cell r="M219">
            <v>0.9</v>
          </cell>
          <cell r="N219" t="str">
            <v>42642M-KOPA6300000</v>
          </cell>
          <cell r="O219" t="str">
            <v/>
          </cell>
          <cell r="P219">
            <v>1</v>
          </cell>
          <cell r="Q219">
            <v>2011</v>
          </cell>
          <cell r="R219">
            <v>161800000</v>
          </cell>
          <cell r="S219">
            <v>0</v>
          </cell>
          <cell r="T219" t="str">
            <v>4. Late Venture</v>
          </cell>
          <cell r="U219" t="e">
            <v>#N/A</v>
          </cell>
          <cell r="V219">
            <v>2016</v>
          </cell>
          <cell r="W219">
            <v>9</v>
          </cell>
          <cell r="X219">
            <v>3</v>
          </cell>
          <cell r="Y219">
            <v>2</v>
          </cell>
          <cell r="Z219">
            <v>1</v>
          </cell>
        </row>
        <row r="220">
          <cell r="A220">
            <v>42643</v>
          </cell>
          <cell r="B220" t="str">
            <v>Jamii Africa</v>
          </cell>
          <cell r="C220">
            <v>750000</v>
          </cell>
          <cell r="E220" t="str">
            <v>Seed</v>
          </cell>
          <cell r="F220" t="str">
            <v>Seedstars, Techstars, Zahra Nasser, George G, The Bill &amp; Melinda Gates Foundation, Financial Sector Deepening Trust</v>
          </cell>
          <cell r="G220" t="str">
            <v>http://disrupt-africa.com/2017/01/tanzanias-jamii-raises-750k-funding-for-expansion/</v>
          </cell>
          <cell r="H220" t="str">
            <v>Tanzania</v>
          </cell>
          <cell r="I220" t="str">
            <v>Tanzania</v>
          </cell>
          <cell r="J220" t="str">
            <v>Health Insurance</v>
          </cell>
          <cell r="K220" t="str">
            <v>Financial Services</v>
          </cell>
          <cell r="L220" t="str">
            <v>Jamii Africa</v>
          </cell>
          <cell r="M220">
            <v>0.9</v>
          </cell>
          <cell r="N220" t="str">
            <v>42643Jamii Africa750000</v>
          </cell>
          <cell r="O220" t="str">
            <v/>
          </cell>
          <cell r="P220">
            <v>1</v>
          </cell>
          <cell r="Q220">
            <v>2016</v>
          </cell>
          <cell r="R220">
            <v>1250000</v>
          </cell>
          <cell r="S220">
            <v>0</v>
          </cell>
          <cell r="T220" t="str">
            <v>2. Seed</v>
          </cell>
          <cell r="U220" t="str">
            <v>Financial Services</v>
          </cell>
          <cell r="V220">
            <v>2016</v>
          </cell>
          <cell r="W220">
            <v>9</v>
          </cell>
          <cell r="X220">
            <v>3</v>
          </cell>
          <cell r="Y220">
            <v>2</v>
          </cell>
          <cell r="Z220">
            <v>6</v>
          </cell>
        </row>
        <row r="221">
          <cell r="A221">
            <v>42648</v>
          </cell>
          <cell r="B221" t="str">
            <v>TroTro Tractor</v>
          </cell>
          <cell r="C221">
            <v>50000</v>
          </cell>
          <cell r="E221" t="str">
            <v>Seed</v>
          </cell>
          <cell r="F221" t="str">
            <v>KOSMOS Energy, MEST Africa</v>
          </cell>
          <cell r="G221" t="str">
            <v>http://disrupt-africa.com/2016/10/ghanas-trotro-tractor-raises-50k-from-kosmos-energy/</v>
          </cell>
          <cell r="H221" t="str">
            <v>Ghana</v>
          </cell>
          <cell r="I221" t="str">
            <v>Ghana</v>
          </cell>
          <cell r="J221" t="str">
            <v>Agriculture, AgTech, Information Technology, Internet of Things</v>
          </cell>
          <cell r="K221" t="str">
            <v>Agriculture</v>
          </cell>
          <cell r="L221" t="str">
            <v>Trotro Tractor</v>
          </cell>
          <cell r="M221">
            <v>0.9</v>
          </cell>
          <cell r="N221" t="str">
            <v>42648TroTro Tractor50000</v>
          </cell>
          <cell r="O221" t="str">
            <v/>
          </cell>
          <cell r="P221">
            <v>1</v>
          </cell>
          <cell r="Q221">
            <v>2016</v>
          </cell>
          <cell r="R221">
            <v>50000</v>
          </cell>
          <cell r="S221">
            <v>0</v>
          </cell>
          <cell r="T221" t="str">
            <v>2. Seed</v>
          </cell>
          <cell r="U221" t="str">
            <v>Agriculture</v>
          </cell>
          <cell r="V221">
            <v>2016</v>
          </cell>
          <cell r="W221">
            <v>10</v>
          </cell>
          <cell r="X221">
            <v>4</v>
          </cell>
          <cell r="Y221">
            <v>2</v>
          </cell>
          <cell r="Z221">
            <v>2</v>
          </cell>
        </row>
        <row r="222">
          <cell r="A222">
            <v>42649</v>
          </cell>
          <cell r="B222" t="str">
            <v>Lulalend</v>
          </cell>
          <cell r="C222" t="str">
            <v>Undisclosed</v>
          </cell>
          <cell r="E222" t="str">
            <v>Seed</v>
          </cell>
          <cell r="F222" t="str">
            <v>Newid capital, Accion Venture Lab, HALLMANN HOLDING International Investment GmbH</v>
          </cell>
          <cell r="G222" t="str">
            <v>https://www.crunchbase.com/funding_round/lulalend-series-unknown--fd16f54c#section-lead-investors</v>
          </cell>
          <cell r="H222" t="str">
            <v>South Africa</v>
          </cell>
          <cell r="I222" t="str">
            <v>South Africa</v>
          </cell>
          <cell r="J222" t="str">
            <v>Customer Service, Financial Services, FinTech</v>
          </cell>
          <cell r="K222" t="str">
            <v>Financial Services</v>
          </cell>
          <cell r="L222" t="str">
            <v>Lulalend</v>
          </cell>
          <cell r="M222">
            <v>0.9</v>
          </cell>
          <cell r="N222" t="str">
            <v>42649LulalendUndisclosed</v>
          </cell>
          <cell r="O222" t="str">
            <v/>
          </cell>
          <cell r="P222">
            <v>0</v>
          </cell>
          <cell r="Q222">
            <v>2014</v>
          </cell>
          <cell r="R222">
            <v>6500000</v>
          </cell>
          <cell r="S222">
            <v>0</v>
          </cell>
          <cell r="T222" t="str">
            <v>2. Seed</v>
          </cell>
          <cell r="U222" t="str">
            <v>Financial Services</v>
          </cell>
          <cell r="V222">
            <v>2016</v>
          </cell>
          <cell r="W222">
            <v>10</v>
          </cell>
          <cell r="X222">
            <v>4</v>
          </cell>
          <cell r="Y222">
            <v>2</v>
          </cell>
          <cell r="Z222">
            <v>3</v>
          </cell>
        </row>
        <row r="223">
          <cell r="A223">
            <v>42652</v>
          </cell>
          <cell r="B223" t="str">
            <v>HireHunt</v>
          </cell>
          <cell r="C223" t="str">
            <v>Undisclosed</v>
          </cell>
          <cell r="E223" t="str">
            <v>Angel</v>
          </cell>
          <cell r="F223" t="str">
            <v>Cairo Angels</v>
          </cell>
          <cell r="G223" t="str">
            <v>https://www.crunchbase.com/funding_round/hirehunt-angel--13888c71</v>
          </cell>
          <cell r="H223" t="str">
            <v>Egypt</v>
          </cell>
          <cell r="I223" t="str">
            <v>Egypt</v>
          </cell>
          <cell r="J223" t="str">
            <v>Recruiting, Staffing Agency</v>
          </cell>
          <cell r="K223" t="str">
            <v>Staffing and Recruiting</v>
          </cell>
          <cell r="L223" t="str">
            <v>Hirehunt</v>
          </cell>
          <cell r="M223">
            <v>0.9</v>
          </cell>
          <cell r="N223" t="str">
            <v>42652HireHuntUndisclosed</v>
          </cell>
          <cell r="O223" t="str">
            <v/>
          </cell>
          <cell r="P223">
            <v>0</v>
          </cell>
          <cell r="Q223">
            <v>2015</v>
          </cell>
          <cell r="R223">
            <v>0</v>
          </cell>
          <cell r="S223">
            <v>0</v>
          </cell>
          <cell r="T223" t="str">
            <v>2. Seed</v>
          </cell>
          <cell r="U223" t="e">
            <v>#N/A</v>
          </cell>
          <cell r="V223">
            <v>2016</v>
          </cell>
          <cell r="W223">
            <v>10</v>
          </cell>
          <cell r="X223">
            <v>4</v>
          </cell>
          <cell r="Y223">
            <v>2</v>
          </cell>
          <cell r="Z223">
            <v>1</v>
          </cell>
        </row>
        <row r="224">
          <cell r="A224">
            <v>42659</v>
          </cell>
          <cell r="B224" t="str">
            <v>CanGo</v>
          </cell>
          <cell r="C224">
            <v>131000</v>
          </cell>
          <cell r="E224" t="str">
            <v>Seed</v>
          </cell>
          <cell r="F224" t="str">
            <v>Undisclosed</v>
          </cell>
          <cell r="G224" t="str">
            <v>https://www.crunchbase.com/funding_round/safemotos-seed--6b623a66</v>
          </cell>
          <cell r="H224" t="str">
            <v>Rwanda</v>
          </cell>
          <cell r="I224" t="str">
            <v>Rwanda</v>
          </cell>
          <cell r="J224" t="str">
            <v>Apps, Public Safety, Taxi Service, Transportation, Ride-hailing</v>
          </cell>
          <cell r="K224" t="str">
            <v>Transport &amp; Logistics</v>
          </cell>
          <cell r="L224" t="str">
            <v>CanGo</v>
          </cell>
          <cell r="M224">
            <v>0.9</v>
          </cell>
          <cell r="N224" t="str">
            <v>42659CanGo131000</v>
          </cell>
          <cell r="O224" t="str">
            <v/>
          </cell>
          <cell r="P224">
            <v>1</v>
          </cell>
          <cell r="Q224">
            <v>2015</v>
          </cell>
          <cell r="R224">
            <v>131000</v>
          </cell>
          <cell r="S224">
            <v>0</v>
          </cell>
          <cell r="T224" t="str">
            <v>2. Seed</v>
          </cell>
          <cell r="U224" t="str">
            <v>Transport &amp; Logistics</v>
          </cell>
          <cell r="V224">
            <v>2016</v>
          </cell>
          <cell r="W224">
            <v>10</v>
          </cell>
          <cell r="X224">
            <v>4</v>
          </cell>
          <cell r="Y224">
            <v>2</v>
          </cell>
          <cell r="Z224">
            <v>1</v>
          </cell>
        </row>
        <row r="225">
          <cell r="A225">
            <v>42661</v>
          </cell>
          <cell r="B225" t="str">
            <v>Magic Bus Ticketing</v>
          </cell>
          <cell r="C225">
            <v>1000000</v>
          </cell>
          <cell r="E225" t="str">
            <v>Seed</v>
          </cell>
          <cell r="F225" t="str">
            <v>EF Education First</v>
          </cell>
          <cell r="G225" t="str">
            <v>http://disrupt-africa.com/2016/10/kenyan-transport-startup-wins-1m-hult-prize/</v>
          </cell>
          <cell r="H225" t="str">
            <v/>
          </cell>
          <cell r="I225" t="str">
            <v/>
          </cell>
          <cell r="J225" t="str">
            <v/>
          </cell>
          <cell r="K225" t="str">
            <v/>
          </cell>
          <cell r="L225" t="e">
            <v>#N/A</v>
          </cell>
          <cell r="M225">
            <v>0.6428571428571429</v>
          </cell>
          <cell r="N225" t="str">
            <v>42661Magic Bus Ticketing1000000</v>
          </cell>
          <cell r="O225" t="str">
            <v/>
          </cell>
          <cell r="P225">
            <v>1</v>
          </cell>
          <cell r="Q225" t="str">
            <v/>
          </cell>
          <cell r="R225">
            <v>1000000</v>
          </cell>
          <cell r="S225" t="e">
            <v>#N/A</v>
          </cell>
          <cell r="T225" t="str">
            <v>2. Seed</v>
          </cell>
          <cell r="U225" t="e">
            <v>#N/A</v>
          </cell>
          <cell r="V225">
            <v>2016</v>
          </cell>
          <cell r="W225">
            <v>10</v>
          </cell>
          <cell r="X225">
            <v>4</v>
          </cell>
          <cell r="Y225">
            <v>2</v>
          </cell>
          <cell r="Z225">
            <v>1</v>
          </cell>
        </row>
        <row r="226">
          <cell r="A226">
            <v>42661</v>
          </cell>
          <cell r="B226" t="str">
            <v>SPARK Schools</v>
          </cell>
          <cell r="C226">
            <v>9000000</v>
          </cell>
          <cell r="E226" t="str">
            <v>Series B</v>
          </cell>
          <cell r="F226" t="str">
            <v>Omidyar Network</v>
          </cell>
          <cell r="G226" t="str">
            <v>https://businesstech.co.za/news/business/140511/private-education-group-raises-r121-million-in-funding-for-expansion/</v>
          </cell>
          <cell r="H226" t="str">
            <v>South Africa</v>
          </cell>
          <cell r="I226" t="str">
            <v>South Africa</v>
          </cell>
          <cell r="J226" t="str">
            <v>International School</v>
          </cell>
          <cell r="K226" t="str">
            <v>Education</v>
          </cell>
          <cell r="L226" t="str">
            <v>SPARK Schools</v>
          </cell>
          <cell r="M226">
            <v>0.9</v>
          </cell>
          <cell r="V226">
            <v>2016</v>
          </cell>
          <cell r="W226">
            <v>10</v>
          </cell>
          <cell r="X226">
            <v>4</v>
          </cell>
          <cell r="Y226">
            <v>2</v>
          </cell>
          <cell r="Z226">
            <v>1</v>
          </cell>
        </row>
        <row r="227">
          <cell r="A227">
            <v>42663</v>
          </cell>
          <cell r="B227" t="str">
            <v>The Student Hub</v>
          </cell>
          <cell r="C227">
            <v>300000</v>
          </cell>
          <cell r="E227" t="str">
            <v>Angel</v>
          </cell>
          <cell r="F227" t="str">
            <v>Bill Paladino, Jacques Ludik, Maude Gliwa</v>
          </cell>
          <cell r="G227" t="str">
            <v>http://disrupt-africa.com/2016/10/sas-the-student-hub-raises-300k-to-launch-learning-platform/</v>
          </cell>
          <cell r="H227" t="str">
            <v>South Africa</v>
          </cell>
          <cell r="I227" t="str">
            <v>South Africa</v>
          </cell>
          <cell r="J227" t="str">
            <v>Edtech, E-learning</v>
          </cell>
          <cell r="K227" t="str">
            <v>Education</v>
          </cell>
          <cell r="L227" t="str">
            <v>The Student Hub</v>
          </cell>
          <cell r="M227">
            <v>0.9</v>
          </cell>
          <cell r="N227" t="str">
            <v>42663The Student Hub300000</v>
          </cell>
          <cell r="O227" t="str">
            <v/>
          </cell>
          <cell r="P227">
            <v>1</v>
          </cell>
          <cell r="Q227">
            <v>2015</v>
          </cell>
          <cell r="R227">
            <v>300000</v>
          </cell>
          <cell r="S227">
            <v>0</v>
          </cell>
          <cell r="T227" t="str">
            <v>2. Seed</v>
          </cell>
          <cell r="U227" t="str">
            <v>Education</v>
          </cell>
          <cell r="V227">
            <v>2016</v>
          </cell>
          <cell r="W227">
            <v>10</v>
          </cell>
          <cell r="X227">
            <v>4</v>
          </cell>
          <cell r="Y227">
            <v>2</v>
          </cell>
          <cell r="Z227">
            <v>3</v>
          </cell>
        </row>
        <row r="228">
          <cell r="A228">
            <v>42674</v>
          </cell>
          <cell r="B228" t="str">
            <v>d.light</v>
          </cell>
          <cell r="C228">
            <v>7500000</v>
          </cell>
          <cell r="E228" t="str">
            <v>Debt Financing</v>
          </cell>
          <cell r="F228" t="str">
            <v>Developing World Markets</v>
          </cell>
          <cell r="G228" t="str">
            <v>https://www.crunchbase.com/funding_round/d-light-design-debt-financing--3ea2ec71</v>
          </cell>
          <cell r="H228" t="str">
            <v>Kenya</v>
          </cell>
          <cell r="I228" t="str">
            <v>Kenya</v>
          </cell>
          <cell r="J228" t="str">
            <v>Energy, Renewable Energy, Solar</v>
          </cell>
          <cell r="K228" t="str">
            <v>Energy &amp; Environment Resources</v>
          </cell>
          <cell r="L228" t="str">
            <v>d.light</v>
          </cell>
          <cell r="M228">
            <v>0.9</v>
          </cell>
          <cell r="N228" t="str">
            <v>42674d.light7500000</v>
          </cell>
          <cell r="O228" t="str">
            <v/>
          </cell>
          <cell r="P228">
            <v>1</v>
          </cell>
          <cell r="Q228">
            <v>2007</v>
          </cell>
          <cell r="R228">
            <v>167500000</v>
          </cell>
          <cell r="S228">
            <v>0</v>
          </cell>
          <cell r="T228" t="str">
            <v>5. Debt Financing</v>
          </cell>
          <cell r="U228" t="e">
            <v>#N/A</v>
          </cell>
          <cell r="V228">
            <v>2016</v>
          </cell>
          <cell r="W228">
            <v>10</v>
          </cell>
          <cell r="X228">
            <v>4</v>
          </cell>
          <cell r="Y228">
            <v>2</v>
          </cell>
          <cell r="Z228">
            <v>1</v>
          </cell>
        </row>
        <row r="229">
          <cell r="A229">
            <v>42675</v>
          </cell>
          <cell r="B229" t="str">
            <v>Shield</v>
          </cell>
          <cell r="C229">
            <v>70000</v>
          </cell>
          <cell r="E229" t="str">
            <v>Undisclosed</v>
          </cell>
          <cell r="F229" t="str">
            <v>Undisclosed</v>
          </cell>
          <cell r="G229" t="str">
            <v>https://www.crunchbase.com/organization/shield#section-funding-rounds</v>
          </cell>
          <cell r="H229" t="str">
            <v>Kenya</v>
          </cell>
          <cell r="I229" t="str">
            <v>Kenya</v>
          </cell>
          <cell r="J229" t="str">
            <v>Finance, FinTech</v>
          </cell>
          <cell r="K229" t="str">
            <v>Financial Services</v>
          </cell>
          <cell r="L229" t="str">
            <v>Shield</v>
          </cell>
          <cell r="M229">
            <v>0.9</v>
          </cell>
          <cell r="N229" t="str">
            <v>42675Shield70000</v>
          </cell>
          <cell r="O229" t="str">
            <v/>
          </cell>
          <cell r="P229">
            <v>1</v>
          </cell>
          <cell r="Q229">
            <v>2015</v>
          </cell>
          <cell r="R229">
            <v>70000</v>
          </cell>
          <cell r="S229">
            <v>0</v>
          </cell>
          <cell r="T229">
            <v>0</v>
          </cell>
          <cell r="U229" t="str">
            <v>Financial Services</v>
          </cell>
          <cell r="V229">
            <v>2016</v>
          </cell>
          <cell r="W229">
            <v>11</v>
          </cell>
          <cell r="X229">
            <v>4</v>
          </cell>
          <cell r="Y229">
            <v>2</v>
          </cell>
          <cell r="Z229">
            <v>1</v>
          </cell>
        </row>
        <row r="230">
          <cell r="A230">
            <v>42688</v>
          </cell>
          <cell r="B230" t="str">
            <v>ZayRide</v>
          </cell>
          <cell r="C230">
            <v>100000</v>
          </cell>
          <cell r="E230" t="str">
            <v>Crowdfunding</v>
          </cell>
          <cell r="F230" t="str">
            <v>Undisclosed</v>
          </cell>
          <cell r="G230" t="str">
            <v>https://www.crunchbase.com/funding_round/zayride-equity-crowdfunding--9de87872</v>
          </cell>
          <cell r="H230" t="str">
            <v>Ethiopia</v>
          </cell>
          <cell r="I230" t="str">
            <v>Ethiopia</v>
          </cell>
          <cell r="J230" t="str">
            <v>Apps, Internet, Travel</v>
          </cell>
          <cell r="K230" t="str">
            <v>Information Technology</v>
          </cell>
          <cell r="L230" t="str">
            <v>ZayRide</v>
          </cell>
          <cell r="M230">
            <v>0.9</v>
          </cell>
          <cell r="N230" t="str">
            <v>42688ZayRide100000</v>
          </cell>
          <cell r="O230" t="str">
            <v/>
          </cell>
          <cell r="P230">
            <v>1</v>
          </cell>
          <cell r="Q230">
            <v>2015</v>
          </cell>
          <cell r="R230">
            <v>100000</v>
          </cell>
          <cell r="S230">
            <v>0</v>
          </cell>
          <cell r="T230" t="str">
            <v>7. Offerings</v>
          </cell>
          <cell r="U230" t="str">
            <v>Other Technologies &amp; Information Technology</v>
          </cell>
          <cell r="V230">
            <v>2016</v>
          </cell>
          <cell r="W230">
            <v>11</v>
          </cell>
          <cell r="X230">
            <v>4</v>
          </cell>
          <cell r="Y230">
            <v>2</v>
          </cell>
          <cell r="Z230">
            <v>1</v>
          </cell>
        </row>
        <row r="231">
          <cell r="A231">
            <v>42691</v>
          </cell>
          <cell r="B231" t="str">
            <v>WeFarm</v>
          </cell>
          <cell r="C231">
            <v>1600000</v>
          </cell>
          <cell r="E231" t="str">
            <v>Seed</v>
          </cell>
          <cell r="F231" t="str">
            <v xml:space="preserve">Wayra, LocalGlobe, ADV </v>
          </cell>
          <cell r="G231" t="str">
            <v>https://techcabal.com/2016/11/17/kenyas-wefarm-has-raised-1-6-million-in-seed-funding/</v>
          </cell>
          <cell r="H231" t="str">
            <v>Kenya</v>
          </cell>
          <cell r="I231" t="str">
            <v>Kenya</v>
          </cell>
          <cell r="J231" t="str">
            <v>Agriculture, AgTech, Crowdsourcing, Internet</v>
          </cell>
          <cell r="K231" t="str">
            <v>Agriculture</v>
          </cell>
          <cell r="L231" t="str">
            <v>Wefarm</v>
          </cell>
          <cell r="M231">
            <v>0.9</v>
          </cell>
          <cell r="N231" t="str">
            <v>42691WeFarm1600000</v>
          </cell>
          <cell r="O231" t="str">
            <v/>
          </cell>
          <cell r="P231">
            <v>1</v>
          </cell>
          <cell r="Q231">
            <v>2015</v>
          </cell>
          <cell r="R231">
            <v>6600000</v>
          </cell>
          <cell r="S231">
            <v>0</v>
          </cell>
          <cell r="T231" t="str">
            <v>2. Seed</v>
          </cell>
          <cell r="U231" t="str">
            <v>Agriculture</v>
          </cell>
          <cell r="V231">
            <v>2016</v>
          </cell>
          <cell r="W231">
            <v>11</v>
          </cell>
          <cell r="X231">
            <v>4</v>
          </cell>
          <cell r="Y231">
            <v>2</v>
          </cell>
          <cell r="Z231">
            <v>3</v>
          </cell>
        </row>
        <row r="232">
          <cell r="A232">
            <v>42691</v>
          </cell>
          <cell r="B232" t="str">
            <v>iono.fm</v>
          </cell>
          <cell r="C232">
            <v>175000</v>
          </cell>
          <cell r="E232" t="str">
            <v>Seed</v>
          </cell>
          <cell r="F232" t="str">
            <v>Clifftop Colony Capital Partners</v>
          </cell>
          <cell r="G232" t="str">
            <v>https://techcabal.com/2016/11/17/south-african-podcast-platform-iono-has-raised-175000-in-seed-funding/</v>
          </cell>
          <cell r="H232" t="str">
            <v>South Africa</v>
          </cell>
          <cell r="I232" t="str">
            <v>South Africa</v>
          </cell>
          <cell r="J232" t="str">
            <v>Podcasts, Audio, Transcoding, Live-streaming</v>
          </cell>
          <cell r="K232" t="str">
            <v>Media &amp; Entertainment</v>
          </cell>
          <cell r="L232" t="str">
            <v>Iono.Fm</v>
          </cell>
          <cell r="M232">
            <v>0.9</v>
          </cell>
          <cell r="N232" t="str">
            <v>42691iono.fm175000</v>
          </cell>
          <cell r="O232" t="str">
            <v/>
          </cell>
          <cell r="P232">
            <v>1</v>
          </cell>
          <cell r="Q232">
            <v>2008</v>
          </cell>
          <cell r="R232">
            <v>454600</v>
          </cell>
          <cell r="S232">
            <v>0</v>
          </cell>
          <cell r="T232" t="str">
            <v>2. Seed</v>
          </cell>
          <cell r="U232" t="str">
            <v>Media &amp; Entertainment</v>
          </cell>
          <cell r="V232">
            <v>2016</v>
          </cell>
          <cell r="W232">
            <v>11</v>
          </cell>
          <cell r="X232">
            <v>4</v>
          </cell>
          <cell r="Y232">
            <v>2</v>
          </cell>
          <cell r="Z232">
            <v>1</v>
          </cell>
        </row>
        <row r="233">
          <cell r="A233">
            <v>42695</v>
          </cell>
          <cell r="B233" t="str">
            <v>TalentBase</v>
          </cell>
          <cell r="C233">
            <v>150000</v>
          </cell>
          <cell r="E233" t="str">
            <v>Seed</v>
          </cell>
          <cell r="F233" t="str">
            <v>500 Startups</v>
          </cell>
          <cell r="G233" t="str">
            <v>http://disrupt-africa.com/2016/11/aella-credit-talentbase-join-500-startups-cohort/</v>
          </cell>
          <cell r="H233" t="str">
            <v>Nigeria</v>
          </cell>
          <cell r="I233" t="str">
            <v>Nigeria</v>
          </cell>
          <cell r="J233" t="str">
            <v>Human Resources Technology, Human Resources Management Software, and Human Resources Consultation</v>
          </cell>
          <cell r="K233" t="str">
            <v>Recruitment</v>
          </cell>
          <cell r="L233" t="str">
            <v>TalentBase</v>
          </cell>
          <cell r="M233">
            <v>0.9</v>
          </cell>
          <cell r="N233" t="str">
            <v>42695TalentBase150000</v>
          </cell>
          <cell r="O233" t="str">
            <v/>
          </cell>
          <cell r="P233">
            <v>1</v>
          </cell>
          <cell r="Q233">
            <v>2016</v>
          </cell>
          <cell r="R233">
            <v>330000</v>
          </cell>
          <cell r="S233">
            <v>0</v>
          </cell>
          <cell r="T233" t="str">
            <v>2. Seed</v>
          </cell>
          <cell r="U233" t="str">
            <v>Employment, Talent &amp; Labour</v>
          </cell>
          <cell r="V233">
            <v>2016</v>
          </cell>
          <cell r="W233">
            <v>11</v>
          </cell>
          <cell r="X233">
            <v>4</v>
          </cell>
          <cell r="Y233">
            <v>2</v>
          </cell>
          <cell r="Z233">
            <v>1</v>
          </cell>
        </row>
        <row r="234">
          <cell r="A234">
            <v>42695</v>
          </cell>
          <cell r="B234" t="str">
            <v>Aella Credit</v>
          </cell>
          <cell r="C234">
            <v>150000</v>
          </cell>
          <cell r="E234" t="str">
            <v>Seed</v>
          </cell>
          <cell r="F234" t="str">
            <v>500 Startups</v>
          </cell>
          <cell r="G234" t="str">
            <v>https://www.crunchbase.com/funding_round/aella-credit-seed--eb8484ca</v>
          </cell>
          <cell r="H234" t="str">
            <v>Nigeria</v>
          </cell>
          <cell r="I234" t="str">
            <v>Nigeria</v>
          </cell>
          <cell r="J234" t="str">
            <v>Blockchain, Micro-Loans</v>
          </cell>
          <cell r="K234" t="str">
            <v>Financial Services</v>
          </cell>
          <cell r="L234" t="str">
            <v>Aella Credit</v>
          </cell>
          <cell r="M234">
            <v>0.9</v>
          </cell>
          <cell r="N234" t="str">
            <v>42695Aella Credit150000</v>
          </cell>
          <cell r="O234" t="str">
            <v/>
          </cell>
          <cell r="P234">
            <v>1</v>
          </cell>
          <cell r="Q234">
            <v>2015</v>
          </cell>
          <cell r="R234">
            <v>270000</v>
          </cell>
          <cell r="S234">
            <v>0</v>
          </cell>
          <cell r="T234" t="str">
            <v>2. Seed</v>
          </cell>
          <cell r="U234" t="str">
            <v>Financial Services</v>
          </cell>
          <cell r="V234">
            <v>2016</v>
          </cell>
          <cell r="W234">
            <v>11</v>
          </cell>
          <cell r="X234">
            <v>4</v>
          </cell>
          <cell r="Y234">
            <v>2</v>
          </cell>
          <cell r="Z234">
            <v>1</v>
          </cell>
        </row>
        <row r="235">
          <cell r="A235">
            <v>42696</v>
          </cell>
          <cell r="B235" t="str">
            <v>delvv.io</v>
          </cell>
          <cell r="C235">
            <v>457000</v>
          </cell>
          <cell r="E235" t="str">
            <v>Venture Round</v>
          </cell>
          <cell r="F235" t="str">
            <v>Kevin Gaskell</v>
          </cell>
          <cell r="G235" t="str">
            <v>http://disrupt-africa.com/2016/11/sa-marketing-tech-startup-delvv-io-closes-457k-round/</v>
          </cell>
          <cell r="H235" t="str">
            <v>South Africa</v>
          </cell>
          <cell r="I235" t="str">
            <v>South Africa</v>
          </cell>
          <cell r="J235" t="str">
            <v>Advertising, Information Technology, Product Research</v>
          </cell>
          <cell r="K235" t="str">
            <v>Media &amp; Entertainment</v>
          </cell>
          <cell r="L235" t="str">
            <v>Delvv.Io</v>
          </cell>
          <cell r="M235">
            <v>0.9</v>
          </cell>
          <cell r="N235" t="str">
            <v>42696delvv.io457000</v>
          </cell>
          <cell r="O235" t="str">
            <v/>
          </cell>
          <cell r="P235">
            <v>1</v>
          </cell>
          <cell r="Q235">
            <v>2016</v>
          </cell>
          <cell r="R235">
            <v>584000</v>
          </cell>
          <cell r="S235">
            <v>0</v>
          </cell>
          <cell r="T235" t="str">
            <v>4. Late Venture</v>
          </cell>
          <cell r="U235" t="str">
            <v>Media &amp; Entertainment</v>
          </cell>
          <cell r="V235">
            <v>2016</v>
          </cell>
          <cell r="W235">
            <v>11</v>
          </cell>
          <cell r="X235">
            <v>4</v>
          </cell>
          <cell r="Y235">
            <v>2</v>
          </cell>
          <cell r="Z235">
            <v>1</v>
          </cell>
        </row>
        <row r="236">
          <cell r="A236">
            <v>42698</v>
          </cell>
          <cell r="B236" t="str">
            <v>Bamba Group</v>
          </cell>
          <cell r="C236">
            <v>250000</v>
          </cell>
          <cell r="E236" t="str">
            <v>Seed</v>
          </cell>
          <cell r="F236" t="str">
            <v>Darshan Chandaria</v>
          </cell>
          <cell r="G236" t="str">
            <v>http://disrupt-africa.com/2016/11/kenyas-bamba-group-raises-250k-on-lions-den/</v>
          </cell>
          <cell r="H236" t="str">
            <v>Kenya</v>
          </cell>
          <cell r="I236" t="str">
            <v>Kenya</v>
          </cell>
          <cell r="J236" t="str">
            <v>Enterprise Software, Market Research, Emerging Markets, Africa, SMS Solutions, Mobile Airtime, NGO, Development Aid</v>
          </cell>
          <cell r="K236" t="str">
            <v>Financial Services</v>
          </cell>
          <cell r="L236" t="str">
            <v>Bamba Group</v>
          </cell>
          <cell r="M236">
            <v>0.9</v>
          </cell>
          <cell r="N236" t="str">
            <v>42698Bamba Group250000</v>
          </cell>
          <cell r="O236" t="str">
            <v/>
          </cell>
          <cell r="P236">
            <v>1</v>
          </cell>
          <cell r="Q236">
            <v>2012</v>
          </cell>
          <cell r="R236">
            <v>250000</v>
          </cell>
          <cell r="S236">
            <v>0</v>
          </cell>
          <cell r="T236" t="str">
            <v>2. Seed</v>
          </cell>
          <cell r="U236" t="str">
            <v>Financial Services</v>
          </cell>
          <cell r="V236">
            <v>2016</v>
          </cell>
          <cell r="W236">
            <v>11</v>
          </cell>
          <cell r="X236">
            <v>4</v>
          </cell>
          <cell r="Y236">
            <v>2</v>
          </cell>
          <cell r="Z236">
            <v>1</v>
          </cell>
        </row>
        <row r="237">
          <cell r="A237">
            <v>42705</v>
          </cell>
          <cell r="B237" t="str">
            <v>Fintec Labs</v>
          </cell>
          <cell r="C237">
            <v>1300000</v>
          </cell>
          <cell r="E237" t="str">
            <v>Series A</v>
          </cell>
          <cell r="F237" t="str">
            <v>Undisclosed</v>
          </cell>
          <cell r="G237" t="str">
            <v>https://www.crunchbase.com/funding_round/fintec-labs-series-a--e0c48c04</v>
          </cell>
          <cell r="H237" t="str">
            <v>South Africa</v>
          </cell>
          <cell r="I237" t="str">
            <v>South Africa</v>
          </cell>
          <cell r="J237" t="str">
            <v>Banking, FinTech, Incubators</v>
          </cell>
          <cell r="K237" t="str">
            <v>Financial Services</v>
          </cell>
          <cell r="L237" t="str">
            <v>Fintec Labs</v>
          </cell>
          <cell r="M237">
            <v>0.9</v>
          </cell>
          <cell r="N237" t="str">
            <v>42705Fintec Labs1300000</v>
          </cell>
          <cell r="O237" t="str">
            <v/>
          </cell>
          <cell r="P237">
            <v>1</v>
          </cell>
          <cell r="Q237">
            <v>2015</v>
          </cell>
          <cell r="R237">
            <v>6397000</v>
          </cell>
          <cell r="S237">
            <v>0</v>
          </cell>
          <cell r="T237" t="str">
            <v>3. Early Venture</v>
          </cell>
          <cell r="U237" t="str">
            <v>Financial Services</v>
          </cell>
          <cell r="V237">
            <v>2016</v>
          </cell>
          <cell r="W237">
            <v>12</v>
          </cell>
          <cell r="X237">
            <v>4</v>
          </cell>
          <cell r="Y237">
            <v>2</v>
          </cell>
          <cell r="Z237">
            <v>1</v>
          </cell>
        </row>
        <row r="238">
          <cell r="A238">
            <v>42711</v>
          </cell>
          <cell r="B238" t="str">
            <v>Zebra Cabs</v>
          </cell>
          <cell r="C238">
            <v>21500000</v>
          </cell>
          <cell r="E238" t="str">
            <v>Private Equity</v>
          </cell>
          <cell r="F238" t="str">
            <v>Futuregrowth Asset Management</v>
          </cell>
          <cell r="G238" t="str">
            <v>https://techcabal.com/2016/12/07/african-tech-roundup-zebra-cabs-raises-21-6-million-to-take-on-uber-and-taxify-in-south-africa/</v>
          </cell>
          <cell r="H238" t="str">
            <v>South Africa</v>
          </cell>
          <cell r="I238" t="str">
            <v>South Africa</v>
          </cell>
          <cell r="J238" t="str">
            <v>Public Transportation, Taxi Service, Transportation</v>
          </cell>
          <cell r="K238" t="str">
            <v>Travel &amp; Leisure</v>
          </cell>
          <cell r="L238" t="str">
            <v>Zebra Cabs</v>
          </cell>
          <cell r="M238">
            <v>0.9</v>
          </cell>
          <cell r="N238" t="str">
            <v>42711Zebra Cabs21500000</v>
          </cell>
          <cell r="O238" t="str">
            <v/>
          </cell>
          <cell r="P238">
            <v>1</v>
          </cell>
          <cell r="Q238">
            <v>2008</v>
          </cell>
          <cell r="R238">
            <v>21500000</v>
          </cell>
          <cell r="S238">
            <v>0</v>
          </cell>
          <cell r="T238" t="str">
            <v>6. Private Equity</v>
          </cell>
          <cell r="U238" t="str">
            <v>Travel &amp; Leisure</v>
          </cell>
          <cell r="V238">
            <v>2016</v>
          </cell>
          <cell r="W238">
            <v>12</v>
          </cell>
          <cell r="X238">
            <v>4</v>
          </cell>
          <cell r="Y238">
            <v>2</v>
          </cell>
          <cell r="Z238">
            <v>1</v>
          </cell>
        </row>
        <row r="239">
          <cell r="A239">
            <v>42714</v>
          </cell>
          <cell r="B239" t="str">
            <v>La Reina</v>
          </cell>
          <cell r="C239" t="str">
            <v>Undisclosed</v>
          </cell>
          <cell r="E239" t="str">
            <v>Grant</v>
          </cell>
          <cell r="F239" t="str">
            <v>AUC Venture Lab</v>
          </cell>
          <cell r="G239" t="str">
            <v>https://www.crunchbase.com/funding_round/la-reina-non-equity-assistance--78b3ca36</v>
          </cell>
          <cell r="H239" t="str">
            <v>Egypt</v>
          </cell>
          <cell r="I239" t="str">
            <v>Egypt</v>
          </cell>
          <cell r="J239" t="str">
            <v>Fashion, Jewelry, Marketplace, Retail, Wearables, Wedding</v>
          </cell>
          <cell r="K239" t="str">
            <v>E-Commerce &amp; Retail</v>
          </cell>
          <cell r="L239" t="str">
            <v>La Reina</v>
          </cell>
          <cell r="M239">
            <v>0.9</v>
          </cell>
          <cell r="N239" t="str">
            <v>42714La ReinaUndisclosed</v>
          </cell>
          <cell r="O239" t="str">
            <v/>
          </cell>
          <cell r="P239">
            <v>0</v>
          </cell>
          <cell r="Q239">
            <v>2015</v>
          </cell>
          <cell r="R239">
            <v>1000000</v>
          </cell>
          <cell r="S239">
            <v>0</v>
          </cell>
          <cell r="T239" t="str">
            <v>1. Grant</v>
          </cell>
          <cell r="U239" t="str">
            <v>E-commerce &amp; Retail</v>
          </cell>
          <cell r="V239">
            <v>2016</v>
          </cell>
          <cell r="W239">
            <v>12</v>
          </cell>
          <cell r="X239">
            <v>4</v>
          </cell>
          <cell r="Y239">
            <v>2</v>
          </cell>
          <cell r="Z239">
            <v>1</v>
          </cell>
        </row>
        <row r="240">
          <cell r="A240">
            <v>42718</v>
          </cell>
          <cell r="B240" t="str">
            <v>Guanxi Invest</v>
          </cell>
          <cell r="C240">
            <v>3500</v>
          </cell>
          <cell r="E240" t="str">
            <v>Seed</v>
          </cell>
          <cell r="F240" t="str">
            <v>Undisclosed</v>
          </cell>
          <cell r="G240" t="str">
            <v>https://www.crunchbase.com/funding_round/guanxi-investment-seed--2725f274</v>
          </cell>
          <cell r="H240" t="str">
            <v>Cameroon</v>
          </cell>
          <cell r="I240" t="str">
            <v>Cameroon</v>
          </cell>
          <cell r="J240" t="str">
            <v>Crowdfunding, FinTech</v>
          </cell>
          <cell r="K240" t="str">
            <v>Financial Services</v>
          </cell>
          <cell r="L240" t="str">
            <v>Guanxi Invest</v>
          </cell>
          <cell r="M240">
            <v>0.9</v>
          </cell>
          <cell r="N240" t="str">
            <v>42718Guanxi Invest3500</v>
          </cell>
          <cell r="O240" t="str">
            <v/>
          </cell>
          <cell r="P240">
            <v>1</v>
          </cell>
          <cell r="Q240">
            <v>2017</v>
          </cell>
          <cell r="R240">
            <v>3500</v>
          </cell>
          <cell r="S240">
            <v>0</v>
          </cell>
          <cell r="T240" t="str">
            <v>2. Seed</v>
          </cell>
          <cell r="U240" t="str">
            <v>Financial Services</v>
          </cell>
          <cell r="V240">
            <v>2016</v>
          </cell>
          <cell r="W240">
            <v>12</v>
          </cell>
          <cell r="X240">
            <v>4</v>
          </cell>
          <cell r="Y240">
            <v>2</v>
          </cell>
          <cell r="Z240">
            <v>1</v>
          </cell>
        </row>
        <row r="241">
          <cell r="A241">
            <v>42734</v>
          </cell>
          <cell r="B241" t="str">
            <v>Vezeeta</v>
          </cell>
          <cell r="C241">
            <v>5000000</v>
          </cell>
          <cell r="E241" t="str">
            <v>Series B</v>
          </cell>
          <cell r="F241" t="str">
            <v>BECO Capital, Silicon Badia, TDF Capital, Vostok New Ventures</v>
          </cell>
          <cell r="G241" t="str">
            <v>https://www.dailynewsegypt.com/2017/01/01/vezeeta-secures-5m-regional-expansion/</v>
          </cell>
          <cell r="H241" t="str">
            <v>Egypt</v>
          </cell>
          <cell r="I241" t="str">
            <v>Egypt</v>
          </cell>
          <cell r="J241" t="str">
            <v>Healthcare, Internet, Marketplace, Medical, Paas, Saas</v>
          </cell>
          <cell r="K241" t="str">
            <v>Healthcare &amp; Pharma</v>
          </cell>
          <cell r="L241" t="str">
            <v>Vezeeta</v>
          </cell>
          <cell r="M241">
            <v>0.9</v>
          </cell>
          <cell r="N241" t="str">
            <v>42734Vezeeta5000000</v>
          </cell>
          <cell r="O241" t="str">
            <v/>
          </cell>
          <cell r="P241">
            <v>1</v>
          </cell>
          <cell r="Q241">
            <v>2012</v>
          </cell>
          <cell r="R241">
            <v>23500000</v>
          </cell>
          <cell r="S241">
            <v>0</v>
          </cell>
          <cell r="T241" t="str">
            <v>3. Early Venture</v>
          </cell>
          <cell r="U241" t="str">
            <v>Health &amp; Pharmaceuticals</v>
          </cell>
          <cell r="V241">
            <v>2016</v>
          </cell>
          <cell r="W241">
            <v>12</v>
          </cell>
          <cell r="X241">
            <v>4</v>
          </cell>
          <cell r="Y241">
            <v>2</v>
          </cell>
          <cell r="Z241">
            <v>4</v>
          </cell>
        </row>
        <row r="242">
          <cell r="A242">
            <v>42734</v>
          </cell>
          <cell r="B242" t="str">
            <v>Wealth Migrate</v>
          </cell>
          <cell r="C242">
            <v>1500000</v>
          </cell>
          <cell r="E242" t="str">
            <v>Seed</v>
          </cell>
          <cell r="F242" t="str">
            <v>https://www.crunchbase.com/search/funding_rounds/field/organizations/num_funding_rounds/wealth-migrate</v>
          </cell>
          <cell r="V242">
            <v>2016</v>
          </cell>
          <cell r="W242">
            <v>12</v>
          </cell>
          <cell r="X242">
            <v>4</v>
          </cell>
          <cell r="Y242">
            <v>2</v>
          </cell>
          <cell r="Z242">
            <v>1</v>
          </cell>
        </row>
        <row r="243">
          <cell r="A243">
            <v>42736</v>
          </cell>
          <cell r="B243" t="str">
            <v>Paat Soil Clinic</v>
          </cell>
          <cell r="C243">
            <v>5000</v>
          </cell>
          <cell r="E243" t="str">
            <v>Seed</v>
          </cell>
          <cell r="F243" t="str">
            <v>Tony Elumelu Foundation</v>
          </cell>
          <cell r="G243" t="str">
            <v>Paat Soil Clinic</v>
          </cell>
          <cell r="V243">
            <v>2017</v>
          </cell>
          <cell r="W243">
            <v>1</v>
          </cell>
          <cell r="X243">
            <v>1</v>
          </cell>
          <cell r="Y243">
            <v>1</v>
          </cell>
          <cell r="Z243">
            <v>1</v>
          </cell>
        </row>
        <row r="244">
          <cell r="A244">
            <v>42751</v>
          </cell>
          <cell r="B244" t="str">
            <v>d.light</v>
          </cell>
          <cell r="C244">
            <v>5500000</v>
          </cell>
          <cell r="E244" t="str">
            <v>Grant</v>
          </cell>
          <cell r="F244" t="str">
            <v>Shell Foundation, Beyond the Grid</v>
          </cell>
          <cell r="G244" t="str">
            <v>https://www.crunchbase.com/funding_round/d-light-design-grant--e6b2c190</v>
          </cell>
          <cell r="H244" t="str">
            <v>Kenya</v>
          </cell>
          <cell r="I244" t="str">
            <v>Kenya</v>
          </cell>
          <cell r="J244" t="str">
            <v>Energy, Renewable Energy, Solar</v>
          </cell>
          <cell r="K244" t="str">
            <v>Energy &amp; Environment Resources</v>
          </cell>
          <cell r="L244" t="str">
            <v>d.light</v>
          </cell>
          <cell r="M244">
            <v>0.9</v>
          </cell>
          <cell r="N244" t="str">
            <v>42751d.light5500000</v>
          </cell>
          <cell r="O244" t="str">
            <v/>
          </cell>
          <cell r="P244">
            <v>1</v>
          </cell>
          <cell r="Q244">
            <v>2007</v>
          </cell>
          <cell r="R244">
            <v>167500000</v>
          </cell>
          <cell r="S244">
            <v>0</v>
          </cell>
          <cell r="T244" t="str">
            <v>1. Grant</v>
          </cell>
          <cell r="U244" t="e">
            <v>#N/A</v>
          </cell>
          <cell r="V244">
            <v>2017</v>
          </cell>
          <cell r="W244">
            <v>1</v>
          </cell>
          <cell r="X244">
            <v>1</v>
          </cell>
          <cell r="Y244">
            <v>1</v>
          </cell>
          <cell r="Z244">
            <v>2</v>
          </cell>
        </row>
        <row r="245">
          <cell r="A245">
            <v>42751</v>
          </cell>
          <cell r="B245" t="str">
            <v>d.light</v>
          </cell>
          <cell r="C245">
            <v>5000000</v>
          </cell>
          <cell r="E245" t="str">
            <v>Grant</v>
          </cell>
          <cell r="F245" t="str">
            <v>Norfund</v>
          </cell>
          <cell r="G245" t="str">
            <v>https://www.crunchbase.com/funding_round/d-light-design-series-unknown--bb2a23ba</v>
          </cell>
          <cell r="H245" t="str">
            <v>Kenya</v>
          </cell>
          <cell r="I245" t="str">
            <v>Kenya</v>
          </cell>
          <cell r="J245" t="str">
            <v>Energy, Renewable Energy, Solar</v>
          </cell>
          <cell r="K245" t="str">
            <v>Energy &amp; Environment Resources</v>
          </cell>
          <cell r="L245" t="str">
            <v>d.light</v>
          </cell>
          <cell r="M245">
            <v>0.9</v>
          </cell>
          <cell r="N245" t="str">
            <v>42751d.light5000000</v>
          </cell>
          <cell r="O245" t="str">
            <v/>
          </cell>
          <cell r="P245">
            <v>1</v>
          </cell>
          <cell r="Q245">
            <v>2007</v>
          </cell>
          <cell r="R245">
            <v>167500000</v>
          </cell>
          <cell r="S245">
            <v>0</v>
          </cell>
          <cell r="T245" t="str">
            <v>1. Grant</v>
          </cell>
          <cell r="U245" t="e">
            <v>#N/A</v>
          </cell>
          <cell r="V245">
            <v>2017</v>
          </cell>
          <cell r="W245">
            <v>1</v>
          </cell>
          <cell r="X245">
            <v>1</v>
          </cell>
          <cell r="Y245">
            <v>1</v>
          </cell>
          <cell r="Z245">
            <v>1</v>
          </cell>
        </row>
        <row r="246">
          <cell r="A246">
            <v>42752</v>
          </cell>
          <cell r="B246" t="str">
            <v>GreenPath Food</v>
          </cell>
          <cell r="C246" t="str">
            <v>Undisclosed</v>
          </cell>
          <cell r="E246" t="str">
            <v>Seed</v>
          </cell>
          <cell r="F246" t="str">
            <v>Engineers Without Borders Canada</v>
          </cell>
          <cell r="G246" t="str">
            <v>http://techmoran.com/ethiopia-based-greenpath-food-raises-seed-funding-engineers-without-borders-canada/</v>
          </cell>
          <cell r="H246" t="str">
            <v>Ethiopia</v>
          </cell>
          <cell r="I246" t="str">
            <v>Ethiopia</v>
          </cell>
          <cell r="J246" t="str">
            <v>Agriculture, Artificial Intelligence, Biotechnology, Food and Beverage, Health Care</v>
          </cell>
          <cell r="K246" t="str">
            <v>Agriculture</v>
          </cell>
          <cell r="L246" t="str">
            <v>GreenPath Food</v>
          </cell>
          <cell r="M246">
            <v>0.9</v>
          </cell>
          <cell r="N246" t="str">
            <v>42752GreenPath FoodUndisclosed</v>
          </cell>
          <cell r="O246" t="str">
            <v/>
          </cell>
          <cell r="P246">
            <v>0</v>
          </cell>
          <cell r="Q246">
            <v>2014</v>
          </cell>
          <cell r="R246">
            <v>1000000</v>
          </cell>
          <cell r="S246">
            <v>0</v>
          </cell>
          <cell r="T246" t="str">
            <v>2. Seed</v>
          </cell>
          <cell r="U246" t="str">
            <v>Agriculture</v>
          </cell>
          <cell r="V246">
            <v>2017</v>
          </cell>
          <cell r="W246">
            <v>1</v>
          </cell>
          <cell r="X246">
            <v>1</v>
          </cell>
          <cell r="Y246">
            <v>1</v>
          </cell>
          <cell r="Z246">
            <v>1</v>
          </cell>
        </row>
        <row r="247">
          <cell r="A247">
            <v>42765</v>
          </cell>
          <cell r="B247" t="str">
            <v>Werpx</v>
          </cell>
          <cell r="C247">
            <v>23400</v>
          </cell>
          <cell r="E247" t="str">
            <v>Grant</v>
          </cell>
          <cell r="F247" t="str">
            <v>Amazon Web Services</v>
          </cell>
          <cell r="G247" t="str">
            <v>https://www.crunchbase.com/funding_round/werpx-grant--9a0b5738</v>
          </cell>
          <cell r="H247" t="str">
            <v>Egypt</v>
          </cell>
          <cell r="I247" t="str">
            <v>Egypt</v>
          </cell>
          <cell r="J247" t="str">
            <v>Artificial Intelligence, Big Data, Consumer, Delivery, Grocery, Predictive Analytics, Retail, Software, Supply Chain Management</v>
          </cell>
          <cell r="K247" t="str">
            <v>E-Commerce &amp; Retail</v>
          </cell>
          <cell r="L247" t="str">
            <v>Werpx</v>
          </cell>
          <cell r="M247">
            <v>0.9</v>
          </cell>
          <cell r="N247" t="str">
            <v>42765Werpx23400</v>
          </cell>
          <cell r="O247" t="str">
            <v/>
          </cell>
          <cell r="P247">
            <v>1</v>
          </cell>
          <cell r="Q247">
            <v>2017</v>
          </cell>
          <cell r="R247">
            <v>103900</v>
          </cell>
          <cell r="S247">
            <v>0</v>
          </cell>
          <cell r="T247" t="str">
            <v>1. Grant</v>
          </cell>
          <cell r="U247" t="str">
            <v>E-commerce &amp; Retail</v>
          </cell>
          <cell r="V247">
            <v>2017</v>
          </cell>
          <cell r="W247">
            <v>1</v>
          </cell>
          <cell r="X247">
            <v>1</v>
          </cell>
          <cell r="Y247">
            <v>1</v>
          </cell>
          <cell r="Z247">
            <v>1</v>
          </cell>
        </row>
        <row r="248">
          <cell r="A248">
            <v>42767</v>
          </cell>
          <cell r="B248" t="str">
            <v>Daystar Power Africa</v>
          </cell>
          <cell r="C248" t="str">
            <v>Undisclosed</v>
          </cell>
          <cell r="E248" t="str">
            <v>Seed</v>
          </cell>
          <cell r="F248" t="str">
            <v>Sunray Ventures</v>
          </cell>
          <cell r="G248" t="str">
            <v>https://www.crunchbase.com/funding_round/daystar-power-seed--74616836#section-investors</v>
          </cell>
          <cell r="H248" t="str">
            <v>Mauritius</v>
          </cell>
          <cell r="I248" t="str">
            <v>Mauritius</v>
          </cell>
          <cell r="J248" t="str">
            <v>Electronics, Solar</v>
          </cell>
          <cell r="K248" t="str">
            <v>Renewables &amp; Environment</v>
          </cell>
          <cell r="L248" t="str">
            <v>Daystar Power Africa</v>
          </cell>
          <cell r="M248">
            <v>0.9</v>
          </cell>
          <cell r="N248" t="str">
            <v>42767Daystar Power AfricaUndisclosed</v>
          </cell>
          <cell r="O248" t="str">
            <v/>
          </cell>
          <cell r="P248">
            <v>0</v>
          </cell>
          <cell r="Q248">
            <v>2017</v>
          </cell>
          <cell r="R248">
            <v>26560000</v>
          </cell>
          <cell r="S248">
            <v>0</v>
          </cell>
          <cell r="T248" t="str">
            <v>2. Seed</v>
          </cell>
          <cell r="U248" t="str">
            <v>Energy &amp; Resources</v>
          </cell>
          <cell r="V248">
            <v>2017</v>
          </cell>
          <cell r="W248">
            <v>2</v>
          </cell>
          <cell r="X248">
            <v>1</v>
          </cell>
          <cell r="Y248">
            <v>1</v>
          </cell>
          <cell r="Z248">
            <v>1</v>
          </cell>
        </row>
        <row r="249">
          <cell r="A249">
            <v>42767</v>
          </cell>
          <cell r="B249" t="str">
            <v>OffGridBox</v>
          </cell>
          <cell r="C249">
            <v>100000</v>
          </cell>
          <cell r="E249" t="str">
            <v>Pre-Seed</v>
          </cell>
          <cell r="F249" t="str">
            <v>Techstars, Right Side Capital Management, Techstars Boston Accelerator</v>
          </cell>
          <cell r="G249" t="str">
            <v>https://www.crunchbase.com/funding_round/offgridbox-pre-seed--301f695f</v>
          </cell>
          <cell r="H249" t="str">
            <v>Rwanda</v>
          </cell>
          <cell r="I249" t="str">
            <v>Rwanda</v>
          </cell>
          <cell r="J249" t="str">
            <v>Renewables &amp; Environment</v>
          </cell>
          <cell r="K249" t="str">
            <v>Energy &amp; Environment Resources</v>
          </cell>
          <cell r="L249" t="str">
            <v>OffGridBox</v>
          </cell>
          <cell r="M249">
            <v>0.9</v>
          </cell>
          <cell r="N249" t="str">
            <v>42767OffGridBox100000</v>
          </cell>
          <cell r="O249" t="str">
            <v/>
          </cell>
          <cell r="P249">
            <v>1</v>
          </cell>
          <cell r="Q249">
            <v>2016</v>
          </cell>
          <cell r="R249">
            <v>3705000</v>
          </cell>
          <cell r="S249">
            <v>0</v>
          </cell>
          <cell r="T249" t="str">
            <v>2. Seed</v>
          </cell>
          <cell r="U249" t="e">
            <v>#N/A</v>
          </cell>
          <cell r="V249">
            <v>2017</v>
          </cell>
          <cell r="W249">
            <v>2</v>
          </cell>
          <cell r="X249">
            <v>1</v>
          </cell>
          <cell r="Y249">
            <v>1</v>
          </cell>
          <cell r="Z249">
            <v>3</v>
          </cell>
        </row>
        <row r="250">
          <cell r="A250">
            <v>42770</v>
          </cell>
          <cell r="B250" t="str">
            <v>Tupuca</v>
          </cell>
          <cell r="C250">
            <v>180000</v>
          </cell>
          <cell r="E250" t="str">
            <v>Seed</v>
          </cell>
          <cell r="F250" t="str">
            <v>Undisclosed</v>
          </cell>
          <cell r="G250" t="str">
            <v>https://www.crunchbase.com/funding_round/tupuca-seed--54f3940c</v>
          </cell>
          <cell r="H250" t="str">
            <v>Angola</v>
          </cell>
          <cell r="I250" t="str">
            <v>Angola</v>
          </cell>
          <cell r="J250" t="str">
            <v>Delivery Service, E-Commerce, Food Delivery, Mobile Apps, Taxi Service</v>
          </cell>
          <cell r="K250" t="str">
            <v>E-Commerce &amp; Retail</v>
          </cell>
          <cell r="L250" t="str">
            <v>Tupuca</v>
          </cell>
          <cell r="M250">
            <v>0.9</v>
          </cell>
          <cell r="N250" t="str">
            <v>42770Tupuca180000</v>
          </cell>
          <cell r="O250" t="str">
            <v/>
          </cell>
          <cell r="P250">
            <v>1</v>
          </cell>
          <cell r="Q250">
            <v>2015</v>
          </cell>
          <cell r="R250">
            <v>520000</v>
          </cell>
          <cell r="S250">
            <v>0</v>
          </cell>
          <cell r="T250" t="str">
            <v>2. Seed</v>
          </cell>
          <cell r="U250" t="str">
            <v>E-commerce &amp; Retail</v>
          </cell>
          <cell r="V250">
            <v>2017</v>
          </cell>
          <cell r="W250">
            <v>2</v>
          </cell>
          <cell r="X250">
            <v>1</v>
          </cell>
          <cell r="Y250">
            <v>1</v>
          </cell>
          <cell r="Z250">
            <v>1</v>
          </cell>
        </row>
        <row r="251">
          <cell r="A251">
            <v>42771</v>
          </cell>
          <cell r="B251" t="str">
            <v>Edfa3ly</v>
          </cell>
          <cell r="C251">
            <v>1000000</v>
          </cell>
          <cell r="E251" t="str">
            <v>Series B</v>
          </cell>
          <cell r="F251" t="str">
            <v>500 Startups, ACE &amp; Company</v>
          </cell>
          <cell r="G251" t="str">
            <v>https://www.wamda.com/2017/02/edfa3ly-finds-kuwaiti-safe-haven</v>
          </cell>
          <cell r="H251" t="str">
            <v>Egypt</v>
          </cell>
          <cell r="I251" t="str">
            <v>Egypt</v>
          </cell>
          <cell r="J251" t="str">
            <v xml:space="preserve">Online trading, E-Shipping </v>
          </cell>
          <cell r="K251" t="str">
            <v>E-Commerce &amp; Retail</v>
          </cell>
          <cell r="L251" t="str">
            <v>Edfa3ly</v>
          </cell>
          <cell r="M251">
            <v>0.9</v>
          </cell>
          <cell r="N251" t="str">
            <v>42771Edfa3ly1000000</v>
          </cell>
          <cell r="O251" t="str">
            <v/>
          </cell>
          <cell r="P251">
            <v>1</v>
          </cell>
          <cell r="Q251">
            <v>2010</v>
          </cell>
          <cell r="R251">
            <v>1000000</v>
          </cell>
          <cell r="S251">
            <v>0</v>
          </cell>
          <cell r="T251" t="str">
            <v>3. Early Venture</v>
          </cell>
          <cell r="U251" t="str">
            <v>E-commerce &amp; Retail</v>
          </cell>
          <cell r="V251">
            <v>2017</v>
          </cell>
          <cell r="W251">
            <v>2</v>
          </cell>
          <cell r="X251">
            <v>1</v>
          </cell>
          <cell r="Y251">
            <v>1</v>
          </cell>
          <cell r="Z251">
            <v>2</v>
          </cell>
        </row>
        <row r="252">
          <cell r="A252">
            <v>42774</v>
          </cell>
          <cell r="B252" t="str">
            <v>Printivo.com</v>
          </cell>
          <cell r="C252">
            <v>112000</v>
          </cell>
          <cell r="E252" t="str">
            <v>Seed</v>
          </cell>
          <cell r="F252" t="str">
            <v>500 Startups</v>
          </cell>
          <cell r="G252" t="str">
            <v>http://disrupt-africa.com/2017/02/nigerias-printivo-selected-for-500-startups-programme/</v>
          </cell>
          <cell r="H252" t="str">
            <v>Nigeria</v>
          </cell>
          <cell r="I252" t="str">
            <v>Nigeria</v>
          </cell>
          <cell r="J252" t="str">
            <v>Online Printing, Business cards, Letterheads, Envelopes, Gift Items, Paper Bags, Stickers, Rollup Banner, Magic Mugs, Logo Mugs and Photo Mugs, Handbills, Greeting Cards, Invitations, PostCards, Graphic Designs, and Wedding Products Invitations, Gift Items and more</v>
          </cell>
          <cell r="K252" t="str">
            <v>Media &amp; Entertainment</v>
          </cell>
          <cell r="L252" t="str">
            <v>Printivo.com</v>
          </cell>
          <cell r="M252">
            <v>0.9</v>
          </cell>
          <cell r="N252" t="str">
            <v>42774Printivo.com112000</v>
          </cell>
          <cell r="O252" t="str">
            <v/>
          </cell>
          <cell r="P252">
            <v>1</v>
          </cell>
          <cell r="Q252">
            <v>2013</v>
          </cell>
          <cell r="R252">
            <v>162000</v>
          </cell>
          <cell r="S252">
            <v>0</v>
          </cell>
          <cell r="T252" t="str">
            <v>2. Seed</v>
          </cell>
          <cell r="U252" t="str">
            <v>Media &amp; Entertainment</v>
          </cell>
          <cell r="V252">
            <v>2017</v>
          </cell>
          <cell r="W252">
            <v>2</v>
          </cell>
          <cell r="X252">
            <v>1</v>
          </cell>
          <cell r="Y252">
            <v>1</v>
          </cell>
          <cell r="Z252">
            <v>1</v>
          </cell>
        </row>
        <row r="253">
          <cell r="A253">
            <v>42781</v>
          </cell>
          <cell r="B253" t="str">
            <v>Ovamba Solutions</v>
          </cell>
          <cell r="C253">
            <v>1280000</v>
          </cell>
          <cell r="E253" t="str">
            <v>Series A</v>
          </cell>
          <cell r="F253" t="str">
            <v>GLI Finance, South Carolina Angels, Sacramento Angels</v>
          </cell>
          <cell r="G253" t="str">
            <v>Ovamba Solutions</v>
          </cell>
          <cell r="V253">
            <v>2017</v>
          </cell>
          <cell r="W253">
            <v>2</v>
          </cell>
          <cell r="X253">
            <v>1</v>
          </cell>
          <cell r="Y253">
            <v>1</v>
          </cell>
          <cell r="Z253">
            <v>3</v>
          </cell>
        </row>
        <row r="254">
          <cell r="A254">
            <v>42788</v>
          </cell>
          <cell r="B254" t="str">
            <v>Azuri Technologies</v>
          </cell>
          <cell r="C254">
            <v>5000000</v>
          </cell>
          <cell r="E254" t="str">
            <v>Debt Financing</v>
          </cell>
          <cell r="F254" t="str">
            <v>Standard Chartered Bank</v>
          </cell>
          <cell r="G254" t="str">
            <v>https://techmoran.com/2017/02/22/azuri-raises-5m-support-renewable-energy-sub-saharan-africa/</v>
          </cell>
          <cell r="H254" t="str">
            <v>United Kingdom</v>
          </cell>
          <cell r="I254" t="str">
            <v>United Kingdom</v>
          </cell>
          <cell r="J254" t="str">
            <v>Energy, Renewable Energy, Solar</v>
          </cell>
          <cell r="K254" t="str">
            <v>Energy &amp; Environment Resources</v>
          </cell>
          <cell r="L254" t="str">
            <v>Azuri Technologies</v>
          </cell>
          <cell r="M254">
            <v>0.9</v>
          </cell>
          <cell r="N254" t="str">
            <v>42788Azuri Technologies5000000</v>
          </cell>
          <cell r="O254" t="str">
            <v/>
          </cell>
          <cell r="P254">
            <v>1</v>
          </cell>
          <cell r="Q254">
            <v>2012</v>
          </cell>
          <cell r="R254">
            <v>53511500</v>
          </cell>
          <cell r="S254">
            <v>1</v>
          </cell>
          <cell r="T254" t="str">
            <v>5. Debt Financing</v>
          </cell>
          <cell r="U254" t="e">
            <v>#N/A</v>
          </cell>
          <cell r="V254">
            <v>2017</v>
          </cell>
          <cell r="W254">
            <v>2</v>
          </cell>
          <cell r="X254">
            <v>1</v>
          </cell>
          <cell r="Y254">
            <v>1</v>
          </cell>
          <cell r="Z254">
            <v>1</v>
          </cell>
        </row>
        <row r="255">
          <cell r="A255">
            <v>42789</v>
          </cell>
          <cell r="B255" t="str">
            <v>Afrikrea</v>
          </cell>
          <cell r="C255">
            <v>224000</v>
          </cell>
          <cell r="E255" t="str">
            <v>Angel</v>
          </cell>
          <cell r="F255" t="str">
            <v>Id4 ventures</v>
          </cell>
          <cell r="G255" t="str">
            <v>https://www.crunchbase.com/funding_round/afrikrea-angel--12b10df5</v>
          </cell>
          <cell r="H255" t="str">
            <v>Ivory Coast</v>
          </cell>
          <cell r="I255" t="str">
            <v>Ivory Coast</v>
          </cell>
          <cell r="J255" t="str">
            <v>Art, E-Commerce, Fashion, Handmade</v>
          </cell>
          <cell r="K255" t="str">
            <v>E-Commerce &amp; Retail</v>
          </cell>
          <cell r="L255" t="str">
            <v>Afrikrea</v>
          </cell>
          <cell r="M255">
            <v>0.9</v>
          </cell>
          <cell r="N255" t="str">
            <v>42789Afrikrea224000</v>
          </cell>
          <cell r="O255" t="str">
            <v/>
          </cell>
          <cell r="P255">
            <v>1</v>
          </cell>
          <cell r="Q255">
            <v>2012</v>
          </cell>
          <cell r="R255">
            <v>1069000</v>
          </cell>
          <cell r="S255">
            <v>0</v>
          </cell>
          <cell r="T255" t="str">
            <v>2. Seed</v>
          </cell>
          <cell r="U255" t="str">
            <v>E-commerce &amp; Retail</v>
          </cell>
          <cell r="V255">
            <v>2017</v>
          </cell>
          <cell r="W255">
            <v>2</v>
          </cell>
          <cell r="X255">
            <v>1</v>
          </cell>
          <cell r="Y255">
            <v>1</v>
          </cell>
          <cell r="Z255">
            <v>1</v>
          </cell>
        </row>
        <row r="256">
          <cell r="A256">
            <v>42800</v>
          </cell>
          <cell r="B256" t="str">
            <v>Interswitch</v>
          </cell>
          <cell r="C256" t="str">
            <v>Undisclosed</v>
          </cell>
          <cell r="E256" t="str">
            <v>Private Equity</v>
          </cell>
          <cell r="F256" t="str">
            <v>TA Associates</v>
          </cell>
          <cell r="G256" t="str">
            <v>http://innovation-village.com/ta-associates-acquires-minority-stake-interswitch/</v>
          </cell>
          <cell r="H256" t="str">
            <v>Nigeria</v>
          </cell>
          <cell r="I256" t="str">
            <v>Nigeria</v>
          </cell>
          <cell r="J256" t="str">
            <v>Payments, Software</v>
          </cell>
          <cell r="K256" t="str">
            <v>Financial Services</v>
          </cell>
          <cell r="L256" t="str">
            <v>Interswitch</v>
          </cell>
          <cell r="M256">
            <v>0.9</v>
          </cell>
          <cell r="V256">
            <v>2017</v>
          </cell>
          <cell r="W256">
            <v>3</v>
          </cell>
          <cell r="X256">
            <v>1</v>
          </cell>
          <cell r="Y256">
            <v>1</v>
          </cell>
          <cell r="Z256">
            <v>1</v>
          </cell>
        </row>
        <row r="257">
          <cell r="A257">
            <v>42808</v>
          </cell>
          <cell r="B257" t="str">
            <v>Bosta</v>
          </cell>
          <cell r="C257" t="str">
            <v>Undisclosed</v>
          </cell>
          <cell r="E257" t="str">
            <v>Seed</v>
          </cell>
          <cell r="F257" t="str">
            <v>Numu Capital</v>
          </cell>
          <cell r="G257" t="str">
            <v>https://www.crunchbase.com/funding_round/bosta-seed--19edc810</v>
          </cell>
          <cell r="H257" t="str">
            <v>Egypt</v>
          </cell>
          <cell r="I257" t="str">
            <v>Egypt</v>
          </cell>
          <cell r="J257" t="str">
            <v>Technology, Logistics, Courier, and Transportation</v>
          </cell>
          <cell r="K257" t="str">
            <v>Transport &amp; Logistics</v>
          </cell>
          <cell r="L257" t="str">
            <v>Bosta</v>
          </cell>
          <cell r="M257">
            <v>0.9</v>
          </cell>
          <cell r="N257" t="str">
            <v>42808BostaUndisclosed</v>
          </cell>
          <cell r="O257" t="str">
            <v/>
          </cell>
          <cell r="P257">
            <v>0</v>
          </cell>
          <cell r="Q257">
            <v>2016</v>
          </cell>
          <cell r="R257">
            <v>300000</v>
          </cell>
          <cell r="S257">
            <v>0</v>
          </cell>
          <cell r="T257" t="str">
            <v>2. Seed</v>
          </cell>
          <cell r="U257" t="str">
            <v>Transport &amp; Logistics</v>
          </cell>
          <cell r="V257">
            <v>2017</v>
          </cell>
          <cell r="W257">
            <v>3</v>
          </cell>
          <cell r="X257">
            <v>1</v>
          </cell>
          <cell r="Y257">
            <v>1</v>
          </cell>
          <cell r="Z257">
            <v>1</v>
          </cell>
        </row>
        <row r="258">
          <cell r="A258">
            <v>42809</v>
          </cell>
          <cell r="B258" t="str">
            <v>Africa Logistics Properties</v>
          </cell>
          <cell r="C258">
            <v>48000000</v>
          </cell>
          <cell r="E258" t="str">
            <v>Private Equity</v>
          </cell>
          <cell r="F258" t="str">
            <v>Mbuyu Capital Partners, Maris Capital, International Finance Corporation (IFC), CDC Group</v>
          </cell>
          <cell r="G258" t="str">
            <v>http://africacapitaldigest.com/investor-consortium-backs-africa-logistics-properties-with-48mln/</v>
          </cell>
          <cell r="H258" t="str">
            <v>Kenya</v>
          </cell>
          <cell r="I258" t="str">
            <v>Kenya</v>
          </cell>
          <cell r="J258" t="str">
            <v>Logistics, Property Management, Real Estate</v>
          </cell>
          <cell r="K258" t="str">
            <v>Real Estate</v>
          </cell>
          <cell r="L258" t="str">
            <v>Africa Logistics Properties</v>
          </cell>
          <cell r="M258">
            <v>0.9</v>
          </cell>
          <cell r="N258" t="str">
            <v>42809Africa Logistics Properties48000000</v>
          </cell>
          <cell r="O258" t="str">
            <v/>
          </cell>
          <cell r="P258">
            <v>1</v>
          </cell>
          <cell r="Q258">
            <v>2015</v>
          </cell>
          <cell r="R258">
            <v>52000000</v>
          </cell>
          <cell r="S258">
            <v>0</v>
          </cell>
          <cell r="T258" t="str">
            <v>6. Private Equity</v>
          </cell>
          <cell r="U258" t="str">
            <v>Construction &amp; Real Estate</v>
          </cell>
          <cell r="V258">
            <v>2017</v>
          </cell>
          <cell r="W258">
            <v>3</v>
          </cell>
          <cell r="X258">
            <v>1</v>
          </cell>
          <cell r="Y258">
            <v>1</v>
          </cell>
          <cell r="Z258">
            <v>4</v>
          </cell>
        </row>
        <row r="259">
          <cell r="A259">
            <v>42814</v>
          </cell>
          <cell r="B259" t="str">
            <v>WaystoCap</v>
          </cell>
          <cell r="C259">
            <v>120000</v>
          </cell>
          <cell r="E259" t="str">
            <v>Seed</v>
          </cell>
          <cell r="F259" t="str">
            <v>Y Combinator</v>
          </cell>
          <cell r="G259" t="str">
            <v>https://www.crunchbase.com/funding_round/waystocap-seed--1a824335#section-investors</v>
          </cell>
          <cell r="H259" t="str">
            <v>Morocco</v>
          </cell>
          <cell r="I259" t="str">
            <v>Morocco</v>
          </cell>
          <cell r="J259" t="str">
            <v>B2B, E-Commerce, E-Commerce Platforms</v>
          </cell>
          <cell r="K259" t="str">
            <v>E-Commerce &amp; Retail</v>
          </cell>
          <cell r="L259" t="str">
            <v>WaystoCap</v>
          </cell>
          <cell r="M259">
            <v>0.9</v>
          </cell>
          <cell r="N259" t="str">
            <v>42814WaystoCap120000</v>
          </cell>
          <cell r="O259" t="str">
            <v/>
          </cell>
          <cell r="P259">
            <v>1</v>
          </cell>
          <cell r="Q259">
            <v>2014</v>
          </cell>
          <cell r="R259">
            <v>3120000</v>
          </cell>
          <cell r="S259">
            <v>0</v>
          </cell>
          <cell r="T259" t="str">
            <v>2. Seed</v>
          </cell>
          <cell r="U259" t="str">
            <v>E-commerce &amp; Retail</v>
          </cell>
          <cell r="V259">
            <v>2017</v>
          </cell>
          <cell r="W259">
            <v>3</v>
          </cell>
          <cell r="X259">
            <v>1</v>
          </cell>
          <cell r="Y259">
            <v>1</v>
          </cell>
          <cell r="Z259">
            <v>1</v>
          </cell>
        </row>
        <row r="260">
          <cell r="A260">
            <v>42814</v>
          </cell>
          <cell r="B260" t="str">
            <v>Aella Credit</v>
          </cell>
          <cell r="C260">
            <v>120000</v>
          </cell>
          <cell r="E260" t="str">
            <v>Seed</v>
          </cell>
          <cell r="F260" t="str">
            <v>Y Combinator</v>
          </cell>
          <cell r="G260" t="str">
            <v>https://www.crunchbase.com/funding_round/aella-credit-seed--cf3011a3</v>
          </cell>
          <cell r="H260" t="str">
            <v>Nigeria</v>
          </cell>
          <cell r="I260" t="str">
            <v>Nigeria</v>
          </cell>
          <cell r="J260" t="str">
            <v>Blockchain, Micro-Loans</v>
          </cell>
          <cell r="K260" t="str">
            <v>Financial Services</v>
          </cell>
          <cell r="L260" t="str">
            <v>Aella Credit</v>
          </cell>
          <cell r="M260">
            <v>0.9</v>
          </cell>
          <cell r="N260" t="str">
            <v>42814Aella Credit120000</v>
          </cell>
          <cell r="O260" t="str">
            <v/>
          </cell>
          <cell r="P260">
            <v>1</v>
          </cell>
          <cell r="Q260">
            <v>2015</v>
          </cell>
          <cell r="R260">
            <v>270000</v>
          </cell>
          <cell r="S260">
            <v>0</v>
          </cell>
          <cell r="T260" t="str">
            <v>2. Seed</v>
          </cell>
          <cell r="U260" t="str">
            <v>Financial Services</v>
          </cell>
          <cell r="V260">
            <v>2017</v>
          </cell>
          <cell r="W260">
            <v>3</v>
          </cell>
          <cell r="X260">
            <v>1</v>
          </cell>
          <cell r="Y260">
            <v>1</v>
          </cell>
          <cell r="Z260">
            <v>1</v>
          </cell>
        </row>
        <row r="261">
          <cell r="A261">
            <v>42815</v>
          </cell>
          <cell r="B261" t="str">
            <v>Kudi</v>
          </cell>
          <cell r="C261">
            <v>120000</v>
          </cell>
          <cell r="E261" t="str">
            <v>Seed</v>
          </cell>
          <cell r="F261" t="str">
            <v>Y Combinator</v>
          </cell>
          <cell r="G261" t="str">
            <v>https://www.crunchbase.com/funding_round/kudi-seed--c4e0bc00#section-overview</v>
          </cell>
          <cell r="H261" t="str">
            <v>Nigeria</v>
          </cell>
          <cell r="I261" t="str">
            <v>Nigeria</v>
          </cell>
          <cell r="J261" t="str">
            <v>Artificial Intelligence, Banking, Finance, Financial Services, FinTech</v>
          </cell>
          <cell r="K261" t="str">
            <v>Financial Services</v>
          </cell>
          <cell r="L261" t="str">
            <v>Kudi</v>
          </cell>
          <cell r="M261">
            <v>0.9</v>
          </cell>
          <cell r="N261" t="str">
            <v>42815Kudi120000</v>
          </cell>
          <cell r="O261" t="str">
            <v/>
          </cell>
          <cell r="P261">
            <v>1</v>
          </cell>
          <cell r="Q261">
            <v>2016</v>
          </cell>
          <cell r="R261">
            <v>5120000</v>
          </cell>
          <cell r="S261">
            <v>0</v>
          </cell>
          <cell r="T261" t="str">
            <v>2. Seed</v>
          </cell>
          <cell r="U261" t="str">
            <v>Financial Services</v>
          </cell>
          <cell r="V261">
            <v>2017</v>
          </cell>
          <cell r="W261">
            <v>3</v>
          </cell>
          <cell r="X261">
            <v>1</v>
          </cell>
          <cell r="Y261">
            <v>1</v>
          </cell>
          <cell r="Z261">
            <v>1</v>
          </cell>
        </row>
        <row r="262">
          <cell r="A262">
            <v>42821</v>
          </cell>
          <cell r="B262" t="str">
            <v>d.light</v>
          </cell>
          <cell r="C262">
            <v>25000000</v>
          </cell>
          <cell r="E262" t="str">
            <v>Venture Round</v>
          </cell>
          <cell r="F262" t="str">
            <v>European Investment Bank</v>
          </cell>
          <cell r="G262" t="str">
            <v>https://www.crunchbase.com/funding_round/d-light-design-series-unknown--de1a5b23</v>
          </cell>
          <cell r="H262" t="str">
            <v>Kenya</v>
          </cell>
          <cell r="I262" t="str">
            <v>Kenya</v>
          </cell>
          <cell r="J262" t="str">
            <v>Energy, Renewable Energy, Solar</v>
          </cell>
          <cell r="K262" t="str">
            <v>Energy &amp; Environment Resources</v>
          </cell>
          <cell r="L262" t="str">
            <v>d.light</v>
          </cell>
          <cell r="M262">
            <v>0.9</v>
          </cell>
          <cell r="N262" t="str">
            <v>42821d.light25000000</v>
          </cell>
          <cell r="O262" t="str">
            <v/>
          </cell>
          <cell r="P262">
            <v>1</v>
          </cell>
          <cell r="Q262">
            <v>2007</v>
          </cell>
          <cell r="R262">
            <v>167500000</v>
          </cell>
          <cell r="S262">
            <v>0</v>
          </cell>
          <cell r="T262" t="str">
            <v>4. Late Venture</v>
          </cell>
          <cell r="U262" t="e">
            <v>#N/A</v>
          </cell>
          <cell r="V262">
            <v>2017</v>
          </cell>
          <cell r="W262">
            <v>3</v>
          </cell>
          <cell r="X262">
            <v>1</v>
          </cell>
          <cell r="Y262">
            <v>1</v>
          </cell>
          <cell r="Z262">
            <v>1</v>
          </cell>
        </row>
        <row r="263">
          <cell r="A263">
            <v>42822</v>
          </cell>
          <cell r="B263" t="str">
            <v>Mydawa</v>
          </cell>
          <cell r="C263">
            <v>5000000</v>
          </cell>
          <cell r="E263" t="str">
            <v>Private Equity</v>
          </cell>
          <cell r="F263" t="str">
            <v>Ion Equity</v>
          </cell>
          <cell r="G263" t="str">
            <v>https://techmoran.com/2017/03/28/mydawa-com-raises-5-million-bring-prescription-drugs-online-kenya/</v>
          </cell>
          <cell r="H263" t="str">
            <v>Kenya</v>
          </cell>
          <cell r="I263" t="str">
            <v>Kenya</v>
          </cell>
          <cell r="J263" t="str">
            <v>Apps, Mobile Apps, Wellness</v>
          </cell>
          <cell r="K263" t="str">
            <v>Healthcare &amp; Pharma</v>
          </cell>
          <cell r="L263" t="str">
            <v>Mydawa</v>
          </cell>
          <cell r="M263">
            <v>0.9</v>
          </cell>
          <cell r="N263" t="str">
            <v>42822Mydawa5000000</v>
          </cell>
          <cell r="O263" t="str">
            <v/>
          </cell>
          <cell r="P263">
            <v>1</v>
          </cell>
          <cell r="Q263">
            <v>2015</v>
          </cell>
          <cell r="R263">
            <v>8000000</v>
          </cell>
          <cell r="S263">
            <v>0</v>
          </cell>
          <cell r="T263" t="str">
            <v>6. Private Equity</v>
          </cell>
          <cell r="U263" t="str">
            <v>Health &amp; Pharmaceuticals</v>
          </cell>
          <cell r="V263">
            <v>2017</v>
          </cell>
          <cell r="W263">
            <v>3</v>
          </cell>
          <cell r="X263">
            <v>1</v>
          </cell>
          <cell r="Y263">
            <v>1</v>
          </cell>
          <cell r="Z263">
            <v>1</v>
          </cell>
        </row>
        <row r="264">
          <cell r="A264">
            <v>42823</v>
          </cell>
          <cell r="B264" t="str">
            <v>Lidya</v>
          </cell>
          <cell r="C264">
            <v>1286000</v>
          </cell>
          <cell r="E264" t="str">
            <v>Seed</v>
          </cell>
          <cell r="F264" t="str">
            <v>Savannah Fund</v>
          </cell>
          <cell r="G264" t="str">
            <v>https://www.sec.gov/Archives/edgar/data/1696738/000114036118033068/xslFormDX01/primary_doc.xml</v>
          </cell>
          <cell r="H264" t="str">
            <v>Nigeria</v>
          </cell>
          <cell r="I264" t="str">
            <v>Nigeria</v>
          </cell>
          <cell r="J264" t="str">
            <v>Fintech, Small Medium Businesses, Working Capital, Frontier &amp; Emerging Markets, and Credit Score</v>
          </cell>
          <cell r="K264" t="str">
            <v>Financial Services</v>
          </cell>
          <cell r="L264" t="str">
            <v>Lidya</v>
          </cell>
          <cell r="M264">
            <v>0.9</v>
          </cell>
          <cell r="N264" t="str">
            <v>42823Lidya1286000</v>
          </cell>
          <cell r="O264" t="str">
            <v/>
          </cell>
          <cell r="P264">
            <v>1</v>
          </cell>
          <cell r="Q264">
            <v>2016</v>
          </cell>
          <cell r="R264">
            <v>8186000</v>
          </cell>
          <cell r="S264">
            <v>0</v>
          </cell>
          <cell r="T264" t="str">
            <v>2. Seed</v>
          </cell>
          <cell r="U264" t="str">
            <v>Financial Services</v>
          </cell>
          <cell r="V264">
            <v>2017</v>
          </cell>
          <cell r="W264">
            <v>3</v>
          </cell>
          <cell r="X264">
            <v>1</v>
          </cell>
          <cell r="Y264">
            <v>1</v>
          </cell>
          <cell r="Z264">
            <v>1</v>
          </cell>
        </row>
        <row r="265">
          <cell r="A265">
            <v>42826</v>
          </cell>
          <cell r="B265" t="str">
            <v>Mines</v>
          </cell>
          <cell r="C265">
            <v>1000000</v>
          </cell>
          <cell r="E265" t="str">
            <v>Debt Financing</v>
          </cell>
          <cell r="F265" t="str">
            <v>Western Technology Investment</v>
          </cell>
          <cell r="G265" t="str">
            <v>https://www.crunchbase.com/funding_round/mines-io-debt-financing--56dfd4ee#section-lead-investors</v>
          </cell>
          <cell r="H265" t="str">
            <v>Nigeria</v>
          </cell>
          <cell r="I265" t="str">
            <v>Nigeria</v>
          </cell>
          <cell r="J265" t="str">
            <v>Microfinance, Distributed Systems, Machine Learning, Functional Programming, Parallel Programming, Microservices, and Metaprogramming.</v>
          </cell>
          <cell r="K265" t="str">
            <v>Financial Services</v>
          </cell>
          <cell r="L265" t="str">
            <v>Mines</v>
          </cell>
          <cell r="M265">
            <v>0.9</v>
          </cell>
          <cell r="N265" t="str">
            <v>42826Mines1000000</v>
          </cell>
          <cell r="O265" t="str">
            <v/>
          </cell>
          <cell r="P265">
            <v>1</v>
          </cell>
          <cell r="Q265">
            <v>2014</v>
          </cell>
          <cell r="R265">
            <v>17138000</v>
          </cell>
          <cell r="S265">
            <v>0</v>
          </cell>
          <cell r="T265" t="str">
            <v>5. Debt Financing</v>
          </cell>
          <cell r="U265" t="str">
            <v>Financial Services</v>
          </cell>
          <cell r="V265">
            <v>2017</v>
          </cell>
          <cell r="W265">
            <v>4</v>
          </cell>
          <cell r="X265">
            <v>2</v>
          </cell>
          <cell r="Y265">
            <v>1</v>
          </cell>
          <cell r="Z265">
            <v>1</v>
          </cell>
        </row>
        <row r="266">
          <cell r="A266">
            <v>42828</v>
          </cell>
          <cell r="B266" t="str">
            <v>Alternative Circle</v>
          </cell>
          <cell r="C266">
            <v>1100000</v>
          </cell>
          <cell r="E266" t="str">
            <v>Seed</v>
          </cell>
          <cell r="F266" t="str">
            <v>CreditInfo</v>
          </cell>
          <cell r="G266" t="str">
            <v>http://bitcoinagile.com/C6647E/kenyan-fintech-startup-alternative-circle-raises-11m-funding_stream</v>
          </cell>
          <cell r="H266" t="str">
            <v>Kenya</v>
          </cell>
          <cell r="I266" t="str">
            <v>Kenya</v>
          </cell>
          <cell r="J266" t="str">
            <v>FinTech, Marketing, Lending, Micro-Loans</v>
          </cell>
          <cell r="K266" t="str">
            <v>Financial Services</v>
          </cell>
          <cell r="L266" t="str">
            <v>Alternative Circle</v>
          </cell>
          <cell r="M266">
            <v>0.9</v>
          </cell>
          <cell r="N266" t="str">
            <v>42828Alternative Circle1100000</v>
          </cell>
          <cell r="O266" t="str">
            <v/>
          </cell>
          <cell r="P266">
            <v>1</v>
          </cell>
          <cell r="Q266">
            <v>2016</v>
          </cell>
          <cell r="R266">
            <v>1100000</v>
          </cell>
          <cell r="S266">
            <v>0</v>
          </cell>
          <cell r="T266" t="str">
            <v>2. Seed</v>
          </cell>
          <cell r="U266" t="str">
            <v>Financial Services</v>
          </cell>
          <cell r="V266">
            <v>2017</v>
          </cell>
          <cell r="W266">
            <v>4</v>
          </cell>
          <cell r="X266">
            <v>2</v>
          </cell>
          <cell r="Y266">
            <v>1</v>
          </cell>
          <cell r="Z266">
            <v>1</v>
          </cell>
        </row>
        <row r="267">
          <cell r="A267">
            <v>42830</v>
          </cell>
          <cell r="B267" t="str">
            <v>Flutterwave</v>
          </cell>
          <cell r="C267">
            <v>250000</v>
          </cell>
          <cell r="E267" t="str">
            <v>Series A</v>
          </cell>
          <cell r="F267" t="str">
            <v>LoftyInc Capital Management</v>
          </cell>
          <cell r="G267" t="str">
            <v>https://www.crunchbase.com/funding_round/flutterwave-series-a--7571dcbe</v>
          </cell>
          <cell r="H267" t="str">
            <v>United States</v>
          </cell>
          <cell r="I267" t="str">
            <v>United States</v>
          </cell>
          <cell r="J267" t="str">
            <v>Payments, Fintech, Financial Technology</v>
          </cell>
          <cell r="K267" t="str">
            <v>Financial Services</v>
          </cell>
          <cell r="L267" t="str">
            <v>Flutterwave</v>
          </cell>
          <cell r="M267">
            <v>0.9</v>
          </cell>
          <cell r="N267" t="str">
            <v>42830Flutterwave250000</v>
          </cell>
          <cell r="O267" t="str">
            <v/>
          </cell>
          <cell r="P267">
            <v>1</v>
          </cell>
          <cell r="Q267">
            <v>2016</v>
          </cell>
          <cell r="R267">
            <v>20300000</v>
          </cell>
          <cell r="S267" t="e">
            <v>#N/A</v>
          </cell>
          <cell r="T267" t="str">
            <v>3. Early Venture</v>
          </cell>
          <cell r="U267" t="str">
            <v>Financial Services</v>
          </cell>
          <cell r="V267">
            <v>2017</v>
          </cell>
          <cell r="W267">
            <v>4</v>
          </cell>
          <cell r="X267">
            <v>2</v>
          </cell>
          <cell r="Y267">
            <v>1</v>
          </cell>
          <cell r="Z267">
            <v>1</v>
          </cell>
        </row>
        <row r="268">
          <cell r="A268">
            <v>42831</v>
          </cell>
          <cell r="B268" t="str">
            <v>Edves</v>
          </cell>
          <cell r="C268">
            <v>21500</v>
          </cell>
          <cell r="E268" t="str">
            <v>Grant</v>
          </cell>
          <cell r="F268" t="str">
            <v>Undisclosed</v>
          </cell>
          <cell r="G268" t="str">
            <v>https://www.crunchbase.com/funding_round/edves-grant--392a7203#section-overview</v>
          </cell>
          <cell r="H268" t="str">
            <v>Nigeria</v>
          </cell>
          <cell r="I268" t="str">
            <v>Nigeria</v>
          </cell>
          <cell r="J268" t="str">
            <v>EdTech, Enterprise Resource Planning (ERP), SaaS</v>
          </cell>
          <cell r="K268" t="str">
            <v>Education</v>
          </cell>
          <cell r="L268" t="str">
            <v>Edves</v>
          </cell>
          <cell r="M268">
            <v>0.9</v>
          </cell>
          <cell r="N268" t="str">
            <v>42831Edves21500</v>
          </cell>
          <cell r="O268" t="str">
            <v/>
          </cell>
          <cell r="P268">
            <v>1</v>
          </cell>
          <cell r="Q268">
            <v>2016</v>
          </cell>
          <cell r="R268">
            <v>191500</v>
          </cell>
          <cell r="S268">
            <v>0</v>
          </cell>
          <cell r="T268" t="str">
            <v>1. Grant</v>
          </cell>
          <cell r="U268" t="str">
            <v>Education</v>
          </cell>
          <cell r="V268">
            <v>2017</v>
          </cell>
          <cell r="W268">
            <v>4</v>
          </cell>
          <cell r="X268">
            <v>2</v>
          </cell>
          <cell r="Y268">
            <v>1</v>
          </cell>
          <cell r="Z268">
            <v>1</v>
          </cell>
        </row>
        <row r="269">
          <cell r="A269">
            <v>42834</v>
          </cell>
          <cell r="B269" t="str">
            <v>Elmenus</v>
          </cell>
          <cell r="C269">
            <v>1500000</v>
          </cell>
          <cell r="E269" t="str">
            <v>Series A</v>
          </cell>
          <cell r="F269" t="str">
            <v>Algebra Ventures</v>
          </cell>
          <cell r="G269" t="str">
            <v>https://www.menabytes.com/elmenus-1-5-million/</v>
          </cell>
          <cell r="H269" t="str">
            <v>Egypt</v>
          </cell>
          <cell r="I269" t="str">
            <v>Egypt</v>
          </cell>
          <cell r="J269" t="str">
            <v>Ediscovery, Hospitality, Mobile, Restaurants, Food and Beverages</v>
          </cell>
          <cell r="K269" t="str">
            <v>E-Commerce &amp; Retail</v>
          </cell>
          <cell r="L269" t="str">
            <v>Elmenus</v>
          </cell>
          <cell r="M269">
            <v>0.9</v>
          </cell>
          <cell r="N269" t="str">
            <v>42834Elmenus1500000</v>
          </cell>
          <cell r="O269" t="str">
            <v/>
          </cell>
          <cell r="P269">
            <v>1</v>
          </cell>
          <cell r="Q269">
            <v>2011</v>
          </cell>
          <cell r="R269">
            <v>1500000</v>
          </cell>
          <cell r="S269">
            <v>0</v>
          </cell>
          <cell r="T269" t="str">
            <v>3. Early Venture</v>
          </cell>
          <cell r="U269" t="str">
            <v>E-commerce &amp; Retail</v>
          </cell>
          <cell r="V269">
            <v>2017</v>
          </cell>
          <cell r="W269">
            <v>4</v>
          </cell>
          <cell r="X269">
            <v>2</v>
          </cell>
          <cell r="Y269">
            <v>1</v>
          </cell>
          <cell r="Z269">
            <v>1</v>
          </cell>
        </row>
        <row r="270">
          <cell r="A270">
            <v>42836</v>
          </cell>
          <cell r="B270" t="str">
            <v>Takealot</v>
          </cell>
          <cell r="C270">
            <v>69000000</v>
          </cell>
          <cell r="E270" t="str">
            <v>Corporate Venture</v>
          </cell>
          <cell r="F270" t="str">
            <v>Naspers</v>
          </cell>
          <cell r="G270" t="str">
            <v>https://www.iafrikan.com/2017/04/11/naspers-invests-69-million-into-south-african-e-commerce-business-takealot-takes-its-shareholding-to-over-50/</v>
          </cell>
          <cell r="H270" t="str">
            <v>South Africa</v>
          </cell>
          <cell r="I270" t="str">
            <v>South Africa</v>
          </cell>
          <cell r="J270" t="str">
            <v>E-Commerce, Logistics, Retail</v>
          </cell>
          <cell r="K270" t="str">
            <v>E-Commerce &amp; Retail</v>
          </cell>
          <cell r="L270" t="str">
            <v>Takealot</v>
          </cell>
          <cell r="M270">
            <v>0.9</v>
          </cell>
          <cell r="N270" t="str">
            <v>42836Takealot69000000</v>
          </cell>
          <cell r="O270" t="str">
            <v/>
          </cell>
          <cell r="P270">
            <v>1</v>
          </cell>
          <cell r="Q270">
            <v>2011</v>
          </cell>
          <cell r="R270">
            <v>169000000</v>
          </cell>
          <cell r="S270">
            <v>0</v>
          </cell>
          <cell r="T270" t="str">
            <v>4. Late Venture</v>
          </cell>
          <cell r="U270" t="str">
            <v>E-commerce &amp; Retail</v>
          </cell>
          <cell r="V270">
            <v>2017</v>
          </cell>
          <cell r="W270">
            <v>4</v>
          </cell>
          <cell r="X270">
            <v>2</v>
          </cell>
          <cell r="Y270">
            <v>1</v>
          </cell>
          <cell r="Z270">
            <v>1</v>
          </cell>
        </row>
        <row r="271">
          <cell r="A271">
            <v>42838</v>
          </cell>
          <cell r="B271" t="str">
            <v>Outsource Now</v>
          </cell>
          <cell r="C271" t="str">
            <v>Undisclosed</v>
          </cell>
          <cell r="E271" t="str">
            <v>Grant</v>
          </cell>
          <cell r="F271" t="str">
            <v>Discover PreAccelerator</v>
          </cell>
          <cell r="G271" t="str">
            <v>https://www.crunchbase.com/funding_round/outsource-now-non-equity-assistance--35a80551#section-overview</v>
          </cell>
          <cell r="H271" t="str">
            <v>Zambia</v>
          </cell>
          <cell r="I271" t="str">
            <v>Zambia</v>
          </cell>
          <cell r="J271" t="str">
            <v>Information Services, Information Technology, Technical Support</v>
          </cell>
          <cell r="K271" t="str">
            <v>Information Technology</v>
          </cell>
          <cell r="L271" t="str">
            <v>Outsource Now</v>
          </cell>
          <cell r="M271">
            <v>0.9</v>
          </cell>
          <cell r="N271" t="str">
            <v>42838Outsource NowUndisclosed</v>
          </cell>
          <cell r="O271" t="str">
            <v/>
          </cell>
          <cell r="P271">
            <v>0</v>
          </cell>
          <cell r="Q271">
            <v>2017</v>
          </cell>
          <cell r="R271">
            <v>0</v>
          </cell>
          <cell r="S271">
            <v>0</v>
          </cell>
          <cell r="T271" t="str">
            <v>1. Grant</v>
          </cell>
          <cell r="U271" t="str">
            <v>Other Technologies &amp; Information Technology</v>
          </cell>
          <cell r="V271">
            <v>2017</v>
          </cell>
          <cell r="W271">
            <v>4</v>
          </cell>
          <cell r="X271">
            <v>2</v>
          </cell>
          <cell r="Y271">
            <v>1</v>
          </cell>
          <cell r="Z271">
            <v>1</v>
          </cell>
        </row>
        <row r="272">
          <cell r="A272">
            <v>42838</v>
          </cell>
          <cell r="B272" t="str">
            <v>biNu</v>
          </cell>
          <cell r="C272">
            <v>3600000</v>
          </cell>
          <cell r="E272" t="str">
            <v>Private Equity</v>
          </cell>
          <cell r="F272" t="str">
            <v>Jonathan Ruffer</v>
          </cell>
          <cell r="G272" t="str">
            <v>https://www.crunchbase.com/search/funding_rounds/field/organizations/num_funding_rounds/binu</v>
          </cell>
          <cell r="V272">
            <v>2017</v>
          </cell>
          <cell r="W272">
            <v>4</v>
          </cell>
          <cell r="X272">
            <v>2</v>
          </cell>
          <cell r="Y272">
            <v>1</v>
          </cell>
          <cell r="Z272">
            <v>1</v>
          </cell>
        </row>
        <row r="273">
          <cell r="A273">
            <v>42846</v>
          </cell>
          <cell r="B273" t="str">
            <v>PayGo Energy</v>
          </cell>
          <cell r="C273">
            <v>1400000</v>
          </cell>
          <cell r="E273" t="str">
            <v>Seed</v>
          </cell>
          <cell r="F273" t="str">
            <v>Village Capital, Novastar Ventures, Global Partnerships/Eleos Social Venture Fund, Global Innovation Fund, Energy Access Ventures, D-Prize, Aster</v>
          </cell>
          <cell r="G273" t="str">
            <v>https://www.crunchbase.com/funding_round/paygo-energy-seed--951b69f6#section-investors</v>
          </cell>
          <cell r="H273" t="str">
            <v>Kenya</v>
          </cell>
          <cell r="I273" t="str">
            <v>Kenya</v>
          </cell>
          <cell r="J273" t="str">
            <v>Clean Energy, Oil and Gas</v>
          </cell>
          <cell r="K273" t="str">
            <v>Energy &amp; Environment Resources</v>
          </cell>
          <cell r="L273" t="str">
            <v>PayGo Energy</v>
          </cell>
          <cell r="M273">
            <v>0.9</v>
          </cell>
          <cell r="N273" t="str">
            <v>42846PayGo Energy1400000</v>
          </cell>
          <cell r="O273" t="str">
            <v/>
          </cell>
          <cell r="P273">
            <v>1</v>
          </cell>
          <cell r="Q273">
            <v>2014</v>
          </cell>
          <cell r="R273">
            <v>4900000</v>
          </cell>
          <cell r="S273">
            <v>0</v>
          </cell>
          <cell r="T273" t="str">
            <v>2. Seed</v>
          </cell>
          <cell r="U273" t="e">
            <v>#N/A</v>
          </cell>
          <cell r="V273">
            <v>2017</v>
          </cell>
          <cell r="W273">
            <v>4</v>
          </cell>
          <cell r="X273">
            <v>2</v>
          </cell>
          <cell r="Y273">
            <v>1</v>
          </cell>
          <cell r="Z273">
            <v>7</v>
          </cell>
        </row>
        <row r="274">
          <cell r="A274">
            <v>42851</v>
          </cell>
          <cell r="B274" t="str">
            <v>Aerobotics</v>
          </cell>
          <cell r="C274">
            <v>17000</v>
          </cell>
          <cell r="E274" t="str">
            <v>Seed</v>
          </cell>
          <cell r="F274" t="str">
            <v xml:space="preserve">Startupbootcamp, Startupbootcamp InsurTech London
</v>
          </cell>
          <cell r="G274" t="str">
            <v>https://www.crunchbase.com/funding_round/aerobotics-seed--2c8f4508#section-investors</v>
          </cell>
          <cell r="H274" t="str">
            <v>South Africa</v>
          </cell>
          <cell r="I274" t="str">
            <v>South Africa</v>
          </cell>
          <cell r="J274" t="str">
            <v>Data Analytics, Aerial Engineering Design and Manufacture, Machine Learning, and Image Processing, Agtech, Drones, Farming, Software</v>
          </cell>
          <cell r="K274" t="str">
            <v>Emerging Technologies</v>
          </cell>
          <cell r="L274" t="str">
            <v>Aerobotics</v>
          </cell>
          <cell r="M274">
            <v>0.9</v>
          </cell>
          <cell r="N274" t="str">
            <v>42851Aerobotics17000</v>
          </cell>
          <cell r="O274" t="str">
            <v/>
          </cell>
          <cell r="P274">
            <v>1</v>
          </cell>
          <cell r="Q274">
            <v>2014</v>
          </cell>
          <cell r="R274">
            <v>4667000</v>
          </cell>
          <cell r="S274">
            <v>0</v>
          </cell>
          <cell r="T274" t="str">
            <v>2. Seed</v>
          </cell>
          <cell r="U274" t="str">
            <v>Emerging Technologies</v>
          </cell>
          <cell r="V274">
            <v>2017</v>
          </cell>
          <cell r="W274">
            <v>4</v>
          </cell>
          <cell r="X274">
            <v>2</v>
          </cell>
          <cell r="Y274">
            <v>1</v>
          </cell>
          <cell r="Z274">
            <v>2</v>
          </cell>
        </row>
        <row r="275">
          <cell r="A275">
            <v>42852</v>
          </cell>
          <cell r="B275" t="str">
            <v>CanGo</v>
          </cell>
          <cell r="C275" t="str">
            <v>Undisclosed</v>
          </cell>
          <cell r="E275" t="str">
            <v>Grant</v>
          </cell>
          <cell r="F275" t="str">
            <v>GSMA Ecosystem Accelerator</v>
          </cell>
          <cell r="G275" t="str">
            <v>https://www.crunchbase.com/funding_round/safemotos-grant--c437e5e4</v>
          </cell>
          <cell r="H275" t="str">
            <v>Rwanda</v>
          </cell>
          <cell r="I275" t="str">
            <v>Rwanda</v>
          </cell>
          <cell r="J275" t="str">
            <v>Apps, Public Safety, Taxi Service, Transportation, Ride-hailing</v>
          </cell>
          <cell r="K275" t="str">
            <v>Transport &amp; Logistics</v>
          </cell>
          <cell r="L275" t="str">
            <v>CanGo</v>
          </cell>
          <cell r="M275">
            <v>0.9</v>
          </cell>
          <cell r="N275" t="str">
            <v>42852CanGoUndisclosed</v>
          </cell>
          <cell r="O275" t="str">
            <v/>
          </cell>
          <cell r="P275">
            <v>0</v>
          </cell>
          <cell r="Q275">
            <v>2015</v>
          </cell>
          <cell r="R275">
            <v>131000</v>
          </cell>
          <cell r="S275">
            <v>0</v>
          </cell>
          <cell r="T275" t="str">
            <v>1. Grant</v>
          </cell>
          <cell r="U275" t="str">
            <v>Transport &amp; Logistics</v>
          </cell>
          <cell r="V275">
            <v>2017</v>
          </cell>
          <cell r="W275">
            <v>4</v>
          </cell>
          <cell r="X275">
            <v>2</v>
          </cell>
          <cell r="Y275">
            <v>1</v>
          </cell>
          <cell r="Z275">
            <v>1</v>
          </cell>
        </row>
        <row r="276">
          <cell r="A276">
            <v>42852</v>
          </cell>
          <cell r="B276" t="str">
            <v>Twiga Foods</v>
          </cell>
          <cell r="C276" t="str">
            <v>Undisclosed</v>
          </cell>
          <cell r="E276" t="str">
            <v>Grant</v>
          </cell>
          <cell r="F276" t="str">
            <v>GSMA Ecosystem Accelerator</v>
          </cell>
          <cell r="G276" t="str">
            <v>https://www.crunchbase.com/funding_round/twiga-foods-grant--cb4392a0</v>
          </cell>
          <cell r="H276" t="str">
            <v>Kenya</v>
          </cell>
          <cell r="I276" t="str">
            <v>Kenya</v>
          </cell>
          <cell r="J276" t="str">
            <v>mCommerce, Distribution, and Agriculture</v>
          </cell>
          <cell r="K276" t="str">
            <v>E-Commerce &amp; Retail</v>
          </cell>
          <cell r="L276" t="str">
            <v>Twiga Foods</v>
          </cell>
          <cell r="M276">
            <v>0.9</v>
          </cell>
          <cell r="N276" t="str">
            <v>42852Twiga FoodsUndisclosed</v>
          </cell>
          <cell r="O276" t="str">
            <v/>
          </cell>
          <cell r="P276">
            <v>0</v>
          </cell>
          <cell r="Q276">
            <v>2013</v>
          </cell>
          <cell r="R276">
            <v>40350000</v>
          </cell>
          <cell r="S276">
            <v>0</v>
          </cell>
          <cell r="T276" t="str">
            <v>1. Grant</v>
          </cell>
          <cell r="U276" t="str">
            <v>E-commerce &amp; Retail</v>
          </cell>
          <cell r="V276">
            <v>2017</v>
          </cell>
          <cell r="W276">
            <v>4</v>
          </cell>
          <cell r="X276">
            <v>2</v>
          </cell>
          <cell r="Y276">
            <v>1</v>
          </cell>
          <cell r="Z276">
            <v>1</v>
          </cell>
        </row>
        <row r="277">
          <cell r="A277">
            <v>42856</v>
          </cell>
          <cell r="B277" t="str">
            <v>Orcas​</v>
          </cell>
          <cell r="C277" t="str">
            <v>Undisclosed</v>
          </cell>
          <cell r="E277" t="str">
            <v>Pre-Seed</v>
          </cell>
          <cell r="F277" t="str">
            <v>Cairo Angels</v>
          </cell>
          <cell r="G277" t="str">
            <v>https://enterprise.press/stories/2017/05/24/cairo-angels-invests-in-edtech-startup-orcas/</v>
          </cell>
          <cell r="H277" t="str">
            <v>Egypt</v>
          </cell>
          <cell r="I277" t="str">
            <v>Egypt</v>
          </cell>
          <cell r="J277" t="str">
            <v>E-Commerce, Education, Internet</v>
          </cell>
          <cell r="K277" t="str">
            <v>Education</v>
          </cell>
          <cell r="L277" t="str">
            <v>Orcas​</v>
          </cell>
          <cell r="M277">
            <v>0.9</v>
          </cell>
          <cell r="N277" t="str">
            <v>42856Orcas​Undisclosed</v>
          </cell>
          <cell r="O277" t="str">
            <v/>
          </cell>
          <cell r="P277">
            <v>0</v>
          </cell>
          <cell r="Q277">
            <v>2014</v>
          </cell>
          <cell r="R277">
            <v>500000</v>
          </cell>
          <cell r="S277">
            <v>0</v>
          </cell>
          <cell r="T277" t="str">
            <v>2. Seed</v>
          </cell>
          <cell r="U277" t="str">
            <v>Education</v>
          </cell>
          <cell r="V277">
            <v>2017</v>
          </cell>
          <cell r="W277">
            <v>5</v>
          </cell>
          <cell r="X277">
            <v>2</v>
          </cell>
          <cell r="Y277">
            <v>1</v>
          </cell>
          <cell r="Z277">
            <v>1</v>
          </cell>
        </row>
        <row r="278">
          <cell r="A278">
            <v>42856</v>
          </cell>
          <cell r="B278" t="str">
            <v>Cars45</v>
          </cell>
          <cell r="C278">
            <v>5000000</v>
          </cell>
          <cell r="E278" t="str">
            <v>Series A</v>
          </cell>
          <cell r="F278" t="str">
            <v>New Enterprise Associates, Balderton Capital Balderton Capital, TPG Growth, EchoVC Partners, Frontier Car Group</v>
          </cell>
          <cell r="G278" t="str">
            <v>https://www.crunchbase.com/organization/cars45#section-funding-rounds</v>
          </cell>
          <cell r="H278" t="str">
            <v>Nigeria</v>
          </cell>
          <cell r="I278" t="str">
            <v>Nigeria</v>
          </cell>
          <cell r="J278" t="str">
            <v>Automotive, E-Commerce, E-Commerce Platforms</v>
          </cell>
          <cell r="K278" t="str">
            <v>E-Commerce &amp; Retail</v>
          </cell>
          <cell r="L278" t="str">
            <v>Cars45</v>
          </cell>
          <cell r="M278">
            <v>0.9</v>
          </cell>
          <cell r="N278" t="str">
            <v>42856Cars455000000</v>
          </cell>
          <cell r="O278" t="str">
            <v/>
          </cell>
          <cell r="P278">
            <v>1</v>
          </cell>
          <cell r="Q278">
            <v>2016</v>
          </cell>
          <cell r="R278">
            <v>5000000</v>
          </cell>
          <cell r="S278">
            <v>0</v>
          </cell>
          <cell r="T278" t="str">
            <v>3. Early Venture</v>
          </cell>
          <cell r="U278" t="str">
            <v>E-commerce &amp; Retail</v>
          </cell>
          <cell r="V278">
            <v>2017</v>
          </cell>
          <cell r="W278">
            <v>5</v>
          </cell>
          <cell r="X278">
            <v>2</v>
          </cell>
          <cell r="Y278">
            <v>1</v>
          </cell>
          <cell r="Z278">
            <v>5</v>
          </cell>
        </row>
        <row r="279">
          <cell r="A279">
            <v>42857</v>
          </cell>
          <cell r="B279" t="str">
            <v>MoneyFellows</v>
          </cell>
          <cell r="C279">
            <v>50000</v>
          </cell>
          <cell r="E279" t="str">
            <v>Grant</v>
          </cell>
          <cell r="F279" t="str">
            <v>MIT Enterprise Forum</v>
          </cell>
          <cell r="G279" t="str">
            <v>https://www.prnewswire.com/news-releases/mit-enterprise-forum-arab-startup-competition-final-award-ceremony-was-held-in-bahrain-in-partnership-with-community-jameel-zain-group-and-tamkeen-621036473.html</v>
          </cell>
          <cell r="V279">
            <v>2017</v>
          </cell>
          <cell r="W279">
            <v>5</v>
          </cell>
          <cell r="X279">
            <v>2</v>
          </cell>
          <cell r="Y279">
            <v>1</v>
          </cell>
          <cell r="Z279">
            <v>1</v>
          </cell>
        </row>
        <row r="280">
          <cell r="A280">
            <v>42858</v>
          </cell>
          <cell r="B280" t="str">
            <v>GoodsMart</v>
          </cell>
          <cell r="C280">
            <v>750000</v>
          </cell>
          <cell r="E280" t="str">
            <v>Series A</v>
          </cell>
          <cell r="F280" t="str">
            <v>Algebra Ventures</v>
          </cell>
          <cell r="G280" t="str">
            <v>https://www.bizcommunity.com/Article/65/188/161200.html</v>
          </cell>
          <cell r="H280" t="str">
            <v>Egypt</v>
          </cell>
          <cell r="I280" t="str">
            <v>Egypt</v>
          </cell>
          <cell r="J280" t="str">
            <v>Apps, Delivery Service, Shopping</v>
          </cell>
          <cell r="K280" t="str">
            <v>E-Commerce &amp; Retail</v>
          </cell>
          <cell r="L280" t="str">
            <v>Goodsmart</v>
          </cell>
          <cell r="M280">
            <v>0.9</v>
          </cell>
          <cell r="N280" t="str">
            <v>42858GoodsMart750000</v>
          </cell>
          <cell r="O280" t="str">
            <v/>
          </cell>
          <cell r="P280">
            <v>1</v>
          </cell>
          <cell r="Q280">
            <v>2013</v>
          </cell>
          <cell r="R280">
            <v>750000</v>
          </cell>
          <cell r="S280">
            <v>0</v>
          </cell>
          <cell r="T280" t="str">
            <v>3. Early Venture</v>
          </cell>
          <cell r="U280" t="str">
            <v>E-commerce &amp; Retail</v>
          </cell>
          <cell r="V280">
            <v>2017</v>
          </cell>
          <cell r="W280">
            <v>5</v>
          </cell>
          <cell r="X280">
            <v>2</v>
          </cell>
          <cell r="Y280">
            <v>1</v>
          </cell>
          <cell r="Z280">
            <v>1</v>
          </cell>
        </row>
        <row r="281">
          <cell r="A281">
            <v>42858</v>
          </cell>
          <cell r="B281" t="str">
            <v>OffGridBox</v>
          </cell>
          <cell r="C281">
            <v>705000</v>
          </cell>
          <cell r="E281" t="str">
            <v>Angel</v>
          </cell>
          <cell r="F281" t="str">
            <v>Semyon Dukach, Ty Danco, Ground Squirrel Ventures, Troy Billett, Rob Stevens, Warren Katz, Mike Zelnick, Marco Cecchini</v>
          </cell>
          <cell r="G281" t="str">
            <v>https://www.crunchbase.com/funding_round/offgridbox-angel--199d70c3</v>
          </cell>
          <cell r="H281" t="str">
            <v>Rwanda</v>
          </cell>
          <cell r="I281" t="str">
            <v>Rwanda</v>
          </cell>
          <cell r="J281" t="str">
            <v>Renewables &amp; Environment</v>
          </cell>
          <cell r="K281" t="str">
            <v>Energy &amp; Environment Resources</v>
          </cell>
          <cell r="L281" t="str">
            <v>OffGridBox</v>
          </cell>
          <cell r="M281">
            <v>0.9</v>
          </cell>
          <cell r="N281" t="str">
            <v>42858OffGridBox705000</v>
          </cell>
          <cell r="O281" t="str">
            <v/>
          </cell>
          <cell r="P281">
            <v>1</v>
          </cell>
          <cell r="Q281">
            <v>2016</v>
          </cell>
          <cell r="R281">
            <v>3705000</v>
          </cell>
          <cell r="S281">
            <v>0</v>
          </cell>
          <cell r="T281" t="str">
            <v>2. Seed</v>
          </cell>
          <cell r="U281" t="e">
            <v>#N/A</v>
          </cell>
          <cell r="V281">
            <v>2017</v>
          </cell>
          <cell r="W281">
            <v>5</v>
          </cell>
          <cell r="X281">
            <v>2</v>
          </cell>
          <cell r="Y281">
            <v>1</v>
          </cell>
          <cell r="Z281">
            <v>8</v>
          </cell>
        </row>
        <row r="282">
          <cell r="A282">
            <v>42858</v>
          </cell>
          <cell r="B282" t="str">
            <v>AllLife</v>
          </cell>
          <cell r="C282">
            <v>6700000</v>
          </cell>
          <cell r="E282" t="str">
            <v>Series A</v>
          </cell>
          <cell r="F282" t="str">
            <v>LeapFrog Investments, Quona Capital</v>
          </cell>
          <cell r="G282" t="str">
            <v>http://www.finsmes.com/2017/05/insurtech-startup-alllife-closes-funding-round.html</v>
          </cell>
          <cell r="V282">
            <v>2017</v>
          </cell>
          <cell r="W282">
            <v>5</v>
          </cell>
          <cell r="X282">
            <v>2</v>
          </cell>
          <cell r="Y282">
            <v>1</v>
          </cell>
          <cell r="Z282">
            <v>2</v>
          </cell>
        </row>
        <row r="283">
          <cell r="A283">
            <v>42865</v>
          </cell>
          <cell r="B283" t="str">
            <v>Printivo.com</v>
          </cell>
          <cell r="C283">
            <v>50000</v>
          </cell>
          <cell r="E283" t="str">
            <v>Seed</v>
          </cell>
          <cell r="F283" t="str">
            <v>LoftyInc Capital Management</v>
          </cell>
          <cell r="G283" t="str">
            <v>https://www.crunchbase.com/funding_round/printivo-seed--ac67c466#section-overview</v>
          </cell>
          <cell r="H283" t="str">
            <v>Nigeria</v>
          </cell>
          <cell r="I283" t="str">
            <v>Nigeria</v>
          </cell>
          <cell r="J283" t="str">
            <v>Online Printing, Business cards, Letterheads, Envelopes, Gift Items, Paper Bags, Stickers, Rollup Banner, Magic Mugs, Logo Mugs and Photo Mugs, Handbills, Greeting Cards, Invitations, PostCards, Graphic Designs, and Wedding Products Invitations, Gift Items and more</v>
          </cell>
          <cell r="K283" t="str">
            <v>Media &amp; Entertainment</v>
          </cell>
          <cell r="L283" t="str">
            <v>Printivo.com</v>
          </cell>
          <cell r="M283">
            <v>0.9</v>
          </cell>
          <cell r="N283" t="str">
            <v>42865Printivo.com50000</v>
          </cell>
          <cell r="O283" t="str">
            <v/>
          </cell>
          <cell r="P283">
            <v>1</v>
          </cell>
          <cell r="Q283">
            <v>2013</v>
          </cell>
          <cell r="R283">
            <v>162000</v>
          </cell>
          <cell r="S283">
            <v>0</v>
          </cell>
          <cell r="T283" t="str">
            <v>2. Seed</v>
          </cell>
          <cell r="U283" t="str">
            <v>Media &amp; Entertainment</v>
          </cell>
          <cell r="V283">
            <v>2017</v>
          </cell>
          <cell r="W283">
            <v>5</v>
          </cell>
          <cell r="X283">
            <v>2</v>
          </cell>
          <cell r="Y283">
            <v>1</v>
          </cell>
          <cell r="Z283">
            <v>1</v>
          </cell>
        </row>
        <row r="284">
          <cell r="A284">
            <v>42866</v>
          </cell>
          <cell r="B284" t="str">
            <v>Africa Logistics Properties</v>
          </cell>
          <cell r="C284">
            <v>4000000</v>
          </cell>
          <cell r="E284" t="str">
            <v>Private Equity</v>
          </cell>
          <cell r="F284" t="str">
            <v>DOB Equity</v>
          </cell>
          <cell r="G284" t="str">
            <v>https://techmoran.com/2017/05/11/africa-logistics-properties-raises-4m-from-dob-equity-to-improve-logistics-warehousing-in-kenya/</v>
          </cell>
          <cell r="V284">
            <v>2017</v>
          </cell>
          <cell r="W284">
            <v>5</v>
          </cell>
          <cell r="X284">
            <v>2</v>
          </cell>
          <cell r="Y284">
            <v>1</v>
          </cell>
          <cell r="Z284">
            <v>1</v>
          </cell>
        </row>
        <row r="285">
          <cell r="A285">
            <v>42870</v>
          </cell>
          <cell r="B285" t="str">
            <v>Thrive Agric</v>
          </cell>
          <cell r="C285">
            <v>20000</v>
          </cell>
          <cell r="E285" t="str">
            <v>Seed</v>
          </cell>
          <cell r="F285" t="str">
            <v>Ventures Platform</v>
          </cell>
          <cell r="G285" t="str">
            <v>https://www.crunchbase.com/funding_round/thrive-agric-seed--f9f544ea</v>
          </cell>
          <cell r="H285" t="str">
            <v>Nigeria</v>
          </cell>
          <cell r="I285" t="str">
            <v>Nigeria</v>
          </cell>
          <cell r="J285" t="str">
            <v>Agriculture, AgTech, Information Technology</v>
          </cell>
          <cell r="K285" t="str">
            <v>Agriculture</v>
          </cell>
          <cell r="L285" t="str">
            <v>Thrive Agric</v>
          </cell>
          <cell r="M285">
            <v>0.9</v>
          </cell>
          <cell r="N285" t="str">
            <v>42870Thrive Agric20000</v>
          </cell>
          <cell r="O285" t="str">
            <v/>
          </cell>
          <cell r="P285">
            <v>1</v>
          </cell>
          <cell r="Q285">
            <v>2016</v>
          </cell>
          <cell r="R285">
            <v>620000</v>
          </cell>
          <cell r="S285">
            <v>0</v>
          </cell>
          <cell r="T285" t="str">
            <v>2. Seed</v>
          </cell>
          <cell r="U285" t="str">
            <v>Agriculture</v>
          </cell>
          <cell r="V285">
            <v>2017</v>
          </cell>
          <cell r="W285">
            <v>5</v>
          </cell>
          <cell r="X285">
            <v>2</v>
          </cell>
          <cell r="Y285">
            <v>1</v>
          </cell>
          <cell r="Z285">
            <v>1</v>
          </cell>
        </row>
        <row r="286">
          <cell r="A286">
            <v>42871</v>
          </cell>
          <cell r="B286" t="str">
            <v>Vezeeta</v>
          </cell>
          <cell r="C286">
            <v>1500000</v>
          </cell>
          <cell r="E286" t="str">
            <v>Series B</v>
          </cell>
          <cell r="F286" t="str">
            <v>Endeavor, Silicon Badia, Vostok New Ventures, Vulkan Equity</v>
          </cell>
          <cell r="G286" t="str">
            <v>https://www.wamda.com/2017/05/endeavor-catalyst-fund-closes-500000-investment-egypt</v>
          </cell>
          <cell r="H286" t="str">
            <v>Egypt</v>
          </cell>
          <cell r="I286" t="str">
            <v>Egypt</v>
          </cell>
          <cell r="J286" t="str">
            <v>Healthcare, Internet, Marketplace, Medical, Paas, Saas</v>
          </cell>
          <cell r="K286" t="str">
            <v>Healthcare &amp; Pharma</v>
          </cell>
          <cell r="L286" t="str">
            <v>Vezeeta</v>
          </cell>
          <cell r="M286">
            <v>0.9</v>
          </cell>
          <cell r="N286" t="str">
            <v>42871Vezeeta1500000</v>
          </cell>
          <cell r="O286" t="str">
            <v/>
          </cell>
          <cell r="P286">
            <v>1</v>
          </cell>
          <cell r="Q286">
            <v>2012</v>
          </cell>
          <cell r="R286">
            <v>23500000</v>
          </cell>
          <cell r="S286">
            <v>0</v>
          </cell>
          <cell r="T286" t="str">
            <v>3. Early Venture</v>
          </cell>
          <cell r="U286" t="str">
            <v>Health &amp; Pharmaceuticals</v>
          </cell>
          <cell r="V286">
            <v>2017</v>
          </cell>
          <cell r="W286">
            <v>5</v>
          </cell>
          <cell r="X286">
            <v>2</v>
          </cell>
          <cell r="Y286">
            <v>1</v>
          </cell>
          <cell r="Z286">
            <v>4</v>
          </cell>
        </row>
        <row r="287">
          <cell r="A287">
            <v>42877</v>
          </cell>
          <cell r="B287" t="str">
            <v>Tizeti</v>
          </cell>
          <cell r="C287">
            <v>2100000</v>
          </cell>
          <cell r="E287" t="str">
            <v>Seed</v>
          </cell>
          <cell r="F287" t="str">
            <v>Zeno Ventures, Y Combinator, Western Technology Investment, Vy Capital, Social Capital, Picus Capital, Michael Seibel, Lynett Capital, Golden Palm Investments, Gabriel Hammond, Friále, ACE &amp; Company</v>
          </cell>
          <cell r="G287" t="str">
            <v>https://www.crunchbase.com/funding_round/tizeti-seed--27c8dc4f#section-overview</v>
          </cell>
          <cell r="H287" t="str">
            <v>Nigeria</v>
          </cell>
          <cell r="I287" t="str">
            <v>Nigeria</v>
          </cell>
          <cell r="J287" t="str">
            <v>Internet, WIFI, VOIP, and IPTV</v>
          </cell>
          <cell r="K287" t="str">
            <v>Information Technology</v>
          </cell>
          <cell r="L287" t="str">
            <v>Tizeti</v>
          </cell>
          <cell r="M287">
            <v>0.9</v>
          </cell>
          <cell r="N287" t="str">
            <v>42877Tizeti2100000</v>
          </cell>
          <cell r="O287" t="str">
            <v/>
          </cell>
          <cell r="P287">
            <v>1</v>
          </cell>
          <cell r="Q287">
            <v>2014</v>
          </cell>
          <cell r="R287">
            <v>5100000</v>
          </cell>
          <cell r="S287">
            <v>0</v>
          </cell>
          <cell r="T287" t="str">
            <v>2. Seed</v>
          </cell>
          <cell r="U287" t="str">
            <v>Other Technologies &amp; Information Technology</v>
          </cell>
          <cell r="V287">
            <v>2017</v>
          </cell>
          <cell r="W287">
            <v>5</v>
          </cell>
          <cell r="X287">
            <v>2</v>
          </cell>
          <cell r="Y287">
            <v>1</v>
          </cell>
          <cell r="Z287">
            <v>12</v>
          </cell>
        </row>
        <row r="288">
          <cell r="A288">
            <v>42878</v>
          </cell>
          <cell r="B288" t="str">
            <v>Flutterwave</v>
          </cell>
          <cell r="C288">
            <v>50000</v>
          </cell>
          <cell r="E288" t="str">
            <v>Grant</v>
          </cell>
          <cell r="F288" t="str">
            <v>Google Launchpad Accelerator</v>
          </cell>
          <cell r="G288" t="str">
            <v>https://www.crunchbase.com/funding_round/flutterwave-non-equity-assistance--14c783dd#section-overview</v>
          </cell>
          <cell r="H288" t="str">
            <v>United States</v>
          </cell>
          <cell r="I288" t="str">
            <v>United States</v>
          </cell>
          <cell r="J288" t="str">
            <v>Payments, Fintech, Financial Technology</v>
          </cell>
          <cell r="K288" t="str">
            <v>Financial Services</v>
          </cell>
          <cell r="L288" t="str">
            <v>Flutterwave</v>
          </cell>
          <cell r="M288">
            <v>0.9</v>
          </cell>
          <cell r="N288" t="str">
            <v>42878Flutterwave50000</v>
          </cell>
          <cell r="O288" t="str">
            <v/>
          </cell>
          <cell r="P288">
            <v>1</v>
          </cell>
          <cell r="Q288">
            <v>2016</v>
          </cell>
          <cell r="R288">
            <v>20300000</v>
          </cell>
          <cell r="S288" t="e">
            <v>#N/A</v>
          </cell>
          <cell r="T288" t="str">
            <v>1. Grant</v>
          </cell>
          <cell r="U288" t="str">
            <v>Financial Services</v>
          </cell>
          <cell r="V288">
            <v>2017</v>
          </cell>
          <cell r="W288">
            <v>5</v>
          </cell>
          <cell r="X288">
            <v>2</v>
          </cell>
          <cell r="Y288">
            <v>1</v>
          </cell>
          <cell r="Z288">
            <v>1</v>
          </cell>
        </row>
        <row r="289">
          <cell r="A289">
            <v>42878</v>
          </cell>
          <cell r="B289" t="str">
            <v>Jumo</v>
          </cell>
          <cell r="C289">
            <v>50000</v>
          </cell>
          <cell r="E289" t="str">
            <v>Grant</v>
          </cell>
          <cell r="F289" t="str">
            <v>Google Launchpad Accelerator</v>
          </cell>
          <cell r="G289" t="str">
            <v>https://www.crunchbase.com/funding_round/jumo-2-non-equity-assistance--50ba5d1c#section-lead-investors</v>
          </cell>
          <cell r="H289" t="str">
            <v>South Africa</v>
          </cell>
          <cell r="I289" t="str">
            <v>South Africa</v>
          </cell>
          <cell r="J289" t="str">
            <v>Technology, Mobile Money, Big Data, Digital Financial Services, Mobile Financial Services, Financial Technology</v>
          </cell>
          <cell r="K289" t="str">
            <v>Financial Services</v>
          </cell>
          <cell r="L289" t="str">
            <v>Jumo</v>
          </cell>
          <cell r="M289">
            <v>0.9</v>
          </cell>
          <cell r="N289" t="str">
            <v>42878Jumo50000</v>
          </cell>
          <cell r="O289" t="str">
            <v/>
          </cell>
          <cell r="P289">
            <v>1</v>
          </cell>
          <cell r="Q289">
            <v>2014</v>
          </cell>
          <cell r="R289">
            <v>91700000</v>
          </cell>
          <cell r="S289">
            <v>0</v>
          </cell>
          <cell r="T289" t="str">
            <v>1. Grant</v>
          </cell>
          <cell r="U289" t="str">
            <v>Financial Services</v>
          </cell>
          <cell r="V289">
            <v>2017</v>
          </cell>
          <cell r="W289">
            <v>5</v>
          </cell>
          <cell r="X289">
            <v>2</v>
          </cell>
          <cell r="Y289">
            <v>1</v>
          </cell>
          <cell r="Z289">
            <v>1</v>
          </cell>
        </row>
        <row r="290">
          <cell r="A290">
            <v>42878</v>
          </cell>
          <cell r="B290" t="str">
            <v>Twiga Foods</v>
          </cell>
          <cell r="C290">
            <v>50000</v>
          </cell>
          <cell r="E290" t="str">
            <v>Grant</v>
          </cell>
          <cell r="F290" t="str">
            <v>Google Launchpad Accelerator</v>
          </cell>
          <cell r="G290" t="str">
            <v>https://www.crunchbase.com/funding_round/twiga-foods-non-equity-assistance--de2fa80c</v>
          </cell>
          <cell r="H290" t="str">
            <v>Kenya</v>
          </cell>
          <cell r="I290" t="str">
            <v>Kenya</v>
          </cell>
          <cell r="J290" t="str">
            <v>mCommerce, Distribution, and Agriculture</v>
          </cell>
          <cell r="K290" t="str">
            <v>E-Commerce &amp; Retail</v>
          </cell>
          <cell r="L290" t="str">
            <v>Twiga Foods</v>
          </cell>
          <cell r="M290">
            <v>0.9</v>
          </cell>
          <cell r="N290" t="str">
            <v>42878Twiga Foods50000</v>
          </cell>
          <cell r="O290" t="str">
            <v/>
          </cell>
          <cell r="P290">
            <v>1</v>
          </cell>
          <cell r="Q290">
            <v>2013</v>
          </cell>
          <cell r="R290">
            <v>40350000</v>
          </cell>
          <cell r="S290">
            <v>0</v>
          </cell>
          <cell r="T290" t="str">
            <v>1. Grant</v>
          </cell>
          <cell r="U290" t="str">
            <v>E-commerce &amp; Retail</v>
          </cell>
          <cell r="V290">
            <v>2017</v>
          </cell>
          <cell r="W290">
            <v>5</v>
          </cell>
          <cell r="X290">
            <v>2</v>
          </cell>
          <cell r="Y290">
            <v>1</v>
          </cell>
          <cell r="Z290">
            <v>1</v>
          </cell>
        </row>
        <row r="291">
          <cell r="A291">
            <v>42887</v>
          </cell>
          <cell r="B291" t="str">
            <v>Tripdizer</v>
          </cell>
          <cell r="C291">
            <v>50000</v>
          </cell>
          <cell r="E291" t="str">
            <v>Pre-Seed</v>
          </cell>
          <cell r="F291" t="str">
            <v>Undisclosed</v>
          </cell>
          <cell r="G291" t="str">
            <v>https://www.crunchbase.com/organization/tripdizer#section-funding-rounds</v>
          </cell>
          <cell r="H291" t="str">
            <v>Egypt</v>
          </cell>
          <cell r="I291" t="str">
            <v>Egypt</v>
          </cell>
          <cell r="J291" t="str">
            <v>Tourism, Travel</v>
          </cell>
          <cell r="K291" t="str">
            <v>Travel &amp; Leisure</v>
          </cell>
          <cell r="L291" t="str">
            <v>Tripdizer</v>
          </cell>
          <cell r="M291">
            <v>0.9</v>
          </cell>
          <cell r="N291" t="str">
            <v>42887Tripdizer50000</v>
          </cell>
          <cell r="O291" t="str">
            <v/>
          </cell>
          <cell r="P291">
            <v>1</v>
          </cell>
          <cell r="Q291">
            <v>2016</v>
          </cell>
          <cell r="R291">
            <v>255000</v>
          </cell>
          <cell r="S291">
            <v>0</v>
          </cell>
          <cell r="T291" t="str">
            <v>2. Seed</v>
          </cell>
          <cell r="U291" t="str">
            <v>Travel &amp; Leisure</v>
          </cell>
          <cell r="V291">
            <v>2017</v>
          </cell>
          <cell r="W291">
            <v>6</v>
          </cell>
          <cell r="X291">
            <v>2</v>
          </cell>
          <cell r="Y291">
            <v>1</v>
          </cell>
          <cell r="Z291">
            <v>1</v>
          </cell>
        </row>
        <row r="292">
          <cell r="A292">
            <v>42890</v>
          </cell>
          <cell r="B292" t="str">
            <v>Imaginators</v>
          </cell>
          <cell r="C292">
            <v>3000</v>
          </cell>
          <cell r="E292" t="str">
            <v>Seed</v>
          </cell>
          <cell r="F292" t="str">
            <v>Innoventures</v>
          </cell>
          <cell r="G292" t="str">
            <v>https://www.crunchbase.com/funding_round/imaginators-seed--7e9d60fc</v>
          </cell>
          <cell r="H292" t="str">
            <v>Egypt</v>
          </cell>
          <cell r="I292" t="str">
            <v>Egypt</v>
          </cell>
          <cell r="J292" t="str">
            <v>Presentation Software, Presentations, Productivity Tools, Social Media, Software</v>
          </cell>
          <cell r="K292" t="str">
            <v>Media &amp; Entertainment</v>
          </cell>
          <cell r="L292" t="str">
            <v>Imaginators</v>
          </cell>
          <cell r="M292">
            <v>0.9</v>
          </cell>
          <cell r="N292" t="str">
            <v>42890Imaginators3000</v>
          </cell>
          <cell r="O292" t="str">
            <v/>
          </cell>
          <cell r="P292">
            <v>1</v>
          </cell>
          <cell r="Q292">
            <v>2016</v>
          </cell>
          <cell r="R292">
            <v>7200</v>
          </cell>
          <cell r="S292">
            <v>0</v>
          </cell>
          <cell r="T292" t="str">
            <v>2. Seed</v>
          </cell>
          <cell r="U292" t="str">
            <v>Media &amp; Entertainment</v>
          </cell>
          <cell r="V292">
            <v>2017</v>
          </cell>
          <cell r="W292">
            <v>6</v>
          </cell>
          <cell r="X292">
            <v>2</v>
          </cell>
          <cell r="Y292">
            <v>1</v>
          </cell>
          <cell r="Z292">
            <v>1</v>
          </cell>
        </row>
        <row r="293">
          <cell r="A293">
            <v>42892</v>
          </cell>
          <cell r="B293" t="str">
            <v>WaystoCap</v>
          </cell>
          <cell r="C293">
            <v>3000000</v>
          </cell>
          <cell r="E293" t="str">
            <v>Seed</v>
          </cell>
          <cell r="F293" t="str">
            <v>Story Ventures, Soma Capital, Pascal Levy-Garboua, Palm Drive Capital, Neon Capital, Michael Seibel, Lynett Capital, Jude Gomil, Endure Capital, Battery Ventures, Amino Capital, 4DX</v>
          </cell>
          <cell r="G293" t="str">
            <v>https://www.crunchbase.com/funding_round/waystocap-seed--d5f4a63c#section-overview</v>
          </cell>
          <cell r="H293" t="str">
            <v>Morocco</v>
          </cell>
          <cell r="I293" t="str">
            <v>Morocco</v>
          </cell>
          <cell r="J293" t="str">
            <v>B2B, E-Commerce, E-Commerce Platforms</v>
          </cell>
          <cell r="K293" t="str">
            <v>E-Commerce &amp; Retail</v>
          </cell>
          <cell r="L293" t="str">
            <v>WaystoCap</v>
          </cell>
          <cell r="M293">
            <v>0.9</v>
          </cell>
          <cell r="N293" t="str">
            <v>42892WaystoCap3000000</v>
          </cell>
          <cell r="O293" t="str">
            <v/>
          </cell>
          <cell r="P293">
            <v>1</v>
          </cell>
          <cell r="Q293">
            <v>2014</v>
          </cell>
          <cell r="R293">
            <v>3120000</v>
          </cell>
          <cell r="S293">
            <v>0</v>
          </cell>
          <cell r="T293" t="str">
            <v>2. Seed</v>
          </cell>
          <cell r="U293" t="str">
            <v>E-commerce &amp; Retail</v>
          </cell>
          <cell r="V293">
            <v>2017</v>
          </cell>
          <cell r="W293">
            <v>6</v>
          </cell>
          <cell r="X293">
            <v>2</v>
          </cell>
          <cell r="Y293">
            <v>1</v>
          </cell>
          <cell r="Z293">
            <v>12</v>
          </cell>
        </row>
        <row r="294">
          <cell r="A294">
            <v>42894</v>
          </cell>
          <cell r="B294" t="str">
            <v>Once Sync Limited</v>
          </cell>
          <cell r="C294" t="str">
            <v>Undisclosed</v>
          </cell>
          <cell r="E294" t="str">
            <v>Seed</v>
          </cell>
          <cell r="F294" t="str">
            <v>Undisclosed</v>
          </cell>
          <cell r="G294" t="str">
            <v>https://www.crunchbase.com/organization/once-sync-limited#section-funding-rounds</v>
          </cell>
          <cell r="H294" t="str">
            <v>Kenya</v>
          </cell>
          <cell r="I294" t="str">
            <v>Kenya</v>
          </cell>
          <cell r="J294" t="str">
            <v>Financial Services, FinTech, Information Technology</v>
          </cell>
          <cell r="K294" t="str">
            <v>Financial Services</v>
          </cell>
          <cell r="L294" t="str">
            <v>Once Sync Limited</v>
          </cell>
          <cell r="M294">
            <v>0.9</v>
          </cell>
          <cell r="N294" t="str">
            <v>42894Once Sync LimitedUndisclosed</v>
          </cell>
          <cell r="O294" t="str">
            <v/>
          </cell>
          <cell r="P294">
            <v>0</v>
          </cell>
          <cell r="Q294">
            <v>2015</v>
          </cell>
          <cell r="R294">
            <v>0</v>
          </cell>
          <cell r="S294">
            <v>0</v>
          </cell>
          <cell r="T294" t="str">
            <v>2. Seed</v>
          </cell>
          <cell r="U294" t="str">
            <v>Financial Services</v>
          </cell>
          <cell r="V294">
            <v>2017</v>
          </cell>
          <cell r="W294">
            <v>6</v>
          </cell>
          <cell r="X294">
            <v>2</v>
          </cell>
          <cell r="Y294">
            <v>1</v>
          </cell>
          <cell r="Z294">
            <v>1</v>
          </cell>
        </row>
        <row r="295">
          <cell r="A295">
            <v>42898</v>
          </cell>
          <cell r="B295" t="str">
            <v>Babymigo</v>
          </cell>
          <cell r="C295" t="str">
            <v>Undisclosed</v>
          </cell>
          <cell r="E295" t="str">
            <v>Grant</v>
          </cell>
          <cell r="F295" t="str">
            <v>Undisclosed</v>
          </cell>
          <cell r="G295" t="str">
            <v>https://www.crunchbase.com/funding_round/babymigo-non-equity-assistance--70c4c1a0</v>
          </cell>
          <cell r="H295" t="str">
            <v>Nigeria</v>
          </cell>
          <cell r="I295" t="str">
            <v>Nigeria</v>
          </cell>
          <cell r="J295" t="str">
            <v>Parenting, Child Care, Fitness, Health Care, Wellness</v>
          </cell>
          <cell r="K295" t="str">
            <v>Social Network</v>
          </cell>
          <cell r="L295" t="str">
            <v>Babymigo</v>
          </cell>
          <cell r="M295">
            <v>0.9</v>
          </cell>
          <cell r="N295" t="str">
            <v>42898BabymigoUndisclosed</v>
          </cell>
          <cell r="O295" t="str">
            <v/>
          </cell>
          <cell r="P295">
            <v>0</v>
          </cell>
          <cell r="Q295">
            <v>2017</v>
          </cell>
          <cell r="R295">
            <v>0</v>
          </cell>
          <cell r="S295">
            <v>0</v>
          </cell>
          <cell r="T295" t="str">
            <v>1. Grant</v>
          </cell>
          <cell r="U295" t="str">
            <v>Media &amp; Entertainment</v>
          </cell>
          <cell r="V295">
            <v>2017</v>
          </cell>
          <cell r="W295">
            <v>6</v>
          </cell>
          <cell r="X295">
            <v>2</v>
          </cell>
          <cell r="Y295">
            <v>1</v>
          </cell>
          <cell r="Z295">
            <v>1</v>
          </cell>
        </row>
        <row r="296">
          <cell r="A296">
            <v>42902</v>
          </cell>
          <cell r="B296" t="str">
            <v>PayGo Energy</v>
          </cell>
          <cell r="C296" t="str">
            <v>Undisclosed</v>
          </cell>
          <cell r="E296" t="str">
            <v>Grant</v>
          </cell>
          <cell r="F296" t="str">
            <v>Spring Accelerator</v>
          </cell>
          <cell r="G296" t="str">
            <v>https://www.crunchbase.com/funding_round/paygo-energy-non-equity-assistance--2811c28b#section-investors</v>
          </cell>
          <cell r="H296" t="str">
            <v>Kenya</v>
          </cell>
          <cell r="I296" t="str">
            <v>Kenya</v>
          </cell>
          <cell r="J296" t="str">
            <v>Clean Energy, Oil and Gas</v>
          </cell>
          <cell r="K296" t="str">
            <v>Energy &amp; Environment Resources</v>
          </cell>
          <cell r="L296" t="str">
            <v>PayGo Energy</v>
          </cell>
          <cell r="M296">
            <v>0.9</v>
          </cell>
          <cell r="N296" t="str">
            <v>42902PayGo EnergyUndisclosed</v>
          </cell>
          <cell r="O296" t="str">
            <v/>
          </cell>
          <cell r="P296">
            <v>0</v>
          </cell>
          <cell r="Q296">
            <v>2014</v>
          </cell>
          <cell r="R296">
            <v>4900000</v>
          </cell>
          <cell r="S296">
            <v>0</v>
          </cell>
          <cell r="T296" t="str">
            <v>1. Grant</v>
          </cell>
          <cell r="U296" t="e">
            <v>#N/A</v>
          </cell>
          <cell r="V296">
            <v>2017</v>
          </cell>
          <cell r="W296">
            <v>6</v>
          </cell>
          <cell r="X296">
            <v>2</v>
          </cell>
          <cell r="Y296">
            <v>1</v>
          </cell>
          <cell r="Z296">
            <v>1</v>
          </cell>
        </row>
        <row r="297">
          <cell r="A297">
            <v>42902</v>
          </cell>
          <cell r="B297" t="str">
            <v>Mobile Decisioning</v>
          </cell>
          <cell r="C297" t="str">
            <v>Undisclosed</v>
          </cell>
          <cell r="E297" t="str">
            <v>Grant</v>
          </cell>
          <cell r="F297" t="str">
            <v>Spring Accelerator</v>
          </cell>
          <cell r="G297" t="str">
            <v>http://disrupt-africa.com/2017/06/spring-announces-19-startups-joining-east-africa-cohort/</v>
          </cell>
          <cell r="H297" t="str">
            <v>Kenya</v>
          </cell>
          <cell r="I297" t="str">
            <v>Kenya</v>
          </cell>
          <cell r="J297" t="str">
            <v>FinTech, Information Services, Information Technology, Telecommunications</v>
          </cell>
          <cell r="K297" t="str">
            <v>Financial Services</v>
          </cell>
          <cell r="L297" t="str">
            <v>Mobile Decisioning</v>
          </cell>
          <cell r="M297">
            <v>0.9</v>
          </cell>
          <cell r="N297" t="str">
            <v>42902Mobile DecisioningUndisclosed</v>
          </cell>
          <cell r="O297" t="str">
            <v/>
          </cell>
          <cell r="P297">
            <v>0</v>
          </cell>
          <cell r="Q297">
            <v>2010</v>
          </cell>
          <cell r="R297">
            <v>0</v>
          </cell>
          <cell r="S297">
            <v>0</v>
          </cell>
          <cell r="T297" t="str">
            <v>1. Grant</v>
          </cell>
          <cell r="U297" t="str">
            <v>Financial Services</v>
          </cell>
          <cell r="V297">
            <v>2017</v>
          </cell>
          <cell r="W297">
            <v>6</v>
          </cell>
          <cell r="X297">
            <v>2</v>
          </cell>
          <cell r="Y297">
            <v>1</v>
          </cell>
          <cell r="Z297">
            <v>1</v>
          </cell>
        </row>
        <row r="298">
          <cell r="A298">
            <v>42902</v>
          </cell>
          <cell r="B298" t="str">
            <v>Cherehani Africa</v>
          </cell>
          <cell r="C298">
            <v>200000</v>
          </cell>
          <cell r="E298" t="str">
            <v>Grant</v>
          </cell>
          <cell r="F298" t="str">
            <v>United States African Development Foundation, Spring Accelerator, Levi Strauss &amp; Co., Citi Foundation</v>
          </cell>
          <cell r="G298" t="str">
            <v>https://www.crunchbase.com/funding_round/cherehani-africa-grant--38a0404c#section-investors</v>
          </cell>
          <cell r="H298" t="str">
            <v>Kenya</v>
          </cell>
          <cell r="I298" t="str">
            <v>Kenya</v>
          </cell>
          <cell r="J298" t="str">
            <v>FinTech, Productivity Tools</v>
          </cell>
          <cell r="K298" t="str">
            <v>Financial Services</v>
          </cell>
          <cell r="L298" t="str">
            <v>Cherehani Africa</v>
          </cell>
          <cell r="M298">
            <v>0.9</v>
          </cell>
          <cell r="N298" t="str">
            <v>42902Cherehani Africa200000</v>
          </cell>
          <cell r="O298" t="str">
            <v/>
          </cell>
          <cell r="P298">
            <v>1</v>
          </cell>
          <cell r="Q298">
            <v>2015</v>
          </cell>
          <cell r="R298">
            <v>250000</v>
          </cell>
          <cell r="S298">
            <v>0</v>
          </cell>
          <cell r="T298" t="str">
            <v>1. Grant</v>
          </cell>
          <cell r="U298" t="str">
            <v>Financial Services</v>
          </cell>
          <cell r="V298">
            <v>2017</v>
          </cell>
          <cell r="W298">
            <v>6</v>
          </cell>
          <cell r="X298">
            <v>2</v>
          </cell>
          <cell r="Y298">
            <v>1</v>
          </cell>
          <cell r="Z298">
            <v>4</v>
          </cell>
        </row>
        <row r="299">
          <cell r="A299">
            <v>42903</v>
          </cell>
          <cell r="B299" t="str">
            <v>Pawame</v>
          </cell>
          <cell r="C299" t="str">
            <v>Undisclosed</v>
          </cell>
          <cell r="E299" t="str">
            <v>Seed</v>
          </cell>
          <cell r="F299" t="str">
            <v>Goldfish Fund</v>
          </cell>
          <cell r="G299" t="str">
            <v>https://www.crunchbase.com/funding_round/pawame-seed--e9f494ab#section-overview</v>
          </cell>
          <cell r="H299" t="str">
            <v>Kenya</v>
          </cell>
          <cell r="I299" t="str">
            <v>Kenya</v>
          </cell>
          <cell r="J299" t="str">
            <v>Environmental Engineering, Renewable Energy</v>
          </cell>
          <cell r="K299" t="str">
            <v>Energy &amp; Environment Resources</v>
          </cell>
          <cell r="L299" t="str">
            <v>Pawame</v>
          </cell>
          <cell r="M299">
            <v>0.9</v>
          </cell>
          <cell r="N299" t="str">
            <v>42903PawameUndisclosed</v>
          </cell>
          <cell r="O299" t="str">
            <v/>
          </cell>
          <cell r="P299">
            <v>0</v>
          </cell>
          <cell r="Q299">
            <v>2016</v>
          </cell>
          <cell r="R299">
            <v>0</v>
          </cell>
          <cell r="S299">
            <v>0</v>
          </cell>
          <cell r="T299" t="str">
            <v>2. Seed</v>
          </cell>
          <cell r="U299" t="e">
            <v>#N/A</v>
          </cell>
          <cell r="V299">
            <v>2017</v>
          </cell>
          <cell r="W299">
            <v>6</v>
          </cell>
          <cell r="X299">
            <v>2</v>
          </cell>
          <cell r="Y299">
            <v>1</v>
          </cell>
          <cell r="Z299">
            <v>1</v>
          </cell>
        </row>
        <row r="300">
          <cell r="A300">
            <v>42903</v>
          </cell>
          <cell r="B300" t="str">
            <v>Imaginators</v>
          </cell>
          <cell r="C300">
            <v>3000</v>
          </cell>
          <cell r="E300" t="str">
            <v>Grant</v>
          </cell>
          <cell r="F300" t="str">
            <v>Orange</v>
          </cell>
          <cell r="G300" t="str">
            <v>https://www.crunchbase.com/funding_round/imaginators-grant--49c25fde</v>
          </cell>
          <cell r="H300" t="str">
            <v>Egypt</v>
          </cell>
          <cell r="I300" t="str">
            <v>Egypt</v>
          </cell>
          <cell r="J300" t="str">
            <v>Presentation Software, Presentations, Productivity Tools, Social Media, Software</v>
          </cell>
          <cell r="K300" t="str">
            <v>Media &amp; Entertainment</v>
          </cell>
          <cell r="L300" t="str">
            <v>Imaginators</v>
          </cell>
          <cell r="M300">
            <v>0.9</v>
          </cell>
          <cell r="N300" t="str">
            <v>42903Imaginators3000</v>
          </cell>
          <cell r="O300" t="str">
            <v/>
          </cell>
          <cell r="P300">
            <v>1</v>
          </cell>
          <cell r="Q300">
            <v>2016</v>
          </cell>
          <cell r="R300">
            <v>7200</v>
          </cell>
          <cell r="S300">
            <v>0</v>
          </cell>
          <cell r="T300" t="str">
            <v>1. Grant</v>
          </cell>
          <cell r="U300" t="str">
            <v>Media &amp; Entertainment</v>
          </cell>
          <cell r="V300">
            <v>2017</v>
          </cell>
          <cell r="W300">
            <v>6</v>
          </cell>
          <cell r="X300">
            <v>2</v>
          </cell>
          <cell r="Y300">
            <v>1</v>
          </cell>
          <cell r="Z300">
            <v>1</v>
          </cell>
        </row>
        <row r="301">
          <cell r="A301">
            <v>42905</v>
          </cell>
          <cell r="B301" t="str">
            <v>SWVL</v>
          </cell>
          <cell r="C301">
            <v>500000</v>
          </cell>
          <cell r="E301" t="str">
            <v>Seed</v>
          </cell>
          <cell r="F301" t="str">
            <v>Careem</v>
          </cell>
          <cell r="G301" t="str">
            <v>http://disrupt-africa.com/2017/07/egyptian-ridesharing-startup-swvl-raises-500k-from-careem/</v>
          </cell>
          <cell r="H301" t="str">
            <v>Egypt</v>
          </cell>
          <cell r="I301" t="str">
            <v>Egypt</v>
          </cell>
          <cell r="J301" t="str">
            <v>Internet, Mobile Apps, Transportation, Travel, Ride hailing</v>
          </cell>
          <cell r="K301" t="str">
            <v>Transport &amp; Logistics</v>
          </cell>
          <cell r="L301" t="str">
            <v>Swvl</v>
          </cell>
          <cell r="M301">
            <v>0.9</v>
          </cell>
          <cell r="N301" t="str">
            <v>42905SWVL500000</v>
          </cell>
          <cell r="O301" t="str">
            <v/>
          </cell>
          <cell r="P301">
            <v>1</v>
          </cell>
          <cell r="Q301">
            <v>2017</v>
          </cell>
          <cell r="R301">
            <v>80500000</v>
          </cell>
          <cell r="S301">
            <v>0</v>
          </cell>
          <cell r="T301" t="str">
            <v>2. Seed</v>
          </cell>
          <cell r="U301" t="str">
            <v>Transport &amp; Logistics</v>
          </cell>
          <cell r="V301">
            <v>2017</v>
          </cell>
          <cell r="W301">
            <v>6</v>
          </cell>
          <cell r="X301">
            <v>2</v>
          </cell>
          <cell r="Y301">
            <v>1</v>
          </cell>
          <cell r="Z301">
            <v>1</v>
          </cell>
        </row>
        <row r="302">
          <cell r="A302">
            <v>42907</v>
          </cell>
          <cell r="B302" t="str">
            <v>Xineoh</v>
          </cell>
          <cell r="C302">
            <v>2000000</v>
          </cell>
          <cell r="E302" t="str">
            <v>Seed</v>
          </cell>
          <cell r="F302" t="str">
            <v>King and Bay West</v>
          </cell>
          <cell r="G302" t="str">
            <v>http://disrupt-africa.com/2017/06/sa-marketing-startup-xineoh-raises-2m/</v>
          </cell>
          <cell r="H302" t="str">
            <v>South Africa</v>
          </cell>
          <cell r="I302" t="str">
            <v>South Africa</v>
          </cell>
          <cell r="J302" t="str">
            <v>Information Technology, Software</v>
          </cell>
          <cell r="K302" t="str">
            <v>Emerging Technologies</v>
          </cell>
          <cell r="L302" t="str">
            <v>Xineoh</v>
          </cell>
          <cell r="M302">
            <v>0.9</v>
          </cell>
          <cell r="N302" t="str">
            <v>42907Xineoh2000000</v>
          </cell>
          <cell r="O302" t="str">
            <v/>
          </cell>
          <cell r="P302">
            <v>1</v>
          </cell>
          <cell r="Q302">
            <v>2015</v>
          </cell>
          <cell r="R302">
            <v>3500000</v>
          </cell>
          <cell r="S302">
            <v>0</v>
          </cell>
          <cell r="T302" t="str">
            <v>2. Seed</v>
          </cell>
          <cell r="U302" t="str">
            <v>Emerging Technologies</v>
          </cell>
          <cell r="V302">
            <v>2017</v>
          </cell>
          <cell r="W302">
            <v>6</v>
          </cell>
          <cell r="X302">
            <v>2</v>
          </cell>
          <cell r="Y302">
            <v>1</v>
          </cell>
          <cell r="Z302">
            <v>1</v>
          </cell>
        </row>
        <row r="303">
          <cell r="A303">
            <v>42909</v>
          </cell>
          <cell r="B303" t="str">
            <v>WhereIsMyTransport</v>
          </cell>
          <cell r="C303">
            <v>1520000</v>
          </cell>
          <cell r="E303" t="str">
            <v>Seed</v>
          </cell>
          <cell r="F303" t="str">
            <v>Goodwell Investments, Bombardier</v>
          </cell>
          <cell r="G303" t="str">
            <v>http://disrupt-africa.com/2017/06/sas-whereismytransport-raises-further-800k/</v>
          </cell>
          <cell r="H303" t="str">
            <v>South Africa</v>
          </cell>
          <cell r="I303" t="str">
            <v>South Africa</v>
          </cell>
          <cell r="J303" t="str">
            <v>Public Transport Data, Professional Services</v>
          </cell>
          <cell r="K303" t="str">
            <v>Transport &amp; Logistics</v>
          </cell>
          <cell r="L303" t="str">
            <v>WhereIsMyTransport</v>
          </cell>
          <cell r="M303">
            <v>0.9</v>
          </cell>
          <cell r="N303" t="str">
            <v>42909WhereIsMyTransport1520000</v>
          </cell>
          <cell r="O303" t="str">
            <v/>
          </cell>
          <cell r="P303">
            <v>1</v>
          </cell>
          <cell r="Q303">
            <v>2015</v>
          </cell>
          <cell r="R303">
            <v>5770000</v>
          </cell>
          <cell r="S303">
            <v>0</v>
          </cell>
          <cell r="T303" t="str">
            <v>2. Seed</v>
          </cell>
          <cell r="U303" t="str">
            <v>Transport &amp; Logistics</v>
          </cell>
          <cell r="V303">
            <v>2017</v>
          </cell>
          <cell r="W303">
            <v>6</v>
          </cell>
          <cell r="X303">
            <v>2</v>
          </cell>
          <cell r="Y303">
            <v>1</v>
          </cell>
          <cell r="Z303">
            <v>2</v>
          </cell>
        </row>
        <row r="304">
          <cell r="A304">
            <v>42913</v>
          </cell>
          <cell r="B304" t="str">
            <v>Polysmart</v>
          </cell>
          <cell r="C304">
            <v>600000</v>
          </cell>
          <cell r="E304" t="str">
            <v>Seed</v>
          </cell>
          <cell r="F304" t="str">
            <v>CDC Gestion</v>
          </cell>
          <cell r="G304" t="str">
            <v>http://disrupt-africa.com/2017/06/tunisian-gaming-startup-polysmart-raises-600k/</v>
          </cell>
          <cell r="H304" t="str">
            <v>Tunisia</v>
          </cell>
          <cell r="I304" t="str">
            <v>Tunisia</v>
          </cell>
          <cell r="J304" t="str">
            <v>Video Games, Graphic Designs</v>
          </cell>
          <cell r="K304" t="str">
            <v>Media &amp; Entertainment</v>
          </cell>
          <cell r="L304" t="str">
            <v>Polysmart</v>
          </cell>
          <cell r="M304">
            <v>0.9</v>
          </cell>
          <cell r="N304" t="str">
            <v>42913Polysmart600000</v>
          </cell>
          <cell r="O304" t="str">
            <v/>
          </cell>
          <cell r="P304">
            <v>1</v>
          </cell>
          <cell r="Q304">
            <v>2015</v>
          </cell>
          <cell r="R304">
            <v>600000</v>
          </cell>
          <cell r="S304">
            <v>0</v>
          </cell>
          <cell r="T304" t="str">
            <v>2. Seed</v>
          </cell>
          <cell r="U304" t="str">
            <v>Media &amp; Entertainment</v>
          </cell>
          <cell r="V304">
            <v>2017</v>
          </cell>
          <cell r="W304">
            <v>6</v>
          </cell>
          <cell r="X304">
            <v>2</v>
          </cell>
          <cell r="Y304">
            <v>1</v>
          </cell>
          <cell r="Z304">
            <v>1</v>
          </cell>
        </row>
        <row r="305">
          <cell r="A305">
            <v>42914</v>
          </cell>
          <cell r="B305" t="str">
            <v>OMG Digital</v>
          </cell>
          <cell r="C305">
            <v>1100000</v>
          </cell>
          <cell r="E305" t="str">
            <v>Seed</v>
          </cell>
          <cell r="F305" t="str">
            <v>Will Sternlicht, Soma Capital, Social Capital, M &amp; Y Growth Partners, Kima Ventures, Josh Buckley, Frances Xavier Helgesen, Comcast Ventures</v>
          </cell>
          <cell r="G305" t="str">
            <v>http://disrupt-africa.com/2017/06/ghanas-omg-digital-closes-1-1m-funding-round/</v>
          </cell>
          <cell r="H305" t="str">
            <v>Ghana</v>
          </cell>
          <cell r="I305" t="str">
            <v>Ghana</v>
          </cell>
          <cell r="J305" t="str">
            <v>Digital Marketing, Marketing, Social Media Management</v>
          </cell>
          <cell r="K305" t="str">
            <v>Media &amp; Entertainment</v>
          </cell>
          <cell r="L305" t="str">
            <v>Omg Digital</v>
          </cell>
          <cell r="M305">
            <v>0.9</v>
          </cell>
          <cell r="N305" t="str">
            <v>42914OMG Digital1100000</v>
          </cell>
          <cell r="O305" t="str">
            <v/>
          </cell>
          <cell r="P305">
            <v>1</v>
          </cell>
          <cell r="Q305">
            <v>2016</v>
          </cell>
          <cell r="R305">
            <v>1220000</v>
          </cell>
          <cell r="S305">
            <v>0</v>
          </cell>
          <cell r="T305" t="str">
            <v>2. Seed</v>
          </cell>
          <cell r="U305" t="str">
            <v>Media &amp; Entertainment</v>
          </cell>
          <cell r="V305">
            <v>2017</v>
          </cell>
          <cell r="W305">
            <v>6</v>
          </cell>
          <cell r="X305">
            <v>2</v>
          </cell>
          <cell r="Y305">
            <v>1</v>
          </cell>
          <cell r="Z305">
            <v>8</v>
          </cell>
        </row>
        <row r="306">
          <cell r="A306">
            <v>42917</v>
          </cell>
          <cell r="B306" t="str">
            <v>Taskty</v>
          </cell>
          <cell r="C306">
            <v>200000</v>
          </cell>
          <cell r="E306" t="str">
            <v>Seed</v>
          </cell>
          <cell r="F306" t="str">
            <v>500 Startups</v>
          </cell>
          <cell r="G306" t="str">
            <v>https://magnitt.com/startups/taskty</v>
          </cell>
          <cell r="H306" t="str">
            <v>Egypt</v>
          </cell>
          <cell r="I306" t="str">
            <v>Egypt</v>
          </cell>
          <cell r="J306" t="str">
            <v>Services, Gigs</v>
          </cell>
          <cell r="K306" t="str">
            <v>E-Commerce &amp; Retail</v>
          </cell>
          <cell r="L306" t="str">
            <v>Taskty</v>
          </cell>
          <cell r="M306">
            <v>0.9</v>
          </cell>
          <cell r="N306" t="str">
            <v>42917Taskty200000</v>
          </cell>
          <cell r="O306" t="str">
            <v/>
          </cell>
          <cell r="P306">
            <v>1</v>
          </cell>
          <cell r="Q306">
            <v>2012</v>
          </cell>
          <cell r="R306">
            <v>510000</v>
          </cell>
          <cell r="S306">
            <v>0</v>
          </cell>
          <cell r="T306" t="str">
            <v>2. Seed</v>
          </cell>
          <cell r="U306" t="str">
            <v>E-commerce &amp; Retail</v>
          </cell>
          <cell r="V306">
            <v>2017</v>
          </cell>
          <cell r="W306">
            <v>7</v>
          </cell>
          <cell r="X306">
            <v>3</v>
          </cell>
          <cell r="Y306">
            <v>2</v>
          </cell>
          <cell r="Z306">
            <v>1</v>
          </cell>
        </row>
        <row r="307">
          <cell r="A307">
            <v>42926</v>
          </cell>
          <cell r="B307" t="str">
            <v>Kudi</v>
          </cell>
          <cell r="C307" t="str">
            <v>Undisclosed</v>
          </cell>
          <cell r="E307" t="str">
            <v>Seed</v>
          </cell>
          <cell r="F307" t="str">
            <v>Eric Nadalin</v>
          </cell>
          <cell r="G307" t="str">
            <v>https://www.crunchbase.com/funding_round/kudi-seed--304671a5#section-investors</v>
          </cell>
          <cell r="H307" t="str">
            <v>Nigeria</v>
          </cell>
          <cell r="I307" t="str">
            <v>Nigeria</v>
          </cell>
          <cell r="J307" t="str">
            <v>Artificial Intelligence, Banking, Finance, Financial Services, FinTech</v>
          </cell>
          <cell r="K307" t="str">
            <v>Financial Services</v>
          </cell>
          <cell r="L307" t="str">
            <v>Kudi</v>
          </cell>
          <cell r="M307">
            <v>0.9</v>
          </cell>
          <cell r="N307" t="str">
            <v>42926KudiUndisclosed</v>
          </cell>
          <cell r="O307" t="str">
            <v/>
          </cell>
          <cell r="P307">
            <v>0</v>
          </cell>
          <cell r="Q307">
            <v>2016</v>
          </cell>
          <cell r="R307">
            <v>5120000</v>
          </cell>
          <cell r="S307">
            <v>0</v>
          </cell>
          <cell r="T307" t="str">
            <v>2. Seed</v>
          </cell>
          <cell r="U307" t="str">
            <v>Financial Services</v>
          </cell>
          <cell r="V307">
            <v>2017</v>
          </cell>
          <cell r="W307">
            <v>7</v>
          </cell>
          <cell r="X307">
            <v>3</v>
          </cell>
          <cell r="Y307">
            <v>2</v>
          </cell>
          <cell r="Z307">
            <v>1</v>
          </cell>
        </row>
        <row r="308">
          <cell r="A308">
            <v>42933</v>
          </cell>
          <cell r="B308" t="str">
            <v>Bosta</v>
          </cell>
          <cell r="C308" t="str">
            <v>Undisclosed</v>
          </cell>
          <cell r="E308" t="str">
            <v>Seed</v>
          </cell>
          <cell r="F308" t="str">
            <v>Cairo Angels</v>
          </cell>
          <cell r="G308" t="str">
            <v>https://www.crunchbase.com/funding_round/bosta-seed--3a9b4a68</v>
          </cell>
          <cell r="H308" t="str">
            <v>Egypt</v>
          </cell>
          <cell r="I308" t="str">
            <v>Egypt</v>
          </cell>
          <cell r="J308" t="str">
            <v>Technology, Logistics, Courier, and Transportation</v>
          </cell>
          <cell r="K308" t="str">
            <v>Transport &amp; Logistics</v>
          </cell>
          <cell r="L308" t="str">
            <v>Bosta</v>
          </cell>
          <cell r="M308">
            <v>0.9</v>
          </cell>
          <cell r="N308" t="str">
            <v>42933BostaUndisclosed</v>
          </cell>
          <cell r="O308" t="str">
            <v/>
          </cell>
          <cell r="P308">
            <v>0</v>
          </cell>
          <cell r="Q308">
            <v>2016</v>
          </cell>
          <cell r="R308">
            <v>300000</v>
          </cell>
          <cell r="S308">
            <v>0</v>
          </cell>
          <cell r="T308" t="str">
            <v>2. Seed</v>
          </cell>
          <cell r="U308" t="str">
            <v>Transport &amp; Logistics</v>
          </cell>
          <cell r="V308">
            <v>2017</v>
          </cell>
          <cell r="W308">
            <v>7</v>
          </cell>
          <cell r="X308">
            <v>3</v>
          </cell>
          <cell r="Y308">
            <v>2</v>
          </cell>
          <cell r="Z308">
            <v>1</v>
          </cell>
        </row>
        <row r="309">
          <cell r="A309">
            <v>42941</v>
          </cell>
          <cell r="B309" t="str">
            <v>hearX Group</v>
          </cell>
          <cell r="C309">
            <v>2200000</v>
          </cell>
          <cell r="E309" t="str">
            <v>Seed</v>
          </cell>
          <cell r="F309" t="str">
            <v>Undisclosed</v>
          </cell>
          <cell r="G309" t="str">
            <v>https://www.crunchbase.com/funding_round/hearx-group-seed--2a4d5a6b</v>
          </cell>
          <cell r="H309" t="str">
            <v>South Africa</v>
          </cell>
          <cell r="I309" t="str">
            <v>South Africa</v>
          </cell>
          <cell r="J309" t="str">
            <v>Health Care, Software, Audiology, audiometry, mHealth, eHealth</v>
          </cell>
          <cell r="K309" t="str">
            <v>Healthcare &amp; Pharma</v>
          </cell>
          <cell r="L309" t="str">
            <v>hearX Group</v>
          </cell>
          <cell r="M309">
            <v>0.9</v>
          </cell>
          <cell r="N309" t="str">
            <v>42941hearX Group2200000</v>
          </cell>
          <cell r="O309" t="str">
            <v/>
          </cell>
          <cell r="P309">
            <v>1</v>
          </cell>
          <cell r="Q309">
            <v>2015</v>
          </cell>
          <cell r="R309">
            <v>2700000</v>
          </cell>
          <cell r="S309">
            <v>0</v>
          </cell>
          <cell r="T309" t="str">
            <v>2. Seed</v>
          </cell>
          <cell r="U309" t="str">
            <v>Health &amp; Pharmaceuticals</v>
          </cell>
          <cell r="V309">
            <v>2017</v>
          </cell>
          <cell r="W309">
            <v>7</v>
          </cell>
          <cell r="X309">
            <v>3</v>
          </cell>
          <cell r="Y309">
            <v>2</v>
          </cell>
          <cell r="Z309">
            <v>1</v>
          </cell>
        </row>
        <row r="310">
          <cell r="A310">
            <v>42941</v>
          </cell>
          <cell r="B310" t="str">
            <v>hearX Group</v>
          </cell>
          <cell r="C310">
            <v>500000</v>
          </cell>
          <cell r="E310" t="str">
            <v>Grant</v>
          </cell>
          <cell r="F310" t="str">
            <v>Undisclosed</v>
          </cell>
          <cell r="G310" t="str">
            <v>https://www.crunchbase.com/funding_round/hearx-group-grant--e88fa844</v>
          </cell>
          <cell r="H310" t="str">
            <v>South Africa</v>
          </cell>
          <cell r="I310" t="str">
            <v>South Africa</v>
          </cell>
          <cell r="J310" t="str">
            <v>Health Care, Software, Audiology, audiometry, mHealth, eHealth</v>
          </cell>
          <cell r="K310" t="str">
            <v>Healthcare &amp; Pharma</v>
          </cell>
          <cell r="L310" t="str">
            <v>hearX Group</v>
          </cell>
          <cell r="M310">
            <v>0.9</v>
          </cell>
          <cell r="N310" t="str">
            <v>42941hearX Group500000</v>
          </cell>
          <cell r="O310" t="str">
            <v/>
          </cell>
          <cell r="P310">
            <v>1</v>
          </cell>
          <cell r="Q310">
            <v>2015</v>
          </cell>
          <cell r="R310">
            <v>2700000</v>
          </cell>
          <cell r="S310">
            <v>0</v>
          </cell>
          <cell r="T310" t="str">
            <v>1. Grant</v>
          </cell>
          <cell r="U310" t="str">
            <v>Health &amp; Pharmaceuticals</v>
          </cell>
          <cell r="V310">
            <v>2017</v>
          </cell>
          <cell r="W310">
            <v>7</v>
          </cell>
          <cell r="X310">
            <v>3</v>
          </cell>
          <cell r="Y310">
            <v>2</v>
          </cell>
          <cell r="Z310">
            <v>1</v>
          </cell>
        </row>
        <row r="311">
          <cell r="A311">
            <v>42946</v>
          </cell>
          <cell r="B311" t="str">
            <v>Twiga Foods</v>
          </cell>
          <cell r="C311">
            <v>2000000</v>
          </cell>
          <cell r="E311" t="str">
            <v>Grant</v>
          </cell>
          <cell r="F311" t="str">
            <v>U.S. Agency for International Development (USAID)</v>
          </cell>
          <cell r="G311" t="str">
            <v>https://www.crunchbase.com/funding_round/twiga-foods-grant--dd73d332</v>
          </cell>
          <cell r="H311" t="str">
            <v>Kenya</v>
          </cell>
          <cell r="I311" t="str">
            <v>Kenya</v>
          </cell>
          <cell r="J311" t="str">
            <v>mCommerce, Distribution, and Agriculture</v>
          </cell>
          <cell r="K311" t="str">
            <v>E-Commerce &amp; Retail</v>
          </cell>
          <cell r="L311" t="str">
            <v>Twiga Foods</v>
          </cell>
          <cell r="M311">
            <v>0.9</v>
          </cell>
          <cell r="N311" t="str">
            <v>42946Twiga Foods2000000</v>
          </cell>
          <cell r="O311" t="str">
            <v/>
          </cell>
          <cell r="P311">
            <v>1</v>
          </cell>
          <cell r="Q311">
            <v>2013</v>
          </cell>
          <cell r="R311">
            <v>40350000</v>
          </cell>
          <cell r="S311">
            <v>0</v>
          </cell>
          <cell r="T311" t="str">
            <v>1. Grant</v>
          </cell>
          <cell r="U311" t="str">
            <v>E-commerce &amp; Retail</v>
          </cell>
          <cell r="V311">
            <v>2017</v>
          </cell>
          <cell r="W311">
            <v>7</v>
          </cell>
          <cell r="X311">
            <v>3</v>
          </cell>
          <cell r="Y311">
            <v>2</v>
          </cell>
          <cell r="Z311">
            <v>1</v>
          </cell>
        </row>
        <row r="312">
          <cell r="A312">
            <v>42947</v>
          </cell>
          <cell r="B312" t="str">
            <v>Twiga Foods</v>
          </cell>
          <cell r="C312">
            <v>10300000</v>
          </cell>
          <cell r="E312" t="str">
            <v>Series A</v>
          </cell>
          <cell r="F312" t="str">
            <v>Omidyar Network,  1776 Ventures, Wamda Capital, DOB Equity,  Blue Haven Initiative</v>
          </cell>
          <cell r="G312" t="str">
            <v>http://disrupt-africa.com/2017/07/kenyas-twiga-foods-raises-10-3m-series-a-funding-round/</v>
          </cell>
          <cell r="H312" t="str">
            <v>Kenya</v>
          </cell>
          <cell r="I312" t="str">
            <v>Kenya</v>
          </cell>
          <cell r="J312" t="str">
            <v>mCommerce, Distribution, and Agriculture</v>
          </cell>
          <cell r="K312" t="str">
            <v>E-Commerce &amp; Retail</v>
          </cell>
          <cell r="L312" t="str">
            <v>Twiga Foods</v>
          </cell>
          <cell r="M312">
            <v>0.9</v>
          </cell>
          <cell r="N312" t="str">
            <v>42947Twiga Foods10300000</v>
          </cell>
          <cell r="O312" t="str">
            <v/>
          </cell>
          <cell r="P312">
            <v>1</v>
          </cell>
          <cell r="Q312">
            <v>2013</v>
          </cell>
          <cell r="R312">
            <v>40350000</v>
          </cell>
          <cell r="S312">
            <v>0</v>
          </cell>
          <cell r="T312" t="str">
            <v>3. Early Venture</v>
          </cell>
          <cell r="U312" t="str">
            <v>E-commerce &amp; Retail</v>
          </cell>
          <cell r="V312">
            <v>2017</v>
          </cell>
          <cell r="W312">
            <v>7</v>
          </cell>
          <cell r="X312">
            <v>3</v>
          </cell>
          <cell r="Y312">
            <v>2</v>
          </cell>
          <cell r="Z312">
            <v>5</v>
          </cell>
        </row>
        <row r="313">
          <cell r="A313">
            <v>42947</v>
          </cell>
          <cell r="B313" t="str">
            <v>Chalkboard Education</v>
          </cell>
          <cell r="C313">
            <v>227000</v>
          </cell>
          <cell r="E313" t="str">
            <v>Seed</v>
          </cell>
          <cell r="F313" t="str">
            <v>Jacobs Foundation</v>
          </cell>
          <cell r="G313" t="str">
            <v>https://www.crunchbase.com/funding_round/chalkboard-education-seed--49f76230#section-overview</v>
          </cell>
          <cell r="H313" t="str">
            <v>Ghana</v>
          </cell>
          <cell r="I313" t="str">
            <v>Ghana</v>
          </cell>
          <cell r="J313" t="str">
            <v>E-Learning, Education, Mobile, Higher Education</v>
          </cell>
          <cell r="K313" t="str">
            <v>Education</v>
          </cell>
          <cell r="L313" t="str">
            <v>Chalkboard Education</v>
          </cell>
          <cell r="M313">
            <v>0.9</v>
          </cell>
          <cell r="N313" t="str">
            <v>42947Chalkboard Education227000</v>
          </cell>
          <cell r="O313" t="str">
            <v/>
          </cell>
          <cell r="P313">
            <v>1</v>
          </cell>
          <cell r="Q313">
            <v>2015</v>
          </cell>
          <cell r="R313">
            <v>464000</v>
          </cell>
          <cell r="S313">
            <v>0</v>
          </cell>
          <cell r="T313" t="str">
            <v>2. Seed</v>
          </cell>
          <cell r="U313" t="str">
            <v>Education</v>
          </cell>
          <cell r="V313">
            <v>2017</v>
          </cell>
          <cell r="W313">
            <v>7</v>
          </cell>
          <cell r="X313">
            <v>3</v>
          </cell>
          <cell r="Y313">
            <v>2</v>
          </cell>
          <cell r="Z313">
            <v>1</v>
          </cell>
        </row>
        <row r="314">
          <cell r="A314">
            <v>42947</v>
          </cell>
          <cell r="B314" t="str">
            <v>Sky.Garden</v>
          </cell>
          <cell r="C314">
            <v>150000</v>
          </cell>
          <cell r="E314" t="str">
            <v>Pre-Seed</v>
          </cell>
          <cell r="F314" t="str">
            <v>Katapult Accelerator</v>
          </cell>
          <cell r="G314" t="str">
            <v>https://www.crunchbase.com/funding_round/sky-garden-undisclosed--449e398a</v>
          </cell>
          <cell r="H314" t="str">
            <v>Kenya</v>
          </cell>
          <cell r="I314" t="str">
            <v>Kenya</v>
          </cell>
          <cell r="J314" t="str">
            <v>Internet, Marketplace, Mobile Payments, Trading Platform</v>
          </cell>
          <cell r="K314" t="str">
            <v>E-Commerce &amp; Retail</v>
          </cell>
          <cell r="L314" t="str">
            <v>Sky.Garden</v>
          </cell>
          <cell r="M314">
            <v>0.9</v>
          </cell>
          <cell r="N314" t="str">
            <v>42947Sky.Garden150000</v>
          </cell>
          <cell r="O314" t="str">
            <v/>
          </cell>
          <cell r="P314">
            <v>1</v>
          </cell>
          <cell r="Q314">
            <v>2015</v>
          </cell>
          <cell r="R314">
            <v>1724700</v>
          </cell>
          <cell r="S314">
            <v>0</v>
          </cell>
          <cell r="T314" t="str">
            <v>2. Seed</v>
          </cell>
          <cell r="U314" t="str">
            <v>E-commerce &amp; Retail</v>
          </cell>
          <cell r="V314">
            <v>2017</v>
          </cell>
          <cell r="W314">
            <v>7</v>
          </cell>
          <cell r="X314">
            <v>3</v>
          </cell>
          <cell r="Y314">
            <v>2</v>
          </cell>
          <cell r="Z314">
            <v>1</v>
          </cell>
        </row>
        <row r="315">
          <cell r="A315">
            <v>42948</v>
          </cell>
          <cell r="B315" t="str">
            <v>Flutterwave</v>
          </cell>
          <cell r="C315">
            <v>10000000</v>
          </cell>
          <cell r="E315" t="str">
            <v>Series A</v>
          </cell>
          <cell r="F315" t="str">
            <v>Y Combinator, Plug and Play, Greycroft, Glynn Capital Management, Green Visor Capital</v>
          </cell>
          <cell r="G315" t="str">
            <v>http://disrupt-africa.com/2017/08/flutterwave-raises-10m-series-a-funding/</v>
          </cell>
          <cell r="H315" t="str">
            <v>United States</v>
          </cell>
          <cell r="I315" t="str">
            <v>United States</v>
          </cell>
          <cell r="J315" t="str">
            <v>Payments, Fintech, Financial Technology</v>
          </cell>
          <cell r="K315" t="str">
            <v>Financial Services</v>
          </cell>
          <cell r="L315" t="str">
            <v>Flutterwave</v>
          </cell>
          <cell r="M315">
            <v>0.9</v>
          </cell>
          <cell r="N315" t="str">
            <v>42948Flutterwave10000000</v>
          </cell>
          <cell r="O315" t="str">
            <v/>
          </cell>
          <cell r="P315">
            <v>1</v>
          </cell>
          <cell r="Q315">
            <v>2016</v>
          </cell>
          <cell r="R315">
            <v>20300000</v>
          </cell>
          <cell r="S315" t="e">
            <v>#N/A</v>
          </cell>
          <cell r="T315" t="str">
            <v>3. Early Venture</v>
          </cell>
          <cell r="U315" t="str">
            <v>Financial Services</v>
          </cell>
          <cell r="V315">
            <v>2017</v>
          </cell>
          <cell r="W315">
            <v>8</v>
          </cell>
          <cell r="X315">
            <v>3</v>
          </cell>
          <cell r="Y315">
            <v>2</v>
          </cell>
          <cell r="Z315">
            <v>5</v>
          </cell>
        </row>
        <row r="316">
          <cell r="A316">
            <v>42948</v>
          </cell>
          <cell r="B316" t="str">
            <v>Mumm</v>
          </cell>
          <cell r="C316">
            <v>200000</v>
          </cell>
          <cell r="E316" t="str">
            <v>Seed</v>
          </cell>
          <cell r="F316" t="str">
            <v>500 Startups</v>
          </cell>
          <cell r="G316" t="str">
            <v>http://disrupt-africa.com/2017/08/500-startups-invests-200k-in-egyptian-food-delivery-startup-mumm/</v>
          </cell>
          <cell r="H316" t="str">
            <v>Egypt</v>
          </cell>
          <cell r="I316" t="str">
            <v>Egypt</v>
          </cell>
          <cell r="J316" t="str">
            <v>E-Commerce, Food and Beverage, Food Delivery, Marketplace</v>
          </cell>
          <cell r="K316" t="str">
            <v>E-Commerce &amp; Retail</v>
          </cell>
          <cell r="L316" t="str">
            <v>Mumm</v>
          </cell>
          <cell r="M316">
            <v>0.9</v>
          </cell>
          <cell r="N316" t="str">
            <v>42948Mumm200000</v>
          </cell>
          <cell r="O316" t="str">
            <v/>
          </cell>
          <cell r="P316">
            <v>1</v>
          </cell>
          <cell r="Q316">
            <v>2015</v>
          </cell>
          <cell r="R316">
            <v>450000</v>
          </cell>
          <cell r="S316">
            <v>0</v>
          </cell>
          <cell r="T316" t="str">
            <v>2. Seed</v>
          </cell>
          <cell r="U316" t="str">
            <v>E-commerce &amp; Retail</v>
          </cell>
          <cell r="V316">
            <v>2017</v>
          </cell>
          <cell r="W316">
            <v>8</v>
          </cell>
          <cell r="X316">
            <v>3</v>
          </cell>
          <cell r="Y316">
            <v>2</v>
          </cell>
          <cell r="Z316">
            <v>1</v>
          </cell>
        </row>
        <row r="317">
          <cell r="A317">
            <v>42948</v>
          </cell>
          <cell r="B317" t="str">
            <v>Farmcrowdy</v>
          </cell>
          <cell r="C317">
            <v>100000</v>
          </cell>
          <cell r="E317" t="str">
            <v>Pre-Seed</v>
          </cell>
          <cell r="F317" t="str">
            <v>Right Side Capital Management</v>
          </cell>
          <cell r="G317" t="str">
            <v>https://www.crunchbase.com/funding_round/farmcrowdy-convertible-note--5ea11ce2</v>
          </cell>
          <cell r="H317" t="str">
            <v>Nigeria</v>
          </cell>
          <cell r="I317" t="str">
            <v>Nigeria</v>
          </cell>
          <cell r="J317" t="str">
            <v>Farming, Agriculture, Digital Farming, Technology Farming, Agtech</v>
          </cell>
          <cell r="K317" t="str">
            <v>Financial Services</v>
          </cell>
          <cell r="L317" t="str">
            <v>Farmcrowdy</v>
          </cell>
          <cell r="M317">
            <v>0.9</v>
          </cell>
          <cell r="N317" t="str">
            <v>42948Farmcrowdy100000</v>
          </cell>
          <cell r="O317" t="str">
            <v/>
          </cell>
          <cell r="P317">
            <v>1</v>
          </cell>
          <cell r="Q317">
            <v>2016</v>
          </cell>
          <cell r="R317">
            <v>2450000</v>
          </cell>
          <cell r="S317">
            <v>0</v>
          </cell>
          <cell r="T317" t="str">
            <v>2. Seed</v>
          </cell>
          <cell r="U317" t="str">
            <v>Financial Services</v>
          </cell>
          <cell r="V317">
            <v>2017</v>
          </cell>
          <cell r="W317">
            <v>8</v>
          </cell>
          <cell r="X317">
            <v>3</v>
          </cell>
          <cell r="Y317">
            <v>2</v>
          </cell>
          <cell r="Z317">
            <v>1</v>
          </cell>
        </row>
        <row r="318">
          <cell r="A318">
            <v>42950</v>
          </cell>
          <cell r="B318" t="str">
            <v>Aerobotics</v>
          </cell>
          <cell r="C318">
            <v>600000</v>
          </cell>
          <cell r="E318" t="str">
            <v>Seed</v>
          </cell>
          <cell r="F318" t="str">
            <v>4Di Capital, Savannah Fund</v>
          </cell>
          <cell r="G318" t="str">
            <v>http://disrupt-africa.com/2017/08/sas-aerobotics-raises-600k-funding-from-4di-savannah-fund/</v>
          </cell>
          <cell r="H318" t="str">
            <v>South Africa</v>
          </cell>
          <cell r="I318" t="str">
            <v>South Africa</v>
          </cell>
          <cell r="J318" t="str">
            <v>Data Analytics, Aerial Engineering Design and Manufacture, Machine Learning, and Image Processing, Agtech, Drones, Farming, Software</v>
          </cell>
          <cell r="K318" t="str">
            <v>Emerging Technologies</v>
          </cell>
          <cell r="L318" t="str">
            <v>Aerobotics</v>
          </cell>
          <cell r="M318">
            <v>0.9</v>
          </cell>
          <cell r="N318" t="str">
            <v>42950Aerobotics600000</v>
          </cell>
          <cell r="O318" t="str">
            <v/>
          </cell>
          <cell r="P318">
            <v>1</v>
          </cell>
          <cell r="Q318">
            <v>2014</v>
          </cell>
          <cell r="R318">
            <v>4667000</v>
          </cell>
          <cell r="S318">
            <v>0</v>
          </cell>
          <cell r="T318" t="str">
            <v>2. Seed</v>
          </cell>
          <cell r="U318" t="str">
            <v>Emerging Technologies</v>
          </cell>
          <cell r="V318">
            <v>2017</v>
          </cell>
          <cell r="W318">
            <v>8</v>
          </cell>
          <cell r="X318">
            <v>3</v>
          </cell>
          <cell r="Y318">
            <v>2</v>
          </cell>
          <cell r="Z318">
            <v>2</v>
          </cell>
        </row>
        <row r="319">
          <cell r="A319">
            <v>42951</v>
          </cell>
          <cell r="B319" t="str">
            <v>Chalkboard Education</v>
          </cell>
          <cell r="C319">
            <v>237000</v>
          </cell>
          <cell r="E319" t="str">
            <v>Seed</v>
          </cell>
          <cell r="F319" t="str">
            <v>Jacobs Foundation</v>
          </cell>
          <cell r="G319" t="str">
            <v>http://disrupt-africa.com/2017/08/ghanas-chalkboard-education-secures-237k-expansion-funding/</v>
          </cell>
          <cell r="H319" t="str">
            <v>Ghana</v>
          </cell>
          <cell r="I319" t="str">
            <v>Ghana</v>
          </cell>
          <cell r="J319" t="str">
            <v>E-Learning, Education, Mobile, Higher Education</v>
          </cell>
          <cell r="K319" t="str">
            <v>Education</v>
          </cell>
          <cell r="L319" t="str">
            <v>Chalkboard Education</v>
          </cell>
          <cell r="M319">
            <v>0.9</v>
          </cell>
          <cell r="N319" t="str">
            <v>42951Chalkboard Education237000</v>
          </cell>
          <cell r="O319" t="str">
            <v/>
          </cell>
          <cell r="P319">
            <v>1</v>
          </cell>
          <cell r="Q319">
            <v>2015</v>
          </cell>
          <cell r="R319">
            <v>464000</v>
          </cell>
          <cell r="S319">
            <v>0</v>
          </cell>
          <cell r="T319" t="str">
            <v>2. Seed</v>
          </cell>
          <cell r="U319" t="str">
            <v>Education</v>
          </cell>
          <cell r="V319">
            <v>2017</v>
          </cell>
          <cell r="W319">
            <v>8</v>
          </cell>
          <cell r="X319">
            <v>3</v>
          </cell>
          <cell r="Y319">
            <v>2</v>
          </cell>
          <cell r="Z319">
            <v>1</v>
          </cell>
        </row>
        <row r="320">
          <cell r="A320">
            <v>42951</v>
          </cell>
          <cell r="B320" t="str">
            <v>Sky.Garden</v>
          </cell>
          <cell r="C320">
            <v>100000</v>
          </cell>
          <cell r="E320" t="str">
            <v>Pre-Seed</v>
          </cell>
          <cell r="F320" t="str">
            <v>Katapult Accelerator</v>
          </cell>
          <cell r="G320" t="str">
            <v>https://techmoran.com/2017/08/04/sky-garden-raises-100000-funding-katapult-accelerator-fill-gap-left-kaymu/</v>
          </cell>
          <cell r="H320" t="str">
            <v>Kenya</v>
          </cell>
          <cell r="I320" t="str">
            <v>Kenya</v>
          </cell>
          <cell r="J320" t="str">
            <v>Internet, Marketplace, Mobile Payments, Trading Platform</v>
          </cell>
          <cell r="K320" t="str">
            <v>E-Commerce &amp; Retail</v>
          </cell>
          <cell r="L320" t="str">
            <v>Sky.Garden</v>
          </cell>
          <cell r="M320">
            <v>0.9</v>
          </cell>
          <cell r="N320" t="str">
            <v>42951Sky.Garden100000</v>
          </cell>
          <cell r="O320" t="str">
            <v/>
          </cell>
          <cell r="P320">
            <v>1</v>
          </cell>
          <cell r="Q320">
            <v>2015</v>
          </cell>
          <cell r="R320">
            <v>1724700</v>
          </cell>
          <cell r="S320">
            <v>0</v>
          </cell>
          <cell r="T320" t="str">
            <v>2. Seed</v>
          </cell>
          <cell r="U320" t="str">
            <v>E-commerce &amp; Retail</v>
          </cell>
          <cell r="V320">
            <v>2017</v>
          </cell>
          <cell r="W320">
            <v>8</v>
          </cell>
          <cell r="X320">
            <v>3</v>
          </cell>
          <cell r="Y320">
            <v>2</v>
          </cell>
          <cell r="Z320">
            <v>1</v>
          </cell>
        </row>
        <row r="321">
          <cell r="A321">
            <v>42954</v>
          </cell>
          <cell r="B321" t="str">
            <v>Releaf</v>
          </cell>
          <cell r="C321">
            <v>120000</v>
          </cell>
          <cell r="E321" t="str">
            <v>Seed</v>
          </cell>
          <cell r="F321" t="str">
            <v xml:space="preserve">Y Combinator </v>
          </cell>
          <cell r="G321" t="str">
            <v>http://disrupt-africa.com/2017/08/nigerias-releaf-selected-for-y-combinator-secures-120k/</v>
          </cell>
          <cell r="H321" t="str">
            <v>Nigeria</v>
          </cell>
          <cell r="I321" t="str">
            <v>Nigeria</v>
          </cell>
          <cell r="J321" t="str">
            <v>B2B, E-Commerce, Marketplace</v>
          </cell>
          <cell r="K321" t="str">
            <v>E-Commerce &amp; Retail</v>
          </cell>
          <cell r="L321" t="str">
            <v>Releaf</v>
          </cell>
          <cell r="M321">
            <v>0.9</v>
          </cell>
          <cell r="N321" t="str">
            <v>42954Releaf120000</v>
          </cell>
          <cell r="O321" t="str">
            <v/>
          </cell>
          <cell r="P321">
            <v>1</v>
          </cell>
          <cell r="Q321">
            <v>2017</v>
          </cell>
          <cell r="R321">
            <v>120000</v>
          </cell>
          <cell r="S321">
            <v>0</v>
          </cell>
          <cell r="T321" t="str">
            <v>2. Seed</v>
          </cell>
          <cell r="U321" t="str">
            <v>E-commerce &amp; Retail</v>
          </cell>
          <cell r="V321">
            <v>2017</v>
          </cell>
          <cell r="W321">
            <v>8</v>
          </cell>
          <cell r="X321">
            <v>3</v>
          </cell>
          <cell r="Y321">
            <v>2</v>
          </cell>
          <cell r="Z321">
            <v>1</v>
          </cell>
        </row>
        <row r="322">
          <cell r="A322">
            <v>42955</v>
          </cell>
          <cell r="B322" t="str">
            <v>Payment24</v>
          </cell>
          <cell r="C322">
            <v>150000</v>
          </cell>
          <cell r="E322" t="str">
            <v>Seed</v>
          </cell>
          <cell r="F322" t="str">
            <v>500 Startups</v>
          </cell>
          <cell r="G322" t="str">
            <v>https://500.co/announcing-500-startups-batch-22/</v>
          </cell>
          <cell r="H322" t="str">
            <v>South Africa</v>
          </cell>
          <cell r="I322" t="str">
            <v>South Africa</v>
          </cell>
          <cell r="J322" t="str">
            <v>FinTech, E-Payments</v>
          </cell>
          <cell r="K322" t="str">
            <v>Financial Services</v>
          </cell>
          <cell r="L322" t="str">
            <v>Payment24</v>
          </cell>
          <cell r="M322">
            <v>0.9</v>
          </cell>
          <cell r="N322" t="str">
            <v>42955Payment24150000</v>
          </cell>
          <cell r="O322" t="str">
            <v/>
          </cell>
          <cell r="P322">
            <v>1</v>
          </cell>
          <cell r="Q322">
            <v>2014</v>
          </cell>
          <cell r="R322">
            <v>170000</v>
          </cell>
          <cell r="S322">
            <v>0</v>
          </cell>
          <cell r="T322" t="str">
            <v>2. Seed</v>
          </cell>
          <cell r="U322" t="str">
            <v>Financial Services</v>
          </cell>
          <cell r="V322">
            <v>2017</v>
          </cell>
          <cell r="W322">
            <v>8</v>
          </cell>
          <cell r="X322">
            <v>3</v>
          </cell>
          <cell r="Y322">
            <v>2</v>
          </cell>
          <cell r="Z322">
            <v>1</v>
          </cell>
        </row>
        <row r="323">
          <cell r="A323">
            <v>42955</v>
          </cell>
          <cell r="B323" t="str">
            <v>MOBIcure</v>
          </cell>
          <cell r="C323">
            <v>17000</v>
          </cell>
          <cell r="E323" t="str">
            <v>Seed</v>
          </cell>
          <cell r="F323" t="str">
            <v>Startupbootcamp Afritech</v>
          </cell>
          <cell r="G323" t="str">
            <v>https://ventureburn.com/2017/08/startupbootcamp-cape-town-announces-10-finalists/</v>
          </cell>
          <cell r="H323" t="str">
            <v>Nigeria</v>
          </cell>
          <cell r="I323" t="str">
            <v>Nigeria</v>
          </cell>
          <cell r="J323" t="str">
            <v>HealthTech</v>
          </cell>
          <cell r="K323" t="str">
            <v>Healthcare &amp; Pharma</v>
          </cell>
          <cell r="L323" t="str">
            <v>MOBIcure</v>
          </cell>
          <cell r="M323">
            <v>0.9</v>
          </cell>
          <cell r="V323">
            <v>2017</v>
          </cell>
          <cell r="W323">
            <v>8</v>
          </cell>
          <cell r="X323">
            <v>3</v>
          </cell>
          <cell r="Y323">
            <v>2</v>
          </cell>
          <cell r="Z323">
            <v>1</v>
          </cell>
        </row>
        <row r="324">
          <cell r="A324">
            <v>42961</v>
          </cell>
          <cell r="B324" t="str">
            <v>F</v>
          </cell>
          <cell r="C324">
            <v>7150000</v>
          </cell>
          <cell r="E324" t="str">
            <v>Private Equity</v>
          </cell>
          <cell r="F324" t="str">
            <v>Sanlam Private Equity</v>
          </cell>
          <cell r="G324" t="str">
            <v>https://businesstech.co.za/news/business/192502/sanlam-to-buy-r100-million-stake-in-easyequities/</v>
          </cell>
          <cell r="H324" t="str">
            <v/>
          </cell>
          <cell r="I324" t="str">
            <v/>
          </cell>
          <cell r="J324" t="str">
            <v/>
          </cell>
          <cell r="K324" t="str">
            <v/>
          </cell>
          <cell r="L324" t="e">
            <v>#N/A</v>
          </cell>
          <cell r="M324">
            <v>0.6428571428571429</v>
          </cell>
          <cell r="N324" t="str">
            <v>42961F7150000</v>
          </cell>
          <cell r="O324" t="str">
            <v/>
          </cell>
          <cell r="P324">
            <v>1</v>
          </cell>
          <cell r="Q324" t="str">
            <v/>
          </cell>
          <cell r="R324">
            <v>7150000</v>
          </cell>
          <cell r="S324" t="e">
            <v>#N/A</v>
          </cell>
          <cell r="T324" t="str">
            <v>6. Private Equity</v>
          </cell>
          <cell r="U324" t="e">
            <v>#N/A</v>
          </cell>
          <cell r="V324">
            <v>2017</v>
          </cell>
          <cell r="W324">
            <v>8</v>
          </cell>
          <cell r="X324">
            <v>3</v>
          </cell>
          <cell r="Y324">
            <v>2</v>
          </cell>
          <cell r="Z324">
            <v>1</v>
          </cell>
        </row>
        <row r="325">
          <cell r="A325">
            <v>42961</v>
          </cell>
          <cell r="B325" t="str">
            <v>getWorth</v>
          </cell>
          <cell r="C325">
            <v>1380000</v>
          </cell>
          <cell r="E325" t="str">
            <v>Venture Round</v>
          </cell>
          <cell r="F325" t="str">
            <v>Undisclosed</v>
          </cell>
          <cell r="G325" t="str">
            <v>http://disrupt-africa.com/2017/08/cape-towns-getworth-takes-total-funding-to-1-38m/</v>
          </cell>
          <cell r="H325" t="str">
            <v>South Africa</v>
          </cell>
          <cell r="I325" t="str">
            <v>South Africa</v>
          </cell>
          <cell r="J325" t="str">
            <v>Information Services, Sales, Social Media Marketing</v>
          </cell>
          <cell r="K325" t="str">
            <v>E-Commerce &amp; Retail</v>
          </cell>
          <cell r="L325" t="str">
            <v>Getworth</v>
          </cell>
          <cell r="M325">
            <v>0.9</v>
          </cell>
          <cell r="N325" t="str">
            <v>42961getWorth1380000</v>
          </cell>
          <cell r="O325" t="str">
            <v/>
          </cell>
          <cell r="P325">
            <v>1</v>
          </cell>
          <cell r="Q325">
            <v>2016</v>
          </cell>
          <cell r="R325">
            <v>1380000</v>
          </cell>
          <cell r="S325">
            <v>0</v>
          </cell>
          <cell r="T325" t="str">
            <v>4. Late Venture</v>
          </cell>
          <cell r="U325" t="str">
            <v>E-commerce &amp; Retail</v>
          </cell>
          <cell r="V325">
            <v>2017</v>
          </cell>
          <cell r="W325">
            <v>8</v>
          </cell>
          <cell r="X325">
            <v>3</v>
          </cell>
          <cell r="Y325">
            <v>2</v>
          </cell>
          <cell r="Z325">
            <v>1</v>
          </cell>
        </row>
        <row r="326">
          <cell r="A326">
            <v>42961</v>
          </cell>
          <cell r="B326" t="str">
            <v>Yumamia</v>
          </cell>
          <cell r="C326">
            <v>200000</v>
          </cell>
          <cell r="E326" t="str">
            <v>Seed</v>
          </cell>
          <cell r="F326" t="str">
            <v>Publicis Groupe, Faden Media</v>
          </cell>
          <cell r="G326" t="str">
            <v>https://www.crunchbase.com/funding_round/yumamia-convertible-note--9b4d514d</v>
          </cell>
          <cell r="H326" t="str">
            <v>Egypt</v>
          </cell>
          <cell r="I326" t="str">
            <v>Egypt</v>
          </cell>
          <cell r="J326" t="str">
            <v>Catering, Delivery, Food and Beverage, Food Delivery, Marketplace, Subscription Service</v>
          </cell>
          <cell r="K326" t="str">
            <v>E-Commerce &amp; Retail</v>
          </cell>
          <cell r="L326" t="str">
            <v>Yumamia</v>
          </cell>
          <cell r="M326">
            <v>0.9</v>
          </cell>
          <cell r="N326" t="str">
            <v>42961Yumamia200000</v>
          </cell>
          <cell r="O326" t="str">
            <v/>
          </cell>
          <cell r="P326">
            <v>1</v>
          </cell>
          <cell r="Q326">
            <v>2014</v>
          </cell>
          <cell r="R326">
            <v>2750000</v>
          </cell>
          <cell r="S326">
            <v>0</v>
          </cell>
          <cell r="T326" t="str">
            <v>2. Seed</v>
          </cell>
          <cell r="U326" t="str">
            <v>E-commerce &amp; Retail</v>
          </cell>
          <cell r="V326">
            <v>2017</v>
          </cell>
          <cell r="W326">
            <v>8</v>
          </cell>
          <cell r="X326">
            <v>3</v>
          </cell>
          <cell r="Y326">
            <v>2</v>
          </cell>
          <cell r="Z326">
            <v>2</v>
          </cell>
        </row>
        <row r="327">
          <cell r="A327">
            <v>42962</v>
          </cell>
          <cell r="B327" t="str">
            <v>PayGo Energy</v>
          </cell>
          <cell r="C327" t="str">
            <v>Undisclosed</v>
          </cell>
          <cell r="E327" t="str">
            <v>Grant</v>
          </cell>
          <cell r="F327" t="str">
            <v>U.S. Agency for International Development (USAID)</v>
          </cell>
          <cell r="G327" t="str">
            <v>https://www.crunchbase.com/funding_round/paygo-energy-grant--a8f0e724#section-overview</v>
          </cell>
          <cell r="H327" t="str">
            <v>Kenya</v>
          </cell>
          <cell r="I327" t="str">
            <v>Kenya</v>
          </cell>
          <cell r="J327" t="str">
            <v>Clean Energy, Oil and Gas</v>
          </cell>
          <cell r="K327" t="str">
            <v>Energy &amp; Environment Resources</v>
          </cell>
          <cell r="L327" t="str">
            <v>PayGo Energy</v>
          </cell>
          <cell r="M327">
            <v>0.9</v>
          </cell>
          <cell r="N327" t="str">
            <v>42962PayGo EnergyUndisclosed</v>
          </cell>
          <cell r="O327" t="str">
            <v/>
          </cell>
          <cell r="P327">
            <v>0</v>
          </cell>
          <cell r="Q327">
            <v>2014</v>
          </cell>
          <cell r="R327">
            <v>4900000</v>
          </cell>
          <cell r="S327">
            <v>0</v>
          </cell>
          <cell r="T327" t="str">
            <v>1. Grant</v>
          </cell>
          <cell r="U327" t="e">
            <v>#N/A</v>
          </cell>
          <cell r="V327">
            <v>2017</v>
          </cell>
          <cell r="W327">
            <v>8</v>
          </cell>
          <cell r="X327">
            <v>3</v>
          </cell>
          <cell r="Y327">
            <v>2</v>
          </cell>
          <cell r="Z327">
            <v>1</v>
          </cell>
        </row>
        <row r="328">
          <cell r="A328">
            <v>42962</v>
          </cell>
          <cell r="B328" t="str">
            <v>SnapnSave</v>
          </cell>
          <cell r="C328">
            <v>1000000</v>
          </cell>
          <cell r="E328" t="str">
            <v>Venture Round</v>
          </cell>
          <cell r="F328" t="str">
            <v>Kalon Venture Partners, Smollan</v>
          </cell>
          <cell r="G328" t="str">
            <v>http://disrupt-africa.com/2017/08/sa-e-commerce-startup-snapnsave-raises-1m/</v>
          </cell>
          <cell r="H328" t="str">
            <v>South Africa</v>
          </cell>
          <cell r="I328" t="str">
            <v>South Africa</v>
          </cell>
          <cell r="J328" t="str">
            <v>Apps, Marketing, Shopping</v>
          </cell>
          <cell r="K328" t="str">
            <v>E-Commerce &amp; Retail</v>
          </cell>
          <cell r="L328" t="str">
            <v>Snapnsave</v>
          </cell>
          <cell r="M328">
            <v>0.9</v>
          </cell>
          <cell r="N328" t="str">
            <v>42962SnapnSave1000000</v>
          </cell>
          <cell r="O328" t="str">
            <v/>
          </cell>
          <cell r="P328">
            <v>1</v>
          </cell>
          <cell r="Q328">
            <v>2015</v>
          </cell>
          <cell r="R328">
            <v>1000000</v>
          </cell>
          <cell r="S328">
            <v>0</v>
          </cell>
          <cell r="T328" t="str">
            <v>4. Late Venture</v>
          </cell>
          <cell r="U328" t="str">
            <v>E-commerce &amp; Retail</v>
          </cell>
          <cell r="V328">
            <v>2017</v>
          </cell>
          <cell r="W328">
            <v>8</v>
          </cell>
          <cell r="X328">
            <v>3</v>
          </cell>
          <cell r="Y328">
            <v>2</v>
          </cell>
          <cell r="Z328">
            <v>2</v>
          </cell>
        </row>
        <row r="329">
          <cell r="A329">
            <v>42977</v>
          </cell>
          <cell r="B329" t="str">
            <v>Eversend</v>
          </cell>
          <cell r="C329">
            <v>64200</v>
          </cell>
          <cell r="E329" t="str">
            <v>Grant</v>
          </cell>
          <cell r="F329" t="str">
            <v>Bpifrance</v>
          </cell>
          <cell r="G329" t="str">
            <v>https://www.crunchbase.com/funding_round/eversend-grant--b01db2c6</v>
          </cell>
          <cell r="H329" t="str">
            <v>Uganda</v>
          </cell>
          <cell r="I329" t="str">
            <v>Uganda</v>
          </cell>
          <cell r="J329" t="str">
            <v>Blockchain, Cryptocurrency, FinTech, InsurTech, Mobile Payments</v>
          </cell>
          <cell r="K329" t="str">
            <v>Financial Services</v>
          </cell>
          <cell r="L329" t="str">
            <v>Eversend</v>
          </cell>
          <cell r="M329">
            <v>0.9</v>
          </cell>
          <cell r="N329" t="str">
            <v>42977Eversend64200</v>
          </cell>
          <cell r="O329" t="str">
            <v/>
          </cell>
          <cell r="P329">
            <v>1</v>
          </cell>
          <cell r="Q329">
            <v>2017</v>
          </cell>
          <cell r="R329">
            <v>255000</v>
          </cell>
          <cell r="S329">
            <v>0</v>
          </cell>
          <cell r="T329" t="str">
            <v>1. Grant</v>
          </cell>
          <cell r="U329" t="str">
            <v>Financial Services</v>
          </cell>
          <cell r="V329">
            <v>2017</v>
          </cell>
          <cell r="W329">
            <v>8</v>
          </cell>
          <cell r="X329">
            <v>3</v>
          </cell>
          <cell r="Y329">
            <v>2</v>
          </cell>
          <cell r="Z329">
            <v>1</v>
          </cell>
        </row>
        <row r="330">
          <cell r="A330">
            <v>42978</v>
          </cell>
          <cell r="B330" t="str">
            <v>BitPesa</v>
          </cell>
          <cell r="C330">
            <v>6700000</v>
          </cell>
          <cell r="E330" t="str">
            <v>Series A</v>
          </cell>
          <cell r="F330" t="str">
            <v>Greycroft partners &amp; Plug and play</v>
          </cell>
          <cell r="G330" t="str">
            <v>http://disrupt-africa.com/2017/08/kenyas-bitpesa-secures-more-investment-to-hit-10m-total-funding/</v>
          </cell>
          <cell r="H330" t="str">
            <v>Kenya</v>
          </cell>
          <cell r="I330" t="str">
            <v>Kenya</v>
          </cell>
          <cell r="J330" t="str">
            <v>Blockchain, Cryptocurrencies, Exchange, Fintech</v>
          </cell>
          <cell r="K330" t="str">
            <v>Financial Services</v>
          </cell>
          <cell r="L330" t="str">
            <v>Bitpesa</v>
          </cell>
          <cell r="M330">
            <v>0.9</v>
          </cell>
          <cell r="N330" t="str">
            <v>42978BitPesa6700000</v>
          </cell>
          <cell r="O330" t="str">
            <v/>
          </cell>
          <cell r="P330">
            <v>1</v>
          </cell>
          <cell r="Q330">
            <v>2013</v>
          </cell>
          <cell r="R330">
            <v>14970000</v>
          </cell>
          <cell r="S330">
            <v>0</v>
          </cell>
          <cell r="T330" t="str">
            <v>3. Early Venture</v>
          </cell>
          <cell r="U330" t="str">
            <v>Financial Services</v>
          </cell>
          <cell r="V330">
            <v>2017</v>
          </cell>
          <cell r="W330">
            <v>8</v>
          </cell>
          <cell r="X330">
            <v>3</v>
          </cell>
          <cell r="Y330">
            <v>2</v>
          </cell>
          <cell r="Z330">
            <v>1</v>
          </cell>
        </row>
        <row r="331">
          <cell r="A331">
            <v>42978</v>
          </cell>
          <cell r="B331" t="str">
            <v>RxAll</v>
          </cell>
          <cell r="C331">
            <v>60000</v>
          </cell>
          <cell r="E331" t="str">
            <v>Grant</v>
          </cell>
          <cell r="F331" t="str">
            <v>Yale University, Merck and Equilateral Ventures</v>
          </cell>
          <cell r="G331" t="str">
            <v>https://technext.ng/2019/03/29/rxall-is-the-ambitious-nigerian-startup-using-blockchain-to-fight-fake-drugs/</v>
          </cell>
          <cell r="H331" t="str">
            <v>United States of America</v>
          </cell>
          <cell r="I331" t="str">
            <v>United States of America</v>
          </cell>
          <cell r="J331" t="str">
            <v>Artificial Intelligence, Blockchain, Database, Hardware, Software</v>
          </cell>
          <cell r="K331" t="str">
            <v>Emerging Technologies</v>
          </cell>
          <cell r="L331" t="str">
            <v>RxAll</v>
          </cell>
          <cell r="M331">
            <v>0.9</v>
          </cell>
          <cell r="N331" t="str">
            <v>42978RxAll60000</v>
          </cell>
          <cell r="O331" t="str">
            <v/>
          </cell>
          <cell r="P331">
            <v>1</v>
          </cell>
          <cell r="Q331">
            <v>2016</v>
          </cell>
          <cell r="R331">
            <v>672000</v>
          </cell>
          <cell r="S331">
            <v>1</v>
          </cell>
          <cell r="T331" t="str">
            <v>1. Grant</v>
          </cell>
          <cell r="U331" t="str">
            <v>Emerging Technologies</v>
          </cell>
          <cell r="V331">
            <v>2017</v>
          </cell>
          <cell r="W331">
            <v>8</v>
          </cell>
          <cell r="X331">
            <v>3</v>
          </cell>
          <cell r="Y331">
            <v>2</v>
          </cell>
          <cell r="Z331">
            <v>2</v>
          </cell>
        </row>
        <row r="332">
          <cell r="A332">
            <v>42979</v>
          </cell>
          <cell r="B332" t="str">
            <v>Pineapple</v>
          </cell>
          <cell r="C332">
            <v>400000</v>
          </cell>
          <cell r="E332" t="str">
            <v>Seed</v>
          </cell>
          <cell r="F332" t="str">
            <v>Lireas Holdings</v>
          </cell>
          <cell r="G332" t="str">
            <v>http://disrupt-africa.com/2017/09/sa-insurtech-startup-pineapple-raises-400k-funding/</v>
          </cell>
          <cell r="H332" t="str">
            <v>South Africa</v>
          </cell>
          <cell r="I332" t="str">
            <v>South Africa</v>
          </cell>
          <cell r="J332" t="str">
            <v>Insurance, InsurTech, Peer to Peer</v>
          </cell>
          <cell r="K332" t="str">
            <v>Financial Services</v>
          </cell>
          <cell r="L332" t="str">
            <v>Pineapple</v>
          </cell>
          <cell r="M332">
            <v>0.9</v>
          </cell>
          <cell r="N332" t="str">
            <v>42979Pineapple400000</v>
          </cell>
          <cell r="O332" t="str">
            <v/>
          </cell>
          <cell r="P332">
            <v>1</v>
          </cell>
          <cell r="Q332">
            <v>2017</v>
          </cell>
          <cell r="R332">
            <v>400000</v>
          </cell>
          <cell r="S332">
            <v>0</v>
          </cell>
          <cell r="T332" t="str">
            <v>2. Seed</v>
          </cell>
          <cell r="U332" t="str">
            <v>Financial Services</v>
          </cell>
          <cell r="V332">
            <v>2017</v>
          </cell>
          <cell r="W332">
            <v>9</v>
          </cell>
          <cell r="X332">
            <v>3</v>
          </cell>
          <cell r="Y332">
            <v>2</v>
          </cell>
          <cell r="Z332">
            <v>1</v>
          </cell>
        </row>
        <row r="333">
          <cell r="A333">
            <v>42986</v>
          </cell>
          <cell r="B333" t="str">
            <v>Iprocure</v>
          </cell>
          <cell r="C333">
            <v>150000</v>
          </cell>
          <cell r="E333" t="str">
            <v>Seed</v>
          </cell>
          <cell r="F333" t="str">
            <v>Safaricom</v>
          </cell>
          <cell r="G333" t="str">
            <v>https://techmoran.com/2017/09/08/safaricom-spark-fund-invests-agricultural-inputs-supply-chain-platform-iprocure/</v>
          </cell>
          <cell r="V333">
            <v>2017</v>
          </cell>
          <cell r="W333">
            <v>9</v>
          </cell>
          <cell r="X333">
            <v>3</v>
          </cell>
          <cell r="Y333">
            <v>2</v>
          </cell>
          <cell r="Z333">
            <v>1</v>
          </cell>
        </row>
        <row r="334">
          <cell r="A334">
            <v>42992</v>
          </cell>
          <cell r="B334" t="str">
            <v>Vapulus</v>
          </cell>
          <cell r="C334">
            <v>250000</v>
          </cell>
          <cell r="E334" t="str">
            <v>Seed</v>
          </cell>
          <cell r="F334" t="str">
            <v>Arabian Venture Capital</v>
          </cell>
          <cell r="G334" t="str">
            <v>https://magnitt.com/news/egyptian-fintech-startup-vapulus-lands-250000-investment</v>
          </cell>
          <cell r="H334" t="str">
            <v>Egypt</v>
          </cell>
          <cell r="I334" t="str">
            <v>Egypt</v>
          </cell>
          <cell r="J334" t="str">
            <v>Banking, Financial Services, Internet, Mobile Payments</v>
          </cell>
          <cell r="K334" t="str">
            <v>Financial Services</v>
          </cell>
          <cell r="L334" t="str">
            <v>Vapulus</v>
          </cell>
          <cell r="M334">
            <v>0.9</v>
          </cell>
          <cell r="N334" t="str">
            <v>42992Vapulus250000</v>
          </cell>
          <cell r="O334" t="str">
            <v/>
          </cell>
          <cell r="P334">
            <v>1</v>
          </cell>
          <cell r="Q334">
            <v>2016</v>
          </cell>
          <cell r="R334">
            <v>415000</v>
          </cell>
          <cell r="S334">
            <v>0</v>
          </cell>
          <cell r="T334" t="str">
            <v>2. Seed</v>
          </cell>
          <cell r="U334" t="str">
            <v>Financial Services</v>
          </cell>
          <cell r="V334">
            <v>2017</v>
          </cell>
          <cell r="W334">
            <v>9</v>
          </cell>
          <cell r="X334">
            <v>3</v>
          </cell>
          <cell r="Y334">
            <v>2</v>
          </cell>
          <cell r="Z334">
            <v>1</v>
          </cell>
        </row>
        <row r="335">
          <cell r="A335">
            <v>42997</v>
          </cell>
          <cell r="B335" t="str">
            <v>Shortlist</v>
          </cell>
          <cell r="C335">
            <v>1000000</v>
          </cell>
          <cell r="E335" t="str">
            <v>Seed</v>
          </cell>
          <cell r="F335" t="str">
            <v>University Ventures, Zephyr Acorn, Spike Ventures, Bodley Group</v>
          </cell>
          <cell r="G335" t="str">
            <v>https://www.crunchbase.com/funding_round/shortlist-5-seed--3837ea6c#section-investors</v>
          </cell>
          <cell r="H335" t="str">
            <v>Kenya</v>
          </cell>
          <cell r="I335" t="str">
            <v>Kenya</v>
          </cell>
          <cell r="J335" t="str">
            <v>Recruiting, Talent, Hiring, Human Resources, Applicant Screening</v>
          </cell>
          <cell r="K335" t="str">
            <v>Recruitment</v>
          </cell>
          <cell r="L335" t="str">
            <v>Shortlist</v>
          </cell>
          <cell r="M335">
            <v>0.9</v>
          </cell>
          <cell r="N335" t="str">
            <v>42997Shortlist1000000</v>
          </cell>
          <cell r="O335" t="str">
            <v/>
          </cell>
          <cell r="P335">
            <v>1</v>
          </cell>
          <cell r="Q335">
            <v>2016</v>
          </cell>
          <cell r="R335">
            <v>3000000</v>
          </cell>
          <cell r="S335">
            <v>0</v>
          </cell>
          <cell r="T335" t="str">
            <v>2. Seed</v>
          </cell>
          <cell r="U335" t="str">
            <v>Employment, Talent &amp; Labour</v>
          </cell>
          <cell r="V335">
            <v>2017</v>
          </cell>
          <cell r="W335">
            <v>9</v>
          </cell>
          <cell r="X335">
            <v>3</v>
          </cell>
          <cell r="Y335">
            <v>2</v>
          </cell>
          <cell r="Z335">
            <v>4</v>
          </cell>
        </row>
        <row r="336">
          <cell r="A336">
            <v>43004</v>
          </cell>
          <cell r="B336" t="str">
            <v>Watu Credit</v>
          </cell>
          <cell r="C336">
            <v>1500000</v>
          </cell>
          <cell r="E336" t="str">
            <v>Debt Financing</v>
          </cell>
          <cell r="F336" t="str">
            <v>Shinnecok Partners LP</v>
          </cell>
          <cell r="G336" t="str">
            <v>https://www.crunchbase.com/organization/watu-credit#section-funding-rounds</v>
          </cell>
          <cell r="H336" t="str">
            <v>Kenya</v>
          </cell>
          <cell r="I336" t="str">
            <v>Kenya</v>
          </cell>
          <cell r="J336" t="str">
            <v>Finance, Financial Services, Sustainability</v>
          </cell>
          <cell r="K336" t="str">
            <v>Financial Services</v>
          </cell>
          <cell r="L336" t="str">
            <v>Watu Credit</v>
          </cell>
          <cell r="M336">
            <v>0.9</v>
          </cell>
          <cell r="N336" t="str">
            <v>43004Watu Credit1500000</v>
          </cell>
          <cell r="O336" t="str">
            <v/>
          </cell>
          <cell r="P336">
            <v>1</v>
          </cell>
          <cell r="Q336">
            <v>2015</v>
          </cell>
          <cell r="R336">
            <v>1500000</v>
          </cell>
          <cell r="S336">
            <v>0</v>
          </cell>
          <cell r="T336" t="str">
            <v>5. Debt Financing</v>
          </cell>
          <cell r="U336" t="str">
            <v>Financial Services</v>
          </cell>
          <cell r="V336">
            <v>2017</v>
          </cell>
          <cell r="W336">
            <v>9</v>
          </cell>
          <cell r="X336">
            <v>3</v>
          </cell>
          <cell r="Y336">
            <v>2</v>
          </cell>
          <cell r="Z336">
            <v>1</v>
          </cell>
        </row>
        <row r="337">
          <cell r="A337">
            <v>43009</v>
          </cell>
          <cell r="B337" t="str">
            <v>AfricaSokoni</v>
          </cell>
          <cell r="C337">
            <v>300000</v>
          </cell>
          <cell r="E337" t="str">
            <v>Seed</v>
          </cell>
          <cell r="F337" t="str">
            <v>Undisclosed</v>
          </cell>
          <cell r="G337" t="str">
            <v>https://www.crunchbase.com/funding_round/africasokoni-seed--6980e9b3</v>
          </cell>
          <cell r="H337" t="str">
            <v>Kenya</v>
          </cell>
          <cell r="I337" t="str">
            <v>Kenya</v>
          </cell>
          <cell r="J337" t="str">
            <v>Consumer, E-Commerce, Internet, Retail, Marketplace</v>
          </cell>
          <cell r="K337" t="str">
            <v>E-Commerce &amp; Retail</v>
          </cell>
          <cell r="L337" t="str">
            <v>AfricaSokoni</v>
          </cell>
          <cell r="M337">
            <v>0.9</v>
          </cell>
          <cell r="N337" t="str">
            <v>43009AfricaSokoni300000</v>
          </cell>
          <cell r="O337" t="str">
            <v/>
          </cell>
          <cell r="P337">
            <v>1</v>
          </cell>
          <cell r="Q337">
            <v>2017</v>
          </cell>
          <cell r="R337">
            <v>995000</v>
          </cell>
          <cell r="S337">
            <v>0</v>
          </cell>
          <cell r="T337" t="str">
            <v>2. Seed</v>
          </cell>
          <cell r="U337" t="str">
            <v>E-commerce &amp; Retail</v>
          </cell>
          <cell r="V337">
            <v>2017</v>
          </cell>
          <cell r="W337">
            <v>10</v>
          </cell>
          <cell r="X337">
            <v>4</v>
          </cell>
          <cell r="Y337">
            <v>2</v>
          </cell>
          <cell r="Z337">
            <v>1</v>
          </cell>
        </row>
        <row r="338">
          <cell r="A338">
            <v>43011</v>
          </cell>
          <cell r="B338" t="str">
            <v>Fawry</v>
          </cell>
          <cell r="C338" t="str">
            <v>Undisclosed</v>
          </cell>
          <cell r="E338" t="str">
            <v>Private Equity</v>
          </cell>
          <cell r="F338" t="str">
            <v>responsAbility Investments AG</v>
          </cell>
          <cell r="G338" t="str">
            <v>https://www.responsability.com/en/private-equity-investment-leading-mobile-payments-platform</v>
          </cell>
          <cell r="V338">
            <v>2017</v>
          </cell>
          <cell r="W338">
            <v>10</v>
          </cell>
          <cell r="X338">
            <v>4</v>
          </cell>
          <cell r="Y338">
            <v>2</v>
          </cell>
          <cell r="Z338">
            <v>1</v>
          </cell>
        </row>
        <row r="339">
          <cell r="A339">
            <v>43012</v>
          </cell>
          <cell r="B339" t="str">
            <v>Cloud9Xp</v>
          </cell>
          <cell r="C339">
            <v>73000</v>
          </cell>
          <cell r="E339" t="str">
            <v>Seed</v>
          </cell>
          <cell r="F339" t="str">
            <v>Darshan Chandaria</v>
          </cell>
          <cell r="G339" t="str">
            <v>http://disrupt-africa.com/2017/10/kenyas-cloud9-raises-73k-on-lions-den/</v>
          </cell>
          <cell r="H339" t="str">
            <v>Kenya</v>
          </cell>
          <cell r="I339" t="str">
            <v>Kenya</v>
          </cell>
          <cell r="J339" t="str">
            <v>Internet, Local, Online Portals, Travel</v>
          </cell>
          <cell r="K339" t="str">
            <v>Travel &amp; Leisure</v>
          </cell>
          <cell r="L339" t="str">
            <v>Cloud9Xp</v>
          </cell>
          <cell r="M339">
            <v>0.9</v>
          </cell>
          <cell r="N339" t="str">
            <v>43012Cloud9Xp73000</v>
          </cell>
          <cell r="O339" t="str">
            <v/>
          </cell>
          <cell r="P339">
            <v>1</v>
          </cell>
          <cell r="Q339">
            <v>2016</v>
          </cell>
          <cell r="R339">
            <v>73000</v>
          </cell>
          <cell r="S339">
            <v>0</v>
          </cell>
          <cell r="T339" t="str">
            <v>2. Seed</v>
          </cell>
          <cell r="U339" t="str">
            <v>Travel &amp; Leisure</v>
          </cell>
          <cell r="V339">
            <v>2017</v>
          </cell>
          <cell r="W339">
            <v>10</v>
          </cell>
          <cell r="X339">
            <v>4</v>
          </cell>
          <cell r="Y339">
            <v>2</v>
          </cell>
          <cell r="Z339">
            <v>1</v>
          </cell>
        </row>
        <row r="340">
          <cell r="A340">
            <v>43014</v>
          </cell>
          <cell r="B340" t="str">
            <v>Zumi</v>
          </cell>
          <cell r="C340">
            <v>250000</v>
          </cell>
          <cell r="E340" t="str">
            <v>Seed</v>
          </cell>
          <cell r="F340" t="str">
            <v>Chandaria Capital, Majlis Investment Management</v>
          </cell>
          <cell r="G340" t="str">
            <v>http://disrupt-africa.com/2017/10/kenyan-fashion-startup-zumi-closes-250k-round/</v>
          </cell>
          <cell r="H340" t="str">
            <v>Kenya</v>
          </cell>
          <cell r="I340" t="str">
            <v>Kenya</v>
          </cell>
          <cell r="J340" t="str">
            <v>Digital Marketing, Media and Entertainment, Social Media</v>
          </cell>
          <cell r="K340" t="str">
            <v>Media &amp; Entertainment</v>
          </cell>
          <cell r="L340" t="str">
            <v>Zumi</v>
          </cell>
          <cell r="M340">
            <v>0.9</v>
          </cell>
          <cell r="N340" t="str">
            <v>43014Zumi250000</v>
          </cell>
          <cell r="O340" t="str">
            <v/>
          </cell>
          <cell r="P340">
            <v>1</v>
          </cell>
          <cell r="Q340">
            <v>2016</v>
          </cell>
          <cell r="R340">
            <v>250000</v>
          </cell>
          <cell r="S340">
            <v>0</v>
          </cell>
          <cell r="T340" t="str">
            <v>2. Seed</v>
          </cell>
          <cell r="U340" t="str">
            <v>Media &amp; Entertainment</v>
          </cell>
          <cell r="V340">
            <v>2017</v>
          </cell>
          <cell r="W340">
            <v>10</v>
          </cell>
          <cell r="X340">
            <v>4</v>
          </cell>
          <cell r="Y340">
            <v>2</v>
          </cell>
          <cell r="Z340">
            <v>2</v>
          </cell>
        </row>
        <row r="341">
          <cell r="A341">
            <v>43017</v>
          </cell>
          <cell r="B341" t="str">
            <v>Oolu</v>
          </cell>
          <cell r="C341">
            <v>3200000</v>
          </cell>
          <cell r="E341" t="str">
            <v>Series A</v>
          </cell>
          <cell r="F341" t="str">
            <v>Y Combinator, Persistent Energy Capital</v>
          </cell>
          <cell r="G341" t="str">
            <v>http://disrupt-africa.com/2017/10/senegalese-solar-startup-oolu-raises-3-2m-funding/</v>
          </cell>
          <cell r="H341" t="str">
            <v>Senegal</v>
          </cell>
          <cell r="I341" t="str">
            <v>Senegal</v>
          </cell>
          <cell r="J341" t="str">
            <v>Environmental Consulting, Financial Services, Renewable Energy, Solar</v>
          </cell>
          <cell r="K341" t="str">
            <v>Energy &amp; Environment Resources</v>
          </cell>
          <cell r="L341" t="str">
            <v>Oolu</v>
          </cell>
          <cell r="M341">
            <v>0.9</v>
          </cell>
          <cell r="N341" t="str">
            <v>43017Oolu3200000</v>
          </cell>
          <cell r="O341" t="str">
            <v/>
          </cell>
          <cell r="P341">
            <v>1</v>
          </cell>
          <cell r="Q341">
            <v>2015</v>
          </cell>
          <cell r="R341">
            <v>4200000</v>
          </cell>
          <cell r="S341">
            <v>0</v>
          </cell>
          <cell r="T341" t="str">
            <v>3. Early Venture</v>
          </cell>
          <cell r="U341" t="e">
            <v>#N/A</v>
          </cell>
          <cell r="V341">
            <v>2017</v>
          </cell>
          <cell r="W341">
            <v>10</v>
          </cell>
          <cell r="X341">
            <v>4</v>
          </cell>
          <cell r="Y341">
            <v>2</v>
          </cell>
          <cell r="Z341">
            <v>2</v>
          </cell>
        </row>
        <row r="342">
          <cell r="A342">
            <v>43018</v>
          </cell>
          <cell r="B342" t="str">
            <v>Sokowatch</v>
          </cell>
          <cell r="C342" t="str">
            <v>Undisclosed</v>
          </cell>
          <cell r="E342" t="str">
            <v>Corporate Venture</v>
          </cell>
          <cell r="F342" t="str">
            <v>Chandaria Industries</v>
          </cell>
          <cell r="G342" t="str">
            <v>https://www.crunchbase.com/funding_round/sokowatch-corporate-round--7a18dcd6#section-investors</v>
          </cell>
          <cell r="H342" t="str">
            <v>Kenya</v>
          </cell>
          <cell r="I342" t="str">
            <v>Kenya</v>
          </cell>
          <cell r="J342" t="str">
            <v>Distribution, Data, Emerging Markets, Logistics, and E-Commerce</v>
          </cell>
          <cell r="K342" t="str">
            <v>Transport &amp; Logistics</v>
          </cell>
          <cell r="L342" t="str">
            <v>Sokowatch</v>
          </cell>
          <cell r="M342">
            <v>0.9</v>
          </cell>
          <cell r="N342" t="str">
            <v>43018SokowatchUndisclosed</v>
          </cell>
          <cell r="O342" t="str">
            <v/>
          </cell>
          <cell r="P342">
            <v>0</v>
          </cell>
          <cell r="Q342">
            <v>2015</v>
          </cell>
          <cell r="R342">
            <v>4500000</v>
          </cell>
          <cell r="S342">
            <v>0</v>
          </cell>
          <cell r="T342" t="str">
            <v>4. Late Venture</v>
          </cell>
          <cell r="U342" t="str">
            <v>Transport &amp; Logistics</v>
          </cell>
          <cell r="V342">
            <v>2017</v>
          </cell>
          <cell r="W342">
            <v>10</v>
          </cell>
          <cell r="X342">
            <v>4</v>
          </cell>
          <cell r="Y342">
            <v>2</v>
          </cell>
          <cell r="Z342">
            <v>1</v>
          </cell>
        </row>
        <row r="343">
          <cell r="A343">
            <v>43018</v>
          </cell>
          <cell r="B343" t="str">
            <v>M-KOPA</v>
          </cell>
          <cell r="C343">
            <v>80000000</v>
          </cell>
          <cell r="E343" t="str">
            <v>Debt Financing</v>
          </cell>
          <cell r="F343" t="str">
            <v>Undisclosed</v>
          </cell>
          <cell r="G343" t="str">
            <v>https://www.crunchbase.com/funding_round/m-kopa-debt-financing--3cce48c8</v>
          </cell>
          <cell r="H343" t="str">
            <v>Kenya</v>
          </cell>
          <cell r="I343" t="str">
            <v>Kenya</v>
          </cell>
          <cell r="J343" t="str">
            <v>Energy, Financial Services, Mobile</v>
          </cell>
          <cell r="K343" t="str">
            <v>Energy &amp; Environment Resources</v>
          </cell>
          <cell r="L343" t="str">
            <v>M-Kopa</v>
          </cell>
          <cell r="M343">
            <v>0.9</v>
          </cell>
          <cell r="N343" t="str">
            <v>43018M-KOPA80000000</v>
          </cell>
          <cell r="O343" t="str">
            <v/>
          </cell>
          <cell r="P343">
            <v>1</v>
          </cell>
          <cell r="Q343">
            <v>2011</v>
          </cell>
          <cell r="R343">
            <v>161800000</v>
          </cell>
          <cell r="S343">
            <v>0</v>
          </cell>
          <cell r="T343" t="str">
            <v>5. Debt Financing</v>
          </cell>
          <cell r="U343" t="e">
            <v>#N/A</v>
          </cell>
          <cell r="V343">
            <v>2017</v>
          </cell>
          <cell r="W343">
            <v>10</v>
          </cell>
          <cell r="X343">
            <v>4</v>
          </cell>
          <cell r="Y343">
            <v>2</v>
          </cell>
          <cell r="Z343">
            <v>1</v>
          </cell>
        </row>
        <row r="344">
          <cell r="A344">
            <v>43019</v>
          </cell>
          <cell r="B344" t="str">
            <v>Lori Systems</v>
          </cell>
          <cell r="C344">
            <v>25000</v>
          </cell>
          <cell r="E344" t="str">
            <v>Grant</v>
          </cell>
          <cell r="F344" t="str">
            <v>TechCrunch Startup Battlefield</v>
          </cell>
          <cell r="G344" t="str">
            <v>https://techcrunch.com/2017/10/11/lori-systems-wins-best-of-show-at-startup-battlefield-africa/?ncid=rss</v>
          </cell>
          <cell r="H344" t="str">
            <v>Kenya</v>
          </cell>
          <cell r="I344" t="str">
            <v>Kenya</v>
          </cell>
          <cell r="J344" t="str">
            <v>Logistics, Railroad, Transportation</v>
          </cell>
          <cell r="K344" t="str">
            <v>Transport &amp; Logistics</v>
          </cell>
          <cell r="L344" t="str">
            <v>Lori Systems</v>
          </cell>
          <cell r="M344">
            <v>0.9</v>
          </cell>
          <cell r="N344" t="str">
            <v>43019Lori Systems25000</v>
          </cell>
          <cell r="O344" t="str">
            <v/>
          </cell>
          <cell r="P344">
            <v>1</v>
          </cell>
          <cell r="Q344">
            <v>2016</v>
          </cell>
          <cell r="R344">
            <v>14895000</v>
          </cell>
          <cell r="S344">
            <v>0</v>
          </cell>
          <cell r="T344" t="str">
            <v>1. Grant</v>
          </cell>
          <cell r="U344" t="str">
            <v>Transport &amp; Logistics</v>
          </cell>
          <cell r="V344">
            <v>2017</v>
          </cell>
          <cell r="W344">
            <v>10</v>
          </cell>
          <cell r="X344">
            <v>4</v>
          </cell>
          <cell r="Y344">
            <v>2</v>
          </cell>
          <cell r="Z344">
            <v>1</v>
          </cell>
        </row>
        <row r="345">
          <cell r="A345">
            <v>43022</v>
          </cell>
          <cell r="B345" t="str">
            <v>Azuri Technologies</v>
          </cell>
          <cell r="C345">
            <v>131500</v>
          </cell>
          <cell r="E345" t="str">
            <v>Crowdfunding</v>
          </cell>
          <cell r="F345" t="str">
            <v>Undisclosed</v>
          </cell>
          <cell r="G345" t="str">
            <v>https://www.crunchbase.com/funding_round/azuri-technologies-equity-crowdfunding--40d06616#section-overview</v>
          </cell>
          <cell r="H345" t="str">
            <v>United Kingdom</v>
          </cell>
          <cell r="I345" t="str">
            <v>United Kingdom</v>
          </cell>
          <cell r="J345" t="str">
            <v>Energy, Renewable Energy, Solar</v>
          </cell>
          <cell r="K345" t="str">
            <v>Energy &amp; Environment Resources</v>
          </cell>
          <cell r="L345" t="str">
            <v>Azuri Technologies</v>
          </cell>
          <cell r="M345">
            <v>0.9</v>
          </cell>
          <cell r="N345" t="str">
            <v>43022Azuri Technologies131500</v>
          </cell>
          <cell r="O345" t="str">
            <v/>
          </cell>
          <cell r="P345">
            <v>1</v>
          </cell>
          <cell r="Q345">
            <v>2012</v>
          </cell>
          <cell r="R345">
            <v>53511500</v>
          </cell>
          <cell r="S345">
            <v>1</v>
          </cell>
          <cell r="T345" t="str">
            <v>7. Offerings</v>
          </cell>
          <cell r="U345" t="e">
            <v>#N/A</v>
          </cell>
          <cell r="V345">
            <v>2017</v>
          </cell>
          <cell r="W345">
            <v>10</v>
          </cell>
          <cell r="X345">
            <v>4</v>
          </cell>
          <cell r="Y345">
            <v>2</v>
          </cell>
          <cell r="Z345">
            <v>1</v>
          </cell>
        </row>
        <row r="346">
          <cell r="A346">
            <v>43024</v>
          </cell>
          <cell r="B346" t="str">
            <v>MOBIcure</v>
          </cell>
          <cell r="C346">
            <v>100000</v>
          </cell>
          <cell r="E346" t="str">
            <v>Grant</v>
          </cell>
          <cell r="F346" t="str">
            <v>Expo 2020 Dubai</v>
          </cell>
          <cell r="G346" t="str">
            <v>http://disrupt-africa.com/2017/10/nigerian-e-health-startup-mobicure-wins-expo-live-grant/</v>
          </cell>
          <cell r="H346" t="str">
            <v>Nigeria</v>
          </cell>
          <cell r="I346" t="str">
            <v>Nigeria</v>
          </cell>
          <cell r="J346" t="str">
            <v>HealthTech</v>
          </cell>
          <cell r="K346" t="str">
            <v>Healthcare &amp; Pharma</v>
          </cell>
          <cell r="L346" t="str">
            <v>MOBIcure</v>
          </cell>
          <cell r="M346">
            <v>0.9</v>
          </cell>
          <cell r="V346">
            <v>2017</v>
          </cell>
          <cell r="W346">
            <v>10</v>
          </cell>
          <cell r="X346">
            <v>4</v>
          </cell>
          <cell r="Y346">
            <v>2</v>
          </cell>
          <cell r="Z346">
            <v>1</v>
          </cell>
        </row>
        <row r="347">
          <cell r="A347">
            <v>43027</v>
          </cell>
          <cell r="B347" t="str">
            <v>Aella Credit</v>
          </cell>
          <cell r="C347" t="str">
            <v>Undisclosed</v>
          </cell>
          <cell r="E347" t="str">
            <v>Seed</v>
          </cell>
          <cell r="F347" t="str">
            <v>Y Combinator, 500 Startups, Zeno Ventures, Vy Capital, Unis Venture Fund</v>
          </cell>
          <cell r="G347" t="str">
            <v>http://disrupt-africa.com/2017/10/nigerias-aella-credit-raises-funding-from-500-startups-y-combinator/</v>
          </cell>
          <cell r="H347" t="str">
            <v>Nigeria</v>
          </cell>
          <cell r="I347" t="str">
            <v>Nigeria</v>
          </cell>
          <cell r="J347" t="str">
            <v>Blockchain, Micro-Loans</v>
          </cell>
          <cell r="K347" t="str">
            <v>Financial Services</v>
          </cell>
          <cell r="L347" t="str">
            <v>Aella Credit</v>
          </cell>
          <cell r="M347">
            <v>0.9</v>
          </cell>
          <cell r="N347" t="str">
            <v>43027Aella CreditUndisclosed</v>
          </cell>
          <cell r="O347" t="str">
            <v/>
          </cell>
          <cell r="P347">
            <v>0</v>
          </cell>
          <cell r="Q347">
            <v>2015</v>
          </cell>
          <cell r="R347">
            <v>270000</v>
          </cell>
          <cell r="S347">
            <v>0</v>
          </cell>
          <cell r="T347" t="str">
            <v>2. Seed</v>
          </cell>
          <cell r="U347" t="str">
            <v>Financial Services</v>
          </cell>
          <cell r="V347">
            <v>2017</v>
          </cell>
          <cell r="W347">
            <v>10</v>
          </cell>
          <cell r="X347">
            <v>4</v>
          </cell>
          <cell r="Y347">
            <v>2</v>
          </cell>
          <cell r="Z347">
            <v>5</v>
          </cell>
        </row>
        <row r="348">
          <cell r="A348">
            <v>43027</v>
          </cell>
          <cell r="B348" t="str">
            <v xml:space="preserve">The Sun Exchange </v>
          </cell>
          <cell r="C348">
            <v>1600000</v>
          </cell>
          <cell r="E348" t="str">
            <v>Seed</v>
          </cell>
          <cell r="F348" t="str">
            <v>Kalon Venture Partners, BoostVC, Techstars, PowerHouse</v>
          </cell>
          <cell r="G348" t="str">
            <v>http://disrupt-africa.com/2017/10/sas-the-sun-exchange-raises-1-6m-to-accelerate-growth/</v>
          </cell>
          <cell r="H348" t="str">
            <v>South Africa</v>
          </cell>
          <cell r="I348" t="str">
            <v>South Africa</v>
          </cell>
          <cell r="J348" t="str">
            <v>Solar Energy Project Financing, Solar Power, Blockchain, Internet of Things, Ethereum Smart Contracts, Bitcoin</v>
          </cell>
          <cell r="K348" t="str">
            <v>Financial Services</v>
          </cell>
          <cell r="L348" t="str">
            <v xml:space="preserve">The Sun Exchange </v>
          </cell>
          <cell r="M348">
            <v>0.9</v>
          </cell>
          <cell r="N348" t="str">
            <v>43027The Sun Exchange 1600000</v>
          </cell>
          <cell r="O348" t="str">
            <v/>
          </cell>
          <cell r="P348">
            <v>1</v>
          </cell>
          <cell r="Q348">
            <v>2015</v>
          </cell>
          <cell r="R348">
            <v>3920000</v>
          </cell>
          <cell r="S348">
            <v>0</v>
          </cell>
          <cell r="T348" t="str">
            <v>2. Seed</v>
          </cell>
          <cell r="U348" t="str">
            <v>Financial Services</v>
          </cell>
          <cell r="V348">
            <v>2017</v>
          </cell>
          <cell r="W348">
            <v>10</v>
          </cell>
          <cell r="X348">
            <v>4</v>
          </cell>
          <cell r="Y348">
            <v>2</v>
          </cell>
          <cell r="Z348">
            <v>4</v>
          </cell>
        </row>
        <row r="349">
          <cell r="A349">
            <v>43031</v>
          </cell>
          <cell r="B349" t="str">
            <v>SolarNow</v>
          </cell>
          <cell r="C349">
            <v>6000000</v>
          </cell>
          <cell r="E349" t="str">
            <v>Debt Financing</v>
          </cell>
          <cell r="F349" t="str">
            <v>responsAbility, SunFunder</v>
          </cell>
          <cell r="G349" t="str">
            <v>http://disrupt-africa.com/2017/10/ugandas-solarnow-secures-6m-debt-facility/</v>
          </cell>
          <cell r="H349" t="str">
            <v>Uganda</v>
          </cell>
          <cell r="I349" t="str">
            <v>Uganda</v>
          </cell>
          <cell r="J349" t="str">
            <v>Solar PV (Solar Home Systems), Rural Off-grid markets in Africa, Financing, and Distribution</v>
          </cell>
          <cell r="K349" t="str">
            <v>Energy &amp; Environment Resources</v>
          </cell>
          <cell r="L349" t="str">
            <v>Solarnow</v>
          </cell>
          <cell r="M349">
            <v>0.9</v>
          </cell>
          <cell r="N349" t="str">
            <v>43031SolarNow6000000</v>
          </cell>
          <cell r="O349" t="str">
            <v/>
          </cell>
          <cell r="P349">
            <v>1</v>
          </cell>
          <cell r="Q349">
            <v>2011</v>
          </cell>
          <cell r="R349">
            <v>17740000</v>
          </cell>
          <cell r="S349">
            <v>0</v>
          </cell>
          <cell r="T349" t="str">
            <v>5. Debt Financing</v>
          </cell>
          <cell r="U349" t="e">
            <v>#N/A</v>
          </cell>
          <cell r="V349">
            <v>2017</v>
          </cell>
          <cell r="W349">
            <v>10</v>
          </cell>
          <cell r="X349">
            <v>4</v>
          </cell>
          <cell r="Y349">
            <v>2</v>
          </cell>
          <cell r="Z349">
            <v>2</v>
          </cell>
        </row>
        <row r="350">
          <cell r="A350">
            <v>43032</v>
          </cell>
          <cell r="B350" t="str">
            <v>UAV Industries</v>
          </cell>
          <cell r="C350">
            <v>499000</v>
          </cell>
          <cell r="E350" t="str">
            <v>Seed</v>
          </cell>
          <cell r="F350" t="str">
            <v>Glenheim Venture Capital Company</v>
          </cell>
          <cell r="G350" t="str">
            <v>http://disrupt-africa.com/2017/10/cape-town-drone-company-uav-industries-raises-499k/</v>
          </cell>
          <cell r="H350" t="str">
            <v>South Africa</v>
          </cell>
          <cell r="I350" t="str">
            <v>South Africa</v>
          </cell>
          <cell r="J350" t="str">
            <v>Education, Legal, Training, Drones, Edtech</v>
          </cell>
          <cell r="K350" t="str">
            <v>Education</v>
          </cell>
          <cell r="L350" t="str">
            <v>Uav Industries</v>
          </cell>
          <cell r="M350">
            <v>0.9</v>
          </cell>
          <cell r="N350" t="str">
            <v>43032UAV Industries499000</v>
          </cell>
          <cell r="O350" t="str">
            <v/>
          </cell>
          <cell r="P350">
            <v>1</v>
          </cell>
          <cell r="Q350">
            <v>2015</v>
          </cell>
          <cell r="R350">
            <v>499000</v>
          </cell>
          <cell r="S350">
            <v>0</v>
          </cell>
          <cell r="T350" t="str">
            <v>2. Seed</v>
          </cell>
          <cell r="U350" t="str">
            <v>Education</v>
          </cell>
          <cell r="V350">
            <v>2017</v>
          </cell>
          <cell r="W350">
            <v>10</v>
          </cell>
          <cell r="X350">
            <v>4</v>
          </cell>
          <cell r="Y350">
            <v>2</v>
          </cell>
          <cell r="Z350">
            <v>1</v>
          </cell>
        </row>
        <row r="351">
          <cell r="A351">
            <v>43034</v>
          </cell>
          <cell r="B351" t="str">
            <v>CanGo</v>
          </cell>
          <cell r="C351" t="str">
            <v>Undisclosed</v>
          </cell>
          <cell r="E351" t="str">
            <v>Seed</v>
          </cell>
          <cell r="F351" t="str">
            <v>SOSV</v>
          </cell>
          <cell r="G351" t="str">
            <v>https://www.crunchbase.com/funding_round/safemotos-convertible-note--4254004d</v>
          </cell>
          <cell r="H351" t="str">
            <v>Rwanda</v>
          </cell>
          <cell r="I351" t="str">
            <v>Rwanda</v>
          </cell>
          <cell r="J351" t="str">
            <v>Apps, Public Safety, Taxi Service, Transportation, Ride-hailing</v>
          </cell>
          <cell r="K351" t="str">
            <v>Transport &amp; Logistics</v>
          </cell>
          <cell r="L351" t="str">
            <v>CanGo</v>
          </cell>
          <cell r="M351">
            <v>0.9</v>
          </cell>
          <cell r="N351" t="str">
            <v>43034CanGoUndisclosed</v>
          </cell>
          <cell r="O351" t="str">
            <v/>
          </cell>
          <cell r="P351">
            <v>0</v>
          </cell>
          <cell r="Q351">
            <v>2015</v>
          </cell>
          <cell r="R351">
            <v>131000</v>
          </cell>
          <cell r="S351">
            <v>0</v>
          </cell>
          <cell r="T351" t="str">
            <v>2. Seed</v>
          </cell>
          <cell r="U351" t="str">
            <v>Transport &amp; Logistics</v>
          </cell>
          <cell r="V351">
            <v>2017</v>
          </cell>
          <cell r="W351">
            <v>10</v>
          </cell>
          <cell r="X351">
            <v>4</v>
          </cell>
          <cell r="Y351">
            <v>2</v>
          </cell>
          <cell r="Z351">
            <v>1</v>
          </cell>
        </row>
        <row r="352">
          <cell r="A352">
            <v>43034</v>
          </cell>
          <cell r="B352" t="str">
            <v>Buseet</v>
          </cell>
          <cell r="C352">
            <v>17000</v>
          </cell>
          <cell r="E352" t="str">
            <v>Seed</v>
          </cell>
          <cell r="F352" t="str">
            <v>Startupbootcamp</v>
          </cell>
          <cell r="G352" t="str">
            <v>https://www.startupbootcamp.org/blog/2017/10/top-smart-city-dubai-startups-selected/</v>
          </cell>
          <cell r="H352" t="str">
            <v>Egypt</v>
          </cell>
          <cell r="I352" t="str">
            <v>Egypt</v>
          </cell>
          <cell r="J352" t="str">
            <v>Mobile Apps, Software, Transportation</v>
          </cell>
          <cell r="K352" t="str">
            <v>Transport &amp; Logistics</v>
          </cell>
          <cell r="L352" t="str">
            <v>Buseet</v>
          </cell>
          <cell r="M352">
            <v>0.9</v>
          </cell>
          <cell r="N352" t="str">
            <v>43034Buseet17000</v>
          </cell>
          <cell r="O352" t="str">
            <v/>
          </cell>
          <cell r="P352">
            <v>1</v>
          </cell>
          <cell r="Q352">
            <v>2016</v>
          </cell>
          <cell r="R352">
            <v>417000</v>
          </cell>
          <cell r="S352">
            <v>0</v>
          </cell>
          <cell r="T352" t="str">
            <v>2. Seed</v>
          </cell>
          <cell r="U352" t="str">
            <v>Transport &amp; Logistics</v>
          </cell>
          <cell r="V352">
            <v>2017</v>
          </cell>
          <cell r="W352">
            <v>10</v>
          </cell>
          <cell r="X352">
            <v>4</v>
          </cell>
          <cell r="Y352">
            <v>2</v>
          </cell>
          <cell r="Z352">
            <v>1</v>
          </cell>
        </row>
        <row r="353">
          <cell r="A353">
            <v>43035</v>
          </cell>
          <cell r="B353" t="str">
            <v>PEG Africa</v>
          </cell>
          <cell r="C353">
            <v>13500000</v>
          </cell>
          <cell r="E353" t="str">
            <v>Series B</v>
          </cell>
          <cell r="F353" t="str">
            <v>EAV, Investisseurs &amp; Partenaires (I&amp;P), ENGIE Rassembleurs d’Energies, Acumen, PCG Investments</v>
          </cell>
          <cell r="G353" t="str">
            <v>http://disrupt-africa.com/2017/10/solar-company-peg-africa-secures-13-5m-funding/</v>
          </cell>
          <cell r="H353" t="str">
            <v>Ghana</v>
          </cell>
          <cell r="I353" t="str">
            <v>Ghana</v>
          </cell>
          <cell r="J353" t="str">
            <v>Asset Financing, Pay As You Go Solar, and Solar Energy</v>
          </cell>
          <cell r="K353" t="str">
            <v>Energy &amp; Environment Resources</v>
          </cell>
          <cell r="L353" t="str">
            <v>PEG Africa</v>
          </cell>
          <cell r="M353">
            <v>0.9</v>
          </cell>
          <cell r="N353" t="str">
            <v>43035PEG Africa13500000</v>
          </cell>
          <cell r="O353" t="str">
            <v/>
          </cell>
          <cell r="P353">
            <v>1</v>
          </cell>
          <cell r="Q353">
            <v>2013</v>
          </cell>
          <cell r="R353">
            <v>52500000</v>
          </cell>
          <cell r="S353">
            <v>0</v>
          </cell>
          <cell r="T353" t="str">
            <v>3. Early Venture</v>
          </cell>
          <cell r="U353" t="e">
            <v>#N/A</v>
          </cell>
          <cell r="V353">
            <v>2017</v>
          </cell>
          <cell r="W353">
            <v>10</v>
          </cell>
          <cell r="X353">
            <v>4</v>
          </cell>
          <cell r="Y353">
            <v>2</v>
          </cell>
          <cell r="Z353">
            <v>5</v>
          </cell>
        </row>
        <row r="354">
          <cell r="A354">
            <v>43038</v>
          </cell>
          <cell r="B354" t="str">
            <v>Naked Insurance</v>
          </cell>
          <cell r="C354">
            <v>1400000</v>
          </cell>
          <cell r="E354" t="str">
            <v>Corporate Round</v>
          </cell>
          <cell r="F354" t="str">
            <v>Yellowwood Partners, Hollard</v>
          </cell>
          <cell r="G354" t="str">
            <v>http://disrupt-africa.com/2017/10/sas-insurtech-startup-naked-raises-1-4m/</v>
          </cell>
          <cell r="H354" t="str">
            <v>South Africa</v>
          </cell>
          <cell r="I354" t="str">
            <v>South Africa</v>
          </cell>
          <cell r="J354" t="str">
            <v>Financial Services, Information Technology, Insurance</v>
          </cell>
          <cell r="K354" t="str">
            <v>Financial Services</v>
          </cell>
          <cell r="L354" t="str">
            <v>Naked Insurance</v>
          </cell>
          <cell r="M354">
            <v>0.9</v>
          </cell>
          <cell r="N354" t="str">
            <v>43038Naked Insurance1400000</v>
          </cell>
          <cell r="O354" t="str">
            <v/>
          </cell>
          <cell r="P354">
            <v>1</v>
          </cell>
          <cell r="Q354">
            <v>2016</v>
          </cell>
          <cell r="R354">
            <v>3600000</v>
          </cell>
          <cell r="S354">
            <v>0</v>
          </cell>
          <cell r="T354" t="str">
            <v>4. Late Venture</v>
          </cell>
          <cell r="U354" t="str">
            <v>Financial Services</v>
          </cell>
          <cell r="V354">
            <v>2017</v>
          </cell>
          <cell r="W354">
            <v>10</v>
          </cell>
          <cell r="X354">
            <v>4</v>
          </cell>
          <cell r="Y354">
            <v>2</v>
          </cell>
          <cell r="Z354">
            <v>2</v>
          </cell>
        </row>
        <row r="355">
          <cell r="A355">
            <v>43040</v>
          </cell>
          <cell r="B355" t="str">
            <v>Asaak</v>
          </cell>
          <cell r="C355">
            <v>1500000</v>
          </cell>
          <cell r="E355" t="str">
            <v>Seed</v>
          </cell>
          <cell r="F355" t="str">
            <v>Resolute Ventures, Social Capital, Locke Mountain Ventures, HOF Capital, Catalyst Fund, 500 Startups</v>
          </cell>
          <cell r="G355" t="str">
            <v>https://digestafrica.com/after-announcing-seed-round-uganda-based-asaak/#.XE8Kv1wzbb0</v>
          </cell>
          <cell r="H355" t="str">
            <v>Uganda</v>
          </cell>
          <cell r="I355" t="str">
            <v>Uganda</v>
          </cell>
          <cell r="J355" t="str">
            <v>Big Data, Finance, Financial Services, Micro-Loans, Lending</v>
          </cell>
          <cell r="K355" t="str">
            <v>Financial Services</v>
          </cell>
          <cell r="L355" t="str">
            <v>Asaak</v>
          </cell>
          <cell r="M355">
            <v>0.9</v>
          </cell>
          <cell r="N355" t="str">
            <v>43040Asaak1500000</v>
          </cell>
          <cell r="O355" t="str">
            <v/>
          </cell>
          <cell r="P355">
            <v>1</v>
          </cell>
          <cell r="Q355">
            <v>2016</v>
          </cell>
          <cell r="R355">
            <v>1500000</v>
          </cell>
          <cell r="S355">
            <v>0</v>
          </cell>
          <cell r="T355" t="str">
            <v>2. Seed</v>
          </cell>
          <cell r="U355" t="str">
            <v>Financial Services</v>
          </cell>
          <cell r="V355">
            <v>2017</v>
          </cell>
          <cell r="W355">
            <v>11</v>
          </cell>
          <cell r="X355">
            <v>4</v>
          </cell>
          <cell r="Y355">
            <v>2</v>
          </cell>
          <cell r="Z355">
            <v>6</v>
          </cell>
        </row>
        <row r="356">
          <cell r="A356">
            <v>43040</v>
          </cell>
          <cell r="B356" t="str">
            <v>JobJack</v>
          </cell>
          <cell r="C356">
            <v>8000</v>
          </cell>
          <cell r="E356" t="str">
            <v>Seed</v>
          </cell>
          <cell r="F356" t="str">
            <v>Undisclosed</v>
          </cell>
          <cell r="G356" t="str">
            <v>https://www.crunchbase.com/funding_round/jobjack-seed--70107944</v>
          </cell>
          <cell r="H356" t="str">
            <v>South Africa</v>
          </cell>
          <cell r="I356" t="str">
            <v>South Africa</v>
          </cell>
          <cell r="J356" t="str">
            <v>Marketplace</v>
          </cell>
          <cell r="K356" t="str">
            <v>Recruitment</v>
          </cell>
          <cell r="L356" t="str">
            <v>JobJack</v>
          </cell>
          <cell r="M356">
            <v>0.9</v>
          </cell>
          <cell r="N356" t="str">
            <v>43040JobJack8000</v>
          </cell>
          <cell r="O356" t="str">
            <v/>
          </cell>
          <cell r="P356">
            <v>1</v>
          </cell>
          <cell r="Q356">
            <v>2018</v>
          </cell>
          <cell r="R356">
            <v>58000</v>
          </cell>
          <cell r="S356">
            <v>0</v>
          </cell>
          <cell r="T356" t="str">
            <v>2. Seed</v>
          </cell>
          <cell r="U356" t="str">
            <v>Employment, Talent &amp; Labour</v>
          </cell>
          <cell r="V356">
            <v>2017</v>
          </cell>
          <cell r="W356">
            <v>11</v>
          </cell>
          <cell r="X356">
            <v>4</v>
          </cell>
          <cell r="Y356">
            <v>2</v>
          </cell>
          <cell r="Z356">
            <v>1</v>
          </cell>
        </row>
        <row r="357">
          <cell r="A357">
            <v>43041</v>
          </cell>
          <cell r="B357" t="str">
            <v>OffGridBox</v>
          </cell>
          <cell r="C357">
            <v>100000</v>
          </cell>
          <cell r="E357" t="str">
            <v>Grant</v>
          </cell>
          <cell r="F357" t="str">
            <v>MassChallenge</v>
          </cell>
          <cell r="G357" t="str">
            <v>https://www.crunchbase.com/funding_round/offgridbox-grant--cae79480</v>
          </cell>
          <cell r="H357" t="str">
            <v>Rwanda</v>
          </cell>
          <cell r="I357" t="str">
            <v>Rwanda</v>
          </cell>
          <cell r="J357" t="str">
            <v>Renewables &amp; Environment</v>
          </cell>
          <cell r="K357" t="str">
            <v>Energy &amp; Environment Resources</v>
          </cell>
          <cell r="L357" t="str">
            <v>OffGridBox</v>
          </cell>
          <cell r="M357">
            <v>0.9</v>
          </cell>
          <cell r="N357" t="str">
            <v>43041OffGridBox100000</v>
          </cell>
          <cell r="O357" t="str">
            <v/>
          </cell>
          <cell r="P357">
            <v>1</v>
          </cell>
          <cell r="Q357">
            <v>2016</v>
          </cell>
          <cell r="R357">
            <v>3705000</v>
          </cell>
          <cell r="S357">
            <v>0</v>
          </cell>
          <cell r="T357" t="str">
            <v>1. Grant</v>
          </cell>
          <cell r="U357" t="e">
            <v>#N/A</v>
          </cell>
          <cell r="V357">
            <v>2017</v>
          </cell>
          <cell r="W357">
            <v>11</v>
          </cell>
          <cell r="X357">
            <v>4</v>
          </cell>
          <cell r="Y357">
            <v>2</v>
          </cell>
          <cell r="Z357">
            <v>1</v>
          </cell>
        </row>
        <row r="358">
          <cell r="A358">
            <v>43045</v>
          </cell>
          <cell r="B358" t="str">
            <v>10X Investments</v>
          </cell>
          <cell r="C358">
            <v>6000000</v>
          </cell>
          <cell r="E358" t="str">
            <v>Private Equity</v>
          </cell>
          <cell r="F358" t="str">
            <v>Digital Growth Africa Middle East Investment Company, Old Mutual Private Equity</v>
          </cell>
          <cell r="G358" t="str">
            <v>https://www.liquidafrica.com/digame-acquires-a-stake-in-sa-local-asset-manager-10x/</v>
          </cell>
          <cell r="V358">
            <v>2017</v>
          </cell>
          <cell r="W358">
            <v>11</v>
          </cell>
          <cell r="X358">
            <v>4</v>
          </cell>
          <cell r="Y358">
            <v>2</v>
          </cell>
          <cell r="Z358">
            <v>2</v>
          </cell>
        </row>
        <row r="359">
          <cell r="A359">
            <v>43046</v>
          </cell>
          <cell r="B359" t="str">
            <v>Jumo</v>
          </cell>
          <cell r="C359">
            <v>24000000</v>
          </cell>
          <cell r="E359" t="str">
            <v>Debt Financing</v>
          </cell>
          <cell r="F359" t="str">
            <v>Finnfund (Finnish Fund for Industrial Cooperation Ltd.)</v>
          </cell>
          <cell r="G359" t="str">
            <v>http://www.itwebafrica.com/fintech/853-africa/241351-african-fintech-company-jumo-raises-us24m-for-expansion</v>
          </cell>
          <cell r="H359" t="str">
            <v>South Africa</v>
          </cell>
          <cell r="I359" t="str">
            <v>South Africa</v>
          </cell>
          <cell r="J359" t="str">
            <v>Technology, Mobile Money, Big Data, Digital Financial Services, Mobile Financial Services, Financial Technology</v>
          </cell>
          <cell r="K359" t="str">
            <v>Financial Services</v>
          </cell>
          <cell r="L359" t="str">
            <v>Jumo</v>
          </cell>
          <cell r="M359">
            <v>0.9</v>
          </cell>
          <cell r="N359" t="str">
            <v>43046Jumo24000000</v>
          </cell>
          <cell r="O359" t="str">
            <v/>
          </cell>
          <cell r="P359">
            <v>1</v>
          </cell>
          <cell r="Q359">
            <v>2014</v>
          </cell>
          <cell r="R359">
            <v>91700000</v>
          </cell>
          <cell r="S359">
            <v>0</v>
          </cell>
          <cell r="T359" t="str">
            <v>5. Debt Financing</v>
          </cell>
          <cell r="U359" t="str">
            <v>Financial Services</v>
          </cell>
          <cell r="V359">
            <v>2017</v>
          </cell>
          <cell r="W359">
            <v>11</v>
          </cell>
          <cell r="X359">
            <v>4</v>
          </cell>
          <cell r="Y359">
            <v>2</v>
          </cell>
          <cell r="Z359">
            <v>1</v>
          </cell>
        </row>
        <row r="360">
          <cell r="A360">
            <v>43049</v>
          </cell>
          <cell r="B360" t="str">
            <v>Andela</v>
          </cell>
          <cell r="C360">
            <v>40000000</v>
          </cell>
          <cell r="E360" t="str">
            <v>Series C</v>
          </cell>
          <cell r="F360" t="str">
            <v>CRE Venture Capital, TLcom Capital Partners, Salesforce Ventures, Golden Palm Investments, GV, DBL Partners, Chan Zuckerberg Initiative, Aera VC, Amplo</v>
          </cell>
          <cell r="G360" t="str">
            <v>http://disrupt-africa.com/2017/10/andela-raises-40m-in-landmark-funding-deal/</v>
          </cell>
          <cell r="H360" t="str">
            <v>United States</v>
          </cell>
          <cell r="I360" t="str">
            <v>United States</v>
          </cell>
          <cell r="J360" t="str">
            <v>Edtech, BPO, Recruitment, Software, Training</v>
          </cell>
          <cell r="K360" t="str">
            <v>Commercial &amp; Professional Services</v>
          </cell>
          <cell r="L360" t="str">
            <v>Andela</v>
          </cell>
          <cell r="M360">
            <v>0.9</v>
          </cell>
          <cell r="N360" t="str">
            <v>43049Andela40000000</v>
          </cell>
          <cell r="O360" t="str">
            <v/>
          </cell>
          <cell r="P360">
            <v>1</v>
          </cell>
          <cell r="Q360">
            <v>2014</v>
          </cell>
          <cell r="R360">
            <v>181000000</v>
          </cell>
          <cell r="S360" t="e">
            <v>#N/A</v>
          </cell>
          <cell r="T360" t="str">
            <v>4. Late Venture</v>
          </cell>
          <cell r="U360" t="str">
            <v>Other Technologies &amp; Information Technology</v>
          </cell>
          <cell r="V360">
            <v>2017</v>
          </cell>
          <cell r="W360">
            <v>11</v>
          </cell>
          <cell r="X360">
            <v>4</v>
          </cell>
          <cell r="Y360">
            <v>2</v>
          </cell>
          <cell r="Z360">
            <v>9</v>
          </cell>
        </row>
        <row r="361">
          <cell r="A361">
            <v>43050</v>
          </cell>
          <cell r="B361" t="str">
            <v>Instabug</v>
          </cell>
          <cell r="C361" t="str">
            <v>Undisclosed</v>
          </cell>
          <cell r="E361" t="str">
            <v>Venture Round</v>
          </cell>
          <cell r="F361" t="str">
            <v>Trend Forward Capital</v>
          </cell>
          <cell r="G361" t="str">
            <v>https://www.crunchbase.com/funding_round/instabug-series-unknown--0159c926</v>
          </cell>
          <cell r="H361" t="str">
            <v>Egypt</v>
          </cell>
          <cell r="I361" t="str">
            <v>Egypt</v>
          </cell>
          <cell r="J361" t="str">
            <v>iOS, Mobile, Software</v>
          </cell>
          <cell r="K361" t="str">
            <v>Software</v>
          </cell>
          <cell r="L361" t="str">
            <v>Instabug</v>
          </cell>
          <cell r="M361">
            <v>0.9</v>
          </cell>
          <cell r="N361" t="str">
            <v>43050InstabugUndisclosed</v>
          </cell>
          <cell r="O361" t="str">
            <v/>
          </cell>
          <cell r="P361">
            <v>0</v>
          </cell>
          <cell r="Q361">
            <v>2013</v>
          </cell>
          <cell r="R361">
            <v>2120000</v>
          </cell>
          <cell r="S361">
            <v>0</v>
          </cell>
          <cell r="T361" t="str">
            <v>4. Late Venture</v>
          </cell>
          <cell r="U361" t="str">
            <v>Other Technologies &amp; Information Technology</v>
          </cell>
          <cell r="V361">
            <v>2017</v>
          </cell>
          <cell r="W361">
            <v>11</v>
          </cell>
          <cell r="X361">
            <v>4</v>
          </cell>
          <cell r="Y361">
            <v>2</v>
          </cell>
          <cell r="Z361">
            <v>1</v>
          </cell>
        </row>
        <row r="362">
          <cell r="A362">
            <v>43050</v>
          </cell>
          <cell r="B362" t="str">
            <v>Jumo</v>
          </cell>
          <cell r="C362">
            <v>150000</v>
          </cell>
          <cell r="E362" t="str">
            <v>Grant</v>
          </cell>
          <cell r="F362" t="str">
            <v>The MasterCard Foundation</v>
          </cell>
          <cell r="G362" t="str">
            <v>https://www.crunchbase.com/funding_round/jumo-2-grant--33cca489#section-lead-investors</v>
          </cell>
          <cell r="H362" t="str">
            <v>South Africa</v>
          </cell>
          <cell r="I362" t="str">
            <v>South Africa</v>
          </cell>
          <cell r="J362" t="str">
            <v>Technology, Mobile Money, Big Data, Digital Financial Services, Mobile Financial Services, Financial Technology</v>
          </cell>
          <cell r="K362" t="str">
            <v>Financial Services</v>
          </cell>
          <cell r="L362" t="str">
            <v>Jumo</v>
          </cell>
          <cell r="M362">
            <v>0.9</v>
          </cell>
          <cell r="N362" t="str">
            <v>43050Jumo150000</v>
          </cell>
          <cell r="O362" t="str">
            <v/>
          </cell>
          <cell r="P362">
            <v>1</v>
          </cell>
          <cell r="Q362">
            <v>2014</v>
          </cell>
          <cell r="R362">
            <v>91700000</v>
          </cell>
          <cell r="S362">
            <v>0</v>
          </cell>
          <cell r="T362" t="str">
            <v>1. Grant</v>
          </cell>
          <cell r="U362" t="str">
            <v>Financial Services</v>
          </cell>
          <cell r="V362">
            <v>2017</v>
          </cell>
          <cell r="W362">
            <v>11</v>
          </cell>
          <cell r="X362">
            <v>4</v>
          </cell>
          <cell r="Y362">
            <v>2</v>
          </cell>
          <cell r="Z362">
            <v>1</v>
          </cell>
        </row>
        <row r="363">
          <cell r="A363">
            <v>43054</v>
          </cell>
          <cell r="B363" t="str">
            <v>Asoko Insight</v>
          </cell>
          <cell r="C363">
            <v>3000000</v>
          </cell>
          <cell r="E363" t="str">
            <v>Seed</v>
          </cell>
          <cell r="F363" t="str">
            <v>Singularity Investments</v>
          </cell>
          <cell r="G363" t="str">
            <v>https://www.crunchbase.com/funding_round/asoko-insight-seed--be542a91#section-lead-investors</v>
          </cell>
          <cell r="H363" t="str">
            <v>Nigeria</v>
          </cell>
          <cell r="I363" t="str">
            <v>Nigeria</v>
          </cell>
          <cell r="J363" t="str">
            <v>Company Information, Data Analysis, Business Development, Investment Research, Company Profiling, News &amp; Analysis, Due Diligence, Africa, Market Research, private equity, and African Data</v>
          </cell>
          <cell r="K363" t="str">
            <v>Media &amp; Entertainment</v>
          </cell>
          <cell r="L363" t="str">
            <v>Asoko Insight</v>
          </cell>
          <cell r="M363">
            <v>0.9</v>
          </cell>
          <cell r="N363" t="str">
            <v>43054Asoko Insight3000000</v>
          </cell>
          <cell r="O363" t="str">
            <v/>
          </cell>
          <cell r="P363">
            <v>1</v>
          </cell>
          <cell r="Q363">
            <v>2014</v>
          </cell>
          <cell r="R363">
            <v>8000000</v>
          </cell>
          <cell r="S363">
            <v>0</v>
          </cell>
          <cell r="T363" t="str">
            <v>2. Seed</v>
          </cell>
          <cell r="U363" t="str">
            <v>Media &amp; Entertainment</v>
          </cell>
          <cell r="V363">
            <v>2017</v>
          </cell>
          <cell r="W363">
            <v>11</v>
          </cell>
          <cell r="X363">
            <v>4</v>
          </cell>
          <cell r="Y363">
            <v>2</v>
          </cell>
          <cell r="Z363">
            <v>1</v>
          </cell>
        </row>
        <row r="364">
          <cell r="A364">
            <v>43055</v>
          </cell>
          <cell r="B364" t="str">
            <v>Eventtus</v>
          </cell>
          <cell r="C364">
            <v>2000000</v>
          </cell>
          <cell r="E364" t="str">
            <v>Series A</v>
          </cell>
          <cell r="F364" t="str">
            <v>500 Startups, Vodafone Ventures, Algebra Ventures</v>
          </cell>
          <cell r="G364" t="str">
            <v>https://magnitt.com/startups/eventtus</v>
          </cell>
          <cell r="H364" t="str">
            <v>Egypt</v>
          </cell>
          <cell r="I364" t="str">
            <v>Egypt</v>
          </cell>
          <cell r="J364" t="str">
            <v>Event Management, Event Apps, Conferences</v>
          </cell>
          <cell r="K364" t="str">
            <v>Commercial &amp; Professional Services</v>
          </cell>
          <cell r="L364" t="str">
            <v>Eventtus</v>
          </cell>
          <cell r="M364">
            <v>0.9</v>
          </cell>
          <cell r="N364" t="str">
            <v>43055Eventtus2000000</v>
          </cell>
          <cell r="O364" t="str">
            <v/>
          </cell>
          <cell r="P364">
            <v>1</v>
          </cell>
          <cell r="Q364">
            <v>2012</v>
          </cell>
          <cell r="R364">
            <v>2625000</v>
          </cell>
          <cell r="S364">
            <v>0</v>
          </cell>
          <cell r="T364" t="str">
            <v>3. Early Venture</v>
          </cell>
          <cell r="U364" t="str">
            <v>Other Technologies &amp; Information Technology</v>
          </cell>
          <cell r="V364">
            <v>2017</v>
          </cell>
          <cell r="W364">
            <v>11</v>
          </cell>
          <cell r="X364">
            <v>4</v>
          </cell>
          <cell r="Y364">
            <v>2</v>
          </cell>
          <cell r="Z364">
            <v>3</v>
          </cell>
        </row>
        <row r="365">
          <cell r="A365">
            <v>43056</v>
          </cell>
          <cell r="B365" t="str">
            <v>Sendy</v>
          </cell>
          <cell r="C365">
            <v>2000000</v>
          </cell>
          <cell r="E365" t="str">
            <v>Series A</v>
          </cell>
          <cell r="F365" t="str">
            <v>DOB Equity</v>
          </cell>
          <cell r="G365" t="str">
            <v>http://disrupt-africa.com/2017/11/kenyas-sendy-raises-3m-funding-round/</v>
          </cell>
          <cell r="H365" t="str">
            <v>Kenya</v>
          </cell>
          <cell r="I365" t="str">
            <v>Kenya</v>
          </cell>
          <cell r="J365" t="str">
            <v>Logistics, Deliveries, Courier, Packages, Food Delivery, E-Commerce, Mobile Apps, and On demand courier solutions</v>
          </cell>
          <cell r="K365" t="str">
            <v>Transport &amp; Logistics</v>
          </cell>
          <cell r="L365" t="str">
            <v>Sendy</v>
          </cell>
          <cell r="M365">
            <v>0.9</v>
          </cell>
          <cell r="N365" t="str">
            <v>43056Sendy2000000</v>
          </cell>
          <cell r="O365" t="str">
            <v/>
          </cell>
          <cell r="P365">
            <v>1</v>
          </cell>
          <cell r="Q365">
            <v>2014</v>
          </cell>
          <cell r="R365">
            <v>10500000</v>
          </cell>
          <cell r="S365">
            <v>0</v>
          </cell>
          <cell r="T365" t="str">
            <v>3. Early Venture</v>
          </cell>
          <cell r="U365" t="str">
            <v>Transport &amp; Logistics</v>
          </cell>
          <cell r="V365">
            <v>2017</v>
          </cell>
          <cell r="W365">
            <v>11</v>
          </cell>
          <cell r="X365">
            <v>4</v>
          </cell>
          <cell r="Y365">
            <v>2</v>
          </cell>
          <cell r="Z365">
            <v>1</v>
          </cell>
        </row>
        <row r="366">
          <cell r="A366">
            <v>43056</v>
          </cell>
          <cell r="B366" t="str">
            <v>Ozow</v>
          </cell>
          <cell r="C366">
            <v>710000</v>
          </cell>
          <cell r="E366" t="str">
            <v>Seed</v>
          </cell>
          <cell r="F366" t="str">
            <v>Kalon Venture Partners</v>
          </cell>
          <cell r="G366" t="str">
            <v>https://ventureburn.com/2017/11/ipay-r10m/</v>
          </cell>
          <cell r="H366" t="str">
            <v>South Africa</v>
          </cell>
          <cell r="I366" t="str">
            <v>South Africa</v>
          </cell>
          <cell r="J366" t="str">
            <v>Instant EFT Payments</v>
          </cell>
          <cell r="K366" t="str">
            <v>Financial Services</v>
          </cell>
          <cell r="L366" t="str">
            <v>Ozow</v>
          </cell>
          <cell r="M366">
            <v>0.9</v>
          </cell>
          <cell r="N366" t="str">
            <v>43056Ozow710000</v>
          </cell>
          <cell r="O366" t="str">
            <v/>
          </cell>
          <cell r="P366">
            <v>1</v>
          </cell>
          <cell r="Q366">
            <v>2014</v>
          </cell>
          <cell r="R366">
            <v>710000</v>
          </cell>
          <cell r="S366">
            <v>0</v>
          </cell>
          <cell r="T366" t="str">
            <v>2. Seed</v>
          </cell>
          <cell r="U366" t="str">
            <v>Financial Services</v>
          </cell>
          <cell r="V366">
            <v>2017</v>
          </cell>
          <cell r="W366">
            <v>11</v>
          </cell>
          <cell r="X366">
            <v>4</v>
          </cell>
          <cell r="Y366">
            <v>2</v>
          </cell>
          <cell r="Z366">
            <v>1</v>
          </cell>
        </row>
        <row r="367">
          <cell r="A367">
            <v>43068</v>
          </cell>
          <cell r="B367" t="str">
            <v>Aerobotics</v>
          </cell>
          <cell r="C367">
            <v>50000</v>
          </cell>
          <cell r="E367" t="str">
            <v>Grant</v>
          </cell>
          <cell r="F367" t="str">
            <v>Google Launchpad Accelerator</v>
          </cell>
          <cell r="G367" t="str">
            <v>https://www.crunchbase.com/funding_round/aerobotics-non-equity-assistance--22be34d6#section-lead-investors</v>
          </cell>
          <cell r="H367" t="str">
            <v>South Africa</v>
          </cell>
          <cell r="I367" t="str">
            <v>South Africa</v>
          </cell>
          <cell r="J367" t="str">
            <v>Data Analytics, Aerial Engineering Design and Manufacture, Machine Learning, and Image Processing, Agtech, Drones, Farming, Software</v>
          </cell>
          <cell r="K367" t="str">
            <v>Emerging Technologies</v>
          </cell>
          <cell r="L367" t="str">
            <v>Aerobotics</v>
          </cell>
          <cell r="M367">
            <v>0.9</v>
          </cell>
          <cell r="N367" t="str">
            <v>43068Aerobotics50000</v>
          </cell>
          <cell r="O367" t="str">
            <v/>
          </cell>
          <cell r="P367">
            <v>1</v>
          </cell>
          <cell r="Q367">
            <v>2014</v>
          </cell>
          <cell r="R367">
            <v>4667000</v>
          </cell>
          <cell r="S367">
            <v>0</v>
          </cell>
          <cell r="T367" t="str">
            <v>1. Grant</v>
          </cell>
          <cell r="U367" t="str">
            <v>Emerging Technologies</v>
          </cell>
          <cell r="V367">
            <v>2017</v>
          </cell>
          <cell r="W367">
            <v>11</v>
          </cell>
          <cell r="X367">
            <v>4</v>
          </cell>
          <cell r="Y367">
            <v>2</v>
          </cell>
          <cell r="Z367">
            <v>1</v>
          </cell>
        </row>
        <row r="368">
          <cell r="A368">
            <v>43068</v>
          </cell>
          <cell r="B368" t="str">
            <v>OneFi</v>
          </cell>
          <cell r="C368">
            <v>50000</v>
          </cell>
          <cell r="E368" t="str">
            <v>Grant</v>
          </cell>
          <cell r="F368" t="str">
            <v>Google Launchpad Accelerator</v>
          </cell>
          <cell r="G368" t="str">
            <v>https://www.crunchbase.com/funding_round/one-finance-and-investments-limited-non-equity-assistance--14aa6b36#section-overview</v>
          </cell>
          <cell r="H368" t="str">
            <v>Nigeria</v>
          </cell>
          <cell r="I368" t="str">
            <v>Nigeria</v>
          </cell>
          <cell r="J368" t="str">
            <v>Consumer Lending, FinTech</v>
          </cell>
          <cell r="K368" t="str">
            <v>Financial Services</v>
          </cell>
          <cell r="L368" t="str">
            <v>OneFi</v>
          </cell>
          <cell r="M368">
            <v>0.9</v>
          </cell>
          <cell r="N368" t="str">
            <v>43068OneFi50000</v>
          </cell>
          <cell r="O368" t="str">
            <v/>
          </cell>
          <cell r="P368">
            <v>1</v>
          </cell>
          <cell r="Q368">
            <v>2012</v>
          </cell>
          <cell r="R368">
            <v>15800000</v>
          </cell>
          <cell r="S368">
            <v>0</v>
          </cell>
          <cell r="T368" t="str">
            <v>1. Grant</v>
          </cell>
          <cell r="U368" t="str">
            <v>Financial Services</v>
          </cell>
          <cell r="V368">
            <v>2017</v>
          </cell>
          <cell r="W368">
            <v>11</v>
          </cell>
          <cell r="X368">
            <v>4</v>
          </cell>
          <cell r="Y368">
            <v>2</v>
          </cell>
          <cell r="Z368">
            <v>1</v>
          </cell>
        </row>
        <row r="369">
          <cell r="A369">
            <v>43069</v>
          </cell>
          <cell r="B369" t="str">
            <v>Spicyauto</v>
          </cell>
          <cell r="C369">
            <v>5000</v>
          </cell>
          <cell r="E369" t="str">
            <v>Pre-Seed</v>
          </cell>
          <cell r="F369" t="str">
            <v>Undisclosed</v>
          </cell>
          <cell r="G369" t="str">
            <v>https://www.crunchbase.com/funding_round/spicyauto-pre-seed--e38653b8#section-overview</v>
          </cell>
          <cell r="H369" t="str">
            <v>Nigeria</v>
          </cell>
          <cell r="I369" t="str">
            <v>Nigeria</v>
          </cell>
          <cell r="J369" t="str">
            <v>Automotive, E-Commerce, Information Technology, Marketplace, Retail Technology</v>
          </cell>
          <cell r="K369" t="str">
            <v>E-Commerce &amp; Retail</v>
          </cell>
          <cell r="L369" t="str">
            <v>Spicyauto</v>
          </cell>
          <cell r="M369">
            <v>0.9</v>
          </cell>
          <cell r="N369" t="str">
            <v>43069Spicyauto5000</v>
          </cell>
          <cell r="O369" t="str">
            <v/>
          </cell>
          <cell r="P369">
            <v>1</v>
          </cell>
          <cell r="Q369">
            <v>2018</v>
          </cell>
          <cell r="R369">
            <v>5000</v>
          </cell>
          <cell r="S369">
            <v>0</v>
          </cell>
          <cell r="T369" t="str">
            <v>2. Seed</v>
          </cell>
          <cell r="U369" t="str">
            <v>E-commerce &amp; Retail</v>
          </cell>
          <cell r="V369">
            <v>2017</v>
          </cell>
          <cell r="W369">
            <v>11</v>
          </cell>
          <cell r="X369">
            <v>4</v>
          </cell>
          <cell r="Y369">
            <v>2</v>
          </cell>
          <cell r="Z369">
            <v>1</v>
          </cell>
        </row>
        <row r="370">
          <cell r="A370">
            <v>43070</v>
          </cell>
          <cell r="B370" t="str">
            <v>Daystar Power Africa</v>
          </cell>
          <cell r="C370" t="str">
            <v>Undisclosed</v>
          </cell>
          <cell r="E370" t="str">
            <v>Seed</v>
          </cell>
          <cell r="F370" t="str">
            <v>KFW DEG</v>
          </cell>
          <cell r="G370" t="str">
            <v>https://www.crunchbase.com/funding_round/daystar-power-seed--05c42fff#section-overview</v>
          </cell>
          <cell r="H370" t="str">
            <v>Mauritius</v>
          </cell>
          <cell r="I370" t="str">
            <v>Mauritius</v>
          </cell>
          <cell r="J370" t="str">
            <v>Electronics, Solar</v>
          </cell>
          <cell r="K370" t="str">
            <v>Renewables &amp; Environment</v>
          </cell>
          <cell r="L370" t="str">
            <v>Daystar Power Africa</v>
          </cell>
          <cell r="M370">
            <v>0.9</v>
          </cell>
          <cell r="N370" t="str">
            <v>43070Daystar Power AfricaUndisclosed</v>
          </cell>
          <cell r="O370" t="str">
            <v/>
          </cell>
          <cell r="P370">
            <v>0</v>
          </cell>
          <cell r="Q370">
            <v>2017</v>
          </cell>
          <cell r="R370">
            <v>26560000</v>
          </cell>
          <cell r="S370">
            <v>0</v>
          </cell>
          <cell r="T370" t="str">
            <v>2. Seed</v>
          </cell>
          <cell r="U370" t="str">
            <v>Energy &amp; Resources</v>
          </cell>
          <cell r="V370">
            <v>2017</v>
          </cell>
          <cell r="W370">
            <v>12</v>
          </cell>
          <cell r="X370">
            <v>4</v>
          </cell>
          <cell r="Y370">
            <v>2</v>
          </cell>
          <cell r="Z370">
            <v>1</v>
          </cell>
        </row>
        <row r="371">
          <cell r="A371">
            <v>43070</v>
          </cell>
          <cell r="B371" t="str">
            <v>Guanxi Invest</v>
          </cell>
          <cell r="C371" t="str">
            <v>Undisclosed</v>
          </cell>
          <cell r="E371" t="str">
            <v>Seed</v>
          </cell>
          <cell r="F371" t="str">
            <v>Undisclosed</v>
          </cell>
          <cell r="G371" t="str">
            <v>https://www.crunchbase.com/funding_round/guanxi-investment-seed--8b0b2652</v>
          </cell>
          <cell r="H371" t="str">
            <v>Cameroon</v>
          </cell>
          <cell r="I371" t="str">
            <v>Cameroon</v>
          </cell>
          <cell r="J371" t="str">
            <v>Crowdfunding, FinTech</v>
          </cell>
          <cell r="K371" t="str">
            <v>Financial Services</v>
          </cell>
          <cell r="L371" t="str">
            <v>Guanxi Invest</v>
          </cell>
          <cell r="M371">
            <v>0.9</v>
          </cell>
          <cell r="N371" t="str">
            <v>43070Guanxi InvestUndisclosed</v>
          </cell>
          <cell r="O371" t="str">
            <v/>
          </cell>
          <cell r="P371">
            <v>0</v>
          </cell>
          <cell r="Q371">
            <v>2017</v>
          </cell>
          <cell r="R371">
            <v>3500</v>
          </cell>
          <cell r="S371">
            <v>0</v>
          </cell>
          <cell r="T371" t="str">
            <v>2. Seed</v>
          </cell>
          <cell r="U371" t="str">
            <v>Financial Services</v>
          </cell>
          <cell r="V371">
            <v>2017</v>
          </cell>
          <cell r="W371">
            <v>12</v>
          </cell>
          <cell r="X371">
            <v>4</v>
          </cell>
          <cell r="Y371">
            <v>2</v>
          </cell>
          <cell r="Z371">
            <v>1</v>
          </cell>
        </row>
        <row r="372">
          <cell r="A372">
            <v>43070</v>
          </cell>
          <cell r="B372" t="str">
            <v>Bosta</v>
          </cell>
          <cell r="C372">
            <v>300000</v>
          </cell>
          <cell r="E372" t="str">
            <v>Seed</v>
          </cell>
          <cell r="F372" t="str">
            <v>Undisclosed</v>
          </cell>
          <cell r="G372" t="str">
            <v>https://www.crunchbase.com/funding_round/bosta-seed--f78cef3c</v>
          </cell>
          <cell r="H372" t="str">
            <v>Egypt</v>
          </cell>
          <cell r="I372" t="str">
            <v>Egypt</v>
          </cell>
          <cell r="J372" t="str">
            <v>Technology, Logistics, Courier, and Transportation</v>
          </cell>
          <cell r="K372" t="str">
            <v>Transport &amp; Logistics</v>
          </cell>
          <cell r="L372" t="str">
            <v>Bosta</v>
          </cell>
          <cell r="M372">
            <v>0.9</v>
          </cell>
          <cell r="N372" t="str">
            <v>43070Bosta300000</v>
          </cell>
          <cell r="O372" t="str">
            <v/>
          </cell>
          <cell r="P372">
            <v>1</v>
          </cell>
          <cell r="Q372">
            <v>2016</v>
          </cell>
          <cell r="R372">
            <v>300000</v>
          </cell>
          <cell r="S372">
            <v>0</v>
          </cell>
          <cell r="T372" t="str">
            <v>2. Seed</v>
          </cell>
          <cell r="U372" t="str">
            <v>Transport &amp; Logistics</v>
          </cell>
          <cell r="V372">
            <v>2017</v>
          </cell>
          <cell r="W372">
            <v>12</v>
          </cell>
          <cell r="X372">
            <v>4</v>
          </cell>
          <cell r="Y372">
            <v>2</v>
          </cell>
          <cell r="Z372">
            <v>1</v>
          </cell>
        </row>
        <row r="373">
          <cell r="A373">
            <v>43070</v>
          </cell>
          <cell r="B373" t="str">
            <v>LegitCar</v>
          </cell>
          <cell r="C373">
            <v>15700</v>
          </cell>
          <cell r="E373" t="str">
            <v>Grant</v>
          </cell>
          <cell r="F373" t="str">
            <v>Tony Elumelu Foundation</v>
          </cell>
          <cell r="G373" t="str">
            <v>https://www.crunchbase.com/funding_round/legitcar-grant--02d9aff0</v>
          </cell>
          <cell r="H373" t="str">
            <v>Nigeria</v>
          </cell>
          <cell r="I373" t="str">
            <v>Nigeria</v>
          </cell>
          <cell r="J373" t="str">
            <v>Automotive, Security, Software</v>
          </cell>
          <cell r="K373" t="str">
            <v>Information Technology</v>
          </cell>
          <cell r="L373" t="str">
            <v>LegitCar</v>
          </cell>
          <cell r="M373">
            <v>0.9</v>
          </cell>
          <cell r="N373" t="str">
            <v>43070LegitCar15700</v>
          </cell>
          <cell r="O373" t="str">
            <v/>
          </cell>
          <cell r="P373">
            <v>1</v>
          </cell>
          <cell r="Q373">
            <v>2016</v>
          </cell>
          <cell r="R373">
            <v>15700</v>
          </cell>
          <cell r="S373">
            <v>0</v>
          </cell>
          <cell r="T373" t="str">
            <v>1. Grant</v>
          </cell>
          <cell r="U373" t="str">
            <v>Other Technologies &amp; Information Technology</v>
          </cell>
          <cell r="V373">
            <v>2017</v>
          </cell>
          <cell r="W373">
            <v>12</v>
          </cell>
          <cell r="X373">
            <v>4</v>
          </cell>
          <cell r="Y373">
            <v>2</v>
          </cell>
          <cell r="Z373">
            <v>1</v>
          </cell>
        </row>
        <row r="374">
          <cell r="A374">
            <v>43074</v>
          </cell>
          <cell r="B374" t="str">
            <v>Enko Education</v>
          </cell>
          <cell r="C374">
            <v>1100000</v>
          </cell>
          <cell r="E374" t="str">
            <v>Debt Financing</v>
          </cell>
          <cell r="F374" t="str">
            <v>OikiCredit</v>
          </cell>
          <cell r="G374" t="str">
            <v>https://enkoeducation.com/enko-education-raises-1-5-million-euros-with-oikocredit/</v>
          </cell>
          <cell r="H374" t="str">
            <v>South Africa</v>
          </cell>
          <cell r="I374" t="str">
            <v>South Africa</v>
          </cell>
          <cell r="J374">
            <v>0</v>
          </cell>
          <cell r="K374" t="str">
            <v>Education</v>
          </cell>
          <cell r="L374" t="str">
            <v>Enko Education</v>
          </cell>
          <cell r="M374">
            <v>0.9</v>
          </cell>
          <cell r="N374" t="str">
            <v>43074Enko Education1100000</v>
          </cell>
          <cell r="O374" t="str">
            <v/>
          </cell>
          <cell r="P374">
            <v>1</v>
          </cell>
          <cell r="Q374">
            <v>2013</v>
          </cell>
          <cell r="R374">
            <v>4700000</v>
          </cell>
          <cell r="S374">
            <v>0</v>
          </cell>
          <cell r="T374" t="str">
            <v>5. Debt Financing</v>
          </cell>
          <cell r="U374" t="str">
            <v>Education</v>
          </cell>
          <cell r="V374">
            <v>2017</v>
          </cell>
          <cell r="W374">
            <v>12</v>
          </cell>
          <cell r="X374">
            <v>4</v>
          </cell>
          <cell r="Y374">
            <v>2</v>
          </cell>
          <cell r="Z374">
            <v>1</v>
          </cell>
        </row>
        <row r="375">
          <cell r="A375">
            <v>43074</v>
          </cell>
          <cell r="B375" t="str">
            <v>Imaginators</v>
          </cell>
          <cell r="C375">
            <v>1200</v>
          </cell>
          <cell r="E375" t="str">
            <v>Grant</v>
          </cell>
          <cell r="F375" t="str">
            <v>VC4A</v>
          </cell>
          <cell r="G375" t="str">
            <v>https://www.crunchbase.com/funding_round/imaginators-grant--09a0608c</v>
          </cell>
          <cell r="H375" t="str">
            <v>Egypt</v>
          </cell>
          <cell r="I375" t="str">
            <v>Egypt</v>
          </cell>
          <cell r="J375" t="str">
            <v>Presentation Software, Presentations, Productivity Tools, Social Media, Software</v>
          </cell>
          <cell r="K375" t="str">
            <v>Media &amp; Entertainment</v>
          </cell>
          <cell r="L375" t="str">
            <v>Imaginators</v>
          </cell>
          <cell r="M375">
            <v>0.9</v>
          </cell>
          <cell r="N375" t="str">
            <v>43074Imaginators1200</v>
          </cell>
          <cell r="O375" t="str">
            <v/>
          </cell>
          <cell r="P375">
            <v>1</v>
          </cell>
          <cell r="Q375">
            <v>2016</v>
          </cell>
          <cell r="R375">
            <v>7200</v>
          </cell>
          <cell r="S375">
            <v>0</v>
          </cell>
          <cell r="T375" t="str">
            <v>1. Grant</v>
          </cell>
          <cell r="U375" t="str">
            <v>Media &amp; Entertainment</v>
          </cell>
          <cell r="V375">
            <v>2017</v>
          </cell>
          <cell r="W375">
            <v>12</v>
          </cell>
          <cell r="X375">
            <v>4</v>
          </cell>
          <cell r="Y375">
            <v>2</v>
          </cell>
          <cell r="Z375">
            <v>1</v>
          </cell>
        </row>
        <row r="376">
          <cell r="A376">
            <v>43076</v>
          </cell>
          <cell r="B376" t="str">
            <v>Trukto Technologies</v>
          </cell>
          <cell r="C376">
            <v>400000</v>
          </cell>
          <cell r="E376" t="str">
            <v>Seed</v>
          </cell>
          <cell r="F376" t="str">
            <v>Undisclosed</v>
          </cell>
          <cell r="G376" t="str">
            <v>https://www.crunchbase.com/funding_round/trukto-technologies-seed--da38de66</v>
          </cell>
          <cell r="H376" t="str">
            <v>Egypt</v>
          </cell>
          <cell r="I376" t="str">
            <v>Egypt</v>
          </cell>
          <cell r="J376" t="str">
            <v>Information Technology, Shipping</v>
          </cell>
          <cell r="K376" t="str">
            <v>Transport &amp; Logistics</v>
          </cell>
          <cell r="L376" t="str">
            <v>Trukto Technologies</v>
          </cell>
          <cell r="M376">
            <v>0.9</v>
          </cell>
          <cell r="N376" t="str">
            <v>43076Trukto Technologies400000</v>
          </cell>
          <cell r="O376" t="str">
            <v/>
          </cell>
          <cell r="P376">
            <v>1</v>
          </cell>
          <cell r="Q376">
            <v>2017</v>
          </cell>
          <cell r="R376">
            <v>400000</v>
          </cell>
          <cell r="S376">
            <v>0</v>
          </cell>
          <cell r="T376" t="str">
            <v>2. Seed</v>
          </cell>
          <cell r="U376" t="str">
            <v>Transport &amp; Logistics</v>
          </cell>
          <cell r="V376">
            <v>2017</v>
          </cell>
          <cell r="W376">
            <v>12</v>
          </cell>
          <cell r="X376">
            <v>4</v>
          </cell>
          <cell r="Y376">
            <v>2</v>
          </cell>
          <cell r="Z376">
            <v>1</v>
          </cell>
        </row>
        <row r="377">
          <cell r="A377">
            <v>43077</v>
          </cell>
          <cell r="B377" t="str">
            <v>Elves</v>
          </cell>
          <cell r="C377">
            <v>2000000</v>
          </cell>
          <cell r="E377" t="str">
            <v>Seed</v>
          </cell>
          <cell r="F377" t="str">
            <v>Emaar, Kauffman Fellows, Dubai Angel Investors</v>
          </cell>
          <cell r="G377" t="str">
            <v>http://disrupt-africa.com/2017/12/egyptian-ai-startup-elves-raises-2m-seed-round/</v>
          </cell>
          <cell r="H377" t="str">
            <v>Egypt</v>
          </cell>
          <cell r="I377" t="str">
            <v>Egypt</v>
          </cell>
          <cell r="J377" t="str">
            <v>Artificial Intelligence, Machine Learning, Messaging, Mobile, Travel, Virtual Assistant</v>
          </cell>
          <cell r="K377" t="str">
            <v>E-Commerce &amp; Retail</v>
          </cell>
          <cell r="L377" t="str">
            <v>Elves</v>
          </cell>
          <cell r="M377">
            <v>0.9</v>
          </cell>
          <cell r="N377" t="str">
            <v>43077Elves2000000</v>
          </cell>
          <cell r="O377" t="str">
            <v/>
          </cell>
          <cell r="P377">
            <v>1</v>
          </cell>
          <cell r="Q377">
            <v>2016</v>
          </cell>
          <cell r="R377">
            <v>2000000</v>
          </cell>
          <cell r="S377">
            <v>0</v>
          </cell>
          <cell r="T377" t="str">
            <v>2. Seed</v>
          </cell>
          <cell r="U377" t="str">
            <v>E-commerce &amp; Retail</v>
          </cell>
          <cell r="V377">
            <v>2017</v>
          </cell>
          <cell r="W377">
            <v>12</v>
          </cell>
          <cell r="X377">
            <v>4</v>
          </cell>
          <cell r="Y377">
            <v>2</v>
          </cell>
          <cell r="Z377">
            <v>3</v>
          </cell>
        </row>
        <row r="378">
          <cell r="A378">
            <v>43079</v>
          </cell>
          <cell r="B378" t="str">
            <v>Eversend</v>
          </cell>
          <cell r="C378">
            <v>33800</v>
          </cell>
          <cell r="E378" t="str">
            <v>Debt Financing</v>
          </cell>
          <cell r="F378" t="str">
            <v>Wilco</v>
          </cell>
          <cell r="G378" t="str">
            <v>https://www.crunchbase.com/funding_round/eversend-debt-financing--7f22551c</v>
          </cell>
          <cell r="H378" t="str">
            <v>Uganda</v>
          </cell>
          <cell r="I378" t="str">
            <v>Uganda</v>
          </cell>
          <cell r="J378" t="str">
            <v>Blockchain, Cryptocurrency, FinTech, InsurTech, Mobile Payments</v>
          </cell>
          <cell r="K378" t="str">
            <v>Financial Services</v>
          </cell>
          <cell r="L378" t="str">
            <v>Eversend</v>
          </cell>
          <cell r="M378">
            <v>0.9</v>
          </cell>
          <cell r="N378" t="str">
            <v>43079Eversend33800</v>
          </cell>
          <cell r="O378" t="str">
            <v/>
          </cell>
          <cell r="P378">
            <v>1</v>
          </cell>
          <cell r="Q378">
            <v>2017</v>
          </cell>
          <cell r="R378">
            <v>255000</v>
          </cell>
          <cell r="S378">
            <v>0</v>
          </cell>
          <cell r="T378" t="str">
            <v>5. Debt Financing</v>
          </cell>
          <cell r="U378" t="str">
            <v>Financial Services</v>
          </cell>
          <cell r="V378">
            <v>2017</v>
          </cell>
          <cell r="W378">
            <v>12</v>
          </cell>
          <cell r="X378">
            <v>4</v>
          </cell>
          <cell r="Y378">
            <v>2</v>
          </cell>
          <cell r="Z378">
            <v>1</v>
          </cell>
        </row>
        <row r="379">
          <cell r="A379">
            <v>43079</v>
          </cell>
          <cell r="B379" t="str">
            <v>Eversend</v>
          </cell>
          <cell r="C379">
            <v>25000</v>
          </cell>
          <cell r="E379" t="str">
            <v>Pre-Seed</v>
          </cell>
          <cell r="F379" t="str">
            <v>Techstars</v>
          </cell>
          <cell r="G379" t="str">
            <v>https://www.crunchbase.com/funding_round/eversend-convertible-note--aafc9a95</v>
          </cell>
          <cell r="H379" t="str">
            <v>Uganda</v>
          </cell>
          <cell r="I379" t="str">
            <v>Uganda</v>
          </cell>
          <cell r="J379" t="str">
            <v>Blockchain, Cryptocurrency, FinTech, InsurTech, Mobile Payments</v>
          </cell>
          <cell r="K379" t="str">
            <v>Financial Services</v>
          </cell>
          <cell r="L379" t="str">
            <v>Eversend</v>
          </cell>
          <cell r="M379">
            <v>0.9</v>
          </cell>
          <cell r="N379" t="str">
            <v>43079Eversend25000</v>
          </cell>
          <cell r="O379" t="str">
            <v/>
          </cell>
          <cell r="P379">
            <v>1</v>
          </cell>
          <cell r="Q379">
            <v>2017</v>
          </cell>
          <cell r="R379">
            <v>255000</v>
          </cell>
          <cell r="S379">
            <v>0</v>
          </cell>
          <cell r="T379" t="str">
            <v>2. Seed</v>
          </cell>
          <cell r="U379" t="str">
            <v>Financial Services</v>
          </cell>
          <cell r="V379">
            <v>2017</v>
          </cell>
          <cell r="W379">
            <v>12</v>
          </cell>
          <cell r="X379">
            <v>4</v>
          </cell>
          <cell r="Y379">
            <v>2</v>
          </cell>
          <cell r="Z379">
            <v>1</v>
          </cell>
        </row>
        <row r="380">
          <cell r="A380">
            <v>43080</v>
          </cell>
          <cell r="B380" t="str">
            <v>Sxuirrel</v>
          </cell>
          <cell r="C380">
            <v>167800</v>
          </cell>
          <cell r="E380" t="str">
            <v>Seed</v>
          </cell>
          <cell r="F380" t="str">
            <v>Undisclosed</v>
          </cell>
          <cell r="G380" t="str">
            <v>https://www.crunchbase.com/funding_round/sxuirrel-seed--b9177b29</v>
          </cell>
          <cell r="H380" t="str">
            <v>South Africa</v>
          </cell>
          <cell r="I380" t="str">
            <v>South Africa</v>
          </cell>
          <cell r="J380" t="str">
            <v>Communities, Consumer, Marketplace, Mobile Apps, Parking, Peer to Peer, Self-Storage</v>
          </cell>
          <cell r="K380" t="str">
            <v>Real estate</v>
          </cell>
          <cell r="L380" t="str">
            <v>Sxuirrel</v>
          </cell>
          <cell r="M380">
            <v>0.9</v>
          </cell>
          <cell r="N380" t="str">
            <v>43080Sxuirrel167800</v>
          </cell>
          <cell r="O380" t="str">
            <v/>
          </cell>
          <cell r="P380">
            <v>1</v>
          </cell>
          <cell r="Q380">
            <v>2015</v>
          </cell>
          <cell r="R380">
            <v>343800</v>
          </cell>
          <cell r="S380">
            <v>0</v>
          </cell>
          <cell r="T380" t="str">
            <v>2. Seed</v>
          </cell>
          <cell r="U380" t="str">
            <v>Construction &amp; Real Estate</v>
          </cell>
          <cell r="V380">
            <v>2017</v>
          </cell>
          <cell r="W380">
            <v>12</v>
          </cell>
          <cell r="X380">
            <v>4</v>
          </cell>
          <cell r="Y380">
            <v>2</v>
          </cell>
          <cell r="Z380">
            <v>1</v>
          </cell>
        </row>
        <row r="381">
          <cell r="A381">
            <v>43080</v>
          </cell>
          <cell r="B381" t="str">
            <v>MoneyFellows</v>
          </cell>
          <cell r="C381">
            <v>50000</v>
          </cell>
          <cell r="E381" t="str">
            <v>Grant</v>
          </cell>
          <cell r="F381" t="str">
            <v>MetLife Foundation Inclusion Plus</v>
          </cell>
          <cell r="G381" t="str">
            <v>http://justmeans.com/press-release/moneyfellows-wins-metlife-foundation-financial-innovation-competition-powered-by-verb</v>
          </cell>
          <cell r="V381">
            <v>2017</v>
          </cell>
          <cell r="W381">
            <v>12</v>
          </cell>
          <cell r="X381">
            <v>4</v>
          </cell>
          <cell r="Y381">
            <v>2</v>
          </cell>
          <cell r="Z381">
            <v>1</v>
          </cell>
        </row>
        <row r="382">
          <cell r="A382">
            <v>43081</v>
          </cell>
          <cell r="B382" t="str">
            <v>Sxuirrel</v>
          </cell>
          <cell r="C382">
            <v>176000</v>
          </cell>
          <cell r="E382" t="str">
            <v>Seed</v>
          </cell>
          <cell r="F382" t="str">
            <v>Undisclosed</v>
          </cell>
          <cell r="G382" t="str">
            <v>http://disrupt-africa.com/2017/12/stellenbosch-startup-sxuirrel-raises-176k-funding/</v>
          </cell>
          <cell r="H382" t="str">
            <v>South Africa</v>
          </cell>
          <cell r="I382" t="str">
            <v>South Africa</v>
          </cell>
          <cell r="J382" t="str">
            <v>Communities, Consumer, Marketplace, Mobile Apps, Parking, Peer to Peer, Self-Storage</v>
          </cell>
          <cell r="K382" t="str">
            <v>Real estate</v>
          </cell>
          <cell r="L382" t="str">
            <v>Sxuirrel</v>
          </cell>
          <cell r="M382">
            <v>0.9</v>
          </cell>
          <cell r="N382" t="str">
            <v>43081Sxuirrel176000</v>
          </cell>
          <cell r="O382" t="str">
            <v/>
          </cell>
          <cell r="P382">
            <v>1</v>
          </cell>
          <cell r="Q382">
            <v>2015</v>
          </cell>
          <cell r="R382">
            <v>343800</v>
          </cell>
          <cell r="S382">
            <v>0</v>
          </cell>
          <cell r="T382" t="str">
            <v>2. Seed</v>
          </cell>
          <cell r="U382" t="str">
            <v>Construction &amp; Real Estate</v>
          </cell>
          <cell r="V382">
            <v>2017</v>
          </cell>
          <cell r="W382">
            <v>12</v>
          </cell>
          <cell r="X382">
            <v>4</v>
          </cell>
          <cell r="Y382">
            <v>2</v>
          </cell>
          <cell r="Z382">
            <v>1</v>
          </cell>
        </row>
        <row r="383">
          <cell r="A383">
            <v>43084</v>
          </cell>
          <cell r="B383" t="str">
            <v>SmartBlade</v>
          </cell>
          <cell r="C383">
            <v>25000</v>
          </cell>
          <cell r="E383" t="str">
            <v>Grant</v>
          </cell>
          <cell r="F383" t="str">
            <v xml:space="preserve"> WFSA-Fresenius Innovation Award</v>
          </cell>
          <cell r="G383" t="str">
            <v>https://www.timeslive.co.za/news/south-africa/2017-12-15-sa-doctor-wins-international-prize-for-new-treatment-tool/</v>
          </cell>
          <cell r="V383">
            <v>2017</v>
          </cell>
          <cell r="W383">
            <v>12</v>
          </cell>
          <cell r="X383">
            <v>4</v>
          </cell>
          <cell r="Y383">
            <v>2</v>
          </cell>
          <cell r="Z383">
            <v>1</v>
          </cell>
        </row>
        <row r="384">
          <cell r="A384">
            <v>43087</v>
          </cell>
          <cell r="B384" t="str">
            <v>Farmcrowdy</v>
          </cell>
          <cell r="C384">
            <v>1000000</v>
          </cell>
          <cell r="E384" t="str">
            <v>Seed</v>
          </cell>
          <cell r="F384" t="str">
            <v>Tyler Scriven,Techstars Atlanta in partnership with Cox Enterprises,Techstars,Social Capital, Michael Cohn, Josephine Group, Hallett Capital, FC Agro Allied SPV, Cox Enterprises, Christof Walter</v>
          </cell>
          <cell r="G384" t="str">
            <v>https://www.crunchbase.com/funding_round/farmcrowdy-seed--f23ef3e6#section-overview</v>
          </cell>
          <cell r="H384" t="str">
            <v>Nigeria</v>
          </cell>
          <cell r="I384" t="str">
            <v>Nigeria</v>
          </cell>
          <cell r="J384" t="str">
            <v>Farming, Agriculture, Digital Farming, Technology Farming, Agtech</v>
          </cell>
          <cell r="K384" t="str">
            <v>Financial Services</v>
          </cell>
          <cell r="L384" t="str">
            <v>Farmcrowdy</v>
          </cell>
          <cell r="M384">
            <v>0.9</v>
          </cell>
          <cell r="N384" t="str">
            <v>43087Farmcrowdy1000000</v>
          </cell>
          <cell r="O384" t="str">
            <v/>
          </cell>
          <cell r="P384">
            <v>1</v>
          </cell>
          <cell r="Q384">
            <v>2016</v>
          </cell>
          <cell r="R384">
            <v>2450000</v>
          </cell>
          <cell r="S384">
            <v>0</v>
          </cell>
          <cell r="T384" t="str">
            <v>2. Seed</v>
          </cell>
          <cell r="U384" t="str">
            <v>Financial Services</v>
          </cell>
          <cell r="V384">
            <v>2017</v>
          </cell>
          <cell r="W384">
            <v>12</v>
          </cell>
          <cell r="X384">
            <v>4</v>
          </cell>
          <cell r="Y384">
            <v>2</v>
          </cell>
          <cell r="Z384">
            <v>10</v>
          </cell>
        </row>
        <row r="385">
          <cell r="A385">
            <v>43087</v>
          </cell>
          <cell r="B385" t="str">
            <v>Bosta</v>
          </cell>
          <cell r="C385" t="str">
            <v>Undisclosed</v>
          </cell>
          <cell r="E385" t="str">
            <v>Seed</v>
          </cell>
          <cell r="F385" t="str">
            <v>Fawry</v>
          </cell>
          <cell r="G385" t="str">
            <v>https://magnitt.com/news/egypt-based-bosta-receives-seed-investment-fawry</v>
          </cell>
          <cell r="V385">
            <v>2017</v>
          </cell>
          <cell r="W385">
            <v>12</v>
          </cell>
          <cell r="X385">
            <v>4</v>
          </cell>
          <cell r="Y385">
            <v>2</v>
          </cell>
          <cell r="Z385">
            <v>1</v>
          </cell>
        </row>
        <row r="386">
          <cell r="A386">
            <v>43089</v>
          </cell>
          <cell r="B386" t="str">
            <v>Rology</v>
          </cell>
          <cell r="C386" t="str">
            <v>Undisclosed</v>
          </cell>
          <cell r="E386" t="str">
            <v>Seed</v>
          </cell>
          <cell r="F386" t="str">
            <v>HIMangel</v>
          </cell>
          <cell r="G386" t="str">
            <v>https://www.crunchbase.com/funding_round/rology-seed--e8a44ec1</v>
          </cell>
          <cell r="H386" t="str">
            <v>Egypt</v>
          </cell>
          <cell r="I386" t="str">
            <v>Egypt</v>
          </cell>
          <cell r="J386" t="str">
            <v>Health Diagnostics</v>
          </cell>
          <cell r="K386" t="str">
            <v>Healthcare &amp; Pharma</v>
          </cell>
          <cell r="L386" t="str">
            <v>Rology</v>
          </cell>
          <cell r="M386">
            <v>0.9</v>
          </cell>
          <cell r="N386" t="str">
            <v>43089RologyUndisclosed</v>
          </cell>
          <cell r="O386" t="str">
            <v/>
          </cell>
          <cell r="P386">
            <v>0</v>
          </cell>
          <cell r="Q386">
            <v>2017</v>
          </cell>
          <cell r="R386">
            <v>0</v>
          </cell>
          <cell r="S386">
            <v>0</v>
          </cell>
          <cell r="T386" t="str">
            <v>2. Seed</v>
          </cell>
          <cell r="U386" t="str">
            <v>Health &amp; Pharmaceuticals</v>
          </cell>
          <cell r="V386">
            <v>2017</v>
          </cell>
          <cell r="W386">
            <v>12</v>
          </cell>
          <cell r="X386">
            <v>4</v>
          </cell>
          <cell r="Y386">
            <v>2</v>
          </cell>
          <cell r="Z386">
            <v>1</v>
          </cell>
        </row>
        <row r="387">
          <cell r="A387">
            <v>43089</v>
          </cell>
          <cell r="B387" t="str">
            <v>Nozol</v>
          </cell>
          <cell r="C387" t="str">
            <v>Undisclosed</v>
          </cell>
          <cell r="E387" t="str">
            <v>Seed</v>
          </cell>
          <cell r="F387" t="str">
            <v>HIMangel</v>
          </cell>
          <cell r="G387" t="str">
            <v>https://www.crunchbase.com/funding_round/nozol-business-seed--019ba7ab</v>
          </cell>
          <cell r="H387" t="str">
            <v>Egypt</v>
          </cell>
          <cell r="I387" t="str">
            <v>Egypt</v>
          </cell>
          <cell r="J387" t="str">
            <v>CRM, Real Estate</v>
          </cell>
          <cell r="K387" t="str">
            <v>Real Estate</v>
          </cell>
          <cell r="L387" t="str">
            <v>Nozol</v>
          </cell>
          <cell r="M387">
            <v>0.9</v>
          </cell>
          <cell r="N387" t="str">
            <v>43089NozolUndisclosed</v>
          </cell>
          <cell r="O387" t="str">
            <v/>
          </cell>
          <cell r="P387">
            <v>0</v>
          </cell>
          <cell r="Q387">
            <v>2016</v>
          </cell>
          <cell r="R387">
            <v>0</v>
          </cell>
          <cell r="S387">
            <v>0</v>
          </cell>
          <cell r="T387" t="str">
            <v>2. Seed</v>
          </cell>
          <cell r="U387" t="str">
            <v>Construction &amp; Real Estate</v>
          </cell>
          <cell r="V387">
            <v>2017</v>
          </cell>
          <cell r="W387">
            <v>12</v>
          </cell>
          <cell r="X387">
            <v>4</v>
          </cell>
          <cell r="Y387">
            <v>2</v>
          </cell>
          <cell r="Z387">
            <v>1</v>
          </cell>
        </row>
        <row r="388">
          <cell r="A388">
            <v>43089</v>
          </cell>
          <cell r="B388" t="str">
            <v>iono.fm</v>
          </cell>
          <cell r="C388">
            <v>279600</v>
          </cell>
          <cell r="E388" t="str">
            <v>Seed</v>
          </cell>
          <cell r="F388" t="str">
            <v>Clifftop Colony Capital Partners</v>
          </cell>
          <cell r="G388" t="str">
            <v>https://www.crunchbase.com/funding_round/iono-fm-seed--ce5d0cd2#section-lead-investors</v>
          </cell>
          <cell r="H388" t="str">
            <v>South Africa</v>
          </cell>
          <cell r="I388" t="str">
            <v>South Africa</v>
          </cell>
          <cell r="J388" t="str">
            <v>Podcasts, Audio, Transcoding, Live-streaming</v>
          </cell>
          <cell r="K388" t="str">
            <v>Media &amp; Entertainment</v>
          </cell>
          <cell r="L388" t="str">
            <v>Iono.Fm</v>
          </cell>
          <cell r="M388">
            <v>0.9</v>
          </cell>
          <cell r="N388" t="str">
            <v>43089iono.fm279600</v>
          </cell>
          <cell r="O388" t="str">
            <v/>
          </cell>
          <cell r="P388">
            <v>1</v>
          </cell>
          <cell r="Q388">
            <v>2008</v>
          </cell>
          <cell r="R388">
            <v>454600</v>
          </cell>
          <cell r="S388">
            <v>0</v>
          </cell>
          <cell r="T388" t="str">
            <v>2. Seed</v>
          </cell>
          <cell r="U388" t="str">
            <v>Media &amp; Entertainment</v>
          </cell>
          <cell r="V388">
            <v>2017</v>
          </cell>
          <cell r="W388">
            <v>12</v>
          </cell>
          <cell r="X388">
            <v>4</v>
          </cell>
          <cell r="Y388">
            <v>2</v>
          </cell>
          <cell r="Z388">
            <v>1</v>
          </cell>
        </row>
        <row r="389">
          <cell r="A389">
            <v>43089</v>
          </cell>
          <cell r="B389" t="str">
            <v>WideBot</v>
          </cell>
          <cell r="C389">
            <v>50000</v>
          </cell>
          <cell r="E389" t="str">
            <v>Seed</v>
          </cell>
          <cell r="F389" t="str">
            <v>Undisclosed</v>
          </cell>
          <cell r="G389" t="str">
            <v>https://www.crunchbase.com/funding_round/widebot-seed--2a8a5b46</v>
          </cell>
          <cell r="H389" t="str">
            <v>Egypt</v>
          </cell>
          <cell r="I389" t="str">
            <v>Egypt</v>
          </cell>
          <cell r="J389" t="str">
            <v>Artificial Intelligence, Big Data, Machine Learning, Natural Language Processing</v>
          </cell>
          <cell r="K389" t="str">
            <v>Information Technology</v>
          </cell>
          <cell r="L389" t="str">
            <v>WideBot</v>
          </cell>
          <cell r="M389">
            <v>0.9</v>
          </cell>
          <cell r="N389" t="str">
            <v>43089WideBot50000</v>
          </cell>
          <cell r="O389" t="str">
            <v/>
          </cell>
          <cell r="P389">
            <v>1</v>
          </cell>
          <cell r="Q389">
            <v>2016</v>
          </cell>
          <cell r="R389">
            <v>50000</v>
          </cell>
          <cell r="S389">
            <v>0</v>
          </cell>
          <cell r="T389" t="str">
            <v>2. Seed</v>
          </cell>
          <cell r="U389" t="str">
            <v>Other Technologies &amp; Information Technology</v>
          </cell>
          <cell r="V389">
            <v>2017</v>
          </cell>
          <cell r="W389">
            <v>12</v>
          </cell>
          <cell r="X389">
            <v>4</v>
          </cell>
          <cell r="Y389">
            <v>2</v>
          </cell>
          <cell r="Z389">
            <v>1</v>
          </cell>
        </row>
        <row r="390">
          <cell r="A390">
            <v>43089</v>
          </cell>
          <cell r="B390" t="str">
            <v>ElMawkaa</v>
          </cell>
          <cell r="C390">
            <v>9000</v>
          </cell>
          <cell r="E390" t="str">
            <v>Grant</v>
          </cell>
          <cell r="F390" t="str">
            <v>Undisclosed</v>
          </cell>
          <cell r="G390" t="str">
            <v>https://www.crunchbase.com/funding_round/elmawkaa-%D8%A7%D9%84%D9%85%D9%88%D9%82%D8%B9-grant--c2d799f7</v>
          </cell>
          <cell r="H390" t="str">
            <v>Egypt</v>
          </cell>
          <cell r="I390" t="str">
            <v>Egypt</v>
          </cell>
          <cell r="J390" t="str">
            <v>Apps, Construction, IT Management, Mobile Apps</v>
          </cell>
          <cell r="K390" t="str">
            <v>E-Commerce &amp; Retail</v>
          </cell>
          <cell r="L390" t="str">
            <v>ElMawkaa</v>
          </cell>
          <cell r="M390">
            <v>0.9</v>
          </cell>
          <cell r="N390" t="str">
            <v>43089ElMawkaa9000</v>
          </cell>
          <cell r="O390" t="str">
            <v/>
          </cell>
          <cell r="P390">
            <v>1</v>
          </cell>
          <cell r="Q390">
            <v>2015</v>
          </cell>
          <cell r="R390">
            <v>9000</v>
          </cell>
          <cell r="S390">
            <v>0</v>
          </cell>
          <cell r="T390" t="str">
            <v>1. Grant</v>
          </cell>
          <cell r="U390" t="str">
            <v>E-commerce &amp; Retail</v>
          </cell>
          <cell r="V390">
            <v>2017</v>
          </cell>
          <cell r="W390">
            <v>12</v>
          </cell>
          <cell r="X390">
            <v>4</v>
          </cell>
          <cell r="Y390">
            <v>2</v>
          </cell>
          <cell r="Z390">
            <v>1</v>
          </cell>
        </row>
        <row r="391">
          <cell r="A391">
            <v>43092</v>
          </cell>
          <cell r="B391" t="str">
            <v>mPharma</v>
          </cell>
          <cell r="C391">
            <v>6600000</v>
          </cell>
          <cell r="E391" t="str">
            <v>Series A</v>
          </cell>
          <cell r="F391" t="str">
            <v xml:space="preserve">4DX Ventures, Breyer Capital, Social Capital, Golden Palm Investments Holding Co., Shravin Bharti Mittal, </v>
          </cell>
          <cell r="G391" t="str">
            <v>https://medium.com/mpharma-insights/mpharma-raises-6-6-million-in-series-a-funding-463dafda6e0b</v>
          </cell>
          <cell r="H391" t="str">
            <v>Ghana</v>
          </cell>
          <cell r="I391" t="str">
            <v>Ghana</v>
          </cell>
          <cell r="J391" t="str">
            <v>Health Care, Information Technology, Management Information Systems, Digital Healthcare</v>
          </cell>
          <cell r="K391" t="str">
            <v>Healthcare &amp; Pharma</v>
          </cell>
          <cell r="L391" t="str">
            <v>mPharma</v>
          </cell>
          <cell r="M391">
            <v>0.9</v>
          </cell>
          <cell r="N391" t="str">
            <v>43092mPharma6600000</v>
          </cell>
          <cell r="O391" t="str">
            <v/>
          </cell>
          <cell r="P391">
            <v>1</v>
          </cell>
          <cell r="Q391">
            <v>2014</v>
          </cell>
          <cell r="R391">
            <v>25100000</v>
          </cell>
          <cell r="S391">
            <v>0</v>
          </cell>
          <cell r="T391" t="str">
            <v>3. Early Venture</v>
          </cell>
          <cell r="U391" t="str">
            <v>Health &amp; Pharmaceuticals</v>
          </cell>
          <cell r="V391">
            <v>2017</v>
          </cell>
          <cell r="W391">
            <v>12</v>
          </cell>
          <cell r="X391">
            <v>4</v>
          </cell>
          <cell r="Y391">
            <v>2</v>
          </cell>
          <cell r="Z391">
            <v>6</v>
          </cell>
        </row>
        <row r="392">
          <cell r="A392">
            <v>43097</v>
          </cell>
          <cell r="B392" t="str">
            <v>Halan</v>
          </cell>
          <cell r="C392">
            <v>525000</v>
          </cell>
          <cell r="E392" t="str">
            <v>Seed</v>
          </cell>
          <cell r="F392" t="str">
            <v>Battery Road Digital Holdings</v>
          </cell>
          <cell r="G392" t="str">
            <v>https://www.sec.gov/Archives/edgar/data/1723373/000172337317000001/xslFormDX01/primary_doc.xml</v>
          </cell>
          <cell r="H392" t="str">
            <v>Egypt</v>
          </cell>
          <cell r="I392" t="str">
            <v>Egypt</v>
          </cell>
          <cell r="J392" t="str">
            <v>Logistics, Ride Sharing, Sharing Economy, Transportation</v>
          </cell>
          <cell r="K392" t="str">
            <v>Transport &amp; Logistics</v>
          </cell>
          <cell r="L392" t="str">
            <v>Halan</v>
          </cell>
          <cell r="M392">
            <v>0.9</v>
          </cell>
          <cell r="N392" t="str">
            <v>43097Halan525000</v>
          </cell>
          <cell r="O392" t="str">
            <v/>
          </cell>
          <cell r="P392">
            <v>1</v>
          </cell>
          <cell r="Q392">
            <v>2017</v>
          </cell>
          <cell r="R392">
            <v>6909000</v>
          </cell>
          <cell r="S392">
            <v>0</v>
          </cell>
          <cell r="T392" t="str">
            <v>2. Seed</v>
          </cell>
          <cell r="U392" t="str">
            <v>Transport &amp; Logistics</v>
          </cell>
          <cell r="V392">
            <v>2017</v>
          </cell>
          <cell r="W392">
            <v>12</v>
          </cell>
          <cell r="X392">
            <v>4</v>
          </cell>
          <cell r="Y392">
            <v>2</v>
          </cell>
          <cell r="Z392">
            <v>1</v>
          </cell>
        </row>
        <row r="393">
          <cell r="A393">
            <v>43099</v>
          </cell>
          <cell r="B393" t="str">
            <v>Lynk</v>
          </cell>
          <cell r="C393">
            <v>1300000</v>
          </cell>
          <cell r="E393" t="str">
            <v>Seed</v>
          </cell>
          <cell r="F393" t="str">
            <v>Novastar Ventures, Steel Africa, Safaricom, Mercy Corps</v>
          </cell>
          <cell r="H393" t="str">
            <v>Kenya</v>
          </cell>
          <cell r="I393" t="str">
            <v>Kenya</v>
          </cell>
          <cell r="J393" t="str">
            <v>Professional Services, Labour</v>
          </cell>
          <cell r="K393" t="str">
            <v>Commercial &amp; Professional Services</v>
          </cell>
          <cell r="L393" t="str">
            <v>Lynk</v>
          </cell>
          <cell r="M393">
            <v>0.8</v>
          </cell>
          <cell r="N393" t="str">
            <v>43099Lynk1300000</v>
          </cell>
          <cell r="O393" t="str">
            <v/>
          </cell>
          <cell r="P393">
            <v>1</v>
          </cell>
          <cell r="Q393">
            <v>2017</v>
          </cell>
          <cell r="R393">
            <v>3895000</v>
          </cell>
          <cell r="S393">
            <v>0</v>
          </cell>
          <cell r="T393" t="str">
            <v>2. Seed</v>
          </cell>
          <cell r="U393" t="str">
            <v>Other Technologies &amp; Information Technology</v>
          </cell>
          <cell r="V393">
            <v>2017</v>
          </cell>
          <cell r="W393">
            <v>12</v>
          </cell>
          <cell r="X393">
            <v>4</v>
          </cell>
          <cell r="Y393">
            <v>2</v>
          </cell>
          <cell r="Z393">
            <v>4</v>
          </cell>
        </row>
        <row r="394">
          <cell r="A394">
            <v>43101</v>
          </cell>
          <cell r="B394" t="str">
            <v>Jobartis</v>
          </cell>
          <cell r="C394" t="str">
            <v>Undisclosed</v>
          </cell>
          <cell r="E394" t="str">
            <v>Seed</v>
          </cell>
          <cell r="F394" t="str">
            <v>TheVentureCity</v>
          </cell>
          <cell r="G394" t="str">
            <v>https://medium.com/theventurecity/theventurecity-strengthens-its-commitment-to-startups-with-more-investment-and-support-9725c03325b8</v>
          </cell>
          <cell r="H394" t="str">
            <v>Angola</v>
          </cell>
          <cell r="I394" t="str">
            <v>Angola</v>
          </cell>
          <cell r="J394" t="str">
            <v>Human Resources, Internet, Recruiting</v>
          </cell>
          <cell r="K394" t="str">
            <v>Commercial &amp; Professional Services</v>
          </cell>
          <cell r="L394" t="str">
            <v>Jobartis</v>
          </cell>
          <cell r="M394">
            <v>0.9</v>
          </cell>
          <cell r="N394" t="str">
            <v>43101JobartisUndisclosed</v>
          </cell>
          <cell r="O394" t="str">
            <v/>
          </cell>
          <cell r="P394">
            <v>0</v>
          </cell>
          <cell r="Q394">
            <v>2013</v>
          </cell>
          <cell r="R394">
            <v>169000</v>
          </cell>
          <cell r="S394">
            <v>0</v>
          </cell>
          <cell r="T394" t="str">
            <v>2. Seed</v>
          </cell>
          <cell r="U394" t="str">
            <v>Other Technologies &amp; Information Technology</v>
          </cell>
          <cell r="V394">
            <v>2018</v>
          </cell>
          <cell r="W394">
            <v>1</v>
          </cell>
          <cell r="X394">
            <v>1</v>
          </cell>
          <cell r="Y394">
            <v>1</v>
          </cell>
          <cell r="Z394">
            <v>1</v>
          </cell>
        </row>
        <row r="395">
          <cell r="A395">
            <v>43101</v>
          </cell>
          <cell r="B395" t="str">
            <v>Accept</v>
          </cell>
          <cell r="C395" t="str">
            <v>Undisclosed</v>
          </cell>
          <cell r="E395" t="str">
            <v>Seed</v>
          </cell>
          <cell r="F395" t="str">
            <v>A15</v>
          </cell>
          <cell r="G395" t="str">
            <v>https://archives.forbesmiddleeast.com/en/egyptian-payment-startup-accept-sets-its-sights-on-the-gcc/</v>
          </cell>
          <cell r="H395" t="str">
            <v>Egypt</v>
          </cell>
          <cell r="I395" t="str">
            <v>Egypt</v>
          </cell>
          <cell r="J395" t="str">
            <v>Payments, Online Payments, Mobile Wallets, Ecommerce, Credit Card Payments, and Cash on Delivery</v>
          </cell>
          <cell r="K395" t="str">
            <v>Financial Services</v>
          </cell>
          <cell r="L395" t="str">
            <v>Accept</v>
          </cell>
          <cell r="M395">
            <v>0.9</v>
          </cell>
          <cell r="N395" t="str">
            <v>43101AcceptUndisclosed</v>
          </cell>
          <cell r="O395" t="str">
            <v/>
          </cell>
          <cell r="P395">
            <v>0</v>
          </cell>
          <cell r="Q395">
            <v>2018</v>
          </cell>
          <cell r="R395">
            <v>0</v>
          </cell>
          <cell r="S395">
            <v>0</v>
          </cell>
          <cell r="T395" t="str">
            <v>2. Seed</v>
          </cell>
          <cell r="U395" t="str">
            <v>Financial Services</v>
          </cell>
          <cell r="V395">
            <v>2018</v>
          </cell>
          <cell r="W395">
            <v>1</v>
          </cell>
          <cell r="X395">
            <v>1</v>
          </cell>
          <cell r="Y395">
            <v>1</v>
          </cell>
          <cell r="Z395">
            <v>1</v>
          </cell>
        </row>
        <row r="396">
          <cell r="A396">
            <v>43101</v>
          </cell>
          <cell r="B396" t="str">
            <v>Scale</v>
          </cell>
          <cell r="C396">
            <v>300000</v>
          </cell>
          <cell r="E396" t="str">
            <v>Seed</v>
          </cell>
          <cell r="F396" t="str">
            <v>Undisclosed</v>
          </cell>
          <cell r="G396" t="str">
            <v>https://www.crunchbase.com/funding_round/scale-ma-seed--30a5206b</v>
          </cell>
          <cell r="H396" t="str">
            <v>Morocco</v>
          </cell>
          <cell r="I396" t="str">
            <v>Morocco</v>
          </cell>
          <cell r="J396" t="str">
            <v>Consulting, Digital Media, Information Technology</v>
          </cell>
          <cell r="K396" t="str">
            <v>Information Technology</v>
          </cell>
          <cell r="L396" t="str">
            <v>Scale</v>
          </cell>
          <cell r="M396">
            <v>0.9</v>
          </cell>
          <cell r="N396" t="str">
            <v>43101Scale300000</v>
          </cell>
          <cell r="O396" t="str">
            <v/>
          </cell>
          <cell r="P396">
            <v>1</v>
          </cell>
          <cell r="Q396">
            <v>2018</v>
          </cell>
          <cell r="R396">
            <v>300000</v>
          </cell>
          <cell r="S396">
            <v>0</v>
          </cell>
          <cell r="T396" t="str">
            <v>2. Seed</v>
          </cell>
          <cell r="U396" t="str">
            <v>Other Technologies &amp; Information Technology</v>
          </cell>
          <cell r="V396">
            <v>2018</v>
          </cell>
          <cell r="W396">
            <v>1</v>
          </cell>
          <cell r="X396">
            <v>1</v>
          </cell>
          <cell r="Y396">
            <v>1</v>
          </cell>
          <cell r="Z396">
            <v>1</v>
          </cell>
        </row>
        <row r="397">
          <cell r="A397">
            <v>43101</v>
          </cell>
          <cell r="B397" t="str">
            <v>Elk</v>
          </cell>
          <cell r="C397">
            <v>250000</v>
          </cell>
          <cell r="E397" t="str">
            <v>Seed</v>
          </cell>
          <cell r="F397" t="str">
            <v>Endure Capital, 500 Startups, Flat5Labs, Khaled Alashmouny, Karim Hussein, Con O'Donnell</v>
          </cell>
          <cell r="G397" t="str">
            <v>http://www.startupsceneme.com/INVESTMENTS/Egypt-s-Blockchain-Startup-Elkrem-Closes-75-000-From-San-Franciscan-Accelerator-Tachyo</v>
          </cell>
          <cell r="H397" t="str">
            <v>Egypt</v>
          </cell>
          <cell r="I397" t="str">
            <v>Egypt</v>
          </cell>
          <cell r="J397" t="str">
            <v>Blockchain, Hardware, Internet of Things, Software</v>
          </cell>
          <cell r="K397" t="str">
            <v>Emerging Technologies</v>
          </cell>
          <cell r="L397" t="str">
            <v>Elk</v>
          </cell>
          <cell r="M397">
            <v>0.9</v>
          </cell>
          <cell r="N397" t="str">
            <v>43101Elk250000</v>
          </cell>
          <cell r="O397" t="str">
            <v/>
          </cell>
          <cell r="P397">
            <v>1</v>
          </cell>
          <cell r="Q397">
            <v>2017</v>
          </cell>
          <cell r="R397">
            <v>325000</v>
          </cell>
          <cell r="S397">
            <v>0</v>
          </cell>
          <cell r="T397" t="str">
            <v>2. Seed</v>
          </cell>
          <cell r="U397" t="str">
            <v>Emerging Technologies</v>
          </cell>
          <cell r="V397">
            <v>2018</v>
          </cell>
          <cell r="W397">
            <v>1</v>
          </cell>
          <cell r="X397">
            <v>1</v>
          </cell>
          <cell r="Y397">
            <v>1</v>
          </cell>
          <cell r="Z397">
            <v>6</v>
          </cell>
        </row>
        <row r="398">
          <cell r="A398">
            <v>43101</v>
          </cell>
          <cell r="B398" t="str">
            <v>MyFoodness</v>
          </cell>
          <cell r="C398">
            <v>75000</v>
          </cell>
          <cell r="E398" t="str">
            <v>Seed</v>
          </cell>
          <cell r="F398" t="str">
            <v>Undisclosed</v>
          </cell>
          <cell r="G398" t="str">
            <v>http://www.gpweekly.com/business/local-app-myfoodness-secures-european-investors</v>
          </cell>
          <cell r="H398" t="str">
            <v>Botswana</v>
          </cell>
          <cell r="I398" t="str">
            <v>Botswana</v>
          </cell>
          <cell r="J398" t="str">
            <v>Food &amp; Beverages</v>
          </cell>
          <cell r="K398" t="str">
            <v>E-Commerce &amp; Retail</v>
          </cell>
          <cell r="L398" t="str">
            <v>MyFoodness</v>
          </cell>
          <cell r="M398">
            <v>0.9</v>
          </cell>
          <cell r="N398" t="str">
            <v>43101MyFoodness75000</v>
          </cell>
          <cell r="O398" t="str">
            <v/>
          </cell>
          <cell r="P398">
            <v>1</v>
          </cell>
          <cell r="Q398">
            <v>2017</v>
          </cell>
          <cell r="R398">
            <v>75000</v>
          </cell>
          <cell r="S398">
            <v>0</v>
          </cell>
          <cell r="T398" t="str">
            <v>2. Seed</v>
          </cell>
          <cell r="U398" t="str">
            <v>E-commerce &amp; Retail</v>
          </cell>
          <cell r="V398">
            <v>2018</v>
          </cell>
          <cell r="W398">
            <v>1</v>
          </cell>
          <cell r="X398">
            <v>1</v>
          </cell>
          <cell r="Y398">
            <v>1</v>
          </cell>
          <cell r="Z398">
            <v>1</v>
          </cell>
        </row>
        <row r="399">
          <cell r="A399">
            <v>43101</v>
          </cell>
          <cell r="B399" t="str">
            <v>You, Baby and I</v>
          </cell>
          <cell r="C399">
            <v>70000</v>
          </cell>
          <cell r="E399" t="str">
            <v>Seed</v>
          </cell>
          <cell r="F399" t="str">
            <v>IDF Capital SA</v>
          </cell>
          <cell r="G399" t="str">
            <v>https://www.crunchbase.com/funding_round/you-baby-and-i-seed--0393eb29#section-overview</v>
          </cell>
          <cell r="H399" t="str">
            <v>South Africa</v>
          </cell>
          <cell r="I399" t="str">
            <v>South Africa</v>
          </cell>
          <cell r="J399" t="str">
            <v>e-commerce, Product and Service Advice for Moms, Events and Competitions for families, Data/Analytic Reports, retail, Product Testing, and Product Trials</v>
          </cell>
          <cell r="K399" t="str">
            <v>E-Commerce &amp; Retail</v>
          </cell>
          <cell r="L399" t="str">
            <v>You, Baby and I</v>
          </cell>
          <cell r="M399">
            <v>0.9</v>
          </cell>
          <cell r="N399" t="str">
            <v>43101You, Baby and I70000</v>
          </cell>
          <cell r="O399" t="str">
            <v/>
          </cell>
          <cell r="P399">
            <v>1</v>
          </cell>
          <cell r="Q399">
            <v>2014</v>
          </cell>
          <cell r="R399">
            <v>70000</v>
          </cell>
          <cell r="S399">
            <v>0</v>
          </cell>
          <cell r="T399" t="str">
            <v>2. Seed</v>
          </cell>
          <cell r="U399" t="str">
            <v>E-commerce &amp; Retail</v>
          </cell>
          <cell r="V399">
            <v>2018</v>
          </cell>
          <cell r="W399">
            <v>1</v>
          </cell>
          <cell r="X399">
            <v>1</v>
          </cell>
          <cell r="Y399">
            <v>1</v>
          </cell>
          <cell r="Z399">
            <v>1</v>
          </cell>
        </row>
        <row r="400">
          <cell r="A400">
            <v>43101</v>
          </cell>
          <cell r="B400" t="str">
            <v>Xpay</v>
          </cell>
          <cell r="C400">
            <v>35000</v>
          </cell>
          <cell r="E400" t="str">
            <v>Seed</v>
          </cell>
          <cell r="F400" t="str">
            <v>EFG-EG</v>
          </cell>
          <cell r="G400" t="str">
            <v>https://www.crunchbase.com/funding_round/xpaytech-seed--1cd2720e#section-overview</v>
          </cell>
          <cell r="H400" t="str">
            <v>Egypt</v>
          </cell>
          <cell r="I400" t="str">
            <v>Egypt</v>
          </cell>
          <cell r="J400" t="str">
            <v>FinTech</v>
          </cell>
          <cell r="K400" t="str">
            <v>Financial Services</v>
          </cell>
          <cell r="L400" t="str">
            <v>Xpay</v>
          </cell>
          <cell r="M400">
            <v>0.9</v>
          </cell>
          <cell r="N400" t="str">
            <v>43101Xpay35000</v>
          </cell>
          <cell r="O400" t="str">
            <v/>
          </cell>
          <cell r="P400">
            <v>1</v>
          </cell>
          <cell r="Q400">
            <v>2018</v>
          </cell>
          <cell r="R400">
            <v>285000</v>
          </cell>
          <cell r="S400">
            <v>0</v>
          </cell>
          <cell r="T400" t="str">
            <v>2. Seed</v>
          </cell>
          <cell r="U400" t="str">
            <v>Financial Services</v>
          </cell>
          <cell r="V400">
            <v>2018</v>
          </cell>
          <cell r="W400">
            <v>1</v>
          </cell>
          <cell r="X400">
            <v>1</v>
          </cell>
          <cell r="Y400">
            <v>1</v>
          </cell>
          <cell r="Z400">
            <v>1</v>
          </cell>
        </row>
        <row r="401">
          <cell r="A401">
            <v>43101</v>
          </cell>
          <cell r="B401" t="str">
            <v>Teradix</v>
          </cell>
          <cell r="C401">
            <v>30000</v>
          </cell>
          <cell r="E401" t="str">
            <v>Seed</v>
          </cell>
          <cell r="F401" t="str">
            <v>Undisclosed</v>
          </cell>
          <cell r="G401" t="str">
            <v>https://www.crunchbase.com/funding_round/teradix-seed--5f0b0996</v>
          </cell>
          <cell r="H401" t="str">
            <v>Egypt</v>
          </cell>
          <cell r="I401" t="str">
            <v>Egypt</v>
          </cell>
          <cell r="J401" t="str">
            <v>B2B, Information Services, Information Technology, Internet, Marketplace</v>
          </cell>
          <cell r="K401" t="str">
            <v>Information Technology</v>
          </cell>
          <cell r="L401" t="str">
            <v>Teradix</v>
          </cell>
          <cell r="M401">
            <v>0.9</v>
          </cell>
          <cell r="N401" t="str">
            <v>43101Teradix30000</v>
          </cell>
          <cell r="O401" t="str">
            <v/>
          </cell>
          <cell r="P401">
            <v>1</v>
          </cell>
          <cell r="Q401">
            <v>2018</v>
          </cell>
          <cell r="R401">
            <v>30000</v>
          </cell>
          <cell r="S401">
            <v>0</v>
          </cell>
          <cell r="T401" t="str">
            <v>2. Seed</v>
          </cell>
          <cell r="U401" t="str">
            <v>Other Technologies &amp; Information Technology</v>
          </cell>
          <cell r="V401">
            <v>2018</v>
          </cell>
          <cell r="W401">
            <v>1</v>
          </cell>
          <cell r="X401">
            <v>1</v>
          </cell>
          <cell r="Y401">
            <v>1</v>
          </cell>
          <cell r="Z401">
            <v>1</v>
          </cell>
        </row>
        <row r="402">
          <cell r="A402">
            <v>43101</v>
          </cell>
          <cell r="B402" t="str">
            <v>Zaagel Xpress</v>
          </cell>
          <cell r="C402">
            <v>18000</v>
          </cell>
          <cell r="E402" t="str">
            <v>Seed</v>
          </cell>
          <cell r="F402" t="str">
            <v>Undisclosed</v>
          </cell>
          <cell r="G402" t="str">
            <v>https://www.crunchbase.com/funding_round/zaagel-xpress-seed--970b06b9</v>
          </cell>
          <cell r="H402" t="str">
            <v>Egypt</v>
          </cell>
          <cell r="I402" t="str">
            <v>Egypt</v>
          </cell>
          <cell r="J402" t="str">
            <v>Delivery, E-Commerce, Internet, Logistics</v>
          </cell>
          <cell r="K402" t="str">
            <v>Transport &amp; Logistics</v>
          </cell>
          <cell r="L402" t="str">
            <v>Zaagel Xpress</v>
          </cell>
          <cell r="M402">
            <v>0.9</v>
          </cell>
          <cell r="N402" t="str">
            <v>43101Zaagel Xpress18000</v>
          </cell>
          <cell r="O402" t="str">
            <v/>
          </cell>
          <cell r="P402">
            <v>1</v>
          </cell>
          <cell r="Q402">
            <v>2013</v>
          </cell>
          <cell r="R402">
            <v>18000</v>
          </cell>
          <cell r="S402">
            <v>0</v>
          </cell>
          <cell r="T402" t="str">
            <v>2. Seed</v>
          </cell>
          <cell r="U402" t="str">
            <v>Transport &amp; Logistics</v>
          </cell>
          <cell r="V402">
            <v>2018</v>
          </cell>
          <cell r="W402">
            <v>1</v>
          </cell>
          <cell r="X402">
            <v>1</v>
          </cell>
          <cell r="Y402">
            <v>1</v>
          </cell>
          <cell r="Z402">
            <v>1</v>
          </cell>
        </row>
        <row r="403">
          <cell r="A403">
            <v>43101</v>
          </cell>
          <cell r="B403" t="str">
            <v>Paat Soil Clinic</v>
          </cell>
          <cell r="C403">
            <v>10000</v>
          </cell>
          <cell r="E403" t="str">
            <v>Seed</v>
          </cell>
          <cell r="F403" t="str">
            <v>United Nations Development Program</v>
          </cell>
          <cell r="G403" t="str">
            <v>Paat Soil Clinic</v>
          </cell>
          <cell r="V403">
            <v>2018</v>
          </cell>
          <cell r="W403">
            <v>1</v>
          </cell>
          <cell r="X403">
            <v>1</v>
          </cell>
          <cell r="Y403">
            <v>1</v>
          </cell>
          <cell r="Z403">
            <v>1</v>
          </cell>
        </row>
        <row r="404">
          <cell r="A404">
            <v>43101</v>
          </cell>
          <cell r="B404" t="str">
            <v>SafeBoda</v>
          </cell>
          <cell r="C404">
            <v>1100000</v>
          </cell>
          <cell r="E404" t="str">
            <v>Series A</v>
          </cell>
          <cell r="F404" t="str">
            <v>Undisclosed</v>
          </cell>
          <cell r="G404" t="str">
            <v>https://digestafrica.com/uganda-safeboda-raised-money-million/#.XAttSnQzbb0</v>
          </cell>
          <cell r="H404" t="str">
            <v>Uganda</v>
          </cell>
          <cell r="I404" t="str">
            <v>Uganda</v>
          </cell>
          <cell r="J404" t="str">
            <v>Apps, Consumer, Transportation</v>
          </cell>
          <cell r="K404" t="str">
            <v>Transport &amp; Logistics</v>
          </cell>
          <cell r="L404" t="str">
            <v>Safeboda</v>
          </cell>
          <cell r="M404">
            <v>0.9</v>
          </cell>
          <cell r="N404" t="str">
            <v>43101SafeBoda1100000</v>
          </cell>
          <cell r="O404" t="str">
            <v/>
          </cell>
          <cell r="P404">
            <v>1</v>
          </cell>
          <cell r="Q404">
            <v>2015</v>
          </cell>
          <cell r="R404">
            <v>1327000</v>
          </cell>
          <cell r="S404">
            <v>0</v>
          </cell>
          <cell r="T404" t="str">
            <v>3. Early Venture</v>
          </cell>
          <cell r="U404" t="str">
            <v>Transport &amp; Logistics</v>
          </cell>
          <cell r="V404">
            <v>2018</v>
          </cell>
          <cell r="W404">
            <v>1</v>
          </cell>
          <cell r="X404">
            <v>1</v>
          </cell>
          <cell r="Y404">
            <v>1</v>
          </cell>
          <cell r="Z404">
            <v>1</v>
          </cell>
        </row>
        <row r="405">
          <cell r="A405">
            <v>43102</v>
          </cell>
          <cell r="B405" t="str">
            <v>Buzzkito</v>
          </cell>
          <cell r="C405">
            <v>1700000</v>
          </cell>
          <cell r="E405" t="str">
            <v>Series A</v>
          </cell>
          <cell r="F405" t="str">
            <v>AfricInvest</v>
          </cell>
          <cell r="G405" t="str">
            <v>https://www.entrepreneur.com/article/306820</v>
          </cell>
          <cell r="H405" t="str">
            <v>Morocco</v>
          </cell>
          <cell r="I405" t="str">
            <v>Morocco</v>
          </cell>
          <cell r="J405" t="str">
            <v>Advertising Platforms, Media and Entertainment, News, Psychology</v>
          </cell>
          <cell r="K405" t="str">
            <v>Media &amp; Entertainment</v>
          </cell>
          <cell r="L405" t="str">
            <v>Buzzkito</v>
          </cell>
          <cell r="M405">
            <v>0.9</v>
          </cell>
          <cell r="N405" t="str">
            <v>43102Buzzkito1700000</v>
          </cell>
          <cell r="O405" t="str">
            <v/>
          </cell>
          <cell r="P405">
            <v>1</v>
          </cell>
          <cell r="Q405">
            <v>2006</v>
          </cell>
          <cell r="R405">
            <v>1700000</v>
          </cell>
          <cell r="S405">
            <v>0</v>
          </cell>
          <cell r="T405" t="str">
            <v>3. Early Venture</v>
          </cell>
          <cell r="U405" t="str">
            <v>Media &amp; Entertainment</v>
          </cell>
          <cell r="V405">
            <v>2018</v>
          </cell>
          <cell r="W405">
            <v>1</v>
          </cell>
          <cell r="X405">
            <v>1</v>
          </cell>
          <cell r="Y405">
            <v>1</v>
          </cell>
          <cell r="Z405">
            <v>1</v>
          </cell>
        </row>
        <row r="406">
          <cell r="A406">
            <v>43102</v>
          </cell>
          <cell r="B406" t="str">
            <v>Rensource</v>
          </cell>
          <cell r="C406">
            <v>1000000</v>
          </cell>
          <cell r="E406" t="str">
            <v>Seed</v>
          </cell>
          <cell r="F406" t="str">
            <v>Undisclosed</v>
          </cell>
          <cell r="G406" t="str">
            <v>https://www.sec.gov/Archives/edgar/data/1726749/000114036118000037/xslFormDX01/primary_doc.xml</v>
          </cell>
          <cell r="H406" t="str">
            <v>Nigeria</v>
          </cell>
          <cell r="I406" t="str">
            <v>Nigeria</v>
          </cell>
          <cell r="J406" t="str">
            <v>Energy, PaaS, Renewable Energy</v>
          </cell>
          <cell r="K406" t="str">
            <v>Energy &amp; Environment Resources</v>
          </cell>
          <cell r="L406" t="str">
            <v>Rensource</v>
          </cell>
          <cell r="M406">
            <v>0.9</v>
          </cell>
          <cell r="N406" t="str">
            <v>43102Rensource1000000</v>
          </cell>
          <cell r="O406" t="str">
            <v/>
          </cell>
          <cell r="P406">
            <v>1</v>
          </cell>
          <cell r="Q406">
            <v>2015</v>
          </cell>
          <cell r="R406">
            <v>1580000</v>
          </cell>
          <cell r="S406">
            <v>0</v>
          </cell>
          <cell r="T406" t="str">
            <v>2. Seed</v>
          </cell>
          <cell r="U406" t="e">
            <v>#N/A</v>
          </cell>
          <cell r="V406">
            <v>2018</v>
          </cell>
          <cell r="W406">
            <v>1</v>
          </cell>
          <cell r="X406">
            <v>1</v>
          </cell>
          <cell r="Y406">
            <v>1</v>
          </cell>
          <cell r="Z406">
            <v>1</v>
          </cell>
        </row>
        <row r="407">
          <cell r="A407">
            <v>43104</v>
          </cell>
          <cell r="B407" t="str">
            <v>Passerine Aircraft Corporation</v>
          </cell>
          <cell r="C407">
            <v>120000</v>
          </cell>
          <cell r="E407" t="str">
            <v>Seed</v>
          </cell>
          <cell r="F407" t="str">
            <v>Y Combinator</v>
          </cell>
          <cell r="G407" t="str">
            <v>https://www.crunchbase.com/funding_round/passerine-aircraft-corporation-seed--a112a417#section-overview</v>
          </cell>
          <cell r="H407" t="str">
            <v>South Africa</v>
          </cell>
          <cell r="I407" t="str">
            <v>South Africa</v>
          </cell>
          <cell r="J407" t="str">
            <v>Aerospace, Fleet Management, Manufacturing</v>
          </cell>
          <cell r="K407" t="str">
            <v>Transport &amp; Logistics</v>
          </cell>
          <cell r="L407" t="str">
            <v>Passerine Aircraft Corporation</v>
          </cell>
          <cell r="M407">
            <v>0.9</v>
          </cell>
          <cell r="N407" t="str">
            <v>43104Passerine Aircraft Corporation120000</v>
          </cell>
          <cell r="O407" t="str">
            <v/>
          </cell>
          <cell r="P407">
            <v>1</v>
          </cell>
          <cell r="Q407">
            <v>2017</v>
          </cell>
          <cell r="R407">
            <v>120000</v>
          </cell>
          <cell r="S407">
            <v>0</v>
          </cell>
          <cell r="T407" t="str">
            <v>2. Seed</v>
          </cell>
          <cell r="U407" t="str">
            <v>Transport &amp; Logistics</v>
          </cell>
          <cell r="V407">
            <v>2018</v>
          </cell>
          <cell r="W407">
            <v>1</v>
          </cell>
          <cell r="X407">
            <v>1</v>
          </cell>
          <cell r="Y407">
            <v>1</v>
          </cell>
          <cell r="Z407">
            <v>1</v>
          </cell>
        </row>
        <row r="408">
          <cell r="A408">
            <v>43104</v>
          </cell>
          <cell r="B408" t="str">
            <v>Lori Systems</v>
          </cell>
          <cell r="C408">
            <v>6170000</v>
          </cell>
          <cell r="E408" t="str">
            <v>Seed</v>
          </cell>
          <cell r="F408" t="str">
            <v>FJ Labs</v>
          </cell>
          <cell r="G408" t="str">
            <v>https://digestafrica.com/lori-systems-raised-sec-filing/#.XBN6kVwzbb0</v>
          </cell>
          <cell r="H408" t="str">
            <v>Kenya</v>
          </cell>
          <cell r="I408" t="str">
            <v>Kenya</v>
          </cell>
          <cell r="J408" t="str">
            <v>Logistics, Railroad, Transportation</v>
          </cell>
          <cell r="K408" t="str">
            <v>Transport &amp; Logistics</v>
          </cell>
          <cell r="L408" t="str">
            <v>Lori Systems</v>
          </cell>
          <cell r="M408">
            <v>0.9</v>
          </cell>
          <cell r="N408" t="str">
            <v>43104Lori Systems6170000</v>
          </cell>
          <cell r="O408" t="str">
            <v/>
          </cell>
          <cell r="P408">
            <v>1</v>
          </cell>
          <cell r="Q408">
            <v>2016</v>
          </cell>
          <cell r="R408">
            <v>14895000</v>
          </cell>
          <cell r="S408">
            <v>0</v>
          </cell>
          <cell r="T408" t="str">
            <v>2. Seed</v>
          </cell>
          <cell r="U408" t="str">
            <v>Transport &amp; Logistics</v>
          </cell>
          <cell r="V408">
            <v>2018</v>
          </cell>
          <cell r="W408">
            <v>1</v>
          </cell>
          <cell r="X408">
            <v>1</v>
          </cell>
          <cell r="Y408">
            <v>1</v>
          </cell>
          <cell r="Z408">
            <v>1</v>
          </cell>
        </row>
        <row r="409">
          <cell r="A409">
            <v>43104</v>
          </cell>
          <cell r="B409" t="str">
            <v>Student Accommod8</v>
          </cell>
          <cell r="C409">
            <v>1300000</v>
          </cell>
          <cell r="E409" t="str">
            <v>Series A</v>
          </cell>
          <cell r="F409" t="str">
            <v xml:space="preserve">Consonance Investment Managers </v>
          </cell>
          <cell r="G409" t="str">
            <v>https://digestafrica.com/Consonance%20Investment%20Managers</v>
          </cell>
          <cell r="H409" t="str">
            <v>Nigeria</v>
          </cell>
          <cell r="I409" t="str">
            <v>Nigeria</v>
          </cell>
          <cell r="J409" t="str">
            <v>Education</v>
          </cell>
          <cell r="K409" t="str">
            <v>Education</v>
          </cell>
          <cell r="L409" t="str">
            <v>Student Accommod8</v>
          </cell>
          <cell r="M409">
            <v>0.9</v>
          </cell>
          <cell r="N409" t="str">
            <v>43104Student Accommod81300000</v>
          </cell>
          <cell r="O409" t="str">
            <v/>
          </cell>
          <cell r="P409">
            <v>1</v>
          </cell>
          <cell r="Q409">
            <v>2016</v>
          </cell>
          <cell r="R409">
            <v>1300000</v>
          </cell>
          <cell r="S409">
            <v>0</v>
          </cell>
          <cell r="T409" t="str">
            <v>3. Early Venture</v>
          </cell>
          <cell r="U409" t="str">
            <v>Education</v>
          </cell>
          <cell r="V409">
            <v>2018</v>
          </cell>
          <cell r="W409">
            <v>1</v>
          </cell>
          <cell r="X409">
            <v>1</v>
          </cell>
          <cell r="Y409">
            <v>1</v>
          </cell>
          <cell r="Z409">
            <v>1</v>
          </cell>
        </row>
        <row r="410">
          <cell r="A410">
            <v>43108</v>
          </cell>
          <cell r="B410" t="str">
            <v>Findworka</v>
          </cell>
          <cell r="C410" t="str">
            <v>Undisclosed</v>
          </cell>
          <cell r="E410" t="str">
            <v>Seed</v>
          </cell>
          <cell r="F410" t="str">
            <v>Co-Creation Hub Nigeria</v>
          </cell>
          <cell r="G410" t="str">
            <v>https://is.gd/5N5C7W</v>
          </cell>
          <cell r="H410" t="str">
            <v>Nigeria</v>
          </cell>
          <cell r="I410" t="str">
            <v>Nigeria</v>
          </cell>
          <cell r="J410" t="str">
            <v>Outsourcing, Software</v>
          </cell>
          <cell r="K410" t="str">
            <v>Commercial &amp; Professional Services</v>
          </cell>
          <cell r="L410" t="str">
            <v>Findworka</v>
          </cell>
          <cell r="M410">
            <v>0.9</v>
          </cell>
          <cell r="N410" t="str">
            <v>43108FindworkaUndisclosed</v>
          </cell>
          <cell r="O410" t="str">
            <v/>
          </cell>
          <cell r="P410">
            <v>0</v>
          </cell>
          <cell r="Q410">
            <v>2016</v>
          </cell>
          <cell r="R410">
            <v>0</v>
          </cell>
          <cell r="S410">
            <v>0</v>
          </cell>
          <cell r="T410" t="str">
            <v>2. Seed</v>
          </cell>
          <cell r="U410" t="str">
            <v>Other Technologies &amp; Information Technology</v>
          </cell>
          <cell r="V410">
            <v>2018</v>
          </cell>
          <cell r="W410">
            <v>1</v>
          </cell>
          <cell r="X410">
            <v>1</v>
          </cell>
          <cell r="Y410">
            <v>1</v>
          </cell>
          <cell r="Z410">
            <v>1</v>
          </cell>
        </row>
        <row r="411">
          <cell r="A411">
            <v>43108</v>
          </cell>
          <cell r="B411" t="str">
            <v>Tapsnapp</v>
          </cell>
          <cell r="C411">
            <v>35000</v>
          </cell>
          <cell r="E411" t="str">
            <v>Angel</v>
          </cell>
          <cell r="F411" t="str">
            <v>Undisclosed</v>
          </cell>
          <cell r="G411" t="str">
            <v>Tapsnapp</v>
          </cell>
          <cell r="H411" t="str">
            <v>South Africa</v>
          </cell>
          <cell r="I411" t="str">
            <v>South Africa</v>
          </cell>
          <cell r="J411" t="str">
            <v>Photography</v>
          </cell>
          <cell r="K411" t="str">
            <v>Commercial &amp; Professional Services</v>
          </cell>
          <cell r="L411" t="str">
            <v>Tapsnapp</v>
          </cell>
          <cell r="M411">
            <v>0.9</v>
          </cell>
          <cell r="N411" t="str">
            <v>43108Tapsnapp35000</v>
          </cell>
          <cell r="O411" t="str">
            <v/>
          </cell>
          <cell r="P411">
            <v>1</v>
          </cell>
          <cell r="Q411">
            <v>2018</v>
          </cell>
          <cell r="R411">
            <v>35000</v>
          </cell>
          <cell r="S411">
            <v>0</v>
          </cell>
          <cell r="T411" t="str">
            <v>2. Seed</v>
          </cell>
          <cell r="U411" t="str">
            <v>Other Technologies &amp; Information Technology</v>
          </cell>
          <cell r="V411">
            <v>2018</v>
          </cell>
          <cell r="W411">
            <v>1</v>
          </cell>
          <cell r="X411">
            <v>1</v>
          </cell>
          <cell r="Y411">
            <v>1</v>
          </cell>
          <cell r="Z411">
            <v>1</v>
          </cell>
        </row>
        <row r="412">
          <cell r="A412">
            <v>43109</v>
          </cell>
          <cell r="B412" t="str">
            <v>MoneyFellows</v>
          </cell>
          <cell r="C412">
            <v>600000</v>
          </cell>
          <cell r="E412" t="str">
            <v>Seed</v>
          </cell>
          <cell r="F412" t="str">
            <v>500 Startups, Dubai Angel Investors</v>
          </cell>
          <cell r="G412" t="str">
            <v>https://www.forbesmiddleeast.com/egyptian-fintech-startup-moneyfellows-secures-investment</v>
          </cell>
          <cell r="H412" t="str">
            <v>Egypt</v>
          </cell>
          <cell r="I412" t="str">
            <v>Egypt</v>
          </cell>
          <cell r="J412" t="str">
            <v>Credit, Financial Services, Software</v>
          </cell>
          <cell r="K412" t="str">
            <v>Financial Services</v>
          </cell>
          <cell r="L412" t="str">
            <v>Moneyfellows</v>
          </cell>
          <cell r="M412">
            <v>0.9</v>
          </cell>
          <cell r="V412">
            <v>2018</v>
          </cell>
          <cell r="W412">
            <v>1</v>
          </cell>
          <cell r="X412">
            <v>1</v>
          </cell>
          <cell r="Y412">
            <v>1</v>
          </cell>
          <cell r="Z412">
            <v>2</v>
          </cell>
        </row>
        <row r="413">
          <cell r="A413">
            <v>43110</v>
          </cell>
          <cell r="B413" t="str">
            <v>Nawah Scientific</v>
          </cell>
          <cell r="C413">
            <v>650000</v>
          </cell>
          <cell r="E413" t="str">
            <v>Seed</v>
          </cell>
          <cell r="F413" t="str">
            <v>500 Startups, Endure Capital, Averroes Ventures, Egypt Ventures, Ahmed Abdelhamid</v>
          </cell>
          <cell r="G413" t="str">
            <v>https://www.crunchbase.com/funding_round/nawah-convertible-note--33bb4356</v>
          </cell>
          <cell r="H413" t="str">
            <v>Egypt</v>
          </cell>
          <cell r="I413" t="str">
            <v>Egypt</v>
          </cell>
          <cell r="J413" t="str">
            <v>Biopharma, Biotechnology, Life Science</v>
          </cell>
          <cell r="K413" t="str">
            <v>Healthcare &amp; Pharma</v>
          </cell>
          <cell r="L413" t="str">
            <v>Nawah Scientific</v>
          </cell>
          <cell r="M413">
            <v>0.9</v>
          </cell>
          <cell r="N413" t="str">
            <v>43110Nawah Scientific650000</v>
          </cell>
          <cell r="O413" t="str">
            <v/>
          </cell>
          <cell r="P413">
            <v>1</v>
          </cell>
          <cell r="Q413">
            <v>2014</v>
          </cell>
          <cell r="R413">
            <v>2150000</v>
          </cell>
          <cell r="S413">
            <v>0</v>
          </cell>
          <cell r="T413" t="str">
            <v>2. Seed</v>
          </cell>
          <cell r="U413" t="str">
            <v>Health &amp; Pharmaceuticals</v>
          </cell>
          <cell r="V413">
            <v>2018</v>
          </cell>
          <cell r="W413">
            <v>1</v>
          </cell>
          <cell r="X413">
            <v>1</v>
          </cell>
          <cell r="Y413">
            <v>1</v>
          </cell>
          <cell r="Z413">
            <v>5</v>
          </cell>
        </row>
        <row r="414">
          <cell r="A414">
            <v>43110</v>
          </cell>
          <cell r="B414" t="str">
            <v xml:space="preserve">Kamtar </v>
          </cell>
          <cell r="C414">
            <v>227000</v>
          </cell>
          <cell r="E414" t="str">
            <v>Pre-Seed</v>
          </cell>
          <cell r="F414" t="str">
            <v>Saviu Ventures</v>
          </cell>
          <cell r="G414" t="str">
            <v>http://www.afrikatech.com/start-business/start-week-kamtar-company-revolutionizing-logistics-ivory-coast/</v>
          </cell>
          <cell r="H414" t="str">
            <v>Ivory Coast</v>
          </cell>
          <cell r="I414" t="str">
            <v>Ivory Coast</v>
          </cell>
          <cell r="J414" t="str">
            <v>E-Commerce, Internet, Transportation</v>
          </cell>
          <cell r="K414" t="str">
            <v>Transport &amp; Logistics</v>
          </cell>
          <cell r="L414" t="str">
            <v xml:space="preserve">Kamtar </v>
          </cell>
          <cell r="M414">
            <v>0.9</v>
          </cell>
          <cell r="N414" t="str">
            <v>43110Kamtar 227000</v>
          </cell>
          <cell r="O414" t="str">
            <v/>
          </cell>
          <cell r="P414">
            <v>1</v>
          </cell>
          <cell r="Q414">
            <v>2018</v>
          </cell>
          <cell r="R414">
            <v>697000</v>
          </cell>
          <cell r="S414">
            <v>0</v>
          </cell>
          <cell r="T414" t="str">
            <v>2. Seed</v>
          </cell>
          <cell r="U414" t="str">
            <v>Transport &amp; Logistics</v>
          </cell>
          <cell r="V414">
            <v>2018</v>
          </cell>
          <cell r="W414">
            <v>1</v>
          </cell>
          <cell r="X414">
            <v>1</v>
          </cell>
          <cell r="Y414">
            <v>1</v>
          </cell>
          <cell r="Z414">
            <v>1</v>
          </cell>
        </row>
        <row r="415">
          <cell r="A415">
            <v>43115</v>
          </cell>
          <cell r="B415" t="str">
            <v>Wutiko</v>
          </cell>
          <cell r="C415">
            <v>50000</v>
          </cell>
          <cell r="E415" t="str">
            <v>Grant</v>
          </cell>
          <cell r="F415" t="str">
            <v>U.S. African Development Foundation (USADF)</v>
          </cell>
          <cell r="G415" t="str">
            <v>https://www.usadf.gov/blog/2018/3/9/kemos-vision</v>
          </cell>
          <cell r="H415" t="str">
            <v>Senegal</v>
          </cell>
          <cell r="I415" t="str">
            <v>Senegal</v>
          </cell>
          <cell r="J415" t="str">
            <v>Job board, Business Directory, Recrutement, Professional Network, and Funding</v>
          </cell>
          <cell r="K415" t="str">
            <v>Recruitment &amp; Human Resource</v>
          </cell>
          <cell r="L415" t="str">
            <v>Wutiko</v>
          </cell>
          <cell r="M415">
            <v>0.9</v>
          </cell>
          <cell r="N415" t="str">
            <v>43115Wutiko50000</v>
          </cell>
          <cell r="O415" t="str">
            <v/>
          </cell>
          <cell r="P415">
            <v>1</v>
          </cell>
          <cell r="Q415">
            <v>2014</v>
          </cell>
          <cell r="R415">
            <v>50000</v>
          </cell>
          <cell r="S415">
            <v>0</v>
          </cell>
          <cell r="T415" t="str">
            <v>1. Grant</v>
          </cell>
          <cell r="U415" t="e">
            <v>#N/A</v>
          </cell>
          <cell r="V415">
            <v>2018</v>
          </cell>
          <cell r="W415">
            <v>1</v>
          </cell>
          <cell r="X415">
            <v>1</v>
          </cell>
          <cell r="Y415">
            <v>1</v>
          </cell>
          <cell r="Z415">
            <v>1</v>
          </cell>
        </row>
        <row r="416">
          <cell r="A416">
            <v>43116</v>
          </cell>
          <cell r="B416" t="str">
            <v>SureRemit</v>
          </cell>
          <cell r="C416">
            <v>7000000</v>
          </cell>
          <cell r="E416" t="str">
            <v>ICO</v>
          </cell>
          <cell r="F416" t="str">
            <v>-</v>
          </cell>
          <cell r="G416" t="str">
            <v>http://disrupt-africa.com/2018/01/nigerias-sureremit-raises-7m-via-ico/</v>
          </cell>
          <cell r="H416" t="str">
            <v>Nigeria</v>
          </cell>
          <cell r="I416" t="str">
            <v>Nigeria</v>
          </cell>
          <cell r="J416" t="str">
            <v>Blockchain, Cryptocurrency, Financial Services</v>
          </cell>
          <cell r="K416" t="str">
            <v>Financial Services</v>
          </cell>
          <cell r="L416" t="str">
            <v>Sureremit</v>
          </cell>
          <cell r="M416">
            <v>0.9</v>
          </cell>
          <cell r="N416" t="str">
            <v>43116SureRemit7000000</v>
          </cell>
          <cell r="O416" t="str">
            <v/>
          </cell>
          <cell r="P416">
            <v>1</v>
          </cell>
          <cell r="Q416">
            <v>2017</v>
          </cell>
          <cell r="R416">
            <v>7000000</v>
          </cell>
          <cell r="S416">
            <v>0</v>
          </cell>
          <cell r="T416" t="e">
            <v>#N/A</v>
          </cell>
          <cell r="U416" t="str">
            <v>Financial Services</v>
          </cell>
          <cell r="V416">
            <v>2018</v>
          </cell>
          <cell r="W416">
            <v>1</v>
          </cell>
          <cell r="X416">
            <v>1</v>
          </cell>
          <cell r="Y416">
            <v>1</v>
          </cell>
          <cell r="Z416">
            <v>1</v>
          </cell>
        </row>
        <row r="417">
          <cell r="A417">
            <v>43118</v>
          </cell>
          <cell r="B417" t="str">
            <v xml:space="preserve">Zola Electric </v>
          </cell>
          <cell r="C417">
            <v>55000000</v>
          </cell>
          <cell r="E417" t="str">
            <v>Series D</v>
          </cell>
          <cell r="F417" t="str">
            <v>Helios Investment Partners, GE Ventures, Total Energy Ventures, Tesla, EDF, DBL Partners</v>
          </cell>
          <cell r="G417" t="str">
            <v>https://www.heliosinvestment.com/uploads/files/Off-Grid-Electric-Secures-55-Million-Series-D-Funding.pdf</v>
          </cell>
          <cell r="H417" t="str">
            <v>Tanzania</v>
          </cell>
          <cell r="I417" t="str">
            <v>Tanzania</v>
          </cell>
          <cell r="J417" t="str">
            <v>Electrical Distribution, Energy, Renewable Energy, Solar</v>
          </cell>
          <cell r="K417" t="str">
            <v>Energy &amp; Environment Resources</v>
          </cell>
          <cell r="L417" t="str">
            <v xml:space="preserve">Zola Electric </v>
          </cell>
          <cell r="M417">
            <v>0.9</v>
          </cell>
          <cell r="N417" t="str">
            <v>43118Zola Electric 55000000</v>
          </cell>
          <cell r="O417" t="str">
            <v/>
          </cell>
          <cell r="P417">
            <v>1</v>
          </cell>
          <cell r="Q417">
            <v>2011</v>
          </cell>
          <cell r="R417">
            <v>165500000</v>
          </cell>
          <cell r="S417">
            <v>0</v>
          </cell>
          <cell r="T417" t="str">
            <v>4. Late Venture</v>
          </cell>
          <cell r="U417" t="e">
            <v>#N/A</v>
          </cell>
          <cell r="V417">
            <v>2018</v>
          </cell>
          <cell r="W417">
            <v>1</v>
          </cell>
          <cell r="X417">
            <v>1</v>
          </cell>
          <cell r="Y417">
            <v>1</v>
          </cell>
          <cell r="Z417">
            <v>6</v>
          </cell>
        </row>
        <row r="418">
          <cell r="A418">
            <v>43119</v>
          </cell>
          <cell r="B418" t="str">
            <v>Abalobi</v>
          </cell>
          <cell r="C418">
            <v>100000</v>
          </cell>
          <cell r="E418" t="str">
            <v>Grant</v>
          </cell>
          <cell r="F418" t="str">
            <v>Quona Capital</v>
          </cell>
          <cell r="G418" t="str">
            <v>https://catalyst-fund.org/abalobi/</v>
          </cell>
          <cell r="H418" t="str">
            <v>South Africa</v>
          </cell>
          <cell r="I418" t="str">
            <v>South Africa</v>
          </cell>
          <cell r="J418" t="str">
            <v>Fishing, Mobile Applications</v>
          </cell>
          <cell r="K418" t="str">
            <v>Agriculture</v>
          </cell>
          <cell r="L418" t="str">
            <v>Abalobi</v>
          </cell>
          <cell r="M418">
            <v>0.9</v>
          </cell>
          <cell r="N418" t="str">
            <v>43119Abalobi100000</v>
          </cell>
          <cell r="O418" t="str">
            <v/>
          </cell>
          <cell r="P418">
            <v>1</v>
          </cell>
          <cell r="Q418">
            <v>2016</v>
          </cell>
          <cell r="R418">
            <v>100000</v>
          </cell>
          <cell r="S418">
            <v>0</v>
          </cell>
          <cell r="T418" t="str">
            <v>1. Grant</v>
          </cell>
          <cell r="U418" t="str">
            <v>Agriculture</v>
          </cell>
          <cell r="V418">
            <v>2018</v>
          </cell>
          <cell r="W418">
            <v>1</v>
          </cell>
          <cell r="X418">
            <v>1</v>
          </cell>
          <cell r="Y418">
            <v>1</v>
          </cell>
          <cell r="Z418">
            <v>1</v>
          </cell>
        </row>
        <row r="419">
          <cell r="A419">
            <v>43120</v>
          </cell>
          <cell r="B419" t="str">
            <v>Awfar</v>
          </cell>
          <cell r="C419" t="str">
            <v>Undisclosed</v>
          </cell>
          <cell r="E419" t="str">
            <v>Seed</v>
          </cell>
          <cell r="F419" t="str">
            <v>HIMAngel</v>
          </cell>
          <cell r="G419" t="str">
            <v>https://www.crunchbase.com/funding_round/awfar-market-seed--e505310b#section-recent-news</v>
          </cell>
          <cell r="H419" t="str">
            <v>Egypt</v>
          </cell>
          <cell r="I419" t="str">
            <v>Egypt</v>
          </cell>
          <cell r="J419" t="str">
            <v>Delivery, E-Commerce, Internet, Mobile</v>
          </cell>
          <cell r="K419" t="str">
            <v>E-Commerce &amp; Retail</v>
          </cell>
          <cell r="L419" t="str">
            <v>Awfar</v>
          </cell>
          <cell r="M419">
            <v>0.9</v>
          </cell>
          <cell r="N419" t="str">
            <v>43120AwfarUndisclosed</v>
          </cell>
          <cell r="O419" t="str">
            <v/>
          </cell>
          <cell r="P419">
            <v>0</v>
          </cell>
          <cell r="Q419">
            <v>2013</v>
          </cell>
          <cell r="R419">
            <v>0</v>
          </cell>
          <cell r="S419">
            <v>0</v>
          </cell>
          <cell r="T419" t="str">
            <v>2. Seed</v>
          </cell>
          <cell r="U419" t="str">
            <v>E-commerce &amp; Retail</v>
          </cell>
          <cell r="V419">
            <v>2018</v>
          </cell>
          <cell r="W419">
            <v>1</v>
          </cell>
          <cell r="X419">
            <v>1</v>
          </cell>
          <cell r="Y419">
            <v>1</v>
          </cell>
          <cell r="Z419">
            <v>1</v>
          </cell>
        </row>
        <row r="420">
          <cell r="A420">
            <v>43122</v>
          </cell>
          <cell r="B420" t="str">
            <v>Azuri Technologies</v>
          </cell>
          <cell r="C420">
            <v>20000000</v>
          </cell>
          <cell r="E420" t="str">
            <v>Debt Financing</v>
          </cell>
          <cell r="F420" t="str">
            <v>TRINE, Electrification Financing Initiative</v>
          </cell>
          <cell r="G420" t="str">
            <v>https://techmoran.com/2018/01/22/azuri-technologies-raises-20m-debt-financing-expand-off-grid-energy-service-east-africa/</v>
          </cell>
          <cell r="H420" t="str">
            <v>United Kingdom</v>
          </cell>
          <cell r="I420" t="str">
            <v>United Kingdom</v>
          </cell>
          <cell r="J420" t="str">
            <v>Energy, Renewable Energy, Solar</v>
          </cell>
          <cell r="K420" t="str">
            <v>Energy &amp; Environment Resources</v>
          </cell>
          <cell r="L420" t="str">
            <v>Azuri Technologies</v>
          </cell>
          <cell r="M420">
            <v>0.9</v>
          </cell>
          <cell r="N420" t="str">
            <v>43122Azuri Technologies20000000</v>
          </cell>
          <cell r="O420" t="str">
            <v/>
          </cell>
          <cell r="P420">
            <v>1</v>
          </cell>
          <cell r="Q420">
            <v>2012</v>
          </cell>
          <cell r="R420">
            <v>53511500</v>
          </cell>
          <cell r="S420">
            <v>1</v>
          </cell>
          <cell r="T420" t="str">
            <v>5. Debt Financing</v>
          </cell>
          <cell r="U420" t="e">
            <v>#N/A</v>
          </cell>
          <cell r="V420">
            <v>2018</v>
          </cell>
          <cell r="W420">
            <v>1</v>
          </cell>
          <cell r="X420">
            <v>1</v>
          </cell>
          <cell r="Y420">
            <v>1</v>
          </cell>
          <cell r="Z420">
            <v>2</v>
          </cell>
        </row>
        <row r="421">
          <cell r="A421">
            <v>43124</v>
          </cell>
          <cell r="B421" t="str">
            <v>TabAds</v>
          </cell>
          <cell r="C421" t="str">
            <v>Undisclosed</v>
          </cell>
          <cell r="E421" t="str">
            <v>Seed</v>
          </cell>
          <cell r="F421" t="str">
            <v>Foresight Ventures Kenya</v>
          </cell>
          <cell r="G421" t="str">
            <v>http://disrupt-africa.com/2018/01/kenyas-tabads-raises-funding-for-in-cab-digital-advertising-model/</v>
          </cell>
          <cell r="H421" t="str">
            <v>Kenya</v>
          </cell>
          <cell r="I421" t="str">
            <v>Kenya</v>
          </cell>
          <cell r="J421" t="str">
            <v>Media and Entertainment, News</v>
          </cell>
          <cell r="K421" t="str">
            <v>Media &amp; Entertainment</v>
          </cell>
          <cell r="L421" t="str">
            <v>TabAds</v>
          </cell>
          <cell r="M421">
            <v>0.9</v>
          </cell>
          <cell r="N421" t="str">
            <v>43124TabAdsUndisclosed</v>
          </cell>
          <cell r="O421" t="str">
            <v/>
          </cell>
          <cell r="P421">
            <v>0</v>
          </cell>
          <cell r="Q421">
            <v>2017</v>
          </cell>
          <cell r="R421">
            <v>0</v>
          </cell>
          <cell r="S421">
            <v>0</v>
          </cell>
          <cell r="T421" t="str">
            <v>2. Seed</v>
          </cell>
          <cell r="U421" t="str">
            <v>Media &amp; Entertainment</v>
          </cell>
          <cell r="V421">
            <v>2018</v>
          </cell>
          <cell r="W421">
            <v>1</v>
          </cell>
          <cell r="X421">
            <v>1</v>
          </cell>
          <cell r="Y421">
            <v>1</v>
          </cell>
          <cell r="Z421">
            <v>1</v>
          </cell>
        </row>
        <row r="422">
          <cell r="A422">
            <v>43125</v>
          </cell>
          <cell r="B422" t="str">
            <v>IAME</v>
          </cell>
          <cell r="C422">
            <v>70000</v>
          </cell>
          <cell r="E422" t="str">
            <v>Seed</v>
          </cell>
          <cell r="F422" t="str">
            <v>Ka'resh Eswar</v>
          </cell>
          <cell r="G422" t="str">
            <v>https://www.crunchbase.com/funding_round/iame-seed--57d9cb95</v>
          </cell>
          <cell r="H422" t="str">
            <v>Mauritius</v>
          </cell>
          <cell r="I422" t="str">
            <v>Mauritius</v>
          </cell>
          <cell r="J422" t="str">
            <v>Blockchain, Compliance, Identity Management, Information Technology</v>
          </cell>
          <cell r="K422" t="str">
            <v>Emerging Technologies</v>
          </cell>
          <cell r="L422" t="str">
            <v>IAME</v>
          </cell>
          <cell r="M422">
            <v>0.9</v>
          </cell>
          <cell r="N422" t="str">
            <v>43125IAME70000</v>
          </cell>
          <cell r="O422" t="str">
            <v/>
          </cell>
          <cell r="P422">
            <v>1</v>
          </cell>
          <cell r="Q422">
            <v>2017</v>
          </cell>
          <cell r="R422">
            <v>170000</v>
          </cell>
          <cell r="S422">
            <v>0</v>
          </cell>
          <cell r="T422" t="str">
            <v>2. Seed</v>
          </cell>
          <cell r="U422" t="str">
            <v>Emerging Technologies</v>
          </cell>
          <cell r="V422">
            <v>2018</v>
          </cell>
          <cell r="W422">
            <v>1</v>
          </cell>
          <cell r="X422">
            <v>1</v>
          </cell>
          <cell r="Y422">
            <v>1</v>
          </cell>
          <cell r="Z422">
            <v>1</v>
          </cell>
        </row>
        <row r="423">
          <cell r="A423">
            <v>43126</v>
          </cell>
          <cell r="B423" t="str">
            <v>ZAR X</v>
          </cell>
          <cell r="C423" t="str">
            <v>Undisclosed</v>
          </cell>
          <cell r="E423" t="str">
            <v>Seed</v>
          </cell>
          <cell r="F423" t="str">
            <v>Public Investment Corporation</v>
          </cell>
          <cell r="G423" t="str">
            <v>https://techcentral.co.za/pic-buys-25-zar-x/79252/</v>
          </cell>
          <cell r="H423" t="str">
            <v>South Africa</v>
          </cell>
          <cell r="I423" t="str">
            <v>South Africa</v>
          </cell>
          <cell r="J423" t="str">
            <v>Stock Exchanges</v>
          </cell>
          <cell r="K423" t="str">
            <v>Financial Services</v>
          </cell>
          <cell r="L423" t="str">
            <v>ZAR X</v>
          </cell>
          <cell r="M423">
            <v>0.9</v>
          </cell>
          <cell r="N423" t="str">
            <v>43126ZAR XUndisclosed</v>
          </cell>
          <cell r="O423" t="str">
            <v/>
          </cell>
          <cell r="P423">
            <v>0</v>
          </cell>
          <cell r="Q423">
            <v>2015</v>
          </cell>
          <cell r="R423">
            <v>0</v>
          </cell>
          <cell r="S423">
            <v>0</v>
          </cell>
          <cell r="T423" t="str">
            <v>2. Seed</v>
          </cell>
          <cell r="U423" t="str">
            <v>Financial Services</v>
          </cell>
          <cell r="V423">
            <v>2018</v>
          </cell>
          <cell r="W423">
            <v>1</v>
          </cell>
          <cell r="X423">
            <v>1</v>
          </cell>
          <cell r="Y423">
            <v>1</v>
          </cell>
          <cell r="Z423">
            <v>1</v>
          </cell>
        </row>
        <row r="424">
          <cell r="A424">
            <v>43129</v>
          </cell>
          <cell r="B424" t="str">
            <v>Centbee</v>
          </cell>
          <cell r="C424" t="str">
            <v>Undisclosed</v>
          </cell>
          <cell r="E424" t="str">
            <v>Seed</v>
          </cell>
          <cell r="F424" t="str">
            <v>nChain</v>
          </cell>
          <cell r="G424" t="str">
            <v>http://www.finsmes.com/2018/01/centbee-raises-equity-funding-from-nchain.html?utm_source=feedburner&amp;utm_medium=twitter&amp;utm_campaign=Feed%3A+finsmes%2FcNHu+%28FinSMEs%29</v>
          </cell>
          <cell r="H424" t="str">
            <v>South Africa</v>
          </cell>
          <cell r="I424" t="str">
            <v>South Africa</v>
          </cell>
          <cell r="J424" t="str">
            <v>Bitcoin, Cryptocurrency, Payments</v>
          </cell>
          <cell r="K424" t="str">
            <v>Financial Services</v>
          </cell>
          <cell r="L424" t="str">
            <v>Centbee</v>
          </cell>
          <cell r="M424">
            <v>0.9</v>
          </cell>
          <cell r="N424" t="str">
            <v>43129CentbeeUndisclosed</v>
          </cell>
          <cell r="O424" t="str">
            <v/>
          </cell>
          <cell r="P424">
            <v>0</v>
          </cell>
          <cell r="Q424">
            <v>2017</v>
          </cell>
          <cell r="R424">
            <v>1300000</v>
          </cell>
          <cell r="S424">
            <v>0</v>
          </cell>
          <cell r="T424" t="str">
            <v>2. Seed</v>
          </cell>
          <cell r="U424" t="str">
            <v>Financial Services</v>
          </cell>
          <cell r="V424">
            <v>2018</v>
          </cell>
          <cell r="W424">
            <v>1</v>
          </cell>
          <cell r="X424">
            <v>1</v>
          </cell>
          <cell r="Y424">
            <v>1</v>
          </cell>
          <cell r="Z424">
            <v>1</v>
          </cell>
        </row>
        <row r="425">
          <cell r="A425">
            <v>43130</v>
          </cell>
          <cell r="B425" t="str">
            <v>wiGroup</v>
          </cell>
          <cell r="C425" t="str">
            <v>Undisclosed</v>
          </cell>
          <cell r="E425" t="str">
            <v>Series A</v>
          </cell>
          <cell r="F425" t="str">
            <v>Virgin Group, Smollan</v>
          </cell>
          <cell r="G425" t="str">
            <v>http://ventureburn.com/2018/01/wigroup-funding-smollan-virgin/</v>
          </cell>
          <cell r="H425" t="str">
            <v>South Africa</v>
          </cell>
          <cell r="I425" t="str">
            <v>South Africa</v>
          </cell>
          <cell r="J425" t="str">
            <v>Business Information Systems, Information Technology, Loyalty Programs, Mobile, Mobile Apps, Software</v>
          </cell>
          <cell r="K425" t="str">
            <v>Information Technology</v>
          </cell>
          <cell r="L425" t="str">
            <v>wiGroup</v>
          </cell>
          <cell r="M425">
            <v>0.9</v>
          </cell>
          <cell r="N425" t="str">
            <v>43130wiGroupUndisclosed</v>
          </cell>
          <cell r="O425" t="str">
            <v/>
          </cell>
          <cell r="P425">
            <v>0</v>
          </cell>
          <cell r="Q425">
            <v>2007</v>
          </cell>
          <cell r="R425">
            <v>0</v>
          </cell>
          <cell r="S425">
            <v>0</v>
          </cell>
          <cell r="T425" t="str">
            <v>3. Early Venture</v>
          </cell>
          <cell r="U425" t="str">
            <v>Other Technologies &amp; Information Technology</v>
          </cell>
          <cell r="V425">
            <v>2018</v>
          </cell>
          <cell r="W425">
            <v>1</v>
          </cell>
          <cell r="X425">
            <v>1</v>
          </cell>
          <cell r="Y425">
            <v>1</v>
          </cell>
          <cell r="Z425">
            <v>2</v>
          </cell>
        </row>
        <row r="426">
          <cell r="A426">
            <v>43131</v>
          </cell>
          <cell r="B426" t="str">
            <v>Mondo Ride</v>
          </cell>
          <cell r="C426">
            <v>2000000</v>
          </cell>
          <cell r="E426" t="str">
            <v>Series A</v>
          </cell>
          <cell r="F426" t="str">
            <v>Undisclosed</v>
          </cell>
          <cell r="G426" t="str">
            <v>http://techweez.com/2018/01/31/mondo-ride-2-million-dollar-financing-round/</v>
          </cell>
          <cell r="H426" t="str">
            <v>Kenya</v>
          </cell>
          <cell r="I426" t="str">
            <v>Kenya</v>
          </cell>
          <cell r="J426" t="str">
            <v>Apps, Information Technology, Internet, Transportation, Ride Hailing</v>
          </cell>
          <cell r="K426" t="str">
            <v>Transport &amp; Logistics</v>
          </cell>
          <cell r="L426" t="str">
            <v>Mondo Ride</v>
          </cell>
          <cell r="M426">
            <v>0.9</v>
          </cell>
          <cell r="N426" t="str">
            <v>43131Mondo Ride2000000</v>
          </cell>
          <cell r="O426" t="str">
            <v/>
          </cell>
          <cell r="P426">
            <v>1</v>
          </cell>
          <cell r="Q426">
            <v>2013</v>
          </cell>
          <cell r="R426">
            <v>2000000</v>
          </cell>
          <cell r="S426">
            <v>0</v>
          </cell>
          <cell r="T426" t="str">
            <v>3. Early Venture</v>
          </cell>
          <cell r="U426" t="str">
            <v>Transport &amp; Logistics</v>
          </cell>
          <cell r="V426">
            <v>2018</v>
          </cell>
          <cell r="W426">
            <v>1</v>
          </cell>
          <cell r="X426">
            <v>1</v>
          </cell>
          <cell r="Y426">
            <v>1</v>
          </cell>
          <cell r="Z426">
            <v>1</v>
          </cell>
        </row>
        <row r="427">
          <cell r="A427">
            <v>43132</v>
          </cell>
          <cell r="B427" t="str">
            <v>Jibu</v>
          </cell>
          <cell r="C427">
            <v>7000000</v>
          </cell>
          <cell r="E427" t="str">
            <v>Series B</v>
          </cell>
          <cell r="F427" t="str">
            <v>Asia Africa Investment &amp; Consulting, The Danone Communities Mutual Fund, Stone Family Foundation, Segal Family Foundation, NRD Capital Management, Maclellan Foundation, Conrad N. Hilton Foundation</v>
          </cell>
          <cell r="G427" t="str">
            <v>http://www.finsmes.com/2018/02/jibu-completes-7m-series-b-financing.html</v>
          </cell>
          <cell r="H427" t="str">
            <v>Rwanda</v>
          </cell>
          <cell r="I427" t="str">
            <v>Rwanda</v>
          </cell>
          <cell r="J427" t="str">
            <v>Health Care, Social Entrepreneurship, Water</v>
          </cell>
          <cell r="K427" t="str">
            <v>Utilities and Telecommunication Services</v>
          </cell>
          <cell r="L427" t="str">
            <v>Jibu</v>
          </cell>
          <cell r="M427">
            <v>0.9</v>
          </cell>
          <cell r="N427" t="str">
            <v>43132Jibu7000000</v>
          </cell>
          <cell r="O427" t="str">
            <v/>
          </cell>
          <cell r="P427">
            <v>1</v>
          </cell>
          <cell r="Q427">
            <v>2012</v>
          </cell>
          <cell r="R427">
            <v>8100000</v>
          </cell>
          <cell r="S427">
            <v>0</v>
          </cell>
          <cell r="T427" t="str">
            <v>3. Early Venture</v>
          </cell>
          <cell r="U427" t="str">
            <v>Other Technologies &amp; Information Technology</v>
          </cell>
          <cell r="V427">
            <v>2018</v>
          </cell>
          <cell r="W427">
            <v>2</v>
          </cell>
          <cell r="X427">
            <v>1</v>
          </cell>
          <cell r="Y427">
            <v>1</v>
          </cell>
          <cell r="Z427">
            <v>7</v>
          </cell>
        </row>
        <row r="428">
          <cell r="A428">
            <v>43132</v>
          </cell>
          <cell r="B428" t="str">
            <v>Sky.Garden</v>
          </cell>
          <cell r="C428" t="str">
            <v>Undisclosed</v>
          </cell>
          <cell r="E428" t="str">
            <v>Seed</v>
          </cell>
          <cell r="F428" t="str">
            <v>Futuristic.vc</v>
          </cell>
          <cell r="G428" t="str">
            <v>https://www.crunchbase.com/funding_round/sky-garden-seed--56ac5aa5#section-investors</v>
          </cell>
          <cell r="H428" t="str">
            <v>Kenya</v>
          </cell>
          <cell r="I428" t="str">
            <v>Kenya</v>
          </cell>
          <cell r="J428" t="str">
            <v>Internet, Marketplace, Mobile Payments, Trading Platform</v>
          </cell>
          <cell r="K428" t="str">
            <v>E-Commerce &amp; Retail</v>
          </cell>
          <cell r="L428" t="str">
            <v>Sky.Garden</v>
          </cell>
          <cell r="M428">
            <v>0.9</v>
          </cell>
          <cell r="N428" t="str">
            <v>43132Sky.GardenUndisclosed</v>
          </cell>
          <cell r="O428" t="str">
            <v/>
          </cell>
          <cell r="P428">
            <v>0</v>
          </cell>
          <cell r="Q428">
            <v>2015</v>
          </cell>
          <cell r="R428">
            <v>1724700</v>
          </cell>
          <cell r="S428">
            <v>0</v>
          </cell>
          <cell r="T428" t="str">
            <v>2. Seed</v>
          </cell>
          <cell r="U428" t="str">
            <v>E-commerce &amp; Retail</v>
          </cell>
          <cell r="V428">
            <v>2018</v>
          </cell>
          <cell r="W428">
            <v>2</v>
          </cell>
          <cell r="X428">
            <v>1</v>
          </cell>
          <cell r="Y428">
            <v>1</v>
          </cell>
          <cell r="Z428">
            <v>1</v>
          </cell>
        </row>
        <row r="429">
          <cell r="A429">
            <v>43132</v>
          </cell>
          <cell r="B429" t="str">
            <v>Pura Soda</v>
          </cell>
          <cell r="C429" t="str">
            <v>Undisclosed</v>
          </cell>
          <cell r="E429" t="str">
            <v>Series A</v>
          </cell>
          <cell r="F429" t="str">
            <v>Knife Capital</v>
          </cell>
          <cell r="G429" t="str">
            <v>https://www.crunchbase.com/organization/pura-soda#section-overview</v>
          </cell>
          <cell r="H429" t="str">
            <v>South Africa</v>
          </cell>
          <cell r="I429" t="str">
            <v>South Africa</v>
          </cell>
          <cell r="J429" t="str">
            <v>Food &amp; Beverages</v>
          </cell>
          <cell r="K429" t="str">
            <v>E-Commerce &amp; Retail</v>
          </cell>
          <cell r="L429" t="str">
            <v>Pura Soda</v>
          </cell>
          <cell r="M429">
            <v>0.9</v>
          </cell>
          <cell r="N429" t="str">
            <v>43132Pura SodaUndisclosed</v>
          </cell>
          <cell r="O429" t="str">
            <v/>
          </cell>
          <cell r="P429">
            <v>0</v>
          </cell>
          <cell r="Q429">
            <v>2017</v>
          </cell>
          <cell r="R429">
            <v>0</v>
          </cell>
          <cell r="S429">
            <v>0</v>
          </cell>
          <cell r="T429" t="str">
            <v>3. Early Venture</v>
          </cell>
          <cell r="U429" t="str">
            <v>E-commerce &amp; Retail</v>
          </cell>
          <cell r="V429">
            <v>2018</v>
          </cell>
          <cell r="W429">
            <v>2</v>
          </cell>
          <cell r="X429">
            <v>1</v>
          </cell>
          <cell r="Y429">
            <v>1</v>
          </cell>
          <cell r="Z429">
            <v>1</v>
          </cell>
        </row>
        <row r="430">
          <cell r="A430">
            <v>43132</v>
          </cell>
          <cell r="B430" t="str">
            <v>HUB2.io</v>
          </cell>
          <cell r="C430">
            <v>284000</v>
          </cell>
          <cell r="E430" t="str">
            <v>Seed</v>
          </cell>
          <cell r="F430" t="str">
            <v>Compass Venture Capital</v>
          </cell>
          <cell r="G430" t="str">
            <v>https://www.crunchbase.com/funding_round/hub2-io-seed--2b5f7118#section-recent-news</v>
          </cell>
          <cell r="H430" t="str">
            <v>Mauritius</v>
          </cell>
          <cell r="I430" t="str">
            <v>Mauritius</v>
          </cell>
          <cell r="J430" t="str">
            <v>Financial Services</v>
          </cell>
          <cell r="K430" t="str">
            <v>Financial Services</v>
          </cell>
          <cell r="L430" t="str">
            <v>Hub2.Io</v>
          </cell>
          <cell r="M430">
            <v>0.9</v>
          </cell>
          <cell r="N430" t="str">
            <v>43132HUB2.io284000</v>
          </cell>
          <cell r="O430" t="str">
            <v/>
          </cell>
          <cell r="P430">
            <v>1</v>
          </cell>
          <cell r="Q430">
            <v>2017</v>
          </cell>
          <cell r="R430">
            <v>284000</v>
          </cell>
          <cell r="S430">
            <v>0</v>
          </cell>
          <cell r="T430" t="str">
            <v>2. Seed</v>
          </cell>
          <cell r="U430" t="str">
            <v>Financial Services</v>
          </cell>
          <cell r="V430">
            <v>2018</v>
          </cell>
          <cell r="W430">
            <v>2</v>
          </cell>
          <cell r="X430">
            <v>1</v>
          </cell>
          <cell r="Y430">
            <v>1</v>
          </cell>
          <cell r="Z430">
            <v>1</v>
          </cell>
        </row>
        <row r="431">
          <cell r="A431">
            <v>43132</v>
          </cell>
          <cell r="B431" t="str">
            <v>Fastvan</v>
          </cell>
          <cell r="C431">
            <v>150000</v>
          </cell>
          <cell r="E431" t="str">
            <v>Seed</v>
          </cell>
          <cell r="F431" t="str">
            <v>Undisclosed</v>
          </cell>
          <cell r="G431" t="str">
            <v>https://digestafrica.com/south-africa-fastvan-seed-round/#.XBjZGVwzbb0</v>
          </cell>
          <cell r="H431" t="str">
            <v>South Africa</v>
          </cell>
          <cell r="I431" t="str">
            <v>South Africa</v>
          </cell>
          <cell r="J431" t="str">
            <v>Collaborative Consumption, Logistics, Shipping</v>
          </cell>
          <cell r="K431" t="str">
            <v>Transport &amp; Logistics</v>
          </cell>
          <cell r="L431" t="str">
            <v>Fastvan</v>
          </cell>
          <cell r="M431">
            <v>0.9</v>
          </cell>
          <cell r="N431" t="str">
            <v>43132Fastvan150000</v>
          </cell>
          <cell r="O431" t="str">
            <v/>
          </cell>
          <cell r="P431">
            <v>1</v>
          </cell>
          <cell r="Q431">
            <v>2015</v>
          </cell>
          <cell r="R431">
            <v>700000</v>
          </cell>
          <cell r="S431">
            <v>0</v>
          </cell>
          <cell r="T431" t="str">
            <v>2. Seed</v>
          </cell>
          <cell r="U431" t="str">
            <v>Transport &amp; Logistics</v>
          </cell>
          <cell r="V431">
            <v>2018</v>
          </cell>
          <cell r="W431">
            <v>2</v>
          </cell>
          <cell r="X431">
            <v>1</v>
          </cell>
          <cell r="Y431">
            <v>1</v>
          </cell>
          <cell r="Z431">
            <v>1</v>
          </cell>
        </row>
        <row r="432">
          <cell r="A432">
            <v>43132</v>
          </cell>
          <cell r="B432" t="str">
            <v>Werpx</v>
          </cell>
          <cell r="C432">
            <v>30000</v>
          </cell>
          <cell r="E432" t="str">
            <v>Angel</v>
          </cell>
          <cell r="F432" t="str">
            <v>Ahmed Habib</v>
          </cell>
          <cell r="G432" t="str">
            <v>https://www.crunchbase.com/funding_round/werpx-angel--023fa584</v>
          </cell>
          <cell r="H432" t="str">
            <v>Egypt</v>
          </cell>
          <cell r="I432" t="str">
            <v>Egypt</v>
          </cell>
          <cell r="J432" t="str">
            <v>Artificial Intelligence, Big Data, Consumer, Delivery, Grocery, Predictive Analytics, Retail, Software, Supply Chain Management</v>
          </cell>
          <cell r="K432" t="str">
            <v>E-Commerce &amp; Retail</v>
          </cell>
          <cell r="L432" t="str">
            <v>Werpx</v>
          </cell>
          <cell r="M432">
            <v>0.9</v>
          </cell>
          <cell r="N432" t="str">
            <v>43132Werpx30000</v>
          </cell>
          <cell r="O432" t="str">
            <v/>
          </cell>
          <cell r="P432">
            <v>1</v>
          </cell>
          <cell r="Q432">
            <v>2017</v>
          </cell>
          <cell r="R432">
            <v>103900</v>
          </cell>
          <cell r="S432">
            <v>0</v>
          </cell>
          <cell r="T432" t="str">
            <v>2. Seed</v>
          </cell>
          <cell r="U432" t="str">
            <v>E-commerce &amp; Retail</v>
          </cell>
          <cell r="V432">
            <v>2018</v>
          </cell>
          <cell r="W432">
            <v>2</v>
          </cell>
          <cell r="X432">
            <v>1</v>
          </cell>
          <cell r="Y432">
            <v>1</v>
          </cell>
          <cell r="Z432">
            <v>1</v>
          </cell>
        </row>
        <row r="433">
          <cell r="A433">
            <v>43132</v>
          </cell>
          <cell r="B433" t="str">
            <v>JobJack</v>
          </cell>
          <cell r="C433">
            <v>30000</v>
          </cell>
          <cell r="E433" t="str">
            <v>Seed</v>
          </cell>
          <cell r="F433" t="str">
            <v>Undisclosed</v>
          </cell>
          <cell r="G433" t="str">
            <v>https://www.crunchbase.com/funding_round/jobjack-seed--012029c0#section-overview</v>
          </cell>
          <cell r="H433" t="str">
            <v>South Africa</v>
          </cell>
          <cell r="I433" t="str">
            <v>South Africa</v>
          </cell>
          <cell r="J433" t="str">
            <v>Marketplace</v>
          </cell>
          <cell r="K433" t="str">
            <v>Recruitment</v>
          </cell>
          <cell r="L433" t="str">
            <v>JobJack</v>
          </cell>
          <cell r="M433">
            <v>0.9</v>
          </cell>
          <cell r="N433" t="str">
            <v>43132JobJack30000</v>
          </cell>
          <cell r="O433" t="str">
            <v/>
          </cell>
          <cell r="P433">
            <v>1</v>
          </cell>
          <cell r="Q433">
            <v>2018</v>
          </cell>
          <cell r="R433">
            <v>58000</v>
          </cell>
          <cell r="S433">
            <v>0</v>
          </cell>
          <cell r="T433" t="str">
            <v>2. Seed</v>
          </cell>
          <cell r="U433" t="str">
            <v>Employment, Talent &amp; Labour</v>
          </cell>
          <cell r="V433">
            <v>2018</v>
          </cell>
          <cell r="W433">
            <v>2</v>
          </cell>
          <cell r="X433">
            <v>1</v>
          </cell>
          <cell r="Y433">
            <v>1</v>
          </cell>
          <cell r="Z433">
            <v>1</v>
          </cell>
        </row>
        <row r="434">
          <cell r="A434">
            <v>43132</v>
          </cell>
          <cell r="B434" t="str">
            <v>Dios Dental Group</v>
          </cell>
          <cell r="C434">
            <v>10000</v>
          </cell>
          <cell r="E434" t="str">
            <v>Seed</v>
          </cell>
          <cell r="F434" t="str">
            <v>Kiva</v>
          </cell>
          <cell r="G434" t="str">
            <v>Dios Dental Group</v>
          </cell>
          <cell r="V434">
            <v>2018</v>
          </cell>
          <cell r="W434">
            <v>2</v>
          </cell>
          <cell r="X434">
            <v>1</v>
          </cell>
          <cell r="Y434">
            <v>1</v>
          </cell>
          <cell r="Z434">
            <v>1</v>
          </cell>
        </row>
        <row r="435">
          <cell r="A435">
            <v>43133</v>
          </cell>
          <cell r="B435" t="str">
            <v>Predictive Insights</v>
          </cell>
          <cell r="C435" t="str">
            <v>Undisclosed</v>
          </cell>
          <cell r="E435" t="str">
            <v>Seed</v>
          </cell>
          <cell r="F435" t="str">
            <v>Alphawave group</v>
          </cell>
          <cell r="G435" t="str">
            <v>https://www.itweb.co.za/content/o1Jr5MxEkyXqKdWL</v>
          </cell>
          <cell r="H435" t="str">
            <v>South Africa</v>
          </cell>
          <cell r="I435" t="str">
            <v>South Africa</v>
          </cell>
          <cell r="J435" t="str">
            <v>Artificial Intelligence, Big Data</v>
          </cell>
          <cell r="K435" t="str">
            <v>Information Technology</v>
          </cell>
          <cell r="L435" t="str">
            <v>Predictive Insights</v>
          </cell>
          <cell r="M435">
            <v>0.9</v>
          </cell>
          <cell r="N435" t="str">
            <v>43133Predictive InsightsUndisclosed</v>
          </cell>
          <cell r="O435" t="str">
            <v/>
          </cell>
          <cell r="P435">
            <v>0</v>
          </cell>
          <cell r="Q435">
            <v>2017</v>
          </cell>
          <cell r="R435">
            <v>0</v>
          </cell>
          <cell r="S435">
            <v>0</v>
          </cell>
          <cell r="T435" t="str">
            <v>2. Seed</v>
          </cell>
          <cell r="U435" t="str">
            <v>Other Technologies &amp; Information Technology</v>
          </cell>
          <cell r="V435">
            <v>2018</v>
          </cell>
          <cell r="W435">
            <v>2</v>
          </cell>
          <cell r="X435">
            <v>1</v>
          </cell>
          <cell r="Y435">
            <v>1</v>
          </cell>
          <cell r="Z435">
            <v>1</v>
          </cell>
        </row>
        <row r="436">
          <cell r="A436">
            <v>43133</v>
          </cell>
          <cell r="B436" t="str">
            <v>iCog Labs</v>
          </cell>
          <cell r="C436">
            <v>100000</v>
          </cell>
          <cell r="E436" t="str">
            <v>Grant</v>
          </cell>
          <cell r="F436" t="str">
            <v>U.S. Embassy Ethiopia</v>
          </cell>
          <cell r="G436" t="str">
            <v>https://drive.google.com/file/d/1fEyn4Hnn-ARigAdN24v0iTAwBK117SeL/view</v>
          </cell>
          <cell r="H436" t="str">
            <v>Ethiopia</v>
          </cell>
          <cell r="I436" t="str">
            <v>Ethiopia</v>
          </cell>
          <cell r="J436" t="str">
            <v>Computer Software</v>
          </cell>
          <cell r="K436" t="str">
            <v>Emerging Technologies</v>
          </cell>
          <cell r="L436" t="str">
            <v>icog Labs</v>
          </cell>
          <cell r="M436">
            <v>0.9</v>
          </cell>
          <cell r="N436" t="str">
            <v>43133iCog Labs100000</v>
          </cell>
          <cell r="O436" t="str">
            <v/>
          </cell>
          <cell r="P436">
            <v>1</v>
          </cell>
          <cell r="Q436">
            <v>2012</v>
          </cell>
          <cell r="R436">
            <v>200000</v>
          </cell>
          <cell r="S436">
            <v>0</v>
          </cell>
          <cell r="T436" t="str">
            <v>1. Grant</v>
          </cell>
          <cell r="U436" t="str">
            <v>Emerging Technologies</v>
          </cell>
          <cell r="V436">
            <v>2018</v>
          </cell>
          <cell r="W436">
            <v>2</v>
          </cell>
          <cell r="X436">
            <v>1</v>
          </cell>
          <cell r="Y436">
            <v>1</v>
          </cell>
          <cell r="Z436">
            <v>1</v>
          </cell>
        </row>
        <row r="437">
          <cell r="A437">
            <v>43136</v>
          </cell>
          <cell r="B437" t="str">
            <v>Sendy</v>
          </cell>
          <cell r="C437">
            <v>7000000</v>
          </cell>
          <cell r="E437" t="str">
            <v>Series A II</v>
          </cell>
          <cell r="F437" t="str">
            <v>DOB Equity, CFAO GROUP</v>
          </cell>
          <cell r="G437" t="str">
            <v>Sendy Ltd</v>
          </cell>
          <cell r="H437" t="str">
            <v>Kenya</v>
          </cell>
          <cell r="I437" t="str">
            <v>Kenya</v>
          </cell>
          <cell r="J437" t="str">
            <v>Logistics, Deliveries, Courier, Packages, Food Delivery, E-Commerce, Mobile Apps, and On demand courier solutions</v>
          </cell>
          <cell r="K437" t="str">
            <v>Transport &amp; Logistics</v>
          </cell>
          <cell r="L437" t="str">
            <v>Sendy</v>
          </cell>
          <cell r="M437">
            <v>0.9</v>
          </cell>
          <cell r="N437" t="str">
            <v>43136Sendy7000000</v>
          </cell>
          <cell r="O437" t="str">
            <v/>
          </cell>
          <cell r="P437">
            <v>1</v>
          </cell>
          <cell r="Q437">
            <v>2014</v>
          </cell>
          <cell r="R437">
            <v>10500000</v>
          </cell>
          <cell r="S437">
            <v>0</v>
          </cell>
          <cell r="T437" t="str">
            <v>3. Early Venture</v>
          </cell>
          <cell r="U437" t="str">
            <v>Transport &amp; Logistics</v>
          </cell>
          <cell r="V437">
            <v>2018</v>
          </cell>
          <cell r="W437">
            <v>2</v>
          </cell>
          <cell r="X437">
            <v>1</v>
          </cell>
          <cell r="Y437">
            <v>1</v>
          </cell>
          <cell r="Z437">
            <v>2</v>
          </cell>
        </row>
        <row r="438">
          <cell r="A438">
            <v>43137</v>
          </cell>
          <cell r="B438" t="str">
            <v>Sky.Garden</v>
          </cell>
          <cell r="C438">
            <v>1200000</v>
          </cell>
          <cell r="E438" t="str">
            <v>Series A</v>
          </cell>
          <cell r="F438" t="str">
            <v>Katapult Accelerator, TRK Group, Danish Business Angels, Jesper Drescher</v>
          </cell>
          <cell r="G438" t="str">
            <v>https://techmoran.com/2018/02/06/kenyas-ecommerce-firm-sky-garden-raises-1-2-million-launch-next-generation-merchant-platform/</v>
          </cell>
          <cell r="H438" t="str">
            <v>Kenya</v>
          </cell>
          <cell r="I438" t="str">
            <v>Kenya</v>
          </cell>
          <cell r="J438" t="str">
            <v>Internet, Marketplace, Mobile Payments, Trading Platform</v>
          </cell>
          <cell r="K438" t="str">
            <v>E-Commerce &amp; Retail</v>
          </cell>
          <cell r="L438" t="str">
            <v>Sky.Garden</v>
          </cell>
          <cell r="M438">
            <v>0.9</v>
          </cell>
          <cell r="N438" t="str">
            <v>43137Sky.Garden1200000</v>
          </cell>
          <cell r="O438" t="str">
            <v/>
          </cell>
          <cell r="P438">
            <v>1</v>
          </cell>
          <cell r="Q438">
            <v>2015</v>
          </cell>
          <cell r="R438">
            <v>1724700</v>
          </cell>
          <cell r="S438">
            <v>0</v>
          </cell>
          <cell r="T438" t="str">
            <v>3. Early Venture</v>
          </cell>
          <cell r="U438" t="str">
            <v>E-commerce &amp; Retail</v>
          </cell>
          <cell r="V438">
            <v>2018</v>
          </cell>
          <cell r="W438">
            <v>2</v>
          </cell>
          <cell r="X438">
            <v>1</v>
          </cell>
          <cell r="Y438">
            <v>1</v>
          </cell>
          <cell r="Z438">
            <v>4</v>
          </cell>
        </row>
        <row r="439">
          <cell r="A439">
            <v>43138</v>
          </cell>
          <cell r="B439" t="str">
            <v xml:space="preserve">LifeBank </v>
          </cell>
          <cell r="C439">
            <v>200000</v>
          </cell>
          <cell r="E439" t="str">
            <v>Seed</v>
          </cell>
          <cell r="F439" t="str">
            <v>EchoVC Partners, Co-Creation Hub Nigeria, Fola Laoye</v>
          </cell>
          <cell r="G439" t="str">
            <v>https://techmoran.com/nigerias-digital-blood-bank-lifebank-raised-200k-echovc-cchub-others/</v>
          </cell>
          <cell r="H439" t="str">
            <v>Nigeria</v>
          </cell>
          <cell r="I439" t="str">
            <v>Nigeria</v>
          </cell>
          <cell r="J439" t="str">
            <v>Health Care, Hospital</v>
          </cell>
          <cell r="K439" t="str">
            <v>Healthcare &amp; Pharma</v>
          </cell>
          <cell r="L439" t="str">
            <v xml:space="preserve">LifeBank </v>
          </cell>
          <cell r="M439">
            <v>0.9</v>
          </cell>
          <cell r="N439" t="str">
            <v>43138LifeBank 200000</v>
          </cell>
          <cell r="O439" t="str">
            <v/>
          </cell>
          <cell r="P439">
            <v>1</v>
          </cell>
          <cell r="Q439">
            <v>2015</v>
          </cell>
          <cell r="R439">
            <v>262033</v>
          </cell>
          <cell r="S439">
            <v>0</v>
          </cell>
          <cell r="T439" t="str">
            <v>2. Seed</v>
          </cell>
          <cell r="U439" t="str">
            <v>Health &amp; Pharmaceuticals</v>
          </cell>
          <cell r="V439">
            <v>2018</v>
          </cell>
          <cell r="W439">
            <v>2</v>
          </cell>
          <cell r="X439">
            <v>1</v>
          </cell>
          <cell r="Y439">
            <v>1</v>
          </cell>
          <cell r="Z439">
            <v>3</v>
          </cell>
        </row>
        <row r="440">
          <cell r="A440">
            <v>43147</v>
          </cell>
          <cell r="B440" t="str">
            <v>IAME</v>
          </cell>
          <cell r="C440">
            <v>100000</v>
          </cell>
          <cell r="E440" t="str">
            <v>Seed</v>
          </cell>
          <cell r="F440" t="str">
            <v>Jonathan Evrard</v>
          </cell>
          <cell r="G440" t="str">
            <v>https://www.crunchbase.com/funding_round/iame-seed--eee90663</v>
          </cell>
          <cell r="H440" t="str">
            <v>Mauritius</v>
          </cell>
          <cell r="I440" t="str">
            <v>Mauritius</v>
          </cell>
          <cell r="J440" t="str">
            <v>Blockchain, Compliance, Identity Management, Information Technology</v>
          </cell>
          <cell r="K440" t="str">
            <v>Emerging Technologies</v>
          </cell>
          <cell r="L440" t="str">
            <v>IAME</v>
          </cell>
          <cell r="M440">
            <v>0.9</v>
          </cell>
          <cell r="N440" t="str">
            <v>43147IAME100000</v>
          </cell>
          <cell r="O440" t="str">
            <v/>
          </cell>
          <cell r="P440">
            <v>1</v>
          </cell>
          <cell r="Q440">
            <v>2017</v>
          </cell>
          <cell r="R440">
            <v>170000</v>
          </cell>
          <cell r="S440">
            <v>0</v>
          </cell>
          <cell r="T440" t="str">
            <v>2. Seed</v>
          </cell>
          <cell r="U440" t="str">
            <v>Emerging Technologies</v>
          </cell>
          <cell r="V440">
            <v>2018</v>
          </cell>
          <cell r="W440">
            <v>2</v>
          </cell>
          <cell r="X440">
            <v>1</v>
          </cell>
          <cell r="Y440">
            <v>1</v>
          </cell>
          <cell r="Z440">
            <v>1</v>
          </cell>
        </row>
        <row r="441">
          <cell r="A441">
            <v>43157</v>
          </cell>
          <cell r="B441" t="str">
            <v>Lynk</v>
          </cell>
          <cell r="C441" t="str">
            <v>Undisclosed</v>
          </cell>
          <cell r="E441" t="str">
            <v>Grant</v>
          </cell>
          <cell r="F441" t="str">
            <v>GSMA Ecosystem Accelerator</v>
          </cell>
          <cell r="G441" t="str">
            <v>https://www.crunchbase.com/funding_round/lynk-3-grant--72f4f9bd#section-overview</v>
          </cell>
          <cell r="H441" t="str">
            <v>Kenya</v>
          </cell>
          <cell r="I441" t="str">
            <v>Kenya</v>
          </cell>
          <cell r="J441" t="str">
            <v>Professional Services, Labour</v>
          </cell>
          <cell r="K441" t="str">
            <v>Commercial &amp; Professional Services</v>
          </cell>
          <cell r="L441" t="str">
            <v>Lynk</v>
          </cell>
          <cell r="M441">
            <v>0.9</v>
          </cell>
          <cell r="N441" t="str">
            <v>43157LynkUndisclosed</v>
          </cell>
          <cell r="O441" t="str">
            <v/>
          </cell>
          <cell r="P441">
            <v>0</v>
          </cell>
          <cell r="Q441">
            <v>2017</v>
          </cell>
          <cell r="R441">
            <v>3895000</v>
          </cell>
          <cell r="S441">
            <v>0</v>
          </cell>
          <cell r="T441" t="str">
            <v>1. Grant</v>
          </cell>
          <cell r="U441" t="str">
            <v>Other Technologies &amp; Information Technology</v>
          </cell>
          <cell r="V441">
            <v>2018</v>
          </cell>
          <cell r="W441">
            <v>2</v>
          </cell>
          <cell r="X441">
            <v>1</v>
          </cell>
          <cell r="Y441">
            <v>1</v>
          </cell>
          <cell r="Z441">
            <v>1</v>
          </cell>
        </row>
        <row r="442">
          <cell r="A442">
            <v>43157</v>
          </cell>
          <cell r="B442" t="str">
            <v>Ensibuuko</v>
          </cell>
          <cell r="C442">
            <v>350000</v>
          </cell>
          <cell r="E442" t="str">
            <v>Grant</v>
          </cell>
          <cell r="F442" t="str">
            <v>GSMA Ecosystem Accelerator</v>
          </cell>
          <cell r="G442" t="str">
            <v>https://www.gsma.com/mobilefordevelopment/programme/ecosystem-accelerator/ecosystem-accelerator-innovation-fund-start-portfolio/</v>
          </cell>
          <cell r="H442" t="str">
            <v>Uganda</v>
          </cell>
          <cell r="I442" t="str">
            <v>Uganda</v>
          </cell>
          <cell r="J442" t="str">
            <v>Micro-finance Software, SACCO Software, Credit Union Software, Mobile Banking</v>
          </cell>
          <cell r="K442" t="str">
            <v>Financial Services</v>
          </cell>
          <cell r="L442" t="str">
            <v>Ensibuuko</v>
          </cell>
          <cell r="M442">
            <v>0.9</v>
          </cell>
          <cell r="N442" t="str">
            <v>43157Ensibuuko350000</v>
          </cell>
          <cell r="O442" t="str">
            <v/>
          </cell>
          <cell r="P442">
            <v>1</v>
          </cell>
          <cell r="Q442">
            <v>2014</v>
          </cell>
          <cell r="R442">
            <v>350000</v>
          </cell>
          <cell r="S442">
            <v>0</v>
          </cell>
          <cell r="T442" t="str">
            <v>1. Grant</v>
          </cell>
          <cell r="U442" t="str">
            <v>Financial Services</v>
          </cell>
          <cell r="V442">
            <v>2018</v>
          </cell>
          <cell r="W442">
            <v>2</v>
          </cell>
          <cell r="X442">
            <v>1</v>
          </cell>
          <cell r="Y442">
            <v>1</v>
          </cell>
          <cell r="Z442">
            <v>1</v>
          </cell>
        </row>
        <row r="443">
          <cell r="A443">
            <v>43157</v>
          </cell>
          <cell r="B443" t="str">
            <v>Farmcrowdy</v>
          </cell>
          <cell r="C443">
            <v>350000</v>
          </cell>
          <cell r="E443" t="str">
            <v>Grant</v>
          </cell>
          <cell r="F443" t="str">
            <v>GSMA Ecosystem Accelerator</v>
          </cell>
          <cell r="G443" t="str">
            <v>http://ventureburn.com/2018/10/five-agritech-startups-aim-take-africa-greener-pastures/</v>
          </cell>
          <cell r="H443" t="str">
            <v>Nigeria</v>
          </cell>
          <cell r="I443" t="str">
            <v>Nigeria</v>
          </cell>
          <cell r="J443" t="str">
            <v>Farming, Agriculture, Digital Farming, Technology Farming, Agtech</v>
          </cell>
          <cell r="K443" t="str">
            <v>Financial Services</v>
          </cell>
          <cell r="L443" t="str">
            <v>Farmcrowdy</v>
          </cell>
          <cell r="M443">
            <v>0.9</v>
          </cell>
          <cell r="N443" t="str">
            <v>43157Farmcrowdy350000</v>
          </cell>
          <cell r="O443" t="str">
            <v/>
          </cell>
          <cell r="P443">
            <v>1</v>
          </cell>
          <cell r="Q443">
            <v>2016</v>
          </cell>
          <cell r="R443">
            <v>2450000</v>
          </cell>
          <cell r="S443">
            <v>0</v>
          </cell>
          <cell r="T443" t="str">
            <v>1. Grant</v>
          </cell>
          <cell r="U443" t="str">
            <v>Financial Services</v>
          </cell>
          <cell r="V443">
            <v>2018</v>
          </cell>
          <cell r="W443">
            <v>2</v>
          </cell>
          <cell r="X443">
            <v>1</v>
          </cell>
          <cell r="Y443">
            <v>1</v>
          </cell>
          <cell r="Z443">
            <v>1</v>
          </cell>
        </row>
        <row r="444">
          <cell r="A444">
            <v>43157</v>
          </cell>
          <cell r="B444" t="str">
            <v>MaTontine</v>
          </cell>
          <cell r="C444">
            <v>340000</v>
          </cell>
          <cell r="E444" t="str">
            <v>Grant</v>
          </cell>
          <cell r="F444" t="str">
            <v>GSMA Ecosystem Accelerator</v>
          </cell>
          <cell r="G444" t="str">
            <v>https://www.crunchbase.com/funding_round/matontine-grant--efdb8ee1#section-recent-news</v>
          </cell>
          <cell r="H444" t="str">
            <v>Senegal</v>
          </cell>
          <cell r="I444" t="str">
            <v>Senegal</v>
          </cell>
          <cell r="J444" t="str">
            <v>Financial Services, Internet</v>
          </cell>
          <cell r="K444" t="str">
            <v>Financial Services</v>
          </cell>
          <cell r="L444" t="str">
            <v>MaTontine</v>
          </cell>
          <cell r="M444">
            <v>0.9</v>
          </cell>
          <cell r="N444" t="str">
            <v>43157MaTontine340000</v>
          </cell>
          <cell r="O444" t="str">
            <v/>
          </cell>
          <cell r="P444">
            <v>1</v>
          </cell>
          <cell r="Q444">
            <v>2016</v>
          </cell>
          <cell r="R444">
            <v>340000</v>
          </cell>
          <cell r="S444">
            <v>0</v>
          </cell>
          <cell r="T444" t="str">
            <v>1. Grant</v>
          </cell>
          <cell r="U444" t="str">
            <v>Financial Services</v>
          </cell>
          <cell r="V444">
            <v>2018</v>
          </cell>
          <cell r="W444">
            <v>2</v>
          </cell>
          <cell r="X444">
            <v>1</v>
          </cell>
          <cell r="Y444">
            <v>1</v>
          </cell>
          <cell r="Z444">
            <v>1</v>
          </cell>
        </row>
        <row r="445">
          <cell r="A445">
            <v>43157</v>
          </cell>
          <cell r="B445" t="str">
            <v>Musanga</v>
          </cell>
          <cell r="C445">
            <v>266000</v>
          </cell>
          <cell r="E445" t="str">
            <v>Seed</v>
          </cell>
          <cell r="F445" t="str">
            <v>GSMA Ecosystem Accelerator</v>
          </cell>
          <cell r="G445" t="str">
            <v>https://www.crunchbase.com/funding_round/musanga-seed--3d536a9d#section-locked-charts</v>
          </cell>
          <cell r="H445" t="str">
            <v>Zambia</v>
          </cell>
          <cell r="I445" t="str">
            <v>Zambia</v>
          </cell>
          <cell r="J445" t="str">
            <v>Delivery, Delivery Service, Logistics</v>
          </cell>
          <cell r="K445" t="str">
            <v>Transport &amp; Logistics</v>
          </cell>
          <cell r="L445" t="str">
            <v>Musanga</v>
          </cell>
          <cell r="M445">
            <v>0.9</v>
          </cell>
          <cell r="N445" t="str">
            <v>43157Musanga266000</v>
          </cell>
          <cell r="O445" t="str">
            <v/>
          </cell>
          <cell r="P445">
            <v>1</v>
          </cell>
          <cell r="Q445">
            <v>2016</v>
          </cell>
          <cell r="R445">
            <v>266000</v>
          </cell>
          <cell r="S445">
            <v>0</v>
          </cell>
          <cell r="T445" t="str">
            <v>2. Seed</v>
          </cell>
          <cell r="U445" t="str">
            <v>Transport &amp; Logistics</v>
          </cell>
          <cell r="V445">
            <v>2018</v>
          </cell>
          <cell r="W445">
            <v>2</v>
          </cell>
          <cell r="X445">
            <v>1</v>
          </cell>
          <cell r="Y445">
            <v>1</v>
          </cell>
          <cell r="Z445">
            <v>1</v>
          </cell>
        </row>
        <row r="446">
          <cell r="A446">
            <v>43157</v>
          </cell>
          <cell r="B446" t="str">
            <v>Medico Plus</v>
          </cell>
          <cell r="C446">
            <v>15000</v>
          </cell>
          <cell r="E446" t="str">
            <v>Seed</v>
          </cell>
          <cell r="F446" t="str">
            <v>Undisclosed</v>
          </cell>
          <cell r="G446" t="str">
            <v>https://www.crunchbase.com/funding_round/bespoke-health-services-seed--c55bcdd7</v>
          </cell>
          <cell r="H446" t="str">
            <v>Kenya</v>
          </cell>
          <cell r="I446" t="str">
            <v>Kenya</v>
          </cell>
          <cell r="J446" t="str">
            <v>Analytics, Consumer Software, Health Care, Home Health Care, Information Technology, Medical, Personal Health, SaaS</v>
          </cell>
          <cell r="K446" t="str">
            <v>Healthcare &amp; Pharma</v>
          </cell>
          <cell r="L446" t="str">
            <v>Medico Plus</v>
          </cell>
          <cell r="M446">
            <v>0.9</v>
          </cell>
          <cell r="N446" t="str">
            <v>43157Medico Plus15000</v>
          </cell>
          <cell r="O446" t="str">
            <v/>
          </cell>
          <cell r="P446">
            <v>1</v>
          </cell>
          <cell r="Q446">
            <v>2017</v>
          </cell>
          <cell r="R446">
            <v>15000</v>
          </cell>
          <cell r="S446">
            <v>0</v>
          </cell>
          <cell r="T446" t="str">
            <v>2. Seed</v>
          </cell>
          <cell r="U446" t="str">
            <v>Health &amp; Pharmaceuticals</v>
          </cell>
          <cell r="V446">
            <v>2018</v>
          </cell>
          <cell r="W446">
            <v>2</v>
          </cell>
          <cell r="X446">
            <v>1</v>
          </cell>
          <cell r="Y446">
            <v>1</v>
          </cell>
          <cell r="Z446">
            <v>1</v>
          </cell>
        </row>
        <row r="447">
          <cell r="A447">
            <v>43158</v>
          </cell>
          <cell r="B447" t="str">
            <v>PrepClass</v>
          </cell>
          <cell r="C447">
            <v>320000</v>
          </cell>
          <cell r="E447" t="str">
            <v>Grant</v>
          </cell>
          <cell r="F447" t="str">
            <v>GSMA Ecosystem Accelerator</v>
          </cell>
          <cell r="G447" t="str">
            <v>https://techmoran.com/gsma-ecosystem-accelerator-innovation-fund-injects-millions-equity-free-grants-african-startups/</v>
          </cell>
          <cell r="H447" t="str">
            <v>Nigeria</v>
          </cell>
          <cell r="I447" t="str">
            <v>Nigeria</v>
          </cell>
          <cell r="J447" t="str">
            <v>E-Learning, EdTech, Education</v>
          </cell>
          <cell r="K447" t="str">
            <v>Education</v>
          </cell>
          <cell r="L447" t="str">
            <v>Prepclass</v>
          </cell>
          <cell r="M447">
            <v>0.9</v>
          </cell>
          <cell r="N447" t="str">
            <v>43158PrepClass320000</v>
          </cell>
          <cell r="O447" t="str">
            <v/>
          </cell>
          <cell r="P447">
            <v>1</v>
          </cell>
          <cell r="Q447">
            <v>2014</v>
          </cell>
          <cell r="R447">
            <v>620000</v>
          </cell>
          <cell r="S447">
            <v>0</v>
          </cell>
          <cell r="T447" t="str">
            <v>1. Grant</v>
          </cell>
          <cell r="U447" t="str">
            <v>Education</v>
          </cell>
          <cell r="V447">
            <v>2018</v>
          </cell>
          <cell r="W447">
            <v>2</v>
          </cell>
          <cell r="X447">
            <v>1</v>
          </cell>
          <cell r="Y447">
            <v>1</v>
          </cell>
          <cell r="Z447">
            <v>1</v>
          </cell>
        </row>
        <row r="448">
          <cell r="A448">
            <v>43159</v>
          </cell>
          <cell r="B448" t="str">
            <v>WiRE Microsystems</v>
          </cell>
          <cell r="C448" t="str">
            <v>Undisclosed</v>
          </cell>
          <cell r="E448" t="str">
            <v>Seed</v>
          </cell>
          <cell r="F448" t="str">
            <v>AUC Venture Lab</v>
          </cell>
          <cell r="G448" t="str">
            <v>https://www.crunchbase.com/funding_round/wire-microsystems-seed--feca1269</v>
          </cell>
          <cell r="H448" t="str">
            <v>Egypt</v>
          </cell>
          <cell r="I448" t="str">
            <v>Egypt</v>
          </cell>
          <cell r="J448" t="str">
            <v>Computer, Cyber Security, Information Technology, Operating Systems, Software</v>
          </cell>
          <cell r="K448" t="str">
            <v>Information Technology</v>
          </cell>
          <cell r="L448" t="str">
            <v>Wire Microsystems</v>
          </cell>
          <cell r="M448">
            <v>0.9</v>
          </cell>
          <cell r="N448" t="str">
            <v>43159WiRE MicrosystemsUndisclosed</v>
          </cell>
          <cell r="O448" t="str">
            <v/>
          </cell>
          <cell r="P448">
            <v>0</v>
          </cell>
          <cell r="Q448">
            <v>2016</v>
          </cell>
          <cell r="R448">
            <v>0</v>
          </cell>
          <cell r="S448">
            <v>0</v>
          </cell>
          <cell r="T448" t="str">
            <v>2. Seed</v>
          </cell>
          <cell r="U448" t="str">
            <v>Other Technologies &amp; Information Technology</v>
          </cell>
          <cell r="V448">
            <v>2018</v>
          </cell>
          <cell r="W448">
            <v>2</v>
          </cell>
          <cell r="X448">
            <v>1</v>
          </cell>
          <cell r="Y448">
            <v>1</v>
          </cell>
          <cell r="Z448">
            <v>1</v>
          </cell>
        </row>
        <row r="449">
          <cell r="A449">
            <v>43161</v>
          </cell>
          <cell r="B449" t="str">
            <v>NG Clearing Limited</v>
          </cell>
          <cell r="C449">
            <v>1500000</v>
          </cell>
          <cell r="E449" t="str">
            <v>Series A</v>
          </cell>
          <cell r="F449" t="str">
            <v xml:space="preserve">Consonance Investment Managers </v>
          </cell>
          <cell r="G449" t="str">
            <v>Consonance Investment Managers</v>
          </cell>
          <cell r="H449" t="str">
            <v/>
          </cell>
          <cell r="I449" t="str">
            <v/>
          </cell>
          <cell r="J449" t="str">
            <v/>
          </cell>
          <cell r="K449" t="str">
            <v/>
          </cell>
          <cell r="L449" t="e">
            <v>#N/A</v>
          </cell>
          <cell r="M449">
            <v>0.6428571428571429</v>
          </cell>
          <cell r="N449" t="str">
            <v>43161NG Clearing Limited1500000</v>
          </cell>
          <cell r="O449" t="str">
            <v/>
          </cell>
          <cell r="P449">
            <v>1</v>
          </cell>
          <cell r="Q449" t="str">
            <v/>
          </cell>
          <cell r="R449">
            <v>1500000</v>
          </cell>
          <cell r="S449" t="e">
            <v>#N/A</v>
          </cell>
          <cell r="T449" t="str">
            <v>3. Early Venture</v>
          </cell>
          <cell r="U449" t="e">
            <v>#N/A</v>
          </cell>
          <cell r="V449">
            <v>2018</v>
          </cell>
          <cell r="W449">
            <v>3</v>
          </cell>
          <cell r="X449">
            <v>1</v>
          </cell>
          <cell r="Y449">
            <v>1</v>
          </cell>
          <cell r="Z449">
            <v>1</v>
          </cell>
        </row>
        <row r="450">
          <cell r="A450">
            <v>43165</v>
          </cell>
          <cell r="B450" t="str">
            <v>HiCarByeCar</v>
          </cell>
          <cell r="C450" t="str">
            <v>Undisclosed</v>
          </cell>
          <cell r="E450" t="str">
            <v>Seed</v>
          </cell>
          <cell r="F450" t="str">
            <v>Undisclosed</v>
          </cell>
          <cell r="G450" t="str">
            <v>http://disrupt-africa.com/2018/03/sas-hicarbyecar-raises-funding-from-swiss-investor/</v>
          </cell>
          <cell r="H450" t="str">
            <v>South Africa</v>
          </cell>
          <cell r="I450" t="str">
            <v>South Africa</v>
          </cell>
          <cell r="J450" t="str">
            <v>Internet</v>
          </cell>
          <cell r="K450" t="str">
            <v>E-Commerce &amp; Retail</v>
          </cell>
          <cell r="L450" t="str">
            <v>HiCarByeCar</v>
          </cell>
          <cell r="M450">
            <v>0.9</v>
          </cell>
          <cell r="N450" t="str">
            <v>43165HiCarByeCarUndisclosed</v>
          </cell>
          <cell r="O450" t="str">
            <v/>
          </cell>
          <cell r="P450">
            <v>0</v>
          </cell>
          <cell r="Q450">
            <v>2015</v>
          </cell>
          <cell r="R450">
            <v>0</v>
          </cell>
          <cell r="S450">
            <v>0</v>
          </cell>
          <cell r="T450" t="str">
            <v>2. Seed</v>
          </cell>
          <cell r="U450" t="str">
            <v>E-commerce &amp; Retail</v>
          </cell>
          <cell r="V450">
            <v>2018</v>
          </cell>
          <cell r="W450">
            <v>3</v>
          </cell>
          <cell r="X450">
            <v>1</v>
          </cell>
          <cell r="Y450">
            <v>1</v>
          </cell>
          <cell r="Z450">
            <v>1</v>
          </cell>
        </row>
        <row r="451">
          <cell r="A451">
            <v>43171</v>
          </cell>
          <cell r="B451" t="str">
            <v>Afrikrea</v>
          </cell>
          <cell r="C451">
            <v>127000</v>
          </cell>
          <cell r="E451" t="str">
            <v>Seed</v>
          </cell>
          <cell r="F451" t="str">
            <v>Id4 ventures</v>
          </cell>
          <cell r="G451" t="str">
            <v>https://www.crunchbase.com/funding_round/afrikrea-seed--be821a57#section-overview</v>
          </cell>
          <cell r="H451" t="str">
            <v>Ivory Coast</v>
          </cell>
          <cell r="I451" t="str">
            <v>Ivory Coast</v>
          </cell>
          <cell r="J451" t="str">
            <v>Art, E-Commerce, Fashion, Handmade</v>
          </cell>
          <cell r="K451" t="str">
            <v>E-Commerce &amp; Retail</v>
          </cell>
          <cell r="L451" t="str">
            <v>Afrikrea</v>
          </cell>
          <cell r="M451">
            <v>0.9</v>
          </cell>
          <cell r="N451" t="str">
            <v>43171Afrikrea127000</v>
          </cell>
          <cell r="O451" t="str">
            <v/>
          </cell>
          <cell r="P451">
            <v>1</v>
          </cell>
          <cell r="Q451">
            <v>2012</v>
          </cell>
          <cell r="R451">
            <v>1069000</v>
          </cell>
          <cell r="S451">
            <v>0</v>
          </cell>
          <cell r="T451" t="str">
            <v>2. Seed</v>
          </cell>
          <cell r="U451" t="str">
            <v>E-commerce &amp; Retail</v>
          </cell>
          <cell r="V451">
            <v>2018</v>
          </cell>
          <cell r="W451">
            <v>3</v>
          </cell>
          <cell r="X451">
            <v>1</v>
          </cell>
          <cell r="Y451">
            <v>1</v>
          </cell>
          <cell r="Z451">
            <v>1</v>
          </cell>
        </row>
        <row r="452">
          <cell r="A452">
            <v>43171</v>
          </cell>
          <cell r="B452" t="str">
            <v xml:space="preserve">Pawame </v>
          </cell>
          <cell r="C452">
            <v>2000000</v>
          </cell>
          <cell r="E452" t="str">
            <v>Seed</v>
          </cell>
          <cell r="F452" t="str">
            <v>Undisclosed</v>
          </cell>
          <cell r="G452" t="str">
            <v>http://disrupt-africa.com/2018/03/kenyan-solar-startup-pawame-raises-2m-funding/</v>
          </cell>
          <cell r="H452" t="str">
            <v>Kenya</v>
          </cell>
          <cell r="I452" t="str">
            <v>Kenya</v>
          </cell>
          <cell r="J452" t="str">
            <v>Energy, Environmental Engineering, Renewable Energy, Solar</v>
          </cell>
          <cell r="K452" t="str">
            <v>Energy &amp; Environment Resources</v>
          </cell>
          <cell r="L452" t="str">
            <v xml:space="preserve">Pawame </v>
          </cell>
          <cell r="M452">
            <v>0.9</v>
          </cell>
          <cell r="N452" t="str">
            <v>43171Pawame 2000000</v>
          </cell>
          <cell r="O452" t="str">
            <v/>
          </cell>
          <cell r="P452">
            <v>1</v>
          </cell>
          <cell r="Q452">
            <v>2016</v>
          </cell>
          <cell r="R452">
            <v>2543000</v>
          </cell>
          <cell r="S452">
            <v>0</v>
          </cell>
          <cell r="T452" t="str">
            <v>2. Seed</v>
          </cell>
          <cell r="U452" t="e">
            <v>#N/A</v>
          </cell>
          <cell r="V452">
            <v>2018</v>
          </cell>
          <cell r="W452">
            <v>3</v>
          </cell>
          <cell r="X452">
            <v>1</v>
          </cell>
          <cell r="Y452">
            <v>1</v>
          </cell>
          <cell r="Z452">
            <v>1</v>
          </cell>
        </row>
        <row r="453">
          <cell r="A453">
            <v>43172</v>
          </cell>
          <cell r="B453" t="str">
            <v>Hi5</v>
          </cell>
          <cell r="C453">
            <v>180000</v>
          </cell>
          <cell r="E453" t="str">
            <v>Seed</v>
          </cell>
          <cell r="F453" t="str">
            <v>Getihu</v>
          </cell>
          <cell r="G453" t="str">
            <v>http://ventureburn.com/2018/06/hi5/</v>
          </cell>
          <cell r="H453" t="str">
            <v>South Africa</v>
          </cell>
          <cell r="I453" t="str">
            <v>South Africa</v>
          </cell>
          <cell r="J453" t="str">
            <v>Human Resources</v>
          </cell>
          <cell r="K453" t="str">
            <v>Information Technology</v>
          </cell>
          <cell r="L453" t="str">
            <v>Hi5</v>
          </cell>
          <cell r="M453">
            <v>0.9</v>
          </cell>
          <cell r="N453" t="str">
            <v>43172Hi5180000</v>
          </cell>
          <cell r="O453" t="str">
            <v/>
          </cell>
          <cell r="P453">
            <v>1</v>
          </cell>
          <cell r="Q453">
            <v>2016</v>
          </cell>
          <cell r="R453">
            <v>180000</v>
          </cell>
          <cell r="S453">
            <v>0</v>
          </cell>
          <cell r="T453" t="str">
            <v>2. Seed</v>
          </cell>
          <cell r="U453" t="str">
            <v>Other Technologies &amp; Information Technology</v>
          </cell>
          <cell r="V453">
            <v>2018</v>
          </cell>
          <cell r="W453">
            <v>3</v>
          </cell>
          <cell r="X453">
            <v>1</v>
          </cell>
          <cell r="Y453">
            <v>1</v>
          </cell>
          <cell r="Z453">
            <v>1</v>
          </cell>
        </row>
        <row r="454">
          <cell r="A454">
            <v>43172</v>
          </cell>
          <cell r="B454" t="str">
            <v>Yumamia</v>
          </cell>
          <cell r="C454">
            <v>100000</v>
          </cell>
          <cell r="E454" t="str">
            <v>Seed</v>
          </cell>
          <cell r="F454" t="str">
            <v>Manal Al Alem</v>
          </cell>
          <cell r="G454" t="str">
            <v>https://www.menabytes.com/yumamia-manal-al-alem/</v>
          </cell>
          <cell r="H454" t="str">
            <v>Egypt</v>
          </cell>
          <cell r="I454" t="str">
            <v>Egypt</v>
          </cell>
          <cell r="J454" t="str">
            <v>Catering, Delivery, Food and Beverage, Food Delivery, Marketplace, Subscription Service</v>
          </cell>
          <cell r="K454" t="str">
            <v>E-Commerce &amp; Retail</v>
          </cell>
          <cell r="L454" t="str">
            <v>Yumamia</v>
          </cell>
          <cell r="M454">
            <v>0.9</v>
          </cell>
          <cell r="N454" t="str">
            <v>43172Yumamia100000</v>
          </cell>
          <cell r="O454" t="str">
            <v/>
          </cell>
          <cell r="P454">
            <v>1</v>
          </cell>
          <cell r="Q454">
            <v>2014</v>
          </cell>
          <cell r="R454">
            <v>2750000</v>
          </cell>
          <cell r="S454">
            <v>0</v>
          </cell>
          <cell r="T454" t="str">
            <v>2. Seed</v>
          </cell>
          <cell r="U454" t="str">
            <v>E-commerce &amp; Retail</v>
          </cell>
          <cell r="V454">
            <v>2018</v>
          </cell>
          <cell r="W454">
            <v>3</v>
          </cell>
          <cell r="X454">
            <v>1</v>
          </cell>
          <cell r="Y454">
            <v>1</v>
          </cell>
          <cell r="Z454">
            <v>1</v>
          </cell>
        </row>
        <row r="455">
          <cell r="A455">
            <v>43172</v>
          </cell>
          <cell r="B455" t="str">
            <v>WeFarm</v>
          </cell>
          <cell r="C455">
            <v>5000000</v>
          </cell>
          <cell r="E455" t="str">
            <v>Seed</v>
          </cell>
          <cell r="F455" t="str">
            <v>True Ventures, Norrsken Foundation, Niklas Zennström, Matt Mullenweg, LocalGlobe, Bryan Meehan, ADV</v>
          </cell>
          <cell r="G455" t="str">
            <v>http://www.finsmes.com/2018/03/wefarm-secures-5m-new-financing-round.html</v>
          </cell>
          <cell r="H455" t="str">
            <v>Kenya</v>
          </cell>
          <cell r="I455" t="str">
            <v>Kenya</v>
          </cell>
          <cell r="J455" t="str">
            <v>Agriculture, AgTech, Crowdsourcing, Internet</v>
          </cell>
          <cell r="K455" t="str">
            <v>Agriculture</v>
          </cell>
          <cell r="L455" t="str">
            <v>Wefarm</v>
          </cell>
          <cell r="M455">
            <v>0.9</v>
          </cell>
          <cell r="N455" t="str">
            <v>43172WeFarm5000000</v>
          </cell>
          <cell r="O455" t="str">
            <v/>
          </cell>
          <cell r="P455">
            <v>1</v>
          </cell>
          <cell r="Q455">
            <v>2015</v>
          </cell>
          <cell r="R455">
            <v>6600000</v>
          </cell>
          <cell r="S455">
            <v>0</v>
          </cell>
          <cell r="T455" t="str">
            <v>2. Seed</v>
          </cell>
          <cell r="U455" t="str">
            <v>Agriculture</v>
          </cell>
          <cell r="V455">
            <v>2018</v>
          </cell>
          <cell r="W455">
            <v>3</v>
          </cell>
          <cell r="X455">
            <v>1</v>
          </cell>
          <cell r="Y455">
            <v>1</v>
          </cell>
          <cell r="Z455">
            <v>7</v>
          </cell>
        </row>
        <row r="456">
          <cell r="A456">
            <v>43174</v>
          </cell>
          <cell r="B456" t="str">
            <v>M-KOPA</v>
          </cell>
          <cell r="C456">
            <v>10000000</v>
          </cell>
          <cell r="E456" t="str">
            <v>Venture Round</v>
          </cell>
          <cell r="F456" t="str">
            <v>CDC Group, Generation Investment Management, LGT Venture Philanthropy</v>
          </cell>
          <cell r="G456" t="str">
            <v>https://www.crunchbase.com/funding_round/m-kopa-series-unknown--8dfedb95</v>
          </cell>
          <cell r="H456" t="str">
            <v>Kenya</v>
          </cell>
          <cell r="I456" t="str">
            <v>Kenya</v>
          </cell>
          <cell r="J456" t="str">
            <v>Energy, Financial Services, Mobile</v>
          </cell>
          <cell r="K456" t="str">
            <v>Energy &amp; Environment Resources</v>
          </cell>
          <cell r="L456" t="str">
            <v>M-Kopa</v>
          </cell>
          <cell r="M456">
            <v>0.9</v>
          </cell>
          <cell r="N456" t="str">
            <v>43174M-KOPA10000000</v>
          </cell>
          <cell r="O456" t="str">
            <v/>
          </cell>
          <cell r="P456">
            <v>1</v>
          </cell>
          <cell r="Q456">
            <v>2011</v>
          </cell>
          <cell r="R456">
            <v>161800000</v>
          </cell>
          <cell r="S456">
            <v>0</v>
          </cell>
          <cell r="T456" t="str">
            <v>4. Late Venture</v>
          </cell>
          <cell r="U456" t="e">
            <v>#N/A</v>
          </cell>
          <cell r="V456">
            <v>2018</v>
          </cell>
          <cell r="W456">
            <v>3</v>
          </cell>
          <cell r="X456">
            <v>1</v>
          </cell>
          <cell r="Y456">
            <v>1</v>
          </cell>
          <cell r="Z456">
            <v>3</v>
          </cell>
        </row>
        <row r="457">
          <cell r="A457">
            <v>43174</v>
          </cell>
          <cell r="B457" t="str">
            <v>myPadi</v>
          </cell>
          <cell r="C457" t="str">
            <v>Undisclosed</v>
          </cell>
          <cell r="E457" t="str">
            <v>Seed</v>
          </cell>
          <cell r="F457" t="str">
            <v>EchoVC Partners</v>
          </cell>
          <cell r="G457" t="str">
            <v>https://techpoint.africa/2018/03/15/mypadi-raises-fund-from-echovc/</v>
          </cell>
          <cell r="H457" t="str">
            <v>Nigeria</v>
          </cell>
          <cell r="I457" t="str">
            <v>Nigeria</v>
          </cell>
          <cell r="J457" t="str">
            <v>Hostel Booking, Roommate Finder, Student Housing</v>
          </cell>
          <cell r="K457" t="str">
            <v>Real estate</v>
          </cell>
          <cell r="L457" t="str">
            <v>myPadi</v>
          </cell>
          <cell r="M457">
            <v>0.9</v>
          </cell>
          <cell r="N457" t="str">
            <v>43174myPadiUndisclosed</v>
          </cell>
          <cell r="O457" t="str">
            <v/>
          </cell>
          <cell r="P457">
            <v>0</v>
          </cell>
          <cell r="Q457">
            <v>2016</v>
          </cell>
          <cell r="R457">
            <v>0</v>
          </cell>
          <cell r="S457">
            <v>0</v>
          </cell>
          <cell r="T457" t="str">
            <v>2. Seed</v>
          </cell>
          <cell r="U457" t="str">
            <v>Construction &amp; Real Estate</v>
          </cell>
          <cell r="V457">
            <v>2018</v>
          </cell>
          <cell r="W457">
            <v>3</v>
          </cell>
          <cell r="X457">
            <v>1</v>
          </cell>
          <cell r="Y457">
            <v>1</v>
          </cell>
          <cell r="Z457">
            <v>1</v>
          </cell>
        </row>
        <row r="458">
          <cell r="A458">
            <v>43174</v>
          </cell>
          <cell r="B458" t="str">
            <v xml:space="preserve">LifeBank </v>
          </cell>
          <cell r="C458">
            <v>62033</v>
          </cell>
          <cell r="E458" t="str">
            <v>Grant</v>
          </cell>
          <cell r="F458" t="str">
            <v xml:space="preserve">Merck Accelerator </v>
          </cell>
          <cell r="G458" t="str">
            <v>https://techpoint.africa/reports/nigerian-startup-funding/</v>
          </cell>
          <cell r="H458" t="str">
            <v>Nigeria</v>
          </cell>
          <cell r="I458" t="str">
            <v>Nigeria</v>
          </cell>
          <cell r="J458" t="str">
            <v>Health Care, Hospital</v>
          </cell>
          <cell r="K458" t="str">
            <v>Healthcare &amp; Pharma</v>
          </cell>
          <cell r="L458" t="str">
            <v xml:space="preserve">LifeBank </v>
          </cell>
          <cell r="M458">
            <v>0.9</v>
          </cell>
          <cell r="N458" t="str">
            <v>43174LifeBank 62033</v>
          </cell>
          <cell r="O458" t="str">
            <v/>
          </cell>
          <cell r="P458">
            <v>1</v>
          </cell>
          <cell r="Q458">
            <v>2015</v>
          </cell>
          <cell r="R458">
            <v>262033</v>
          </cell>
          <cell r="S458">
            <v>0</v>
          </cell>
          <cell r="T458" t="str">
            <v>1. Grant</v>
          </cell>
          <cell r="U458" t="str">
            <v>Health &amp; Pharmaceuticals</v>
          </cell>
          <cell r="V458">
            <v>2018</v>
          </cell>
          <cell r="W458">
            <v>3</v>
          </cell>
          <cell r="X458">
            <v>1</v>
          </cell>
          <cell r="Y458">
            <v>1</v>
          </cell>
          <cell r="Z458">
            <v>1</v>
          </cell>
        </row>
        <row r="459">
          <cell r="A459">
            <v>43174</v>
          </cell>
          <cell r="B459" t="str">
            <v>iFixng</v>
          </cell>
          <cell r="C459">
            <v>50000</v>
          </cell>
          <cell r="E459" t="str">
            <v>Seed</v>
          </cell>
          <cell r="F459" t="str">
            <v xml:space="preserve">Yomi Martins </v>
          </cell>
          <cell r="G459" t="str">
            <v>https://techpoint.africa/2018/04/03/ifixng-raises-50000/</v>
          </cell>
          <cell r="H459" t="str">
            <v>Nigeria</v>
          </cell>
          <cell r="I459" t="str">
            <v>Nigeria</v>
          </cell>
          <cell r="J459" t="str">
            <v>Construction, Professional Services, Recruiting</v>
          </cell>
          <cell r="K459" t="str">
            <v>Recruitment, Human Resource</v>
          </cell>
          <cell r="L459" t="str">
            <v>iFixng</v>
          </cell>
          <cell r="M459">
            <v>0.9</v>
          </cell>
          <cell r="N459" t="str">
            <v>43174iFixng50000</v>
          </cell>
          <cell r="O459" t="str">
            <v/>
          </cell>
          <cell r="P459">
            <v>1</v>
          </cell>
          <cell r="Q459">
            <v>2016</v>
          </cell>
          <cell r="R459">
            <v>50000</v>
          </cell>
          <cell r="S459">
            <v>0</v>
          </cell>
          <cell r="T459" t="str">
            <v>2. Seed</v>
          </cell>
          <cell r="U459" t="str">
            <v>Employment, Talent &amp; Labour</v>
          </cell>
          <cell r="V459">
            <v>2018</v>
          </cell>
          <cell r="W459">
            <v>3</v>
          </cell>
          <cell r="X459">
            <v>1</v>
          </cell>
          <cell r="Y459">
            <v>1</v>
          </cell>
          <cell r="Z459">
            <v>1</v>
          </cell>
        </row>
        <row r="460">
          <cell r="A460">
            <v>43174</v>
          </cell>
          <cell r="B460" t="str">
            <v>Clintonel Technologies</v>
          </cell>
          <cell r="C460">
            <v>30000</v>
          </cell>
          <cell r="E460" t="str">
            <v>Grant</v>
          </cell>
          <cell r="F460" t="str">
            <v>Ford Foundation</v>
          </cell>
          <cell r="G460" t="str">
            <v>https://goo.gl/zHaBXu</v>
          </cell>
          <cell r="H460" t="str">
            <v>Nigeria</v>
          </cell>
          <cell r="I460" t="str">
            <v>Nigeria</v>
          </cell>
          <cell r="J460" t="str">
            <v>Printing, Manufacturing</v>
          </cell>
          <cell r="K460" t="str">
            <v>Information Technology</v>
          </cell>
          <cell r="L460" t="str">
            <v>Clintonel Technologies</v>
          </cell>
          <cell r="M460">
            <v>0.9</v>
          </cell>
          <cell r="N460" t="str">
            <v>43174Clintonel Technologies30000</v>
          </cell>
          <cell r="O460" t="str">
            <v/>
          </cell>
          <cell r="P460">
            <v>1</v>
          </cell>
          <cell r="Q460">
            <v>2017</v>
          </cell>
          <cell r="R460">
            <v>30000</v>
          </cell>
          <cell r="S460">
            <v>0</v>
          </cell>
          <cell r="T460" t="str">
            <v>1. Grant</v>
          </cell>
          <cell r="U460" t="str">
            <v>Other Technologies &amp; Information Technology</v>
          </cell>
          <cell r="V460">
            <v>2018</v>
          </cell>
          <cell r="W460">
            <v>3</v>
          </cell>
          <cell r="X460">
            <v>1</v>
          </cell>
          <cell r="Y460">
            <v>1</v>
          </cell>
          <cell r="Z460">
            <v>1</v>
          </cell>
        </row>
        <row r="461">
          <cell r="A461">
            <v>43175</v>
          </cell>
          <cell r="B461" t="str">
            <v>Ogwugo</v>
          </cell>
          <cell r="C461">
            <v>20000</v>
          </cell>
          <cell r="E461" t="str">
            <v>Grant</v>
          </cell>
          <cell r="F461" t="str">
            <v>Ford Foundation</v>
          </cell>
          <cell r="G461" t="str">
            <v>https://www.crunchbase.com/funding_round/ogwugo-grant--59dc7e58</v>
          </cell>
          <cell r="H461" t="str">
            <v>Nigeria</v>
          </cell>
          <cell r="I461" t="str">
            <v>Nigeria</v>
          </cell>
          <cell r="J461" t="str">
            <v>Delivery Service, E-Commerce, Food Delivery, Procurement</v>
          </cell>
          <cell r="K461" t="str">
            <v>E-Commerce &amp; Retail</v>
          </cell>
          <cell r="L461" t="str">
            <v>Ogwugo</v>
          </cell>
          <cell r="M461">
            <v>0.9</v>
          </cell>
          <cell r="N461" t="str">
            <v>43175Ogwugo20000</v>
          </cell>
          <cell r="O461" t="str">
            <v/>
          </cell>
          <cell r="P461">
            <v>1</v>
          </cell>
          <cell r="Q461">
            <v>2017</v>
          </cell>
          <cell r="R461">
            <v>20000</v>
          </cell>
          <cell r="S461">
            <v>0</v>
          </cell>
          <cell r="T461" t="str">
            <v>1. Grant</v>
          </cell>
          <cell r="U461" t="str">
            <v>E-commerce &amp; Retail</v>
          </cell>
          <cell r="V461">
            <v>2018</v>
          </cell>
          <cell r="W461">
            <v>3</v>
          </cell>
          <cell r="X461">
            <v>1</v>
          </cell>
          <cell r="Y461">
            <v>1</v>
          </cell>
          <cell r="Z461">
            <v>1</v>
          </cell>
        </row>
        <row r="462">
          <cell r="A462">
            <v>43179</v>
          </cell>
          <cell r="B462" t="str">
            <v>M-Birr</v>
          </cell>
          <cell r="C462">
            <v>9870000</v>
          </cell>
          <cell r="E462" t="str">
            <v>Private Equity</v>
          </cell>
          <cell r="F462" t="str">
            <v>DEG - Deutsche Investitions- und Entwicklungsgesellschaft, European Investment Bank (EIB)</v>
          </cell>
          <cell r="G462" t="str">
            <v>http://www.africanreview.com/finance/banking-a-finance/standard-bank-acts-as-lead-adviser-on-m-birr-s-us-9-87mn-equity-raise</v>
          </cell>
          <cell r="H462" t="str">
            <v>Ethiopia</v>
          </cell>
          <cell r="I462" t="str">
            <v>Ethiopia</v>
          </cell>
          <cell r="J462" t="str">
            <v>Mobile Payments, Software</v>
          </cell>
          <cell r="K462" t="str">
            <v>Mobile Payments</v>
          </cell>
          <cell r="L462" t="str">
            <v>M-Birr</v>
          </cell>
          <cell r="M462">
            <v>0.9</v>
          </cell>
          <cell r="N462" t="str">
            <v>43179M-Birr9870000</v>
          </cell>
          <cell r="O462" t="str">
            <v/>
          </cell>
          <cell r="P462">
            <v>1</v>
          </cell>
          <cell r="Q462">
            <v>2001</v>
          </cell>
          <cell r="R462">
            <v>9870000</v>
          </cell>
          <cell r="S462">
            <v>0</v>
          </cell>
          <cell r="T462" t="str">
            <v>6. Private Equity</v>
          </cell>
          <cell r="U462" t="e">
            <v>#N/A</v>
          </cell>
          <cell r="V462">
            <v>2018</v>
          </cell>
          <cell r="W462">
            <v>3</v>
          </cell>
          <cell r="X462">
            <v>1</v>
          </cell>
          <cell r="Y462">
            <v>1</v>
          </cell>
          <cell r="Z462">
            <v>2</v>
          </cell>
        </row>
        <row r="463">
          <cell r="A463">
            <v>43180</v>
          </cell>
          <cell r="B463" t="str">
            <v>DataProphet</v>
          </cell>
          <cell r="C463" t="str">
            <v>Undisclosed</v>
          </cell>
          <cell r="E463" t="str">
            <v>Seed</v>
          </cell>
          <cell r="F463" t="str">
            <v>Knife Capital</v>
          </cell>
          <cell r="G463" t="str">
            <v>https://is.gd/FbD6rk</v>
          </cell>
          <cell r="H463" t="str">
            <v>South Africa</v>
          </cell>
          <cell r="I463" t="str">
            <v>South Africa</v>
          </cell>
          <cell r="J463" t="str">
            <v>Machine Learning, Data Science, Predictive Analytics, Artificial Intelligence</v>
          </cell>
          <cell r="K463" t="str">
            <v>Information Technology</v>
          </cell>
          <cell r="L463" t="str">
            <v>Dataprophet</v>
          </cell>
          <cell r="M463">
            <v>0.9</v>
          </cell>
          <cell r="N463" t="str">
            <v>43180DataProphetUndisclosed</v>
          </cell>
          <cell r="O463" t="str">
            <v/>
          </cell>
          <cell r="P463">
            <v>0</v>
          </cell>
          <cell r="Q463">
            <v>2013</v>
          </cell>
          <cell r="R463">
            <v>0</v>
          </cell>
          <cell r="S463">
            <v>0</v>
          </cell>
          <cell r="T463" t="str">
            <v>2. Seed</v>
          </cell>
          <cell r="U463" t="str">
            <v>Other Technologies &amp; Information Technology</v>
          </cell>
          <cell r="V463">
            <v>2018</v>
          </cell>
          <cell r="W463">
            <v>3</v>
          </cell>
          <cell r="X463">
            <v>1</v>
          </cell>
          <cell r="Y463">
            <v>1</v>
          </cell>
          <cell r="Z463">
            <v>1</v>
          </cell>
        </row>
        <row r="464">
          <cell r="A464">
            <v>43182</v>
          </cell>
          <cell r="B464" t="str">
            <v>GoDoChurch</v>
          </cell>
          <cell r="C464">
            <v>300000</v>
          </cell>
          <cell r="E464" t="str">
            <v>Series A</v>
          </cell>
          <cell r="F464" t="str">
            <v>AngelHub Ventures</v>
          </cell>
          <cell r="G464" t="str">
            <v>https://www.crunchbase.com/funding_round/godochurch-series-a--893fb180#section-lead-investors</v>
          </cell>
          <cell r="H464" t="str">
            <v>South Africa</v>
          </cell>
          <cell r="I464" t="str">
            <v>South Africa</v>
          </cell>
          <cell r="J464" t="str">
            <v>Information Services, Information Technology, Software</v>
          </cell>
          <cell r="K464" t="str">
            <v>Information Technology</v>
          </cell>
          <cell r="L464" t="str">
            <v>Godochurch</v>
          </cell>
          <cell r="M464">
            <v>0.9</v>
          </cell>
          <cell r="N464" t="str">
            <v>43182GoDoChurch300000</v>
          </cell>
          <cell r="O464" t="str">
            <v/>
          </cell>
          <cell r="P464">
            <v>1</v>
          </cell>
          <cell r="Q464">
            <v>2006</v>
          </cell>
          <cell r="R464">
            <v>300000</v>
          </cell>
          <cell r="S464">
            <v>0</v>
          </cell>
          <cell r="T464" t="str">
            <v>3. Early Venture</v>
          </cell>
          <cell r="U464" t="str">
            <v>Other Technologies &amp; Information Technology</v>
          </cell>
          <cell r="V464">
            <v>2018</v>
          </cell>
          <cell r="W464">
            <v>3</v>
          </cell>
          <cell r="X464">
            <v>1</v>
          </cell>
          <cell r="Y464">
            <v>1</v>
          </cell>
          <cell r="Z464">
            <v>1</v>
          </cell>
        </row>
        <row r="465">
          <cell r="A465">
            <v>43184</v>
          </cell>
          <cell r="B465" t="str">
            <v>Halan</v>
          </cell>
          <cell r="C465">
            <v>2000000</v>
          </cell>
          <cell r="E465" t="str">
            <v>Seed</v>
          </cell>
          <cell r="F465" t="str">
            <v>Undisclosed</v>
          </cell>
          <cell r="G465" t="str">
            <v>https://enterprise.press/stories/2018/03/25/halan-a-ridesharing-app-for-tuktuks-and-motorcycles-closes-in-on-usd-2-mn-fundraising-round/</v>
          </cell>
          <cell r="H465" t="str">
            <v>Egypt</v>
          </cell>
          <cell r="I465" t="str">
            <v>Egypt</v>
          </cell>
          <cell r="J465" t="str">
            <v>Logistics, Ride Sharing, Sharing Economy, Transportation</v>
          </cell>
          <cell r="K465" t="str">
            <v>Transport &amp; Logistics</v>
          </cell>
          <cell r="L465" t="str">
            <v>Halan</v>
          </cell>
          <cell r="M465">
            <v>0.9</v>
          </cell>
          <cell r="N465" t="str">
            <v>43184Halan2000000</v>
          </cell>
          <cell r="O465" t="str">
            <v/>
          </cell>
          <cell r="P465">
            <v>1</v>
          </cell>
          <cell r="Q465">
            <v>2017</v>
          </cell>
          <cell r="R465">
            <v>6909000</v>
          </cell>
          <cell r="S465">
            <v>0</v>
          </cell>
          <cell r="T465" t="str">
            <v>2. Seed</v>
          </cell>
          <cell r="U465" t="str">
            <v>Transport &amp; Logistics</v>
          </cell>
          <cell r="V465">
            <v>2018</v>
          </cell>
          <cell r="W465">
            <v>3</v>
          </cell>
          <cell r="X465">
            <v>1</v>
          </cell>
          <cell r="Y465">
            <v>1</v>
          </cell>
          <cell r="Z465">
            <v>1</v>
          </cell>
        </row>
        <row r="466">
          <cell r="A466">
            <v>43185</v>
          </cell>
          <cell r="B466" t="str">
            <v>Optimalogistic</v>
          </cell>
          <cell r="C466">
            <v>60000</v>
          </cell>
          <cell r="E466" t="str">
            <v>Seed</v>
          </cell>
          <cell r="F466" t="str">
            <v>Undisclosed</v>
          </cell>
          <cell r="G466" t="str">
            <v>https://www.crunchbase.com/funding_round/optimalogistic-sa-seed--76790d80</v>
          </cell>
          <cell r="H466" t="str">
            <v>Tunisia</v>
          </cell>
          <cell r="I466" t="str">
            <v>Tunisia</v>
          </cell>
          <cell r="J466" t="str">
            <v>Logistics, Transportation</v>
          </cell>
          <cell r="K466" t="str">
            <v>Transport &amp; Logistics</v>
          </cell>
          <cell r="L466" t="str">
            <v>Optimalogistic</v>
          </cell>
          <cell r="M466">
            <v>0.9</v>
          </cell>
          <cell r="N466" t="str">
            <v>43185Optimalogistic60000</v>
          </cell>
          <cell r="O466" t="str">
            <v/>
          </cell>
          <cell r="P466">
            <v>1</v>
          </cell>
          <cell r="Q466">
            <v>2016</v>
          </cell>
          <cell r="R466">
            <v>60000</v>
          </cell>
          <cell r="S466">
            <v>0</v>
          </cell>
          <cell r="T466" t="str">
            <v>2. Seed</v>
          </cell>
          <cell r="U466" t="str">
            <v>Transport &amp; Logistics</v>
          </cell>
          <cell r="V466">
            <v>2018</v>
          </cell>
          <cell r="W466">
            <v>3</v>
          </cell>
          <cell r="X466">
            <v>1</v>
          </cell>
          <cell r="Y466">
            <v>1</v>
          </cell>
          <cell r="Z466">
            <v>1</v>
          </cell>
        </row>
        <row r="467">
          <cell r="A467">
            <v>43187</v>
          </cell>
          <cell r="B467" t="str">
            <v>Gokada</v>
          </cell>
          <cell r="C467">
            <v>337300</v>
          </cell>
          <cell r="E467" t="str">
            <v>Seed</v>
          </cell>
          <cell r="F467" t="str">
            <v>Adventure Capital</v>
          </cell>
          <cell r="G467" t="str">
            <v>https://www.sec.gov/Archives/edgar/data/1735262/000173526218000001/xslFormDX01/primary_doc.xml</v>
          </cell>
          <cell r="H467" t="str">
            <v>Nigeria</v>
          </cell>
          <cell r="I467" t="str">
            <v>Nigeria</v>
          </cell>
          <cell r="J467" t="str">
            <v>Private Transport, Logistics, Ride-Hailing, Transportation, Moto-Taxi, Okada, logistics</v>
          </cell>
          <cell r="K467" t="str">
            <v>Transport &amp; Logistics</v>
          </cell>
          <cell r="L467" t="str">
            <v>Gokada</v>
          </cell>
          <cell r="M467">
            <v>0.9</v>
          </cell>
          <cell r="N467" t="str">
            <v>43187Gokada337300</v>
          </cell>
          <cell r="O467" t="str">
            <v/>
          </cell>
          <cell r="P467">
            <v>1</v>
          </cell>
          <cell r="Q467">
            <v>2017</v>
          </cell>
          <cell r="R467">
            <v>12507300</v>
          </cell>
          <cell r="S467">
            <v>0</v>
          </cell>
          <cell r="T467" t="str">
            <v>2. Seed</v>
          </cell>
          <cell r="U467" t="str">
            <v>Transport &amp; Logistics</v>
          </cell>
          <cell r="V467">
            <v>2018</v>
          </cell>
          <cell r="W467">
            <v>3</v>
          </cell>
          <cell r="X467">
            <v>1</v>
          </cell>
          <cell r="Y467">
            <v>1</v>
          </cell>
          <cell r="Z467">
            <v>1</v>
          </cell>
        </row>
        <row r="468">
          <cell r="A468">
            <v>43187</v>
          </cell>
          <cell r="B468" t="str">
            <v>Arone</v>
          </cell>
          <cell r="C468">
            <v>100000</v>
          </cell>
          <cell r="E468" t="str">
            <v>Angel</v>
          </cell>
          <cell r="F468" t="str">
            <v>Chibuzo Ujam, Echukwudi Daniel</v>
          </cell>
          <cell r="G468" t="str">
            <v>http://disrupt-africa.com/2018/03/nigerian-drone-startup-raises-angel-funding/</v>
          </cell>
          <cell r="V468">
            <v>2018</v>
          </cell>
          <cell r="W468">
            <v>3</v>
          </cell>
          <cell r="X468">
            <v>1</v>
          </cell>
          <cell r="Y468">
            <v>1</v>
          </cell>
          <cell r="Z468">
            <v>2</v>
          </cell>
        </row>
        <row r="469">
          <cell r="A469">
            <v>43188</v>
          </cell>
          <cell r="B469" t="str">
            <v>Terragon Group</v>
          </cell>
          <cell r="C469">
            <v>5000000</v>
          </cell>
          <cell r="E469" t="str">
            <v>Series A</v>
          </cell>
          <cell r="F469" t="str">
            <v xml:space="preserve">TLcom Capital Partners </v>
          </cell>
          <cell r="G469" t="str">
            <v>http://ventureburn.com/2018/04/terragon-tl/</v>
          </cell>
          <cell r="H469" t="str">
            <v>Nigeria</v>
          </cell>
          <cell r="I469" t="str">
            <v>Nigeria</v>
          </cell>
          <cell r="J469" t="str">
            <v>Billing, Content, CRM, Digital Media, Local, Mobile, Mobile Advertising, Music, Social Media, Social Media Marketing</v>
          </cell>
          <cell r="K469" t="str">
            <v>Media &amp; Entertainment</v>
          </cell>
          <cell r="L469" t="str">
            <v>Terragon Group</v>
          </cell>
          <cell r="M469">
            <v>0.9</v>
          </cell>
          <cell r="N469" t="str">
            <v>43188Terragon Group5000000</v>
          </cell>
          <cell r="O469" t="str">
            <v/>
          </cell>
          <cell r="P469">
            <v>1</v>
          </cell>
          <cell r="Q469">
            <v>2009</v>
          </cell>
          <cell r="R469">
            <v>5000000</v>
          </cell>
          <cell r="S469">
            <v>0</v>
          </cell>
          <cell r="T469" t="str">
            <v>3. Early Venture</v>
          </cell>
          <cell r="U469" t="str">
            <v>Media &amp; Entertainment</v>
          </cell>
          <cell r="V469">
            <v>2018</v>
          </cell>
          <cell r="W469">
            <v>3</v>
          </cell>
          <cell r="X469">
            <v>1</v>
          </cell>
          <cell r="Y469">
            <v>1</v>
          </cell>
          <cell r="Z469">
            <v>1</v>
          </cell>
        </row>
        <row r="470">
          <cell r="A470">
            <v>43188</v>
          </cell>
          <cell r="B470" t="str">
            <v>GICMED</v>
          </cell>
          <cell r="C470">
            <v>35000</v>
          </cell>
          <cell r="E470" t="str">
            <v>Seed</v>
          </cell>
          <cell r="F470" t="str">
            <v>Undisclosed</v>
          </cell>
          <cell r="G470" t="str">
            <v>https://www.crunchbase.com/funding_round/gicmed-seed--671b667a</v>
          </cell>
          <cell r="H470" t="str">
            <v>Cameroon</v>
          </cell>
          <cell r="I470" t="str">
            <v>Cameroon</v>
          </cell>
          <cell r="J470" t="str">
            <v>Health Care, Health Diagnostics, Medical Device, Telecommunications</v>
          </cell>
          <cell r="K470" t="str">
            <v>Healthcare &amp; Pharma</v>
          </cell>
          <cell r="L470" t="str">
            <v>GICMED</v>
          </cell>
          <cell r="M470">
            <v>0.9</v>
          </cell>
          <cell r="N470" t="str">
            <v>43188GICMED35000</v>
          </cell>
          <cell r="O470" t="str">
            <v/>
          </cell>
          <cell r="P470">
            <v>1</v>
          </cell>
          <cell r="Q470">
            <v>2017</v>
          </cell>
          <cell r="R470">
            <v>35000</v>
          </cell>
          <cell r="S470">
            <v>0</v>
          </cell>
          <cell r="T470" t="str">
            <v>2. Seed</v>
          </cell>
          <cell r="U470" t="str">
            <v>Health &amp; Pharmaceuticals</v>
          </cell>
          <cell r="V470">
            <v>2018</v>
          </cell>
          <cell r="W470">
            <v>3</v>
          </cell>
          <cell r="X470">
            <v>1</v>
          </cell>
          <cell r="Y470">
            <v>1</v>
          </cell>
          <cell r="Z470">
            <v>1</v>
          </cell>
        </row>
        <row r="471">
          <cell r="A471">
            <v>43191</v>
          </cell>
          <cell r="B471" t="str">
            <v>ConnectMed</v>
          </cell>
          <cell r="C471">
            <v>10000</v>
          </cell>
          <cell r="E471" t="str">
            <v>Grant</v>
          </cell>
          <cell r="F471" t="str">
            <v>Villgro Kenya</v>
          </cell>
          <cell r="G471" t="str">
            <v>https://www.crunchbase.com/funding_round/connectedmed-grant--414d81e0#section-lead-investors</v>
          </cell>
          <cell r="H471" t="str">
            <v>Kenya</v>
          </cell>
          <cell r="I471" t="str">
            <v>Kenya</v>
          </cell>
          <cell r="J471" t="str">
            <v>Health Care, Internet, mHealth</v>
          </cell>
          <cell r="K471" t="str">
            <v>Healthcare &amp; Pharma</v>
          </cell>
          <cell r="L471" t="str">
            <v>ConnectMed</v>
          </cell>
          <cell r="M471">
            <v>0.9</v>
          </cell>
          <cell r="N471" t="str">
            <v>43191ConnectMed10000</v>
          </cell>
          <cell r="O471" t="str">
            <v/>
          </cell>
          <cell r="P471">
            <v>1</v>
          </cell>
          <cell r="Q471">
            <v>2016</v>
          </cell>
          <cell r="R471">
            <v>10000</v>
          </cell>
          <cell r="S471">
            <v>0</v>
          </cell>
          <cell r="T471" t="str">
            <v>1. Grant</v>
          </cell>
          <cell r="U471" t="str">
            <v>Health &amp; Pharmaceuticals</v>
          </cell>
          <cell r="V471">
            <v>2018</v>
          </cell>
          <cell r="W471">
            <v>4</v>
          </cell>
          <cell r="X471">
            <v>2</v>
          </cell>
          <cell r="Y471">
            <v>1</v>
          </cell>
          <cell r="Z471">
            <v>1</v>
          </cell>
        </row>
        <row r="472">
          <cell r="A472">
            <v>43194</v>
          </cell>
          <cell r="B472" t="str">
            <v>Azuri Technologies</v>
          </cell>
          <cell r="C472">
            <v>2380000</v>
          </cell>
          <cell r="E472" t="str">
            <v>Crowdfunding</v>
          </cell>
          <cell r="F472" t="str">
            <v>Undisclosed</v>
          </cell>
          <cell r="G472" t="str">
            <v>https://techmoran.com/2018/04/05/azuri-technologies-raises-1-7m-via-the-energise-africa-platform-for-electrifying-africa/</v>
          </cell>
          <cell r="H472" t="str">
            <v>United Kingdom</v>
          </cell>
          <cell r="I472" t="str">
            <v>United Kingdom</v>
          </cell>
          <cell r="J472" t="str">
            <v>Energy, Renewable Energy, Solar</v>
          </cell>
          <cell r="K472" t="str">
            <v>Energy &amp; Environment Resources</v>
          </cell>
          <cell r="L472" t="str">
            <v>Azuri Technologies</v>
          </cell>
          <cell r="M472">
            <v>0.9</v>
          </cell>
          <cell r="N472" t="str">
            <v>43194Azuri Technologies2380000</v>
          </cell>
          <cell r="O472" t="str">
            <v/>
          </cell>
          <cell r="P472">
            <v>1</v>
          </cell>
          <cell r="Q472">
            <v>2012</v>
          </cell>
          <cell r="R472">
            <v>53511500</v>
          </cell>
          <cell r="S472">
            <v>1</v>
          </cell>
          <cell r="T472" t="str">
            <v>7. Offerings</v>
          </cell>
          <cell r="U472" t="e">
            <v>#N/A</v>
          </cell>
          <cell r="V472">
            <v>2018</v>
          </cell>
          <cell r="W472">
            <v>4</v>
          </cell>
          <cell r="X472">
            <v>2</v>
          </cell>
          <cell r="Y472">
            <v>1</v>
          </cell>
          <cell r="Z472">
            <v>1</v>
          </cell>
        </row>
        <row r="473">
          <cell r="A473">
            <v>43195</v>
          </cell>
          <cell r="B473" t="str">
            <v>Jumo</v>
          </cell>
          <cell r="C473">
            <v>3000000</v>
          </cell>
          <cell r="E473" t="str">
            <v>Series A</v>
          </cell>
          <cell r="F473" t="str">
            <v>Proparco, The MasterCard Foundation, FinnFund</v>
          </cell>
          <cell r="G473" t="str">
            <v>https://www.proparco.fr/en/innovation-proparco-announces-its-first-investment-fintech-develop-mobile-loans-africa</v>
          </cell>
          <cell r="H473" t="str">
            <v>South Africa</v>
          </cell>
          <cell r="I473" t="str">
            <v>South Africa</v>
          </cell>
          <cell r="J473" t="str">
            <v>Technology, Mobile Money, Big Data, Digital Financial Services, Mobile Financial Services, Financial Technology</v>
          </cell>
          <cell r="K473" t="str">
            <v>Financial Services</v>
          </cell>
          <cell r="L473" t="str">
            <v>Jumo</v>
          </cell>
          <cell r="M473">
            <v>0.9</v>
          </cell>
          <cell r="N473" t="str">
            <v>43195Jumo3000000</v>
          </cell>
          <cell r="O473" t="str">
            <v/>
          </cell>
          <cell r="P473">
            <v>1</v>
          </cell>
          <cell r="Q473">
            <v>2014</v>
          </cell>
          <cell r="R473">
            <v>91700000</v>
          </cell>
          <cell r="S473">
            <v>0</v>
          </cell>
          <cell r="T473" t="str">
            <v>3. Early Venture</v>
          </cell>
          <cell r="U473" t="str">
            <v>Financial Services</v>
          </cell>
          <cell r="V473">
            <v>2018</v>
          </cell>
          <cell r="W473">
            <v>4</v>
          </cell>
          <cell r="X473">
            <v>2</v>
          </cell>
          <cell r="Y473">
            <v>1</v>
          </cell>
          <cell r="Z473">
            <v>3</v>
          </cell>
        </row>
        <row r="474">
          <cell r="A474">
            <v>43196</v>
          </cell>
          <cell r="B474" t="str">
            <v>Asoko Insight</v>
          </cell>
          <cell r="C474">
            <v>3600000</v>
          </cell>
          <cell r="E474" t="str">
            <v>Series A</v>
          </cell>
          <cell r="F474" t="str">
            <v>North Base Media, LC Partners, Spice Fund, Zephyr Acorn, CRE Ventures, Singularity Investments, Spice Capital / OTEO Investment, Outlierz Ventures</v>
          </cell>
          <cell r="G474" t="str">
            <v>https://nairametrics.com/asoko-insights-raises-3-6-million-in-series-a-funding-round/</v>
          </cell>
          <cell r="H474" t="str">
            <v>Nigeria</v>
          </cell>
          <cell r="I474" t="str">
            <v>Nigeria</v>
          </cell>
          <cell r="J474" t="str">
            <v>Company Information, Data Analysis, Business Development, Investment Research, Company Profiling, News &amp; Analysis, Due Diligence, Africa, Market Research, private equity, and African Data</v>
          </cell>
          <cell r="K474" t="str">
            <v>Media &amp; Entertainment</v>
          </cell>
          <cell r="L474" t="str">
            <v>Asoko Insight</v>
          </cell>
          <cell r="M474">
            <v>0.9</v>
          </cell>
          <cell r="N474" t="str">
            <v>43196Asoko Insight3600000</v>
          </cell>
          <cell r="O474" t="str">
            <v/>
          </cell>
          <cell r="P474">
            <v>1</v>
          </cell>
          <cell r="Q474">
            <v>2014</v>
          </cell>
          <cell r="R474">
            <v>8000000</v>
          </cell>
          <cell r="S474">
            <v>0</v>
          </cell>
          <cell r="T474" t="str">
            <v>3. Early Venture</v>
          </cell>
          <cell r="U474" t="str">
            <v>Media &amp; Entertainment</v>
          </cell>
          <cell r="V474">
            <v>2018</v>
          </cell>
          <cell r="W474">
            <v>4</v>
          </cell>
          <cell r="X474">
            <v>2</v>
          </cell>
          <cell r="Y474">
            <v>1</v>
          </cell>
          <cell r="Z474">
            <v>8</v>
          </cell>
        </row>
        <row r="475">
          <cell r="A475">
            <v>43199</v>
          </cell>
          <cell r="B475" t="str">
            <v>AppZone</v>
          </cell>
          <cell r="C475" t="str">
            <v>Undisclosed</v>
          </cell>
          <cell r="E475" t="str">
            <v>Seed</v>
          </cell>
          <cell r="F475" t="str">
            <v>Lateral Capital</v>
          </cell>
          <cell r="G475" t="str">
            <v>https://www.crunchbase.com/funding_round/appzone-seed--ca7dc870</v>
          </cell>
          <cell r="H475" t="str">
            <v>Nigeria</v>
          </cell>
          <cell r="I475" t="str">
            <v>Nigeria</v>
          </cell>
          <cell r="J475" t="str">
            <v>Apps, Banking, FinTech</v>
          </cell>
          <cell r="K475" t="str">
            <v>Financial Services</v>
          </cell>
          <cell r="L475" t="str">
            <v>Appzone</v>
          </cell>
          <cell r="M475">
            <v>0.9</v>
          </cell>
          <cell r="N475" t="str">
            <v>43199AppZoneUndisclosed</v>
          </cell>
          <cell r="O475" t="str">
            <v/>
          </cell>
          <cell r="P475">
            <v>0</v>
          </cell>
          <cell r="Q475">
            <v>2008</v>
          </cell>
          <cell r="R475">
            <v>0</v>
          </cell>
          <cell r="S475">
            <v>0</v>
          </cell>
          <cell r="T475" t="str">
            <v>2. Seed</v>
          </cell>
          <cell r="U475" t="str">
            <v>Financial Services</v>
          </cell>
          <cell r="V475">
            <v>2018</v>
          </cell>
          <cell r="W475">
            <v>4</v>
          </cell>
          <cell r="X475">
            <v>2</v>
          </cell>
          <cell r="Y475">
            <v>1</v>
          </cell>
          <cell r="Z475">
            <v>1</v>
          </cell>
        </row>
        <row r="476">
          <cell r="A476">
            <v>43296</v>
          </cell>
          <cell r="B476" t="str">
            <v>OZÉ</v>
          </cell>
          <cell r="C476">
            <v>515000</v>
          </cell>
          <cell r="E476" t="str">
            <v>Pre-Seed</v>
          </cell>
          <cell r="F476" t="str">
            <v>Ingressive Capital, Meltwater Entrepreneurial School of Technology</v>
          </cell>
          <cell r="G476" t="str">
            <v>OZE</v>
          </cell>
          <cell r="V476">
            <v>2018</v>
          </cell>
          <cell r="W476">
            <v>7</v>
          </cell>
          <cell r="X476">
            <v>3</v>
          </cell>
          <cell r="Y476">
            <v>2</v>
          </cell>
          <cell r="Z476">
            <v>2</v>
          </cell>
        </row>
        <row r="477">
          <cell r="A477">
            <v>43200</v>
          </cell>
          <cell r="B477" t="str">
            <v>Vula Mobile</v>
          </cell>
          <cell r="C477">
            <v>70000</v>
          </cell>
          <cell r="E477" t="str">
            <v>Seed</v>
          </cell>
          <cell r="F477" t="str">
            <v>HAVAIC</v>
          </cell>
          <cell r="G477" t="str">
            <v>http://ventureburn.com/2018/04/healthtech-vula-havaic-seed-round/</v>
          </cell>
          <cell r="H477" t="str">
            <v>South Africa</v>
          </cell>
          <cell r="I477" t="str">
            <v>South Africa</v>
          </cell>
          <cell r="J477" t="str">
            <v>Apps, Medical, Software</v>
          </cell>
          <cell r="K477" t="str">
            <v>Healthcare &amp; Pharma</v>
          </cell>
          <cell r="L477" t="str">
            <v>Vula Mobile</v>
          </cell>
          <cell r="M477">
            <v>0.9</v>
          </cell>
          <cell r="N477" t="str">
            <v>43200Vula Mobile70000</v>
          </cell>
          <cell r="O477" t="str">
            <v/>
          </cell>
          <cell r="P477">
            <v>1</v>
          </cell>
          <cell r="Q477">
            <v>2013</v>
          </cell>
          <cell r="R477">
            <v>70000</v>
          </cell>
          <cell r="S477">
            <v>0</v>
          </cell>
          <cell r="T477" t="str">
            <v>2. Seed</v>
          </cell>
          <cell r="U477" t="str">
            <v>Health &amp; Pharmaceuticals</v>
          </cell>
          <cell r="V477">
            <v>2018</v>
          </cell>
          <cell r="W477">
            <v>4</v>
          </cell>
          <cell r="X477">
            <v>2</v>
          </cell>
          <cell r="Y477">
            <v>1</v>
          </cell>
          <cell r="Z477">
            <v>1</v>
          </cell>
        </row>
        <row r="478">
          <cell r="A478">
            <v>43201</v>
          </cell>
          <cell r="B478" t="str">
            <v>Nala</v>
          </cell>
          <cell r="C478">
            <v>50000</v>
          </cell>
          <cell r="E478" t="str">
            <v>Pre-Seed</v>
          </cell>
          <cell r="F478" t="str">
            <v>Digital Financial Service Lab</v>
          </cell>
          <cell r="G478" t="str">
            <v>https://innovation-village.com/dfs-lab-to-invest-200000-in-four-african-startups/</v>
          </cell>
          <cell r="V478">
            <v>2018</v>
          </cell>
          <cell r="W478">
            <v>4</v>
          </cell>
          <cell r="X478">
            <v>2</v>
          </cell>
          <cell r="Y478">
            <v>1</v>
          </cell>
          <cell r="Z478">
            <v>1</v>
          </cell>
        </row>
        <row r="479">
          <cell r="A479">
            <v>43202</v>
          </cell>
          <cell r="B479" t="str">
            <v>AgroCenta</v>
          </cell>
          <cell r="C479">
            <v>500000</v>
          </cell>
          <cell r="E479" t="str">
            <v>Seed</v>
          </cell>
          <cell r="F479" t="str">
            <v>Seedstars</v>
          </cell>
          <cell r="G479" t="str">
            <v>http://disrupt-africa.com/2018/04/ghanas-agrocenta-crowned-seedstars-global-winner/</v>
          </cell>
          <cell r="H479" t="str">
            <v>Ghana</v>
          </cell>
          <cell r="I479" t="str">
            <v>Ghana</v>
          </cell>
          <cell r="J479" t="str">
            <v>Farmers Market, Logistics, Software</v>
          </cell>
          <cell r="K479" t="str">
            <v>Agriculture</v>
          </cell>
          <cell r="L479" t="str">
            <v>AgroCenta</v>
          </cell>
          <cell r="M479">
            <v>0.9</v>
          </cell>
          <cell r="N479" t="str">
            <v>43202AgroCenta500000</v>
          </cell>
          <cell r="O479" t="str">
            <v/>
          </cell>
          <cell r="P479">
            <v>1</v>
          </cell>
          <cell r="Q479">
            <v>2016</v>
          </cell>
          <cell r="R479">
            <v>1150000</v>
          </cell>
          <cell r="S479">
            <v>0</v>
          </cell>
          <cell r="T479" t="str">
            <v>2. Seed</v>
          </cell>
          <cell r="U479" t="str">
            <v>Agriculture</v>
          </cell>
          <cell r="V479">
            <v>2018</v>
          </cell>
          <cell r="W479">
            <v>4</v>
          </cell>
          <cell r="X479">
            <v>2</v>
          </cell>
          <cell r="Y479">
            <v>1</v>
          </cell>
          <cell r="Z479">
            <v>1</v>
          </cell>
        </row>
        <row r="480">
          <cell r="A480">
            <v>43202</v>
          </cell>
          <cell r="B480" t="str">
            <v>EnerGrow</v>
          </cell>
          <cell r="C480">
            <v>10000</v>
          </cell>
          <cell r="E480" t="str">
            <v>Grant</v>
          </cell>
          <cell r="F480" t="str">
            <v>Ministry of ICT &amp; National Guidance (Uganda)</v>
          </cell>
          <cell r="G480" t="str">
            <v>https://www.softpower.ug/govt-identifies-12-tech-startups-for-seed-funding/</v>
          </cell>
          <cell r="H480" t="str">
            <v>Uganda</v>
          </cell>
          <cell r="I480" t="str">
            <v>Uganda</v>
          </cell>
          <cell r="J480" t="str">
            <v>Lending, Credit Scoring, Asset Financing</v>
          </cell>
          <cell r="K480" t="str">
            <v>Energy &amp; Environment Resources</v>
          </cell>
          <cell r="L480" t="str">
            <v>Energrow</v>
          </cell>
          <cell r="M480">
            <v>0.9</v>
          </cell>
          <cell r="N480" t="str">
            <v>43202EnerGrow10000</v>
          </cell>
          <cell r="O480" t="str">
            <v/>
          </cell>
          <cell r="P480">
            <v>1</v>
          </cell>
          <cell r="Q480">
            <v>2018</v>
          </cell>
          <cell r="R480">
            <v>10000</v>
          </cell>
          <cell r="S480">
            <v>0</v>
          </cell>
          <cell r="T480" t="str">
            <v>1. Grant</v>
          </cell>
          <cell r="U480" t="e">
            <v>#N/A</v>
          </cell>
          <cell r="V480">
            <v>2018</v>
          </cell>
          <cell r="W480">
            <v>4</v>
          </cell>
          <cell r="X480">
            <v>2</v>
          </cell>
          <cell r="Y480">
            <v>1</v>
          </cell>
          <cell r="Z480">
            <v>1</v>
          </cell>
        </row>
        <row r="481">
          <cell r="A481">
            <v>43204</v>
          </cell>
          <cell r="B481" t="str">
            <v>d.light</v>
          </cell>
          <cell r="C481">
            <v>50000000</v>
          </cell>
          <cell r="E481" t="str">
            <v>Debt Financing</v>
          </cell>
          <cell r="F481" t="str">
            <v>European Investment Bank (EIB), responsAbility, SunFunder, SIMA Funds</v>
          </cell>
          <cell r="G481" t="str">
            <v>https://www.crunchbase.com/funding_round/d-light-design-debt-financing--460c7394</v>
          </cell>
          <cell r="H481" t="str">
            <v>Kenya</v>
          </cell>
          <cell r="I481" t="str">
            <v>Kenya</v>
          </cell>
          <cell r="J481" t="str">
            <v>Energy, Renewable Energy, Solar</v>
          </cell>
          <cell r="K481" t="str">
            <v>Energy &amp; Environment Resources</v>
          </cell>
          <cell r="L481" t="str">
            <v>d.light</v>
          </cell>
          <cell r="M481">
            <v>0.9</v>
          </cell>
          <cell r="N481" t="str">
            <v>43204d.light50000000</v>
          </cell>
          <cell r="O481" t="str">
            <v/>
          </cell>
          <cell r="P481">
            <v>1</v>
          </cell>
          <cell r="Q481">
            <v>2007</v>
          </cell>
          <cell r="R481">
            <v>167500000</v>
          </cell>
          <cell r="S481">
            <v>0</v>
          </cell>
          <cell r="T481" t="str">
            <v>5. Debt Financing</v>
          </cell>
          <cell r="U481" t="e">
            <v>#N/A</v>
          </cell>
          <cell r="V481">
            <v>2018</v>
          </cell>
          <cell r="W481">
            <v>4</v>
          </cell>
          <cell r="X481">
            <v>2</v>
          </cell>
          <cell r="Y481">
            <v>1</v>
          </cell>
          <cell r="Z481">
            <v>4</v>
          </cell>
        </row>
        <row r="482">
          <cell r="A482">
            <v>43204</v>
          </cell>
          <cell r="B482" t="str">
            <v>Edves</v>
          </cell>
          <cell r="C482">
            <v>50000</v>
          </cell>
          <cell r="E482" t="str">
            <v>Grant</v>
          </cell>
          <cell r="F482" t="str">
            <v>Seedstars</v>
          </cell>
          <cell r="G482" t="str">
            <v>https://techpoint.africa/reports/nigerian-startup-funding-q2-2018/</v>
          </cell>
          <cell r="H482" t="str">
            <v>Nigeria</v>
          </cell>
          <cell r="I482" t="str">
            <v>Nigeria</v>
          </cell>
          <cell r="J482" t="str">
            <v>EdTech, Enterprise Resource Planning (ERP), SaaS</v>
          </cell>
          <cell r="K482" t="str">
            <v>Education</v>
          </cell>
          <cell r="L482" t="str">
            <v>Edves</v>
          </cell>
          <cell r="M482">
            <v>0.9</v>
          </cell>
          <cell r="N482" t="str">
            <v>43204Edves50000</v>
          </cell>
          <cell r="O482" t="str">
            <v/>
          </cell>
          <cell r="P482">
            <v>1</v>
          </cell>
          <cell r="Q482">
            <v>2016</v>
          </cell>
          <cell r="R482">
            <v>191500</v>
          </cell>
          <cell r="S482">
            <v>0</v>
          </cell>
          <cell r="T482" t="str">
            <v>1. Grant</v>
          </cell>
          <cell r="U482" t="str">
            <v>Education</v>
          </cell>
          <cell r="V482">
            <v>2018</v>
          </cell>
          <cell r="W482">
            <v>4</v>
          </cell>
          <cell r="X482">
            <v>2</v>
          </cell>
          <cell r="Y482">
            <v>1</v>
          </cell>
          <cell r="Z482">
            <v>1</v>
          </cell>
        </row>
        <row r="483">
          <cell r="A483">
            <v>43206</v>
          </cell>
          <cell r="B483" t="str">
            <v>Nobuntu</v>
          </cell>
          <cell r="C483">
            <v>200000</v>
          </cell>
          <cell r="E483" t="str">
            <v>Seed</v>
          </cell>
          <cell r="F483" t="str">
            <v>DFS Lab</v>
          </cell>
          <cell r="G483" t="str">
            <v>https://www.crunchbase.com/funding_round/nobuntu-seed--de5df696</v>
          </cell>
          <cell r="H483" t="str">
            <v>South Africa</v>
          </cell>
          <cell r="I483" t="str">
            <v>South Africa</v>
          </cell>
          <cell r="J483" t="str">
            <v>Finance, Financial Services, FinTech</v>
          </cell>
          <cell r="K483" t="str">
            <v>Financial Services</v>
          </cell>
          <cell r="L483" t="str">
            <v>Nobuntu</v>
          </cell>
          <cell r="M483">
            <v>0.9</v>
          </cell>
          <cell r="N483" t="str">
            <v>43206Nobuntu200000</v>
          </cell>
          <cell r="O483" t="str">
            <v/>
          </cell>
          <cell r="P483">
            <v>1</v>
          </cell>
          <cell r="Q483">
            <v>2016</v>
          </cell>
          <cell r="R483">
            <v>200000</v>
          </cell>
          <cell r="S483">
            <v>0</v>
          </cell>
          <cell r="T483" t="str">
            <v>2. Seed</v>
          </cell>
          <cell r="U483" t="str">
            <v>Financial Services</v>
          </cell>
          <cell r="V483">
            <v>2018</v>
          </cell>
          <cell r="W483">
            <v>4</v>
          </cell>
          <cell r="X483">
            <v>2</v>
          </cell>
          <cell r="Y483">
            <v>1</v>
          </cell>
          <cell r="Z483">
            <v>1</v>
          </cell>
        </row>
        <row r="484">
          <cell r="A484">
            <v>43206</v>
          </cell>
          <cell r="B484" t="str">
            <v>Cherehani Africa</v>
          </cell>
          <cell r="C484">
            <v>50000</v>
          </cell>
          <cell r="E484" t="str">
            <v>Seed</v>
          </cell>
          <cell r="F484" t="str">
            <v>DFS Lab</v>
          </cell>
          <cell r="G484" t="str">
            <v>https://www.crunchbase.com/funding_round/cherehani-africa-seed--1157b90e#section-investors</v>
          </cell>
          <cell r="H484" t="str">
            <v>Kenya</v>
          </cell>
          <cell r="I484" t="str">
            <v>Kenya</v>
          </cell>
          <cell r="J484" t="str">
            <v>FinTech, Productivity Tools</v>
          </cell>
          <cell r="K484" t="str">
            <v>Financial Services</v>
          </cell>
          <cell r="L484" t="str">
            <v>Cherehani Africa</v>
          </cell>
          <cell r="M484">
            <v>0.9</v>
          </cell>
          <cell r="N484" t="str">
            <v>43206Cherehani Africa50000</v>
          </cell>
          <cell r="O484" t="str">
            <v/>
          </cell>
          <cell r="P484">
            <v>1</v>
          </cell>
          <cell r="Q484">
            <v>2015</v>
          </cell>
          <cell r="R484">
            <v>250000</v>
          </cell>
          <cell r="S484">
            <v>0</v>
          </cell>
          <cell r="T484" t="str">
            <v>2. Seed</v>
          </cell>
          <cell r="U484" t="str">
            <v>Financial Services</v>
          </cell>
          <cell r="V484">
            <v>2018</v>
          </cell>
          <cell r="W484">
            <v>4</v>
          </cell>
          <cell r="X484">
            <v>2</v>
          </cell>
          <cell r="Y484">
            <v>1</v>
          </cell>
          <cell r="Z484">
            <v>1</v>
          </cell>
        </row>
        <row r="485">
          <cell r="A485">
            <v>43206</v>
          </cell>
          <cell r="B485" t="str">
            <v>Nala</v>
          </cell>
          <cell r="C485">
            <v>50000</v>
          </cell>
          <cell r="E485" t="str">
            <v>Seed</v>
          </cell>
          <cell r="F485" t="str">
            <v>DFS Lab</v>
          </cell>
          <cell r="G485" t="str">
            <v>https://www.crunchbase.com/funding_round/nala-money-pre-seed--11b428a2</v>
          </cell>
          <cell r="H485" t="str">
            <v>Tanzania</v>
          </cell>
          <cell r="I485" t="str">
            <v>Tanzania</v>
          </cell>
          <cell r="J485" t="str">
            <v>Financial Inclusion, Digital Financial Services, Mobile Money, and Fintech</v>
          </cell>
          <cell r="K485" t="str">
            <v>Financial Services</v>
          </cell>
          <cell r="L485" t="str">
            <v>Nala</v>
          </cell>
          <cell r="M485">
            <v>0.9</v>
          </cell>
          <cell r="N485" t="str">
            <v>43206Nala50000</v>
          </cell>
          <cell r="O485" t="str">
            <v/>
          </cell>
          <cell r="P485">
            <v>1</v>
          </cell>
          <cell r="Q485">
            <v>2017</v>
          </cell>
          <cell r="R485">
            <v>420000</v>
          </cell>
          <cell r="S485">
            <v>0</v>
          </cell>
          <cell r="T485" t="str">
            <v>2. Seed</v>
          </cell>
          <cell r="U485" t="str">
            <v>Financial Services</v>
          </cell>
          <cell r="V485">
            <v>2018</v>
          </cell>
          <cell r="W485">
            <v>4</v>
          </cell>
          <cell r="X485">
            <v>2</v>
          </cell>
          <cell r="Y485">
            <v>1</v>
          </cell>
          <cell r="Z485">
            <v>1</v>
          </cell>
        </row>
        <row r="486">
          <cell r="A486">
            <v>43206</v>
          </cell>
          <cell r="B486" t="str">
            <v>Airbuy</v>
          </cell>
          <cell r="C486">
            <v>12000</v>
          </cell>
          <cell r="E486" t="str">
            <v>Grant</v>
          </cell>
          <cell r="F486" t="str">
            <v>Amazon Web Services</v>
          </cell>
          <cell r="G486" t="str">
            <v>https://www.itweb.co.za/content/wbrpO7gPXZYMDLZn</v>
          </cell>
          <cell r="H486" t="str">
            <v>South Africa</v>
          </cell>
          <cell r="I486" t="str">
            <v>South Africa</v>
          </cell>
          <cell r="J486" t="str">
            <v>Online Shopping, Security, Banking</v>
          </cell>
          <cell r="K486" t="str">
            <v>E-Commerce &amp; Retail</v>
          </cell>
          <cell r="L486" t="str">
            <v>Airbuy</v>
          </cell>
          <cell r="M486">
            <v>0.9</v>
          </cell>
          <cell r="N486" t="str">
            <v>43206Airbuy12000</v>
          </cell>
          <cell r="O486" t="str">
            <v/>
          </cell>
          <cell r="P486">
            <v>1</v>
          </cell>
          <cell r="Q486">
            <v>2016</v>
          </cell>
          <cell r="R486">
            <v>12000</v>
          </cell>
          <cell r="S486">
            <v>0</v>
          </cell>
          <cell r="T486" t="str">
            <v>1. Grant</v>
          </cell>
          <cell r="U486" t="str">
            <v>E-commerce &amp; Retail</v>
          </cell>
          <cell r="V486">
            <v>2018</v>
          </cell>
          <cell r="W486">
            <v>4</v>
          </cell>
          <cell r="X486">
            <v>2</v>
          </cell>
          <cell r="Y486">
            <v>1</v>
          </cell>
          <cell r="Z486">
            <v>1</v>
          </cell>
        </row>
        <row r="487">
          <cell r="A487">
            <v>43207</v>
          </cell>
          <cell r="B487" t="str">
            <v>Giraffe</v>
          </cell>
          <cell r="C487" t="str">
            <v>Undisclosed</v>
          </cell>
          <cell r="E487" t="str">
            <v>Series A</v>
          </cell>
          <cell r="F487" t="str">
            <v>Vumela Fund, Omidyar Network, Forever Young Capital, Catapult Trust</v>
          </cell>
          <cell r="G487" t="str">
            <v>http://disrupt-africa.com/2018/04/sa-recruitment-startup-giraffe-raises-funding-round/</v>
          </cell>
          <cell r="H487" t="str">
            <v>South Africa</v>
          </cell>
          <cell r="I487" t="str">
            <v>South Africa</v>
          </cell>
          <cell r="J487" t="str">
            <v>Analytics, Recruitment, Artificial Intelligence</v>
          </cell>
          <cell r="K487" t="str">
            <v>Recruitment</v>
          </cell>
          <cell r="L487" t="str">
            <v>Giraffe</v>
          </cell>
          <cell r="M487">
            <v>0.9</v>
          </cell>
          <cell r="N487" t="str">
            <v>43207GiraffeUndisclosed</v>
          </cell>
          <cell r="O487" t="str">
            <v/>
          </cell>
          <cell r="P487">
            <v>0</v>
          </cell>
          <cell r="Q487">
            <v>2015</v>
          </cell>
          <cell r="R487">
            <v>500000</v>
          </cell>
          <cell r="S487">
            <v>0</v>
          </cell>
          <cell r="T487" t="str">
            <v>3. Early Venture</v>
          </cell>
          <cell r="U487" t="str">
            <v>Employment, Talent &amp; Labour</v>
          </cell>
          <cell r="V487">
            <v>2018</v>
          </cell>
          <cell r="W487">
            <v>4</v>
          </cell>
          <cell r="X487">
            <v>2</v>
          </cell>
          <cell r="Y487">
            <v>1</v>
          </cell>
          <cell r="Z487">
            <v>4</v>
          </cell>
        </row>
        <row r="488">
          <cell r="A488">
            <v>43208</v>
          </cell>
          <cell r="B488" t="str">
            <v>Annona</v>
          </cell>
          <cell r="C488" t="str">
            <v>Undisclosed</v>
          </cell>
          <cell r="E488" t="str">
            <v>Seed</v>
          </cell>
          <cell r="F488" t="str">
            <v>PeaceTech Accelerator</v>
          </cell>
          <cell r="G488" t="str">
            <v>https://www.crunchbase.com/funding_round/annona-series-unknown--ca00b211</v>
          </cell>
          <cell r="H488" t="str">
            <v>Kenya</v>
          </cell>
          <cell r="I488" t="str">
            <v>Kenya</v>
          </cell>
          <cell r="J488" t="str">
            <v>Mobile Technology, Logistics, International Trade, Agriculture Market Access</v>
          </cell>
          <cell r="K488" t="str">
            <v>Transport &amp; Logistics</v>
          </cell>
          <cell r="L488" t="str">
            <v>Annona</v>
          </cell>
          <cell r="M488">
            <v>0.9</v>
          </cell>
          <cell r="N488" t="str">
            <v>43208AnnonaUndisclosed</v>
          </cell>
          <cell r="O488" t="str">
            <v/>
          </cell>
          <cell r="P488">
            <v>0</v>
          </cell>
          <cell r="Q488">
            <v>2015</v>
          </cell>
          <cell r="R488">
            <v>0</v>
          </cell>
          <cell r="S488">
            <v>0</v>
          </cell>
          <cell r="T488" t="str">
            <v>2. Seed</v>
          </cell>
          <cell r="U488" t="str">
            <v>Transport &amp; Logistics</v>
          </cell>
          <cell r="V488">
            <v>2018</v>
          </cell>
          <cell r="W488">
            <v>4</v>
          </cell>
          <cell r="X488">
            <v>2</v>
          </cell>
          <cell r="Y488">
            <v>1</v>
          </cell>
          <cell r="Z488">
            <v>1</v>
          </cell>
        </row>
        <row r="489">
          <cell r="A489">
            <v>43209</v>
          </cell>
          <cell r="B489" t="str">
            <v>AJUA</v>
          </cell>
          <cell r="C489">
            <v>3500000</v>
          </cell>
          <cell r="E489" t="str">
            <v>Series A</v>
          </cell>
          <cell r="F489" t="str">
            <v>TLcom Capital Partners, Cross Culture Ventures, Alpha Angels, Social Capital, Safaricom, Kapor Capital, Golden Palm Investments</v>
          </cell>
          <cell r="G489" t="str">
            <v>http://ventureburn.com/2018/04/msurvey-tlcom-capital-series-a-round/</v>
          </cell>
          <cell r="H489" t="str">
            <v>Kenya</v>
          </cell>
          <cell r="I489" t="str">
            <v>Kenya</v>
          </cell>
          <cell r="J489" t="str">
            <v>Data, Insights, Mobile surveys, Mobile rewards, Voice of the Customer, NPS, Feedback Loop, Surveys, Health and Academic Research, Customer Feedback, Customer Loyalty, Net Promoter Score, NPS, Customer Acquisition, Customer Retention</v>
          </cell>
          <cell r="K489" t="str">
            <v>Information Technology</v>
          </cell>
          <cell r="L489" t="str">
            <v>AJUA</v>
          </cell>
          <cell r="M489">
            <v>0.9</v>
          </cell>
          <cell r="N489" t="str">
            <v>43209AJUA3500000</v>
          </cell>
          <cell r="O489" t="str">
            <v/>
          </cell>
          <cell r="P489">
            <v>1</v>
          </cell>
          <cell r="Q489">
            <v>2012</v>
          </cell>
          <cell r="R489">
            <v>3500000</v>
          </cell>
          <cell r="S489">
            <v>0</v>
          </cell>
          <cell r="T489" t="str">
            <v>3. Early Venture</v>
          </cell>
          <cell r="U489" t="str">
            <v>Other Technologies &amp; Information Technology</v>
          </cell>
          <cell r="V489">
            <v>2018</v>
          </cell>
          <cell r="W489">
            <v>4</v>
          </cell>
          <cell r="X489">
            <v>2</v>
          </cell>
          <cell r="Y489">
            <v>1</v>
          </cell>
          <cell r="Z489">
            <v>7</v>
          </cell>
        </row>
        <row r="490">
          <cell r="A490">
            <v>43209</v>
          </cell>
          <cell r="B490" t="str">
            <v>Shezlong</v>
          </cell>
          <cell r="C490">
            <v>350000</v>
          </cell>
          <cell r="E490" t="str">
            <v>Seed</v>
          </cell>
          <cell r="F490" t="str">
            <v>500 Startups, Endure Capital, HIMangel</v>
          </cell>
          <cell r="G490" t="str">
            <v>https://www.menabytes.com/shezlong-350k/</v>
          </cell>
          <cell r="H490" t="str">
            <v>Egypt</v>
          </cell>
          <cell r="I490" t="str">
            <v>Egypt</v>
          </cell>
          <cell r="J490" t="str">
            <v>Health Care, Medical, mHealth</v>
          </cell>
          <cell r="K490" t="str">
            <v>Healthcare &amp; Pharma</v>
          </cell>
          <cell r="L490" t="str">
            <v>Shezlong</v>
          </cell>
          <cell r="M490">
            <v>0.9</v>
          </cell>
          <cell r="N490" t="str">
            <v>43209Shezlong350000</v>
          </cell>
          <cell r="O490" t="str">
            <v>Duplicated</v>
          </cell>
          <cell r="P490">
            <v>1</v>
          </cell>
          <cell r="Q490">
            <v>2015</v>
          </cell>
          <cell r="R490">
            <v>950000</v>
          </cell>
          <cell r="S490">
            <v>0</v>
          </cell>
          <cell r="T490" t="str">
            <v>2. Seed</v>
          </cell>
          <cell r="U490" t="str">
            <v>Health &amp; Pharmaceuticals</v>
          </cell>
          <cell r="V490">
            <v>2018</v>
          </cell>
          <cell r="W490">
            <v>4</v>
          </cell>
          <cell r="X490">
            <v>2</v>
          </cell>
          <cell r="Y490">
            <v>1</v>
          </cell>
          <cell r="Z490">
            <v>3</v>
          </cell>
        </row>
        <row r="491">
          <cell r="A491">
            <v>43209</v>
          </cell>
          <cell r="B491" t="str">
            <v>Shezlong</v>
          </cell>
          <cell r="C491">
            <v>350000</v>
          </cell>
          <cell r="E491" t="str">
            <v>Seed</v>
          </cell>
          <cell r="F491" t="str">
            <v>500 Startups, Endure Capital, HIMangel</v>
          </cell>
          <cell r="G491" t="str">
            <v>https://www.menabytes.com/shezlong-350k/</v>
          </cell>
          <cell r="H491" t="str">
            <v>Egypt</v>
          </cell>
          <cell r="I491" t="str">
            <v>Egypt</v>
          </cell>
          <cell r="J491" t="str">
            <v>Health Care, Medical, mHealth</v>
          </cell>
          <cell r="K491" t="str">
            <v>Healthcare &amp; Pharma</v>
          </cell>
          <cell r="L491" t="str">
            <v>Shezlong</v>
          </cell>
          <cell r="M491">
            <v>0.9</v>
          </cell>
          <cell r="N491" t="str">
            <v>43209Shezlong350000</v>
          </cell>
          <cell r="O491" t="str">
            <v>Duplicated</v>
          </cell>
          <cell r="P491">
            <v>1</v>
          </cell>
          <cell r="Q491">
            <v>2015</v>
          </cell>
          <cell r="R491">
            <v>950000</v>
          </cell>
          <cell r="S491">
            <v>0</v>
          </cell>
          <cell r="T491" t="str">
            <v>2. Seed</v>
          </cell>
          <cell r="U491" t="str">
            <v>Health &amp; Pharmaceuticals</v>
          </cell>
          <cell r="V491">
            <v>2018</v>
          </cell>
          <cell r="W491">
            <v>4</v>
          </cell>
          <cell r="X491">
            <v>2</v>
          </cell>
          <cell r="Y491">
            <v>1</v>
          </cell>
          <cell r="Z491">
            <v>3</v>
          </cell>
        </row>
        <row r="492">
          <cell r="A492">
            <v>43212</v>
          </cell>
          <cell r="B492" t="str">
            <v>Lagare.ma</v>
          </cell>
          <cell r="C492">
            <v>217000</v>
          </cell>
          <cell r="E492" t="str">
            <v>Seed</v>
          </cell>
          <cell r="F492" t="str">
            <v>Undisclosed</v>
          </cell>
          <cell r="G492" t="str">
            <v>https://www.menabytes.com/lagare-ma-200k/</v>
          </cell>
          <cell r="H492" t="str">
            <v>Morocco</v>
          </cell>
          <cell r="I492" t="str">
            <v>Morocco</v>
          </cell>
          <cell r="J492" t="str">
            <v>Public Transportation, Software, Ticketing, Transportation, Travel</v>
          </cell>
          <cell r="K492" t="str">
            <v>Transport &amp; Logistics</v>
          </cell>
          <cell r="L492" t="str">
            <v>Lagare.ma</v>
          </cell>
          <cell r="M492">
            <v>0.9</v>
          </cell>
          <cell r="N492" t="str">
            <v>43212Lagare.ma217000</v>
          </cell>
          <cell r="O492" t="str">
            <v/>
          </cell>
          <cell r="P492">
            <v>1</v>
          </cell>
          <cell r="Q492">
            <v>2014</v>
          </cell>
          <cell r="R492">
            <v>217000</v>
          </cell>
          <cell r="S492">
            <v>0</v>
          </cell>
          <cell r="T492" t="str">
            <v>2. Seed</v>
          </cell>
          <cell r="U492" t="str">
            <v>Transport &amp; Logistics</v>
          </cell>
          <cell r="V492">
            <v>2018</v>
          </cell>
          <cell r="W492">
            <v>4</v>
          </cell>
          <cell r="X492">
            <v>2</v>
          </cell>
          <cell r="Y492">
            <v>1</v>
          </cell>
          <cell r="Z492">
            <v>1</v>
          </cell>
        </row>
        <row r="493">
          <cell r="A493">
            <v>43213</v>
          </cell>
          <cell r="B493" t="str">
            <v>SWVL</v>
          </cell>
          <cell r="C493">
            <v>8000000</v>
          </cell>
          <cell r="E493" t="str">
            <v>Series A</v>
          </cell>
          <cell r="F493" t="str">
            <v>BECO Capital, DiGame, Silicon Badia, Careem</v>
          </cell>
          <cell r="G493" t="str">
            <v>https://www.magnitt.com/news/egypt-based-swvl-raises-8-million-series-funding?platform=hootsuite</v>
          </cell>
          <cell r="H493" t="str">
            <v>Egypt</v>
          </cell>
          <cell r="I493" t="str">
            <v>Egypt</v>
          </cell>
          <cell r="J493" t="str">
            <v>Internet, Mobile Apps, Transportation, Travel, Ride hailing</v>
          </cell>
          <cell r="K493" t="str">
            <v>Transport &amp; Logistics</v>
          </cell>
          <cell r="L493" t="str">
            <v>Swvl</v>
          </cell>
          <cell r="M493">
            <v>0.9</v>
          </cell>
          <cell r="N493" t="str">
            <v>43213SWVL8000000</v>
          </cell>
          <cell r="O493" t="str">
            <v/>
          </cell>
          <cell r="P493">
            <v>1</v>
          </cell>
          <cell r="Q493">
            <v>2017</v>
          </cell>
          <cell r="R493">
            <v>80500000</v>
          </cell>
          <cell r="S493">
            <v>0</v>
          </cell>
          <cell r="T493" t="str">
            <v>3. Early Venture</v>
          </cell>
          <cell r="U493" t="str">
            <v>Transport &amp; Logistics</v>
          </cell>
          <cell r="V493">
            <v>2018</v>
          </cell>
          <cell r="W493">
            <v>4</v>
          </cell>
          <cell r="X493">
            <v>2</v>
          </cell>
          <cell r="Y493">
            <v>1</v>
          </cell>
          <cell r="Z493">
            <v>4</v>
          </cell>
        </row>
        <row r="494">
          <cell r="A494">
            <v>43213</v>
          </cell>
          <cell r="B494" t="str">
            <v>UTU technologies</v>
          </cell>
          <cell r="C494" t="str">
            <v>Undisclosed</v>
          </cell>
          <cell r="E494" t="str">
            <v>Seed</v>
          </cell>
          <cell r="F494" t="str">
            <v>Zeroth</v>
          </cell>
          <cell r="G494" t="str">
            <v>http://disrupt-africa.com/2018/04/kenyan-ai-startup-utu-raises-funding-from-zeroth/</v>
          </cell>
          <cell r="H494" t="str">
            <v>Kenya</v>
          </cell>
          <cell r="I494" t="str">
            <v>Kenya</v>
          </cell>
          <cell r="J494" t="str">
            <v>Artificial Intelligence, Blockchain, IaaS, Information Services, Information Technology, Machine Learning, Sharing Economy</v>
          </cell>
          <cell r="K494" t="str">
            <v>Emerging Technologies</v>
          </cell>
          <cell r="L494" t="str">
            <v>Utu Technologies</v>
          </cell>
          <cell r="M494">
            <v>0.9</v>
          </cell>
          <cell r="N494" t="str">
            <v>43213UTU technologiesUndisclosed</v>
          </cell>
          <cell r="O494" t="str">
            <v/>
          </cell>
          <cell r="P494">
            <v>0</v>
          </cell>
          <cell r="Q494">
            <v>2017</v>
          </cell>
          <cell r="R494">
            <v>250000</v>
          </cell>
          <cell r="S494">
            <v>0</v>
          </cell>
          <cell r="T494" t="str">
            <v>2. Seed</v>
          </cell>
          <cell r="U494" t="str">
            <v>Emerging Technologies</v>
          </cell>
          <cell r="V494">
            <v>2018</v>
          </cell>
          <cell r="W494">
            <v>4</v>
          </cell>
          <cell r="X494">
            <v>2</v>
          </cell>
          <cell r="Y494">
            <v>1</v>
          </cell>
          <cell r="Z494">
            <v>1</v>
          </cell>
        </row>
        <row r="495">
          <cell r="A495">
            <v>43213</v>
          </cell>
          <cell r="B495" t="str">
            <v xml:space="preserve">Skillup Tutors </v>
          </cell>
          <cell r="C495" t="str">
            <v>Undisclosed</v>
          </cell>
          <cell r="E495" t="str">
            <v>Series A</v>
          </cell>
          <cell r="F495" t="str">
            <v xml:space="preserve">Knife Capital </v>
          </cell>
          <cell r="G495" t="str">
            <v>https://techmoran.com/cape-town-based-skillup-tutors-raises-undisclosed-series-a-round-from-knife-capital-to-scale-the-business-internationally/</v>
          </cell>
          <cell r="H495" t="str">
            <v>South Africa</v>
          </cell>
          <cell r="I495" t="str">
            <v>South Africa</v>
          </cell>
          <cell r="J495" t="str">
            <v>EdTech, Education</v>
          </cell>
          <cell r="K495" t="str">
            <v>Education</v>
          </cell>
          <cell r="L495" t="str">
            <v xml:space="preserve">Skillup Tutors </v>
          </cell>
          <cell r="M495">
            <v>0.9</v>
          </cell>
          <cell r="N495" t="str">
            <v>43213Skillup Tutors Undisclosed</v>
          </cell>
          <cell r="O495" t="str">
            <v/>
          </cell>
          <cell r="P495">
            <v>0</v>
          </cell>
          <cell r="Q495">
            <v>2016</v>
          </cell>
          <cell r="R495">
            <v>0</v>
          </cell>
          <cell r="S495">
            <v>0</v>
          </cell>
          <cell r="T495" t="str">
            <v>3. Early Venture</v>
          </cell>
          <cell r="U495" t="str">
            <v>Education</v>
          </cell>
          <cell r="V495">
            <v>2018</v>
          </cell>
          <cell r="W495">
            <v>4</v>
          </cell>
          <cell r="X495">
            <v>2</v>
          </cell>
          <cell r="Y495">
            <v>1</v>
          </cell>
          <cell r="Z495">
            <v>1</v>
          </cell>
        </row>
        <row r="496">
          <cell r="A496">
            <v>43214</v>
          </cell>
          <cell r="B496" t="str">
            <v>CoinAfrique</v>
          </cell>
          <cell r="C496">
            <v>3100000</v>
          </cell>
          <cell r="E496" t="str">
            <v>Series A</v>
          </cell>
          <cell r="F496" t="str">
            <v>Mercure International, French Partners, Investisseurs &amp; Partenaires (I&amp;P)</v>
          </cell>
          <cell r="G496" t="str">
            <v>https://is.gd/p3y1OV</v>
          </cell>
          <cell r="H496" t="str">
            <v>Mauritius</v>
          </cell>
          <cell r="I496" t="str">
            <v>Mauritius</v>
          </cell>
          <cell r="J496" t="str">
            <v>Mobile Marketplace</v>
          </cell>
          <cell r="K496" t="str">
            <v>E-Commerce &amp; Retail</v>
          </cell>
          <cell r="L496" t="str">
            <v>Coinafrique</v>
          </cell>
          <cell r="M496">
            <v>0.9</v>
          </cell>
          <cell r="N496" t="str">
            <v>43214CoinAfrique3100000</v>
          </cell>
          <cell r="O496" t="str">
            <v/>
          </cell>
          <cell r="P496">
            <v>1</v>
          </cell>
          <cell r="Q496">
            <v>2015</v>
          </cell>
          <cell r="R496">
            <v>3100000</v>
          </cell>
          <cell r="S496">
            <v>0</v>
          </cell>
          <cell r="T496" t="str">
            <v>3. Early Venture</v>
          </cell>
          <cell r="U496" t="str">
            <v>E-commerce &amp; Retail</v>
          </cell>
          <cell r="V496">
            <v>2018</v>
          </cell>
          <cell r="W496">
            <v>4</v>
          </cell>
          <cell r="X496">
            <v>2</v>
          </cell>
          <cell r="Y496">
            <v>1</v>
          </cell>
          <cell r="Z496">
            <v>3</v>
          </cell>
        </row>
        <row r="497">
          <cell r="A497">
            <v>43215</v>
          </cell>
          <cell r="B497" t="str">
            <v>Africa's Talking</v>
          </cell>
          <cell r="C497">
            <v>8600000</v>
          </cell>
          <cell r="E497" t="str">
            <v>Series A</v>
          </cell>
          <cell r="F497" t="str">
            <v xml:space="preserve">International Finance Corporation, Orange Digital Ventures, Social Capital </v>
          </cell>
          <cell r="G497" t="str">
            <v>https://blog.africastalking.com/investing-in-the-future-of-developers-in-africa-11add215c42e</v>
          </cell>
          <cell r="H497" t="str">
            <v>Kenya</v>
          </cell>
          <cell r="I497" t="str">
            <v>Kenya</v>
          </cell>
          <cell r="J497" t="str">
            <v>Developer APIs, Information Technology, Mobile, Telecommunications</v>
          </cell>
          <cell r="K497" t="str">
            <v>Information Technology</v>
          </cell>
          <cell r="L497" t="str">
            <v>Africa's Talking</v>
          </cell>
          <cell r="M497">
            <v>0.9</v>
          </cell>
          <cell r="N497" t="str">
            <v>43215Africa's Talking8600000</v>
          </cell>
          <cell r="O497" t="str">
            <v/>
          </cell>
          <cell r="P497">
            <v>1</v>
          </cell>
          <cell r="Q497">
            <v>2010</v>
          </cell>
          <cell r="R497">
            <v>8620000</v>
          </cell>
          <cell r="S497">
            <v>0</v>
          </cell>
          <cell r="T497" t="str">
            <v>3. Early Venture</v>
          </cell>
          <cell r="U497" t="str">
            <v>Other Technologies &amp; Information Technology</v>
          </cell>
          <cell r="V497">
            <v>2018</v>
          </cell>
          <cell r="W497">
            <v>4</v>
          </cell>
          <cell r="X497">
            <v>2</v>
          </cell>
          <cell r="Y497">
            <v>1</v>
          </cell>
          <cell r="Z497">
            <v>3</v>
          </cell>
        </row>
        <row r="498">
          <cell r="A498">
            <v>43216</v>
          </cell>
          <cell r="B498" t="str">
            <v>Trade Depot</v>
          </cell>
          <cell r="C498">
            <v>3000000</v>
          </cell>
          <cell r="E498" t="str">
            <v>Series A</v>
          </cell>
          <cell r="F498" t="str">
            <v>Partech Partners</v>
          </cell>
          <cell r="G498" t="str">
            <v>http://ventureburn.com/2018/04/tradedepot-investment-partech/</v>
          </cell>
          <cell r="H498" t="str">
            <v>Nigeria</v>
          </cell>
          <cell r="I498" t="str">
            <v>Nigeria</v>
          </cell>
          <cell r="J498" t="str">
            <v>Secondary Distribution, Trade Insights, Salesforce Automation, B2B, Consumer Goods</v>
          </cell>
          <cell r="K498" t="str">
            <v>SaaS</v>
          </cell>
          <cell r="L498" t="str">
            <v>Trade Depot</v>
          </cell>
          <cell r="M498">
            <v>0.9</v>
          </cell>
          <cell r="N498" t="str">
            <v>43216Trade Depot3000000</v>
          </cell>
          <cell r="O498" t="str">
            <v/>
          </cell>
          <cell r="P498">
            <v>1</v>
          </cell>
          <cell r="Q498">
            <v>2015</v>
          </cell>
          <cell r="R498">
            <v>3000000</v>
          </cell>
          <cell r="S498">
            <v>0</v>
          </cell>
          <cell r="T498" t="str">
            <v>3. Early Venture</v>
          </cell>
          <cell r="U498" t="str">
            <v>Other Technologies &amp; Information Technology</v>
          </cell>
          <cell r="V498">
            <v>2018</v>
          </cell>
          <cell r="W498">
            <v>4</v>
          </cell>
          <cell r="X498">
            <v>2</v>
          </cell>
          <cell r="Y498">
            <v>1</v>
          </cell>
          <cell r="Z498">
            <v>1</v>
          </cell>
        </row>
        <row r="499">
          <cell r="A499">
            <v>43216</v>
          </cell>
          <cell r="B499" t="str">
            <v>Mobius Motors</v>
          </cell>
          <cell r="C499">
            <v>5000000</v>
          </cell>
          <cell r="E499" t="str">
            <v>Debt Financing</v>
          </cell>
          <cell r="F499" t="str">
            <v>Overseas Private Investment Corporation</v>
          </cell>
          <cell r="G499" t="str">
            <v>https://techmoran.com/kenyas-mobius-motors-raises-a-5-million-debt-financing-to-set-up-a-manufacturing-facility-in-nairobi/</v>
          </cell>
          <cell r="H499" t="str">
            <v>Kenya</v>
          </cell>
          <cell r="I499" t="str">
            <v>Kenya</v>
          </cell>
          <cell r="J499" t="str">
            <v>Automotive, Manufacturing, Product Design</v>
          </cell>
          <cell r="K499" t="str">
            <v>Automotive</v>
          </cell>
          <cell r="L499" t="str">
            <v>Mobius Motors</v>
          </cell>
          <cell r="M499">
            <v>0.9</v>
          </cell>
          <cell r="N499" t="str">
            <v>43216Mobius Motors5000000</v>
          </cell>
          <cell r="O499" t="str">
            <v/>
          </cell>
          <cell r="P499">
            <v>1</v>
          </cell>
          <cell r="Q499">
            <v>2011</v>
          </cell>
          <cell r="R499">
            <v>5000000</v>
          </cell>
          <cell r="S499">
            <v>0</v>
          </cell>
          <cell r="T499" t="str">
            <v>5. Debt Financing</v>
          </cell>
          <cell r="U499" t="str">
            <v>Emerging Technologies</v>
          </cell>
          <cell r="V499">
            <v>2018</v>
          </cell>
          <cell r="W499">
            <v>4</v>
          </cell>
          <cell r="X499">
            <v>2</v>
          </cell>
          <cell r="Y499">
            <v>1</v>
          </cell>
          <cell r="Z499">
            <v>1</v>
          </cell>
        </row>
        <row r="500">
          <cell r="A500">
            <v>43216</v>
          </cell>
          <cell r="B500" t="str">
            <v>CDL</v>
          </cell>
          <cell r="C500">
            <v>1000000</v>
          </cell>
          <cell r="E500" t="str">
            <v>Series A</v>
          </cell>
          <cell r="F500" t="str">
            <v xml:space="preserve">Consonance Investment Managers </v>
          </cell>
          <cell r="G500" t="str">
            <v>Consonance Investment Managers</v>
          </cell>
          <cell r="H500" t="str">
            <v>Kenya</v>
          </cell>
          <cell r="I500" t="str">
            <v>Kenya</v>
          </cell>
          <cell r="J500" t="str">
            <v>Developer Tools, Information Technology, Logistics, Mobile</v>
          </cell>
          <cell r="K500" t="str">
            <v>Transport &amp; Logistics</v>
          </cell>
          <cell r="L500" t="str">
            <v>CDL</v>
          </cell>
          <cell r="M500">
            <v>0.9</v>
          </cell>
          <cell r="N500" t="str">
            <v>43216CDL1000000</v>
          </cell>
          <cell r="O500" t="str">
            <v/>
          </cell>
          <cell r="P500">
            <v>1</v>
          </cell>
          <cell r="Q500">
            <v>2014</v>
          </cell>
          <cell r="R500">
            <v>1000000</v>
          </cell>
          <cell r="S500">
            <v>0</v>
          </cell>
          <cell r="T500" t="str">
            <v>3. Early Venture</v>
          </cell>
          <cell r="U500" t="str">
            <v>Transport &amp; Logistics</v>
          </cell>
          <cell r="V500">
            <v>2018</v>
          </cell>
          <cell r="W500">
            <v>4</v>
          </cell>
          <cell r="X500">
            <v>2</v>
          </cell>
          <cell r="Y500">
            <v>1</v>
          </cell>
          <cell r="Z500">
            <v>1</v>
          </cell>
        </row>
        <row r="501">
          <cell r="A501">
            <v>43217</v>
          </cell>
          <cell r="B501" t="str">
            <v>Harmonica</v>
          </cell>
          <cell r="C501">
            <v>150000</v>
          </cell>
          <cell r="E501" t="str">
            <v>Seed</v>
          </cell>
          <cell r="F501" t="str">
            <v>500 startups</v>
          </cell>
          <cell r="G501" t="str">
            <v>https://startupbahrain.com/matchmaking-app-harmonica-to-receive-150000-in-funding-from-500-startups/</v>
          </cell>
          <cell r="H501" t="str">
            <v>Egypt</v>
          </cell>
          <cell r="I501" t="str">
            <v>Egypt</v>
          </cell>
          <cell r="J501" t="str">
            <v>Dating, Mobile Apps, Social Network</v>
          </cell>
          <cell r="K501" t="str">
            <v>Social Network</v>
          </cell>
          <cell r="L501" t="str">
            <v>Harmonica</v>
          </cell>
          <cell r="M501">
            <v>0.9</v>
          </cell>
          <cell r="N501" t="str">
            <v>43217Harmonica150000</v>
          </cell>
          <cell r="O501" t="str">
            <v/>
          </cell>
          <cell r="P501">
            <v>1</v>
          </cell>
          <cell r="Q501">
            <v>2017</v>
          </cell>
          <cell r="R501">
            <v>150000</v>
          </cell>
          <cell r="S501">
            <v>0</v>
          </cell>
          <cell r="T501" t="str">
            <v>2. Seed</v>
          </cell>
          <cell r="U501" t="str">
            <v>Media &amp; Entertainment</v>
          </cell>
          <cell r="V501">
            <v>2018</v>
          </cell>
          <cell r="W501">
            <v>4</v>
          </cell>
          <cell r="X501">
            <v>2</v>
          </cell>
          <cell r="Y501">
            <v>1</v>
          </cell>
          <cell r="Z501">
            <v>1</v>
          </cell>
        </row>
        <row r="502">
          <cell r="A502">
            <v>43218</v>
          </cell>
          <cell r="B502" t="str">
            <v>PiggyVest</v>
          </cell>
          <cell r="C502">
            <v>50000</v>
          </cell>
          <cell r="E502" t="str">
            <v>Seed</v>
          </cell>
          <cell r="F502" t="str">
            <v>VilCap Investments</v>
          </cell>
          <cell r="G502" t="str">
            <v>https://www.pulse.ng/news/tech/piggybank-olivine-land-50k-in-funding-from-village-capital-id6613892.html</v>
          </cell>
          <cell r="H502" t="str">
            <v>Nigeria</v>
          </cell>
          <cell r="I502" t="str">
            <v>Nigeria</v>
          </cell>
          <cell r="J502" t="str">
            <v>Banking, Debit Cards, Finance, Financial Services, Fintech</v>
          </cell>
          <cell r="K502" t="str">
            <v>Financial Services</v>
          </cell>
          <cell r="L502" t="str">
            <v>PiggyVest</v>
          </cell>
          <cell r="M502">
            <v>0.9</v>
          </cell>
          <cell r="N502" t="str">
            <v>43218PiggyVest50000</v>
          </cell>
          <cell r="O502" t="str">
            <v/>
          </cell>
          <cell r="P502">
            <v>1</v>
          </cell>
          <cell r="Q502">
            <v>2016</v>
          </cell>
          <cell r="R502">
            <v>1150000</v>
          </cell>
          <cell r="S502">
            <v>0</v>
          </cell>
          <cell r="T502" t="str">
            <v>2. Seed</v>
          </cell>
          <cell r="U502" t="str">
            <v>Financial Services</v>
          </cell>
          <cell r="V502">
            <v>2018</v>
          </cell>
          <cell r="W502">
            <v>4</v>
          </cell>
          <cell r="X502">
            <v>2</v>
          </cell>
          <cell r="Y502">
            <v>1</v>
          </cell>
          <cell r="Z502">
            <v>1</v>
          </cell>
        </row>
        <row r="503">
          <cell r="A503">
            <v>43220</v>
          </cell>
          <cell r="B503" t="str">
            <v>Easyshop Easycook</v>
          </cell>
          <cell r="C503" t="str">
            <v>Undisclosed</v>
          </cell>
          <cell r="E503" t="str">
            <v>Seed</v>
          </cell>
          <cell r="F503" t="str">
            <v>EchoVC Partners</v>
          </cell>
          <cell r="G503" t="str">
            <v>https://is.gd/MZ8Dvp</v>
          </cell>
          <cell r="H503" t="str">
            <v>Nigeria</v>
          </cell>
          <cell r="I503" t="str">
            <v>Nigeria</v>
          </cell>
          <cell r="J503" t="str">
            <v>Agriculture, Food Delivery, Logistics, Supply Chain Management</v>
          </cell>
          <cell r="K503" t="str">
            <v>E-Commerce &amp; Retail</v>
          </cell>
          <cell r="L503" t="str">
            <v>Easyshop Easycook</v>
          </cell>
          <cell r="M503">
            <v>0.9</v>
          </cell>
          <cell r="N503" t="str">
            <v>43220Easyshop EasycookUndisclosed</v>
          </cell>
          <cell r="O503" t="str">
            <v/>
          </cell>
          <cell r="P503">
            <v>0</v>
          </cell>
          <cell r="Q503">
            <v>2006</v>
          </cell>
          <cell r="R503">
            <v>0</v>
          </cell>
          <cell r="S503">
            <v>0</v>
          </cell>
          <cell r="T503" t="str">
            <v>2. Seed</v>
          </cell>
          <cell r="U503" t="str">
            <v>E-commerce &amp; Retail</v>
          </cell>
          <cell r="V503">
            <v>2018</v>
          </cell>
          <cell r="W503">
            <v>4</v>
          </cell>
          <cell r="X503">
            <v>2</v>
          </cell>
          <cell r="Y503">
            <v>1</v>
          </cell>
          <cell r="Z503">
            <v>1</v>
          </cell>
        </row>
        <row r="504">
          <cell r="A504">
            <v>43220</v>
          </cell>
          <cell r="B504" t="str">
            <v>Ampersand Electric Motorcycles</v>
          </cell>
          <cell r="C504">
            <v>500000</v>
          </cell>
          <cell r="E504" t="str">
            <v>Seed</v>
          </cell>
          <cell r="F504" t="str">
            <v>Factor E Ventures</v>
          </cell>
          <cell r="G504" t="str">
            <v>https://www.crunchbase.com/funding_round/ampersand-2-seed--85d66019#section-investors</v>
          </cell>
          <cell r="H504" t="str">
            <v>Rwanda</v>
          </cell>
          <cell r="I504" t="str">
            <v>Rwanda</v>
          </cell>
          <cell r="J504" t="str">
            <v>Automotive, Electric Vehicle, Emerging Markets, Transportation</v>
          </cell>
          <cell r="K504" t="str">
            <v>Automotive</v>
          </cell>
          <cell r="L504" t="str">
            <v>Ampersand Electric Motorcycles</v>
          </cell>
          <cell r="M504">
            <v>0.9</v>
          </cell>
          <cell r="N504" t="str">
            <v>43220Ampersand Electric Motorcycles500000</v>
          </cell>
          <cell r="O504" t="str">
            <v/>
          </cell>
          <cell r="P504">
            <v>1</v>
          </cell>
          <cell r="Q504">
            <v>2014</v>
          </cell>
          <cell r="R504">
            <v>905400</v>
          </cell>
          <cell r="S504">
            <v>0</v>
          </cell>
          <cell r="T504" t="str">
            <v>2. Seed</v>
          </cell>
          <cell r="U504" t="str">
            <v>Emerging Technologies</v>
          </cell>
          <cell r="V504">
            <v>2018</v>
          </cell>
          <cell r="W504">
            <v>4</v>
          </cell>
          <cell r="X504">
            <v>2</v>
          </cell>
          <cell r="Y504">
            <v>1</v>
          </cell>
          <cell r="Z504">
            <v>1</v>
          </cell>
        </row>
        <row r="505">
          <cell r="A505">
            <v>43220</v>
          </cell>
          <cell r="B505" t="str">
            <v xml:space="preserve">Shagga3App </v>
          </cell>
          <cell r="C505">
            <v>100000</v>
          </cell>
          <cell r="E505" t="str">
            <v>Seed</v>
          </cell>
          <cell r="F505" t="str">
            <v>Hazem Shisha</v>
          </cell>
          <cell r="G505" t="str">
            <v>https://magnitt.com/news/shagga3app-secures-100000-seed-funding</v>
          </cell>
          <cell r="H505" t="str">
            <v>Egypt</v>
          </cell>
          <cell r="I505" t="str">
            <v>Egypt</v>
          </cell>
          <cell r="J505" t="str">
            <v>Mobile application</v>
          </cell>
          <cell r="K505" t="str">
            <v>Media &amp; Entertainment</v>
          </cell>
          <cell r="L505" t="str">
            <v xml:space="preserve">Shagga3App </v>
          </cell>
          <cell r="M505">
            <v>0.9</v>
          </cell>
          <cell r="N505" t="str">
            <v>43220Shagga3App 100000</v>
          </cell>
          <cell r="O505" t="str">
            <v/>
          </cell>
          <cell r="P505">
            <v>1</v>
          </cell>
          <cell r="Q505">
            <v>2018</v>
          </cell>
          <cell r="R505">
            <v>100000</v>
          </cell>
          <cell r="S505">
            <v>0</v>
          </cell>
          <cell r="T505" t="str">
            <v>2. Seed</v>
          </cell>
          <cell r="U505" t="str">
            <v>Media &amp; Entertainment</v>
          </cell>
          <cell r="V505">
            <v>2018</v>
          </cell>
          <cell r="W505">
            <v>4</v>
          </cell>
          <cell r="X505">
            <v>2</v>
          </cell>
          <cell r="Y505">
            <v>1</v>
          </cell>
          <cell r="Z505">
            <v>1</v>
          </cell>
        </row>
        <row r="506">
          <cell r="A506">
            <v>43220</v>
          </cell>
          <cell r="B506" t="str">
            <v>La Reina</v>
          </cell>
          <cell r="C506">
            <v>1000000</v>
          </cell>
          <cell r="E506" t="str">
            <v>Series A</v>
          </cell>
          <cell r="F506" t="str">
            <v>Algebra Ventures, 500 Startups</v>
          </cell>
          <cell r="G506" t="str">
            <v>https://ventureburn.com/2018/04/egypt-la-reina-500-startups/</v>
          </cell>
          <cell r="H506" t="str">
            <v>Egypt</v>
          </cell>
          <cell r="I506" t="str">
            <v>Egypt</v>
          </cell>
          <cell r="J506" t="str">
            <v>Fashion, Jewelry, Marketplace, Retail, Wearables, Wedding</v>
          </cell>
          <cell r="K506" t="str">
            <v>E-Commerce &amp; Retail</v>
          </cell>
          <cell r="L506" t="str">
            <v>La Reina</v>
          </cell>
          <cell r="M506">
            <v>0.9</v>
          </cell>
          <cell r="N506" t="str">
            <v>43220La Reina1000000</v>
          </cell>
          <cell r="O506" t="str">
            <v/>
          </cell>
          <cell r="P506">
            <v>1</v>
          </cell>
          <cell r="Q506">
            <v>2015</v>
          </cell>
          <cell r="R506">
            <v>1000000</v>
          </cell>
          <cell r="S506">
            <v>0</v>
          </cell>
          <cell r="T506" t="str">
            <v>3. Early Venture</v>
          </cell>
          <cell r="U506" t="str">
            <v>E-commerce &amp; Retail</v>
          </cell>
          <cell r="V506">
            <v>2018</v>
          </cell>
          <cell r="W506">
            <v>4</v>
          </cell>
          <cell r="X506">
            <v>2</v>
          </cell>
          <cell r="Y506">
            <v>1</v>
          </cell>
          <cell r="Z506">
            <v>2</v>
          </cell>
        </row>
        <row r="507">
          <cell r="A507">
            <v>43221</v>
          </cell>
          <cell r="B507" t="str">
            <v>Nawah Scientific</v>
          </cell>
          <cell r="C507">
            <v>250000</v>
          </cell>
          <cell r="E507" t="str">
            <v>Debt Financing</v>
          </cell>
          <cell r="F507" t="str">
            <v>Undisclosed</v>
          </cell>
          <cell r="G507" t="str">
            <v>https://www.crunchbase.com/funding_round/nawah-debt-financing--54b89438#section-overview</v>
          </cell>
          <cell r="H507" t="str">
            <v>Egypt</v>
          </cell>
          <cell r="I507" t="str">
            <v>Egypt</v>
          </cell>
          <cell r="J507" t="str">
            <v>Biopharma, Biotechnology, Life Science</v>
          </cell>
          <cell r="K507" t="str">
            <v>Healthcare &amp; Pharma</v>
          </cell>
          <cell r="L507" t="str">
            <v>Nawah Scientific</v>
          </cell>
          <cell r="M507">
            <v>0.9</v>
          </cell>
          <cell r="N507" t="str">
            <v>43221Nawah Scientific250000</v>
          </cell>
          <cell r="O507" t="str">
            <v/>
          </cell>
          <cell r="P507">
            <v>1</v>
          </cell>
          <cell r="Q507">
            <v>2014</v>
          </cell>
          <cell r="R507">
            <v>2150000</v>
          </cell>
          <cell r="S507">
            <v>0</v>
          </cell>
          <cell r="T507" t="str">
            <v>5. Debt Financing</v>
          </cell>
          <cell r="U507" t="str">
            <v>Health &amp; Pharmaceuticals</v>
          </cell>
          <cell r="V507">
            <v>2018</v>
          </cell>
          <cell r="W507">
            <v>5</v>
          </cell>
          <cell r="X507">
            <v>2</v>
          </cell>
          <cell r="Y507">
            <v>1</v>
          </cell>
          <cell r="Z507">
            <v>1</v>
          </cell>
        </row>
        <row r="508">
          <cell r="A508">
            <v>43221</v>
          </cell>
          <cell r="B508" t="str">
            <v>Mumm</v>
          </cell>
          <cell r="C508">
            <v>150000</v>
          </cell>
          <cell r="E508" t="str">
            <v>Grant</v>
          </cell>
          <cell r="F508" t="str">
            <v>Nestle</v>
          </cell>
          <cell r="G508" t="str">
            <v>https://www.crunchbase.com/funding_round/mumm-grant--1a844d47#section-locked-marketplace</v>
          </cell>
          <cell r="H508" t="str">
            <v>Egypt</v>
          </cell>
          <cell r="I508" t="str">
            <v>Egypt</v>
          </cell>
          <cell r="J508" t="str">
            <v>E-Commerce, Food and Beverage, Food Delivery, Marketplace</v>
          </cell>
          <cell r="K508" t="str">
            <v>E-Commerce &amp; Retail</v>
          </cell>
          <cell r="L508" t="str">
            <v>Mumm</v>
          </cell>
          <cell r="M508">
            <v>0.9</v>
          </cell>
          <cell r="N508" t="str">
            <v>43221Mumm150000</v>
          </cell>
          <cell r="O508" t="str">
            <v/>
          </cell>
          <cell r="P508">
            <v>1</v>
          </cell>
          <cell r="Q508">
            <v>2015</v>
          </cell>
          <cell r="R508">
            <v>450000</v>
          </cell>
          <cell r="S508">
            <v>0</v>
          </cell>
          <cell r="T508" t="str">
            <v>1. Grant</v>
          </cell>
          <cell r="U508" t="str">
            <v>E-commerce &amp; Retail</v>
          </cell>
          <cell r="V508">
            <v>2018</v>
          </cell>
          <cell r="W508">
            <v>5</v>
          </cell>
          <cell r="X508">
            <v>2</v>
          </cell>
          <cell r="Y508">
            <v>1</v>
          </cell>
          <cell r="Z508">
            <v>1</v>
          </cell>
        </row>
        <row r="509">
          <cell r="A509">
            <v>43221</v>
          </cell>
          <cell r="B509" t="str">
            <v>Tareeqi</v>
          </cell>
          <cell r="C509">
            <v>60000</v>
          </cell>
          <cell r="E509" t="str">
            <v>Seed</v>
          </cell>
          <cell r="F509" t="str">
            <v>Undisclosed</v>
          </cell>
          <cell r="G509" t="str">
            <v>https://www.crunchbase.com/funding_round/tareeqi-seed--275dfc38</v>
          </cell>
          <cell r="H509" t="str">
            <v>Egypt</v>
          </cell>
          <cell r="I509" t="str">
            <v>Egypt</v>
          </cell>
          <cell r="J509" t="str">
            <v>Education, Fleet Management, Information Technology, Logistics, SaaS, Transportation</v>
          </cell>
          <cell r="K509" t="str">
            <v>Transport &amp; Logistics</v>
          </cell>
          <cell r="L509" t="str">
            <v>Tareeqi</v>
          </cell>
          <cell r="M509">
            <v>0.9</v>
          </cell>
          <cell r="N509" t="str">
            <v>43221Tareeqi60000</v>
          </cell>
          <cell r="O509" t="str">
            <v/>
          </cell>
          <cell r="P509">
            <v>1</v>
          </cell>
          <cell r="Q509">
            <v>2018</v>
          </cell>
          <cell r="R509">
            <v>60000</v>
          </cell>
          <cell r="S509">
            <v>0</v>
          </cell>
          <cell r="T509" t="str">
            <v>2. Seed</v>
          </cell>
          <cell r="U509" t="str">
            <v>Transport &amp; Logistics</v>
          </cell>
          <cell r="V509">
            <v>2018</v>
          </cell>
          <cell r="W509">
            <v>5</v>
          </cell>
          <cell r="X509">
            <v>2</v>
          </cell>
          <cell r="Y509">
            <v>1</v>
          </cell>
          <cell r="Z509">
            <v>1</v>
          </cell>
        </row>
        <row r="510">
          <cell r="A510">
            <v>43221</v>
          </cell>
          <cell r="B510" t="str">
            <v>Zomila</v>
          </cell>
          <cell r="C510">
            <v>35000</v>
          </cell>
          <cell r="E510" t="str">
            <v>Seed</v>
          </cell>
          <cell r="F510" t="str">
            <v>Injini</v>
          </cell>
          <cell r="G510" t="str">
            <v>http://ventureburn.com/2018/11/zelda-learning-r500k-angel/</v>
          </cell>
          <cell r="H510" t="str">
            <v>South Africa</v>
          </cell>
          <cell r="I510" t="str">
            <v>South Africa</v>
          </cell>
          <cell r="J510" t="str">
            <v>Education, Software</v>
          </cell>
          <cell r="K510" t="str">
            <v>Education</v>
          </cell>
          <cell r="L510" t="str">
            <v>Zomila</v>
          </cell>
          <cell r="M510">
            <v>0.9</v>
          </cell>
          <cell r="N510" t="str">
            <v>43221Zomila35000</v>
          </cell>
          <cell r="O510" t="str">
            <v/>
          </cell>
          <cell r="P510">
            <v>1</v>
          </cell>
          <cell r="Q510">
            <v>2017</v>
          </cell>
          <cell r="R510">
            <v>70000</v>
          </cell>
          <cell r="S510">
            <v>0</v>
          </cell>
          <cell r="T510" t="str">
            <v>2. Seed</v>
          </cell>
          <cell r="U510" t="str">
            <v>Education</v>
          </cell>
          <cell r="V510">
            <v>2018</v>
          </cell>
          <cell r="W510">
            <v>5</v>
          </cell>
          <cell r="X510">
            <v>2</v>
          </cell>
          <cell r="Y510">
            <v>1</v>
          </cell>
          <cell r="Z510">
            <v>1</v>
          </cell>
        </row>
        <row r="511">
          <cell r="A511">
            <v>43221</v>
          </cell>
          <cell r="B511" t="str">
            <v>E-Estates</v>
          </cell>
          <cell r="C511">
            <v>35000</v>
          </cell>
          <cell r="E511" t="str">
            <v>Seed</v>
          </cell>
          <cell r="F511" t="str">
            <v>Co-Creation Hub Nigeria</v>
          </cell>
          <cell r="G511" t="str">
            <v>https://www.crunchbase.com/funding_round/e-estates-app-seed--d9c3b5a4#section-investors</v>
          </cell>
          <cell r="H511" t="str">
            <v>Nigeria</v>
          </cell>
          <cell r="I511" t="str">
            <v>Nigeria</v>
          </cell>
          <cell r="J511" t="str">
            <v>Communities, Computer, Information Technology, Mobile Apps, Property Management, Real Estate, Software</v>
          </cell>
          <cell r="K511" t="str">
            <v>Real Estate</v>
          </cell>
          <cell r="L511" t="str">
            <v>E-Estates</v>
          </cell>
          <cell r="M511">
            <v>0.9</v>
          </cell>
          <cell r="N511" t="str">
            <v>43221E-Estates35000</v>
          </cell>
          <cell r="O511" t="str">
            <v/>
          </cell>
          <cell r="P511">
            <v>1</v>
          </cell>
          <cell r="Q511">
            <v>2017</v>
          </cell>
          <cell r="R511">
            <v>60000</v>
          </cell>
          <cell r="S511">
            <v>0</v>
          </cell>
          <cell r="T511" t="str">
            <v>2. Seed</v>
          </cell>
          <cell r="U511" t="str">
            <v>Construction &amp; Real Estate</v>
          </cell>
          <cell r="V511">
            <v>2018</v>
          </cell>
          <cell r="W511">
            <v>5</v>
          </cell>
          <cell r="X511">
            <v>2</v>
          </cell>
          <cell r="Y511">
            <v>1</v>
          </cell>
          <cell r="Z511">
            <v>1</v>
          </cell>
        </row>
        <row r="512">
          <cell r="A512">
            <v>43222</v>
          </cell>
          <cell r="B512" t="str">
            <v>Wuzzuf</v>
          </cell>
          <cell r="C512">
            <v>6000000</v>
          </cell>
          <cell r="E512" t="str">
            <v>Series B</v>
          </cell>
          <cell r="F512" t="str">
            <v>European Bank for Reconstruction and Development, Kingsway Capital, Endure Capital</v>
          </cell>
          <cell r="G512" t="str">
            <v>https://www.menabytes.com/basharsoft-series-b/</v>
          </cell>
          <cell r="H512" t="str">
            <v>Egypt</v>
          </cell>
          <cell r="I512" t="str">
            <v>Egypt</v>
          </cell>
          <cell r="J512" t="str">
            <v>Information Services, Information Technology, Software, Web Development</v>
          </cell>
          <cell r="K512" t="str">
            <v>Recruitment</v>
          </cell>
          <cell r="L512" t="str">
            <v>Wuzzuf</v>
          </cell>
          <cell r="M512">
            <v>0.9</v>
          </cell>
          <cell r="N512" t="str">
            <v>43222Wuzzuf6000000</v>
          </cell>
          <cell r="O512" t="str">
            <v/>
          </cell>
          <cell r="P512">
            <v>1</v>
          </cell>
          <cell r="Q512">
            <v>2009</v>
          </cell>
          <cell r="R512">
            <v>7850000</v>
          </cell>
          <cell r="S512">
            <v>0</v>
          </cell>
          <cell r="T512" t="str">
            <v>3. Early Venture</v>
          </cell>
          <cell r="U512" t="str">
            <v>Employment, Talent &amp; Labour</v>
          </cell>
          <cell r="V512">
            <v>2018</v>
          </cell>
          <cell r="W512">
            <v>5</v>
          </cell>
          <cell r="X512">
            <v>2</v>
          </cell>
          <cell r="Y512">
            <v>1</v>
          </cell>
          <cell r="Z512">
            <v>3</v>
          </cell>
        </row>
        <row r="513">
          <cell r="A513">
            <v>43223</v>
          </cell>
          <cell r="B513" t="str">
            <v>Medsaf</v>
          </cell>
          <cell r="C513">
            <v>330000</v>
          </cell>
          <cell r="E513" t="str">
            <v>Seed</v>
          </cell>
          <cell r="F513" t="str">
            <v>Lateral Capital</v>
          </cell>
          <cell r="G513" t="str">
            <v>https://www.sec.gov/Archives/edgar/data/1740707/000174070718000001/xslFormDX01/primary_doc.xml</v>
          </cell>
          <cell r="H513" t="str">
            <v>Nigeria</v>
          </cell>
          <cell r="I513" t="str">
            <v>Nigeria</v>
          </cell>
          <cell r="J513" t="str">
            <v>Health Care, Pharmaceutical, SaaS</v>
          </cell>
          <cell r="K513" t="str">
            <v>Healthcare &amp; Pharma</v>
          </cell>
          <cell r="L513" t="str">
            <v>Medsaf</v>
          </cell>
          <cell r="M513">
            <v>0.9</v>
          </cell>
          <cell r="N513" t="str">
            <v>43223Medsaf330000</v>
          </cell>
          <cell r="O513" t="str">
            <v/>
          </cell>
          <cell r="P513">
            <v>1</v>
          </cell>
          <cell r="Q513">
            <v>2017</v>
          </cell>
          <cell r="R513">
            <v>1440000</v>
          </cell>
          <cell r="S513">
            <v>0</v>
          </cell>
          <cell r="T513" t="str">
            <v>2. Seed</v>
          </cell>
          <cell r="U513" t="str">
            <v>Health &amp; Pharmaceuticals</v>
          </cell>
          <cell r="V513">
            <v>2018</v>
          </cell>
          <cell r="W513">
            <v>5</v>
          </cell>
          <cell r="X513">
            <v>2</v>
          </cell>
          <cell r="Y513">
            <v>1</v>
          </cell>
          <cell r="Z513">
            <v>1</v>
          </cell>
        </row>
        <row r="514">
          <cell r="A514">
            <v>43224</v>
          </cell>
          <cell r="B514" t="str">
            <v>Nocofio</v>
          </cell>
          <cell r="C514">
            <v>40000</v>
          </cell>
          <cell r="E514" t="str">
            <v>Seed</v>
          </cell>
          <cell r="F514" t="str">
            <v>Start-Up Chile</v>
          </cell>
          <cell r="G514" t="str">
            <v>http://www.startupchile.org/seed-results-welcome-generation-seedg20/</v>
          </cell>
          <cell r="H514" t="str">
            <v>Ghana</v>
          </cell>
          <cell r="I514" t="str">
            <v>Ghana</v>
          </cell>
          <cell r="J514" t="str">
            <v>Business Development, Micro Lending, Small and Medium Businesses</v>
          </cell>
          <cell r="K514" t="str">
            <v>Financial Services</v>
          </cell>
          <cell r="L514" t="str">
            <v>Nocofio</v>
          </cell>
          <cell r="M514">
            <v>0.9</v>
          </cell>
          <cell r="N514" t="str">
            <v>43224Nocofio40000</v>
          </cell>
          <cell r="O514" t="str">
            <v/>
          </cell>
          <cell r="P514">
            <v>1</v>
          </cell>
          <cell r="Q514">
            <v>2018</v>
          </cell>
          <cell r="R514">
            <v>40000</v>
          </cell>
          <cell r="S514">
            <v>0</v>
          </cell>
          <cell r="T514" t="str">
            <v>2. Seed</v>
          </cell>
          <cell r="U514" t="str">
            <v>Financial Services</v>
          </cell>
          <cell r="V514">
            <v>2018</v>
          </cell>
          <cell r="W514">
            <v>5</v>
          </cell>
          <cell r="X514">
            <v>2</v>
          </cell>
          <cell r="Y514">
            <v>1</v>
          </cell>
          <cell r="Z514">
            <v>1</v>
          </cell>
        </row>
        <row r="515">
          <cell r="A515">
            <v>43224</v>
          </cell>
          <cell r="B515" t="str">
            <v>Inyenyeri</v>
          </cell>
          <cell r="C515">
            <v>1200000</v>
          </cell>
          <cell r="E515" t="str">
            <v>Convertible Note</v>
          </cell>
          <cell r="F515" t="str">
            <v>Oikocredit International</v>
          </cell>
          <cell r="G515" t="str">
            <v>https://nextbillion.net/news/oikocredit-invests-1-2-million-inyenyeri-company-support-clean-cooking-solutions/</v>
          </cell>
          <cell r="H515" t="str">
            <v>Rwanda</v>
          </cell>
          <cell r="I515" t="str">
            <v>Rwanda</v>
          </cell>
          <cell r="J515" t="str">
            <v>Energy, Environmental Consulting, Renewable Energy</v>
          </cell>
          <cell r="K515" t="str">
            <v>Renewables &amp; Environment</v>
          </cell>
          <cell r="L515" t="str">
            <v>Inyenyeri</v>
          </cell>
          <cell r="M515">
            <v>0.9</v>
          </cell>
          <cell r="N515" t="str">
            <v>43224Inyenyeri1200000</v>
          </cell>
          <cell r="O515" t="str">
            <v/>
          </cell>
          <cell r="P515">
            <v>1</v>
          </cell>
          <cell r="Q515">
            <v>2012</v>
          </cell>
          <cell r="R515">
            <v>1200000</v>
          </cell>
          <cell r="S515">
            <v>0</v>
          </cell>
          <cell r="T515" t="str">
            <v>5. Debt Financing</v>
          </cell>
          <cell r="U515" t="str">
            <v>Energy &amp; Resources</v>
          </cell>
          <cell r="V515">
            <v>2018</v>
          </cell>
          <cell r="W515">
            <v>5</v>
          </cell>
          <cell r="X515">
            <v>2</v>
          </cell>
          <cell r="Y515">
            <v>1</v>
          </cell>
          <cell r="Z515">
            <v>1</v>
          </cell>
        </row>
        <row r="516">
          <cell r="A516">
            <v>43228</v>
          </cell>
          <cell r="B516" t="str">
            <v>Sweepsouth</v>
          </cell>
          <cell r="C516" t="str">
            <v>Undisclosed</v>
          </cell>
          <cell r="E516" t="str">
            <v>Series A</v>
          </cell>
          <cell r="F516" t="str">
            <v>CRE Venture Capital, Draper Dark Flow, Identity Partners</v>
          </cell>
          <cell r="G516" t="str">
            <v>http://disrupt-africa.com/2017/05/sas-sweepsouth-concludes-series-a-funding-round/</v>
          </cell>
          <cell r="H516" t="str">
            <v>South Africa</v>
          </cell>
          <cell r="I516" t="str">
            <v>South Africa</v>
          </cell>
          <cell r="J516" t="str">
            <v>Home Improvement, Home Services, Internet</v>
          </cell>
          <cell r="K516" t="str">
            <v>Commercial &amp; Professional Services</v>
          </cell>
          <cell r="L516" t="str">
            <v>Sweepsouth</v>
          </cell>
          <cell r="M516">
            <v>0.9</v>
          </cell>
          <cell r="N516" t="str">
            <v>43228SweepsouthUndisclosed</v>
          </cell>
          <cell r="O516" t="str">
            <v/>
          </cell>
          <cell r="P516">
            <v>0</v>
          </cell>
          <cell r="Q516">
            <v>2014</v>
          </cell>
          <cell r="R516">
            <v>2700000</v>
          </cell>
          <cell r="S516">
            <v>0</v>
          </cell>
          <cell r="T516" t="str">
            <v>3. Early Venture</v>
          </cell>
          <cell r="U516" t="str">
            <v>Other Technologies &amp; Information Technology</v>
          </cell>
          <cell r="V516">
            <v>2018</v>
          </cell>
          <cell r="W516">
            <v>5</v>
          </cell>
          <cell r="X516">
            <v>2</v>
          </cell>
          <cell r="Y516">
            <v>1</v>
          </cell>
          <cell r="Z516">
            <v>3</v>
          </cell>
        </row>
        <row r="517">
          <cell r="A517">
            <v>43229</v>
          </cell>
          <cell r="B517" t="str">
            <v>Sensor Networks</v>
          </cell>
          <cell r="C517">
            <v>1030000</v>
          </cell>
          <cell r="E517" t="str">
            <v>Series B</v>
          </cell>
          <cell r="F517" t="str">
            <v>Sanari Capital, ASISA ESD Fund, 4Di Capital</v>
          </cell>
          <cell r="G517" t="str">
            <v>http://disrupt-africa.com/2018/05/sas-sensor-networks-secures-1m-funding-round/</v>
          </cell>
          <cell r="H517" t="str">
            <v>South Africa</v>
          </cell>
          <cell r="I517" t="str">
            <v>South Africa</v>
          </cell>
          <cell r="J517" t="str">
            <v>Internet, Internet of Things, Risk Management</v>
          </cell>
          <cell r="K517" t="str">
            <v>Emerging Technologies</v>
          </cell>
          <cell r="L517" t="str">
            <v>Sensor Networks</v>
          </cell>
          <cell r="M517">
            <v>0.9</v>
          </cell>
          <cell r="N517" t="str">
            <v>43229Sensor Networks1030000</v>
          </cell>
          <cell r="O517" t="str">
            <v/>
          </cell>
          <cell r="P517">
            <v>1</v>
          </cell>
          <cell r="Q517">
            <v>2015</v>
          </cell>
          <cell r="R517">
            <v>1030000</v>
          </cell>
          <cell r="S517">
            <v>0</v>
          </cell>
          <cell r="T517" t="str">
            <v>3. Early Venture</v>
          </cell>
          <cell r="U517" t="str">
            <v>Emerging Technologies</v>
          </cell>
          <cell r="V517">
            <v>2018</v>
          </cell>
          <cell r="W517">
            <v>5</v>
          </cell>
          <cell r="X517">
            <v>2</v>
          </cell>
          <cell r="Y517">
            <v>1</v>
          </cell>
          <cell r="Z517">
            <v>3</v>
          </cell>
        </row>
        <row r="518">
          <cell r="A518">
            <v>43230</v>
          </cell>
          <cell r="B518" t="str">
            <v>BirdPreneuer</v>
          </cell>
          <cell r="C518">
            <v>40000</v>
          </cell>
          <cell r="E518" t="str">
            <v>Seed</v>
          </cell>
          <cell r="F518" t="str">
            <v>Iowa AgriTech Accelerator</v>
          </cell>
          <cell r="G518" t="str">
            <v>https://www.crunchbase.com/funding_round/birdpreneur-seed--2d330732#section-locked-marketplace</v>
          </cell>
          <cell r="H518" t="str">
            <v>Nigeria</v>
          </cell>
          <cell r="I518" t="str">
            <v>Nigeria</v>
          </cell>
          <cell r="J518" t="str">
            <v>Agriculture, AgTech, Animal Feed, Farming</v>
          </cell>
          <cell r="K518" t="str">
            <v>Agriculture</v>
          </cell>
          <cell r="L518" t="str">
            <v>Birdpreneuer</v>
          </cell>
          <cell r="M518">
            <v>0.9</v>
          </cell>
          <cell r="N518" t="str">
            <v>43230BirdPreneuer40000</v>
          </cell>
          <cell r="O518" t="str">
            <v/>
          </cell>
          <cell r="P518">
            <v>1</v>
          </cell>
          <cell r="Q518">
            <v>2016</v>
          </cell>
          <cell r="R518">
            <v>40000</v>
          </cell>
          <cell r="S518">
            <v>0</v>
          </cell>
          <cell r="T518" t="str">
            <v>2. Seed</v>
          </cell>
          <cell r="U518" t="str">
            <v>Agriculture</v>
          </cell>
          <cell r="V518">
            <v>2018</v>
          </cell>
          <cell r="W518">
            <v>5</v>
          </cell>
          <cell r="X518">
            <v>2</v>
          </cell>
          <cell r="Y518">
            <v>1</v>
          </cell>
          <cell r="Z518">
            <v>1</v>
          </cell>
        </row>
        <row r="519">
          <cell r="A519">
            <v>43231</v>
          </cell>
          <cell r="B519" t="str">
            <v>E-Estates</v>
          </cell>
          <cell r="C519">
            <v>25000</v>
          </cell>
          <cell r="E519" t="str">
            <v>Seed</v>
          </cell>
          <cell r="F519" t="str">
            <v>Co-Creation Hub Nigeria</v>
          </cell>
          <cell r="G519" t="str">
            <v>http://ventureburn.com/2018/05/four-startups-cchubs-2018-cohort/</v>
          </cell>
          <cell r="H519" t="str">
            <v>Nigeria</v>
          </cell>
          <cell r="I519" t="str">
            <v>Nigeria</v>
          </cell>
          <cell r="J519" t="str">
            <v>Communities, Computer, Information Technology, Mobile Apps, Property Management, Real Estate, Software</v>
          </cell>
          <cell r="K519" t="str">
            <v>Real Estate</v>
          </cell>
          <cell r="L519" t="str">
            <v>E-Estates</v>
          </cell>
          <cell r="M519">
            <v>0.9</v>
          </cell>
          <cell r="N519" t="str">
            <v>43231E-Estates25000</v>
          </cell>
          <cell r="O519" t="str">
            <v/>
          </cell>
          <cell r="P519">
            <v>1</v>
          </cell>
          <cell r="Q519">
            <v>2017</v>
          </cell>
          <cell r="R519">
            <v>60000</v>
          </cell>
          <cell r="S519">
            <v>0</v>
          </cell>
          <cell r="T519" t="str">
            <v>2. Seed</v>
          </cell>
          <cell r="U519" t="str">
            <v>Construction &amp; Real Estate</v>
          </cell>
          <cell r="V519">
            <v>2018</v>
          </cell>
          <cell r="W519">
            <v>5</v>
          </cell>
          <cell r="X519">
            <v>2</v>
          </cell>
          <cell r="Y519">
            <v>1</v>
          </cell>
          <cell r="Z519">
            <v>1</v>
          </cell>
        </row>
        <row r="520">
          <cell r="A520">
            <v>43231</v>
          </cell>
          <cell r="B520" t="str">
            <v>Track Your Build</v>
          </cell>
          <cell r="C520">
            <v>25000</v>
          </cell>
          <cell r="E520" t="str">
            <v>Seed</v>
          </cell>
          <cell r="F520" t="str">
            <v>Co-Creation Hub Nigeria</v>
          </cell>
          <cell r="G520" t="str">
            <v>http://ventureburn.com/2018/05/four-startups-cchubs-2018-cohort/</v>
          </cell>
          <cell r="H520" t="str">
            <v>Sierra Leone</v>
          </cell>
          <cell r="I520" t="str">
            <v>Sierra Leone</v>
          </cell>
          <cell r="J520" t="str">
            <v>Drones, Cloud Computing</v>
          </cell>
          <cell r="K520" t="str">
            <v>Emerging Technologies</v>
          </cell>
          <cell r="L520" t="str">
            <v>Track Your Build</v>
          </cell>
          <cell r="M520">
            <v>0.9</v>
          </cell>
          <cell r="N520" t="str">
            <v>43231Track Your Build25000</v>
          </cell>
          <cell r="O520" t="str">
            <v/>
          </cell>
          <cell r="P520">
            <v>1</v>
          </cell>
          <cell r="Q520">
            <v>2014</v>
          </cell>
          <cell r="R520">
            <v>25000</v>
          </cell>
          <cell r="S520">
            <v>0</v>
          </cell>
          <cell r="T520" t="str">
            <v>2. Seed</v>
          </cell>
          <cell r="U520" t="str">
            <v>Emerging Technologies</v>
          </cell>
          <cell r="V520">
            <v>2018</v>
          </cell>
          <cell r="W520">
            <v>5</v>
          </cell>
          <cell r="X520">
            <v>2</v>
          </cell>
          <cell r="Y520">
            <v>1</v>
          </cell>
          <cell r="Z520">
            <v>1</v>
          </cell>
        </row>
        <row r="521">
          <cell r="A521">
            <v>43232</v>
          </cell>
          <cell r="B521" t="str">
            <v>Touchabl Pictures</v>
          </cell>
          <cell r="C521">
            <v>20000</v>
          </cell>
          <cell r="E521" t="str">
            <v>Seed</v>
          </cell>
          <cell r="F521" t="str">
            <v>Genesys Tech Hub</v>
          </cell>
          <cell r="G521" t="str">
            <v>http://techativeng.com/2018/05/12/picture-touching-app-touchabl-raises-20000-funding-from-hubly/</v>
          </cell>
          <cell r="H521" t="str">
            <v>Nigeria</v>
          </cell>
          <cell r="I521" t="str">
            <v>Nigeria</v>
          </cell>
          <cell r="J521" t="str">
            <v>Business Intelligence, Commercial, E-Commerce, Machine Learning, Photo Sharing</v>
          </cell>
          <cell r="K521" t="str">
            <v>E-Commerce &amp; Retail</v>
          </cell>
          <cell r="L521" t="str">
            <v>Touchabl Pictures</v>
          </cell>
          <cell r="M521">
            <v>0.9</v>
          </cell>
          <cell r="N521" t="str">
            <v>43232Touchabl Pictures20000</v>
          </cell>
          <cell r="O521" t="str">
            <v/>
          </cell>
          <cell r="P521">
            <v>1</v>
          </cell>
          <cell r="Q521">
            <v>2017</v>
          </cell>
          <cell r="R521">
            <v>20000</v>
          </cell>
          <cell r="S521">
            <v>0</v>
          </cell>
          <cell r="T521" t="str">
            <v>2. Seed</v>
          </cell>
          <cell r="U521" t="str">
            <v>E-commerce &amp; Retail</v>
          </cell>
          <cell r="V521">
            <v>2018</v>
          </cell>
          <cell r="W521">
            <v>5</v>
          </cell>
          <cell r="X521">
            <v>2</v>
          </cell>
          <cell r="Y521">
            <v>1</v>
          </cell>
          <cell r="Z521">
            <v>1</v>
          </cell>
        </row>
        <row r="522">
          <cell r="A522">
            <v>43234</v>
          </cell>
          <cell r="B522" t="str">
            <v>Cellulant</v>
          </cell>
          <cell r="C522">
            <v>47500000</v>
          </cell>
          <cell r="E522" t="str">
            <v>Series C</v>
          </cell>
          <cell r="F522" t="str">
            <v>The Rise fund, Satya Capital, Endeavor Catalyst, Velocity Capital, Progression Africa.</v>
          </cell>
          <cell r="G522" t="str">
            <v>https://techmoran.com/2018/05/14/cellulant-raises-47-5-million-series-c-from-the-rise-fund-to-expand-its-digital-payments-across-africa/</v>
          </cell>
          <cell r="H522" t="str">
            <v>Kenya</v>
          </cell>
          <cell r="I522" t="str">
            <v>Kenya</v>
          </cell>
          <cell r="J522" t="str">
            <v>Mobile Payments, Digital Payments, eCommerce, FinTech, mobile commerce, Fintech Africa, BlockChain, and MobileMoney</v>
          </cell>
          <cell r="K522" t="str">
            <v>Financial Services</v>
          </cell>
          <cell r="L522" t="str">
            <v>Cellulant</v>
          </cell>
          <cell r="M522">
            <v>0.9</v>
          </cell>
          <cell r="N522" t="str">
            <v>43234Cellulant47500000</v>
          </cell>
          <cell r="O522" t="str">
            <v/>
          </cell>
          <cell r="P522">
            <v>1</v>
          </cell>
          <cell r="Q522">
            <v>2004</v>
          </cell>
          <cell r="R522">
            <v>54500000</v>
          </cell>
          <cell r="S522">
            <v>0</v>
          </cell>
          <cell r="T522" t="str">
            <v>4. Late Venture</v>
          </cell>
          <cell r="U522" t="str">
            <v>Financial Services</v>
          </cell>
          <cell r="V522">
            <v>2018</v>
          </cell>
          <cell r="W522">
            <v>5</v>
          </cell>
          <cell r="X522">
            <v>2</v>
          </cell>
          <cell r="Y522">
            <v>1</v>
          </cell>
          <cell r="Z522">
            <v>5</v>
          </cell>
        </row>
        <row r="523">
          <cell r="A523">
            <v>43234</v>
          </cell>
          <cell r="B523" t="str">
            <v>Funtrench</v>
          </cell>
          <cell r="C523">
            <v>25000</v>
          </cell>
          <cell r="E523" t="str">
            <v>Seed</v>
          </cell>
          <cell r="F523" t="str">
            <v>Positrust LLC</v>
          </cell>
          <cell r="G523" t="str">
            <v>https://www.crunchbase.com/funding_round/funtrench-seed--c7ff1334#section-lead-investors</v>
          </cell>
          <cell r="H523" t="str">
            <v>Kenya</v>
          </cell>
          <cell r="I523" t="str">
            <v>Kenya</v>
          </cell>
          <cell r="J523" t="str">
            <v>Blockchain, Information Technology, Software Engineering, Training</v>
          </cell>
          <cell r="K523" t="str">
            <v>Information Technology</v>
          </cell>
          <cell r="L523" t="str">
            <v>Funtrench</v>
          </cell>
          <cell r="M523">
            <v>0.9</v>
          </cell>
          <cell r="N523" t="str">
            <v>43234Funtrench25000</v>
          </cell>
          <cell r="O523" t="str">
            <v/>
          </cell>
          <cell r="P523">
            <v>1</v>
          </cell>
          <cell r="Q523">
            <v>2018</v>
          </cell>
          <cell r="R523">
            <v>25000</v>
          </cell>
          <cell r="S523">
            <v>0</v>
          </cell>
          <cell r="T523" t="str">
            <v>2. Seed</v>
          </cell>
          <cell r="U523" t="str">
            <v>Other Technologies &amp; Information Technology</v>
          </cell>
          <cell r="V523">
            <v>2018</v>
          </cell>
          <cell r="W523">
            <v>5</v>
          </cell>
          <cell r="X523">
            <v>2</v>
          </cell>
          <cell r="Y523">
            <v>1</v>
          </cell>
          <cell r="Z523">
            <v>1</v>
          </cell>
        </row>
        <row r="524">
          <cell r="A524">
            <v>43235</v>
          </cell>
          <cell r="B524" t="str">
            <v>Kopa Technologies</v>
          </cell>
          <cell r="C524">
            <v>1700000</v>
          </cell>
          <cell r="E524" t="str">
            <v>Series A</v>
          </cell>
          <cell r="F524" t="str">
            <v>Undisclosed</v>
          </cell>
          <cell r="G524" t="str">
            <v>https://www.sec.gov/Archives/edgar/data/1740021/000174002118000001/xslFormDX01/primary_doc.xml</v>
          </cell>
          <cell r="H524" t="str">
            <v>Mauritius</v>
          </cell>
          <cell r="I524" t="str">
            <v>Mauritius</v>
          </cell>
          <cell r="J524" t="str">
            <v>Android, B2B, B2C, Business Development, Digital Marketing, E-Commerce, E-Commerce Platforms, Enterprise Applications, Enterprise Software, Food Delivery, iOS, Marketplace, Mobile Apps, Product Design, Retail Technology, Social Media, Social Media Marketing, Software, Web Development</v>
          </cell>
          <cell r="K524" t="str">
            <v>Travel &amp; Leisure</v>
          </cell>
          <cell r="L524" t="str">
            <v>Kopa Technologies</v>
          </cell>
          <cell r="M524">
            <v>0.9</v>
          </cell>
          <cell r="N524" t="str">
            <v>43235Kopa Technologies1700000</v>
          </cell>
          <cell r="O524" t="str">
            <v/>
          </cell>
          <cell r="P524">
            <v>1</v>
          </cell>
          <cell r="Q524">
            <v>2010</v>
          </cell>
          <cell r="R524">
            <v>1700000</v>
          </cell>
          <cell r="S524">
            <v>0</v>
          </cell>
          <cell r="T524" t="str">
            <v>3. Early Venture</v>
          </cell>
          <cell r="U524" t="str">
            <v>Travel &amp; Leisure</v>
          </cell>
          <cell r="V524">
            <v>2018</v>
          </cell>
          <cell r="W524">
            <v>5</v>
          </cell>
          <cell r="X524">
            <v>2</v>
          </cell>
          <cell r="Y524">
            <v>1</v>
          </cell>
          <cell r="Z524">
            <v>1</v>
          </cell>
        </row>
        <row r="525">
          <cell r="A525">
            <v>43235</v>
          </cell>
          <cell r="B525" t="str">
            <v>Selina Wamucii</v>
          </cell>
          <cell r="C525">
            <v>100000</v>
          </cell>
          <cell r="E525" t="str">
            <v>Grant</v>
          </cell>
          <cell r="F525" t="str">
            <v>Expo Live</v>
          </cell>
          <cell r="G525" t="str">
            <v>http://ventureburn.com/2018/05/kenyan-agritech-startup-selina-wamucii-receives-100k-grant-expo-live/</v>
          </cell>
          <cell r="H525" t="str">
            <v>Kenya</v>
          </cell>
          <cell r="I525" t="str">
            <v>Kenya</v>
          </cell>
          <cell r="J525" t="str">
            <v>Agriculture</v>
          </cell>
          <cell r="K525" t="str">
            <v>Agriculture</v>
          </cell>
          <cell r="L525" t="str">
            <v>Selina Wamucii</v>
          </cell>
          <cell r="M525">
            <v>0.9</v>
          </cell>
          <cell r="N525" t="str">
            <v>43235Selina Wamucii100000</v>
          </cell>
          <cell r="O525" t="str">
            <v/>
          </cell>
          <cell r="P525">
            <v>1</v>
          </cell>
          <cell r="Q525">
            <v>2015</v>
          </cell>
          <cell r="R525">
            <v>100000</v>
          </cell>
          <cell r="S525">
            <v>0</v>
          </cell>
          <cell r="T525" t="str">
            <v>1. Grant</v>
          </cell>
          <cell r="U525" t="str">
            <v>Agriculture</v>
          </cell>
          <cell r="V525">
            <v>2018</v>
          </cell>
          <cell r="W525">
            <v>5</v>
          </cell>
          <cell r="X525">
            <v>2</v>
          </cell>
          <cell r="Y525">
            <v>1</v>
          </cell>
          <cell r="Z525">
            <v>1</v>
          </cell>
        </row>
        <row r="526">
          <cell r="A526">
            <v>43235</v>
          </cell>
          <cell r="B526" t="str">
            <v>Mosawer</v>
          </cell>
          <cell r="C526">
            <v>28000</v>
          </cell>
          <cell r="E526" t="str">
            <v>Seed</v>
          </cell>
          <cell r="F526" t="str">
            <v>Flat6Labs</v>
          </cell>
          <cell r="G526" t="str">
            <v>https://www.menabytes.com/flat6labs-cairo-tenth-cycle/</v>
          </cell>
          <cell r="H526" t="str">
            <v>Egypt</v>
          </cell>
          <cell r="I526" t="str">
            <v>Egypt</v>
          </cell>
          <cell r="J526" t="str">
            <v>Advertising Platforms, Photography, Scheduling</v>
          </cell>
          <cell r="K526" t="str">
            <v>Media &amp; Entertainment</v>
          </cell>
          <cell r="L526" t="str">
            <v>Mosawer</v>
          </cell>
          <cell r="M526">
            <v>0.9</v>
          </cell>
          <cell r="N526" t="str">
            <v>43235Mosawer28000</v>
          </cell>
          <cell r="O526" t="str">
            <v/>
          </cell>
          <cell r="P526">
            <v>1</v>
          </cell>
          <cell r="Q526">
            <v>2016</v>
          </cell>
          <cell r="R526">
            <v>28000</v>
          </cell>
          <cell r="S526">
            <v>0</v>
          </cell>
          <cell r="T526" t="str">
            <v>2. Seed</v>
          </cell>
          <cell r="U526" t="str">
            <v>Media &amp; Entertainment</v>
          </cell>
          <cell r="V526">
            <v>2018</v>
          </cell>
          <cell r="W526">
            <v>5</v>
          </cell>
          <cell r="X526">
            <v>2</v>
          </cell>
          <cell r="Y526">
            <v>1</v>
          </cell>
          <cell r="Z526">
            <v>1</v>
          </cell>
        </row>
        <row r="527">
          <cell r="A527">
            <v>43235</v>
          </cell>
          <cell r="B527" t="str">
            <v>Tombeely</v>
          </cell>
          <cell r="C527">
            <v>28000</v>
          </cell>
          <cell r="E527" t="str">
            <v>Seed</v>
          </cell>
          <cell r="F527" t="str">
            <v>Flat6Labs</v>
          </cell>
          <cell r="G527" t="str">
            <v>https://www.menabytes.com/flat6labs-cairo-tenth-cycle/</v>
          </cell>
          <cell r="H527" t="str">
            <v>Egypt</v>
          </cell>
          <cell r="I527" t="str">
            <v>Egypt</v>
          </cell>
          <cell r="J527" t="str">
            <v>Automotive, retail</v>
          </cell>
          <cell r="K527" t="str">
            <v>E-Commerce &amp; Retail</v>
          </cell>
          <cell r="L527" t="str">
            <v>Tombeely</v>
          </cell>
          <cell r="M527">
            <v>0.9</v>
          </cell>
          <cell r="N527" t="str">
            <v>43235Tombeely28000</v>
          </cell>
          <cell r="O527" t="str">
            <v/>
          </cell>
          <cell r="P527">
            <v>1</v>
          </cell>
          <cell r="Q527">
            <v>2018</v>
          </cell>
          <cell r="R527">
            <v>28000</v>
          </cell>
          <cell r="S527">
            <v>0</v>
          </cell>
          <cell r="T527" t="str">
            <v>2. Seed</v>
          </cell>
          <cell r="U527" t="str">
            <v>E-commerce &amp; Retail</v>
          </cell>
          <cell r="V527">
            <v>2018</v>
          </cell>
          <cell r="W527">
            <v>5</v>
          </cell>
          <cell r="X527">
            <v>2</v>
          </cell>
          <cell r="Y527">
            <v>1</v>
          </cell>
          <cell r="Z527">
            <v>1</v>
          </cell>
        </row>
        <row r="528">
          <cell r="A528">
            <v>43235</v>
          </cell>
          <cell r="B528" t="str">
            <v>7aweshly</v>
          </cell>
          <cell r="C528">
            <v>28000</v>
          </cell>
          <cell r="D528">
            <v>0.1</v>
          </cell>
          <cell r="E528" t="str">
            <v>Seed</v>
          </cell>
          <cell r="F528" t="str">
            <v>Flat6Labs</v>
          </cell>
          <cell r="G528" t="str">
            <v>https://www.menabytes.com/flat6labs-cairo-tenth-cycle/</v>
          </cell>
          <cell r="H528" t="str">
            <v>Egypt</v>
          </cell>
          <cell r="I528" t="str">
            <v>Egypt</v>
          </cell>
          <cell r="J528" t="str">
            <v>Savings, Financial technology</v>
          </cell>
          <cell r="K528" t="str">
            <v>Financial Services</v>
          </cell>
          <cell r="L528" t="str">
            <v>7Aweshly</v>
          </cell>
          <cell r="M528">
            <v>1</v>
          </cell>
          <cell r="N528" t="str">
            <v>432357aweshly28000</v>
          </cell>
          <cell r="O528" t="str">
            <v/>
          </cell>
          <cell r="P528">
            <v>1</v>
          </cell>
          <cell r="Q528">
            <v>2017</v>
          </cell>
          <cell r="R528">
            <v>28000</v>
          </cell>
          <cell r="S528">
            <v>0</v>
          </cell>
          <cell r="T528" t="str">
            <v>2. Seed</v>
          </cell>
          <cell r="U528" t="str">
            <v>Financial Services</v>
          </cell>
          <cell r="V528">
            <v>2018</v>
          </cell>
          <cell r="W528">
            <v>5</v>
          </cell>
          <cell r="X528">
            <v>2</v>
          </cell>
          <cell r="Y528">
            <v>1</v>
          </cell>
          <cell r="Z528">
            <v>1</v>
          </cell>
        </row>
        <row r="529">
          <cell r="A529">
            <v>43235</v>
          </cell>
          <cell r="B529" t="str">
            <v>Arza2</v>
          </cell>
          <cell r="C529">
            <v>28000</v>
          </cell>
          <cell r="E529" t="str">
            <v>Seed</v>
          </cell>
          <cell r="F529" t="str">
            <v>Flat6Labs</v>
          </cell>
          <cell r="G529" t="str">
            <v>https://www.menabytes.com/flat6labs-cairo-tenth-cycle/</v>
          </cell>
          <cell r="H529" t="str">
            <v>Egypt</v>
          </cell>
          <cell r="I529" t="str">
            <v>Egypt</v>
          </cell>
          <cell r="J529" t="str">
            <v>Recruitment, Talent, Labour</v>
          </cell>
          <cell r="K529" t="str">
            <v>Commercial &amp; Professional Services</v>
          </cell>
          <cell r="L529" t="str">
            <v>Arza2</v>
          </cell>
          <cell r="M529">
            <v>0.9</v>
          </cell>
          <cell r="N529" t="str">
            <v>43235Arza228000</v>
          </cell>
          <cell r="O529" t="str">
            <v/>
          </cell>
          <cell r="P529">
            <v>1</v>
          </cell>
          <cell r="Q529">
            <v>2017</v>
          </cell>
          <cell r="R529">
            <v>28000</v>
          </cell>
          <cell r="S529">
            <v>0</v>
          </cell>
          <cell r="T529" t="str">
            <v>2. Seed</v>
          </cell>
          <cell r="U529" t="str">
            <v>Other Technologies &amp; Information Technology</v>
          </cell>
          <cell r="V529">
            <v>2018</v>
          </cell>
          <cell r="W529">
            <v>5</v>
          </cell>
          <cell r="X529">
            <v>2</v>
          </cell>
          <cell r="Y529">
            <v>1</v>
          </cell>
          <cell r="Z529">
            <v>1</v>
          </cell>
        </row>
        <row r="530">
          <cell r="A530">
            <v>43235</v>
          </cell>
          <cell r="B530" t="str">
            <v>Chefaa</v>
          </cell>
          <cell r="C530">
            <v>28000</v>
          </cell>
          <cell r="E530" t="str">
            <v>Seed</v>
          </cell>
          <cell r="F530" t="str">
            <v>Flat6Labs</v>
          </cell>
          <cell r="G530" t="str">
            <v>https://www.menabytes.com/flat6labs-cairo-tenth-cycle/</v>
          </cell>
          <cell r="H530" t="str">
            <v>Egypt</v>
          </cell>
          <cell r="I530" t="str">
            <v>Egypt</v>
          </cell>
          <cell r="J530" t="str">
            <v>Artificial Intelligence, E-Commerce, Health Care, Information Technology, Mobile Apps, Pharmaceutical</v>
          </cell>
          <cell r="K530" t="str">
            <v>Healthcare &amp; Pharma</v>
          </cell>
          <cell r="L530" t="str">
            <v>Chefaa</v>
          </cell>
          <cell r="M530">
            <v>0.9</v>
          </cell>
          <cell r="N530" t="str">
            <v>43235Chefaa28000</v>
          </cell>
          <cell r="O530" t="str">
            <v/>
          </cell>
          <cell r="P530">
            <v>1</v>
          </cell>
          <cell r="Q530">
            <v>2017</v>
          </cell>
          <cell r="R530">
            <v>28000</v>
          </cell>
          <cell r="S530">
            <v>0</v>
          </cell>
          <cell r="T530" t="str">
            <v>2. Seed</v>
          </cell>
          <cell r="U530" t="str">
            <v>Health &amp; Pharmaceuticals</v>
          </cell>
          <cell r="V530">
            <v>2018</v>
          </cell>
          <cell r="W530">
            <v>5</v>
          </cell>
          <cell r="X530">
            <v>2</v>
          </cell>
          <cell r="Y530">
            <v>1</v>
          </cell>
          <cell r="Z530">
            <v>1</v>
          </cell>
        </row>
        <row r="531">
          <cell r="A531">
            <v>43235</v>
          </cell>
          <cell r="B531" t="str">
            <v>MedMisr</v>
          </cell>
          <cell r="C531">
            <v>28000</v>
          </cell>
          <cell r="E531" t="str">
            <v>Seed</v>
          </cell>
          <cell r="F531" t="str">
            <v>Flat6Labs</v>
          </cell>
          <cell r="G531" t="str">
            <v>https://www.menabytes.com/flat6labs-cairo-tenth-cycle/</v>
          </cell>
          <cell r="H531" t="str">
            <v>Egypt</v>
          </cell>
          <cell r="I531" t="str">
            <v>Egypt</v>
          </cell>
          <cell r="J531" t="str">
            <v>Employee Benefits, Health Care, Health Insurance, Insurance, Medical, Mobile Apps</v>
          </cell>
          <cell r="K531" t="str">
            <v>Healthcare &amp; Pharma</v>
          </cell>
          <cell r="L531" t="str">
            <v>Medmisr</v>
          </cell>
          <cell r="M531">
            <v>0.9</v>
          </cell>
          <cell r="N531" t="str">
            <v>43235MedMisr28000</v>
          </cell>
          <cell r="O531" t="str">
            <v/>
          </cell>
          <cell r="P531">
            <v>1</v>
          </cell>
          <cell r="Q531">
            <v>2018</v>
          </cell>
          <cell r="R531">
            <v>28000</v>
          </cell>
          <cell r="S531">
            <v>0</v>
          </cell>
          <cell r="T531" t="str">
            <v>2. Seed</v>
          </cell>
          <cell r="U531" t="str">
            <v>Health &amp; Pharmaceuticals</v>
          </cell>
          <cell r="V531">
            <v>2018</v>
          </cell>
          <cell r="W531">
            <v>5</v>
          </cell>
          <cell r="X531">
            <v>2</v>
          </cell>
          <cell r="Y531">
            <v>1</v>
          </cell>
          <cell r="Z531">
            <v>1</v>
          </cell>
        </row>
        <row r="532">
          <cell r="A532">
            <v>43235</v>
          </cell>
          <cell r="B532" t="str">
            <v>iSagha</v>
          </cell>
          <cell r="C532">
            <v>28000</v>
          </cell>
          <cell r="E532" t="str">
            <v>Seed</v>
          </cell>
          <cell r="F532" t="str">
            <v>Flat6Labs</v>
          </cell>
          <cell r="G532" t="str">
            <v>https://www.menabytes.com/flat6labs-cairo-tenth-cycle/</v>
          </cell>
          <cell r="H532" t="str">
            <v>Egypt</v>
          </cell>
          <cell r="I532" t="str">
            <v>Egypt</v>
          </cell>
          <cell r="J532" t="str">
            <v>E-Commerce, Financial Exchanges, Jewelry, Retail</v>
          </cell>
          <cell r="K532" t="str">
            <v>E-Commerce &amp; Retail</v>
          </cell>
          <cell r="L532" t="str">
            <v>Isagha</v>
          </cell>
          <cell r="M532">
            <v>0.9</v>
          </cell>
          <cell r="N532" t="str">
            <v>43235iSagha28000</v>
          </cell>
          <cell r="O532" t="str">
            <v/>
          </cell>
          <cell r="P532">
            <v>1</v>
          </cell>
          <cell r="Q532">
            <v>2018</v>
          </cell>
          <cell r="R532">
            <v>28000</v>
          </cell>
          <cell r="S532">
            <v>0</v>
          </cell>
          <cell r="T532" t="str">
            <v>2. Seed</v>
          </cell>
          <cell r="U532" t="str">
            <v>E-commerce &amp; Retail</v>
          </cell>
          <cell r="V532">
            <v>2018</v>
          </cell>
          <cell r="W532">
            <v>5</v>
          </cell>
          <cell r="X532">
            <v>2</v>
          </cell>
          <cell r="Y532">
            <v>1</v>
          </cell>
          <cell r="Z532">
            <v>1</v>
          </cell>
        </row>
        <row r="533">
          <cell r="A533">
            <v>43235</v>
          </cell>
          <cell r="B533" t="str">
            <v>Weelo</v>
          </cell>
          <cell r="C533">
            <v>28000</v>
          </cell>
          <cell r="E533" t="str">
            <v>Seed</v>
          </cell>
          <cell r="F533" t="str">
            <v>Flat6Labs</v>
          </cell>
          <cell r="G533" t="str">
            <v>https://www.menabytes.com/flat6labs-cairo-tenth-cycle/</v>
          </cell>
          <cell r="H533" t="str">
            <v>Egypt</v>
          </cell>
          <cell r="I533" t="str">
            <v>Egypt</v>
          </cell>
          <cell r="J533" t="str">
            <v>Supermarket, Delivery</v>
          </cell>
          <cell r="K533" t="str">
            <v>E-Commerce &amp; Retail</v>
          </cell>
          <cell r="L533" t="str">
            <v>Weelo</v>
          </cell>
          <cell r="M533">
            <v>0.9</v>
          </cell>
          <cell r="N533" t="str">
            <v>43235Weelo28000</v>
          </cell>
          <cell r="O533" t="str">
            <v/>
          </cell>
          <cell r="P533">
            <v>1</v>
          </cell>
          <cell r="Q533">
            <v>2017</v>
          </cell>
          <cell r="R533">
            <v>28000</v>
          </cell>
          <cell r="S533">
            <v>0</v>
          </cell>
          <cell r="T533" t="str">
            <v>2. Seed</v>
          </cell>
          <cell r="U533" t="str">
            <v>E-commerce &amp; Retail</v>
          </cell>
          <cell r="V533">
            <v>2018</v>
          </cell>
          <cell r="W533">
            <v>5</v>
          </cell>
          <cell r="X533">
            <v>2</v>
          </cell>
          <cell r="Y533">
            <v>1</v>
          </cell>
          <cell r="Z533">
            <v>1</v>
          </cell>
        </row>
        <row r="534">
          <cell r="A534">
            <v>43235</v>
          </cell>
          <cell r="B534" t="str">
            <v>Wasel</v>
          </cell>
          <cell r="C534">
            <v>28000</v>
          </cell>
          <cell r="E534" t="str">
            <v>Seed</v>
          </cell>
          <cell r="F534" t="str">
            <v>Flat6Labs</v>
          </cell>
          <cell r="G534" t="str">
            <v>https://www.menabytes.com/flat6labs-cairo-tenth-cycle/</v>
          </cell>
          <cell r="H534" t="str">
            <v>Egypt</v>
          </cell>
          <cell r="I534" t="str">
            <v>Egypt</v>
          </cell>
          <cell r="J534" t="str">
            <v>Transportation, Trucking, Railroad</v>
          </cell>
          <cell r="K534" t="str">
            <v>Transport &amp; Logistics</v>
          </cell>
          <cell r="L534" t="str">
            <v>Wasel</v>
          </cell>
          <cell r="M534">
            <v>0.9</v>
          </cell>
          <cell r="N534" t="str">
            <v>43235Wasel28000</v>
          </cell>
          <cell r="O534" t="str">
            <v/>
          </cell>
          <cell r="P534">
            <v>1</v>
          </cell>
          <cell r="Q534">
            <v>2018</v>
          </cell>
          <cell r="R534">
            <v>28000</v>
          </cell>
          <cell r="S534">
            <v>0</v>
          </cell>
          <cell r="T534" t="str">
            <v>2. Seed</v>
          </cell>
          <cell r="U534" t="str">
            <v>Transport &amp; Logistics</v>
          </cell>
          <cell r="V534">
            <v>2018</v>
          </cell>
          <cell r="W534">
            <v>5</v>
          </cell>
          <cell r="X534">
            <v>2</v>
          </cell>
          <cell r="Y534">
            <v>1</v>
          </cell>
          <cell r="Z534">
            <v>1</v>
          </cell>
        </row>
        <row r="535">
          <cell r="A535">
            <v>43235</v>
          </cell>
          <cell r="B535" t="str">
            <v>Transpooler</v>
          </cell>
          <cell r="C535">
            <v>28000</v>
          </cell>
          <cell r="E535" t="str">
            <v>Seed</v>
          </cell>
          <cell r="F535" t="str">
            <v>Flat6Labs</v>
          </cell>
          <cell r="G535" t="str">
            <v>https://www.menabytes.com/flat6labs-cairo-tenth-cycle/</v>
          </cell>
          <cell r="H535" t="str">
            <v>Egypt</v>
          </cell>
          <cell r="I535" t="str">
            <v>Egypt</v>
          </cell>
          <cell r="J535" t="str">
            <v>Schools, B2B, Transportation</v>
          </cell>
          <cell r="K535" t="str">
            <v>Transport &amp; Logistics</v>
          </cell>
          <cell r="L535" t="str">
            <v>Transpooler</v>
          </cell>
          <cell r="M535">
            <v>0.9</v>
          </cell>
          <cell r="N535" t="str">
            <v>43235Transpooler28000</v>
          </cell>
          <cell r="O535" t="str">
            <v/>
          </cell>
          <cell r="P535">
            <v>1</v>
          </cell>
          <cell r="Q535">
            <v>2017</v>
          </cell>
          <cell r="R535">
            <v>28000</v>
          </cell>
          <cell r="S535">
            <v>0</v>
          </cell>
          <cell r="T535" t="str">
            <v>2. Seed</v>
          </cell>
          <cell r="U535" t="str">
            <v>Transport &amp; Logistics</v>
          </cell>
          <cell r="V535">
            <v>2018</v>
          </cell>
          <cell r="W535">
            <v>5</v>
          </cell>
          <cell r="X535">
            <v>2</v>
          </cell>
          <cell r="Y535">
            <v>1</v>
          </cell>
          <cell r="Z535">
            <v>1</v>
          </cell>
        </row>
        <row r="536">
          <cell r="A536">
            <v>43241</v>
          </cell>
          <cell r="B536" t="str">
            <v>Izyshop</v>
          </cell>
          <cell r="C536" t="str">
            <v>Undisclosed</v>
          </cell>
          <cell r="E536" t="str">
            <v>Seed</v>
          </cell>
          <cell r="F536" t="str">
            <v>DHD Holding</v>
          </cell>
          <cell r="G536" t="str">
            <v>http://disrupt-africa.com/2018/05/mozambiques-izyshop-secures-funding-round/</v>
          </cell>
          <cell r="H536" t="str">
            <v>Mozambique</v>
          </cell>
          <cell r="I536" t="str">
            <v>Mozambique</v>
          </cell>
          <cell r="J536" t="str">
            <v>Food &amp; Beverages, E-commerce</v>
          </cell>
          <cell r="K536" t="str">
            <v>E-Commerce &amp; Retail</v>
          </cell>
          <cell r="L536" t="str">
            <v>Izyshop</v>
          </cell>
          <cell r="M536">
            <v>0.9</v>
          </cell>
          <cell r="N536" t="str">
            <v>43241IzyshopUndisclosed</v>
          </cell>
          <cell r="O536" t="str">
            <v/>
          </cell>
          <cell r="P536">
            <v>0</v>
          </cell>
          <cell r="Q536">
            <v>2015</v>
          </cell>
          <cell r="R536">
            <v>0</v>
          </cell>
          <cell r="S536">
            <v>0</v>
          </cell>
          <cell r="T536" t="str">
            <v>2. Seed</v>
          </cell>
          <cell r="U536" t="str">
            <v>E-commerce &amp; Retail</v>
          </cell>
          <cell r="V536">
            <v>2018</v>
          </cell>
          <cell r="W536">
            <v>5</v>
          </cell>
          <cell r="X536">
            <v>2</v>
          </cell>
          <cell r="Y536">
            <v>1</v>
          </cell>
          <cell r="Z536">
            <v>1</v>
          </cell>
        </row>
        <row r="537">
          <cell r="A537">
            <v>43242</v>
          </cell>
          <cell r="B537" t="str">
            <v>Janngo</v>
          </cell>
          <cell r="C537">
            <v>1138350</v>
          </cell>
          <cell r="E537" t="str">
            <v>Seed</v>
          </cell>
          <cell r="F537" t="str">
            <v>Clipperton, Soeximex, Pole Innovation Metiers</v>
          </cell>
          <cell r="G537" t="str">
            <v>https://www.altafrica.com/janngo-raises-eur-1mn-in-seed-funding/</v>
          </cell>
          <cell r="H537" t="str">
            <v>Ivory Coast</v>
          </cell>
          <cell r="I537" t="str">
            <v>Ivory Coast</v>
          </cell>
          <cell r="J537" t="str">
            <v>Digital Marketing, Digital Media, Internet</v>
          </cell>
          <cell r="K537" t="str">
            <v>Marketing</v>
          </cell>
          <cell r="L537" t="str">
            <v>Janngo</v>
          </cell>
          <cell r="M537">
            <v>0.9</v>
          </cell>
          <cell r="N537" t="str">
            <v>43242Janngo1138350</v>
          </cell>
          <cell r="O537" t="str">
            <v/>
          </cell>
          <cell r="P537">
            <v>1</v>
          </cell>
          <cell r="Q537">
            <v>2018</v>
          </cell>
          <cell r="R537">
            <v>1138350</v>
          </cell>
          <cell r="S537">
            <v>0</v>
          </cell>
          <cell r="T537" t="str">
            <v>2. Seed</v>
          </cell>
          <cell r="U537" t="str">
            <v>Media &amp; Entertainment</v>
          </cell>
          <cell r="V537">
            <v>2018</v>
          </cell>
          <cell r="W537">
            <v>5</v>
          </cell>
          <cell r="X537">
            <v>2</v>
          </cell>
          <cell r="Y537">
            <v>1</v>
          </cell>
          <cell r="Z537">
            <v>3</v>
          </cell>
        </row>
        <row r="538">
          <cell r="A538">
            <v>43243</v>
          </cell>
          <cell r="B538" t="str">
            <v>Lidya</v>
          </cell>
          <cell r="C538">
            <v>6900000</v>
          </cell>
          <cell r="E538" t="str">
            <v>Series A</v>
          </cell>
          <cell r="F538" t="str">
            <v>Omidyar Network, Tekton Ventures, Newid capital, Bamboo Capital Partners, Alitheia Capital, Accion Venture Lab</v>
          </cell>
          <cell r="G538" t="str">
            <v>https://www.omidyar.com/news/lidya-raises-69-million-series-round-led-omidyar-network</v>
          </cell>
          <cell r="H538" t="str">
            <v>Nigeria</v>
          </cell>
          <cell r="I538" t="str">
            <v>Nigeria</v>
          </cell>
          <cell r="J538" t="str">
            <v>Fintech, Small Medium Businesses, Working Capital, Frontier &amp; Emerging Markets, and Credit Score</v>
          </cell>
          <cell r="K538" t="str">
            <v>Financial Services</v>
          </cell>
          <cell r="L538" t="str">
            <v>Lidya</v>
          </cell>
          <cell r="M538">
            <v>0.9</v>
          </cell>
          <cell r="N538" t="str">
            <v>43243Lidya6900000</v>
          </cell>
          <cell r="O538" t="str">
            <v/>
          </cell>
          <cell r="P538">
            <v>1</v>
          </cell>
          <cell r="Q538">
            <v>2016</v>
          </cell>
          <cell r="R538">
            <v>8186000</v>
          </cell>
          <cell r="S538">
            <v>0</v>
          </cell>
          <cell r="T538" t="str">
            <v>3. Early Venture</v>
          </cell>
          <cell r="U538" t="str">
            <v>Financial Services</v>
          </cell>
          <cell r="V538">
            <v>2018</v>
          </cell>
          <cell r="W538">
            <v>5</v>
          </cell>
          <cell r="X538">
            <v>2</v>
          </cell>
          <cell r="Y538">
            <v>1</v>
          </cell>
          <cell r="Z538">
            <v>6</v>
          </cell>
        </row>
        <row r="539">
          <cell r="A539">
            <v>43243</v>
          </cell>
          <cell r="B539" t="str">
            <v xml:space="preserve">Pawame </v>
          </cell>
          <cell r="C539">
            <v>543000</v>
          </cell>
          <cell r="E539" t="str">
            <v>Crowdfunding</v>
          </cell>
          <cell r="F539" t="str">
            <v>TRINE</v>
          </cell>
          <cell r="G539" t="str">
            <v>http://www.newtelegraphng.com/2018/05/african-solar-start-up-raises-543000-via-crowdfunding-campaign/</v>
          </cell>
          <cell r="H539" t="str">
            <v>Kenya</v>
          </cell>
          <cell r="I539" t="str">
            <v>Kenya</v>
          </cell>
          <cell r="J539" t="str">
            <v>Energy, Environmental Engineering, Renewable Energy, Solar</v>
          </cell>
          <cell r="K539" t="str">
            <v>Energy &amp; Environment Resources</v>
          </cell>
          <cell r="L539" t="str">
            <v xml:space="preserve">Pawame </v>
          </cell>
          <cell r="M539">
            <v>0.9</v>
          </cell>
          <cell r="N539" t="str">
            <v>43243Pawame 543000</v>
          </cell>
          <cell r="O539" t="str">
            <v/>
          </cell>
          <cell r="P539">
            <v>1</v>
          </cell>
          <cell r="Q539">
            <v>2016</v>
          </cell>
          <cell r="R539">
            <v>2543000</v>
          </cell>
          <cell r="S539">
            <v>0</v>
          </cell>
          <cell r="T539" t="str">
            <v>7. Offerings</v>
          </cell>
          <cell r="U539" t="e">
            <v>#N/A</v>
          </cell>
          <cell r="V539">
            <v>2018</v>
          </cell>
          <cell r="W539">
            <v>5</v>
          </cell>
          <cell r="X539">
            <v>2</v>
          </cell>
          <cell r="Y539">
            <v>1</v>
          </cell>
          <cell r="Z539">
            <v>1</v>
          </cell>
        </row>
        <row r="540">
          <cell r="A540">
            <v>43244</v>
          </cell>
          <cell r="B540" t="str">
            <v>Teliman</v>
          </cell>
          <cell r="C540">
            <v>700000</v>
          </cell>
          <cell r="E540" t="str">
            <v>Seed</v>
          </cell>
          <cell r="F540" t="str">
            <v>CFAO Automotive</v>
          </cell>
          <cell r="G540" t="str">
            <v>https://digestafrica.com/mali-teliman-toyota-africa-subsidiary/#.XAuM03Qzbb0</v>
          </cell>
          <cell r="H540" t="str">
            <v>Mali</v>
          </cell>
          <cell r="I540" t="str">
            <v>Mali</v>
          </cell>
          <cell r="J540" t="str">
            <v>Bikes, Ride hailing, Apps, Logistics</v>
          </cell>
          <cell r="K540" t="str">
            <v>Transport &amp; Logistics</v>
          </cell>
          <cell r="L540" t="str">
            <v>Teliman</v>
          </cell>
          <cell r="M540">
            <v>0.9</v>
          </cell>
          <cell r="N540" t="str">
            <v>43244Teliman700000</v>
          </cell>
          <cell r="O540" t="str">
            <v/>
          </cell>
          <cell r="P540">
            <v>1</v>
          </cell>
          <cell r="Q540">
            <v>2018</v>
          </cell>
          <cell r="R540">
            <v>700000</v>
          </cell>
          <cell r="S540">
            <v>0</v>
          </cell>
          <cell r="T540" t="str">
            <v>2. Seed</v>
          </cell>
          <cell r="U540" t="str">
            <v>Transport &amp; Logistics</v>
          </cell>
          <cell r="V540">
            <v>2018</v>
          </cell>
          <cell r="W540">
            <v>5</v>
          </cell>
          <cell r="X540">
            <v>2</v>
          </cell>
          <cell r="Y540">
            <v>1</v>
          </cell>
          <cell r="Z540">
            <v>1</v>
          </cell>
        </row>
        <row r="541">
          <cell r="A541">
            <v>43244</v>
          </cell>
          <cell r="B541" t="str">
            <v>Entlaqa</v>
          </cell>
          <cell r="C541">
            <v>300000</v>
          </cell>
          <cell r="E541" t="str">
            <v>Seed</v>
          </cell>
          <cell r="F541" t="str">
            <v>Mohamed ben Saleh Ba Wazier, Salem ben Saleh Ba Wazier</v>
          </cell>
          <cell r="G541" t="str">
            <v>https://www.wamda.com/en/2018/05/egyptian-software-company-raised-300k-saudi-investors</v>
          </cell>
          <cell r="H541" t="str">
            <v>Egypt</v>
          </cell>
          <cell r="I541" t="str">
            <v>Egypt</v>
          </cell>
          <cell r="J541" t="str">
            <v>Information Technology, Software</v>
          </cell>
          <cell r="K541" t="str">
            <v>Information Technology</v>
          </cell>
          <cell r="L541" t="str">
            <v>Entlaqa</v>
          </cell>
          <cell r="M541">
            <v>0.9</v>
          </cell>
          <cell r="N541" t="str">
            <v>43244Entlaqa300000</v>
          </cell>
          <cell r="O541" t="str">
            <v/>
          </cell>
          <cell r="P541">
            <v>1</v>
          </cell>
          <cell r="Q541">
            <v>2013</v>
          </cell>
          <cell r="R541">
            <v>300000</v>
          </cell>
          <cell r="S541">
            <v>0</v>
          </cell>
          <cell r="T541" t="str">
            <v>2. Seed</v>
          </cell>
          <cell r="U541" t="str">
            <v>Other Technologies &amp; Information Technology</v>
          </cell>
          <cell r="V541">
            <v>2018</v>
          </cell>
          <cell r="W541">
            <v>5</v>
          </cell>
          <cell r="X541">
            <v>2</v>
          </cell>
          <cell r="Y541">
            <v>1</v>
          </cell>
          <cell r="Z541">
            <v>2</v>
          </cell>
        </row>
        <row r="542">
          <cell r="A542">
            <v>43244</v>
          </cell>
          <cell r="B542" t="str">
            <v>CompareInsurance.com.ng</v>
          </cell>
          <cell r="C542">
            <v>150000</v>
          </cell>
          <cell r="E542" t="str">
            <v>Grant</v>
          </cell>
          <cell r="F542" t="str">
            <v>Connecticut's Global Venture Challenge</v>
          </cell>
          <cell r="G542" t="str">
            <v>https://is.gd/129fZA</v>
          </cell>
          <cell r="H542" t="str">
            <v>Nigeria</v>
          </cell>
          <cell r="I542" t="str">
            <v>Nigeria</v>
          </cell>
          <cell r="J542" t="str">
            <v>Insurance, FinTech</v>
          </cell>
          <cell r="K542" t="str">
            <v>Financial Services</v>
          </cell>
          <cell r="L542" t="str">
            <v>CompareInsurance.com.ng</v>
          </cell>
          <cell r="M542">
            <v>0.9</v>
          </cell>
          <cell r="N542" t="str">
            <v>43244CompareInsurance.com.ng150000</v>
          </cell>
          <cell r="O542" t="str">
            <v/>
          </cell>
          <cell r="P542">
            <v>1</v>
          </cell>
          <cell r="Q542">
            <v>2015</v>
          </cell>
          <cell r="R542">
            <v>150000</v>
          </cell>
          <cell r="S542">
            <v>0</v>
          </cell>
          <cell r="T542" t="str">
            <v>1. Grant</v>
          </cell>
          <cell r="U542" t="str">
            <v>Financial Services</v>
          </cell>
          <cell r="V542">
            <v>2018</v>
          </cell>
          <cell r="W542">
            <v>5</v>
          </cell>
          <cell r="X542">
            <v>2</v>
          </cell>
          <cell r="Y542">
            <v>1</v>
          </cell>
          <cell r="Z542">
            <v>1</v>
          </cell>
        </row>
        <row r="543">
          <cell r="A543">
            <v>43246</v>
          </cell>
          <cell r="B543" t="str">
            <v>Trade Ghana</v>
          </cell>
          <cell r="C543">
            <v>100000</v>
          </cell>
          <cell r="E543" t="str">
            <v>Grant</v>
          </cell>
          <cell r="F543" t="str">
            <v>Bill &amp; Melinda Gates Foundation</v>
          </cell>
          <cell r="G543" t="str">
            <v>https://news.brown.edu/articles/2016/05/cusack</v>
          </cell>
          <cell r="H543" t="str">
            <v>Ghana</v>
          </cell>
          <cell r="I543" t="str">
            <v>Ghana</v>
          </cell>
          <cell r="J543" t="str">
            <v>Internet, Service Industry, Transportation</v>
          </cell>
          <cell r="K543" t="str">
            <v>E-Commerce &amp; Retail</v>
          </cell>
          <cell r="L543" t="str">
            <v>Trade Ghana</v>
          </cell>
          <cell r="M543">
            <v>0.9</v>
          </cell>
          <cell r="N543" t="str">
            <v>43246Trade Ghana100000</v>
          </cell>
          <cell r="O543" t="str">
            <v/>
          </cell>
          <cell r="P543">
            <v>1</v>
          </cell>
          <cell r="Q543">
            <v>2016</v>
          </cell>
          <cell r="R543">
            <v>100000</v>
          </cell>
          <cell r="S543">
            <v>0</v>
          </cell>
          <cell r="T543" t="str">
            <v>1. Grant</v>
          </cell>
          <cell r="U543" t="str">
            <v>E-commerce &amp; Retail</v>
          </cell>
          <cell r="V543">
            <v>2018</v>
          </cell>
          <cell r="W543">
            <v>5</v>
          </cell>
          <cell r="X543">
            <v>2</v>
          </cell>
          <cell r="Y543">
            <v>1</v>
          </cell>
          <cell r="Z543">
            <v>1</v>
          </cell>
        </row>
        <row r="544">
          <cell r="A544">
            <v>43249</v>
          </cell>
          <cell r="B544" t="str">
            <v>Bermoda</v>
          </cell>
          <cell r="C544" t="str">
            <v>Undisclosed</v>
          </cell>
          <cell r="E544" t="str">
            <v>Seed</v>
          </cell>
          <cell r="F544" t="str">
            <v>HIMAngel</v>
          </cell>
          <cell r="G544" t="str">
            <v>https://www.menabytes.com/bermoda-seed/</v>
          </cell>
          <cell r="H544" t="str">
            <v>Egypt</v>
          </cell>
          <cell r="I544" t="str">
            <v>Egypt</v>
          </cell>
          <cell r="J544" t="str">
            <v>Agriculture, Biotechnology</v>
          </cell>
          <cell r="K544" t="str">
            <v>Agriculture</v>
          </cell>
          <cell r="L544" t="str">
            <v>Bermoda</v>
          </cell>
          <cell r="M544">
            <v>0.9</v>
          </cell>
          <cell r="N544" t="str">
            <v>43249BermodaUndisclosed</v>
          </cell>
          <cell r="O544" t="str">
            <v/>
          </cell>
          <cell r="P544">
            <v>0</v>
          </cell>
          <cell r="Q544">
            <v>2016</v>
          </cell>
          <cell r="R544">
            <v>0</v>
          </cell>
          <cell r="S544">
            <v>0</v>
          </cell>
          <cell r="T544" t="str">
            <v>2. Seed</v>
          </cell>
          <cell r="U544" t="str">
            <v>Agriculture</v>
          </cell>
          <cell r="V544">
            <v>2018</v>
          </cell>
          <cell r="W544">
            <v>5</v>
          </cell>
          <cell r="X544">
            <v>2</v>
          </cell>
          <cell r="Y544">
            <v>1</v>
          </cell>
          <cell r="Z544">
            <v>1</v>
          </cell>
        </row>
        <row r="545">
          <cell r="A545">
            <v>43249</v>
          </cell>
          <cell r="B545" t="str">
            <v>Aura</v>
          </cell>
          <cell r="C545">
            <v>160000</v>
          </cell>
          <cell r="E545" t="str">
            <v>Seed</v>
          </cell>
          <cell r="F545" t="str">
            <v>HAVAIC</v>
          </cell>
          <cell r="G545" t="str">
            <v>http://ventureburn.com/2018/05/aura-partners-r6-million/</v>
          </cell>
          <cell r="H545" t="str">
            <v>South Africa</v>
          </cell>
          <cell r="I545" t="str">
            <v>South Africa</v>
          </cell>
          <cell r="J545" t="str">
            <v>Security</v>
          </cell>
          <cell r="K545" t="str">
            <v>Information Technology</v>
          </cell>
          <cell r="L545" t="str">
            <v>Aura</v>
          </cell>
          <cell r="M545">
            <v>0.9</v>
          </cell>
          <cell r="N545" t="str">
            <v>43249Aura160000</v>
          </cell>
          <cell r="O545" t="str">
            <v/>
          </cell>
          <cell r="P545">
            <v>1</v>
          </cell>
          <cell r="Q545">
            <v>2017</v>
          </cell>
          <cell r="R545">
            <v>160000</v>
          </cell>
          <cell r="S545">
            <v>0</v>
          </cell>
          <cell r="T545" t="str">
            <v>2. Seed</v>
          </cell>
          <cell r="U545" t="str">
            <v>Other Technologies &amp; Information Technology</v>
          </cell>
          <cell r="V545">
            <v>2018</v>
          </cell>
          <cell r="W545">
            <v>5</v>
          </cell>
          <cell r="X545">
            <v>2</v>
          </cell>
          <cell r="Y545">
            <v>1</v>
          </cell>
          <cell r="Z545">
            <v>1</v>
          </cell>
        </row>
        <row r="546">
          <cell r="A546">
            <v>43249</v>
          </cell>
          <cell r="B546" t="str">
            <v>Brantu</v>
          </cell>
          <cell r="C546">
            <v>1200000</v>
          </cell>
          <cell r="E546" t="str">
            <v>Seed</v>
          </cell>
          <cell r="F546" t="str">
            <v>Helhjärtad Finans AB</v>
          </cell>
          <cell r="G546" t="str">
            <v>https://www.menabytes.com/brantu-seed/</v>
          </cell>
          <cell r="H546" t="str">
            <v>Egypt</v>
          </cell>
          <cell r="I546" t="str">
            <v>Egypt</v>
          </cell>
          <cell r="J546" t="str">
            <v>e-commerce, online shopping, and Fashion</v>
          </cell>
          <cell r="K546" t="str">
            <v>E-Commerce &amp; Retail</v>
          </cell>
          <cell r="L546" t="str">
            <v>Brantu</v>
          </cell>
          <cell r="M546">
            <v>0.9</v>
          </cell>
          <cell r="N546" t="str">
            <v>43249Brantu1200000</v>
          </cell>
          <cell r="O546" t="str">
            <v/>
          </cell>
          <cell r="P546">
            <v>1</v>
          </cell>
          <cell r="Q546">
            <v>2016</v>
          </cell>
          <cell r="R546">
            <v>1200000</v>
          </cell>
          <cell r="S546">
            <v>0</v>
          </cell>
          <cell r="T546" t="str">
            <v>2. Seed</v>
          </cell>
          <cell r="U546" t="str">
            <v>E-commerce &amp; Retail</v>
          </cell>
          <cell r="V546">
            <v>2018</v>
          </cell>
          <cell r="W546">
            <v>5</v>
          </cell>
          <cell r="X546">
            <v>2</v>
          </cell>
          <cell r="Y546">
            <v>1</v>
          </cell>
          <cell r="Z546">
            <v>1</v>
          </cell>
        </row>
        <row r="547">
          <cell r="A547">
            <v>43251</v>
          </cell>
          <cell r="B547" t="str">
            <v>O-Mobile Multimedia Ltd</v>
          </cell>
          <cell r="C547">
            <v>10000000</v>
          </cell>
          <cell r="E547" t="str">
            <v>Grant</v>
          </cell>
          <cell r="F547" t="str">
            <v>So.Sui.Ben Foundation</v>
          </cell>
          <cell r="G547" t="str">
            <v>https://guardian.ng/news/o-mobile-secures-10m-grant-to-promote-digital-economy/</v>
          </cell>
          <cell r="H547">
            <v>0</v>
          </cell>
          <cell r="I547">
            <v>0</v>
          </cell>
          <cell r="J547">
            <v>0</v>
          </cell>
          <cell r="K547">
            <v>0</v>
          </cell>
          <cell r="L547" t="str">
            <v>O-Mobile Multimedia Ltd</v>
          </cell>
          <cell r="M547">
            <v>0.9</v>
          </cell>
          <cell r="N547" t="str">
            <v>43251O-Mobile Multimedia Ltd10000000</v>
          </cell>
          <cell r="O547" t="str">
            <v/>
          </cell>
          <cell r="P547">
            <v>1</v>
          </cell>
          <cell r="Q547">
            <v>2017</v>
          </cell>
          <cell r="R547">
            <v>10000000</v>
          </cell>
          <cell r="S547" t="e">
            <v>#N/A</v>
          </cell>
          <cell r="T547" t="str">
            <v>1. Grant</v>
          </cell>
          <cell r="U547" t="e">
            <v>#N/A</v>
          </cell>
          <cell r="V547">
            <v>2018</v>
          </cell>
          <cell r="W547">
            <v>5</v>
          </cell>
          <cell r="X547">
            <v>2</v>
          </cell>
          <cell r="Y547">
            <v>1</v>
          </cell>
          <cell r="Z547">
            <v>1</v>
          </cell>
        </row>
        <row r="548">
          <cell r="A548">
            <v>43251</v>
          </cell>
          <cell r="B548" t="str">
            <v>Beat Drone</v>
          </cell>
          <cell r="C548">
            <v>13900</v>
          </cell>
          <cell r="E548" t="str">
            <v>Grant</v>
          </cell>
          <cell r="F548" t="str">
            <v>Diamond Bank</v>
          </cell>
          <cell r="G548" t="str">
            <v>https://techpoint.africa/reports/nigerian-startup-funding-q2-2018/</v>
          </cell>
          <cell r="H548" t="str">
            <v>Nigeria</v>
          </cell>
          <cell r="I548" t="str">
            <v>Nigeria</v>
          </cell>
          <cell r="J548" t="str">
            <v>Drones</v>
          </cell>
          <cell r="K548" t="str">
            <v>Emerging Technologies</v>
          </cell>
          <cell r="L548" t="str">
            <v>Beat Drone</v>
          </cell>
          <cell r="M548">
            <v>0.9</v>
          </cell>
          <cell r="N548" t="str">
            <v>43251Beat Drone13900</v>
          </cell>
          <cell r="O548" t="str">
            <v/>
          </cell>
          <cell r="P548">
            <v>1</v>
          </cell>
          <cell r="Q548">
            <v>2016</v>
          </cell>
          <cell r="R548">
            <v>13900</v>
          </cell>
          <cell r="S548">
            <v>0</v>
          </cell>
          <cell r="T548" t="str">
            <v>1. Grant</v>
          </cell>
          <cell r="U548" t="str">
            <v>Emerging Technologies</v>
          </cell>
          <cell r="V548">
            <v>2018</v>
          </cell>
          <cell r="W548">
            <v>5</v>
          </cell>
          <cell r="X548">
            <v>2</v>
          </cell>
          <cell r="Y548">
            <v>1</v>
          </cell>
          <cell r="Z548">
            <v>1</v>
          </cell>
        </row>
        <row r="549">
          <cell r="A549">
            <v>43251</v>
          </cell>
          <cell r="B549" t="str">
            <v>PiggyVest</v>
          </cell>
          <cell r="C549">
            <v>1100000</v>
          </cell>
          <cell r="E549" t="str">
            <v>Seed</v>
          </cell>
          <cell r="F549" t="str">
            <v>LeadPath Nigeria, Village Capital, Ventures Platform</v>
          </cell>
          <cell r="G549" t="str">
            <v>https://techcrunch.com/2018/05/31/nigerias-piggybank-ng-raises-1-1m-announces-group-investment-product/</v>
          </cell>
          <cell r="H549" t="str">
            <v>Nigeria</v>
          </cell>
          <cell r="I549" t="str">
            <v>Nigeria</v>
          </cell>
          <cell r="J549" t="str">
            <v>Banking, Debit Cards, Finance, Financial Services, Fintech</v>
          </cell>
          <cell r="K549" t="str">
            <v>Financial Services</v>
          </cell>
          <cell r="L549" t="str">
            <v>PiggyVest</v>
          </cell>
          <cell r="M549">
            <v>0.9</v>
          </cell>
          <cell r="N549" t="str">
            <v>43251PiggyVest1100000</v>
          </cell>
          <cell r="O549" t="str">
            <v/>
          </cell>
          <cell r="P549">
            <v>1</v>
          </cell>
          <cell r="Q549">
            <v>2016</v>
          </cell>
          <cell r="R549">
            <v>1150000</v>
          </cell>
          <cell r="S549">
            <v>0</v>
          </cell>
          <cell r="T549" t="str">
            <v>2. Seed</v>
          </cell>
          <cell r="U549" t="str">
            <v>Financial Services</v>
          </cell>
          <cell r="V549">
            <v>2018</v>
          </cell>
          <cell r="W549">
            <v>5</v>
          </cell>
          <cell r="X549">
            <v>2</v>
          </cell>
          <cell r="Y549">
            <v>1</v>
          </cell>
          <cell r="Z549">
            <v>3</v>
          </cell>
        </row>
        <row r="550">
          <cell r="A550">
            <v>43252</v>
          </cell>
          <cell r="B550" t="str">
            <v>WaystoCap</v>
          </cell>
          <cell r="C550" t="str">
            <v>Undisclosed</v>
          </cell>
          <cell r="E550" t="str">
            <v>Seed</v>
          </cell>
          <cell r="F550" t="str">
            <v>Outlierz Ventures</v>
          </cell>
          <cell r="G550" t="str">
            <v>https://www.crunchbase.com/funding_round/waystocap-seed--5c654dbe</v>
          </cell>
          <cell r="H550" t="str">
            <v>Morocco</v>
          </cell>
          <cell r="I550" t="str">
            <v>Morocco</v>
          </cell>
          <cell r="J550" t="str">
            <v>B2B, E-Commerce, E-Commerce Platforms</v>
          </cell>
          <cell r="K550" t="str">
            <v>E-Commerce &amp; Retail</v>
          </cell>
          <cell r="L550" t="str">
            <v>WaystoCap</v>
          </cell>
          <cell r="M550">
            <v>0.9</v>
          </cell>
          <cell r="N550" t="str">
            <v>43252WaystoCapUndisclosed</v>
          </cell>
          <cell r="O550" t="str">
            <v/>
          </cell>
          <cell r="P550">
            <v>0</v>
          </cell>
          <cell r="Q550">
            <v>2014</v>
          </cell>
          <cell r="R550">
            <v>3120000</v>
          </cell>
          <cell r="S550">
            <v>0</v>
          </cell>
          <cell r="T550" t="str">
            <v>2. Seed</v>
          </cell>
          <cell r="U550" t="str">
            <v>E-commerce &amp; Retail</v>
          </cell>
          <cell r="V550">
            <v>2018</v>
          </cell>
          <cell r="W550">
            <v>6</v>
          </cell>
          <cell r="X550">
            <v>2</v>
          </cell>
          <cell r="Y550">
            <v>1</v>
          </cell>
          <cell r="Z550">
            <v>1</v>
          </cell>
        </row>
        <row r="551">
          <cell r="A551">
            <v>43252</v>
          </cell>
          <cell r="B551" t="str">
            <v>MaxAB</v>
          </cell>
          <cell r="C551" t="str">
            <v>Undisclosed</v>
          </cell>
          <cell r="E551" t="str">
            <v>Seed</v>
          </cell>
          <cell r="F551" t="str">
            <v>Outlierz Ventures</v>
          </cell>
          <cell r="G551" t="str">
            <v>https://www.crunchbase.com/funding_round/maxab-seed--b568e4c8</v>
          </cell>
          <cell r="H551" t="str">
            <v>Egypt</v>
          </cell>
          <cell r="I551" t="str">
            <v>Egypt</v>
          </cell>
          <cell r="J551" t="str">
            <v>B2B, E-Commerce, Internet</v>
          </cell>
          <cell r="K551" t="str">
            <v>E-Commerce &amp; Retail</v>
          </cell>
          <cell r="L551" t="str">
            <v>MaxAB</v>
          </cell>
          <cell r="M551">
            <v>0.9</v>
          </cell>
          <cell r="N551" t="str">
            <v>43252MaxABUndisclosed</v>
          </cell>
          <cell r="O551" t="str">
            <v/>
          </cell>
          <cell r="P551">
            <v>0</v>
          </cell>
          <cell r="Q551">
            <v>2018</v>
          </cell>
          <cell r="R551">
            <v>0</v>
          </cell>
          <cell r="S551">
            <v>0</v>
          </cell>
          <cell r="T551" t="str">
            <v>2. Seed</v>
          </cell>
          <cell r="U551" t="str">
            <v>E-commerce &amp; Retail</v>
          </cell>
          <cell r="V551">
            <v>2018</v>
          </cell>
          <cell r="W551">
            <v>6</v>
          </cell>
          <cell r="X551">
            <v>2</v>
          </cell>
          <cell r="Y551">
            <v>1</v>
          </cell>
          <cell r="Z551">
            <v>1</v>
          </cell>
        </row>
        <row r="552">
          <cell r="A552">
            <v>43252</v>
          </cell>
          <cell r="B552" t="str">
            <v>RxAll</v>
          </cell>
          <cell r="C552">
            <v>500000</v>
          </cell>
          <cell r="E552" t="str">
            <v>Seed</v>
          </cell>
          <cell r="F552" t="str">
            <v>Katapult Accelerator</v>
          </cell>
          <cell r="G552" t="str">
            <v>https://technext.ng/2019/03/29/rxall-is-the-ambitious-nigerian-startup-using-blockchain-to-fight-fake-drugs/</v>
          </cell>
          <cell r="H552" t="str">
            <v>United States of America</v>
          </cell>
          <cell r="I552" t="str">
            <v>United States of America</v>
          </cell>
          <cell r="J552" t="str">
            <v>Artificial Intelligence, Blockchain, Database, Hardware, Software</v>
          </cell>
          <cell r="K552" t="str">
            <v>Emerging Technologies</v>
          </cell>
          <cell r="L552" t="str">
            <v>RxAll</v>
          </cell>
          <cell r="M552">
            <v>0.9</v>
          </cell>
          <cell r="N552" t="str">
            <v>43252RxAll500000</v>
          </cell>
          <cell r="O552" t="str">
            <v/>
          </cell>
          <cell r="P552">
            <v>1</v>
          </cell>
          <cell r="Q552">
            <v>2016</v>
          </cell>
          <cell r="R552">
            <v>672000</v>
          </cell>
          <cell r="S552">
            <v>1</v>
          </cell>
          <cell r="T552" t="str">
            <v>2. Seed</v>
          </cell>
          <cell r="U552" t="str">
            <v>Emerging Technologies</v>
          </cell>
          <cell r="V552">
            <v>2018</v>
          </cell>
          <cell r="W552">
            <v>6</v>
          </cell>
          <cell r="X552">
            <v>2</v>
          </cell>
          <cell r="Y552">
            <v>1</v>
          </cell>
          <cell r="Z552">
            <v>1</v>
          </cell>
        </row>
        <row r="553">
          <cell r="A553">
            <v>43252</v>
          </cell>
          <cell r="B553" t="str">
            <v>AfricaSokoni</v>
          </cell>
          <cell r="C553">
            <v>250000</v>
          </cell>
          <cell r="E553" t="str">
            <v>Seed</v>
          </cell>
          <cell r="F553" t="str">
            <v>Undisclosed</v>
          </cell>
          <cell r="G553" t="str">
            <v>https://www.crunchbase.com/funding_round/africasokoni-seed--b88b6aab#section-overview</v>
          </cell>
          <cell r="H553" t="str">
            <v>Kenya</v>
          </cell>
          <cell r="I553" t="str">
            <v>Kenya</v>
          </cell>
          <cell r="J553" t="str">
            <v>Consumer, E-Commerce, Internet, Retail, Marketplace</v>
          </cell>
          <cell r="K553" t="str">
            <v>E-Commerce &amp; Retail</v>
          </cell>
          <cell r="L553" t="str">
            <v>AfricaSokoni</v>
          </cell>
          <cell r="M553">
            <v>0.9</v>
          </cell>
          <cell r="N553" t="str">
            <v>43252AfricaSokoni250000</v>
          </cell>
          <cell r="O553" t="str">
            <v/>
          </cell>
          <cell r="P553">
            <v>1</v>
          </cell>
          <cell r="Q553">
            <v>2017</v>
          </cell>
          <cell r="R553">
            <v>995000</v>
          </cell>
          <cell r="S553">
            <v>0</v>
          </cell>
          <cell r="T553" t="str">
            <v>2. Seed</v>
          </cell>
          <cell r="U553" t="str">
            <v>E-commerce &amp; Retail</v>
          </cell>
          <cell r="V553">
            <v>2018</v>
          </cell>
          <cell r="W553">
            <v>6</v>
          </cell>
          <cell r="X553">
            <v>2</v>
          </cell>
          <cell r="Y553">
            <v>1</v>
          </cell>
          <cell r="Z553">
            <v>1</v>
          </cell>
        </row>
        <row r="554">
          <cell r="A554">
            <v>43252</v>
          </cell>
          <cell r="B554" t="str">
            <v>Shopmeaway</v>
          </cell>
          <cell r="C554">
            <v>120000</v>
          </cell>
          <cell r="E554" t="str">
            <v>Pre-Seed</v>
          </cell>
          <cell r="F554" t="str">
            <v>Undisclosed</v>
          </cell>
          <cell r="G554" t="str">
            <v>https://www.crunchbase.com/funding_round/shopmeaway-pre-seed--452d966f</v>
          </cell>
          <cell r="H554" t="str">
            <v>Senegal</v>
          </cell>
          <cell r="I554" t="str">
            <v>Senegal</v>
          </cell>
          <cell r="J554" t="str">
            <v>logistics, e-commerce</v>
          </cell>
          <cell r="K554" t="str">
            <v>E-Commerce &amp; Retail</v>
          </cell>
          <cell r="L554" t="str">
            <v>Shopmeaway</v>
          </cell>
          <cell r="M554">
            <v>0.9</v>
          </cell>
          <cell r="N554" t="str">
            <v>43252Shopmeaway120000</v>
          </cell>
          <cell r="O554" t="str">
            <v/>
          </cell>
          <cell r="P554">
            <v>1</v>
          </cell>
          <cell r="Q554">
            <v>2015</v>
          </cell>
          <cell r="R554">
            <v>120000</v>
          </cell>
          <cell r="S554">
            <v>0</v>
          </cell>
          <cell r="T554" t="str">
            <v>2. Seed</v>
          </cell>
          <cell r="U554" t="str">
            <v>E-commerce &amp; Retail</v>
          </cell>
          <cell r="V554">
            <v>2018</v>
          </cell>
          <cell r="W554">
            <v>6</v>
          </cell>
          <cell r="X554">
            <v>2</v>
          </cell>
          <cell r="Y554">
            <v>1</v>
          </cell>
          <cell r="Z554">
            <v>1</v>
          </cell>
        </row>
        <row r="555">
          <cell r="A555">
            <v>43252</v>
          </cell>
          <cell r="B555" t="str">
            <v>Lush Plans</v>
          </cell>
          <cell r="C555">
            <v>10000</v>
          </cell>
          <cell r="E555" t="str">
            <v>Grant</v>
          </cell>
          <cell r="F555" t="str">
            <v>Undisclosed</v>
          </cell>
          <cell r="G555" t="str">
            <v>https://www.crunchbase.com/funding_round/lush-plans-non-equity-assistance--3590798f</v>
          </cell>
          <cell r="H555" t="str">
            <v>Nigeria</v>
          </cell>
          <cell r="I555" t="str">
            <v>Nigeria</v>
          </cell>
          <cell r="J555" t="str">
            <v>Big Data, Event Management, Events, Machine Learning, Productivity Tools, Wedding</v>
          </cell>
          <cell r="K555" t="str">
            <v>Commercial &amp; Professional Services</v>
          </cell>
          <cell r="L555" t="str">
            <v>Lush Plans</v>
          </cell>
          <cell r="M555">
            <v>0.9</v>
          </cell>
          <cell r="N555" t="str">
            <v>43252Lush Plans10000</v>
          </cell>
          <cell r="O555" t="str">
            <v/>
          </cell>
          <cell r="P555">
            <v>1</v>
          </cell>
          <cell r="Q555">
            <v>2018</v>
          </cell>
          <cell r="R555">
            <v>10000</v>
          </cell>
          <cell r="S555">
            <v>0</v>
          </cell>
          <cell r="T555" t="str">
            <v>1. Grant</v>
          </cell>
          <cell r="U555" t="str">
            <v>Other Technologies &amp; Information Technology</v>
          </cell>
          <cell r="V555">
            <v>2018</v>
          </cell>
          <cell r="W555">
            <v>6</v>
          </cell>
          <cell r="X555">
            <v>2</v>
          </cell>
          <cell r="Y555">
            <v>1</v>
          </cell>
          <cell r="Z555">
            <v>1</v>
          </cell>
        </row>
        <row r="556">
          <cell r="A556">
            <v>43255</v>
          </cell>
          <cell r="B556" t="str">
            <v>Tanda</v>
          </cell>
          <cell r="C556" t="str">
            <v>Undisclosed</v>
          </cell>
          <cell r="E556" t="str">
            <v>Seed</v>
          </cell>
          <cell r="F556" t="str">
            <v>White Rhino Ventures</v>
          </cell>
          <cell r="G556" t="str">
            <v>https://techmoran.com/kenyas-tanda-raises-undisclosed-funding-to-launch-its-platform-for-new-generation-retailers/</v>
          </cell>
          <cell r="H556" t="str">
            <v>Kenya</v>
          </cell>
          <cell r="I556" t="str">
            <v>Kenya</v>
          </cell>
          <cell r="J556" t="str">
            <v>Credit, Financial Services, FinTech, Micro Lending, Supply Chain Management</v>
          </cell>
          <cell r="K556" t="str">
            <v>Financial Services</v>
          </cell>
          <cell r="L556" t="str">
            <v>Tanda</v>
          </cell>
          <cell r="M556">
            <v>0.9</v>
          </cell>
          <cell r="N556" t="str">
            <v>43255TandaUndisclosed</v>
          </cell>
          <cell r="O556" t="str">
            <v/>
          </cell>
          <cell r="P556">
            <v>0</v>
          </cell>
          <cell r="Q556">
            <v>2017</v>
          </cell>
          <cell r="R556">
            <v>0</v>
          </cell>
          <cell r="S556">
            <v>0</v>
          </cell>
          <cell r="T556" t="str">
            <v>2. Seed</v>
          </cell>
          <cell r="U556" t="str">
            <v>Financial Services</v>
          </cell>
          <cell r="V556">
            <v>2018</v>
          </cell>
          <cell r="W556">
            <v>6</v>
          </cell>
          <cell r="X556">
            <v>2</v>
          </cell>
          <cell r="Y556">
            <v>1</v>
          </cell>
          <cell r="Z556">
            <v>1</v>
          </cell>
        </row>
        <row r="557">
          <cell r="A557">
            <v>43255</v>
          </cell>
          <cell r="B557" t="str">
            <v>Golix</v>
          </cell>
          <cell r="C557">
            <v>23000000</v>
          </cell>
          <cell r="E557" t="str">
            <v>ICO</v>
          </cell>
          <cell r="F557" t="str">
            <v>-</v>
          </cell>
          <cell r="G557" t="str">
            <v>https://digestafrica.com/icos-blockchain-startups-operating-in-africa/#.XA5uYnQzbb1</v>
          </cell>
          <cell r="H557" t="str">
            <v>Zimbabwe</v>
          </cell>
          <cell r="I557" t="str">
            <v>Zimbabwe</v>
          </cell>
          <cell r="J557" t="str">
            <v>Cryptocurrency, Blockchain, Exchange</v>
          </cell>
          <cell r="K557" t="str">
            <v>Financial Services</v>
          </cell>
          <cell r="L557" t="str">
            <v>Golix</v>
          </cell>
          <cell r="M557">
            <v>0.9</v>
          </cell>
          <cell r="N557" t="str">
            <v>43255Golix23000000</v>
          </cell>
          <cell r="O557" t="str">
            <v/>
          </cell>
          <cell r="P557">
            <v>1</v>
          </cell>
          <cell r="Q557">
            <v>2014</v>
          </cell>
          <cell r="R557">
            <v>23000000</v>
          </cell>
          <cell r="S557">
            <v>0</v>
          </cell>
          <cell r="T557" t="e">
            <v>#N/A</v>
          </cell>
          <cell r="U557" t="str">
            <v>Financial Services</v>
          </cell>
          <cell r="V557">
            <v>2018</v>
          </cell>
          <cell r="W557">
            <v>6</v>
          </cell>
          <cell r="X557">
            <v>2</v>
          </cell>
          <cell r="Y557">
            <v>1</v>
          </cell>
          <cell r="Z557">
            <v>1</v>
          </cell>
        </row>
        <row r="558">
          <cell r="A558">
            <v>43256</v>
          </cell>
          <cell r="B558" t="str">
            <v>TalkLift</v>
          </cell>
          <cell r="C558">
            <v>50000</v>
          </cell>
          <cell r="E558" t="str">
            <v>Seed</v>
          </cell>
          <cell r="F558" t="str">
            <v>Pangea Accelerator</v>
          </cell>
          <cell r="G558" t="str">
            <v>http://disrupt-africa.com/2018/06/pangea-invests-in-3-kenyan-startups-at-demo-day/</v>
          </cell>
          <cell r="H558" t="str">
            <v>Kenya</v>
          </cell>
          <cell r="I558" t="str">
            <v>Kenya</v>
          </cell>
          <cell r="J558" t="str">
            <v>CRM, Customer Support, Customer Experience, SaaS</v>
          </cell>
          <cell r="K558" t="str">
            <v>SaaS</v>
          </cell>
          <cell r="L558" t="str">
            <v>Talklift</v>
          </cell>
          <cell r="M558">
            <v>0.9</v>
          </cell>
          <cell r="N558" t="str">
            <v>43256TalkLift50000</v>
          </cell>
          <cell r="O558" t="str">
            <v/>
          </cell>
          <cell r="P558">
            <v>1</v>
          </cell>
          <cell r="Q558">
            <v>2017</v>
          </cell>
          <cell r="R558">
            <v>100000</v>
          </cell>
          <cell r="S558">
            <v>0</v>
          </cell>
          <cell r="T558" t="str">
            <v>2. Seed</v>
          </cell>
          <cell r="U558" t="str">
            <v>Other Technologies &amp; Information Technology</v>
          </cell>
          <cell r="V558">
            <v>2018</v>
          </cell>
          <cell r="W558">
            <v>6</v>
          </cell>
          <cell r="X558">
            <v>2</v>
          </cell>
          <cell r="Y558">
            <v>1</v>
          </cell>
          <cell r="Z558">
            <v>1</v>
          </cell>
        </row>
        <row r="559">
          <cell r="A559">
            <v>43256</v>
          </cell>
          <cell r="B559" t="str">
            <v>Onesha</v>
          </cell>
          <cell r="C559">
            <v>50000</v>
          </cell>
          <cell r="E559" t="str">
            <v>Seed</v>
          </cell>
          <cell r="F559" t="str">
            <v>Pangea Accelerator</v>
          </cell>
          <cell r="G559" t="str">
            <v>http://disrupt-africa.com/2018/06/pangea-invests-in-3-kenyan-startups-at-demo-day/</v>
          </cell>
          <cell r="H559" t="str">
            <v>Kenya</v>
          </cell>
          <cell r="I559" t="str">
            <v>Kenya</v>
          </cell>
          <cell r="J559" t="str">
            <v>Architecture, Brand Marketing, Digital Marketing, Digital Media, Education, Graphic Design, Personal Branding, Recruiting, Social Media Marketing, Video Advertising</v>
          </cell>
          <cell r="K559" t="str">
            <v>Media &amp; Entertainment</v>
          </cell>
          <cell r="L559" t="str">
            <v>Onesha</v>
          </cell>
          <cell r="M559">
            <v>0.9</v>
          </cell>
          <cell r="N559" t="str">
            <v>43256Onesha50000</v>
          </cell>
          <cell r="O559" t="str">
            <v>Duplicated</v>
          </cell>
          <cell r="P559">
            <v>1</v>
          </cell>
          <cell r="Q559">
            <v>2016</v>
          </cell>
          <cell r="R559">
            <v>100000</v>
          </cell>
          <cell r="S559">
            <v>0</v>
          </cell>
          <cell r="T559" t="str">
            <v>2. Seed</v>
          </cell>
          <cell r="U559" t="str">
            <v>Media &amp; Entertainment</v>
          </cell>
          <cell r="V559">
            <v>2018</v>
          </cell>
          <cell r="W559">
            <v>6</v>
          </cell>
          <cell r="X559">
            <v>2</v>
          </cell>
          <cell r="Y559">
            <v>1</v>
          </cell>
          <cell r="Z559">
            <v>1</v>
          </cell>
        </row>
        <row r="560">
          <cell r="A560">
            <v>43256</v>
          </cell>
          <cell r="B560" t="str">
            <v>Onesha</v>
          </cell>
          <cell r="C560">
            <v>50000</v>
          </cell>
          <cell r="E560" t="str">
            <v>Seed</v>
          </cell>
          <cell r="F560" t="str">
            <v>Pangea Accelerator</v>
          </cell>
          <cell r="G560" t="str">
            <v>http://disrupt-africa.com/2018/06/pangea-invests-in-3-kenyan-startups-at-demo-day/</v>
          </cell>
          <cell r="H560" t="str">
            <v>Kenya</v>
          </cell>
          <cell r="I560" t="str">
            <v>Kenya</v>
          </cell>
          <cell r="J560" t="str">
            <v>Architecture, Brand Marketing, Digital Marketing, Digital Media, Education, Graphic Design, Personal Branding, Recruiting, Social Media Marketing, Video Advertising</v>
          </cell>
          <cell r="K560" t="str">
            <v>Media &amp; Entertainment</v>
          </cell>
          <cell r="L560" t="str">
            <v>Onesha</v>
          </cell>
          <cell r="M560">
            <v>0.9</v>
          </cell>
          <cell r="N560" t="str">
            <v>43256Onesha50000</v>
          </cell>
          <cell r="O560" t="str">
            <v>Duplicated</v>
          </cell>
          <cell r="P560">
            <v>1</v>
          </cell>
          <cell r="Q560">
            <v>2016</v>
          </cell>
          <cell r="R560">
            <v>100000</v>
          </cell>
          <cell r="S560">
            <v>0</v>
          </cell>
          <cell r="T560" t="str">
            <v>2. Seed</v>
          </cell>
          <cell r="U560" t="str">
            <v>Media &amp; Entertainment</v>
          </cell>
          <cell r="V560">
            <v>2018</v>
          </cell>
          <cell r="W560">
            <v>6</v>
          </cell>
          <cell r="X560">
            <v>2</v>
          </cell>
          <cell r="Y560">
            <v>1</v>
          </cell>
          <cell r="Z560">
            <v>1</v>
          </cell>
        </row>
        <row r="561">
          <cell r="A561">
            <v>43256</v>
          </cell>
          <cell r="B561" t="str">
            <v>TozzaPlus</v>
          </cell>
          <cell r="C561">
            <v>50000</v>
          </cell>
          <cell r="E561" t="str">
            <v>Seed</v>
          </cell>
          <cell r="F561" t="str">
            <v>Pangea Accelerator</v>
          </cell>
          <cell r="G561" t="str">
            <v>http://disrupt-africa.com/2018/06/pangea-invests-in-3-kenyan-startups-at-demo-day/</v>
          </cell>
          <cell r="H561" t="str">
            <v>Kenya</v>
          </cell>
          <cell r="I561" t="str">
            <v>Kenya</v>
          </cell>
          <cell r="J561" t="str">
            <v>FinTech, Human Resources, Payments, SaaS, Software</v>
          </cell>
          <cell r="K561" t="str">
            <v>Commercial &amp; Professional Services</v>
          </cell>
          <cell r="L561" t="str">
            <v>Tozzaplus</v>
          </cell>
          <cell r="M561">
            <v>0.9</v>
          </cell>
          <cell r="N561" t="str">
            <v>43256TozzaPlus50000</v>
          </cell>
          <cell r="O561" t="str">
            <v/>
          </cell>
          <cell r="P561">
            <v>1</v>
          </cell>
          <cell r="Q561">
            <v>2017</v>
          </cell>
          <cell r="R561">
            <v>50000</v>
          </cell>
          <cell r="S561">
            <v>0</v>
          </cell>
          <cell r="T561" t="str">
            <v>2. Seed</v>
          </cell>
          <cell r="U561" t="str">
            <v>Other Technologies &amp; Information Technology</v>
          </cell>
          <cell r="V561">
            <v>2018</v>
          </cell>
          <cell r="W561">
            <v>6</v>
          </cell>
          <cell r="X561">
            <v>2</v>
          </cell>
          <cell r="Y561">
            <v>1</v>
          </cell>
          <cell r="Z561">
            <v>1</v>
          </cell>
        </row>
        <row r="562">
          <cell r="A562">
            <v>43257</v>
          </cell>
          <cell r="B562" t="str">
            <v>MDaas Global</v>
          </cell>
          <cell r="C562">
            <v>120000</v>
          </cell>
          <cell r="E562" t="str">
            <v>Seed</v>
          </cell>
          <cell r="F562" t="str">
            <v>Techstars</v>
          </cell>
          <cell r="G562" t="str">
            <v>https://www.techstars.com/content/accelerators/announcing-2018-class-techstars-impact/</v>
          </cell>
          <cell r="H562" t="str">
            <v>Nigeria</v>
          </cell>
          <cell r="I562" t="str">
            <v>Nigeria</v>
          </cell>
          <cell r="J562" t="str">
            <v>Medical Equipment, Medical Equipment Maintenance &amp; Repair, Training, Medical Equipment Financing, Economic Development, Shipping and Logistics, Biomedical Training, Medical Diagnostics, and Primary Care</v>
          </cell>
          <cell r="K562" t="str">
            <v>Healthcare &amp; Pharma</v>
          </cell>
          <cell r="L562" t="str">
            <v>Mdaas Global</v>
          </cell>
          <cell r="M562">
            <v>0.9</v>
          </cell>
          <cell r="N562" t="str">
            <v>43257MDaas Global120000</v>
          </cell>
          <cell r="O562" t="str">
            <v/>
          </cell>
          <cell r="P562">
            <v>1</v>
          </cell>
          <cell r="Q562">
            <v>2016</v>
          </cell>
          <cell r="R562">
            <v>1280000</v>
          </cell>
          <cell r="S562">
            <v>0</v>
          </cell>
          <cell r="T562" t="str">
            <v>2. Seed</v>
          </cell>
          <cell r="U562" t="str">
            <v>Health &amp; Pharmaceuticals</v>
          </cell>
          <cell r="V562">
            <v>2018</v>
          </cell>
          <cell r="W562">
            <v>6</v>
          </cell>
          <cell r="X562">
            <v>2</v>
          </cell>
          <cell r="Y562">
            <v>1</v>
          </cell>
          <cell r="Z562">
            <v>1</v>
          </cell>
        </row>
        <row r="563">
          <cell r="A563">
            <v>43258</v>
          </cell>
          <cell r="B563" t="str">
            <v>Little Cab</v>
          </cell>
          <cell r="C563">
            <v>3000000</v>
          </cell>
          <cell r="E563" t="str">
            <v>Series A</v>
          </cell>
          <cell r="F563" t="str">
            <v>Undisclosed</v>
          </cell>
          <cell r="G563" t="str">
            <v>https://techmoran.com/2018/06/04/little-raises-3m-war-chest-for-east-africa-holds-nigeria-launch-as-it-eyes-more-investor-cash/</v>
          </cell>
          <cell r="H563" t="str">
            <v>Kenya</v>
          </cell>
          <cell r="I563" t="str">
            <v>Kenya</v>
          </cell>
          <cell r="J563" t="str">
            <v>Taxi Hailing Platform, Taxi, Taxi App, Taxi Aggregator, App, transport logistic, Wallet, SOS, Rider, Driver, Africa, kenya, and Mobile App</v>
          </cell>
          <cell r="K563" t="str">
            <v>Transport &amp; Logistics</v>
          </cell>
          <cell r="L563" t="str">
            <v>Little Cab</v>
          </cell>
          <cell r="M563">
            <v>0.9</v>
          </cell>
          <cell r="N563" t="str">
            <v>43258Little Cab3000000</v>
          </cell>
          <cell r="O563" t="str">
            <v/>
          </cell>
          <cell r="P563">
            <v>1</v>
          </cell>
          <cell r="Q563">
            <v>2016</v>
          </cell>
          <cell r="R563">
            <v>3000000</v>
          </cell>
          <cell r="S563">
            <v>0</v>
          </cell>
          <cell r="T563" t="str">
            <v>3. Early Venture</v>
          </cell>
          <cell r="U563" t="str">
            <v>Transport &amp; Logistics</v>
          </cell>
          <cell r="V563">
            <v>2018</v>
          </cell>
          <cell r="W563">
            <v>6</v>
          </cell>
          <cell r="X563">
            <v>2</v>
          </cell>
          <cell r="Y563">
            <v>1</v>
          </cell>
          <cell r="Z563">
            <v>1</v>
          </cell>
        </row>
        <row r="564">
          <cell r="A564">
            <v>43259</v>
          </cell>
          <cell r="B564" t="str">
            <v>Musanga</v>
          </cell>
          <cell r="C564" t="str">
            <v>Undisclosed</v>
          </cell>
          <cell r="E564" t="str">
            <v>Seed</v>
          </cell>
          <cell r="F564" t="str">
            <v>Ground Squirrel Ventures</v>
          </cell>
          <cell r="G564" t="str">
            <v>https://www.crunchbase.com/funding_round/musanga-seed--8b1635c1#section-investors</v>
          </cell>
          <cell r="H564" t="str">
            <v>Zambia</v>
          </cell>
          <cell r="I564" t="str">
            <v>Zambia</v>
          </cell>
          <cell r="J564" t="str">
            <v>Delivery, Delivery Service, Logistics</v>
          </cell>
          <cell r="K564" t="str">
            <v>Transport &amp; Logistics</v>
          </cell>
          <cell r="L564" t="str">
            <v>Musanga</v>
          </cell>
          <cell r="M564">
            <v>0.9</v>
          </cell>
          <cell r="N564" t="str">
            <v>43259MusangaUndisclosed</v>
          </cell>
          <cell r="O564" t="str">
            <v/>
          </cell>
          <cell r="P564">
            <v>0</v>
          </cell>
          <cell r="Q564">
            <v>2016</v>
          </cell>
          <cell r="R564">
            <v>266000</v>
          </cell>
          <cell r="S564">
            <v>0</v>
          </cell>
          <cell r="T564" t="str">
            <v>2. Seed</v>
          </cell>
          <cell r="U564" t="str">
            <v>Transport &amp; Logistics</v>
          </cell>
          <cell r="V564">
            <v>2018</v>
          </cell>
          <cell r="W564">
            <v>6</v>
          </cell>
          <cell r="X564">
            <v>2</v>
          </cell>
          <cell r="Y564">
            <v>1</v>
          </cell>
          <cell r="Z564">
            <v>1</v>
          </cell>
        </row>
        <row r="565">
          <cell r="A565">
            <v>43259</v>
          </cell>
          <cell r="B565" t="str">
            <v>Lumkani</v>
          </cell>
          <cell r="C565" t="str">
            <v>Undisclosed</v>
          </cell>
          <cell r="E565" t="str">
            <v>Seed</v>
          </cell>
          <cell r="F565" t="str">
            <v>Lireas Holdings, 4Di Capital, Accion Venture Lab</v>
          </cell>
          <cell r="G565" t="str">
            <v>http://disrupt-africa.com/2018/06/sas-lumkani-closes-seed-funding-round-from-accion-4di/</v>
          </cell>
          <cell r="H565" t="str">
            <v>South Africa</v>
          </cell>
          <cell r="I565" t="str">
            <v>South Africa</v>
          </cell>
          <cell r="J565" t="str">
            <v>Consumer Electronics, Information Technology, Security</v>
          </cell>
          <cell r="K565" t="str">
            <v>Information Technology</v>
          </cell>
          <cell r="L565" t="str">
            <v>Lumkani</v>
          </cell>
          <cell r="M565">
            <v>0.9</v>
          </cell>
          <cell r="N565" t="str">
            <v>43259LumkaniUndisclosed</v>
          </cell>
          <cell r="O565" t="str">
            <v/>
          </cell>
          <cell r="P565">
            <v>0</v>
          </cell>
          <cell r="Q565">
            <v>2014</v>
          </cell>
          <cell r="R565">
            <v>0</v>
          </cell>
          <cell r="S565">
            <v>0</v>
          </cell>
          <cell r="T565" t="str">
            <v>2. Seed</v>
          </cell>
          <cell r="U565" t="str">
            <v>Other Technologies &amp; Information Technology</v>
          </cell>
          <cell r="V565">
            <v>2018</v>
          </cell>
          <cell r="W565">
            <v>6</v>
          </cell>
          <cell r="X565">
            <v>2</v>
          </cell>
          <cell r="Y565">
            <v>1</v>
          </cell>
          <cell r="Z565">
            <v>3</v>
          </cell>
        </row>
        <row r="566">
          <cell r="A566">
            <v>43259</v>
          </cell>
          <cell r="B566" t="str">
            <v>Questworks</v>
          </cell>
          <cell r="C566">
            <v>1200000</v>
          </cell>
          <cell r="E566" t="str">
            <v>Debt Financing</v>
          </cell>
          <cell r="F566" t="str">
            <v>SunFunder</v>
          </cell>
          <cell r="G566" t="str">
            <v>https://www.pv-tech.org/news/sunfunder-announces-us1.2-million-in-financing-for-questworks-pv-pipeline-i</v>
          </cell>
          <cell r="H566" t="str">
            <v>Kenya</v>
          </cell>
          <cell r="I566" t="str">
            <v>Kenya</v>
          </cell>
          <cell r="J566" t="str">
            <v>Procurement, Value Engineering, Tax planning and Advisory</v>
          </cell>
          <cell r="K566" t="str">
            <v>Real Estate</v>
          </cell>
          <cell r="L566" t="str">
            <v>Questworks</v>
          </cell>
          <cell r="M566">
            <v>0.9</v>
          </cell>
          <cell r="N566" t="str">
            <v>43259Questworks1200000</v>
          </cell>
          <cell r="O566" t="str">
            <v/>
          </cell>
          <cell r="P566">
            <v>1</v>
          </cell>
          <cell r="Q566">
            <v>2011</v>
          </cell>
          <cell r="R566">
            <v>1200000</v>
          </cell>
          <cell r="S566">
            <v>0</v>
          </cell>
          <cell r="T566" t="str">
            <v>5. Debt Financing</v>
          </cell>
          <cell r="U566" t="str">
            <v>Construction &amp; Real Estate</v>
          </cell>
          <cell r="V566">
            <v>2018</v>
          </cell>
          <cell r="W566">
            <v>6</v>
          </cell>
          <cell r="X566">
            <v>2</v>
          </cell>
          <cell r="Y566">
            <v>1</v>
          </cell>
          <cell r="Z566">
            <v>1</v>
          </cell>
        </row>
        <row r="567">
          <cell r="A567">
            <v>43265</v>
          </cell>
          <cell r="B567" t="str">
            <v>CowryWise</v>
          </cell>
          <cell r="C567">
            <v>15000</v>
          </cell>
          <cell r="E567" t="str">
            <v>Seed</v>
          </cell>
          <cell r="F567" t="str">
            <v>Microtraction</v>
          </cell>
          <cell r="G567" t="str">
            <v>https://techpoint.africa/2018/07/23/cowrywise-y-combinator/</v>
          </cell>
          <cell r="H567" t="str">
            <v>Nigeria</v>
          </cell>
          <cell r="I567" t="str">
            <v>Nigeria</v>
          </cell>
          <cell r="J567" t="str">
            <v>Personal Finance, Wealth Management, Savings</v>
          </cell>
          <cell r="K567" t="str">
            <v>Financial Services</v>
          </cell>
          <cell r="L567" t="str">
            <v>Cowrywise</v>
          </cell>
          <cell r="M567">
            <v>0.9</v>
          </cell>
          <cell r="N567" t="str">
            <v>43265CowryWise15000</v>
          </cell>
          <cell r="O567" t="str">
            <v/>
          </cell>
          <cell r="P567">
            <v>1</v>
          </cell>
          <cell r="Q567">
            <v>2017</v>
          </cell>
          <cell r="R567">
            <v>185000</v>
          </cell>
          <cell r="S567">
            <v>0</v>
          </cell>
          <cell r="T567" t="str">
            <v>2. Seed</v>
          </cell>
          <cell r="U567" t="str">
            <v>Financial Services</v>
          </cell>
          <cell r="V567">
            <v>2018</v>
          </cell>
          <cell r="W567">
            <v>6</v>
          </cell>
          <cell r="X567">
            <v>2</v>
          </cell>
          <cell r="Y567">
            <v>1</v>
          </cell>
          <cell r="Z567">
            <v>1</v>
          </cell>
        </row>
        <row r="568">
          <cell r="A568">
            <v>43266</v>
          </cell>
          <cell r="B568" t="str">
            <v>Matibabu</v>
          </cell>
          <cell r="C568">
            <v>33000</v>
          </cell>
          <cell r="E568" t="str">
            <v>Grant</v>
          </cell>
          <cell r="F568" t="str">
            <v>Royal Academy of Engineering</v>
          </cell>
          <cell r="G568" t="str">
            <v>http://disrupt-africa.com/2018/06/ugandas-matibabu-wins-africa-prize-for-engineering/</v>
          </cell>
          <cell r="H568" t="str">
            <v>Uganda</v>
          </cell>
          <cell r="I568" t="str">
            <v>Uganda</v>
          </cell>
          <cell r="J568" t="str">
            <v>Health Care, Health Diagnostics, Medical Device, Mobile Apps</v>
          </cell>
          <cell r="K568" t="str">
            <v>Healthcare &amp; Pharma</v>
          </cell>
          <cell r="L568" t="str">
            <v>Matibabu</v>
          </cell>
          <cell r="M568">
            <v>0.9</v>
          </cell>
          <cell r="N568" t="str">
            <v>43266Matibabu33000</v>
          </cell>
          <cell r="O568" t="str">
            <v/>
          </cell>
          <cell r="P568">
            <v>1</v>
          </cell>
          <cell r="Q568">
            <v>2013</v>
          </cell>
          <cell r="R568">
            <v>33000</v>
          </cell>
          <cell r="S568">
            <v>0</v>
          </cell>
          <cell r="T568" t="str">
            <v>1. Grant</v>
          </cell>
          <cell r="U568" t="str">
            <v>Health &amp; Pharmaceuticals</v>
          </cell>
          <cell r="V568">
            <v>2018</v>
          </cell>
          <cell r="W568">
            <v>6</v>
          </cell>
          <cell r="X568">
            <v>2</v>
          </cell>
          <cell r="Y568">
            <v>1</v>
          </cell>
          <cell r="Z568">
            <v>1</v>
          </cell>
        </row>
        <row r="569">
          <cell r="A569">
            <v>43269</v>
          </cell>
          <cell r="B569" t="str">
            <v>HouseMe</v>
          </cell>
          <cell r="C569" t="str">
            <v>Undisclosed</v>
          </cell>
          <cell r="E569" t="str">
            <v>Series A</v>
          </cell>
          <cell r="F569" t="str">
            <v>Undisclosed</v>
          </cell>
          <cell r="G569" t="str">
            <v>http://disrupt-africa.com/2018/06/sas-houseme-secures-follow-on-funding-for-expansion/</v>
          </cell>
          <cell r="H569" t="str">
            <v>South Africa</v>
          </cell>
          <cell r="I569" t="str">
            <v>South Africa</v>
          </cell>
          <cell r="J569" t="str">
            <v>Data Center Automation, Digital Media, Digital Signage, Industrial Automation</v>
          </cell>
          <cell r="K569" t="str">
            <v>Real estate</v>
          </cell>
          <cell r="L569" t="str">
            <v>Houseme</v>
          </cell>
          <cell r="M569">
            <v>0.9</v>
          </cell>
          <cell r="N569" t="str">
            <v>43269HouseMeUndisclosed</v>
          </cell>
          <cell r="O569" t="str">
            <v/>
          </cell>
          <cell r="P569">
            <v>0</v>
          </cell>
          <cell r="Q569">
            <v>2016</v>
          </cell>
          <cell r="R569">
            <v>0</v>
          </cell>
          <cell r="S569">
            <v>0</v>
          </cell>
          <cell r="T569" t="str">
            <v>3. Early Venture</v>
          </cell>
          <cell r="U569" t="str">
            <v>Construction &amp; Real Estate</v>
          </cell>
          <cell r="V569">
            <v>2018</v>
          </cell>
          <cell r="W569">
            <v>6</v>
          </cell>
          <cell r="X569">
            <v>2</v>
          </cell>
          <cell r="Y569">
            <v>1</v>
          </cell>
          <cell r="Z569">
            <v>1</v>
          </cell>
        </row>
        <row r="570">
          <cell r="A570">
            <v>43270</v>
          </cell>
          <cell r="B570" t="str">
            <v>Shieldfy</v>
          </cell>
          <cell r="C570" t="str">
            <v>Undisclosed</v>
          </cell>
          <cell r="E570" t="str">
            <v>Seed</v>
          </cell>
          <cell r="F570" t="str">
            <v>Arzan Venture Capital</v>
          </cell>
          <cell r="G570" t="str">
            <v>https://www.menabytes.com/shieldfy-pre-seed/</v>
          </cell>
          <cell r="H570" t="str">
            <v>Egypt</v>
          </cell>
          <cell r="I570" t="str">
            <v>Egypt</v>
          </cell>
          <cell r="J570" t="str">
            <v>Cyber Security, Developer Tools, Information Technology, Internet, SaaS</v>
          </cell>
          <cell r="K570" t="str">
            <v>Information Technology</v>
          </cell>
          <cell r="L570" t="str">
            <v>Shieldfy</v>
          </cell>
          <cell r="M570">
            <v>0.9</v>
          </cell>
          <cell r="N570" t="str">
            <v>43270ShieldfyUndisclosed</v>
          </cell>
          <cell r="O570" t="str">
            <v/>
          </cell>
          <cell r="P570">
            <v>0</v>
          </cell>
          <cell r="Q570">
            <v>2016</v>
          </cell>
          <cell r="R570">
            <v>0</v>
          </cell>
          <cell r="S570">
            <v>0</v>
          </cell>
          <cell r="T570" t="str">
            <v>2. Seed</v>
          </cell>
          <cell r="U570" t="str">
            <v>Other Technologies &amp; Information Technology</v>
          </cell>
          <cell r="V570">
            <v>2018</v>
          </cell>
          <cell r="W570">
            <v>6</v>
          </cell>
          <cell r="X570">
            <v>2</v>
          </cell>
          <cell r="Y570">
            <v>1</v>
          </cell>
          <cell r="Z570">
            <v>1</v>
          </cell>
        </row>
        <row r="571">
          <cell r="A571">
            <v>43271</v>
          </cell>
          <cell r="B571" t="str">
            <v>GreenPath Food</v>
          </cell>
          <cell r="C571">
            <v>1000000</v>
          </cell>
          <cell r="E571" t="str">
            <v>Series A</v>
          </cell>
          <cell r="F571" t="str">
            <v>Oxfam’s Enterprise Development Programme, Novastar Ventures</v>
          </cell>
          <cell r="G571" t="str">
            <v>https://www.ewb.ca/en/news-and-events/news/news-engineers-without-borders-canada-portfolio-venture-greenpath-food-raises-series-a/</v>
          </cell>
          <cell r="H571" t="str">
            <v>Ethiopia</v>
          </cell>
          <cell r="I571" t="str">
            <v>Ethiopia</v>
          </cell>
          <cell r="J571" t="str">
            <v>Agriculture, Artificial Intelligence, Biotechnology, Food and Beverage, Health Care</v>
          </cell>
          <cell r="K571" t="str">
            <v>Agriculture</v>
          </cell>
          <cell r="L571" t="str">
            <v>GreenPath Food</v>
          </cell>
          <cell r="M571">
            <v>0.9</v>
          </cell>
          <cell r="N571" t="str">
            <v>43271GreenPath Food1000000</v>
          </cell>
          <cell r="O571" t="str">
            <v/>
          </cell>
          <cell r="P571">
            <v>1</v>
          </cell>
          <cell r="Q571">
            <v>2014</v>
          </cell>
          <cell r="R571">
            <v>1000000</v>
          </cell>
          <cell r="S571">
            <v>0</v>
          </cell>
          <cell r="T571" t="str">
            <v>3. Early Venture</v>
          </cell>
          <cell r="U571" t="str">
            <v>Agriculture</v>
          </cell>
          <cell r="V571">
            <v>2018</v>
          </cell>
          <cell r="W571">
            <v>6</v>
          </cell>
          <cell r="X571">
            <v>2</v>
          </cell>
          <cell r="Y571">
            <v>1</v>
          </cell>
          <cell r="Z571">
            <v>2</v>
          </cell>
        </row>
        <row r="572">
          <cell r="A572">
            <v>43273</v>
          </cell>
          <cell r="B572" t="str">
            <v>Accounteer</v>
          </cell>
          <cell r="C572">
            <v>50000</v>
          </cell>
          <cell r="E572" t="str">
            <v>Seed</v>
          </cell>
          <cell r="F572" t="str">
            <v>MEST Africa</v>
          </cell>
          <cell r="G572" t="str">
            <v>https://techpoint.africa/reports/nigerian-startup-funding-q2-2018/</v>
          </cell>
          <cell r="H572" t="str">
            <v>Nigeria</v>
          </cell>
          <cell r="I572" t="str">
            <v>Nigeria</v>
          </cell>
          <cell r="J572" t="str">
            <v>Accounting, Banking, Financial Services, Cloud Computing</v>
          </cell>
          <cell r="K572" t="str">
            <v>Financial Services</v>
          </cell>
          <cell r="L572" t="str">
            <v>Accounteer</v>
          </cell>
          <cell r="M572">
            <v>0.9</v>
          </cell>
          <cell r="N572" t="str">
            <v>43273Accounteer50000</v>
          </cell>
          <cell r="O572" t="str">
            <v/>
          </cell>
          <cell r="P572">
            <v>1</v>
          </cell>
          <cell r="Q572">
            <v>2015</v>
          </cell>
          <cell r="R572">
            <v>75000</v>
          </cell>
          <cell r="S572">
            <v>0</v>
          </cell>
          <cell r="T572" t="str">
            <v>2. Seed</v>
          </cell>
          <cell r="U572" t="str">
            <v>Financial Services</v>
          </cell>
          <cell r="V572">
            <v>2018</v>
          </cell>
          <cell r="W572">
            <v>6</v>
          </cell>
          <cell r="X572">
            <v>2</v>
          </cell>
          <cell r="Y572">
            <v>1</v>
          </cell>
          <cell r="Z572">
            <v>1</v>
          </cell>
        </row>
        <row r="573">
          <cell r="A573">
            <v>43278</v>
          </cell>
          <cell r="B573" t="str">
            <v>ClinicPesa</v>
          </cell>
          <cell r="C573" t="str">
            <v>Undisclosed</v>
          </cell>
          <cell r="E573" t="str">
            <v>Seed</v>
          </cell>
          <cell r="F573" t="str">
            <v>Villgro Kenya</v>
          </cell>
          <cell r="G573" t="str">
            <v>https://is.gd/WeObx0</v>
          </cell>
          <cell r="H573" t="str">
            <v>Uganda</v>
          </cell>
          <cell r="I573" t="str">
            <v>Uganda</v>
          </cell>
          <cell r="J573" t="str">
            <v>Healthcare, MicroSavings, Financial Services</v>
          </cell>
          <cell r="K573" t="str">
            <v>Financial Services</v>
          </cell>
          <cell r="L573" t="str">
            <v>Clinicpesa</v>
          </cell>
          <cell r="M573">
            <v>0.9</v>
          </cell>
          <cell r="N573" t="str">
            <v>43278ClinicPesaUndisclosed</v>
          </cell>
          <cell r="O573" t="str">
            <v/>
          </cell>
          <cell r="P573">
            <v>0</v>
          </cell>
          <cell r="Q573">
            <v>2016</v>
          </cell>
          <cell r="R573">
            <v>20000</v>
          </cell>
          <cell r="S573">
            <v>0</v>
          </cell>
          <cell r="T573" t="str">
            <v>2. Seed</v>
          </cell>
          <cell r="U573" t="str">
            <v>Financial Services</v>
          </cell>
          <cell r="V573">
            <v>2018</v>
          </cell>
          <cell r="W573">
            <v>6</v>
          </cell>
          <cell r="X573">
            <v>2</v>
          </cell>
          <cell r="Y573">
            <v>1</v>
          </cell>
          <cell r="Z573">
            <v>1</v>
          </cell>
        </row>
        <row r="574">
          <cell r="A574">
            <v>43278</v>
          </cell>
          <cell r="B574" t="str">
            <v>Casky</v>
          </cell>
          <cell r="C574" t="str">
            <v>Undisclosed</v>
          </cell>
          <cell r="E574" t="str">
            <v>Seed</v>
          </cell>
          <cell r="F574" t="str">
            <v>Undisclosed</v>
          </cell>
          <cell r="G574" t="str">
            <v>https://www.crunchbase.com/funding_round/casky-seed--2ab4c02c</v>
          </cell>
          <cell r="H574" t="str">
            <v>Morocco</v>
          </cell>
          <cell r="I574" t="str">
            <v>Morocco</v>
          </cell>
          <cell r="J574" t="str">
            <v>Artificial Intelligence, Blockchain, Hardware, Internet of Things, Mobile Apps, SaaS, Transportation</v>
          </cell>
          <cell r="K574" t="str">
            <v>Transport &amp; Logistics</v>
          </cell>
          <cell r="L574" t="str">
            <v>Casky</v>
          </cell>
          <cell r="M574">
            <v>0.9</v>
          </cell>
          <cell r="N574" t="str">
            <v>43278CaskyUndisclosed</v>
          </cell>
          <cell r="O574" t="str">
            <v/>
          </cell>
          <cell r="P574">
            <v>0</v>
          </cell>
          <cell r="Q574">
            <v>2017</v>
          </cell>
          <cell r="R574">
            <v>0</v>
          </cell>
          <cell r="S574">
            <v>0</v>
          </cell>
          <cell r="T574" t="str">
            <v>2. Seed</v>
          </cell>
          <cell r="U574" t="str">
            <v>Transport &amp; Logistics</v>
          </cell>
          <cell r="V574">
            <v>2018</v>
          </cell>
          <cell r="W574">
            <v>6</v>
          </cell>
          <cell r="X574">
            <v>2</v>
          </cell>
          <cell r="Y574">
            <v>1</v>
          </cell>
          <cell r="Z574">
            <v>1</v>
          </cell>
        </row>
        <row r="575">
          <cell r="A575">
            <v>43278</v>
          </cell>
          <cell r="B575" t="str">
            <v>MamaOpe</v>
          </cell>
          <cell r="C575" t="str">
            <v>Undisclosed</v>
          </cell>
          <cell r="E575" t="str">
            <v>Seed</v>
          </cell>
          <cell r="F575" t="str">
            <v>Villgro Kenya</v>
          </cell>
          <cell r="G575" t="str">
            <v>https://impactalpha.com/villgro-kenya-seeds-ugandan-health-startups-mamaope-and-clinicpesa/</v>
          </cell>
          <cell r="H575" t="str">
            <v>Uganda</v>
          </cell>
          <cell r="I575" t="str">
            <v>Uganda</v>
          </cell>
          <cell r="J575" t="str">
            <v>Artificial Intelligence, Health Care, Health Diagnostics, Machine Learning, Medical, Medical Device</v>
          </cell>
          <cell r="K575" t="str">
            <v>Healthcare &amp; Pharma</v>
          </cell>
          <cell r="L575" t="str">
            <v>Mamaope</v>
          </cell>
          <cell r="M575">
            <v>0.9</v>
          </cell>
          <cell r="N575" t="str">
            <v>43278MamaOpeUndisclosed</v>
          </cell>
          <cell r="O575" t="str">
            <v/>
          </cell>
          <cell r="P575">
            <v>0</v>
          </cell>
          <cell r="Q575">
            <v>2017</v>
          </cell>
          <cell r="R575">
            <v>0</v>
          </cell>
          <cell r="S575">
            <v>0</v>
          </cell>
          <cell r="T575" t="str">
            <v>2. Seed</v>
          </cell>
          <cell r="U575" t="str">
            <v>Health &amp; Pharmaceuticals</v>
          </cell>
          <cell r="V575">
            <v>2018</v>
          </cell>
          <cell r="W575">
            <v>6</v>
          </cell>
          <cell r="X575">
            <v>2</v>
          </cell>
          <cell r="Y575">
            <v>1</v>
          </cell>
          <cell r="Z575">
            <v>1</v>
          </cell>
        </row>
        <row r="576">
          <cell r="A576">
            <v>43278</v>
          </cell>
          <cell r="B576" t="str">
            <v>BuyCoins</v>
          </cell>
          <cell r="C576">
            <v>15000</v>
          </cell>
          <cell r="E576" t="str">
            <v>Seed</v>
          </cell>
          <cell r="F576" t="str">
            <v>Microtraction</v>
          </cell>
          <cell r="G576" t="str">
            <v>https://techpoint.africa/reports/nigerian-startup-funding-q2-2018/</v>
          </cell>
          <cell r="H576" t="str">
            <v>Nigeria</v>
          </cell>
          <cell r="I576" t="str">
            <v>Nigeria</v>
          </cell>
          <cell r="J576" t="str">
            <v>Bitcoin, Cryptocurrency, Mobile Apps</v>
          </cell>
          <cell r="K576" t="str">
            <v>Financial Services</v>
          </cell>
          <cell r="L576" t="str">
            <v>Buycoins</v>
          </cell>
          <cell r="M576">
            <v>0.9</v>
          </cell>
          <cell r="N576" t="str">
            <v>43278BuyCoins15000</v>
          </cell>
          <cell r="O576" t="str">
            <v/>
          </cell>
          <cell r="P576">
            <v>1</v>
          </cell>
          <cell r="Q576">
            <v>2017</v>
          </cell>
          <cell r="R576">
            <v>1235000</v>
          </cell>
          <cell r="S576">
            <v>0</v>
          </cell>
          <cell r="T576" t="str">
            <v>2. Seed</v>
          </cell>
          <cell r="U576" t="str">
            <v>Financial Services</v>
          </cell>
          <cell r="V576">
            <v>2018</v>
          </cell>
          <cell r="W576">
            <v>6</v>
          </cell>
          <cell r="X576">
            <v>2</v>
          </cell>
          <cell r="Y576">
            <v>1</v>
          </cell>
          <cell r="Z576">
            <v>1</v>
          </cell>
        </row>
        <row r="577">
          <cell r="A577">
            <v>43278</v>
          </cell>
          <cell r="B577" t="str">
            <v>Staffbus</v>
          </cell>
          <cell r="C577">
            <v>13903</v>
          </cell>
          <cell r="E577" t="str">
            <v>Grant</v>
          </cell>
          <cell r="F577" t="str">
            <v>The Noella Tinubu Foundation</v>
          </cell>
          <cell r="G577" t="str">
            <v>https://businesspost.ng/2018/06/27/staff-bus-nigeria-picks-tinubus-n5m-startup-grant/</v>
          </cell>
          <cell r="H577" t="str">
            <v>Nigeria</v>
          </cell>
          <cell r="I577" t="str">
            <v>Nigeria</v>
          </cell>
          <cell r="J577" t="str">
            <v>E-Booking</v>
          </cell>
          <cell r="K577" t="str">
            <v>Transport &amp; Logistics</v>
          </cell>
          <cell r="L577" t="str">
            <v>Staffbus</v>
          </cell>
          <cell r="M577">
            <v>0.9</v>
          </cell>
          <cell r="N577" t="str">
            <v>43278Staffbus13903</v>
          </cell>
          <cell r="O577" t="str">
            <v/>
          </cell>
          <cell r="P577">
            <v>1</v>
          </cell>
          <cell r="Q577">
            <v>2016</v>
          </cell>
          <cell r="R577">
            <v>13903</v>
          </cell>
          <cell r="S577">
            <v>0</v>
          </cell>
          <cell r="T577" t="str">
            <v>1. Grant</v>
          </cell>
          <cell r="U577" t="str">
            <v>Transport &amp; Logistics</v>
          </cell>
          <cell r="V577">
            <v>2018</v>
          </cell>
          <cell r="W577">
            <v>6</v>
          </cell>
          <cell r="X577">
            <v>2</v>
          </cell>
          <cell r="Y577">
            <v>1</v>
          </cell>
          <cell r="Z577">
            <v>1</v>
          </cell>
        </row>
        <row r="578">
          <cell r="A578">
            <v>43279</v>
          </cell>
          <cell r="B578" t="str">
            <v>Kobo360</v>
          </cell>
          <cell r="C578">
            <v>1200000</v>
          </cell>
          <cell r="E578" t="str">
            <v>Seed</v>
          </cell>
          <cell r="F578" t="str">
            <v>Western Technology Investment,Africa Future Limited</v>
          </cell>
          <cell r="G578" t="str">
            <v>http://disrupt-africa.com/2018/07/nigerias-kobo360-raises-1-2m-pre-seed-funding/</v>
          </cell>
          <cell r="H578" t="str">
            <v>Nigeria</v>
          </cell>
          <cell r="I578" t="str">
            <v>Nigeria</v>
          </cell>
          <cell r="J578" t="str">
            <v>SMEs export/import solution, E-commerce Supply Chain, Mail/Parcel, Office/Home Moving, Haulage, Air Freight, Project Cargo, Sea Freight, Agribusiness</v>
          </cell>
          <cell r="K578" t="str">
            <v>Transport &amp; Logistics</v>
          </cell>
          <cell r="L578" t="str">
            <v>Kobo360</v>
          </cell>
          <cell r="M578">
            <v>0.9</v>
          </cell>
          <cell r="N578" t="str">
            <v>43279Kobo3601200000</v>
          </cell>
          <cell r="O578" t="str">
            <v/>
          </cell>
          <cell r="P578">
            <v>1</v>
          </cell>
          <cell r="Q578">
            <v>2017</v>
          </cell>
          <cell r="R578">
            <v>37320000</v>
          </cell>
          <cell r="S578">
            <v>0</v>
          </cell>
          <cell r="T578" t="str">
            <v>2. Seed</v>
          </cell>
          <cell r="U578" t="str">
            <v>Transport &amp; Logistics</v>
          </cell>
          <cell r="V578">
            <v>2018</v>
          </cell>
          <cell r="W578">
            <v>6</v>
          </cell>
          <cell r="X578">
            <v>2</v>
          </cell>
          <cell r="Y578">
            <v>1</v>
          </cell>
          <cell r="Z578">
            <v>2</v>
          </cell>
        </row>
        <row r="579">
          <cell r="A579">
            <v>43280</v>
          </cell>
          <cell r="B579" t="str">
            <v>ZPOS</v>
          </cell>
          <cell r="C579" t="str">
            <v>Undisclosed</v>
          </cell>
          <cell r="E579" t="str">
            <v>Seed</v>
          </cell>
          <cell r="F579" t="str">
            <v>Ground Squirrel Ventures</v>
          </cell>
          <cell r="G579" t="str">
            <v>https://digestafrica.com/zambia-zpos-pos-machine-smes/#.XAeef2gzbb0</v>
          </cell>
          <cell r="H579" t="str">
            <v>Zambia</v>
          </cell>
          <cell r="I579" t="str">
            <v>Zambia</v>
          </cell>
          <cell r="J579" t="str">
            <v>Apps, Internet, Retail</v>
          </cell>
          <cell r="K579" t="str">
            <v>Financial services</v>
          </cell>
          <cell r="L579" t="str">
            <v>ZPOS</v>
          </cell>
          <cell r="M579">
            <v>0.9</v>
          </cell>
          <cell r="N579" t="str">
            <v>43280ZPOSUndisclosed</v>
          </cell>
          <cell r="O579" t="str">
            <v/>
          </cell>
          <cell r="P579">
            <v>0</v>
          </cell>
          <cell r="Q579">
            <v>2016</v>
          </cell>
          <cell r="R579">
            <v>0</v>
          </cell>
          <cell r="S579">
            <v>0</v>
          </cell>
          <cell r="T579" t="str">
            <v>2. Seed</v>
          </cell>
          <cell r="U579" t="str">
            <v>Financial Services</v>
          </cell>
          <cell r="V579">
            <v>2018</v>
          </cell>
          <cell r="W579">
            <v>6</v>
          </cell>
          <cell r="X579">
            <v>2</v>
          </cell>
          <cell r="Y579">
            <v>1</v>
          </cell>
          <cell r="Z579">
            <v>1</v>
          </cell>
        </row>
        <row r="580">
          <cell r="A580">
            <v>43280</v>
          </cell>
          <cell r="B580" t="str">
            <v>Outsource Now</v>
          </cell>
          <cell r="C580" t="str">
            <v>Undisclosed</v>
          </cell>
          <cell r="E580" t="str">
            <v>Seed</v>
          </cell>
          <cell r="F580" t="str">
            <v>Ground Squirrel Ventures</v>
          </cell>
          <cell r="G580" t="str">
            <v>https://www.crunchbase.com/funding_round/outsource-now-seed--549f3757</v>
          </cell>
          <cell r="H580" t="str">
            <v>Zambia</v>
          </cell>
          <cell r="I580" t="str">
            <v>Zambia</v>
          </cell>
          <cell r="J580" t="str">
            <v>Information Services, Information Technology, Technical Support</v>
          </cell>
          <cell r="K580" t="str">
            <v>Information Technology</v>
          </cell>
          <cell r="L580" t="str">
            <v>Outsource Now</v>
          </cell>
          <cell r="M580">
            <v>0.9</v>
          </cell>
          <cell r="N580" t="str">
            <v>43280Outsource NowUndisclosed</v>
          </cell>
          <cell r="O580" t="str">
            <v/>
          </cell>
          <cell r="P580">
            <v>0</v>
          </cell>
          <cell r="Q580">
            <v>2017</v>
          </cell>
          <cell r="R580">
            <v>0</v>
          </cell>
          <cell r="S580">
            <v>0</v>
          </cell>
          <cell r="T580" t="str">
            <v>2. Seed</v>
          </cell>
          <cell r="U580" t="str">
            <v>Other Technologies &amp; Information Technology</v>
          </cell>
          <cell r="V580">
            <v>2018</v>
          </cell>
          <cell r="W580">
            <v>6</v>
          </cell>
          <cell r="X580">
            <v>2</v>
          </cell>
          <cell r="Y580">
            <v>1</v>
          </cell>
          <cell r="Z580">
            <v>1</v>
          </cell>
        </row>
        <row r="581">
          <cell r="A581">
            <v>43280</v>
          </cell>
          <cell r="B581" t="str">
            <v>Kobo360</v>
          </cell>
          <cell r="C581">
            <v>120000</v>
          </cell>
          <cell r="E581" t="str">
            <v>Pre-Seed</v>
          </cell>
          <cell r="F581" t="str">
            <v>Y Combinator</v>
          </cell>
          <cell r="G581" t="str">
            <v>https://techcrunch-com.cdn.ampproject.org/c/s/techcrunch.com/2018/06/28/nigerian-logistics-startup-kobo360-accepted-into-yc-raises-1-2-million/amp/</v>
          </cell>
          <cell r="H581" t="str">
            <v>Nigeria</v>
          </cell>
          <cell r="I581" t="str">
            <v>Nigeria</v>
          </cell>
          <cell r="J581" t="str">
            <v>SMEs export/import solution, E-commerce Supply Chain, Mail/Parcel, Office/Home Moving, Haulage, Air Freight, Project Cargo, Sea Freight, Agribusiness</v>
          </cell>
          <cell r="K581" t="str">
            <v>Transport &amp; Logistics</v>
          </cell>
          <cell r="L581" t="str">
            <v>Kobo360</v>
          </cell>
          <cell r="M581">
            <v>0.9</v>
          </cell>
          <cell r="N581" t="str">
            <v>43280Kobo360120000</v>
          </cell>
          <cell r="O581" t="str">
            <v/>
          </cell>
          <cell r="P581">
            <v>1</v>
          </cell>
          <cell r="Q581">
            <v>2017</v>
          </cell>
          <cell r="R581">
            <v>37320000</v>
          </cell>
          <cell r="S581">
            <v>0</v>
          </cell>
          <cell r="T581" t="str">
            <v>2. Seed</v>
          </cell>
          <cell r="U581" t="str">
            <v>Transport &amp; Logistics</v>
          </cell>
          <cell r="V581">
            <v>2018</v>
          </cell>
          <cell r="W581">
            <v>6</v>
          </cell>
          <cell r="X581">
            <v>2</v>
          </cell>
          <cell r="Y581">
            <v>1</v>
          </cell>
          <cell r="Z581">
            <v>1</v>
          </cell>
        </row>
        <row r="582">
          <cell r="A582">
            <v>43281</v>
          </cell>
          <cell r="B582" t="str">
            <v>Powah Limited</v>
          </cell>
          <cell r="C582">
            <v>25000</v>
          </cell>
          <cell r="E582" t="str">
            <v>Grant</v>
          </cell>
          <cell r="F582" t="str">
            <v>TDB</v>
          </cell>
          <cell r="G582" t="str">
            <v>https://www.sautitech.com/startups/how-powah-is-investing-shs95m-grant-from-tdb/</v>
          </cell>
          <cell r="H582" t="str">
            <v>Uganda</v>
          </cell>
          <cell r="I582" t="str">
            <v>Uganda</v>
          </cell>
          <cell r="J582" t="str">
            <v>Clean Technology</v>
          </cell>
          <cell r="K582" t="str">
            <v>Resource &amp; Energy</v>
          </cell>
          <cell r="L582" t="str">
            <v>Powah Limited</v>
          </cell>
          <cell r="M582">
            <v>0.9</v>
          </cell>
          <cell r="N582" t="str">
            <v>43281Powah Limited25000</v>
          </cell>
          <cell r="O582" t="str">
            <v/>
          </cell>
          <cell r="P582">
            <v>1</v>
          </cell>
          <cell r="Q582">
            <v>2017</v>
          </cell>
          <cell r="R582">
            <v>25000</v>
          </cell>
          <cell r="S582">
            <v>0</v>
          </cell>
          <cell r="T582" t="str">
            <v>1. Grant</v>
          </cell>
          <cell r="U582" t="str">
            <v>Energy &amp; Resources</v>
          </cell>
          <cell r="V582">
            <v>2018</v>
          </cell>
          <cell r="W582">
            <v>6</v>
          </cell>
          <cell r="X582">
            <v>2</v>
          </cell>
          <cell r="Y582">
            <v>1</v>
          </cell>
          <cell r="Z582">
            <v>1</v>
          </cell>
        </row>
        <row r="583">
          <cell r="A583">
            <v>43281</v>
          </cell>
          <cell r="B583" t="str">
            <v>Briglobe</v>
          </cell>
          <cell r="C583">
            <v>20000</v>
          </cell>
          <cell r="E583" t="str">
            <v>Seed</v>
          </cell>
          <cell r="F583" t="str">
            <v>Pangea Accelerator</v>
          </cell>
          <cell r="G583" t="str">
            <v>https://www.crunchbase.com/funding_round/briglobe-com-seed--0b45334b#section-lead-investors</v>
          </cell>
          <cell r="H583" t="str">
            <v>Kenya</v>
          </cell>
          <cell r="I583" t="str">
            <v>Kenya</v>
          </cell>
          <cell r="J583" t="str">
            <v>Brand Marketing, Consulting, Digital Marketing, Information Technology, Software, Software Engineering</v>
          </cell>
          <cell r="K583" t="str">
            <v>Information Technology</v>
          </cell>
          <cell r="L583" t="str">
            <v>Briglobe</v>
          </cell>
          <cell r="M583">
            <v>0.9</v>
          </cell>
          <cell r="N583" t="str">
            <v>43281Briglobe20000</v>
          </cell>
          <cell r="O583" t="str">
            <v/>
          </cell>
          <cell r="P583">
            <v>1</v>
          </cell>
          <cell r="Q583">
            <v>2015</v>
          </cell>
          <cell r="R583">
            <v>20000</v>
          </cell>
          <cell r="S583">
            <v>0</v>
          </cell>
          <cell r="T583" t="str">
            <v>2. Seed</v>
          </cell>
          <cell r="U583" t="str">
            <v>Other Technologies &amp; Information Technology</v>
          </cell>
          <cell r="V583">
            <v>2018</v>
          </cell>
          <cell r="W583">
            <v>6</v>
          </cell>
          <cell r="X583">
            <v>2</v>
          </cell>
          <cell r="Y583">
            <v>1</v>
          </cell>
          <cell r="Z583">
            <v>1</v>
          </cell>
        </row>
        <row r="584">
          <cell r="A584">
            <v>43282</v>
          </cell>
          <cell r="B584" t="str">
            <v>JobJack</v>
          </cell>
          <cell r="C584">
            <v>20000</v>
          </cell>
          <cell r="E584" t="str">
            <v>Seed</v>
          </cell>
          <cell r="F584" t="str">
            <v>Undisclosed</v>
          </cell>
          <cell r="G584" t="str">
            <v>https://www.crunchbase.com/funding_round/jobjack-seed--e15f294f#section-overview</v>
          </cell>
          <cell r="H584" t="str">
            <v>South Africa</v>
          </cell>
          <cell r="I584" t="str">
            <v>South Africa</v>
          </cell>
          <cell r="J584" t="str">
            <v>Marketplace</v>
          </cell>
          <cell r="K584" t="str">
            <v>Recruitment</v>
          </cell>
          <cell r="L584" t="str">
            <v>JobJack</v>
          </cell>
          <cell r="M584">
            <v>0.9</v>
          </cell>
          <cell r="N584" t="str">
            <v>43282JobJack20000</v>
          </cell>
          <cell r="O584" t="str">
            <v/>
          </cell>
          <cell r="P584">
            <v>1</v>
          </cell>
          <cell r="Q584">
            <v>2018</v>
          </cell>
          <cell r="R584">
            <v>58000</v>
          </cell>
          <cell r="S584">
            <v>0</v>
          </cell>
          <cell r="T584" t="str">
            <v>2. Seed</v>
          </cell>
          <cell r="U584" t="str">
            <v>Employment, Talent &amp; Labour</v>
          </cell>
          <cell r="V584">
            <v>2018</v>
          </cell>
          <cell r="W584">
            <v>7</v>
          </cell>
          <cell r="X584">
            <v>3</v>
          </cell>
          <cell r="Y584">
            <v>2</v>
          </cell>
          <cell r="Z584">
            <v>1</v>
          </cell>
        </row>
        <row r="585">
          <cell r="A585">
            <v>43283</v>
          </cell>
          <cell r="B585" t="str">
            <v>Solatrify</v>
          </cell>
          <cell r="C585">
            <v>5000</v>
          </cell>
          <cell r="E585" t="str">
            <v>Seed</v>
          </cell>
          <cell r="F585" t="str">
            <v>Undisclosed</v>
          </cell>
          <cell r="G585" t="str">
            <v>https://www.crunchbase.com/funding_round/solatrify-seed--b51ab8aa</v>
          </cell>
          <cell r="H585" t="str">
            <v>Nigeria</v>
          </cell>
          <cell r="I585" t="str">
            <v>Nigeria</v>
          </cell>
          <cell r="J585" t="str">
            <v>Energy, Financial Services, Renewable Energy, Retail, Solar</v>
          </cell>
          <cell r="K585" t="str">
            <v>Resource &amp; Energy</v>
          </cell>
          <cell r="L585" t="str">
            <v>Solatrify</v>
          </cell>
          <cell r="M585">
            <v>0.9</v>
          </cell>
          <cell r="N585" t="str">
            <v>43283Solatrify5000</v>
          </cell>
          <cell r="O585" t="str">
            <v/>
          </cell>
          <cell r="P585">
            <v>1</v>
          </cell>
          <cell r="Q585">
            <v>2018</v>
          </cell>
          <cell r="R585">
            <v>5000</v>
          </cell>
          <cell r="S585">
            <v>0</v>
          </cell>
          <cell r="T585" t="str">
            <v>2. Seed</v>
          </cell>
          <cell r="U585" t="str">
            <v>Energy &amp; Resources</v>
          </cell>
          <cell r="V585">
            <v>2018</v>
          </cell>
          <cell r="W585">
            <v>7</v>
          </cell>
          <cell r="X585">
            <v>3</v>
          </cell>
          <cell r="Y585">
            <v>2</v>
          </cell>
          <cell r="Z585">
            <v>1</v>
          </cell>
        </row>
        <row r="586">
          <cell r="A586">
            <v>43284</v>
          </cell>
          <cell r="B586" t="str">
            <v>Twiga Foods</v>
          </cell>
          <cell r="C586">
            <v>7000000</v>
          </cell>
          <cell r="E586" t="str">
            <v>Venture Round</v>
          </cell>
          <cell r="F586" t="str">
            <v>TLcom Capital Partners, International Finance Corporation</v>
          </cell>
          <cell r="G586" t="str">
            <v>https://www.crunchbase.com/funding_round/twiga-foods-series-unknown--f941a372#section-lead-investors</v>
          </cell>
          <cell r="H586" t="str">
            <v>Kenya</v>
          </cell>
          <cell r="I586" t="str">
            <v>Kenya</v>
          </cell>
          <cell r="J586" t="str">
            <v>mCommerce, Distribution, and Agriculture</v>
          </cell>
          <cell r="K586" t="str">
            <v>E-Commerce &amp; Retail</v>
          </cell>
          <cell r="L586" t="str">
            <v>Twiga Foods</v>
          </cell>
          <cell r="M586">
            <v>0.9</v>
          </cell>
          <cell r="N586" t="str">
            <v>43284Twiga Foods7000000</v>
          </cell>
          <cell r="O586" t="str">
            <v/>
          </cell>
          <cell r="P586">
            <v>1</v>
          </cell>
          <cell r="Q586">
            <v>2013</v>
          </cell>
          <cell r="R586">
            <v>40350000</v>
          </cell>
          <cell r="S586">
            <v>0</v>
          </cell>
          <cell r="T586" t="str">
            <v>4. Late Venture</v>
          </cell>
          <cell r="U586" t="str">
            <v>E-commerce &amp; Retail</v>
          </cell>
          <cell r="V586">
            <v>2018</v>
          </cell>
          <cell r="W586">
            <v>7</v>
          </cell>
          <cell r="X586">
            <v>3</v>
          </cell>
          <cell r="Y586">
            <v>2</v>
          </cell>
          <cell r="Z586">
            <v>2</v>
          </cell>
        </row>
        <row r="587">
          <cell r="A587">
            <v>43286</v>
          </cell>
          <cell r="B587" t="str">
            <v>African Leadership Academy</v>
          </cell>
          <cell r="C587">
            <v>30800000</v>
          </cell>
          <cell r="E587" t="str">
            <v>Series B</v>
          </cell>
          <cell r="F587" t="str">
            <v xml:space="preserve">Anders Holch Povlsen, Omidyar Network, </v>
          </cell>
          <cell r="G587" t="str">
            <v>https://qz.com/africa/1515015/african-leadership-university-raises-30-million-series-b/</v>
          </cell>
          <cell r="H587" t="str">
            <v>South Africa</v>
          </cell>
          <cell r="I587" t="str">
            <v>South Africa</v>
          </cell>
          <cell r="J587" t="str">
            <v>E-Learning, Education, Tutoring</v>
          </cell>
          <cell r="K587" t="str">
            <v>Education</v>
          </cell>
          <cell r="L587" t="str">
            <v>African Leadership Academy</v>
          </cell>
          <cell r="M587">
            <v>0.9</v>
          </cell>
          <cell r="N587" t="str">
            <v>43286African Leadership Academy30800000</v>
          </cell>
          <cell r="O587" t="str">
            <v/>
          </cell>
          <cell r="P587">
            <v>1</v>
          </cell>
          <cell r="Q587">
            <v>2008</v>
          </cell>
          <cell r="R587">
            <v>55800000</v>
          </cell>
          <cell r="S587">
            <v>0</v>
          </cell>
          <cell r="T587" t="str">
            <v>3. Early Venture</v>
          </cell>
          <cell r="U587" t="str">
            <v>Education</v>
          </cell>
          <cell r="V587">
            <v>2018</v>
          </cell>
          <cell r="W587">
            <v>7</v>
          </cell>
          <cell r="X587">
            <v>3</v>
          </cell>
          <cell r="Y587">
            <v>2</v>
          </cell>
          <cell r="Z587">
            <v>3</v>
          </cell>
        </row>
        <row r="588">
          <cell r="A588">
            <v>43286</v>
          </cell>
          <cell r="B588" t="str">
            <v>Bismart Insurance</v>
          </cell>
          <cell r="C588" t="str">
            <v>Undisclosed</v>
          </cell>
          <cell r="E588" t="str">
            <v>Seed</v>
          </cell>
          <cell r="F588" t="str">
            <v>GreenTec Capital Partners</v>
          </cell>
          <cell r="G588" t="str">
            <v>https://digestafrica.com/greentec-capital-bismart-kenya/#.XD4V4lwzbb1</v>
          </cell>
          <cell r="H588" t="str">
            <v>Kenya</v>
          </cell>
          <cell r="I588" t="str">
            <v>Kenya</v>
          </cell>
          <cell r="J588" t="str">
            <v>Marketplace, Aggregator, Insurtech</v>
          </cell>
          <cell r="K588" t="str">
            <v>Financial Services</v>
          </cell>
          <cell r="L588" t="str">
            <v>Bismart Insurance</v>
          </cell>
          <cell r="M588">
            <v>0.9</v>
          </cell>
          <cell r="N588" t="str">
            <v>43286Bismart InsuranceUndisclosed</v>
          </cell>
          <cell r="O588" t="str">
            <v/>
          </cell>
          <cell r="P588">
            <v>0</v>
          </cell>
          <cell r="Q588">
            <v>2017</v>
          </cell>
          <cell r="R588">
            <v>0</v>
          </cell>
          <cell r="S588">
            <v>0</v>
          </cell>
          <cell r="T588" t="str">
            <v>2. Seed</v>
          </cell>
          <cell r="U588" t="str">
            <v>Financial Services</v>
          </cell>
          <cell r="V588">
            <v>2018</v>
          </cell>
          <cell r="W588">
            <v>7</v>
          </cell>
          <cell r="X588">
            <v>3</v>
          </cell>
          <cell r="Y588">
            <v>2</v>
          </cell>
          <cell r="Z588">
            <v>1</v>
          </cell>
        </row>
        <row r="589">
          <cell r="A589">
            <v>43286</v>
          </cell>
          <cell r="B589" t="str">
            <v>Africa Delivery Technologies Ltd</v>
          </cell>
          <cell r="C589">
            <v>50000</v>
          </cell>
          <cell r="E589" t="str">
            <v>Pre-Seed</v>
          </cell>
          <cell r="F589" t="str">
            <v>Undisclosed</v>
          </cell>
          <cell r="G589" t="str">
            <v>https://www.crunchbase.com/funding_round/africa-delivery-technologies-ltd-pre-seed--cd999c69#section-overview</v>
          </cell>
          <cell r="H589" t="str">
            <v>Nigeria</v>
          </cell>
          <cell r="I589" t="str">
            <v>Nigeria</v>
          </cell>
          <cell r="J589" t="str">
            <v>Delivery Services, Location Based Services, Logistics</v>
          </cell>
          <cell r="K589" t="str">
            <v>Transport &amp; Logistics</v>
          </cell>
          <cell r="L589" t="str">
            <v>Africa Delivery Technologies Ltd</v>
          </cell>
          <cell r="M589">
            <v>0.9</v>
          </cell>
          <cell r="N589" t="str">
            <v>43286Africa Delivery Technologies Ltd50000</v>
          </cell>
          <cell r="O589" t="str">
            <v/>
          </cell>
          <cell r="P589">
            <v>1</v>
          </cell>
          <cell r="Q589">
            <v>2018</v>
          </cell>
          <cell r="R589">
            <v>560000</v>
          </cell>
          <cell r="S589">
            <v>0</v>
          </cell>
          <cell r="T589" t="str">
            <v>2. Seed</v>
          </cell>
          <cell r="U589" t="str">
            <v>Transport &amp; Logistics</v>
          </cell>
          <cell r="V589">
            <v>2018</v>
          </cell>
          <cell r="W589">
            <v>7</v>
          </cell>
          <cell r="X589">
            <v>3</v>
          </cell>
          <cell r="Y589">
            <v>2</v>
          </cell>
          <cell r="Z589">
            <v>1</v>
          </cell>
        </row>
        <row r="590">
          <cell r="A590">
            <v>43287</v>
          </cell>
          <cell r="B590" t="str">
            <v>Ubapesa</v>
          </cell>
          <cell r="C590">
            <v>450000</v>
          </cell>
          <cell r="E590" t="str">
            <v>Seed</v>
          </cell>
          <cell r="F590" t="str">
            <v>Undisclosed</v>
          </cell>
          <cell r="G590" t="str">
            <v>https://techmoran.com/this-cryptocurrency-wallet-has-raised-more-than-0-5m-in-seed-funding-to-help-users-transact-via-sms/</v>
          </cell>
          <cell r="H590" t="str">
            <v>Kenya</v>
          </cell>
          <cell r="I590" t="str">
            <v>Kenya</v>
          </cell>
          <cell r="J590" t="str">
            <v>Bitcoin, Blockchain, Cryptocurrency, Financial Services, Lending, Mobile Apps, Peer to Peer</v>
          </cell>
          <cell r="K590" t="str">
            <v>Financial Services</v>
          </cell>
          <cell r="L590" t="str">
            <v>Ubapesa</v>
          </cell>
          <cell r="M590">
            <v>0.9</v>
          </cell>
          <cell r="N590" t="str">
            <v>43287Ubapesa450000</v>
          </cell>
          <cell r="O590" t="str">
            <v/>
          </cell>
          <cell r="P590">
            <v>1</v>
          </cell>
          <cell r="Q590">
            <v>2017</v>
          </cell>
          <cell r="R590">
            <v>450000</v>
          </cell>
          <cell r="S590">
            <v>0</v>
          </cell>
          <cell r="T590" t="str">
            <v>2. Seed</v>
          </cell>
          <cell r="U590" t="str">
            <v>Financial Services</v>
          </cell>
          <cell r="V590">
            <v>2018</v>
          </cell>
          <cell r="W590">
            <v>7</v>
          </cell>
          <cell r="X590">
            <v>3</v>
          </cell>
          <cell r="Y590">
            <v>2</v>
          </cell>
          <cell r="Z590">
            <v>1</v>
          </cell>
        </row>
        <row r="591">
          <cell r="A591">
            <v>43287</v>
          </cell>
          <cell r="B591" t="str">
            <v>Webville</v>
          </cell>
          <cell r="C591">
            <v>100000</v>
          </cell>
          <cell r="E591" t="str">
            <v>Seed</v>
          </cell>
          <cell r="F591" t="str">
            <v>Undisclosed</v>
          </cell>
          <cell r="G591" t="str">
            <v>http://www.startupsceneme.com/BehindTheStartup/He-Set-Off-on-A-Mission-to-Hack-Digital-Injustice-And-Now-Just-Raised-100-000-in-Oma</v>
          </cell>
          <cell r="H591" t="str">
            <v>Egypt</v>
          </cell>
          <cell r="I591" t="str">
            <v>Egypt</v>
          </cell>
          <cell r="J591" t="str">
            <v>Big Data, Internet, Social</v>
          </cell>
          <cell r="K591" t="str">
            <v>Information Technology</v>
          </cell>
          <cell r="L591" t="str">
            <v>Webville</v>
          </cell>
          <cell r="M591">
            <v>0.9</v>
          </cell>
          <cell r="N591" t="str">
            <v>43287Webville100000</v>
          </cell>
          <cell r="O591" t="str">
            <v/>
          </cell>
          <cell r="P591">
            <v>1</v>
          </cell>
          <cell r="Q591">
            <v>2015</v>
          </cell>
          <cell r="R591">
            <v>100000</v>
          </cell>
          <cell r="S591">
            <v>0</v>
          </cell>
          <cell r="T591" t="str">
            <v>2. Seed</v>
          </cell>
          <cell r="U591" t="str">
            <v>Other Technologies &amp; Information Technology</v>
          </cell>
          <cell r="V591">
            <v>2018</v>
          </cell>
          <cell r="W591">
            <v>7</v>
          </cell>
          <cell r="X591">
            <v>3</v>
          </cell>
          <cell r="Y591">
            <v>2</v>
          </cell>
          <cell r="Z591">
            <v>1</v>
          </cell>
        </row>
        <row r="592">
          <cell r="A592">
            <v>43288</v>
          </cell>
          <cell r="B592" t="str">
            <v>BlueMoon</v>
          </cell>
          <cell r="C592">
            <v>1100000</v>
          </cell>
          <cell r="E592" t="str">
            <v>Grant</v>
          </cell>
          <cell r="F592" t="str">
            <v>Danish International Development Agency</v>
          </cell>
          <cell r="G592" t="str">
            <v>https://addisfortune.net/articles/bluemoon-gets-seed-for-agri-tech-lab/</v>
          </cell>
          <cell r="H592" t="str">
            <v>Ethiopia</v>
          </cell>
          <cell r="I592" t="str">
            <v>Ethiopia</v>
          </cell>
          <cell r="J592" t="str">
            <v>Agribusiness, Entrepreneurship, Incubation, Startups, Youth Empowerment, Coworking Space</v>
          </cell>
          <cell r="K592" t="str">
            <v>Agriculture</v>
          </cell>
          <cell r="L592" t="str">
            <v>Bluemoon</v>
          </cell>
          <cell r="M592">
            <v>0.9</v>
          </cell>
          <cell r="N592" t="str">
            <v>43288BlueMoon1100000</v>
          </cell>
          <cell r="O592" t="str">
            <v/>
          </cell>
          <cell r="P592">
            <v>1</v>
          </cell>
          <cell r="Q592">
            <v>2016</v>
          </cell>
          <cell r="R592">
            <v>1100000</v>
          </cell>
          <cell r="S592">
            <v>0</v>
          </cell>
          <cell r="T592" t="str">
            <v>1. Grant</v>
          </cell>
          <cell r="U592" t="str">
            <v>Agriculture</v>
          </cell>
          <cell r="V592">
            <v>2018</v>
          </cell>
          <cell r="W592">
            <v>7</v>
          </cell>
          <cell r="X592">
            <v>3</v>
          </cell>
          <cell r="Y592">
            <v>2</v>
          </cell>
          <cell r="Z592">
            <v>1</v>
          </cell>
        </row>
        <row r="593">
          <cell r="A593">
            <v>43290</v>
          </cell>
          <cell r="B593" t="str">
            <v>Oolu</v>
          </cell>
          <cell r="C593" t="str">
            <v>Undisclosed</v>
          </cell>
          <cell r="E593" t="str">
            <v>Series B</v>
          </cell>
          <cell r="F593" t="str">
            <v>GAIA Impact Fund</v>
          </cell>
          <cell r="G593" t="str">
            <v>http://gaia-impactfund.com/gaia-impact-fund-announces-investment-in-leading-west-african-solar-company-oolu/</v>
          </cell>
          <cell r="H593" t="str">
            <v>Senegal</v>
          </cell>
          <cell r="I593" t="str">
            <v>Senegal</v>
          </cell>
          <cell r="J593" t="str">
            <v>Environmental Consulting, Financial Services, Renewable Energy, Solar</v>
          </cell>
          <cell r="K593" t="str">
            <v>Energy &amp; Environment Resources</v>
          </cell>
          <cell r="L593" t="str">
            <v>Oolu</v>
          </cell>
          <cell r="M593">
            <v>0.9</v>
          </cell>
          <cell r="N593" t="str">
            <v>43290OoluUndisclosed</v>
          </cell>
          <cell r="O593" t="str">
            <v/>
          </cell>
          <cell r="P593">
            <v>0</v>
          </cell>
          <cell r="Q593">
            <v>2015</v>
          </cell>
          <cell r="R593">
            <v>4200000</v>
          </cell>
          <cell r="S593">
            <v>0</v>
          </cell>
          <cell r="T593" t="str">
            <v>3. Early Venture</v>
          </cell>
          <cell r="U593" t="e">
            <v>#N/A</v>
          </cell>
          <cell r="V593">
            <v>2018</v>
          </cell>
          <cell r="W593">
            <v>7</v>
          </cell>
          <cell r="X593">
            <v>3</v>
          </cell>
          <cell r="Y593">
            <v>2</v>
          </cell>
          <cell r="Z593">
            <v>1</v>
          </cell>
        </row>
        <row r="594">
          <cell r="A594">
            <v>43292</v>
          </cell>
          <cell r="B594" t="str">
            <v>Apollo Agriculture</v>
          </cell>
          <cell r="C594">
            <v>500000</v>
          </cell>
          <cell r="E594" t="str">
            <v>Debt Financing</v>
          </cell>
          <cell r="F594" t="str">
            <v>FMO, Rabobank Foundation</v>
          </cell>
          <cell r="G594" t="str">
            <v>http://disrupt-africa.com/2018/07/kenyas-apollo-agriculture-secures-500k-funding/</v>
          </cell>
          <cell r="H594" t="str">
            <v>Kenya</v>
          </cell>
          <cell r="I594" t="str">
            <v>Kenya</v>
          </cell>
          <cell r="J594" t="str">
            <v>Agriculture, Farmers Market, Financial Services, Machine Learning</v>
          </cell>
          <cell r="K594" t="str">
            <v>Agriculture</v>
          </cell>
          <cell r="L594" t="str">
            <v>Apollo Agriculture</v>
          </cell>
          <cell r="M594">
            <v>0.9</v>
          </cell>
          <cell r="N594" t="str">
            <v>43292Apollo Agriculture500000</v>
          </cell>
          <cell r="O594" t="str">
            <v/>
          </cell>
          <cell r="P594">
            <v>1</v>
          </cell>
          <cell r="Q594">
            <v>2015</v>
          </cell>
          <cell r="R594">
            <v>1600000</v>
          </cell>
          <cell r="S594">
            <v>0</v>
          </cell>
          <cell r="T594" t="str">
            <v>5. Debt Financing</v>
          </cell>
          <cell r="U594" t="str">
            <v>Agriculture</v>
          </cell>
          <cell r="V594">
            <v>2018</v>
          </cell>
          <cell r="W594">
            <v>7</v>
          </cell>
          <cell r="X594">
            <v>3</v>
          </cell>
          <cell r="Y594">
            <v>2</v>
          </cell>
          <cell r="Z594">
            <v>2</v>
          </cell>
        </row>
        <row r="595">
          <cell r="A595">
            <v>43292</v>
          </cell>
          <cell r="B595" t="str">
            <v>Redbird Health Tech</v>
          </cell>
          <cell r="C595">
            <v>250000</v>
          </cell>
          <cell r="E595" t="str">
            <v>Series A</v>
          </cell>
          <cell r="F595" t="str">
            <v>Gray Matters Capital</v>
          </cell>
          <cell r="G595" t="str">
            <v>http://ventureburn.com/2018/07/us-impact-investor-invests-250k-ghanaian-startup-redbird-health-tech/</v>
          </cell>
          <cell r="H595" t="str">
            <v>Ghana</v>
          </cell>
          <cell r="I595" t="str">
            <v>Ghana</v>
          </cell>
          <cell r="J595" t="str">
            <v>Fitness, Health Care, Pharmaceutical, Wellness</v>
          </cell>
          <cell r="K595" t="str">
            <v>Healthcare &amp; Pharma</v>
          </cell>
          <cell r="L595" t="str">
            <v>Redbird Health Tech</v>
          </cell>
          <cell r="M595">
            <v>0.9</v>
          </cell>
          <cell r="N595" t="str">
            <v>43292Redbird Health Tech250000</v>
          </cell>
          <cell r="O595" t="str">
            <v/>
          </cell>
          <cell r="P595">
            <v>1</v>
          </cell>
          <cell r="Q595">
            <v>2017</v>
          </cell>
          <cell r="R595">
            <v>250000</v>
          </cell>
          <cell r="S595">
            <v>0</v>
          </cell>
          <cell r="T595" t="str">
            <v>3. Early Venture</v>
          </cell>
          <cell r="U595" t="str">
            <v>Health &amp; Pharmaceuticals</v>
          </cell>
          <cell r="V595">
            <v>2018</v>
          </cell>
          <cell r="W595">
            <v>7</v>
          </cell>
          <cell r="X595">
            <v>3</v>
          </cell>
          <cell r="Y595">
            <v>2</v>
          </cell>
          <cell r="Z595">
            <v>1</v>
          </cell>
        </row>
        <row r="596">
          <cell r="A596">
            <v>43293</v>
          </cell>
          <cell r="B596" t="str">
            <v>LearnFactory Nigeria</v>
          </cell>
          <cell r="C596">
            <v>40000</v>
          </cell>
          <cell r="E596" t="str">
            <v>Seed</v>
          </cell>
          <cell r="F596" t="str">
            <v>Injini</v>
          </cell>
          <cell r="G596" t="str">
            <v>http://disrupt-africa.com/2018/07/sa-ed-tech-incubator-injini-announces-2nd-cohort/</v>
          </cell>
          <cell r="H596" t="str">
            <v>Nigeria</v>
          </cell>
          <cell r="I596" t="str">
            <v>Nigeria</v>
          </cell>
          <cell r="J596" t="str">
            <v>Software Engineering, Software Development, and IT Professionals</v>
          </cell>
          <cell r="K596" t="str">
            <v>Education</v>
          </cell>
          <cell r="L596" t="str">
            <v>LearnFactory Nigeria</v>
          </cell>
          <cell r="M596">
            <v>0.9</v>
          </cell>
          <cell r="N596" t="str">
            <v>43293LearnFactory Nigeria40000</v>
          </cell>
          <cell r="O596" t="str">
            <v/>
          </cell>
          <cell r="P596">
            <v>1</v>
          </cell>
          <cell r="Q596">
            <v>2015</v>
          </cell>
          <cell r="R596">
            <v>165000</v>
          </cell>
          <cell r="S596">
            <v>0</v>
          </cell>
          <cell r="T596" t="str">
            <v>2. Seed</v>
          </cell>
          <cell r="U596" t="str">
            <v>Education</v>
          </cell>
          <cell r="V596">
            <v>2018</v>
          </cell>
          <cell r="W596">
            <v>7</v>
          </cell>
          <cell r="X596">
            <v>3</v>
          </cell>
          <cell r="Y596">
            <v>2</v>
          </cell>
          <cell r="Z596">
            <v>1</v>
          </cell>
        </row>
        <row r="597">
          <cell r="A597">
            <v>43293</v>
          </cell>
          <cell r="B597" t="str">
            <v>eLimu</v>
          </cell>
          <cell r="C597">
            <v>40000</v>
          </cell>
          <cell r="E597" t="str">
            <v>Seed</v>
          </cell>
          <cell r="F597" t="str">
            <v>Injini</v>
          </cell>
          <cell r="G597" t="str">
            <v>http://disrupt-africa.com/2018/07/sa-ed-tech-incubator-injini-announces-2nd-cohort/</v>
          </cell>
          <cell r="H597" t="str">
            <v>Kenya</v>
          </cell>
          <cell r="I597" t="str">
            <v>Kenya</v>
          </cell>
          <cell r="J597" t="str">
            <v>Children, Education, Gaming</v>
          </cell>
          <cell r="K597" t="str">
            <v>Education</v>
          </cell>
          <cell r="L597" t="str">
            <v>eLimu</v>
          </cell>
          <cell r="M597">
            <v>0.9</v>
          </cell>
          <cell r="N597" t="str">
            <v>43293eLimu40000</v>
          </cell>
          <cell r="O597" t="str">
            <v/>
          </cell>
          <cell r="P597">
            <v>1</v>
          </cell>
          <cell r="Q597">
            <v>2012</v>
          </cell>
          <cell r="R597">
            <v>40000</v>
          </cell>
          <cell r="S597">
            <v>0</v>
          </cell>
          <cell r="T597" t="str">
            <v>2. Seed</v>
          </cell>
          <cell r="U597" t="str">
            <v>Education</v>
          </cell>
          <cell r="V597">
            <v>2018</v>
          </cell>
          <cell r="W597">
            <v>7</v>
          </cell>
          <cell r="X597">
            <v>3</v>
          </cell>
          <cell r="Y597">
            <v>2</v>
          </cell>
          <cell r="Z597">
            <v>1</v>
          </cell>
        </row>
        <row r="598">
          <cell r="A598">
            <v>43293</v>
          </cell>
          <cell r="B598" t="str">
            <v>LangBot</v>
          </cell>
          <cell r="C598">
            <v>40000</v>
          </cell>
          <cell r="E598" t="str">
            <v>Seed</v>
          </cell>
          <cell r="F598" t="str">
            <v>Injini</v>
          </cell>
          <cell r="G598" t="str">
            <v>http://disrupt-africa.com/2018/07/sa-ed-tech-incubator-injini-announces-2nd-cohort/</v>
          </cell>
          <cell r="H598" t="str">
            <v>Ethiopia</v>
          </cell>
          <cell r="I598" t="str">
            <v>Ethiopia</v>
          </cell>
          <cell r="J598" t="str">
            <v>Edtech</v>
          </cell>
          <cell r="K598" t="str">
            <v>Education</v>
          </cell>
          <cell r="L598" t="str">
            <v>Langbot</v>
          </cell>
          <cell r="M598">
            <v>0.9</v>
          </cell>
          <cell r="N598" t="str">
            <v>43293LangBot40000</v>
          </cell>
          <cell r="O598" t="str">
            <v/>
          </cell>
          <cell r="P598">
            <v>1</v>
          </cell>
          <cell r="Q598">
            <v>2017</v>
          </cell>
          <cell r="R598">
            <v>40000</v>
          </cell>
          <cell r="S598">
            <v>0</v>
          </cell>
          <cell r="T598" t="str">
            <v>2. Seed</v>
          </cell>
          <cell r="U598" t="str">
            <v>Education</v>
          </cell>
          <cell r="V598">
            <v>2018</v>
          </cell>
          <cell r="W598">
            <v>7</v>
          </cell>
          <cell r="X598">
            <v>3</v>
          </cell>
          <cell r="Y598">
            <v>2</v>
          </cell>
          <cell r="Z598">
            <v>1</v>
          </cell>
        </row>
        <row r="599">
          <cell r="A599">
            <v>43293</v>
          </cell>
          <cell r="B599" t="str">
            <v>LightBulb</v>
          </cell>
          <cell r="C599">
            <v>40000</v>
          </cell>
          <cell r="E599" t="str">
            <v>Seed</v>
          </cell>
          <cell r="F599" t="str">
            <v>Injini</v>
          </cell>
          <cell r="G599" t="str">
            <v>http://disrupt-africa.com/2018/07/sa-ed-tech-incubator-injini-announces-2nd-cohort/</v>
          </cell>
          <cell r="H599" t="str">
            <v>South Africa</v>
          </cell>
          <cell r="I599" t="str">
            <v>South Africa</v>
          </cell>
          <cell r="J599" t="str">
            <v>E-Learning, Information Technology</v>
          </cell>
          <cell r="K599" t="str">
            <v>Education</v>
          </cell>
          <cell r="L599" t="str">
            <v>LightBulb</v>
          </cell>
          <cell r="M599">
            <v>0.9</v>
          </cell>
          <cell r="N599" t="str">
            <v>43293LightBulb40000</v>
          </cell>
          <cell r="O599" t="str">
            <v/>
          </cell>
          <cell r="P599">
            <v>1</v>
          </cell>
          <cell r="Q599">
            <v>2015</v>
          </cell>
          <cell r="R599">
            <v>40000</v>
          </cell>
          <cell r="S599">
            <v>0</v>
          </cell>
          <cell r="T599" t="str">
            <v>2. Seed</v>
          </cell>
          <cell r="U599" t="str">
            <v>Education</v>
          </cell>
          <cell r="V599">
            <v>2018</v>
          </cell>
          <cell r="W599">
            <v>7</v>
          </cell>
          <cell r="X599">
            <v>3</v>
          </cell>
          <cell r="Y599">
            <v>2</v>
          </cell>
          <cell r="Z599">
            <v>1</v>
          </cell>
        </row>
        <row r="600">
          <cell r="A600">
            <v>43294</v>
          </cell>
          <cell r="B600" t="str">
            <v>Aerobotics</v>
          </cell>
          <cell r="C600">
            <v>2000000</v>
          </cell>
          <cell r="E600" t="str">
            <v>Series A</v>
          </cell>
          <cell r="F600" t="str">
            <v>Nedbank, AgFunder</v>
          </cell>
          <cell r="G600" t="str">
            <v>http://ventureburn.com/2018/07/aerobotics-secures-undisclosed-funding-nedbank/</v>
          </cell>
          <cell r="H600" t="str">
            <v>South Africa</v>
          </cell>
          <cell r="I600" t="str">
            <v>South Africa</v>
          </cell>
          <cell r="J600" t="str">
            <v>Data Analytics, Aerial Engineering Design and Manufacture, Machine Learning, and Image Processing, Agtech, Drones, Farming, Software</v>
          </cell>
          <cell r="K600" t="str">
            <v>Emerging Technologies</v>
          </cell>
          <cell r="L600" t="str">
            <v>Aerobotics</v>
          </cell>
          <cell r="M600">
            <v>0.9</v>
          </cell>
          <cell r="N600" t="str">
            <v>43294Aerobotics2000000</v>
          </cell>
          <cell r="O600" t="str">
            <v/>
          </cell>
          <cell r="P600">
            <v>1</v>
          </cell>
          <cell r="Q600">
            <v>2014</v>
          </cell>
          <cell r="R600">
            <v>4667000</v>
          </cell>
          <cell r="S600">
            <v>0</v>
          </cell>
          <cell r="T600" t="str">
            <v>3. Early Venture</v>
          </cell>
          <cell r="U600" t="str">
            <v>Emerging Technologies</v>
          </cell>
          <cell r="V600">
            <v>2018</v>
          </cell>
          <cell r="W600">
            <v>7</v>
          </cell>
          <cell r="X600">
            <v>3</v>
          </cell>
          <cell r="Y600">
            <v>2</v>
          </cell>
          <cell r="Z600">
            <v>2</v>
          </cell>
        </row>
        <row r="601">
          <cell r="A601">
            <v>43294</v>
          </cell>
          <cell r="B601" t="str">
            <v>ARED</v>
          </cell>
          <cell r="C601">
            <v>250000</v>
          </cell>
          <cell r="E601" t="str">
            <v>Crowdfunding</v>
          </cell>
          <cell r="F601" t="str">
            <v>Undisclosed</v>
          </cell>
          <cell r="G601" t="str">
            <v>https://digestafrica.com/ared-crowdfunding-rwanda-germany/#.XAk6PGgzbb0</v>
          </cell>
          <cell r="H601" t="str">
            <v>Rwanda</v>
          </cell>
          <cell r="I601" t="str">
            <v>Rwanda</v>
          </cell>
          <cell r="J601" t="str">
            <v>Clean Energy, Energy, Solar, Internet, Kiosks</v>
          </cell>
          <cell r="K601" t="str">
            <v>Energy &amp; Environment Resources</v>
          </cell>
          <cell r="L601" t="str">
            <v>ARED</v>
          </cell>
          <cell r="M601">
            <v>0.9</v>
          </cell>
          <cell r="N601" t="str">
            <v>43294ARED250000</v>
          </cell>
          <cell r="O601" t="str">
            <v/>
          </cell>
          <cell r="P601">
            <v>1</v>
          </cell>
          <cell r="Q601">
            <v>2013</v>
          </cell>
          <cell r="R601">
            <v>250000</v>
          </cell>
          <cell r="S601">
            <v>0</v>
          </cell>
          <cell r="T601" t="str">
            <v>7. Offerings</v>
          </cell>
          <cell r="U601" t="e">
            <v>#N/A</v>
          </cell>
          <cell r="V601">
            <v>2018</v>
          </cell>
          <cell r="W601">
            <v>7</v>
          </cell>
          <cell r="X601">
            <v>3</v>
          </cell>
          <cell r="Y601">
            <v>2</v>
          </cell>
          <cell r="Z601">
            <v>1</v>
          </cell>
        </row>
        <row r="602">
          <cell r="A602">
            <v>43294</v>
          </cell>
          <cell r="B602" t="str">
            <v>RentSmallSmall</v>
          </cell>
          <cell r="C602">
            <v>50000</v>
          </cell>
          <cell r="E602" t="str">
            <v>Seed</v>
          </cell>
          <cell r="F602" t="str">
            <v>Injini</v>
          </cell>
          <cell r="G602" t="str">
            <v>http://disrupt-africa.com/2018/07/sa-ed-tech-incubator-injini-announces-2nd-cohort/</v>
          </cell>
          <cell r="H602" t="str">
            <v>Nigeria</v>
          </cell>
          <cell r="I602" t="str">
            <v>Nigeria</v>
          </cell>
          <cell r="J602" t="str">
            <v>Property Management, Real Estate Advisory, Property Technology, Rent Insurance</v>
          </cell>
          <cell r="K602" t="str">
            <v>E-Commerce &amp; Retail</v>
          </cell>
          <cell r="L602" t="str">
            <v>RentSmallSmall</v>
          </cell>
          <cell r="M602">
            <v>0.9</v>
          </cell>
          <cell r="N602" t="str">
            <v>43294RentSmallSmall50000</v>
          </cell>
          <cell r="O602" t="str">
            <v/>
          </cell>
          <cell r="P602">
            <v>1</v>
          </cell>
          <cell r="Q602">
            <v>2018</v>
          </cell>
          <cell r="R602">
            <v>50000</v>
          </cell>
          <cell r="S602">
            <v>0</v>
          </cell>
          <cell r="T602" t="str">
            <v>2. Seed</v>
          </cell>
          <cell r="U602" t="str">
            <v>E-commerce &amp; Retail</v>
          </cell>
          <cell r="V602">
            <v>2018</v>
          </cell>
          <cell r="W602">
            <v>7</v>
          </cell>
          <cell r="X602">
            <v>3</v>
          </cell>
          <cell r="Y602">
            <v>2</v>
          </cell>
          <cell r="Z602">
            <v>1</v>
          </cell>
        </row>
        <row r="603">
          <cell r="A603">
            <v>43294</v>
          </cell>
          <cell r="B603" t="str">
            <v>Nahana Africa</v>
          </cell>
          <cell r="C603">
            <v>40000</v>
          </cell>
          <cell r="E603" t="str">
            <v>Seed</v>
          </cell>
          <cell r="F603" t="str">
            <v>Injini</v>
          </cell>
          <cell r="G603" t="str">
            <v>http://ventureburn.com/2018/07/edtech-incubator-injini-unveils-second-cohort/</v>
          </cell>
          <cell r="H603" t="str">
            <v>South Africa</v>
          </cell>
          <cell r="I603" t="str">
            <v>South Africa</v>
          </cell>
          <cell r="J603" t="str">
            <v>Edtech</v>
          </cell>
          <cell r="K603" t="str">
            <v>Education</v>
          </cell>
          <cell r="L603" t="str">
            <v>Nahana Africa</v>
          </cell>
          <cell r="M603">
            <v>0.9</v>
          </cell>
          <cell r="N603" t="str">
            <v>43294Nahana Africa40000</v>
          </cell>
          <cell r="O603" t="str">
            <v/>
          </cell>
          <cell r="P603">
            <v>1</v>
          </cell>
          <cell r="Q603">
            <v>0</v>
          </cell>
          <cell r="R603">
            <v>40000</v>
          </cell>
          <cell r="S603">
            <v>0</v>
          </cell>
          <cell r="T603" t="str">
            <v>2. Seed</v>
          </cell>
          <cell r="U603" t="str">
            <v>Education</v>
          </cell>
          <cell r="V603">
            <v>2018</v>
          </cell>
          <cell r="W603">
            <v>7</v>
          </cell>
          <cell r="X603">
            <v>3</v>
          </cell>
          <cell r="Y603">
            <v>2</v>
          </cell>
          <cell r="Z603">
            <v>1</v>
          </cell>
        </row>
        <row r="604">
          <cell r="A604">
            <v>43294</v>
          </cell>
          <cell r="B604" t="str">
            <v>CredPal</v>
          </cell>
          <cell r="C604">
            <v>17000</v>
          </cell>
          <cell r="E604" t="str">
            <v>Seed</v>
          </cell>
          <cell r="F604" t="str">
            <v>Startupbootcamp</v>
          </cell>
          <cell r="G604" t="str">
            <v>http://ventureburn.com/2018/07/sbc-afritech-10-startups-second-cohort/</v>
          </cell>
          <cell r="H604" t="str">
            <v>Nigeria</v>
          </cell>
          <cell r="I604" t="str">
            <v>Nigeria</v>
          </cell>
          <cell r="J604" t="str">
            <v>Fintech, Consumer financing, Credit scoring</v>
          </cell>
          <cell r="K604" t="str">
            <v>Financial Services</v>
          </cell>
          <cell r="L604" t="str">
            <v>Credpal</v>
          </cell>
          <cell r="M604">
            <v>0.9</v>
          </cell>
          <cell r="N604" t="str">
            <v>43294CredPal17000</v>
          </cell>
          <cell r="O604" t="str">
            <v/>
          </cell>
          <cell r="P604">
            <v>1</v>
          </cell>
          <cell r="Q604">
            <v>2017</v>
          </cell>
          <cell r="R604">
            <v>192000</v>
          </cell>
          <cell r="S604">
            <v>0</v>
          </cell>
          <cell r="T604" t="str">
            <v>2. Seed</v>
          </cell>
          <cell r="U604" t="str">
            <v>Financial Services</v>
          </cell>
          <cell r="V604">
            <v>2018</v>
          </cell>
          <cell r="W604">
            <v>7</v>
          </cell>
          <cell r="X604">
            <v>3</v>
          </cell>
          <cell r="Y604">
            <v>2</v>
          </cell>
          <cell r="Z604">
            <v>1</v>
          </cell>
        </row>
        <row r="605">
          <cell r="A605">
            <v>43294</v>
          </cell>
          <cell r="B605" t="str">
            <v xml:space="preserve">Inclusive Financial Technologies </v>
          </cell>
          <cell r="C605">
            <v>17000</v>
          </cell>
          <cell r="E605" t="str">
            <v>Seed</v>
          </cell>
          <cell r="F605" t="str">
            <v>Startupbootcamp</v>
          </cell>
          <cell r="G605" t="str">
            <v>http://ventureburn.com/2018/07/sbc-afritech-10-startups-second-cohort/</v>
          </cell>
          <cell r="H605" t="str">
            <v>Ghana</v>
          </cell>
          <cell r="I605" t="str">
            <v>Ghana</v>
          </cell>
          <cell r="J605" t="str">
            <v xml:space="preserve">Software, API </v>
          </cell>
          <cell r="K605" t="str">
            <v>Information Technology</v>
          </cell>
          <cell r="L605" t="str">
            <v xml:space="preserve">Inclusive Financial Technologies </v>
          </cell>
          <cell r="M605">
            <v>0.9</v>
          </cell>
          <cell r="N605" t="str">
            <v>43294Inclusive Financial Technologies 17000</v>
          </cell>
          <cell r="O605" t="str">
            <v/>
          </cell>
          <cell r="P605">
            <v>1</v>
          </cell>
          <cell r="Q605">
            <v>2016</v>
          </cell>
          <cell r="R605">
            <v>17000</v>
          </cell>
          <cell r="S605">
            <v>0</v>
          </cell>
          <cell r="T605" t="str">
            <v>2. Seed</v>
          </cell>
          <cell r="U605" t="str">
            <v>Other Technologies &amp; Information Technology</v>
          </cell>
          <cell r="V605">
            <v>2018</v>
          </cell>
          <cell r="W605">
            <v>7</v>
          </cell>
          <cell r="X605">
            <v>3</v>
          </cell>
          <cell r="Y605">
            <v>2</v>
          </cell>
          <cell r="Z605">
            <v>1</v>
          </cell>
        </row>
        <row r="606">
          <cell r="A606">
            <v>43294</v>
          </cell>
          <cell r="B606" t="str">
            <v>Akiba Digital</v>
          </cell>
          <cell r="C606">
            <v>17000</v>
          </cell>
          <cell r="E606" t="str">
            <v>Seed</v>
          </cell>
          <cell r="F606" t="str">
            <v>Startupbootcamp</v>
          </cell>
          <cell r="G606" t="str">
            <v>http://ventureburn.com/2018/07/sbc-afritech-10-startups-second-cohort/</v>
          </cell>
          <cell r="H606" t="str">
            <v>South Africa</v>
          </cell>
          <cell r="I606" t="str">
            <v>South Africa</v>
          </cell>
          <cell r="J606" t="str">
            <v>Artificial Intelligence, Big Data, Data Visualization, Financial Services, FinTech, Machine Learning, Mobile, Mobile Payments</v>
          </cell>
          <cell r="K606" t="str">
            <v>Financial Services</v>
          </cell>
          <cell r="L606" t="str">
            <v>Akiba Digital</v>
          </cell>
          <cell r="M606">
            <v>0.9</v>
          </cell>
          <cell r="N606" t="str">
            <v>43294Akiba Digital17000</v>
          </cell>
          <cell r="O606" t="str">
            <v/>
          </cell>
          <cell r="P606">
            <v>1</v>
          </cell>
          <cell r="Q606">
            <v>2017</v>
          </cell>
          <cell r="R606">
            <v>17000</v>
          </cell>
          <cell r="S606">
            <v>0</v>
          </cell>
          <cell r="T606" t="str">
            <v>2. Seed</v>
          </cell>
          <cell r="U606" t="str">
            <v>Financial Services</v>
          </cell>
          <cell r="V606">
            <v>2018</v>
          </cell>
          <cell r="W606">
            <v>7</v>
          </cell>
          <cell r="X606">
            <v>3</v>
          </cell>
          <cell r="Y606">
            <v>2</v>
          </cell>
          <cell r="Z606">
            <v>1</v>
          </cell>
        </row>
        <row r="607">
          <cell r="A607">
            <v>43294</v>
          </cell>
          <cell r="B607" t="str">
            <v>Bankly Technologies</v>
          </cell>
          <cell r="C607">
            <v>17000</v>
          </cell>
          <cell r="E607" t="str">
            <v>Seed</v>
          </cell>
          <cell r="F607" t="str">
            <v>Startupbootcamp</v>
          </cell>
          <cell r="G607" t="str">
            <v>http://ventureburn.com/2018/07/sbc-afritech-10-startups-second-cohort/</v>
          </cell>
          <cell r="H607" t="str">
            <v>Nigeria</v>
          </cell>
          <cell r="I607" t="str">
            <v>Nigeria</v>
          </cell>
          <cell r="J607" t="str">
            <v>Finance, Financial Services, Peer to Peer</v>
          </cell>
          <cell r="K607" t="str">
            <v>Financial Services</v>
          </cell>
          <cell r="L607" t="str">
            <v>Bankly Technologies</v>
          </cell>
          <cell r="M607">
            <v>0.9</v>
          </cell>
          <cell r="N607" t="str">
            <v>43294Bankly Technologies17000</v>
          </cell>
          <cell r="O607" t="str">
            <v/>
          </cell>
          <cell r="P607">
            <v>1</v>
          </cell>
          <cell r="Q607">
            <v>2017</v>
          </cell>
          <cell r="R607">
            <v>17000</v>
          </cell>
          <cell r="S607">
            <v>0</v>
          </cell>
          <cell r="T607" t="str">
            <v>2. Seed</v>
          </cell>
          <cell r="U607" t="str">
            <v>Financial Services</v>
          </cell>
          <cell r="V607">
            <v>2018</v>
          </cell>
          <cell r="W607">
            <v>7</v>
          </cell>
          <cell r="X607">
            <v>3</v>
          </cell>
          <cell r="Y607">
            <v>2</v>
          </cell>
          <cell r="Z607">
            <v>1</v>
          </cell>
        </row>
        <row r="608">
          <cell r="A608">
            <v>43294</v>
          </cell>
          <cell r="B608" t="str">
            <v>Brandbook Analytics</v>
          </cell>
          <cell r="C608">
            <v>17000</v>
          </cell>
          <cell r="E608" t="str">
            <v>Seed</v>
          </cell>
          <cell r="F608" t="str">
            <v>Startupbootcamp</v>
          </cell>
          <cell r="G608" t="str">
            <v>http://ventureburn.com/2018/07/sbc-afritech-10-startups-second-cohort/</v>
          </cell>
          <cell r="H608" t="str">
            <v>South Africa</v>
          </cell>
          <cell r="I608" t="str">
            <v>South Africa</v>
          </cell>
          <cell r="J608" t="str">
            <v>Customer Experience, Big Data, Customer Rewards</v>
          </cell>
          <cell r="K608" t="str">
            <v>Information Technology</v>
          </cell>
          <cell r="L608" t="str">
            <v>Brandbook Analytics</v>
          </cell>
          <cell r="M608">
            <v>0.9</v>
          </cell>
          <cell r="N608" t="str">
            <v>43294Brandbook Analytics17000</v>
          </cell>
          <cell r="O608" t="str">
            <v/>
          </cell>
          <cell r="P608">
            <v>1</v>
          </cell>
          <cell r="Q608">
            <v>2017</v>
          </cell>
          <cell r="R608">
            <v>17000</v>
          </cell>
          <cell r="S608">
            <v>0</v>
          </cell>
          <cell r="T608" t="str">
            <v>2. Seed</v>
          </cell>
          <cell r="U608" t="str">
            <v>Other Technologies &amp; Information Technology</v>
          </cell>
          <cell r="V608">
            <v>2018</v>
          </cell>
          <cell r="W608">
            <v>7</v>
          </cell>
          <cell r="X608">
            <v>3</v>
          </cell>
          <cell r="Y608">
            <v>2</v>
          </cell>
          <cell r="Z608">
            <v>1</v>
          </cell>
        </row>
        <row r="609">
          <cell r="A609">
            <v>43294</v>
          </cell>
          <cell r="B609" t="str">
            <v>Digitech Group</v>
          </cell>
          <cell r="C609">
            <v>17000</v>
          </cell>
          <cell r="E609" t="str">
            <v>Seed</v>
          </cell>
          <cell r="F609" t="str">
            <v>Startupbootcamp</v>
          </cell>
          <cell r="G609" t="str">
            <v>http://ventureburn.com/2018/07/sbc-afritech-10-startups-second-cohort/</v>
          </cell>
          <cell r="H609" t="str">
            <v>Ivory Coast</v>
          </cell>
          <cell r="I609" t="str">
            <v>Ivory Coast</v>
          </cell>
          <cell r="J609" t="str">
            <v>Insurance, Internet of Things</v>
          </cell>
          <cell r="K609" t="str">
            <v>Financial Services</v>
          </cell>
          <cell r="L609" t="str">
            <v>Digitech Group</v>
          </cell>
          <cell r="M609">
            <v>0.9</v>
          </cell>
          <cell r="N609" t="str">
            <v>43294Digitech Group17000</v>
          </cell>
          <cell r="O609" t="str">
            <v/>
          </cell>
          <cell r="P609">
            <v>1</v>
          </cell>
          <cell r="Q609">
            <v>2016</v>
          </cell>
          <cell r="R609">
            <v>17000</v>
          </cell>
          <cell r="S609">
            <v>0</v>
          </cell>
          <cell r="T609" t="str">
            <v>2. Seed</v>
          </cell>
          <cell r="U609" t="str">
            <v>Financial Services</v>
          </cell>
          <cell r="V609">
            <v>2018</v>
          </cell>
          <cell r="W609">
            <v>7</v>
          </cell>
          <cell r="X609">
            <v>3</v>
          </cell>
          <cell r="Y609">
            <v>2</v>
          </cell>
          <cell r="Z609">
            <v>1</v>
          </cell>
        </row>
        <row r="610">
          <cell r="A610">
            <v>43294</v>
          </cell>
          <cell r="B610" t="str">
            <v>Kudabank</v>
          </cell>
          <cell r="C610">
            <v>17000</v>
          </cell>
          <cell r="E610" t="str">
            <v>Seed</v>
          </cell>
          <cell r="F610" t="str">
            <v>Startupbootcamp</v>
          </cell>
          <cell r="G610" t="str">
            <v>http://ventureburn.com/2018/07/sbc-afritech-10-startups-second-cohort/</v>
          </cell>
          <cell r="H610" t="str">
            <v>Nigeria</v>
          </cell>
          <cell r="I610" t="str">
            <v>Nigeria</v>
          </cell>
          <cell r="J610" t="str">
            <v>Financial Services</v>
          </cell>
          <cell r="K610" t="str">
            <v>Financial Services</v>
          </cell>
          <cell r="L610" t="str">
            <v>Kudabank</v>
          </cell>
          <cell r="M610">
            <v>0.9</v>
          </cell>
          <cell r="N610" t="str">
            <v>43294Kudabank17000</v>
          </cell>
          <cell r="O610" t="str">
            <v/>
          </cell>
          <cell r="P610">
            <v>1</v>
          </cell>
          <cell r="Q610">
            <v>2017</v>
          </cell>
          <cell r="R610">
            <v>1617000</v>
          </cell>
          <cell r="S610">
            <v>0</v>
          </cell>
          <cell r="T610" t="str">
            <v>2. Seed</v>
          </cell>
          <cell r="U610" t="str">
            <v>Financial Services</v>
          </cell>
          <cell r="V610">
            <v>2018</v>
          </cell>
          <cell r="W610">
            <v>7</v>
          </cell>
          <cell r="X610">
            <v>3</v>
          </cell>
          <cell r="Y610">
            <v>2</v>
          </cell>
          <cell r="Z610">
            <v>1</v>
          </cell>
        </row>
        <row r="611">
          <cell r="A611">
            <v>43294</v>
          </cell>
          <cell r="B611" t="str">
            <v>MPost</v>
          </cell>
          <cell r="C611">
            <v>17000</v>
          </cell>
          <cell r="E611" t="str">
            <v>Seed</v>
          </cell>
          <cell r="F611" t="str">
            <v>Startupbootcamp</v>
          </cell>
          <cell r="G611" t="str">
            <v>http://ventureburn.com/2018/07/sbc-afritech-10-startups-second-cohort/</v>
          </cell>
          <cell r="H611" t="str">
            <v>Kenya</v>
          </cell>
          <cell r="I611" t="str">
            <v>Kenya</v>
          </cell>
          <cell r="J611" t="str">
            <v>Mobile, Mobile Apps</v>
          </cell>
          <cell r="K611" t="str">
            <v>Information Technology</v>
          </cell>
          <cell r="L611" t="str">
            <v>MPost</v>
          </cell>
          <cell r="M611">
            <v>0.9</v>
          </cell>
          <cell r="N611" t="str">
            <v>43294MPost17000</v>
          </cell>
          <cell r="O611" t="str">
            <v/>
          </cell>
          <cell r="P611">
            <v>1</v>
          </cell>
          <cell r="Q611">
            <v>2016</v>
          </cell>
          <cell r="R611">
            <v>117000</v>
          </cell>
          <cell r="S611">
            <v>0</v>
          </cell>
          <cell r="T611" t="str">
            <v>2. Seed</v>
          </cell>
          <cell r="U611" t="str">
            <v>Other Technologies &amp; Information Technology</v>
          </cell>
          <cell r="V611">
            <v>2018</v>
          </cell>
          <cell r="W611">
            <v>7</v>
          </cell>
          <cell r="X611">
            <v>3</v>
          </cell>
          <cell r="Y611">
            <v>2</v>
          </cell>
          <cell r="Z611">
            <v>1</v>
          </cell>
        </row>
        <row r="612">
          <cell r="A612">
            <v>43294</v>
          </cell>
          <cell r="B612" t="str">
            <v>Prospa</v>
          </cell>
          <cell r="C612">
            <v>17000</v>
          </cell>
          <cell r="E612" t="str">
            <v>Seed</v>
          </cell>
          <cell r="F612" t="str">
            <v>Startupbootcamp</v>
          </cell>
          <cell r="G612" t="str">
            <v>http://ventureburn.com/2018/07/sbc-afritech-10-startups-second-cohort/</v>
          </cell>
          <cell r="H612" t="str">
            <v>South Africa</v>
          </cell>
          <cell r="I612" t="str">
            <v>South Africa</v>
          </cell>
          <cell r="J612" t="str">
            <v>Financial Services, FinTech</v>
          </cell>
          <cell r="K612" t="str">
            <v>Financial Services</v>
          </cell>
          <cell r="L612" t="str">
            <v>Prospa</v>
          </cell>
          <cell r="M612">
            <v>0.9</v>
          </cell>
          <cell r="N612" t="str">
            <v>43294Prospa17000</v>
          </cell>
          <cell r="O612" t="str">
            <v/>
          </cell>
          <cell r="P612">
            <v>1</v>
          </cell>
          <cell r="Q612">
            <v>2017</v>
          </cell>
          <cell r="R612">
            <v>17000</v>
          </cell>
          <cell r="S612">
            <v>0</v>
          </cell>
          <cell r="T612" t="str">
            <v>2. Seed</v>
          </cell>
          <cell r="U612" t="str">
            <v>Financial Services</v>
          </cell>
          <cell r="V612">
            <v>2018</v>
          </cell>
          <cell r="W612">
            <v>7</v>
          </cell>
          <cell r="X612">
            <v>3</v>
          </cell>
          <cell r="Y612">
            <v>2</v>
          </cell>
          <cell r="Z612">
            <v>1</v>
          </cell>
        </row>
        <row r="613">
          <cell r="A613">
            <v>43296</v>
          </cell>
          <cell r="B613" t="str">
            <v>Tupuca</v>
          </cell>
          <cell r="C613">
            <v>340000</v>
          </cell>
          <cell r="E613" t="str">
            <v>Seed</v>
          </cell>
          <cell r="F613" t="str">
            <v>Undisclosed</v>
          </cell>
          <cell r="G613" t="str">
            <v>https://www.crunchbase.com/funding_round/tupuca-seed--dbe8eb23#section-overview</v>
          </cell>
          <cell r="H613" t="str">
            <v>Angola</v>
          </cell>
          <cell r="I613" t="str">
            <v>Angola</v>
          </cell>
          <cell r="J613" t="str">
            <v>Delivery Service, E-Commerce, Food Delivery, Mobile Apps, Taxi Service</v>
          </cell>
          <cell r="K613" t="str">
            <v>E-Commerce &amp; Retail</v>
          </cell>
          <cell r="L613" t="str">
            <v>Tupuca</v>
          </cell>
          <cell r="M613">
            <v>0.9</v>
          </cell>
          <cell r="N613" t="str">
            <v>43296Tupuca340000</v>
          </cell>
          <cell r="O613" t="str">
            <v/>
          </cell>
          <cell r="P613">
            <v>1</v>
          </cell>
          <cell r="Q613">
            <v>2015</v>
          </cell>
          <cell r="R613">
            <v>520000</v>
          </cell>
          <cell r="S613">
            <v>0</v>
          </cell>
          <cell r="T613" t="str">
            <v>2. Seed</v>
          </cell>
          <cell r="U613" t="str">
            <v>E-commerce &amp; Retail</v>
          </cell>
          <cell r="V613">
            <v>2018</v>
          </cell>
          <cell r="W613">
            <v>7</v>
          </cell>
          <cell r="X613">
            <v>3</v>
          </cell>
          <cell r="Y613">
            <v>2</v>
          </cell>
          <cell r="Z613">
            <v>1</v>
          </cell>
        </row>
        <row r="614">
          <cell r="A614">
            <v>43296</v>
          </cell>
          <cell r="B614" t="str">
            <v>LÜLA</v>
          </cell>
          <cell r="C614">
            <v>53000</v>
          </cell>
          <cell r="E614" t="str">
            <v>Angel</v>
          </cell>
          <cell r="F614" t="str">
            <v>Goonery Investment Group</v>
          </cell>
          <cell r="G614" t="str">
            <v>https://www.crunchbase.com/funding_round/l%C3%BCla-angel--d3db6353#section-investors</v>
          </cell>
          <cell r="H614" t="str">
            <v>South Africa</v>
          </cell>
          <cell r="I614" t="str">
            <v>South Africa</v>
          </cell>
          <cell r="J614" t="str">
            <v>Big Data, Information Technology, Mobile Apps, Mobile Payments, Predictive Analytics, Public Transportation, Ride Sharing, Ticketing, Transportation</v>
          </cell>
          <cell r="K614" t="str">
            <v>Information Technology</v>
          </cell>
          <cell r="L614" t="str">
            <v>LÜLA</v>
          </cell>
          <cell r="M614">
            <v>0.9</v>
          </cell>
          <cell r="N614" t="str">
            <v>43296LÜLA53000</v>
          </cell>
          <cell r="O614" t="str">
            <v/>
          </cell>
          <cell r="P614">
            <v>1</v>
          </cell>
          <cell r="Q614">
            <v>2016</v>
          </cell>
          <cell r="R614">
            <v>91400</v>
          </cell>
          <cell r="S614">
            <v>0</v>
          </cell>
          <cell r="T614" t="str">
            <v>2. Seed</v>
          </cell>
          <cell r="U614" t="str">
            <v>Other Technologies &amp; Information Technology</v>
          </cell>
          <cell r="V614">
            <v>2018</v>
          </cell>
          <cell r="W614">
            <v>7</v>
          </cell>
          <cell r="X614">
            <v>3</v>
          </cell>
          <cell r="Y614">
            <v>2</v>
          </cell>
          <cell r="Z614">
            <v>1</v>
          </cell>
        </row>
        <row r="615">
          <cell r="A615">
            <v>43297</v>
          </cell>
          <cell r="B615" t="str">
            <v>TaxiTV</v>
          </cell>
          <cell r="C615" t="str">
            <v>Undisclosed</v>
          </cell>
          <cell r="E615" t="str">
            <v>Seed</v>
          </cell>
          <cell r="F615" t="str">
            <v>Beta. Ventures, Collins Onuegbu, Sam Senbanjo</v>
          </cell>
          <cell r="G615" t="str">
            <v>https://techpoint.africa/2018/07/16/taxitv-raises-seed-fund/</v>
          </cell>
          <cell r="H615" t="str">
            <v>Nigeria</v>
          </cell>
          <cell r="I615" t="str">
            <v>Nigeria</v>
          </cell>
          <cell r="J615" t="str">
            <v>Digital Entertainment, Media and Entertainment, Video</v>
          </cell>
          <cell r="K615" t="str">
            <v>Information Technology</v>
          </cell>
          <cell r="L615" t="str">
            <v>TaxiTV</v>
          </cell>
          <cell r="M615">
            <v>0.9</v>
          </cell>
          <cell r="N615" t="str">
            <v>43297TaxiTVUndisclosed</v>
          </cell>
          <cell r="O615" t="str">
            <v/>
          </cell>
          <cell r="P615">
            <v>0</v>
          </cell>
          <cell r="Q615">
            <v>2017</v>
          </cell>
          <cell r="R615">
            <v>0</v>
          </cell>
          <cell r="S615">
            <v>0</v>
          </cell>
          <cell r="T615" t="str">
            <v>2. Seed</v>
          </cell>
          <cell r="U615" t="str">
            <v>Other Technologies &amp; Information Technology</v>
          </cell>
          <cell r="V615">
            <v>2018</v>
          </cell>
          <cell r="W615">
            <v>7</v>
          </cell>
          <cell r="X615">
            <v>3</v>
          </cell>
          <cell r="Y615">
            <v>2</v>
          </cell>
          <cell r="Z615">
            <v>3</v>
          </cell>
        </row>
        <row r="616">
          <cell r="A616">
            <v>43297</v>
          </cell>
          <cell r="B616" t="str">
            <v>Neopenda</v>
          </cell>
          <cell r="C616">
            <v>120000</v>
          </cell>
          <cell r="E616" t="str">
            <v>Seed</v>
          </cell>
          <cell r="F616" t="str">
            <v>Techstars</v>
          </cell>
          <cell r="G616" t="str">
            <v>https://www.americaninno.com/chicago/inno-news-chicago/here-are-the-10-startups-in-techstars-chicagos-2018-class/</v>
          </cell>
          <cell r="H616" t="str">
            <v>Uganda</v>
          </cell>
          <cell r="I616" t="str">
            <v>Uganda</v>
          </cell>
          <cell r="J616" t="str">
            <v>Baby, Crowdfunding, Health Care, Medical Device, Wearables</v>
          </cell>
          <cell r="K616" t="str">
            <v>Healthcare &amp; Pharma</v>
          </cell>
          <cell r="L616" t="str">
            <v>Neopenda</v>
          </cell>
          <cell r="M616">
            <v>0.9</v>
          </cell>
          <cell r="N616" t="str">
            <v>43297Neopenda120000</v>
          </cell>
          <cell r="O616" t="str">
            <v/>
          </cell>
          <cell r="P616">
            <v>1</v>
          </cell>
          <cell r="Q616">
            <v>2015</v>
          </cell>
          <cell r="R616">
            <v>1510000</v>
          </cell>
          <cell r="S616">
            <v>0</v>
          </cell>
          <cell r="T616" t="str">
            <v>2. Seed</v>
          </cell>
          <cell r="U616" t="str">
            <v>Health &amp; Pharmaceuticals</v>
          </cell>
          <cell r="V616">
            <v>2018</v>
          </cell>
          <cell r="W616">
            <v>7</v>
          </cell>
          <cell r="X616">
            <v>3</v>
          </cell>
          <cell r="Y616">
            <v>2</v>
          </cell>
          <cell r="Z616">
            <v>1</v>
          </cell>
        </row>
        <row r="617">
          <cell r="A617">
            <v>43299</v>
          </cell>
          <cell r="B617" t="str">
            <v>Julaya</v>
          </cell>
          <cell r="C617">
            <v>128900</v>
          </cell>
          <cell r="E617" t="str">
            <v>Pre-Seed</v>
          </cell>
          <cell r="F617" t="str">
            <v>Damien Guermonprez</v>
          </cell>
          <cell r="G617" t="str">
            <v>https://www.crunchbase.com/funding_round/julaya-pre-seed--96a1f92d</v>
          </cell>
          <cell r="H617" t="str">
            <v>Ivory Coast</v>
          </cell>
          <cell r="I617" t="str">
            <v>Ivory Coast</v>
          </cell>
          <cell r="J617" t="str">
            <v>FinTech, Mobile Apps, Mobile Payments</v>
          </cell>
          <cell r="K617" t="str">
            <v>Financial Services</v>
          </cell>
          <cell r="L617" t="str">
            <v>Julaya</v>
          </cell>
          <cell r="M617">
            <v>0.9</v>
          </cell>
          <cell r="N617" t="str">
            <v>43299Julaya128900</v>
          </cell>
          <cell r="O617" t="str">
            <v/>
          </cell>
          <cell r="P617">
            <v>1</v>
          </cell>
          <cell r="Q617">
            <v>2018</v>
          </cell>
          <cell r="R617">
            <v>128900</v>
          </cell>
          <cell r="S617">
            <v>0</v>
          </cell>
          <cell r="T617" t="str">
            <v>2. Seed</v>
          </cell>
          <cell r="U617" t="str">
            <v>Financial Services</v>
          </cell>
          <cell r="V617">
            <v>2018</v>
          </cell>
          <cell r="W617">
            <v>7</v>
          </cell>
          <cell r="X617">
            <v>3</v>
          </cell>
          <cell r="Y617">
            <v>2</v>
          </cell>
          <cell r="Z617">
            <v>1</v>
          </cell>
        </row>
        <row r="618">
          <cell r="A618">
            <v>43300</v>
          </cell>
          <cell r="B618" t="str">
            <v>UTU technologies</v>
          </cell>
          <cell r="C618">
            <v>250000</v>
          </cell>
          <cell r="E618" t="str">
            <v>Seed</v>
          </cell>
          <cell r="F618" t="str">
            <v>Aeternity Ventures</v>
          </cell>
          <cell r="G618" t="str">
            <v>https://techmoran.com/2018/07/19/kenyas-utu-technologies-receives-250000-to-bring-trust-in-the-sharing-economy/</v>
          </cell>
          <cell r="H618" t="str">
            <v>Kenya</v>
          </cell>
          <cell r="I618" t="str">
            <v>Kenya</v>
          </cell>
          <cell r="J618" t="str">
            <v>Artificial Intelligence, Blockchain, IaaS, Information Services, Information Technology, Machine Learning, Sharing Economy</v>
          </cell>
          <cell r="K618" t="str">
            <v>Emerging Technologies</v>
          </cell>
          <cell r="L618" t="str">
            <v>Utu Technologies</v>
          </cell>
          <cell r="M618">
            <v>0.9</v>
          </cell>
          <cell r="N618" t="str">
            <v>43300UTU technologies250000</v>
          </cell>
          <cell r="O618" t="str">
            <v/>
          </cell>
          <cell r="P618">
            <v>1</v>
          </cell>
          <cell r="Q618">
            <v>2017</v>
          </cell>
          <cell r="R618">
            <v>250000</v>
          </cell>
          <cell r="S618">
            <v>0</v>
          </cell>
          <cell r="T618" t="str">
            <v>2. Seed</v>
          </cell>
          <cell r="U618" t="str">
            <v>Emerging Technologies</v>
          </cell>
          <cell r="V618">
            <v>2018</v>
          </cell>
          <cell r="W618">
            <v>7</v>
          </cell>
          <cell r="X618">
            <v>3</v>
          </cell>
          <cell r="Y618">
            <v>2</v>
          </cell>
          <cell r="Z618">
            <v>1</v>
          </cell>
        </row>
        <row r="619">
          <cell r="A619">
            <v>43300</v>
          </cell>
          <cell r="B619" t="str">
            <v>Ampersand Electric Motorcycles</v>
          </cell>
          <cell r="C619">
            <v>125000</v>
          </cell>
          <cell r="E619" t="str">
            <v>Grant</v>
          </cell>
          <cell r="F619" t="str">
            <v>Department for International Development (DFID)</v>
          </cell>
          <cell r="G619" t="str">
            <v>https://www.crunchbase.com/funding_round/ampersand-2-grant--7965576f#section-investors</v>
          </cell>
          <cell r="H619" t="str">
            <v>Rwanda</v>
          </cell>
          <cell r="I619" t="str">
            <v>Rwanda</v>
          </cell>
          <cell r="J619" t="str">
            <v>Automotive, Electric Vehicle, Emerging Markets, Transportation</v>
          </cell>
          <cell r="K619" t="str">
            <v>Automotive</v>
          </cell>
          <cell r="L619" t="str">
            <v>Ampersand Electric Motorcycles</v>
          </cell>
          <cell r="M619">
            <v>0.9</v>
          </cell>
          <cell r="N619" t="str">
            <v>43300Ampersand Electric Motorcycles125000</v>
          </cell>
          <cell r="O619" t="str">
            <v/>
          </cell>
          <cell r="P619">
            <v>1</v>
          </cell>
          <cell r="Q619">
            <v>2014</v>
          </cell>
          <cell r="R619">
            <v>905400</v>
          </cell>
          <cell r="S619">
            <v>0</v>
          </cell>
          <cell r="T619" t="str">
            <v>1. Grant</v>
          </cell>
          <cell r="U619" t="str">
            <v>Emerging Technologies</v>
          </cell>
          <cell r="V619">
            <v>2018</v>
          </cell>
          <cell r="W619">
            <v>7</v>
          </cell>
          <cell r="X619">
            <v>3</v>
          </cell>
          <cell r="Y619">
            <v>2</v>
          </cell>
          <cell r="Z619">
            <v>1</v>
          </cell>
        </row>
        <row r="620">
          <cell r="A620">
            <v>43304</v>
          </cell>
          <cell r="B620" t="str">
            <v>SunCulture</v>
          </cell>
          <cell r="C620" t="str">
            <v>Undisclosed</v>
          </cell>
          <cell r="E620" t="str">
            <v>Corporate Venture</v>
          </cell>
          <cell r="F620" t="str">
            <v>EDF, Energy Access Ventures, Partners Group</v>
          </cell>
          <cell r="G620" t="str">
            <v>http://disrupt-africa.com/2018/08/kenyan-solar-startup-sunculture-secures-edf-funding/</v>
          </cell>
          <cell r="H620" t="str">
            <v>Kenya</v>
          </cell>
          <cell r="I620" t="str">
            <v>Kenya</v>
          </cell>
          <cell r="J620" t="str">
            <v>Agriculture, Farming, Solar</v>
          </cell>
          <cell r="K620" t="str">
            <v>Agriculture</v>
          </cell>
          <cell r="L620" t="str">
            <v>SunCulture</v>
          </cell>
          <cell r="M620">
            <v>0.9</v>
          </cell>
          <cell r="N620" t="str">
            <v>43304SunCultureUndisclosed</v>
          </cell>
          <cell r="O620" t="str">
            <v/>
          </cell>
          <cell r="P620">
            <v>0</v>
          </cell>
          <cell r="Q620">
            <v>2012</v>
          </cell>
          <cell r="R620">
            <v>0</v>
          </cell>
          <cell r="S620">
            <v>0</v>
          </cell>
          <cell r="T620" t="str">
            <v>4. Late Venture</v>
          </cell>
          <cell r="U620" t="str">
            <v>Agriculture</v>
          </cell>
          <cell r="V620">
            <v>2018</v>
          </cell>
          <cell r="W620">
            <v>7</v>
          </cell>
          <cell r="X620">
            <v>3</v>
          </cell>
          <cell r="Y620">
            <v>2</v>
          </cell>
          <cell r="Z620">
            <v>3</v>
          </cell>
        </row>
        <row r="621">
          <cell r="A621">
            <v>43304</v>
          </cell>
          <cell r="B621" t="str">
            <v>Tulaa</v>
          </cell>
          <cell r="C621">
            <v>627000</v>
          </cell>
          <cell r="E621" t="str">
            <v>Seed</v>
          </cell>
          <cell r="F621" t="str">
            <v>AHL Venture Partners</v>
          </cell>
          <cell r="G621" t="str">
            <v>http://digestafrica.com/tulaa-seed-round-ahl-venture-partners/</v>
          </cell>
          <cell r="H621" t="str">
            <v>Kenya</v>
          </cell>
          <cell r="I621" t="str">
            <v>Kenya</v>
          </cell>
          <cell r="J621" t="str">
            <v>AgTech, FinTech, agribusiness</v>
          </cell>
          <cell r="K621" t="str">
            <v>Financial Services</v>
          </cell>
          <cell r="L621" t="str">
            <v>Tulaa</v>
          </cell>
          <cell r="M621">
            <v>0.9</v>
          </cell>
          <cell r="N621" t="str">
            <v>43304Tulaa627000</v>
          </cell>
          <cell r="O621" t="str">
            <v/>
          </cell>
          <cell r="P621">
            <v>1</v>
          </cell>
          <cell r="Q621">
            <v>2016</v>
          </cell>
          <cell r="R621">
            <v>657000</v>
          </cell>
          <cell r="S621">
            <v>0</v>
          </cell>
          <cell r="T621" t="str">
            <v>2. Seed</v>
          </cell>
          <cell r="U621" t="str">
            <v>Financial Services</v>
          </cell>
          <cell r="V621">
            <v>2018</v>
          </cell>
          <cell r="W621">
            <v>7</v>
          </cell>
          <cell r="X621">
            <v>3</v>
          </cell>
          <cell r="Y621">
            <v>2</v>
          </cell>
          <cell r="Z621">
            <v>1</v>
          </cell>
        </row>
        <row r="622">
          <cell r="A622">
            <v>43307</v>
          </cell>
          <cell r="B622" t="str">
            <v>Sokowatch</v>
          </cell>
          <cell r="C622">
            <v>2000000</v>
          </cell>
          <cell r="E622" t="str">
            <v>Seed</v>
          </cell>
          <cell r="F622" t="str">
            <v>4DX Ventures, Village Global, Lynett Capital, Golden, Palm Investments, Outlierz Ventures</v>
          </cell>
          <cell r="G622" t="str">
            <v>https://techcrunch.com/2018/07/26/sokowatch-closes-2-million-seed-round-to-modernize-africas-b2b-retail/</v>
          </cell>
          <cell r="H622" t="str">
            <v>Kenya</v>
          </cell>
          <cell r="I622" t="str">
            <v>Kenya</v>
          </cell>
          <cell r="J622" t="str">
            <v>Distribution, Data, Emerging Markets, Logistics, and E-Commerce</v>
          </cell>
          <cell r="K622" t="str">
            <v>Transport &amp; Logistics</v>
          </cell>
          <cell r="L622" t="str">
            <v>Sokowatch</v>
          </cell>
          <cell r="M622">
            <v>0.9</v>
          </cell>
          <cell r="N622" t="str">
            <v>43307Sokowatch2000000</v>
          </cell>
          <cell r="O622" t="str">
            <v/>
          </cell>
          <cell r="P622">
            <v>1</v>
          </cell>
          <cell r="Q622">
            <v>2015</v>
          </cell>
          <cell r="R622">
            <v>4500000</v>
          </cell>
          <cell r="S622">
            <v>0</v>
          </cell>
          <cell r="T622" t="str">
            <v>2. Seed</v>
          </cell>
          <cell r="U622" t="str">
            <v>Transport &amp; Logistics</v>
          </cell>
          <cell r="V622">
            <v>2018</v>
          </cell>
          <cell r="W622">
            <v>7</v>
          </cell>
          <cell r="X622">
            <v>3</v>
          </cell>
          <cell r="Y622">
            <v>2</v>
          </cell>
          <cell r="Z622">
            <v>6</v>
          </cell>
        </row>
        <row r="623">
          <cell r="A623">
            <v>43307</v>
          </cell>
          <cell r="B623" t="str">
            <v>Mookh Africa</v>
          </cell>
          <cell r="C623">
            <v>50000</v>
          </cell>
          <cell r="E623" t="str">
            <v>Grant</v>
          </cell>
          <cell r="F623" t="str">
            <v>VISA Everywhere Initiative</v>
          </cell>
          <cell r="G623" t="str">
            <v>https://techmoran.com/2018/07/26/kenyas-mookh-wins-50000-top-prize-as-nigerias-credpal-zowasel-get-second-place-in-visas-everywhere-initiative/</v>
          </cell>
          <cell r="H623" t="str">
            <v>Kenya</v>
          </cell>
          <cell r="I623" t="str">
            <v>Kenya</v>
          </cell>
          <cell r="J623" t="str">
            <v>Financial Technology and E-Commerce</v>
          </cell>
          <cell r="K623" t="str">
            <v>Financial Services</v>
          </cell>
          <cell r="L623" t="str">
            <v>Mookh Africa</v>
          </cell>
          <cell r="M623">
            <v>0.9</v>
          </cell>
          <cell r="N623" t="str">
            <v>43307Mookh Africa50000</v>
          </cell>
          <cell r="O623" t="str">
            <v/>
          </cell>
          <cell r="P623">
            <v>1</v>
          </cell>
          <cell r="Q623">
            <v>2015</v>
          </cell>
          <cell r="R623">
            <v>50000</v>
          </cell>
          <cell r="S623">
            <v>0</v>
          </cell>
          <cell r="T623" t="str">
            <v>1. Grant</v>
          </cell>
          <cell r="U623" t="str">
            <v>Financial Services</v>
          </cell>
          <cell r="V623">
            <v>2018</v>
          </cell>
          <cell r="W623">
            <v>7</v>
          </cell>
          <cell r="X623">
            <v>3</v>
          </cell>
          <cell r="Y623">
            <v>2</v>
          </cell>
          <cell r="Z623">
            <v>1</v>
          </cell>
        </row>
        <row r="624">
          <cell r="A624">
            <v>43307</v>
          </cell>
          <cell r="B624" t="str">
            <v>CredPal</v>
          </cell>
          <cell r="C624">
            <v>25000</v>
          </cell>
          <cell r="E624" t="str">
            <v>Grant</v>
          </cell>
          <cell r="F624" t="str">
            <v>Visa Everywhere Initiative</v>
          </cell>
          <cell r="G624" t="str">
            <v>https://techpoint.africa/2018/07/25/nigerian-startups-emerge-winners-of-visa-everywhere-initiative/</v>
          </cell>
          <cell r="H624" t="str">
            <v>Nigeria</v>
          </cell>
          <cell r="I624" t="str">
            <v>Nigeria</v>
          </cell>
          <cell r="J624" t="str">
            <v>Fintech, Consumer financing, Credit scoring</v>
          </cell>
          <cell r="K624" t="str">
            <v>Financial Services</v>
          </cell>
          <cell r="L624" t="str">
            <v>Credpal</v>
          </cell>
          <cell r="M624">
            <v>0.9</v>
          </cell>
          <cell r="N624" t="str">
            <v>43307CredPal25000</v>
          </cell>
          <cell r="O624" t="str">
            <v/>
          </cell>
          <cell r="P624">
            <v>1</v>
          </cell>
          <cell r="Q624">
            <v>2017</v>
          </cell>
          <cell r="R624">
            <v>192000</v>
          </cell>
          <cell r="S624">
            <v>0</v>
          </cell>
          <cell r="T624" t="str">
            <v>1. Grant</v>
          </cell>
          <cell r="U624" t="str">
            <v>Financial Services</v>
          </cell>
          <cell r="V624">
            <v>2018</v>
          </cell>
          <cell r="W624">
            <v>7</v>
          </cell>
          <cell r="X624">
            <v>3</v>
          </cell>
          <cell r="Y624">
            <v>2</v>
          </cell>
          <cell r="Z624">
            <v>1</v>
          </cell>
        </row>
        <row r="625">
          <cell r="A625">
            <v>43308</v>
          </cell>
          <cell r="B625" t="str">
            <v xml:space="preserve">Zola Electric </v>
          </cell>
          <cell r="C625">
            <v>20000000</v>
          </cell>
          <cell r="E625" t="str">
            <v>Debt Financing</v>
          </cell>
          <cell r="F625" t="str">
            <v>SunFunder</v>
          </cell>
          <cell r="G625" t="str">
            <v>https://impactalpha.com/zola-secures-20-million-debt-funding-for-off-grid-solar-expansion/</v>
          </cell>
          <cell r="H625" t="str">
            <v>Tanzania</v>
          </cell>
          <cell r="I625" t="str">
            <v>Tanzania</v>
          </cell>
          <cell r="J625" t="str">
            <v>Electrical Distribution, Energy, Renewable Energy, Solar</v>
          </cell>
          <cell r="K625" t="str">
            <v>Energy &amp; Environment Resources</v>
          </cell>
          <cell r="L625" t="str">
            <v xml:space="preserve">Zola Electric </v>
          </cell>
          <cell r="M625">
            <v>0.9</v>
          </cell>
          <cell r="N625" t="str">
            <v>43308Zola Electric 20000000</v>
          </cell>
          <cell r="O625" t="str">
            <v/>
          </cell>
          <cell r="P625">
            <v>1</v>
          </cell>
          <cell r="Q625">
            <v>2011</v>
          </cell>
          <cell r="R625">
            <v>165500000</v>
          </cell>
          <cell r="S625">
            <v>0</v>
          </cell>
          <cell r="T625" t="str">
            <v>5. Debt Financing</v>
          </cell>
          <cell r="U625" t="e">
            <v>#N/A</v>
          </cell>
          <cell r="V625">
            <v>2018</v>
          </cell>
          <cell r="W625">
            <v>7</v>
          </cell>
          <cell r="X625">
            <v>3</v>
          </cell>
          <cell r="Y625">
            <v>2</v>
          </cell>
          <cell r="Z625">
            <v>1</v>
          </cell>
        </row>
        <row r="626">
          <cell r="A626">
            <v>43308</v>
          </cell>
          <cell r="B626" t="str">
            <v>Jumpin Rides</v>
          </cell>
          <cell r="C626">
            <v>137000</v>
          </cell>
          <cell r="E626" t="str">
            <v>Seed</v>
          </cell>
          <cell r="F626" t="str">
            <v>Undisclosed</v>
          </cell>
          <cell r="G626" t="str">
            <v>https://www.itweb.co.za/content/mQwkoq6KdYWv3r9A</v>
          </cell>
          <cell r="H626" t="str">
            <v>South Africa</v>
          </cell>
          <cell r="I626" t="str">
            <v>South Africa</v>
          </cell>
          <cell r="J626" t="str">
            <v>Car Sharing, Peer to Peer, Ride Sharing</v>
          </cell>
          <cell r="K626" t="str">
            <v>Transport &amp; Logistics</v>
          </cell>
          <cell r="L626" t="str">
            <v>Jumpin Rides</v>
          </cell>
          <cell r="M626">
            <v>0.9</v>
          </cell>
          <cell r="N626" t="str">
            <v>43308Jumpin Rides137000</v>
          </cell>
          <cell r="O626" t="str">
            <v/>
          </cell>
          <cell r="P626">
            <v>1</v>
          </cell>
          <cell r="Q626">
            <v>2016</v>
          </cell>
          <cell r="R626">
            <v>177000</v>
          </cell>
          <cell r="S626">
            <v>0</v>
          </cell>
          <cell r="T626" t="str">
            <v>2. Seed</v>
          </cell>
          <cell r="U626" t="str">
            <v>Transport &amp; Logistics</v>
          </cell>
          <cell r="V626">
            <v>2018</v>
          </cell>
          <cell r="W626">
            <v>7</v>
          </cell>
          <cell r="X626">
            <v>3</v>
          </cell>
          <cell r="Y626">
            <v>2</v>
          </cell>
          <cell r="Z626">
            <v>1</v>
          </cell>
        </row>
        <row r="627">
          <cell r="A627">
            <v>43310</v>
          </cell>
          <cell r="B627" t="str">
            <v>TemTem</v>
          </cell>
          <cell r="C627">
            <v>1700000</v>
          </cell>
          <cell r="E627" t="str">
            <v>Seed</v>
          </cell>
          <cell r="F627" t="str">
            <v>Undisclosed</v>
          </cell>
          <cell r="G627" t="str">
            <v>https://www.menabytes.com/temtem-1-7-million/</v>
          </cell>
          <cell r="H627" t="str">
            <v>Algeria</v>
          </cell>
          <cell r="I627" t="str">
            <v>Algeria</v>
          </cell>
          <cell r="J627" t="str">
            <v>Information Services</v>
          </cell>
          <cell r="K627" t="str">
            <v>Transport &amp; Logistics</v>
          </cell>
          <cell r="L627" t="str">
            <v>TemTem</v>
          </cell>
          <cell r="M627">
            <v>0.9</v>
          </cell>
          <cell r="N627" t="str">
            <v>43310TemTem1700000</v>
          </cell>
          <cell r="O627" t="str">
            <v/>
          </cell>
          <cell r="P627">
            <v>1</v>
          </cell>
          <cell r="Q627">
            <v>2017</v>
          </cell>
          <cell r="R627">
            <v>1700000</v>
          </cell>
          <cell r="S627">
            <v>0</v>
          </cell>
          <cell r="T627" t="str">
            <v>2. Seed</v>
          </cell>
          <cell r="U627" t="str">
            <v>Transport &amp; Logistics</v>
          </cell>
          <cell r="V627">
            <v>2018</v>
          </cell>
          <cell r="W627">
            <v>7</v>
          </cell>
          <cell r="X627">
            <v>3</v>
          </cell>
          <cell r="Y627">
            <v>2</v>
          </cell>
          <cell r="Z627">
            <v>1</v>
          </cell>
        </row>
        <row r="628">
          <cell r="A628">
            <v>43312</v>
          </cell>
          <cell r="B628" t="str">
            <v>Tugende</v>
          </cell>
          <cell r="C628">
            <v>5000000</v>
          </cell>
          <cell r="E628" t="str">
            <v>Debt Financing</v>
          </cell>
          <cell r="F628" t="str">
            <v>OPIC - Overseas Private Investment Corporation</v>
          </cell>
          <cell r="G628" t="str">
            <v>https://digestafrica.com/andrew-mwenada-tugende-opic/#.XAuqvnQzbb0</v>
          </cell>
          <cell r="H628" t="str">
            <v>Uganda</v>
          </cell>
          <cell r="I628" t="str">
            <v>Uganda</v>
          </cell>
          <cell r="J628" t="str">
            <v>Car Sharing, Financial Services, Web Development, Asset Financing, Boda Boda</v>
          </cell>
          <cell r="K628" t="str">
            <v>Financial Services</v>
          </cell>
          <cell r="L628" t="str">
            <v>Tugende</v>
          </cell>
          <cell r="M628">
            <v>0.9</v>
          </cell>
          <cell r="N628" t="str">
            <v>43312Tugende5000000</v>
          </cell>
          <cell r="O628" t="str">
            <v/>
          </cell>
          <cell r="P628">
            <v>1</v>
          </cell>
          <cell r="Q628">
            <v>2012</v>
          </cell>
          <cell r="R628">
            <v>11080000</v>
          </cell>
          <cell r="S628">
            <v>0</v>
          </cell>
          <cell r="T628" t="str">
            <v>5. Debt Financing</v>
          </cell>
          <cell r="U628" t="str">
            <v>Financial Services</v>
          </cell>
          <cell r="V628">
            <v>2018</v>
          </cell>
          <cell r="W628">
            <v>7</v>
          </cell>
          <cell r="X628">
            <v>3</v>
          </cell>
          <cell r="Y628">
            <v>2</v>
          </cell>
          <cell r="Z628">
            <v>1</v>
          </cell>
        </row>
        <row r="629">
          <cell r="A629">
            <v>43312</v>
          </cell>
          <cell r="B629" t="str">
            <v>Rensource</v>
          </cell>
          <cell r="C629">
            <v>580000</v>
          </cell>
          <cell r="E629" t="str">
            <v>Crowdfunding</v>
          </cell>
          <cell r="F629" t="str">
            <v>TRINE</v>
          </cell>
          <cell r="G629" t="str">
            <v>https://techpoint.africa/2018/08/01/rensource-debt-financing/</v>
          </cell>
          <cell r="H629" t="str">
            <v>Nigeria</v>
          </cell>
          <cell r="I629" t="str">
            <v>Nigeria</v>
          </cell>
          <cell r="J629" t="str">
            <v>Energy, PaaS, Renewable Energy</v>
          </cell>
          <cell r="K629" t="str">
            <v>Energy &amp; Environment Resources</v>
          </cell>
          <cell r="L629" t="str">
            <v>Rensource</v>
          </cell>
          <cell r="M629">
            <v>0.9</v>
          </cell>
          <cell r="N629" t="str">
            <v>43312Rensource580000</v>
          </cell>
          <cell r="O629" t="str">
            <v/>
          </cell>
          <cell r="P629">
            <v>1</v>
          </cell>
          <cell r="Q629">
            <v>2015</v>
          </cell>
          <cell r="R629">
            <v>1580000</v>
          </cell>
          <cell r="S629">
            <v>0</v>
          </cell>
          <cell r="T629" t="str">
            <v>7. Offerings</v>
          </cell>
          <cell r="U629" t="e">
            <v>#N/A</v>
          </cell>
          <cell r="V629">
            <v>2018</v>
          </cell>
          <cell r="W629">
            <v>7</v>
          </cell>
          <cell r="X629">
            <v>3</v>
          </cell>
          <cell r="Y629">
            <v>2</v>
          </cell>
          <cell r="Z629">
            <v>1</v>
          </cell>
        </row>
        <row r="630">
          <cell r="A630">
            <v>43312</v>
          </cell>
          <cell r="B630" t="str">
            <v>ScholarX</v>
          </cell>
          <cell r="C630">
            <v>40000</v>
          </cell>
          <cell r="E630" t="str">
            <v>Seed</v>
          </cell>
          <cell r="F630" t="str">
            <v>Injini</v>
          </cell>
          <cell r="G630" t="str">
            <v>https://techpoint.africa/reports/q3/</v>
          </cell>
          <cell r="H630" t="str">
            <v>Nigeria</v>
          </cell>
          <cell r="I630" t="str">
            <v>Nigeria</v>
          </cell>
          <cell r="J630" t="str">
            <v>Education, Mobile Apps, Universities</v>
          </cell>
          <cell r="K630" t="str">
            <v>Education</v>
          </cell>
          <cell r="L630" t="str">
            <v>ScholarX</v>
          </cell>
          <cell r="M630">
            <v>0.9</v>
          </cell>
          <cell r="N630" t="str">
            <v>43312ScholarX40000</v>
          </cell>
          <cell r="O630" t="str">
            <v/>
          </cell>
          <cell r="P630">
            <v>1</v>
          </cell>
          <cell r="Q630">
            <v>2016</v>
          </cell>
          <cell r="R630">
            <v>140000</v>
          </cell>
          <cell r="S630">
            <v>0</v>
          </cell>
          <cell r="T630" t="str">
            <v>2. Seed</v>
          </cell>
          <cell r="U630" t="str">
            <v>Education</v>
          </cell>
          <cell r="V630">
            <v>2018</v>
          </cell>
          <cell r="W630">
            <v>7</v>
          </cell>
          <cell r="X630">
            <v>3</v>
          </cell>
          <cell r="Y630">
            <v>2</v>
          </cell>
          <cell r="Z630">
            <v>1</v>
          </cell>
        </row>
        <row r="631">
          <cell r="A631">
            <v>43312</v>
          </cell>
          <cell r="B631" t="str">
            <v>Bluebic</v>
          </cell>
          <cell r="C631">
            <v>40000</v>
          </cell>
          <cell r="E631" t="str">
            <v>Seed</v>
          </cell>
          <cell r="F631" t="str">
            <v>Injini</v>
          </cell>
          <cell r="G631" t="str">
            <v>https://techpoint.africa/reports/q3/</v>
          </cell>
          <cell r="H631" t="str">
            <v>Nigeria</v>
          </cell>
          <cell r="I631" t="str">
            <v>Nigeria</v>
          </cell>
          <cell r="J631" t="str">
            <v>Education, Information Technology</v>
          </cell>
          <cell r="K631" t="str">
            <v>Education</v>
          </cell>
          <cell r="L631" t="str">
            <v>Bluebic</v>
          </cell>
          <cell r="M631">
            <v>0.9</v>
          </cell>
          <cell r="N631" t="str">
            <v>43312Bluebic40000</v>
          </cell>
          <cell r="O631" t="str">
            <v/>
          </cell>
          <cell r="P631">
            <v>1</v>
          </cell>
          <cell r="Q631">
            <v>2016</v>
          </cell>
          <cell r="R631">
            <v>40000</v>
          </cell>
          <cell r="S631">
            <v>0</v>
          </cell>
          <cell r="T631" t="str">
            <v>2. Seed</v>
          </cell>
          <cell r="U631" t="str">
            <v>Education</v>
          </cell>
          <cell r="V631">
            <v>2018</v>
          </cell>
          <cell r="W631">
            <v>7</v>
          </cell>
          <cell r="X631">
            <v>3</v>
          </cell>
          <cell r="Y631">
            <v>2</v>
          </cell>
          <cell r="Z631">
            <v>1</v>
          </cell>
        </row>
        <row r="632">
          <cell r="A632">
            <v>43312</v>
          </cell>
          <cell r="B632" t="str">
            <v>SlateCube</v>
          </cell>
          <cell r="C632">
            <v>40000</v>
          </cell>
          <cell r="E632" t="str">
            <v>Seed</v>
          </cell>
          <cell r="F632" t="str">
            <v>Injini</v>
          </cell>
          <cell r="G632" t="str">
            <v>https://techpoint.africa/reports/q3/</v>
          </cell>
          <cell r="H632" t="str">
            <v>Nigeria</v>
          </cell>
          <cell r="I632" t="str">
            <v>Nigeria</v>
          </cell>
          <cell r="J632" t="str">
            <v>eLearning, Technology Training Programs, Virtual Internships, Performance Based Recruiting</v>
          </cell>
          <cell r="K632" t="str">
            <v>Information Technology</v>
          </cell>
          <cell r="L632" t="str">
            <v>Slatecube</v>
          </cell>
          <cell r="M632">
            <v>0.9</v>
          </cell>
          <cell r="N632" t="str">
            <v>43312SlateCube40000</v>
          </cell>
          <cell r="O632" t="str">
            <v/>
          </cell>
          <cell r="P632">
            <v>1</v>
          </cell>
          <cell r="Q632">
            <v>2018</v>
          </cell>
          <cell r="R632">
            <v>40000</v>
          </cell>
          <cell r="S632">
            <v>0</v>
          </cell>
          <cell r="T632" t="str">
            <v>2. Seed</v>
          </cell>
          <cell r="U632" t="str">
            <v>Other Technologies &amp; Information Technology</v>
          </cell>
          <cell r="V632">
            <v>2018</v>
          </cell>
          <cell r="W632">
            <v>7</v>
          </cell>
          <cell r="X632">
            <v>3</v>
          </cell>
          <cell r="Y632">
            <v>2</v>
          </cell>
          <cell r="Z632">
            <v>1</v>
          </cell>
        </row>
        <row r="633">
          <cell r="A633">
            <v>43312</v>
          </cell>
          <cell r="B633" t="str">
            <v>Growsel</v>
          </cell>
          <cell r="C633">
            <v>25000</v>
          </cell>
          <cell r="E633" t="str">
            <v>Grant</v>
          </cell>
          <cell r="F633" t="str">
            <v>Visa Everywhere Initiative</v>
          </cell>
          <cell r="G633" t="str">
            <v>https://is.gd/ihSKb9</v>
          </cell>
          <cell r="H633" t="str">
            <v>Nigeria</v>
          </cell>
          <cell r="I633" t="str">
            <v>Nigeria</v>
          </cell>
          <cell r="J633" t="str">
            <v>Agriculture, Association, Communities, Crowdfunding</v>
          </cell>
          <cell r="K633" t="str">
            <v>Financial Services</v>
          </cell>
          <cell r="L633" t="str">
            <v>Growsel</v>
          </cell>
          <cell r="M633">
            <v>0.9</v>
          </cell>
          <cell r="N633" t="str">
            <v>43312Growsel25000</v>
          </cell>
          <cell r="O633" t="str">
            <v/>
          </cell>
          <cell r="P633">
            <v>1</v>
          </cell>
          <cell r="Q633">
            <v>2017</v>
          </cell>
          <cell r="R633">
            <v>25000</v>
          </cell>
          <cell r="S633">
            <v>0</v>
          </cell>
          <cell r="T633" t="str">
            <v>1. Grant</v>
          </cell>
          <cell r="U633" t="str">
            <v>Financial Services</v>
          </cell>
          <cell r="V633">
            <v>2018</v>
          </cell>
          <cell r="W633">
            <v>7</v>
          </cell>
          <cell r="X633">
            <v>3</v>
          </cell>
          <cell r="Y633">
            <v>2</v>
          </cell>
          <cell r="Z633">
            <v>1</v>
          </cell>
        </row>
        <row r="634">
          <cell r="A634">
            <v>43312</v>
          </cell>
          <cell r="B634" t="str">
            <v>Hydrolite</v>
          </cell>
          <cell r="C634">
            <v>10000</v>
          </cell>
          <cell r="E634" t="str">
            <v>Pre-Seed</v>
          </cell>
          <cell r="F634" t="str">
            <v>All On, Co-Creation Hub Nigeria</v>
          </cell>
          <cell r="G634" t="str">
            <v>https://www.dailytrust.com.ng/clean-energy-4-firms-clinch-10-000-capital-prize-264708.html</v>
          </cell>
          <cell r="H634" t="str">
            <v>Nigeria</v>
          </cell>
          <cell r="I634" t="str">
            <v>Nigeria</v>
          </cell>
          <cell r="J634" t="str">
            <v>Clean Energy</v>
          </cell>
          <cell r="K634" t="str">
            <v>Energy &amp; Environment Resources</v>
          </cell>
          <cell r="L634" t="str">
            <v>Hydrolite</v>
          </cell>
          <cell r="M634">
            <v>0.9</v>
          </cell>
          <cell r="N634" t="str">
            <v>43312Hydrolite10000</v>
          </cell>
          <cell r="O634" t="str">
            <v/>
          </cell>
          <cell r="P634">
            <v>1</v>
          </cell>
          <cell r="Q634">
            <v>2018</v>
          </cell>
          <cell r="R634">
            <v>10000</v>
          </cell>
          <cell r="S634">
            <v>0</v>
          </cell>
          <cell r="T634" t="str">
            <v>2. Seed</v>
          </cell>
          <cell r="U634" t="e">
            <v>#N/A</v>
          </cell>
          <cell r="V634">
            <v>2018</v>
          </cell>
          <cell r="W634">
            <v>7</v>
          </cell>
          <cell r="X634">
            <v>3</v>
          </cell>
          <cell r="Y634">
            <v>2</v>
          </cell>
          <cell r="Z634">
            <v>2</v>
          </cell>
        </row>
        <row r="635">
          <cell r="A635">
            <v>43312</v>
          </cell>
          <cell r="B635" t="str">
            <v>Hydrotriciton</v>
          </cell>
          <cell r="C635">
            <v>10000</v>
          </cell>
          <cell r="E635" t="str">
            <v>Pre-Seed</v>
          </cell>
          <cell r="F635" t="str">
            <v>All On, Co-Creation Hub Nigeria</v>
          </cell>
          <cell r="G635" t="str">
            <v>https://www.dailytrust.com.ng/clean-energy-4-firms-clinch-10-000-capital-prize-264708.html</v>
          </cell>
          <cell r="H635" t="str">
            <v>Nigeria</v>
          </cell>
          <cell r="I635" t="str">
            <v>Nigeria</v>
          </cell>
          <cell r="J635" t="str">
            <v>Clean Energy</v>
          </cell>
          <cell r="K635" t="str">
            <v>Renewable Energy</v>
          </cell>
          <cell r="L635" t="str">
            <v>Hydrotriciton</v>
          </cell>
          <cell r="M635">
            <v>0.9</v>
          </cell>
          <cell r="N635" t="str">
            <v>43312Hydrotriciton10000</v>
          </cell>
          <cell r="O635" t="str">
            <v/>
          </cell>
          <cell r="P635">
            <v>1</v>
          </cell>
          <cell r="Q635">
            <v>2018</v>
          </cell>
          <cell r="R635">
            <v>10000</v>
          </cell>
          <cell r="S635">
            <v>0</v>
          </cell>
          <cell r="T635" t="str">
            <v>2. Seed</v>
          </cell>
          <cell r="U635" t="str">
            <v>Energy &amp; Resources</v>
          </cell>
          <cell r="V635">
            <v>2018</v>
          </cell>
          <cell r="W635">
            <v>7</v>
          </cell>
          <cell r="X635">
            <v>3</v>
          </cell>
          <cell r="Y635">
            <v>2</v>
          </cell>
          <cell r="Z635">
            <v>2</v>
          </cell>
        </row>
        <row r="636">
          <cell r="A636">
            <v>43312</v>
          </cell>
          <cell r="B636" t="str">
            <v>Aspire Power Solutions</v>
          </cell>
          <cell r="C636">
            <v>10000</v>
          </cell>
          <cell r="E636" t="str">
            <v>Seed</v>
          </cell>
          <cell r="F636" t="str">
            <v>Co-Creation Hub Nigeria</v>
          </cell>
          <cell r="G636" t="str">
            <v>https://techpoint.africa/reports/q3/</v>
          </cell>
          <cell r="H636" t="str">
            <v>Nigeria</v>
          </cell>
          <cell r="I636" t="str">
            <v>Nigeria</v>
          </cell>
          <cell r="J636" t="str">
            <v>Renewable Energy, Solar Technology, Sales/Installation of Panels, Batteries, Inverters, Charge Controller, Power Consumption/Load Generation Management, Energy Analyst/Consultant, and Remote Monitoring System</v>
          </cell>
          <cell r="K636" t="str">
            <v>Energy &amp; Environment Resources</v>
          </cell>
          <cell r="L636" t="str">
            <v>Aspire Power Solutions</v>
          </cell>
          <cell r="M636">
            <v>0.9</v>
          </cell>
          <cell r="N636" t="str">
            <v>43312Aspire Power Solutions10000</v>
          </cell>
          <cell r="O636" t="str">
            <v/>
          </cell>
          <cell r="P636">
            <v>1</v>
          </cell>
          <cell r="Q636">
            <v>2016</v>
          </cell>
          <cell r="R636">
            <v>10000</v>
          </cell>
          <cell r="S636">
            <v>0</v>
          </cell>
          <cell r="T636" t="str">
            <v>2. Seed</v>
          </cell>
          <cell r="U636" t="e">
            <v>#N/A</v>
          </cell>
          <cell r="V636">
            <v>2018</v>
          </cell>
          <cell r="W636">
            <v>7</v>
          </cell>
          <cell r="X636">
            <v>3</v>
          </cell>
          <cell r="Y636">
            <v>2</v>
          </cell>
          <cell r="Z636">
            <v>1</v>
          </cell>
        </row>
        <row r="637">
          <cell r="A637">
            <v>43312</v>
          </cell>
          <cell r="B637" t="str">
            <v>ZeroElectric</v>
          </cell>
          <cell r="C637">
            <v>10000</v>
          </cell>
          <cell r="E637" t="str">
            <v>Seed</v>
          </cell>
          <cell r="F637" t="str">
            <v>All On, Co-Creation Hub Nigeria</v>
          </cell>
          <cell r="G637" t="str">
            <v>https://techpoint.africa/reports/q3/</v>
          </cell>
          <cell r="H637" t="str">
            <v>Nigeria</v>
          </cell>
          <cell r="I637" t="str">
            <v>Nigeria</v>
          </cell>
          <cell r="J637" t="str">
            <v>Clean Energy</v>
          </cell>
          <cell r="K637" t="str">
            <v>Energy &amp; Environment Resources</v>
          </cell>
          <cell r="L637" t="str">
            <v>ZeroElectric</v>
          </cell>
          <cell r="M637">
            <v>0.9</v>
          </cell>
          <cell r="N637" t="str">
            <v>43312ZeroElectric10000</v>
          </cell>
          <cell r="O637" t="str">
            <v/>
          </cell>
          <cell r="P637">
            <v>1</v>
          </cell>
          <cell r="Q637">
            <v>2017</v>
          </cell>
          <cell r="R637">
            <v>10000</v>
          </cell>
          <cell r="S637">
            <v>0</v>
          </cell>
          <cell r="T637" t="str">
            <v>2. Seed</v>
          </cell>
          <cell r="U637" t="e">
            <v>#N/A</v>
          </cell>
          <cell r="V637">
            <v>2018</v>
          </cell>
          <cell r="W637">
            <v>7</v>
          </cell>
          <cell r="X637">
            <v>3</v>
          </cell>
          <cell r="Y637">
            <v>2</v>
          </cell>
          <cell r="Z637">
            <v>2</v>
          </cell>
        </row>
        <row r="638">
          <cell r="A638">
            <v>43313</v>
          </cell>
          <cell r="B638" t="str">
            <v>Tupuca</v>
          </cell>
          <cell r="C638" t="str">
            <v>Undisclosed</v>
          </cell>
          <cell r="E638" t="str">
            <v>Series A</v>
          </cell>
          <cell r="F638" t="str">
            <v>Undisclosed</v>
          </cell>
          <cell r="G638" t="str">
            <v>https://www.crunchbase.com/funding_round/tupuca-series-a--9da022c3#section-overview</v>
          </cell>
          <cell r="H638" t="str">
            <v>Angola</v>
          </cell>
          <cell r="I638" t="str">
            <v>Angola</v>
          </cell>
          <cell r="J638" t="str">
            <v>Delivery Service, E-Commerce, Food Delivery, Mobile Apps, Taxi Service</v>
          </cell>
          <cell r="K638" t="str">
            <v>E-Commerce &amp; Retail</v>
          </cell>
          <cell r="L638" t="str">
            <v>Tupuca</v>
          </cell>
          <cell r="M638">
            <v>0.9</v>
          </cell>
          <cell r="N638" t="str">
            <v>43313TupucaUndisclosed</v>
          </cell>
          <cell r="O638" t="str">
            <v/>
          </cell>
          <cell r="P638">
            <v>0</v>
          </cell>
          <cell r="Q638">
            <v>2015</v>
          </cell>
          <cell r="R638">
            <v>520000</v>
          </cell>
          <cell r="S638">
            <v>0</v>
          </cell>
          <cell r="T638" t="str">
            <v>3. Early Venture</v>
          </cell>
          <cell r="U638" t="str">
            <v>E-commerce &amp; Retail</v>
          </cell>
          <cell r="V638">
            <v>2018</v>
          </cell>
          <cell r="W638">
            <v>8</v>
          </cell>
          <cell r="X638">
            <v>3</v>
          </cell>
          <cell r="Y638">
            <v>2</v>
          </cell>
          <cell r="Z638">
            <v>1</v>
          </cell>
        </row>
        <row r="639">
          <cell r="A639">
            <v>43313</v>
          </cell>
          <cell r="B639" t="str">
            <v>SunCulture</v>
          </cell>
          <cell r="C639" t="str">
            <v>Undisclosed</v>
          </cell>
          <cell r="E639" t="str">
            <v>Corporate Venture</v>
          </cell>
          <cell r="F639" t="str">
            <v>EDF, Energy Access Ventures, Partners Group</v>
          </cell>
          <cell r="G639" t="str">
            <v>http://disrupt-africa.com/2018/08/kenyan-solar-startup-sunculture-secures-edf-funding/</v>
          </cell>
          <cell r="H639" t="str">
            <v>Kenya</v>
          </cell>
          <cell r="I639" t="str">
            <v>Kenya</v>
          </cell>
          <cell r="J639" t="str">
            <v>Agriculture, Farming, Solar</v>
          </cell>
          <cell r="K639" t="str">
            <v>Agriculture</v>
          </cell>
          <cell r="L639" t="str">
            <v>SunCulture</v>
          </cell>
          <cell r="M639">
            <v>0.9</v>
          </cell>
          <cell r="N639" t="str">
            <v>43313SunCultureUndisclosed</v>
          </cell>
          <cell r="O639" t="str">
            <v/>
          </cell>
          <cell r="P639">
            <v>0</v>
          </cell>
          <cell r="Q639">
            <v>2012</v>
          </cell>
          <cell r="R639">
            <v>0</v>
          </cell>
          <cell r="S639">
            <v>0</v>
          </cell>
          <cell r="T639" t="str">
            <v>4. Late Venture</v>
          </cell>
          <cell r="U639" t="str">
            <v>Agriculture</v>
          </cell>
          <cell r="V639">
            <v>2018</v>
          </cell>
          <cell r="W639">
            <v>8</v>
          </cell>
          <cell r="X639">
            <v>3</v>
          </cell>
          <cell r="Y639">
            <v>2</v>
          </cell>
          <cell r="Z639">
            <v>3</v>
          </cell>
        </row>
        <row r="640">
          <cell r="A640">
            <v>43313</v>
          </cell>
          <cell r="B640" t="str">
            <v>Taskty</v>
          </cell>
          <cell r="C640">
            <v>200000</v>
          </cell>
          <cell r="E640" t="str">
            <v>Seed</v>
          </cell>
          <cell r="F640" t="str">
            <v>Cairo Angels</v>
          </cell>
          <cell r="G640" t="str">
            <v>https://magnitt.com/startups/taskty</v>
          </cell>
          <cell r="H640" t="str">
            <v>Egypt</v>
          </cell>
          <cell r="I640" t="str">
            <v>Egypt</v>
          </cell>
          <cell r="J640" t="str">
            <v>Services, Gigs</v>
          </cell>
          <cell r="K640" t="str">
            <v>E-Commerce &amp; Retail</v>
          </cell>
          <cell r="L640" t="str">
            <v>Taskty</v>
          </cell>
          <cell r="M640">
            <v>0.9</v>
          </cell>
          <cell r="N640" t="str">
            <v>43313Taskty200000</v>
          </cell>
          <cell r="O640" t="str">
            <v/>
          </cell>
          <cell r="P640">
            <v>1</v>
          </cell>
          <cell r="Q640">
            <v>2012</v>
          </cell>
          <cell r="R640">
            <v>510000</v>
          </cell>
          <cell r="S640">
            <v>0</v>
          </cell>
          <cell r="T640" t="str">
            <v>2. Seed</v>
          </cell>
          <cell r="U640" t="str">
            <v>E-commerce &amp; Retail</v>
          </cell>
          <cell r="V640">
            <v>2018</v>
          </cell>
          <cell r="W640">
            <v>8</v>
          </cell>
          <cell r="X640">
            <v>3</v>
          </cell>
          <cell r="Y640">
            <v>2</v>
          </cell>
          <cell r="Z640">
            <v>1</v>
          </cell>
        </row>
        <row r="641">
          <cell r="A641">
            <v>43313</v>
          </cell>
          <cell r="B641" t="str">
            <v>Findit.ke</v>
          </cell>
          <cell r="C641">
            <v>200000</v>
          </cell>
          <cell r="E641" t="str">
            <v>Seed</v>
          </cell>
          <cell r="F641" t="str">
            <v>Undisclosed</v>
          </cell>
          <cell r="G641" t="str">
            <v>https://techmoran.com/2019/02/19/business-directory-findit-ke-raises-200000-to-disrupt-how-users-interact-with-businesses-in-kenya/</v>
          </cell>
          <cell r="H641" t="str">
            <v>Kenya</v>
          </cell>
          <cell r="I641" t="str">
            <v>Kenya</v>
          </cell>
          <cell r="J641" t="str">
            <v>Advertising, Consulting, E-Commerce, Internet</v>
          </cell>
          <cell r="K641" t="str">
            <v>E-Commerce &amp; Retail</v>
          </cell>
          <cell r="L641" t="str">
            <v>Findit.Ke</v>
          </cell>
          <cell r="M641">
            <v>0.9</v>
          </cell>
          <cell r="N641" t="str">
            <v>43313Findit.ke200000</v>
          </cell>
          <cell r="O641" t="str">
            <v/>
          </cell>
          <cell r="P641">
            <v>1</v>
          </cell>
          <cell r="Q641">
            <v>2018</v>
          </cell>
          <cell r="R641">
            <v>200000</v>
          </cell>
          <cell r="S641">
            <v>0</v>
          </cell>
          <cell r="T641" t="str">
            <v>2. Seed</v>
          </cell>
          <cell r="U641" t="str">
            <v>E-commerce &amp; Retail</v>
          </cell>
          <cell r="V641">
            <v>2018</v>
          </cell>
          <cell r="W641">
            <v>8</v>
          </cell>
          <cell r="X641">
            <v>3</v>
          </cell>
          <cell r="Y641">
            <v>2</v>
          </cell>
          <cell r="Z641">
            <v>1</v>
          </cell>
        </row>
        <row r="642">
          <cell r="A642">
            <v>43313</v>
          </cell>
          <cell r="B642" t="str">
            <v>Tripdizer</v>
          </cell>
          <cell r="C642">
            <v>55000</v>
          </cell>
          <cell r="E642" t="str">
            <v>Pre-Seed</v>
          </cell>
          <cell r="F642" t="str">
            <v>Undisclosed</v>
          </cell>
          <cell r="G642" t="str">
            <v>https://www.crunchbase.com/organization/tripdizer#section-funding-rounds</v>
          </cell>
          <cell r="H642" t="str">
            <v>Egypt</v>
          </cell>
          <cell r="I642" t="str">
            <v>Egypt</v>
          </cell>
          <cell r="J642" t="str">
            <v>Tourism, Travel</v>
          </cell>
          <cell r="K642" t="str">
            <v>Travel &amp; Leisure</v>
          </cell>
          <cell r="L642" t="str">
            <v>Tripdizer</v>
          </cell>
          <cell r="M642">
            <v>0.9</v>
          </cell>
          <cell r="N642" t="str">
            <v>43313Tripdizer55000</v>
          </cell>
          <cell r="O642" t="str">
            <v/>
          </cell>
          <cell r="P642">
            <v>1</v>
          </cell>
          <cell r="Q642">
            <v>2016</v>
          </cell>
          <cell r="R642">
            <v>255000</v>
          </cell>
          <cell r="S642">
            <v>0</v>
          </cell>
          <cell r="T642" t="str">
            <v>2. Seed</v>
          </cell>
          <cell r="U642" t="str">
            <v>Travel &amp; Leisure</v>
          </cell>
          <cell r="V642">
            <v>2018</v>
          </cell>
          <cell r="W642">
            <v>8</v>
          </cell>
          <cell r="X642">
            <v>3</v>
          </cell>
          <cell r="Y642">
            <v>2</v>
          </cell>
          <cell r="Z642">
            <v>1</v>
          </cell>
        </row>
        <row r="643">
          <cell r="A643">
            <v>43313</v>
          </cell>
          <cell r="B643" t="str">
            <v>Courier Lite</v>
          </cell>
          <cell r="C643">
            <v>10000</v>
          </cell>
          <cell r="E643" t="str">
            <v>Seed</v>
          </cell>
          <cell r="F643" t="str">
            <v>Undisclosed</v>
          </cell>
          <cell r="G643" t="str">
            <v>https://www.crunchbase.com/funding_round/courier-lite-seed--3afee502</v>
          </cell>
          <cell r="H643" t="str">
            <v>Uganda</v>
          </cell>
          <cell r="I643" t="str">
            <v>Uganda</v>
          </cell>
          <cell r="J643" t="str">
            <v>Courier Service, Delivery Service, FinTech</v>
          </cell>
          <cell r="K643" t="str">
            <v>E-Commerce &amp; Retail</v>
          </cell>
          <cell r="L643" t="str">
            <v>Courier Lite</v>
          </cell>
          <cell r="M643">
            <v>0.9</v>
          </cell>
          <cell r="N643" t="str">
            <v>43313Courier Lite10000</v>
          </cell>
          <cell r="O643" t="str">
            <v/>
          </cell>
          <cell r="P643">
            <v>1</v>
          </cell>
          <cell r="Q643">
            <v>2017</v>
          </cell>
          <cell r="R643">
            <v>10000</v>
          </cell>
          <cell r="S643">
            <v>0</v>
          </cell>
          <cell r="T643" t="str">
            <v>2. Seed</v>
          </cell>
          <cell r="U643" t="str">
            <v>E-commerce &amp; Retail</v>
          </cell>
          <cell r="V643">
            <v>2018</v>
          </cell>
          <cell r="W643">
            <v>8</v>
          </cell>
          <cell r="X643">
            <v>3</v>
          </cell>
          <cell r="Y643">
            <v>2</v>
          </cell>
          <cell r="Z643">
            <v>1</v>
          </cell>
        </row>
        <row r="644">
          <cell r="A644">
            <v>43313</v>
          </cell>
          <cell r="B644" t="str">
            <v>OffCampus</v>
          </cell>
          <cell r="C644">
            <v>5000</v>
          </cell>
          <cell r="E644" t="str">
            <v>Seed</v>
          </cell>
          <cell r="F644" t="str">
            <v>Co-Creation Hub Nigeria</v>
          </cell>
          <cell r="G644" t="str">
            <v>https://www.crunchbase.com/funding_round/offcampus-seed--023f43b5</v>
          </cell>
          <cell r="H644" t="str">
            <v>Nigeria</v>
          </cell>
          <cell r="I644" t="str">
            <v>Nigeria</v>
          </cell>
          <cell r="J644" t="str">
            <v>Information Technology</v>
          </cell>
          <cell r="K644" t="str">
            <v>Real Estate</v>
          </cell>
          <cell r="L644" t="str">
            <v>OffCampus</v>
          </cell>
          <cell r="M644">
            <v>0.9</v>
          </cell>
          <cell r="N644" t="str">
            <v>43313OffCampus5000</v>
          </cell>
          <cell r="O644" t="str">
            <v/>
          </cell>
          <cell r="P644">
            <v>1</v>
          </cell>
          <cell r="Q644">
            <v>2017</v>
          </cell>
          <cell r="R644">
            <v>5000</v>
          </cell>
          <cell r="S644">
            <v>0</v>
          </cell>
          <cell r="T644" t="str">
            <v>2. Seed</v>
          </cell>
          <cell r="U644" t="str">
            <v>Construction &amp; Real Estate</v>
          </cell>
          <cell r="V644">
            <v>2018</v>
          </cell>
          <cell r="W644">
            <v>8</v>
          </cell>
          <cell r="X644">
            <v>3</v>
          </cell>
          <cell r="Y644">
            <v>2</v>
          </cell>
          <cell r="Z644">
            <v>1</v>
          </cell>
        </row>
        <row r="645">
          <cell r="A645">
            <v>43313</v>
          </cell>
          <cell r="B645" t="str">
            <v>Tender NG</v>
          </cell>
          <cell r="C645">
            <v>5000</v>
          </cell>
          <cell r="E645" t="str">
            <v>Seed</v>
          </cell>
          <cell r="F645" t="str">
            <v>Co-Creation Hub Nigeria</v>
          </cell>
          <cell r="G645" t="str">
            <v>https://www.crunchbase.com/funding_round/tender-ng-seed--38af43c5</v>
          </cell>
          <cell r="H645" t="str">
            <v>Nigeria</v>
          </cell>
          <cell r="I645" t="str">
            <v>Nigeria</v>
          </cell>
          <cell r="J645" t="str">
            <v>Consulting, Information Technology</v>
          </cell>
          <cell r="K645" t="str">
            <v>Information Technology</v>
          </cell>
          <cell r="L645" t="str">
            <v>Tender NG</v>
          </cell>
          <cell r="M645">
            <v>0.9</v>
          </cell>
          <cell r="N645" t="str">
            <v>43313Tender NG5000</v>
          </cell>
          <cell r="O645" t="str">
            <v/>
          </cell>
          <cell r="P645">
            <v>1</v>
          </cell>
          <cell r="Q645">
            <v>2016</v>
          </cell>
          <cell r="R645">
            <v>5000</v>
          </cell>
          <cell r="S645">
            <v>0</v>
          </cell>
          <cell r="T645" t="str">
            <v>2. Seed</v>
          </cell>
          <cell r="U645" t="str">
            <v>Other Technologies &amp; Information Technology</v>
          </cell>
          <cell r="V645">
            <v>2018</v>
          </cell>
          <cell r="W645">
            <v>8</v>
          </cell>
          <cell r="X645">
            <v>3</v>
          </cell>
          <cell r="Y645">
            <v>2</v>
          </cell>
          <cell r="Z645">
            <v>1</v>
          </cell>
        </row>
        <row r="646">
          <cell r="A646">
            <v>43313</v>
          </cell>
          <cell r="B646" t="str">
            <v>Luxchizie.net</v>
          </cell>
          <cell r="C646">
            <v>556</v>
          </cell>
          <cell r="E646" t="str">
            <v>Seed</v>
          </cell>
          <cell r="F646" t="str">
            <v>Undisclosed</v>
          </cell>
          <cell r="G646" t="str">
            <v>https://www.crunchbase.com/funding_round/luxchizie-net-seed--8a785eca#section-overview</v>
          </cell>
          <cell r="H646" t="str">
            <v>Nigeria</v>
          </cell>
          <cell r="I646" t="str">
            <v>Nigeria</v>
          </cell>
          <cell r="J646" t="str">
            <v>Construction, Information Technology, Real Estate</v>
          </cell>
          <cell r="K646" t="str">
            <v>Real Estate</v>
          </cell>
          <cell r="L646" t="str">
            <v>Luxchizie.net</v>
          </cell>
          <cell r="M646">
            <v>0.9</v>
          </cell>
          <cell r="N646" t="str">
            <v>43313Luxchizie.net556</v>
          </cell>
          <cell r="O646" t="str">
            <v/>
          </cell>
          <cell r="P646">
            <v>1</v>
          </cell>
          <cell r="Q646">
            <v>2010</v>
          </cell>
          <cell r="R646">
            <v>556</v>
          </cell>
          <cell r="S646">
            <v>0</v>
          </cell>
          <cell r="T646" t="str">
            <v>2. Seed</v>
          </cell>
          <cell r="U646" t="str">
            <v>Construction &amp; Real Estate</v>
          </cell>
          <cell r="V646">
            <v>2018</v>
          </cell>
          <cell r="W646">
            <v>8</v>
          </cell>
          <cell r="X646">
            <v>3</v>
          </cell>
          <cell r="Y646">
            <v>2</v>
          </cell>
          <cell r="Z646">
            <v>1</v>
          </cell>
        </row>
        <row r="647">
          <cell r="A647">
            <v>43314</v>
          </cell>
          <cell r="B647" t="str">
            <v>Enko Education</v>
          </cell>
          <cell r="C647">
            <v>2200000</v>
          </cell>
          <cell r="E647" t="str">
            <v>Series A</v>
          </cell>
          <cell r="F647" t="str">
            <v>Proparco, Investisseurs &amp; Partenaires (I&amp;P)</v>
          </cell>
          <cell r="G647" t="str">
            <v>http://innovation-village.com/enko-education-raises-2-2-million-series-funding/</v>
          </cell>
          <cell r="H647" t="str">
            <v>South Africa</v>
          </cell>
          <cell r="I647" t="str">
            <v>South Africa</v>
          </cell>
          <cell r="J647">
            <v>0</v>
          </cell>
          <cell r="K647" t="str">
            <v>Education</v>
          </cell>
          <cell r="L647" t="str">
            <v>Enko Education</v>
          </cell>
          <cell r="M647">
            <v>0.9</v>
          </cell>
          <cell r="N647" t="str">
            <v>43314Enko Education2200000</v>
          </cell>
          <cell r="O647" t="str">
            <v/>
          </cell>
          <cell r="P647">
            <v>1</v>
          </cell>
          <cell r="Q647">
            <v>2013</v>
          </cell>
          <cell r="R647">
            <v>4700000</v>
          </cell>
          <cell r="S647">
            <v>0</v>
          </cell>
          <cell r="T647" t="str">
            <v>3. Early Venture</v>
          </cell>
          <cell r="U647" t="str">
            <v>Education</v>
          </cell>
          <cell r="V647">
            <v>2018</v>
          </cell>
          <cell r="W647">
            <v>8</v>
          </cell>
          <cell r="X647">
            <v>3</v>
          </cell>
          <cell r="Y647">
            <v>2</v>
          </cell>
          <cell r="Z647">
            <v>2</v>
          </cell>
        </row>
        <row r="648">
          <cell r="A648">
            <v>43315</v>
          </cell>
          <cell r="B648" t="str">
            <v>Taz Technologies</v>
          </cell>
          <cell r="C648">
            <v>17500</v>
          </cell>
          <cell r="E648" t="str">
            <v>Pre-Seed</v>
          </cell>
          <cell r="F648" t="str">
            <v>Startupbootcamp</v>
          </cell>
          <cell r="G648" t="str">
            <v>https://techmoran.com/2018/08/03/taz-technologies-secures-kes-1-7m-funding-from-afritech-accelerator/</v>
          </cell>
          <cell r="H648" t="str">
            <v>Kenya</v>
          </cell>
          <cell r="I648" t="str">
            <v>Kenya</v>
          </cell>
          <cell r="J648" t="str">
            <v>Technology</v>
          </cell>
          <cell r="K648" t="str">
            <v>Information Technology</v>
          </cell>
          <cell r="L648" t="str">
            <v>Taz Technologies</v>
          </cell>
          <cell r="M648">
            <v>0.9</v>
          </cell>
          <cell r="N648" t="str">
            <v>43315Taz Technologies17500</v>
          </cell>
          <cell r="O648" t="str">
            <v/>
          </cell>
          <cell r="P648">
            <v>1</v>
          </cell>
          <cell r="Q648">
            <v>2016</v>
          </cell>
          <cell r="R648">
            <v>17500</v>
          </cell>
          <cell r="S648">
            <v>0</v>
          </cell>
          <cell r="T648" t="str">
            <v>2. Seed</v>
          </cell>
          <cell r="U648" t="str">
            <v>Other Technologies &amp; Information Technology</v>
          </cell>
          <cell r="V648">
            <v>2018</v>
          </cell>
          <cell r="W648">
            <v>8</v>
          </cell>
          <cell r="X648">
            <v>3</v>
          </cell>
          <cell r="Y648">
            <v>2</v>
          </cell>
          <cell r="Z648">
            <v>1</v>
          </cell>
        </row>
        <row r="649">
          <cell r="A649">
            <v>43317</v>
          </cell>
          <cell r="B649" t="str">
            <v>VEhSEh</v>
          </cell>
          <cell r="C649" t="str">
            <v>Undisclosed</v>
          </cell>
          <cell r="E649" t="str">
            <v>Series A</v>
          </cell>
          <cell r="F649" t="str">
            <v>Undisclosed</v>
          </cell>
          <cell r="G649" t="str">
            <v>https://www.crunchbase.com/funding_round/vehseh-series-a--96e5f49b</v>
          </cell>
          <cell r="H649" t="str">
            <v>Cameroon</v>
          </cell>
          <cell r="I649" t="str">
            <v>Cameroon</v>
          </cell>
          <cell r="J649" t="str">
            <v>HealthTech</v>
          </cell>
          <cell r="K649" t="str">
            <v>Healthcare &amp; Pharma</v>
          </cell>
          <cell r="L649" t="str">
            <v>VEhSEh</v>
          </cell>
          <cell r="M649">
            <v>0.9</v>
          </cell>
          <cell r="N649" t="str">
            <v>43317VEhSEhUndisclosed</v>
          </cell>
          <cell r="O649" t="str">
            <v/>
          </cell>
          <cell r="P649">
            <v>0</v>
          </cell>
          <cell r="Q649">
            <v>2016</v>
          </cell>
          <cell r="R649">
            <v>0</v>
          </cell>
          <cell r="S649">
            <v>0</v>
          </cell>
          <cell r="T649" t="str">
            <v>3. Early Venture</v>
          </cell>
          <cell r="U649" t="str">
            <v>Health &amp; Pharmaceuticals</v>
          </cell>
          <cell r="V649">
            <v>2018</v>
          </cell>
          <cell r="W649">
            <v>8</v>
          </cell>
          <cell r="X649">
            <v>3</v>
          </cell>
          <cell r="Y649">
            <v>2</v>
          </cell>
          <cell r="Z649">
            <v>1</v>
          </cell>
        </row>
        <row r="650">
          <cell r="A650">
            <v>43318</v>
          </cell>
          <cell r="B650" t="str">
            <v>Cold Hubs</v>
          </cell>
          <cell r="C650" t="str">
            <v>Undisclosed</v>
          </cell>
          <cell r="E650" t="str">
            <v>Grant</v>
          </cell>
          <cell r="F650" t="str">
            <v>Airband Grant Fund</v>
          </cell>
          <cell r="G650" t="str">
            <v>https://is.gd/DNtzMa</v>
          </cell>
          <cell r="H650" t="str">
            <v>Nigeria</v>
          </cell>
          <cell r="I650" t="str">
            <v>Nigeria</v>
          </cell>
          <cell r="J650" t="str">
            <v>Power Grid, Solar</v>
          </cell>
          <cell r="K650" t="str">
            <v>Energy &amp; Environment Resources</v>
          </cell>
          <cell r="L650" t="str">
            <v>Cold Hubs</v>
          </cell>
          <cell r="M650">
            <v>0.9</v>
          </cell>
          <cell r="N650" t="str">
            <v>43318Cold HubsUndisclosed</v>
          </cell>
          <cell r="O650" t="str">
            <v/>
          </cell>
          <cell r="P650">
            <v>0</v>
          </cell>
          <cell r="Q650">
            <v>2015</v>
          </cell>
          <cell r="R650">
            <v>0</v>
          </cell>
          <cell r="S650">
            <v>0</v>
          </cell>
          <cell r="T650" t="str">
            <v>1. Grant</v>
          </cell>
          <cell r="U650" t="e">
            <v>#N/A</v>
          </cell>
          <cell r="V650">
            <v>2018</v>
          </cell>
          <cell r="W650">
            <v>8</v>
          </cell>
          <cell r="X650">
            <v>3</v>
          </cell>
          <cell r="Y650">
            <v>2</v>
          </cell>
          <cell r="Z650">
            <v>1</v>
          </cell>
        </row>
        <row r="651">
          <cell r="A651">
            <v>43318</v>
          </cell>
          <cell r="B651" t="str">
            <v>Zonful Energy</v>
          </cell>
          <cell r="C651">
            <v>300000</v>
          </cell>
          <cell r="E651" t="str">
            <v>Corporate Venture</v>
          </cell>
          <cell r="F651" t="str">
            <v>Persistent Energy Capital</v>
          </cell>
          <cell r="G651" t="str">
            <v>https://weetracker.com/2018/08/06/zimbabwean-startup-zonful-energy-secures-usd-300k-in-funding-from-persistent-energy-capital/</v>
          </cell>
          <cell r="H651" t="str">
            <v>Zimbabwe</v>
          </cell>
          <cell r="I651" t="str">
            <v>Zimbabwe</v>
          </cell>
          <cell r="J651" t="str">
            <v>Clean Energy, Energy, Solar</v>
          </cell>
          <cell r="K651" t="str">
            <v>Energy &amp; Environment Resources</v>
          </cell>
          <cell r="L651" t="str">
            <v>Zonful Energy</v>
          </cell>
          <cell r="M651">
            <v>0.9</v>
          </cell>
          <cell r="N651" t="str">
            <v>43318Zonful Energy300000</v>
          </cell>
          <cell r="O651" t="str">
            <v/>
          </cell>
          <cell r="P651">
            <v>1</v>
          </cell>
          <cell r="Q651">
            <v>2013</v>
          </cell>
          <cell r="R651">
            <v>600000</v>
          </cell>
          <cell r="S651">
            <v>0</v>
          </cell>
          <cell r="T651" t="str">
            <v>4. Late Venture</v>
          </cell>
          <cell r="U651" t="e">
            <v>#N/A</v>
          </cell>
          <cell r="V651">
            <v>2018</v>
          </cell>
          <cell r="W651">
            <v>8</v>
          </cell>
          <cell r="X651">
            <v>3</v>
          </cell>
          <cell r="Y651">
            <v>2</v>
          </cell>
          <cell r="Z651">
            <v>1</v>
          </cell>
        </row>
        <row r="652">
          <cell r="A652">
            <v>43318</v>
          </cell>
          <cell r="B652" t="str">
            <v xml:space="preserve">The Medical Concierge Group </v>
          </cell>
          <cell r="C652">
            <v>200000</v>
          </cell>
          <cell r="E652" t="str">
            <v>Seed</v>
          </cell>
          <cell r="F652" t="str">
            <v xml:space="preserve">Undisclosed </v>
          </cell>
          <cell r="G652" t="str">
            <v>https://digestafrica.com/medical-concierge-group-raised-200000/#.XAuXbHQzbb0</v>
          </cell>
          <cell r="H652" t="str">
            <v>Uganda</v>
          </cell>
          <cell r="I652" t="str">
            <v>Uganda</v>
          </cell>
          <cell r="J652" t="str">
            <v>Health Care, Health Insurance, Home Health Care, Medical, Personal Health, Pharmaceutical</v>
          </cell>
          <cell r="K652" t="str">
            <v>Healthcare &amp; Pharma</v>
          </cell>
          <cell r="L652" t="str">
            <v xml:space="preserve">The Medical Concierge Group </v>
          </cell>
          <cell r="M652">
            <v>0.9</v>
          </cell>
          <cell r="N652" t="str">
            <v>43318The Medical Concierge Group 200000</v>
          </cell>
          <cell r="O652" t="str">
            <v/>
          </cell>
          <cell r="P652">
            <v>1</v>
          </cell>
          <cell r="Q652">
            <v>2012</v>
          </cell>
          <cell r="R652">
            <v>200000</v>
          </cell>
          <cell r="S652">
            <v>0</v>
          </cell>
          <cell r="T652" t="str">
            <v>2. Seed</v>
          </cell>
          <cell r="U652" t="str">
            <v>Health &amp; Pharmaceuticals</v>
          </cell>
          <cell r="V652">
            <v>2018</v>
          </cell>
          <cell r="W652">
            <v>8</v>
          </cell>
          <cell r="X652">
            <v>3</v>
          </cell>
          <cell r="Y652">
            <v>2</v>
          </cell>
          <cell r="Z652">
            <v>1</v>
          </cell>
        </row>
        <row r="653">
          <cell r="A653">
            <v>43319</v>
          </cell>
          <cell r="B653" t="str">
            <v>Agsol</v>
          </cell>
          <cell r="C653" t="str">
            <v>Undisclosed</v>
          </cell>
          <cell r="E653" t="str">
            <v>Grant</v>
          </cell>
          <cell r="F653" t="str">
            <v>Airband Grant Fund</v>
          </cell>
          <cell r="G653" t="str">
            <v>http://disrupt-africa.com/2018/08/3-african-internet-provision-startups-secure-microsoft-grants/</v>
          </cell>
          <cell r="H653" t="str">
            <v>Kenya</v>
          </cell>
          <cell r="I653" t="str">
            <v>Kenya</v>
          </cell>
          <cell r="J653" t="str">
            <v>Agriculture, Farming, Machine Learning, Renewable Energy</v>
          </cell>
          <cell r="K653" t="str">
            <v>Agriculture</v>
          </cell>
          <cell r="L653" t="str">
            <v>Agsol</v>
          </cell>
          <cell r="M653">
            <v>0.9</v>
          </cell>
          <cell r="N653" t="str">
            <v>43319AgsolUndisclosed</v>
          </cell>
          <cell r="O653" t="str">
            <v/>
          </cell>
          <cell r="P653">
            <v>0</v>
          </cell>
          <cell r="Q653">
            <v>2016</v>
          </cell>
          <cell r="R653">
            <v>0</v>
          </cell>
          <cell r="S653">
            <v>0</v>
          </cell>
          <cell r="T653" t="str">
            <v>1. Grant</v>
          </cell>
          <cell r="U653" t="str">
            <v>Agriculture</v>
          </cell>
          <cell r="V653">
            <v>2018</v>
          </cell>
          <cell r="W653">
            <v>8</v>
          </cell>
          <cell r="X653">
            <v>3</v>
          </cell>
          <cell r="Y653">
            <v>2</v>
          </cell>
          <cell r="Z653">
            <v>1</v>
          </cell>
        </row>
        <row r="654">
          <cell r="A654">
            <v>43319</v>
          </cell>
          <cell r="B654" t="str">
            <v>MeshPower</v>
          </cell>
          <cell r="C654" t="str">
            <v>Undisclosed</v>
          </cell>
          <cell r="E654" t="str">
            <v>Grant</v>
          </cell>
          <cell r="F654" t="str">
            <v>Airband Grant Fund</v>
          </cell>
          <cell r="G654" t="str">
            <v>http://disrupt-africa.com/2018/08/3-african-internet-provision-startups-secure-microsoft-grants/</v>
          </cell>
          <cell r="H654" t="str">
            <v>Rwanda</v>
          </cell>
          <cell r="I654" t="str">
            <v>Rwanda</v>
          </cell>
          <cell r="J654" t="str">
            <v>Electrical Distribution, Power Grid, Solar</v>
          </cell>
          <cell r="K654" t="str">
            <v>Energy &amp; Environment Resources</v>
          </cell>
          <cell r="L654" t="str">
            <v>MeshPower</v>
          </cell>
          <cell r="M654">
            <v>0.9</v>
          </cell>
          <cell r="N654" t="str">
            <v>43319MeshPowerUndisclosed</v>
          </cell>
          <cell r="O654" t="str">
            <v/>
          </cell>
          <cell r="P654">
            <v>0</v>
          </cell>
          <cell r="Q654">
            <v>2012</v>
          </cell>
          <cell r="R654">
            <v>0</v>
          </cell>
          <cell r="S654">
            <v>0</v>
          </cell>
          <cell r="T654" t="str">
            <v>1. Grant</v>
          </cell>
          <cell r="U654" t="e">
            <v>#N/A</v>
          </cell>
          <cell r="V654">
            <v>2018</v>
          </cell>
          <cell r="W654">
            <v>8</v>
          </cell>
          <cell r="X654">
            <v>3</v>
          </cell>
          <cell r="Y654">
            <v>2</v>
          </cell>
          <cell r="Z654">
            <v>1</v>
          </cell>
        </row>
        <row r="655">
          <cell r="A655">
            <v>43319</v>
          </cell>
          <cell r="B655" t="str">
            <v>Pezesha</v>
          </cell>
          <cell r="C655">
            <v>550000</v>
          </cell>
          <cell r="E655" t="str">
            <v>Seed</v>
          </cell>
          <cell r="F655" t="str">
            <v xml:space="preserve">Consonance Investment Managers </v>
          </cell>
          <cell r="G655" t="str">
            <v>http://disrupt-africa.com/2018/08/kenyan-fintech-startup-pezesha-secures-seed-investment/</v>
          </cell>
          <cell r="H655" t="str">
            <v>Kenya</v>
          </cell>
          <cell r="I655" t="str">
            <v>Kenya</v>
          </cell>
          <cell r="J655" t="str">
            <v>Finance, Financial Services, Fintech, p2P lending</v>
          </cell>
          <cell r="K655" t="str">
            <v>Financial Services</v>
          </cell>
          <cell r="L655" t="str">
            <v>Pezesha</v>
          </cell>
          <cell r="M655">
            <v>0.9</v>
          </cell>
          <cell r="N655" t="str">
            <v>43319Pezesha550000</v>
          </cell>
          <cell r="O655" t="str">
            <v/>
          </cell>
          <cell r="P655">
            <v>1</v>
          </cell>
          <cell r="Q655">
            <v>2016</v>
          </cell>
          <cell r="R655">
            <v>550000</v>
          </cell>
          <cell r="S655">
            <v>0</v>
          </cell>
          <cell r="T655" t="str">
            <v>2. Seed</v>
          </cell>
          <cell r="U655" t="str">
            <v>Financial Services</v>
          </cell>
          <cell r="V655">
            <v>2018</v>
          </cell>
          <cell r="W655">
            <v>8</v>
          </cell>
          <cell r="X655">
            <v>3</v>
          </cell>
          <cell r="Y655">
            <v>2</v>
          </cell>
          <cell r="Z655">
            <v>1</v>
          </cell>
        </row>
        <row r="656">
          <cell r="A656">
            <v>43319</v>
          </cell>
          <cell r="B656" t="str">
            <v>Jamii Africa</v>
          </cell>
          <cell r="C656">
            <v>500000</v>
          </cell>
          <cell r="E656" t="str">
            <v>Series A</v>
          </cell>
          <cell r="F656" t="str">
            <v>Seedstars, Zahra Nasser, GSMA, Patrick Munis</v>
          </cell>
          <cell r="G656" t="str">
            <v>https://kenyanwallstreet.com/tanzanian-based-jamii-africa-raises-1m-in-q3-as-interest-in-insurtech-firms-soars-globally/</v>
          </cell>
          <cell r="H656" t="str">
            <v>Tanzania</v>
          </cell>
          <cell r="I656" t="str">
            <v>Tanzania</v>
          </cell>
          <cell r="J656" t="str">
            <v>Health Insurance</v>
          </cell>
          <cell r="K656" t="str">
            <v>Financial Services</v>
          </cell>
          <cell r="L656" t="str">
            <v>Jamii Africa</v>
          </cell>
          <cell r="M656">
            <v>0.9</v>
          </cell>
          <cell r="N656" t="str">
            <v>43319Jamii Africa500000</v>
          </cell>
          <cell r="O656" t="str">
            <v/>
          </cell>
          <cell r="P656">
            <v>1</v>
          </cell>
          <cell r="Q656">
            <v>2016</v>
          </cell>
          <cell r="R656">
            <v>1250000</v>
          </cell>
          <cell r="S656">
            <v>0</v>
          </cell>
          <cell r="T656" t="str">
            <v>3. Early Venture</v>
          </cell>
          <cell r="U656" t="str">
            <v>Financial Services</v>
          </cell>
          <cell r="V656">
            <v>2018</v>
          </cell>
          <cell r="W656">
            <v>8</v>
          </cell>
          <cell r="X656">
            <v>3</v>
          </cell>
          <cell r="Y656">
            <v>2</v>
          </cell>
          <cell r="Z656">
            <v>4</v>
          </cell>
        </row>
        <row r="657">
          <cell r="A657">
            <v>43320</v>
          </cell>
          <cell r="B657" t="str">
            <v>Spare Payments</v>
          </cell>
          <cell r="C657" t="str">
            <v>Undisclosed</v>
          </cell>
          <cell r="E657" t="str">
            <v>Debt Financing</v>
          </cell>
          <cell r="F657" t="str">
            <v>500 Startups</v>
          </cell>
          <cell r="G657" t="str">
            <v>https://app.cbinsights.com/profiles/c/jYRQ5/fundings</v>
          </cell>
          <cell r="H657" t="str">
            <v>Egypt</v>
          </cell>
          <cell r="I657" t="str">
            <v>Egypt</v>
          </cell>
          <cell r="J657" t="str">
            <v>Retail, Fintech</v>
          </cell>
          <cell r="K657" t="str">
            <v>Financial Services</v>
          </cell>
          <cell r="L657" t="str">
            <v>Spare Payments</v>
          </cell>
          <cell r="M657">
            <v>0.9</v>
          </cell>
          <cell r="N657" t="str">
            <v>43320Spare PaymentsUndisclosed</v>
          </cell>
          <cell r="O657" t="str">
            <v/>
          </cell>
          <cell r="P657">
            <v>0</v>
          </cell>
          <cell r="Q657">
            <v>2018</v>
          </cell>
          <cell r="R657">
            <v>0</v>
          </cell>
          <cell r="S657">
            <v>0</v>
          </cell>
          <cell r="T657" t="str">
            <v>5. Debt Financing</v>
          </cell>
          <cell r="U657" t="str">
            <v>Financial Services</v>
          </cell>
          <cell r="V657">
            <v>2018</v>
          </cell>
          <cell r="W657">
            <v>8</v>
          </cell>
          <cell r="X657">
            <v>3</v>
          </cell>
          <cell r="Y657">
            <v>2</v>
          </cell>
          <cell r="Z657">
            <v>1</v>
          </cell>
        </row>
        <row r="658">
          <cell r="A658">
            <v>43321</v>
          </cell>
          <cell r="B658" t="str">
            <v>Kazang Solar</v>
          </cell>
          <cell r="C658">
            <v>1600000</v>
          </cell>
          <cell r="E658" t="str">
            <v>Grant</v>
          </cell>
          <cell r="F658" t="str">
            <v xml:space="preserve">Africa Enterprise Challenge Fund </v>
          </cell>
          <cell r="G658" t="str">
            <v>https://www.azuri-technologies.com/news/africa-renewable-energy-fund-awards-1-6m-to-azuri-distributor-in-zambia-to-deliver-solar-home-lighting-to-7000-homes</v>
          </cell>
          <cell r="H658" t="str">
            <v>Zambia</v>
          </cell>
          <cell r="I658" t="str">
            <v>Zambia</v>
          </cell>
          <cell r="J658" t="str">
            <v>Power Grid, Solar</v>
          </cell>
          <cell r="K658" t="str">
            <v>Energy &amp; Environment Resources</v>
          </cell>
          <cell r="L658" t="str">
            <v>Kazang Solar</v>
          </cell>
          <cell r="M658">
            <v>0.9</v>
          </cell>
          <cell r="N658" t="str">
            <v>43321Kazang Solar1600000</v>
          </cell>
          <cell r="O658" t="str">
            <v/>
          </cell>
          <cell r="P658">
            <v>1</v>
          </cell>
          <cell r="Q658">
            <v>2016</v>
          </cell>
          <cell r="R658">
            <v>1600000</v>
          </cell>
          <cell r="S658">
            <v>0</v>
          </cell>
          <cell r="T658" t="str">
            <v>1. Grant</v>
          </cell>
          <cell r="U658" t="e">
            <v>#N/A</v>
          </cell>
          <cell r="V658">
            <v>2018</v>
          </cell>
          <cell r="W658">
            <v>8</v>
          </cell>
          <cell r="X658">
            <v>3</v>
          </cell>
          <cell r="Y658">
            <v>2</v>
          </cell>
          <cell r="Z658">
            <v>1</v>
          </cell>
        </row>
        <row r="659">
          <cell r="A659">
            <v>43322</v>
          </cell>
          <cell r="B659" t="str">
            <v>Mines</v>
          </cell>
          <cell r="C659">
            <v>13000000</v>
          </cell>
          <cell r="E659" t="str">
            <v>Series A</v>
          </cell>
          <cell r="F659" t="str">
            <v>The Rise Fund, Velocity Capital Private Equity, First Ally Capital, Nyca Partners, Singularity Investments, Trans Sahara Investment Corporation, Western Technology Investment, X/Seed Capital Partners</v>
          </cell>
          <cell r="G659" t="str">
            <v>https://techcrunch.com/2018/08/10/offering-a-white-labeled-lending-service-in-emerging-markets-mines-raises-13-million/</v>
          </cell>
          <cell r="H659" t="str">
            <v>Nigeria</v>
          </cell>
          <cell r="I659" t="str">
            <v>Nigeria</v>
          </cell>
          <cell r="J659" t="str">
            <v>Microfinance, Distributed Systems, Machine Learning, Functional Programming, Parallel Programming, Microservices, and Metaprogramming.</v>
          </cell>
          <cell r="K659" t="str">
            <v>Financial Services</v>
          </cell>
          <cell r="L659" t="str">
            <v>Mines</v>
          </cell>
          <cell r="M659">
            <v>0.9</v>
          </cell>
          <cell r="N659" t="str">
            <v>43322Mines13000000</v>
          </cell>
          <cell r="O659" t="str">
            <v/>
          </cell>
          <cell r="P659">
            <v>1</v>
          </cell>
          <cell r="Q659">
            <v>2014</v>
          </cell>
          <cell r="R659">
            <v>17138000</v>
          </cell>
          <cell r="S659">
            <v>0</v>
          </cell>
          <cell r="T659" t="str">
            <v>3. Early Venture</v>
          </cell>
          <cell r="U659" t="str">
            <v>Financial Services</v>
          </cell>
          <cell r="V659">
            <v>2018</v>
          </cell>
          <cell r="W659">
            <v>8</v>
          </cell>
          <cell r="X659">
            <v>3</v>
          </cell>
          <cell r="Y659">
            <v>2</v>
          </cell>
          <cell r="Z659">
            <v>8</v>
          </cell>
        </row>
        <row r="660">
          <cell r="A660">
            <v>43324</v>
          </cell>
          <cell r="B660" t="str">
            <v>Shield Finders</v>
          </cell>
          <cell r="C660">
            <v>1000</v>
          </cell>
          <cell r="E660" t="str">
            <v>Seed</v>
          </cell>
          <cell r="F660" t="str">
            <v>Undisclosed</v>
          </cell>
          <cell r="G660" t="str">
            <v>https://www.crunchbase.com/funding_round/shield-finders-seed--3713f7c4</v>
          </cell>
          <cell r="H660" t="str">
            <v>Nigeria</v>
          </cell>
          <cell r="I660" t="str">
            <v>Nigeria</v>
          </cell>
          <cell r="J660" t="str">
            <v>Loans, Savings</v>
          </cell>
          <cell r="K660" t="str">
            <v>Financial Services</v>
          </cell>
          <cell r="L660" t="str">
            <v>Shield Finders</v>
          </cell>
          <cell r="M660">
            <v>0.9</v>
          </cell>
          <cell r="N660" t="str">
            <v>43324Shield Finders1000</v>
          </cell>
          <cell r="O660" t="str">
            <v/>
          </cell>
          <cell r="P660">
            <v>1</v>
          </cell>
          <cell r="Q660">
            <v>2018</v>
          </cell>
          <cell r="R660">
            <v>1000</v>
          </cell>
          <cell r="S660">
            <v>0</v>
          </cell>
          <cell r="T660" t="str">
            <v>2. Seed</v>
          </cell>
          <cell r="U660" t="str">
            <v>Financial Services</v>
          </cell>
          <cell r="V660">
            <v>2018</v>
          </cell>
          <cell r="W660">
            <v>8</v>
          </cell>
          <cell r="X660">
            <v>3</v>
          </cell>
          <cell r="Y660">
            <v>2</v>
          </cell>
          <cell r="Z660">
            <v>1</v>
          </cell>
        </row>
        <row r="661">
          <cell r="A661">
            <v>43325</v>
          </cell>
          <cell r="B661" t="str">
            <v>Exuus</v>
          </cell>
          <cell r="C661">
            <v>50000</v>
          </cell>
          <cell r="E661" t="str">
            <v>Seed</v>
          </cell>
          <cell r="F661" t="str">
            <v>Leapfrog Ventures</v>
          </cell>
          <cell r="G661" t="str">
            <v>https://is.gd/lA4K77</v>
          </cell>
          <cell r="H661" t="str">
            <v>Rwanda</v>
          </cell>
          <cell r="I661" t="str">
            <v>Rwanda</v>
          </cell>
          <cell r="J661" t="str">
            <v>Big Data, Data Mining, Data Visualization</v>
          </cell>
          <cell r="K661" t="str">
            <v>Financial Services</v>
          </cell>
          <cell r="L661" t="str">
            <v>Exuus</v>
          </cell>
          <cell r="M661">
            <v>0.9</v>
          </cell>
          <cell r="N661" t="str">
            <v>43325Exuus50000</v>
          </cell>
          <cell r="O661" t="str">
            <v/>
          </cell>
          <cell r="P661">
            <v>1</v>
          </cell>
          <cell r="Q661">
            <v>2014</v>
          </cell>
          <cell r="R661">
            <v>50000</v>
          </cell>
          <cell r="S661">
            <v>0</v>
          </cell>
          <cell r="T661" t="str">
            <v>2. Seed</v>
          </cell>
          <cell r="U661" t="str">
            <v>Financial Services</v>
          </cell>
          <cell r="V661">
            <v>2018</v>
          </cell>
          <cell r="W661">
            <v>8</v>
          </cell>
          <cell r="X661">
            <v>3</v>
          </cell>
          <cell r="Y661">
            <v>2</v>
          </cell>
          <cell r="Z661">
            <v>1</v>
          </cell>
        </row>
        <row r="662">
          <cell r="A662">
            <v>43325</v>
          </cell>
          <cell r="B662" t="str">
            <v>LÜLA</v>
          </cell>
          <cell r="C662">
            <v>17000</v>
          </cell>
          <cell r="E662" t="str">
            <v>Seed</v>
          </cell>
          <cell r="F662" t="str">
            <v>Startupbootcamp</v>
          </cell>
          <cell r="G662" t="str">
            <v>https://www.crunchbase.com/funding_round/l%C3%BCla-grant--a0514a4e#section-lead-investors</v>
          </cell>
          <cell r="H662" t="str">
            <v>South Africa</v>
          </cell>
          <cell r="I662" t="str">
            <v>South Africa</v>
          </cell>
          <cell r="J662" t="str">
            <v>Big Data, Information Technology, Mobile Apps, Mobile Payments, Predictive Analytics, Public Transportation, Ride Sharing, Ticketing, Transportation</v>
          </cell>
          <cell r="K662" t="str">
            <v>Information Technology</v>
          </cell>
          <cell r="L662" t="str">
            <v>LÜLA</v>
          </cell>
          <cell r="M662">
            <v>0.9</v>
          </cell>
          <cell r="N662" t="str">
            <v>43325LÜLA17000</v>
          </cell>
          <cell r="O662" t="str">
            <v/>
          </cell>
          <cell r="P662">
            <v>1</v>
          </cell>
          <cell r="Q662">
            <v>2016</v>
          </cell>
          <cell r="R662">
            <v>91400</v>
          </cell>
          <cell r="S662">
            <v>0</v>
          </cell>
          <cell r="T662" t="str">
            <v>2. Seed</v>
          </cell>
          <cell r="U662" t="str">
            <v>Other Technologies &amp; Information Technology</v>
          </cell>
          <cell r="V662">
            <v>2018</v>
          </cell>
          <cell r="W662">
            <v>8</v>
          </cell>
          <cell r="X662">
            <v>3</v>
          </cell>
          <cell r="Y662">
            <v>2</v>
          </cell>
          <cell r="Z662">
            <v>1</v>
          </cell>
        </row>
        <row r="663">
          <cell r="A663">
            <v>43326</v>
          </cell>
          <cell r="B663" t="str">
            <v>HireHunt</v>
          </cell>
          <cell r="C663" t="str">
            <v>Undisclosed</v>
          </cell>
          <cell r="E663" t="str">
            <v>Seed</v>
          </cell>
          <cell r="F663" t="str">
            <v>Startupbootcamp</v>
          </cell>
          <cell r="G663" t="str">
            <v>https://www.crunchbase.com/funding_round/hirehunt-seed--3976a311</v>
          </cell>
          <cell r="H663" t="str">
            <v>Egypt</v>
          </cell>
          <cell r="I663" t="str">
            <v>Egypt</v>
          </cell>
          <cell r="J663" t="str">
            <v>Recruiting, Staffing Agency</v>
          </cell>
          <cell r="K663" t="str">
            <v>Staffing and Recruiting</v>
          </cell>
          <cell r="L663" t="str">
            <v>Hirehunt</v>
          </cell>
          <cell r="M663">
            <v>0.9</v>
          </cell>
          <cell r="N663" t="str">
            <v>43326HireHuntUndisclosed</v>
          </cell>
          <cell r="O663" t="str">
            <v/>
          </cell>
          <cell r="P663">
            <v>0</v>
          </cell>
          <cell r="Q663">
            <v>2015</v>
          </cell>
          <cell r="R663">
            <v>0</v>
          </cell>
          <cell r="S663">
            <v>0</v>
          </cell>
          <cell r="T663" t="str">
            <v>2. Seed</v>
          </cell>
          <cell r="U663" t="e">
            <v>#N/A</v>
          </cell>
          <cell r="V663">
            <v>2018</v>
          </cell>
          <cell r="W663">
            <v>8</v>
          </cell>
          <cell r="X663">
            <v>3</v>
          </cell>
          <cell r="Y663">
            <v>2</v>
          </cell>
          <cell r="Z663">
            <v>1</v>
          </cell>
        </row>
        <row r="664">
          <cell r="A664">
            <v>43327</v>
          </cell>
          <cell r="B664" t="str">
            <v>HelloSolar</v>
          </cell>
          <cell r="C664">
            <v>1000000</v>
          </cell>
          <cell r="E664" t="str">
            <v>Series A</v>
          </cell>
          <cell r="F664" t="str">
            <v>Undisclosed</v>
          </cell>
          <cell r="G664" t="str">
            <v>IBEX Frontier LLC</v>
          </cell>
          <cell r="H664" t="str">
            <v>Ethiopia</v>
          </cell>
          <cell r="I664" t="str">
            <v>Ethiopia</v>
          </cell>
          <cell r="J664" t="str">
            <v>Renewables &amp; Environment</v>
          </cell>
          <cell r="K664" t="str">
            <v>Energy &amp; Environment Resources</v>
          </cell>
          <cell r="L664" t="str">
            <v>HelloSolar</v>
          </cell>
          <cell r="M664">
            <v>0.9</v>
          </cell>
          <cell r="N664" t="str">
            <v>43327HelloSolar1000000</v>
          </cell>
          <cell r="O664" t="str">
            <v/>
          </cell>
          <cell r="P664">
            <v>1</v>
          </cell>
          <cell r="Q664">
            <v>2018</v>
          </cell>
          <cell r="R664">
            <v>1000000</v>
          </cell>
          <cell r="S664">
            <v>0</v>
          </cell>
          <cell r="T664" t="str">
            <v>3. Early Venture</v>
          </cell>
          <cell r="U664" t="e">
            <v>#N/A</v>
          </cell>
          <cell r="V664">
            <v>2018</v>
          </cell>
          <cell r="W664">
            <v>8</v>
          </cell>
          <cell r="X664">
            <v>3</v>
          </cell>
          <cell r="Y664">
            <v>2</v>
          </cell>
          <cell r="Z664">
            <v>1</v>
          </cell>
        </row>
        <row r="665">
          <cell r="A665">
            <v>43327</v>
          </cell>
          <cell r="B665" t="str">
            <v>Farmru</v>
          </cell>
          <cell r="C665">
            <v>65000</v>
          </cell>
          <cell r="E665" t="str">
            <v>Grant</v>
          </cell>
          <cell r="F665" t="str">
            <v>SAB Foundation</v>
          </cell>
          <cell r="G665" t="str">
            <v>https://is.gd/pztLaU</v>
          </cell>
          <cell r="H665" t="str">
            <v>South Africa</v>
          </cell>
          <cell r="I665" t="str">
            <v>South Africa</v>
          </cell>
          <cell r="J665" t="str">
            <v>AgriTech, Smart farming</v>
          </cell>
          <cell r="K665" t="str">
            <v>Agriculture</v>
          </cell>
          <cell r="L665" t="str">
            <v>Farmru</v>
          </cell>
          <cell r="M665">
            <v>0.9</v>
          </cell>
          <cell r="N665" t="str">
            <v>43327Farmru65000</v>
          </cell>
          <cell r="O665" t="str">
            <v/>
          </cell>
          <cell r="P665">
            <v>1</v>
          </cell>
          <cell r="Q665">
            <v>2017</v>
          </cell>
          <cell r="R665">
            <v>65000</v>
          </cell>
          <cell r="S665">
            <v>0</v>
          </cell>
          <cell r="T665" t="str">
            <v>1. Grant</v>
          </cell>
          <cell r="U665" t="str">
            <v>Agriculture</v>
          </cell>
          <cell r="V665">
            <v>2018</v>
          </cell>
          <cell r="W665">
            <v>8</v>
          </cell>
          <cell r="X665">
            <v>3</v>
          </cell>
          <cell r="Y665">
            <v>2</v>
          </cell>
          <cell r="Z665">
            <v>1</v>
          </cell>
        </row>
        <row r="666">
          <cell r="A666">
            <v>43327</v>
          </cell>
          <cell r="B666" t="str">
            <v>Scienup</v>
          </cell>
          <cell r="C666">
            <v>20000</v>
          </cell>
          <cell r="E666" t="str">
            <v>Seed</v>
          </cell>
          <cell r="F666" t="str">
            <v xml:space="preserve"> Flat6Labs Cairo</v>
          </cell>
          <cell r="G666" t="str">
            <v>https://magnitt.com/startups/scienup</v>
          </cell>
          <cell r="H666" t="str">
            <v>Egypt</v>
          </cell>
          <cell r="I666" t="str">
            <v>Egypt</v>
          </cell>
          <cell r="J666">
            <v>0</v>
          </cell>
          <cell r="K666" t="str">
            <v>Information Technology</v>
          </cell>
          <cell r="L666" t="str">
            <v>Scienup</v>
          </cell>
          <cell r="M666">
            <v>0.9</v>
          </cell>
          <cell r="N666" t="str">
            <v>43327Scienup20000</v>
          </cell>
          <cell r="O666" t="str">
            <v/>
          </cell>
          <cell r="P666">
            <v>1</v>
          </cell>
          <cell r="Q666">
            <v>2017</v>
          </cell>
          <cell r="R666">
            <v>20000</v>
          </cell>
          <cell r="S666">
            <v>0</v>
          </cell>
          <cell r="T666" t="str">
            <v>2. Seed</v>
          </cell>
          <cell r="U666" t="str">
            <v>Other Technologies &amp; Information Technology</v>
          </cell>
          <cell r="V666">
            <v>2018</v>
          </cell>
          <cell r="W666">
            <v>8</v>
          </cell>
          <cell r="X666">
            <v>3</v>
          </cell>
          <cell r="Y666">
            <v>2</v>
          </cell>
          <cell r="Z666">
            <v>1</v>
          </cell>
        </row>
        <row r="667">
          <cell r="A667">
            <v>43327</v>
          </cell>
          <cell r="B667" t="str">
            <v>Enqaz Dot Net</v>
          </cell>
          <cell r="C667">
            <v>5500</v>
          </cell>
          <cell r="E667" t="str">
            <v>Seed</v>
          </cell>
          <cell r="F667" t="str">
            <v>Undisclosed</v>
          </cell>
          <cell r="G667" t="str">
            <v>https://www.crunchbase.com/funding_round/enqaz-dot-net-seed--e8d2b362</v>
          </cell>
          <cell r="H667" t="str">
            <v>Egypt</v>
          </cell>
          <cell r="I667" t="str">
            <v>Egypt</v>
          </cell>
          <cell r="J667" t="str">
            <v>Software, Transportstion</v>
          </cell>
          <cell r="K667" t="str">
            <v>Information Technology</v>
          </cell>
          <cell r="L667" t="str">
            <v>Enqaz Dot Net</v>
          </cell>
          <cell r="M667">
            <v>0.9</v>
          </cell>
          <cell r="N667" t="str">
            <v>43327Enqaz Dot Net5500</v>
          </cell>
          <cell r="O667" t="str">
            <v/>
          </cell>
          <cell r="P667">
            <v>1</v>
          </cell>
          <cell r="Q667">
            <v>2017</v>
          </cell>
          <cell r="R667">
            <v>5500</v>
          </cell>
          <cell r="S667">
            <v>0</v>
          </cell>
          <cell r="T667" t="str">
            <v>2. Seed</v>
          </cell>
          <cell r="U667" t="str">
            <v>Other Technologies &amp; Information Technology</v>
          </cell>
          <cell r="V667">
            <v>2018</v>
          </cell>
          <cell r="W667">
            <v>8</v>
          </cell>
          <cell r="X667">
            <v>3</v>
          </cell>
          <cell r="Y667">
            <v>2</v>
          </cell>
          <cell r="Z667">
            <v>1</v>
          </cell>
        </row>
        <row r="668">
          <cell r="A668">
            <v>43328</v>
          </cell>
          <cell r="B668" t="str">
            <v>Wallets Africa</v>
          </cell>
          <cell r="C668">
            <v>15000</v>
          </cell>
          <cell r="E668" t="str">
            <v>Seed</v>
          </cell>
          <cell r="F668" t="str">
            <v>Microtraction</v>
          </cell>
          <cell r="G668" t="str">
            <v>https://techpoint.africa/reports/q3/</v>
          </cell>
          <cell r="H668" t="str">
            <v>Nigeria</v>
          </cell>
          <cell r="I668" t="str">
            <v>Nigeria</v>
          </cell>
          <cell r="J668" t="str">
            <v>Financial Services, FinTech, Infrastructure, Mobile, Mobile Payments, Payments</v>
          </cell>
          <cell r="K668" t="str">
            <v>Financial Services</v>
          </cell>
          <cell r="L668" t="str">
            <v>Wallets Africa</v>
          </cell>
          <cell r="M668">
            <v>0.9</v>
          </cell>
          <cell r="N668" t="str">
            <v>43328Wallets Africa15000</v>
          </cell>
          <cell r="O668" t="str">
            <v/>
          </cell>
          <cell r="P668">
            <v>1</v>
          </cell>
          <cell r="Q668">
            <v>2016</v>
          </cell>
          <cell r="R668">
            <v>165000</v>
          </cell>
          <cell r="S668">
            <v>0</v>
          </cell>
          <cell r="T668" t="str">
            <v>2. Seed</v>
          </cell>
          <cell r="U668" t="str">
            <v>Financial Services</v>
          </cell>
          <cell r="V668">
            <v>2018</v>
          </cell>
          <cell r="W668">
            <v>8</v>
          </cell>
          <cell r="X668">
            <v>3</v>
          </cell>
          <cell r="Y668">
            <v>2</v>
          </cell>
          <cell r="Z668">
            <v>1</v>
          </cell>
        </row>
        <row r="669">
          <cell r="A669">
            <v>43328</v>
          </cell>
          <cell r="B669" t="str">
            <v>Allpro Technologies</v>
          </cell>
          <cell r="C669">
            <v>15000</v>
          </cell>
          <cell r="E669" t="str">
            <v>Seed</v>
          </cell>
          <cell r="F669" t="str">
            <v>Microtraction</v>
          </cell>
          <cell r="G669" t="str">
            <v>https://techpoint.africa/reports/q3/</v>
          </cell>
          <cell r="H669" t="str">
            <v>Nigeria</v>
          </cell>
          <cell r="I669" t="str">
            <v>Nigeria</v>
          </cell>
          <cell r="J669" t="str">
            <v>Data, Payments, Software</v>
          </cell>
          <cell r="K669" t="str">
            <v>Education</v>
          </cell>
          <cell r="L669" t="str">
            <v>Allpro Technologies</v>
          </cell>
          <cell r="M669">
            <v>0.9</v>
          </cell>
          <cell r="N669" t="str">
            <v>43328Allpro Technologies15000</v>
          </cell>
          <cell r="O669" t="str">
            <v/>
          </cell>
          <cell r="P669">
            <v>1</v>
          </cell>
          <cell r="Q669">
            <v>2017</v>
          </cell>
          <cell r="R669">
            <v>15000</v>
          </cell>
          <cell r="S669">
            <v>0</v>
          </cell>
          <cell r="T669" t="str">
            <v>2. Seed</v>
          </cell>
          <cell r="U669" t="str">
            <v>Education</v>
          </cell>
          <cell r="V669">
            <v>2018</v>
          </cell>
          <cell r="W669">
            <v>8</v>
          </cell>
          <cell r="X669">
            <v>3</v>
          </cell>
          <cell r="Y669">
            <v>2</v>
          </cell>
          <cell r="Z669">
            <v>1</v>
          </cell>
        </row>
        <row r="670">
          <cell r="A670">
            <v>43332</v>
          </cell>
          <cell r="B670" t="str">
            <v>BuyCoins</v>
          </cell>
          <cell r="C670">
            <v>120000</v>
          </cell>
          <cell r="E670" t="str">
            <v>Seed</v>
          </cell>
          <cell r="F670" t="str">
            <v>Y Combinator</v>
          </cell>
          <cell r="G670" t="str">
            <v>https://www.crunchbase.com/funding_round/buycoins-seed--842371c8#section-investors</v>
          </cell>
          <cell r="H670" t="str">
            <v>Nigeria</v>
          </cell>
          <cell r="I670" t="str">
            <v>Nigeria</v>
          </cell>
          <cell r="J670" t="str">
            <v>Bitcoin, Cryptocurrency, Mobile Apps</v>
          </cell>
          <cell r="K670" t="str">
            <v>Financial Services</v>
          </cell>
          <cell r="L670" t="str">
            <v>Buycoins</v>
          </cell>
          <cell r="M670">
            <v>0.9</v>
          </cell>
          <cell r="N670" t="str">
            <v>43332BuyCoins120000</v>
          </cell>
          <cell r="O670" t="str">
            <v/>
          </cell>
          <cell r="P670">
            <v>1</v>
          </cell>
          <cell r="Q670">
            <v>2017</v>
          </cell>
          <cell r="R670">
            <v>1235000</v>
          </cell>
          <cell r="S670">
            <v>0</v>
          </cell>
          <cell r="T670" t="str">
            <v>2. Seed</v>
          </cell>
          <cell r="U670" t="str">
            <v>Financial Services</v>
          </cell>
          <cell r="V670">
            <v>2018</v>
          </cell>
          <cell r="W670">
            <v>8</v>
          </cell>
          <cell r="X670">
            <v>3</v>
          </cell>
          <cell r="Y670">
            <v>2</v>
          </cell>
          <cell r="Z670">
            <v>1</v>
          </cell>
        </row>
        <row r="671">
          <cell r="A671">
            <v>43332</v>
          </cell>
          <cell r="B671" t="str">
            <v>CowryWise</v>
          </cell>
          <cell r="C671">
            <v>120000</v>
          </cell>
          <cell r="E671" t="str">
            <v>Seed</v>
          </cell>
          <cell r="F671" t="str">
            <v>Y Combinator</v>
          </cell>
          <cell r="G671" t="str">
            <v>https://www.crunchbase.com/funding_round/cowrywise-seed--ae0320c3</v>
          </cell>
          <cell r="H671" t="str">
            <v>Nigeria</v>
          </cell>
          <cell r="I671" t="str">
            <v>Nigeria</v>
          </cell>
          <cell r="J671" t="str">
            <v>Personal Finance, Wealth Management, Savings</v>
          </cell>
          <cell r="K671" t="str">
            <v>Financial Services</v>
          </cell>
          <cell r="L671" t="str">
            <v>Cowrywise</v>
          </cell>
          <cell r="M671">
            <v>0.9</v>
          </cell>
          <cell r="N671" t="str">
            <v>43332CowryWise120000</v>
          </cell>
          <cell r="O671" t="str">
            <v/>
          </cell>
          <cell r="P671">
            <v>1</v>
          </cell>
          <cell r="Q671">
            <v>2017</v>
          </cell>
          <cell r="R671">
            <v>185000</v>
          </cell>
          <cell r="S671">
            <v>0</v>
          </cell>
          <cell r="T671" t="str">
            <v>2. Seed</v>
          </cell>
          <cell r="U671" t="str">
            <v>Financial Services</v>
          </cell>
          <cell r="V671">
            <v>2018</v>
          </cell>
          <cell r="W671">
            <v>8</v>
          </cell>
          <cell r="X671">
            <v>3</v>
          </cell>
          <cell r="Y671">
            <v>2</v>
          </cell>
          <cell r="Z671">
            <v>1</v>
          </cell>
        </row>
        <row r="672">
          <cell r="A672">
            <v>43333</v>
          </cell>
          <cell r="B672" t="str">
            <v>Names &amp; Faces</v>
          </cell>
          <cell r="C672">
            <v>120000</v>
          </cell>
          <cell r="E672" t="str">
            <v>Seed</v>
          </cell>
          <cell r="F672" t="str">
            <v>Y Combinator</v>
          </cell>
          <cell r="G672" t="str">
            <v>https://techcrunch.com/2018/08/20/here-are-the-63-startups-that-launched-today-at-y-combinators-s18-demo-day-1/</v>
          </cell>
          <cell r="H672" t="str">
            <v>South Africa</v>
          </cell>
          <cell r="I672" t="str">
            <v>South Africa</v>
          </cell>
          <cell r="J672" t="str">
            <v>Information Services, Information Technology, Software</v>
          </cell>
          <cell r="K672" t="str">
            <v>Information Technology</v>
          </cell>
          <cell r="L672" t="str">
            <v>Names &amp; Faces</v>
          </cell>
          <cell r="M672">
            <v>0.9</v>
          </cell>
          <cell r="N672" t="str">
            <v>43333Names &amp; Faces120000</v>
          </cell>
          <cell r="O672" t="str">
            <v/>
          </cell>
          <cell r="P672">
            <v>1</v>
          </cell>
          <cell r="Q672">
            <v>2016</v>
          </cell>
          <cell r="R672">
            <v>3220000</v>
          </cell>
          <cell r="S672">
            <v>0</v>
          </cell>
          <cell r="T672" t="str">
            <v>2. Seed</v>
          </cell>
          <cell r="U672" t="str">
            <v>Other Technologies &amp; Information Technology</v>
          </cell>
          <cell r="V672">
            <v>2018</v>
          </cell>
          <cell r="W672">
            <v>8</v>
          </cell>
          <cell r="X672">
            <v>3</v>
          </cell>
          <cell r="Y672">
            <v>2</v>
          </cell>
          <cell r="Z672">
            <v>1</v>
          </cell>
        </row>
        <row r="673">
          <cell r="A673">
            <v>43334</v>
          </cell>
          <cell r="B673" t="str">
            <v>Awamo</v>
          </cell>
          <cell r="C673" t="str">
            <v>Undisclosed</v>
          </cell>
          <cell r="E673" t="str">
            <v>Seed</v>
          </cell>
          <cell r="F673" t="str">
            <v>FinLab</v>
          </cell>
          <cell r="G673" t="str">
            <v>https://www.crunchbase.com/funding_round/awamo-seed--766d5b33#section-recent-news</v>
          </cell>
          <cell r="H673" t="str">
            <v>Uganda</v>
          </cell>
          <cell r="I673" t="str">
            <v>Uganda</v>
          </cell>
          <cell r="J673" t="str">
            <v>Biometrics, Financial Services, FinTech, Lending, Micro Lending</v>
          </cell>
          <cell r="K673" t="str">
            <v>Financial Services</v>
          </cell>
          <cell r="L673" t="str">
            <v>Awamo</v>
          </cell>
          <cell r="M673">
            <v>0.9</v>
          </cell>
          <cell r="N673" t="str">
            <v>43334AwamoUndisclosed</v>
          </cell>
          <cell r="O673" t="str">
            <v/>
          </cell>
          <cell r="P673">
            <v>0</v>
          </cell>
          <cell r="Q673">
            <v>2015</v>
          </cell>
          <cell r="R673">
            <v>0</v>
          </cell>
          <cell r="S673">
            <v>0</v>
          </cell>
          <cell r="T673" t="str">
            <v>2. Seed</v>
          </cell>
          <cell r="U673" t="str">
            <v>Financial Services</v>
          </cell>
          <cell r="V673">
            <v>2018</v>
          </cell>
          <cell r="W673">
            <v>8</v>
          </cell>
          <cell r="X673">
            <v>3</v>
          </cell>
          <cell r="Y673">
            <v>2</v>
          </cell>
          <cell r="Z673">
            <v>1</v>
          </cell>
        </row>
        <row r="674">
          <cell r="A674">
            <v>43334</v>
          </cell>
          <cell r="B674" t="str">
            <v>Sweetkiwi</v>
          </cell>
          <cell r="C674">
            <v>20000</v>
          </cell>
          <cell r="E674" t="str">
            <v>Seed</v>
          </cell>
          <cell r="F674" t="str">
            <v>Union Kitchen</v>
          </cell>
          <cell r="G674" t="str">
            <v>https://www.crunchbase.com/funding_round/sweetkiwi-seed--355e32cf</v>
          </cell>
          <cell r="H674" t="str">
            <v>Nigeria</v>
          </cell>
          <cell r="I674" t="str">
            <v>Nigeria</v>
          </cell>
          <cell r="J674" t="str">
            <v>Yoghurt</v>
          </cell>
          <cell r="K674" t="str">
            <v>Foods &amp; Beverages</v>
          </cell>
          <cell r="L674" t="str">
            <v>Sweetkiwi</v>
          </cell>
          <cell r="M674">
            <v>0.9</v>
          </cell>
          <cell r="N674" t="str">
            <v>43334Sweetkiwi20000</v>
          </cell>
          <cell r="O674" t="str">
            <v/>
          </cell>
          <cell r="P674">
            <v>1</v>
          </cell>
          <cell r="Q674">
            <v>2011</v>
          </cell>
          <cell r="R674">
            <v>20000</v>
          </cell>
          <cell r="S674">
            <v>0</v>
          </cell>
          <cell r="T674" t="str">
            <v>2. Seed</v>
          </cell>
          <cell r="U674" t="e">
            <v>#N/A</v>
          </cell>
          <cell r="V674">
            <v>2018</v>
          </cell>
          <cell r="W674">
            <v>8</v>
          </cell>
          <cell r="X674">
            <v>3</v>
          </cell>
          <cell r="Y674">
            <v>2</v>
          </cell>
          <cell r="Z674">
            <v>1</v>
          </cell>
        </row>
        <row r="675">
          <cell r="A675">
            <v>43335</v>
          </cell>
          <cell r="B675" t="str">
            <v>Lendable</v>
          </cell>
          <cell r="C675">
            <v>450000</v>
          </cell>
          <cell r="E675" t="str">
            <v>Grant</v>
          </cell>
          <cell r="F675" t="str">
            <v>FMO</v>
          </cell>
          <cell r="G675" t="str">
            <v>http://ventureburn.com/2018/08/lendable-fmo-450k/</v>
          </cell>
          <cell r="H675" t="str">
            <v>Kenya</v>
          </cell>
          <cell r="I675" t="str">
            <v>Kenya</v>
          </cell>
          <cell r="J675" t="str">
            <v>Angel Investment, Finance, Impact Investing</v>
          </cell>
          <cell r="K675" t="str">
            <v>Financial Services</v>
          </cell>
          <cell r="L675" t="str">
            <v>Lendable</v>
          </cell>
          <cell r="M675">
            <v>0.9</v>
          </cell>
          <cell r="N675" t="str">
            <v>43335Lendable450000</v>
          </cell>
          <cell r="O675" t="str">
            <v/>
          </cell>
          <cell r="P675">
            <v>1</v>
          </cell>
          <cell r="Q675">
            <v>2014</v>
          </cell>
          <cell r="R675">
            <v>450000</v>
          </cell>
          <cell r="S675">
            <v>0</v>
          </cell>
          <cell r="T675" t="str">
            <v>1. Grant</v>
          </cell>
          <cell r="U675" t="str">
            <v>Financial Services</v>
          </cell>
          <cell r="V675">
            <v>2018</v>
          </cell>
          <cell r="W675">
            <v>8</v>
          </cell>
          <cell r="X675">
            <v>3</v>
          </cell>
          <cell r="Y675">
            <v>2</v>
          </cell>
          <cell r="Z675">
            <v>1</v>
          </cell>
        </row>
        <row r="676">
          <cell r="A676">
            <v>43335</v>
          </cell>
          <cell r="B676" t="str">
            <v>ThankUCash</v>
          </cell>
          <cell r="C676">
            <v>200000</v>
          </cell>
          <cell r="E676" t="str">
            <v>Seed</v>
          </cell>
          <cell r="F676" t="str">
            <v>Microtraction, Ventures Platform</v>
          </cell>
          <cell r="G676" t="str">
            <v>https://www.crunchbase.com/funding_round/connected-analytics-seed--8a05a338#section-overview</v>
          </cell>
          <cell r="H676" t="str">
            <v>Nigeria</v>
          </cell>
          <cell r="I676" t="str">
            <v>Nigeria</v>
          </cell>
          <cell r="J676" t="str">
            <v>SaaS</v>
          </cell>
          <cell r="K676" t="str">
            <v>Financial Services</v>
          </cell>
          <cell r="L676" t="str">
            <v>ThankUCash</v>
          </cell>
          <cell r="M676">
            <v>0.9</v>
          </cell>
          <cell r="N676" t="str">
            <v>43335ThankUCash200000</v>
          </cell>
          <cell r="O676" t="str">
            <v/>
          </cell>
          <cell r="P676">
            <v>1</v>
          </cell>
          <cell r="Q676">
            <v>2018</v>
          </cell>
          <cell r="R676">
            <v>210000</v>
          </cell>
          <cell r="S676">
            <v>0</v>
          </cell>
          <cell r="T676" t="str">
            <v>2. Seed</v>
          </cell>
          <cell r="U676" t="str">
            <v>Financial Services</v>
          </cell>
          <cell r="V676">
            <v>2018</v>
          </cell>
          <cell r="W676">
            <v>8</v>
          </cell>
          <cell r="X676">
            <v>3</v>
          </cell>
          <cell r="Y676">
            <v>2</v>
          </cell>
          <cell r="Z676">
            <v>2</v>
          </cell>
        </row>
        <row r="677">
          <cell r="A677">
            <v>43337</v>
          </cell>
          <cell r="B677" t="str">
            <v>The Farmer's Son Cycles</v>
          </cell>
          <cell r="C677" t="str">
            <v>Undisclosed</v>
          </cell>
          <cell r="E677" t="str">
            <v>Series B</v>
          </cell>
          <cell r="F677" t="str">
            <v>Undisclosed</v>
          </cell>
          <cell r="G677" t="str">
            <v>https://www.crunchbase.com/organization/the-farmer-s-son-cycles</v>
          </cell>
          <cell r="H677" t="str">
            <v>Nigeria</v>
          </cell>
          <cell r="I677" t="str">
            <v>Nigeria</v>
          </cell>
          <cell r="J677" t="str">
            <v>Manufacturing</v>
          </cell>
          <cell r="K677" t="str">
            <v>Automotive</v>
          </cell>
          <cell r="L677" t="str">
            <v>The Farmer's Son Cycles</v>
          </cell>
          <cell r="M677">
            <v>0.9</v>
          </cell>
          <cell r="N677" t="str">
            <v>43337The Farmer's Son CyclesUndisclosed</v>
          </cell>
          <cell r="O677" t="str">
            <v/>
          </cell>
          <cell r="P677">
            <v>0</v>
          </cell>
          <cell r="Q677">
            <v>2017</v>
          </cell>
          <cell r="R677">
            <v>0</v>
          </cell>
          <cell r="S677">
            <v>0</v>
          </cell>
          <cell r="T677" t="str">
            <v>3. Early Venture</v>
          </cell>
          <cell r="U677" t="str">
            <v>Emerging Technologies</v>
          </cell>
          <cell r="V677">
            <v>2018</v>
          </cell>
          <cell r="W677">
            <v>8</v>
          </cell>
          <cell r="X677">
            <v>3</v>
          </cell>
          <cell r="Y677">
            <v>2</v>
          </cell>
          <cell r="Z677">
            <v>1</v>
          </cell>
        </row>
        <row r="678">
          <cell r="A678">
            <v>43339</v>
          </cell>
          <cell r="B678" t="str">
            <v>PrepClass</v>
          </cell>
          <cell r="C678">
            <v>300000</v>
          </cell>
          <cell r="E678" t="str">
            <v>Series A</v>
          </cell>
          <cell r="F678" t="str">
            <v>Rise Capital</v>
          </cell>
          <cell r="G678" t="str">
            <v>https://www.sec.gov/Archives/edgar/data/1751253/000175125318000001/xslFormDX01/primary_doc.xml</v>
          </cell>
          <cell r="H678" t="str">
            <v>Nigeria</v>
          </cell>
          <cell r="I678" t="str">
            <v>Nigeria</v>
          </cell>
          <cell r="J678" t="str">
            <v>E-Learning, EdTech, Education</v>
          </cell>
          <cell r="K678" t="str">
            <v>Education</v>
          </cell>
          <cell r="L678" t="str">
            <v>Prepclass</v>
          </cell>
          <cell r="M678">
            <v>0.9</v>
          </cell>
          <cell r="N678" t="str">
            <v>43339PrepClass300000</v>
          </cell>
          <cell r="O678" t="str">
            <v/>
          </cell>
          <cell r="P678">
            <v>1</v>
          </cell>
          <cell r="Q678">
            <v>2014</v>
          </cell>
          <cell r="R678">
            <v>620000</v>
          </cell>
          <cell r="S678">
            <v>0</v>
          </cell>
          <cell r="T678" t="str">
            <v>3. Early Venture</v>
          </cell>
          <cell r="U678" t="str">
            <v>Education</v>
          </cell>
          <cell r="V678">
            <v>2018</v>
          </cell>
          <cell r="W678">
            <v>8</v>
          </cell>
          <cell r="X678">
            <v>3</v>
          </cell>
          <cell r="Y678">
            <v>2</v>
          </cell>
          <cell r="Z678">
            <v>1</v>
          </cell>
        </row>
        <row r="679">
          <cell r="A679">
            <v>43339</v>
          </cell>
          <cell r="B679" t="str">
            <v>TalkLift</v>
          </cell>
          <cell r="C679">
            <v>50000</v>
          </cell>
          <cell r="E679" t="str">
            <v>Seed</v>
          </cell>
          <cell r="F679" t="str">
            <v>Leapfrog Ventures Japan</v>
          </cell>
          <cell r="G679" t="str">
            <v>http://digestafrica.com/takuma-leapfrog-ventures-kenya-biasharabot/</v>
          </cell>
          <cell r="H679" t="str">
            <v>Kenya</v>
          </cell>
          <cell r="I679" t="str">
            <v>Kenya</v>
          </cell>
          <cell r="J679" t="str">
            <v>CRM, Customer Support, Customer Experience, SaaS</v>
          </cell>
          <cell r="K679" t="str">
            <v>SaaS</v>
          </cell>
          <cell r="L679" t="str">
            <v>Talklift</v>
          </cell>
          <cell r="M679">
            <v>0.9</v>
          </cell>
          <cell r="N679" t="str">
            <v>43339TalkLift50000</v>
          </cell>
          <cell r="O679" t="str">
            <v/>
          </cell>
          <cell r="P679">
            <v>1</v>
          </cell>
          <cell r="Q679">
            <v>2017</v>
          </cell>
          <cell r="R679">
            <v>100000</v>
          </cell>
          <cell r="S679">
            <v>0</v>
          </cell>
          <cell r="T679" t="str">
            <v>2. Seed</v>
          </cell>
          <cell r="U679" t="str">
            <v>Other Technologies &amp; Information Technology</v>
          </cell>
          <cell r="V679">
            <v>2018</v>
          </cell>
          <cell r="W679">
            <v>8</v>
          </cell>
          <cell r="X679">
            <v>3</v>
          </cell>
          <cell r="Y679">
            <v>2</v>
          </cell>
          <cell r="Z679">
            <v>1</v>
          </cell>
        </row>
        <row r="680">
          <cell r="A680">
            <v>43339</v>
          </cell>
          <cell r="B680" t="str">
            <v>ThankUCash</v>
          </cell>
          <cell r="C680">
            <v>10000</v>
          </cell>
          <cell r="E680" t="str">
            <v>Pre-Seed</v>
          </cell>
          <cell r="F680" t="str">
            <v>Google Launchpad Accelerator</v>
          </cell>
          <cell r="G680" t="str">
            <v>https://www.crunchbase.com/funding_round/connected-analytics-seed--bdf2ab5d#section-investors</v>
          </cell>
          <cell r="H680" t="str">
            <v>Nigeria</v>
          </cell>
          <cell r="I680" t="str">
            <v>Nigeria</v>
          </cell>
          <cell r="J680" t="str">
            <v>SaaS</v>
          </cell>
          <cell r="K680" t="str">
            <v>Financial Services</v>
          </cell>
          <cell r="L680" t="str">
            <v>ThankUCash</v>
          </cell>
          <cell r="M680">
            <v>0.9</v>
          </cell>
          <cell r="N680" t="str">
            <v>43339ThankUCash10000</v>
          </cell>
          <cell r="O680" t="str">
            <v/>
          </cell>
          <cell r="P680">
            <v>1</v>
          </cell>
          <cell r="Q680">
            <v>2018</v>
          </cell>
          <cell r="R680">
            <v>210000</v>
          </cell>
          <cell r="S680">
            <v>0</v>
          </cell>
          <cell r="T680" t="str">
            <v>2. Seed</v>
          </cell>
          <cell r="U680" t="str">
            <v>Financial Services</v>
          </cell>
          <cell r="V680">
            <v>2018</v>
          </cell>
          <cell r="W680">
            <v>8</v>
          </cell>
          <cell r="X680">
            <v>3</v>
          </cell>
          <cell r="Y680">
            <v>2</v>
          </cell>
          <cell r="Z680">
            <v>1</v>
          </cell>
        </row>
        <row r="681">
          <cell r="A681">
            <v>43340</v>
          </cell>
          <cell r="B681" t="str">
            <v>Paystack</v>
          </cell>
          <cell r="C681">
            <v>10205000</v>
          </cell>
          <cell r="E681" t="str">
            <v>Series A</v>
          </cell>
          <cell r="F681" t="str">
            <v>Stripe, Y Combinator, Tencent Holdings, Visa</v>
          </cell>
          <cell r="G681" t="str">
            <v>https://www.sec.gov/Archives/edgar/data/1751829/000175182918000001/xslFormDX01/primary_doc.xml</v>
          </cell>
          <cell r="H681" t="str">
            <v>Nigeria</v>
          </cell>
          <cell r="I681" t="str">
            <v>Nigeria</v>
          </cell>
          <cell r="J681" t="str">
            <v>Financial Services, Internet, Payments, Fintech</v>
          </cell>
          <cell r="K681" t="str">
            <v>Financial Services</v>
          </cell>
          <cell r="L681" t="str">
            <v>Paystack</v>
          </cell>
          <cell r="M681">
            <v>0.9</v>
          </cell>
          <cell r="N681" t="str">
            <v>43340Paystack10205000</v>
          </cell>
          <cell r="O681" t="str">
            <v/>
          </cell>
          <cell r="P681">
            <v>1</v>
          </cell>
          <cell r="Q681">
            <v>2015</v>
          </cell>
          <cell r="R681">
            <v>11625000</v>
          </cell>
          <cell r="S681">
            <v>0</v>
          </cell>
          <cell r="T681" t="str">
            <v>3. Early Venture</v>
          </cell>
          <cell r="U681" t="str">
            <v>Financial Services</v>
          </cell>
          <cell r="V681">
            <v>2018</v>
          </cell>
          <cell r="W681">
            <v>8</v>
          </cell>
          <cell r="X681">
            <v>3</v>
          </cell>
          <cell r="Y681">
            <v>2</v>
          </cell>
          <cell r="Z681">
            <v>4</v>
          </cell>
        </row>
        <row r="682">
          <cell r="A682">
            <v>42723</v>
          </cell>
          <cell r="B682" t="str">
            <v>Paystack</v>
          </cell>
          <cell r="C682">
            <v>1300000</v>
          </cell>
          <cell r="E682" t="str">
            <v>Seed</v>
          </cell>
          <cell r="F682" t="str">
            <v>Tencent Holdings, Comcast Ventures, Singularity Investments</v>
          </cell>
          <cell r="G682" t="str">
            <v>http://disrupt-africa.com/2016/12/nigerias-paystack-gets-1-3m-seed-funding/</v>
          </cell>
          <cell r="H682" t="str">
            <v>Nigeria</v>
          </cell>
          <cell r="I682" t="str">
            <v>Nigeria</v>
          </cell>
          <cell r="J682" t="str">
            <v>Financial Services, Internet, Payments, Fintech</v>
          </cell>
          <cell r="K682" t="str">
            <v>Financial Services</v>
          </cell>
          <cell r="L682" t="str">
            <v>Paystack</v>
          </cell>
          <cell r="M682">
            <v>0.9</v>
          </cell>
          <cell r="N682" t="str">
            <v>42723Paystack1300000</v>
          </cell>
        </row>
        <row r="683">
          <cell r="A683">
            <v>42453</v>
          </cell>
          <cell r="B683" t="str">
            <v>Paystack</v>
          </cell>
          <cell r="C683">
            <v>120000</v>
          </cell>
          <cell r="E683" t="str">
            <v>Seed</v>
          </cell>
          <cell r="F683" t="str">
            <v>Y Combinator</v>
          </cell>
          <cell r="G683" t="str">
            <v>https://techcrunch.com/2016/03/22/y-combinator-demo-day-winter-2016/</v>
          </cell>
          <cell r="H683" t="str">
            <v>Nigeria</v>
          </cell>
          <cell r="I683" t="str">
            <v>Nigeria</v>
          </cell>
          <cell r="J683" t="str">
            <v>Financial Services, Internet, Payments, Fintech</v>
          </cell>
          <cell r="K683" t="str">
            <v>Financial Services</v>
          </cell>
          <cell r="L683" t="str">
            <v>Paystack</v>
          </cell>
          <cell r="M683">
            <v>0.9</v>
          </cell>
          <cell r="N683" t="str">
            <v>42453Paystack120000</v>
          </cell>
        </row>
        <row r="684">
          <cell r="A684">
            <v>43340</v>
          </cell>
          <cell r="B684" t="str">
            <v>Twiga Foods</v>
          </cell>
          <cell r="C684">
            <v>5000000</v>
          </cell>
          <cell r="E684" t="str">
            <v>Debt Financing</v>
          </cell>
          <cell r="F684" t="str">
            <v>Overseas Private Investment Corporation</v>
          </cell>
          <cell r="G684" t="str">
            <v>https://techweez.com/2018/08/28/twiga-foods-gets-multimillion-dollar-funding-for-distribution-network/</v>
          </cell>
          <cell r="H684" t="str">
            <v>Kenya</v>
          </cell>
          <cell r="I684" t="str">
            <v>Kenya</v>
          </cell>
          <cell r="J684" t="str">
            <v>mCommerce, Distribution, and Agriculture</v>
          </cell>
          <cell r="K684" t="str">
            <v>E-Commerce &amp; Retail</v>
          </cell>
          <cell r="L684" t="str">
            <v>Twiga Foods</v>
          </cell>
          <cell r="M684">
            <v>0.9</v>
          </cell>
          <cell r="N684" t="str">
            <v>43340Twiga Foods5000000</v>
          </cell>
          <cell r="O684" t="str">
            <v/>
          </cell>
          <cell r="P684">
            <v>1</v>
          </cell>
          <cell r="Q684">
            <v>2013</v>
          </cell>
          <cell r="R684">
            <v>40350000</v>
          </cell>
          <cell r="S684">
            <v>0</v>
          </cell>
          <cell r="T684" t="str">
            <v>5. Debt Financing</v>
          </cell>
          <cell r="U684" t="str">
            <v>E-commerce &amp; Retail</v>
          </cell>
          <cell r="V684">
            <v>2018</v>
          </cell>
          <cell r="W684">
            <v>8</v>
          </cell>
          <cell r="X684">
            <v>3</v>
          </cell>
          <cell r="Y684">
            <v>2</v>
          </cell>
          <cell r="Z684">
            <v>1</v>
          </cell>
        </row>
        <row r="685">
          <cell r="A685">
            <v>43341</v>
          </cell>
          <cell r="B685" t="str">
            <v>PayGo Energy</v>
          </cell>
          <cell r="C685">
            <v>3500000</v>
          </cell>
          <cell r="E685" t="str">
            <v>Series A</v>
          </cell>
          <cell r="F685" t="str">
            <v>Undisclosed</v>
          </cell>
          <cell r="G685" t="str">
            <v>https://www.sec.gov/Archives/edgar/data/1672574/000167257418000001/xslFormDX01/primary_doc.xml</v>
          </cell>
          <cell r="H685" t="str">
            <v>Kenya</v>
          </cell>
          <cell r="I685" t="str">
            <v>Kenya</v>
          </cell>
          <cell r="J685" t="str">
            <v>Clean Energy, Oil and Gas</v>
          </cell>
          <cell r="K685" t="str">
            <v>Energy &amp; Environment Resources</v>
          </cell>
          <cell r="L685" t="str">
            <v>PayGo Energy</v>
          </cell>
          <cell r="M685">
            <v>0.9</v>
          </cell>
          <cell r="N685" t="str">
            <v>43341PayGo Energy3500000</v>
          </cell>
          <cell r="O685" t="str">
            <v/>
          </cell>
          <cell r="P685">
            <v>1</v>
          </cell>
          <cell r="Q685">
            <v>2014</v>
          </cell>
          <cell r="R685">
            <v>4900000</v>
          </cell>
          <cell r="S685">
            <v>0</v>
          </cell>
          <cell r="T685" t="str">
            <v>3. Early Venture</v>
          </cell>
          <cell r="U685" t="e">
            <v>#N/A</v>
          </cell>
          <cell r="V685">
            <v>2018</v>
          </cell>
          <cell r="W685">
            <v>8</v>
          </cell>
          <cell r="X685">
            <v>3</v>
          </cell>
          <cell r="Y685">
            <v>2</v>
          </cell>
          <cell r="Z685">
            <v>1</v>
          </cell>
        </row>
        <row r="686">
          <cell r="A686">
            <v>43341</v>
          </cell>
          <cell r="B686" t="str">
            <v>Livestock Trade Services</v>
          </cell>
          <cell r="C686">
            <v>1200000</v>
          </cell>
          <cell r="E686" t="str">
            <v>Series A</v>
          </cell>
          <cell r="F686" t="str">
            <v xml:space="preserve">Consonance Investment Managers </v>
          </cell>
          <cell r="H686" t="str">
            <v>United Kingdom</v>
          </cell>
          <cell r="I686" t="str">
            <v>United Kingdom</v>
          </cell>
          <cell r="J686" t="str">
            <v>Agribusiness, Technical Support</v>
          </cell>
          <cell r="K686" t="str">
            <v>Agriculture</v>
          </cell>
          <cell r="L686" t="str">
            <v>Livestock Trade Services</v>
          </cell>
          <cell r="M686">
            <v>0.8</v>
          </cell>
          <cell r="N686" t="str">
            <v>43341Livestock Trade Services1200000</v>
          </cell>
          <cell r="O686" t="str">
            <v/>
          </cell>
          <cell r="P686">
            <v>1</v>
          </cell>
          <cell r="Q686">
            <v>2005</v>
          </cell>
          <cell r="R686">
            <v>1200000</v>
          </cell>
          <cell r="S686">
            <v>1</v>
          </cell>
          <cell r="T686" t="str">
            <v>3. Early Venture</v>
          </cell>
          <cell r="U686" t="str">
            <v>Agriculture</v>
          </cell>
          <cell r="V686">
            <v>2018</v>
          </cell>
          <cell r="W686">
            <v>8</v>
          </cell>
          <cell r="X686">
            <v>3</v>
          </cell>
          <cell r="Y686">
            <v>2</v>
          </cell>
          <cell r="Z686">
            <v>1</v>
          </cell>
        </row>
        <row r="687">
          <cell r="A687">
            <v>43341</v>
          </cell>
          <cell r="B687" t="str">
            <v>Xente</v>
          </cell>
          <cell r="C687">
            <v>100000</v>
          </cell>
          <cell r="E687" t="str">
            <v>Pre-Seed</v>
          </cell>
          <cell r="F687" t="str">
            <v>Leapfrog Ventures Japan</v>
          </cell>
          <cell r="G687" t="str">
            <v>https://digestafrica.com/leapfrog-ventures-xente-swipe2pay-francom/#.XAvrdXQzbb1</v>
          </cell>
          <cell r="H687" t="str">
            <v>Uganda</v>
          </cell>
          <cell r="I687" t="str">
            <v>Uganda</v>
          </cell>
          <cell r="J687" t="str">
            <v>Finance, Digital Payments, Commerce Platform, Bill Payments, Recharge airtime , Tickets</v>
          </cell>
          <cell r="K687" t="str">
            <v>Financial Services</v>
          </cell>
          <cell r="L687" t="str">
            <v>Xente</v>
          </cell>
          <cell r="M687">
            <v>0.9</v>
          </cell>
          <cell r="N687" t="str">
            <v>43341Xente100000</v>
          </cell>
          <cell r="O687" t="str">
            <v/>
          </cell>
          <cell r="P687">
            <v>1</v>
          </cell>
          <cell r="Q687">
            <v>2014</v>
          </cell>
          <cell r="R687">
            <v>100000</v>
          </cell>
          <cell r="S687">
            <v>0</v>
          </cell>
          <cell r="T687" t="str">
            <v>2. Seed</v>
          </cell>
          <cell r="U687" t="str">
            <v>Financial Services</v>
          </cell>
          <cell r="V687">
            <v>2018</v>
          </cell>
          <cell r="W687">
            <v>8</v>
          </cell>
          <cell r="X687">
            <v>3</v>
          </cell>
          <cell r="Y687">
            <v>2</v>
          </cell>
          <cell r="Z687">
            <v>1</v>
          </cell>
        </row>
        <row r="688">
          <cell r="A688">
            <v>43341</v>
          </cell>
          <cell r="B688" t="str">
            <v>Francom</v>
          </cell>
          <cell r="C688">
            <v>50000</v>
          </cell>
          <cell r="E688" t="str">
            <v>Seed</v>
          </cell>
          <cell r="F688" t="str">
            <v>Leapfrog Ventures Japan</v>
          </cell>
          <cell r="G688" t="str">
            <v>https://is.gd/7BnBzg</v>
          </cell>
          <cell r="H688" t="str">
            <v/>
          </cell>
          <cell r="I688" t="str">
            <v/>
          </cell>
          <cell r="J688" t="str">
            <v/>
          </cell>
          <cell r="K688" t="str">
            <v/>
          </cell>
          <cell r="L688" t="e">
            <v>#N/A</v>
          </cell>
          <cell r="M688">
            <v>0.6428571428571429</v>
          </cell>
          <cell r="N688" t="str">
            <v>43341Francom50000</v>
          </cell>
          <cell r="O688" t="str">
            <v/>
          </cell>
          <cell r="P688">
            <v>1</v>
          </cell>
          <cell r="Q688" t="str">
            <v/>
          </cell>
          <cell r="R688">
            <v>50000</v>
          </cell>
          <cell r="S688" t="e">
            <v>#N/A</v>
          </cell>
          <cell r="T688" t="str">
            <v>2. Seed</v>
          </cell>
          <cell r="U688" t="e">
            <v>#N/A</v>
          </cell>
          <cell r="V688">
            <v>2018</v>
          </cell>
          <cell r="W688">
            <v>8</v>
          </cell>
          <cell r="X688">
            <v>3</v>
          </cell>
          <cell r="Y688">
            <v>2</v>
          </cell>
          <cell r="Z688">
            <v>1</v>
          </cell>
        </row>
        <row r="689">
          <cell r="A689">
            <v>43341</v>
          </cell>
          <cell r="B689" t="str">
            <v>Swipe2Pay</v>
          </cell>
          <cell r="C689">
            <v>40000</v>
          </cell>
          <cell r="E689" t="str">
            <v>Seed</v>
          </cell>
          <cell r="F689" t="str">
            <v>Leapfrog Ventures Japan</v>
          </cell>
          <cell r="G689" t="str">
            <v>https://digestafrica.com/leapfrog-ventures-xente-swipe2pay-francom/#.XAuFg3Qzbb1</v>
          </cell>
          <cell r="H689" t="str">
            <v>Uganda</v>
          </cell>
          <cell r="I689" t="str">
            <v>Uganda</v>
          </cell>
          <cell r="J689" t="str">
            <v>Fintect, Payments, Merchants, POS</v>
          </cell>
          <cell r="K689" t="str">
            <v>Financial Services</v>
          </cell>
          <cell r="L689" t="str">
            <v>Swipe2Pay</v>
          </cell>
          <cell r="M689">
            <v>0.9</v>
          </cell>
          <cell r="N689" t="str">
            <v>43341Swipe2Pay40000</v>
          </cell>
          <cell r="O689" t="str">
            <v/>
          </cell>
          <cell r="P689">
            <v>1</v>
          </cell>
          <cell r="Q689">
            <v>2017</v>
          </cell>
          <cell r="R689">
            <v>40000</v>
          </cell>
          <cell r="S689">
            <v>0</v>
          </cell>
          <cell r="T689" t="str">
            <v>2. Seed</v>
          </cell>
          <cell r="U689" t="str">
            <v>Financial Services</v>
          </cell>
          <cell r="V689">
            <v>2018</v>
          </cell>
          <cell r="W689">
            <v>8</v>
          </cell>
          <cell r="X689">
            <v>3</v>
          </cell>
          <cell r="Y689">
            <v>2</v>
          </cell>
          <cell r="Z689">
            <v>1</v>
          </cell>
        </row>
        <row r="690">
          <cell r="A690">
            <v>43342</v>
          </cell>
          <cell r="B690" t="str">
            <v>Tulaa</v>
          </cell>
          <cell r="C690">
            <v>30000</v>
          </cell>
          <cell r="E690" t="str">
            <v>Grant</v>
          </cell>
          <cell r="F690" t="str">
            <v>Massachusetts Institute of Technology Legatum Centre,  Mastercard Foundation</v>
          </cell>
          <cell r="G690" t="str">
            <v>https://techpoint.africa/2018/08/30/3-startups-shines-at-the-2018-zambezi-prize/</v>
          </cell>
          <cell r="H690" t="str">
            <v>Kenya</v>
          </cell>
          <cell r="I690" t="str">
            <v>Kenya</v>
          </cell>
          <cell r="J690" t="str">
            <v>AgTech, FinTech, agribusiness</v>
          </cell>
          <cell r="K690" t="str">
            <v>Financial Services</v>
          </cell>
          <cell r="L690" t="str">
            <v>Tulaa</v>
          </cell>
          <cell r="M690">
            <v>0.9</v>
          </cell>
          <cell r="N690" t="str">
            <v>43342Tulaa30000</v>
          </cell>
          <cell r="O690" t="str">
            <v/>
          </cell>
          <cell r="P690">
            <v>1</v>
          </cell>
          <cell r="Q690">
            <v>2016</v>
          </cell>
          <cell r="R690">
            <v>657000</v>
          </cell>
          <cell r="S690">
            <v>0</v>
          </cell>
          <cell r="T690" t="str">
            <v>1. Grant</v>
          </cell>
          <cell r="U690" t="str">
            <v>Financial Services</v>
          </cell>
          <cell r="V690">
            <v>2018</v>
          </cell>
          <cell r="W690">
            <v>8</v>
          </cell>
          <cell r="X690">
            <v>3</v>
          </cell>
          <cell r="Y690">
            <v>2</v>
          </cell>
          <cell r="Z690">
            <v>2</v>
          </cell>
        </row>
        <row r="691">
          <cell r="A691">
            <v>43342</v>
          </cell>
          <cell r="B691" t="str">
            <v>RecyclePoints</v>
          </cell>
          <cell r="C691">
            <v>30000</v>
          </cell>
          <cell r="E691" t="str">
            <v>Grant</v>
          </cell>
          <cell r="F691" t="str">
            <v>Massachusetts Institute of Technology Legatum Centre, Mastercard Foundation</v>
          </cell>
          <cell r="G691" t="str">
            <v>https://techpoint.africa/2018/08/30/3-startups-shines-at-the-2018-zambezi-prize/</v>
          </cell>
          <cell r="H691" t="str">
            <v>Nigeria</v>
          </cell>
          <cell r="I691" t="str">
            <v>Nigeria</v>
          </cell>
          <cell r="J691" t="str">
            <v>Renewable Energy, Waste Management</v>
          </cell>
          <cell r="K691" t="str">
            <v>Renewables &amp; Environment</v>
          </cell>
          <cell r="L691" t="str">
            <v>RecyclePoints</v>
          </cell>
          <cell r="M691">
            <v>0.9</v>
          </cell>
          <cell r="N691" t="str">
            <v>43342RecyclePoints30000</v>
          </cell>
          <cell r="O691" t="str">
            <v/>
          </cell>
          <cell r="P691">
            <v>1</v>
          </cell>
          <cell r="Q691">
            <v>2015</v>
          </cell>
          <cell r="R691">
            <v>30000</v>
          </cell>
          <cell r="S691">
            <v>0</v>
          </cell>
          <cell r="T691" t="str">
            <v>1. Grant</v>
          </cell>
          <cell r="U691" t="str">
            <v>Energy &amp; Resources</v>
          </cell>
          <cell r="V691">
            <v>2018</v>
          </cell>
          <cell r="W691">
            <v>8</v>
          </cell>
          <cell r="X691">
            <v>3</v>
          </cell>
          <cell r="Y691">
            <v>2</v>
          </cell>
          <cell r="Z691">
            <v>2</v>
          </cell>
        </row>
        <row r="692">
          <cell r="A692">
            <v>43342</v>
          </cell>
          <cell r="B692" t="str">
            <v>Neopenda</v>
          </cell>
          <cell r="C692">
            <v>20000</v>
          </cell>
          <cell r="E692" t="str">
            <v>Seed</v>
          </cell>
          <cell r="F692" t="str">
            <v>Undisclosed</v>
          </cell>
          <cell r="G692" t="str">
            <v>https://www.sec.gov/Archives/edgar/data/1751635/000175163518000002/xslFormDX01/primary_doc.xml</v>
          </cell>
          <cell r="H692" t="str">
            <v>Uganda</v>
          </cell>
          <cell r="I692" t="str">
            <v>Uganda</v>
          </cell>
          <cell r="J692" t="str">
            <v>Baby, Crowdfunding, Health Care, Medical Device, Wearables</v>
          </cell>
          <cell r="K692" t="str">
            <v>Healthcare &amp; Pharma</v>
          </cell>
          <cell r="L692" t="str">
            <v>Neopenda</v>
          </cell>
          <cell r="M692">
            <v>0.9</v>
          </cell>
          <cell r="N692" t="str">
            <v>43342Neopenda20000</v>
          </cell>
          <cell r="O692" t="str">
            <v/>
          </cell>
          <cell r="P692">
            <v>1</v>
          </cell>
          <cell r="Q692">
            <v>2015</v>
          </cell>
          <cell r="R692">
            <v>1510000</v>
          </cell>
          <cell r="S692">
            <v>0</v>
          </cell>
          <cell r="T692" t="str">
            <v>2. Seed</v>
          </cell>
          <cell r="U692" t="str">
            <v>Health &amp; Pharmaceuticals</v>
          </cell>
          <cell r="V692">
            <v>2018</v>
          </cell>
          <cell r="W692">
            <v>8</v>
          </cell>
          <cell r="X692">
            <v>3</v>
          </cell>
          <cell r="Y692">
            <v>2</v>
          </cell>
          <cell r="Z692">
            <v>1</v>
          </cell>
        </row>
        <row r="693">
          <cell r="A693">
            <v>43343</v>
          </cell>
          <cell r="B693" t="str">
            <v>Nvoicia</v>
          </cell>
          <cell r="C693">
            <v>100000</v>
          </cell>
          <cell r="E693" t="str">
            <v>Seed</v>
          </cell>
          <cell r="F693" t="str">
            <v>MEST Africa</v>
          </cell>
          <cell r="G693" t="str">
            <v>https://digestafrica.com/mest-invest-african-startups/#.XAquI2gzbb0</v>
          </cell>
          <cell r="H693" t="str">
            <v>Ghana</v>
          </cell>
          <cell r="I693" t="str">
            <v>Ghana</v>
          </cell>
          <cell r="J693" t="str">
            <v>Working Capital, Fintech, SME, and Loans</v>
          </cell>
          <cell r="K693" t="str">
            <v>Financial Services</v>
          </cell>
          <cell r="L693" t="str">
            <v>Nvoicia</v>
          </cell>
          <cell r="M693">
            <v>0.9</v>
          </cell>
          <cell r="N693" t="str">
            <v>43343Nvoicia100000</v>
          </cell>
          <cell r="O693" t="str">
            <v/>
          </cell>
          <cell r="P693">
            <v>1</v>
          </cell>
          <cell r="Q693">
            <v>2018</v>
          </cell>
          <cell r="R693">
            <v>100000</v>
          </cell>
          <cell r="S693">
            <v>0</v>
          </cell>
          <cell r="T693" t="str">
            <v>2. Seed</v>
          </cell>
          <cell r="U693" t="str">
            <v>Financial Services</v>
          </cell>
          <cell r="V693">
            <v>2018</v>
          </cell>
          <cell r="W693">
            <v>8</v>
          </cell>
          <cell r="X693">
            <v>3</v>
          </cell>
          <cell r="Y693">
            <v>2</v>
          </cell>
          <cell r="Z693">
            <v>1</v>
          </cell>
        </row>
        <row r="694">
          <cell r="A694">
            <v>43343</v>
          </cell>
          <cell r="B694" t="str">
            <v>RedRaven</v>
          </cell>
          <cell r="C694">
            <v>15000</v>
          </cell>
          <cell r="E694" t="str">
            <v>Seed</v>
          </cell>
          <cell r="F694" t="str">
            <v>Undisclosed</v>
          </cell>
          <cell r="G694" t="str">
            <v>http://techativeng.com/2018/09/24/redraven-limited-raises-15000-in-pre-seed-funding-to-build-a-blockchain-payment-gateway-in-africa/</v>
          </cell>
          <cell r="H694" t="str">
            <v>Nigeria</v>
          </cell>
          <cell r="I694" t="str">
            <v>Nigeria</v>
          </cell>
          <cell r="J694" t="str">
            <v>Payments</v>
          </cell>
          <cell r="K694" t="str">
            <v>Financial Services</v>
          </cell>
          <cell r="L694" t="str">
            <v>Redraven</v>
          </cell>
          <cell r="M694">
            <v>0.9</v>
          </cell>
          <cell r="N694" t="str">
            <v>43343RedRaven15000</v>
          </cell>
          <cell r="O694" t="str">
            <v/>
          </cell>
          <cell r="P694">
            <v>1</v>
          </cell>
          <cell r="Q694">
            <v>2018</v>
          </cell>
          <cell r="R694">
            <v>15000</v>
          </cell>
          <cell r="S694">
            <v>0</v>
          </cell>
          <cell r="T694" t="str">
            <v>2. Seed</v>
          </cell>
          <cell r="U694" t="str">
            <v>Financial Services</v>
          </cell>
          <cell r="V694">
            <v>2018</v>
          </cell>
          <cell r="W694">
            <v>8</v>
          </cell>
          <cell r="X694">
            <v>3</v>
          </cell>
          <cell r="Y694">
            <v>2</v>
          </cell>
          <cell r="Z694">
            <v>1</v>
          </cell>
        </row>
        <row r="695">
          <cell r="A695">
            <v>43344</v>
          </cell>
          <cell r="B695" t="str">
            <v>Zaagel Xpress</v>
          </cell>
          <cell r="C695" t="str">
            <v>Undisclosed</v>
          </cell>
          <cell r="E695" t="str">
            <v>Seed</v>
          </cell>
          <cell r="F695" t="str">
            <v>Undisclosed</v>
          </cell>
          <cell r="G695" t="str">
            <v>https://www.crunchbase.com/funding_round/zaagel-xpress-seed--6801acd6</v>
          </cell>
          <cell r="H695" t="str">
            <v>Egypt</v>
          </cell>
          <cell r="I695" t="str">
            <v>Egypt</v>
          </cell>
          <cell r="J695" t="str">
            <v>Delivery, E-Commerce, Internet, Logistics</v>
          </cell>
          <cell r="K695" t="str">
            <v>Transport &amp; Logistics</v>
          </cell>
          <cell r="L695" t="str">
            <v>Zaagel Xpress</v>
          </cell>
          <cell r="M695">
            <v>0.9</v>
          </cell>
          <cell r="N695" t="str">
            <v>43344Zaagel XpressUndisclosed</v>
          </cell>
          <cell r="O695" t="str">
            <v/>
          </cell>
          <cell r="P695">
            <v>0</v>
          </cell>
          <cell r="Q695">
            <v>2013</v>
          </cell>
          <cell r="R695">
            <v>18000</v>
          </cell>
          <cell r="S695">
            <v>0</v>
          </cell>
          <cell r="T695" t="str">
            <v>2. Seed</v>
          </cell>
          <cell r="U695" t="str">
            <v>Transport &amp; Logistics</v>
          </cell>
          <cell r="V695">
            <v>2018</v>
          </cell>
          <cell r="W695">
            <v>9</v>
          </cell>
          <cell r="X695">
            <v>3</v>
          </cell>
          <cell r="Y695">
            <v>2</v>
          </cell>
          <cell r="Z695">
            <v>1</v>
          </cell>
        </row>
        <row r="696">
          <cell r="A696">
            <v>43344</v>
          </cell>
          <cell r="B696" t="str">
            <v>Mandulis Energy</v>
          </cell>
          <cell r="C696">
            <v>120000</v>
          </cell>
          <cell r="E696" t="str">
            <v>Pre-Seed</v>
          </cell>
          <cell r="F696" t="str">
            <v>Laudato Si 'Challenge</v>
          </cell>
          <cell r="G696" t="str">
            <v>https://www.economyup.it/energia/laudato-si-challenge-cosa-fanno-le-9-startup-benedette-dal-vaticano-che-hanno-ottenuto-900mila-euro/</v>
          </cell>
          <cell r="H696" t="str">
            <v>Uganda</v>
          </cell>
          <cell r="I696" t="str">
            <v>Uganda</v>
          </cell>
          <cell r="J696" t="str">
            <v>Agriculture, Biomass Energy, Clean Energy, Electrical Distribution, Emerging Markets, Sustainability</v>
          </cell>
          <cell r="K696" t="str">
            <v>Energy &amp; Environment Resources</v>
          </cell>
          <cell r="L696" t="str">
            <v>Mandulis Energy</v>
          </cell>
          <cell r="M696">
            <v>0.9</v>
          </cell>
          <cell r="N696" t="str">
            <v>43344Mandulis Energy120000</v>
          </cell>
          <cell r="O696" t="str">
            <v/>
          </cell>
          <cell r="P696">
            <v>1</v>
          </cell>
          <cell r="Q696">
            <v>2014</v>
          </cell>
          <cell r="R696">
            <v>120000</v>
          </cell>
          <cell r="S696">
            <v>0</v>
          </cell>
          <cell r="T696" t="str">
            <v>2. Seed</v>
          </cell>
          <cell r="U696" t="e">
            <v>#N/A</v>
          </cell>
          <cell r="V696">
            <v>2018</v>
          </cell>
          <cell r="W696">
            <v>9</v>
          </cell>
          <cell r="X696">
            <v>3</v>
          </cell>
          <cell r="Y696">
            <v>2</v>
          </cell>
          <cell r="Z696">
            <v>1</v>
          </cell>
        </row>
        <row r="697">
          <cell r="A697">
            <v>43344</v>
          </cell>
          <cell r="B697" t="str">
            <v>DARA</v>
          </cell>
          <cell r="C697">
            <v>50000</v>
          </cell>
          <cell r="E697" t="str">
            <v>Pre-Seed</v>
          </cell>
          <cell r="F697" t="str">
            <v>Undisclosed</v>
          </cell>
          <cell r="G697" t="str">
            <v>https://www.crunchbase.com/funding_round/dara-pre-seed--c3ddee56</v>
          </cell>
          <cell r="H697" t="str">
            <v>Nigeria</v>
          </cell>
          <cell r="I697" t="str">
            <v>Nigeria</v>
          </cell>
          <cell r="J697" t="str">
            <v>Financial Services, FinTech, Software</v>
          </cell>
          <cell r="K697" t="str">
            <v>Financial Services</v>
          </cell>
          <cell r="L697" t="str">
            <v>DARA</v>
          </cell>
          <cell r="M697">
            <v>0.9</v>
          </cell>
          <cell r="N697" t="str">
            <v>43344DARA50000</v>
          </cell>
          <cell r="O697" t="str">
            <v/>
          </cell>
          <cell r="P697">
            <v>1</v>
          </cell>
          <cell r="Q697">
            <v>2018</v>
          </cell>
          <cell r="R697">
            <v>50000</v>
          </cell>
          <cell r="S697">
            <v>0</v>
          </cell>
          <cell r="T697" t="str">
            <v>2. Seed</v>
          </cell>
          <cell r="U697" t="str">
            <v>Financial Services</v>
          </cell>
          <cell r="V697">
            <v>2018</v>
          </cell>
          <cell r="W697">
            <v>9</v>
          </cell>
          <cell r="X697">
            <v>3</v>
          </cell>
          <cell r="Y697">
            <v>2</v>
          </cell>
          <cell r="Z697">
            <v>1</v>
          </cell>
        </row>
        <row r="698">
          <cell r="A698">
            <v>43344</v>
          </cell>
          <cell r="B698" t="str">
            <v>ElRoshetta</v>
          </cell>
          <cell r="C698">
            <v>28000</v>
          </cell>
          <cell r="E698" t="str">
            <v>Seed</v>
          </cell>
          <cell r="F698" t="str">
            <v>Falak Startups</v>
          </cell>
          <cell r="G698" t="str">
            <v>https://www.crunchbase.com/funding_round/elroshetta-seed--706d202b#section-overview</v>
          </cell>
          <cell r="H698" t="str">
            <v>Egypt</v>
          </cell>
          <cell r="I698" t="str">
            <v>Egypt</v>
          </cell>
          <cell r="J698" t="str">
            <v>healthcare, wellness, fitness, data science, and delivery</v>
          </cell>
          <cell r="K698" t="str">
            <v>Healthcare &amp; Pharma</v>
          </cell>
          <cell r="L698" t="str">
            <v>ElRoshetta</v>
          </cell>
          <cell r="M698">
            <v>0.9</v>
          </cell>
          <cell r="N698" t="str">
            <v>43344ElRoshetta28000</v>
          </cell>
          <cell r="O698" t="str">
            <v/>
          </cell>
          <cell r="P698">
            <v>1</v>
          </cell>
          <cell r="Q698">
            <v>2018</v>
          </cell>
          <cell r="R698">
            <v>28000</v>
          </cell>
          <cell r="S698">
            <v>0</v>
          </cell>
          <cell r="T698" t="str">
            <v>2. Seed</v>
          </cell>
          <cell r="U698" t="str">
            <v>Health &amp; Pharmaceuticals</v>
          </cell>
          <cell r="V698">
            <v>2018</v>
          </cell>
          <cell r="W698">
            <v>9</v>
          </cell>
          <cell r="X698">
            <v>3</v>
          </cell>
          <cell r="Y698">
            <v>2</v>
          </cell>
          <cell r="Z698">
            <v>1</v>
          </cell>
        </row>
        <row r="699">
          <cell r="A699">
            <v>43344</v>
          </cell>
          <cell r="B699" t="str">
            <v>Cycles</v>
          </cell>
          <cell r="C699">
            <v>5000</v>
          </cell>
          <cell r="E699" t="str">
            <v>Pre-Seed</v>
          </cell>
          <cell r="F699" t="str">
            <v>FbStart</v>
          </cell>
          <cell r="G699" t="str">
            <v>https://www.crunchbase.com/funding_round/cycles-pre-seed--05624f8c</v>
          </cell>
          <cell r="H699" t="str">
            <v>Nigeria</v>
          </cell>
          <cell r="I699" t="str">
            <v>Nigeria</v>
          </cell>
          <cell r="J699" t="str">
            <v>Bike sharing, Mobility, Green Transport, IOT, Information Technology, Cycling, Digital Transport, Fitness, and Sports</v>
          </cell>
          <cell r="K699" t="str">
            <v>Information Technology</v>
          </cell>
          <cell r="L699" t="str">
            <v>Cycles</v>
          </cell>
          <cell r="M699">
            <v>0.9</v>
          </cell>
          <cell r="N699" t="str">
            <v>43344Cycles5000</v>
          </cell>
          <cell r="O699" t="str">
            <v/>
          </cell>
          <cell r="P699">
            <v>1</v>
          </cell>
          <cell r="Q699">
            <v>2018</v>
          </cell>
          <cell r="R699">
            <v>5000</v>
          </cell>
          <cell r="S699">
            <v>0</v>
          </cell>
          <cell r="T699" t="str">
            <v>2. Seed</v>
          </cell>
          <cell r="U699" t="str">
            <v>Other Technologies &amp; Information Technology</v>
          </cell>
          <cell r="V699">
            <v>2018</v>
          </cell>
          <cell r="W699">
            <v>9</v>
          </cell>
          <cell r="X699">
            <v>3</v>
          </cell>
          <cell r="Y699">
            <v>2</v>
          </cell>
          <cell r="Z699">
            <v>1</v>
          </cell>
        </row>
        <row r="700">
          <cell r="A700">
            <v>43344</v>
          </cell>
          <cell r="B700" t="str">
            <v>HealthApp Group</v>
          </cell>
          <cell r="C700">
            <v>250000</v>
          </cell>
          <cell r="E700" t="str">
            <v>Seed</v>
          </cell>
          <cell r="F700" t="str">
            <v>Undisclosed</v>
          </cell>
          <cell r="G700" t="str">
            <v>http://disrupt-africa.com/2019/07/egyptian-e-health-startup-7keema-to-expand-across-africa-via-quasi-franchising-model/</v>
          </cell>
          <cell r="H700" t="str">
            <v>Egypt</v>
          </cell>
          <cell r="I700" t="str">
            <v>Egypt</v>
          </cell>
          <cell r="J700" t="str">
            <v>Health, Wellness and Fitness</v>
          </cell>
          <cell r="K700" t="str">
            <v>Healthcare &amp; Pharma</v>
          </cell>
          <cell r="L700" t="str">
            <v>HealthApp Group</v>
          </cell>
          <cell r="M700">
            <v>0.9</v>
          </cell>
          <cell r="V700">
            <v>2018</v>
          </cell>
          <cell r="W700">
            <v>9</v>
          </cell>
          <cell r="X700">
            <v>3</v>
          </cell>
          <cell r="Y700">
            <v>2</v>
          </cell>
          <cell r="Z700">
            <v>1</v>
          </cell>
        </row>
        <row r="701">
          <cell r="A701">
            <v>43346</v>
          </cell>
          <cell r="B701" t="str">
            <v>Versara Finance</v>
          </cell>
          <cell r="C701" t="str">
            <v>Undisclosed</v>
          </cell>
          <cell r="E701" t="str">
            <v>Seed</v>
          </cell>
          <cell r="F701" t="str">
            <v>Ground Squirrel Ventures</v>
          </cell>
          <cell r="G701" t="str">
            <v>https://www.crunchbase.com/funding_round/versara-finance-seed--6b860f71</v>
          </cell>
          <cell r="H701" t="str">
            <v>Zambia</v>
          </cell>
          <cell r="I701" t="str">
            <v>Zambia</v>
          </cell>
          <cell r="J701" t="str">
            <v>Finance, FinTech</v>
          </cell>
          <cell r="K701" t="str">
            <v>Financial Services</v>
          </cell>
          <cell r="L701" t="str">
            <v>Versara Finance</v>
          </cell>
          <cell r="M701">
            <v>0.9</v>
          </cell>
          <cell r="N701" t="str">
            <v>43346Versara FinanceUndisclosed</v>
          </cell>
          <cell r="O701" t="str">
            <v/>
          </cell>
          <cell r="P701">
            <v>0</v>
          </cell>
          <cell r="Q701">
            <v>2015</v>
          </cell>
          <cell r="R701">
            <v>0</v>
          </cell>
          <cell r="S701">
            <v>0</v>
          </cell>
          <cell r="T701" t="str">
            <v>2. Seed</v>
          </cell>
          <cell r="U701" t="str">
            <v>Financial Services</v>
          </cell>
          <cell r="V701">
            <v>2018</v>
          </cell>
          <cell r="W701">
            <v>9</v>
          </cell>
          <cell r="X701">
            <v>3</v>
          </cell>
          <cell r="Y701">
            <v>2</v>
          </cell>
          <cell r="Z701">
            <v>1</v>
          </cell>
        </row>
        <row r="702">
          <cell r="A702">
            <v>43346</v>
          </cell>
          <cell r="B702" t="str">
            <v>Africa Incubator</v>
          </cell>
          <cell r="C702">
            <v>720000</v>
          </cell>
          <cell r="E702" t="str">
            <v>Seed</v>
          </cell>
          <cell r="F702" t="str">
            <v>Leapfrog Ventures, Monex Ventures, ANRI</v>
          </cell>
          <cell r="G702" t="str">
            <v>https://japan.cnet.com/article/35124791/</v>
          </cell>
          <cell r="H702" t="str">
            <v>Kenya</v>
          </cell>
          <cell r="I702" t="str">
            <v>Kenya</v>
          </cell>
          <cell r="J702" t="str">
            <v>Information Technology</v>
          </cell>
          <cell r="K702" t="str">
            <v>Information Technology</v>
          </cell>
          <cell r="L702" t="str">
            <v>Africa Incubator</v>
          </cell>
          <cell r="M702">
            <v>0.9</v>
          </cell>
          <cell r="N702" t="str">
            <v>43346Africa Incubator720000</v>
          </cell>
          <cell r="O702" t="str">
            <v/>
          </cell>
          <cell r="P702">
            <v>1</v>
          </cell>
          <cell r="Q702">
            <v>2015</v>
          </cell>
          <cell r="R702">
            <v>720000</v>
          </cell>
          <cell r="S702">
            <v>0</v>
          </cell>
          <cell r="T702" t="str">
            <v>2. Seed</v>
          </cell>
          <cell r="U702" t="str">
            <v>Other Technologies &amp; Information Technology</v>
          </cell>
          <cell r="V702">
            <v>2018</v>
          </cell>
          <cell r="W702">
            <v>9</v>
          </cell>
          <cell r="X702">
            <v>3</v>
          </cell>
          <cell r="Y702">
            <v>2</v>
          </cell>
          <cell r="Z702">
            <v>3</v>
          </cell>
        </row>
        <row r="703">
          <cell r="A703">
            <v>43347</v>
          </cell>
          <cell r="B703" t="str">
            <v>Aqarmap</v>
          </cell>
          <cell r="C703" t="str">
            <v>Undisclosed</v>
          </cell>
          <cell r="E703" t="str">
            <v>Series A</v>
          </cell>
          <cell r="F703" t="str">
            <v>Wamda Capital, KISP Ventures, Raed Ventures</v>
          </cell>
          <cell r="G703" t="str">
            <v>https://www.menabytes.com/aqarmap-investment/</v>
          </cell>
          <cell r="H703" t="str">
            <v>Egypt</v>
          </cell>
          <cell r="I703" t="str">
            <v>Egypt</v>
          </cell>
          <cell r="J703" t="str">
            <v>Online Real Estate Portal, Real Estate Marketing, Real Estate Marketplace, and Real Estate Digital Marketing</v>
          </cell>
          <cell r="K703" t="str">
            <v>E-Commerce &amp; Retail</v>
          </cell>
          <cell r="L703" t="str">
            <v>Aqarmap</v>
          </cell>
          <cell r="M703">
            <v>0.9</v>
          </cell>
          <cell r="N703" t="str">
            <v>43347AqarmapUndisclosed</v>
          </cell>
          <cell r="O703" t="str">
            <v/>
          </cell>
          <cell r="P703">
            <v>0</v>
          </cell>
          <cell r="Q703">
            <v>2011</v>
          </cell>
          <cell r="R703">
            <v>0</v>
          </cell>
          <cell r="S703">
            <v>0</v>
          </cell>
          <cell r="T703" t="str">
            <v>3. Early Venture</v>
          </cell>
          <cell r="U703" t="str">
            <v>E-commerce &amp; Retail</v>
          </cell>
          <cell r="V703">
            <v>2018</v>
          </cell>
          <cell r="W703">
            <v>9</v>
          </cell>
          <cell r="X703">
            <v>3</v>
          </cell>
          <cell r="Y703">
            <v>2</v>
          </cell>
          <cell r="Z703">
            <v>3</v>
          </cell>
        </row>
        <row r="704">
          <cell r="A704">
            <v>43347</v>
          </cell>
          <cell r="B704" t="str">
            <v>Bwala Africa</v>
          </cell>
          <cell r="C704">
            <v>238000</v>
          </cell>
          <cell r="E704" t="str">
            <v>Debt Financing</v>
          </cell>
          <cell r="F704" t="str">
            <v>CFC Stanbic</v>
          </cell>
          <cell r="G704" t="str">
            <v>https://www.capitalfm.co.ke/business/2018/09/logistics-firm-bwala-africa-secures-sh10m-financing-to-expand-fleet/</v>
          </cell>
          <cell r="H704" t="str">
            <v>Kenya</v>
          </cell>
          <cell r="I704" t="str">
            <v>Kenya</v>
          </cell>
          <cell r="J704" t="str">
            <v>Logistics, Marketplace, Transportation</v>
          </cell>
          <cell r="K704" t="str">
            <v>Transport &amp; Logistics</v>
          </cell>
          <cell r="L704" t="str">
            <v>Bwala Africa</v>
          </cell>
          <cell r="M704">
            <v>0.9</v>
          </cell>
          <cell r="N704" t="str">
            <v>43347Bwala Africa238000</v>
          </cell>
          <cell r="O704" t="str">
            <v/>
          </cell>
          <cell r="P704">
            <v>1</v>
          </cell>
          <cell r="Q704">
            <v>2017</v>
          </cell>
          <cell r="R704">
            <v>238000</v>
          </cell>
          <cell r="S704">
            <v>0</v>
          </cell>
          <cell r="T704" t="str">
            <v>5. Debt Financing</v>
          </cell>
          <cell r="U704" t="str">
            <v>Transport &amp; Logistics</v>
          </cell>
          <cell r="V704">
            <v>2018</v>
          </cell>
          <cell r="W704">
            <v>9</v>
          </cell>
          <cell r="X704">
            <v>3</v>
          </cell>
          <cell r="Y704">
            <v>2</v>
          </cell>
          <cell r="Z704">
            <v>1</v>
          </cell>
        </row>
        <row r="705">
          <cell r="A705">
            <v>43347</v>
          </cell>
          <cell r="B705" t="str">
            <v>MDaaS Global</v>
          </cell>
          <cell r="C705">
            <v>100000</v>
          </cell>
          <cell r="E705" t="str">
            <v>Seed</v>
          </cell>
          <cell r="F705" t="str">
            <v>Ventures Platform</v>
          </cell>
          <cell r="G705" t="str">
            <v>https://digestafrica.com/ventures-platform-nigeria-mdaas-global/#.XAqkTWgzbb1</v>
          </cell>
          <cell r="H705" t="str">
            <v>Nigeria</v>
          </cell>
          <cell r="I705" t="str">
            <v>Nigeria</v>
          </cell>
          <cell r="J705" t="str">
            <v>Medical Equipment, Medical Equipment Maintenance &amp; Repair, Training, Medical Equipment Financing, Economic Development, Shipping and Logistics, Biomedical Training, Medical Diagnostics, and Primary Care</v>
          </cell>
          <cell r="K705" t="str">
            <v>Healthcare &amp; Pharma</v>
          </cell>
          <cell r="L705" t="str">
            <v>Mdaas Global</v>
          </cell>
          <cell r="M705">
            <v>0.9</v>
          </cell>
          <cell r="N705" t="str">
            <v>43347MDaaS Global100000</v>
          </cell>
          <cell r="O705" t="str">
            <v/>
          </cell>
          <cell r="P705">
            <v>1</v>
          </cell>
          <cell r="Q705">
            <v>2016</v>
          </cell>
          <cell r="R705">
            <v>1280000</v>
          </cell>
          <cell r="S705">
            <v>0</v>
          </cell>
          <cell r="T705" t="str">
            <v>2. Seed</v>
          </cell>
          <cell r="U705" t="str">
            <v>Health &amp; Pharmaceuticals</v>
          </cell>
          <cell r="V705">
            <v>2018</v>
          </cell>
          <cell r="W705">
            <v>9</v>
          </cell>
          <cell r="X705">
            <v>3</v>
          </cell>
          <cell r="Y705">
            <v>2</v>
          </cell>
          <cell r="Z705">
            <v>1</v>
          </cell>
        </row>
        <row r="706">
          <cell r="A706">
            <v>43348</v>
          </cell>
          <cell r="B706" t="str">
            <v>AlMaqarr Coworking Space</v>
          </cell>
          <cell r="C706" t="str">
            <v>Undisclosed</v>
          </cell>
          <cell r="E706" t="str">
            <v>Seed</v>
          </cell>
          <cell r="F706" t="str">
            <v>Cairo Angels, Alex Angels</v>
          </cell>
          <cell r="G706" t="str">
            <v>https://www.menabytes.com/almaqarr-investment/</v>
          </cell>
          <cell r="H706" t="str">
            <v>Egypt</v>
          </cell>
          <cell r="I706" t="str">
            <v>Egypt</v>
          </cell>
          <cell r="J706" t="str">
            <v>Coworking Space, Office Space, Meeting Space,  Conference Halls</v>
          </cell>
          <cell r="K706" t="str">
            <v>Real Estate and Construction</v>
          </cell>
          <cell r="L706" t="str">
            <v>Almaqarr Coworking Space</v>
          </cell>
          <cell r="M706">
            <v>0.9</v>
          </cell>
          <cell r="N706" t="str">
            <v>43348AlMaqarr Coworking SpaceUndisclosed</v>
          </cell>
          <cell r="O706" t="str">
            <v/>
          </cell>
          <cell r="P706">
            <v>0</v>
          </cell>
          <cell r="Q706">
            <v>2012</v>
          </cell>
          <cell r="R706">
            <v>0</v>
          </cell>
          <cell r="S706">
            <v>0</v>
          </cell>
          <cell r="T706" t="str">
            <v>2. Seed</v>
          </cell>
          <cell r="U706" t="str">
            <v>Construction &amp; Real Estate</v>
          </cell>
          <cell r="V706">
            <v>2018</v>
          </cell>
          <cell r="W706">
            <v>9</v>
          </cell>
          <cell r="X706">
            <v>3</v>
          </cell>
          <cell r="Y706">
            <v>2</v>
          </cell>
          <cell r="Z706">
            <v>2</v>
          </cell>
        </row>
        <row r="707">
          <cell r="A707">
            <v>43348</v>
          </cell>
          <cell r="B707" t="str">
            <v>Tizeti</v>
          </cell>
          <cell r="C707">
            <v>3000000</v>
          </cell>
          <cell r="E707" t="str">
            <v>Series A</v>
          </cell>
          <cell r="F707" t="str">
            <v>4DX Ventures, Y Combinator, Western Technology Investment, Social Capital, Lynett Capital, Golden Palm Investments</v>
          </cell>
          <cell r="G707" t="str">
            <v>https://techcrunch.com/2018/09/04/expanding-its-internet-service-to-more-countries-in-africa-tizeti-raises-3-million/</v>
          </cell>
          <cell r="H707" t="str">
            <v>Nigeria</v>
          </cell>
          <cell r="I707" t="str">
            <v>Nigeria</v>
          </cell>
          <cell r="J707" t="str">
            <v>Internet, WIFI, VOIP, and IPTV</v>
          </cell>
          <cell r="K707" t="str">
            <v>Information Technology</v>
          </cell>
          <cell r="L707" t="str">
            <v>Tizeti</v>
          </cell>
          <cell r="M707">
            <v>0.9</v>
          </cell>
          <cell r="N707" t="str">
            <v>43348Tizeti3000000</v>
          </cell>
          <cell r="O707" t="str">
            <v/>
          </cell>
          <cell r="P707">
            <v>1</v>
          </cell>
          <cell r="Q707">
            <v>2014</v>
          </cell>
          <cell r="R707">
            <v>5100000</v>
          </cell>
          <cell r="S707">
            <v>0</v>
          </cell>
          <cell r="T707" t="str">
            <v>3. Early Venture</v>
          </cell>
          <cell r="U707" t="str">
            <v>Other Technologies &amp; Information Technology</v>
          </cell>
          <cell r="V707">
            <v>2018</v>
          </cell>
          <cell r="W707">
            <v>9</v>
          </cell>
          <cell r="X707">
            <v>3</v>
          </cell>
          <cell r="Y707">
            <v>2</v>
          </cell>
          <cell r="Z707">
            <v>6</v>
          </cell>
        </row>
        <row r="708">
          <cell r="A708">
            <v>43348</v>
          </cell>
          <cell r="B708" t="str">
            <v>Nala</v>
          </cell>
          <cell r="C708">
            <v>10000</v>
          </cell>
          <cell r="E708" t="str">
            <v>Seed</v>
          </cell>
          <cell r="F708" t="str">
            <v>Ecobank Fintech Challenge</v>
          </cell>
          <cell r="G708" t="str">
            <v>http://disrupt-africa.com/2018/09/tanzanias-nala-wins-ecobank-fintech-challenge/</v>
          </cell>
          <cell r="H708" t="str">
            <v>Tanzania</v>
          </cell>
          <cell r="I708" t="str">
            <v>Tanzania</v>
          </cell>
          <cell r="J708" t="str">
            <v>Financial Inclusion, Digital Financial Services, Mobile Money, and Fintech</v>
          </cell>
          <cell r="K708" t="str">
            <v>Financial Services</v>
          </cell>
          <cell r="L708" t="str">
            <v>Nala</v>
          </cell>
          <cell r="M708">
            <v>0.9</v>
          </cell>
          <cell r="N708" t="str">
            <v>43348Nala10000</v>
          </cell>
          <cell r="O708" t="str">
            <v/>
          </cell>
          <cell r="P708">
            <v>1</v>
          </cell>
          <cell r="Q708">
            <v>2017</v>
          </cell>
          <cell r="R708">
            <v>420000</v>
          </cell>
          <cell r="S708">
            <v>0</v>
          </cell>
          <cell r="T708" t="str">
            <v>2. Seed</v>
          </cell>
          <cell r="U708" t="str">
            <v>Financial Services</v>
          </cell>
          <cell r="V708">
            <v>2018</v>
          </cell>
          <cell r="W708">
            <v>9</v>
          </cell>
          <cell r="X708">
            <v>3</v>
          </cell>
          <cell r="Y708">
            <v>2</v>
          </cell>
          <cell r="Z708">
            <v>1</v>
          </cell>
        </row>
        <row r="709">
          <cell r="A709">
            <v>43348</v>
          </cell>
          <cell r="B709" t="str">
            <v>Nala</v>
          </cell>
          <cell r="C709">
            <v>10000</v>
          </cell>
          <cell r="E709" t="str">
            <v>Grant</v>
          </cell>
          <cell r="F709" t="str">
            <v>Ecobank Fintech Challenge</v>
          </cell>
          <cell r="G709" t="str">
            <v>http://www.startup365.fr/africa-tanzanias-nala-wins-ecobank-fintech-challenge/</v>
          </cell>
          <cell r="V709">
            <v>2018</v>
          </cell>
          <cell r="W709">
            <v>9</v>
          </cell>
          <cell r="X709">
            <v>3</v>
          </cell>
          <cell r="Y709">
            <v>2</v>
          </cell>
          <cell r="Z709">
            <v>1</v>
          </cell>
        </row>
        <row r="710">
          <cell r="A710">
            <v>43349</v>
          </cell>
          <cell r="B710" t="str">
            <v>FreshSource</v>
          </cell>
          <cell r="C710" t="str">
            <v>Undisclosed</v>
          </cell>
          <cell r="E710" t="str">
            <v>Angel</v>
          </cell>
          <cell r="F710" t="str">
            <v>HIMangel</v>
          </cell>
          <cell r="G710" t="str">
            <v>https://www.menabytes.com/freshsource-seed/</v>
          </cell>
          <cell r="H710" t="str">
            <v>Egypt</v>
          </cell>
          <cell r="I710" t="str">
            <v>Egypt</v>
          </cell>
          <cell r="J710" t="str">
            <v>Agriculture, Food and Beverage, Grocery, Information Technology, Logistics, Small and Medium Businesses, Supply Chain Management</v>
          </cell>
          <cell r="K710" t="str">
            <v>Agriculture</v>
          </cell>
          <cell r="L710" t="str">
            <v>FreshSource</v>
          </cell>
          <cell r="M710">
            <v>0.9</v>
          </cell>
          <cell r="N710" t="str">
            <v>43349FreshSourceUndisclosed</v>
          </cell>
          <cell r="O710" t="str">
            <v/>
          </cell>
          <cell r="P710">
            <v>0</v>
          </cell>
          <cell r="Q710">
            <v>2018</v>
          </cell>
          <cell r="R710">
            <v>0</v>
          </cell>
          <cell r="S710">
            <v>0</v>
          </cell>
          <cell r="T710" t="str">
            <v>2. Seed</v>
          </cell>
          <cell r="U710" t="str">
            <v>Agriculture</v>
          </cell>
          <cell r="V710">
            <v>2018</v>
          </cell>
          <cell r="W710">
            <v>9</v>
          </cell>
          <cell r="X710">
            <v>3</v>
          </cell>
          <cell r="Y710">
            <v>2</v>
          </cell>
          <cell r="Z710">
            <v>1</v>
          </cell>
        </row>
        <row r="711">
          <cell r="A711">
            <v>43349</v>
          </cell>
          <cell r="B711" t="str">
            <v>Yoco</v>
          </cell>
          <cell r="C711">
            <v>16000000</v>
          </cell>
          <cell r="E711" t="str">
            <v>Series B</v>
          </cell>
          <cell r="F711" t="str">
            <v>Partech Partners, Orange Digital Ventures, Dutch Development Bank, Futuregrowth Asset Management, Quona Capital, Velocity Capital Private Equity</v>
          </cell>
          <cell r="G711" t="str">
            <v>https://www.thepaypers.com/payments-general/south-african-payments-startup-yoco-raises-usd-16-mln/774739-27?utm_source=feedburner&amp;utm_medium=feed&amp;utm_campaign=Feed%3A+thepaypers%2FcfKW+%28The+Paypers+Headlines%29</v>
          </cell>
          <cell r="H711" t="str">
            <v>South Africa</v>
          </cell>
          <cell r="I711" t="str">
            <v>South Africa</v>
          </cell>
          <cell r="J711" t="str">
            <v>FinTech, Mobile Payments, Payments, Point of Sale, SaaS, Small and Medium Businesses</v>
          </cell>
          <cell r="K711" t="str">
            <v>Financial Services</v>
          </cell>
          <cell r="L711" t="str">
            <v>Yoco</v>
          </cell>
          <cell r="M711">
            <v>0.9</v>
          </cell>
          <cell r="N711" t="str">
            <v>43349Yoco16000000</v>
          </cell>
          <cell r="O711" t="str">
            <v/>
          </cell>
          <cell r="P711">
            <v>1</v>
          </cell>
          <cell r="Q711">
            <v>2013</v>
          </cell>
          <cell r="R711">
            <v>20100000</v>
          </cell>
          <cell r="S711">
            <v>0</v>
          </cell>
          <cell r="T711" t="str">
            <v>3. Early Venture</v>
          </cell>
          <cell r="U711" t="str">
            <v>Financial Services</v>
          </cell>
          <cell r="V711">
            <v>2018</v>
          </cell>
          <cell r="W711">
            <v>9</v>
          </cell>
          <cell r="X711">
            <v>3</v>
          </cell>
          <cell r="Y711">
            <v>2</v>
          </cell>
          <cell r="Z711">
            <v>6</v>
          </cell>
        </row>
        <row r="712">
          <cell r="A712">
            <v>43349</v>
          </cell>
          <cell r="B712" t="str">
            <v>Paga</v>
          </cell>
          <cell r="C712">
            <v>10000000</v>
          </cell>
          <cell r="E712" t="str">
            <v>Series B</v>
          </cell>
          <cell r="F712" t="str">
            <v>Global Innovation Fund, Unreasonable Capital, Goodwell Investments, Adlevo Capital, Omidyar Network</v>
          </cell>
          <cell r="G712" t="str">
            <v>https://techpoint.africa/2018/09/06/paga-series-b2-global/</v>
          </cell>
          <cell r="H712" t="str">
            <v>Nigeria</v>
          </cell>
          <cell r="I712" t="str">
            <v>Nigeria</v>
          </cell>
          <cell r="J712" t="str">
            <v>Money Transfer, Airtime, Bill Payments, and SME Business</v>
          </cell>
          <cell r="K712" t="str">
            <v>Financial Services</v>
          </cell>
          <cell r="L712" t="str">
            <v>Paga</v>
          </cell>
          <cell r="M712">
            <v>0.9</v>
          </cell>
          <cell r="N712" t="str">
            <v>43349Paga10000000</v>
          </cell>
          <cell r="O712" t="str">
            <v/>
          </cell>
          <cell r="P712">
            <v>1</v>
          </cell>
          <cell r="Q712">
            <v>2009</v>
          </cell>
          <cell r="R712">
            <v>32700000</v>
          </cell>
          <cell r="S712">
            <v>0</v>
          </cell>
          <cell r="T712" t="str">
            <v>3. Early Venture</v>
          </cell>
          <cell r="U712" t="str">
            <v>Financial Services</v>
          </cell>
          <cell r="V712">
            <v>2018</v>
          </cell>
          <cell r="W712">
            <v>9</v>
          </cell>
          <cell r="X712">
            <v>3</v>
          </cell>
          <cell r="Y712">
            <v>2</v>
          </cell>
          <cell r="Z712">
            <v>5</v>
          </cell>
        </row>
        <row r="713">
          <cell r="A713">
            <v>43349</v>
          </cell>
          <cell r="B713" t="str">
            <v>Sendroid AI</v>
          </cell>
          <cell r="C713">
            <v>2000</v>
          </cell>
          <cell r="E713" t="str">
            <v>Pre-Seed</v>
          </cell>
          <cell r="F713" t="str">
            <v>Undisclosed</v>
          </cell>
          <cell r="G713" t="str">
            <v>https://www.crunchbase.com/funding_round/sendroid-ai-pre-seed--378468f4</v>
          </cell>
          <cell r="H713" t="str">
            <v>Nigeria</v>
          </cell>
          <cell r="I713" t="str">
            <v>Nigeria</v>
          </cell>
          <cell r="J713" t="str">
            <v>Advertising, Artificial Intelligence, Digital Marketing, E-Commerce</v>
          </cell>
          <cell r="K713" t="str">
            <v>Media &amp; Entertainment</v>
          </cell>
          <cell r="L713" t="str">
            <v>Sendroid AI</v>
          </cell>
          <cell r="M713">
            <v>0.9</v>
          </cell>
          <cell r="N713" t="str">
            <v>43349Sendroid AI2000</v>
          </cell>
          <cell r="O713" t="str">
            <v/>
          </cell>
          <cell r="P713">
            <v>1</v>
          </cell>
          <cell r="Q713">
            <v>2018</v>
          </cell>
          <cell r="R713">
            <v>2000</v>
          </cell>
          <cell r="S713">
            <v>0</v>
          </cell>
          <cell r="T713" t="str">
            <v>2. Seed</v>
          </cell>
          <cell r="U713" t="str">
            <v>Media &amp; Entertainment</v>
          </cell>
          <cell r="V713">
            <v>2018</v>
          </cell>
          <cell r="W713">
            <v>9</v>
          </cell>
          <cell r="X713">
            <v>3</v>
          </cell>
          <cell r="Y713">
            <v>2</v>
          </cell>
          <cell r="Z713">
            <v>1</v>
          </cell>
        </row>
        <row r="714">
          <cell r="A714">
            <v>43351</v>
          </cell>
          <cell r="B714" t="str">
            <v>Elk</v>
          </cell>
          <cell r="C714">
            <v>75000</v>
          </cell>
          <cell r="E714" t="str">
            <v>Seed</v>
          </cell>
          <cell r="F714" t="str">
            <v>Tachyon by Consensys Ventures</v>
          </cell>
          <cell r="G714" t="str">
            <v>http://digestafrica.com/elkrem-egypt-blockchain/#.W5Z6rxRRXeQ</v>
          </cell>
          <cell r="H714" t="str">
            <v>Egypt</v>
          </cell>
          <cell r="I714" t="str">
            <v>Egypt</v>
          </cell>
          <cell r="J714" t="str">
            <v>Blockchain, Hardware, Internet of Things, Software</v>
          </cell>
          <cell r="K714" t="str">
            <v>Emerging Technologies</v>
          </cell>
          <cell r="L714" t="str">
            <v>Elk</v>
          </cell>
          <cell r="M714">
            <v>0.9</v>
          </cell>
          <cell r="N714" t="str">
            <v>43351Elk75000</v>
          </cell>
          <cell r="O714" t="str">
            <v/>
          </cell>
          <cell r="P714">
            <v>1</v>
          </cell>
          <cell r="Q714">
            <v>2017</v>
          </cell>
          <cell r="R714">
            <v>325000</v>
          </cell>
          <cell r="S714">
            <v>0</v>
          </cell>
          <cell r="T714" t="str">
            <v>2. Seed</v>
          </cell>
          <cell r="U714" t="str">
            <v>Emerging Technologies</v>
          </cell>
          <cell r="V714">
            <v>2018</v>
          </cell>
          <cell r="W714">
            <v>9</v>
          </cell>
          <cell r="X714">
            <v>3</v>
          </cell>
          <cell r="Y714">
            <v>2</v>
          </cell>
          <cell r="Z714">
            <v>1</v>
          </cell>
        </row>
        <row r="715">
          <cell r="A715">
            <v>43352</v>
          </cell>
          <cell r="B715" t="str">
            <v>Copia Global</v>
          </cell>
          <cell r="C715">
            <v>16000000</v>
          </cell>
          <cell r="E715" t="str">
            <v>Private Equity</v>
          </cell>
          <cell r="F715" t="str">
            <v>LGT group</v>
          </cell>
          <cell r="G715" t="str">
            <v>https://www.crunchbase.com/funding_round/copia-global-series-unknown--fcd2d576#section-investors</v>
          </cell>
          <cell r="H715" t="str">
            <v>Kenya</v>
          </cell>
          <cell r="I715" t="str">
            <v>Kenya</v>
          </cell>
          <cell r="J715" t="str">
            <v>Consumer Goods, Delivery, E-Commerce</v>
          </cell>
          <cell r="K715" t="str">
            <v>E-Commerce &amp; Retail</v>
          </cell>
          <cell r="L715" t="str">
            <v>Copia Global</v>
          </cell>
          <cell r="M715">
            <v>0.9</v>
          </cell>
          <cell r="N715" t="str">
            <v>43352Copia Global16000000</v>
          </cell>
          <cell r="O715" t="str">
            <v/>
          </cell>
          <cell r="P715">
            <v>1</v>
          </cell>
          <cell r="Q715">
            <v>2012</v>
          </cell>
          <cell r="R715">
            <v>22000000</v>
          </cell>
          <cell r="S715">
            <v>0</v>
          </cell>
          <cell r="T715" t="str">
            <v>6. Private Equity</v>
          </cell>
          <cell r="U715" t="str">
            <v>E-commerce &amp; Retail</v>
          </cell>
          <cell r="V715">
            <v>2018</v>
          </cell>
          <cell r="W715">
            <v>9</v>
          </cell>
          <cell r="X715">
            <v>3</v>
          </cell>
          <cell r="Y715">
            <v>2</v>
          </cell>
          <cell r="Z715">
            <v>1</v>
          </cell>
        </row>
        <row r="716">
          <cell r="A716">
            <v>43352</v>
          </cell>
          <cell r="B716" t="str">
            <v>Hovo</v>
          </cell>
          <cell r="C716">
            <v>100000</v>
          </cell>
          <cell r="E716" t="str">
            <v>Seed</v>
          </cell>
          <cell r="F716" t="str">
            <v>Undisclosed</v>
          </cell>
          <cell r="G716" t="str">
            <v>https://www.crunchbase.com/funding_round/hovo-seed--e64259c9#section-overview</v>
          </cell>
          <cell r="H716" t="str">
            <v>Egypt</v>
          </cell>
          <cell r="I716" t="str">
            <v>Egypt</v>
          </cell>
          <cell r="J716" t="str">
            <v>Logistics, Mobile Apps, Transportation</v>
          </cell>
          <cell r="K716" t="str">
            <v>Transport &amp; Logistics</v>
          </cell>
          <cell r="L716" t="str">
            <v>Hovo</v>
          </cell>
          <cell r="M716">
            <v>0.9</v>
          </cell>
          <cell r="N716" t="str">
            <v>43352Hovo100000</v>
          </cell>
          <cell r="O716" t="str">
            <v/>
          </cell>
          <cell r="P716">
            <v>1</v>
          </cell>
          <cell r="Q716">
            <v>2018</v>
          </cell>
          <cell r="R716">
            <v>100000</v>
          </cell>
          <cell r="S716">
            <v>0</v>
          </cell>
          <cell r="T716" t="str">
            <v>2. Seed</v>
          </cell>
          <cell r="U716" t="str">
            <v>Transport &amp; Logistics</v>
          </cell>
          <cell r="V716">
            <v>2018</v>
          </cell>
          <cell r="W716">
            <v>9</v>
          </cell>
          <cell r="X716">
            <v>3</v>
          </cell>
          <cell r="Y716">
            <v>2</v>
          </cell>
          <cell r="Z716">
            <v>1</v>
          </cell>
        </row>
        <row r="717">
          <cell r="A717">
            <v>43353</v>
          </cell>
          <cell r="B717" t="str">
            <v>Swiver</v>
          </cell>
          <cell r="C717">
            <v>167000</v>
          </cell>
          <cell r="E717" t="str">
            <v>Seed</v>
          </cell>
          <cell r="F717" t="str">
            <v>Compagnie d’Assurance et de Réassurance Tuniso-Européenne (Carte)</v>
          </cell>
          <cell r="G717" t="str">
            <v>https://www.ecofinagency.com/finance/1009-38939-tunisia-swiver-raises-about-tnd500-000-for-its-development</v>
          </cell>
          <cell r="H717" t="str">
            <v>Tunisia</v>
          </cell>
          <cell r="I717" t="str">
            <v>Tunisia</v>
          </cell>
          <cell r="J717" t="str">
            <v>Invoicing, Cloud App, Accounting, Entrepreneurship, Billing, Payroll Management, Inventory Management, Digitalization of Paperwork, and Financial Technology</v>
          </cell>
          <cell r="K717" t="str">
            <v>Financial Services</v>
          </cell>
          <cell r="L717" t="str">
            <v>Swiver</v>
          </cell>
          <cell r="M717">
            <v>0.9</v>
          </cell>
          <cell r="N717" t="str">
            <v>43353Swiver167000</v>
          </cell>
          <cell r="O717" t="str">
            <v/>
          </cell>
          <cell r="P717">
            <v>1</v>
          </cell>
          <cell r="Q717">
            <v>2016</v>
          </cell>
          <cell r="R717">
            <v>167000</v>
          </cell>
          <cell r="S717">
            <v>0</v>
          </cell>
          <cell r="T717" t="str">
            <v>2. Seed</v>
          </cell>
          <cell r="U717" t="str">
            <v>Financial Services</v>
          </cell>
          <cell r="V717">
            <v>2018</v>
          </cell>
          <cell r="W717">
            <v>9</v>
          </cell>
          <cell r="X717">
            <v>3</v>
          </cell>
          <cell r="Y717">
            <v>2</v>
          </cell>
          <cell r="Z717">
            <v>1</v>
          </cell>
        </row>
        <row r="718">
          <cell r="A718">
            <v>43353</v>
          </cell>
          <cell r="B718" t="str">
            <v>FinAccess</v>
          </cell>
          <cell r="C718">
            <v>150000</v>
          </cell>
          <cell r="E718" t="str">
            <v>Seed</v>
          </cell>
          <cell r="F718" t="str">
            <v>Katapult Accelerator</v>
          </cell>
          <cell r="G718" t="str">
            <v>https://techmoran.com/2018/09/10/the-katapult-accelerator-invests-450000-into-kenyas-finaccess-egypts-praxilabs-tunisias-think-it/</v>
          </cell>
          <cell r="H718" t="str">
            <v>Kenya</v>
          </cell>
          <cell r="I718" t="str">
            <v>Kenya</v>
          </cell>
          <cell r="J718">
            <v>0</v>
          </cell>
          <cell r="K718" t="str">
            <v>Financial Services</v>
          </cell>
          <cell r="L718" t="str">
            <v>FinAccess</v>
          </cell>
          <cell r="M718">
            <v>0.9</v>
          </cell>
          <cell r="N718" t="str">
            <v>43353FinAccess150000</v>
          </cell>
          <cell r="O718" t="str">
            <v/>
          </cell>
          <cell r="P718">
            <v>1</v>
          </cell>
          <cell r="Q718">
            <v>2009</v>
          </cell>
          <cell r="R718">
            <v>150000</v>
          </cell>
          <cell r="S718">
            <v>0</v>
          </cell>
          <cell r="T718" t="str">
            <v>2. Seed</v>
          </cell>
          <cell r="U718" t="str">
            <v>Financial Services</v>
          </cell>
          <cell r="V718">
            <v>2018</v>
          </cell>
          <cell r="W718">
            <v>9</v>
          </cell>
          <cell r="X718">
            <v>3</v>
          </cell>
          <cell r="Y718">
            <v>2</v>
          </cell>
          <cell r="Z718">
            <v>1</v>
          </cell>
        </row>
        <row r="719">
          <cell r="A719">
            <v>43353</v>
          </cell>
          <cell r="B719" t="str">
            <v>Think.IT</v>
          </cell>
          <cell r="C719">
            <v>150000</v>
          </cell>
          <cell r="E719" t="str">
            <v>Seed</v>
          </cell>
          <cell r="F719" t="str">
            <v>Katapult Accelerator</v>
          </cell>
          <cell r="G719" t="str">
            <v>https://techmoran.com/2018/09/10/the-katapult-accelerator-invests-450000-into-kenyas-finaccess-egypts-praxilabs-tunisias-think-it/</v>
          </cell>
          <cell r="H719" t="str">
            <v>Tunisia</v>
          </cell>
          <cell r="I719" t="str">
            <v>Tunisia</v>
          </cell>
          <cell r="J719" t="str">
            <v>Technology and Software Development, Web Development, Data Security, Microservices, Technology Staffing, Blockchain, Data Science, Machine Learning, Cloud Services, Social Impact, and Talent Development</v>
          </cell>
          <cell r="K719" t="str">
            <v>Information Technology</v>
          </cell>
          <cell r="L719" t="str">
            <v>Think.IT</v>
          </cell>
          <cell r="M719">
            <v>0.9</v>
          </cell>
          <cell r="N719" t="str">
            <v>43353Think.IT150000</v>
          </cell>
          <cell r="O719" t="str">
            <v/>
          </cell>
          <cell r="P719">
            <v>1</v>
          </cell>
          <cell r="Q719">
            <v>2017</v>
          </cell>
          <cell r="R719">
            <v>150000</v>
          </cell>
          <cell r="S719">
            <v>0</v>
          </cell>
          <cell r="T719" t="str">
            <v>2. Seed</v>
          </cell>
          <cell r="U719" t="str">
            <v>Other Technologies &amp; Information Technology</v>
          </cell>
          <cell r="V719">
            <v>2018</v>
          </cell>
          <cell r="W719">
            <v>9</v>
          </cell>
          <cell r="X719">
            <v>3</v>
          </cell>
          <cell r="Y719">
            <v>2</v>
          </cell>
          <cell r="Z719">
            <v>1</v>
          </cell>
        </row>
        <row r="720">
          <cell r="A720">
            <v>43353</v>
          </cell>
          <cell r="B720" t="str">
            <v>PraxiLabs</v>
          </cell>
          <cell r="C720">
            <v>150000</v>
          </cell>
          <cell r="E720" t="str">
            <v>Seed</v>
          </cell>
          <cell r="F720" t="str">
            <v>Katapult Accelerator</v>
          </cell>
          <cell r="G720" t="str">
            <v>https://techmoran.com/2018/09/10/the-katapult-accelerator-invests-450000-into-kenyas-finaccess-egypts-praxilabs-tunisias-think-it/</v>
          </cell>
          <cell r="H720" t="str">
            <v>Egypt</v>
          </cell>
          <cell r="I720" t="str">
            <v>Egypt</v>
          </cell>
          <cell r="J720" t="str">
            <v>3D Technology, Content Creators, EdTech, Education, Simulation, Virtual Reality</v>
          </cell>
          <cell r="K720" t="str">
            <v>Education</v>
          </cell>
          <cell r="L720" t="str">
            <v>Praxilabs</v>
          </cell>
          <cell r="M720">
            <v>0.9</v>
          </cell>
          <cell r="N720" t="str">
            <v>43353PraxiLabs150000</v>
          </cell>
          <cell r="O720" t="str">
            <v/>
          </cell>
          <cell r="P720">
            <v>1</v>
          </cell>
          <cell r="Q720">
            <v>2016</v>
          </cell>
          <cell r="R720">
            <v>150000</v>
          </cell>
          <cell r="S720">
            <v>0</v>
          </cell>
          <cell r="T720" t="str">
            <v>2. Seed</v>
          </cell>
          <cell r="U720" t="str">
            <v>Education</v>
          </cell>
          <cell r="V720">
            <v>2018</v>
          </cell>
          <cell r="W720">
            <v>9</v>
          </cell>
          <cell r="X720">
            <v>3</v>
          </cell>
          <cell r="Y720">
            <v>2</v>
          </cell>
          <cell r="Z720">
            <v>1</v>
          </cell>
        </row>
        <row r="721">
          <cell r="A721">
            <v>43354</v>
          </cell>
          <cell r="B721" t="str">
            <v>Hashtag Our Stories</v>
          </cell>
          <cell r="C721">
            <v>150000</v>
          </cell>
          <cell r="E721" t="str">
            <v>Seed</v>
          </cell>
          <cell r="F721" t="str">
            <v>Snap</v>
          </cell>
          <cell r="G721" t="str">
            <v>https://is.gd/aTqHu4</v>
          </cell>
          <cell r="H721" t="str">
            <v>South Africa</v>
          </cell>
          <cell r="I721" t="str">
            <v>South Africa</v>
          </cell>
          <cell r="J721" t="str">
            <v>Media, Entertainment, Social News, Video</v>
          </cell>
          <cell r="K721" t="str">
            <v>Media &amp; Entertainment</v>
          </cell>
          <cell r="L721" t="str">
            <v>Hashtag Our Stories</v>
          </cell>
          <cell r="M721">
            <v>0.9</v>
          </cell>
          <cell r="N721" t="str">
            <v>43354Hashtag Our Stories150000</v>
          </cell>
          <cell r="O721" t="str">
            <v/>
          </cell>
          <cell r="P721">
            <v>1</v>
          </cell>
          <cell r="Q721">
            <v>2017</v>
          </cell>
          <cell r="R721">
            <v>150000</v>
          </cell>
          <cell r="S721">
            <v>0</v>
          </cell>
          <cell r="T721" t="str">
            <v>2. Seed</v>
          </cell>
          <cell r="U721" t="str">
            <v>Media &amp; Entertainment</v>
          </cell>
          <cell r="V721">
            <v>2018</v>
          </cell>
          <cell r="W721">
            <v>9</v>
          </cell>
          <cell r="X721">
            <v>3</v>
          </cell>
          <cell r="Y721">
            <v>2</v>
          </cell>
          <cell r="Z721">
            <v>1</v>
          </cell>
        </row>
        <row r="722">
          <cell r="A722">
            <v>43354</v>
          </cell>
          <cell r="B722" t="str">
            <v>OZÉ</v>
          </cell>
          <cell r="C722">
            <v>210000</v>
          </cell>
          <cell r="E722" t="str">
            <v>Debt Financing</v>
          </cell>
          <cell r="F722" t="str">
            <v>Undisclosed</v>
          </cell>
          <cell r="G722" t="str">
            <v>http://www.sec.gov/Archives/edgar/data/1745877/000174587718000001/xslFormDX01/primary_doc.xml</v>
          </cell>
          <cell r="V722">
            <v>2018</v>
          </cell>
          <cell r="W722">
            <v>9</v>
          </cell>
          <cell r="X722">
            <v>3</v>
          </cell>
          <cell r="Y722">
            <v>2</v>
          </cell>
          <cell r="Z722">
            <v>1</v>
          </cell>
        </row>
        <row r="723">
          <cell r="A723">
            <v>43355</v>
          </cell>
          <cell r="B723" t="str">
            <v>DabaDoc</v>
          </cell>
          <cell r="C723" t="str">
            <v>Undisclosed</v>
          </cell>
          <cell r="E723" t="str">
            <v>Seed</v>
          </cell>
          <cell r="F723" t="str">
            <v>Axa Insurance Morocco</v>
          </cell>
          <cell r="G723" t="str">
            <v>https://is.gd/JU0sw5</v>
          </cell>
          <cell r="H723" t="str">
            <v>Morocco</v>
          </cell>
          <cell r="I723" t="str">
            <v>Morocco</v>
          </cell>
          <cell r="J723" t="str">
            <v>Health Care, Healthtech</v>
          </cell>
          <cell r="K723" t="str">
            <v>Healthcare &amp; Pharma</v>
          </cell>
          <cell r="L723" t="str">
            <v>Dabadoc</v>
          </cell>
          <cell r="M723">
            <v>0.9</v>
          </cell>
          <cell r="N723" t="str">
            <v>43355DabaDocUndisclosed</v>
          </cell>
          <cell r="O723" t="str">
            <v/>
          </cell>
          <cell r="P723">
            <v>0</v>
          </cell>
          <cell r="Q723">
            <v>2014</v>
          </cell>
          <cell r="R723">
            <v>0</v>
          </cell>
          <cell r="S723">
            <v>0</v>
          </cell>
          <cell r="T723" t="str">
            <v>2. Seed</v>
          </cell>
          <cell r="U723" t="str">
            <v>Health &amp; Pharmaceuticals</v>
          </cell>
          <cell r="V723">
            <v>2018</v>
          </cell>
          <cell r="W723">
            <v>9</v>
          </cell>
          <cell r="X723">
            <v>3</v>
          </cell>
          <cell r="Y723">
            <v>2</v>
          </cell>
          <cell r="Z723">
            <v>1</v>
          </cell>
        </row>
        <row r="724">
          <cell r="A724">
            <v>43355</v>
          </cell>
          <cell r="B724" t="str">
            <v>Jumeni</v>
          </cell>
          <cell r="C724">
            <v>100000</v>
          </cell>
          <cell r="E724" t="str">
            <v>Seed</v>
          </cell>
          <cell r="F724" t="str">
            <v>MEST Africa</v>
          </cell>
          <cell r="G724" t="str">
            <v>https://digestafrica.com/mest-invest-african-startups/#.XBIMUnQzbb2</v>
          </cell>
          <cell r="H724" t="str">
            <v>Ghana</v>
          </cell>
          <cell r="I724" t="str">
            <v>Ghana</v>
          </cell>
          <cell r="J724" t="str">
            <v>Financial Services, Information Technology, Mobile Payments</v>
          </cell>
          <cell r="K724" t="str">
            <v>Information Technology</v>
          </cell>
          <cell r="L724" t="str">
            <v>Jumeni</v>
          </cell>
          <cell r="M724">
            <v>0.9</v>
          </cell>
          <cell r="N724" t="str">
            <v>43355Jumeni100000</v>
          </cell>
          <cell r="O724" t="str">
            <v/>
          </cell>
          <cell r="P724">
            <v>1</v>
          </cell>
          <cell r="Q724">
            <v>2018</v>
          </cell>
          <cell r="R724">
            <v>100000</v>
          </cell>
          <cell r="S724">
            <v>0</v>
          </cell>
          <cell r="T724" t="str">
            <v>2. Seed</v>
          </cell>
          <cell r="U724" t="str">
            <v>Other Technologies &amp; Information Technology</v>
          </cell>
          <cell r="V724">
            <v>2018</v>
          </cell>
          <cell r="W724">
            <v>9</v>
          </cell>
          <cell r="X724">
            <v>3</v>
          </cell>
          <cell r="Y724">
            <v>2</v>
          </cell>
          <cell r="Z724">
            <v>1</v>
          </cell>
        </row>
        <row r="725">
          <cell r="A725">
            <v>43355</v>
          </cell>
          <cell r="B725" t="str">
            <v>BACE Group</v>
          </cell>
          <cell r="C725">
            <v>100000</v>
          </cell>
          <cell r="E725" t="str">
            <v>Seed</v>
          </cell>
          <cell r="F725" t="str">
            <v>MEST Africa</v>
          </cell>
          <cell r="G725" t="str">
            <v>https://digestafrica.com/mest-invest-african-startups/#.XBIMUnQzbb2</v>
          </cell>
          <cell r="H725" t="str">
            <v>Ghana</v>
          </cell>
          <cell r="I725" t="str">
            <v>Ghana</v>
          </cell>
          <cell r="J725" t="str">
            <v>Financial Services, FinTech, Information Technology, Payments</v>
          </cell>
          <cell r="K725" t="str">
            <v>Financial Services</v>
          </cell>
          <cell r="L725" t="str">
            <v>Bace Group</v>
          </cell>
          <cell r="M725">
            <v>0.9</v>
          </cell>
          <cell r="N725" t="str">
            <v>43355BACE Group100000</v>
          </cell>
          <cell r="O725" t="str">
            <v/>
          </cell>
          <cell r="P725">
            <v>1</v>
          </cell>
          <cell r="Q725">
            <v>2018</v>
          </cell>
          <cell r="R725">
            <v>100000</v>
          </cell>
          <cell r="S725">
            <v>0</v>
          </cell>
          <cell r="T725" t="str">
            <v>2. Seed</v>
          </cell>
          <cell r="U725" t="str">
            <v>Financial Services</v>
          </cell>
          <cell r="V725">
            <v>2018</v>
          </cell>
          <cell r="W725">
            <v>9</v>
          </cell>
          <cell r="X725">
            <v>3</v>
          </cell>
          <cell r="Y725">
            <v>2</v>
          </cell>
          <cell r="Z725">
            <v>1</v>
          </cell>
        </row>
        <row r="726">
          <cell r="A726">
            <v>43355</v>
          </cell>
          <cell r="B726" t="str">
            <v xml:space="preserve">CodeIn </v>
          </cell>
          <cell r="C726">
            <v>100000</v>
          </cell>
          <cell r="E726" t="str">
            <v>Seed</v>
          </cell>
          <cell r="F726" t="str">
            <v>MEST Africa</v>
          </cell>
          <cell r="G726" t="str">
            <v>https://digestafrica.com/mest-invest-african-startups/#.XBIMUnQzbb2</v>
          </cell>
          <cell r="H726" t="str">
            <v>Ghana</v>
          </cell>
          <cell r="I726" t="str">
            <v>Ghana</v>
          </cell>
          <cell r="J726" t="str">
            <v>recruitment software, IT recruitment</v>
          </cell>
          <cell r="K726" t="str">
            <v>Recruitment</v>
          </cell>
          <cell r="L726" t="str">
            <v xml:space="preserve">CodeIn </v>
          </cell>
          <cell r="M726">
            <v>0.9</v>
          </cell>
          <cell r="N726" t="str">
            <v>43355CodeIn 100000</v>
          </cell>
          <cell r="O726" t="str">
            <v/>
          </cell>
          <cell r="P726">
            <v>1</v>
          </cell>
          <cell r="Q726">
            <v>2017</v>
          </cell>
          <cell r="R726">
            <v>100000</v>
          </cell>
          <cell r="S726">
            <v>0</v>
          </cell>
          <cell r="T726" t="str">
            <v>2. Seed</v>
          </cell>
          <cell r="U726" t="str">
            <v>Employment, Talent &amp; Labour</v>
          </cell>
          <cell r="V726">
            <v>2018</v>
          </cell>
          <cell r="W726">
            <v>9</v>
          </cell>
          <cell r="X726">
            <v>3</v>
          </cell>
          <cell r="Y726">
            <v>2</v>
          </cell>
          <cell r="Z726">
            <v>1</v>
          </cell>
        </row>
        <row r="727">
          <cell r="A727">
            <v>43355</v>
          </cell>
          <cell r="B727" t="str">
            <v>Judy</v>
          </cell>
          <cell r="C727">
            <v>100000</v>
          </cell>
          <cell r="E727" t="str">
            <v>Seed</v>
          </cell>
          <cell r="F727" t="str">
            <v>MEST Africa</v>
          </cell>
          <cell r="G727" t="str">
            <v>https://digestafrica.com/mest-invest-african-startups/#.XBIMUnQzbb2</v>
          </cell>
          <cell r="H727" t="str">
            <v>Nigeria</v>
          </cell>
          <cell r="I727" t="str">
            <v>Nigeria</v>
          </cell>
          <cell r="J727" t="str">
            <v>Legal Research, Case Law, Law Research, Case Law Database, Legal Tech, Legal Knowledge, Legal Tools, and Value Added Practice</v>
          </cell>
          <cell r="K727" t="str">
            <v>Commercial &amp; Professional Services</v>
          </cell>
          <cell r="L727" t="str">
            <v>Judy</v>
          </cell>
          <cell r="M727">
            <v>0.9</v>
          </cell>
          <cell r="N727" t="str">
            <v>43355Judy100000</v>
          </cell>
          <cell r="O727" t="str">
            <v/>
          </cell>
          <cell r="P727">
            <v>1</v>
          </cell>
          <cell r="Q727">
            <v>2018</v>
          </cell>
          <cell r="R727">
            <v>100000</v>
          </cell>
          <cell r="S727">
            <v>0</v>
          </cell>
          <cell r="T727" t="str">
            <v>2. Seed</v>
          </cell>
          <cell r="U727" t="str">
            <v>Other Technologies &amp; Information Technology</v>
          </cell>
          <cell r="V727">
            <v>2018</v>
          </cell>
          <cell r="W727">
            <v>9</v>
          </cell>
          <cell r="X727">
            <v>3</v>
          </cell>
          <cell r="Y727">
            <v>2</v>
          </cell>
          <cell r="Z727">
            <v>1</v>
          </cell>
        </row>
        <row r="728">
          <cell r="A728">
            <v>43355</v>
          </cell>
          <cell r="B728" t="str">
            <v>ShareHouse</v>
          </cell>
          <cell r="C728">
            <v>100000</v>
          </cell>
          <cell r="E728" t="str">
            <v>Seed</v>
          </cell>
          <cell r="F728" t="str">
            <v>MEST Africa</v>
          </cell>
          <cell r="G728" t="str">
            <v>https://digestafrica.com/mest-invest-african-startups/#.XBILFnQzbb0</v>
          </cell>
          <cell r="H728" t="str">
            <v>Ghana</v>
          </cell>
          <cell r="I728" t="str">
            <v>Ghana</v>
          </cell>
          <cell r="J728" t="str">
            <v>On Demand Warehousing, Warehouse logistics, and Fullfilment</v>
          </cell>
          <cell r="K728" t="str">
            <v>Transport &amp; Logistics</v>
          </cell>
          <cell r="L728" t="str">
            <v>ShareHouse</v>
          </cell>
          <cell r="M728">
            <v>0.9</v>
          </cell>
          <cell r="N728" t="str">
            <v>43355ShareHouse100000</v>
          </cell>
          <cell r="O728" t="str">
            <v/>
          </cell>
          <cell r="P728">
            <v>1</v>
          </cell>
          <cell r="Q728">
            <v>2018</v>
          </cell>
          <cell r="R728">
            <v>100000</v>
          </cell>
          <cell r="S728">
            <v>0</v>
          </cell>
          <cell r="T728" t="str">
            <v>2. Seed</v>
          </cell>
          <cell r="U728" t="str">
            <v>Transport &amp; Logistics</v>
          </cell>
          <cell r="V728">
            <v>2018</v>
          </cell>
          <cell r="W728">
            <v>9</v>
          </cell>
          <cell r="X728">
            <v>3</v>
          </cell>
          <cell r="Y728">
            <v>2</v>
          </cell>
          <cell r="Z728">
            <v>1</v>
          </cell>
        </row>
        <row r="729">
          <cell r="A729">
            <v>43355</v>
          </cell>
          <cell r="B729" t="str">
            <v>Truckr Technologies</v>
          </cell>
          <cell r="C729">
            <v>100000</v>
          </cell>
          <cell r="E729" t="str">
            <v>Seed</v>
          </cell>
          <cell r="F729" t="str">
            <v>MEST Africa</v>
          </cell>
          <cell r="G729" t="str">
            <v>https://digestafrica.com/mest-invest-african-startups/#.XBIL-HQzbb1</v>
          </cell>
          <cell r="H729" t="str">
            <v>Ghana</v>
          </cell>
          <cell r="I729" t="str">
            <v>Ghana</v>
          </cell>
          <cell r="J729" t="str">
            <v>logistics, transportation, IoT, road-freight, tracking, cargo, and technology</v>
          </cell>
          <cell r="K729" t="str">
            <v>Transport &amp; Logistics</v>
          </cell>
          <cell r="L729" t="str">
            <v>Truckr Technologies</v>
          </cell>
          <cell r="M729">
            <v>0.9</v>
          </cell>
          <cell r="N729" t="str">
            <v>43355Truckr Technologies100000</v>
          </cell>
          <cell r="O729" t="str">
            <v/>
          </cell>
          <cell r="P729">
            <v>1</v>
          </cell>
          <cell r="Q729">
            <v>2018</v>
          </cell>
          <cell r="R729">
            <v>102700</v>
          </cell>
          <cell r="S729">
            <v>0</v>
          </cell>
          <cell r="T729" t="str">
            <v>2. Seed</v>
          </cell>
          <cell r="U729" t="str">
            <v>Transport &amp; Logistics</v>
          </cell>
          <cell r="V729">
            <v>2018</v>
          </cell>
          <cell r="W729">
            <v>9</v>
          </cell>
          <cell r="X729">
            <v>3</v>
          </cell>
          <cell r="Y729">
            <v>2</v>
          </cell>
          <cell r="Z729">
            <v>1</v>
          </cell>
        </row>
        <row r="730">
          <cell r="A730">
            <v>43355</v>
          </cell>
          <cell r="B730" t="str">
            <v>Crop2Cash</v>
          </cell>
          <cell r="C730">
            <v>3700</v>
          </cell>
          <cell r="E730" t="str">
            <v>Pre-Seed</v>
          </cell>
          <cell r="F730" t="str">
            <v>Wennovation Hub</v>
          </cell>
          <cell r="G730" t="str">
            <v>http://crop2cash.com.ng/</v>
          </cell>
          <cell r="H730" t="str">
            <v>Nigeria</v>
          </cell>
          <cell r="I730" t="str">
            <v>Nigeria</v>
          </cell>
          <cell r="J730" t="str">
            <v>Agriculture, E-Commerce, Farming, Internet, Internet of Things, Software</v>
          </cell>
          <cell r="K730" t="str">
            <v>Agriculture</v>
          </cell>
          <cell r="L730" t="str">
            <v>Crop2Cash</v>
          </cell>
          <cell r="M730">
            <v>0.9</v>
          </cell>
          <cell r="N730" t="str">
            <v>43355Crop2Cash3700</v>
          </cell>
          <cell r="O730" t="str">
            <v/>
          </cell>
          <cell r="P730">
            <v>1</v>
          </cell>
          <cell r="Q730">
            <v>2018</v>
          </cell>
          <cell r="R730">
            <v>3700</v>
          </cell>
          <cell r="S730">
            <v>0</v>
          </cell>
          <cell r="T730" t="str">
            <v>2. Seed</v>
          </cell>
          <cell r="U730" t="str">
            <v>Agriculture</v>
          </cell>
          <cell r="V730">
            <v>2018</v>
          </cell>
          <cell r="W730">
            <v>9</v>
          </cell>
          <cell r="X730">
            <v>3</v>
          </cell>
          <cell r="Y730">
            <v>2</v>
          </cell>
          <cell r="Z730">
            <v>1</v>
          </cell>
        </row>
        <row r="731">
          <cell r="A731">
            <v>43355</v>
          </cell>
          <cell r="B731" t="str">
            <v>Dilivasbox</v>
          </cell>
          <cell r="C731">
            <v>2790</v>
          </cell>
          <cell r="E731" t="str">
            <v>Pre-Seed</v>
          </cell>
          <cell r="F731" t="str">
            <v>Wennovation Hub</v>
          </cell>
          <cell r="G731" t="str">
            <v>https://dilivasbox.com/</v>
          </cell>
          <cell r="H731" t="str">
            <v>Nigeria</v>
          </cell>
          <cell r="I731" t="str">
            <v>Nigeria</v>
          </cell>
          <cell r="J731" t="str">
            <v>Consumer Goods, Delivery, Retail</v>
          </cell>
          <cell r="K731" t="str">
            <v>Agriculture</v>
          </cell>
          <cell r="L731" t="str">
            <v>Dilivasbox</v>
          </cell>
          <cell r="M731">
            <v>0.9</v>
          </cell>
          <cell r="N731" t="str">
            <v>43355Dilivasbox2790</v>
          </cell>
          <cell r="O731" t="str">
            <v/>
          </cell>
          <cell r="P731">
            <v>1</v>
          </cell>
          <cell r="Q731">
            <v>2017</v>
          </cell>
          <cell r="R731">
            <v>2790</v>
          </cell>
          <cell r="S731">
            <v>0</v>
          </cell>
          <cell r="T731" t="str">
            <v>2. Seed</v>
          </cell>
          <cell r="U731" t="str">
            <v>Agriculture</v>
          </cell>
          <cell r="V731">
            <v>2018</v>
          </cell>
          <cell r="W731">
            <v>9</v>
          </cell>
          <cell r="X731">
            <v>3</v>
          </cell>
          <cell r="Y731">
            <v>2</v>
          </cell>
          <cell r="Z731">
            <v>1</v>
          </cell>
        </row>
        <row r="732">
          <cell r="A732">
            <v>43356</v>
          </cell>
          <cell r="B732" t="str">
            <v>Voyc.ai</v>
          </cell>
          <cell r="C732">
            <v>18000</v>
          </cell>
          <cell r="E732" t="str">
            <v>Seed</v>
          </cell>
          <cell r="F732" t="str">
            <v>Techstars</v>
          </cell>
          <cell r="G732" t="str">
            <v>https://www.techstars.com/content/accelerators/introducing-2018-class-sap-io-foundry-powered-techstars-accelerator-berlin/</v>
          </cell>
          <cell r="H732" t="str">
            <v>South Africa</v>
          </cell>
          <cell r="I732" t="str">
            <v>South Africa</v>
          </cell>
          <cell r="J732" t="str">
            <v>artificial intelligence, machine learning, natural language processing, and SaaS</v>
          </cell>
          <cell r="K732" t="str">
            <v>Emerging Technologies</v>
          </cell>
          <cell r="L732" t="str">
            <v>Voyc.Ai</v>
          </cell>
          <cell r="M732">
            <v>0.9</v>
          </cell>
          <cell r="N732" t="str">
            <v>43356Voyc.ai18000</v>
          </cell>
          <cell r="O732" t="str">
            <v/>
          </cell>
          <cell r="P732">
            <v>1</v>
          </cell>
          <cell r="Q732">
            <v>2018</v>
          </cell>
          <cell r="R732">
            <v>18000</v>
          </cell>
          <cell r="S732">
            <v>0</v>
          </cell>
          <cell r="T732" t="str">
            <v>2. Seed</v>
          </cell>
          <cell r="U732" t="str">
            <v>Emerging Technologies</v>
          </cell>
          <cell r="V732">
            <v>2018</v>
          </cell>
          <cell r="W732">
            <v>9</v>
          </cell>
          <cell r="X732">
            <v>3</v>
          </cell>
          <cell r="Y732">
            <v>2</v>
          </cell>
          <cell r="Z732">
            <v>1</v>
          </cell>
        </row>
        <row r="733">
          <cell r="A733">
            <v>43357</v>
          </cell>
          <cell r="B733" t="str">
            <v>Atura</v>
          </cell>
          <cell r="C733" t="str">
            <v>Undisclosed</v>
          </cell>
          <cell r="E733" t="str">
            <v>Series A</v>
          </cell>
          <cell r="F733" t="str">
            <v>Blue Garnet Investments, Investec, Crossfin</v>
          </cell>
          <cell r="G733" t="str">
            <v>http://ventureburn.com/2018/09/nml-atura-investec-investment/</v>
          </cell>
          <cell r="H733" t="str">
            <v>South Africa</v>
          </cell>
          <cell r="I733" t="str">
            <v>South Africa</v>
          </cell>
          <cell r="J733" t="str">
            <v>Information Services, Information Technology</v>
          </cell>
          <cell r="K733" t="str">
            <v>Emerging Technologies</v>
          </cell>
          <cell r="L733" t="str">
            <v>Atura</v>
          </cell>
          <cell r="M733">
            <v>0.9</v>
          </cell>
          <cell r="N733" t="str">
            <v>43357AturaUndisclosed</v>
          </cell>
          <cell r="O733" t="str">
            <v/>
          </cell>
          <cell r="P733">
            <v>0</v>
          </cell>
          <cell r="Q733">
            <v>2016</v>
          </cell>
          <cell r="R733">
            <v>0</v>
          </cell>
          <cell r="S733">
            <v>0</v>
          </cell>
          <cell r="T733" t="str">
            <v>3. Early Venture</v>
          </cell>
          <cell r="U733" t="str">
            <v>Emerging Technologies</v>
          </cell>
          <cell r="V733">
            <v>2018</v>
          </cell>
          <cell r="W733">
            <v>9</v>
          </cell>
          <cell r="X733">
            <v>3</v>
          </cell>
          <cell r="Y733">
            <v>2</v>
          </cell>
          <cell r="Z733">
            <v>3</v>
          </cell>
        </row>
        <row r="734">
          <cell r="A734">
            <v>43358</v>
          </cell>
          <cell r="B734" t="str">
            <v>OTO English</v>
          </cell>
          <cell r="C734" t="str">
            <v>Undisclosed</v>
          </cell>
          <cell r="E734" t="str">
            <v>Seed</v>
          </cell>
          <cell r="F734" t="str">
            <v>HIMangel, EdVentures</v>
          </cell>
          <cell r="G734" t="str">
            <v>https://www.menabytes.com/oto-english-seed/?fbclid=IwAR2FXBx1HAVRYRB_eUkM1sq1SptRL3qC03-gVE30JHzteAC1bYnUh3zLzT4</v>
          </cell>
          <cell r="H734" t="str">
            <v>Egypt</v>
          </cell>
          <cell r="I734" t="str">
            <v>Egypt</v>
          </cell>
          <cell r="J734" t="str">
            <v>E-Learning</v>
          </cell>
          <cell r="K734" t="str">
            <v>Education</v>
          </cell>
          <cell r="L734" t="str">
            <v>Oto English</v>
          </cell>
          <cell r="M734">
            <v>0.9</v>
          </cell>
          <cell r="N734" t="str">
            <v>43358OTO EnglishUndisclosed</v>
          </cell>
          <cell r="O734" t="str">
            <v/>
          </cell>
          <cell r="P734">
            <v>0</v>
          </cell>
          <cell r="Q734">
            <v>2015</v>
          </cell>
          <cell r="R734">
            <v>0</v>
          </cell>
          <cell r="S734">
            <v>0</v>
          </cell>
          <cell r="T734" t="str">
            <v>2. Seed</v>
          </cell>
          <cell r="U734" t="str">
            <v>Education</v>
          </cell>
          <cell r="V734">
            <v>2018</v>
          </cell>
          <cell r="W734">
            <v>9</v>
          </cell>
          <cell r="X734">
            <v>3</v>
          </cell>
          <cell r="Y734">
            <v>2</v>
          </cell>
          <cell r="Z734">
            <v>2</v>
          </cell>
        </row>
        <row r="735">
          <cell r="A735">
            <v>43358</v>
          </cell>
          <cell r="B735" t="str">
            <v>YenePay</v>
          </cell>
          <cell r="C735">
            <v>65000</v>
          </cell>
          <cell r="E735" t="str">
            <v>Seed</v>
          </cell>
          <cell r="F735" t="str">
            <v>Undisclosed</v>
          </cell>
          <cell r="G735" t="str">
            <v>IBEX Frontier LLC</v>
          </cell>
          <cell r="H735" t="str">
            <v>Ethiopia</v>
          </cell>
          <cell r="I735" t="str">
            <v>Ethiopia</v>
          </cell>
          <cell r="J735" t="str">
            <v>Online Payment Processor and Mobile Payment Processor</v>
          </cell>
          <cell r="K735" t="str">
            <v>Financial Services</v>
          </cell>
          <cell r="L735" t="str">
            <v>YenePay</v>
          </cell>
          <cell r="M735">
            <v>0.9</v>
          </cell>
          <cell r="N735" t="str">
            <v>43358YenePay65000</v>
          </cell>
          <cell r="O735" t="str">
            <v/>
          </cell>
          <cell r="P735">
            <v>1</v>
          </cell>
          <cell r="Q735">
            <v>2015</v>
          </cell>
          <cell r="R735">
            <v>65000</v>
          </cell>
          <cell r="S735">
            <v>0</v>
          </cell>
          <cell r="T735" t="str">
            <v>2. Seed</v>
          </cell>
          <cell r="U735" t="str">
            <v>Financial Services</v>
          </cell>
          <cell r="V735">
            <v>2018</v>
          </cell>
          <cell r="W735">
            <v>9</v>
          </cell>
          <cell r="X735">
            <v>3</v>
          </cell>
          <cell r="Y735">
            <v>2</v>
          </cell>
          <cell r="Z735">
            <v>1</v>
          </cell>
        </row>
        <row r="736">
          <cell r="A736">
            <v>43360</v>
          </cell>
          <cell r="B736" t="str">
            <v>Enova Robotics</v>
          </cell>
          <cell r="C736">
            <v>1600000</v>
          </cell>
          <cell r="E736" t="str">
            <v>Series A</v>
          </cell>
          <cell r="F736" t="str">
            <v>Capsa Capital Partners</v>
          </cell>
          <cell r="G736" t="str">
            <v>https://www.menabytes.com/enova-robotics-1-6-million/</v>
          </cell>
          <cell r="H736" t="str">
            <v>Tunisia</v>
          </cell>
          <cell r="I736" t="str">
            <v>Tunisia</v>
          </cell>
          <cell r="J736" t="str">
            <v>Industrial Engineering, Robotics</v>
          </cell>
          <cell r="K736" t="str">
            <v>Robotics</v>
          </cell>
          <cell r="L736" t="str">
            <v>Enova Robotics</v>
          </cell>
          <cell r="M736">
            <v>0.9</v>
          </cell>
          <cell r="N736" t="str">
            <v>43360Enova Robotics1600000</v>
          </cell>
          <cell r="O736" t="str">
            <v/>
          </cell>
          <cell r="P736">
            <v>1</v>
          </cell>
          <cell r="Q736">
            <v>2014</v>
          </cell>
          <cell r="R736">
            <v>1600000</v>
          </cell>
          <cell r="S736">
            <v>0</v>
          </cell>
          <cell r="T736" t="str">
            <v>3. Early Venture</v>
          </cell>
          <cell r="U736" t="str">
            <v>Emerging Technologies</v>
          </cell>
          <cell r="V736">
            <v>2018</v>
          </cell>
          <cell r="W736">
            <v>9</v>
          </cell>
          <cell r="X736">
            <v>3</v>
          </cell>
          <cell r="Y736">
            <v>2</v>
          </cell>
          <cell r="Z736">
            <v>1</v>
          </cell>
        </row>
        <row r="737">
          <cell r="A737">
            <v>43361</v>
          </cell>
          <cell r="B737" t="str">
            <v>Jumo</v>
          </cell>
          <cell r="C737">
            <v>52000000</v>
          </cell>
          <cell r="E737" t="str">
            <v>Series B</v>
          </cell>
          <cell r="F737" t="str">
            <v>Goldman Sachs, Proparco, Finnfund, Vostok Emerging Finance, Gemcorp Capital, LeapFrog Investments.</v>
          </cell>
          <cell r="G737" t="str">
            <v>http://digestafrica.com/cape-town-jumo-goldman-sachs/#.W6D_DRRRXeR</v>
          </cell>
          <cell r="H737" t="str">
            <v>South Africa</v>
          </cell>
          <cell r="I737" t="str">
            <v>South Africa</v>
          </cell>
          <cell r="J737" t="str">
            <v>Technology, Mobile Money, Big Data, Digital Financial Services, Mobile Financial Services, Financial Technology</v>
          </cell>
          <cell r="K737" t="str">
            <v>Financial Services</v>
          </cell>
          <cell r="L737" t="str">
            <v>Jumo</v>
          </cell>
          <cell r="M737">
            <v>0.9</v>
          </cell>
          <cell r="N737" t="str">
            <v>43361Jumo52000000</v>
          </cell>
          <cell r="O737" t="str">
            <v/>
          </cell>
          <cell r="P737">
            <v>1</v>
          </cell>
          <cell r="Q737">
            <v>2014</v>
          </cell>
          <cell r="R737">
            <v>91700000</v>
          </cell>
          <cell r="S737">
            <v>0</v>
          </cell>
          <cell r="T737" t="str">
            <v>3. Early Venture</v>
          </cell>
          <cell r="U737" t="str">
            <v>Financial Services</v>
          </cell>
          <cell r="V737">
            <v>2018</v>
          </cell>
          <cell r="W737">
            <v>9</v>
          </cell>
          <cell r="X737">
            <v>3</v>
          </cell>
          <cell r="Y737">
            <v>2</v>
          </cell>
          <cell r="Z737">
            <v>6</v>
          </cell>
        </row>
        <row r="738">
          <cell r="A738">
            <v>43362</v>
          </cell>
          <cell r="B738" t="str">
            <v>Vezeeta</v>
          </cell>
          <cell r="C738">
            <v>12000000</v>
          </cell>
          <cell r="E738" t="str">
            <v>Series C</v>
          </cell>
          <cell r="F738" t="str">
            <v>STV, Silicon Badia, BECO Capital, Vostock New Ventures, Crescent Enterprise Venture Capital</v>
          </cell>
          <cell r="G738" t="str">
            <v>https://techcrunch.com/2018/09/19/vezeeta-the-leading-mena-healthcare-startup-secures-12m-series-c-led-by-stv/</v>
          </cell>
          <cell r="H738" t="str">
            <v>Egypt</v>
          </cell>
          <cell r="I738" t="str">
            <v>Egypt</v>
          </cell>
          <cell r="J738" t="str">
            <v>Healthcare, Internet, Marketplace, Medical, Paas, Saas</v>
          </cell>
          <cell r="K738" t="str">
            <v>Healthcare &amp; Pharma</v>
          </cell>
          <cell r="L738" t="str">
            <v>Vezeeta</v>
          </cell>
          <cell r="M738">
            <v>0.9</v>
          </cell>
          <cell r="N738" t="str">
            <v>43362Vezeeta12000000</v>
          </cell>
          <cell r="O738" t="str">
            <v/>
          </cell>
          <cell r="P738">
            <v>1</v>
          </cell>
          <cell r="Q738">
            <v>2012</v>
          </cell>
          <cell r="R738">
            <v>23500000</v>
          </cell>
          <cell r="S738">
            <v>0</v>
          </cell>
          <cell r="T738" t="str">
            <v>4. Late Venture</v>
          </cell>
          <cell r="U738" t="str">
            <v>Health &amp; Pharmaceuticals</v>
          </cell>
          <cell r="V738">
            <v>2018</v>
          </cell>
          <cell r="W738">
            <v>9</v>
          </cell>
          <cell r="X738">
            <v>3</v>
          </cell>
          <cell r="Y738">
            <v>2</v>
          </cell>
          <cell r="Z738">
            <v>5</v>
          </cell>
        </row>
        <row r="739">
          <cell r="A739">
            <v>43363</v>
          </cell>
          <cell r="B739" t="str">
            <v xml:space="preserve">Fashpa </v>
          </cell>
          <cell r="C739">
            <v>35000</v>
          </cell>
          <cell r="E739" t="str">
            <v>Seed</v>
          </cell>
          <cell r="F739" t="str">
            <v>Farfetch</v>
          </cell>
          <cell r="G739" t="str">
            <v>http://disrupt-africa.com/2018/09/nigerias-fashpa-chosen-for-lisbon-fashion-accelerator/</v>
          </cell>
          <cell r="H739" t="str">
            <v>Nigeria</v>
          </cell>
          <cell r="I739" t="str">
            <v>Nigeria</v>
          </cell>
          <cell r="J739" t="str">
            <v>E-Commerce, Fashion, Retail</v>
          </cell>
          <cell r="K739" t="str">
            <v>E-Commerce &amp; Retail</v>
          </cell>
          <cell r="L739" t="str">
            <v xml:space="preserve">Fashpa </v>
          </cell>
          <cell r="M739">
            <v>0.9</v>
          </cell>
          <cell r="N739" t="str">
            <v>43363Fashpa 35000</v>
          </cell>
          <cell r="O739" t="str">
            <v/>
          </cell>
          <cell r="P739">
            <v>1</v>
          </cell>
          <cell r="Q739">
            <v>2014</v>
          </cell>
          <cell r="R739">
            <v>35000</v>
          </cell>
          <cell r="S739">
            <v>0</v>
          </cell>
          <cell r="T739" t="str">
            <v>2. Seed</v>
          </cell>
          <cell r="U739" t="str">
            <v>E-commerce &amp; Retail</v>
          </cell>
          <cell r="V739">
            <v>2018</v>
          </cell>
          <cell r="W739">
            <v>9</v>
          </cell>
          <cell r="X739">
            <v>3</v>
          </cell>
          <cell r="Y739">
            <v>2</v>
          </cell>
          <cell r="Z739">
            <v>1</v>
          </cell>
        </row>
        <row r="740">
          <cell r="A740">
            <v>43363</v>
          </cell>
          <cell r="B740" t="str">
            <v>MAYDAY</v>
          </cell>
          <cell r="C740">
            <v>20000</v>
          </cell>
          <cell r="E740" t="str">
            <v>Seed</v>
          </cell>
          <cell r="F740" t="str">
            <v>VFlock</v>
          </cell>
          <cell r="G740" t="str">
            <v>https://magnitt.com/news/mayday-disrupting-roadside-assistance-egypt?platform=hootsuite</v>
          </cell>
          <cell r="H740" t="str">
            <v>Egypt</v>
          </cell>
          <cell r="I740" t="str">
            <v>Egypt</v>
          </cell>
          <cell r="J740" t="str">
            <v>Automotive, Mobile Apps, Subscription Service</v>
          </cell>
          <cell r="K740" t="str">
            <v>Other Technologies &amp; Information Technology</v>
          </cell>
          <cell r="L740" t="str">
            <v>MAYDAY</v>
          </cell>
          <cell r="M740">
            <v>0.9</v>
          </cell>
          <cell r="N740" t="str">
            <v>43363MAYDAY20000</v>
          </cell>
          <cell r="O740" t="str">
            <v/>
          </cell>
          <cell r="P740">
            <v>1</v>
          </cell>
          <cell r="Q740">
            <v>2018</v>
          </cell>
          <cell r="R740">
            <v>48000</v>
          </cell>
          <cell r="S740">
            <v>0</v>
          </cell>
          <cell r="T740" t="str">
            <v>2. Seed</v>
          </cell>
          <cell r="U740" t="str">
            <v>Other Technologies &amp; Information Technology</v>
          </cell>
          <cell r="V740">
            <v>2018</v>
          </cell>
          <cell r="W740">
            <v>9</v>
          </cell>
          <cell r="X740">
            <v>3</v>
          </cell>
          <cell r="Y740">
            <v>2</v>
          </cell>
          <cell r="Z740">
            <v>1</v>
          </cell>
        </row>
        <row r="741">
          <cell r="A741">
            <v>43364</v>
          </cell>
          <cell r="B741" t="str">
            <v>Enov8 Solutions</v>
          </cell>
          <cell r="C741">
            <v>250000</v>
          </cell>
          <cell r="E741" t="str">
            <v>Pre-Seed</v>
          </cell>
          <cell r="F741" t="str">
            <v>SPHINX Capital</v>
          </cell>
          <cell r="G741" t="str">
            <v>https://techpoint.africa/2018/09/21/information-technology-startup-enov8-solutions-bold-ambition-to-take-over/</v>
          </cell>
          <cell r="H741" t="str">
            <v>Nigeria</v>
          </cell>
          <cell r="I741" t="str">
            <v>Nigeria</v>
          </cell>
          <cell r="J741" t="str">
            <v>Software Development, Systems Integration, Project Management, Hub, and Digital Marketing</v>
          </cell>
          <cell r="K741" t="str">
            <v>Information Technology</v>
          </cell>
          <cell r="L741" t="str">
            <v>Enov8 Solutions</v>
          </cell>
          <cell r="M741">
            <v>0.9</v>
          </cell>
          <cell r="N741" t="str">
            <v>43364Enov8 Solutions250000</v>
          </cell>
          <cell r="O741" t="str">
            <v/>
          </cell>
          <cell r="P741">
            <v>1</v>
          </cell>
          <cell r="Q741">
            <v>2018</v>
          </cell>
          <cell r="R741">
            <v>250000</v>
          </cell>
          <cell r="S741">
            <v>0</v>
          </cell>
          <cell r="T741" t="str">
            <v>2. Seed</v>
          </cell>
          <cell r="U741" t="str">
            <v>Other Technologies &amp; Information Technology</v>
          </cell>
          <cell r="V741">
            <v>2018</v>
          </cell>
          <cell r="W741">
            <v>9</v>
          </cell>
          <cell r="X741">
            <v>3</v>
          </cell>
          <cell r="Y741">
            <v>2</v>
          </cell>
          <cell r="Z741">
            <v>1</v>
          </cell>
        </row>
        <row r="742">
          <cell r="A742">
            <v>43365</v>
          </cell>
          <cell r="B742" t="str">
            <v>servixme</v>
          </cell>
          <cell r="C742">
            <v>4200</v>
          </cell>
          <cell r="E742" t="str">
            <v>Seed</v>
          </cell>
          <cell r="F742" t="str">
            <v>Benson Ajabor</v>
          </cell>
          <cell r="G742" t="str">
            <v>https://www.crunchbase.com/funding_round/servixme-seed--1671f0c3</v>
          </cell>
          <cell r="H742" t="str">
            <v>Nigeria</v>
          </cell>
          <cell r="I742" t="str">
            <v>Nigeria</v>
          </cell>
          <cell r="J742" t="str">
            <v>Content Creators, Digital Marketing, Web Development</v>
          </cell>
          <cell r="K742" t="str">
            <v>Media &amp; Entertainment</v>
          </cell>
          <cell r="L742" t="str">
            <v>Servixme</v>
          </cell>
          <cell r="M742">
            <v>0.9</v>
          </cell>
          <cell r="N742" t="str">
            <v>43365servixme4200</v>
          </cell>
          <cell r="O742" t="str">
            <v/>
          </cell>
          <cell r="P742">
            <v>1</v>
          </cell>
          <cell r="Q742">
            <v>2018</v>
          </cell>
          <cell r="R742">
            <v>4200</v>
          </cell>
          <cell r="S742">
            <v>0</v>
          </cell>
          <cell r="T742" t="str">
            <v>2. Seed</v>
          </cell>
          <cell r="U742" t="str">
            <v>Media &amp; Entertainment</v>
          </cell>
          <cell r="V742">
            <v>2018</v>
          </cell>
          <cell r="W742">
            <v>9</v>
          </cell>
          <cell r="X742">
            <v>3</v>
          </cell>
          <cell r="Y742">
            <v>2</v>
          </cell>
          <cell r="Z742">
            <v>1</v>
          </cell>
        </row>
        <row r="743">
          <cell r="A743">
            <v>43367</v>
          </cell>
          <cell r="B743" t="str">
            <v>BeneFactors</v>
          </cell>
          <cell r="C743">
            <v>150000</v>
          </cell>
          <cell r="E743" t="str">
            <v>Seed</v>
          </cell>
          <cell r="F743" t="str">
            <v>Undisclosed</v>
          </cell>
          <cell r="G743" t="str">
            <v>http://disrupt-africa.com/2018/09/rwandas-benefactors-raises-funds-for-scale-after-reaching-break-even/</v>
          </cell>
          <cell r="H743" t="str">
            <v>Rwanda</v>
          </cell>
          <cell r="I743" t="str">
            <v>Rwanda</v>
          </cell>
          <cell r="J743" t="str">
            <v>Factoring, Working Capital, Fintech</v>
          </cell>
          <cell r="K743" t="str">
            <v>Financial Services</v>
          </cell>
          <cell r="L743" t="str">
            <v>Benefactors</v>
          </cell>
          <cell r="M743">
            <v>0.9</v>
          </cell>
          <cell r="N743" t="str">
            <v>43367BeneFactors150000</v>
          </cell>
          <cell r="O743" t="str">
            <v/>
          </cell>
          <cell r="P743">
            <v>1</v>
          </cell>
          <cell r="Q743">
            <v>2017</v>
          </cell>
          <cell r="R743">
            <v>550000</v>
          </cell>
          <cell r="S743">
            <v>0</v>
          </cell>
          <cell r="T743" t="str">
            <v>2. Seed</v>
          </cell>
          <cell r="U743" t="str">
            <v>Financial Services</v>
          </cell>
          <cell r="V743">
            <v>2018</v>
          </cell>
          <cell r="W743">
            <v>9</v>
          </cell>
          <cell r="X743">
            <v>3</v>
          </cell>
          <cell r="Y743">
            <v>2</v>
          </cell>
          <cell r="Z743">
            <v>1</v>
          </cell>
        </row>
        <row r="744">
          <cell r="A744">
            <v>43368</v>
          </cell>
          <cell r="B744" t="str">
            <v>Medallion Communications</v>
          </cell>
          <cell r="C744">
            <v>500000</v>
          </cell>
          <cell r="E744" t="str">
            <v>Seed</v>
          </cell>
          <cell r="F744" t="str">
            <v xml:space="preserve">Consonance Investment Managers </v>
          </cell>
          <cell r="G744" t="str">
            <v>Consonance Investment Managers</v>
          </cell>
          <cell r="H744" t="str">
            <v>Nigeria</v>
          </cell>
          <cell r="I744" t="str">
            <v>Nigeria</v>
          </cell>
          <cell r="J744" t="str">
            <v>Internet, iOS, Mobile, Telecommunications</v>
          </cell>
          <cell r="K744" t="str">
            <v>Information Technology</v>
          </cell>
          <cell r="L744" t="str">
            <v>Medallion Communications</v>
          </cell>
          <cell r="M744">
            <v>0.9</v>
          </cell>
          <cell r="N744" t="str">
            <v>43368Medallion Communications500000</v>
          </cell>
          <cell r="O744" t="str">
            <v/>
          </cell>
          <cell r="P744">
            <v>1</v>
          </cell>
          <cell r="Q744">
            <v>2005</v>
          </cell>
          <cell r="R744">
            <v>500000</v>
          </cell>
          <cell r="S744">
            <v>0</v>
          </cell>
          <cell r="T744" t="str">
            <v>2. Seed</v>
          </cell>
          <cell r="U744" t="str">
            <v>Other Technologies &amp; Information Technology</v>
          </cell>
          <cell r="V744">
            <v>2018</v>
          </cell>
          <cell r="W744">
            <v>9</v>
          </cell>
          <cell r="X744">
            <v>3</v>
          </cell>
          <cell r="Y744">
            <v>2</v>
          </cell>
          <cell r="Z744">
            <v>1</v>
          </cell>
        </row>
        <row r="745">
          <cell r="A745">
            <v>43368</v>
          </cell>
          <cell r="B745" t="str">
            <v>Buseet</v>
          </cell>
          <cell r="C745">
            <v>250000</v>
          </cell>
          <cell r="E745" t="str">
            <v>Seed</v>
          </cell>
          <cell r="F745" t="str">
            <v>Cairo Angels, 500 Startups</v>
          </cell>
          <cell r="G745" t="str">
            <v>https://www.crunchbase.com/funding_round/buseet-seed--490424c4</v>
          </cell>
          <cell r="H745" t="str">
            <v>Egypt</v>
          </cell>
          <cell r="I745" t="str">
            <v>Egypt</v>
          </cell>
          <cell r="J745" t="str">
            <v>Mobile Apps, Software, Transportation</v>
          </cell>
          <cell r="K745" t="str">
            <v>Transport &amp; Logistics</v>
          </cell>
          <cell r="L745" t="str">
            <v>Buseet</v>
          </cell>
          <cell r="M745">
            <v>0.9</v>
          </cell>
          <cell r="N745" t="str">
            <v>43368Buseet250000</v>
          </cell>
          <cell r="O745" t="str">
            <v/>
          </cell>
          <cell r="P745">
            <v>1</v>
          </cell>
          <cell r="Q745">
            <v>2016</v>
          </cell>
          <cell r="R745">
            <v>417000</v>
          </cell>
          <cell r="S745">
            <v>0</v>
          </cell>
          <cell r="T745" t="str">
            <v>2. Seed</v>
          </cell>
          <cell r="U745" t="str">
            <v>Transport &amp; Logistics</v>
          </cell>
          <cell r="V745">
            <v>2018</v>
          </cell>
          <cell r="W745">
            <v>9</v>
          </cell>
          <cell r="X745">
            <v>3</v>
          </cell>
          <cell r="Y745">
            <v>2</v>
          </cell>
          <cell r="Z745">
            <v>2</v>
          </cell>
        </row>
        <row r="746">
          <cell r="A746">
            <v>43370</v>
          </cell>
          <cell r="B746" t="str">
            <v>Names &amp; Faces</v>
          </cell>
          <cell r="C746">
            <v>3100000</v>
          </cell>
          <cell r="E746" t="str">
            <v>Series A</v>
          </cell>
          <cell r="F746" t="str">
            <v>Undisclosed</v>
          </cell>
          <cell r="G746" t="str">
            <v>https://www.sec.gov/Archives/edgar/data/1754780/000175478018000001/xslFormDX01/primary_doc.xml</v>
          </cell>
          <cell r="H746" t="str">
            <v>South Africa</v>
          </cell>
          <cell r="I746" t="str">
            <v>South Africa</v>
          </cell>
          <cell r="J746" t="str">
            <v>Information Services, Information Technology, Software</v>
          </cell>
          <cell r="K746" t="str">
            <v>Information Technology</v>
          </cell>
          <cell r="L746" t="str">
            <v>Names &amp; Faces</v>
          </cell>
          <cell r="M746">
            <v>0.9</v>
          </cell>
          <cell r="N746" t="str">
            <v>43370Names &amp; Faces3100000</v>
          </cell>
          <cell r="O746" t="str">
            <v/>
          </cell>
          <cell r="P746">
            <v>1</v>
          </cell>
          <cell r="Q746">
            <v>2016</v>
          </cell>
          <cell r="R746">
            <v>3220000</v>
          </cell>
          <cell r="S746">
            <v>0</v>
          </cell>
          <cell r="T746" t="str">
            <v>3. Early Venture</v>
          </cell>
          <cell r="U746" t="str">
            <v>Other Technologies &amp; Information Technology</v>
          </cell>
          <cell r="V746">
            <v>2018</v>
          </cell>
          <cell r="W746">
            <v>9</v>
          </cell>
          <cell r="X746">
            <v>3</v>
          </cell>
          <cell r="Y746">
            <v>2</v>
          </cell>
          <cell r="Z746">
            <v>1</v>
          </cell>
        </row>
        <row r="747">
          <cell r="A747">
            <v>43373</v>
          </cell>
          <cell r="B747" t="str">
            <v>Intelligra</v>
          </cell>
          <cell r="C747">
            <v>250000</v>
          </cell>
          <cell r="E747" t="str">
            <v>Seed</v>
          </cell>
          <cell r="F747" t="str">
            <v xml:space="preserve">Consonance Investment Managers </v>
          </cell>
          <cell r="G747" t="str">
            <v>Consonance Investment Managers</v>
          </cell>
          <cell r="H747">
            <v>0</v>
          </cell>
          <cell r="I747">
            <v>0</v>
          </cell>
          <cell r="J747" t="str">
            <v>Information Technology, Logistics, Manufacturing, Real Time, Robotics, Supply Chain Management</v>
          </cell>
          <cell r="K747" t="str">
            <v>Financial Services</v>
          </cell>
          <cell r="L747" t="str">
            <v>Intelligra</v>
          </cell>
          <cell r="M747">
            <v>0.9</v>
          </cell>
          <cell r="N747" t="str">
            <v>43373Intelligra250000</v>
          </cell>
          <cell r="O747" t="str">
            <v/>
          </cell>
          <cell r="P747">
            <v>1</v>
          </cell>
          <cell r="Q747">
            <v>0</v>
          </cell>
          <cell r="R747">
            <v>250000</v>
          </cell>
          <cell r="S747" t="e">
            <v>#N/A</v>
          </cell>
          <cell r="T747" t="str">
            <v>2. Seed</v>
          </cell>
          <cell r="U747" t="str">
            <v>Financial Services</v>
          </cell>
          <cell r="V747">
            <v>2018</v>
          </cell>
          <cell r="W747">
            <v>9</v>
          </cell>
          <cell r="X747">
            <v>3</v>
          </cell>
          <cell r="Y747">
            <v>2</v>
          </cell>
          <cell r="Z747">
            <v>1</v>
          </cell>
        </row>
        <row r="748">
          <cell r="A748">
            <v>43373</v>
          </cell>
          <cell r="B748" t="str">
            <v>LifeBank</v>
          </cell>
          <cell r="C748">
            <v>50000</v>
          </cell>
          <cell r="E748" t="str">
            <v>Grant</v>
          </cell>
          <cell r="F748" t="str">
            <v>MIT Global Challenge</v>
          </cell>
          <cell r="G748" t="str">
            <v>https://technext.ng/2018/09/24/nigerian-healthcare-startup-lifebank-emerges-winner-2018-mit-solve-finals/</v>
          </cell>
          <cell r="H748" t="str">
            <v/>
          </cell>
          <cell r="I748" t="str">
            <v/>
          </cell>
          <cell r="J748" t="str">
            <v/>
          </cell>
          <cell r="K748" t="str">
            <v/>
          </cell>
          <cell r="L748" t="e">
            <v>#N/A</v>
          </cell>
          <cell r="M748">
            <v>0.6428571428571429</v>
          </cell>
          <cell r="N748" t="str">
            <v>43373LifeBank50000</v>
          </cell>
          <cell r="O748" t="str">
            <v/>
          </cell>
          <cell r="P748">
            <v>1</v>
          </cell>
          <cell r="Q748" t="str">
            <v/>
          </cell>
          <cell r="R748">
            <v>100000</v>
          </cell>
          <cell r="S748" t="e">
            <v>#N/A</v>
          </cell>
          <cell r="T748" t="str">
            <v>1. Grant</v>
          </cell>
          <cell r="U748" t="e">
            <v>#N/A</v>
          </cell>
          <cell r="V748">
            <v>2018</v>
          </cell>
          <cell r="W748">
            <v>9</v>
          </cell>
          <cell r="X748">
            <v>3</v>
          </cell>
          <cell r="Y748">
            <v>2</v>
          </cell>
          <cell r="Z748">
            <v>1</v>
          </cell>
        </row>
        <row r="749">
          <cell r="A749">
            <v>43373</v>
          </cell>
          <cell r="B749" t="str">
            <v>FoodLocker</v>
          </cell>
          <cell r="C749">
            <v>30000</v>
          </cell>
          <cell r="E749" t="str">
            <v>Seed</v>
          </cell>
          <cell r="F749" t="str">
            <v>Undisclosed</v>
          </cell>
          <cell r="G749" t="str">
            <v>https://is.gd/Wsdc15</v>
          </cell>
          <cell r="H749" t="str">
            <v/>
          </cell>
          <cell r="I749" t="str">
            <v/>
          </cell>
          <cell r="J749" t="str">
            <v/>
          </cell>
          <cell r="K749" t="str">
            <v/>
          </cell>
          <cell r="L749" t="e">
            <v>#N/A</v>
          </cell>
          <cell r="M749">
            <v>0.6428571428571429</v>
          </cell>
          <cell r="N749" t="str">
            <v>43373FoodLocker30000</v>
          </cell>
          <cell r="O749" t="str">
            <v/>
          </cell>
          <cell r="P749">
            <v>1</v>
          </cell>
          <cell r="Q749" t="str">
            <v/>
          </cell>
          <cell r="R749">
            <v>41000</v>
          </cell>
          <cell r="S749" t="e">
            <v>#N/A</v>
          </cell>
          <cell r="T749" t="str">
            <v>2. Seed</v>
          </cell>
          <cell r="U749" t="e">
            <v>#N/A</v>
          </cell>
          <cell r="V749">
            <v>2018</v>
          </cell>
          <cell r="W749">
            <v>9</v>
          </cell>
          <cell r="X749">
            <v>3</v>
          </cell>
          <cell r="Y749">
            <v>2</v>
          </cell>
          <cell r="Z749">
            <v>1</v>
          </cell>
        </row>
        <row r="750">
          <cell r="A750">
            <v>43374</v>
          </cell>
          <cell r="B750" t="str">
            <v>Betaksys Systeme</v>
          </cell>
          <cell r="C750" t="str">
            <v>Undisclosed</v>
          </cell>
          <cell r="E750" t="str">
            <v>Seed</v>
          </cell>
          <cell r="F750" t="str">
            <v>Ground Squirrel Ventures</v>
          </cell>
          <cell r="G750" t="str">
            <v>https://www.crunchbase.com/funding_round/betaksys-systeme-seed--b59ccb38</v>
          </cell>
          <cell r="H750" t="str">
            <v>Madagascar</v>
          </cell>
          <cell r="I750" t="str">
            <v>Madagascar</v>
          </cell>
          <cell r="J750" t="str">
            <v>Information Technology, Transportation</v>
          </cell>
          <cell r="K750" t="str">
            <v>Transport &amp; Logistics</v>
          </cell>
          <cell r="L750" t="str">
            <v>Betaksys Systeme</v>
          </cell>
          <cell r="M750">
            <v>0.9</v>
          </cell>
          <cell r="N750" t="str">
            <v>43374Betaksys SystemeUndisclosed</v>
          </cell>
          <cell r="O750" t="str">
            <v/>
          </cell>
          <cell r="P750">
            <v>0</v>
          </cell>
          <cell r="Q750">
            <v>2018</v>
          </cell>
          <cell r="R750">
            <v>0</v>
          </cell>
          <cell r="S750">
            <v>0</v>
          </cell>
          <cell r="T750" t="str">
            <v>2. Seed</v>
          </cell>
          <cell r="U750" t="str">
            <v>Transport &amp; Logistics</v>
          </cell>
          <cell r="V750">
            <v>2018</v>
          </cell>
          <cell r="W750">
            <v>10</v>
          </cell>
          <cell r="X750">
            <v>4</v>
          </cell>
          <cell r="Y750">
            <v>2</v>
          </cell>
          <cell r="Z750">
            <v>1</v>
          </cell>
        </row>
        <row r="751">
          <cell r="A751">
            <v>43374</v>
          </cell>
          <cell r="B751" t="str">
            <v>Solarworks!</v>
          </cell>
          <cell r="C751">
            <v>2270000</v>
          </cell>
          <cell r="E751" t="str">
            <v>Series A</v>
          </cell>
          <cell r="F751" t="str">
            <v>EDP Renovaveis SA, Persistent Energy Capital</v>
          </cell>
          <cell r="G751" t="str">
            <v>https://digestafrica.com/solarworks-raised-2m-international-expansion/#.XBJL1nQzbb0</v>
          </cell>
          <cell r="H751" t="str">
            <v>South Africa</v>
          </cell>
          <cell r="I751" t="str">
            <v>South Africa</v>
          </cell>
          <cell r="J751" t="str">
            <v>Solar products, Distribution in emerging markets, Product design, and After sales support</v>
          </cell>
          <cell r="K751" t="str">
            <v>Energy &amp; Environment Resources</v>
          </cell>
          <cell r="L751" t="str">
            <v>Solarworks!</v>
          </cell>
          <cell r="M751">
            <v>0.9</v>
          </cell>
          <cell r="N751" t="str">
            <v>43374Solarworks!2270000</v>
          </cell>
          <cell r="O751" t="str">
            <v/>
          </cell>
          <cell r="P751">
            <v>1</v>
          </cell>
          <cell r="Q751">
            <v>2007</v>
          </cell>
          <cell r="R751">
            <v>4270000</v>
          </cell>
          <cell r="S751">
            <v>0</v>
          </cell>
          <cell r="T751" t="str">
            <v>3. Early Venture</v>
          </cell>
          <cell r="U751" t="e">
            <v>#N/A</v>
          </cell>
          <cell r="V751">
            <v>2018</v>
          </cell>
          <cell r="W751">
            <v>10</v>
          </cell>
          <cell r="X751">
            <v>4</v>
          </cell>
          <cell r="Y751">
            <v>2</v>
          </cell>
          <cell r="Z751">
            <v>2</v>
          </cell>
        </row>
        <row r="752">
          <cell r="A752">
            <v>43374</v>
          </cell>
          <cell r="B752" t="str">
            <v>OffGridBox</v>
          </cell>
          <cell r="C752">
            <v>1200000</v>
          </cell>
          <cell r="E752" t="str">
            <v>Seed</v>
          </cell>
          <cell r="F752" t="str">
            <v>Good Energies, DOEN Participaties, EEP Africa</v>
          </cell>
          <cell r="G752" t="str">
            <v>https://www.crunchbase.com/funding_round/offgridbox-seed--b47f6e07</v>
          </cell>
          <cell r="H752" t="str">
            <v>Rwanda</v>
          </cell>
          <cell r="I752" t="str">
            <v>Rwanda</v>
          </cell>
          <cell r="J752" t="str">
            <v>Renewables &amp; Environment</v>
          </cell>
          <cell r="K752" t="str">
            <v>Energy &amp; Environment Resources</v>
          </cell>
          <cell r="L752" t="str">
            <v>OffGridBox</v>
          </cell>
          <cell r="M752">
            <v>0.9</v>
          </cell>
          <cell r="N752" t="str">
            <v>43374OffGridBox1200000</v>
          </cell>
          <cell r="O752" t="str">
            <v/>
          </cell>
          <cell r="P752">
            <v>1</v>
          </cell>
          <cell r="Q752">
            <v>2016</v>
          </cell>
          <cell r="R752">
            <v>3705000</v>
          </cell>
          <cell r="S752">
            <v>0</v>
          </cell>
          <cell r="T752" t="str">
            <v>2. Seed</v>
          </cell>
          <cell r="U752" t="e">
            <v>#N/A</v>
          </cell>
          <cell r="V752">
            <v>2018</v>
          </cell>
          <cell r="W752">
            <v>10</v>
          </cell>
          <cell r="X752">
            <v>4</v>
          </cell>
          <cell r="Y752">
            <v>2</v>
          </cell>
          <cell r="Z752">
            <v>3</v>
          </cell>
        </row>
        <row r="753">
          <cell r="A753">
            <v>43374</v>
          </cell>
          <cell r="B753" t="str">
            <v>Tastemakers Africa</v>
          </cell>
          <cell r="C753">
            <v>980000</v>
          </cell>
          <cell r="E753" t="str">
            <v>Seed</v>
          </cell>
          <cell r="F753" t="str">
            <v>Precursor Ventures, CRE Venture Capital, Pipeline Angels, Metis Investments, Christopher Isaacs</v>
          </cell>
          <cell r="G753" t="str">
            <v>https://digestafrica.com/precursor-ventures-africa-investments/#.XAwUp3Qzbb0</v>
          </cell>
          <cell r="H753" t="str">
            <v>South Africa</v>
          </cell>
          <cell r="I753" t="str">
            <v>South Africa</v>
          </cell>
          <cell r="J753" t="str">
            <v>Marketplace, Travel</v>
          </cell>
          <cell r="K753" t="str">
            <v>Travel &amp; Leisure</v>
          </cell>
          <cell r="L753" t="str">
            <v>Tastemakers Africa</v>
          </cell>
          <cell r="M753">
            <v>0.9</v>
          </cell>
          <cell r="N753" t="str">
            <v>43374Tastemakers Africa980000</v>
          </cell>
          <cell r="O753" t="str">
            <v/>
          </cell>
          <cell r="P753">
            <v>1</v>
          </cell>
          <cell r="Q753">
            <v>2014</v>
          </cell>
          <cell r="R753">
            <v>980000</v>
          </cell>
          <cell r="S753">
            <v>0</v>
          </cell>
          <cell r="T753" t="str">
            <v>2. Seed</v>
          </cell>
          <cell r="U753" t="str">
            <v>Travel &amp; Leisure</v>
          </cell>
          <cell r="V753">
            <v>2018</v>
          </cell>
          <cell r="W753">
            <v>10</v>
          </cell>
          <cell r="X753">
            <v>4</v>
          </cell>
          <cell r="Y753">
            <v>2</v>
          </cell>
          <cell r="Z753">
            <v>5</v>
          </cell>
        </row>
        <row r="754">
          <cell r="A754">
            <v>43374</v>
          </cell>
          <cell r="B754" t="str">
            <v>Datavora</v>
          </cell>
          <cell r="C754">
            <v>408000</v>
          </cell>
          <cell r="E754" t="str">
            <v>Seed</v>
          </cell>
          <cell r="F754" t="str">
            <v>UGFS, Intilaq</v>
          </cell>
          <cell r="G754" t="str">
            <v>https://www.crunchbase.com/funding_round/datavora-seed--42531c00#section-investors</v>
          </cell>
          <cell r="H754" t="str">
            <v>Tunisia</v>
          </cell>
          <cell r="I754" t="str">
            <v>Tunisia</v>
          </cell>
          <cell r="J754" t="str">
            <v>Artificial Intelligence, Big Data, E-Commerce, Machine Learning, SaaS, Software</v>
          </cell>
          <cell r="K754" t="str">
            <v>E-Commerce &amp; Retail</v>
          </cell>
          <cell r="L754" t="str">
            <v>Datavora</v>
          </cell>
          <cell r="M754">
            <v>0.9</v>
          </cell>
          <cell r="N754" t="str">
            <v>43374Datavora408000</v>
          </cell>
          <cell r="O754" t="str">
            <v/>
          </cell>
          <cell r="P754">
            <v>1</v>
          </cell>
          <cell r="Q754">
            <v>2016</v>
          </cell>
          <cell r="R754">
            <v>408000</v>
          </cell>
          <cell r="S754">
            <v>0</v>
          </cell>
          <cell r="T754" t="str">
            <v>2. Seed</v>
          </cell>
          <cell r="U754" t="str">
            <v>E-commerce &amp; Retail</v>
          </cell>
          <cell r="V754">
            <v>2018</v>
          </cell>
          <cell r="W754">
            <v>10</v>
          </cell>
          <cell r="X754">
            <v>4</v>
          </cell>
          <cell r="Y754">
            <v>2</v>
          </cell>
          <cell r="Z754">
            <v>2</v>
          </cell>
        </row>
        <row r="755">
          <cell r="A755">
            <v>43374</v>
          </cell>
          <cell r="B755" t="str">
            <v>Lapaire Glasses</v>
          </cell>
          <cell r="C755">
            <v>200000</v>
          </cell>
          <cell r="E755" t="str">
            <v>Seed</v>
          </cell>
          <cell r="F755" t="str">
            <v>Saviu Ventures</v>
          </cell>
          <cell r="H755" t="str">
            <v>Kenya</v>
          </cell>
          <cell r="I755" t="str">
            <v>Kenya</v>
          </cell>
          <cell r="J755" t="str">
            <v>Hospital &amp; Health Care</v>
          </cell>
          <cell r="K755" t="str">
            <v>Healthcare &amp; Pharma</v>
          </cell>
          <cell r="L755" t="str">
            <v>Lapaire Glasses</v>
          </cell>
          <cell r="M755">
            <v>0.8</v>
          </cell>
          <cell r="N755" t="str">
            <v>43374Lapaire Glasses200000</v>
          </cell>
          <cell r="O755" t="str">
            <v/>
          </cell>
          <cell r="P755">
            <v>1</v>
          </cell>
          <cell r="Q755">
            <v>2018</v>
          </cell>
          <cell r="R755">
            <v>200000</v>
          </cell>
          <cell r="S755">
            <v>0</v>
          </cell>
          <cell r="T755" t="str">
            <v>2. Seed</v>
          </cell>
          <cell r="U755" t="str">
            <v>Health &amp; Pharmaceuticals</v>
          </cell>
          <cell r="V755">
            <v>2018</v>
          </cell>
          <cell r="W755">
            <v>10</v>
          </cell>
          <cell r="X755">
            <v>4</v>
          </cell>
          <cell r="Y755">
            <v>2</v>
          </cell>
          <cell r="Z755">
            <v>1</v>
          </cell>
        </row>
        <row r="756">
          <cell r="A756">
            <v>43374</v>
          </cell>
          <cell r="B756" t="str">
            <v>Aklabaity</v>
          </cell>
          <cell r="C756">
            <v>100000</v>
          </cell>
          <cell r="E756" t="str">
            <v>Seed</v>
          </cell>
          <cell r="F756" t="str">
            <v>Savour Ventures</v>
          </cell>
          <cell r="G756" t="str">
            <v>https://www.crunchbase.com/funding_round/aklabaity-seed--e05d5c0b</v>
          </cell>
          <cell r="H756" t="str">
            <v>Egypt</v>
          </cell>
          <cell r="I756" t="str">
            <v>Egypt</v>
          </cell>
          <cell r="J756" t="str">
            <v>E-Commerce, Food and Beverage, Internet</v>
          </cell>
          <cell r="K756" t="str">
            <v>E-Commerce &amp; Retail</v>
          </cell>
          <cell r="L756" t="str">
            <v>Aklabaity</v>
          </cell>
          <cell r="M756">
            <v>0.9</v>
          </cell>
          <cell r="N756" t="str">
            <v>43374Aklabaity100000</v>
          </cell>
          <cell r="O756" t="str">
            <v/>
          </cell>
          <cell r="P756">
            <v>1</v>
          </cell>
          <cell r="Q756">
            <v>2016</v>
          </cell>
          <cell r="R756">
            <v>100000</v>
          </cell>
          <cell r="S756">
            <v>0</v>
          </cell>
          <cell r="T756" t="str">
            <v>2. Seed</v>
          </cell>
          <cell r="U756" t="str">
            <v>E-commerce &amp; Retail</v>
          </cell>
          <cell r="V756">
            <v>2018</v>
          </cell>
          <cell r="W756">
            <v>10</v>
          </cell>
          <cell r="X756">
            <v>4</v>
          </cell>
          <cell r="Y756">
            <v>2</v>
          </cell>
          <cell r="Z756">
            <v>1</v>
          </cell>
        </row>
        <row r="757">
          <cell r="A757">
            <v>43374</v>
          </cell>
          <cell r="B757" t="str">
            <v>Medsaf</v>
          </cell>
          <cell r="C757">
            <v>1100000</v>
          </cell>
          <cell r="E757" t="str">
            <v>Seed</v>
          </cell>
          <cell r="F757" t="str">
            <v>Undisclosed</v>
          </cell>
          <cell r="G757" t="str">
            <v>https://www.crunchbase.com/funding_round/medsaf-seed--28270077#section-overview</v>
          </cell>
          <cell r="H757" t="str">
            <v>Nigeria</v>
          </cell>
          <cell r="I757" t="str">
            <v>Nigeria</v>
          </cell>
          <cell r="J757" t="str">
            <v>Health Care, Pharmaceutical, SaaS</v>
          </cell>
          <cell r="K757" t="str">
            <v>Healthcare &amp; Pharma</v>
          </cell>
          <cell r="L757" t="str">
            <v>Medsaf</v>
          </cell>
          <cell r="M757">
            <v>0.9</v>
          </cell>
          <cell r="N757" t="str">
            <v>43374Medsaf1100000</v>
          </cell>
          <cell r="P757">
            <v>1</v>
          </cell>
          <cell r="Q757">
            <v>2017</v>
          </cell>
          <cell r="R757">
            <v>1440000</v>
          </cell>
          <cell r="S757">
            <v>0</v>
          </cell>
          <cell r="V757">
            <v>2018</v>
          </cell>
          <cell r="W757">
            <v>10</v>
          </cell>
          <cell r="X757">
            <v>4</v>
          </cell>
          <cell r="Y757">
            <v>2</v>
          </cell>
          <cell r="Z757">
            <v>1</v>
          </cell>
        </row>
        <row r="758">
          <cell r="A758">
            <v>43375</v>
          </cell>
          <cell r="B758" t="str">
            <v>iCommunity</v>
          </cell>
          <cell r="C758">
            <v>600000</v>
          </cell>
          <cell r="E758" t="str">
            <v>Series A</v>
          </cell>
          <cell r="F758" t="str">
            <v>Algebra Ventures</v>
          </cell>
          <cell r="G758" t="str">
            <v>https://www.menabytes.com/icommunity-600k/</v>
          </cell>
          <cell r="H758" t="str">
            <v>Egypt</v>
          </cell>
          <cell r="I758" t="str">
            <v>Egypt</v>
          </cell>
          <cell r="J758" t="str">
            <v>Community Builder, Communication Platform, Facility Management, Security Management Solution</v>
          </cell>
          <cell r="K758" t="str">
            <v>Media &amp; Entertainment</v>
          </cell>
          <cell r="L758" t="str">
            <v>Icommunity</v>
          </cell>
          <cell r="M758">
            <v>0.9</v>
          </cell>
          <cell r="N758" t="str">
            <v>43375iCommunity600000</v>
          </cell>
          <cell r="O758" t="str">
            <v/>
          </cell>
          <cell r="P758">
            <v>1</v>
          </cell>
          <cell r="Q758">
            <v>2016</v>
          </cell>
          <cell r="R758">
            <v>600000</v>
          </cell>
          <cell r="S758">
            <v>0</v>
          </cell>
          <cell r="T758" t="str">
            <v>3. Early Venture</v>
          </cell>
          <cell r="U758" t="str">
            <v>Media &amp; Entertainment</v>
          </cell>
          <cell r="V758">
            <v>2018</v>
          </cell>
          <cell r="W758">
            <v>10</v>
          </cell>
          <cell r="X758">
            <v>4</v>
          </cell>
          <cell r="Y758">
            <v>2</v>
          </cell>
          <cell r="Z758">
            <v>1</v>
          </cell>
        </row>
        <row r="759">
          <cell r="A759">
            <v>43377</v>
          </cell>
          <cell r="B759" t="str">
            <v>AnaMehani</v>
          </cell>
          <cell r="C759" t="str">
            <v>Undisclosed</v>
          </cell>
          <cell r="E759" t="str">
            <v>Seed</v>
          </cell>
          <cell r="F759" t="str">
            <v>Undisclosed</v>
          </cell>
          <cell r="G759" t="str">
            <v>https://www.crunchbase.com/funding_round/anamehani-seed--754ece36</v>
          </cell>
          <cell r="H759" t="str">
            <v>Egypt</v>
          </cell>
          <cell r="I759" t="str">
            <v>Egypt</v>
          </cell>
          <cell r="J759" t="str">
            <v>Talent, Labour</v>
          </cell>
          <cell r="K759" t="str">
            <v>Commercial &amp; Professional Services</v>
          </cell>
          <cell r="L759" t="str">
            <v>AnaMehani</v>
          </cell>
          <cell r="M759">
            <v>0.9</v>
          </cell>
          <cell r="N759" t="str">
            <v>43377AnaMehaniUndisclosed</v>
          </cell>
          <cell r="O759" t="str">
            <v/>
          </cell>
          <cell r="P759">
            <v>0</v>
          </cell>
          <cell r="Q759">
            <v>2015</v>
          </cell>
          <cell r="R759">
            <v>0</v>
          </cell>
          <cell r="S759">
            <v>0</v>
          </cell>
          <cell r="T759" t="str">
            <v>2. Seed</v>
          </cell>
          <cell r="U759" t="str">
            <v>Other Technologies &amp; Information Technology</v>
          </cell>
          <cell r="V759">
            <v>2018</v>
          </cell>
          <cell r="W759">
            <v>10</v>
          </cell>
          <cell r="X759">
            <v>4</v>
          </cell>
          <cell r="Y759">
            <v>2</v>
          </cell>
          <cell r="Z759">
            <v>1</v>
          </cell>
        </row>
        <row r="760">
          <cell r="A760">
            <v>43378</v>
          </cell>
          <cell r="B760" t="str">
            <v>Jetstream Africa</v>
          </cell>
          <cell r="C760" t="str">
            <v>Undisclosed</v>
          </cell>
          <cell r="E760" t="str">
            <v>Seed</v>
          </cell>
          <cell r="F760" t="str">
            <v>PeaceTech Accelerator</v>
          </cell>
          <cell r="G760" t="str">
            <v>https://www.crunchbase.com/funding_round/jetstream-africa-seed--61af15f6</v>
          </cell>
          <cell r="H760" t="str">
            <v>Ghana</v>
          </cell>
          <cell r="I760" t="str">
            <v>Ghana</v>
          </cell>
          <cell r="J760" t="str">
            <v>AgTech, Logistics</v>
          </cell>
          <cell r="K760" t="str">
            <v>Transport &amp; Logistics</v>
          </cell>
          <cell r="L760" t="str">
            <v>Jetstream Africa</v>
          </cell>
          <cell r="M760">
            <v>0.9</v>
          </cell>
          <cell r="N760" t="str">
            <v>43378Jetstream AfricaUndisclosed</v>
          </cell>
          <cell r="O760" t="str">
            <v/>
          </cell>
          <cell r="P760">
            <v>0</v>
          </cell>
          <cell r="Q760">
            <v>2018</v>
          </cell>
          <cell r="R760">
            <v>0</v>
          </cell>
          <cell r="S760">
            <v>0</v>
          </cell>
          <cell r="T760" t="str">
            <v>2. Seed</v>
          </cell>
          <cell r="U760" t="str">
            <v>Transport &amp; Logistics</v>
          </cell>
          <cell r="V760">
            <v>2018</v>
          </cell>
          <cell r="W760">
            <v>10</v>
          </cell>
          <cell r="X760">
            <v>4</v>
          </cell>
          <cell r="Y760">
            <v>2</v>
          </cell>
          <cell r="Z760">
            <v>1</v>
          </cell>
        </row>
        <row r="761">
          <cell r="A761">
            <v>43379</v>
          </cell>
          <cell r="B761" t="str">
            <v>Fastvan</v>
          </cell>
          <cell r="C761">
            <v>200000</v>
          </cell>
          <cell r="E761" t="str">
            <v>Seed</v>
          </cell>
          <cell r="F761" t="str">
            <v>Undisclosed</v>
          </cell>
          <cell r="G761" t="str">
            <v>https://digestafrica.com/south-africa-fastvan-seed-round/#.XBjZGVwzbb0</v>
          </cell>
          <cell r="H761" t="str">
            <v>South Africa</v>
          </cell>
          <cell r="I761" t="str">
            <v>South Africa</v>
          </cell>
          <cell r="J761" t="str">
            <v>Collaborative Consumption, Logistics, Shipping</v>
          </cell>
          <cell r="K761" t="str">
            <v>Transport &amp; Logistics</v>
          </cell>
          <cell r="L761" t="str">
            <v>Fastvan</v>
          </cell>
          <cell r="M761">
            <v>0.9</v>
          </cell>
          <cell r="N761" t="str">
            <v>43379Fastvan200000</v>
          </cell>
          <cell r="O761" t="str">
            <v/>
          </cell>
          <cell r="P761">
            <v>1</v>
          </cell>
          <cell r="Q761">
            <v>2015</v>
          </cell>
          <cell r="R761">
            <v>700000</v>
          </cell>
          <cell r="S761">
            <v>0</v>
          </cell>
          <cell r="T761" t="str">
            <v>2. Seed</v>
          </cell>
          <cell r="U761" t="str">
            <v>Transport &amp; Logistics</v>
          </cell>
          <cell r="V761">
            <v>2018</v>
          </cell>
          <cell r="W761">
            <v>10</v>
          </cell>
          <cell r="X761">
            <v>4</v>
          </cell>
          <cell r="Y761">
            <v>2</v>
          </cell>
          <cell r="Z761">
            <v>1</v>
          </cell>
        </row>
        <row r="762">
          <cell r="A762">
            <v>43379</v>
          </cell>
          <cell r="B762" t="str">
            <v>Neopenda</v>
          </cell>
          <cell r="C762">
            <v>30000</v>
          </cell>
          <cell r="E762" t="str">
            <v>Grant</v>
          </cell>
          <cell r="F762" t="str">
            <v>UN Women</v>
          </cell>
          <cell r="G762" t="str">
            <v>https://weetracker.com/2018/10/06/ugandan-startup-neopenda-wins-usd-30-k-un-women-prize/</v>
          </cell>
          <cell r="H762" t="str">
            <v>Uganda</v>
          </cell>
          <cell r="I762" t="str">
            <v>Uganda</v>
          </cell>
          <cell r="J762" t="str">
            <v>Baby, Crowdfunding, Health Care, Medical Device, Wearables</v>
          </cell>
          <cell r="K762" t="str">
            <v>Healthcare &amp; Pharma</v>
          </cell>
          <cell r="L762" t="str">
            <v>Neopenda</v>
          </cell>
          <cell r="M762">
            <v>0.9</v>
          </cell>
          <cell r="N762" t="str">
            <v>43379Neopenda30000</v>
          </cell>
          <cell r="O762" t="str">
            <v/>
          </cell>
          <cell r="P762">
            <v>1</v>
          </cell>
          <cell r="Q762">
            <v>2015</v>
          </cell>
          <cell r="R762">
            <v>1510000</v>
          </cell>
          <cell r="S762">
            <v>0</v>
          </cell>
          <cell r="T762" t="str">
            <v>1. Grant</v>
          </cell>
          <cell r="U762" t="str">
            <v>Health &amp; Pharmaceuticals</v>
          </cell>
          <cell r="V762">
            <v>2018</v>
          </cell>
          <cell r="W762">
            <v>10</v>
          </cell>
          <cell r="X762">
            <v>4</v>
          </cell>
          <cell r="Y762">
            <v>2</v>
          </cell>
          <cell r="Z762">
            <v>1</v>
          </cell>
        </row>
        <row r="763">
          <cell r="A763">
            <v>43380</v>
          </cell>
          <cell r="B763" t="str">
            <v>Augmentors</v>
          </cell>
          <cell r="C763">
            <v>1000000</v>
          </cell>
          <cell r="E763" t="str">
            <v>Seed</v>
          </cell>
          <cell r="F763" t="str">
            <v>Newtown Partners</v>
          </cell>
          <cell r="G763" t="str">
            <v>https://www.businessinsider.co.za/this-1million-sa-game-lets-you-fight-in-augmented-reality-and-buy-and-sell-characters-2018-9</v>
          </cell>
          <cell r="H763" t="str">
            <v>South Africa</v>
          </cell>
          <cell r="I763" t="str">
            <v>South Africa</v>
          </cell>
          <cell r="J763" t="str">
            <v>Augmented Reality, Game Development, Blockchain Integration, DataBits</v>
          </cell>
          <cell r="K763" t="str">
            <v>Media &amp; Entertainment</v>
          </cell>
          <cell r="L763" t="str">
            <v>Augmentors</v>
          </cell>
          <cell r="M763">
            <v>0.9</v>
          </cell>
          <cell r="N763" t="str">
            <v>43380Augmentors1000000</v>
          </cell>
          <cell r="O763" t="str">
            <v/>
          </cell>
          <cell r="P763">
            <v>1</v>
          </cell>
          <cell r="Q763">
            <v>2015</v>
          </cell>
          <cell r="R763">
            <v>1000000</v>
          </cell>
          <cell r="S763">
            <v>0</v>
          </cell>
          <cell r="T763" t="str">
            <v>2. Seed</v>
          </cell>
          <cell r="U763" t="str">
            <v>Media &amp; Entertainment</v>
          </cell>
          <cell r="V763">
            <v>2018</v>
          </cell>
          <cell r="W763">
            <v>10</v>
          </cell>
          <cell r="X763">
            <v>4</v>
          </cell>
          <cell r="Y763">
            <v>2</v>
          </cell>
          <cell r="Z763">
            <v>1</v>
          </cell>
        </row>
        <row r="764">
          <cell r="A764">
            <v>43381</v>
          </cell>
          <cell r="B764" t="str">
            <v>Accounteer</v>
          </cell>
          <cell r="C764" t="str">
            <v>Undisclosed</v>
          </cell>
          <cell r="E764" t="str">
            <v>Seed</v>
          </cell>
          <cell r="F764" t="str">
            <v>Microtraction</v>
          </cell>
          <cell r="G764" t="str">
            <v>https://opentraction.com/manage-your-financial-books-with-accounteer-d17e6a17508a</v>
          </cell>
          <cell r="H764" t="str">
            <v>Nigeria</v>
          </cell>
          <cell r="I764" t="str">
            <v>Nigeria</v>
          </cell>
          <cell r="J764" t="str">
            <v>Accounting, Banking, Financial Services, Cloud Computing</v>
          </cell>
          <cell r="K764" t="str">
            <v>Financial Services</v>
          </cell>
          <cell r="L764" t="str">
            <v>Accounteer</v>
          </cell>
          <cell r="M764">
            <v>0.9</v>
          </cell>
          <cell r="N764" t="str">
            <v>43381AccounteerUndisclosed</v>
          </cell>
          <cell r="O764" t="str">
            <v/>
          </cell>
          <cell r="P764">
            <v>0</v>
          </cell>
          <cell r="Q764">
            <v>2015</v>
          </cell>
          <cell r="R764">
            <v>75000</v>
          </cell>
          <cell r="S764">
            <v>0</v>
          </cell>
          <cell r="T764" t="str">
            <v>2. Seed</v>
          </cell>
          <cell r="U764" t="str">
            <v>Financial Services</v>
          </cell>
          <cell r="V764">
            <v>2018</v>
          </cell>
          <cell r="W764">
            <v>10</v>
          </cell>
          <cell r="X764">
            <v>4</v>
          </cell>
          <cell r="Y764">
            <v>2</v>
          </cell>
          <cell r="Z764">
            <v>1</v>
          </cell>
        </row>
        <row r="765">
          <cell r="A765">
            <v>43381</v>
          </cell>
          <cell r="B765" t="str">
            <v>Parcel-It</v>
          </cell>
          <cell r="C765" t="str">
            <v>Undisclosed</v>
          </cell>
          <cell r="E765" t="str">
            <v>Seed</v>
          </cell>
          <cell r="F765" t="str">
            <v>GreenTec Capital Partners</v>
          </cell>
          <cell r="G765" t="str">
            <v>https://greentec-capital.com/2018/10/08/greentec-invests-into-nigerian-logistics-solution-parcel-it/</v>
          </cell>
          <cell r="H765" t="str">
            <v>Nigeria</v>
          </cell>
          <cell r="I765" t="str">
            <v>Nigeria</v>
          </cell>
          <cell r="J765" t="str">
            <v>Delivery, Delivery Service, Logistics</v>
          </cell>
          <cell r="K765" t="str">
            <v>Transport &amp; Logistics</v>
          </cell>
          <cell r="L765" t="str">
            <v>Parcel-It</v>
          </cell>
          <cell r="M765">
            <v>0.9</v>
          </cell>
          <cell r="N765" t="str">
            <v>43381Parcel-ItUndisclosed</v>
          </cell>
          <cell r="O765" t="str">
            <v/>
          </cell>
          <cell r="P765">
            <v>0</v>
          </cell>
          <cell r="Q765">
            <v>2017</v>
          </cell>
          <cell r="R765">
            <v>0</v>
          </cell>
          <cell r="S765">
            <v>0</v>
          </cell>
          <cell r="T765" t="str">
            <v>2. Seed</v>
          </cell>
          <cell r="U765" t="str">
            <v>Transport &amp; Logistics</v>
          </cell>
          <cell r="V765">
            <v>2018</v>
          </cell>
          <cell r="W765">
            <v>10</v>
          </cell>
          <cell r="X765">
            <v>4</v>
          </cell>
          <cell r="Y765">
            <v>2</v>
          </cell>
          <cell r="Z765">
            <v>1</v>
          </cell>
        </row>
        <row r="766">
          <cell r="A766">
            <v>43384</v>
          </cell>
          <cell r="B766" t="str">
            <v xml:space="preserve">The Sun Exchange </v>
          </cell>
          <cell r="C766">
            <v>500000</v>
          </cell>
          <cell r="E766" t="str">
            <v>Seed</v>
          </cell>
          <cell r="F766" t="str">
            <v>Alphabit Fund</v>
          </cell>
          <cell r="G766" t="str">
            <v>http://ventureburn.com/2018/10/sun-exchange-500k-investment-alphabit/</v>
          </cell>
          <cell r="H766" t="str">
            <v>South Africa</v>
          </cell>
          <cell r="I766" t="str">
            <v>South Africa</v>
          </cell>
          <cell r="J766" t="str">
            <v>Solar Energy Project Financing, Solar Power, Blockchain, Internet of Things, Ethereum Smart Contracts, Bitcoin</v>
          </cell>
          <cell r="K766" t="str">
            <v>Financial Services</v>
          </cell>
          <cell r="L766" t="str">
            <v xml:space="preserve">The Sun Exchange </v>
          </cell>
          <cell r="M766">
            <v>0.9</v>
          </cell>
          <cell r="N766" t="str">
            <v>43384The Sun Exchange 500000</v>
          </cell>
          <cell r="O766" t="str">
            <v/>
          </cell>
          <cell r="P766">
            <v>1</v>
          </cell>
          <cell r="Q766">
            <v>2015</v>
          </cell>
          <cell r="R766">
            <v>3920000</v>
          </cell>
          <cell r="S766">
            <v>0</v>
          </cell>
          <cell r="T766" t="str">
            <v>2. Seed</v>
          </cell>
          <cell r="U766" t="str">
            <v>Financial Services</v>
          </cell>
          <cell r="V766">
            <v>2018</v>
          </cell>
          <cell r="W766">
            <v>10</v>
          </cell>
          <cell r="X766">
            <v>4</v>
          </cell>
          <cell r="Y766">
            <v>2</v>
          </cell>
          <cell r="Z766">
            <v>1</v>
          </cell>
        </row>
        <row r="767">
          <cell r="A767">
            <v>43384</v>
          </cell>
          <cell r="B767" t="str">
            <v>BreastIT</v>
          </cell>
          <cell r="C767">
            <v>20000</v>
          </cell>
          <cell r="E767" t="str">
            <v>Grant</v>
          </cell>
          <cell r="F767" t="str">
            <v>Global Innovation Fund</v>
          </cell>
          <cell r="G767" t="str">
            <v>https://is.gd/RMD9Ob</v>
          </cell>
          <cell r="H767" t="str">
            <v>Uganda</v>
          </cell>
          <cell r="I767" t="str">
            <v>Uganda</v>
          </cell>
          <cell r="J767" t="str">
            <v>Health Care</v>
          </cell>
          <cell r="K767" t="str">
            <v>Healthcare &amp; Pharma</v>
          </cell>
          <cell r="L767" t="str">
            <v>BreastIT</v>
          </cell>
          <cell r="M767">
            <v>0.9</v>
          </cell>
          <cell r="N767" t="str">
            <v>43384BreastIT20000</v>
          </cell>
          <cell r="O767" t="str">
            <v/>
          </cell>
          <cell r="P767">
            <v>1</v>
          </cell>
          <cell r="Q767">
            <v>2014</v>
          </cell>
          <cell r="R767">
            <v>20000</v>
          </cell>
          <cell r="S767">
            <v>0</v>
          </cell>
          <cell r="T767" t="str">
            <v>1. Grant</v>
          </cell>
          <cell r="U767" t="str">
            <v>Health &amp; Pharmaceuticals</v>
          </cell>
          <cell r="V767">
            <v>2018</v>
          </cell>
          <cell r="W767">
            <v>10</v>
          </cell>
          <cell r="X767">
            <v>4</v>
          </cell>
          <cell r="Y767">
            <v>2</v>
          </cell>
          <cell r="Z767">
            <v>1</v>
          </cell>
        </row>
        <row r="768">
          <cell r="A768">
            <v>43385</v>
          </cell>
          <cell r="B768" t="str">
            <v>Zoona</v>
          </cell>
          <cell r="C768" t="str">
            <v>Undisclosed</v>
          </cell>
          <cell r="E768" t="str">
            <v>Corporate Venture</v>
          </cell>
          <cell r="F768" t="str">
            <v>RippleWorks</v>
          </cell>
          <cell r="G768" t="str">
            <v>https://weetracker.com/2018/10/12/zoona-funding-rippleworks/</v>
          </cell>
          <cell r="H768" t="str">
            <v>Zambia</v>
          </cell>
          <cell r="I768" t="str">
            <v>Zambia</v>
          </cell>
          <cell r="J768" t="str">
            <v>Mobile Money Transfer, Fintech</v>
          </cell>
          <cell r="K768" t="str">
            <v>Financial Services</v>
          </cell>
          <cell r="L768" t="str">
            <v>Zoona</v>
          </cell>
          <cell r="M768">
            <v>0.9</v>
          </cell>
          <cell r="N768" t="str">
            <v>43385ZoonaUndisclosed</v>
          </cell>
          <cell r="O768" t="str">
            <v/>
          </cell>
          <cell r="P768">
            <v>0</v>
          </cell>
          <cell r="Q768">
            <v>2009</v>
          </cell>
          <cell r="R768">
            <v>19500000</v>
          </cell>
          <cell r="S768">
            <v>0</v>
          </cell>
          <cell r="T768" t="str">
            <v>4. Late Venture</v>
          </cell>
          <cell r="U768" t="str">
            <v>Financial Services</v>
          </cell>
          <cell r="V768">
            <v>2018</v>
          </cell>
          <cell r="W768">
            <v>10</v>
          </cell>
          <cell r="X768">
            <v>4</v>
          </cell>
          <cell r="Y768">
            <v>2</v>
          </cell>
          <cell r="Z768">
            <v>1</v>
          </cell>
        </row>
        <row r="769">
          <cell r="A769">
            <v>43385</v>
          </cell>
          <cell r="B769" t="str">
            <v>ThankUCash</v>
          </cell>
          <cell r="C769" t="str">
            <v>Undisclosed</v>
          </cell>
          <cell r="E769" t="str">
            <v>Venture Round</v>
          </cell>
          <cell r="F769" t="str">
            <v>Ventures Platform</v>
          </cell>
          <cell r="G769" t="str">
            <v>https://www.crunchbase.com/funding_round/connected-analytics-series-unknown--0695a5cd</v>
          </cell>
          <cell r="H769" t="str">
            <v>Nigeria</v>
          </cell>
          <cell r="I769" t="str">
            <v>Nigeria</v>
          </cell>
          <cell r="J769" t="str">
            <v>SaaS</v>
          </cell>
          <cell r="K769" t="str">
            <v>Financial Services</v>
          </cell>
          <cell r="L769" t="str">
            <v>ThankUCash</v>
          </cell>
          <cell r="M769">
            <v>0.9</v>
          </cell>
          <cell r="N769" t="str">
            <v>43385ThankUCashUndisclosed</v>
          </cell>
          <cell r="O769" t="str">
            <v/>
          </cell>
          <cell r="P769">
            <v>0</v>
          </cell>
          <cell r="Q769">
            <v>2018</v>
          </cell>
          <cell r="R769">
            <v>210000</v>
          </cell>
          <cell r="S769">
            <v>0</v>
          </cell>
          <cell r="T769" t="str">
            <v>4. Late Venture</v>
          </cell>
          <cell r="U769" t="str">
            <v>Financial Services</v>
          </cell>
          <cell r="V769">
            <v>2018</v>
          </cell>
          <cell r="W769">
            <v>10</v>
          </cell>
          <cell r="X769">
            <v>4</v>
          </cell>
          <cell r="Y769">
            <v>2</v>
          </cell>
          <cell r="Z769">
            <v>1</v>
          </cell>
        </row>
        <row r="770">
          <cell r="A770">
            <v>43387</v>
          </cell>
          <cell r="B770" t="str">
            <v>CoinAfrique</v>
          </cell>
          <cell r="C770" t="str">
            <v>Undisclosed</v>
          </cell>
          <cell r="D770">
            <v>0.15</v>
          </cell>
          <cell r="E770" t="str">
            <v>Corporate Round</v>
          </cell>
          <cell r="F770" t="str">
            <v>Trace</v>
          </cell>
          <cell r="G770" t="str">
            <v>http://ventureburn.com/2018/11/trace-acquires-coinafrique-stake/</v>
          </cell>
          <cell r="H770" t="str">
            <v>Mauritius</v>
          </cell>
          <cell r="I770" t="str">
            <v>Mauritius</v>
          </cell>
          <cell r="J770" t="str">
            <v>Mobile Marketplace</v>
          </cell>
          <cell r="K770" t="str">
            <v>E-Commerce &amp; Retail</v>
          </cell>
          <cell r="L770" t="str">
            <v>Coinafrique</v>
          </cell>
          <cell r="M770">
            <v>1</v>
          </cell>
          <cell r="N770" t="str">
            <v>43387CoinAfriqueUndisclosed</v>
          </cell>
          <cell r="O770" t="str">
            <v/>
          </cell>
          <cell r="P770">
            <v>0</v>
          </cell>
          <cell r="Q770">
            <v>2015</v>
          </cell>
          <cell r="R770">
            <v>3100000</v>
          </cell>
          <cell r="S770">
            <v>0</v>
          </cell>
          <cell r="T770" t="str">
            <v>4. Late Venture</v>
          </cell>
          <cell r="U770" t="str">
            <v>E-commerce &amp; Retail</v>
          </cell>
          <cell r="V770">
            <v>2018</v>
          </cell>
          <cell r="W770">
            <v>10</v>
          </cell>
          <cell r="X770">
            <v>4</v>
          </cell>
          <cell r="Y770">
            <v>2</v>
          </cell>
          <cell r="Z770">
            <v>1</v>
          </cell>
        </row>
        <row r="771">
          <cell r="A771">
            <v>43388</v>
          </cell>
          <cell r="B771" t="str">
            <v>Flutterwave</v>
          </cell>
          <cell r="C771">
            <v>10000000</v>
          </cell>
          <cell r="E771" t="str">
            <v>Series A</v>
          </cell>
          <cell r="F771" t="str">
            <v>Raba Capital, Mastercard, FinTech Collective, CRE Venture Capital, 4DX Ventures</v>
          </cell>
          <cell r="G771" t="str">
            <v>https://digestafrica.com/flutterwave-20m-in-total-funding/#.XA5Pk3Qzbb0</v>
          </cell>
          <cell r="H771" t="str">
            <v>United States</v>
          </cell>
          <cell r="I771" t="str">
            <v>United States</v>
          </cell>
          <cell r="J771" t="str">
            <v>Payments, Fintech, Financial Technology</v>
          </cell>
          <cell r="K771" t="str">
            <v>Financial Services</v>
          </cell>
          <cell r="L771" t="str">
            <v>Flutterwave</v>
          </cell>
          <cell r="M771">
            <v>0.9</v>
          </cell>
          <cell r="N771" t="str">
            <v>43388Flutterwave10000000</v>
          </cell>
          <cell r="O771" t="str">
            <v/>
          </cell>
          <cell r="P771">
            <v>1</v>
          </cell>
          <cell r="Q771">
            <v>2016</v>
          </cell>
          <cell r="R771">
            <v>20300000</v>
          </cell>
          <cell r="S771" t="e">
            <v>#N/A</v>
          </cell>
          <cell r="T771" t="str">
            <v>3. Early Venture</v>
          </cell>
          <cell r="U771" t="str">
            <v>Financial Services</v>
          </cell>
          <cell r="V771">
            <v>2018</v>
          </cell>
          <cell r="W771">
            <v>10</v>
          </cell>
          <cell r="X771">
            <v>4</v>
          </cell>
          <cell r="Y771">
            <v>2</v>
          </cell>
          <cell r="Z771">
            <v>5</v>
          </cell>
        </row>
        <row r="772">
          <cell r="A772">
            <v>43388</v>
          </cell>
          <cell r="B772" t="str">
            <v>Hustlenomics</v>
          </cell>
          <cell r="C772">
            <v>890000</v>
          </cell>
          <cell r="E772" t="str">
            <v>Grant</v>
          </cell>
          <cell r="F772" t="str">
            <v>SAB Foundation</v>
          </cell>
          <cell r="G772" t="str">
            <v>https://is.gd/vzZPHi</v>
          </cell>
          <cell r="H772" t="str">
            <v>South Africa</v>
          </cell>
          <cell r="I772" t="str">
            <v>South Africa</v>
          </cell>
          <cell r="J772" t="str">
            <v>Accomodation, Construction</v>
          </cell>
          <cell r="K772" t="str">
            <v>Real Estate</v>
          </cell>
          <cell r="L772" t="str">
            <v>Hustlenomics</v>
          </cell>
          <cell r="M772">
            <v>0.9</v>
          </cell>
          <cell r="N772" t="str">
            <v>43388Hustlenomics890000</v>
          </cell>
          <cell r="O772" t="str">
            <v/>
          </cell>
          <cell r="P772">
            <v>1</v>
          </cell>
          <cell r="Q772">
            <v>2015</v>
          </cell>
          <cell r="R772">
            <v>890000</v>
          </cell>
          <cell r="S772">
            <v>0</v>
          </cell>
          <cell r="T772" t="str">
            <v>1. Grant</v>
          </cell>
          <cell r="U772" t="str">
            <v>Construction &amp; Real Estate</v>
          </cell>
          <cell r="V772">
            <v>2018</v>
          </cell>
          <cell r="W772">
            <v>10</v>
          </cell>
          <cell r="X772">
            <v>4</v>
          </cell>
          <cell r="Y772">
            <v>2</v>
          </cell>
          <cell r="Z772">
            <v>1</v>
          </cell>
        </row>
        <row r="773">
          <cell r="A773">
            <v>43388</v>
          </cell>
          <cell r="B773" t="str">
            <v>Invoiceworx</v>
          </cell>
          <cell r="C773">
            <v>53000</v>
          </cell>
          <cell r="E773" t="str">
            <v>Grant</v>
          </cell>
          <cell r="F773" t="str">
            <v>SAB Foundation</v>
          </cell>
          <cell r="G773" t="str">
            <v>http://ventureburn.com/2018/10/sab-foundation-innovation-awards/</v>
          </cell>
          <cell r="H773" t="str">
            <v/>
          </cell>
          <cell r="I773" t="str">
            <v/>
          </cell>
          <cell r="J773" t="str">
            <v/>
          </cell>
          <cell r="K773" t="str">
            <v/>
          </cell>
          <cell r="L773" t="e">
            <v>#N/A</v>
          </cell>
          <cell r="M773">
            <v>0.6428571428571429</v>
          </cell>
          <cell r="N773" t="str">
            <v>43388Invoiceworx53000</v>
          </cell>
          <cell r="O773" t="str">
            <v/>
          </cell>
          <cell r="P773">
            <v>1</v>
          </cell>
          <cell r="Q773" t="str">
            <v/>
          </cell>
          <cell r="R773">
            <v>53000</v>
          </cell>
          <cell r="S773" t="e">
            <v>#N/A</v>
          </cell>
          <cell r="T773" t="str">
            <v>1. Grant</v>
          </cell>
          <cell r="U773" t="e">
            <v>#N/A</v>
          </cell>
          <cell r="V773">
            <v>2018</v>
          </cell>
          <cell r="W773">
            <v>10</v>
          </cell>
          <cell r="X773">
            <v>4</v>
          </cell>
          <cell r="Y773">
            <v>2</v>
          </cell>
          <cell r="Z773">
            <v>1</v>
          </cell>
        </row>
        <row r="774">
          <cell r="A774">
            <v>43389</v>
          </cell>
          <cell r="B774" t="str">
            <v>Instant Property</v>
          </cell>
          <cell r="C774" t="str">
            <v>Undisclosed</v>
          </cell>
          <cell r="E774" t="str">
            <v>Seed</v>
          </cell>
          <cell r="F774" t="str">
            <v>HAVAIC</v>
          </cell>
          <cell r="G774" t="str">
            <v>http://ventureburn.com/2018/10/havaic-stake-instant-property/</v>
          </cell>
          <cell r="H774" t="str">
            <v>South Africa</v>
          </cell>
          <cell r="I774" t="str">
            <v>South Africa</v>
          </cell>
          <cell r="J774" t="str">
            <v>Brokers, Mobile App</v>
          </cell>
          <cell r="K774" t="str">
            <v>Real estate</v>
          </cell>
          <cell r="L774" t="str">
            <v>Instant Property</v>
          </cell>
          <cell r="M774">
            <v>0.9</v>
          </cell>
          <cell r="N774" t="str">
            <v>43389Instant PropertyUndisclosed</v>
          </cell>
          <cell r="O774" t="str">
            <v/>
          </cell>
          <cell r="P774">
            <v>0</v>
          </cell>
          <cell r="Q774">
            <v>2014</v>
          </cell>
          <cell r="R774">
            <v>0</v>
          </cell>
          <cell r="S774">
            <v>0</v>
          </cell>
          <cell r="T774" t="str">
            <v>2. Seed</v>
          </cell>
          <cell r="U774" t="str">
            <v>Construction &amp; Real Estate</v>
          </cell>
          <cell r="V774">
            <v>2018</v>
          </cell>
          <cell r="W774">
            <v>10</v>
          </cell>
          <cell r="X774">
            <v>4</v>
          </cell>
          <cell r="Y774">
            <v>2</v>
          </cell>
          <cell r="Z774">
            <v>1</v>
          </cell>
        </row>
        <row r="775">
          <cell r="A775">
            <v>43389</v>
          </cell>
          <cell r="B775" t="str">
            <v>Simply</v>
          </cell>
          <cell r="C775" t="str">
            <v>Undisclosed</v>
          </cell>
          <cell r="E775" t="str">
            <v>Seed</v>
          </cell>
          <cell r="F775" t="str">
            <v>Yellowwoods</v>
          </cell>
          <cell r="G775" t="str">
            <v>http://disrupt-africa.com/2018/10/sa-insurtech-startup-simply-raises-funding-for-growth/</v>
          </cell>
          <cell r="H775" t="str">
            <v>South Africa</v>
          </cell>
          <cell r="I775" t="str">
            <v>South Africa</v>
          </cell>
          <cell r="J775" t="str">
            <v>Life Insurance, long term insurance, Disability Insurance, Funeral Insurance, and Group insurance</v>
          </cell>
          <cell r="K775" t="str">
            <v>Financial Services</v>
          </cell>
          <cell r="L775" t="str">
            <v>Simply</v>
          </cell>
          <cell r="M775">
            <v>0.9</v>
          </cell>
          <cell r="N775" t="str">
            <v>43389SimplyUndisclosed</v>
          </cell>
          <cell r="O775" t="str">
            <v/>
          </cell>
          <cell r="P775">
            <v>0</v>
          </cell>
          <cell r="Q775">
            <v>2015</v>
          </cell>
          <cell r="R775">
            <v>0</v>
          </cell>
          <cell r="S775">
            <v>0</v>
          </cell>
          <cell r="T775" t="str">
            <v>2. Seed</v>
          </cell>
          <cell r="U775" t="str">
            <v>Financial Services</v>
          </cell>
          <cell r="V775">
            <v>2018</v>
          </cell>
          <cell r="W775">
            <v>10</v>
          </cell>
          <cell r="X775">
            <v>4</v>
          </cell>
          <cell r="Y775">
            <v>2</v>
          </cell>
          <cell r="Z775">
            <v>1</v>
          </cell>
        </row>
        <row r="776">
          <cell r="A776">
            <v>43389</v>
          </cell>
          <cell r="B776" t="str">
            <v>HitchHiker</v>
          </cell>
          <cell r="C776">
            <v>200000</v>
          </cell>
          <cell r="E776" t="str">
            <v>Pre-Seed</v>
          </cell>
          <cell r="F776" t="str">
            <v>Undisclosed</v>
          </cell>
          <cell r="G776" t="str">
            <v>https://is.gd/Q2X9hF</v>
          </cell>
          <cell r="H776" t="str">
            <v>Egypt</v>
          </cell>
          <cell r="I776" t="str">
            <v>Egypt</v>
          </cell>
          <cell r="J776" t="str">
            <v>Sharing Economy, Shipping, Peer-to-Peer</v>
          </cell>
          <cell r="K776" t="str">
            <v>Transport &amp; Logistics</v>
          </cell>
          <cell r="L776" t="str">
            <v>Hitchhiker</v>
          </cell>
          <cell r="M776">
            <v>0.9</v>
          </cell>
          <cell r="N776" t="str">
            <v>43389HitchHiker200000</v>
          </cell>
          <cell r="O776" t="str">
            <v/>
          </cell>
          <cell r="P776">
            <v>1</v>
          </cell>
          <cell r="Q776">
            <v>2017</v>
          </cell>
          <cell r="R776">
            <v>200000</v>
          </cell>
          <cell r="S776">
            <v>0</v>
          </cell>
          <cell r="T776" t="str">
            <v>2. Seed</v>
          </cell>
          <cell r="U776" t="str">
            <v>Transport &amp; Logistics</v>
          </cell>
          <cell r="V776">
            <v>2018</v>
          </cell>
          <cell r="W776">
            <v>10</v>
          </cell>
          <cell r="X776">
            <v>4</v>
          </cell>
          <cell r="Y776">
            <v>2</v>
          </cell>
          <cell r="Z776">
            <v>1</v>
          </cell>
        </row>
        <row r="777">
          <cell r="A777">
            <v>43390</v>
          </cell>
          <cell r="B777" t="str">
            <v>Click2Sure</v>
          </cell>
          <cell r="C777" t="str">
            <v>Undisclosed</v>
          </cell>
          <cell r="E777" t="str">
            <v>Series A</v>
          </cell>
          <cell r="F777" t="str">
            <v>Greenlight Reinsurance</v>
          </cell>
          <cell r="G777" t="str">
            <v>https://is.gd/iRiNAC</v>
          </cell>
          <cell r="H777" t="str">
            <v>South Africa</v>
          </cell>
          <cell r="I777" t="str">
            <v>South Africa</v>
          </cell>
          <cell r="J777" t="str">
            <v>InsurTech, Marketplace</v>
          </cell>
          <cell r="K777" t="str">
            <v>Financial Services</v>
          </cell>
          <cell r="L777" t="str">
            <v>Click2Sure</v>
          </cell>
          <cell r="M777">
            <v>0.9</v>
          </cell>
          <cell r="N777" t="str">
            <v>43390Click2SureUndisclosed</v>
          </cell>
          <cell r="O777" t="str">
            <v/>
          </cell>
          <cell r="P777">
            <v>0</v>
          </cell>
          <cell r="Q777">
            <v>2016</v>
          </cell>
          <cell r="R777">
            <v>0</v>
          </cell>
          <cell r="S777">
            <v>0</v>
          </cell>
          <cell r="T777" t="str">
            <v>3. Early Venture</v>
          </cell>
          <cell r="U777" t="str">
            <v>Financial Services</v>
          </cell>
          <cell r="V777">
            <v>2018</v>
          </cell>
          <cell r="W777">
            <v>10</v>
          </cell>
          <cell r="X777">
            <v>4</v>
          </cell>
          <cell r="Y777">
            <v>2</v>
          </cell>
          <cell r="Z777">
            <v>1</v>
          </cell>
        </row>
        <row r="778">
          <cell r="A778">
            <v>43392</v>
          </cell>
          <cell r="B778" t="str">
            <v>CanGo</v>
          </cell>
          <cell r="C778" t="str">
            <v>Undisclosed</v>
          </cell>
          <cell r="E778" t="str">
            <v>Seed</v>
          </cell>
          <cell r="F778" t="str">
            <v>SOSV</v>
          </cell>
          <cell r="G778" t="str">
            <v>https://www.crunchbase.com/funding_round/safemotos-convertible-note--b57c0911</v>
          </cell>
          <cell r="H778" t="str">
            <v>Rwanda</v>
          </cell>
          <cell r="I778" t="str">
            <v>Rwanda</v>
          </cell>
          <cell r="J778" t="str">
            <v>Apps, Public Safety, Taxi Service, Transportation, Ride-hailing</v>
          </cell>
          <cell r="K778" t="str">
            <v>Transport &amp; Logistics</v>
          </cell>
          <cell r="L778" t="str">
            <v>CanGo</v>
          </cell>
          <cell r="M778">
            <v>0.9</v>
          </cell>
          <cell r="N778" t="str">
            <v>43392CanGoUndisclosed</v>
          </cell>
          <cell r="O778" t="str">
            <v/>
          </cell>
          <cell r="P778">
            <v>0</v>
          </cell>
          <cell r="Q778">
            <v>2015</v>
          </cell>
          <cell r="R778">
            <v>131000</v>
          </cell>
          <cell r="S778">
            <v>0</v>
          </cell>
          <cell r="T778" t="str">
            <v>2. Seed</v>
          </cell>
          <cell r="U778" t="str">
            <v>Transport &amp; Logistics</v>
          </cell>
          <cell r="V778">
            <v>2018</v>
          </cell>
          <cell r="W778">
            <v>10</v>
          </cell>
          <cell r="X778">
            <v>4</v>
          </cell>
          <cell r="Y778">
            <v>2</v>
          </cell>
          <cell r="Z778">
            <v>1</v>
          </cell>
        </row>
        <row r="779">
          <cell r="A779">
            <v>43396</v>
          </cell>
          <cell r="B779" t="str">
            <v>PEBL</v>
          </cell>
          <cell r="C779" t="str">
            <v>Undisclosed</v>
          </cell>
          <cell r="E779" t="str">
            <v>Seed</v>
          </cell>
          <cell r="F779" t="str">
            <v>GreenTec Capital Partners</v>
          </cell>
          <cell r="G779" t="str">
            <v>https://greentec-capital.com/2018/10/23/greentec-invests-in-namibian-technology-manufacturer-pebl/</v>
          </cell>
          <cell r="H779" t="str">
            <v>Namibia</v>
          </cell>
          <cell r="I779" t="str">
            <v>Namibia</v>
          </cell>
          <cell r="J779" t="str">
            <v>Computer, Hardware, ICT, Manufacturing, Product Design</v>
          </cell>
          <cell r="K779" t="str">
            <v>Information Technology</v>
          </cell>
          <cell r="L779" t="str">
            <v>Pebl</v>
          </cell>
          <cell r="M779">
            <v>0.9</v>
          </cell>
          <cell r="N779" t="str">
            <v>43396PEBLUndisclosed</v>
          </cell>
          <cell r="O779" t="str">
            <v/>
          </cell>
          <cell r="P779">
            <v>0</v>
          </cell>
          <cell r="Q779">
            <v>2015</v>
          </cell>
          <cell r="R779">
            <v>0</v>
          </cell>
          <cell r="S779">
            <v>0</v>
          </cell>
          <cell r="T779" t="str">
            <v>2. Seed</v>
          </cell>
          <cell r="U779" t="str">
            <v>Other Technologies &amp; Information Technology</v>
          </cell>
          <cell r="V779">
            <v>2018</v>
          </cell>
          <cell r="W779">
            <v>10</v>
          </cell>
          <cell r="X779">
            <v>4</v>
          </cell>
          <cell r="Y779">
            <v>2</v>
          </cell>
          <cell r="Z779">
            <v>1</v>
          </cell>
        </row>
        <row r="780">
          <cell r="A780">
            <v>43397</v>
          </cell>
          <cell r="B780" t="str">
            <v>Uprise.Africa</v>
          </cell>
          <cell r="C780" t="str">
            <v>Undisclosed</v>
          </cell>
          <cell r="E780" t="str">
            <v>Seed</v>
          </cell>
          <cell r="F780" t="str">
            <v>Nexus Ventures</v>
          </cell>
          <cell r="G780" t="str">
            <v>http://disrupt-africa.com/2018/10/sa-crowdfunding-platform-uprise-africa-secures-funding/</v>
          </cell>
          <cell r="H780" t="str">
            <v>South Africa</v>
          </cell>
          <cell r="I780" t="str">
            <v>South Africa</v>
          </cell>
          <cell r="J780" t="str">
            <v>Equity Crowdfunding, Investment, and Funding</v>
          </cell>
          <cell r="K780" t="str">
            <v>Financial Services</v>
          </cell>
          <cell r="L780" t="str">
            <v>Uprise.Africa</v>
          </cell>
          <cell r="M780">
            <v>0.9</v>
          </cell>
          <cell r="N780" t="str">
            <v>43397Uprise.AfricaUndisclosed</v>
          </cell>
          <cell r="O780" t="str">
            <v/>
          </cell>
          <cell r="P780">
            <v>0</v>
          </cell>
          <cell r="Q780">
            <v>2017</v>
          </cell>
          <cell r="R780">
            <v>0</v>
          </cell>
          <cell r="S780">
            <v>0</v>
          </cell>
          <cell r="T780" t="str">
            <v>2. Seed</v>
          </cell>
          <cell r="U780" t="str">
            <v>Financial Services</v>
          </cell>
          <cell r="V780">
            <v>2018</v>
          </cell>
          <cell r="W780">
            <v>10</v>
          </cell>
          <cell r="X780">
            <v>4</v>
          </cell>
          <cell r="Y780">
            <v>2</v>
          </cell>
          <cell r="Z780">
            <v>1</v>
          </cell>
        </row>
        <row r="781">
          <cell r="A781">
            <v>43403</v>
          </cell>
          <cell r="B781" t="str">
            <v>BoostMe360</v>
          </cell>
          <cell r="C781">
            <v>1400000</v>
          </cell>
          <cell r="E781" t="str">
            <v>Grant</v>
          </cell>
          <cell r="F781" t="str">
            <v>Department for International Development (DFID)</v>
          </cell>
          <cell r="G781" t="str">
            <v>https://www.itweb.co.za/content/j5alrvQlLxyqpYQk</v>
          </cell>
          <cell r="H781" t="str">
            <v>South Africa</v>
          </cell>
          <cell r="I781" t="str">
            <v>South Africa</v>
          </cell>
          <cell r="J781" t="str">
            <v>Employment, Online Portals</v>
          </cell>
          <cell r="K781" t="str">
            <v>Commercial &amp; Professional Services</v>
          </cell>
          <cell r="L781" t="str">
            <v>Boostme360</v>
          </cell>
          <cell r="M781">
            <v>0.9</v>
          </cell>
          <cell r="N781" t="str">
            <v>43403BoostMe3601400000</v>
          </cell>
          <cell r="O781" t="str">
            <v/>
          </cell>
          <cell r="P781">
            <v>1</v>
          </cell>
          <cell r="Q781">
            <v>2018</v>
          </cell>
          <cell r="R781">
            <v>1400000</v>
          </cell>
          <cell r="S781">
            <v>0</v>
          </cell>
          <cell r="T781" t="str">
            <v>1. Grant</v>
          </cell>
          <cell r="U781" t="str">
            <v>Other Technologies &amp; Information Technology</v>
          </cell>
          <cell r="V781">
            <v>2018</v>
          </cell>
          <cell r="W781">
            <v>10</v>
          </cell>
          <cell r="X781">
            <v>4</v>
          </cell>
          <cell r="Y781">
            <v>2</v>
          </cell>
          <cell r="Z781">
            <v>1</v>
          </cell>
        </row>
        <row r="782">
          <cell r="A782">
            <v>43403</v>
          </cell>
          <cell r="B782" t="str">
            <v>Apollo Agriculture</v>
          </cell>
          <cell r="C782">
            <v>1100000</v>
          </cell>
          <cell r="E782" t="str">
            <v>Grant</v>
          </cell>
          <cell r="F782" t="str">
            <v>Mastercard Foundation Fund for Rural Prosperity</v>
          </cell>
          <cell r="G782" t="str">
            <v>http://disrupt-africa.com/2018/10/african-startups-secure-grant-money-from-mastercard-fund/</v>
          </cell>
          <cell r="H782" t="str">
            <v>Kenya</v>
          </cell>
          <cell r="I782" t="str">
            <v>Kenya</v>
          </cell>
          <cell r="J782" t="str">
            <v>Agriculture, Farmers Market, Financial Services, Machine Learning</v>
          </cell>
          <cell r="K782" t="str">
            <v>Agriculture</v>
          </cell>
          <cell r="L782" t="str">
            <v>Apollo Agriculture</v>
          </cell>
          <cell r="M782">
            <v>0.9</v>
          </cell>
          <cell r="N782" t="str">
            <v>43403Apollo Agriculture1100000</v>
          </cell>
          <cell r="O782" t="str">
            <v/>
          </cell>
          <cell r="P782">
            <v>1</v>
          </cell>
          <cell r="Q782">
            <v>2015</v>
          </cell>
          <cell r="R782">
            <v>1600000</v>
          </cell>
          <cell r="S782">
            <v>0</v>
          </cell>
          <cell r="T782" t="str">
            <v>1. Grant</v>
          </cell>
          <cell r="U782" t="str">
            <v>Agriculture</v>
          </cell>
          <cell r="V782">
            <v>2018</v>
          </cell>
          <cell r="W782">
            <v>10</v>
          </cell>
          <cell r="X782">
            <v>4</v>
          </cell>
          <cell r="Y782">
            <v>2</v>
          </cell>
          <cell r="Z782">
            <v>1</v>
          </cell>
        </row>
        <row r="783">
          <cell r="A783">
            <v>43403</v>
          </cell>
          <cell r="B783" t="str">
            <v>SolarNow</v>
          </cell>
          <cell r="C783">
            <v>740000</v>
          </cell>
          <cell r="E783" t="str">
            <v>Grant</v>
          </cell>
          <cell r="F783" t="str">
            <v>Mastercard Foundation Fund for Rural Prosperity</v>
          </cell>
          <cell r="G783" t="str">
            <v>http://disrupt-africa.com/2018/10/african-startups-secure-grant-money-from-mastercard-fund/</v>
          </cell>
          <cell r="H783" t="str">
            <v>Uganda</v>
          </cell>
          <cell r="I783" t="str">
            <v>Uganda</v>
          </cell>
          <cell r="J783" t="str">
            <v>Solar PV (Solar Home Systems), Rural Off-grid markets in Africa, Financing, and Distribution</v>
          </cell>
          <cell r="K783" t="str">
            <v>Energy &amp; Environment Resources</v>
          </cell>
          <cell r="L783" t="str">
            <v>Solarnow</v>
          </cell>
          <cell r="M783">
            <v>0.9</v>
          </cell>
          <cell r="N783" t="str">
            <v>43403SolarNow740000</v>
          </cell>
          <cell r="O783" t="str">
            <v/>
          </cell>
          <cell r="P783">
            <v>1</v>
          </cell>
          <cell r="Q783">
            <v>2011</v>
          </cell>
          <cell r="R783">
            <v>17740000</v>
          </cell>
          <cell r="S783">
            <v>0</v>
          </cell>
          <cell r="T783" t="str">
            <v>1. Grant</v>
          </cell>
          <cell r="U783" t="e">
            <v>#N/A</v>
          </cell>
          <cell r="V783">
            <v>2018</v>
          </cell>
          <cell r="W783">
            <v>10</v>
          </cell>
          <cell r="X783">
            <v>4</v>
          </cell>
          <cell r="Y783">
            <v>2</v>
          </cell>
          <cell r="Z783">
            <v>1</v>
          </cell>
        </row>
        <row r="784">
          <cell r="A784">
            <v>43403</v>
          </cell>
          <cell r="B784" t="str">
            <v>Farmerline</v>
          </cell>
          <cell r="C784">
            <v>692000</v>
          </cell>
          <cell r="E784" t="str">
            <v>Grant</v>
          </cell>
          <cell r="F784" t="str">
            <v>Mastercard Foundation Fund for Rural Prosperity</v>
          </cell>
          <cell r="G784" t="str">
            <v>http://disrupt-africa.com/2018/10/african-startups-secure-grant-money-from-mastercard-fund/</v>
          </cell>
          <cell r="H784" t="str">
            <v>Ghana</v>
          </cell>
          <cell r="I784" t="str">
            <v>Ghana</v>
          </cell>
          <cell r="J784" t="str">
            <v>Agtech, Data Analytics</v>
          </cell>
          <cell r="K784" t="str">
            <v>Agriculture</v>
          </cell>
          <cell r="L784" t="str">
            <v>Farmerline</v>
          </cell>
          <cell r="M784">
            <v>0.9</v>
          </cell>
          <cell r="N784" t="str">
            <v>43403Farmerline692000</v>
          </cell>
          <cell r="O784" t="str">
            <v/>
          </cell>
          <cell r="P784">
            <v>1</v>
          </cell>
          <cell r="Q784">
            <v>2012</v>
          </cell>
          <cell r="R784">
            <v>742000</v>
          </cell>
          <cell r="S784">
            <v>0</v>
          </cell>
          <cell r="T784" t="str">
            <v>1. Grant</v>
          </cell>
          <cell r="U784" t="str">
            <v>Agriculture</v>
          </cell>
          <cell r="V784">
            <v>2018</v>
          </cell>
          <cell r="W784">
            <v>10</v>
          </cell>
          <cell r="X784">
            <v>4</v>
          </cell>
          <cell r="Y784">
            <v>2</v>
          </cell>
          <cell r="Z784">
            <v>1</v>
          </cell>
        </row>
        <row r="785">
          <cell r="A785">
            <v>43403</v>
          </cell>
          <cell r="B785" t="str">
            <v>Riby Finance</v>
          </cell>
          <cell r="C785">
            <v>15000</v>
          </cell>
          <cell r="E785" t="str">
            <v>Seed</v>
          </cell>
          <cell r="F785" t="str">
            <v>Microtraction</v>
          </cell>
          <cell r="G785" t="str">
            <v>http://disrupt-africa.com/2018/10/nigerian-fintech-startup-riby-raises-funding-from-microtraction/</v>
          </cell>
          <cell r="H785" t="str">
            <v>Nigeria</v>
          </cell>
          <cell r="I785" t="str">
            <v>Nigeria</v>
          </cell>
          <cell r="J785" t="str">
            <v>Saving, Investing, Fintech</v>
          </cell>
          <cell r="K785" t="str">
            <v>Financial Services</v>
          </cell>
          <cell r="L785" t="str">
            <v>Riby Finance</v>
          </cell>
          <cell r="M785">
            <v>0.9</v>
          </cell>
          <cell r="N785" t="str">
            <v>43403Riby Finance15000</v>
          </cell>
          <cell r="O785" t="str">
            <v/>
          </cell>
          <cell r="P785">
            <v>1</v>
          </cell>
          <cell r="Q785">
            <v>2016</v>
          </cell>
          <cell r="R785">
            <v>15000</v>
          </cell>
          <cell r="S785">
            <v>0</v>
          </cell>
          <cell r="T785" t="str">
            <v>2. Seed</v>
          </cell>
          <cell r="U785" t="str">
            <v>Financial Services</v>
          </cell>
          <cell r="V785">
            <v>2018</v>
          </cell>
          <cell r="W785">
            <v>10</v>
          </cell>
          <cell r="X785">
            <v>4</v>
          </cell>
          <cell r="Y785">
            <v>2</v>
          </cell>
          <cell r="Z785">
            <v>1</v>
          </cell>
        </row>
        <row r="786">
          <cell r="A786">
            <v>43404</v>
          </cell>
          <cell r="B786" t="str">
            <v>MFS Africa</v>
          </cell>
          <cell r="C786">
            <v>14000000</v>
          </cell>
          <cell r="E786" t="str">
            <v>Series B</v>
          </cell>
          <cell r="F786" t="str">
            <v>LUN Partners Group, Goodwell Investments, FSD Africa, Equator Capital Partners</v>
          </cell>
          <cell r="G786" t="str">
            <v>http://ventureburn.com/2018/10/mfs-africa-funding-14m/</v>
          </cell>
          <cell r="H786" t="str">
            <v>South Africa</v>
          </cell>
          <cell r="I786" t="str">
            <v>South Africa</v>
          </cell>
          <cell r="J786" t="str">
            <v>Financial Services, FinTech, Mobile Payments, Payments</v>
          </cell>
          <cell r="K786" t="str">
            <v>Financial Services</v>
          </cell>
          <cell r="L786" t="str">
            <v>MFS Africa</v>
          </cell>
          <cell r="M786">
            <v>0.9</v>
          </cell>
          <cell r="N786" t="str">
            <v>43404MFS Africa14000000</v>
          </cell>
          <cell r="O786" t="str">
            <v/>
          </cell>
          <cell r="P786">
            <v>1</v>
          </cell>
          <cell r="Q786">
            <v>2010</v>
          </cell>
          <cell r="R786">
            <v>14000000</v>
          </cell>
          <cell r="S786">
            <v>0</v>
          </cell>
          <cell r="T786" t="str">
            <v>3. Early Venture</v>
          </cell>
          <cell r="U786" t="str">
            <v>Financial Services</v>
          </cell>
          <cell r="V786">
            <v>2018</v>
          </cell>
          <cell r="W786">
            <v>10</v>
          </cell>
          <cell r="X786">
            <v>4</v>
          </cell>
          <cell r="Y786">
            <v>2</v>
          </cell>
          <cell r="Z786">
            <v>4</v>
          </cell>
        </row>
        <row r="787">
          <cell r="A787">
            <v>43404</v>
          </cell>
          <cell r="B787" t="str">
            <v>Thrive Agric</v>
          </cell>
          <cell r="C787">
            <v>150000</v>
          </cell>
          <cell r="E787" t="str">
            <v>Seed</v>
          </cell>
          <cell r="F787" t="str">
            <v>500 Startups</v>
          </cell>
          <cell r="G787" t="str">
            <v>https://techcrunch.com/2018/10/31/a-look-at-all-the-companies-participating-in-500-startups-24th-accelerator-program/</v>
          </cell>
          <cell r="H787" t="str">
            <v>Nigeria</v>
          </cell>
          <cell r="I787" t="str">
            <v>Nigeria</v>
          </cell>
          <cell r="J787" t="str">
            <v>Agriculture, AgTech, Information Technology</v>
          </cell>
          <cell r="K787" t="str">
            <v>Agriculture</v>
          </cell>
          <cell r="L787" t="str">
            <v>Thrive Agric</v>
          </cell>
          <cell r="M787">
            <v>0.9</v>
          </cell>
          <cell r="N787" t="str">
            <v>43404Thrive Agric150000</v>
          </cell>
          <cell r="O787" t="str">
            <v/>
          </cell>
          <cell r="P787">
            <v>1</v>
          </cell>
          <cell r="Q787">
            <v>2016</v>
          </cell>
          <cell r="R787">
            <v>620000</v>
          </cell>
          <cell r="S787">
            <v>0</v>
          </cell>
          <cell r="T787" t="str">
            <v>2. Seed</v>
          </cell>
          <cell r="U787" t="str">
            <v>Agriculture</v>
          </cell>
          <cell r="V787">
            <v>2018</v>
          </cell>
          <cell r="W787">
            <v>10</v>
          </cell>
          <cell r="X787">
            <v>4</v>
          </cell>
          <cell r="Y787">
            <v>2</v>
          </cell>
          <cell r="Z787">
            <v>1</v>
          </cell>
        </row>
        <row r="788">
          <cell r="A788">
            <v>43405</v>
          </cell>
          <cell r="B788" t="str">
            <v>Amplify</v>
          </cell>
          <cell r="C788" t="str">
            <v>Undisclosed</v>
          </cell>
          <cell r="E788" t="str">
            <v>Grant</v>
          </cell>
          <cell r="F788" t="str">
            <v>DIFC FinTech Hive</v>
          </cell>
          <cell r="G788" t="str">
            <v>https://www.crunchbase.com/organization/amplifiedpaymentsystems#section-overview</v>
          </cell>
          <cell r="H788" t="str">
            <v/>
          </cell>
          <cell r="I788" t="str">
            <v/>
          </cell>
          <cell r="J788" t="str">
            <v/>
          </cell>
          <cell r="K788" t="str">
            <v/>
          </cell>
          <cell r="L788" t="e">
            <v>#N/A</v>
          </cell>
          <cell r="M788">
            <v>0.6428571428571429</v>
          </cell>
          <cell r="N788" t="str">
            <v>43405AmplifyUndisclosed</v>
          </cell>
          <cell r="O788" t="str">
            <v/>
          </cell>
          <cell r="P788">
            <v>0</v>
          </cell>
          <cell r="Q788" t="str">
            <v/>
          </cell>
          <cell r="R788">
            <v>0</v>
          </cell>
          <cell r="S788" t="e">
            <v>#N/A</v>
          </cell>
          <cell r="T788" t="str">
            <v>1. Grant</v>
          </cell>
          <cell r="U788" t="e">
            <v>#N/A</v>
          </cell>
          <cell r="V788">
            <v>2018</v>
          </cell>
          <cell r="W788">
            <v>11</v>
          </cell>
          <cell r="X788">
            <v>4</v>
          </cell>
          <cell r="Y788">
            <v>2</v>
          </cell>
          <cell r="Z788">
            <v>1</v>
          </cell>
        </row>
        <row r="789">
          <cell r="A789">
            <v>43405</v>
          </cell>
          <cell r="B789" t="str">
            <v>Eneza Education</v>
          </cell>
          <cell r="C789" t="str">
            <v>Undisclosed</v>
          </cell>
          <cell r="E789" t="str">
            <v>Grant</v>
          </cell>
          <cell r="F789" t="str">
            <v>GSMA Ecosystem Accelerator</v>
          </cell>
          <cell r="G789" t="str">
            <v>https://www.crunchbase.com/organization/eneza-education</v>
          </cell>
          <cell r="H789" t="str">
            <v>Kenya</v>
          </cell>
          <cell r="I789" t="str">
            <v>Kenya</v>
          </cell>
          <cell r="J789" t="str">
            <v>Educational Content, Mobile Learning, E-Learning, Edtech</v>
          </cell>
          <cell r="K789" t="str">
            <v>Education</v>
          </cell>
          <cell r="L789" t="str">
            <v>Eneza Education</v>
          </cell>
          <cell r="M789">
            <v>0.9</v>
          </cell>
          <cell r="N789" t="str">
            <v>43405Eneza EducationUndisclosed</v>
          </cell>
          <cell r="O789" t="str">
            <v/>
          </cell>
          <cell r="P789">
            <v>0</v>
          </cell>
          <cell r="Q789">
            <v>2011</v>
          </cell>
          <cell r="R789">
            <v>0</v>
          </cell>
          <cell r="S789">
            <v>0</v>
          </cell>
          <cell r="T789" t="str">
            <v>1. Grant</v>
          </cell>
          <cell r="U789" t="str">
            <v>Education</v>
          </cell>
          <cell r="V789">
            <v>2018</v>
          </cell>
          <cell r="W789">
            <v>11</v>
          </cell>
          <cell r="X789">
            <v>4</v>
          </cell>
          <cell r="Y789">
            <v>2</v>
          </cell>
          <cell r="Z789">
            <v>1</v>
          </cell>
        </row>
        <row r="790">
          <cell r="A790">
            <v>43405</v>
          </cell>
          <cell r="B790" t="str">
            <v>GiftedMom</v>
          </cell>
          <cell r="C790" t="str">
            <v>Undisclosed</v>
          </cell>
          <cell r="E790" t="str">
            <v>Grant</v>
          </cell>
          <cell r="F790" t="str">
            <v>GSMA Ecosystem Accelerator</v>
          </cell>
          <cell r="G790" t="str">
            <v>https://www.crunchbase.com/organization/giftedmom#section-funding-rounds</v>
          </cell>
          <cell r="H790" t="str">
            <v>Cameroon</v>
          </cell>
          <cell r="I790" t="str">
            <v>Cameroon</v>
          </cell>
          <cell r="J790" t="str">
            <v>Communities, Health Care, Information Services, Information Technology</v>
          </cell>
          <cell r="K790" t="str">
            <v>Healthcare &amp; Pharma</v>
          </cell>
          <cell r="L790" t="str">
            <v>GiftedMom</v>
          </cell>
          <cell r="M790">
            <v>0.9</v>
          </cell>
          <cell r="N790" t="str">
            <v>43405GiftedMomUndisclosed</v>
          </cell>
          <cell r="O790" t="str">
            <v/>
          </cell>
          <cell r="P790">
            <v>0</v>
          </cell>
          <cell r="Q790">
            <v>2013</v>
          </cell>
          <cell r="R790">
            <v>0</v>
          </cell>
          <cell r="S790">
            <v>0</v>
          </cell>
          <cell r="T790" t="str">
            <v>1. Grant</v>
          </cell>
          <cell r="U790" t="str">
            <v>Health &amp; Pharmaceuticals</v>
          </cell>
          <cell r="V790">
            <v>2018</v>
          </cell>
          <cell r="W790">
            <v>11</v>
          </cell>
          <cell r="X790">
            <v>4</v>
          </cell>
          <cell r="Y790">
            <v>2</v>
          </cell>
          <cell r="Z790">
            <v>1</v>
          </cell>
        </row>
        <row r="791">
          <cell r="A791">
            <v>43405</v>
          </cell>
          <cell r="B791" t="str">
            <v>KEA Medicals</v>
          </cell>
          <cell r="C791" t="str">
            <v>Undisclosed</v>
          </cell>
          <cell r="E791" t="str">
            <v>Grant</v>
          </cell>
          <cell r="F791" t="str">
            <v>GSMA Ecosystem Accelerator</v>
          </cell>
          <cell r="G791" t="str">
            <v>https://www.crunchbase.com/organization/kea-medicals</v>
          </cell>
          <cell r="H791" t="str">
            <v>Benin</v>
          </cell>
          <cell r="I791" t="str">
            <v>Benin</v>
          </cell>
          <cell r="J791" t="str">
            <v>Health Care, Medical</v>
          </cell>
          <cell r="K791" t="str">
            <v>Healthcare &amp; Pharma</v>
          </cell>
          <cell r="L791" t="str">
            <v>KEA Medicals</v>
          </cell>
          <cell r="M791">
            <v>0.9</v>
          </cell>
          <cell r="N791" t="str">
            <v>43405KEA MedicalsUndisclosed</v>
          </cell>
          <cell r="O791" t="str">
            <v/>
          </cell>
          <cell r="P791">
            <v>0</v>
          </cell>
          <cell r="Q791">
            <v>2016</v>
          </cell>
          <cell r="R791">
            <v>0</v>
          </cell>
          <cell r="S791">
            <v>0</v>
          </cell>
          <cell r="T791" t="str">
            <v>1. Grant</v>
          </cell>
          <cell r="U791" t="str">
            <v>Health &amp; Pharmaceuticals</v>
          </cell>
          <cell r="V791">
            <v>2018</v>
          </cell>
          <cell r="W791">
            <v>11</v>
          </cell>
          <cell r="X791">
            <v>4</v>
          </cell>
          <cell r="Y791">
            <v>2</v>
          </cell>
          <cell r="Z791">
            <v>1</v>
          </cell>
        </row>
        <row r="792">
          <cell r="A792">
            <v>43405</v>
          </cell>
          <cell r="B792" t="str">
            <v>quip.link</v>
          </cell>
          <cell r="C792" t="str">
            <v>Undisclosed</v>
          </cell>
          <cell r="E792" t="str">
            <v>Pre-Seed</v>
          </cell>
          <cell r="F792" t="str">
            <v>Undisclosed</v>
          </cell>
          <cell r="G792" t="str">
            <v>https://www.crunchbase.com/organization/kodi-f9b8#section-overview</v>
          </cell>
          <cell r="H792" t="str">
            <v>Rwanda</v>
          </cell>
          <cell r="I792" t="str">
            <v>Rwanda</v>
          </cell>
          <cell r="J792" t="str">
            <v>Construction, E-Commerce, Logistics, Marketplace, Software, Machinery</v>
          </cell>
          <cell r="K792" t="str">
            <v>E-Commerce &amp; Retail</v>
          </cell>
          <cell r="L792" t="str">
            <v>quip.link</v>
          </cell>
          <cell r="M792">
            <v>0.9</v>
          </cell>
          <cell r="N792" t="str">
            <v>43405quip.linkUndisclosed</v>
          </cell>
          <cell r="O792" t="str">
            <v/>
          </cell>
          <cell r="P792">
            <v>0</v>
          </cell>
          <cell r="Q792">
            <v>2018</v>
          </cell>
          <cell r="R792">
            <v>0</v>
          </cell>
          <cell r="S792">
            <v>0</v>
          </cell>
          <cell r="T792" t="str">
            <v>2. Seed</v>
          </cell>
          <cell r="U792" t="str">
            <v>E-commerce &amp; Retail</v>
          </cell>
          <cell r="V792">
            <v>2018</v>
          </cell>
          <cell r="W792">
            <v>11</v>
          </cell>
          <cell r="X792">
            <v>4</v>
          </cell>
          <cell r="Y792">
            <v>2</v>
          </cell>
          <cell r="Z792">
            <v>1</v>
          </cell>
        </row>
        <row r="793">
          <cell r="A793">
            <v>43405</v>
          </cell>
          <cell r="B793" t="str">
            <v>SOL Wallet</v>
          </cell>
          <cell r="C793">
            <v>4300000</v>
          </cell>
          <cell r="E793" t="str">
            <v>Seed</v>
          </cell>
          <cell r="F793" t="str">
            <v>Skywell Capital</v>
          </cell>
          <cell r="G793" t="str">
            <v>https://www.crunchbase.com/organization/sol-wallet#section-funding-rounds</v>
          </cell>
          <cell r="H793" t="str">
            <v>South Africa</v>
          </cell>
          <cell r="I793" t="str">
            <v>South Africa</v>
          </cell>
          <cell r="J793" t="str">
            <v>Cryptocurrency, Financial Exchanges, Financial Services, Mobile Payments, Personal Finance, Stock Exchanges, Trading Platform</v>
          </cell>
          <cell r="K793" t="str">
            <v>Financial Services</v>
          </cell>
          <cell r="L793" t="str">
            <v>SOL Wallet</v>
          </cell>
          <cell r="M793">
            <v>0.9</v>
          </cell>
          <cell r="N793" t="str">
            <v>43405SOL Wallet4300000</v>
          </cell>
          <cell r="O793" t="str">
            <v/>
          </cell>
          <cell r="P793">
            <v>1</v>
          </cell>
          <cell r="Q793">
            <v>2017</v>
          </cell>
          <cell r="R793">
            <v>4300000</v>
          </cell>
          <cell r="S793">
            <v>0</v>
          </cell>
          <cell r="T793" t="str">
            <v>2. Seed</v>
          </cell>
          <cell r="U793" t="str">
            <v>Financial Services</v>
          </cell>
          <cell r="V793">
            <v>2018</v>
          </cell>
          <cell r="W793">
            <v>11</v>
          </cell>
          <cell r="X793">
            <v>4</v>
          </cell>
          <cell r="Y793">
            <v>2</v>
          </cell>
          <cell r="Z793">
            <v>1</v>
          </cell>
        </row>
        <row r="794">
          <cell r="A794">
            <v>43405</v>
          </cell>
          <cell r="B794" t="str">
            <v>PEG Africa</v>
          </cell>
          <cell r="C794">
            <v>1500000</v>
          </cell>
          <cell r="E794" t="str">
            <v>Debt Financing</v>
          </cell>
          <cell r="F794" t="str">
            <v>SunFunder, Oikocredit International</v>
          </cell>
          <cell r="G794" t="str">
            <v>http://www.ietp.com/en/content/peg-africa-raises-15-million-support-distribution-solar-home-systems-ghana</v>
          </cell>
          <cell r="H794" t="str">
            <v>Ghana</v>
          </cell>
          <cell r="I794" t="str">
            <v>Ghana</v>
          </cell>
          <cell r="J794" t="str">
            <v>Asset Financing, Pay As You Go Solar, and Solar Energy</v>
          </cell>
          <cell r="K794" t="str">
            <v>Energy &amp; Environment Resources</v>
          </cell>
          <cell r="L794" t="str">
            <v>PEG Africa</v>
          </cell>
          <cell r="M794">
            <v>0.9</v>
          </cell>
          <cell r="N794" t="str">
            <v>43405PEG Africa1500000</v>
          </cell>
          <cell r="O794" t="str">
            <v/>
          </cell>
          <cell r="P794">
            <v>1</v>
          </cell>
          <cell r="Q794">
            <v>2013</v>
          </cell>
          <cell r="R794">
            <v>52500000</v>
          </cell>
          <cell r="S794">
            <v>0</v>
          </cell>
          <cell r="T794" t="str">
            <v>5. Debt Financing</v>
          </cell>
          <cell r="U794" t="e">
            <v>#N/A</v>
          </cell>
          <cell r="V794">
            <v>2018</v>
          </cell>
          <cell r="W794">
            <v>11</v>
          </cell>
          <cell r="X794">
            <v>4</v>
          </cell>
          <cell r="Y794">
            <v>2</v>
          </cell>
          <cell r="Z794">
            <v>2</v>
          </cell>
        </row>
        <row r="795">
          <cell r="A795">
            <v>43405</v>
          </cell>
          <cell r="B795" t="str">
            <v>Afrikrea</v>
          </cell>
          <cell r="C795">
            <v>168000</v>
          </cell>
          <cell r="E795" t="str">
            <v>Seed</v>
          </cell>
          <cell r="F795" t="str">
            <v>Id4 ventures</v>
          </cell>
          <cell r="G795" t="str">
            <v>https://www.crunchbase.com/funding_round/afrikrea-seed--0acfef8a</v>
          </cell>
          <cell r="H795" t="str">
            <v>Ivory Coast</v>
          </cell>
          <cell r="I795" t="str">
            <v>Ivory Coast</v>
          </cell>
          <cell r="J795" t="str">
            <v>Art, E-Commerce, Fashion, Handmade</v>
          </cell>
          <cell r="K795" t="str">
            <v>E-Commerce &amp; Retail</v>
          </cell>
          <cell r="L795" t="str">
            <v>Afrikrea</v>
          </cell>
          <cell r="M795">
            <v>0.9</v>
          </cell>
          <cell r="N795" t="str">
            <v>43405Afrikrea168000</v>
          </cell>
          <cell r="O795" t="str">
            <v/>
          </cell>
          <cell r="P795">
            <v>1</v>
          </cell>
          <cell r="Q795">
            <v>2012</v>
          </cell>
          <cell r="R795">
            <v>1069000</v>
          </cell>
          <cell r="S795">
            <v>0</v>
          </cell>
          <cell r="T795" t="str">
            <v>2. Seed</v>
          </cell>
          <cell r="U795" t="str">
            <v>E-commerce &amp; Retail</v>
          </cell>
          <cell r="V795">
            <v>2018</v>
          </cell>
          <cell r="W795">
            <v>11</v>
          </cell>
          <cell r="X795">
            <v>4</v>
          </cell>
          <cell r="Y795">
            <v>2</v>
          </cell>
          <cell r="Z795">
            <v>1</v>
          </cell>
        </row>
        <row r="796">
          <cell r="A796">
            <v>43405</v>
          </cell>
          <cell r="B796" t="str">
            <v>Koann</v>
          </cell>
          <cell r="C796">
            <v>167000</v>
          </cell>
          <cell r="E796" t="str">
            <v>Seed</v>
          </cell>
          <cell r="F796" t="str">
            <v>Undisclosed</v>
          </cell>
          <cell r="G796" t="str">
            <v>https://www.crunchbase.com/organization/koann</v>
          </cell>
          <cell r="H796" t="str">
            <v>Mauritius</v>
          </cell>
          <cell r="I796" t="str">
            <v>Mauritius</v>
          </cell>
          <cell r="J796" t="str">
            <v>Human Resources, Internet, Software, Recruitment</v>
          </cell>
          <cell r="K796" t="str">
            <v>Commercial &amp; Professional Services</v>
          </cell>
          <cell r="L796" t="str">
            <v>Koann</v>
          </cell>
          <cell r="M796">
            <v>0.9</v>
          </cell>
          <cell r="N796" t="str">
            <v>43405Koann167000</v>
          </cell>
          <cell r="O796" t="str">
            <v/>
          </cell>
          <cell r="P796">
            <v>1</v>
          </cell>
          <cell r="Q796">
            <v>2013</v>
          </cell>
          <cell r="R796">
            <v>167000</v>
          </cell>
          <cell r="S796">
            <v>0</v>
          </cell>
          <cell r="T796" t="str">
            <v>2. Seed</v>
          </cell>
          <cell r="U796" t="str">
            <v>Other Technologies &amp; Information Technology</v>
          </cell>
          <cell r="V796">
            <v>2018</v>
          </cell>
          <cell r="W796">
            <v>11</v>
          </cell>
          <cell r="X796">
            <v>4</v>
          </cell>
          <cell r="Y796">
            <v>2</v>
          </cell>
          <cell r="Z796">
            <v>1</v>
          </cell>
        </row>
        <row r="797">
          <cell r="A797">
            <v>43406</v>
          </cell>
          <cell r="B797" t="str">
            <v>Edves</v>
          </cell>
          <cell r="C797">
            <v>120000</v>
          </cell>
          <cell r="E797" t="str">
            <v>Seed</v>
          </cell>
          <cell r="F797" t="str">
            <v>Chinook Capital, Co-creation Hub Nigeria</v>
          </cell>
          <cell r="G797" t="str">
            <v>http://ventureburn.com/2018/11/edtech-edves-seed-funding/</v>
          </cell>
          <cell r="H797" t="str">
            <v>Nigeria</v>
          </cell>
          <cell r="I797" t="str">
            <v>Nigeria</v>
          </cell>
          <cell r="J797" t="str">
            <v>EdTech, Enterprise Resource Planning (ERP), SaaS</v>
          </cell>
          <cell r="K797" t="str">
            <v>Education</v>
          </cell>
          <cell r="L797" t="str">
            <v>Edves</v>
          </cell>
          <cell r="M797">
            <v>0.9</v>
          </cell>
          <cell r="N797" t="str">
            <v>43406Edves120000</v>
          </cell>
          <cell r="O797" t="str">
            <v/>
          </cell>
          <cell r="P797">
            <v>1</v>
          </cell>
          <cell r="Q797">
            <v>2016</v>
          </cell>
          <cell r="R797">
            <v>191500</v>
          </cell>
          <cell r="S797">
            <v>0</v>
          </cell>
          <cell r="T797" t="str">
            <v>2. Seed</v>
          </cell>
          <cell r="U797" t="str">
            <v>Education</v>
          </cell>
          <cell r="V797">
            <v>2018</v>
          </cell>
          <cell r="W797">
            <v>11</v>
          </cell>
          <cell r="X797">
            <v>4</v>
          </cell>
          <cell r="Y797">
            <v>2</v>
          </cell>
          <cell r="Z797">
            <v>2</v>
          </cell>
        </row>
        <row r="798">
          <cell r="A798">
            <v>43407</v>
          </cell>
          <cell r="B798" t="str">
            <v>Thrive Agric</v>
          </cell>
          <cell r="C798">
            <v>150000</v>
          </cell>
          <cell r="E798" t="str">
            <v>Seed</v>
          </cell>
          <cell r="F798" t="str">
            <v>500 Startups</v>
          </cell>
          <cell r="G798" t="str">
            <v>https://techcrunch.com/2018/10/31/a-look-at-all-the-companies-participating-in-500-startups-24th-accelerator-program/</v>
          </cell>
          <cell r="H798" t="str">
            <v>Nigeria</v>
          </cell>
          <cell r="I798" t="str">
            <v>Nigeria</v>
          </cell>
          <cell r="J798" t="str">
            <v>Agriculture, AgTech, Information Technology</v>
          </cell>
          <cell r="K798" t="str">
            <v>Agriculture</v>
          </cell>
          <cell r="L798" t="str">
            <v>Thrive Agric</v>
          </cell>
          <cell r="M798">
            <v>0.9</v>
          </cell>
          <cell r="N798" t="str">
            <v>43407Thrive Agric150000</v>
          </cell>
          <cell r="O798" t="str">
            <v/>
          </cell>
          <cell r="P798">
            <v>1</v>
          </cell>
          <cell r="Q798">
            <v>2016</v>
          </cell>
          <cell r="R798">
            <v>620000</v>
          </cell>
          <cell r="S798">
            <v>0</v>
          </cell>
          <cell r="T798" t="str">
            <v>2. Seed</v>
          </cell>
          <cell r="U798" t="str">
            <v>Agriculture</v>
          </cell>
          <cell r="V798">
            <v>2018</v>
          </cell>
          <cell r="W798">
            <v>11</v>
          </cell>
          <cell r="X798">
            <v>4</v>
          </cell>
          <cell r="Y798">
            <v>2</v>
          </cell>
          <cell r="Z798">
            <v>1</v>
          </cell>
        </row>
        <row r="799">
          <cell r="A799">
            <v>43409</v>
          </cell>
          <cell r="B799" t="str">
            <v>Netwookie</v>
          </cell>
          <cell r="C799" t="str">
            <v>Undisclosed</v>
          </cell>
          <cell r="E799" t="str">
            <v>Seed</v>
          </cell>
          <cell r="F799" t="str">
            <v>GreenTec Capital Partners</v>
          </cell>
          <cell r="G799" t="str">
            <v>https://weetracker.com/2018/11/05/greentec-invests-netwookie/</v>
          </cell>
          <cell r="H799" t="str">
            <v>Kenya</v>
          </cell>
          <cell r="I799" t="str">
            <v>Kenya</v>
          </cell>
          <cell r="J799" t="str">
            <v>Information Services, Information Technology</v>
          </cell>
          <cell r="K799" t="str">
            <v>Social Network</v>
          </cell>
          <cell r="L799" t="str">
            <v>Netwookie</v>
          </cell>
          <cell r="M799">
            <v>0.9</v>
          </cell>
          <cell r="N799" t="str">
            <v>43409NetwookieUndisclosed</v>
          </cell>
          <cell r="O799" t="str">
            <v/>
          </cell>
          <cell r="P799">
            <v>0</v>
          </cell>
          <cell r="Q799">
            <v>2015</v>
          </cell>
          <cell r="R799">
            <v>0</v>
          </cell>
          <cell r="S799">
            <v>0</v>
          </cell>
          <cell r="T799" t="str">
            <v>2. Seed</v>
          </cell>
          <cell r="U799" t="str">
            <v>Media &amp; Entertainment</v>
          </cell>
          <cell r="V799">
            <v>2018</v>
          </cell>
          <cell r="W799">
            <v>11</v>
          </cell>
          <cell r="X799">
            <v>4</v>
          </cell>
          <cell r="Y799">
            <v>2</v>
          </cell>
          <cell r="Z799">
            <v>1</v>
          </cell>
        </row>
        <row r="800">
          <cell r="A800">
            <v>43411</v>
          </cell>
          <cell r="B800" t="str">
            <v>PharmaScout</v>
          </cell>
          <cell r="C800" t="str">
            <v>Undisclosed</v>
          </cell>
          <cell r="E800" t="str">
            <v>Series A</v>
          </cell>
          <cell r="F800" t="str">
            <v>Knife Capital</v>
          </cell>
          <cell r="G800" t="str">
            <v>http://disrupt-africa.com/2018/11/sa-startup-pharmascout-raises-series-a-funding-from-knife-capital/</v>
          </cell>
          <cell r="H800" t="str">
            <v>South Africa</v>
          </cell>
          <cell r="I800" t="str">
            <v>South Africa</v>
          </cell>
          <cell r="J800" t="str">
            <v>Hardware, Health Care, Pharmaceutical</v>
          </cell>
          <cell r="K800" t="str">
            <v>Healthcare &amp; Pharma</v>
          </cell>
          <cell r="L800" t="str">
            <v>Pharmascout</v>
          </cell>
          <cell r="M800">
            <v>0.9</v>
          </cell>
          <cell r="N800" t="str">
            <v>43411PharmaScoutUndisclosed</v>
          </cell>
          <cell r="O800" t="str">
            <v/>
          </cell>
          <cell r="P800">
            <v>0</v>
          </cell>
          <cell r="Q800">
            <v>2015</v>
          </cell>
          <cell r="R800">
            <v>0</v>
          </cell>
          <cell r="S800">
            <v>0</v>
          </cell>
          <cell r="T800" t="str">
            <v>3. Early Venture</v>
          </cell>
          <cell r="U800" t="str">
            <v>Health &amp; Pharmaceuticals</v>
          </cell>
          <cell r="V800">
            <v>2018</v>
          </cell>
          <cell r="W800">
            <v>11</v>
          </cell>
          <cell r="X800">
            <v>4</v>
          </cell>
          <cell r="Y800">
            <v>2</v>
          </cell>
          <cell r="Z800">
            <v>1</v>
          </cell>
        </row>
        <row r="801">
          <cell r="A801">
            <v>43412</v>
          </cell>
          <cell r="B801" t="str">
            <v>AwaBike</v>
          </cell>
          <cell r="C801" t="str">
            <v>Undisclosed</v>
          </cell>
          <cell r="E801" t="str">
            <v>Pre-Seed</v>
          </cell>
          <cell r="F801" t="str">
            <v>Ingressive Capital</v>
          </cell>
          <cell r="G801" t="str">
            <v>https://weetracker.com/2018/11/08/ingressive-capital-invests-in-nigerian-bicycle-sharing-startup-awabike/</v>
          </cell>
          <cell r="H801" t="str">
            <v>Nigeria</v>
          </cell>
          <cell r="I801" t="str">
            <v>Nigeria</v>
          </cell>
          <cell r="J801" t="str">
            <v>Bike-Sharing</v>
          </cell>
          <cell r="K801" t="str">
            <v>Transport &amp; Logistics</v>
          </cell>
          <cell r="L801" t="str">
            <v>Awabike</v>
          </cell>
          <cell r="M801">
            <v>0.9</v>
          </cell>
          <cell r="N801" t="str">
            <v>43412AwaBikeUndisclosed</v>
          </cell>
          <cell r="O801" t="str">
            <v/>
          </cell>
          <cell r="P801">
            <v>0</v>
          </cell>
          <cell r="Q801">
            <v>2017</v>
          </cell>
          <cell r="R801">
            <v>0</v>
          </cell>
          <cell r="S801">
            <v>0</v>
          </cell>
          <cell r="T801" t="str">
            <v>2. Seed</v>
          </cell>
          <cell r="U801" t="str">
            <v>Transport &amp; Logistics</v>
          </cell>
          <cell r="V801">
            <v>2018</v>
          </cell>
          <cell r="W801">
            <v>11</v>
          </cell>
          <cell r="X801">
            <v>4</v>
          </cell>
          <cell r="Y801">
            <v>2</v>
          </cell>
          <cell r="Z801">
            <v>1</v>
          </cell>
        </row>
        <row r="802">
          <cell r="A802">
            <v>43412</v>
          </cell>
          <cell r="B802" t="str">
            <v>Kukua</v>
          </cell>
          <cell r="C802">
            <v>2510000</v>
          </cell>
          <cell r="E802" t="str">
            <v>Seed</v>
          </cell>
          <cell r="F802" t="str">
            <v>EchoVC Partners, Kima Ventures, Founders Factory, Burda Principle Investments, First Minute Capital</v>
          </cell>
          <cell r="G802" t="str">
            <v>https://digestafrica.com/kukua-seed-round-echovc-partners/#.XAo6nWgzbb1</v>
          </cell>
          <cell r="H802" t="str">
            <v>Kenya</v>
          </cell>
          <cell r="I802" t="str">
            <v>Kenya</v>
          </cell>
          <cell r="J802" t="str">
            <v>Software, Media</v>
          </cell>
          <cell r="K802" t="str">
            <v>Education</v>
          </cell>
          <cell r="L802" t="str">
            <v>Kukua</v>
          </cell>
          <cell r="M802">
            <v>0.9</v>
          </cell>
          <cell r="N802" t="str">
            <v>43412Kukua2510000</v>
          </cell>
          <cell r="O802" t="str">
            <v/>
          </cell>
          <cell r="P802">
            <v>1</v>
          </cell>
          <cell r="Q802">
            <v>2014</v>
          </cell>
          <cell r="R802">
            <v>2510000</v>
          </cell>
          <cell r="S802">
            <v>0</v>
          </cell>
          <cell r="T802" t="str">
            <v>2. Seed</v>
          </cell>
          <cell r="U802" t="str">
            <v>Education</v>
          </cell>
          <cell r="V802">
            <v>2018</v>
          </cell>
          <cell r="W802">
            <v>11</v>
          </cell>
          <cell r="X802">
            <v>4</v>
          </cell>
          <cell r="Y802">
            <v>2</v>
          </cell>
          <cell r="Z802">
            <v>5</v>
          </cell>
        </row>
        <row r="803">
          <cell r="A803">
            <v>43413</v>
          </cell>
          <cell r="B803" t="str">
            <v>Yusudi</v>
          </cell>
          <cell r="C803" t="str">
            <v>Undisclosed</v>
          </cell>
          <cell r="E803" t="str">
            <v>Seed</v>
          </cell>
          <cell r="F803" t="str">
            <v>GreenTec Capital Partners</v>
          </cell>
          <cell r="G803" t="str">
            <v>https://greentec-capital.com/2018/11/09/greentec-expands-into-edtech-sector-with-investment-into-kenya-based-yusudi-ltd/?fbclid=IwAR3oashY4RRpkp4mfhXL5UtvC9G9mA7SDPbBRFbBJJFk5ZKIVtoUJFWd-s0</v>
          </cell>
          <cell r="H803" t="str">
            <v>Kenya</v>
          </cell>
          <cell r="I803" t="str">
            <v>Kenya</v>
          </cell>
          <cell r="J803" t="str">
            <v>Training, youth development, Business Skills, internship placement, Intern recruitment, capacity building, Entry-level recruitment, Up-skilling, Business Etiquette, Sales skills, Marketing skills, Customer service skills, Administration skills, SME Talent Provision, and Recruitment</v>
          </cell>
          <cell r="K803" t="str">
            <v>Recruitment</v>
          </cell>
          <cell r="L803" t="str">
            <v>Yusudi</v>
          </cell>
          <cell r="M803">
            <v>0.9</v>
          </cell>
          <cell r="N803" t="str">
            <v>43413YusudiUndisclosed</v>
          </cell>
          <cell r="O803" t="str">
            <v/>
          </cell>
          <cell r="P803">
            <v>0</v>
          </cell>
          <cell r="Q803">
            <v>2015</v>
          </cell>
          <cell r="R803">
            <v>250000</v>
          </cell>
          <cell r="S803">
            <v>0</v>
          </cell>
          <cell r="T803" t="str">
            <v>2. Seed</v>
          </cell>
          <cell r="U803" t="str">
            <v>Employment, Talent &amp; Labour</v>
          </cell>
          <cell r="V803">
            <v>2018</v>
          </cell>
          <cell r="W803">
            <v>11</v>
          </cell>
          <cell r="X803">
            <v>4</v>
          </cell>
          <cell r="Y803">
            <v>2</v>
          </cell>
          <cell r="Z803">
            <v>1</v>
          </cell>
        </row>
        <row r="804">
          <cell r="A804">
            <v>43413</v>
          </cell>
          <cell r="B804" t="str">
            <v>CowTribe</v>
          </cell>
          <cell r="C804">
            <v>300000</v>
          </cell>
          <cell r="E804" t="str">
            <v>Seed</v>
          </cell>
          <cell r="F804" t="str">
            <v>Draper Richards Kaplan Foundation</v>
          </cell>
          <cell r="G804" t="str">
            <v>https://is.gd/yuDAnY</v>
          </cell>
          <cell r="H804" t="str">
            <v>Ghana</v>
          </cell>
          <cell r="I804" t="str">
            <v>Ghana</v>
          </cell>
          <cell r="J804" t="str">
            <v>Veterinary, Animal Health</v>
          </cell>
          <cell r="K804" t="str">
            <v>Agriculture</v>
          </cell>
          <cell r="L804" t="str">
            <v>Cowtribe</v>
          </cell>
          <cell r="M804">
            <v>0.9</v>
          </cell>
          <cell r="N804" t="str">
            <v>43413CowTribe300000</v>
          </cell>
          <cell r="O804" t="str">
            <v/>
          </cell>
          <cell r="P804">
            <v>1</v>
          </cell>
          <cell r="Q804">
            <v>2016</v>
          </cell>
          <cell r="R804">
            <v>420000</v>
          </cell>
          <cell r="S804">
            <v>0</v>
          </cell>
          <cell r="T804" t="str">
            <v>2. Seed</v>
          </cell>
          <cell r="U804" t="str">
            <v>Agriculture</v>
          </cell>
          <cell r="V804">
            <v>2018</v>
          </cell>
          <cell r="W804">
            <v>11</v>
          </cell>
          <cell r="X804">
            <v>4</v>
          </cell>
          <cell r="Y804">
            <v>2</v>
          </cell>
          <cell r="Z804">
            <v>1</v>
          </cell>
        </row>
        <row r="805">
          <cell r="A805">
            <v>43416</v>
          </cell>
          <cell r="B805" t="str">
            <v>NanoDoors</v>
          </cell>
          <cell r="C805">
            <v>1400</v>
          </cell>
          <cell r="E805" t="str">
            <v>Pre-Seed</v>
          </cell>
          <cell r="F805" t="str">
            <v>Undisclosed</v>
          </cell>
          <cell r="G805" t="str">
            <v>https://www.crunchbase.com/funding_round/nanodoors-pre-seed--6b516fbf</v>
          </cell>
          <cell r="H805" t="str">
            <v>Nigeria</v>
          </cell>
          <cell r="I805" t="str">
            <v>Nigeria</v>
          </cell>
          <cell r="J805" t="str">
            <v>Computer, Hardware, Information Technology, Software</v>
          </cell>
          <cell r="K805" t="str">
            <v>Information Technology</v>
          </cell>
          <cell r="L805" t="str">
            <v>NanoDoors</v>
          </cell>
          <cell r="M805">
            <v>0.9</v>
          </cell>
          <cell r="N805" t="str">
            <v>43416NanoDoors1400</v>
          </cell>
          <cell r="O805" t="str">
            <v/>
          </cell>
          <cell r="P805">
            <v>1</v>
          </cell>
          <cell r="Q805">
            <v>2018</v>
          </cell>
          <cell r="R805">
            <v>1400</v>
          </cell>
          <cell r="S805">
            <v>0</v>
          </cell>
          <cell r="T805" t="str">
            <v>2. Seed</v>
          </cell>
          <cell r="U805" t="str">
            <v>Other Technologies &amp; Information Technology</v>
          </cell>
          <cell r="V805">
            <v>2018</v>
          </cell>
          <cell r="W805">
            <v>11</v>
          </cell>
          <cell r="X805">
            <v>4</v>
          </cell>
          <cell r="Y805">
            <v>2</v>
          </cell>
          <cell r="Z805">
            <v>1</v>
          </cell>
        </row>
        <row r="806">
          <cell r="A806">
            <v>43417</v>
          </cell>
          <cell r="B806" t="str">
            <v>BitPesa</v>
          </cell>
          <cell r="C806">
            <v>5020000</v>
          </cell>
          <cell r="E806" t="str">
            <v>Series B</v>
          </cell>
          <cell r="F806" t="str">
            <v>Sompo Holdings</v>
          </cell>
          <cell r="G806" t="str">
            <v>https://news.bitcoin.com/sompo-holdings-acquires-10-stake-in-kenyan-cryptocurrency-exchange-bitpesa/</v>
          </cell>
          <cell r="H806" t="str">
            <v>Kenya</v>
          </cell>
          <cell r="I806" t="str">
            <v>Kenya</v>
          </cell>
          <cell r="J806" t="str">
            <v>Blockchain, Cryptocurrencies, Exchange, Fintech</v>
          </cell>
          <cell r="K806" t="str">
            <v>Financial Services</v>
          </cell>
          <cell r="L806" t="str">
            <v>Bitpesa</v>
          </cell>
          <cell r="M806">
            <v>0.9</v>
          </cell>
          <cell r="N806" t="str">
            <v>43417BitPesa5020000</v>
          </cell>
          <cell r="O806" t="str">
            <v/>
          </cell>
          <cell r="P806">
            <v>1</v>
          </cell>
          <cell r="Q806">
            <v>2013</v>
          </cell>
          <cell r="R806">
            <v>14970000</v>
          </cell>
          <cell r="S806">
            <v>0</v>
          </cell>
          <cell r="T806" t="str">
            <v>3. Early Venture</v>
          </cell>
          <cell r="U806" t="str">
            <v>Financial Services</v>
          </cell>
          <cell r="V806">
            <v>2018</v>
          </cell>
          <cell r="W806">
            <v>11</v>
          </cell>
          <cell r="X806">
            <v>4</v>
          </cell>
          <cell r="Y806">
            <v>2</v>
          </cell>
          <cell r="Z806">
            <v>1</v>
          </cell>
        </row>
        <row r="807">
          <cell r="A807">
            <v>43418</v>
          </cell>
          <cell r="B807" t="str">
            <v>CoinAfrique</v>
          </cell>
          <cell r="C807" t="str">
            <v>Undisclosed</v>
          </cell>
          <cell r="E807" t="str">
            <v>Corporate Venture</v>
          </cell>
          <cell r="F807" t="str">
            <v>Trace</v>
          </cell>
          <cell r="G807" t="str">
            <v>http://ventureburn.com/2018/11/trace-acquires-coinafrique-stake/</v>
          </cell>
          <cell r="H807" t="str">
            <v>Mauritius</v>
          </cell>
          <cell r="I807" t="str">
            <v>Mauritius</v>
          </cell>
          <cell r="J807" t="str">
            <v>Mobile Marketplace</v>
          </cell>
          <cell r="K807" t="str">
            <v>E-Commerce &amp; Retail</v>
          </cell>
          <cell r="L807" t="str">
            <v>Coinafrique</v>
          </cell>
          <cell r="M807">
            <v>0.9</v>
          </cell>
          <cell r="N807" t="str">
            <v>43418CoinAfriqueUndisclosed</v>
          </cell>
          <cell r="O807" t="str">
            <v/>
          </cell>
          <cell r="P807">
            <v>0</v>
          </cell>
          <cell r="Q807">
            <v>2015</v>
          </cell>
          <cell r="R807">
            <v>3100000</v>
          </cell>
          <cell r="S807">
            <v>0</v>
          </cell>
          <cell r="T807" t="str">
            <v>4. Late Venture</v>
          </cell>
          <cell r="U807" t="str">
            <v>E-commerce &amp; Retail</v>
          </cell>
          <cell r="V807">
            <v>2018</v>
          </cell>
          <cell r="W807">
            <v>11</v>
          </cell>
          <cell r="X807">
            <v>4</v>
          </cell>
          <cell r="Y807">
            <v>2</v>
          </cell>
          <cell r="Z807">
            <v>1</v>
          </cell>
        </row>
        <row r="808">
          <cell r="A808">
            <v>43419</v>
          </cell>
          <cell r="B808" t="str">
            <v>Twiga Foods</v>
          </cell>
          <cell r="C808">
            <v>10000000</v>
          </cell>
          <cell r="E808" t="str">
            <v>Series B</v>
          </cell>
          <cell r="F808" t="str">
            <v>International Finance Corporation, 1776 Ventures, Wamda Capital, TLcom Capital Partners, DOB Equity</v>
          </cell>
          <cell r="G808" t="str">
            <v>https://www.wamda.com/2018/11/twiga-foods-raises-10-million</v>
          </cell>
          <cell r="H808" t="str">
            <v>Kenya</v>
          </cell>
          <cell r="I808" t="str">
            <v>Kenya</v>
          </cell>
          <cell r="J808" t="str">
            <v>mCommerce, Distribution, and Agriculture</v>
          </cell>
          <cell r="K808" t="str">
            <v>E-Commerce &amp; Retail</v>
          </cell>
          <cell r="L808" t="str">
            <v>Twiga Foods</v>
          </cell>
          <cell r="M808">
            <v>0.9</v>
          </cell>
          <cell r="N808" t="str">
            <v>43419Twiga Foods10000000</v>
          </cell>
          <cell r="O808" t="str">
            <v/>
          </cell>
          <cell r="P808">
            <v>1</v>
          </cell>
          <cell r="Q808">
            <v>2013</v>
          </cell>
          <cell r="R808">
            <v>40350000</v>
          </cell>
          <cell r="S808">
            <v>0</v>
          </cell>
          <cell r="T808" t="str">
            <v>3. Early Venture</v>
          </cell>
          <cell r="U808" t="str">
            <v>E-commerce &amp; Retail</v>
          </cell>
          <cell r="V808">
            <v>2018</v>
          </cell>
          <cell r="W808">
            <v>11</v>
          </cell>
          <cell r="X808">
            <v>4</v>
          </cell>
          <cell r="Y808">
            <v>2</v>
          </cell>
          <cell r="Z808">
            <v>5</v>
          </cell>
        </row>
        <row r="809">
          <cell r="A809">
            <v>43419</v>
          </cell>
          <cell r="B809" t="str">
            <v>Fakahany</v>
          </cell>
          <cell r="C809">
            <v>700000</v>
          </cell>
          <cell r="E809" t="str">
            <v>Seed</v>
          </cell>
          <cell r="F809" t="str">
            <v>Endure Capital</v>
          </cell>
          <cell r="G809" t="str">
            <v>https://www.menabytes.com/fakahany-seed/</v>
          </cell>
          <cell r="H809" t="str">
            <v>Egypt</v>
          </cell>
          <cell r="I809" t="str">
            <v>Egypt</v>
          </cell>
          <cell r="J809" t="str">
            <v>Food and Beverage</v>
          </cell>
          <cell r="K809" t="str">
            <v>E-Commerce &amp; Retail</v>
          </cell>
          <cell r="L809" t="str">
            <v>Fakahany</v>
          </cell>
          <cell r="M809">
            <v>0.9</v>
          </cell>
          <cell r="N809" t="str">
            <v>43419Fakahany700000</v>
          </cell>
          <cell r="O809" t="str">
            <v/>
          </cell>
          <cell r="P809">
            <v>1</v>
          </cell>
          <cell r="Q809">
            <v>2017</v>
          </cell>
          <cell r="R809">
            <v>700000</v>
          </cell>
          <cell r="S809">
            <v>0</v>
          </cell>
          <cell r="T809" t="str">
            <v>2. Seed</v>
          </cell>
          <cell r="U809" t="str">
            <v>E-commerce &amp; Retail</v>
          </cell>
          <cell r="V809">
            <v>2018</v>
          </cell>
          <cell r="W809">
            <v>11</v>
          </cell>
          <cell r="X809">
            <v>4</v>
          </cell>
          <cell r="Y809">
            <v>2</v>
          </cell>
          <cell r="Z809">
            <v>1</v>
          </cell>
        </row>
        <row r="810">
          <cell r="A810">
            <v>43419</v>
          </cell>
          <cell r="B810" t="str">
            <v>FinChatBot</v>
          </cell>
          <cell r="C810">
            <v>563000</v>
          </cell>
          <cell r="E810" t="str">
            <v>Seed</v>
          </cell>
          <cell r="F810" t="str">
            <v>Kalon Venture Partners, Compass Capital</v>
          </cell>
          <cell r="G810" t="str">
            <v>http://disrupt-africa.com/2018/11/sas-finchatbot-secures-investment-from-kalon-compass/</v>
          </cell>
          <cell r="H810" t="str">
            <v>South Africa</v>
          </cell>
          <cell r="I810" t="str">
            <v>South Africa</v>
          </cell>
          <cell r="J810" t="str">
            <v>Machine learning, Artificial Intelligence, Chat bot, FinTech</v>
          </cell>
          <cell r="K810" t="str">
            <v>Financial Services</v>
          </cell>
          <cell r="L810" t="str">
            <v>Finchatbot</v>
          </cell>
          <cell r="M810">
            <v>0.9</v>
          </cell>
          <cell r="N810" t="str">
            <v>43419FinChatBot563000</v>
          </cell>
          <cell r="O810" t="str">
            <v/>
          </cell>
          <cell r="P810">
            <v>1</v>
          </cell>
          <cell r="Q810">
            <v>2016</v>
          </cell>
          <cell r="R810">
            <v>563000</v>
          </cell>
          <cell r="S810">
            <v>0</v>
          </cell>
          <cell r="T810" t="str">
            <v>2. Seed</v>
          </cell>
          <cell r="U810" t="str">
            <v>Financial Services</v>
          </cell>
          <cell r="V810">
            <v>2018</v>
          </cell>
          <cell r="W810">
            <v>11</v>
          </cell>
          <cell r="X810">
            <v>4</v>
          </cell>
          <cell r="Y810">
            <v>2</v>
          </cell>
          <cell r="Z810">
            <v>2</v>
          </cell>
        </row>
        <row r="811">
          <cell r="A811">
            <v>43419</v>
          </cell>
          <cell r="B811" t="str">
            <v>Farm.ink</v>
          </cell>
          <cell r="C811">
            <v>150000</v>
          </cell>
          <cell r="E811" t="str">
            <v>Grant</v>
          </cell>
          <cell r="F811" t="str">
            <v>Fall Armyworm Tech Prize</v>
          </cell>
          <cell r="G811" t="str">
            <v>https://techmoran.com/kenyas-farm-ink-brings-home-150000-after-winning-usaids-future-fall-armyworm-tech-grand-prize/</v>
          </cell>
          <cell r="H811" t="str">
            <v>Kenya</v>
          </cell>
          <cell r="I811" t="str">
            <v>Kenya</v>
          </cell>
          <cell r="J811" t="str">
            <v>Information Services, Farming</v>
          </cell>
          <cell r="K811" t="str">
            <v>Agriculture</v>
          </cell>
          <cell r="L811" t="str">
            <v>Farm.Ink</v>
          </cell>
          <cell r="M811">
            <v>0.9</v>
          </cell>
          <cell r="N811" t="str">
            <v>43419Farm.ink150000</v>
          </cell>
          <cell r="O811" t="str">
            <v/>
          </cell>
          <cell r="P811">
            <v>1</v>
          </cell>
          <cell r="Q811">
            <v>2016</v>
          </cell>
          <cell r="R811">
            <v>150000</v>
          </cell>
          <cell r="S811">
            <v>0</v>
          </cell>
          <cell r="T811" t="str">
            <v>1. Grant</v>
          </cell>
          <cell r="U811" t="str">
            <v>Agriculture</v>
          </cell>
          <cell r="V811">
            <v>2018</v>
          </cell>
          <cell r="W811">
            <v>11</v>
          </cell>
          <cell r="X811">
            <v>4</v>
          </cell>
          <cell r="Y811">
            <v>2</v>
          </cell>
          <cell r="Z811">
            <v>1</v>
          </cell>
        </row>
        <row r="812">
          <cell r="A812">
            <v>43420</v>
          </cell>
          <cell r="B812" t="str">
            <v>Greenage Technologies</v>
          </cell>
          <cell r="C812">
            <v>15000</v>
          </cell>
          <cell r="E812" t="str">
            <v>Seed</v>
          </cell>
          <cell r="F812" t="str">
            <v>Genesys Tech Hub</v>
          </cell>
          <cell r="G812" t="str">
            <v>https://techpoint.africa/2018/11/22/genesysignite-2018-enugu/</v>
          </cell>
          <cell r="H812" t="str">
            <v>Nigeria</v>
          </cell>
          <cell r="I812" t="str">
            <v>Nigeria</v>
          </cell>
          <cell r="J812" t="str">
            <v>Solar, Clean Technology</v>
          </cell>
          <cell r="K812" t="str">
            <v>Energy &amp; Environment Resources</v>
          </cell>
          <cell r="L812" t="str">
            <v>Greenage Technologies</v>
          </cell>
          <cell r="M812">
            <v>0.9</v>
          </cell>
          <cell r="N812" t="str">
            <v>43420Greenage Technologies15000</v>
          </cell>
          <cell r="O812" t="str">
            <v/>
          </cell>
          <cell r="P812">
            <v>1</v>
          </cell>
          <cell r="Q812">
            <v>2007</v>
          </cell>
          <cell r="R812">
            <v>92000</v>
          </cell>
          <cell r="S812">
            <v>0</v>
          </cell>
          <cell r="T812" t="str">
            <v>2. Seed</v>
          </cell>
          <cell r="U812" t="e">
            <v>#N/A</v>
          </cell>
          <cell r="V812">
            <v>2018</v>
          </cell>
          <cell r="W812">
            <v>11</v>
          </cell>
          <cell r="X812">
            <v>4</v>
          </cell>
          <cell r="Y812">
            <v>2</v>
          </cell>
          <cell r="Z812">
            <v>1</v>
          </cell>
        </row>
        <row r="813">
          <cell r="A813">
            <v>43420</v>
          </cell>
          <cell r="B813" t="str">
            <v>LawyerApp</v>
          </cell>
          <cell r="C813">
            <v>15000</v>
          </cell>
          <cell r="E813" t="str">
            <v>Seed</v>
          </cell>
          <cell r="F813" t="str">
            <v>Genesys Tech Hub</v>
          </cell>
          <cell r="G813" t="str">
            <v>https://techpoint.africa/2018/11/22/genesysignite-2018-enugu/</v>
          </cell>
          <cell r="H813" t="str">
            <v>Nigeria</v>
          </cell>
          <cell r="I813" t="str">
            <v>Nigeria</v>
          </cell>
          <cell r="J813" t="str">
            <v>Legal services</v>
          </cell>
          <cell r="K813" t="str">
            <v>Commercial &amp; Professional Services</v>
          </cell>
          <cell r="L813" t="str">
            <v>Lawyerapp</v>
          </cell>
          <cell r="M813">
            <v>0.9</v>
          </cell>
          <cell r="N813" t="str">
            <v>43420LawyerApp15000</v>
          </cell>
          <cell r="O813" t="str">
            <v/>
          </cell>
          <cell r="P813">
            <v>1</v>
          </cell>
          <cell r="Q813">
            <v>2018</v>
          </cell>
          <cell r="R813">
            <v>15000</v>
          </cell>
          <cell r="S813">
            <v>0</v>
          </cell>
          <cell r="T813" t="str">
            <v>2. Seed</v>
          </cell>
          <cell r="U813" t="str">
            <v>Other Technologies &amp; Information Technology</v>
          </cell>
          <cell r="V813">
            <v>2018</v>
          </cell>
          <cell r="W813">
            <v>11</v>
          </cell>
          <cell r="X813">
            <v>4</v>
          </cell>
          <cell r="Y813">
            <v>2</v>
          </cell>
          <cell r="Z813">
            <v>1</v>
          </cell>
        </row>
        <row r="814">
          <cell r="A814">
            <v>43423</v>
          </cell>
          <cell r="B814" t="str">
            <v>Henson Geodata Technologies</v>
          </cell>
          <cell r="C814">
            <v>50000</v>
          </cell>
          <cell r="E814" t="str">
            <v>Grant</v>
          </cell>
          <cell r="F814" t="str">
            <v>Fall Armyworm Tech Prize</v>
          </cell>
          <cell r="G814" t="str">
            <v>http://disrupt-africa.com/2018/11/nairobi-based-startup-wins-usaids-fall-armyworm-tech-prize/</v>
          </cell>
          <cell r="H814" t="str">
            <v>Ghana</v>
          </cell>
          <cell r="I814" t="str">
            <v>Ghana</v>
          </cell>
          <cell r="J814" t="str">
            <v>Geospatial Modelling</v>
          </cell>
          <cell r="K814" t="str">
            <v>Information Technology</v>
          </cell>
          <cell r="L814" t="str">
            <v>Henson Geodata Technologies</v>
          </cell>
          <cell r="M814">
            <v>0.9</v>
          </cell>
          <cell r="N814" t="str">
            <v>43423Henson Geodata Technologies50000</v>
          </cell>
          <cell r="O814" t="str">
            <v/>
          </cell>
          <cell r="P814">
            <v>1</v>
          </cell>
          <cell r="Q814">
            <v>2013</v>
          </cell>
          <cell r="R814">
            <v>50000</v>
          </cell>
          <cell r="S814">
            <v>0</v>
          </cell>
          <cell r="T814" t="str">
            <v>1. Grant</v>
          </cell>
          <cell r="U814" t="str">
            <v>Other Technologies &amp; Information Technology</v>
          </cell>
          <cell r="V814">
            <v>2018</v>
          </cell>
          <cell r="W814">
            <v>11</v>
          </cell>
          <cell r="X814">
            <v>4</v>
          </cell>
          <cell r="Y814">
            <v>2</v>
          </cell>
          <cell r="Z814">
            <v>1</v>
          </cell>
        </row>
        <row r="815">
          <cell r="A815">
            <v>43423</v>
          </cell>
          <cell r="B815" t="str">
            <v>eHealth Africa</v>
          </cell>
          <cell r="C815">
            <v>50000</v>
          </cell>
          <cell r="E815" t="str">
            <v>Grant</v>
          </cell>
          <cell r="F815" t="str">
            <v>Fall Armyworm Tech Prize</v>
          </cell>
          <cell r="G815" t="str">
            <v>http://disrupt-africa.com/2018/11/nairobi-based-startup-wins-usaids-fall-armyworm-tech-prize/</v>
          </cell>
          <cell r="H815" t="str">
            <v>Nigeria</v>
          </cell>
          <cell r="I815" t="str">
            <v>Nigeria</v>
          </cell>
          <cell r="J815" t="str">
            <v>Health Care, Information Technology, Management Information Systems</v>
          </cell>
          <cell r="K815" t="str">
            <v>Information Technology</v>
          </cell>
          <cell r="L815" t="str">
            <v>eHealth Africa</v>
          </cell>
          <cell r="M815">
            <v>0.9</v>
          </cell>
          <cell r="N815" t="str">
            <v>43423eHealth Africa50000</v>
          </cell>
          <cell r="O815" t="str">
            <v/>
          </cell>
          <cell r="P815">
            <v>1</v>
          </cell>
          <cell r="Q815">
            <v>2010</v>
          </cell>
          <cell r="R815">
            <v>50000</v>
          </cell>
          <cell r="S815">
            <v>0</v>
          </cell>
          <cell r="T815" t="str">
            <v>1. Grant</v>
          </cell>
          <cell r="U815" t="str">
            <v>Other Technologies &amp; Information Technology</v>
          </cell>
          <cell r="V815">
            <v>2018</v>
          </cell>
          <cell r="W815">
            <v>11</v>
          </cell>
          <cell r="X815">
            <v>4</v>
          </cell>
          <cell r="Y815">
            <v>2</v>
          </cell>
          <cell r="Z815">
            <v>1</v>
          </cell>
        </row>
        <row r="816">
          <cell r="A816">
            <v>43423</v>
          </cell>
          <cell r="B816" t="str">
            <v>Farmerline</v>
          </cell>
          <cell r="C816">
            <v>50000</v>
          </cell>
          <cell r="E816" t="str">
            <v>Grant</v>
          </cell>
          <cell r="F816" t="str">
            <v>Fall Armyworm Tech Prize</v>
          </cell>
          <cell r="G816" t="str">
            <v>http://disrupt-africa.com/2018/11/nairobi-based-startup-wins-usaids-fall-armyworm-tech-prize/</v>
          </cell>
          <cell r="H816" t="str">
            <v>Ghana</v>
          </cell>
          <cell r="I816" t="str">
            <v>Ghana</v>
          </cell>
          <cell r="J816" t="str">
            <v>Agtech, Data Analytics</v>
          </cell>
          <cell r="K816" t="str">
            <v>Agriculture</v>
          </cell>
          <cell r="L816" t="str">
            <v>Farmerline</v>
          </cell>
          <cell r="M816">
            <v>0.9</v>
          </cell>
          <cell r="N816" t="str">
            <v>43423Farmerline50000</v>
          </cell>
          <cell r="O816" t="str">
            <v/>
          </cell>
          <cell r="P816">
            <v>1</v>
          </cell>
          <cell r="Q816">
            <v>2012</v>
          </cell>
          <cell r="R816">
            <v>742000</v>
          </cell>
          <cell r="S816">
            <v>0</v>
          </cell>
          <cell r="T816" t="str">
            <v>1. Grant</v>
          </cell>
          <cell r="U816" t="str">
            <v>Agriculture</v>
          </cell>
          <cell r="V816">
            <v>2018</v>
          </cell>
          <cell r="W816">
            <v>11</v>
          </cell>
          <cell r="X816">
            <v>4</v>
          </cell>
          <cell r="Y816">
            <v>2</v>
          </cell>
          <cell r="Z816">
            <v>1</v>
          </cell>
        </row>
        <row r="817">
          <cell r="A817">
            <v>43424</v>
          </cell>
          <cell r="B817" t="str">
            <v>GBarena</v>
          </cell>
          <cell r="C817">
            <v>100000</v>
          </cell>
          <cell r="E817" t="str">
            <v>Seed</v>
          </cell>
          <cell r="F817" t="str">
            <v>HIMAngel</v>
          </cell>
          <cell r="G817" t="str">
            <v>https://www.crunchbase.com/funding_round/gbarena-seed--0f97054a#section-lead-investors</v>
          </cell>
          <cell r="H817" t="str">
            <v>Egypt</v>
          </cell>
          <cell r="I817" t="str">
            <v>Egypt</v>
          </cell>
          <cell r="J817" t="str">
            <v>Communities, eSports, Gaming, Online Games</v>
          </cell>
          <cell r="K817" t="str">
            <v>Media &amp; Entertainment</v>
          </cell>
          <cell r="L817" t="str">
            <v>Gbarena</v>
          </cell>
          <cell r="M817">
            <v>0.9</v>
          </cell>
          <cell r="N817" t="str">
            <v>43424GBarena100000</v>
          </cell>
          <cell r="O817" t="str">
            <v/>
          </cell>
          <cell r="P817">
            <v>1</v>
          </cell>
          <cell r="Q817">
            <v>2016</v>
          </cell>
          <cell r="R817">
            <v>100000</v>
          </cell>
          <cell r="S817">
            <v>0</v>
          </cell>
          <cell r="T817" t="str">
            <v>2. Seed</v>
          </cell>
          <cell r="U817" t="str">
            <v>Media &amp; Entertainment</v>
          </cell>
          <cell r="V817">
            <v>2018</v>
          </cell>
          <cell r="W817">
            <v>11</v>
          </cell>
          <cell r="X817">
            <v>4</v>
          </cell>
          <cell r="Y817">
            <v>2</v>
          </cell>
          <cell r="Z817">
            <v>1</v>
          </cell>
        </row>
        <row r="818">
          <cell r="A818">
            <v>43424</v>
          </cell>
          <cell r="B818" t="str">
            <v>Akorion</v>
          </cell>
          <cell r="C818">
            <v>75000</v>
          </cell>
          <cell r="E818" t="str">
            <v>Grant</v>
          </cell>
          <cell r="F818" t="str">
            <v>Fall Armyworm Tech Prize</v>
          </cell>
          <cell r="G818" t="str">
            <v>http://pctechmag.com/2018/11/akorion-secures-usd75000-as-runners-up-for-usaids-fall-armyworm-tech-prize/</v>
          </cell>
          <cell r="H818" t="str">
            <v>Uganda</v>
          </cell>
          <cell r="I818" t="str">
            <v>Uganda</v>
          </cell>
          <cell r="J818" t="str">
            <v>Agriculture, Information Technology</v>
          </cell>
          <cell r="K818" t="str">
            <v>Agriculture</v>
          </cell>
          <cell r="L818" t="str">
            <v>Akorion</v>
          </cell>
          <cell r="M818">
            <v>0.9</v>
          </cell>
          <cell r="N818" t="str">
            <v>43424Akorion75000</v>
          </cell>
          <cell r="O818" t="str">
            <v/>
          </cell>
          <cell r="P818">
            <v>1</v>
          </cell>
          <cell r="Q818">
            <v>2014</v>
          </cell>
          <cell r="R818">
            <v>75000</v>
          </cell>
          <cell r="S818">
            <v>0</v>
          </cell>
          <cell r="T818" t="str">
            <v>1. Grant</v>
          </cell>
          <cell r="U818" t="str">
            <v>Agriculture</v>
          </cell>
          <cell r="V818">
            <v>2018</v>
          </cell>
          <cell r="W818">
            <v>11</v>
          </cell>
          <cell r="X818">
            <v>4</v>
          </cell>
          <cell r="Y818">
            <v>2</v>
          </cell>
          <cell r="Z818">
            <v>1</v>
          </cell>
        </row>
        <row r="819">
          <cell r="A819">
            <v>43424</v>
          </cell>
          <cell r="B819" t="str">
            <v>Fixxr</v>
          </cell>
          <cell r="C819">
            <v>34000</v>
          </cell>
          <cell r="E819" t="str">
            <v>Grant</v>
          </cell>
          <cell r="F819" t="str">
            <v>IBM</v>
          </cell>
          <cell r="G819" t="str">
            <v>http://ventureburn.com/2018/11/uber-platform-mechanics-fixxr-wins-r500k-ibm/</v>
          </cell>
          <cell r="H819" t="str">
            <v>South Africa</v>
          </cell>
          <cell r="I819" t="str">
            <v>South Africa</v>
          </cell>
          <cell r="J819" t="str">
            <v>Car Services &amp; Repairs, Mobile Mechanics, Car Services, Car Repairs, and Mechanic Marketplace</v>
          </cell>
          <cell r="K819" t="str">
            <v>Commercial &amp; Professional Services</v>
          </cell>
          <cell r="L819" t="str">
            <v>Fixxr</v>
          </cell>
          <cell r="M819">
            <v>0.9</v>
          </cell>
          <cell r="N819" t="str">
            <v>43424Fixxr34000</v>
          </cell>
          <cell r="O819" t="str">
            <v/>
          </cell>
          <cell r="P819">
            <v>1</v>
          </cell>
          <cell r="Q819">
            <v>2018</v>
          </cell>
          <cell r="R819">
            <v>34000</v>
          </cell>
          <cell r="S819">
            <v>0</v>
          </cell>
          <cell r="T819" t="str">
            <v>1. Grant</v>
          </cell>
          <cell r="U819" t="str">
            <v>Other Technologies &amp; Information Technology</v>
          </cell>
          <cell r="V819">
            <v>2018</v>
          </cell>
          <cell r="W819">
            <v>11</v>
          </cell>
          <cell r="X819">
            <v>4</v>
          </cell>
          <cell r="Y819">
            <v>2</v>
          </cell>
          <cell r="Z819">
            <v>1</v>
          </cell>
        </row>
        <row r="820">
          <cell r="A820">
            <v>43426</v>
          </cell>
          <cell r="B820" t="str">
            <v>SWVL</v>
          </cell>
          <cell r="C820">
            <v>30000000</v>
          </cell>
          <cell r="E820" t="str">
            <v>Series B</v>
          </cell>
          <cell r="F820" t="str">
            <v>BECO Capital, Raed Ventures, Silicon Badia, Arzan Venture Capital</v>
          </cell>
          <cell r="G820" t="str">
            <v>https://www.menabytes.com/biggest-tech-investments-2018/</v>
          </cell>
          <cell r="H820" t="str">
            <v>Egypt</v>
          </cell>
          <cell r="I820" t="str">
            <v>Egypt</v>
          </cell>
          <cell r="J820" t="str">
            <v>Internet, Mobile Apps, Transportation, Travel, Ride hailing</v>
          </cell>
          <cell r="K820" t="str">
            <v>Transport &amp; Logistics</v>
          </cell>
          <cell r="L820" t="str">
            <v>Swvl</v>
          </cell>
          <cell r="M820">
            <v>0.9</v>
          </cell>
          <cell r="N820" t="str">
            <v>43426SWVL30000000</v>
          </cell>
          <cell r="O820" t="str">
            <v/>
          </cell>
          <cell r="P820">
            <v>1</v>
          </cell>
          <cell r="Q820">
            <v>2017</v>
          </cell>
          <cell r="R820">
            <v>80500000</v>
          </cell>
          <cell r="S820">
            <v>0</v>
          </cell>
          <cell r="T820" t="str">
            <v>3. Early Venture</v>
          </cell>
          <cell r="U820" t="str">
            <v>Transport &amp; Logistics</v>
          </cell>
          <cell r="V820">
            <v>2018</v>
          </cell>
          <cell r="W820">
            <v>11</v>
          </cell>
          <cell r="X820">
            <v>4</v>
          </cell>
          <cell r="Y820">
            <v>2</v>
          </cell>
          <cell r="Z820">
            <v>4</v>
          </cell>
        </row>
        <row r="821">
          <cell r="A821">
            <v>43426</v>
          </cell>
          <cell r="B821" t="str">
            <v>SonoCare</v>
          </cell>
          <cell r="C821">
            <v>250000</v>
          </cell>
          <cell r="E821" t="str">
            <v>Seed</v>
          </cell>
          <cell r="F821" t="str">
            <v>Gray Matters Capital</v>
          </cell>
          <cell r="G821" t="str">
            <v>https://digestafrica.com/nigerias-sonocare-raises-250000-from-gray-matters-capital/#.XAo7FWgzbb2</v>
          </cell>
          <cell r="H821" t="str">
            <v>Nigeria</v>
          </cell>
          <cell r="I821" t="str">
            <v>Nigeria</v>
          </cell>
          <cell r="J821" t="str">
            <v>Health Diagnostics, Medical</v>
          </cell>
          <cell r="K821" t="str">
            <v>Healthcare &amp; Pharma</v>
          </cell>
          <cell r="L821" t="str">
            <v>Sonocare</v>
          </cell>
          <cell r="M821">
            <v>0.9</v>
          </cell>
          <cell r="N821" t="str">
            <v>43426SonoCare250000</v>
          </cell>
          <cell r="O821" t="str">
            <v/>
          </cell>
          <cell r="P821">
            <v>1</v>
          </cell>
          <cell r="Q821">
            <v>2015</v>
          </cell>
          <cell r="R821">
            <v>250000</v>
          </cell>
          <cell r="S821">
            <v>0</v>
          </cell>
          <cell r="T821" t="str">
            <v>2. Seed</v>
          </cell>
          <cell r="U821" t="str">
            <v>Health &amp; Pharmaceuticals</v>
          </cell>
          <cell r="V821">
            <v>2018</v>
          </cell>
          <cell r="W821">
            <v>11</v>
          </cell>
          <cell r="X821">
            <v>4</v>
          </cell>
          <cell r="Y821">
            <v>2</v>
          </cell>
          <cell r="Z821">
            <v>1</v>
          </cell>
        </row>
        <row r="822">
          <cell r="A822">
            <v>43426</v>
          </cell>
          <cell r="B822" t="str">
            <v>Zomila</v>
          </cell>
          <cell r="C822">
            <v>35000</v>
          </cell>
          <cell r="E822" t="str">
            <v>Seed</v>
          </cell>
          <cell r="F822" t="str">
            <v>Justin Drennan, Frederik Gerner, Bas Hochstenbach</v>
          </cell>
          <cell r="G822" t="str">
            <v>http://ventureburn.com/2018/11/zelda-learning-r500k-angel/</v>
          </cell>
          <cell r="H822" t="str">
            <v>South Africa</v>
          </cell>
          <cell r="I822" t="str">
            <v>South Africa</v>
          </cell>
          <cell r="J822" t="str">
            <v>Education, Software</v>
          </cell>
          <cell r="K822" t="str">
            <v>Education</v>
          </cell>
          <cell r="L822" t="str">
            <v>Zomila</v>
          </cell>
          <cell r="M822">
            <v>0.9</v>
          </cell>
          <cell r="N822" t="str">
            <v>43426Zomila35000</v>
          </cell>
          <cell r="O822" t="str">
            <v/>
          </cell>
          <cell r="P822">
            <v>1</v>
          </cell>
          <cell r="Q822">
            <v>2017</v>
          </cell>
          <cell r="R822">
            <v>70000</v>
          </cell>
          <cell r="S822">
            <v>0</v>
          </cell>
          <cell r="T822" t="str">
            <v>2. Seed</v>
          </cell>
          <cell r="U822" t="str">
            <v>Education</v>
          </cell>
          <cell r="V822">
            <v>2018</v>
          </cell>
          <cell r="W822">
            <v>11</v>
          </cell>
          <cell r="X822">
            <v>4</v>
          </cell>
          <cell r="Y822">
            <v>2</v>
          </cell>
          <cell r="Z822">
            <v>3</v>
          </cell>
        </row>
        <row r="823">
          <cell r="A823">
            <v>43427</v>
          </cell>
          <cell r="B823" t="str">
            <v>Telkom Kenya</v>
          </cell>
          <cell r="C823">
            <v>40000000</v>
          </cell>
          <cell r="E823" t="str">
            <v>Debt Financing</v>
          </cell>
          <cell r="F823" t="str">
            <v>European Investment Bank (EIB)</v>
          </cell>
          <cell r="G823" t="str">
            <v>https://af.reuters.com/article/investingNews/idAFKCN1NS0OL-OZABS?utm_content=buffer6abdc&amp;utm_medium=social&amp;utm_source=twitter.com&amp;utm_campaign=buffer</v>
          </cell>
          <cell r="H823" t="str">
            <v>Kenya</v>
          </cell>
          <cell r="I823" t="str">
            <v>Kenya</v>
          </cell>
          <cell r="J823" t="str">
            <v>Information and Communications Technology (ICT), Public Relations</v>
          </cell>
          <cell r="K823" t="str">
            <v>Telecommunications</v>
          </cell>
          <cell r="L823" t="str">
            <v>Telkom Kenya</v>
          </cell>
          <cell r="M823">
            <v>0.9</v>
          </cell>
          <cell r="N823" t="str">
            <v>43427Telkom Kenya40000000</v>
          </cell>
          <cell r="O823" t="str">
            <v/>
          </cell>
          <cell r="P823">
            <v>1</v>
          </cell>
          <cell r="Q823">
            <v>1999</v>
          </cell>
          <cell r="R823">
            <v>40000000</v>
          </cell>
          <cell r="S823">
            <v>0</v>
          </cell>
          <cell r="T823" t="str">
            <v>5. Debt Financing</v>
          </cell>
          <cell r="U823" t="str">
            <v>Other Technologies &amp; Information Technology</v>
          </cell>
          <cell r="V823">
            <v>2018</v>
          </cell>
          <cell r="W823">
            <v>11</v>
          </cell>
          <cell r="X823">
            <v>4</v>
          </cell>
          <cell r="Y823">
            <v>2</v>
          </cell>
          <cell r="Z823">
            <v>1</v>
          </cell>
        </row>
        <row r="824">
          <cell r="A824">
            <v>43427</v>
          </cell>
          <cell r="B824" t="str">
            <v>Seemba</v>
          </cell>
          <cell r="C824">
            <v>51000</v>
          </cell>
          <cell r="E824" t="str">
            <v>Seed</v>
          </cell>
          <cell r="F824" t="str">
            <v>Flat6Labs</v>
          </cell>
          <cell r="G824" t="str">
            <v>https://www.crunchbase.com/funding_round/seemba-2-pre-seed--60dbe422</v>
          </cell>
          <cell r="H824" t="str">
            <v>Cameroon</v>
          </cell>
          <cell r="I824" t="str">
            <v>Cameroon</v>
          </cell>
          <cell r="J824" t="str">
            <v>Advertising, eSports, Mobile, Software, Video Games</v>
          </cell>
          <cell r="K824" t="str">
            <v>Media &amp; Entertainment</v>
          </cell>
          <cell r="L824" t="str">
            <v>Seemba</v>
          </cell>
          <cell r="M824">
            <v>0.9</v>
          </cell>
          <cell r="N824" t="str">
            <v>43427Seemba51000</v>
          </cell>
          <cell r="O824" t="str">
            <v/>
          </cell>
          <cell r="P824">
            <v>1</v>
          </cell>
          <cell r="Q824">
            <v>2018</v>
          </cell>
          <cell r="R824">
            <v>51000</v>
          </cell>
          <cell r="S824">
            <v>0</v>
          </cell>
          <cell r="T824" t="str">
            <v>2. Seed</v>
          </cell>
          <cell r="U824" t="str">
            <v>Media &amp; Entertainment</v>
          </cell>
          <cell r="V824">
            <v>2018</v>
          </cell>
          <cell r="W824">
            <v>11</v>
          </cell>
          <cell r="X824">
            <v>4</v>
          </cell>
          <cell r="Y824">
            <v>2</v>
          </cell>
          <cell r="Z824">
            <v>1</v>
          </cell>
        </row>
        <row r="825">
          <cell r="A825">
            <v>43430</v>
          </cell>
          <cell r="B825" t="str">
            <v>iSON Xperiences</v>
          </cell>
          <cell r="C825">
            <v>51000000</v>
          </cell>
          <cell r="E825" t="str">
            <v>Debt Financing</v>
          </cell>
          <cell r="F825" t="str">
            <v>AfricInvest, Gulf Capital</v>
          </cell>
          <cell r="G825" t="str">
            <v>http://www.africanews.com/2018/11/26/gulf-capital-and-africinvest-invest-us-51-million-into-ison-xperiences-the-largest-customer-service-and-outsourcing-provider-in-sub-saharan-africa/</v>
          </cell>
          <cell r="H825" t="str">
            <v>Nigeria</v>
          </cell>
          <cell r="I825" t="str">
            <v>Nigeria</v>
          </cell>
          <cell r="J825" t="str">
            <v>Social Media</v>
          </cell>
          <cell r="K825" t="str">
            <v>Social Media</v>
          </cell>
          <cell r="L825" t="str">
            <v>Ison Xperiences</v>
          </cell>
          <cell r="M825">
            <v>0.9</v>
          </cell>
          <cell r="N825" t="str">
            <v>43430iSON Xperiences51000000</v>
          </cell>
          <cell r="O825" t="str">
            <v/>
          </cell>
          <cell r="P825">
            <v>1</v>
          </cell>
          <cell r="Q825">
            <v>2010</v>
          </cell>
          <cell r="R825">
            <v>51000000</v>
          </cell>
          <cell r="S825">
            <v>0</v>
          </cell>
          <cell r="T825" t="str">
            <v>5. Debt Financing</v>
          </cell>
          <cell r="U825" t="e">
            <v>#N/A</v>
          </cell>
          <cell r="V825">
            <v>2018</v>
          </cell>
          <cell r="W825">
            <v>11</v>
          </cell>
          <cell r="X825">
            <v>4</v>
          </cell>
          <cell r="Y825">
            <v>2</v>
          </cell>
          <cell r="Z825">
            <v>2</v>
          </cell>
        </row>
        <row r="826">
          <cell r="A826">
            <v>43431</v>
          </cell>
          <cell r="B826" t="str">
            <v>Kasha</v>
          </cell>
          <cell r="C826">
            <v>150000</v>
          </cell>
          <cell r="E826" t="str">
            <v>Seed</v>
          </cell>
          <cell r="F826" t="str">
            <v>Optimizer Foundation</v>
          </cell>
          <cell r="G826" t="str">
            <v>https://www.dn.se/ekonomi/global-utveckling/investering-i-mensskydd-ska-fa-flickor-tillbaka-till-skolan/</v>
          </cell>
          <cell r="H826" t="str">
            <v>Rwanda</v>
          </cell>
          <cell r="I826" t="str">
            <v>Rwanda</v>
          </cell>
          <cell r="J826" t="str">
            <v>Consumer Goods, Retail, Retail Technology, Women</v>
          </cell>
          <cell r="K826" t="str">
            <v>E-Commerce &amp; Retail</v>
          </cell>
          <cell r="L826" t="str">
            <v>Kasha</v>
          </cell>
          <cell r="M826">
            <v>0.9</v>
          </cell>
          <cell r="N826" t="str">
            <v>43431Kasha150000</v>
          </cell>
          <cell r="O826" t="str">
            <v/>
          </cell>
          <cell r="P826">
            <v>1</v>
          </cell>
          <cell r="Q826">
            <v>2016</v>
          </cell>
          <cell r="R826">
            <v>150000</v>
          </cell>
          <cell r="S826">
            <v>0</v>
          </cell>
          <cell r="T826" t="str">
            <v>2. Seed</v>
          </cell>
          <cell r="U826" t="str">
            <v>E-commerce &amp; Retail</v>
          </cell>
          <cell r="V826">
            <v>2018</v>
          </cell>
          <cell r="W826">
            <v>11</v>
          </cell>
          <cell r="X826">
            <v>4</v>
          </cell>
          <cell r="Y826">
            <v>2</v>
          </cell>
          <cell r="Z826">
            <v>1</v>
          </cell>
        </row>
        <row r="827">
          <cell r="A827">
            <v>43431</v>
          </cell>
          <cell r="B827" t="str">
            <v>Arifu</v>
          </cell>
          <cell r="C827">
            <v>100000</v>
          </cell>
          <cell r="E827" t="str">
            <v>Seed</v>
          </cell>
          <cell r="F827" t="str">
            <v>Optimizer Foundation</v>
          </cell>
          <cell r="G827" t="str">
            <v>https://www.dn.se/ekonomi/global-utveckling/svenska-tech-miljoner-till-sociala-entreprenorer-i-ostafrika/</v>
          </cell>
          <cell r="H827" t="str">
            <v>Kenya</v>
          </cell>
          <cell r="I827" t="str">
            <v>Kenya</v>
          </cell>
          <cell r="J827" t="str">
            <v>Digital Learning, Agriculture</v>
          </cell>
          <cell r="K827" t="str">
            <v>Education</v>
          </cell>
          <cell r="L827" t="str">
            <v>Arifu</v>
          </cell>
          <cell r="M827">
            <v>0.9</v>
          </cell>
          <cell r="N827" t="str">
            <v>43431Arifu100000</v>
          </cell>
          <cell r="O827" t="str">
            <v/>
          </cell>
          <cell r="P827">
            <v>1</v>
          </cell>
          <cell r="Q827">
            <v>2013</v>
          </cell>
          <cell r="R827">
            <v>100000</v>
          </cell>
          <cell r="S827">
            <v>0</v>
          </cell>
          <cell r="T827" t="str">
            <v>2. Seed</v>
          </cell>
          <cell r="U827" t="str">
            <v>Education</v>
          </cell>
          <cell r="V827">
            <v>2018</v>
          </cell>
          <cell r="W827">
            <v>11</v>
          </cell>
          <cell r="X827">
            <v>4</v>
          </cell>
          <cell r="Y827">
            <v>2</v>
          </cell>
          <cell r="Z827">
            <v>1</v>
          </cell>
        </row>
        <row r="828">
          <cell r="A828">
            <v>43432</v>
          </cell>
          <cell r="B828" t="str">
            <v>AkiraChix</v>
          </cell>
          <cell r="C828" t="str">
            <v>Undisclosed</v>
          </cell>
          <cell r="E828" t="str">
            <v>Grant</v>
          </cell>
          <cell r="F828" t="str">
            <v>Motorola Solutions Foundation</v>
          </cell>
          <cell r="G828" t="str">
            <v>http://akirachix.com/news-release-akirachix-receives-motorola-solutions-foundation-grant/?platform=hootsuite</v>
          </cell>
          <cell r="H828" t="str">
            <v>Kenya</v>
          </cell>
          <cell r="I828" t="str">
            <v>Kenya</v>
          </cell>
          <cell r="J828" t="str">
            <v>Fashion, Information Technology</v>
          </cell>
          <cell r="K828" t="str">
            <v>Education</v>
          </cell>
          <cell r="L828" t="str">
            <v>Akirachix</v>
          </cell>
          <cell r="M828">
            <v>0.9</v>
          </cell>
          <cell r="N828" t="str">
            <v>43432AkiraChixUndisclosed</v>
          </cell>
          <cell r="O828" t="str">
            <v/>
          </cell>
          <cell r="P828">
            <v>0</v>
          </cell>
          <cell r="Q828">
            <v>2010</v>
          </cell>
          <cell r="R828">
            <v>0</v>
          </cell>
          <cell r="S828">
            <v>0</v>
          </cell>
          <cell r="T828" t="str">
            <v>1. Grant</v>
          </cell>
          <cell r="U828" t="str">
            <v>Education</v>
          </cell>
          <cell r="V828">
            <v>2018</v>
          </cell>
          <cell r="W828">
            <v>11</v>
          </cell>
          <cell r="X828">
            <v>4</v>
          </cell>
          <cell r="Y828">
            <v>2</v>
          </cell>
          <cell r="Z828">
            <v>1</v>
          </cell>
        </row>
        <row r="829">
          <cell r="A829">
            <v>43432</v>
          </cell>
          <cell r="B829" t="str">
            <v>Zonful Energy</v>
          </cell>
          <cell r="C829">
            <v>300000</v>
          </cell>
          <cell r="E829" t="str">
            <v>Seed</v>
          </cell>
          <cell r="F829" t="str">
            <v>Access Ventures, Aster</v>
          </cell>
          <cell r="G829" t="str">
            <v>https://impactalpha.com/zimbabwes-zonful-raises-early-funding-for-pay-as-you-go-solar/</v>
          </cell>
          <cell r="H829" t="str">
            <v>Zimbabwe</v>
          </cell>
          <cell r="I829" t="str">
            <v>Zimbabwe</v>
          </cell>
          <cell r="J829" t="str">
            <v>Clean Energy, Energy, Solar</v>
          </cell>
          <cell r="K829" t="str">
            <v>Energy &amp; Environment Resources</v>
          </cell>
          <cell r="L829" t="str">
            <v>Zonful Energy</v>
          </cell>
          <cell r="M829">
            <v>0.9</v>
          </cell>
          <cell r="N829" t="str">
            <v>43432Zonful Energy300000</v>
          </cell>
          <cell r="O829" t="str">
            <v/>
          </cell>
          <cell r="P829">
            <v>1</v>
          </cell>
          <cell r="Q829">
            <v>2013</v>
          </cell>
          <cell r="R829">
            <v>600000</v>
          </cell>
          <cell r="S829">
            <v>0</v>
          </cell>
          <cell r="T829" t="str">
            <v>2. Seed</v>
          </cell>
          <cell r="U829" t="e">
            <v>#N/A</v>
          </cell>
          <cell r="V829">
            <v>2018</v>
          </cell>
          <cell r="W829">
            <v>11</v>
          </cell>
          <cell r="X829">
            <v>4</v>
          </cell>
          <cell r="Y829">
            <v>2</v>
          </cell>
          <cell r="Z829">
            <v>2</v>
          </cell>
        </row>
        <row r="830">
          <cell r="A830">
            <v>43433</v>
          </cell>
          <cell r="B830" t="str">
            <v>Legafrik</v>
          </cell>
          <cell r="C830" t="str">
            <v>Undisclosed</v>
          </cell>
          <cell r="E830" t="str">
            <v>Seed</v>
          </cell>
          <cell r="F830" t="str">
            <v>GreenTec Capital Partners</v>
          </cell>
          <cell r="G830" t="str">
            <v>https://greentec-capital.com/2018/11/28/greentec-invests-into-cote-divoire-based-saas-and-legaltech-provider-legafrik/</v>
          </cell>
          <cell r="H830" t="str">
            <v>Ivory Coast</v>
          </cell>
          <cell r="I830" t="str">
            <v>Ivory Coast</v>
          </cell>
          <cell r="J830" t="str">
            <v>Legal, Legal Documents, Business Establishment OHADA Countries, Consult an Online Attorney in Africa, and Legal Services</v>
          </cell>
          <cell r="K830" t="str">
            <v>Commercial &amp; Professional Services</v>
          </cell>
          <cell r="L830" t="str">
            <v>Legafrik</v>
          </cell>
          <cell r="M830">
            <v>0.9</v>
          </cell>
          <cell r="N830" t="str">
            <v>43433LegafrikUndisclosed</v>
          </cell>
          <cell r="O830" t="str">
            <v/>
          </cell>
          <cell r="P830">
            <v>0</v>
          </cell>
          <cell r="Q830">
            <v>2017</v>
          </cell>
          <cell r="R830">
            <v>0</v>
          </cell>
          <cell r="S830">
            <v>0</v>
          </cell>
          <cell r="T830" t="str">
            <v>2. Seed</v>
          </cell>
          <cell r="U830" t="str">
            <v>Other Technologies &amp; Information Technology</v>
          </cell>
          <cell r="V830">
            <v>2018</v>
          </cell>
          <cell r="W830">
            <v>11</v>
          </cell>
          <cell r="X830">
            <v>4</v>
          </cell>
          <cell r="Y830">
            <v>2</v>
          </cell>
          <cell r="Z830">
            <v>1</v>
          </cell>
        </row>
        <row r="831">
          <cell r="A831">
            <v>43433</v>
          </cell>
          <cell r="B831" t="str">
            <v>Mettlestate</v>
          </cell>
          <cell r="C831">
            <v>720000</v>
          </cell>
          <cell r="E831" t="str">
            <v>Seed</v>
          </cell>
          <cell r="F831" t="str">
            <v>Smartcall</v>
          </cell>
          <cell r="G831" t="str">
            <v>https://esportsobserver.com/smartcall-south-africa-mettlestate/</v>
          </cell>
          <cell r="H831" t="str">
            <v>South Africa</v>
          </cell>
          <cell r="I831" t="str">
            <v>South Africa</v>
          </cell>
          <cell r="J831" t="str">
            <v>eSports</v>
          </cell>
          <cell r="K831" t="str">
            <v>Media &amp; Entertainment</v>
          </cell>
          <cell r="L831" t="str">
            <v>Mettlestate</v>
          </cell>
          <cell r="M831">
            <v>0.9</v>
          </cell>
          <cell r="N831" t="str">
            <v>43433Mettlestate720000</v>
          </cell>
          <cell r="O831" t="str">
            <v/>
          </cell>
          <cell r="P831">
            <v>1</v>
          </cell>
          <cell r="Q831">
            <v>2016</v>
          </cell>
          <cell r="R831">
            <v>720000</v>
          </cell>
          <cell r="S831">
            <v>0</v>
          </cell>
          <cell r="T831" t="str">
            <v>2. Seed</v>
          </cell>
          <cell r="U831" t="str">
            <v>Media &amp; Entertainment</v>
          </cell>
          <cell r="V831">
            <v>2018</v>
          </cell>
          <cell r="W831">
            <v>11</v>
          </cell>
          <cell r="X831">
            <v>4</v>
          </cell>
          <cell r="Y831">
            <v>2</v>
          </cell>
          <cell r="Z831">
            <v>1</v>
          </cell>
        </row>
        <row r="832">
          <cell r="A832">
            <v>43433</v>
          </cell>
          <cell r="B832" t="str">
            <v>HelpMum</v>
          </cell>
          <cell r="C832">
            <v>250000</v>
          </cell>
          <cell r="E832" t="str">
            <v>Grant</v>
          </cell>
          <cell r="F832" t="str">
            <v>Google Impact Challenge Nigeria</v>
          </cell>
          <cell r="G832" t="str">
            <v>https://impactchallenge.withgoogle.com/nigeria2018/charities</v>
          </cell>
          <cell r="H832" t="str">
            <v>Nigeria</v>
          </cell>
          <cell r="I832" t="str">
            <v>Nigeria</v>
          </cell>
          <cell r="J832" t="str">
            <v>Infomation Technology, Health</v>
          </cell>
          <cell r="K832" t="str">
            <v>Healthcare &amp; Pharma</v>
          </cell>
          <cell r="L832" t="str">
            <v>Helpmum</v>
          </cell>
          <cell r="M832">
            <v>0.9</v>
          </cell>
          <cell r="N832" t="str">
            <v>43433HelpMum250000</v>
          </cell>
          <cell r="O832" t="str">
            <v/>
          </cell>
          <cell r="P832">
            <v>1</v>
          </cell>
          <cell r="Q832">
            <v>2013</v>
          </cell>
          <cell r="R832">
            <v>250000</v>
          </cell>
          <cell r="S832">
            <v>0</v>
          </cell>
          <cell r="T832" t="str">
            <v>1. Grant</v>
          </cell>
          <cell r="U832" t="str">
            <v>Health &amp; Pharmaceuticals</v>
          </cell>
          <cell r="V832">
            <v>2018</v>
          </cell>
          <cell r="W832">
            <v>11</v>
          </cell>
          <cell r="X832">
            <v>4</v>
          </cell>
          <cell r="Y832">
            <v>2</v>
          </cell>
          <cell r="Z832">
            <v>1</v>
          </cell>
        </row>
        <row r="833">
          <cell r="A833">
            <v>43433</v>
          </cell>
          <cell r="B833" t="str">
            <v>UjuziKilimo Solutions</v>
          </cell>
          <cell r="C833">
            <v>250000</v>
          </cell>
          <cell r="E833" t="str">
            <v>Grant</v>
          </cell>
          <cell r="F833" t="str">
            <v>Google Impact Challenge Kenya</v>
          </cell>
          <cell r="G833" t="str">
            <v>https://impactchallenge.withgoogle.com/kenya2018/charities</v>
          </cell>
          <cell r="H833" t="str">
            <v>Kenya</v>
          </cell>
          <cell r="I833" t="str">
            <v>Kenya</v>
          </cell>
          <cell r="J833" t="str">
            <v>Agriculture, Analytics, Big Data, Farming, Internet of Things, Predictive Analytics</v>
          </cell>
          <cell r="K833" t="str">
            <v>Agriculture</v>
          </cell>
          <cell r="L833" t="str">
            <v>Ujuzikilimo Solutions</v>
          </cell>
          <cell r="M833">
            <v>0.9</v>
          </cell>
          <cell r="N833" t="str">
            <v>43433UjuziKilimo Solutions250000</v>
          </cell>
          <cell r="O833" t="str">
            <v/>
          </cell>
          <cell r="P833">
            <v>1</v>
          </cell>
          <cell r="Q833">
            <v>2015</v>
          </cell>
          <cell r="R833">
            <v>250000</v>
          </cell>
          <cell r="S833">
            <v>0</v>
          </cell>
          <cell r="T833" t="str">
            <v>1. Grant</v>
          </cell>
          <cell r="U833" t="str">
            <v>Agriculture</v>
          </cell>
          <cell r="V833">
            <v>2018</v>
          </cell>
          <cell r="W833">
            <v>11</v>
          </cell>
          <cell r="X833">
            <v>4</v>
          </cell>
          <cell r="Y833">
            <v>2</v>
          </cell>
          <cell r="Z833">
            <v>1</v>
          </cell>
        </row>
        <row r="834">
          <cell r="A834">
            <v>43433</v>
          </cell>
          <cell r="B834" t="str">
            <v>Rwanda Motor Cycle Company</v>
          </cell>
          <cell r="C834">
            <v>150000</v>
          </cell>
          <cell r="E834" t="str">
            <v>Seed</v>
          </cell>
          <cell r="F834" t="str">
            <v>Undisclosed</v>
          </cell>
          <cell r="G834" t="str">
            <v>https://www.sec.gov/Archives/edgar/data/1671689/000167168918000001/xslFormDX01/primary_doc.xml</v>
          </cell>
          <cell r="H834" t="str">
            <v>Rwanda</v>
          </cell>
          <cell r="I834" t="str">
            <v>Rwanda</v>
          </cell>
          <cell r="J834" t="str">
            <v>Motorcycles designed</v>
          </cell>
          <cell r="K834" t="str">
            <v>Transport &amp; Logistics</v>
          </cell>
          <cell r="L834" t="str">
            <v>Rwanda Motor Cycle Company</v>
          </cell>
          <cell r="M834">
            <v>0.9</v>
          </cell>
          <cell r="N834" t="str">
            <v>43433Rwanda Motor Cycle Company150000</v>
          </cell>
          <cell r="O834" t="str">
            <v/>
          </cell>
          <cell r="P834">
            <v>1</v>
          </cell>
          <cell r="Q834">
            <v>2017</v>
          </cell>
          <cell r="R834">
            <v>150000</v>
          </cell>
          <cell r="S834">
            <v>0</v>
          </cell>
          <cell r="T834" t="str">
            <v>2. Seed</v>
          </cell>
          <cell r="U834" t="str">
            <v>Transport &amp; Logistics</v>
          </cell>
          <cell r="V834">
            <v>2018</v>
          </cell>
          <cell r="W834">
            <v>11</v>
          </cell>
          <cell r="X834">
            <v>4</v>
          </cell>
          <cell r="Y834">
            <v>2</v>
          </cell>
          <cell r="Z834">
            <v>1</v>
          </cell>
        </row>
        <row r="835">
          <cell r="A835">
            <v>43433</v>
          </cell>
          <cell r="B835" t="str">
            <v>LearnFactory Nigeria</v>
          </cell>
          <cell r="C835">
            <v>125000</v>
          </cell>
          <cell r="E835" t="str">
            <v>Grant</v>
          </cell>
          <cell r="F835" t="str">
            <v>Google Impact Challenge Nigeria</v>
          </cell>
          <cell r="G835" t="str">
            <v>https://impactchallenge.withgoogle.com/nigeria2018/charities</v>
          </cell>
          <cell r="H835" t="str">
            <v>Nigeria</v>
          </cell>
          <cell r="I835" t="str">
            <v>Nigeria</v>
          </cell>
          <cell r="J835" t="str">
            <v>Software Engineering, Software Development, and IT Professionals</v>
          </cell>
          <cell r="K835" t="str">
            <v>Education</v>
          </cell>
          <cell r="L835" t="str">
            <v>LearnFactory Nigeria</v>
          </cell>
          <cell r="M835">
            <v>0.9</v>
          </cell>
          <cell r="N835" t="str">
            <v>43433LearnFactory Nigeria125000</v>
          </cell>
          <cell r="O835" t="str">
            <v/>
          </cell>
          <cell r="P835">
            <v>1</v>
          </cell>
          <cell r="Q835">
            <v>2015</v>
          </cell>
          <cell r="R835">
            <v>165000</v>
          </cell>
          <cell r="S835">
            <v>0</v>
          </cell>
          <cell r="T835" t="str">
            <v>1. Grant</v>
          </cell>
          <cell r="U835" t="str">
            <v>Education</v>
          </cell>
          <cell r="V835">
            <v>2018</v>
          </cell>
          <cell r="W835">
            <v>11</v>
          </cell>
          <cell r="X835">
            <v>4</v>
          </cell>
          <cell r="Y835">
            <v>2</v>
          </cell>
          <cell r="Z835">
            <v>1</v>
          </cell>
        </row>
        <row r="836">
          <cell r="A836">
            <v>43433</v>
          </cell>
          <cell r="B836" t="str">
            <v>M-Shule</v>
          </cell>
          <cell r="C836">
            <v>125000</v>
          </cell>
          <cell r="E836" t="str">
            <v>Grant</v>
          </cell>
          <cell r="F836" t="str">
            <v>Google Impact Challenge Kenya</v>
          </cell>
          <cell r="G836" t="str">
            <v>https://impactchallenge.withgoogle.com/kenya2018/charities</v>
          </cell>
          <cell r="H836" t="str">
            <v>Kenya</v>
          </cell>
          <cell r="I836" t="str">
            <v>Kenya</v>
          </cell>
          <cell r="J836" t="str">
            <v>E-Learning, EdTech, Mobile, Mobile Apps</v>
          </cell>
          <cell r="K836" t="str">
            <v>Education</v>
          </cell>
          <cell r="L836" t="str">
            <v>M-Shule</v>
          </cell>
          <cell r="M836">
            <v>0.9</v>
          </cell>
          <cell r="N836" t="str">
            <v>43433M-Shule125000</v>
          </cell>
          <cell r="O836" t="str">
            <v/>
          </cell>
          <cell r="P836">
            <v>1</v>
          </cell>
          <cell r="Q836">
            <v>2016</v>
          </cell>
          <cell r="R836">
            <v>125000</v>
          </cell>
          <cell r="S836">
            <v>0</v>
          </cell>
          <cell r="T836" t="str">
            <v>1. Grant</v>
          </cell>
          <cell r="U836" t="str">
            <v>Education</v>
          </cell>
          <cell r="V836">
            <v>2018</v>
          </cell>
          <cell r="W836">
            <v>11</v>
          </cell>
          <cell r="X836">
            <v>4</v>
          </cell>
          <cell r="Y836">
            <v>2</v>
          </cell>
          <cell r="Z836">
            <v>1</v>
          </cell>
        </row>
        <row r="837">
          <cell r="A837">
            <v>43433</v>
          </cell>
          <cell r="B837" t="str">
            <v>Sauti East Africa</v>
          </cell>
          <cell r="C837">
            <v>125000</v>
          </cell>
          <cell r="E837" t="str">
            <v>Grant</v>
          </cell>
          <cell r="F837" t="str">
            <v>Google Impact Challenge Kenya</v>
          </cell>
          <cell r="G837" t="str">
            <v>https://impactchallenge.withgoogle.com/kenya2018/charities</v>
          </cell>
          <cell r="H837" t="str">
            <v>Kenya</v>
          </cell>
          <cell r="I837" t="str">
            <v>Kenya</v>
          </cell>
          <cell r="J837" t="str">
            <v>AgTech</v>
          </cell>
          <cell r="K837" t="str">
            <v>Agriculture</v>
          </cell>
          <cell r="L837" t="str">
            <v>Sauti East Africa</v>
          </cell>
          <cell r="M837">
            <v>0.9</v>
          </cell>
          <cell r="N837" t="str">
            <v>43433Sauti East Africa125000</v>
          </cell>
          <cell r="O837" t="str">
            <v/>
          </cell>
          <cell r="P837">
            <v>1</v>
          </cell>
          <cell r="Q837">
            <v>2016</v>
          </cell>
          <cell r="R837">
            <v>125000</v>
          </cell>
          <cell r="S837">
            <v>0</v>
          </cell>
          <cell r="T837" t="str">
            <v>1. Grant</v>
          </cell>
          <cell r="U837" t="str">
            <v>Agriculture</v>
          </cell>
          <cell r="V837">
            <v>2018</v>
          </cell>
          <cell r="W837">
            <v>11</v>
          </cell>
          <cell r="X837">
            <v>4</v>
          </cell>
          <cell r="Y837">
            <v>2</v>
          </cell>
          <cell r="Z837">
            <v>1</v>
          </cell>
        </row>
        <row r="838">
          <cell r="A838">
            <v>43433</v>
          </cell>
          <cell r="B838" t="str">
            <v>VetSark</v>
          </cell>
          <cell r="C838">
            <v>125000</v>
          </cell>
          <cell r="E838" t="str">
            <v>Grant</v>
          </cell>
          <cell r="F838" t="str">
            <v>Google Impact Challenge Nigeria</v>
          </cell>
          <cell r="G838" t="str">
            <v>https://impactchallenge.withgoogle.com/nigeria2018/charities</v>
          </cell>
          <cell r="H838" t="str">
            <v>Nigeria</v>
          </cell>
          <cell r="I838" t="str">
            <v>Nigeria</v>
          </cell>
          <cell r="J838" t="str">
            <v>Agriculture · Software · Veterinarian</v>
          </cell>
          <cell r="K838" t="str">
            <v>Software</v>
          </cell>
          <cell r="L838" t="str">
            <v>Vetsark</v>
          </cell>
          <cell r="M838">
            <v>0.9</v>
          </cell>
          <cell r="N838" t="str">
            <v>43433VetSark125000</v>
          </cell>
          <cell r="O838" t="str">
            <v/>
          </cell>
          <cell r="P838">
            <v>1</v>
          </cell>
          <cell r="Q838">
            <v>2018</v>
          </cell>
          <cell r="R838">
            <v>125000</v>
          </cell>
          <cell r="S838">
            <v>0</v>
          </cell>
          <cell r="T838" t="str">
            <v>1. Grant</v>
          </cell>
          <cell r="U838" t="str">
            <v>Other Technologies &amp; Information Technology</v>
          </cell>
          <cell r="V838">
            <v>2018</v>
          </cell>
          <cell r="W838">
            <v>11</v>
          </cell>
          <cell r="X838">
            <v>4</v>
          </cell>
          <cell r="Y838">
            <v>2</v>
          </cell>
          <cell r="Z838">
            <v>1</v>
          </cell>
        </row>
        <row r="839">
          <cell r="A839">
            <v>43434</v>
          </cell>
          <cell r="B839" t="str">
            <v>Accounteer</v>
          </cell>
          <cell r="C839">
            <v>25000</v>
          </cell>
          <cell r="E839" t="str">
            <v>Seed</v>
          </cell>
          <cell r="F839" t="str">
            <v>Itanna Accelerator</v>
          </cell>
          <cell r="G839" t="str">
            <v>https://techmoran.com/2018/11/30/kolopay-accounteer-tradebuza-powercube-raise-100k-from-nigerias-itanna-accelerator/</v>
          </cell>
          <cell r="H839" t="str">
            <v>Nigeria</v>
          </cell>
          <cell r="I839" t="str">
            <v>Nigeria</v>
          </cell>
          <cell r="J839" t="str">
            <v>Accounting, Banking, Financial Services, Cloud Computing</v>
          </cell>
          <cell r="K839" t="str">
            <v>Financial Services</v>
          </cell>
          <cell r="L839" t="str">
            <v>Accounteer</v>
          </cell>
          <cell r="M839">
            <v>0.9</v>
          </cell>
          <cell r="N839" t="str">
            <v>43434Accounteer25000</v>
          </cell>
          <cell r="O839" t="str">
            <v/>
          </cell>
          <cell r="P839">
            <v>1</v>
          </cell>
          <cell r="Q839">
            <v>2015</v>
          </cell>
          <cell r="R839">
            <v>75000</v>
          </cell>
          <cell r="S839">
            <v>0</v>
          </cell>
          <cell r="T839" t="str">
            <v>2. Seed</v>
          </cell>
          <cell r="U839" t="str">
            <v>Financial Services</v>
          </cell>
          <cell r="V839">
            <v>2018</v>
          </cell>
          <cell r="W839">
            <v>11</v>
          </cell>
          <cell r="X839">
            <v>4</v>
          </cell>
          <cell r="Y839">
            <v>2</v>
          </cell>
          <cell r="Z839">
            <v>1</v>
          </cell>
        </row>
        <row r="840">
          <cell r="A840">
            <v>43434</v>
          </cell>
          <cell r="B840" t="str">
            <v>KoloPay</v>
          </cell>
          <cell r="C840">
            <v>25000</v>
          </cell>
          <cell r="E840" t="str">
            <v>Seed</v>
          </cell>
          <cell r="F840" t="str">
            <v>Itanna Accelerator</v>
          </cell>
          <cell r="G840" t="str">
            <v>https://techmoran.com/2018/11/30/kolopay-accounteer-tradebuza-powercube-raise-100k-from-nigerias-itanna-accelerator/</v>
          </cell>
          <cell r="H840" t="str">
            <v>Nigeria</v>
          </cell>
          <cell r="I840" t="str">
            <v>Nigeria</v>
          </cell>
          <cell r="J840" t="str">
            <v>finance, E-commerce, Sales, and Procurement</v>
          </cell>
          <cell r="K840" t="str">
            <v>Financial Services</v>
          </cell>
          <cell r="L840" t="str">
            <v>Kolopay</v>
          </cell>
          <cell r="M840">
            <v>0.9</v>
          </cell>
          <cell r="N840" t="str">
            <v>43434KoloPay25000</v>
          </cell>
          <cell r="O840" t="str">
            <v/>
          </cell>
          <cell r="P840">
            <v>1</v>
          </cell>
          <cell r="Q840">
            <v>2017</v>
          </cell>
          <cell r="R840">
            <v>25000</v>
          </cell>
          <cell r="S840">
            <v>0</v>
          </cell>
          <cell r="T840" t="str">
            <v>2. Seed</v>
          </cell>
          <cell r="U840" t="str">
            <v>Financial Services</v>
          </cell>
          <cell r="V840">
            <v>2018</v>
          </cell>
          <cell r="W840">
            <v>11</v>
          </cell>
          <cell r="X840">
            <v>4</v>
          </cell>
          <cell r="Y840">
            <v>2</v>
          </cell>
          <cell r="Z840">
            <v>1</v>
          </cell>
        </row>
        <row r="841">
          <cell r="A841">
            <v>43434</v>
          </cell>
          <cell r="B841" t="str">
            <v>PowerCube</v>
          </cell>
          <cell r="C841">
            <v>25000</v>
          </cell>
          <cell r="E841" t="str">
            <v>Seed</v>
          </cell>
          <cell r="F841" t="str">
            <v>Itanna Accelerator</v>
          </cell>
          <cell r="G841" t="str">
            <v>https://techmoran.com/2018/11/30/kolopay-accounteer-tradebuza-powercube-raise-100k-from-nigerias-itanna-accelerator/</v>
          </cell>
          <cell r="H841" t="str">
            <v>Nigeria</v>
          </cell>
          <cell r="I841" t="str">
            <v>Nigeria</v>
          </cell>
          <cell r="J841" t="str">
            <v>Clean Energy</v>
          </cell>
          <cell r="K841" t="str">
            <v>Resource &amp; Energy</v>
          </cell>
          <cell r="L841" t="str">
            <v>Powercube</v>
          </cell>
          <cell r="M841">
            <v>0.9</v>
          </cell>
          <cell r="N841" t="str">
            <v>43434PowerCube25000</v>
          </cell>
          <cell r="O841" t="str">
            <v/>
          </cell>
          <cell r="P841">
            <v>1</v>
          </cell>
          <cell r="Q841">
            <v>2017</v>
          </cell>
          <cell r="R841">
            <v>25000</v>
          </cell>
          <cell r="S841">
            <v>0</v>
          </cell>
          <cell r="T841" t="str">
            <v>2. Seed</v>
          </cell>
          <cell r="U841" t="str">
            <v>Energy &amp; Resources</v>
          </cell>
          <cell r="V841">
            <v>2018</v>
          </cell>
          <cell r="W841">
            <v>11</v>
          </cell>
          <cell r="X841">
            <v>4</v>
          </cell>
          <cell r="Y841">
            <v>2</v>
          </cell>
          <cell r="Z841">
            <v>1</v>
          </cell>
        </row>
        <row r="842">
          <cell r="A842">
            <v>43434</v>
          </cell>
          <cell r="B842" t="str">
            <v>TradeBuza</v>
          </cell>
          <cell r="C842">
            <v>25000</v>
          </cell>
          <cell r="E842" t="str">
            <v>Seed</v>
          </cell>
          <cell r="F842" t="str">
            <v>Itanna Accelerator</v>
          </cell>
          <cell r="G842" t="str">
            <v>https://techmoran.com/2018/11/30/kolopay-accounteer-tradebuza-powercube-raise-100k-from-nigerias-itanna-accelerator/</v>
          </cell>
          <cell r="H842" t="str">
            <v>Nigeria</v>
          </cell>
          <cell r="I842" t="str">
            <v>Nigeria</v>
          </cell>
          <cell r="J842" t="str">
            <v>Information Technology</v>
          </cell>
          <cell r="K842" t="str">
            <v>E-Commerce &amp; Retail</v>
          </cell>
          <cell r="L842" t="str">
            <v>Tradebuza</v>
          </cell>
          <cell r="M842">
            <v>0.9</v>
          </cell>
          <cell r="N842" t="str">
            <v>43434TradeBuza25000</v>
          </cell>
          <cell r="O842" t="str">
            <v/>
          </cell>
          <cell r="P842">
            <v>1</v>
          </cell>
          <cell r="Q842">
            <v>2018</v>
          </cell>
          <cell r="R842">
            <v>25000</v>
          </cell>
          <cell r="S842">
            <v>0</v>
          </cell>
          <cell r="T842" t="str">
            <v>2. Seed</v>
          </cell>
          <cell r="U842" t="str">
            <v>E-commerce &amp; Retail</v>
          </cell>
          <cell r="V842">
            <v>2018</v>
          </cell>
          <cell r="W842">
            <v>11</v>
          </cell>
          <cell r="X842">
            <v>4</v>
          </cell>
          <cell r="Y842">
            <v>2</v>
          </cell>
          <cell r="Z842">
            <v>1</v>
          </cell>
        </row>
        <row r="843">
          <cell r="A843">
            <v>43435</v>
          </cell>
          <cell r="B843" t="str">
            <v>Spurbuddy</v>
          </cell>
          <cell r="C843">
            <v>10000</v>
          </cell>
          <cell r="E843" t="str">
            <v>Pre-Seed</v>
          </cell>
          <cell r="F843" t="str">
            <v>Undisclosed</v>
          </cell>
          <cell r="G843" t="str">
            <v>https://www.crunchbase.com/organization/spurbuddy#section-overview</v>
          </cell>
          <cell r="H843" t="str">
            <v>Nigeria</v>
          </cell>
          <cell r="I843" t="str">
            <v>Nigeria</v>
          </cell>
          <cell r="J843" t="str">
            <v>3D Technology, Advertising, Brand Marketing, Enterprise Software, Information Technology, Personal Branding, Product Design, Software, UX Design, Virtual Reality</v>
          </cell>
          <cell r="K843" t="str">
            <v>Media &amp; Entertainment</v>
          </cell>
          <cell r="L843" t="str">
            <v>Spurbuddy</v>
          </cell>
          <cell r="M843">
            <v>0.9</v>
          </cell>
          <cell r="N843" t="str">
            <v>43435Spurbuddy10000</v>
          </cell>
          <cell r="O843" t="str">
            <v/>
          </cell>
          <cell r="P843">
            <v>1</v>
          </cell>
          <cell r="Q843">
            <v>2018</v>
          </cell>
          <cell r="R843">
            <v>10000</v>
          </cell>
          <cell r="S843">
            <v>0</v>
          </cell>
          <cell r="T843" t="str">
            <v>2. Seed</v>
          </cell>
          <cell r="U843" t="str">
            <v>Media &amp; Entertainment</v>
          </cell>
          <cell r="V843">
            <v>2018</v>
          </cell>
          <cell r="W843">
            <v>12</v>
          </cell>
          <cell r="X843">
            <v>4</v>
          </cell>
          <cell r="Y843">
            <v>2</v>
          </cell>
          <cell r="Z843">
            <v>1</v>
          </cell>
        </row>
        <row r="844">
          <cell r="A844">
            <v>43435</v>
          </cell>
          <cell r="B844" t="str">
            <v>Bridgeur</v>
          </cell>
          <cell r="C844">
            <v>2132</v>
          </cell>
          <cell r="E844" t="str">
            <v>Pre-Seed</v>
          </cell>
          <cell r="F844" t="str">
            <v>Shenai Bridglall</v>
          </cell>
          <cell r="G844" t="str">
            <v>https://www.crunchbase.com/organization/bridgeur#section-funding-rounds</v>
          </cell>
          <cell r="H844" t="str">
            <v>South Africa</v>
          </cell>
          <cell r="I844" t="str">
            <v>South Africa</v>
          </cell>
          <cell r="J844" t="str">
            <v>Retail</v>
          </cell>
          <cell r="K844" t="str">
            <v>E-Commerce &amp; Retail</v>
          </cell>
          <cell r="L844" t="str">
            <v>Bridgeur</v>
          </cell>
          <cell r="M844">
            <v>0.9</v>
          </cell>
          <cell r="N844" t="str">
            <v>43435Bridgeur2132</v>
          </cell>
          <cell r="O844" t="str">
            <v/>
          </cell>
          <cell r="P844">
            <v>1</v>
          </cell>
          <cell r="Q844">
            <v>2018</v>
          </cell>
          <cell r="R844">
            <v>2132</v>
          </cell>
          <cell r="S844">
            <v>0</v>
          </cell>
          <cell r="T844" t="str">
            <v>2. Seed</v>
          </cell>
          <cell r="U844" t="str">
            <v>E-commerce &amp; Retail</v>
          </cell>
          <cell r="V844">
            <v>2018</v>
          </cell>
          <cell r="W844">
            <v>12</v>
          </cell>
          <cell r="X844">
            <v>4</v>
          </cell>
          <cell r="Y844">
            <v>2</v>
          </cell>
          <cell r="Z844">
            <v>1</v>
          </cell>
        </row>
        <row r="845">
          <cell r="A845">
            <v>43436</v>
          </cell>
          <cell r="B845" t="str">
            <v>Numbers</v>
          </cell>
          <cell r="C845">
            <v>3424</v>
          </cell>
          <cell r="E845" t="str">
            <v>Pre-Seed</v>
          </cell>
          <cell r="F845" t="str">
            <v>Undisclosed</v>
          </cell>
          <cell r="G845" t="str">
            <v>https://www.crunchbase.com/organization/numbers-5de4#section-overview</v>
          </cell>
          <cell r="H845" t="str">
            <v>Nigeria</v>
          </cell>
          <cell r="I845" t="str">
            <v>Nigeria</v>
          </cell>
          <cell r="J845" t="str">
            <v>Artificial Intelligence, Big Data, Machine Learning, Security</v>
          </cell>
          <cell r="K845" t="str">
            <v>Information Technology</v>
          </cell>
          <cell r="L845" t="str">
            <v>Numbers</v>
          </cell>
          <cell r="M845">
            <v>0.9</v>
          </cell>
          <cell r="N845" t="str">
            <v>43436Numbers3424</v>
          </cell>
          <cell r="O845" t="str">
            <v/>
          </cell>
          <cell r="P845">
            <v>1</v>
          </cell>
          <cell r="Q845">
            <v>2018</v>
          </cell>
          <cell r="R845">
            <v>3424</v>
          </cell>
          <cell r="S845">
            <v>0</v>
          </cell>
          <cell r="T845" t="str">
            <v>2. Seed</v>
          </cell>
          <cell r="U845" t="str">
            <v>Other Technologies &amp; Information Technology</v>
          </cell>
          <cell r="V845">
            <v>2018</v>
          </cell>
          <cell r="W845">
            <v>12</v>
          </cell>
          <cell r="X845">
            <v>4</v>
          </cell>
          <cell r="Y845">
            <v>2</v>
          </cell>
          <cell r="Z845">
            <v>1</v>
          </cell>
        </row>
        <row r="846">
          <cell r="A846">
            <v>43437</v>
          </cell>
          <cell r="B846" t="str">
            <v>Halan</v>
          </cell>
          <cell r="C846">
            <v>4384000</v>
          </cell>
          <cell r="E846" t="str">
            <v>Series A</v>
          </cell>
          <cell r="F846" t="str">
            <v>Battery Road Digital Holdings, Algebra Ventures</v>
          </cell>
          <cell r="G846" t="str">
            <v>https://digestafrica.com/egypt-halan-funding-algebra-ventures/#.XBN6-1wzbb0</v>
          </cell>
          <cell r="H846" t="str">
            <v>Egypt</v>
          </cell>
          <cell r="I846" t="str">
            <v>Egypt</v>
          </cell>
          <cell r="J846" t="str">
            <v>Logistics, Ride Sharing, Sharing Economy, Transportation</v>
          </cell>
          <cell r="K846" t="str">
            <v>Transport &amp; Logistics</v>
          </cell>
          <cell r="L846" t="str">
            <v>Halan</v>
          </cell>
          <cell r="M846">
            <v>0.9</v>
          </cell>
          <cell r="N846" t="str">
            <v>43437Halan4384000</v>
          </cell>
          <cell r="O846" t="str">
            <v/>
          </cell>
          <cell r="P846">
            <v>1</v>
          </cell>
          <cell r="Q846">
            <v>2017</v>
          </cell>
          <cell r="R846">
            <v>6909000</v>
          </cell>
          <cell r="S846">
            <v>0</v>
          </cell>
          <cell r="T846" t="str">
            <v>3. Early Venture</v>
          </cell>
          <cell r="U846" t="str">
            <v>Transport &amp; Logistics</v>
          </cell>
          <cell r="V846">
            <v>2018</v>
          </cell>
          <cell r="W846">
            <v>12</v>
          </cell>
          <cell r="X846">
            <v>4</v>
          </cell>
          <cell r="Y846">
            <v>2</v>
          </cell>
          <cell r="Z846">
            <v>2</v>
          </cell>
        </row>
        <row r="847">
          <cell r="A847">
            <v>43438</v>
          </cell>
          <cell r="B847" t="str">
            <v>Naked Insurance</v>
          </cell>
          <cell r="C847">
            <v>2200000</v>
          </cell>
          <cell r="E847" t="str">
            <v>Series A</v>
          </cell>
          <cell r="F847" t="str">
            <v>Yellowwoods, Hollard Insurance</v>
          </cell>
          <cell r="G847" t="str">
            <v>https://digestafrica.com/south-africa-naked-insurance-funding/#.XAqrWWgzbb0</v>
          </cell>
          <cell r="H847" t="str">
            <v>South Africa</v>
          </cell>
          <cell r="I847" t="str">
            <v>South Africa</v>
          </cell>
          <cell r="J847" t="str">
            <v>Financial Services, Information Technology, Insurance</v>
          </cell>
          <cell r="K847" t="str">
            <v>Financial Services</v>
          </cell>
          <cell r="L847" t="str">
            <v>Naked Insurance</v>
          </cell>
          <cell r="M847">
            <v>0.9</v>
          </cell>
          <cell r="N847" t="str">
            <v>43438Naked Insurance2200000</v>
          </cell>
          <cell r="O847" t="str">
            <v/>
          </cell>
          <cell r="P847">
            <v>1</v>
          </cell>
          <cell r="Q847">
            <v>2016</v>
          </cell>
          <cell r="R847">
            <v>3600000</v>
          </cell>
          <cell r="S847">
            <v>0</v>
          </cell>
          <cell r="T847" t="str">
            <v>3. Early Venture</v>
          </cell>
          <cell r="U847" t="str">
            <v>Financial Services</v>
          </cell>
          <cell r="V847">
            <v>2018</v>
          </cell>
          <cell r="W847">
            <v>12</v>
          </cell>
          <cell r="X847">
            <v>4</v>
          </cell>
          <cell r="Y847">
            <v>2</v>
          </cell>
          <cell r="Z847">
            <v>2</v>
          </cell>
        </row>
        <row r="848">
          <cell r="A848">
            <v>43439</v>
          </cell>
          <cell r="B848" t="str">
            <v>Pezesha</v>
          </cell>
          <cell r="C848" t="str">
            <v>Undisclosed</v>
          </cell>
          <cell r="E848" t="str">
            <v>Series A</v>
          </cell>
          <cell r="F848" t="str">
            <v>Kuramo Capital</v>
          </cell>
          <cell r="G848" t="str">
            <v>https://techmoran.com/2018/12/05/america-firm-kuramo-cap-to-buy-12-of-micro-lendor-pezesha/</v>
          </cell>
          <cell r="H848" t="str">
            <v>Kenya</v>
          </cell>
          <cell r="I848" t="str">
            <v>Kenya</v>
          </cell>
          <cell r="J848" t="str">
            <v>Finance, Financial Services, Fintech, p2P lending</v>
          </cell>
          <cell r="K848" t="str">
            <v>Financial Services</v>
          </cell>
          <cell r="L848" t="str">
            <v>Pezesha</v>
          </cell>
          <cell r="M848">
            <v>0.9</v>
          </cell>
          <cell r="N848" t="str">
            <v>43439PezeshaUndisclosed</v>
          </cell>
          <cell r="O848" t="str">
            <v/>
          </cell>
          <cell r="P848">
            <v>0</v>
          </cell>
          <cell r="Q848">
            <v>2016</v>
          </cell>
          <cell r="R848">
            <v>550000</v>
          </cell>
          <cell r="S848">
            <v>0</v>
          </cell>
          <cell r="T848" t="str">
            <v>3. Early Venture</v>
          </cell>
          <cell r="U848" t="str">
            <v>Financial Services</v>
          </cell>
          <cell r="V848">
            <v>2018</v>
          </cell>
          <cell r="W848">
            <v>12</v>
          </cell>
          <cell r="X848">
            <v>4</v>
          </cell>
          <cell r="Y848">
            <v>2</v>
          </cell>
          <cell r="Z848">
            <v>1</v>
          </cell>
        </row>
        <row r="849">
          <cell r="A849">
            <v>43440</v>
          </cell>
          <cell r="B849" t="str">
            <v>Buseet</v>
          </cell>
          <cell r="C849" t="str">
            <v>Undisclosed</v>
          </cell>
          <cell r="E849" t="str">
            <v>Seed</v>
          </cell>
          <cell r="F849" t="str">
            <v>Vision Ventures</v>
          </cell>
          <cell r="G849" t="str">
            <v>https://www.menabytes.com/vision-ventures-buseet/</v>
          </cell>
          <cell r="H849" t="str">
            <v>Egypt</v>
          </cell>
          <cell r="I849" t="str">
            <v>Egypt</v>
          </cell>
          <cell r="J849" t="str">
            <v>Mobile Apps, Software, Transportation</v>
          </cell>
          <cell r="K849" t="str">
            <v>Transport &amp; Logistics</v>
          </cell>
          <cell r="L849" t="str">
            <v>Buseet</v>
          </cell>
          <cell r="M849">
            <v>0.9</v>
          </cell>
          <cell r="N849" t="str">
            <v>43440BuseetUndisclosed</v>
          </cell>
          <cell r="O849" t="str">
            <v/>
          </cell>
          <cell r="P849">
            <v>0</v>
          </cell>
          <cell r="Q849">
            <v>2016</v>
          </cell>
          <cell r="R849">
            <v>417000</v>
          </cell>
          <cell r="S849">
            <v>0</v>
          </cell>
          <cell r="T849" t="str">
            <v>2. Seed</v>
          </cell>
          <cell r="U849" t="str">
            <v>Transport &amp; Logistics</v>
          </cell>
          <cell r="V849">
            <v>2018</v>
          </cell>
          <cell r="W849">
            <v>12</v>
          </cell>
          <cell r="X849">
            <v>4</v>
          </cell>
          <cell r="Y849">
            <v>2</v>
          </cell>
          <cell r="Z849">
            <v>1</v>
          </cell>
        </row>
        <row r="850">
          <cell r="A850">
            <v>43440</v>
          </cell>
          <cell r="B850" t="str">
            <v>Snapt</v>
          </cell>
          <cell r="C850">
            <v>3000000</v>
          </cell>
          <cell r="E850" t="str">
            <v>Series A</v>
          </cell>
          <cell r="F850" t="str">
            <v>Nedbank, Sanari Capital, Convergence Partners</v>
          </cell>
          <cell r="G850" t="str">
            <v>https://blog.snapt.net/snapt-series-a-funding/</v>
          </cell>
          <cell r="H850" t="str">
            <v>South Africa</v>
          </cell>
          <cell r="I850" t="str">
            <v>South Africa</v>
          </cell>
          <cell r="J850" t="str">
            <v>Load Balancing, Development, Linux, ADC, Application Delivery Controller, Load Balancer, WAF, Web Accelerator, Devops, Application Delivery, and SAAS</v>
          </cell>
          <cell r="K850" t="str">
            <v>Information Technology</v>
          </cell>
          <cell r="L850" t="str">
            <v>Snapt</v>
          </cell>
          <cell r="M850">
            <v>0.9</v>
          </cell>
          <cell r="N850" t="str">
            <v>43440Snapt3000000</v>
          </cell>
          <cell r="O850" t="str">
            <v/>
          </cell>
          <cell r="P850">
            <v>1</v>
          </cell>
          <cell r="Q850">
            <v>2012</v>
          </cell>
          <cell r="R850">
            <v>4000000</v>
          </cell>
          <cell r="S850">
            <v>0</v>
          </cell>
          <cell r="T850" t="str">
            <v>3. Early Venture</v>
          </cell>
          <cell r="U850" t="str">
            <v>Other Technologies &amp; Information Technology</v>
          </cell>
          <cell r="V850">
            <v>2018</v>
          </cell>
          <cell r="W850">
            <v>12</v>
          </cell>
          <cell r="X850">
            <v>4</v>
          </cell>
          <cell r="Y850">
            <v>2</v>
          </cell>
          <cell r="Z850">
            <v>3</v>
          </cell>
        </row>
        <row r="851">
          <cell r="A851">
            <v>43441</v>
          </cell>
          <cell r="B851" t="str">
            <v>Kobo360</v>
          </cell>
          <cell r="C851">
            <v>6000000</v>
          </cell>
          <cell r="E851" t="str">
            <v>Series A</v>
          </cell>
          <cell r="F851" t="str">
            <v>International Finance Corporation, Y Combinator, TLcom Capital Partners</v>
          </cell>
          <cell r="G851" t="str">
            <v>https://techcrunch.com/2018/12/07/nigerian-logistics-startup-kobo360-raises-6m-expands-in-africa/</v>
          </cell>
          <cell r="H851" t="str">
            <v>Nigeria</v>
          </cell>
          <cell r="I851" t="str">
            <v>Nigeria</v>
          </cell>
          <cell r="J851" t="str">
            <v>SMEs export/import solution, E-commerce Supply Chain, Mail/Parcel, Office/Home Moving, Haulage, Air Freight, Project Cargo, Sea Freight, Agribusiness</v>
          </cell>
          <cell r="K851" t="str">
            <v>Transport &amp; Logistics</v>
          </cell>
          <cell r="L851" t="str">
            <v>Kobo360</v>
          </cell>
          <cell r="M851">
            <v>0.9</v>
          </cell>
          <cell r="N851" t="str">
            <v>43441Kobo3606000000</v>
          </cell>
          <cell r="O851" t="str">
            <v/>
          </cell>
          <cell r="P851">
            <v>1</v>
          </cell>
          <cell r="Q851">
            <v>2017</v>
          </cell>
          <cell r="R851">
            <v>37320000</v>
          </cell>
          <cell r="S851">
            <v>0</v>
          </cell>
          <cell r="T851" t="str">
            <v>3. Early Venture</v>
          </cell>
          <cell r="U851" t="str">
            <v>Transport &amp; Logistics</v>
          </cell>
          <cell r="V851">
            <v>2018</v>
          </cell>
          <cell r="W851">
            <v>12</v>
          </cell>
          <cell r="X851">
            <v>4</v>
          </cell>
          <cell r="Y851">
            <v>2</v>
          </cell>
          <cell r="Z851">
            <v>3</v>
          </cell>
        </row>
        <row r="852">
          <cell r="A852">
            <v>43441</v>
          </cell>
          <cell r="B852" t="str">
            <v>Vezeeta</v>
          </cell>
          <cell r="C852">
            <v>1000000</v>
          </cell>
          <cell r="E852" t="str">
            <v>Series C</v>
          </cell>
          <cell r="F852" t="str">
            <v>International Finance Corporation</v>
          </cell>
          <cell r="G852" t="str">
            <v>https://www.menabytes.com/vezeeta-ifc/</v>
          </cell>
          <cell r="H852" t="str">
            <v>Egypt</v>
          </cell>
          <cell r="I852" t="str">
            <v>Egypt</v>
          </cell>
          <cell r="J852" t="str">
            <v>Healthcare, Internet, Marketplace, Medical, Paas, Saas</v>
          </cell>
          <cell r="K852" t="str">
            <v>Healthcare &amp; Pharma</v>
          </cell>
          <cell r="L852" t="str">
            <v>Vezeeta</v>
          </cell>
          <cell r="M852">
            <v>0.9</v>
          </cell>
          <cell r="N852" t="str">
            <v>43441Vezeeta1000000</v>
          </cell>
          <cell r="O852" t="str">
            <v/>
          </cell>
          <cell r="P852">
            <v>1</v>
          </cell>
          <cell r="Q852">
            <v>2012</v>
          </cell>
          <cell r="R852">
            <v>23500000</v>
          </cell>
          <cell r="S852">
            <v>0</v>
          </cell>
          <cell r="T852" t="str">
            <v>4. Late Venture</v>
          </cell>
          <cell r="U852" t="str">
            <v>Health &amp; Pharmaceuticals</v>
          </cell>
          <cell r="V852">
            <v>2018</v>
          </cell>
          <cell r="W852">
            <v>12</v>
          </cell>
          <cell r="X852">
            <v>4</v>
          </cell>
          <cell r="Y852">
            <v>2</v>
          </cell>
          <cell r="Z852">
            <v>1</v>
          </cell>
        </row>
        <row r="853">
          <cell r="A853">
            <v>43441</v>
          </cell>
          <cell r="B853" t="str">
            <v>Energy Shift</v>
          </cell>
          <cell r="C853">
            <v>46000</v>
          </cell>
          <cell r="E853" t="str">
            <v>Grant</v>
          </cell>
          <cell r="F853" t="str">
            <v>Technology Innovation Agency</v>
          </cell>
          <cell r="G853" t="str">
            <v>http://ventureburn.com/2018/12/savant-startups-tia-grants/</v>
          </cell>
          <cell r="H853" t="str">
            <v>South Africa</v>
          </cell>
          <cell r="I853" t="str">
            <v>South Africa</v>
          </cell>
          <cell r="J853" t="str">
            <v>Energy, Information Technology</v>
          </cell>
          <cell r="K853" t="str">
            <v>Energy &amp; Environment Resources</v>
          </cell>
          <cell r="L853" t="str">
            <v>Energy Shift</v>
          </cell>
          <cell r="M853">
            <v>0.9</v>
          </cell>
          <cell r="N853" t="str">
            <v>43441Energy Shift46000</v>
          </cell>
          <cell r="O853" t="str">
            <v/>
          </cell>
          <cell r="P853">
            <v>1</v>
          </cell>
          <cell r="Q853">
            <v>2009</v>
          </cell>
          <cell r="R853">
            <v>46000</v>
          </cell>
          <cell r="S853">
            <v>0</v>
          </cell>
          <cell r="T853" t="str">
            <v>1. Grant</v>
          </cell>
          <cell r="U853" t="e">
            <v>#N/A</v>
          </cell>
          <cell r="V853">
            <v>2018</v>
          </cell>
          <cell r="W853">
            <v>12</v>
          </cell>
          <cell r="X853">
            <v>4</v>
          </cell>
          <cell r="Y853">
            <v>2</v>
          </cell>
          <cell r="Z853">
            <v>1</v>
          </cell>
        </row>
        <row r="854">
          <cell r="A854">
            <v>43441</v>
          </cell>
          <cell r="B854" t="str">
            <v>Global Energy</v>
          </cell>
          <cell r="C854">
            <v>45000</v>
          </cell>
          <cell r="E854" t="str">
            <v>Grant</v>
          </cell>
          <cell r="F854" t="str">
            <v>Technology Innovation Agency</v>
          </cell>
          <cell r="G854" t="str">
            <v>http://ventureburn.com/2018/12/savant-startups-tia-grants/</v>
          </cell>
          <cell r="H854" t="str">
            <v>South Africa</v>
          </cell>
          <cell r="I854" t="str">
            <v>South Africa</v>
          </cell>
          <cell r="J854" t="str">
            <v>Renewable Energy</v>
          </cell>
          <cell r="K854" t="str">
            <v>Oil &amp; Energy</v>
          </cell>
          <cell r="L854" t="str">
            <v>Global Energy</v>
          </cell>
          <cell r="M854">
            <v>0.9</v>
          </cell>
          <cell r="N854" t="str">
            <v>43441Global Energy45000</v>
          </cell>
          <cell r="O854" t="str">
            <v/>
          </cell>
          <cell r="P854">
            <v>1</v>
          </cell>
          <cell r="Q854">
            <v>2005</v>
          </cell>
          <cell r="R854">
            <v>45000</v>
          </cell>
          <cell r="S854">
            <v>0</v>
          </cell>
          <cell r="T854" t="str">
            <v>1. Grant</v>
          </cell>
          <cell r="U854" t="e">
            <v>#N/A</v>
          </cell>
          <cell r="V854">
            <v>2018</v>
          </cell>
          <cell r="W854">
            <v>12</v>
          </cell>
          <cell r="X854">
            <v>4</v>
          </cell>
          <cell r="Y854">
            <v>2</v>
          </cell>
          <cell r="Z854">
            <v>1</v>
          </cell>
        </row>
        <row r="855">
          <cell r="A855">
            <v>43441</v>
          </cell>
          <cell r="B855" t="str">
            <v>Jonga</v>
          </cell>
          <cell r="C855">
            <v>45000</v>
          </cell>
          <cell r="E855" t="str">
            <v>Grant</v>
          </cell>
          <cell r="F855" t="str">
            <v>Technology Innovation Agency</v>
          </cell>
          <cell r="G855" t="str">
            <v>http://ventureburn.com/2018/12/savant-startups-tia-grants/</v>
          </cell>
          <cell r="H855" t="str">
            <v>South Africa</v>
          </cell>
          <cell r="I855" t="str">
            <v>South Africa</v>
          </cell>
          <cell r="J855" t="str">
            <v>Information Technology, Security</v>
          </cell>
          <cell r="K855" t="str">
            <v>Information Technology</v>
          </cell>
          <cell r="L855" t="str">
            <v>Jonga</v>
          </cell>
          <cell r="M855">
            <v>0.9</v>
          </cell>
          <cell r="N855" t="str">
            <v>43441Jonga45000</v>
          </cell>
          <cell r="O855" t="str">
            <v/>
          </cell>
          <cell r="P855">
            <v>1</v>
          </cell>
          <cell r="Q855">
            <v>2015</v>
          </cell>
          <cell r="R855">
            <v>152000</v>
          </cell>
          <cell r="S855">
            <v>0</v>
          </cell>
          <cell r="T855" t="str">
            <v>1. Grant</v>
          </cell>
          <cell r="U855" t="str">
            <v>Other Technologies &amp; Information Technology</v>
          </cell>
          <cell r="V855">
            <v>2018</v>
          </cell>
          <cell r="W855">
            <v>12</v>
          </cell>
          <cell r="X855">
            <v>4</v>
          </cell>
          <cell r="Y855">
            <v>2</v>
          </cell>
          <cell r="Z855">
            <v>1</v>
          </cell>
        </row>
        <row r="856">
          <cell r="A856">
            <v>43441</v>
          </cell>
          <cell r="B856" t="str">
            <v>ATTRI Orthopaedics</v>
          </cell>
          <cell r="C856">
            <v>41000</v>
          </cell>
          <cell r="E856" t="str">
            <v>Grant</v>
          </cell>
          <cell r="F856" t="str">
            <v>Technology Innovation Agency</v>
          </cell>
          <cell r="G856" t="str">
            <v>http://ventureburn.com/2018/12/savant-startups-tia-grants/</v>
          </cell>
          <cell r="H856" t="str">
            <v>South Africa</v>
          </cell>
          <cell r="I856" t="str">
            <v>South Africa</v>
          </cell>
          <cell r="J856" t="str">
            <v>Health Care</v>
          </cell>
          <cell r="K856" t="str">
            <v>Healthcare &amp; Pharma</v>
          </cell>
          <cell r="L856" t="str">
            <v>Attri Orthopaedics</v>
          </cell>
          <cell r="M856">
            <v>0.9</v>
          </cell>
          <cell r="N856" t="str">
            <v>43441ATTRI Orthopaedics41000</v>
          </cell>
          <cell r="O856" t="str">
            <v/>
          </cell>
          <cell r="P856">
            <v>1</v>
          </cell>
          <cell r="Q856">
            <v>2012</v>
          </cell>
          <cell r="R856">
            <v>41000</v>
          </cell>
          <cell r="S856">
            <v>0</v>
          </cell>
          <cell r="T856" t="str">
            <v>1. Grant</v>
          </cell>
          <cell r="U856" t="str">
            <v>Health &amp; Pharmaceuticals</v>
          </cell>
          <cell r="V856">
            <v>2018</v>
          </cell>
          <cell r="W856">
            <v>12</v>
          </cell>
          <cell r="X856">
            <v>4</v>
          </cell>
          <cell r="Y856">
            <v>2</v>
          </cell>
          <cell r="Z856">
            <v>1</v>
          </cell>
        </row>
        <row r="857">
          <cell r="A857">
            <v>43443</v>
          </cell>
          <cell r="B857" t="str">
            <v>RiseUp</v>
          </cell>
          <cell r="C857" t="str">
            <v>Undisclosed</v>
          </cell>
          <cell r="E857" t="str">
            <v>Seed</v>
          </cell>
          <cell r="F857" t="str">
            <v>Endure Capital, 500 Startups, Kamelizer, Enara Capital</v>
          </cell>
          <cell r="G857" t="str">
            <v>https://www.menabytes.com/riseup-seed/</v>
          </cell>
          <cell r="H857" t="str">
            <v>Egypt</v>
          </cell>
          <cell r="I857" t="str">
            <v>Egypt</v>
          </cell>
          <cell r="J857" t="str">
            <v>Career Planning, Education, Recruiting, Social Media, Sports</v>
          </cell>
          <cell r="K857" t="str">
            <v>Nonprofit Organization Management</v>
          </cell>
          <cell r="L857" t="str">
            <v>RiseUp</v>
          </cell>
          <cell r="M857">
            <v>0.9</v>
          </cell>
          <cell r="N857" t="str">
            <v>43443RiseUpUndisclosed</v>
          </cell>
          <cell r="O857" t="str">
            <v>Duplicated</v>
          </cell>
          <cell r="P857">
            <v>0</v>
          </cell>
          <cell r="Q857">
            <v>2014</v>
          </cell>
          <cell r="R857">
            <v>0</v>
          </cell>
          <cell r="S857">
            <v>0</v>
          </cell>
          <cell r="T857" t="str">
            <v>2. Seed</v>
          </cell>
          <cell r="U857" t="e">
            <v>#N/A</v>
          </cell>
          <cell r="V857">
            <v>2018</v>
          </cell>
          <cell r="W857">
            <v>12</v>
          </cell>
          <cell r="X857">
            <v>4</v>
          </cell>
          <cell r="Y857">
            <v>2</v>
          </cell>
          <cell r="Z857">
            <v>4</v>
          </cell>
        </row>
        <row r="858">
          <cell r="A858">
            <v>43443</v>
          </cell>
          <cell r="B858" t="str">
            <v>RiseUp</v>
          </cell>
          <cell r="C858" t="str">
            <v>Undisclosed</v>
          </cell>
          <cell r="E858" t="str">
            <v>Seed</v>
          </cell>
          <cell r="F858" t="str">
            <v>Endure Capital, 500 Startups, Enara Capital, Kamelizer</v>
          </cell>
          <cell r="G858" t="str">
            <v>https://www.menabytes.com/riseup-seed/</v>
          </cell>
          <cell r="H858" t="str">
            <v>Egypt</v>
          </cell>
          <cell r="I858" t="str">
            <v>Egypt</v>
          </cell>
          <cell r="J858" t="str">
            <v>Career Planning, Education, Recruiting, Social Media, Sports</v>
          </cell>
          <cell r="K858" t="str">
            <v>Nonprofit Organization Management</v>
          </cell>
          <cell r="L858" t="str">
            <v>RiseUp</v>
          </cell>
          <cell r="M858">
            <v>0.9</v>
          </cell>
          <cell r="N858" t="str">
            <v>43443RiseUpUndisclosed</v>
          </cell>
          <cell r="O858" t="str">
            <v>Duplicated</v>
          </cell>
          <cell r="P858">
            <v>0</v>
          </cell>
          <cell r="Q858">
            <v>2014</v>
          </cell>
          <cell r="R858">
            <v>0</v>
          </cell>
          <cell r="S858">
            <v>0</v>
          </cell>
          <cell r="T858" t="str">
            <v>2. Seed</v>
          </cell>
          <cell r="U858" t="e">
            <v>#N/A</v>
          </cell>
          <cell r="V858">
            <v>2018</v>
          </cell>
          <cell r="W858">
            <v>12</v>
          </cell>
          <cell r="X858">
            <v>4</v>
          </cell>
          <cell r="Y858">
            <v>2</v>
          </cell>
          <cell r="Z858">
            <v>4</v>
          </cell>
        </row>
        <row r="859">
          <cell r="A859">
            <v>43444</v>
          </cell>
          <cell r="B859" t="str">
            <v>Nawah Scientific</v>
          </cell>
          <cell r="C859">
            <v>1000000</v>
          </cell>
          <cell r="E859" t="str">
            <v>Seed</v>
          </cell>
          <cell r="F859" t="str">
            <v>Averroes Ventures, Egypt Ventures, 500 Startups, Endure Capital, Alex Angels</v>
          </cell>
          <cell r="G859" t="str">
            <v>https://www.menabytes.com/nawah-scientific-pre-series-a/?utm_source=dlvr.it&amp;utm_medium=twitter</v>
          </cell>
          <cell r="H859" t="str">
            <v>Egypt</v>
          </cell>
          <cell r="I859" t="str">
            <v>Egypt</v>
          </cell>
          <cell r="J859" t="str">
            <v>Biopharma, Biotechnology, Life Science</v>
          </cell>
          <cell r="K859" t="str">
            <v>Healthcare &amp; Pharma</v>
          </cell>
          <cell r="L859" t="str">
            <v>Nawah Scientific</v>
          </cell>
          <cell r="M859">
            <v>0.9</v>
          </cell>
          <cell r="N859" t="str">
            <v>43444Nawah Scientific1000000</v>
          </cell>
          <cell r="O859" t="str">
            <v/>
          </cell>
          <cell r="P859">
            <v>1</v>
          </cell>
          <cell r="Q859">
            <v>2014</v>
          </cell>
          <cell r="R859">
            <v>2150000</v>
          </cell>
          <cell r="S859">
            <v>0</v>
          </cell>
          <cell r="T859" t="str">
            <v>2. Seed</v>
          </cell>
          <cell r="U859" t="str">
            <v>Health &amp; Pharmaceuticals</v>
          </cell>
          <cell r="V859">
            <v>2018</v>
          </cell>
          <cell r="W859">
            <v>12</v>
          </cell>
          <cell r="X859">
            <v>4</v>
          </cell>
          <cell r="Y859">
            <v>2</v>
          </cell>
          <cell r="Z859">
            <v>5</v>
          </cell>
        </row>
        <row r="860">
          <cell r="A860">
            <v>43444</v>
          </cell>
          <cell r="B860" t="str">
            <v>Utopixar</v>
          </cell>
          <cell r="C860">
            <v>100000</v>
          </cell>
          <cell r="E860" t="str">
            <v>Grant</v>
          </cell>
          <cell r="F860" t="str">
            <v>UNICEF Innovation Fund</v>
          </cell>
          <cell r="G860" t="str">
            <v>https://digestafrica.com/tunisia-blockchain-utopixar-unicef/#.XBN9Vlwzbb0</v>
          </cell>
          <cell r="H860" t="str">
            <v>Tunisia</v>
          </cell>
          <cell r="I860" t="str">
            <v>Tunisia</v>
          </cell>
          <cell r="J860" t="str">
            <v>Open source, collaboration tool, Social network, CRM, and IT security</v>
          </cell>
          <cell r="K860" t="str">
            <v>Information Technology</v>
          </cell>
          <cell r="L860" t="str">
            <v>Utopixar</v>
          </cell>
          <cell r="M860">
            <v>0.9</v>
          </cell>
          <cell r="N860" t="str">
            <v>43444Utopixar100000</v>
          </cell>
          <cell r="O860" t="str">
            <v/>
          </cell>
          <cell r="P860">
            <v>1</v>
          </cell>
          <cell r="Q860">
            <v>2013</v>
          </cell>
          <cell r="R860">
            <v>100000</v>
          </cell>
          <cell r="S860">
            <v>0</v>
          </cell>
          <cell r="T860" t="str">
            <v>1. Grant</v>
          </cell>
          <cell r="U860" t="str">
            <v>Other Technologies &amp; Information Technology</v>
          </cell>
          <cell r="V860">
            <v>2018</v>
          </cell>
          <cell r="W860">
            <v>12</v>
          </cell>
          <cell r="X860">
            <v>4</v>
          </cell>
          <cell r="Y860">
            <v>2</v>
          </cell>
          <cell r="Z860">
            <v>1</v>
          </cell>
        </row>
        <row r="861">
          <cell r="A861">
            <v>43444</v>
          </cell>
          <cell r="B861" t="str">
            <v>Charge Ko Technologies</v>
          </cell>
          <cell r="C861">
            <v>1000</v>
          </cell>
          <cell r="E861" t="str">
            <v>Pre-Seed</v>
          </cell>
          <cell r="F861" t="str">
            <v>Undisclosed</v>
          </cell>
          <cell r="G861" t="str">
            <v>Charge Ko Technologies</v>
          </cell>
          <cell r="V861">
            <v>2018</v>
          </cell>
          <cell r="W861">
            <v>12</v>
          </cell>
          <cell r="X861">
            <v>4</v>
          </cell>
          <cell r="Y861">
            <v>2</v>
          </cell>
          <cell r="Z861">
            <v>1</v>
          </cell>
        </row>
        <row r="862">
          <cell r="A862">
            <v>43445</v>
          </cell>
          <cell r="B862" t="str">
            <v xml:space="preserve">Zola Electric </v>
          </cell>
          <cell r="C862">
            <v>32500000</v>
          </cell>
          <cell r="E862" t="str">
            <v>Debt Financing</v>
          </cell>
          <cell r="F862" t="str">
            <v>FMO, Symbiotics</v>
          </cell>
          <cell r="G862" t="str">
            <v>https://digestafrica.com/zola-electric-expand-funding-tanzania/#.XBJ1AXQzbb0</v>
          </cell>
          <cell r="H862" t="str">
            <v>Tanzania</v>
          </cell>
          <cell r="I862" t="str">
            <v>Tanzania</v>
          </cell>
          <cell r="J862" t="str">
            <v>Electrical Distribution, Energy, Renewable Energy, Solar</v>
          </cell>
          <cell r="K862" t="str">
            <v>Energy &amp; Environment Resources</v>
          </cell>
          <cell r="L862" t="str">
            <v xml:space="preserve">Zola Electric </v>
          </cell>
          <cell r="M862">
            <v>0.9</v>
          </cell>
          <cell r="N862" t="str">
            <v>43445Zola Electric 32500000</v>
          </cell>
          <cell r="O862" t="str">
            <v/>
          </cell>
          <cell r="P862">
            <v>1</v>
          </cell>
          <cell r="Q862">
            <v>2011</v>
          </cell>
          <cell r="R862">
            <v>165500000</v>
          </cell>
          <cell r="S862">
            <v>0</v>
          </cell>
          <cell r="T862" t="str">
            <v>5. Debt Financing</v>
          </cell>
          <cell r="U862" t="e">
            <v>#N/A</v>
          </cell>
          <cell r="V862">
            <v>2018</v>
          </cell>
          <cell r="W862">
            <v>12</v>
          </cell>
          <cell r="X862">
            <v>4</v>
          </cell>
          <cell r="Y862">
            <v>2</v>
          </cell>
          <cell r="Z862">
            <v>2</v>
          </cell>
        </row>
        <row r="863">
          <cell r="A863">
            <v>43445</v>
          </cell>
          <cell r="B863" t="str">
            <v>Nala</v>
          </cell>
          <cell r="C863">
            <v>150000</v>
          </cell>
          <cell r="E863" t="str">
            <v>Seed</v>
          </cell>
          <cell r="F863" t="str">
            <v>Y Combinator</v>
          </cell>
          <cell r="G863" t="str">
            <v>http://ventureburn.com/2018/12/nala-seedstars-dar-es-salaam-y-combinator/</v>
          </cell>
          <cell r="H863" t="str">
            <v>Tanzania</v>
          </cell>
          <cell r="I863" t="str">
            <v>Tanzania</v>
          </cell>
          <cell r="J863" t="str">
            <v>Financial Inclusion, Digital Financial Services, Mobile Money, and Fintech</v>
          </cell>
          <cell r="K863" t="str">
            <v>Financial Services</v>
          </cell>
          <cell r="L863" t="str">
            <v>Nala</v>
          </cell>
          <cell r="M863">
            <v>0.9</v>
          </cell>
          <cell r="N863" t="str">
            <v>43445Nala150000</v>
          </cell>
          <cell r="O863" t="str">
            <v/>
          </cell>
          <cell r="P863">
            <v>1</v>
          </cell>
          <cell r="Q863">
            <v>2017</v>
          </cell>
          <cell r="R863">
            <v>420000</v>
          </cell>
          <cell r="S863">
            <v>0</v>
          </cell>
          <cell r="T863" t="str">
            <v>2. Seed</v>
          </cell>
          <cell r="U863" t="str">
            <v>Financial Services</v>
          </cell>
          <cell r="V863">
            <v>2018</v>
          </cell>
          <cell r="W863">
            <v>12</v>
          </cell>
          <cell r="X863">
            <v>4</v>
          </cell>
          <cell r="Y863">
            <v>2</v>
          </cell>
          <cell r="Z863">
            <v>1</v>
          </cell>
        </row>
        <row r="864">
          <cell r="A864">
            <v>43445</v>
          </cell>
          <cell r="B864" t="str">
            <v>M-SCAN</v>
          </cell>
          <cell r="C864">
            <v>25000</v>
          </cell>
          <cell r="E864" t="str">
            <v>Grant</v>
          </cell>
          <cell r="F864" t="str">
            <v>TechCrunch Startup Battlefield Africa</v>
          </cell>
          <cell r="G864" t="str">
            <v>https://techcrunch.com/2018/12/11/ultra-affordable-ultrasound-startup-m-scan-wins-techcrunch-startup-battlefield-africa/</v>
          </cell>
          <cell r="H864" t="str">
            <v>Uganda</v>
          </cell>
          <cell r="I864" t="str">
            <v>Uganda</v>
          </cell>
          <cell r="J864" t="str">
            <v>Manufacturing, Medical Device</v>
          </cell>
          <cell r="K864" t="str">
            <v>Healthcare &amp; Pharma</v>
          </cell>
          <cell r="L864" t="str">
            <v>M-Scan</v>
          </cell>
          <cell r="M864">
            <v>0.9</v>
          </cell>
          <cell r="N864" t="str">
            <v>43445M-SCAN25000</v>
          </cell>
          <cell r="O864" t="str">
            <v/>
          </cell>
          <cell r="P864">
            <v>1</v>
          </cell>
          <cell r="Q864">
            <v>2017</v>
          </cell>
          <cell r="R864">
            <v>75000</v>
          </cell>
          <cell r="S864">
            <v>0</v>
          </cell>
          <cell r="T864" t="str">
            <v>1. Grant</v>
          </cell>
          <cell r="U864" t="str">
            <v>Health &amp; Pharmaceuticals</v>
          </cell>
          <cell r="V864">
            <v>2018</v>
          </cell>
          <cell r="W864">
            <v>12</v>
          </cell>
          <cell r="X864">
            <v>4</v>
          </cell>
          <cell r="Y864">
            <v>2</v>
          </cell>
          <cell r="Z864">
            <v>1</v>
          </cell>
        </row>
        <row r="865">
          <cell r="A865">
            <v>43445</v>
          </cell>
          <cell r="B865" t="str">
            <v>Nala</v>
          </cell>
          <cell r="C865">
            <v>150000</v>
          </cell>
          <cell r="E865" t="str">
            <v>Seed</v>
          </cell>
          <cell r="F865" t="str">
            <v>Y Combinator</v>
          </cell>
          <cell r="G865" t="str">
            <v>https://ventureburn.com/2018/12/nala-seedstars-dar-es-salaam-y-combinator/</v>
          </cell>
          <cell r="V865">
            <v>2018</v>
          </cell>
          <cell r="W865">
            <v>12</v>
          </cell>
          <cell r="X865">
            <v>4</v>
          </cell>
          <cell r="Y865">
            <v>2</v>
          </cell>
          <cell r="Z865">
            <v>1</v>
          </cell>
        </row>
        <row r="866">
          <cell r="A866">
            <v>43446</v>
          </cell>
          <cell r="B866" t="str">
            <v>Jumo</v>
          </cell>
          <cell r="C866">
            <v>12500000</v>
          </cell>
          <cell r="E866" t="str">
            <v>Series B</v>
          </cell>
          <cell r="F866" t="str">
            <v>Odey Asset Management</v>
          </cell>
          <cell r="G866" t="str">
            <v>https://techcrunch.com/2018/12/13/jumo-raises-12-5m/?utm_source=feedburner&amp;utm_medium=feed&amp;utm_campaign=Feed%3A+techcrunch%2Ffundings-exits+%28TechCrunch+%C2%BB+Fundings+%26+Exits%29</v>
          </cell>
          <cell r="H866" t="str">
            <v>South Africa</v>
          </cell>
          <cell r="I866" t="str">
            <v>South Africa</v>
          </cell>
          <cell r="J866" t="str">
            <v>Technology, Mobile Money, Big Data, Digital Financial Services, Mobile Financial Services, Financial Technology</v>
          </cell>
          <cell r="K866" t="str">
            <v>Financial Services</v>
          </cell>
          <cell r="L866" t="str">
            <v>Jumo</v>
          </cell>
          <cell r="M866">
            <v>0.9</v>
          </cell>
          <cell r="N866" t="str">
            <v>43446Jumo12500000</v>
          </cell>
          <cell r="O866" t="str">
            <v/>
          </cell>
          <cell r="P866">
            <v>1</v>
          </cell>
          <cell r="Q866">
            <v>2014</v>
          </cell>
          <cell r="R866">
            <v>91700000</v>
          </cell>
          <cell r="S866">
            <v>0</v>
          </cell>
          <cell r="T866" t="str">
            <v>3. Early Venture</v>
          </cell>
          <cell r="U866" t="str">
            <v>Financial Services</v>
          </cell>
          <cell r="V866">
            <v>2018</v>
          </cell>
          <cell r="W866">
            <v>12</v>
          </cell>
          <cell r="X866">
            <v>4</v>
          </cell>
          <cell r="Y866">
            <v>2</v>
          </cell>
          <cell r="Z866">
            <v>1</v>
          </cell>
        </row>
        <row r="867">
          <cell r="A867">
            <v>43446</v>
          </cell>
          <cell r="B867" t="str">
            <v>Wasla Browser</v>
          </cell>
          <cell r="C867">
            <v>180000</v>
          </cell>
          <cell r="E867" t="str">
            <v>Seed</v>
          </cell>
          <cell r="F867" t="str">
            <v>Omar Barakat</v>
          </cell>
          <cell r="G867" t="str">
            <v>https://digestafrica.com/egypts-wasla-pre-seed-funding/#.XBEA3HQzbb0</v>
          </cell>
          <cell r="H867" t="str">
            <v>Egypt</v>
          </cell>
          <cell r="I867" t="str">
            <v>Egypt</v>
          </cell>
          <cell r="J867" t="str">
            <v>advertising, technology, and startups</v>
          </cell>
          <cell r="K867" t="str">
            <v>Information Technology</v>
          </cell>
          <cell r="L867" t="str">
            <v>Wasla Browser</v>
          </cell>
          <cell r="M867">
            <v>0.9</v>
          </cell>
          <cell r="N867" t="str">
            <v>43446Wasla Browser180000</v>
          </cell>
          <cell r="O867" t="str">
            <v/>
          </cell>
          <cell r="P867">
            <v>1</v>
          </cell>
          <cell r="Q867">
            <v>2018</v>
          </cell>
          <cell r="R867">
            <v>180000</v>
          </cell>
          <cell r="S867">
            <v>0</v>
          </cell>
          <cell r="T867" t="str">
            <v>2. Seed</v>
          </cell>
          <cell r="U867" t="str">
            <v>Other Technologies &amp; Information Technology</v>
          </cell>
          <cell r="V867">
            <v>2018</v>
          </cell>
          <cell r="W867">
            <v>12</v>
          </cell>
          <cell r="X867">
            <v>4</v>
          </cell>
          <cell r="Y867">
            <v>2</v>
          </cell>
          <cell r="Z867">
            <v>1</v>
          </cell>
        </row>
        <row r="868">
          <cell r="A868">
            <v>43446</v>
          </cell>
          <cell r="B868" t="str">
            <v>Pulse PerfectFit Studio</v>
          </cell>
          <cell r="C868">
            <v>150000</v>
          </cell>
          <cell r="E868" t="str">
            <v>Grant</v>
          </cell>
          <cell r="F868" t="str">
            <v>African Entrepreneurship Award</v>
          </cell>
          <cell r="G868" t="str">
            <v>http://www.leseco.ma/entreprises/72458-african-entrepreneurship-award-treize-laureats-recompenses.html</v>
          </cell>
          <cell r="H868" t="str">
            <v>Namibia</v>
          </cell>
          <cell r="I868" t="str">
            <v>Namibia</v>
          </cell>
          <cell r="J868" t="str">
            <v>Fitness, Wellness</v>
          </cell>
          <cell r="K868" t="str">
            <v>Education</v>
          </cell>
          <cell r="L868" t="str">
            <v>Pulse PerfectFit Studio</v>
          </cell>
          <cell r="M868">
            <v>0.9</v>
          </cell>
          <cell r="N868" t="str">
            <v>43446Pulse PerfectFit Studio150000</v>
          </cell>
          <cell r="O868" t="str">
            <v/>
          </cell>
          <cell r="P868">
            <v>1</v>
          </cell>
          <cell r="Q868">
            <v>2013</v>
          </cell>
          <cell r="R868">
            <v>150000</v>
          </cell>
          <cell r="S868">
            <v>0</v>
          </cell>
          <cell r="T868" t="str">
            <v>1. Grant</v>
          </cell>
          <cell r="U868" t="str">
            <v>Education</v>
          </cell>
          <cell r="V868">
            <v>2018</v>
          </cell>
          <cell r="W868">
            <v>12</v>
          </cell>
          <cell r="X868">
            <v>4</v>
          </cell>
          <cell r="Y868">
            <v>2</v>
          </cell>
          <cell r="Z868">
            <v>1</v>
          </cell>
        </row>
        <row r="869">
          <cell r="A869">
            <v>43446</v>
          </cell>
          <cell r="B869" t="str">
            <v>Plentify</v>
          </cell>
          <cell r="C869">
            <v>150000</v>
          </cell>
          <cell r="E869" t="str">
            <v>Grant</v>
          </cell>
          <cell r="F869" t="str">
            <v>African Entrepreneurship Award</v>
          </cell>
          <cell r="G869" t="str">
            <v>http://www.leseco.ma/entreprises/72458-african-entrepreneurship-award-treize-laureats-recompenses.html</v>
          </cell>
          <cell r="H869" t="str">
            <v>South Africa</v>
          </cell>
          <cell r="I869" t="str">
            <v>South Africa</v>
          </cell>
          <cell r="J869" t="str">
            <v>Energy and water services</v>
          </cell>
          <cell r="K869" t="str">
            <v>Energy &amp; Environment Resources</v>
          </cell>
          <cell r="L869" t="str">
            <v>Plentify</v>
          </cell>
          <cell r="M869">
            <v>0.9</v>
          </cell>
          <cell r="N869" t="str">
            <v>43446Plentify150000</v>
          </cell>
          <cell r="O869" t="str">
            <v/>
          </cell>
          <cell r="P869">
            <v>1</v>
          </cell>
          <cell r="Q869">
            <v>2017</v>
          </cell>
          <cell r="R869">
            <v>150000</v>
          </cell>
          <cell r="S869">
            <v>0</v>
          </cell>
          <cell r="T869" t="str">
            <v>1. Grant</v>
          </cell>
          <cell r="U869" t="e">
            <v>#N/A</v>
          </cell>
          <cell r="V869">
            <v>2018</v>
          </cell>
          <cell r="W869">
            <v>12</v>
          </cell>
          <cell r="X869">
            <v>4</v>
          </cell>
          <cell r="Y869">
            <v>2</v>
          </cell>
          <cell r="Z869">
            <v>1</v>
          </cell>
        </row>
        <row r="870">
          <cell r="A870">
            <v>43446</v>
          </cell>
          <cell r="B870" t="str">
            <v>Sooretul</v>
          </cell>
          <cell r="C870">
            <v>100000</v>
          </cell>
          <cell r="E870" t="str">
            <v>Grant</v>
          </cell>
          <cell r="F870" t="str">
            <v>African Entrepreneurship Award</v>
          </cell>
          <cell r="G870" t="str">
            <v>http://www.leseco.ma/entreprises/72458-african-entrepreneurship-award-treize-laureats-recompenses.html</v>
          </cell>
          <cell r="H870" t="str">
            <v>Senegal</v>
          </cell>
          <cell r="I870" t="str">
            <v>Senegal</v>
          </cell>
          <cell r="J870" t="str">
            <v>Internet</v>
          </cell>
          <cell r="K870" t="str">
            <v>E-Commerce &amp; Retail</v>
          </cell>
          <cell r="L870" t="str">
            <v>Sooretul</v>
          </cell>
          <cell r="M870">
            <v>0.9</v>
          </cell>
          <cell r="N870" t="str">
            <v>43446Sooretul100000</v>
          </cell>
          <cell r="O870" t="str">
            <v/>
          </cell>
          <cell r="P870">
            <v>1</v>
          </cell>
          <cell r="Q870">
            <v>2018</v>
          </cell>
          <cell r="R870">
            <v>100000</v>
          </cell>
          <cell r="S870">
            <v>0</v>
          </cell>
          <cell r="T870" t="str">
            <v>1. Grant</v>
          </cell>
          <cell r="U870" t="str">
            <v>E-commerce &amp; Retail</v>
          </cell>
          <cell r="V870">
            <v>2018</v>
          </cell>
          <cell r="W870">
            <v>12</v>
          </cell>
          <cell r="X870">
            <v>4</v>
          </cell>
          <cell r="Y870">
            <v>2</v>
          </cell>
          <cell r="Z870">
            <v>1</v>
          </cell>
        </row>
        <row r="871">
          <cell r="A871">
            <v>43446</v>
          </cell>
          <cell r="B871" t="str">
            <v>Ugabus</v>
          </cell>
          <cell r="C871">
            <v>100000</v>
          </cell>
          <cell r="E871" t="str">
            <v>Grant</v>
          </cell>
          <cell r="F871" t="str">
            <v>African Entrepreneurship Award</v>
          </cell>
          <cell r="G871" t="str">
            <v>http://www.leseco.ma/entreprises/72458-african-entrepreneurship-award-treize-laureats-recompenses.html</v>
          </cell>
          <cell r="H871" t="str">
            <v>Uganda</v>
          </cell>
          <cell r="I871" t="str">
            <v>Uganda</v>
          </cell>
          <cell r="J871" t="str">
            <v>Transportation/Trucking/Railroad</v>
          </cell>
          <cell r="K871" t="str">
            <v>Transport &amp; Logistics</v>
          </cell>
          <cell r="L871" t="str">
            <v>Ugabus</v>
          </cell>
          <cell r="M871">
            <v>0.9</v>
          </cell>
          <cell r="N871" t="str">
            <v>43446Ugabus100000</v>
          </cell>
          <cell r="O871" t="str">
            <v/>
          </cell>
          <cell r="P871">
            <v>1</v>
          </cell>
          <cell r="Q871">
            <v>2016</v>
          </cell>
          <cell r="R871">
            <v>100000</v>
          </cell>
          <cell r="S871">
            <v>0</v>
          </cell>
          <cell r="T871" t="str">
            <v>1. Grant</v>
          </cell>
          <cell r="U871" t="str">
            <v>Transport &amp; Logistics</v>
          </cell>
          <cell r="V871">
            <v>2018</v>
          </cell>
          <cell r="W871">
            <v>12</v>
          </cell>
          <cell r="X871">
            <v>4</v>
          </cell>
          <cell r="Y871">
            <v>2</v>
          </cell>
          <cell r="Z871">
            <v>1</v>
          </cell>
        </row>
        <row r="872">
          <cell r="A872">
            <v>43446</v>
          </cell>
          <cell r="B872" t="str">
            <v>Africa Delivery Technologies Ltd</v>
          </cell>
          <cell r="C872">
            <v>50000</v>
          </cell>
          <cell r="E872" t="str">
            <v>Seed</v>
          </cell>
          <cell r="F872" t="str">
            <v>Undisclosed</v>
          </cell>
          <cell r="G872" t="str">
            <v>https://www.crunchbase.com/organization/africa-delivery-technologies-ltd#section-overview</v>
          </cell>
          <cell r="H872" t="str">
            <v>Nigeria</v>
          </cell>
          <cell r="I872" t="str">
            <v>Nigeria</v>
          </cell>
          <cell r="J872" t="str">
            <v>Delivery Services, Location Based Services, Logistics</v>
          </cell>
          <cell r="K872" t="str">
            <v>Transport &amp; Logistics</v>
          </cell>
          <cell r="L872" t="str">
            <v>Africa Delivery Technologies Ltd</v>
          </cell>
          <cell r="M872">
            <v>0.9</v>
          </cell>
          <cell r="N872" t="str">
            <v>43446Africa Delivery Technologies Ltd50000</v>
          </cell>
          <cell r="O872" t="str">
            <v/>
          </cell>
          <cell r="P872">
            <v>1</v>
          </cell>
          <cell r="Q872">
            <v>2018</v>
          </cell>
          <cell r="R872">
            <v>560000</v>
          </cell>
          <cell r="S872">
            <v>0</v>
          </cell>
          <cell r="T872" t="str">
            <v>2. Seed</v>
          </cell>
          <cell r="U872" t="str">
            <v>Transport &amp; Logistics</v>
          </cell>
          <cell r="V872">
            <v>2018</v>
          </cell>
          <cell r="W872">
            <v>12</v>
          </cell>
          <cell r="X872">
            <v>4</v>
          </cell>
          <cell r="Y872">
            <v>2</v>
          </cell>
          <cell r="Z872">
            <v>1</v>
          </cell>
        </row>
        <row r="873">
          <cell r="A873">
            <v>43446</v>
          </cell>
          <cell r="B873" t="str">
            <v>Mon Artisan</v>
          </cell>
          <cell r="C873">
            <v>50000</v>
          </cell>
          <cell r="E873" t="str">
            <v>Grant</v>
          </cell>
          <cell r="F873" t="str">
            <v>African Entrepreneurship Award</v>
          </cell>
          <cell r="G873" t="str">
            <v>http://www.leseco.ma/entreprises/72458-african-entrepreneurship-award-treize-laureats-recompenses.html</v>
          </cell>
          <cell r="H873">
            <v>0</v>
          </cell>
          <cell r="I873">
            <v>0</v>
          </cell>
          <cell r="J873" t="str">
            <v>Information Technology and Services</v>
          </cell>
          <cell r="K873" t="str">
            <v>Service Dépannage</v>
          </cell>
          <cell r="L873" t="str">
            <v>Mon Artisan</v>
          </cell>
          <cell r="M873">
            <v>0.9</v>
          </cell>
          <cell r="N873" t="str">
            <v>43446Mon Artisan50000</v>
          </cell>
          <cell r="O873" t="str">
            <v/>
          </cell>
          <cell r="P873">
            <v>1</v>
          </cell>
          <cell r="Q873">
            <v>2017</v>
          </cell>
          <cell r="R873">
            <v>50000</v>
          </cell>
          <cell r="S873" t="e">
            <v>#N/A</v>
          </cell>
          <cell r="T873" t="str">
            <v>1. Grant</v>
          </cell>
          <cell r="U873" t="e">
            <v>#N/A</v>
          </cell>
          <cell r="V873">
            <v>2018</v>
          </cell>
          <cell r="W873">
            <v>12</v>
          </cell>
          <cell r="X873">
            <v>4</v>
          </cell>
          <cell r="Y873">
            <v>2</v>
          </cell>
          <cell r="Z873">
            <v>1</v>
          </cell>
        </row>
        <row r="874">
          <cell r="A874">
            <v>43446</v>
          </cell>
          <cell r="B874" t="str">
            <v>Medtrucks</v>
          </cell>
          <cell r="C874">
            <v>25000</v>
          </cell>
          <cell r="E874" t="str">
            <v>Grant</v>
          </cell>
          <cell r="F874" t="str">
            <v>African Entrepreneurship Award</v>
          </cell>
          <cell r="G874" t="str">
            <v>http://www.leseco.ma/entreprises/72458-african-entrepreneurship-award-treize-laureats-recompenses.html</v>
          </cell>
          <cell r="H874" t="str">
            <v>France</v>
          </cell>
          <cell r="I874" t="str">
            <v>France</v>
          </cell>
          <cell r="J874" t="str">
            <v>Health, Wellness and Fitness</v>
          </cell>
          <cell r="K874" t="str">
            <v>Healthcare &amp; Pharma</v>
          </cell>
          <cell r="L874" t="str">
            <v>Medtrucks</v>
          </cell>
          <cell r="M874">
            <v>0.9</v>
          </cell>
          <cell r="N874" t="str">
            <v>43446Medtrucks25000</v>
          </cell>
          <cell r="O874" t="str">
            <v/>
          </cell>
          <cell r="P874">
            <v>1</v>
          </cell>
          <cell r="Q874">
            <v>2017</v>
          </cell>
          <cell r="R874">
            <v>25000</v>
          </cell>
          <cell r="S874">
            <v>1</v>
          </cell>
          <cell r="T874" t="str">
            <v>1. Grant</v>
          </cell>
          <cell r="U874" t="str">
            <v>Health &amp; Pharmaceuticals</v>
          </cell>
          <cell r="V874">
            <v>2018</v>
          </cell>
          <cell r="W874">
            <v>12</v>
          </cell>
          <cell r="X874">
            <v>4</v>
          </cell>
          <cell r="Y874">
            <v>2</v>
          </cell>
          <cell r="Z874">
            <v>1</v>
          </cell>
        </row>
        <row r="875">
          <cell r="A875">
            <v>43446</v>
          </cell>
          <cell r="B875" t="str">
            <v>Green Tech Africa</v>
          </cell>
          <cell r="C875">
            <v>25000</v>
          </cell>
          <cell r="E875" t="str">
            <v>Grant</v>
          </cell>
          <cell r="F875" t="str">
            <v>African Entrepreneurship Award</v>
          </cell>
          <cell r="G875" t="str">
            <v>http://www.leseco.ma/entreprises/72458-african-entrepreneurship-award-treize-laureats-recompenses.html</v>
          </cell>
          <cell r="H875" t="str">
            <v>United States of America</v>
          </cell>
          <cell r="I875" t="str">
            <v>United States of America</v>
          </cell>
          <cell r="J875" t="str">
            <v>Renewables &amp; Environment</v>
          </cell>
          <cell r="K875" t="str">
            <v>Energy &amp; Environment Resources</v>
          </cell>
          <cell r="L875" t="str">
            <v>Green Tech Africa</v>
          </cell>
          <cell r="M875">
            <v>0.9</v>
          </cell>
          <cell r="N875" t="str">
            <v>43446Green Tech Africa25000</v>
          </cell>
          <cell r="O875" t="str">
            <v/>
          </cell>
          <cell r="P875">
            <v>1</v>
          </cell>
          <cell r="Q875">
            <v>2015</v>
          </cell>
          <cell r="R875">
            <v>25000</v>
          </cell>
          <cell r="S875">
            <v>1</v>
          </cell>
          <cell r="T875" t="str">
            <v>1. Grant</v>
          </cell>
          <cell r="U875" t="e">
            <v>#N/A</v>
          </cell>
          <cell r="V875">
            <v>2018</v>
          </cell>
          <cell r="W875">
            <v>12</v>
          </cell>
          <cell r="X875">
            <v>4</v>
          </cell>
          <cell r="Y875">
            <v>2</v>
          </cell>
          <cell r="Z875">
            <v>1</v>
          </cell>
        </row>
        <row r="876">
          <cell r="A876">
            <v>43446</v>
          </cell>
          <cell r="B876" t="str">
            <v>AkooBooks Audio</v>
          </cell>
          <cell r="C876">
            <v>25000</v>
          </cell>
          <cell r="E876" t="str">
            <v>Grant</v>
          </cell>
          <cell r="F876" t="str">
            <v>African Entrepreneurship Award</v>
          </cell>
          <cell r="G876" t="str">
            <v>http://www.leseco.ma/entreprises/72458-african-entrepreneurship-award-treize-laureats-recompenses.html</v>
          </cell>
          <cell r="H876" t="str">
            <v>Ghana</v>
          </cell>
          <cell r="I876" t="str">
            <v>Ghana</v>
          </cell>
          <cell r="J876" t="str">
            <v>Audio, Audiobooks, EBooks, Media and Entertainment</v>
          </cell>
          <cell r="K876" t="str">
            <v>Education</v>
          </cell>
          <cell r="L876" t="str">
            <v>Akoobooks Audio</v>
          </cell>
          <cell r="M876">
            <v>0.9</v>
          </cell>
          <cell r="N876" t="str">
            <v>43446AkooBooks Audio25000</v>
          </cell>
          <cell r="O876" t="str">
            <v/>
          </cell>
          <cell r="P876">
            <v>1</v>
          </cell>
          <cell r="Q876">
            <v>2017</v>
          </cell>
          <cell r="R876">
            <v>25000</v>
          </cell>
          <cell r="S876">
            <v>0</v>
          </cell>
          <cell r="T876" t="str">
            <v>1. Grant</v>
          </cell>
          <cell r="U876" t="str">
            <v>Education</v>
          </cell>
          <cell r="V876">
            <v>2018</v>
          </cell>
          <cell r="W876">
            <v>12</v>
          </cell>
          <cell r="X876">
            <v>4</v>
          </cell>
          <cell r="Y876">
            <v>2</v>
          </cell>
          <cell r="Z876">
            <v>1</v>
          </cell>
        </row>
        <row r="877">
          <cell r="A877">
            <v>43447</v>
          </cell>
          <cell r="B877" t="str">
            <v>GoZem</v>
          </cell>
          <cell r="C877">
            <v>900000</v>
          </cell>
          <cell r="E877" t="str">
            <v>Seed</v>
          </cell>
          <cell r="F877" t="str">
            <v>Reengine Ventures</v>
          </cell>
          <cell r="G877" t="str">
            <v>http://disrupt-africa.com/2018/12/ride-hailing-startup-gozem-launches-in-togo-with-grand-plans/</v>
          </cell>
          <cell r="V877">
            <v>2018</v>
          </cell>
          <cell r="W877">
            <v>12</v>
          </cell>
          <cell r="X877">
            <v>4</v>
          </cell>
          <cell r="Y877">
            <v>2</v>
          </cell>
          <cell r="Z877">
            <v>1</v>
          </cell>
        </row>
        <row r="878">
          <cell r="A878">
            <v>43447</v>
          </cell>
          <cell r="B878" t="str">
            <v>Expensya</v>
          </cell>
          <cell r="C878">
            <v>4500000</v>
          </cell>
          <cell r="E878" t="str">
            <v>Series A</v>
          </cell>
          <cell r="F878" t="str">
            <v>ISAI,  Seventure Partners</v>
          </cell>
          <cell r="G878" t="str">
            <v>https://www.menabytes.com/expensya-4-5-million/</v>
          </cell>
          <cell r="H878" t="str">
            <v>Tunisia</v>
          </cell>
          <cell r="I878" t="str">
            <v>Tunisia</v>
          </cell>
          <cell r="J878" t="str">
            <v>Accounting, Financial Services, Mobile Apps, FInance Management</v>
          </cell>
          <cell r="K878" t="str">
            <v>Financial Services</v>
          </cell>
          <cell r="L878" t="str">
            <v>Expensya</v>
          </cell>
          <cell r="M878">
            <v>0.9</v>
          </cell>
          <cell r="N878" t="str">
            <v>43447Expensya4500000</v>
          </cell>
          <cell r="O878" t="str">
            <v/>
          </cell>
          <cell r="P878">
            <v>1</v>
          </cell>
          <cell r="Q878">
            <v>2014</v>
          </cell>
          <cell r="R878">
            <v>4500000</v>
          </cell>
          <cell r="S878">
            <v>0</v>
          </cell>
          <cell r="T878" t="str">
            <v>3. Early Venture</v>
          </cell>
          <cell r="U878" t="str">
            <v>Financial Services</v>
          </cell>
          <cell r="V878">
            <v>2018</v>
          </cell>
          <cell r="W878">
            <v>12</v>
          </cell>
          <cell r="X878">
            <v>4</v>
          </cell>
          <cell r="Y878">
            <v>2</v>
          </cell>
          <cell r="Z878">
            <v>2</v>
          </cell>
        </row>
        <row r="879">
          <cell r="A879">
            <v>43447</v>
          </cell>
          <cell r="B879" t="str">
            <v>OffGridBox</v>
          </cell>
          <cell r="C879">
            <v>1600000</v>
          </cell>
          <cell r="E879" t="str">
            <v>Seed</v>
          </cell>
          <cell r="F879" t="str">
            <v>Doen Foundation, Good Energies Foundations, Banque Populaire du Rwanda</v>
          </cell>
          <cell r="G879" t="str">
            <v>https://digestafrica.com/offgridbox-rwanda-seed-funding/#.XBN8zlwzbb0</v>
          </cell>
          <cell r="H879" t="str">
            <v>Rwanda</v>
          </cell>
          <cell r="I879" t="str">
            <v>Rwanda</v>
          </cell>
          <cell r="J879" t="str">
            <v>Renewables &amp; Environment</v>
          </cell>
          <cell r="K879" t="str">
            <v>Energy &amp; Environment Resources</v>
          </cell>
          <cell r="L879" t="str">
            <v>OffGridBox</v>
          </cell>
          <cell r="M879">
            <v>0.9</v>
          </cell>
          <cell r="N879" t="str">
            <v>43447OffGridBox1600000</v>
          </cell>
          <cell r="O879" t="str">
            <v/>
          </cell>
          <cell r="P879">
            <v>1</v>
          </cell>
          <cell r="Q879">
            <v>2016</v>
          </cell>
          <cell r="R879">
            <v>3705000</v>
          </cell>
          <cell r="S879">
            <v>0</v>
          </cell>
          <cell r="T879" t="str">
            <v>2. Seed</v>
          </cell>
          <cell r="U879" t="e">
            <v>#N/A</v>
          </cell>
          <cell r="V879">
            <v>2018</v>
          </cell>
          <cell r="W879">
            <v>12</v>
          </cell>
          <cell r="X879">
            <v>4</v>
          </cell>
          <cell r="Y879">
            <v>2</v>
          </cell>
          <cell r="Z879">
            <v>3</v>
          </cell>
        </row>
        <row r="880">
          <cell r="A880">
            <v>43448</v>
          </cell>
          <cell r="B880" t="str">
            <v>Rent To Own Africa</v>
          </cell>
          <cell r="C880">
            <v>1050000</v>
          </cell>
          <cell r="E880" t="str">
            <v>Seed</v>
          </cell>
          <cell r="F880" t="str">
            <v>AHL Venture Partners, Small Foundation , Jordan Engineering</v>
          </cell>
          <cell r="G880" t="str">
            <v>https://weetracker.com/2018/12/14/rent-to-own-seed-round/</v>
          </cell>
          <cell r="H880" t="str">
            <v>Zambia</v>
          </cell>
          <cell r="I880" t="str">
            <v>Zambia</v>
          </cell>
          <cell r="J880" t="str">
            <v>Asset Financing, Pay As You Go Solar, Farm Machinery</v>
          </cell>
          <cell r="K880" t="str">
            <v>Agriculture</v>
          </cell>
          <cell r="L880" t="str">
            <v>Rent To Own Africa</v>
          </cell>
          <cell r="M880">
            <v>0.9</v>
          </cell>
          <cell r="N880" t="str">
            <v>43448Rent To Own Africa1050000</v>
          </cell>
          <cell r="O880" t="str">
            <v/>
          </cell>
          <cell r="P880">
            <v>1</v>
          </cell>
          <cell r="Q880">
            <v>2010</v>
          </cell>
          <cell r="R880">
            <v>2170000</v>
          </cell>
          <cell r="S880">
            <v>0</v>
          </cell>
          <cell r="T880" t="str">
            <v>2. Seed</v>
          </cell>
          <cell r="U880" t="str">
            <v>Agriculture</v>
          </cell>
          <cell r="V880">
            <v>2018</v>
          </cell>
          <cell r="W880">
            <v>12</v>
          </cell>
          <cell r="X880">
            <v>4</v>
          </cell>
          <cell r="Y880">
            <v>2</v>
          </cell>
          <cell r="Z880">
            <v>3</v>
          </cell>
        </row>
        <row r="881">
          <cell r="A881">
            <v>43448</v>
          </cell>
          <cell r="B881" t="str">
            <v>AgroCenta</v>
          </cell>
          <cell r="C881">
            <v>650000</v>
          </cell>
          <cell r="E881" t="str">
            <v>Seed</v>
          </cell>
          <cell r="F881" t="str">
            <v>GSMA Ecosystem Accelerator, Seedstars</v>
          </cell>
          <cell r="G881" t="str">
            <v>http://disrupt-africa.com/2018/12/ghanaian-agri-tech-startup-agrocenta-closes-650k-seed-round-of-funding/</v>
          </cell>
          <cell r="H881" t="str">
            <v>Ghana</v>
          </cell>
          <cell r="I881" t="str">
            <v>Ghana</v>
          </cell>
          <cell r="J881" t="str">
            <v>Farmers Market, Logistics, Software</v>
          </cell>
          <cell r="K881" t="str">
            <v>Agriculture</v>
          </cell>
          <cell r="L881" t="str">
            <v>AgroCenta</v>
          </cell>
          <cell r="M881">
            <v>0.9</v>
          </cell>
          <cell r="N881" t="str">
            <v>43448AgroCenta650000</v>
          </cell>
          <cell r="O881" t="str">
            <v/>
          </cell>
          <cell r="P881">
            <v>1</v>
          </cell>
          <cell r="Q881">
            <v>2016</v>
          </cell>
          <cell r="R881">
            <v>1150000</v>
          </cell>
          <cell r="S881">
            <v>0</v>
          </cell>
          <cell r="T881" t="str">
            <v>2. Seed</v>
          </cell>
          <cell r="U881" t="str">
            <v>Agriculture</v>
          </cell>
          <cell r="V881">
            <v>2018</v>
          </cell>
          <cell r="W881">
            <v>12</v>
          </cell>
          <cell r="X881">
            <v>4</v>
          </cell>
          <cell r="Y881">
            <v>2</v>
          </cell>
          <cell r="Z881">
            <v>2</v>
          </cell>
        </row>
        <row r="882">
          <cell r="A882">
            <v>43449</v>
          </cell>
          <cell r="B882" t="str">
            <v>Fintec Labs</v>
          </cell>
          <cell r="C882">
            <v>2500000</v>
          </cell>
          <cell r="E882" t="str">
            <v>Series B</v>
          </cell>
          <cell r="F882" t="str">
            <v>Fintec Ventures</v>
          </cell>
          <cell r="G882" t="str">
            <v>https://www.fintec.group/news/2019/1/18/fintec-labs-closes-r65mil-series-b-funding-round</v>
          </cell>
          <cell r="H882" t="str">
            <v>South Africa</v>
          </cell>
          <cell r="I882" t="str">
            <v>South Africa</v>
          </cell>
          <cell r="J882" t="str">
            <v>Banking, FinTech, Incubators</v>
          </cell>
          <cell r="K882" t="str">
            <v>Financial Services</v>
          </cell>
          <cell r="L882" t="str">
            <v>Fintec Labs</v>
          </cell>
          <cell r="M882">
            <v>0.9</v>
          </cell>
          <cell r="N882" t="str">
            <v>43449Fintec Labs2500000</v>
          </cell>
          <cell r="O882" t="str">
            <v/>
          </cell>
          <cell r="P882">
            <v>1</v>
          </cell>
          <cell r="Q882">
            <v>2015</v>
          </cell>
          <cell r="R882">
            <v>6397000</v>
          </cell>
          <cell r="S882">
            <v>0</v>
          </cell>
          <cell r="T882" t="str">
            <v>3. Early Venture</v>
          </cell>
          <cell r="U882" t="str">
            <v>Financial Services</v>
          </cell>
          <cell r="V882">
            <v>2018</v>
          </cell>
          <cell r="W882">
            <v>12</v>
          </cell>
          <cell r="X882">
            <v>4</v>
          </cell>
          <cell r="Y882">
            <v>2</v>
          </cell>
          <cell r="Z882">
            <v>1</v>
          </cell>
        </row>
        <row r="883">
          <cell r="A883">
            <v>43449</v>
          </cell>
          <cell r="B883" t="str">
            <v>Fintec Labs</v>
          </cell>
          <cell r="C883">
            <v>2100000</v>
          </cell>
          <cell r="E883" t="str">
            <v>Grant</v>
          </cell>
          <cell r="F883" t="str">
            <v>Absa Bank</v>
          </cell>
          <cell r="G883" t="str">
            <v>https://www.crunchbase.com/funding_round/fintec-labs-non-equity-assistance--2998cc81#section-investors</v>
          </cell>
          <cell r="H883" t="str">
            <v>South Africa</v>
          </cell>
          <cell r="I883" t="str">
            <v>South Africa</v>
          </cell>
          <cell r="J883" t="str">
            <v>Banking, FinTech, Incubators</v>
          </cell>
          <cell r="K883" t="str">
            <v>Financial Services</v>
          </cell>
          <cell r="L883" t="str">
            <v>Fintec Labs</v>
          </cell>
          <cell r="M883">
            <v>0.9</v>
          </cell>
          <cell r="N883" t="str">
            <v>43449Fintec Labs2100000</v>
          </cell>
          <cell r="O883" t="str">
            <v/>
          </cell>
          <cell r="P883">
            <v>1</v>
          </cell>
          <cell r="Q883">
            <v>2015</v>
          </cell>
          <cell r="R883">
            <v>6397000</v>
          </cell>
          <cell r="S883">
            <v>0</v>
          </cell>
          <cell r="T883" t="str">
            <v>1. Grant</v>
          </cell>
          <cell r="U883" t="str">
            <v>Financial Services</v>
          </cell>
          <cell r="V883">
            <v>2018</v>
          </cell>
          <cell r="W883">
            <v>12</v>
          </cell>
          <cell r="X883">
            <v>4</v>
          </cell>
          <cell r="Y883">
            <v>2</v>
          </cell>
          <cell r="Z883">
            <v>1</v>
          </cell>
        </row>
        <row r="884">
          <cell r="A884">
            <v>43449</v>
          </cell>
          <cell r="B884" t="str">
            <v>TaskMoby</v>
          </cell>
          <cell r="C884">
            <v>126480</v>
          </cell>
          <cell r="E884" t="str">
            <v>Grant</v>
          </cell>
          <cell r="F884" t="str">
            <v>Undisclosed</v>
          </cell>
          <cell r="G884" t="str">
            <v>http://disrupt-africa.com/2018/12/gsma-backs-6-african-startups-through-innovation-fund/</v>
          </cell>
          <cell r="H884" t="str">
            <v>Ethiopia</v>
          </cell>
          <cell r="I884" t="str">
            <v>Ethiopia</v>
          </cell>
          <cell r="J884" t="str">
            <v>Home Services, Talent, Labour</v>
          </cell>
          <cell r="K884" t="str">
            <v>Commercial &amp; Professional Services</v>
          </cell>
          <cell r="L884" t="str">
            <v>Taskmoby</v>
          </cell>
          <cell r="M884">
            <v>0.9</v>
          </cell>
          <cell r="N884" t="str">
            <v>43449TaskMoby126480</v>
          </cell>
          <cell r="O884" t="str">
            <v/>
          </cell>
          <cell r="P884">
            <v>1</v>
          </cell>
          <cell r="Q884">
            <v>2016</v>
          </cell>
          <cell r="R884">
            <v>126480</v>
          </cell>
          <cell r="S884">
            <v>0</v>
          </cell>
          <cell r="T884" t="str">
            <v>1. Grant</v>
          </cell>
          <cell r="U884" t="str">
            <v>Other Technologies &amp; Information Technology</v>
          </cell>
          <cell r="V884">
            <v>2018</v>
          </cell>
          <cell r="W884">
            <v>12</v>
          </cell>
          <cell r="X884">
            <v>4</v>
          </cell>
          <cell r="Y884">
            <v>2</v>
          </cell>
          <cell r="Z884">
            <v>1</v>
          </cell>
        </row>
        <row r="885">
          <cell r="A885">
            <v>43450</v>
          </cell>
          <cell r="B885" t="str">
            <v>iCog Labs</v>
          </cell>
          <cell r="C885">
            <v>100000</v>
          </cell>
          <cell r="E885" t="str">
            <v>Grant</v>
          </cell>
          <cell r="F885" t="str">
            <v>Undisclosed</v>
          </cell>
          <cell r="G885" t="str">
            <v>IBEX Frontier LLC</v>
          </cell>
          <cell r="H885" t="str">
            <v>Ethiopia</v>
          </cell>
          <cell r="I885" t="str">
            <v>Ethiopia</v>
          </cell>
          <cell r="J885" t="str">
            <v>Computer Software</v>
          </cell>
          <cell r="K885" t="str">
            <v>Emerging Technologies</v>
          </cell>
          <cell r="L885" t="str">
            <v>icog Labs</v>
          </cell>
          <cell r="M885">
            <v>0.9</v>
          </cell>
          <cell r="N885" t="str">
            <v>43450iCog Labs100000</v>
          </cell>
          <cell r="O885" t="str">
            <v/>
          </cell>
          <cell r="P885">
            <v>1</v>
          </cell>
          <cell r="Q885">
            <v>2012</v>
          </cell>
          <cell r="R885">
            <v>200000</v>
          </cell>
          <cell r="S885">
            <v>0</v>
          </cell>
          <cell r="T885" t="str">
            <v>1. Grant</v>
          </cell>
          <cell r="U885" t="str">
            <v>Emerging Technologies</v>
          </cell>
          <cell r="V885">
            <v>2018</v>
          </cell>
          <cell r="W885">
            <v>12</v>
          </cell>
          <cell r="X885">
            <v>4</v>
          </cell>
          <cell r="Y885">
            <v>2</v>
          </cell>
          <cell r="Z885">
            <v>1</v>
          </cell>
        </row>
        <row r="886">
          <cell r="A886">
            <v>43451</v>
          </cell>
          <cell r="B886" t="str">
            <v>HouseMe</v>
          </cell>
          <cell r="C886" t="str">
            <v>Undisclosed</v>
          </cell>
          <cell r="E886" t="str">
            <v>Seed</v>
          </cell>
          <cell r="F886" t="str">
            <v>Undisclosed</v>
          </cell>
          <cell r="G886" t="str">
            <v>http://disrupt-africa.com/2018/12/sa-property-startup-houseme-secures-latest-funding-round/</v>
          </cell>
          <cell r="H886" t="str">
            <v>South Africa</v>
          </cell>
          <cell r="I886" t="str">
            <v>South Africa</v>
          </cell>
          <cell r="J886" t="str">
            <v>Data Center Automation, Digital Media, Digital Signage, Industrial Automation</v>
          </cell>
          <cell r="K886" t="str">
            <v>Real estate</v>
          </cell>
          <cell r="L886" t="str">
            <v>Houseme</v>
          </cell>
          <cell r="M886">
            <v>0.9</v>
          </cell>
          <cell r="N886" t="str">
            <v>43451HouseMeUndisclosed</v>
          </cell>
          <cell r="O886" t="str">
            <v/>
          </cell>
          <cell r="P886">
            <v>0</v>
          </cell>
          <cell r="Q886">
            <v>2016</v>
          </cell>
          <cell r="R886">
            <v>0</v>
          </cell>
          <cell r="S886">
            <v>0</v>
          </cell>
          <cell r="T886" t="str">
            <v>2. Seed</v>
          </cell>
          <cell r="U886" t="str">
            <v>Construction &amp; Real Estate</v>
          </cell>
          <cell r="V886">
            <v>2018</v>
          </cell>
          <cell r="W886">
            <v>12</v>
          </cell>
          <cell r="X886">
            <v>4</v>
          </cell>
          <cell r="Y886">
            <v>2</v>
          </cell>
          <cell r="Z886">
            <v>1</v>
          </cell>
        </row>
        <row r="887">
          <cell r="A887">
            <v>43451</v>
          </cell>
          <cell r="B887" t="str">
            <v>SomaApps</v>
          </cell>
          <cell r="C887">
            <v>2400000</v>
          </cell>
          <cell r="E887" t="str">
            <v>Series A</v>
          </cell>
          <cell r="F887" t="str">
            <v>Undisclosed</v>
          </cell>
          <cell r="G887" t="str">
            <v>https://digestafrica.com/funding-rounds-2018-took-place/#.XDXCjFwzbb0</v>
          </cell>
          <cell r="H887" t="str">
            <v>Tanzania</v>
          </cell>
          <cell r="I887" t="str">
            <v>Tanzania</v>
          </cell>
          <cell r="J887" t="str">
            <v>Information Technology</v>
          </cell>
          <cell r="K887" t="str">
            <v>Information Technology</v>
          </cell>
          <cell r="L887" t="str">
            <v>Somaapps</v>
          </cell>
          <cell r="M887">
            <v>0.9</v>
          </cell>
          <cell r="N887" t="str">
            <v>43451SomaApps2400000</v>
          </cell>
          <cell r="O887" t="str">
            <v/>
          </cell>
          <cell r="P887">
            <v>1</v>
          </cell>
          <cell r="Q887">
            <v>2016</v>
          </cell>
          <cell r="R887">
            <v>2400000</v>
          </cell>
          <cell r="S887">
            <v>0</v>
          </cell>
          <cell r="T887" t="str">
            <v>3. Early Venture</v>
          </cell>
          <cell r="U887" t="str">
            <v>Other Technologies &amp; Information Technology</v>
          </cell>
          <cell r="V887">
            <v>2018</v>
          </cell>
          <cell r="W887">
            <v>12</v>
          </cell>
          <cell r="X887">
            <v>4</v>
          </cell>
          <cell r="Y887">
            <v>2</v>
          </cell>
          <cell r="Z887">
            <v>1</v>
          </cell>
        </row>
        <row r="888">
          <cell r="A888">
            <v>43451</v>
          </cell>
          <cell r="B888" t="str">
            <v>Newdigit</v>
          </cell>
          <cell r="C888">
            <v>2777</v>
          </cell>
          <cell r="E888" t="str">
            <v>Pre-Seed</v>
          </cell>
          <cell r="F888" t="str">
            <v>Undisclosed</v>
          </cell>
          <cell r="G888" t="str">
            <v>https://www.crunchbase.com/organization/newdigit#section-overview</v>
          </cell>
          <cell r="H888" t="str">
            <v>Nigeria</v>
          </cell>
          <cell r="I888" t="str">
            <v>Nigeria</v>
          </cell>
          <cell r="J888" t="str">
            <v>CleanTech, Information Technology, Renewable Energy, Solar</v>
          </cell>
          <cell r="K888" t="str">
            <v>Renewables &amp; Environment</v>
          </cell>
          <cell r="L888" t="str">
            <v>Newdigit</v>
          </cell>
          <cell r="M888">
            <v>0.9</v>
          </cell>
          <cell r="N888" t="str">
            <v>43451Newdigit2777</v>
          </cell>
          <cell r="O888" t="str">
            <v/>
          </cell>
          <cell r="P888">
            <v>1</v>
          </cell>
          <cell r="Q888">
            <v>2018</v>
          </cell>
          <cell r="R888">
            <v>2777</v>
          </cell>
          <cell r="S888">
            <v>0</v>
          </cell>
          <cell r="T888" t="str">
            <v>2. Seed</v>
          </cell>
          <cell r="U888" t="str">
            <v>Energy &amp; Resources</v>
          </cell>
          <cell r="V888">
            <v>2018</v>
          </cell>
          <cell r="W888">
            <v>12</v>
          </cell>
          <cell r="X888">
            <v>4</v>
          </cell>
          <cell r="Y888">
            <v>2</v>
          </cell>
          <cell r="Z888">
            <v>1</v>
          </cell>
        </row>
        <row r="889">
          <cell r="A889">
            <v>43452</v>
          </cell>
          <cell r="B889" t="str">
            <v>M-KOPA</v>
          </cell>
          <cell r="C889" t="str">
            <v>Undisclosed</v>
          </cell>
          <cell r="E889" t="str">
            <v>Corporate Venture</v>
          </cell>
          <cell r="F889" t="str">
            <v>Sumitomo Corporation</v>
          </cell>
          <cell r="G889" t="str">
            <v>https://digestafrica.com/m-kopa-japan-sumitomo-corporation/#.XDLwsFwzbb0</v>
          </cell>
          <cell r="H889" t="str">
            <v>Kenya</v>
          </cell>
          <cell r="I889" t="str">
            <v>Kenya</v>
          </cell>
          <cell r="J889" t="str">
            <v>Energy, Financial Services, Mobile</v>
          </cell>
          <cell r="K889" t="str">
            <v>Energy &amp; Environment Resources</v>
          </cell>
          <cell r="L889" t="str">
            <v>M-Kopa</v>
          </cell>
          <cell r="M889">
            <v>0.9</v>
          </cell>
          <cell r="N889" t="str">
            <v>43452M-KOPAUndisclosed</v>
          </cell>
          <cell r="O889" t="str">
            <v/>
          </cell>
          <cell r="P889">
            <v>0</v>
          </cell>
          <cell r="Q889">
            <v>2011</v>
          </cell>
          <cell r="R889">
            <v>161800000</v>
          </cell>
          <cell r="S889">
            <v>0</v>
          </cell>
          <cell r="T889" t="str">
            <v>4. Late Venture</v>
          </cell>
          <cell r="U889" t="e">
            <v>#N/A</v>
          </cell>
          <cell r="V889">
            <v>2018</v>
          </cell>
          <cell r="W889">
            <v>12</v>
          </cell>
          <cell r="X889">
            <v>4</v>
          </cell>
          <cell r="Y889">
            <v>2</v>
          </cell>
          <cell r="Z889">
            <v>1</v>
          </cell>
        </row>
        <row r="890">
          <cell r="A890">
            <v>43452</v>
          </cell>
          <cell r="B890" t="str">
            <v>Jumia Group</v>
          </cell>
          <cell r="C890">
            <v>84400000</v>
          </cell>
          <cell r="E890" t="str">
            <v>Corporate Round</v>
          </cell>
          <cell r="F890" t="str">
            <v>Pernod Ricard</v>
          </cell>
          <cell r="G890" t="str">
            <v>https://digestafrica.com/french-pernod-ricard-stake-jumia/#.XBp6xlwzbb0</v>
          </cell>
          <cell r="H890" t="str">
            <v>Nigeria</v>
          </cell>
          <cell r="I890" t="str">
            <v>Nigeria</v>
          </cell>
          <cell r="J890" t="str">
            <v>E-Commerce, Internet, Shopping Online</v>
          </cell>
          <cell r="K890" t="str">
            <v>E-Commerce &amp; Retail</v>
          </cell>
          <cell r="L890" t="str">
            <v>Jumia Group</v>
          </cell>
          <cell r="M890">
            <v>0.9</v>
          </cell>
          <cell r="N890" t="str">
            <v>43452Jumia Group84400000</v>
          </cell>
          <cell r="O890" t="str">
            <v/>
          </cell>
          <cell r="P890">
            <v>1</v>
          </cell>
          <cell r="Q890">
            <v>2012</v>
          </cell>
          <cell r="R890">
            <v>885400000</v>
          </cell>
          <cell r="S890">
            <v>0</v>
          </cell>
          <cell r="T890" t="str">
            <v>4. Late Venture</v>
          </cell>
          <cell r="U890" t="str">
            <v>E-commerce &amp; Retail</v>
          </cell>
          <cell r="V890">
            <v>2018</v>
          </cell>
          <cell r="W890">
            <v>12</v>
          </cell>
          <cell r="X890">
            <v>4</v>
          </cell>
          <cell r="Y890">
            <v>2</v>
          </cell>
          <cell r="Z890">
            <v>1</v>
          </cell>
        </row>
        <row r="891">
          <cell r="A891">
            <v>43452</v>
          </cell>
          <cell r="B891" t="str">
            <v>d.light</v>
          </cell>
          <cell r="C891">
            <v>41000000</v>
          </cell>
          <cell r="E891" t="str">
            <v>Venture Round</v>
          </cell>
          <cell r="F891" t="str">
            <v>Norfund, FMO, Swedfund International, Inspired Evolution Investment Management</v>
          </cell>
          <cell r="G891" t="str">
            <v>https://www.crunchbase.com/funding_round/d-light-design-series-unknown--bf8fc10f</v>
          </cell>
          <cell r="H891" t="str">
            <v>Kenya</v>
          </cell>
          <cell r="I891" t="str">
            <v>Kenya</v>
          </cell>
          <cell r="J891" t="str">
            <v>Energy, Renewable Energy, Solar</v>
          </cell>
          <cell r="K891" t="str">
            <v>Energy &amp; Environment Resources</v>
          </cell>
          <cell r="L891" t="str">
            <v>d.light</v>
          </cell>
          <cell r="M891">
            <v>0.9</v>
          </cell>
          <cell r="N891" t="str">
            <v>43452d.light41000000</v>
          </cell>
          <cell r="O891" t="str">
            <v/>
          </cell>
          <cell r="P891">
            <v>1</v>
          </cell>
          <cell r="Q891">
            <v>2007</v>
          </cell>
          <cell r="R891">
            <v>167500000</v>
          </cell>
          <cell r="S891">
            <v>0</v>
          </cell>
          <cell r="T891" t="str">
            <v>4. Late Venture</v>
          </cell>
          <cell r="U891" t="e">
            <v>#N/A</v>
          </cell>
          <cell r="V891">
            <v>2018</v>
          </cell>
          <cell r="W891">
            <v>12</v>
          </cell>
          <cell r="X891">
            <v>4</v>
          </cell>
          <cell r="Y891">
            <v>2</v>
          </cell>
          <cell r="Z891">
            <v>4</v>
          </cell>
        </row>
        <row r="892">
          <cell r="A892">
            <v>43452</v>
          </cell>
          <cell r="B892" t="str">
            <v>CowryWise</v>
          </cell>
          <cell r="C892">
            <v>50000</v>
          </cell>
          <cell r="E892" t="str">
            <v>Seed</v>
          </cell>
          <cell r="F892" t="str">
            <v>Kairos</v>
          </cell>
          <cell r="G892" t="str">
            <v>https://www.inc.com/anna-meyer/top-emerging-companies-2018-global-affordability.html</v>
          </cell>
          <cell r="H892" t="str">
            <v>Nigeria</v>
          </cell>
          <cell r="I892" t="str">
            <v>Nigeria</v>
          </cell>
          <cell r="J892" t="str">
            <v>Personal Finance, Wealth Management, Savings</v>
          </cell>
          <cell r="K892" t="str">
            <v>Financial Services</v>
          </cell>
          <cell r="L892" t="str">
            <v>Cowrywise</v>
          </cell>
          <cell r="M892">
            <v>0.9</v>
          </cell>
          <cell r="N892" t="str">
            <v>43452CowryWise50000</v>
          </cell>
          <cell r="O892" t="str">
            <v/>
          </cell>
          <cell r="P892">
            <v>1</v>
          </cell>
          <cell r="Q892">
            <v>2017</v>
          </cell>
          <cell r="R892">
            <v>185000</v>
          </cell>
          <cell r="S892">
            <v>0</v>
          </cell>
          <cell r="T892" t="str">
            <v>2. Seed</v>
          </cell>
          <cell r="U892" t="str">
            <v>Financial Services</v>
          </cell>
          <cell r="V892">
            <v>2018</v>
          </cell>
          <cell r="W892">
            <v>12</v>
          </cell>
          <cell r="X892">
            <v>4</v>
          </cell>
          <cell r="Y892">
            <v>2</v>
          </cell>
          <cell r="Z892">
            <v>1</v>
          </cell>
        </row>
        <row r="893">
          <cell r="A893">
            <v>43453</v>
          </cell>
          <cell r="B893" t="str">
            <v>Pula</v>
          </cell>
          <cell r="C893">
            <v>1158000</v>
          </cell>
          <cell r="E893" t="str">
            <v>Grant</v>
          </cell>
          <cell r="F893" t="str">
            <v>Mastercard Foundation Fund for Rural Prosperity</v>
          </cell>
          <cell r="G893" t="str">
            <v>https://digestafrica.com/mastercard-uganda-burundi-malawi/#.XCr2B1wzbb0</v>
          </cell>
          <cell r="H893" t="str">
            <v>Kenya</v>
          </cell>
          <cell r="I893" t="str">
            <v>Kenya</v>
          </cell>
          <cell r="J893" t="str">
            <v>Insurance, FinTech, Agriculture</v>
          </cell>
          <cell r="K893" t="str">
            <v>Agriculture</v>
          </cell>
          <cell r="L893" t="str">
            <v>Pula</v>
          </cell>
          <cell r="M893">
            <v>0.9</v>
          </cell>
          <cell r="N893" t="str">
            <v>43453Pula1158000</v>
          </cell>
          <cell r="O893" t="str">
            <v/>
          </cell>
          <cell r="P893">
            <v>1</v>
          </cell>
          <cell r="Q893">
            <v>2014</v>
          </cell>
          <cell r="R893">
            <v>1158000</v>
          </cell>
          <cell r="S893">
            <v>0</v>
          </cell>
          <cell r="T893" t="str">
            <v>1. Grant</v>
          </cell>
          <cell r="U893" t="str">
            <v>Agriculture</v>
          </cell>
          <cell r="V893">
            <v>2018</v>
          </cell>
          <cell r="W893">
            <v>12</v>
          </cell>
          <cell r="X893">
            <v>4</v>
          </cell>
          <cell r="Y893">
            <v>2</v>
          </cell>
          <cell r="Z893">
            <v>1</v>
          </cell>
        </row>
        <row r="894">
          <cell r="A894">
            <v>43453</v>
          </cell>
          <cell r="B894" t="str">
            <v>Prothem Usine</v>
          </cell>
          <cell r="C894">
            <v>800000</v>
          </cell>
          <cell r="E894" t="str">
            <v>Grant</v>
          </cell>
          <cell r="F894" t="str">
            <v>Mastercard Foundation Fund for Rural Prosperity</v>
          </cell>
          <cell r="G894" t="str">
            <v>https://digestafrica.com/mastercard-uganda-burundi-malawi/#.XCr2B1wzbb0</v>
          </cell>
          <cell r="H894">
            <v>0</v>
          </cell>
          <cell r="I894">
            <v>0</v>
          </cell>
          <cell r="J894" t="str">
            <v>Agriculture, AgTech, Farming, Tea</v>
          </cell>
          <cell r="K894" t="str">
            <v>Agriculture</v>
          </cell>
          <cell r="L894" t="str">
            <v>Prothem Usine</v>
          </cell>
          <cell r="M894">
            <v>0.9</v>
          </cell>
          <cell r="N894" t="str">
            <v>43453Prothem Usine800000</v>
          </cell>
          <cell r="O894" t="str">
            <v/>
          </cell>
          <cell r="P894">
            <v>1</v>
          </cell>
          <cell r="Q894">
            <v>2006</v>
          </cell>
          <cell r="R894">
            <v>800000</v>
          </cell>
          <cell r="S894" t="e">
            <v>#N/A</v>
          </cell>
          <cell r="T894" t="str">
            <v>1. Grant</v>
          </cell>
          <cell r="U894" t="str">
            <v>Agriculture</v>
          </cell>
          <cell r="V894">
            <v>2018</v>
          </cell>
          <cell r="W894">
            <v>12</v>
          </cell>
          <cell r="X894">
            <v>4</v>
          </cell>
          <cell r="Y894">
            <v>2</v>
          </cell>
          <cell r="Z894">
            <v>1</v>
          </cell>
        </row>
        <row r="895">
          <cell r="A895">
            <v>43453</v>
          </cell>
          <cell r="B895" t="str">
            <v>Enviu BV Limited</v>
          </cell>
          <cell r="C895">
            <v>800000</v>
          </cell>
          <cell r="E895" t="str">
            <v>Grant</v>
          </cell>
          <cell r="F895" t="str">
            <v>Mastercard Foundation Fund for Rural Prosperity</v>
          </cell>
          <cell r="G895" t="str">
            <v>https://digestafrica.com/mastercard-uganda-burundi-malawi/#.XCr2B1wzbb0</v>
          </cell>
          <cell r="H895" t="str">
            <v/>
          </cell>
          <cell r="I895" t="str">
            <v/>
          </cell>
          <cell r="J895" t="str">
            <v/>
          </cell>
          <cell r="K895" t="str">
            <v/>
          </cell>
          <cell r="L895" t="e">
            <v>#N/A</v>
          </cell>
          <cell r="M895">
            <v>0.6428571428571429</v>
          </cell>
          <cell r="N895" t="str">
            <v>43453Enviu BV Limited800000</v>
          </cell>
          <cell r="O895" t="str">
            <v/>
          </cell>
          <cell r="P895">
            <v>1</v>
          </cell>
          <cell r="Q895" t="str">
            <v/>
          </cell>
          <cell r="R895">
            <v>800000</v>
          </cell>
          <cell r="S895" t="e">
            <v>#N/A</v>
          </cell>
          <cell r="T895" t="str">
            <v>1. Grant</v>
          </cell>
          <cell r="U895" t="e">
            <v>#N/A</v>
          </cell>
          <cell r="V895">
            <v>2018</v>
          </cell>
          <cell r="W895">
            <v>12</v>
          </cell>
          <cell r="X895">
            <v>4</v>
          </cell>
          <cell r="Y895">
            <v>2</v>
          </cell>
          <cell r="Z895">
            <v>1</v>
          </cell>
        </row>
        <row r="896">
          <cell r="A896">
            <v>43453</v>
          </cell>
          <cell r="B896" t="str">
            <v>Eversend</v>
          </cell>
          <cell r="C896">
            <v>12000</v>
          </cell>
          <cell r="E896" t="str">
            <v>Pre-Seed</v>
          </cell>
          <cell r="F896" t="str">
            <v>LSE Generate</v>
          </cell>
          <cell r="G896" t="str">
            <v>http://www.lse.ac.uk/News/Latest-news-from-LSE/2018/12-December-2018/LSE-entrepreneurs-win-funding-for-their-business-ideas</v>
          </cell>
          <cell r="H896" t="str">
            <v>Uganda</v>
          </cell>
          <cell r="I896" t="str">
            <v>Uganda</v>
          </cell>
          <cell r="J896" t="str">
            <v>Blockchain, Cryptocurrency, FinTech, InsurTech, Mobile Payments</v>
          </cell>
          <cell r="K896" t="str">
            <v>Financial Services</v>
          </cell>
          <cell r="L896" t="str">
            <v>Eversend</v>
          </cell>
          <cell r="M896">
            <v>0.9</v>
          </cell>
          <cell r="N896" t="str">
            <v>43453Eversend12000</v>
          </cell>
          <cell r="O896" t="str">
            <v/>
          </cell>
          <cell r="P896">
            <v>1</v>
          </cell>
          <cell r="Q896">
            <v>2017</v>
          </cell>
          <cell r="R896">
            <v>255000</v>
          </cell>
          <cell r="S896">
            <v>0</v>
          </cell>
          <cell r="T896" t="str">
            <v>2. Seed</v>
          </cell>
          <cell r="U896" t="str">
            <v>Financial Services</v>
          </cell>
          <cell r="V896">
            <v>2018</v>
          </cell>
          <cell r="W896">
            <v>12</v>
          </cell>
          <cell r="X896">
            <v>4</v>
          </cell>
          <cell r="Y896">
            <v>2</v>
          </cell>
          <cell r="Z896">
            <v>1</v>
          </cell>
        </row>
        <row r="897">
          <cell r="A897">
            <v>43454</v>
          </cell>
          <cell r="B897" t="str">
            <v>Wakanow</v>
          </cell>
          <cell r="C897">
            <v>40000000</v>
          </cell>
          <cell r="E897" t="str">
            <v>Private Equity</v>
          </cell>
          <cell r="F897" t="str">
            <v>The Carlyle Group</v>
          </cell>
          <cell r="G897" t="str">
            <v>https://digestafrica.com/carlyle-group-invest-nigeria-wakanow/#.XBujflwzbb0</v>
          </cell>
          <cell r="H897" t="str">
            <v>Nigeria</v>
          </cell>
          <cell r="I897" t="str">
            <v>Nigeria</v>
          </cell>
          <cell r="J897" t="str">
            <v>Travel and Leisure</v>
          </cell>
          <cell r="K897" t="str">
            <v>Travel &amp; Leisure</v>
          </cell>
          <cell r="L897" t="str">
            <v>Wakanow</v>
          </cell>
          <cell r="M897">
            <v>0.9</v>
          </cell>
          <cell r="N897" t="str">
            <v>43454Wakanow40000000</v>
          </cell>
          <cell r="O897" t="str">
            <v/>
          </cell>
          <cell r="P897">
            <v>1</v>
          </cell>
          <cell r="Q897">
            <v>2008</v>
          </cell>
          <cell r="R897">
            <v>40000000</v>
          </cell>
          <cell r="S897">
            <v>0</v>
          </cell>
          <cell r="T897" t="str">
            <v>6. Private Equity</v>
          </cell>
          <cell r="U897" t="str">
            <v>Travel &amp; Leisure</v>
          </cell>
          <cell r="V897">
            <v>2018</v>
          </cell>
          <cell r="W897">
            <v>12</v>
          </cell>
          <cell r="X897">
            <v>4</v>
          </cell>
          <cell r="Y897">
            <v>2</v>
          </cell>
          <cell r="Z897">
            <v>1</v>
          </cell>
        </row>
        <row r="898">
          <cell r="A898">
            <v>43454</v>
          </cell>
          <cell r="B898" t="str">
            <v>Maisha Meds</v>
          </cell>
          <cell r="C898">
            <v>40000</v>
          </cell>
          <cell r="E898" t="str">
            <v>Grant</v>
          </cell>
          <cell r="F898" t="str">
            <v>Villgro Kenya</v>
          </cell>
          <cell r="G898" t="str">
            <v>https://digestafrica.com/health-startups-villgro-kenya/</v>
          </cell>
          <cell r="H898" t="str">
            <v>Kenya</v>
          </cell>
          <cell r="I898" t="str">
            <v>Kenya</v>
          </cell>
          <cell r="J898" t="str">
            <v>Information Technology, Software</v>
          </cell>
          <cell r="K898" t="str">
            <v>Healthcare &amp; Pharma</v>
          </cell>
          <cell r="L898" t="str">
            <v>Maisha Meds</v>
          </cell>
          <cell r="M898">
            <v>0.9</v>
          </cell>
          <cell r="N898" t="str">
            <v>43454Maisha Meds40000</v>
          </cell>
          <cell r="O898" t="str">
            <v/>
          </cell>
          <cell r="P898">
            <v>1</v>
          </cell>
          <cell r="Q898">
            <v>2016</v>
          </cell>
          <cell r="R898">
            <v>40000</v>
          </cell>
          <cell r="S898">
            <v>0</v>
          </cell>
          <cell r="T898" t="str">
            <v>1. Grant</v>
          </cell>
          <cell r="U898" t="str">
            <v>Health &amp; Pharmaceuticals</v>
          </cell>
          <cell r="V898">
            <v>2018</v>
          </cell>
          <cell r="W898">
            <v>12</v>
          </cell>
          <cell r="X898">
            <v>4</v>
          </cell>
          <cell r="Y898">
            <v>2</v>
          </cell>
          <cell r="Z898">
            <v>1</v>
          </cell>
        </row>
        <row r="899">
          <cell r="A899">
            <v>43454</v>
          </cell>
          <cell r="B899" t="str">
            <v>Turaco</v>
          </cell>
          <cell r="C899">
            <v>40000</v>
          </cell>
          <cell r="E899" t="str">
            <v>Grant</v>
          </cell>
          <cell r="F899" t="str">
            <v>Villgro Kenya</v>
          </cell>
          <cell r="G899" t="str">
            <v>https://digestafrica.com/health-startups-villgro-kenya/</v>
          </cell>
          <cell r="H899" t="str">
            <v>Kenya</v>
          </cell>
          <cell r="I899" t="str">
            <v>Kenya</v>
          </cell>
          <cell r="J899" t="str">
            <v>Health, Information Technology, FinTech</v>
          </cell>
          <cell r="K899" t="str">
            <v>Financial Services</v>
          </cell>
          <cell r="L899" t="str">
            <v>Turaco</v>
          </cell>
          <cell r="M899">
            <v>0.9</v>
          </cell>
          <cell r="N899" t="str">
            <v>43454Turaco40000</v>
          </cell>
          <cell r="O899" t="str">
            <v/>
          </cell>
          <cell r="P899">
            <v>1</v>
          </cell>
          <cell r="Q899">
            <v>2018</v>
          </cell>
          <cell r="R899">
            <v>100000</v>
          </cell>
          <cell r="S899">
            <v>0</v>
          </cell>
          <cell r="T899" t="str">
            <v>1. Grant</v>
          </cell>
          <cell r="U899" t="str">
            <v>Financial Services</v>
          </cell>
          <cell r="V899">
            <v>2018</v>
          </cell>
          <cell r="W899">
            <v>12</v>
          </cell>
          <cell r="X899">
            <v>4</v>
          </cell>
          <cell r="Y899">
            <v>2</v>
          </cell>
          <cell r="Z899">
            <v>1</v>
          </cell>
        </row>
        <row r="900">
          <cell r="A900">
            <v>43455</v>
          </cell>
          <cell r="B900" t="str">
            <v>UTU Technologies</v>
          </cell>
          <cell r="C900" t="str">
            <v>Undisclosed</v>
          </cell>
          <cell r="E900" t="str">
            <v>Seed</v>
          </cell>
          <cell r="F900" t="str">
            <v>DEEPCORE</v>
          </cell>
          <cell r="G900" t="str">
            <v>http://disrupt-africa.com/2018/12/kenyan-ai-startup-utu-raises-further-seed-funding/</v>
          </cell>
          <cell r="H900" t="str">
            <v>Kenya</v>
          </cell>
          <cell r="I900" t="str">
            <v>Kenya</v>
          </cell>
          <cell r="J900" t="str">
            <v>Artificial Intelligence, Blockchain, IaaS, Information Services, Information Technology, Machine Learning, Sharing Economy</v>
          </cell>
          <cell r="K900" t="str">
            <v>Emerging Technologies</v>
          </cell>
          <cell r="L900" t="str">
            <v>Utu Technologies</v>
          </cell>
          <cell r="M900">
            <v>0.9</v>
          </cell>
          <cell r="N900" t="str">
            <v>43455UTU TechnologiesUndisclosed</v>
          </cell>
          <cell r="O900" t="str">
            <v/>
          </cell>
          <cell r="P900">
            <v>0</v>
          </cell>
          <cell r="Q900">
            <v>2017</v>
          </cell>
          <cell r="R900">
            <v>250000</v>
          </cell>
          <cell r="S900">
            <v>0</v>
          </cell>
          <cell r="T900" t="str">
            <v>2. Seed</v>
          </cell>
          <cell r="U900" t="str">
            <v>Emerging Technologies</v>
          </cell>
          <cell r="V900">
            <v>2018</v>
          </cell>
          <cell r="W900">
            <v>12</v>
          </cell>
          <cell r="X900">
            <v>4</v>
          </cell>
          <cell r="Y900">
            <v>2</v>
          </cell>
          <cell r="Z900">
            <v>1</v>
          </cell>
        </row>
        <row r="901">
          <cell r="A901">
            <v>43456</v>
          </cell>
          <cell r="B901" t="str">
            <v>VetCode</v>
          </cell>
          <cell r="C901">
            <v>450000</v>
          </cell>
          <cell r="E901" t="str">
            <v>Seed</v>
          </cell>
          <cell r="F901" t="str">
            <v xml:space="preserve">Pmaestro </v>
          </cell>
          <cell r="G901" t="str">
            <v>https://magnitt.com/news/vetcode-raises-450k-seed-funding</v>
          </cell>
          <cell r="H901" t="str">
            <v>Egypt</v>
          </cell>
          <cell r="I901" t="str">
            <v>Egypt</v>
          </cell>
          <cell r="J901" t="str">
            <v>Beauty, Information Technology and services</v>
          </cell>
          <cell r="K901" t="str">
            <v>Healthcare &amp; Pharma</v>
          </cell>
          <cell r="L901" t="str">
            <v>Vetcode</v>
          </cell>
          <cell r="M901">
            <v>0.9</v>
          </cell>
          <cell r="N901" t="str">
            <v>43456VetCode450000</v>
          </cell>
          <cell r="O901" t="str">
            <v/>
          </cell>
          <cell r="P901">
            <v>1</v>
          </cell>
          <cell r="Q901">
            <v>2018</v>
          </cell>
          <cell r="R901">
            <v>450000</v>
          </cell>
          <cell r="S901">
            <v>0</v>
          </cell>
          <cell r="T901" t="str">
            <v>2. Seed</v>
          </cell>
          <cell r="U901" t="str">
            <v>Health &amp; Pharmaceuticals</v>
          </cell>
          <cell r="V901">
            <v>2018</v>
          </cell>
          <cell r="W901">
            <v>12</v>
          </cell>
          <cell r="X901">
            <v>4</v>
          </cell>
          <cell r="Y901">
            <v>2</v>
          </cell>
          <cell r="Z901">
            <v>1</v>
          </cell>
        </row>
        <row r="902">
          <cell r="A902">
            <v>43460</v>
          </cell>
          <cell r="B902" t="str">
            <v>BeneFactors</v>
          </cell>
          <cell r="C902">
            <v>400000</v>
          </cell>
          <cell r="E902" t="str">
            <v>Seed</v>
          </cell>
          <cell r="F902" t="str">
            <v>Seedstars, Silverback Capital, NISK Capital</v>
          </cell>
          <cell r="G902" t="str">
            <v>https://digestafrica.com/funding-rounds-2018-took-place/#.XDXCjFwzbb0</v>
          </cell>
          <cell r="H902" t="str">
            <v>Rwanda</v>
          </cell>
          <cell r="I902" t="str">
            <v>Rwanda</v>
          </cell>
          <cell r="J902" t="str">
            <v>Factoring, Working Capital, Fintech</v>
          </cell>
          <cell r="K902" t="str">
            <v>Financial Services</v>
          </cell>
          <cell r="L902" t="str">
            <v>Benefactors</v>
          </cell>
          <cell r="M902">
            <v>0.9</v>
          </cell>
          <cell r="N902" t="str">
            <v>43460BeneFactors400000</v>
          </cell>
          <cell r="O902" t="str">
            <v/>
          </cell>
          <cell r="P902">
            <v>1</v>
          </cell>
          <cell r="Q902">
            <v>2017</v>
          </cell>
          <cell r="R902">
            <v>550000</v>
          </cell>
          <cell r="S902">
            <v>0</v>
          </cell>
          <cell r="T902" t="str">
            <v>2. Seed</v>
          </cell>
          <cell r="U902" t="str">
            <v>Financial Services</v>
          </cell>
          <cell r="V902">
            <v>2018</v>
          </cell>
          <cell r="W902">
            <v>12</v>
          </cell>
          <cell r="X902">
            <v>4</v>
          </cell>
          <cell r="Y902">
            <v>2</v>
          </cell>
          <cell r="Z902">
            <v>3</v>
          </cell>
        </row>
        <row r="903">
          <cell r="A903">
            <v>43461</v>
          </cell>
          <cell r="B903" t="str">
            <v>Zooba Eats</v>
          </cell>
          <cell r="C903">
            <v>4000000</v>
          </cell>
          <cell r="E903" t="str">
            <v>Series A</v>
          </cell>
          <cell r="F903" t="str">
            <v>Undisclosed</v>
          </cell>
          <cell r="G903" t="str">
            <v>https://digestafrica.com/egypt-zooba-eats-new-york/</v>
          </cell>
          <cell r="H903" t="str">
            <v>Egypt</v>
          </cell>
          <cell r="I903" t="str">
            <v>Egypt</v>
          </cell>
          <cell r="J903" t="str">
            <v>Street Food, Vendor</v>
          </cell>
          <cell r="K903" t="str">
            <v>E-Commerce &amp; Retail</v>
          </cell>
          <cell r="L903" t="str">
            <v>Zooba Eats</v>
          </cell>
          <cell r="M903">
            <v>0.9</v>
          </cell>
          <cell r="N903" t="str">
            <v>43461Zooba Eats4000000</v>
          </cell>
          <cell r="O903" t="str">
            <v/>
          </cell>
          <cell r="P903">
            <v>1</v>
          </cell>
          <cell r="Q903">
            <v>2012</v>
          </cell>
          <cell r="R903">
            <v>4000000</v>
          </cell>
          <cell r="S903">
            <v>0</v>
          </cell>
          <cell r="T903" t="str">
            <v>3. Early Venture</v>
          </cell>
          <cell r="U903" t="str">
            <v>E-commerce &amp; Retail</v>
          </cell>
          <cell r="V903">
            <v>2018</v>
          </cell>
          <cell r="W903">
            <v>12</v>
          </cell>
          <cell r="X903">
            <v>4</v>
          </cell>
          <cell r="Y903">
            <v>2</v>
          </cell>
          <cell r="Z903">
            <v>1</v>
          </cell>
        </row>
        <row r="904">
          <cell r="A904">
            <v>43464</v>
          </cell>
          <cell r="B904" t="str">
            <v>Zaytech</v>
          </cell>
          <cell r="C904" t="str">
            <v>Undisclosed</v>
          </cell>
          <cell r="E904" t="str">
            <v>Series A</v>
          </cell>
          <cell r="F904" t="str">
            <v>Undisclosed</v>
          </cell>
          <cell r="G904" t="str">
            <v>https://digestafrica.com/ethiopia-ride-hailing-zayride-zaytech/#.XEBZtlwzbb0</v>
          </cell>
          <cell r="H904" t="str">
            <v>Ethiopia</v>
          </cell>
          <cell r="I904" t="str">
            <v>Ethiopia</v>
          </cell>
          <cell r="J904" t="str">
            <v>Consulting, Software</v>
          </cell>
          <cell r="K904" t="str">
            <v>Information Technology</v>
          </cell>
          <cell r="L904" t="str">
            <v>Zaytech</v>
          </cell>
          <cell r="M904">
            <v>0.9</v>
          </cell>
          <cell r="N904" t="str">
            <v>43464ZaytechUndisclosed</v>
          </cell>
          <cell r="O904" t="str">
            <v/>
          </cell>
          <cell r="P904">
            <v>0</v>
          </cell>
          <cell r="Q904">
            <v>2018</v>
          </cell>
          <cell r="R904">
            <v>0</v>
          </cell>
          <cell r="S904">
            <v>0</v>
          </cell>
          <cell r="T904" t="str">
            <v>3. Early Venture</v>
          </cell>
          <cell r="U904" t="str">
            <v>Other Technologies &amp; Information Technology</v>
          </cell>
          <cell r="V904">
            <v>2018</v>
          </cell>
          <cell r="W904">
            <v>12</v>
          </cell>
          <cell r="X904">
            <v>4</v>
          </cell>
          <cell r="Y904">
            <v>2</v>
          </cell>
          <cell r="Z904">
            <v>1</v>
          </cell>
        </row>
        <row r="905">
          <cell r="A905">
            <v>43466</v>
          </cell>
          <cell r="B905" t="str">
            <v>Bumba</v>
          </cell>
          <cell r="C905" t="str">
            <v>Undisclosed</v>
          </cell>
          <cell r="E905" t="str">
            <v>Seed</v>
          </cell>
          <cell r="F905" t="str">
            <v>Undisclosed</v>
          </cell>
          <cell r="G905" t="str">
            <v>https://www.crunchbase.com/organization/bumba#section-overview</v>
          </cell>
          <cell r="H905" t="str">
            <v>Angola</v>
          </cell>
          <cell r="I905" t="str">
            <v>Angola</v>
          </cell>
          <cell r="J905" t="str">
            <v>Customer Service, Home Services, Professional Services, Service Industry</v>
          </cell>
          <cell r="K905" t="str">
            <v>Recruitment</v>
          </cell>
          <cell r="L905" t="str">
            <v>Bumba</v>
          </cell>
          <cell r="M905">
            <v>0.9</v>
          </cell>
          <cell r="N905" t="str">
            <v>43466BumbaUndisclosed</v>
          </cell>
          <cell r="O905" t="str">
            <v/>
          </cell>
          <cell r="P905">
            <v>0</v>
          </cell>
          <cell r="Q905">
            <v>2019</v>
          </cell>
          <cell r="R905">
            <v>0</v>
          </cell>
          <cell r="S905">
            <v>0</v>
          </cell>
          <cell r="T905" t="str">
            <v>2. Seed</v>
          </cell>
          <cell r="U905" t="str">
            <v>Employment, Talent &amp; Labour</v>
          </cell>
          <cell r="V905">
            <v>2019</v>
          </cell>
          <cell r="W905">
            <v>1</v>
          </cell>
          <cell r="X905">
            <v>1</v>
          </cell>
          <cell r="Y905">
            <v>1</v>
          </cell>
          <cell r="Z905">
            <v>1</v>
          </cell>
        </row>
        <row r="906">
          <cell r="A906">
            <v>43466</v>
          </cell>
          <cell r="B906" t="str">
            <v>Ampersand Electric Motorcycles</v>
          </cell>
          <cell r="C906">
            <v>215000</v>
          </cell>
          <cell r="E906" t="str">
            <v>Grant</v>
          </cell>
          <cell r="F906" t="str">
            <v>FONERWA</v>
          </cell>
          <cell r="G906" t="str">
            <v>https://www.crunchbase.com/funding_round/ampersand-2-grant--586b7238</v>
          </cell>
          <cell r="H906" t="str">
            <v>Rwanda</v>
          </cell>
          <cell r="I906" t="str">
            <v>Rwanda</v>
          </cell>
          <cell r="J906" t="str">
            <v>Automotive, Electric Vehicle, Emerging Markets, Transportation</v>
          </cell>
          <cell r="K906" t="str">
            <v>Automotive</v>
          </cell>
          <cell r="L906" t="str">
            <v>Ampersand Electric Motorcycles</v>
          </cell>
          <cell r="M906">
            <v>0.9</v>
          </cell>
          <cell r="N906" t="str">
            <v>43466Ampersand Electric Motorcycles215000</v>
          </cell>
          <cell r="O906" t="str">
            <v/>
          </cell>
          <cell r="P906">
            <v>1</v>
          </cell>
          <cell r="Q906">
            <v>2014</v>
          </cell>
          <cell r="R906">
            <v>905400</v>
          </cell>
          <cell r="S906">
            <v>0</v>
          </cell>
          <cell r="T906" t="str">
            <v>1. Grant</v>
          </cell>
          <cell r="U906" t="str">
            <v>Emerging Technologies</v>
          </cell>
          <cell r="V906">
            <v>2019</v>
          </cell>
          <cell r="W906">
            <v>1</v>
          </cell>
          <cell r="X906">
            <v>1</v>
          </cell>
          <cell r="Y906">
            <v>1</v>
          </cell>
          <cell r="Z906">
            <v>1</v>
          </cell>
        </row>
        <row r="907">
          <cell r="A907">
            <v>43466</v>
          </cell>
          <cell r="B907" t="str">
            <v>IDF3</v>
          </cell>
          <cell r="C907">
            <v>50000</v>
          </cell>
          <cell r="E907" t="str">
            <v>Pre-Seed</v>
          </cell>
          <cell r="F907" t="str">
            <v>Undisclosed</v>
          </cell>
          <cell r="G907" t="str">
            <v>https://www.crunchbase.com/funding_round/idf3-pre-seed--20d4a6fd</v>
          </cell>
          <cell r="H907" t="str">
            <v>Egypt</v>
          </cell>
          <cell r="I907" t="str">
            <v>Egypt</v>
          </cell>
          <cell r="J907" t="str">
            <v>Blockchain, FinTech, Mobile Payments</v>
          </cell>
          <cell r="K907" t="str">
            <v>Financial Services</v>
          </cell>
          <cell r="L907" t="str">
            <v>IDF3</v>
          </cell>
          <cell r="M907">
            <v>0.9</v>
          </cell>
          <cell r="N907" t="str">
            <v>43466IDF350000</v>
          </cell>
          <cell r="O907" t="str">
            <v/>
          </cell>
          <cell r="P907">
            <v>1</v>
          </cell>
          <cell r="Q907">
            <v>2019</v>
          </cell>
          <cell r="R907">
            <v>50000</v>
          </cell>
          <cell r="S907">
            <v>0</v>
          </cell>
          <cell r="T907" t="str">
            <v>2. Seed</v>
          </cell>
          <cell r="U907" t="str">
            <v>Financial Services</v>
          </cell>
          <cell r="V907">
            <v>2019</v>
          </cell>
          <cell r="W907">
            <v>1</v>
          </cell>
          <cell r="X907">
            <v>1</v>
          </cell>
          <cell r="Y907">
            <v>1</v>
          </cell>
          <cell r="Z907">
            <v>1</v>
          </cell>
        </row>
        <row r="908">
          <cell r="A908">
            <v>43466</v>
          </cell>
          <cell r="B908" t="str">
            <v>MAYDAY</v>
          </cell>
          <cell r="C908">
            <v>28000</v>
          </cell>
          <cell r="E908" t="str">
            <v>Pre-Seed</v>
          </cell>
          <cell r="F908" t="str">
            <v>Falak Startups</v>
          </cell>
          <cell r="G908" t="str">
            <v>https://www.crunchbase.com/organization/mayday-89a1#section-overview</v>
          </cell>
          <cell r="H908" t="str">
            <v>Egypt</v>
          </cell>
          <cell r="I908" t="str">
            <v>Egypt</v>
          </cell>
          <cell r="J908" t="str">
            <v>Automotive, Mobile Apps, Subscription Service</v>
          </cell>
          <cell r="K908" t="str">
            <v>Other Technologies &amp; Information Technology</v>
          </cell>
          <cell r="L908" t="str">
            <v>MAYDAY</v>
          </cell>
          <cell r="M908">
            <v>0.9</v>
          </cell>
          <cell r="N908" t="str">
            <v>43466MAYDAY28000</v>
          </cell>
          <cell r="O908" t="str">
            <v/>
          </cell>
          <cell r="P908">
            <v>1</v>
          </cell>
          <cell r="Q908">
            <v>2018</v>
          </cell>
          <cell r="R908">
            <v>48000</v>
          </cell>
          <cell r="S908">
            <v>0</v>
          </cell>
          <cell r="T908" t="str">
            <v>2. Seed</v>
          </cell>
          <cell r="U908" t="str">
            <v>Other Technologies &amp; Information Technology</v>
          </cell>
          <cell r="V908">
            <v>2019</v>
          </cell>
          <cell r="W908">
            <v>1</v>
          </cell>
          <cell r="X908">
            <v>1</v>
          </cell>
          <cell r="Y908">
            <v>1</v>
          </cell>
          <cell r="Z908">
            <v>1</v>
          </cell>
        </row>
        <row r="909">
          <cell r="A909">
            <v>43473</v>
          </cell>
          <cell r="B909" t="str">
            <v>Prime Bank</v>
          </cell>
          <cell r="C909">
            <v>50100000</v>
          </cell>
          <cell r="E909" t="str">
            <v>Private Equity</v>
          </cell>
          <cell r="F909" t="str">
            <v>AfricInvest, Catalyst Princinpal Partners</v>
          </cell>
          <cell r="G909" t="str">
            <v>https://www.reuters.com/article/kenya-privateequity/private-equity-firms-africinvest-catalyst-invest-in-kenyas-prime-bank-idUSL8N1Z819E</v>
          </cell>
          <cell r="H909" t="str">
            <v/>
          </cell>
          <cell r="I909" t="str">
            <v/>
          </cell>
          <cell r="J909" t="str">
            <v/>
          </cell>
          <cell r="K909" t="str">
            <v/>
          </cell>
          <cell r="L909" t="e">
            <v>#N/A</v>
          </cell>
          <cell r="M909">
            <v>0.6428571428571429</v>
          </cell>
          <cell r="N909" t="str">
            <v>43473Prime Bank50100000</v>
          </cell>
          <cell r="O909" t="str">
            <v/>
          </cell>
          <cell r="P909">
            <v>1</v>
          </cell>
          <cell r="Q909" t="str">
            <v/>
          </cell>
          <cell r="R909">
            <v>50100000</v>
          </cell>
          <cell r="S909" t="e">
            <v>#N/A</v>
          </cell>
          <cell r="T909" t="str">
            <v>6. Private Equity</v>
          </cell>
          <cell r="U909" t="e">
            <v>#N/A</v>
          </cell>
          <cell r="V909">
            <v>2019</v>
          </cell>
          <cell r="W909">
            <v>1</v>
          </cell>
          <cell r="X909">
            <v>1</v>
          </cell>
          <cell r="Y909">
            <v>1</v>
          </cell>
          <cell r="Z909">
            <v>2</v>
          </cell>
        </row>
        <row r="910">
          <cell r="A910">
            <v>43473</v>
          </cell>
          <cell r="B910" t="str">
            <v>SolarNow</v>
          </cell>
          <cell r="C910">
            <v>9000000</v>
          </cell>
          <cell r="E910" t="str">
            <v>Debt Financing</v>
          </cell>
          <cell r="F910" t="str">
            <v>SunFunder, Oikocredit International, ResponsAbility</v>
          </cell>
          <cell r="G910" t="str">
            <v>https://digestafrica.com/solarnow-off-grid-solar-uganda/#.XDTQRFwzbb3</v>
          </cell>
          <cell r="H910" t="str">
            <v>Uganda</v>
          </cell>
          <cell r="I910" t="str">
            <v>Uganda</v>
          </cell>
          <cell r="J910" t="str">
            <v>Solar PV (Solar Home Systems), Rural Off-grid markets in Africa, Financing, and Distribution</v>
          </cell>
          <cell r="K910" t="str">
            <v>Energy &amp; Environment Resources</v>
          </cell>
          <cell r="L910" t="str">
            <v>Solarnow</v>
          </cell>
          <cell r="M910">
            <v>0.9</v>
          </cell>
          <cell r="N910" t="str">
            <v>43473SolarNow9000000</v>
          </cell>
          <cell r="O910" t="str">
            <v/>
          </cell>
          <cell r="P910">
            <v>1</v>
          </cell>
          <cell r="Q910">
            <v>2011</v>
          </cell>
          <cell r="R910">
            <v>17740000</v>
          </cell>
          <cell r="S910">
            <v>0</v>
          </cell>
          <cell r="T910" t="str">
            <v>5. Debt Financing</v>
          </cell>
          <cell r="U910" t="e">
            <v>#N/A</v>
          </cell>
          <cell r="V910">
            <v>2019</v>
          </cell>
          <cell r="W910">
            <v>1</v>
          </cell>
          <cell r="X910">
            <v>1</v>
          </cell>
          <cell r="Y910">
            <v>1</v>
          </cell>
          <cell r="Z910">
            <v>3</v>
          </cell>
        </row>
        <row r="911">
          <cell r="A911">
            <v>43473</v>
          </cell>
          <cell r="B911" t="str">
            <v>Digital Boom</v>
          </cell>
          <cell r="C911">
            <v>20000</v>
          </cell>
          <cell r="E911" t="str">
            <v>Seed</v>
          </cell>
          <cell r="F911" t="str">
            <v xml:space="preserve"> Family &amp; Friends FF.</v>
          </cell>
          <cell r="G911" t="str">
            <v>https://www.crunchbase.com/organization/digital-boom#section-funding-rounds</v>
          </cell>
          <cell r="H911" t="str">
            <v>Egypt</v>
          </cell>
          <cell r="I911" t="str">
            <v>Egypt</v>
          </cell>
          <cell r="J911" t="str">
            <v>Advertising, Brand Marketing, Consulting, Digital Media, Education, Information Technology, Internet, News, Public Relations, Publishing</v>
          </cell>
          <cell r="K911" t="str">
            <v>Media &amp; Entertainment</v>
          </cell>
          <cell r="L911" t="str">
            <v>Digital Boom</v>
          </cell>
          <cell r="M911">
            <v>0.9</v>
          </cell>
          <cell r="N911" t="str">
            <v>43473Digital Boom20000</v>
          </cell>
          <cell r="O911" t="str">
            <v/>
          </cell>
          <cell r="P911">
            <v>1</v>
          </cell>
          <cell r="Q911">
            <v>2014</v>
          </cell>
          <cell r="R911">
            <v>20000</v>
          </cell>
          <cell r="S911">
            <v>0</v>
          </cell>
          <cell r="T911" t="str">
            <v>2. Seed</v>
          </cell>
          <cell r="U911" t="str">
            <v>Media &amp; Entertainment</v>
          </cell>
          <cell r="V911">
            <v>2019</v>
          </cell>
          <cell r="W911">
            <v>1</v>
          </cell>
          <cell r="X911">
            <v>1</v>
          </cell>
          <cell r="Y911">
            <v>1</v>
          </cell>
          <cell r="Z911">
            <v>1</v>
          </cell>
        </row>
        <row r="912">
          <cell r="A912">
            <v>43475</v>
          </cell>
          <cell r="B912" t="str">
            <v>Musoni</v>
          </cell>
          <cell r="C912" t="str">
            <v>Undisclosed</v>
          </cell>
          <cell r="E912" t="str">
            <v>Private Equity</v>
          </cell>
          <cell r="F912" t="str">
            <v>Alterfin</v>
          </cell>
          <cell r="G912" t="str">
            <v>http://musonisystem.com/2019/01/alterfin-musoni/</v>
          </cell>
          <cell r="H912" t="str">
            <v>Kenya</v>
          </cell>
          <cell r="I912" t="str">
            <v>Kenya</v>
          </cell>
          <cell r="J912" t="str">
            <v>Banking, Financial Services, FinTech</v>
          </cell>
          <cell r="K912" t="str">
            <v>Financial Services</v>
          </cell>
          <cell r="L912" t="str">
            <v>Musoni</v>
          </cell>
          <cell r="M912">
            <v>0.9</v>
          </cell>
          <cell r="N912" t="str">
            <v>43475MusoniUndisclosed</v>
          </cell>
          <cell r="O912" t="str">
            <v/>
          </cell>
          <cell r="P912">
            <v>0</v>
          </cell>
          <cell r="Q912">
            <v>2013</v>
          </cell>
          <cell r="R912">
            <v>0</v>
          </cell>
          <cell r="S912">
            <v>0</v>
          </cell>
          <cell r="T912" t="str">
            <v>6. Private Equity</v>
          </cell>
          <cell r="U912" t="str">
            <v>Financial Services</v>
          </cell>
          <cell r="V912">
            <v>2019</v>
          </cell>
          <cell r="W912">
            <v>1</v>
          </cell>
          <cell r="X912">
            <v>1</v>
          </cell>
          <cell r="Y912">
            <v>1</v>
          </cell>
          <cell r="Z912">
            <v>1</v>
          </cell>
        </row>
        <row r="913">
          <cell r="A913">
            <v>43475</v>
          </cell>
          <cell r="B913" t="str">
            <v>WhereIsMyTransport</v>
          </cell>
          <cell r="C913">
            <v>1850000</v>
          </cell>
          <cell r="E913" t="str">
            <v>Series A</v>
          </cell>
          <cell r="F913" t="str">
            <v>Goodwell Investments, Liil Ventures</v>
          </cell>
          <cell r="G913" t="str">
            <v>https://www.itnewsafrica.com/2019/01/south-african-startup-secures-additional-1-85-million-funding/</v>
          </cell>
          <cell r="H913" t="str">
            <v>South Africa</v>
          </cell>
          <cell r="I913" t="str">
            <v>South Africa</v>
          </cell>
          <cell r="J913" t="str">
            <v>Public Transport Data, Professional Services</v>
          </cell>
          <cell r="K913" t="str">
            <v>Transport &amp; Logistics</v>
          </cell>
          <cell r="L913" t="str">
            <v>WhereIsMyTransport</v>
          </cell>
          <cell r="M913">
            <v>0.9</v>
          </cell>
          <cell r="N913" t="str">
            <v>43475WhereIsMyTransport1850000</v>
          </cell>
          <cell r="O913" t="str">
            <v/>
          </cell>
          <cell r="P913">
            <v>1</v>
          </cell>
          <cell r="Q913">
            <v>2015</v>
          </cell>
          <cell r="R913">
            <v>5770000</v>
          </cell>
          <cell r="S913">
            <v>0</v>
          </cell>
          <cell r="T913" t="str">
            <v>3. Early Venture</v>
          </cell>
          <cell r="U913" t="str">
            <v>Transport &amp; Logistics</v>
          </cell>
          <cell r="V913">
            <v>2019</v>
          </cell>
          <cell r="W913">
            <v>1</v>
          </cell>
          <cell r="X913">
            <v>1</v>
          </cell>
          <cell r="Y913">
            <v>1</v>
          </cell>
          <cell r="Z913">
            <v>2</v>
          </cell>
        </row>
        <row r="914">
          <cell r="A914">
            <v>43479</v>
          </cell>
          <cell r="B914" t="str">
            <v>Bboxx</v>
          </cell>
          <cell r="C914">
            <v>31000000</v>
          </cell>
          <cell r="E914" t="str">
            <v>Private Equity</v>
          </cell>
          <cell r="F914" t="str">
            <v>Africa Infrastructure Investment Managers</v>
          </cell>
          <cell r="G914" t="str">
            <v>https://digestafrica.com/aiim-invest-bboxx-stake/#.XDzeRVwzbb0</v>
          </cell>
          <cell r="H914" t="str">
            <v>United Kingdom</v>
          </cell>
          <cell r="I914" t="str">
            <v>United Kingdom</v>
          </cell>
          <cell r="J914" t="str">
            <v>Electrical Distribution, Energy, Energy Management, Manufacturing, Product Design, Renewable Energy, Solar</v>
          </cell>
          <cell r="K914" t="str">
            <v>Energy &amp; Environment Resources</v>
          </cell>
          <cell r="L914" t="str">
            <v>Bboxx</v>
          </cell>
          <cell r="M914">
            <v>0.9</v>
          </cell>
          <cell r="N914" t="str">
            <v>43479Bboxx31000000</v>
          </cell>
          <cell r="O914" t="str">
            <v/>
          </cell>
          <cell r="P914">
            <v>1</v>
          </cell>
          <cell r="Q914">
            <v>2010</v>
          </cell>
          <cell r="R914">
            <v>120700000</v>
          </cell>
          <cell r="S914">
            <v>1</v>
          </cell>
          <cell r="T914" t="str">
            <v>6. Private Equity</v>
          </cell>
          <cell r="U914" t="e">
            <v>#N/A</v>
          </cell>
          <cell r="V914">
            <v>2019</v>
          </cell>
          <cell r="W914">
            <v>1</v>
          </cell>
          <cell r="X914">
            <v>1</v>
          </cell>
          <cell r="Y914">
            <v>1</v>
          </cell>
          <cell r="Z914">
            <v>1</v>
          </cell>
        </row>
        <row r="915">
          <cell r="A915">
            <v>43479</v>
          </cell>
          <cell r="B915" t="str">
            <v>Afrikrea</v>
          </cell>
          <cell r="C915">
            <v>550000</v>
          </cell>
          <cell r="E915" t="str">
            <v>Seed</v>
          </cell>
          <cell r="F915" t="str">
            <v>Saviu Ventures</v>
          </cell>
          <cell r="G915" t="str">
            <v>https://www.crunchbase.com/funding_round/afrikrea-seed--e5779341</v>
          </cell>
          <cell r="H915" t="str">
            <v>Ivory Coast</v>
          </cell>
          <cell r="I915" t="str">
            <v>Ivory Coast</v>
          </cell>
          <cell r="J915" t="str">
            <v>Art, E-Commerce, Fashion, Handmade</v>
          </cell>
          <cell r="K915" t="str">
            <v>E-Commerce &amp; Retail</v>
          </cell>
          <cell r="L915" t="str">
            <v>Afrikrea</v>
          </cell>
          <cell r="M915">
            <v>0.9</v>
          </cell>
          <cell r="N915" t="str">
            <v>43479Afrikrea550000</v>
          </cell>
          <cell r="O915" t="str">
            <v/>
          </cell>
          <cell r="P915">
            <v>1</v>
          </cell>
          <cell r="Q915">
            <v>2012</v>
          </cell>
          <cell r="R915">
            <v>1069000</v>
          </cell>
          <cell r="S915">
            <v>0</v>
          </cell>
          <cell r="T915" t="str">
            <v>2. Seed</v>
          </cell>
          <cell r="U915" t="str">
            <v>E-commerce &amp; Retail</v>
          </cell>
          <cell r="V915">
            <v>2019</v>
          </cell>
          <cell r="W915">
            <v>1</v>
          </cell>
          <cell r="X915">
            <v>1</v>
          </cell>
          <cell r="Y915">
            <v>1</v>
          </cell>
          <cell r="Z915">
            <v>1</v>
          </cell>
        </row>
        <row r="916">
          <cell r="A916">
            <v>43480</v>
          </cell>
          <cell r="B916" t="str">
            <v xml:space="preserve">Kamtar </v>
          </cell>
          <cell r="C916">
            <v>470000</v>
          </cell>
          <cell r="E916" t="str">
            <v>Seed</v>
          </cell>
          <cell r="F916" t="str">
            <v>Saviu Ventures</v>
          </cell>
          <cell r="G916" t="str">
            <v>https://www.crunchbase.com/organization/kamtar#section-overview</v>
          </cell>
          <cell r="H916" t="str">
            <v>Ivory Coast</v>
          </cell>
          <cell r="I916" t="str">
            <v>Ivory Coast</v>
          </cell>
          <cell r="J916" t="str">
            <v>E-Commerce, Internet, Transportation</v>
          </cell>
          <cell r="K916" t="str">
            <v>Transport &amp; Logistics</v>
          </cell>
          <cell r="L916" t="str">
            <v xml:space="preserve">Kamtar </v>
          </cell>
          <cell r="M916">
            <v>0.9</v>
          </cell>
          <cell r="N916" t="str">
            <v>43480Kamtar 470000</v>
          </cell>
          <cell r="O916" t="str">
            <v/>
          </cell>
          <cell r="P916">
            <v>1</v>
          </cell>
          <cell r="Q916">
            <v>2018</v>
          </cell>
          <cell r="R916">
            <v>697000</v>
          </cell>
          <cell r="S916">
            <v>0</v>
          </cell>
          <cell r="T916" t="str">
            <v>2. Seed</v>
          </cell>
          <cell r="U916" t="str">
            <v>Transport &amp; Logistics</v>
          </cell>
          <cell r="V916">
            <v>2019</v>
          </cell>
          <cell r="W916">
            <v>1</v>
          </cell>
          <cell r="X916">
            <v>1</v>
          </cell>
          <cell r="Y916">
            <v>1</v>
          </cell>
          <cell r="Z916">
            <v>1</v>
          </cell>
        </row>
        <row r="917">
          <cell r="A917">
            <v>43480</v>
          </cell>
          <cell r="B917" t="str">
            <v>Vollar</v>
          </cell>
          <cell r="C917">
            <v>35300</v>
          </cell>
          <cell r="E917" t="str">
            <v>Seed</v>
          </cell>
          <cell r="F917" t="str">
            <v>Daniel James</v>
          </cell>
          <cell r="G917" t="str">
            <v>https://www.crunchbase.com/organization/vollar#section-overview</v>
          </cell>
          <cell r="H917" t="str">
            <v>South Africa</v>
          </cell>
          <cell r="I917" t="str">
            <v>South Africa</v>
          </cell>
          <cell r="J917" t="str">
            <v>Blockchain, Financial Services, FinTech, Information Technology</v>
          </cell>
          <cell r="K917" t="str">
            <v>Financial Services</v>
          </cell>
          <cell r="L917" t="str">
            <v>Vollar</v>
          </cell>
          <cell r="M917">
            <v>0.9</v>
          </cell>
          <cell r="N917" t="str">
            <v>43480Vollar35300</v>
          </cell>
          <cell r="O917" t="str">
            <v/>
          </cell>
          <cell r="P917">
            <v>1</v>
          </cell>
          <cell r="Q917">
            <v>2018</v>
          </cell>
          <cell r="R917">
            <v>35300</v>
          </cell>
          <cell r="S917">
            <v>0</v>
          </cell>
          <cell r="T917" t="str">
            <v>2. Seed</v>
          </cell>
          <cell r="U917" t="str">
            <v>Financial Services</v>
          </cell>
          <cell r="V917">
            <v>2019</v>
          </cell>
          <cell r="W917">
            <v>1</v>
          </cell>
          <cell r="X917">
            <v>1</v>
          </cell>
          <cell r="Y917">
            <v>1</v>
          </cell>
          <cell r="Z917">
            <v>1</v>
          </cell>
        </row>
        <row r="918">
          <cell r="A918">
            <v>43482</v>
          </cell>
          <cell r="B918" t="str">
            <v>ZayRide</v>
          </cell>
          <cell r="C918" t="str">
            <v>Undisclosed</v>
          </cell>
          <cell r="E918" t="str">
            <v>Seed</v>
          </cell>
          <cell r="F918" t="str">
            <v>Undisclosed</v>
          </cell>
          <cell r="G918" t="str">
            <v>http://disrupt-africa.com/2019/01/ethiopian-startup-behind-zayride-taxi-app-secures-seed-funding/</v>
          </cell>
          <cell r="H918" t="str">
            <v>Ethiopia</v>
          </cell>
          <cell r="I918" t="str">
            <v>Ethiopia</v>
          </cell>
          <cell r="J918" t="str">
            <v>Apps, Internet, Travel</v>
          </cell>
          <cell r="K918" t="str">
            <v>Information Technology</v>
          </cell>
          <cell r="L918" t="str">
            <v>ZayRide</v>
          </cell>
          <cell r="M918">
            <v>0.9</v>
          </cell>
          <cell r="N918" t="str">
            <v>43482ZayRideUndisclosed</v>
          </cell>
          <cell r="O918" t="str">
            <v/>
          </cell>
          <cell r="P918">
            <v>0</v>
          </cell>
          <cell r="Q918">
            <v>2015</v>
          </cell>
          <cell r="R918">
            <v>100000</v>
          </cell>
          <cell r="S918">
            <v>0</v>
          </cell>
          <cell r="T918" t="str">
            <v>2. Seed</v>
          </cell>
          <cell r="U918" t="str">
            <v>Other Technologies &amp; Information Technology</v>
          </cell>
          <cell r="V918">
            <v>2019</v>
          </cell>
          <cell r="W918">
            <v>1</v>
          </cell>
          <cell r="X918">
            <v>1</v>
          </cell>
          <cell r="Y918">
            <v>1</v>
          </cell>
          <cell r="Z918">
            <v>1</v>
          </cell>
        </row>
        <row r="919">
          <cell r="A919">
            <v>43482</v>
          </cell>
          <cell r="B919" t="str">
            <v>SolarWorks!</v>
          </cell>
          <cell r="C919">
            <v>2000000</v>
          </cell>
          <cell r="E919" t="str">
            <v>Debt Financing</v>
          </cell>
          <cell r="F919" t="str">
            <v>SunFunder, MFX Solutions</v>
          </cell>
          <cell r="G919" t="str">
            <v>https://digestafrica.com/solarworks-debt-sunfunder-mfx-solutions/</v>
          </cell>
          <cell r="H919" t="str">
            <v>South Africa</v>
          </cell>
          <cell r="I919" t="str">
            <v>South Africa</v>
          </cell>
          <cell r="J919" t="str">
            <v>Solar products, Distribution in emerging markets, Product design, and After sales support</v>
          </cell>
          <cell r="K919" t="str">
            <v>Energy &amp; Environment Resources</v>
          </cell>
          <cell r="L919" t="str">
            <v>Solarworks!</v>
          </cell>
          <cell r="M919">
            <v>0.9</v>
          </cell>
          <cell r="N919" t="str">
            <v>43482SolarWorks!2000000</v>
          </cell>
          <cell r="O919" t="str">
            <v/>
          </cell>
          <cell r="P919">
            <v>1</v>
          </cell>
          <cell r="Q919">
            <v>2007</v>
          </cell>
          <cell r="R919">
            <v>4270000</v>
          </cell>
          <cell r="S919">
            <v>0</v>
          </cell>
          <cell r="T919" t="str">
            <v>5. Debt Financing</v>
          </cell>
          <cell r="U919" t="e">
            <v>#N/A</v>
          </cell>
          <cell r="V919">
            <v>2019</v>
          </cell>
          <cell r="W919">
            <v>1</v>
          </cell>
          <cell r="X919">
            <v>1</v>
          </cell>
          <cell r="Y919">
            <v>1</v>
          </cell>
          <cell r="Z919">
            <v>2</v>
          </cell>
        </row>
        <row r="920">
          <cell r="A920">
            <v>43482</v>
          </cell>
          <cell r="B920" t="str">
            <v>M-Tiba</v>
          </cell>
          <cell r="C920">
            <v>1475000</v>
          </cell>
          <cell r="E920" t="str">
            <v>Debt Financing</v>
          </cell>
          <cell r="F920" t="str">
            <v>French Development Agency</v>
          </cell>
          <cell r="G920" t="str">
            <v>https://hapakenya.com/2019/01/23/the-french-development-agency-invests-ksh-150-million-in-m-tiba/</v>
          </cell>
          <cell r="H920" t="str">
            <v>Kenya</v>
          </cell>
          <cell r="I920" t="str">
            <v>Kenya</v>
          </cell>
          <cell r="J920" t="str">
            <v>Health Care, mHealth, Wellness</v>
          </cell>
          <cell r="K920" t="str">
            <v>Financial Services</v>
          </cell>
          <cell r="L920" t="str">
            <v>M-Tiba</v>
          </cell>
          <cell r="M920">
            <v>0.9</v>
          </cell>
          <cell r="N920" t="str">
            <v>43482M-Tiba1475000</v>
          </cell>
          <cell r="O920" t="str">
            <v/>
          </cell>
          <cell r="P920">
            <v>1</v>
          </cell>
          <cell r="Q920">
            <v>2016</v>
          </cell>
          <cell r="R920">
            <v>2975000</v>
          </cell>
          <cell r="S920">
            <v>0</v>
          </cell>
          <cell r="T920" t="str">
            <v>5. Debt Financing</v>
          </cell>
          <cell r="U920" t="str">
            <v>Financial Services</v>
          </cell>
          <cell r="V920">
            <v>2019</v>
          </cell>
          <cell r="W920">
            <v>1</v>
          </cell>
          <cell r="X920">
            <v>1</v>
          </cell>
          <cell r="Y920">
            <v>1</v>
          </cell>
          <cell r="Z920">
            <v>1</v>
          </cell>
        </row>
        <row r="921">
          <cell r="A921">
            <v>43482</v>
          </cell>
          <cell r="B921" t="str">
            <v>Bkam</v>
          </cell>
          <cell r="C921">
            <v>500000</v>
          </cell>
          <cell r="E921" t="str">
            <v>Series B</v>
          </cell>
          <cell r="F921" t="str">
            <v>Osman Ahmed Osman, Jabbar Internet Group, ACE &amp; Company</v>
          </cell>
          <cell r="G921" t="str">
            <v>https://www.menabytes.com/failed-startups-bkam/?utm_source=dlvr.it&amp;utm_medium=twitter</v>
          </cell>
          <cell r="H921" t="str">
            <v>Egypt</v>
          </cell>
          <cell r="I921" t="str">
            <v>Egypt</v>
          </cell>
          <cell r="J921" t="str">
            <v>E-Commerce, Information Technology, Price Comparison</v>
          </cell>
          <cell r="K921" t="str">
            <v>Information Technology</v>
          </cell>
          <cell r="L921" t="str">
            <v>Bkam</v>
          </cell>
          <cell r="M921">
            <v>0.9</v>
          </cell>
          <cell r="N921" t="str">
            <v>43482Bkam500000</v>
          </cell>
          <cell r="O921" t="str">
            <v/>
          </cell>
          <cell r="P921">
            <v>1</v>
          </cell>
          <cell r="Q921">
            <v>2012</v>
          </cell>
          <cell r="R921">
            <v>500000</v>
          </cell>
          <cell r="S921">
            <v>0</v>
          </cell>
          <cell r="T921" t="str">
            <v>3. Early Venture</v>
          </cell>
          <cell r="U921" t="str">
            <v>Other Technologies &amp; Information Technology</v>
          </cell>
          <cell r="V921">
            <v>2019</v>
          </cell>
          <cell r="W921">
            <v>1</v>
          </cell>
          <cell r="X921">
            <v>1</v>
          </cell>
          <cell r="Y921">
            <v>1</v>
          </cell>
          <cell r="Z921">
            <v>3</v>
          </cell>
        </row>
        <row r="922">
          <cell r="A922">
            <v>43483</v>
          </cell>
          <cell r="B922" t="str">
            <v>Talent2Africa</v>
          </cell>
          <cell r="C922">
            <v>1000000</v>
          </cell>
          <cell r="E922" t="str">
            <v>Seed</v>
          </cell>
          <cell r="F922" t="str">
            <v>Saviu Ventures</v>
          </cell>
          <cell r="G922" t="str">
            <v>https://digestafrica.com/mauritius-talent2africa-seed-funding/#.XGvPbOgzbb0</v>
          </cell>
          <cell r="H922" t="str">
            <v>Senegal</v>
          </cell>
          <cell r="I922" t="str">
            <v>Senegal</v>
          </cell>
          <cell r="J922" t="str">
            <v>Consulting, Human Resources, Social Recruiting</v>
          </cell>
          <cell r="K922" t="str">
            <v>Recruitment</v>
          </cell>
          <cell r="L922" t="str">
            <v>Talent2Africa</v>
          </cell>
          <cell r="M922">
            <v>0.9</v>
          </cell>
          <cell r="N922" t="str">
            <v>43483Talent2Africa1000000</v>
          </cell>
          <cell r="O922" t="str">
            <v/>
          </cell>
          <cell r="P922">
            <v>1</v>
          </cell>
          <cell r="Q922">
            <v>2016</v>
          </cell>
          <cell r="R922">
            <v>1000000</v>
          </cell>
          <cell r="S922">
            <v>0</v>
          </cell>
          <cell r="T922" t="str">
            <v>2. Seed</v>
          </cell>
          <cell r="U922" t="str">
            <v>Employment, Talent &amp; Labour</v>
          </cell>
          <cell r="V922">
            <v>2019</v>
          </cell>
          <cell r="W922">
            <v>1</v>
          </cell>
          <cell r="X922">
            <v>1</v>
          </cell>
          <cell r="Y922">
            <v>1</v>
          </cell>
          <cell r="Z922">
            <v>1</v>
          </cell>
        </row>
        <row r="923">
          <cell r="A923">
            <v>43484</v>
          </cell>
          <cell r="B923" t="str">
            <v>Neopenda</v>
          </cell>
          <cell r="C923">
            <v>300000</v>
          </cell>
          <cell r="E923" t="str">
            <v>Crowdfunding</v>
          </cell>
          <cell r="F923" t="str">
            <v>Undisclosed</v>
          </cell>
          <cell r="G923" t="str">
            <v>https://republic.co/neopenda</v>
          </cell>
          <cell r="H923" t="str">
            <v>Uganda</v>
          </cell>
          <cell r="I923" t="str">
            <v>Uganda</v>
          </cell>
          <cell r="J923" t="str">
            <v>Baby, Crowdfunding, Health Care, Medical Device, Wearables</v>
          </cell>
          <cell r="K923" t="str">
            <v>Healthcare &amp; Pharma</v>
          </cell>
          <cell r="L923" t="str">
            <v>Neopenda</v>
          </cell>
          <cell r="M923">
            <v>0.9</v>
          </cell>
          <cell r="N923" t="str">
            <v>43484Neopenda300000</v>
          </cell>
          <cell r="O923" t="str">
            <v/>
          </cell>
          <cell r="P923">
            <v>1</v>
          </cell>
          <cell r="Q923">
            <v>2015</v>
          </cell>
          <cell r="R923">
            <v>1510000</v>
          </cell>
          <cell r="S923">
            <v>0</v>
          </cell>
          <cell r="T923" t="str">
            <v>7. Offerings</v>
          </cell>
          <cell r="U923" t="str">
            <v>Health &amp; Pharmaceuticals</v>
          </cell>
          <cell r="V923">
            <v>2019</v>
          </cell>
          <cell r="W923">
            <v>1</v>
          </cell>
          <cell r="X923">
            <v>1</v>
          </cell>
          <cell r="Y923">
            <v>1</v>
          </cell>
          <cell r="Z923">
            <v>1</v>
          </cell>
        </row>
        <row r="924">
          <cell r="A924">
            <v>43486</v>
          </cell>
          <cell r="B924" t="str">
            <v>AwaBike</v>
          </cell>
          <cell r="C924" t="str">
            <v>Undisclosed</v>
          </cell>
          <cell r="E924" t="str">
            <v>Seed</v>
          </cell>
          <cell r="F924" t="str">
            <v>Oui Capital</v>
          </cell>
          <cell r="G924" t="str">
            <v>https://impactalpha.com/oui-capital-launches-to-fill-capital-and-mentorship-gaps-for-african-startups/</v>
          </cell>
          <cell r="H924" t="str">
            <v>Nigeria</v>
          </cell>
          <cell r="I924" t="str">
            <v>Nigeria</v>
          </cell>
          <cell r="J924" t="str">
            <v>Bike-Sharing</v>
          </cell>
          <cell r="K924" t="str">
            <v>Transport &amp; Logistics</v>
          </cell>
          <cell r="L924" t="str">
            <v>Awabike</v>
          </cell>
          <cell r="V924">
            <v>2019</v>
          </cell>
          <cell r="W924">
            <v>1</v>
          </cell>
          <cell r="X924">
            <v>1</v>
          </cell>
          <cell r="Y924">
            <v>1</v>
          </cell>
          <cell r="Z924">
            <v>1</v>
          </cell>
        </row>
        <row r="925">
          <cell r="A925">
            <v>43486</v>
          </cell>
          <cell r="B925" t="str">
            <v>Copia Global</v>
          </cell>
          <cell r="C925">
            <v>2000000</v>
          </cell>
          <cell r="E925" t="str">
            <v>Series B</v>
          </cell>
          <cell r="F925" t="str">
            <v>Goodwell Investments</v>
          </cell>
          <cell r="G925" t="str">
            <v>https://digestafrica.com/goodwell-investments-kenya-copia-global/#.XEWOeVwzbb0</v>
          </cell>
          <cell r="H925" t="str">
            <v>Kenya</v>
          </cell>
          <cell r="I925" t="str">
            <v>Kenya</v>
          </cell>
          <cell r="J925" t="str">
            <v>Consumer Goods, Delivery, E-Commerce</v>
          </cell>
          <cell r="K925" t="str">
            <v>E-Commerce &amp; Retail</v>
          </cell>
          <cell r="L925" t="str">
            <v>Copia Global</v>
          </cell>
          <cell r="M925">
            <v>0.9</v>
          </cell>
          <cell r="N925" t="str">
            <v>43486Copia Global2000000</v>
          </cell>
          <cell r="O925" t="str">
            <v/>
          </cell>
          <cell r="P925">
            <v>1</v>
          </cell>
          <cell r="Q925">
            <v>2012</v>
          </cell>
          <cell r="R925">
            <v>22000000</v>
          </cell>
          <cell r="S925">
            <v>0</v>
          </cell>
          <cell r="T925" t="str">
            <v>3. Early Venture</v>
          </cell>
          <cell r="U925" t="str">
            <v>E-commerce &amp; Retail</v>
          </cell>
          <cell r="V925">
            <v>2019</v>
          </cell>
          <cell r="W925">
            <v>1</v>
          </cell>
          <cell r="X925">
            <v>1</v>
          </cell>
          <cell r="Y925">
            <v>1</v>
          </cell>
          <cell r="Z925">
            <v>1</v>
          </cell>
        </row>
        <row r="926">
          <cell r="A926">
            <v>43486</v>
          </cell>
          <cell r="B926" t="str">
            <v>Med.tn</v>
          </cell>
          <cell r="C926">
            <v>660000</v>
          </cell>
          <cell r="E926" t="str">
            <v>Seed</v>
          </cell>
          <cell r="F926" t="str">
            <v>CARTE Group</v>
          </cell>
          <cell r="G926" t="str">
            <v>https://thd.tn/med-tn-premiere-levee-de-fonds-de-2-millions-de-dinars-concretisee/</v>
          </cell>
          <cell r="H926" t="str">
            <v>Tunisia</v>
          </cell>
          <cell r="I926" t="str">
            <v>Tunisia</v>
          </cell>
          <cell r="J926" t="str">
            <v>Health Services, Information Technology</v>
          </cell>
          <cell r="K926" t="str">
            <v>Healthcare &amp; Pharma</v>
          </cell>
          <cell r="L926" t="str">
            <v>Med.Tn</v>
          </cell>
          <cell r="M926">
            <v>0.9</v>
          </cell>
          <cell r="N926" t="str">
            <v>43486Med.tn660000</v>
          </cell>
          <cell r="O926" t="str">
            <v/>
          </cell>
          <cell r="P926">
            <v>1</v>
          </cell>
          <cell r="Q926">
            <v>2016</v>
          </cell>
          <cell r="R926">
            <v>660000</v>
          </cell>
          <cell r="S926">
            <v>0</v>
          </cell>
          <cell r="T926" t="str">
            <v>2. Seed</v>
          </cell>
          <cell r="U926" t="str">
            <v>Health &amp; Pharmaceuticals</v>
          </cell>
          <cell r="V926">
            <v>2019</v>
          </cell>
          <cell r="W926">
            <v>1</v>
          </cell>
          <cell r="X926">
            <v>1</v>
          </cell>
          <cell r="Y926">
            <v>1</v>
          </cell>
          <cell r="Z926">
            <v>1</v>
          </cell>
        </row>
        <row r="927">
          <cell r="A927">
            <v>43487</v>
          </cell>
          <cell r="B927" t="str">
            <v>SuperFluids Labs</v>
          </cell>
          <cell r="C927" t="str">
            <v>Undisclosed</v>
          </cell>
          <cell r="E927" t="str">
            <v>Series A</v>
          </cell>
          <cell r="F927" t="str">
            <v>GreenTec Capital Partners</v>
          </cell>
          <cell r="G927" t="str">
            <v>https://greentec-capital.com/2019/01/22/greentec-invests-into-superfluid-labs/</v>
          </cell>
          <cell r="H927" t="str">
            <v>Kenya</v>
          </cell>
          <cell r="I927" t="str">
            <v>Kenya</v>
          </cell>
          <cell r="J927" t="str">
            <v>Analytics, Business Intelligence, Data Mining, FinTech, Personal Finance, SaaS</v>
          </cell>
          <cell r="K927" t="str">
            <v>Information Technology</v>
          </cell>
          <cell r="L927" t="str">
            <v>SuperFluids Labs</v>
          </cell>
          <cell r="M927">
            <v>0.9</v>
          </cell>
          <cell r="N927" t="str">
            <v>43487SuperFluids LabsUndisclosed</v>
          </cell>
          <cell r="O927" t="str">
            <v/>
          </cell>
          <cell r="P927">
            <v>0</v>
          </cell>
          <cell r="Q927">
            <v>2015</v>
          </cell>
          <cell r="R927">
            <v>0</v>
          </cell>
          <cell r="S927">
            <v>0</v>
          </cell>
          <cell r="T927" t="str">
            <v>3. Early Venture</v>
          </cell>
          <cell r="U927" t="str">
            <v>Other Technologies &amp; Information Technology</v>
          </cell>
          <cell r="V927">
            <v>2019</v>
          </cell>
          <cell r="W927">
            <v>1</v>
          </cell>
          <cell r="X927">
            <v>1</v>
          </cell>
          <cell r="Y927">
            <v>1</v>
          </cell>
          <cell r="Z927">
            <v>1</v>
          </cell>
        </row>
        <row r="928">
          <cell r="A928">
            <v>43487</v>
          </cell>
          <cell r="B928" t="str">
            <v>TheBoardroom Africa</v>
          </cell>
          <cell r="C928">
            <v>2065760</v>
          </cell>
          <cell r="E928" t="str">
            <v>Series A</v>
          </cell>
          <cell r="F928" t="str">
            <v>CDC Group</v>
          </cell>
          <cell r="G928" t="str">
            <v>https://digestafrica.com/cdc-theboardroom-africa-funding/#.XEcAA1wzbb0</v>
          </cell>
          <cell r="H928" t="str">
            <v>Mauritius</v>
          </cell>
          <cell r="I928" t="str">
            <v>Mauritius</v>
          </cell>
          <cell r="J928" t="str">
            <v>Executive Search, Board Search, Diversity, Training, Gender Strategy, Recruitment</v>
          </cell>
          <cell r="K928" t="str">
            <v>Recruitment</v>
          </cell>
          <cell r="L928" t="str">
            <v>TheBoardroom Africa</v>
          </cell>
          <cell r="M928">
            <v>0.9</v>
          </cell>
          <cell r="N928" t="str">
            <v>43487TheBoardroom Africa2065760</v>
          </cell>
          <cell r="O928" t="str">
            <v/>
          </cell>
          <cell r="P928">
            <v>1</v>
          </cell>
          <cell r="Q928">
            <v>2016</v>
          </cell>
          <cell r="R928">
            <v>2065760</v>
          </cell>
          <cell r="S928">
            <v>0</v>
          </cell>
          <cell r="T928" t="str">
            <v>3. Early Venture</v>
          </cell>
          <cell r="U928" t="str">
            <v>Employment, Talent &amp; Labour</v>
          </cell>
          <cell r="V928">
            <v>2019</v>
          </cell>
          <cell r="W928">
            <v>1</v>
          </cell>
          <cell r="X928">
            <v>1</v>
          </cell>
          <cell r="Y928">
            <v>1</v>
          </cell>
          <cell r="Z928">
            <v>1</v>
          </cell>
        </row>
        <row r="929">
          <cell r="A929">
            <v>43488</v>
          </cell>
          <cell r="B929" t="str">
            <v>Nocofio</v>
          </cell>
          <cell r="C929" t="str">
            <v>Undisclosed</v>
          </cell>
          <cell r="E929" t="str">
            <v>Seed</v>
          </cell>
          <cell r="F929" t="str">
            <v>Startupbootcamp FinTech Dubai</v>
          </cell>
          <cell r="G929" t="str">
            <v>https://www.crunchbase.com/organization/nocofio#section-funding-rounds</v>
          </cell>
          <cell r="H929" t="str">
            <v>Ghana</v>
          </cell>
          <cell r="I929" t="str">
            <v>Ghana</v>
          </cell>
          <cell r="J929" t="str">
            <v>Business Development, Micro Lending, Small and Medium Businesses</v>
          </cell>
          <cell r="K929" t="str">
            <v>Financial Services</v>
          </cell>
          <cell r="L929" t="str">
            <v>Nocofio</v>
          </cell>
          <cell r="M929">
            <v>0.9</v>
          </cell>
          <cell r="N929" t="str">
            <v>43488NocofioUndisclosed</v>
          </cell>
          <cell r="O929" t="str">
            <v/>
          </cell>
          <cell r="P929">
            <v>0</v>
          </cell>
          <cell r="Q929">
            <v>2018</v>
          </cell>
          <cell r="R929">
            <v>40000</v>
          </cell>
          <cell r="S929">
            <v>0</v>
          </cell>
          <cell r="T929" t="str">
            <v>2. Seed</v>
          </cell>
          <cell r="U929" t="str">
            <v>Financial Services</v>
          </cell>
          <cell r="V929">
            <v>2019</v>
          </cell>
          <cell r="W929">
            <v>1</v>
          </cell>
          <cell r="X929">
            <v>1</v>
          </cell>
          <cell r="Y929">
            <v>1</v>
          </cell>
          <cell r="Z929">
            <v>1</v>
          </cell>
        </row>
        <row r="930">
          <cell r="A930">
            <v>43488</v>
          </cell>
          <cell r="B930" t="str">
            <v>Andela</v>
          </cell>
          <cell r="C930">
            <v>100000000</v>
          </cell>
          <cell r="E930" t="str">
            <v>Series D</v>
          </cell>
          <cell r="F930" t="str">
            <v>Generation Investment Management, Chan Zuckerberg Initiative, GV, Spark Capital, CRE Venture Capital</v>
          </cell>
          <cell r="G930" t="str">
            <v>https://digestafrica.com/al-gore-firm-andela-series-d/#.XEhV8Fwzbb0</v>
          </cell>
          <cell r="H930" t="str">
            <v>United States</v>
          </cell>
          <cell r="I930" t="str">
            <v>United States</v>
          </cell>
          <cell r="J930" t="str">
            <v>Edtech, BPO, Recruitment, Software, Training</v>
          </cell>
          <cell r="K930" t="str">
            <v>Commercial &amp; Professional Services</v>
          </cell>
          <cell r="L930" t="str">
            <v>Andela</v>
          </cell>
          <cell r="M930">
            <v>0.9</v>
          </cell>
          <cell r="N930" t="str">
            <v>43488Andela100000000</v>
          </cell>
          <cell r="O930" t="str">
            <v/>
          </cell>
          <cell r="P930">
            <v>1</v>
          </cell>
          <cell r="Q930">
            <v>2014</v>
          </cell>
          <cell r="R930">
            <v>181000000</v>
          </cell>
          <cell r="S930" t="e">
            <v>#N/A</v>
          </cell>
          <cell r="T930" t="str">
            <v>4. Late Venture</v>
          </cell>
          <cell r="U930" t="str">
            <v>Other Technologies &amp; Information Technology</v>
          </cell>
          <cell r="V930">
            <v>2019</v>
          </cell>
          <cell r="W930">
            <v>1</v>
          </cell>
          <cell r="X930">
            <v>1</v>
          </cell>
          <cell r="Y930">
            <v>1</v>
          </cell>
          <cell r="Z930">
            <v>5</v>
          </cell>
        </row>
        <row r="931">
          <cell r="A931">
            <v>43489</v>
          </cell>
          <cell r="B931" t="str">
            <v xml:space="preserve">The Sun Exchange </v>
          </cell>
          <cell r="C931">
            <v>1000000</v>
          </cell>
          <cell r="E931" t="str">
            <v>ICO</v>
          </cell>
          <cell r="F931" t="str">
            <v>-</v>
          </cell>
          <cell r="G931" t="str">
            <v>https://weetracker.com/2019/01/24/south-african-sun-exchange-raises-usd-1-mn-from-recently-concluded-ico/</v>
          </cell>
          <cell r="H931" t="str">
            <v>South Africa</v>
          </cell>
          <cell r="I931" t="str">
            <v>South Africa</v>
          </cell>
          <cell r="J931" t="str">
            <v>Solar Energy Project Financing, Solar Power, Blockchain, Internet of Things, Ethereum Smart Contracts, Bitcoin</v>
          </cell>
          <cell r="K931" t="str">
            <v>Financial Services</v>
          </cell>
          <cell r="L931" t="str">
            <v xml:space="preserve">The Sun Exchange </v>
          </cell>
          <cell r="M931">
            <v>0.9</v>
          </cell>
          <cell r="N931" t="str">
            <v>43489The Sun Exchange 1000000</v>
          </cell>
          <cell r="O931" t="str">
            <v/>
          </cell>
          <cell r="P931">
            <v>1</v>
          </cell>
          <cell r="Q931">
            <v>2015</v>
          </cell>
          <cell r="R931">
            <v>3920000</v>
          </cell>
          <cell r="S931">
            <v>0</v>
          </cell>
          <cell r="T931" t="e">
            <v>#N/A</v>
          </cell>
          <cell r="U931" t="str">
            <v>Financial Services</v>
          </cell>
          <cell r="V931">
            <v>2019</v>
          </cell>
          <cell r="W931">
            <v>1</v>
          </cell>
          <cell r="X931">
            <v>1</v>
          </cell>
          <cell r="Y931">
            <v>1</v>
          </cell>
          <cell r="Z931">
            <v>1</v>
          </cell>
        </row>
        <row r="932">
          <cell r="A932">
            <v>43491</v>
          </cell>
          <cell r="B932" t="str">
            <v>Estate Intel</v>
          </cell>
          <cell r="C932">
            <v>10000</v>
          </cell>
          <cell r="E932" t="str">
            <v>Grant</v>
          </cell>
          <cell r="F932" t="str">
            <v>Techpoint</v>
          </cell>
          <cell r="G932" t="str">
            <v>https://techpoint.africa/2019/01/26/estate-intel-wins-pitch-storm-2019/</v>
          </cell>
          <cell r="H932" t="str">
            <v>Nigeria</v>
          </cell>
          <cell r="I932" t="str">
            <v>Nigeria</v>
          </cell>
          <cell r="J932" t="str">
            <v>Real Estate</v>
          </cell>
          <cell r="K932" t="str">
            <v>Real Estate</v>
          </cell>
          <cell r="L932" t="str">
            <v>Estate Intel</v>
          </cell>
          <cell r="M932">
            <v>0.9</v>
          </cell>
          <cell r="N932" t="str">
            <v>43491Estate Intel10000</v>
          </cell>
          <cell r="O932" t="str">
            <v/>
          </cell>
          <cell r="P932">
            <v>1</v>
          </cell>
          <cell r="Q932">
            <v>2014</v>
          </cell>
          <cell r="R932">
            <v>10000</v>
          </cell>
          <cell r="S932">
            <v>0</v>
          </cell>
          <cell r="T932" t="str">
            <v>1. Grant</v>
          </cell>
          <cell r="U932" t="str">
            <v>Construction &amp; Real Estate</v>
          </cell>
          <cell r="V932">
            <v>2019</v>
          </cell>
          <cell r="W932">
            <v>1</v>
          </cell>
          <cell r="X932">
            <v>1</v>
          </cell>
          <cell r="Y932">
            <v>1</v>
          </cell>
          <cell r="Z932">
            <v>1</v>
          </cell>
        </row>
        <row r="933">
          <cell r="A933">
            <v>43492</v>
          </cell>
          <cell r="B933" t="str">
            <v>Provider</v>
          </cell>
          <cell r="C933">
            <v>1000</v>
          </cell>
          <cell r="E933" t="str">
            <v>Pre-Seed</v>
          </cell>
          <cell r="F933" t="str">
            <v>Rowland Eno</v>
          </cell>
          <cell r="G933" t="str">
            <v>https://www.crunchbase.com/organization/provider#section-funding-rounds</v>
          </cell>
          <cell r="H933" t="str">
            <v>Nigeria</v>
          </cell>
          <cell r="I933" t="str">
            <v>Nigeria</v>
          </cell>
          <cell r="J933" t="str">
            <v>Artificial Intelligence, Facebook, Food Delivery, Messaging, Natural Language Processing, Shopping</v>
          </cell>
          <cell r="K933" t="str">
            <v>E-Commerce &amp; Retail</v>
          </cell>
          <cell r="L933" t="str">
            <v>Provider</v>
          </cell>
          <cell r="M933">
            <v>0.9</v>
          </cell>
          <cell r="N933" t="str">
            <v>43492Provider1000</v>
          </cell>
          <cell r="O933" t="str">
            <v/>
          </cell>
          <cell r="P933">
            <v>1</v>
          </cell>
          <cell r="Q933">
            <v>2019</v>
          </cell>
          <cell r="R933">
            <v>1000</v>
          </cell>
          <cell r="S933">
            <v>0</v>
          </cell>
          <cell r="T933" t="str">
            <v>2. Seed</v>
          </cell>
          <cell r="U933" t="str">
            <v>E-commerce &amp; Retail</v>
          </cell>
          <cell r="V933">
            <v>2019</v>
          </cell>
          <cell r="W933">
            <v>1</v>
          </cell>
          <cell r="X933">
            <v>1</v>
          </cell>
          <cell r="Y933">
            <v>1</v>
          </cell>
          <cell r="Z933">
            <v>1</v>
          </cell>
        </row>
        <row r="934">
          <cell r="A934">
            <v>43493</v>
          </cell>
          <cell r="B934" t="str">
            <v>Stack Dx</v>
          </cell>
          <cell r="C934" t="str">
            <v>Undisclosed</v>
          </cell>
          <cell r="E934" t="str">
            <v>Seed</v>
          </cell>
          <cell r="F934" t="str">
            <v>Microtraction</v>
          </cell>
          <cell r="G934" t="str">
            <v>https://opentraction.com/advanced-diagnostics-and-genetic-history-tests-with-stack-dx-32447351d4d1</v>
          </cell>
          <cell r="H934" t="str">
            <v>Nigeria</v>
          </cell>
          <cell r="I934" t="str">
            <v>Nigeria</v>
          </cell>
          <cell r="J934" t="str">
            <v>Fitness, Health Care, Internet</v>
          </cell>
          <cell r="K934" t="str">
            <v>Healthcare &amp; Pharma</v>
          </cell>
          <cell r="L934" t="str">
            <v>Stack Dx</v>
          </cell>
          <cell r="M934">
            <v>0.9</v>
          </cell>
          <cell r="N934" t="str">
            <v>43493Stack DxUndisclosed</v>
          </cell>
          <cell r="O934" t="str">
            <v/>
          </cell>
          <cell r="P934">
            <v>0</v>
          </cell>
          <cell r="Q934">
            <v>2018</v>
          </cell>
          <cell r="R934">
            <v>0</v>
          </cell>
          <cell r="S934">
            <v>0</v>
          </cell>
          <cell r="T934" t="str">
            <v>2. Seed</v>
          </cell>
          <cell r="U934" t="str">
            <v>Health &amp; Pharmaceuticals</v>
          </cell>
          <cell r="V934">
            <v>2019</v>
          </cell>
          <cell r="W934">
            <v>1</v>
          </cell>
          <cell r="X934">
            <v>1</v>
          </cell>
          <cell r="Y934">
            <v>1</v>
          </cell>
          <cell r="Z934">
            <v>1</v>
          </cell>
        </row>
        <row r="935">
          <cell r="A935">
            <v>43493</v>
          </cell>
          <cell r="B935" t="str">
            <v>Flow</v>
          </cell>
          <cell r="C935">
            <v>1500000</v>
          </cell>
          <cell r="E935" t="str">
            <v>Series A</v>
          </cell>
          <cell r="F935" t="str">
            <v>Kalon Venture Partners</v>
          </cell>
          <cell r="G935" t="str">
            <v>https://digestafrica.com/kalon-venture-partners-leads-1-5m-series-a-for-sa-startup-flow/#.XE9D9Fwzbb0</v>
          </cell>
          <cell r="H935" t="str">
            <v>South Africa</v>
          </cell>
          <cell r="I935" t="str">
            <v>South Africa</v>
          </cell>
          <cell r="J935" t="str">
            <v>Property, Tenant</v>
          </cell>
          <cell r="K935" t="str">
            <v>Real Estate</v>
          </cell>
          <cell r="L935" t="str">
            <v>Flow</v>
          </cell>
          <cell r="M935">
            <v>0.9</v>
          </cell>
          <cell r="N935" t="str">
            <v>43493Flow1500000</v>
          </cell>
          <cell r="O935" t="str">
            <v/>
          </cell>
          <cell r="P935">
            <v>1</v>
          </cell>
          <cell r="Q935">
            <v>2017</v>
          </cell>
          <cell r="R935">
            <v>1500000</v>
          </cell>
          <cell r="S935">
            <v>0</v>
          </cell>
          <cell r="T935" t="str">
            <v>3. Early Venture</v>
          </cell>
          <cell r="U935" t="str">
            <v>Construction &amp; Real Estate</v>
          </cell>
          <cell r="V935">
            <v>2019</v>
          </cell>
          <cell r="W935">
            <v>1</v>
          </cell>
          <cell r="X935">
            <v>1</v>
          </cell>
          <cell r="Y935">
            <v>1</v>
          </cell>
          <cell r="Z935">
            <v>1</v>
          </cell>
        </row>
        <row r="936">
          <cell r="A936">
            <v>43494</v>
          </cell>
          <cell r="B936" t="str">
            <v>Shortlist</v>
          </cell>
          <cell r="C936">
            <v>2000000</v>
          </cell>
          <cell r="E936" t="str">
            <v>Series A</v>
          </cell>
          <cell r="F936" t="str">
            <v>Blue Haven Initiative, Compass Venture Capital, Zephyr Acorn</v>
          </cell>
          <cell r="G936" t="str">
            <v>https://digestafrica.com/india-east-africa-shortlist-series-a/</v>
          </cell>
          <cell r="H936" t="str">
            <v>Kenya</v>
          </cell>
          <cell r="I936" t="str">
            <v>Kenya</v>
          </cell>
          <cell r="J936" t="str">
            <v>Recruiting, Talent, Hiring, Human Resources, Applicant Screening</v>
          </cell>
          <cell r="K936" t="str">
            <v>Recruitment</v>
          </cell>
          <cell r="L936" t="str">
            <v>Shortlist</v>
          </cell>
          <cell r="M936">
            <v>0.9</v>
          </cell>
          <cell r="N936" t="str">
            <v>43494Shortlist2000000</v>
          </cell>
          <cell r="O936" t="str">
            <v/>
          </cell>
          <cell r="P936">
            <v>1</v>
          </cell>
          <cell r="Q936">
            <v>2016</v>
          </cell>
          <cell r="R936">
            <v>3000000</v>
          </cell>
          <cell r="S936">
            <v>0</v>
          </cell>
          <cell r="T936" t="str">
            <v>3. Early Venture</v>
          </cell>
          <cell r="U936" t="str">
            <v>Employment, Talent &amp; Labour</v>
          </cell>
          <cell r="V936">
            <v>2019</v>
          </cell>
          <cell r="W936">
            <v>1</v>
          </cell>
          <cell r="X936">
            <v>1</v>
          </cell>
          <cell r="Y936">
            <v>1</v>
          </cell>
          <cell r="Z936">
            <v>3</v>
          </cell>
        </row>
        <row r="937">
          <cell r="A937">
            <v>43495</v>
          </cell>
          <cell r="B937" t="str">
            <v>Mavin Records</v>
          </cell>
          <cell r="C937" t="str">
            <v>Undisclosed</v>
          </cell>
          <cell r="E937" t="str">
            <v>Private Equity</v>
          </cell>
          <cell r="F937" t="str">
            <v>Kupanda Holdings</v>
          </cell>
          <cell r="G937" t="str">
            <v>https://digestafrica.com/nigeria-mavin-records-funding-kupanda-holdings/#.XFKVdFwzbb1</v>
          </cell>
          <cell r="H937" t="str">
            <v>Nigeria</v>
          </cell>
          <cell r="I937" t="str">
            <v>Nigeria</v>
          </cell>
          <cell r="J937" t="str">
            <v>Video</v>
          </cell>
          <cell r="K937" t="str">
            <v>Media &amp; Entertainment</v>
          </cell>
          <cell r="L937" t="str">
            <v>Mavin Records</v>
          </cell>
          <cell r="M937">
            <v>0.9</v>
          </cell>
          <cell r="N937" t="str">
            <v>43495Mavin RecordsUndisclosed</v>
          </cell>
          <cell r="O937" t="str">
            <v/>
          </cell>
          <cell r="P937">
            <v>0</v>
          </cell>
          <cell r="Q937">
            <v>2012</v>
          </cell>
          <cell r="R937">
            <v>0</v>
          </cell>
          <cell r="S937">
            <v>0</v>
          </cell>
          <cell r="T937" t="str">
            <v>6. Private Equity</v>
          </cell>
          <cell r="U937" t="str">
            <v>Media &amp; Entertainment</v>
          </cell>
          <cell r="V937">
            <v>2019</v>
          </cell>
          <cell r="W937">
            <v>1</v>
          </cell>
          <cell r="X937">
            <v>1</v>
          </cell>
          <cell r="Y937">
            <v>1</v>
          </cell>
          <cell r="Z937">
            <v>1</v>
          </cell>
        </row>
        <row r="938">
          <cell r="A938">
            <v>43495</v>
          </cell>
          <cell r="B938" t="str">
            <v>Airtel Africa</v>
          </cell>
          <cell r="C938">
            <v>200000000</v>
          </cell>
          <cell r="E938" t="str">
            <v>Private Equity</v>
          </cell>
          <cell r="F938" t="str">
            <v>Qatar Investment Authority</v>
          </cell>
          <cell r="G938" t="str">
            <v>https://www.vccircle.com/qatar-investment-authority-to-invest-200-mn-in-airtel-africa</v>
          </cell>
          <cell r="H938" t="str">
            <v>United Kingdom</v>
          </cell>
          <cell r="I938" t="str">
            <v>United Kingdom</v>
          </cell>
          <cell r="J938" t="str">
            <v>Mobile, Software, Telecommunications</v>
          </cell>
          <cell r="K938" t="str">
            <v>Telecommunications</v>
          </cell>
          <cell r="L938" t="str">
            <v>Airtel Africa</v>
          </cell>
          <cell r="M938">
            <v>0.9</v>
          </cell>
          <cell r="N938" t="str">
            <v>43495Airtel Africa200000000</v>
          </cell>
          <cell r="O938" t="str">
            <v/>
          </cell>
          <cell r="P938">
            <v>1</v>
          </cell>
          <cell r="Q938">
            <v>2000</v>
          </cell>
          <cell r="R938">
            <v>200000000</v>
          </cell>
          <cell r="S938">
            <v>1</v>
          </cell>
          <cell r="T938" t="str">
            <v>6. Private Equity</v>
          </cell>
          <cell r="U938" t="str">
            <v>Other Technologies &amp; Information Technology</v>
          </cell>
          <cell r="V938">
            <v>2019</v>
          </cell>
          <cell r="W938">
            <v>1</v>
          </cell>
          <cell r="X938">
            <v>1</v>
          </cell>
          <cell r="Y938">
            <v>1</v>
          </cell>
          <cell r="Z938">
            <v>1</v>
          </cell>
        </row>
        <row r="939">
          <cell r="A939">
            <v>43496</v>
          </cell>
          <cell r="B939" t="str">
            <v>Ctrl</v>
          </cell>
          <cell r="C939" t="str">
            <v>Undisclosed</v>
          </cell>
          <cell r="E939" t="str">
            <v>Seed</v>
          </cell>
          <cell r="F939" t="str">
            <v>Santam</v>
          </cell>
          <cell r="G939" t="str">
            <v>https://businesstech.co.za/news/banking/296554/santam-concludes-minority-investment-in-insurtech-start-up-ctrl/</v>
          </cell>
          <cell r="H939" t="str">
            <v>South Africa</v>
          </cell>
          <cell r="I939" t="str">
            <v>South Africa</v>
          </cell>
          <cell r="J939" t="str">
            <v>ERP for professionals, health, construction, professional services, and cinema and television</v>
          </cell>
          <cell r="K939" t="str">
            <v>Financial Services</v>
          </cell>
          <cell r="L939" t="str">
            <v>Ctrl</v>
          </cell>
          <cell r="M939">
            <v>0.9</v>
          </cell>
          <cell r="N939" t="str">
            <v>43496CtrlUndisclosed</v>
          </cell>
          <cell r="O939" t="str">
            <v/>
          </cell>
          <cell r="P939">
            <v>0</v>
          </cell>
          <cell r="Q939">
            <v>2017</v>
          </cell>
          <cell r="R939">
            <v>0</v>
          </cell>
          <cell r="S939">
            <v>0</v>
          </cell>
          <cell r="T939" t="str">
            <v>2. Seed</v>
          </cell>
          <cell r="U939" t="str">
            <v>Financial Services</v>
          </cell>
          <cell r="V939">
            <v>2019</v>
          </cell>
          <cell r="W939">
            <v>1</v>
          </cell>
          <cell r="X939">
            <v>1</v>
          </cell>
          <cell r="Y939">
            <v>1</v>
          </cell>
          <cell r="Z939">
            <v>1</v>
          </cell>
        </row>
        <row r="940">
          <cell r="A940">
            <v>43497</v>
          </cell>
          <cell r="B940" t="str">
            <v>Pinoffer</v>
          </cell>
          <cell r="C940" t="str">
            <v>Undisclosed</v>
          </cell>
          <cell r="E940" t="str">
            <v>Seed</v>
          </cell>
          <cell r="F940" t="str">
            <v>500startups</v>
          </cell>
          <cell r="G940" t="str">
            <v>https://www.crunchbase.com/organization/pinoffer#section-overview</v>
          </cell>
          <cell r="H940" t="str">
            <v>Egypt</v>
          </cell>
          <cell r="I940" t="str">
            <v>Egypt</v>
          </cell>
          <cell r="J940" t="str">
            <v>Advertising Platforms, Mobile Advertising, Retail, Retail Technology</v>
          </cell>
          <cell r="K940" t="str">
            <v>Media &amp; Entertainment</v>
          </cell>
          <cell r="L940" t="str">
            <v>Pinoffer</v>
          </cell>
          <cell r="M940">
            <v>0.9</v>
          </cell>
          <cell r="N940" t="str">
            <v>43497PinofferUndisclosed</v>
          </cell>
          <cell r="O940" t="str">
            <v/>
          </cell>
          <cell r="P940">
            <v>0</v>
          </cell>
          <cell r="Q940">
            <v>2019</v>
          </cell>
          <cell r="R940">
            <v>50000</v>
          </cell>
          <cell r="S940">
            <v>0</v>
          </cell>
          <cell r="T940" t="str">
            <v>2. Seed</v>
          </cell>
          <cell r="U940" t="str">
            <v>Media &amp; Entertainment</v>
          </cell>
          <cell r="V940">
            <v>2019</v>
          </cell>
          <cell r="W940">
            <v>2</v>
          </cell>
          <cell r="X940">
            <v>1</v>
          </cell>
          <cell r="Y940">
            <v>1</v>
          </cell>
          <cell r="Z940">
            <v>1</v>
          </cell>
        </row>
        <row r="941">
          <cell r="A941">
            <v>43497</v>
          </cell>
          <cell r="B941" t="str">
            <v>FarmDrive</v>
          </cell>
          <cell r="C941" t="str">
            <v>Undisclosed</v>
          </cell>
          <cell r="E941" t="str">
            <v>Seed</v>
          </cell>
          <cell r="F941" t="str">
            <v>EWB Canada, AK IMPACT INVESTORS, 1 to 4 Foundation, ADAP SEED FUND 2, The Lakes Charitable Foundation</v>
          </cell>
          <cell r="G941" t="str">
            <v>https://digestafrica.com/kenya-farmdrive-investment-existing-backer/#.XFWL-Fwzbb0</v>
          </cell>
          <cell r="H941" t="str">
            <v>Kenya</v>
          </cell>
          <cell r="I941" t="str">
            <v>Kenya</v>
          </cell>
          <cell r="J941" t="str">
            <v>Agriculture, Analytics, FinTech, Information Services, Information Technology, Software</v>
          </cell>
          <cell r="K941" t="str">
            <v>Financial Services</v>
          </cell>
          <cell r="L941" t="str">
            <v>Farmdrive</v>
          </cell>
          <cell r="M941">
            <v>0.9</v>
          </cell>
          <cell r="N941" t="str">
            <v>43497FarmDriveUndisclosed</v>
          </cell>
          <cell r="O941" t="str">
            <v/>
          </cell>
          <cell r="P941">
            <v>0</v>
          </cell>
          <cell r="Q941">
            <v>2014</v>
          </cell>
          <cell r="R941">
            <v>0</v>
          </cell>
          <cell r="S941">
            <v>0</v>
          </cell>
          <cell r="T941" t="str">
            <v>2. Seed</v>
          </cell>
          <cell r="U941" t="str">
            <v>Financial Services</v>
          </cell>
          <cell r="V941">
            <v>2019</v>
          </cell>
          <cell r="W941">
            <v>2</v>
          </cell>
          <cell r="X941">
            <v>1</v>
          </cell>
          <cell r="Y941">
            <v>1</v>
          </cell>
          <cell r="Z941">
            <v>5</v>
          </cell>
        </row>
        <row r="942">
          <cell r="A942">
            <v>43497</v>
          </cell>
          <cell r="B942" t="str">
            <v>Innovation Management Research Institute</v>
          </cell>
          <cell r="C942" t="str">
            <v>Undisclosed</v>
          </cell>
          <cell r="E942" t="str">
            <v>Pre-Seed</v>
          </cell>
          <cell r="F942" t="str">
            <v>Undisclosed</v>
          </cell>
          <cell r="G942" t="str">
            <v>https://www.crunchbase.com/organization/innovation-management-research-institute#section-overview</v>
          </cell>
          <cell r="H942" t="str">
            <v>South Africa</v>
          </cell>
          <cell r="I942" t="str">
            <v>South Africa</v>
          </cell>
          <cell r="J942" t="str">
            <v>Business Development, Enterprise Software, Innovation Management, Management Consulting, Management Information Systems</v>
          </cell>
          <cell r="K942" t="str">
            <v>Information Technology</v>
          </cell>
          <cell r="L942" t="str">
            <v>Innovation Management Research Institute</v>
          </cell>
          <cell r="M942">
            <v>0.9</v>
          </cell>
          <cell r="N942" t="str">
            <v>43497Innovation Management Research InstituteUndisclosed</v>
          </cell>
          <cell r="O942" t="str">
            <v/>
          </cell>
          <cell r="P942">
            <v>0</v>
          </cell>
          <cell r="Q942">
            <v>2016</v>
          </cell>
          <cell r="R942">
            <v>0</v>
          </cell>
          <cell r="S942">
            <v>0</v>
          </cell>
          <cell r="T942" t="str">
            <v>2. Seed</v>
          </cell>
          <cell r="U942" t="str">
            <v>Other Technologies &amp; Information Technology</v>
          </cell>
          <cell r="V942">
            <v>2019</v>
          </cell>
          <cell r="W942">
            <v>2</v>
          </cell>
          <cell r="X942">
            <v>1</v>
          </cell>
          <cell r="Y942">
            <v>1</v>
          </cell>
          <cell r="Z942">
            <v>1</v>
          </cell>
        </row>
        <row r="943">
          <cell r="A943">
            <v>43497</v>
          </cell>
          <cell r="B943" t="str">
            <v>Eskom</v>
          </cell>
          <cell r="C943">
            <v>1086610000</v>
          </cell>
          <cell r="E943" t="str">
            <v>Debt Financing</v>
          </cell>
          <cell r="F943" t="str">
            <v>Undisclosed</v>
          </cell>
          <cell r="G943" t="str">
            <v>https://www.iol.co.za/news/politics/debt-ridden-eskom-secures-r15-billion-loan-19087276</v>
          </cell>
          <cell r="H943" t="str">
            <v/>
          </cell>
          <cell r="I943" t="str">
            <v/>
          </cell>
          <cell r="J943" t="str">
            <v/>
          </cell>
          <cell r="K943" t="str">
            <v/>
          </cell>
          <cell r="L943" t="e">
            <v>#N/A</v>
          </cell>
          <cell r="M943">
            <v>0.6428571428571429</v>
          </cell>
          <cell r="N943" t="str">
            <v>43497Eskom1086610000</v>
          </cell>
          <cell r="O943" t="str">
            <v/>
          </cell>
          <cell r="P943">
            <v>1</v>
          </cell>
          <cell r="Q943" t="str">
            <v/>
          </cell>
          <cell r="R943">
            <v>1086610000</v>
          </cell>
          <cell r="S943" t="e">
            <v>#N/A</v>
          </cell>
          <cell r="T943" t="str">
            <v>5. Debt Financing</v>
          </cell>
          <cell r="U943" t="e">
            <v>#N/A</v>
          </cell>
          <cell r="V943">
            <v>2019</v>
          </cell>
          <cell r="W943">
            <v>2</v>
          </cell>
          <cell r="X943">
            <v>1</v>
          </cell>
          <cell r="Y943">
            <v>1</v>
          </cell>
          <cell r="Z943">
            <v>1</v>
          </cell>
        </row>
        <row r="944">
          <cell r="A944">
            <v>43497</v>
          </cell>
          <cell r="B944" t="str">
            <v>Naiste</v>
          </cell>
          <cell r="C944">
            <v>707000</v>
          </cell>
          <cell r="E944" t="str">
            <v>Pre-Seed</v>
          </cell>
          <cell r="F944" t="str">
            <v>Shenall Bridglall</v>
          </cell>
          <cell r="G944" t="str">
            <v>https://www.crunchbase.com/organization/naiste#section-overview</v>
          </cell>
          <cell r="H944" t="str">
            <v>South Africa</v>
          </cell>
          <cell r="I944" t="str">
            <v>South Africa</v>
          </cell>
          <cell r="J944" t="str">
            <v>Retail</v>
          </cell>
          <cell r="K944" t="str">
            <v>E-Commerce &amp; Retail</v>
          </cell>
          <cell r="L944" t="str">
            <v>Naiste</v>
          </cell>
          <cell r="M944">
            <v>0.9</v>
          </cell>
          <cell r="N944" t="str">
            <v>43497Naiste707000</v>
          </cell>
          <cell r="O944" t="str">
            <v/>
          </cell>
          <cell r="P944">
            <v>1</v>
          </cell>
          <cell r="Q944">
            <v>2019</v>
          </cell>
          <cell r="R944">
            <v>707000</v>
          </cell>
          <cell r="S944">
            <v>0</v>
          </cell>
          <cell r="T944" t="str">
            <v>2. Seed</v>
          </cell>
          <cell r="U944" t="str">
            <v>E-commerce &amp; Retail</v>
          </cell>
          <cell r="V944">
            <v>2019</v>
          </cell>
          <cell r="W944">
            <v>2</v>
          </cell>
          <cell r="X944">
            <v>1</v>
          </cell>
          <cell r="Y944">
            <v>1</v>
          </cell>
          <cell r="Z944">
            <v>1</v>
          </cell>
        </row>
        <row r="945">
          <cell r="A945">
            <v>43497</v>
          </cell>
          <cell r="B945" t="str">
            <v>Compareha</v>
          </cell>
          <cell r="C945">
            <v>25000</v>
          </cell>
          <cell r="E945" t="str">
            <v>Pre-Seed</v>
          </cell>
          <cell r="F945" t="str">
            <v>International Finance Corporation (IFC), Pharos Holding, AlexBank, German Agency for International Cooperation and Sustainable Development (GIZ), Visa, Ayady, Sanad’s Entrepreneurship Academy, Export Development Bank of Egypt (EBE)</v>
          </cell>
          <cell r="G945" t="str">
            <v>https://www.crunchbase.com/funding_round/compareha-pre-seed--229c792f</v>
          </cell>
          <cell r="H945" t="str">
            <v>Egypt</v>
          </cell>
          <cell r="I945" t="str">
            <v>Egypt</v>
          </cell>
          <cell r="J945" t="str">
            <v>Information Technology, Financial Services</v>
          </cell>
          <cell r="K945" t="str">
            <v>Financial Services</v>
          </cell>
          <cell r="L945" t="str">
            <v>Compareha</v>
          </cell>
          <cell r="M945">
            <v>0.9</v>
          </cell>
          <cell r="N945" t="str">
            <v>43497Compareha25000</v>
          </cell>
          <cell r="O945" t="str">
            <v/>
          </cell>
          <cell r="P945">
            <v>1</v>
          </cell>
          <cell r="Q945">
            <v>2018</v>
          </cell>
          <cell r="R945">
            <v>25000</v>
          </cell>
          <cell r="S945">
            <v>0</v>
          </cell>
          <cell r="T945" t="str">
            <v>2. Seed</v>
          </cell>
          <cell r="U945" t="str">
            <v>Financial Services</v>
          </cell>
          <cell r="V945">
            <v>2019</v>
          </cell>
          <cell r="W945">
            <v>2</v>
          </cell>
          <cell r="X945">
            <v>1</v>
          </cell>
          <cell r="Y945">
            <v>1</v>
          </cell>
          <cell r="Z945">
            <v>8</v>
          </cell>
        </row>
        <row r="946">
          <cell r="A946">
            <v>43500</v>
          </cell>
          <cell r="B946" t="str">
            <v>Kasha</v>
          </cell>
          <cell r="C946" t="str">
            <v>Undisclosed</v>
          </cell>
          <cell r="E946" t="str">
            <v>Series A</v>
          </cell>
          <cell r="F946" t="str">
            <v>VestedWorld</v>
          </cell>
          <cell r="G946" t="str">
            <v>https://digestafrica.com/vestedworld-kasha-backers/#.XFqXHFwzbb0</v>
          </cell>
          <cell r="H946" t="str">
            <v>Rwanda</v>
          </cell>
          <cell r="I946" t="str">
            <v>Rwanda</v>
          </cell>
          <cell r="J946" t="str">
            <v>Consumer Goods, Retail, Retail Technology, Women</v>
          </cell>
          <cell r="K946" t="str">
            <v>E-Commerce &amp; Retail</v>
          </cell>
          <cell r="L946" t="str">
            <v>Kasha</v>
          </cell>
          <cell r="M946">
            <v>0.9</v>
          </cell>
          <cell r="N946" t="str">
            <v>43500KashaUndisclosed</v>
          </cell>
          <cell r="O946" t="str">
            <v/>
          </cell>
          <cell r="P946">
            <v>0</v>
          </cell>
          <cell r="Q946">
            <v>2016</v>
          </cell>
          <cell r="R946">
            <v>150000</v>
          </cell>
          <cell r="S946">
            <v>0</v>
          </cell>
          <cell r="T946" t="str">
            <v>3. Early Venture</v>
          </cell>
          <cell r="U946" t="str">
            <v>E-commerce &amp; Retail</v>
          </cell>
          <cell r="V946">
            <v>2019</v>
          </cell>
          <cell r="W946">
            <v>2</v>
          </cell>
          <cell r="X946">
            <v>1</v>
          </cell>
          <cell r="Y946">
            <v>1</v>
          </cell>
          <cell r="Z946">
            <v>1</v>
          </cell>
        </row>
        <row r="947">
          <cell r="A947">
            <v>43500</v>
          </cell>
          <cell r="B947" t="str">
            <v>Kora</v>
          </cell>
          <cell r="C947">
            <v>120000</v>
          </cell>
          <cell r="E947" t="str">
            <v>Seed</v>
          </cell>
          <cell r="F947" t="str">
            <v>Techstars</v>
          </cell>
          <cell r="G947" t="str">
            <v>https://startupheretoronto.com/type/startup-news/techstars-toronto-accelerator-welcomes-its-2019-class/</v>
          </cell>
          <cell r="H947" t="str">
            <v>Nigeria</v>
          </cell>
          <cell r="I947" t="str">
            <v>Nigeria</v>
          </cell>
          <cell r="J947" t="str">
            <v>Finacial Services</v>
          </cell>
          <cell r="K947" t="str">
            <v>Financial Services</v>
          </cell>
          <cell r="L947" t="str">
            <v>Kora</v>
          </cell>
          <cell r="M947">
            <v>0.9</v>
          </cell>
          <cell r="N947" t="str">
            <v>43500Kora120000</v>
          </cell>
          <cell r="O947" t="str">
            <v/>
          </cell>
          <cell r="P947">
            <v>1</v>
          </cell>
          <cell r="Q947">
            <v>2017</v>
          </cell>
          <cell r="R947">
            <v>120000</v>
          </cell>
          <cell r="S947">
            <v>0</v>
          </cell>
          <cell r="T947" t="str">
            <v>2. Seed</v>
          </cell>
          <cell r="U947" t="str">
            <v>Financial Services</v>
          </cell>
          <cell r="V947">
            <v>2019</v>
          </cell>
          <cell r="W947">
            <v>2</v>
          </cell>
          <cell r="X947">
            <v>1</v>
          </cell>
          <cell r="Y947">
            <v>1</v>
          </cell>
          <cell r="Z947">
            <v>1</v>
          </cell>
        </row>
        <row r="948">
          <cell r="A948">
            <v>43501</v>
          </cell>
          <cell r="B948" t="str">
            <v>Cortex Logic</v>
          </cell>
          <cell r="C948" t="str">
            <v>Undisclosed</v>
          </cell>
          <cell r="E948" t="str">
            <v>Series A</v>
          </cell>
          <cell r="F948" t="str">
            <v>Undisclosed</v>
          </cell>
          <cell r="G948" t="str">
            <v>https://www.itnewsafrica.com/2019/02/cortex-logic-secures-investment-to-grow-business-beyond-africa/</v>
          </cell>
          <cell r="H948" t="str">
            <v>South Africa</v>
          </cell>
          <cell r="I948" t="str">
            <v>South Africa</v>
          </cell>
          <cell r="J948" t="str">
            <v>Analytics, Artificial Intelligence, Human Resources, Information Technology, Security, Software</v>
          </cell>
          <cell r="K948" t="str">
            <v>Information Technology</v>
          </cell>
          <cell r="L948" t="str">
            <v>Cortex Logic</v>
          </cell>
          <cell r="M948">
            <v>0.9</v>
          </cell>
          <cell r="N948" t="str">
            <v>43501Cortex LogicUndisclosed</v>
          </cell>
          <cell r="O948" t="str">
            <v/>
          </cell>
          <cell r="P948">
            <v>0</v>
          </cell>
          <cell r="Q948">
            <v>2015</v>
          </cell>
          <cell r="R948">
            <v>0</v>
          </cell>
          <cell r="S948">
            <v>0</v>
          </cell>
          <cell r="T948" t="str">
            <v>3. Early Venture</v>
          </cell>
          <cell r="U948" t="str">
            <v>Other Technologies &amp; Information Technology</v>
          </cell>
          <cell r="V948">
            <v>2019</v>
          </cell>
          <cell r="W948">
            <v>2</v>
          </cell>
          <cell r="X948">
            <v>1</v>
          </cell>
          <cell r="Y948">
            <v>1</v>
          </cell>
          <cell r="Z948">
            <v>1</v>
          </cell>
        </row>
        <row r="949">
          <cell r="A949">
            <v>43504</v>
          </cell>
          <cell r="B949" t="str">
            <v>Tugende</v>
          </cell>
          <cell r="C949">
            <v>5000000</v>
          </cell>
          <cell r="E949" t="str">
            <v>Debt Financing</v>
          </cell>
          <cell r="F949" t="str">
            <v>PG Impact Investments</v>
          </cell>
          <cell r="G949" t="str">
            <v>http://pg-impact.com/2019/02/04/pg-impact-investments-makes-a-usd-5m-debt-investment-into-tugende-expanding-employment-opportunities-and-financial-inclusion-in-uganda/</v>
          </cell>
          <cell r="H949" t="str">
            <v>Uganda</v>
          </cell>
          <cell r="I949" t="str">
            <v>Uganda</v>
          </cell>
          <cell r="J949" t="str">
            <v>Car Sharing, Financial Services, Web Development, Asset Financing, Boda Boda</v>
          </cell>
          <cell r="K949" t="str">
            <v>Financial Services</v>
          </cell>
          <cell r="L949" t="str">
            <v>Tugende</v>
          </cell>
          <cell r="M949">
            <v>0.9</v>
          </cell>
          <cell r="N949" t="str">
            <v>43504Tugende5000000</v>
          </cell>
          <cell r="O949" t="str">
            <v/>
          </cell>
          <cell r="P949">
            <v>1</v>
          </cell>
          <cell r="Q949">
            <v>2012</v>
          </cell>
          <cell r="R949">
            <v>11080000</v>
          </cell>
          <cell r="S949">
            <v>0</v>
          </cell>
          <cell r="T949" t="str">
            <v>5. Debt Financing</v>
          </cell>
          <cell r="U949" t="str">
            <v>Financial Services</v>
          </cell>
          <cell r="V949">
            <v>2019</v>
          </cell>
          <cell r="W949">
            <v>2</v>
          </cell>
          <cell r="X949">
            <v>1</v>
          </cell>
          <cell r="Y949">
            <v>1</v>
          </cell>
          <cell r="Z949">
            <v>1</v>
          </cell>
        </row>
        <row r="950">
          <cell r="A950">
            <v>43505</v>
          </cell>
          <cell r="B950" t="str">
            <v>Wealth Migrate</v>
          </cell>
          <cell r="C950">
            <v>1700000</v>
          </cell>
          <cell r="E950" t="str">
            <v>Equity Crowdfunding</v>
          </cell>
          <cell r="F950" t="str">
            <v>https://www.crunchbase.com/search/funding_rounds/field/organizations/num_funding_rounds/wealth-migrate</v>
          </cell>
          <cell r="V950">
            <v>2019</v>
          </cell>
          <cell r="W950">
            <v>2</v>
          </cell>
          <cell r="X950">
            <v>1</v>
          </cell>
          <cell r="Y950">
            <v>1</v>
          </cell>
          <cell r="Z950">
            <v>1</v>
          </cell>
        </row>
        <row r="951">
          <cell r="A951">
            <v>43507</v>
          </cell>
          <cell r="B951" t="str">
            <v>Cloudshift</v>
          </cell>
          <cell r="C951">
            <v>100000</v>
          </cell>
          <cell r="E951" t="str">
            <v>Grant</v>
          </cell>
          <cell r="F951" t="str">
            <v>IntilaQ</v>
          </cell>
          <cell r="G951" t="str">
            <v>https://thd.tn/intilaq-fast-track-un-million-de-dinars-pour-les-5-startups-gagnantes/</v>
          </cell>
          <cell r="H951" t="str">
            <v>Tunisia</v>
          </cell>
          <cell r="I951" t="str">
            <v>Tunisia</v>
          </cell>
          <cell r="J951" t="str">
            <v>Project Delivery, CRM, and Cloud Computing</v>
          </cell>
          <cell r="K951" t="str">
            <v>Information Technology</v>
          </cell>
          <cell r="L951" t="str">
            <v>Cloudshift</v>
          </cell>
          <cell r="M951">
            <v>0.9</v>
          </cell>
          <cell r="N951" t="str">
            <v>43507Cloudshift100000</v>
          </cell>
          <cell r="O951" t="str">
            <v/>
          </cell>
          <cell r="P951">
            <v>1</v>
          </cell>
          <cell r="Q951">
            <v>2015</v>
          </cell>
          <cell r="R951">
            <v>100000</v>
          </cell>
          <cell r="S951">
            <v>0</v>
          </cell>
          <cell r="T951" t="str">
            <v>1. Grant</v>
          </cell>
          <cell r="U951" t="str">
            <v>Other Technologies &amp; Information Technology</v>
          </cell>
          <cell r="V951">
            <v>2019</v>
          </cell>
          <cell r="W951">
            <v>2</v>
          </cell>
          <cell r="X951">
            <v>1</v>
          </cell>
          <cell r="Y951">
            <v>1</v>
          </cell>
          <cell r="Z951">
            <v>1</v>
          </cell>
        </row>
        <row r="952">
          <cell r="A952">
            <v>43507</v>
          </cell>
          <cell r="B952" t="str">
            <v>Appro.tn</v>
          </cell>
          <cell r="C952">
            <v>70000</v>
          </cell>
          <cell r="E952" t="str">
            <v>Grant</v>
          </cell>
          <cell r="F952" t="str">
            <v>IntilaQ</v>
          </cell>
          <cell r="G952" t="str">
            <v>https://thd.tn/intilaq-fast-track-un-million-de-dinars-pour-les-5-startups-gagnantes/</v>
          </cell>
          <cell r="H952" t="str">
            <v>Tunisia</v>
          </cell>
          <cell r="I952" t="str">
            <v>Tunisia</v>
          </cell>
          <cell r="J952" t="str">
            <v>Transportation, Supply Chain</v>
          </cell>
          <cell r="K952" t="str">
            <v>Transport &amp; Logistics</v>
          </cell>
          <cell r="L952" t="str">
            <v>Appro.tn</v>
          </cell>
          <cell r="M952">
            <v>0.9</v>
          </cell>
          <cell r="N952" t="str">
            <v>43507Appro.tn70000</v>
          </cell>
          <cell r="O952" t="str">
            <v/>
          </cell>
          <cell r="P952">
            <v>1</v>
          </cell>
          <cell r="Q952">
            <v>2018</v>
          </cell>
          <cell r="R952">
            <v>70000</v>
          </cell>
          <cell r="S952">
            <v>0</v>
          </cell>
          <cell r="T952" t="str">
            <v>1. Grant</v>
          </cell>
          <cell r="U952" t="str">
            <v>Transport &amp; Logistics</v>
          </cell>
          <cell r="V952">
            <v>2019</v>
          </cell>
          <cell r="W952">
            <v>2</v>
          </cell>
          <cell r="X952">
            <v>1</v>
          </cell>
          <cell r="Y952">
            <v>1</v>
          </cell>
          <cell r="Z952">
            <v>1</v>
          </cell>
        </row>
        <row r="953">
          <cell r="A953">
            <v>43507</v>
          </cell>
          <cell r="B953" t="str">
            <v>Deepera</v>
          </cell>
          <cell r="C953">
            <v>70000</v>
          </cell>
          <cell r="E953" t="str">
            <v>Grant</v>
          </cell>
          <cell r="F953" t="str">
            <v>IntilaQ</v>
          </cell>
          <cell r="G953" t="str">
            <v>https://thd.tn/intilaq-fast-track-un-million-de-dinars-pour-les-5-startups-gagnantes/</v>
          </cell>
          <cell r="H953" t="str">
            <v>Tunisia</v>
          </cell>
          <cell r="I953" t="str">
            <v>Tunisia</v>
          </cell>
          <cell r="J953" t="str">
            <v>Artificial Intelligence, Information Technology</v>
          </cell>
          <cell r="K953" t="str">
            <v>Information Technology</v>
          </cell>
          <cell r="L953" t="str">
            <v>Deepera</v>
          </cell>
          <cell r="M953">
            <v>0.9</v>
          </cell>
          <cell r="N953" t="str">
            <v>43507Deepera70000</v>
          </cell>
          <cell r="O953" t="str">
            <v/>
          </cell>
          <cell r="P953">
            <v>1</v>
          </cell>
          <cell r="Q953">
            <v>2018</v>
          </cell>
          <cell r="R953">
            <v>70000</v>
          </cell>
          <cell r="S953">
            <v>0</v>
          </cell>
          <cell r="T953" t="str">
            <v>1. Grant</v>
          </cell>
          <cell r="U953" t="str">
            <v>Other Technologies &amp; Information Technology</v>
          </cell>
          <cell r="V953">
            <v>2019</v>
          </cell>
          <cell r="W953">
            <v>2</v>
          </cell>
          <cell r="X953">
            <v>1</v>
          </cell>
          <cell r="Y953">
            <v>1</v>
          </cell>
          <cell r="Z953">
            <v>1</v>
          </cell>
        </row>
        <row r="954">
          <cell r="A954">
            <v>43507</v>
          </cell>
          <cell r="B954" t="str">
            <v>Attila Tel</v>
          </cell>
          <cell r="C954">
            <v>50000</v>
          </cell>
          <cell r="E954" t="str">
            <v>Grant</v>
          </cell>
          <cell r="F954" t="str">
            <v>IntilaQ</v>
          </cell>
          <cell r="G954" t="str">
            <v>https://thd.tn/intilaq-fast-track-un-million-de-dinars-pour-les-5-startups-gagnantes/</v>
          </cell>
          <cell r="H954" t="str">
            <v>Tunisia</v>
          </cell>
          <cell r="I954" t="str">
            <v>Tunisia</v>
          </cell>
          <cell r="J954" t="str">
            <v>Information Services, Information Technology</v>
          </cell>
          <cell r="K954" t="str">
            <v>Information Technology</v>
          </cell>
          <cell r="L954" t="str">
            <v>Attila Tel</v>
          </cell>
          <cell r="M954">
            <v>0.9</v>
          </cell>
          <cell r="N954" t="str">
            <v>43507Attila Tel50000</v>
          </cell>
          <cell r="O954" t="str">
            <v/>
          </cell>
          <cell r="P954">
            <v>1</v>
          </cell>
          <cell r="Q954">
            <v>2007</v>
          </cell>
          <cell r="R954">
            <v>50000</v>
          </cell>
          <cell r="S954">
            <v>0</v>
          </cell>
          <cell r="T954" t="str">
            <v>1. Grant</v>
          </cell>
          <cell r="U954" t="str">
            <v>Other Technologies &amp; Information Technology</v>
          </cell>
          <cell r="V954">
            <v>2019</v>
          </cell>
          <cell r="W954">
            <v>2</v>
          </cell>
          <cell r="X954">
            <v>1</v>
          </cell>
          <cell r="Y954">
            <v>1</v>
          </cell>
          <cell r="Z954">
            <v>1</v>
          </cell>
        </row>
        <row r="955">
          <cell r="A955">
            <v>43507</v>
          </cell>
          <cell r="B955" t="str">
            <v>Wescore</v>
          </cell>
          <cell r="C955">
            <v>50000</v>
          </cell>
          <cell r="E955" t="str">
            <v>Grant</v>
          </cell>
          <cell r="F955" t="str">
            <v>IntilaQ</v>
          </cell>
          <cell r="G955" t="str">
            <v>https://thd.tn/intilaq-fast-track-un-million-de-dinars-pour-les-5-startups-gagnantes/</v>
          </cell>
          <cell r="H955" t="str">
            <v>Tunisia</v>
          </cell>
          <cell r="I955" t="str">
            <v>Tunisia</v>
          </cell>
          <cell r="J955" t="str">
            <v>Management Systems</v>
          </cell>
          <cell r="K955" t="str">
            <v>Information Technology</v>
          </cell>
          <cell r="L955" t="str">
            <v>Wescore</v>
          </cell>
          <cell r="M955">
            <v>0.9</v>
          </cell>
          <cell r="N955" t="str">
            <v>43507Wescore50000</v>
          </cell>
          <cell r="O955" t="str">
            <v/>
          </cell>
          <cell r="P955">
            <v>1</v>
          </cell>
          <cell r="Q955">
            <v>0</v>
          </cell>
          <cell r="R955">
            <v>50000</v>
          </cell>
          <cell r="S955">
            <v>0</v>
          </cell>
          <cell r="T955" t="str">
            <v>1. Grant</v>
          </cell>
          <cell r="U955" t="str">
            <v>Other Technologies &amp; Information Technology</v>
          </cell>
          <cell r="V955">
            <v>2019</v>
          </cell>
          <cell r="W955">
            <v>2</v>
          </cell>
          <cell r="X955">
            <v>1</v>
          </cell>
          <cell r="Y955">
            <v>1</v>
          </cell>
          <cell r="Z955">
            <v>1</v>
          </cell>
        </row>
        <row r="956">
          <cell r="A956">
            <v>43509</v>
          </cell>
          <cell r="B956" t="str">
            <v>Hive</v>
          </cell>
          <cell r="C956" t="str">
            <v>Undisclosed</v>
          </cell>
          <cell r="E956" t="str">
            <v>Seed</v>
          </cell>
          <cell r="F956" t="str">
            <v>Undisclosed</v>
          </cell>
          <cell r="G956" t="str">
            <v>https://www.menabytes.com/just-launched-hive/</v>
          </cell>
          <cell r="H956" t="str">
            <v>Egypt</v>
          </cell>
          <cell r="I956" t="str">
            <v>Egypt</v>
          </cell>
          <cell r="J956" t="str">
            <v>Edutech, Information Technology, Transportation</v>
          </cell>
          <cell r="K956" t="str">
            <v>Information Technology</v>
          </cell>
          <cell r="L956" t="str">
            <v>Hive</v>
          </cell>
          <cell r="M956">
            <v>0.9</v>
          </cell>
          <cell r="N956" t="str">
            <v>43509HiveUndisclosed</v>
          </cell>
          <cell r="O956" t="str">
            <v/>
          </cell>
          <cell r="P956">
            <v>0</v>
          </cell>
          <cell r="Q956">
            <v>2018</v>
          </cell>
          <cell r="R956">
            <v>0</v>
          </cell>
          <cell r="S956">
            <v>0</v>
          </cell>
          <cell r="T956" t="str">
            <v>2. Seed</v>
          </cell>
          <cell r="U956" t="str">
            <v>Other Technologies &amp; Information Technology</v>
          </cell>
          <cell r="V956">
            <v>2019</v>
          </cell>
          <cell r="W956">
            <v>2</v>
          </cell>
          <cell r="X956">
            <v>1</v>
          </cell>
          <cell r="Y956">
            <v>1</v>
          </cell>
          <cell r="Z956">
            <v>1</v>
          </cell>
        </row>
        <row r="957">
          <cell r="A957">
            <v>43509</v>
          </cell>
          <cell r="B957" t="str">
            <v>RapidDeploy</v>
          </cell>
          <cell r="C957">
            <v>12000000</v>
          </cell>
          <cell r="E957" t="str">
            <v>Series A</v>
          </cell>
          <cell r="F957" t="str">
            <v>GreatPoint Ventures, Samsung NEXT Ventures</v>
          </cell>
          <cell r="G957" t="str">
            <v>https://www.itweb.co.za/content/KBpdg7pPgwe7LEew</v>
          </cell>
          <cell r="H957" t="str">
            <v>South Africa</v>
          </cell>
          <cell r="I957" t="str">
            <v>South Africa</v>
          </cell>
          <cell r="J957" t="str">
            <v>Business Intelligence, CAD, Cloud Computing, Field Support, Information Technology, Public Safety, SaaS</v>
          </cell>
          <cell r="K957" t="str">
            <v>Information Technology</v>
          </cell>
          <cell r="L957" t="str">
            <v>RapidDeploy</v>
          </cell>
          <cell r="M957">
            <v>0.9</v>
          </cell>
          <cell r="N957" t="str">
            <v>43509RapidDeploy12000000</v>
          </cell>
          <cell r="O957" t="str">
            <v/>
          </cell>
          <cell r="P957">
            <v>1</v>
          </cell>
          <cell r="Q957">
            <v>2014</v>
          </cell>
          <cell r="R957">
            <v>12000000</v>
          </cell>
          <cell r="S957">
            <v>0</v>
          </cell>
          <cell r="T957" t="str">
            <v>3. Early Venture</v>
          </cell>
          <cell r="U957" t="str">
            <v>Other Technologies &amp; Information Technology</v>
          </cell>
          <cell r="V957">
            <v>2019</v>
          </cell>
          <cell r="W957">
            <v>2</v>
          </cell>
          <cell r="X957">
            <v>1</v>
          </cell>
          <cell r="Y957">
            <v>1</v>
          </cell>
          <cell r="Z957">
            <v>2</v>
          </cell>
        </row>
        <row r="958">
          <cell r="A958">
            <v>43510</v>
          </cell>
          <cell r="B958" t="str">
            <v>Xineoh</v>
          </cell>
          <cell r="C958">
            <v>1500000</v>
          </cell>
          <cell r="E958" t="str">
            <v>Seed</v>
          </cell>
          <cell r="F958" t="str">
            <v>Wade Flemons</v>
          </cell>
          <cell r="G958" t="str">
            <v>https://www.itweb.co.za/content/dgp45vaGmQAMX9l8</v>
          </cell>
          <cell r="H958" t="str">
            <v>South Africa</v>
          </cell>
          <cell r="I958" t="str">
            <v>South Africa</v>
          </cell>
          <cell r="J958" t="str">
            <v>Information Technology, Software</v>
          </cell>
          <cell r="K958" t="str">
            <v>Emerging Technologies</v>
          </cell>
          <cell r="L958" t="str">
            <v>Xineoh</v>
          </cell>
          <cell r="M958">
            <v>0.9</v>
          </cell>
          <cell r="N958" t="str">
            <v>43510Xineoh1500000</v>
          </cell>
          <cell r="O958" t="str">
            <v/>
          </cell>
          <cell r="P958">
            <v>1</v>
          </cell>
          <cell r="Q958">
            <v>2015</v>
          </cell>
          <cell r="R958">
            <v>3500000</v>
          </cell>
          <cell r="S958">
            <v>0</v>
          </cell>
          <cell r="T958" t="str">
            <v>2. Seed</v>
          </cell>
          <cell r="U958" t="str">
            <v>Emerging Technologies</v>
          </cell>
          <cell r="V958">
            <v>2019</v>
          </cell>
          <cell r="W958">
            <v>2</v>
          </cell>
          <cell r="X958">
            <v>1</v>
          </cell>
          <cell r="Y958">
            <v>1</v>
          </cell>
          <cell r="Z958">
            <v>1</v>
          </cell>
        </row>
        <row r="959">
          <cell r="A959">
            <v>43512</v>
          </cell>
          <cell r="B959" t="str">
            <v>Bwala Africa</v>
          </cell>
          <cell r="C959" t="str">
            <v>Undisclosed</v>
          </cell>
          <cell r="E959" t="str">
            <v>Pre-Seed</v>
          </cell>
          <cell r="F959" t="str">
            <v>Justin Caldbeck</v>
          </cell>
          <cell r="G959" t="str">
            <v>https://www.crunchbase.com/funding_round/bwala-seed--c6c7f24e#section-overview</v>
          </cell>
          <cell r="H959" t="str">
            <v>Kenya</v>
          </cell>
          <cell r="I959" t="str">
            <v>Kenya</v>
          </cell>
          <cell r="J959" t="str">
            <v>Logistics, Marketplace, Transportation</v>
          </cell>
          <cell r="K959" t="str">
            <v>Transport &amp; Logistics</v>
          </cell>
          <cell r="L959" t="str">
            <v>Bwala Africa</v>
          </cell>
          <cell r="M959">
            <v>0.9</v>
          </cell>
          <cell r="N959" t="str">
            <v>43512Bwala AfricaUndisclosed</v>
          </cell>
          <cell r="O959" t="str">
            <v/>
          </cell>
          <cell r="P959">
            <v>0</v>
          </cell>
          <cell r="Q959">
            <v>2017</v>
          </cell>
          <cell r="R959">
            <v>238000</v>
          </cell>
          <cell r="S959">
            <v>0</v>
          </cell>
          <cell r="T959" t="str">
            <v>2. Seed</v>
          </cell>
          <cell r="U959" t="str">
            <v>Transport &amp; Logistics</v>
          </cell>
          <cell r="V959">
            <v>2019</v>
          </cell>
          <cell r="W959">
            <v>2</v>
          </cell>
          <cell r="X959">
            <v>1</v>
          </cell>
          <cell r="Y959">
            <v>1</v>
          </cell>
          <cell r="Z959">
            <v>1</v>
          </cell>
        </row>
        <row r="960">
          <cell r="A960">
            <v>43514</v>
          </cell>
          <cell r="B960" t="str">
            <v>AJUA</v>
          </cell>
          <cell r="C960" t="str">
            <v>Undisclosed</v>
          </cell>
          <cell r="E960" t="str">
            <v>Series A</v>
          </cell>
          <cell r="F960" t="str">
            <v>Proparco</v>
          </cell>
          <cell r="G960" t="str">
            <v>https://techweez.com/2019/02/18/msurvey-series-a-funding-supplement/</v>
          </cell>
          <cell r="H960" t="str">
            <v>Kenya</v>
          </cell>
          <cell r="I960" t="str">
            <v>Kenya</v>
          </cell>
          <cell r="J960" t="str">
            <v>Data, Insights, Mobile surveys, Mobile rewards, Voice of the Customer, NPS, Feedback Loop, Surveys, Health and Academic Research, Customer Feedback, Customer Loyalty, Net Promoter Score, NPS, Customer Acquisition, Customer Retention</v>
          </cell>
          <cell r="K960" t="str">
            <v>Information Technology</v>
          </cell>
          <cell r="L960" t="str">
            <v>AJUA</v>
          </cell>
          <cell r="M960">
            <v>0.9</v>
          </cell>
          <cell r="N960" t="str">
            <v>43514AJUAUndisclosed</v>
          </cell>
          <cell r="O960" t="str">
            <v/>
          </cell>
          <cell r="P960">
            <v>0</v>
          </cell>
          <cell r="Q960">
            <v>2012</v>
          </cell>
          <cell r="R960">
            <v>3500000</v>
          </cell>
          <cell r="S960">
            <v>0</v>
          </cell>
          <cell r="T960" t="str">
            <v>3. Early Venture</v>
          </cell>
          <cell r="U960" t="str">
            <v>Other Technologies &amp; Information Technology</v>
          </cell>
          <cell r="V960">
            <v>2019</v>
          </cell>
          <cell r="W960">
            <v>2</v>
          </cell>
          <cell r="X960">
            <v>1</v>
          </cell>
          <cell r="Y960">
            <v>1</v>
          </cell>
          <cell r="Z960">
            <v>1</v>
          </cell>
        </row>
        <row r="961">
          <cell r="A961">
            <v>43514</v>
          </cell>
          <cell r="B961" t="str">
            <v>GoodsMart</v>
          </cell>
          <cell r="C961" t="str">
            <v>Undisclosed</v>
          </cell>
          <cell r="E961" t="str">
            <v>Series A</v>
          </cell>
          <cell r="F961" t="str">
            <v>Algebra Ventures</v>
          </cell>
          <cell r="G961" t="str">
            <v>https://www.menabytes.com/goodsmart-algebra/</v>
          </cell>
          <cell r="H961" t="str">
            <v>Egypt</v>
          </cell>
          <cell r="I961" t="str">
            <v>Egypt</v>
          </cell>
          <cell r="J961" t="str">
            <v>Apps, Delivery Service, Shopping</v>
          </cell>
          <cell r="K961" t="str">
            <v>E-Commerce &amp; Retail</v>
          </cell>
          <cell r="L961" t="str">
            <v>Goodsmart</v>
          </cell>
          <cell r="M961">
            <v>0.9</v>
          </cell>
          <cell r="N961" t="str">
            <v>43514GoodsMartUndisclosed</v>
          </cell>
          <cell r="O961" t="str">
            <v/>
          </cell>
          <cell r="P961">
            <v>0</v>
          </cell>
          <cell r="Q961">
            <v>2013</v>
          </cell>
          <cell r="R961">
            <v>750000</v>
          </cell>
          <cell r="S961">
            <v>0</v>
          </cell>
          <cell r="T961" t="str">
            <v>3. Early Venture</v>
          </cell>
          <cell r="U961" t="str">
            <v>E-commerce &amp; Retail</v>
          </cell>
          <cell r="V961">
            <v>2019</v>
          </cell>
          <cell r="W961">
            <v>2</v>
          </cell>
          <cell r="X961">
            <v>1</v>
          </cell>
          <cell r="Y961">
            <v>1</v>
          </cell>
          <cell r="Z961">
            <v>1</v>
          </cell>
        </row>
        <row r="962">
          <cell r="A962">
            <v>43514</v>
          </cell>
          <cell r="B962" t="str">
            <v>Eversend</v>
          </cell>
          <cell r="C962">
            <v>100000</v>
          </cell>
          <cell r="E962" t="str">
            <v>Pre-Seed</v>
          </cell>
          <cell r="F962" t="str">
            <v>Techstars</v>
          </cell>
          <cell r="G962" t="str">
            <v>https://www.crunchbase.com/funding_round/eversend-convertible-note--1b1bc09a#section-overview</v>
          </cell>
          <cell r="H962" t="str">
            <v>Uganda</v>
          </cell>
          <cell r="I962" t="str">
            <v>Uganda</v>
          </cell>
          <cell r="J962" t="str">
            <v>Blockchain, Cryptocurrency, FinTech, InsurTech, Mobile Payments</v>
          </cell>
          <cell r="K962" t="str">
            <v>Financial Services</v>
          </cell>
          <cell r="L962" t="str">
            <v>Eversend</v>
          </cell>
          <cell r="M962">
            <v>0.9</v>
          </cell>
          <cell r="N962" t="str">
            <v>43514Eversend100000</v>
          </cell>
          <cell r="O962" t="str">
            <v/>
          </cell>
          <cell r="P962">
            <v>1</v>
          </cell>
          <cell r="Q962">
            <v>2017</v>
          </cell>
          <cell r="R962">
            <v>255000</v>
          </cell>
          <cell r="S962">
            <v>0</v>
          </cell>
          <cell r="T962" t="str">
            <v>2. Seed</v>
          </cell>
          <cell r="U962" t="str">
            <v>Financial Services</v>
          </cell>
          <cell r="V962">
            <v>2019</v>
          </cell>
          <cell r="W962">
            <v>2</v>
          </cell>
          <cell r="X962">
            <v>1</v>
          </cell>
          <cell r="Y962">
            <v>1</v>
          </cell>
          <cell r="Z962">
            <v>1</v>
          </cell>
        </row>
        <row r="963">
          <cell r="A963">
            <v>43514</v>
          </cell>
          <cell r="B963" t="str">
            <v>Eversend</v>
          </cell>
          <cell r="C963">
            <v>20000</v>
          </cell>
          <cell r="E963" t="str">
            <v>Pre-Seed</v>
          </cell>
          <cell r="F963" t="str">
            <v>Techstars</v>
          </cell>
          <cell r="G963" t="str">
            <v>https://www.crunchbase.com/funding_round/eversend-pre-seed--9ec5d927</v>
          </cell>
          <cell r="H963" t="str">
            <v>Uganda</v>
          </cell>
          <cell r="I963" t="str">
            <v>Uganda</v>
          </cell>
          <cell r="J963" t="str">
            <v>Blockchain, Cryptocurrency, FinTech, InsurTech, Mobile Payments</v>
          </cell>
          <cell r="K963" t="str">
            <v>Financial Services</v>
          </cell>
          <cell r="L963" t="str">
            <v>Eversend</v>
          </cell>
          <cell r="M963">
            <v>0.9</v>
          </cell>
          <cell r="N963" t="str">
            <v>43514Eversend20000</v>
          </cell>
          <cell r="O963" t="str">
            <v/>
          </cell>
          <cell r="P963">
            <v>1</v>
          </cell>
          <cell r="Q963">
            <v>2017</v>
          </cell>
          <cell r="R963">
            <v>255000</v>
          </cell>
          <cell r="S963">
            <v>0</v>
          </cell>
          <cell r="T963" t="str">
            <v>2. Seed</v>
          </cell>
          <cell r="U963" t="str">
            <v>Financial Services</v>
          </cell>
          <cell r="V963">
            <v>2019</v>
          </cell>
          <cell r="W963">
            <v>2</v>
          </cell>
          <cell r="X963">
            <v>1</v>
          </cell>
          <cell r="Y963">
            <v>1</v>
          </cell>
          <cell r="Z963">
            <v>1</v>
          </cell>
        </row>
        <row r="964">
          <cell r="A964">
            <v>43515</v>
          </cell>
          <cell r="B964" t="str">
            <v>Ubongo</v>
          </cell>
          <cell r="C964" t="str">
            <v>Undisclosed</v>
          </cell>
          <cell r="E964" t="str">
            <v>Corporate Venture</v>
          </cell>
          <cell r="F964" t="str">
            <v>Telecoming</v>
          </cell>
          <cell r="G964" t="str">
            <v>https://www.itnewsafrica.com/2019/02/international-telecoms-invest-in-african-edtech/</v>
          </cell>
          <cell r="H964" t="str">
            <v>Tanzania</v>
          </cell>
          <cell r="I964" t="str">
            <v>Tanzania</v>
          </cell>
          <cell r="J964" t="str">
            <v>E-Learning, EdTech, Edutainment</v>
          </cell>
          <cell r="K964" t="str">
            <v>Education</v>
          </cell>
          <cell r="L964" t="str">
            <v>Ubongo</v>
          </cell>
          <cell r="M964">
            <v>0.9</v>
          </cell>
          <cell r="N964" t="str">
            <v>43515UbongoUndisclosed</v>
          </cell>
          <cell r="O964" t="str">
            <v/>
          </cell>
          <cell r="P964">
            <v>0</v>
          </cell>
          <cell r="Q964">
            <v>2013</v>
          </cell>
          <cell r="R964">
            <v>25000</v>
          </cell>
          <cell r="S964">
            <v>0</v>
          </cell>
          <cell r="T964" t="str">
            <v>4. Late Venture</v>
          </cell>
          <cell r="U964" t="str">
            <v>Education</v>
          </cell>
          <cell r="V964">
            <v>2019</v>
          </cell>
          <cell r="W964">
            <v>2</v>
          </cell>
          <cell r="X964">
            <v>1</v>
          </cell>
          <cell r="Y964">
            <v>1</v>
          </cell>
          <cell r="Z964">
            <v>1</v>
          </cell>
        </row>
        <row r="965">
          <cell r="A965">
            <v>43517</v>
          </cell>
          <cell r="B965" t="str">
            <v>Payabill</v>
          </cell>
          <cell r="C965" t="str">
            <v>Undisclosed</v>
          </cell>
          <cell r="E965" t="str">
            <v>Corporate Venture</v>
          </cell>
          <cell r="F965" t="str">
            <v>Sasfin</v>
          </cell>
          <cell r="G965" t="str">
            <v>https://businesstech.co.za/news/banking/301152/sasfin-invests-in-fintech-lender-payabill/</v>
          </cell>
          <cell r="H965" t="str">
            <v>South Africa</v>
          </cell>
          <cell r="I965" t="str">
            <v>South Africa</v>
          </cell>
          <cell r="J965" t="str">
            <v>Financial Services</v>
          </cell>
          <cell r="K965" t="str">
            <v>Financial Services</v>
          </cell>
          <cell r="L965" t="str">
            <v>Payabill</v>
          </cell>
          <cell r="M965">
            <v>0.9</v>
          </cell>
          <cell r="N965" t="str">
            <v>43517PayabillUndisclosed</v>
          </cell>
          <cell r="O965" t="str">
            <v/>
          </cell>
          <cell r="P965">
            <v>0</v>
          </cell>
          <cell r="Q965">
            <v>2016</v>
          </cell>
          <cell r="R965">
            <v>0</v>
          </cell>
          <cell r="S965">
            <v>0</v>
          </cell>
          <cell r="T965" t="str">
            <v>4. Late Venture</v>
          </cell>
          <cell r="U965" t="str">
            <v>Financial Services</v>
          </cell>
          <cell r="V965">
            <v>2019</v>
          </cell>
          <cell r="W965">
            <v>2</v>
          </cell>
          <cell r="X965">
            <v>1</v>
          </cell>
          <cell r="Y965">
            <v>1</v>
          </cell>
          <cell r="Z965">
            <v>1</v>
          </cell>
        </row>
        <row r="966">
          <cell r="A966">
            <v>43517</v>
          </cell>
          <cell r="B966" t="str">
            <v xml:space="preserve">Coindirect </v>
          </cell>
          <cell r="C966">
            <v>1135000</v>
          </cell>
          <cell r="E966" t="str">
            <v>Seed</v>
          </cell>
          <cell r="F966" t="str">
            <v>Concentric, Blockchain.com, MakerDAO</v>
          </cell>
          <cell r="G966" t="str">
            <v>https://digestafrica.com/coindirect-seed-round-concentric/#.XG_K7Igzbb0</v>
          </cell>
          <cell r="H966" t="str">
            <v>South Africa</v>
          </cell>
          <cell r="I966" t="str">
            <v>South Africa</v>
          </cell>
          <cell r="J966" t="str">
            <v>Blockchain, Cryptocurrency, E-Commerce, Internet, Payments</v>
          </cell>
          <cell r="K966" t="str">
            <v>Financial Services</v>
          </cell>
          <cell r="L966" t="str">
            <v xml:space="preserve">Coindirect </v>
          </cell>
          <cell r="M966">
            <v>0.9</v>
          </cell>
          <cell r="N966" t="str">
            <v>43517Coindirect 1135000</v>
          </cell>
          <cell r="O966" t="str">
            <v/>
          </cell>
          <cell r="P966">
            <v>1</v>
          </cell>
          <cell r="Q966">
            <v>2017</v>
          </cell>
          <cell r="R966">
            <v>1135000</v>
          </cell>
          <cell r="S966">
            <v>0</v>
          </cell>
          <cell r="T966" t="str">
            <v>2. Seed</v>
          </cell>
          <cell r="U966" t="str">
            <v>Financial Services</v>
          </cell>
          <cell r="V966">
            <v>2019</v>
          </cell>
          <cell r="W966">
            <v>2</v>
          </cell>
          <cell r="X966">
            <v>1</v>
          </cell>
          <cell r="Y966">
            <v>1</v>
          </cell>
          <cell r="Z966">
            <v>3</v>
          </cell>
        </row>
        <row r="967">
          <cell r="A967">
            <v>43518</v>
          </cell>
          <cell r="B967" t="str">
            <v>Sokowatch</v>
          </cell>
          <cell r="C967">
            <v>2500000</v>
          </cell>
          <cell r="E967" t="str">
            <v>Seed</v>
          </cell>
          <cell r="F967" t="str">
            <v>Undisclosed</v>
          </cell>
          <cell r="G967" t="str">
            <v>https://qz.com/africa/1671174/e-commerce-in-africa-works-better-as-b2b-finds-kenyas-sokowatch/?hootPostID=9c2fe18405cb6dead82d81e475a28250</v>
          </cell>
          <cell r="V967">
            <v>2019</v>
          </cell>
          <cell r="W967">
            <v>2</v>
          </cell>
          <cell r="X967">
            <v>1</v>
          </cell>
          <cell r="Y967">
            <v>1</v>
          </cell>
          <cell r="Z967">
            <v>1</v>
          </cell>
        </row>
        <row r="968">
          <cell r="A968">
            <v>43520</v>
          </cell>
          <cell r="B968" t="str">
            <v>Trella</v>
          </cell>
          <cell r="C968">
            <v>600000</v>
          </cell>
          <cell r="E968" t="str">
            <v>Pre-Seed</v>
          </cell>
          <cell r="F968" t="str">
            <v>Algebra Ventures, Esther Dyson</v>
          </cell>
          <cell r="G968" t="str">
            <v>https://www.menabytes.com/trella-pre-seed/</v>
          </cell>
          <cell r="H968" t="str">
            <v>Egypt</v>
          </cell>
          <cell r="I968" t="str">
            <v>Egypt</v>
          </cell>
          <cell r="J968" t="str">
            <v>Shipping, Transportation, Freight</v>
          </cell>
          <cell r="K968" t="str">
            <v>Transport &amp; Logistics</v>
          </cell>
          <cell r="L968" t="str">
            <v>Trella</v>
          </cell>
          <cell r="M968">
            <v>0.9</v>
          </cell>
          <cell r="N968" t="str">
            <v>43520Trella600000</v>
          </cell>
          <cell r="O968" t="str">
            <v/>
          </cell>
          <cell r="P968">
            <v>1</v>
          </cell>
          <cell r="Q968">
            <v>2018</v>
          </cell>
          <cell r="R968">
            <v>600000</v>
          </cell>
          <cell r="S968">
            <v>0</v>
          </cell>
          <cell r="T968" t="str">
            <v>2. Seed</v>
          </cell>
          <cell r="U968" t="str">
            <v>Transport &amp; Logistics</v>
          </cell>
          <cell r="V968">
            <v>2019</v>
          </cell>
          <cell r="W968">
            <v>2</v>
          </cell>
          <cell r="X968">
            <v>1</v>
          </cell>
          <cell r="Y968">
            <v>1</v>
          </cell>
          <cell r="Z968">
            <v>2</v>
          </cell>
        </row>
        <row r="969">
          <cell r="A969">
            <v>43522</v>
          </cell>
          <cell r="B969" t="str">
            <v xml:space="preserve">Revix </v>
          </cell>
          <cell r="C969">
            <v>768000</v>
          </cell>
          <cell r="E969" t="str">
            <v>Seed</v>
          </cell>
          <cell r="F969" t="str">
            <v>Undisclosed</v>
          </cell>
          <cell r="G969" t="str">
            <v>http://ventureburn.com/2019/02/revix-to-launch-with-jse-listed-firm-r11m/</v>
          </cell>
          <cell r="H969" t="str">
            <v>South Africa</v>
          </cell>
          <cell r="I969" t="str">
            <v>South Africa</v>
          </cell>
          <cell r="J969" t="str">
            <v>Cryptocurrency, Information Technology, Software</v>
          </cell>
          <cell r="K969" t="str">
            <v>Financial Services</v>
          </cell>
          <cell r="L969" t="str">
            <v xml:space="preserve">Revix </v>
          </cell>
          <cell r="M969">
            <v>0.9</v>
          </cell>
          <cell r="N969" t="str">
            <v>43522Revix 768000</v>
          </cell>
          <cell r="O969" t="str">
            <v/>
          </cell>
          <cell r="P969">
            <v>1</v>
          </cell>
          <cell r="Q969">
            <v>2018</v>
          </cell>
          <cell r="R969">
            <v>768000</v>
          </cell>
          <cell r="S969">
            <v>0</v>
          </cell>
          <cell r="T969" t="str">
            <v>2. Seed</v>
          </cell>
          <cell r="U969" t="str">
            <v>Financial Services</v>
          </cell>
          <cell r="V969">
            <v>2019</v>
          </cell>
          <cell r="W969">
            <v>2</v>
          </cell>
          <cell r="X969">
            <v>1</v>
          </cell>
          <cell r="Y969">
            <v>1</v>
          </cell>
          <cell r="Z969">
            <v>1</v>
          </cell>
        </row>
        <row r="970">
          <cell r="A970">
            <v>43523</v>
          </cell>
          <cell r="B970" t="str">
            <v>Aerobotics</v>
          </cell>
          <cell r="C970">
            <v>2000000</v>
          </cell>
          <cell r="E970" t="str">
            <v>Series A</v>
          </cell>
          <cell r="F970" t="str">
            <v>Paper Plane Ventures</v>
          </cell>
          <cell r="G970" t="str">
            <v>http://ventureburn.com/2019/02/aerobotics-secures-r29m-in-funding/</v>
          </cell>
          <cell r="H970" t="str">
            <v>South Africa</v>
          </cell>
          <cell r="I970" t="str">
            <v>South Africa</v>
          </cell>
          <cell r="J970" t="str">
            <v>Data Analytics, Aerial Engineering Design and Manufacture, Machine Learning, and Image Processing, Agtech, Drones, Farming, Software</v>
          </cell>
          <cell r="K970" t="str">
            <v>Emerging Technologies</v>
          </cell>
          <cell r="L970" t="str">
            <v>Aerobotics</v>
          </cell>
          <cell r="M970">
            <v>0.9</v>
          </cell>
          <cell r="N970" t="str">
            <v>43523Aerobotics2000000</v>
          </cell>
          <cell r="O970" t="str">
            <v/>
          </cell>
          <cell r="P970">
            <v>1</v>
          </cell>
          <cell r="Q970">
            <v>2014</v>
          </cell>
          <cell r="R970">
            <v>4667000</v>
          </cell>
          <cell r="S970">
            <v>0</v>
          </cell>
          <cell r="T970" t="str">
            <v>3. Early Venture</v>
          </cell>
          <cell r="U970" t="str">
            <v>Emerging Technologies</v>
          </cell>
          <cell r="V970">
            <v>2019</v>
          </cell>
          <cell r="W970">
            <v>2</v>
          </cell>
          <cell r="X970">
            <v>1</v>
          </cell>
          <cell r="Y970">
            <v>1</v>
          </cell>
          <cell r="Z970">
            <v>1</v>
          </cell>
        </row>
        <row r="971">
          <cell r="A971">
            <v>43524</v>
          </cell>
          <cell r="B971" t="str">
            <v>Bboxx</v>
          </cell>
          <cell r="C971">
            <v>6800000</v>
          </cell>
          <cell r="E971" t="str">
            <v>Crowdfunding</v>
          </cell>
          <cell r="F971" t="str">
            <v>Trine</v>
          </cell>
          <cell r="G971" t="str">
            <v>https://www.businessinsider.com/bboxx-crowdfunded-68-million-for-africa-solar-project-2019-2?r=US&amp;IR=T</v>
          </cell>
          <cell r="H971" t="str">
            <v>United Kingdom</v>
          </cell>
          <cell r="I971" t="str">
            <v>United Kingdom</v>
          </cell>
          <cell r="J971" t="str">
            <v>Electrical Distribution, Energy, Energy Management, Manufacturing, Product Design, Renewable Energy, Solar</v>
          </cell>
          <cell r="K971" t="str">
            <v>Energy &amp; Environment Resources</v>
          </cell>
          <cell r="L971" t="str">
            <v>Bboxx</v>
          </cell>
          <cell r="M971">
            <v>0.9</v>
          </cell>
          <cell r="N971" t="str">
            <v>43524Bboxx6800000</v>
          </cell>
          <cell r="O971" t="str">
            <v/>
          </cell>
          <cell r="P971">
            <v>1</v>
          </cell>
          <cell r="Q971">
            <v>2010</v>
          </cell>
          <cell r="R971">
            <v>120700000</v>
          </cell>
          <cell r="S971">
            <v>1</v>
          </cell>
          <cell r="T971" t="str">
            <v>7. Offerings</v>
          </cell>
          <cell r="U971" t="e">
            <v>#N/A</v>
          </cell>
          <cell r="V971">
            <v>2019</v>
          </cell>
          <cell r="W971">
            <v>2</v>
          </cell>
          <cell r="X971">
            <v>1</v>
          </cell>
          <cell r="Y971">
            <v>1</v>
          </cell>
          <cell r="Z971">
            <v>1</v>
          </cell>
        </row>
        <row r="972">
          <cell r="A972">
            <v>43524</v>
          </cell>
          <cell r="B972" t="str">
            <v>TeamApt</v>
          </cell>
          <cell r="C972">
            <v>5500000</v>
          </cell>
          <cell r="E972" t="str">
            <v>Series A</v>
          </cell>
          <cell r="F972" t="str">
            <v>Quantum Capital Partners</v>
          </cell>
          <cell r="G972" t="str">
            <v>https://techcrunch.com/2019/02/28/nigerian-fintech-firm-teamapt-raises-5m-eyes-global-expansion/</v>
          </cell>
          <cell r="H972" t="str">
            <v>Nigeria</v>
          </cell>
          <cell r="I972" t="str">
            <v>Nigeria</v>
          </cell>
          <cell r="J972" t="str">
            <v>Banking, Financial Services, FinTech, Payments</v>
          </cell>
          <cell r="K972" t="str">
            <v>Financial Services</v>
          </cell>
          <cell r="L972" t="str">
            <v>TeamApt</v>
          </cell>
          <cell r="M972">
            <v>0.9</v>
          </cell>
          <cell r="N972" t="str">
            <v>43524TeamApt5500000</v>
          </cell>
          <cell r="O972" t="str">
            <v/>
          </cell>
          <cell r="P972">
            <v>1</v>
          </cell>
          <cell r="Q972">
            <v>2015</v>
          </cell>
          <cell r="R972">
            <v>5500000</v>
          </cell>
          <cell r="S972">
            <v>0</v>
          </cell>
          <cell r="T972" t="str">
            <v>3. Early Venture</v>
          </cell>
          <cell r="U972" t="str">
            <v>Financial Services</v>
          </cell>
          <cell r="V972">
            <v>2019</v>
          </cell>
          <cell r="W972">
            <v>2</v>
          </cell>
          <cell r="X972">
            <v>1</v>
          </cell>
          <cell r="Y972">
            <v>1</v>
          </cell>
          <cell r="Z972">
            <v>1</v>
          </cell>
        </row>
        <row r="973">
          <cell r="A973">
            <v>43524</v>
          </cell>
          <cell r="B973" t="str">
            <v>Valr</v>
          </cell>
          <cell r="C973">
            <v>1500000</v>
          </cell>
          <cell r="E973" t="str">
            <v>Seed</v>
          </cell>
          <cell r="F973" t="str">
            <v>Bittrex</v>
          </cell>
          <cell r="G973" t="str">
            <v>https://digestafrica.com/bittrex-south-africa-crypto-valr/#.XHjCMogzbb0</v>
          </cell>
          <cell r="H973" t="str">
            <v>South Africa</v>
          </cell>
          <cell r="I973" t="str">
            <v>South Africa</v>
          </cell>
          <cell r="J973" t="str">
            <v>Bitcoin, Blockchain, Cryptocurrency, Ethereum, Trading Platform</v>
          </cell>
          <cell r="K973" t="str">
            <v>Financial Services</v>
          </cell>
          <cell r="L973" t="str">
            <v>Valr</v>
          </cell>
          <cell r="M973">
            <v>0.9</v>
          </cell>
          <cell r="N973" t="str">
            <v>43524Valr1500000</v>
          </cell>
          <cell r="O973" t="str">
            <v/>
          </cell>
          <cell r="P973">
            <v>1</v>
          </cell>
          <cell r="Q973">
            <v>2018</v>
          </cell>
          <cell r="R973">
            <v>1500000</v>
          </cell>
          <cell r="S973">
            <v>0</v>
          </cell>
          <cell r="T973" t="str">
            <v>2. Seed</v>
          </cell>
          <cell r="U973" t="str">
            <v>Financial Services</v>
          </cell>
          <cell r="V973">
            <v>2019</v>
          </cell>
          <cell r="W973">
            <v>2</v>
          </cell>
          <cell r="X973">
            <v>1</v>
          </cell>
          <cell r="Y973">
            <v>1</v>
          </cell>
          <cell r="Z973">
            <v>1</v>
          </cell>
        </row>
        <row r="974">
          <cell r="A974">
            <v>43525</v>
          </cell>
          <cell r="B974" t="str">
            <v>Werpx</v>
          </cell>
          <cell r="C974">
            <v>20500</v>
          </cell>
          <cell r="E974" t="str">
            <v>Grant</v>
          </cell>
          <cell r="F974" t="str">
            <v>Google</v>
          </cell>
          <cell r="G974" t="str">
            <v>https://www.crunchbase.com/funding_round/werpx-grant--ef267a88#section-overview</v>
          </cell>
          <cell r="H974" t="str">
            <v>Egypt</v>
          </cell>
          <cell r="I974" t="str">
            <v>Egypt</v>
          </cell>
          <cell r="J974" t="str">
            <v>Artificial Intelligence, Big Data, Consumer, Delivery, Grocery, Predictive Analytics, Retail, Software, Supply Chain Management</v>
          </cell>
          <cell r="K974" t="str">
            <v>E-Commerce &amp; Retail</v>
          </cell>
          <cell r="L974" t="str">
            <v>Werpx</v>
          </cell>
          <cell r="M974">
            <v>0.9</v>
          </cell>
          <cell r="N974" t="str">
            <v>43525Werpx20500</v>
          </cell>
          <cell r="O974" t="str">
            <v/>
          </cell>
          <cell r="P974">
            <v>1</v>
          </cell>
          <cell r="Q974">
            <v>2017</v>
          </cell>
          <cell r="R974">
            <v>103900</v>
          </cell>
          <cell r="S974">
            <v>0</v>
          </cell>
          <cell r="T974" t="str">
            <v>1. Grant</v>
          </cell>
          <cell r="U974" t="str">
            <v>E-commerce &amp; Retail</v>
          </cell>
          <cell r="V974">
            <v>2019</v>
          </cell>
          <cell r="W974">
            <v>3</v>
          </cell>
          <cell r="X974">
            <v>1</v>
          </cell>
          <cell r="Y974">
            <v>1</v>
          </cell>
          <cell r="Z974">
            <v>1</v>
          </cell>
        </row>
        <row r="975">
          <cell r="A975">
            <v>43525</v>
          </cell>
          <cell r="B975" t="str">
            <v>Dios Dental Group</v>
          </cell>
          <cell r="C975">
            <v>40000</v>
          </cell>
          <cell r="E975" t="str">
            <v>Debt Financing</v>
          </cell>
          <cell r="F975" t="str">
            <v>Segal Family Foundation, Pace-Able Foundation, Rich Hoops, Ed Svenson</v>
          </cell>
          <cell r="G975" t="str">
            <v>Dios Dental Group</v>
          </cell>
          <cell r="V975">
            <v>2019</v>
          </cell>
          <cell r="W975">
            <v>3</v>
          </cell>
          <cell r="X975">
            <v>1</v>
          </cell>
          <cell r="Y975">
            <v>1</v>
          </cell>
          <cell r="Z975">
            <v>4</v>
          </cell>
        </row>
        <row r="976">
          <cell r="A976">
            <v>43527</v>
          </cell>
          <cell r="B976" t="str">
            <v>AvidBeam</v>
          </cell>
          <cell r="C976" t="str">
            <v>Undisclosed</v>
          </cell>
          <cell r="E976" t="str">
            <v>Series A</v>
          </cell>
          <cell r="F976" t="str">
            <v>Egypt Ventures</v>
          </cell>
          <cell r="G976" t="str">
            <v>https://www.menabytes.com/avidbeam-series-a/</v>
          </cell>
          <cell r="H976" t="str">
            <v>Egypt</v>
          </cell>
          <cell r="I976" t="str">
            <v>Egypt</v>
          </cell>
          <cell r="J976" t="str">
            <v>Information Technology, Cloud Computing, Video Big Data Analytics, Computer Vision, Artificial Intelligence, and Visualization</v>
          </cell>
          <cell r="K976" t="str">
            <v>Information Technology</v>
          </cell>
          <cell r="L976" t="str">
            <v>Avidbeam</v>
          </cell>
          <cell r="M976">
            <v>0.9</v>
          </cell>
          <cell r="N976" t="str">
            <v>43527AvidBeamUndisclosed</v>
          </cell>
          <cell r="O976" t="str">
            <v/>
          </cell>
          <cell r="P976">
            <v>0</v>
          </cell>
          <cell r="Q976">
            <v>2014</v>
          </cell>
          <cell r="R976">
            <v>0</v>
          </cell>
          <cell r="S976">
            <v>0</v>
          </cell>
          <cell r="T976" t="str">
            <v>3. Early Venture</v>
          </cell>
          <cell r="U976" t="str">
            <v>Other Technologies &amp; Information Technology</v>
          </cell>
          <cell r="V976">
            <v>2019</v>
          </cell>
          <cell r="W976">
            <v>3</v>
          </cell>
          <cell r="X976">
            <v>1</v>
          </cell>
          <cell r="Y976">
            <v>1</v>
          </cell>
          <cell r="Z976">
            <v>1</v>
          </cell>
        </row>
        <row r="977">
          <cell r="A977">
            <v>43529</v>
          </cell>
          <cell r="B977" t="str">
            <v>InvestSure</v>
          </cell>
          <cell r="C977">
            <v>685000</v>
          </cell>
          <cell r="E977" t="str">
            <v>Seed</v>
          </cell>
          <cell r="F977" t="str">
            <v>Lireas Holdings, Compass Insure, 4Di Capital</v>
          </cell>
          <cell r="G977" t="str">
            <v>http://disrupt-africa.com/2019/03/sa-insurtech-startup-investsure-raises-685k-funding-round/</v>
          </cell>
          <cell r="H977" t="str">
            <v>South Africa</v>
          </cell>
          <cell r="I977" t="str">
            <v>South Africa</v>
          </cell>
          <cell r="J977" t="str">
            <v>Fin Tech, Insur Tech</v>
          </cell>
          <cell r="K977" t="str">
            <v>Financial Services</v>
          </cell>
          <cell r="L977" t="str">
            <v>Investsure</v>
          </cell>
          <cell r="M977">
            <v>0.9</v>
          </cell>
          <cell r="N977" t="str">
            <v>43529InvestSure685000</v>
          </cell>
          <cell r="O977" t="str">
            <v/>
          </cell>
          <cell r="P977">
            <v>1</v>
          </cell>
          <cell r="Q977">
            <v>2015</v>
          </cell>
          <cell r="R977">
            <v>685000</v>
          </cell>
          <cell r="S977">
            <v>0</v>
          </cell>
          <cell r="T977" t="str">
            <v>2. Seed</v>
          </cell>
          <cell r="U977" t="str">
            <v>Financial Services</v>
          </cell>
          <cell r="V977">
            <v>2019</v>
          </cell>
          <cell r="W977">
            <v>3</v>
          </cell>
          <cell r="X977">
            <v>1</v>
          </cell>
          <cell r="Y977">
            <v>1</v>
          </cell>
          <cell r="Z977">
            <v>3</v>
          </cell>
        </row>
        <row r="978">
          <cell r="A978">
            <v>43530</v>
          </cell>
          <cell r="B978" t="str">
            <v>Retail Capital</v>
          </cell>
          <cell r="C978" t="str">
            <v>Undisclosed</v>
          </cell>
          <cell r="E978" t="str">
            <v>Private Equity</v>
          </cell>
          <cell r="F978" t="str">
            <v>Crossfin Technology</v>
          </cell>
          <cell r="G978" t="str">
            <v>https://www.itweb.co.za/content/8OKdWqDEPAOvbznQ</v>
          </cell>
          <cell r="H978" t="str">
            <v>South Africa</v>
          </cell>
          <cell r="I978" t="str">
            <v>South Africa</v>
          </cell>
          <cell r="J978" t="str">
            <v>Financial Services, Lending, Retail</v>
          </cell>
          <cell r="K978" t="str">
            <v>Financial Services</v>
          </cell>
          <cell r="L978" t="str">
            <v>Retail Capital</v>
          </cell>
          <cell r="M978">
            <v>0.9</v>
          </cell>
          <cell r="N978" t="str">
            <v>43530Retail CapitalUndisclosed</v>
          </cell>
          <cell r="O978" t="str">
            <v/>
          </cell>
          <cell r="P978">
            <v>0</v>
          </cell>
          <cell r="Q978">
            <v>2011</v>
          </cell>
          <cell r="R978">
            <v>0</v>
          </cell>
          <cell r="S978">
            <v>0</v>
          </cell>
          <cell r="T978" t="str">
            <v>6. Private Equity</v>
          </cell>
          <cell r="U978" t="str">
            <v>Financial Services</v>
          </cell>
          <cell r="V978">
            <v>2019</v>
          </cell>
          <cell r="W978">
            <v>3</v>
          </cell>
          <cell r="X978">
            <v>1</v>
          </cell>
          <cell r="Y978">
            <v>1</v>
          </cell>
          <cell r="Z978">
            <v>1</v>
          </cell>
        </row>
        <row r="979">
          <cell r="A979">
            <v>43531</v>
          </cell>
          <cell r="B979" t="str">
            <v>Lima Kwanza Limited</v>
          </cell>
          <cell r="C979" t="str">
            <v>Undisclosed</v>
          </cell>
          <cell r="E979" t="str">
            <v>Grant</v>
          </cell>
          <cell r="F979" t="str">
            <v>Mastercard Foundation Fund for Rural Prosperity</v>
          </cell>
          <cell r="G979" t="str">
            <v>https://www.crunchbase.com/organization/lima-kwanza-limited</v>
          </cell>
          <cell r="H979" t="str">
            <v>Kenya</v>
          </cell>
          <cell r="I979" t="str">
            <v>Kenya</v>
          </cell>
          <cell r="J979" t="str">
            <v>Banking, Financial Services</v>
          </cell>
          <cell r="K979" t="str">
            <v>Financial Services</v>
          </cell>
          <cell r="L979" t="str">
            <v>Lima Kwanza Limited</v>
          </cell>
          <cell r="M979">
            <v>0.9</v>
          </cell>
          <cell r="N979" t="str">
            <v>43531Lima Kwanza LimitedUndisclosed</v>
          </cell>
          <cell r="O979" t="str">
            <v/>
          </cell>
          <cell r="P979">
            <v>0</v>
          </cell>
          <cell r="Q979">
            <v>2014</v>
          </cell>
          <cell r="R979">
            <v>0</v>
          </cell>
          <cell r="S979">
            <v>0</v>
          </cell>
          <cell r="T979" t="str">
            <v>1. Grant</v>
          </cell>
          <cell r="U979" t="str">
            <v>Financial Services</v>
          </cell>
          <cell r="V979">
            <v>2019</v>
          </cell>
          <cell r="W979">
            <v>3</v>
          </cell>
          <cell r="X979">
            <v>1</v>
          </cell>
          <cell r="Y979">
            <v>1</v>
          </cell>
          <cell r="Z979">
            <v>1</v>
          </cell>
        </row>
        <row r="980">
          <cell r="A980">
            <v>43531</v>
          </cell>
          <cell r="B980" t="str">
            <v>Yusudi</v>
          </cell>
          <cell r="C980">
            <v>250000</v>
          </cell>
          <cell r="E980" t="str">
            <v>Grant</v>
          </cell>
          <cell r="F980" t="str">
            <v>Blue Haven Initiative</v>
          </cell>
          <cell r="G980" t="str">
            <v>https://weetracker.com/2019/03/07/exclusive-nairobi-based-youth-focused-social-enterprise-yusudi-raises-usd-250-k-from-blue-haven-initiative/</v>
          </cell>
          <cell r="H980" t="str">
            <v>Kenya</v>
          </cell>
          <cell r="I980" t="str">
            <v>Kenya</v>
          </cell>
          <cell r="J980" t="str">
            <v>Training, youth development, Business Skills, internship placement, Intern recruitment, capacity building, Entry-level recruitment, Up-skilling, Business Etiquette, Sales skills, Marketing skills, Customer service skills, Administration skills, SME Talent Provision, and Recruitment</v>
          </cell>
          <cell r="K980" t="str">
            <v>Recruitment</v>
          </cell>
          <cell r="L980" t="str">
            <v>Yusudi</v>
          </cell>
          <cell r="M980">
            <v>0.9</v>
          </cell>
          <cell r="N980" t="str">
            <v>43531Yusudi250000</v>
          </cell>
          <cell r="O980" t="str">
            <v/>
          </cell>
          <cell r="P980">
            <v>1</v>
          </cell>
          <cell r="Q980">
            <v>2015</v>
          </cell>
          <cell r="R980">
            <v>250000</v>
          </cell>
          <cell r="S980">
            <v>0</v>
          </cell>
          <cell r="T980" t="str">
            <v>1. Grant</v>
          </cell>
          <cell r="U980" t="str">
            <v>Employment, Talent &amp; Labour</v>
          </cell>
          <cell r="V980">
            <v>2019</v>
          </cell>
          <cell r="W980">
            <v>3</v>
          </cell>
          <cell r="X980">
            <v>1</v>
          </cell>
          <cell r="Y980">
            <v>1</v>
          </cell>
          <cell r="Z980">
            <v>1</v>
          </cell>
        </row>
        <row r="981">
          <cell r="A981">
            <v>43534</v>
          </cell>
          <cell r="B981" t="str">
            <v>AfricaSokoni</v>
          </cell>
          <cell r="C981">
            <v>445000</v>
          </cell>
          <cell r="E981" t="str">
            <v>Seed</v>
          </cell>
          <cell r="F981" t="str">
            <v>Undisclosed</v>
          </cell>
          <cell r="G981" t="str">
            <v>https://digestafrica.com/kenya-marketplace-africasokoni-angel</v>
          </cell>
          <cell r="H981" t="str">
            <v>Kenya</v>
          </cell>
          <cell r="I981" t="str">
            <v>Kenya</v>
          </cell>
          <cell r="J981" t="str">
            <v>Consumer, E-Commerce, Internet, Retail, Marketplace</v>
          </cell>
          <cell r="K981" t="str">
            <v>E-Commerce &amp; Retail</v>
          </cell>
          <cell r="L981" t="str">
            <v>AfricaSokoni</v>
          </cell>
          <cell r="M981">
            <v>0.9</v>
          </cell>
          <cell r="N981" t="str">
            <v>43534AfricaSokoni445000</v>
          </cell>
          <cell r="O981" t="str">
            <v/>
          </cell>
          <cell r="P981">
            <v>1</v>
          </cell>
          <cell r="Q981">
            <v>2017</v>
          </cell>
          <cell r="R981">
            <v>995000</v>
          </cell>
          <cell r="S981">
            <v>0</v>
          </cell>
          <cell r="T981" t="str">
            <v>2. Seed</v>
          </cell>
          <cell r="U981" t="str">
            <v>E-commerce &amp; Retail</v>
          </cell>
          <cell r="V981">
            <v>2019</v>
          </cell>
          <cell r="W981">
            <v>3</v>
          </cell>
          <cell r="X981">
            <v>1</v>
          </cell>
          <cell r="Y981">
            <v>1</v>
          </cell>
          <cell r="Z981">
            <v>1</v>
          </cell>
        </row>
        <row r="982">
          <cell r="A982">
            <v>43535</v>
          </cell>
          <cell r="B982" t="str">
            <v>OneFi</v>
          </cell>
          <cell r="C982">
            <v>5000000</v>
          </cell>
          <cell r="E982" t="str">
            <v>Debt Financing</v>
          </cell>
          <cell r="F982" t="str">
            <v>Lendable</v>
          </cell>
          <cell r="G982" t="str">
            <v>http://ventureburn.com/2019/03/onefi-5m-debt-facility/</v>
          </cell>
          <cell r="H982" t="str">
            <v>Nigeria</v>
          </cell>
          <cell r="I982" t="str">
            <v>Nigeria</v>
          </cell>
          <cell r="J982" t="str">
            <v>Consumer Lending, FinTech</v>
          </cell>
          <cell r="K982" t="str">
            <v>Financial Services</v>
          </cell>
          <cell r="L982" t="str">
            <v>OneFi</v>
          </cell>
          <cell r="M982">
            <v>0.9</v>
          </cell>
          <cell r="N982" t="str">
            <v>43535OneFi5000000</v>
          </cell>
          <cell r="O982" t="str">
            <v/>
          </cell>
          <cell r="P982">
            <v>1</v>
          </cell>
          <cell r="Q982">
            <v>2012</v>
          </cell>
          <cell r="R982">
            <v>15800000</v>
          </cell>
          <cell r="S982">
            <v>0</v>
          </cell>
          <cell r="T982" t="str">
            <v>5. Debt Financing</v>
          </cell>
          <cell r="U982" t="str">
            <v>Financial Services</v>
          </cell>
          <cell r="V982">
            <v>2019</v>
          </cell>
          <cell r="W982">
            <v>3</v>
          </cell>
          <cell r="X982">
            <v>1</v>
          </cell>
          <cell r="Y982">
            <v>1</v>
          </cell>
          <cell r="Z982">
            <v>1</v>
          </cell>
        </row>
        <row r="983">
          <cell r="A983">
            <v>43535</v>
          </cell>
          <cell r="B983" t="str">
            <v>Greenlight Planet</v>
          </cell>
          <cell r="C983">
            <v>2000000</v>
          </cell>
          <cell r="E983" t="str">
            <v>Crowdfunding</v>
          </cell>
          <cell r="F983" t="str">
            <v>Trine</v>
          </cell>
          <cell r="G983" t="str">
            <v>https://techmoran.com/2019/03/11/greenlight-planet-raises-e1-8-million-to-bring-solar-energy-to-half-a-million-people/</v>
          </cell>
          <cell r="H983" t="str">
            <v>Kenya</v>
          </cell>
          <cell r="I983" t="str">
            <v>Kenya</v>
          </cell>
          <cell r="J983" t="str">
            <v>Consumer, Consumer Electronics, Social Entrepreneurship, Solar</v>
          </cell>
          <cell r="K983" t="str">
            <v>Solar Power</v>
          </cell>
          <cell r="L983" t="str">
            <v>Greenlight Planet</v>
          </cell>
          <cell r="M983">
            <v>0.9</v>
          </cell>
          <cell r="N983" t="str">
            <v>43535Greenlight Planet2000000</v>
          </cell>
          <cell r="O983" t="str">
            <v/>
          </cell>
          <cell r="P983">
            <v>1</v>
          </cell>
          <cell r="Q983">
            <v>2008</v>
          </cell>
          <cell r="R983">
            <v>2000000</v>
          </cell>
          <cell r="S983">
            <v>0</v>
          </cell>
          <cell r="T983" t="str">
            <v>7. Offerings</v>
          </cell>
          <cell r="U983" t="str">
            <v>Energy &amp; Resources</v>
          </cell>
          <cell r="V983">
            <v>2019</v>
          </cell>
          <cell r="W983">
            <v>3</v>
          </cell>
          <cell r="X983">
            <v>1</v>
          </cell>
          <cell r="Y983">
            <v>1</v>
          </cell>
          <cell r="Z983">
            <v>1</v>
          </cell>
        </row>
        <row r="984">
          <cell r="A984">
            <v>43535</v>
          </cell>
          <cell r="B984" t="str">
            <v>Mobile Clinic</v>
          </cell>
          <cell r="C984">
            <v>22000</v>
          </cell>
          <cell r="E984" t="str">
            <v>Grant</v>
          </cell>
          <cell r="F984" t="str">
            <v>Sandoz Healthcare Access Challenge</v>
          </cell>
          <cell r="G984" t="str">
            <v>https://pharmaphorum.com/news/sandoz-announces-results-of-digital-innovation-hack/</v>
          </cell>
          <cell r="H984" t="str">
            <v>Uganda</v>
          </cell>
          <cell r="I984" t="str">
            <v>Uganda</v>
          </cell>
          <cell r="J984" t="str">
            <v>Health Services, Medical</v>
          </cell>
          <cell r="K984" t="str">
            <v>Healthcare &amp; Pharma</v>
          </cell>
          <cell r="L984" t="str">
            <v>Mobile Clinic</v>
          </cell>
          <cell r="M984">
            <v>0.9</v>
          </cell>
          <cell r="N984" t="str">
            <v>43535Mobile Clinic22000</v>
          </cell>
          <cell r="O984" t="str">
            <v/>
          </cell>
          <cell r="P984">
            <v>1</v>
          </cell>
          <cell r="Q984">
            <v>2018</v>
          </cell>
          <cell r="R984">
            <v>22000</v>
          </cell>
          <cell r="S984">
            <v>0</v>
          </cell>
          <cell r="T984" t="str">
            <v>1. Grant</v>
          </cell>
          <cell r="U984" t="str">
            <v>Health &amp; Pharmaceuticals</v>
          </cell>
          <cell r="V984">
            <v>2019</v>
          </cell>
          <cell r="W984">
            <v>3</v>
          </cell>
          <cell r="X984">
            <v>1</v>
          </cell>
          <cell r="Y984">
            <v>1</v>
          </cell>
          <cell r="Z984">
            <v>1</v>
          </cell>
        </row>
        <row r="985">
          <cell r="A985">
            <v>43536</v>
          </cell>
          <cell r="B985" t="str">
            <v>Dsquares</v>
          </cell>
          <cell r="C985" t="str">
            <v>Undisclosed</v>
          </cell>
          <cell r="E985" t="str">
            <v>Series A</v>
          </cell>
          <cell r="F985" t="str">
            <v xml:space="preserve">Algebra Ventures &amp; Ezdehar </v>
          </cell>
          <cell r="G985" t="str">
            <v>https://www.menabytes.com/dsquares-investment/</v>
          </cell>
          <cell r="H985" t="str">
            <v>Egypt</v>
          </cell>
          <cell r="I985" t="str">
            <v>Egypt</v>
          </cell>
          <cell r="J985" t="str">
            <v>Information Services, Information Technology, Loyalty Programs, Software</v>
          </cell>
          <cell r="K985" t="str">
            <v>Information Technology</v>
          </cell>
          <cell r="L985" t="str">
            <v>Dsquares</v>
          </cell>
          <cell r="M985">
            <v>0.9</v>
          </cell>
          <cell r="N985" t="str">
            <v>43536DsquaresUndisclosed</v>
          </cell>
          <cell r="O985" t="str">
            <v/>
          </cell>
          <cell r="P985">
            <v>0</v>
          </cell>
          <cell r="Q985">
            <v>2012</v>
          </cell>
          <cell r="R985">
            <v>0</v>
          </cell>
          <cell r="S985">
            <v>0</v>
          </cell>
          <cell r="T985" t="str">
            <v>3. Early Venture</v>
          </cell>
          <cell r="U985" t="str">
            <v>Other Technologies &amp; Information Technology</v>
          </cell>
          <cell r="V985">
            <v>2019</v>
          </cell>
          <cell r="W985">
            <v>3</v>
          </cell>
          <cell r="X985">
            <v>1</v>
          </cell>
          <cell r="Y985">
            <v>1</v>
          </cell>
          <cell r="Z985">
            <v>1</v>
          </cell>
        </row>
        <row r="986">
          <cell r="A986">
            <v>43536</v>
          </cell>
          <cell r="B986" t="str">
            <v>Dopay</v>
          </cell>
          <cell r="C986">
            <v>1130000</v>
          </cell>
          <cell r="E986" t="str">
            <v>Debt Financing</v>
          </cell>
          <cell r="F986" t="str">
            <v>FMO</v>
          </cell>
          <cell r="G986" t="str">
            <v>https://www.fmo.nl/news-detail/59fab89c-1be4-4009-b725-b570167b68c8/fmo-supports-dopay-to-digitize-payroll-in-egypt</v>
          </cell>
          <cell r="V986">
            <v>2019</v>
          </cell>
          <cell r="W986">
            <v>3</v>
          </cell>
          <cell r="X986">
            <v>1</v>
          </cell>
          <cell r="Y986">
            <v>1</v>
          </cell>
          <cell r="Z986">
            <v>1</v>
          </cell>
        </row>
        <row r="987">
          <cell r="A987">
            <v>43537</v>
          </cell>
          <cell r="B987" t="str">
            <v>CoinFlex</v>
          </cell>
          <cell r="C987" t="str">
            <v>Undisclosed</v>
          </cell>
          <cell r="E987" t="str">
            <v>Seed</v>
          </cell>
          <cell r="F987" t="str">
            <v>Digital Currency Group, PolyChain Capital</v>
          </cell>
          <cell r="G987" t="str">
            <v>https://www.coindesk.com/polychain-dcg-invest-in-crypto-futures-exchange-coinflex</v>
          </cell>
          <cell r="H987">
            <v>0</v>
          </cell>
          <cell r="I987">
            <v>0</v>
          </cell>
          <cell r="J987" t="str">
            <v>Bitcoin, FinTech, Trading Platform</v>
          </cell>
          <cell r="K987" t="str">
            <v>Financial Services</v>
          </cell>
          <cell r="L987" t="str">
            <v>CoinFlex</v>
          </cell>
          <cell r="M987">
            <v>0.9</v>
          </cell>
          <cell r="N987" t="str">
            <v>43537CoinFlexUndisclosed</v>
          </cell>
          <cell r="O987" t="str">
            <v/>
          </cell>
          <cell r="P987">
            <v>0</v>
          </cell>
          <cell r="Q987">
            <v>2018</v>
          </cell>
          <cell r="R987">
            <v>0</v>
          </cell>
          <cell r="S987" t="e">
            <v>#N/A</v>
          </cell>
          <cell r="T987" t="str">
            <v>2. Seed</v>
          </cell>
          <cell r="U987" t="str">
            <v>Financial Services</v>
          </cell>
          <cell r="V987">
            <v>2019</v>
          </cell>
          <cell r="W987">
            <v>3</v>
          </cell>
          <cell r="X987">
            <v>1</v>
          </cell>
          <cell r="Y987">
            <v>1</v>
          </cell>
          <cell r="Z987">
            <v>2</v>
          </cell>
        </row>
        <row r="988">
          <cell r="A988">
            <v>43537</v>
          </cell>
          <cell r="B988" t="str">
            <v>FanCam</v>
          </cell>
          <cell r="C988">
            <v>100000</v>
          </cell>
          <cell r="E988" t="str">
            <v>Seed</v>
          </cell>
          <cell r="F988" t="str">
            <v>Stadia Ventures</v>
          </cell>
          <cell r="G988" t="str">
            <v>https://www.bizjournals.com/stlouis/news/2019/03/13/st-louis-sports-business-accelerator-invests-in-6.html</v>
          </cell>
          <cell r="H988" t="str">
            <v>South Africa</v>
          </cell>
          <cell r="I988" t="str">
            <v>South Africa</v>
          </cell>
          <cell r="J988" t="str">
            <v>Advertising, Marketing</v>
          </cell>
          <cell r="K988" t="str">
            <v>Media &amp; Entertainment</v>
          </cell>
          <cell r="L988" t="str">
            <v>Fancam</v>
          </cell>
          <cell r="M988">
            <v>0.9</v>
          </cell>
          <cell r="N988" t="str">
            <v>43537FanCam100000</v>
          </cell>
          <cell r="O988" t="str">
            <v/>
          </cell>
          <cell r="P988">
            <v>1</v>
          </cell>
          <cell r="Q988">
            <v>2010</v>
          </cell>
          <cell r="R988">
            <v>100000</v>
          </cell>
          <cell r="S988">
            <v>0</v>
          </cell>
          <cell r="T988" t="str">
            <v>2. Seed</v>
          </cell>
          <cell r="U988" t="str">
            <v>Media &amp; Entertainment</v>
          </cell>
          <cell r="V988">
            <v>2019</v>
          </cell>
          <cell r="W988">
            <v>3</v>
          </cell>
          <cell r="X988">
            <v>1</v>
          </cell>
          <cell r="Y988">
            <v>1</v>
          </cell>
          <cell r="Z988">
            <v>1</v>
          </cell>
        </row>
        <row r="989">
          <cell r="A989">
            <v>43539</v>
          </cell>
          <cell r="B989" t="str">
            <v>Digsconnect</v>
          </cell>
          <cell r="C989">
            <v>830000</v>
          </cell>
          <cell r="E989" t="str">
            <v>Seed</v>
          </cell>
          <cell r="F989" t="str">
            <v>Undisclosed</v>
          </cell>
          <cell r="G989" t="str">
            <v>http://disrupt-africa.com/2019/03/sa-student-accommodation-startup-digsconnect-raises-830k/</v>
          </cell>
          <cell r="H989" t="str">
            <v>South Africa</v>
          </cell>
          <cell r="I989" t="str">
            <v>South Africa</v>
          </cell>
          <cell r="J989" t="str">
            <v>Marketplace</v>
          </cell>
          <cell r="K989" t="str">
            <v>Information Technology</v>
          </cell>
          <cell r="L989" t="str">
            <v>Digsconnect</v>
          </cell>
          <cell r="M989">
            <v>0.9</v>
          </cell>
          <cell r="N989" t="str">
            <v>43539Digsconnect830000</v>
          </cell>
          <cell r="O989" t="str">
            <v/>
          </cell>
          <cell r="P989">
            <v>1</v>
          </cell>
          <cell r="Q989">
            <v>2017</v>
          </cell>
          <cell r="R989">
            <v>830000</v>
          </cell>
          <cell r="S989">
            <v>0</v>
          </cell>
          <cell r="T989" t="str">
            <v>2. Seed</v>
          </cell>
          <cell r="U989" t="str">
            <v>Other Technologies &amp; Information Technology</v>
          </cell>
          <cell r="V989">
            <v>2019</v>
          </cell>
          <cell r="W989">
            <v>3</v>
          </cell>
          <cell r="X989">
            <v>1</v>
          </cell>
          <cell r="Y989">
            <v>1</v>
          </cell>
          <cell r="Z989">
            <v>1</v>
          </cell>
        </row>
        <row r="990">
          <cell r="A990">
            <v>43539</v>
          </cell>
          <cell r="B990" t="str">
            <v>Thrive Agric</v>
          </cell>
          <cell r="C990">
            <v>150000</v>
          </cell>
          <cell r="E990" t="str">
            <v>Seed</v>
          </cell>
          <cell r="F990" t="str">
            <v>Y Combinator</v>
          </cell>
          <cell r="G990" t="str">
            <v>https://blog.ycombinator.com/meet-23-companies-from-the-yc-w19-batch-part-5/</v>
          </cell>
          <cell r="H990" t="str">
            <v>Nigeria</v>
          </cell>
          <cell r="I990" t="str">
            <v>Nigeria</v>
          </cell>
          <cell r="J990" t="str">
            <v>Agriculture, AgTech, Information Technology</v>
          </cell>
          <cell r="K990" t="str">
            <v>Agriculture</v>
          </cell>
          <cell r="L990" t="str">
            <v>Thrive Agric</v>
          </cell>
          <cell r="M990">
            <v>0.9</v>
          </cell>
          <cell r="N990" t="str">
            <v>43539Thrive Agric150000</v>
          </cell>
          <cell r="O990" t="str">
            <v/>
          </cell>
          <cell r="P990">
            <v>1</v>
          </cell>
          <cell r="Q990">
            <v>2016</v>
          </cell>
          <cell r="R990">
            <v>620000</v>
          </cell>
          <cell r="S990">
            <v>0</v>
          </cell>
          <cell r="T990" t="str">
            <v>2. Seed</v>
          </cell>
          <cell r="U990" t="str">
            <v>Agriculture</v>
          </cell>
          <cell r="V990">
            <v>2019</v>
          </cell>
          <cell r="W990">
            <v>3</v>
          </cell>
          <cell r="X990">
            <v>1</v>
          </cell>
          <cell r="Y990">
            <v>1</v>
          </cell>
          <cell r="Z990">
            <v>1</v>
          </cell>
        </row>
        <row r="991">
          <cell r="A991">
            <v>43539</v>
          </cell>
          <cell r="B991" t="str">
            <v>Tambua Health Inc.</v>
          </cell>
          <cell r="C991">
            <v>100000</v>
          </cell>
          <cell r="E991" t="str">
            <v>Seed</v>
          </cell>
          <cell r="F991" t="str">
            <v>Backstage Accelerator</v>
          </cell>
          <cell r="G991" t="str">
            <v>https://pulse2.com/backstage-capital-accelerator-program-first-cohort/?utm_source=feedburner&amp;utm_campaign=Feed%3A+pulse2+%28Pulse+2.0+-+Technology+News+and+Reviews%29</v>
          </cell>
          <cell r="H991" t="str">
            <v>Kenya</v>
          </cell>
          <cell r="I991" t="str">
            <v>Kenya</v>
          </cell>
          <cell r="J991" t="str">
            <v>AI, Healthtech, and Spectral Analysis</v>
          </cell>
          <cell r="K991" t="str">
            <v>Healthcare &amp; Pharma</v>
          </cell>
          <cell r="L991" t="str">
            <v>Tambua Health Inc.</v>
          </cell>
          <cell r="M991">
            <v>0.9</v>
          </cell>
          <cell r="N991" t="str">
            <v>43539Tambua Health Inc.100000</v>
          </cell>
          <cell r="O991" t="str">
            <v/>
          </cell>
          <cell r="P991">
            <v>1</v>
          </cell>
          <cell r="Q991">
            <v>2017</v>
          </cell>
          <cell r="R991">
            <v>100000</v>
          </cell>
          <cell r="S991">
            <v>0</v>
          </cell>
          <cell r="T991" t="str">
            <v>2. Seed</v>
          </cell>
          <cell r="U991" t="str">
            <v>Health &amp; Pharmaceuticals</v>
          </cell>
          <cell r="V991">
            <v>2019</v>
          </cell>
          <cell r="W991">
            <v>3</v>
          </cell>
          <cell r="X991">
            <v>1</v>
          </cell>
          <cell r="Y991">
            <v>1</v>
          </cell>
          <cell r="Z991">
            <v>1</v>
          </cell>
        </row>
        <row r="992">
          <cell r="A992">
            <v>43540</v>
          </cell>
          <cell r="B992" t="str">
            <v>Middletrust</v>
          </cell>
          <cell r="C992">
            <v>5000</v>
          </cell>
          <cell r="E992" t="str">
            <v>Pre-Seed</v>
          </cell>
          <cell r="F992" t="str">
            <v>Undisclosed</v>
          </cell>
          <cell r="G992" t="str">
            <v>https://www.crunchbase.com/organization/middletrust#section-overview</v>
          </cell>
          <cell r="H992" t="str">
            <v>Nigeria</v>
          </cell>
          <cell r="I992" t="str">
            <v>Nigeria</v>
          </cell>
          <cell r="J992" t="str">
            <v>E-Commerce, Financial Services, FinTech, Internet, Payments</v>
          </cell>
          <cell r="K992" t="str">
            <v>E-Commerce &amp; Retail</v>
          </cell>
          <cell r="L992" t="str">
            <v>Middletrust</v>
          </cell>
          <cell r="M992">
            <v>0.9</v>
          </cell>
          <cell r="N992" t="str">
            <v>43540Middletrust5000</v>
          </cell>
          <cell r="O992" t="str">
            <v/>
          </cell>
          <cell r="P992">
            <v>1</v>
          </cell>
          <cell r="Q992">
            <v>2018</v>
          </cell>
          <cell r="R992">
            <v>5000</v>
          </cell>
          <cell r="S992">
            <v>0</v>
          </cell>
          <cell r="T992" t="str">
            <v>2. Seed</v>
          </cell>
          <cell r="U992" t="str">
            <v>E-commerce &amp; Retail</v>
          </cell>
          <cell r="V992">
            <v>2019</v>
          </cell>
          <cell r="W992">
            <v>3</v>
          </cell>
          <cell r="X992">
            <v>1</v>
          </cell>
          <cell r="Y992">
            <v>1</v>
          </cell>
          <cell r="Z992">
            <v>1</v>
          </cell>
        </row>
        <row r="993">
          <cell r="A993">
            <v>43541</v>
          </cell>
          <cell r="B993" t="str">
            <v>Africa Healthcare Network</v>
          </cell>
          <cell r="C993" t="str">
            <v>Undisclosed</v>
          </cell>
          <cell r="E993" t="str">
            <v>Series A</v>
          </cell>
          <cell r="F993" t="str">
            <v>Polaris Partners, Africa Healthcare Fund</v>
          </cell>
          <cell r="G993" t="str">
            <v>https://africacapitaldigest.com/africa-healthcare-network-closes-its-series-a/</v>
          </cell>
          <cell r="H993" t="str">
            <v>Mauritius</v>
          </cell>
          <cell r="I993" t="str">
            <v>Mauritius</v>
          </cell>
          <cell r="J993" t="str">
            <v>Biotechnology, Health Care, Dialysis Care</v>
          </cell>
          <cell r="K993" t="str">
            <v>Healthcare &amp; Pharma</v>
          </cell>
          <cell r="L993" t="str">
            <v>Africa Healthcare Network</v>
          </cell>
          <cell r="M993">
            <v>0.9</v>
          </cell>
          <cell r="N993" t="str">
            <v>43541Africa Healthcare NetworkUndisclosed</v>
          </cell>
          <cell r="O993" t="str">
            <v/>
          </cell>
          <cell r="P993">
            <v>0</v>
          </cell>
          <cell r="Q993">
            <v>2015</v>
          </cell>
          <cell r="R993">
            <v>0</v>
          </cell>
          <cell r="S993">
            <v>0</v>
          </cell>
          <cell r="T993" t="str">
            <v>3. Early Venture</v>
          </cell>
          <cell r="U993" t="str">
            <v>Health &amp; Pharmaceuticals</v>
          </cell>
          <cell r="V993">
            <v>2019</v>
          </cell>
          <cell r="W993">
            <v>3</v>
          </cell>
          <cell r="X993">
            <v>1</v>
          </cell>
          <cell r="Y993">
            <v>1</v>
          </cell>
          <cell r="Z993">
            <v>2</v>
          </cell>
        </row>
        <row r="994">
          <cell r="A994">
            <v>43542</v>
          </cell>
          <cell r="B994" t="str">
            <v>Thrive Agric</v>
          </cell>
          <cell r="C994">
            <v>150000</v>
          </cell>
          <cell r="E994" t="str">
            <v>Seed</v>
          </cell>
          <cell r="F994" t="str">
            <v>Y Combinator</v>
          </cell>
          <cell r="G994" t="str">
            <v>https://www.crunchbase.com/organization/thrive-agric#section-overview</v>
          </cell>
          <cell r="H994" t="str">
            <v>Nigeria</v>
          </cell>
          <cell r="I994" t="str">
            <v>Nigeria</v>
          </cell>
          <cell r="J994" t="str">
            <v>Agriculture, AgTech, Information Technology</v>
          </cell>
          <cell r="K994" t="str">
            <v>Agriculture</v>
          </cell>
          <cell r="L994" t="str">
            <v>Thrive Agric</v>
          </cell>
          <cell r="M994">
            <v>0.9</v>
          </cell>
          <cell r="N994" t="str">
            <v>43542Thrive Agric150000</v>
          </cell>
          <cell r="O994" t="str">
            <v/>
          </cell>
          <cell r="P994">
            <v>1</v>
          </cell>
          <cell r="Q994">
            <v>2016</v>
          </cell>
          <cell r="R994">
            <v>620000</v>
          </cell>
          <cell r="S994">
            <v>0</v>
          </cell>
          <cell r="T994" t="str">
            <v>2. Seed</v>
          </cell>
          <cell r="U994" t="str">
            <v>Agriculture</v>
          </cell>
          <cell r="V994">
            <v>2019</v>
          </cell>
          <cell r="W994">
            <v>3</v>
          </cell>
          <cell r="X994">
            <v>1</v>
          </cell>
          <cell r="Y994">
            <v>1</v>
          </cell>
          <cell r="Z994">
            <v>1</v>
          </cell>
        </row>
        <row r="995">
          <cell r="A995">
            <v>43542</v>
          </cell>
          <cell r="B995" t="str">
            <v>CredPal</v>
          </cell>
          <cell r="C995">
            <v>150000</v>
          </cell>
          <cell r="E995" t="str">
            <v>Seed</v>
          </cell>
          <cell r="F995" t="str">
            <v>Y Combinator</v>
          </cell>
          <cell r="G995" t="str">
            <v>https://www.crunchbase.com/funding_round/credpal-seed--088033b0#section-overview</v>
          </cell>
          <cell r="H995" t="str">
            <v>Nigeria</v>
          </cell>
          <cell r="I995" t="str">
            <v>Nigeria</v>
          </cell>
          <cell r="J995" t="str">
            <v>Fintech, Consumer financing, Credit scoring</v>
          </cell>
          <cell r="K995" t="str">
            <v>Financial Services</v>
          </cell>
          <cell r="L995" t="str">
            <v>Credpal</v>
          </cell>
          <cell r="M995">
            <v>0.9</v>
          </cell>
          <cell r="N995" t="str">
            <v>43542CredPal150000</v>
          </cell>
          <cell r="O995" t="str">
            <v/>
          </cell>
          <cell r="P995">
            <v>1</v>
          </cell>
          <cell r="Q995">
            <v>2017</v>
          </cell>
          <cell r="R995">
            <v>192000</v>
          </cell>
          <cell r="S995">
            <v>0</v>
          </cell>
          <cell r="T995" t="str">
            <v>2. Seed</v>
          </cell>
          <cell r="U995" t="str">
            <v>Financial Services</v>
          </cell>
          <cell r="V995">
            <v>2019</v>
          </cell>
          <cell r="W995">
            <v>3</v>
          </cell>
          <cell r="X995">
            <v>1</v>
          </cell>
          <cell r="Y995">
            <v>1</v>
          </cell>
          <cell r="Z995">
            <v>1</v>
          </cell>
        </row>
        <row r="996">
          <cell r="A996">
            <v>43542</v>
          </cell>
          <cell r="B996" t="str">
            <v>Schoolable</v>
          </cell>
          <cell r="C996">
            <v>150000</v>
          </cell>
          <cell r="E996" t="str">
            <v>Seed</v>
          </cell>
          <cell r="F996" t="str">
            <v>Y Combinator</v>
          </cell>
          <cell r="G996" t="str">
            <v>https://www.crunchbase.com/search/funding_rounds/field/organizations/funding_total/schoolable</v>
          </cell>
          <cell r="H996" t="str">
            <v>Nigeria</v>
          </cell>
          <cell r="I996" t="str">
            <v>Nigeria</v>
          </cell>
          <cell r="J996" t="str">
            <v>Education, Finance, Financial Services</v>
          </cell>
          <cell r="K996" t="str">
            <v>Financial Services</v>
          </cell>
          <cell r="L996" t="str">
            <v>Schoolable</v>
          </cell>
          <cell r="M996">
            <v>0.9</v>
          </cell>
          <cell r="N996" t="str">
            <v>43542Schoolable150000</v>
          </cell>
          <cell r="O996" t="str">
            <v/>
          </cell>
          <cell r="P996">
            <v>1</v>
          </cell>
          <cell r="Q996">
            <v>2018</v>
          </cell>
          <cell r="R996">
            <v>190000</v>
          </cell>
          <cell r="S996">
            <v>0</v>
          </cell>
          <cell r="T996" t="str">
            <v>2. Seed</v>
          </cell>
          <cell r="U996" t="str">
            <v>Financial Services</v>
          </cell>
          <cell r="V996">
            <v>2019</v>
          </cell>
          <cell r="W996">
            <v>3</v>
          </cell>
          <cell r="X996">
            <v>1</v>
          </cell>
          <cell r="Y996">
            <v>1</v>
          </cell>
          <cell r="Z996">
            <v>1</v>
          </cell>
        </row>
        <row r="997">
          <cell r="A997">
            <v>43542</v>
          </cell>
          <cell r="B997" t="str">
            <v>Wallets Africa</v>
          </cell>
          <cell r="C997">
            <v>150000</v>
          </cell>
          <cell r="E997" t="str">
            <v>Seed</v>
          </cell>
          <cell r="F997" t="str">
            <v>Y Combinator</v>
          </cell>
          <cell r="G997" t="str">
            <v>https://www.crunchbase.com/organization/wallet-ng</v>
          </cell>
          <cell r="H997" t="str">
            <v>Nigeria</v>
          </cell>
          <cell r="I997" t="str">
            <v>Nigeria</v>
          </cell>
          <cell r="J997" t="str">
            <v>Financial Services, FinTech, Infrastructure, Mobile, Mobile Payments, Payments</v>
          </cell>
          <cell r="K997" t="str">
            <v>Financial Services</v>
          </cell>
          <cell r="L997" t="str">
            <v>Wallets Africa</v>
          </cell>
          <cell r="M997">
            <v>0.9</v>
          </cell>
          <cell r="N997" t="str">
            <v>43542Wallets Africa150000</v>
          </cell>
          <cell r="O997" t="str">
            <v/>
          </cell>
          <cell r="P997">
            <v>1</v>
          </cell>
          <cell r="Q997">
            <v>2016</v>
          </cell>
          <cell r="R997">
            <v>165000</v>
          </cell>
          <cell r="S997">
            <v>0</v>
          </cell>
          <cell r="T997" t="str">
            <v>2. Seed</v>
          </cell>
          <cell r="U997" t="str">
            <v>Financial Services</v>
          </cell>
          <cell r="V997">
            <v>2019</v>
          </cell>
          <cell r="W997">
            <v>3</v>
          </cell>
          <cell r="X997">
            <v>1</v>
          </cell>
          <cell r="Y997">
            <v>1</v>
          </cell>
          <cell r="Z997">
            <v>1</v>
          </cell>
        </row>
        <row r="998">
          <cell r="A998">
            <v>43542</v>
          </cell>
          <cell r="B998" t="str">
            <v>Pinoffer</v>
          </cell>
          <cell r="C998">
            <v>50000</v>
          </cell>
          <cell r="E998" t="str">
            <v>Seed</v>
          </cell>
          <cell r="F998" t="str">
            <v>500 Startups</v>
          </cell>
          <cell r="G998" t="str">
            <v>https://500.co/announcing-batch-1-of-the-misk-500-mena-accelerator-program/</v>
          </cell>
          <cell r="H998" t="str">
            <v>Egypt</v>
          </cell>
          <cell r="I998" t="str">
            <v>Egypt</v>
          </cell>
          <cell r="J998" t="str">
            <v>Advertising Platforms, Mobile Advertising, Retail, Retail Technology</v>
          </cell>
          <cell r="K998" t="str">
            <v>Media &amp; Entertainment</v>
          </cell>
          <cell r="L998" t="str">
            <v>Pinoffer</v>
          </cell>
          <cell r="M998">
            <v>0.9</v>
          </cell>
          <cell r="N998" t="str">
            <v>43542Pinoffer50000</v>
          </cell>
          <cell r="O998" t="str">
            <v/>
          </cell>
          <cell r="P998">
            <v>1</v>
          </cell>
          <cell r="Q998">
            <v>2019</v>
          </cell>
          <cell r="R998">
            <v>50000</v>
          </cell>
          <cell r="S998">
            <v>0</v>
          </cell>
          <cell r="T998" t="str">
            <v>2. Seed</v>
          </cell>
          <cell r="U998" t="str">
            <v>Media &amp; Entertainment</v>
          </cell>
          <cell r="V998">
            <v>2019</v>
          </cell>
          <cell r="W998">
            <v>3</v>
          </cell>
          <cell r="X998">
            <v>1</v>
          </cell>
          <cell r="Y998">
            <v>1</v>
          </cell>
          <cell r="Z998">
            <v>1</v>
          </cell>
        </row>
        <row r="999">
          <cell r="A999">
            <v>43543</v>
          </cell>
          <cell r="B999" t="str">
            <v>Transsnet Music</v>
          </cell>
          <cell r="C999">
            <v>5500000</v>
          </cell>
          <cell r="E999" t="str">
            <v>Seed</v>
          </cell>
          <cell r="F999" t="str">
            <v>Undisclosed</v>
          </cell>
          <cell r="G999" t="str">
            <v>https://www.crunchbase.com/funding_round/transsnet-music-limited-seed--a220e922#section-overview</v>
          </cell>
          <cell r="H999" t="str">
            <v/>
          </cell>
          <cell r="I999" t="str">
            <v/>
          </cell>
          <cell r="J999" t="str">
            <v/>
          </cell>
          <cell r="K999" t="str">
            <v/>
          </cell>
          <cell r="L999" t="e">
            <v>#N/A</v>
          </cell>
          <cell r="M999">
            <v>0.6428571428571429</v>
          </cell>
          <cell r="N999" t="str">
            <v>43543Transsnet Music5500000</v>
          </cell>
          <cell r="O999" t="str">
            <v/>
          </cell>
          <cell r="P999">
            <v>1</v>
          </cell>
          <cell r="Q999" t="str">
            <v/>
          </cell>
          <cell r="R999">
            <v>5500000</v>
          </cell>
          <cell r="S999" t="e">
            <v>#N/A</v>
          </cell>
          <cell r="T999" t="str">
            <v>2. Seed</v>
          </cell>
          <cell r="U999" t="e">
            <v>#N/A</v>
          </cell>
          <cell r="V999">
            <v>2019</v>
          </cell>
          <cell r="W999">
            <v>3</v>
          </cell>
          <cell r="X999">
            <v>1</v>
          </cell>
          <cell r="Y999">
            <v>1</v>
          </cell>
          <cell r="Z999">
            <v>1</v>
          </cell>
        </row>
        <row r="1000">
          <cell r="A1000">
            <v>43543</v>
          </cell>
          <cell r="B1000" t="str">
            <v>FlexClub</v>
          </cell>
          <cell r="C1000">
            <v>1200000</v>
          </cell>
          <cell r="E1000" t="str">
            <v>Seed</v>
          </cell>
          <cell r="F1000" t="str">
            <v>CRE Venture Capital</v>
          </cell>
          <cell r="G1000" t="str">
            <v>https://techcrunch.com/2019/03/19/south-africas-flexclub-raises-1-2m-partners-with-uber-mexico/?ct=t(EMAIL_CAMPAIGN_3_19_2019_12_47)&amp;mc_cid=6f5eec5596&amp;mc_eid=e3f02581a2</v>
          </cell>
          <cell r="H1000" t="str">
            <v>South Africa</v>
          </cell>
          <cell r="I1000" t="str">
            <v>South Africa</v>
          </cell>
          <cell r="J1000" t="str">
            <v>FinTech, Fleet Management, Marketplace, Rental, Small and Medium Businesses</v>
          </cell>
          <cell r="K1000" t="str">
            <v>Financial Services</v>
          </cell>
          <cell r="L1000" t="str">
            <v>Flexclub</v>
          </cell>
          <cell r="M1000">
            <v>0.9</v>
          </cell>
          <cell r="N1000" t="str">
            <v>43543FlexClub1200000</v>
          </cell>
          <cell r="O1000" t="str">
            <v/>
          </cell>
          <cell r="P1000">
            <v>1</v>
          </cell>
          <cell r="Q1000">
            <v>2018</v>
          </cell>
          <cell r="R1000">
            <v>1200000</v>
          </cell>
          <cell r="S1000">
            <v>0</v>
          </cell>
          <cell r="T1000" t="str">
            <v>2. Seed</v>
          </cell>
          <cell r="U1000" t="str">
            <v>Financial Services</v>
          </cell>
          <cell r="V1000">
            <v>2019</v>
          </cell>
          <cell r="W1000">
            <v>3</v>
          </cell>
          <cell r="X1000">
            <v>1</v>
          </cell>
          <cell r="Y1000">
            <v>1</v>
          </cell>
          <cell r="Z1000">
            <v>1</v>
          </cell>
        </row>
        <row r="1001">
          <cell r="A1001">
            <v>43544</v>
          </cell>
          <cell r="B1001" t="str">
            <v>PEG Africa</v>
          </cell>
          <cell r="C1001">
            <v>20000000</v>
          </cell>
          <cell r="E1001" t="str">
            <v>Debt Financing</v>
          </cell>
          <cell r="F1001" t="str">
            <v>CDC Group, ResponsAbility, SunFunder</v>
          </cell>
          <cell r="G1001" t="str">
            <v>https://weetracker.com/2019/03/20/west-african-solar-company-pega-africa-brings-its-total-funding-to-usd-50-mn-with-recent-usd-25-mn-series-c/</v>
          </cell>
          <cell r="H1001" t="str">
            <v>Ghana</v>
          </cell>
          <cell r="I1001" t="str">
            <v>Ghana</v>
          </cell>
          <cell r="J1001" t="str">
            <v>Asset Financing, Pay As You Go Solar, and Solar Energy</v>
          </cell>
          <cell r="K1001" t="str">
            <v>Energy &amp; Environment Resources</v>
          </cell>
          <cell r="L1001" t="str">
            <v>PEG Africa</v>
          </cell>
          <cell r="M1001">
            <v>0.9</v>
          </cell>
          <cell r="N1001" t="str">
            <v>43544PEG Africa20000000</v>
          </cell>
          <cell r="O1001" t="str">
            <v/>
          </cell>
          <cell r="P1001">
            <v>1</v>
          </cell>
          <cell r="Q1001">
            <v>2013</v>
          </cell>
          <cell r="R1001">
            <v>52500000</v>
          </cell>
          <cell r="S1001">
            <v>0</v>
          </cell>
          <cell r="T1001" t="str">
            <v>5. Debt Financing</v>
          </cell>
          <cell r="U1001" t="e">
            <v>#N/A</v>
          </cell>
          <cell r="V1001">
            <v>2019</v>
          </cell>
          <cell r="W1001">
            <v>3</v>
          </cell>
          <cell r="X1001">
            <v>1</v>
          </cell>
          <cell r="Y1001">
            <v>1</v>
          </cell>
          <cell r="Z1001">
            <v>3</v>
          </cell>
        </row>
        <row r="1002">
          <cell r="A1002">
            <v>43544</v>
          </cell>
          <cell r="B1002" t="str">
            <v>PEG Africa</v>
          </cell>
          <cell r="C1002">
            <v>5000000</v>
          </cell>
          <cell r="E1002" t="str">
            <v>Series C</v>
          </cell>
          <cell r="F1002" t="str">
            <v>Energy Access Ventures, Blue Haven Initiative, I&amp;P Afrique Entrepreneurs, Acumen Fund, Total Energy Ventures, the Renewable Energy Performance Platform (REPP)</v>
          </cell>
          <cell r="G1002" t="str">
            <v>https://weetracker.com/2019/03/20/west-african-solar-company-pega-africa-brings-its-total-funding-to-usd-50-mn-with-recent-usd-25-mn-series-c/</v>
          </cell>
          <cell r="H1002" t="str">
            <v>Ghana</v>
          </cell>
          <cell r="I1002" t="str">
            <v>Ghana</v>
          </cell>
          <cell r="J1002" t="str">
            <v>Asset Financing, Pay As You Go Solar, and Solar Energy</v>
          </cell>
          <cell r="K1002" t="str">
            <v>Energy &amp; Environment Resources</v>
          </cell>
          <cell r="L1002" t="str">
            <v>PEG Africa</v>
          </cell>
          <cell r="M1002">
            <v>0.9</v>
          </cell>
          <cell r="N1002" t="str">
            <v>43544PEG Africa5000000</v>
          </cell>
          <cell r="O1002" t="str">
            <v/>
          </cell>
          <cell r="P1002">
            <v>1</v>
          </cell>
          <cell r="Q1002">
            <v>2013</v>
          </cell>
          <cell r="R1002">
            <v>52500000</v>
          </cell>
          <cell r="S1002">
            <v>0</v>
          </cell>
          <cell r="T1002" t="str">
            <v>4. Late Venture</v>
          </cell>
          <cell r="U1002" t="e">
            <v>#N/A</v>
          </cell>
          <cell r="V1002">
            <v>2019</v>
          </cell>
          <cell r="W1002">
            <v>3</v>
          </cell>
          <cell r="X1002">
            <v>1</v>
          </cell>
          <cell r="Y1002">
            <v>1</v>
          </cell>
          <cell r="Z1002">
            <v>6</v>
          </cell>
        </row>
        <row r="1003">
          <cell r="A1003">
            <v>43544</v>
          </cell>
          <cell r="B1003" t="str">
            <v>54gene</v>
          </cell>
          <cell r="C1003">
            <v>150000</v>
          </cell>
          <cell r="E1003" t="str">
            <v>Seed</v>
          </cell>
          <cell r="F1003" t="str">
            <v>Y Combinator</v>
          </cell>
          <cell r="G1003" t="str">
            <v>https://innovation-village.com/meet-the-seven-african-focused-startups-that-took-part-in-y-combinators-demo-day/</v>
          </cell>
          <cell r="H1003" t="str">
            <v>Nigeria</v>
          </cell>
          <cell r="I1003" t="str">
            <v>Nigeria</v>
          </cell>
          <cell r="J1003" t="str">
            <v>HealthCare</v>
          </cell>
          <cell r="K1003" t="str">
            <v>Healthcare &amp; Pharma</v>
          </cell>
          <cell r="L1003" t="str">
            <v>54gene</v>
          </cell>
          <cell r="M1003">
            <v>0.9</v>
          </cell>
          <cell r="N1003" t="str">
            <v>4354454gene150000</v>
          </cell>
          <cell r="O1003" t="str">
            <v/>
          </cell>
          <cell r="P1003">
            <v>1</v>
          </cell>
          <cell r="Q1003">
            <v>2019</v>
          </cell>
          <cell r="R1003">
            <v>4650000</v>
          </cell>
          <cell r="S1003">
            <v>0</v>
          </cell>
          <cell r="T1003" t="str">
            <v>2. Seed</v>
          </cell>
          <cell r="U1003" t="str">
            <v>Health &amp; Pharmaceuticals</v>
          </cell>
          <cell r="V1003">
            <v>2019</v>
          </cell>
          <cell r="W1003">
            <v>3</v>
          </cell>
          <cell r="X1003">
            <v>1</v>
          </cell>
          <cell r="Y1003">
            <v>1</v>
          </cell>
          <cell r="Z1003">
            <v>1</v>
          </cell>
        </row>
        <row r="1004">
          <cell r="A1004">
            <v>43545</v>
          </cell>
          <cell r="B1004" t="str">
            <v>Sendbox</v>
          </cell>
          <cell r="C1004" t="str">
            <v>Undisclosed</v>
          </cell>
          <cell r="E1004" t="str">
            <v>Seed</v>
          </cell>
          <cell r="F1004" t="str">
            <v>Microtraction</v>
          </cell>
          <cell r="G1004" t="str">
            <v>https://opentraction.com/discover-pay-and-deliver-with-sendbox-3012c7d3d2b2</v>
          </cell>
          <cell r="H1004" t="str">
            <v>Nigeria</v>
          </cell>
          <cell r="I1004" t="str">
            <v>Nigeria</v>
          </cell>
          <cell r="J1004" t="str">
            <v>E-Commerce Platforms, Shipping, Software</v>
          </cell>
          <cell r="K1004" t="str">
            <v>E-Commerce &amp; Retail</v>
          </cell>
          <cell r="L1004" t="str">
            <v>Sendbox</v>
          </cell>
          <cell r="M1004">
            <v>0.9</v>
          </cell>
          <cell r="N1004" t="str">
            <v>43545SendboxUndisclosed</v>
          </cell>
          <cell r="O1004" t="str">
            <v/>
          </cell>
          <cell r="P1004">
            <v>0</v>
          </cell>
          <cell r="Q1004">
            <v>2016</v>
          </cell>
          <cell r="R1004">
            <v>0</v>
          </cell>
          <cell r="S1004">
            <v>0</v>
          </cell>
          <cell r="T1004" t="str">
            <v>2. Seed</v>
          </cell>
          <cell r="U1004" t="str">
            <v>E-commerce &amp; Retail</v>
          </cell>
          <cell r="V1004">
            <v>2019</v>
          </cell>
          <cell r="W1004">
            <v>3</v>
          </cell>
          <cell r="X1004">
            <v>1</v>
          </cell>
          <cell r="Y1004">
            <v>1</v>
          </cell>
          <cell r="Z1004">
            <v>1</v>
          </cell>
        </row>
        <row r="1005">
          <cell r="A1005">
            <v>43545</v>
          </cell>
          <cell r="B1005" t="str">
            <v>Daystar Power Africa</v>
          </cell>
          <cell r="C1005">
            <v>16000000</v>
          </cell>
          <cell r="E1005" t="str">
            <v>Debt Financing</v>
          </cell>
          <cell r="F1005" t="str">
            <v>Undisclosed</v>
          </cell>
          <cell r="G1005" t="str">
            <v>https://techmoran.com/2019/03/22/daystar-power-receives-10-million-us-dollars-for-expansion-of-solar-power-operations-in-west-africa/</v>
          </cell>
          <cell r="H1005" t="str">
            <v>Mauritius</v>
          </cell>
          <cell r="I1005" t="str">
            <v>Mauritius</v>
          </cell>
          <cell r="J1005" t="str">
            <v>Electronics, Solar</v>
          </cell>
          <cell r="K1005" t="str">
            <v>Renewables &amp; Environment</v>
          </cell>
          <cell r="L1005" t="str">
            <v>Daystar Power Africa</v>
          </cell>
          <cell r="M1005">
            <v>0.9</v>
          </cell>
          <cell r="N1005" t="str">
            <v>43545Daystar Power Africa16000000</v>
          </cell>
          <cell r="O1005" t="str">
            <v/>
          </cell>
          <cell r="P1005">
            <v>1</v>
          </cell>
          <cell r="Q1005">
            <v>2017</v>
          </cell>
          <cell r="R1005">
            <v>26560000</v>
          </cell>
          <cell r="S1005">
            <v>0</v>
          </cell>
          <cell r="T1005" t="str">
            <v>5. Debt Financing</v>
          </cell>
          <cell r="U1005" t="str">
            <v>Energy &amp; Resources</v>
          </cell>
          <cell r="V1005">
            <v>2019</v>
          </cell>
          <cell r="W1005">
            <v>3</v>
          </cell>
          <cell r="X1005">
            <v>1</v>
          </cell>
          <cell r="Y1005">
            <v>1</v>
          </cell>
          <cell r="Z1005">
            <v>1</v>
          </cell>
        </row>
        <row r="1006">
          <cell r="A1006">
            <v>43545</v>
          </cell>
          <cell r="B1006" t="str">
            <v>Daystar Power Africa</v>
          </cell>
          <cell r="C1006">
            <v>10000000</v>
          </cell>
          <cell r="E1006" t="str">
            <v>Series A</v>
          </cell>
          <cell r="F1006" t="str">
            <v>Persistent Energy Capital, Verod Capital Management</v>
          </cell>
          <cell r="G1006" t="str">
            <v>https://weetracker.com/2019/03/21/persistent-energy-and-verod-capital-invests-usd-10-mn-in-west-african-solar-solutions-firm-daystar-power/</v>
          </cell>
          <cell r="H1006" t="str">
            <v>Mauritius</v>
          </cell>
          <cell r="I1006" t="str">
            <v>Mauritius</v>
          </cell>
          <cell r="J1006" t="str">
            <v>Electronics, Solar</v>
          </cell>
          <cell r="K1006" t="str">
            <v>Renewables &amp; Environment</v>
          </cell>
          <cell r="L1006" t="str">
            <v>Daystar Power Africa</v>
          </cell>
          <cell r="M1006">
            <v>0.9</v>
          </cell>
          <cell r="N1006" t="str">
            <v>43545Daystar Power Africa10000000</v>
          </cell>
          <cell r="O1006" t="str">
            <v/>
          </cell>
          <cell r="P1006">
            <v>1</v>
          </cell>
          <cell r="Q1006">
            <v>2017</v>
          </cell>
          <cell r="R1006">
            <v>26560000</v>
          </cell>
          <cell r="S1006">
            <v>0</v>
          </cell>
          <cell r="T1006" t="str">
            <v>3. Early Venture</v>
          </cell>
          <cell r="U1006" t="str">
            <v>Energy &amp; Resources</v>
          </cell>
          <cell r="V1006">
            <v>2019</v>
          </cell>
          <cell r="W1006">
            <v>3</v>
          </cell>
          <cell r="X1006">
            <v>1</v>
          </cell>
          <cell r="Y1006">
            <v>1</v>
          </cell>
          <cell r="Z1006">
            <v>2</v>
          </cell>
        </row>
        <row r="1007">
          <cell r="A1007">
            <v>43545</v>
          </cell>
          <cell r="B1007" t="str">
            <v>FarmCrowdy</v>
          </cell>
          <cell r="C1007">
            <v>1000000</v>
          </cell>
          <cell r="E1007" t="str">
            <v>Seed</v>
          </cell>
          <cell r="F1007" t="str">
            <v>Cox Enterprises, Techstars, Ajayi solutions</v>
          </cell>
          <cell r="G1007" t="str">
            <v>https://techmoran.com/2019/03/21/nigerias-farmcrowdy-closes-on-additional-seed-funding-of-1-million/</v>
          </cell>
          <cell r="H1007" t="str">
            <v>Nigeria</v>
          </cell>
          <cell r="I1007" t="str">
            <v>Nigeria</v>
          </cell>
          <cell r="J1007" t="str">
            <v>Farming, Agriculture, Digital Farming, Technology Farming, Agtech</v>
          </cell>
          <cell r="K1007" t="str">
            <v>Financial Services</v>
          </cell>
          <cell r="L1007" t="str">
            <v>Farmcrowdy</v>
          </cell>
          <cell r="M1007">
            <v>0.9</v>
          </cell>
          <cell r="N1007" t="str">
            <v>43545FarmCrowdy1000000</v>
          </cell>
          <cell r="O1007" t="str">
            <v/>
          </cell>
          <cell r="P1007">
            <v>1</v>
          </cell>
          <cell r="Q1007">
            <v>2016</v>
          </cell>
          <cell r="R1007">
            <v>2450000</v>
          </cell>
          <cell r="S1007">
            <v>0</v>
          </cell>
          <cell r="T1007" t="str">
            <v>2. Seed</v>
          </cell>
          <cell r="U1007" t="str">
            <v>Financial Services</v>
          </cell>
          <cell r="V1007">
            <v>2019</v>
          </cell>
          <cell r="W1007">
            <v>3</v>
          </cell>
          <cell r="X1007">
            <v>1</v>
          </cell>
          <cell r="Y1007">
            <v>1</v>
          </cell>
          <cell r="Z1007">
            <v>3</v>
          </cell>
        </row>
        <row r="1008">
          <cell r="A1008">
            <v>43545</v>
          </cell>
          <cell r="B1008" t="str">
            <v>Wecyclers</v>
          </cell>
          <cell r="C1008">
            <v>227000</v>
          </cell>
          <cell r="E1008" t="str">
            <v>Grant</v>
          </cell>
          <cell r="F1008" t="str">
            <v>King Baudouin Foundation</v>
          </cell>
          <cell r="G1008" t="str">
            <v>https://kenyan-digest.com/this-waste-management-startup-has-received-227000-to-scale-in-nigeria/</v>
          </cell>
          <cell r="H1008" t="str">
            <v>Nigeria</v>
          </cell>
          <cell r="I1008" t="str">
            <v>Nigeria</v>
          </cell>
          <cell r="J1008" t="str">
            <v>Association, Communities, Recycling, Service Industry</v>
          </cell>
          <cell r="K1008" t="str">
            <v>Renewables &amp; Environment</v>
          </cell>
          <cell r="L1008" t="str">
            <v>Wecyclers</v>
          </cell>
          <cell r="M1008">
            <v>0.9</v>
          </cell>
          <cell r="N1008" t="str">
            <v>43545Wecyclers227000</v>
          </cell>
          <cell r="O1008" t="str">
            <v/>
          </cell>
          <cell r="P1008">
            <v>1</v>
          </cell>
          <cell r="Q1008">
            <v>2012</v>
          </cell>
          <cell r="R1008">
            <v>227000</v>
          </cell>
          <cell r="S1008">
            <v>0</v>
          </cell>
          <cell r="T1008" t="str">
            <v>1. Grant</v>
          </cell>
          <cell r="U1008" t="str">
            <v>Energy &amp; Resources</v>
          </cell>
          <cell r="V1008">
            <v>2019</v>
          </cell>
          <cell r="W1008">
            <v>3</v>
          </cell>
          <cell r="X1008">
            <v>1</v>
          </cell>
          <cell r="Y1008">
            <v>1</v>
          </cell>
          <cell r="Z1008">
            <v>1</v>
          </cell>
        </row>
        <row r="1009">
          <cell r="A1009">
            <v>43548</v>
          </cell>
          <cell r="B1009" t="str">
            <v>Ubongo</v>
          </cell>
          <cell r="C1009">
            <v>25000</v>
          </cell>
          <cell r="E1009" t="str">
            <v>Grant</v>
          </cell>
          <cell r="F1009" t="str">
            <v>Varkey Foundation</v>
          </cell>
          <cell r="G1009" t="str">
            <v>https://www.forbes.com/sites/mfonobongnsehe/2019/03/24/african-edutainment-company-ubongo-wins-next-billion-edtech-prize/#60dfdce35330</v>
          </cell>
          <cell r="H1009" t="str">
            <v>Tanzania</v>
          </cell>
          <cell r="I1009" t="str">
            <v>Tanzania</v>
          </cell>
          <cell r="J1009" t="str">
            <v>E-Learning, EdTech, Edutainment</v>
          </cell>
          <cell r="K1009" t="str">
            <v>Education</v>
          </cell>
          <cell r="L1009" t="str">
            <v>Ubongo</v>
          </cell>
          <cell r="M1009">
            <v>0.9</v>
          </cell>
          <cell r="N1009" t="str">
            <v>43548Ubongo25000</v>
          </cell>
          <cell r="O1009" t="str">
            <v/>
          </cell>
          <cell r="P1009">
            <v>1</v>
          </cell>
          <cell r="Q1009">
            <v>2013</v>
          </cell>
          <cell r="R1009">
            <v>25000</v>
          </cell>
          <cell r="S1009">
            <v>0</v>
          </cell>
          <cell r="T1009" t="str">
            <v>1. Grant</v>
          </cell>
          <cell r="U1009" t="str">
            <v>Education</v>
          </cell>
          <cell r="V1009">
            <v>2019</v>
          </cell>
          <cell r="W1009">
            <v>3</v>
          </cell>
          <cell r="X1009">
            <v>1</v>
          </cell>
          <cell r="Y1009">
            <v>1</v>
          </cell>
          <cell r="Z1009">
            <v>1</v>
          </cell>
        </row>
        <row r="1010">
          <cell r="A1010">
            <v>43549</v>
          </cell>
          <cell r="B1010" t="str">
            <v>Buycoins</v>
          </cell>
          <cell r="C1010">
            <v>1100000</v>
          </cell>
          <cell r="E1010" t="str">
            <v>Seed</v>
          </cell>
          <cell r="F1010" t="str">
            <v>Undisclosed</v>
          </cell>
          <cell r="G1010" t="str">
            <v>https://www.crunchbase.com/funding_round/buycoins-seed--79463760#section-overview</v>
          </cell>
          <cell r="H1010" t="str">
            <v>Nigeria</v>
          </cell>
          <cell r="I1010" t="str">
            <v>Nigeria</v>
          </cell>
          <cell r="J1010" t="str">
            <v>Bitcoin, Cryptocurrency, Mobile Apps</v>
          </cell>
          <cell r="K1010" t="str">
            <v>Financial Services</v>
          </cell>
          <cell r="L1010" t="str">
            <v>Buycoins</v>
          </cell>
          <cell r="M1010">
            <v>0.9</v>
          </cell>
          <cell r="N1010" t="str">
            <v>43549Buycoins1100000</v>
          </cell>
          <cell r="O1010" t="str">
            <v/>
          </cell>
          <cell r="P1010">
            <v>1</v>
          </cell>
          <cell r="Q1010">
            <v>2017</v>
          </cell>
          <cell r="R1010">
            <v>1235000</v>
          </cell>
          <cell r="S1010">
            <v>0</v>
          </cell>
          <cell r="T1010" t="str">
            <v>2. Seed</v>
          </cell>
          <cell r="U1010" t="str">
            <v>Financial Services</v>
          </cell>
          <cell r="V1010">
            <v>2019</v>
          </cell>
          <cell r="W1010">
            <v>3</v>
          </cell>
          <cell r="X1010">
            <v>1</v>
          </cell>
          <cell r="Y1010">
            <v>1</v>
          </cell>
          <cell r="Z1010">
            <v>1</v>
          </cell>
        </row>
        <row r="1011">
          <cell r="A1011">
            <v>43549</v>
          </cell>
          <cell r="B1011" t="str">
            <v>SeamlessHR</v>
          </cell>
          <cell r="C1011">
            <v>150000</v>
          </cell>
          <cell r="E1011" t="str">
            <v>Seed</v>
          </cell>
          <cell r="F1011" t="str">
            <v>Tofino Capital Invests</v>
          </cell>
          <cell r="G1011" t="str">
            <v>https://weetracker.com/2019/03/25/%EF%BB%BFtofino-capital-invests-usd-150-k-in-nigerian-hr-company-seamlesshr/</v>
          </cell>
          <cell r="H1011" t="str">
            <v>Nigeria</v>
          </cell>
          <cell r="I1011" t="str">
            <v>Nigeria</v>
          </cell>
          <cell r="J1011" t="str">
            <v>Human Resource</v>
          </cell>
          <cell r="K1011" t="str">
            <v>Commercial &amp; Professional Services</v>
          </cell>
          <cell r="L1011" t="str">
            <v>SeamlessHR</v>
          </cell>
          <cell r="M1011">
            <v>0.9</v>
          </cell>
          <cell r="N1011" t="str">
            <v>43549SeamlessHR150000</v>
          </cell>
          <cell r="O1011" t="str">
            <v/>
          </cell>
          <cell r="P1011">
            <v>1</v>
          </cell>
          <cell r="Q1011">
            <v>2017</v>
          </cell>
          <cell r="R1011">
            <v>150000</v>
          </cell>
          <cell r="S1011">
            <v>0</v>
          </cell>
          <cell r="T1011" t="str">
            <v>2. Seed</v>
          </cell>
          <cell r="U1011" t="str">
            <v>Other Technologies &amp; Information Technology</v>
          </cell>
          <cell r="V1011">
            <v>2019</v>
          </cell>
          <cell r="W1011">
            <v>3</v>
          </cell>
          <cell r="X1011">
            <v>1</v>
          </cell>
          <cell r="Y1011">
            <v>1</v>
          </cell>
          <cell r="Z1011">
            <v>1</v>
          </cell>
        </row>
        <row r="1012">
          <cell r="A1012">
            <v>43550</v>
          </cell>
          <cell r="B1012" t="str">
            <v>GBarena</v>
          </cell>
          <cell r="C1012" t="str">
            <v>Undisclosed</v>
          </cell>
          <cell r="E1012" t="str">
            <v>Seed</v>
          </cell>
          <cell r="F1012" t="str">
            <v>HIMangel</v>
          </cell>
          <cell r="G1012" t="str">
            <v>https://www.menabytes.com/gbarena-seed/</v>
          </cell>
          <cell r="H1012" t="str">
            <v>Egypt</v>
          </cell>
          <cell r="I1012" t="str">
            <v>Egypt</v>
          </cell>
          <cell r="J1012" t="str">
            <v>Communities, eSports, Gaming, Online Games</v>
          </cell>
          <cell r="K1012" t="str">
            <v>Media &amp; Entertainment</v>
          </cell>
          <cell r="L1012" t="str">
            <v>Gbarena</v>
          </cell>
          <cell r="M1012">
            <v>0.9</v>
          </cell>
          <cell r="N1012" t="str">
            <v>43550GBarenaUndisclosed</v>
          </cell>
          <cell r="O1012" t="str">
            <v/>
          </cell>
          <cell r="P1012">
            <v>0</v>
          </cell>
          <cell r="Q1012">
            <v>2016</v>
          </cell>
          <cell r="R1012">
            <v>100000</v>
          </cell>
          <cell r="S1012">
            <v>0</v>
          </cell>
          <cell r="T1012" t="str">
            <v>2. Seed</v>
          </cell>
          <cell r="U1012" t="str">
            <v>Media &amp; Entertainment</v>
          </cell>
          <cell r="V1012">
            <v>2019</v>
          </cell>
          <cell r="W1012">
            <v>3</v>
          </cell>
          <cell r="X1012">
            <v>1</v>
          </cell>
          <cell r="Y1012">
            <v>1</v>
          </cell>
          <cell r="Z1012">
            <v>1</v>
          </cell>
        </row>
        <row r="1013">
          <cell r="A1013">
            <v>43551</v>
          </cell>
          <cell r="B1013" t="str">
            <v>RxAll</v>
          </cell>
          <cell r="C1013">
            <v>112000</v>
          </cell>
          <cell r="E1013" t="str">
            <v>Grant</v>
          </cell>
          <cell r="F1013" t="str">
            <v>BNP Paribas</v>
          </cell>
          <cell r="G1013" t="str">
            <v>https://techmoran.com/2019/03/27/nigerias-rxall-wins-e100000s-hello-tomorrow-challenge-for-its-portable-drug-authenticator/</v>
          </cell>
          <cell r="H1013" t="str">
            <v>United States of America</v>
          </cell>
          <cell r="I1013" t="str">
            <v>United States of America</v>
          </cell>
          <cell r="J1013" t="str">
            <v>Artificial Intelligence, Blockchain, Database, Hardware, Software</v>
          </cell>
          <cell r="K1013" t="str">
            <v>Emerging Technologies</v>
          </cell>
          <cell r="L1013" t="str">
            <v>RxAll</v>
          </cell>
          <cell r="M1013">
            <v>0.9</v>
          </cell>
          <cell r="N1013" t="str">
            <v>43551RxAll112000</v>
          </cell>
          <cell r="O1013" t="str">
            <v/>
          </cell>
          <cell r="P1013">
            <v>1</v>
          </cell>
          <cell r="Q1013">
            <v>2016</v>
          </cell>
          <cell r="R1013">
            <v>672000</v>
          </cell>
          <cell r="S1013">
            <v>1</v>
          </cell>
          <cell r="T1013" t="str">
            <v>1. Grant</v>
          </cell>
          <cell r="U1013" t="str">
            <v>Emerging Technologies</v>
          </cell>
          <cell r="V1013">
            <v>2019</v>
          </cell>
          <cell r="W1013">
            <v>3</v>
          </cell>
          <cell r="X1013">
            <v>1</v>
          </cell>
          <cell r="Y1013">
            <v>1</v>
          </cell>
          <cell r="Z1013">
            <v>1</v>
          </cell>
        </row>
        <row r="1014">
          <cell r="A1014">
            <v>43552</v>
          </cell>
          <cell r="B1014" t="str">
            <v>Chocolate City Entertainment</v>
          </cell>
          <cell r="C1014" t="str">
            <v>Undisclosed</v>
          </cell>
          <cell r="E1014" t="str">
            <v>Corporate Venture</v>
          </cell>
          <cell r="F1014" t="str">
            <v>Warner Music Group</v>
          </cell>
          <cell r="G1014" t="str">
            <v>https://qz.com/africa/1582570/warner-music-bets-on-afrobeats-nigeria-label-chocolate-city/</v>
          </cell>
          <cell r="H1014" t="str">
            <v>Nigeria</v>
          </cell>
          <cell r="I1014" t="str">
            <v>Nigeria</v>
          </cell>
          <cell r="J1014" t="str">
            <v>Entertainment</v>
          </cell>
          <cell r="K1014" t="str">
            <v>Media &amp; Entertainment</v>
          </cell>
          <cell r="L1014" t="str">
            <v>Chocolate City Entertainment</v>
          </cell>
          <cell r="M1014">
            <v>0.9</v>
          </cell>
          <cell r="N1014" t="str">
            <v>43552Chocolate City EntertainmentUndisclosed</v>
          </cell>
          <cell r="O1014" t="str">
            <v/>
          </cell>
          <cell r="P1014">
            <v>0</v>
          </cell>
          <cell r="Q1014">
            <v>2005</v>
          </cell>
          <cell r="R1014">
            <v>0</v>
          </cell>
          <cell r="S1014">
            <v>0</v>
          </cell>
          <cell r="T1014" t="str">
            <v>4. Late Venture</v>
          </cell>
          <cell r="U1014" t="str">
            <v>Media &amp; Entertainment</v>
          </cell>
          <cell r="V1014">
            <v>2019</v>
          </cell>
          <cell r="W1014">
            <v>3</v>
          </cell>
          <cell r="X1014">
            <v>1</v>
          </cell>
          <cell r="Y1014">
            <v>1</v>
          </cell>
          <cell r="Z1014">
            <v>1</v>
          </cell>
        </row>
        <row r="1015">
          <cell r="A1015">
            <v>43552</v>
          </cell>
          <cell r="B1015" t="str">
            <v>mPharma</v>
          </cell>
          <cell r="C1015">
            <v>12000000</v>
          </cell>
          <cell r="E1015" t="str">
            <v>Series B</v>
          </cell>
          <cell r="F1015" t="str">
            <v>4DX Ventures, Novastar Ventures, Unbound Ventures</v>
          </cell>
          <cell r="G1015" t="str">
            <v>https://qz.com/africa/1582487/ghanas-mpharma-buys-kenya-pharmacy-haltons/</v>
          </cell>
          <cell r="H1015" t="str">
            <v>Ghana</v>
          </cell>
          <cell r="I1015" t="str">
            <v>Ghana</v>
          </cell>
          <cell r="J1015" t="str">
            <v>Health Care, Information Technology, Management Information Systems, Digital Healthcare</v>
          </cell>
          <cell r="K1015" t="str">
            <v>Healthcare &amp; Pharma</v>
          </cell>
          <cell r="L1015" t="str">
            <v>mPharma</v>
          </cell>
          <cell r="M1015">
            <v>0.9</v>
          </cell>
          <cell r="N1015" t="str">
            <v>43552mPharma12000000</v>
          </cell>
          <cell r="O1015" t="str">
            <v/>
          </cell>
          <cell r="P1015">
            <v>1</v>
          </cell>
          <cell r="Q1015">
            <v>2014</v>
          </cell>
          <cell r="R1015">
            <v>25100000</v>
          </cell>
          <cell r="S1015">
            <v>0</v>
          </cell>
          <cell r="T1015" t="str">
            <v>3. Early Venture</v>
          </cell>
          <cell r="U1015" t="str">
            <v>Health &amp; Pharmaceuticals</v>
          </cell>
          <cell r="V1015">
            <v>2019</v>
          </cell>
          <cell r="W1015">
            <v>3</v>
          </cell>
          <cell r="X1015">
            <v>1</v>
          </cell>
          <cell r="Y1015">
            <v>1</v>
          </cell>
          <cell r="Z1015">
            <v>3</v>
          </cell>
        </row>
        <row r="1016">
          <cell r="A1016">
            <v>43552</v>
          </cell>
          <cell r="B1016" t="str">
            <v>Coliba</v>
          </cell>
          <cell r="C1016">
            <v>25000</v>
          </cell>
          <cell r="E1016" t="str">
            <v>Seed</v>
          </cell>
          <cell r="F1016" t="str">
            <v>Dakar Network Angels</v>
          </cell>
          <cell r="G1016" t="str">
            <v>https://techcrunch.com/2019/03/28/dakar-network-angels-begins-startup-investments-in-francophone-africa/</v>
          </cell>
          <cell r="H1016" t="str">
            <v>Ivory Coast</v>
          </cell>
          <cell r="I1016" t="str">
            <v>Ivory Coast</v>
          </cell>
          <cell r="J1016" t="str">
            <v>Computer, Information Technology, Mobile Apps</v>
          </cell>
          <cell r="K1016" t="str">
            <v>Information Technology</v>
          </cell>
          <cell r="L1016" t="str">
            <v>Coliba</v>
          </cell>
          <cell r="M1016">
            <v>0.9</v>
          </cell>
          <cell r="N1016" t="str">
            <v>43552Coliba25000</v>
          </cell>
          <cell r="O1016" t="str">
            <v/>
          </cell>
          <cell r="P1016">
            <v>1</v>
          </cell>
          <cell r="Q1016">
            <v>2015</v>
          </cell>
          <cell r="R1016">
            <v>25000</v>
          </cell>
          <cell r="S1016">
            <v>0</v>
          </cell>
          <cell r="T1016" t="str">
            <v>2. Seed</v>
          </cell>
          <cell r="U1016" t="str">
            <v>Other Technologies &amp; Information Technology</v>
          </cell>
          <cell r="V1016">
            <v>2019</v>
          </cell>
          <cell r="W1016">
            <v>3</v>
          </cell>
          <cell r="X1016">
            <v>1</v>
          </cell>
          <cell r="Y1016">
            <v>1</v>
          </cell>
          <cell r="Z1016">
            <v>1</v>
          </cell>
        </row>
        <row r="1017">
          <cell r="A1017">
            <v>43553</v>
          </cell>
          <cell r="B1017" t="str">
            <v>Africa Delivery Technologies Ltd</v>
          </cell>
          <cell r="C1017">
            <v>230000</v>
          </cell>
          <cell r="E1017" t="str">
            <v>Seed</v>
          </cell>
          <cell r="F1017" t="str">
            <v>MARLINVEST</v>
          </cell>
          <cell r="G1017" t="str">
            <v>https://digestafrica.com/kwik-delivery-seed-round-launch-lagos</v>
          </cell>
          <cell r="H1017" t="str">
            <v>Nigeria</v>
          </cell>
          <cell r="I1017" t="str">
            <v>Nigeria</v>
          </cell>
          <cell r="J1017" t="str">
            <v>Delivery Services, Location Based Services, Logistics</v>
          </cell>
          <cell r="K1017" t="str">
            <v>Transport &amp; Logistics</v>
          </cell>
          <cell r="L1017" t="str">
            <v>Africa Delivery Technologies Ltd</v>
          </cell>
          <cell r="M1017">
            <v>0.9</v>
          </cell>
          <cell r="N1017" t="str">
            <v>43553Africa Delivery Technologies Ltd230000</v>
          </cell>
          <cell r="O1017" t="str">
            <v/>
          </cell>
          <cell r="P1017">
            <v>1</v>
          </cell>
          <cell r="Q1017">
            <v>2018</v>
          </cell>
          <cell r="R1017">
            <v>560000</v>
          </cell>
          <cell r="S1017">
            <v>0</v>
          </cell>
          <cell r="T1017" t="str">
            <v>2. Seed</v>
          </cell>
          <cell r="U1017" t="str">
            <v>Transport &amp; Logistics</v>
          </cell>
          <cell r="V1017">
            <v>2019</v>
          </cell>
          <cell r="W1017">
            <v>3</v>
          </cell>
          <cell r="X1017">
            <v>1</v>
          </cell>
          <cell r="Y1017">
            <v>1</v>
          </cell>
          <cell r="Z1017">
            <v>1</v>
          </cell>
        </row>
        <row r="1018">
          <cell r="A1018">
            <v>43557</v>
          </cell>
          <cell r="B1018" t="str">
            <v>Ovex</v>
          </cell>
          <cell r="C1018" t="str">
            <v>Undisclosed</v>
          </cell>
          <cell r="E1018" t="str">
            <v>Seed</v>
          </cell>
          <cell r="F1018" t="str">
            <v>Newton Partners</v>
          </cell>
          <cell r="G1018" t="str">
            <v>http://ventureburn.com/2019/04/vinny-lingham-newtown-partners-invests-in-crypo-exchange-ovex/?fbclid=IwAR2pKbRf9wMx-kPJA_we-4lb-CwgE0F8EXZ21YDSU6yS-VgGjvxdeXnj7MQ</v>
          </cell>
          <cell r="H1018" t="str">
            <v>South Africa</v>
          </cell>
          <cell r="I1018" t="str">
            <v>South Africa</v>
          </cell>
          <cell r="J1018" t="str">
            <v>Blockchain, Cryptocurrency, Internet</v>
          </cell>
          <cell r="K1018" t="str">
            <v>Emerging Technologies</v>
          </cell>
          <cell r="L1018" t="str">
            <v>Ovex</v>
          </cell>
          <cell r="M1018">
            <v>0.9</v>
          </cell>
          <cell r="N1018" t="str">
            <v>43557OvexUndisclosed</v>
          </cell>
          <cell r="O1018" t="str">
            <v/>
          </cell>
          <cell r="P1018">
            <v>0</v>
          </cell>
          <cell r="Q1018">
            <v>2017</v>
          </cell>
          <cell r="R1018">
            <v>0</v>
          </cell>
          <cell r="S1018">
            <v>0</v>
          </cell>
          <cell r="T1018" t="str">
            <v>2. Seed</v>
          </cell>
          <cell r="U1018" t="str">
            <v>Emerging Technologies</v>
          </cell>
          <cell r="V1018">
            <v>2019</v>
          </cell>
          <cell r="W1018">
            <v>4</v>
          </cell>
          <cell r="X1018">
            <v>2</v>
          </cell>
          <cell r="Y1018">
            <v>1</v>
          </cell>
          <cell r="Z1018">
            <v>1</v>
          </cell>
        </row>
        <row r="1019">
          <cell r="A1019">
            <v>43557</v>
          </cell>
          <cell r="B1019" t="str">
            <v>mPharma</v>
          </cell>
          <cell r="C1019">
            <v>1500000</v>
          </cell>
          <cell r="E1019" t="str">
            <v>Grant</v>
          </cell>
          <cell r="F1019" t="str">
            <v>Skoll Foundation</v>
          </cell>
          <cell r="G1019" t="str">
            <v>https://techmoran.com/2019/04/02/mpharma-receives-1-5-million-from-skoll-foundation-acquires-haltons-pharmacy/</v>
          </cell>
          <cell r="H1019" t="str">
            <v>Ghana</v>
          </cell>
          <cell r="I1019" t="str">
            <v>Ghana</v>
          </cell>
          <cell r="J1019" t="str">
            <v>Health Care, Information Technology, Management Information Systems, Digital Healthcare</v>
          </cell>
          <cell r="K1019" t="str">
            <v>Healthcare &amp; Pharma</v>
          </cell>
          <cell r="L1019" t="str">
            <v>mPharma</v>
          </cell>
          <cell r="M1019">
            <v>0.9</v>
          </cell>
          <cell r="N1019" t="str">
            <v>43557mPharma1500000</v>
          </cell>
          <cell r="O1019" t="str">
            <v/>
          </cell>
          <cell r="P1019">
            <v>1</v>
          </cell>
          <cell r="Q1019">
            <v>2014</v>
          </cell>
          <cell r="R1019">
            <v>25100000</v>
          </cell>
          <cell r="S1019">
            <v>0</v>
          </cell>
          <cell r="T1019" t="str">
            <v>1. Grant</v>
          </cell>
          <cell r="U1019" t="str">
            <v>Health &amp; Pharmaceuticals</v>
          </cell>
          <cell r="V1019">
            <v>2019</v>
          </cell>
          <cell r="W1019">
            <v>4</v>
          </cell>
          <cell r="X1019">
            <v>2</v>
          </cell>
          <cell r="Y1019">
            <v>1</v>
          </cell>
          <cell r="Z1019">
            <v>1</v>
          </cell>
        </row>
        <row r="1020">
          <cell r="A1020">
            <v>43557</v>
          </cell>
          <cell r="B1020" t="str">
            <v>Brimore</v>
          </cell>
          <cell r="C1020">
            <v>800000</v>
          </cell>
          <cell r="E1020" t="str">
            <v>Seed</v>
          </cell>
          <cell r="F1020" t="str">
            <v>Algebra Ventures, Endure Capital, Flat6Labs, 500Startups</v>
          </cell>
          <cell r="G1020" t="str">
            <v>http://enterprise.press/wp-content/uploads/2019/04/Brimore-Investment-Announcement-Final-1.pdf</v>
          </cell>
          <cell r="H1020" t="str">
            <v>Egypt</v>
          </cell>
          <cell r="I1020" t="str">
            <v>Egypt</v>
          </cell>
          <cell r="J1020" t="str">
            <v>Manufacturing</v>
          </cell>
          <cell r="K1020" t="str">
            <v>Transport &amp; Logistics</v>
          </cell>
          <cell r="L1020" t="str">
            <v>Brimore</v>
          </cell>
          <cell r="M1020">
            <v>0.9</v>
          </cell>
          <cell r="N1020" t="str">
            <v>43557Brimore800000</v>
          </cell>
          <cell r="O1020" t="str">
            <v/>
          </cell>
          <cell r="P1020">
            <v>1</v>
          </cell>
          <cell r="Q1020">
            <v>2017</v>
          </cell>
          <cell r="R1020">
            <v>800000</v>
          </cell>
          <cell r="S1020">
            <v>0</v>
          </cell>
          <cell r="T1020" t="str">
            <v>2. Seed</v>
          </cell>
          <cell r="U1020" t="str">
            <v>Transport &amp; Logistics</v>
          </cell>
          <cell r="V1020">
            <v>2019</v>
          </cell>
          <cell r="W1020">
            <v>4</v>
          </cell>
          <cell r="X1020">
            <v>2</v>
          </cell>
          <cell r="Y1020">
            <v>1</v>
          </cell>
          <cell r="Z1020">
            <v>4</v>
          </cell>
        </row>
        <row r="1021">
          <cell r="A1021">
            <v>43560</v>
          </cell>
          <cell r="B1021" t="str">
            <v>Boomplay Music</v>
          </cell>
          <cell r="C1021">
            <v>20000000</v>
          </cell>
          <cell r="E1021" t="str">
            <v>Series A</v>
          </cell>
          <cell r="F1021" t="str">
            <v>Maison Capital, Seas Capital</v>
          </cell>
          <cell r="G1021" t="str">
            <v>https://qz.com/africa/1588155/transsions-boomplay-gets-20-million-series-a-for-african-music/</v>
          </cell>
          <cell r="H1021" t="str">
            <v>Nigeria</v>
          </cell>
          <cell r="I1021" t="str">
            <v>Nigeria</v>
          </cell>
          <cell r="J1021" t="str">
            <v>Media &amp; Entertainment</v>
          </cell>
          <cell r="K1021" t="str">
            <v>Media &amp; Entertainment</v>
          </cell>
          <cell r="L1021" t="str">
            <v>Boomplay Music</v>
          </cell>
          <cell r="M1021">
            <v>0.9</v>
          </cell>
          <cell r="N1021" t="str">
            <v>43560Boomplay Music20000000</v>
          </cell>
          <cell r="O1021" t="str">
            <v/>
          </cell>
          <cell r="P1021">
            <v>1</v>
          </cell>
          <cell r="Q1021">
            <v>2015</v>
          </cell>
          <cell r="R1021">
            <v>20000000</v>
          </cell>
          <cell r="S1021">
            <v>0</v>
          </cell>
          <cell r="T1021" t="str">
            <v>3. Early Venture</v>
          </cell>
          <cell r="U1021" t="str">
            <v>Media &amp; Entertainment</v>
          </cell>
          <cell r="V1021">
            <v>2019</v>
          </cell>
          <cell r="W1021">
            <v>4</v>
          </cell>
          <cell r="X1021">
            <v>2</v>
          </cell>
          <cell r="Y1021">
            <v>1</v>
          </cell>
          <cell r="Z1021">
            <v>2</v>
          </cell>
        </row>
        <row r="1022">
          <cell r="A1022">
            <v>43560</v>
          </cell>
          <cell r="B1022" t="str">
            <v>Kudi</v>
          </cell>
          <cell r="C1022">
            <v>5000000</v>
          </cell>
          <cell r="E1022" t="str">
            <v>Series A</v>
          </cell>
          <cell r="F1022" t="str">
            <v>Partech Partners</v>
          </cell>
          <cell r="G1022" t="str">
            <v>https://techmoran.com/2019/04/05/kudi-secures-5m-series-a-raise-led-by-partech-to-accelerate-the-growth-of-its-distributed-banks-agents-in-nigeria/</v>
          </cell>
          <cell r="H1022" t="str">
            <v>Nigeria</v>
          </cell>
          <cell r="I1022" t="str">
            <v>Nigeria</v>
          </cell>
          <cell r="J1022" t="str">
            <v>Artificial Intelligence, Banking, Finance, Financial Services, FinTech</v>
          </cell>
          <cell r="K1022" t="str">
            <v>Financial Services</v>
          </cell>
          <cell r="L1022" t="str">
            <v>Kudi</v>
          </cell>
          <cell r="M1022">
            <v>0.9</v>
          </cell>
          <cell r="N1022" t="str">
            <v>43560Kudi5000000</v>
          </cell>
          <cell r="O1022" t="str">
            <v/>
          </cell>
          <cell r="P1022">
            <v>1</v>
          </cell>
          <cell r="Q1022">
            <v>2016</v>
          </cell>
          <cell r="R1022">
            <v>5120000</v>
          </cell>
          <cell r="S1022">
            <v>0</v>
          </cell>
          <cell r="T1022" t="str">
            <v>3. Early Venture</v>
          </cell>
          <cell r="U1022" t="str">
            <v>Financial Services</v>
          </cell>
          <cell r="V1022">
            <v>2019</v>
          </cell>
          <cell r="W1022">
            <v>4</v>
          </cell>
          <cell r="X1022">
            <v>2</v>
          </cell>
          <cell r="Y1022">
            <v>1</v>
          </cell>
          <cell r="Z1022">
            <v>1</v>
          </cell>
        </row>
        <row r="1023">
          <cell r="A1023">
            <v>43561</v>
          </cell>
          <cell r="B1023" t="str">
            <v>Medsaf</v>
          </cell>
          <cell r="C1023">
            <v>10000</v>
          </cell>
          <cell r="E1023" t="str">
            <v>Seed</v>
          </cell>
          <cell r="F1023" t="str">
            <v>Bill &amp; Melinda Gates Foundation</v>
          </cell>
          <cell r="G1023" t="str">
            <v>https://ventureburn.com/2019/04/medsaf-iyeza-health-10k-gates-foundation/</v>
          </cell>
          <cell r="H1023" t="str">
            <v>Nigeria</v>
          </cell>
          <cell r="I1023" t="str">
            <v>Nigeria</v>
          </cell>
          <cell r="J1023" t="str">
            <v>Health Care, Pharmaceutical, SaaS</v>
          </cell>
          <cell r="K1023" t="str">
            <v>Healthcare &amp; Pharma</v>
          </cell>
          <cell r="L1023" t="str">
            <v>Medsaf</v>
          </cell>
          <cell r="M1023">
            <v>0.9</v>
          </cell>
          <cell r="N1023" t="str">
            <v>43561Medsaf10000</v>
          </cell>
          <cell r="O1023" t="str">
            <v/>
          </cell>
          <cell r="P1023">
            <v>1</v>
          </cell>
          <cell r="Q1023">
            <v>2017</v>
          </cell>
          <cell r="R1023">
            <v>1440000</v>
          </cell>
          <cell r="S1023">
            <v>0</v>
          </cell>
          <cell r="T1023" t="str">
            <v>2. Seed</v>
          </cell>
          <cell r="U1023" t="str">
            <v>Health &amp; Pharmaceuticals</v>
          </cell>
          <cell r="V1023">
            <v>2019</v>
          </cell>
          <cell r="W1023">
            <v>4</v>
          </cell>
          <cell r="X1023">
            <v>2</v>
          </cell>
          <cell r="Y1023">
            <v>1</v>
          </cell>
          <cell r="Z1023">
            <v>1</v>
          </cell>
        </row>
        <row r="1024">
          <cell r="A1024">
            <v>43561</v>
          </cell>
          <cell r="B1024" t="str">
            <v>Iyeza Health</v>
          </cell>
          <cell r="C1024">
            <v>10000</v>
          </cell>
          <cell r="E1024" t="str">
            <v>Seed</v>
          </cell>
          <cell r="F1024" t="str">
            <v>Bill &amp; Melinda Gates Foundation</v>
          </cell>
          <cell r="G1024" t="str">
            <v>https://ventureburn.com/2019/04/medsaf-iyeza-health-10k-gates-foundation/</v>
          </cell>
          <cell r="H1024" t="str">
            <v>South Africa</v>
          </cell>
          <cell r="I1024" t="str">
            <v>South Africa</v>
          </cell>
          <cell r="J1024" t="str">
            <v>Health &amp; Pharmaceuticals</v>
          </cell>
          <cell r="K1024" t="str">
            <v>Healthcare &amp; Pharma</v>
          </cell>
          <cell r="L1024" t="str">
            <v>Iyeza Health</v>
          </cell>
          <cell r="M1024">
            <v>0.9</v>
          </cell>
          <cell r="N1024" t="str">
            <v>43561Iyeza Health10000</v>
          </cell>
          <cell r="O1024" t="str">
            <v/>
          </cell>
          <cell r="P1024">
            <v>1</v>
          </cell>
          <cell r="Q1024">
            <v>2016</v>
          </cell>
          <cell r="R1024">
            <v>10000</v>
          </cell>
          <cell r="S1024">
            <v>0</v>
          </cell>
          <cell r="T1024" t="str">
            <v>2. Seed</v>
          </cell>
          <cell r="U1024" t="str">
            <v>Health &amp; Pharmaceuticals</v>
          </cell>
          <cell r="V1024">
            <v>2019</v>
          </cell>
          <cell r="W1024">
            <v>4</v>
          </cell>
          <cell r="X1024">
            <v>2</v>
          </cell>
          <cell r="Y1024">
            <v>1</v>
          </cell>
          <cell r="Z1024">
            <v>1</v>
          </cell>
        </row>
        <row r="1025">
          <cell r="A1025">
            <v>43564</v>
          </cell>
          <cell r="B1025" t="str">
            <v>Sidai Africa Ltd</v>
          </cell>
          <cell r="C1025">
            <v>2250000</v>
          </cell>
          <cell r="E1025" t="str">
            <v>Series A</v>
          </cell>
          <cell r="F1025" t="str">
            <v>Devenish</v>
          </cell>
          <cell r="G1025" t="str">
            <v>http://www.northernirelandchamber.com/member-news/devenish-invests-2-25m-kenyan-company-sidai-africa-ltd/</v>
          </cell>
          <cell r="H1025" t="str">
            <v>Kenya</v>
          </cell>
          <cell r="I1025" t="str">
            <v>Kenya</v>
          </cell>
          <cell r="J1025" t="str">
            <v>Supplies, Agriculture</v>
          </cell>
          <cell r="K1025" t="str">
            <v>Agriculture</v>
          </cell>
          <cell r="L1025" t="str">
            <v>Sidai Africa Ltd</v>
          </cell>
          <cell r="M1025">
            <v>0.9</v>
          </cell>
          <cell r="N1025" t="str">
            <v>43564Sidai Africa Ltd2250000</v>
          </cell>
          <cell r="O1025" t="str">
            <v/>
          </cell>
          <cell r="P1025">
            <v>1</v>
          </cell>
          <cell r="Q1025">
            <v>2011</v>
          </cell>
          <cell r="R1025">
            <v>2250000</v>
          </cell>
          <cell r="S1025">
            <v>0</v>
          </cell>
          <cell r="T1025" t="str">
            <v>3. Early Venture</v>
          </cell>
          <cell r="U1025" t="str">
            <v>Agriculture</v>
          </cell>
          <cell r="V1025">
            <v>2019</v>
          </cell>
          <cell r="W1025">
            <v>4</v>
          </cell>
          <cell r="X1025">
            <v>2</v>
          </cell>
          <cell r="Y1025">
            <v>1</v>
          </cell>
          <cell r="Z1025">
            <v>1</v>
          </cell>
        </row>
        <row r="1026">
          <cell r="A1026">
            <v>43566</v>
          </cell>
          <cell r="B1026" t="str">
            <v>Neopenda</v>
          </cell>
          <cell r="C1026">
            <v>1040000</v>
          </cell>
          <cell r="E1026" t="str">
            <v>Seed</v>
          </cell>
          <cell r="F1026" t="str">
            <v>SUNU CAPITAL, Axel Johnson Inc</v>
          </cell>
          <cell r="G1026" t="str">
            <v>https://www.americaninno.com/chicago/funding-chicago/chicago-startup-neopenda-raises-1m-to-reduce-newborn-fatalities/</v>
          </cell>
          <cell r="H1026" t="str">
            <v>Uganda</v>
          </cell>
          <cell r="I1026" t="str">
            <v>Uganda</v>
          </cell>
          <cell r="J1026" t="str">
            <v>Baby, Crowdfunding, Health Care, Medical Device, Wearables</v>
          </cell>
          <cell r="K1026" t="str">
            <v>Healthcare &amp; Pharma</v>
          </cell>
          <cell r="L1026" t="str">
            <v>Neopenda</v>
          </cell>
          <cell r="M1026">
            <v>0.9</v>
          </cell>
          <cell r="N1026" t="str">
            <v>43566Neopenda1040000</v>
          </cell>
          <cell r="O1026" t="str">
            <v/>
          </cell>
          <cell r="P1026">
            <v>1</v>
          </cell>
          <cell r="Q1026">
            <v>2015</v>
          </cell>
          <cell r="R1026">
            <v>1510000</v>
          </cell>
          <cell r="S1026">
            <v>0</v>
          </cell>
          <cell r="T1026" t="str">
            <v>2. Seed</v>
          </cell>
          <cell r="U1026" t="str">
            <v>Health &amp; Pharmaceuticals</v>
          </cell>
          <cell r="V1026">
            <v>2019</v>
          </cell>
          <cell r="W1026">
            <v>4</v>
          </cell>
          <cell r="X1026">
            <v>2</v>
          </cell>
          <cell r="Y1026">
            <v>1</v>
          </cell>
          <cell r="Z1026">
            <v>2</v>
          </cell>
        </row>
        <row r="1027">
          <cell r="A1027">
            <v>43567</v>
          </cell>
          <cell r="B1027" t="str">
            <v>Cash4Trash</v>
          </cell>
          <cell r="C1027">
            <v>1000</v>
          </cell>
          <cell r="E1027" t="str">
            <v>Grant</v>
          </cell>
          <cell r="F1027" t="str">
            <v>Redefine Properties</v>
          </cell>
          <cell r="G1027" t="str">
            <v>https://ventureburn.com/2019/04/recycling-startup-cash4trash-redefine/</v>
          </cell>
          <cell r="H1027" t="str">
            <v>South Africa</v>
          </cell>
          <cell r="I1027" t="str">
            <v>South Africa</v>
          </cell>
          <cell r="J1027" t="str">
            <v>Waste management</v>
          </cell>
          <cell r="K1027" t="str">
            <v>Energy &amp; Environment Resources</v>
          </cell>
          <cell r="L1027" t="str">
            <v>Cash4Trash</v>
          </cell>
          <cell r="M1027">
            <v>0.9</v>
          </cell>
          <cell r="N1027" t="str">
            <v>43567Cash4Trash1000</v>
          </cell>
          <cell r="O1027" t="str">
            <v/>
          </cell>
          <cell r="P1027">
            <v>1</v>
          </cell>
          <cell r="Q1027">
            <v>2018</v>
          </cell>
          <cell r="R1027">
            <v>1000</v>
          </cell>
          <cell r="S1027">
            <v>0</v>
          </cell>
          <cell r="T1027" t="str">
            <v>1. Grant</v>
          </cell>
          <cell r="U1027" t="e">
            <v>#N/A</v>
          </cell>
          <cell r="V1027">
            <v>2019</v>
          </cell>
          <cell r="W1027">
            <v>4</v>
          </cell>
          <cell r="X1027">
            <v>2</v>
          </cell>
          <cell r="Y1027">
            <v>1</v>
          </cell>
          <cell r="Z1027">
            <v>1</v>
          </cell>
        </row>
        <row r="1028">
          <cell r="A1028">
            <v>43568</v>
          </cell>
          <cell r="B1028" t="str">
            <v>LÜLA</v>
          </cell>
          <cell r="C1028">
            <v>21400</v>
          </cell>
          <cell r="E1028" t="str">
            <v>Crowdfunding</v>
          </cell>
          <cell r="F1028" t="str">
            <v>Undisclosed</v>
          </cell>
          <cell r="G1028" t="str">
            <v>https://www.crunchbase.com/organization/l%C3%BCla#section-overview</v>
          </cell>
          <cell r="H1028" t="str">
            <v>South Africa</v>
          </cell>
          <cell r="I1028" t="str">
            <v>South Africa</v>
          </cell>
          <cell r="J1028" t="str">
            <v>Big Data, Information Technology, Mobile Apps, Mobile Payments, Predictive Analytics, Public Transportation, Ride Sharing, Ticketing, Transportation</v>
          </cell>
          <cell r="K1028" t="str">
            <v>Information Technology</v>
          </cell>
          <cell r="L1028" t="str">
            <v>LÜLA</v>
          </cell>
          <cell r="M1028">
            <v>0.9</v>
          </cell>
          <cell r="N1028" t="str">
            <v>43568LÜLA21400</v>
          </cell>
          <cell r="O1028" t="str">
            <v/>
          </cell>
          <cell r="P1028">
            <v>1</v>
          </cell>
          <cell r="Q1028">
            <v>2016</v>
          </cell>
          <cell r="R1028">
            <v>91400</v>
          </cell>
          <cell r="S1028">
            <v>0</v>
          </cell>
          <cell r="T1028" t="str">
            <v>7. Offerings</v>
          </cell>
          <cell r="U1028" t="str">
            <v>Other Technologies &amp; Information Technology</v>
          </cell>
          <cell r="V1028">
            <v>2019</v>
          </cell>
          <cell r="W1028">
            <v>4</v>
          </cell>
          <cell r="X1028">
            <v>2</v>
          </cell>
          <cell r="Y1028">
            <v>1</v>
          </cell>
          <cell r="Z1028">
            <v>1</v>
          </cell>
        </row>
        <row r="1029">
          <cell r="A1029">
            <v>43569</v>
          </cell>
          <cell r="B1029" t="str">
            <v>MerQ Artificial Intelligence</v>
          </cell>
          <cell r="C1029">
            <v>800000</v>
          </cell>
          <cell r="E1029" t="str">
            <v>Seed</v>
          </cell>
          <cell r="F1029" t="str">
            <v>Ahmed Kamal Selim</v>
          </cell>
          <cell r="G1029" t="str">
            <v>https://www.wamda.com/2019/04/merq-closes-seed-funding-round</v>
          </cell>
          <cell r="H1029" t="str">
            <v>Egypt</v>
          </cell>
          <cell r="I1029" t="str">
            <v>Egypt</v>
          </cell>
          <cell r="J1029" t="str">
            <v>Artificial Intelligence</v>
          </cell>
          <cell r="K1029" t="str">
            <v>Information Technology</v>
          </cell>
          <cell r="L1029" t="str">
            <v>MerQ Artificial Intelligence</v>
          </cell>
          <cell r="M1029">
            <v>0.9</v>
          </cell>
          <cell r="N1029" t="str">
            <v>43569MerQ Artificial Intelligence800000</v>
          </cell>
          <cell r="O1029" t="str">
            <v/>
          </cell>
          <cell r="P1029">
            <v>1</v>
          </cell>
          <cell r="Q1029">
            <v>2018</v>
          </cell>
          <cell r="R1029">
            <v>800000</v>
          </cell>
          <cell r="S1029">
            <v>0</v>
          </cell>
          <cell r="T1029" t="str">
            <v>2. Seed</v>
          </cell>
          <cell r="U1029" t="str">
            <v>Other Technologies &amp; Information Technology</v>
          </cell>
          <cell r="V1029">
            <v>2019</v>
          </cell>
          <cell r="W1029">
            <v>4</v>
          </cell>
          <cell r="X1029">
            <v>2</v>
          </cell>
          <cell r="Y1029">
            <v>1</v>
          </cell>
          <cell r="Z1029">
            <v>1</v>
          </cell>
        </row>
        <row r="1030">
          <cell r="A1030">
            <v>43570</v>
          </cell>
          <cell r="B1030" t="str">
            <v>TORA Africa</v>
          </cell>
          <cell r="C1030" t="str">
            <v>Undisclosed</v>
          </cell>
          <cell r="E1030" t="str">
            <v>Angel</v>
          </cell>
          <cell r="F1030" t="str">
            <v>Idris Ayodeji Bello</v>
          </cell>
          <cell r="G1030" t="str">
            <v>https://idrisbello.com/2019/04/15/why-i-am-investing-in-my-first-female-founded-african-startup-we-are-tora/</v>
          </cell>
          <cell r="H1030" t="str">
            <v>Nigeria</v>
          </cell>
          <cell r="I1030" t="str">
            <v>Nigeria</v>
          </cell>
          <cell r="J1030" t="str">
            <v>Business Travel, Human Resources</v>
          </cell>
          <cell r="K1030" t="str">
            <v>Education</v>
          </cell>
          <cell r="L1030" t="str">
            <v>TORA Africa</v>
          </cell>
          <cell r="M1030">
            <v>0.9</v>
          </cell>
          <cell r="N1030" t="str">
            <v>43570TORA AfricaUndisclosed</v>
          </cell>
          <cell r="O1030" t="str">
            <v/>
          </cell>
          <cell r="P1030">
            <v>0</v>
          </cell>
          <cell r="Q1030">
            <v>2019</v>
          </cell>
          <cell r="R1030">
            <v>0</v>
          </cell>
          <cell r="S1030">
            <v>0</v>
          </cell>
          <cell r="T1030" t="str">
            <v>2. Seed</v>
          </cell>
          <cell r="U1030" t="str">
            <v>Education</v>
          </cell>
          <cell r="V1030">
            <v>2019</v>
          </cell>
          <cell r="W1030">
            <v>4</v>
          </cell>
          <cell r="X1030">
            <v>2</v>
          </cell>
          <cell r="Y1030">
            <v>1</v>
          </cell>
          <cell r="Z1030">
            <v>1</v>
          </cell>
        </row>
        <row r="1031">
          <cell r="A1031">
            <v>43571</v>
          </cell>
          <cell r="B1031" t="str">
            <v xml:space="preserve">Revix </v>
          </cell>
          <cell r="C1031" t="str">
            <v>Undisclosed</v>
          </cell>
          <cell r="D1031">
            <v>0.3</v>
          </cell>
          <cell r="E1031" t="str">
            <v>Private Equity</v>
          </cell>
          <cell r="F1031" t="str">
            <v>Sabvest Limited</v>
          </cell>
          <cell r="G1031" t="str">
            <v>https://www.crunchbase.com/funding_round/revix-series-unknown--b42a729e</v>
          </cell>
          <cell r="H1031" t="str">
            <v>South Africa</v>
          </cell>
          <cell r="I1031" t="str">
            <v>South Africa</v>
          </cell>
          <cell r="J1031" t="str">
            <v>Cryptocurrency, Information Technology, Software</v>
          </cell>
          <cell r="K1031" t="str">
            <v>Financial Services</v>
          </cell>
          <cell r="L1031" t="str">
            <v xml:space="preserve">Revix </v>
          </cell>
          <cell r="M1031">
            <v>1</v>
          </cell>
          <cell r="N1031" t="str">
            <v>43571Revix Undisclosed</v>
          </cell>
          <cell r="O1031" t="str">
            <v/>
          </cell>
          <cell r="P1031">
            <v>0</v>
          </cell>
          <cell r="Q1031">
            <v>2018</v>
          </cell>
          <cell r="R1031">
            <v>768000</v>
          </cell>
          <cell r="S1031">
            <v>0</v>
          </cell>
          <cell r="T1031" t="str">
            <v>6. Private Equity</v>
          </cell>
          <cell r="U1031" t="str">
            <v>Financial Services</v>
          </cell>
          <cell r="V1031">
            <v>2019</v>
          </cell>
          <cell r="W1031">
            <v>4</v>
          </cell>
          <cell r="X1031">
            <v>2</v>
          </cell>
          <cell r="Y1031">
            <v>1</v>
          </cell>
          <cell r="Z1031">
            <v>1</v>
          </cell>
        </row>
        <row r="1032">
          <cell r="A1032">
            <v>43571</v>
          </cell>
          <cell r="B1032" t="str">
            <v>Peepz</v>
          </cell>
          <cell r="C1032" t="str">
            <v>Undisclosed</v>
          </cell>
          <cell r="E1032" t="str">
            <v>Seed</v>
          </cell>
          <cell r="F1032" t="str">
            <v>Sozala Media</v>
          </cell>
          <cell r="G1032" t="str">
            <v>https://www.crunchbase.com/funding_round/peepz-seed--12f4689d</v>
          </cell>
          <cell r="H1032" t="str">
            <v>South Africa</v>
          </cell>
          <cell r="I1032" t="str">
            <v>South Africa</v>
          </cell>
          <cell r="J1032" t="str">
            <v>Recruiting, Staffing Agency</v>
          </cell>
          <cell r="K1032" t="str">
            <v>Commercial &amp; Professional Services</v>
          </cell>
          <cell r="L1032" t="str">
            <v>Peepz</v>
          </cell>
          <cell r="M1032">
            <v>0.9</v>
          </cell>
          <cell r="N1032" t="str">
            <v>43571PeepzUndisclosed</v>
          </cell>
          <cell r="O1032" t="str">
            <v/>
          </cell>
          <cell r="P1032">
            <v>0</v>
          </cell>
          <cell r="Q1032">
            <v>2017</v>
          </cell>
          <cell r="R1032">
            <v>0</v>
          </cell>
          <cell r="S1032">
            <v>0</v>
          </cell>
          <cell r="T1032" t="str">
            <v>2. Seed</v>
          </cell>
          <cell r="U1032" t="str">
            <v>Other Technologies &amp; Information Technology</v>
          </cell>
          <cell r="V1032">
            <v>2019</v>
          </cell>
          <cell r="W1032">
            <v>4</v>
          </cell>
          <cell r="X1032">
            <v>2</v>
          </cell>
          <cell r="Y1032">
            <v>1</v>
          </cell>
          <cell r="Z1032">
            <v>1</v>
          </cell>
        </row>
        <row r="1033">
          <cell r="A1033">
            <v>43571</v>
          </cell>
          <cell r="B1033" t="str">
            <v>Mos</v>
          </cell>
          <cell r="C1033">
            <v>4000000</v>
          </cell>
          <cell r="E1033" t="str">
            <v>Seed</v>
          </cell>
          <cell r="F1033" t="str">
            <v>Garrett Camp, studio Expa,  John Doerr, Base Ventures,  Sweet Capital</v>
          </cell>
          <cell r="G1033" t="str">
            <v>https://techmoran.com/2019/04/16/tunisian-activist-launches-mos-an-edtech-platform-for-students-to-apply-for-financial-aid/</v>
          </cell>
          <cell r="H1033" t="str">
            <v/>
          </cell>
          <cell r="I1033" t="str">
            <v/>
          </cell>
          <cell r="J1033" t="str">
            <v/>
          </cell>
          <cell r="K1033" t="str">
            <v/>
          </cell>
          <cell r="L1033" t="e">
            <v>#N/A</v>
          </cell>
          <cell r="M1033">
            <v>0.6428571428571429</v>
          </cell>
          <cell r="N1033" t="str">
            <v>43571Mos4000000</v>
          </cell>
          <cell r="O1033" t="str">
            <v/>
          </cell>
          <cell r="P1033">
            <v>1</v>
          </cell>
          <cell r="Q1033" t="str">
            <v/>
          </cell>
          <cell r="R1033">
            <v>4000000</v>
          </cell>
          <cell r="S1033" t="e">
            <v>#N/A</v>
          </cell>
          <cell r="T1033" t="str">
            <v>2. Seed</v>
          </cell>
          <cell r="U1033" t="e">
            <v>#N/A</v>
          </cell>
          <cell r="V1033">
            <v>2019</v>
          </cell>
          <cell r="W1033">
            <v>4</v>
          </cell>
          <cell r="X1033">
            <v>2</v>
          </cell>
          <cell r="Y1033">
            <v>1</v>
          </cell>
          <cell r="Z1033">
            <v>5</v>
          </cell>
        </row>
        <row r="1034">
          <cell r="A1034">
            <v>43571</v>
          </cell>
          <cell r="B1034" t="str">
            <v>Kudigo</v>
          </cell>
          <cell r="C1034">
            <v>40000</v>
          </cell>
          <cell r="E1034" t="str">
            <v>Pre-Seed</v>
          </cell>
          <cell r="F1034" t="str">
            <v xml:space="preserve"> Founders Factory Africa.</v>
          </cell>
          <cell r="G1034" t="str">
            <v>https://digestafrica.com/founders-factory-africa</v>
          </cell>
          <cell r="H1034" t="str">
            <v>Ghana</v>
          </cell>
          <cell r="I1034" t="str">
            <v>Ghana</v>
          </cell>
          <cell r="J1034" t="str">
            <v>Retail</v>
          </cell>
          <cell r="K1034" t="str">
            <v>Information Technology</v>
          </cell>
          <cell r="L1034" t="str">
            <v>Kudigo</v>
          </cell>
          <cell r="M1034">
            <v>0.9</v>
          </cell>
          <cell r="N1034" t="str">
            <v>43571Kudigo40000</v>
          </cell>
          <cell r="O1034" t="str">
            <v/>
          </cell>
          <cell r="P1034">
            <v>1</v>
          </cell>
          <cell r="Q1034">
            <v>2017</v>
          </cell>
          <cell r="R1034">
            <v>490000</v>
          </cell>
          <cell r="S1034">
            <v>0</v>
          </cell>
          <cell r="T1034" t="str">
            <v>2. Seed</v>
          </cell>
          <cell r="U1034" t="str">
            <v>Other Technologies &amp; Information Technology</v>
          </cell>
          <cell r="V1034">
            <v>2019</v>
          </cell>
          <cell r="W1034">
            <v>4</v>
          </cell>
          <cell r="X1034">
            <v>2</v>
          </cell>
          <cell r="Y1034">
            <v>1</v>
          </cell>
          <cell r="Z1034">
            <v>1</v>
          </cell>
        </row>
        <row r="1035">
          <cell r="A1035">
            <v>43571</v>
          </cell>
          <cell r="B1035" t="str">
            <v>Schoolable</v>
          </cell>
          <cell r="C1035">
            <v>40000</v>
          </cell>
          <cell r="E1035" t="str">
            <v>Pre-Seed</v>
          </cell>
          <cell r="F1035" t="str">
            <v xml:space="preserve"> Founders Factory Africa.</v>
          </cell>
          <cell r="G1035" t="str">
            <v>https://digestafrica.com/founders-factory-africa</v>
          </cell>
          <cell r="H1035" t="str">
            <v>Nigeria</v>
          </cell>
          <cell r="I1035" t="str">
            <v>Nigeria</v>
          </cell>
          <cell r="J1035" t="str">
            <v>Education, Finance, Financial Services</v>
          </cell>
          <cell r="K1035" t="str">
            <v>Financial Services</v>
          </cell>
          <cell r="L1035" t="str">
            <v>Schoolable</v>
          </cell>
          <cell r="M1035">
            <v>0.9</v>
          </cell>
          <cell r="N1035" t="str">
            <v>43571Schoolable40000</v>
          </cell>
          <cell r="O1035" t="str">
            <v/>
          </cell>
          <cell r="P1035">
            <v>1</v>
          </cell>
          <cell r="Q1035">
            <v>2018</v>
          </cell>
          <cell r="R1035">
            <v>190000</v>
          </cell>
          <cell r="S1035">
            <v>0</v>
          </cell>
          <cell r="T1035" t="str">
            <v>2. Seed</v>
          </cell>
          <cell r="U1035" t="str">
            <v>Financial Services</v>
          </cell>
          <cell r="V1035">
            <v>2019</v>
          </cell>
          <cell r="W1035">
            <v>4</v>
          </cell>
          <cell r="X1035">
            <v>2</v>
          </cell>
          <cell r="Y1035">
            <v>1</v>
          </cell>
          <cell r="Z1035">
            <v>1</v>
          </cell>
        </row>
        <row r="1036">
          <cell r="A1036">
            <v>43571</v>
          </cell>
          <cell r="B1036" t="str">
            <v>LipaLater</v>
          </cell>
          <cell r="C1036">
            <v>40000</v>
          </cell>
          <cell r="E1036" t="str">
            <v>Pre-Seed</v>
          </cell>
          <cell r="F1036" t="str">
            <v xml:space="preserve"> Founders Factory Africa.</v>
          </cell>
          <cell r="G1036" t="str">
            <v>https://digestafrica.com/founders-factory-africa</v>
          </cell>
          <cell r="H1036" t="str">
            <v>Kenya</v>
          </cell>
          <cell r="I1036" t="str">
            <v>Kenya</v>
          </cell>
          <cell r="J1036" t="str">
            <v>Lending, Marketplace</v>
          </cell>
          <cell r="K1036" t="str">
            <v>Financial Services</v>
          </cell>
          <cell r="L1036" t="str">
            <v>LipaLater</v>
          </cell>
          <cell r="M1036">
            <v>0.9</v>
          </cell>
          <cell r="N1036" t="str">
            <v>43571LipaLater40000</v>
          </cell>
          <cell r="O1036" t="str">
            <v/>
          </cell>
          <cell r="P1036">
            <v>1</v>
          </cell>
          <cell r="Q1036">
            <v>2015</v>
          </cell>
          <cell r="R1036">
            <v>40000</v>
          </cell>
          <cell r="S1036">
            <v>0</v>
          </cell>
          <cell r="T1036" t="str">
            <v>2. Seed</v>
          </cell>
          <cell r="U1036" t="str">
            <v>Financial Services</v>
          </cell>
          <cell r="V1036">
            <v>2019</v>
          </cell>
          <cell r="W1036">
            <v>4</v>
          </cell>
          <cell r="X1036">
            <v>2</v>
          </cell>
          <cell r="Y1036">
            <v>1</v>
          </cell>
          <cell r="Z1036">
            <v>1</v>
          </cell>
        </row>
        <row r="1037">
          <cell r="A1037">
            <v>43571</v>
          </cell>
          <cell r="B1037" t="str">
            <v>Eazyhire</v>
          </cell>
          <cell r="C1037">
            <v>40000</v>
          </cell>
          <cell r="E1037" t="str">
            <v>Pre-Seed</v>
          </cell>
          <cell r="F1037" t="str">
            <v xml:space="preserve"> Founders Factory Africa.</v>
          </cell>
          <cell r="G1037" t="str">
            <v>https://digestafrica.com/founders-factory-africa</v>
          </cell>
          <cell r="H1037" t="str">
            <v>Nigeria</v>
          </cell>
          <cell r="I1037" t="str">
            <v>Nigeria</v>
          </cell>
          <cell r="J1037" t="str">
            <v>Logistics, Supply Chain Management</v>
          </cell>
          <cell r="K1037" t="str">
            <v>E-Commerce &amp; Retail</v>
          </cell>
          <cell r="L1037" t="str">
            <v>Eazyhire</v>
          </cell>
          <cell r="M1037">
            <v>0.9</v>
          </cell>
          <cell r="N1037" t="str">
            <v>43571Eazyhire40000</v>
          </cell>
          <cell r="O1037" t="str">
            <v/>
          </cell>
          <cell r="P1037">
            <v>1</v>
          </cell>
          <cell r="Q1037">
            <v>2015</v>
          </cell>
          <cell r="R1037">
            <v>40000</v>
          </cell>
          <cell r="S1037">
            <v>0</v>
          </cell>
          <cell r="T1037" t="str">
            <v>2. Seed</v>
          </cell>
          <cell r="U1037" t="str">
            <v>E-commerce &amp; Retail</v>
          </cell>
          <cell r="V1037">
            <v>2019</v>
          </cell>
          <cell r="W1037">
            <v>4</v>
          </cell>
          <cell r="X1037">
            <v>2</v>
          </cell>
          <cell r="Y1037">
            <v>1</v>
          </cell>
          <cell r="Z1037">
            <v>1</v>
          </cell>
        </row>
        <row r="1038">
          <cell r="A1038">
            <v>43571</v>
          </cell>
          <cell r="B1038" t="str">
            <v>Digest Africa</v>
          </cell>
          <cell r="C1038">
            <v>40000</v>
          </cell>
          <cell r="E1038" t="str">
            <v>Pre-Seed</v>
          </cell>
          <cell r="F1038" t="str">
            <v xml:space="preserve"> Founders Factory Africa.</v>
          </cell>
          <cell r="G1038" t="str">
            <v>https://digestafrica.com/founders-factory-africa</v>
          </cell>
          <cell r="H1038" t="str">
            <v>Uganda</v>
          </cell>
          <cell r="I1038" t="str">
            <v>Uganda</v>
          </cell>
          <cell r="J1038" t="str">
            <v>Information Services</v>
          </cell>
          <cell r="K1038" t="str">
            <v>Information Technology</v>
          </cell>
          <cell r="L1038" t="str">
            <v>Digest Africa</v>
          </cell>
          <cell r="M1038">
            <v>0.9</v>
          </cell>
          <cell r="N1038" t="str">
            <v>43571Digest Africa40000</v>
          </cell>
          <cell r="O1038" t="str">
            <v/>
          </cell>
          <cell r="P1038">
            <v>1</v>
          </cell>
          <cell r="Q1038">
            <v>2017</v>
          </cell>
          <cell r="R1038">
            <v>40000</v>
          </cell>
          <cell r="S1038">
            <v>0</v>
          </cell>
          <cell r="T1038" t="str">
            <v>2. Seed</v>
          </cell>
          <cell r="U1038" t="str">
            <v>Other Technologies &amp; Information Technology</v>
          </cell>
          <cell r="V1038">
            <v>2019</v>
          </cell>
          <cell r="W1038">
            <v>4</v>
          </cell>
          <cell r="X1038">
            <v>2</v>
          </cell>
          <cell r="Y1038">
            <v>1</v>
          </cell>
          <cell r="Z1038">
            <v>1</v>
          </cell>
        </row>
        <row r="1039">
          <cell r="A1039">
            <v>43571</v>
          </cell>
          <cell r="B1039" t="str">
            <v>Greenage Technologies</v>
          </cell>
          <cell r="C1039">
            <v>20000</v>
          </cell>
          <cell r="E1039" t="str">
            <v>Seed</v>
          </cell>
          <cell r="F1039" t="str">
            <v>South/South-East (SSE) Angel Network</v>
          </cell>
          <cell r="G1039" t="str">
            <v>http://disrupt-africa.com/2019/04/southern-nigerian-angel-network-makes-first-investments/</v>
          </cell>
          <cell r="H1039" t="str">
            <v>Nigeria</v>
          </cell>
          <cell r="I1039" t="str">
            <v>Nigeria</v>
          </cell>
          <cell r="J1039" t="str">
            <v>Solar, Clean Technology</v>
          </cell>
          <cell r="K1039" t="str">
            <v>Energy &amp; Environment Resources</v>
          </cell>
          <cell r="L1039" t="str">
            <v>Greenage Technologies</v>
          </cell>
          <cell r="M1039">
            <v>0.9</v>
          </cell>
          <cell r="N1039" t="str">
            <v>43571Greenage Technologies20000</v>
          </cell>
          <cell r="O1039" t="str">
            <v/>
          </cell>
          <cell r="P1039">
            <v>1</v>
          </cell>
          <cell r="Q1039">
            <v>2007</v>
          </cell>
          <cell r="R1039">
            <v>92000</v>
          </cell>
          <cell r="S1039">
            <v>0</v>
          </cell>
          <cell r="T1039" t="str">
            <v>2. Seed</v>
          </cell>
          <cell r="U1039" t="e">
            <v>#N/A</v>
          </cell>
          <cell r="V1039">
            <v>2019</v>
          </cell>
          <cell r="W1039">
            <v>4</v>
          </cell>
          <cell r="X1039">
            <v>2</v>
          </cell>
          <cell r="Y1039">
            <v>1</v>
          </cell>
          <cell r="Z1039">
            <v>1</v>
          </cell>
        </row>
        <row r="1040">
          <cell r="A1040">
            <v>43571</v>
          </cell>
          <cell r="B1040" t="str">
            <v>Ahmini</v>
          </cell>
          <cell r="C1040">
            <v>10000</v>
          </cell>
          <cell r="E1040" t="str">
            <v>Grant</v>
          </cell>
          <cell r="F1040" t="str">
            <v>MIT Enterprise Forum Pan Arab</v>
          </cell>
          <cell r="G1040" t="str">
            <v>https://www.menabytes.com/mitef-arab-startup-competition-winners-2019/</v>
          </cell>
          <cell r="H1040" t="str">
            <v>Tunisia</v>
          </cell>
          <cell r="I1040" t="str">
            <v>Tunisia</v>
          </cell>
          <cell r="J1040" t="str">
            <v>Health Care, Health Insurance, Mobile, Service Industry</v>
          </cell>
          <cell r="K1040" t="str">
            <v>Financial Services</v>
          </cell>
          <cell r="L1040" t="str">
            <v>Ahmini</v>
          </cell>
          <cell r="M1040">
            <v>0.9</v>
          </cell>
          <cell r="N1040" t="str">
            <v>43571Ahmini10000</v>
          </cell>
          <cell r="O1040" t="str">
            <v/>
          </cell>
          <cell r="P1040">
            <v>1</v>
          </cell>
          <cell r="Q1040">
            <v>2019</v>
          </cell>
          <cell r="R1040">
            <v>10000</v>
          </cell>
          <cell r="S1040">
            <v>0</v>
          </cell>
          <cell r="T1040" t="str">
            <v>1. Grant</v>
          </cell>
          <cell r="U1040" t="str">
            <v>Financial Services</v>
          </cell>
          <cell r="V1040">
            <v>2019</v>
          </cell>
          <cell r="W1040">
            <v>4</v>
          </cell>
          <cell r="X1040">
            <v>2</v>
          </cell>
          <cell r="Y1040">
            <v>1</v>
          </cell>
          <cell r="Z1040">
            <v>1</v>
          </cell>
        </row>
        <row r="1041">
          <cell r="A1041">
            <v>43571</v>
          </cell>
          <cell r="B1041" t="str">
            <v>Alphotazi Farms</v>
          </cell>
          <cell r="C1041">
            <v>5500</v>
          </cell>
          <cell r="E1041" t="str">
            <v>Seed</v>
          </cell>
          <cell r="F1041" t="str">
            <v>Southern Nigerian angel network</v>
          </cell>
          <cell r="G1041" t="str">
            <v>http://disrupt-africa.com/2019/04/southern-nigerian-angel-network-makes-first-investments/</v>
          </cell>
          <cell r="H1041" t="str">
            <v>Nigeria</v>
          </cell>
          <cell r="I1041" t="str">
            <v>Nigeria</v>
          </cell>
          <cell r="J1041" t="str">
            <v>Production of animal feed</v>
          </cell>
          <cell r="K1041" t="str">
            <v>Agriculture</v>
          </cell>
          <cell r="L1041" t="str">
            <v>Alphotazi Farms</v>
          </cell>
          <cell r="M1041">
            <v>0.9</v>
          </cell>
          <cell r="N1041" t="str">
            <v>43571Alphotazi Farms5500</v>
          </cell>
          <cell r="O1041" t="str">
            <v/>
          </cell>
          <cell r="P1041">
            <v>1</v>
          </cell>
          <cell r="Q1041">
            <v>2018</v>
          </cell>
          <cell r="R1041">
            <v>5500</v>
          </cell>
          <cell r="S1041">
            <v>0</v>
          </cell>
          <cell r="T1041" t="str">
            <v>2. Seed</v>
          </cell>
          <cell r="U1041" t="str">
            <v>Agriculture</v>
          </cell>
          <cell r="V1041">
            <v>2019</v>
          </cell>
          <cell r="W1041">
            <v>4</v>
          </cell>
          <cell r="X1041">
            <v>2</v>
          </cell>
          <cell r="Y1041">
            <v>1</v>
          </cell>
          <cell r="Z1041">
            <v>1</v>
          </cell>
        </row>
        <row r="1042">
          <cell r="A1042">
            <v>43571</v>
          </cell>
          <cell r="B1042" t="str">
            <v>ZeroPrime Technologies (CanBank)</v>
          </cell>
          <cell r="C1042">
            <v>5000</v>
          </cell>
          <cell r="E1042" t="str">
            <v>Grant</v>
          </cell>
          <cell r="F1042" t="str">
            <v>MIT Enterprise Forum Pan Arab</v>
          </cell>
          <cell r="G1042" t="str">
            <v>https://www.menabytes.com/mitef-arab-startup-competition-winners-2019/</v>
          </cell>
          <cell r="H1042" t="str">
            <v>Egypt</v>
          </cell>
          <cell r="I1042" t="str">
            <v>Egypt</v>
          </cell>
          <cell r="J1042" t="str">
            <v>Wastes management, Smart Cities</v>
          </cell>
          <cell r="K1042" t="str">
            <v>Energy &amp; Environment Resources</v>
          </cell>
          <cell r="L1042" t="str">
            <v>ZeroPrime Technologies (CanBank)</v>
          </cell>
          <cell r="M1042">
            <v>0.9</v>
          </cell>
          <cell r="N1042" t="str">
            <v>43571ZeroPrime Technologies (CanBank)5000</v>
          </cell>
          <cell r="O1042" t="str">
            <v/>
          </cell>
          <cell r="P1042">
            <v>1</v>
          </cell>
          <cell r="Q1042">
            <v>2017</v>
          </cell>
          <cell r="R1042">
            <v>5000</v>
          </cell>
          <cell r="S1042">
            <v>0</v>
          </cell>
          <cell r="T1042" t="str">
            <v>1. Grant</v>
          </cell>
          <cell r="U1042" t="e">
            <v>#N/A</v>
          </cell>
          <cell r="V1042">
            <v>2019</v>
          </cell>
          <cell r="W1042">
            <v>4</v>
          </cell>
          <cell r="X1042">
            <v>2</v>
          </cell>
          <cell r="Y1042">
            <v>1</v>
          </cell>
          <cell r="Z1042">
            <v>1</v>
          </cell>
        </row>
        <row r="1043">
          <cell r="A1043">
            <v>43571</v>
          </cell>
          <cell r="B1043" t="str">
            <v>Furnwish</v>
          </cell>
          <cell r="C1043">
            <v>5000</v>
          </cell>
          <cell r="E1043" t="str">
            <v>Grant</v>
          </cell>
          <cell r="F1043" t="str">
            <v>MIT Enterprise Forum Pan Arab</v>
          </cell>
          <cell r="G1043" t="str">
            <v>https://www.menabytes.com/mitef-arab-startup-competition-winners-2019/</v>
          </cell>
          <cell r="H1043" t="str">
            <v>Egypt</v>
          </cell>
          <cell r="I1043" t="str">
            <v>Egypt</v>
          </cell>
          <cell r="J1043" t="str">
            <v>Retail</v>
          </cell>
          <cell r="K1043" t="str">
            <v>E-Commerce &amp; Retail</v>
          </cell>
          <cell r="L1043" t="str">
            <v>Furnwish</v>
          </cell>
          <cell r="M1043">
            <v>0.9</v>
          </cell>
          <cell r="N1043" t="str">
            <v>43571Furnwish5000</v>
          </cell>
          <cell r="O1043" t="str">
            <v/>
          </cell>
          <cell r="P1043">
            <v>1</v>
          </cell>
          <cell r="Q1043">
            <v>2017</v>
          </cell>
          <cell r="R1043">
            <v>5000</v>
          </cell>
          <cell r="S1043">
            <v>0</v>
          </cell>
          <cell r="T1043" t="str">
            <v>1. Grant</v>
          </cell>
          <cell r="U1043" t="str">
            <v>E-commerce &amp; Retail</v>
          </cell>
          <cell r="V1043">
            <v>2019</v>
          </cell>
          <cell r="W1043">
            <v>4</v>
          </cell>
          <cell r="X1043">
            <v>2</v>
          </cell>
          <cell r="Y1043">
            <v>1</v>
          </cell>
          <cell r="Z1043">
            <v>1</v>
          </cell>
        </row>
        <row r="1044">
          <cell r="A1044">
            <v>43572</v>
          </cell>
          <cell r="B1044" t="str">
            <v>Centbee</v>
          </cell>
          <cell r="C1044">
            <v>1300000</v>
          </cell>
          <cell r="E1044" t="str">
            <v>Series A</v>
          </cell>
          <cell r="F1044" t="str">
            <v>Calvin Ayre</v>
          </cell>
          <cell r="G1044" t="str">
            <v>http://www.finsmes.com/2019/04/centbee-raises-1m-in-series-a-funding.html?utm_source=feedburner&amp;utm_medium=twitter&amp;utm_campaign=Feed%3A+finsmes%2FcNHu+%28FinSMEs%29</v>
          </cell>
          <cell r="H1044" t="str">
            <v>South Africa</v>
          </cell>
          <cell r="I1044" t="str">
            <v>South Africa</v>
          </cell>
          <cell r="J1044" t="str">
            <v>Bitcoin, Cryptocurrency, Payments</v>
          </cell>
          <cell r="K1044" t="str">
            <v>Financial Services</v>
          </cell>
          <cell r="L1044" t="str">
            <v>Centbee</v>
          </cell>
          <cell r="M1044">
            <v>0.9</v>
          </cell>
          <cell r="N1044" t="str">
            <v>43572Centbee1300000</v>
          </cell>
          <cell r="O1044" t="str">
            <v/>
          </cell>
          <cell r="P1044">
            <v>1</v>
          </cell>
          <cell r="Q1044">
            <v>2017</v>
          </cell>
          <cell r="R1044">
            <v>1300000</v>
          </cell>
          <cell r="S1044">
            <v>0</v>
          </cell>
          <cell r="T1044" t="str">
            <v>3. Early Venture</v>
          </cell>
          <cell r="U1044" t="str">
            <v>Financial Services</v>
          </cell>
          <cell r="V1044">
            <v>2019</v>
          </cell>
          <cell r="W1044">
            <v>4</v>
          </cell>
          <cell r="X1044">
            <v>2</v>
          </cell>
          <cell r="Y1044">
            <v>1</v>
          </cell>
          <cell r="Z1044">
            <v>1</v>
          </cell>
        </row>
        <row r="1045">
          <cell r="A1045">
            <v>43573</v>
          </cell>
          <cell r="B1045" t="str">
            <v>Kudigo</v>
          </cell>
          <cell r="C1045">
            <v>450000</v>
          </cell>
          <cell r="E1045" t="str">
            <v>Seed</v>
          </cell>
          <cell r="F1045" t="str">
            <v>Undisclosed</v>
          </cell>
          <cell r="G1045" t="str">
            <v>https://digestafrica.com/ghana-kudigo-cseed-round-led-by-founders-factory-africa</v>
          </cell>
          <cell r="H1045" t="str">
            <v>Ghana</v>
          </cell>
          <cell r="I1045" t="str">
            <v>Ghana</v>
          </cell>
          <cell r="J1045" t="str">
            <v>Retail</v>
          </cell>
          <cell r="K1045" t="str">
            <v>Information Technology</v>
          </cell>
          <cell r="L1045" t="str">
            <v>Kudigo</v>
          </cell>
          <cell r="M1045">
            <v>0.9</v>
          </cell>
          <cell r="N1045" t="str">
            <v>43573Kudigo450000</v>
          </cell>
          <cell r="O1045" t="str">
            <v/>
          </cell>
          <cell r="P1045">
            <v>1</v>
          </cell>
          <cell r="Q1045">
            <v>2017</v>
          </cell>
          <cell r="R1045">
            <v>490000</v>
          </cell>
          <cell r="S1045">
            <v>0</v>
          </cell>
          <cell r="T1045" t="str">
            <v>2. Seed</v>
          </cell>
          <cell r="U1045" t="str">
            <v>Other Technologies &amp; Information Technology</v>
          </cell>
          <cell r="V1045">
            <v>2019</v>
          </cell>
          <cell r="W1045">
            <v>4</v>
          </cell>
          <cell r="X1045">
            <v>2</v>
          </cell>
          <cell r="Y1045">
            <v>1</v>
          </cell>
          <cell r="Z1045">
            <v>1</v>
          </cell>
        </row>
        <row r="1046">
          <cell r="A1046">
            <v>43574</v>
          </cell>
          <cell r="B1046" t="str">
            <v>Riby Finance</v>
          </cell>
          <cell r="C1046" t="str">
            <v>Undisclosed</v>
          </cell>
          <cell r="E1046" t="str">
            <v>Grant</v>
          </cell>
          <cell r="F1046" t="str">
            <v>Undisclosed</v>
          </cell>
          <cell r="G1046" t="str">
            <v>http://disrupt-africa.com/2019/04/nigerian-fintech-startups-awarded-efina-grant-funding/</v>
          </cell>
          <cell r="H1046" t="str">
            <v>Nigeria</v>
          </cell>
          <cell r="I1046" t="str">
            <v>Nigeria</v>
          </cell>
          <cell r="J1046" t="str">
            <v>Saving, Investing, Fintech</v>
          </cell>
          <cell r="K1046" t="str">
            <v>Financial Services</v>
          </cell>
          <cell r="L1046" t="str">
            <v>Riby Finance</v>
          </cell>
          <cell r="M1046">
            <v>0.9</v>
          </cell>
          <cell r="N1046" t="str">
            <v>43574Riby FinanceUndisclosed</v>
          </cell>
          <cell r="O1046" t="str">
            <v/>
          </cell>
          <cell r="P1046">
            <v>0</v>
          </cell>
          <cell r="Q1046">
            <v>2016</v>
          </cell>
          <cell r="R1046">
            <v>15000</v>
          </cell>
          <cell r="S1046">
            <v>0</v>
          </cell>
          <cell r="T1046" t="str">
            <v>1. Grant</v>
          </cell>
          <cell r="U1046" t="str">
            <v>Financial Services</v>
          </cell>
          <cell r="V1046">
            <v>2019</v>
          </cell>
          <cell r="W1046">
            <v>4</v>
          </cell>
          <cell r="X1046">
            <v>2</v>
          </cell>
          <cell r="Y1046">
            <v>1</v>
          </cell>
          <cell r="Z1046">
            <v>1</v>
          </cell>
        </row>
        <row r="1047">
          <cell r="A1047">
            <v>43574</v>
          </cell>
          <cell r="B1047" t="str">
            <v>CredPal</v>
          </cell>
          <cell r="C1047" t="str">
            <v>Undisclosed</v>
          </cell>
          <cell r="E1047" t="str">
            <v>Grant</v>
          </cell>
          <cell r="F1047" t="str">
            <v>Undisclosed</v>
          </cell>
          <cell r="G1047" t="str">
            <v>http://disrupt-africa.com/2019/04/nigerian-fintech-startups-awarded-efina-grant-funding/</v>
          </cell>
          <cell r="H1047" t="str">
            <v>Nigeria</v>
          </cell>
          <cell r="I1047" t="str">
            <v>Nigeria</v>
          </cell>
          <cell r="J1047" t="str">
            <v>Fintech, Consumer financing, Credit scoring</v>
          </cell>
          <cell r="K1047" t="str">
            <v>Financial Services</v>
          </cell>
          <cell r="L1047" t="str">
            <v>Credpal</v>
          </cell>
          <cell r="M1047">
            <v>0.9</v>
          </cell>
          <cell r="N1047" t="str">
            <v>43574CredPalUndisclosed</v>
          </cell>
          <cell r="O1047" t="str">
            <v/>
          </cell>
          <cell r="P1047">
            <v>0</v>
          </cell>
          <cell r="Q1047">
            <v>2017</v>
          </cell>
          <cell r="R1047">
            <v>192000</v>
          </cell>
          <cell r="S1047">
            <v>0</v>
          </cell>
          <cell r="T1047" t="str">
            <v>1. Grant</v>
          </cell>
          <cell r="U1047" t="str">
            <v>Financial Services</v>
          </cell>
          <cell r="V1047">
            <v>2019</v>
          </cell>
          <cell r="W1047">
            <v>4</v>
          </cell>
          <cell r="X1047">
            <v>2</v>
          </cell>
          <cell r="Y1047">
            <v>1</v>
          </cell>
          <cell r="Z1047">
            <v>1</v>
          </cell>
        </row>
        <row r="1048">
          <cell r="A1048">
            <v>43574</v>
          </cell>
          <cell r="B1048" t="str">
            <v>Extramile Africa</v>
          </cell>
          <cell r="C1048" t="str">
            <v>Undisclosed</v>
          </cell>
          <cell r="E1048" t="str">
            <v>Grant</v>
          </cell>
          <cell r="F1048" t="str">
            <v>Undisclosed</v>
          </cell>
          <cell r="G1048" t="str">
            <v>http://disrupt-africa.com/2019/04/nigerian-fintech-startups-awarded-efina-grant-funding/</v>
          </cell>
          <cell r="H1048" t="str">
            <v>Nigeria</v>
          </cell>
          <cell r="I1048" t="str">
            <v>Nigeria</v>
          </cell>
          <cell r="J1048" t="str">
            <v>Mobile Apps, Microfinance, Savings, investments</v>
          </cell>
          <cell r="K1048" t="str">
            <v>Financial Services</v>
          </cell>
          <cell r="L1048" t="str">
            <v>Extramile Africa</v>
          </cell>
          <cell r="M1048">
            <v>0.9</v>
          </cell>
          <cell r="N1048" t="str">
            <v>43574Extramile AfricaUndisclosed</v>
          </cell>
          <cell r="O1048" t="str">
            <v/>
          </cell>
          <cell r="P1048">
            <v>0</v>
          </cell>
          <cell r="Q1048">
            <v>2018</v>
          </cell>
          <cell r="R1048">
            <v>0</v>
          </cell>
          <cell r="S1048">
            <v>0</v>
          </cell>
          <cell r="T1048" t="str">
            <v>1. Grant</v>
          </cell>
          <cell r="U1048" t="str">
            <v>Financial Services</v>
          </cell>
          <cell r="V1048">
            <v>2019</v>
          </cell>
          <cell r="W1048">
            <v>4</v>
          </cell>
          <cell r="X1048">
            <v>2</v>
          </cell>
          <cell r="Y1048">
            <v>1</v>
          </cell>
          <cell r="Z1048">
            <v>1</v>
          </cell>
        </row>
        <row r="1049">
          <cell r="A1049">
            <v>43574</v>
          </cell>
          <cell r="B1049" t="str">
            <v>Social Lender</v>
          </cell>
          <cell r="C1049" t="str">
            <v>Undisclosed</v>
          </cell>
          <cell r="E1049" t="str">
            <v>Grant</v>
          </cell>
          <cell r="F1049" t="str">
            <v>Undisclosed</v>
          </cell>
          <cell r="G1049" t="str">
            <v>http://disrupt-africa.com/2019/04/nigerian-fintech-startups-awarded-efina-grant-funding/</v>
          </cell>
          <cell r="H1049" t="str">
            <v>Nigeria</v>
          </cell>
          <cell r="I1049" t="str">
            <v>Nigeria</v>
          </cell>
          <cell r="J1049" t="str">
            <v>Financial Services, Lending, Mobile, Social Media</v>
          </cell>
          <cell r="K1049" t="str">
            <v>Financial Services</v>
          </cell>
          <cell r="L1049" t="str">
            <v>Social Lender</v>
          </cell>
          <cell r="M1049">
            <v>0.9</v>
          </cell>
          <cell r="N1049" t="str">
            <v>43574Social LenderUndisclosed</v>
          </cell>
          <cell r="O1049" t="str">
            <v/>
          </cell>
          <cell r="P1049">
            <v>0</v>
          </cell>
          <cell r="Q1049">
            <v>2014</v>
          </cell>
          <cell r="R1049">
            <v>0</v>
          </cell>
          <cell r="S1049">
            <v>0</v>
          </cell>
          <cell r="T1049" t="str">
            <v>1. Grant</v>
          </cell>
          <cell r="U1049" t="str">
            <v>Financial Services</v>
          </cell>
          <cell r="V1049">
            <v>2019</v>
          </cell>
          <cell r="W1049">
            <v>4</v>
          </cell>
          <cell r="X1049">
            <v>2</v>
          </cell>
          <cell r="Y1049">
            <v>1</v>
          </cell>
          <cell r="Z1049">
            <v>1</v>
          </cell>
        </row>
        <row r="1050">
          <cell r="A1050">
            <v>43574</v>
          </cell>
          <cell r="B1050" t="str">
            <v>SmartTeller</v>
          </cell>
          <cell r="C1050" t="str">
            <v>Undisclosed</v>
          </cell>
          <cell r="E1050" t="str">
            <v>Grant</v>
          </cell>
          <cell r="F1050" t="str">
            <v>Undisclosed</v>
          </cell>
          <cell r="G1050" t="str">
            <v>http://disrupt-africa.com/2019/04/nigerian-fintech-startups-awarded-efina-grant-funding/</v>
          </cell>
          <cell r="H1050" t="str">
            <v>Nigeria</v>
          </cell>
          <cell r="I1050" t="str">
            <v>Nigeria</v>
          </cell>
          <cell r="J1050" t="str">
            <v>FinTech, Banking, Information Technology</v>
          </cell>
          <cell r="K1050" t="str">
            <v>Financial Services</v>
          </cell>
          <cell r="L1050" t="str">
            <v>SmartTeller</v>
          </cell>
          <cell r="M1050">
            <v>0.9</v>
          </cell>
          <cell r="N1050" t="str">
            <v>43574SmartTellerUndisclosed</v>
          </cell>
          <cell r="O1050" t="str">
            <v/>
          </cell>
          <cell r="P1050">
            <v>0</v>
          </cell>
          <cell r="Q1050">
            <v>2018</v>
          </cell>
          <cell r="R1050">
            <v>0</v>
          </cell>
          <cell r="S1050">
            <v>0</v>
          </cell>
          <cell r="T1050" t="str">
            <v>1. Grant</v>
          </cell>
          <cell r="U1050" t="str">
            <v>Financial Services</v>
          </cell>
          <cell r="V1050">
            <v>2019</v>
          </cell>
          <cell r="W1050">
            <v>4</v>
          </cell>
          <cell r="X1050">
            <v>2</v>
          </cell>
          <cell r="Y1050">
            <v>1</v>
          </cell>
          <cell r="Z1050">
            <v>1</v>
          </cell>
        </row>
        <row r="1051">
          <cell r="A1051">
            <v>43574</v>
          </cell>
          <cell r="B1051" t="str">
            <v>Capricorn Digital</v>
          </cell>
          <cell r="C1051" t="str">
            <v>Undisclosed</v>
          </cell>
          <cell r="E1051" t="str">
            <v>Grant</v>
          </cell>
          <cell r="F1051" t="str">
            <v>Undisclosed</v>
          </cell>
          <cell r="G1051" t="str">
            <v>http://disrupt-africa.com/2019/04/nigerian-fintech-startups-awarded-efina-grant-funding/</v>
          </cell>
          <cell r="H1051" t="str">
            <v>Nigeria</v>
          </cell>
          <cell r="I1051" t="str">
            <v>Nigeria</v>
          </cell>
          <cell r="J1051" t="str">
            <v>Information Technology, FinTech</v>
          </cell>
          <cell r="K1051" t="str">
            <v>Financial Services</v>
          </cell>
          <cell r="L1051" t="str">
            <v>Capricorn Digital</v>
          </cell>
          <cell r="M1051">
            <v>0.9</v>
          </cell>
          <cell r="N1051" t="str">
            <v>43574Capricorn DigitalUndisclosed</v>
          </cell>
          <cell r="O1051" t="str">
            <v/>
          </cell>
          <cell r="P1051">
            <v>0</v>
          </cell>
          <cell r="Q1051">
            <v>2002</v>
          </cell>
          <cell r="R1051">
            <v>0</v>
          </cell>
          <cell r="S1051">
            <v>0</v>
          </cell>
          <cell r="T1051" t="str">
            <v>1. Grant</v>
          </cell>
          <cell r="U1051" t="str">
            <v>Financial Services</v>
          </cell>
          <cell r="V1051">
            <v>2019</v>
          </cell>
          <cell r="W1051">
            <v>4</v>
          </cell>
          <cell r="X1051">
            <v>2</v>
          </cell>
          <cell r="Y1051">
            <v>1</v>
          </cell>
          <cell r="Z1051">
            <v>1</v>
          </cell>
        </row>
        <row r="1052">
          <cell r="A1052">
            <v>43576</v>
          </cell>
          <cell r="B1052" t="str">
            <v>E-Health Zone</v>
          </cell>
          <cell r="C1052" t="str">
            <v>Undisclosed</v>
          </cell>
          <cell r="E1052" t="str">
            <v>Pre-Seed</v>
          </cell>
          <cell r="F1052" t="str">
            <v>Undisclosed</v>
          </cell>
          <cell r="G1052" t="str">
            <v>https://www.crunchbase.com/organization/e-health-zone</v>
          </cell>
          <cell r="H1052" t="str">
            <v>Nigeria</v>
          </cell>
          <cell r="I1052" t="str">
            <v>Nigeria</v>
          </cell>
          <cell r="J1052" t="str">
            <v>Health Care</v>
          </cell>
          <cell r="K1052" t="str">
            <v>Healthcare &amp; Pharma</v>
          </cell>
          <cell r="L1052" t="str">
            <v>E-Health Zone</v>
          </cell>
          <cell r="M1052">
            <v>0.9</v>
          </cell>
          <cell r="N1052" t="str">
            <v>43576E-Health ZoneUndisclosed</v>
          </cell>
          <cell r="O1052" t="str">
            <v/>
          </cell>
          <cell r="P1052">
            <v>0</v>
          </cell>
          <cell r="Q1052">
            <v>2019</v>
          </cell>
          <cell r="R1052">
            <v>0</v>
          </cell>
          <cell r="S1052">
            <v>0</v>
          </cell>
          <cell r="T1052" t="str">
            <v>2. Seed</v>
          </cell>
          <cell r="U1052" t="str">
            <v>Health &amp; Pharmaceuticals</v>
          </cell>
          <cell r="V1052">
            <v>2019</v>
          </cell>
          <cell r="W1052">
            <v>4</v>
          </cell>
          <cell r="X1052">
            <v>2</v>
          </cell>
          <cell r="Y1052">
            <v>1</v>
          </cell>
          <cell r="Z1052">
            <v>1</v>
          </cell>
        </row>
        <row r="1053">
          <cell r="A1053">
            <v>43579</v>
          </cell>
          <cell r="B1053" t="str">
            <v>Kiro'o Games</v>
          </cell>
          <cell r="C1053">
            <v>200000</v>
          </cell>
          <cell r="E1053" t="str">
            <v>Crowdfunding</v>
          </cell>
          <cell r="F1053" t="str">
            <v>Undisclosed</v>
          </cell>
          <cell r="G1053" t="str">
            <v>http://disrupt-africa.com/2019/04/cameroons-kiroo-games-raises-200k-in-latest-crowdfunding-campaign/</v>
          </cell>
          <cell r="H1053" t="str">
            <v>Cameroon</v>
          </cell>
          <cell r="I1053" t="str">
            <v>Cameroon</v>
          </cell>
          <cell r="J1053" t="str">
            <v>Gaming, Mobile, Video Games</v>
          </cell>
          <cell r="K1053" t="str">
            <v>Media &amp; Entertainment</v>
          </cell>
          <cell r="L1053" t="str">
            <v>Kiro'o Games</v>
          </cell>
          <cell r="M1053">
            <v>0.9</v>
          </cell>
          <cell r="N1053" t="str">
            <v>43579Kiro'o Games200000</v>
          </cell>
          <cell r="O1053" t="str">
            <v/>
          </cell>
          <cell r="P1053">
            <v>1</v>
          </cell>
          <cell r="Q1053">
            <v>2013</v>
          </cell>
          <cell r="R1053">
            <v>555000</v>
          </cell>
          <cell r="S1053">
            <v>0</v>
          </cell>
          <cell r="T1053" t="str">
            <v>7. Offerings</v>
          </cell>
          <cell r="U1053" t="str">
            <v>Media &amp; Entertainment</v>
          </cell>
          <cell r="V1053">
            <v>2019</v>
          </cell>
          <cell r="W1053">
            <v>4</v>
          </cell>
          <cell r="X1053">
            <v>2</v>
          </cell>
          <cell r="Y1053">
            <v>1</v>
          </cell>
          <cell r="Z1053">
            <v>1</v>
          </cell>
        </row>
        <row r="1054">
          <cell r="A1054">
            <v>43580</v>
          </cell>
          <cell r="B1054" t="str">
            <v>Buseet</v>
          </cell>
          <cell r="C1054">
            <v>150000</v>
          </cell>
          <cell r="E1054" t="str">
            <v>Seed</v>
          </cell>
          <cell r="F1054" t="str">
            <v>500 Startups</v>
          </cell>
          <cell r="G1054" t="str">
            <v>http://disrupt-africa.com/2019/04/4-egyptian-startups-selected-for-500-startups-mena-dojo-programme/</v>
          </cell>
          <cell r="H1054" t="str">
            <v>Egypt</v>
          </cell>
          <cell r="I1054" t="str">
            <v>Egypt</v>
          </cell>
          <cell r="J1054" t="str">
            <v>Mobile Apps, Software, Transportation</v>
          </cell>
          <cell r="K1054" t="str">
            <v>Transport &amp; Logistics</v>
          </cell>
          <cell r="L1054" t="str">
            <v>Buseet</v>
          </cell>
          <cell r="M1054">
            <v>0.9</v>
          </cell>
          <cell r="N1054" t="str">
            <v>43580Buseet150000</v>
          </cell>
          <cell r="O1054" t="str">
            <v/>
          </cell>
          <cell r="P1054">
            <v>1</v>
          </cell>
          <cell r="Q1054">
            <v>2016</v>
          </cell>
          <cell r="R1054">
            <v>417000</v>
          </cell>
          <cell r="S1054">
            <v>0</v>
          </cell>
          <cell r="T1054" t="str">
            <v>2. Seed</v>
          </cell>
          <cell r="U1054" t="str">
            <v>Transport &amp; Logistics</v>
          </cell>
          <cell r="V1054">
            <v>2019</v>
          </cell>
          <cell r="W1054">
            <v>4</v>
          </cell>
          <cell r="X1054">
            <v>2</v>
          </cell>
          <cell r="Y1054">
            <v>1</v>
          </cell>
          <cell r="Z1054">
            <v>1</v>
          </cell>
        </row>
        <row r="1055">
          <cell r="A1055">
            <v>43580</v>
          </cell>
          <cell r="B1055" t="str">
            <v>Vapulus</v>
          </cell>
          <cell r="C1055">
            <v>150000</v>
          </cell>
          <cell r="E1055" t="str">
            <v>Seed</v>
          </cell>
          <cell r="F1055" t="str">
            <v>500 Startups</v>
          </cell>
          <cell r="G1055" t="str">
            <v>http://disrupt-africa.com/2019/04/4-egyptian-startups-selected-for-500-startups-mena-dojo-programme/</v>
          </cell>
          <cell r="H1055" t="str">
            <v>Egypt</v>
          </cell>
          <cell r="I1055" t="str">
            <v>Egypt</v>
          </cell>
          <cell r="J1055" t="str">
            <v>Banking, Financial Services, Internet, Mobile Payments</v>
          </cell>
          <cell r="K1055" t="str">
            <v>Financial Services</v>
          </cell>
          <cell r="L1055" t="str">
            <v>Vapulus</v>
          </cell>
          <cell r="M1055">
            <v>0.9</v>
          </cell>
          <cell r="N1055" t="str">
            <v>43580Vapulus150000</v>
          </cell>
          <cell r="O1055" t="str">
            <v/>
          </cell>
          <cell r="P1055">
            <v>1</v>
          </cell>
          <cell r="Q1055">
            <v>2016</v>
          </cell>
          <cell r="R1055">
            <v>415000</v>
          </cell>
          <cell r="S1055">
            <v>0</v>
          </cell>
          <cell r="T1055" t="str">
            <v>2. Seed</v>
          </cell>
          <cell r="U1055" t="str">
            <v>Financial Services</v>
          </cell>
          <cell r="V1055">
            <v>2019</v>
          </cell>
          <cell r="W1055">
            <v>4</v>
          </cell>
          <cell r="X1055">
            <v>2</v>
          </cell>
          <cell r="Y1055">
            <v>1</v>
          </cell>
          <cell r="Z1055">
            <v>1</v>
          </cell>
        </row>
        <row r="1056">
          <cell r="A1056">
            <v>43580</v>
          </cell>
          <cell r="B1056" t="str">
            <v>Tripdizer</v>
          </cell>
          <cell r="C1056">
            <v>150000</v>
          </cell>
          <cell r="E1056" t="str">
            <v>Seed</v>
          </cell>
          <cell r="F1056" t="str">
            <v>500 Startups</v>
          </cell>
          <cell r="G1056" t="str">
            <v>http://disrupt-africa.com/2019/04/4-egyptian-startups-selected-for-500-startups-mena-dojo-programme/</v>
          </cell>
          <cell r="H1056" t="str">
            <v>Egypt</v>
          </cell>
          <cell r="I1056" t="str">
            <v>Egypt</v>
          </cell>
          <cell r="J1056" t="str">
            <v>Tourism, Travel</v>
          </cell>
          <cell r="K1056" t="str">
            <v>Travel &amp; Leisure</v>
          </cell>
          <cell r="L1056" t="str">
            <v>Tripdizer</v>
          </cell>
          <cell r="M1056">
            <v>0.9</v>
          </cell>
          <cell r="N1056" t="str">
            <v>43580Tripdizer150000</v>
          </cell>
          <cell r="O1056" t="str">
            <v/>
          </cell>
          <cell r="P1056">
            <v>1</v>
          </cell>
          <cell r="Q1056">
            <v>2016</v>
          </cell>
          <cell r="R1056">
            <v>255000</v>
          </cell>
          <cell r="S1056">
            <v>0</v>
          </cell>
          <cell r="T1056" t="str">
            <v>2. Seed</v>
          </cell>
          <cell r="U1056" t="str">
            <v>Travel &amp; Leisure</v>
          </cell>
          <cell r="V1056">
            <v>2019</v>
          </cell>
          <cell r="W1056">
            <v>4</v>
          </cell>
          <cell r="X1056">
            <v>2</v>
          </cell>
          <cell r="Y1056">
            <v>1</v>
          </cell>
          <cell r="Z1056">
            <v>1</v>
          </cell>
        </row>
        <row r="1057">
          <cell r="A1057">
            <v>43580</v>
          </cell>
          <cell r="B1057" t="str">
            <v>Garment IO</v>
          </cell>
          <cell r="C1057">
            <v>150000</v>
          </cell>
          <cell r="E1057" t="str">
            <v>Seed</v>
          </cell>
          <cell r="F1057" t="str">
            <v>500 Startups</v>
          </cell>
          <cell r="G1057" t="str">
            <v>http://disrupt-africa.com/2019/04/4-egyptian-startups-selected-for-500-startups-mena-dojo-programme/</v>
          </cell>
          <cell r="H1057" t="str">
            <v>Egypt</v>
          </cell>
          <cell r="I1057" t="str">
            <v>Egypt</v>
          </cell>
          <cell r="J1057" t="str">
            <v>Garment manufacturing</v>
          </cell>
          <cell r="K1057" t="str">
            <v>Information Technology</v>
          </cell>
          <cell r="L1057" t="str">
            <v>Garment IO</v>
          </cell>
          <cell r="M1057">
            <v>0.9</v>
          </cell>
          <cell r="N1057" t="str">
            <v>43580Garment IO150000</v>
          </cell>
          <cell r="O1057" t="str">
            <v/>
          </cell>
          <cell r="P1057">
            <v>1</v>
          </cell>
          <cell r="Q1057">
            <v>2017</v>
          </cell>
          <cell r="R1057">
            <v>150000</v>
          </cell>
          <cell r="S1057">
            <v>0</v>
          </cell>
          <cell r="T1057" t="str">
            <v>2. Seed</v>
          </cell>
          <cell r="U1057" t="str">
            <v>Other Technologies &amp; Information Technology</v>
          </cell>
          <cell r="V1057">
            <v>2019</v>
          </cell>
          <cell r="W1057">
            <v>4</v>
          </cell>
          <cell r="X1057">
            <v>2</v>
          </cell>
          <cell r="Y1057">
            <v>1</v>
          </cell>
          <cell r="Z1057">
            <v>1</v>
          </cell>
        </row>
        <row r="1058">
          <cell r="A1058">
            <v>43585</v>
          </cell>
          <cell r="B1058" t="str">
            <v>Nobuntu</v>
          </cell>
          <cell r="C1058" t="str">
            <v>Undisclosed</v>
          </cell>
          <cell r="E1058" t="str">
            <v>Private Equity</v>
          </cell>
          <cell r="F1058" t="str">
            <v xml:space="preserve"> Blue Garnet Ventures</v>
          </cell>
          <cell r="G1058" t="str">
            <v>https://ventureburn.com/2019/04/nobuntu-blue-garnet-ventures/</v>
          </cell>
          <cell r="H1058" t="str">
            <v>South Africa</v>
          </cell>
          <cell r="I1058" t="str">
            <v>South Africa</v>
          </cell>
          <cell r="J1058" t="str">
            <v>Finance, Financial Services, FinTech</v>
          </cell>
          <cell r="K1058" t="str">
            <v>Financial Services</v>
          </cell>
          <cell r="L1058" t="str">
            <v>Nobuntu</v>
          </cell>
          <cell r="M1058">
            <v>0.9</v>
          </cell>
          <cell r="N1058" t="str">
            <v>43585NobuntuUndisclosed</v>
          </cell>
          <cell r="O1058" t="str">
            <v/>
          </cell>
          <cell r="P1058">
            <v>0</v>
          </cell>
          <cell r="Q1058">
            <v>2016</v>
          </cell>
          <cell r="R1058">
            <v>200000</v>
          </cell>
          <cell r="S1058">
            <v>0</v>
          </cell>
          <cell r="T1058" t="str">
            <v>6. Private Equity</v>
          </cell>
          <cell r="U1058" t="str">
            <v>Financial Services</v>
          </cell>
          <cell r="V1058">
            <v>2019</v>
          </cell>
          <cell r="W1058">
            <v>4</v>
          </cell>
          <cell r="X1058">
            <v>2</v>
          </cell>
          <cell r="Y1058">
            <v>1</v>
          </cell>
          <cell r="Z1058">
            <v>1</v>
          </cell>
        </row>
        <row r="1059">
          <cell r="A1059">
            <v>43588</v>
          </cell>
          <cell r="B1059" t="str">
            <v>Ringa Mzansi</v>
          </cell>
          <cell r="C1059" t="str">
            <v>Undisclosed</v>
          </cell>
          <cell r="E1059" t="str">
            <v>Grant</v>
          </cell>
          <cell r="F1059" t="str">
            <v xml:space="preserve"> Embassy of France, French Institute in South Africa (IFAS)</v>
          </cell>
          <cell r="G1059" t="str">
            <v>http://disrupt-africa.com/2019/05/10-african-creatives-share-29k-prize-money-in-digital-lab-africa-competition/</v>
          </cell>
          <cell r="H1059" t="str">
            <v/>
          </cell>
          <cell r="I1059" t="str">
            <v/>
          </cell>
          <cell r="J1059" t="str">
            <v/>
          </cell>
          <cell r="K1059" t="str">
            <v/>
          </cell>
          <cell r="L1059" t="e">
            <v>#N/A</v>
          </cell>
          <cell r="M1059">
            <v>0.6428571428571429</v>
          </cell>
          <cell r="N1059" t="str">
            <v>43588Ringa MzansiUndisclosed</v>
          </cell>
          <cell r="O1059" t="str">
            <v/>
          </cell>
          <cell r="P1059">
            <v>0</v>
          </cell>
          <cell r="Q1059" t="str">
            <v/>
          </cell>
          <cell r="R1059">
            <v>0</v>
          </cell>
          <cell r="S1059" t="e">
            <v>#N/A</v>
          </cell>
          <cell r="T1059" t="str">
            <v>1. Grant</v>
          </cell>
          <cell r="U1059" t="e">
            <v>#N/A</v>
          </cell>
          <cell r="V1059">
            <v>2019</v>
          </cell>
          <cell r="W1059">
            <v>5</v>
          </cell>
          <cell r="X1059">
            <v>2</v>
          </cell>
          <cell r="Y1059">
            <v>1</v>
          </cell>
          <cell r="Z1059">
            <v>2</v>
          </cell>
        </row>
        <row r="1060">
          <cell r="A1060">
            <v>43588</v>
          </cell>
          <cell r="B1060" t="str">
            <v>Cartographie Des Regions Musicales Du Mali</v>
          </cell>
          <cell r="C1060" t="str">
            <v>Undisclosed</v>
          </cell>
          <cell r="E1060" t="str">
            <v>Grant</v>
          </cell>
          <cell r="F1060" t="str">
            <v xml:space="preserve"> Embassy of France, French Institute in South Africa (IFAS)</v>
          </cell>
          <cell r="G1060" t="str">
            <v>http://disrupt-africa.com/2019/05/10-african-creatives-share-29k-prize-money-in-digital-lab-africa-competition/</v>
          </cell>
          <cell r="H1060" t="str">
            <v/>
          </cell>
          <cell r="I1060" t="str">
            <v/>
          </cell>
          <cell r="J1060" t="str">
            <v/>
          </cell>
          <cell r="K1060" t="str">
            <v/>
          </cell>
          <cell r="L1060" t="e">
            <v>#N/A</v>
          </cell>
          <cell r="M1060">
            <v>0.6428571428571429</v>
          </cell>
          <cell r="N1060" t="str">
            <v>43588Cartographie Des Regions Musicales Du MaliUndisclosed</v>
          </cell>
          <cell r="O1060" t="str">
            <v/>
          </cell>
          <cell r="P1060">
            <v>0</v>
          </cell>
          <cell r="Q1060" t="str">
            <v/>
          </cell>
          <cell r="R1060">
            <v>0</v>
          </cell>
          <cell r="S1060" t="e">
            <v>#N/A</v>
          </cell>
          <cell r="T1060" t="str">
            <v>1. Grant</v>
          </cell>
          <cell r="U1060" t="e">
            <v>#N/A</v>
          </cell>
          <cell r="V1060">
            <v>2019</v>
          </cell>
          <cell r="W1060">
            <v>5</v>
          </cell>
          <cell r="X1060">
            <v>2</v>
          </cell>
          <cell r="Y1060">
            <v>1</v>
          </cell>
          <cell r="Z1060">
            <v>2</v>
          </cell>
        </row>
        <row r="1061">
          <cell r="A1061">
            <v>43588</v>
          </cell>
          <cell r="B1061" t="str">
            <v>Re/member your Descendants</v>
          </cell>
          <cell r="C1061" t="str">
            <v>Undisclosed</v>
          </cell>
          <cell r="E1061" t="str">
            <v>Grant</v>
          </cell>
          <cell r="F1061" t="str">
            <v xml:space="preserve"> Embassy of France, French Institute in South Africa (IFAS)</v>
          </cell>
          <cell r="G1061" t="str">
            <v>http://disrupt-africa.com/2019/05/10-african-creatives-share-29k-prize-money-in-digital-lab-africa-competition/</v>
          </cell>
          <cell r="H1061" t="str">
            <v/>
          </cell>
          <cell r="I1061" t="str">
            <v/>
          </cell>
          <cell r="J1061" t="str">
            <v/>
          </cell>
          <cell r="K1061" t="str">
            <v/>
          </cell>
          <cell r="L1061" t="e">
            <v>#N/A</v>
          </cell>
          <cell r="M1061">
            <v>0.6428571428571429</v>
          </cell>
          <cell r="N1061" t="str">
            <v>43588Re/member your DescendantsUndisclosed</v>
          </cell>
          <cell r="O1061" t="str">
            <v/>
          </cell>
          <cell r="P1061">
            <v>0</v>
          </cell>
          <cell r="Q1061" t="str">
            <v/>
          </cell>
          <cell r="R1061">
            <v>0</v>
          </cell>
          <cell r="S1061" t="e">
            <v>#N/A</v>
          </cell>
          <cell r="T1061" t="str">
            <v>1. Grant</v>
          </cell>
          <cell r="U1061" t="e">
            <v>#N/A</v>
          </cell>
          <cell r="V1061">
            <v>2019</v>
          </cell>
          <cell r="W1061">
            <v>5</v>
          </cell>
          <cell r="X1061">
            <v>2</v>
          </cell>
          <cell r="Y1061">
            <v>1</v>
          </cell>
          <cell r="Z1061">
            <v>2</v>
          </cell>
        </row>
        <row r="1062">
          <cell r="A1062">
            <v>43588</v>
          </cell>
          <cell r="B1062" t="str">
            <v>Swaggify</v>
          </cell>
          <cell r="C1062" t="str">
            <v>Undisclosed</v>
          </cell>
          <cell r="E1062" t="str">
            <v>Grant</v>
          </cell>
          <cell r="F1062" t="str">
            <v xml:space="preserve"> Embassy of France, French Institute in South Africa (IFAS)</v>
          </cell>
          <cell r="G1062" t="str">
            <v>http://disrupt-africa.com/2019/05/10-african-creatives-share-29k-prize-money-in-digital-lab-africa-competition/</v>
          </cell>
          <cell r="H1062" t="str">
            <v>Zimbabwe</v>
          </cell>
          <cell r="I1062" t="str">
            <v>Zimbabwe</v>
          </cell>
          <cell r="J1062" t="str">
            <v>fashion brand</v>
          </cell>
          <cell r="K1062" t="str">
            <v>E-Commerce &amp; Retail</v>
          </cell>
          <cell r="L1062" t="str">
            <v>Swaggify</v>
          </cell>
          <cell r="M1062">
            <v>0.9</v>
          </cell>
          <cell r="N1062" t="str">
            <v>43588SwaggifyUndisclosed</v>
          </cell>
          <cell r="O1062" t="str">
            <v/>
          </cell>
          <cell r="P1062">
            <v>0</v>
          </cell>
          <cell r="Q1062">
            <v>2019</v>
          </cell>
          <cell r="R1062">
            <v>0</v>
          </cell>
          <cell r="S1062">
            <v>0</v>
          </cell>
          <cell r="T1062" t="str">
            <v>1. Grant</v>
          </cell>
          <cell r="U1062" t="str">
            <v>E-commerce &amp; Retail</v>
          </cell>
          <cell r="V1062">
            <v>2019</v>
          </cell>
          <cell r="W1062">
            <v>5</v>
          </cell>
          <cell r="X1062">
            <v>2</v>
          </cell>
          <cell r="Y1062">
            <v>1</v>
          </cell>
          <cell r="Z1062">
            <v>2</v>
          </cell>
        </row>
        <row r="1063">
          <cell r="A1063">
            <v>43588</v>
          </cell>
          <cell r="B1063" t="str">
            <v>Sunkambe</v>
          </cell>
          <cell r="C1063" t="str">
            <v>Undisclosed</v>
          </cell>
          <cell r="E1063" t="str">
            <v>Grant</v>
          </cell>
          <cell r="F1063" t="str">
            <v xml:space="preserve"> Embassy of France, French Institute in South Africa (IFAS)</v>
          </cell>
          <cell r="G1063" t="str">
            <v>http://disrupt-africa.com/2019/05/10-african-creatives-share-29k-prize-money-in-digital-lab-africa-competition/</v>
          </cell>
          <cell r="H1063" t="str">
            <v>South Africa</v>
          </cell>
          <cell r="I1063" t="str">
            <v>South Africa</v>
          </cell>
          <cell r="J1063" t="str">
            <v>Music Videos, Finances</v>
          </cell>
          <cell r="K1063" t="str">
            <v>Financial Services</v>
          </cell>
          <cell r="L1063" t="str">
            <v>Sunkambe</v>
          </cell>
          <cell r="M1063">
            <v>0.9</v>
          </cell>
          <cell r="N1063" t="str">
            <v>43588SunkambeUndisclosed</v>
          </cell>
          <cell r="O1063" t="str">
            <v/>
          </cell>
          <cell r="P1063">
            <v>0</v>
          </cell>
          <cell r="Q1063">
            <v>2017</v>
          </cell>
          <cell r="R1063">
            <v>0</v>
          </cell>
          <cell r="S1063">
            <v>0</v>
          </cell>
          <cell r="T1063" t="str">
            <v>1. Grant</v>
          </cell>
          <cell r="U1063" t="str">
            <v>Financial Services</v>
          </cell>
          <cell r="V1063">
            <v>2019</v>
          </cell>
          <cell r="W1063">
            <v>5</v>
          </cell>
          <cell r="X1063">
            <v>2</v>
          </cell>
          <cell r="Y1063">
            <v>1</v>
          </cell>
          <cell r="Z1063">
            <v>2</v>
          </cell>
        </row>
        <row r="1064">
          <cell r="A1064">
            <v>43588</v>
          </cell>
          <cell r="B1064" t="str">
            <v>Trvlr</v>
          </cell>
          <cell r="C1064" t="str">
            <v>Undisclosed</v>
          </cell>
          <cell r="E1064" t="str">
            <v>Grant</v>
          </cell>
          <cell r="F1064" t="str">
            <v xml:space="preserve"> Embassy of France, French Institute in South Africa (IFAS)</v>
          </cell>
          <cell r="G1064" t="str">
            <v>http://disrupt-africa.com/2019/05/10-african-creatives-share-29k-prize-money-in-digital-lab-africa-competition/</v>
          </cell>
          <cell r="H1064" t="str">
            <v/>
          </cell>
          <cell r="I1064" t="str">
            <v/>
          </cell>
          <cell r="J1064" t="str">
            <v/>
          </cell>
          <cell r="K1064" t="str">
            <v/>
          </cell>
          <cell r="L1064" t="e">
            <v>#N/A</v>
          </cell>
          <cell r="M1064">
            <v>0.6428571428571429</v>
          </cell>
          <cell r="N1064" t="str">
            <v>43588TrvlrUndisclosed</v>
          </cell>
          <cell r="O1064" t="str">
            <v/>
          </cell>
          <cell r="P1064">
            <v>0</v>
          </cell>
          <cell r="Q1064" t="str">
            <v/>
          </cell>
          <cell r="R1064">
            <v>0</v>
          </cell>
          <cell r="S1064" t="e">
            <v>#N/A</v>
          </cell>
          <cell r="T1064" t="str">
            <v>1. Grant</v>
          </cell>
          <cell r="U1064" t="e">
            <v>#N/A</v>
          </cell>
          <cell r="V1064">
            <v>2019</v>
          </cell>
          <cell r="W1064">
            <v>5</v>
          </cell>
          <cell r="X1064">
            <v>2</v>
          </cell>
          <cell r="Y1064">
            <v>1</v>
          </cell>
          <cell r="Z1064">
            <v>2</v>
          </cell>
        </row>
        <row r="1065">
          <cell r="A1065">
            <v>43588</v>
          </cell>
          <cell r="B1065" t="str">
            <v>Falling Up Studios</v>
          </cell>
          <cell r="C1065" t="str">
            <v>Undisclosed</v>
          </cell>
          <cell r="E1065" t="str">
            <v>Grant</v>
          </cell>
          <cell r="F1065" t="str">
            <v xml:space="preserve"> Embassy of France, French Institute in South Africa (IFAS)</v>
          </cell>
          <cell r="G1065" t="str">
            <v>http://disrupt-africa.com/2019/05/10-african-creatives-share-29k-prize-money-in-digital-lab-africa-competition/</v>
          </cell>
          <cell r="H1065" t="str">
            <v>South Africa</v>
          </cell>
          <cell r="I1065" t="str">
            <v>South Africa</v>
          </cell>
          <cell r="J1065" t="str">
            <v>Video Game</v>
          </cell>
          <cell r="K1065" t="str">
            <v>Media/Entertainment</v>
          </cell>
          <cell r="L1065" t="str">
            <v>Falling Up Studios</v>
          </cell>
          <cell r="M1065">
            <v>0.9</v>
          </cell>
          <cell r="N1065" t="str">
            <v>43588Falling Up StudiosUndisclosed</v>
          </cell>
          <cell r="O1065" t="str">
            <v/>
          </cell>
          <cell r="P1065">
            <v>0</v>
          </cell>
          <cell r="Q1065">
            <v>2018</v>
          </cell>
          <cell r="R1065">
            <v>0</v>
          </cell>
          <cell r="S1065">
            <v>0</v>
          </cell>
          <cell r="T1065" t="str">
            <v>1. Grant</v>
          </cell>
          <cell r="U1065" t="e">
            <v>#N/A</v>
          </cell>
          <cell r="V1065">
            <v>2019</v>
          </cell>
          <cell r="W1065">
            <v>5</v>
          </cell>
          <cell r="X1065">
            <v>2</v>
          </cell>
          <cell r="Y1065">
            <v>1</v>
          </cell>
          <cell r="Z1065">
            <v>2</v>
          </cell>
        </row>
        <row r="1066">
          <cell r="A1066">
            <v>43588</v>
          </cell>
          <cell r="B1066" t="str">
            <v>Trove Finance</v>
          </cell>
          <cell r="C1066" t="str">
            <v>Undisclosed</v>
          </cell>
          <cell r="E1066" t="str">
            <v>Seed</v>
          </cell>
          <cell r="F1066" t="str">
            <v>Ventures Platform</v>
          </cell>
          <cell r="G1066" t="str">
            <v>https://innovation-village.com/trove-finance-secures-undisclosed-funding-ventures-platform/</v>
          </cell>
          <cell r="H1066" t="str">
            <v>Nigeria</v>
          </cell>
          <cell r="I1066" t="str">
            <v>Nigeria</v>
          </cell>
          <cell r="J1066" t="str">
            <v>Cryptocurrency, Bitcoin, Bond trading</v>
          </cell>
          <cell r="K1066" t="str">
            <v>Financial Services</v>
          </cell>
          <cell r="L1066" t="str">
            <v>Trove Finance</v>
          </cell>
          <cell r="M1066">
            <v>0.9</v>
          </cell>
          <cell r="N1066" t="str">
            <v>43588Trove FinanceUndisclosed</v>
          </cell>
          <cell r="O1066" t="str">
            <v/>
          </cell>
          <cell r="P1066">
            <v>0</v>
          </cell>
          <cell r="Q1066">
            <v>2016</v>
          </cell>
          <cell r="R1066">
            <v>8300</v>
          </cell>
          <cell r="S1066">
            <v>0</v>
          </cell>
          <cell r="T1066" t="str">
            <v>2. Seed</v>
          </cell>
          <cell r="U1066" t="str">
            <v>Financial Services</v>
          </cell>
          <cell r="V1066">
            <v>2019</v>
          </cell>
          <cell r="W1066">
            <v>5</v>
          </cell>
          <cell r="X1066">
            <v>2</v>
          </cell>
          <cell r="Y1066">
            <v>1</v>
          </cell>
          <cell r="Z1066">
            <v>1</v>
          </cell>
        </row>
        <row r="1067">
          <cell r="A1067">
            <v>43588</v>
          </cell>
          <cell r="B1067" t="str">
            <v>InstaDeep</v>
          </cell>
          <cell r="C1067">
            <v>7000000</v>
          </cell>
          <cell r="E1067" t="str">
            <v>Series A</v>
          </cell>
          <cell r="F1067" t="str">
            <v>AfricInvest, Endeavor Catalyst</v>
          </cell>
          <cell r="G1067" t="str">
            <v>https://digestafrica.com/instadeep-series-a-africinvest</v>
          </cell>
          <cell r="H1067" t="str">
            <v>United Kingdom</v>
          </cell>
          <cell r="I1067" t="str">
            <v>United Kingdom</v>
          </cell>
          <cell r="J1067" t="str">
            <v>Artificial Intelligence</v>
          </cell>
          <cell r="K1067" t="str">
            <v>Information Technology</v>
          </cell>
          <cell r="L1067" t="str">
            <v>InstaDeep</v>
          </cell>
          <cell r="M1067">
            <v>0.9</v>
          </cell>
          <cell r="N1067" t="str">
            <v>43588InstaDeep7000000</v>
          </cell>
          <cell r="O1067" t="str">
            <v/>
          </cell>
          <cell r="P1067">
            <v>1</v>
          </cell>
          <cell r="Q1067">
            <v>2014</v>
          </cell>
          <cell r="R1067">
            <v>7000000</v>
          </cell>
          <cell r="S1067">
            <v>1</v>
          </cell>
          <cell r="T1067" t="str">
            <v>3. Early Venture</v>
          </cell>
          <cell r="U1067" t="str">
            <v>Other Technologies &amp; Information Technology</v>
          </cell>
          <cell r="V1067">
            <v>2019</v>
          </cell>
          <cell r="W1067">
            <v>5</v>
          </cell>
          <cell r="X1067">
            <v>2</v>
          </cell>
          <cell r="Y1067">
            <v>1</v>
          </cell>
          <cell r="Z1067">
            <v>2</v>
          </cell>
        </row>
        <row r="1068">
          <cell r="A1068">
            <v>43588</v>
          </cell>
          <cell r="B1068" t="str">
            <v>Reneworld</v>
          </cell>
          <cell r="C1068">
            <v>1500000</v>
          </cell>
          <cell r="E1068" t="str">
            <v>Private Equity</v>
          </cell>
          <cell r="F1068" t="str">
            <v>Inside Capital Partners</v>
          </cell>
          <cell r="G1068" t="str">
            <v>https://www.altafrica.com/inside-capital-partners-invests-1-5mn-in-reneworld/</v>
          </cell>
          <cell r="H1068" t="str">
            <v/>
          </cell>
          <cell r="I1068" t="str">
            <v/>
          </cell>
          <cell r="J1068" t="str">
            <v/>
          </cell>
          <cell r="K1068" t="str">
            <v/>
          </cell>
          <cell r="L1068" t="e">
            <v>#N/A</v>
          </cell>
          <cell r="M1068">
            <v>0.6428571428571429</v>
          </cell>
          <cell r="N1068" t="str">
            <v>43588Reneworld1500000</v>
          </cell>
          <cell r="O1068" t="str">
            <v/>
          </cell>
          <cell r="P1068">
            <v>1</v>
          </cell>
          <cell r="Q1068" t="str">
            <v/>
          </cell>
          <cell r="R1068">
            <v>1500000</v>
          </cell>
          <cell r="S1068" t="e">
            <v>#N/A</v>
          </cell>
          <cell r="T1068" t="str">
            <v>6. Private Equity</v>
          </cell>
          <cell r="U1068" t="e">
            <v>#N/A</v>
          </cell>
          <cell r="V1068">
            <v>2019</v>
          </cell>
          <cell r="W1068">
            <v>5</v>
          </cell>
          <cell r="X1068">
            <v>2</v>
          </cell>
          <cell r="Y1068">
            <v>1</v>
          </cell>
          <cell r="Z1068">
            <v>1</v>
          </cell>
        </row>
        <row r="1069">
          <cell r="A1069">
            <v>43588</v>
          </cell>
          <cell r="B1069" t="str">
            <v>BuildHer</v>
          </cell>
          <cell r="C1069">
            <v>95000</v>
          </cell>
          <cell r="E1069" t="str">
            <v>Grant</v>
          </cell>
          <cell r="F1069" t="str">
            <v>UK’s Department for International Development (DFID)</v>
          </cell>
          <cell r="G1069" t="str">
            <v>https://www.businessdailyafrica.com/corporate/enterprise/Startups-win-Sh65m-in-innovation-drive/4003126-5113512-4ld50b/index.html</v>
          </cell>
          <cell r="H1069" t="str">
            <v>Kenya</v>
          </cell>
          <cell r="I1069" t="str">
            <v>Kenya</v>
          </cell>
          <cell r="J1069" t="str">
            <v>Talent, Labour, Education, Vocational Studies</v>
          </cell>
          <cell r="K1069" t="str">
            <v>Commercial &amp; Professional Services</v>
          </cell>
          <cell r="L1069" t="str">
            <v>BuildHer</v>
          </cell>
          <cell r="M1069">
            <v>0.9</v>
          </cell>
          <cell r="N1069" t="str">
            <v>43588BuildHer95000</v>
          </cell>
          <cell r="O1069" t="str">
            <v/>
          </cell>
          <cell r="P1069">
            <v>1</v>
          </cell>
          <cell r="Q1069">
            <v>2018</v>
          </cell>
          <cell r="R1069">
            <v>95000</v>
          </cell>
          <cell r="S1069">
            <v>0</v>
          </cell>
          <cell r="T1069" t="str">
            <v>1. Grant</v>
          </cell>
          <cell r="U1069" t="str">
            <v>Other Technologies &amp; Information Technology</v>
          </cell>
          <cell r="V1069">
            <v>2019</v>
          </cell>
          <cell r="W1069">
            <v>5</v>
          </cell>
          <cell r="X1069">
            <v>2</v>
          </cell>
          <cell r="Y1069">
            <v>1</v>
          </cell>
          <cell r="Z1069">
            <v>1</v>
          </cell>
        </row>
        <row r="1070">
          <cell r="A1070">
            <v>43588</v>
          </cell>
          <cell r="B1070" t="str">
            <v>Ten Senses Africa</v>
          </cell>
          <cell r="C1070">
            <v>95000</v>
          </cell>
          <cell r="E1070" t="str">
            <v>Grant</v>
          </cell>
          <cell r="F1070" t="str">
            <v>UK’s Department for International Development (DFID)</v>
          </cell>
          <cell r="G1070" t="str">
            <v>https://www.businessdailyafrica.com/corporate/enterprise/Startups-win-Sh65m-in-innovation-drive/4003126-5113512-4ld50b/index.html</v>
          </cell>
          <cell r="H1070" t="str">
            <v>Kenya</v>
          </cell>
          <cell r="I1070" t="str">
            <v>Kenya</v>
          </cell>
          <cell r="J1070" t="str">
            <v>Agro-Processing, Agri-Business</v>
          </cell>
          <cell r="K1070" t="str">
            <v>Agriculture</v>
          </cell>
          <cell r="L1070" t="str">
            <v>Ten Senses Africa</v>
          </cell>
          <cell r="M1070">
            <v>0.9</v>
          </cell>
          <cell r="N1070" t="str">
            <v>43588Ten Senses Africa95000</v>
          </cell>
          <cell r="O1070" t="str">
            <v/>
          </cell>
          <cell r="P1070">
            <v>1</v>
          </cell>
          <cell r="Q1070">
            <v>2008</v>
          </cell>
          <cell r="R1070">
            <v>95000</v>
          </cell>
          <cell r="S1070">
            <v>0</v>
          </cell>
          <cell r="T1070" t="str">
            <v>1. Grant</v>
          </cell>
          <cell r="U1070" t="str">
            <v>Agriculture</v>
          </cell>
          <cell r="V1070">
            <v>2019</v>
          </cell>
          <cell r="W1070">
            <v>5</v>
          </cell>
          <cell r="X1070">
            <v>2</v>
          </cell>
          <cell r="Y1070">
            <v>1</v>
          </cell>
          <cell r="Z1070">
            <v>1</v>
          </cell>
        </row>
        <row r="1071">
          <cell r="A1071">
            <v>43588</v>
          </cell>
          <cell r="B1071" t="str">
            <v>TakaTaka Solutions</v>
          </cell>
          <cell r="C1071">
            <v>95000</v>
          </cell>
          <cell r="E1071" t="str">
            <v>Grant</v>
          </cell>
          <cell r="F1071" t="str">
            <v>UK’s Department for International Development (DFID)</v>
          </cell>
          <cell r="G1071" t="str">
            <v>https://www.businessdailyafrica.com/corporate/enterprise/Startups-win-Sh65m-in-innovation-drive/4003126-5113512-4ld50b/index.html</v>
          </cell>
          <cell r="H1071" t="str">
            <v>Kenya</v>
          </cell>
          <cell r="I1071" t="str">
            <v>Kenya</v>
          </cell>
          <cell r="J1071" t="str">
            <v>Waste Management</v>
          </cell>
          <cell r="K1071" t="str">
            <v>Energy &amp; Environment Resources</v>
          </cell>
          <cell r="L1071" t="str">
            <v>TakaTaka Solutions</v>
          </cell>
          <cell r="M1071">
            <v>0.9</v>
          </cell>
          <cell r="N1071" t="str">
            <v>43588TakaTaka Solutions95000</v>
          </cell>
          <cell r="O1071" t="str">
            <v/>
          </cell>
          <cell r="P1071">
            <v>1</v>
          </cell>
          <cell r="Q1071">
            <v>2011</v>
          </cell>
          <cell r="R1071">
            <v>95000</v>
          </cell>
          <cell r="S1071">
            <v>0</v>
          </cell>
          <cell r="T1071" t="str">
            <v>1. Grant</v>
          </cell>
          <cell r="U1071" t="e">
            <v>#N/A</v>
          </cell>
          <cell r="V1071">
            <v>2019</v>
          </cell>
          <cell r="W1071">
            <v>5</v>
          </cell>
          <cell r="X1071">
            <v>2</v>
          </cell>
          <cell r="Y1071">
            <v>1</v>
          </cell>
          <cell r="Z1071">
            <v>1</v>
          </cell>
        </row>
        <row r="1072">
          <cell r="A1072">
            <v>43588</v>
          </cell>
          <cell r="B1072" t="str">
            <v>Savanna Circuit Technologies</v>
          </cell>
          <cell r="C1072">
            <v>95000</v>
          </cell>
          <cell r="E1072" t="str">
            <v>Grant</v>
          </cell>
          <cell r="F1072" t="str">
            <v>UK’s Department for International Development (DFID)</v>
          </cell>
          <cell r="G1072" t="str">
            <v>https://www.businessdailyafrica.com/corporate/enterprise/Startups-win-Sh65m-in-innovation-drive/4003126-5113512-4ld50b/index.html</v>
          </cell>
          <cell r="H1072" t="str">
            <v/>
          </cell>
          <cell r="I1072" t="str">
            <v/>
          </cell>
          <cell r="J1072" t="str">
            <v/>
          </cell>
          <cell r="K1072" t="str">
            <v/>
          </cell>
          <cell r="L1072" t="e">
            <v>#N/A</v>
          </cell>
          <cell r="M1072">
            <v>0.6428571428571429</v>
          </cell>
          <cell r="N1072" t="str">
            <v>43588Savanna Circuit Technologies95000</v>
          </cell>
          <cell r="O1072" t="str">
            <v/>
          </cell>
          <cell r="P1072">
            <v>1</v>
          </cell>
          <cell r="Q1072" t="str">
            <v/>
          </cell>
          <cell r="R1072">
            <v>95000</v>
          </cell>
          <cell r="S1072" t="e">
            <v>#N/A</v>
          </cell>
          <cell r="T1072" t="str">
            <v>1. Grant</v>
          </cell>
          <cell r="U1072" t="e">
            <v>#N/A</v>
          </cell>
          <cell r="V1072">
            <v>2019</v>
          </cell>
          <cell r="W1072">
            <v>5</v>
          </cell>
          <cell r="X1072">
            <v>2</v>
          </cell>
          <cell r="Y1072">
            <v>1</v>
          </cell>
          <cell r="Z1072">
            <v>1</v>
          </cell>
        </row>
        <row r="1073">
          <cell r="A1073">
            <v>43588</v>
          </cell>
          <cell r="B1073" t="str">
            <v>Mancala Plus</v>
          </cell>
          <cell r="C1073">
            <v>3000</v>
          </cell>
          <cell r="E1073" t="str">
            <v>Grant</v>
          </cell>
          <cell r="F1073" t="str">
            <v xml:space="preserve"> Embassy of France, French Institute in South Africa (IFAS)</v>
          </cell>
          <cell r="G1073" t="str">
            <v>http://disrupt-africa.com/2019/05/10-african-creatives-share-29k-prize-money-in-digital-lab-africa-competition/</v>
          </cell>
          <cell r="H1073" t="str">
            <v>Ghana</v>
          </cell>
          <cell r="I1073" t="str">
            <v>Ghana</v>
          </cell>
          <cell r="J1073" t="str">
            <v>Video Game</v>
          </cell>
          <cell r="K1073" t="str">
            <v>Media &amp; Entertainment</v>
          </cell>
          <cell r="L1073" t="str">
            <v>Mancala Plus</v>
          </cell>
          <cell r="M1073">
            <v>0.9</v>
          </cell>
          <cell r="N1073" t="str">
            <v>43588Mancala Plus3000</v>
          </cell>
          <cell r="O1073" t="str">
            <v/>
          </cell>
          <cell r="P1073">
            <v>1</v>
          </cell>
          <cell r="Q1073">
            <v>2018</v>
          </cell>
          <cell r="R1073">
            <v>3000</v>
          </cell>
          <cell r="S1073">
            <v>0</v>
          </cell>
          <cell r="T1073" t="str">
            <v>1. Grant</v>
          </cell>
          <cell r="U1073" t="str">
            <v>Media &amp; Entertainment</v>
          </cell>
          <cell r="V1073">
            <v>2019</v>
          </cell>
          <cell r="W1073">
            <v>5</v>
          </cell>
          <cell r="X1073">
            <v>2</v>
          </cell>
          <cell r="Y1073">
            <v>1</v>
          </cell>
          <cell r="Z1073">
            <v>2</v>
          </cell>
        </row>
        <row r="1074">
          <cell r="A1074">
            <v>43589</v>
          </cell>
          <cell r="B1074" t="str">
            <v>Africa Delivery Technologies Ltd</v>
          </cell>
          <cell r="C1074">
            <v>230000</v>
          </cell>
          <cell r="E1074" t="str">
            <v>Seed</v>
          </cell>
          <cell r="F1074" t="str">
            <v>Marlinvest SAS</v>
          </cell>
          <cell r="G1074" t="str">
            <v>https://www.crunchbase.com/funding_round/africa-delivery-technologies-ltd-seed--440ee112#section-overview</v>
          </cell>
          <cell r="H1074" t="str">
            <v>Nigeria</v>
          </cell>
          <cell r="I1074" t="str">
            <v>Nigeria</v>
          </cell>
          <cell r="J1074" t="str">
            <v>Delivery Services, Location Based Services, Logistics</v>
          </cell>
          <cell r="K1074" t="str">
            <v>Transport &amp; Logistics</v>
          </cell>
          <cell r="L1074" t="str">
            <v>Africa Delivery Technologies Ltd</v>
          </cell>
          <cell r="M1074">
            <v>0.9</v>
          </cell>
          <cell r="N1074" t="str">
            <v>43589Africa Delivery Technologies Ltd230000</v>
          </cell>
          <cell r="O1074" t="str">
            <v/>
          </cell>
          <cell r="P1074">
            <v>1</v>
          </cell>
          <cell r="Q1074">
            <v>2018</v>
          </cell>
          <cell r="R1074">
            <v>560000</v>
          </cell>
          <cell r="S1074">
            <v>0</v>
          </cell>
          <cell r="T1074" t="str">
            <v>2. Seed</v>
          </cell>
          <cell r="U1074" t="str">
            <v>Transport &amp; Logistics</v>
          </cell>
          <cell r="V1074">
            <v>2019</v>
          </cell>
          <cell r="W1074">
            <v>5</v>
          </cell>
          <cell r="X1074">
            <v>2</v>
          </cell>
          <cell r="Y1074">
            <v>1</v>
          </cell>
          <cell r="Z1074">
            <v>1</v>
          </cell>
        </row>
        <row r="1075">
          <cell r="A1075">
            <v>43591</v>
          </cell>
          <cell r="B1075" t="str">
            <v>Umba</v>
          </cell>
          <cell r="C1075" t="str">
            <v>Undisclosed</v>
          </cell>
          <cell r="E1075" t="str">
            <v>Seed</v>
          </cell>
          <cell r="F1075" t="str">
            <v>ACT Venture Capital, Bloom Equity, Frontline Ventures</v>
          </cell>
          <cell r="G1075" t="str">
            <v>https://weetracker.com/2019/05/06/irish-fintech-umba-lend-usd-1-mn-africa/</v>
          </cell>
          <cell r="H1075" t="str">
            <v>Kenya</v>
          </cell>
          <cell r="I1075" t="str">
            <v>Kenya</v>
          </cell>
          <cell r="J1075" t="str">
            <v>FinTech, Loans</v>
          </cell>
          <cell r="K1075" t="str">
            <v>Financial Services</v>
          </cell>
          <cell r="L1075" t="str">
            <v>Umba</v>
          </cell>
          <cell r="M1075">
            <v>0.9</v>
          </cell>
          <cell r="N1075" t="str">
            <v>43591UmbaUndisclosed</v>
          </cell>
          <cell r="V1075">
            <v>2019</v>
          </cell>
          <cell r="W1075">
            <v>5</v>
          </cell>
          <cell r="X1075">
            <v>2</v>
          </cell>
          <cell r="Y1075">
            <v>1</v>
          </cell>
          <cell r="Z1075">
            <v>3</v>
          </cell>
        </row>
        <row r="1076">
          <cell r="A1076">
            <v>43592</v>
          </cell>
          <cell r="B1076" t="str">
            <v>SafeBoda</v>
          </cell>
          <cell r="C1076" t="str">
            <v>Undisclosed</v>
          </cell>
          <cell r="E1076" t="str">
            <v>Series B</v>
          </cell>
          <cell r="F1076" t="str">
            <v>Allianz X, Go-Ventures</v>
          </cell>
          <cell r="G1076" t="str">
            <v>https://digestafrica.com/allianz-x-safeboda-series-b-go-jek</v>
          </cell>
          <cell r="H1076" t="str">
            <v>Uganda</v>
          </cell>
          <cell r="I1076" t="str">
            <v>Uganda</v>
          </cell>
          <cell r="J1076" t="str">
            <v>Apps, Consumer, Transportation</v>
          </cell>
          <cell r="K1076" t="str">
            <v>Transport &amp; Logistics</v>
          </cell>
          <cell r="L1076" t="str">
            <v>Safeboda</v>
          </cell>
          <cell r="M1076">
            <v>0.9</v>
          </cell>
          <cell r="N1076" t="str">
            <v>43592SafeBodaUndisclosed</v>
          </cell>
          <cell r="O1076" t="str">
            <v/>
          </cell>
          <cell r="P1076">
            <v>0</v>
          </cell>
          <cell r="Q1076">
            <v>2015</v>
          </cell>
          <cell r="R1076">
            <v>1327000</v>
          </cell>
          <cell r="S1076">
            <v>0</v>
          </cell>
          <cell r="T1076" t="str">
            <v>3. Early Venture</v>
          </cell>
          <cell r="U1076" t="str">
            <v>Transport &amp; Logistics</v>
          </cell>
          <cell r="V1076">
            <v>2019</v>
          </cell>
          <cell r="W1076">
            <v>5</v>
          </cell>
          <cell r="X1076">
            <v>2</v>
          </cell>
          <cell r="Y1076">
            <v>1</v>
          </cell>
          <cell r="Z1076">
            <v>2</v>
          </cell>
        </row>
        <row r="1077">
          <cell r="A1077">
            <v>43592</v>
          </cell>
          <cell r="B1077" t="str">
            <v>GESR</v>
          </cell>
          <cell r="C1077" t="str">
            <v>Undisclosed</v>
          </cell>
          <cell r="E1077" t="str">
            <v>Grant</v>
          </cell>
          <cell r="F1077" t="str">
            <v>Credit Agricole Egypt</v>
          </cell>
          <cell r="G1077" t="str">
            <v>https://www.menabytes.com/credit-agricole-gesr-incubator/</v>
          </cell>
          <cell r="H1077" t="str">
            <v/>
          </cell>
          <cell r="I1077" t="str">
            <v/>
          </cell>
          <cell r="J1077" t="str">
            <v/>
          </cell>
          <cell r="K1077" t="str">
            <v/>
          </cell>
          <cell r="L1077" t="e">
            <v>#N/A</v>
          </cell>
          <cell r="M1077">
            <v>0.6428571428571429</v>
          </cell>
          <cell r="N1077" t="str">
            <v>43592GESRUndisclosed</v>
          </cell>
          <cell r="O1077" t="str">
            <v/>
          </cell>
          <cell r="P1077">
            <v>0</v>
          </cell>
          <cell r="Q1077" t="str">
            <v/>
          </cell>
          <cell r="R1077">
            <v>0</v>
          </cell>
          <cell r="S1077" t="e">
            <v>#N/A</v>
          </cell>
          <cell r="T1077" t="str">
            <v>1. Grant</v>
          </cell>
          <cell r="U1077" t="e">
            <v>#N/A</v>
          </cell>
          <cell r="V1077">
            <v>2019</v>
          </cell>
          <cell r="W1077">
            <v>5</v>
          </cell>
          <cell r="X1077">
            <v>2</v>
          </cell>
          <cell r="Y1077">
            <v>1</v>
          </cell>
          <cell r="Z1077">
            <v>1</v>
          </cell>
        </row>
        <row r="1078">
          <cell r="A1078">
            <v>43592</v>
          </cell>
          <cell r="B1078" t="str">
            <v>Payitup</v>
          </cell>
          <cell r="C1078">
            <v>13000000</v>
          </cell>
          <cell r="E1078" t="str">
            <v>Series A</v>
          </cell>
          <cell r="F1078" t="str">
            <v>Thawer Fund Management</v>
          </cell>
          <cell r="G1078" t="str">
            <v>https://www.techzim.co.zw/2019/05/zimbabwean-fintech-startup-gets-funded-by-european-institutional-fund-at-a-usd20-million-valuation/</v>
          </cell>
          <cell r="H1078" t="str">
            <v>Zimbabwe</v>
          </cell>
          <cell r="I1078" t="str">
            <v>Zimbabwe</v>
          </cell>
          <cell r="J1078" t="str">
            <v>Fintech, Payments</v>
          </cell>
          <cell r="K1078" t="str">
            <v>Financial Services</v>
          </cell>
          <cell r="L1078" t="str">
            <v>Payitup</v>
          </cell>
          <cell r="M1078">
            <v>0.9</v>
          </cell>
          <cell r="N1078" t="str">
            <v>43592Payitup13000000</v>
          </cell>
          <cell r="O1078" t="str">
            <v/>
          </cell>
          <cell r="P1078">
            <v>1</v>
          </cell>
          <cell r="Q1078">
            <v>2017</v>
          </cell>
          <cell r="R1078">
            <v>13000000</v>
          </cell>
          <cell r="S1078">
            <v>0</v>
          </cell>
          <cell r="T1078" t="str">
            <v>3. Early Venture</v>
          </cell>
          <cell r="U1078" t="str">
            <v>Financial Services</v>
          </cell>
          <cell r="V1078">
            <v>2019</v>
          </cell>
          <cell r="W1078">
            <v>5</v>
          </cell>
          <cell r="X1078">
            <v>2</v>
          </cell>
          <cell r="Y1078">
            <v>1</v>
          </cell>
          <cell r="Z1078">
            <v>1</v>
          </cell>
        </row>
        <row r="1079">
          <cell r="A1079">
            <v>43592</v>
          </cell>
          <cell r="B1079" t="str">
            <v>Mydawa</v>
          </cell>
          <cell r="C1079">
            <v>3000000</v>
          </cell>
          <cell r="E1079" t="str">
            <v>Series A</v>
          </cell>
          <cell r="F1079" t="str">
            <v>Seven Seas Capital Management, Indigo Venture Partners</v>
          </cell>
          <cell r="G1079" t="str">
            <v>https://techmoran.com/2019/05/07/mydawa-secures-3m-funding-to-fuel-expansion/</v>
          </cell>
          <cell r="H1079" t="str">
            <v>Kenya</v>
          </cell>
          <cell r="I1079" t="str">
            <v>Kenya</v>
          </cell>
          <cell r="J1079" t="str">
            <v>Apps, Mobile Apps, Wellness</v>
          </cell>
          <cell r="K1079" t="str">
            <v>Healthcare &amp; Pharma</v>
          </cell>
          <cell r="L1079" t="str">
            <v>Mydawa</v>
          </cell>
          <cell r="M1079">
            <v>0.9</v>
          </cell>
          <cell r="N1079" t="str">
            <v>43592Mydawa3000000</v>
          </cell>
          <cell r="O1079" t="str">
            <v/>
          </cell>
          <cell r="P1079">
            <v>1</v>
          </cell>
          <cell r="Q1079">
            <v>2015</v>
          </cell>
          <cell r="R1079">
            <v>8000000</v>
          </cell>
          <cell r="S1079">
            <v>0</v>
          </cell>
          <cell r="T1079" t="str">
            <v>3. Early Venture</v>
          </cell>
          <cell r="U1079" t="str">
            <v>Health &amp; Pharmaceuticals</v>
          </cell>
          <cell r="V1079">
            <v>2019</v>
          </cell>
          <cell r="W1079">
            <v>5</v>
          </cell>
          <cell r="X1079">
            <v>2</v>
          </cell>
          <cell r="Y1079">
            <v>1</v>
          </cell>
          <cell r="Z1079">
            <v>2</v>
          </cell>
        </row>
        <row r="1080">
          <cell r="A1080">
            <v>43592</v>
          </cell>
          <cell r="B1080" t="str">
            <v>Odiggo</v>
          </cell>
          <cell r="C1080">
            <v>180000</v>
          </cell>
          <cell r="E1080" t="str">
            <v>Seed</v>
          </cell>
          <cell r="F1080" t="str">
            <v>Saeed Al Jaberi</v>
          </cell>
          <cell r="G1080" t="str">
            <v>https://www.wamda.com/2019/05/cairo-based-odiggo-raises-180000-seed-funding</v>
          </cell>
          <cell r="H1080" t="str">
            <v>Egypt</v>
          </cell>
          <cell r="I1080" t="str">
            <v>Egypt</v>
          </cell>
          <cell r="J1080" t="str">
            <v>Automotive, E-Commerce, Mobile Apps</v>
          </cell>
          <cell r="K1080" t="str">
            <v>E-Commerce &amp; Retail</v>
          </cell>
          <cell r="L1080" t="str">
            <v>Odiggo</v>
          </cell>
          <cell r="M1080">
            <v>0.9</v>
          </cell>
          <cell r="N1080" t="str">
            <v>43592Odiggo180000</v>
          </cell>
          <cell r="O1080" t="str">
            <v/>
          </cell>
          <cell r="P1080">
            <v>1</v>
          </cell>
          <cell r="Q1080">
            <v>2017</v>
          </cell>
          <cell r="R1080">
            <v>180000</v>
          </cell>
          <cell r="S1080">
            <v>0</v>
          </cell>
          <cell r="T1080" t="str">
            <v>2. Seed</v>
          </cell>
          <cell r="U1080" t="str">
            <v>E-commerce &amp; Retail</v>
          </cell>
          <cell r="V1080">
            <v>2019</v>
          </cell>
          <cell r="W1080">
            <v>5</v>
          </cell>
          <cell r="X1080">
            <v>2</v>
          </cell>
          <cell r="Y1080">
            <v>1</v>
          </cell>
          <cell r="Z1080">
            <v>1</v>
          </cell>
        </row>
        <row r="1081">
          <cell r="A1081">
            <v>43593</v>
          </cell>
          <cell r="B1081" t="str">
            <v>AirQo</v>
          </cell>
          <cell r="C1081">
            <v>1300000</v>
          </cell>
          <cell r="E1081" t="str">
            <v>Grant</v>
          </cell>
          <cell r="F1081" t="str">
            <v>Google</v>
          </cell>
          <cell r="G1081" t="str">
            <v>https://www.crunchbase.com/funding_round/airqo-grant--ec0d9c40</v>
          </cell>
          <cell r="H1081" t="str">
            <v>Uganda</v>
          </cell>
          <cell r="I1081" t="str">
            <v>Uganda</v>
          </cell>
          <cell r="J1081" t="str">
            <v>Environmental Consulting</v>
          </cell>
          <cell r="K1081" t="str">
            <v>Resource &amp; Energy</v>
          </cell>
          <cell r="L1081" t="str">
            <v>AirQo</v>
          </cell>
          <cell r="M1081">
            <v>0.9</v>
          </cell>
          <cell r="N1081" t="str">
            <v>43593AirQo1300000</v>
          </cell>
          <cell r="O1081" t="str">
            <v/>
          </cell>
          <cell r="P1081">
            <v>1</v>
          </cell>
          <cell r="Q1081">
            <v>2018</v>
          </cell>
          <cell r="R1081">
            <v>1300000</v>
          </cell>
          <cell r="S1081">
            <v>0</v>
          </cell>
          <cell r="T1081" t="str">
            <v>1. Grant</v>
          </cell>
          <cell r="U1081" t="str">
            <v>Energy &amp; Resources</v>
          </cell>
          <cell r="V1081">
            <v>2019</v>
          </cell>
          <cell r="W1081">
            <v>5</v>
          </cell>
          <cell r="X1081">
            <v>2</v>
          </cell>
          <cell r="Y1081">
            <v>1</v>
          </cell>
          <cell r="Z1081">
            <v>1</v>
          </cell>
        </row>
        <row r="1082">
          <cell r="A1082">
            <v>43593</v>
          </cell>
          <cell r="B1082" t="str">
            <v>Daystar Power Africa</v>
          </cell>
          <cell r="C1082">
            <v>560000</v>
          </cell>
          <cell r="E1082" t="str">
            <v>CrowdFunding</v>
          </cell>
          <cell r="F1082" t="str">
            <v>Trine</v>
          </cell>
          <cell r="G1082" t="str">
            <v>https://techmoran.com/2019/05/08/daystar-power-to-raise-eur-500000-via-trine-for-captive-power-installations-in-togo-senegal/</v>
          </cell>
          <cell r="H1082" t="str">
            <v>Mauritius</v>
          </cell>
          <cell r="I1082" t="str">
            <v>Mauritius</v>
          </cell>
          <cell r="J1082" t="str">
            <v>Electronics, Solar</v>
          </cell>
          <cell r="K1082" t="str">
            <v>Renewables &amp; Environment</v>
          </cell>
          <cell r="L1082" t="str">
            <v>Daystar Power Africa</v>
          </cell>
          <cell r="M1082">
            <v>0.9</v>
          </cell>
          <cell r="N1082" t="str">
            <v>43593Daystar Power Africa560000</v>
          </cell>
          <cell r="O1082" t="str">
            <v/>
          </cell>
          <cell r="P1082">
            <v>1</v>
          </cell>
          <cell r="Q1082">
            <v>2017</v>
          </cell>
          <cell r="R1082">
            <v>26560000</v>
          </cell>
          <cell r="S1082">
            <v>0</v>
          </cell>
          <cell r="T1082" t="str">
            <v>7. Offerings</v>
          </cell>
          <cell r="U1082" t="str">
            <v>Energy &amp; Resources</v>
          </cell>
          <cell r="V1082">
            <v>2019</v>
          </cell>
          <cell r="W1082">
            <v>5</v>
          </cell>
          <cell r="X1082">
            <v>2</v>
          </cell>
          <cell r="Y1082">
            <v>1</v>
          </cell>
          <cell r="Z1082">
            <v>1</v>
          </cell>
        </row>
        <row r="1083">
          <cell r="A1083">
            <v>43594</v>
          </cell>
          <cell r="B1083" t="str">
            <v>Chipper Cash</v>
          </cell>
          <cell r="C1083">
            <v>2400000</v>
          </cell>
          <cell r="E1083" t="str">
            <v>Seed</v>
          </cell>
          <cell r="F1083" t="str">
            <v>Deciens Capital</v>
          </cell>
          <cell r="G1083" t="str">
            <v>https://techcrunch.com/2019/05/09/chipper-cash-convinces-joe-montana-to-invest-in-african-fintech/</v>
          </cell>
          <cell r="H1083" t="str">
            <v>United States</v>
          </cell>
          <cell r="I1083" t="str">
            <v>United States</v>
          </cell>
          <cell r="J1083" t="str">
            <v>Financial Services, Mobile Apps, Mobile Payments, Payments</v>
          </cell>
          <cell r="K1083" t="str">
            <v>Financial Services</v>
          </cell>
          <cell r="L1083" t="str">
            <v>Chipper Cash</v>
          </cell>
          <cell r="M1083">
            <v>0.9</v>
          </cell>
          <cell r="N1083" t="str">
            <v>43594Chipper Cash2400000</v>
          </cell>
          <cell r="O1083" t="str">
            <v/>
          </cell>
          <cell r="P1083">
            <v>1</v>
          </cell>
          <cell r="Q1083">
            <v>2017</v>
          </cell>
          <cell r="R1083">
            <v>2400000</v>
          </cell>
          <cell r="S1083" t="e">
            <v>#N/A</v>
          </cell>
          <cell r="T1083" t="str">
            <v>2. Seed</v>
          </cell>
          <cell r="U1083" t="str">
            <v>Financial Services</v>
          </cell>
          <cell r="V1083">
            <v>2019</v>
          </cell>
          <cell r="W1083">
            <v>5</v>
          </cell>
          <cell r="X1083">
            <v>2</v>
          </cell>
          <cell r="Y1083">
            <v>1</v>
          </cell>
          <cell r="Z1083">
            <v>1</v>
          </cell>
        </row>
        <row r="1084">
          <cell r="A1084">
            <v>43598</v>
          </cell>
          <cell r="B1084" t="str">
            <v>Lynk</v>
          </cell>
          <cell r="C1084">
            <v>95000</v>
          </cell>
          <cell r="E1084" t="str">
            <v>Grant</v>
          </cell>
          <cell r="F1084" t="str">
            <v>UK’s Department for International Development (DFID)</v>
          </cell>
          <cell r="G1084" t="str">
            <v>https://www.businessdailyafrica.com/corporate/enterprise/Startups-win-Sh65m-in-innovation-drive/4003126-5113512-4ld50b/index.html</v>
          </cell>
          <cell r="H1084" t="str">
            <v>Kenya</v>
          </cell>
          <cell r="I1084" t="str">
            <v>Kenya</v>
          </cell>
          <cell r="J1084" t="str">
            <v>Professional Services, Labour</v>
          </cell>
          <cell r="K1084" t="str">
            <v>Commercial &amp; Professional Services</v>
          </cell>
          <cell r="L1084" t="str">
            <v>Lynk</v>
          </cell>
          <cell r="M1084">
            <v>0.9</v>
          </cell>
          <cell r="N1084" t="str">
            <v>43598Lynk95000</v>
          </cell>
          <cell r="O1084" t="str">
            <v/>
          </cell>
          <cell r="P1084">
            <v>1</v>
          </cell>
          <cell r="Q1084">
            <v>2017</v>
          </cell>
          <cell r="R1084">
            <v>3895000</v>
          </cell>
          <cell r="S1084">
            <v>0</v>
          </cell>
          <cell r="T1084" t="str">
            <v>1. Grant</v>
          </cell>
          <cell r="U1084" t="str">
            <v>Other Technologies &amp; Information Technology</v>
          </cell>
          <cell r="V1084">
            <v>2019</v>
          </cell>
          <cell r="W1084">
            <v>5</v>
          </cell>
          <cell r="X1084">
            <v>2</v>
          </cell>
          <cell r="Y1084">
            <v>1</v>
          </cell>
          <cell r="Z1084">
            <v>1</v>
          </cell>
        </row>
        <row r="1085">
          <cell r="A1085">
            <v>43599</v>
          </cell>
          <cell r="B1085" t="str">
            <v>CarePay</v>
          </cell>
          <cell r="C1085">
            <v>45000000</v>
          </cell>
          <cell r="E1085" t="str">
            <v>Series A</v>
          </cell>
          <cell r="F1085" t="str">
            <v>PharmAccess Group, ELMA Investments</v>
          </cell>
          <cell r="G1085" t="str">
            <v>https://www.carepay.com/news</v>
          </cell>
          <cell r="H1085" t="str">
            <v>Kenya</v>
          </cell>
          <cell r="I1085" t="str">
            <v>Kenya</v>
          </cell>
          <cell r="J1085" t="str">
            <v>Finance, FinTech, Health Care, Hospital, InsurTech</v>
          </cell>
          <cell r="K1085" t="str">
            <v>Financial Services</v>
          </cell>
          <cell r="L1085" t="str">
            <v>CarePay</v>
          </cell>
          <cell r="M1085">
            <v>0.9</v>
          </cell>
          <cell r="N1085" t="str">
            <v>43599CarePay45000000</v>
          </cell>
          <cell r="O1085" t="str">
            <v/>
          </cell>
          <cell r="P1085">
            <v>1</v>
          </cell>
          <cell r="Q1085">
            <v>2015</v>
          </cell>
          <cell r="R1085">
            <v>45000000</v>
          </cell>
          <cell r="S1085">
            <v>0</v>
          </cell>
          <cell r="T1085" t="str">
            <v>3. Early Venture</v>
          </cell>
          <cell r="U1085" t="str">
            <v>Financial Services</v>
          </cell>
          <cell r="V1085">
            <v>2019</v>
          </cell>
          <cell r="W1085">
            <v>5</v>
          </cell>
          <cell r="X1085">
            <v>2</v>
          </cell>
          <cell r="Y1085">
            <v>1</v>
          </cell>
          <cell r="Z1085">
            <v>2</v>
          </cell>
        </row>
        <row r="1086">
          <cell r="A1086">
            <v>43601</v>
          </cell>
          <cell r="B1086" t="str">
            <v>Fundis</v>
          </cell>
          <cell r="C1086" t="str">
            <v>Undisclosed</v>
          </cell>
          <cell r="E1086" t="str">
            <v>Seed</v>
          </cell>
          <cell r="F1086" t="str">
            <v>Kuria Capital</v>
          </cell>
          <cell r="G1086" t="str">
            <v>http://disrupt-africa.com/2019/05/kenyan-find-a-craftsman-startup-fundis-raises-seed-funding/</v>
          </cell>
          <cell r="H1086" t="str">
            <v>Kenya</v>
          </cell>
          <cell r="I1086" t="str">
            <v>Kenya</v>
          </cell>
          <cell r="J1086" t="str">
            <v>Jobs,  Employment</v>
          </cell>
          <cell r="K1086" t="str">
            <v>Commercial &amp; Professional Services</v>
          </cell>
          <cell r="L1086" t="str">
            <v>Fundis</v>
          </cell>
          <cell r="M1086">
            <v>0.9</v>
          </cell>
          <cell r="N1086" t="str">
            <v>43601FundisUndisclosed</v>
          </cell>
          <cell r="O1086" t="str">
            <v/>
          </cell>
          <cell r="P1086">
            <v>0</v>
          </cell>
          <cell r="Q1086">
            <v>2016</v>
          </cell>
          <cell r="R1086">
            <v>0</v>
          </cell>
          <cell r="S1086">
            <v>0</v>
          </cell>
          <cell r="T1086" t="str">
            <v>2. Seed</v>
          </cell>
          <cell r="U1086" t="str">
            <v>Other Technologies &amp; Information Technology</v>
          </cell>
          <cell r="V1086">
            <v>2019</v>
          </cell>
          <cell r="W1086">
            <v>5</v>
          </cell>
          <cell r="X1086">
            <v>2</v>
          </cell>
          <cell r="Y1086">
            <v>1</v>
          </cell>
          <cell r="Z1086">
            <v>1</v>
          </cell>
        </row>
        <row r="1087">
          <cell r="A1087">
            <v>43602</v>
          </cell>
          <cell r="B1087" t="str">
            <v>Xpay</v>
          </cell>
          <cell r="C1087">
            <v>250000</v>
          </cell>
          <cell r="E1087" t="str">
            <v>Pre-Seed</v>
          </cell>
          <cell r="F1087" t="str">
            <v>Undisclosed</v>
          </cell>
          <cell r="G1087" t="str">
            <v>https://www.wamda.com/en/2019/05/egypts-xpay-preseed</v>
          </cell>
          <cell r="H1087" t="str">
            <v>Egypt</v>
          </cell>
          <cell r="I1087" t="str">
            <v>Egypt</v>
          </cell>
          <cell r="J1087" t="str">
            <v>FinTech</v>
          </cell>
          <cell r="K1087" t="str">
            <v>Financial Services</v>
          </cell>
          <cell r="L1087" t="str">
            <v>Xpay</v>
          </cell>
          <cell r="M1087">
            <v>0.9</v>
          </cell>
          <cell r="N1087" t="str">
            <v>43602Xpay250000</v>
          </cell>
          <cell r="O1087" t="str">
            <v/>
          </cell>
          <cell r="P1087">
            <v>1</v>
          </cell>
          <cell r="Q1087">
            <v>2018</v>
          </cell>
          <cell r="R1087">
            <v>285000</v>
          </cell>
          <cell r="S1087">
            <v>0</v>
          </cell>
          <cell r="T1087" t="str">
            <v>2. Seed</v>
          </cell>
          <cell r="U1087" t="str">
            <v>Financial Services</v>
          </cell>
          <cell r="V1087">
            <v>2019</v>
          </cell>
          <cell r="W1087">
            <v>5</v>
          </cell>
          <cell r="X1087">
            <v>2</v>
          </cell>
          <cell r="Y1087">
            <v>1</v>
          </cell>
          <cell r="Z1087">
            <v>1</v>
          </cell>
        </row>
        <row r="1088">
          <cell r="A1088">
            <v>43606</v>
          </cell>
          <cell r="B1088" t="str">
            <v>Intergreatme</v>
          </cell>
          <cell r="C1088">
            <v>2000000</v>
          </cell>
          <cell r="E1088" t="str">
            <v>CrowdFunding</v>
          </cell>
          <cell r="F1088" t="str">
            <v>Undisclosed</v>
          </cell>
          <cell r="G1088" t="str">
            <v>http://disrupt-africa.com/2019/05/sa-regtech-startup-intergreatme-crowdfunds-2m-in-6-days/</v>
          </cell>
          <cell r="H1088" t="str">
            <v>South Africa</v>
          </cell>
          <cell r="I1088" t="str">
            <v>South Africa</v>
          </cell>
          <cell r="J1088" t="str">
            <v>FinTech, Professional Services</v>
          </cell>
          <cell r="K1088" t="str">
            <v>Information Technology</v>
          </cell>
          <cell r="L1088" t="str">
            <v>Intergreatme</v>
          </cell>
          <cell r="M1088">
            <v>0.9</v>
          </cell>
          <cell r="N1088" t="str">
            <v>43606Intergreatme2000000</v>
          </cell>
          <cell r="O1088" t="str">
            <v/>
          </cell>
          <cell r="P1088">
            <v>1</v>
          </cell>
          <cell r="Q1088">
            <v>2017</v>
          </cell>
          <cell r="R1088">
            <v>4190000</v>
          </cell>
          <cell r="S1088">
            <v>0</v>
          </cell>
          <cell r="T1088" t="str">
            <v>7. Offerings</v>
          </cell>
          <cell r="U1088" t="str">
            <v>Other Technologies &amp; Information Technology</v>
          </cell>
          <cell r="V1088">
            <v>2019</v>
          </cell>
          <cell r="W1088">
            <v>5</v>
          </cell>
          <cell r="X1088">
            <v>2</v>
          </cell>
          <cell r="Y1088">
            <v>1</v>
          </cell>
          <cell r="Z1088">
            <v>1</v>
          </cell>
        </row>
        <row r="1089">
          <cell r="A1089">
            <v>43606</v>
          </cell>
          <cell r="B1089" t="str">
            <v xml:space="preserve">The Sun Exchange </v>
          </cell>
          <cell r="C1089">
            <v>760000</v>
          </cell>
          <cell r="E1089" t="str">
            <v>Seed</v>
          </cell>
          <cell r="F1089" t="str">
            <v>Undisclosed</v>
          </cell>
          <cell r="G1089" t="str">
            <v>https://digestafrica.com/south-africa-sun-exchange-seed-funding</v>
          </cell>
          <cell r="H1089" t="str">
            <v>South Africa</v>
          </cell>
          <cell r="I1089" t="str">
            <v>South Africa</v>
          </cell>
          <cell r="J1089" t="str">
            <v>Solar Energy Project Financing, Solar Power, Blockchain, Internet of Things, Ethereum Smart Contracts, Bitcoin</v>
          </cell>
          <cell r="K1089" t="str">
            <v>Financial Services</v>
          </cell>
          <cell r="L1089" t="str">
            <v xml:space="preserve">The Sun Exchange </v>
          </cell>
          <cell r="M1089">
            <v>0.9</v>
          </cell>
          <cell r="N1089" t="str">
            <v>43606The Sun Exchange 760000</v>
          </cell>
          <cell r="O1089" t="str">
            <v/>
          </cell>
          <cell r="P1089">
            <v>1</v>
          </cell>
          <cell r="Q1089">
            <v>2015</v>
          </cell>
          <cell r="R1089">
            <v>3920000</v>
          </cell>
          <cell r="S1089">
            <v>0</v>
          </cell>
          <cell r="T1089" t="str">
            <v>2. Seed</v>
          </cell>
          <cell r="U1089" t="str">
            <v>Financial Services</v>
          </cell>
          <cell r="V1089">
            <v>2019</v>
          </cell>
          <cell r="W1089">
            <v>5</v>
          </cell>
          <cell r="X1089">
            <v>2</v>
          </cell>
          <cell r="Y1089">
            <v>1</v>
          </cell>
          <cell r="Z1089">
            <v>1</v>
          </cell>
        </row>
        <row r="1090">
          <cell r="A1090">
            <v>43607</v>
          </cell>
          <cell r="B1090" t="str">
            <v>Bboxx</v>
          </cell>
          <cell r="C1090">
            <v>8000000</v>
          </cell>
          <cell r="E1090" t="str">
            <v>Debt Financing</v>
          </cell>
          <cell r="F1090" t="str">
            <v>Facility for Energy Inclusion Off-Grid Energy Access Fund (FEI OGEF)</v>
          </cell>
          <cell r="G1090" t="str">
            <v>https://www.pv-tech.org/news/50693</v>
          </cell>
          <cell r="H1090" t="str">
            <v>United Kingdom</v>
          </cell>
          <cell r="I1090" t="str">
            <v>United Kingdom</v>
          </cell>
          <cell r="J1090" t="str">
            <v>Electrical Distribution, Energy, Energy Management, Manufacturing, Product Design, Renewable Energy, Solar</v>
          </cell>
          <cell r="K1090" t="str">
            <v>Energy &amp; Environment Resources</v>
          </cell>
          <cell r="L1090" t="str">
            <v>Bboxx</v>
          </cell>
          <cell r="M1090">
            <v>0.9</v>
          </cell>
          <cell r="N1090" t="str">
            <v>43607Bboxx8000000</v>
          </cell>
          <cell r="O1090" t="str">
            <v/>
          </cell>
          <cell r="P1090">
            <v>1</v>
          </cell>
          <cell r="Q1090">
            <v>2010</v>
          </cell>
          <cell r="R1090">
            <v>120700000</v>
          </cell>
          <cell r="S1090">
            <v>1</v>
          </cell>
          <cell r="T1090" t="str">
            <v>5. Debt Financing</v>
          </cell>
          <cell r="U1090" t="e">
            <v>#N/A</v>
          </cell>
          <cell r="V1090">
            <v>2019</v>
          </cell>
          <cell r="W1090">
            <v>5</v>
          </cell>
          <cell r="X1090">
            <v>2</v>
          </cell>
          <cell r="Y1090">
            <v>1</v>
          </cell>
          <cell r="Z1090">
            <v>1</v>
          </cell>
        </row>
        <row r="1091">
          <cell r="A1091">
            <v>43607</v>
          </cell>
          <cell r="B1091" t="str">
            <v>Yumamia</v>
          </cell>
          <cell r="C1091">
            <v>1500000</v>
          </cell>
          <cell r="E1091" t="str">
            <v>Seed</v>
          </cell>
          <cell r="F1091" t="str">
            <v>Pure Consulting</v>
          </cell>
          <cell r="G1091" t="str">
            <v>https://www.menabytes.com/yumamia-pre-series-a/</v>
          </cell>
          <cell r="H1091" t="str">
            <v>Egypt</v>
          </cell>
          <cell r="I1091" t="str">
            <v>Egypt</v>
          </cell>
          <cell r="J1091" t="str">
            <v>Catering, Delivery, Food and Beverage, Food Delivery, Marketplace, Subscription Service</v>
          </cell>
          <cell r="K1091" t="str">
            <v>E-Commerce &amp; Retail</v>
          </cell>
          <cell r="L1091" t="str">
            <v>Yumamia</v>
          </cell>
          <cell r="M1091">
            <v>0.9</v>
          </cell>
          <cell r="N1091" t="str">
            <v>43607Yumamia1500000</v>
          </cell>
          <cell r="O1091" t="str">
            <v/>
          </cell>
          <cell r="P1091">
            <v>1</v>
          </cell>
          <cell r="Q1091">
            <v>2014</v>
          </cell>
          <cell r="R1091">
            <v>2750000</v>
          </cell>
          <cell r="S1091">
            <v>0</v>
          </cell>
          <cell r="T1091" t="str">
            <v>2. Seed</v>
          </cell>
          <cell r="U1091" t="str">
            <v>E-commerce &amp; Retail</v>
          </cell>
          <cell r="V1091">
            <v>2019</v>
          </cell>
          <cell r="W1091">
            <v>5</v>
          </cell>
          <cell r="X1091">
            <v>2</v>
          </cell>
          <cell r="Y1091">
            <v>1</v>
          </cell>
          <cell r="Z1091">
            <v>1</v>
          </cell>
        </row>
        <row r="1092">
          <cell r="A1092">
            <v>43608</v>
          </cell>
          <cell r="B1092" t="str">
            <v>Mumm</v>
          </cell>
          <cell r="C1092" t="str">
            <v>Undisclosed</v>
          </cell>
          <cell r="E1092" t="str">
            <v>Seed</v>
          </cell>
          <cell r="F1092" t="str">
            <v>500 Startups, A15</v>
          </cell>
          <cell r="G1092" t="str">
            <v>https://www.menabytes.com/mumm-prime/</v>
          </cell>
          <cell r="H1092" t="str">
            <v>Egypt</v>
          </cell>
          <cell r="I1092" t="str">
            <v>Egypt</v>
          </cell>
          <cell r="J1092" t="str">
            <v>E-Commerce, Food and Beverage, Food Delivery, Marketplace</v>
          </cell>
          <cell r="K1092" t="str">
            <v>E-Commerce &amp; Retail</v>
          </cell>
          <cell r="L1092" t="str">
            <v>Mumm</v>
          </cell>
          <cell r="M1092">
            <v>0.9</v>
          </cell>
          <cell r="N1092" t="str">
            <v>43608MummUndisclosed</v>
          </cell>
          <cell r="O1092" t="str">
            <v/>
          </cell>
          <cell r="P1092">
            <v>0</v>
          </cell>
          <cell r="Q1092">
            <v>2015</v>
          </cell>
          <cell r="R1092">
            <v>450000</v>
          </cell>
          <cell r="S1092">
            <v>0</v>
          </cell>
          <cell r="T1092" t="str">
            <v>2. Seed</v>
          </cell>
          <cell r="U1092" t="str">
            <v>E-commerce &amp; Retail</v>
          </cell>
          <cell r="V1092">
            <v>2019</v>
          </cell>
          <cell r="W1092">
            <v>5</v>
          </cell>
          <cell r="X1092">
            <v>2</v>
          </cell>
          <cell r="Y1092">
            <v>1</v>
          </cell>
          <cell r="Z1092">
            <v>2</v>
          </cell>
        </row>
        <row r="1093">
          <cell r="A1093">
            <v>43609</v>
          </cell>
          <cell r="B1093" t="str">
            <v>Gokada</v>
          </cell>
          <cell r="C1093">
            <v>5300000</v>
          </cell>
          <cell r="E1093" t="str">
            <v>Series A</v>
          </cell>
          <cell r="F1093" t="str">
            <v>Rise Capital, Adventure Capital,  First MidWest Group, IC Global Partners</v>
          </cell>
          <cell r="G1093" t="str">
            <v>http://disrupt-africa.com/2019/05/nigerian-on-demand-motorcycle-taxi-startup-gokada-raises-5-3m-series-a-funding/</v>
          </cell>
          <cell r="H1093" t="str">
            <v>Nigeria</v>
          </cell>
          <cell r="I1093" t="str">
            <v>Nigeria</v>
          </cell>
          <cell r="J1093" t="str">
            <v>Private Transport, Logistics, Ride-Hailing, Transportation, Moto-Taxi, Okada, logistics</v>
          </cell>
          <cell r="K1093" t="str">
            <v>Transport &amp; Logistics</v>
          </cell>
          <cell r="L1093" t="str">
            <v>Gokada</v>
          </cell>
          <cell r="M1093">
            <v>0.9</v>
          </cell>
          <cell r="N1093" t="str">
            <v>43609Gokada5300000</v>
          </cell>
          <cell r="O1093" t="str">
            <v/>
          </cell>
          <cell r="P1093">
            <v>1</v>
          </cell>
          <cell r="Q1093">
            <v>2017</v>
          </cell>
          <cell r="R1093">
            <v>12507300</v>
          </cell>
          <cell r="S1093">
            <v>0</v>
          </cell>
          <cell r="T1093" t="str">
            <v>3. Early Venture</v>
          </cell>
          <cell r="U1093" t="str">
            <v>Transport &amp; Logistics</v>
          </cell>
          <cell r="V1093">
            <v>2019</v>
          </cell>
          <cell r="W1093">
            <v>5</v>
          </cell>
          <cell r="X1093">
            <v>2</v>
          </cell>
          <cell r="Y1093">
            <v>1</v>
          </cell>
          <cell r="Z1093">
            <v>4</v>
          </cell>
        </row>
        <row r="1094">
          <cell r="A1094">
            <v>43609</v>
          </cell>
          <cell r="B1094" t="str">
            <v>Rucove</v>
          </cell>
          <cell r="C1094">
            <v>10000</v>
          </cell>
          <cell r="E1094" t="str">
            <v>Pre-Seed</v>
          </cell>
          <cell r="F1094" t="str">
            <v>Undisclosed</v>
          </cell>
          <cell r="G1094" t="str">
            <v>https://www.crunchbase.com/funding_round/rucove-pre-seed--3b5d740e#section-overview</v>
          </cell>
          <cell r="H1094" t="str">
            <v>Nigeria</v>
          </cell>
          <cell r="I1094" t="str">
            <v>Nigeria</v>
          </cell>
          <cell r="J1094" t="str">
            <v>Agriculture, Blockchain, Cryptocurrency, E-Commerce, Financial Services, Human Resources, Retail</v>
          </cell>
          <cell r="K1094" t="str">
            <v>Agriculture</v>
          </cell>
          <cell r="L1094" t="str">
            <v>Rucove</v>
          </cell>
          <cell r="M1094">
            <v>0.9</v>
          </cell>
          <cell r="N1094" t="str">
            <v>43609Rucove10000</v>
          </cell>
          <cell r="O1094" t="str">
            <v/>
          </cell>
          <cell r="P1094">
            <v>1</v>
          </cell>
          <cell r="Q1094">
            <v>2018</v>
          </cell>
          <cell r="R1094">
            <v>10000</v>
          </cell>
          <cell r="S1094">
            <v>0</v>
          </cell>
          <cell r="T1094" t="str">
            <v>2. Seed</v>
          </cell>
          <cell r="U1094" t="str">
            <v>Agriculture</v>
          </cell>
          <cell r="V1094">
            <v>2019</v>
          </cell>
          <cell r="W1094">
            <v>5</v>
          </cell>
          <cell r="X1094">
            <v>2</v>
          </cell>
          <cell r="Y1094">
            <v>1</v>
          </cell>
          <cell r="Z1094">
            <v>1</v>
          </cell>
        </row>
        <row r="1095">
          <cell r="A1095">
            <v>43612</v>
          </cell>
          <cell r="B1095" t="str">
            <v>Mintrics</v>
          </cell>
          <cell r="C1095">
            <v>500000</v>
          </cell>
          <cell r="E1095" t="str">
            <v>Seed</v>
          </cell>
          <cell r="F1095" t="str">
            <v>Blue Startups Accelerator</v>
          </cell>
          <cell r="G1095" t="str">
            <v>https://weetracker.com/2019/05/27/north-africa-focused-video-analytics-startup-mintrics-banks-investment-from-blue-startups-joins-accelerator-program/</v>
          </cell>
          <cell r="H1095" t="str">
            <v>Egypt</v>
          </cell>
          <cell r="I1095" t="str">
            <v>Egypt</v>
          </cell>
          <cell r="J1095" t="str">
            <v>Analytics, Big Data, Content Creators, Content Marketing</v>
          </cell>
          <cell r="K1095" t="str">
            <v>Information Technology</v>
          </cell>
          <cell r="L1095" t="str">
            <v>Mintrics</v>
          </cell>
          <cell r="M1095">
            <v>0.9</v>
          </cell>
          <cell r="N1095" t="str">
            <v>43612Mintrics500000</v>
          </cell>
          <cell r="O1095" t="str">
            <v/>
          </cell>
          <cell r="P1095">
            <v>1</v>
          </cell>
          <cell r="Q1095">
            <v>2016</v>
          </cell>
          <cell r="R1095">
            <v>500000</v>
          </cell>
          <cell r="S1095">
            <v>0</v>
          </cell>
          <cell r="T1095" t="str">
            <v>2. Seed</v>
          </cell>
          <cell r="U1095" t="str">
            <v>Other Technologies &amp; Information Technology</v>
          </cell>
          <cell r="V1095">
            <v>2019</v>
          </cell>
          <cell r="W1095">
            <v>5</v>
          </cell>
          <cell r="X1095">
            <v>2</v>
          </cell>
          <cell r="Y1095">
            <v>1</v>
          </cell>
          <cell r="Z1095">
            <v>1</v>
          </cell>
        </row>
        <row r="1096">
          <cell r="A1096">
            <v>43612</v>
          </cell>
          <cell r="B1096" t="str">
            <v xml:space="preserve">MVXchange </v>
          </cell>
          <cell r="C1096">
            <v>100000</v>
          </cell>
          <cell r="E1096" t="str">
            <v>Pre-Seed</v>
          </cell>
          <cell r="F1096" t="str">
            <v>Oui Capital, Neon Ventures, Zircon Marine</v>
          </cell>
          <cell r="G1096" t="str">
            <v>http://disrupt-africa.com/2019/05/nigerian-maritime-logistics-platform-mvxchange-closes-pre-seed-funding-round/</v>
          </cell>
          <cell r="H1096" t="str">
            <v>Nigeria</v>
          </cell>
          <cell r="I1096" t="str">
            <v>Nigeria</v>
          </cell>
          <cell r="J1096" t="str">
            <v>Transport, Logistics</v>
          </cell>
          <cell r="K1096" t="str">
            <v>Transport &amp; Logistics</v>
          </cell>
          <cell r="L1096" t="str">
            <v xml:space="preserve">MVXchange </v>
          </cell>
          <cell r="M1096">
            <v>0.9</v>
          </cell>
          <cell r="N1096" t="str">
            <v>43612MVXchange 100000</v>
          </cell>
          <cell r="O1096" t="str">
            <v/>
          </cell>
          <cell r="P1096">
            <v>1</v>
          </cell>
          <cell r="Q1096">
            <v>2018</v>
          </cell>
          <cell r="R1096">
            <v>100000</v>
          </cell>
          <cell r="S1096">
            <v>0</v>
          </cell>
          <cell r="T1096" t="str">
            <v>2. Seed</v>
          </cell>
          <cell r="U1096" t="str">
            <v>Transport &amp; Logistics</v>
          </cell>
          <cell r="V1096">
            <v>2019</v>
          </cell>
          <cell r="W1096">
            <v>5</v>
          </cell>
          <cell r="X1096">
            <v>2</v>
          </cell>
          <cell r="Y1096">
            <v>1</v>
          </cell>
          <cell r="Z1096">
            <v>3</v>
          </cell>
        </row>
        <row r="1097">
          <cell r="A1097">
            <v>43613</v>
          </cell>
          <cell r="B1097" t="str">
            <v>Travelstart</v>
          </cell>
          <cell r="C1097" t="str">
            <v>Undisclosed</v>
          </cell>
          <cell r="E1097" t="str">
            <v>Debt Financing</v>
          </cell>
          <cell r="F1097" t="str">
            <v>HarbourVest</v>
          </cell>
          <cell r="G1097" t="str">
            <v>https://techmoran.com/2019/05/28/travelstart-raises-undisclosed-funding-round-from-harbourvest-for-expansion/</v>
          </cell>
          <cell r="H1097" t="str">
            <v>South Africa</v>
          </cell>
          <cell r="I1097" t="str">
            <v>South Africa</v>
          </cell>
          <cell r="J1097" t="str">
            <v>Flights, Hotels, Car Hire, Package Holidays, Travel Tech, e-commerce, Technology, and Travel</v>
          </cell>
          <cell r="K1097" t="str">
            <v>Travel &amp; Leisure</v>
          </cell>
          <cell r="L1097" t="str">
            <v>Travelstart</v>
          </cell>
          <cell r="M1097">
            <v>0.9</v>
          </cell>
          <cell r="N1097" t="str">
            <v>43613TravelstartUndisclosed</v>
          </cell>
          <cell r="O1097" t="str">
            <v/>
          </cell>
          <cell r="P1097">
            <v>0</v>
          </cell>
          <cell r="Q1097">
            <v>1999</v>
          </cell>
          <cell r="R1097">
            <v>40000000</v>
          </cell>
          <cell r="S1097">
            <v>0</v>
          </cell>
          <cell r="T1097" t="str">
            <v>5. Debt Financing</v>
          </cell>
          <cell r="U1097" t="str">
            <v>Travel &amp; Leisure</v>
          </cell>
          <cell r="V1097">
            <v>2019</v>
          </cell>
          <cell r="W1097">
            <v>5</v>
          </cell>
          <cell r="X1097">
            <v>2</v>
          </cell>
          <cell r="Y1097">
            <v>1</v>
          </cell>
          <cell r="Z1097">
            <v>1</v>
          </cell>
        </row>
        <row r="1098">
          <cell r="A1098">
            <v>43613</v>
          </cell>
          <cell r="B1098" t="str">
            <v>GovChat</v>
          </cell>
          <cell r="C1098">
            <v>1400000</v>
          </cell>
          <cell r="E1098" t="str">
            <v>Debt Financing</v>
          </cell>
          <cell r="F1098" t="str">
            <v>Capital Appreciation</v>
          </cell>
          <cell r="G1098" t="str">
            <v>https://ventureburn.com/2019/05/govchat-r20m-capital-appreciation/</v>
          </cell>
          <cell r="H1098" t="str">
            <v>South Africa</v>
          </cell>
          <cell r="I1098" t="str">
            <v>South Africa</v>
          </cell>
          <cell r="J1098" t="str">
            <v>Communications Infrastructure</v>
          </cell>
          <cell r="K1098" t="str">
            <v>Information Technology</v>
          </cell>
          <cell r="L1098" t="str">
            <v>GovChat</v>
          </cell>
          <cell r="M1098">
            <v>0.9</v>
          </cell>
          <cell r="N1098" t="str">
            <v>43613GovChat1400000</v>
          </cell>
          <cell r="O1098" t="str">
            <v/>
          </cell>
          <cell r="P1098">
            <v>1</v>
          </cell>
          <cell r="Q1098">
            <v>2016</v>
          </cell>
          <cell r="R1098">
            <v>1400000</v>
          </cell>
          <cell r="S1098">
            <v>0</v>
          </cell>
          <cell r="T1098" t="str">
            <v>5. Debt Financing</v>
          </cell>
          <cell r="U1098" t="str">
            <v>Other Technologies &amp; Information Technology</v>
          </cell>
          <cell r="V1098">
            <v>2019</v>
          </cell>
          <cell r="W1098">
            <v>5</v>
          </cell>
          <cell r="X1098">
            <v>2</v>
          </cell>
          <cell r="Y1098">
            <v>1</v>
          </cell>
          <cell r="Z1098">
            <v>1</v>
          </cell>
        </row>
        <row r="1099">
          <cell r="A1099">
            <v>43614</v>
          </cell>
          <cell r="B1099" t="str">
            <v>Lori Systems</v>
          </cell>
          <cell r="C1099">
            <v>8700000</v>
          </cell>
          <cell r="E1099" t="str">
            <v>Series A</v>
          </cell>
          <cell r="F1099" t="str">
            <v>Undisclosed</v>
          </cell>
          <cell r="G1099" t="str">
            <v>https://www.sec.gov/Archives/edgar/data/1724556/000172455619000001/xslFormDX01/primary_doc.xml</v>
          </cell>
          <cell r="H1099" t="str">
            <v>Kenya</v>
          </cell>
          <cell r="I1099" t="str">
            <v>Kenya</v>
          </cell>
          <cell r="J1099" t="str">
            <v>Logistics, Railroad, Transportation</v>
          </cell>
          <cell r="K1099" t="str">
            <v>Transport &amp; Logistics</v>
          </cell>
          <cell r="L1099" t="str">
            <v>Lori Systems</v>
          </cell>
          <cell r="M1099">
            <v>0.9</v>
          </cell>
          <cell r="N1099" t="str">
            <v>43614Lori Systems8700000</v>
          </cell>
          <cell r="O1099" t="str">
            <v/>
          </cell>
          <cell r="P1099">
            <v>1</v>
          </cell>
          <cell r="Q1099">
            <v>2016</v>
          </cell>
          <cell r="R1099">
            <v>14895000</v>
          </cell>
          <cell r="S1099">
            <v>0</v>
          </cell>
          <cell r="T1099" t="str">
            <v>3. Early Venture</v>
          </cell>
          <cell r="U1099" t="str">
            <v>Transport &amp; Logistics</v>
          </cell>
          <cell r="V1099">
            <v>2019</v>
          </cell>
          <cell r="W1099">
            <v>5</v>
          </cell>
          <cell r="X1099">
            <v>2</v>
          </cell>
          <cell r="Y1099">
            <v>1</v>
          </cell>
          <cell r="Z1099">
            <v>1</v>
          </cell>
        </row>
        <row r="1100">
          <cell r="A1100">
            <v>43615</v>
          </cell>
          <cell r="B1100" t="str">
            <v>Intergreatme</v>
          </cell>
          <cell r="C1100">
            <v>2190000</v>
          </cell>
          <cell r="E1100" t="str">
            <v>Crowdfunding</v>
          </cell>
          <cell r="F1100" t="str">
            <v>Undisclosed</v>
          </cell>
          <cell r="G1100" t="str">
            <v>http://disrupt-africa.com/2019/05/sa-regtech-startup-intergreatme-ends-crowdfunding-campaign-after-securing-2-19m/</v>
          </cell>
          <cell r="H1100" t="str">
            <v>South Africa</v>
          </cell>
          <cell r="I1100" t="str">
            <v>South Africa</v>
          </cell>
          <cell r="J1100" t="str">
            <v>FinTech, Professional Services</v>
          </cell>
          <cell r="K1100" t="str">
            <v>Information Technology</v>
          </cell>
          <cell r="L1100" t="str">
            <v>Intergreatme</v>
          </cell>
          <cell r="M1100">
            <v>0.9</v>
          </cell>
          <cell r="N1100" t="str">
            <v>43615Intergreatme2190000</v>
          </cell>
          <cell r="O1100" t="str">
            <v/>
          </cell>
          <cell r="P1100">
            <v>1</v>
          </cell>
          <cell r="Q1100">
            <v>2017</v>
          </cell>
          <cell r="R1100">
            <v>4190000</v>
          </cell>
          <cell r="S1100">
            <v>0</v>
          </cell>
          <cell r="T1100" t="str">
            <v>7. Offerings</v>
          </cell>
          <cell r="U1100" t="str">
            <v>Other Technologies &amp; Information Technology</v>
          </cell>
          <cell r="V1100">
            <v>2019</v>
          </cell>
          <cell r="W1100">
            <v>5</v>
          </cell>
          <cell r="X1100">
            <v>2</v>
          </cell>
          <cell r="Y1100">
            <v>1</v>
          </cell>
          <cell r="Z1100">
            <v>1</v>
          </cell>
        </row>
        <row r="1101">
          <cell r="A1101">
            <v>43615</v>
          </cell>
          <cell r="B1101" t="str">
            <v>ElGameya</v>
          </cell>
          <cell r="C1101">
            <v>25000</v>
          </cell>
          <cell r="E1101" t="str">
            <v>Pre-Seed</v>
          </cell>
          <cell r="F1101" t="str">
            <v>International Finance Corporation (IFC), Pharos Holding, AlexBank, German Agency for International Cooperation and Sustainable Development (GIZ), Visa, Ayady, Sanad’s Entrepreneurship Academy, Export Development Bank of Egypt (EBE)</v>
          </cell>
          <cell r="G1101" t="str">
            <v>http://disrupt-africa.com/2019/05/10-startups-pitch-at-startupbootcamp-pride-fintech-cairo-demo-day/</v>
          </cell>
          <cell r="H1101" t="str">
            <v>Egypt</v>
          </cell>
          <cell r="I1101" t="str">
            <v>Egypt</v>
          </cell>
          <cell r="J1101" t="str">
            <v>Information Technology, Fintech</v>
          </cell>
          <cell r="K1101" t="str">
            <v>Financial Services</v>
          </cell>
          <cell r="L1101" t="str">
            <v>ElGameya</v>
          </cell>
          <cell r="M1101">
            <v>0.9</v>
          </cell>
          <cell r="N1101" t="str">
            <v>43615ElGameya25000</v>
          </cell>
          <cell r="O1101" t="str">
            <v/>
          </cell>
          <cell r="P1101">
            <v>1</v>
          </cell>
          <cell r="Q1101">
            <v>2016</v>
          </cell>
          <cell r="R1101">
            <v>25000</v>
          </cell>
          <cell r="S1101">
            <v>0</v>
          </cell>
          <cell r="T1101" t="str">
            <v>2. Seed</v>
          </cell>
          <cell r="U1101" t="str">
            <v>Financial Services</v>
          </cell>
          <cell r="V1101">
            <v>2019</v>
          </cell>
          <cell r="W1101">
            <v>5</v>
          </cell>
          <cell r="X1101">
            <v>2</v>
          </cell>
          <cell r="Y1101">
            <v>1</v>
          </cell>
          <cell r="Z1101">
            <v>8</v>
          </cell>
        </row>
        <row r="1102">
          <cell r="A1102">
            <v>43615</v>
          </cell>
          <cell r="B1102" t="str">
            <v>El Zatona</v>
          </cell>
          <cell r="C1102">
            <v>25000</v>
          </cell>
          <cell r="E1102" t="str">
            <v>Pre-Seed</v>
          </cell>
          <cell r="F1102" t="str">
            <v>International Finance Corporation (IFC), Pharos Holding, AlexBank, German Agency for International Cooperation and Sustainable Development (GIZ), Visa, Ayady, Sanad’s Entrepreneurship Academy, Export Development Bank of Egypt (EBE)</v>
          </cell>
          <cell r="G1102" t="str">
            <v>http://disrupt-africa.com/2019/05/10-startups-pitch-at-startupbootcamp-pride-fintech-cairo-demo-day/</v>
          </cell>
          <cell r="H1102" t="str">
            <v>Egypt</v>
          </cell>
          <cell r="I1102" t="str">
            <v>Egypt</v>
          </cell>
          <cell r="J1102" t="str">
            <v>Computer Software</v>
          </cell>
          <cell r="K1102" t="str">
            <v>Financial Services</v>
          </cell>
          <cell r="L1102" t="str">
            <v>El Zatona</v>
          </cell>
          <cell r="M1102">
            <v>0.9</v>
          </cell>
          <cell r="N1102" t="str">
            <v>43615El Zatona25000</v>
          </cell>
          <cell r="O1102" t="str">
            <v/>
          </cell>
          <cell r="P1102">
            <v>1</v>
          </cell>
          <cell r="Q1102">
            <v>2018</v>
          </cell>
          <cell r="R1102">
            <v>25000</v>
          </cell>
          <cell r="S1102">
            <v>0</v>
          </cell>
          <cell r="T1102" t="str">
            <v>2. Seed</v>
          </cell>
          <cell r="U1102" t="str">
            <v>Financial Services</v>
          </cell>
          <cell r="V1102">
            <v>2019</v>
          </cell>
          <cell r="W1102">
            <v>5</v>
          </cell>
          <cell r="X1102">
            <v>2</v>
          </cell>
          <cell r="Y1102">
            <v>1</v>
          </cell>
          <cell r="Z1102">
            <v>8</v>
          </cell>
        </row>
        <row r="1103">
          <cell r="A1103">
            <v>43615</v>
          </cell>
          <cell r="B1103" t="str">
            <v>Fawaterak</v>
          </cell>
          <cell r="C1103">
            <v>25000</v>
          </cell>
          <cell r="E1103" t="str">
            <v>Pre-Seed</v>
          </cell>
          <cell r="F1103" t="str">
            <v>International Finance Corporation (IFC), Pharos Holding, AlexBank, German Agency for International Cooperation and Sustainable Development (GIZ), Visa, Ayady, Sanad’s Entrepreneurship Academy, Export Development Bank of Egypt (EBE)</v>
          </cell>
          <cell r="G1103" t="str">
            <v>http://disrupt-africa.com/2019/05/10-startups-pitch-at-startupbootcamp-pride-fintech-cairo-demo-day/</v>
          </cell>
          <cell r="H1103" t="str">
            <v>Egypt</v>
          </cell>
          <cell r="I1103" t="str">
            <v>Egypt</v>
          </cell>
          <cell r="J1103" t="str">
            <v>FinTech</v>
          </cell>
          <cell r="K1103" t="str">
            <v>Financial Services</v>
          </cell>
          <cell r="L1103" t="str">
            <v>Fawaterak</v>
          </cell>
          <cell r="M1103">
            <v>0.9</v>
          </cell>
          <cell r="N1103" t="str">
            <v>43615Fawaterak25000</v>
          </cell>
          <cell r="O1103" t="str">
            <v/>
          </cell>
          <cell r="P1103">
            <v>1</v>
          </cell>
          <cell r="Q1103">
            <v>2018</v>
          </cell>
          <cell r="R1103">
            <v>25000</v>
          </cell>
          <cell r="S1103">
            <v>0</v>
          </cell>
          <cell r="T1103" t="str">
            <v>2. Seed</v>
          </cell>
          <cell r="U1103" t="str">
            <v>Financial Services</v>
          </cell>
          <cell r="V1103">
            <v>2019</v>
          </cell>
          <cell r="W1103">
            <v>5</v>
          </cell>
          <cell r="X1103">
            <v>2</v>
          </cell>
          <cell r="Y1103">
            <v>1</v>
          </cell>
          <cell r="Z1103">
            <v>8</v>
          </cell>
        </row>
        <row r="1104">
          <cell r="A1104">
            <v>43615</v>
          </cell>
          <cell r="B1104" t="str">
            <v>Neqabty</v>
          </cell>
          <cell r="C1104">
            <v>25000</v>
          </cell>
          <cell r="E1104" t="str">
            <v>Pre-Seed</v>
          </cell>
          <cell r="F1104" t="str">
            <v>International Finance Corporation (IFC), Pharos Holding, AlexBank, German Agency for International Cooperation and Sustainable Development (GIZ), Visa, Ayady, Sanad’s Entrepreneurship Academy, Export Development Bank of Egypt (EBE)</v>
          </cell>
          <cell r="G1104" t="str">
            <v>http://disrupt-africa.com/2019/05/10-startups-pitch-at-startupbootcamp-pride-fintech-cairo-demo-day/</v>
          </cell>
          <cell r="H1104" t="str">
            <v>Egypt</v>
          </cell>
          <cell r="I1104" t="str">
            <v>Egypt</v>
          </cell>
          <cell r="J1104" t="str">
            <v>Fintech, Health</v>
          </cell>
          <cell r="K1104" t="str">
            <v>Financial Services</v>
          </cell>
          <cell r="L1104" t="str">
            <v>Neqabty</v>
          </cell>
          <cell r="M1104">
            <v>0.9</v>
          </cell>
          <cell r="N1104" t="str">
            <v>43615Neqabty25000</v>
          </cell>
          <cell r="O1104" t="str">
            <v/>
          </cell>
          <cell r="P1104">
            <v>1</v>
          </cell>
          <cell r="Q1104">
            <v>2016</v>
          </cell>
          <cell r="R1104">
            <v>25000</v>
          </cell>
          <cell r="S1104">
            <v>0</v>
          </cell>
          <cell r="T1104" t="str">
            <v>2. Seed</v>
          </cell>
          <cell r="U1104" t="str">
            <v>Financial Services</v>
          </cell>
          <cell r="V1104">
            <v>2019</v>
          </cell>
          <cell r="W1104">
            <v>5</v>
          </cell>
          <cell r="X1104">
            <v>2</v>
          </cell>
          <cell r="Y1104">
            <v>1</v>
          </cell>
          <cell r="Z1104">
            <v>8</v>
          </cell>
        </row>
        <row r="1105">
          <cell r="A1105">
            <v>43615</v>
          </cell>
          <cell r="B1105" t="str">
            <v>Netsahem</v>
          </cell>
          <cell r="C1105">
            <v>25000</v>
          </cell>
          <cell r="E1105" t="str">
            <v>Pre-Seed</v>
          </cell>
          <cell r="F1105" t="str">
            <v>International Finance Corporation (IFC), Pharos Holding, AlexBank, German Agency for International Cooperation and Sustainable Development (GIZ), Visa, Ayady, Sanad’s Entrepreneurship Academy, Export Development Bank of Egypt (EBE)</v>
          </cell>
          <cell r="G1105" t="str">
            <v>http://disrupt-africa.com/2019/05/10-startups-pitch-at-startupbootcamp-pride-fintech-cairo-demo-day/</v>
          </cell>
          <cell r="H1105" t="str">
            <v>Egypt</v>
          </cell>
          <cell r="I1105" t="str">
            <v>Egypt</v>
          </cell>
          <cell r="J1105" t="str">
            <v>FinTech, Crowdfunding</v>
          </cell>
          <cell r="K1105" t="str">
            <v>Financial Services</v>
          </cell>
          <cell r="L1105" t="str">
            <v>Netsahem</v>
          </cell>
          <cell r="M1105">
            <v>0.9</v>
          </cell>
          <cell r="N1105" t="str">
            <v>43615Netsahem25000</v>
          </cell>
          <cell r="O1105" t="str">
            <v/>
          </cell>
          <cell r="P1105">
            <v>1</v>
          </cell>
          <cell r="Q1105">
            <v>2019</v>
          </cell>
          <cell r="R1105">
            <v>25000</v>
          </cell>
          <cell r="S1105">
            <v>0</v>
          </cell>
          <cell r="T1105" t="str">
            <v>2. Seed</v>
          </cell>
          <cell r="U1105" t="str">
            <v>Financial Services</v>
          </cell>
          <cell r="V1105">
            <v>2019</v>
          </cell>
          <cell r="W1105">
            <v>5</v>
          </cell>
          <cell r="X1105">
            <v>2</v>
          </cell>
          <cell r="Y1105">
            <v>1</v>
          </cell>
          <cell r="Z1105">
            <v>8</v>
          </cell>
        </row>
        <row r="1106">
          <cell r="A1106">
            <v>43615</v>
          </cell>
          <cell r="B1106" t="str">
            <v>Seventail</v>
          </cell>
          <cell r="C1106">
            <v>25000</v>
          </cell>
          <cell r="E1106" t="str">
            <v>Pre-Seed</v>
          </cell>
          <cell r="F1106" t="str">
            <v>International Finance Corporation (IFC), Pharos Holding, AlexBank, German Agency for International Cooperation and Sustainable Development (GIZ), Visa, Ayady, Sanad’s Entrepreneurship Academy, Export Development Bank of Egypt (EBE)</v>
          </cell>
          <cell r="G1106" t="str">
            <v>http://disrupt-africa.com/2019/05/10-startups-pitch-at-startupbootcamp-pride-fintech-cairo-demo-day/</v>
          </cell>
          <cell r="H1106" t="str">
            <v>Egypt</v>
          </cell>
          <cell r="I1106" t="str">
            <v>Egypt</v>
          </cell>
          <cell r="J1106" t="str">
            <v>FinTech, Internet, Retail Technology, Software, Supply Chain Management</v>
          </cell>
          <cell r="K1106" t="str">
            <v>E-Commerce &amp; Retail</v>
          </cell>
          <cell r="L1106" t="str">
            <v>Seventail</v>
          </cell>
          <cell r="M1106">
            <v>0.9</v>
          </cell>
          <cell r="N1106" t="str">
            <v>43615Seventail25000</v>
          </cell>
          <cell r="O1106" t="str">
            <v/>
          </cell>
          <cell r="P1106">
            <v>1</v>
          </cell>
          <cell r="Q1106">
            <v>2018</v>
          </cell>
          <cell r="R1106">
            <v>25000</v>
          </cell>
          <cell r="S1106">
            <v>0</v>
          </cell>
          <cell r="T1106" t="str">
            <v>2. Seed</v>
          </cell>
          <cell r="U1106" t="str">
            <v>E-commerce &amp; Retail</v>
          </cell>
          <cell r="V1106">
            <v>2019</v>
          </cell>
          <cell r="W1106">
            <v>5</v>
          </cell>
          <cell r="X1106">
            <v>2</v>
          </cell>
          <cell r="Y1106">
            <v>1</v>
          </cell>
          <cell r="Z1106">
            <v>8</v>
          </cell>
        </row>
        <row r="1107">
          <cell r="A1107">
            <v>43615</v>
          </cell>
          <cell r="B1107" t="str">
            <v>Youspital</v>
          </cell>
          <cell r="C1107">
            <v>25000</v>
          </cell>
          <cell r="E1107" t="str">
            <v>Pre-Seed</v>
          </cell>
          <cell r="F1107" t="str">
            <v>International Finance Corporation (IFC), Pharos Holding, AlexBank, German Agency for International Cooperation and Sustainable Development (GIZ), Visa, Ayady, Sanad’s Entrepreneurship Academy, Export Development Bank of Egypt (EBE)</v>
          </cell>
          <cell r="G1107" t="str">
            <v>http://disrupt-africa.com/2019/05/10-startups-pitch-at-startupbootcamp-pride-fintech-cairo-demo-day/</v>
          </cell>
          <cell r="H1107" t="str">
            <v>Egypt</v>
          </cell>
          <cell r="I1107" t="str">
            <v>Egypt</v>
          </cell>
          <cell r="J1107" t="str">
            <v>Health, Wellness and Fitness, Fintech</v>
          </cell>
          <cell r="K1107" t="str">
            <v>Financial Services</v>
          </cell>
          <cell r="L1107" t="str">
            <v>Youspital</v>
          </cell>
          <cell r="M1107">
            <v>0.9</v>
          </cell>
          <cell r="N1107" t="str">
            <v>43615Youspital25000</v>
          </cell>
          <cell r="O1107" t="str">
            <v/>
          </cell>
          <cell r="P1107">
            <v>1</v>
          </cell>
          <cell r="Q1107">
            <v>2019</v>
          </cell>
          <cell r="R1107">
            <v>25000</v>
          </cell>
          <cell r="S1107">
            <v>0</v>
          </cell>
          <cell r="T1107" t="str">
            <v>2. Seed</v>
          </cell>
          <cell r="U1107" t="str">
            <v>Financial Services</v>
          </cell>
          <cell r="V1107">
            <v>2019</v>
          </cell>
          <cell r="W1107">
            <v>5</v>
          </cell>
          <cell r="X1107">
            <v>2</v>
          </cell>
          <cell r="Y1107">
            <v>1</v>
          </cell>
          <cell r="Z1107">
            <v>8</v>
          </cell>
        </row>
        <row r="1108">
          <cell r="A1108">
            <v>43619</v>
          </cell>
          <cell r="B1108" t="str">
            <v>Greenage Technologies</v>
          </cell>
          <cell r="C1108">
            <v>57000</v>
          </cell>
          <cell r="E1108" t="str">
            <v>Seed</v>
          </cell>
          <cell r="F1108" t="str">
            <v>Undisclosed</v>
          </cell>
          <cell r="G1108" t="str">
            <v>https://techeconomy.ng/2019/06/03/greenage-seed-funding-increases-to-54000-appoints-prof-umezuruike-linus-opara-as-board-chair/</v>
          </cell>
          <cell r="H1108" t="str">
            <v>Nigeria</v>
          </cell>
          <cell r="I1108" t="str">
            <v>Nigeria</v>
          </cell>
          <cell r="J1108" t="str">
            <v>Solar, Clean Technology</v>
          </cell>
          <cell r="K1108" t="str">
            <v>Energy &amp; Environment Resources</v>
          </cell>
          <cell r="L1108" t="str">
            <v>Greenage Technologies</v>
          </cell>
          <cell r="M1108">
            <v>0.9</v>
          </cell>
          <cell r="N1108" t="str">
            <v>43619Greenage Technologies57000</v>
          </cell>
          <cell r="O1108" t="str">
            <v/>
          </cell>
          <cell r="P1108">
            <v>1</v>
          </cell>
          <cell r="Q1108">
            <v>2007</v>
          </cell>
          <cell r="R1108">
            <v>92000</v>
          </cell>
          <cell r="S1108">
            <v>0</v>
          </cell>
          <cell r="T1108" t="str">
            <v>2. Seed</v>
          </cell>
          <cell r="U1108" t="e">
            <v>#N/A</v>
          </cell>
          <cell r="V1108">
            <v>2019</v>
          </cell>
          <cell r="W1108">
            <v>6</v>
          </cell>
          <cell r="X1108">
            <v>2</v>
          </cell>
          <cell r="Y1108">
            <v>1</v>
          </cell>
          <cell r="Z1108">
            <v>1</v>
          </cell>
        </row>
        <row r="1109">
          <cell r="A1109">
            <v>43620</v>
          </cell>
          <cell r="B1109" t="str">
            <v>Azuri Technologies</v>
          </cell>
          <cell r="C1109">
            <v>26000000</v>
          </cell>
          <cell r="E1109" t="str">
            <v>Corporate Venture</v>
          </cell>
          <cell r="F1109" t="str">
            <v>Marubeni Corporation</v>
          </cell>
          <cell r="G1109" t="str">
            <v>https://techmoran.com/2019/06/04/azuri-technologies-raises-26m-to-bolster-its-solar-energy-distribution-efforts-in-africa/</v>
          </cell>
          <cell r="H1109" t="str">
            <v>United Kingdom</v>
          </cell>
          <cell r="I1109" t="str">
            <v>United Kingdom</v>
          </cell>
          <cell r="J1109" t="str">
            <v>Energy, Renewable Energy, Solar</v>
          </cell>
          <cell r="K1109" t="str">
            <v>Energy &amp; Environment Resources</v>
          </cell>
          <cell r="L1109" t="str">
            <v>Azuri Technologies</v>
          </cell>
          <cell r="M1109">
            <v>0.9</v>
          </cell>
          <cell r="N1109" t="str">
            <v>43620Azuri Technologies26000000</v>
          </cell>
          <cell r="O1109" t="str">
            <v/>
          </cell>
          <cell r="P1109">
            <v>1</v>
          </cell>
          <cell r="Q1109">
            <v>2012</v>
          </cell>
          <cell r="R1109">
            <v>53511500</v>
          </cell>
          <cell r="S1109">
            <v>1</v>
          </cell>
          <cell r="T1109" t="str">
            <v>4. Late Venture</v>
          </cell>
          <cell r="U1109" t="e">
            <v>#N/A</v>
          </cell>
          <cell r="V1109">
            <v>2019</v>
          </cell>
          <cell r="W1109">
            <v>6</v>
          </cell>
          <cell r="X1109">
            <v>2</v>
          </cell>
          <cell r="Y1109">
            <v>1</v>
          </cell>
          <cell r="Z1109">
            <v>1</v>
          </cell>
        </row>
        <row r="1110">
          <cell r="A1110">
            <v>43622</v>
          </cell>
          <cell r="B1110" t="str">
            <v>SmartBlade</v>
          </cell>
          <cell r="C1110">
            <v>640000</v>
          </cell>
          <cell r="E1110" t="str">
            <v>Seed</v>
          </cell>
          <cell r="F1110" t="str">
            <v>Savant</v>
          </cell>
          <cell r="G1110" t="str">
            <v>https://ventureburn.com/2019/06/savant-venture-fund-smartblade-investment/</v>
          </cell>
          <cell r="H1110" t="str">
            <v>South Africa</v>
          </cell>
          <cell r="I1110" t="str">
            <v>South Africa</v>
          </cell>
          <cell r="J1110" t="str">
            <v>Apps, Hospital, Video</v>
          </cell>
          <cell r="K1110" t="str">
            <v>Healthcare &amp; Pharma</v>
          </cell>
          <cell r="L1110" t="str">
            <v>SmartBlade</v>
          </cell>
          <cell r="M1110">
            <v>0.9</v>
          </cell>
          <cell r="N1110" t="str">
            <v>43622SmartBlade640000</v>
          </cell>
          <cell r="O1110" t="str">
            <v/>
          </cell>
          <cell r="P1110">
            <v>1</v>
          </cell>
          <cell r="Q1110">
            <v>2016</v>
          </cell>
          <cell r="R1110">
            <v>665000</v>
          </cell>
          <cell r="S1110">
            <v>0</v>
          </cell>
          <cell r="T1110" t="str">
            <v>2. Seed</v>
          </cell>
          <cell r="U1110" t="str">
            <v>Health &amp; Pharmaceuticals</v>
          </cell>
          <cell r="V1110">
            <v>2019</v>
          </cell>
          <cell r="W1110">
            <v>6</v>
          </cell>
          <cell r="X1110">
            <v>2</v>
          </cell>
          <cell r="Y1110">
            <v>1</v>
          </cell>
          <cell r="Z1110">
            <v>1</v>
          </cell>
        </row>
        <row r="1111">
          <cell r="A1111">
            <v>43622</v>
          </cell>
          <cell r="B1111" t="str">
            <v>Pelebox</v>
          </cell>
          <cell r="C1111">
            <v>32000</v>
          </cell>
          <cell r="E1111" t="str">
            <v>Grant</v>
          </cell>
          <cell r="F1111" t="str">
            <v>The Royal Academy Of Engineering</v>
          </cell>
          <cell r="G1111" t="str">
            <v>https://weetracker.com/2019/06/06/south-african-neo-hutiri-wina-africa-prize-royal-academy-engineering/</v>
          </cell>
          <cell r="H1111" t="str">
            <v>South Africa</v>
          </cell>
          <cell r="I1111" t="str">
            <v>South Africa</v>
          </cell>
          <cell r="J1111" t="str">
            <v>Health Services, Information Technology</v>
          </cell>
          <cell r="K1111" t="str">
            <v>Healthcare &amp; Pharma</v>
          </cell>
          <cell r="L1111" t="str">
            <v>Pelebox</v>
          </cell>
          <cell r="M1111">
            <v>0.9</v>
          </cell>
          <cell r="N1111" t="str">
            <v>43622Pelebox32000</v>
          </cell>
          <cell r="O1111" t="str">
            <v/>
          </cell>
          <cell r="P1111">
            <v>1</v>
          </cell>
          <cell r="Q1111">
            <v>2015</v>
          </cell>
          <cell r="R1111">
            <v>32000</v>
          </cell>
          <cell r="S1111">
            <v>0</v>
          </cell>
          <cell r="T1111" t="str">
            <v>1. Grant</v>
          </cell>
          <cell r="U1111" t="str">
            <v>Health &amp; Pharmaceuticals</v>
          </cell>
          <cell r="V1111">
            <v>2019</v>
          </cell>
          <cell r="W1111">
            <v>6</v>
          </cell>
          <cell r="X1111">
            <v>2</v>
          </cell>
          <cell r="Y1111">
            <v>1</v>
          </cell>
          <cell r="Z1111">
            <v>1</v>
          </cell>
        </row>
        <row r="1112">
          <cell r="A1112">
            <v>43626</v>
          </cell>
          <cell r="B1112" t="str">
            <v>Tymebank</v>
          </cell>
          <cell r="C1112">
            <v>13630000</v>
          </cell>
          <cell r="E1112" t="str">
            <v>Private Equity</v>
          </cell>
          <cell r="F1112" t="str">
            <v>Ethos Private Equity, African Rainbow Partners</v>
          </cell>
          <cell r="G1112" t="str">
            <v>https://businesstech.co.za/news/banking/322387/tymebank-receives-r200-million-investment/</v>
          </cell>
          <cell r="H1112" t="str">
            <v>South Africa</v>
          </cell>
          <cell r="I1112" t="str">
            <v>South Africa</v>
          </cell>
          <cell r="J1112" t="str">
            <v>Banking, Financial Services, Information Technology, Payments</v>
          </cell>
          <cell r="K1112" t="str">
            <v>Financial Services</v>
          </cell>
          <cell r="L1112" t="str">
            <v>Tymebank</v>
          </cell>
          <cell r="M1112">
            <v>0.9</v>
          </cell>
          <cell r="N1112" t="str">
            <v>43626Tymebank13630000</v>
          </cell>
          <cell r="O1112" t="str">
            <v/>
          </cell>
          <cell r="P1112">
            <v>1</v>
          </cell>
          <cell r="Q1112">
            <v>2012</v>
          </cell>
          <cell r="R1112">
            <v>13630000</v>
          </cell>
          <cell r="S1112">
            <v>0</v>
          </cell>
          <cell r="T1112" t="str">
            <v>6. Private Equity</v>
          </cell>
          <cell r="U1112" t="str">
            <v>Financial Services</v>
          </cell>
          <cell r="V1112">
            <v>2019</v>
          </cell>
          <cell r="W1112">
            <v>6</v>
          </cell>
          <cell r="X1112">
            <v>2</v>
          </cell>
          <cell r="Y1112">
            <v>1</v>
          </cell>
          <cell r="Z1112">
            <v>2</v>
          </cell>
        </row>
        <row r="1113">
          <cell r="A1113">
            <v>43627</v>
          </cell>
          <cell r="B1113" t="str">
            <v>MPost</v>
          </cell>
          <cell r="C1113" t="str">
            <v>Undisclosed</v>
          </cell>
          <cell r="E1113" t="str">
            <v>Seed</v>
          </cell>
          <cell r="F1113" t="str">
            <v>HAVAIC</v>
          </cell>
          <cell r="G1113" t="str">
            <v>https://techmoran.com/2019/06/11/havaic-invests-into-kenyan-virtual-postbox-startup-mpost-and-gears-up-to-participate-in-its-us2-million-series-a-round/</v>
          </cell>
          <cell r="H1113" t="str">
            <v>Kenya</v>
          </cell>
          <cell r="I1113" t="str">
            <v>Kenya</v>
          </cell>
          <cell r="J1113" t="str">
            <v>Mobile, Mobile Apps</v>
          </cell>
          <cell r="K1113" t="str">
            <v>Information Technology</v>
          </cell>
          <cell r="L1113" t="str">
            <v>MPost</v>
          </cell>
          <cell r="M1113">
            <v>0.9</v>
          </cell>
          <cell r="N1113" t="str">
            <v>43627MPostUndisclosed</v>
          </cell>
          <cell r="O1113" t="str">
            <v/>
          </cell>
          <cell r="P1113">
            <v>0</v>
          </cell>
          <cell r="Q1113">
            <v>2016</v>
          </cell>
          <cell r="R1113">
            <v>117000</v>
          </cell>
          <cell r="S1113">
            <v>0</v>
          </cell>
          <cell r="T1113" t="str">
            <v>2. Seed</v>
          </cell>
          <cell r="U1113" t="str">
            <v>Other Technologies &amp; Information Technology</v>
          </cell>
          <cell r="V1113">
            <v>2019</v>
          </cell>
          <cell r="W1113">
            <v>6</v>
          </cell>
          <cell r="X1113">
            <v>2</v>
          </cell>
          <cell r="Y1113">
            <v>1</v>
          </cell>
          <cell r="Z1113">
            <v>1</v>
          </cell>
        </row>
        <row r="1114">
          <cell r="A1114">
            <v>43627</v>
          </cell>
          <cell r="B1114" t="str">
            <v>Orcas​</v>
          </cell>
          <cell r="C1114">
            <v>500000</v>
          </cell>
          <cell r="E1114" t="str">
            <v>Seed</v>
          </cell>
          <cell r="F1114" t="str">
            <v>Algebra Ventures​, NFX Capital</v>
          </cell>
          <cell r="G1114" t="str">
            <v>https://techmoran.com/2019/06/11/orcas-cairos-edtech-marketplace-raises-500k-in-pre-series-a-round-led-by-algebra-ventures/</v>
          </cell>
          <cell r="H1114" t="str">
            <v>Egypt</v>
          </cell>
          <cell r="I1114" t="str">
            <v>Egypt</v>
          </cell>
          <cell r="J1114" t="str">
            <v>E-Commerce, Education, Internet</v>
          </cell>
          <cell r="K1114" t="str">
            <v>Education</v>
          </cell>
          <cell r="L1114" t="str">
            <v>Orcas​</v>
          </cell>
          <cell r="M1114">
            <v>0.9</v>
          </cell>
          <cell r="N1114" t="str">
            <v>43627Orcas​500000</v>
          </cell>
          <cell r="O1114" t="str">
            <v/>
          </cell>
          <cell r="P1114">
            <v>1</v>
          </cell>
          <cell r="Q1114">
            <v>2014</v>
          </cell>
          <cell r="R1114">
            <v>500000</v>
          </cell>
          <cell r="S1114">
            <v>0</v>
          </cell>
          <cell r="T1114" t="str">
            <v>2. Seed</v>
          </cell>
          <cell r="U1114" t="str">
            <v>Education</v>
          </cell>
          <cell r="V1114">
            <v>2019</v>
          </cell>
          <cell r="W1114">
            <v>6</v>
          </cell>
          <cell r="X1114">
            <v>2</v>
          </cell>
          <cell r="Y1114">
            <v>1</v>
          </cell>
          <cell r="Z1114">
            <v>2</v>
          </cell>
        </row>
        <row r="1115">
          <cell r="A1115">
            <v>43628</v>
          </cell>
          <cell r="B1115" t="str">
            <v>Twiga Foods</v>
          </cell>
          <cell r="C1115">
            <v>5000000</v>
          </cell>
          <cell r="E1115" t="str">
            <v>Private Equity</v>
          </cell>
          <cell r="F1115" t="str">
            <v xml:space="preserve">Creadev </v>
          </cell>
          <cell r="G1115" t="str">
            <v>https://www.businessdailyafrica.com/corporate/companies/French-billionaire-family-acquires-stake-in-Twiga/4003102-5155176-kn3c9tz/index.html</v>
          </cell>
          <cell r="H1115" t="str">
            <v>Kenya</v>
          </cell>
          <cell r="I1115" t="str">
            <v>Kenya</v>
          </cell>
          <cell r="J1115" t="str">
            <v>mCommerce, Distribution, and Agriculture</v>
          </cell>
          <cell r="K1115" t="str">
            <v>E-Commerce &amp; Retail</v>
          </cell>
          <cell r="L1115" t="str">
            <v>Twiga Foods</v>
          </cell>
          <cell r="M1115">
            <v>0.9</v>
          </cell>
          <cell r="N1115" t="str">
            <v>43628Twiga Foods5000000</v>
          </cell>
          <cell r="O1115" t="str">
            <v/>
          </cell>
          <cell r="P1115">
            <v>1</v>
          </cell>
          <cell r="Q1115">
            <v>2013</v>
          </cell>
          <cell r="R1115">
            <v>40350000</v>
          </cell>
          <cell r="S1115">
            <v>0</v>
          </cell>
          <cell r="T1115" t="str">
            <v>6. Private Equity</v>
          </cell>
          <cell r="U1115" t="str">
            <v>E-commerce &amp; Retail</v>
          </cell>
          <cell r="V1115">
            <v>2019</v>
          </cell>
          <cell r="W1115">
            <v>6</v>
          </cell>
          <cell r="X1115">
            <v>2</v>
          </cell>
          <cell r="Y1115">
            <v>1</v>
          </cell>
          <cell r="Z1115">
            <v>1</v>
          </cell>
        </row>
        <row r="1116">
          <cell r="A1116">
            <v>43628</v>
          </cell>
          <cell r="B1116" t="str">
            <v>Lynk</v>
          </cell>
          <cell r="C1116">
            <v>2500000</v>
          </cell>
          <cell r="E1116" t="str">
            <v>Series A</v>
          </cell>
          <cell r="F1116" t="str">
            <v>Lateral Capital</v>
          </cell>
          <cell r="G1116" t="str">
            <v>https://weetracker.com/2019/07/10/kenyas-lynk-secures-usd-lateral-capital/</v>
          </cell>
          <cell r="H1116" t="str">
            <v>Kenya</v>
          </cell>
          <cell r="I1116" t="str">
            <v>Kenya</v>
          </cell>
          <cell r="J1116" t="str">
            <v>Professional Services, Labour</v>
          </cell>
          <cell r="K1116" t="str">
            <v>Commercial &amp; Professional Services</v>
          </cell>
          <cell r="L1116" t="str">
            <v>Lynk</v>
          </cell>
          <cell r="M1116">
            <v>0.9</v>
          </cell>
          <cell r="N1116" t="str">
            <v>43628Lynk2500000</v>
          </cell>
          <cell r="O1116" t="str">
            <v/>
          </cell>
          <cell r="P1116">
            <v>1</v>
          </cell>
          <cell r="Q1116">
            <v>2017</v>
          </cell>
          <cell r="R1116">
            <v>3895000</v>
          </cell>
          <cell r="S1116">
            <v>0</v>
          </cell>
          <cell r="T1116" t="str">
            <v>3. Early Venture</v>
          </cell>
          <cell r="U1116" t="str">
            <v>Other Technologies &amp; Information Technology</v>
          </cell>
          <cell r="V1116">
            <v>2019</v>
          </cell>
          <cell r="W1116">
            <v>6</v>
          </cell>
          <cell r="X1116">
            <v>2</v>
          </cell>
          <cell r="Y1116">
            <v>1</v>
          </cell>
          <cell r="Z1116">
            <v>1</v>
          </cell>
        </row>
        <row r="1117">
          <cell r="A1117">
            <v>43628</v>
          </cell>
          <cell r="B1117" t="str">
            <v>Truckr Technologies</v>
          </cell>
          <cell r="C1117">
            <v>2700</v>
          </cell>
          <cell r="E1117" t="str">
            <v>Grant</v>
          </cell>
          <cell r="F1117" t="str">
            <v>TechCircle</v>
          </cell>
          <cell r="G1117" t="str">
            <v>https://ventureburn.com/2019/06/ghanaian-startup-trukrtech-wins-one-million-naira-in-techcircles-pitch2win/</v>
          </cell>
          <cell r="H1117" t="str">
            <v>Ghana</v>
          </cell>
          <cell r="I1117" t="str">
            <v>Ghana</v>
          </cell>
          <cell r="J1117" t="str">
            <v>logistics, transportation, IoT, road-freight, tracking, cargo, and technology</v>
          </cell>
          <cell r="K1117" t="str">
            <v>Transport &amp; Logistics</v>
          </cell>
          <cell r="L1117" t="str">
            <v>Truckr Technologies</v>
          </cell>
          <cell r="M1117">
            <v>0.9</v>
          </cell>
          <cell r="N1117" t="str">
            <v>43628Truckr Technologies2700</v>
          </cell>
          <cell r="O1117" t="str">
            <v/>
          </cell>
          <cell r="P1117">
            <v>1</v>
          </cell>
          <cell r="Q1117">
            <v>2018</v>
          </cell>
          <cell r="R1117">
            <v>102700</v>
          </cell>
          <cell r="S1117">
            <v>0</v>
          </cell>
          <cell r="T1117" t="str">
            <v>1. Grant</v>
          </cell>
          <cell r="U1117" t="str">
            <v>Transport &amp; Logistics</v>
          </cell>
          <cell r="V1117">
            <v>2019</v>
          </cell>
          <cell r="W1117">
            <v>6</v>
          </cell>
          <cell r="X1117">
            <v>2</v>
          </cell>
          <cell r="Y1117">
            <v>1</v>
          </cell>
          <cell r="Z1117">
            <v>1</v>
          </cell>
        </row>
        <row r="1118">
          <cell r="A1118">
            <v>43629</v>
          </cell>
          <cell r="B1118" t="str">
            <v>Inclusivity Solutions</v>
          </cell>
          <cell r="C1118">
            <v>1560000</v>
          </cell>
          <cell r="E1118" t="str">
            <v>Series A</v>
          </cell>
          <cell r="F1118" t="str">
            <v>Goodwell Investments, RGAx, Allan Gray</v>
          </cell>
          <cell r="G1118" t="str">
            <v>http://inclusivitysolutions.com/inclusivity-solutions-secures-us1-56-million-series-a-round/</v>
          </cell>
          <cell r="H1118" t="str">
            <v>South Africa</v>
          </cell>
          <cell r="I1118" t="str">
            <v>South Africa</v>
          </cell>
          <cell r="J1118" t="str">
            <v>Emerging Markets, FinTech, Insurance, InsurTech</v>
          </cell>
          <cell r="K1118" t="str">
            <v>Financial Services</v>
          </cell>
          <cell r="L1118" t="str">
            <v>Inclusivity Solutions</v>
          </cell>
          <cell r="M1118">
            <v>0.9</v>
          </cell>
          <cell r="N1118" t="str">
            <v>43629Inclusivity Solutions1560000</v>
          </cell>
          <cell r="O1118" t="str">
            <v/>
          </cell>
          <cell r="P1118">
            <v>1</v>
          </cell>
          <cell r="Q1118">
            <v>2015</v>
          </cell>
          <cell r="R1118">
            <v>1560000</v>
          </cell>
          <cell r="S1118">
            <v>0</v>
          </cell>
          <cell r="T1118" t="str">
            <v>3. Early Venture</v>
          </cell>
          <cell r="U1118" t="str">
            <v>Financial Services</v>
          </cell>
          <cell r="V1118">
            <v>2019</v>
          </cell>
          <cell r="W1118">
            <v>6</v>
          </cell>
          <cell r="X1118">
            <v>2</v>
          </cell>
          <cell r="Y1118">
            <v>1</v>
          </cell>
          <cell r="Z1118">
            <v>3</v>
          </cell>
        </row>
        <row r="1119">
          <cell r="A1119">
            <v>43629</v>
          </cell>
          <cell r="B1119" t="str">
            <v>Snode Technologies</v>
          </cell>
          <cell r="C1119">
            <v>50000</v>
          </cell>
          <cell r="E1119" t="str">
            <v>Grant</v>
          </cell>
          <cell r="F1119" t="str">
            <v>Meltwater Entrepreneurial School of Technology (MEST)</v>
          </cell>
          <cell r="G1119" t="str">
            <v>https://techmoran.com/2019/06/13/kenyas-wayawaya-ghanas-oze-snode-technologies-from-south-africa-win-mest-africa-challenge-2019/</v>
          </cell>
          <cell r="H1119" t="str">
            <v>South Africa</v>
          </cell>
          <cell r="I1119" t="str">
            <v>South Africa</v>
          </cell>
          <cell r="J1119" t="str">
            <v>Computer, Network Security</v>
          </cell>
          <cell r="K1119" t="str">
            <v>Information Technology</v>
          </cell>
          <cell r="L1119" t="str">
            <v>Snode Technologies</v>
          </cell>
          <cell r="M1119">
            <v>0.9</v>
          </cell>
          <cell r="N1119" t="str">
            <v>43629Snode Technologies50000</v>
          </cell>
          <cell r="O1119" t="str">
            <v/>
          </cell>
          <cell r="P1119">
            <v>1</v>
          </cell>
          <cell r="Q1119">
            <v>2016</v>
          </cell>
          <cell r="R1119">
            <v>75000</v>
          </cell>
          <cell r="S1119">
            <v>0</v>
          </cell>
          <cell r="T1119" t="str">
            <v>1. Grant</v>
          </cell>
          <cell r="U1119" t="str">
            <v>Other Technologies &amp; Information Technology</v>
          </cell>
          <cell r="V1119">
            <v>2019</v>
          </cell>
          <cell r="W1119">
            <v>6</v>
          </cell>
          <cell r="X1119">
            <v>2</v>
          </cell>
          <cell r="Y1119">
            <v>1</v>
          </cell>
          <cell r="Z1119">
            <v>1</v>
          </cell>
        </row>
        <row r="1120">
          <cell r="A1120">
            <v>43629</v>
          </cell>
          <cell r="B1120" t="str">
            <v>WayaWaya</v>
          </cell>
          <cell r="C1120">
            <v>50000</v>
          </cell>
          <cell r="E1120" t="str">
            <v>Grant</v>
          </cell>
          <cell r="F1120" t="str">
            <v>Meltwater Entrepreneurial School of Technology (MEST)</v>
          </cell>
          <cell r="G1120" t="str">
            <v>https://techmoran.com/2019/06/13/kenyas-wayawaya-ghanas-oze-snode-technologies-from-south-africa-win-mest-africa-challenge-2019/</v>
          </cell>
          <cell r="H1120" t="str">
            <v>Kenya</v>
          </cell>
          <cell r="I1120" t="str">
            <v>Kenya</v>
          </cell>
          <cell r="J1120" t="str">
            <v>E-Commerce, Financial Services, FinTech, Mobile, Mobile Payments</v>
          </cell>
          <cell r="K1120" t="str">
            <v>Financial Services</v>
          </cell>
          <cell r="L1120" t="str">
            <v>WayaWaya</v>
          </cell>
          <cell r="M1120">
            <v>0.9</v>
          </cell>
          <cell r="N1120" t="str">
            <v>43629WayaWaya50000</v>
          </cell>
          <cell r="O1120" t="str">
            <v/>
          </cell>
          <cell r="P1120">
            <v>1</v>
          </cell>
          <cell r="Q1120">
            <v>2016</v>
          </cell>
          <cell r="R1120">
            <v>75000</v>
          </cell>
          <cell r="S1120">
            <v>0</v>
          </cell>
          <cell r="T1120" t="str">
            <v>1. Grant</v>
          </cell>
          <cell r="U1120" t="str">
            <v>Financial Services</v>
          </cell>
          <cell r="V1120">
            <v>2019</v>
          </cell>
          <cell r="W1120">
            <v>6</v>
          </cell>
          <cell r="X1120">
            <v>2</v>
          </cell>
          <cell r="Y1120">
            <v>1</v>
          </cell>
          <cell r="Z1120">
            <v>1</v>
          </cell>
        </row>
        <row r="1121">
          <cell r="A1121">
            <v>43629</v>
          </cell>
          <cell r="B1121" t="str">
            <v>Snode Technologies</v>
          </cell>
          <cell r="C1121">
            <v>25000</v>
          </cell>
          <cell r="E1121" t="str">
            <v>Debt Financing</v>
          </cell>
          <cell r="F1121" t="str">
            <v>Microsoft</v>
          </cell>
          <cell r="G1121" t="str">
            <v>https://techmoran.com/2019/06/13/kenyas-wayawaya-ghanas-oze-snode-technologies-from-south-africa-win-mest-africa-challenge-2019/</v>
          </cell>
          <cell r="H1121" t="str">
            <v>South Africa</v>
          </cell>
          <cell r="I1121" t="str">
            <v>South Africa</v>
          </cell>
          <cell r="J1121" t="str">
            <v>Computer, Network Security</v>
          </cell>
          <cell r="K1121" t="str">
            <v>Information Technology</v>
          </cell>
          <cell r="L1121" t="str">
            <v>Snode Technologies</v>
          </cell>
          <cell r="M1121">
            <v>0.9</v>
          </cell>
          <cell r="N1121" t="str">
            <v>43629Snode Technologies25000</v>
          </cell>
          <cell r="O1121" t="str">
            <v/>
          </cell>
          <cell r="P1121">
            <v>1</v>
          </cell>
          <cell r="Q1121">
            <v>2016</v>
          </cell>
          <cell r="R1121">
            <v>75000</v>
          </cell>
          <cell r="S1121">
            <v>0</v>
          </cell>
          <cell r="T1121" t="str">
            <v>5. Debt Financing</v>
          </cell>
          <cell r="U1121" t="str">
            <v>Other Technologies &amp; Information Technology</v>
          </cell>
          <cell r="V1121">
            <v>2019</v>
          </cell>
          <cell r="W1121">
            <v>6</v>
          </cell>
          <cell r="X1121">
            <v>2</v>
          </cell>
          <cell r="Y1121">
            <v>1</v>
          </cell>
          <cell r="Z1121">
            <v>1</v>
          </cell>
        </row>
        <row r="1122">
          <cell r="A1122">
            <v>43629</v>
          </cell>
          <cell r="B1122" t="str">
            <v>WayaWaya</v>
          </cell>
          <cell r="C1122">
            <v>25000</v>
          </cell>
          <cell r="E1122" t="str">
            <v>Debt Financing</v>
          </cell>
          <cell r="F1122" t="str">
            <v>Microsoft</v>
          </cell>
          <cell r="G1122" t="str">
            <v>https://techmoran.com/2019/06/13/kenyas-wayawaya-ghanas-oze-snode-technologies-from-south-africa-win-mest-africa-challenge-2019/</v>
          </cell>
          <cell r="H1122" t="str">
            <v>Kenya</v>
          </cell>
          <cell r="I1122" t="str">
            <v>Kenya</v>
          </cell>
          <cell r="J1122" t="str">
            <v>E-Commerce, Financial Services, FinTech, Mobile, Mobile Payments</v>
          </cell>
          <cell r="K1122" t="str">
            <v>Financial Services</v>
          </cell>
          <cell r="L1122" t="str">
            <v>WayaWaya</v>
          </cell>
          <cell r="M1122">
            <v>0.9</v>
          </cell>
          <cell r="N1122" t="str">
            <v>43629WayaWaya25000</v>
          </cell>
          <cell r="O1122" t="str">
            <v/>
          </cell>
          <cell r="P1122">
            <v>1</v>
          </cell>
          <cell r="Q1122">
            <v>2016</v>
          </cell>
          <cell r="R1122">
            <v>75000</v>
          </cell>
          <cell r="S1122">
            <v>0</v>
          </cell>
          <cell r="T1122" t="str">
            <v>5. Debt Financing</v>
          </cell>
          <cell r="U1122" t="str">
            <v>Financial Services</v>
          </cell>
          <cell r="V1122">
            <v>2019</v>
          </cell>
          <cell r="W1122">
            <v>6</v>
          </cell>
          <cell r="X1122">
            <v>2</v>
          </cell>
          <cell r="Y1122">
            <v>1</v>
          </cell>
          <cell r="Z1122">
            <v>1</v>
          </cell>
        </row>
        <row r="1123">
          <cell r="A1123">
            <v>43631</v>
          </cell>
          <cell r="B1123" t="str">
            <v>Max.ng</v>
          </cell>
          <cell r="C1123">
            <v>6000000</v>
          </cell>
          <cell r="E1123" t="str">
            <v>Series A</v>
          </cell>
          <cell r="F1123" t="str">
            <v>Novastar Ventures, Yamaha, Breakthrough Energy Ventures, Zrosk Investment Management, Alitheia Capital</v>
          </cell>
          <cell r="G1123" t="str">
            <v>https://techcrunch.com/2019/06/20/max-ng-raises-7m-round-backed-by-yamaha-and-pilots-evs-in-nigeria/</v>
          </cell>
          <cell r="H1123" t="str">
            <v>Nigeria</v>
          </cell>
          <cell r="I1123" t="str">
            <v>Nigeria</v>
          </cell>
          <cell r="J1123" t="str">
            <v>Hyperlocal logistics, On-demand Delivery, Transportation, Delivery Services, E-Commerce Logsitics, Okada, and Moto-Taxi, Ride-Hailing</v>
          </cell>
          <cell r="K1123" t="str">
            <v>Transport &amp; Logistics</v>
          </cell>
          <cell r="L1123" t="str">
            <v>Max.ng</v>
          </cell>
          <cell r="M1123">
            <v>0.9</v>
          </cell>
          <cell r="N1123" t="str">
            <v>43631Max.ng6000000</v>
          </cell>
          <cell r="O1123" t="str">
            <v/>
          </cell>
          <cell r="P1123">
            <v>1</v>
          </cell>
          <cell r="Q1123">
            <v>2015</v>
          </cell>
          <cell r="R1123">
            <v>8100000</v>
          </cell>
          <cell r="S1123">
            <v>0</v>
          </cell>
          <cell r="T1123" t="str">
            <v>3. Early Venture</v>
          </cell>
          <cell r="U1123" t="str">
            <v>Transport &amp; Logistics</v>
          </cell>
          <cell r="V1123">
            <v>2019</v>
          </cell>
          <cell r="W1123">
            <v>6</v>
          </cell>
          <cell r="X1123">
            <v>2</v>
          </cell>
          <cell r="Y1123">
            <v>1</v>
          </cell>
          <cell r="Z1123">
            <v>5</v>
          </cell>
        </row>
        <row r="1124">
          <cell r="A1124">
            <v>43631</v>
          </cell>
          <cell r="B1124" t="str">
            <v>Max.ng</v>
          </cell>
          <cell r="C1124">
            <v>1000000</v>
          </cell>
          <cell r="E1124" t="str">
            <v>Grant</v>
          </cell>
          <cell r="F1124" t="str">
            <v>Novastar Ventures, Yamaha, Breakthrough Energy Ventures, Zrosk Investment Management, Alitheia Capital</v>
          </cell>
          <cell r="G1124" t="str">
            <v>https://techcrunch.com/2019/06/20/max-ng-raises-7m-round-backed-by-yamaha-and-pilots-evs-in-nigeria/</v>
          </cell>
          <cell r="H1124" t="str">
            <v>Nigeria</v>
          </cell>
          <cell r="I1124" t="str">
            <v>Nigeria</v>
          </cell>
          <cell r="J1124" t="str">
            <v>Hyperlocal logistics, On-demand Delivery, Transportation, Delivery Services, E-Commerce Logsitics, Okada, and Moto-Taxi, Ride-Hailing</v>
          </cell>
          <cell r="K1124" t="str">
            <v>Transport &amp; Logistics</v>
          </cell>
          <cell r="L1124" t="str">
            <v>Max.ng</v>
          </cell>
          <cell r="M1124">
            <v>0.9</v>
          </cell>
          <cell r="N1124" t="str">
            <v>43631Max.ng1000000</v>
          </cell>
          <cell r="O1124" t="str">
            <v/>
          </cell>
          <cell r="P1124">
            <v>1</v>
          </cell>
          <cell r="Q1124">
            <v>2015</v>
          </cell>
          <cell r="R1124">
            <v>8100000</v>
          </cell>
          <cell r="S1124">
            <v>0</v>
          </cell>
          <cell r="T1124" t="str">
            <v>1. Grant</v>
          </cell>
          <cell r="U1124" t="str">
            <v>Transport &amp; Logistics</v>
          </cell>
          <cell r="V1124">
            <v>2019</v>
          </cell>
          <cell r="W1124">
            <v>6</v>
          </cell>
          <cell r="X1124">
            <v>2</v>
          </cell>
          <cell r="Y1124">
            <v>1</v>
          </cell>
          <cell r="Z1124">
            <v>5</v>
          </cell>
        </row>
        <row r="1125">
          <cell r="A1125">
            <v>43632</v>
          </cell>
          <cell r="B1125" t="str">
            <v>Eksab</v>
          </cell>
          <cell r="C1125" t="str">
            <v>Undisclosed</v>
          </cell>
          <cell r="E1125" t="str">
            <v>Seed</v>
          </cell>
          <cell r="F1125" t="str">
            <v>500 Startups</v>
          </cell>
          <cell r="G1125" t="str">
            <v>https://magnitt.com/news/eksab-raises-seed-investment-500-startups-and-poised-become-leading-daily-fantasy-sports-platform</v>
          </cell>
          <cell r="H1125" t="str">
            <v>Egypt</v>
          </cell>
          <cell r="I1125" t="str">
            <v>Egypt</v>
          </cell>
          <cell r="J1125" t="str">
            <v>Fantasy Sports</v>
          </cell>
          <cell r="K1125" t="str">
            <v>Media/ Entertainment</v>
          </cell>
          <cell r="L1125" t="str">
            <v>Eksab</v>
          </cell>
          <cell r="M1125">
            <v>0.9</v>
          </cell>
          <cell r="N1125" t="str">
            <v>43632EksabUndisclosed</v>
          </cell>
          <cell r="O1125" t="str">
            <v/>
          </cell>
          <cell r="P1125">
            <v>0</v>
          </cell>
          <cell r="Q1125">
            <v>2017</v>
          </cell>
          <cell r="R1125">
            <v>0</v>
          </cell>
          <cell r="S1125">
            <v>0</v>
          </cell>
          <cell r="T1125" t="str">
            <v>2. Seed</v>
          </cell>
          <cell r="U1125" t="str">
            <v>Media &amp; Entertainment</v>
          </cell>
          <cell r="V1125">
            <v>2019</v>
          </cell>
          <cell r="W1125">
            <v>6</v>
          </cell>
          <cell r="X1125">
            <v>2</v>
          </cell>
          <cell r="Y1125">
            <v>1</v>
          </cell>
          <cell r="Z1125">
            <v>1</v>
          </cell>
        </row>
        <row r="1126">
          <cell r="A1126">
            <v>43633</v>
          </cell>
          <cell r="B1126" t="str">
            <v>Farmerline</v>
          </cell>
          <cell r="C1126" t="str">
            <v>Undisclosed</v>
          </cell>
          <cell r="E1126" t="str">
            <v>Grant</v>
          </cell>
          <cell r="F1126" t="str">
            <v>African Development Bank</v>
          </cell>
          <cell r="G1126" t="str">
            <v>http://disrupt-africa.com/2019/06/ghanaian-agri-tech-startup-farmerline-secures-afdb-grant-funding/</v>
          </cell>
          <cell r="H1126" t="str">
            <v>Ghana</v>
          </cell>
          <cell r="I1126" t="str">
            <v>Ghana</v>
          </cell>
          <cell r="J1126" t="str">
            <v>Agtech, Data Analytics</v>
          </cell>
          <cell r="K1126" t="str">
            <v>Agriculture</v>
          </cell>
          <cell r="L1126" t="str">
            <v>Farmerline</v>
          </cell>
          <cell r="M1126">
            <v>0.9</v>
          </cell>
          <cell r="N1126" t="str">
            <v>43633FarmerlineUndisclosed</v>
          </cell>
          <cell r="O1126" t="str">
            <v/>
          </cell>
          <cell r="P1126">
            <v>0</v>
          </cell>
          <cell r="Q1126">
            <v>2012</v>
          </cell>
          <cell r="R1126">
            <v>742000</v>
          </cell>
          <cell r="S1126">
            <v>0</v>
          </cell>
          <cell r="T1126" t="str">
            <v>1. Grant</v>
          </cell>
          <cell r="U1126" t="str">
            <v>Agriculture</v>
          </cell>
          <cell r="V1126">
            <v>2019</v>
          </cell>
          <cell r="W1126">
            <v>6</v>
          </cell>
          <cell r="X1126">
            <v>2</v>
          </cell>
          <cell r="Y1126">
            <v>1</v>
          </cell>
          <cell r="Z1126">
            <v>1</v>
          </cell>
        </row>
        <row r="1127">
          <cell r="A1127">
            <v>43634</v>
          </cell>
          <cell r="B1127" t="str">
            <v>Savannah Brands</v>
          </cell>
          <cell r="C1127" t="str">
            <v>Undisclosed</v>
          </cell>
          <cell r="E1127" t="str">
            <v>Seed</v>
          </cell>
          <cell r="F1127" t="str">
            <v>Chandaria Capital</v>
          </cell>
          <cell r="G1127" t="str">
            <v>https://www.linkedin.com/posts/estherndeti_business-deals-privateequity-activity-6559397927385649152-T_0N</v>
          </cell>
          <cell r="H1127" t="str">
            <v>Kenya</v>
          </cell>
          <cell r="I1127" t="str">
            <v>Kenya</v>
          </cell>
          <cell r="J1127" t="str">
            <v>Food and Beverages</v>
          </cell>
          <cell r="K1127" t="str">
            <v>E-Commerce &amp; Retail</v>
          </cell>
          <cell r="L1127" t="str">
            <v>Savannah Brands</v>
          </cell>
          <cell r="M1127">
            <v>0.9</v>
          </cell>
          <cell r="N1127" t="str">
            <v>43634Savannah BrandsUndisclosed</v>
          </cell>
          <cell r="O1127" t="str">
            <v/>
          </cell>
          <cell r="P1127">
            <v>0</v>
          </cell>
          <cell r="Q1127">
            <v>2017</v>
          </cell>
          <cell r="R1127">
            <v>0</v>
          </cell>
          <cell r="S1127">
            <v>0</v>
          </cell>
          <cell r="T1127" t="str">
            <v>2. Seed</v>
          </cell>
          <cell r="U1127" t="str">
            <v>E-commerce &amp; Retail</v>
          </cell>
          <cell r="V1127">
            <v>2019</v>
          </cell>
          <cell r="W1127">
            <v>6</v>
          </cell>
          <cell r="X1127">
            <v>2</v>
          </cell>
          <cell r="Y1127">
            <v>1</v>
          </cell>
          <cell r="Z1127">
            <v>1</v>
          </cell>
        </row>
        <row r="1128">
          <cell r="A1128">
            <v>43634</v>
          </cell>
          <cell r="B1128" t="str">
            <v>Kwangu Kwako</v>
          </cell>
          <cell r="C1128">
            <v>20000</v>
          </cell>
          <cell r="E1128" t="str">
            <v>Grant</v>
          </cell>
          <cell r="F1128" t="str">
            <v>MIT D-Lab Scale-Ups fellowship</v>
          </cell>
          <cell r="G1128" t="str">
            <v>https://techmoran.com/2019/06/18/six-east-african-startup-entrepreneurs-receive-12000-from-mit-d-lab-scale-ups-fellowships-program/</v>
          </cell>
          <cell r="H1128" t="str">
            <v>Kenya</v>
          </cell>
          <cell r="I1128" t="str">
            <v>Kenya</v>
          </cell>
          <cell r="J1128" t="str">
            <v>Construction, Housing Solutions</v>
          </cell>
          <cell r="K1128" t="str">
            <v>Real Estate</v>
          </cell>
          <cell r="L1128" t="str">
            <v>Kwangu Kwako</v>
          </cell>
          <cell r="M1128">
            <v>0.9</v>
          </cell>
          <cell r="N1128" t="str">
            <v>43634Kwangu Kwako20000</v>
          </cell>
          <cell r="O1128" t="str">
            <v/>
          </cell>
          <cell r="P1128">
            <v>1</v>
          </cell>
          <cell r="Q1128">
            <v>2015</v>
          </cell>
          <cell r="R1128">
            <v>20000</v>
          </cell>
          <cell r="S1128">
            <v>0</v>
          </cell>
          <cell r="T1128" t="str">
            <v>1. Grant</v>
          </cell>
          <cell r="U1128" t="str">
            <v>Construction &amp; Real Estate</v>
          </cell>
          <cell r="V1128">
            <v>2019</v>
          </cell>
          <cell r="W1128">
            <v>6</v>
          </cell>
          <cell r="X1128">
            <v>2</v>
          </cell>
          <cell r="Y1128">
            <v>1</v>
          </cell>
          <cell r="Z1128">
            <v>1</v>
          </cell>
        </row>
        <row r="1129">
          <cell r="A1129">
            <v>43634</v>
          </cell>
          <cell r="B1129" t="str">
            <v>Solar Freeze</v>
          </cell>
          <cell r="C1129">
            <v>20000</v>
          </cell>
          <cell r="E1129" t="str">
            <v>Grant</v>
          </cell>
          <cell r="F1129" t="str">
            <v>MIT D-Lab Scale-Ups fellowship</v>
          </cell>
          <cell r="G1129" t="str">
            <v>https://techmoran.com/2019/06/18/six-east-african-startup-entrepreneurs-receive-12000-from-mit-d-lab-scale-ups-fellowships-program/</v>
          </cell>
          <cell r="H1129" t="str">
            <v>Kenya</v>
          </cell>
          <cell r="I1129" t="str">
            <v>Kenya</v>
          </cell>
          <cell r="J1129" t="str">
            <v>Clean Energy, Solar</v>
          </cell>
          <cell r="K1129" t="str">
            <v>Energy &amp; Environment Resources</v>
          </cell>
          <cell r="L1129" t="str">
            <v>Solar Freeze</v>
          </cell>
          <cell r="M1129">
            <v>0.9</v>
          </cell>
          <cell r="N1129" t="str">
            <v>43634Solar Freeze20000</v>
          </cell>
          <cell r="O1129" t="str">
            <v/>
          </cell>
          <cell r="P1129">
            <v>1</v>
          </cell>
          <cell r="Q1129">
            <v>2016</v>
          </cell>
          <cell r="R1129">
            <v>95000</v>
          </cell>
          <cell r="S1129">
            <v>0</v>
          </cell>
          <cell r="T1129" t="str">
            <v>1. Grant</v>
          </cell>
          <cell r="U1129" t="e">
            <v>#N/A</v>
          </cell>
          <cell r="V1129">
            <v>2019</v>
          </cell>
          <cell r="W1129">
            <v>6</v>
          </cell>
          <cell r="X1129">
            <v>2</v>
          </cell>
          <cell r="Y1129">
            <v>1</v>
          </cell>
          <cell r="Z1129">
            <v>1</v>
          </cell>
        </row>
        <row r="1130">
          <cell r="A1130">
            <v>43634</v>
          </cell>
          <cell r="B1130" t="str">
            <v>EcoAct Tanzania</v>
          </cell>
          <cell r="C1130">
            <v>20000</v>
          </cell>
          <cell r="E1130" t="str">
            <v>Grant</v>
          </cell>
          <cell r="F1130" t="str">
            <v>MIT D-Lab Scale-Ups fellowship</v>
          </cell>
          <cell r="G1130" t="str">
            <v>https://techmoran.com/2019/06/18/six-east-african-startup-entrepreneurs-receive-12000-from-mit-d-lab-scale-ups-fellowships-program/</v>
          </cell>
          <cell r="H1130" t="str">
            <v>Tanzania</v>
          </cell>
          <cell r="I1130" t="str">
            <v>Tanzania</v>
          </cell>
          <cell r="J1130" t="str">
            <v>Recycling, Waste management</v>
          </cell>
          <cell r="K1130" t="str">
            <v>Energy &amp; Environment Resources</v>
          </cell>
          <cell r="L1130" t="str">
            <v>EcoAct Tanzania</v>
          </cell>
          <cell r="M1130">
            <v>0.9</v>
          </cell>
          <cell r="N1130" t="str">
            <v>43634EcoAct Tanzania20000</v>
          </cell>
          <cell r="O1130" t="str">
            <v/>
          </cell>
          <cell r="P1130">
            <v>1</v>
          </cell>
          <cell r="Q1130">
            <v>2015</v>
          </cell>
          <cell r="R1130">
            <v>20000</v>
          </cell>
          <cell r="S1130">
            <v>0</v>
          </cell>
          <cell r="T1130" t="str">
            <v>1. Grant</v>
          </cell>
          <cell r="U1130" t="e">
            <v>#N/A</v>
          </cell>
          <cell r="V1130">
            <v>2019</v>
          </cell>
          <cell r="W1130">
            <v>6</v>
          </cell>
          <cell r="X1130">
            <v>2</v>
          </cell>
          <cell r="Y1130">
            <v>1</v>
          </cell>
          <cell r="Z1130">
            <v>1</v>
          </cell>
        </row>
        <row r="1131">
          <cell r="A1131">
            <v>43634</v>
          </cell>
          <cell r="B1131" t="str">
            <v>Expressions Global Group</v>
          </cell>
          <cell r="C1131">
            <v>20000</v>
          </cell>
          <cell r="E1131" t="str">
            <v>Grant</v>
          </cell>
          <cell r="F1131" t="str">
            <v>MIT D-Lab Scale-Ups fellowship</v>
          </cell>
          <cell r="G1131" t="str">
            <v>https://techmoran.com/2019/06/18/six-east-african-startup-entrepreneurs-receive-12000-from-mit-d-lab-scale-ups-fellowships-program/</v>
          </cell>
          <cell r="H1131" t="str">
            <v>Kenya</v>
          </cell>
          <cell r="I1131" t="str">
            <v>Kenya</v>
          </cell>
          <cell r="J1131" t="str">
            <v>Water access, Environment</v>
          </cell>
          <cell r="K1131" t="str">
            <v>Resource&amp; Energy</v>
          </cell>
          <cell r="L1131" t="str">
            <v>Expressions Global Group</v>
          </cell>
          <cell r="M1131">
            <v>0.9</v>
          </cell>
          <cell r="N1131" t="str">
            <v>43634Expressions Global Group20000</v>
          </cell>
          <cell r="O1131" t="str">
            <v/>
          </cell>
          <cell r="P1131">
            <v>1</v>
          </cell>
          <cell r="Q1131">
            <v>2015</v>
          </cell>
          <cell r="R1131">
            <v>20000</v>
          </cell>
          <cell r="S1131">
            <v>0</v>
          </cell>
          <cell r="T1131" t="str">
            <v>1. Grant</v>
          </cell>
          <cell r="U1131" t="e">
            <v>#N/A</v>
          </cell>
          <cell r="V1131">
            <v>2019</v>
          </cell>
          <cell r="W1131">
            <v>6</v>
          </cell>
          <cell r="X1131">
            <v>2</v>
          </cell>
          <cell r="Y1131">
            <v>1</v>
          </cell>
          <cell r="Z1131">
            <v>1</v>
          </cell>
        </row>
        <row r="1132">
          <cell r="A1132">
            <v>43634</v>
          </cell>
          <cell r="B1132" t="str">
            <v>Clinicpesa</v>
          </cell>
          <cell r="C1132">
            <v>20000</v>
          </cell>
          <cell r="E1132" t="str">
            <v>Grant</v>
          </cell>
          <cell r="F1132" t="str">
            <v>MIT D-Lab Scale-Ups fellowship</v>
          </cell>
          <cell r="G1132" t="str">
            <v>https://techmoran.com/2019/06/18/six-east-african-startup-entrepreneurs-receive-12000-from-mit-d-lab-scale-ups-fellowships-program/</v>
          </cell>
          <cell r="H1132" t="str">
            <v>Uganda</v>
          </cell>
          <cell r="I1132" t="str">
            <v>Uganda</v>
          </cell>
          <cell r="J1132" t="str">
            <v>Healthcare, MicroSavings, Financial Services</v>
          </cell>
          <cell r="K1132" t="str">
            <v>Financial Services</v>
          </cell>
          <cell r="L1132" t="str">
            <v>Clinicpesa</v>
          </cell>
          <cell r="M1132">
            <v>0.9</v>
          </cell>
          <cell r="N1132" t="str">
            <v>43634Clinicpesa20000</v>
          </cell>
          <cell r="O1132" t="str">
            <v/>
          </cell>
          <cell r="P1132">
            <v>1</v>
          </cell>
          <cell r="Q1132">
            <v>2016</v>
          </cell>
          <cell r="R1132">
            <v>20000</v>
          </cell>
          <cell r="S1132">
            <v>0</v>
          </cell>
          <cell r="T1132" t="str">
            <v>1. Grant</v>
          </cell>
          <cell r="U1132" t="str">
            <v>Financial Services</v>
          </cell>
          <cell r="V1132">
            <v>2019</v>
          </cell>
          <cell r="W1132">
            <v>6</v>
          </cell>
          <cell r="X1132">
            <v>2</v>
          </cell>
          <cell r="Y1132">
            <v>1</v>
          </cell>
          <cell r="Z1132">
            <v>1</v>
          </cell>
        </row>
        <row r="1133">
          <cell r="A1133">
            <v>43634</v>
          </cell>
          <cell r="B1133" t="str">
            <v>FixChap</v>
          </cell>
          <cell r="C1133">
            <v>20000</v>
          </cell>
          <cell r="E1133" t="str">
            <v>Grant</v>
          </cell>
          <cell r="F1133" t="str">
            <v>MIT D-Lab Scale-Ups fellowship</v>
          </cell>
          <cell r="G1133" t="str">
            <v>https://techmoran.com/2019/06/18/six-east-african-startup-entrepreneurs-receive-12000-from-mit-d-lab-scale-ups-fellowships-program/</v>
          </cell>
          <cell r="H1133" t="str">
            <v>Tanzania</v>
          </cell>
          <cell r="I1133" t="str">
            <v>Tanzania</v>
          </cell>
          <cell r="J1133" t="str">
            <v>Repair needs</v>
          </cell>
          <cell r="K1133" t="str">
            <v>Information Technology</v>
          </cell>
          <cell r="L1133" t="str">
            <v>FixChap</v>
          </cell>
          <cell r="M1133">
            <v>0.9</v>
          </cell>
          <cell r="N1133" t="str">
            <v>43634FixChap20000</v>
          </cell>
          <cell r="O1133" t="str">
            <v/>
          </cell>
          <cell r="P1133">
            <v>1</v>
          </cell>
          <cell r="Q1133">
            <v>2017</v>
          </cell>
          <cell r="R1133">
            <v>20000</v>
          </cell>
          <cell r="S1133">
            <v>0</v>
          </cell>
          <cell r="T1133" t="str">
            <v>1. Grant</v>
          </cell>
          <cell r="U1133" t="str">
            <v>Other Technologies &amp; Information Technology</v>
          </cell>
          <cell r="V1133">
            <v>2019</v>
          </cell>
          <cell r="W1133">
            <v>6</v>
          </cell>
          <cell r="X1133">
            <v>2</v>
          </cell>
          <cell r="Y1133">
            <v>1</v>
          </cell>
          <cell r="Z1133">
            <v>1</v>
          </cell>
        </row>
        <row r="1134">
          <cell r="A1134">
            <v>43635</v>
          </cell>
          <cell r="B1134" t="str">
            <v>Eksab</v>
          </cell>
          <cell r="C1134" t="str">
            <v>Undisclosed</v>
          </cell>
          <cell r="E1134" t="str">
            <v>Seed</v>
          </cell>
          <cell r="F1134" t="str">
            <v>500 Startups</v>
          </cell>
          <cell r="G1134" t="str">
            <v>https://ventureburn.com/2019/06/eksab-investment-500-startups/</v>
          </cell>
          <cell r="H1134" t="str">
            <v>Egypt</v>
          </cell>
          <cell r="I1134" t="str">
            <v>Egypt</v>
          </cell>
          <cell r="J1134" t="str">
            <v>Fantasy Sports</v>
          </cell>
          <cell r="K1134" t="str">
            <v>Media/ Entertainment</v>
          </cell>
          <cell r="L1134" t="str">
            <v>Eksab</v>
          </cell>
          <cell r="M1134">
            <v>0.9</v>
          </cell>
          <cell r="N1134" t="str">
            <v>43635EksabUndisclosed</v>
          </cell>
          <cell r="O1134" t="str">
            <v/>
          </cell>
          <cell r="P1134">
            <v>0</v>
          </cell>
          <cell r="Q1134">
            <v>2017</v>
          </cell>
          <cell r="R1134">
            <v>0</v>
          </cell>
          <cell r="S1134">
            <v>0</v>
          </cell>
          <cell r="T1134" t="str">
            <v>2. Seed</v>
          </cell>
          <cell r="U1134" t="str">
            <v>Media &amp; Entertainment</v>
          </cell>
          <cell r="V1134">
            <v>2019</v>
          </cell>
          <cell r="W1134">
            <v>6</v>
          </cell>
          <cell r="X1134">
            <v>2</v>
          </cell>
          <cell r="Y1134">
            <v>1</v>
          </cell>
          <cell r="Z1134">
            <v>1</v>
          </cell>
        </row>
        <row r="1135">
          <cell r="A1135">
            <v>43636</v>
          </cell>
          <cell r="B1135" t="str">
            <v>Swvl</v>
          </cell>
          <cell r="C1135">
            <v>42000000</v>
          </cell>
          <cell r="E1135" t="str">
            <v>Series C</v>
          </cell>
          <cell r="F1135" t="str">
            <v>Vostok New Ventures, BECO Capital, Endeavor Catalyst, OTF Jasoor Venture, Sawari Ventures, DASH Ventures</v>
          </cell>
          <cell r="G1135" t="str">
            <v>https://magnitt.com/news/egyptian-rival-uber-raises-42-million-african-expansion?utm_source=Funding+Updates&amp;utm_campaign=7c7aa4073f-eksab_funding_COPY_01&amp;utm_medium=email&amp;utm_term=0_cca7bdcb23-7c7aa4073f-109132265#utm_source=newsletter&amp;utm_medium=email&amp;utm_campaign=swvl</v>
          </cell>
          <cell r="H1135" t="str">
            <v>Egypt</v>
          </cell>
          <cell r="I1135" t="str">
            <v>Egypt</v>
          </cell>
          <cell r="J1135" t="str">
            <v>Internet, Mobile Apps, Transportation, Travel, Ride hailing</v>
          </cell>
          <cell r="K1135" t="str">
            <v>Transport &amp; Logistics</v>
          </cell>
          <cell r="L1135" t="str">
            <v>Swvl</v>
          </cell>
          <cell r="M1135">
            <v>0.9</v>
          </cell>
          <cell r="N1135" t="str">
            <v>43636Swvl42000000</v>
          </cell>
          <cell r="O1135" t="str">
            <v/>
          </cell>
          <cell r="P1135">
            <v>1</v>
          </cell>
          <cell r="Q1135">
            <v>2017</v>
          </cell>
          <cell r="R1135">
            <v>80500000</v>
          </cell>
          <cell r="S1135">
            <v>0</v>
          </cell>
          <cell r="T1135" t="str">
            <v>4. Late Venture</v>
          </cell>
          <cell r="U1135" t="str">
            <v>Transport &amp; Logistics</v>
          </cell>
          <cell r="V1135">
            <v>2019</v>
          </cell>
          <cell r="W1135">
            <v>6</v>
          </cell>
          <cell r="X1135">
            <v>2</v>
          </cell>
          <cell r="Y1135">
            <v>1</v>
          </cell>
          <cell r="Z1135">
            <v>6</v>
          </cell>
        </row>
        <row r="1136">
          <cell r="A1136">
            <v>43636</v>
          </cell>
          <cell r="B1136" t="str">
            <v>Sweepsouth</v>
          </cell>
          <cell r="C1136">
            <v>2100000</v>
          </cell>
          <cell r="E1136" t="str">
            <v>Series B</v>
          </cell>
          <cell r="F1136" t="str">
            <v>Naspers Foundry</v>
          </cell>
          <cell r="G1136" t="str">
            <v>https://ventureburn.com/2019/06/naspers-foundry-first-deal-r30m-sweepsouth/</v>
          </cell>
          <cell r="H1136" t="str">
            <v>South Africa</v>
          </cell>
          <cell r="I1136" t="str">
            <v>South Africa</v>
          </cell>
          <cell r="J1136" t="str">
            <v>Home Improvement, Home Services, Internet</v>
          </cell>
          <cell r="K1136" t="str">
            <v>Commercial &amp; Professional Services</v>
          </cell>
          <cell r="L1136" t="str">
            <v>Sweepsouth</v>
          </cell>
          <cell r="M1136">
            <v>0.9</v>
          </cell>
          <cell r="N1136" t="str">
            <v>43636Sweepsouth2100000</v>
          </cell>
          <cell r="O1136" t="str">
            <v/>
          </cell>
          <cell r="P1136">
            <v>1</v>
          </cell>
          <cell r="Q1136">
            <v>2014</v>
          </cell>
          <cell r="R1136">
            <v>2700000</v>
          </cell>
          <cell r="S1136">
            <v>0</v>
          </cell>
          <cell r="T1136" t="str">
            <v>3. Early Venture</v>
          </cell>
          <cell r="U1136" t="str">
            <v>Other Technologies &amp; Information Technology</v>
          </cell>
          <cell r="V1136">
            <v>2019</v>
          </cell>
          <cell r="W1136">
            <v>6</v>
          </cell>
          <cell r="X1136">
            <v>2</v>
          </cell>
          <cell r="Y1136">
            <v>1</v>
          </cell>
          <cell r="Z1136">
            <v>1</v>
          </cell>
        </row>
        <row r="1137">
          <cell r="A1137">
            <v>43636</v>
          </cell>
          <cell r="B1137" t="str">
            <v>MDaas Global</v>
          </cell>
          <cell r="C1137">
            <v>1060000</v>
          </cell>
          <cell r="E1137" t="str">
            <v>Seed</v>
          </cell>
          <cell r="F1137" t="str">
            <v>Consonance Investment Managers, Techstars, Finca Ventures, Greetree Investment Company</v>
          </cell>
          <cell r="G1137" t="str">
            <v>https://ventureburn.com/2019/06/mdaas-global-seed-round/</v>
          </cell>
          <cell r="H1137" t="str">
            <v>Nigeria</v>
          </cell>
          <cell r="I1137" t="str">
            <v>Nigeria</v>
          </cell>
          <cell r="J1137" t="str">
            <v>Medical Equipment, Medical Equipment Maintenance &amp; Repair, Training, Medical Equipment Financing, Economic Development, Shipping and Logistics, Biomedical Training, Medical Diagnostics, and Primary Care</v>
          </cell>
          <cell r="K1137" t="str">
            <v>Healthcare &amp; Pharma</v>
          </cell>
          <cell r="L1137" t="str">
            <v>Mdaas Global</v>
          </cell>
          <cell r="M1137">
            <v>0.9</v>
          </cell>
          <cell r="N1137" t="str">
            <v>43636MDaas Global1060000</v>
          </cell>
          <cell r="O1137" t="str">
            <v/>
          </cell>
          <cell r="P1137">
            <v>1</v>
          </cell>
          <cell r="Q1137">
            <v>2016</v>
          </cell>
          <cell r="R1137">
            <v>1280000</v>
          </cell>
          <cell r="S1137">
            <v>0</v>
          </cell>
          <cell r="T1137" t="str">
            <v>2. Seed</v>
          </cell>
          <cell r="U1137" t="str">
            <v>Health &amp; Pharmaceuticals</v>
          </cell>
          <cell r="V1137">
            <v>2019</v>
          </cell>
          <cell r="W1137">
            <v>6</v>
          </cell>
          <cell r="X1137">
            <v>2</v>
          </cell>
          <cell r="Y1137">
            <v>1</v>
          </cell>
          <cell r="Z1137">
            <v>4</v>
          </cell>
        </row>
        <row r="1138">
          <cell r="A1138">
            <v>43636</v>
          </cell>
          <cell r="B1138" t="str">
            <v>PayNas</v>
          </cell>
          <cell r="C1138">
            <v>50000</v>
          </cell>
          <cell r="E1138" t="str">
            <v>Grant</v>
          </cell>
          <cell r="F1138" t="str">
            <v>Seamless North Africa</v>
          </cell>
          <cell r="G1138" t="str">
            <v>https://www.menabytes.com/paynas-seamless-north-africa/</v>
          </cell>
          <cell r="H1138" t="str">
            <v>Egypt</v>
          </cell>
          <cell r="I1138" t="str">
            <v>Egypt</v>
          </cell>
          <cell r="J1138" t="str">
            <v>E-Commerce</v>
          </cell>
          <cell r="K1138" t="str">
            <v>Financial Services</v>
          </cell>
          <cell r="L1138" t="str">
            <v>PayNas</v>
          </cell>
          <cell r="M1138">
            <v>0.9</v>
          </cell>
          <cell r="N1138" t="str">
            <v>43636PayNas50000</v>
          </cell>
          <cell r="O1138" t="str">
            <v/>
          </cell>
          <cell r="P1138">
            <v>1</v>
          </cell>
          <cell r="Q1138">
            <v>2018</v>
          </cell>
          <cell r="R1138">
            <v>50000</v>
          </cell>
          <cell r="S1138">
            <v>0</v>
          </cell>
          <cell r="T1138" t="str">
            <v>1. Grant</v>
          </cell>
          <cell r="U1138" t="str">
            <v>Financial Services</v>
          </cell>
          <cell r="V1138">
            <v>2019</v>
          </cell>
          <cell r="W1138">
            <v>6</v>
          </cell>
          <cell r="X1138">
            <v>2</v>
          </cell>
          <cell r="Y1138">
            <v>1</v>
          </cell>
          <cell r="Z1138">
            <v>1</v>
          </cell>
        </row>
        <row r="1139">
          <cell r="A1139">
            <v>43636</v>
          </cell>
          <cell r="B1139" t="str">
            <v>Taimba Limited</v>
          </cell>
          <cell r="C1139">
            <v>100000</v>
          </cell>
          <cell r="E1139" t="str">
            <v>Seed</v>
          </cell>
          <cell r="F1139" t="str">
            <v>Gray Matters Capital</v>
          </cell>
          <cell r="G1139" t="str">
            <v>https://techtrendske.co.ke/taimba-secures-100k-funding-from-gray-matters-capitals-colabs/</v>
          </cell>
          <cell r="H1139" t="str">
            <v>Kenya</v>
          </cell>
          <cell r="I1139" t="str">
            <v>Kenya</v>
          </cell>
          <cell r="J1139" t="str">
            <v>Agribusiness</v>
          </cell>
          <cell r="K1139" t="str">
            <v>Agriculture</v>
          </cell>
          <cell r="L1139" t="str">
            <v>Taimba Limited</v>
          </cell>
          <cell r="M1139">
            <v>0.9</v>
          </cell>
          <cell r="N1139" t="str">
            <v>43636Taimba Limited100000</v>
          </cell>
          <cell r="O1139" t="str">
            <v/>
          </cell>
          <cell r="P1139">
            <v>1</v>
          </cell>
          <cell r="Q1139">
            <v>2016</v>
          </cell>
          <cell r="R1139">
            <v>100000</v>
          </cell>
          <cell r="S1139">
            <v>0</v>
          </cell>
          <cell r="T1139" t="str">
            <v>2. Seed</v>
          </cell>
          <cell r="U1139" t="str">
            <v>Agriculture</v>
          </cell>
          <cell r="V1139">
            <v>2019</v>
          </cell>
          <cell r="W1139">
            <v>6</v>
          </cell>
          <cell r="X1139">
            <v>2</v>
          </cell>
          <cell r="Y1139">
            <v>1</v>
          </cell>
          <cell r="Z1139">
            <v>1</v>
          </cell>
        </row>
        <row r="1140">
          <cell r="A1140">
            <v>43637</v>
          </cell>
          <cell r="B1140" t="str">
            <v>Turaco</v>
          </cell>
          <cell r="C1140" t="str">
            <v>Undisclosed</v>
          </cell>
          <cell r="E1140" t="str">
            <v>Seed</v>
          </cell>
          <cell r="F1140" t="str">
            <v>Catalyst Fund</v>
          </cell>
          <cell r="G1140" t="str">
            <v>http://www.startup365.fr/usa-african-fintech-dominates-catalyst-funds-2019-startup-cohort/</v>
          </cell>
          <cell r="H1140" t="str">
            <v>Kenya</v>
          </cell>
          <cell r="I1140" t="str">
            <v>Kenya</v>
          </cell>
          <cell r="J1140" t="str">
            <v>Health, Information Technology, FinTech</v>
          </cell>
          <cell r="K1140" t="str">
            <v>Financial Services</v>
          </cell>
          <cell r="L1140" t="str">
            <v>Turaco</v>
          </cell>
          <cell r="M1140">
            <v>0.9</v>
          </cell>
          <cell r="N1140" t="str">
            <v>43637TuracoUndisclosed</v>
          </cell>
          <cell r="O1140" t="str">
            <v/>
          </cell>
          <cell r="P1140">
            <v>0</v>
          </cell>
          <cell r="Q1140">
            <v>2018</v>
          </cell>
          <cell r="R1140">
            <v>100000</v>
          </cell>
          <cell r="S1140">
            <v>0</v>
          </cell>
          <cell r="T1140" t="str">
            <v>2. Seed</v>
          </cell>
          <cell r="U1140" t="str">
            <v>Financial Services</v>
          </cell>
          <cell r="V1140">
            <v>2019</v>
          </cell>
          <cell r="W1140">
            <v>6</v>
          </cell>
          <cell r="X1140">
            <v>2</v>
          </cell>
          <cell r="Y1140">
            <v>1</v>
          </cell>
          <cell r="Z1140">
            <v>1</v>
          </cell>
        </row>
        <row r="1141">
          <cell r="A1141">
            <v>43637</v>
          </cell>
          <cell r="B1141" t="str">
            <v>Enoch Diary</v>
          </cell>
          <cell r="C1141" t="str">
            <v>Undisclosed</v>
          </cell>
          <cell r="E1141" t="str">
            <v>Seed</v>
          </cell>
          <cell r="F1141" t="str">
            <v>Undisclosed</v>
          </cell>
          <cell r="G1141" t="str">
            <v>https://www.crunchbase.com/funding_round/enoch-diary-seed--81454324</v>
          </cell>
          <cell r="H1141" t="str">
            <v>Nigeria</v>
          </cell>
          <cell r="I1141" t="str">
            <v>Nigeria</v>
          </cell>
          <cell r="J1141" t="str">
            <v>Information Technology</v>
          </cell>
          <cell r="K1141" t="str">
            <v>Information Technology</v>
          </cell>
          <cell r="L1141" t="str">
            <v>Enoch Diary</v>
          </cell>
          <cell r="M1141">
            <v>0.9</v>
          </cell>
          <cell r="N1141" t="str">
            <v>43637Enoch DiaryUndisclosed</v>
          </cell>
          <cell r="O1141" t="str">
            <v/>
          </cell>
          <cell r="P1141">
            <v>0</v>
          </cell>
          <cell r="Q1141">
            <v>2013</v>
          </cell>
          <cell r="R1141">
            <v>0</v>
          </cell>
          <cell r="S1141">
            <v>0</v>
          </cell>
          <cell r="T1141" t="str">
            <v>2. Seed</v>
          </cell>
          <cell r="U1141" t="str">
            <v>Other Technologies &amp; Information Technology</v>
          </cell>
          <cell r="V1141">
            <v>2019</v>
          </cell>
          <cell r="W1141">
            <v>6</v>
          </cell>
          <cell r="X1141">
            <v>2</v>
          </cell>
          <cell r="Y1141">
            <v>1</v>
          </cell>
          <cell r="Z1141">
            <v>1</v>
          </cell>
        </row>
        <row r="1142">
          <cell r="A1142">
            <v>43637</v>
          </cell>
          <cell r="B1142" t="str">
            <v>WidEnergy Africa Ltd</v>
          </cell>
          <cell r="C1142" t="str">
            <v>Undisclosed</v>
          </cell>
          <cell r="E1142" t="str">
            <v>Seed</v>
          </cell>
          <cell r="F1142" t="str">
            <v>GreenTec Capital Partners</v>
          </cell>
          <cell r="G1142" t="str">
            <v>https://greentec-capital.com/2019/06/21/greentec-capital-invests-into-zambias-widenergy-africa-ltd/</v>
          </cell>
          <cell r="H1142" t="str">
            <v>Zambia</v>
          </cell>
          <cell r="I1142" t="str">
            <v>Zambia</v>
          </cell>
          <cell r="J1142" t="str">
            <v>Energy and Resources</v>
          </cell>
          <cell r="K1142" t="str">
            <v>Solar Energy, Energy and Resources</v>
          </cell>
          <cell r="L1142" t="str">
            <v>WidEnergy Africa Ltd</v>
          </cell>
          <cell r="M1142">
            <v>0.9</v>
          </cell>
          <cell r="N1142" t="str">
            <v>43637WidEnergy Africa LtdUndisclosed</v>
          </cell>
          <cell r="O1142" t="str">
            <v/>
          </cell>
          <cell r="P1142">
            <v>0</v>
          </cell>
          <cell r="Q1142">
            <v>2016</v>
          </cell>
          <cell r="R1142">
            <v>0</v>
          </cell>
          <cell r="S1142">
            <v>0</v>
          </cell>
          <cell r="T1142" t="str">
            <v>2. Seed</v>
          </cell>
          <cell r="U1142" t="str">
            <v>Energy &amp; Resources</v>
          </cell>
          <cell r="V1142">
            <v>2019</v>
          </cell>
          <cell r="W1142">
            <v>6</v>
          </cell>
          <cell r="X1142">
            <v>2</v>
          </cell>
          <cell r="Y1142">
            <v>1</v>
          </cell>
          <cell r="Z1142">
            <v>1</v>
          </cell>
        </row>
        <row r="1143">
          <cell r="A1143">
            <v>43640</v>
          </cell>
          <cell r="B1143" t="str">
            <v>Ozow</v>
          </cell>
          <cell r="C1143" t="str">
            <v>Undisclosed</v>
          </cell>
          <cell r="E1143" t="str">
            <v>Series A</v>
          </cell>
          <cell r="F1143" t="str">
            <v>Kalon Venture Partners</v>
          </cell>
          <cell r="G1143" t="str">
            <v>https://ventureburn.com/2019/06/ozow-follow-on-funding-kalon-series-a/</v>
          </cell>
          <cell r="H1143" t="str">
            <v>South Africa</v>
          </cell>
          <cell r="I1143" t="str">
            <v>South Africa</v>
          </cell>
          <cell r="J1143" t="str">
            <v>Instant EFT Payments</v>
          </cell>
          <cell r="K1143" t="str">
            <v>Financial Services</v>
          </cell>
          <cell r="L1143" t="str">
            <v>Ozow</v>
          </cell>
          <cell r="M1143">
            <v>0.9</v>
          </cell>
          <cell r="N1143" t="str">
            <v>43640OzowUndisclosed</v>
          </cell>
          <cell r="O1143" t="str">
            <v/>
          </cell>
          <cell r="P1143">
            <v>0</v>
          </cell>
          <cell r="Q1143">
            <v>2014</v>
          </cell>
          <cell r="R1143">
            <v>710000</v>
          </cell>
          <cell r="S1143">
            <v>0</v>
          </cell>
          <cell r="T1143" t="str">
            <v>3. Early Venture</v>
          </cell>
          <cell r="U1143" t="str">
            <v>Financial Services</v>
          </cell>
          <cell r="V1143">
            <v>2019</v>
          </cell>
          <cell r="W1143">
            <v>6</v>
          </cell>
          <cell r="X1143">
            <v>2</v>
          </cell>
          <cell r="Y1143">
            <v>1</v>
          </cell>
          <cell r="Z1143">
            <v>1</v>
          </cell>
        </row>
        <row r="1144">
          <cell r="A1144">
            <v>43640</v>
          </cell>
          <cell r="B1144" t="str">
            <v>Arnergy</v>
          </cell>
          <cell r="C1144">
            <v>9000000</v>
          </cell>
          <cell r="E1144" t="str">
            <v>Series A</v>
          </cell>
          <cell r="F1144" t="str">
            <v>Breakthrough Energy Ventures, All On Energy, ElectriFI, NorFund</v>
          </cell>
          <cell r="G1144" t="str">
            <v>https://weetracker.com/2019/06/24/arnergy-raises-usd-9-mn-series-a/</v>
          </cell>
          <cell r="H1144" t="str">
            <v>Nigeria</v>
          </cell>
          <cell r="I1144" t="str">
            <v>Nigeria</v>
          </cell>
          <cell r="J1144" t="str">
            <v>Energy and Resources, Solar</v>
          </cell>
          <cell r="K1144" t="str">
            <v>Energy &amp; Environment Resources</v>
          </cell>
          <cell r="L1144" t="str">
            <v>Arnergy</v>
          </cell>
          <cell r="M1144">
            <v>0.9</v>
          </cell>
          <cell r="N1144" t="str">
            <v>43640Arnergy9000000</v>
          </cell>
          <cell r="O1144" t="str">
            <v/>
          </cell>
          <cell r="P1144">
            <v>1</v>
          </cell>
          <cell r="Q1144">
            <v>2013</v>
          </cell>
          <cell r="R1144">
            <v>9000000</v>
          </cell>
          <cell r="S1144">
            <v>0</v>
          </cell>
          <cell r="T1144" t="str">
            <v>3. Early Venture</v>
          </cell>
          <cell r="U1144" t="e">
            <v>#N/A</v>
          </cell>
          <cell r="V1144">
            <v>2019</v>
          </cell>
          <cell r="W1144">
            <v>6</v>
          </cell>
          <cell r="X1144">
            <v>2</v>
          </cell>
          <cell r="Y1144">
            <v>1</v>
          </cell>
          <cell r="Z1144">
            <v>4</v>
          </cell>
        </row>
        <row r="1145">
          <cell r="A1145">
            <v>43640</v>
          </cell>
          <cell r="B1145" t="str">
            <v>ScholarX</v>
          </cell>
          <cell r="C1145">
            <v>100000</v>
          </cell>
          <cell r="E1145" t="str">
            <v>Pre-Seed</v>
          </cell>
          <cell r="F1145" t="str">
            <v>Undisclosed</v>
          </cell>
          <cell r="G1145" t="str">
            <v>http://disrupt-africa.com/2019/06/nigerian-ed-tech-startup-scholarx-raises-100k-in-pre-seed-round/</v>
          </cell>
          <cell r="H1145" t="str">
            <v>Nigeria</v>
          </cell>
          <cell r="I1145" t="str">
            <v>Nigeria</v>
          </cell>
          <cell r="J1145" t="str">
            <v>Education, Mobile Apps, Universities</v>
          </cell>
          <cell r="K1145" t="str">
            <v>Education</v>
          </cell>
          <cell r="L1145" t="str">
            <v>ScholarX</v>
          </cell>
          <cell r="M1145">
            <v>0.9</v>
          </cell>
          <cell r="N1145" t="str">
            <v>43640ScholarX100000</v>
          </cell>
          <cell r="O1145" t="str">
            <v/>
          </cell>
          <cell r="P1145">
            <v>1</v>
          </cell>
          <cell r="Q1145">
            <v>2016</v>
          </cell>
          <cell r="R1145">
            <v>140000</v>
          </cell>
          <cell r="S1145">
            <v>0</v>
          </cell>
          <cell r="T1145" t="str">
            <v>2. Seed</v>
          </cell>
          <cell r="U1145" t="str">
            <v>Education</v>
          </cell>
          <cell r="V1145">
            <v>2019</v>
          </cell>
          <cell r="W1145">
            <v>6</v>
          </cell>
          <cell r="X1145">
            <v>2</v>
          </cell>
          <cell r="Y1145">
            <v>1</v>
          </cell>
          <cell r="Z1145">
            <v>1</v>
          </cell>
        </row>
        <row r="1146">
          <cell r="A1146">
            <v>43641</v>
          </cell>
          <cell r="B1146" t="str">
            <v>Elmenus</v>
          </cell>
          <cell r="C1146" t="str">
            <v>Undisclosed</v>
          </cell>
          <cell r="E1146" t="str">
            <v>Series B</v>
          </cell>
          <cell r="F1146" t="str">
            <v>Julian Dames</v>
          </cell>
          <cell r="G1146" t="str">
            <v>https://www.menabytes.com/elmenus-julian-dames-investment/</v>
          </cell>
          <cell r="H1146" t="str">
            <v>Egypt</v>
          </cell>
          <cell r="I1146" t="str">
            <v>Egypt</v>
          </cell>
          <cell r="J1146" t="str">
            <v>Ediscovery, Hospitality, Mobile, Restaurants, Food and Beverages</v>
          </cell>
          <cell r="K1146" t="str">
            <v>E-Commerce &amp; Retail</v>
          </cell>
          <cell r="L1146" t="str">
            <v>Elmenus</v>
          </cell>
          <cell r="M1146">
            <v>0.9</v>
          </cell>
          <cell r="N1146" t="str">
            <v>43641ElmenusUndisclosed</v>
          </cell>
          <cell r="O1146" t="str">
            <v/>
          </cell>
          <cell r="P1146">
            <v>0</v>
          </cell>
          <cell r="Q1146">
            <v>2011</v>
          </cell>
          <cell r="R1146">
            <v>1500000</v>
          </cell>
          <cell r="S1146">
            <v>0</v>
          </cell>
          <cell r="T1146" t="str">
            <v>3. Early Venture</v>
          </cell>
          <cell r="U1146" t="str">
            <v>E-commerce &amp; Retail</v>
          </cell>
          <cell r="V1146">
            <v>2019</v>
          </cell>
          <cell r="W1146">
            <v>6</v>
          </cell>
          <cell r="X1146">
            <v>2</v>
          </cell>
          <cell r="Y1146">
            <v>1</v>
          </cell>
          <cell r="Z1146">
            <v>1</v>
          </cell>
        </row>
        <row r="1147">
          <cell r="A1147">
            <v>43641</v>
          </cell>
          <cell r="B1147" t="str">
            <v>Breadfast</v>
          </cell>
          <cell r="C1147" t="str">
            <v>Undisclosed</v>
          </cell>
          <cell r="E1147" t="str">
            <v>Series A</v>
          </cell>
          <cell r="F1147" t="str">
            <v>500 Startups, Mohamed El Sewedy</v>
          </cell>
          <cell r="G1147" t="str">
            <v>https://www.menabytes.com/breadfast-yc-series-a/</v>
          </cell>
          <cell r="H1147" t="str">
            <v>Egypt</v>
          </cell>
          <cell r="I1147" t="str">
            <v>Egypt</v>
          </cell>
          <cell r="J1147" t="str">
            <v>Food and Beverages</v>
          </cell>
          <cell r="K1147" t="str">
            <v>E-Commerce &amp; Retail</v>
          </cell>
          <cell r="L1147" t="str">
            <v>Breadfast</v>
          </cell>
          <cell r="M1147">
            <v>0.9</v>
          </cell>
          <cell r="N1147" t="str">
            <v>43641BreadfastUndisclosed</v>
          </cell>
          <cell r="O1147" t="str">
            <v/>
          </cell>
          <cell r="P1147">
            <v>0</v>
          </cell>
          <cell r="Q1147">
            <v>2017</v>
          </cell>
          <cell r="R1147">
            <v>150000</v>
          </cell>
          <cell r="S1147">
            <v>0</v>
          </cell>
          <cell r="T1147" t="str">
            <v>3. Early Venture</v>
          </cell>
          <cell r="U1147" t="str">
            <v>E-commerce &amp; Retail</v>
          </cell>
          <cell r="V1147">
            <v>2019</v>
          </cell>
          <cell r="W1147">
            <v>6</v>
          </cell>
          <cell r="X1147">
            <v>2</v>
          </cell>
          <cell r="Y1147">
            <v>1</v>
          </cell>
          <cell r="Z1147">
            <v>2</v>
          </cell>
        </row>
        <row r="1148">
          <cell r="A1148">
            <v>43641</v>
          </cell>
          <cell r="B1148" t="str">
            <v>afriQloud</v>
          </cell>
          <cell r="C1148" t="str">
            <v>Undisclosed</v>
          </cell>
          <cell r="E1148" t="str">
            <v>Seed</v>
          </cell>
          <cell r="F1148" t="str">
            <v>Imprimatur Capital</v>
          </cell>
          <cell r="G1148" t="str">
            <v>https://techmoran.com/2019/06/25/afriqloud-raises-undisclosed-funding-from-imprimatur-capital-to-launch-in-uganda/</v>
          </cell>
          <cell r="H1148" t="str">
            <v>Uganda</v>
          </cell>
          <cell r="I1148" t="str">
            <v>Uganda</v>
          </cell>
          <cell r="J1148" t="str">
            <v>Cloud services, Information Technology</v>
          </cell>
          <cell r="K1148" t="str">
            <v>Information Technology</v>
          </cell>
          <cell r="L1148" t="str">
            <v>afriQloud</v>
          </cell>
          <cell r="M1148">
            <v>0.9</v>
          </cell>
          <cell r="N1148" t="str">
            <v>43641afriQloudUndisclosed</v>
          </cell>
          <cell r="O1148" t="str">
            <v/>
          </cell>
          <cell r="P1148">
            <v>0</v>
          </cell>
          <cell r="Q1148">
            <v>2016</v>
          </cell>
          <cell r="R1148">
            <v>0</v>
          </cell>
          <cell r="S1148">
            <v>0</v>
          </cell>
          <cell r="T1148" t="str">
            <v>2. Seed</v>
          </cell>
          <cell r="U1148" t="str">
            <v>Other Technologies &amp; Information Technology</v>
          </cell>
          <cell r="V1148">
            <v>2019</v>
          </cell>
          <cell r="W1148">
            <v>6</v>
          </cell>
          <cell r="X1148">
            <v>2</v>
          </cell>
          <cell r="Y1148">
            <v>1</v>
          </cell>
          <cell r="Z1148">
            <v>1</v>
          </cell>
        </row>
        <row r="1149">
          <cell r="A1149">
            <v>43641</v>
          </cell>
          <cell r="B1149" t="str">
            <v>Breadfast</v>
          </cell>
          <cell r="C1149">
            <v>150000</v>
          </cell>
          <cell r="D1149">
            <v>7.0000000000000007E-2</v>
          </cell>
          <cell r="E1149" t="str">
            <v>Seed</v>
          </cell>
          <cell r="F1149" t="str">
            <v>Y Combinator</v>
          </cell>
          <cell r="G1149" t="str">
            <v>https://www.menabytes.com/sprii-series-a/</v>
          </cell>
          <cell r="H1149" t="str">
            <v>Egypt</v>
          </cell>
          <cell r="I1149" t="str">
            <v>Egypt</v>
          </cell>
          <cell r="J1149" t="str">
            <v>Food and Beverages</v>
          </cell>
          <cell r="K1149" t="str">
            <v>E-Commerce &amp; Retail</v>
          </cell>
          <cell r="L1149" t="str">
            <v>Breadfast</v>
          </cell>
          <cell r="M1149">
            <v>1</v>
          </cell>
          <cell r="N1149" t="str">
            <v>43641Breadfast150000</v>
          </cell>
          <cell r="O1149" t="str">
            <v/>
          </cell>
          <cell r="P1149">
            <v>1</v>
          </cell>
          <cell r="Q1149">
            <v>2017</v>
          </cell>
          <cell r="R1149">
            <v>150000</v>
          </cell>
          <cell r="S1149">
            <v>0</v>
          </cell>
          <cell r="T1149" t="str">
            <v>2. Seed</v>
          </cell>
          <cell r="U1149" t="str">
            <v>E-commerce &amp; Retail</v>
          </cell>
          <cell r="V1149">
            <v>2019</v>
          </cell>
          <cell r="W1149">
            <v>6</v>
          </cell>
          <cell r="X1149">
            <v>2</v>
          </cell>
          <cell r="Y1149">
            <v>1</v>
          </cell>
          <cell r="Z1149">
            <v>1</v>
          </cell>
        </row>
        <row r="1150">
          <cell r="A1150">
            <v>43641</v>
          </cell>
          <cell r="B1150" t="str">
            <v>Solar Freeze</v>
          </cell>
          <cell r="C1150">
            <v>75000</v>
          </cell>
          <cell r="E1150" t="str">
            <v>Grant</v>
          </cell>
          <cell r="F1150" t="str">
            <v>Cisco Global Problem Solver Challenge</v>
          </cell>
          <cell r="G1150" t="str">
            <v>https://founder360mag.com/kenyan-agritech-startups-solar-freeze-illuminum-greenhouses-bank-us100000-at-cisco-global-problem-solver-challenge-2019/</v>
          </cell>
          <cell r="H1150" t="str">
            <v>Kenya</v>
          </cell>
          <cell r="I1150" t="str">
            <v>Kenya</v>
          </cell>
          <cell r="J1150" t="str">
            <v>Clean Energy, Solar</v>
          </cell>
          <cell r="K1150" t="str">
            <v>Energy &amp; Environment Resources</v>
          </cell>
          <cell r="L1150" t="str">
            <v>Solar Freeze</v>
          </cell>
          <cell r="M1150">
            <v>0.9</v>
          </cell>
          <cell r="N1150" t="str">
            <v>43641Solar Freeze75000</v>
          </cell>
          <cell r="O1150" t="str">
            <v/>
          </cell>
          <cell r="P1150">
            <v>1</v>
          </cell>
          <cell r="Q1150">
            <v>2016</v>
          </cell>
          <cell r="R1150">
            <v>95000</v>
          </cell>
          <cell r="S1150">
            <v>0</v>
          </cell>
          <cell r="T1150" t="str">
            <v>1. Grant</v>
          </cell>
          <cell r="U1150" t="e">
            <v>#N/A</v>
          </cell>
          <cell r="V1150">
            <v>2019</v>
          </cell>
          <cell r="W1150">
            <v>6</v>
          </cell>
          <cell r="X1150">
            <v>2</v>
          </cell>
          <cell r="Y1150">
            <v>1</v>
          </cell>
          <cell r="Z1150">
            <v>1</v>
          </cell>
        </row>
        <row r="1151">
          <cell r="A1151">
            <v>43641</v>
          </cell>
          <cell r="B1151" t="str">
            <v>Ogaranya</v>
          </cell>
          <cell r="C1151">
            <v>8300</v>
          </cell>
          <cell r="E1151" t="str">
            <v>Grant</v>
          </cell>
          <cell r="F1151" t="str">
            <v>Labs By ARM, Ventures Platform Foundation</v>
          </cell>
          <cell r="G1151" t="str">
            <v>http://disrupt-africa.com/2019/06/6-nigerian-fintech-startups-secure-equity-free-funding-from-arm-labs/</v>
          </cell>
          <cell r="H1151" t="str">
            <v>Nigeria</v>
          </cell>
          <cell r="I1151" t="str">
            <v>Nigeria</v>
          </cell>
          <cell r="J1151" t="str">
            <v>Commerce</v>
          </cell>
          <cell r="K1151" t="str">
            <v>E-Commerce &amp; Retail</v>
          </cell>
          <cell r="L1151" t="str">
            <v>Ogaranya</v>
          </cell>
          <cell r="M1151">
            <v>0.9</v>
          </cell>
          <cell r="N1151" t="str">
            <v>43641Ogaranya8300</v>
          </cell>
          <cell r="O1151" t="str">
            <v/>
          </cell>
          <cell r="P1151">
            <v>1</v>
          </cell>
          <cell r="Q1151">
            <v>2017</v>
          </cell>
          <cell r="R1151">
            <v>8300</v>
          </cell>
          <cell r="S1151">
            <v>0</v>
          </cell>
          <cell r="T1151" t="str">
            <v>1. Grant</v>
          </cell>
          <cell r="U1151" t="str">
            <v>E-commerce &amp; Retail</v>
          </cell>
          <cell r="V1151">
            <v>2019</v>
          </cell>
          <cell r="W1151">
            <v>6</v>
          </cell>
          <cell r="X1151">
            <v>2</v>
          </cell>
          <cell r="Y1151">
            <v>1</v>
          </cell>
          <cell r="Z1151">
            <v>2</v>
          </cell>
        </row>
        <row r="1152">
          <cell r="A1152">
            <v>43641</v>
          </cell>
          <cell r="B1152" t="str">
            <v>FINT</v>
          </cell>
          <cell r="C1152">
            <v>8300</v>
          </cell>
          <cell r="E1152" t="str">
            <v>Grant</v>
          </cell>
          <cell r="F1152" t="str">
            <v>Labs By ARM, Ventures Platform Foundation</v>
          </cell>
          <cell r="G1152" t="str">
            <v>http://disrupt-africa.com/2019/06/6-nigerian-fintech-startups-secure-equity-free-funding-from-arm-labs/</v>
          </cell>
          <cell r="H1152" t="str">
            <v>Nigeria</v>
          </cell>
          <cell r="I1152" t="str">
            <v>Nigeria</v>
          </cell>
          <cell r="J1152" t="str">
            <v>FinTech, Loans, P2P Lending</v>
          </cell>
          <cell r="K1152" t="str">
            <v>Financial services</v>
          </cell>
          <cell r="L1152" t="str">
            <v>FINT</v>
          </cell>
          <cell r="M1152">
            <v>0.9</v>
          </cell>
          <cell r="N1152" t="str">
            <v>43641FINT8300</v>
          </cell>
          <cell r="O1152" t="str">
            <v/>
          </cell>
          <cell r="P1152">
            <v>1</v>
          </cell>
          <cell r="Q1152">
            <v>2017</v>
          </cell>
          <cell r="R1152">
            <v>8300</v>
          </cell>
          <cell r="S1152">
            <v>0</v>
          </cell>
          <cell r="T1152" t="str">
            <v>1. Grant</v>
          </cell>
          <cell r="U1152" t="str">
            <v>Financial Services</v>
          </cell>
          <cell r="V1152">
            <v>2019</v>
          </cell>
          <cell r="W1152">
            <v>6</v>
          </cell>
          <cell r="X1152">
            <v>2</v>
          </cell>
          <cell r="Y1152">
            <v>1</v>
          </cell>
          <cell r="Z1152">
            <v>2</v>
          </cell>
        </row>
        <row r="1153">
          <cell r="A1153">
            <v>43641</v>
          </cell>
          <cell r="B1153" t="str">
            <v>Payday Investor</v>
          </cell>
          <cell r="C1153">
            <v>8300</v>
          </cell>
          <cell r="E1153" t="str">
            <v>Grant</v>
          </cell>
          <cell r="F1153" t="str">
            <v>Labs By ARM, Ventures Platform Foundation</v>
          </cell>
          <cell r="G1153" t="str">
            <v>http://disrupt-africa.com/2019/06/6-nigerian-fintech-startups-secure-equity-free-funding-from-arm-labs/</v>
          </cell>
          <cell r="H1153" t="str">
            <v>Nigeria</v>
          </cell>
          <cell r="I1153" t="str">
            <v>Nigeria</v>
          </cell>
          <cell r="J1153" t="str">
            <v>Investments, Savings</v>
          </cell>
          <cell r="K1153" t="str">
            <v>Financial services</v>
          </cell>
          <cell r="L1153" t="str">
            <v>Payday Investor</v>
          </cell>
          <cell r="M1153">
            <v>0.9</v>
          </cell>
          <cell r="N1153" t="str">
            <v>43641Payday Investor8300</v>
          </cell>
          <cell r="O1153" t="str">
            <v/>
          </cell>
          <cell r="P1153">
            <v>1</v>
          </cell>
          <cell r="Q1153">
            <v>2018</v>
          </cell>
          <cell r="R1153">
            <v>8300</v>
          </cell>
          <cell r="S1153">
            <v>0</v>
          </cell>
          <cell r="T1153" t="str">
            <v>1. Grant</v>
          </cell>
          <cell r="U1153" t="str">
            <v>Financial Services</v>
          </cell>
          <cell r="V1153">
            <v>2019</v>
          </cell>
          <cell r="W1153">
            <v>6</v>
          </cell>
          <cell r="X1153">
            <v>2</v>
          </cell>
          <cell r="Y1153">
            <v>1</v>
          </cell>
          <cell r="Z1153">
            <v>2</v>
          </cell>
        </row>
        <row r="1154">
          <cell r="A1154">
            <v>43641</v>
          </cell>
          <cell r="B1154" t="str">
            <v>Tsaron Technologies</v>
          </cell>
          <cell r="C1154">
            <v>8300</v>
          </cell>
          <cell r="E1154" t="str">
            <v>Grant</v>
          </cell>
          <cell r="F1154" t="str">
            <v>Labs By ARM, Ventures Platform Foundation</v>
          </cell>
          <cell r="G1154" t="str">
            <v>http://disrupt-africa.com/2019/06/6-nigerian-fintech-startups-secure-equity-free-funding-from-arm-labs/</v>
          </cell>
          <cell r="H1154" t="str">
            <v>Nigeria</v>
          </cell>
          <cell r="I1154" t="str">
            <v>Nigeria</v>
          </cell>
          <cell r="J1154" t="str">
            <v>Insur-Tech</v>
          </cell>
          <cell r="K1154" t="str">
            <v>Financial Services</v>
          </cell>
          <cell r="L1154" t="str">
            <v>Tsaron Technologies</v>
          </cell>
          <cell r="M1154">
            <v>0.9</v>
          </cell>
          <cell r="N1154" t="str">
            <v>43641Tsaron Technologies8300</v>
          </cell>
          <cell r="O1154" t="str">
            <v/>
          </cell>
          <cell r="P1154">
            <v>1</v>
          </cell>
          <cell r="Q1154">
            <v>2017</v>
          </cell>
          <cell r="R1154">
            <v>8300</v>
          </cell>
          <cell r="S1154">
            <v>0</v>
          </cell>
          <cell r="T1154" t="str">
            <v>1. Grant</v>
          </cell>
          <cell r="U1154" t="str">
            <v>Financial Services</v>
          </cell>
          <cell r="V1154">
            <v>2019</v>
          </cell>
          <cell r="W1154">
            <v>6</v>
          </cell>
          <cell r="X1154">
            <v>2</v>
          </cell>
          <cell r="Y1154">
            <v>1</v>
          </cell>
          <cell r="Z1154">
            <v>2</v>
          </cell>
        </row>
        <row r="1155">
          <cell r="A1155">
            <v>43641</v>
          </cell>
          <cell r="B1155" t="str">
            <v>Trove Finance</v>
          </cell>
          <cell r="C1155">
            <v>8300</v>
          </cell>
          <cell r="E1155" t="str">
            <v>Grant</v>
          </cell>
          <cell r="F1155" t="str">
            <v>Labs By ARM, Ventures Platform Foundation</v>
          </cell>
          <cell r="G1155" t="str">
            <v>http://disrupt-africa.com/2019/06/6-nigerian-fintech-startups-secure-equity-free-funding-from-arm-labs/</v>
          </cell>
          <cell r="H1155" t="str">
            <v>Nigeria</v>
          </cell>
          <cell r="I1155" t="str">
            <v>Nigeria</v>
          </cell>
          <cell r="J1155" t="str">
            <v>Cryptocurrency, Bitcoin, Bond trading</v>
          </cell>
          <cell r="K1155" t="str">
            <v>Financial Services</v>
          </cell>
          <cell r="L1155" t="str">
            <v>Trove Finance</v>
          </cell>
          <cell r="M1155">
            <v>0.9</v>
          </cell>
          <cell r="N1155" t="str">
            <v>43641Trove Finance8300</v>
          </cell>
          <cell r="O1155" t="str">
            <v/>
          </cell>
          <cell r="P1155">
            <v>1</v>
          </cell>
          <cell r="Q1155">
            <v>2016</v>
          </cell>
          <cell r="R1155">
            <v>8300</v>
          </cell>
          <cell r="S1155">
            <v>0</v>
          </cell>
          <cell r="T1155" t="str">
            <v>1. Grant</v>
          </cell>
          <cell r="U1155" t="str">
            <v>Financial Services</v>
          </cell>
          <cell r="V1155">
            <v>2019</v>
          </cell>
          <cell r="W1155">
            <v>6</v>
          </cell>
          <cell r="X1155">
            <v>2</v>
          </cell>
          <cell r="Y1155">
            <v>1</v>
          </cell>
          <cell r="Z1155">
            <v>2</v>
          </cell>
        </row>
        <row r="1156">
          <cell r="A1156">
            <v>43641</v>
          </cell>
          <cell r="B1156" t="str">
            <v>Asusu Technology Limited</v>
          </cell>
          <cell r="C1156">
            <v>8300</v>
          </cell>
          <cell r="E1156" t="str">
            <v>Grant</v>
          </cell>
          <cell r="F1156" t="str">
            <v>Labs By ARM, Ventures Platform Foundation</v>
          </cell>
          <cell r="G1156" t="str">
            <v>http://disrupt-africa.com/2019/06/6-nigerian-fintech-startups-secure-equity-free-funding-from-arm-labs/</v>
          </cell>
          <cell r="H1156" t="str">
            <v>Nigeria</v>
          </cell>
          <cell r="I1156" t="str">
            <v>Nigeria</v>
          </cell>
          <cell r="J1156" t="str">
            <v>Fintech, micro-loans, credit services</v>
          </cell>
          <cell r="K1156" t="str">
            <v>Financial Services</v>
          </cell>
          <cell r="L1156" t="str">
            <v>Asusu Technology Limited</v>
          </cell>
          <cell r="M1156">
            <v>0.9</v>
          </cell>
          <cell r="N1156" t="str">
            <v>43641Asusu Technology Limited8300</v>
          </cell>
          <cell r="O1156" t="str">
            <v/>
          </cell>
          <cell r="P1156">
            <v>1</v>
          </cell>
          <cell r="Q1156">
            <v>2017</v>
          </cell>
          <cell r="R1156">
            <v>8300</v>
          </cell>
          <cell r="S1156">
            <v>0</v>
          </cell>
          <cell r="T1156" t="str">
            <v>1. Grant</v>
          </cell>
          <cell r="U1156" t="str">
            <v>Financial Services</v>
          </cell>
          <cell r="V1156">
            <v>2019</v>
          </cell>
          <cell r="W1156">
            <v>6</v>
          </cell>
          <cell r="X1156">
            <v>2</v>
          </cell>
          <cell r="Y1156">
            <v>1</v>
          </cell>
          <cell r="Z1156">
            <v>2</v>
          </cell>
        </row>
        <row r="1157">
          <cell r="A1157">
            <v>43642</v>
          </cell>
          <cell r="B1157" t="str">
            <v>Vidr</v>
          </cell>
          <cell r="C1157" t="str">
            <v>Undisclosed</v>
          </cell>
          <cell r="D1157">
            <v>0.5</v>
          </cell>
          <cell r="E1157" t="str">
            <v>Seed</v>
          </cell>
          <cell r="F1157" t="str">
            <v>Made Agency</v>
          </cell>
          <cell r="G1157" t="str">
            <v>https://ventureburn.com/2019/06/on-demand-video-production-vidr-nets-investment/</v>
          </cell>
          <cell r="H1157" t="str">
            <v>South Africa</v>
          </cell>
          <cell r="I1157" t="str">
            <v>South Africa</v>
          </cell>
          <cell r="J1157" t="str">
            <v>Insta Video, Film making, video Production</v>
          </cell>
          <cell r="K1157" t="str">
            <v>Media and Entertainment</v>
          </cell>
          <cell r="L1157" t="str">
            <v>Vidr</v>
          </cell>
          <cell r="M1157">
            <v>1</v>
          </cell>
          <cell r="N1157" t="str">
            <v>43642VidrUndisclosed</v>
          </cell>
          <cell r="O1157" t="str">
            <v/>
          </cell>
          <cell r="P1157">
            <v>0</v>
          </cell>
          <cell r="Q1157">
            <v>2017</v>
          </cell>
          <cell r="R1157">
            <v>0</v>
          </cell>
          <cell r="S1157">
            <v>0</v>
          </cell>
          <cell r="T1157" t="str">
            <v>2. Seed</v>
          </cell>
          <cell r="U1157" t="str">
            <v>Media &amp; Entertainment</v>
          </cell>
          <cell r="V1157">
            <v>2019</v>
          </cell>
          <cell r="W1157">
            <v>6</v>
          </cell>
          <cell r="X1157">
            <v>2</v>
          </cell>
          <cell r="Y1157">
            <v>1</v>
          </cell>
          <cell r="Z1157">
            <v>1</v>
          </cell>
        </row>
        <row r="1158">
          <cell r="A1158">
            <v>43642</v>
          </cell>
          <cell r="B1158" t="str">
            <v>Lulalend</v>
          </cell>
          <cell r="C1158">
            <v>6500000</v>
          </cell>
          <cell r="E1158" t="str">
            <v>Series A</v>
          </cell>
          <cell r="F1158" t="str">
            <v>International Finance Corporation, Quona Capital</v>
          </cell>
          <cell r="G1158" t="str">
            <v>https://techcrunch.com/2019/06/26/south-african-sme-finance-startup-lulalend-raises-6-5m-series-a/?fbclid=IwAR2Nn1CfL_AnJimHED8UmKIqPf9Fpb9IoqMwdap15PEOaycJ1_1hwK0e8TM</v>
          </cell>
          <cell r="H1158" t="str">
            <v>South Africa</v>
          </cell>
          <cell r="I1158" t="str">
            <v>South Africa</v>
          </cell>
          <cell r="J1158" t="str">
            <v>Customer Service, Financial Services, FinTech</v>
          </cell>
          <cell r="K1158" t="str">
            <v>Financial Services</v>
          </cell>
          <cell r="L1158" t="str">
            <v>Lulalend</v>
          </cell>
          <cell r="M1158">
            <v>0.9</v>
          </cell>
          <cell r="N1158" t="str">
            <v>43642Lulalend6500000</v>
          </cell>
          <cell r="O1158" t="str">
            <v/>
          </cell>
          <cell r="P1158">
            <v>1</v>
          </cell>
          <cell r="Q1158">
            <v>2014</v>
          </cell>
          <cell r="R1158">
            <v>6500000</v>
          </cell>
          <cell r="S1158">
            <v>0</v>
          </cell>
          <cell r="T1158" t="str">
            <v>3. Early Venture</v>
          </cell>
          <cell r="U1158" t="str">
            <v>Financial Services</v>
          </cell>
          <cell r="V1158">
            <v>2019</v>
          </cell>
          <cell r="W1158">
            <v>6</v>
          </cell>
          <cell r="X1158">
            <v>2</v>
          </cell>
          <cell r="Y1158">
            <v>1</v>
          </cell>
          <cell r="Z1158">
            <v>2</v>
          </cell>
        </row>
        <row r="1159">
          <cell r="A1159">
            <v>43643</v>
          </cell>
          <cell r="B1159" t="str">
            <v>Raintree Farms</v>
          </cell>
          <cell r="C1159">
            <v>1055000</v>
          </cell>
          <cell r="E1159" t="str">
            <v>Private Equity</v>
          </cell>
          <cell r="F1159" t="str">
            <v>Pearl Capital Partners</v>
          </cell>
          <cell r="G1159" t="str">
            <v>https://raintreefarms.com/2019/06/the-yield-uganda-investment-fund-invests-ugx-3-9bn-in-raintree-farms-limited/</v>
          </cell>
          <cell r="H1159" t="str">
            <v>Uganda</v>
          </cell>
          <cell r="I1159" t="str">
            <v>Uganda</v>
          </cell>
          <cell r="J1159" t="str">
            <v>Agriculture</v>
          </cell>
          <cell r="K1159" t="str">
            <v>Agriculture</v>
          </cell>
          <cell r="L1159" t="str">
            <v>Raintree Farms</v>
          </cell>
          <cell r="M1159">
            <v>0.9</v>
          </cell>
          <cell r="N1159" t="str">
            <v>43643Raintree Farms1055000</v>
          </cell>
          <cell r="O1159" t="str">
            <v/>
          </cell>
          <cell r="P1159">
            <v>1</v>
          </cell>
          <cell r="Q1159">
            <v>2012</v>
          </cell>
          <cell r="R1159">
            <v>1055000</v>
          </cell>
          <cell r="S1159">
            <v>0</v>
          </cell>
          <cell r="T1159" t="str">
            <v>6. Private Equity</v>
          </cell>
          <cell r="U1159" t="str">
            <v>Agriculture</v>
          </cell>
          <cell r="V1159">
            <v>2019</v>
          </cell>
          <cell r="W1159">
            <v>6</v>
          </cell>
          <cell r="X1159">
            <v>2</v>
          </cell>
          <cell r="Y1159">
            <v>1</v>
          </cell>
          <cell r="Z1159">
            <v>1</v>
          </cell>
        </row>
        <row r="1160">
          <cell r="A1160">
            <v>43643</v>
          </cell>
          <cell r="B1160" t="str">
            <v>Turaco</v>
          </cell>
          <cell r="C1160">
            <v>60000</v>
          </cell>
          <cell r="E1160" t="str">
            <v>Grant</v>
          </cell>
          <cell r="F1160" t="str">
            <v>Catalyst Fund</v>
          </cell>
          <cell r="G1160" t="str">
            <v>http://disrupt-africa.com/2019/06/kenyan-insurtech-startup-turaco-secures-non-equity-investment/</v>
          </cell>
          <cell r="H1160" t="str">
            <v>Kenya</v>
          </cell>
          <cell r="I1160" t="str">
            <v>Kenya</v>
          </cell>
          <cell r="J1160" t="str">
            <v>Health, Information Technology, FinTech</v>
          </cell>
          <cell r="K1160" t="str">
            <v>Financial Services</v>
          </cell>
          <cell r="L1160" t="str">
            <v>Turaco</v>
          </cell>
          <cell r="M1160">
            <v>0.9</v>
          </cell>
          <cell r="N1160" t="str">
            <v>43643Turaco60000</v>
          </cell>
          <cell r="O1160" t="str">
            <v/>
          </cell>
          <cell r="P1160">
            <v>1</v>
          </cell>
          <cell r="Q1160">
            <v>2018</v>
          </cell>
          <cell r="R1160">
            <v>100000</v>
          </cell>
          <cell r="S1160">
            <v>0</v>
          </cell>
          <cell r="T1160" t="str">
            <v>1. Grant</v>
          </cell>
          <cell r="U1160" t="str">
            <v>Financial Services</v>
          </cell>
          <cell r="V1160">
            <v>2019</v>
          </cell>
          <cell r="W1160">
            <v>6</v>
          </cell>
          <cell r="X1160">
            <v>2</v>
          </cell>
          <cell r="Y1160">
            <v>1</v>
          </cell>
          <cell r="Z1160">
            <v>1</v>
          </cell>
        </row>
        <row r="1161">
          <cell r="A1161">
            <v>43644</v>
          </cell>
          <cell r="B1161" t="str">
            <v>DrugStoc</v>
          </cell>
          <cell r="C1161" t="str">
            <v>Undisclosed</v>
          </cell>
          <cell r="E1161" t="str">
            <v>Seed</v>
          </cell>
          <cell r="F1161" t="str">
            <v>Growth Capital</v>
          </cell>
          <cell r="G1161" t="str">
            <v>https://ventureburn.com/2019/06/growth-capital-drugstoc-investment/</v>
          </cell>
          <cell r="H1161" t="str">
            <v>Nigeria</v>
          </cell>
          <cell r="I1161" t="str">
            <v>Nigeria</v>
          </cell>
          <cell r="J1161" t="str">
            <v>Health, Pharmaceuticals</v>
          </cell>
          <cell r="K1161" t="str">
            <v>Healthcare &amp; Pharma</v>
          </cell>
          <cell r="L1161" t="str">
            <v>DrugStoc</v>
          </cell>
          <cell r="M1161">
            <v>0.9</v>
          </cell>
          <cell r="N1161" t="str">
            <v>43644DrugStocUndisclosed</v>
          </cell>
          <cell r="O1161" t="str">
            <v/>
          </cell>
          <cell r="P1161">
            <v>0</v>
          </cell>
          <cell r="Q1161">
            <v>2012</v>
          </cell>
          <cell r="R1161">
            <v>0</v>
          </cell>
          <cell r="S1161">
            <v>0</v>
          </cell>
          <cell r="T1161" t="str">
            <v>2. Seed</v>
          </cell>
          <cell r="U1161" t="str">
            <v>Health &amp; Pharmaceuticals</v>
          </cell>
          <cell r="V1161">
            <v>2019</v>
          </cell>
          <cell r="W1161">
            <v>6</v>
          </cell>
          <cell r="X1161">
            <v>2</v>
          </cell>
          <cell r="Y1161">
            <v>1</v>
          </cell>
          <cell r="Z1161">
            <v>1</v>
          </cell>
        </row>
        <row r="1162">
          <cell r="A1162">
            <v>43644</v>
          </cell>
          <cell r="B1162" t="str">
            <v>Gokada</v>
          </cell>
          <cell r="C1162">
            <v>6870000</v>
          </cell>
          <cell r="E1162" t="str">
            <v>Series A II</v>
          </cell>
          <cell r="F1162" t="str">
            <v>Undisclosed</v>
          </cell>
          <cell r="G1162" t="str">
            <v>https://www.sec.gov/Archives/edgar/data/1735262/000173526219000006/xslFormDX01/primary_doc.xml</v>
          </cell>
          <cell r="V1162">
            <v>2019</v>
          </cell>
          <cell r="W1162">
            <v>6</v>
          </cell>
          <cell r="X1162">
            <v>2</v>
          </cell>
          <cell r="Y1162">
            <v>1</v>
          </cell>
          <cell r="Z1162">
            <v>1</v>
          </cell>
        </row>
        <row r="1163">
          <cell r="A1163">
            <v>43645</v>
          </cell>
          <cell r="B1163" t="str">
            <v>WideBot</v>
          </cell>
          <cell r="C1163" t="str">
            <v>Undisclosed</v>
          </cell>
          <cell r="E1163" t="str">
            <v>Seed</v>
          </cell>
          <cell r="F1163" t="str">
            <v>Business Valley</v>
          </cell>
          <cell r="G1163" t="str">
            <v>https://www.menabytes.com/wide-bot-pre-series-a/?utm_source=dlvr.it&amp;utm_medium=twitter</v>
          </cell>
          <cell r="H1163" t="str">
            <v>Egypt</v>
          </cell>
          <cell r="I1163" t="str">
            <v>Egypt</v>
          </cell>
          <cell r="J1163" t="str">
            <v>Artificial Intelligence, Big Data, Machine Learning, Natural Language Processing</v>
          </cell>
          <cell r="K1163" t="str">
            <v>Information Technology</v>
          </cell>
          <cell r="L1163" t="str">
            <v>WideBot</v>
          </cell>
          <cell r="M1163">
            <v>0.9</v>
          </cell>
          <cell r="N1163" t="str">
            <v>43645WideBotUndisclosed</v>
          </cell>
          <cell r="O1163" t="str">
            <v/>
          </cell>
          <cell r="P1163">
            <v>0</v>
          </cell>
          <cell r="Q1163">
            <v>2016</v>
          </cell>
          <cell r="R1163">
            <v>50000</v>
          </cell>
          <cell r="S1163">
            <v>0</v>
          </cell>
          <cell r="T1163" t="str">
            <v>2. Seed</v>
          </cell>
          <cell r="U1163" t="str">
            <v>Other Technologies &amp; Information Technology</v>
          </cell>
          <cell r="V1163">
            <v>2019</v>
          </cell>
          <cell r="W1163">
            <v>6</v>
          </cell>
          <cell r="X1163">
            <v>2</v>
          </cell>
          <cell r="Y1163">
            <v>1</v>
          </cell>
          <cell r="Z1163">
            <v>1</v>
          </cell>
        </row>
        <row r="1164">
          <cell r="A1164">
            <v>43648</v>
          </cell>
          <cell r="B1164" t="str">
            <v>Fundrr</v>
          </cell>
          <cell r="C1164" t="str">
            <v>Undisclosed</v>
          </cell>
          <cell r="D1164">
            <v>0.15</v>
          </cell>
          <cell r="E1164" t="str">
            <v>Seed</v>
          </cell>
          <cell r="F1164" t="str">
            <v>Undisclosed</v>
          </cell>
          <cell r="G1164" t="str">
            <v>https://ventureburn.com/2019/07/fundrr-lands-funding-after-50-rejections/</v>
          </cell>
          <cell r="H1164" t="str">
            <v>South Africa</v>
          </cell>
          <cell r="I1164" t="str">
            <v>South Africa</v>
          </cell>
          <cell r="J1164" t="str">
            <v>Financial Services, Credit Services</v>
          </cell>
          <cell r="K1164" t="str">
            <v>Financial Services</v>
          </cell>
          <cell r="L1164" t="str">
            <v>Fundrr</v>
          </cell>
          <cell r="M1164">
            <v>1</v>
          </cell>
          <cell r="N1164" t="str">
            <v>43648FundrrUndisclosed</v>
          </cell>
          <cell r="O1164" t="str">
            <v/>
          </cell>
          <cell r="P1164">
            <v>0</v>
          </cell>
          <cell r="Q1164">
            <v>2017</v>
          </cell>
          <cell r="R1164">
            <v>0</v>
          </cell>
          <cell r="S1164">
            <v>0</v>
          </cell>
          <cell r="T1164" t="str">
            <v>2. Seed</v>
          </cell>
          <cell r="U1164" t="str">
            <v>Financial Services</v>
          </cell>
          <cell r="V1164">
            <v>2019</v>
          </cell>
          <cell r="W1164">
            <v>7</v>
          </cell>
          <cell r="X1164">
            <v>3</v>
          </cell>
          <cell r="Y1164">
            <v>2</v>
          </cell>
          <cell r="Z1164">
            <v>1</v>
          </cell>
        </row>
        <row r="1165">
          <cell r="A1165">
            <v>43648</v>
          </cell>
          <cell r="B1165" t="str">
            <v>54gene</v>
          </cell>
          <cell r="C1165">
            <v>4500000</v>
          </cell>
          <cell r="E1165" t="str">
            <v>Seed</v>
          </cell>
          <cell r="F1165" t="str">
            <v>Better Ventures,  Fifty Years Fund, Hack VC, Techammer, KdT Ventures, Y Combinator</v>
          </cell>
          <cell r="G1165" t="str">
            <v>https://techcabal.com/2019/07/02/54gene-raises-fund-create-african-dna-biobank/?utm_source=dlvr.it&amp;utm_medium=twitter</v>
          </cell>
          <cell r="H1165" t="str">
            <v>Nigeria</v>
          </cell>
          <cell r="I1165" t="str">
            <v>Nigeria</v>
          </cell>
          <cell r="J1165" t="str">
            <v>HealthCare</v>
          </cell>
          <cell r="K1165" t="str">
            <v>Healthcare &amp; Pharma</v>
          </cell>
          <cell r="L1165" t="str">
            <v>54gene</v>
          </cell>
          <cell r="M1165">
            <v>0.9</v>
          </cell>
          <cell r="N1165" t="str">
            <v>4364854gene4500000</v>
          </cell>
          <cell r="O1165" t="str">
            <v/>
          </cell>
          <cell r="P1165">
            <v>1</v>
          </cell>
          <cell r="Q1165">
            <v>2019</v>
          </cell>
          <cell r="R1165">
            <v>4650000</v>
          </cell>
          <cell r="S1165">
            <v>0</v>
          </cell>
          <cell r="T1165" t="str">
            <v>2. Seed</v>
          </cell>
          <cell r="U1165" t="str">
            <v>Health &amp; Pharmaceuticals</v>
          </cell>
          <cell r="V1165">
            <v>2019</v>
          </cell>
          <cell r="W1165">
            <v>7</v>
          </cell>
          <cell r="X1165">
            <v>3</v>
          </cell>
          <cell r="Y1165">
            <v>2</v>
          </cell>
          <cell r="Z1165">
            <v>6</v>
          </cell>
        </row>
        <row r="1166">
          <cell r="A1166">
            <v>43654</v>
          </cell>
          <cell r="B1166" t="str">
            <v>Cradle Technology Services</v>
          </cell>
          <cell r="C1166" t="str">
            <v>Undisclosed</v>
          </cell>
          <cell r="E1166" t="str">
            <v>Series A</v>
          </cell>
          <cell r="F1166" t="str">
            <v>Knife Capital,</v>
          </cell>
          <cell r="G1166" t="str">
            <v>https://weetracker.com/2019/07/08/knife-capital-invests-undisclosed-series-a-cradle-technologies/</v>
          </cell>
          <cell r="H1166" t="str">
            <v>South Africa</v>
          </cell>
          <cell r="I1166" t="str">
            <v>South Africa</v>
          </cell>
          <cell r="J1166" t="str">
            <v>Logistics, Warehouse solutions</v>
          </cell>
          <cell r="K1166" t="str">
            <v>Information Technology</v>
          </cell>
          <cell r="L1166" t="str">
            <v>Cradle Technology Services</v>
          </cell>
          <cell r="M1166">
            <v>0.9</v>
          </cell>
          <cell r="N1166" t="str">
            <v>43654Cradle Technology ServicesUndisclosed</v>
          </cell>
          <cell r="O1166" t="str">
            <v/>
          </cell>
          <cell r="P1166">
            <v>0</v>
          </cell>
          <cell r="Q1166">
            <v>2000</v>
          </cell>
          <cell r="R1166">
            <v>0</v>
          </cell>
          <cell r="S1166">
            <v>0</v>
          </cell>
          <cell r="T1166" t="str">
            <v>3. Early Venture</v>
          </cell>
          <cell r="U1166" t="str">
            <v>Other Technologies &amp; Information Technology</v>
          </cell>
          <cell r="V1166">
            <v>2019</v>
          </cell>
          <cell r="W1166">
            <v>7</v>
          </cell>
          <cell r="X1166">
            <v>3</v>
          </cell>
          <cell r="Y1166">
            <v>2</v>
          </cell>
          <cell r="Z1166">
            <v>2</v>
          </cell>
        </row>
        <row r="1167">
          <cell r="A1167">
            <v>43654</v>
          </cell>
          <cell r="B1167" t="str">
            <v>Rent To Own Africa</v>
          </cell>
          <cell r="C1167">
            <v>1120000</v>
          </cell>
          <cell r="E1167" t="str">
            <v>Private Equity</v>
          </cell>
          <cell r="F1167" t="str">
            <v>Triple Jump BV</v>
          </cell>
          <cell r="G1167" t="str">
            <v>https://rtoafrica.com/rent-to-own-secures-eur-1-0m-investment-from-dggf-managed-by-triple-jump-bv/</v>
          </cell>
          <cell r="H1167" t="str">
            <v>Zambia</v>
          </cell>
          <cell r="I1167" t="str">
            <v>Zambia</v>
          </cell>
          <cell r="J1167" t="str">
            <v>Asset Financing, Pay As You Go Solar, Farm Machinery</v>
          </cell>
          <cell r="K1167" t="str">
            <v>Agriculture</v>
          </cell>
          <cell r="L1167" t="str">
            <v>Rent To Own Africa</v>
          </cell>
          <cell r="M1167">
            <v>0.9</v>
          </cell>
          <cell r="N1167" t="str">
            <v>43654Rent To Own Africa1120000</v>
          </cell>
          <cell r="O1167" t="str">
            <v/>
          </cell>
          <cell r="P1167">
            <v>1</v>
          </cell>
          <cell r="Q1167">
            <v>2010</v>
          </cell>
          <cell r="R1167">
            <v>2170000</v>
          </cell>
          <cell r="S1167">
            <v>0</v>
          </cell>
          <cell r="T1167" t="str">
            <v>6. Private Equity</v>
          </cell>
          <cell r="U1167" t="str">
            <v>Agriculture</v>
          </cell>
          <cell r="V1167">
            <v>2019</v>
          </cell>
          <cell r="W1167">
            <v>7</v>
          </cell>
          <cell r="X1167">
            <v>3</v>
          </cell>
          <cell r="Y1167">
            <v>2</v>
          </cell>
          <cell r="Z1167">
            <v>1</v>
          </cell>
        </row>
        <row r="1168">
          <cell r="A1168">
            <v>43654</v>
          </cell>
          <cell r="B1168" t="str">
            <v>CowTribe</v>
          </cell>
          <cell r="C1168">
            <v>120000</v>
          </cell>
          <cell r="E1168" t="str">
            <v>Seed</v>
          </cell>
          <cell r="F1168" t="str">
            <v>TechStars</v>
          </cell>
          <cell r="G1168" t="str">
            <v>https://www.techstars.com/content/accelerators/techstars-making-impact-meet-2019-techstars-impact-class/</v>
          </cell>
          <cell r="H1168" t="str">
            <v>Ghana</v>
          </cell>
          <cell r="I1168" t="str">
            <v>Ghana</v>
          </cell>
          <cell r="J1168" t="str">
            <v>Veterinary, Animal Health</v>
          </cell>
          <cell r="K1168" t="str">
            <v>Agriculture</v>
          </cell>
          <cell r="L1168" t="str">
            <v>Cowtribe</v>
          </cell>
          <cell r="M1168">
            <v>0.9</v>
          </cell>
          <cell r="N1168" t="str">
            <v>43654CowTribe120000</v>
          </cell>
          <cell r="O1168" t="str">
            <v/>
          </cell>
          <cell r="P1168">
            <v>1</v>
          </cell>
          <cell r="Q1168">
            <v>2016</v>
          </cell>
          <cell r="R1168">
            <v>420000</v>
          </cell>
          <cell r="S1168">
            <v>0</v>
          </cell>
          <cell r="T1168" t="str">
            <v>2. Seed</v>
          </cell>
          <cell r="U1168" t="str">
            <v>Agriculture</v>
          </cell>
          <cell r="V1168">
            <v>2019</v>
          </cell>
          <cell r="W1168">
            <v>7</v>
          </cell>
          <cell r="X1168">
            <v>3</v>
          </cell>
          <cell r="Y1168">
            <v>2</v>
          </cell>
          <cell r="Z1168">
            <v>1</v>
          </cell>
        </row>
        <row r="1169">
          <cell r="A1169">
            <v>43654</v>
          </cell>
          <cell r="B1169" t="str">
            <v>WellaHealth</v>
          </cell>
          <cell r="C1169">
            <v>120000</v>
          </cell>
          <cell r="E1169" t="str">
            <v>Seed</v>
          </cell>
          <cell r="F1169" t="str">
            <v>TechStars</v>
          </cell>
          <cell r="G1169" t="str">
            <v>https://www.techstars.com/content/accelerators/techstars-making-impact-meet-2019-techstars-impact-class/</v>
          </cell>
          <cell r="H1169" t="str">
            <v>Nigeria</v>
          </cell>
          <cell r="I1169" t="str">
            <v>Nigeria</v>
          </cell>
          <cell r="J1169" t="str">
            <v>Health, Pharmaceuticas, Artificial Intelligence</v>
          </cell>
          <cell r="K1169" t="str">
            <v>Information Technology</v>
          </cell>
          <cell r="L1169" t="str">
            <v>Wellahealth</v>
          </cell>
          <cell r="M1169">
            <v>0.9</v>
          </cell>
          <cell r="N1169" t="str">
            <v>43654WellaHealth120000</v>
          </cell>
          <cell r="O1169" t="str">
            <v/>
          </cell>
          <cell r="P1169">
            <v>1</v>
          </cell>
          <cell r="Q1169">
            <v>2014</v>
          </cell>
          <cell r="R1169">
            <v>120000</v>
          </cell>
          <cell r="S1169">
            <v>0</v>
          </cell>
          <cell r="T1169" t="str">
            <v>2. Seed</v>
          </cell>
          <cell r="U1169" t="str">
            <v>Other Technologies &amp; Information Technology</v>
          </cell>
          <cell r="V1169">
            <v>2019</v>
          </cell>
          <cell r="W1169">
            <v>7</v>
          </cell>
          <cell r="X1169">
            <v>3</v>
          </cell>
          <cell r="Y1169">
            <v>2</v>
          </cell>
          <cell r="Z1169">
            <v>1</v>
          </cell>
        </row>
        <row r="1170">
          <cell r="A1170">
            <v>43655</v>
          </cell>
          <cell r="B1170" t="str">
            <v>The Rosehip Company</v>
          </cell>
          <cell r="C1170" t="str">
            <v>Undisclosed</v>
          </cell>
          <cell r="E1170" t="str">
            <v>Private Equity</v>
          </cell>
          <cell r="F1170" t="str">
            <v>One Thousand And One Voices</v>
          </cell>
          <cell r="G1170" t="str">
            <v>https://innovation-village.com/one-thousand-one-voices-announces-investment-in-the-rosehip-company/</v>
          </cell>
          <cell r="H1170" t="str">
            <v>Lesotho</v>
          </cell>
          <cell r="I1170" t="str">
            <v>Lesotho</v>
          </cell>
          <cell r="J1170" t="str">
            <v>Agribusiness</v>
          </cell>
          <cell r="K1170" t="str">
            <v>Agriculture</v>
          </cell>
          <cell r="L1170" t="str">
            <v>The Rosehip Company</v>
          </cell>
          <cell r="M1170">
            <v>0.9</v>
          </cell>
          <cell r="N1170" t="str">
            <v>43655The Rosehip CompanyUndisclosed</v>
          </cell>
          <cell r="O1170" t="str">
            <v/>
          </cell>
          <cell r="P1170">
            <v>0</v>
          </cell>
          <cell r="Q1170">
            <v>2006</v>
          </cell>
          <cell r="R1170">
            <v>0</v>
          </cell>
          <cell r="S1170">
            <v>0</v>
          </cell>
          <cell r="T1170" t="str">
            <v>6. Private Equity</v>
          </cell>
          <cell r="U1170" t="str">
            <v>Agriculture</v>
          </cell>
          <cell r="V1170">
            <v>2019</v>
          </cell>
          <cell r="W1170">
            <v>7</v>
          </cell>
          <cell r="X1170">
            <v>3</v>
          </cell>
          <cell r="Y1170">
            <v>2</v>
          </cell>
          <cell r="Z1170">
            <v>1</v>
          </cell>
        </row>
        <row r="1171">
          <cell r="A1171">
            <v>43655</v>
          </cell>
          <cell r="B1171" t="str">
            <v>Powerhive</v>
          </cell>
          <cell r="C1171">
            <v>9300000</v>
          </cell>
          <cell r="E1171" t="str">
            <v>Series B</v>
          </cell>
          <cell r="F1171" t="str">
            <v>Toyota Tsusho Corporation, Kouros, To:org, Tao Capital, James Sandler, Prelude Ventures, Caterpillar Ventures, Total Energy Ventures</v>
          </cell>
          <cell r="G1171" t="str">
            <v>https://www.prnewswire.com/news-releases/toyota-tsusho-participates-in-powerhive-series-b-round-300881734.html</v>
          </cell>
          <cell r="H1171" t="str">
            <v>Kenya</v>
          </cell>
          <cell r="I1171" t="str">
            <v>Kenya</v>
          </cell>
          <cell r="J1171" t="str">
            <v>Cloud Computing, Energy, SaaS, Software, Solar</v>
          </cell>
          <cell r="K1171" t="str">
            <v>Energy &amp; Environment Resources</v>
          </cell>
          <cell r="L1171" t="str">
            <v>Powerhive</v>
          </cell>
          <cell r="M1171">
            <v>0.9</v>
          </cell>
          <cell r="N1171" t="str">
            <v>43655Powerhive9300000</v>
          </cell>
          <cell r="O1171" t="str">
            <v/>
          </cell>
          <cell r="P1171">
            <v>1</v>
          </cell>
          <cell r="Q1171">
            <v>2011</v>
          </cell>
          <cell r="R1171">
            <v>41300000</v>
          </cell>
          <cell r="S1171">
            <v>0</v>
          </cell>
          <cell r="T1171" t="str">
            <v>3. Early Venture</v>
          </cell>
          <cell r="U1171" t="e">
            <v>#N/A</v>
          </cell>
          <cell r="V1171">
            <v>2019</v>
          </cell>
          <cell r="W1171">
            <v>7</v>
          </cell>
          <cell r="X1171">
            <v>3</v>
          </cell>
          <cell r="Y1171">
            <v>2</v>
          </cell>
          <cell r="Z1171">
            <v>8</v>
          </cell>
        </row>
        <row r="1172">
          <cell r="A1172">
            <v>43656</v>
          </cell>
          <cell r="B1172" t="str">
            <v>OPay</v>
          </cell>
          <cell r="C1172">
            <v>50000000</v>
          </cell>
          <cell r="E1172" t="str">
            <v>Series A</v>
          </cell>
          <cell r="F1172" t="str">
            <v>GSR Ventures, IDG Capital, Meituan Dianping, Opera, Source Code Capital, Sequoia Capital China</v>
          </cell>
          <cell r="G1172" t="str">
            <v>https://techcrunch.com/2019/07/09/opera-founded-starup-opay-raises-50m-for-mobile-finance-in-nigeria/</v>
          </cell>
          <cell r="H1172" t="str">
            <v>Nigeria</v>
          </cell>
          <cell r="I1172" t="str">
            <v>Nigeria</v>
          </cell>
          <cell r="J1172" t="str">
            <v>E-Payment, Mobile Money Services</v>
          </cell>
          <cell r="K1172" t="str">
            <v>Financial Services</v>
          </cell>
          <cell r="L1172" t="str">
            <v>OPay</v>
          </cell>
          <cell r="M1172">
            <v>0.9</v>
          </cell>
          <cell r="N1172" t="str">
            <v>43656OPay50000000</v>
          </cell>
          <cell r="O1172" t="str">
            <v/>
          </cell>
          <cell r="P1172">
            <v>1</v>
          </cell>
          <cell r="Q1172">
            <v>2018</v>
          </cell>
          <cell r="R1172">
            <v>50000000</v>
          </cell>
          <cell r="S1172">
            <v>0</v>
          </cell>
          <cell r="T1172" t="str">
            <v>3. Early Venture</v>
          </cell>
          <cell r="U1172" t="str">
            <v>Financial Services</v>
          </cell>
          <cell r="V1172">
            <v>2019</v>
          </cell>
          <cell r="W1172">
            <v>7</v>
          </cell>
          <cell r="X1172">
            <v>3</v>
          </cell>
          <cell r="Y1172">
            <v>2</v>
          </cell>
          <cell r="Z1172">
            <v>6</v>
          </cell>
        </row>
        <row r="1173">
          <cell r="A1173">
            <v>43657</v>
          </cell>
          <cell r="B1173" t="str">
            <v>HotelOnline</v>
          </cell>
          <cell r="C1173">
            <v>320000</v>
          </cell>
          <cell r="E1173" t="str">
            <v>Seed</v>
          </cell>
          <cell r="F1173" t="str">
            <v>Trond Riiber Knudsen Group, Shravan Shroff</v>
          </cell>
          <cell r="G1173" t="str">
            <v>https://techmoran.com/2019/07/11/hotelonline-raises-320000-oyo-rooms-early-investor-sharavan-shroff/</v>
          </cell>
          <cell r="H1173" t="str">
            <v>Kenya</v>
          </cell>
          <cell r="I1173" t="str">
            <v>Kenya</v>
          </cell>
          <cell r="J1173" t="str">
            <v>Travel Bookings</v>
          </cell>
          <cell r="K1173" t="str">
            <v>Travel and Leisure</v>
          </cell>
          <cell r="L1173" t="str">
            <v>HotelOnline</v>
          </cell>
          <cell r="M1173">
            <v>0.9</v>
          </cell>
          <cell r="N1173" t="str">
            <v>43657HotelOnline320000</v>
          </cell>
          <cell r="O1173" t="str">
            <v/>
          </cell>
          <cell r="P1173">
            <v>1</v>
          </cell>
          <cell r="Q1173">
            <v>2014</v>
          </cell>
          <cell r="R1173">
            <v>320000</v>
          </cell>
          <cell r="S1173">
            <v>0</v>
          </cell>
          <cell r="T1173" t="str">
            <v>2. Seed</v>
          </cell>
          <cell r="U1173" t="str">
            <v>Travel &amp; Leisure</v>
          </cell>
          <cell r="V1173">
            <v>2019</v>
          </cell>
          <cell r="W1173">
            <v>7</v>
          </cell>
          <cell r="X1173">
            <v>3</v>
          </cell>
          <cell r="Y1173">
            <v>2</v>
          </cell>
          <cell r="Z1173">
            <v>2</v>
          </cell>
        </row>
        <row r="1174">
          <cell r="A1174">
            <v>43657</v>
          </cell>
          <cell r="B1174" t="str">
            <v>Kriterion</v>
          </cell>
          <cell r="C1174" t="str">
            <v>Undisclosed</v>
          </cell>
          <cell r="E1174" t="str">
            <v>Grant</v>
          </cell>
          <cell r="F1174" t="str">
            <v>OCP Group</v>
          </cell>
          <cell r="G1174" t="str">
            <v>http://disrupt-africa.com/2019/07/african-tech-startups-winners-at-ocp-mining-challenge-in-morocco/</v>
          </cell>
          <cell r="V1174">
            <v>2019</v>
          </cell>
          <cell r="W1174">
            <v>7</v>
          </cell>
          <cell r="X1174">
            <v>3</v>
          </cell>
          <cell r="Y1174">
            <v>2</v>
          </cell>
          <cell r="Z1174">
            <v>1</v>
          </cell>
        </row>
        <row r="1175">
          <cell r="A1175">
            <v>43659</v>
          </cell>
          <cell r="B1175" t="str">
            <v>Ethnic Brand</v>
          </cell>
          <cell r="C1175">
            <v>500000</v>
          </cell>
          <cell r="E1175" t="str">
            <v>Seed</v>
          </cell>
          <cell r="F1175" t="str">
            <v>MAGIC Global Accelerator Programme</v>
          </cell>
          <cell r="G1175" t="str">
            <v>https://techmoran.com/2019/07/13/kenyas-uber-for-fashion-manufacturers-ethnic-brand-raises-500k-seed-investment-from-magic-malaysia/</v>
          </cell>
          <cell r="H1175" t="str">
            <v>Kenya</v>
          </cell>
          <cell r="I1175" t="str">
            <v>Kenya</v>
          </cell>
          <cell r="J1175" t="str">
            <v>Manufacturing</v>
          </cell>
          <cell r="K1175" t="str">
            <v>Commercial &amp; Professional Services</v>
          </cell>
          <cell r="L1175" t="str">
            <v>Ethnic Brand</v>
          </cell>
          <cell r="M1175">
            <v>0.9</v>
          </cell>
          <cell r="N1175" t="str">
            <v>43659Ethnic Brand500000</v>
          </cell>
          <cell r="O1175" t="str">
            <v/>
          </cell>
          <cell r="P1175">
            <v>1</v>
          </cell>
          <cell r="Q1175">
            <v>2018</v>
          </cell>
          <cell r="R1175">
            <v>500000</v>
          </cell>
          <cell r="S1175">
            <v>0</v>
          </cell>
          <cell r="T1175" t="str">
            <v>2. Seed</v>
          </cell>
          <cell r="U1175" t="str">
            <v>Other Technologies &amp; Information Technology</v>
          </cell>
          <cell r="V1175">
            <v>2019</v>
          </cell>
          <cell r="W1175">
            <v>7</v>
          </cell>
          <cell r="X1175">
            <v>3</v>
          </cell>
          <cell r="Y1175">
            <v>2</v>
          </cell>
          <cell r="Z1175">
            <v>1</v>
          </cell>
        </row>
        <row r="1176">
          <cell r="A1176">
            <v>43661</v>
          </cell>
          <cell r="B1176" t="str">
            <v>Space in Africa</v>
          </cell>
          <cell r="C1176" t="str">
            <v>Undisclosed</v>
          </cell>
          <cell r="E1176" t="str">
            <v>Seed</v>
          </cell>
          <cell r="F1176" t="str">
            <v>AC Ventures</v>
          </cell>
          <cell r="G1176" t="str">
            <v>https://www.prnewswire.com/news-releases/space-in-africa-closes-investment-round-expands-staff-to-eleven-people-across-five-african-nations-300884746.html</v>
          </cell>
          <cell r="H1176" t="str">
            <v>Nigeria</v>
          </cell>
          <cell r="I1176" t="str">
            <v>Nigeria</v>
          </cell>
          <cell r="J1176">
            <v>0</v>
          </cell>
          <cell r="K1176" t="str">
            <v>Information Technology</v>
          </cell>
          <cell r="L1176" t="str">
            <v>Space In Africa</v>
          </cell>
          <cell r="M1176">
            <v>0.9</v>
          </cell>
          <cell r="N1176" t="str">
            <v>43661Space in AfricaUndisclosed</v>
          </cell>
          <cell r="O1176" t="str">
            <v/>
          </cell>
          <cell r="P1176">
            <v>0</v>
          </cell>
          <cell r="Q1176">
            <v>2018</v>
          </cell>
          <cell r="R1176">
            <v>0</v>
          </cell>
          <cell r="S1176">
            <v>0</v>
          </cell>
          <cell r="T1176" t="str">
            <v>2. Seed</v>
          </cell>
          <cell r="U1176" t="str">
            <v>Other Technologies &amp; Information Technology</v>
          </cell>
          <cell r="V1176">
            <v>2019</v>
          </cell>
          <cell r="W1176">
            <v>7</v>
          </cell>
          <cell r="X1176">
            <v>3</v>
          </cell>
          <cell r="Y1176">
            <v>2</v>
          </cell>
          <cell r="Z1176">
            <v>1</v>
          </cell>
        </row>
        <row r="1177">
          <cell r="A1177">
            <v>43661</v>
          </cell>
          <cell r="B1177" t="str">
            <v>COLNN</v>
          </cell>
          <cell r="C1177">
            <v>100000</v>
          </cell>
          <cell r="E1177" t="str">
            <v>Seed</v>
          </cell>
          <cell r="F1177" t="str">
            <v>Edventures</v>
          </cell>
          <cell r="G1177" t="str">
            <v>https://www.wamda.com/2019/07/colnn-raises-100000-seed-round</v>
          </cell>
          <cell r="H1177" t="str">
            <v>Egypt</v>
          </cell>
          <cell r="I1177" t="str">
            <v>Egypt</v>
          </cell>
          <cell r="J1177" t="str">
            <v>E-learning</v>
          </cell>
          <cell r="K1177" t="str">
            <v>Education</v>
          </cell>
          <cell r="L1177" t="str">
            <v>COLNN</v>
          </cell>
          <cell r="M1177">
            <v>0.9</v>
          </cell>
          <cell r="N1177" t="str">
            <v>43661COLNN100000</v>
          </cell>
          <cell r="O1177" t="str">
            <v/>
          </cell>
          <cell r="P1177">
            <v>1</v>
          </cell>
          <cell r="Q1177">
            <v>2015</v>
          </cell>
          <cell r="R1177">
            <v>100000</v>
          </cell>
          <cell r="S1177">
            <v>0</v>
          </cell>
          <cell r="T1177" t="str">
            <v>2. Seed</v>
          </cell>
          <cell r="U1177" t="str">
            <v>Education</v>
          </cell>
          <cell r="V1177">
            <v>2019</v>
          </cell>
          <cell r="W1177">
            <v>7</v>
          </cell>
          <cell r="X1177">
            <v>3</v>
          </cell>
          <cell r="Y1177">
            <v>2</v>
          </cell>
          <cell r="Z1177">
            <v>1</v>
          </cell>
        </row>
        <row r="1178">
          <cell r="A1178">
            <v>43662</v>
          </cell>
          <cell r="B1178" t="str">
            <v>Cryptyd Games</v>
          </cell>
          <cell r="C1178" t="str">
            <v>Undisclosed</v>
          </cell>
          <cell r="E1178" t="str">
            <v>Seed</v>
          </cell>
          <cell r="F1178" t="str">
            <v>Alexandria Angels, Cairo Angels</v>
          </cell>
          <cell r="G1178" t="str">
            <v>https://www.menabytes.com/cryptyd-pre-series-a/?fbclid=IwAR1MpjICl-C4dPL656r5tjgQjibEBWSyZ9XRHlDFEYGzWHl2JCSASL8TgcA</v>
          </cell>
          <cell r="H1178" t="str">
            <v>United States of America</v>
          </cell>
          <cell r="I1178" t="str">
            <v>United States of America</v>
          </cell>
          <cell r="J1178" t="str">
            <v>Mobile games</v>
          </cell>
          <cell r="K1178" t="str">
            <v>Media &amp; Entertainment</v>
          </cell>
          <cell r="L1178" t="str">
            <v>Cryptyd Games</v>
          </cell>
          <cell r="M1178">
            <v>0.9</v>
          </cell>
          <cell r="N1178" t="str">
            <v>43662Cryptyd GamesUndisclosed</v>
          </cell>
          <cell r="O1178" t="str">
            <v/>
          </cell>
          <cell r="P1178">
            <v>0</v>
          </cell>
          <cell r="Q1178">
            <v>2015</v>
          </cell>
          <cell r="R1178">
            <v>0</v>
          </cell>
          <cell r="S1178">
            <v>1</v>
          </cell>
          <cell r="T1178" t="str">
            <v>2. Seed</v>
          </cell>
          <cell r="U1178" t="str">
            <v>Media &amp; Entertainment</v>
          </cell>
          <cell r="V1178">
            <v>2019</v>
          </cell>
          <cell r="W1178">
            <v>7</v>
          </cell>
          <cell r="X1178">
            <v>3</v>
          </cell>
          <cell r="Y1178">
            <v>2</v>
          </cell>
          <cell r="Z1178">
            <v>2</v>
          </cell>
        </row>
        <row r="1179">
          <cell r="A1179">
            <v>43663</v>
          </cell>
          <cell r="B1179" t="str">
            <v>Crop Nutrition Laboratory Services (Cropnuts)</v>
          </cell>
          <cell r="C1179" t="str">
            <v>Undisclosed</v>
          </cell>
          <cell r="E1179" t="str">
            <v>Private Equity</v>
          </cell>
          <cell r="F1179" t="str">
            <v>AHL Venture Partners, DOB Equity</v>
          </cell>
          <cell r="G1179" t="str">
            <v>https://www.linkedin.com/feed/update/urn:li:activity:6557274225390997504</v>
          </cell>
          <cell r="H1179" t="str">
            <v>Kenya</v>
          </cell>
          <cell r="I1179" t="str">
            <v>Kenya</v>
          </cell>
          <cell r="J1179" t="str">
            <v>Soil testing, Agronomy Services, Crop Trials, Water testing, Environmental services, Laboratory Services</v>
          </cell>
          <cell r="K1179" t="str">
            <v>Agriculture</v>
          </cell>
          <cell r="L1179" t="str">
            <v>Crop Nutrition Laboratory Services (Cropnuts)</v>
          </cell>
          <cell r="M1179">
            <v>0.9</v>
          </cell>
          <cell r="N1179" t="str">
            <v>43663Crop Nutrition Laboratory Services (Cropnuts)Undisclosed</v>
          </cell>
          <cell r="O1179" t="str">
            <v/>
          </cell>
          <cell r="P1179">
            <v>0</v>
          </cell>
          <cell r="Q1179">
            <v>1998</v>
          </cell>
          <cell r="R1179">
            <v>0</v>
          </cell>
          <cell r="S1179">
            <v>0</v>
          </cell>
          <cell r="T1179" t="str">
            <v>6. Private Equity</v>
          </cell>
          <cell r="U1179" t="str">
            <v>Agriculture</v>
          </cell>
          <cell r="V1179">
            <v>2019</v>
          </cell>
          <cell r="W1179">
            <v>7</v>
          </cell>
          <cell r="X1179">
            <v>3</v>
          </cell>
          <cell r="Y1179">
            <v>2</v>
          </cell>
          <cell r="Z1179">
            <v>2</v>
          </cell>
        </row>
        <row r="1180">
          <cell r="A1180">
            <v>43663</v>
          </cell>
          <cell r="B1180" t="str">
            <v>Africado</v>
          </cell>
          <cell r="C1180" t="str">
            <v>Undisclosed</v>
          </cell>
          <cell r="E1180" t="str">
            <v>Private Equity</v>
          </cell>
          <cell r="F1180" t="str">
            <v>AgDevCo</v>
          </cell>
          <cell r="G1180" t="str">
            <v>http://www.globalaginvesting.com/agdevco-invests-avocado-production-kilimanjaro-region-tanzania/</v>
          </cell>
          <cell r="H1180" t="str">
            <v>Tanzania</v>
          </cell>
          <cell r="I1180" t="str">
            <v>Tanzania</v>
          </cell>
          <cell r="J1180" t="str">
            <v>Agribusiness</v>
          </cell>
          <cell r="K1180" t="str">
            <v>Agriculture</v>
          </cell>
          <cell r="L1180" t="str">
            <v>Africado</v>
          </cell>
          <cell r="M1180">
            <v>0.9</v>
          </cell>
          <cell r="N1180" t="str">
            <v>43663AfricadoUndisclosed</v>
          </cell>
          <cell r="O1180" t="str">
            <v/>
          </cell>
          <cell r="P1180">
            <v>0</v>
          </cell>
          <cell r="Q1180">
            <v>2007</v>
          </cell>
          <cell r="R1180">
            <v>0</v>
          </cell>
          <cell r="S1180">
            <v>0</v>
          </cell>
          <cell r="T1180" t="str">
            <v>6. Private Equity</v>
          </cell>
          <cell r="U1180" t="str">
            <v>Agriculture</v>
          </cell>
          <cell r="V1180">
            <v>2019</v>
          </cell>
          <cell r="W1180">
            <v>7</v>
          </cell>
          <cell r="X1180">
            <v>3</v>
          </cell>
          <cell r="Y1180">
            <v>2</v>
          </cell>
          <cell r="Z1180">
            <v>1</v>
          </cell>
        </row>
        <row r="1181">
          <cell r="A1181">
            <v>43663</v>
          </cell>
          <cell r="B1181" t="str">
            <v>Enko Education</v>
          </cell>
          <cell r="C1181">
            <v>1400000</v>
          </cell>
          <cell r="E1181" t="str">
            <v>Pre-Series B</v>
          </cell>
          <cell r="F1181" t="str">
            <v>Undisclosed</v>
          </cell>
          <cell r="G1181" t="str">
            <v>https://enkoeducation.com/pre-series-b-fundraising/</v>
          </cell>
          <cell r="H1181" t="str">
            <v>South Africa</v>
          </cell>
          <cell r="I1181" t="str">
            <v>South Africa</v>
          </cell>
          <cell r="J1181">
            <v>0</v>
          </cell>
          <cell r="K1181" t="str">
            <v>Education</v>
          </cell>
          <cell r="L1181" t="str">
            <v>Enko Education</v>
          </cell>
          <cell r="M1181">
            <v>0.9</v>
          </cell>
          <cell r="N1181" t="str">
            <v>43663Enko Education1400000</v>
          </cell>
          <cell r="O1181" t="str">
            <v/>
          </cell>
          <cell r="P1181">
            <v>1</v>
          </cell>
          <cell r="Q1181">
            <v>2013</v>
          </cell>
          <cell r="R1181">
            <v>4700000</v>
          </cell>
          <cell r="S1181">
            <v>0</v>
          </cell>
          <cell r="T1181" t="str">
            <v>3. Early Venture</v>
          </cell>
          <cell r="U1181" t="str">
            <v>Education</v>
          </cell>
          <cell r="V1181">
            <v>2019</v>
          </cell>
          <cell r="W1181">
            <v>7</v>
          </cell>
          <cell r="X1181">
            <v>3</v>
          </cell>
          <cell r="Y1181">
            <v>2</v>
          </cell>
          <cell r="Z1181">
            <v>1</v>
          </cell>
        </row>
        <row r="1182">
          <cell r="A1182">
            <v>43669</v>
          </cell>
          <cell r="B1182" t="str">
            <v>Kijani Limited</v>
          </cell>
          <cell r="C1182">
            <v>60000</v>
          </cell>
          <cell r="E1182" t="str">
            <v>Seed</v>
          </cell>
          <cell r="F1182" t="str">
            <v>RENEW</v>
          </cell>
          <cell r="G1182" t="str">
            <v>https://nguvu.africa/index.php/2019/07/27/kijani-gets-renew-support/</v>
          </cell>
          <cell r="H1182" t="str">
            <v>Uganda</v>
          </cell>
          <cell r="I1182" t="str">
            <v>Uganda</v>
          </cell>
          <cell r="J1182" t="str">
            <v>Baby diapers</v>
          </cell>
          <cell r="K1182" t="str">
            <v>E-Commerce &amp; Retail</v>
          </cell>
          <cell r="L1182" t="str">
            <v>Kijani Limited</v>
          </cell>
          <cell r="M1182">
            <v>0.9</v>
          </cell>
          <cell r="N1182" t="str">
            <v>43669Kijani Limited60000</v>
          </cell>
          <cell r="O1182" t="str">
            <v/>
          </cell>
          <cell r="P1182">
            <v>1</v>
          </cell>
          <cell r="Q1182">
            <v>2014</v>
          </cell>
          <cell r="R1182">
            <v>60000</v>
          </cell>
          <cell r="S1182">
            <v>0</v>
          </cell>
          <cell r="T1182" t="str">
            <v>2. Seed</v>
          </cell>
          <cell r="U1182" t="str">
            <v>E-commerce &amp; Retail</v>
          </cell>
          <cell r="V1182">
            <v>2019</v>
          </cell>
          <cell r="W1182">
            <v>7</v>
          </cell>
          <cell r="X1182">
            <v>3</v>
          </cell>
          <cell r="Y1182">
            <v>2</v>
          </cell>
          <cell r="Z1182">
            <v>1</v>
          </cell>
        </row>
        <row r="1183">
          <cell r="A1183">
            <v>43671</v>
          </cell>
          <cell r="B1183" t="str">
            <v>Optimetriks</v>
          </cell>
          <cell r="C1183">
            <v>330000</v>
          </cell>
          <cell r="E1183" t="str">
            <v>Debt Financing</v>
          </cell>
          <cell r="F1183" t="str">
            <v>Undisclosed</v>
          </cell>
          <cell r="G1183" t="str">
            <v>http://disrupt-africa.com/2019/07/kenyan-sales-force-automation-startup-optimetriks-secures-330k-debt-financing/</v>
          </cell>
          <cell r="H1183" t="str">
            <v>Kenya</v>
          </cell>
          <cell r="I1183" t="str">
            <v>Kenya</v>
          </cell>
          <cell r="J1183" t="str">
            <v>Analytics, Emerging Markets, Enterprise Software, Retail Technology, Sales Automation</v>
          </cell>
          <cell r="K1183" t="str">
            <v>Transport &amp; Logistics</v>
          </cell>
          <cell r="L1183" t="str">
            <v>Optimetriks</v>
          </cell>
          <cell r="M1183">
            <v>0.9</v>
          </cell>
          <cell r="N1183" t="str">
            <v>43671Optimetriks330000</v>
          </cell>
          <cell r="O1183" t="str">
            <v/>
          </cell>
          <cell r="P1183">
            <v>1</v>
          </cell>
          <cell r="Q1183">
            <v>2015</v>
          </cell>
          <cell r="R1183">
            <v>330000</v>
          </cell>
          <cell r="S1183">
            <v>0</v>
          </cell>
          <cell r="T1183" t="str">
            <v>5. Debt Financing</v>
          </cell>
          <cell r="U1183" t="str">
            <v>Transport &amp; Logistics</v>
          </cell>
          <cell r="V1183">
            <v>2019</v>
          </cell>
          <cell r="W1183">
            <v>7</v>
          </cell>
          <cell r="X1183">
            <v>3</v>
          </cell>
          <cell r="Y1183">
            <v>2</v>
          </cell>
          <cell r="Z1183">
            <v>1</v>
          </cell>
        </row>
        <row r="1184">
          <cell r="A1184">
            <v>43676</v>
          </cell>
          <cell r="B1184" t="str">
            <v>Mobii Systems</v>
          </cell>
          <cell r="C1184" t="str">
            <v>Undisclosed</v>
          </cell>
          <cell r="D1184">
            <v>0.26</v>
          </cell>
          <cell r="E1184" t="str">
            <v>Private Equity</v>
          </cell>
          <cell r="F1184" t="str">
            <v>Blue Label Ventures</v>
          </cell>
          <cell r="G1184" t="str">
            <v>https://techfinancials.co.za/2019/07/30/blue-label-ventures-invest-in-sports-data-startup-mobii-systems/</v>
          </cell>
          <cell r="H1184" t="str">
            <v>South Africa</v>
          </cell>
          <cell r="I1184" t="str">
            <v>South Africa</v>
          </cell>
          <cell r="J1184" t="str">
            <v>Sports Tech</v>
          </cell>
          <cell r="K1184" t="str">
            <v>Information Technology</v>
          </cell>
          <cell r="L1184" t="str">
            <v>Mobii Systems</v>
          </cell>
          <cell r="M1184">
            <v>1</v>
          </cell>
          <cell r="N1184" t="str">
            <v>43676Mobii SystemsUndisclosed</v>
          </cell>
          <cell r="V1184">
            <v>2019</v>
          </cell>
          <cell r="W1184">
            <v>7</v>
          </cell>
          <cell r="X1184">
            <v>3</v>
          </cell>
          <cell r="Y1184">
            <v>2</v>
          </cell>
          <cell r="Z1184">
            <v>1</v>
          </cell>
        </row>
        <row r="1185">
          <cell r="A1185">
            <v>43676</v>
          </cell>
          <cell r="B1185" t="str">
            <v>Healthcent</v>
          </cell>
          <cell r="C1185">
            <v>562000</v>
          </cell>
          <cell r="E1185" t="str">
            <v>Debt Financing</v>
          </cell>
          <cell r="F1185" t="str">
            <v>Allan Gray, Umkathi Wethu Ventures</v>
          </cell>
          <cell r="G1185" t="str">
            <v>https://ventureburn.com/2019/07/healthcent-r8m-investment-deal/</v>
          </cell>
          <cell r="H1185" t="str">
            <v>South Africa</v>
          </cell>
          <cell r="I1185" t="str">
            <v>South Africa</v>
          </cell>
          <cell r="J1185" t="str">
            <v>HealthTech</v>
          </cell>
          <cell r="K1185" t="str">
            <v>Information Technology</v>
          </cell>
          <cell r="L1185" t="str">
            <v>Healthcent</v>
          </cell>
          <cell r="M1185">
            <v>0.9</v>
          </cell>
          <cell r="N1185" t="str">
            <v>43676Healthcent562000</v>
          </cell>
          <cell r="V1185">
            <v>2019</v>
          </cell>
          <cell r="W1185">
            <v>7</v>
          </cell>
          <cell r="X1185">
            <v>3</v>
          </cell>
          <cell r="Y1185">
            <v>2</v>
          </cell>
          <cell r="Z1185">
            <v>2</v>
          </cell>
        </row>
        <row r="1186">
          <cell r="A1186">
            <v>43677</v>
          </cell>
          <cell r="B1186" t="str">
            <v>Solarise Africa</v>
          </cell>
          <cell r="C1186" t="str">
            <v>Undisclosed</v>
          </cell>
          <cell r="E1186" t="str">
            <v>Series A</v>
          </cell>
          <cell r="F1186" t="str">
            <v>Electrification Financing Initiative, Energy Access Ventures</v>
          </cell>
          <cell r="G1186" t="str">
            <v>https://techmoran.com/2019/07/31/solarise-africa-announces-second-closing-of-its-series-a-round-of-funding/</v>
          </cell>
          <cell r="H1186" t="str">
            <v>Kenya</v>
          </cell>
          <cell r="I1186" t="str">
            <v>Kenya</v>
          </cell>
          <cell r="J1186" t="str">
            <v>Credit Solutions</v>
          </cell>
          <cell r="K1186" t="str">
            <v>Financial Services</v>
          </cell>
          <cell r="L1186" t="str">
            <v>Solarise Africa</v>
          </cell>
          <cell r="M1186">
            <v>0.9</v>
          </cell>
          <cell r="N1186" t="str">
            <v>43677Solarise AfricaUndisclosed</v>
          </cell>
          <cell r="V1186">
            <v>2019</v>
          </cell>
          <cell r="W1186">
            <v>7</v>
          </cell>
          <cell r="X1186">
            <v>3</v>
          </cell>
          <cell r="Y1186">
            <v>2</v>
          </cell>
          <cell r="Z1186">
            <v>2</v>
          </cell>
        </row>
        <row r="1187">
          <cell r="A1187">
            <v>43679</v>
          </cell>
          <cell r="B1187" t="str">
            <v>GONA</v>
          </cell>
          <cell r="C1187" t="str">
            <v>Undisclosed</v>
          </cell>
          <cell r="E1187" t="str">
            <v>Pre-Series A</v>
          </cell>
          <cell r="F1187" t="str">
            <v>Crystal Stream Capital, UnityVC, Shaka VC</v>
          </cell>
          <cell r="G1187" t="str">
            <v>https://techpoint.africa/2019/08/02/gona-raises-fund/?ct=t(EMAIL_CAMPAIGN_8_6_2019_17_9)&amp;mc_cid=d121d4ba4e&amp;mc_eid=a7646ea2e2</v>
          </cell>
          <cell r="H1187" t="str">
            <v>Nigeria</v>
          </cell>
          <cell r="I1187" t="str">
            <v>Nigeria</v>
          </cell>
          <cell r="J1187" t="str">
            <v>Payments, FinTech</v>
          </cell>
          <cell r="K1187" t="str">
            <v>Financial Services</v>
          </cell>
          <cell r="L1187" t="str">
            <v>GONA</v>
          </cell>
          <cell r="V1187">
            <v>2019</v>
          </cell>
          <cell r="W1187">
            <v>8</v>
          </cell>
          <cell r="X1187">
            <v>3</v>
          </cell>
          <cell r="Y1187">
            <v>2</v>
          </cell>
          <cell r="Z1187">
            <v>3</v>
          </cell>
        </row>
        <row r="1188">
          <cell r="A1188">
            <v>43681</v>
          </cell>
          <cell r="B1188" t="str">
            <v>MoneyFellows</v>
          </cell>
          <cell r="C1188">
            <v>1000000</v>
          </cell>
          <cell r="E1188" t="str">
            <v>Pre-Series A</v>
          </cell>
          <cell r="F1188" t="str">
            <v>500 Startups, Dubai Angel Investors</v>
          </cell>
          <cell r="G1188" t="str">
            <v>https://www.menabytes.com/moneyfellows-1-million/</v>
          </cell>
          <cell r="H1188" t="str">
            <v>Egypt</v>
          </cell>
          <cell r="I1188" t="str">
            <v>Egypt</v>
          </cell>
          <cell r="J1188" t="str">
            <v>Credit, Financial Services, Software</v>
          </cell>
          <cell r="K1188" t="str">
            <v>Financial Services</v>
          </cell>
          <cell r="L1188" t="str">
            <v>Moneyfellows</v>
          </cell>
          <cell r="M1188">
            <v>0.9</v>
          </cell>
          <cell r="N1188" t="str">
            <v>43681MoneyFellows1000000</v>
          </cell>
          <cell r="V1188">
            <v>2019</v>
          </cell>
          <cell r="W1188">
            <v>8</v>
          </cell>
          <cell r="X1188">
            <v>3</v>
          </cell>
          <cell r="Y1188">
            <v>2</v>
          </cell>
          <cell r="Z1188">
            <v>2</v>
          </cell>
        </row>
        <row r="1189">
          <cell r="A1189">
            <v>43683</v>
          </cell>
          <cell r="B1189" t="str">
            <v>Kakbima</v>
          </cell>
          <cell r="C1189">
            <v>25000</v>
          </cell>
          <cell r="D1189">
            <v>0.1</v>
          </cell>
          <cell r="E1189" t="str">
            <v>Seed</v>
          </cell>
          <cell r="F1189" t="str">
            <v>Baobab Network</v>
          </cell>
          <cell r="G1189" t="str">
            <v>http://disrupt-africa.com/2019/08/5-african-startups-secure-25k-funding-each-via-baobab-network-accelerator/</v>
          </cell>
          <cell r="H1189" t="str">
            <v>Kenya</v>
          </cell>
          <cell r="I1189" t="str">
            <v>Kenya</v>
          </cell>
          <cell r="J1189" t="str">
            <v>Fintech, Insurtech</v>
          </cell>
          <cell r="K1189" t="str">
            <v>Financial Services</v>
          </cell>
          <cell r="L1189" t="str">
            <v>Kakbima</v>
          </cell>
          <cell r="V1189">
            <v>2019</v>
          </cell>
          <cell r="W1189">
            <v>8</v>
          </cell>
          <cell r="X1189">
            <v>3</v>
          </cell>
          <cell r="Y1189">
            <v>2</v>
          </cell>
          <cell r="Z1189">
            <v>1</v>
          </cell>
        </row>
        <row r="1190">
          <cell r="A1190">
            <v>43683</v>
          </cell>
          <cell r="B1190" t="str">
            <v>BeBlocky</v>
          </cell>
          <cell r="C1190">
            <v>25000</v>
          </cell>
          <cell r="D1190">
            <v>0.1</v>
          </cell>
          <cell r="E1190" t="str">
            <v>Seed</v>
          </cell>
          <cell r="F1190" t="str">
            <v>Baobab Network</v>
          </cell>
          <cell r="G1190" t="str">
            <v>http://disrupt-africa.com/2019/08/5-african-startups-secure-25k-funding-each-via-baobab-network-accelerator/</v>
          </cell>
          <cell r="H1190" t="str">
            <v>Ethiopia</v>
          </cell>
          <cell r="I1190" t="str">
            <v>Ethiopia</v>
          </cell>
          <cell r="J1190" t="str">
            <v>EdTech</v>
          </cell>
          <cell r="K1190" t="str">
            <v>Education</v>
          </cell>
          <cell r="L1190" t="str">
            <v>BeBlocky</v>
          </cell>
          <cell r="V1190">
            <v>2019</v>
          </cell>
          <cell r="W1190">
            <v>8</v>
          </cell>
          <cell r="X1190">
            <v>3</v>
          </cell>
          <cell r="Y1190">
            <v>2</v>
          </cell>
          <cell r="Z1190">
            <v>1</v>
          </cell>
        </row>
        <row r="1191">
          <cell r="A1191">
            <v>43683</v>
          </cell>
          <cell r="B1191" t="str">
            <v>Dr Cadx</v>
          </cell>
          <cell r="C1191">
            <v>25000</v>
          </cell>
          <cell r="D1191">
            <v>0.1</v>
          </cell>
          <cell r="E1191" t="str">
            <v>Seed</v>
          </cell>
          <cell r="F1191" t="str">
            <v>Baobab Network</v>
          </cell>
          <cell r="G1191" t="str">
            <v>http://disrupt-africa.com/2019/08/5-african-startups-secure-25k-funding-each-via-baobab-network-accelerator/</v>
          </cell>
          <cell r="H1191" t="str">
            <v>Zimbabwe</v>
          </cell>
          <cell r="I1191" t="str">
            <v>Zimbabwe</v>
          </cell>
          <cell r="J1191" t="str">
            <v>Health, Wellness and Fitness, Diagnostics</v>
          </cell>
          <cell r="K1191" t="str">
            <v>Healthcare &amp; Pharma</v>
          </cell>
          <cell r="L1191" t="str">
            <v>Dr Cadx</v>
          </cell>
          <cell r="V1191">
            <v>2019</v>
          </cell>
          <cell r="W1191">
            <v>8</v>
          </cell>
          <cell r="X1191">
            <v>3</v>
          </cell>
          <cell r="Y1191">
            <v>2</v>
          </cell>
          <cell r="Z1191">
            <v>1</v>
          </cell>
        </row>
        <row r="1192">
          <cell r="A1192">
            <v>43683</v>
          </cell>
          <cell r="B1192" t="str">
            <v>GladePay</v>
          </cell>
          <cell r="C1192">
            <v>25000</v>
          </cell>
          <cell r="D1192">
            <v>0.1</v>
          </cell>
          <cell r="E1192" t="str">
            <v>Seed</v>
          </cell>
          <cell r="F1192" t="str">
            <v>Baobab Network</v>
          </cell>
          <cell r="G1192" t="str">
            <v>http://disrupt-africa.com/2019/08/5-african-startups-secure-25k-funding-each-via-baobab-network-accelerator/</v>
          </cell>
          <cell r="H1192" t="str">
            <v>Nigeria</v>
          </cell>
          <cell r="I1192" t="str">
            <v>Nigeria</v>
          </cell>
          <cell r="J1192" t="str">
            <v>Payments, FinTech</v>
          </cell>
          <cell r="K1192" t="str">
            <v>Financial Services</v>
          </cell>
          <cell r="L1192" t="str">
            <v>GladePay</v>
          </cell>
          <cell r="V1192">
            <v>2019</v>
          </cell>
          <cell r="W1192">
            <v>8</v>
          </cell>
          <cell r="X1192">
            <v>3</v>
          </cell>
          <cell r="Y1192">
            <v>2</v>
          </cell>
          <cell r="Z1192">
            <v>1</v>
          </cell>
        </row>
        <row r="1193">
          <cell r="A1193">
            <v>43683</v>
          </cell>
          <cell r="B1193" t="str">
            <v>Pennysmart</v>
          </cell>
          <cell r="C1193">
            <v>25000</v>
          </cell>
          <cell r="D1193">
            <v>0.1</v>
          </cell>
          <cell r="E1193" t="str">
            <v>Seed</v>
          </cell>
          <cell r="F1193" t="str">
            <v>Baobab Network</v>
          </cell>
          <cell r="G1193" t="str">
            <v>http://disrupt-africa.com/2019/08/5-african-startups-secure-25k-funding-each-via-baobab-network-accelerator/</v>
          </cell>
          <cell r="H1193" t="str">
            <v>Ghana</v>
          </cell>
          <cell r="I1193" t="str">
            <v>Ghana</v>
          </cell>
          <cell r="J1193" t="str">
            <v>Savings, FinTech</v>
          </cell>
          <cell r="K1193" t="str">
            <v>Financial Services</v>
          </cell>
          <cell r="L1193" t="str">
            <v>Pennysmart</v>
          </cell>
          <cell r="V1193">
            <v>2019</v>
          </cell>
          <cell r="W1193">
            <v>8</v>
          </cell>
          <cell r="X1193">
            <v>3</v>
          </cell>
          <cell r="Y1193">
            <v>2</v>
          </cell>
          <cell r="Z1193">
            <v>1</v>
          </cell>
        </row>
        <row r="1194">
          <cell r="A1194">
            <v>43684</v>
          </cell>
          <cell r="B1194" t="str">
            <v>IlaraHealth</v>
          </cell>
          <cell r="C1194">
            <v>735000</v>
          </cell>
          <cell r="E1194" t="str">
            <v>Seed</v>
          </cell>
          <cell r="F1194" t="str">
            <v>Chandaria Capital, Villgro Kenya, ShakaVC, Esther Dyson, Nijhad Jamal, Aadil Mamujee, Selma Ribica , Shakir Merali</v>
          </cell>
          <cell r="G1194" t="str">
            <v>https://ventureburn.com/2019/08/diagnostics-startup-ilara-health/</v>
          </cell>
          <cell r="H1194" t="str">
            <v>Kenya</v>
          </cell>
          <cell r="I1194" t="str">
            <v>Kenya</v>
          </cell>
          <cell r="J1194" t="str">
            <v>Diagnostics</v>
          </cell>
          <cell r="K1194" t="str">
            <v>Healthcare &amp; Pharma</v>
          </cell>
          <cell r="L1194" t="str">
            <v>IlaraHealth</v>
          </cell>
          <cell r="V1194">
            <v>2019</v>
          </cell>
          <cell r="W1194">
            <v>8</v>
          </cell>
          <cell r="X1194">
            <v>3</v>
          </cell>
          <cell r="Y1194">
            <v>2</v>
          </cell>
          <cell r="Z1194">
            <v>8</v>
          </cell>
        </row>
        <row r="1195">
          <cell r="A1195">
            <v>43669</v>
          </cell>
          <cell r="B1195" t="str">
            <v>biNu</v>
          </cell>
          <cell r="C1195">
            <v>3000000</v>
          </cell>
          <cell r="E1195" t="str">
            <v>Private Equity</v>
          </cell>
          <cell r="F1195" t="str">
            <v>Jonathan Ruffer</v>
          </cell>
          <cell r="G1195" t="str">
            <v>biNu</v>
          </cell>
          <cell r="H1195" t="str">
            <v>Australia</v>
          </cell>
          <cell r="I1195" t="str">
            <v>Australia</v>
          </cell>
          <cell r="J1195" t="str">
            <v>Mobile Internet</v>
          </cell>
          <cell r="K1195" t="str">
            <v>Information Technology</v>
          </cell>
          <cell r="L1195" t="str">
            <v>biNu</v>
          </cell>
          <cell r="V1195">
            <v>2019</v>
          </cell>
          <cell r="W1195">
            <v>7</v>
          </cell>
          <cell r="X1195">
            <v>3</v>
          </cell>
          <cell r="Y1195">
            <v>2</v>
          </cell>
          <cell r="Z1195">
            <v>1</v>
          </cell>
        </row>
        <row r="1196">
          <cell r="A1196">
            <v>43685</v>
          </cell>
          <cell r="B1196" t="str">
            <v>Kalido</v>
          </cell>
          <cell r="C1196">
            <v>2000000</v>
          </cell>
          <cell r="E1196" t="str">
            <v>Corporate Round</v>
          </cell>
          <cell r="F1196" t="str">
            <v>HCL Technologies</v>
          </cell>
          <cell r="G1196" t="str">
            <v>https://www.vccircle.com/hcl-technologies-picks-up-minority-stake-in-london-based-startup-kalido</v>
          </cell>
          <cell r="H1196" t="str">
            <v>South Africa</v>
          </cell>
          <cell r="I1196" t="str">
            <v>South Africa</v>
          </cell>
          <cell r="J1196" t="str">
            <v>HR Tech</v>
          </cell>
          <cell r="K1196" t="str">
            <v>Commercial &amp; Professional Services</v>
          </cell>
          <cell r="L1196" t="str">
            <v>Kalido</v>
          </cell>
          <cell r="V1196">
            <v>2019</v>
          </cell>
          <cell r="W1196">
            <v>8</v>
          </cell>
          <cell r="X1196">
            <v>3</v>
          </cell>
          <cell r="Y1196">
            <v>2</v>
          </cell>
          <cell r="Z1196">
            <v>1</v>
          </cell>
        </row>
        <row r="1197">
          <cell r="A1197">
            <v>43685</v>
          </cell>
          <cell r="B1197" t="str">
            <v>TechAdvance</v>
          </cell>
          <cell r="C1197">
            <v>1000000</v>
          </cell>
          <cell r="E1197" t="str">
            <v>Corporate Round</v>
          </cell>
          <cell r="F1197" t="str">
            <v>Lamar Holding</v>
          </cell>
          <cell r="G1197" t="str">
            <v>https://www.businesswire.com/news/home/20190808005368/en/Lamar-Holding-Invests-USD-1M-TechAdvance-Support/?feedref=JjAwJuNHiystnCoBq_hl-Q-tiwWZwkcswR1UZtV7eGe24xL9TZOyQUMS3J72mJlQ7fxFuNFTHSunhvli30RlBNXya2izy9YOgHlBiZQk2LOzmn6JePCpHPCiYGaEx4DL1Rq8pNwkf3Aar</v>
          </cell>
          <cell r="H1197" t="str">
            <v>Nigeria</v>
          </cell>
          <cell r="I1197" t="str">
            <v>Nigeria</v>
          </cell>
          <cell r="J1197" t="str">
            <v>Payments, FinTech</v>
          </cell>
          <cell r="K1197" t="str">
            <v>Financial Services</v>
          </cell>
          <cell r="L1197" t="str">
            <v>TechAdvance</v>
          </cell>
          <cell r="V1197">
            <v>2019</v>
          </cell>
          <cell r="W1197">
            <v>8</v>
          </cell>
          <cell r="X1197">
            <v>3</v>
          </cell>
          <cell r="Y1197">
            <v>2</v>
          </cell>
          <cell r="Z1197">
            <v>1</v>
          </cell>
        </row>
        <row r="1198">
          <cell r="B1198" t="str">
            <v>WeMove Technologies</v>
          </cell>
          <cell r="C1198">
            <v>30000</v>
          </cell>
          <cell r="E1198" t="str">
            <v>Angel</v>
          </cell>
          <cell r="F1198" t="str">
            <v>Undisclosed</v>
          </cell>
          <cell r="G1198" t="str">
            <v>WeMove Technologies</v>
          </cell>
          <cell r="H1198" t="str">
            <v>Nigeria</v>
          </cell>
          <cell r="I1198" t="str">
            <v>Nigeria</v>
          </cell>
          <cell r="J1198" t="str">
            <v>Car Hire</v>
          </cell>
          <cell r="K1198" t="str">
            <v>Transport &amp; Logistics</v>
          </cell>
          <cell r="L1198" t="str">
            <v>WeMove Technologies</v>
          </cell>
          <cell r="M1198">
            <v>0.9</v>
          </cell>
          <cell r="N1198" t="str">
            <v>WeMove Technologies30000</v>
          </cell>
          <cell r="V1198">
            <v>1900</v>
          </cell>
          <cell r="W1198">
            <v>1</v>
          </cell>
          <cell r="X1198">
            <v>1</v>
          </cell>
          <cell r="Y1198">
            <v>1</v>
          </cell>
          <cell r="Z1198">
            <v>1</v>
          </cell>
        </row>
        <row r="1199">
          <cell r="A1199">
            <v>43685</v>
          </cell>
          <cell r="B1199" t="str">
            <v>BeepTool</v>
          </cell>
          <cell r="C1199" t="str">
            <v>Undisclosed</v>
          </cell>
          <cell r="E1199" t="str">
            <v>Angel</v>
          </cell>
          <cell r="F1199" t="str">
            <v>Ndubuisi Ekekwe</v>
          </cell>
          <cell r="G1199" t="str">
            <v>https://www.tekedia.com/ndubuisi-ekekwe-takes-equity-and-joins-beeptool-board-photos/</v>
          </cell>
          <cell r="H1199" t="str">
            <v>Nigeria</v>
          </cell>
          <cell r="I1199" t="str">
            <v>Nigeria</v>
          </cell>
          <cell r="J1199" t="str">
            <v>VoIP Services, Fintech</v>
          </cell>
          <cell r="K1199" t="str">
            <v>Utilities and Telcommunication Services</v>
          </cell>
          <cell r="L1199" t="str">
            <v>BeepTool</v>
          </cell>
          <cell r="V1199">
            <v>2019</v>
          </cell>
          <cell r="W1199">
            <v>8</v>
          </cell>
          <cell r="X1199">
            <v>3</v>
          </cell>
          <cell r="Y1199">
            <v>2</v>
          </cell>
          <cell r="Z1199">
            <v>1</v>
          </cell>
        </row>
        <row r="1200">
          <cell r="A1200">
            <v>43658</v>
          </cell>
          <cell r="B1200" t="str">
            <v>Mobu</v>
          </cell>
          <cell r="C1200">
            <v>1300000</v>
          </cell>
          <cell r="E1200" t="str">
            <v>Seed</v>
          </cell>
          <cell r="F1200" t="str">
            <v>Pecunio</v>
          </cell>
          <cell r="G1200" t="str">
            <v>https://www.crunchbase.com/funding_round/mobu-seed--c1d0921c#section-overview</v>
          </cell>
          <cell r="H1200" t="str">
            <v>South Africa</v>
          </cell>
          <cell r="I1200" t="str">
            <v>South Africa</v>
          </cell>
          <cell r="J1200" t="str">
            <v>Financial services, FinTech, Blockchain</v>
          </cell>
          <cell r="K1200" t="str">
            <v>Financial Services</v>
          </cell>
          <cell r="L1200" t="str">
            <v>Mobu</v>
          </cell>
          <cell r="V1200">
            <v>2019</v>
          </cell>
          <cell r="W1200">
            <v>7</v>
          </cell>
          <cell r="X1200">
            <v>3</v>
          </cell>
          <cell r="Y1200">
            <v>2</v>
          </cell>
          <cell r="Z1200">
            <v>1</v>
          </cell>
        </row>
        <row r="1201">
          <cell r="A1201">
            <v>43689</v>
          </cell>
          <cell r="B1201" t="str">
            <v>Raino Tech4Impact</v>
          </cell>
          <cell r="C1201">
            <v>100000</v>
          </cell>
          <cell r="E1201" t="str">
            <v>Seed</v>
          </cell>
          <cell r="F1201" t="str">
            <v>Samurai Incubate Africa, Growth Africa</v>
          </cell>
          <cell r="G1201" t="str">
            <v>https://techmoran.com/2019/08/12/raino-tech4impactreceives-100k-equity-investment-from-samurai-incubate-africa/</v>
          </cell>
          <cell r="H1201" t="str">
            <v>Kenya</v>
          </cell>
          <cell r="I1201" t="str">
            <v>Kenya</v>
          </cell>
          <cell r="J1201" t="str">
            <v>Agriculture</v>
          </cell>
          <cell r="K1201" t="str">
            <v>Information Technology</v>
          </cell>
          <cell r="L1201" t="str">
            <v>Raino Tech4Impact</v>
          </cell>
          <cell r="V1201">
            <v>2019</v>
          </cell>
          <cell r="W1201">
            <v>8</v>
          </cell>
          <cell r="X1201">
            <v>3</v>
          </cell>
          <cell r="Y1201">
            <v>2</v>
          </cell>
          <cell r="Z1201">
            <v>2</v>
          </cell>
        </row>
        <row r="1202">
          <cell r="A1202">
            <v>43690</v>
          </cell>
          <cell r="B1202" t="str">
            <v>Chefaa</v>
          </cell>
          <cell r="C1202" t="str">
            <v>Undisclosed</v>
          </cell>
          <cell r="E1202" t="str">
            <v>Seed</v>
          </cell>
          <cell r="F1202" t="str">
            <v>Flat6Labs, 500 Startups</v>
          </cell>
          <cell r="G1202" t="str">
            <v>http://disrupt-africa.com/2019/08/egyptian-e-health-startup-chefaa-closes-seed-funding-round/</v>
          </cell>
          <cell r="H1202" t="str">
            <v>Egypt</v>
          </cell>
          <cell r="I1202" t="str">
            <v>Egypt</v>
          </cell>
          <cell r="J1202" t="str">
            <v>Artificial Intelligence, E-Commerce, Health Care, Information Technology, Mobile Apps, Pharmaceutical</v>
          </cell>
          <cell r="K1202" t="str">
            <v>Healthcare &amp; Pharma</v>
          </cell>
          <cell r="L1202" t="str">
            <v>Chefaa</v>
          </cell>
          <cell r="V1202">
            <v>2019</v>
          </cell>
          <cell r="W1202">
            <v>8</v>
          </cell>
          <cell r="X1202">
            <v>3</v>
          </cell>
          <cell r="Y1202">
            <v>2</v>
          </cell>
          <cell r="Z1202">
            <v>2</v>
          </cell>
        </row>
        <row r="1203">
          <cell r="A1203">
            <v>43691</v>
          </cell>
          <cell r="B1203" t="str">
            <v>Kobo360</v>
          </cell>
          <cell r="C1203">
            <v>20000000</v>
          </cell>
          <cell r="E1203" t="str">
            <v>Series A</v>
          </cell>
          <cell r="F1203" t="str">
            <v>Asia Africa Investment Consulting, Goldman Sachs, International Finance Corporation, TLcom Capital, Y Combinator</v>
          </cell>
          <cell r="G1203" t="str">
            <v>http://www.startup365.fr/nigerias-kobo360-closes-whopping-20m-series-a-round-led-by-goldman-sachs/</v>
          </cell>
          <cell r="H1203" t="str">
            <v>Nigeria</v>
          </cell>
          <cell r="I1203" t="str">
            <v>Nigeria</v>
          </cell>
          <cell r="J1203" t="str">
            <v>SMEs export/import solution, E-commerce Supply Chain, Mail/Parcel, Office/Home Moving, Haulage, Air Freight, Project Cargo, Sea Freight, Agribusiness</v>
          </cell>
          <cell r="K1203" t="str">
            <v>Transport &amp; Logistics</v>
          </cell>
          <cell r="L1203" t="str">
            <v>Kobo360</v>
          </cell>
          <cell r="V1203">
            <v>2019</v>
          </cell>
          <cell r="W1203">
            <v>8</v>
          </cell>
          <cell r="X1203">
            <v>3</v>
          </cell>
          <cell r="Y1203">
            <v>2</v>
          </cell>
          <cell r="Z1203">
            <v>5</v>
          </cell>
        </row>
        <row r="1204">
          <cell r="A1204">
            <v>43689</v>
          </cell>
          <cell r="B1204" t="str">
            <v xml:space="preserve">Trella </v>
          </cell>
          <cell r="C1204">
            <v>150000</v>
          </cell>
          <cell r="E1204" t="str">
            <v>Seed</v>
          </cell>
          <cell r="F1204" t="str">
            <v>Y Combinator</v>
          </cell>
          <cell r="G1204" t="str">
            <v>https://www.menabytes.com/trella-joins-yc/</v>
          </cell>
          <cell r="H1204" t="str">
            <v/>
          </cell>
          <cell r="I1204" t="str">
            <v/>
          </cell>
          <cell r="J1204" t="str">
            <v/>
          </cell>
          <cell r="K1204" t="str">
            <v/>
          </cell>
          <cell r="L1204" t="e">
            <v>#N/A</v>
          </cell>
          <cell r="V1204">
            <v>2019</v>
          </cell>
          <cell r="W1204">
            <v>8</v>
          </cell>
          <cell r="X1204">
            <v>3</v>
          </cell>
          <cell r="Y1204">
            <v>2</v>
          </cell>
          <cell r="Z1204">
            <v>1</v>
          </cell>
        </row>
        <row r="1205">
          <cell r="A1205">
            <v>43691</v>
          </cell>
          <cell r="B1205" t="str">
            <v>Kobo360</v>
          </cell>
          <cell r="C1205">
            <v>10000000</v>
          </cell>
          <cell r="E1205" t="str">
            <v>Debt Financing</v>
          </cell>
          <cell r="F1205" t="str">
            <v>Undisclosed</v>
          </cell>
          <cell r="G1205" t="str">
            <v>https://techcabal.com/2019/08/14/kobo360-raises-us-30m-sets-its-sights-on-the-1-3-trillion-intra-african-trade-opportunity/</v>
          </cell>
          <cell r="H1205" t="str">
            <v>Nigeria</v>
          </cell>
          <cell r="I1205" t="str">
            <v>Nigeria</v>
          </cell>
          <cell r="J1205" t="str">
            <v>SMEs export/import solution, E-commerce Supply Chain, Mail/Parcel, Office/Home Moving, Haulage, Air Freight, Project Cargo, Sea Freight, Agribusiness</v>
          </cell>
          <cell r="K1205" t="str">
            <v>Transport &amp; Logistics</v>
          </cell>
          <cell r="L1205" t="str">
            <v>Kobo360</v>
          </cell>
          <cell r="V1205">
            <v>2019</v>
          </cell>
          <cell r="W1205">
            <v>8</v>
          </cell>
          <cell r="X1205">
            <v>3</v>
          </cell>
          <cell r="Y1205">
            <v>2</v>
          </cell>
          <cell r="Z1205">
            <v>1</v>
          </cell>
        </row>
        <row r="1206">
          <cell r="A1206">
            <v>43692</v>
          </cell>
          <cell r="B1206" t="str">
            <v>Ukheshe</v>
          </cell>
          <cell r="C1206">
            <v>500000</v>
          </cell>
          <cell r="E1206" t="str">
            <v>Seed</v>
          </cell>
          <cell r="F1206" t="str">
            <v>FiTech Ventures, Ocean on 76 Group</v>
          </cell>
          <cell r="G1206" t="str">
            <v>https://ventureburn.com/2019/08/fintech-ukheshe-r7m-investment/</v>
          </cell>
          <cell r="H1206" t="str">
            <v>South Africa</v>
          </cell>
          <cell r="I1206" t="str">
            <v>South Africa</v>
          </cell>
          <cell r="J1206" t="str">
            <v>Payments</v>
          </cell>
          <cell r="K1206" t="str">
            <v>Financial Services</v>
          </cell>
          <cell r="L1206" t="str">
            <v>Ukheshe</v>
          </cell>
          <cell r="V1206">
            <v>2019</v>
          </cell>
          <cell r="W1206">
            <v>8</v>
          </cell>
          <cell r="X1206">
            <v>3</v>
          </cell>
          <cell r="Y1206">
            <v>2</v>
          </cell>
          <cell r="Z1206">
            <v>2</v>
          </cell>
        </row>
        <row r="1207">
          <cell r="A1207">
            <v>43685</v>
          </cell>
          <cell r="B1207" t="str">
            <v>Jonga</v>
          </cell>
          <cell r="C1207" t="str">
            <v>Undisclosed</v>
          </cell>
          <cell r="E1207" t="str">
            <v>Seed</v>
          </cell>
          <cell r="F1207" t="str">
            <v>Savant Venture Fund</v>
          </cell>
          <cell r="G1207" t="str">
            <v>https://ventureburn.com/2019/08/savant-venture-fund-jonga/</v>
          </cell>
          <cell r="H1207" t="str">
            <v>South Africa</v>
          </cell>
          <cell r="I1207" t="str">
            <v>South Africa</v>
          </cell>
          <cell r="J1207" t="str">
            <v>Information Technology, Security</v>
          </cell>
          <cell r="K1207" t="str">
            <v>Information Technology</v>
          </cell>
          <cell r="L1207" t="str">
            <v>Jonga</v>
          </cell>
          <cell r="V1207">
            <v>2019</v>
          </cell>
          <cell r="W1207">
            <v>8</v>
          </cell>
          <cell r="X1207">
            <v>3</v>
          </cell>
          <cell r="Y1207">
            <v>2</v>
          </cell>
          <cell r="Z1207">
            <v>1</v>
          </cell>
        </row>
        <row r="1208">
          <cell r="A1208">
            <v>42527</v>
          </cell>
          <cell r="B1208" t="str">
            <v>Jonga</v>
          </cell>
          <cell r="C1208">
            <v>25000</v>
          </cell>
          <cell r="E1208" t="str">
            <v>Grant</v>
          </cell>
          <cell r="F1208" t="str">
            <v>Technology Innovation Agency</v>
          </cell>
          <cell r="G1208" t="str">
            <v>http://ventureburn.com/2017/08/cape-town-based-security-startup-jonga-wins-santam-safety-ideas-campaign/</v>
          </cell>
          <cell r="H1208" t="str">
            <v>South Africa</v>
          </cell>
          <cell r="I1208" t="str">
            <v>South Africa</v>
          </cell>
          <cell r="J1208" t="str">
            <v>Information Technology, Security</v>
          </cell>
          <cell r="K1208" t="str">
            <v>Information Technology</v>
          </cell>
          <cell r="L1208" t="str">
            <v>Jonga</v>
          </cell>
          <cell r="V1208">
            <v>2016</v>
          </cell>
          <cell r="W1208">
            <v>6</v>
          </cell>
          <cell r="X1208">
            <v>2</v>
          </cell>
          <cell r="Y1208">
            <v>1</v>
          </cell>
          <cell r="Z1208">
            <v>1</v>
          </cell>
        </row>
        <row r="1209">
          <cell r="B1209" t="str">
            <v>Jonga</v>
          </cell>
          <cell r="C1209">
            <v>60000</v>
          </cell>
          <cell r="E1209" t="str">
            <v>Angel</v>
          </cell>
          <cell r="F1209" t="str">
            <v>Dale Williams, Melvyn Lubega, Mark Forreste</v>
          </cell>
          <cell r="G1209" t="str">
            <v>http://ventureburn.com/2017/08/cape-town-based-security-startup-jonga-wins-santam-safety-ideas-campaign/</v>
          </cell>
          <cell r="H1209" t="str">
            <v>South Africa</v>
          </cell>
          <cell r="I1209" t="str">
            <v>South Africa</v>
          </cell>
          <cell r="J1209" t="str">
            <v>Information Technology, Security</v>
          </cell>
          <cell r="K1209" t="str">
            <v>Information Technology</v>
          </cell>
          <cell r="L1209" t="str">
            <v>Jonga</v>
          </cell>
          <cell r="V1209">
            <v>1900</v>
          </cell>
          <cell r="W1209">
            <v>1</v>
          </cell>
          <cell r="X1209">
            <v>1</v>
          </cell>
          <cell r="Y1209">
            <v>1</v>
          </cell>
          <cell r="Z1209">
            <v>3</v>
          </cell>
        </row>
        <row r="1210">
          <cell r="A1210">
            <v>43321</v>
          </cell>
          <cell r="B1210" t="str">
            <v>Jonga</v>
          </cell>
          <cell r="C1210">
            <v>10000</v>
          </cell>
          <cell r="E1210" t="str">
            <v>Grant</v>
          </cell>
          <cell r="F1210" t="str">
            <v>SAB Foundation</v>
          </cell>
          <cell r="G1210" t="str">
            <v>http://disrupt-africa.com/2018/08/ucts-bertha-centre-dishes-out-50k-startup-grant-funding/</v>
          </cell>
          <cell r="H1210" t="str">
            <v>South Africa</v>
          </cell>
          <cell r="I1210" t="str">
            <v>South Africa</v>
          </cell>
          <cell r="J1210" t="str">
            <v>Information Technology, Security</v>
          </cell>
          <cell r="K1210" t="str">
            <v>Information Technology</v>
          </cell>
          <cell r="L1210" t="str">
            <v>Jonga</v>
          </cell>
          <cell r="V1210">
            <v>2018</v>
          </cell>
          <cell r="W1210">
            <v>8</v>
          </cell>
          <cell r="X1210">
            <v>3</v>
          </cell>
          <cell r="Y1210">
            <v>2</v>
          </cell>
          <cell r="Z1210">
            <v>1</v>
          </cell>
        </row>
        <row r="1211">
          <cell r="A1211">
            <v>42961</v>
          </cell>
          <cell r="B1211" t="str">
            <v>Jonga</v>
          </cell>
          <cell r="C1211">
            <v>10000</v>
          </cell>
          <cell r="E1211" t="str">
            <v>Grant</v>
          </cell>
          <cell r="F1211" t="str">
            <v>Santam</v>
          </cell>
          <cell r="G1211" t="str">
            <v>http://ventureburn.com/2017/08/cape-town-based-security-startup-jonga-wins-santam-safety-ideas-campaign/</v>
          </cell>
          <cell r="H1211" t="str">
            <v>South Africa</v>
          </cell>
          <cell r="I1211" t="str">
            <v>South Africa</v>
          </cell>
          <cell r="J1211" t="str">
            <v>Information Technology, Security</v>
          </cell>
          <cell r="K1211" t="str">
            <v>Information Technology</v>
          </cell>
          <cell r="L1211" t="str">
            <v>Jonga</v>
          </cell>
          <cell r="V1211">
            <v>2017</v>
          </cell>
          <cell r="W1211">
            <v>8</v>
          </cell>
          <cell r="X1211">
            <v>3</v>
          </cell>
          <cell r="Y1211">
            <v>2</v>
          </cell>
          <cell r="Z1211">
            <v>1</v>
          </cell>
        </row>
        <row r="1212">
          <cell r="A1212">
            <v>42527</v>
          </cell>
          <cell r="B1212" t="str">
            <v>Jonga</v>
          </cell>
          <cell r="C1212">
            <v>2000</v>
          </cell>
          <cell r="E1212" t="str">
            <v>Grant</v>
          </cell>
          <cell r="F1212" t="str">
            <v>SeedStars World</v>
          </cell>
          <cell r="H1212" t="str">
            <v>South Africa</v>
          </cell>
          <cell r="I1212" t="str">
            <v>South Africa</v>
          </cell>
          <cell r="J1212" t="str">
            <v>Information Technology, Security</v>
          </cell>
          <cell r="K1212" t="str">
            <v>Information Technology</v>
          </cell>
          <cell r="L1212" t="str">
            <v>Jonga</v>
          </cell>
          <cell r="V1212">
            <v>2016</v>
          </cell>
          <cell r="W1212">
            <v>6</v>
          </cell>
          <cell r="X1212">
            <v>2</v>
          </cell>
          <cell r="Y1212">
            <v>1</v>
          </cell>
          <cell r="Z1212">
            <v>1</v>
          </cell>
        </row>
        <row r="1213">
          <cell r="A1213">
            <v>43023</v>
          </cell>
          <cell r="B1213" t="str">
            <v>Helium Health</v>
          </cell>
          <cell r="C1213">
            <v>2000000</v>
          </cell>
          <cell r="E1213" t="str">
            <v>Seed</v>
          </cell>
          <cell r="F1213" t="str">
            <v>Tencent Holdings, Y Combinator, The Chrysalis Capital, Western Technology Investment (WTI), Vy Capital, Venturesouq</v>
          </cell>
          <cell r="G1213" t="str">
            <v>Chrysalis Capital</v>
          </cell>
          <cell r="H1213" t="str">
            <v>Nigeria</v>
          </cell>
          <cell r="I1213" t="str">
            <v>Nigeria</v>
          </cell>
          <cell r="J1213" t="str">
            <v>E-Health, Healthcare Technology</v>
          </cell>
          <cell r="K1213" t="str">
            <v>Healthcare &amp; Pharma</v>
          </cell>
          <cell r="L1213" t="str">
            <v>Helium Health</v>
          </cell>
          <cell r="V1213">
            <v>2017</v>
          </cell>
          <cell r="W1213">
            <v>10</v>
          </cell>
          <cell r="X1213">
            <v>4</v>
          </cell>
          <cell r="Y1213">
            <v>2</v>
          </cell>
          <cell r="Z1213">
            <v>6</v>
          </cell>
        </row>
        <row r="1214">
          <cell r="A1214">
            <v>42168</v>
          </cell>
          <cell r="B1214" t="str">
            <v>Carbon</v>
          </cell>
          <cell r="C1214" t="str">
            <v>Undisclosed</v>
          </cell>
          <cell r="D1214">
            <v>0.25</v>
          </cell>
          <cell r="E1214" t="str">
            <v>Private Equity</v>
          </cell>
          <cell r="F1214" t="str">
            <v>Net1 UEPS Technologies</v>
          </cell>
          <cell r="G1214" t="str">
            <v>https://www.pulse.ng/news/one-credit-net1-invests-in-nigerias-leading-consumer-finance-provider/wg59v4w</v>
          </cell>
          <cell r="H1214" t="str">
            <v/>
          </cell>
          <cell r="I1214" t="str">
            <v/>
          </cell>
          <cell r="J1214" t="str">
            <v/>
          </cell>
          <cell r="K1214" t="str">
            <v/>
          </cell>
          <cell r="L1214" t="e">
            <v>#N/A</v>
          </cell>
          <cell r="V1214">
            <v>2015</v>
          </cell>
          <cell r="W1214">
            <v>6</v>
          </cell>
          <cell r="X1214">
            <v>2</v>
          </cell>
          <cell r="Y1214">
            <v>1</v>
          </cell>
          <cell r="Z1214">
            <v>1</v>
          </cell>
        </row>
        <row r="1215">
          <cell r="A1215">
            <v>39097</v>
          </cell>
          <cell r="B1215" t="str">
            <v>NMPi</v>
          </cell>
          <cell r="C1215">
            <v>3700000</v>
          </cell>
          <cell r="E1215" t="str">
            <v>Series A</v>
          </cell>
          <cell r="F1215" t="str">
            <v>Knife Capital</v>
          </cell>
          <cell r="G1215" t="str">
            <v>https://www.crunchbase.com/funding_round/clicks2customers-series-a--1a170ebd#section-overview</v>
          </cell>
          <cell r="H1215" t="str">
            <v>South Africa</v>
          </cell>
          <cell r="I1215" t="str">
            <v>South Africa</v>
          </cell>
          <cell r="J1215">
            <v>0</v>
          </cell>
          <cell r="K1215" t="str">
            <v>Information Technology</v>
          </cell>
          <cell r="L1215" t="str">
            <v>NMPi</v>
          </cell>
          <cell r="V1215">
            <v>2007</v>
          </cell>
          <cell r="W1215">
            <v>1</v>
          </cell>
          <cell r="X1215">
            <v>1</v>
          </cell>
          <cell r="Y1215">
            <v>1</v>
          </cell>
          <cell r="Z1215">
            <v>1</v>
          </cell>
        </row>
        <row r="1216">
          <cell r="A1216">
            <v>43696</v>
          </cell>
          <cell r="B1216" t="str">
            <v>Mr Green Africa</v>
          </cell>
          <cell r="C1216" t="str">
            <v>Undisclosed</v>
          </cell>
          <cell r="E1216" t="str">
            <v>Private Equity</v>
          </cell>
          <cell r="F1216" t="str">
            <v>DBO Equity, Global Innovation Fund</v>
          </cell>
          <cell r="G1216" t="str">
            <v>https://www.privateequitywire.co.uk/2019/08/19/278095/dob-equity-and-global-innovation-fund-invest-african-recycling-business</v>
          </cell>
          <cell r="H1216" t="str">
            <v>Kenya</v>
          </cell>
          <cell r="I1216" t="str">
            <v>Kenya</v>
          </cell>
          <cell r="J1216" t="str">
            <v>Waste Management &amp; Recycling</v>
          </cell>
          <cell r="K1216" t="str">
            <v>Energy &amp; Environment Resources</v>
          </cell>
          <cell r="L1216" t="str">
            <v>Mr Green Africa</v>
          </cell>
          <cell r="V1216">
            <v>2019</v>
          </cell>
          <cell r="W1216">
            <v>8</v>
          </cell>
          <cell r="X1216">
            <v>3</v>
          </cell>
          <cell r="Y1216">
            <v>2</v>
          </cell>
          <cell r="Z1216">
            <v>2</v>
          </cell>
        </row>
        <row r="1217">
          <cell r="A1217">
            <v>43693</v>
          </cell>
          <cell r="B1217" t="str">
            <v>Vistafront</v>
          </cell>
          <cell r="C1217" t="str">
            <v>Undisclosed</v>
          </cell>
          <cell r="D1217">
            <v>0.25</v>
          </cell>
          <cell r="E1217" t="str">
            <v>Corporate Round</v>
          </cell>
          <cell r="F1217" t="str">
            <v>Landwey</v>
          </cell>
          <cell r="G1217" t="str">
            <v>https://weetracker.com/2019/08/16/landwey-acquires-25-percent-stake-in-vistafront/</v>
          </cell>
          <cell r="H1217" t="str">
            <v>Nigeria</v>
          </cell>
          <cell r="I1217" t="str">
            <v>Nigeria</v>
          </cell>
          <cell r="J1217" t="str">
            <v>Real Estate, Crowdfunding</v>
          </cell>
          <cell r="K1217" t="str">
            <v>Financial Services</v>
          </cell>
          <cell r="L1217" t="str">
            <v>Vistafront</v>
          </cell>
          <cell r="V1217">
            <v>2019</v>
          </cell>
          <cell r="W1217">
            <v>8</v>
          </cell>
          <cell r="X1217">
            <v>3</v>
          </cell>
          <cell r="Y1217">
            <v>2</v>
          </cell>
          <cell r="Z1217">
            <v>1</v>
          </cell>
        </row>
        <row r="1218">
          <cell r="A1218">
            <v>43697</v>
          </cell>
          <cell r="B1218" t="str">
            <v>Spoon Money</v>
          </cell>
          <cell r="C1218">
            <v>65000</v>
          </cell>
          <cell r="E1218" t="str">
            <v>Grant</v>
          </cell>
          <cell r="F1218" t="str">
            <v>AlphaCode</v>
          </cell>
          <cell r="G1218" t="str">
            <v>http://disrupt-africa.com/2019/08/8-sa-fintech-startups-share-1m-worth-in-funding-support-from-alphacode/</v>
          </cell>
          <cell r="H1218" t="str">
            <v>South Africa</v>
          </cell>
          <cell r="I1218" t="str">
            <v>South Africa</v>
          </cell>
          <cell r="J1218" t="str">
            <v>Financial Services</v>
          </cell>
          <cell r="K1218" t="str">
            <v>Financial Services</v>
          </cell>
          <cell r="L1218" t="str">
            <v>Spoon Money</v>
          </cell>
          <cell r="V1218">
            <v>2019</v>
          </cell>
          <cell r="W1218">
            <v>8</v>
          </cell>
          <cell r="X1218">
            <v>3</v>
          </cell>
          <cell r="Y1218">
            <v>2</v>
          </cell>
          <cell r="Z1218">
            <v>1</v>
          </cell>
        </row>
        <row r="1219">
          <cell r="A1219">
            <v>43697</v>
          </cell>
          <cell r="B1219" t="str">
            <v>IsiDuli</v>
          </cell>
          <cell r="C1219">
            <v>65000</v>
          </cell>
          <cell r="E1219" t="str">
            <v>Grant</v>
          </cell>
          <cell r="F1219" t="str">
            <v>AlphaCode</v>
          </cell>
          <cell r="G1219" t="str">
            <v>http://disrupt-africa.com/2019/08/8-sa-fintech-startups-share-1m-worth-in-funding-support-from-alphacode/</v>
          </cell>
          <cell r="H1219" t="str">
            <v>South Africa</v>
          </cell>
          <cell r="I1219" t="str">
            <v>South Africa</v>
          </cell>
          <cell r="J1219">
            <v>0</v>
          </cell>
          <cell r="K1219">
            <v>0</v>
          </cell>
          <cell r="L1219" t="str">
            <v>IsiDuli</v>
          </cell>
          <cell r="V1219">
            <v>2019</v>
          </cell>
          <cell r="W1219">
            <v>8</v>
          </cell>
          <cell r="X1219">
            <v>3</v>
          </cell>
          <cell r="Y1219">
            <v>2</v>
          </cell>
          <cell r="Z1219">
            <v>1</v>
          </cell>
        </row>
        <row r="1220">
          <cell r="A1220">
            <v>43697</v>
          </cell>
          <cell r="B1220" t="str">
            <v>Oyi Medical Card</v>
          </cell>
          <cell r="C1220">
            <v>65000</v>
          </cell>
          <cell r="E1220" t="str">
            <v>Grant</v>
          </cell>
          <cell r="F1220" t="str">
            <v>AlphaCode</v>
          </cell>
          <cell r="G1220" t="str">
            <v>http://disrupt-africa.com/2019/08/8-sa-fintech-startups-share-1m-worth-in-funding-support-from-alphacode/</v>
          </cell>
          <cell r="H1220" t="str">
            <v>South Africa</v>
          </cell>
          <cell r="I1220" t="str">
            <v>South Africa</v>
          </cell>
          <cell r="J1220" t="str">
            <v>Payments, Healthcare</v>
          </cell>
          <cell r="K1220" t="str">
            <v>Financial Services</v>
          </cell>
          <cell r="L1220" t="str">
            <v>Oyi Medical Card</v>
          </cell>
          <cell r="V1220">
            <v>2019</v>
          </cell>
          <cell r="W1220">
            <v>8</v>
          </cell>
          <cell r="X1220">
            <v>3</v>
          </cell>
          <cell r="Y1220">
            <v>2</v>
          </cell>
          <cell r="Z1220">
            <v>1</v>
          </cell>
        </row>
        <row r="1221">
          <cell r="A1221">
            <v>43697</v>
          </cell>
          <cell r="B1221" t="str">
            <v>Budgie</v>
          </cell>
          <cell r="C1221">
            <v>65000</v>
          </cell>
          <cell r="E1221" t="str">
            <v>Grant</v>
          </cell>
          <cell r="F1221" t="str">
            <v>AlphaCode</v>
          </cell>
          <cell r="G1221" t="str">
            <v>http://disrupt-africa.com/2019/08/8-sa-fintech-startups-share-1m-worth-in-funding-support-from-alphacode/</v>
          </cell>
          <cell r="H1221" t="str">
            <v>South Africa</v>
          </cell>
          <cell r="I1221" t="str">
            <v>South Africa</v>
          </cell>
          <cell r="J1221" t="str">
            <v>Financial Management</v>
          </cell>
          <cell r="K1221" t="str">
            <v>Financial Services</v>
          </cell>
          <cell r="L1221" t="str">
            <v>Budgie</v>
          </cell>
          <cell r="V1221">
            <v>2019</v>
          </cell>
          <cell r="W1221">
            <v>8</v>
          </cell>
          <cell r="X1221">
            <v>3</v>
          </cell>
          <cell r="Y1221">
            <v>2</v>
          </cell>
          <cell r="Z1221">
            <v>1</v>
          </cell>
        </row>
        <row r="1222">
          <cell r="A1222">
            <v>43697</v>
          </cell>
          <cell r="B1222" t="str">
            <v>Olova</v>
          </cell>
          <cell r="C1222">
            <v>65000</v>
          </cell>
          <cell r="E1222" t="str">
            <v>Grant</v>
          </cell>
          <cell r="F1222" t="str">
            <v>AlphaCode</v>
          </cell>
          <cell r="G1222" t="str">
            <v>http://disrupt-africa.com/2019/08/8-sa-fintech-startups-share-1m-worth-in-funding-support-from-alphacode/</v>
          </cell>
          <cell r="H1222" t="str">
            <v>South Africa</v>
          </cell>
          <cell r="I1222" t="str">
            <v>South Africa</v>
          </cell>
          <cell r="J1222" t="str">
            <v>Payments</v>
          </cell>
          <cell r="K1222" t="str">
            <v>Financial Services</v>
          </cell>
          <cell r="L1222" t="str">
            <v>Olova</v>
          </cell>
          <cell r="V1222">
            <v>2019</v>
          </cell>
          <cell r="W1222">
            <v>8</v>
          </cell>
          <cell r="X1222">
            <v>3</v>
          </cell>
          <cell r="Y1222">
            <v>2</v>
          </cell>
          <cell r="Z1222">
            <v>1</v>
          </cell>
        </row>
        <row r="1223">
          <cell r="A1223">
            <v>43697</v>
          </cell>
          <cell r="B1223" t="str">
            <v>GetVanced</v>
          </cell>
          <cell r="C1223">
            <v>65000</v>
          </cell>
          <cell r="E1223" t="str">
            <v>Grant</v>
          </cell>
          <cell r="F1223" t="str">
            <v>AlphaCode</v>
          </cell>
          <cell r="G1223" t="str">
            <v>http://disrupt-africa.com/2019/08/8-sa-fintech-startups-share-1m-worth-in-funding-support-from-alphacode/</v>
          </cell>
          <cell r="H1223" t="str">
            <v>South Africa</v>
          </cell>
          <cell r="I1223" t="str">
            <v>South Africa</v>
          </cell>
          <cell r="J1223">
            <v>0</v>
          </cell>
          <cell r="K1223">
            <v>0</v>
          </cell>
          <cell r="L1223" t="str">
            <v>GetVanced</v>
          </cell>
          <cell r="V1223">
            <v>2019</v>
          </cell>
          <cell r="W1223">
            <v>8</v>
          </cell>
          <cell r="X1223">
            <v>3</v>
          </cell>
          <cell r="Y1223">
            <v>2</v>
          </cell>
          <cell r="Z1223">
            <v>1</v>
          </cell>
        </row>
        <row r="1224">
          <cell r="A1224">
            <v>43697</v>
          </cell>
          <cell r="B1224" t="str">
            <v>Mari</v>
          </cell>
          <cell r="C1224">
            <v>65000</v>
          </cell>
          <cell r="E1224" t="str">
            <v>Grant</v>
          </cell>
          <cell r="F1224" t="str">
            <v>AlphaCode</v>
          </cell>
          <cell r="G1224" t="str">
            <v>http://disrupt-africa.com/2019/08/8-sa-fintech-startups-share-1m-worth-in-funding-support-from-alphacode/</v>
          </cell>
          <cell r="H1224" t="str">
            <v>South Africa</v>
          </cell>
          <cell r="I1224" t="str">
            <v>South Africa</v>
          </cell>
          <cell r="J1224">
            <v>0</v>
          </cell>
          <cell r="K1224">
            <v>0</v>
          </cell>
          <cell r="L1224" t="str">
            <v>Mari</v>
          </cell>
          <cell r="V1224">
            <v>2019</v>
          </cell>
          <cell r="W1224">
            <v>8</v>
          </cell>
          <cell r="X1224">
            <v>3</v>
          </cell>
          <cell r="Y1224">
            <v>2</v>
          </cell>
          <cell r="Z1224">
            <v>1</v>
          </cell>
        </row>
        <row r="1225">
          <cell r="A1225">
            <v>43697</v>
          </cell>
          <cell r="B1225" t="str">
            <v>okGo.live</v>
          </cell>
          <cell r="C1225">
            <v>65000</v>
          </cell>
          <cell r="E1225" t="str">
            <v>Grant</v>
          </cell>
          <cell r="F1225" t="str">
            <v>AlphaCode</v>
          </cell>
          <cell r="G1225" t="str">
            <v>http://disrupt-africa.com/2019/08/8-sa-fintech-startups-share-1m-worth-in-funding-support-from-alphacode/</v>
          </cell>
          <cell r="H1225" t="str">
            <v>South Africa</v>
          </cell>
          <cell r="I1225" t="str">
            <v>South Africa</v>
          </cell>
          <cell r="J1225">
            <v>0</v>
          </cell>
          <cell r="K1225">
            <v>0</v>
          </cell>
          <cell r="L1225" t="str">
            <v>OkGO.Live</v>
          </cell>
          <cell r="V1225">
            <v>2019</v>
          </cell>
          <cell r="W1225">
            <v>8</v>
          </cell>
          <cell r="X1225">
            <v>3</v>
          </cell>
          <cell r="Y1225">
            <v>2</v>
          </cell>
          <cell r="Z1225">
            <v>1</v>
          </cell>
        </row>
        <row r="1226">
          <cell r="A1226">
            <v>43698</v>
          </cell>
          <cell r="B1226" t="str">
            <v>Nadia</v>
          </cell>
          <cell r="C1226">
            <v>100000</v>
          </cell>
          <cell r="E1226" t="str">
            <v>Pre-Seed</v>
          </cell>
          <cell r="F1226" t="str">
            <v>Meltwater Entrepreneurial School of Technology (MEST)</v>
          </cell>
          <cell r="G1226" t="str">
            <v>https://techcrunch.com/2019/08/21/african-incubator-mest-has-a-new-md-and-11-fresh-startup-investments/</v>
          </cell>
          <cell r="H1226" t="str">
            <v>Kenya</v>
          </cell>
          <cell r="I1226" t="str">
            <v>Kenya</v>
          </cell>
          <cell r="J1226" t="str">
            <v>mHealth</v>
          </cell>
          <cell r="K1226" t="str">
            <v>Healthcare &amp; Pharma</v>
          </cell>
          <cell r="L1226" t="str">
            <v>Nadia</v>
          </cell>
          <cell r="V1226">
            <v>2019</v>
          </cell>
          <cell r="W1226">
            <v>8</v>
          </cell>
          <cell r="X1226">
            <v>3</v>
          </cell>
          <cell r="Y1226">
            <v>2</v>
          </cell>
          <cell r="Z1226">
            <v>1</v>
          </cell>
        </row>
        <row r="1227">
          <cell r="A1227">
            <v>43698</v>
          </cell>
          <cell r="B1227" t="str">
            <v>BezoMoney</v>
          </cell>
          <cell r="C1227">
            <v>100000</v>
          </cell>
          <cell r="E1227" t="str">
            <v>Pre-Seed</v>
          </cell>
          <cell r="F1227" t="str">
            <v>Meltwater Entrepreneurial School of Technology (MEST)</v>
          </cell>
          <cell r="G1227" t="str">
            <v>https://techcrunch.com/2019/08/21/african-incubator-mest-has-a-new-md-and-11-fresh-startup-investments/</v>
          </cell>
          <cell r="H1227" t="str">
            <v>Ghana</v>
          </cell>
          <cell r="I1227" t="str">
            <v>Ghana</v>
          </cell>
          <cell r="J1227" t="str">
            <v>Savings</v>
          </cell>
          <cell r="K1227" t="str">
            <v>Financial Services</v>
          </cell>
          <cell r="L1227" t="str">
            <v>BezoMoney</v>
          </cell>
          <cell r="V1227">
            <v>2019</v>
          </cell>
          <cell r="W1227">
            <v>8</v>
          </cell>
          <cell r="X1227">
            <v>3</v>
          </cell>
          <cell r="Y1227">
            <v>2</v>
          </cell>
          <cell r="Z1227">
            <v>1</v>
          </cell>
        </row>
        <row r="1228">
          <cell r="A1228">
            <v>43698</v>
          </cell>
          <cell r="B1228" t="str">
            <v>Zuri</v>
          </cell>
          <cell r="C1228">
            <v>100000</v>
          </cell>
          <cell r="E1228" t="str">
            <v>Pre-Seed</v>
          </cell>
          <cell r="F1228" t="str">
            <v>Meltwater Entrepreneurial School of Technology (MEST)</v>
          </cell>
          <cell r="G1228" t="str">
            <v>https://techcrunch.com/2019/08/21/african-incubator-mest-has-a-new-md-and-11-fresh-startup-investments/</v>
          </cell>
          <cell r="H1228" t="str">
            <v>Nigeria</v>
          </cell>
          <cell r="I1228" t="str">
            <v>Nigeria</v>
          </cell>
          <cell r="J1228" t="str">
            <v>Beauty</v>
          </cell>
          <cell r="K1228" t="str">
            <v>Commercial &amp; Professional Services</v>
          </cell>
          <cell r="L1228" t="str">
            <v>Zuri</v>
          </cell>
          <cell r="V1228">
            <v>2019</v>
          </cell>
          <cell r="W1228">
            <v>8</v>
          </cell>
          <cell r="X1228">
            <v>3</v>
          </cell>
          <cell r="Y1228">
            <v>2</v>
          </cell>
          <cell r="Z1228">
            <v>1</v>
          </cell>
        </row>
        <row r="1229">
          <cell r="A1229">
            <v>43698</v>
          </cell>
          <cell r="B1229" t="str">
            <v>Massira</v>
          </cell>
          <cell r="C1229">
            <v>100000</v>
          </cell>
          <cell r="E1229" t="str">
            <v>Pre-Seed</v>
          </cell>
          <cell r="F1229" t="str">
            <v>Meltwater Entrepreneurial School of Technology (MEST)</v>
          </cell>
          <cell r="G1229" t="str">
            <v>https://techcrunch.com/2019/08/21/african-incubator-mest-has-a-new-md-and-11-fresh-startup-investments/</v>
          </cell>
          <cell r="H1229" t="str">
            <v>Ghana</v>
          </cell>
          <cell r="I1229" t="str">
            <v>Ghana</v>
          </cell>
          <cell r="J1229" t="str">
            <v>Women's Health</v>
          </cell>
          <cell r="K1229" t="str">
            <v>Healthcare &amp; Pharma</v>
          </cell>
          <cell r="L1229" t="str">
            <v>Massira</v>
          </cell>
          <cell r="V1229">
            <v>2019</v>
          </cell>
          <cell r="W1229">
            <v>8</v>
          </cell>
          <cell r="X1229">
            <v>3</v>
          </cell>
          <cell r="Y1229">
            <v>2</v>
          </cell>
          <cell r="Z1229">
            <v>1</v>
          </cell>
        </row>
        <row r="1230">
          <cell r="A1230">
            <v>43698</v>
          </cell>
          <cell r="B1230" t="str">
            <v>CoFundie</v>
          </cell>
          <cell r="C1230">
            <v>100000</v>
          </cell>
          <cell r="E1230" t="str">
            <v>Pre-Seed</v>
          </cell>
          <cell r="F1230" t="str">
            <v>Meltwater Entrepreneurial School of Technology (MEST)</v>
          </cell>
          <cell r="G1230" t="str">
            <v>https://techcrunch.com/2019/08/21/african-incubator-mest-has-a-new-md-and-11-fresh-startup-investments/</v>
          </cell>
          <cell r="H1230" t="str">
            <v>Ghana</v>
          </cell>
          <cell r="I1230" t="str">
            <v>Ghana</v>
          </cell>
          <cell r="J1230" t="str">
            <v>Real Estate, Crowdfunding</v>
          </cell>
          <cell r="K1230" t="str">
            <v>Financial Services</v>
          </cell>
          <cell r="L1230" t="str">
            <v>CoFundie</v>
          </cell>
          <cell r="V1230">
            <v>2019</v>
          </cell>
          <cell r="W1230">
            <v>8</v>
          </cell>
          <cell r="X1230">
            <v>3</v>
          </cell>
          <cell r="Y1230">
            <v>2</v>
          </cell>
          <cell r="Z1230">
            <v>1</v>
          </cell>
        </row>
        <row r="1231">
          <cell r="A1231">
            <v>43698</v>
          </cell>
          <cell r="B1231" t="str">
            <v>Niqao</v>
          </cell>
          <cell r="C1231">
            <v>100000</v>
          </cell>
          <cell r="E1231" t="str">
            <v>Pre-Seed</v>
          </cell>
          <cell r="F1231" t="str">
            <v>Meltwater Entrepreneurial School of Technology (MEST)</v>
          </cell>
          <cell r="G1231" t="str">
            <v>https://techcrunch.com/2019/08/21/african-incubator-mest-has-a-new-md-and-11-fresh-startup-investments/</v>
          </cell>
          <cell r="H1231" t="str">
            <v>Ghana</v>
          </cell>
          <cell r="I1231" t="str">
            <v>Ghana</v>
          </cell>
          <cell r="J1231" t="str">
            <v>Payments</v>
          </cell>
          <cell r="K1231" t="str">
            <v>Financial Services</v>
          </cell>
          <cell r="L1231" t="str">
            <v>Niqao</v>
          </cell>
          <cell r="V1231">
            <v>2019</v>
          </cell>
          <cell r="W1231">
            <v>8</v>
          </cell>
          <cell r="X1231">
            <v>3</v>
          </cell>
          <cell r="Y1231">
            <v>2</v>
          </cell>
          <cell r="Z1231">
            <v>1</v>
          </cell>
        </row>
        <row r="1232">
          <cell r="A1232">
            <v>43698</v>
          </cell>
          <cell r="B1232" t="str">
            <v>Saada</v>
          </cell>
          <cell r="C1232">
            <v>100000</v>
          </cell>
          <cell r="E1232" t="str">
            <v>Pre-Seed</v>
          </cell>
          <cell r="F1232" t="str">
            <v>Meltwater Entrepreneurial School of Technology (MEST)</v>
          </cell>
          <cell r="G1232" t="str">
            <v>https://techcrunch.com/2019/08/21/african-incubator-mest-has-a-new-md-and-11-fresh-startup-investments/</v>
          </cell>
          <cell r="H1232" t="str">
            <v>Kenya</v>
          </cell>
          <cell r="I1232" t="str">
            <v>Kenya</v>
          </cell>
          <cell r="J1232" t="str">
            <v>Ticketing, Mobile Money</v>
          </cell>
          <cell r="K1232" t="str">
            <v>Information Technology</v>
          </cell>
          <cell r="L1232" t="str">
            <v>Saada</v>
          </cell>
          <cell r="V1232">
            <v>2019</v>
          </cell>
          <cell r="W1232">
            <v>8</v>
          </cell>
          <cell r="X1232">
            <v>3</v>
          </cell>
          <cell r="Y1232">
            <v>2</v>
          </cell>
          <cell r="Z1232">
            <v>1</v>
          </cell>
        </row>
        <row r="1233">
          <cell r="A1233">
            <v>43698</v>
          </cell>
          <cell r="B1233" t="str">
            <v>Kweza</v>
          </cell>
          <cell r="C1233">
            <v>100000</v>
          </cell>
          <cell r="E1233" t="str">
            <v>Pre-Seed</v>
          </cell>
          <cell r="F1233" t="str">
            <v>Meltwater Entrepreneurial School of Technology (MEST)</v>
          </cell>
          <cell r="G1233" t="str">
            <v>https://techcrunch.com/2019/08/21/african-incubator-mest-has-a-new-md-and-11-fresh-startup-investments/</v>
          </cell>
          <cell r="H1233" t="str">
            <v>South Africa</v>
          </cell>
          <cell r="I1233" t="str">
            <v>South Africa</v>
          </cell>
          <cell r="J1233" t="str">
            <v>Logistics &amp; Distribution, Software</v>
          </cell>
          <cell r="K1233" t="str">
            <v>Transport &amp; Logistics</v>
          </cell>
          <cell r="L1233" t="str">
            <v>Kweza</v>
          </cell>
          <cell r="V1233">
            <v>2019</v>
          </cell>
          <cell r="W1233">
            <v>8</v>
          </cell>
          <cell r="X1233">
            <v>3</v>
          </cell>
          <cell r="Y1233">
            <v>2</v>
          </cell>
          <cell r="Z1233">
            <v>1</v>
          </cell>
        </row>
        <row r="1234">
          <cell r="A1234">
            <v>43698</v>
          </cell>
          <cell r="B1234" t="str">
            <v>CoVibes</v>
          </cell>
          <cell r="C1234">
            <v>100000</v>
          </cell>
          <cell r="E1234" t="str">
            <v>Pre-Seed</v>
          </cell>
          <cell r="F1234" t="str">
            <v>Meltwater Entrepreneurial School of Technology (MEST)</v>
          </cell>
          <cell r="G1234" t="str">
            <v>https://techcrunch.com/2019/08/21/african-incubator-mest-has-a-new-md-and-11-fresh-startup-investments/</v>
          </cell>
          <cell r="H1234" t="str">
            <v>Nigeria</v>
          </cell>
          <cell r="I1234" t="str">
            <v>Nigeria</v>
          </cell>
          <cell r="J1234" t="str">
            <v>Media, E-Booking</v>
          </cell>
          <cell r="K1234" t="str">
            <v>Information Technology</v>
          </cell>
          <cell r="L1234" t="str">
            <v>CoVibes</v>
          </cell>
          <cell r="V1234">
            <v>2019</v>
          </cell>
          <cell r="W1234">
            <v>8</v>
          </cell>
          <cell r="X1234">
            <v>3</v>
          </cell>
          <cell r="Y1234">
            <v>2</v>
          </cell>
          <cell r="Z1234">
            <v>1</v>
          </cell>
        </row>
        <row r="1235">
          <cell r="A1235">
            <v>43698</v>
          </cell>
          <cell r="B1235" t="str">
            <v>Adi+Bolga</v>
          </cell>
          <cell r="C1235">
            <v>100000</v>
          </cell>
          <cell r="E1235" t="str">
            <v>Pre-Seed</v>
          </cell>
          <cell r="F1235" t="str">
            <v>Meltwater Entrepreneurial School of Technology (MEST)</v>
          </cell>
          <cell r="G1235" t="str">
            <v>https://techcrunch.com/2019/08/21/african-incubator-mest-has-a-new-md-and-11-fresh-startup-investments/</v>
          </cell>
          <cell r="H1235" t="str">
            <v>Ghana</v>
          </cell>
          <cell r="I1235" t="str">
            <v>Ghana</v>
          </cell>
          <cell r="J1235" t="str">
            <v>Beauty &amp; Cosmetics</v>
          </cell>
          <cell r="K1235" t="str">
            <v>Information Technology</v>
          </cell>
          <cell r="L1235" t="str">
            <v>Adi+Bolga</v>
          </cell>
          <cell r="V1235">
            <v>2019</v>
          </cell>
          <cell r="W1235">
            <v>8</v>
          </cell>
          <cell r="X1235">
            <v>3</v>
          </cell>
          <cell r="Y1235">
            <v>2</v>
          </cell>
          <cell r="Z1235">
            <v>1</v>
          </cell>
        </row>
        <row r="1236">
          <cell r="A1236">
            <v>43698</v>
          </cell>
          <cell r="B1236" t="str">
            <v>Farmula</v>
          </cell>
          <cell r="C1236">
            <v>100000</v>
          </cell>
          <cell r="E1236" t="str">
            <v>Pre-Seed</v>
          </cell>
          <cell r="F1236" t="str">
            <v>Meltwater Entrepreneurial School of Technology (MEST)</v>
          </cell>
          <cell r="G1236" t="str">
            <v>https://techcrunch.com/2019/08/21/african-incubator-mest-has-a-new-md-and-11-fresh-startup-investments/</v>
          </cell>
          <cell r="H1236" t="str">
            <v>Kenya</v>
          </cell>
          <cell r="I1236" t="str">
            <v>Kenya</v>
          </cell>
          <cell r="J1236" t="str">
            <v>Logistics &amp; Distribution, Software</v>
          </cell>
          <cell r="K1236" t="str">
            <v>Information Technology</v>
          </cell>
          <cell r="L1236" t="str">
            <v>Farmula</v>
          </cell>
          <cell r="V1236">
            <v>2019</v>
          </cell>
          <cell r="W1236">
            <v>8</v>
          </cell>
          <cell r="X1236">
            <v>3</v>
          </cell>
          <cell r="Y1236">
            <v>2</v>
          </cell>
          <cell r="Z1236">
            <v>1</v>
          </cell>
        </row>
        <row r="1237">
          <cell r="A1237">
            <v>43704</v>
          </cell>
          <cell r="B1237" t="str">
            <v>Nomanini</v>
          </cell>
          <cell r="C1237">
            <v>4000000</v>
          </cell>
          <cell r="E1237" t="str">
            <v>Series D</v>
          </cell>
          <cell r="F1237" t="str">
            <v>Standard Bank, Goodwell Investments</v>
          </cell>
          <cell r="G1237" t="str">
            <v>https://nomanini.pr.co/181760-fintech-nomanini-raises-4m-in-funding-round-led-by-standard-bank</v>
          </cell>
          <cell r="H1237" t="str">
            <v>South Africa</v>
          </cell>
          <cell r="I1237" t="str">
            <v>South Africa</v>
          </cell>
          <cell r="J1237" t="str">
            <v>Mobile, Payments, Telecommunications</v>
          </cell>
          <cell r="K1237" t="str">
            <v>Financial Services</v>
          </cell>
          <cell r="L1237" t="str">
            <v>Nomanini</v>
          </cell>
          <cell r="V1237">
            <v>2019</v>
          </cell>
          <cell r="W1237">
            <v>8</v>
          </cell>
          <cell r="X1237">
            <v>3</v>
          </cell>
          <cell r="Y1237">
            <v>2</v>
          </cell>
          <cell r="Z1237">
            <v>2</v>
          </cell>
        </row>
        <row r="1238">
          <cell r="A1238">
            <v>43703</v>
          </cell>
          <cell r="B1238" t="str">
            <v>FundingHub</v>
          </cell>
          <cell r="C1238" t="str">
            <v>Undisclosed</v>
          </cell>
          <cell r="E1238" t="str">
            <v>Corporate Round</v>
          </cell>
          <cell r="F1238" t="str">
            <v>Fincheck</v>
          </cell>
          <cell r="G1238" t="str">
            <v>https://ventureburn.com/2019/08/fincheck-acquires-stake-in-fundinghub/</v>
          </cell>
          <cell r="H1238" t="str">
            <v>South Africa</v>
          </cell>
          <cell r="I1238" t="str">
            <v>South Africa</v>
          </cell>
          <cell r="J1238" t="str">
            <v>Loans, Asset Financing</v>
          </cell>
          <cell r="K1238" t="str">
            <v>Financial Services</v>
          </cell>
          <cell r="L1238" t="str">
            <v>FundingHub</v>
          </cell>
          <cell r="V1238">
            <v>2019</v>
          </cell>
          <cell r="W1238">
            <v>8</v>
          </cell>
          <cell r="X1238">
            <v>3</v>
          </cell>
          <cell r="Y1238">
            <v>2</v>
          </cell>
          <cell r="Z1238">
            <v>1</v>
          </cell>
        </row>
        <row r="1239">
          <cell r="A1239">
            <v>43704</v>
          </cell>
          <cell r="B1239" t="str">
            <v>Trolley</v>
          </cell>
          <cell r="C1239">
            <v>200000</v>
          </cell>
          <cell r="E1239" t="str">
            <v>Angel Round</v>
          </cell>
          <cell r="F1239" t="str">
            <v>Undisclosed</v>
          </cell>
          <cell r="G1239" t="str">
            <v>https://www.wamda.com/2019/08/trolley-raises-200000-seed-fund</v>
          </cell>
          <cell r="H1239" t="str">
            <v>Egypt</v>
          </cell>
          <cell r="I1239" t="str">
            <v>Egypt</v>
          </cell>
          <cell r="J1239">
            <v>0</v>
          </cell>
          <cell r="K1239" t="str">
            <v>E-Commerce &amp; Retail</v>
          </cell>
          <cell r="L1239" t="str">
            <v>Trolley</v>
          </cell>
          <cell r="V1239">
            <v>2019</v>
          </cell>
          <cell r="W1239">
            <v>8</v>
          </cell>
          <cell r="X1239">
            <v>3</v>
          </cell>
          <cell r="Y1239">
            <v>2</v>
          </cell>
          <cell r="Z1239">
            <v>1</v>
          </cell>
        </row>
        <row r="1240">
          <cell r="A1240">
            <v>43326</v>
          </cell>
          <cell r="B1240" t="str">
            <v>Naasakle</v>
          </cell>
          <cell r="C1240" t="str">
            <v>Undisclosed</v>
          </cell>
          <cell r="E1240" t="str">
            <v>Debt Financing</v>
          </cell>
          <cell r="F1240" t="str">
            <v>Palladium Group</v>
          </cell>
          <cell r="G1240" t="str">
            <v>http://thepalladiumgroup.com/news/impact-investments-shea-nut-ghana</v>
          </cell>
          <cell r="H1240" t="str">
            <v>United States</v>
          </cell>
          <cell r="I1240" t="str">
            <v>United States</v>
          </cell>
          <cell r="J1240" t="str">
            <v>Agribusiness</v>
          </cell>
          <cell r="K1240" t="str">
            <v>Agriculture</v>
          </cell>
          <cell r="L1240" t="str">
            <v>Naasakle</v>
          </cell>
          <cell r="V1240">
            <v>2018</v>
          </cell>
          <cell r="W1240">
            <v>8</v>
          </cell>
          <cell r="X1240">
            <v>3</v>
          </cell>
          <cell r="Y1240">
            <v>2</v>
          </cell>
          <cell r="Z1240">
            <v>1</v>
          </cell>
        </row>
        <row r="1241">
          <cell r="A1241">
            <v>43705</v>
          </cell>
          <cell r="B1241" t="str">
            <v>Bboxx</v>
          </cell>
          <cell r="C1241">
            <v>50000000</v>
          </cell>
          <cell r="E1241" t="str">
            <v>Series D</v>
          </cell>
          <cell r="F1241" t="str">
            <v>Mitsubishi, Bamboo Capital Partners, Doen Participaties, MacKinnon Bennett, ENGIE</v>
          </cell>
          <cell r="G1241" t="str">
            <v>https://www.cityam.com/mitsubishi-leads-50m-funding-round-for-london-solar-startup/</v>
          </cell>
          <cell r="H1241" t="str">
            <v>United Kingdom</v>
          </cell>
          <cell r="I1241" t="str">
            <v>United Kingdom</v>
          </cell>
          <cell r="J1241" t="str">
            <v>Electrical Distribution, Energy, Energy Management, Manufacturing, Product Design, Renewable Energy, Solar</v>
          </cell>
          <cell r="K1241" t="str">
            <v>Energy &amp; Environment Resources</v>
          </cell>
          <cell r="L1241" t="str">
            <v>Bboxx</v>
          </cell>
          <cell r="V1241">
            <v>2019</v>
          </cell>
          <cell r="W1241">
            <v>8</v>
          </cell>
          <cell r="X1241">
            <v>3</v>
          </cell>
          <cell r="Y1241">
            <v>2</v>
          </cell>
          <cell r="Z1241">
            <v>5</v>
          </cell>
        </row>
        <row r="1242">
          <cell r="A1242">
            <v>41591</v>
          </cell>
          <cell r="B1242" t="str">
            <v>Bboxx</v>
          </cell>
          <cell r="C1242">
            <v>1900000</v>
          </cell>
          <cell r="E1242" t="str">
            <v>Series A</v>
          </cell>
          <cell r="F1242" t="str">
            <v>Khosla Impact, Synergy Growth</v>
          </cell>
          <cell r="G1242" t="str">
            <v>https://www.pehub.com/2013/11/uk-solar-power-startup-bboxx-snags-1-9-mln/</v>
          </cell>
          <cell r="H1242" t="str">
            <v>United Kingdom</v>
          </cell>
          <cell r="I1242" t="str">
            <v>United Kingdom</v>
          </cell>
          <cell r="J1242" t="str">
            <v>Electrical Distribution, Energy, Energy Management, Manufacturing, Product Design, Renewable Energy, Solar</v>
          </cell>
          <cell r="K1242" t="str">
            <v>Energy &amp; Environment Resources</v>
          </cell>
          <cell r="L1242" t="str">
            <v>Bboxx</v>
          </cell>
          <cell r="V1242">
            <v>2013</v>
          </cell>
          <cell r="W1242">
            <v>11</v>
          </cell>
          <cell r="X1242">
            <v>4</v>
          </cell>
          <cell r="Y1242">
            <v>2</v>
          </cell>
          <cell r="Z1242">
            <v>2</v>
          </cell>
        </row>
        <row r="1243">
          <cell r="A1243">
            <v>42075</v>
          </cell>
          <cell r="B1243" t="str">
            <v>Bboxx</v>
          </cell>
          <cell r="C1243">
            <v>3000000</v>
          </cell>
          <cell r="E1243" t="str">
            <v>Series B</v>
          </cell>
          <cell r="F1243" t="str">
            <v>Bamboo Finance, DOEN Foundation, MacKinnon Bennet &amp; Co.</v>
          </cell>
          <cell r="G1243" t="str">
            <v>http://www.finsmes.com/2015/03/bboxx-raises-us3m-in-series-b-funding.html</v>
          </cell>
          <cell r="H1243" t="str">
            <v>United Kingdom</v>
          </cell>
          <cell r="I1243" t="str">
            <v>United Kingdom</v>
          </cell>
          <cell r="J1243" t="str">
            <v>Electrical Distribution, Energy, Energy Management, Manufacturing, Product Design, Renewable Energy, Solar</v>
          </cell>
          <cell r="K1243" t="str">
            <v>Energy &amp; Environment Resources</v>
          </cell>
          <cell r="L1243" t="str">
            <v>Bboxx</v>
          </cell>
          <cell r="V1243">
            <v>2015</v>
          </cell>
          <cell r="W1243">
            <v>3</v>
          </cell>
          <cell r="X1243">
            <v>1</v>
          </cell>
          <cell r="Y1243">
            <v>1</v>
          </cell>
          <cell r="Z1243">
            <v>3</v>
          </cell>
        </row>
        <row r="1244">
          <cell r="A1244">
            <v>42612</v>
          </cell>
          <cell r="B1244" t="str">
            <v>Bboxx</v>
          </cell>
          <cell r="C1244">
            <v>20000000</v>
          </cell>
          <cell r="E1244" t="str">
            <v>Series C</v>
          </cell>
          <cell r="F1244" t="str">
            <v>Bamboo Finance, DOEN Foundation, ENGIE, KawiSafi Ventures, Khosla Impact, MacKinnon, Bennett &amp; Co.</v>
          </cell>
          <cell r="G1244" t="str">
            <v>https://ventureburn.com/2016/09/bboxx-20-million-investment/</v>
          </cell>
          <cell r="H1244" t="str">
            <v>United Kingdom</v>
          </cell>
          <cell r="I1244" t="str">
            <v>United Kingdom</v>
          </cell>
          <cell r="J1244" t="str">
            <v>Electrical Distribution, Energy, Energy Management, Manufacturing, Product Design, Renewable Energy, Solar</v>
          </cell>
          <cell r="K1244" t="str">
            <v>Energy &amp; Environment Resources</v>
          </cell>
          <cell r="L1244" t="str">
            <v>Bboxx</v>
          </cell>
          <cell r="V1244">
            <v>2016</v>
          </cell>
          <cell r="W1244">
            <v>8</v>
          </cell>
          <cell r="X1244">
            <v>3</v>
          </cell>
          <cell r="Y1244">
            <v>2</v>
          </cell>
          <cell r="Z1244">
            <v>7</v>
          </cell>
        </row>
        <row r="1245">
          <cell r="A1245">
            <v>43706</v>
          </cell>
          <cell r="B1245" t="str">
            <v>Hospitalia</v>
          </cell>
          <cell r="C1245">
            <v>30000</v>
          </cell>
          <cell r="E1245" t="str">
            <v>Grant</v>
          </cell>
          <cell r="F1245" t="str">
            <v>Changelabs</v>
          </cell>
          <cell r="G1245" t="str">
            <v>http://disrupt-africa.com/2019/08/2-egyptian-startups-share-120k-grant-funding-at-changelabs-demo-day/</v>
          </cell>
          <cell r="H1245" t="str">
            <v>Egypt</v>
          </cell>
          <cell r="I1245" t="str">
            <v>Egypt</v>
          </cell>
          <cell r="J1245">
            <v>0</v>
          </cell>
          <cell r="K1245" t="str">
            <v>Healthcare &amp; Pharma</v>
          </cell>
          <cell r="L1245" t="str">
            <v>Hospitalia</v>
          </cell>
          <cell r="V1245">
            <v>2019</v>
          </cell>
          <cell r="W1245">
            <v>8</v>
          </cell>
          <cell r="X1245">
            <v>3</v>
          </cell>
          <cell r="Y1245">
            <v>2</v>
          </cell>
          <cell r="Z1245">
            <v>1</v>
          </cell>
        </row>
        <row r="1246">
          <cell r="A1246">
            <v>43706</v>
          </cell>
          <cell r="B1246" t="str">
            <v>Proteinea</v>
          </cell>
          <cell r="C1246">
            <v>90000</v>
          </cell>
          <cell r="E1246" t="str">
            <v>Grant</v>
          </cell>
          <cell r="F1246" t="str">
            <v>Changelabs</v>
          </cell>
          <cell r="G1246" t="str">
            <v>http://disrupt-africa.com/2019/08/2-egyptian-startups-share-120k-grant-funding-at-changelabs-demo-day/</v>
          </cell>
          <cell r="H1246" t="str">
            <v>Egypt</v>
          </cell>
          <cell r="I1246" t="str">
            <v>Egypt</v>
          </cell>
          <cell r="J1246" t="str">
            <v>Biotechnology</v>
          </cell>
          <cell r="K1246" t="str">
            <v>Agriculture</v>
          </cell>
          <cell r="L1246" t="str">
            <v>Proteinea</v>
          </cell>
          <cell r="V1246">
            <v>2019</v>
          </cell>
          <cell r="W1246">
            <v>8</v>
          </cell>
          <cell r="X1246">
            <v>3</v>
          </cell>
          <cell r="Y1246">
            <v>2</v>
          </cell>
          <cell r="Z1246">
            <v>1</v>
          </cell>
        </row>
        <row r="1247">
          <cell r="A1247">
            <v>43480</v>
          </cell>
          <cell r="B1247" t="str">
            <v>NowPay</v>
          </cell>
          <cell r="C1247">
            <v>600000</v>
          </cell>
          <cell r="E1247" t="str">
            <v>Seed</v>
          </cell>
          <cell r="F1247" t="str">
            <v>Endure Capital, 500 Startups</v>
          </cell>
          <cell r="G1247" t="str">
            <v>https://ventureburn.com/2019/08/egyptian-fintech-nowpay-seed/</v>
          </cell>
          <cell r="H1247" t="str">
            <v>United States</v>
          </cell>
          <cell r="I1247" t="str">
            <v>United States</v>
          </cell>
          <cell r="J1247">
            <v>0</v>
          </cell>
          <cell r="K1247" t="str">
            <v>Financial Services</v>
          </cell>
          <cell r="L1247" t="str">
            <v>NowPay</v>
          </cell>
          <cell r="V1247">
            <v>2019</v>
          </cell>
          <cell r="W1247">
            <v>1</v>
          </cell>
          <cell r="X1247">
            <v>1</v>
          </cell>
          <cell r="Y1247">
            <v>1</v>
          </cell>
          <cell r="Z1247">
            <v>2</v>
          </cell>
        </row>
        <row r="1248">
          <cell r="A1248">
            <v>43556</v>
          </cell>
          <cell r="B1248" t="str">
            <v>Jumia Group</v>
          </cell>
          <cell r="C1248">
            <v>56000000</v>
          </cell>
          <cell r="E1248" t="str">
            <v>Corporate Round</v>
          </cell>
          <cell r="F1248" t="str">
            <v>Mastercard</v>
          </cell>
          <cell r="G1248" t="str">
            <v>https://www.bloomberg.com/news/articles/2019-04-01/mastercard-to-become-investor-in-african-online-retailer-jumia</v>
          </cell>
          <cell r="H1248" t="str">
            <v>Nigeria</v>
          </cell>
          <cell r="I1248" t="str">
            <v>Nigeria</v>
          </cell>
          <cell r="J1248" t="str">
            <v>E-Commerce, Internet, Shopping Online</v>
          </cell>
          <cell r="K1248" t="str">
            <v>E-Commerce &amp; Retail</v>
          </cell>
          <cell r="L1248" t="str">
            <v>Jumia Group</v>
          </cell>
          <cell r="V1248">
            <v>2019</v>
          </cell>
          <cell r="W1248">
            <v>4</v>
          </cell>
          <cell r="X1248">
            <v>2</v>
          </cell>
          <cell r="Y1248">
            <v>1</v>
          </cell>
          <cell r="Z1248">
            <v>1</v>
          </cell>
        </row>
        <row r="1249">
          <cell r="A1249">
            <v>43449</v>
          </cell>
          <cell r="B1249" t="str">
            <v>MPost</v>
          </cell>
          <cell r="C1249">
            <v>100000</v>
          </cell>
          <cell r="E1249" t="str">
            <v>Seed</v>
          </cell>
          <cell r="F1249" t="str">
            <v>Takumo Terakubo</v>
          </cell>
          <cell r="G1249" t="str">
            <v>https://ventureburn.com/2019/08/mpost-leapfrog-ventures-investment/</v>
          </cell>
          <cell r="H1249" t="str">
            <v>Kenya</v>
          </cell>
          <cell r="I1249" t="str">
            <v>Kenya</v>
          </cell>
          <cell r="J1249" t="str">
            <v>Mobile, Mobile Apps</v>
          </cell>
          <cell r="K1249" t="str">
            <v>Information Technology</v>
          </cell>
          <cell r="L1249" t="str">
            <v>MPost</v>
          </cell>
          <cell r="V1249">
            <v>2018</v>
          </cell>
          <cell r="W1249">
            <v>12</v>
          </cell>
          <cell r="X1249">
            <v>4</v>
          </cell>
          <cell r="Y1249">
            <v>2</v>
          </cell>
          <cell r="Z1249">
            <v>1</v>
          </cell>
        </row>
        <row r="1250">
          <cell r="A1250">
            <v>43710</v>
          </cell>
          <cell r="B1250" t="str">
            <v>Livestock Wealth</v>
          </cell>
          <cell r="C1250">
            <v>131000</v>
          </cell>
          <cell r="E1250" t="str">
            <v>Debt Financing</v>
          </cell>
          <cell r="F1250" t="str">
            <v>AlphaCode</v>
          </cell>
          <cell r="G1250" t="str">
            <v>https://weetracker.com/2019/09/02/south-african-startup-investing-in-livestock-among-three-fintech-startups-that-have-landed-an-investment-deal/</v>
          </cell>
          <cell r="H1250" t="str">
            <v>South Africa</v>
          </cell>
          <cell r="I1250" t="str">
            <v>South Africa</v>
          </cell>
          <cell r="J1250" t="str">
            <v>Agriculture, Crowdfunding</v>
          </cell>
          <cell r="K1250" t="str">
            <v>Financial Services</v>
          </cell>
          <cell r="L1250" t="str">
            <v>Livestock Wealth</v>
          </cell>
          <cell r="V1250">
            <v>2019</v>
          </cell>
          <cell r="W1250">
            <v>9</v>
          </cell>
          <cell r="X1250">
            <v>3</v>
          </cell>
          <cell r="Y1250">
            <v>2</v>
          </cell>
          <cell r="Z1250">
            <v>1</v>
          </cell>
        </row>
        <row r="1251">
          <cell r="A1251">
            <v>43710</v>
          </cell>
          <cell r="B1251" t="str">
            <v>Zande Africa</v>
          </cell>
          <cell r="C1251">
            <v>654000</v>
          </cell>
          <cell r="E1251" t="str">
            <v>Debt Financing</v>
          </cell>
          <cell r="F1251" t="str">
            <v>AlphaCode</v>
          </cell>
          <cell r="G1251" t="str">
            <v>https://weetracker.com/2019/09/02/south-african-startup-investing-in-livestock-among-three-fintech-startups-that-have-landed-an-investment-deal/</v>
          </cell>
          <cell r="H1251" t="str">
            <v>South Africa</v>
          </cell>
          <cell r="I1251" t="str">
            <v>South Africa</v>
          </cell>
          <cell r="J1251" t="str">
            <v>Loan financing, SME financing</v>
          </cell>
          <cell r="K1251" t="str">
            <v>Financial Services</v>
          </cell>
          <cell r="L1251" t="str">
            <v>Zande Africa</v>
          </cell>
          <cell r="V1251">
            <v>2019</v>
          </cell>
          <cell r="W1251">
            <v>9</v>
          </cell>
          <cell r="X1251">
            <v>3</v>
          </cell>
          <cell r="Y1251">
            <v>2</v>
          </cell>
          <cell r="Z1251">
            <v>1</v>
          </cell>
        </row>
        <row r="1252">
          <cell r="A1252">
            <v>43710</v>
          </cell>
          <cell r="B1252" t="str">
            <v>Bright On Capital</v>
          </cell>
          <cell r="C1252">
            <v>654000</v>
          </cell>
          <cell r="E1252" t="str">
            <v>Debt Financing</v>
          </cell>
          <cell r="F1252" t="str">
            <v>AlphaCode</v>
          </cell>
          <cell r="G1252" t="str">
            <v>https://weetracker.com/2019/09/02/south-african-startup-investing-in-livestock-among-three-fintech-startups-that-have-landed-an-investment-deal/</v>
          </cell>
          <cell r="H1252" t="str">
            <v>South Africa</v>
          </cell>
          <cell r="I1252" t="str">
            <v>South Africa</v>
          </cell>
          <cell r="J1252" t="str">
            <v>Peer-to-peer lending</v>
          </cell>
          <cell r="K1252" t="str">
            <v>Financial Services</v>
          </cell>
          <cell r="L1252" t="str">
            <v>Bright On Capital</v>
          </cell>
          <cell r="V1252">
            <v>2019</v>
          </cell>
          <cell r="W1252">
            <v>9</v>
          </cell>
          <cell r="X1252">
            <v>3</v>
          </cell>
          <cell r="Y1252">
            <v>2</v>
          </cell>
          <cell r="Z1252">
            <v>1</v>
          </cell>
        </row>
        <row r="1253">
          <cell r="A1253">
            <v>43711</v>
          </cell>
          <cell r="B1253" t="str">
            <v>PEG Africa</v>
          </cell>
          <cell r="C1253">
            <v>5000000</v>
          </cell>
          <cell r="E1253" t="str">
            <v>Debt Financing</v>
          </cell>
          <cell r="F1253" t="str">
            <v>Electrification Financing Initiative</v>
          </cell>
          <cell r="G1253" t="str">
            <v>http://disrupt-africa.com/2019/09/peg-africa-raises-5m-debt-funding-from-electrifi-to-continue-west-african-expansion/</v>
          </cell>
          <cell r="V1253">
            <v>2019</v>
          </cell>
          <cell r="W1253">
            <v>9</v>
          </cell>
          <cell r="X1253">
            <v>3</v>
          </cell>
          <cell r="Y1253">
            <v>2</v>
          </cell>
          <cell r="Z1253">
            <v>1</v>
          </cell>
        </row>
        <row r="1254">
          <cell r="A1254">
            <v>43707</v>
          </cell>
          <cell r="B1254" t="str">
            <v>Erada Technology Alliance</v>
          </cell>
          <cell r="C1254">
            <v>317000</v>
          </cell>
          <cell r="E1254" t="str">
            <v>Grant</v>
          </cell>
          <cell r="F1254" t="str">
            <v>De Beers Group</v>
          </cell>
          <cell r="G1254" t="str">
            <v>https://www.360dx.com/immunoassays/de-beers-funds-startup-erada-technology-288k-develop-worlds-first-malaria-spit-test</v>
          </cell>
          <cell r="V1254">
            <v>2019</v>
          </cell>
          <cell r="W1254">
            <v>8</v>
          </cell>
          <cell r="X1254">
            <v>3</v>
          </cell>
          <cell r="Y1254">
            <v>2</v>
          </cell>
          <cell r="Z1254">
            <v>1</v>
          </cell>
        </row>
        <row r="1255">
          <cell r="A1255">
            <v>43652</v>
          </cell>
          <cell r="B1255" t="str">
            <v>Bulrush Agritech</v>
          </cell>
          <cell r="C1255">
            <v>16900</v>
          </cell>
          <cell r="E1255" t="str">
            <v>Angel</v>
          </cell>
          <cell r="F1255" t="str">
            <v>Undisclosed</v>
          </cell>
          <cell r="G1255" t="str">
            <v>https://ventureburn.com/2019/09/agritech-startup-bulrush-r250k/</v>
          </cell>
          <cell r="V1255">
            <v>2019</v>
          </cell>
          <cell r="W1255">
            <v>7</v>
          </cell>
          <cell r="X1255">
            <v>3</v>
          </cell>
          <cell r="Y1255">
            <v>2</v>
          </cell>
          <cell r="Z1255">
            <v>1</v>
          </cell>
        </row>
        <row r="1256">
          <cell r="A1256">
            <v>43713</v>
          </cell>
          <cell r="B1256" t="str">
            <v>Doctoorum</v>
          </cell>
          <cell r="C1256" t="str">
            <v>Undisclosed</v>
          </cell>
          <cell r="E1256" t="str">
            <v>Seed</v>
          </cell>
          <cell r="F1256" t="str">
            <v>Numu Capital</v>
          </cell>
          <cell r="G1256" t="str">
            <v>https://www.wamda.com/2019/09/doctoorum-raises-seed-funding</v>
          </cell>
        </row>
        <row r="1257">
          <cell r="A1257">
            <v>43713</v>
          </cell>
          <cell r="B1257" t="str">
            <v>Lifebank</v>
          </cell>
          <cell r="C1257">
            <v>50000</v>
          </cell>
          <cell r="E1257" t="str">
            <v>Grant</v>
          </cell>
          <cell r="F1257" t="str">
            <v>Johnson &amp; Johnson</v>
          </cell>
          <cell r="G1257" t="str">
            <v>https://jnjinnovation.com/sites/jji/files/AIC2_0Announcement%20PR_For_Immediate%20Release_5Sept2019.pdf</v>
          </cell>
          <cell r="V1257">
            <v>2019</v>
          </cell>
          <cell r="W1257">
            <v>9</v>
          </cell>
          <cell r="X1257">
            <v>3</v>
          </cell>
          <cell r="Y1257">
            <v>2</v>
          </cell>
          <cell r="Z1257">
            <v>1</v>
          </cell>
        </row>
        <row r="1258">
          <cell r="A1258">
            <v>43713</v>
          </cell>
          <cell r="B1258" t="str">
            <v>Uganics</v>
          </cell>
          <cell r="C1258">
            <v>50000</v>
          </cell>
          <cell r="E1258" t="str">
            <v>Grant</v>
          </cell>
          <cell r="F1258" t="str">
            <v>Johnson &amp; Johnson</v>
          </cell>
          <cell r="G1258" t="str">
            <v>https://jnjinnovation.com/sites/jji/files/AIC2_0Announcement%20PR_For_Immediate%20Release_5Sept2019.pdf</v>
          </cell>
          <cell r="V1258">
            <v>2019</v>
          </cell>
          <cell r="W1258">
            <v>9</v>
          </cell>
          <cell r="X1258">
            <v>3</v>
          </cell>
          <cell r="Y1258">
            <v>2</v>
          </cell>
          <cell r="Z1258">
            <v>1</v>
          </cell>
        </row>
        <row r="1259">
          <cell r="A1259">
            <v>43713</v>
          </cell>
          <cell r="B1259" t="str">
            <v>M-Scan</v>
          </cell>
          <cell r="C1259">
            <v>50000</v>
          </cell>
          <cell r="E1259" t="str">
            <v>Grant</v>
          </cell>
          <cell r="F1259" t="str">
            <v>Johnson &amp; Johnson</v>
          </cell>
          <cell r="G1259" t="str">
            <v>https://jnjinnovation.com/sites/jji/files/AIC2_0Announcement%20PR_For_Immediate%20Release_5Sept2019.pdf</v>
          </cell>
          <cell r="V1259">
            <v>2019</v>
          </cell>
          <cell r="W1259">
            <v>9</v>
          </cell>
          <cell r="X1259">
            <v>3</v>
          </cell>
          <cell r="Y1259">
            <v>2</v>
          </cell>
          <cell r="Z1259">
            <v>1</v>
          </cell>
        </row>
        <row r="1260">
          <cell r="A1260">
            <v>43713</v>
          </cell>
          <cell r="B1260" t="str">
            <v>The Hope Initiative</v>
          </cell>
          <cell r="C1260">
            <v>50000</v>
          </cell>
          <cell r="E1260" t="str">
            <v>Grant</v>
          </cell>
          <cell r="F1260" t="str">
            <v>Johnson &amp; Johnson</v>
          </cell>
          <cell r="G1260" t="str">
            <v>https://jnjinnovation.com/sites/jji/files/AIC2_0Announcement%20PR_For_Immediate%20Release_5Sept2019.pdf</v>
          </cell>
          <cell r="V1260">
            <v>2019</v>
          </cell>
          <cell r="W1260">
            <v>9</v>
          </cell>
          <cell r="X1260">
            <v>3</v>
          </cell>
          <cell r="Y1260">
            <v>2</v>
          </cell>
          <cell r="Z1260">
            <v>1</v>
          </cell>
        </row>
        <row r="1261">
          <cell r="A1261">
            <v>43713</v>
          </cell>
          <cell r="B1261" t="str">
            <v>DREET</v>
          </cell>
          <cell r="C1261">
            <v>50000</v>
          </cell>
          <cell r="E1261" t="str">
            <v>Grant</v>
          </cell>
          <cell r="F1261" t="str">
            <v>Johnson &amp; Johnson</v>
          </cell>
          <cell r="G1261" t="str">
            <v>https://jnjinnovation.com/sites/jji/files/AIC2_0Announcement%20PR_For_Immediate%20Release_5Sept2019.pdf</v>
          </cell>
          <cell r="V1261">
            <v>2019</v>
          </cell>
          <cell r="W1261">
            <v>9</v>
          </cell>
          <cell r="X1261">
            <v>3</v>
          </cell>
          <cell r="Y1261">
            <v>2</v>
          </cell>
          <cell r="Z1261">
            <v>1</v>
          </cell>
        </row>
        <row r="1262">
          <cell r="A1262">
            <v>43713</v>
          </cell>
          <cell r="B1262" t="str">
            <v>Tiny Hearts Technologies</v>
          </cell>
          <cell r="C1262">
            <v>50000</v>
          </cell>
          <cell r="E1262" t="str">
            <v>Grant</v>
          </cell>
          <cell r="F1262" t="str">
            <v>Johnson &amp; Johnson</v>
          </cell>
          <cell r="G1262" t="str">
            <v>https://jnjinnovation.com/sites/jji/files/AIC2_0Announcement%20PR_For_Immediate%20Release_5Sept2019.pdf</v>
          </cell>
          <cell r="V1262">
            <v>2019</v>
          </cell>
          <cell r="W1262">
            <v>9</v>
          </cell>
          <cell r="X1262">
            <v>3</v>
          </cell>
          <cell r="Y1262">
            <v>2</v>
          </cell>
          <cell r="Z1262">
            <v>1</v>
          </cell>
        </row>
        <row r="1263">
          <cell r="A1263">
            <v>43718</v>
          </cell>
          <cell r="B1263" t="str">
            <v>Kudabank</v>
          </cell>
          <cell r="C1263">
            <v>1600000</v>
          </cell>
          <cell r="E1263" t="str">
            <v>Pre-Seed</v>
          </cell>
          <cell r="F1263" t="str">
            <v xml:space="preserve">Haresh Aswani, Ragnar Meitern </v>
          </cell>
          <cell r="G1263" t="str">
            <v>http://www.startup365.fr/usa-nigerian-online-only-bank-startup-kuda-raises-1-6m/</v>
          </cell>
          <cell r="V1263">
            <v>2019</v>
          </cell>
          <cell r="W1263">
            <v>9</v>
          </cell>
          <cell r="X1263">
            <v>3</v>
          </cell>
          <cell r="Y1263">
            <v>2</v>
          </cell>
          <cell r="Z1263">
            <v>2</v>
          </cell>
        </row>
        <row r="1264">
          <cell r="A1264">
            <v>43719</v>
          </cell>
          <cell r="B1264" t="str">
            <v>Snapnsave</v>
          </cell>
          <cell r="C1264" t="str">
            <v>Undisclosed</v>
          </cell>
          <cell r="E1264" t="str">
            <v>Seed</v>
          </cell>
          <cell r="F1264" t="str">
            <v>Vunani Capital</v>
          </cell>
          <cell r="G1264" t="str">
            <v>https://ventureburn.com/2019/09/vunani-capital-invests-in-snapnsave/</v>
          </cell>
          <cell r="V1264">
            <v>2019</v>
          </cell>
          <cell r="W1264">
            <v>9</v>
          </cell>
          <cell r="X1264">
            <v>3</v>
          </cell>
          <cell r="Y1264">
            <v>2</v>
          </cell>
          <cell r="Z1264">
            <v>1</v>
          </cell>
        </row>
        <row r="1265">
          <cell r="A1265">
            <v>43692</v>
          </cell>
          <cell r="B1265" t="str">
            <v>Digemy</v>
          </cell>
          <cell r="C1265">
            <v>68000</v>
          </cell>
          <cell r="E1265" t="str">
            <v>Seed</v>
          </cell>
          <cell r="F1265" t="str">
            <v>Greenwold Capital</v>
          </cell>
          <cell r="G1265" t="str">
            <v>https://ventureburn.com/2019/09/digemy-raises-r1m-follow-on/</v>
          </cell>
          <cell r="V1265">
            <v>2019</v>
          </cell>
          <cell r="W1265">
            <v>8</v>
          </cell>
          <cell r="X1265">
            <v>3</v>
          </cell>
          <cell r="Y1265">
            <v>2</v>
          </cell>
          <cell r="Z1265">
            <v>1</v>
          </cell>
        </row>
        <row r="1266">
          <cell r="A1266">
            <v>43721</v>
          </cell>
          <cell r="B1266" t="str">
            <v>Profish</v>
          </cell>
          <cell r="C1266">
            <v>8300</v>
          </cell>
          <cell r="E1266" t="str">
            <v>Grant</v>
          </cell>
          <cell r="F1266" t="str">
            <v>Technical Centre for Agricultural and Rural Co-operation</v>
          </cell>
          <cell r="G1266" t="str">
            <v>https://techmoran.com/2019/09/13/pitch-agrihack-awards-over-60k-into-african-innovators-transforming-agriculture/</v>
          </cell>
          <cell r="V1266">
            <v>2019</v>
          </cell>
          <cell r="W1266">
            <v>9</v>
          </cell>
          <cell r="X1266">
            <v>3</v>
          </cell>
          <cell r="Y1266">
            <v>2</v>
          </cell>
          <cell r="Z1266">
            <v>1</v>
          </cell>
        </row>
        <row r="1267">
          <cell r="A1267">
            <v>43721</v>
          </cell>
          <cell r="B1267" t="str">
            <v>Savanna Circuit Technologies Ltd</v>
          </cell>
          <cell r="C1267">
            <v>5500</v>
          </cell>
          <cell r="E1267" t="str">
            <v>Grant</v>
          </cell>
          <cell r="F1267" t="str">
            <v>Technical Centre for Agricultural and Rural Co-operation</v>
          </cell>
          <cell r="G1267" t="str">
            <v>https://techmoran.com/2019/09/13/pitch-agrihack-awards-over-60k-into-african-innovators-transforming-agriculture/</v>
          </cell>
          <cell r="V1267">
            <v>2019</v>
          </cell>
          <cell r="W1267">
            <v>9</v>
          </cell>
          <cell r="X1267">
            <v>3</v>
          </cell>
          <cell r="Y1267">
            <v>2</v>
          </cell>
          <cell r="Z1267">
            <v>1</v>
          </cell>
        </row>
        <row r="1268">
          <cell r="A1268">
            <v>43721</v>
          </cell>
          <cell r="B1268" t="str">
            <v>Jaguza Tech</v>
          </cell>
          <cell r="C1268">
            <v>16600</v>
          </cell>
          <cell r="E1268" t="str">
            <v>Grant</v>
          </cell>
          <cell r="F1268" t="str">
            <v>Technical Centre for Agricultural and Rural Co-operation</v>
          </cell>
          <cell r="G1268" t="str">
            <v>https://techmoran.com/2019/09/13/pitch-agrihack-awards-over-60k-into-african-innovators-transforming-agriculture/</v>
          </cell>
          <cell r="V1268">
            <v>2019</v>
          </cell>
          <cell r="W1268">
            <v>9</v>
          </cell>
          <cell r="X1268">
            <v>3</v>
          </cell>
          <cell r="Y1268">
            <v>2</v>
          </cell>
          <cell r="Z1268">
            <v>1</v>
          </cell>
        </row>
        <row r="1269">
          <cell r="A1269">
            <v>43721</v>
          </cell>
          <cell r="B1269" t="str">
            <v>Arinifu</v>
          </cell>
          <cell r="C1269">
            <v>13800</v>
          </cell>
          <cell r="E1269" t="str">
            <v>Grant</v>
          </cell>
          <cell r="F1269" t="str">
            <v>Technical Centre for Agricultural and Rural Co-operation</v>
          </cell>
          <cell r="G1269" t="str">
            <v>https://techmoran.com/2019/09/13/pitch-agrihack-awards-over-60k-into-african-innovators-transforming-agriculture/</v>
          </cell>
          <cell r="V1269">
            <v>2019</v>
          </cell>
          <cell r="W1269">
            <v>9</v>
          </cell>
          <cell r="X1269">
            <v>3</v>
          </cell>
          <cell r="Y1269">
            <v>2</v>
          </cell>
          <cell r="Z1269">
            <v>1</v>
          </cell>
        </row>
        <row r="1270">
          <cell r="A1270">
            <v>43721</v>
          </cell>
          <cell r="B1270" t="str">
            <v>Trackball Global Technologies</v>
          </cell>
          <cell r="C1270">
            <v>5500</v>
          </cell>
          <cell r="E1270" t="str">
            <v>Grant</v>
          </cell>
          <cell r="F1270" t="str">
            <v>Technical Centre for Agricultural and Rural Co-operation</v>
          </cell>
          <cell r="G1270" t="str">
            <v>https://techmoran.com/2019/09/13/pitch-agrihack-awards-over-60k-into-african-innovators-transforming-agriculture/</v>
          </cell>
          <cell r="V1270">
            <v>2019</v>
          </cell>
          <cell r="W1270">
            <v>9</v>
          </cell>
          <cell r="X1270">
            <v>3</v>
          </cell>
          <cell r="Y1270">
            <v>2</v>
          </cell>
          <cell r="Z1270">
            <v>1</v>
          </cell>
        </row>
        <row r="1271">
          <cell r="A1271">
            <v>43721</v>
          </cell>
          <cell r="B1271" t="str">
            <v>Foodlocker</v>
          </cell>
          <cell r="C1271">
            <v>11000</v>
          </cell>
          <cell r="E1271" t="str">
            <v>Grant</v>
          </cell>
          <cell r="F1271" t="str">
            <v>Technical Centre for Agricultural and Rural Co-operation</v>
          </cell>
          <cell r="G1271" t="str">
            <v>https://techmoran.com/2019/09/13/pitch-agrihack-awards-over-60k-into-african-innovators-transforming-agriculture/</v>
          </cell>
          <cell r="V1271">
            <v>2019</v>
          </cell>
          <cell r="W1271">
            <v>9</v>
          </cell>
          <cell r="X1271">
            <v>3</v>
          </cell>
          <cell r="Y1271">
            <v>2</v>
          </cell>
          <cell r="Z1271">
            <v>1</v>
          </cell>
        </row>
        <row r="1272">
          <cell r="A1272">
            <v>43721</v>
          </cell>
          <cell r="B1272" t="str">
            <v>TechShelta Company Ltd</v>
          </cell>
          <cell r="C1272">
            <v>5500</v>
          </cell>
          <cell r="E1272" t="str">
            <v>Grant</v>
          </cell>
          <cell r="F1272" t="str">
            <v>Technical Centre for Agricultural and Rural Co-operation</v>
          </cell>
          <cell r="G1272" t="str">
            <v>https://techmoran.com/2019/09/13/pitch-agrihack-awards-over-60k-into-african-innovators-transforming-agriculture/</v>
          </cell>
          <cell r="V1272">
            <v>2019</v>
          </cell>
          <cell r="W1272">
            <v>9</v>
          </cell>
          <cell r="X1272">
            <v>3</v>
          </cell>
          <cell r="Y1272">
            <v>2</v>
          </cell>
          <cell r="Z1272">
            <v>1</v>
          </cell>
        </row>
        <row r="1273">
          <cell r="A1273">
            <v>43724</v>
          </cell>
          <cell r="B1273" t="str">
            <v>Taskty</v>
          </cell>
          <cell r="C1273">
            <v>100000</v>
          </cell>
          <cell r="E1273" t="str">
            <v>Seed</v>
          </cell>
          <cell r="F1273" t="str">
            <v>Seedstars, Vision Ventures</v>
          </cell>
          <cell r="G1273" t="str">
            <v>https://startupbahrain.com/news/misk-foundations-growth-accelerator-program-picks-11-mena-based-tech-startups-in-1st-cohort/</v>
          </cell>
          <cell r="V1273">
            <v>2019</v>
          </cell>
          <cell r="W1273">
            <v>9</v>
          </cell>
          <cell r="X1273">
            <v>3</v>
          </cell>
          <cell r="Y1273">
            <v>2</v>
          </cell>
          <cell r="Z1273">
            <v>2</v>
          </cell>
        </row>
        <row r="1274">
          <cell r="A1274">
            <v>43724</v>
          </cell>
          <cell r="B1274" t="str">
            <v>Shezlong</v>
          </cell>
          <cell r="C1274">
            <v>100000</v>
          </cell>
          <cell r="E1274" t="str">
            <v>Seed</v>
          </cell>
          <cell r="F1274" t="str">
            <v>Seedstars, Vision Ventures</v>
          </cell>
          <cell r="G1274" t="str">
            <v>https://startupbahrain.com/news/misk-foundations-growth-accelerator-program-picks-11-mena-based-tech-startups-in-1st-cohort/</v>
          </cell>
          <cell r="V1274">
            <v>2019</v>
          </cell>
          <cell r="W1274">
            <v>9</v>
          </cell>
          <cell r="X1274">
            <v>3</v>
          </cell>
          <cell r="Y1274">
            <v>2</v>
          </cell>
          <cell r="Z1274">
            <v>2</v>
          </cell>
        </row>
        <row r="1275">
          <cell r="A1275">
            <v>43730</v>
          </cell>
          <cell r="B1275" t="str">
            <v>Career180</v>
          </cell>
          <cell r="C1275">
            <v>100000</v>
          </cell>
          <cell r="E1275" t="str">
            <v>Seed</v>
          </cell>
          <cell r="F1275" t="str">
            <v>Edventures</v>
          </cell>
          <cell r="G1275" t="str">
            <v>https://thestartupscene.me/INVESTMENTS/Egyptian-Career-Advising-Platform-Career180-Raises-100-000-Seed-Investment-from-EdVentures</v>
          </cell>
          <cell r="V1275">
            <v>2019</v>
          </cell>
          <cell r="W1275">
            <v>9</v>
          </cell>
          <cell r="X1275">
            <v>3</v>
          </cell>
          <cell r="Y1275">
            <v>2</v>
          </cell>
          <cell r="Z1275">
            <v>1</v>
          </cell>
        </row>
        <row r="1276">
          <cell r="A1276">
            <v>43692</v>
          </cell>
          <cell r="B1276" t="str">
            <v>Yebo Fresh</v>
          </cell>
          <cell r="C1276" t="str">
            <v>Undisclosed</v>
          </cell>
          <cell r="E1276" t="str">
            <v>Angel Round</v>
          </cell>
          <cell r="F1276" t="str">
            <v>Bas Hochstenbach, Frederik Gerner, Mark Forrester, Neil Watson</v>
          </cell>
          <cell r="G1276" t="str">
            <v>https://ventureburn.com/2019/09/yebo-fresh-investment-e4eafrica-founders/</v>
          </cell>
          <cell r="V1276">
            <v>2019</v>
          </cell>
          <cell r="W1276">
            <v>8</v>
          </cell>
          <cell r="X1276">
            <v>3</v>
          </cell>
          <cell r="Y1276">
            <v>2</v>
          </cell>
          <cell r="Z1276">
            <v>4</v>
          </cell>
        </row>
        <row r="1277">
          <cell r="A1277">
            <v>43731</v>
          </cell>
          <cell r="B1277" t="str">
            <v>Dabchy</v>
          </cell>
          <cell r="C1277">
            <v>300000</v>
          </cell>
          <cell r="E1277" t="str">
            <v>Seed</v>
          </cell>
          <cell r="F1277" t="str">
            <v>500 Startups, Flat6Labs, Saudi Venture Capital Company, Vision Ventures, Daal</v>
          </cell>
          <cell r="G1277" t="str">
            <v>https://www.menabytes.com/dabchy-seed/</v>
          </cell>
          <cell r="V1277">
            <v>2019</v>
          </cell>
          <cell r="W1277">
            <v>9</v>
          </cell>
          <cell r="X1277">
            <v>3</v>
          </cell>
          <cell r="Y1277">
            <v>2</v>
          </cell>
          <cell r="Z1277">
            <v>5</v>
          </cell>
        </row>
        <row r="1278">
          <cell r="A1278">
            <v>43726</v>
          </cell>
          <cell r="B1278" t="str">
            <v>Sesi Technologies</v>
          </cell>
          <cell r="C1278">
            <v>50000</v>
          </cell>
          <cell r="E1278" t="str">
            <v>Grant</v>
          </cell>
          <cell r="F1278" t="str">
            <v>GoGettaz Agripreneur Prize</v>
          </cell>
          <cell r="G1278" t="str">
            <v>https://disrupt-africa.com/2019/09/botswanan-ghanaian-startups-win-50k-each-from-gogettaz-agripreneur-competition/</v>
          </cell>
          <cell r="V1278">
            <v>2019</v>
          </cell>
          <cell r="W1278">
            <v>9</v>
          </cell>
          <cell r="X1278">
            <v>3</v>
          </cell>
          <cell r="Y1278">
            <v>2</v>
          </cell>
          <cell r="Z1278">
            <v>1</v>
          </cell>
        </row>
        <row r="1279">
          <cell r="A1279">
            <v>43726</v>
          </cell>
          <cell r="B1279" t="str">
            <v>Maungo Craft</v>
          </cell>
          <cell r="C1279">
            <v>50000</v>
          </cell>
          <cell r="E1279" t="str">
            <v>Grant</v>
          </cell>
          <cell r="F1279" t="str">
            <v>GoGettaz Agripreneur Prize</v>
          </cell>
          <cell r="G1279" t="str">
            <v>https://disrupt-africa.com/2019/09/botswanan-ghanaian-startups-win-50k-each-from-gogettaz-agripreneur-competition/</v>
          </cell>
          <cell r="V1279">
            <v>2019</v>
          </cell>
          <cell r="W1279">
            <v>9</v>
          </cell>
          <cell r="X1279">
            <v>3</v>
          </cell>
          <cell r="Y1279">
            <v>2</v>
          </cell>
          <cell r="Z1279">
            <v>1</v>
          </cell>
        </row>
        <row r="1280">
          <cell r="V1280">
            <v>1900</v>
          </cell>
          <cell r="W1280">
            <v>1</v>
          </cell>
          <cell r="X1280">
            <v>1</v>
          </cell>
          <cell r="Y1280">
            <v>1</v>
          </cell>
          <cell r="Z1280">
            <v>1</v>
          </cell>
        </row>
        <row r="1281">
          <cell r="V1281">
            <v>1900</v>
          </cell>
          <cell r="W1281">
            <v>1</v>
          </cell>
          <cell r="X1281">
            <v>1</v>
          </cell>
          <cell r="Y1281">
            <v>1</v>
          </cell>
          <cell r="Z1281">
            <v>1</v>
          </cell>
        </row>
        <row r="1282">
          <cell r="V1282">
            <v>1900</v>
          </cell>
          <cell r="W1282">
            <v>1</v>
          </cell>
          <cell r="X1282">
            <v>1</v>
          </cell>
          <cell r="Y1282">
            <v>1</v>
          </cell>
          <cell r="Z1282">
            <v>1</v>
          </cell>
        </row>
        <row r="1283">
          <cell r="V1283">
            <v>1900</v>
          </cell>
          <cell r="W1283">
            <v>1</v>
          </cell>
          <cell r="X1283">
            <v>1</v>
          </cell>
          <cell r="Y1283">
            <v>1</v>
          </cell>
          <cell r="Z1283">
            <v>1</v>
          </cell>
        </row>
        <row r="1284">
          <cell r="V1284">
            <v>1900</v>
          </cell>
          <cell r="W1284">
            <v>1</v>
          </cell>
          <cell r="X1284">
            <v>1</v>
          </cell>
          <cell r="Y1284">
            <v>1</v>
          </cell>
          <cell r="Z1284">
            <v>1</v>
          </cell>
        </row>
        <row r="1285">
          <cell r="V1285">
            <v>1900</v>
          </cell>
          <cell r="W1285">
            <v>1</v>
          </cell>
          <cell r="X1285">
            <v>1</v>
          </cell>
          <cell r="Y1285">
            <v>1</v>
          </cell>
          <cell r="Z1285">
            <v>1</v>
          </cell>
        </row>
        <row r="1286">
          <cell r="V1286">
            <v>1900</v>
          </cell>
          <cell r="W1286">
            <v>1</v>
          </cell>
          <cell r="X1286">
            <v>1</v>
          </cell>
          <cell r="Y1286">
            <v>1</v>
          </cell>
          <cell r="Z1286">
            <v>1</v>
          </cell>
        </row>
        <row r="1287">
          <cell r="V1287">
            <v>1900</v>
          </cell>
          <cell r="W1287">
            <v>1</v>
          </cell>
          <cell r="X1287">
            <v>1</v>
          </cell>
          <cell r="Y1287">
            <v>1</v>
          </cell>
          <cell r="Z1287">
            <v>1</v>
          </cell>
        </row>
        <row r="1288">
          <cell r="V1288">
            <v>1900</v>
          </cell>
          <cell r="W1288">
            <v>1</v>
          </cell>
          <cell r="X1288">
            <v>1</v>
          </cell>
          <cell r="Y1288">
            <v>1</v>
          </cell>
          <cell r="Z1288">
            <v>1</v>
          </cell>
        </row>
        <row r="1289">
          <cell r="V1289">
            <v>1900</v>
          </cell>
          <cell r="W1289">
            <v>1</v>
          </cell>
          <cell r="X1289">
            <v>1</v>
          </cell>
          <cell r="Y1289">
            <v>1</v>
          </cell>
          <cell r="Z1289">
            <v>1</v>
          </cell>
        </row>
        <row r="1290">
          <cell r="V1290">
            <v>1900</v>
          </cell>
          <cell r="W1290">
            <v>1</v>
          </cell>
          <cell r="X1290">
            <v>1</v>
          </cell>
          <cell r="Y1290">
            <v>1</v>
          </cell>
          <cell r="Z1290">
            <v>1</v>
          </cell>
        </row>
        <row r="1291">
          <cell r="V1291">
            <v>1900</v>
          </cell>
          <cell r="W1291">
            <v>1</v>
          </cell>
          <cell r="X1291">
            <v>1</v>
          </cell>
          <cell r="Y1291">
            <v>1</v>
          </cell>
          <cell r="Z1291">
            <v>1</v>
          </cell>
        </row>
        <row r="1292">
          <cell r="V1292">
            <v>1900</v>
          </cell>
          <cell r="W1292">
            <v>1</v>
          </cell>
          <cell r="X1292">
            <v>1</v>
          </cell>
          <cell r="Y1292">
            <v>1</v>
          </cell>
          <cell r="Z1292">
            <v>1</v>
          </cell>
        </row>
        <row r="1293">
          <cell r="V1293">
            <v>1900</v>
          </cell>
          <cell r="W1293">
            <v>1</v>
          </cell>
          <cell r="X1293">
            <v>1</v>
          </cell>
          <cell r="Y1293">
            <v>1</v>
          </cell>
          <cell r="Z1293">
            <v>1</v>
          </cell>
        </row>
        <row r="1294">
          <cell r="V1294">
            <v>1900</v>
          </cell>
          <cell r="W1294">
            <v>1</v>
          </cell>
          <cell r="X1294">
            <v>1</v>
          </cell>
          <cell r="Y1294">
            <v>1</v>
          </cell>
          <cell r="Z1294">
            <v>1</v>
          </cell>
        </row>
        <row r="1295">
          <cell r="V1295">
            <v>1900</v>
          </cell>
          <cell r="W1295">
            <v>1</v>
          </cell>
          <cell r="X1295">
            <v>1</v>
          </cell>
          <cell r="Y1295">
            <v>1</v>
          </cell>
          <cell r="Z1295">
            <v>1</v>
          </cell>
        </row>
        <row r="1296">
          <cell r="V1296">
            <v>1900</v>
          </cell>
          <cell r="W1296">
            <v>1</v>
          </cell>
          <cell r="X1296">
            <v>1</v>
          </cell>
          <cell r="Y1296">
            <v>1</v>
          </cell>
          <cell r="Z1296">
            <v>1</v>
          </cell>
        </row>
        <row r="1297">
          <cell r="V1297">
            <v>1900</v>
          </cell>
          <cell r="W1297">
            <v>1</v>
          </cell>
          <cell r="X1297">
            <v>1</v>
          </cell>
          <cell r="Y1297">
            <v>1</v>
          </cell>
          <cell r="Z1297">
            <v>1</v>
          </cell>
        </row>
        <row r="1298">
          <cell r="V1298">
            <v>1900</v>
          </cell>
          <cell r="W1298">
            <v>1</v>
          </cell>
          <cell r="X1298">
            <v>1</v>
          </cell>
          <cell r="Y1298">
            <v>1</v>
          </cell>
          <cell r="Z1298">
            <v>1</v>
          </cell>
        </row>
        <row r="1299">
          <cell r="V1299">
            <v>1900</v>
          </cell>
          <cell r="W1299">
            <v>1</v>
          </cell>
          <cell r="X1299">
            <v>1</v>
          </cell>
          <cell r="Y1299">
            <v>1</v>
          </cell>
          <cell r="Z1299">
            <v>1</v>
          </cell>
        </row>
        <row r="1300">
          <cell r="V1300">
            <v>1900</v>
          </cell>
          <cell r="W1300">
            <v>1</v>
          </cell>
          <cell r="X1300">
            <v>1</v>
          </cell>
          <cell r="Y1300">
            <v>1</v>
          </cell>
          <cell r="Z1300">
            <v>1</v>
          </cell>
        </row>
        <row r="1301">
          <cell r="V1301">
            <v>1900</v>
          </cell>
          <cell r="W1301">
            <v>1</v>
          </cell>
          <cell r="X1301">
            <v>1</v>
          </cell>
          <cell r="Y1301">
            <v>1</v>
          </cell>
          <cell r="Z1301">
            <v>1</v>
          </cell>
        </row>
        <row r="1302">
          <cell r="V1302">
            <v>1900</v>
          </cell>
          <cell r="W1302">
            <v>1</v>
          </cell>
          <cell r="X1302">
            <v>1</v>
          </cell>
          <cell r="Y1302">
            <v>1</v>
          </cell>
          <cell r="Z1302">
            <v>1</v>
          </cell>
        </row>
        <row r="1303">
          <cell r="V1303">
            <v>1900</v>
          </cell>
          <cell r="W1303">
            <v>1</v>
          </cell>
          <cell r="X1303">
            <v>1</v>
          </cell>
          <cell r="Y1303">
            <v>1</v>
          </cell>
          <cell r="Z1303">
            <v>1</v>
          </cell>
        </row>
        <row r="1304">
          <cell r="V1304">
            <v>1900</v>
          </cell>
          <cell r="W1304">
            <v>1</v>
          </cell>
          <cell r="X1304">
            <v>1</v>
          </cell>
          <cell r="Y1304">
            <v>1</v>
          </cell>
          <cell r="Z1304">
            <v>1</v>
          </cell>
        </row>
        <row r="1305">
          <cell r="V1305">
            <v>1900</v>
          </cell>
          <cell r="W1305">
            <v>1</v>
          </cell>
          <cell r="X1305">
            <v>1</v>
          </cell>
          <cell r="Y1305">
            <v>1</v>
          </cell>
          <cell r="Z1305">
            <v>1</v>
          </cell>
        </row>
        <row r="1306">
          <cell r="V1306">
            <v>1900</v>
          </cell>
          <cell r="W1306">
            <v>1</v>
          </cell>
        </row>
        <row r="1307">
          <cell r="V1307">
            <v>1900</v>
          </cell>
          <cell r="W1307">
            <v>1</v>
          </cell>
        </row>
        <row r="1308">
          <cell r="V1308">
            <v>1900</v>
          </cell>
          <cell r="W1308">
            <v>1</v>
          </cell>
        </row>
        <row r="1309">
          <cell r="V1309">
            <v>1900</v>
          </cell>
          <cell r="W1309">
            <v>1</v>
          </cell>
        </row>
        <row r="1310">
          <cell r="V1310">
            <v>1900</v>
          </cell>
          <cell r="W1310">
            <v>1</v>
          </cell>
        </row>
        <row r="1311">
          <cell r="V1311">
            <v>1900</v>
          </cell>
          <cell r="W1311">
            <v>1</v>
          </cell>
        </row>
        <row r="1312">
          <cell r="V1312">
            <v>1900</v>
          </cell>
          <cell r="W1312">
            <v>1</v>
          </cell>
        </row>
        <row r="1313">
          <cell r="V1313">
            <v>1900</v>
          </cell>
          <cell r="W1313">
            <v>1</v>
          </cell>
        </row>
        <row r="1314">
          <cell r="V1314">
            <v>1900</v>
          </cell>
          <cell r="W1314">
            <v>1</v>
          </cell>
        </row>
        <row r="1315">
          <cell r="V1315">
            <v>1900</v>
          </cell>
          <cell r="W1315">
            <v>1</v>
          </cell>
        </row>
        <row r="1316">
          <cell r="V1316">
            <v>1900</v>
          </cell>
          <cell r="W1316">
            <v>1</v>
          </cell>
        </row>
        <row r="1317">
          <cell r="V1317">
            <v>1900</v>
          </cell>
          <cell r="W1317">
            <v>1</v>
          </cell>
        </row>
        <row r="1318">
          <cell r="V1318">
            <v>1900</v>
          </cell>
          <cell r="W1318">
            <v>1</v>
          </cell>
        </row>
        <row r="1319">
          <cell r="V1319">
            <v>1900</v>
          </cell>
          <cell r="W1319">
            <v>1</v>
          </cell>
        </row>
        <row r="1320">
          <cell r="V1320">
            <v>1900</v>
          </cell>
          <cell r="W1320">
            <v>1</v>
          </cell>
        </row>
        <row r="1321">
          <cell r="V1321">
            <v>1900</v>
          </cell>
          <cell r="W1321">
            <v>1</v>
          </cell>
        </row>
        <row r="1322">
          <cell r="V1322">
            <v>1900</v>
          </cell>
          <cell r="W1322">
            <v>1</v>
          </cell>
        </row>
        <row r="1323">
          <cell r="V1323">
            <v>1900</v>
          </cell>
          <cell r="W1323">
            <v>1</v>
          </cell>
        </row>
        <row r="1324">
          <cell r="V1324">
            <v>1900</v>
          </cell>
          <cell r="W1324">
            <v>1</v>
          </cell>
        </row>
        <row r="1325">
          <cell r="V1325">
            <v>1900</v>
          </cell>
          <cell r="W1325">
            <v>1</v>
          </cell>
        </row>
        <row r="1326">
          <cell r="V1326">
            <v>1900</v>
          </cell>
          <cell r="W1326">
            <v>1</v>
          </cell>
        </row>
        <row r="1327">
          <cell r="V1327">
            <v>1900</v>
          </cell>
          <cell r="W1327">
            <v>1</v>
          </cell>
        </row>
        <row r="1328">
          <cell r="V1328">
            <v>1900</v>
          </cell>
          <cell r="W1328">
            <v>1</v>
          </cell>
        </row>
        <row r="1329">
          <cell r="V1329">
            <v>1900</v>
          </cell>
          <cell r="W1329">
            <v>1</v>
          </cell>
        </row>
        <row r="1330">
          <cell r="V1330">
            <v>1900</v>
          </cell>
          <cell r="W1330">
            <v>1</v>
          </cell>
        </row>
        <row r="1331">
          <cell r="V1331">
            <v>1900</v>
          </cell>
          <cell r="W1331">
            <v>1</v>
          </cell>
        </row>
        <row r="1332">
          <cell r="V1332">
            <v>1900</v>
          </cell>
          <cell r="W1332">
            <v>1</v>
          </cell>
        </row>
        <row r="1333">
          <cell r="V1333">
            <v>1900</v>
          </cell>
          <cell r="W1333">
            <v>1</v>
          </cell>
        </row>
        <row r="1334">
          <cell r="V1334">
            <v>1900</v>
          </cell>
          <cell r="W1334">
            <v>1</v>
          </cell>
        </row>
        <row r="1335">
          <cell r="V1335">
            <v>1900</v>
          </cell>
          <cell r="W1335">
            <v>1</v>
          </cell>
        </row>
        <row r="1336">
          <cell r="V1336">
            <v>1900</v>
          </cell>
          <cell r="W1336">
            <v>1</v>
          </cell>
        </row>
        <row r="1337">
          <cell r="V1337">
            <v>1900</v>
          </cell>
          <cell r="W1337">
            <v>1</v>
          </cell>
        </row>
        <row r="1338">
          <cell r="V1338">
            <v>1900</v>
          </cell>
          <cell r="W1338">
            <v>1</v>
          </cell>
        </row>
        <row r="1339">
          <cell r="V1339">
            <v>1900</v>
          </cell>
          <cell r="W1339">
            <v>1</v>
          </cell>
        </row>
        <row r="1340">
          <cell r="V1340">
            <v>1900</v>
          </cell>
          <cell r="W1340">
            <v>1</v>
          </cell>
        </row>
        <row r="1341">
          <cell r="V1341">
            <v>1900</v>
          </cell>
          <cell r="W1341">
            <v>1</v>
          </cell>
        </row>
        <row r="1342">
          <cell r="V1342">
            <v>1900</v>
          </cell>
          <cell r="W1342">
            <v>1</v>
          </cell>
        </row>
        <row r="1343">
          <cell r="V1343">
            <v>1900</v>
          </cell>
          <cell r="W1343">
            <v>1</v>
          </cell>
        </row>
        <row r="1344">
          <cell r="V1344">
            <v>1900</v>
          </cell>
          <cell r="W1344">
            <v>1</v>
          </cell>
        </row>
        <row r="1345">
          <cell r="V1345">
            <v>1900</v>
          </cell>
          <cell r="W1345">
            <v>1</v>
          </cell>
        </row>
        <row r="1346">
          <cell r="V1346">
            <v>1900</v>
          </cell>
          <cell r="W1346">
            <v>1</v>
          </cell>
        </row>
        <row r="1347">
          <cell r="V1347">
            <v>1900</v>
          </cell>
          <cell r="W1347">
            <v>1</v>
          </cell>
        </row>
        <row r="1348">
          <cell r="V1348">
            <v>1900</v>
          </cell>
          <cell r="W1348">
            <v>1</v>
          </cell>
        </row>
        <row r="1349">
          <cell r="V1349">
            <v>1900</v>
          </cell>
          <cell r="W1349">
            <v>1</v>
          </cell>
        </row>
        <row r="1350">
          <cell r="V1350">
            <v>1900</v>
          </cell>
          <cell r="W1350">
            <v>1</v>
          </cell>
        </row>
        <row r="1351">
          <cell r="V1351">
            <v>1900</v>
          </cell>
          <cell r="W1351">
            <v>1</v>
          </cell>
        </row>
        <row r="1352">
          <cell r="V1352">
            <v>1900</v>
          </cell>
          <cell r="W1352">
            <v>1</v>
          </cell>
        </row>
        <row r="1353">
          <cell r="V1353">
            <v>1900</v>
          </cell>
          <cell r="W1353">
            <v>1</v>
          </cell>
        </row>
        <row r="1354">
          <cell r="V1354">
            <v>1900</v>
          </cell>
          <cell r="W1354">
            <v>1</v>
          </cell>
        </row>
        <row r="1355">
          <cell r="V1355">
            <v>1900</v>
          </cell>
          <cell r="W1355">
            <v>1</v>
          </cell>
        </row>
        <row r="1356">
          <cell r="V1356">
            <v>1900</v>
          </cell>
          <cell r="W1356">
            <v>1</v>
          </cell>
        </row>
        <row r="1357">
          <cell r="V1357">
            <v>1900</v>
          </cell>
          <cell r="W1357">
            <v>1</v>
          </cell>
        </row>
        <row r="1358">
          <cell r="V1358">
            <v>1900</v>
          </cell>
          <cell r="W1358">
            <v>1</v>
          </cell>
        </row>
        <row r="1359">
          <cell r="V1359">
            <v>1900</v>
          </cell>
          <cell r="W1359">
            <v>1</v>
          </cell>
        </row>
        <row r="1360">
          <cell r="V1360">
            <v>1900</v>
          </cell>
          <cell r="W1360">
            <v>1</v>
          </cell>
        </row>
        <row r="1361">
          <cell r="V1361">
            <v>1900</v>
          </cell>
          <cell r="W1361">
            <v>1</v>
          </cell>
        </row>
        <row r="1362">
          <cell r="V1362">
            <v>1900</v>
          </cell>
          <cell r="W1362">
            <v>1</v>
          </cell>
        </row>
        <row r="1363">
          <cell r="V1363">
            <v>1900</v>
          </cell>
          <cell r="W1363">
            <v>1</v>
          </cell>
        </row>
        <row r="1364">
          <cell r="V1364">
            <v>1900</v>
          </cell>
          <cell r="W1364">
            <v>1</v>
          </cell>
        </row>
        <row r="1365">
          <cell r="V1365">
            <v>1900</v>
          </cell>
          <cell r="W1365">
            <v>1</v>
          </cell>
        </row>
        <row r="1366">
          <cell r="V1366">
            <v>1900</v>
          </cell>
          <cell r="W1366">
            <v>1</v>
          </cell>
        </row>
        <row r="1367">
          <cell r="V1367">
            <v>1900</v>
          </cell>
          <cell r="W1367">
            <v>1</v>
          </cell>
        </row>
        <row r="1368">
          <cell r="V1368">
            <v>1900</v>
          </cell>
          <cell r="W1368">
            <v>1</v>
          </cell>
        </row>
        <row r="1369">
          <cell r="V1369">
            <v>1900</v>
          </cell>
          <cell r="W1369">
            <v>1</v>
          </cell>
        </row>
        <row r="1370">
          <cell r="V1370">
            <v>1900</v>
          </cell>
          <cell r="W1370">
            <v>1</v>
          </cell>
        </row>
        <row r="1371">
          <cell r="V1371">
            <v>1900</v>
          </cell>
          <cell r="W1371">
            <v>1</v>
          </cell>
        </row>
        <row r="1372">
          <cell r="V1372">
            <v>1900</v>
          </cell>
          <cell r="W1372">
            <v>1</v>
          </cell>
        </row>
        <row r="1373">
          <cell r="V1373">
            <v>1900</v>
          </cell>
          <cell r="W1373">
            <v>1</v>
          </cell>
        </row>
        <row r="1374">
          <cell r="V1374">
            <v>1900</v>
          </cell>
          <cell r="W1374">
            <v>1</v>
          </cell>
        </row>
        <row r="1375">
          <cell r="V1375">
            <v>1900</v>
          </cell>
          <cell r="W1375">
            <v>1</v>
          </cell>
        </row>
        <row r="1376">
          <cell r="V1376">
            <v>1900</v>
          </cell>
          <cell r="W1376">
            <v>1</v>
          </cell>
        </row>
        <row r="1377">
          <cell r="V1377">
            <v>1900</v>
          </cell>
          <cell r="W1377">
            <v>1</v>
          </cell>
        </row>
        <row r="1378">
          <cell r="V1378">
            <v>1900</v>
          </cell>
          <cell r="W1378">
            <v>1</v>
          </cell>
        </row>
        <row r="1379">
          <cell r="V1379">
            <v>1900</v>
          </cell>
          <cell r="W1379">
            <v>1</v>
          </cell>
        </row>
        <row r="1380">
          <cell r="V1380">
            <v>1900</v>
          </cell>
          <cell r="W1380">
            <v>1</v>
          </cell>
        </row>
        <row r="1381">
          <cell r="V1381">
            <v>1900</v>
          </cell>
          <cell r="W1381">
            <v>1</v>
          </cell>
        </row>
        <row r="1382">
          <cell r="V1382">
            <v>1900</v>
          </cell>
          <cell r="W1382">
            <v>1</v>
          </cell>
        </row>
        <row r="1383">
          <cell r="V1383">
            <v>1900</v>
          </cell>
          <cell r="W1383">
            <v>1</v>
          </cell>
        </row>
        <row r="1384">
          <cell r="V1384">
            <v>1900</v>
          </cell>
          <cell r="W1384">
            <v>1</v>
          </cell>
        </row>
        <row r="1385">
          <cell r="V1385">
            <v>1900</v>
          </cell>
          <cell r="W1385">
            <v>1</v>
          </cell>
        </row>
        <row r="1386">
          <cell r="V1386">
            <v>1900</v>
          </cell>
          <cell r="W1386">
            <v>1</v>
          </cell>
        </row>
        <row r="1387">
          <cell r="V1387">
            <v>1900</v>
          </cell>
          <cell r="W1387">
            <v>1</v>
          </cell>
        </row>
        <row r="1388">
          <cell r="V1388">
            <v>1900</v>
          </cell>
          <cell r="W1388">
            <v>1</v>
          </cell>
        </row>
        <row r="1389">
          <cell r="V1389">
            <v>1900</v>
          </cell>
          <cell r="W1389">
            <v>1</v>
          </cell>
        </row>
        <row r="1390">
          <cell r="V1390">
            <v>1900</v>
          </cell>
          <cell r="W1390">
            <v>1</v>
          </cell>
        </row>
        <row r="1391">
          <cell r="V1391">
            <v>1900</v>
          </cell>
          <cell r="W1391">
            <v>1</v>
          </cell>
        </row>
        <row r="1392">
          <cell r="V1392">
            <v>1900</v>
          </cell>
          <cell r="W1392">
            <v>1</v>
          </cell>
        </row>
        <row r="1393">
          <cell r="V1393">
            <v>1900</v>
          </cell>
          <cell r="W1393">
            <v>1</v>
          </cell>
        </row>
        <row r="1394">
          <cell r="V1394">
            <v>1900</v>
          </cell>
          <cell r="W1394">
            <v>1</v>
          </cell>
        </row>
        <row r="1395">
          <cell r="V1395">
            <v>1900</v>
          </cell>
          <cell r="W1395">
            <v>1</v>
          </cell>
        </row>
        <row r="1396">
          <cell r="V1396">
            <v>1900</v>
          </cell>
          <cell r="W1396">
            <v>1</v>
          </cell>
        </row>
        <row r="1397">
          <cell r="V1397">
            <v>1900</v>
          </cell>
          <cell r="W1397">
            <v>1</v>
          </cell>
        </row>
        <row r="1398">
          <cell r="V1398">
            <v>1900</v>
          </cell>
          <cell r="W1398">
            <v>1</v>
          </cell>
        </row>
        <row r="1399">
          <cell r="V1399">
            <v>1900</v>
          </cell>
          <cell r="W1399">
            <v>1</v>
          </cell>
        </row>
        <row r="1400">
          <cell r="V1400">
            <v>1900</v>
          </cell>
          <cell r="W1400">
            <v>1</v>
          </cell>
        </row>
        <row r="1401">
          <cell r="V1401">
            <v>1900</v>
          </cell>
          <cell r="W1401">
            <v>1</v>
          </cell>
        </row>
        <row r="1402">
          <cell r="V1402">
            <v>1900</v>
          </cell>
          <cell r="W1402">
            <v>1</v>
          </cell>
        </row>
        <row r="1403">
          <cell r="V1403">
            <v>1900</v>
          </cell>
          <cell r="W1403">
            <v>1</v>
          </cell>
        </row>
        <row r="1404">
          <cell r="V1404">
            <v>1900</v>
          </cell>
          <cell r="W1404">
            <v>1</v>
          </cell>
        </row>
        <row r="1405">
          <cell r="V1405">
            <v>1900</v>
          </cell>
          <cell r="W1405">
            <v>1</v>
          </cell>
        </row>
        <row r="1406">
          <cell r="V1406">
            <v>1900</v>
          </cell>
          <cell r="W1406">
            <v>1</v>
          </cell>
        </row>
        <row r="1407">
          <cell r="V1407">
            <v>1900</v>
          </cell>
          <cell r="W1407">
            <v>1</v>
          </cell>
        </row>
        <row r="1408">
          <cell r="V1408">
            <v>1900</v>
          </cell>
          <cell r="W1408">
            <v>1</v>
          </cell>
        </row>
        <row r="1409">
          <cell r="V1409">
            <v>1900</v>
          </cell>
          <cell r="W1409">
            <v>1</v>
          </cell>
        </row>
        <row r="1410">
          <cell r="V1410">
            <v>1900</v>
          </cell>
          <cell r="W1410">
            <v>1</v>
          </cell>
        </row>
        <row r="1411">
          <cell r="V1411">
            <v>1900</v>
          </cell>
          <cell r="W1411">
            <v>1</v>
          </cell>
        </row>
        <row r="1412">
          <cell r="V1412">
            <v>1900</v>
          </cell>
          <cell r="W1412">
            <v>1</v>
          </cell>
        </row>
        <row r="1413">
          <cell r="V1413">
            <v>1900</v>
          </cell>
          <cell r="W1413">
            <v>1</v>
          </cell>
        </row>
        <row r="1414">
          <cell r="V1414">
            <v>1900</v>
          </cell>
          <cell r="W1414">
            <v>1</v>
          </cell>
        </row>
        <row r="1415">
          <cell r="V1415">
            <v>1900</v>
          </cell>
          <cell r="W1415">
            <v>1</v>
          </cell>
        </row>
        <row r="1416">
          <cell r="V1416">
            <v>1900</v>
          </cell>
          <cell r="W1416">
            <v>1</v>
          </cell>
        </row>
        <row r="1417">
          <cell r="V1417">
            <v>1900</v>
          </cell>
          <cell r="W1417">
            <v>1</v>
          </cell>
        </row>
        <row r="1418">
          <cell r="V1418">
            <v>1900</v>
          </cell>
          <cell r="W1418">
            <v>1</v>
          </cell>
        </row>
        <row r="1419">
          <cell r="V1419">
            <v>1900</v>
          </cell>
          <cell r="W1419">
            <v>1</v>
          </cell>
        </row>
        <row r="1420">
          <cell r="V1420">
            <v>1900</v>
          </cell>
          <cell r="W1420">
            <v>1</v>
          </cell>
        </row>
        <row r="1421">
          <cell r="V1421">
            <v>1900</v>
          </cell>
          <cell r="W1421">
            <v>1</v>
          </cell>
        </row>
        <row r="1422">
          <cell r="V1422">
            <v>1900</v>
          </cell>
          <cell r="W1422">
            <v>1</v>
          </cell>
        </row>
        <row r="1423">
          <cell r="V1423">
            <v>1900</v>
          </cell>
          <cell r="W1423">
            <v>1</v>
          </cell>
        </row>
        <row r="1424">
          <cell r="V1424">
            <v>1900</v>
          </cell>
          <cell r="W1424">
            <v>1</v>
          </cell>
        </row>
        <row r="1425">
          <cell r="V1425">
            <v>1900</v>
          </cell>
          <cell r="W1425">
            <v>1</v>
          </cell>
        </row>
        <row r="1426">
          <cell r="V1426">
            <v>1900</v>
          </cell>
          <cell r="W1426">
            <v>1</v>
          </cell>
        </row>
        <row r="1427">
          <cell r="V1427">
            <v>1900</v>
          </cell>
          <cell r="W1427">
            <v>1</v>
          </cell>
        </row>
        <row r="1428">
          <cell r="V1428">
            <v>1900</v>
          </cell>
          <cell r="W1428">
            <v>1</v>
          </cell>
        </row>
        <row r="1429">
          <cell r="V1429">
            <v>1900</v>
          </cell>
          <cell r="W1429">
            <v>1</v>
          </cell>
        </row>
        <row r="1430">
          <cell r="V1430">
            <v>1900</v>
          </cell>
          <cell r="W1430">
            <v>1</v>
          </cell>
        </row>
        <row r="1431">
          <cell r="V1431">
            <v>1900</v>
          </cell>
          <cell r="W1431">
            <v>1</v>
          </cell>
        </row>
        <row r="1432">
          <cell r="V1432">
            <v>1900</v>
          </cell>
          <cell r="W1432">
            <v>1</v>
          </cell>
        </row>
        <row r="1433">
          <cell r="V1433">
            <v>1900</v>
          </cell>
          <cell r="W1433">
            <v>1</v>
          </cell>
        </row>
        <row r="1434">
          <cell r="V1434">
            <v>1900</v>
          </cell>
          <cell r="W1434">
            <v>1</v>
          </cell>
        </row>
        <row r="1435">
          <cell r="V1435">
            <v>1900</v>
          </cell>
          <cell r="W1435">
            <v>1</v>
          </cell>
        </row>
        <row r="1436">
          <cell r="V1436">
            <v>1900</v>
          </cell>
          <cell r="W1436">
            <v>1</v>
          </cell>
        </row>
        <row r="1437">
          <cell r="V1437">
            <v>1900</v>
          </cell>
          <cell r="W1437">
            <v>1</v>
          </cell>
        </row>
        <row r="1438">
          <cell r="V1438">
            <v>1900</v>
          </cell>
          <cell r="W1438">
            <v>1</v>
          </cell>
        </row>
        <row r="1439">
          <cell r="V1439">
            <v>1900</v>
          </cell>
          <cell r="W1439">
            <v>1</v>
          </cell>
        </row>
        <row r="1440">
          <cell r="V1440">
            <v>1900</v>
          </cell>
          <cell r="W1440">
            <v>1</v>
          </cell>
        </row>
        <row r="1441">
          <cell r="V1441">
            <v>1900</v>
          </cell>
          <cell r="W1441">
            <v>1</v>
          </cell>
        </row>
        <row r="1442">
          <cell r="V1442">
            <v>1900</v>
          </cell>
          <cell r="W1442">
            <v>1</v>
          </cell>
        </row>
        <row r="1443">
          <cell r="V1443">
            <v>1900</v>
          </cell>
          <cell r="W1443">
            <v>1</v>
          </cell>
        </row>
        <row r="1444">
          <cell r="V1444">
            <v>1900</v>
          </cell>
          <cell r="W1444">
            <v>1</v>
          </cell>
        </row>
        <row r="1445">
          <cell r="V1445">
            <v>1900</v>
          </cell>
          <cell r="W1445">
            <v>1</v>
          </cell>
        </row>
        <row r="1446">
          <cell r="V1446">
            <v>1900</v>
          </cell>
          <cell r="W1446">
            <v>1</v>
          </cell>
        </row>
        <row r="1447">
          <cell r="V1447">
            <v>1900</v>
          </cell>
          <cell r="W1447">
            <v>1</v>
          </cell>
        </row>
        <row r="1448">
          <cell r="V1448">
            <v>1900</v>
          </cell>
          <cell r="W1448">
            <v>1</v>
          </cell>
        </row>
        <row r="1449">
          <cell r="V1449">
            <v>1900</v>
          </cell>
          <cell r="W1449">
            <v>1</v>
          </cell>
        </row>
        <row r="1450">
          <cell r="V1450">
            <v>1900</v>
          </cell>
          <cell r="W1450">
            <v>1</v>
          </cell>
        </row>
        <row r="1451">
          <cell r="V1451">
            <v>1900</v>
          </cell>
          <cell r="W1451">
            <v>1</v>
          </cell>
        </row>
        <row r="1452">
          <cell r="V1452">
            <v>1900</v>
          </cell>
          <cell r="W1452">
            <v>1</v>
          </cell>
        </row>
        <row r="1453">
          <cell r="V1453">
            <v>1900</v>
          </cell>
          <cell r="W1453">
            <v>1</v>
          </cell>
        </row>
        <row r="1454">
          <cell r="V1454">
            <v>1900</v>
          </cell>
          <cell r="W1454">
            <v>1</v>
          </cell>
        </row>
        <row r="1455">
          <cell r="V1455">
            <v>1900</v>
          </cell>
          <cell r="W1455">
            <v>1</v>
          </cell>
        </row>
        <row r="1456">
          <cell r="V1456">
            <v>1900</v>
          </cell>
          <cell r="W1456">
            <v>1</v>
          </cell>
        </row>
        <row r="1457">
          <cell r="V1457">
            <v>1900</v>
          </cell>
          <cell r="W1457">
            <v>1</v>
          </cell>
        </row>
        <row r="1458">
          <cell r="V1458">
            <v>1900</v>
          </cell>
          <cell r="W1458">
            <v>1</v>
          </cell>
        </row>
        <row r="1459">
          <cell r="V1459">
            <v>1900</v>
          </cell>
          <cell r="W1459">
            <v>1</v>
          </cell>
        </row>
        <row r="1460">
          <cell r="V1460">
            <v>1900</v>
          </cell>
          <cell r="W1460">
            <v>1</v>
          </cell>
        </row>
        <row r="1461">
          <cell r="V1461">
            <v>1900</v>
          </cell>
          <cell r="W1461">
            <v>1</v>
          </cell>
        </row>
        <row r="1462">
          <cell r="V1462">
            <v>1900</v>
          </cell>
          <cell r="W1462">
            <v>1</v>
          </cell>
        </row>
        <row r="1463">
          <cell r="V1463">
            <v>1900</v>
          </cell>
          <cell r="W1463">
            <v>1</v>
          </cell>
        </row>
        <row r="1464">
          <cell r="V1464">
            <v>1900</v>
          </cell>
          <cell r="W1464">
            <v>1</v>
          </cell>
        </row>
        <row r="1465">
          <cell r="V1465">
            <v>1900</v>
          </cell>
          <cell r="W1465">
            <v>1</v>
          </cell>
        </row>
        <row r="1466">
          <cell r="V1466">
            <v>1900</v>
          </cell>
          <cell r="W1466">
            <v>1</v>
          </cell>
        </row>
        <row r="1467">
          <cell r="V1467">
            <v>1900</v>
          </cell>
          <cell r="W1467">
            <v>1</v>
          </cell>
        </row>
        <row r="1468">
          <cell r="V1468">
            <v>1900</v>
          </cell>
          <cell r="W1468">
            <v>1</v>
          </cell>
        </row>
        <row r="1469">
          <cell r="V1469">
            <v>1900</v>
          </cell>
          <cell r="W1469">
            <v>1</v>
          </cell>
        </row>
        <row r="1470">
          <cell r="V1470">
            <v>1900</v>
          </cell>
          <cell r="W1470">
            <v>1</v>
          </cell>
        </row>
        <row r="1471">
          <cell r="V1471">
            <v>1900</v>
          </cell>
          <cell r="W1471">
            <v>1</v>
          </cell>
        </row>
        <row r="1472">
          <cell r="V1472">
            <v>1900</v>
          </cell>
          <cell r="W1472">
            <v>1</v>
          </cell>
        </row>
        <row r="1473">
          <cell r="V1473">
            <v>1900</v>
          </cell>
          <cell r="W1473">
            <v>1</v>
          </cell>
        </row>
        <row r="1474">
          <cell r="V1474">
            <v>1900</v>
          </cell>
          <cell r="W1474">
            <v>1</v>
          </cell>
        </row>
        <row r="1475">
          <cell r="V1475">
            <v>1900</v>
          </cell>
          <cell r="W1475">
            <v>1</v>
          </cell>
        </row>
        <row r="1476">
          <cell r="V1476">
            <v>1900</v>
          </cell>
          <cell r="W1476">
            <v>1</v>
          </cell>
        </row>
        <row r="1477">
          <cell r="V1477">
            <v>1900</v>
          </cell>
          <cell r="W1477">
            <v>1</v>
          </cell>
        </row>
        <row r="1478">
          <cell r="V1478">
            <v>1900</v>
          </cell>
          <cell r="W1478">
            <v>1</v>
          </cell>
        </row>
        <row r="1479">
          <cell r="V1479">
            <v>1900</v>
          </cell>
          <cell r="W1479">
            <v>1</v>
          </cell>
        </row>
        <row r="1480">
          <cell r="V1480">
            <v>1900</v>
          </cell>
          <cell r="W1480">
            <v>1</v>
          </cell>
        </row>
        <row r="1481">
          <cell r="V1481">
            <v>1900</v>
          </cell>
          <cell r="W1481">
            <v>1</v>
          </cell>
        </row>
        <row r="1482">
          <cell r="V1482">
            <v>1900</v>
          </cell>
          <cell r="W1482">
            <v>1</v>
          </cell>
        </row>
        <row r="1483">
          <cell r="V1483">
            <v>1900</v>
          </cell>
          <cell r="W1483">
            <v>1</v>
          </cell>
        </row>
        <row r="1484">
          <cell r="V1484">
            <v>1900</v>
          </cell>
          <cell r="W1484">
            <v>1</v>
          </cell>
        </row>
        <row r="1485">
          <cell r="V1485">
            <v>1900</v>
          </cell>
          <cell r="W1485">
            <v>1</v>
          </cell>
        </row>
        <row r="1486">
          <cell r="V1486">
            <v>1900</v>
          </cell>
          <cell r="W1486">
            <v>1</v>
          </cell>
        </row>
        <row r="1487">
          <cell r="V1487">
            <v>1900</v>
          </cell>
          <cell r="W1487">
            <v>1</v>
          </cell>
        </row>
        <row r="1488">
          <cell r="V1488">
            <v>1900</v>
          </cell>
          <cell r="W1488">
            <v>1</v>
          </cell>
        </row>
        <row r="1489">
          <cell r="V1489">
            <v>1900</v>
          </cell>
          <cell r="W1489">
            <v>1</v>
          </cell>
        </row>
        <row r="1490">
          <cell r="V1490">
            <v>1900</v>
          </cell>
          <cell r="W1490">
            <v>1</v>
          </cell>
        </row>
        <row r="1491">
          <cell r="V1491">
            <v>1900</v>
          </cell>
          <cell r="W1491">
            <v>1</v>
          </cell>
        </row>
        <row r="1492">
          <cell r="V1492">
            <v>1900</v>
          </cell>
          <cell r="W1492">
            <v>1</v>
          </cell>
        </row>
        <row r="1493">
          <cell r="V1493">
            <v>1900</v>
          </cell>
          <cell r="W1493">
            <v>1</v>
          </cell>
        </row>
        <row r="1494">
          <cell r="V1494">
            <v>1900</v>
          </cell>
          <cell r="W1494">
            <v>1</v>
          </cell>
        </row>
        <row r="1495">
          <cell r="V1495">
            <v>1900</v>
          </cell>
          <cell r="W1495">
            <v>1</v>
          </cell>
        </row>
        <row r="1496">
          <cell r="V1496">
            <v>1900</v>
          </cell>
          <cell r="W1496">
            <v>1</v>
          </cell>
        </row>
        <row r="1497">
          <cell r="V1497">
            <v>1900</v>
          </cell>
          <cell r="W1497">
            <v>1</v>
          </cell>
        </row>
        <row r="1498">
          <cell r="V1498">
            <v>1900</v>
          </cell>
        </row>
        <row r="1499">
          <cell r="V1499">
            <v>1900</v>
          </cell>
        </row>
        <row r="1500">
          <cell r="V1500">
            <v>1900</v>
          </cell>
        </row>
        <row r="1501">
          <cell r="V1501">
            <v>1900</v>
          </cell>
        </row>
        <row r="1502">
          <cell r="V1502">
            <v>1900</v>
          </cell>
        </row>
        <row r="1503">
          <cell r="V1503">
            <v>1900</v>
          </cell>
        </row>
        <row r="1504">
          <cell r="V1504">
            <v>1900</v>
          </cell>
        </row>
        <row r="1505">
          <cell r="V1505">
            <v>1900</v>
          </cell>
        </row>
        <row r="1506">
          <cell r="V1506">
            <v>1900</v>
          </cell>
        </row>
        <row r="1507">
          <cell r="V1507">
            <v>1900</v>
          </cell>
        </row>
        <row r="1508">
          <cell r="V1508">
            <v>1900</v>
          </cell>
        </row>
        <row r="1509">
          <cell r="V1509">
            <v>1900</v>
          </cell>
        </row>
        <row r="1510">
          <cell r="V1510">
            <v>1900</v>
          </cell>
        </row>
        <row r="1511">
          <cell r="V1511">
            <v>1900</v>
          </cell>
        </row>
        <row r="1512">
          <cell r="V1512">
            <v>1900</v>
          </cell>
        </row>
        <row r="1513">
          <cell r="V1513">
            <v>1900</v>
          </cell>
        </row>
        <row r="1514">
          <cell r="V1514">
            <v>1900</v>
          </cell>
        </row>
        <row r="1515">
          <cell r="V1515">
            <v>1900</v>
          </cell>
        </row>
        <row r="1516">
          <cell r="V1516">
            <v>1900</v>
          </cell>
        </row>
        <row r="1517">
          <cell r="V1517">
            <v>1900</v>
          </cell>
        </row>
        <row r="1518">
          <cell r="V1518">
            <v>1900</v>
          </cell>
        </row>
        <row r="1519">
          <cell r="V1519">
            <v>1900</v>
          </cell>
        </row>
        <row r="1520">
          <cell r="V1520">
            <v>1900</v>
          </cell>
        </row>
        <row r="1521">
          <cell r="V1521">
            <v>1900</v>
          </cell>
        </row>
        <row r="1522">
          <cell r="V1522">
            <v>1900</v>
          </cell>
        </row>
        <row r="1523">
          <cell r="V1523">
            <v>1900</v>
          </cell>
        </row>
        <row r="1524">
          <cell r="V1524">
            <v>1900</v>
          </cell>
        </row>
        <row r="1525">
          <cell r="V1525">
            <v>1900</v>
          </cell>
        </row>
        <row r="1526">
          <cell r="V1526">
            <v>1900</v>
          </cell>
        </row>
        <row r="1527">
          <cell r="V1527">
            <v>1900</v>
          </cell>
        </row>
        <row r="1528">
          <cell r="V1528">
            <v>1900</v>
          </cell>
        </row>
        <row r="1529">
          <cell r="V1529">
            <v>1900</v>
          </cell>
        </row>
        <row r="1530">
          <cell r="V1530">
            <v>1900</v>
          </cell>
        </row>
        <row r="1531">
          <cell r="V1531">
            <v>1900</v>
          </cell>
        </row>
        <row r="1532">
          <cell r="V1532">
            <v>1900</v>
          </cell>
        </row>
        <row r="1533">
          <cell r="V1533">
            <v>1900</v>
          </cell>
        </row>
        <row r="1534">
          <cell r="V1534">
            <v>1900</v>
          </cell>
        </row>
      </sheetData>
      <sheetData sheetId="13">
        <row r="1">
          <cell r="B1" t="str">
            <v>Target</v>
          </cell>
          <cell r="C1" t="str">
            <v>Acquisition Amount</v>
          </cell>
        </row>
        <row r="2">
          <cell r="B2" t="str">
            <v>AccTech Systems</v>
          </cell>
          <cell r="C2">
            <v>8500000</v>
          </cell>
        </row>
        <row r="3">
          <cell r="B3" t="str">
            <v>Accugas</v>
          </cell>
          <cell r="C3" t="str">
            <v>Undisclosed</v>
          </cell>
        </row>
        <row r="4">
          <cell r="B4" t="str">
            <v>Amplify</v>
          </cell>
          <cell r="C4" t="str">
            <v>Undisclosed</v>
          </cell>
        </row>
        <row r="5">
          <cell r="B5" t="str">
            <v>ArqamFC</v>
          </cell>
          <cell r="C5" t="str">
            <v>Undisclosed</v>
          </cell>
        </row>
        <row r="6">
          <cell r="B6" t="str">
            <v>Artcaffe</v>
          </cell>
          <cell r="C6" t="str">
            <v>Undisclosed</v>
          </cell>
        </row>
        <row r="7">
          <cell r="B7" t="str">
            <v>Ascendis</v>
          </cell>
          <cell r="C7">
            <v>33000000</v>
          </cell>
        </row>
        <row r="8">
          <cell r="B8" t="str">
            <v>Axxela Limited</v>
          </cell>
          <cell r="C8" t="str">
            <v>Undisclosed</v>
          </cell>
        </row>
        <row r="9">
          <cell r="B9" t="str">
            <v>Badr</v>
          </cell>
          <cell r="C9" t="str">
            <v>Undisclosed</v>
          </cell>
        </row>
        <row r="10">
          <cell r="B10" t="str">
            <v>Bamba Group</v>
          </cell>
          <cell r="C10" t="str">
            <v>Undisclosed</v>
          </cell>
        </row>
        <row r="11">
          <cell r="B11" t="str">
            <v>Biodelta Nutraceuticals</v>
          </cell>
          <cell r="C11">
            <v>1500000</v>
          </cell>
        </row>
        <row r="12">
          <cell r="B12" t="str">
            <v>Bizense</v>
          </cell>
          <cell r="C12" t="str">
            <v>Undisclosed</v>
          </cell>
        </row>
        <row r="13">
          <cell r="B13" t="str">
            <v>Bophelo Bioscience</v>
          </cell>
          <cell r="C13" t="str">
            <v>Undisclosed</v>
          </cell>
        </row>
        <row r="14">
          <cell r="B14" t="str">
            <v>Buni.Tv</v>
          </cell>
          <cell r="C14" t="str">
            <v>Undisclosed</v>
          </cell>
        </row>
        <row r="15">
          <cell r="B15" t="str">
            <v>Business Today</v>
          </cell>
          <cell r="C15" t="str">
            <v>Undisclosed</v>
          </cell>
        </row>
        <row r="16">
          <cell r="B16" t="str">
            <v>C&amp;I Leasing</v>
          </cell>
          <cell r="C16">
            <v>10000000</v>
          </cell>
        </row>
        <row r="17">
          <cell r="B17" t="str">
            <v>Cape Networks</v>
          </cell>
          <cell r="C17" t="str">
            <v>Undisclosed</v>
          </cell>
        </row>
        <row r="18">
          <cell r="B18" t="str">
            <v>Cassava SmarTech</v>
          </cell>
          <cell r="C18" t="str">
            <v>Undisclosed</v>
          </cell>
        </row>
        <row r="19">
          <cell r="B19" t="str">
            <v>ClaimSync</v>
          </cell>
          <cell r="C19" t="str">
            <v>Undisclosed</v>
          </cell>
        </row>
        <row r="20">
          <cell r="B20" t="str">
            <v>Clarotech</v>
          </cell>
          <cell r="C20" t="str">
            <v>Undisclosed</v>
          </cell>
        </row>
        <row r="21">
          <cell r="B21" t="str">
            <v>Club Travel</v>
          </cell>
          <cell r="C21" t="str">
            <v>Undisclosed</v>
          </cell>
        </row>
        <row r="22">
          <cell r="B22" t="str">
            <v>Coders4Africa</v>
          </cell>
          <cell r="C22" t="str">
            <v>Undisclosed</v>
          </cell>
        </row>
        <row r="23">
          <cell r="B23" t="str">
            <v>College SA</v>
          </cell>
          <cell r="C23" t="str">
            <v>Undisclosed</v>
          </cell>
        </row>
        <row r="24">
          <cell r="B24" t="str">
            <v>CompareGuru</v>
          </cell>
          <cell r="C24" t="str">
            <v>Undisclosed</v>
          </cell>
        </row>
        <row r="25">
          <cell r="B25" t="str">
            <v>Compuscan</v>
          </cell>
          <cell r="C25">
            <v>263000000</v>
          </cell>
        </row>
        <row r="26">
          <cell r="B26" t="str">
            <v>ConnectMed</v>
          </cell>
          <cell r="C26" t="str">
            <v>Undisclosed</v>
          </cell>
        </row>
        <row r="27">
          <cell r="B27" t="str">
            <v>Conor Solutions</v>
          </cell>
          <cell r="C27">
            <v>48000000</v>
          </cell>
        </row>
        <row r="28">
          <cell r="B28" t="str">
            <v>Crossgate</v>
          </cell>
          <cell r="C28" t="str">
            <v>Undisclosed</v>
          </cell>
        </row>
        <row r="29">
          <cell r="B29" t="str">
            <v>DotModus</v>
          </cell>
          <cell r="C29" t="str">
            <v>Undisclosed</v>
          </cell>
        </row>
        <row r="30">
          <cell r="B30" t="str">
            <v>Dynamics Africa Services</v>
          </cell>
          <cell r="C30" t="str">
            <v>Undisclosed</v>
          </cell>
        </row>
        <row r="31">
          <cell r="B31" t="str">
            <v>Eazi.Com</v>
          </cell>
          <cell r="C31" t="str">
            <v>Undisclosed</v>
          </cell>
        </row>
        <row r="32">
          <cell r="B32" t="str">
            <v>Empty Trips</v>
          </cell>
          <cell r="C32" t="str">
            <v>Undisclosed</v>
          </cell>
        </row>
        <row r="33">
          <cell r="B33" t="str">
            <v>Equinox International</v>
          </cell>
          <cell r="C33" t="str">
            <v>Undisclosed</v>
          </cell>
        </row>
        <row r="34">
          <cell r="B34" t="str">
            <v>Ethomed</v>
          </cell>
          <cell r="C34">
            <v>175000000</v>
          </cell>
        </row>
        <row r="35">
          <cell r="B35" t="str">
            <v>Expo Centre</v>
          </cell>
          <cell r="C35" t="str">
            <v>Undisclosed</v>
          </cell>
        </row>
        <row r="36">
          <cell r="B36" t="str">
            <v>Fairy Bottling Zambia</v>
          </cell>
          <cell r="C36" t="str">
            <v>Undisclosed</v>
          </cell>
        </row>
        <row r="37">
          <cell r="B37" t="str">
            <v>Fawry</v>
          </cell>
          <cell r="C37">
            <v>100000000</v>
          </cell>
        </row>
        <row r="38">
          <cell r="B38" t="str">
            <v>FibreCo</v>
          </cell>
          <cell r="C38" t="str">
            <v>Undisclosed</v>
          </cell>
        </row>
        <row r="39">
          <cell r="B39" t="str">
            <v>Fintec Labs</v>
          </cell>
          <cell r="C39" t="str">
            <v>Undisclosed</v>
          </cell>
        </row>
        <row r="40">
          <cell r="B40" t="str">
            <v>Founa</v>
          </cell>
          <cell r="C40" t="str">
            <v>Undisclosed</v>
          </cell>
        </row>
        <row r="41">
          <cell r="B41" t="str">
            <v>Fundamo</v>
          </cell>
          <cell r="C41">
            <v>110000000</v>
          </cell>
        </row>
        <row r="42">
          <cell r="B42" t="str">
            <v>Gron Digital</v>
          </cell>
          <cell r="C42">
            <v>1200000</v>
          </cell>
        </row>
        <row r="43">
          <cell r="B43" t="str">
            <v>Harmonica</v>
          </cell>
          <cell r="C43" t="str">
            <v>Undisclosed</v>
          </cell>
        </row>
        <row r="44">
          <cell r="B44" t="str">
            <v>Hearbeat Adventures</v>
          </cell>
          <cell r="C44" t="str">
            <v>Undisclosed</v>
          </cell>
        </row>
        <row r="45">
          <cell r="B45" t="str">
            <v>HillCrest International</v>
          </cell>
          <cell r="C45">
            <v>25500000</v>
          </cell>
        </row>
        <row r="46">
          <cell r="B46" t="str">
            <v>Hiltons Pharmacy</v>
          </cell>
          <cell r="C46" t="str">
            <v>Undisclosed</v>
          </cell>
        </row>
        <row r="47">
          <cell r="B47" t="str">
            <v>Insurance For All</v>
          </cell>
          <cell r="C47" t="str">
            <v>Undisclosed</v>
          </cell>
        </row>
        <row r="48">
          <cell r="B48" t="str">
            <v>Interpay Africa</v>
          </cell>
          <cell r="C48" t="str">
            <v>Undisclosed</v>
          </cell>
        </row>
        <row r="49">
          <cell r="B49" t="str">
            <v>IoT.nxt</v>
          </cell>
          <cell r="C49" t="str">
            <v>Undisclosed</v>
          </cell>
        </row>
        <row r="50">
          <cell r="B50" t="str">
            <v>ISPartners</v>
          </cell>
          <cell r="C50">
            <v>16000000</v>
          </cell>
        </row>
        <row r="51">
          <cell r="B51" t="str">
            <v>Jacaranda FM</v>
          </cell>
          <cell r="C51" t="str">
            <v>Undisclosed</v>
          </cell>
        </row>
        <row r="52">
          <cell r="B52" t="str">
            <v>Jumia Group</v>
          </cell>
          <cell r="C52">
            <v>196000000</v>
          </cell>
        </row>
        <row r="53">
          <cell r="B53" t="str">
            <v xml:space="preserve">Jumia House (Maghreb) </v>
          </cell>
          <cell r="C53" t="str">
            <v>Undisclosed</v>
          </cell>
        </row>
        <row r="54">
          <cell r="B54" t="str">
            <v>Kngine</v>
          </cell>
          <cell r="C54" t="str">
            <v>Undisclosed</v>
          </cell>
        </row>
        <row r="55">
          <cell r="B55" t="str">
            <v>Knowlegde Factory</v>
          </cell>
          <cell r="C55" t="str">
            <v>Undisclosed</v>
          </cell>
        </row>
        <row r="56">
          <cell r="B56" t="str">
            <v>Konga</v>
          </cell>
          <cell r="C56" t="str">
            <v>Undisclosed</v>
          </cell>
        </row>
        <row r="57">
          <cell r="B57" t="str">
            <v>Kwese Iflix</v>
          </cell>
          <cell r="C57" t="str">
            <v>Undisclosed</v>
          </cell>
        </row>
        <row r="58">
          <cell r="B58" t="str">
            <v>M3Round</v>
          </cell>
          <cell r="C58" t="str">
            <v>Undisclosed</v>
          </cell>
        </row>
        <row r="59">
          <cell r="B59" t="str">
            <v>Machine Cutting Services</v>
          </cell>
          <cell r="C59" t="str">
            <v>Undisclosed</v>
          </cell>
        </row>
        <row r="60">
          <cell r="B60" t="str">
            <v>MacroLan</v>
          </cell>
          <cell r="C60" t="str">
            <v>Undisclosed</v>
          </cell>
        </row>
        <row r="61">
          <cell r="B61" t="str">
            <v>Magnetic Software</v>
          </cell>
          <cell r="C61" t="str">
            <v>Undisclosed</v>
          </cell>
        </row>
        <row r="62">
          <cell r="B62" t="str">
            <v>Medco Plast</v>
          </cell>
          <cell r="C62" t="str">
            <v>Undisclosed</v>
          </cell>
        </row>
        <row r="63">
          <cell r="B63" t="str">
            <v>Media Works</v>
          </cell>
          <cell r="C63" t="str">
            <v>Undisclosed</v>
          </cell>
        </row>
        <row r="64">
          <cell r="B64" t="str">
            <v>Mediamark</v>
          </cell>
          <cell r="C64" t="str">
            <v>Undisclosed</v>
          </cell>
        </row>
        <row r="65">
          <cell r="B65" t="str">
            <v>Meridian Fertilizer Group</v>
          </cell>
          <cell r="C65" t="str">
            <v>Undisclosed</v>
          </cell>
        </row>
        <row r="66">
          <cell r="B66" t="str">
            <v>Misr Hytech</v>
          </cell>
          <cell r="C66" t="str">
            <v>Undisclosed</v>
          </cell>
        </row>
        <row r="67">
          <cell r="B67" t="str">
            <v>Mubawab</v>
          </cell>
          <cell r="C67" t="str">
            <v>Undisclosed</v>
          </cell>
        </row>
        <row r="68">
          <cell r="B68" t="str">
            <v>MultiChoice Group</v>
          </cell>
          <cell r="C68" t="str">
            <v>Undisclosed</v>
          </cell>
        </row>
        <row r="69">
          <cell r="B69" t="str">
            <v>NET Newspaper</v>
          </cell>
          <cell r="C69" t="str">
            <v>Undisclosed</v>
          </cell>
        </row>
        <row r="70">
          <cell r="B70" t="str">
            <v>Oltio</v>
          </cell>
          <cell r="C70" t="str">
            <v>Undisclosed</v>
          </cell>
        </row>
        <row r="71">
          <cell r="B71" t="str">
            <v>OLX South Africa</v>
          </cell>
          <cell r="C71" t="str">
            <v>Undisclosed</v>
          </cell>
        </row>
        <row r="72">
          <cell r="B72" t="str">
            <v>One Africa Media</v>
          </cell>
          <cell r="C72" t="str">
            <v>Undisclosed</v>
          </cell>
        </row>
        <row r="73">
          <cell r="B73" t="str">
            <v>Open Connect Ltd</v>
          </cell>
          <cell r="C73" t="str">
            <v>Undisclosed</v>
          </cell>
        </row>
        <row r="74">
          <cell r="B74" t="str">
            <v>OrderTalk</v>
          </cell>
          <cell r="C74" t="str">
            <v>Undisclosed</v>
          </cell>
        </row>
        <row r="75">
          <cell r="B75" t="str">
            <v>Otel</v>
          </cell>
          <cell r="C75" t="str">
            <v>Undisclosed</v>
          </cell>
        </row>
        <row r="76">
          <cell r="B76" t="str">
            <v>Pansmart</v>
          </cell>
          <cell r="C76" t="str">
            <v>Undisclosed</v>
          </cell>
        </row>
        <row r="77">
          <cell r="B77" t="str">
            <v>Polyclinique Internationale Saint Anne-Marie</v>
          </cell>
          <cell r="C77">
            <v>5500000</v>
          </cell>
        </row>
        <row r="78">
          <cell r="B78" t="str">
            <v>Popcorn Training</v>
          </cell>
          <cell r="C78" t="str">
            <v>Undisclosed</v>
          </cell>
        </row>
        <row r="79">
          <cell r="B79" t="str">
            <v>PropSys</v>
          </cell>
          <cell r="C79" t="str">
            <v>Undisclosed</v>
          </cell>
        </row>
        <row r="80">
          <cell r="B80" t="str">
            <v>RetailTower</v>
          </cell>
          <cell r="C80" t="str">
            <v>Undisclosed</v>
          </cell>
        </row>
        <row r="81">
          <cell r="B81" t="str">
            <v>Ritual Studio</v>
          </cell>
          <cell r="C81" t="str">
            <v>Undisclosed</v>
          </cell>
        </row>
        <row r="82">
          <cell r="B82" t="str">
            <v>ROK Film Studios</v>
          </cell>
          <cell r="C82" t="str">
            <v>Undisclosed</v>
          </cell>
        </row>
        <row r="83">
          <cell r="B83" t="str">
            <v>Saab Grintek Technologies</v>
          </cell>
          <cell r="C83" t="str">
            <v>Undisclosed</v>
          </cell>
        </row>
        <row r="84">
          <cell r="B84" t="str">
            <v xml:space="preserve">Safaricom </v>
          </cell>
          <cell r="C84" t="str">
            <v>Undisclosed</v>
          </cell>
        </row>
        <row r="85">
          <cell r="B85" t="str">
            <v>SAI</v>
          </cell>
          <cell r="C85" t="str">
            <v>Undisclosed</v>
          </cell>
        </row>
        <row r="86">
          <cell r="B86" t="str">
            <v>Saya</v>
          </cell>
          <cell r="C86" t="str">
            <v>Undisclosed</v>
          </cell>
        </row>
        <row r="87">
          <cell r="B87" t="str">
            <v>Simfy Africa</v>
          </cell>
          <cell r="C87" t="str">
            <v>Undisclosed</v>
          </cell>
        </row>
        <row r="88">
          <cell r="B88" t="str">
            <v>Simulation Engineering Technologies</v>
          </cell>
          <cell r="C88">
            <v>3800000</v>
          </cell>
        </row>
        <row r="89">
          <cell r="B89" t="str">
            <v>Sintel Security Print Solutions</v>
          </cell>
          <cell r="C89" t="str">
            <v>Undisclosed</v>
          </cell>
        </row>
        <row r="90">
          <cell r="B90" t="str">
            <v>Smart Integration</v>
          </cell>
          <cell r="C90" t="str">
            <v>Undisclosed</v>
          </cell>
        </row>
        <row r="91">
          <cell r="B91" t="str">
            <v>Steeple</v>
          </cell>
          <cell r="C91" t="str">
            <v>Undisclosed</v>
          </cell>
        </row>
        <row r="92">
          <cell r="B92" t="str">
            <v>Sureswipe</v>
          </cell>
          <cell r="C92" t="str">
            <v>Undisclosed</v>
          </cell>
        </row>
        <row r="93">
          <cell r="B93" t="str">
            <v>Surf</v>
          </cell>
          <cell r="C93" t="str">
            <v>Undisclosed</v>
          </cell>
        </row>
        <row r="94">
          <cell r="B94" t="str">
            <v>Takealot</v>
          </cell>
          <cell r="C94" t="str">
            <v>Undisclosed</v>
          </cell>
        </row>
        <row r="95">
          <cell r="B95" t="str">
            <v>Telkom Kenya</v>
          </cell>
          <cell r="C95" t="str">
            <v>Undisclosed</v>
          </cell>
        </row>
        <row r="96">
          <cell r="B96" t="str">
            <v>Teraco Data Environments</v>
          </cell>
          <cell r="C96" t="str">
            <v>Undisclosed</v>
          </cell>
        </row>
        <row r="97">
          <cell r="B97" t="str">
            <v>Teranga Solutions</v>
          </cell>
          <cell r="C97" t="str">
            <v>Undisclosed</v>
          </cell>
        </row>
        <row r="98">
          <cell r="B98" t="str">
            <v>Tesla Water</v>
          </cell>
          <cell r="C98" t="str">
            <v>Undisclosed</v>
          </cell>
        </row>
        <row r="99">
          <cell r="B99" t="str">
            <v>Thawte</v>
          </cell>
          <cell r="C99">
            <v>575000000</v>
          </cell>
        </row>
        <row r="100">
          <cell r="B100" t="str">
            <v>Touchsides</v>
          </cell>
          <cell r="C100" t="str">
            <v>Undisclosed</v>
          </cell>
        </row>
        <row r="101">
          <cell r="B101" t="str">
            <v>Tpay Mobile</v>
          </cell>
          <cell r="C101" t="str">
            <v>Undisclosed</v>
          </cell>
        </row>
        <row r="102">
          <cell r="B102" t="str">
            <v>TRACE</v>
          </cell>
          <cell r="C102" t="str">
            <v>Undisclosed</v>
          </cell>
        </row>
        <row r="103">
          <cell r="B103" t="str">
            <v>TransferZero</v>
          </cell>
          <cell r="C103" t="str">
            <v>Undisclosed</v>
          </cell>
        </row>
        <row r="104">
          <cell r="B104" t="str">
            <v>TravelCar</v>
          </cell>
          <cell r="C104" t="str">
            <v>Undisclosed</v>
          </cell>
        </row>
        <row r="105">
          <cell r="B105" t="str">
            <v>VTN Communications</v>
          </cell>
          <cell r="C105" t="str">
            <v>Undisclosed</v>
          </cell>
        </row>
        <row r="106">
          <cell r="B106" t="str">
            <v>WeBuyCars</v>
          </cell>
          <cell r="C106">
            <v>94000000</v>
          </cell>
        </row>
        <row r="107">
          <cell r="B107" t="str">
            <v>Weza Tele</v>
          </cell>
          <cell r="C107">
            <v>1700000</v>
          </cell>
        </row>
        <row r="108">
          <cell r="B108" t="str">
            <v>XOOM Wireless</v>
          </cell>
          <cell r="C108" t="str">
            <v>Undisclosed</v>
          </cell>
        </row>
        <row r="109">
          <cell r="B109" t="str">
            <v>Jobberman</v>
          </cell>
          <cell r="C109" t="str">
            <v>Undisclosed</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invoizpaid/" TargetMode="External"/><Relationship Id="rId4233" Type="http://schemas.openxmlformats.org/officeDocument/2006/relationships/hyperlink" Target="https://www.linkedin.com/company/shopah/" TargetMode="External"/><Relationship Id="rId8854" Type="http://schemas.openxmlformats.org/officeDocument/2006/relationships/hyperlink" Target="https://www.linkedin.com/company/crop-nutrition-laboratory-services/" TargetMode="External"/><Relationship Id="rId7456" Type="http://schemas.openxmlformats.org/officeDocument/2006/relationships/hyperlink" Target="https://www.facebook.com/schoolstoreng" TargetMode="External"/><Relationship Id="rId8507" Type="http://schemas.openxmlformats.org/officeDocument/2006/relationships/hyperlink" Target="https://www.facebook.com/GETRewards/" TargetMode="External"/><Relationship Id="rId6058" Type="http://schemas.openxmlformats.org/officeDocument/2006/relationships/hyperlink" Target="https://twitter.com/hashtag/zyffy?src=hash" TargetMode="External"/><Relationship Id="rId7109" Type="http://schemas.openxmlformats.org/officeDocument/2006/relationships/hyperlink" Target="https://www.facebook.com/YoutvAfrica/" TargetMode="External"/><Relationship Id="rId987" Type="http://schemas.openxmlformats.org/officeDocument/2006/relationships/hyperlink" Target="http://www.wellahealth.com/" TargetMode="External"/><Relationship Id="rId2668" Type="http://schemas.openxmlformats.org/officeDocument/2006/relationships/hyperlink" Target="https://www.jacarandafm.com/" TargetMode="External"/><Relationship Id="rId3719" Type="http://schemas.openxmlformats.org/officeDocument/2006/relationships/hyperlink" Target="https://www.facebook.com/ngsign" TargetMode="External"/><Relationship Id="rId4090" Type="http://schemas.openxmlformats.org/officeDocument/2006/relationships/hyperlink" Target="https://www.linkedin.com/company/simfy-africa/" TargetMode="External"/><Relationship Id="rId5141" Type="http://schemas.openxmlformats.org/officeDocument/2006/relationships/hyperlink" Target="https://www.facebook.com/handaztech" TargetMode="External"/><Relationship Id="rId1751" Type="http://schemas.openxmlformats.org/officeDocument/2006/relationships/hyperlink" Target="http://www.twende.co.ke/" TargetMode="External"/><Relationship Id="rId2802" Type="http://schemas.openxmlformats.org/officeDocument/2006/relationships/hyperlink" Target="https://www.facebook.com/fintng/" TargetMode="External"/><Relationship Id="rId8364" Type="http://schemas.openxmlformats.org/officeDocument/2006/relationships/hyperlink" Target="http://www.linkedin.com/company/wixel" TargetMode="External"/><Relationship Id="rId1404" Type="http://schemas.openxmlformats.org/officeDocument/2006/relationships/hyperlink" Target="https://www.linkedin.com/company/courier-lite/" TargetMode="External"/><Relationship Id="rId8017" Type="http://schemas.openxmlformats.org/officeDocument/2006/relationships/hyperlink" Target="https://twitter.com/KISUAonline" TargetMode="External"/><Relationship Id="rId3576" Type="http://schemas.openxmlformats.org/officeDocument/2006/relationships/hyperlink" Target="http://mlouma.com/" TargetMode="External"/><Relationship Id="rId4627" Type="http://schemas.openxmlformats.org/officeDocument/2006/relationships/hyperlink" Target="https://www.linkedin.com/company/custos-technologies" TargetMode="External"/><Relationship Id="rId4974" Type="http://schemas.openxmlformats.org/officeDocument/2006/relationships/hyperlink" Target="https://www.facebook.com/BionicLimbsLLC" TargetMode="External"/><Relationship Id="rId497" Type="http://schemas.openxmlformats.org/officeDocument/2006/relationships/hyperlink" Target="https://www.facebook.com/goTugende/" TargetMode="External"/><Relationship Id="rId2178" Type="http://schemas.openxmlformats.org/officeDocument/2006/relationships/hyperlink" Target="https://africa.airtel.com/" TargetMode="External"/><Relationship Id="rId3229" Type="http://schemas.openxmlformats.org/officeDocument/2006/relationships/hyperlink" Target="https://twitter.com/kanduaRSA" TargetMode="External"/><Relationship Id="rId7100" Type="http://schemas.openxmlformats.org/officeDocument/2006/relationships/hyperlink" Target="https://www.linkedin.com/company/edusko" TargetMode="External"/><Relationship Id="rId6799" Type="http://schemas.openxmlformats.org/officeDocument/2006/relationships/hyperlink" Target="https://twitter.com/fieldintel?lang=en" TargetMode="External"/><Relationship Id="rId3710" Type="http://schemas.openxmlformats.org/officeDocument/2006/relationships/hyperlink" Target="https://www.linkedin.com/company/netwookie-ltd/" TargetMode="External"/><Relationship Id="rId631" Type="http://schemas.openxmlformats.org/officeDocument/2006/relationships/hyperlink" Target="https://www.facebook.com/tulaanews" TargetMode="External"/><Relationship Id="rId1261" Type="http://schemas.openxmlformats.org/officeDocument/2006/relationships/hyperlink" Target="https://www.facebook.com/MedMisr/" TargetMode="External"/><Relationship Id="rId2312" Type="http://schemas.openxmlformats.org/officeDocument/2006/relationships/hyperlink" Target="http://www.coinbox.co.ke/features.html" TargetMode="External"/><Relationship Id="rId5882" Type="http://schemas.openxmlformats.org/officeDocument/2006/relationships/hyperlink" Target="http://www.ibizafrica.co.ke/" TargetMode="External"/><Relationship Id="rId6933" Type="http://schemas.openxmlformats.org/officeDocument/2006/relationships/hyperlink" Target="https://twitter.com/prediagn" TargetMode="External"/><Relationship Id="rId4484" Type="http://schemas.openxmlformats.org/officeDocument/2006/relationships/hyperlink" Target="http://www.toolboksi.com/" TargetMode="External"/><Relationship Id="rId5535" Type="http://schemas.openxmlformats.org/officeDocument/2006/relationships/hyperlink" Target="https://www.facebook.com/forhey" TargetMode="External"/><Relationship Id="rId3086" Type="http://schemas.openxmlformats.org/officeDocument/2006/relationships/hyperlink" Target="https://twitter.com/Imisi3d" TargetMode="External"/><Relationship Id="rId4137" Type="http://schemas.openxmlformats.org/officeDocument/2006/relationships/hyperlink" Target="https://www.facebook.com/SafariMeals/" TargetMode="External"/><Relationship Id="rId8758" Type="http://schemas.openxmlformats.org/officeDocument/2006/relationships/hyperlink" Target="https://twitter.com/Minute5Ug" TargetMode="External"/><Relationship Id="rId141" Type="http://schemas.openxmlformats.org/officeDocument/2006/relationships/hyperlink" Target="https://twitter.com/africastalking" TargetMode="External"/><Relationship Id="rId3220" Type="http://schemas.openxmlformats.org/officeDocument/2006/relationships/hyperlink" Target="https://www.linkedin.com/company/lisungui-pharma/about/" TargetMode="External"/><Relationship Id="rId6790" Type="http://schemas.openxmlformats.org/officeDocument/2006/relationships/hyperlink" Target="https://www.linkedin.com/company/raadaa/" TargetMode="External"/><Relationship Id="rId7841" Type="http://schemas.openxmlformats.org/officeDocument/2006/relationships/hyperlink" Target="https://cassavafintech.com/" TargetMode="External"/><Relationship Id="rId7" Type="http://schemas.openxmlformats.org/officeDocument/2006/relationships/hyperlink" Target="https://twitter.com/andela" TargetMode="External"/><Relationship Id="rId5392" Type="http://schemas.openxmlformats.org/officeDocument/2006/relationships/hyperlink" Target="http://ahwenepa.com/en/" TargetMode="External"/><Relationship Id="rId6443" Type="http://schemas.openxmlformats.org/officeDocument/2006/relationships/hyperlink" Target="https://www.facebook.com/maramojatransport/" TargetMode="External"/><Relationship Id="rId5045" Type="http://schemas.openxmlformats.org/officeDocument/2006/relationships/hyperlink" Target="https://www.facebook.com/Sana3lyapp/" TargetMode="External"/><Relationship Id="rId1655" Type="http://schemas.openxmlformats.org/officeDocument/2006/relationships/hyperlink" Target="https://www.linkedin.com/company/afrigroups/" TargetMode="External"/><Relationship Id="rId2706" Type="http://schemas.openxmlformats.org/officeDocument/2006/relationships/hyperlink" Target="https://farmovo.net/" TargetMode="External"/><Relationship Id="rId8268" Type="http://schemas.openxmlformats.org/officeDocument/2006/relationships/hyperlink" Target="https://twitter.com/finfindeasy" TargetMode="External"/><Relationship Id="rId1308" Type="http://schemas.openxmlformats.org/officeDocument/2006/relationships/hyperlink" Target="https://www.facebook.com/Ma3Route" TargetMode="External"/><Relationship Id="rId4878" Type="http://schemas.openxmlformats.org/officeDocument/2006/relationships/hyperlink" Target="https://www.linkedin.com/company/zayride" TargetMode="External"/><Relationship Id="rId5929" Type="http://schemas.openxmlformats.org/officeDocument/2006/relationships/hyperlink" Target="https://www.facebook.com/jambopay" TargetMode="External"/><Relationship Id="rId14" Type="http://schemas.openxmlformats.org/officeDocument/2006/relationships/hyperlink" Target="https://www.linkedin.com/company/zolaelectric/" TargetMode="External"/><Relationship Id="rId7004" Type="http://schemas.openxmlformats.org/officeDocument/2006/relationships/hyperlink" Target="https://www.linkedin.com/company/zeta-web-nigeria-limited/" TargetMode="External"/><Relationship Id="rId7351" Type="http://schemas.openxmlformats.org/officeDocument/2006/relationships/hyperlink" Target="https://twitter.com/streettoolz" TargetMode="External"/><Relationship Id="rId8402" Type="http://schemas.openxmlformats.org/officeDocument/2006/relationships/hyperlink" Target="https://www.facebook.com/simplusinnovation/" TargetMode="External"/><Relationship Id="rId3961" Type="http://schemas.openxmlformats.org/officeDocument/2006/relationships/hyperlink" Target="http://www.retailtower.com/" TargetMode="External"/><Relationship Id="rId882" Type="http://schemas.openxmlformats.org/officeDocument/2006/relationships/hyperlink" Target="https://www.linkedin.com/company/hi5-technologies/" TargetMode="External"/><Relationship Id="rId2563" Type="http://schemas.openxmlformats.org/officeDocument/2006/relationships/hyperlink" Target="https://www.linkedin.com/company/el3ab/about/" TargetMode="External"/><Relationship Id="rId3614" Type="http://schemas.openxmlformats.org/officeDocument/2006/relationships/hyperlink" Target="https://www.linkedin.com/company/payabillsa" TargetMode="External"/><Relationship Id="rId535" Type="http://schemas.openxmlformats.org/officeDocument/2006/relationships/hyperlink" Target="https://www.linkedin.com/company/rensource-energy/" TargetMode="External"/><Relationship Id="rId1165" Type="http://schemas.openxmlformats.org/officeDocument/2006/relationships/hyperlink" Target="https://www.facebook.com/RentSmallSmall/" TargetMode="External"/><Relationship Id="rId2216" Type="http://schemas.openxmlformats.org/officeDocument/2006/relationships/hyperlink" Target="https://www.facebook.com/blockbank.cash" TargetMode="External"/><Relationship Id="rId5786" Type="http://schemas.openxmlformats.org/officeDocument/2006/relationships/hyperlink" Target="https://www.facebook.com/cyber.co.ke" TargetMode="External"/><Relationship Id="rId6837" Type="http://schemas.openxmlformats.org/officeDocument/2006/relationships/hyperlink" Target="https://www.pepperest.com/" TargetMode="External"/><Relationship Id="rId4388" Type="http://schemas.openxmlformats.org/officeDocument/2006/relationships/hyperlink" Target="https://www.facebook.com/ThulaBabaBox/" TargetMode="External"/><Relationship Id="rId5439" Type="http://schemas.openxmlformats.org/officeDocument/2006/relationships/hyperlink" Target="https://www.linkedin.com/company-beta/10839362/" TargetMode="External"/><Relationship Id="rId5920" Type="http://schemas.openxmlformats.org/officeDocument/2006/relationships/hyperlink" Target="https://www.linkedin.com/company/iva-archive-www-iva-co-ke?trk=top_nav_home" TargetMode="External"/><Relationship Id="rId3471" Type="http://schemas.openxmlformats.org/officeDocument/2006/relationships/hyperlink" Target="https://twitter.com/mSCAN_Ug/status/872800952612515840" TargetMode="External"/><Relationship Id="rId4522" Type="http://schemas.openxmlformats.org/officeDocument/2006/relationships/hyperlink" Target="http://twitter.com/TravelCar_" TargetMode="External"/><Relationship Id="rId392" Type="http://schemas.openxmlformats.org/officeDocument/2006/relationships/hyperlink" Target="http://enovarobotics.eu/" TargetMode="External"/><Relationship Id="rId2073" Type="http://schemas.openxmlformats.org/officeDocument/2006/relationships/hyperlink" Target="https://akorion.com/" TargetMode="External"/><Relationship Id="rId3124" Type="http://schemas.openxmlformats.org/officeDocument/2006/relationships/hyperlink" Target="https://twitter.com/blockchainri" TargetMode="External"/><Relationship Id="rId6694" Type="http://schemas.openxmlformats.org/officeDocument/2006/relationships/hyperlink" Target="https://www.facebook.com/natterbase/" TargetMode="External"/><Relationship Id="rId7745" Type="http://schemas.openxmlformats.org/officeDocument/2006/relationships/hyperlink" Target="http://www.facebook.com/Every1Mobile/151159595055017" TargetMode="External"/><Relationship Id="rId5296" Type="http://schemas.openxmlformats.org/officeDocument/2006/relationships/hyperlink" Target="http://faggala.com/" TargetMode="External"/><Relationship Id="rId6347" Type="http://schemas.openxmlformats.org/officeDocument/2006/relationships/hyperlink" Target="https://www.linkedin.com/company/ryanada-limited/about/" TargetMode="External"/><Relationship Id="rId2957" Type="http://schemas.openxmlformats.org/officeDocument/2006/relationships/hyperlink" Target="https://www.linkedin.com/company/qaraabo-magazine/" TargetMode="External"/><Relationship Id="rId929" Type="http://schemas.openxmlformats.org/officeDocument/2006/relationships/hyperlink" Target="https://garment.io/" TargetMode="External"/><Relationship Id="rId1559" Type="http://schemas.openxmlformats.org/officeDocument/2006/relationships/hyperlink" Target="https://www.linkedin.com/company/bluemoon-ethiopia/" TargetMode="External"/><Relationship Id="rId4032" Type="http://schemas.openxmlformats.org/officeDocument/2006/relationships/hyperlink" Target="https://www.facebook.com/www.questworks.co.ke/" TargetMode="External"/><Relationship Id="rId5430" Type="http://schemas.openxmlformats.org/officeDocument/2006/relationships/hyperlink" Target="https://vip.beamremit.com/" TargetMode="External"/><Relationship Id="rId8653" Type="http://schemas.openxmlformats.org/officeDocument/2006/relationships/hyperlink" Target="https://www.linkedin.com/company/useful-&amp;-beautiful/" TargetMode="External"/><Relationship Id="rId7255" Type="http://schemas.openxmlformats.org/officeDocument/2006/relationships/hyperlink" Target="http://www.thetrentonline.com/" TargetMode="External"/><Relationship Id="rId8306" Type="http://schemas.openxmlformats.org/officeDocument/2006/relationships/hyperlink" Target="https://twitter.com/sponsorshopSA" TargetMode="External"/><Relationship Id="rId3865" Type="http://schemas.openxmlformats.org/officeDocument/2006/relationships/hyperlink" Target="https://pascal.rw/about" TargetMode="External"/><Relationship Id="rId4916" Type="http://schemas.openxmlformats.org/officeDocument/2006/relationships/hyperlink" Target="https://www.facebook.com/Ovamba/" TargetMode="External"/><Relationship Id="rId786" Type="http://schemas.openxmlformats.org/officeDocument/2006/relationships/hyperlink" Target="https://www.linkedin.com/company/the-student-hub-online/" TargetMode="External"/><Relationship Id="rId2467" Type="http://schemas.openxmlformats.org/officeDocument/2006/relationships/hyperlink" Target="https://www.linkedin.com/company-beta/10885125/" TargetMode="External"/><Relationship Id="rId3518" Type="http://schemas.openxmlformats.org/officeDocument/2006/relationships/hyperlink" Target="https://www.facebook.com/mobilifeFSP/" TargetMode="External"/><Relationship Id="rId439" Type="http://schemas.openxmlformats.org/officeDocument/2006/relationships/hyperlink" Target="https://www.mdaas.io/" TargetMode="External"/><Relationship Id="rId1069" Type="http://schemas.openxmlformats.org/officeDocument/2006/relationships/hyperlink" Target="https://twitter.com/MVXchange" TargetMode="External"/><Relationship Id="rId8163" Type="http://schemas.openxmlformats.org/officeDocument/2006/relationships/hyperlink" Target="https://www.facebook.com/EntryNinjaSA/" TargetMode="External"/><Relationship Id="rId920" Type="http://schemas.openxmlformats.org/officeDocument/2006/relationships/hyperlink" Target="http://aura-app.io/" TargetMode="External"/><Relationship Id="rId1550" Type="http://schemas.openxmlformats.org/officeDocument/2006/relationships/hyperlink" Target="https://www.cequens.com/" TargetMode="External"/><Relationship Id="rId2601" Type="http://schemas.openxmlformats.org/officeDocument/2006/relationships/hyperlink" Target="https://www.entersekt.com/" TargetMode="External"/><Relationship Id="rId1203" Type="http://schemas.openxmlformats.org/officeDocument/2006/relationships/hyperlink" Target="https://www.eazyhire.com.ng/" TargetMode="External"/><Relationship Id="rId4773" Type="http://schemas.openxmlformats.org/officeDocument/2006/relationships/hyperlink" Target="https://yaoota.com/en-eg/" TargetMode="External"/><Relationship Id="rId5824" Type="http://schemas.openxmlformats.org/officeDocument/2006/relationships/hyperlink" Target="http://www.facebook.com/FrontlineSMS" TargetMode="External"/><Relationship Id="rId3375" Type="http://schemas.openxmlformats.org/officeDocument/2006/relationships/hyperlink" Target="https://twitter.com/matibabu8" TargetMode="External"/><Relationship Id="rId4426" Type="http://schemas.openxmlformats.org/officeDocument/2006/relationships/hyperlink" Target="http://facebook.com/tatelecom" TargetMode="External"/><Relationship Id="rId7996" Type="http://schemas.openxmlformats.org/officeDocument/2006/relationships/hyperlink" Target="https://twitter.com/mysmartfarm" TargetMode="External"/><Relationship Id="rId296" Type="http://schemas.openxmlformats.org/officeDocument/2006/relationships/hyperlink" Target="https://www.facebook.com/LittleRideKE/" TargetMode="External"/><Relationship Id="rId3028" Type="http://schemas.openxmlformats.org/officeDocument/2006/relationships/hyperlink" Target="http://twitter.com/hivisasa" TargetMode="External"/><Relationship Id="rId6598" Type="http://schemas.openxmlformats.org/officeDocument/2006/relationships/hyperlink" Target="http://cheki.com.ng/" TargetMode="External"/><Relationship Id="rId7649" Type="http://schemas.openxmlformats.org/officeDocument/2006/relationships/hyperlink" Target="http://www.grubsexpress.com/" TargetMode="External"/><Relationship Id="rId430" Type="http://schemas.openxmlformats.org/officeDocument/2006/relationships/hyperlink" Target="https://www.linkedin.com/company/getworth/" TargetMode="External"/><Relationship Id="rId1060" Type="http://schemas.openxmlformats.org/officeDocument/2006/relationships/hyperlink" Target="https://www.linkedin.com/company/taimba-limited/" TargetMode="External"/><Relationship Id="rId2111" Type="http://schemas.openxmlformats.org/officeDocument/2006/relationships/hyperlink" Target="https://www.linkedin.com/company/academiasg" TargetMode="External"/><Relationship Id="rId5681" Type="http://schemas.openxmlformats.org/officeDocument/2006/relationships/hyperlink" Target="http://www.afriafya.org/" TargetMode="External"/><Relationship Id="rId6732" Type="http://schemas.openxmlformats.org/officeDocument/2006/relationships/hyperlink" Target="https://www.linkedin.com/in/cliq-cab/" TargetMode="External"/><Relationship Id="rId4283" Type="http://schemas.openxmlformats.org/officeDocument/2006/relationships/hyperlink" Target="http://telkom.co.ke/" TargetMode="External"/><Relationship Id="rId5334" Type="http://schemas.openxmlformats.org/officeDocument/2006/relationships/hyperlink" Target="https://www.linkedin.com/company-beta/17995510/" TargetMode="External"/><Relationship Id="rId1944" Type="http://schemas.openxmlformats.org/officeDocument/2006/relationships/hyperlink" Target="https://twitter.com/altiuas" TargetMode="External"/><Relationship Id="rId8557" Type="http://schemas.openxmlformats.org/officeDocument/2006/relationships/hyperlink" Target="https://www.twitter.com/goodieshub" TargetMode="External"/><Relationship Id="rId7159" Type="http://schemas.openxmlformats.org/officeDocument/2006/relationships/hyperlink" Target="https://www.facebook.com/roadpad" TargetMode="External"/><Relationship Id="rId3769" Type="http://schemas.openxmlformats.org/officeDocument/2006/relationships/hyperlink" Target="https://in.linkedin.com/company/order-talk" TargetMode="External"/><Relationship Id="rId5191" Type="http://schemas.openxmlformats.org/officeDocument/2006/relationships/hyperlink" Target="https://www.facebook.com/avelabs/" TargetMode="External"/><Relationship Id="rId6242" Type="http://schemas.openxmlformats.org/officeDocument/2006/relationships/hyperlink" Target="https://www.fsdafrica.org/" TargetMode="External"/><Relationship Id="rId7640" Type="http://schemas.openxmlformats.org/officeDocument/2006/relationships/hyperlink" Target="https://www.twitter.com/monsfala" TargetMode="External"/><Relationship Id="rId2852" Type="http://schemas.openxmlformats.org/officeDocument/2006/relationships/hyperlink" Target="https://www.facebook.com/GeoGeckoUganda/" TargetMode="External"/><Relationship Id="rId3903" Type="http://schemas.openxmlformats.org/officeDocument/2006/relationships/hyperlink" Target="https://www.facebook.com/peepzonline/" TargetMode="External"/><Relationship Id="rId824" Type="http://schemas.openxmlformats.org/officeDocument/2006/relationships/hyperlink" Target="https://twitter.com/bambagroup" TargetMode="External"/><Relationship Id="rId1454" Type="http://schemas.openxmlformats.org/officeDocument/2006/relationships/hyperlink" Target="https://twitter.com/dilivasbox" TargetMode="External"/><Relationship Id="rId2505" Type="http://schemas.openxmlformats.org/officeDocument/2006/relationships/hyperlink" Target="https://twitter.com/dronesnap" TargetMode="External"/><Relationship Id="rId8067" Type="http://schemas.openxmlformats.org/officeDocument/2006/relationships/hyperlink" Target="https://twitter.com/agri_drone" TargetMode="External"/><Relationship Id="rId1107" Type="http://schemas.openxmlformats.org/officeDocument/2006/relationships/hyperlink" Target="https://www.facebook.com/zeldalearning/" TargetMode="External"/><Relationship Id="rId4677" Type="http://schemas.openxmlformats.org/officeDocument/2006/relationships/hyperlink" Target="https://twitter.com/virtual_drive" TargetMode="External"/><Relationship Id="rId5728" Type="http://schemas.openxmlformats.org/officeDocument/2006/relationships/hyperlink" Target="http://www.avenuehealthcare.com/" TargetMode="External"/><Relationship Id="rId3279" Type="http://schemas.openxmlformats.org/officeDocument/2006/relationships/hyperlink" Target="https://www.facebook.com/mworksza" TargetMode="External"/><Relationship Id="rId7150" Type="http://schemas.openxmlformats.org/officeDocument/2006/relationships/hyperlink" Target="http://www.reimnet.com/" TargetMode="External"/><Relationship Id="rId8201" Type="http://schemas.openxmlformats.org/officeDocument/2006/relationships/hyperlink" Target="http://twitter.com/MulahQuickChing" TargetMode="External"/><Relationship Id="rId3760" Type="http://schemas.openxmlformats.org/officeDocument/2006/relationships/hyperlink" Target="https://web.facebook.com/ogwugo" TargetMode="External"/><Relationship Id="rId4811" Type="http://schemas.openxmlformats.org/officeDocument/2006/relationships/hyperlink" Target="https://www.linkedin.com/company/wumdrop/" TargetMode="External"/><Relationship Id="rId681" Type="http://schemas.openxmlformats.org/officeDocument/2006/relationships/hyperlink" Target="http://www.rxall.net/" TargetMode="External"/><Relationship Id="rId2362" Type="http://schemas.openxmlformats.org/officeDocument/2006/relationships/hyperlink" Target="https://www.dabchy.com/" TargetMode="External"/><Relationship Id="rId3413" Type="http://schemas.openxmlformats.org/officeDocument/2006/relationships/hyperlink" Target="https://twitter.com/lipisha" TargetMode="External"/><Relationship Id="rId6983" Type="http://schemas.openxmlformats.org/officeDocument/2006/relationships/hyperlink" Target="http://facebook.com/TraciFy" TargetMode="External"/><Relationship Id="rId334" Type="http://schemas.openxmlformats.org/officeDocument/2006/relationships/hyperlink" Target="https://chippercash.com/" TargetMode="External"/><Relationship Id="rId2015" Type="http://schemas.openxmlformats.org/officeDocument/2006/relationships/hyperlink" Target="https://www.linkedin.com/company/zaio-io/about/" TargetMode="External"/><Relationship Id="rId5585" Type="http://schemas.openxmlformats.org/officeDocument/2006/relationships/hyperlink" Target="https://www.asoriba.com/" TargetMode="External"/><Relationship Id="rId6636" Type="http://schemas.openxmlformats.org/officeDocument/2006/relationships/hyperlink" Target="http://www.maliyo.com/" TargetMode="External"/><Relationship Id="rId4187" Type="http://schemas.openxmlformats.org/officeDocument/2006/relationships/hyperlink" Target="https://www.facebook.com/SentientDAI" TargetMode="External"/><Relationship Id="rId5238" Type="http://schemas.openxmlformats.org/officeDocument/2006/relationships/hyperlink" Target="https://www.facebook.com/Homzmart/" TargetMode="External"/><Relationship Id="rId1848" Type="http://schemas.openxmlformats.org/officeDocument/2006/relationships/hyperlink" Target="https://www.linkedin.com/company/budgit-nigeria/" TargetMode="External"/><Relationship Id="rId3270" Type="http://schemas.openxmlformats.org/officeDocument/2006/relationships/hyperlink" Target="http://kilimofresh.com/" TargetMode="External"/><Relationship Id="rId4321" Type="http://schemas.openxmlformats.org/officeDocument/2006/relationships/hyperlink" Target="http://www.paywithspare.com/" TargetMode="External"/><Relationship Id="rId191" Type="http://schemas.openxmlformats.org/officeDocument/2006/relationships/hyperlink" Target="https://www.linkedin.com/company/whereismytransport/" TargetMode="External"/><Relationship Id="rId7891" Type="http://schemas.openxmlformats.org/officeDocument/2006/relationships/hyperlink" Target="https://twitter.com/ucooksa" TargetMode="External"/><Relationship Id="rId8942" Type="http://schemas.openxmlformats.org/officeDocument/2006/relationships/hyperlink" Target="http://www.agrinfo.co.tz/home/aboutus" TargetMode="External"/><Relationship Id="rId5095" Type="http://schemas.openxmlformats.org/officeDocument/2006/relationships/hyperlink" Target="https://www.facebook.com/WaffarX/" TargetMode="External"/><Relationship Id="rId6493" Type="http://schemas.openxmlformats.org/officeDocument/2006/relationships/hyperlink" Target="http://www.kiakia.co/" TargetMode="External"/><Relationship Id="rId7544" Type="http://schemas.openxmlformats.org/officeDocument/2006/relationships/hyperlink" Target="https://thelingeriestories.com/" TargetMode="External"/><Relationship Id="rId6146" Type="http://schemas.openxmlformats.org/officeDocument/2006/relationships/hyperlink" Target="http://funza.co.ke/" TargetMode="External"/><Relationship Id="rId2756" Type="http://schemas.openxmlformats.org/officeDocument/2006/relationships/hyperlink" Target="https://twitter.com/firebirdsql?lang=en" TargetMode="External"/><Relationship Id="rId3807" Type="http://schemas.openxmlformats.org/officeDocument/2006/relationships/hyperlink" Target="https://operapay.com/oride" TargetMode="External"/><Relationship Id="rId728" Type="http://schemas.openxmlformats.org/officeDocument/2006/relationships/hyperlink" Target="https://twitter.com/datavoracom" TargetMode="External"/><Relationship Id="rId1358" Type="http://schemas.openxmlformats.org/officeDocument/2006/relationships/hyperlink" Target="https://www.linkedin.com/company/bankly/" TargetMode="External"/><Relationship Id="rId2409" Type="http://schemas.openxmlformats.org/officeDocument/2006/relationships/hyperlink" Target="https://www.facebook.com/teamcyst/" TargetMode="External"/><Relationship Id="rId5979" Type="http://schemas.openxmlformats.org/officeDocument/2006/relationships/hyperlink" Target="https://www.facebook.com/Kenyayote" TargetMode="External"/><Relationship Id="rId64" Type="http://schemas.openxmlformats.org/officeDocument/2006/relationships/hyperlink" Target="https://www.linkedin.com/company/one-africa-media/about/" TargetMode="External"/><Relationship Id="rId8452" Type="http://schemas.openxmlformats.org/officeDocument/2006/relationships/hyperlink" Target="https://www.facebook.com/ZestlyBox/" TargetMode="External"/><Relationship Id="rId7054" Type="http://schemas.openxmlformats.org/officeDocument/2006/relationships/hyperlink" Target="https://www.linkedin.com/company/gibadi-com" TargetMode="External"/><Relationship Id="rId8105" Type="http://schemas.openxmlformats.org/officeDocument/2006/relationships/hyperlink" Target="https://twitter.com/gluglobal" TargetMode="External"/><Relationship Id="rId3664" Type="http://schemas.openxmlformats.org/officeDocument/2006/relationships/hyperlink" Target="http://www.mvendr.com/" TargetMode="External"/><Relationship Id="rId4715" Type="http://schemas.openxmlformats.org/officeDocument/2006/relationships/hyperlink" Target="https://www.facebook.com/WesabiHQ/" TargetMode="External"/><Relationship Id="rId585" Type="http://schemas.openxmlformats.org/officeDocument/2006/relationships/hyperlink" Target="https://www.facebook.com/letsokhi" TargetMode="External"/><Relationship Id="rId2266" Type="http://schemas.openxmlformats.org/officeDocument/2006/relationships/hyperlink" Target="https://twitter.com/crossgates_mall?lang=en" TargetMode="External"/><Relationship Id="rId3317" Type="http://schemas.openxmlformats.org/officeDocument/2006/relationships/hyperlink" Target="http://www.kudos.work/" TargetMode="External"/><Relationship Id="rId6887" Type="http://schemas.openxmlformats.org/officeDocument/2006/relationships/hyperlink" Target="https://www.truppr.com/" TargetMode="External"/><Relationship Id="rId7938" Type="http://schemas.openxmlformats.org/officeDocument/2006/relationships/hyperlink" Target="https://www.facebook.com.com/wisolarco" TargetMode="External"/><Relationship Id="rId238" Type="http://schemas.openxmlformats.org/officeDocument/2006/relationships/hyperlink" Target="https://solwallet.org/" TargetMode="External"/><Relationship Id="rId5489" Type="http://schemas.openxmlformats.org/officeDocument/2006/relationships/hyperlink" Target="https://twitter.com/AmpersandTechno" TargetMode="External"/><Relationship Id="rId2400" Type="http://schemas.openxmlformats.org/officeDocument/2006/relationships/hyperlink" Target="https://www.dial-a-delivery.online/" TargetMode="External"/><Relationship Id="rId9013" Type="http://schemas.openxmlformats.org/officeDocument/2006/relationships/hyperlink" Target="https://twitter.com/Beeptool?ref_src=twsrc%5Egoogle%7Ctwcamp%5Eserp%7Ctwgr%5Eauthor" TargetMode="External"/><Relationship Id="rId1002" Type="http://schemas.openxmlformats.org/officeDocument/2006/relationships/hyperlink" Target="https://www.linkedin.com/company/15180285/" TargetMode="External"/><Relationship Id="rId5970" Type="http://schemas.openxmlformats.org/officeDocument/2006/relationships/hyperlink" Target="https://www.facebook.com/kejahunt/info/?tab=page_info" TargetMode="External"/><Relationship Id="rId3174" Type="http://schemas.openxmlformats.org/officeDocument/2006/relationships/hyperlink" Target="https://www.facebook.com/KnowledgeFactoryNo.1/" TargetMode="External"/><Relationship Id="rId4572" Type="http://schemas.openxmlformats.org/officeDocument/2006/relationships/hyperlink" Target="http://www.ujuzikilimo.com/" TargetMode="External"/><Relationship Id="rId5623" Type="http://schemas.openxmlformats.org/officeDocument/2006/relationships/hyperlink" Target="https://www.facebook.com/DataSciencing.KE" TargetMode="External"/><Relationship Id="rId4225" Type="http://schemas.openxmlformats.org/officeDocument/2006/relationships/hyperlink" Target="https://www.facebook.com/Clarotech-Consulting-208314319257761/" TargetMode="External"/><Relationship Id="rId7795" Type="http://schemas.openxmlformats.org/officeDocument/2006/relationships/hyperlink" Target="http://www.weetracker.com/" TargetMode="External"/><Relationship Id="rId8846" Type="http://schemas.openxmlformats.org/officeDocument/2006/relationships/hyperlink" Target="http://www.carechamp.co.za/" TargetMode="External"/><Relationship Id="rId6397" Type="http://schemas.openxmlformats.org/officeDocument/2006/relationships/hyperlink" Target="https://www.uhasibu.co.ke/" TargetMode="External"/><Relationship Id="rId7448" Type="http://schemas.openxmlformats.org/officeDocument/2006/relationships/hyperlink" Target="http://frienditeplus.com/" TargetMode="External"/><Relationship Id="rId979" Type="http://schemas.openxmlformats.org/officeDocument/2006/relationships/hyperlink" Target="https://www.facebook.com/EdvesSuite" TargetMode="External"/><Relationship Id="rId5480" Type="http://schemas.openxmlformats.org/officeDocument/2006/relationships/hyperlink" Target="http://qualitracegh.com/" TargetMode="External"/><Relationship Id="rId6531" Type="http://schemas.openxmlformats.org/officeDocument/2006/relationships/hyperlink" Target="https://twitter.com/foodstantly" TargetMode="External"/><Relationship Id="rId4082" Type="http://schemas.openxmlformats.org/officeDocument/2006/relationships/hyperlink" Target="http://www.retailcapital.co.za/" TargetMode="External"/><Relationship Id="rId5133" Type="http://schemas.openxmlformats.org/officeDocument/2006/relationships/hyperlink" Target="https://www.linkedin.com/company/locname" TargetMode="External"/><Relationship Id="rId1743" Type="http://schemas.openxmlformats.org/officeDocument/2006/relationships/hyperlink" Target="https://www.facebook.com/pg/myfugoApp/about/?ref=page_internal" TargetMode="External"/><Relationship Id="rId8009" Type="http://schemas.openxmlformats.org/officeDocument/2006/relationships/hyperlink" Target="https://twitter.com/washrZa" TargetMode="External"/><Relationship Id="rId8356" Type="http://schemas.openxmlformats.org/officeDocument/2006/relationships/hyperlink" Target="http://www.turtlejar.co.za/" TargetMode="External"/><Relationship Id="rId4966" Type="http://schemas.openxmlformats.org/officeDocument/2006/relationships/hyperlink" Target="https://twitter.com/greens_247" TargetMode="External"/><Relationship Id="rId3568" Type="http://schemas.openxmlformats.org/officeDocument/2006/relationships/hyperlink" Target="http://twitter.com/microensure" TargetMode="External"/><Relationship Id="rId4619" Type="http://schemas.openxmlformats.org/officeDocument/2006/relationships/hyperlink" Target="https://www.linkedin.com/company/upnepa/about/" TargetMode="External"/><Relationship Id="rId489" Type="http://schemas.openxmlformats.org/officeDocument/2006/relationships/hyperlink" Target="https://www.facebook.com/Shikaapp" TargetMode="External"/><Relationship Id="rId6041" Type="http://schemas.openxmlformats.org/officeDocument/2006/relationships/hyperlink" Target="http://www.multilink-kenya.com/" TargetMode="External"/><Relationship Id="rId970" Type="http://schemas.openxmlformats.org/officeDocument/2006/relationships/hyperlink" Target="https://twitter.com/julayamoney?lang=en" TargetMode="External"/><Relationship Id="rId1253" Type="http://schemas.openxmlformats.org/officeDocument/2006/relationships/hyperlink" Target="https://twitter.com/getchefaa" TargetMode="External"/><Relationship Id="rId2651" Type="http://schemas.openxmlformats.org/officeDocument/2006/relationships/hyperlink" Target="https://twitter.com/shiftenergyca" TargetMode="External"/><Relationship Id="rId3702" Type="http://schemas.openxmlformats.org/officeDocument/2006/relationships/hyperlink" Target="https://www.linkedin.com/company/payfort/" TargetMode="External"/><Relationship Id="rId623" Type="http://schemas.openxmlformats.org/officeDocument/2006/relationships/hyperlink" Target="https://www.linkedin.com/company/med.tn/" TargetMode="External"/><Relationship Id="rId2304" Type="http://schemas.openxmlformats.org/officeDocument/2006/relationships/hyperlink" Target="https://www.linkedin.com/company/gocopia/" TargetMode="External"/><Relationship Id="rId5874" Type="http://schemas.openxmlformats.org/officeDocument/2006/relationships/hyperlink" Target="https://twitter.com/genius_dynamics" TargetMode="External"/><Relationship Id="rId6925" Type="http://schemas.openxmlformats.org/officeDocument/2006/relationships/hyperlink" Target="https://www.linkedin.com/mwlite/company/25020204" TargetMode="External"/><Relationship Id="rId4476" Type="http://schemas.openxmlformats.org/officeDocument/2006/relationships/hyperlink" Target="https://www.timbuktutravel.com/" TargetMode="External"/><Relationship Id="rId5527" Type="http://schemas.openxmlformats.org/officeDocument/2006/relationships/hyperlink" Target="https://www.facebook.com/orderwind/" TargetMode="External"/><Relationship Id="rId3078" Type="http://schemas.openxmlformats.org/officeDocument/2006/relationships/hyperlink" Target="https://twitter.com/houseafrica1?lang=en" TargetMode="External"/><Relationship Id="rId4129" Type="http://schemas.openxmlformats.org/officeDocument/2006/relationships/hyperlink" Target="https://www.facebook.com/investround/" TargetMode="External"/><Relationship Id="rId7699" Type="http://schemas.openxmlformats.org/officeDocument/2006/relationships/hyperlink" Target="http://www.ideaonline.com/" TargetMode="External"/><Relationship Id="rId8000" Type="http://schemas.openxmlformats.org/officeDocument/2006/relationships/hyperlink" Target="https://za.payprop.com/" TargetMode="External"/><Relationship Id="rId4610" Type="http://schemas.openxmlformats.org/officeDocument/2006/relationships/hyperlink" Target="https://www.linkedin.com/company/ukulima-tech-ltd/" TargetMode="External"/><Relationship Id="rId480" Type="http://schemas.openxmlformats.org/officeDocument/2006/relationships/hyperlink" Target="https://www.janngo.com/" TargetMode="External"/><Relationship Id="rId2161" Type="http://schemas.openxmlformats.org/officeDocument/2006/relationships/hyperlink" Target="https://www.linkedin.com/company/akoin-io/" TargetMode="External"/><Relationship Id="rId3212" Type="http://schemas.openxmlformats.org/officeDocument/2006/relationships/hyperlink" Target="https://www.linkedin.com/company/izyshop-co-mz/" TargetMode="External"/><Relationship Id="rId133" Type="http://schemas.openxmlformats.org/officeDocument/2006/relationships/hyperlink" Target="http://daystar-power.com/" TargetMode="External"/><Relationship Id="rId5384" Type="http://schemas.openxmlformats.org/officeDocument/2006/relationships/hyperlink" Target="http://terktrendz.com/" TargetMode="External"/><Relationship Id="rId6782" Type="http://schemas.openxmlformats.org/officeDocument/2006/relationships/hyperlink" Target="https://twitter.com/Ngcareers" TargetMode="External"/><Relationship Id="rId7833" Type="http://schemas.openxmlformats.org/officeDocument/2006/relationships/hyperlink" Target="http://superbalist.com/" TargetMode="External"/><Relationship Id="rId5037" Type="http://schemas.openxmlformats.org/officeDocument/2006/relationships/hyperlink" Target="https://www.linkedin.com/company/ibs-academy/" TargetMode="External"/><Relationship Id="rId6435" Type="http://schemas.openxmlformats.org/officeDocument/2006/relationships/hyperlink" Target="https://twitter.com/nopiaride?lang=en" TargetMode="External"/><Relationship Id="rId1994" Type="http://schemas.openxmlformats.org/officeDocument/2006/relationships/hyperlink" Target="https://twitter.com/codespaceza" TargetMode="External"/><Relationship Id="rId1647" Type="http://schemas.openxmlformats.org/officeDocument/2006/relationships/hyperlink" Target="https://www.linkedin.com/company/afri-kash-limited/" TargetMode="External"/><Relationship Id="rId4120" Type="http://schemas.openxmlformats.org/officeDocument/2006/relationships/hyperlink" Target="https://www.linkedin.com/company/rocketmine-aerial-data-solutions" TargetMode="External"/><Relationship Id="rId7690" Type="http://schemas.openxmlformats.org/officeDocument/2006/relationships/hyperlink" Target="https://www.facebook.com/PicupSA" TargetMode="External"/><Relationship Id="rId8741" Type="http://schemas.openxmlformats.org/officeDocument/2006/relationships/hyperlink" Target="https://www.facebook.com/Epilert/" TargetMode="External"/><Relationship Id="rId6292" Type="http://schemas.openxmlformats.org/officeDocument/2006/relationships/hyperlink" Target="http://www.ndovucash.com/" TargetMode="External"/><Relationship Id="rId7343" Type="http://schemas.openxmlformats.org/officeDocument/2006/relationships/hyperlink" Target="https://twitter.com/nextbiggadgets" TargetMode="External"/><Relationship Id="rId3953" Type="http://schemas.openxmlformats.org/officeDocument/2006/relationships/hyperlink" Target="https://plentify.co.za/" TargetMode="External"/><Relationship Id="rId874" Type="http://schemas.openxmlformats.org/officeDocument/2006/relationships/hyperlink" Target="https://www.linkedin.com/company/odiggo/" TargetMode="External"/><Relationship Id="rId2555" Type="http://schemas.openxmlformats.org/officeDocument/2006/relationships/hyperlink" Target="https://www.linkedin.com/company/buck-ai/" TargetMode="External"/><Relationship Id="rId3606" Type="http://schemas.openxmlformats.org/officeDocument/2006/relationships/hyperlink" Target="https://www.linkedin.com/company/themokoapp" TargetMode="External"/><Relationship Id="rId527" Type="http://schemas.openxmlformats.org/officeDocument/2006/relationships/hyperlink" Target="https://www.linkedin.com/company/hellosolar-international/about/" TargetMode="External"/><Relationship Id="rId1157" Type="http://schemas.openxmlformats.org/officeDocument/2006/relationships/hyperlink" Target="https://www.facebook.com/cherehaniafrica/" TargetMode="External"/><Relationship Id="rId2208" Type="http://schemas.openxmlformats.org/officeDocument/2006/relationships/hyperlink" Target="https://www.facebook.com/BBOXX.HQ/" TargetMode="External"/><Relationship Id="rId5778" Type="http://schemas.openxmlformats.org/officeDocument/2006/relationships/hyperlink" Target="https://www.facebook.com/cloudProSol/" TargetMode="External"/><Relationship Id="rId6829" Type="http://schemas.openxmlformats.org/officeDocument/2006/relationships/hyperlink" Target="https://twitter.com/mainoneservice" TargetMode="External"/><Relationship Id="rId8251" Type="http://schemas.openxmlformats.org/officeDocument/2006/relationships/hyperlink" Target="https://www.linkedin.com/company/clicks2customers" TargetMode="External"/><Relationship Id="rId3463" Type="http://schemas.openxmlformats.org/officeDocument/2006/relationships/hyperlink" Target="https://twitter.com/mfarm_ke" TargetMode="External"/><Relationship Id="rId4861" Type="http://schemas.openxmlformats.org/officeDocument/2006/relationships/hyperlink" Target="https://www.facebook.com/youfarmzw" TargetMode="External"/><Relationship Id="rId5912" Type="http://schemas.openxmlformats.org/officeDocument/2006/relationships/hyperlink" Target="http://twitter.com/intellisoftplus" TargetMode="External"/><Relationship Id="rId384" Type="http://schemas.openxmlformats.org/officeDocument/2006/relationships/hyperlink" Target="https://www.linkedin.com/company/tem-tem-dz/" TargetMode="External"/><Relationship Id="rId2065" Type="http://schemas.openxmlformats.org/officeDocument/2006/relationships/hyperlink" Target="https://twitter.com/afriqloud/" TargetMode="External"/><Relationship Id="rId3116" Type="http://schemas.openxmlformats.org/officeDocument/2006/relationships/hyperlink" Target="https://www.linkedin.com/company/ikeja-wireless/" TargetMode="External"/><Relationship Id="rId4514" Type="http://schemas.openxmlformats.org/officeDocument/2006/relationships/hyperlink" Target="https://www.linkedin.com/company/tirarobotics/" TargetMode="External"/><Relationship Id="rId6686" Type="http://schemas.openxmlformats.org/officeDocument/2006/relationships/hyperlink" Target="https://twitter.com/Push_CV" TargetMode="External"/><Relationship Id="rId7737" Type="http://schemas.openxmlformats.org/officeDocument/2006/relationships/hyperlink" Target="https://ph.linkedin.com/company/syft-analytics" TargetMode="External"/><Relationship Id="rId5288" Type="http://schemas.openxmlformats.org/officeDocument/2006/relationships/hyperlink" Target="http://vidmy.com/" TargetMode="External"/><Relationship Id="rId6339" Type="http://schemas.openxmlformats.org/officeDocument/2006/relationships/hyperlink" Target="https://www.linkedin.com/company/quest-website-developers-ltd" TargetMode="External"/><Relationship Id="rId1898" Type="http://schemas.openxmlformats.org/officeDocument/2006/relationships/hyperlink" Target="https://d.facebook.com/traindemy/" TargetMode="External"/><Relationship Id="rId2949" Type="http://schemas.openxmlformats.org/officeDocument/2006/relationships/hyperlink" Target="https://www.taxi.com/" TargetMode="External"/><Relationship Id="rId6820" Type="http://schemas.openxmlformats.org/officeDocument/2006/relationships/hyperlink" Target="http://www.geniigames.com/" TargetMode="External"/><Relationship Id="rId4371" Type="http://schemas.openxmlformats.org/officeDocument/2006/relationships/hyperlink" Target="https://twitter.com/SudanGoldCoin" TargetMode="External"/><Relationship Id="rId5422" Type="http://schemas.openxmlformats.org/officeDocument/2006/relationships/hyperlink" Target="https://www.twitter.com/meqasa" TargetMode="External"/><Relationship Id="rId4024" Type="http://schemas.openxmlformats.org/officeDocument/2006/relationships/hyperlink" Target="https://www.facebook.com/Quainted" TargetMode="External"/><Relationship Id="rId7594" Type="http://schemas.openxmlformats.org/officeDocument/2006/relationships/hyperlink" Target="https://www.twitter.com/healthblognaija" TargetMode="External"/><Relationship Id="rId8992" Type="http://schemas.openxmlformats.org/officeDocument/2006/relationships/hyperlink" Target="https://www.facebook.com/codesconsult/" TargetMode="External"/><Relationship Id="rId6196" Type="http://schemas.openxmlformats.org/officeDocument/2006/relationships/hyperlink" Target="http://www.facebook.com/campus.discounts.offers" TargetMode="External"/><Relationship Id="rId7247" Type="http://schemas.openxmlformats.org/officeDocument/2006/relationships/hyperlink" Target="http://www.techsuplex.com/" TargetMode="External"/><Relationship Id="rId8645" Type="http://schemas.openxmlformats.org/officeDocument/2006/relationships/hyperlink" Target="https://www.facebook.com/QuickConnectWireless/" TargetMode="External"/><Relationship Id="rId3857" Type="http://schemas.openxmlformats.org/officeDocument/2006/relationships/hyperlink" Target="http://www.saya.im/" TargetMode="External"/><Relationship Id="rId4908" Type="http://schemas.openxmlformats.org/officeDocument/2006/relationships/hyperlink" Target="https://touch.facebook.com/TribeZOA/?__tn__=%2As-R" TargetMode="External"/><Relationship Id="rId778" Type="http://schemas.openxmlformats.org/officeDocument/2006/relationships/hyperlink" Target="https://www.linkedin.com/company/prepclass-com-ng/?originalSubdomain=ng" TargetMode="External"/><Relationship Id="rId2459" Type="http://schemas.openxmlformats.org/officeDocument/2006/relationships/hyperlink" Target="https://www.linkedin.com/company/drofie/about/" TargetMode="External"/><Relationship Id="rId6330" Type="http://schemas.openxmlformats.org/officeDocument/2006/relationships/hyperlink" Target="http://www.pesabazaar.com/" TargetMode="External"/><Relationship Id="rId1542" Type="http://schemas.openxmlformats.org/officeDocument/2006/relationships/hyperlink" Target="https://www.facebook.com/DentaCarts/" TargetMode="External"/><Relationship Id="rId2940" Type="http://schemas.openxmlformats.org/officeDocument/2006/relationships/hyperlink" Target="https://grohydro.co.za/" TargetMode="External"/><Relationship Id="rId8155" Type="http://schemas.openxmlformats.org/officeDocument/2006/relationships/hyperlink" Target="http://www.ordercloud.com/" TargetMode="External"/><Relationship Id="rId912" Type="http://schemas.openxmlformats.org/officeDocument/2006/relationships/hyperlink" Target="https://www.linkedin.com/company/wallet.ng/" TargetMode="External"/><Relationship Id="rId4765" Type="http://schemas.openxmlformats.org/officeDocument/2006/relationships/hyperlink" Target="https://www.linkedin.com/company/wutiko/about/" TargetMode="External"/><Relationship Id="rId5816" Type="http://schemas.openxmlformats.org/officeDocument/2006/relationships/hyperlink" Target="https://www.linkedin.com/company/east-africa-tech-solutions/?trk=biz-companies-cym" TargetMode="External"/><Relationship Id="rId288" Type="http://schemas.openxmlformats.org/officeDocument/2006/relationships/hyperlink" Target="https://twitter.com/WaystoCap" TargetMode="External"/><Relationship Id="rId3367" Type="http://schemas.openxmlformats.org/officeDocument/2006/relationships/hyperlink" Target="http://www.lifi-led.ci/" TargetMode="External"/><Relationship Id="rId4418" Type="http://schemas.openxmlformats.org/officeDocument/2006/relationships/hyperlink" Target="https://www.facebook.com/TaxiLiveAfrica01/" TargetMode="External"/><Relationship Id="rId7988" Type="http://schemas.openxmlformats.org/officeDocument/2006/relationships/hyperlink" Target="http://www.linkedin.com/company/3026180" TargetMode="External"/><Relationship Id="rId2450" Type="http://schemas.openxmlformats.org/officeDocument/2006/relationships/hyperlink" Target="http://www.linkedin.com/company/drinks-com-ng" TargetMode="External"/><Relationship Id="rId3501" Type="http://schemas.openxmlformats.org/officeDocument/2006/relationships/hyperlink" Target="https://www.linkedin.com/company/%D9%85%D8%B5%D8%B1%D9%8A-%D9%85%D8%A7%D8%B1%D9%83%D8%AA/about/" TargetMode="External"/><Relationship Id="rId422" Type="http://schemas.openxmlformats.org/officeDocument/2006/relationships/hyperlink" Target="https://www.linkedin.com/company/sky.garden/" TargetMode="External"/><Relationship Id="rId1052" Type="http://schemas.openxmlformats.org/officeDocument/2006/relationships/hyperlink" Target="https://www.facebook.com/oneshake" TargetMode="External"/><Relationship Id="rId2103" Type="http://schemas.openxmlformats.org/officeDocument/2006/relationships/hyperlink" Target="http://www.claimsync.com/" TargetMode="External"/><Relationship Id="rId5673" Type="http://schemas.openxmlformats.org/officeDocument/2006/relationships/hyperlink" Target="https://web.facebook.com/acquireadventuressafaris" TargetMode="External"/><Relationship Id="rId4275" Type="http://schemas.openxmlformats.org/officeDocument/2006/relationships/hyperlink" Target="https://www.facebook.com/snapplify/" TargetMode="External"/><Relationship Id="rId5326" Type="http://schemas.openxmlformats.org/officeDocument/2006/relationships/hyperlink" Target="https://www.linkedin.com/company/10263206?trk=tyah&amp;trkInfo=clickedVertical%3Acompany%2CclickedEntityId%3A10263206%2Cidx%3A2-1-4%2CtarId%3A1459450612687%2Ctas%3Aintcore" TargetMode="External"/><Relationship Id="rId6724" Type="http://schemas.openxmlformats.org/officeDocument/2006/relationships/hyperlink" Target="https://www.facebook.com/medrxapp" TargetMode="External"/><Relationship Id="rId8896" Type="http://schemas.openxmlformats.org/officeDocument/2006/relationships/hyperlink" Target="https://twitter.com/startclevr?lang=en" TargetMode="External"/><Relationship Id="rId1936" Type="http://schemas.openxmlformats.org/officeDocument/2006/relationships/hyperlink" Target="https://twitter.com/appenbergdp" TargetMode="External"/><Relationship Id="rId7498" Type="http://schemas.openxmlformats.org/officeDocument/2006/relationships/hyperlink" Target="http://www.stepwiseflow.com/" TargetMode="External"/><Relationship Id="rId8549" Type="http://schemas.openxmlformats.org/officeDocument/2006/relationships/hyperlink" Target="https://twitter.com/darkiepages" TargetMode="External"/><Relationship Id="rId3011" Type="http://schemas.openxmlformats.org/officeDocument/2006/relationships/hyperlink" Target="https://hailer.co.za/supportandfaq" TargetMode="External"/><Relationship Id="rId6581" Type="http://schemas.openxmlformats.org/officeDocument/2006/relationships/hyperlink" Target="https://www.mymusic.com.ng/" TargetMode="External"/><Relationship Id="rId7632" Type="http://schemas.openxmlformats.org/officeDocument/2006/relationships/hyperlink" Target="https://www.twitter.com/8o8wave" TargetMode="External"/><Relationship Id="rId5183" Type="http://schemas.openxmlformats.org/officeDocument/2006/relationships/hyperlink" Target="http://twitter.com/KarmSolar" TargetMode="External"/><Relationship Id="rId6234" Type="http://schemas.openxmlformats.org/officeDocument/2006/relationships/hyperlink" Target="https://www.essen.co.ke/" TargetMode="External"/><Relationship Id="rId1793" Type="http://schemas.openxmlformats.org/officeDocument/2006/relationships/hyperlink" Target="http://www.capricorndigi.com/" TargetMode="External"/><Relationship Id="rId2844" Type="http://schemas.openxmlformats.org/officeDocument/2006/relationships/hyperlink" Target="https://www.facebook.com/futurepump" TargetMode="External"/><Relationship Id="rId8059" Type="http://schemas.openxmlformats.org/officeDocument/2006/relationships/hyperlink" Target="https://twitter.com/ukheshe?lang=en" TargetMode="External"/><Relationship Id="rId816" Type="http://schemas.openxmlformats.org/officeDocument/2006/relationships/hyperlink" Target="https://twitter.com/UTU_trust" TargetMode="External"/><Relationship Id="rId1446" Type="http://schemas.openxmlformats.org/officeDocument/2006/relationships/hyperlink" Target="https://www.facebook.com/guanxiinvest/" TargetMode="External"/><Relationship Id="rId4669" Type="http://schemas.openxmlformats.org/officeDocument/2006/relationships/hyperlink" Target="https://vipimo.io/contact" TargetMode="External"/><Relationship Id="rId8540" Type="http://schemas.openxmlformats.org/officeDocument/2006/relationships/hyperlink" Target="https://www.linkedin.com/company/withnova/" TargetMode="External"/><Relationship Id="rId6091" Type="http://schemas.openxmlformats.org/officeDocument/2006/relationships/hyperlink" Target="https://www.twitter.com/saccotek" TargetMode="External"/><Relationship Id="rId7142" Type="http://schemas.openxmlformats.org/officeDocument/2006/relationships/hyperlink" Target="https://www.facebook.com/ChowHubHQ/" TargetMode="External"/><Relationship Id="rId3752" Type="http://schemas.openxmlformats.org/officeDocument/2006/relationships/hyperlink" Target="https://www.linkedin.com/company/offytap/people/" TargetMode="External"/><Relationship Id="rId673" Type="http://schemas.openxmlformats.org/officeDocument/2006/relationships/hyperlink" Target="http://www.orcas.io/" TargetMode="External"/><Relationship Id="rId2354" Type="http://schemas.openxmlformats.org/officeDocument/2006/relationships/hyperlink" Target="https://www.twitter.com/fundamo" TargetMode="External"/><Relationship Id="rId3405" Type="http://schemas.openxmlformats.org/officeDocument/2006/relationships/hyperlink" Target="https://www.linkedin.com/company/logiwa/" TargetMode="External"/><Relationship Id="rId4803" Type="http://schemas.openxmlformats.org/officeDocument/2006/relationships/hyperlink" Target="https://yum.co.ke/about-us/" TargetMode="External"/><Relationship Id="rId326" Type="http://schemas.openxmlformats.org/officeDocument/2006/relationships/hyperlink" Target="https://www.thisisme.com/" TargetMode="External"/><Relationship Id="rId2007" Type="http://schemas.openxmlformats.org/officeDocument/2006/relationships/hyperlink" Target="https://www.linkedin.com/company/syafunda/" TargetMode="External"/><Relationship Id="rId6975" Type="http://schemas.openxmlformats.org/officeDocument/2006/relationships/hyperlink" Target="https://www.aicommons.science/" TargetMode="External"/><Relationship Id="rId4179" Type="http://schemas.openxmlformats.org/officeDocument/2006/relationships/hyperlink" Target="https://www.facebook.com/sendbox.ng/" TargetMode="External"/><Relationship Id="rId5577" Type="http://schemas.openxmlformats.org/officeDocument/2006/relationships/hyperlink" Target="https://www.linkedin.com/company-beta/10121461/" TargetMode="External"/><Relationship Id="rId6628" Type="http://schemas.openxmlformats.org/officeDocument/2006/relationships/hyperlink" Target="http://www.freemedigital.com/" TargetMode="External"/><Relationship Id="rId8050" Type="http://schemas.openxmlformats.org/officeDocument/2006/relationships/hyperlink" Target="https://www.linkedin.com/in/Diga-Digital-Intelligence-013015b9/" TargetMode="External"/><Relationship Id="rId4660" Type="http://schemas.openxmlformats.org/officeDocument/2006/relationships/hyperlink" Target="https://www.facebook.com/villageenterprise.org" TargetMode="External"/><Relationship Id="rId5711" Type="http://schemas.openxmlformats.org/officeDocument/2006/relationships/hyperlink" Target="https://twitter.com/amaniinst" TargetMode="External"/><Relationship Id="rId3262" Type="http://schemas.openxmlformats.org/officeDocument/2006/relationships/hyperlink" Target="http://www.kivugreenenergy.com/" TargetMode="External"/><Relationship Id="rId4313" Type="http://schemas.openxmlformats.org/officeDocument/2006/relationships/hyperlink" Target="https://www.linkedin.com/company/sokopepe-ltd/about/" TargetMode="External"/><Relationship Id="rId7883" Type="http://schemas.openxmlformats.org/officeDocument/2006/relationships/hyperlink" Target="http://www.facebook.com/easy2map" TargetMode="External"/><Relationship Id="rId183" Type="http://schemas.openxmlformats.org/officeDocument/2006/relationships/hyperlink" Target="http://www.lulalend.co.za/" TargetMode="External"/><Relationship Id="rId6485" Type="http://schemas.openxmlformats.org/officeDocument/2006/relationships/hyperlink" Target="https://www.linkedin.com/company/tomato-jos/about/" TargetMode="External"/><Relationship Id="rId7536" Type="http://schemas.openxmlformats.org/officeDocument/2006/relationships/hyperlink" Target="https://facebook.com/montwellrealestate" TargetMode="External"/><Relationship Id="rId8934" Type="http://schemas.openxmlformats.org/officeDocument/2006/relationships/hyperlink" Target="https://twitter.com/Glass_HousePR?ref_src=twsrc%5Egoogle%7Ctwcamp%5Eserp%7Ctwgr%5Eauthor" TargetMode="External"/><Relationship Id="rId5087" Type="http://schemas.openxmlformats.org/officeDocument/2006/relationships/hyperlink" Target="https://www.facebook.com/5dagency/" TargetMode="External"/><Relationship Id="rId6138" Type="http://schemas.openxmlformats.org/officeDocument/2006/relationships/hyperlink" Target="https://www.6thsense.co.ke/" TargetMode="External"/><Relationship Id="rId1697" Type="http://schemas.openxmlformats.org/officeDocument/2006/relationships/hyperlink" Target="https://www.linkedin.com/company/bluewave-insurance/" TargetMode="External"/><Relationship Id="rId2748" Type="http://schemas.openxmlformats.org/officeDocument/2006/relationships/hyperlink" Target="https://twitter.com/humaniq" TargetMode="External"/><Relationship Id="rId4170" Type="http://schemas.openxmlformats.org/officeDocument/2006/relationships/hyperlink" Target="http://www.schoolplus.ug/" TargetMode="External"/><Relationship Id="rId5221" Type="http://schemas.openxmlformats.org/officeDocument/2006/relationships/hyperlink" Target="https://www.facebook.com/AutotellAi/" TargetMode="External"/><Relationship Id="rId8791" Type="http://schemas.openxmlformats.org/officeDocument/2006/relationships/hyperlink" Target="https://www.linkedin.com/company/azargen-biotechnologies/about/" TargetMode="External"/><Relationship Id="rId56" Type="http://schemas.openxmlformats.org/officeDocument/2006/relationships/hyperlink" Target="https://www.linkedin.com/company/travelstart/" TargetMode="External"/><Relationship Id="rId1831" Type="http://schemas.openxmlformats.org/officeDocument/2006/relationships/hyperlink" Target="http://beatdrone.co/" TargetMode="External"/><Relationship Id="rId7393" Type="http://schemas.openxmlformats.org/officeDocument/2006/relationships/hyperlink" Target="http://www.codeplusacademy.com/" TargetMode="External"/><Relationship Id="rId8444" Type="http://schemas.openxmlformats.org/officeDocument/2006/relationships/hyperlink" Target="https://www.makandafinance.co.za/" TargetMode="External"/><Relationship Id="rId7046" Type="http://schemas.openxmlformats.org/officeDocument/2006/relationships/hyperlink" Target="http://facebook.com/morebranches" TargetMode="External"/><Relationship Id="rId577" Type="http://schemas.openxmlformats.org/officeDocument/2006/relationships/hyperlink" Target="https://twitter.com/RevixT" TargetMode="External"/><Relationship Id="rId2258" Type="http://schemas.openxmlformats.org/officeDocument/2006/relationships/hyperlink" Target="https://www.linkedin.com/company/ezeemoney-ltd" TargetMode="External"/><Relationship Id="rId3656" Type="http://schemas.openxmlformats.org/officeDocument/2006/relationships/hyperlink" Target="https://www.linkedin.com/company/steeple-research/" TargetMode="External"/><Relationship Id="rId4707" Type="http://schemas.openxmlformats.org/officeDocument/2006/relationships/hyperlink" Target="https://twitter.com/wemoveco" TargetMode="External"/><Relationship Id="rId3309" Type="http://schemas.openxmlformats.org/officeDocument/2006/relationships/hyperlink" Target="http://www.mediamark.co.za/" TargetMode="External"/><Relationship Id="rId6879" Type="http://schemas.openxmlformats.org/officeDocument/2006/relationships/hyperlink" Target="https://web.facebook.com/HausRenta/" TargetMode="External"/><Relationship Id="rId711" Type="http://schemas.openxmlformats.org/officeDocument/2006/relationships/hyperlink" Target="https://www.facebook.com/suregiftsNG/" TargetMode="External"/><Relationship Id="rId1341" Type="http://schemas.openxmlformats.org/officeDocument/2006/relationships/hyperlink" Target="https://facebook.com/zaagelxpress" TargetMode="External"/><Relationship Id="rId5962" Type="http://schemas.openxmlformats.org/officeDocument/2006/relationships/hyperlink" Target="https://www.kazisha.net/" TargetMode="External"/><Relationship Id="rId9005" Type="http://schemas.openxmlformats.org/officeDocument/2006/relationships/hyperlink" Target="https://www.bi.nu/about/" TargetMode="External"/><Relationship Id="rId4564" Type="http://schemas.openxmlformats.org/officeDocument/2006/relationships/hyperlink" Target="https://www.linkedin.com/company/ugabus.com/" TargetMode="External"/><Relationship Id="rId5615" Type="http://schemas.openxmlformats.org/officeDocument/2006/relationships/hyperlink" Target="https://web.facebook.com/juakaliworkforce/?_rdc=1&amp;_rdr" TargetMode="External"/><Relationship Id="rId3166" Type="http://schemas.openxmlformats.org/officeDocument/2006/relationships/hyperlink" Target="http://www.facebook.com/KngineSearch" TargetMode="External"/><Relationship Id="rId4217" Type="http://schemas.openxmlformats.org/officeDocument/2006/relationships/hyperlink" Target="http://silulo.com/" TargetMode="External"/><Relationship Id="rId6389" Type="http://schemas.openxmlformats.org/officeDocument/2006/relationships/hyperlink" Target="http://www.totohealth.org/" TargetMode="External"/><Relationship Id="rId7787" Type="http://schemas.openxmlformats.org/officeDocument/2006/relationships/hyperlink" Target="https://www.facebook.com/planmyweddingsa/?ref=page_internal" TargetMode="External"/><Relationship Id="rId8838" Type="http://schemas.openxmlformats.org/officeDocument/2006/relationships/hyperlink" Target="http://www.alllife.co.za/" TargetMode="External"/><Relationship Id="rId2999" Type="http://schemas.openxmlformats.org/officeDocument/2006/relationships/hyperlink" Target="http://www.facebook.com/hellotractor" TargetMode="External"/><Relationship Id="rId3300" Type="http://schemas.openxmlformats.org/officeDocument/2006/relationships/hyperlink" Target="https://kukulugame.com/" TargetMode="External"/><Relationship Id="rId6870" Type="http://schemas.openxmlformats.org/officeDocument/2006/relationships/hyperlink" Target="https://www.linkedin.com/company/suvenia-com/about/" TargetMode="External"/><Relationship Id="rId7921" Type="http://schemas.openxmlformats.org/officeDocument/2006/relationships/hyperlink" Target="https://www.getsnappic.com/" TargetMode="External"/><Relationship Id="rId221" Type="http://schemas.openxmlformats.org/officeDocument/2006/relationships/hyperlink" Target="https://www.facebook.com/TerragonGroup" TargetMode="External"/><Relationship Id="rId5472" Type="http://schemas.openxmlformats.org/officeDocument/2006/relationships/hyperlink" Target="https://www.facebook.com/BitlandGlobal/" TargetMode="External"/><Relationship Id="rId6523" Type="http://schemas.openxmlformats.org/officeDocument/2006/relationships/hyperlink" Target="https://twitter.com/grit_systems" TargetMode="External"/><Relationship Id="rId4074" Type="http://schemas.openxmlformats.org/officeDocument/2006/relationships/hyperlink" Target="https://www.facebook.com/reliancehmo/" TargetMode="External"/><Relationship Id="rId5125" Type="http://schemas.openxmlformats.org/officeDocument/2006/relationships/hyperlink" Target="https://twitter.com/estasharah" TargetMode="External"/><Relationship Id="rId8695" Type="http://schemas.openxmlformats.org/officeDocument/2006/relationships/hyperlink" Target="https://www.linkedin.com/company/rental-retainer-club/" TargetMode="External"/><Relationship Id="rId7297" Type="http://schemas.openxmlformats.org/officeDocument/2006/relationships/hyperlink" Target="http://www.simer.ng/" TargetMode="External"/><Relationship Id="rId8348" Type="http://schemas.openxmlformats.org/officeDocument/2006/relationships/hyperlink" Target="http://mansadigital.co.za/" TargetMode="External"/><Relationship Id="rId1735" Type="http://schemas.openxmlformats.org/officeDocument/2006/relationships/hyperlink" Target="https://www.facebook.com/KakbimaOfficial/" TargetMode="External"/><Relationship Id="rId4958" Type="http://schemas.openxmlformats.org/officeDocument/2006/relationships/hyperlink" Target="https://www.linkedin.com/company/road9media/" TargetMode="External"/><Relationship Id="rId6380" Type="http://schemas.openxmlformats.org/officeDocument/2006/relationships/hyperlink" Target="https://www.linkedin.com/company/the-able-wireless-company/about/" TargetMode="External"/><Relationship Id="rId7431" Type="http://schemas.openxmlformats.org/officeDocument/2006/relationships/hyperlink" Target="https://twitter.com/illusys" TargetMode="External"/><Relationship Id="rId2990" Type="http://schemas.openxmlformats.org/officeDocument/2006/relationships/hyperlink" Target="https://www.linkedin.com/company/radmark/" TargetMode="External"/><Relationship Id="rId6033" Type="http://schemas.openxmlformats.org/officeDocument/2006/relationships/hyperlink" Target="http://mobidawa.com/" TargetMode="External"/><Relationship Id="rId962" Type="http://schemas.openxmlformats.org/officeDocument/2006/relationships/hyperlink" Target="https://twitter.com/scholarxEdu?ref_src=twsrc%5Egoogle%7Ctwcamp%5Eserp%7Ctwgr%5Eauthor" TargetMode="External"/><Relationship Id="rId1592" Type="http://schemas.openxmlformats.org/officeDocument/2006/relationships/hyperlink" Target="https://twitter.com/bidibuild?lang=en" TargetMode="External"/><Relationship Id="rId2643" Type="http://schemas.openxmlformats.org/officeDocument/2006/relationships/hyperlink" Target="https://www.etranzact.com/" TargetMode="External"/><Relationship Id="rId615" Type="http://schemas.openxmlformats.org/officeDocument/2006/relationships/hyperlink" Target="http://www.investsure.info/" TargetMode="External"/><Relationship Id="rId1245" Type="http://schemas.openxmlformats.org/officeDocument/2006/relationships/hyperlink" Target="https://twitter.com/7aweshly" TargetMode="External"/><Relationship Id="rId4468" Type="http://schemas.openxmlformats.org/officeDocument/2006/relationships/hyperlink" Target="http://www.touchsides.com/" TargetMode="External"/><Relationship Id="rId5866" Type="http://schemas.openxmlformats.org/officeDocument/2006/relationships/hyperlink" Target="http://twitter.com/hivisasa" TargetMode="External"/><Relationship Id="rId6917" Type="http://schemas.openxmlformats.org/officeDocument/2006/relationships/hyperlink" Target="https://dado.ng/" TargetMode="External"/><Relationship Id="rId5519" Type="http://schemas.openxmlformats.org/officeDocument/2006/relationships/hyperlink" Target="http://pavelon.com/" TargetMode="External"/><Relationship Id="rId3551" Type="http://schemas.openxmlformats.org/officeDocument/2006/relationships/hyperlink" Target="https://www.linkedin.com/company/mubawab" TargetMode="External"/><Relationship Id="rId4602" Type="http://schemas.openxmlformats.org/officeDocument/2006/relationships/hyperlink" Target="https://pharma.vehseh.com/" TargetMode="External"/><Relationship Id="rId472" Type="http://schemas.openxmlformats.org/officeDocument/2006/relationships/hyperlink" Target="https://agrocenta.com/" TargetMode="External"/><Relationship Id="rId2153" Type="http://schemas.openxmlformats.org/officeDocument/2006/relationships/hyperlink" Target="https://www.facebook.com/pg/afb-Ghana-424871147643348/about/?ref=page_internal" TargetMode="External"/><Relationship Id="rId3204" Type="http://schemas.openxmlformats.org/officeDocument/2006/relationships/hyperlink" Target="https://gh.linkedin.com/company/joluud" TargetMode="External"/><Relationship Id="rId6774" Type="http://schemas.openxmlformats.org/officeDocument/2006/relationships/hyperlink" Target="https://www.twitter.com/argitechng" TargetMode="External"/><Relationship Id="rId7825" Type="http://schemas.openxmlformats.org/officeDocument/2006/relationships/hyperlink" Target="http://www.snapscan.co.za/" TargetMode="External"/><Relationship Id="rId125" Type="http://schemas.openxmlformats.org/officeDocument/2006/relationships/hyperlink" Target="https://paystack.com/about" TargetMode="External"/><Relationship Id="rId5376" Type="http://schemas.openxmlformats.org/officeDocument/2006/relationships/hyperlink" Target="https://tonaton.com/" TargetMode="External"/><Relationship Id="rId6427" Type="http://schemas.openxmlformats.org/officeDocument/2006/relationships/hyperlink" Target="http://www.linkedin.com/company/1426461" TargetMode="External"/><Relationship Id="rId5029" Type="http://schemas.openxmlformats.org/officeDocument/2006/relationships/hyperlink" Target="http://recyclobekia.com/" TargetMode="External"/><Relationship Id="rId8599" Type="http://schemas.openxmlformats.org/officeDocument/2006/relationships/hyperlink" Target="http://www.tvrepublic.co/" TargetMode="External"/><Relationship Id="rId1986" Type="http://schemas.openxmlformats.org/officeDocument/2006/relationships/hyperlink" Target="https://www.facebook.com/escrow.africa/?_rdc=1&amp;_rdr" TargetMode="External"/><Relationship Id="rId1639" Type="http://schemas.openxmlformats.org/officeDocument/2006/relationships/hyperlink" Target="https://www.facebook.com/changamka" TargetMode="External"/><Relationship Id="rId3061" Type="http://schemas.openxmlformats.org/officeDocument/2006/relationships/hyperlink" Target="https://www.facebook.com/hirehunt/" TargetMode="External"/><Relationship Id="rId5510" Type="http://schemas.openxmlformats.org/officeDocument/2006/relationships/hyperlink" Target="https://www.facebook.com/cocoa360/" TargetMode="External"/><Relationship Id="rId4112" Type="http://schemas.openxmlformats.org/officeDocument/2006/relationships/hyperlink" Target="http://www.roam-smart.com/" TargetMode="External"/><Relationship Id="rId7682" Type="http://schemas.openxmlformats.org/officeDocument/2006/relationships/hyperlink" Target="https://www.facebook.com/mfunding2017/" TargetMode="External"/><Relationship Id="rId8733" Type="http://schemas.openxmlformats.org/officeDocument/2006/relationships/hyperlink" Target="https://www.linkedin.com/company/tautona-ai/about/" TargetMode="External"/><Relationship Id="rId6284" Type="http://schemas.openxmlformats.org/officeDocument/2006/relationships/hyperlink" Target="https://www.linkedin.com/company/11272327/" TargetMode="External"/><Relationship Id="rId7335" Type="http://schemas.openxmlformats.org/officeDocument/2006/relationships/hyperlink" Target="https://twitter.com/CashdownNigeria" TargetMode="External"/><Relationship Id="rId2894" Type="http://schemas.openxmlformats.org/officeDocument/2006/relationships/hyperlink" Target="https://goodietutors.co.za/" TargetMode="External"/><Relationship Id="rId866" Type="http://schemas.openxmlformats.org/officeDocument/2006/relationships/hyperlink" Target="https://www.linkedin.com/company/schoolable/about/" TargetMode="External"/><Relationship Id="rId1496" Type="http://schemas.openxmlformats.org/officeDocument/2006/relationships/hyperlink" Target="http://chabanafarms.com/" TargetMode="External"/><Relationship Id="rId2547" Type="http://schemas.openxmlformats.org/officeDocument/2006/relationships/hyperlink" Target="http://www.eduna.cm/" TargetMode="External"/><Relationship Id="rId3945" Type="http://schemas.openxmlformats.org/officeDocument/2006/relationships/hyperlink" Target="https://placements.ng/" TargetMode="External"/><Relationship Id="rId519" Type="http://schemas.openxmlformats.org/officeDocument/2006/relationships/hyperlink" Target="https://www.linkedin.com/company/la-reina-gowns/" TargetMode="External"/><Relationship Id="rId1149" Type="http://schemas.openxmlformats.org/officeDocument/2006/relationships/hyperlink" Target="https://www.facebook.com/WideBot/" TargetMode="External"/><Relationship Id="rId5020" Type="http://schemas.openxmlformats.org/officeDocument/2006/relationships/hyperlink" Target="https://twitter.com/EGYBELL_Com" TargetMode="External"/><Relationship Id="rId7192" Type="http://schemas.openxmlformats.org/officeDocument/2006/relationships/hyperlink" Target="http://twitter.com/AudioAgeNews" TargetMode="External"/><Relationship Id="rId8590" Type="http://schemas.openxmlformats.org/officeDocument/2006/relationships/hyperlink" Target="https://twitter.com/ZindiAfrica" TargetMode="External"/><Relationship Id="rId1630" Type="http://schemas.openxmlformats.org/officeDocument/2006/relationships/hyperlink" Target="https://www.facebook.com/ACREAfrica/" TargetMode="External"/><Relationship Id="rId8243" Type="http://schemas.openxmlformats.org/officeDocument/2006/relationships/hyperlink" Target="https://twitter.com/TradeSafeZA" TargetMode="External"/><Relationship Id="rId4853" Type="http://schemas.openxmlformats.org/officeDocument/2006/relationships/hyperlink" Target="http://www.facebook.com/yomkencom" TargetMode="External"/><Relationship Id="rId5904" Type="http://schemas.openxmlformats.org/officeDocument/2006/relationships/hyperlink" Target="https://www.linkedin.com/company/incubate-africa/about/" TargetMode="External"/><Relationship Id="rId3455" Type="http://schemas.openxmlformats.org/officeDocument/2006/relationships/hyperlink" Target="https://maaiki.co.za/" TargetMode="External"/><Relationship Id="rId4506" Type="http://schemas.openxmlformats.org/officeDocument/2006/relationships/hyperlink" Target="https://www.linkedin.com/company/tradeghana/about/" TargetMode="External"/><Relationship Id="rId376" Type="http://schemas.openxmlformats.org/officeDocument/2006/relationships/hyperlink" Target="https://www.hepstar.com/" TargetMode="External"/><Relationship Id="rId2057" Type="http://schemas.openxmlformats.org/officeDocument/2006/relationships/hyperlink" Target="https://ru.linkedin.com/company/agri-wallet" TargetMode="External"/><Relationship Id="rId3108" Type="http://schemas.openxmlformats.org/officeDocument/2006/relationships/hyperlink" Target="https://identity.tech/" TargetMode="External"/><Relationship Id="rId6678" Type="http://schemas.openxmlformats.org/officeDocument/2006/relationships/hyperlink" Target="http://www.linkedin.com/in/kabirshagaya" TargetMode="External"/><Relationship Id="rId7729" Type="http://schemas.openxmlformats.org/officeDocument/2006/relationships/hyperlink" Target="https://momsays.co.za/" TargetMode="External"/><Relationship Id="rId1140" Type="http://schemas.openxmlformats.org/officeDocument/2006/relationships/hyperlink" Target="http://twitter.com/idf3app" TargetMode="External"/><Relationship Id="rId510" Type="http://schemas.openxmlformats.org/officeDocument/2006/relationships/hyperlink" Target="https://www.sensornetworks.co.za/" TargetMode="External"/><Relationship Id="rId5761" Type="http://schemas.openxmlformats.org/officeDocument/2006/relationships/hyperlink" Target="http://www.cnetwifi.com/" TargetMode="External"/><Relationship Id="rId6812" Type="http://schemas.openxmlformats.org/officeDocument/2006/relationships/hyperlink" Target="http://www.hutbay.com/" TargetMode="External"/><Relationship Id="rId4363" Type="http://schemas.openxmlformats.org/officeDocument/2006/relationships/hyperlink" Target="https://twitter.com/sureremit" TargetMode="External"/><Relationship Id="rId5414" Type="http://schemas.openxmlformats.org/officeDocument/2006/relationships/hyperlink" Target="http://www.pssghana.com/" TargetMode="External"/><Relationship Id="rId8984" Type="http://schemas.openxmlformats.org/officeDocument/2006/relationships/hyperlink" Target="https://www.facebook.com/wealthmigrate/" TargetMode="External"/><Relationship Id="rId4016" Type="http://schemas.openxmlformats.org/officeDocument/2006/relationships/hyperlink" Target="https://web.facebook.com/pg/pulseperfectfit/about/?ref=page_internal" TargetMode="External"/><Relationship Id="rId7586" Type="http://schemas.openxmlformats.org/officeDocument/2006/relationships/hyperlink" Target="https://www.facebook.com/skiibodating/" TargetMode="External"/><Relationship Id="rId8637" Type="http://schemas.openxmlformats.org/officeDocument/2006/relationships/hyperlink" Target="http://www.facebook.com/gunsandrain" TargetMode="External"/><Relationship Id="rId6188" Type="http://schemas.openxmlformats.org/officeDocument/2006/relationships/hyperlink" Target="https://www.linkedin.com/company/big-square-kenya" TargetMode="External"/><Relationship Id="rId7239" Type="http://schemas.openxmlformats.org/officeDocument/2006/relationships/hyperlink" Target="https://www.linkedin.com/company/11104902/" TargetMode="External"/><Relationship Id="rId2798" Type="http://schemas.openxmlformats.org/officeDocument/2006/relationships/hyperlink" Target="http://facebook.com/findworka" TargetMode="External"/><Relationship Id="rId3849" Type="http://schemas.openxmlformats.org/officeDocument/2006/relationships/hyperlink" Target="http://paps.sn/" TargetMode="External"/><Relationship Id="rId5271" Type="http://schemas.openxmlformats.org/officeDocument/2006/relationships/hyperlink" Target="https://twitter.com/CyrilLabs" TargetMode="External"/><Relationship Id="rId7720" Type="http://schemas.openxmlformats.org/officeDocument/2006/relationships/hyperlink" Target="http://twitter.com/PerkShopping" TargetMode="External"/><Relationship Id="rId6322" Type="http://schemas.openxmlformats.org/officeDocument/2006/relationships/hyperlink" Target="http://www.peleza.com/" TargetMode="External"/><Relationship Id="rId1881" Type="http://schemas.openxmlformats.org/officeDocument/2006/relationships/hyperlink" Target="https://www.facebook.com/HeliumHealth" TargetMode="External"/><Relationship Id="rId2932" Type="http://schemas.openxmlformats.org/officeDocument/2006/relationships/hyperlink" Target="https://twitter.com/gometroapp" TargetMode="External"/><Relationship Id="rId8494" Type="http://schemas.openxmlformats.org/officeDocument/2006/relationships/hyperlink" Target="https://www.linkedin.com/company/diarize-me" TargetMode="External"/><Relationship Id="rId904" Type="http://schemas.openxmlformats.org/officeDocument/2006/relationships/hyperlink" Target="http://koann.io/" TargetMode="External"/><Relationship Id="rId1534" Type="http://schemas.openxmlformats.org/officeDocument/2006/relationships/hyperlink" Target="https://www.linkedin.com/company/awfar-market/" TargetMode="External"/><Relationship Id="rId7096" Type="http://schemas.openxmlformats.org/officeDocument/2006/relationships/hyperlink" Target="https://twitter.com/suapp1" TargetMode="External"/><Relationship Id="rId8147" Type="http://schemas.openxmlformats.org/officeDocument/2006/relationships/hyperlink" Target="https://www.facebook.com/SproutbyIkineo/" TargetMode="External"/><Relationship Id="rId4757" Type="http://schemas.openxmlformats.org/officeDocument/2006/relationships/hyperlink" Target="https://www.linkedin.com/company/wefixsa/about/" TargetMode="External"/><Relationship Id="rId3359" Type="http://schemas.openxmlformats.org/officeDocument/2006/relationships/hyperlink" Target="http://www.lastmileforbop.com/" TargetMode="External"/><Relationship Id="rId5808" Type="http://schemas.openxmlformats.org/officeDocument/2006/relationships/hyperlink" Target="https://www.linkedin.com/company/dryland-seed-limited" TargetMode="External"/><Relationship Id="rId7230" Type="http://schemas.openxmlformats.org/officeDocument/2006/relationships/hyperlink" Target="http://healthfacts.ng/" TargetMode="External"/><Relationship Id="rId3840" Type="http://schemas.openxmlformats.org/officeDocument/2006/relationships/hyperlink" Target="http://twitter.com/outsurance" TargetMode="External"/><Relationship Id="rId761" Type="http://schemas.openxmlformats.org/officeDocument/2006/relationships/hyperlink" Target="https://b-m.facebook.com/hotelonlineinternational/" TargetMode="External"/><Relationship Id="rId1391" Type="http://schemas.openxmlformats.org/officeDocument/2006/relationships/hyperlink" Target="https://www.linkedin.com/company/aspirepowersolutions/" TargetMode="External"/><Relationship Id="rId2442" Type="http://schemas.openxmlformats.org/officeDocument/2006/relationships/hyperlink" Target="https://www.fintech.cm/" TargetMode="External"/><Relationship Id="rId414" Type="http://schemas.openxmlformats.org/officeDocument/2006/relationships/hyperlink" Target="https://www.linkedin.com/company/valr/" TargetMode="External"/><Relationship Id="rId1044" Type="http://schemas.openxmlformats.org/officeDocument/2006/relationships/hyperlink" Target="https://www.linkedin.com/company/truckrtech/" TargetMode="External"/><Relationship Id="rId5665" Type="http://schemas.openxmlformats.org/officeDocument/2006/relationships/hyperlink" Target="https://www.linkedin.com/company/amoebax-ltd" TargetMode="External"/><Relationship Id="rId6716" Type="http://schemas.openxmlformats.org/officeDocument/2006/relationships/hyperlink" Target="http://twitter.com/etxng" TargetMode="External"/><Relationship Id="rId4267" Type="http://schemas.openxmlformats.org/officeDocument/2006/relationships/hyperlink" Target="https://www.smubuafrica.com/" TargetMode="External"/><Relationship Id="rId5318" Type="http://schemas.openxmlformats.org/officeDocument/2006/relationships/hyperlink" Target="http://botcommander.io/" TargetMode="External"/><Relationship Id="rId8888" Type="http://schemas.openxmlformats.org/officeDocument/2006/relationships/hyperlink" Target="https://www.facebook.com/spaceinafrica1?_rdc=1&amp;_rdr" TargetMode="External"/><Relationship Id="rId1928" Type="http://schemas.openxmlformats.org/officeDocument/2006/relationships/hyperlink" Target="https://twitter.com/abalobi_app" TargetMode="External"/><Relationship Id="rId3350" Type="http://schemas.openxmlformats.org/officeDocument/2006/relationships/hyperlink" Target="https://www.facebook.com/schoolapcom-312442789143317/" TargetMode="External"/><Relationship Id="rId271" Type="http://schemas.openxmlformats.org/officeDocument/2006/relationships/hyperlink" Target="https://twitter.com/Naked_insurance" TargetMode="External"/><Relationship Id="rId3003" Type="http://schemas.openxmlformats.org/officeDocument/2006/relationships/hyperlink" Target="https://twitter.com/helveticgroup?lang=en" TargetMode="External"/><Relationship Id="rId4401" Type="http://schemas.openxmlformats.org/officeDocument/2006/relationships/hyperlink" Target="https://twitter.com/takatakasol?lang=en" TargetMode="External"/><Relationship Id="rId7971" Type="http://schemas.openxmlformats.org/officeDocument/2006/relationships/hyperlink" Target="https://www.linkedin.com/company/plp-group" TargetMode="External"/><Relationship Id="rId6573" Type="http://schemas.openxmlformats.org/officeDocument/2006/relationships/hyperlink" Target="http://www.pledge51.com/" TargetMode="External"/><Relationship Id="rId7624" Type="http://schemas.openxmlformats.org/officeDocument/2006/relationships/hyperlink" Target="https://www.linkedin.com/company/geekasoft-it-solutions/about/" TargetMode="External"/><Relationship Id="rId2769" Type="http://schemas.openxmlformats.org/officeDocument/2006/relationships/hyperlink" Target="https://www.facebook.com/impalacoinltd" TargetMode="External"/><Relationship Id="rId5175" Type="http://schemas.openxmlformats.org/officeDocument/2006/relationships/hyperlink" Target="https://www.linkedin.com/company/khayal-studio-llc" TargetMode="External"/><Relationship Id="rId6226" Type="http://schemas.openxmlformats.org/officeDocument/2006/relationships/hyperlink" Target="https://www.facebook.com/eacrecycling/" TargetMode="External"/><Relationship Id="rId6640" Type="http://schemas.openxmlformats.org/officeDocument/2006/relationships/hyperlink" Target="http://mastersofplay.com/" TargetMode="External"/><Relationship Id="rId1785" Type="http://schemas.openxmlformats.org/officeDocument/2006/relationships/hyperlink" Target="https://www.avonhealthcare.com/" TargetMode="External"/><Relationship Id="rId2836" Type="http://schemas.openxmlformats.org/officeDocument/2006/relationships/hyperlink" Target="https://twitter.com/flyh2" TargetMode="External"/><Relationship Id="rId4191" Type="http://schemas.openxmlformats.org/officeDocument/2006/relationships/hyperlink" Target="https://senditoo.com/" TargetMode="External"/><Relationship Id="rId5242" Type="http://schemas.openxmlformats.org/officeDocument/2006/relationships/hyperlink" Target="https://www.facebook.com/Belshifa/" TargetMode="External"/><Relationship Id="rId8398" Type="http://schemas.openxmlformats.org/officeDocument/2006/relationships/hyperlink" Target="https://www.linkedin.com/company/avoowner/about/" TargetMode="External"/><Relationship Id="rId77" Type="http://schemas.openxmlformats.org/officeDocument/2006/relationships/hyperlink" Target="https://twitter.com/pegghana" TargetMode="External"/><Relationship Id="rId808" Type="http://schemas.openxmlformats.org/officeDocument/2006/relationships/hyperlink" Target="https://twitter.com/7keema1?lang=en" TargetMode="External"/><Relationship Id="rId1438" Type="http://schemas.openxmlformats.org/officeDocument/2006/relationships/hyperlink" Target="https://tsaron.com/contract.html" TargetMode="External"/><Relationship Id="rId8465" Type="http://schemas.openxmlformats.org/officeDocument/2006/relationships/hyperlink" Target="http://www.non-fiction.co.za/school" TargetMode="External"/><Relationship Id="rId1852" Type="http://schemas.openxmlformats.org/officeDocument/2006/relationships/hyperlink" Target="https://www.linkedin.com/company/christopher's-&amp;-co./" TargetMode="External"/><Relationship Id="rId2903" Type="http://schemas.openxmlformats.org/officeDocument/2006/relationships/hyperlink" Target="https://twitter.com/gozemtg?lang=en" TargetMode="External"/><Relationship Id="rId7067" Type="http://schemas.openxmlformats.org/officeDocument/2006/relationships/hyperlink" Target="https://www.signaleats.com/" TargetMode="External"/><Relationship Id="rId7481" Type="http://schemas.openxmlformats.org/officeDocument/2006/relationships/hyperlink" Target="https://www.linkedin.com/company/information-guide-africa/about/" TargetMode="External"/><Relationship Id="rId8118" Type="http://schemas.openxmlformats.org/officeDocument/2006/relationships/hyperlink" Target="https://www.facebook.com/forjVR/" TargetMode="External"/><Relationship Id="rId1505" Type="http://schemas.openxmlformats.org/officeDocument/2006/relationships/hyperlink" Target="https://www.facebook.com/dioolapp" TargetMode="External"/><Relationship Id="rId6083" Type="http://schemas.openxmlformats.org/officeDocument/2006/relationships/hyperlink" Target="https://simpauldesign.com/" TargetMode="External"/><Relationship Id="rId7134" Type="http://schemas.openxmlformats.org/officeDocument/2006/relationships/hyperlink" Target="http://twitter.com/Jobsinnigeria_" TargetMode="External"/><Relationship Id="rId8532" Type="http://schemas.openxmlformats.org/officeDocument/2006/relationships/hyperlink" Target="https://tenebrislab.com/" TargetMode="External"/><Relationship Id="rId3677" Type="http://schemas.openxmlformats.org/officeDocument/2006/relationships/hyperlink" Target="http://www.facebook.com/MyCash" TargetMode="External"/><Relationship Id="rId4728" Type="http://schemas.openxmlformats.org/officeDocument/2006/relationships/hyperlink" Target="https://www.linkedin.com/company/watucredit" TargetMode="External"/><Relationship Id="rId598" Type="http://schemas.openxmlformats.org/officeDocument/2006/relationships/hyperlink" Target="https://www.facebook.com/ozowpay/" TargetMode="External"/><Relationship Id="rId2279" Type="http://schemas.openxmlformats.org/officeDocument/2006/relationships/hyperlink" Target="https://twitter.com/clinicPesa" TargetMode="External"/><Relationship Id="rId2693" Type="http://schemas.openxmlformats.org/officeDocument/2006/relationships/hyperlink" Target="https://twitter.com/esoko" TargetMode="External"/><Relationship Id="rId3744" Type="http://schemas.openxmlformats.org/officeDocument/2006/relationships/hyperlink" Target="http://ocharge.co.ke/" TargetMode="External"/><Relationship Id="rId6150" Type="http://schemas.openxmlformats.org/officeDocument/2006/relationships/hyperlink" Target="https://linkedin.com/company/eazzylabs" TargetMode="External"/><Relationship Id="rId7201" Type="http://schemas.openxmlformats.org/officeDocument/2006/relationships/hyperlink" Target="https://techsavvyng.com/" TargetMode="External"/><Relationship Id="rId665" Type="http://schemas.openxmlformats.org/officeDocument/2006/relationships/hyperlink" Target="http://tupuca.com/en/" TargetMode="External"/><Relationship Id="rId1295" Type="http://schemas.openxmlformats.org/officeDocument/2006/relationships/hyperlink" Target="https://www.fawaterk.com/en/" TargetMode="External"/><Relationship Id="rId2346" Type="http://schemas.openxmlformats.org/officeDocument/2006/relationships/hyperlink" Target="https://www.linkedin.com/company/cryptosavannah/about/" TargetMode="External"/><Relationship Id="rId2760" Type="http://schemas.openxmlformats.org/officeDocument/2006/relationships/hyperlink" Target="https://twitter.com/farmerline" TargetMode="External"/><Relationship Id="rId3811" Type="http://schemas.openxmlformats.org/officeDocument/2006/relationships/hyperlink" Target="https://www.linkedin.com/company/otchitanda/" TargetMode="External"/><Relationship Id="rId6967" Type="http://schemas.openxmlformats.org/officeDocument/2006/relationships/hyperlink" Target="https://www.facebook.com/saveandbuy.ng" TargetMode="External"/><Relationship Id="rId318" Type="http://schemas.openxmlformats.org/officeDocument/2006/relationships/hyperlink" Target="https://eventtus.com/" TargetMode="External"/><Relationship Id="rId732" Type="http://schemas.openxmlformats.org/officeDocument/2006/relationships/hyperlink" Target="http://www.eventerprise.com/" TargetMode="External"/><Relationship Id="rId1362" Type="http://schemas.openxmlformats.org/officeDocument/2006/relationships/hyperlink" Target="https://www.linkedin.com/company/kudimoney/" TargetMode="External"/><Relationship Id="rId2413" Type="http://schemas.openxmlformats.org/officeDocument/2006/relationships/hyperlink" Target="https://www.facebook.com/dabadoc" TargetMode="External"/><Relationship Id="rId5569" Type="http://schemas.openxmlformats.org/officeDocument/2006/relationships/hyperlink" Target="https://twitter.com/mobilewebghana" TargetMode="External"/><Relationship Id="rId9026" Type="http://schemas.openxmlformats.org/officeDocument/2006/relationships/hyperlink" Target="http://www.artcaffe.co.ke/" TargetMode="External"/><Relationship Id="rId1015" Type="http://schemas.openxmlformats.org/officeDocument/2006/relationships/hyperlink" Target="https://gbarena.com/" TargetMode="External"/><Relationship Id="rId4585" Type="http://schemas.openxmlformats.org/officeDocument/2006/relationships/hyperlink" Target="https://twitter.com/UnicornBitex" TargetMode="External"/><Relationship Id="rId5983" Type="http://schemas.openxmlformats.org/officeDocument/2006/relationships/hyperlink" Target="https://www.facebook.com/KidogoECD" TargetMode="External"/><Relationship Id="rId8042" Type="http://schemas.openxmlformats.org/officeDocument/2006/relationships/hyperlink" Target="https://www.twitter.com/denariicfo" TargetMode="External"/><Relationship Id="rId3187" Type="http://schemas.openxmlformats.org/officeDocument/2006/relationships/hyperlink" Target="https://www.kweseiflix.com/" TargetMode="External"/><Relationship Id="rId4238" Type="http://schemas.openxmlformats.org/officeDocument/2006/relationships/hyperlink" Target="http://sureswipe.co.za/" TargetMode="External"/><Relationship Id="rId5636" Type="http://schemas.openxmlformats.org/officeDocument/2006/relationships/hyperlink" Target="http://farmula.io/" TargetMode="External"/><Relationship Id="rId4652" Type="http://schemas.openxmlformats.org/officeDocument/2006/relationships/hyperlink" Target="https://www.facebook.com/pages/category/Agriculture/VetsArk-200155280633538/" TargetMode="External"/><Relationship Id="rId5703" Type="http://schemas.openxmlformats.org/officeDocument/2006/relationships/hyperlink" Target="https://twitter.com/hashtag/akiira" TargetMode="External"/><Relationship Id="rId8859" Type="http://schemas.openxmlformats.org/officeDocument/2006/relationships/hyperlink" Target="https://twitter.com/EnkoEd?ref_src=twsrc%5Egoogle%7Ctwcamp%5Eserp%7Ctwgr%5Eauthor" TargetMode="External"/><Relationship Id="rId175" Type="http://schemas.openxmlformats.org/officeDocument/2006/relationships/hyperlink" Target="https://wefarm.org/" TargetMode="External"/><Relationship Id="rId3254" Type="http://schemas.openxmlformats.org/officeDocument/2006/relationships/hyperlink" Target="https://kisua.com/" TargetMode="External"/><Relationship Id="rId4305" Type="http://schemas.openxmlformats.org/officeDocument/2006/relationships/hyperlink" Target="https://lu.linkedin.com/company/student-finance-africa" TargetMode="External"/><Relationship Id="rId7875" Type="http://schemas.openxmlformats.org/officeDocument/2006/relationships/hyperlink" Target="https://www.linkedin.com/company-beta/10542648/" TargetMode="External"/><Relationship Id="rId8926" Type="http://schemas.openxmlformats.org/officeDocument/2006/relationships/hyperlink" Target="http://www.koolawaters.co.ke/" TargetMode="External"/><Relationship Id="rId2270" Type="http://schemas.openxmlformats.org/officeDocument/2006/relationships/hyperlink" Target="https://www.facebook.com/Congo-Business-Network-461614090638792/" TargetMode="External"/><Relationship Id="rId3321" Type="http://schemas.openxmlformats.org/officeDocument/2006/relationships/hyperlink" Target="http://maishameds.org/" TargetMode="External"/><Relationship Id="rId6477" Type="http://schemas.openxmlformats.org/officeDocument/2006/relationships/hyperlink" Target="https://www.buypower.ng/" TargetMode="External"/><Relationship Id="rId6891" Type="http://schemas.openxmlformats.org/officeDocument/2006/relationships/hyperlink" Target="https://www.linkedin.com/company/my-medicines-com/" TargetMode="External"/><Relationship Id="rId7528" Type="http://schemas.openxmlformats.org/officeDocument/2006/relationships/hyperlink" Target="https://www.twitter.com/probitybooks" TargetMode="External"/><Relationship Id="rId7942" Type="http://schemas.openxmlformats.org/officeDocument/2006/relationships/hyperlink" Target="https://www.facebook.com/businessoptics" TargetMode="External"/><Relationship Id="rId242" Type="http://schemas.openxmlformats.org/officeDocument/2006/relationships/hyperlink" Target="http://fintec.group/" TargetMode="External"/><Relationship Id="rId5079" Type="http://schemas.openxmlformats.org/officeDocument/2006/relationships/hyperlink" Target="https://www.facebook.com/DailyMedicalinfo/" TargetMode="External"/><Relationship Id="rId5493" Type="http://schemas.openxmlformats.org/officeDocument/2006/relationships/hyperlink" Target="https://www.facebook.com/TheINVESTMENTPeople/?fref=ts" TargetMode="External"/><Relationship Id="rId6544" Type="http://schemas.openxmlformats.org/officeDocument/2006/relationships/hyperlink" Target="https://twitter.com/waploadedapp" TargetMode="External"/><Relationship Id="rId1689" Type="http://schemas.openxmlformats.org/officeDocument/2006/relationships/hyperlink" Target="https://bismart.co.ke/" TargetMode="External"/><Relationship Id="rId4095" Type="http://schemas.openxmlformats.org/officeDocument/2006/relationships/hyperlink" Target="https://twitter.com/ridelinkltd" TargetMode="External"/><Relationship Id="rId5146" Type="http://schemas.openxmlformats.org/officeDocument/2006/relationships/hyperlink" Target="http://dilenytech.com/" TargetMode="External"/><Relationship Id="rId5560" Type="http://schemas.openxmlformats.org/officeDocument/2006/relationships/hyperlink" Target="https://www.linkedin.com/company/bookadoc/" TargetMode="External"/><Relationship Id="rId4162" Type="http://schemas.openxmlformats.org/officeDocument/2006/relationships/hyperlink" Target="https://satoshicentre.tech/" TargetMode="External"/><Relationship Id="rId5213" Type="http://schemas.openxmlformats.org/officeDocument/2006/relationships/hyperlink" Target="http://www.facebook.com/tayary.egy/" TargetMode="External"/><Relationship Id="rId6611" Type="http://schemas.openxmlformats.org/officeDocument/2006/relationships/hyperlink" Target="https://www.linkedin.com/company/nigeria-news/about/" TargetMode="External"/><Relationship Id="rId8369" Type="http://schemas.openxmlformats.org/officeDocument/2006/relationships/hyperlink" Target="https://kukuracapital.com/" TargetMode="External"/><Relationship Id="rId1756" Type="http://schemas.openxmlformats.org/officeDocument/2006/relationships/hyperlink" Target="https://www.facebook.com/UBABILuxuryVanPooling/" TargetMode="External"/><Relationship Id="rId2807" Type="http://schemas.openxmlformats.org/officeDocument/2006/relationships/hyperlink" Target="https://www.twitter.com/nexus_answers" TargetMode="External"/><Relationship Id="rId8783" Type="http://schemas.openxmlformats.org/officeDocument/2006/relationships/hyperlink" Target="http://www.facebook.com/ilearnafrica/" TargetMode="External"/><Relationship Id="rId48" Type="http://schemas.openxmlformats.org/officeDocument/2006/relationships/hyperlink" Target="https://www.carepay.com/" TargetMode="External"/><Relationship Id="rId1409" Type="http://schemas.openxmlformats.org/officeDocument/2006/relationships/hyperlink" Target="https://twitter.com/alphotazifarms" TargetMode="External"/><Relationship Id="rId1823" Type="http://schemas.openxmlformats.org/officeDocument/2006/relationships/hyperlink" Target="https://awabike.com/" TargetMode="External"/><Relationship Id="rId4979" Type="http://schemas.openxmlformats.org/officeDocument/2006/relationships/hyperlink" Target="https://www.linkedin.com/company/5338059/" TargetMode="External"/><Relationship Id="rId7385" Type="http://schemas.openxmlformats.org/officeDocument/2006/relationships/hyperlink" Target="https://twitter.com/afribary" TargetMode="External"/><Relationship Id="rId8436" Type="http://schemas.openxmlformats.org/officeDocument/2006/relationships/hyperlink" Target="http://www.iqmates.com/" TargetMode="External"/><Relationship Id="rId8850" Type="http://schemas.openxmlformats.org/officeDocument/2006/relationships/hyperlink" Target="http://chitosaneg.com/" TargetMode="External"/><Relationship Id="rId3995" Type="http://schemas.openxmlformats.org/officeDocument/2006/relationships/hyperlink" Target="https://www.facebook.com/PropertyFoxSA/?ref=bookmarks" TargetMode="External"/><Relationship Id="rId7038" Type="http://schemas.openxmlformats.org/officeDocument/2006/relationships/hyperlink" Target="https://twitter.com/hello_miduman" TargetMode="External"/><Relationship Id="rId7452" Type="http://schemas.openxmlformats.org/officeDocument/2006/relationships/hyperlink" Target="https://www.facebook.com/frienditeplus" TargetMode="External"/><Relationship Id="rId8503" Type="http://schemas.openxmlformats.org/officeDocument/2006/relationships/hyperlink" Target="https://www.facebook.com/pg/FreiUnleashYourBrand/" TargetMode="External"/><Relationship Id="rId2597" Type="http://schemas.openxmlformats.org/officeDocument/2006/relationships/hyperlink" Target="http://www.futuremed.com/" TargetMode="External"/><Relationship Id="rId3648" Type="http://schemas.openxmlformats.org/officeDocument/2006/relationships/hyperlink" Target="http://www.payconnect.co.ke/" TargetMode="External"/><Relationship Id="rId6054" Type="http://schemas.openxmlformats.org/officeDocument/2006/relationships/hyperlink" Target="https://www.linkedin.com/company/next-generation-sports" TargetMode="External"/><Relationship Id="rId7105" Type="http://schemas.openxmlformats.org/officeDocument/2006/relationships/hyperlink" Target="https://www.twitter.com/flexisaf" TargetMode="External"/><Relationship Id="rId569" Type="http://schemas.openxmlformats.org/officeDocument/2006/relationships/hyperlink" Target="https://www.linkedin.com/company/brimore/" TargetMode="External"/><Relationship Id="rId983" Type="http://schemas.openxmlformats.org/officeDocument/2006/relationships/hyperlink" Target="https://www.facebook.com/theKorapay/" TargetMode="External"/><Relationship Id="rId1199" Type="http://schemas.openxmlformats.org/officeDocument/2006/relationships/hyperlink" Target="https://www.bluebic.com/" TargetMode="External"/><Relationship Id="rId2664" Type="http://schemas.openxmlformats.org/officeDocument/2006/relationships/hyperlink" Target="https://www.etudesk.com/" TargetMode="External"/><Relationship Id="rId5070" Type="http://schemas.openxmlformats.org/officeDocument/2006/relationships/hyperlink" Target="http://www.linkedin.com/company/nilecode" TargetMode="External"/><Relationship Id="rId6121" Type="http://schemas.openxmlformats.org/officeDocument/2006/relationships/hyperlink" Target="https://twitter.com/LittleRideKE" TargetMode="External"/><Relationship Id="rId636" Type="http://schemas.openxmlformats.org/officeDocument/2006/relationships/hyperlink" Target="http://www.icommunity-app.com/" TargetMode="External"/><Relationship Id="rId1266" Type="http://schemas.openxmlformats.org/officeDocument/2006/relationships/hyperlink" Target="http://tombeely.com/" TargetMode="External"/><Relationship Id="rId2317" Type="http://schemas.openxmlformats.org/officeDocument/2006/relationships/hyperlink" Target="https://www.cradle.co.za/about" TargetMode="External"/><Relationship Id="rId3715" Type="http://schemas.openxmlformats.org/officeDocument/2006/relationships/hyperlink" Target="http://twitter.com/nextprotein" TargetMode="External"/><Relationship Id="rId8293" Type="http://schemas.openxmlformats.org/officeDocument/2006/relationships/hyperlink" Target="http://www.hellocavalry.com/" TargetMode="External"/><Relationship Id="rId1680" Type="http://schemas.openxmlformats.org/officeDocument/2006/relationships/hyperlink" Target="https://www.linkedin.com/company/asilimia/about/" TargetMode="External"/><Relationship Id="rId2731" Type="http://schemas.openxmlformats.org/officeDocument/2006/relationships/hyperlink" Target="https://twitter.com/fairmoney_ng" TargetMode="External"/><Relationship Id="rId5887" Type="http://schemas.openxmlformats.org/officeDocument/2006/relationships/hyperlink" Target="http://www.linkedin.com/company/1773785" TargetMode="External"/><Relationship Id="rId6938" Type="http://schemas.openxmlformats.org/officeDocument/2006/relationships/hyperlink" Target="https://www.facebook.com/Afrimash/" TargetMode="External"/><Relationship Id="rId703" Type="http://schemas.openxmlformats.org/officeDocument/2006/relationships/hyperlink" Target="https://www.facebook.com/vetcode/" TargetMode="External"/><Relationship Id="rId1333" Type="http://schemas.openxmlformats.org/officeDocument/2006/relationships/hyperlink" Target="https://www.sweetkiwiyogurt.com/" TargetMode="External"/><Relationship Id="rId4489" Type="http://schemas.openxmlformats.org/officeDocument/2006/relationships/hyperlink" Target="https://www.linkedin.com/company/tora-africa" TargetMode="External"/><Relationship Id="rId5954" Type="http://schemas.openxmlformats.org/officeDocument/2006/relationships/hyperlink" Target="http://www.kachwanya.com/" TargetMode="External"/><Relationship Id="rId8360" Type="http://schemas.openxmlformats.org/officeDocument/2006/relationships/hyperlink" Target="https://www.linkedin.com/company/shandapa-com/" TargetMode="External"/><Relationship Id="rId1400" Type="http://schemas.openxmlformats.org/officeDocument/2006/relationships/hyperlink" Target="http://facebook.com/spurbuddy" TargetMode="External"/><Relationship Id="rId4556" Type="http://schemas.openxmlformats.org/officeDocument/2006/relationships/hyperlink" Target="https://www.linkedin.com/company/ubongo-limited" TargetMode="External"/><Relationship Id="rId4970" Type="http://schemas.openxmlformats.org/officeDocument/2006/relationships/hyperlink" Target="https://www.facebook.com/elmasna3" TargetMode="External"/><Relationship Id="rId5607" Type="http://schemas.openxmlformats.org/officeDocument/2006/relationships/hyperlink" Target="http://twitter.com/Poll_Afrique" TargetMode="External"/><Relationship Id="rId8013" Type="http://schemas.openxmlformats.org/officeDocument/2006/relationships/hyperlink" Target="https://twitter.com/khulaapp" TargetMode="External"/><Relationship Id="rId3158" Type="http://schemas.openxmlformats.org/officeDocument/2006/relationships/hyperlink" Target="https://www.facebook.com/ISpaniGroup/" TargetMode="External"/><Relationship Id="rId3572" Type="http://schemas.openxmlformats.org/officeDocument/2006/relationships/hyperlink" Target="https://www.facebook.com/micromaxindia" TargetMode="External"/><Relationship Id="rId4209" Type="http://schemas.openxmlformats.org/officeDocument/2006/relationships/hyperlink" Target="https://shieldfy.io/" TargetMode="External"/><Relationship Id="rId4623" Type="http://schemas.openxmlformats.org/officeDocument/2006/relationships/hyperlink" Target="https://www.linkedin.com/company/vesicash/about/" TargetMode="External"/><Relationship Id="rId7779" Type="http://schemas.openxmlformats.org/officeDocument/2006/relationships/hyperlink" Target="http://www.isearchplant.co.za/" TargetMode="External"/><Relationship Id="rId493" Type="http://schemas.openxmlformats.org/officeDocument/2006/relationships/hyperlink" Target="https://www.facebook.com/safeboda/" TargetMode="External"/><Relationship Id="rId2174" Type="http://schemas.openxmlformats.org/officeDocument/2006/relationships/hyperlink" Target="https://aid.technology/" TargetMode="External"/><Relationship Id="rId3225" Type="http://schemas.openxmlformats.org/officeDocument/2006/relationships/hyperlink" Target="https://twitter.com/kalejob" TargetMode="External"/><Relationship Id="rId6795" Type="http://schemas.openxmlformats.org/officeDocument/2006/relationships/hyperlink" Target="https://twitter.com/DIYLawNG" TargetMode="External"/><Relationship Id="rId146" Type="http://schemas.openxmlformats.org/officeDocument/2006/relationships/hyperlink" Target="https://www.facebook.com/pg/Lidyadotco/about/?ref=page_internal" TargetMode="External"/><Relationship Id="rId560" Type="http://schemas.openxmlformats.org/officeDocument/2006/relationships/hyperlink" Target="https://www.shezlong.com/" TargetMode="External"/><Relationship Id="rId1190" Type="http://schemas.openxmlformats.org/officeDocument/2006/relationships/hyperlink" Target="https://www.linkedin.com/company/elimu-kenya" TargetMode="External"/><Relationship Id="rId2241" Type="http://schemas.openxmlformats.org/officeDocument/2006/relationships/hyperlink" Target="https://cleancity.social/" TargetMode="External"/><Relationship Id="rId5397" Type="http://schemas.openxmlformats.org/officeDocument/2006/relationships/hyperlink" Target="https://facebook.com/countrytalesofficial" TargetMode="External"/><Relationship Id="rId6448" Type="http://schemas.openxmlformats.org/officeDocument/2006/relationships/hyperlink" Target="https://www.facebook.com/SavvyRidersKenya/" TargetMode="External"/><Relationship Id="rId7846" Type="http://schemas.openxmlformats.org/officeDocument/2006/relationships/hyperlink" Target="http://fomo.travel/" TargetMode="External"/><Relationship Id="rId213" Type="http://schemas.openxmlformats.org/officeDocument/2006/relationships/hyperlink" Target="https://www.facebook.com/cars45" TargetMode="External"/><Relationship Id="rId6862" Type="http://schemas.openxmlformats.org/officeDocument/2006/relationships/hyperlink" Target="https://twitter.com/doingsoon" TargetMode="External"/><Relationship Id="rId7913" Type="http://schemas.openxmlformats.org/officeDocument/2006/relationships/hyperlink" Target="http://www.wallettec.com/" TargetMode="External"/><Relationship Id="rId4066" Type="http://schemas.openxmlformats.org/officeDocument/2006/relationships/hyperlink" Target="https://www.linkedin.com/company/3250868/" TargetMode="External"/><Relationship Id="rId5464" Type="http://schemas.openxmlformats.org/officeDocument/2006/relationships/hyperlink" Target="https://www.facebook.com/bluconyx" TargetMode="External"/><Relationship Id="rId6515" Type="http://schemas.openxmlformats.org/officeDocument/2006/relationships/hyperlink" Target="https://www.facebook.com/maocular" TargetMode="External"/><Relationship Id="rId4480" Type="http://schemas.openxmlformats.org/officeDocument/2006/relationships/hyperlink" Target="http://www.tirhal.net/" TargetMode="External"/><Relationship Id="rId5117" Type="http://schemas.openxmlformats.org/officeDocument/2006/relationships/hyperlink" Target="https://twitter.com/getscl" TargetMode="External"/><Relationship Id="rId5531" Type="http://schemas.openxmlformats.org/officeDocument/2006/relationships/hyperlink" Target="https://www.facebook.com/marketexpressgh" TargetMode="External"/><Relationship Id="rId8687" Type="http://schemas.openxmlformats.org/officeDocument/2006/relationships/hyperlink" Target="https://twitter.com/creativesxpress" TargetMode="External"/><Relationship Id="rId1727" Type="http://schemas.openxmlformats.org/officeDocument/2006/relationships/hyperlink" Target="https://twitter.com/getboda?lang=en" TargetMode="External"/><Relationship Id="rId3082" Type="http://schemas.openxmlformats.org/officeDocument/2006/relationships/hyperlink" Target="https://twitter.com/houseme" TargetMode="External"/><Relationship Id="rId4133" Type="http://schemas.openxmlformats.org/officeDocument/2006/relationships/hyperlink" Target="https://www.facebook.com/Ruzivo/" TargetMode="External"/><Relationship Id="rId7289" Type="http://schemas.openxmlformats.org/officeDocument/2006/relationships/hyperlink" Target="http://www.facebook.com/NaijaJobs" TargetMode="External"/><Relationship Id="rId8754" Type="http://schemas.openxmlformats.org/officeDocument/2006/relationships/hyperlink" Target="http://www.villageoflakessafaris.com/" TargetMode="External"/><Relationship Id="rId19" Type="http://schemas.openxmlformats.org/officeDocument/2006/relationships/hyperlink" Target="http://twitter.com/dlightdesign" TargetMode="External"/><Relationship Id="rId3899" Type="http://schemas.openxmlformats.org/officeDocument/2006/relationships/hyperlink" Target="https://www.facebook.com/peblruc/" TargetMode="External"/><Relationship Id="rId4200" Type="http://schemas.openxmlformats.org/officeDocument/2006/relationships/hyperlink" Target="http://www.linkedin.com/company/shelter-afrique" TargetMode="External"/><Relationship Id="rId7356" Type="http://schemas.openxmlformats.org/officeDocument/2006/relationships/hyperlink" Target="https://facebook.com/kodegenic" TargetMode="External"/><Relationship Id="rId7770" Type="http://schemas.openxmlformats.org/officeDocument/2006/relationships/hyperlink" Target="https://twitter.com/RyonicInd" TargetMode="External"/><Relationship Id="rId8407" Type="http://schemas.openxmlformats.org/officeDocument/2006/relationships/hyperlink" Target="https://lulabuild.com/" TargetMode="External"/><Relationship Id="rId6372" Type="http://schemas.openxmlformats.org/officeDocument/2006/relationships/hyperlink" Target="http://www.techexquisite.com/" TargetMode="External"/><Relationship Id="rId7009" Type="http://schemas.openxmlformats.org/officeDocument/2006/relationships/hyperlink" Target="https://www.facebook.com/alosfarm/" TargetMode="External"/><Relationship Id="rId7423" Type="http://schemas.openxmlformats.org/officeDocument/2006/relationships/hyperlink" Target="https://www.linkedin.com/company/3al-universal-trade/about/" TargetMode="External"/><Relationship Id="rId8821" Type="http://schemas.openxmlformats.org/officeDocument/2006/relationships/hyperlink" Target="http://www.facebook.com/mypaddiapp" TargetMode="External"/><Relationship Id="rId3966" Type="http://schemas.openxmlformats.org/officeDocument/2006/relationships/hyperlink" Target="https://www.linkedin.com/company/ridesafe/" TargetMode="External"/><Relationship Id="rId6025" Type="http://schemas.openxmlformats.org/officeDocument/2006/relationships/hyperlink" Target="https://www.facebook.com/medbitkenya/" TargetMode="External"/><Relationship Id="rId3" Type="http://schemas.openxmlformats.org/officeDocument/2006/relationships/hyperlink" Target="https://twitter.com/Jumia_Group" TargetMode="External"/><Relationship Id="rId887" Type="http://schemas.openxmlformats.org/officeDocument/2006/relationships/hyperlink" Target="https://twitter.com/jumpinrides" TargetMode="External"/><Relationship Id="rId2568" Type="http://schemas.openxmlformats.org/officeDocument/2006/relationships/hyperlink" Target="https://twitter.com/easyshopltd" TargetMode="External"/><Relationship Id="rId2982" Type="http://schemas.openxmlformats.org/officeDocument/2006/relationships/hyperlink" Target="https://www.linkedin.com/company/growsel/" TargetMode="External"/><Relationship Id="rId3619" Type="http://schemas.openxmlformats.org/officeDocument/2006/relationships/hyperlink" Target="https://mookh.com/" TargetMode="External"/><Relationship Id="rId5041" Type="http://schemas.openxmlformats.org/officeDocument/2006/relationships/hyperlink" Target="https://realestate.eg/" TargetMode="External"/><Relationship Id="rId8197" Type="http://schemas.openxmlformats.org/officeDocument/2006/relationships/hyperlink" Target="https://www.linkedin.com/company/shopstar-gmbh" TargetMode="External"/><Relationship Id="rId954" Type="http://schemas.openxmlformats.org/officeDocument/2006/relationships/hyperlink" Target="https://hashtagourstories.com/" TargetMode="External"/><Relationship Id="rId1584" Type="http://schemas.openxmlformats.org/officeDocument/2006/relationships/hyperlink" Target="https://www.linkedin.com/company/akoobooks-audio/" TargetMode="External"/><Relationship Id="rId2635" Type="http://schemas.openxmlformats.org/officeDocument/2006/relationships/hyperlink" Target="https://www.emguidance.com/" TargetMode="External"/><Relationship Id="rId607" Type="http://schemas.openxmlformats.org/officeDocument/2006/relationships/hyperlink" Target="https://www.facebook.com/pg/TelimanMali/ads/?ref=page_internal" TargetMode="External"/><Relationship Id="rId1237" Type="http://schemas.openxmlformats.org/officeDocument/2006/relationships/hyperlink" Target="https://twitter.com/tap_snapp" TargetMode="External"/><Relationship Id="rId1651" Type="http://schemas.openxmlformats.org/officeDocument/2006/relationships/hyperlink" Target="https://www.facebook.com/chura.co.ke/" TargetMode="External"/><Relationship Id="rId2702" Type="http://schemas.openxmlformats.org/officeDocument/2006/relationships/hyperlink" Target="https://www.farmgate.africa/" TargetMode="External"/><Relationship Id="rId5858" Type="http://schemas.openxmlformats.org/officeDocument/2006/relationships/hyperlink" Target="https://facebook.com/greencharKE" TargetMode="External"/><Relationship Id="rId6909" Type="http://schemas.openxmlformats.org/officeDocument/2006/relationships/hyperlink" Target="https://www.facebook.com/ampz.tv" TargetMode="External"/><Relationship Id="rId8264" Type="http://schemas.openxmlformats.org/officeDocument/2006/relationships/hyperlink" Target="https://www.linkedin.com/company/earlybird-educare-work/about/" TargetMode="External"/><Relationship Id="rId1304" Type="http://schemas.openxmlformats.org/officeDocument/2006/relationships/hyperlink" Target="https://www.facebook.com/funtrench/" TargetMode="External"/><Relationship Id="rId4874" Type="http://schemas.openxmlformats.org/officeDocument/2006/relationships/hyperlink" Target="https://www.linkedin.com/company/z-pos/" TargetMode="External"/><Relationship Id="rId7280" Type="http://schemas.openxmlformats.org/officeDocument/2006/relationships/hyperlink" Target="https://facebook.com/theshawsec." TargetMode="External"/><Relationship Id="rId8331" Type="http://schemas.openxmlformats.org/officeDocument/2006/relationships/hyperlink" Target="https://www.linkedin.com/company/cryptanalysis/" TargetMode="External"/><Relationship Id="rId3476" Type="http://schemas.openxmlformats.org/officeDocument/2006/relationships/hyperlink" Target="https://www.m4jam.com/" TargetMode="External"/><Relationship Id="rId4527" Type="http://schemas.openxmlformats.org/officeDocument/2006/relationships/hyperlink" Target="https://www.webuycars.co.za/" TargetMode="External"/><Relationship Id="rId5925" Type="http://schemas.openxmlformats.org/officeDocument/2006/relationships/hyperlink" Target="https://www.facebook.com/JacarandaHealth" TargetMode="External"/><Relationship Id="rId10" Type="http://schemas.openxmlformats.org/officeDocument/2006/relationships/hyperlink" Target="https://www.linkedin.com/company/takealot/" TargetMode="External"/><Relationship Id="rId397" Type="http://schemas.openxmlformats.org/officeDocument/2006/relationships/hyperlink" Target="https://www.linkedin.com/company/inclusivity-solutions/" TargetMode="External"/><Relationship Id="rId2078" Type="http://schemas.openxmlformats.org/officeDocument/2006/relationships/hyperlink" Target="https://www.linkedin.com/company/numida-technologies/about/" TargetMode="External"/><Relationship Id="rId2492" Type="http://schemas.openxmlformats.org/officeDocument/2006/relationships/hyperlink" Target="http://earlybird.co/" TargetMode="External"/><Relationship Id="rId3129" Type="http://schemas.openxmlformats.org/officeDocument/2006/relationships/hyperlink" Target="https://www.iotnxt.com/" TargetMode="External"/><Relationship Id="rId3890" Type="http://schemas.openxmlformats.org/officeDocument/2006/relationships/hyperlink" Target="https://www.linkedin.com/company/11467952/" TargetMode="External"/><Relationship Id="rId4941" Type="http://schemas.openxmlformats.org/officeDocument/2006/relationships/hyperlink" Target="https://linkedin.com/company/dw-designs-web-design-company-in-egypt/" TargetMode="External"/><Relationship Id="rId7000" Type="http://schemas.openxmlformats.org/officeDocument/2006/relationships/hyperlink" Target="https://www.linkedin.com/in/cartehub" TargetMode="External"/><Relationship Id="rId464" Type="http://schemas.openxmlformats.org/officeDocument/2006/relationships/hyperlink" Target="http://linkedin.com/company/flexclub" TargetMode="External"/><Relationship Id="rId1094" Type="http://schemas.openxmlformats.org/officeDocument/2006/relationships/hyperlink" Target="https://www.linkedin.com/company/thelulaloop/" TargetMode="External"/><Relationship Id="rId2145" Type="http://schemas.openxmlformats.org/officeDocument/2006/relationships/hyperlink" Target="https://twitter.com/agrosupplyug" TargetMode="External"/><Relationship Id="rId3543" Type="http://schemas.openxmlformats.org/officeDocument/2006/relationships/hyperlink" Target="https://med-afrique.com/" TargetMode="External"/><Relationship Id="rId6699" Type="http://schemas.openxmlformats.org/officeDocument/2006/relationships/hyperlink" Target="http://www.cloudware.ng/" TargetMode="External"/><Relationship Id="rId117" Type="http://schemas.openxmlformats.org/officeDocument/2006/relationships/hyperlink" Target="https://www.linkedin.com/company/mfs-africa/" TargetMode="External"/><Relationship Id="rId3610" Type="http://schemas.openxmlformats.org/officeDocument/2006/relationships/hyperlink" Target="https://www.linkedin.com/company/mon-artisan/about/" TargetMode="External"/><Relationship Id="rId6766" Type="http://schemas.openxmlformats.org/officeDocument/2006/relationships/hyperlink" Target="https://twitter.com/GatePass" TargetMode="External"/><Relationship Id="rId7817" Type="http://schemas.openxmlformats.org/officeDocument/2006/relationships/hyperlink" Target="http://www.instill.education/" TargetMode="External"/><Relationship Id="rId531" Type="http://schemas.openxmlformats.org/officeDocument/2006/relationships/hyperlink" Target="https://www.linkedin.com/company/next-gauge-inc-/about/" TargetMode="External"/><Relationship Id="rId1161" Type="http://schemas.openxmlformats.org/officeDocument/2006/relationships/hyperlink" Target="https://www.facebook.com/tozzaplus-971585629650083" TargetMode="External"/><Relationship Id="rId2212" Type="http://schemas.openxmlformats.org/officeDocument/2006/relationships/hyperlink" Target="https://www.facebook.com/DirectPayOnline/" TargetMode="External"/><Relationship Id="rId5368" Type="http://schemas.openxmlformats.org/officeDocument/2006/relationships/hyperlink" Target="https://www.facebook.com/MassiraOfficial" TargetMode="External"/><Relationship Id="rId5782" Type="http://schemas.openxmlformats.org/officeDocument/2006/relationships/hyperlink" Target="http://cyber.co.ke/" TargetMode="External"/><Relationship Id="rId6419" Type="http://schemas.openxmlformats.org/officeDocument/2006/relationships/hyperlink" Target="http://yum.co.ke/" TargetMode="External"/><Relationship Id="rId6833" Type="http://schemas.openxmlformats.org/officeDocument/2006/relationships/hyperlink" Target="https://www.facebook.com/devcenter/" TargetMode="External"/><Relationship Id="rId1978" Type="http://schemas.openxmlformats.org/officeDocument/2006/relationships/hyperlink" Target="https://www.facebook.com/bytemoney" TargetMode="External"/><Relationship Id="rId4384" Type="http://schemas.openxmlformats.org/officeDocument/2006/relationships/hyperlink" Target="https://www.linkedin.com/company/swiftlyglobal/" TargetMode="External"/><Relationship Id="rId5435" Type="http://schemas.openxmlformats.org/officeDocument/2006/relationships/hyperlink" Target="https://www.linkedin.com/company/syncommerce" TargetMode="External"/><Relationship Id="rId4037" Type="http://schemas.openxmlformats.org/officeDocument/2006/relationships/hyperlink" Target="http://www.quicket.co.za/" TargetMode="External"/><Relationship Id="rId4451" Type="http://schemas.openxmlformats.org/officeDocument/2006/relationships/hyperlink" Target="https://www.linkedin.com/company/thegroceryshop/about/" TargetMode="External"/><Relationship Id="rId5502" Type="http://schemas.openxmlformats.org/officeDocument/2006/relationships/hyperlink" Target="https://www.facebook.com/snoocode" TargetMode="External"/><Relationship Id="rId6900" Type="http://schemas.openxmlformats.org/officeDocument/2006/relationships/hyperlink" Target="http://facebook.com/QeturahHQ" TargetMode="External"/><Relationship Id="rId8658" Type="http://schemas.openxmlformats.org/officeDocument/2006/relationships/hyperlink" Target="https://twitter.com/GreenFormSol" TargetMode="External"/><Relationship Id="rId3053" Type="http://schemas.openxmlformats.org/officeDocument/2006/relationships/hyperlink" Target="https://www.linkedin.com/company/hicarbyecar/about/" TargetMode="External"/><Relationship Id="rId4104" Type="http://schemas.openxmlformats.org/officeDocument/2006/relationships/hyperlink" Target="https://twitter.com/riseupsummit" TargetMode="External"/><Relationship Id="rId3120" Type="http://schemas.openxmlformats.org/officeDocument/2006/relationships/hyperlink" Target="https://www.linkedin.com/company/innovation-management-research-institute-imri-/about/?viewAsMember=true" TargetMode="External"/><Relationship Id="rId6276" Type="http://schemas.openxmlformats.org/officeDocument/2006/relationships/hyperlink" Target="http://www.facebook.com/kytabuapp" TargetMode="External"/><Relationship Id="rId7674" Type="http://schemas.openxmlformats.org/officeDocument/2006/relationships/hyperlink" Target="http://tinyhearts.com.ng/" TargetMode="External"/><Relationship Id="rId8725" Type="http://schemas.openxmlformats.org/officeDocument/2006/relationships/hyperlink" Target="http://www.datatracker.co.za/" TargetMode="External"/><Relationship Id="rId6690" Type="http://schemas.openxmlformats.org/officeDocument/2006/relationships/hyperlink" Target="https://twitter.com/premiumtimesng" TargetMode="External"/><Relationship Id="rId7327" Type="http://schemas.openxmlformats.org/officeDocument/2006/relationships/hyperlink" Target="https://www.facebook.com/mouthytech/" TargetMode="External"/><Relationship Id="rId7741" Type="http://schemas.openxmlformats.org/officeDocument/2006/relationships/hyperlink" Target="https://www.facebook.com/163167703767077_1058875404196298" TargetMode="External"/><Relationship Id="rId2886" Type="http://schemas.openxmlformats.org/officeDocument/2006/relationships/hyperlink" Target="https://www.fuzu.com/uganda" TargetMode="External"/><Relationship Id="rId3937" Type="http://schemas.openxmlformats.org/officeDocument/2006/relationships/hyperlink" Target="https://twitter.com/pikiwash" TargetMode="External"/><Relationship Id="rId5292" Type="http://schemas.openxmlformats.org/officeDocument/2006/relationships/hyperlink" Target="http://filsekka.net/" TargetMode="External"/><Relationship Id="rId6343" Type="http://schemas.openxmlformats.org/officeDocument/2006/relationships/hyperlink" Target="http://www.rupu.co.ke/" TargetMode="External"/><Relationship Id="rId858" Type="http://schemas.openxmlformats.org/officeDocument/2006/relationships/hyperlink" Target="https://nobuntu.co.za/" TargetMode="External"/><Relationship Id="rId1488" Type="http://schemas.openxmlformats.org/officeDocument/2006/relationships/hyperlink" Target="https://bumbaapp.com/" TargetMode="External"/><Relationship Id="rId2539" Type="http://schemas.openxmlformats.org/officeDocument/2006/relationships/hyperlink" Target="https://www.linkedin.com/company/ecosure/" TargetMode="External"/><Relationship Id="rId2953" Type="http://schemas.openxmlformats.org/officeDocument/2006/relationships/hyperlink" Target="https://www.linkedin.com/company/greentech-media/" TargetMode="External"/><Relationship Id="rId6410" Type="http://schemas.openxmlformats.org/officeDocument/2006/relationships/hyperlink" Target="https://www.facebook.com/WandaOrganicLtd/" TargetMode="External"/><Relationship Id="rId925" Type="http://schemas.openxmlformats.org/officeDocument/2006/relationships/hyperlink" Target="http://breadfast.com/" TargetMode="External"/><Relationship Id="rId1555" Type="http://schemas.openxmlformats.org/officeDocument/2006/relationships/hyperlink" Target="https://www.linkedin.com/company/farawlaya-com" TargetMode="External"/><Relationship Id="rId2606" Type="http://schemas.openxmlformats.org/officeDocument/2006/relationships/hyperlink" Target="https://www.linkedin.com/company/1449060" TargetMode="External"/><Relationship Id="rId5012" Type="http://schemas.openxmlformats.org/officeDocument/2006/relationships/hyperlink" Target="https://twitter.com/frien10_" TargetMode="External"/><Relationship Id="rId8168" Type="http://schemas.openxmlformats.org/officeDocument/2006/relationships/hyperlink" Target="http://www.paycode.com/" TargetMode="External"/><Relationship Id="rId8582" Type="http://schemas.openxmlformats.org/officeDocument/2006/relationships/hyperlink" Target="http://www.linkedin.com/company/2515373" TargetMode="External"/><Relationship Id="rId1208" Type="http://schemas.openxmlformats.org/officeDocument/2006/relationships/hyperlink" Target="https://www.linkedin.com/company/learnfactory-nigeria/about/" TargetMode="External"/><Relationship Id="rId7184" Type="http://schemas.openxmlformats.org/officeDocument/2006/relationships/hyperlink" Target="http://www.bigcode.com.ng/" TargetMode="External"/><Relationship Id="rId8235" Type="http://schemas.openxmlformats.org/officeDocument/2006/relationships/hyperlink" Target="https://innovonet.co.za/" TargetMode="External"/><Relationship Id="rId1622" Type="http://schemas.openxmlformats.org/officeDocument/2006/relationships/hyperlink" Target="https://twitter.com/afyakit?lang=en" TargetMode="External"/><Relationship Id="rId4778" Type="http://schemas.openxmlformats.org/officeDocument/2006/relationships/hyperlink" Target="https://www.linkedin.com/company/wiconnect/about/" TargetMode="External"/><Relationship Id="rId5829" Type="http://schemas.openxmlformats.org/officeDocument/2006/relationships/hyperlink" Target="http://www.gaming4kenya.com/" TargetMode="External"/><Relationship Id="rId7251" Type="http://schemas.openxmlformats.org/officeDocument/2006/relationships/hyperlink" Target="https://schoolsfocus.net/" TargetMode="External"/><Relationship Id="rId3794" Type="http://schemas.openxmlformats.org/officeDocument/2006/relationships/hyperlink" Target="https://popcorntraining.com/" TargetMode="External"/><Relationship Id="rId4845" Type="http://schemas.openxmlformats.org/officeDocument/2006/relationships/hyperlink" Target="https://www.facebook.com/pg/yobooks.southsudan/" TargetMode="External"/><Relationship Id="rId8302" Type="http://schemas.openxmlformats.org/officeDocument/2006/relationships/hyperlink" Target="https://www.linkedin.com/company/wahi-space-share/" TargetMode="External"/><Relationship Id="rId2396" Type="http://schemas.openxmlformats.org/officeDocument/2006/relationships/hyperlink" Target="https://www.thescienceset.com/" TargetMode="External"/><Relationship Id="rId3447" Type="http://schemas.openxmlformats.org/officeDocument/2006/relationships/hyperlink" Target="https://twitter.com/m3roud" TargetMode="External"/><Relationship Id="rId3861" Type="http://schemas.openxmlformats.org/officeDocument/2006/relationships/hyperlink" Target="https://pargo.co.za/" TargetMode="External"/><Relationship Id="rId4912" Type="http://schemas.openxmlformats.org/officeDocument/2006/relationships/hyperlink" Target="https://www.facebook.com/prepdia" TargetMode="External"/><Relationship Id="rId368" Type="http://schemas.openxmlformats.org/officeDocument/2006/relationships/hyperlink" Target="https://sokowatch.com/" TargetMode="External"/><Relationship Id="rId782" Type="http://schemas.openxmlformats.org/officeDocument/2006/relationships/hyperlink" Target="https://www.linkedin.com/company/godochurch/" TargetMode="External"/><Relationship Id="rId2049" Type="http://schemas.openxmlformats.org/officeDocument/2006/relationships/hyperlink" Target="https://www.facebook.com/CompiTechnology/" TargetMode="External"/><Relationship Id="rId2463" Type="http://schemas.openxmlformats.org/officeDocument/2006/relationships/hyperlink" Target="https://www.facebook.com/droneUganda/" TargetMode="External"/><Relationship Id="rId3514" Type="http://schemas.openxmlformats.org/officeDocument/2006/relationships/hyperlink" Target="https://www.facebook.com/matontineSN/" TargetMode="External"/><Relationship Id="rId435" Type="http://schemas.openxmlformats.org/officeDocument/2006/relationships/hyperlink" Target="https://twitter.com/SAccommod8" TargetMode="External"/><Relationship Id="rId1065" Type="http://schemas.openxmlformats.org/officeDocument/2006/relationships/hyperlink" Target="http://twitter.com/judytechnology" TargetMode="External"/><Relationship Id="rId2116" Type="http://schemas.openxmlformats.org/officeDocument/2006/relationships/hyperlink" Target="https://twitter.com/adiyeaba" TargetMode="External"/><Relationship Id="rId2530" Type="http://schemas.openxmlformats.org/officeDocument/2006/relationships/hyperlink" Target="https://www.twitter.com/eclecticbars" TargetMode="External"/><Relationship Id="rId5686" Type="http://schemas.openxmlformats.org/officeDocument/2006/relationships/hyperlink" Target="https://twitter.com/africa_dc" TargetMode="External"/><Relationship Id="rId6737" Type="http://schemas.openxmlformats.org/officeDocument/2006/relationships/hyperlink" Target="https://www.twitter.com/myaimtoget" TargetMode="External"/><Relationship Id="rId8092" Type="http://schemas.openxmlformats.org/officeDocument/2006/relationships/hyperlink" Target="https://www.linkedin.com/company/quicklysign" TargetMode="External"/><Relationship Id="rId502" Type="http://schemas.openxmlformats.org/officeDocument/2006/relationships/hyperlink" Target="https://www.nomanini.com/" TargetMode="External"/><Relationship Id="rId1132" Type="http://schemas.openxmlformats.org/officeDocument/2006/relationships/hyperlink" Target="https://www.linkedin.com/company/mvelani.com/" TargetMode="External"/><Relationship Id="rId4288" Type="http://schemas.openxmlformats.org/officeDocument/2006/relationships/hyperlink" Target="http://www.facebook.com/ShopSoko" TargetMode="External"/><Relationship Id="rId5339" Type="http://schemas.openxmlformats.org/officeDocument/2006/relationships/hyperlink" Target="http://twitter.com/TanQeebcom" TargetMode="External"/><Relationship Id="rId4355" Type="http://schemas.openxmlformats.org/officeDocument/2006/relationships/hyperlink" Target="https://twitter.com/terangasolution" TargetMode="External"/><Relationship Id="rId5753" Type="http://schemas.openxmlformats.org/officeDocument/2006/relationships/hyperlink" Target="https://www.buyrentkenya.com/" TargetMode="External"/><Relationship Id="rId6804" Type="http://schemas.openxmlformats.org/officeDocument/2006/relationships/hyperlink" Target="http://www.facebook.com/techatlast" TargetMode="External"/><Relationship Id="rId1949" Type="http://schemas.openxmlformats.org/officeDocument/2006/relationships/hyperlink" Target="https://atura.ai/" TargetMode="External"/><Relationship Id="rId4008" Type="http://schemas.openxmlformats.org/officeDocument/2006/relationships/hyperlink" Target="https://www.linkedin.com/company/provilledotnet/" TargetMode="External"/><Relationship Id="rId5406" Type="http://schemas.openxmlformats.org/officeDocument/2006/relationships/hyperlink" Target="https://www.itsyalife.com/" TargetMode="External"/><Relationship Id="rId5820" Type="http://schemas.openxmlformats.org/officeDocument/2006/relationships/hyperlink" Target="https://www.linkedin.com/company/fibermisr.com/?originalSubdomain=in" TargetMode="External"/><Relationship Id="rId8976" Type="http://schemas.openxmlformats.org/officeDocument/2006/relationships/hyperlink" Target="https://twitter.com/devinvogue?lang=en" TargetMode="External"/><Relationship Id="rId292" Type="http://schemas.openxmlformats.org/officeDocument/2006/relationships/hyperlink" Target="https://twitter.com/coinafrique" TargetMode="External"/><Relationship Id="rId3371" Type="http://schemas.openxmlformats.org/officeDocument/2006/relationships/hyperlink" Target="https://marketforce.platinumcredit.co.ke/" TargetMode="External"/><Relationship Id="rId4422" Type="http://schemas.openxmlformats.org/officeDocument/2006/relationships/hyperlink" Target="https://www.facebook.com/Swiftaideapp" TargetMode="External"/><Relationship Id="rId7578" Type="http://schemas.openxmlformats.org/officeDocument/2006/relationships/hyperlink" Target="https://twitter.com/EXAMSTUTS1" TargetMode="External"/><Relationship Id="rId7992" Type="http://schemas.openxmlformats.org/officeDocument/2006/relationships/hyperlink" Target="https://www.linkedin.com/company/octobase-co/" TargetMode="External"/><Relationship Id="rId8629" Type="http://schemas.openxmlformats.org/officeDocument/2006/relationships/hyperlink" Target="https://www.facebook.com/avatarbrands" TargetMode="External"/><Relationship Id="rId3024" Type="http://schemas.openxmlformats.org/officeDocument/2006/relationships/hyperlink" Target="https://twitter.com/hive_ride" TargetMode="External"/><Relationship Id="rId6594" Type="http://schemas.openxmlformats.org/officeDocument/2006/relationships/hyperlink" Target="https://fibre.com/" TargetMode="External"/><Relationship Id="rId7645" Type="http://schemas.openxmlformats.org/officeDocument/2006/relationships/hyperlink" Target="https://web.facebook.com/oyaoyaNG/" TargetMode="External"/><Relationship Id="rId2040" Type="http://schemas.openxmlformats.org/officeDocument/2006/relationships/hyperlink" Target="http://myjobpass.com/" TargetMode="External"/><Relationship Id="rId5196" Type="http://schemas.openxmlformats.org/officeDocument/2006/relationships/hyperlink" Target="http://www.integreight.com/" TargetMode="External"/><Relationship Id="rId6247" Type="http://schemas.openxmlformats.org/officeDocument/2006/relationships/hyperlink" Target="http://twitter.com/GhaflaKenya" TargetMode="External"/><Relationship Id="rId6661" Type="http://schemas.openxmlformats.org/officeDocument/2006/relationships/hyperlink" Target="http://www.facebook.com/novadge" TargetMode="External"/><Relationship Id="rId7712" Type="http://schemas.openxmlformats.org/officeDocument/2006/relationships/hyperlink" Target="http://twitter.com/peachpayments" TargetMode="External"/><Relationship Id="rId5263" Type="http://schemas.openxmlformats.org/officeDocument/2006/relationships/hyperlink" Target="https://www.twitter.com/kijamiimedia" TargetMode="External"/><Relationship Id="rId6314" Type="http://schemas.openxmlformats.org/officeDocument/2006/relationships/hyperlink" Target="http://onedegreesolar.com/" TargetMode="External"/><Relationship Id="rId1459" Type="http://schemas.openxmlformats.org/officeDocument/2006/relationships/hyperlink" Target="https://sendroid.co/" TargetMode="External"/><Relationship Id="rId2857" Type="http://schemas.openxmlformats.org/officeDocument/2006/relationships/hyperlink" Target="https://www.linkedin.com/company/get-it-llc/about/" TargetMode="External"/><Relationship Id="rId3908" Type="http://schemas.openxmlformats.org/officeDocument/2006/relationships/hyperlink" Target="https://www.linkedin.com/company/pharmascout/" TargetMode="External"/><Relationship Id="rId5330" Type="http://schemas.openxmlformats.org/officeDocument/2006/relationships/hyperlink" Target="https://twitter.com/mobihallsocial" TargetMode="External"/><Relationship Id="rId8486" Type="http://schemas.openxmlformats.org/officeDocument/2006/relationships/hyperlink" Target="https://www.linkedin.com/company/overscore" TargetMode="External"/><Relationship Id="rId98" Type="http://schemas.openxmlformats.org/officeDocument/2006/relationships/hyperlink" Target="https://web.facebook.com/BoomplayMusic?_rdc=1&amp;_rdr" TargetMode="External"/><Relationship Id="rId829" Type="http://schemas.openxmlformats.org/officeDocument/2006/relationships/hyperlink" Target="http://www.sonocare.com.ng/" TargetMode="External"/><Relationship Id="rId1873" Type="http://schemas.openxmlformats.org/officeDocument/2006/relationships/hyperlink" Target="https://twitter.com/CityTaps" TargetMode="External"/><Relationship Id="rId2924" Type="http://schemas.openxmlformats.org/officeDocument/2006/relationships/hyperlink" Target="http://twitter.com/gravity" TargetMode="External"/><Relationship Id="rId7088" Type="http://schemas.openxmlformats.org/officeDocument/2006/relationships/hyperlink" Target="https://twitter.com/dientweb" TargetMode="External"/><Relationship Id="rId8139" Type="http://schemas.openxmlformats.org/officeDocument/2006/relationships/hyperlink" Target="https://www.facebook.com/neuralsense" TargetMode="External"/><Relationship Id="rId1526" Type="http://schemas.openxmlformats.org/officeDocument/2006/relationships/hyperlink" Target="https://www.linkedin.com/company/aqarmap/" TargetMode="External"/><Relationship Id="rId1940" Type="http://schemas.openxmlformats.org/officeDocument/2006/relationships/hyperlink" Target="https://twitter.com/airbuysa?lang=en" TargetMode="External"/><Relationship Id="rId8553" Type="http://schemas.openxmlformats.org/officeDocument/2006/relationships/hyperlink" Target="https://www.linkedin.com/in/emmanuel-sibanda-42b49176" TargetMode="External"/><Relationship Id="rId3698" Type="http://schemas.openxmlformats.org/officeDocument/2006/relationships/hyperlink" Target="https://www.linkedin.com/company/naviacom/about/" TargetMode="External"/><Relationship Id="rId4749" Type="http://schemas.openxmlformats.org/officeDocument/2006/relationships/hyperlink" Target="http://www.facebook.com/wecashup" TargetMode="External"/><Relationship Id="rId7155" Type="http://schemas.openxmlformats.org/officeDocument/2006/relationships/hyperlink" Target="https://twitter.com/techrabytes" TargetMode="External"/><Relationship Id="rId8206" Type="http://schemas.openxmlformats.org/officeDocument/2006/relationships/hyperlink" Target="https://www.facebook.com/shiftONEdigital" TargetMode="External"/><Relationship Id="rId8620" Type="http://schemas.openxmlformats.org/officeDocument/2006/relationships/hyperlink" Target="https://www.linkedin.com/company-beta/950000/" TargetMode="External"/><Relationship Id="rId3765" Type="http://schemas.openxmlformats.org/officeDocument/2006/relationships/hyperlink" Target="https://www.linkedin.com/company-beta/1443402/?pathWildcard=1443402" TargetMode="External"/><Relationship Id="rId4816" Type="http://schemas.openxmlformats.org/officeDocument/2006/relationships/hyperlink" Target="https://www.twitter.com/wyzetalk" TargetMode="External"/><Relationship Id="rId6171" Type="http://schemas.openxmlformats.org/officeDocument/2006/relationships/hyperlink" Target="http://aishaflowers.com/" TargetMode="External"/><Relationship Id="rId7222" Type="http://schemas.openxmlformats.org/officeDocument/2006/relationships/hyperlink" Target="https://www.linkedin.com/company/10051405?trk=vsrp_companies_cluster_name&amp;trkInfo=VSRPsearchId%3A1948597601477323876233%2CVSRPtargetId%3A10051405%2CVSRPcmpt%3Acompanies_cluster" TargetMode="External"/><Relationship Id="rId686" Type="http://schemas.openxmlformats.org/officeDocument/2006/relationships/hyperlink" Target="https://www.linkedin.com/company/uav-industries/" TargetMode="External"/><Relationship Id="rId2367" Type="http://schemas.openxmlformats.org/officeDocument/2006/relationships/hyperlink" Target="https://www.linkedin.com/company/cortex-logic/" TargetMode="External"/><Relationship Id="rId2781" Type="http://schemas.openxmlformats.org/officeDocument/2006/relationships/hyperlink" Target="https://twitter.com/Flippfly?ref_src=twsrc%5Egoogle%7Ctwcamp%5Eserp%7Ctwgr%5Eauthor" TargetMode="External"/><Relationship Id="rId3418" Type="http://schemas.openxmlformats.org/officeDocument/2006/relationships/hyperlink" Target="https://www.facebook.com/department-of-rural-development-and-land-reform-279632028822386" TargetMode="External"/><Relationship Id="rId339" Type="http://schemas.openxmlformats.org/officeDocument/2006/relationships/hyperlink" Target="https://www.linkedin.com/company/solarworks-b-v-/" TargetMode="External"/><Relationship Id="rId753" Type="http://schemas.openxmlformats.org/officeDocument/2006/relationships/hyperlink" Target="https://www.facebook.com/talentbaseng" TargetMode="External"/><Relationship Id="rId1383" Type="http://schemas.openxmlformats.org/officeDocument/2006/relationships/hyperlink" Target="https://riby.me/" TargetMode="External"/><Relationship Id="rId2434" Type="http://schemas.openxmlformats.org/officeDocument/2006/relationships/hyperlink" Target="https://twitter.com/fintechcm" TargetMode="External"/><Relationship Id="rId3832" Type="http://schemas.openxmlformats.org/officeDocument/2006/relationships/hyperlink" Target="https://twitter.com/OVEXio" TargetMode="External"/><Relationship Id="rId6988" Type="http://schemas.openxmlformats.org/officeDocument/2006/relationships/hyperlink" Target="http://www.linkedin.com/company/zegist-magazine" TargetMode="External"/><Relationship Id="rId406" Type="http://schemas.openxmlformats.org/officeDocument/2006/relationships/hyperlink" Target="https://www.facebook.com/elmenus" TargetMode="External"/><Relationship Id="rId1036" Type="http://schemas.openxmlformats.org/officeDocument/2006/relationships/hyperlink" Target="https://twitter.com/Nvoicia" TargetMode="External"/><Relationship Id="rId8063" Type="http://schemas.openxmlformats.org/officeDocument/2006/relationships/hyperlink" Target="https://twitter.com/isaziconsulting" TargetMode="External"/><Relationship Id="rId820" Type="http://schemas.openxmlformats.org/officeDocument/2006/relationships/hyperlink" Target="https://twitter.com/zumikenya" TargetMode="External"/><Relationship Id="rId1450" Type="http://schemas.openxmlformats.org/officeDocument/2006/relationships/hyperlink" Target="https://www.linkedin.com/company/imginators/about/" TargetMode="External"/><Relationship Id="rId2501" Type="http://schemas.openxmlformats.org/officeDocument/2006/relationships/hyperlink" Target="https://twitter.com/dronescan?lang=en" TargetMode="External"/><Relationship Id="rId5657" Type="http://schemas.openxmlformats.org/officeDocument/2006/relationships/hyperlink" Target="https://www.linkedin.com/showcase/13222426/" TargetMode="External"/><Relationship Id="rId6708" Type="http://schemas.openxmlformats.org/officeDocument/2006/relationships/hyperlink" Target="https://twitter.com/playfredotcom" TargetMode="External"/><Relationship Id="rId1103" Type="http://schemas.openxmlformats.org/officeDocument/2006/relationships/hyperlink" Target="https://twitter.com/youbabyandi?lang=en" TargetMode="External"/><Relationship Id="rId4259" Type="http://schemas.openxmlformats.org/officeDocument/2006/relationships/hyperlink" Target="https://twitter.com/SmartTeller" TargetMode="External"/><Relationship Id="rId4673" Type="http://schemas.openxmlformats.org/officeDocument/2006/relationships/hyperlink" Target="https://twitter.com/virtacashdotcom" TargetMode="External"/><Relationship Id="rId5724" Type="http://schemas.openxmlformats.org/officeDocument/2006/relationships/hyperlink" Target="https://www.facebook.com/angazaelimu/?fb_dtsg_ag=AdwY7xLO-9iqJtYIxGP8idk8RvMtrzXXhZrL-C0ywsniVA%3AAdx-2BNNlgDutZFUU77zqrpeT_Exw7ba6bw5wEqAfzg04A" TargetMode="External"/><Relationship Id="rId8130" Type="http://schemas.openxmlformats.org/officeDocument/2006/relationships/hyperlink" Target="https://www.facebook.com/vibescout" TargetMode="External"/><Relationship Id="rId3275" Type="http://schemas.openxmlformats.org/officeDocument/2006/relationships/hyperlink" Target="https://www.facebook.com/coders4africa/" TargetMode="External"/><Relationship Id="rId4326" Type="http://schemas.openxmlformats.org/officeDocument/2006/relationships/hyperlink" Target="https://twitter.com/sunkambemusic?lang=en" TargetMode="External"/><Relationship Id="rId4740" Type="http://schemas.openxmlformats.org/officeDocument/2006/relationships/hyperlink" Target="http://wazinsure.com/" TargetMode="External"/><Relationship Id="rId7896" Type="http://schemas.openxmlformats.org/officeDocument/2006/relationships/hyperlink" Target="https://www.facebook.com/pg/fincheckcompare/" TargetMode="External"/><Relationship Id="rId8947" Type="http://schemas.openxmlformats.org/officeDocument/2006/relationships/hyperlink" Target="https://twitter.com/gem_gha?lang=en" TargetMode="External"/><Relationship Id="rId196" Type="http://schemas.openxmlformats.org/officeDocument/2006/relationships/hyperlink" Target="https://twitter.com/gokadang" TargetMode="External"/><Relationship Id="rId2291" Type="http://schemas.openxmlformats.org/officeDocument/2006/relationships/hyperlink" Target="https://twitter.com/cloud9xp" TargetMode="External"/><Relationship Id="rId3342" Type="http://schemas.openxmlformats.org/officeDocument/2006/relationships/hyperlink" Target="https://twitter.com/kwangu_kwako?lang=en" TargetMode="External"/><Relationship Id="rId6498" Type="http://schemas.openxmlformats.org/officeDocument/2006/relationships/hyperlink" Target="https://vasiti.com/" TargetMode="External"/><Relationship Id="rId7549" Type="http://schemas.openxmlformats.org/officeDocument/2006/relationships/hyperlink" Target="https://linkedin.com/company/gigabytedevelopers" TargetMode="External"/><Relationship Id="rId263" Type="http://schemas.openxmlformats.org/officeDocument/2006/relationships/hyperlink" Target="https://twitter.com/Lynk_Kenya" TargetMode="External"/><Relationship Id="rId6565" Type="http://schemas.openxmlformats.org/officeDocument/2006/relationships/hyperlink" Target="https://proteach.ng/" TargetMode="External"/><Relationship Id="rId7963" Type="http://schemas.openxmlformats.org/officeDocument/2006/relationships/hyperlink" Target="https://in.linkedin.com/company/hostafrica-co-za" TargetMode="External"/><Relationship Id="rId330" Type="http://schemas.openxmlformats.org/officeDocument/2006/relationships/hyperlink" Target="http://somaapps.com/" TargetMode="External"/><Relationship Id="rId2011" Type="http://schemas.openxmlformats.org/officeDocument/2006/relationships/hyperlink" Target="https://www.linkedin.com/company/uthini/" TargetMode="External"/><Relationship Id="rId5167" Type="http://schemas.openxmlformats.org/officeDocument/2006/relationships/hyperlink" Target="https://www.linkedin.com/company/hospitalia247/" TargetMode="External"/><Relationship Id="rId6218" Type="http://schemas.openxmlformats.org/officeDocument/2006/relationships/hyperlink" Target="https://twitter.com/ngommafrica" TargetMode="External"/><Relationship Id="rId7616" Type="http://schemas.openxmlformats.org/officeDocument/2006/relationships/hyperlink" Target="http://www.iroy.in/" TargetMode="External"/><Relationship Id="rId4183" Type="http://schemas.openxmlformats.org/officeDocument/2006/relationships/hyperlink" Target="https://www.facebook.com/SecureSys.net" TargetMode="External"/><Relationship Id="rId5581" Type="http://schemas.openxmlformats.org/officeDocument/2006/relationships/hyperlink" Target="https://www.twitter.com/jobbermanghana" TargetMode="External"/><Relationship Id="rId6632" Type="http://schemas.openxmlformats.org/officeDocument/2006/relationships/hyperlink" Target="https://www.techpoint.ng/" TargetMode="External"/><Relationship Id="rId1777" Type="http://schemas.openxmlformats.org/officeDocument/2006/relationships/hyperlink" Target="https://aweh.cash/" TargetMode="External"/><Relationship Id="rId2828" Type="http://schemas.openxmlformats.org/officeDocument/2006/relationships/hyperlink" Target="https://www.linkedin.com/company/frihuis?originalSubdomain=ca" TargetMode="External"/><Relationship Id="rId5234" Type="http://schemas.openxmlformats.org/officeDocument/2006/relationships/hyperlink" Target="https://www.facebook.com/tomatiki/" TargetMode="External"/><Relationship Id="rId69" Type="http://schemas.openxmlformats.org/officeDocument/2006/relationships/hyperlink" Target="https://twitter.com/irokotv" TargetMode="External"/><Relationship Id="rId1844" Type="http://schemas.openxmlformats.org/officeDocument/2006/relationships/hyperlink" Target="https://www.linkedin.com/company/celd-innovation-limited/" TargetMode="External"/><Relationship Id="rId4250" Type="http://schemas.openxmlformats.org/officeDocument/2006/relationships/hyperlink" Target="https://www.facebook.com/pages/Skynotch-Energy-Africa/349499635174793" TargetMode="External"/><Relationship Id="rId5301" Type="http://schemas.openxmlformats.org/officeDocument/2006/relationships/hyperlink" Target="https://www.linkedin.com/company/scoop-empire" TargetMode="External"/><Relationship Id="rId8457" Type="http://schemas.openxmlformats.org/officeDocument/2006/relationships/hyperlink" Target="https://www.linkedin.com/company/zoom-connect" TargetMode="External"/><Relationship Id="rId8871" Type="http://schemas.openxmlformats.org/officeDocument/2006/relationships/hyperlink" Target="https://twitter.com/oculusid" TargetMode="External"/><Relationship Id="rId7059" Type="http://schemas.openxmlformats.org/officeDocument/2006/relationships/hyperlink" Target="http://www.studysearch.co/" TargetMode="External"/><Relationship Id="rId7473" Type="http://schemas.openxmlformats.org/officeDocument/2006/relationships/hyperlink" Target="https://www.linkedin.com/company/nestsquare/about/" TargetMode="External"/><Relationship Id="rId8524" Type="http://schemas.openxmlformats.org/officeDocument/2006/relationships/hyperlink" Target="https://involveddigital.com/" TargetMode="External"/><Relationship Id="rId1911" Type="http://schemas.openxmlformats.org/officeDocument/2006/relationships/hyperlink" Target="https://www.linkedin.com/company/biodelta-nutraceuticals-pty-ltd/about/" TargetMode="External"/><Relationship Id="rId3669" Type="http://schemas.openxmlformats.org/officeDocument/2006/relationships/hyperlink" Target="https://www.facebook.com/getrunner/" TargetMode="External"/><Relationship Id="rId6075" Type="http://schemas.openxmlformats.org/officeDocument/2006/relationships/hyperlink" Target="https://www.twitter.com/straussenergy" TargetMode="External"/><Relationship Id="rId7126" Type="http://schemas.openxmlformats.org/officeDocument/2006/relationships/hyperlink" Target="https://www.facebook.com/pages/category/Local-Business/Raoatech-IT-Electromech-Limited-836769076335718/" TargetMode="External"/><Relationship Id="rId7540" Type="http://schemas.openxmlformats.org/officeDocument/2006/relationships/hyperlink" Target="http://www.afrireviews.com/" TargetMode="External"/><Relationship Id="rId5091" Type="http://schemas.openxmlformats.org/officeDocument/2006/relationships/hyperlink" Target="https://www.facebook.com/Nezakeredu/" TargetMode="External"/><Relationship Id="rId6142" Type="http://schemas.openxmlformats.org/officeDocument/2006/relationships/hyperlink" Target="https://facebook.com/healthyfoodsonly" TargetMode="External"/><Relationship Id="rId1287" Type="http://schemas.openxmlformats.org/officeDocument/2006/relationships/hyperlink" Target="https://mobile.facebook.com/Netsahem/" TargetMode="External"/><Relationship Id="rId2685" Type="http://schemas.openxmlformats.org/officeDocument/2006/relationships/hyperlink" Target="https://www.facebook.com/GRBima/" TargetMode="External"/><Relationship Id="rId3736" Type="http://schemas.openxmlformats.org/officeDocument/2006/relationships/hyperlink" Target="https://www.facebook.com/trackapp.numidatech/" TargetMode="External"/><Relationship Id="rId657" Type="http://schemas.openxmlformats.org/officeDocument/2006/relationships/hyperlink" Target="https://pezesha.com/" TargetMode="External"/><Relationship Id="rId2338" Type="http://schemas.openxmlformats.org/officeDocument/2006/relationships/hyperlink" Target="http://eazi.com/" TargetMode="External"/><Relationship Id="rId2752" Type="http://schemas.openxmlformats.org/officeDocument/2006/relationships/hyperlink" Target="https://twitter.com/farmdriveke?ref_src=twsrc%5Egoogle%7Ctwcamp%5Eserp%7Ctwgr%5Eauthor" TargetMode="External"/><Relationship Id="rId3803" Type="http://schemas.openxmlformats.org/officeDocument/2006/relationships/hyperlink" Target="http://smartintegration.co.za/" TargetMode="External"/><Relationship Id="rId6959" Type="http://schemas.openxmlformats.org/officeDocument/2006/relationships/hyperlink" Target="https://www.facebook.com/toursomtravel" TargetMode="External"/><Relationship Id="rId724" Type="http://schemas.openxmlformats.org/officeDocument/2006/relationships/hyperlink" Target="https://twitter.com/TasktyME" TargetMode="External"/><Relationship Id="rId1354" Type="http://schemas.openxmlformats.org/officeDocument/2006/relationships/hyperlink" Target="http://www.mpost.co.ke/" TargetMode="External"/><Relationship Id="rId2405" Type="http://schemas.openxmlformats.org/officeDocument/2006/relationships/hyperlink" Target="https://twitter.com/curacelhealth?lang=en" TargetMode="External"/><Relationship Id="rId5975" Type="http://schemas.openxmlformats.org/officeDocument/2006/relationships/hyperlink" Target="http://kenyayote.com/" TargetMode="External"/><Relationship Id="rId8381" Type="http://schemas.openxmlformats.org/officeDocument/2006/relationships/hyperlink" Target="https://www.facebook.com/staysouthpoint/" TargetMode="External"/><Relationship Id="rId9018" Type="http://schemas.openxmlformats.org/officeDocument/2006/relationships/hyperlink" Target="https://techshelta.com/" TargetMode="External"/><Relationship Id="rId60" Type="http://schemas.openxmlformats.org/officeDocument/2006/relationships/hyperlink" Target="https://www.linkedin.com/company/pagatech-limited/" TargetMode="External"/><Relationship Id="rId1007" Type="http://schemas.openxmlformats.org/officeDocument/2006/relationships/hyperlink" Target="https://www.aklabaity.com/" TargetMode="External"/><Relationship Id="rId1421" Type="http://schemas.openxmlformats.org/officeDocument/2006/relationships/hyperlink" Target="https://linkedin.com/company/solatrify" TargetMode="External"/><Relationship Id="rId4577" Type="http://schemas.openxmlformats.org/officeDocument/2006/relationships/hyperlink" Target="https://www.linkedin.com/company/tutorama" TargetMode="External"/><Relationship Id="rId4991" Type="http://schemas.openxmlformats.org/officeDocument/2006/relationships/hyperlink" Target="https://www.linkedin.com/company/4983877" TargetMode="External"/><Relationship Id="rId5628" Type="http://schemas.openxmlformats.org/officeDocument/2006/relationships/hyperlink" Target="https://www.linkedin.com/company/mr-green-trading-africa-kenya-ltd" TargetMode="External"/><Relationship Id="rId8034" Type="http://schemas.openxmlformats.org/officeDocument/2006/relationships/hyperlink" Target="https://twitter.com/AirManagedSA" TargetMode="External"/><Relationship Id="rId3179" Type="http://schemas.openxmlformats.org/officeDocument/2006/relationships/hyperlink" Target="https://www.invoizpaid.com/" TargetMode="External"/><Relationship Id="rId3593" Type="http://schemas.openxmlformats.org/officeDocument/2006/relationships/hyperlink" Target="http://mobishule.com/" TargetMode="External"/><Relationship Id="rId4644" Type="http://schemas.openxmlformats.org/officeDocument/2006/relationships/hyperlink" Target="https://venturegardengroup.com/" TargetMode="External"/><Relationship Id="rId7050" Type="http://schemas.openxmlformats.org/officeDocument/2006/relationships/hyperlink" Target="https://www.linkedin.com/company/wi-pay" TargetMode="External"/><Relationship Id="rId8101" Type="http://schemas.openxmlformats.org/officeDocument/2006/relationships/hyperlink" Target="https://www.facebook.com/Autopilot.Workflows/" TargetMode="External"/><Relationship Id="rId2195" Type="http://schemas.openxmlformats.org/officeDocument/2006/relationships/hyperlink" Target="http://bilhetesonline.co.mz/" TargetMode="External"/><Relationship Id="rId3246" Type="http://schemas.openxmlformats.org/officeDocument/2006/relationships/hyperlink" Target="https://twitter.com/kepyamarket" TargetMode="External"/><Relationship Id="rId167" Type="http://schemas.openxmlformats.org/officeDocument/2006/relationships/hyperlink" Target="https://www.facebook.com/maxdotng" TargetMode="External"/><Relationship Id="rId581" Type="http://schemas.openxmlformats.org/officeDocument/2006/relationships/hyperlink" Target="https://www.facebook.com/pg/GoodsMartEG/about/?ref=page_internal" TargetMode="External"/><Relationship Id="rId2262" Type="http://schemas.openxmlformats.org/officeDocument/2006/relationships/hyperlink" Target="https://www.linkedin.com/company/completefarmer/about/" TargetMode="External"/><Relationship Id="rId3660" Type="http://schemas.openxmlformats.org/officeDocument/2006/relationships/hyperlink" Target="http://musonisystem.com/" TargetMode="External"/><Relationship Id="rId4711" Type="http://schemas.openxmlformats.org/officeDocument/2006/relationships/hyperlink" Target="https://www.twitter.com/wapimed" TargetMode="External"/><Relationship Id="rId7867" Type="http://schemas.openxmlformats.org/officeDocument/2006/relationships/hyperlink" Target="https://www.howler.co.za/" TargetMode="External"/><Relationship Id="rId8918" Type="http://schemas.openxmlformats.org/officeDocument/2006/relationships/hyperlink" Target="https://twitter.com/wazidata" TargetMode="External"/><Relationship Id="rId234" Type="http://schemas.openxmlformats.org/officeDocument/2006/relationships/hyperlink" Target="https://www.expensya.com/en" TargetMode="External"/><Relationship Id="rId3313" Type="http://schemas.openxmlformats.org/officeDocument/2006/relationships/hyperlink" Target="https://kudobuzz.com/" TargetMode="External"/><Relationship Id="rId6469" Type="http://schemas.openxmlformats.org/officeDocument/2006/relationships/hyperlink" Target="https://www.facebook.com/pages/category/Product-Service/ZuriHq-533772000362218/" TargetMode="External"/><Relationship Id="rId6883" Type="http://schemas.openxmlformats.org/officeDocument/2006/relationships/hyperlink" Target="http://www.facebook.com/iqubebase" TargetMode="External"/><Relationship Id="rId7934" Type="http://schemas.openxmlformats.org/officeDocument/2006/relationships/hyperlink" Target="http://www.facebook.com/snapbill" TargetMode="External"/><Relationship Id="rId5485" Type="http://schemas.openxmlformats.org/officeDocument/2006/relationships/hyperlink" Target="https://www.twitter.com/ghanamotion" TargetMode="External"/><Relationship Id="rId6536" Type="http://schemas.openxmlformats.org/officeDocument/2006/relationships/hyperlink" Target="https://www.linkedin.com/showcase/27028994/" TargetMode="External"/><Relationship Id="rId6950" Type="http://schemas.openxmlformats.org/officeDocument/2006/relationships/hyperlink" Target="https://flashlearners.com/" TargetMode="External"/><Relationship Id="rId301" Type="http://schemas.openxmlformats.org/officeDocument/2006/relationships/hyperlink" Target="https://www.facebook.com/mydawa" TargetMode="External"/><Relationship Id="rId4087" Type="http://schemas.openxmlformats.org/officeDocument/2006/relationships/hyperlink" Target="https://www.facebook.com/ReraDigital/" TargetMode="External"/><Relationship Id="rId5138" Type="http://schemas.openxmlformats.org/officeDocument/2006/relationships/hyperlink" Target="https://www.facebook.com/Otmost/" TargetMode="External"/><Relationship Id="rId5552" Type="http://schemas.openxmlformats.org/officeDocument/2006/relationships/hyperlink" Target="https://www.linkedin.com/company/thefarmcap/" TargetMode="External"/><Relationship Id="rId6603" Type="http://schemas.openxmlformats.org/officeDocument/2006/relationships/hyperlink" Target="http://www.ventures-africa.com/" TargetMode="External"/><Relationship Id="rId1748" Type="http://schemas.openxmlformats.org/officeDocument/2006/relationships/hyperlink" Target="http://www.ridesafeafrica.com/" TargetMode="External"/><Relationship Id="rId4154" Type="http://schemas.openxmlformats.org/officeDocument/2006/relationships/hyperlink" Target="https://www.savekubwa.com/about-us.php" TargetMode="External"/><Relationship Id="rId5205" Type="http://schemas.openxmlformats.org/officeDocument/2006/relationships/hyperlink" Target="https://www.linkedin.com/company/speakol" TargetMode="External"/><Relationship Id="rId8775" Type="http://schemas.openxmlformats.org/officeDocument/2006/relationships/hyperlink" Target="https://www.zendmobility.com/" TargetMode="External"/><Relationship Id="rId3170" Type="http://schemas.openxmlformats.org/officeDocument/2006/relationships/hyperlink" Target="https://www.facebook.com/InterswitchGroup" TargetMode="External"/><Relationship Id="rId4221" Type="http://schemas.openxmlformats.org/officeDocument/2006/relationships/hyperlink" Target="https://www.linkedin.com/company/sgc-group" TargetMode="External"/><Relationship Id="rId7377" Type="http://schemas.openxmlformats.org/officeDocument/2006/relationships/hyperlink" Target="http://www.linkedin.com/company/microbold" TargetMode="External"/><Relationship Id="rId8428" Type="http://schemas.openxmlformats.org/officeDocument/2006/relationships/hyperlink" Target="https://papervideo.co.za/" TargetMode="External"/><Relationship Id="rId1815" Type="http://schemas.openxmlformats.org/officeDocument/2006/relationships/hyperlink" Target="https://www.facebook.com/asusuHQ/" TargetMode="External"/><Relationship Id="rId6393" Type="http://schemas.openxmlformats.org/officeDocument/2006/relationships/hyperlink" Target="http://sematime.com/" TargetMode="External"/><Relationship Id="rId7791" Type="http://schemas.openxmlformats.org/officeDocument/2006/relationships/hyperlink" Target="https://www.facebook.com/OverApp/" TargetMode="External"/><Relationship Id="rId8842" Type="http://schemas.openxmlformats.org/officeDocument/2006/relationships/hyperlink" Target="https://www.avirohealth.com/au/" TargetMode="External"/><Relationship Id="rId3987" Type="http://schemas.openxmlformats.org/officeDocument/2006/relationships/hyperlink" Target="http://probitymt.com/" TargetMode="External"/><Relationship Id="rId6046" Type="http://schemas.openxmlformats.org/officeDocument/2006/relationships/hyperlink" Target="https://www.linkedin.com/company/11292219/" TargetMode="External"/><Relationship Id="rId7444" Type="http://schemas.openxmlformats.org/officeDocument/2006/relationships/hyperlink" Target="https://www.facebook.com/WIFixng" TargetMode="External"/><Relationship Id="rId2589" Type="http://schemas.openxmlformats.org/officeDocument/2006/relationships/hyperlink" Target="https://www.linkedin.com/in/eco-makaa-briquettes-57b171166/" TargetMode="External"/><Relationship Id="rId6460" Type="http://schemas.openxmlformats.org/officeDocument/2006/relationships/hyperlink" Target="https://www.linkedin.com/company/mymdoc/about/" TargetMode="External"/><Relationship Id="rId7511" Type="http://schemas.openxmlformats.org/officeDocument/2006/relationships/hyperlink" Target="https://www.smartdesigns.com.ng/" TargetMode="External"/><Relationship Id="rId975" Type="http://schemas.openxmlformats.org/officeDocument/2006/relationships/hyperlink" Target="https://www.facebook.com/afrostreamtv" TargetMode="External"/><Relationship Id="rId2656" Type="http://schemas.openxmlformats.org/officeDocument/2006/relationships/hyperlink" Target="https://www.facebook.com/EnezaEducation" TargetMode="External"/><Relationship Id="rId3707" Type="http://schemas.openxmlformats.org/officeDocument/2006/relationships/hyperlink" Target="https://twitter.com/nextofficial" TargetMode="External"/><Relationship Id="rId5062" Type="http://schemas.openxmlformats.org/officeDocument/2006/relationships/hyperlink" Target="https://www.linkedin.com/company/10390310/" TargetMode="External"/><Relationship Id="rId6113" Type="http://schemas.openxmlformats.org/officeDocument/2006/relationships/hyperlink" Target="https://www.linkedin.com/in/isis-nyong-o-madison-b8a203" TargetMode="External"/><Relationship Id="rId628" Type="http://schemas.openxmlformats.org/officeDocument/2006/relationships/hyperlink" Target="https://www.tulaa.io/" TargetMode="External"/><Relationship Id="rId1258" Type="http://schemas.openxmlformats.org/officeDocument/2006/relationships/hyperlink" Target="https://medmisr.com/" TargetMode="External"/><Relationship Id="rId1672" Type="http://schemas.openxmlformats.org/officeDocument/2006/relationships/hyperlink" Target="https://www.linkedin.com/company/apollo-agriculture/" TargetMode="External"/><Relationship Id="rId2309" Type="http://schemas.openxmlformats.org/officeDocument/2006/relationships/hyperlink" Target="https://www.linkedin.com/company/cogrammar/" TargetMode="External"/><Relationship Id="rId2723" Type="http://schemas.openxmlformats.org/officeDocument/2006/relationships/hyperlink" Target="https://twitter.com/fauna" TargetMode="External"/><Relationship Id="rId5879" Type="http://schemas.openxmlformats.org/officeDocument/2006/relationships/hyperlink" Target="http://www.iafrica.info/" TargetMode="External"/><Relationship Id="rId8285" Type="http://schemas.openxmlformats.org/officeDocument/2006/relationships/hyperlink" Target="https://www.facebook.com/lepsta/" TargetMode="External"/><Relationship Id="rId1325" Type="http://schemas.openxmlformats.org/officeDocument/2006/relationships/hyperlink" Target="https://twitter.com/adigitalboom" TargetMode="External"/><Relationship Id="rId8352" Type="http://schemas.openxmlformats.org/officeDocument/2006/relationships/hyperlink" Target="http://www.freshprojects.co.za/" TargetMode="External"/><Relationship Id="rId3497" Type="http://schemas.openxmlformats.org/officeDocument/2006/relationships/hyperlink" Target="https://www.linkedin.com/company/marodi.tv/about/" TargetMode="External"/><Relationship Id="rId4895" Type="http://schemas.openxmlformats.org/officeDocument/2006/relationships/hyperlink" Target="https://www.linkedin.com/company/zimselector-com/" TargetMode="External"/><Relationship Id="rId5946" Type="http://schemas.openxmlformats.org/officeDocument/2006/relationships/hyperlink" Target="https://twitter.com/juhudikilimo" TargetMode="External"/><Relationship Id="rId8005" Type="http://schemas.openxmlformats.org/officeDocument/2006/relationships/hyperlink" Target="https://twitter.com/ShoppingFeeder" TargetMode="External"/><Relationship Id="rId31" Type="http://schemas.openxmlformats.org/officeDocument/2006/relationships/hyperlink" Target="https://twitter.com/JUMO_WORLD" TargetMode="External"/><Relationship Id="rId2099" Type="http://schemas.openxmlformats.org/officeDocument/2006/relationships/hyperlink" Target="http://www.drcadx.com/" TargetMode="External"/><Relationship Id="rId4548" Type="http://schemas.openxmlformats.org/officeDocument/2006/relationships/hyperlink" Target="https://www.tymebank.co.za/" TargetMode="External"/><Relationship Id="rId4962" Type="http://schemas.openxmlformats.org/officeDocument/2006/relationships/hyperlink" Target="https://twitter.com/flareinn?lang=ar" TargetMode="External"/><Relationship Id="rId7021" Type="http://schemas.openxmlformats.org/officeDocument/2006/relationships/hyperlink" Target="http://www.facebook.com/theleadspace" TargetMode="External"/><Relationship Id="rId3564" Type="http://schemas.openxmlformats.org/officeDocument/2006/relationships/hyperlink" Target="http://meshpower.co.rw/" TargetMode="External"/><Relationship Id="rId4615" Type="http://schemas.openxmlformats.org/officeDocument/2006/relationships/hyperlink" Target="https://www.linkedin.com/company/versara-finance/about/" TargetMode="External"/><Relationship Id="rId485" Type="http://schemas.openxmlformats.org/officeDocument/2006/relationships/hyperlink" Target="https://www.facebook.com/coindirectcom" TargetMode="External"/><Relationship Id="rId2166" Type="http://schemas.openxmlformats.org/officeDocument/2006/relationships/hyperlink" Target="https://www.linkedin.com/company/clickpay/" TargetMode="External"/><Relationship Id="rId2580" Type="http://schemas.openxmlformats.org/officeDocument/2006/relationships/hyperlink" Target="http://twitter.com/CaymayMap" TargetMode="External"/><Relationship Id="rId3217" Type="http://schemas.openxmlformats.org/officeDocument/2006/relationships/hyperlink" Target="http://twitter.com/jwebi2014" TargetMode="External"/><Relationship Id="rId3631" Type="http://schemas.openxmlformats.org/officeDocument/2006/relationships/hyperlink" Target="https://twitter.com/MowaferCare/" TargetMode="External"/><Relationship Id="rId6787" Type="http://schemas.openxmlformats.org/officeDocument/2006/relationships/hyperlink" Target="https://twitter.com/heelsng" TargetMode="External"/><Relationship Id="rId7838" Type="http://schemas.openxmlformats.org/officeDocument/2006/relationships/hyperlink" Target="https://www.linkedin.com/company-beta/10859158/" TargetMode="External"/><Relationship Id="rId138" Type="http://schemas.openxmlformats.org/officeDocument/2006/relationships/hyperlink" Target="https://www.facebook.com/arnergy/" TargetMode="External"/><Relationship Id="rId552" Type="http://schemas.openxmlformats.org/officeDocument/2006/relationships/hyperlink" Target="https://www.africasokoni.co.ke/" TargetMode="External"/><Relationship Id="rId1182" Type="http://schemas.openxmlformats.org/officeDocument/2006/relationships/hyperlink" Target="https://www.linkedin.com/company/langbot/about/" TargetMode="External"/><Relationship Id="rId2233" Type="http://schemas.openxmlformats.org/officeDocument/2006/relationships/hyperlink" Target="https://www.facebook.com/ennotacom" TargetMode="External"/><Relationship Id="rId5389" Type="http://schemas.openxmlformats.org/officeDocument/2006/relationships/hyperlink" Target="https://www.linkedin.com/company/11047670/" TargetMode="External"/><Relationship Id="rId6854" Type="http://schemas.openxmlformats.org/officeDocument/2006/relationships/hyperlink" Target="https://twitter.com/middlemannaija" TargetMode="External"/><Relationship Id="rId205" Type="http://schemas.openxmlformats.org/officeDocument/2006/relationships/hyperlink" Target="https://www.facebook.com/kudidotai/" TargetMode="External"/><Relationship Id="rId2300" Type="http://schemas.openxmlformats.org/officeDocument/2006/relationships/hyperlink" Target="https://www.facebook.com/cloudshiftgroup/" TargetMode="External"/><Relationship Id="rId5456" Type="http://schemas.openxmlformats.org/officeDocument/2006/relationships/hyperlink" Target="http://twitter.com/AhonyaOnline" TargetMode="External"/><Relationship Id="rId6507" Type="http://schemas.openxmlformats.org/officeDocument/2006/relationships/hyperlink" Target="http://safi.ng/" TargetMode="External"/><Relationship Id="rId7905" Type="http://schemas.openxmlformats.org/officeDocument/2006/relationships/hyperlink" Target="https://www.facebook.com/snapwidget" TargetMode="External"/><Relationship Id="rId1999" Type="http://schemas.openxmlformats.org/officeDocument/2006/relationships/hyperlink" Target="https://www.facebook.com/EcoSlips/" TargetMode="External"/><Relationship Id="rId4058" Type="http://schemas.openxmlformats.org/officeDocument/2006/relationships/hyperlink" Target="https://www.linkedin.com/company/rasello/" TargetMode="External"/><Relationship Id="rId4472" Type="http://schemas.openxmlformats.org/officeDocument/2006/relationships/hyperlink" Target="http://www.tikkeo.com/" TargetMode="External"/><Relationship Id="rId5109" Type="http://schemas.openxmlformats.org/officeDocument/2006/relationships/hyperlink" Target="https://www.linkedin.com/company/17962362/" TargetMode="External"/><Relationship Id="rId5870" Type="http://schemas.openxmlformats.org/officeDocument/2006/relationships/hyperlink" Target="http://twitter.com/Futaacom" TargetMode="External"/><Relationship Id="rId6921" Type="http://schemas.openxmlformats.org/officeDocument/2006/relationships/hyperlink" Target="https://www.linkedin.com/company/afritickets/" TargetMode="External"/><Relationship Id="rId3074" Type="http://schemas.openxmlformats.org/officeDocument/2006/relationships/hyperlink" Target="https://www.twitter.com/ictiomu" TargetMode="External"/><Relationship Id="rId4125" Type="http://schemas.openxmlformats.org/officeDocument/2006/relationships/hyperlink" Target="http://www.roque-online.com/" TargetMode="External"/><Relationship Id="rId5523" Type="http://schemas.openxmlformats.org/officeDocument/2006/relationships/hyperlink" Target="https://twitter.com/apprisemusic/" TargetMode="External"/><Relationship Id="rId8679" Type="http://schemas.openxmlformats.org/officeDocument/2006/relationships/hyperlink" Target="https://twitter.com/10dotsecurity" TargetMode="External"/><Relationship Id="rId1719" Type="http://schemas.openxmlformats.org/officeDocument/2006/relationships/hyperlink" Target="https://www.linkedin.com/company/chamasoft/" TargetMode="External"/><Relationship Id="rId7695" Type="http://schemas.openxmlformats.org/officeDocument/2006/relationships/hyperlink" Target="https://www.digsconnect.com/" TargetMode="External"/><Relationship Id="rId8746" Type="http://schemas.openxmlformats.org/officeDocument/2006/relationships/hyperlink" Target="https://www.twitter.com/jlswere" TargetMode="External"/><Relationship Id="rId2090" Type="http://schemas.openxmlformats.org/officeDocument/2006/relationships/hyperlink" Target="https://www.facebook.com/agricomm/" TargetMode="External"/><Relationship Id="rId3141" Type="http://schemas.openxmlformats.org/officeDocument/2006/relationships/hyperlink" Target="https://www.linkedin.com/company/instadiet-me" TargetMode="External"/><Relationship Id="rId6297" Type="http://schemas.openxmlformats.org/officeDocument/2006/relationships/hyperlink" Target="https://nodeafrica.com/" TargetMode="External"/><Relationship Id="rId7348" Type="http://schemas.openxmlformats.org/officeDocument/2006/relationships/hyperlink" Target="https://www.facebook.com/storefoundry" TargetMode="External"/><Relationship Id="rId7762" Type="http://schemas.openxmlformats.org/officeDocument/2006/relationships/hyperlink" Target="https://www.twitter.com/getbuild" TargetMode="External"/><Relationship Id="rId8813" Type="http://schemas.openxmlformats.org/officeDocument/2006/relationships/hyperlink" Target="https://twitter.com/kriterionai" TargetMode="External"/><Relationship Id="rId3958" Type="http://schemas.openxmlformats.org/officeDocument/2006/relationships/hyperlink" Target="https://poa.co.ke/" TargetMode="External"/><Relationship Id="rId6364" Type="http://schemas.openxmlformats.org/officeDocument/2006/relationships/hyperlink" Target="https://www.facebook.com/superfluidlabs" TargetMode="External"/><Relationship Id="rId7415" Type="http://schemas.openxmlformats.org/officeDocument/2006/relationships/hyperlink" Target="http://uzibox.com/" TargetMode="External"/><Relationship Id="rId879" Type="http://schemas.openxmlformats.org/officeDocument/2006/relationships/hyperlink" Target="https://twitter.com/waslabrowser?lang=en" TargetMode="External"/><Relationship Id="rId5380" Type="http://schemas.openxmlformats.org/officeDocument/2006/relationships/hyperlink" Target="https://rosakconsult.com/" TargetMode="External"/><Relationship Id="rId6017" Type="http://schemas.openxmlformats.org/officeDocument/2006/relationships/hyperlink" Target="https://www.facebook.com/pages/MARA-ISON-Technologies/116536271827891?sk=timeline" TargetMode="External"/><Relationship Id="rId6431" Type="http://schemas.openxmlformats.org/officeDocument/2006/relationships/hyperlink" Target="https://twitter.com/bebabeba_ke?lang=en" TargetMode="External"/><Relationship Id="rId1576" Type="http://schemas.openxmlformats.org/officeDocument/2006/relationships/hyperlink" Target="https://www.facebook.com/pg/SKTAeroshutter/about/?ref=page_internal" TargetMode="External"/><Relationship Id="rId2974" Type="http://schemas.openxmlformats.org/officeDocument/2006/relationships/hyperlink" Target="https://www.linkedin.com/company/volo?trk=company_name" TargetMode="External"/><Relationship Id="rId5033" Type="http://schemas.openxmlformats.org/officeDocument/2006/relationships/hyperlink" Target="https://hlprhome.me/" TargetMode="External"/><Relationship Id="rId8189" Type="http://schemas.openxmlformats.org/officeDocument/2006/relationships/hyperlink" Target="https://www.facebook.com/michael.shapiro.56" TargetMode="External"/><Relationship Id="rId946" Type="http://schemas.openxmlformats.org/officeDocument/2006/relationships/hyperlink" Target="https://twitter.com/KashaRwanda" TargetMode="External"/><Relationship Id="rId1229" Type="http://schemas.openxmlformats.org/officeDocument/2006/relationships/hyperlink" Target="https://twitter.com/volunteerdollar?lang=en" TargetMode="External"/><Relationship Id="rId1990" Type="http://schemas.openxmlformats.org/officeDocument/2006/relationships/hyperlink" Target="https://twitter.com/ClubTravelSA" TargetMode="External"/><Relationship Id="rId2627" Type="http://schemas.openxmlformats.org/officeDocument/2006/relationships/hyperlink" Target="https://www.facebook.com/esajadotcom" TargetMode="External"/><Relationship Id="rId5100" Type="http://schemas.openxmlformats.org/officeDocument/2006/relationships/hyperlink" Target="https://elcoach.me/" TargetMode="External"/><Relationship Id="rId8256" Type="http://schemas.openxmlformats.org/officeDocument/2006/relationships/hyperlink" Target="https://www.okgo.live/" TargetMode="External"/><Relationship Id="rId1643" Type="http://schemas.openxmlformats.org/officeDocument/2006/relationships/hyperlink" Target="https://www.facebook.com/abacuske" TargetMode="External"/><Relationship Id="rId4799" Type="http://schemas.openxmlformats.org/officeDocument/2006/relationships/hyperlink" Target="https://www.youverify.co/" TargetMode="External"/><Relationship Id="rId8670" Type="http://schemas.openxmlformats.org/officeDocument/2006/relationships/hyperlink" Target="https://twitter.com/streamdrinks" TargetMode="External"/><Relationship Id="rId1710" Type="http://schemas.openxmlformats.org/officeDocument/2006/relationships/hyperlink" Target="https://twitter.com/buupass" TargetMode="External"/><Relationship Id="rId4866" Type="http://schemas.openxmlformats.org/officeDocument/2006/relationships/hyperlink" Target="https://zagace.com/" TargetMode="External"/><Relationship Id="rId5917" Type="http://schemas.openxmlformats.org/officeDocument/2006/relationships/hyperlink" Target="https://irisx.blanqx.com/" TargetMode="External"/><Relationship Id="rId7272" Type="http://schemas.openxmlformats.org/officeDocument/2006/relationships/hyperlink" Target="https://www.facebook.com/myweb_official" TargetMode="External"/><Relationship Id="rId8323" Type="http://schemas.openxmlformats.org/officeDocument/2006/relationships/hyperlink" Target="http://speakgeek.co.za/" TargetMode="External"/><Relationship Id="rId3468" Type="http://schemas.openxmlformats.org/officeDocument/2006/relationships/hyperlink" Target="http://www.hytechseed.com/" TargetMode="External"/><Relationship Id="rId3882" Type="http://schemas.openxmlformats.org/officeDocument/2006/relationships/hyperlink" Target="https://twitter.com/paynetzim?lang=en" TargetMode="External"/><Relationship Id="rId4519" Type="http://schemas.openxmlformats.org/officeDocument/2006/relationships/hyperlink" Target="http://www.facebook.com/totohealth" TargetMode="External"/><Relationship Id="rId4933" Type="http://schemas.openxmlformats.org/officeDocument/2006/relationships/hyperlink" Target="https://www.facebook.com/oggehllc" TargetMode="External"/><Relationship Id="rId389" Type="http://schemas.openxmlformats.org/officeDocument/2006/relationships/hyperlink" Target="https://www.linkedin.com/company/kopatech/" TargetMode="External"/><Relationship Id="rId2484" Type="http://schemas.openxmlformats.org/officeDocument/2006/relationships/hyperlink" Target="https://domestly.com/" TargetMode="External"/><Relationship Id="rId3535" Type="http://schemas.openxmlformats.org/officeDocument/2006/relationships/hyperlink" Target="https://www.maxab.io/" TargetMode="External"/><Relationship Id="rId456" Type="http://schemas.openxmlformats.org/officeDocument/2006/relationships/hyperlink" Target="https://www.linkedin.com/company/brantu/about/" TargetMode="External"/><Relationship Id="rId870" Type="http://schemas.openxmlformats.org/officeDocument/2006/relationships/hyperlink" Target="https://www.linkedin.com/company/cowrywise/" TargetMode="External"/><Relationship Id="rId1086" Type="http://schemas.openxmlformats.org/officeDocument/2006/relationships/hyperlink" Target="https://www.linkedin.com/company/accounteer/" TargetMode="External"/><Relationship Id="rId2137" Type="http://schemas.openxmlformats.org/officeDocument/2006/relationships/hyperlink" Target="https://www.caytree.com/" TargetMode="External"/><Relationship Id="rId2551" Type="http://schemas.openxmlformats.org/officeDocument/2006/relationships/hyperlink" Target="http://www.linkedin.com/company/event-farm" TargetMode="External"/><Relationship Id="rId109" Type="http://schemas.openxmlformats.org/officeDocument/2006/relationships/hyperlink" Target="https://www.bitpesa.co/" TargetMode="External"/><Relationship Id="rId523" Type="http://schemas.openxmlformats.org/officeDocument/2006/relationships/hyperlink" Target="https://www.linkedin.com/company/greenpath-food/" TargetMode="External"/><Relationship Id="rId1153" Type="http://schemas.openxmlformats.org/officeDocument/2006/relationships/hyperlink" Target="https://www.facebook.com/TrotroTractor/" TargetMode="External"/><Relationship Id="rId2204" Type="http://schemas.openxmlformats.org/officeDocument/2006/relationships/hyperlink" Target="https://web.facebook.com/biophytobenin/" TargetMode="External"/><Relationship Id="rId3602" Type="http://schemas.openxmlformats.org/officeDocument/2006/relationships/hyperlink" Target="http://mobi.io/" TargetMode="External"/><Relationship Id="rId6758" Type="http://schemas.openxmlformats.org/officeDocument/2006/relationships/hyperlink" Target="http://www.facebook.com/plaqadinc" TargetMode="External"/><Relationship Id="rId7809" Type="http://schemas.openxmlformats.org/officeDocument/2006/relationships/hyperlink" Target="https://www.skynamo.com/" TargetMode="External"/><Relationship Id="rId8180" Type="http://schemas.openxmlformats.org/officeDocument/2006/relationships/hyperlink" Target="https://twitter.com/hoorahdigital" TargetMode="External"/><Relationship Id="rId5774" Type="http://schemas.openxmlformats.org/officeDocument/2006/relationships/hyperlink" Target="http://www.facebook.com/Closet49" TargetMode="External"/><Relationship Id="rId6825" Type="http://schemas.openxmlformats.org/officeDocument/2006/relationships/hyperlink" Target="https://twitter.com/pingheap" TargetMode="External"/><Relationship Id="rId1220" Type="http://schemas.openxmlformats.org/officeDocument/2006/relationships/hyperlink" Target="https://www.linkedin.com/company/digestafrica/" TargetMode="External"/><Relationship Id="rId4376" Type="http://schemas.openxmlformats.org/officeDocument/2006/relationships/hyperlink" Target="https://www.facebook.com/SUDPAYsolutiondePaiement/" TargetMode="External"/><Relationship Id="rId4790" Type="http://schemas.openxmlformats.org/officeDocument/2006/relationships/hyperlink" Target="https://www.facebook.com/windwoodmillers" TargetMode="External"/><Relationship Id="rId5427" Type="http://schemas.openxmlformats.org/officeDocument/2006/relationships/hyperlink" Target="https://www.linkedin.com/company/surfline-communications" TargetMode="External"/><Relationship Id="rId5841" Type="http://schemas.openxmlformats.org/officeDocument/2006/relationships/hyperlink" Target="https://gobeba.com/" TargetMode="External"/><Relationship Id="rId8997" Type="http://schemas.openxmlformats.org/officeDocument/2006/relationships/hyperlink" Target="https://twitter.com/Sirius_Labs" TargetMode="External"/><Relationship Id="rId3392" Type="http://schemas.openxmlformats.org/officeDocument/2006/relationships/hyperlink" Target="http://lendablemarketplace.com/" TargetMode="External"/><Relationship Id="rId4029" Type="http://schemas.openxmlformats.org/officeDocument/2006/relationships/hyperlink" Target="https://www.questworks.co.ke/" TargetMode="External"/><Relationship Id="rId4443" Type="http://schemas.openxmlformats.org/officeDocument/2006/relationships/hyperlink" Target="https://www.linkedin.com/company/technovera/" TargetMode="External"/><Relationship Id="rId7599" Type="http://schemas.openxmlformats.org/officeDocument/2006/relationships/hyperlink" Target="https://www.linkedin.com/company/codeskill/" TargetMode="External"/><Relationship Id="rId3045" Type="http://schemas.openxmlformats.org/officeDocument/2006/relationships/hyperlink" Target="https://www.facebook.com/hellopaisaSouthAfrica/" TargetMode="External"/><Relationship Id="rId4510" Type="http://schemas.openxmlformats.org/officeDocument/2006/relationships/hyperlink" Target="https://www.linkedin.com/company/thumeza/" TargetMode="External"/><Relationship Id="rId7666" Type="http://schemas.openxmlformats.org/officeDocument/2006/relationships/hyperlink" Target="https://www.facebook.com/eisoftlimited" TargetMode="External"/><Relationship Id="rId8717" Type="http://schemas.openxmlformats.org/officeDocument/2006/relationships/hyperlink" Target="http://www.facebook.com/KoalaDesignSA/" TargetMode="External"/><Relationship Id="rId380" Type="http://schemas.openxmlformats.org/officeDocument/2006/relationships/hyperlink" Target="https://nawah-scientific.com/" TargetMode="External"/><Relationship Id="rId2061" Type="http://schemas.openxmlformats.org/officeDocument/2006/relationships/hyperlink" Target="https://www.www.breastit.io/" TargetMode="External"/><Relationship Id="rId3112" Type="http://schemas.openxmlformats.org/officeDocument/2006/relationships/hyperlink" Target="https://www.lifeq.com/" TargetMode="External"/><Relationship Id="rId6268" Type="http://schemas.openxmlformats.org/officeDocument/2006/relationships/hyperlink" Target="https://www.facebook.com/kejamove" TargetMode="External"/><Relationship Id="rId6682" Type="http://schemas.openxmlformats.org/officeDocument/2006/relationships/hyperlink" Target="https://twitter.com/SME9JA_NG" TargetMode="External"/><Relationship Id="rId7319" Type="http://schemas.openxmlformats.org/officeDocument/2006/relationships/hyperlink" Target="https://hojah.com/" TargetMode="External"/><Relationship Id="rId5284" Type="http://schemas.openxmlformats.org/officeDocument/2006/relationships/hyperlink" Target="https://www.jodyshop.com/" TargetMode="External"/><Relationship Id="rId6335" Type="http://schemas.openxmlformats.org/officeDocument/2006/relationships/hyperlink" Target="https://www.linkedin.com/company/plexus-energy-limited" TargetMode="External"/><Relationship Id="rId7733" Type="http://schemas.openxmlformats.org/officeDocument/2006/relationships/hyperlink" Target="https://zlto.co/" TargetMode="External"/><Relationship Id="rId100" Type="http://schemas.openxmlformats.org/officeDocument/2006/relationships/hyperlink" Target="https://www.linkedin.com/company/zoona/" TargetMode="External"/><Relationship Id="rId2878" Type="http://schemas.openxmlformats.org/officeDocument/2006/relationships/hyperlink" Target="https://www.linkedin.com/company/gluglobal/" TargetMode="External"/><Relationship Id="rId3929" Type="http://schemas.openxmlformats.org/officeDocument/2006/relationships/hyperlink" Target="http://www.quoxient.co.ke/" TargetMode="External"/><Relationship Id="rId7800" Type="http://schemas.openxmlformats.org/officeDocument/2006/relationships/hyperlink" Target="https://www.facebook.com/browniepointsSA" TargetMode="External"/><Relationship Id="rId1894" Type="http://schemas.openxmlformats.org/officeDocument/2006/relationships/hyperlink" Target="https://www.linkedin.com/company/taxi-tv/" TargetMode="External"/><Relationship Id="rId2945" Type="http://schemas.openxmlformats.org/officeDocument/2006/relationships/hyperlink" Target="http://www.gryphonnetworks.com/" TargetMode="External"/><Relationship Id="rId5351" Type="http://schemas.openxmlformats.org/officeDocument/2006/relationships/hyperlink" Target="https://twitter.com/DoctoorumC" TargetMode="External"/><Relationship Id="rId6402" Type="http://schemas.openxmlformats.org/officeDocument/2006/relationships/hyperlink" Target="http://www.uhired.me/" TargetMode="External"/><Relationship Id="rId917" Type="http://schemas.openxmlformats.org/officeDocument/2006/relationships/hyperlink" Target="https://www.linkedin.com/company/printivo-com/" TargetMode="External"/><Relationship Id="rId1547" Type="http://schemas.openxmlformats.org/officeDocument/2006/relationships/hyperlink" Target="https://www.linkedin.com/company/carsurance-net/about/" TargetMode="External"/><Relationship Id="rId1961" Type="http://schemas.openxmlformats.org/officeDocument/2006/relationships/hyperlink" Target="https://twitter.com/blockbracademy" TargetMode="External"/><Relationship Id="rId5004" Type="http://schemas.openxmlformats.org/officeDocument/2006/relationships/hyperlink" Target="https://innovito.com/evolve-lxp/" TargetMode="External"/><Relationship Id="rId8574" Type="http://schemas.openxmlformats.org/officeDocument/2006/relationships/hyperlink" Target="http://www.nowboarding.co.za/" TargetMode="External"/><Relationship Id="rId1614" Type="http://schemas.openxmlformats.org/officeDocument/2006/relationships/hyperlink" Target="https://www.facebook.com/truckrtech/" TargetMode="External"/><Relationship Id="rId4020" Type="http://schemas.openxmlformats.org/officeDocument/2006/relationships/hyperlink" Target="https://www.linkedin.com/company/purabeverageco/" TargetMode="External"/><Relationship Id="rId7176" Type="http://schemas.openxmlformats.org/officeDocument/2006/relationships/hyperlink" Target="https://mylaw.ng/" TargetMode="External"/><Relationship Id="rId7590" Type="http://schemas.openxmlformats.org/officeDocument/2006/relationships/hyperlink" Target="https://linkedin.com/company/myyard-ng" TargetMode="External"/><Relationship Id="rId8227" Type="http://schemas.openxmlformats.org/officeDocument/2006/relationships/hyperlink" Target="https://www.linkedin.com/in/miiguy-technologies-b4a86218b/" TargetMode="External"/><Relationship Id="rId8641" Type="http://schemas.openxmlformats.org/officeDocument/2006/relationships/hyperlink" Target="https://www.facebook.com/SassyChicSA" TargetMode="External"/><Relationship Id="rId3786" Type="http://schemas.openxmlformats.org/officeDocument/2006/relationships/hyperlink" Target="https://www.facebook.com/letsOngair" TargetMode="External"/><Relationship Id="rId6192" Type="http://schemas.openxmlformats.org/officeDocument/2006/relationships/hyperlink" Target="https://www.facebook.com/bytecityinc" TargetMode="External"/><Relationship Id="rId7243" Type="http://schemas.openxmlformats.org/officeDocument/2006/relationships/hyperlink" Target="https://www.dockaysworld.com.ng/" TargetMode="External"/><Relationship Id="rId2388" Type="http://schemas.openxmlformats.org/officeDocument/2006/relationships/hyperlink" Target="https://www.deepstack.ai/" TargetMode="External"/><Relationship Id="rId3439" Type="http://schemas.openxmlformats.org/officeDocument/2006/relationships/hyperlink" Target="https://twitter.com/mboagive" TargetMode="External"/><Relationship Id="rId4837" Type="http://schemas.openxmlformats.org/officeDocument/2006/relationships/hyperlink" Target="https://www.linkedin.com/company/zeepay-ghana/" TargetMode="External"/><Relationship Id="rId7310" Type="http://schemas.openxmlformats.org/officeDocument/2006/relationships/hyperlink" Target="https://www.twitter.com/trickvile" TargetMode="External"/><Relationship Id="rId3853" Type="http://schemas.openxmlformats.org/officeDocument/2006/relationships/hyperlink" Target="https://parcel-it.com/" TargetMode="External"/><Relationship Id="rId4904" Type="http://schemas.openxmlformats.org/officeDocument/2006/relationships/hyperlink" Target="https://www.facebook.com/flyzipline/" TargetMode="External"/><Relationship Id="rId774" Type="http://schemas.openxmlformats.org/officeDocument/2006/relationships/hyperlink" Target="https://scale.ma/" TargetMode="External"/><Relationship Id="rId1057" Type="http://schemas.openxmlformats.org/officeDocument/2006/relationships/hyperlink" Target="http://www.tambuahealth.com/" TargetMode="External"/><Relationship Id="rId2455" Type="http://schemas.openxmlformats.org/officeDocument/2006/relationships/hyperlink" Target="https://www.linkedin.com/company/driversng/about/" TargetMode="External"/><Relationship Id="rId3506" Type="http://schemas.openxmlformats.org/officeDocument/2006/relationships/hyperlink" Target="https://www.facebook.com/mduaeofficial/" TargetMode="External"/><Relationship Id="rId3920" Type="http://schemas.openxmlformats.org/officeDocument/2006/relationships/hyperlink" Target="https://www.facebook.com/pesabazaar/" TargetMode="External"/><Relationship Id="rId8084" Type="http://schemas.openxmlformats.org/officeDocument/2006/relationships/hyperlink" Target="https://www.linkedin.com/company/taxtim" TargetMode="External"/><Relationship Id="rId427" Type="http://schemas.openxmlformats.org/officeDocument/2006/relationships/hyperlink" Target="https://twitter.com/propertyprong" TargetMode="External"/><Relationship Id="rId841" Type="http://schemas.openxmlformats.org/officeDocument/2006/relationships/hyperlink" Target="https://www.nala.money/" TargetMode="External"/><Relationship Id="rId1471" Type="http://schemas.openxmlformats.org/officeDocument/2006/relationships/hyperlink" Target="https://twitter.com/luxchizie" TargetMode="External"/><Relationship Id="rId2108" Type="http://schemas.openxmlformats.org/officeDocument/2006/relationships/hyperlink" Target="https://twitter.com/EcoCashZW" TargetMode="External"/><Relationship Id="rId2522" Type="http://schemas.openxmlformats.org/officeDocument/2006/relationships/hyperlink" Target="https://twitter.com/dsquares1" TargetMode="External"/><Relationship Id="rId5678" Type="http://schemas.openxmlformats.org/officeDocument/2006/relationships/hyperlink" Target="https://www.african-sun.com/" TargetMode="External"/><Relationship Id="rId6729" Type="http://schemas.openxmlformats.org/officeDocument/2006/relationships/hyperlink" Target="https://in.linkedin.com/company/primera-africa-finance-group" TargetMode="External"/><Relationship Id="rId1124" Type="http://schemas.openxmlformats.org/officeDocument/2006/relationships/hyperlink" Target="https://www.facebook.com/optimalogistic/" TargetMode="External"/><Relationship Id="rId4694" Type="http://schemas.openxmlformats.org/officeDocument/2006/relationships/hyperlink" Target="https://twitter.com/realwecyclers" TargetMode="External"/><Relationship Id="rId5745" Type="http://schemas.openxmlformats.org/officeDocument/2006/relationships/hyperlink" Target="http://booknow.co.ke/" TargetMode="External"/><Relationship Id="rId8151" Type="http://schemas.openxmlformats.org/officeDocument/2006/relationships/hyperlink" Target="https://www.facebook.com/agilocity/" TargetMode="External"/><Relationship Id="rId3296" Type="http://schemas.openxmlformats.org/officeDocument/2006/relationships/hyperlink" Target="https://www.facebook.com/kuendadigital" TargetMode="External"/><Relationship Id="rId4347" Type="http://schemas.openxmlformats.org/officeDocument/2006/relationships/hyperlink" Target="https://sunubus.com/" TargetMode="External"/><Relationship Id="rId4761" Type="http://schemas.openxmlformats.org/officeDocument/2006/relationships/hyperlink" Target="https://www.linkedin.com/company/weflyagri/" TargetMode="External"/><Relationship Id="rId3363" Type="http://schemas.openxmlformats.org/officeDocument/2006/relationships/hyperlink" Target="http://mamaope.com/" TargetMode="External"/><Relationship Id="rId4414" Type="http://schemas.openxmlformats.org/officeDocument/2006/relationships/hyperlink" Target="https://www.facebook.com/taskmoby" TargetMode="External"/><Relationship Id="rId5812" Type="http://schemas.openxmlformats.org/officeDocument/2006/relationships/hyperlink" Target="https://www.linkedin.com/company/eatoutafrica" TargetMode="External"/><Relationship Id="rId8968" Type="http://schemas.openxmlformats.org/officeDocument/2006/relationships/hyperlink" Target="https://www.facebook.com/pages/category/Financial-Service/GladePay-260090701344635/" TargetMode="External"/><Relationship Id="rId284" Type="http://schemas.openxmlformats.org/officeDocument/2006/relationships/hyperlink" Target="https://www.namesandfaces.com/" TargetMode="External"/><Relationship Id="rId3016" Type="http://schemas.openxmlformats.org/officeDocument/2006/relationships/hyperlink" Target="https://www.linkedin.com/company/hexastack/about/" TargetMode="External"/><Relationship Id="rId7984" Type="http://schemas.openxmlformats.org/officeDocument/2006/relationships/hyperlink" Target="https://www.facebook.com/petheavensa" TargetMode="External"/><Relationship Id="rId3430" Type="http://schemas.openxmlformats.org/officeDocument/2006/relationships/hyperlink" Target="https://www.facebook.com/lyvvcosmetics/" TargetMode="External"/><Relationship Id="rId5188" Type="http://schemas.openxmlformats.org/officeDocument/2006/relationships/hyperlink" Target="http://www.facebook.com/jobzella" TargetMode="External"/><Relationship Id="rId6586" Type="http://schemas.openxmlformats.org/officeDocument/2006/relationships/hyperlink" Target="https://www.sorepairit.com/" TargetMode="External"/><Relationship Id="rId7637" Type="http://schemas.openxmlformats.org/officeDocument/2006/relationships/hyperlink" Target="https://www.facebook.com/prodigysolution" TargetMode="External"/><Relationship Id="rId351" Type="http://schemas.openxmlformats.org/officeDocument/2006/relationships/hyperlink" Target="https://twitter.com/farmcrowdy" TargetMode="External"/><Relationship Id="rId2032" Type="http://schemas.openxmlformats.org/officeDocument/2006/relationships/hyperlink" Target="https://www.facebook.com/ATraderTZ/" TargetMode="External"/><Relationship Id="rId6239" Type="http://schemas.openxmlformats.org/officeDocument/2006/relationships/hyperlink" Target="https://www.linkedin.com/company/flashcast-ventures-ltd" TargetMode="External"/><Relationship Id="rId6653" Type="http://schemas.openxmlformats.org/officeDocument/2006/relationships/hyperlink" Target="https://twitter.com/chekkitapp" TargetMode="External"/><Relationship Id="rId7704" Type="http://schemas.openxmlformats.org/officeDocument/2006/relationships/hyperlink" Target="https://www.linkedin.com/company/joox-south-africa/" TargetMode="External"/><Relationship Id="rId1798" Type="http://schemas.openxmlformats.org/officeDocument/2006/relationships/hyperlink" Target="https://twitter.com/myautogenius" TargetMode="External"/><Relationship Id="rId2849" Type="http://schemas.openxmlformats.org/officeDocument/2006/relationships/hyperlink" Target="http://geogecko.com/" TargetMode="External"/><Relationship Id="rId5255" Type="http://schemas.openxmlformats.org/officeDocument/2006/relationships/hyperlink" Target="http://twitter.com/goejaza" TargetMode="External"/><Relationship Id="rId6306" Type="http://schemas.openxmlformats.org/officeDocument/2006/relationships/hyperlink" Target="https://www.facebook.com/OB.analytics/" TargetMode="External"/><Relationship Id="rId6720" Type="http://schemas.openxmlformats.org/officeDocument/2006/relationships/hyperlink" Target="https://www.twitter.com/qataloog" TargetMode="External"/><Relationship Id="rId1865" Type="http://schemas.openxmlformats.org/officeDocument/2006/relationships/hyperlink" Target="http://www.chocolatecitygroup.com/" TargetMode="External"/><Relationship Id="rId4271" Type="http://schemas.openxmlformats.org/officeDocument/2006/relationships/hyperlink" Target="https://smartconnect.com/" TargetMode="External"/><Relationship Id="rId5322" Type="http://schemas.openxmlformats.org/officeDocument/2006/relationships/hyperlink" Target="https://www.hawakradio.com/" TargetMode="External"/><Relationship Id="rId8478" Type="http://schemas.openxmlformats.org/officeDocument/2006/relationships/hyperlink" Target="https://twitter.com/clockworkacorn" TargetMode="External"/><Relationship Id="rId8892" Type="http://schemas.openxmlformats.org/officeDocument/2006/relationships/hyperlink" Target="https://www.linkedin.com/company/trendster-io/about/" TargetMode="External"/><Relationship Id="rId1518" Type="http://schemas.openxmlformats.org/officeDocument/2006/relationships/hyperlink" Target="https://autopartsegypt.com/" TargetMode="External"/><Relationship Id="rId2916" Type="http://schemas.openxmlformats.org/officeDocument/2006/relationships/hyperlink" Target="http://www.kaeme.org/" TargetMode="External"/><Relationship Id="rId7494" Type="http://schemas.openxmlformats.org/officeDocument/2006/relationships/hyperlink" Target="https://web.facebook.com/LiveKampus/" TargetMode="External"/><Relationship Id="rId8545" Type="http://schemas.openxmlformats.org/officeDocument/2006/relationships/hyperlink" Target="https://www.facebook.com/spacedecode/" TargetMode="External"/><Relationship Id="rId1932" Type="http://schemas.openxmlformats.org/officeDocument/2006/relationships/hyperlink" Target="http://www.acctech.biz/" TargetMode="External"/><Relationship Id="rId6096" Type="http://schemas.openxmlformats.org/officeDocument/2006/relationships/hyperlink" Target="https://www.onlinecyber.co.ke/" TargetMode="External"/><Relationship Id="rId7147" Type="http://schemas.openxmlformats.org/officeDocument/2006/relationships/hyperlink" Target="http://linkedin.com/in/bookings-africa-87367a17b" TargetMode="External"/><Relationship Id="rId6163" Type="http://schemas.openxmlformats.org/officeDocument/2006/relationships/hyperlink" Target="https://www.biin.online/" TargetMode="External"/><Relationship Id="rId7561" Type="http://schemas.openxmlformats.org/officeDocument/2006/relationships/hyperlink" Target="http://www.dailydigest.ng/" TargetMode="External"/><Relationship Id="rId8612" Type="http://schemas.openxmlformats.org/officeDocument/2006/relationships/hyperlink" Target="https://www.facebook.com/dailydishforyou/" TargetMode="External"/><Relationship Id="rId3757" Type="http://schemas.openxmlformats.org/officeDocument/2006/relationships/hyperlink" Target="https://ogwugo.com/" TargetMode="External"/><Relationship Id="rId4808" Type="http://schemas.openxmlformats.org/officeDocument/2006/relationships/hyperlink" Target="https://twitter.com/YusudiAfrica" TargetMode="External"/><Relationship Id="rId7214" Type="http://schemas.openxmlformats.org/officeDocument/2006/relationships/hyperlink" Target="http://www.facebook.com/propertydealzone" TargetMode="External"/><Relationship Id="rId678" Type="http://schemas.openxmlformats.org/officeDocument/2006/relationships/hyperlink" Target="https://www.linkedin.com/company/giraffe-south-africa/" TargetMode="External"/><Relationship Id="rId2359" Type="http://schemas.openxmlformats.org/officeDocument/2006/relationships/hyperlink" Target="http://www.takectrl.co.za/" TargetMode="External"/><Relationship Id="rId2773" Type="http://schemas.openxmlformats.org/officeDocument/2006/relationships/hyperlink" Target="https://www.inclusiveft.com/" TargetMode="External"/><Relationship Id="rId3824" Type="http://schemas.openxmlformats.org/officeDocument/2006/relationships/hyperlink" Target="https://twitter.com/OuiCarry" TargetMode="External"/><Relationship Id="rId6230" Type="http://schemas.openxmlformats.org/officeDocument/2006/relationships/hyperlink" Target="http://www.eleniexchanges.com/" TargetMode="External"/><Relationship Id="rId745" Type="http://schemas.openxmlformats.org/officeDocument/2006/relationships/hyperlink" Target="https://www.facebook.com/cdarhug/" TargetMode="External"/><Relationship Id="rId1375" Type="http://schemas.openxmlformats.org/officeDocument/2006/relationships/hyperlink" Target="https://twitter.com/howtoprospa" TargetMode="External"/><Relationship Id="rId2426" Type="http://schemas.openxmlformats.org/officeDocument/2006/relationships/hyperlink" Target="https://www.linkedin.com/company/data-integrated/about/" TargetMode="External"/><Relationship Id="rId5996" Type="http://schemas.openxmlformats.org/officeDocument/2006/relationships/hyperlink" Target="https://www.twitter.com/lavishbeautyke" TargetMode="External"/><Relationship Id="rId9039" Type="http://schemas.openxmlformats.org/officeDocument/2006/relationships/comments" Target="../comments1.xml"/><Relationship Id="rId81" Type="http://schemas.openxmlformats.org/officeDocument/2006/relationships/hyperlink" Target="https://www.linkedin.com/company/mpharma/" TargetMode="External"/><Relationship Id="rId812" Type="http://schemas.openxmlformats.org/officeDocument/2006/relationships/hyperlink" Target="https://twitter.com/Redbirdht" TargetMode="External"/><Relationship Id="rId1028" Type="http://schemas.openxmlformats.org/officeDocument/2006/relationships/hyperlink" Target="https://www.bacegroup.com/" TargetMode="External"/><Relationship Id="rId1442" Type="http://schemas.openxmlformats.org/officeDocument/2006/relationships/hyperlink" Target="https://www.facebook.com/crop2cash" TargetMode="External"/><Relationship Id="rId2840" Type="http://schemas.openxmlformats.org/officeDocument/2006/relationships/hyperlink" Target="https://www.facebook.com/Insytapp/" TargetMode="External"/><Relationship Id="rId4598" Type="http://schemas.openxmlformats.org/officeDocument/2006/relationships/hyperlink" Target="https://uganics.wixsite.com/uganics" TargetMode="External"/><Relationship Id="rId5649" Type="http://schemas.openxmlformats.org/officeDocument/2006/relationships/hyperlink" Target="https://www.linkedin.com/company/afrisol-technologies/" TargetMode="External"/><Relationship Id="rId8055" Type="http://schemas.openxmlformats.org/officeDocument/2006/relationships/hyperlink" Target="https://www.twitter.com/drive_revenue" TargetMode="External"/><Relationship Id="rId7071" Type="http://schemas.openxmlformats.org/officeDocument/2006/relationships/hyperlink" Target="https://www.thelanguageinsider.com/" TargetMode="External"/><Relationship Id="rId8122" Type="http://schemas.openxmlformats.org/officeDocument/2006/relationships/hyperlink" Target="http://facebook.com/popping.za/" TargetMode="External"/><Relationship Id="rId3267" Type="http://schemas.openxmlformats.org/officeDocument/2006/relationships/hyperlink" Target="https://www.linkedin.com/company/klurdy/about/" TargetMode="External"/><Relationship Id="rId4665" Type="http://schemas.openxmlformats.org/officeDocument/2006/relationships/hyperlink" Target="http://twitter.com/Wakanowdotcom" TargetMode="External"/><Relationship Id="rId5716" Type="http://schemas.openxmlformats.org/officeDocument/2006/relationships/hyperlink" Target="https://www.facebook.com/amazingkisumu" TargetMode="External"/><Relationship Id="rId188" Type="http://schemas.openxmlformats.org/officeDocument/2006/relationships/hyperlink" Target="https://www.linkedin.com/company/copia-kenya" TargetMode="External"/><Relationship Id="rId3681" Type="http://schemas.openxmlformats.org/officeDocument/2006/relationships/hyperlink" Target="http://www.facebook.com/payfast" TargetMode="External"/><Relationship Id="rId4318" Type="http://schemas.openxmlformats.org/officeDocument/2006/relationships/hyperlink" Target="https://shop.sooretul.com/" TargetMode="External"/><Relationship Id="rId4732" Type="http://schemas.openxmlformats.org/officeDocument/2006/relationships/hyperlink" Target="https://www.linkedin.com/company/wigroup/" TargetMode="External"/><Relationship Id="rId7888" Type="http://schemas.openxmlformats.org/officeDocument/2006/relationships/hyperlink" Target="https://www.linkedin.com/company/iamsignific" TargetMode="External"/><Relationship Id="rId8939" Type="http://schemas.openxmlformats.org/officeDocument/2006/relationships/hyperlink" Target="http://uhurulabs.org/about-us/" TargetMode="External"/><Relationship Id="rId2283" Type="http://schemas.openxmlformats.org/officeDocument/2006/relationships/hyperlink" Target="https://twitter.com/clintoneltech" TargetMode="External"/><Relationship Id="rId3334" Type="http://schemas.openxmlformats.org/officeDocument/2006/relationships/hyperlink" Target="https://www.linkedin.com/company/maisha-payment-solutions-limited/?originalSubdomain=nl" TargetMode="External"/><Relationship Id="rId7955" Type="http://schemas.openxmlformats.org/officeDocument/2006/relationships/hyperlink" Target="https://www.linkedin.com/company/infointeg" TargetMode="External"/><Relationship Id="rId255" Type="http://schemas.openxmlformats.org/officeDocument/2006/relationships/hyperlink" Target="https://twitter.com/ZoobaEats" TargetMode="External"/><Relationship Id="rId2350" Type="http://schemas.openxmlformats.org/officeDocument/2006/relationships/hyperlink" Target="https://www.linkedin.com/company/cryptyd-inc/about/" TargetMode="External"/><Relationship Id="rId3401" Type="http://schemas.openxmlformats.org/officeDocument/2006/relationships/hyperlink" Target="https://www.linkedin.com/company/maxicash/about/" TargetMode="External"/><Relationship Id="rId6557" Type="http://schemas.openxmlformats.org/officeDocument/2006/relationships/hyperlink" Target="http://www.lagchat.com/" TargetMode="External"/><Relationship Id="rId6971" Type="http://schemas.openxmlformats.org/officeDocument/2006/relationships/hyperlink" Target="https://www.facebook.com/packmyload" TargetMode="External"/><Relationship Id="rId7608" Type="http://schemas.openxmlformats.org/officeDocument/2006/relationships/hyperlink" Target="https://twitter.com/creativecram" TargetMode="External"/><Relationship Id="rId322" Type="http://schemas.openxmlformats.org/officeDocument/2006/relationships/hyperlink" Target="https://kukua.me/" TargetMode="External"/><Relationship Id="rId2003" Type="http://schemas.openxmlformats.org/officeDocument/2006/relationships/hyperlink" Target="https://www.books.quillo.io/" TargetMode="External"/><Relationship Id="rId5159" Type="http://schemas.openxmlformats.org/officeDocument/2006/relationships/hyperlink" Target="https://www.linkedin.com/company/yodawyapp/" TargetMode="External"/><Relationship Id="rId5573" Type="http://schemas.openxmlformats.org/officeDocument/2006/relationships/hyperlink" Target="http://linkedin.com/in/afreetune" TargetMode="External"/><Relationship Id="rId6624" Type="http://schemas.openxmlformats.org/officeDocument/2006/relationships/hyperlink" Target="https://www.linkedin.com/company/atyourservicetechnologies" TargetMode="External"/><Relationship Id="rId9030" Type="http://schemas.openxmlformats.org/officeDocument/2006/relationships/hyperlink" Target="https://career180.co/" TargetMode="External"/><Relationship Id="rId4175" Type="http://schemas.openxmlformats.org/officeDocument/2006/relationships/hyperlink" Target="https://www.facebook.com/selinawamucii?_rdc=1&amp;_rdr" TargetMode="External"/><Relationship Id="rId5226" Type="http://schemas.openxmlformats.org/officeDocument/2006/relationships/hyperlink" Target="https://twitter.com/devisionx" TargetMode="External"/><Relationship Id="rId1769" Type="http://schemas.openxmlformats.org/officeDocument/2006/relationships/hyperlink" Target="https://in.linkedin.com/company/africa-healthcare-network" TargetMode="External"/><Relationship Id="rId3191" Type="http://schemas.openxmlformats.org/officeDocument/2006/relationships/hyperlink" Target="https://www.linkedin.com/company/jambopay" TargetMode="External"/><Relationship Id="rId4242" Type="http://schemas.openxmlformats.org/officeDocument/2006/relationships/hyperlink" Target="https://www.facebook.com/skillupco-1755100921439287" TargetMode="External"/><Relationship Id="rId5640" Type="http://schemas.openxmlformats.org/officeDocument/2006/relationships/hyperlink" Target="http://range.co.ke/" TargetMode="External"/><Relationship Id="rId7398" Type="http://schemas.openxmlformats.org/officeDocument/2006/relationships/hyperlink" Target="https://www.twitter.com/nlistng" TargetMode="External"/><Relationship Id="rId8796" Type="http://schemas.openxmlformats.org/officeDocument/2006/relationships/hyperlink" Target="http://chaka.ng/" TargetMode="External"/><Relationship Id="rId1836" Type="http://schemas.openxmlformats.org/officeDocument/2006/relationships/hyperlink" Target="https://www.linkedin.com/company/doctoora/about/" TargetMode="External"/><Relationship Id="rId8449" Type="http://schemas.openxmlformats.org/officeDocument/2006/relationships/hyperlink" Target="https://zestly.co.za/" TargetMode="External"/><Relationship Id="rId8863" Type="http://schemas.openxmlformats.org/officeDocument/2006/relationships/hyperlink" Target="https://twitter.com/instratghs?lang=en" TargetMode="External"/><Relationship Id="rId1903" Type="http://schemas.openxmlformats.org/officeDocument/2006/relationships/hyperlink" Target="http://businesstoday.co.ke/" TargetMode="External"/><Relationship Id="rId7465" Type="http://schemas.openxmlformats.org/officeDocument/2006/relationships/hyperlink" Target="http://escapadeng.com/" TargetMode="External"/><Relationship Id="rId8516" Type="http://schemas.openxmlformats.org/officeDocument/2006/relationships/hyperlink" Target="https://twitter.com/Endurancedrones" TargetMode="External"/><Relationship Id="rId8930" Type="http://schemas.openxmlformats.org/officeDocument/2006/relationships/hyperlink" Target="https://www.linkedin.com/company/beiless-group/about/" TargetMode="External"/><Relationship Id="rId6067" Type="http://schemas.openxmlformats.org/officeDocument/2006/relationships/hyperlink" Target="http://https/www.linkedin.com/company-beta/22347257/" TargetMode="External"/><Relationship Id="rId6481" Type="http://schemas.openxmlformats.org/officeDocument/2006/relationships/hyperlink" Target="https://www.linkedin.com/company/9308775?trk=tyah&amp;trkInfo=clickedVertical%3Acompany%2CclickedEntityId%3A9308775%2Cidx%3A1-1-1%2CtarId%3A1447225551446%2Ctas%3Atopcheck" TargetMode="External"/><Relationship Id="rId7118" Type="http://schemas.openxmlformats.org/officeDocument/2006/relationships/hyperlink" Target="http://www.funditnigeria.com/" TargetMode="External"/><Relationship Id="rId7532" Type="http://schemas.openxmlformats.org/officeDocument/2006/relationships/hyperlink" Target="http://www.facebook.com/pages/Chibex-Technologies/17777221558685" TargetMode="External"/><Relationship Id="rId996" Type="http://schemas.openxmlformats.org/officeDocument/2006/relationships/hyperlink" Target="https://www.linkedin.com/company/passerineaircraft/" TargetMode="External"/><Relationship Id="rId2677" Type="http://schemas.openxmlformats.org/officeDocument/2006/relationships/hyperlink" Target="https://twitter.com/ensibuuko" TargetMode="External"/><Relationship Id="rId3728" Type="http://schemas.openxmlformats.org/officeDocument/2006/relationships/hyperlink" Target="https://twitter.com/nisafinance_?lang=en" TargetMode="External"/><Relationship Id="rId5083" Type="http://schemas.openxmlformats.org/officeDocument/2006/relationships/hyperlink" Target="https://www.linkedin.com/company/18003069/" TargetMode="External"/><Relationship Id="rId6134" Type="http://schemas.openxmlformats.org/officeDocument/2006/relationships/hyperlink" Target="http://hydroiq.africa/" TargetMode="External"/><Relationship Id="rId649" Type="http://schemas.openxmlformats.org/officeDocument/2006/relationships/hyperlink" Target="http://www.ampersand.solar/" TargetMode="External"/><Relationship Id="rId1279" Type="http://schemas.openxmlformats.org/officeDocument/2006/relationships/hyperlink" Target="http://elroshetta.com/" TargetMode="External"/><Relationship Id="rId5150" Type="http://schemas.openxmlformats.org/officeDocument/2006/relationships/hyperlink" Target="https://www.linkedin.com/company/9447360?trk=tyah&amp;trkInfo=clickedVertical%3Acompany%2CclickedEntityId%3A9447360%2Cidx%3A1-1-1%2CtarId%3A1439802481168%2Ctas%3A%20Smardex" TargetMode="External"/><Relationship Id="rId6201" Type="http://schemas.openxmlformats.org/officeDocument/2006/relationships/hyperlink" Target="http://twitter.com/cardplanets" TargetMode="External"/><Relationship Id="rId1346" Type="http://schemas.openxmlformats.org/officeDocument/2006/relationships/hyperlink" Target="https://www.linkedin.com/company/taz-technologies-ltd/" TargetMode="External"/><Relationship Id="rId1693" Type="http://schemas.openxmlformats.org/officeDocument/2006/relationships/hyperlink" Target="https://bitsoko.co.ke/home/index.html" TargetMode="External"/><Relationship Id="rId2744" Type="http://schemas.openxmlformats.org/officeDocument/2006/relationships/hyperlink" Target="https://twitter.com/farm_ink?lang=en" TargetMode="External"/><Relationship Id="rId8373" Type="http://schemas.openxmlformats.org/officeDocument/2006/relationships/hyperlink" Target="http://teamgeek.co.za/" TargetMode="External"/><Relationship Id="rId716" Type="http://schemas.openxmlformats.org/officeDocument/2006/relationships/hyperlink" Target="https://buseet.com/" TargetMode="External"/><Relationship Id="rId1760" Type="http://schemas.openxmlformats.org/officeDocument/2006/relationships/hyperlink" Target="https://www.facebook.com/yapilihealth/" TargetMode="External"/><Relationship Id="rId2811" Type="http://schemas.openxmlformats.org/officeDocument/2006/relationships/hyperlink" Target="https://www.interpayafrica.com/" TargetMode="External"/><Relationship Id="rId5967" Type="http://schemas.openxmlformats.org/officeDocument/2006/relationships/hyperlink" Target="http://kejahunt.com/" TargetMode="External"/><Relationship Id="rId8026" Type="http://schemas.openxmlformats.org/officeDocument/2006/relationships/hyperlink" Target="https://www.glucode.com/" TargetMode="External"/><Relationship Id="rId52" Type="http://schemas.openxmlformats.org/officeDocument/2006/relationships/hyperlink" Target="https://www.linkedin.com/company/powerhive/" TargetMode="External"/><Relationship Id="rId1413" Type="http://schemas.openxmlformats.org/officeDocument/2006/relationships/hyperlink" Target="https://twitter.com/cyclesnigeria" TargetMode="External"/><Relationship Id="rId4569" Type="http://schemas.openxmlformats.org/officeDocument/2006/relationships/hyperlink" Target="https://tutorroots.com/" TargetMode="External"/><Relationship Id="rId4983" Type="http://schemas.openxmlformats.org/officeDocument/2006/relationships/hyperlink" Target="https://www.facebook.com/EngineeringSystemsME" TargetMode="External"/><Relationship Id="rId8440" Type="http://schemas.openxmlformats.org/officeDocument/2006/relationships/hyperlink" Target="http://www.ghea.co.za/" TargetMode="External"/><Relationship Id="rId3585" Type="http://schemas.openxmlformats.org/officeDocument/2006/relationships/hyperlink" Target="http://www.facebook.com/MobileDecisioning" TargetMode="External"/><Relationship Id="rId4636" Type="http://schemas.openxmlformats.org/officeDocument/2006/relationships/hyperlink" Target="https://www.facebook.com/VayaAfrica/" TargetMode="External"/><Relationship Id="rId7042" Type="http://schemas.openxmlformats.org/officeDocument/2006/relationships/hyperlink" Target="http://twitter.com/wildfusion" TargetMode="External"/><Relationship Id="rId2187" Type="http://schemas.openxmlformats.org/officeDocument/2006/relationships/hyperlink" Target="http://crypto.com/" TargetMode="External"/><Relationship Id="rId3238" Type="http://schemas.openxmlformats.org/officeDocument/2006/relationships/hyperlink" Target="https://www.facebook.com/luno" TargetMode="External"/><Relationship Id="rId3652" Type="http://schemas.openxmlformats.org/officeDocument/2006/relationships/hyperlink" Target="https://www.olx.co.za/" TargetMode="External"/><Relationship Id="rId4703" Type="http://schemas.openxmlformats.org/officeDocument/2006/relationships/hyperlink" Target="https://twitter.com/getwala" TargetMode="External"/><Relationship Id="rId7859" Type="http://schemas.openxmlformats.org/officeDocument/2006/relationships/hyperlink" Target="http://twitter.com/sampleboard" TargetMode="External"/><Relationship Id="rId159" Type="http://schemas.openxmlformats.org/officeDocument/2006/relationships/hyperlink" Target="https://www.kobo360.com/" TargetMode="External"/><Relationship Id="rId573" Type="http://schemas.openxmlformats.org/officeDocument/2006/relationships/hyperlink" Target="https://twitter.com/merq_ai" TargetMode="External"/><Relationship Id="rId2254" Type="http://schemas.openxmlformats.org/officeDocument/2006/relationships/hyperlink" Target="https://www.linkedin.com/company/coinpesa/about/" TargetMode="External"/><Relationship Id="rId3305" Type="http://schemas.openxmlformats.org/officeDocument/2006/relationships/hyperlink" Target="https://kwanji.com/" TargetMode="External"/><Relationship Id="rId226" Type="http://schemas.openxmlformats.org/officeDocument/2006/relationships/hyperlink" Target="https://www.54gene.com/" TargetMode="External"/><Relationship Id="rId1270" Type="http://schemas.openxmlformats.org/officeDocument/2006/relationships/hyperlink" Target="https://www.facebook.com/pg/transpoolerapp/ads/?ref=page_internal" TargetMode="External"/><Relationship Id="rId5477" Type="http://schemas.openxmlformats.org/officeDocument/2006/relationships/hyperlink" Target="http://www.zoobashop.com/" TargetMode="External"/><Relationship Id="rId6875" Type="http://schemas.openxmlformats.org/officeDocument/2006/relationships/hyperlink" Target="https://www.facebook.com/MoJaApp/" TargetMode="External"/><Relationship Id="rId7926" Type="http://schemas.openxmlformats.org/officeDocument/2006/relationships/hyperlink" Target="https://twitter.com/Token_Capital" TargetMode="External"/><Relationship Id="rId640" Type="http://schemas.openxmlformats.org/officeDocument/2006/relationships/hyperlink" Target="https://polysmart.com.au/" TargetMode="External"/><Relationship Id="rId2321" Type="http://schemas.openxmlformats.org/officeDocument/2006/relationships/hyperlink" Target="https://www.facebook.com/pg/ColdHubsLTD/about/?ref=page_internal" TargetMode="External"/><Relationship Id="rId4079" Type="http://schemas.openxmlformats.org/officeDocument/2006/relationships/hyperlink" Target="http://remaapp.com/" TargetMode="External"/><Relationship Id="rId5891" Type="http://schemas.openxmlformats.org/officeDocument/2006/relationships/hyperlink" Target="http://www.linkedin.com/company/ilabafrica" TargetMode="External"/><Relationship Id="rId6528" Type="http://schemas.openxmlformats.org/officeDocument/2006/relationships/hyperlink" Target="https://www.facebook.com/Dochase-238436459655360/" TargetMode="External"/><Relationship Id="rId6942" Type="http://schemas.openxmlformats.org/officeDocument/2006/relationships/hyperlink" Target="http://www.facebook.com/MediosaHQ" TargetMode="External"/><Relationship Id="rId9001" Type="http://schemas.openxmlformats.org/officeDocument/2006/relationships/hyperlink" Target="https://www.facebook.com/Kudoti.Waste" TargetMode="External"/><Relationship Id="rId4493" Type="http://schemas.openxmlformats.org/officeDocument/2006/relationships/hyperlink" Target="https://twitter.com/TheSunExchange" TargetMode="External"/><Relationship Id="rId5544" Type="http://schemas.openxmlformats.org/officeDocument/2006/relationships/hyperlink" Target="https://www.linkedin.com/company/18222375/" TargetMode="External"/><Relationship Id="rId3095" Type="http://schemas.openxmlformats.org/officeDocument/2006/relationships/hyperlink" Target="https://www.facebook.com/lakt2lastreet" TargetMode="External"/><Relationship Id="rId4146" Type="http://schemas.openxmlformats.org/officeDocument/2006/relationships/hyperlink" Target="https://www.facebook.com/samawatenergy/" TargetMode="External"/><Relationship Id="rId4560" Type="http://schemas.openxmlformats.org/officeDocument/2006/relationships/hyperlink" Target="https://www.linkedin.com/company/truluv-granola/" TargetMode="External"/><Relationship Id="rId5611" Type="http://schemas.openxmlformats.org/officeDocument/2006/relationships/hyperlink" Target="https://www.facebook.com/mojarideofficiel/photos/" TargetMode="External"/><Relationship Id="rId8767" Type="http://schemas.openxmlformats.org/officeDocument/2006/relationships/hyperlink" Target="http://study.co.zw/" TargetMode="External"/><Relationship Id="rId1807" Type="http://schemas.openxmlformats.org/officeDocument/2006/relationships/hyperlink" Target="https://www.facebook.com/appzonegroup/" TargetMode="External"/><Relationship Id="rId3162" Type="http://schemas.openxmlformats.org/officeDocument/2006/relationships/hyperlink" Target="https://www.facebook.com/intergreatmeapp" TargetMode="External"/><Relationship Id="rId4213" Type="http://schemas.openxmlformats.org/officeDocument/2006/relationships/hyperlink" Target="http://seso.global/" TargetMode="External"/><Relationship Id="rId7369" Type="http://schemas.openxmlformats.org/officeDocument/2006/relationships/hyperlink" Target="https://www.linkedin.com/company/jensiv-limited/about/" TargetMode="External"/><Relationship Id="rId7783" Type="http://schemas.openxmlformats.org/officeDocument/2006/relationships/hyperlink" Target="https://www.facebook.com/drifterbrewingcompany/" TargetMode="External"/><Relationship Id="rId8834" Type="http://schemas.openxmlformats.org/officeDocument/2006/relationships/hyperlink" Target="https://www.accessafya.com/" TargetMode="External"/><Relationship Id="rId6385" Type="http://schemas.openxmlformats.org/officeDocument/2006/relationships/hyperlink" Target="http://theorionkenya.com/" TargetMode="External"/><Relationship Id="rId7436" Type="http://schemas.openxmlformats.org/officeDocument/2006/relationships/hyperlink" Target="https://www.facebook.com/eaxum" TargetMode="External"/><Relationship Id="rId150" Type="http://schemas.openxmlformats.org/officeDocument/2006/relationships/hyperlink" Target="https://www.facebook.com/JibuCo" TargetMode="External"/><Relationship Id="rId3979" Type="http://schemas.openxmlformats.org/officeDocument/2006/relationships/hyperlink" Target="https://preeva.co.za/" TargetMode="External"/><Relationship Id="rId6038" Type="http://schemas.openxmlformats.org/officeDocument/2006/relationships/hyperlink" Target="https://www.linkedin.com/company/movas-group" TargetMode="External"/><Relationship Id="rId6452" Type="http://schemas.openxmlformats.org/officeDocument/2006/relationships/hyperlink" Target="https://www.facebook.com/icodeai/photos/a.1730764727028208/1730764470361567/?type=3" TargetMode="External"/><Relationship Id="rId7850" Type="http://schemas.openxmlformats.org/officeDocument/2006/relationships/hyperlink" Target="https://vumatel.co.za/" TargetMode="External"/><Relationship Id="rId8901" Type="http://schemas.openxmlformats.org/officeDocument/2006/relationships/hyperlink" Target="https://www.facebook.com/dopayltd/?fref=ts" TargetMode="External"/><Relationship Id="rId2995" Type="http://schemas.openxmlformats.org/officeDocument/2006/relationships/hyperlink" Target="https://twitter.com/HehSaC" TargetMode="External"/><Relationship Id="rId5054" Type="http://schemas.openxmlformats.org/officeDocument/2006/relationships/hyperlink" Target="https://www.linkedin.com/company/brand-social" TargetMode="External"/><Relationship Id="rId6105" Type="http://schemas.openxmlformats.org/officeDocument/2006/relationships/hyperlink" Target="https://www.linkedin.com/company-beta/17973112/" TargetMode="External"/><Relationship Id="rId7503" Type="http://schemas.openxmlformats.org/officeDocument/2006/relationships/hyperlink" Target="https://www.facebook.com/Theunpeep" TargetMode="External"/><Relationship Id="rId967" Type="http://schemas.openxmlformats.org/officeDocument/2006/relationships/hyperlink" Target="https://www.facebook.com/safemotos" TargetMode="External"/><Relationship Id="rId1597" Type="http://schemas.openxmlformats.org/officeDocument/2006/relationships/hyperlink" Target="https://www.facebook.com/BitlandGlobal/" TargetMode="External"/><Relationship Id="rId2648" Type="http://schemas.openxmlformats.org/officeDocument/2006/relationships/hyperlink" Target="https://www.facebook.com/EnerGrowUganda/" TargetMode="External"/><Relationship Id="rId1664" Type="http://schemas.openxmlformats.org/officeDocument/2006/relationships/hyperlink" Target="https://www.linkedin.com/company/agsol/about/" TargetMode="External"/><Relationship Id="rId2715" Type="http://schemas.openxmlformats.org/officeDocument/2006/relationships/hyperlink" Target="https://www.facebook.com/fashpaonline" TargetMode="External"/><Relationship Id="rId4070" Type="http://schemas.openxmlformats.org/officeDocument/2006/relationships/hyperlink" Target="https://twitter.com/rt_farms?lang=en" TargetMode="External"/><Relationship Id="rId5121" Type="http://schemas.openxmlformats.org/officeDocument/2006/relationships/hyperlink" Target="https://twitter.com/cantalopjobs" TargetMode="External"/><Relationship Id="rId8277" Type="http://schemas.openxmlformats.org/officeDocument/2006/relationships/hyperlink" Target="https://facebook.com/datakeepers/" TargetMode="External"/><Relationship Id="rId8691" Type="http://schemas.openxmlformats.org/officeDocument/2006/relationships/hyperlink" Target="https://www.linkedin.com/company/bandela-media" TargetMode="External"/><Relationship Id="rId1317" Type="http://schemas.openxmlformats.org/officeDocument/2006/relationships/hyperlink" Target="https://www.tradebuza.com/" TargetMode="External"/><Relationship Id="rId1731" Type="http://schemas.openxmlformats.org/officeDocument/2006/relationships/hyperlink" Target="https://www.facebook.com/L-Pesa-Microfinance-coming-to-India-472875249551796/" TargetMode="External"/><Relationship Id="rId4887" Type="http://schemas.openxmlformats.org/officeDocument/2006/relationships/hyperlink" Target="https://www.zimsake.co.zw/" TargetMode="External"/><Relationship Id="rId5938" Type="http://schemas.openxmlformats.org/officeDocument/2006/relationships/hyperlink" Target="https://www.linkedin.com/company/jooist" TargetMode="External"/><Relationship Id="rId7293" Type="http://schemas.openxmlformats.org/officeDocument/2006/relationships/hyperlink" Target="https://facebook.com/jatefoods" TargetMode="External"/><Relationship Id="rId8344" Type="http://schemas.openxmlformats.org/officeDocument/2006/relationships/hyperlink" Target="https://www.facebook.com/DashpayZA/" TargetMode="External"/><Relationship Id="rId23" Type="http://schemas.openxmlformats.org/officeDocument/2006/relationships/hyperlink" Target="https://twitter.com/swvlapp" TargetMode="External"/><Relationship Id="rId3489" Type="http://schemas.openxmlformats.org/officeDocument/2006/relationships/hyperlink" Target="https://www.facebook.com/mlinzi.co.ke/" TargetMode="External"/><Relationship Id="rId7360" Type="http://schemas.openxmlformats.org/officeDocument/2006/relationships/hyperlink" Target="https://techiewiz.com/" TargetMode="External"/><Relationship Id="rId8411" Type="http://schemas.openxmlformats.org/officeDocument/2006/relationships/hyperlink" Target="https://skillspassportsa.co.za/" TargetMode="External"/><Relationship Id="rId3556" Type="http://schemas.openxmlformats.org/officeDocument/2006/relationships/hyperlink" Target="https://www.twitter.com/meridiamx" TargetMode="External"/><Relationship Id="rId4954" Type="http://schemas.openxmlformats.org/officeDocument/2006/relationships/hyperlink" Target="https://twitter.com/pixlly" TargetMode="External"/><Relationship Id="rId7013" Type="http://schemas.openxmlformats.org/officeDocument/2006/relationships/hyperlink" Target="https://facebook.com/naijaknowhow" TargetMode="External"/><Relationship Id="rId477" Type="http://schemas.openxmlformats.org/officeDocument/2006/relationships/hyperlink" Target="https://www.linkedin.com/company/piggybankng/" TargetMode="External"/><Relationship Id="rId2158" Type="http://schemas.openxmlformats.org/officeDocument/2006/relationships/hyperlink" Target="http://twitter.com/agrospaces" TargetMode="External"/><Relationship Id="rId3209" Type="http://schemas.openxmlformats.org/officeDocument/2006/relationships/hyperlink" Target="https://twitter.com/jukwaa_?lang=en" TargetMode="External"/><Relationship Id="rId3970" Type="http://schemas.openxmlformats.org/officeDocument/2006/relationships/hyperlink" Target="https://www.linkedin.com/company/powa-technologies/" TargetMode="External"/><Relationship Id="rId4607" Type="http://schemas.openxmlformats.org/officeDocument/2006/relationships/hyperlink" Target="https://twitter.com/vericampus" TargetMode="External"/><Relationship Id="rId891" Type="http://schemas.openxmlformats.org/officeDocument/2006/relationships/hyperlink" Target="https://twitter.com/gomywayafrica" TargetMode="External"/><Relationship Id="rId2572" Type="http://schemas.openxmlformats.org/officeDocument/2006/relationships/hyperlink" Target="https://twitter.com/elatech1" TargetMode="External"/><Relationship Id="rId3623" Type="http://schemas.openxmlformats.org/officeDocument/2006/relationships/hyperlink" Target="https://www.movelcare.com/" TargetMode="External"/><Relationship Id="rId6779" Type="http://schemas.openxmlformats.org/officeDocument/2006/relationships/hyperlink" Target="https://www.twitter.com/CryptoStaunch" TargetMode="External"/><Relationship Id="rId544" Type="http://schemas.openxmlformats.org/officeDocument/2006/relationships/hyperlink" Target="https://twitter.com/Talent2Africa" TargetMode="External"/><Relationship Id="rId1174" Type="http://schemas.openxmlformats.org/officeDocument/2006/relationships/hyperlink" Target="https://m.facebook.com/Diosdentalclinics/" TargetMode="External"/><Relationship Id="rId2225" Type="http://schemas.openxmlformats.org/officeDocument/2006/relationships/hyperlink" Target="http://casava.co/" TargetMode="External"/><Relationship Id="rId5795" Type="http://schemas.openxmlformats.org/officeDocument/2006/relationships/hyperlink" Target="https://dimehub.com/" TargetMode="External"/><Relationship Id="rId6846" Type="http://schemas.openxmlformats.org/officeDocument/2006/relationships/hyperlink" Target="https://www.facebook.com/twinpinenetwork" TargetMode="External"/><Relationship Id="rId611" Type="http://schemas.openxmlformats.org/officeDocument/2006/relationships/hyperlink" Target="https://www.facebook.com/Fastvan-412306392298140/timeline/" TargetMode="External"/><Relationship Id="rId1241" Type="http://schemas.openxmlformats.org/officeDocument/2006/relationships/hyperlink" Target="https://twitter.com/teradixinc" TargetMode="External"/><Relationship Id="rId4397" Type="http://schemas.openxmlformats.org/officeDocument/2006/relationships/hyperlink" Target="https://twitter.com/infotaeillo" TargetMode="External"/><Relationship Id="rId5448" Type="http://schemas.openxmlformats.org/officeDocument/2006/relationships/hyperlink" Target="https://twitter.com/fidocredit" TargetMode="External"/><Relationship Id="rId5862" Type="http://schemas.openxmlformats.org/officeDocument/2006/relationships/hyperlink" Target="https://facebook.com/hexapt" TargetMode="External"/><Relationship Id="rId6913" Type="http://schemas.openxmlformats.org/officeDocument/2006/relationships/hyperlink" Target="https://kobolet.com/" TargetMode="External"/><Relationship Id="rId4464" Type="http://schemas.openxmlformats.org/officeDocument/2006/relationships/hyperlink" Target="https://www.facebook.com/transferzero" TargetMode="External"/><Relationship Id="rId5515" Type="http://schemas.openxmlformats.org/officeDocument/2006/relationships/hyperlink" Target="http://www.nandimobile.com/" TargetMode="External"/><Relationship Id="rId3066" Type="http://schemas.openxmlformats.org/officeDocument/2006/relationships/hyperlink" Target="https://twitter.com/ICE3X" TargetMode="External"/><Relationship Id="rId3480" Type="http://schemas.openxmlformats.org/officeDocument/2006/relationships/hyperlink" Target="https://www.medtrucks.com/" TargetMode="External"/><Relationship Id="rId4117" Type="http://schemas.openxmlformats.org/officeDocument/2006/relationships/hyperlink" Target="https://www.linkedin.com/company/machine-one" TargetMode="External"/><Relationship Id="rId4531" Type="http://schemas.openxmlformats.org/officeDocument/2006/relationships/hyperlink" Target="http://www.vtnc.co.za/" TargetMode="External"/><Relationship Id="rId7687" Type="http://schemas.openxmlformats.org/officeDocument/2006/relationships/hyperlink" Target="https://twitter.com/imed_tech?lang=en" TargetMode="External"/><Relationship Id="rId2082" Type="http://schemas.openxmlformats.org/officeDocument/2006/relationships/hyperlink" Target="https://www.linkedin.com/company/awamo-gmbh/" TargetMode="External"/><Relationship Id="rId3133" Type="http://schemas.openxmlformats.org/officeDocument/2006/relationships/hyperlink" Target="http://investiv.co/" TargetMode="External"/><Relationship Id="rId6289" Type="http://schemas.openxmlformats.org/officeDocument/2006/relationships/hyperlink" Target="http://www.nairobigarage.com/" TargetMode="External"/><Relationship Id="rId8738" Type="http://schemas.openxmlformats.org/officeDocument/2006/relationships/hyperlink" Target="http://maglag.com/" TargetMode="External"/><Relationship Id="rId7754" Type="http://schemas.openxmlformats.org/officeDocument/2006/relationships/hyperlink" Target="https://www.linkedin.com/company/1905950/" TargetMode="External"/><Relationship Id="rId8805" Type="http://schemas.openxmlformats.org/officeDocument/2006/relationships/hyperlink" Target="https://www.facebook.com/GlobalPartnersbj" TargetMode="External"/><Relationship Id="rId2899" Type="http://schemas.openxmlformats.org/officeDocument/2006/relationships/hyperlink" Target="https://www.linkedin.com/company/govchat-org/" TargetMode="External"/><Relationship Id="rId3200" Type="http://schemas.openxmlformats.org/officeDocument/2006/relationships/hyperlink" Target="https://twitter.com/ISON_BPO" TargetMode="External"/><Relationship Id="rId6356" Type="http://schemas.openxmlformats.org/officeDocument/2006/relationships/hyperlink" Target="https://www.facebook.com/pg/Simplifi-Networks-Limited-851462314995770/about/" TargetMode="External"/><Relationship Id="rId6770" Type="http://schemas.openxmlformats.org/officeDocument/2006/relationships/hyperlink" Target="https://twitter.com/surecredit" TargetMode="External"/><Relationship Id="rId7407" Type="http://schemas.openxmlformats.org/officeDocument/2006/relationships/hyperlink" Target="https://www.linkedin.com/company/lukandi/" TargetMode="External"/><Relationship Id="rId7821" Type="http://schemas.openxmlformats.org/officeDocument/2006/relationships/hyperlink" Target="https://www.linkedin.com/company/anylytical-technologies/" TargetMode="External"/><Relationship Id="rId121" Type="http://schemas.openxmlformats.org/officeDocument/2006/relationships/hyperlink" Target="http://www.rapiddeploy.com/" TargetMode="External"/><Relationship Id="rId2966" Type="http://schemas.openxmlformats.org/officeDocument/2006/relationships/hyperlink" Target="https://twitter.com/GreenFingersMo1" TargetMode="External"/><Relationship Id="rId5372" Type="http://schemas.openxmlformats.org/officeDocument/2006/relationships/hyperlink" Target="https://www.linkedin.com/company/talentscommunity/" TargetMode="External"/><Relationship Id="rId6009" Type="http://schemas.openxmlformats.org/officeDocument/2006/relationships/hyperlink" Target="http://www.facebook.com/ChangaAfrica" TargetMode="External"/><Relationship Id="rId6423" Type="http://schemas.openxmlformats.org/officeDocument/2006/relationships/hyperlink" Target="https://www.zawatu.com/" TargetMode="External"/><Relationship Id="rId938" Type="http://schemas.openxmlformats.org/officeDocument/2006/relationships/hyperlink" Target="https://www.linkedin.com/company/flare-emergency-response/" TargetMode="External"/><Relationship Id="rId1568" Type="http://schemas.openxmlformats.org/officeDocument/2006/relationships/hyperlink" Target="https://twitter.com/Bisaapp" TargetMode="External"/><Relationship Id="rId2619" Type="http://schemas.openxmlformats.org/officeDocument/2006/relationships/hyperlink" Target="https://www.facebook.com/getbucks.za" TargetMode="External"/><Relationship Id="rId5025" Type="http://schemas.openxmlformats.org/officeDocument/2006/relationships/hyperlink" Target="http://www.contalents.com/" TargetMode="External"/><Relationship Id="rId8595" Type="http://schemas.openxmlformats.org/officeDocument/2006/relationships/hyperlink" Target="http://code4ct.com/" TargetMode="External"/><Relationship Id="rId1635" Type="http://schemas.openxmlformats.org/officeDocument/2006/relationships/hyperlink" Target="https://www.linkedin.com/company/brillantpay" TargetMode="External"/><Relationship Id="rId1982" Type="http://schemas.openxmlformats.org/officeDocument/2006/relationships/hyperlink" Target="https://www.facebook.com/asimmetric" TargetMode="External"/><Relationship Id="rId4041" Type="http://schemas.openxmlformats.org/officeDocument/2006/relationships/hyperlink" Target="https://quip.link/" TargetMode="External"/><Relationship Id="rId7197" Type="http://schemas.openxmlformats.org/officeDocument/2006/relationships/hyperlink" Target="http://furnish.ng/" TargetMode="External"/><Relationship Id="rId8248" Type="http://schemas.openxmlformats.org/officeDocument/2006/relationships/hyperlink" Target="https://www.facebook.com/rsquareddigital" TargetMode="External"/><Relationship Id="rId8662" Type="http://schemas.openxmlformats.org/officeDocument/2006/relationships/hyperlink" Target="https://twitter.com/poweroptimal" TargetMode="External"/><Relationship Id="rId7264" Type="http://schemas.openxmlformats.org/officeDocument/2006/relationships/hyperlink" Target="http://twitter.com/woweffectng" TargetMode="External"/><Relationship Id="rId8315" Type="http://schemas.openxmlformats.org/officeDocument/2006/relationships/hyperlink" Target="https://www.realtyafrica.com/" TargetMode="External"/><Relationship Id="rId1702" Type="http://schemas.openxmlformats.org/officeDocument/2006/relationships/hyperlink" Target="http://twitter.com/BridgeIntlAcads" TargetMode="External"/><Relationship Id="rId4858" Type="http://schemas.openxmlformats.org/officeDocument/2006/relationships/hyperlink" Target="http://www.youfarm.co.zw/" TargetMode="External"/><Relationship Id="rId5909" Type="http://schemas.openxmlformats.org/officeDocument/2006/relationships/hyperlink" Target="https://www.twitter.com/insureafrika" TargetMode="External"/><Relationship Id="rId3874" Type="http://schemas.openxmlformats.org/officeDocument/2006/relationships/hyperlink" Target="https://www.facebook.com/parceltip/" TargetMode="External"/><Relationship Id="rId4925" Type="http://schemas.openxmlformats.org/officeDocument/2006/relationships/hyperlink" Target="http://twitter.com/engmercury" TargetMode="External"/><Relationship Id="rId6280" Type="http://schemas.openxmlformats.org/officeDocument/2006/relationships/hyperlink" Target="http://www.mimiafricana.co.ke/" TargetMode="External"/><Relationship Id="rId7331" Type="http://schemas.openxmlformats.org/officeDocument/2006/relationships/hyperlink" Target="https://www.linkedin.com/company/flinoidf/about/" TargetMode="External"/><Relationship Id="rId795" Type="http://schemas.openxmlformats.org/officeDocument/2006/relationships/hyperlink" Target="https://www.aellacredit.com/" TargetMode="External"/><Relationship Id="rId2476" Type="http://schemas.openxmlformats.org/officeDocument/2006/relationships/hyperlink" Target="https://www.linkedin.com/company/propsys/about/" TargetMode="External"/><Relationship Id="rId2890" Type="http://schemas.openxmlformats.org/officeDocument/2006/relationships/hyperlink" Target="http://www.gebeya.com/" TargetMode="External"/><Relationship Id="rId3527" Type="http://schemas.openxmlformats.org/officeDocument/2006/relationships/hyperlink" Target="https://mavinrecords.com/" TargetMode="External"/><Relationship Id="rId3941" Type="http://schemas.openxmlformats.org/officeDocument/2006/relationships/hyperlink" Target="https://www.facebook.com/pinglekenya" TargetMode="External"/><Relationship Id="rId448" Type="http://schemas.openxmlformats.org/officeDocument/2006/relationships/hyperlink" Target="https://www.linkedin.com/company/buycoins/" TargetMode="External"/><Relationship Id="rId862" Type="http://schemas.openxmlformats.org/officeDocument/2006/relationships/hyperlink" Target="https://www.linkedin.com/company/the-medical-concierge-group-pte-ltd/about/" TargetMode="External"/><Relationship Id="rId1078" Type="http://schemas.openxmlformats.org/officeDocument/2006/relationships/hyperlink" Target="https://www.facebook.com/xenteapp" TargetMode="External"/><Relationship Id="rId1492" Type="http://schemas.openxmlformats.org/officeDocument/2006/relationships/hyperlink" Target="https://twitter.com/App_Kubinga" TargetMode="External"/><Relationship Id="rId2129" Type="http://schemas.openxmlformats.org/officeDocument/2006/relationships/hyperlink" Target="https://www.facebook.com/BitfinancePBC" TargetMode="External"/><Relationship Id="rId2543" Type="http://schemas.openxmlformats.org/officeDocument/2006/relationships/hyperlink" Target="https://www.linkedin.com/company/eduair/" TargetMode="External"/><Relationship Id="rId5699" Type="http://schemas.openxmlformats.org/officeDocument/2006/relationships/hyperlink" Target="https://www.linkedin.com/company/agrikaab/" TargetMode="External"/><Relationship Id="rId6000" Type="http://schemas.openxmlformats.org/officeDocument/2006/relationships/hyperlink" Target="https://twitter.com/live99years" TargetMode="External"/><Relationship Id="rId515" Type="http://schemas.openxmlformats.org/officeDocument/2006/relationships/hyperlink" Target="https://www.linkedin.com/company/edfa3ly/about/" TargetMode="External"/><Relationship Id="rId1145" Type="http://schemas.openxmlformats.org/officeDocument/2006/relationships/hyperlink" Target="https://www.facebook.com/Pinoffer" TargetMode="External"/><Relationship Id="rId5766" Type="http://schemas.openxmlformats.org/officeDocument/2006/relationships/hyperlink" Target="https://www.facebook.com/CapsuleLtd/?ref=page_internal" TargetMode="External"/><Relationship Id="rId8172" Type="http://schemas.openxmlformats.org/officeDocument/2006/relationships/hyperlink" Target="https://web.facebook.com/ihouzit" TargetMode="External"/><Relationship Id="rId1212" Type="http://schemas.openxmlformats.org/officeDocument/2006/relationships/hyperlink" Target="https://www.linkedin.com/company/slatecube/about/" TargetMode="External"/><Relationship Id="rId2610" Type="http://schemas.openxmlformats.org/officeDocument/2006/relationships/hyperlink" Target="https://www.linkedin.com/company/envisionmobile/about/" TargetMode="External"/><Relationship Id="rId4368" Type="http://schemas.openxmlformats.org/officeDocument/2006/relationships/hyperlink" Target="https://www.facebook.com/studydotcom" TargetMode="External"/><Relationship Id="rId5419" Type="http://schemas.openxmlformats.org/officeDocument/2006/relationships/hyperlink" Target="https://www.facebook.com/pages/NAASAKLE-LTDProducers-of-premium-quality-shea-butter/599836926745488" TargetMode="External"/><Relationship Id="rId6817" Type="http://schemas.openxmlformats.org/officeDocument/2006/relationships/hyperlink" Target="https://www.linkedin.com/company-beta/3487638/" TargetMode="External"/><Relationship Id="rId4782" Type="http://schemas.openxmlformats.org/officeDocument/2006/relationships/hyperlink" Target="https://www.linkedin.com/company/wicover/" TargetMode="External"/><Relationship Id="rId5833" Type="http://schemas.openxmlformats.org/officeDocument/2006/relationships/hyperlink" Target="https://gig.co.ke/" TargetMode="External"/><Relationship Id="rId8989" Type="http://schemas.openxmlformats.org/officeDocument/2006/relationships/hyperlink" Target="http://www.codesconsult.com/" TargetMode="External"/><Relationship Id="rId3037" Type="http://schemas.openxmlformats.org/officeDocument/2006/relationships/hyperlink" Target="http://www.hotels.ng/" TargetMode="External"/><Relationship Id="rId3384" Type="http://schemas.openxmlformats.org/officeDocument/2006/relationships/hyperlink" Target="https://www.facebook.com/Legafrik/" TargetMode="External"/><Relationship Id="rId4435" Type="http://schemas.openxmlformats.org/officeDocument/2006/relationships/hyperlink" Target="https://www.twitter.com/My_Teachmepad" TargetMode="External"/><Relationship Id="rId5900" Type="http://schemas.openxmlformats.org/officeDocument/2006/relationships/hyperlink" Target="https://www.linkedin.com/in/impala-coin-027025167/" TargetMode="External"/><Relationship Id="rId3451" Type="http://schemas.openxmlformats.org/officeDocument/2006/relationships/hyperlink" Target="https://www.facebook.com/lushplans/" TargetMode="External"/><Relationship Id="rId4502" Type="http://schemas.openxmlformats.org/officeDocument/2006/relationships/hyperlink" Target="https://www.linkedin.com/company/tradeghana/" TargetMode="External"/><Relationship Id="rId7658" Type="http://schemas.openxmlformats.org/officeDocument/2006/relationships/hyperlink" Target="http://www.minisaving.com/" TargetMode="External"/><Relationship Id="rId8709" Type="http://schemas.openxmlformats.org/officeDocument/2006/relationships/hyperlink" Target="https://www.facebook.com/RenewablePowerSA" TargetMode="External"/><Relationship Id="rId372" Type="http://schemas.openxmlformats.org/officeDocument/2006/relationships/hyperlink" Target="http://www.travelbeta.com/" TargetMode="External"/><Relationship Id="rId2053" Type="http://schemas.openxmlformats.org/officeDocument/2006/relationships/hyperlink" Target="http://www.francomsolutions.com/" TargetMode="External"/><Relationship Id="rId3104" Type="http://schemas.openxmlformats.org/officeDocument/2006/relationships/hyperlink" Target="http://lifecheq.co.za/" TargetMode="External"/><Relationship Id="rId6674" Type="http://schemas.openxmlformats.org/officeDocument/2006/relationships/hyperlink" Target="https://www.linkedin.com/company/eshop-mega-stores/about/" TargetMode="External"/><Relationship Id="rId7725" Type="http://schemas.openxmlformats.org/officeDocument/2006/relationships/hyperlink" Target="http://www.facebook.com/ekayaco/info" TargetMode="External"/><Relationship Id="rId2120" Type="http://schemas.openxmlformats.org/officeDocument/2006/relationships/hyperlink" Target="https://www.facebook.com/Belfrics/" TargetMode="External"/><Relationship Id="rId5276" Type="http://schemas.openxmlformats.org/officeDocument/2006/relationships/hyperlink" Target="https://www.facebook.com/cloud.innpms" TargetMode="External"/><Relationship Id="rId5690" Type="http://schemas.openxmlformats.org/officeDocument/2006/relationships/hyperlink" Target="https://twitter.com/intent/tweet?text=Kenya%20Safaris,%20Safaris%20Kenya,%20Kenya%20Budget%20Safaris,%20Budget%20Safaris%20Kenya,%20Kenya%20Safari,%20Safari%20Kenya,%20Budget%20Safari%20Kenya,%20Kenya%20Budget%20Safari,%20Safari%20Agents%20Kenya,%20Travel%20Agents%20Nairobi&amp;url=http%3A%2F%2Fwww.masaikenyasafaris.com%2F%23.XVJg9Iu_y5U.twitter&amp;related=" TargetMode="External"/><Relationship Id="rId6327" Type="http://schemas.openxmlformats.org/officeDocument/2006/relationships/hyperlink" Target="https://www.linkedin.com/company/pentagy-limited/" TargetMode="External"/><Relationship Id="rId6741" Type="http://schemas.openxmlformats.org/officeDocument/2006/relationships/hyperlink" Target="https://www.asuqu.com/" TargetMode="External"/><Relationship Id="rId4292" Type="http://schemas.openxmlformats.org/officeDocument/2006/relationships/hyperlink" Target="http://www.solarfreeze.co.ke/" TargetMode="External"/><Relationship Id="rId5343" Type="http://schemas.openxmlformats.org/officeDocument/2006/relationships/hyperlink" Target="https://www.trolley-app.com/" TargetMode="External"/><Relationship Id="rId8499" Type="http://schemas.openxmlformats.org/officeDocument/2006/relationships/hyperlink" Target="https://www.facebook.com/gracenetlogistics/" TargetMode="External"/><Relationship Id="rId1886" Type="http://schemas.openxmlformats.org/officeDocument/2006/relationships/hyperlink" Target="https://muster.africa/" TargetMode="External"/><Relationship Id="rId2937" Type="http://schemas.openxmlformats.org/officeDocument/2006/relationships/hyperlink" Target="https://www.linkedin.com/company/greystone-partners/about/" TargetMode="External"/><Relationship Id="rId909" Type="http://schemas.openxmlformats.org/officeDocument/2006/relationships/hyperlink" Target="https://www.linkedin.com/company/solution-swiver/" TargetMode="External"/><Relationship Id="rId1539" Type="http://schemas.openxmlformats.org/officeDocument/2006/relationships/hyperlink" Target="https://www.dentacarts.com/" TargetMode="External"/><Relationship Id="rId1953" Type="http://schemas.openxmlformats.org/officeDocument/2006/relationships/hyperlink" Target="https://www.twitter.com/bizense" TargetMode="External"/><Relationship Id="rId5410" Type="http://schemas.openxmlformats.org/officeDocument/2006/relationships/hyperlink" Target="http://infinixel.com/" TargetMode="External"/><Relationship Id="rId7168" Type="http://schemas.openxmlformats.org/officeDocument/2006/relationships/hyperlink" Target="http://www.iclean.ng/" TargetMode="External"/><Relationship Id="rId8566" Type="http://schemas.openxmlformats.org/officeDocument/2006/relationships/hyperlink" Target="https://www.facebook.com/we.be.monsters" TargetMode="External"/><Relationship Id="rId8980" Type="http://schemas.openxmlformats.org/officeDocument/2006/relationships/hyperlink" Target="https://www.facebook.com/IlaraHealthLtd" TargetMode="External"/><Relationship Id="rId1606" Type="http://schemas.openxmlformats.org/officeDocument/2006/relationships/hyperlink" Target="https://www.facebook.com/ozeapp/" TargetMode="External"/><Relationship Id="rId4012" Type="http://schemas.openxmlformats.org/officeDocument/2006/relationships/hyperlink" Target="https://www.linkedin.com/company/publiseer" TargetMode="External"/><Relationship Id="rId7582" Type="http://schemas.openxmlformats.org/officeDocument/2006/relationships/hyperlink" Target="https://www.facebook.com/Gamfari/" TargetMode="External"/><Relationship Id="rId8219" Type="http://schemas.openxmlformats.org/officeDocument/2006/relationships/hyperlink" Target="https://facebook.com/primuinfotech" TargetMode="External"/><Relationship Id="rId8633" Type="http://schemas.openxmlformats.org/officeDocument/2006/relationships/hyperlink" Target="http://www.facebook.com/wolfandhalo" TargetMode="External"/><Relationship Id="rId3778" Type="http://schemas.openxmlformats.org/officeDocument/2006/relationships/hyperlink" Target="https://www.facebook.com/oneacrefund" TargetMode="External"/><Relationship Id="rId4829" Type="http://schemas.openxmlformats.org/officeDocument/2006/relationships/hyperlink" Target="https://www.facebook.com/pages/category/Company/Zaytech-home-planner-289903488020517/" TargetMode="External"/><Relationship Id="rId6184" Type="http://schemas.openxmlformats.org/officeDocument/2006/relationships/hyperlink" Target="http://bahatiridge.co.ke/" TargetMode="External"/><Relationship Id="rId7235" Type="http://schemas.openxmlformats.org/officeDocument/2006/relationships/hyperlink" Target="https://twitter.com/flybokudotcom" TargetMode="External"/><Relationship Id="rId8700" Type="http://schemas.openxmlformats.org/officeDocument/2006/relationships/hyperlink" Target="http://nonacreative.com/" TargetMode="External"/><Relationship Id="rId699" Type="http://schemas.openxmlformats.org/officeDocument/2006/relationships/hyperlink" Target="https://twitter.com/ionofm" TargetMode="External"/><Relationship Id="rId2794" Type="http://schemas.openxmlformats.org/officeDocument/2006/relationships/hyperlink" Target="https://twitter.com/flowius" TargetMode="External"/><Relationship Id="rId3845" Type="http://schemas.openxmlformats.org/officeDocument/2006/relationships/hyperlink" Target="https://www.facebook.com/oyapayng/" TargetMode="External"/><Relationship Id="rId6251" Type="http://schemas.openxmlformats.org/officeDocument/2006/relationships/hyperlink" Target="https://www.linkedin.com/company/greensmart-ke/" TargetMode="External"/><Relationship Id="rId7302" Type="http://schemas.openxmlformats.org/officeDocument/2006/relationships/hyperlink" Target="https://www.linkedin.com/company/kraftysprouts" TargetMode="External"/><Relationship Id="rId766" Type="http://schemas.openxmlformats.org/officeDocument/2006/relationships/hyperlink" Target="http://entlaqa.com/" TargetMode="External"/><Relationship Id="rId1396" Type="http://schemas.openxmlformats.org/officeDocument/2006/relationships/hyperlink" Target="https://web.facebook.com/Rucove/" TargetMode="External"/><Relationship Id="rId2447" Type="http://schemas.openxmlformats.org/officeDocument/2006/relationships/hyperlink" Target="https://twitter.com/denkiminsurance" TargetMode="External"/><Relationship Id="rId419" Type="http://schemas.openxmlformats.org/officeDocument/2006/relationships/hyperlink" Target="https://twitter.com/asaakmobile" TargetMode="External"/><Relationship Id="rId1049" Type="http://schemas.openxmlformats.org/officeDocument/2006/relationships/hyperlink" Target="https://onesha.co.ke/" TargetMode="External"/><Relationship Id="rId2861" Type="http://schemas.openxmlformats.org/officeDocument/2006/relationships/hyperlink" Target="https://twitter.com/MRPTutereke" TargetMode="External"/><Relationship Id="rId3912" Type="http://schemas.openxmlformats.org/officeDocument/2006/relationships/hyperlink" Target="https://www.facebook.com/PendaHealth" TargetMode="External"/><Relationship Id="rId8076" Type="http://schemas.openxmlformats.org/officeDocument/2006/relationships/hyperlink" Target="https://www.waxdpay.com.au/" TargetMode="External"/><Relationship Id="rId833" Type="http://schemas.openxmlformats.org/officeDocument/2006/relationships/hyperlink" Target="https://www.lagare.ma/en" TargetMode="External"/><Relationship Id="rId1116" Type="http://schemas.openxmlformats.org/officeDocument/2006/relationships/hyperlink" Target="https://werpx.com/" TargetMode="External"/><Relationship Id="rId1463" Type="http://schemas.openxmlformats.org/officeDocument/2006/relationships/hyperlink" Target="https://nanodoors.xigma.org/" TargetMode="External"/><Relationship Id="rId2514" Type="http://schemas.openxmlformats.org/officeDocument/2006/relationships/hyperlink" Target="http://www.ebid.net/" TargetMode="External"/><Relationship Id="rId7092" Type="http://schemas.openxmlformats.org/officeDocument/2006/relationships/hyperlink" Target="https://twitter.com/teraworkNg" TargetMode="External"/><Relationship Id="rId8143" Type="http://schemas.openxmlformats.org/officeDocument/2006/relationships/hyperlink" Target="https://www.facebook.com/crashdetech" TargetMode="External"/><Relationship Id="rId8490" Type="http://schemas.openxmlformats.org/officeDocument/2006/relationships/hyperlink" Target="https://www.facebook.com/easyhomesalesza" TargetMode="External"/><Relationship Id="rId900" Type="http://schemas.openxmlformats.org/officeDocument/2006/relationships/hyperlink" Target="http://jobartis.com/" TargetMode="External"/><Relationship Id="rId1530" Type="http://schemas.openxmlformats.org/officeDocument/2006/relationships/hyperlink" Target="https://www.linkedin.com/company/avidbeam/about/" TargetMode="External"/><Relationship Id="rId4686" Type="http://schemas.openxmlformats.org/officeDocument/2006/relationships/hyperlink" Target="http://www.vmktech.com/" TargetMode="External"/><Relationship Id="rId5737" Type="http://schemas.openxmlformats.org/officeDocument/2006/relationships/hyperlink" Target="http://braveventurelabs.com/" TargetMode="External"/><Relationship Id="rId3288" Type="http://schemas.openxmlformats.org/officeDocument/2006/relationships/hyperlink" Target="https://www.linkedin.com/company/madamaina/" TargetMode="External"/><Relationship Id="rId4339" Type="http://schemas.openxmlformats.org/officeDocument/2006/relationships/hyperlink" Target="https://www.facebook.com/sudonum/" TargetMode="External"/><Relationship Id="rId4753" Type="http://schemas.openxmlformats.org/officeDocument/2006/relationships/hyperlink" Target="https://www.facebook.com/wecode.land/" TargetMode="External"/><Relationship Id="rId5804" Type="http://schemas.openxmlformats.org/officeDocument/2006/relationships/hyperlink" Target="http://www.linkedin.com/company/disrupt-africa" TargetMode="External"/><Relationship Id="rId8210" Type="http://schemas.openxmlformats.org/officeDocument/2006/relationships/hyperlink" Target="https://www.facebook.com/adclickafrica" TargetMode="External"/><Relationship Id="rId3355" Type="http://schemas.openxmlformats.org/officeDocument/2006/relationships/hyperlink" Target="https://www.mamamoney.co.za/" TargetMode="External"/><Relationship Id="rId4406" Type="http://schemas.openxmlformats.org/officeDocument/2006/relationships/hyperlink" Target="https://www.linkedin.com/company/jointanda/" TargetMode="External"/><Relationship Id="rId7976" Type="http://schemas.openxmlformats.org/officeDocument/2006/relationships/hyperlink" Target="https://twitter.com/vinewave" TargetMode="External"/><Relationship Id="rId276" Type="http://schemas.openxmlformats.org/officeDocument/2006/relationships/hyperlink" Target="https://www.facebook.com/msurveys" TargetMode="External"/><Relationship Id="rId690" Type="http://schemas.openxmlformats.org/officeDocument/2006/relationships/hyperlink" Target="https://www.linkedin.com/company/kudigo/" TargetMode="External"/><Relationship Id="rId2371" Type="http://schemas.openxmlformats.org/officeDocument/2006/relationships/hyperlink" Target="https://twitter.com/dafrutausa" TargetMode="External"/><Relationship Id="rId3008" Type="http://schemas.openxmlformats.org/officeDocument/2006/relationships/hyperlink" Target="https://herolife.co.za/" TargetMode="External"/><Relationship Id="rId3422" Type="http://schemas.openxmlformats.org/officeDocument/2006/relationships/hyperlink" Target="http://www.mazbootapp.com/" TargetMode="External"/><Relationship Id="rId4820" Type="http://schemas.openxmlformats.org/officeDocument/2006/relationships/hyperlink" Target="https://twitter.com/zande_africa?lang=en" TargetMode="External"/><Relationship Id="rId6578" Type="http://schemas.openxmlformats.org/officeDocument/2006/relationships/hyperlink" Target="http://twitter.com/termii_network" TargetMode="External"/><Relationship Id="rId7629" Type="http://schemas.openxmlformats.org/officeDocument/2006/relationships/hyperlink" Target="https://twitter.com/jobcentresnaija" TargetMode="External"/><Relationship Id="rId343" Type="http://schemas.openxmlformats.org/officeDocument/2006/relationships/hyperlink" Target="https://twitter.com/hearX_Group" TargetMode="External"/><Relationship Id="rId2024" Type="http://schemas.openxmlformats.org/officeDocument/2006/relationships/hyperlink" Target="http://buni.tv/" TargetMode="External"/><Relationship Id="rId6992" Type="http://schemas.openxmlformats.org/officeDocument/2006/relationships/hyperlink" Target="https://www.linkedin.com/company/wellnewme/" TargetMode="External"/><Relationship Id="rId1040" Type="http://schemas.openxmlformats.org/officeDocument/2006/relationships/hyperlink" Target="https://twitter.com/Codeln_spaces" TargetMode="External"/><Relationship Id="rId4196" Type="http://schemas.openxmlformats.org/officeDocument/2006/relationships/hyperlink" Target="https://www.linkedin.com/company/sesitechnologies" TargetMode="External"/><Relationship Id="rId5247" Type="http://schemas.openxmlformats.org/officeDocument/2006/relationships/hyperlink" Target="https://www.linkedin.com/company/orderaofficial/" TargetMode="External"/><Relationship Id="rId5594" Type="http://schemas.openxmlformats.org/officeDocument/2006/relationships/hyperlink" Target="http://twitter.com/BeSazboutique" TargetMode="External"/><Relationship Id="rId6645" Type="http://schemas.openxmlformats.org/officeDocument/2006/relationships/hyperlink" Target="https://www.linkedin.com/company-beta/11022775/" TargetMode="External"/><Relationship Id="rId410" Type="http://schemas.openxmlformats.org/officeDocument/2006/relationships/hyperlink" Target="https://www.facebook.com/Medsafcom/" TargetMode="External"/><Relationship Id="rId5661" Type="http://schemas.openxmlformats.org/officeDocument/2006/relationships/hyperlink" Target="https://www.linkedin.com/company/albella-systems/" TargetMode="External"/><Relationship Id="rId6712" Type="http://schemas.openxmlformats.org/officeDocument/2006/relationships/hyperlink" Target="https://twitter.com/tatafo" TargetMode="External"/><Relationship Id="rId1857" Type="http://schemas.openxmlformats.org/officeDocument/2006/relationships/hyperlink" Target="http://www.facebook.com/etrash2cash" TargetMode="External"/><Relationship Id="rId2908" Type="http://schemas.openxmlformats.org/officeDocument/2006/relationships/hyperlink" Target="http://www.grafica.io/" TargetMode="External"/><Relationship Id="rId4263" Type="http://schemas.openxmlformats.org/officeDocument/2006/relationships/hyperlink" Target="https://twitter.com/smeasy" TargetMode="External"/><Relationship Id="rId5314" Type="http://schemas.openxmlformats.org/officeDocument/2006/relationships/hyperlink" Target="http://e7gezly.com/" TargetMode="External"/><Relationship Id="rId8884" Type="http://schemas.openxmlformats.org/officeDocument/2006/relationships/hyperlink" Target="https://www.facebook.com/shuttlersng/" TargetMode="External"/><Relationship Id="rId1924" Type="http://schemas.openxmlformats.org/officeDocument/2006/relationships/hyperlink" Target="http://www.ams.za.com/" TargetMode="External"/><Relationship Id="rId4330" Type="http://schemas.openxmlformats.org/officeDocument/2006/relationships/hyperlink" Target="https://www.surestart.co.za/" TargetMode="External"/><Relationship Id="rId7486" Type="http://schemas.openxmlformats.org/officeDocument/2006/relationships/hyperlink" Target="https://twitter.com/prima_times" TargetMode="External"/><Relationship Id="rId8537" Type="http://schemas.openxmlformats.org/officeDocument/2006/relationships/hyperlink" Target="https://twitter.com/sowetanlive" TargetMode="External"/><Relationship Id="rId8951" Type="http://schemas.openxmlformats.org/officeDocument/2006/relationships/hyperlink" Target="https://www.facebook.com/charisuas/?_rdc=1&amp;_rdr" TargetMode="External"/><Relationship Id="rId6088" Type="http://schemas.openxmlformats.org/officeDocument/2006/relationships/hyperlink" Target="https://www.twitter.com/shipsenga" TargetMode="External"/><Relationship Id="rId7139" Type="http://schemas.openxmlformats.org/officeDocument/2006/relationships/hyperlink" Target="https://www.facebook.com/frakemplumbing/" TargetMode="External"/><Relationship Id="rId7553" Type="http://schemas.openxmlformats.org/officeDocument/2006/relationships/hyperlink" Target="https://www.linkedin.com/company/nultan-limited/about/" TargetMode="External"/><Relationship Id="rId8604" Type="http://schemas.openxmlformats.org/officeDocument/2006/relationships/hyperlink" Target="http://buzzapex.com/" TargetMode="External"/><Relationship Id="rId2698" Type="http://schemas.openxmlformats.org/officeDocument/2006/relationships/hyperlink" Target="https://www.linkedin.com/company/farm-fresh" TargetMode="External"/><Relationship Id="rId6155" Type="http://schemas.openxmlformats.org/officeDocument/2006/relationships/hyperlink" Target="https://twitter.com/itsEkodi" TargetMode="External"/><Relationship Id="rId7206" Type="http://schemas.openxmlformats.org/officeDocument/2006/relationships/hyperlink" Target="http://twitter.com/Glamourcomng" TargetMode="External"/><Relationship Id="rId3749" Type="http://schemas.openxmlformats.org/officeDocument/2006/relationships/hyperlink" Target="https://twitter.com/zolaelectric" TargetMode="External"/><Relationship Id="rId5171" Type="http://schemas.openxmlformats.org/officeDocument/2006/relationships/hyperlink" Target="https://www.linkedin.com/company/raye7/about/" TargetMode="External"/><Relationship Id="rId6222" Type="http://schemas.openxmlformats.org/officeDocument/2006/relationships/hyperlink" Target="https://www.facebook.com/dairyteq" TargetMode="External"/><Relationship Id="rId7620" Type="http://schemas.openxmlformats.org/officeDocument/2006/relationships/hyperlink" Target="https://www.linkedin.com/in/skywalkertravels/?originalSubdomain=ng" TargetMode="External"/><Relationship Id="rId2765" Type="http://schemas.openxmlformats.org/officeDocument/2006/relationships/hyperlink" Target="http://www.facebook.com/fireflymediaservices" TargetMode="External"/><Relationship Id="rId3816" Type="http://schemas.openxmlformats.org/officeDocument/2006/relationships/hyperlink" Target="https://www.linkedin.com/company/paymecorp/about/" TargetMode="External"/><Relationship Id="rId737" Type="http://schemas.openxmlformats.org/officeDocument/2006/relationships/hyperlink" Target="https://www.linkedin.com/company/amyti/" TargetMode="External"/><Relationship Id="rId1367" Type="http://schemas.openxmlformats.org/officeDocument/2006/relationships/hyperlink" Target="https://twitter.com/akibadigital" TargetMode="External"/><Relationship Id="rId1781" Type="http://schemas.openxmlformats.org/officeDocument/2006/relationships/hyperlink" Target="http://kwik.delivery/" TargetMode="External"/><Relationship Id="rId2418" Type="http://schemas.openxmlformats.org/officeDocument/2006/relationships/hyperlink" Target="http://www.digitalgreen.org/" TargetMode="External"/><Relationship Id="rId2832" Type="http://schemas.openxmlformats.org/officeDocument/2006/relationships/hyperlink" Target="https://twitter.com/fundforcrowd" TargetMode="External"/><Relationship Id="rId5988" Type="http://schemas.openxmlformats.org/officeDocument/2006/relationships/hyperlink" Target="https://www.linkedin.com/company/kito-international" TargetMode="External"/><Relationship Id="rId8394" Type="http://schemas.openxmlformats.org/officeDocument/2006/relationships/hyperlink" Target="https://www.linkedin.com/company/ixio-analytics/" TargetMode="External"/><Relationship Id="rId73" Type="http://schemas.openxmlformats.org/officeDocument/2006/relationships/hyperlink" Target="https://twitter.com/twigafoods" TargetMode="External"/><Relationship Id="rId804" Type="http://schemas.openxmlformats.org/officeDocument/2006/relationships/hyperlink" Target="https://www.linkedin.com/company/tripdizer/" TargetMode="External"/><Relationship Id="rId1434" Type="http://schemas.openxmlformats.org/officeDocument/2006/relationships/hyperlink" Target="https://twitter.com/servixme" TargetMode="External"/><Relationship Id="rId8047" Type="http://schemas.openxmlformats.org/officeDocument/2006/relationships/hyperlink" Target="https://www.linkedin.com/company/cashbag.co.za" TargetMode="External"/><Relationship Id="rId8461" Type="http://schemas.openxmlformats.org/officeDocument/2006/relationships/hyperlink" Target="https://www.linkedin.com/company/re-source-design" TargetMode="External"/><Relationship Id="rId1501" Type="http://schemas.openxmlformats.org/officeDocument/2006/relationships/hyperlink" Target="https://www.facebook.com/Agribizznet/" TargetMode="External"/><Relationship Id="rId4657" Type="http://schemas.openxmlformats.org/officeDocument/2006/relationships/hyperlink" Target="http://villageenterprise.org/" TargetMode="External"/><Relationship Id="rId5708" Type="http://schemas.openxmlformats.org/officeDocument/2006/relationships/hyperlink" Target="https://www.facebook.com/alericonsultingkenya/" TargetMode="External"/><Relationship Id="rId7063" Type="http://schemas.openxmlformats.org/officeDocument/2006/relationships/hyperlink" Target="http://www.techinnover.com/" TargetMode="External"/><Relationship Id="rId8114" Type="http://schemas.openxmlformats.org/officeDocument/2006/relationships/hyperlink" Target="https://www.twitter.com/rubybox_beauty" TargetMode="External"/><Relationship Id="rId3259" Type="http://schemas.openxmlformats.org/officeDocument/2006/relationships/hyperlink" Target="https://www.linkedin.com/company/266361" TargetMode="External"/><Relationship Id="rId7130" Type="http://schemas.openxmlformats.org/officeDocument/2006/relationships/hyperlink" Target="https://www.facebook.com/pg/compexafrica" TargetMode="External"/><Relationship Id="rId594" Type="http://schemas.openxmlformats.org/officeDocument/2006/relationships/hyperlink" Target="https://www.facebook.com/mettlestate/" TargetMode="External"/><Relationship Id="rId2275" Type="http://schemas.openxmlformats.org/officeDocument/2006/relationships/hyperlink" Target="http://www.connect-africa.org/" TargetMode="External"/><Relationship Id="rId3326" Type="http://schemas.openxmlformats.org/officeDocument/2006/relationships/hyperlink" Target="https://www.linkedin.com/company/kuhustle/" TargetMode="External"/><Relationship Id="rId3673" Type="http://schemas.openxmlformats.org/officeDocument/2006/relationships/hyperlink" Target="https://www.facebook.com/myAgro.org" TargetMode="External"/><Relationship Id="rId4724" Type="http://schemas.openxmlformats.org/officeDocument/2006/relationships/hyperlink" Target="https://www.linkedin.com/company/wethinkcode/" TargetMode="External"/><Relationship Id="rId247" Type="http://schemas.openxmlformats.org/officeDocument/2006/relationships/hyperlink" Target="https://twitter.com/brcknet" TargetMode="External"/><Relationship Id="rId3740" Type="http://schemas.openxmlformats.org/officeDocument/2006/relationships/hyperlink" Target="https://oasisdigital.com/" TargetMode="External"/><Relationship Id="rId6896" Type="http://schemas.openxmlformats.org/officeDocument/2006/relationships/hyperlink" Target="https://www.facebook.com/primetweets" TargetMode="External"/><Relationship Id="rId7947" Type="http://schemas.openxmlformats.org/officeDocument/2006/relationships/hyperlink" Target="https://www.linkedin.com/company/the-loyalty-box" TargetMode="External"/><Relationship Id="rId661" Type="http://schemas.openxmlformats.org/officeDocument/2006/relationships/hyperlink" Target="https://www.benefactorsltd.com/" TargetMode="External"/><Relationship Id="rId1291" Type="http://schemas.openxmlformats.org/officeDocument/2006/relationships/hyperlink" Target="https://www.linkedin.com/company/compareha/about/" TargetMode="External"/><Relationship Id="rId2342" Type="http://schemas.openxmlformats.org/officeDocument/2006/relationships/hyperlink" Target="https://www.facebook.com/macrolanisp" TargetMode="External"/><Relationship Id="rId5498" Type="http://schemas.openxmlformats.org/officeDocument/2006/relationships/hyperlink" Target="https://www.twitter.com/paylock_io" TargetMode="External"/><Relationship Id="rId6549" Type="http://schemas.openxmlformats.org/officeDocument/2006/relationships/hyperlink" Target="https://www.facebook.com/edurecordsltd" TargetMode="External"/><Relationship Id="rId6963" Type="http://schemas.openxmlformats.org/officeDocument/2006/relationships/hyperlink" Target="https://www.facebook.com/Renderhealth/" TargetMode="External"/><Relationship Id="rId314" Type="http://schemas.openxmlformats.org/officeDocument/2006/relationships/hyperlink" Target="https://sweepsouth.com/" TargetMode="External"/><Relationship Id="rId5565" Type="http://schemas.openxmlformats.org/officeDocument/2006/relationships/hyperlink" Target="https://www.twitter.com/dolphin_telecom" TargetMode="External"/><Relationship Id="rId6616" Type="http://schemas.openxmlformats.org/officeDocument/2006/relationships/hyperlink" Target="http://twitter.com/techcabal" TargetMode="External"/><Relationship Id="rId9022" Type="http://schemas.openxmlformats.org/officeDocument/2006/relationships/hyperlink" Target="http://www.arqamfc.com/" TargetMode="External"/><Relationship Id="rId1011" Type="http://schemas.openxmlformats.org/officeDocument/2006/relationships/hyperlink" Target="http://www.colnn.com/" TargetMode="External"/><Relationship Id="rId4167" Type="http://schemas.openxmlformats.org/officeDocument/2006/relationships/hyperlink" Target="https://www.facebook.com/profile.php?id=275347769495627" TargetMode="External"/><Relationship Id="rId4581" Type="http://schemas.openxmlformats.org/officeDocument/2006/relationships/hyperlink" Target="https://www.linkedin.com/company/umati-capital/" TargetMode="External"/><Relationship Id="rId5218" Type="http://schemas.openxmlformats.org/officeDocument/2006/relationships/hyperlink" Target="http://autotell.ai/" TargetMode="External"/><Relationship Id="rId5632" Type="http://schemas.openxmlformats.org/officeDocument/2006/relationships/hyperlink" Target="http://nadiabot.com/" TargetMode="External"/><Relationship Id="rId8788" Type="http://schemas.openxmlformats.org/officeDocument/2006/relationships/hyperlink" Target="https://www.linkedin.com/company/getkalido/about/" TargetMode="External"/><Relationship Id="rId3183" Type="http://schemas.openxmlformats.org/officeDocument/2006/relationships/hyperlink" Target="http://www.inyenyeri.org/" TargetMode="External"/><Relationship Id="rId4234" Type="http://schemas.openxmlformats.org/officeDocument/2006/relationships/hyperlink" Target="https://www.skilluptutors.com/" TargetMode="External"/><Relationship Id="rId1828" Type="http://schemas.openxmlformats.org/officeDocument/2006/relationships/hyperlink" Target="https://www.linkedin.com/company/babymigo/" TargetMode="External"/><Relationship Id="rId3250" Type="http://schemas.openxmlformats.org/officeDocument/2006/relationships/hyperlink" Target="https://twitter.com/kangpehealth" TargetMode="External"/><Relationship Id="rId7457" Type="http://schemas.openxmlformats.org/officeDocument/2006/relationships/hyperlink" Target="http://mobifinng.com/" TargetMode="External"/><Relationship Id="rId8855" Type="http://schemas.openxmlformats.org/officeDocument/2006/relationships/hyperlink" Target="https://twitter.com/Cropnuts?ref_src=twsrc%5Egoogle%7Ctwcamp%5Eserp%7Ctwgr%5Eauthor" TargetMode="External"/><Relationship Id="rId171" Type="http://schemas.openxmlformats.org/officeDocument/2006/relationships/hyperlink" Target="https://www.facebook.com/InstaDeepAI/" TargetMode="External"/><Relationship Id="rId4301" Type="http://schemas.openxmlformats.org/officeDocument/2006/relationships/hyperlink" Target="https://www.soba-store.com/" TargetMode="External"/><Relationship Id="rId6059" Type="http://schemas.openxmlformats.org/officeDocument/2006/relationships/hyperlink" Target="https://www.facebook.com/ZyffyKenya" TargetMode="External"/><Relationship Id="rId7871" Type="http://schemas.openxmlformats.org/officeDocument/2006/relationships/hyperlink" Target="https://www.22seven.com/" TargetMode="External"/><Relationship Id="rId8508" Type="http://schemas.openxmlformats.org/officeDocument/2006/relationships/hyperlink" Target="https://www.netwerk24.com/" TargetMode="External"/><Relationship Id="rId8922" Type="http://schemas.openxmlformats.org/officeDocument/2006/relationships/hyperlink" Target="https://www.facebook.com/RecoursFourKenya/" TargetMode="External"/><Relationship Id="rId6473" Type="http://schemas.openxmlformats.org/officeDocument/2006/relationships/hyperlink" Target="https://babbangona.com/" TargetMode="External"/><Relationship Id="rId7524" Type="http://schemas.openxmlformats.org/officeDocument/2006/relationships/hyperlink" Target="https://twitter.com/designub247" TargetMode="External"/><Relationship Id="rId988" Type="http://schemas.openxmlformats.org/officeDocument/2006/relationships/hyperlink" Target="https://www.linkedin.com/company/healthtech-gs" TargetMode="External"/><Relationship Id="rId2669" Type="http://schemas.openxmlformats.org/officeDocument/2006/relationships/hyperlink" Target="https://www.linkedin.com/company/jacaranda-fm/about/" TargetMode="External"/><Relationship Id="rId5075" Type="http://schemas.openxmlformats.org/officeDocument/2006/relationships/hyperlink" Target="http://www.facebook.com/argineering" TargetMode="External"/><Relationship Id="rId6126" Type="http://schemas.openxmlformats.org/officeDocument/2006/relationships/hyperlink" Target="http://www.kuza.tech/" TargetMode="External"/><Relationship Id="rId6540" Type="http://schemas.openxmlformats.org/officeDocument/2006/relationships/hyperlink" Target="http://twitter.com/ZidoffGlobal" TargetMode="External"/><Relationship Id="rId1685" Type="http://schemas.openxmlformats.org/officeDocument/2006/relationships/hyperlink" Target="https://www.linkedin.com/company/be-afrika/about/" TargetMode="External"/><Relationship Id="rId2736" Type="http://schemas.openxmlformats.org/officeDocument/2006/relationships/hyperlink" Target="https://www.facebook.com/FilKhedma?ref=br_tf" TargetMode="External"/><Relationship Id="rId4091" Type="http://schemas.openxmlformats.org/officeDocument/2006/relationships/hyperlink" Target="https://twitter.com/simfyafrica" TargetMode="External"/><Relationship Id="rId5142" Type="http://schemas.openxmlformats.org/officeDocument/2006/relationships/hyperlink" Target="http://www.pushbots.com/" TargetMode="External"/><Relationship Id="rId8298" Type="http://schemas.openxmlformats.org/officeDocument/2006/relationships/hyperlink" Target="https://za.linkedin.com/company/airborne-drones-pty-ltd" TargetMode="External"/><Relationship Id="rId708" Type="http://schemas.openxmlformats.org/officeDocument/2006/relationships/hyperlink" Target="https://business.suregifts.com.ng/" TargetMode="External"/><Relationship Id="rId1338" Type="http://schemas.openxmlformats.org/officeDocument/2006/relationships/hyperlink" Target="https://www.linkedin.com/company/touchabl" TargetMode="External"/><Relationship Id="rId8365" Type="http://schemas.openxmlformats.org/officeDocument/2006/relationships/hyperlink" Target="http://twitter.com/wixelhq" TargetMode="External"/><Relationship Id="rId1405" Type="http://schemas.openxmlformats.org/officeDocument/2006/relationships/hyperlink" Target="http://enqaz.net/" TargetMode="External"/><Relationship Id="rId1752" Type="http://schemas.openxmlformats.org/officeDocument/2006/relationships/hyperlink" Target="https://www.linkedin.com/company/twende-/about/" TargetMode="External"/><Relationship Id="rId2803" Type="http://schemas.openxmlformats.org/officeDocument/2006/relationships/hyperlink" Target="https://www.fo-sho.co.za/" TargetMode="External"/><Relationship Id="rId5959" Type="http://schemas.openxmlformats.org/officeDocument/2006/relationships/hyperlink" Target="https://www.linkedin.com/company/kaziquest/" TargetMode="External"/><Relationship Id="rId7381" Type="http://schemas.openxmlformats.org/officeDocument/2006/relationships/hyperlink" Target="https://www.twitter.com/TechyPalsNG" TargetMode="External"/><Relationship Id="rId8018" Type="http://schemas.openxmlformats.org/officeDocument/2006/relationships/hyperlink" Target="https://www.facebook.com/KISUAONLINE/" TargetMode="External"/><Relationship Id="rId8432" Type="http://schemas.openxmlformats.org/officeDocument/2006/relationships/hyperlink" Target="http://www.afridiligence.com/" TargetMode="External"/><Relationship Id="rId44" Type="http://schemas.openxmlformats.org/officeDocument/2006/relationships/hyperlink" Target="https://operapay.com/about-us" TargetMode="External"/><Relationship Id="rId4975" Type="http://schemas.openxmlformats.org/officeDocument/2006/relationships/hyperlink" Target="http://panarab-media.com/" TargetMode="External"/><Relationship Id="rId7034" Type="http://schemas.openxmlformats.org/officeDocument/2006/relationships/hyperlink" Target="https://www.freenaija.com/" TargetMode="External"/><Relationship Id="rId498" Type="http://schemas.openxmlformats.org/officeDocument/2006/relationships/hyperlink" Target="http://www.afrikrea.com/" TargetMode="External"/><Relationship Id="rId2179" Type="http://schemas.openxmlformats.org/officeDocument/2006/relationships/hyperlink" Target="https://www.linkedin.com/company/airtel-africa/" TargetMode="External"/><Relationship Id="rId3577" Type="http://schemas.openxmlformats.org/officeDocument/2006/relationships/hyperlink" Target="https://twitter.com/mlouma_sn" TargetMode="External"/><Relationship Id="rId3991" Type="http://schemas.openxmlformats.org/officeDocument/2006/relationships/hyperlink" Target="https://www.linkedin.com/company/rology/" TargetMode="External"/><Relationship Id="rId4628" Type="http://schemas.openxmlformats.org/officeDocument/2006/relationships/hyperlink" Target="https://twitter.com/custostech?lang=en" TargetMode="External"/><Relationship Id="rId2593" Type="http://schemas.openxmlformats.org/officeDocument/2006/relationships/hyperlink" Target="https://twitter.com/ecoacttz?lang=en" TargetMode="External"/><Relationship Id="rId3644" Type="http://schemas.openxmlformats.org/officeDocument/2006/relationships/hyperlink" Target="https://www.mtick.ci/" TargetMode="External"/><Relationship Id="rId6050" Type="http://schemas.openxmlformats.org/officeDocument/2006/relationships/hyperlink" Target="https://www.linkedin.com/company/nabaleka-digital-solutions" TargetMode="External"/><Relationship Id="rId7101" Type="http://schemas.openxmlformats.org/officeDocument/2006/relationships/hyperlink" Target="https://www.twitter.com/eduskoafrica" TargetMode="External"/><Relationship Id="rId565" Type="http://schemas.openxmlformats.org/officeDocument/2006/relationships/hyperlink" Target="https://www.linkedin.com/company/digsconnect/" TargetMode="External"/><Relationship Id="rId1195" Type="http://schemas.openxmlformats.org/officeDocument/2006/relationships/hyperlink" Target="https://twitter.com/lipalater" TargetMode="External"/><Relationship Id="rId2246" Type="http://schemas.openxmlformats.org/officeDocument/2006/relationships/hyperlink" Target="https://www.linkedin.com/company/compareguru" TargetMode="External"/><Relationship Id="rId2660" Type="http://schemas.openxmlformats.org/officeDocument/2006/relationships/hyperlink" Target="http://giftedmom.org/" TargetMode="External"/><Relationship Id="rId3711" Type="http://schemas.openxmlformats.org/officeDocument/2006/relationships/hyperlink" Target="https://twitter.com/netwookie_kenya" TargetMode="External"/><Relationship Id="rId6867" Type="http://schemas.openxmlformats.org/officeDocument/2006/relationships/hyperlink" Target="http://facebook.com/cifwep" TargetMode="External"/><Relationship Id="rId7918" Type="http://schemas.openxmlformats.org/officeDocument/2006/relationships/hyperlink" Target="https://www.linkedin.com/company/snupit" TargetMode="External"/><Relationship Id="rId218" Type="http://schemas.openxmlformats.org/officeDocument/2006/relationships/hyperlink" Target="https://terragongroup.com/" TargetMode="External"/><Relationship Id="rId632" Type="http://schemas.openxmlformats.org/officeDocument/2006/relationships/hyperlink" Target="https://www.thriveagric.com/" TargetMode="External"/><Relationship Id="rId1262" Type="http://schemas.openxmlformats.org/officeDocument/2006/relationships/hyperlink" Target="http://www.mosawer.net/" TargetMode="External"/><Relationship Id="rId2313" Type="http://schemas.openxmlformats.org/officeDocument/2006/relationships/hyperlink" Target="https://twitter.com/CoinboxKenya" TargetMode="External"/><Relationship Id="rId5469" Type="http://schemas.openxmlformats.org/officeDocument/2006/relationships/hyperlink" Target="http://landing.bitland.world/" TargetMode="External"/><Relationship Id="rId4485" Type="http://schemas.openxmlformats.org/officeDocument/2006/relationships/hyperlink" Target="https://www.linkedin.com/company/toolboksi/about/" TargetMode="External"/><Relationship Id="rId5536" Type="http://schemas.openxmlformats.org/officeDocument/2006/relationships/hyperlink" Target="https://www.deskittech.com/" TargetMode="External"/><Relationship Id="rId5883" Type="http://schemas.openxmlformats.org/officeDocument/2006/relationships/hyperlink" Target="http://www.linkedin.com/company/-ibizafrica" TargetMode="External"/><Relationship Id="rId6934" Type="http://schemas.openxmlformats.org/officeDocument/2006/relationships/hyperlink" Target="https://www.facebook.com/PreDiagn" TargetMode="External"/><Relationship Id="rId3087" Type="http://schemas.openxmlformats.org/officeDocument/2006/relationships/hyperlink" Target="https://www.facebook.com/Imisi3D/" TargetMode="External"/><Relationship Id="rId4138" Type="http://schemas.openxmlformats.org/officeDocument/2006/relationships/hyperlink" Target="http://safepay.co.ke/" TargetMode="External"/><Relationship Id="rId5950" Type="http://schemas.openxmlformats.org/officeDocument/2006/relationships/hyperlink" Target="https://twitter.com/jumuika" TargetMode="External"/><Relationship Id="rId4552" Type="http://schemas.openxmlformats.org/officeDocument/2006/relationships/hyperlink" Target="https://www.trukto.com/" TargetMode="External"/><Relationship Id="rId5603" Type="http://schemas.openxmlformats.org/officeDocument/2006/relationships/hyperlink" Target="https://twitter.com/useNdivo" TargetMode="External"/><Relationship Id="rId8759" Type="http://schemas.openxmlformats.org/officeDocument/2006/relationships/hyperlink" Target="https://web.facebook.com/minute5.ug/" TargetMode="External"/><Relationship Id="rId3154" Type="http://schemas.openxmlformats.org/officeDocument/2006/relationships/hyperlink" Target="http://www.ishack.co.za/" TargetMode="External"/><Relationship Id="rId4205" Type="http://schemas.openxmlformats.org/officeDocument/2006/relationships/hyperlink" Target="https://twitter.com/kiganjani?lang=en" TargetMode="External"/><Relationship Id="rId7775" Type="http://schemas.openxmlformats.org/officeDocument/2006/relationships/hyperlink" Target="https://www.facebook.com/tentedadventures/" TargetMode="External"/><Relationship Id="rId8826" Type="http://schemas.openxmlformats.org/officeDocument/2006/relationships/hyperlink" Target="https://www.sparkschools.co.za/contact-us/" TargetMode="External"/><Relationship Id="rId2170" Type="http://schemas.openxmlformats.org/officeDocument/2006/relationships/hyperlink" Target="http://www.clickpesa.com/" TargetMode="External"/><Relationship Id="rId3221" Type="http://schemas.openxmlformats.org/officeDocument/2006/relationships/hyperlink" Target="https://twitter.com/lisungui" TargetMode="External"/><Relationship Id="rId6377" Type="http://schemas.openxmlformats.org/officeDocument/2006/relationships/hyperlink" Target="http://twitter.com/Techhapa" TargetMode="External"/><Relationship Id="rId6791" Type="http://schemas.openxmlformats.org/officeDocument/2006/relationships/hyperlink" Target="https://twitter.com/raadaaofficial" TargetMode="External"/><Relationship Id="rId7428" Type="http://schemas.openxmlformats.org/officeDocument/2006/relationships/hyperlink" Target="https://www.facebook.com/fazsiondk" TargetMode="External"/><Relationship Id="rId7842" Type="http://schemas.openxmlformats.org/officeDocument/2006/relationships/hyperlink" Target="http://www.dimensionwebx.com/" TargetMode="External"/><Relationship Id="rId8" Type="http://schemas.openxmlformats.org/officeDocument/2006/relationships/hyperlink" Target="https://www.facebook.com/pg/thisisandela/about/" TargetMode="External"/><Relationship Id="rId142" Type="http://schemas.openxmlformats.org/officeDocument/2006/relationships/hyperlink" Target="https://www.facebook.com/africastalking" TargetMode="External"/><Relationship Id="rId2987" Type="http://schemas.openxmlformats.org/officeDocument/2006/relationships/hyperlink" Target="https://twitter.com/keamedicals" TargetMode="External"/><Relationship Id="rId5393" Type="http://schemas.openxmlformats.org/officeDocument/2006/relationships/hyperlink" Target="https://twitter.com/Ahwenepa_" TargetMode="External"/><Relationship Id="rId6444" Type="http://schemas.openxmlformats.org/officeDocument/2006/relationships/hyperlink" Target="https://myhire.co.ke/" TargetMode="External"/><Relationship Id="rId959" Type="http://schemas.openxmlformats.org/officeDocument/2006/relationships/hyperlink" Target="https://www.linkedin.com/company/think-it.io/" TargetMode="External"/><Relationship Id="rId1589" Type="http://schemas.openxmlformats.org/officeDocument/2006/relationships/hyperlink" Target="https://twitter.com/benbenlands" TargetMode="External"/><Relationship Id="rId5046" Type="http://schemas.openxmlformats.org/officeDocument/2006/relationships/hyperlink" Target="http://www.enkaaz.com/" TargetMode="External"/><Relationship Id="rId5460" Type="http://schemas.openxmlformats.org/officeDocument/2006/relationships/hyperlink" Target="https://www.facebook.com/homechowghana/" TargetMode="External"/><Relationship Id="rId6511" Type="http://schemas.openxmlformats.org/officeDocument/2006/relationships/hyperlink" Target="https://www.facebook.com/safinigeria" TargetMode="External"/><Relationship Id="rId4062" Type="http://schemas.openxmlformats.org/officeDocument/2006/relationships/hyperlink" Target="https://www.linkedin.com/company/recomed/" TargetMode="External"/><Relationship Id="rId5113" Type="http://schemas.openxmlformats.org/officeDocument/2006/relationships/hyperlink" Target="https://www.linkedin.com/company/majecules/about/" TargetMode="External"/><Relationship Id="rId8269" Type="http://schemas.openxmlformats.org/officeDocument/2006/relationships/hyperlink" Target="https://www.facebook.com/finfindeasy" TargetMode="External"/><Relationship Id="rId1656" Type="http://schemas.openxmlformats.org/officeDocument/2006/relationships/hyperlink" Target="https://twitter.com/afrigroups" TargetMode="External"/><Relationship Id="rId2707" Type="http://schemas.openxmlformats.org/officeDocument/2006/relationships/hyperlink" Target="https://www.linkedin.com/company/farmovo" TargetMode="External"/><Relationship Id="rId8683" Type="http://schemas.openxmlformats.org/officeDocument/2006/relationships/hyperlink" Target="https://twitter.com/rentdoc" TargetMode="External"/><Relationship Id="rId1309" Type="http://schemas.openxmlformats.org/officeDocument/2006/relationships/hyperlink" Target="https://kolopay.com/" TargetMode="External"/><Relationship Id="rId1723" Type="http://schemas.openxmlformats.org/officeDocument/2006/relationships/hyperlink" Target="https://www.linkedin.com/company/chiswara/" TargetMode="External"/><Relationship Id="rId4879" Type="http://schemas.openxmlformats.org/officeDocument/2006/relationships/hyperlink" Target="https://www.facebook.com/ZayRide" TargetMode="External"/><Relationship Id="rId7285" Type="http://schemas.openxmlformats.org/officeDocument/2006/relationships/hyperlink" Target="http://www.nairapacket.com/" TargetMode="External"/><Relationship Id="rId8336" Type="http://schemas.openxmlformats.org/officeDocument/2006/relationships/hyperlink" Target="http://twitter.com/memeburn" TargetMode="External"/><Relationship Id="rId8750" Type="http://schemas.openxmlformats.org/officeDocument/2006/relationships/hyperlink" Target="https://www.facebook.com/pages/Pinktie/566704350121517" TargetMode="External"/><Relationship Id="rId15" Type="http://schemas.openxmlformats.org/officeDocument/2006/relationships/hyperlink" Target="https://twitter.com/offgride" TargetMode="External"/><Relationship Id="rId3895" Type="http://schemas.openxmlformats.org/officeDocument/2006/relationships/hyperlink" Target="https://www.facebook.com/PayPlux/" TargetMode="External"/><Relationship Id="rId4946" Type="http://schemas.openxmlformats.org/officeDocument/2006/relationships/hyperlink" Target="https://twitter.com/korsatk" TargetMode="External"/><Relationship Id="rId7352" Type="http://schemas.openxmlformats.org/officeDocument/2006/relationships/hyperlink" Target="https://www.facebook.com/StreetToolz" TargetMode="External"/><Relationship Id="rId8403" Type="http://schemas.openxmlformats.org/officeDocument/2006/relationships/hyperlink" Target="https://qurio.co/" TargetMode="External"/><Relationship Id="rId2497" Type="http://schemas.openxmlformats.org/officeDocument/2006/relationships/hyperlink" Target="https://twitter.com/dronefrica?lang=en" TargetMode="External"/><Relationship Id="rId3548" Type="http://schemas.openxmlformats.org/officeDocument/2006/relationships/hyperlink" Target="https://twitter.com/MultiChoiceGRP" TargetMode="External"/><Relationship Id="rId7005" Type="http://schemas.openxmlformats.org/officeDocument/2006/relationships/hyperlink" Target="https://twitter.com/zetanigeria" TargetMode="External"/><Relationship Id="rId469" Type="http://schemas.openxmlformats.org/officeDocument/2006/relationships/hyperlink" Target="http://linkedin.com/company/neopenda" TargetMode="External"/><Relationship Id="rId883" Type="http://schemas.openxmlformats.org/officeDocument/2006/relationships/hyperlink" Target="https://twitter.com/giveaHi5/" TargetMode="External"/><Relationship Id="rId1099" Type="http://schemas.openxmlformats.org/officeDocument/2006/relationships/hyperlink" Target="https://twitter.com/vulamobile" TargetMode="External"/><Relationship Id="rId2564" Type="http://schemas.openxmlformats.org/officeDocument/2006/relationships/hyperlink" Target="https://twitter.com/El3ab_Tweets" TargetMode="External"/><Relationship Id="rId3615" Type="http://schemas.openxmlformats.org/officeDocument/2006/relationships/hyperlink" Target="https://mosabi.co/" TargetMode="External"/><Relationship Id="rId3962" Type="http://schemas.openxmlformats.org/officeDocument/2006/relationships/hyperlink" Target="https://www.linkedin.com/company/retailtower/" TargetMode="External"/><Relationship Id="rId6021" Type="http://schemas.openxmlformats.org/officeDocument/2006/relationships/hyperlink" Target="http://www.facebook.com/Mdundomusic" TargetMode="External"/><Relationship Id="rId536" Type="http://schemas.openxmlformats.org/officeDocument/2006/relationships/hyperlink" Target="https://twitter.com/rensourceenergy" TargetMode="External"/><Relationship Id="rId1166" Type="http://schemas.openxmlformats.org/officeDocument/2006/relationships/hyperlink" Target="http://ifixng.com/" TargetMode="External"/><Relationship Id="rId2217" Type="http://schemas.openxmlformats.org/officeDocument/2006/relationships/hyperlink" Target="http://www.bloomimpact.net/" TargetMode="External"/><Relationship Id="rId8193" Type="http://schemas.openxmlformats.org/officeDocument/2006/relationships/hyperlink" Target="https://www.linkedin.com/company-beta/5317472/" TargetMode="External"/><Relationship Id="rId950" Type="http://schemas.openxmlformats.org/officeDocument/2006/relationships/hyperlink" Target="https://www.facebook.com/rwandamoto/" TargetMode="External"/><Relationship Id="rId1580" Type="http://schemas.openxmlformats.org/officeDocument/2006/relationships/hyperlink" Target="https://www.linkedin.com/company/agro-innova-gh/about/" TargetMode="External"/><Relationship Id="rId2631" Type="http://schemas.openxmlformats.org/officeDocument/2006/relationships/hyperlink" Target="http://www.emart.cd/" TargetMode="External"/><Relationship Id="rId4389" Type="http://schemas.openxmlformats.org/officeDocument/2006/relationships/hyperlink" Target="http://www.thawte.com/" TargetMode="External"/><Relationship Id="rId5787" Type="http://schemas.openxmlformats.org/officeDocument/2006/relationships/hyperlink" Target="https://www.cytonn.com/" TargetMode="External"/><Relationship Id="rId6838" Type="http://schemas.openxmlformats.org/officeDocument/2006/relationships/hyperlink" Target="http://twitter.com/pepper_rest" TargetMode="External"/><Relationship Id="rId603" Type="http://schemas.openxmlformats.org/officeDocument/2006/relationships/hyperlink" Target="https://www.linkedin.com/company/fakahany/" TargetMode="External"/><Relationship Id="rId1233" Type="http://schemas.openxmlformats.org/officeDocument/2006/relationships/hyperlink" Target="https://twitter.com/fashpaonline" TargetMode="External"/><Relationship Id="rId5854" Type="http://schemas.openxmlformats.org/officeDocument/2006/relationships/hyperlink" Target="https://www.facebook.com/greencredit1/" TargetMode="External"/><Relationship Id="rId6905" Type="http://schemas.openxmlformats.org/officeDocument/2006/relationships/hyperlink" Target="http://ampz.tv/" TargetMode="External"/><Relationship Id="rId8260" Type="http://schemas.openxmlformats.org/officeDocument/2006/relationships/hyperlink" Target="https://www.facebook.com/pages/category/Finance/FundingHub-317118562350366/" TargetMode="External"/><Relationship Id="rId1300" Type="http://schemas.openxmlformats.org/officeDocument/2006/relationships/hyperlink" Target="https://www.facebook.com/Coliba-1635544753389861/" TargetMode="External"/><Relationship Id="rId4456" Type="http://schemas.openxmlformats.org/officeDocument/2006/relationships/hyperlink" Target="https://www.facebook.com/OurUsb" TargetMode="External"/><Relationship Id="rId4870" Type="http://schemas.openxmlformats.org/officeDocument/2006/relationships/hyperlink" Target="http://www.zagric.co.zw/" TargetMode="External"/><Relationship Id="rId5507" Type="http://schemas.openxmlformats.org/officeDocument/2006/relationships/hyperlink" Target="https://www.cocoa360.org/" TargetMode="External"/><Relationship Id="rId5921" Type="http://schemas.openxmlformats.org/officeDocument/2006/relationships/hyperlink" Target="https://twitter.com/@iVa_co_ke" TargetMode="External"/><Relationship Id="rId3058" Type="http://schemas.openxmlformats.org/officeDocument/2006/relationships/hyperlink" Target="http://www.hirehunt.com/" TargetMode="External"/><Relationship Id="rId3472" Type="http://schemas.openxmlformats.org/officeDocument/2006/relationships/hyperlink" Target="https://www.facebook.com/mSCANUganda/" TargetMode="External"/><Relationship Id="rId4109" Type="http://schemas.openxmlformats.org/officeDocument/2006/relationships/hyperlink" Target="https://www.linkedin.com/company/riovic-inc-/" TargetMode="External"/><Relationship Id="rId4523" Type="http://schemas.openxmlformats.org/officeDocument/2006/relationships/hyperlink" Target="http://www.facebook.com/TravelerCar" TargetMode="External"/><Relationship Id="rId7679" Type="http://schemas.openxmlformats.org/officeDocument/2006/relationships/hyperlink" Target="https://m-funding.com/" TargetMode="External"/><Relationship Id="rId393" Type="http://schemas.openxmlformats.org/officeDocument/2006/relationships/hyperlink" Target="https://www.linkedin.com/company/enova-robotics/" TargetMode="External"/><Relationship Id="rId2074" Type="http://schemas.openxmlformats.org/officeDocument/2006/relationships/hyperlink" Target="https://www.linkedin.com/company/akorion-company-limited" TargetMode="External"/><Relationship Id="rId3125" Type="http://schemas.openxmlformats.org/officeDocument/2006/relationships/hyperlink" Target="https://www.facebook.com/BlockchainRI" TargetMode="External"/><Relationship Id="rId6695" Type="http://schemas.openxmlformats.org/officeDocument/2006/relationships/hyperlink" Target="https://pass.ng/" TargetMode="External"/><Relationship Id="rId7746" Type="http://schemas.openxmlformats.org/officeDocument/2006/relationships/hyperlink" Target="http://www.mysidekick.co.za/" TargetMode="External"/><Relationship Id="rId460" Type="http://schemas.openxmlformats.org/officeDocument/2006/relationships/hyperlink" Target="https://www.linkedin.com/company/spacepointe/" TargetMode="External"/><Relationship Id="rId1090" Type="http://schemas.openxmlformats.org/officeDocument/2006/relationships/hyperlink" Target="https://www.linkedin.com/company/cloud-9-kenya/" TargetMode="External"/><Relationship Id="rId2141" Type="http://schemas.openxmlformats.org/officeDocument/2006/relationships/hyperlink" Target="http://agrici.net/" TargetMode="External"/><Relationship Id="rId5297" Type="http://schemas.openxmlformats.org/officeDocument/2006/relationships/hyperlink" Target="http://faggala.com/" TargetMode="External"/><Relationship Id="rId6348" Type="http://schemas.openxmlformats.org/officeDocument/2006/relationships/hyperlink" Target="http://twitter.com/RyanadaLimited" TargetMode="External"/><Relationship Id="rId113" Type="http://schemas.openxmlformats.org/officeDocument/2006/relationships/hyperlink" Target="https://www.lorisystems.com/" TargetMode="External"/><Relationship Id="rId6762" Type="http://schemas.openxmlformats.org/officeDocument/2006/relationships/hyperlink" Target="https://twitter.com/Realtor_NG_" TargetMode="External"/><Relationship Id="rId7813" Type="http://schemas.openxmlformats.org/officeDocument/2006/relationships/hyperlink" Target="http://www.neutrinos.co/" TargetMode="External"/><Relationship Id="rId2958" Type="http://schemas.openxmlformats.org/officeDocument/2006/relationships/hyperlink" Target="https://twitter.com/guliveryHQ" TargetMode="External"/><Relationship Id="rId5017" Type="http://schemas.openxmlformats.org/officeDocument/2006/relationships/hyperlink" Target="https://facebook.com/medicalbold" TargetMode="External"/><Relationship Id="rId5364" Type="http://schemas.openxmlformats.org/officeDocument/2006/relationships/hyperlink" Target="https://www.facebook.com/cofundie/" TargetMode="External"/><Relationship Id="rId6415" Type="http://schemas.openxmlformats.org/officeDocument/2006/relationships/hyperlink" Target="https://web.facebook.com/wildpeak/" TargetMode="External"/><Relationship Id="rId1974" Type="http://schemas.openxmlformats.org/officeDocument/2006/relationships/hyperlink" Target="https://twitter.com/BoostMe360" TargetMode="External"/><Relationship Id="rId4380" Type="http://schemas.openxmlformats.org/officeDocument/2006/relationships/hyperlink" Target="https://www.twitter.com/supermartng" TargetMode="External"/><Relationship Id="rId5431" Type="http://schemas.openxmlformats.org/officeDocument/2006/relationships/hyperlink" Target="https://www.linkedin.com/company-beta/6139255/" TargetMode="External"/><Relationship Id="rId8587" Type="http://schemas.openxmlformats.org/officeDocument/2006/relationships/hyperlink" Target="http://www.facebook.com/joblife" TargetMode="External"/><Relationship Id="rId1627" Type="http://schemas.openxmlformats.org/officeDocument/2006/relationships/hyperlink" Target="http://www.acreafrica.com/" TargetMode="External"/><Relationship Id="rId4033" Type="http://schemas.openxmlformats.org/officeDocument/2006/relationships/hyperlink" Target="http://www.quickcheck.ng/" TargetMode="External"/><Relationship Id="rId7189" Type="http://schemas.openxmlformats.org/officeDocument/2006/relationships/hyperlink" Target="https://twitter.com/@Zama_ng" TargetMode="External"/><Relationship Id="rId8654" Type="http://schemas.openxmlformats.org/officeDocument/2006/relationships/hyperlink" Target="https://twitter.com/UandBMobile" TargetMode="External"/><Relationship Id="rId3799" Type="http://schemas.openxmlformats.org/officeDocument/2006/relationships/hyperlink" Target="http://www.optimetriks.com/" TargetMode="External"/><Relationship Id="rId4100" Type="http://schemas.openxmlformats.org/officeDocument/2006/relationships/hyperlink" Target="http://www.setec.co.za/" TargetMode="External"/><Relationship Id="rId7256" Type="http://schemas.openxmlformats.org/officeDocument/2006/relationships/hyperlink" Target="https://twitter.com/thetrentonline" TargetMode="External"/><Relationship Id="rId7670" Type="http://schemas.openxmlformats.org/officeDocument/2006/relationships/hyperlink" Target="https://facebook.com/tatafoai" TargetMode="External"/><Relationship Id="rId8307" Type="http://schemas.openxmlformats.org/officeDocument/2006/relationships/hyperlink" Target="https://www.facebook.com/pg/SponsorshopSA/" TargetMode="External"/><Relationship Id="rId8721" Type="http://schemas.openxmlformats.org/officeDocument/2006/relationships/hyperlink" Target="https://www.facebook.com/PositiveSSL" TargetMode="External"/><Relationship Id="rId6272" Type="http://schemas.openxmlformats.org/officeDocument/2006/relationships/hyperlink" Target="https://twitter.com/konzatechnocity" TargetMode="External"/><Relationship Id="rId7323" Type="http://schemas.openxmlformats.org/officeDocument/2006/relationships/hyperlink" Target="http://yipada.ng/" TargetMode="External"/><Relationship Id="rId3866" Type="http://schemas.openxmlformats.org/officeDocument/2006/relationships/hyperlink" Target="https://pascal.rw/about" TargetMode="External"/><Relationship Id="rId4917" Type="http://schemas.openxmlformats.org/officeDocument/2006/relationships/hyperlink" Target="http://overcstudios.com/" TargetMode="External"/><Relationship Id="rId787" Type="http://schemas.openxmlformats.org/officeDocument/2006/relationships/hyperlink" Target="https://twitter.com/thestudenthubza" TargetMode="External"/><Relationship Id="rId2468" Type="http://schemas.openxmlformats.org/officeDocument/2006/relationships/hyperlink" Target="https://twitter.com/dropqueapp" TargetMode="External"/><Relationship Id="rId2882" Type="http://schemas.openxmlformats.org/officeDocument/2006/relationships/hyperlink" Target="https://www.fundrr.co.za/" TargetMode="External"/><Relationship Id="rId3519" Type="http://schemas.openxmlformats.org/officeDocument/2006/relationships/hyperlink" Target="http://www.monetbil.com/" TargetMode="External"/><Relationship Id="rId3933" Type="http://schemas.openxmlformats.org/officeDocument/2006/relationships/hyperlink" Target="https://picsa.com/" TargetMode="External"/><Relationship Id="rId8097" Type="http://schemas.openxmlformats.org/officeDocument/2006/relationships/hyperlink" Target="http://twitter.com/thoopid" TargetMode="External"/><Relationship Id="rId854" Type="http://schemas.openxmlformats.org/officeDocument/2006/relationships/hyperlink" Target="http://www.lifebank.ng/" TargetMode="External"/><Relationship Id="rId1484" Type="http://schemas.openxmlformats.org/officeDocument/2006/relationships/hyperlink" Target="https://bayqi.co.ao/" TargetMode="External"/><Relationship Id="rId2535" Type="http://schemas.openxmlformats.org/officeDocument/2006/relationships/hyperlink" Target="https://www.facebook.com/dusupay" TargetMode="External"/><Relationship Id="rId507" Type="http://schemas.openxmlformats.org/officeDocument/2006/relationships/hyperlink" Target="https://www.linkedin.com/company/rent-to-own-z-ltd-/" TargetMode="External"/><Relationship Id="rId921" Type="http://schemas.openxmlformats.org/officeDocument/2006/relationships/hyperlink" Target="http://eversend.co/" TargetMode="External"/><Relationship Id="rId1137" Type="http://schemas.openxmlformats.org/officeDocument/2006/relationships/hyperlink" Target="https://twitter.com/SeembaOfficial" TargetMode="External"/><Relationship Id="rId1551" Type="http://schemas.openxmlformats.org/officeDocument/2006/relationships/hyperlink" Target="http://www.linkedin.com/company/cequens" TargetMode="External"/><Relationship Id="rId2602" Type="http://schemas.openxmlformats.org/officeDocument/2006/relationships/hyperlink" Target="http://www.linkedin.com/company/568400" TargetMode="External"/><Relationship Id="rId5758" Type="http://schemas.openxmlformats.org/officeDocument/2006/relationships/hyperlink" Target="https://www.linkedin.com/company/c4dlab" TargetMode="External"/><Relationship Id="rId6809" Type="http://schemas.openxmlformats.org/officeDocument/2006/relationships/hyperlink" Target="http://pageone.ng/" TargetMode="External"/><Relationship Id="rId8164" Type="http://schemas.openxmlformats.org/officeDocument/2006/relationships/hyperlink" Target="https://www.wecast.co.za/" TargetMode="External"/><Relationship Id="rId1204" Type="http://schemas.openxmlformats.org/officeDocument/2006/relationships/hyperlink" Target="https://www.linkedin.com/company/eazyhireng/" TargetMode="External"/><Relationship Id="rId4774" Type="http://schemas.openxmlformats.org/officeDocument/2006/relationships/hyperlink" Target="https://www.linkedin.com/company/flying-elephant-lab/about/" TargetMode="External"/><Relationship Id="rId5825" Type="http://schemas.openxmlformats.org/officeDocument/2006/relationships/hyperlink" Target="http://www.frootbasketke.com/" TargetMode="External"/><Relationship Id="rId7180" Type="http://schemas.openxmlformats.org/officeDocument/2006/relationships/hyperlink" Target="http://ynaija.com/" TargetMode="External"/><Relationship Id="rId8231" Type="http://schemas.openxmlformats.org/officeDocument/2006/relationships/hyperlink" Target="http://www.euphoria.co.za/" TargetMode="External"/><Relationship Id="rId3376" Type="http://schemas.openxmlformats.org/officeDocument/2006/relationships/hyperlink" Target="https://www.facebook.com/Matibabu8" TargetMode="External"/><Relationship Id="rId4427" Type="http://schemas.openxmlformats.org/officeDocument/2006/relationships/hyperlink" Target="http://www.tattlr.net/" TargetMode="External"/><Relationship Id="rId297" Type="http://schemas.openxmlformats.org/officeDocument/2006/relationships/hyperlink" Target="https://www.facebook.com/LittleRideKE/" TargetMode="External"/><Relationship Id="rId2392" Type="http://schemas.openxmlformats.org/officeDocument/2006/relationships/hyperlink" Target="https://www.linkedin.com/company/denkim-insurance-agencies" TargetMode="External"/><Relationship Id="rId3029" Type="http://schemas.openxmlformats.org/officeDocument/2006/relationships/hyperlink" Target="http://www.facebook.com/HiviSasa" TargetMode="External"/><Relationship Id="rId3790" Type="http://schemas.openxmlformats.org/officeDocument/2006/relationships/hyperlink" Target="https://www.facebook.com/pages/category/Solar-Energy-Company/oniriq.solar/videos/" TargetMode="External"/><Relationship Id="rId4841" Type="http://schemas.openxmlformats.org/officeDocument/2006/relationships/hyperlink" Target="http://www.linkedin.com/company/uefa" TargetMode="External"/><Relationship Id="rId6599" Type="http://schemas.openxmlformats.org/officeDocument/2006/relationships/hyperlink" Target="http://www.cheki.com.ng/" TargetMode="External"/><Relationship Id="rId7997" Type="http://schemas.openxmlformats.org/officeDocument/2006/relationships/hyperlink" Target="https://www.facebook.com/Mysmartfarm" TargetMode="External"/><Relationship Id="rId364" Type="http://schemas.openxmlformats.org/officeDocument/2006/relationships/hyperlink" Target="http://www.pawame.com/" TargetMode="External"/><Relationship Id="rId2045" Type="http://schemas.openxmlformats.org/officeDocument/2006/relationships/hyperlink" Target="https://twitter.com/Ahmini2" TargetMode="External"/><Relationship Id="rId3443" Type="http://schemas.openxmlformats.org/officeDocument/2006/relationships/hyperlink" Target="http://twitter.com/LumkaniFire" TargetMode="External"/><Relationship Id="rId3510" Type="http://schemas.openxmlformats.org/officeDocument/2006/relationships/hyperlink" Target="https://www.facebook.com/match" TargetMode="External"/><Relationship Id="rId6666" Type="http://schemas.openxmlformats.org/officeDocument/2006/relationships/hyperlink" Target="https://dragonafrica.com/" TargetMode="External"/><Relationship Id="rId7717" Type="http://schemas.openxmlformats.org/officeDocument/2006/relationships/hyperlink" Target="http://www.caperay.com/" TargetMode="External"/><Relationship Id="rId431" Type="http://schemas.openxmlformats.org/officeDocument/2006/relationships/hyperlink" Target="https://twitter.com/getworthza" TargetMode="External"/><Relationship Id="rId1061" Type="http://schemas.openxmlformats.org/officeDocument/2006/relationships/hyperlink" Target="https://twitter.com/taimbaKenya" TargetMode="External"/><Relationship Id="rId2112" Type="http://schemas.openxmlformats.org/officeDocument/2006/relationships/hyperlink" Target="http://twitter.com/sedoDE" TargetMode="External"/><Relationship Id="rId5268" Type="http://schemas.openxmlformats.org/officeDocument/2006/relationships/hyperlink" Target="https://www.facebook.com/mermaideg" TargetMode="External"/><Relationship Id="rId5682" Type="http://schemas.openxmlformats.org/officeDocument/2006/relationships/hyperlink" Target="https://www.linkedin.com/company/afriafya/people/?facetGeoRegion=ke%3A0" TargetMode="External"/><Relationship Id="rId6319" Type="http://schemas.openxmlformats.org/officeDocument/2006/relationships/hyperlink" Target="https://www.linkedin.com/company/optace-limited/about/" TargetMode="External"/><Relationship Id="rId6733" Type="http://schemas.openxmlformats.org/officeDocument/2006/relationships/hyperlink" Target="https://twitter.com/search?q=cliqcab" TargetMode="External"/><Relationship Id="rId1878" Type="http://schemas.openxmlformats.org/officeDocument/2006/relationships/hyperlink" Target="https://heliumhealthcare.com/" TargetMode="External"/><Relationship Id="rId2929" Type="http://schemas.openxmlformats.org/officeDocument/2006/relationships/hyperlink" Target="https://www.facebook.com/golixdotcom" TargetMode="External"/><Relationship Id="rId4284" Type="http://schemas.openxmlformats.org/officeDocument/2006/relationships/hyperlink" Target="https://www.linkedin.com/company/telkomke" TargetMode="External"/><Relationship Id="rId5335" Type="http://schemas.openxmlformats.org/officeDocument/2006/relationships/hyperlink" Target="https://twitter.com/YallaNsadar" TargetMode="External"/><Relationship Id="rId4351" Type="http://schemas.openxmlformats.org/officeDocument/2006/relationships/hyperlink" Target="https://www.linkedin.com/company/superfluid-labs/" TargetMode="External"/><Relationship Id="rId5402" Type="http://schemas.openxmlformats.org/officeDocument/2006/relationships/hyperlink" Target="https://ghanacompares.com/" TargetMode="External"/><Relationship Id="rId6800" Type="http://schemas.openxmlformats.org/officeDocument/2006/relationships/hyperlink" Target="https://twitter.com/fieldintel?lang=en" TargetMode="External"/><Relationship Id="rId8558" Type="http://schemas.openxmlformats.org/officeDocument/2006/relationships/hyperlink" Target="https://www.facebook.com/goodieshubonline" TargetMode="External"/><Relationship Id="rId1945" Type="http://schemas.openxmlformats.org/officeDocument/2006/relationships/hyperlink" Target="https://www.facebook.com/altiuas" TargetMode="External"/><Relationship Id="rId4004" Type="http://schemas.openxmlformats.org/officeDocument/2006/relationships/hyperlink" Target="http://www.ocl.mw/index.php/" TargetMode="External"/><Relationship Id="rId8972" Type="http://schemas.openxmlformats.org/officeDocument/2006/relationships/hyperlink" Target="https://www.facebook.com/gonanigeria/?ref=py_c" TargetMode="External"/><Relationship Id="rId3020" Type="http://schemas.openxmlformats.org/officeDocument/2006/relationships/hyperlink" Target="https://www.linkedin.com/company/hippo/about/" TargetMode="External"/><Relationship Id="rId6176" Type="http://schemas.openxmlformats.org/officeDocument/2006/relationships/hyperlink" Target="https://www.linkedin.com/company/ameya-technologies-limited" TargetMode="External"/><Relationship Id="rId7227" Type="http://schemas.openxmlformats.org/officeDocument/2006/relationships/hyperlink" Target="https://www.abulegraphics.com/" TargetMode="External"/><Relationship Id="rId7574" Type="http://schemas.openxmlformats.org/officeDocument/2006/relationships/hyperlink" Target="https://www.linkedin.com/company/18261762/" TargetMode="External"/><Relationship Id="rId8625" Type="http://schemas.openxmlformats.org/officeDocument/2006/relationships/hyperlink" Target="http://shopeatsleepworldwide.com/" TargetMode="External"/><Relationship Id="rId6590" Type="http://schemas.openxmlformats.org/officeDocument/2006/relationships/hyperlink" Target="https://sterlingvirtualoffices.com/" TargetMode="External"/><Relationship Id="rId7641" Type="http://schemas.openxmlformats.org/officeDocument/2006/relationships/hyperlink" Target="https://www.facebook.com/webfalaagency" TargetMode="External"/><Relationship Id="rId2786" Type="http://schemas.openxmlformats.org/officeDocument/2006/relationships/hyperlink" Target="http://www.facebook.com/flock" TargetMode="External"/><Relationship Id="rId3837" Type="http://schemas.openxmlformats.org/officeDocument/2006/relationships/hyperlink" Target="https://ownlabs.net/" TargetMode="External"/><Relationship Id="rId5192" Type="http://schemas.openxmlformats.org/officeDocument/2006/relationships/hyperlink" Target="https://www.expandcart.com/" TargetMode="External"/><Relationship Id="rId6243" Type="http://schemas.openxmlformats.org/officeDocument/2006/relationships/hyperlink" Target="https://www.linkedin.com/company/fsd-africa/?originalSubdomain=in" TargetMode="External"/><Relationship Id="rId758" Type="http://schemas.openxmlformats.org/officeDocument/2006/relationships/hyperlink" Target="https://hotelonline.co/" TargetMode="External"/><Relationship Id="rId1388" Type="http://schemas.openxmlformats.org/officeDocument/2006/relationships/hyperlink" Target="https://twitter.com/roqqupay" TargetMode="External"/><Relationship Id="rId2439" Type="http://schemas.openxmlformats.org/officeDocument/2006/relationships/hyperlink" Target="https://www.linkedin.com/company/dmm-hehe-ltd/about/" TargetMode="External"/><Relationship Id="rId2853" Type="http://schemas.openxmlformats.org/officeDocument/2006/relationships/hyperlink" Target="http://www.geopayinc.com/" TargetMode="External"/><Relationship Id="rId3904" Type="http://schemas.openxmlformats.org/officeDocument/2006/relationships/hyperlink" Target="http://pesazetu.co/" TargetMode="External"/><Relationship Id="rId6310" Type="http://schemas.openxmlformats.org/officeDocument/2006/relationships/hyperlink" Target="https://ona.io/" TargetMode="External"/><Relationship Id="rId94" Type="http://schemas.openxmlformats.org/officeDocument/2006/relationships/hyperlink" Target="https://www.facebook.com/theFlutterwave" TargetMode="External"/><Relationship Id="rId825" Type="http://schemas.openxmlformats.org/officeDocument/2006/relationships/hyperlink" Target="https://www.facebook.com/BambaGroupLtd" TargetMode="External"/><Relationship Id="rId1455" Type="http://schemas.openxmlformats.org/officeDocument/2006/relationships/hyperlink" Target="https://www.facebook.com/pg/dilivasbox/" TargetMode="External"/><Relationship Id="rId2506" Type="http://schemas.openxmlformats.org/officeDocument/2006/relationships/hyperlink" Target="https://www.facebook.com/pg/dronesnap/" TargetMode="External"/><Relationship Id="rId8068" Type="http://schemas.openxmlformats.org/officeDocument/2006/relationships/hyperlink" Target="https://www.facebook.com/AgriDrone" TargetMode="External"/><Relationship Id="rId8482" Type="http://schemas.openxmlformats.org/officeDocument/2006/relationships/hyperlink" Target="https://twitter.com/dsfoundry" TargetMode="External"/><Relationship Id="rId1108" Type="http://schemas.openxmlformats.org/officeDocument/2006/relationships/hyperlink" Target="http://www.yenepay.com/" TargetMode="External"/><Relationship Id="rId2920" Type="http://schemas.openxmlformats.org/officeDocument/2006/relationships/hyperlink" Target="https://twitter.com/global_energy_?lang=en" TargetMode="External"/><Relationship Id="rId4678" Type="http://schemas.openxmlformats.org/officeDocument/2006/relationships/hyperlink" Target="https://www.facebook.com/wexervirtual/" TargetMode="External"/><Relationship Id="rId7084" Type="http://schemas.openxmlformats.org/officeDocument/2006/relationships/hyperlink" Target="https://twitter.com/rushingtap" TargetMode="External"/><Relationship Id="rId8135" Type="http://schemas.openxmlformats.org/officeDocument/2006/relationships/hyperlink" Target="http://www.facebook.com/swiftmerchantservices" TargetMode="External"/><Relationship Id="rId1522" Type="http://schemas.openxmlformats.org/officeDocument/2006/relationships/hyperlink" Target="https://www.linkedin.com/company/anamehani-com-llc/" TargetMode="External"/><Relationship Id="rId5729" Type="http://schemas.openxmlformats.org/officeDocument/2006/relationships/hyperlink" Target="https://in.linkedin.com/company/avenue-group" TargetMode="External"/><Relationship Id="rId7151" Type="http://schemas.openxmlformats.org/officeDocument/2006/relationships/hyperlink" Target="https://www.linkedin.com/company/reimnet" TargetMode="External"/><Relationship Id="rId8202" Type="http://schemas.openxmlformats.org/officeDocument/2006/relationships/hyperlink" Target="https://www.facebook.com/mulah.quickching" TargetMode="External"/><Relationship Id="rId3694" Type="http://schemas.openxmlformats.org/officeDocument/2006/relationships/hyperlink" Target="https://nairaex.com/" TargetMode="External"/><Relationship Id="rId4745" Type="http://schemas.openxmlformats.org/officeDocument/2006/relationships/hyperlink" Target="https://www.facebook.com/wire.microsystems" TargetMode="External"/><Relationship Id="rId2296" Type="http://schemas.openxmlformats.org/officeDocument/2006/relationships/hyperlink" Target="https://www.facebook.com/cloudlineapp/" TargetMode="External"/><Relationship Id="rId3347" Type="http://schemas.openxmlformats.org/officeDocument/2006/relationships/hyperlink" Target="http://lara.ng/" TargetMode="External"/><Relationship Id="rId3761" Type="http://schemas.openxmlformats.org/officeDocument/2006/relationships/hyperlink" Target="http://oldschoolgroup.co.za/" TargetMode="External"/><Relationship Id="rId4812" Type="http://schemas.openxmlformats.org/officeDocument/2006/relationships/hyperlink" Target="http://twitter.com/wumdrop" TargetMode="External"/><Relationship Id="rId7968" Type="http://schemas.openxmlformats.org/officeDocument/2006/relationships/hyperlink" Target="https://twitter.com/fitkeysa" TargetMode="External"/><Relationship Id="rId268" Type="http://schemas.openxmlformats.org/officeDocument/2006/relationships/hyperlink" Target="https://www.facebook.com/offgridbox/" TargetMode="External"/><Relationship Id="rId682" Type="http://schemas.openxmlformats.org/officeDocument/2006/relationships/hyperlink" Target="https://www.linkedin.com/company/rxall-inc./?viewAsMember=true" TargetMode="External"/><Relationship Id="rId2363" Type="http://schemas.openxmlformats.org/officeDocument/2006/relationships/hyperlink" Target="https://www.linkedin.com/company/dabchy/about/" TargetMode="External"/><Relationship Id="rId3414" Type="http://schemas.openxmlformats.org/officeDocument/2006/relationships/hyperlink" Target="https://www.facebook.com/LipishaLimited" TargetMode="External"/><Relationship Id="rId6984" Type="http://schemas.openxmlformats.org/officeDocument/2006/relationships/hyperlink" Target="https://nugitech.com/" TargetMode="External"/><Relationship Id="rId335" Type="http://schemas.openxmlformats.org/officeDocument/2006/relationships/hyperlink" Target="https://in.linkedin.com/company/chippercash" TargetMode="External"/><Relationship Id="rId2016" Type="http://schemas.openxmlformats.org/officeDocument/2006/relationships/hyperlink" Target="https://twitter.com/zaionites" TargetMode="External"/><Relationship Id="rId2430" Type="http://schemas.openxmlformats.org/officeDocument/2006/relationships/hyperlink" Target="https://www.linkedin.com/company/data-prophet/" TargetMode="External"/><Relationship Id="rId5586" Type="http://schemas.openxmlformats.org/officeDocument/2006/relationships/hyperlink" Target="https://kingscel.com/" TargetMode="External"/><Relationship Id="rId6637" Type="http://schemas.openxmlformats.org/officeDocument/2006/relationships/hyperlink" Target="https://www.linkedin.com/company/maliyo-games-limited" TargetMode="External"/><Relationship Id="rId402" Type="http://schemas.openxmlformats.org/officeDocument/2006/relationships/hyperlink" Target="https://www.facebook.com/ousta.egypt" TargetMode="External"/><Relationship Id="rId1032" Type="http://schemas.openxmlformats.org/officeDocument/2006/relationships/hyperlink" Target="https://twitter.com/jumenihq" TargetMode="External"/><Relationship Id="rId4188" Type="http://schemas.openxmlformats.org/officeDocument/2006/relationships/hyperlink" Target="http://sekargo.com/" TargetMode="External"/><Relationship Id="rId5239" Type="http://schemas.openxmlformats.org/officeDocument/2006/relationships/hyperlink" Target="https://belshifa.com/" TargetMode="External"/><Relationship Id="rId4255" Type="http://schemas.openxmlformats.org/officeDocument/2006/relationships/hyperlink" Target="https://twitter.com/SliideAirtime" TargetMode="External"/><Relationship Id="rId5306" Type="http://schemas.openxmlformats.org/officeDocument/2006/relationships/hyperlink" Target="https://www.facebook.com/buspooling" TargetMode="External"/><Relationship Id="rId5653" Type="http://schemas.openxmlformats.org/officeDocument/2006/relationships/hyperlink" Target="https://www.linkedin.com/in/airklip-student-planner-041727115" TargetMode="External"/><Relationship Id="rId6704" Type="http://schemas.openxmlformats.org/officeDocument/2006/relationships/hyperlink" Target="https://www.linkedin.com/company/kuluya-com-limited/about/" TargetMode="External"/><Relationship Id="rId1849" Type="http://schemas.openxmlformats.org/officeDocument/2006/relationships/hyperlink" Target="https://twitter.com/budgitng" TargetMode="External"/><Relationship Id="rId5720" Type="http://schemas.openxmlformats.org/officeDocument/2006/relationships/hyperlink" Target="https://www.facebook.com/anganiltd" TargetMode="External"/><Relationship Id="rId8876" Type="http://schemas.openxmlformats.org/officeDocument/2006/relationships/hyperlink" Target="https://irokotv.com/" TargetMode="External"/><Relationship Id="rId192" Type="http://schemas.openxmlformats.org/officeDocument/2006/relationships/hyperlink" Target="https://twitter.com/mytransport" TargetMode="External"/><Relationship Id="rId1916" Type="http://schemas.openxmlformats.org/officeDocument/2006/relationships/hyperlink" Target="https://www.twitter.com/doyoualign" TargetMode="External"/><Relationship Id="rId3271" Type="http://schemas.openxmlformats.org/officeDocument/2006/relationships/hyperlink" Target="https://www.linkedin.com/company/kilimo-fresh-foods-africa-ltd/about/" TargetMode="External"/><Relationship Id="rId4322" Type="http://schemas.openxmlformats.org/officeDocument/2006/relationships/hyperlink" Target="https://www.linkedin.com/company/paywithspare/about/" TargetMode="External"/><Relationship Id="rId7478" Type="http://schemas.openxmlformats.org/officeDocument/2006/relationships/hyperlink" Target="https://twitter.com/gidimediacity" TargetMode="External"/><Relationship Id="rId7892" Type="http://schemas.openxmlformats.org/officeDocument/2006/relationships/hyperlink" Target="https://www.facebook.com/ucooksa/" TargetMode="External"/><Relationship Id="rId8529" Type="http://schemas.openxmlformats.org/officeDocument/2006/relationships/hyperlink" Target="https://www.linkedin.com/company/ispani-group/" TargetMode="External"/><Relationship Id="rId8943" Type="http://schemas.openxmlformats.org/officeDocument/2006/relationships/hyperlink" Target="https://twitter.com/agrinfotz" TargetMode="External"/><Relationship Id="rId6494" Type="http://schemas.openxmlformats.org/officeDocument/2006/relationships/hyperlink" Target="https://www.linkedin.com/company/kiakia.co/" TargetMode="External"/><Relationship Id="rId7545" Type="http://schemas.openxmlformats.org/officeDocument/2006/relationships/hyperlink" Target="https://www.linkedin.com/company/thelingeriestories/" TargetMode="External"/><Relationship Id="rId5096" Type="http://schemas.openxmlformats.org/officeDocument/2006/relationships/hyperlink" Target="https://www.akelni.com/en" TargetMode="External"/><Relationship Id="rId6147" Type="http://schemas.openxmlformats.org/officeDocument/2006/relationships/hyperlink" Target="http://www.fleekbook.com/" TargetMode="External"/><Relationship Id="rId6561" Type="http://schemas.openxmlformats.org/officeDocument/2006/relationships/hyperlink" Target="http://davtonlearn.com/" TargetMode="External"/><Relationship Id="rId7612" Type="http://schemas.openxmlformats.org/officeDocument/2006/relationships/hyperlink" Target="https://twitter.com/artisanoga" TargetMode="External"/><Relationship Id="rId5163" Type="http://schemas.openxmlformats.org/officeDocument/2006/relationships/hyperlink" Target="https://www.linkedin.com/company/al3abmizo/" TargetMode="External"/><Relationship Id="rId6214" Type="http://schemas.openxmlformats.org/officeDocument/2006/relationships/hyperlink" Target="http://www.countrysidedairy.co.ke/" TargetMode="External"/><Relationship Id="rId729" Type="http://schemas.openxmlformats.org/officeDocument/2006/relationships/hyperlink" Target="https://www.facebook.com/datavora/" TargetMode="External"/><Relationship Id="rId1359" Type="http://schemas.openxmlformats.org/officeDocument/2006/relationships/hyperlink" Target="https://twitter.com/BanklyNG" TargetMode="External"/><Relationship Id="rId2757" Type="http://schemas.openxmlformats.org/officeDocument/2006/relationships/hyperlink" Target="https://www.facebook.com/FirebirdSQL/" TargetMode="External"/><Relationship Id="rId3808" Type="http://schemas.openxmlformats.org/officeDocument/2006/relationships/hyperlink" Target="https://www.linkedin.com/showcase/oride/about/" TargetMode="External"/><Relationship Id="rId5230" Type="http://schemas.openxmlformats.org/officeDocument/2006/relationships/hyperlink" Target="https://www.facebook.com/nash2ar" TargetMode="External"/><Relationship Id="rId8386" Type="http://schemas.openxmlformats.org/officeDocument/2006/relationships/hyperlink" Target="http://clickafrica.co.za/" TargetMode="External"/><Relationship Id="rId1773" Type="http://schemas.openxmlformats.org/officeDocument/2006/relationships/hyperlink" Target="https://www.linkedin.com/company/africa-solutions/" TargetMode="External"/><Relationship Id="rId2824" Type="http://schemas.openxmlformats.org/officeDocument/2006/relationships/hyperlink" Target="https://infiuss.org/" TargetMode="External"/><Relationship Id="rId8039" Type="http://schemas.openxmlformats.org/officeDocument/2006/relationships/hyperlink" Target="https://www.facebook.com/idropwater" TargetMode="External"/><Relationship Id="rId65" Type="http://schemas.openxmlformats.org/officeDocument/2006/relationships/hyperlink" Target="http://twitter.com/oneafricamedia" TargetMode="External"/><Relationship Id="rId1426" Type="http://schemas.openxmlformats.org/officeDocument/2006/relationships/hyperlink" Target="https://twitter.com/spicyauto" TargetMode="External"/><Relationship Id="rId1840" Type="http://schemas.openxmlformats.org/officeDocument/2006/relationships/hyperlink" Target="https://www.linkedin.com/company/getbusha/" TargetMode="External"/><Relationship Id="rId4996" Type="http://schemas.openxmlformats.org/officeDocument/2006/relationships/hyperlink" Target="https://www.facebook.com/ValeenoEgypt/" TargetMode="External"/><Relationship Id="rId8453" Type="http://schemas.openxmlformats.org/officeDocument/2006/relationships/hyperlink" Target="http://www.iafrikan.com/" TargetMode="External"/><Relationship Id="rId3598" Type="http://schemas.openxmlformats.org/officeDocument/2006/relationships/hyperlink" Target="https://mobiusmotors.com/" TargetMode="External"/><Relationship Id="rId4649" Type="http://schemas.openxmlformats.org/officeDocument/2006/relationships/hyperlink" Target="https://www.linkedin.com/company/vertofx/" TargetMode="External"/><Relationship Id="rId7055" Type="http://schemas.openxmlformats.org/officeDocument/2006/relationships/hyperlink" Target="https://www.twitter.com/gibadistore" TargetMode="External"/><Relationship Id="rId8106" Type="http://schemas.openxmlformats.org/officeDocument/2006/relationships/hyperlink" Target="http://www.paix.io/" TargetMode="External"/><Relationship Id="rId8520" Type="http://schemas.openxmlformats.org/officeDocument/2006/relationships/hyperlink" Target="https://www.dodigital.academy/" TargetMode="External"/><Relationship Id="rId3665" Type="http://schemas.openxmlformats.org/officeDocument/2006/relationships/hyperlink" Target="https://www.linkedin.com/company/mvendr/" TargetMode="External"/><Relationship Id="rId4716" Type="http://schemas.openxmlformats.org/officeDocument/2006/relationships/hyperlink" Target="http://www.waracake.com/" TargetMode="External"/><Relationship Id="rId6071" Type="http://schemas.openxmlformats.org/officeDocument/2006/relationships/hyperlink" Target="https://www.linkedin.com/company/thebhub/" TargetMode="External"/><Relationship Id="rId7122" Type="http://schemas.openxmlformats.org/officeDocument/2006/relationships/hyperlink" Target="http://twitter.com/Acadar" TargetMode="External"/><Relationship Id="rId586" Type="http://schemas.openxmlformats.org/officeDocument/2006/relationships/hyperlink" Target="https://onefi.co/" TargetMode="External"/><Relationship Id="rId2267" Type="http://schemas.openxmlformats.org/officeDocument/2006/relationships/hyperlink" Target="http://congobusinessnetwork.org/" TargetMode="External"/><Relationship Id="rId2681" Type="http://schemas.openxmlformats.org/officeDocument/2006/relationships/hyperlink" Target="https://www.facebook.com/Eyoneets" TargetMode="External"/><Relationship Id="rId3318" Type="http://schemas.openxmlformats.org/officeDocument/2006/relationships/hyperlink" Target="https://www.linkedin.com/organization/1253121/" TargetMode="External"/><Relationship Id="rId6888" Type="http://schemas.openxmlformats.org/officeDocument/2006/relationships/hyperlink" Target="http://www.linkedin.com/company/truppr" TargetMode="External"/><Relationship Id="rId239" Type="http://schemas.openxmlformats.org/officeDocument/2006/relationships/hyperlink" Target="https://www.linkedin.com/company/sol-wallet/" TargetMode="External"/><Relationship Id="rId653" Type="http://schemas.openxmlformats.org/officeDocument/2006/relationships/hyperlink" Target="http://www.kwik.delivery/" TargetMode="External"/><Relationship Id="rId1283" Type="http://schemas.openxmlformats.org/officeDocument/2006/relationships/hyperlink" Target="https://www.linkedin.com/company/el-zatona/about/" TargetMode="External"/><Relationship Id="rId2334" Type="http://schemas.openxmlformats.org/officeDocument/2006/relationships/hyperlink" Target="http://www.cropcrowd.co/" TargetMode="External"/><Relationship Id="rId3732" Type="http://schemas.openxmlformats.org/officeDocument/2006/relationships/hyperlink" Target="https://www.facebook.com/business.nozol/" TargetMode="External"/><Relationship Id="rId7939" Type="http://schemas.openxmlformats.org/officeDocument/2006/relationships/hyperlink" Target="https://www.businessoptics.biz/" TargetMode="External"/><Relationship Id="rId306" Type="http://schemas.openxmlformats.org/officeDocument/2006/relationships/hyperlink" Target="https://twitter.com/tradedepotHQ" TargetMode="External"/><Relationship Id="rId6955" Type="http://schemas.openxmlformats.org/officeDocument/2006/relationships/hyperlink" Target="https://twitter.com/omnibizafrica" TargetMode="External"/><Relationship Id="rId9014" Type="http://schemas.openxmlformats.org/officeDocument/2006/relationships/hyperlink" Target="https://www.facebook.com/Beeptool/" TargetMode="External"/><Relationship Id="rId720" Type="http://schemas.openxmlformats.org/officeDocument/2006/relationships/hyperlink" Target="https://twitter.com/vapuluspayments" TargetMode="External"/><Relationship Id="rId1350" Type="http://schemas.openxmlformats.org/officeDocument/2006/relationships/hyperlink" Target="http://www.digitechgroupci.com/" TargetMode="External"/><Relationship Id="rId2401" Type="http://schemas.openxmlformats.org/officeDocument/2006/relationships/hyperlink" Target="https://twitter.com/dialadelivery?lang=en" TargetMode="External"/><Relationship Id="rId4159" Type="http://schemas.openxmlformats.org/officeDocument/2006/relationships/hyperlink" Target="https://www.linkedin.com/company/satoshicentre/about/" TargetMode="External"/><Relationship Id="rId5557" Type="http://schemas.openxmlformats.org/officeDocument/2006/relationships/hyperlink" Target="http://www.twitter.com/transgovgh" TargetMode="External"/><Relationship Id="rId5971" Type="http://schemas.openxmlformats.org/officeDocument/2006/relationships/hyperlink" Target="http://kenyaplex.com/" TargetMode="External"/><Relationship Id="rId6608" Type="http://schemas.openxmlformats.org/officeDocument/2006/relationships/hyperlink" Target="https://www.linkedin.com/company/projaro/?originalSubdomain=in" TargetMode="External"/><Relationship Id="rId1003" Type="http://schemas.openxmlformats.org/officeDocument/2006/relationships/hyperlink" Target="http://paykind.co/" TargetMode="External"/><Relationship Id="rId4573" Type="http://schemas.openxmlformats.org/officeDocument/2006/relationships/hyperlink" Target="https://www.linkedin.com/company/ujuzikilimo/" TargetMode="External"/><Relationship Id="rId5624" Type="http://schemas.openxmlformats.org/officeDocument/2006/relationships/hyperlink" Target="http://www.goodhope-capital.com/" TargetMode="External"/><Relationship Id="rId8030" Type="http://schemas.openxmlformats.org/officeDocument/2006/relationships/hyperlink" Target="http://www.muzitech.com/" TargetMode="External"/><Relationship Id="rId3175" Type="http://schemas.openxmlformats.org/officeDocument/2006/relationships/hyperlink" Target="https://www.investivgroup.com/" TargetMode="External"/><Relationship Id="rId4226" Type="http://schemas.openxmlformats.org/officeDocument/2006/relationships/hyperlink" Target="https://www.simply.co.za/" TargetMode="External"/><Relationship Id="rId4640" Type="http://schemas.openxmlformats.org/officeDocument/2006/relationships/hyperlink" Target="http://www.vend-ex.com/" TargetMode="External"/><Relationship Id="rId7796" Type="http://schemas.openxmlformats.org/officeDocument/2006/relationships/hyperlink" Target="https://twitter.com/weetracker?lang=en" TargetMode="External"/><Relationship Id="rId8847" Type="http://schemas.openxmlformats.org/officeDocument/2006/relationships/hyperlink" Target="https://www.linkedin.com/company/carechamp/about/" TargetMode="External"/><Relationship Id="rId2191" Type="http://schemas.openxmlformats.org/officeDocument/2006/relationships/hyperlink" Target="https://atik.us/about-us" TargetMode="External"/><Relationship Id="rId3242" Type="http://schemas.openxmlformats.org/officeDocument/2006/relationships/hyperlink" Target="https://www.facebook.com/jonga.co/" TargetMode="External"/><Relationship Id="rId6398" Type="http://schemas.openxmlformats.org/officeDocument/2006/relationships/hyperlink" Target="https://www.linkedin.com/company/uhasibu" TargetMode="External"/><Relationship Id="rId7449" Type="http://schemas.openxmlformats.org/officeDocument/2006/relationships/hyperlink" Target="http://frienditeplus.com/" TargetMode="External"/><Relationship Id="rId163" Type="http://schemas.openxmlformats.org/officeDocument/2006/relationships/hyperlink" Target="http://max.ng/" TargetMode="External"/><Relationship Id="rId6465" Type="http://schemas.openxmlformats.org/officeDocument/2006/relationships/hyperlink" Target="https://twitter.com/vistafront_?lang=en" TargetMode="External"/><Relationship Id="rId7516" Type="http://schemas.openxmlformats.org/officeDocument/2006/relationships/hyperlink" Target="https://www.twitter.com/kioteservices" TargetMode="External"/><Relationship Id="rId7863" Type="http://schemas.openxmlformats.org/officeDocument/2006/relationships/hyperlink" Target="https://twitter.com/Hello_DoctorSA" TargetMode="External"/><Relationship Id="rId8914" Type="http://schemas.openxmlformats.org/officeDocument/2006/relationships/hyperlink" Target="https://www.umba.com/about" TargetMode="External"/><Relationship Id="rId230" Type="http://schemas.openxmlformats.org/officeDocument/2006/relationships/hyperlink" Target="https://www.aerobotics.io/" TargetMode="External"/><Relationship Id="rId5067" Type="http://schemas.openxmlformats.org/officeDocument/2006/relationships/hyperlink" Target="https://www.linkedin.com/company/assess-talent-measurement" TargetMode="External"/><Relationship Id="rId6118" Type="http://schemas.openxmlformats.org/officeDocument/2006/relationships/hyperlink" Target="https://touch.facebook.com/mobiwater/?__tn__=C-R&amp;__nodl&amp;ref=external%3Awww.google.com&amp;_rdr" TargetMode="External"/><Relationship Id="rId7930" Type="http://schemas.openxmlformats.org/officeDocument/2006/relationships/hyperlink" Target="http://www.facebook.com/eduzemobile" TargetMode="External"/><Relationship Id="rId4083" Type="http://schemas.openxmlformats.org/officeDocument/2006/relationships/hyperlink" Target="https://www.linkedin.com/company-beta/2251022/" TargetMode="External"/><Relationship Id="rId5481" Type="http://schemas.openxmlformats.org/officeDocument/2006/relationships/hyperlink" Target="https://www.linkedin.com/company/qualitrace/" TargetMode="External"/><Relationship Id="rId6532" Type="http://schemas.openxmlformats.org/officeDocument/2006/relationships/hyperlink" Target="https://www.facebook.com/foodstantly" TargetMode="External"/><Relationship Id="rId1677" Type="http://schemas.openxmlformats.org/officeDocument/2006/relationships/hyperlink" Target="https://www.twitter.com/agrikaab" TargetMode="External"/><Relationship Id="rId2728" Type="http://schemas.openxmlformats.org/officeDocument/2006/relationships/hyperlink" Target="https://www.facebook.com/favizone/" TargetMode="External"/><Relationship Id="rId5134" Type="http://schemas.openxmlformats.org/officeDocument/2006/relationships/hyperlink" Target="https://www.twitter.com/loc_name" TargetMode="External"/><Relationship Id="rId1744" Type="http://schemas.openxmlformats.org/officeDocument/2006/relationships/hyperlink" Target="https://www.paysap.co.ke/" TargetMode="External"/><Relationship Id="rId4150" Type="http://schemas.openxmlformats.org/officeDocument/2006/relationships/hyperlink" Target="https://www.facebook.com/saamionline/" TargetMode="External"/><Relationship Id="rId5201" Type="http://schemas.openxmlformats.org/officeDocument/2006/relationships/hyperlink" Target="https://www.linkedin.com/company/unplugged-web-design" TargetMode="External"/><Relationship Id="rId8357" Type="http://schemas.openxmlformats.org/officeDocument/2006/relationships/hyperlink" Target="https://www.facebook.com/TurtlejarSA/" TargetMode="External"/><Relationship Id="rId8771" Type="http://schemas.openxmlformats.org/officeDocument/2006/relationships/hyperlink" Target="https://www.linkedin.com/in/college-sa-b836255b/" TargetMode="External"/><Relationship Id="rId36" Type="http://schemas.openxmlformats.org/officeDocument/2006/relationships/hyperlink" Target="https://www.cellulant.com/" TargetMode="External"/><Relationship Id="rId4967" Type="http://schemas.openxmlformats.org/officeDocument/2006/relationships/hyperlink" Target="https://www.facebook.com/greens247/" TargetMode="External"/><Relationship Id="rId7373" Type="http://schemas.openxmlformats.org/officeDocument/2006/relationships/hyperlink" Target="https://www.linkedin.com/company/regal-eagle/" TargetMode="External"/><Relationship Id="rId8424" Type="http://schemas.openxmlformats.org/officeDocument/2006/relationships/hyperlink" Target="https://www.linkedin.com/company/zabercoin/" TargetMode="External"/><Relationship Id="rId1811" Type="http://schemas.openxmlformats.org/officeDocument/2006/relationships/hyperlink" Target="https://www.facebook.com/aronedelivery/about/" TargetMode="External"/><Relationship Id="rId3569" Type="http://schemas.openxmlformats.org/officeDocument/2006/relationships/hyperlink" Target="https://www.facebook.com/microensure" TargetMode="External"/><Relationship Id="rId7026" Type="http://schemas.openxmlformats.org/officeDocument/2006/relationships/hyperlink" Target="https://www.facebook.com/switemtechnologysolutions" TargetMode="External"/><Relationship Id="rId7440" Type="http://schemas.openxmlformats.org/officeDocument/2006/relationships/hyperlink" Target="http://wifix.ng/" TargetMode="External"/><Relationship Id="rId3983" Type="http://schemas.openxmlformats.org/officeDocument/2006/relationships/hyperlink" Target="http://www.predictiveinsights.co.za/" TargetMode="External"/><Relationship Id="rId6042" Type="http://schemas.openxmlformats.org/officeDocument/2006/relationships/hyperlink" Target="https://twitter.com/multilink_ke" TargetMode="External"/><Relationship Id="rId1187" Type="http://schemas.openxmlformats.org/officeDocument/2006/relationships/hyperlink" Target="https://twitter.com/noco_fio" TargetMode="External"/><Relationship Id="rId2585" Type="http://schemas.openxmlformats.org/officeDocument/2006/relationships/hyperlink" Target="https://www.emprego.pt/" TargetMode="External"/><Relationship Id="rId3636" Type="http://schemas.openxmlformats.org/officeDocument/2006/relationships/hyperlink" Target="http://www.facebook.com/pages/Zege-Technologies/314908491854083" TargetMode="External"/><Relationship Id="rId557" Type="http://schemas.openxmlformats.org/officeDocument/2006/relationships/hyperlink" Target="https://www.linkedin.com/company/tastemakers-africa/" TargetMode="External"/><Relationship Id="rId971" Type="http://schemas.openxmlformats.org/officeDocument/2006/relationships/hyperlink" Target="https://www.facebook.com/julayamobilemoney/" TargetMode="External"/><Relationship Id="rId2238" Type="http://schemas.openxmlformats.org/officeDocument/2006/relationships/hyperlink" Target="https://www.conor.co.za/" TargetMode="External"/><Relationship Id="rId2652" Type="http://schemas.openxmlformats.org/officeDocument/2006/relationships/hyperlink" Target="https://www.facebook.com/SHIFT-Energy-Inc-124237350934498/" TargetMode="External"/><Relationship Id="rId3703" Type="http://schemas.openxmlformats.org/officeDocument/2006/relationships/hyperlink" Target="https://www.twitter.com/payfort" TargetMode="External"/><Relationship Id="rId6859" Type="http://schemas.openxmlformats.org/officeDocument/2006/relationships/hyperlink" Target="https://m.facebook.com/Theinsegna/" TargetMode="External"/><Relationship Id="rId624" Type="http://schemas.openxmlformats.org/officeDocument/2006/relationships/hyperlink" Target="https://twitter.com/rdv_med_tn" TargetMode="External"/><Relationship Id="rId1254" Type="http://schemas.openxmlformats.org/officeDocument/2006/relationships/hyperlink" Target="https://www.facebook.com/GetChefaa" TargetMode="External"/><Relationship Id="rId2305" Type="http://schemas.openxmlformats.org/officeDocument/2006/relationships/hyperlink" Target="https://twitter.com/gocopia" TargetMode="External"/><Relationship Id="rId5875" Type="http://schemas.openxmlformats.org/officeDocument/2006/relationships/hyperlink" Target="https://www.facebook.com/GeniusDynamics/" TargetMode="External"/><Relationship Id="rId6926" Type="http://schemas.openxmlformats.org/officeDocument/2006/relationships/hyperlink" Target="https://www.twitter.com/Patricia_comms" TargetMode="External"/><Relationship Id="rId8281" Type="http://schemas.openxmlformats.org/officeDocument/2006/relationships/hyperlink" Target="https://www.facebook.com/HelloPrettySA" TargetMode="External"/><Relationship Id="rId1321" Type="http://schemas.openxmlformats.org/officeDocument/2006/relationships/hyperlink" Target="https://www.linkedin.com/company/track-your-build/about/" TargetMode="External"/><Relationship Id="rId4477" Type="http://schemas.openxmlformats.org/officeDocument/2006/relationships/hyperlink" Target="https://www.linkedin.com/company/timbuktu-travel/" TargetMode="External"/><Relationship Id="rId4891" Type="http://schemas.openxmlformats.org/officeDocument/2006/relationships/hyperlink" Target="https://www.linkedin.com/company/illuminumgreenhouses/" TargetMode="External"/><Relationship Id="rId5528" Type="http://schemas.openxmlformats.org/officeDocument/2006/relationships/hyperlink" Target="https://marketexpress.com.gh/" TargetMode="External"/><Relationship Id="rId3079" Type="http://schemas.openxmlformats.org/officeDocument/2006/relationships/hyperlink" Target="https://www.facebook.com/HouseAfricapage/" TargetMode="External"/><Relationship Id="rId3493" Type="http://schemas.openxmlformats.org/officeDocument/2006/relationships/hyperlink" Target="https://marksrate.co.ke/" TargetMode="External"/><Relationship Id="rId4544" Type="http://schemas.openxmlformats.org/officeDocument/2006/relationships/hyperlink" Target="https://www.facebook.com/wezatele" TargetMode="External"/><Relationship Id="rId5942" Type="http://schemas.openxmlformats.org/officeDocument/2006/relationships/hyperlink" Target="https://twitter.com/judithandjames" TargetMode="External"/><Relationship Id="rId8001" Type="http://schemas.openxmlformats.org/officeDocument/2006/relationships/hyperlink" Target="https://www.twitter.com/payprop" TargetMode="External"/><Relationship Id="rId2095" Type="http://schemas.openxmlformats.org/officeDocument/2006/relationships/hyperlink" Target="https://www.bitmari.com/" TargetMode="External"/><Relationship Id="rId3146" Type="http://schemas.openxmlformats.org/officeDocument/2006/relationships/hyperlink" Target="http://www.linkedin.com/company/ipsy" TargetMode="External"/><Relationship Id="rId481" Type="http://schemas.openxmlformats.org/officeDocument/2006/relationships/hyperlink" Target="https://www.linkedin.com/company/janngo-africa/" TargetMode="External"/><Relationship Id="rId2162" Type="http://schemas.openxmlformats.org/officeDocument/2006/relationships/hyperlink" Target="https://www.facebook.com/AkoinOfficial/" TargetMode="External"/><Relationship Id="rId3560" Type="http://schemas.openxmlformats.org/officeDocument/2006/relationships/hyperlink" Target="https://www.nefrids.com/" TargetMode="External"/><Relationship Id="rId4611" Type="http://schemas.openxmlformats.org/officeDocument/2006/relationships/hyperlink" Target="https://www.umbrellaanalytics.net/" TargetMode="External"/><Relationship Id="rId6369" Type="http://schemas.openxmlformats.org/officeDocument/2006/relationships/hyperlink" Target="http://www.techarena.co.ke/" TargetMode="External"/><Relationship Id="rId7767" Type="http://schemas.openxmlformats.org/officeDocument/2006/relationships/hyperlink" Target="https://www.facebook.com/pragmaticmaster" TargetMode="External"/><Relationship Id="rId8818" Type="http://schemas.openxmlformats.org/officeDocument/2006/relationships/hyperlink" Target="https://www.facebook.com/microdroneKE/" TargetMode="External"/><Relationship Id="rId134" Type="http://schemas.openxmlformats.org/officeDocument/2006/relationships/hyperlink" Target="https://www.linkedin.com/company/daystar-power-group/" TargetMode="External"/><Relationship Id="rId3213" Type="http://schemas.openxmlformats.org/officeDocument/2006/relationships/hyperlink" Target="https://twitter.com/izyshop" TargetMode="External"/><Relationship Id="rId6783" Type="http://schemas.openxmlformats.org/officeDocument/2006/relationships/hyperlink" Target="https://www.facebook.com/ngcareers" TargetMode="External"/><Relationship Id="rId7834" Type="http://schemas.openxmlformats.org/officeDocument/2006/relationships/hyperlink" Target="http://www.linkedin.com/company/superbalist-com" TargetMode="External"/><Relationship Id="rId2979" Type="http://schemas.openxmlformats.org/officeDocument/2006/relationships/hyperlink" Target="https://twitter.com/healliance" TargetMode="External"/><Relationship Id="rId5385" Type="http://schemas.openxmlformats.org/officeDocument/2006/relationships/hyperlink" Target="https://edwaglobalcompany.business.site/" TargetMode="External"/><Relationship Id="rId6436" Type="http://schemas.openxmlformats.org/officeDocument/2006/relationships/hyperlink" Target="https://www.facebook.com/nopiaride/" TargetMode="External"/><Relationship Id="rId6850" Type="http://schemas.openxmlformats.org/officeDocument/2006/relationships/hyperlink" Target="https://www.facebook.com/drawpnigeria" TargetMode="External"/><Relationship Id="rId7901" Type="http://schemas.openxmlformats.org/officeDocument/2006/relationships/hyperlink" Target="http://twitter.com/seeds_4_africa" TargetMode="External"/><Relationship Id="rId201" Type="http://schemas.openxmlformats.org/officeDocument/2006/relationships/hyperlink" Target="https://www.facebook.com/weareTeamApt/" TargetMode="External"/><Relationship Id="rId1995" Type="http://schemas.openxmlformats.org/officeDocument/2006/relationships/hyperlink" Target="https://www.facebook.com/codespaceza/" TargetMode="External"/><Relationship Id="rId5038" Type="http://schemas.openxmlformats.org/officeDocument/2006/relationships/hyperlink" Target="https://twitter.com/ibs_academy" TargetMode="External"/><Relationship Id="rId5452" Type="http://schemas.openxmlformats.org/officeDocument/2006/relationships/hyperlink" Target="https://www.twitter.com/afradiohq" TargetMode="External"/><Relationship Id="rId6503" Type="http://schemas.openxmlformats.org/officeDocument/2006/relationships/hyperlink" Target="http://zowasel.com/" TargetMode="External"/><Relationship Id="rId1648" Type="http://schemas.openxmlformats.org/officeDocument/2006/relationships/hyperlink" Target="https://www.facebook.com/AfriKash/" TargetMode="External"/><Relationship Id="rId4054" Type="http://schemas.openxmlformats.org/officeDocument/2006/relationships/hyperlink" Target="https://www.linkedin.com/company/rancard-solutions-ltd" TargetMode="External"/><Relationship Id="rId5105" Type="http://schemas.openxmlformats.org/officeDocument/2006/relationships/hyperlink" Target="https://www.linkedin.com/company/botme/" TargetMode="External"/><Relationship Id="rId8675" Type="http://schemas.openxmlformats.org/officeDocument/2006/relationships/hyperlink" Target="https://www.facebook.com/keyconnectionsrec" TargetMode="External"/><Relationship Id="rId3070" Type="http://schemas.openxmlformats.org/officeDocument/2006/relationships/hyperlink" Target="https://twitter.com/icow_ke" TargetMode="External"/><Relationship Id="rId4121" Type="http://schemas.openxmlformats.org/officeDocument/2006/relationships/hyperlink" Target="https://www.twitter.com/rocketminesa" TargetMode="External"/><Relationship Id="rId7277" Type="http://schemas.openxmlformats.org/officeDocument/2006/relationships/hyperlink" Target="http://shawsec.com/" TargetMode="External"/><Relationship Id="rId8328" Type="http://schemas.openxmlformats.org/officeDocument/2006/relationships/hyperlink" Target="https://www.linkedin.com/company/spazapp-systems" TargetMode="External"/><Relationship Id="rId1715" Type="http://schemas.openxmlformats.org/officeDocument/2006/relationships/hyperlink" Target="https://www.facebook.com/BwalaAfricaLogistics/" TargetMode="External"/><Relationship Id="rId6293" Type="http://schemas.openxmlformats.org/officeDocument/2006/relationships/hyperlink" Target="https://twitter.com/ndovucard" TargetMode="External"/><Relationship Id="rId7691" Type="http://schemas.openxmlformats.org/officeDocument/2006/relationships/hyperlink" Target="https://voicemap.me/" TargetMode="External"/><Relationship Id="rId8742" Type="http://schemas.openxmlformats.org/officeDocument/2006/relationships/hyperlink" Target="http://www.chargeko.com/" TargetMode="External"/><Relationship Id="rId3887" Type="http://schemas.openxmlformats.org/officeDocument/2006/relationships/hyperlink" Target="https://twitter.com/pesapal" TargetMode="External"/><Relationship Id="rId4938" Type="http://schemas.openxmlformats.org/officeDocument/2006/relationships/hyperlink" Target="https://www.twitter.com/egywheelers" TargetMode="External"/><Relationship Id="rId7344" Type="http://schemas.openxmlformats.org/officeDocument/2006/relationships/hyperlink" Target="https://www.facebook.com/nextbiggadgets" TargetMode="External"/><Relationship Id="rId2489" Type="http://schemas.openxmlformats.org/officeDocument/2006/relationships/hyperlink" Target="https://www.linkedin.com/company/flexpay-technologies/about/" TargetMode="External"/><Relationship Id="rId3954" Type="http://schemas.openxmlformats.org/officeDocument/2006/relationships/hyperlink" Target="http://podozi.com/" TargetMode="External"/><Relationship Id="rId6360" Type="http://schemas.openxmlformats.org/officeDocument/2006/relationships/hyperlink" Target="http://www.facebook.com/pages/Sinapis-Group/147061421979677" TargetMode="External"/><Relationship Id="rId7411" Type="http://schemas.openxmlformats.org/officeDocument/2006/relationships/hyperlink" Target="https://facebook.com/guidetrickss/" TargetMode="External"/><Relationship Id="rId875" Type="http://schemas.openxmlformats.org/officeDocument/2006/relationships/hyperlink" Target="https://twitter.com/odiggo?lang=en" TargetMode="External"/><Relationship Id="rId2556" Type="http://schemas.openxmlformats.org/officeDocument/2006/relationships/hyperlink" Target="https://twitter.com/usebuck" TargetMode="External"/><Relationship Id="rId2970" Type="http://schemas.openxmlformats.org/officeDocument/2006/relationships/hyperlink" Target="https://ph.linkedin.com/company/greenlight-planet-inc." TargetMode="External"/><Relationship Id="rId3607" Type="http://schemas.openxmlformats.org/officeDocument/2006/relationships/hyperlink" Target="https://twitter.com/themokoapp" TargetMode="External"/><Relationship Id="rId6013" Type="http://schemas.openxmlformats.org/officeDocument/2006/relationships/hyperlink" Target="https://www.facebook.com/mambo247" TargetMode="External"/><Relationship Id="rId528" Type="http://schemas.openxmlformats.org/officeDocument/2006/relationships/hyperlink" Target="https://twitter.com/HelloSolarInt" TargetMode="External"/><Relationship Id="rId942" Type="http://schemas.openxmlformats.org/officeDocument/2006/relationships/hyperlink" Target="https://www.linkedin.com/company/seamlesshr-limited/" TargetMode="External"/><Relationship Id="rId1158" Type="http://schemas.openxmlformats.org/officeDocument/2006/relationships/hyperlink" Target="http://www.tozzaplus.com/" TargetMode="External"/><Relationship Id="rId1572" Type="http://schemas.openxmlformats.org/officeDocument/2006/relationships/hyperlink" Target="https://www.facebook.com/bitafrika/" TargetMode="External"/><Relationship Id="rId2209" Type="http://schemas.openxmlformats.org/officeDocument/2006/relationships/hyperlink" Target="http://www.directpay.online/" TargetMode="External"/><Relationship Id="rId2623" Type="http://schemas.openxmlformats.org/officeDocument/2006/relationships/hyperlink" Target="http://www.esacco.co.ke/" TargetMode="External"/><Relationship Id="rId5779" Type="http://schemas.openxmlformats.org/officeDocument/2006/relationships/hyperlink" Target="http://www.connectmedia.co.ke/" TargetMode="External"/><Relationship Id="rId8185" Type="http://schemas.openxmlformats.org/officeDocument/2006/relationships/hyperlink" Target="http://www.twitter.com/wezart_za" TargetMode="External"/><Relationship Id="rId1225" Type="http://schemas.openxmlformats.org/officeDocument/2006/relationships/hyperlink" Target="https://twitter.com/swipe2pay" TargetMode="External"/><Relationship Id="rId8252" Type="http://schemas.openxmlformats.org/officeDocument/2006/relationships/hyperlink" Target="http://twitter.com/C2C_Agency" TargetMode="External"/><Relationship Id="rId3397" Type="http://schemas.openxmlformats.org/officeDocument/2006/relationships/hyperlink" Target="http://www.lipaplus.com/" TargetMode="External"/><Relationship Id="rId4795" Type="http://schemas.openxmlformats.org/officeDocument/2006/relationships/hyperlink" Target="https://www.wipo-wirelesspower.com/" TargetMode="External"/><Relationship Id="rId5846" Type="http://schemas.openxmlformats.org/officeDocument/2006/relationships/hyperlink" Target="https://www.linkedin.com/company-beta/13210889/" TargetMode="External"/><Relationship Id="rId4448" Type="http://schemas.openxmlformats.org/officeDocument/2006/relationships/hyperlink" Target="https://twitter.com/TheGoodTreeApp" TargetMode="External"/><Relationship Id="rId4862" Type="http://schemas.openxmlformats.org/officeDocument/2006/relationships/hyperlink" Target="http://www.youi.co.za/" TargetMode="External"/><Relationship Id="rId5913" Type="http://schemas.openxmlformats.org/officeDocument/2006/relationships/hyperlink" Target="http://www.facebook.com/Intellisoftplus/194103337276735" TargetMode="External"/><Relationship Id="rId3464" Type="http://schemas.openxmlformats.org/officeDocument/2006/relationships/hyperlink" Target="https://www.facebook.com/MFarmLtd/" TargetMode="External"/><Relationship Id="rId4515" Type="http://schemas.openxmlformats.org/officeDocument/2006/relationships/hyperlink" Target="https://www.facebook.com/tira.robots/" TargetMode="External"/><Relationship Id="rId385" Type="http://schemas.openxmlformats.org/officeDocument/2006/relationships/hyperlink" Target="https://www.facebook.com/dztemtem/" TargetMode="External"/><Relationship Id="rId2066" Type="http://schemas.openxmlformats.org/officeDocument/2006/relationships/hyperlink" Target="https://www.facebook.com/afriQloud/" TargetMode="External"/><Relationship Id="rId2480" Type="http://schemas.openxmlformats.org/officeDocument/2006/relationships/hyperlink" Target="http://www.firstaccess.co/" TargetMode="External"/><Relationship Id="rId3117" Type="http://schemas.openxmlformats.org/officeDocument/2006/relationships/hyperlink" Target="https://twitter.com/ikeja_wireless" TargetMode="External"/><Relationship Id="rId3531" Type="http://schemas.openxmlformats.org/officeDocument/2006/relationships/hyperlink" Target="http://mawingunetworks.com/" TargetMode="External"/><Relationship Id="rId6687" Type="http://schemas.openxmlformats.org/officeDocument/2006/relationships/hyperlink" Target="https://www.facebook.com/pushcv" TargetMode="External"/><Relationship Id="rId7738" Type="http://schemas.openxmlformats.org/officeDocument/2006/relationships/hyperlink" Target="https://eduone.co.za/" TargetMode="External"/><Relationship Id="rId452" Type="http://schemas.openxmlformats.org/officeDocument/2006/relationships/hyperlink" Target="https://www.linkedin.com/company/omg-digital-inc./" TargetMode="External"/><Relationship Id="rId1082" Type="http://schemas.openxmlformats.org/officeDocument/2006/relationships/hyperlink" Target="https://www.myfoodness.co.bw/" TargetMode="External"/><Relationship Id="rId2133" Type="http://schemas.openxmlformats.org/officeDocument/2006/relationships/hyperlink" Target="https://fb.me/bitmama" TargetMode="External"/><Relationship Id="rId5289" Type="http://schemas.openxmlformats.org/officeDocument/2006/relationships/hyperlink" Target="https://www.linkedin.com/company-beta/2772628/" TargetMode="External"/><Relationship Id="rId6754" Type="http://schemas.openxmlformats.org/officeDocument/2006/relationships/hyperlink" Target="https://www.facebook.com/sprinble/" TargetMode="External"/><Relationship Id="rId7805" Type="http://schemas.openxmlformats.org/officeDocument/2006/relationships/hyperlink" Target="https://twitter.com/iKhokhaSA" TargetMode="External"/><Relationship Id="rId105" Type="http://schemas.openxmlformats.org/officeDocument/2006/relationships/hyperlink" Target="https://twitter.com/yoco_za" TargetMode="External"/><Relationship Id="rId2200" Type="http://schemas.openxmlformats.org/officeDocument/2006/relationships/hyperlink" Target="https://www.facebook.com/binanceexchange" TargetMode="External"/><Relationship Id="rId5356" Type="http://schemas.openxmlformats.org/officeDocument/2006/relationships/hyperlink" Target="https://web.facebook.com/ghanacodeclub/?_rdc=1&amp;_rdr" TargetMode="External"/><Relationship Id="rId6407" Type="http://schemas.openxmlformats.org/officeDocument/2006/relationships/hyperlink" Target="http://www.wandaorganic.org/" TargetMode="External"/><Relationship Id="rId1899" Type="http://schemas.openxmlformats.org/officeDocument/2006/relationships/hyperlink" Target="http://www.a-r-e-d.com/" TargetMode="External"/><Relationship Id="rId4372" Type="http://schemas.openxmlformats.org/officeDocument/2006/relationships/hyperlink" Target="https://www.facebook.com/groups/sudangoldcoin" TargetMode="External"/><Relationship Id="rId5009" Type="http://schemas.openxmlformats.org/officeDocument/2006/relationships/hyperlink" Target="https://www.linkedin.com/company/solid-integrated-solutions-sis-/about/" TargetMode="External"/><Relationship Id="rId5770" Type="http://schemas.openxmlformats.org/officeDocument/2006/relationships/hyperlink" Target="https://www.facebook.com/chekicheki" TargetMode="External"/><Relationship Id="rId6821" Type="http://schemas.openxmlformats.org/officeDocument/2006/relationships/hyperlink" Target="https://www.linkedin.com/company-beta/10494463/" TargetMode="External"/><Relationship Id="rId8579" Type="http://schemas.openxmlformats.org/officeDocument/2006/relationships/hyperlink" Target="https://twitter.com/crsp_dsgn" TargetMode="External"/><Relationship Id="rId1966" Type="http://schemas.openxmlformats.org/officeDocument/2006/relationships/hyperlink" Target="http://www.blockstarters.com/" TargetMode="External"/><Relationship Id="rId4025" Type="http://schemas.openxmlformats.org/officeDocument/2006/relationships/hyperlink" Target="http://www.quanode.com/" TargetMode="External"/><Relationship Id="rId5423" Type="http://schemas.openxmlformats.org/officeDocument/2006/relationships/hyperlink" Target="https://www.facebook.com/meqasa" TargetMode="External"/><Relationship Id="rId8993" Type="http://schemas.openxmlformats.org/officeDocument/2006/relationships/hyperlink" Target="https://www.twekobe.com/" TargetMode="External"/><Relationship Id="rId1619" Type="http://schemas.openxmlformats.org/officeDocument/2006/relationships/hyperlink" Target="http://afyaplan.co.ke/" TargetMode="External"/><Relationship Id="rId7595" Type="http://schemas.openxmlformats.org/officeDocument/2006/relationships/hyperlink" Target="https://www.facebook.com/healthblognaija" TargetMode="External"/><Relationship Id="rId8646" Type="http://schemas.openxmlformats.org/officeDocument/2006/relationships/hyperlink" Target="https://legalconnection.co.za/" TargetMode="External"/><Relationship Id="rId3041" Type="http://schemas.openxmlformats.org/officeDocument/2006/relationships/hyperlink" Target="https://twitter.com/HeartbeatAdvent" TargetMode="External"/><Relationship Id="rId6197" Type="http://schemas.openxmlformats.org/officeDocument/2006/relationships/hyperlink" Target="http://www.cancercarekenya.com/" TargetMode="External"/><Relationship Id="rId7248" Type="http://schemas.openxmlformats.org/officeDocument/2006/relationships/hyperlink" Target="https://twitter.com/Techsuplex" TargetMode="External"/><Relationship Id="rId7662" Type="http://schemas.openxmlformats.org/officeDocument/2006/relationships/hyperlink" Target="http://www.websmart.com.ng/" TargetMode="External"/><Relationship Id="rId8713" Type="http://schemas.openxmlformats.org/officeDocument/2006/relationships/hyperlink" Target="https://www.goresponsive.com/" TargetMode="External"/><Relationship Id="rId3858" Type="http://schemas.openxmlformats.org/officeDocument/2006/relationships/hyperlink" Target="https://www.linkedin.com/company/sayasays" TargetMode="External"/><Relationship Id="rId4909" Type="http://schemas.openxmlformats.org/officeDocument/2006/relationships/hyperlink" Target="https://www.prepdia.com/" TargetMode="External"/><Relationship Id="rId6264" Type="http://schemas.openxmlformats.org/officeDocument/2006/relationships/hyperlink" Target="https://www.facebook.com/itf.kenya" TargetMode="External"/><Relationship Id="rId7315" Type="http://schemas.openxmlformats.org/officeDocument/2006/relationships/hyperlink" Target="https://facebook.com/jaraCakeng" TargetMode="External"/><Relationship Id="rId779" Type="http://schemas.openxmlformats.org/officeDocument/2006/relationships/hyperlink" Target="https://twitter.com/PrepclassNG" TargetMode="External"/><Relationship Id="rId5280" Type="http://schemas.openxmlformats.org/officeDocument/2006/relationships/hyperlink" Target="http://www.entej.com/" TargetMode="External"/><Relationship Id="rId6331" Type="http://schemas.openxmlformats.org/officeDocument/2006/relationships/hyperlink" Target="https://www.linkedin.com/company-beta/13178542/" TargetMode="External"/><Relationship Id="rId1476" Type="http://schemas.openxmlformats.org/officeDocument/2006/relationships/hyperlink" Target="http://www.agrotechfarm.com/" TargetMode="External"/><Relationship Id="rId2874" Type="http://schemas.openxmlformats.org/officeDocument/2006/relationships/hyperlink" Target="https://www.linkedin.com/company/buycommonthings-com-ltd/about/" TargetMode="External"/><Relationship Id="rId3925" Type="http://schemas.openxmlformats.org/officeDocument/2006/relationships/hyperlink" Target="https://www.linkedin.com/company/projectubu/" TargetMode="External"/><Relationship Id="rId8089" Type="http://schemas.openxmlformats.org/officeDocument/2006/relationships/hyperlink" Target="https://twitter.com/AsaDuru" TargetMode="External"/><Relationship Id="rId846" Type="http://schemas.openxmlformats.org/officeDocument/2006/relationships/hyperlink" Target="https://www.linkedin.com/company/hitchhiker/" TargetMode="External"/><Relationship Id="rId1129" Type="http://schemas.openxmlformats.org/officeDocument/2006/relationships/hyperlink" Target="https://www.linkedin.com/company/18445775/" TargetMode="External"/><Relationship Id="rId1890" Type="http://schemas.openxmlformats.org/officeDocument/2006/relationships/hyperlink" Target="https://www.linkedin.com/company/solo-phone" TargetMode="External"/><Relationship Id="rId2527" Type="http://schemas.openxmlformats.org/officeDocument/2006/relationships/hyperlink" Target="https://www.facebook.com/DukaConnect/" TargetMode="External"/><Relationship Id="rId2941" Type="http://schemas.openxmlformats.org/officeDocument/2006/relationships/hyperlink" Target="https://twitter.com/hydro_gro" TargetMode="External"/><Relationship Id="rId5000" Type="http://schemas.openxmlformats.org/officeDocument/2006/relationships/hyperlink" Target="https://www.facebook.com/Dimensions.realestate.eg/" TargetMode="External"/><Relationship Id="rId8156" Type="http://schemas.openxmlformats.org/officeDocument/2006/relationships/hyperlink" Target="https://www.linkedin.com/company/ordercloud" TargetMode="External"/><Relationship Id="rId913" Type="http://schemas.openxmlformats.org/officeDocument/2006/relationships/hyperlink" Target="https://twitter.com/thewalletng" TargetMode="External"/><Relationship Id="rId1543" Type="http://schemas.openxmlformats.org/officeDocument/2006/relationships/hyperlink" Target="http://www.baramodaeg.com/" TargetMode="External"/><Relationship Id="rId4699" Type="http://schemas.openxmlformats.org/officeDocument/2006/relationships/hyperlink" Target="https://www.linkedin.com/company/vugga" TargetMode="External"/><Relationship Id="rId8570" Type="http://schemas.openxmlformats.org/officeDocument/2006/relationships/hyperlink" Target="https://www.linkedin.com/company/lularent/" TargetMode="External"/><Relationship Id="rId1610" Type="http://schemas.openxmlformats.org/officeDocument/2006/relationships/hyperlink" Target="https://www.facebook.com/TressApp.co" TargetMode="External"/><Relationship Id="rId4766" Type="http://schemas.openxmlformats.org/officeDocument/2006/relationships/hyperlink" Target="https://twitter.com/Wutiko" TargetMode="External"/><Relationship Id="rId5817" Type="http://schemas.openxmlformats.org/officeDocument/2006/relationships/hyperlink" Target="https://twitter.com/EATechSolutions" TargetMode="External"/><Relationship Id="rId7172" Type="http://schemas.openxmlformats.org/officeDocument/2006/relationships/hyperlink" Target="http://linkedin.com/company/brangenius" TargetMode="External"/><Relationship Id="rId8223" Type="http://schemas.openxmlformats.org/officeDocument/2006/relationships/hyperlink" Target="https://www.facebook.com/mathsgeeZA" TargetMode="External"/><Relationship Id="rId3368" Type="http://schemas.openxmlformats.org/officeDocument/2006/relationships/hyperlink" Target="https://www.linkedin.com/company/lifi-led-c%C3%B4te-d'ivoire/about/" TargetMode="External"/><Relationship Id="rId3782" Type="http://schemas.openxmlformats.org/officeDocument/2006/relationships/hyperlink" Target="https://www.facebook.com/onecartza/" TargetMode="External"/><Relationship Id="rId4419" Type="http://schemas.openxmlformats.org/officeDocument/2006/relationships/hyperlink" Target="https://swiftaideapp.com/" TargetMode="External"/><Relationship Id="rId4833" Type="http://schemas.openxmlformats.org/officeDocument/2006/relationships/hyperlink" Target="https://www.facebook.com/ilovezazu" TargetMode="External"/><Relationship Id="rId7989" Type="http://schemas.openxmlformats.org/officeDocument/2006/relationships/hyperlink" Target="http://twitter.com/thebestsurvey" TargetMode="External"/><Relationship Id="rId289" Type="http://schemas.openxmlformats.org/officeDocument/2006/relationships/hyperlink" Target="https://www.facebook.com/waystocap/" TargetMode="External"/><Relationship Id="rId2384" Type="http://schemas.openxmlformats.org/officeDocument/2006/relationships/hyperlink" Target="https://twitter.com/dawatike" TargetMode="External"/><Relationship Id="rId3435" Type="http://schemas.openxmlformats.org/officeDocument/2006/relationships/hyperlink" Target="http://www.mpepea.co.ke/" TargetMode="External"/><Relationship Id="rId356" Type="http://schemas.openxmlformats.org/officeDocument/2006/relationships/hyperlink" Target="https://www.elvesapp.com/" TargetMode="External"/><Relationship Id="rId770" Type="http://schemas.openxmlformats.org/officeDocument/2006/relationships/hyperlink" Target="https://www.getmumm.com/" TargetMode="External"/><Relationship Id="rId2037" Type="http://schemas.openxmlformats.org/officeDocument/2006/relationships/hyperlink" Target="https://mtabeapp.com/" TargetMode="External"/><Relationship Id="rId2451" Type="http://schemas.openxmlformats.org/officeDocument/2006/relationships/hyperlink" Target="http://twitter.com/drinksng" TargetMode="External"/><Relationship Id="rId4900" Type="http://schemas.openxmlformats.org/officeDocument/2006/relationships/hyperlink" Target="https://www.facebook.com/ZimswitchTech/?eid=ARDMocCdd5hKRZez9eo6dEH3vqgEOM4GhP69eUr5kucQO8v7Xv06eGHBVzTLwOrSu5HXIbP3QBj0TjMt" TargetMode="External"/><Relationship Id="rId6658" Type="http://schemas.openxmlformats.org/officeDocument/2006/relationships/hyperlink" Target="http://novadge.com/" TargetMode="External"/><Relationship Id="rId423" Type="http://schemas.openxmlformats.org/officeDocument/2006/relationships/hyperlink" Target="https://twitter.com/wwwskygarden" TargetMode="External"/><Relationship Id="rId1053" Type="http://schemas.openxmlformats.org/officeDocument/2006/relationships/hyperlink" Target="https://talklift.com/" TargetMode="External"/><Relationship Id="rId2104" Type="http://schemas.openxmlformats.org/officeDocument/2006/relationships/hyperlink" Target="https://ae.linkedin.com/company/claimsync" TargetMode="External"/><Relationship Id="rId3502" Type="http://schemas.openxmlformats.org/officeDocument/2006/relationships/hyperlink" Target="https://twitter.com/MasryMarket" TargetMode="External"/><Relationship Id="rId7709" Type="http://schemas.openxmlformats.org/officeDocument/2006/relationships/hyperlink" Target="http://www.kopano.ai/" TargetMode="External"/><Relationship Id="rId8080" Type="http://schemas.openxmlformats.org/officeDocument/2006/relationships/hyperlink" Target="https://www.linkedin.com/company/18075100/" TargetMode="External"/><Relationship Id="rId5674" Type="http://schemas.openxmlformats.org/officeDocument/2006/relationships/hyperlink" Target="https://ahb.co.ke/" TargetMode="External"/><Relationship Id="rId6725" Type="http://schemas.openxmlformats.org/officeDocument/2006/relationships/hyperlink" Target="http://www.netplusdotcom.com/" TargetMode="External"/><Relationship Id="rId1120" Type="http://schemas.openxmlformats.org/officeDocument/2006/relationships/hyperlink" Target="https://twitter.com/eestatesapp" TargetMode="External"/><Relationship Id="rId4276" Type="http://schemas.openxmlformats.org/officeDocument/2006/relationships/hyperlink" Target="https://www.snode.com/" TargetMode="External"/><Relationship Id="rId4690" Type="http://schemas.openxmlformats.org/officeDocument/2006/relationships/hyperlink" Target="https://twitter.com/voyajinc" TargetMode="External"/><Relationship Id="rId5327" Type="http://schemas.openxmlformats.org/officeDocument/2006/relationships/hyperlink" Target="https://twitter.com/intcore" TargetMode="External"/><Relationship Id="rId5741" Type="http://schemas.openxmlformats.org/officeDocument/2006/relationships/hyperlink" Target="http://www.brightermonday.co.ke/" TargetMode="External"/><Relationship Id="rId8897" Type="http://schemas.openxmlformats.org/officeDocument/2006/relationships/hyperlink" Target="https://www.facebook.com/StartClevr/" TargetMode="External"/><Relationship Id="rId1937" Type="http://schemas.openxmlformats.org/officeDocument/2006/relationships/hyperlink" Target="https://www.facebook.com/appenberg/" TargetMode="External"/><Relationship Id="rId3292" Type="http://schemas.openxmlformats.org/officeDocument/2006/relationships/hyperlink" Target="https://www.linkedin.com/company/krakstv" TargetMode="External"/><Relationship Id="rId4343" Type="http://schemas.openxmlformats.org/officeDocument/2006/relationships/hyperlink" Target="http://sunculture.com/" TargetMode="External"/><Relationship Id="rId7499" Type="http://schemas.openxmlformats.org/officeDocument/2006/relationships/hyperlink" Target="https://www.aiki.com.ng/" TargetMode="External"/><Relationship Id="rId8964" Type="http://schemas.openxmlformats.org/officeDocument/2006/relationships/hyperlink" Target="https://www.facebook.com/pennysmartapp/" TargetMode="External"/><Relationship Id="rId4410" Type="http://schemas.openxmlformats.org/officeDocument/2006/relationships/hyperlink" Target="https://www.facebook.com/tap4glam/" TargetMode="External"/><Relationship Id="rId7566" Type="http://schemas.openxmlformats.org/officeDocument/2006/relationships/hyperlink" Target="https://www.facebook.com/New-Homes-1996668290561075/?ref=bookmarks" TargetMode="External"/><Relationship Id="rId8617" Type="http://schemas.openxmlformats.org/officeDocument/2006/relationships/hyperlink" Target="http://www.pharmaltx.com/" TargetMode="External"/><Relationship Id="rId280" Type="http://schemas.openxmlformats.org/officeDocument/2006/relationships/hyperlink" Target="https://www.ace.ng/" TargetMode="External"/><Relationship Id="rId3012" Type="http://schemas.openxmlformats.org/officeDocument/2006/relationships/hyperlink" Target="https://www.linkedin.com/company/hailer-technologies-pty-ltd/about/" TargetMode="External"/><Relationship Id="rId6168" Type="http://schemas.openxmlformats.org/officeDocument/2006/relationships/hyperlink" Target="http://www.africa-assets.com/" TargetMode="External"/><Relationship Id="rId6582" Type="http://schemas.openxmlformats.org/officeDocument/2006/relationships/hyperlink" Target="https://www.linkedin.com/company/mymusic-com-ng/about/" TargetMode="External"/><Relationship Id="rId7219" Type="http://schemas.openxmlformats.org/officeDocument/2006/relationships/hyperlink" Target="http://kago.ng/" TargetMode="External"/><Relationship Id="rId7980" Type="http://schemas.openxmlformats.org/officeDocument/2006/relationships/hyperlink" Target="https://www.linkedin.com/company/11298718" TargetMode="External"/><Relationship Id="rId5184" Type="http://schemas.openxmlformats.org/officeDocument/2006/relationships/hyperlink" Target="http://www.facebook.com/KarmSolar" TargetMode="External"/><Relationship Id="rId6235" Type="http://schemas.openxmlformats.org/officeDocument/2006/relationships/hyperlink" Target="https://www.linkedin.com/company/10426715" TargetMode="External"/><Relationship Id="rId7633" Type="http://schemas.openxmlformats.org/officeDocument/2006/relationships/hyperlink" Target="https://www.facebook.com/8o8wave" TargetMode="External"/><Relationship Id="rId2778" Type="http://schemas.openxmlformats.org/officeDocument/2006/relationships/hyperlink" Target="https://twitter.com/FixxrSa" TargetMode="External"/><Relationship Id="rId3829" Type="http://schemas.openxmlformats.org/officeDocument/2006/relationships/hyperlink" Target="https://www.facebook.com/pg/getzpos/about/?ref=page_internal" TargetMode="External"/><Relationship Id="rId7700" Type="http://schemas.openxmlformats.org/officeDocument/2006/relationships/hyperlink" Target="https://www.linkedin.com/company/idea-education/" TargetMode="External"/><Relationship Id="rId1794" Type="http://schemas.openxmlformats.org/officeDocument/2006/relationships/hyperlink" Target="https://www.linkedin.com/company/capricorn-digital-limited/" TargetMode="External"/><Relationship Id="rId2845" Type="http://schemas.openxmlformats.org/officeDocument/2006/relationships/hyperlink" Target="http://www.genius.com/" TargetMode="External"/><Relationship Id="rId5251" Type="http://schemas.openxmlformats.org/officeDocument/2006/relationships/hyperlink" Target="https://www.twitter.com/appgain" TargetMode="External"/><Relationship Id="rId6302" Type="http://schemas.openxmlformats.org/officeDocument/2006/relationships/hyperlink" Target="https://www.facebook.com/tambua254/" TargetMode="External"/><Relationship Id="rId86" Type="http://schemas.openxmlformats.org/officeDocument/2006/relationships/hyperlink" Target="https://twitter.com/VEZEETA_Egypt" TargetMode="External"/><Relationship Id="rId817" Type="http://schemas.openxmlformats.org/officeDocument/2006/relationships/hyperlink" Target="https://www.facebook.com/UTUhouse/" TargetMode="External"/><Relationship Id="rId1447" Type="http://schemas.openxmlformats.org/officeDocument/2006/relationships/hyperlink" Target="http://numbers.xigma.org/" TargetMode="External"/><Relationship Id="rId1861" Type="http://schemas.openxmlformats.org/officeDocument/2006/relationships/hyperlink" Target="http://chekkitapp.com/" TargetMode="External"/><Relationship Id="rId2912" Type="http://schemas.openxmlformats.org/officeDocument/2006/relationships/hyperlink" Target="https://grain.com.sg/" TargetMode="External"/><Relationship Id="rId8474" Type="http://schemas.openxmlformats.org/officeDocument/2006/relationships/hyperlink" Target="http://twitter.com/MPULLmarketing" TargetMode="External"/><Relationship Id="rId1514" Type="http://schemas.openxmlformats.org/officeDocument/2006/relationships/hyperlink" Target="http://www.almaqarr.com/" TargetMode="External"/><Relationship Id="rId7076" Type="http://schemas.openxmlformats.org/officeDocument/2006/relationships/hyperlink" Target="http://twitter.com/teachersaround" TargetMode="External"/><Relationship Id="rId7490" Type="http://schemas.openxmlformats.org/officeDocument/2006/relationships/hyperlink" Target="https://twitter.com/todhost" TargetMode="External"/><Relationship Id="rId8127" Type="http://schemas.openxmlformats.org/officeDocument/2006/relationships/hyperlink" Target="https://www.vibescout.com/" TargetMode="External"/><Relationship Id="rId8541" Type="http://schemas.openxmlformats.org/officeDocument/2006/relationships/hyperlink" Target="https://twitter.com/with_nova" TargetMode="External"/><Relationship Id="rId3686" Type="http://schemas.openxmlformats.org/officeDocument/2006/relationships/hyperlink" Target="https://www.facebook.com/mzuriikenya/" TargetMode="External"/><Relationship Id="rId6092" Type="http://schemas.openxmlformats.org/officeDocument/2006/relationships/hyperlink" Target="https://www.facebook.com/saccotek" TargetMode="External"/><Relationship Id="rId7143" Type="http://schemas.openxmlformats.org/officeDocument/2006/relationships/hyperlink" Target="https://onebox.com.ng/" TargetMode="External"/><Relationship Id="rId2288" Type="http://schemas.openxmlformats.org/officeDocument/2006/relationships/hyperlink" Target="https://www.facebook.com/mdaktarike/" TargetMode="External"/><Relationship Id="rId3339" Type="http://schemas.openxmlformats.org/officeDocument/2006/relationships/hyperlink" Target="http://www.facebook.com/worldlamsa" TargetMode="External"/><Relationship Id="rId4737" Type="http://schemas.openxmlformats.org/officeDocument/2006/relationships/hyperlink" Target="http://www.wazivision.com/" TargetMode="External"/><Relationship Id="rId7210" Type="http://schemas.openxmlformats.org/officeDocument/2006/relationships/hyperlink" Target="https://www.facebook.com/instantApartment/" TargetMode="External"/><Relationship Id="rId3753" Type="http://schemas.openxmlformats.org/officeDocument/2006/relationships/hyperlink" Target="https://twitter.com/offytap" TargetMode="External"/><Relationship Id="rId4804" Type="http://schemas.openxmlformats.org/officeDocument/2006/relationships/hyperlink" Target="https://www.linkedin.com/company/yum-deliveries-ltd/" TargetMode="External"/><Relationship Id="rId674" Type="http://schemas.openxmlformats.org/officeDocument/2006/relationships/hyperlink" Target="https://www.linkedin.com/company/bkam-/" TargetMode="External"/><Relationship Id="rId2355" Type="http://schemas.openxmlformats.org/officeDocument/2006/relationships/hyperlink" Target="http://www.csquared.com/" TargetMode="External"/><Relationship Id="rId3406" Type="http://schemas.openxmlformats.org/officeDocument/2006/relationships/hyperlink" Target="https://twitter.com/logiwawms" TargetMode="External"/><Relationship Id="rId3820" Type="http://schemas.openxmlformats.org/officeDocument/2006/relationships/hyperlink" Target="https://twitter.com/hajj_alain" TargetMode="External"/><Relationship Id="rId6976" Type="http://schemas.openxmlformats.org/officeDocument/2006/relationships/hyperlink" Target="http://vacantboards.com/" TargetMode="External"/><Relationship Id="rId327" Type="http://schemas.openxmlformats.org/officeDocument/2006/relationships/hyperlink" Target="https://www.linkedin.com/company/thisisme-inc-/" TargetMode="External"/><Relationship Id="rId741" Type="http://schemas.openxmlformats.org/officeDocument/2006/relationships/hyperlink" Target="https://www.linkedin.com/company/kiro'o-games/" TargetMode="External"/><Relationship Id="rId1371" Type="http://schemas.openxmlformats.org/officeDocument/2006/relationships/hyperlink" Target="https://twitter.com/brandbook_sa" TargetMode="External"/><Relationship Id="rId2008" Type="http://schemas.openxmlformats.org/officeDocument/2006/relationships/hyperlink" Target="http://www.syafunda.com/php/index.html" TargetMode="External"/><Relationship Id="rId2422" Type="http://schemas.openxmlformats.org/officeDocument/2006/relationships/hyperlink" Target="https://dipita.technology/" TargetMode="External"/><Relationship Id="rId5578" Type="http://schemas.openxmlformats.org/officeDocument/2006/relationships/hyperlink" Target="https://twitter.com/AeroShutter" TargetMode="External"/><Relationship Id="rId5992" Type="http://schemas.openxmlformats.org/officeDocument/2006/relationships/hyperlink" Target="http://twitter.com/kunajam" TargetMode="External"/><Relationship Id="rId6629" Type="http://schemas.openxmlformats.org/officeDocument/2006/relationships/hyperlink" Target="https://www.linkedin.com/company/freeme-digital-limited" TargetMode="External"/><Relationship Id="rId9035" Type="http://schemas.openxmlformats.org/officeDocument/2006/relationships/hyperlink" Target="http://www.maungocraft.com/" TargetMode="External"/><Relationship Id="rId1024" Type="http://schemas.openxmlformats.org/officeDocument/2006/relationships/hyperlink" Target="https://twitter.com/Webville_" TargetMode="External"/><Relationship Id="rId4594" Type="http://schemas.openxmlformats.org/officeDocument/2006/relationships/hyperlink" Target="https://www.facebook.com/ugtickets/" TargetMode="External"/><Relationship Id="rId5645" Type="http://schemas.openxmlformats.org/officeDocument/2006/relationships/hyperlink" Target="http://www.adlink.co.ke/" TargetMode="External"/><Relationship Id="rId8051" Type="http://schemas.openxmlformats.org/officeDocument/2006/relationships/hyperlink" Target="https://twitter.com/DigaDigitalInt" TargetMode="External"/><Relationship Id="rId3196" Type="http://schemas.openxmlformats.org/officeDocument/2006/relationships/hyperlink" Target="https://twitter.com/jasureinc?lang=en" TargetMode="External"/><Relationship Id="rId4247" Type="http://schemas.openxmlformats.org/officeDocument/2006/relationships/hyperlink" Target="http://skynotchenergy.com/" TargetMode="External"/><Relationship Id="rId4661" Type="http://schemas.openxmlformats.org/officeDocument/2006/relationships/hyperlink" Target="https://twitter.com/vimosure?lang=en" TargetMode="External"/><Relationship Id="rId8868" Type="http://schemas.openxmlformats.org/officeDocument/2006/relationships/hyperlink" Target="https://www.facebook.com/Touch-Group-102291696853481/" TargetMode="External"/><Relationship Id="rId3263" Type="http://schemas.openxmlformats.org/officeDocument/2006/relationships/hyperlink" Target="https://www.linkedin.com/company/kivu-green-energy/" TargetMode="External"/><Relationship Id="rId4314" Type="http://schemas.openxmlformats.org/officeDocument/2006/relationships/hyperlink" Target="http://www.solarisoffgrid.com/" TargetMode="External"/><Relationship Id="rId5712" Type="http://schemas.openxmlformats.org/officeDocument/2006/relationships/hyperlink" Target="https://www.facebook.com/theamaniinstitute" TargetMode="External"/><Relationship Id="rId184" Type="http://schemas.openxmlformats.org/officeDocument/2006/relationships/hyperlink" Target="https://www.linkedin.com/company/lulalend" TargetMode="External"/><Relationship Id="rId1908" Type="http://schemas.openxmlformats.org/officeDocument/2006/relationships/hyperlink" Target="https://twitter.com/bophelobio?lang=en" TargetMode="External"/><Relationship Id="rId7884" Type="http://schemas.openxmlformats.org/officeDocument/2006/relationships/hyperlink" Target="http://vizre.co.za/" TargetMode="External"/><Relationship Id="rId8935" Type="http://schemas.openxmlformats.org/officeDocument/2006/relationships/hyperlink" Target="https://www.facebook.com/GlassHousePr.ke/" TargetMode="External"/><Relationship Id="rId251" Type="http://schemas.openxmlformats.org/officeDocument/2006/relationships/hyperlink" Target="https://twitter.com/Oolu_solar" TargetMode="External"/><Relationship Id="rId3330" Type="http://schemas.openxmlformats.org/officeDocument/2006/relationships/hyperlink" Target="https://www.linkedin.com/company/lafricamobile/" TargetMode="External"/><Relationship Id="rId5088" Type="http://schemas.openxmlformats.org/officeDocument/2006/relationships/hyperlink" Target="https://www.nezaker.com/" TargetMode="External"/><Relationship Id="rId6139" Type="http://schemas.openxmlformats.org/officeDocument/2006/relationships/hyperlink" Target="https://twitter.com/thee_sixthsense" TargetMode="External"/><Relationship Id="rId6486" Type="http://schemas.openxmlformats.org/officeDocument/2006/relationships/hyperlink" Target="http://twitter.com/TeamTomatoJos" TargetMode="External"/><Relationship Id="rId7537" Type="http://schemas.openxmlformats.org/officeDocument/2006/relationships/hyperlink" Target="http://iconwaymedia.com/" TargetMode="External"/><Relationship Id="rId7951" Type="http://schemas.openxmlformats.org/officeDocument/2006/relationships/hyperlink" Target="https://www.linkedin.com/company/9193961" TargetMode="External"/><Relationship Id="rId6553" Type="http://schemas.openxmlformats.org/officeDocument/2006/relationships/hyperlink" Target="https://twitter.com/CMartng" TargetMode="External"/><Relationship Id="rId7604" Type="http://schemas.openxmlformats.org/officeDocument/2006/relationships/hyperlink" Target="https://www.twitter.com/rutdansolutions" TargetMode="External"/><Relationship Id="rId1698" Type="http://schemas.openxmlformats.org/officeDocument/2006/relationships/hyperlink" Target="https://twitter.com/bluewaveinsur?lang=en" TargetMode="External"/><Relationship Id="rId2749" Type="http://schemas.openxmlformats.org/officeDocument/2006/relationships/hyperlink" Target="https://facebook.com/humaniq.co" TargetMode="External"/><Relationship Id="rId5155" Type="http://schemas.openxmlformats.org/officeDocument/2006/relationships/hyperlink" Target="https://www.linkedin.com/company/3bont" TargetMode="External"/><Relationship Id="rId6206" Type="http://schemas.openxmlformats.org/officeDocument/2006/relationships/hyperlink" Target="https://www.facebook.com/chura.co.ke" TargetMode="External"/><Relationship Id="rId6620" Type="http://schemas.openxmlformats.org/officeDocument/2006/relationships/hyperlink" Target="https://twitter.com/naijcom" TargetMode="External"/><Relationship Id="rId1765" Type="http://schemas.openxmlformats.org/officeDocument/2006/relationships/hyperlink" Target="https://www.linkedin.com/company/billet-express/" TargetMode="External"/><Relationship Id="rId4171" Type="http://schemas.openxmlformats.org/officeDocument/2006/relationships/hyperlink" Target="https://twitter.com/schoolplusug?lang=en" TargetMode="External"/><Relationship Id="rId5222" Type="http://schemas.openxmlformats.org/officeDocument/2006/relationships/hyperlink" Target="http://getvoo.com/" TargetMode="External"/><Relationship Id="rId8378" Type="http://schemas.openxmlformats.org/officeDocument/2006/relationships/hyperlink" Target="http://www.staysouthpoint.co.za/" TargetMode="External"/><Relationship Id="rId8792" Type="http://schemas.openxmlformats.org/officeDocument/2006/relationships/hyperlink" Target="http://cenhealth.com/" TargetMode="External"/><Relationship Id="rId57" Type="http://schemas.openxmlformats.org/officeDocument/2006/relationships/hyperlink" Target="https://twitter.com/Travelstart" TargetMode="External"/><Relationship Id="rId1418" Type="http://schemas.openxmlformats.org/officeDocument/2006/relationships/hyperlink" Target="https://fb.com/middletrust" TargetMode="External"/><Relationship Id="rId2816" Type="http://schemas.openxmlformats.org/officeDocument/2006/relationships/hyperlink" Target="https://www.linkedin.com/company/franc-group/about/" TargetMode="External"/><Relationship Id="rId7394" Type="http://schemas.openxmlformats.org/officeDocument/2006/relationships/hyperlink" Target="https://www.linkedin.com/company/codeplus-software-academy" TargetMode="External"/><Relationship Id="rId8445" Type="http://schemas.openxmlformats.org/officeDocument/2006/relationships/hyperlink" Target="https://www.linkedin.com/company/5118726/" TargetMode="External"/><Relationship Id="rId1832" Type="http://schemas.openxmlformats.org/officeDocument/2006/relationships/hyperlink" Target="https://www.linkedin.com/company/beatdrone" TargetMode="External"/><Relationship Id="rId4988" Type="http://schemas.openxmlformats.org/officeDocument/2006/relationships/hyperlink" Target="https://www.facebook.com/theplaneteg" TargetMode="External"/><Relationship Id="rId7047" Type="http://schemas.openxmlformats.org/officeDocument/2006/relationships/hyperlink" Target="https://www.intelics.com/" TargetMode="External"/><Relationship Id="rId6063" Type="http://schemas.openxmlformats.org/officeDocument/2006/relationships/hyperlink" Target="http://ian.co.ke/works/voxy" TargetMode="External"/><Relationship Id="rId7461" Type="http://schemas.openxmlformats.org/officeDocument/2006/relationships/hyperlink" Target="https://www.linkedin.com/company/sharp-journal" TargetMode="External"/><Relationship Id="rId8512" Type="http://schemas.openxmlformats.org/officeDocument/2006/relationships/hyperlink" Target="https://twitter.com/HumanValueSA" TargetMode="External"/><Relationship Id="rId3657" Type="http://schemas.openxmlformats.org/officeDocument/2006/relationships/hyperlink" Target="https://twitter.com/steeple_fr?lang=en" TargetMode="External"/><Relationship Id="rId4708" Type="http://schemas.openxmlformats.org/officeDocument/2006/relationships/hyperlink" Target="https://facebook.com/wemoveco" TargetMode="External"/><Relationship Id="rId7114" Type="http://schemas.openxmlformats.org/officeDocument/2006/relationships/hyperlink" Target="https://www.bomesresourcesconsulting.com/" TargetMode="External"/><Relationship Id="rId578" Type="http://schemas.openxmlformats.org/officeDocument/2006/relationships/hyperlink" Target="https://www.facebook.com/Revix-2147612015496630" TargetMode="External"/><Relationship Id="rId992" Type="http://schemas.openxmlformats.org/officeDocument/2006/relationships/hyperlink" Target="https://www.linkedin.com/company/shopmeaway" TargetMode="External"/><Relationship Id="rId2259" Type="http://schemas.openxmlformats.org/officeDocument/2006/relationships/hyperlink" Target="https://twitter.com/ezeemoneyug?lang=en" TargetMode="External"/><Relationship Id="rId2673" Type="http://schemas.openxmlformats.org/officeDocument/2006/relationships/hyperlink" Target="https://www.linkedin.com/company/exportunity/about/" TargetMode="External"/><Relationship Id="rId3724" Type="http://schemas.openxmlformats.org/officeDocument/2006/relationships/hyperlink" Target="https://www.nioji.com/" TargetMode="External"/><Relationship Id="rId6130" Type="http://schemas.openxmlformats.org/officeDocument/2006/relationships/hyperlink" Target="http://kisafi.com/" TargetMode="External"/><Relationship Id="rId645" Type="http://schemas.openxmlformats.org/officeDocument/2006/relationships/hyperlink" Target="https://www.delvv.io/" TargetMode="External"/><Relationship Id="rId1275" Type="http://schemas.openxmlformats.org/officeDocument/2006/relationships/hyperlink" Target="https://www.weelo.com.eg/" TargetMode="External"/><Relationship Id="rId2326" Type="http://schemas.openxmlformats.org/officeDocument/2006/relationships/hyperlink" Target="http://compareinsurance.com.ng/" TargetMode="External"/><Relationship Id="rId2740" Type="http://schemas.openxmlformats.org/officeDocument/2006/relationships/hyperlink" Target="https://www.fineazy.com/" TargetMode="External"/><Relationship Id="rId5896" Type="http://schemas.openxmlformats.org/officeDocument/2006/relationships/hyperlink" Target="https://www.facebook.com/illumina-africa-459678041034064" TargetMode="External"/><Relationship Id="rId6947" Type="http://schemas.openxmlformats.org/officeDocument/2006/relationships/hyperlink" Target="http://nextcounsel.com/" TargetMode="External"/><Relationship Id="rId712" Type="http://schemas.openxmlformats.org/officeDocument/2006/relationships/hyperlink" Target="https://www.cowtribe.com/" TargetMode="External"/><Relationship Id="rId1342" Type="http://schemas.openxmlformats.org/officeDocument/2006/relationships/hyperlink" Target="https://www.voyc.ai/" TargetMode="External"/><Relationship Id="rId4498" Type="http://schemas.openxmlformats.org/officeDocument/2006/relationships/hyperlink" Target="https://www.linkedin.com/company/tmx-group/" TargetMode="External"/><Relationship Id="rId5549" Type="http://schemas.openxmlformats.org/officeDocument/2006/relationships/hyperlink" Target="https://twitter.com/codetraingh" TargetMode="External"/><Relationship Id="rId9006" Type="http://schemas.openxmlformats.org/officeDocument/2006/relationships/hyperlink" Target="https://www.linkedin.com/company/binu/about/" TargetMode="External"/><Relationship Id="rId5963" Type="http://schemas.openxmlformats.org/officeDocument/2006/relationships/hyperlink" Target="https://www.linkedin.com/public-profile/settings?trk=d_flagship3_profile_self_view_public_profile&amp;lipi=urn%3Ali%3Apage%3Ad_flagship3_profile_self_edit_top_card%3BNv35BT%2BPRsylXNCoVbNROA%3D%3D" TargetMode="External"/><Relationship Id="rId8022" Type="http://schemas.openxmlformats.org/officeDocument/2006/relationships/hyperlink" Target="https://www.facebook.com/bountiXP/" TargetMode="External"/><Relationship Id="rId3167" Type="http://schemas.openxmlformats.org/officeDocument/2006/relationships/hyperlink" Target="https://www.interswitchgroup.com/" TargetMode="External"/><Relationship Id="rId4565" Type="http://schemas.openxmlformats.org/officeDocument/2006/relationships/hyperlink" Target="https://twitter.com/ugabusug" TargetMode="External"/><Relationship Id="rId5616" Type="http://schemas.openxmlformats.org/officeDocument/2006/relationships/hyperlink" Target="https://intelipro.co/" TargetMode="External"/><Relationship Id="rId3581" Type="http://schemas.openxmlformats.org/officeDocument/2006/relationships/hyperlink" Target="https://www.facebook.com/OneGramCoin/" TargetMode="External"/><Relationship Id="rId4218" Type="http://schemas.openxmlformats.org/officeDocument/2006/relationships/hyperlink" Target="https://twitter.com/SiluloUlutho" TargetMode="External"/><Relationship Id="rId4632" Type="http://schemas.openxmlformats.org/officeDocument/2006/relationships/hyperlink" Target="http://www.utopixar.com/" TargetMode="External"/><Relationship Id="rId7788" Type="http://schemas.openxmlformats.org/officeDocument/2006/relationships/hyperlink" Target="https://madewithover.com/" TargetMode="External"/><Relationship Id="rId8839" Type="http://schemas.openxmlformats.org/officeDocument/2006/relationships/hyperlink" Target="https://www.linkedin.com/company/alllife/about/" TargetMode="External"/><Relationship Id="rId2183" Type="http://schemas.openxmlformats.org/officeDocument/2006/relationships/hyperlink" Target="https://www.linkedin.com/company/coinflex/" TargetMode="External"/><Relationship Id="rId3234" Type="http://schemas.openxmlformats.org/officeDocument/2006/relationships/hyperlink" Target="http://www.facebook.com/jetstreamafrica" TargetMode="External"/><Relationship Id="rId7855" Type="http://schemas.openxmlformats.org/officeDocument/2006/relationships/hyperlink" Target="https://www.linkedin.com/company/webfluential" TargetMode="External"/><Relationship Id="rId8906" Type="http://schemas.openxmlformats.org/officeDocument/2006/relationships/hyperlink" Target="http://www.mobii.com/" TargetMode="External"/><Relationship Id="rId155" Type="http://schemas.openxmlformats.org/officeDocument/2006/relationships/hyperlink" Target="http://wuzzuf.net/jobs/egypt" TargetMode="External"/><Relationship Id="rId2250" Type="http://schemas.openxmlformats.org/officeDocument/2006/relationships/hyperlink" Target="https://www.linkedin.com/company/coinjanitor/about/" TargetMode="External"/><Relationship Id="rId3301" Type="http://schemas.openxmlformats.org/officeDocument/2006/relationships/hyperlink" Target="https://www.twitter.com/kukulugame" TargetMode="External"/><Relationship Id="rId6457" Type="http://schemas.openxmlformats.org/officeDocument/2006/relationships/hyperlink" Target="https://www.linkedin.com/company/erada-technology-alliance/about/" TargetMode="External"/><Relationship Id="rId6871" Type="http://schemas.openxmlformats.org/officeDocument/2006/relationships/hyperlink" Target="https://www.twitter.com/suveniac" TargetMode="External"/><Relationship Id="rId7508" Type="http://schemas.openxmlformats.org/officeDocument/2006/relationships/hyperlink" Target="http://www.flexskool.com/" TargetMode="External"/><Relationship Id="rId222" Type="http://schemas.openxmlformats.org/officeDocument/2006/relationships/hyperlink" Target="https://www.paygoenergy.co/" TargetMode="External"/><Relationship Id="rId5059" Type="http://schemas.openxmlformats.org/officeDocument/2006/relationships/hyperlink" Target="https://twitter.com/iGrow_Solutions" TargetMode="External"/><Relationship Id="rId5473" Type="http://schemas.openxmlformats.org/officeDocument/2006/relationships/hyperlink" Target="http://slicebiz.com/" TargetMode="External"/><Relationship Id="rId6524" Type="http://schemas.openxmlformats.org/officeDocument/2006/relationships/hyperlink" Target="https://www.facebook.com/grit.systems/" TargetMode="External"/><Relationship Id="rId7922" Type="http://schemas.openxmlformats.org/officeDocument/2006/relationships/hyperlink" Target="https://www.linkedin.com/company/snappic-app/" TargetMode="External"/><Relationship Id="rId4075" Type="http://schemas.openxmlformats.org/officeDocument/2006/relationships/hyperlink" Target="https://www.redflash.se/" TargetMode="External"/><Relationship Id="rId5126" Type="http://schemas.openxmlformats.org/officeDocument/2006/relationships/hyperlink" Target="https://fb.com/estasharah" TargetMode="External"/><Relationship Id="rId1669" Type="http://schemas.openxmlformats.org/officeDocument/2006/relationships/hyperlink" Target="https://annona.co/" TargetMode="External"/><Relationship Id="rId3091" Type="http://schemas.openxmlformats.org/officeDocument/2006/relationships/hyperlink" Target="https://www.facebook.com/impactppa/" TargetMode="External"/><Relationship Id="rId4142" Type="http://schemas.openxmlformats.org/officeDocument/2006/relationships/hyperlink" Target="https://twitter.com/softellercm?lang=en" TargetMode="External"/><Relationship Id="rId5540" Type="http://schemas.openxmlformats.org/officeDocument/2006/relationships/hyperlink" Target="http://www.booomers.com/" TargetMode="External"/><Relationship Id="rId7298" Type="http://schemas.openxmlformats.org/officeDocument/2006/relationships/hyperlink" Target="https://www.linkedin.com/company-beta/5391306/" TargetMode="External"/><Relationship Id="rId8349" Type="http://schemas.openxmlformats.org/officeDocument/2006/relationships/hyperlink" Target="https://www.safcoin.co.za/" TargetMode="External"/><Relationship Id="rId8696" Type="http://schemas.openxmlformats.org/officeDocument/2006/relationships/hyperlink" Target="https://twitter.com/rentalretainer" TargetMode="External"/><Relationship Id="rId1736" Type="http://schemas.openxmlformats.org/officeDocument/2006/relationships/hyperlink" Target="http://m-shule.com/" TargetMode="External"/><Relationship Id="rId8763" Type="http://schemas.openxmlformats.org/officeDocument/2006/relationships/hyperlink" Target="https://www.linkedin.com/company/mangwee-payment-systems/" TargetMode="External"/><Relationship Id="rId28" Type="http://schemas.openxmlformats.org/officeDocument/2006/relationships/hyperlink" Target="https://www.facebook.com/ShopKonga/" TargetMode="External"/><Relationship Id="rId1803" Type="http://schemas.openxmlformats.org/officeDocument/2006/relationships/hyperlink" Target="https://www.facebook.com/amplifyafrica" TargetMode="External"/><Relationship Id="rId4959" Type="http://schemas.openxmlformats.org/officeDocument/2006/relationships/hyperlink" Target="https://twitter.com/Road9Media" TargetMode="External"/><Relationship Id="rId7365" Type="http://schemas.openxmlformats.org/officeDocument/2006/relationships/hyperlink" Target="http://ypco.com.ng/" TargetMode="External"/><Relationship Id="rId8416" Type="http://schemas.openxmlformats.org/officeDocument/2006/relationships/hyperlink" Target="https://www.mindzu.com/" TargetMode="External"/><Relationship Id="rId8830" Type="http://schemas.openxmlformats.org/officeDocument/2006/relationships/hyperlink" Target="http://www.veritec-angola.com/en/home/" TargetMode="External"/><Relationship Id="rId3975" Type="http://schemas.openxmlformats.org/officeDocument/2006/relationships/hyperlink" Target="http://www.practicaleducationnetwork.com/" TargetMode="External"/><Relationship Id="rId6381" Type="http://schemas.openxmlformats.org/officeDocument/2006/relationships/hyperlink" Target="http://africanmanagers.org/" TargetMode="External"/><Relationship Id="rId7018" Type="http://schemas.openxmlformats.org/officeDocument/2006/relationships/hyperlink" Target="http://theleadspace.co/" TargetMode="External"/><Relationship Id="rId7432" Type="http://schemas.openxmlformats.org/officeDocument/2006/relationships/hyperlink" Target="https://www.facebook.com/illusys" TargetMode="External"/><Relationship Id="rId896" Type="http://schemas.openxmlformats.org/officeDocument/2006/relationships/hyperlink" Target="http://www.iame.io/" TargetMode="External"/><Relationship Id="rId2577" Type="http://schemas.openxmlformats.org/officeDocument/2006/relationships/hyperlink" Target="https://www.facebook.com/EleisFarm/" TargetMode="External"/><Relationship Id="rId3628" Type="http://schemas.openxmlformats.org/officeDocument/2006/relationships/hyperlink" Target="https://twitter.com/movestackhq" TargetMode="External"/><Relationship Id="rId6034" Type="http://schemas.openxmlformats.org/officeDocument/2006/relationships/hyperlink" Target="https://www.linkedin.com/company/mobidawa" TargetMode="External"/><Relationship Id="rId549" Type="http://schemas.openxmlformats.org/officeDocument/2006/relationships/hyperlink" Target="https://www.linkedin.com/company/snapnsave/" TargetMode="External"/><Relationship Id="rId1179" Type="http://schemas.openxmlformats.org/officeDocument/2006/relationships/hyperlink" Target="https://twitter.com/ogavenueng" TargetMode="External"/><Relationship Id="rId1593" Type="http://schemas.openxmlformats.org/officeDocument/2006/relationships/hyperlink" Target="https://web.facebook.com/bidiibuild" TargetMode="External"/><Relationship Id="rId2991" Type="http://schemas.openxmlformats.org/officeDocument/2006/relationships/hyperlink" Target="https://twitter.com/mediamarkt_de" TargetMode="External"/><Relationship Id="rId5050" Type="http://schemas.openxmlformats.org/officeDocument/2006/relationships/hyperlink" Target="http://www.yadaweya.com/" TargetMode="External"/><Relationship Id="rId6101" Type="http://schemas.openxmlformats.org/officeDocument/2006/relationships/hyperlink" Target="https://www.linkedin.com/company/ogaan-kenya/about/" TargetMode="External"/><Relationship Id="rId963" Type="http://schemas.openxmlformats.org/officeDocument/2006/relationships/hyperlink" Target="https://www.facebook.com/ScholarxPage/" TargetMode="External"/><Relationship Id="rId1246" Type="http://schemas.openxmlformats.org/officeDocument/2006/relationships/hyperlink" Target="https://www.facebook.com/7aweshly/" TargetMode="External"/><Relationship Id="rId2644" Type="http://schemas.openxmlformats.org/officeDocument/2006/relationships/hyperlink" Target="https://twitter.com/eTranzactPLC/" TargetMode="External"/><Relationship Id="rId8273" Type="http://schemas.openxmlformats.org/officeDocument/2006/relationships/hyperlink" Target="https://www.linkedin.com/company/18290004/admin/updates/" TargetMode="External"/><Relationship Id="rId616" Type="http://schemas.openxmlformats.org/officeDocument/2006/relationships/hyperlink" Target="https://www.linkedin.com/company/investsuretech/about/" TargetMode="External"/><Relationship Id="rId1660" Type="http://schemas.openxmlformats.org/officeDocument/2006/relationships/hyperlink" Target="https://www.facebook.com/afrinsure.co.ke" TargetMode="External"/><Relationship Id="rId2711" Type="http://schemas.openxmlformats.org/officeDocument/2006/relationships/hyperlink" Target="https://www.facebook.com/farmpin/" TargetMode="External"/><Relationship Id="rId5867" Type="http://schemas.openxmlformats.org/officeDocument/2006/relationships/hyperlink" Target="http://www.facebook.com/HiviSasa" TargetMode="External"/><Relationship Id="rId6918" Type="http://schemas.openxmlformats.org/officeDocument/2006/relationships/hyperlink" Target="https://twitter.com/dadofood" TargetMode="External"/><Relationship Id="rId1313" Type="http://schemas.openxmlformats.org/officeDocument/2006/relationships/hyperlink" Target="http://powercube.ng/" TargetMode="External"/><Relationship Id="rId4469" Type="http://schemas.openxmlformats.org/officeDocument/2006/relationships/hyperlink" Target="https://www.linkedin.com/company/touchsides" TargetMode="External"/><Relationship Id="rId4883" Type="http://schemas.openxmlformats.org/officeDocument/2006/relationships/hyperlink" Target="https://www.facebook.com/zydiiafrica" TargetMode="External"/><Relationship Id="rId5934" Type="http://schemas.openxmlformats.org/officeDocument/2006/relationships/hyperlink" Target="https://www.joecalih.com/" TargetMode="External"/><Relationship Id="rId8340" Type="http://schemas.openxmlformats.org/officeDocument/2006/relationships/hyperlink" Target="https://www.facebook.com/pg/AerialVisionAfrica/" TargetMode="External"/><Relationship Id="rId3485" Type="http://schemas.openxmlformats.org/officeDocument/2006/relationships/hyperlink" Target="http://www.mitihealth.org/" TargetMode="External"/><Relationship Id="rId4536" Type="http://schemas.openxmlformats.org/officeDocument/2006/relationships/hyperlink" Target="http://utmo.st/" TargetMode="External"/><Relationship Id="rId4950" Type="http://schemas.openxmlformats.org/officeDocument/2006/relationships/hyperlink" Target="http://www.square-artgallery.com/" TargetMode="External"/><Relationship Id="rId2087" Type="http://schemas.openxmlformats.org/officeDocument/2006/relationships/hyperlink" Target="https://www.facebook.com/pg/EmataUganda/about/?ref=page_internal" TargetMode="External"/><Relationship Id="rId3138" Type="http://schemas.openxmlformats.org/officeDocument/2006/relationships/hyperlink" Target="http://twitter.com/iProcureAfrica" TargetMode="External"/><Relationship Id="rId3552" Type="http://schemas.openxmlformats.org/officeDocument/2006/relationships/hyperlink" Target="https://twitter.com/mubawabmaroc" TargetMode="External"/><Relationship Id="rId4603" Type="http://schemas.openxmlformats.org/officeDocument/2006/relationships/hyperlink" Target="https://www.linkedin.com/company/vehseh2016/about/" TargetMode="External"/><Relationship Id="rId7759" Type="http://schemas.openxmlformats.org/officeDocument/2006/relationships/hyperlink" Target="https://twitter.com/kinekt_hq" TargetMode="External"/><Relationship Id="rId473" Type="http://schemas.openxmlformats.org/officeDocument/2006/relationships/hyperlink" Target="https://www.linkedin.com/company/agrocenta-llc/" TargetMode="External"/><Relationship Id="rId2154" Type="http://schemas.openxmlformats.org/officeDocument/2006/relationships/hyperlink" Target="http://www.agro-market.shop/" TargetMode="External"/><Relationship Id="rId3205" Type="http://schemas.openxmlformats.org/officeDocument/2006/relationships/hyperlink" Target="https://twitter.com/joluud" TargetMode="External"/><Relationship Id="rId126" Type="http://schemas.openxmlformats.org/officeDocument/2006/relationships/hyperlink" Target="https://www.linkedin.com/company/paystack/" TargetMode="External"/><Relationship Id="rId540" Type="http://schemas.openxmlformats.org/officeDocument/2006/relationships/hyperlink" Target="https://twitter.com/sandtmedialtd" TargetMode="External"/><Relationship Id="rId1170" Type="http://schemas.openxmlformats.org/officeDocument/2006/relationships/hyperlink" Target="https://www.linkedin.com/company/exuus-ltd/" TargetMode="External"/><Relationship Id="rId2221" Type="http://schemas.openxmlformats.org/officeDocument/2006/relationships/hyperlink" Target="http://www.equinoxme.com/" TargetMode="External"/><Relationship Id="rId5377" Type="http://schemas.openxmlformats.org/officeDocument/2006/relationships/hyperlink" Target="https://www.linkedin.com/company/tonaton-com/" TargetMode="External"/><Relationship Id="rId6428" Type="http://schemas.openxmlformats.org/officeDocument/2006/relationships/hyperlink" Target="http://twitter.com/zegetech" TargetMode="External"/><Relationship Id="rId6775" Type="http://schemas.openxmlformats.org/officeDocument/2006/relationships/hyperlink" Target="https://www.facebook.com/pg/argitechlimited/about/?ref=page_internal" TargetMode="External"/><Relationship Id="rId7826" Type="http://schemas.openxmlformats.org/officeDocument/2006/relationships/hyperlink" Target="https://www.linkedin.com/company/snapscan" TargetMode="External"/><Relationship Id="rId5791" Type="http://schemas.openxmlformats.org/officeDocument/2006/relationships/hyperlink" Target="https://www.dapstrem.blogspot.com/" TargetMode="External"/><Relationship Id="rId6842" Type="http://schemas.openxmlformats.org/officeDocument/2006/relationships/hyperlink" Target="https://facebook.com/flushreview" TargetMode="External"/><Relationship Id="rId1987" Type="http://schemas.openxmlformats.org/officeDocument/2006/relationships/hyperlink" Target="http://cash4trash.herokuapp.com/" TargetMode="External"/><Relationship Id="rId4393" Type="http://schemas.openxmlformats.org/officeDocument/2006/relationships/hyperlink" Target="http://tabads.co.ke/" TargetMode="External"/><Relationship Id="rId5444" Type="http://schemas.openxmlformats.org/officeDocument/2006/relationships/hyperlink" Target="https://twitter.com/okumkomApp" TargetMode="External"/><Relationship Id="rId4046" Type="http://schemas.openxmlformats.org/officeDocument/2006/relationships/hyperlink" Target="http://getsaida.com/" TargetMode="External"/><Relationship Id="rId4460" Type="http://schemas.openxmlformats.org/officeDocument/2006/relationships/hyperlink" Target="https://www.facebook.com/ThomaniPropTech/" TargetMode="External"/><Relationship Id="rId5511" Type="http://schemas.openxmlformats.org/officeDocument/2006/relationships/hyperlink" Target="http://www.farmable.me/" TargetMode="External"/><Relationship Id="rId8667" Type="http://schemas.openxmlformats.org/officeDocument/2006/relationships/hyperlink" Target="https://www.facebook.com/Isoflow/" TargetMode="External"/><Relationship Id="rId1707" Type="http://schemas.openxmlformats.org/officeDocument/2006/relationships/hyperlink" Target="http://bumpymaternitywear.co.ke/" TargetMode="External"/><Relationship Id="rId3062" Type="http://schemas.openxmlformats.org/officeDocument/2006/relationships/hyperlink" Target="https://icare.co.tz/contact/" TargetMode="External"/><Relationship Id="rId4113" Type="http://schemas.openxmlformats.org/officeDocument/2006/relationships/hyperlink" Target="https://www.linkedin.com/company/roamsmart" TargetMode="External"/><Relationship Id="rId7269" Type="http://schemas.openxmlformats.org/officeDocument/2006/relationships/hyperlink" Target="https://www.facebook.com/sellvila.com" TargetMode="External"/><Relationship Id="rId7683" Type="http://schemas.openxmlformats.org/officeDocument/2006/relationships/hyperlink" Target="http://www.starlightafrica.com/" TargetMode="External"/><Relationship Id="rId8734" Type="http://schemas.openxmlformats.org/officeDocument/2006/relationships/hyperlink" Target="https://www.facebook.com/TautonaAI/" TargetMode="External"/><Relationship Id="rId6285" Type="http://schemas.openxmlformats.org/officeDocument/2006/relationships/hyperlink" Target="https://www.facebook.com/mrgreenafrica/" TargetMode="External"/><Relationship Id="rId7336" Type="http://schemas.openxmlformats.org/officeDocument/2006/relationships/hyperlink" Target="https://www.facebook.com/CashdownNigeria" TargetMode="External"/><Relationship Id="rId3879" Type="http://schemas.openxmlformats.org/officeDocument/2006/relationships/hyperlink" Target="https://twitter.com/paydayinvestor?lang=en" TargetMode="External"/><Relationship Id="rId6352" Type="http://schemas.openxmlformats.org/officeDocument/2006/relationships/hyperlink" Target="https://www.facebook.com/1655823147977741" TargetMode="External"/><Relationship Id="rId7750" Type="http://schemas.openxmlformats.org/officeDocument/2006/relationships/hyperlink" Target="http://www.cloudone.mobi/" TargetMode="External"/><Relationship Id="rId8801" Type="http://schemas.openxmlformats.org/officeDocument/2006/relationships/hyperlink" Target="https://www.linkedin.com/company/easyequities/about/" TargetMode="External"/><Relationship Id="rId2895" Type="http://schemas.openxmlformats.org/officeDocument/2006/relationships/hyperlink" Target="https://www.linkedin.com/in/goodie-tutors" TargetMode="External"/><Relationship Id="rId3946" Type="http://schemas.openxmlformats.org/officeDocument/2006/relationships/hyperlink" Target="https://www.linkedin.com/company/placementsafrica/" TargetMode="External"/><Relationship Id="rId6005" Type="http://schemas.openxmlformats.org/officeDocument/2006/relationships/hyperlink" Target="https://www.facebook.com/loniwa" TargetMode="External"/><Relationship Id="rId7403" Type="http://schemas.openxmlformats.org/officeDocument/2006/relationships/hyperlink" Target="https://fuelvoucher.com.ng/" TargetMode="External"/><Relationship Id="rId867" Type="http://schemas.openxmlformats.org/officeDocument/2006/relationships/hyperlink" Target="https://twitter.com/schoolablehq" TargetMode="External"/><Relationship Id="rId1497" Type="http://schemas.openxmlformats.org/officeDocument/2006/relationships/hyperlink" Target="https://www.facebook.com/chabana-farms-1622853787951610" TargetMode="External"/><Relationship Id="rId2548" Type="http://schemas.openxmlformats.org/officeDocument/2006/relationships/hyperlink" Target="https://twitter.com/eduna_cm" TargetMode="External"/><Relationship Id="rId2962" Type="http://schemas.openxmlformats.org/officeDocument/2006/relationships/hyperlink" Target="https://facebook.com/kanjwa-613685325636313/" TargetMode="External"/><Relationship Id="rId934" Type="http://schemas.openxmlformats.org/officeDocument/2006/relationships/hyperlink" Target="https://twitter.com/PraxiLabs" TargetMode="External"/><Relationship Id="rId1564" Type="http://schemas.openxmlformats.org/officeDocument/2006/relationships/hyperlink" Target="https://www.linkedin.com/company/afrimarket/about/" TargetMode="External"/><Relationship Id="rId2615" Type="http://schemas.openxmlformats.org/officeDocument/2006/relationships/hyperlink" Target="https://www.facebook.com/yallaeksab" TargetMode="External"/><Relationship Id="rId5021" Type="http://schemas.openxmlformats.org/officeDocument/2006/relationships/hyperlink" Target="https://www.facebook.com/EgyBellCom/" TargetMode="External"/><Relationship Id="rId8177" Type="http://schemas.openxmlformats.org/officeDocument/2006/relationships/hyperlink" Target="http://www.pstsensors.com/" TargetMode="External"/><Relationship Id="rId8591" Type="http://schemas.openxmlformats.org/officeDocument/2006/relationships/hyperlink" Target="http://www.facebook.com/joblife" TargetMode="External"/><Relationship Id="rId1217" Type="http://schemas.openxmlformats.org/officeDocument/2006/relationships/hyperlink" Target="https://twitter.com/Lightbulb_Info" TargetMode="External"/><Relationship Id="rId1631" Type="http://schemas.openxmlformats.org/officeDocument/2006/relationships/hyperlink" Target="http://blockchaincybertech.com/" TargetMode="External"/><Relationship Id="rId4787" Type="http://schemas.openxmlformats.org/officeDocument/2006/relationships/hyperlink" Target="https://www.facebook.com/YobanteExpressSARL/" TargetMode="External"/><Relationship Id="rId5838" Type="http://schemas.openxmlformats.org/officeDocument/2006/relationships/hyperlink" Target="https://www.linkedin.com/company/gigwapi" TargetMode="External"/><Relationship Id="rId7193" Type="http://schemas.openxmlformats.org/officeDocument/2006/relationships/hyperlink" Target="http://www.facebook.com/audioage" TargetMode="External"/><Relationship Id="rId8244" Type="http://schemas.openxmlformats.org/officeDocument/2006/relationships/hyperlink" Target="https://www.facebook.com/TradeSafeZa/" TargetMode="External"/><Relationship Id="rId3389" Type="http://schemas.openxmlformats.org/officeDocument/2006/relationships/hyperlink" Target="https://www.linkedin.com/in/jerry-crossan-a7a6b024" TargetMode="External"/><Relationship Id="rId7260" Type="http://schemas.openxmlformats.org/officeDocument/2006/relationships/hyperlink" Target="https://www.twitter.com/hirefreehands" TargetMode="External"/><Relationship Id="rId8311" Type="http://schemas.openxmlformats.org/officeDocument/2006/relationships/hyperlink" Target="https://www.facebook.com/Healr.life/" TargetMode="External"/><Relationship Id="rId3456" Type="http://schemas.openxmlformats.org/officeDocument/2006/relationships/hyperlink" Target="https://twitter.com/maaikisa" TargetMode="External"/><Relationship Id="rId4854" Type="http://schemas.openxmlformats.org/officeDocument/2006/relationships/hyperlink" Target="https://youfarmgreens.com/" TargetMode="External"/><Relationship Id="rId5905" Type="http://schemas.openxmlformats.org/officeDocument/2006/relationships/hyperlink" Target="https://twitter.com/inc_africa" TargetMode="External"/><Relationship Id="rId377" Type="http://schemas.openxmlformats.org/officeDocument/2006/relationships/hyperlink" Target="https://www.linkedin.com/company/hepstar/" TargetMode="External"/><Relationship Id="rId2058" Type="http://schemas.openxmlformats.org/officeDocument/2006/relationships/hyperlink" Target="http://www.aifeuganda.org/" TargetMode="External"/><Relationship Id="rId3109" Type="http://schemas.openxmlformats.org/officeDocument/2006/relationships/hyperlink" Target="https://www.linkedin.com/company/identitytech" TargetMode="External"/><Relationship Id="rId3870" Type="http://schemas.openxmlformats.org/officeDocument/2006/relationships/hyperlink" Target="https://twitter.com/pawameafrica" TargetMode="External"/><Relationship Id="rId4507" Type="http://schemas.openxmlformats.org/officeDocument/2006/relationships/hyperlink" Target="https://www.twitter.com/tradeghana" TargetMode="External"/><Relationship Id="rId4921" Type="http://schemas.openxmlformats.org/officeDocument/2006/relationships/hyperlink" Target="http://www.intixel.com/" TargetMode="External"/><Relationship Id="rId791" Type="http://schemas.openxmlformats.org/officeDocument/2006/relationships/hyperlink" Target="https://twitter.com/XpayEG" TargetMode="External"/><Relationship Id="rId1074" Type="http://schemas.openxmlformats.org/officeDocument/2006/relationships/hyperlink" Target="https://www.facebook.com/pg/FANCAM-296547480385548" TargetMode="External"/><Relationship Id="rId2472" Type="http://schemas.openxmlformats.org/officeDocument/2006/relationships/hyperlink" Target="https://twitter.com/firstchoicegl?lang=en" TargetMode="External"/><Relationship Id="rId3523" Type="http://schemas.openxmlformats.org/officeDocument/2006/relationships/hyperlink" Target="https://moneyfellows.com/" TargetMode="External"/><Relationship Id="rId6679" Type="http://schemas.openxmlformats.org/officeDocument/2006/relationships/hyperlink" Target="https://www.twitter.com/zippylogistics" TargetMode="External"/><Relationship Id="rId444" Type="http://schemas.openxmlformats.org/officeDocument/2006/relationships/hyperlink" Target="https://www.linkedin.com/in/jamii-africa-034a7a122/" TargetMode="External"/><Relationship Id="rId2125" Type="http://schemas.openxmlformats.org/officeDocument/2006/relationships/hyperlink" Target="https://www.facebook.com/binkabinetwork" TargetMode="External"/><Relationship Id="rId5695" Type="http://schemas.openxmlformats.org/officeDocument/2006/relationships/hyperlink" Target="http://www.afritorial.com/" TargetMode="External"/><Relationship Id="rId6746" Type="http://schemas.openxmlformats.org/officeDocument/2006/relationships/hyperlink" Target="https://www.linkedin.com/company/creditclan1/" TargetMode="External"/><Relationship Id="rId511" Type="http://schemas.openxmlformats.org/officeDocument/2006/relationships/hyperlink" Target="https://www.linkedin.com/company/sensor-networks/" TargetMode="External"/><Relationship Id="rId1141" Type="http://schemas.openxmlformats.org/officeDocument/2006/relationships/hyperlink" Target="http://www.facebook.com/idf3app" TargetMode="External"/><Relationship Id="rId4297" Type="http://schemas.openxmlformats.org/officeDocument/2006/relationships/hyperlink" Target="https://www.linkedin.com/company/solarnow-bv/" TargetMode="External"/><Relationship Id="rId5348" Type="http://schemas.openxmlformats.org/officeDocument/2006/relationships/hyperlink" Target="https://www.facebook.com/proteinea" TargetMode="External"/><Relationship Id="rId5762" Type="http://schemas.openxmlformats.org/officeDocument/2006/relationships/hyperlink" Target="https://www.linkedin.com/organization/18040158/admin/updates" TargetMode="External"/><Relationship Id="rId6813" Type="http://schemas.openxmlformats.org/officeDocument/2006/relationships/hyperlink" Target="http://www.linkedin.com/company/hutbay" TargetMode="External"/><Relationship Id="rId4364" Type="http://schemas.openxmlformats.org/officeDocument/2006/relationships/hyperlink" Target="https://www.facebook.com/sureremit" TargetMode="External"/><Relationship Id="rId5415" Type="http://schemas.openxmlformats.org/officeDocument/2006/relationships/hyperlink" Target="https://twitter.com/pssghana" TargetMode="External"/><Relationship Id="rId1958" Type="http://schemas.openxmlformats.org/officeDocument/2006/relationships/hyperlink" Target="https://www.facebook.com/Bettr.finance/" TargetMode="External"/><Relationship Id="rId3380" Type="http://schemas.openxmlformats.org/officeDocument/2006/relationships/hyperlink" Target="https://www.facebook.com/leafglobaltech/" TargetMode="External"/><Relationship Id="rId4017" Type="http://schemas.openxmlformats.org/officeDocument/2006/relationships/hyperlink" Target="http://pula.io/" TargetMode="External"/><Relationship Id="rId4431" Type="http://schemas.openxmlformats.org/officeDocument/2006/relationships/hyperlink" Target="https://www.linkedin.com/company/taxijet-cote-d%27ivoire" TargetMode="External"/><Relationship Id="rId7587" Type="http://schemas.openxmlformats.org/officeDocument/2006/relationships/hyperlink" Target="http://fcolimited.com/" TargetMode="External"/><Relationship Id="rId8638" Type="http://schemas.openxmlformats.org/officeDocument/2006/relationships/hyperlink" Target="http://sassychic.co.za/" TargetMode="External"/><Relationship Id="rId8985" Type="http://schemas.openxmlformats.org/officeDocument/2006/relationships/hyperlink" Target="https://www.techadvance.ng/team.html" TargetMode="External"/><Relationship Id="rId3033" Type="http://schemas.openxmlformats.org/officeDocument/2006/relationships/hyperlink" Target="http://www.facebook.com/Hoodapp" TargetMode="External"/><Relationship Id="rId6189" Type="http://schemas.openxmlformats.org/officeDocument/2006/relationships/hyperlink" Target="https://twitter.com/bigsquareke" TargetMode="External"/><Relationship Id="rId7654" Type="http://schemas.openxmlformats.org/officeDocument/2006/relationships/hyperlink" Target="https://www.twitter.com/digitadesign247" TargetMode="External"/><Relationship Id="rId8705" Type="http://schemas.openxmlformats.org/officeDocument/2006/relationships/hyperlink" Target="https://www.linkedin.com/company/peruzal" TargetMode="External"/><Relationship Id="rId2799" Type="http://schemas.openxmlformats.org/officeDocument/2006/relationships/hyperlink" Target="https://fint.ng/" TargetMode="External"/><Relationship Id="rId3100" Type="http://schemas.openxmlformats.org/officeDocument/2006/relationships/hyperlink" Target="https://www.incept.tn/" TargetMode="External"/><Relationship Id="rId6256" Type="http://schemas.openxmlformats.org/officeDocument/2006/relationships/hyperlink" Target="https://twitter.com/haltonscares" TargetMode="External"/><Relationship Id="rId6670" Type="http://schemas.openxmlformats.org/officeDocument/2006/relationships/hyperlink" Target="http://twitter.com/vanguardngrnews" TargetMode="External"/><Relationship Id="rId7307" Type="http://schemas.openxmlformats.org/officeDocument/2006/relationships/hyperlink" Target="https://twitter.com/_filada" TargetMode="External"/><Relationship Id="rId7721" Type="http://schemas.openxmlformats.org/officeDocument/2006/relationships/hyperlink" Target="http://www.facebook.com/perkshopping" TargetMode="External"/><Relationship Id="rId2866" Type="http://schemas.openxmlformats.org/officeDocument/2006/relationships/hyperlink" Target="http://inukapap.co.ke/" TargetMode="External"/><Relationship Id="rId3917" Type="http://schemas.openxmlformats.org/officeDocument/2006/relationships/hyperlink" Target="https://www.pesabazaar.com/" TargetMode="External"/><Relationship Id="rId5272" Type="http://schemas.openxmlformats.org/officeDocument/2006/relationships/hyperlink" Target="https://www.facebook.com/cyrillabseg/" TargetMode="External"/><Relationship Id="rId6323" Type="http://schemas.openxmlformats.org/officeDocument/2006/relationships/hyperlink" Target="https://www.linkedin.com/company/9247535?trk=tyah&amp;trkInfo=clickedVertical%3Acompany%2CclickedEntityId%3A9247535%2Cidx%3A2-1-2%2CtarId%3A1481260392907%2Ctas%3Apeleza%20in" TargetMode="External"/><Relationship Id="rId838" Type="http://schemas.openxmlformats.org/officeDocument/2006/relationships/hyperlink" Target="https://www.linkedin.com/company/thankucash/" TargetMode="External"/><Relationship Id="rId1468" Type="http://schemas.openxmlformats.org/officeDocument/2006/relationships/hyperlink" Target="http://shieldfinders.com/" TargetMode="External"/><Relationship Id="rId1882" Type="http://schemas.openxmlformats.org/officeDocument/2006/relationships/hyperlink" Target="https://otrac.ng/" TargetMode="External"/><Relationship Id="rId2519" Type="http://schemas.openxmlformats.org/officeDocument/2006/relationships/hyperlink" Target="https://www.facebook.com/drugstoc/" TargetMode="External"/><Relationship Id="rId8495" Type="http://schemas.openxmlformats.org/officeDocument/2006/relationships/hyperlink" Target="https://twitter.com/diarizeme" TargetMode="External"/><Relationship Id="rId1535" Type="http://schemas.openxmlformats.org/officeDocument/2006/relationships/hyperlink" Target="https://twitter.com/AwfarMarket/" TargetMode="External"/><Relationship Id="rId2933" Type="http://schemas.openxmlformats.org/officeDocument/2006/relationships/hyperlink" Target="https://www.facebook.com/GoMetroApp" TargetMode="External"/><Relationship Id="rId7097" Type="http://schemas.openxmlformats.org/officeDocument/2006/relationships/hyperlink" Target="https://www.facebook.com/suappofficial" TargetMode="External"/><Relationship Id="rId8148" Type="http://schemas.openxmlformats.org/officeDocument/2006/relationships/hyperlink" Target="http://www.agilocity.co.za/" TargetMode="External"/><Relationship Id="rId8562" Type="http://schemas.openxmlformats.org/officeDocument/2006/relationships/hyperlink" Target="https://www.facebook.com/CumiiIoT/" TargetMode="External"/><Relationship Id="rId905" Type="http://schemas.openxmlformats.org/officeDocument/2006/relationships/hyperlink" Target="https://www.credpal.com/" TargetMode="External"/><Relationship Id="rId7164" Type="http://schemas.openxmlformats.org/officeDocument/2006/relationships/hyperlink" Target="http://maketaam.com/" TargetMode="External"/><Relationship Id="rId8215" Type="http://schemas.openxmlformats.org/officeDocument/2006/relationships/hyperlink" Target="https://www.facebook.com/OmniPAs" TargetMode="External"/><Relationship Id="rId1602" Type="http://schemas.openxmlformats.org/officeDocument/2006/relationships/hyperlink" Target="https://www.linkedin.com/company/buildpals/" TargetMode="External"/><Relationship Id="rId4758" Type="http://schemas.openxmlformats.org/officeDocument/2006/relationships/hyperlink" Target="https://twitter.com/wefix" TargetMode="External"/><Relationship Id="rId5809" Type="http://schemas.openxmlformats.org/officeDocument/2006/relationships/hyperlink" Target="https://www.facebook.com/Dryland-Seed-Limited-DSL-400702693399247/" TargetMode="External"/><Relationship Id="rId6180" Type="http://schemas.openxmlformats.org/officeDocument/2006/relationships/hyperlink" Target="https://aslanadventuretours.com/" TargetMode="External"/><Relationship Id="rId3774" Type="http://schemas.openxmlformats.org/officeDocument/2006/relationships/hyperlink" Target="https://www.facebook.com/OnceSync" TargetMode="External"/><Relationship Id="rId4825" Type="http://schemas.openxmlformats.org/officeDocument/2006/relationships/hyperlink" Target="https://www.facebook.com/ZARXexchange/" TargetMode="External"/><Relationship Id="rId7231" Type="http://schemas.openxmlformats.org/officeDocument/2006/relationships/hyperlink" Target="https://twitter.com/@HealthFacts_ng_" TargetMode="External"/><Relationship Id="rId695" Type="http://schemas.openxmlformats.org/officeDocument/2006/relationships/hyperlink" Target="https://twitter.com/teamchalkboard" TargetMode="External"/><Relationship Id="rId2376" Type="http://schemas.openxmlformats.org/officeDocument/2006/relationships/hyperlink" Target="https://www.linkedin.com/company/dambe-warriors/?originalSubdomain=au" TargetMode="External"/><Relationship Id="rId2790" Type="http://schemas.openxmlformats.org/officeDocument/2006/relationships/hyperlink" Target="https://twitter.com/Fieldinsight_DS" TargetMode="External"/><Relationship Id="rId3427" Type="http://schemas.openxmlformats.org/officeDocument/2006/relationships/hyperlink" Target="https://www.facebook.com/lvdigitalgmbh/" TargetMode="External"/><Relationship Id="rId3841" Type="http://schemas.openxmlformats.org/officeDocument/2006/relationships/hyperlink" Target="http://www.facebook.com/outsurance" TargetMode="External"/><Relationship Id="rId6997" Type="http://schemas.openxmlformats.org/officeDocument/2006/relationships/hyperlink" Target="https://www.twitter.com/360nobs" TargetMode="External"/><Relationship Id="rId348" Type="http://schemas.openxmlformats.org/officeDocument/2006/relationships/hyperlink" Target="https://www.facebook.com/Instabug" TargetMode="External"/><Relationship Id="rId762" Type="http://schemas.openxmlformats.org/officeDocument/2006/relationships/hyperlink" Target="https://bosta.co/" TargetMode="External"/><Relationship Id="rId1392" Type="http://schemas.openxmlformats.org/officeDocument/2006/relationships/hyperlink" Target="https://www.facebook.com/APSAfrica18/" TargetMode="External"/><Relationship Id="rId2029" Type="http://schemas.openxmlformats.org/officeDocument/2006/relationships/hyperlink" Target="http://atrader.co.tz/" TargetMode="External"/><Relationship Id="rId2443" Type="http://schemas.openxmlformats.org/officeDocument/2006/relationships/hyperlink" Target="https://ca.linkedin.com/company/fintechcm" TargetMode="External"/><Relationship Id="rId5599" Type="http://schemas.openxmlformats.org/officeDocument/2006/relationships/hyperlink" Target="https://ovationhall.com/" TargetMode="External"/><Relationship Id="rId415" Type="http://schemas.openxmlformats.org/officeDocument/2006/relationships/hyperlink" Target="https://twitter.com/valrdotcom" TargetMode="External"/><Relationship Id="rId1045" Type="http://schemas.openxmlformats.org/officeDocument/2006/relationships/hyperlink" Target="https://arifu.com/" TargetMode="External"/><Relationship Id="rId2510" Type="http://schemas.openxmlformats.org/officeDocument/2006/relationships/hyperlink" Target="https://www.facebook.com/fawrypayments" TargetMode="External"/><Relationship Id="rId5666" Type="http://schemas.openxmlformats.org/officeDocument/2006/relationships/hyperlink" Target="https://www.antarahealth.com/" TargetMode="External"/><Relationship Id="rId8072" Type="http://schemas.openxmlformats.org/officeDocument/2006/relationships/hyperlink" Target="https://afrimart.co.za/" TargetMode="External"/><Relationship Id="rId1112" Type="http://schemas.openxmlformats.org/officeDocument/2006/relationships/hyperlink" Target="http://www.tareeqi.net/" TargetMode="External"/><Relationship Id="rId4268" Type="http://schemas.openxmlformats.org/officeDocument/2006/relationships/hyperlink" Target="https://www.linkedin.com/company/smubu/about/" TargetMode="External"/><Relationship Id="rId5319" Type="http://schemas.openxmlformats.org/officeDocument/2006/relationships/hyperlink" Target="https://www.linkedin.com/company/botcommander" TargetMode="External"/><Relationship Id="rId6717" Type="http://schemas.openxmlformats.org/officeDocument/2006/relationships/hyperlink" Target="http://www.facebook.com/etxng" TargetMode="External"/><Relationship Id="rId3284" Type="http://schemas.openxmlformats.org/officeDocument/2006/relationships/hyperlink" Target="https://twitter.com/kodisher" TargetMode="External"/><Relationship Id="rId4682" Type="http://schemas.openxmlformats.org/officeDocument/2006/relationships/hyperlink" Target="http://www.wayawaya.com/" TargetMode="External"/><Relationship Id="rId5733" Type="http://schemas.openxmlformats.org/officeDocument/2006/relationships/hyperlink" Target="https://www.facebook.com/pg/BabyMed2013" TargetMode="External"/><Relationship Id="rId8889" Type="http://schemas.openxmlformats.org/officeDocument/2006/relationships/hyperlink" Target="http://rosehipco.com/" TargetMode="External"/><Relationship Id="rId1929" Type="http://schemas.openxmlformats.org/officeDocument/2006/relationships/hyperlink" Target="https://www.facebook.com/abalobi.org/" TargetMode="External"/><Relationship Id="rId4335" Type="http://schemas.openxmlformats.org/officeDocument/2006/relationships/hyperlink" Target="https://www.facebook.com/justridestaff/" TargetMode="External"/><Relationship Id="rId5800" Type="http://schemas.openxmlformats.org/officeDocument/2006/relationships/hyperlink" Target="https://www.linkedin.com/company/discoverbrands/" TargetMode="External"/><Relationship Id="rId8956" Type="http://schemas.openxmlformats.org/officeDocument/2006/relationships/hyperlink" Target="https://www.facebook.com/droneafricaservice/" TargetMode="External"/><Relationship Id="rId3351" Type="http://schemas.openxmlformats.org/officeDocument/2006/relationships/hyperlink" Target="http://www.leaf.me/" TargetMode="External"/><Relationship Id="rId4402" Type="http://schemas.openxmlformats.org/officeDocument/2006/relationships/hyperlink" Target="https://www.facebook.com/TakaTakaSolutions/" TargetMode="External"/><Relationship Id="rId7558" Type="http://schemas.openxmlformats.org/officeDocument/2006/relationships/hyperlink" Target="https://www.vibujor.com/" TargetMode="External"/><Relationship Id="rId7972" Type="http://schemas.openxmlformats.org/officeDocument/2006/relationships/hyperlink" Target="https://twitter.com/vinewave" TargetMode="External"/><Relationship Id="rId8609" Type="http://schemas.openxmlformats.org/officeDocument/2006/relationships/hyperlink" Target="https://www.facebook.com/pg/theseebox/" TargetMode="External"/><Relationship Id="rId272" Type="http://schemas.openxmlformats.org/officeDocument/2006/relationships/hyperlink" Target="https://www.facebook.com/pg/NKD.insure/about/?ref=page_internal" TargetMode="External"/><Relationship Id="rId3004" Type="http://schemas.openxmlformats.org/officeDocument/2006/relationships/hyperlink" Target="https://heri.online/" TargetMode="External"/><Relationship Id="rId6574" Type="http://schemas.openxmlformats.org/officeDocument/2006/relationships/hyperlink" Target="http://twitter.com/Pledge51" TargetMode="External"/><Relationship Id="rId7625" Type="http://schemas.openxmlformats.org/officeDocument/2006/relationships/hyperlink" Target="https://www.twitter.com/geekasoft" TargetMode="External"/><Relationship Id="rId2020" Type="http://schemas.openxmlformats.org/officeDocument/2006/relationships/hyperlink" Target="http://www.badrit.com/" TargetMode="External"/><Relationship Id="rId5176" Type="http://schemas.openxmlformats.org/officeDocument/2006/relationships/hyperlink" Target="https://www.twitter.com/khayal_studio" TargetMode="External"/><Relationship Id="rId5590" Type="http://schemas.openxmlformats.org/officeDocument/2006/relationships/hyperlink" Target="http://www.dekini.com/" TargetMode="External"/><Relationship Id="rId6227" Type="http://schemas.openxmlformats.org/officeDocument/2006/relationships/hyperlink" Target="http://www.ecopost.co.ke/" TargetMode="External"/><Relationship Id="rId6641" Type="http://schemas.openxmlformats.org/officeDocument/2006/relationships/hyperlink" Target="https://www.hollanow.com/" TargetMode="External"/><Relationship Id="rId4192" Type="http://schemas.openxmlformats.org/officeDocument/2006/relationships/hyperlink" Target="https://www.linkedin.com/company/10945476" TargetMode="External"/><Relationship Id="rId5243" Type="http://schemas.openxmlformats.org/officeDocument/2006/relationships/hyperlink" Target="http://redcab.co/" TargetMode="External"/><Relationship Id="rId8399" Type="http://schemas.openxmlformats.org/officeDocument/2006/relationships/hyperlink" Target="https://www.facebook.com/avoowner/" TargetMode="External"/><Relationship Id="rId1786" Type="http://schemas.openxmlformats.org/officeDocument/2006/relationships/hyperlink" Target="https://www.linkedin.com/company/avon-health-maintenance-organisation/" TargetMode="External"/><Relationship Id="rId2837" Type="http://schemas.openxmlformats.org/officeDocument/2006/relationships/hyperlink" Target="https://www.facebook.com/flyh2aerospace/" TargetMode="External"/><Relationship Id="rId78" Type="http://schemas.openxmlformats.org/officeDocument/2006/relationships/hyperlink" Target="https://www.azuri-technologies.com/" TargetMode="External"/><Relationship Id="rId809" Type="http://schemas.openxmlformats.org/officeDocument/2006/relationships/hyperlink" Target="https://www.facebook.com/7keemaegy/" TargetMode="External"/><Relationship Id="rId1439" Type="http://schemas.openxmlformats.org/officeDocument/2006/relationships/hyperlink" Target="http://crop2cash.com.ng/" TargetMode="External"/><Relationship Id="rId1853" Type="http://schemas.openxmlformats.org/officeDocument/2006/relationships/hyperlink" Target="http://www.twitter.com/christophers_co" TargetMode="External"/><Relationship Id="rId2904" Type="http://schemas.openxmlformats.org/officeDocument/2006/relationships/hyperlink" Target="https://www.facebook.com/gozemafrica/" TargetMode="External"/><Relationship Id="rId5310" Type="http://schemas.openxmlformats.org/officeDocument/2006/relationships/hyperlink" Target="http://www.5d-vr.com/" TargetMode="External"/><Relationship Id="rId7068" Type="http://schemas.openxmlformats.org/officeDocument/2006/relationships/hyperlink" Target="https://www.linkedin.com/company/signaleats/" TargetMode="External"/><Relationship Id="rId8119" Type="http://schemas.openxmlformats.org/officeDocument/2006/relationships/hyperlink" Target="http://popping.co.za/" TargetMode="External"/><Relationship Id="rId8466" Type="http://schemas.openxmlformats.org/officeDocument/2006/relationships/hyperlink" Target="https://linkedin.com/company/nonfictionza" TargetMode="External"/><Relationship Id="rId8880" Type="http://schemas.openxmlformats.org/officeDocument/2006/relationships/hyperlink" Target="http://www.savannahbrandsco.com/" TargetMode="External"/><Relationship Id="rId1506" Type="http://schemas.openxmlformats.org/officeDocument/2006/relationships/hyperlink" Target="https://www.boomplaymusic.com/" TargetMode="External"/><Relationship Id="rId1920" Type="http://schemas.openxmlformats.org/officeDocument/2006/relationships/hyperlink" Target="https://www.facebook.com/allxsmedia/" TargetMode="External"/><Relationship Id="rId7482" Type="http://schemas.openxmlformats.org/officeDocument/2006/relationships/hyperlink" Target="https://www.twitter.com/infoguideafrica" TargetMode="External"/><Relationship Id="rId8533" Type="http://schemas.openxmlformats.org/officeDocument/2006/relationships/hyperlink" Target="https://za.linkedin.com/company/tenebris-lab" TargetMode="External"/><Relationship Id="rId3678" Type="http://schemas.openxmlformats.org/officeDocument/2006/relationships/hyperlink" Target="https://www.payfast.co.za/" TargetMode="External"/><Relationship Id="rId4729" Type="http://schemas.openxmlformats.org/officeDocument/2006/relationships/hyperlink" Target="http://widenergyafrica.com/" TargetMode="External"/><Relationship Id="rId6084" Type="http://schemas.openxmlformats.org/officeDocument/2006/relationships/hyperlink" Target="https://www.linkedin.com/company/simpauldesign/" TargetMode="External"/><Relationship Id="rId7135" Type="http://schemas.openxmlformats.org/officeDocument/2006/relationships/hyperlink" Target="http://www.facebook.com/Jobsinnigeria.com.ng" TargetMode="External"/><Relationship Id="rId8600" Type="http://schemas.openxmlformats.org/officeDocument/2006/relationships/hyperlink" Target="http://twitter.com/thetvrepublic" TargetMode="External"/><Relationship Id="rId599" Type="http://schemas.openxmlformats.org/officeDocument/2006/relationships/hyperlink" Target="https://naiste.com/" TargetMode="External"/><Relationship Id="rId2694" Type="http://schemas.openxmlformats.org/officeDocument/2006/relationships/hyperlink" Target="https://estateintel.com/" TargetMode="External"/><Relationship Id="rId3745" Type="http://schemas.openxmlformats.org/officeDocument/2006/relationships/hyperlink" Target="https://www.twitter.com/ochargeke" TargetMode="External"/><Relationship Id="rId6151" Type="http://schemas.openxmlformats.org/officeDocument/2006/relationships/hyperlink" Target="https://twitter.com/eazzylabs" TargetMode="External"/><Relationship Id="rId7202" Type="http://schemas.openxmlformats.org/officeDocument/2006/relationships/hyperlink" Target="https://www.twitter.com/techsavvyngr" TargetMode="External"/><Relationship Id="rId666" Type="http://schemas.openxmlformats.org/officeDocument/2006/relationships/hyperlink" Target="https://www.linkedin.com/company/tupuca-lda/?originalSubdomain=pt" TargetMode="External"/><Relationship Id="rId1296" Type="http://schemas.openxmlformats.org/officeDocument/2006/relationships/hyperlink" Target="https://twitter.com/fawaterk" TargetMode="External"/><Relationship Id="rId2347" Type="http://schemas.openxmlformats.org/officeDocument/2006/relationships/hyperlink" Target="https://twitter.com/cryptosavannah?lang=en" TargetMode="External"/><Relationship Id="rId319" Type="http://schemas.openxmlformats.org/officeDocument/2006/relationships/hyperlink" Target="https://www.linkedin.com/company/eventtus/" TargetMode="External"/><Relationship Id="rId1363" Type="http://schemas.openxmlformats.org/officeDocument/2006/relationships/hyperlink" Target="https://twitter.com/kudimoneyng" TargetMode="External"/><Relationship Id="rId2761" Type="http://schemas.openxmlformats.org/officeDocument/2006/relationships/hyperlink" Target="https://www.facebook.com/farmerline" TargetMode="External"/><Relationship Id="rId3812" Type="http://schemas.openxmlformats.org/officeDocument/2006/relationships/hyperlink" Target="http://otocourses.com/" TargetMode="External"/><Relationship Id="rId6968" Type="http://schemas.openxmlformats.org/officeDocument/2006/relationships/hyperlink" Target="https://www.packmyload.com/" TargetMode="External"/><Relationship Id="rId8390" Type="http://schemas.openxmlformats.org/officeDocument/2006/relationships/hyperlink" Target="https://www.kasieats.co.za/" TargetMode="External"/><Relationship Id="rId9027" Type="http://schemas.openxmlformats.org/officeDocument/2006/relationships/hyperlink" Target="https://www.linkedin.com/company/artcaffe-coffee-and-bakery" TargetMode="External"/><Relationship Id="rId733" Type="http://schemas.openxmlformats.org/officeDocument/2006/relationships/hyperlink" Target="https://www.linkedin.com/company/eventerprise-com" TargetMode="External"/><Relationship Id="rId1016" Type="http://schemas.openxmlformats.org/officeDocument/2006/relationships/hyperlink" Target="https://www.linkedin.com/company/gbarena/" TargetMode="External"/><Relationship Id="rId2414" Type="http://schemas.openxmlformats.org/officeDocument/2006/relationships/hyperlink" Target="https://www.diggerapp.io/" TargetMode="External"/><Relationship Id="rId5984" Type="http://schemas.openxmlformats.org/officeDocument/2006/relationships/hyperlink" Target="https://kijanihq.com/" TargetMode="External"/><Relationship Id="rId8043" Type="http://schemas.openxmlformats.org/officeDocument/2006/relationships/hyperlink" Target="https://www.facebook.com/denariicfo" TargetMode="External"/><Relationship Id="rId800" Type="http://schemas.openxmlformats.org/officeDocument/2006/relationships/hyperlink" Target="https://www.linkedin.com/company/musanga-logistics/" TargetMode="External"/><Relationship Id="rId1430" Type="http://schemas.openxmlformats.org/officeDocument/2006/relationships/hyperlink" Target="https://twitter.com/tenderng" TargetMode="External"/><Relationship Id="rId4586" Type="http://schemas.openxmlformats.org/officeDocument/2006/relationships/hyperlink" Target="https://www.facebook.com/UnicornBitex" TargetMode="External"/><Relationship Id="rId5637" Type="http://schemas.openxmlformats.org/officeDocument/2006/relationships/hyperlink" Target="https://www.linkedin.com/company/farmula/about/" TargetMode="External"/><Relationship Id="rId3188" Type="http://schemas.openxmlformats.org/officeDocument/2006/relationships/hyperlink" Target="https://www.linkedin.com/company/kwes%C3%A9-tv/" TargetMode="External"/><Relationship Id="rId4239" Type="http://schemas.openxmlformats.org/officeDocument/2006/relationships/hyperlink" Target="http://www.skillup.co/" TargetMode="External"/><Relationship Id="rId4653" Type="http://schemas.openxmlformats.org/officeDocument/2006/relationships/hyperlink" Target="http://vidr.net/" TargetMode="External"/><Relationship Id="rId5704" Type="http://schemas.openxmlformats.org/officeDocument/2006/relationships/hyperlink" Target="https://www.facebook.com/pages/Akiira-geothermal-ltd/262315523969918" TargetMode="External"/><Relationship Id="rId8110" Type="http://schemas.openxmlformats.org/officeDocument/2006/relationships/hyperlink" Target="https://www.linkedin.com/company/raru" TargetMode="External"/><Relationship Id="rId3255" Type="http://schemas.openxmlformats.org/officeDocument/2006/relationships/hyperlink" Target="https://www.linkedin.com/company/3525976/" TargetMode="External"/><Relationship Id="rId4306" Type="http://schemas.openxmlformats.org/officeDocument/2006/relationships/hyperlink" Target="https://twitter.com/SFA_Africa" TargetMode="External"/><Relationship Id="rId4720" Type="http://schemas.openxmlformats.org/officeDocument/2006/relationships/hyperlink" Target="http://www.wattnow.io/" TargetMode="External"/><Relationship Id="rId7876" Type="http://schemas.openxmlformats.org/officeDocument/2006/relationships/hyperlink" Target="https://twitter.com/maxicashapp" TargetMode="External"/><Relationship Id="rId8927" Type="http://schemas.openxmlformats.org/officeDocument/2006/relationships/hyperlink" Target="https://twitter.com/koolawaters?lang=en" TargetMode="External"/><Relationship Id="rId176" Type="http://schemas.openxmlformats.org/officeDocument/2006/relationships/hyperlink" Target="https://www.linkedin.com/company/wefarm/" TargetMode="External"/><Relationship Id="rId590" Type="http://schemas.openxmlformats.org/officeDocument/2006/relationships/hyperlink" Target="https://www.linkedin.com/company/afri-inc/" TargetMode="External"/><Relationship Id="rId2271" Type="http://schemas.openxmlformats.org/officeDocument/2006/relationships/hyperlink" Target="https://click2sure.net/" TargetMode="External"/><Relationship Id="rId3322" Type="http://schemas.openxmlformats.org/officeDocument/2006/relationships/hyperlink" Target="https://www.linkedin.com/company/maisha-meds/about/" TargetMode="External"/><Relationship Id="rId6478" Type="http://schemas.openxmlformats.org/officeDocument/2006/relationships/hyperlink" Target="https://twitter.com/buypowerng" TargetMode="External"/><Relationship Id="rId7529" Type="http://schemas.openxmlformats.org/officeDocument/2006/relationships/hyperlink" Target="http://chibex.net/" TargetMode="External"/><Relationship Id="rId243" Type="http://schemas.openxmlformats.org/officeDocument/2006/relationships/hyperlink" Target="https://www.linkedin.com/company/9366425" TargetMode="External"/><Relationship Id="rId5494" Type="http://schemas.openxmlformats.org/officeDocument/2006/relationships/hyperlink" Target="http://www.zished.com/" TargetMode="External"/><Relationship Id="rId6892" Type="http://schemas.openxmlformats.org/officeDocument/2006/relationships/hyperlink" Target="https://twitter.com/my_medicines" TargetMode="External"/><Relationship Id="rId7943" Type="http://schemas.openxmlformats.org/officeDocument/2006/relationships/hyperlink" Target="http://www.my9lives.co.za/" TargetMode="External"/><Relationship Id="rId310" Type="http://schemas.openxmlformats.org/officeDocument/2006/relationships/hyperlink" Target="https://www.facebook.com/thesunexchange" TargetMode="External"/><Relationship Id="rId4096" Type="http://schemas.openxmlformats.org/officeDocument/2006/relationships/hyperlink" Target="https://www.facebook.com/Ridelinkltd/" TargetMode="External"/><Relationship Id="rId5147" Type="http://schemas.openxmlformats.org/officeDocument/2006/relationships/hyperlink" Target="https://www.linkedin.com/company/dilenytech" TargetMode="External"/><Relationship Id="rId6545" Type="http://schemas.openxmlformats.org/officeDocument/2006/relationships/hyperlink" Target="https://facebook.com/waploadedapp" TargetMode="External"/><Relationship Id="rId5561" Type="http://schemas.openxmlformats.org/officeDocument/2006/relationships/hyperlink" Target="https://twitter.com/TeamBookADoc" TargetMode="External"/><Relationship Id="rId6612" Type="http://schemas.openxmlformats.org/officeDocument/2006/relationships/hyperlink" Target="https://www.twitter.com/naijanews" TargetMode="External"/><Relationship Id="rId1757" Type="http://schemas.openxmlformats.org/officeDocument/2006/relationships/hyperlink" Target="https://www.yapili.com/" TargetMode="External"/><Relationship Id="rId2808" Type="http://schemas.openxmlformats.org/officeDocument/2006/relationships/hyperlink" Target="http://www.formpl.us/" TargetMode="External"/><Relationship Id="rId4163" Type="http://schemas.openxmlformats.org/officeDocument/2006/relationships/hyperlink" Target="https://twitter.com/SatoshicentreBw/" TargetMode="External"/><Relationship Id="rId5214" Type="http://schemas.openxmlformats.org/officeDocument/2006/relationships/hyperlink" Target="http://myvrapeutic.com/" TargetMode="External"/><Relationship Id="rId8784" Type="http://schemas.openxmlformats.org/officeDocument/2006/relationships/hyperlink" Target="http://getpocketdoc.com/" TargetMode="External"/><Relationship Id="rId49" Type="http://schemas.openxmlformats.org/officeDocument/2006/relationships/hyperlink" Target="https://www.linkedin.com/company/carepay-ltd" TargetMode="External"/><Relationship Id="rId1824" Type="http://schemas.openxmlformats.org/officeDocument/2006/relationships/hyperlink" Target="https://www.linkedin.com/company/awa-bike/" TargetMode="External"/><Relationship Id="rId4230" Type="http://schemas.openxmlformats.org/officeDocument/2006/relationships/hyperlink" Target="http://twitter.com/AtShaker" TargetMode="External"/><Relationship Id="rId7386" Type="http://schemas.openxmlformats.org/officeDocument/2006/relationships/hyperlink" Target="https://facebook.com/afribary" TargetMode="External"/><Relationship Id="rId8437" Type="http://schemas.openxmlformats.org/officeDocument/2006/relationships/hyperlink" Target="http://twitter.com/IQmates" TargetMode="External"/><Relationship Id="rId8851" Type="http://schemas.openxmlformats.org/officeDocument/2006/relationships/hyperlink" Target="https://www.linkedin.com/in/chitosan-egypt/?originalSubdomain=eg" TargetMode="External"/><Relationship Id="rId7039" Type="http://schemas.openxmlformats.org/officeDocument/2006/relationships/hyperlink" Target="https://facebook.com/hello.miduman" TargetMode="External"/><Relationship Id="rId7453" Type="http://schemas.openxmlformats.org/officeDocument/2006/relationships/hyperlink" Target="https://www.schoolstoreng.com/" TargetMode="External"/><Relationship Id="rId8504" Type="http://schemas.openxmlformats.org/officeDocument/2006/relationships/hyperlink" Target="https://www.getrewards.com/" TargetMode="External"/><Relationship Id="rId2598" Type="http://schemas.openxmlformats.org/officeDocument/2006/relationships/hyperlink" Target="https://www.linkedin.com/company/futuremed-com/about/" TargetMode="External"/><Relationship Id="rId3996" Type="http://schemas.openxmlformats.org/officeDocument/2006/relationships/hyperlink" Target="https://www.propertypro.ng/" TargetMode="External"/><Relationship Id="rId6055" Type="http://schemas.openxmlformats.org/officeDocument/2006/relationships/hyperlink" Target="https://twitter.com/Nextgensports_" TargetMode="External"/><Relationship Id="rId7106" Type="http://schemas.openxmlformats.org/officeDocument/2006/relationships/hyperlink" Target="https://www.facebook.com/flexisaf/" TargetMode="External"/><Relationship Id="rId3649" Type="http://schemas.openxmlformats.org/officeDocument/2006/relationships/hyperlink" Target="https://www.linkedin.com/company/payconnect-ltd/" TargetMode="External"/><Relationship Id="rId5071" Type="http://schemas.openxmlformats.org/officeDocument/2006/relationships/hyperlink" Target="http://twitter.com/nilecode" TargetMode="External"/><Relationship Id="rId6122" Type="http://schemas.openxmlformats.org/officeDocument/2006/relationships/hyperlink" Target="https://www.facebook.com/LittleRideKE/" TargetMode="External"/><Relationship Id="rId7520" Type="http://schemas.openxmlformats.org/officeDocument/2006/relationships/hyperlink" Target="https://www.twitter.com/themedia360" TargetMode="External"/><Relationship Id="rId984" Type="http://schemas.openxmlformats.org/officeDocument/2006/relationships/hyperlink" Target="https://www.releaf.ng/" TargetMode="External"/><Relationship Id="rId2665" Type="http://schemas.openxmlformats.org/officeDocument/2006/relationships/hyperlink" Target="https://www.linkedin.com/company/etudesk/" TargetMode="External"/><Relationship Id="rId3716" Type="http://schemas.openxmlformats.org/officeDocument/2006/relationships/hyperlink" Target="http://www.facebook.com/nextprotein" TargetMode="External"/><Relationship Id="rId637" Type="http://schemas.openxmlformats.org/officeDocument/2006/relationships/hyperlink" Target="https://www.linkedin.com/company/icommunityapp/?originalSubdomain=in" TargetMode="External"/><Relationship Id="rId1267" Type="http://schemas.openxmlformats.org/officeDocument/2006/relationships/hyperlink" Target="https://www.facebook.com/TombeelyEgypt/" TargetMode="External"/><Relationship Id="rId1681" Type="http://schemas.openxmlformats.org/officeDocument/2006/relationships/hyperlink" Target="https://twitter.com/Asilimia_App" TargetMode="External"/><Relationship Id="rId2318" Type="http://schemas.openxmlformats.org/officeDocument/2006/relationships/hyperlink" Target="https://www.linkedin.com/company/cradle-technology-services-pty-ltd/" TargetMode="External"/><Relationship Id="rId2732" Type="http://schemas.openxmlformats.org/officeDocument/2006/relationships/hyperlink" Target="https://www.facebook.com/fairmoney.ng/" TargetMode="External"/><Relationship Id="rId5888" Type="http://schemas.openxmlformats.org/officeDocument/2006/relationships/hyperlink" Target="http://twitter.com/iHub" TargetMode="External"/><Relationship Id="rId6939" Type="http://schemas.openxmlformats.org/officeDocument/2006/relationships/hyperlink" Target="http://www.mediosa.com.ng/" TargetMode="External"/><Relationship Id="rId8294" Type="http://schemas.openxmlformats.org/officeDocument/2006/relationships/hyperlink" Target="http://za.linkedin.com/company/cavalry-media" TargetMode="External"/><Relationship Id="rId704" Type="http://schemas.openxmlformats.org/officeDocument/2006/relationships/hyperlink" Target="https://ubapesa.com/" TargetMode="External"/><Relationship Id="rId1334" Type="http://schemas.openxmlformats.org/officeDocument/2006/relationships/hyperlink" Target="https://www.linkedin.com/company/sweetkiwi-frozen-yogurt/about/" TargetMode="External"/><Relationship Id="rId5955" Type="http://schemas.openxmlformats.org/officeDocument/2006/relationships/hyperlink" Target="http://twitter.com/kachwanya" TargetMode="External"/><Relationship Id="rId8361" Type="http://schemas.openxmlformats.org/officeDocument/2006/relationships/hyperlink" Target="https://twitter.com/myshandapa" TargetMode="External"/><Relationship Id="rId40" Type="http://schemas.openxmlformats.org/officeDocument/2006/relationships/hyperlink" Target="http://www.africanleadershipacademy.org/" TargetMode="External"/><Relationship Id="rId1401" Type="http://schemas.openxmlformats.org/officeDocument/2006/relationships/hyperlink" Target="http://www.iyezahealth.co.za/" TargetMode="External"/><Relationship Id="rId4557" Type="http://schemas.openxmlformats.org/officeDocument/2006/relationships/hyperlink" Target="https://twitter.com/ubongotz" TargetMode="External"/><Relationship Id="rId5608" Type="http://schemas.openxmlformats.org/officeDocument/2006/relationships/hyperlink" Target="http://www.facebook.com/PollAfrique" TargetMode="External"/><Relationship Id="rId8014" Type="http://schemas.openxmlformats.org/officeDocument/2006/relationships/hyperlink" Target="https://www.facebook.com/khulaapp/" TargetMode="External"/><Relationship Id="rId3159" Type="http://schemas.openxmlformats.org/officeDocument/2006/relationships/hyperlink" Target="http://intergreatme.com/" TargetMode="External"/><Relationship Id="rId3573" Type="http://schemas.openxmlformats.org/officeDocument/2006/relationships/hyperlink" Target="https://twitter.com/mishwarsd?lang=en" TargetMode="External"/><Relationship Id="rId4971" Type="http://schemas.openxmlformats.org/officeDocument/2006/relationships/hyperlink" Target="http://bioniclimbs.net/" TargetMode="External"/><Relationship Id="rId7030" Type="http://schemas.openxmlformats.org/officeDocument/2006/relationships/hyperlink" Target="https://www.facebook.com/procrea8" TargetMode="External"/><Relationship Id="rId494" Type="http://schemas.openxmlformats.org/officeDocument/2006/relationships/hyperlink" Target="https://www.gotugende.com/" TargetMode="External"/><Relationship Id="rId2175" Type="http://schemas.openxmlformats.org/officeDocument/2006/relationships/hyperlink" Target="https://www.linkedin.com/company/aid-tech/" TargetMode="External"/><Relationship Id="rId3226" Type="http://schemas.openxmlformats.org/officeDocument/2006/relationships/hyperlink" Target="https://www.facebook.com/kalejob" TargetMode="External"/><Relationship Id="rId4624" Type="http://schemas.openxmlformats.org/officeDocument/2006/relationships/hyperlink" Target="https://twitter.com/vesicash?lang=en" TargetMode="External"/><Relationship Id="rId147" Type="http://schemas.openxmlformats.org/officeDocument/2006/relationships/hyperlink" Target="http://jibuco.com/" TargetMode="External"/><Relationship Id="rId1191" Type="http://schemas.openxmlformats.org/officeDocument/2006/relationships/hyperlink" Target="https://twitter.com/eLimuKenya" TargetMode="External"/><Relationship Id="rId3640" Type="http://schemas.openxmlformats.org/officeDocument/2006/relationships/hyperlink" Target="https://www.facebook.com/Goldkey" TargetMode="External"/><Relationship Id="rId6796" Type="http://schemas.openxmlformats.org/officeDocument/2006/relationships/hyperlink" Target="https://www.facebook.com/diylaw/" TargetMode="External"/><Relationship Id="rId7847" Type="http://schemas.openxmlformats.org/officeDocument/2006/relationships/hyperlink" Target="https://www.linkedin.com/company/fomo-group/" TargetMode="External"/><Relationship Id="rId561" Type="http://schemas.openxmlformats.org/officeDocument/2006/relationships/hyperlink" Target="https://www.linkedin.com/company/shezlong/" TargetMode="External"/><Relationship Id="rId2242" Type="http://schemas.openxmlformats.org/officeDocument/2006/relationships/hyperlink" Target="https://www.linkedin.com/company/clean-city---ville-propre/" TargetMode="External"/><Relationship Id="rId5398" Type="http://schemas.openxmlformats.org/officeDocument/2006/relationships/hyperlink" Target="http://apluselearning.com/" TargetMode="External"/><Relationship Id="rId6449" Type="http://schemas.openxmlformats.org/officeDocument/2006/relationships/hyperlink" Target="https://icodeai.co/" TargetMode="External"/><Relationship Id="rId6863" Type="http://schemas.openxmlformats.org/officeDocument/2006/relationships/hyperlink" Target="https://www.facebook.com/doingsoon/" TargetMode="External"/><Relationship Id="rId7914" Type="http://schemas.openxmlformats.org/officeDocument/2006/relationships/hyperlink" Target="http://www.linkedin.com/company/walletec" TargetMode="External"/><Relationship Id="rId214" Type="http://schemas.openxmlformats.org/officeDocument/2006/relationships/hyperlink" Target="http://www.dealdey.com/" TargetMode="External"/><Relationship Id="rId5465" Type="http://schemas.openxmlformats.org/officeDocument/2006/relationships/hyperlink" Target="https://www.asoriba.com/" TargetMode="External"/><Relationship Id="rId6516" Type="http://schemas.openxmlformats.org/officeDocument/2006/relationships/hyperlink" Target="http://logicielghana.com/" TargetMode="External"/><Relationship Id="rId6930" Type="http://schemas.openxmlformats.org/officeDocument/2006/relationships/hyperlink" Target="https://www.facebook.com/gecacademy1/" TargetMode="External"/><Relationship Id="rId4067" Type="http://schemas.openxmlformats.org/officeDocument/2006/relationships/hyperlink" Target="https://www.twitter.com/mazi_ukonu" TargetMode="External"/><Relationship Id="rId4481" Type="http://schemas.openxmlformats.org/officeDocument/2006/relationships/hyperlink" Target="https://www.linkedin.com/company/tirhalsd/about/" TargetMode="External"/><Relationship Id="rId5118" Type="http://schemas.openxmlformats.org/officeDocument/2006/relationships/hyperlink" Target="https://www.facebook.com/getscl/" TargetMode="External"/><Relationship Id="rId5532" Type="http://schemas.openxmlformats.org/officeDocument/2006/relationships/hyperlink" Target="https://www.forhey.com/" TargetMode="External"/><Relationship Id="rId8688" Type="http://schemas.openxmlformats.org/officeDocument/2006/relationships/hyperlink" Target="https://www.facebook.com/creativesexpress/" TargetMode="External"/><Relationship Id="rId3083" Type="http://schemas.openxmlformats.org/officeDocument/2006/relationships/hyperlink" Target="https://www.facebook.com/HouseME/" TargetMode="External"/><Relationship Id="rId4134" Type="http://schemas.openxmlformats.org/officeDocument/2006/relationships/hyperlink" Target="http://safarimeals.com/" TargetMode="External"/><Relationship Id="rId1728" Type="http://schemas.openxmlformats.org/officeDocument/2006/relationships/hyperlink" Target="https://www.facebook.com/Getboda254/" TargetMode="External"/><Relationship Id="rId3150" Type="http://schemas.openxmlformats.org/officeDocument/2006/relationships/hyperlink" Target="http://insureafrika.com/" TargetMode="External"/><Relationship Id="rId4201" Type="http://schemas.openxmlformats.org/officeDocument/2006/relationships/hyperlink" Target="https://twitter.com/ShelterAfrique" TargetMode="External"/><Relationship Id="rId7357" Type="http://schemas.openxmlformats.org/officeDocument/2006/relationships/hyperlink" Target="http://www.myunihostels.com/" TargetMode="External"/><Relationship Id="rId8408" Type="http://schemas.openxmlformats.org/officeDocument/2006/relationships/hyperlink" Target="https://www.linkedin.com/company/lula-build/" TargetMode="External"/><Relationship Id="rId8755" Type="http://schemas.openxmlformats.org/officeDocument/2006/relationships/hyperlink" Target="http://www.facebook.com/villageoflakessafaris" TargetMode="External"/><Relationship Id="rId7771" Type="http://schemas.openxmlformats.org/officeDocument/2006/relationships/hyperlink" Target="https://www.facebook.com/ryonicind/?fref=ts" TargetMode="External"/><Relationship Id="rId8822" Type="http://schemas.openxmlformats.org/officeDocument/2006/relationships/hyperlink" Target="http://www.raino.co.ke/about/" TargetMode="External"/><Relationship Id="rId3967" Type="http://schemas.openxmlformats.org/officeDocument/2006/relationships/hyperlink" Target="https://twitter.com/africa_ride" TargetMode="External"/><Relationship Id="rId6373" Type="http://schemas.openxmlformats.org/officeDocument/2006/relationships/hyperlink" Target="http://www.linkedin.com/company/techexquisite" TargetMode="External"/><Relationship Id="rId7424" Type="http://schemas.openxmlformats.org/officeDocument/2006/relationships/hyperlink" Target="http://twitter.com/3alworld" TargetMode="External"/><Relationship Id="rId4" Type="http://schemas.openxmlformats.org/officeDocument/2006/relationships/hyperlink" Target="https://www.facebook.com/jumiagroup/" TargetMode="External"/><Relationship Id="rId888" Type="http://schemas.openxmlformats.org/officeDocument/2006/relationships/hyperlink" Target="https://www.facebook.com/jumpinrides.co.za/" TargetMode="External"/><Relationship Id="rId2569" Type="http://schemas.openxmlformats.org/officeDocument/2006/relationships/hyperlink" Target="https://www.facebook.com/easyshop.easycook" TargetMode="External"/><Relationship Id="rId2983" Type="http://schemas.openxmlformats.org/officeDocument/2006/relationships/hyperlink" Target="https://www.twitter.com/growsel" TargetMode="External"/><Relationship Id="rId6026" Type="http://schemas.openxmlformats.org/officeDocument/2006/relationships/hyperlink" Target="http://www.mesozi.com/" TargetMode="External"/><Relationship Id="rId6440" Type="http://schemas.openxmlformats.org/officeDocument/2006/relationships/hyperlink" Target="https://maramoja.co.ke/" TargetMode="External"/><Relationship Id="rId955" Type="http://schemas.openxmlformats.org/officeDocument/2006/relationships/hyperlink" Target="https://www.linkedin.com/company/hashtag-our-stories/" TargetMode="External"/><Relationship Id="rId1585" Type="http://schemas.openxmlformats.org/officeDocument/2006/relationships/hyperlink" Target="https://twitter.com/akoobooks" TargetMode="External"/><Relationship Id="rId2636" Type="http://schemas.openxmlformats.org/officeDocument/2006/relationships/hyperlink" Target="https://www.linkedin.com/company/15230667/" TargetMode="External"/><Relationship Id="rId5042" Type="http://schemas.openxmlformats.org/officeDocument/2006/relationships/hyperlink" Target="https://www.facebook.com/Realestateeg-213038192917214/" TargetMode="External"/><Relationship Id="rId8198" Type="http://schemas.openxmlformats.org/officeDocument/2006/relationships/hyperlink" Target="https://twitter.com/ShopstarZA" TargetMode="External"/><Relationship Id="rId608" Type="http://schemas.openxmlformats.org/officeDocument/2006/relationships/hyperlink" Target="http://www.fastvan.com/" TargetMode="External"/><Relationship Id="rId1238" Type="http://schemas.openxmlformats.org/officeDocument/2006/relationships/hyperlink" Target="https://www.facebook.com/tapsnapp/" TargetMode="External"/><Relationship Id="rId1652" Type="http://schemas.openxmlformats.org/officeDocument/2006/relationships/hyperlink" Target="http://www.africawarehouses.com/" TargetMode="External"/><Relationship Id="rId8265" Type="http://schemas.openxmlformats.org/officeDocument/2006/relationships/hyperlink" Target="https://twitter.com/earlybirdeduc?lang=en" TargetMode="External"/><Relationship Id="rId1305" Type="http://schemas.openxmlformats.org/officeDocument/2006/relationships/hyperlink" Target="http://ma3route.com/" TargetMode="External"/><Relationship Id="rId2703" Type="http://schemas.openxmlformats.org/officeDocument/2006/relationships/hyperlink" Target="https://www.linkedin.com/company/farmgate-africa1/about/" TargetMode="External"/><Relationship Id="rId5859" Type="http://schemas.openxmlformats.org/officeDocument/2006/relationships/hyperlink" Target="https://hexapt.com/" TargetMode="External"/><Relationship Id="rId7281" Type="http://schemas.openxmlformats.org/officeDocument/2006/relationships/hyperlink" Target="http://nikenga.com/" TargetMode="External"/><Relationship Id="rId8332" Type="http://schemas.openxmlformats.org/officeDocument/2006/relationships/hyperlink" Target="https://twitter.com/cryptanalysisza" TargetMode="External"/><Relationship Id="rId4875" Type="http://schemas.openxmlformats.org/officeDocument/2006/relationships/hyperlink" Target="https://twitter.com/zposltd?lang=en" TargetMode="External"/><Relationship Id="rId5926" Type="http://schemas.openxmlformats.org/officeDocument/2006/relationships/hyperlink" Target="https://www.jambopay.com/" TargetMode="External"/><Relationship Id="rId11" Type="http://schemas.openxmlformats.org/officeDocument/2006/relationships/hyperlink" Target="https://twitter.com/takealot" TargetMode="External"/><Relationship Id="rId398" Type="http://schemas.openxmlformats.org/officeDocument/2006/relationships/hyperlink" Target="https://twitter.com/InclusivitySols" TargetMode="External"/><Relationship Id="rId2079" Type="http://schemas.openxmlformats.org/officeDocument/2006/relationships/hyperlink" Target="https://twitter.com/numidatech?lang=en" TargetMode="External"/><Relationship Id="rId3477" Type="http://schemas.openxmlformats.org/officeDocument/2006/relationships/hyperlink" Target="https://www.linkedin.com/company/5284724" TargetMode="External"/><Relationship Id="rId3891" Type="http://schemas.openxmlformats.org/officeDocument/2006/relationships/hyperlink" Target="https://twitter.com/PaynowBra" TargetMode="External"/><Relationship Id="rId4528" Type="http://schemas.openxmlformats.org/officeDocument/2006/relationships/hyperlink" Target="https://www.linkedin.com/company/we-buy-cars/" TargetMode="External"/><Relationship Id="rId4942" Type="http://schemas.openxmlformats.org/officeDocument/2006/relationships/hyperlink" Target="https://twitter.com/dwestdesigns" TargetMode="External"/><Relationship Id="rId2493" Type="http://schemas.openxmlformats.org/officeDocument/2006/relationships/hyperlink" Target="http://www.linkedin.com/company/birdfeud" TargetMode="External"/><Relationship Id="rId3544" Type="http://schemas.openxmlformats.org/officeDocument/2006/relationships/hyperlink" Target="https://www.linkedin.com/company/med-afrique/" TargetMode="External"/><Relationship Id="rId7001" Type="http://schemas.openxmlformats.org/officeDocument/2006/relationships/hyperlink" Target="https://www.twitter.com/cartehubadmin" TargetMode="External"/><Relationship Id="rId465" Type="http://schemas.openxmlformats.org/officeDocument/2006/relationships/hyperlink" Target="https://www.facebook.com/joinFlexClub" TargetMode="External"/><Relationship Id="rId1095" Type="http://schemas.openxmlformats.org/officeDocument/2006/relationships/hyperlink" Target="https://twitter.com/thelulaloop" TargetMode="External"/><Relationship Id="rId2146" Type="http://schemas.openxmlformats.org/officeDocument/2006/relationships/hyperlink" Target="http://www.agro-hub.com/" TargetMode="External"/><Relationship Id="rId2560" Type="http://schemas.openxmlformats.org/officeDocument/2006/relationships/hyperlink" Target="https://twitter.com/east_pesa" TargetMode="External"/><Relationship Id="rId3611" Type="http://schemas.openxmlformats.org/officeDocument/2006/relationships/hyperlink" Target="https://www.facebook.com/MonArtisanCH/" TargetMode="External"/><Relationship Id="rId6767" Type="http://schemas.openxmlformats.org/officeDocument/2006/relationships/hyperlink" Target="https://www.facebook.com/gatepasscms/" TargetMode="External"/><Relationship Id="rId7818" Type="http://schemas.openxmlformats.org/officeDocument/2006/relationships/hyperlink" Target="https://www.linkedin.com/company/instill-education/" TargetMode="External"/><Relationship Id="rId118" Type="http://schemas.openxmlformats.org/officeDocument/2006/relationships/hyperlink" Target="https://twitter.com/mfs_africa" TargetMode="External"/><Relationship Id="rId532" Type="http://schemas.openxmlformats.org/officeDocument/2006/relationships/hyperlink" Target="https://twitter.com/cdlwarrior" TargetMode="External"/><Relationship Id="rId1162" Type="http://schemas.openxmlformats.org/officeDocument/2006/relationships/hyperlink" Target="http://www.rentsmallsmall.com/" TargetMode="External"/><Relationship Id="rId2213" Type="http://schemas.openxmlformats.org/officeDocument/2006/relationships/hyperlink" Target="http://www.blockstarters.com/" TargetMode="External"/><Relationship Id="rId5369" Type="http://schemas.openxmlformats.org/officeDocument/2006/relationships/hyperlink" Target="https://niqao.com/" TargetMode="External"/><Relationship Id="rId5783" Type="http://schemas.openxmlformats.org/officeDocument/2006/relationships/hyperlink" Target="https://www.cyber.co.ke/" TargetMode="External"/><Relationship Id="rId4385" Type="http://schemas.openxmlformats.org/officeDocument/2006/relationships/hyperlink" Target="https://twitter.com/swiftlyglobal?lang=en" TargetMode="External"/><Relationship Id="rId5436" Type="http://schemas.openxmlformats.org/officeDocument/2006/relationships/hyperlink" Target="https://www.twitter.com/syncommerce" TargetMode="External"/><Relationship Id="rId6834" Type="http://schemas.openxmlformats.org/officeDocument/2006/relationships/hyperlink" Target="https://lendsqr.com/" TargetMode="External"/><Relationship Id="rId1979" Type="http://schemas.openxmlformats.org/officeDocument/2006/relationships/hyperlink" Target="https://capenetworks.com/" TargetMode="External"/><Relationship Id="rId4038" Type="http://schemas.openxmlformats.org/officeDocument/2006/relationships/hyperlink" Target="https://www.linkedin.com/company/quicket/" TargetMode="External"/><Relationship Id="rId5850" Type="http://schemas.openxmlformats.org/officeDocument/2006/relationships/hyperlink" Target="https://www.linkedin.com/company/gravity-earth/" TargetMode="External"/><Relationship Id="rId6901" Type="http://schemas.openxmlformats.org/officeDocument/2006/relationships/hyperlink" Target="http://zeno.ng/" TargetMode="External"/><Relationship Id="rId3054" Type="http://schemas.openxmlformats.org/officeDocument/2006/relationships/hyperlink" Target="https://www.facebook.com/hicarbyecar/" TargetMode="External"/><Relationship Id="rId4452" Type="http://schemas.openxmlformats.org/officeDocument/2006/relationships/hyperlink" Target="https://www.facebook.com/visitTGS/" TargetMode="External"/><Relationship Id="rId5503" Type="http://schemas.openxmlformats.org/officeDocument/2006/relationships/hyperlink" Target="http://hitriva.com/" TargetMode="External"/><Relationship Id="rId8659" Type="http://schemas.openxmlformats.org/officeDocument/2006/relationships/hyperlink" Target="https://www.facebook.com/GreenFormMobile/" TargetMode="External"/><Relationship Id="rId4105" Type="http://schemas.openxmlformats.org/officeDocument/2006/relationships/hyperlink" Target="https://www.facebook.com/riseupsummit/" TargetMode="External"/><Relationship Id="rId7675" Type="http://schemas.openxmlformats.org/officeDocument/2006/relationships/hyperlink" Target="https://www.facebook.com/tinyheartshq/" TargetMode="External"/><Relationship Id="rId8726" Type="http://schemas.openxmlformats.org/officeDocument/2006/relationships/hyperlink" Target="https://www.linkedin.com/company/datatracker-pty-ltd" TargetMode="External"/><Relationship Id="rId2070" Type="http://schemas.openxmlformats.org/officeDocument/2006/relationships/hyperlink" Target="http://google.org/" TargetMode="External"/><Relationship Id="rId3121" Type="http://schemas.openxmlformats.org/officeDocument/2006/relationships/hyperlink" Target="http://inokri.com/" TargetMode="External"/><Relationship Id="rId6277" Type="http://schemas.openxmlformats.org/officeDocument/2006/relationships/hyperlink" Target="http://mgafrica.com/" TargetMode="External"/><Relationship Id="rId6691" Type="http://schemas.openxmlformats.org/officeDocument/2006/relationships/hyperlink" Target="https://www.facebook.com/Premiumtimes" TargetMode="External"/><Relationship Id="rId7328" Type="http://schemas.openxmlformats.org/officeDocument/2006/relationships/hyperlink" Target="http://hoodtrends.com.ng/" TargetMode="External"/><Relationship Id="rId7742" Type="http://schemas.openxmlformats.org/officeDocument/2006/relationships/hyperlink" Target="http://www.every1mobile.net/" TargetMode="External"/><Relationship Id="rId2887" Type="http://schemas.openxmlformats.org/officeDocument/2006/relationships/hyperlink" Target="https://www.linkedin.com/company/fuzu-oy/" TargetMode="External"/><Relationship Id="rId5293" Type="http://schemas.openxmlformats.org/officeDocument/2006/relationships/hyperlink" Target="https://www.linkedin.com/company/fil-sekka/" TargetMode="External"/><Relationship Id="rId6344" Type="http://schemas.openxmlformats.org/officeDocument/2006/relationships/hyperlink" Target="https://twitter.com/rupukenya" TargetMode="External"/><Relationship Id="rId859" Type="http://schemas.openxmlformats.org/officeDocument/2006/relationships/hyperlink" Target="https://www.linkedin.com/company/16236916/" TargetMode="External"/><Relationship Id="rId1489" Type="http://schemas.openxmlformats.org/officeDocument/2006/relationships/hyperlink" Target="https://www.facebook.com/bumbaapp/" TargetMode="External"/><Relationship Id="rId3938" Type="http://schemas.openxmlformats.org/officeDocument/2006/relationships/hyperlink" Target="https://www.facebook.com/pg/pikiwash" TargetMode="External"/><Relationship Id="rId5360" Type="http://schemas.openxmlformats.org/officeDocument/2006/relationships/hyperlink" Target="https://www.facebook.com/pages/category/Financial-Service/Bezomoney-2323110587769551/" TargetMode="External"/><Relationship Id="rId6411" Type="http://schemas.openxmlformats.org/officeDocument/2006/relationships/hyperlink" Target="http://www.websitesforrestaurants.co.uk/" TargetMode="External"/><Relationship Id="rId2954" Type="http://schemas.openxmlformats.org/officeDocument/2006/relationships/hyperlink" Target="http://twitter.com/greentechmedia" TargetMode="External"/><Relationship Id="rId5013" Type="http://schemas.openxmlformats.org/officeDocument/2006/relationships/hyperlink" Target="https://www.facebook.com/frien10" TargetMode="External"/><Relationship Id="rId8169" Type="http://schemas.openxmlformats.org/officeDocument/2006/relationships/hyperlink" Target="https://ihouzit.com/" TargetMode="External"/><Relationship Id="rId926" Type="http://schemas.openxmlformats.org/officeDocument/2006/relationships/hyperlink" Target="https://www.linkedin.com/company/breadfast/about/" TargetMode="External"/><Relationship Id="rId1556" Type="http://schemas.openxmlformats.org/officeDocument/2006/relationships/hyperlink" Target="https://www.twitter.com/farawlaya_com" TargetMode="External"/><Relationship Id="rId1970" Type="http://schemas.openxmlformats.org/officeDocument/2006/relationships/hyperlink" Target="https://www.bulrushagritech.com/" TargetMode="External"/><Relationship Id="rId2607" Type="http://schemas.openxmlformats.org/officeDocument/2006/relationships/hyperlink" Target="https://twitter.com/eHealth_africa" TargetMode="External"/><Relationship Id="rId7185" Type="http://schemas.openxmlformats.org/officeDocument/2006/relationships/hyperlink" Target="https://www.twitter.com/bigcodeHQ" TargetMode="External"/><Relationship Id="rId8583" Type="http://schemas.openxmlformats.org/officeDocument/2006/relationships/hyperlink" Target="https://www.facebook.com/glovent.solutions" TargetMode="External"/><Relationship Id="rId1209" Type="http://schemas.openxmlformats.org/officeDocument/2006/relationships/hyperlink" Target="https://twitter.com/LearnFactoryNG" TargetMode="External"/><Relationship Id="rId1623" Type="http://schemas.openxmlformats.org/officeDocument/2006/relationships/hyperlink" Target="http://www.4g-capital.com/" TargetMode="External"/><Relationship Id="rId4779" Type="http://schemas.openxmlformats.org/officeDocument/2006/relationships/hyperlink" Target="https://twitter.com/WiConnect_KSA" TargetMode="External"/><Relationship Id="rId8236" Type="http://schemas.openxmlformats.org/officeDocument/2006/relationships/hyperlink" Target="https://www.linkedin.com/company/innovo-networks/?originalSubdomain=in" TargetMode="External"/><Relationship Id="rId8650" Type="http://schemas.openxmlformats.org/officeDocument/2006/relationships/hyperlink" Target="https://twitter.com/capetownoffice" TargetMode="External"/><Relationship Id="rId3795" Type="http://schemas.openxmlformats.org/officeDocument/2006/relationships/hyperlink" Target="https://www.linkedin.com/company/popcorn-training-pty-ltd/?originalSubdomain=in" TargetMode="External"/><Relationship Id="rId4846" Type="http://schemas.openxmlformats.org/officeDocument/2006/relationships/hyperlink" Target="http://www.zeropri.me/" TargetMode="External"/><Relationship Id="rId7252" Type="http://schemas.openxmlformats.org/officeDocument/2006/relationships/hyperlink" Target="https://www.linkedin.com/company/schoolsfocus/" TargetMode="External"/><Relationship Id="rId8303" Type="http://schemas.openxmlformats.org/officeDocument/2006/relationships/hyperlink" Target="https://twitter.com/wahi_spaceshare" TargetMode="External"/><Relationship Id="rId2397" Type="http://schemas.openxmlformats.org/officeDocument/2006/relationships/hyperlink" Target="https://www.linkedin.com/company/dext-technology/" TargetMode="External"/><Relationship Id="rId3448" Type="http://schemas.openxmlformats.org/officeDocument/2006/relationships/hyperlink" Target="https://facebook.com/m3roud" TargetMode="External"/><Relationship Id="rId3862" Type="http://schemas.openxmlformats.org/officeDocument/2006/relationships/hyperlink" Target="https://www.linkedin.com/company/pargo/" TargetMode="External"/><Relationship Id="rId369" Type="http://schemas.openxmlformats.org/officeDocument/2006/relationships/hyperlink" Target="https://www.linkedin.com/company/reliefwatch/" TargetMode="External"/><Relationship Id="rId783" Type="http://schemas.openxmlformats.org/officeDocument/2006/relationships/hyperlink" Target="https://twitter.com/GoDoChurch" TargetMode="External"/><Relationship Id="rId2464" Type="http://schemas.openxmlformats.org/officeDocument/2006/relationships/hyperlink" Target="https://www.digitalcabinet.co.za/web/" TargetMode="External"/><Relationship Id="rId3515" Type="http://schemas.openxmlformats.org/officeDocument/2006/relationships/hyperlink" Target="https://mobi.co.za/" TargetMode="External"/><Relationship Id="rId4913" Type="http://schemas.openxmlformats.org/officeDocument/2006/relationships/hyperlink" Target="http://www.ovamba.com/" TargetMode="External"/><Relationship Id="rId436" Type="http://schemas.openxmlformats.org/officeDocument/2006/relationships/hyperlink" Target="https://web.facebook.com/StudentAccommod8/" TargetMode="External"/><Relationship Id="rId1066" Type="http://schemas.openxmlformats.org/officeDocument/2006/relationships/hyperlink" Target="https://www.facebook.com/judytechnology" TargetMode="External"/><Relationship Id="rId1480" Type="http://schemas.openxmlformats.org/officeDocument/2006/relationships/hyperlink" Target="https://twitter.com/alfa_ao?lang=en" TargetMode="External"/><Relationship Id="rId2117" Type="http://schemas.openxmlformats.org/officeDocument/2006/relationships/hyperlink" Target="http://www.belfrics.io/" TargetMode="External"/><Relationship Id="rId8093" Type="http://schemas.openxmlformats.org/officeDocument/2006/relationships/hyperlink" Target="http://twitter.com/Quicklysign" TargetMode="External"/><Relationship Id="rId850" Type="http://schemas.openxmlformats.org/officeDocument/2006/relationships/hyperlink" Target="https://twitter.com/findit254" TargetMode="External"/><Relationship Id="rId1133" Type="http://schemas.openxmlformats.org/officeDocument/2006/relationships/hyperlink" Target="https://twitter.com/mvelanimalawi" TargetMode="External"/><Relationship Id="rId2531" Type="http://schemas.openxmlformats.org/officeDocument/2006/relationships/hyperlink" Target="https://www.facebook.com/eclecticbarsuk" TargetMode="External"/><Relationship Id="rId4289" Type="http://schemas.openxmlformats.org/officeDocument/2006/relationships/hyperlink" Target="https://sokohela.com/" TargetMode="External"/><Relationship Id="rId5687" Type="http://schemas.openxmlformats.org/officeDocument/2006/relationships/hyperlink" Target="https://www.facebook.com/pg/AfricaDataCentres/about/?ref=page_internal" TargetMode="External"/><Relationship Id="rId6738" Type="http://schemas.openxmlformats.org/officeDocument/2006/relationships/hyperlink" Target="https://www.facebook.com/myaimtoget" TargetMode="External"/><Relationship Id="rId8160" Type="http://schemas.openxmlformats.org/officeDocument/2006/relationships/hyperlink" Target="https://twitter.com/Organica_Guru" TargetMode="External"/><Relationship Id="rId503" Type="http://schemas.openxmlformats.org/officeDocument/2006/relationships/hyperlink" Target="https://www.linkedin.com/company/nomanini/" TargetMode="External"/><Relationship Id="rId5754" Type="http://schemas.openxmlformats.org/officeDocument/2006/relationships/hyperlink" Target="http://www.linkedin.com/company/buyrentkenya-com" TargetMode="External"/><Relationship Id="rId6805" Type="http://schemas.openxmlformats.org/officeDocument/2006/relationships/hyperlink" Target="https://www.parseal.com/" TargetMode="External"/><Relationship Id="rId1200" Type="http://schemas.openxmlformats.org/officeDocument/2006/relationships/hyperlink" Target="https://www.linkedin.com/company/bluebic/" TargetMode="External"/><Relationship Id="rId4356" Type="http://schemas.openxmlformats.org/officeDocument/2006/relationships/hyperlink" Target="https://www.facebook.com/terangasolutions/" TargetMode="External"/><Relationship Id="rId4770" Type="http://schemas.openxmlformats.org/officeDocument/2006/relationships/hyperlink" Target="https://twitter.com/WenaData" TargetMode="External"/><Relationship Id="rId5407" Type="http://schemas.openxmlformats.org/officeDocument/2006/relationships/hyperlink" Target="https://www.linkedin.com/company/yalife/" TargetMode="External"/><Relationship Id="rId5821" Type="http://schemas.openxmlformats.org/officeDocument/2006/relationships/hyperlink" Target="http://www.frontlinesms.com/" TargetMode="External"/><Relationship Id="rId8977" Type="http://schemas.openxmlformats.org/officeDocument/2006/relationships/hyperlink" Target="https://www.facebook.com/devinvogue/" TargetMode="External"/><Relationship Id="rId3372" Type="http://schemas.openxmlformats.org/officeDocument/2006/relationships/hyperlink" Target="https://www.facebook.com/marketforce360/" TargetMode="External"/><Relationship Id="rId4009" Type="http://schemas.openxmlformats.org/officeDocument/2006/relationships/hyperlink" Target="https://twitter.com/provilledotnet" TargetMode="External"/><Relationship Id="rId4423" Type="http://schemas.openxmlformats.org/officeDocument/2006/relationships/hyperlink" Target="http://www.tatelecom.com/" TargetMode="External"/><Relationship Id="rId7579" Type="http://schemas.openxmlformats.org/officeDocument/2006/relationships/hyperlink" Target="https://web.facebook.com/Examstuts/" TargetMode="External"/><Relationship Id="rId7993" Type="http://schemas.openxmlformats.org/officeDocument/2006/relationships/hyperlink" Target="https://twitter.com/octobaseco" TargetMode="External"/><Relationship Id="rId293" Type="http://schemas.openxmlformats.org/officeDocument/2006/relationships/hyperlink" Target="https://www.facebook.com/coinafrique?_rdc=1&amp;_rdr" TargetMode="External"/><Relationship Id="rId3025" Type="http://schemas.openxmlformats.org/officeDocument/2006/relationships/hyperlink" Target="https://www.facebook.com/hiveride/" TargetMode="External"/><Relationship Id="rId6595" Type="http://schemas.openxmlformats.org/officeDocument/2006/relationships/hyperlink" Target="https://www.linkedin.com/company/10694296/" TargetMode="External"/><Relationship Id="rId7646" Type="http://schemas.openxmlformats.org/officeDocument/2006/relationships/hyperlink" Target="http://schoolrosta.com/" TargetMode="External"/><Relationship Id="rId360" Type="http://schemas.openxmlformats.org/officeDocument/2006/relationships/hyperlink" Target="http://mondoride.com/" TargetMode="External"/><Relationship Id="rId2041" Type="http://schemas.openxmlformats.org/officeDocument/2006/relationships/hyperlink" Target="https://www.linkedin.com/company/myjobpass/" TargetMode="External"/><Relationship Id="rId5197" Type="http://schemas.openxmlformats.org/officeDocument/2006/relationships/hyperlink" Target="https://www.linkedin.com/company/integreight/" TargetMode="External"/><Relationship Id="rId6248" Type="http://schemas.openxmlformats.org/officeDocument/2006/relationships/hyperlink" Target="http://www.facebook.com/ghaflakenya" TargetMode="External"/><Relationship Id="rId5264" Type="http://schemas.openxmlformats.org/officeDocument/2006/relationships/hyperlink" Target="https://www.facebook.com/kijamii" TargetMode="External"/><Relationship Id="rId6662" Type="http://schemas.openxmlformats.org/officeDocument/2006/relationships/hyperlink" Target="https://www.tarlent.com/" TargetMode="External"/><Relationship Id="rId7713" Type="http://schemas.openxmlformats.org/officeDocument/2006/relationships/hyperlink" Target="https://www.facebook.com/PeachPayments/info/?tab=overview" TargetMode="External"/><Relationship Id="rId2858" Type="http://schemas.openxmlformats.org/officeDocument/2006/relationships/hyperlink" Target="https://twitter.com/GetItTweets" TargetMode="External"/><Relationship Id="rId3909" Type="http://schemas.openxmlformats.org/officeDocument/2006/relationships/hyperlink" Target="http://pendahealth.com/" TargetMode="External"/><Relationship Id="rId6315" Type="http://schemas.openxmlformats.org/officeDocument/2006/relationships/hyperlink" Target="http://www.linkedin.com/company/1451673" TargetMode="External"/><Relationship Id="rId99" Type="http://schemas.openxmlformats.org/officeDocument/2006/relationships/hyperlink" Target="https://ilovezoona.com/" TargetMode="External"/><Relationship Id="rId1874" Type="http://schemas.openxmlformats.org/officeDocument/2006/relationships/hyperlink" Target="https://www.facebook.com/citytaps" TargetMode="External"/><Relationship Id="rId2925" Type="http://schemas.openxmlformats.org/officeDocument/2006/relationships/hyperlink" Target="http://www.facebook.com/gravity.com" TargetMode="External"/><Relationship Id="rId4280" Type="http://schemas.openxmlformats.org/officeDocument/2006/relationships/hyperlink" Target="https://www.linkedin.com/company/social-lender/" TargetMode="External"/><Relationship Id="rId5331" Type="http://schemas.openxmlformats.org/officeDocument/2006/relationships/hyperlink" Target="https://www.facebook.com/mobihallsocial" TargetMode="External"/><Relationship Id="rId8487" Type="http://schemas.openxmlformats.org/officeDocument/2006/relationships/hyperlink" Target="https://www.twitter.com/overscoreai" TargetMode="External"/><Relationship Id="rId1527" Type="http://schemas.openxmlformats.org/officeDocument/2006/relationships/hyperlink" Target="https://twitter.com/aqarmap" TargetMode="External"/><Relationship Id="rId1941" Type="http://schemas.openxmlformats.org/officeDocument/2006/relationships/hyperlink" Target="https://www.facebook.com/airbuyAFRICA/" TargetMode="External"/><Relationship Id="rId7089" Type="http://schemas.openxmlformats.org/officeDocument/2006/relationships/hyperlink" Target="https://web.facebook.com/dientweb/" TargetMode="External"/><Relationship Id="rId8554" Type="http://schemas.openxmlformats.org/officeDocument/2006/relationships/hyperlink" Target="https://www.twitter.com/hoorosza" TargetMode="External"/><Relationship Id="rId3699" Type="http://schemas.openxmlformats.org/officeDocument/2006/relationships/hyperlink" Target="https://twitter.com/Naviacom" TargetMode="External"/><Relationship Id="rId4000" Type="http://schemas.openxmlformats.org/officeDocument/2006/relationships/hyperlink" Target="https://www.propertybook.co.zw/" TargetMode="External"/><Relationship Id="rId7156" Type="http://schemas.openxmlformats.org/officeDocument/2006/relationships/hyperlink" Target="https://web.facebook.com/techrabytes/" TargetMode="External"/><Relationship Id="rId7570" Type="http://schemas.openxmlformats.org/officeDocument/2006/relationships/hyperlink" Target="http://ontripp.com/" TargetMode="External"/><Relationship Id="rId8207" Type="http://schemas.openxmlformats.org/officeDocument/2006/relationships/hyperlink" Target="http://www.adclickafrica.com/" TargetMode="External"/><Relationship Id="rId8621" Type="http://schemas.openxmlformats.org/officeDocument/2006/relationships/hyperlink" Target="https://twitter.com/NuBeginningsSA" TargetMode="External"/><Relationship Id="rId6172" Type="http://schemas.openxmlformats.org/officeDocument/2006/relationships/hyperlink" Target="https://www.linkedin.com/company/9443042" TargetMode="External"/><Relationship Id="rId7223" Type="http://schemas.openxmlformats.org/officeDocument/2006/relationships/hyperlink" Target="https://twitter.com/intellectricHQ" TargetMode="External"/><Relationship Id="rId687" Type="http://schemas.openxmlformats.org/officeDocument/2006/relationships/hyperlink" Target="https://twitter.com/flyuavi" TargetMode="External"/><Relationship Id="rId2368" Type="http://schemas.openxmlformats.org/officeDocument/2006/relationships/hyperlink" Target="https://twitter.com/CortexLogic" TargetMode="External"/><Relationship Id="rId3766" Type="http://schemas.openxmlformats.org/officeDocument/2006/relationships/hyperlink" Target="https://twitter.com/OlivineTech" TargetMode="External"/><Relationship Id="rId4817" Type="http://schemas.openxmlformats.org/officeDocument/2006/relationships/hyperlink" Target="https://www.facebook.com/wyzetalk/" TargetMode="External"/><Relationship Id="rId2782" Type="http://schemas.openxmlformats.org/officeDocument/2006/relationships/hyperlink" Target="https://www.facebook.com/Flippfly/" TargetMode="External"/><Relationship Id="rId3419" Type="http://schemas.openxmlformats.org/officeDocument/2006/relationships/hyperlink" Target="https://lucy.ng/" TargetMode="External"/><Relationship Id="rId3833" Type="http://schemas.openxmlformats.org/officeDocument/2006/relationships/hyperlink" Target="https://www.facebook.com/OVEXio" TargetMode="External"/><Relationship Id="rId6989" Type="http://schemas.openxmlformats.org/officeDocument/2006/relationships/hyperlink" Target="http://twitter.com/zegistmag" TargetMode="External"/><Relationship Id="rId754" Type="http://schemas.openxmlformats.org/officeDocument/2006/relationships/hyperlink" Target="https://elkrem.io/" TargetMode="External"/><Relationship Id="rId1384" Type="http://schemas.openxmlformats.org/officeDocument/2006/relationships/hyperlink" Target="https://www.linkedin.com/company/riby-finance/" TargetMode="External"/><Relationship Id="rId2435" Type="http://schemas.openxmlformats.org/officeDocument/2006/relationships/hyperlink" Target="https://deepera.ai/" TargetMode="External"/><Relationship Id="rId3900" Type="http://schemas.openxmlformats.org/officeDocument/2006/relationships/hyperlink" Target="https://www.peepz.co.za/" TargetMode="External"/><Relationship Id="rId90" Type="http://schemas.openxmlformats.org/officeDocument/2006/relationships/hyperlink" Target="http://www.facebook.com/zando.co.za" TargetMode="External"/><Relationship Id="rId407" Type="http://schemas.openxmlformats.org/officeDocument/2006/relationships/hyperlink" Target="https://medsaf.com/" TargetMode="External"/><Relationship Id="rId821" Type="http://schemas.openxmlformats.org/officeDocument/2006/relationships/hyperlink" Target="https://www.facebook.com/zumikenya/" TargetMode="External"/><Relationship Id="rId1037" Type="http://schemas.openxmlformats.org/officeDocument/2006/relationships/hyperlink" Target="https://www.facebook.com/nvoicia/" TargetMode="External"/><Relationship Id="rId1451" Type="http://schemas.openxmlformats.org/officeDocument/2006/relationships/hyperlink" Target="https://twitter.com/imaginators_im" TargetMode="External"/><Relationship Id="rId2502" Type="http://schemas.openxmlformats.org/officeDocument/2006/relationships/hyperlink" Target="https://www.facebook.com/dronescansa/" TargetMode="External"/><Relationship Id="rId5658" Type="http://schemas.openxmlformats.org/officeDocument/2006/relationships/hyperlink" Target="https://twitter.com/ajiradigital?lang=en" TargetMode="External"/><Relationship Id="rId6709" Type="http://schemas.openxmlformats.org/officeDocument/2006/relationships/hyperlink" Target="https://www.facebook.com/playfre/" TargetMode="External"/><Relationship Id="rId8064" Type="http://schemas.openxmlformats.org/officeDocument/2006/relationships/hyperlink" Target="https://www.facebook.com/pg/Isazi-Consulting-240193656434498" TargetMode="External"/><Relationship Id="rId1104" Type="http://schemas.openxmlformats.org/officeDocument/2006/relationships/hyperlink" Target="https://www.facebook.com/youbabyandi/" TargetMode="External"/><Relationship Id="rId4674" Type="http://schemas.openxmlformats.org/officeDocument/2006/relationships/hyperlink" Target="https://www.facebook.com/pg/Virtacash-1410705442481780/about/?ref=page_internal" TargetMode="External"/><Relationship Id="rId5725" Type="http://schemas.openxmlformats.org/officeDocument/2006/relationships/hyperlink" Target="https://aqnel.com/" TargetMode="External"/><Relationship Id="rId7080" Type="http://schemas.openxmlformats.org/officeDocument/2006/relationships/hyperlink" Target="https://twitter.com/kurtiva?lang=en" TargetMode="External"/><Relationship Id="rId8131" Type="http://schemas.openxmlformats.org/officeDocument/2006/relationships/hyperlink" Target="http://www.foschini.co.za/" TargetMode="External"/><Relationship Id="rId3276" Type="http://schemas.openxmlformats.org/officeDocument/2006/relationships/hyperlink" Target="https://www.mediaworks.co.za/" TargetMode="External"/><Relationship Id="rId3690" Type="http://schemas.openxmlformats.org/officeDocument/2006/relationships/hyperlink" Target="https://www.facebook.com/mypadi.ng/" TargetMode="External"/><Relationship Id="rId4327" Type="http://schemas.openxmlformats.org/officeDocument/2006/relationships/hyperlink" Target="https://www.facebook.com/sunkambeafrica" TargetMode="External"/><Relationship Id="rId197" Type="http://schemas.openxmlformats.org/officeDocument/2006/relationships/hyperlink" Target="https://www.facebook.com/gokadang" TargetMode="External"/><Relationship Id="rId2292" Type="http://schemas.openxmlformats.org/officeDocument/2006/relationships/hyperlink" Target="https://www.facebook.com/cloud9xp" TargetMode="External"/><Relationship Id="rId3343" Type="http://schemas.openxmlformats.org/officeDocument/2006/relationships/hyperlink" Target="https://www.kwara.com/" TargetMode="External"/><Relationship Id="rId4741" Type="http://schemas.openxmlformats.org/officeDocument/2006/relationships/hyperlink" Target="https://www.linkedin.com/company/wazinsure" TargetMode="External"/><Relationship Id="rId6499" Type="http://schemas.openxmlformats.org/officeDocument/2006/relationships/hyperlink" Target="https://www.linkedin.com/company/vasiti.com/about/" TargetMode="External"/><Relationship Id="rId7897" Type="http://schemas.openxmlformats.org/officeDocument/2006/relationships/hyperlink" Target="http://electrum.co.za/" TargetMode="External"/><Relationship Id="rId8948" Type="http://schemas.openxmlformats.org/officeDocument/2006/relationships/hyperlink" Target="https://charisuas.com/" TargetMode="External"/><Relationship Id="rId264" Type="http://schemas.openxmlformats.org/officeDocument/2006/relationships/hyperlink" Target="http://facebook.com/lynkkenya" TargetMode="External"/><Relationship Id="rId7964" Type="http://schemas.openxmlformats.org/officeDocument/2006/relationships/hyperlink" Target="https://twitter.com/HostAfricaZA" TargetMode="External"/><Relationship Id="rId3410" Type="http://schemas.openxmlformats.org/officeDocument/2006/relationships/hyperlink" Target="https://twitter.com/linkdpro" TargetMode="External"/><Relationship Id="rId6566" Type="http://schemas.openxmlformats.org/officeDocument/2006/relationships/hyperlink" Target="https://www.linkedin.com/company-beta/11027092/" TargetMode="External"/><Relationship Id="rId6980" Type="http://schemas.openxmlformats.org/officeDocument/2006/relationships/hyperlink" Target="https://tracify.co/" TargetMode="External"/><Relationship Id="rId7617" Type="http://schemas.openxmlformats.org/officeDocument/2006/relationships/hyperlink" Target="http://twitter.com/askIroyin" TargetMode="External"/><Relationship Id="rId331" Type="http://schemas.openxmlformats.org/officeDocument/2006/relationships/hyperlink" Target="https://www.linkedin.com/company-beta/18051271/" TargetMode="External"/><Relationship Id="rId2012" Type="http://schemas.openxmlformats.org/officeDocument/2006/relationships/hyperlink" Target="https://www.twitter.com/uthinitech" TargetMode="External"/><Relationship Id="rId5168" Type="http://schemas.openxmlformats.org/officeDocument/2006/relationships/hyperlink" Target="https://www.twitter.com/hospitalia247" TargetMode="External"/><Relationship Id="rId5582" Type="http://schemas.openxmlformats.org/officeDocument/2006/relationships/hyperlink" Target="https://www.facebook.com/jobbermanghana" TargetMode="External"/><Relationship Id="rId6219" Type="http://schemas.openxmlformats.org/officeDocument/2006/relationships/hyperlink" Target="https://www.facebook.com/ngommavas/" TargetMode="External"/><Relationship Id="rId6633" Type="http://schemas.openxmlformats.org/officeDocument/2006/relationships/hyperlink" Target="https://www.linkedin.com/company/techpoint-ng/" TargetMode="External"/><Relationship Id="rId1778" Type="http://schemas.openxmlformats.org/officeDocument/2006/relationships/hyperlink" Target="https://www.facebook.com/awehcash/?ref=page_internal" TargetMode="External"/><Relationship Id="rId2829" Type="http://schemas.openxmlformats.org/officeDocument/2006/relationships/hyperlink" Target="https://twitter.com/frihouse" TargetMode="External"/><Relationship Id="rId4184" Type="http://schemas.openxmlformats.org/officeDocument/2006/relationships/hyperlink" Target="http://www.sentient.ai/" TargetMode="External"/><Relationship Id="rId5235" Type="http://schemas.openxmlformats.org/officeDocument/2006/relationships/hyperlink" Target="https://www.homzmart.com/" TargetMode="External"/><Relationship Id="rId6700" Type="http://schemas.openxmlformats.org/officeDocument/2006/relationships/hyperlink" Target="http://www.linkedin.com/company/cloudware-technologies" TargetMode="External"/><Relationship Id="rId4251" Type="http://schemas.openxmlformats.org/officeDocument/2006/relationships/hyperlink" Target="http://stackdiagnostics.com/" TargetMode="External"/><Relationship Id="rId5302" Type="http://schemas.openxmlformats.org/officeDocument/2006/relationships/hyperlink" Target="http://twitter.com/ScoopEmpire" TargetMode="External"/><Relationship Id="rId8458" Type="http://schemas.openxmlformats.org/officeDocument/2006/relationships/hyperlink" Target="https://twitter.com/zoomconnectsa" TargetMode="External"/><Relationship Id="rId1845" Type="http://schemas.openxmlformats.org/officeDocument/2006/relationships/hyperlink" Target="https://twitter.com/mobirise" TargetMode="External"/><Relationship Id="rId7474" Type="http://schemas.openxmlformats.org/officeDocument/2006/relationships/hyperlink" Target="https://twitter.com/nestsquare" TargetMode="External"/><Relationship Id="rId8872" Type="http://schemas.openxmlformats.org/officeDocument/2006/relationships/hyperlink" Target="https://www.facebook.com/oculusid" TargetMode="External"/><Relationship Id="rId1912" Type="http://schemas.openxmlformats.org/officeDocument/2006/relationships/hyperlink" Target="https://www.3d-imo.com/home" TargetMode="External"/><Relationship Id="rId6076" Type="http://schemas.openxmlformats.org/officeDocument/2006/relationships/hyperlink" Target="https://www.facebook.com/straussenergy" TargetMode="External"/><Relationship Id="rId7127" Type="http://schemas.openxmlformats.org/officeDocument/2006/relationships/hyperlink" Target="https://www.compexafrica.com/" TargetMode="External"/><Relationship Id="rId8525" Type="http://schemas.openxmlformats.org/officeDocument/2006/relationships/hyperlink" Target="https://www.linkedin.com/company/involved-digital/" TargetMode="External"/><Relationship Id="rId5092" Type="http://schemas.openxmlformats.org/officeDocument/2006/relationships/hyperlink" Target="https://waffarx.com/en-us" TargetMode="External"/><Relationship Id="rId6490" Type="http://schemas.openxmlformats.org/officeDocument/2006/relationships/hyperlink" Target="https://www.linkedin.com/company/lekoil-limited" TargetMode="External"/><Relationship Id="rId7541" Type="http://schemas.openxmlformats.org/officeDocument/2006/relationships/hyperlink" Target="https://www.linkedin.com/company/afrireviews/" TargetMode="External"/><Relationship Id="rId2686" Type="http://schemas.openxmlformats.org/officeDocument/2006/relationships/hyperlink" Target="https://farmally.ng/" TargetMode="External"/><Relationship Id="rId3737" Type="http://schemas.openxmlformats.org/officeDocument/2006/relationships/hyperlink" Target="http://www.omobilebanking.com/" TargetMode="External"/><Relationship Id="rId6143" Type="http://schemas.openxmlformats.org/officeDocument/2006/relationships/hyperlink" Target="http://gjenge.co.ke/" TargetMode="External"/><Relationship Id="rId658" Type="http://schemas.openxmlformats.org/officeDocument/2006/relationships/hyperlink" Target="https://www.linkedin.com/company/pezesha/" TargetMode="External"/><Relationship Id="rId1288" Type="http://schemas.openxmlformats.org/officeDocument/2006/relationships/hyperlink" Target="http://seventail.com/" TargetMode="External"/><Relationship Id="rId2339" Type="http://schemas.openxmlformats.org/officeDocument/2006/relationships/hyperlink" Target="http://www.macrolan.co.za/" TargetMode="External"/><Relationship Id="rId2753" Type="http://schemas.openxmlformats.org/officeDocument/2006/relationships/hyperlink" Target="https://www.facebook.com/farmdriveke/" TargetMode="External"/><Relationship Id="rId3804" Type="http://schemas.openxmlformats.org/officeDocument/2006/relationships/hyperlink" Target="https://www.linkedin.com/company/smart-integration/about/" TargetMode="External"/><Relationship Id="rId6210" Type="http://schemas.openxmlformats.org/officeDocument/2006/relationships/hyperlink" Target="http://www.codeforafrica.org/" TargetMode="External"/><Relationship Id="rId725" Type="http://schemas.openxmlformats.org/officeDocument/2006/relationships/hyperlink" Target="https://www.facebook.com/TasktyME" TargetMode="External"/><Relationship Id="rId1355" Type="http://schemas.openxmlformats.org/officeDocument/2006/relationships/hyperlink" Target="https://twitter.com/mpostke" TargetMode="External"/><Relationship Id="rId2406" Type="http://schemas.openxmlformats.org/officeDocument/2006/relationships/hyperlink" Target="https://www.facebook.com/curacel/" TargetMode="External"/><Relationship Id="rId8382" Type="http://schemas.openxmlformats.org/officeDocument/2006/relationships/hyperlink" Target="https://www.eazi.com/" TargetMode="External"/><Relationship Id="rId9019" Type="http://schemas.openxmlformats.org/officeDocument/2006/relationships/hyperlink" Target="https://www.linkedin.com/company/techshelta/" TargetMode="External"/><Relationship Id="rId1008" Type="http://schemas.openxmlformats.org/officeDocument/2006/relationships/hyperlink" Target="https://www.linkedin.com/company/akla-baity" TargetMode="External"/><Relationship Id="rId1422" Type="http://schemas.openxmlformats.org/officeDocument/2006/relationships/hyperlink" Target="https://twitter.com/solatrify" TargetMode="External"/><Relationship Id="rId2820" Type="http://schemas.openxmlformats.org/officeDocument/2006/relationships/hyperlink" Target="https://www.facebook.com/FreshBoxRW/" TargetMode="External"/><Relationship Id="rId4578" Type="http://schemas.openxmlformats.org/officeDocument/2006/relationships/hyperlink" Target="https://twitter.com/tutorama_me" TargetMode="External"/><Relationship Id="rId5976" Type="http://schemas.openxmlformats.org/officeDocument/2006/relationships/hyperlink" Target="https://kenyayote.com/" TargetMode="External"/><Relationship Id="rId8035" Type="http://schemas.openxmlformats.org/officeDocument/2006/relationships/hyperlink" Target="https://www.facebook.com/airManaged/" TargetMode="External"/><Relationship Id="rId61" Type="http://schemas.openxmlformats.org/officeDocument/2006/relationships/hyperlink" Target="https://twitter.com/mypaga" TargetMode="External"/><Relationship Id="rId4992" Type="http://schemas.openxmlformats.org/officeDocument/2006/relationships/hyperlink" Target="http://twitter.com/Et3alemdotcom" TargetMode="External"/><Relationship Id="rId5629" Type="http://schemas.openxmlformats.org/officeDocument/2006/relationships/hyperlink" Target="https://www.facebook.com/mrgreenafrica/" TargetMode="External"/><Relationship Id="rId7051" Type="http://schemas.openxmlformats.org/officeDocument/2006/relationships/hyperlink" Target="https://www.twitter.com/wipay_ng" TargetMode="External"/><Relationship Id="rId8102" Type="http://schemas.openxmlformats.org/officeDocument/2006/relationships/hyperlink" Target="http://www.indico.co.za/" TargetMode="External"/><Relationship Id="rId2196" Type="http://schemas.openxmlformats.org/officeDocument/2006/relationships/hyperlink" Target="https://www.facebook.com/bilhetesonline.co.mz/" TargetMode="External"/><Relationship Id="rId3594" Type="http://schemas.openxmlformats.org/officeDocument/2006/relationships/hyperlink" Target="http://www.modularity-grid.com/" TargetMode="External"/><Relationship Id="rId4645" Type="http://schemas.openxmlformats.org/officeDocument/2006/relationships/hyperlink" Target="https://bd.linkedin.com/company/venture-garden-group" TargetMode="External"/><Relationship Id="rId168" Type="http://schemas.openxmlformats.org/officeDocument/2006/relationships/hyperlink" Target="http://www.instadeep.com/" TargetMode="External"/><Relationship Id="rId3247" Type="http://schemas.openxmlformats.org/officeDocument/2006/relationships/hyperlink" Target="https://www.facebook.com/kepyamarket" TargetMode="External"/><Relationship Id="rId3661" Type="http://schemas.openxmlformats.org/officeDocument/2006/relationships/hyperlink" Target="https://www.linkedin.com/company/musoni-system/" TargetMode="External"/><Relationship Id="rId4712" Type="http://schemas.openxmlformats.org/officeDocument/2006/relationships/hyperlink" Target="https://www.facebook.com/WapiMED/" TargetMode="External"/><Relationship Id="rId7868" Type="http://schemas.openxmlformats.org/officeDocument/2006/relationships/hyperlink" Target="https://www.linkedin.com/company-beta/18054279/" TargetMode="External"/><Relationship Id="rId8919" Type="http://schemas.openxmlformats.org/officeDocument/2006/relationships/hyperlink" Target="https://r4kenya.com/" TargetMode="External"/><Relationship Id="rId582" Type="http://schemas.openxmlformats.org/officeDocument/2006/relationships/hyperlink" Target="http://www.okhi.com/" TargetMode="External"/><Relationship Id="rId2263" Type="http://schemas.openxmlformats.org/officeDocument/2006/relationships/hyperlink" Target="https://twitter.com/completefarmer?lang=en" TargetMode="External"/><Relationship Id="rId3314" Type="http://schemas.openxmlformats.org/officeDocument/2006/relationships/hyperlink" Target="https://www.linkedin.com/company/kudobuzz/" TargetMode="External"/><Relationship Id="rId6884" Type="http://schemas.openxmlformats.org/officeDocument/2006/relationships/hyperlink" Target="https://predictionhq.com.ng/" TargetMode="External"/><Relationship Id="rId7935" Type="http://schemas.openxmlformats.org/officeDocument/2006/relationships/hyperlink" Target="http://www.wisolar.co/" TargetMode="External"/><Relationship Id="rId235" Type="http://schemas.openxmlformats.org/officeDocument/2006/relationships/hyperlink" Target="https://www.linkedin.com/company/expensya/" TargetMode="External"/><Relationship Id="rId2330" Type="http://schemas.openxmlformats.org/officeDocument/2006/relationships/hyperlink" Target="https://cregital.com/" TargetMode="External"/><Relationship Id="rId5486" Type="http://schemas.openxmlformats.org/officeDocument/2006/relationships/hyperlink" Target="https://www.facebook.com/ghanamotion" TargetMode="External"/><Relationship Id="rId6537" Type="http://schemas.openxmlformats.org/officeDocument/2006/relationships/hyperlink" Target="https://www.facebook.com/gfother4billion/" TargetMode="External"/><Relationship Id="rId302" Type="http://schemas.openxmlformats.org/officeDocument/2006/relationships/hyperlink" Target="https://www.shortlist.net/" TargetMode="External"/><Relationship Id="rId4088" Type="http://schemas.openxmlformats.org/officeDocument/2006/relationships/hyperlink" Target="http://www.respo.co.za/" TargetMode="External"/><Relationship Id="rId5139" Type="http://schemas.openxmlformats.org/officeDocument/2006/relationships/hyperlink" Target="https://handaz.com/" TargetMode="External"/><Relationship Id="rId5553" Type="http://schemas.openxmlformats.org/officeDocument/2006/relationships/hyperlink" Target="https://twitter.com/thefarmcap" TargetMode="External"/><Relationship Id="rId6951" Type="http://schemas.openxmlformats.org/officeDocument/2006/relationships/hyperlink" Target="https://twitter.com/flashlearners" TargetMode="External"/><Relationship Id="rId9010" Type="http://schemas.openxmlformats.org/officeDocument/2006/relationships/hyperlink" Target="https://www.facebook.com/10XInvestments/" TargetMode="External"/><Relationship Id="rId4155" Type="http://schemas.openxmlformats.org/officeDocument/2006/relationships/hyperlink" Target="https://www.linkedin.com/company/savekubwa-ltd/about/" TargetMode="External"/><Relationship Id="rId5206" Type="http://schemas.openxmlformats.org/officeDocument/2006/relationships/hyperlink" Target="https://www.twitter.com/speakol" TargetMode="External"/><Relationship Id="rId6604" Type="http://schemas.openxmlformats.org/officeDocument/2006/relationships/hyperlink" Target="http://www.linkedin.com/company/2552019" TargetMode="External"/><Relationship Id="rId1749" Type="http://schemas.openxmlformats.org/officeDocument/2006/relationships/hyperlink" Target="https://twitter.com/africa_ride?lang=en" TargetMode="External"/><Relationship Id="rId3171" Type="http://schemas.openxmlformats.org/officeDocument/2006/relationships/hyperlink" Target="http://www.knowledgefactory.co.za/" TargetMode="External"/><Relationship Id="rId5620" Type="http://schemas.openxmlformats.org/officeDocument/2006/relationships/hyperlink" Target="https://datascience.co.ke/" TargetMode="External"/><Relationship Id="rId8776" Type="http://schemas.openxmlformats.org/officeDocument/2006/relationships/hyperlink" Target="https://www.linkedin.com/company/zendmobility" TargetMode="External"/><Relationship Id="rId1816" Type="http://schemas.openxmlformats.org/officeDocument/2006/relationships/hyperlink" Target="http://www.bigpot.ng/" TargetMode="External"/><Relationship Id="rId4222" Type="http://schemas.openxmlformats.org/officeDocument/2006/relationships/hyperlink" Target="https://www.clarotech.co.za/" TargetMode="External"/><Relationship Id="rId7378" Type="http://schemas.openxmlformats.org/officeDocument/2006/relationships/hyperlink" Target="http://twitter.com/Microbold" TargetMode="External"/><Relationship Id="rId7792" Type="http://schemas.openxmlformats.org/officeDocument/2006/relationships/hyperlink" Target="https://www.qnum.co.za/" TargetMode="External"/><Relationship Id="rId8429" Type="http://schemas.openxmlformats.org/officeDocument/2006/relationships/hyperlink" Target="https://in.linkedin.com/company/paper-video" TargetMode="External"/><Relationship Id="rId8843" Type="http://schemas.openxmlformats.org/officeDocument/2006/relationships/hyperlink" Target="https://www.linkedin.com/company/aviro-health/about/" TargetMode="External"/><Relationship Id="rId3988" Type="http://schemas.openxmlformats.org/officeDocument/2006/relationships/hyperlink" Target="http://twitter.com/ProbityMT" TargetMode="External"/><Relationship Id="rId6394" Type="http://schemas.openxmlformats.org/officeDocument/2006/relationships/hyperlink" Target="https://www.linkedin.com/company/tusqee-systems-ltd-" TargetMode="External"/><Relationship Id="rId7445" Type="http://schemas.openxmlformats.org/officeDocument/2006/relationships/hyperlink" Target="http://bytehubembed.com/" TargetMode="External"/><Relationship Id="rId8910" Type="http://schemas.openxmlformats.org/officeDocument/2006/relationships/hyperlink" Target="http://wionmotors.com/" TargetMode="External"/><Relationship Id="rId6047" Type="http://schemas.openxmlformats.org/officeDocument/2006/relationships/hyperlink" Target="https://twitter.com/MuthurwaDigital" TargetMode="External"/><Relationship Id="rId6461" Type="http://schemas.openxmlformats.org/officeDocument/2006/relationships/hyperlink" Target="https://twitter.com/_mdoc?lang=en" TargetMode="External"/><Relationship Id="rId7512" Type="http://schemas.openxmlformats.org/officeDocument/2006/relationships/hyperlink" Target="https://www.twitter.com/smartdesignsng" TargetMode="External"/><Relationship Id="rId976" Type="http://schemas.openxmlformats.org/officeDocument/2006/relationships/hyperlink" Target="https://edves.net/" TargetMode="External"/><Relationship Id="rId2657" Type="http://schemas.openxmlformats.org/officeDocument/2006/relationships/hyperlink" Target="https://enfinitesolutions.com/about/" TargetMode="External"/><Relationship Id="rId5063" Type="http://schemas.openxmlformats.org/officeDocument/2006/relationships/hyperlink" Target="http://www.elegate.org/" TargetMode="External"/><Relationship Id="rId6114" Type="http://schemas.openxmlformats.org/officeDocument/2006/relationships/hyperlink" Target="https://twitter.com/mumsvillage" TargetMode="External"/><Relationship Id="rId629" Type="http://schemas.openxmlformats.org/officeDocument/2006/relationships/hyperlink" Target="https://www.linkedin.com/company/tulaa/" TargetMode="External"/><Relationship Id="rId1259" Type="http://schemas.openxmlformats.org/officeDocument/2006/relationships/hyperlink" Target="https://www.linkedin.com/company/medmisr/" TargetMode="External"/><Relationship Id="rId3708" Type="http://schemas.openxmlformats.org/officeDocument/2006/relationships/hyperlink" Target="https://www.facebook.com/pg/nextofficial/" TargetMode="External"/><Relationship Id="rId5130" Type="http://schemas.openxmlformats.org/officeDocument/2006/relationships/hyperlink" Target="https://www.twitter.com/rkobaegypt" TargetMode="External"/><Relationship Id="rId8286" Type="http://schemas.openxmlformats.org/officeDocument/2006/relationships/hyperlink" Target="https://www.nutreats.co.za/" TargetMode="External"/><Relationship Id="rId1673" Type="http://schemas.openxmlformats.org/officeDocument/2006/relationships/hyperlink" Target="https://twitter.com/apolloagri" TargetMode="External"/><Relationship Id="rId2724" Type="http://schemas.openxmlformats.org/officeDocument/2006/relationships/hyperlink" Target="https://www.facebook.com/faunadb/" TargetMode="External"/><Relationship Id="rId1326" Type="http://schemas.openxmlformats.org/officeDocument/2006/relationships/hyperlink" Target="https://facebook.com/adigitalboom" TargetMode="External"/><Relationship Id="rId1740" Type="http://schemas.openxmlformats.org/officeDocument/2006/relationships/hyperlink" Target="https://www.myfugo.com/" TargetMode="External"/><Relationship Id="rId4896" Type="http://schemas.openxmlformats.org/officeDocument/2006/relationships/hyperlink" Target="https://twitter.com/zimselector" TargetMode="External"/><Relationship Id="rId5947" Type="http://schemas.openxmlformats.org/officeDocument/2006/relationships/hyperlink" Target="https://www.facebook.com/juhudikilimo" TargetMode="External"/><Relationship Id="rId8353" Type="http://schemas.openxmlformats.org/officeDocument/2006/relationships/hyperlink" Target="http://www.rethinkeducation.co.za/" TargetMode="External"/><Relationship Id="rId32" Type="http://schemas.openxmlformats.org/officeDocument/2006/relationships/hyperlink" Target="http://www.m-kopa.com/" TargetMode="External"/><Relationship Id="rId3498" Type="http://schemas.openxmlformats.org/officeDocument/2006/relationships/hyperlink" Target="https://twitter.com/maroditv" TargetMode="External"/><Relationship Id="rId4549" Type="http://schemas.openxmlformats.org/officeDocument/2006/relationships/hyperlink" Target="https://www.linkedin.com/company/tyme" TargetMode="External"/><Relationship Id="rId4963" Type="http://schemas.openxmlformats.org/officeDocument/2006/relationships/hyperlink" Target="https://www.facebook.com/flareinn" TargetMode="External"/><Relationship Id="rId8006" Type="http://schemas.openxmlformats.org/officeDocument/2006/relationships/hyperlink" Target="https://www.facebook.com/ShoppingFeeder/" TargetMode="External"/><Relationship Id="rId8420" Type="http://schemas.openxmlformats.org/officeDocument/2006/relationships/hyperlink" Target="https://www.linkedin.com/company-beta/9355526/" TargetMode="External"/><Relationship Id="rId3565" Type="http://schemas.openxmlformats.org/officeDocument/2006/relationships/hyperlink" Target="https://www.linkedin.com/company/meshpower-ltd.-rwanda-/" TargetMode="External"/><Relationship Id="rId4616" Type="http://schemas.openxmlformats.org/officeDocument/2006/relationships/hyperlink" Target="https://twitter.com/Versara143" TargetMode="External"/><Relationship Id="rId7022" Type="http://schemas.openxmlformats.org/officeDocument/2006/relationships/hyperlink" Target="http://switemtech.com/" TargetMode="External"/><Relationship Id="rId486" Type="http://schemas.openxmlformats.org/officeDocument/2006/relationships/hyperlink" Target="http://www.alternativecircle.com/index.html" TargetMode="External"/><Relationship Id="rId2167" Type="http://schemas.openxmlformats.org/officeDocument/2006/relationships/hyperlink" Target="https://www.twitter.com/clickpay1" TargetMode="External"/><Relationship Id="rId2581" Type="http://schemas.openxmlformats.org/officeDocument/2006/relationships/hyperlink" Target="https://elikhamsystems.co.ke/" TargetMode="External"/><Relationship Id="rId3218" Type="http://schemas.openxmlformats.org/officeDocument/2006/relationships/hyperlink" Target="http://www.facebook.com/jwebiworld" TargetMode="External"/><Relationship Id="rId3632" Type="http://schemas.openxmlformats.org/officeDocument/2006/relationships/hyperlink" Target="https://www.facebook.com/MowaferCare/" TargetMode="External"/><Relationship Id="rId6788" Type="http://schemas.openxmlformats.org/officeDocument/2006/relationships/hyperlink" Target="https://www.facebook.com/Heelsng/info" TargetMode="External"/><Relationship Id="rId139" Type="http://schemas.openxmlformats.org/officeDocument/2006/relationships/hyperlink" Target="https://africastalking.com/" TargetMode="External"/><Relationship Id="rId553" Type="http://schemas.openxmlformats.org/officeDocument/2006/relationships/hyperlink" Target="https://www.linkedin.com/company/africasokoni-ltd/" TargetMode="External"/><Relationship Id="rId1183" Type="http://schemas.openxmlformats.org/officeDocument/2006/relationships/hyperlink" Target="https://twitter.com/langbotio" TargetMode="External"/><Relationship Id="rId2234" Type="http://schemas.openxmlformats.org/officeDocument/2006/relationships/hyperlink" Target="https://www.compuscan.co.za/" TargetMode="External"/><Relationship Id="rId7839" Type="http://schemas.openxmlformats.org/officeDocument/2006/relationships/hyperlink" Target="https://twitter.com/yethumoney" TargetMode="External"/><Relationship Id="rId206" Type="http://schemas.openxmlformats.org/officeDocument/2006/relationships/hyperlink" Target="https://www.tizeti.com/" TargetMode="External"/><Relationship Id="rId6855" Type="http://schemas.openxmlformats.org/officeDocument/2006/relationships/hyperlink" Target="https://www.facebook.com/pg/middlemanng" TargetMode="External"/><Relationship Id="rId7906" Type="http://schemas.openxmlformats.org/officeDocument/2006/relationships/hyperlink" Target="https://www.sovtech.com/" TargetMode="External"/><Relationship Id="rId620" Type="http://schemas.openxmlformats.org/officeDocument/2006/relationships/hyperlink" Target="https://twitter.com/CustosTech" TargetMode="External"/><Relationship Id="rId1250" Type="http://schemas.openxmlformats.org/officeDocument/2006/relationships/hyperlink" Target="https://www.facebook.com/heya.arza2/" TargetMode="External"/><Relationship Id="rId2301" Type="http://schemas.openxmlformats.org/officeDocument/2006/relationships/hyperlink" Target="https://www.cool-solar-africa.com/" TargetMode="External"/><Relationship Id="rId4059" Type="http://schemas.openxmlformats.org/officeDocument/2006/relationships/hyperlink" Target="https://twitter.com/myrasello" TargetMode="External"/><Relationship Id="rId5457" Type="http://schemas.openxmlformats.org/officeDocument/2006/relationships/hyperlink" Target="http://www.facebook.com/AhonyaOnlineStore" TargetMode="External"/><Relationship Id="rId5871" Type="http://schemas.openxmlformats.org/officeDocument/2006/relationships/hyperlink" Target="http://www.facebook.com/futaacom" TargetMode="External"/><Relationship Id="rId6508" Type="http://schemas.openxmlformats.org/officeDocument/2006/relationships/hyperlink" Target="https://www.safi.ng/" TargetMode="External"/><Relationship Id="rId6922" Type="http://schemas.openxmlformats.org/officeDocument/2006/relationships/hyperlink" Target="https://twitter.com/Afritickets" TargetMode="External"/><Relationship Id="rId4473" Type="http://schemas.openxmlformats.org/officeDocument/2006/relationships/hyperlink" Target="https://www.linkedin.com/company/tikkeo/" TargetMode="External"/><Relationship Id="rId5524" Type="http://schemas.openxmlformats.org/officeDocument/2006/relationships/hyperlink" Target="https://www.facebook.com/apprisemusic/" TargetMode="External"/><Relationship Id="rId3075" Type="http://schemas.openxmlformats.org/officeDocument/2006/relationships/hyperlink" Target="https://www.facebook.com/ict.io" TargetMode="External"/><Relationship Id="rId4126" Type="http://schemas.openxmlformats.org/officeDocument/2006/relationships/hyperlink" Target="https://www.linkedin.com/company/roque-online/" TargetMode="External"/><Relationship Id="rId4540" Type="http://schemas.openxmlformats.org/officeDocument/2006/relationships/hyperlink" Target="https://www.facebook.com/tuteriacorp" TargetMode="External"/><Relationship Id="rId7696" Type="http://schemas.openxmlformats.org/officeDocument/2006/relationships/hyperlink" Target="https://www.linkedin.com/company/digsconnect/?originalSubdomain=in" TargetMode="External"/><Relationship Id="rId8747" Type="http://schemas.openxmlformats.org/officeDocument/2006/relationships/hyperlink" Target="https://www.facebook.com/paatsoilclinic" TargetMode="External"/><Relationship Id="rId2091" Type="http://schemas.openxmlformats.org/officeDocument/2006/relationships/hyperlink" Target="http://www.agripredict.com/" TargetMode="External"/><Relationship Id="rId3142" Type="http://schemas.openxmlformats.org/officeDocument/2006/relationships/hyperlink" Target="https://facebook.com/instadiet.me" TargetMode="External"/><Relationship Id="rId6298" Type="http://schemas.openxmlformats.org/officeDocument/2006/relationships/hyperlink" Target="https://www.linkedin.com/company/node-africa-limited" TargetMode="External"/><Relationship Id="rId7349" Type="http://schemas.openxmlformats.org/officeDocument/2006/relationships/hyperlink" Target="http://streettoolz.com/" TargetMode="External"/><Relationship Id="rId7763" Type="http://schemas.openxmlformats.org/officeDocument/2006/relationships/hyperlink" Target="https://www.facebook.com/getbuild" TargetMode="External"/><Relationship Id="rId6365" Type="http://schemas.openxmlformats.org/officeDocument/2006/relationships/hyperlink" Target="https://www.surf.co.ke/" TargetMode="External"/><Relationship Id="rId7416" Type="http://schemas.openxmlformats.org/officeDocument/2006/relationships/hyperlink" Target="http://food-i-like.com/" TargetMode="External"/><Relationship Id="rId8814" Type="http://schemas.openxmlformats.org/officeDocument/2006/relationships/hyperlink" Target="https://www.facebook.com/pages/category/Robotics-Company/1769254633130145/" TargetMode="External"/><Relationship Id="rId130" Type="http://schemas.openxmlformats.org/officeDocument/2006/relationships/hyperlink" Target="https://www.linkedin.com/company/sendy-limited/" TargetMode="External"/><Relationship Id="rId3959" Type="http://schemas.openxmlformats.org/officeDocument/2006/relationships/hyperlink" Target="https://www.linkedin.com/company/poa-internet/" TargetMode="External"/><Relationship Id="rId5381" Type="http://schemas.openxmlformats.org/officeDocument/2006/relationships/hyperlink" Target="https://www.linkedin.com/company/10261595/" TargetMode="External"/><Relationship Id="rId6018" Type="http://schemas.openxmlformats.org/officeDocument/2006/relationships/hyperlink" Target="http://mdundo.com/" TargetMode="External"/><Relationship Id="rId7830" Type="http://schemas.openxmlformats.org/officeDocument/2006/relationships/hyperlink" Target="https://www.linkedin.com/company/the-social-collective/" TargetMode="External"/><Relationship Id="rId2975" Type="http://schemas.openxmlformats.org/officeDocument/2006/relationships/hyperlink" Target="https://twitter.com/every_layer" TargetMode="External"/><Relationship Id="rId5034" Type="http://schemas.openxmlformats.org/officeDocument/2006/relationships/hyperlink" Target="https://www.linkedin.com/company/hlpr/" TargetMode="External"/><Relationship Id="rId6432" Type="http://schemas.openxmlformats.org/officeDocument/2006/relationships/hyperlink" Target="https://www.facebook.com/bebabebaOFFICIAL/" TargetMode="External"/><Relationship Id="rId947" Type="http://schemas.openxmlformats.org/officeDocument/2006/relationships/hyperlink" Target="https://www.facebook.com/kasharw/" TargetMode="External"/><Relationship Id="rId1577" Type="http://schemas.openxmlformats.org/officeDocument/2006/relationships/hyperlink" Target="http://www.anitrackgh.com/" TargetMode="External"/><Relationship Id="rId1991" Type="http://schemas.openxmlformats.org/officeDocument/2006/relationships/hyperlink" Target="https://www.facebook.com/ClubTravelSA/" TargetMode="External"/><Relationship Id="rId2628" Type="http://schemas.openxmlformats.org/officeDocument/2006/relationships/hyperlink" Target="https://elmawkaa.com/" TargetMode="External"/><Relationship Id="rId1644" Type="http://schemas.openxmlformats.org/officeDocument/2006/relationships/hyperlink" Target="https://www.range.co.ke/" TargetMode="External"/><Relationship Id="rId4050" Type="http://schemas.openxmlformats.org/officeDocument/2006/relationships/hyperlink" Target="https://www.linkedin.com/company/rainmakerdigital/" TargetMode="External"/><Relationship Id="rId5101" Type="http://schemas.openxmlformats.org/officeDocument/2006/relationships/hyperlink" Target="https://www.linkedin.com/company/elcoachfit/" TargetMode="External"/><Relationship Id="rId8257" Type="http://schemas.openxmlformats.org/officeDocument/2006/relationships/hyperlink" Target="https://www.fundinghub.co.za/" TargetMode="External"/><Relationship Id="rId8671" Type="http://schemas.openxmlformats.org/officeDocument/2006/relationships/hyperlink" Target="https://www.facebook.com/streamdrinks" TargetMode="External"/><Relationship Id="rId1711" Type="http://schemas.openxmlformats.org/officeDocument/2006/relationships/hyperlink" Target="https://www.facebook.com/BuuPass/" TargetMode="External"/><Relationship Id="rId4867" Type="http://schemas.openxmlformats.org/officeDocument/2006/relationships/hyperlink" Target="https://www.linkedin.com/company/zagace-ltd/about/" TargetMode="External"/><Relationship Id="rId7273" Type="http://schemas.openxmlformats.org/officeDocument/2006/relationships/hyperlink" Target="http://www.questechie.com/" TargetMode="External"/><Relationship Id="rId8324" Type="http://schemas.openxmlformats.org/officeDocument/2006/relationships/hyperlink" Target="https://www.linkedin.com/company/speak-geek---south-africa" TargetMode="External"/><Relationship Id="rId3469" Type="http://schemas.openxmlformats.org/officeDocument/2006/relationships/hyperlink" Target="https://www.facebook.com/misrhytech" TargetMode="External"/><Relationship Id="rId5918" Type="http://schemas.openxmlformats.org/officeDocument/2006/relationships/hyperlink" Target="https://www.facebook.com/pg/irisxglobal/about/?ref=page_internal" TargetMode="External"/><Relationship Id="rId7340" Type="http://schemas.openxmlformats.org/officeDocument/2006/relationships/hyperlink" Target="https://www.facebook.com/MyLearningA/" TargetMode="External"/><Relationship Id="rId2485" Type="http://schemas.openxmlformats.org/officeDocument/2006/relationships/hyperlink" Target="https://www.linkedin.com/company/domestly/" TargetMode="External"/><Relationship Id="rId3883" Type="http://schemas.openxmlformats.org/officeDocument/2006/relationships/hyperlink" Target="https://www.pelebox.com/locker.html" TargetMode="External"/><Relationship Id="rId4934" Type="http://schemas.openxmlformats.org/officeDocument/2006/relationships/hyperlink" Target="http://royalsafari.net/" TargetMode="External"/><Relationship Id="rId457" Type="http://schemas.openxmlformats.org/officeDocument/2006/relationships/hyperlink" Target="https://twitter.com/brantu_official?lang=en" TargetMode="External"/><Relationship Id="rId1087" Type="http://schemas.openxmlformats.org/officeDocument/2006/relationships/hyperlink" Target="https://twitter.com/accounteer" TargetMode="External"/><Relationship Id="rId2138" Type="http://schemas.openxmlformats.org/officeDocument/2006/relationships/hyperlink" Target="https://www.linkedin.com/company/caytree-partners/" TargetMode="External"/><Relationship Id="rId3536" Type="http://schemas.openxmlformats.org/officeDocument/2006/relationships/hyperlink" Target="https://www.linkedin.com/company/maxab/about/" TargetMode="External"/><Relationship Id="rId3950" Type="http://schemas.openxmlformats.org/officeDocument/2006/relationships/hyperlink" Target="https://www.linkedin.com/company/play-3arabi/about/" TargetMode="External"/><Relationship Id="rId871" Type="http://schemas.openxmlformats.org/officeDocument/2006/relationships/hyperlink" Target="https://twitter.com/cowrywise" TargetMode="External"/><Relationship Id="rId2552" Type="http://schemas.openxmlformats.org/officeDocument/2006/relationships/hyperlink" Target="http://twitter.com/eventfarm" TargetMode="External"/><Relationship Id="rId3603" Type="http://schemas.openxmlformats.org/officeDocument/2006/relationships/hyperlink" Target="https://twitter.com/MobuICO" TargetMode="External"/><Relationship Id="rId6759" Type="http://schemas.openxmlformats.org/officeDocument/2006/relationships/hyperlink" Target="http://realtor.ng/" TargetMode="External"/><Relationship Id="rId524" Type="http://schemas.openxmlformats.org/officeDocument/2006/relationships/hyperlink" Target="https://twitter.com/greenpathfood?lang=en" TargetMode="External"/><Relationship Id="rId1154" Type="http://schemas.openxmlformats.org/officeDocument/2006/relationships/hyperlink" Target="https://cherehani.org/" TargetMode="External"/><Relationship Id="rId2205" Type="http://schemas.openxmlformats.org/officeDocument/2006/relationships/hyperlink" Target="https://www.bboxx.co.uk/" TargetMode="External"/><Relationship Id="rId5775" Type="http://schemas.openxmlformats.org/officeDocument/2006/relationships/hyperlink" Target="https://cloudproductivity-solutions.com/" TargetMode="External"/><Relationship Id="rId6826" Type="http://schemas.openxmlformats.org/officeDocument/2006/relationships/hyperlink" Target="https://facebook.com/pingheap" TargetMode="External"/><Relationship Id="rId8181" Type="http://schemas.openxmlformats.org/officeDocument/2006/relationships/hyperlink" Target="http://tutorfy.co.za/" TargetMode="External"/><Relationship Id="rId1221" Type="http://schemas.openxmlformats.org/officeDocument/2006/relationships/hyperlink" Target="https://twitter.com/digestafrica" TargetMode="External"/><Relationship Id="rId4377" Type="http://schemas.openxmlformats.org/officeDocument/2006/relationships/hyperlink" Target="http://supermart.ng/" TargetMode="External"/><Relationship Id="rId4791" Type="http://schemas.openxmlformats.org/officeDocument/2006/relationships/hyperlink" Target="http://www.yookooride.com/" TargetMode="External"/><Relationship Id="rId5428" Type="http://schemas.openxmlformats.org/officeDocument/2006/relationships/hyperlink" Target="https://twitter.com/SurflineGh" TargetMode="External"/><Relationship Id="rId5842" Type="http://schemas.openxmlformats.org/officeDocument/2006/relationships/hyperlink" Target="https://www.linkedin.com/company/gobeba/" TargetMode="External"/><Relationship Id="rId8998" Type="http://schemas.openxmlformats.org/officeDocument/2006/relationships/hyperlink" Target="https://www.kudoti.com/" TargetMode="External"/><Relationship Id="rId3393" Type="http://schemas.openxmlformats.org/officeDocument/2006/relationships/hyperlink" Target="https://www.linkedin.com/company/7952833/" TargetMode="External"/><Relationship Id="rId4444" Type="http://schemas.openxmlformats.org/officeDocument/2006/relationships/hyperlink" Target="https://tecmicrolda.wixsite.com/tecmicro" TargetMode="External"/><Relationship Id="rId3046" Type="http://schemas.openxmlformats.org/officeDocument/2006/relationships/hyperlink" Target="https://hensongeodata.com/" TargetMode="External"/><Relationship Id="rId3460" Type="http://schemas.openxmlformats.org/officeDocument/2006/relationships/hyperlink" Target="https://www.facebook.com/MbirrMobileMoney" TargetMode="External"/><Relationship Id="rId381" Type="http://schemas.openxmlformats.org/officeDocument/2006/relationships/hyperlink" Target="https://www.linkedin.com/company/nawah-scientific/" TargetMode="External"/><Relationship Id="rId2062" Type="http://schemas.openxmlformats.org/officeDocument/2006/relationships/hyperlink" Target="https://www.linkedin.com/company/breastit/" TargetMode="External"/><Relationship Id="rId3113" Type="http://schemas.openxmlformats.org/officeDocument/2006/relationships/hyperlink" Target="https://www.linkedin.com/company/lifeq/about/" TargetMode="External"/><Relationship Id="rId4511" Type="http://schemas.openxmlformats.org/officeDocument/2006/relationships/hyperlink" Target="https://twitter.com/Thumezazw" TargetMode="External"/><Relationship Id="rId6269" Type="http://schemas.openxmlformats.org/officeDocument/2006/relationships/hyperlink" Target="http://kili.io/" TargetMode="External"/><Relationship Id="rId7667" Type="http://schemas.openxmlformats.org/officeDocument/2006/relationships/hyperlink" Target="https://tatafo.tech4herafrica.com/" TargetMode="External"/><Relationship Id="rId8718" Type="http://schemas.openxmlformats.org/officeDocument/2006/relationships/hyperlink" Target="https://www.positivessl.co.za/" TargetMode="External"/><Relationship Id="rId6683" Type="http://schemas.openxmlformats.org/officeDocument/2006/relationships/hyperlink" Target="https://www.facebook.com/SME9jaNG/" TargetMode="External"/><Relationship Id="rId7734" Type="http://schemas.openxmlformats.org/officeDocument/2006/relationships/hyperlink" Target="https://www.linkedin.com/company/zlto-inc/?viewAsMember=true" TargetMode="External"/><Relationship Id="rId2879" Type="http://schemas.openxmlformats.org/officeDocument/2006/relationships/hyperlink" Target="https://twitter.com/gluglobal" TargetMode="External"/><Relationship Id="rId5285" Type="http://schemas.openxmlformats.org/officeDocument/2006/relationships/hyperlink" Target="https://www.linkedin.com/company/jodyshop" TargetMode="External"/><Relationship Id="rId6336" Type="http://schemas.openxmlformats.org/officeDocument/2006/relationships/hyperlink" Target="https://twitter.com/plexusenergy" TargetMode="External"/><Relationship Id="rId6750" Type="http://schemas.openxmlformats.org/officeDocument/2006/relationships/hyperlink" Target="https://www.facebook.com/BabyBlissShop/" TargetMode="External"/><Relationship Id="rId7801" Type="http://schemas.openxmlformats.org/officeDocument/2006/relationships/hyperlink" Target="http://www.mibrandapp.com/" TargetMode="External"/><Relationship Id="rId101" Type="http://schemas.openxmlformats.org/officeDocument/2006/relationships/hyperlink" Target="https://twitter.com/ilovezoona" TargetMode="External"/><Relationship Id="rId1895" Type="http://schemas.openxmlformats.org/officeDocument/2006/relationships/hyperlink" Target="https://www.traindemy.com/" TargetMode="External"/><Relationship Id="rId2946" Type="http://schemas.openxmlformats.org/officeDocument/2006/relationships/hyperlink" Target="https://www.linkedin.com/company/gryphon-networks/" TargetMode="External"/><Relationship Id="rId5352" Type="http://schemas.openxmlformats.org/officeDocument/2006/relationships/hyperlink" Target="https://www.facebook.com/doctoorum/" TargetMode="External"/><Relationship Id="rId6403" Type="http://schemas.openxmlformats.org/officeDocument/2006/relationships/hyperlink" Target="https://www.linkedin.com/company/2813722" TargetMode="External"/><Relationship Id="rId918" Type="http://schemas.openxmlformats.org/officeDocument/2006/relationships/hyperlink" Target="https://twitter.com/printivo" TargetMode="External"/><Relationship Id="rId1548" Type="http://schemas.openxmlformats.org/officeDocument/2006/relationships/hyperlink" Target="https://twitter.com/Carsurance_net" TargetMode="External"/><Relationship Id="rId5005" Type="http://schemas.openxmlformats.org/officeDocument/2006/relationships/hyperlink" Target="https://www.linkedin.com/company/innovito/" TargetMode="External"/><Relationship Id="rId8575" Type="http://schemas.openxmlformats.org/officeDocument/2006/relationships/hyperlink" Target="https://www.linkedin.com/company/now-boarding" TargetMode="External"/><Relationship Id="rId1962" Type="http://schemas.openxmlformats.org/officeDocument/2006/relationships/hyperlink" Target="https://www.facebook.com/blockchainacademybr/" TargetMode="External"/><Relationship Id="rId4021" Type="http://schemas.openxmlformats.org/officeDocument/2006/relationships/hyperlink" Target="https://quainted.com/" TargetMode="External"/><Relationship Id="rId7177" Type="http://schemas.openxmlformats.org/officeDocument/2006/relationships/hyperlink" Target="https://ng.linkedin.com/company/mylaw-ng" TargetMode="External"/><Relationship Id="rId7591" Type="http://schemas.openxmlformats.org/officeDocument/2006/relationships/hyperlink" Target="https://twitter.com/myyardn" TargetMode="External"/><Relationship Id="rId8228" Type="http://schemas.openxmlformats.org/officeDocument/2006/relationships/hyperlink" Target="https://twitter.com/Miiguy_Tech" TargetMode="External"/><Relationship Id="rId1615" Type="http://schemas.openxmlformats.org/officeDocument/2006/relationships/hyperlink" Target="https://www.cinetpay.com/" TargetMode="External"/><Relationship Id="rId6193" Type="http://schemas.openxmlformats.org/officeDocument/2006/relationships/hyperlink" Target="https://campus-discounts.com/" TargetMode="External"/><Relationship Id="rId7244" Type="http://schemas.openxmlformats.org/officeDocument/2006/relationships/hyperlink" Target="https://www.linkedin.com/in/dockaysworld-nigeria-448593180/" TargetMode="External"/><Relationship Id="rId8642" Type="http://schemas.openxmlformats.org/officeDocument/2006/relationships/hyperlink" Target="https://www.quickconnectwireless.net/" TargetMode="External"/><Relationship Id="rId3787" Type="http://schemas.openxmlformats.org/officeDocument/2006/relationships/hyperlink" Target="https://oniriq.com/" TargetMode="External"/><Relationship Id="rId4838" Type="http://schemas.openxmlformats.org/officeDocument/2006/relationships/hyperlink" Target="https://twitter.com/zeepay2" TargetMode="External"/><Relationship Id="rId2389" Type="http://schemas.openxmlformats.org/officeDocument/2006/relationships/hyperlink" Target="https://twitter.com/deepstackai?lang=en" TargetMode="External"/><Relationship Id="rId3854" Type="http://schemas.openxmlformats.org/officeDocument/2006/relationships/hyperlink" Target="https://www.linkedin.com/company/parcel-it/" TargetMode="External"/><Relationship Id="rId4905" Type="http://schemas.openxmlformats.org/officeDocument/2006/relationships/hyperlink" Target="http://www.zoatech.com/" TargetMode="External"/><Relationship Id="rId6260" Type="http://schemas.openxmlformats.org/officeDocument/2006/relationships/hyperlink" Target="https://twitter.com/happywishy" TargetMode="External"/><Relationship Id="rId7311" Type="http://schemas.openxmlformats.org/officeDocument/2006/relationships/hyperlink" Target="https://www.facebook.com/trickvile" TargetMode="External"/><Relationship Id="rId775" Type="http://schemas.openxmlformats.org/officeDocument/2006/relationships/hyperlink" Target="https://www.linkedin.com/company/scale.ma/" TargetMode="External"/><Relationship Id="rId2456" Type="http://schemas.openxmlformats.org/officeDocument/2006/relationships/hyperlink" Target="https://twitter.com/driversng?lang=en" TargetMode="External"/><Relationship Id="rId2870" Type="http://schemas.openxmlformats.org/officeDocument/2006/relationships/hyperlink" Target="https://www.twitter.com/studyabroadhelp" TargetMode="External"/><Relationship Id="rId3507" Type="http://schemas.openxmlformats.org/officeDocument/2006/relationships/hyperlink" Target="http://www.match.com/" TargetMode="External"/><Relationship Id="rId3921" Type="http://schemas.openxmlformats.org/officeDocument/2006/relationships/hyperlink" Target="https://popotepayments.com/" TargetMode="External"/><Relationship Id="rId428" Type="http://schemas.openxmlformats.org/officeDocument/2006/relationships/hyperlink" Target="https://www.facebook.com/PropertyProNG/" TargetMode="External"/><Relationship Id="rId842" Type="http://schemas.openxmlformats.org/officeDocument/2006/relationships/hyperlink" Target="https://www.linkedin.com/company/nalamoney/" TargetMode="External"/><Relationship Id="rId1058" Type="http://schemas.openxmlformats.org/officeDocument/2006/relationships/hyperlink" Target="https://www.linkedin.com/company/tambua-health/" TargetMode="External"/><Relationship Id="rId1472" Type="http://schemas.openxmlformats.org/officeDocument/2006/relationships/hyperlink" Target="https://www.facebook.com/luxchizienet" TargetMode="External"/><Relationship Id="rId2109" Type="http://schemas.openxmlformats.org/officeDocument/2006/relationships/hyperlink" Target="https://www.facebook.com/ecocashzim/?fref=ts" TargetMode="External"/><Relationship Id="rId2523" Type="http://schemas.openxmlformats.org/officeDocument/2006/relationships/hyperlink" Target="https://www.facebook.com/Dsquares.Official/" TargetMode="External"/><Relationship Id="rId5679" Type="http://schemas.openxmlformats.org/officeDocument/2006/relationships/hyperlink" Target="https://www.linkedin.com/company/afri-can-sun/about/" TargetMode="External"/><Relationship Id="rId8085" Type="http://schemas.openxmlformats.org/officeDocument/2006/relationships/hyperlink" Target="https://twitter.com/taxtim" TargetMode="External"/><Relationship Id="rId1125" Type="http://schemas.openxmlformats.org/officeDocument/2006/relationships/hyperlink" Target="http://kijanionline.com/" TargetMode="External"/><Relationship Id="rId4695" Type="http://schemas.openxmlformats.org/officeDocument/2006/relationships/hyperlink" Target="https://www.facebook.com/Wecyclers" TargetMode="External"/><Relationship Id="rId8152" Type="http://schemas.openxmlformats.org/officeDocument/2006/relationships/hyperlink" Target="http://bluchip.co.za/" TargetMode="External"/><Relationship Id="rId3297" Type="http://schemas.openxmlformats.org/officeDocument/2006/relationships/hyperlink" Target="https://kokonetworks.com/" TargetMode="External"/><Relationship Id="rId4348" Type="http://schemas.openxmlformats.org/officeDocument/2006/relationships/hyperlink" Target="https://twitter.com/_sunubus_?lang=en" TargetMode="External"/><Relationship Id="rId5746" Type="http://schemas.openxmlformats.org/officeDocument/2006/relationships/hyperlink" Target="http://twitter.com/booknowkenya" TargetMode="External"/><Relationship Id="rId4762" Type="http://schemas.openxmlformats.org/officeDocument/2006/relationships/hyperlink" Target="https://twitter.com/AgriWefly" TargetMode="External"/><Relationship Id="rId5813" Type="http://schemas.openxmlformats.org/officeDocument/2006/relationships/hyperlink" Target="https://www.twitter.com/eatoutkenya" TargetMode="External"/><Relationship Id="rId8969" Type="http://schemas.openxmlformats.org/officeDocument/2006/relationships/hyperlink" Target="http://www.getgona.com/" TargetMode="External"/><Relationship Id="rId285" Type="http://schemas.openxmlformats.org/officeDocument/2006/relationships/hyperlink" Target="https://www.linkedin.com/company/namesandfaces/" TargetMode="External"/><Relationship Id="rId3364" Type="http://schemas.openxmlformats.org/officeDocument/2006/relationships/hyperlink" Target="https://www.linkedin.com/company/mamaope/" TargetMode="External"/><Relationship Id="rId4415" Type="http://schemas.openxmlformats.org/officeDocument/2006/relationships/hyperlink" Target="http://taxiliveafrica.com/" TargetMode="External"/><Relationship Id="rId7985" Type="http://schemas.openxmlformats.org/officeDocument/2006/relationships/hyperlink" Target="http://www.healthcloudsa.com/" TargetMode="External"/><Relationship Id="rId2380" Type="http://schemas.openxmlformats.org/officeDocument/2006/relationships/hyperlink" Target="https://twitter.com/dashmakestartup?lang=en" TargetMode="External"/><Relationship Id="rId3017" Type="http://schemas.openxmlformats.org/officeDocument/2006/relationships/hyperlink" Target="https://twitter.com/hexastack" TargetMode="External"/><Relationship Id="rId3431" Type="http://schemas.openxmlformats.org/officeDocument/2006/relationships/hyperlink" Target="https://mazzuma.com/" TargetMode="External"/><Relationship Id="rId6587" Type="http://schemas.openxmlformats.org/officeDocument/2006/relationships/hyperlink" Target="https://www.linkedin.com/company/sorepairit.com/about/" TargetMode="External"/><Relationship Id="rId7638" Type="http://schemas.openxmlformats.org/officeDocument/2006/relationships/hyperlink" Target="https://webfala.com/" TargetMode="External"/><Relationship Id="rId352" Type="http://schemas.openxmlformats.org/officeDocument/2006/relationships/hyperlink" Target="https://www.facebook.com/farmcrowdy" TargetMode="External"/><Relationship Id="rId2033" Type="http://schemas.openxmlformats.org/officeDocument/2006/relationships/hyperlink" Target="https://www.clickpesa.com/" TargetMode="External"/><Relationship Id="rId5189" Type="http://schemas.openxmlformats.org/officeDocument/2006/relationships/hyperlink" Target="http://www.avelabs.com/" TargetMode="External"/><Relationship Id="rId6654" Type="http://schemas.openxmlformats.org/officeDocument/2006/relationships/hyperlink" Target="https://facebook.com/chekkitapp" TargetMode="External"/><Relationship Id="rId7705" Type="http://schemas.openxmlformats.org/officeDocument/2006/relationships/hyperlink" Target="https://www.facebook.com/JOOXSouthAfrica/" TargetMode="External"/><Relationship Id="rId1799" Type="http://schemas.openxmlformats.org/officeDocument/2006/relationships/hyperlink" Target="https://www.facebook.com/myautogenius/" TargetMode="External"/><Relationship Id="rId2100" Type="http://schemas.openxmlformats.org/officeDocument/2006/relationships/hyperlink" Target="https://www.linkedin.com/company/dr-cadx/about/" TargetMode="External"/><Relationship Id="rId5256" Type="http://schemas.openxmlformats.org/officeDocument/2006/relationships/hyperlink" Target="http://www.facebook.com/GoEjaza" TargetMode="External"/><Relationship Id="rId5670" Type="http://schemas.openxmlformats.org/officeDocument/2006/relationships/hyperlink" Target="http://www.acquireadventuressafaris.com/" TargetMode="External"/><Relationship Id="rId6307" Type="http://schemas.openxmlformats.org/officeDocument/2006/relationships/hyperlink" Target="http://www.ojaygreene.com/" TargetMode="External"/><Relationship Id="rId4272" Type="http://schemas.openxmlformats.org/officeDocument/2006/relationships/hyperlink" Target="https://solutions.snapplify.com/" TargetMode="External"/><Relationship Id="rId5323" Type="http://schemas.openxmlformats.org/officeDocument/2006/relationships/hyperlink" Target="https://www.linkedin.com/company/hawak-radio-entertainment-network/about/" TargetMode="External"/><Relationship Id="rId6721" Type="http://schemas.openxmlformats.org/officeDocument/2006/relationships/hyperlink" Target="https://www.facebook.com/qataloog" TargetMode="External"/><Relationship Id="rId8479" Type="http://schemas.openxmlformats.org/officeDocument/2006/relationships/hyperlink" Target="https://www.facebook.com/clockworkacorn" TargetMode="External"/><Relationship Id="rId1866" Type="http://schemas.openxmlformats.org/officeDocument/2006/relationships/hyperlink" Target="https://www.linkedin.com/company/chocolate-city-group/" TargetMode="External"/><Relationship Id="rId2917" Type="http://schemas.openxmlformats.org/officeDocument/2006/relationships/hyperlink" Target="http://www.facebook.com/pages/Kaeme-Foundation" TargetMode="External"/><Relationship Id="rId8893" Type="http://schemas.openxmlformats.org/officeDocument/2006/relationships/hyperlink" Target="https://b-m.facebook.com/Trendster.io/" TargetMode="External"/><Relationship Id="rId1519" Type="http://schemas.openxmlformats.org/officeDocument/2006/relationships/hyperlink" Target="https://twitter.com/autopartseg" TargetMode="External"/><Relationship Id="rId1933" Type="http://schemas.openxmlformats.org/officeDocument/2006/relationships/hyperlink" Target="https://www.linkedin.com/company/acctech-systems/?originalSubdomain=in" TargetMode="External"/><Relationship Id="rId6097" Type="http://schemas.openxmlformats.org/officeDocument/2006/relationships/hyperlink" Target="https://www.linkedin.com/company/online-cyber-kenya" TargetMode="External"/><Relationship Id="rId7495" Type="http://schemas.openxmlformats.org/officeDocument/2006/relationships/hyperlink" Target="https://www.dumarto.com/" TargetMode="External"/><Relationship Id="rId8546" Type="http://schemas.openxmlformats.org/officeDocument/2006/relationships/hyperlink" Target="https://www.orguniteapp.com/" TargetMode="External"/><Relationship Id="rId8960" Type="http://schemas.openxmlformats.org/officeDocument/2006/relationships/hyperlink" Target="https://www.facebook.com/BeBlocky/" TargetMode="External"/><Relationship Id="rId7148" Type="http://schemas.openxmlformats.org/officeDocument/2006/relationships/hyperlink" Target="https://twitter.com/BookingsAfrica" TargetMode="External"/><Relationship Id="rId7562" Type="http://schemas.openxmlformats.org/officeDocument/2006/relationships/hyperlink" Target="https://www.twitter.com/dailydigestng" TargetMode="External"/><Relationship Id="rId8613" Type="http://schemas.openxmlformats.org/officeDocument/2006/relationships/hyperlink" Target="https://www.spritzed.co.za/" TargetMode="External"/><Relationship Id="rId3758" Type="http://schemas.openxmlformats.org/officeDocument/2006/relationships/hyperlink" Target="https://www.linkedin.com/company/ogwugo/" TargetMode="External"/><Relationship Id="rId4809" Type="http://schemas.openxmlformats.org/officeDocument/2006/relationships/hyperlink" Target="https://www.facebook.com/yusudiafrica/" TargetMode="External"/><Relationship Id="rId6164" Type="http://schemas.openxmlformats.org/officeDocument/2006/relationships/hyperlink" Target="http://www.mybebamzigo.com/" TargetMode="External"/><Relationship Id="rId7215" Type="http://schemas.openxmlformats.org/officeDocument/2006/relationships/hyperlink" Target="http://www.agribooth.com/" TargetMode="External"/><Relationship Id="rId679" Type="http://schemas.openxmlformats.org/officeDocument/2006/relationships/hyperlink" Target="https://twitter.com/giraffe_jobs" TargetMode="External"/><Relationship Id="rId2774" Type="http://schemas.openxmlformats.org/officeDocument/2006/relationships/hyperlink" Target="https://www.linkedin.com/company/inclusive-financial-technologies" TargetMode="External"/><Relationship Id="rId5180" Type="http://schemas.openxmlformats.org/officeDocument/2006/relationships/hyperlink" Target="https://www.facebook.com/mazenjob" TargetMode="External"/><Relationship Id="rId6231" Type="http://schemas.openxmlformats.org/officeDocument/2006/relationships/hyperlink" Target="http://www.linkedin.com/company/3122920" TargetMode="External"/><Relationship Id="rId746" Type="http://schemas.openxmlformats.org/officeDocument/2006/relationships/hyperlink" Target="https://sxuirrel.com/" TargetMode="External"/><Relationship Id="rId1376" Type="http://schemas.openxmlformats.org/officeDocument/2006/relationships/hyperlink" Target="https://www.facebook.com/prospaadvanceau" TargetMode="External"/><Relationship Id="rId2427" Type="http://schemas.openxmlformats.org/officeDocument/2006/relationships/hyperlink" Target="https://twitter.com/dataintegrated?lang=en" TargetMode="External"/><Relationship Id="rId3825" Type="http://schemas.openxmlformats.org/officeDocument/2006/relationships/hyperlink" Target="https://www.facebook.com/ouicarry/" TargetMode="External"/><Relationship Id="rId1029" Type="http://schemas.openxmlformats.org/officeDocument/2006/relationships/hyperlink" Target="https://www.linkedin.com/company/bacehq/" TargetMode="External"/><Relationship Id="rId1790" Type="http://schemas.openxmlformats.org/officeDocument/2006/relationships/hyperlink" Target="https://www.linkedin.com/company/ads-direct-ltd/about/" TargetMode="External"/><Relationship Id="rId2841" Type="http://schemas.openxmlformats.org/officeDocument/2006/relationships/hyperlink" Target="http://www.futurepump.com/" TargetMode="External"/><Relationship Id="rId5997" Type="http://schemas.openxmlformats.org/officeDocument/2006/relationships/hyperlink" Target="https://www.facebook.com/lavishbeautykenya" TargetMode="External"/><Relationship Id="rId8056" Type="http://schemas.openxmlformats.org/officeDocument/2006/relationships/hyperlink" Target="https://www.facebook.com/driverevenue" TargetMode="External"/><Relationship Id="rId82" Type="http://schemas.openxmlformats.org/officeDocument/2006/relationships/hyperlink" Target="https://twitter.com/mPharmaHealth" TargetMode="External"/><Relationship Id="rId813" Type="http://schemas.openxmlformats.org/officeDocument/2006/relationships/hyperlink" Target="https://www.facebook.com/redbirdht/" TargetMode="External"/><Relationship Id="rId1443" Type="http://schemas.openxmlformats.org/officeDocument/2006/relationships/hyperlink" Target="https://www.guanxi-invest.com/" TargetMode="External"/><Relationship Id="rId4599" Type="http://schemas.openxmlformats.org/officeDocument/2006/relationships/hyperlink" Target="https://www.linkedin.com/in/uganics-mosquito-repellent-0b5a76142/?originalSubdomain=ug" TargetMode="External"/><Relationship Id="rId7072" Type="http://schemas.openxmlformats.org/officeDocument/2006/relationships/hyperlink" Target="https://twitter.com/thelanginsider" TargetMode="External"/><Relationship Id="rId8470" Type="http://schemas.openxmlformats.org/officeDocument/2006/relationships/hyperlink" Target="https://emizen.co.za/" TargetMode="External"/><Relationship Id="rId1510" Type="http://schemas.openxmlformats.org/officeDocument/2006/relationships/hyperlink" Target="http://www.weaccept.co/" TargetMode="External"/><Relationship Id="rId4666" Type="http://schemas.openxmlformats.org/officeDocument/2006/relationships/hyperlink" Target="http://www.facebook.com/wakanowdotcom" TargetMode="External"/><Relationship Id="rId5717" Type="http://schemas.openxmlformats.org/officeDocument/2006/relationships/hyperlink" Target="http://www.angani.co/" TargetMode="External"/><Relationship Id="rId8123" Type="http://schemas.openxmlformats.org/officeDocument/2006/relationships/hyperlink" Target="http://bizprocessmechanics.co.za/" TargetMode="External"/><Relationship Id="rId3268" Type="http://schemas.openxmlformats.org/officeDocument/2006/relationships/hyperlink" Target="https://twitter.com/klurdy_" TargetMode="External"/><Relationship Id="rId3682" Type="http://schemas.openxmlformats.org/officeDocument/2006/relationships/hyperlink" Target="http://myrunnerbuses.com/" TargetMode="External"/><Relationship Id="rId4319" Type="http://schemas.openxmlformats.org/officeDocument/2006/relationships/hyperlink" Target="https://twitter.com/sooretul" TargetMode="External"/><Relationship Id="rId4733" Type="http://schemas.openxmlformats.org/officeDocument/2006/relationships/hyperlink" Target="https://twitter.com/wiGroupInt" TargetMode="External"/><Relationship Id="rId7889" Type="http://schemas.openxmlformats.org/officeDocument/2006/relationships/hyperlink" Target="https://ucook.co.za/" TargetMode="External"/><Relationship Id="rId189" Type="http://schemas.openxmlformats.org/officeDocument/2006/relationships/hyperlink" Target="https://www.facebook.com/copiakenya/" TargetMode="External"/><Relationship Id="rId2284" Type="http://schemas.openxmlformats.org/officeDocument/2006/relationships/hyperlink" Target="http://www.facebook.com/clintonel.biz" TargetMode="External"/><Relationship Id="rId3335" Type="http://schemas.openxmlformats.org/officeDocument/2006/relationships/hyperlink" Target="https://www.facebook.com/maishapay" TargetMode="External"/><Relationship Id="rId256" Type="http://schemas.openxmlformats.org/officeDocument/2006/relationships/hyperlink" Target="https://www.facebook.com/ZoobaEats/" TargetMode="External"/><Relationship Id="rId670" Type="http://schemas.openxmlformats.org/officeDocument/2006/relationships/hyperlink" Target="https://www.linkedin.com/company/mintrics" TargetMode="External"/><Relationship Id="rId2351" Type="http://schemas.openxmlformats.org/officeDocument/2006/relationships/hyperlink" Target="https://twitter.com/cryptydgames" TargetMode="External"/><Relationship Id="rId3402" Type="http://schemas.openxmlformats.org/officeDocument/2006/relationships/hyperlink" Target="https://twitter.com/maxi_cash?lang=en" TargetMode="External"/><Relationship Id="rId4800" Type="http://schemas.openxmlformats.org/officeDocument/2006/relationships/hyperlink" Target="https://www.linkedin.com/company/youverify-co/" TargetMode="External"/><Relationship Id="rId6558" Type="http://schemas.openxmlformats.org/officeDocument/2006/relationships/hyperlink" Target="https://www.linkedin.com/company/lagchat-com" TargetMode="External"/><Relationship Id="rId7956" Type="http://schemas.openxmlformats.org/officeDocument/2006/relationships/hyperlink" Target="https://twitter.com/intelli_cred" TargetMode="External"/><Relationship Id="rId323" Type="http://schemas.openxmlformats.org/officeDocument/2006/relationships/hyperlink" Target="https://www.linkedin.com/company/kukua/" TargetMode="External"/><Relationship Id="rId2004" Type="http://schemas.openxmlformats.org/officeDocument/2006/relationships/hyperlink" Target="https://www.linkedin.com/company/quillotextbooks/about/" TargetMode="External"/><Relationship Id="rId6972" Type="http://schemas.openxmlformats.org/officeDocument/2006/relationships/hyperlink" Target="https://www.ibomstore.com/" TargetMode="External"/><Relationship Id="rId7609" Type="http://schemas.openxmlformats.org/officeDocument/2006/relationships/hyperlink" Target="https://facebook.com/creativecram" TargetMode="External"/><Relationship Id="rId9031" Type="http://schemas.openxmlformats.org/officeDocument/2006/relationships/hyperlink" Target="https://www.linkedin.com/company/career-180/?originalSubdomain=ca" TargetMode="External"/><Relationship Id="rId4176" Type="http://schemas.openxmlformats.org/officeDocument/2006/relationships/hyperlink" Target="https://sendbox.ng/" TargetMode="External"/><Relationship Id="rId5574" Type="http://schemas.openxmlformats.org/officeDocument/2006/relationships/hyperlink" Target="http://twitter.com/afreetunelive" TargetMode="External"/><Relationship Id="rId6625" Type="http://schemas.openxmlformats.org/officeDocument/2006/relationships/hyperlink" Target="https://twitter.com/yourservice_ng?lang=en" TargetMode="External"/><Relationship Id="rId1020" Type="http://schemas.openxmlformats.org/officeDocument/2006/relationships/hyperlink" Target="https://www.linkedin.com/company/hovo-app/" TargetMode="External"/><Relationship Id="rId4590" Type="http://schemas.openxmlformats.org/officeDocument/2006/relationships/hyperlink" Target="https://www.facebook.com/uprise.africa.crowd/" TargetMode="External"/><Relationship Id="rId5227" Type="http://schemas.openxmlformats.org/officeDocument/2006/relationships/hyperlink" Target="https://www.facebook.com/devisionxco/" TargetMode="External"/><Relationship Id="rId5641" Type="http://schemas.openxmlformats.org/officeDocument/2006/relationships/hyperlink" Target="https://www.linkedin.com/company/atabantu/about/" TargetMode="External"/><Relationship Id="rId8797" Type="http://schemas.openxmlformats.org/officeDocument/2006/relationships/hyperlink" Target="https://www.linkedin.com/company/chaka-technologies/" TargetMode="External"/><Relationship Id="rId1837" Type="http://schemas.openxmlformats.org/officeDocument/2006/relationships/hyperlink" Target="https://twitter.com/doctoorahealth" TargetMode="External"/><Relationship Id="rId3192" Type="http://schemas.openxmlformats.org/officeDocument/2006/relationships/hyperlink" Target="https://twitter.com/jambopay" TargetMode="External"/><Relationship Id="rId4243" Type="http://schemas.openxmlformats.org/officeDocument/2006/relationships/hyperlink" Target="https://www.skilluptutors.com/" TargetMode="External"/><Relationship Id="rId7399" Type="http://schemas.openxmlformats.org/officeDocument/2006/relationships/hyperlink" Target="https://www.facebook.com/nlistng" TargetMode="External"/><Relationship Id="rId8864" Type="http://schemas.openxmlformats.org/officeDocument/2006/relationships/hyperlink" Target="https://en-gb.facebook.com/pages/category/Medical-Company/InStrat-Global-Health-Solutions-1633125886977914/" TargetMode="External"/><Relationship Id="rId4310" Type="http://schemas.openxmlformats.org/officeDocument/2006/relationships/hyperlink" Target="https://twitter.com/sokompare?lang=en" TargetMode="External"/><Relationship Id="rId7466" Type="http://schemas.openxmlformats.org/officeDocument/2006/relationships/hyperlink" Target="https://www.linkedin.com/company/escapade-nigeria" TargetMode="External"/><Relationship Id="rId7880" Type="http://schemas.openxmlformats.org/officeDocument/2006/relationships/hyperlink" Target="http://www.facebook.com/Cognician" TargetMode="External"/><Relationship Id="rId8517" Type="http://schemas.openxmlformats.org/officeDocument/2006/relationships/hyperlink" Target="https://www.facebook.com/pg/endurancedrones/" TargetMode="External"/><Relationship Id="rId180" Type="http://schemas.openxmlformats.org/officeDocument/2006/relationships/hyperlink" Target="https://www.linkedin.com/company/kopo-kopo-inc/" TargetMode="External"/><Relationship Id="rId1904" Type="http://schemas.openxmlformats.org/officeDocument/2006/relationships/hyperlink" Target="https://www.linkedin.com/company/businesstodaykenya/about/" TargetMode="External"/><Relationship Id="rId6068" Type="http://schemas.openxmlformats.org/officeDocument/2006/relationships/hyperlink" Target="https://mobile.twitter.com/TrustcomLtd" TargetMode="External"/><Relationship Id="rId6482" Type="http://schemas.openxmlformats.org/officeDocument/2006/relationships/hyperlink" Target="https://twitter.com/topcheckafrica" TargetMode="External"/><Relationship Id="rId7119" Type="http://schemas.openxmlformats.org/officeDocument/2006/relationships/hyperlink" Target="https://www.facebook.com/FunditNigeria/" TargetMode="External"/><Relationship Id="rId7533" Type="http://schemas.openxmlformats.org/officeDocument/2006/relationships/hyperlink" Target="https://www.montwellproperties.com/" TargetMode="External"/><Relationship Id="rId8931" Type="http://schemas.openxmlformats.org/officeDocument/2006/relationships/hyperlink" Target="https://www.facebook.com/beilessgroup/" TargetMode="External"/><Relationship Id="rId5084" Type="http://schemas.openxmlformats.org/officeDocument/2006/relationships/hyperlink" Target="https://www.facebook.com/amgadcompany2014/" TargetMode="External"/><Relationship Id="rId6135" Type="http://schemas.openxmlformats.org/officeDocument/2006/relationships/hyperlink" Target="https://www.linkedin.com/company/18241373/" TargetMode="External"/><Relationship Id="rId997" Type="http://schemas.openxmlformats.org/officeDocument/2006/relationships/hyperlink" Target="https://twitter.com/PasserineAir" TargetMode="External"/><Relationship Id="rId2678" Type="http://schemas.openxmlformats.org/officeDocument/2006/relationships/hyperlink" Target="https://www.facebook.com/Ensibuuko" TargetMode="External"/><Relationship Id="rId3729" Type="http://schemas.openxmlformats.org/officeDocument/2006/relationships/hyperlink" Target="http://nozol.com/en" TargetMode="External"/><Relationship Id="rId5151" Type="http://schemas.openxmlformats.org/officeDocument/2006/relationships/hyperlink" Target="https://twitter.com/@smardex" TargetMode="External"/><Relationship Id="rId7600" Type="http://schemas.openxmlformats.org/officeDocument/2006/relationships/hyperlink" Target="https://www.twitter.com/codeskill_" TargetMode="External"/><Relationship Id="rId1694" Type="http://schemas.openxmlformats.org/officeDocument/2006/relationships/hyperlink" Target="https://twitter.com/Bitsoko" TargetMode="External"/><Relationship Id="rId2745" Type="http://schemas.openxmlformats.org/officeDocument/2006/relationships/hyperlink" Target="https://www.facebook.com/farmink/" TargetMode="External"/><Relationship Id="rId6202" Type="http://schemas.openxmlformats.org/officeDocument/2006/relationships/hyperlink" Target="http://www.facebook.com/CardplanetSolutions" TargetMode="External"/><Relationship Id="rId717" Type="http://schemas.openxmlformats.org/officeDocument/2006/relationships/hyperlink" Target="https://www.linkedin.com/company/buseet/" TargetMode="External"/><Relationship Id="rId1347" Type="http://schemas.openxmlformats.org/officeDocument/2006/relationships/hyperlink" Target="https://inclusiveft.com/" TargetMode="External"/><Relationship Id="rId1761" Type="http://schemas.openxmlformats.org/officeDocument/2006/relationships/hyperlink" Target="http://betaksys.mg/" TargetMode="External"/><Relationship Id="rId2812" Type="http://schemas.openxmlformats.org/officeDocument/2006/relationships/hyperlink" Target="https://www.linkedin.com/company/interpayafrica" TargetMode="External"/><Relationship Id="rId5968" Type="http://schemas.openxmlformats.org/officeDocument/2006/relationships/hyperlink" Target="https://www.linkedin.com/company/kejahunt-ltd-" TargetMode="External"/><Relationship Id="rId8374" Type="http://schemas.openxmlformats.org/officeDocument/2006/relationships/hyperlink" Target="https://www.big5games.com/" TargetMode="External"/><Relationship Id="rId53" Type="http://schemas.openxmlformats.org/officeDocument/2006/relationships/hyperlink" Target="https://twitter.com/powerhive" TargetMode="External"/><Relationship Id="rId1414" Type="http://schemas.openxmlformats.org/officeDocument/2006/relationships/hyperlink" Target="https://www.facebook.com/CyclesNG" TargetMode="External"/><Relationship Id="rId4984" Type="http://schemas.openxmlformats.org/officeDocument/2006/relationships/hyperlink" Target="http://www.bare-ent.com/" TargetMode="External"/><Relationship Id="rId7390" Type="http://schemas.openxmlformats.org/officeDocument/2006/relationships/hyperlink" Target="https://kennelpride.com/" TargetMode="External"/><Relationship Id="rId8027" Type="http://schemas.openxmlformats.org/officeDocument/2006/relationships/hyperlink" Target="https://www.linkedin.com/company/glucode" TargetMode="External"/><Relationship Id="rId8441" Type="http://schemas.openxmlformats.org/officeDocument/2006/relationships/hyperlink" Target="http://www.brandrocket.co.za/" TargetMode="External"/><Relationship Id="rId3586" Type="http://schemas.openxmlformats.org/officeDocument/2006/relationships/hyperlink" Target="http://www.mobiticket.co.ke/" TargetMode="External"/><Relationship Id="rId4637" Type="http://schemas.openxmlformats.org/officeDocument/2006/relationships/hyperlink" Target="http://veemo.ma/" TargetMode="External"/><Relationship Id="rId7043" Type="http://schemas.openxmlformats.org/officeDocument/2006/relationships/hyperlink" Target="http://www.facebook.com/Wildfusionltd" TargetMode="External"/><Relationship Id="rId2188" Type="http://schemas.openxmlformats.org/officeDocument/2006/relationships/hyperlink" Target="https://hk.linkedin.com/company/cryptocom" TargetMode="External"/><Relationship Id="rId3239" Type="http://schemas.openxmlformats.org/officeDocument/2006/relationships/hyperlink" Target="http://jonga.co/" TargetMode="External"/><Relationship Id="rId7110" Type="http://schemas.openxmlformats.org/officeDocument/2006/relationships/hyperlink" Target="https://www.gazhub.com/" TargetMode="External"/><Relationship Id="rId574" Type="http://schemas.openxmlformats.org/officeDocument/2006/relationships/hyperlink" Target="https://www.facebook.com/MerQai" TargetMode="External"/><Relationship Id="rId2255" Type="http://schemas.openxmlformats.org/officeDocument/2006/relationships/hyperlink" Target="https://twitter.com/coinpesaltd" TargetMode="External"/><Relationship Id="rId3653" Type="http://schemas.openxmlformats.org/officeDocument/2006/relationships/hyperlink" Target="https://twitter.com/OLX_ZA" TargetMode="External"/><Relationship Id="rId4704" Type="http://schemas.openxmlformats.org/officeDocument/2006/relationships/hyperlink" Target="https://www.facebook.com/GetWalaApp" TargetMode="External"/><Relationship Id="rId227" Type="http://schemas.openxmlformats.org/officeDocument/2006/relationships/hyperlink" Target="https://www.linkedin.com/company/54gene/" TargetMode="External"/><Relationship Id="rId3306" Type="http://schemas.openxmlformats.org/officeDocument/2006/relationships/hyperlink" Target="https://www.linkedin.com/company/kwanji" TargetMode="External"/><Relationship Id="rId3720" Type="http://schemas.openxmlformats.org/officeDocument/2006/relationships/hyperlink" Target="https://www.ninayo.com/" TargetMode="External"/><Relationship Id="rId6876" Type="http://schemas.openxmlformats.org/officeDocument/2006/relationships/hyperlink" Target="https://www.hausrenta.com/" TargetMode="External"/><Relationship Id="rId7927" Type="http://schemas.openxmlformats.org/officeDocument/2006/relationships/hyperlink" Target="http://eduze.co.za/" TargetMode="External"/><Relationship Id="rId641" Type="http://schemas.openxmlformats.org/officeDocument/2006/relationships/hyperlink" Target="https://www.linkedin.com/company/polysmart-training/about/" TargetMode="External"/><Relationship Id="rId1271" Type="http://schemas.openxmlformats.org/officeDocument/2006/relationships/hyperlink" Target="http://www.waselegypt.com/" TargetMode="External"/><Relationship Id="rId2322" Type="http://schemas.openxmlformats.org/officeDocument/2006/relationships/hyperlink" Target="https://www.dynamicsafrica.biz/" TargetMode="External"/><Relationship Id="rId5478" Type="http://schemas.openxmlformats.org/officeDocument/2006/relationships/hyperlink" Target="http://twitter.com/zoobashopcom" TargetMode="External"/><Relationship Id="rId5892" Type="http://schemas.openxmlformats.org/officeDocument/2006/relationships/hyperlink" Target="http://twitter.com/iLabAfrica" TargetMode="External"/><Relationship Id="rId6529" Type="http://schemas.openxmlformats.org/officeDocument/2006/relationships/hyperlink" Target="http://foodstantly.com/" TargetMode="External"/><Relationship Id="rId6943" Type="http://schemas.openxmlformats.org/officeDocument/2006/relationships/hyperlink" Target="http://www.panafricantower-ng.com/" TargetMode="External"/><Relationship Id="rId4494" Type="http://schemas.openxmlformats.org/officeDocument/2006/relationships/hyperlink" Target="https://www.facebook.com/thesunexchange" TargetMode="External"/><Relationship Id="rId5545" Type="http://schemas.openxmlformats.org/officeDocument/2006/relationships/hyperlink" Target="https://twitter.com/3eMTIgh" TargetMode="External"/><Relationship Id="rId9002" Type="http://schemas.openxmlformats.org/officeDocument/2006/relationships/hyperlink" Target="https://www.wagonshopping.com/" TargetMode="External"/><Relationship Id="rId3096" Type="http://schemas.openxmlformats.org/officeDocument/2006/relationships/hyperlink" Target="http://icog-labs.com/" TargetMode="External"/><Relationship Id="rId4147" Type="http://schemas.openxmlformats.org/officeDocument/2006/relationships/hyperlink" Target="http://smartintegration.co.za/" TargetMode="External"/><Relationship Id="rId4561" Type="http://schemas.openxmlformats.org/officeDocument/2006/relationships/hyperlink" Target="https://twitter.com/truluvgranola" TargetMode="External"/><Relationship Id="rId5612" Type="http://schemas.openxmlformats.org/officeDocument/2006/relationships/hyperlink" Target="https://www.juakali.co.ke/" TargetMode="External"/><Relationship Id="rId8768" Type="http://schemas.openxmlformats.org/officeDocument/2006/relationships/hyperlink" Target="http://www.magnetichq.com/" TargetMode="External"/><Relationship Id="rId3163" Type="http://schemas.openxmlformats.org/officeDocument/2006/relationships/hyperlink" Target="http://kngine.com/" TargetMode="External"/><Relationship Id="rId4214" Type="http://schemas.openxmlformats.org/officeDocument/2006/relationships/hyperlink" Target="https://www.linkedin.com/company/seso-global-limited/about/" TargetMode="External"/><Relationship Id="rId1808" Type="http://schemas.openxmlformats.org/officeDocument/2006/relationships/hyperlink" Target="https://aronedelivery.com/" TargetMode="External"/><Relationship Id="rId6386" Type="http://schemas.openxmlformats.org/officeDocument/2006/relationships/hyperlink" Target="https://www.linkedin.com/in/theorionkenya?" TargetMode="External"/><Relationship Id="rId7784" Type="http://schemas.openxmlformats.org/officeDocument/2006/relationships/hyperlink" Target="http://www.planmywedding.co.za/" TargetMode="External"/><Relationship Id="rId8835" Type="http://schemas.openxmlformats.org/officeDocument/2006/relationships/hyperlink" Target="https://www.linkedin.com/company/access-afya/" TargetMode="External"/><Relationship Id="rId151" Type="http://schemas.openxmlformats.org/officeDocument/2006/relationships/hyperlink" Target="https://asokoinsight.com/" TargetMode="External"/><Relationship Id="rId3230" Type="http://schemas.openxmlformats.org/officeDocument/2006/relationships/hyperlink" Target="https://www.facebook.com/KanduaRSA/" TargetMode="External"/><Relationship Id="rId6039" Type="http://schemas.openxmlformats.org/officeDocument/2006/relationships/hyperlink" Target="https://twitter.com/movasgroup" TargetMode="External"/><Relationship Id="rId7437" Type="http://schemas.openxmlformats.org/officeDocument/2006/relationships/hyperlink" Target="https://derihunter.com.ng/" TargetMode="External"/><Relationship Id="rId7851" Type="http://schemas.openxmlformats.org/officeDocument/2006/relationships/hyperlink" Target="https://www.linkedin.com/company-beta/5293134/" TargetMode="External"/><Relationship Id="rId8902" Type="http://schemas.openxmlformats.org/officeDocument/2006/relationships/hyperlink" Target="http://www.paysky.io/" TargetMode="External"/><Relationship Id="rId2996" Type="http://schemas.openxmlformats.org/officeDocument/2006/relationships/hyperlink" Target="http://www.hellotractor.com/" TargetMode="External"/><Relationship Id="rId6453" Type="http://schemas.openxmlformats.org/officeDocument/2006/relationships/hyperlink" Target="http://www.chanjoplus.com/" TargetMode="External"/><Relationship Id="rId7504" Type="http://schemas.openxmlformats.org/officeDocument/2006/relationships/hyperlink" Target="http://ifwaxtel.com/" TargetMode="External"/><Relationship Id="rId968" Type="http://schemas.openxmlformats.org/officeDocument/2006/relationships/hyperlink" Target="https://julaya.co/" TargetMode="External"/><Relationship Id="rId1598" Type="http://schemas.openxmlformats.org/officeDocument/2006/relationships/hyperlink" Target="https://btcghana.com/" TargetMode="External"/><Relationship Id="rId2649" Type="http://schemas.openxmlformats.org/officeDocument/2006/relationships/hyperlink" Target="http://shiftenergy.com/" TargetMode="External"/><Relationship Id="rId5055" Type="http://schemas.openxmlformats.org/officeDocument/2006/relationships/hyperlink" Target="https://twitter.com/brand_social" TargetMode="External"/><Relationship Id="rId6106" Type="http://schemas.openxmlformats.org/officeDocument/2006/relationships/hyperlink" Target="https://twitter.com/nomadmagafrica" TargetMode="External"/><Relationship Id="rId6520" Type="http://schemas.openxmlformats.org/officeDocument/2006/relationships/hyperlink" Target="https://www.facebook.com/chopupcommunity" TargetMode="External"/><Relationship Id="rId1665" Type="http://schemas.openxmlformats.org/officeDocument/2006/relationships/hyperlink" Target="http://akirachix.com/" TargetMode="External"/><Relationship Id="rId2716" Type="http://schemas.openxmlformats.org/officeDocument/2006/relationships/hyperlink" Target="http://expressions.co.ke/" TargetMode="External"/><Relationship Id="rId4071" Type="http://schemas.openxmlformats.org/officeDocument/2006/relationships/hyperlink" Target="https://www.reliancehmo.com/" TargetMode="External"/><Relationship Id="rId5122" Type="http://schemas.openxmlformats.org/officeDocument/2006/relationships/hyperlink" Target="https://www.facebook.com/CantalopJobs" TargetMode="External"/><Relationship Id="rId8278" Type="http://schemas.openxmlformats.org/officeDocument/2006/relationships/hyperlink" Target="https://hellopretty.co.za/" TargetMode="External"/><Relationship Id="rId8692" Type="http://schemas.openxmlformats.org/officeDocument/2006/relationships/hyperlink" Target="https://twitter.com/bandelamedia" TargetMode="External"/><Relationship Id="rId1318" Type="http://schemas.openxmlformats.org/officeDocument/2006/relationships/hyperlink" Target="https://www.linkedin.com/company/tradebuza/?originalSubdomain=ng" TargetMode="External"/><Relationship Id="rId7294" Type="http://schemas.openxmlformats.org/officeDocument/2006/relationships/hyperlink" Target="https://campustrybe.com.ng/" TargetMode="External"/><Relationship Id="rId8345" Type="http://schemas.openxmlformats.org/officeDocument/2006/relationships/hyperlink" Target="http://ydangleapps.com/" TargetMode="External"/><Relationship Id="rId1732" Type="http://schemas.openxmlformats.org/officeDocument/2006/relationships/hyperlink" Target="https://www.kakbima.com/" TargetMode="External"/><Relationship Id="rId4888" Type="http://schemas.openxmlformats.org/officeDocument/2006/relationships/hyperlink" Target="https://twitter.com/zimsake" TargetMode="External"/><Relationship Id="rId5939" Type="http://schemas.openxmlformats.org/officeDocument/2006/relationships/hyperlink" Target="http://twitter.com/jooistmedia" TargetMode="External"/><Relationship Id="rId7361" Type="http://schemas.openxmlformats.org/officeDocument/2006/relationships/hyperlink" Target="https://www.linkedin.com/company/20373242/" TargetMode="External"/><Relationship Id="rId24" Type="http://schemas.openxmlformats.org/officeDocument/2006/relationships/hyperlink" Target="https://www.facebook.com/swvlapp/" TargetMode="External"/><Relationship Id="rId4955" Type="http://schemas.openxmlformats.org/officeDocument/2006/relationships/hyperlink" Target="https://www.facebook.com/pixlly/" TargetMode="External"/><Relationship Id="rId7014" Type="http://schemas.openxmlformats.org/officeDocument/2006/relationships/hyperlink" Target="http://www.freshires.com/" TargetMode="External"/><Relationship Id="rId8412" Type="http://schemas.openxmlformats.org/officeDocument/2006/relationships/hyperlink" Target="https://www.linkedin.com/company/18073783/" TargetMode="External"/><Relationship Id="rId3557" Type="http://schemas.openxmlformats.org/officeDocument/2006/relationships/hyperlink" Target="https://www.facebook.com/meridiacentrodedia" TargetMode="External"/><Relationship Id="rId3971" Type="http://schemas.openxmlformats.org/officeDocument/2006/relationships/hyperlink" Target="http://www.powergen-renewable-energy.com/" TargetMode="External"/><Relationship Id="rId4608" Type="http://schemas.openxmlformats.org/officeDocument/2006/relationships/hyperlink" Target="https://www.facebook.com/VeriCampus/" TargetMode="External"/><Relationship Id="rId478" Type="http://schemas.openxmlformats.org/officeDocument/2006/relationships/hyperlink" Target="https://twitter.com/PiggybankNG" TargetMode="External"/><Relationship Id="rId892" Type="http://schemas.openxmlformats.org/officeDocument/2006/relationships/hyperlink" Target="https://www.facebook.com/gomywayafrica" TargetMode="External"/><Relationship Id="rId2159" Type="http://schemas.openxmlformats.org/officeDocument/2006/relationships/hyperlink" Target="http://facebook.com/agrospaces" TargetMode="External"/><Relationship Id="rId2573" Type="http://schemas.openxmlformats.org/officeDocument/2006/relationships/hyperlink" Target="https://www.facebook.com/elatechlimited/" TargetMode="External"/><Relationship Id="rId3624" Type="http://schemas.openxmlformats.org/officeDocument/2006/relationships/hyperlink" Target="https://twitter.com/movelcare" TargetMode="External"/><Relationship Id="rId6030" Type="http://schemas.openxmlformats.org/officeDocument/2006/relationships/hyperlink" Target="https://www.linkedin.com/company/microclinic-technologies/about/" TargetMode="External"/><Relationship Id="rId545" Type="http://schemas.openxmlformats.org/officeDocument/2006/relationships/hyperlink" Target="https://www.facebook.com/Talent2Africa/" TargetMode="External"/><Relationship Id="rId1175" Type="http://schemas.openxmlformats.org/officeDocument/2006/relationships/hyperlink" Target="http://www.getmayday.io/" TargetMode="External"/><Relationship Id="rId2226" Type="http://schemas.openxmlformats.org/officeDocument/2006/relationships/hyperlink" Target="https://chinikiguard.com/" TargetMode="External"/><Relationship Id="rId2640" Type="http://schemas.openxmlformats.org/officeDocument/2006/relationships/hyperlink" Target="https://www.linkedin.com/company/emptytrips-com/about/" TargetMode="External"/><Relationship Id="rId5796" Type="http://schemas.openxmlformats.org/officeDocument/2006/relationships/hyperlink" Target="http://linkedin.com/company/dimehub" TargetMode="External"/><Relationship Id="rId6847" Type="http://schemas.openxmlformats.org/officeDocument/2006/relationships/hyperlink" Target="https://www.drawp.co/" TargetMode="External"/><Relationship Id="rId612" Type="http://schemas.openxmlformats.org/officeDocument/2006/relationships/hyperlink" Target="http://kamtar-ci.com/" TargetMode="External"/><Relationship Id="rId1242" Type="http://schemas.openxmlformats.org/officeDocument/2006/relationships/hyperlink" Target="https://www.facebook.com/teradix" TargetMode="External"/><Relationship Id="rId4398" Type="http://schemas.openxmlformats.org/officeDocument/2006/relationships/hyperlink" Target="https://www.facebook.com/taeillo" TargetMode="External"/><Relationship Id="rId5449" Type="http://schemas.openxmlformats.org/officeDocument/2006/relationships/hyperlink" Target="https://www.facebook.com/fidocredit" TargetMode="External"/><Relationship Id="rId4465" Type="http://schemas.openxmlformats.org/officeDocument/2006/relationships/hyperlink" Target="http://www.tellas.org/" TargetMode="External"/><Relationship Id="rId5863" Type="http://schemas.openxmlformats.org/officeDocument/2006/relationships/hyperlink" Target="http://hivisasa.com/" TargetMode="External"/><Relationship Id="rId6914" Type="http://schemas.openxmlformats.org/officeDocument/2006/relationships/hyperlink" Target="http://www.naijatechguy.com/" TargetMode="External"/><Relationship Id="rId3067" Type="http://schemas.openxmlformats.org/officeDocument/2006/relationships/hyperlink" Target="https://www.facebook.com/ice3x" TargetMode="External"/><Relationship Id="rId4118" Type="http://schemas.openxmlformats.org/officeDocument/2006/relationships/hyperlink" Target="https://www.twitter.com/mikaellirbank" TargetMode="External"/><Relationship Id="rId5516" Type="http://schemas.openxmlformats.org/officeDocument/2006/relationships/hyperlink" Target="https://www.linkedin.com/company-beta/1088805/" TargetMode="External"/><Relationship Id="rId5930" Type="http://schemas.openxmlformats.org/officeDocument/2006/relationships/hyperlink" Target="https://www.jobonics.com/" TargetMode="External"/><Relationship Id="rId3481" Type="http://schemas.openxmlformats.org/officeDocument/2006/relationships/hyperlink" Target="https://www.linkedin.com/company/medtrucks/about/" TargetMode="External"/><Relationship Id="rId4532" Type="http://schemas.openxmlformats.org/officeDocument/2006/relationships/hyperlink" Target="https://www.linkedin.com/company/vtncommunications/" TargetMode="External"/><Relationship Id="rId7688" Type="http://schemas.openxmlformats.org/officeDocument/2006/relationships/hyperlink" Target="http://www.picup.co.za/" TargetMode="External"/><Relationship Id="rId8739" Type="http://schemas.openxmlformats.org/officeDocument/2006/relationships/hyperlink" Target="http://epilert.io/" TargetMode="External"/><Relationship Id="rId2083" Type="http://schemas.openxmlformats.org/officeDocument/2006/relationships/hyperlink" Target="https://twitter.com/awamo_group" TargetMode="External"/><Relationship Id="rId3134" Type="http://schemas.openxmlformats.org/officeDocument/2006/relationships/hyperlink" Target="https://www.linkedin.com/company/investiv-co/about/" TargetMode="External"/><Relationship Id="rId7755" Type="http://schemas.openxmlformats.org/officeDocument/2006/relationships/hyperlink" Target="https://twitter.com/Siyavula" TargetMode="External"/><Relationship Id="rId8806" Type="http://schemas.openxmlformats.org/officeDocument/2006/relationships/hyperlink" Target="https://www.getsignapps.com/" TargetMode="External"/><Relationship Id="rId2150" Type="http://schemas.openxmlformats.org/officeDocument/2006/relationships/hyperlink" Target="http://afb.com/" TargetMode="External"/><Relationship Id="rId3201" Type="http://schemas.openxmlformats.org/officeDocument/2006/relationships/hyperlink" Target="https://www.facebook.com/pg/iSONBPO/" TargetMode="External"/><Relationship Id="rId6357" Type="http://schemas.openxmlformats.org/officeDocument/2006/relationships/hyperlink" Target="http://sinapis.org/" TargetMode="External"/><Relationship Id="rId6771" Type="http://schemas.openxmlformats.org/officeDocument/2006/relationships/hyperlink" Target="https://www.facebook.com/SureCredit/" TargetMode="External"/><Relationship Id="rId7408" Type="http://schemas.openxmlformats.org/officeDocument/2006/relationships/hyperlink" Target="https://www.facebook.com/lukandicompany/" TargetMode="External"/><Relationship Id="rId7822" Type="http://schemas.openxmlformats.org/officeDocument/2006/relationships/hyperlink" Target="http://www.hwindi.com/" TargetMode="External"/><Relationship Id="rId122" Type="http://schemas.openxmlformats.org/officeDocument/2006/relationships/hyperlink" Target="https://www.linkedin.com/company/rapiddeploy/" TargetMode="External"/><Relationship Id="rId5373" Type="http://schemas.openxmlformats.org/officeDocument/2006/relationships/hyperlink" Target="https://twitter.com/talentsinafrica?lang=en" TargetMode="External"/><Relationship Id="rId6424" Type="http://schemas.openxmlformats.org/officeDocument/2006/relationships/hyperlink" Target="https://twitter.com/ZawatuHQ" TargetMode="External"/><Relationship Id="rId1569" Type="http://schemas.openxmlformats.org/officeDocument/2006/relationships/hyperlink" Target="https://www.facebook.com/Bisaapp/?_rdc=1&amp;_rdr" TargetMode="External"/><Relationship Id="rId2967" Type="http://schemas.openxmlformats.org/officeDocument/2006/relationships/hyperlink" Target="https://www.linkedin.com/company/greenfingers-mobile/" TargetMode="External"/><Relationship Id="rId5026" Type="http://schemas.openxmlformats.org/officeDocument/2006/relationships/hyperlink" Target="https://ae.linkedin.com/company/contalent" TargetMode="External"/><Relationship Id="rId5440" Type="http://schemas.openxmlformats.org/officeDocument/2006/relationships/hyperlink" Target="https://twitter.com/ghalaniapp" TargetMode="External"/><Relationship Id="rId8596" Type="http://schemas.openxmlformats.org/officeDocument/2006/relationships/hyperlink" Target="https://in.linkedin.com/company/code-for-cape-town" TargetMode="External"/><Relationship Id="rId939" Type="http://schemas.openxmlformats.org/officeDocument/2006/relationships/hyperlink" Target="https://twitter.com/RescueByFlare" TargetMode="External"/><Relationship Id="rId1983" Type="http://schemas.openxmlformats.org/officeDocument/2006/relationships/hyperlink" Target="https://www.e-escrow.com/" TargetMode="External"/><Relationship Id="rId4042" Type="http://schemas.openxmlformats.org/officeDocument/2006/relationships/hyperlink" Target="https://www.linkedin.com/company/quipdotlink/about/" TargetMode="External"/><Relationship Id="rId7198" Type="http://schemas.openxmlformats.org/officeDocument/2006/relationships/hyperlink" Target="https://www.furnish.ng/" TargetMode="External"/><Relationship Id="rId8249" Type="http://schemas.openxmlformats.org/officeDocument/2006/relationships/hyperlink" Target="http://realfoodsgroup.co.za/" TargetMode="External"/><Relationship Id="rId1636" Type="http://schemas.openxmlformats.org/officeDocument/2006/relationships/hyperlink" Target="https://www.facebook.com/BrillantPay" TargetMode="External"/><Relationship Id="rId8663" Type="http://schemas.openxmlformats.org/officeDocument/2006/relationships/hyperlink" Target="https://www.facebook.com/poweroptimal/" TargetMode="External"/><Relationship Id="rId1703" Type="http://schemas.openxmlformats.org/officeDocument/2006/relationships/hyperlink" Target="http://www.facebook.com/bridgeinternationalacademies" TargetMode="External"/><Relationship Id="rId4859" Type="http://schemas.openxmlformats.org/officeDocument/2006/relationships/hyperlink" Target="https://www.linkedin.com/company/youfarm" TargetMode="External"/><Relationship Id="rId7265" Type="http://schemas.openxmlformats.org/officeDocument/2006/relationships/hyperlink" Target="http://www.facebook.com/WowEffectng" TargetMode="External"/><Relationship Id="rId8316" Type="http://schemas.openxmlformats.org/officeDocument/2006/relationships/hyperlink" Target="https://www.linkedin.com/company/realty-africa/?originalSubdomain=in" TargetMode="External"/><Relationship Id="rId8730" Type="http://schemas.openxmlformats.org/officeDocument/2006/relationships/hyperlink" Target="https://twitter.com/mellowcabs?lang=en" TargetMode="External"/><Relationship Id="rId3875" Type="http://schemas.openxmlformats.org/officeDocument/2006/relationships/hyperlink" Target="https://paynas.com/" TargetMode="External"/><Relationship Id="rId4926" Type="http://schemas.openxmlformats.org/officeDocument/2006/relationships/hyperlink" Target="http://facebook.com/engmercury" TargetMode="External"/><Relationship Id="rId6281" Type="http://schemas.openxmlformats.org/officeDocument/2006/relationships/hyperlink" Target="https://www.twitter.com/mimi_africana" TargetMode="External"/><Relationship Id="rId7332" Type="http://schemas.openxmlformats.org/officeDocument/2006/relationships/hyperlink" Target="https://twitter.com/code_forum" TargetMode="External"/><Relationship Id="rId796" Type="http://schemas.openxmlformats.org/officeDocument/2006/relationships/hyperlink" Target="https://www.linkedin.com/company/aella-credit/" TargetMode="External"/><Relationship Id="rId2477" Type="http://schemas.openxmlformats.org/officeDocument/2006/relationships/hyperlink" Target="https://www.e-agribusiness.com/" TargetMode="External"/><Relationship Id="rId3528" Type="http://schemas.openxmlformats.org/officeDocument/2006/relationships/hyperlink" Target="https://www.linkedin.com/company/mavinrecords/" TargetMode="External"/><Relationship Id="rId449" Type="http://schemas.openxmlformats.org/officeDocument/2006/relationships/hyperlink" Target="https://twitter.com/buycoinsafrica" TargetMode="External"/><Relationship Id="rId863" Type="http://schemas.openxmlformats.org/officeDocument/2006/relationships/hyperlink" Target="https://twitter.com/TMCGLtd" TargetMode="External"/><Relationship Id="rId1079" Type="http://schemas.openxmlformats.org/officeDocument/2006/relationships/hyperlink" Target="http://www.greenagetech.com/" TargetMode="External"/><Relationship Id="rId1493" Type="http://schemas.openxmlformats.org/officeDocument/2006/relationships/hyperlink" Target="https://www.facebook.com/kubingaLda/" TargetMode="External"/><Relationship Id="rId2544" Type="http://schemas.openxmlformats.org/officeDocument/2006/relationships/hyperlink" Target="https://www.educartis.com/" TargetMode="External"/><Relationship Id="rId2891" Type="http://schemas.openxmlformats.org/officeDocument/2006/relationships/hyperlink" Target="https://www.linkedin.com/company/gebeya-inc./" TargetMode="External"/><Relationship Id="rId3942" Type="http://schemas.openxmlformats.org/officeDocument/2006/relationships/hyperlink" Target="https://plaas.wpengine.com/" TargetMode="External"/><Relationship Id="rId6001" Type="http://schemas.openxmlformats.org/officeDocument/2006/relationships/hyperlink" Target="https://web.facebook.com/live99years/" TargetMode="External"/><Relationship Id="rId516" Type="http://schemas.openxmlformats.org/officeDocument/2006/relationships/hyperlink" Target="https://twitter.com/edfa3lycom?lang=en" TargetMode="External"/><Relationship Id="rId1146" Type="http://schemas.openxmlformats.org/officeDocument/2006/relationships/hyperlink" Target="https://widebot.net/" TargetMode="External"/><Relationship Id="rId8173" Type="http://schemas.openxmlformats.org/officeDocument/2006/relationships/hyperlink" Target="http://www.team6.co.za/" TargetMode="External"/><Relationship Id="rId930" Type="http://schemas.openxmlformats.org/officeDocument/2006/relationships/hyperlink" Target="https://www.linkedin.com/company/garmentio/about/" TargetMode="External"/><Relationship Id="rId1560" Type="http://schemas.openxmlformats.org/officeDocument/2006/relationships/hyperlink" Target="http://www.afrikwity.com/" TargetMode="External"/><Relationship Id="rId2611" Type="http://schemas.openxmlformats.org/officeDocument/2006/relationships/hyperlink" Target="https://twitter.com/envision_mobile" TargetMode="External"/><Relationship Id="rId5767" Type="http://schemas.openxmlformats.org/officeDocument/2006/relationships/hyperlink" Target="http://cheki.co.ke/" TargetMode="External"/><Relationship Id="rId6818" Type="http://schemas.openxmlformats.org/officeDocument/2006/relationships/hyperlink" Target="https://twitter.com/RackCentre" TargetMode="External"/><Relationship Id="rId1213" Type="http://schemas.openxmlformats.org/officeDocument/2006/relationships/hyperlink" Target="https://twitter.com/slatecube?lang=en" TargetMode="External"/><Relationship Id="rId4369" Type="http://schemas.openxmlformats.org/officeDocument/2006/relationships/hyperlink" Target="https://sudangoldcoin.com/" TargetMode="External"/><Relationship Id="rId4783" Type="http://schemas.openxmlformats.org/officeDocument/2006/relationships/hyperlink" Target="https://twitter.com/wicover" TargetMode="External"/><Relationship Id="rId5834" Type="http://schemas.openxmlformats.org/officeDocument/2006/relationships/hyperlink" Target="https://www.linkedin.com/company/guiderig/" TargetMode="External"/><Relationship Id="rId8240" Type="http://schemas.openxmlformats.org/officeDocument/2006/relationships/hyperlink" Target="https://www.facebook.com/DYMEbeautyapp/" TargetMode="External"/><Relationship Id="rId3385" Type="http://schemas.openxmlformats.org/officeDocument/2006/relationships/hyperlink" Target="https://legitcar.ng/" TargetMode="External"/><Relationship Id="rId4436" Type="http://schemas.openxmlformats.org/officeDocument/2006/relationships/hyperlink" Target="https://www.facebook.com/TEACHMEPAD" TargetMode="External"/><Relationship Id="rId4850" Type="http://schemas.openxmlformats.org/officeDocument/2006/relationships/hyperlink" Target="http://www.yomken.com/" TargetMode="External"/><Relationship Id="rId5901" Type="http://schemas.openxmlformats.org/officeDocument/2006/relationships/hyperlink" Target="https://twitter.com/CoinImpala" TargetMode="External"/><Relationship Id="rId3038" Type="http://schemas.openxmlformats.org/officeDocument/2006/relationships/hyperlink" Target="https://www.linkedin.com/company/hotels-ng/" TargetMode="External"/><Relationship Id="rId3452" Type="http://schemas.openxmlformats.org/officeDocument/2006/relationships/hyperlink" Target="http://www.ma-navette.com/" TargetMode="External"/><Relationship Id="rId4503" Type="http://schemas.openxmlformats.org/officeDocument/2006/relationships/hyperlink" Target="https://twitter.com/tradeghana" TargetMode="External"/><Relationship Id="rId7659" Type="http://schemas.openxmlformats.org/officeDocument/2006/relationships/hyperlink" Target="https://www.linkedin.com/company/minisaving-nigeria/about/" TargetMode="External"/><Relationship Id="rId373" Type="http://schemas.openxmlformats.org/officeDocument/2006/relationships/hyperlink" Target="https://www.linkedin.com/company/travelbeta/" TargetMode="External"/><Relationship Id="rId2054" Type="http://schemas.openxmlformats.org/officeDocument/2006/relationships/hyperlink" Target="https://www.linkedin.com/company/francom-solutions-ltd-/" TargetMode="External"/><Relationship Id="rId3105" Type="http://schemas.openxmlformats.org/officeDocument/2006/relationships/hyperlink" Target="https://www.linkedin.com/company/lifecheq/about/" TargetMode="External"/><Relationship Id="rId6675" Type="http://schemas.openxmlformats.org/officeDocument/2006/relationships/hyperlink" Target="https://www.twitter.com/eshop_nigeria" TargetMode="External"/><Relationship Id="rId440" Type="http://schemas.openxmlformats.org/officeDocument/2006/relationships/hyperlink" Target="https://www.linkedin.com/company/mdaas/" TargetMode="External"/><Relationship Id="rId1070" Type="http://schemas.openxmlformats.org/officeDocument/2006/relationships/hyperlink" Target="https://www.facebook.com/mvxchange/" TargetMode="External"/><Relationship Id="rId2121" Type="http://schemas.openxmlformats.org/officeDocument/2006/relationships/hyperlink" Target="https://www.atacampus.com/" TargetMode="External"/><Relationship Id="rId5277" Type="http://schemas.openxmlformats.org/officeDocument/2006/relationships/hyperlink" Target="https://cybertalents.com/" TargetMode="External"/><Relationship Id="rId6328" Type="http://schemas.openxmlformats.org/officeDocument/2006/relationships/hyperlink" Target="https://www.facebook.com/pentagy/" TargetMode="External"/><Relationship Id="rId7726" Type="http://schemas.openxmlformats.org/officeDocument/2006/relationships/hyperlink" Target="http://www.commuscore.com/" TargetMode="External"/><Relationship Id="rId5691" Type="http://schemas.openxmlformats.org/officeDocument/2006/relationships/hyperlink" Target="https://www.facebook.com/dialog/share?app_id=140586622674265&amp;display=popup&amp;href=http%3A%2F%2Fwww.masaikenyasafaris.com%2F%23.XVJgpMOdX7c.facebook&amp;redirect_uri=http%3A%2F%2Fs7.addthis.com%2Fstatic%2Fthankyou.html" TargetMode="External"/><Relationship Id="rId6742" Type="http://schemas.openxmlformats.org/officeDocument/2006/relationships/hyperlink" Target="https://www.linkedin.com/company/asuqu/about/" TargetMode="External"/><Relationship Id="rId1887" Type="http://schemas.openxmlformats.org/officeDocument/2006/relationships/hyperlink" Target="https://www.linkedin.com/company/musterngr/" TargetMode="External"/><Relationship Id="rId2938" Type="http://schemas.openxmlformats.org/officeDocument/2006/relationships/hyperlink" Target="https://twitter.com/greystonevas" TargetMode="External"/><Relationship Id="rId4293" Type="http://schemas.openxmlformats.org/officeDocument/2006/relationships/hyperlink" Target="https://www.linkedin.com/company/solarfreeze/" TargetMode="External"/><Relationship Id="rId5344" Type="http://schemas.openxmlformats.org/officeDocument/2006/relationships/hyperlink" Target="https://nowpay.cash/" TargetMode="External"/><Relationship Id="rId1954" Type="http://schemas.openxmlformats.org/officeDocument/2006/relationships/hyperlink" Target="https://www.facebook.com/bizense" TargetMode="External"/><Relationship Id="rId4360" Type="http://schemas.openxmlformats.org/officeDocument/2006/relationships/hyperlink" Target="https://www.facebook.com/suregiftsNG/" TargetMode="External"/><Relationship Id="rId5411" Type="http://schemas.openxmlformats.org/officeDocument/2006/relationships/hyperlink" Target="https://www.linkedin.com/company/infinixel" TargetMode="External"/><Relationship Id="rId8567" Type="http://schemas.openxmlformats.org/officeDocument/2006/relationships/hyperlink" Target="https://pista.co.za/" TargetMode="External"/><Relationship Id="rId8981" Type="http://schemas.openxmlformats.org/officeDocument/2006/relationships/hyperlink" Target="https://www.wealthmigrate.com/" TargetMode="External"/><Relationship Id="rId1607" Type="http://schemas.openxmlformats.org/officeDocument/2006/relationships/hyperlink" Target="http://www.tressapp.co/" TargetMode="External"/><Relationship Id="rId4013" Type="http://schemas.openxmlformats.org/officeDocument/2006/relationships/hyperlink" Target="https://www.twitter.com/wearepubliseer" TargetMode="External"/><Relationship Id="rId7169" Type="http://schemas.openxmlformats.org/officeDocument/2006/relationships/hyperlink" Target="https://twitter.com/iclean_ng" TargetMode="External"/><Relationship Id="rId7583" Type="http://schemas.openxmlformats.org/officeDocument/2006/relationships/hyperlink" Target="https://skiibo.com/" TargetMode="External"/><Relationship Id="rId8634" Type="http://schemas.openxmlformats.org/officeDocument/2006/relationships/hyperlink" Target="http://gunsandrain.com/" TargetMode="External"/><Relationship Id="rId3779" Type="http://schemas.openxmlformats.org/officeDocument/2006/relationships/hyperlink" Target="https://www.onecart.co.za/" TargetMode="External"/><Relationship Id="rId6185" Type="http://schemas.openxmlformats.org/officeDocument/2006/relationships/hyperlink" Target="https://www.twitter.com/bahatiridge" TargetMode="External"/><Relationship Id="rId7236" Type="http://schemas.openxmlformats.org/officeDocument/2006/relationships/hyperlink" Target="https://www.facebook.com/flyboku/" TargetMode="External"/><Relationship Id="rId7650" Type="http://schemas.openxmlformats.org/officeDocument/2006/relationships/hyperlink" Target="https://www.linkedin.com/company/grubsexpress-com/" TargetMode="External"/><Relationship Id="rId6252" Type="http://schemas.openxmlformats.org/officeDocument/2006/relationships/hyperlink" Target="https://twitter.com/greensmart_ke" TargetMode="External"/><Relationship Id="rId7303" Type="http://schemas.openxmlformats.org/officeDocument/2006/relationships/hyperlink" Target="https://www.twitter.com/kraftysprouts" TargetMode="External"/><Relationship Id="rId8701" Type="http://schemas.openxmlformats.org/officeDocument/2006/relationships/hyperlink" Target="https://www.linkedin.com/company/nona-creative-digital-boutique" TargetMode="External"/><Relationship Id="rId1397" Type="http://schemas.openxmlformats.org/officeDocument/2006/relationships/hyperlink" Target="https://spurbuddy.com/" TargetMode="External"/><Relationship Id="rId2795" Type="http://schemas.openxmlformats.org/officeDocument/2006/relationships/hyperlink" Target="http://www.findworka.com/" TargetMode="External"/><Relationship Id="rId3846" Type="http://schemas.openxmlformats.org/officeDocument/2006/relationships/hyperlink" Target="http://paywithpago.com/" TargetMode="External"/><Relationship Id="rId767" Type="http://schemas.openxmlformats.org/officeDocument/2006/relationships/hyperlink" Target="https://www.linkedin.com/company/entlaqa/" TargetMode="External"/><Relationship Id="rId2448" Type="http://schemas.openxmlformats.org/officeDocument/2006/relationships/hyperlink" Target="https://www.facebook.com/DenkimInsurance/" TargetMode="External"/><Relationship Id="rId2862" Type="http://schemas.openxmlformats.org/officeDocument/2006/relationships/hyperlink" Target="https://www.facebook.com/Mazimaretirementplan/" TargetMode="External"/><Relationship Id="rId3913" Type="http://schemas.openxmlformats.org/officeDocument/2006/relationships/hyperlink" Target="https://www.pesabase.com/" TargetMode="External"/><Relationship Id="rId8077" Type="http://schemas.openxmlformats.org/officeDocument/2006/relationships/hyperlink" Target="http://www.tessara.co.za/" TargetMode="External"/><Relationship Id="rId834" Type="http://schemas.openxmlformats.org/officeDocument/2006/relationships/hyperlink" Target="https://www.linkedin.com/company/lagare-ma/" TargetMode="External"/><Relationship Id="rId1464" Type="http://schemas.openxmlformats.org/officeDocument/2006/relationships/hyperlink" Target="https://provider.com.ng/" TargetMode="External"/><Relationship Id="rId2515" Type="http://schemas.openxmlformats.org/officeDocument/2006/relationships/hyperlink" Target="https://www.twitter.com/ebid" TargetMode="External"/><Relationship Id="rId8491" Type="http://schemas.openxmlformats.org/officeDocument/2006/relationships/hyperlink" Target="https://wrapistry.shop/" TargetMode="External"/><Relationship Id="rId901" Type="http://schemas.openxmlformats.org/officeDocument/2006/relationships/hyperlink" Target="https://www.linkedin.com/company/jobartis" TargetMode="External"/><Relationship Id="rId1117" Type="http://schemas.openxmlformats.org/officeDocument/2006/relationships/hyperlink" Target="https://www.facebook.com/werpx.inc" TargetMode="External"/><Relationship Id="rId1531" Type="http://schemas.openxmlformats.org/officeDocument/2006/relationships/hyperlink" Target="https://twitter.com/avidbeam?lang=en" TargetMode="External"/><Relationship Id="rId4687" Type="http://schemas.openxmlformats.org/officeDocument/2006/relationships/hyperlink" Target="https://twitter.com/vmktech" TargetMode="External"/><Relationship Id="rId5738" Type="http://schemas.openxmlformats.org/officeDocument/2006/relationships/hyperlink" Target="https://www.linkedin.com/company/bravecareers/" TargetMode="External"/><Relationship Id="rId7093" Type="http://schemas.openxmlformats.org/officeDocument/2006/relationships/hyperlink" Target="https://www.facebook.com/TeraworkNg/" TargetMode="External"/><Relationship Id="rId8144" Type="http://schemas.openxmlformats.org/officeDocument/2006/relationships/hyperlink" Target="http://sproutperformance.com/" TargetMode="External"/><Relationship Id="rId3289" Type="http://schemas.openxmlformats.org/officeDocument/2006/relationships/hyperlink" Target="https://twitter.com/madamainang?lang=en" TargetMode="External"/><Relationship Id="rId4754" Type="http://schemas.openxmlformats.org/officeDocument/2006/relationships/hyperlink" Target="http://weegtr.com/" TargetMode="External"/><Relationship Id="rId7160" Type="http://schemas.openxmlformats.org/officeDocument/2006/relationships/hyperlink" Target="https://www.owojelasblog.com/" TargetMode="External"/><Relationship Id="rId8211" Type="http://schemas.openxmlformats.org/officeDocument/2006/relationships/hyperlink" Target="http://www.droppa.co.za/" TargetMode="External"/><Relationship Id="rId3356" Type="http://schemas.openxmlformats.org/officeDocument/2006/relationships/hyperlink" Target="https://www.linkedin.com/company/mamamoney" TargetMode="External"/><Relationship Id="rId4407" Type="http://schemas.openxmlformats.org/officeDocument/2006/relationships/hyperlink" Target="https://www.facebook.com/JoinTanda/" TargetMode="External"/><Relationship Id="rId5805" Type="http://schemas.openxmlformats.org/officeDocument/2006/relationships/hyperlink" Target="http://twitter.com/DisruptAfrica" TargetMode="External"/><Relationship Id="rId277" Type="http://schemas.openxmlformats.org/officeDocument/2006/relationships/hyperlink" Target="http://www.xineoh.com/" TargetMode="External"/><Relationship Id="rId3009" Type="http://schemas.openxmlformats.org/officeDocument/2006/relationships/hyperlink" Target="https://www.linkedin.com/company/hero-life/about/" TargetMode="External"/><Relationship Id="rId3770" Type="http://schemas.openxmlformats.org/officeDocument/2006/relationships/hyperlink" Target="https://www.twitter.com/ordertalk_" TargetMode="External"/><Relationship Id="rId4821" Type="http://schemas.openxmlformats.org/officeDocument/2006/relationships/hyperlink" Target="https://www.facebook.com/pages/category/Shopping---Retail/Zande-Africa-1337710093033452/" TargetMode="External"/><Relationship Id="rId7977" Type="http://schemas.openxmlformats.org/officeDocument/2006/relationships/hyperlink" Target="https://www.facebook.com/vinewave" TargetMode="External"/><Relationship Id="rId344" Type="http://schemas.openxmlformats.org/officeDocument/2006/relationships/hyperlink" Target="https://www.facebook.com/hearxgroup/" TargetMode="External"/><Relationship Id="rId691" Type="http://schemas.openxmlformats.org/officeDocument/2006/relationships/hyperlink" Target="http://twitter.com/kudigoapp" TargetMode="External"/><Relationship Id="rId2025" Type="http://schemas.openxmlformats.org/officeDocument/2006/relationships/hyperlink" Target="http://buni.tv/" TargetMode="External"/><Relationship Id="rId2372" Type="http://schemas.openxmlformats.org/officeDocument/2006/relationships/hyperlink" Target="https://www.facebook.com/Dafrutausa-156316154866555/" TargetMode="External"/><Relationship Id="rId3423" Type="http://schemas.openxmlformats.org/officeDocument/2006/relationships/hyperlink" Target="https://www.linkedin.com/company/mazbootapp/about/" TargetMode="External"/><Relationship Id="rId6579" Type="http://schemas.openxmlformats.org/officeDocument/2006/relationships/hyperlink" Target="http://www.facebook.com/termiinetworks" TargetMode="External"/><Relationship Id="rId6993" Type="http://schemas.openxmlformats.org/officeDocument/2006/relationships/hyperlink" Target="https://twitter.com/wellnewme" TargetMode="External"/><Relationship Id="rId5595" Type="http://schemas.openxmlformats.org/officeDocument/2006/relationships/hyperlink" Target="http://www.facebook.com/BeSazBoutique" TargetMode="External"/><Relationship Id="rId6646" Type="http://schemas.openxmlformats.org/officeDocument/2006/relationships/hyperlink" Target="https://twitter.com/spacebookng" TargetMode="External"/><Relationship Id="rId411" Type="http://schemas.openxmlformats.org/officeDocument/2006/relationships/hyperlink" Target="https://flow.rent/" TargetMode="External"/><Relationship Id="rId1041" Type="http://schemas.openxmlformats.org/officeDocument/2006/relationships/hyperlink" Target="https://www.facebook.com/CodelnSpaces/" TargetMode="External"/><Relationship Id="rId4197" Type="http://schemas.openxmlformats.org/officeDocument/2006/relationships/hyperlink" Target="https://twitter.com/sesitechgh?lang=en" TargetMode="External"/><Relationship Id="rId5248" Type="http://schemas.openxmlformats.org/officeDocument/2006/relationships/hyperlink" Target="https://www.facebook.com/ordera.official" TargetMode="External"/><Relationship Id="rId5662" Type="http://schemas.openxmlformats.org/officeDocument/2006/relationships/hyperlink" Target="https://twitter.com/AlbellaSystems" TargetMode="External"/><Relationship Id="rId6713" Type="http://schemas.openxmlformats.org/officeDocument/2006/relationships/hyperlink" Target="https://facebook.com/tatafo" TargetMode="External"/><Relationship Id="rId1858" Type="http://schemas.openxmlformats.org/officeDocument/2006/relationships/hyperlink" Target="http://www.cobuildit.com/" TargetMode="External"/><Relationship Id="rId4264" Type="http://schemas.openxmlformats.org/officeDocument/2006/relationships/hyperlink" Target="https://www.facebook.com/easycloudaccounting" TargetMode="External"/><Relationship Id="rId5315" Type="http://schemas.openxmlformats.org/officeDocument/2006/relationships/hyperlink" Target="https://www.linkedin.com/company/e7gezly/about/" TargetMode="External"/><Relationship Id="rId8885" Type="http://schemas.openxmlformats.org/officeDocument/2006/relationships/hyperlink" Target="https://africanews.space/" TargetMode="External"/><Relationship Id="rId2909" Type="http://schemas.openxmlformats.org/officeDocument/2006/relationships/hyperlink" Target="https://www.linkedin.com/company/grafica-io/" TargetMode="External"/><Relationship Id="rId3280" Type="http://schemas.openxmlformats.org/officeDocument/2006/relationships/hyperlink" Target="https://www.safaricom.co.ke/" TargetMode="External"/><Relationship Id="rId4331" Type="http://schemas.openxmlformats.org/officeDocument/2006/relationships/hyperlink" Target="https://www.linkedin.com/company/surestart-online-financial-services-pty-ltd-" TargetMode="External"/><Relationship Id="rId7487" Type="http://schemas.openxmlformats.org/officeDocument/2006/relationships/hyperlink" Target="https://www.facebook.com/PrimaTimes/" TargetMode="External"/><Relationship Id="rId8538" Type="http://schemas.openxmlformats.org/officeDocument/2006/relationships/hyperlink" Target="https://www.facebook.com/sowetanlive" TargetMode="External"/><Relationship Id="rId1925" Type="http://schemas.openxmlformats.org/officeDocument/2006/relationships/hyperlink" Target="https://www.linkedin.com/company/aerial-monitoring-solutions-pty-ltd/about/" TargetMode="External"/><Relationship Id="rId6089" Type="http://schemas.openxmlformats.org/officeDocument/2006/relationships/hyperlink" Target="https://www.facebook.com/shipsenga" TargetMode="External"/><Relationship Id="rId8952" Type="http://schemas.openxmlformats.org/officeDocument/2006/relationships/hyperlink" Target="https://www.linkedin.com/company/imagens-a%C3%A9reas-angola/about/" TargetMode="External"/><Relationship Id="rId6156" Type="http://schemas.openxmlformats.org/officeDocument/2006/relationships/hyperlink" Target="https://www.facebook.com/itsEkodi" TargetMode="External"/><Relationship Id="rId7554" Type="http://schemas.openxmlformats.org/officeDocument/2006/relationships/hyperlink" Target="https://intellectualapps.com/" TargetMode="External"/><Relationship Id="rId8605" Type="http://schemas.openxmlformats.org/officeDocument/2006/relationships/hyperlink" Target="https://xtremexccessories.co.za/" TargetMode="External"/><Relationship Id="rId2699" Type="http://schemas.openxmlformats.org/officeDocument/2006/relationships/hyperlink" Target="http://www.eteyelo.cd/" TargetMode="External"/><Relationship Id="rId3000" Type="http://schemas.openxmlformats.org/officeDocument/2006/relationships/hyperlink" Target="https://kobocoin.com/" TargetMode="External"/><Relationship Id="rId6570" Type="http://schemas.openxmlformats.org/officeDocument/2006/relationships/hyperlink" Target="https://www.linkedin.com/company/3327339" TargetMode="External"/><Relationship Id="rId7207" Type="http://schemas.openxmlformats.org/officeDocument/2006/relationships/hyperlink" Target="https://www.linkedin.com/company/instant-apartments/" TargetMode="External"/><Relationship Id="rId7621" Type="http://schemas.openxmlformats.org/officeDocument/2006/relationships/hyperlink" Target="https://www.twitter.com/swtravelsntours" TargetMode="External"/><Relationship Id="rId2766" Type="http://schemas.openxmlformats.org/officeDocument/2006/relationships/hyperlink" Target="http://impalacoin.network/" TargetMode="External"/><Relationship Id="rId3817" Type="http://schemas.openxmlformats.org/officeDocument/2006/relationships/hyperlink" Target="https://www.facebook.com/paymeapp.co/" TargetMode="External"/><Relationship Id="rId5172" Type="http://schemas.openxmlformats.org/officeDocument/2006/relationships/hyperlink" Target="https://www.twitter.com/raye7egypt" TargetMode="External"/><Relationship Id="rId6223" Type="http://schemas.openxmlformats.org/officeDocument/2006/relationships/hyperlink" Target="http://www.digitaluniq.ai/" TargetMode="External"/><Relationship Id="rId738" Type="http://schemas.openxmlformats.org/officeDocument/2006/relationships/hyperlink" Target="https://twitter.com/pineapple_sa" TargetMode="External"/><Relationship Id="rId1368" Type="http://schemas.openxmlformats.org/officeDocument/2006/relationships/hyperlink" Target="https://www.facebook.com/akibadigital" TargetMode="External"/><Relationship Id="rId1782" Type="http://schemas.openxmlformats.org/officeDocument/2006/relationships/hyperlink" Target="https://www.linkedin.com/company/africa-delivery-technologies/" TargetMode="External"/><Relationship Id="rId2419" Type="http://schemas.openxmlformats.org/officeDocument/2006/relationships/hyperlink" Target="https://www.linkedin.com/company/digitalgreen/" TargetMode="External"/><Relationship Id="rId2833" Type="http://schemas.openxmlformats.org/officeDocument/2006/relationships/hyperlink" Target="https://www.facebook.com/fund4crowd/" TargetMode="External"/><Relationship Id="rId5989" Type="http://schemas.openxmlformats.org/officeDocument/2006/relationships/hyperlink" Target="https://twitter.com/@kitointl" TargetMode="External"/><Relationship Id="rId8395" Type="http://schemas.openxmlformats.org/officeDocument/2006/relationships/hyperlink" Target="https://twitter.com/ixioanalytics" TargetMode="External"/><Relationship Id="rId74" Type="http://schemas.openxmlformats.org/officeDocument/2006/relationships/hyperlink" Target="https://www.facebook.com/twigafoods/" TargetMode="External"/><Relationship Id="rId805" Type="http://schemas.openxmlformats.org/officeDocument/2006/relationships/hyperlink" Target="https://www.facebook.com/Tripdizer/" TargetMode="External"/><Relationship Id="rId1435" Type="http://schemas.openxmlformats.org/officeDocument/2006/relationships/hyperlink" Target="https://www.ogaranya.com/how-it-works" TargetMode="External"/><Relationship Id="rId8048" Type="http://schemas.openxmlformats.org/officeDocument/2006/relationships/hyperlink" Target="https://twitter.com/CashBagco" TargetMode="External"/><Relationship Id="rId8462" Type="http://schemas.openxmlformats.org/officeDocument/2006/relationships/hyperlink" Target="https://www.twitter.com/resource_design" TargetMode="External"/><Relationship Id="rId2900" Type="http://schemas.openxmlformats.org/officeDocument/2006/relationships/hyperlink" Target="https://twitter.com/govchatsa" TargetMode="External"/><Relationship Id="rId7064" Type="http://schemas.openxmlformats.org/officeDocument/2006/relationships/hyperlink" Target="https://www.linkedin.com/company/techinnover" TargetMode="External"/><Relationship Id="rId8115" Type="http://schemas.openxmlformats.org/officeDocument/2006/relationships/hyperlink" Target="https://www.facebook.com/199930116719644" TargetMode="External"/><Relationship Id="rId1502" Type="http://schemas.openxmlformats.org/officeDocument/2006/relationships/hyperlink" Target="https://diool.com/" TargetMode="External"/><Relationship Id="rId4658" Type="http://schemas.openxmlformats.org/officeDocument/2006/relationships/hyperlink" Target="https://www.linkedin.com/company/village-enterprise" TargetMode="External"/><Relationship Id="rId5709" Type="http://schemas.openxmlformats.org/officeDocument/2006/relationships/hyperlink" Target="http://amaniinstitute.org/" TargetMode="External"/><Relationship Id="rId6080" Type="http://schemas.openxmlformats.org/officeDocument/2006/relationships/hyperlink" Target="http://smattgeeksmedia.com/" TargetMode="External"/><Relationship Id="rId7131" Type="http://schemas.openxmlformats.org/officeDocument/2006/relationships/hyperlink" Target="http://jobsinnigeria.com.ng/" TargetMode="External"/><Relationship Id="rId3674" Type="http://schemas.openxmlformats.org/officeDocument/2006/relationships/hyperlink" Target="http://mycash.in.ua/" TargetMode="External"/><Relationship Id="rId4725" Type="http://schemas.openxmlformats.org/officeDocument/2006/relationships/hyperlink" Target="https://twitter.com/wethinkcode" TargetMode="External"/><Relationship Id="rId595" Type="http://schemas.openxmlformats.org/officeDocument/2006/relationships/hyperlink" Target="http://ozow.com/" TargetMode="External"/><Relationship Id="rId2276" Type="http://schemas.openxmlformats.org/officeDocument/2006/relationships/hyperlink" Target="https://www.facebook.com/Connect-Africa-Foundation-250151148813/" TargetMode="External"/><Relationship Id="rId2690" Type="http://schemas.openxmlformats.org/officeDocument/2006/relationships/hyperlink" Target="https://twitter.com/farmart_?" TargetMode="External"/><Relationship Id="rId3327" Type="http://schemas.openxmlformats.org/officeDocument/2006/relationships/hyperlink" Target="https://twitter.com/kuhustle" TargetMode="External"/><Relationship Id="rId3741" Type="http://schemas.openxmlformats.org/officeDocument/2006/relationships/hyperlink" Target="https://www.linkedin.com/company/oasis-digital-solutions-inc-/about/" TargetMode="External"/><Relationship Id="rId6897" Type="http://schemas.openxmlformats.org/officeDocument/2006/relationships/hyperlink" Target="http://qeturah.com/" TargetMode="External"/><Relationship Id="rId7948" Type="http://schemas.openxmlformats.org/officeDocument/2006/relationships/hyperlink" Target="https://www.twitter.com/theloyaltybox" TargetMode="External"/><Relationship Id="rId248" Type="http://schemas.openxmlformats.org/officeDocument/2006/relationships/hyperlink" Target="https://www.facebook.com/brcknet/" TargetMode="External"/><Relationship Id="rId662" Type="http://schemas.openxmlformats.org/officeDocument/2006/relationships/hyperlink" Target="https://www.linkedin.com/company/benefactors-ltd/" TargetMode="External"/><Relationship Id="rId1292" Type="http://schemas.openxmlformats.org/officeDocument/2006/relationships/hyperlink" Target="https://www.facebook.com/compareha/" TargetMode="External"/><Relationship Id="rId2343" Type="http://schemas.openxmlformats.org/officeDocument/2006/relationships/hyperlink" Target="https://faroty.com/" TargetMode="External"/><Relationship Id="rId5499" Type="http://schemas.openxmlformats.org/officeDocument/2006/relationships/hyperlink" Target="https://www.facebook.com/paylock.io" TargetMode="External"/><Relationship Id="rId6964" Type="http://schemas.openxmlformats.org/officeDocument/2006/relationships/hyperlink" Target="http://saveandbuy.com.ng/" TargetMode="External"/><Relationship Id="rId315" Type="http://schemas.openxmlformats.org/officeDocument/2006/relationships/hyperlink" Target="https://www.linkedin.com/company/sweepsouth/" TargetMode="External"/><Relationship Id="rId2410" Type="http://schemas.openxmlformats.org/officeDocument/2006/relationships/hyperlink" Target="https://www.dabadoc.com/" TargetMode="External"/><Relationship Id="rId5566" Type="http://schemas.openxmlformats.org/officeDocument/2006/relationships/hyperlink" Target="https://www.facebook.com/dolphintelecomghana" TargetMode="External"/><Relationship Id="rId6617" Type="http://schemas.openxmlformats.org/officeDocument/2006/relationships/hyperlink" Target="http://www.facebook.com/techcabal" TargetMode="External"/><Relationship Id="rId9023" Type="http://schemas.openxmlformats.org/officeDocument/2006/relationships/hyperlink" Target="https://www.linkedin.com/company/arqamfc" TargetMode="External"/><Relationship Id="rId1012" Type="http://schemas.openxmlformats.org/officeDocument/2006/relationships/hyperlink" Target="https://www.linkedin.com/company/colnn" TargetMode="External"/><Relationship Id="rId4168" Type="http://schemas.openxmlformats.org/officeDocument/2006/relationships/hyperlink" Target="https://www.spoonmoney.com/" TargetMode="External"/><Relationship Id="rId5219" Type="http://schemas.openxmlformats.org/officeDocument/2006/relationships/hyperlink" Target="https://www.linkedin.com/company/autotell/" TargetMode="External"/><Relationship Id="rId5980" Type="http://schemas.openxmlformats.org/officeDocument/2006/relationships/hyperlink" Target="http://www.kidogo.co/" TargetMode="External"/><Relationship Id="rId3184" Type="http://schemas.openxmlformats.org/officeDocument/2006/relationships/hyperlink" Target="https://www.linkedin.com/company/inyenyeri" TargetMode="External"/><Relationship Id="rId4235" Type="http://schemas.openxmlformats.org/officeDocument/2006/relationships/hyperlink" Target="https://www.linkedin.com/company/skillup-tutors/" TargetMode="External"/><Relationship Id="rId4582" Type="http://schemas.openxmlformats.org/officeDocument/2006/relationships/hyperlink" Target="https://twitter.com/umaticapital" TargetMode="External"/><Relationship Id="rId5633" Type="http://schemas.openxmlformats.org/officeDocument/2006/relationships/hyperlink" Target="https://www.linkedin.com/company/choosenadia/about/" TargetMode="External"/><Relationship Id="rId8789" Type="http://schemas.openxmlformats.org/officeDocument/2006/relationships/hyperlink" Target="https://www.facebook.com/getkalido/" TargetMode="External"/><Relationship Id="rId1829" Type="http://schemas.openxmlformats.org/officeDocument/2006/relationships/hyperlink" Target="https://twitter.com/babymigoapp" TargetMode="External"/><Relationship Id="rId5700" Type="http://schemas.openxmlformats.org/officeDocument/2006/relationships/hyperlink" Target="https://www.twitter.com/agrikaab" TargetMode="External"/><Relationship Id="rId8856" Type="http://schemas.openxmlformats.org/officeDocument/2006/relationships/hyperlink" Target="https://www.facebook.com/Cropnuts-424673530908494/about/" TargetMode="External"/><Relationship Id="rId3251" Type="http://schemas.openxmlformats.org/officeDocument/2006/relationships/hyperlink" Target="https://www.facebook.com/kangpehealth" TargetMode="External"/><Relationship Id="rId4302" Type="http://schemas.openxmlformats.org/officeDocument/2006/relationships/hyperlink" Target="https://twitter.com/sobastore?lang=en" TargetMode="External"/><Relationship Id="rId7458" Type="http://schemas.openxmlformats.org/officeDocument/2006/relationships/hyperlink" Target="https://www.linkedin.com/company/mobifin-services-nigeria/about/" TargetMode="External"/><Relationship Id="rId7872" Type="http://schemas.openxmlformats.org/officeDocument/2006/relationships/hyperlink" Target="http://twitter.com/22seven" TargetMode="External"/><Relationship Id="rId8509" Type="http://schemas.openxmlformats.org/officeDocument/2006/relationships/hyperlink" Target="https://twitter.com/netwerk24" TargetMode="External"/><Relationship Id="rId8923" Type="http://schemas.openxmlformats.org/officeDocument/2006/relationships/hyperlink" Target="http://brightgreenkenya.co.ke/" TargetMode="External"/><Relationship Id="rId172" Type="http://schemas.openxmlformats.org/officeDocument/2006/relationships/hyperlink" Target="https://www.halan.com/" TargetMode="External"/><Relationship Id="rId6474" Type="http://schemas.openxmlformats.org/officeDocument/2006/relationships/hyperlink" Target="https://www.linkedin.com/company/babban-gona/" TargetMode="External"/><Relationship Id="rId7525" Type="http://schemas.openxmlformats.org/officeDocument/2006/relationships/hyperlink" Target="https://facebook.com/designub247" TargetMode="External"/><Relationship Id="rId989" Type="http://schemas.openxmlformats.org/officeDocument/2006/relationships/hyperlink" Target="https://www.twitter.com/wellahealth" TargetMode="External"/><Relationship Id="rId5076" Type="http://schemas.openxmlformats.org/officeDocument/2006/relationships/hyperlink" Target="https://www.dailymedicalinfo.com/" TargetMode="External"/><Relationship Id="rId5490" Type="http://schemas.openxmlformats.org/officeDocument/2006/relationships/hyperlink" Target="https://www.facebook.com/ampersandtech" TargetMode="External"/><Relationship Id="rId6127" Type="http://schemas.openxmlformats.org/officeDocument/2006/relationships/hyperlink" Target="https://www.linkedin.com/company-beta/17906929/" TargetMode="External"/><Relationship Id="rId6541" Type="http://schemas.openxmlformats.org/officeDocument/2006/relationships/hyperlink" Target="http://www.facebook.com/pages/Zidoffcom/524269607644769" TargetMode="External"/><Relationship Id="rId1686" Type="http://schemas.openxmlformats.org/officeDocument/2006/relationships/hyperlink" Target="http://www.3gdirectpay.com/" TargetMode="External"/><Relationship Id="rId4092" Type="http://schemas.openxmlformats.org/officeDocument/2006/relationships/hyperlink" Target="https://www.facebook.com/simfyAfrica/" TargetMode="External"/><Relationship Id="rId5143" Type="http://schemas.openxmlformats.org/officeDocument/2006/relationships/hyperlink" Target="http://www.linkedin.com/company/pushbots" TargetMode="External"/><Relationship Id="rId8299" Type="http://schemas.openxmlformats.org/officeDocument/2006/relationships/hyperlink" Target="https://twitter.com/airbornedrones" TargetMode="External"/><Relationship Id="rId1339" Type="http://schemas.openxmlformats.org/officeDocument/2006/relationships/hyperlink" Target="https://www.twitter.com/itzTouchabl" TargetMode="External"/><Relationship Id="rId2737" Type="http://schemas.openxmlformats.org/officeDocument/2006/relationships/hyperlink" Target="http://helpmum.org/" TargetMode="External"/><Relationship Id="rId5210" Type="http://schemas.openxmlformats.org/officeDocument/2006/relationships/hyperlink" Target="https://www.twitter.com/seecureapp" TargetMode="External"/><Relationship Id="rId8366" Type="http://schemas.openxmlformats.org/officeDocument/2006/relationships/hyperlink" Target="http://www.facebook.com/WixelHQ" TargetMode="External"/><Relationship Id="rId709" Type="http://schemas.openxmlformats.org/officeDocument/2006/relationships/hyperlink" Target="https://www.linkedin.com/company/suregifts/about/" TargetMode="External"/><Relationship Id="rId1753" Type="http://schemas.openxmlformats.org/officeDocument/2006/relationships/hyperlink" Target="https://www.facebook.com/twendebodaboda/" TargetMode="External"/><Relationship Id="rId2804" Type="http://schemas.openxmlformats.org/officeDocument/2006/relationships/hyperlink" Target="https://twitter.com/zaFOSHO" TargetMode="External"/><Relationship Id="rId8019" Type="http://schemas.openxmlformats.org/officeDocument/2006/relationships/hyperlink" Target="https://www.bountixp.com/" TargetMode="External"/><Relationship Id="rId8780" Type="http://schemas.openxmlformats.org/officeDocument/2006/relationships/hyperlink" Target="http://www.ilearnafrica.net/" TargetMode="External"/><Relationship Id="rId45" Type="http://schemas.openxmlformats.org/officeDocument/2006/relationships/hyperlink" Target="https://www.linkedin.com/company/opay/" TargetMode="External"/><Relationship Id="rId1406" Type="http://schemas.openxmlformats.org/officeDocument/2006/relationships/hyperlink" Target="https://www.facebook.com/EnQaz.Net/" TargetMode="External"/><Relationship Id="rId1820" Type="http://schemas.openxmlformats.org/officeDocument/2006/relationships/hyperlink" Target="http://bigxmediaonline.com/" TargetMode="External"/><Relationship Id="rId4976" Type="http://schemas.openxmlformats.org/officeDocument/2006/relationships/hyperlink" Target="https://www.linkedin.com/company/5143845/" TargetMode="External"/><Relationship Id="rId7382" Type="http://schemas.openxmlformats.org/officeDocument/2006/relationships/hyperlink" Target="https://www.facebook.com/TechyPalsNG" TargetMode="External"/><Relationship Id="rId8433" Type="http://schemas.openxmlformats.org/officeDocument/2006/relationships/hyperlink" Target="https://www.linkedin.com/company/afridiligence/" TargetMode="External"/><Relationship Id="rId3578" Type="http://schemas.openxmlformats.org/officeDocument/2006/relationships/hyperlink" Target="https://www.facebook.com/mloumasolutions/" TargetMode="External"/><Relationship Id="rId3992" Type="http://schemas.openxmlformats.org/officeDocument/2006/relationships/hyperlink" Target="http://www.propertyfox.co.za/" TargetMode="External"/><Relationship Id="rId4629" Type="http://schemas.openxmlformats.org/officeDocument/2006/relationships/hyperlink" Target="https://www.facebook.com/custostech/" TargetMode="External"/><Relationship Id="rId7035" Type="http://schemas.openxmlformats.org/officeDocument/2006/relationships/hyperlink" Target="https://twitter.com/FreeNaijaTech" TargetMode="External"/><Relationship Id="rId8500" Type="http://schemas.openxmlformats.org/officeDocument/2006/relationships/hyperlink" Target="https://www.frei.one/" TargetMode="External"/><Relationship Id="rId499" Type="http://schemas.openxmlformats.org/officeDocument/2006/relationships/hyperlink" Target="https://twitter.com/afrikrea" TargetMode="External"/><Relationship Id="rId2594" Type="http://schemas.openxmlformats.org/officeDocument/2006/relationships/hyperlink" Target="https://www.facebook.com/ecoacttz/" TargetMode="External"/><Relationship Id="rId3645" Type="http://schemas.openxmlformats.org/officeDocument/2006/relationships/hyperlink" Target="https://www.linkedin.com/company/mtick/about" TargetMode="External"/><Relationship Id="rId6051" Type="http://schemas.openxmlformats.org/officeDocument/2006/relationships/hyperlink" Target="https://www.twitter.com/nabaleka" TargetMode="External"/><Relationship Id="rId7102" Type="http://schemas.openxmlformats.org/officeDocument/2006/relationships/hyperlink" Target="https://www.facebook.com/eduskoafrica" TargetMode="External"/><Relationship Id="rId566" Type="http://schemas.openxmlformats.org/officeDocument/2006/relationships/hyperlink" Target="https://twitter.com/digsconnect" TargetMode="External"/><Relationship Id="rId1196" Type="http://schemas.openxmlformats.org/officeDocument/2006/relationships/hyperlink" Target="https://www.facebook.com/lipalater/" TargetMode="External"/><Relationship Id="rId2247" Type="http://schemas.openxmlformats.org/officeDocument/2006/relationships/hyperlink" Target="https://twitter.com/compareguruSA" TargetMode="External"/><Relationship Id="rId219" Type="http://schemas.openxmlformats.org/officeDocument/2006/relationships/hyperlink" Target="https://www.linkedin.com/company/terragon-limited/" TargetMode="External"/><Relationship Id="rId633" Type="http://schemas.openxmlformats.org/officeDocument/2006/relationships/hyperlink" Target="https://www.linkedin.com/company/thriveagric/" TargetMode="External"/><Relationship Id="rId980" Type="http://schemas.openxmlformats.org/officeDocument/2006/relationships/hyperlink" Target="http://korapay.com/" TargetMode="External"/><Relationship Id="rId1263" Type="http://schemas.openxmlformats.org/officeDocument/2006/relationships/hyperlink" Target="https://www.linkedin.com/company/mosawer.net/" TargetMode="External"/><Relationship Id="rId2314" Type="http://schemas.openxmlformats.org/officeDocument/2006/relationships/hyperlink" Target="https://www.facebook.com/CoinboxKE/" TargetMode="External"/><Relationship Id="rId2661" Type="http://schemas.openxmlformats.org/officeDocument/2006/relationships/hyperlink" Target="https://www.linkedin.com/company-beta/10974861/" TargetMode="External"/><Relationship Id="rId3712" Type="http://schemas.openxmlformats.org/officeDocument/2006/relationships/hyperlink" Target="https://www.facebook.com/netwookie/" TargetMode="External"/><Relationship Id="rId6868" Type="http://schemas.openxmlformats.org/officeDocument/2006/relationships/hyperlink" Target="http://suvenia.com/" TargetMode="External"/><Relationship Id="rId7919" Type="http://schemas.openxmlformats.org/officeDocument/2006/relationships/hyperlink" Target="https://www.twitter.com/snupitsa" TargetMode="External"/><Relationship Id="rId8290" Type="http://schemas.openxmlformats.org/officeDocument/2006/relationships/hyperlink" Target="https://www.linkedin.com/company/levergy" TargetMode="External"/><Relationship Id="rId5884" Type="http://schemas.openxmlformats.org/officeDocument/2006/relationships/hyperlink" Target="http://twitter.com/iBizAfrica" TargetMode="External"/><Relationship Id="rId6935" Type="http://schemas.openxmlformats.org/officeDocument/2006/relationships/hyperlink" Target="https://www.afrimash.com/" TargetMode="External"/><Relationship Id="rId700" Type="http://schemas.openxmlformats.org/officeDocument/2006/relationships/hyperlink" Target="https://www.facebook.com/ionopage/" TargetMode="External"/><Relationship Id="rId1330" Type="http://schemas.openxmlformats.org/officeDocument/2006/relationships/hyperlink" Target="https://www.linkedin.com/in/briglobe-group-55b307bb/" TargetMode="External"/><Relationship Id="rId3088" Type="http://schemas.openxmlformats.org/officeDocument/2006/relationships/hyperlink" Target="http://impactppa.com/" TargetMode="External"/><Relationship Id="rId4486" Type="http://schemas.openxmlformats.org/officeDocument/2006/relationships/hyperlink" Target="https://twitter.com/toolboksi?lang=en" TargetMode="External"/><Relationship Id="rId5537" Type="http://schemas.openxmlformats.org/officeDocument/2006/relationships/hyperlink" Target="https://www.linkedin.com/company/deskittech/" TargetMode="External"/><Relationship Id="rId5951" Type="http://schemas.openxmlformats.org/officeDocument/2006/relationships/hyperlink" Target="https://www.facebook.com/Jumuika-103263218790" TargetMode="External"/><Relationship Id="rId4139" Type="http://schemas.openxmlformats.org/officeDocument/2006/relationships/hyperlink" Target="https://www.linkedin.com/company/safepay" TargetMode="External"/><Relationship Id="rId4553" Type="http://schemas.openxmlformats.org/officeDocument/2006/relationships/hyperlink" Target="https://www.linkedin.com/company/trukto" TargetMode="External"/><Relationship Id="rId5604" Type="http://schemas.openxmlformats.org/officeDocument/2006/relationships/hyperlink" Target="https://www.facebook.com/useNdivo/" TargetMode="External"/><Relationship Id="rId8010" Type="http://schemas.openxmlformats.org/officeDocument/2006/relationships/hyperlink" Target="https://www.facebook.com/pages/Washr/209868692495026" TargetMode="External"/><Relationship Id="rId3155" Type="http://schemas.openxmlformats.org/officeDocument/2006/relationships/hyperlink" Target="https://www.linkedin.com/company/ishack-technology-solutions/about/" TargetMode="External"/><Relationship Id="rId4206" Type="http://schemas.openxmlformats.org/officeDocument/2006/relationships/hyperlink" Target="http://shield.co.ke/" TargetMode="External"/><Relationship Id="rId4620" Type="http://schemas.openxmlformats.org/officeDocument/2006/relationships/hyperlink" Target="https://twitter.com/nepanig" TargetMode="External"/><Relationship Id="rId7776" Type="http://schemas.openxmlformats.org/officeDocument/2006/relationships/hyperlink" Target="http://www.nuvalaw.com/" TargetMode="External"/><Relationship Id="rId8827" Type="http://schemas.openxmlformats.org/officeDocument/2006/relationships/hyperlink" Target="https://www.linkedin.com/company/spark-schools/" TargetMode="External"/><Relationship Id="rId490" Type="http://schemas.openxmlformats.org/officeDocument/2006/relationships/hyperlink" Target="https://www.safeboda.com/home/" TargetMode="External"/><Relationship Id="rId2171" Type="http://schemas.openxmlformats.org/officeDocument/2006/relationships/hyperlink" Target="https://www.linkedin.com/company/clickpesa/" TargetMode="External"/><Relationship Id="rId3222" Type="http://schemas.openxmlformats.org/officeDocument/2006/relationships/hyperlink" Target="https://www.facebook.com/lisunguipharma/" TargetMode="External"/><Relationship Id="rId6378" Type="http://schemas.openxmlformats.org/officeDocument/2006/relationships/hyperlink" Target="http://www.facebook.com/Techhapa" TargetMode="External"/><Relationship Id="rId7429" Type="http://schemas.openxmlformats.org/officeDocument/2006/relationships/hyperlink" Target="https://illusys.com.ng/" TargetMode="External"/><Relationship Id="rId143" Type="http://schemas.openxmlformats.org/officeDocument/2006/relationships/hyperlink" Target="https://www.lidya.co/" TargetMode="External"/><Relationship Id="rId5394" Type="http://schemas.openxmlformats.org/officeDocument/2006/relationships/hyperlink" Target="https://www.facebook.com/Ahwenepa" TargetMode="External"/><Relationship Id="rId6445" Type="http://schemas.openxmlformats.org/officeDocument/2006/relationships/hyperlink" Target="https://twitter.com/myhireke?lang=en" TargetMode="External"/><Relationship Id="rId6792" Type="http://schemas.openxmlformats.org/officeDocument/2006/relationships/hyperlink" Target="https://web.facebook.com/raadaaofficial/" TargetMode="External"/><Relationship Id="rId7843" Type="http://schemas.openxmlformats.org/officeDocument/2006/relationships/hyperlink" Target="https://www.linkedin.com/company/dimension-webworx/" TargetMode="External"/><Relationship Id="rId9" Type="http://schemas.openxmlformats.org/officeDocument/2006/relationships/hyperlink" Target="https://www.takealot.com/" TargetMode="External"/><Relationship Id="rId210" Type="http://schemas.openxmlformats.org/officeDocument/2006/relationships/hyperlink" Target="https://www.cars45.com/" TargetMode="External"/><Relationship Id="rId2988" Type="http://schemas.openxmlformats.org/officeDocument/2006/relationships/hyperlink" Target="https://www.facebook.com/WixFrancais" TargetMode="External"/><Relationship Id="rId5047" Type="http://schemas.openxmlformats.org/officeDocument/2006/relationships/hyperlink" Target="https://www.linkedin.com/in/enkaazeg/" TargetMode="External"/><Relationship Id="rId7910" Type="http://schemas.openxmlformats.org/officeDocument/2006/relationships/hyperlink" Target="https://www.runwaysale.co.za/main/about-us" TargetMode="External"/><Relationship Id="rId5461" Type="http://schemas.openxmlformats.org/officeDocument/2006/relationships/hyperlink" Target="http://www.bluconyx.org/" TargetMode="External"/><Relationship Id="rId6512" Type="http://schemas.openxmlformats.org/officeDocument/2006/relationships/hyperlink" Target="https://www.maocular.org/" TargetMode="External"/><Relationship Id="rId1657" Type="http://schemas.openxmlformats.org/officeDocument/2006/relationships/hyperlink" Target="https://www.facebook.com/AfrigLBAVchPBS/" TargetMode="External"/><Relationship Id="rId2708" Type="http://schemas.openxmlformats.org/officeDocument/2006/relationships/hyperlink" Target="https://www.facebook.com/farmovo/" TargetMode="External"/><Relationship Id="rId4063" Type="http://schemas.openxmlformats.org/officeDocument/2006/relationships/hyperlink" Target="https://twitter.com/RecoMed" TargetMode="External"/><Relationship Id="rId5114" Type="http://schemas.openxmlformats.org/officeDocument/2006/relationships/hyperlink" Target="https://twitter.com/Majecules" TargetMode="External"/><Relationship Id="rId8684" Type="http://schemas.openxmlformats.org/officeDocument/2006/relationships/hyperlink" Target="https://www.facebook.com/pg/RentDoc/" TargetMode="External"/><Relationship Id="rId1724" Type="http://schemas.openxmlformats.org/officeDocument/2006/relationships/hyperlink" Target="https://twitter.com/chiswaracompany" TargetMode="External"/><Relationship Id="rId4130" Type="http://schemas.openxmlformats.org/officeDocument/2006/relationships/hyperlink" Target="https://www.facebook.com/Rugsal" TargetMode="External"/><Relationship Id="rId7286" Type="http://schemas.openxmlformats.org/officeDocument/2006/relationships/hyperlink" Target="http://naijajobs.com.ng/" TargetMode="External"/><Relationship Id="rId8337" Type="http://schemas.openxmlformats.org/officeDocument/2006/relationships/hyperlink" Target="http://www.facebook.com/pages/memeburn/249692142258" TargetMode="External"/><Relationship Id="rId8751" Type="http://schemas.openxmlformats.org/officeDocument/2006/relationships/hyperlink" Target="https://apay.ug/" TargetMode="External"/><Relationship Id="rId16" Type="http://schemas.openxmlformats.org/officeDocument/2006/relationships/hyperlink" Target="https://www.facebook.com/zolaelectric" TargetMode="External"/><Relationship Id="rId3896" Type="http://schemas.openxmlformats.org/officeDocument/2006/relationships/hyperlink" Target="https://www.thepebl.com/" TargetMode="External"/><Relationship Id="rId7353" Type="http://schemas.openxmlformats.org/officeDocument/2006/relationships/hyperlink" Target="https://kodegenic.com/" TargetMode="External"/><Relationship Id="rId8404" Type="http://schemas.openxmlformats.org/officeDocument/2006/relationships/hyperlink" Target="https://www.totalstay.co.za/" TargetMode="External"/><Relationship Id="rId2498" Type="http://schemas.openxmlformats.org/officeDocument/2006/relationships/hyperlink" Target="https://www.facebook.com/pg/droneafrica01/" TargetMode="External"/><Relationship Id="rId3549" Type="http://schemas.openxmlformats.org/officeDocument/2006/relationships/hyperlink" Target="https://www.facebook.com/MultiChoiceGRP" TargetMode="External"/><Relationship Id="rId4947" Type="http://schemas.openxmlformats.org/officeDocument/2006/relationships/hyperlink" Target="https://www.facebook.com/korsatk.eg" TargetMode="External"/><Relationship Id="rId7006" Type="http://schemas.openxmlformats.org/officeDocument/2006/relationships/hyperlink" Target="https://www.facebook.com/zetanigeria/" TargetMode="External"/><Relationship Id="rId7420" Type="http://schemas.openxmlformats.org/officeDocument/2006/relationships/hyperlink" Target="https://twitter.com/opticsms" TargetMode="External"/><Relationship Id="rId3963" Type="http://schemas.openxmlformats.org/officeDocument/2006/relationships/hyperlink" Target="http://twitter.com/retailtower" TargetMode="External"/><Relationship Id="rId6022" Type="http://schemas.openxmlformats.org/officeDocument/2006/relationships/hyperlink" Target="https://medbit.co.ke/" TargetMode="External"/><Relationship Id="rId884" Type="http://schemas.openxmlformats.org/officeDocument/2006/relationships/hyperlink" Target="https://www.facebook.com/giveaHi5/" TargetMode="External"/><Relationship Id="rId2565" Type="http://schemas.openxmlformats.org/officeDocument/2006/relationships/hyperlink" Target="https://www.facebook.com/El3ab" TargetMode="External"/><Relationship Id="rId3616" Type="http://schemas.openxmlformats.org/officeDocument/2006/relationships/hyperlink" Target="https://www.linkedin.com/company/mosabi/about/" TargetMode="External"/><Relationship Id="rId8194" Type="http://schemas.openxmlformats.org/officeDocument/2006/relationships/hyperlink" Target="https://www.twitter.com/liquiditysa" TargetMode="External"/><Relationship Id="rId537" Type="http://schemas.openxmlformats.org/officeDocument/2006/relationships/hyperlink" Target="https://www.facebook.com/rensource/" TargetMode="External"/><Relationship Id="rId951" Type="http://schemas.openxmlformats.org/officeDocument/2006/relationships/hyperlink" Target="https://harmonica.life/" TargetMode="External"/><Relationship Id="rId1167" Type="http://schemas.openxmlformats.org/officeDocument/2006/relationships/hyperlink" Target="https://www.linkedin.com/in/ifixng-company-1a782511b" TargetMode="External"/><Relationship Id="rId1581" Type="http://schemas.openxmlformats.org/officeDocument/2006/relationships/hyperlink" Target="https://twitter.com/agroinnovagh" TargetMode="External"/><Relationship Id="rId2218" Type="http://schemas.openxmlformats.org/officeDocument/2006/relationships/hyperlink" Target="https://www.linkedin.com/company/11182379/" TargetMode="External"/><Relationship Id="rId2632" Type="http://schemas.openxmlformats.org/officeDocument/2006/relationships/hyperlink" Target="https://www.linkedin.com/showcase/emartcd/about/" TargetMode="External"/><Relationship Id="rId5788" Type="http://schemas.openxmlformats.org/officeDocument/2006/relationships/hyperlink" Target="https://www.linkedin.com/company/cytonn-investments-management-ltd/" TargetMode="External"/><Relationship Id="rId6839" Type="http://schemas.openxmlformats.org/officeDocument/2006/relationships/hyperlink" Target="https://flushreview.com/" TargetMode="External"/><Relationship Id="rId604" Type="http://schemas.openxmlformats.org/officeDocument/2006/relationships/hyperlink" Target="https://www.facebook.com/FakahanyStore/" TargetMode="External"/><Relationship Id="rId1234" Type="http://schemas.openxmlformats.org/officeDocument/2006/relationships/hyperlink" Target="https://www.facebook.com/fashpaonline" TargetMode="External"/><Relationship Id="rId5855" Type="http://schemas.openxmlformats.org/officeDocument/2006/relationships/hyperlink" Target="http://greenchar.co.ke/" TargetMode="External"/><Relationship Id="rId6906" Type="http://schemas.openxmlformats.org/officeDocument/2006/relationships/hyperlink" Target="https://www.ampz.tv/" TargetMode="External"/><Relationship Id="rId8261" Type="http://schemas.openxmlformats.org/officeDocument/2006/relationships/hyperlink" Target="https://www.oyi.co.za/" TargetMode="External"/><Relationship Id="rId1301" Type="http://schemas.openxmlformats.org/officeDocument/2006/relationships/hyperlink" Target="https://funtrench.com/" TargetMode="External"/><Relationship Id="rId4457" Type="http://schemas.openxmlformats.org/officeDocument/2006/relationships/hyperlink" Target="https://thomaniproperty.mobi/faq.html" TargetMode="External"/><Relationship Id="rId5508" Type="http://schemas.openxmlformats.org/officeDocument/2006/relationships/hyperlink" Target="https://www.linkedin.com/company/cocoa360/" TargetMode="External"/><Relationship Id="rId3059" Type="http://schemas.openxmlformats.org/officeDocument/2006/relationships/hyperlink" Target="https://www.linkedin.com/company/hirehunt" TargetMode="External"/><Relationship Id="rId3473" Type="http://schemas.openxmlformats.org/officeDocument/2006/relationships/hyperlink" Target="http://m-tiba.co.ke/" TargetMode="External"/><Relationship Id="rId4524" Type="http://schemas.openxmlformats.org/officeDocument/2006/relationships/hyperlink" Target="https://troveapp.co/" TargetMode="External"/><Relationship Id="rId4871" Type="http://schemas.openxmlformats.org/officeDocument/2006/relationships/hyperlink" Target="https://www.linkedin.com/company/zagric/about/" TargetMode="External"/><Relationship Id="rId5922" Type="http://schemas.openxmlformats.org/officeDocument/2006/relationships/hyperlink" Target="https://www.facebook.com/Facebook.com/iVa" TargetMode="External"/><Relationship Id="rId394" Type="http://schemas.openxmlformats.org/officeDocument/2006/relationships/hyperlink" Target="https://twitter.com/enovarobotics" TargetMode="External"/><Relationship Id="rId2075" Type="http://schemas.openxmlformats.org/officeDocument/2006/relationships/hyperlink" Target="https://twitter.com/akorion256" TargetMode="External"/><Relationship Id="rId3126" Type="http://schemas.openxmlformats.org/officeDocument/2006/relationships/hyperlink" Target="https://lily.health/" TargetMode="External"/><Relationship Id="rId1091" Type="http://schemas.openxmlformats.org/officeDocument/2006/relationships/hyperlink" Target="https://twitter.com/cloud9xp" TargetMode="External"/><Relationship Id="rId3540" Type="http://schemas.openxmlformats.org/officeDocument/2006/relationships/hyperlink" Target="https://www.facebook.com/mukurudotcom/" TargetMode="External"/><Relationship Id="rId5298" Type="http://schemas.openxmlformats.org/officeDocument/2006/relationships/hyperlink" Target="https://twitter.com/FaggalaStreet" TargetMode="External"/><Relationship Id="rId6696" Type="http://schemas.openxmlformats.org/officeDocument/2006/relationships/hyperlink" Target="https://www.linkedin.com/company/pass-ng" TargetMode="External"/><Relationship Id="rId7747" Type="http://schemas.openxmlformats.org/officeDocument/2006/relationships/hyperlink" Target="https://www.linkedin.com/company/mysidekick---the-app" TargetMode="External"/><Relationship Id="rId114" Type="http://schemas.openxmlformats.org/officeDocument/2006/relationships/hyperlink" Target="https://www.linkedin.com/company/lori-systems/" TargetMode="External"/><Relationship Id="rId461" Type="http://schemas.openxmlformats.org/officeDocument/2006/relationships/hyperlink" Target="https://twitter.com/spacepointe" TargetMode="External"/><Relationship Id="rId2142" Type="http://schemas.openxmlformats.org/officeDocument/2006/relationships/hyperlink" Target="http://agrigo.co.il/" TargetMode="External"/><Relationship Id="rId6349" Type="http://schemas.openxmlformats.org/officeDocument/2006/relationships/hyperlink" Target="http://www.facebook.com/ryanadalimited" TargetMode="External"/><Relationship Id="rId6763" Type="http://schemas.openxmlformats.org/officeDocument/2006/relationships/hyperlink" Target="https://www.facebook.com/RealtorNaija/" TargetMode="External"/><Relationship Id="rId7814" Type="http://schemas.openxmlformats.org/officeDocument/2006/relationships/hyperlink" Target="https://www.linkedin.com/company/25057297/" TargetMode="External"/><Relationship Id="rId2959" Type="http://schemas.openxmlformats.org/officeDocument/2006/relationships/hyperlink" Target="https://www.facebook.com/GuliveryHQ/" TargetMode="External"/><Relationship Id="rId5365" Type="http://schemas.openxmlformats.org/officeDocument/2006/relationships/hyperlink" Target="https://massira.io/" TargetMode="External"/><Relationship Id="rId6416" Type="http://schemas.openxmlformats.org/officeDocument/2006/relationships/hyperlink" Target="http://windgenpower.com/wp" TargetMode="External"/><Relationship Id="rId6830" Type="http://schemas.openxmlformats.org/officeDocument/2006/relationships/hyperlink" Target="http://www.devcenter.co/" TargetMode="External"/><Relationship Id="rId4381" Type="http://schemas.openxmlformats.org/officeDocument/2006/relationships/hyperlink" Target="https://facebook.com/supermartngr" TargetMode="External"/><Relationship Id="rId5018" Type="http://schemas.openxmlformats.org/officeDocument/2006/relationships/hyperlink" Target="https://www.egybell.com/" TargetMode="External"/><Relationship Id="rId5432" Type="http://schemas.openxmlformats.org/officeDocument/2006/relationships/hyperlink" Target="https://twitter.com/BeamRemit" TargetMode="External"/><Relationship Id="rId8588" Type="http://schemas.openxmlformats.org/officeDocument/2006/relationships/hyperlink" Target="https://zindi.africa/" TargetMode="External"/><Relationship Id="rId1628" Type="http://schemas.openxmlformats.org/officeDocument/2006/relationships/hyperlink" Target="https://www.linkedin.com/company/acreafrica/about/" TargetMode="External"/><Relationship Id="rId1975" Type="http://schemas.openxmlformats.org/officeDocument/2006/relationships/hyperlink" Target="https://www.facebook.com/boostme360/" TargetMode="External"/><Relationship Id="rId4034" Type="http://schemas.openxmlformats.org/officeDocument/2006/relationships/hyperlink" Target="https://www.linkedin.com/company/quickcheck-nigeria/" TargetMode="External"/><Relationship Id="rId8655" Type="http://schemas.openxmlformats.org/officeDocument/2006/relationships/hyperlink" Target="https://www.facebook.com/uandbmobile/" TargetMode="External"/><Relationship Id="rId3050" Type="http://schemas.openxmlformats.org/officeDocument/2006/relationships/hyperlink" Target="http://www.kopacent.com/" TargetMode="External"/><Relationship Id="rId4101" Type="http://schemas.openxmlformats.org/officeDocument/2006/relationships/hyperlink" Target="https://www.linkedin.com/company/simulation-engineering-technologies/" TargetMode="External"/><Relationship Id="rId7257" Type="http://schemas.openxmlformats.org/officeDocument/2006/relationships/hyperlink" Target="https://www.facebook.com/thetrentonline" TargetMode="External"/><Relationship Id="rId8308" Type="http://schemas.openxmlformats.org/officeDocument/2006/relationships/hyperlink" Target="http://www.healr.life/" TargetMode="External"/><Relationship Id="rId7671" Type="http://schemas.openxmlformats.org/officeDocument/2006/relationships/hyperlink" Target="https://www.citikab.com/" TargetMode="External"/><Relationship Id="rId8722" Type="http://schemas.openxmlformats.org/officeDocument/2006/relationships/hyperlink" Target="https://noupoortwind.co.za/" TargetMode="External"/><Relationship Id="rId3867" Type="http://schemas.openxmlformats.org/officeDocument/2006/relationships/hyperlink" Target="https://pascal.rw/about" TargetMode="External"/><Relationship Id="rId4918" Type="http://schemas.openxmlformats.org/officeDocument/2006/relationships/hyperlink" Target="http://www.linkedin.com/company/overc-studios" TargetMode="External"/><Relationship Id="rId6273" Type="http://schemas.openxmlformats.org/officeDocument/2006/relationships/hyperlink" Target="https://www.facebook.com/KonzaTechnoCity" TargetMode="External"/><Relationship Id="rId7324" Type="http://schemas.openxmlformats.org/officeDocument/2006/relationships/hyperlink" Target="https://www.facebook.com/Yipada-Gadgets-282565819278809/" TargetMode="External"/><Relationship Id="rId788" Type="http://schemas.openxmlformats.org/officeDocument/2006/relationships/hyperlink" Target="https://www.facebook.com/thestudenthub.co/" TargetMode="External"/><Relationship Id="rId2469" Type="http://schemas.openxmlformats.org/officeDocument/2006/relationships/hyperlink" Target="https://www.facebook.com/dropqueapp/" TargetMode="External"/><Relationship Id="rId2883" Type="http://schemas.openxmlformats.org/officeDocument/2006/relationships/hyperlink" Target="https://www.linkedin.com/company/fundrr/about/" TargetMode="External"/><Relationship Id="rId3934" Type="http://schemas.openxmlformats.org/officeDocument/2006/relationships/hyperlink" Target="https://www.linkedin.com/company/picasa-inc" TargetMode="External"/><Relationship Id="rId6340" Type="http://schemas.openxmlformats.org/officeDocument/2006/relationships/hyperlink" Target="https://twitter.com/questdevelopers" TargetMode="External"/><Relationship Id="rId855" Type="http://schemas.openxmlformats.org/officeDocument/2006/relationships/hyperlink" Target="https://www.linkedin.com/company-beta/10649164/" TargetMode="External"/><Relationship Id="rId1485" Type="http://schemas.openxmlformats.org/officeDocument/2006/relationships/hyperlink" Target="https://www.facebook.com/vayqui/" TargetMode="External"/><Relationship Id="rId2536" Type="http://schemas.openxmlformats.org/officeDocument/2006/relationships/hyperlink" Target="https://www.friendsvow.com/contact/" TargetMode="External"/><Relationship Id="rId8098" Type="http://schemas.openxmlformats.org/officeDocument/2006/relationships/hyperlink" Target="http://www.facebook.com/thoopid" TargetMode="External"/><Relationship Id="rId508" Type="http://schemas.openxmlformats.org/officeDocument/2006/relationships/hyperlink" Target="https://twitter.com/rtoafrica" TargetMode="External"/><Relationship Id="rId922" Type="http://schemas.openxmlformats.org/officeDocument/2006/relationships/hyperlink" Target="https://www.linkedin.com/company/eversend/" TargetMode="External"/><Relationship Id="rId1138" Type="http://schemas.openxmlformats.org/officeDocument/2006/relationships/hyperlink" Target="https://www.facebook.com/SeembaOfficial/" TargetMode="External"/><Relationship Id="rId1552" Type="http://schemas.openxmlformats.org/officeDocument/2006/relationships/hyperlink" Target="http://twitter.com/Cequens" TargetMode="External"/><Relationship Id="rId2603" Type="http://schemas.openxmlformats.org/officeDocument/2006/relationships/hyperlink" Target="http://twitter.com/entersekt" TargetMode="External"/><Relationship Id="rId2950" Type="http://schemas.openxmlformats.org/officeDocument/2006/relationships/hyperlink" Target="https://twitter.com/TAXIMusic" TargetMode="External"/><Relationship Id="rId5759" Type="http://schemas.openxmlformats.org/officeDocument/2006/relationships/hyperlink" Target="http://twitter.com/C4DLab" TargetMode="External"/><Relationship Id="rId8165" Type="http://schemas.openxmlformats.org/officeDocument/2006/relationships/hyperlink" Target="https://www.linkedin.com/company/wecast/" TargetMode="External"/><Relationship Id="rId1205" Type="http://schemas.openxmlformats.org/officeDocument/2006/relationships/hyperlink" Target="https://twitter.com/EazyhireNG" TargetMode="External"/><Relationship Id="rId7181" Type="http://schemas.openxmlformats.org/officeDocument/2006/relationships/hyperlink" Target="https://www.linkedin.com/company/ynaija" TargetMode="External"/><Relationship Id="rId8232" Type="http://schemas.openxmlformats.org/officeDocument/2006/relationships/hyperlink" Target="https://www.linkedin.com/company-beta/1736205/" TargetMode="External"/><Relationship Id="rId3377" Type="http://schemas.openxmlformats.org/officeDocument/2006/relationships/hyperlink" Target="http://www.leafglobalfintech.com/" TargetMode="External"/><Relationship Id="rId4775" Type="http://schemas.openxmlformats.org/officeDocument/2006/relationships/hyperlink" Target="https://twitter.com/yaoota?lang=en" TargetMode="External"/><Relationship Id="rId5826" Type="http://schemas.openxmlformats.org/officeDocument/2006/relationships/hyperlink" Target="https://www.linkedin.com/company/frootbasketke/" TargetMode="External"/><Relationship Id="rId298" Type="http://schemas.openxmlformats.org/officeDocument/2006/relationships/hyperlink" Target="https://mydawa.com/" TargetMode="External"/><Relationship Id="rId3791" Type="http://schemas.openxmlformats.org/officeDocument/2006/relationships/hyperlink" Target="https://onyx.fit/" TargetMode="External"/><Relationship Id="rId4428" Type="http://schemas.openxmlformats.org/officeDocument/2006/relationships/hyperlink" Target="https://www.linkedin.com/company/tattlr/" TargetMode="External"/><Relationship Id="rId4842" Type="http://schemas.openxmlformats.org/officeDocument/2006/relationships/hyperlink" Target="http://twitter.com/UEFAcom" TargetMode="External"/><Relationship Id="rId7998" Type="http://schemas.openxmlformats.org/officeDocument/2006/relationships/hyperlink" Target="https://www.scientrix.com/" TargetMode="External"/><Relationship Id="rId2393" Type="http://schemas.openxmlformats.org/officeDocument/2006/relationships/hyperlink" Target="https://twitter.com/DenkimInsurance?s=09" TargetMode="External"/><Relationship Id="rId3444" Type="http://schemas.openxmlformats.org/officeDocument/2006/relationships/hyperlink" Target="http://www.facebook.com/Lumkani" TargetMode="External"/><Relationship Id="rId365" Type="http://schemas.openxmlformats.org/officeDocument/2006/relationships/hyperlink" Target="https://www.linkedin.com/company/pawame/" TargetMode="External"/><Relationship Id="rId2046" Type="http://schemas.openxmlformats.org/officeDocument/2006/relationships/hyperlink" Target="http://compitechnology.com/" TargetMode="External"/><Relationship Id="rId2460" Type="http://schemas.openxmlformats.org/officeDocument/2006/relationships/hyperlink" Target="https://twitter.com/getdrofie?lang=en" TargetMode="External"/><Relationship Id="rId3511" Type="http://schemas.openxmlformats.org/officeDocument/2006/relationships/hyperlink" Target="http://matontine.com/en/" TargetMode="External"/><Relationship Id="rId6667" Type="http://schemas.openxmlformats.org/officeDocument/2006/relationships/hyperlink" Target="https://www.twitter.com/obiasika" TargetMode="External"/><Relationship Id="rId7718" Type="http://schemas.openxmlformats.org/officeDocument/2006/relationships/hyperlink" Target="http://www.linkedin.com/company/caperay" TargetMode="External"/><Relationship Id="rId432" Type="http://schemas.openxmlformats.org/officeDocument/2006/relationships/hyperlink" Target="https://www.facebook.com/getworth.co.za/" TargetMode="External"/><Relationship Id="rId1062" Type="http://schemas.openxmlformats.org/officeDocument/2006/relationships/hyperlink" Target="https://www.facebook.com/taimba.co.ke/" TargetMode="External"/><Relationship Id="rId2113" Type="http://schemas.openxmlformats.org/officeDocument/2006/relationships/hyperlink" Target="http://www.facebook.com/sedo" TargetMode="External"/><Relationship Id="rId5269" Type="http://schemas.openxmlformats.org/officeDocument/2006/relationships/hyperlink" Target="https://www.cyrillabs.com/" TargetMode="External"/><Relationship Id="rId5683" Type="http://schemas.openxmlformats.org/officeDocument/2006/relationships/hyperlink" Target="https://twitter.com/AfriAfya1" TargetMode="External"/><Relationship Id="rId6734" Type="http://schemas.openxmlformats.org/officeDocument/2006/relationships/hyperlink" Target="https://web.facebook.com/CliqCab" TargetMode="External"/><Relationship Id="rId4285" Type="http://schemas.openxmlformats.org/officeDocument/2006/relationships/hyperlink" Target="http://shopsoko.com/" TargetMode="External"/><Relationship Id="rId5336" Type="http://schemas.openxmlformats.org/officeDocument/2006/relationships/hyperlink" Target="https://www.facebook.com/pg/yallansadar/" TargetMode="External"/><Relationship Id="rId1879" Type="http://schemas.openxmlformats.org/officeDocument/2006/relationships/hyperlink" Target="https://www.linkedin.com/company/onemedical/" TargetMode="External"/><Relationship Id="rId5750" Type="http://schemas.openxmlformats.org/officeDocument/2006/relationships/hyperlink" Target="https://twitter.com/bunifu" TargetMode="External"/><Relationship Id="rId6801" Type="http://schemas.openxmlformats.org/officeDocument/2006/relationships/hyperlink" Target="https://techatlast.com/" TargetMode="External"/><Relationship Id="rId1946" Type="http://schemas.openxmlformats.org/officeDocument/2006/relationships/hyperlink" Target="http://bankymoon.com/" TargetMode="External"/><Relationship Id="rId4005" Type="http://schemas.openxmlformats.org/officeDocument/2006/relationships/hyperlink" Target="https://www.facebook.com/openconnect/" TargetMode="External"/><Relationship Id="rId4352" Type="http://schemas.openxmlformats.org/officeDocument/2006/relationships/hyperlink" Target="https://twitter.com/superfluidlabs" TargetMode="External"/><Relationship Id="rId5403" Type="http://schemas.openxmlformats.org/officeDocument/2006/relationships/hyperlink" Target="https://www.linkedin.com/company/17928076" TargetMode="External"/><Relationship Id="rId8559" Type="http://schemas.openxmlformats.org/officeDocument/2006/relationships/hyperlink" Target="http://www.cumii.net/" TargetMode="External"/><Relationship Id="rId8973" Type="http://schemas.openxmlformats.org/officeDocument/2006/relationships/hyperlink" Target="https://www.rubihealth.com/" TargetMode="External"/><Relationship Id="rId7575" Type="http://schemas.openxmlformats.org/officeDocument/2006/relationships/hyperlink" Target="https://www.twitter.com/panaceanigeria" TargetMode="External"/><Relationship Id="rId8626" Type="http://schemas.openxmlformats.org/officeDocument/2006/relationships/hyperlink" Target="https://www.facebook.com/shopeatsleepworldwide/" TargetMode="External"/><Relationship Id="rId3021" Type="http://schemas.openxmlformats.org/officeDocument/2006/relationships/hyperlink" Target="https://twitter.com/onehippo" TargetMode="External"/><Relationship Id="rId6177" Type="http://schemas.openxmlformats.org/officeDocument/2006/relationships/hyperlink" Target="https://www.facebook.com/LikeAmeyaTech/" TargetMode="External"/><Relationship Id="rId6591" Type="http://schemas.openxmlformats.org/officeDocument/2006/relationships/hyperlink" Target="https://in.linkedin.com/company/sterling-virtual-offices" TargetMode="External"/><Relationship Id="rId7228" Type="http://schemas.openxmlformats.org/officeDocument/2006/relationships/hyperlink" Target="https://www.linkedin.com/company/11206777/" TargetMode="External"/><Relationship Id="rId7642" Type="http://schemas.openxmlformats.org/officeDocument/2006/relationships/hyperlink" Target="http://oyaoya.com/" TargetMode="External"/><Relationship Id="rId2787" Type="http://schemas.openxmlformats.org/officeDocument/2006/relationships/hyperlink" Target="https://twitter.com/HeartbeatAdvent" TargetMode="External"/><Relationship Id="rId3838" Type="http://schemas.openxmlformats.org/officeDocument/2006/relationships/hyperlink" Target="http://www.outsurance.co.za/" TargetMode="External"/><Relationship Id="rId5193" Type="http://schemas.openxmlformats.org/officeDocument/2006/relationships/hyperlink" Target="https://linkedin.com/company/expandcart" TargetMode="External"/><Relationship Id="rId6244" Type="http://schemas.openxmlformats.org/officeDocument/2006/relationships/hyperlink" Target="https://twitter.com/fsdafrica" TargetMode="External"/><Relationship Id="rId759" Type="http://schemas.openxmlformats.org/officeDocument/2006/relationships/hyperlink" Target="https://www.linkedin.com/company/hotelonline/" TargetMode="External"/><Relationship Id="rId1389" Type="http://schemas.openxmlformats.org/officeDocument/2006/relationships/hyperlink" Target="http://faceboo.com/roqqupay" TargetMode="External"/><Relationship Id="rId5260" Type="http://schemas.openxmlformats.org/officeDocument/2006/relationships/hyperlink" Target="https://www.facebook.com/Tagaddod/" TargetMode="External"/><Relationship Id="rId6311" Type="http://schemas.openxmlformats.org/officeDocument/2006/relationships/hyperlink" Target="https://www.linkedin.com/company/ona-io/" TargetMode="External"/><Relationship Id="rId2854" Type="http://schemas.openxmlformats.org/officeDocument/2006/relationships/hyperlink" Target="https://www.linkedin.com/company/geopay-inc-/about/" TargetMode="External"/><Relationship Id="rId3905" Type="http://schemas.openxmlformats.org/officeDocument/2006/relationships/hyperlink" Target="https://twitter.com/pesazetu?lang=en" TargetMode="External"/><Relationship Id="rId8069" Type="http://schemas.openxmlformats.org/officeDocument/2006/relationships/hyperlink" Target="http://www.a2d24.com/" TargetMode="External"/><Relationship Id="rId8483" Type="http://schemas.openxmlformats.org/officeDocument/2006/relationships/hyperlink" Target="https://www.smartprac.com/" TargetMode="External"/><Relationship Id="rId95" Type="http://schemas.openxmlformats.org/officeDocument/2006/relationships/hyperlink" Target="https://www.boomplaymusic.com/" TargetMode="External"/><Relationship Id="rId826" Type="http://schemas.openxmlformats.org/officeDocument/2006/relationships/hyperlink" Target="http://www.enov8solutions.com/" TargetMode="External"/><Relationship Id="rId1109" Type="http://schemas.openxmlformats.org/officeDocument/2006/relationships/hyperlink" Target="https://www.linkedin.com/company/yenepay-com/" TargetMode="External"/><Relationship Id="rId1456" Type="http://schemas.openxmlformats.org/officeDocument/2006/relationships/hyperlink" Target="https://newdigit.xigma.org/" TargetMode="External"/><Relationship Id="rId1870" Type="http://schemas.openxmlformats.org/officeDocument/2006/relationships/hyperlink" Target="https://www.facebook.com/extramileafrica" TargetMode="External"/><Relationship Id="rId2507" Type="http://schemas.openxmlformats.org/officeDocument/2006/relationships/hyperlink" Target="http://fawry.com/" TargetMode="External"/><Relationship Id="rId2921" Type="http://schemas.openxmlformats.org/officeDocument/2006/relationships/hyperlink" Target="https://www.facebook.com/GlobalEnergyGroup/" TargetMode="External"/><Relationship Id="rId7085" Type="http://schemas.openxmlformats.org/officeDocument/2006/relationships/hyperlink" Target="https://www.facebook.com/rushingtap/" TargetMode="External"/><Relationship Id="rId8136" Type="http://schemas.openxmlformats.org/officeDocument/2006/relationships/hyperlink" Target="https://www.neuralsense.com/" TargetMode="External"/><Relationship Id="rId1523" Type="http://schemas.openxmlformats.org/officeDocument/2006/relationships/hyperlink" Target="https://twitter.com/anamehani?lang=en" TargetMode="External"/><Relationship Id="rId4679" Type="http://schemas.openxmlformats.org/officeDocument/2006/relationships/hyperlink" Target="https://vizibiliti-insight.co.za/" TargetMode="External"/><Relationship Id="rId8550" Type="http://schemas.openxmlformats.org/officeDocument/2006/relationships/hyperlink" Target="https://www.facebook.com/darkiepages/" TargetMode="External"/><Relationship Id="rId3695" Type="http://schemas.openxmlformats.org/officeDocument/2006/relationships/hyperlink" Target="https://twitter.com/NairaEx" TargetMode="External"/><Relationship Id="rId4746" Type="http://schemas.openxmlformats.org/officeDocument/2006/relationships/hyperlink" Target="https://www.wecashup.com/" TargetMode="External"/><Relationship Id="rId7152" Type="http://schemas.openxmlformats.org/officeDocument/2006/relationships/hyperlink" Target="http://www.twitter.com/reimnet" TargetMode="External"/><Relationship Id="rId8203" Type="http://schemas.openxmlformats.org/officeDocument/2006/relationships/hyperlink" Target="http://shiftone.co.za/" TargetMode="External"/><Relationship Id="rId2297" Type="http://schemas.openxmlformats.org/officeDocument/2006/relationships/hyperlink" Target="https://cloudshiftgroup.com/" TargetMode="External"/><Relationship Id="rId3348" Type="http://schemas.openxmlformats.org/officeDocument/2006/relationships/hyperlink" Target="https://www.schoolap.com/" TargetMode="External"/><Relationship Id="rId3762" Type="http://schemas.openxmlformats.org/officeDocument/2006/relationships/hyperlink" Target="https://www.linkedin.com/company/old-school-group" TargetMode="External"/><Relationship Id="rId4813" Type="http://schemas.openxmlformats.org/officeDocument/2006/relationships/hyperlink" Target="http://www.facebook.com/wumdrop" TargetMode="External"/><Relationship Id="rId7969" Type="http://schemas.openxmlformats.org/officeDocument/2006/relationships/hyperlink" Target="https://www.facebook.com/fitkeySA" TargetMode="External"/><Relationship Id="rId269" Type="http://schemas.openxmlformats.org/officeDocument/2006/relationships/hyperlink" Target="https://www.naked.insure/" TargetMode="External"/><Relationship Id="rId683" Type="http://schemas.openxmlformats.org/officeDocument/2006/relationships/hyperlink" Target="https://twitter.com/RxAll_Inc" TargetMode="External"/><Relationship Id="rId2364" Type="http://schemas.openxmlformats.org/officeDocument/2006/relationships/hyperlink" Target="https://twitter.com/dabchy_com?lang=en" TargetMode="External"/><Relationship Id="rId3415" Type="http://schemas.openxmlformats.org/officeDocument/2006/relationships/hyperlink" Target="http://livestockwealth.com/" TargetMode="External"/><Relationship Id="rId336" Type="http://schemas.openxmlformats.org/officeDocument/2006/relationships/hyperlink" Target="https://twitter.com/chipper_cash" TargetMode="External"/><Relationship Id="rId1380" Type="http://schemas.openxmlformats.org/officeDocument/2006/relationships/hyperlink" Target="https://www.facebook.com/MediCo-Plus-160518621284281/" TargetMode="External"/><Relationship Id="rId2017" Type="http://schemas.openxmlformats.org/officeDocument/2006/relationships/hyperlink" Target="https://www.facebook.com/zaionite/" TargetMode="External"/><Relationship Id="rId5587" Type="http://schemas.openxmlformats.org/officeDocument/2006/relationships/hyperlink" Target="https://www.linkedin.com/company/kingscel/" TargetMode="External"/><Relationship Id="rId6985" Type="http://schemas.openxmlformats.org/officeDocument/2006/relationships/hyperlink" Target="https://www.twitter.com/nugitech" TargetMode="External"/><Relationship Id="rId403" Type="http://schemas.openxmlformats.org/officeDocument/2006/relationships/hyperlink" Target="https://www.elmenus.com/" TargetMode="External"/><Relationship Id="rId750" Type="http://schemas.openxmlformats.org/officeDocument/2006/relationships/hyperlink" Target="http://talentbase.ng/" TargetMode="External"/><Relationship Id="rId1033" Type="http://schemas.openxmlformats.org/officeDocument/2006/relationships/hyperlink" Target="https://www.facebook.com/jumenihq/" TargetMode="External"/><Relationship Id="rId2431" Type="http://schemas.openxmlformats.org/officeDocument/2006/relationships/hyperlink" Target="https://twitter.com/_dataprophet" TargetMode="External"/><Relationship Id="rId4189" Type="http://schemas.openxmlformats.org/officeDocument/2006/relationships/hyperlink" Target="https://sela-labs.co/" TargetMode="External"/><Relationship Id="rId6638" Type="http://schemas.openxmlformats.org/officeDocument/2006/relationships/hyperlink" Target="http://twitter.com/maliyogames" TargetMode="External"/><Relationship Id="rId8060" Type="http://schemas.openxmlformats.org/officeDocument/2006/relationships/hyperlink" Target="https://www.facebook.com/ukheshe/" TargetMode="External"/><Relationship Id="rId5654" Type="http://schemas.openxmlformats.org/officeDocument/2006/relationships/hyperlink" Target="https://www.twitter.com/airklip" TargetMode="External"/><Relationship Id="rId6705" Type="http://schemas.openxmlformats.org/officeDocument/2006/relationships/hyperlink" Target="http://twitter.com/KuluyaGames" TargetMode="External"/><Relationship Id="rId1100" Type="http://schemas.openxmlformats.org/officeDocument/2006/relationships/hyperlink" Target="https://www.facebook.com/vulamobile" TargetMode="External"/><Relationship Id="rId4256" Type="http://schemas.openxmlformats.org/officeDocument/2006/relationships/hyperlink" Target="https://www.facebook.com/SliideAirtime" TargetMode="External"/><Relationship Id="rId4670" Type="http://schemas.openxmlformats.org/officeDocument/2006/relationships/hyperlink" Target="https://twitter.com/VipimoIO" TargetMode="External"/><Relationship Id="rId5307" Type="http://schemas.openxmlformats.org/officeDocument/2006/relationships/hyperlink" Target="http://www.shipnbag.com/" TargetMode="External"/><Relationship Id="rId5721" Type="http://schemas.openxmlformats.org/officeDocument/2006/relationships/hyperlink" Target="https://angazaelimu.com/" TargetMode="External"/><Relationship Id="rId8877" Type="http://schemas.openxmlformats.org/officeDocument/2006/relationships/hyperlink" Target="https://www.linkedin.com/in/rok-studios-b77803116/?originalSubdomain=ng" TargetMode="External"/><Relationship Id="rId1917" Type="http://schemas.openxmlformats.org/officeDocument/2006/relationships/hyperlink" Target="https://www.facebook.com/align.la" TargetMode="External"/><Relationship Id="rId3272" Type="http://schemas.openxmlformats.org/officeDocument/2006/relationships/hyperlink" Target="https://twitter.com/kilimo_fresh" TargetMode="External"/><Relationship Id="rId4323" Type="http://schemas.openxmlformats.org/officeDocument/2006/relationships/hyperlink" Target="https://www.facebook.com/paywithspare" TargetMode="External"/><Relationship Id="rId7479" Type="http://schemas.openxmlformats.org/officeDocument/2006/relationships/hyperlink" Target="https://www.facebook.com/gidimediacity/" TargetMode="External"/><Relationship Id="rId7893" Type="http://schemas.openxmlformats.org/officeDocument/2006/relationships/hyperlink" Target="https://fincheck.co.za/" TargetMode="External"/><Relationship Id="rId8944" Type="http://schemas.openxmlformats.org/officeDocument/2006/relationships/hyperlink" Target="https://www.facebook.com/agrinfotz" TargetMode="External"/><Relationship Id="rId193" Type="http://schemas.openxmlformats.org/officeDocument/2006/relationships/hyperlink" Target="https://www.facebook.com/WhereIsMyTransport" TargetMode="External"/><Relationship Id="rId6495" Type="http://schemas.openxmlformats.org/officeDocument/2006/relationships/hyperlink" Target="https://twitter.com/kiakia_co" TargetMode="External"/><Relationship Id="rId7546" Type="http://schemas.openxmlformats.org/officeDocument/2006/relationships/hyperlink" Target="https://www.cablax.com/" TargetMode="External"/><Relationship Id="rId260" Type="http://schemas.openxmlformats.org/officeDocument/2006/relationships/hyperlink" Target="https://www.facebook.com/SnaptADC/" TargetMode="External"/><Relationship Id="rId5097" Type="http://schemas.openxmlformats.org/officeDocument/2006/relationships/hyperlink" Target="https://www.linkedin.com/company/akelni-%D8%A3%D9%83%D9%84%D9%86%D9%8A" TargetMode="External"/><Relationship Id="rId6148" Type="http://schemas.openxmlformats.org/officeDocument/2006/relationships/hyperlink" Target="http://www.facebook.com/fleekbookfashion" TargetMode="External"/><Relationship Id="rId7960" Type="http://schemas.openxmlformats.org/officeDocument/2006/relationships/hyperlink" Target="https://twitter.com/3X4Genetics" TargetMode="External"/><Relationship Id="rId5164" Type="http://schemas.openxmlformats.org/officeDocument/2006/relationships/hyperlink" Target="https://twitter.com/al3abmizo" TargetMode="External"/><Relationship Id="rId6215" Type="http://schemas.openxmlformats.org/officeDocument/2006/relationships/hyperlink" Target="https://twitter.com/countryside_ke" TargetMode="External"/><Relationship Id="rId6562" Type="http://schemas.openxmlformats.org/officeDocument/2006/relationships/hyperlink" Target="https://www.linkedin.com/company-beta/10163029/" TargetMode="External"/><Relationship Id="rId7613" Type="http://schemas.openxmlformats.org/officeDocument/2006/relationships/hyperlink" Target="https://www.facebook.com/artisanOga/" TargetMode="External"/><Relationship Id="rId2758" Type="http://schemas.openxmlformats.org/officeDocument/2006/relationships/hyperlink" Target="https://farmerline.co/" TargetMode="External"/><Relationship Id="rId3809" Type="http://schemas.openxmlformats.org/officeDocument/2006/relationships/hyperlink" Target="https://www.facebook.com/oride.ng/" TargetMode="External"/><Relationship Id="rId1774" Type="http://schemas.openxmlformats.org/officeDocument/2006/relationships/hyperlink" Target="http://casky.io/uk" TargetMode="External"/><Relationship Id="rId2825" Type="http://schemas.openxmlformats.org/officeDocument/2006/relationships/hyperlink" Target="https://twitter.com/infiuss?lang=en" TargetMode="External"/><Relationship Id="rId4180" Type="http://schemas.openxmlformats.org/officeDocument/2006/relationships/hyperlink" Target="http://securesys.net/" TargetMode="External"/><Relationship Id="rId5231" Type="http://schemas.openxmlformats.org/officeDocument/2006/relationships/hyperlink" Target="http://tomatiki.com/" TargetMode="External"/><Relationship Id="rId8387" Type="http://schemas.openxmlformats.org/officeDocument/2006/relationships/hyperlink" Target="https://www.linkedin.com/company/10289352/" TargetMode="External"/><Relationship Id="rId66" Type="http://schemas.openxmlformats.org/officeDocument/2006/relationships/hyperlink" Target="https://www.facebook.com/oneafricamedia" TargetMode="External"/><Relationship Id="rId1427" Type="http://schemas.openxmlformats.org/officeDocument/2006/relationships/hyperlink" Target="https://www.facebook.com/spicyautong/" TargetMode="External"/><Relationship Id="rId1841" Type="http://schemas.openxmlformats.org/officeDocument/2006/relationships/hyperlink" Target="https://twitter.com/getbusha" TargetMode="External"/><Relationship Id="rId4997" Type="http://schemas.openxmlformats.org/officeDocument/2006/relationships/hyperlink" Target="https://www.dimensions-eg.com/" TargetMode="External"/><Relationship Id="rId8454" Type="http://schemas.openxmlformats.org/officeDocument/2006/relationships/hyperlink" Target="https://twitter.com/iafrikan" TargetMode="External"/><Relationship Id="rId3599" Type="http://schemas.openxmlformats.org/officeDocument/2006/relationships/hyperlink" Target="https://www.linkedin.com/company/mobius-motors/" TargetMode="External"/><Relationship Id="rId7056" Type="http://schemas.openxmlformats.org/officeDocument/2006/relationships/hyperlink" Target="https://www.facebook.com/gibadi" TargetMode="External"/><Relationship Id="rId7470" Type="http://schemas.openxmlformats.org/officeDocument/2006/relationships/hyperlink" Target="https://twitter.com/ritan360" TargetMode="External"/><Relationship Id="rId8107" Type="http://schemas.openxmlformats.org/officeDocument/2006/relationships/hyperlink" Target="https://www.linkedin.com/company/paix/" TargetMode="External"/><Relationship Id="rId8521" Type="http://schemas.openxmlformats.org/officeDocument/2006/relationships/hyperlink" Target="https://www.linkedin.com/company/do-digital-academy/" TargetMode="External"/><Relationship Id="rId3666" Type="http://schemas.openxmlformats.org/officeDocument/2006/relationships/hyperlink" Target="https://www.facebook.com/mvendr" TargetMode="External"/><Relationship Id="rId6072" Type="http://schemas.openxmlformats.org/officeDocument/2006/relationships/hyperlink" Target="https://twitter.com/bhubafrica" TargetMode="External"/><Relationship Id="rId7123" Type="http://schemas.openxmlformats.org/officeDocument/2006/relationships/hyperlink" Target="http://www.facebook.com/acadarinnovations" TargetMode="External"/><Relationship Id="rId587" Type="http://schemas.openxmlformats.org/officeDocument/2006/relationships/hyperlink" Target="https://www.linkedin.com/company/one-credit-limited/about/" TargetMode="External"/><Relationship Id="rId2268" Type="http://schemas.openxmlformats.org/officeDocument/2006/relationships/hyperlink" Target="https://www.linkedin.com/company/congobusinessnetwork/about/" TargetMode="External"/><Relationship Id="rId3319" Type="http://schemas.openxmlformats.org/officeDocument/2006/relationships/hyperlink" Target="https://twitter.com/kudos_africa?lang=en" TargetMode="External"/><Relationship Id="rId4717" Type="http://schemas.openxmlformats.org/officeDocument/2006/relationships/hyperlink" Target="https://www.linkedin.com/company/waracake/about/" TargetMode="External"/><Relationship Id="rId2682" Type="http://schemas.openxmlformats.org/officeDocument/2006/relationships/hyperlink" Target="http://grbima.com/" TargetMode="External"/><Relationship Id="rId3733" Type="http://schemas.openxmlformats.org/officeDocument/2006/relationships/hyperlink" Target="http://www.numida.co/" TargetMode="External"/><Relationship Id="rId6889" Type="http://schemas.openxmlformats.org/officeDocument/2006/relationships/hyperlink" Target="http://www.facebook.com/truppr01" TargetMode="External"/><Relationship Id="rId654" Type="http://schemas.openxmlformats.org/officeDocument/2006/relationships/hyperlink" Target="https://www.linkedin.com/company/africa-delivery-technologies/about/" TargetMode="External"/><Relationship Id="rId1284" Type="http://schemas.openxmlformats.org/officeDocument/2006/relationships/hyperlink" Target="https://twitter.com/el_zatoona?lang=en" TargetMode="External"/><Relationship Id="rId2335" Type="http://schemas.openxmlformats.org/officeDocument/2006/relationships/hyperlink" Target="https://www.linkedin.com/company/cropcrowd/about/" TargetMode="External"/><Relationship Id="rId3800" Type="http://schemas.openxmlformats.org/officeDocument/2006/relationships/hyperlink" Target="https://www.linkedin.com/company/9247572/" TargetMode="External"/><Relationship Id="rId6956" Type="http://schemas.openxmlformats.org/officeDocument/2006/relationships/hyperlink" Target="https://www.facebook.com/vconnectforbusiness/" TargetMode="External"/><Relationship Id="rId307" Type="http://schemas.openxmlformats.org/officeDocument/2006/relationships/hyperlink" Target="https://thesunexchange.com/" TargetMode="External"/><Relationship Id="rId721" Type="http://schemas.openxmlformats.org/officeDocument/2006/relationships/hyperlink" Target="https://www.facebook.com/vapulus/" TargetMode="External"/><Relationship Id="rId1351" Type="http://schemas.openxmlformats.org/officeDocument/2006/relationships/hyperlink" Target="https://www.linkedin.com/in/holding-digitech-group-ci-9babb2165/" TargetMode="External"/><Relationship Id="rId2402" Type="http://schemas.openxmlformats.org/officeDocument/2006/relationships/hyperlink" Target="https://m.facebook.com/DialADeliveryMauritius/?_ft_=top_level_post_id.512969115745110%3Apage_id.320886578286699%3Apage_insights.%7B%22320886578286699%22%3A%7B%22role%22%3A1%2C%22page_id%22%3A320886578286699%2C%22post_context%22%3A%7B%22story_fbid%22%3A512969115745110%2C%22publish_time%22%3A1513852631%2C%22story_name%22%3A%22EntStatusCreationStory%22%2C%22object_fbtype%22%3A266%7D%2C%22actor_id%22%3A320886578286699%2C%22psn%22%3A%22EntStatusCreationStory%22%2C%22sl%22%3A4%2C%22targets%22%3A%5B%7B%22page_id%22%3A320886578286699%2C%22actor_id%22%3A320886578286699%2C%22role%22%3A1%2C%22post_id%22%3A512969115745110%2C%22share_id%22%3A0%7D%5D%7D%7D&amp;__tn__=C-R" TargetMode="External"/><Relationship Id="rId5558" Type="http://schemas.openxmlformats.org/officeDocument/2006/relationships/hyperlink" Target="http://www.facebook.com/transgovgh" TargetMode="External"/><Relationship Id="rId5972" Type="http://schemas.openxmlformats.org/officeDocument/2006/relationships/hyperlink" Target="http://www.kenyaplex.com/" TargetMode="External"/><Relationship Id="rId6609" Type="http://schemas.openxmlformats.org/officeDocument/2006/relationships/hyperlink" Target="https://twitter.com/projarong?lang=en" TargetMode="External"/><Relationship Id="rId9015" Type="http://schemas.openxmlformats.org/officeDocument/2006/relationships/hyperlink" Target="https://profishgh.com/" TargetMode="External"/><Relationship Id="rId1004" Type="http://schemas.openxmlformats.org/officeDocument/2006/relationships/hyperlink" Target="https://www.linkedin.com/company/paykind/about/" TargetMode="External"/><Relationship Id="rId4574" Type="http://schemas.openxmlformats.org/officeDocument/2006/relationships/hyperlink" Target="https://twitter.com/UjuziKilimo" TargetMode="External"/><Relationship Id="rId5625" Type="http://schemas.openxmlformats.org/officeDocument/2006/relationships/hyperlink" Target="https://www.linkedin.com/company/goodhope-insights/about/" TargetMode="External"/><Relationship Id="rId8031" Type="http://schemas.openxmlformats.org/officeDocument/2006/relationships/hyperlink" Target="https://twitter.com/muzi_tech" TargetMode="External"/><Relationship Id="rId3176" Type="http://schemas.openxmlformats.org/officeDocument/2006/relationships/hyperlink" Target="https://www.linkedin.com/company/investivgroup/about/" TargetMode="External"/><Relationship Id="rId3590" Type="http://schemas.openxmlformats.org/officeDocument/2006/relationships/hyperlink" Target="https://www.linkedin.com/company/modis" TargetMode="External"/><Relationship Id="rId4227" Type="http://schemas.openxmlformats.org/officeDocument/2006/relationships/hyperlink" Target="https://www.linkedin.com/company/simply-.../" TargetMode="External"/><Relationship Id="rId7797" Type="http://schemas.openxmlformats.org/officeDocument/2006/relationships/hyperlink" Target="https://www.brownie-points.co.za/" TargetMode="External"/><Relationship Id="rId2192" Type="http://schemas.openxmlformats.org/officeDocument/2006/relationships/hyperlink" Target="https://www.linkedin.com/company/atikus-insurance/about/" TargetMode="External"/><Relationship Id="rId3243" Type="http://schemas.openxmlformats.org/officeDocument/2006/relationships/hyperlink" Target="https://www.kenai.co.za/" TargetMode="External"/><Relationship Id="rId4641" Type="http://schemas.openxmlformats.org/officeDocument/2006/relationships/hyperlink" Target="https://www.linkedin.com/company/vendex-no1/" TargetMode="External"/><Relationship Id="rId6399" Type="http://schemas.openxmlformats.org/officeDocument/2006/relationships/hyperlink" Target="https://twitter.com/Uhasibu" TargetMode="External"/><Relationship Id="rId8848" Type="http://schemas.openxmlformats.org/officeDocument/2006/relationships/hyperlink" Target="https://twitter.com/care_champ?ref_src=twsrc%5Egoogle%7Ctwcamp%5Eserp%7Ctwgr%5Eauthor" TargetMode="External"/><Relationship Id="rId164" Type="http://schemas.openxmlformats.org/officeDocument/2006/relationships/hyperlink" Target="https://www.max.ng/" TargetMode="External"/><Relationship Id="rId7864" Type="http://schemas.openxmlformats.org/officeDocument/2006/relationships/hyperlink" Target="https://www.digitaltwin.digital/" TargetMode="External"/><Relationship Id="rId8915" Type="http://schemas.openxmlformats.org/officeDocument/2006/relationships/hyperlink" Target="https://www.linkedin.com/company/umbamobile/about/" TargetMode="External"/><Relationship Id="rId3310" Type="http://schemas.openxmlformats.org/officeDocument/2006/relationships/hyperlink" Target="https://www.linkedin.com/company/radmark/about/" TargetMode="External"/><Relationship Id="rId5068" Type="http://schemas.openxmlformats.org/officeDocument/2006/relationships/hyperlink" Target="https://www.facebook.com/assesstm" TargetMode="External"/><Relationship Id="rId6466" Type="http://schemas.openxmlformats.org/officeDocument/2006/relationships/hyperlink" Target="https://www.facebook.com/vistafront/" TargetMode="External"/><Relationship Id="rId6880" Type="http://schemas.openxmlformats.org/officeDocument/2006/relationships/hyperlink" Target="http://iqubebase.com/" TargetMode="External"/><Relationship Id="rId7517" Type="http://schemas.openxmlformats.org/officeDocument/2006/relationships/hyperlink" Target="https://www.facebook.com/kioteservices" TargetMode="External"/><Relationship Id="rId7931" Type="http://schemas.openxmlformats.org/officeDocument/2006/relationships/hyperlink" Target="http://www.snapbill.com/" TargetMode="External"/><Relationship Id="rId231" Type="http://schemas.openxmlformats.org/officeDocument/2006/relationships/hyperlink" Target="https://www.linkedin.com/company/aerobotics/" TargetMode="External"/><Relationship Id="rId5482" Type="http://schemas.openxmlformats.org/officeDocument/2006/relationships/hyperlink" Target="https://twitter.com/QualiTrace" TargetMode="External"/><Relationship Id="rId6119" Type="http://schemas.openxmlformats.org/officeDocument/2006/relationships/hyperlink" Target="http://little.co.ke/" TargetMode="External"/><Relationship Id="rId6533" Type="http://schemas.openxmlformats.org/officeDocument/2006/relationships/hyperlink" Target="http://www.ideacentricglobal.com/" TargetMode="External"/><Relationship Id="rId1678" Type="http://schemas.openxmlformats.org/officeDocument/2006/relationships/hyperlink" Target="https://www.facebook.com/agrikaab" TargetMode="External"/><Relationship Id="rId2729" Type="http://schemas.openxmlformats.org/officeDocument/2006/relationships/hyperlink" Target="http://predictus.io/" TargetMode="External"/><Relationship Id="rId4084" Type="http://schemas.openxmlformats.org/officeDocument/2006/relationships/hyperlink" Target="https://twitter.com/RetailCapitalSA" TargetMode="External"/><Relationship Id="rId5135" Type="http://schemas.openxmlformats.org/officeDocument/2006/relationships/hyperlink" Target="https://www.facebook.com/locname" TargetMode="External"/><Relationship Id="rId6600" Type="http://schemas.openxmlformats.org/officeDocument/2006/relationships/hyperlink" Target="https://www.linkedin.com/company/cheki-com-ng" TargetMode="External"/><Relationship Id="rId4151" Type="http://schemas.openxmlformats.org/officeDocument/2006/relationships/hyperlink" Target="http://www.sav-circuit.com/" TargetMode="External"/><Relationship Id="rId5202" Type="http://schemas.openxmlformats.org/officeDocument/2006/relationships/hyperlink" Target="https://www.twitter.com/unplugged_web" TargetMode="External"/><Relationship Id="rId8358" Type="http://schemas.openxmlformats.org/officeDocument/2006/relationships/hyperlink" Target="http://shandapa.com/" TargetMode="External"/><Relationship Id="rId1745" Type="http://schemas.openxmlformats.org/officeDocument/2006/relationships/hyperlink" Target="https://www.linkedin.com/company/paysap/" TargetMode="External"/><Relationship Id="rId7374" Type="http://schemas.openxmlformats.org/officeDocument/2006/relationships/hyperlink" Target="https://twitter.com/regalnigeria" TargetMode="External"/><Relationship Id="rId8425" Type="http://schemas.openxmlformats.org/officeDocument/2006/relationships/hyperlink" Target="http://www.3dforms.co.za/" TargetMode="External"/><Relationship Id="rId8772" Type="http://schemas.openxmlformats.org/officeDocument/2006/relationships/hyperlink" Target="https://twitter.com/College_SA" TargetMode="External"/><Relationship Id="rId37" Type="http://schemas.openxmlformats.org/officeDocument/2006/relationships/hyperlink" Target="https://www.linkedin.com/company/cellulant/" TargetMode="External"/><Relationship Id="rId1812" Type="http://schemas.openxmlformats.org/officeDocument/2006/relationships/hyperlink" Target="http://asusu.ng/" TargetMode="External"/><Relationship Id="rId4968" Type="http://schemas.openxmlformats.org/officeDocument/2006/relationships/hyperlink" Target="http://elmasna3.com/" TargetMode="External"/><Relationship Id="rId7027" Type="http://schemas.openxmlformats.org/officeDocument/2006/relationships/hyperlink" Target="http://crea8social.com/" TargetMode="External"/><Relationship Id="rId3984" Type="http://schemas.openxmlformats.org/officeDocument/2006/relationships/hyperlink" Target="https://www.linkedin.com/company/predictive-insights/" TargetMode="External"/><Relationship Id="rId6390" Type="http://schemas.openxmlformats.org/officeDocument/2006/relationships/hyperlink" Target="http://www.linkedin.com/company/toto-health" TargetMode="External"/><Relationship Id="rId7441" Type="http://schemas.openxmlformats.org/officeDocument/2006/relationships/hyperlink" Target="http://wifix.ng/" TargetMode="External"/><Relationship Id="rId2586" Type="http://schemas.openxmlformats.org/officeDocument/2006/relationships/hyperlink" Target="https://www.linkedin.com/company/emprego/" TargetMode="External"/><Relationship Id="rId3637" Type="http://schemas.openxmlformats.org/officeDocument/2006/relationships/hyperlink" Target="https://mpedigree.com/" TargetMode="External"/><Relationship Id="rId6043" Type="http://schemas.openxmlformats.org/officeDocument/2006/relationships/hyperlink" Target="https://www.facebook.com/Multi-Link-Group-Limited-206158639461650/" TargetMode="External"/><Relationship Id="rId558" Type="http://schemas.openxmlformats.org/officeDocument/2006/relationships/hyperlink" Target="https://twitter.com/TstmkrsAfrica" TargetMode="External"/><Relationship Id="rId972" Type="http://schemas.openxmlformats.org/officeDocument/2006/relationships/hyperlink" Target="https://afrostream.tv/" TargetMode="External"/><Relationship Id="rId1188" Type="http://schemas.openxmlformats.org/officeDocument/2006/relationships/hyperlink" Target="https://www.facebook.com/nocofio" TargetMode="External"/><Relationship Id="rId2239" Type="http://schemas.openxmlformats.org/officeDocument/2006/relationships/hyperlink" Target="https://www.linkedin.com/company/conor-information-technologies/" TargetMode="External"/><Relationship Id="rId2653" Type="http://schemas.openxmlformats.org/officeDocument/2006/relationships/hyperlink" Target="https://enezaeducation.com/" TargetMode="External"/><Relationship Id="rId3704" Type="http://schemas.openxmlformats.org/officeDocument/2006/relationships/hyperlink" Target="https://www.facebook.com/Payfort" TargetMode="External"/><Relationship Id="rId6110" Type="http://schemas.openxmlformats.org/officeDocument/2006/relationships/hyperlink" Target="https://www.twitter.com/myrideafrica" TargetMode="External"/><Relationship Id="rId625" Type="http://schemas.openxmlformats.org/officeDocument/2006/relationships/hyperlink" Target="http://smartblade.co.za/" TargetMode="External"/><Relationship Id="rId1255" Type="http://schemas.openxmlformats.org/officeDocument/2006/relationships/hyperlink" Target="https://market.isagha.com/" TargetMode="External"/><Relationship Id="rId2306" Type="http://schemas.openxmlformats.org/officeDocument/2006/relationships/hyperlink" Target="https://fr.cotedivoiredrone.com/" TargetMode="External"/><Relationship Id="rId5876" Type="http://schemas.openxmlformats.org/officeDocument/2006/relationships/hyperlink" Target="http://www.shopa.co.ke/" TargetMode="External"/><Relationship Id="rId8282" Type="http://schemas.openxmlformats.org/officeDocument/2006/relationships/hyperlink" Target="https://lepsta.com/" TargetMode="External"/><Relationship Id="rId1322" Type="http://schemas.openxmlformats.org/officeDocument/2006/relationships/hyperlink" Target="https://www.facebook.com/trackyourbuild/" TargetMode="External"/><Relationship Id="rId2720" Type="http://schemas.openxmlformats.org/officeDocument/2006/relationships/hyperlink" Target="https://www.facebook.com/interactivehealthinc" TargetMode="External"/><Relationship Id="rId4478" Type="http://schemas.openxmlformats.org/officeDocument/2006/relationships/hyperlink" Target="https://twitter.com/timbuktu_travel" TargetMode="External"/><Relationship Id="rId5529" Type="http://schemas.openxmlformats.org/officeDocument/2006/relationships/hyperlink" Target="https://www.linkedin.com/company/market-express-ghana" TargetMode="External"/><Relationship Id="rId6927" Type="http://schemas.openxmlformats.org/officeDocument/2006/relationships/hyperlink" Target="https://www.facebook.com/patricia.com.ng" TargetMode="External"/><Relationship Id="rId4892" Type="http://schemas.openxmlformats.org/officeDocument/2006/relationships/hyperlink" Target="https://twitter.com/greenhousekenya?lang=en" TargetMode="External"/><Relationship Id="rId5943" Type="http://schemas.openxmlformats.org/officeDocument/2006/relationships/hyperlink" Target="https://www.facebook.com/JudithandJames" TargetMode="External"/><Relationship Id="rId8002" Type="http://schemas.openxmlformats.org/officeDocument/2006/relationships/hyperlink" Target="https://www.facebook.com/payprop" TargetMode="External"/><Relationship Id="rId2096" Type="http://schemas.openxmlformats.org/officeDocument/2006/relationships/hyperlink" Target="https://zw.linkedin.com/in/bitmari-zim-2158b9119" TargetMode="External"/><Relationship Id="rId3494" Type="http://schemas.openxmlformats.org/officeDocument/2006/relationships/hyperlink" Target="https://twitter.com/marksrate/" TargetMode="External"/><Relationship Id="rId4545" Type="http://schemas.openxmlformats.org/officeDocument/2006/relationships/hyperlink" Target="https://www.tripafrique.com/" TargetMode="External"/><Relationship Id="rId3147" Type="http://schemas.openxmlformats.org/officeDocument/2006/relationships/hyperlink" Target="http://twitter.com/ipsy" TargetMode="External"/><Relationship Id="rId3561" Type="http://schemas.openxmlformats.org/officeDocument/2006/relationships/hyperlink" Target="https://www.linkedin.com/company/nefridsafrica/about/" TargetMode="External"/><Relationship Id="rId4612" Type="http://schemas.openxmlformats.org/officeDocument/2006/relationships/hyperlink" Target="https://www.linkedin.com/company/umbrella-analytics/about/" TargetMode="External"/><Relationship Id="rId7768" Type="http://schemas.openxmlformats.org/officeDocument/2006/relationships/hyperlink" Target="https://www.ryonic.io/" TargetMode="External"/><Relationship Id="rId8819" Type="http://schemas.openxmlformats.org/officeDocument/2006/relationships/hyperlink" Target="http://www.mobicure.biz/" TargetMode="External"/><Relationship Id="rId482" Type="http://schemas.openxmlformats.org/officeDocument/2006/relationships/hyperlink" Target="https://www.coindirect.com/" TargetMode="External"/><Relationship Id="rId2163" Type="http://schemas.openxmlformats.org/officeDocument/2006/relationships/hyperlink" Target="http://www.alethiom.com/" TargetMode="External"/><Relationship Id="rId3214" Type="http://schemas.openxmlformats.org/officeDocument/2006/relationships/hyperlink" Target="https://www.facebook.com/pg/izyshop.co.mz/about/?ref=page_internal" TargetMode="External"/><Relationship Id="rId6784" Type="http://schemas.openxmlformats.org/officeDocument/2006/relationships/hyperlink" Target="http://heels.com.ng/" TargetMode="External"/><Relationship Id="rId7835" Type="http://schemas.openxmlformats.org/officeDocument/2006/relationships/hyperlink" Target="http://twitter.com/superbalist_" TargetMode="External"/><Relationship Id="rId135" Type="http://schemas.openxmlformats.org/officeDocument/2006/relationships/hyperlink" Target="http://www.arnergy.com/" TargetMode="External"/><Relationship Id="rId2230" Type="http://schemas.openxmlformats.org/officeDocument/2006/relationships/hyperlink" Target="https://ennota.com/" TargetMode="External"/><Relationship Id="rId5386" Type="http://schemas.openxmlformats.org/officeDocument/2006/relationships/hyperlink" Target="https://www.linkedin.com/company/edwa-africa-company-limited/" TargetMode="External"/><Relationship Id="rId6437" Type="http://schemas.openxmlformats.org/officeDocument/2006/relationships/hyperlink" Target="https://www.safiriexpress.com/" TargetMode="External"/><Relationship Id="rId202" Type="http://schemas.openxmlformats.org/officeDocument/2006/relationships/hyperlink" Target="https://kudi.ai/" TargetMode="External"/><Relationship Id="rId5039" Type="http://schemas.openxmlformats.org/officeDocument/2006/relationships/hyperlink" Target="https://facebook.com/ibsacademy" TargetMode="External"/><Relationship Id="rId5453" Type="http://schemas.openxmlformats.org/officeDocument/2006/relationships/hyperlink" Target="https://www.facebook.com/afradiohq" TargetMode="External"/><Relationship Id="rId6504" Type="http://schemas.openxmlformats.org/officeDocument/2006/relationships/hyperlink" Target="https://www.linkedin.com/company/9220027/" TargetMode="External"/><Relationship Id="rId6851" Type="http://schemas.openxmlformats.org/officeDocument/2006/relationships/hyperlink" Target="http://middleman.com.ng/" TargetMode="External"/><Relationship Id="rId7902" Type="http://schemas.openxmlformats.org/officeDocument/2006/relationships/hyperlink" Target="http://www.facebook.com/seedsforafrica" TargetMode="External"/><Relationship Id="rId1996" Type="http://schemas.openxmlformats.org/officeDocument/2006/relationships/hyperlink" Target="http://www.ecoslips.com/" TargetMode="External"/><Relationship Id="rId4055" Type="http://schemas.openxmlformats.org/officeDocument/2006/relationships/hyperlink" Target="http://twitter.com/RancardUpdates" TargetMode="External"/><Relationship Id="rId5106" Type="http://schemas.openxmlformats.org/officeDocument/2006/relationships/hyperlink" Target="https://twitter.com/_BotMe" TargetMode="External"/><Relationship Id="rId1649" Type="http://schemas.openxmlformats.org/officeDocument/2006/relationships/hyperlink" Target="https://www.chura.co.ke/" TargetMode="External"/><Relationship Id="rId3071" Type="http://schemas.openxmlformats.org/officeDocument/2006/relationships/hyperlink" Target="https://www.facebook.com/pages/iCow/202595246499773" TargetMode="External"/><Relationship Id="rId5520" Type="http://schemas.openxmlformats.org/officeDocument/2006/relationships/hyperlink" Target="https://facebook.com/pavelongh/" TargetMode="External"/><Relationship Id="rId7278" Type="http://schemas.openxmlformats.org/officeDocument/2006/relationships/hyperlink" Target="https://www.linkedin.com/company/shawsec/" TargetMode="External"/><Relationship Id="rId8676" Type="http://schemas.openxmlformats.org/officeDocument/2006/relationships/hyperlink" Target="https://servio.co.za/" TargetMode="External"/><Relationship Id="rId1716" Type="http://schemas.openxmlformats.org/officeDocument/2006/relationships/hyperlink" Target="http://www.chamapesa.com/" TargetMode="External"/><Relationship Id="rId4122" Type="http://schemas.openxmlformats.org/officeDocument/2006/relationships/hyperlink" Target="http://smart-medicalservices.com/" TargetMode="External"/><Relationship Id="rId7692" Type="http://schemas.openxmlformats.org/officeDocument/2006/relationships/hyperlink" Target="http://www.linkedin.com/company/voice-map" TargetMode="External"/><Relationship Id="rId8329" Type="http://schemas.openxmlformats.org/officeDocument/2006/relationships/hyperlink" Target="https://www.facebook.com/spazapp" TargetMode="External"/><Relationship Id="rId8743" Type="http://schemas.openxmlformats.org/officeDocument/2006/relationships/hyperlink" Target="https://web.facebook.com/chargekotech/" TargetMode="External"/><Relationship Id="rId3888" Type="http://schemas.openxmlformats.org/officeDocument/2006/relationships/hyperlink" Target="https://www.pesapata.com/" TargetMode="External"/><Relationship Id="rId4939" Type="http://schemas.openxmlformats.org/officeDocument/2006/relationships/hyperlink" Target="https://www.facebook.com/egywheelers" TargetMode="External"/><Relationship Id="rId6294" Type="http://schemas.openxmlformats.org/officeDocument/2006/relationships/hyperlink" Target="http://www.niftecs.com/" TargetMode="External"/><Relationship Id="rId7345" Type="http://schemas.openxmlformats.org/officeDocument/2006/relationships/hyperlink" Target="https://glacial-river-37235.herokuapp.com/predict.html" TargetMode="External"/><Relationship Id="rId8810" Type="http://schemas.openxmlformats.org/officeDocument/2006/relationships/hyperlink" Target="https://twitter.com/kesholabs" TargetMode="External"/><Relationship Id="rId6361" Type="http://schemas.openxmlformats.org/officeDocument/2006/relationships/hyperlink" Target="http://www.superfluid.io/" TargetMode="External"/><Relationship Id="rId7412" Type="http://schemas.openxmlformats.org/officeDocument/2006/relationships/hyperlink" Target="https://www.lawstrive.com/" TargetMode="External"/><Relationship Id="rId876" Type="http://schemas.openxmlformats.org/officeDocument/2006/relationships/hyperlink" Target="https://facebook.com/odiggo/" TargetMode="External"/><Relationship Id="rId2557" Type="http://schemas.openxmlformats.org/officeDocument/2006/relationships/hyperlink" Target="https://www.facebook.com/public/Buck-Ai" TargetMode="External"/><Relationship Id="rId3608" Type="http://schemas.openxmlformats.org/officeDocument/2006/relationships/hyperlink" Target="https://www.facebook.com/themokoapp/" TargetMode="External"/><Relationship Id="rId3955" Type="http://schemas.openxmlformats.org/officeDocument/2006/relationships/hyperlink" Target="https://www.linkedin.com/company/podozi/?originalSubdomain=in" TargetMode="External"/><Relationship Id="rId6014" Type="http://schemas.openxmlformats.org/officeDocument/2006/relationships/hyperlink" Target="http://www.maraison.com/" TargetMode="External"/><Relationship Id="rId529" Type="http://schemas.openxmlformats.org/officeDocument/2006/relationships/hyperlink" Target="https://www.facebook.com/HelloSolarInt/" TargetMode="External"/><Relationship Id="rId1159" Type="http://schemas.openxmlformats.org/officeDocument/2006/relationships/hyperlink" Target="https://www.linkedin.com/company/tozzaplus/" TargetMode="External"/><Relationship Id="rId2971" Type="http://schemas.openxmlformats.org/officeDocument/2006/relationships/hyperlink" Target="https://twitter.com/glp_sunking" TargetMode="External"/><Relationship Id="rId5030" Type="http://schemas.openxmlformats.org/officeDocument/2006/relationships/hyperlink" Target="https://www.linkedin.com/company/2621132" TargetMode="External"/><Relationship Id="rId8186" Type="http://schemas.openxmlformats.org/officeDocument/2006/relationships/hyperlink" Target="http://www.facebook.com/wezart.za" TargetMode="External"/><Relationship Id="rId943" Type="http://schemas.openxmlformats.org/officeDocument/2006/relationships/hyperlink" Target="https://twitter.com/Seamless_hr" TargetMode="External"/><Relationship Id="rId1573" Type="http://schemas.openxmlformats.org/officeDocument/2006/relationships/hyperlink" Target="http://aeroshuttergh.com/" TargetMode="External"/><Relationship Id="rId2624" Type="http://schemas.openxmlformats.org/officeDocument/2006/relationships/hyperlink" Target="http://www.esaja.com/" TargetMode="External"/><Relationship Id="rId1226" Type="http://schemas.openxmlformats.org/officeDocument/2006/relationships/hyperlink" Target="https://www.facebook.com/swipe2pay/" TargetMode="External"/><Relationship Id="rId1640" Type="http://schemas.openxmlformats.org/officeDocument/2006/relationships/hyperlink" Target="https://www.abacus.co.ke/" TargetMode="External"/><Relationship Id="rId4796" Type="http://schemas.openxmlformats.org/officeDocument/2006/relationships/hyperlink" Target="https://www.linkedin.com/company/wipo---wireless-power/" TargetMode="External"/><Relationship Id="rId5847" Type="http://schemas.openxmlformats.org/officeDocument/2006/relationships/hyperlink" Target="https://twitter.com/goodlifeke" TargetMode="External"/><Relationship Id="rId8253" Type="http://schemas.openxmlformats.org/officeDocument/2006/relationships/hyperlink" Target="http://www.facebook.com/pages/Cape-Town-South-Africa/Clicks2Cust" TargetMode="External"/><Relationship Id="rId3398" Type="http://schemas.openxmlformats.org/officeDocument/2006/relationships/hyperlink" Target="https://www.linkedin.com/company/lipaplus/about/" TargetMode="External"/><Relationship Id="rId4449" Type="http://schemas.openxmlformats.org/officeDocument/2006/relationships/hyperlink" Target="https://www.facebook.com/thegoodtreeapp/" TargetMode="External"/><Relationship Id="rId4863" Type="http://schemas.openxmlformats.org/officeDocument/2006/relationships/hyperlink" Target="https://www.linkedin.com/company/youi-insurance/" TargetMode="External"/><Relationship Id="rId5914" Type="http://schemas.openxmlformats.org/officeDocument/2006/relationships/hyperlink" Target="http://irentlist.com/" TargetMode="External"/><Relationship Id="rId8320" Type="http://schemas.openxmlformats.org/officeDocument/2006/relationships/hyperlink" Target="https://www.linkedin.com/company/tour2-0/" TargetMode="External"/><Relationship Id="rId3465" Type="http://schemas.openxmlformats.org/officeDocument/2006/relationships/hyperlink" Target="http://web.mpaper.co.tz/" TargetMode="External"/><Relationship Id="rId4516" Type="http://schemas.openxmlformats.org/officeDocument/2006/relationships/hyperlink" Target="http://www.totohealth.org/" TargetMode="External"/><Relationship Id="rId386" Type="http://schemas.openxmlformats.org/officeDocument/2006/relationships/hyperlink" Target="http://buzzkitonetwork.com/" TargetMode="External"/><Relationship Id="rId2067" Type="http://schemas.openxmlformats.org/officeDocument/2006/relationships/hyperlink" Target="https://cinnamonclubs.com/" TargetMode="External"/><Relationship Id="rId2481" Type="http://schemas.openxmlformats.org/officeDocument/2006/relationships/hyperlink" Target="https://www.linkedin.com/company/first-access" TargetMode="External"/><Relationship Id="rId3118" Type="http://schemas.openxmlformats.org/officeDocument/2006/relationships/hyperlink" Target="https://www.facebook.com/ikejawireless/" TargetMode="External"/><Relationship Id="rId3532" Type="http://schemas.openxmlformats.org/officeDocument/2006/relationships/hyperlink" Target="https://www.linkedin.com/company/mawingu-networks/" TargetMode="External"/><Relationship Id="rId4930" Type="http://schemas.openxmlformats.org/officeDocument/2006/relationships/hyperlink" Target="https://oggeh.com/" TargetMode="External"/><Relationship Id="rId6688" Type="http://schemas.openxmlformats.org/officeDocument/2006/relationships/hyperlink" Target="http://www.premiumtimesng.com/" TargetMode="External"/><Relationship Id="rId7739" Type="http://schemas.openxmlformats.org/officeDocument/2006/relationships/hyperlink" Target="https://www.linkedin.com/company/eduonesa" TargetMode="External"/><Relationship Id="rId453" Type="http://schemas.openxmlformats.org/officeDocument/2006/relationships/hyperlink" Target="https://twitter.com/omgdigitalhq" TargetMode="External"/><Relationship Id="rId1083" Type="http://schemas.openxmlformats.org/officeDocument/2006/relationships/hyperlink" Target="https://www.linkedin.com/company/myfoodness-pty-ltd/about/" TargetMode="External"/><Relationship Id="rId2134" Type="http://schemas.openxmlformats.org/officeDocument/2006/relationships/hyperlink" Target="http://www.blue-wavemedia.com/" TargetMode="External"/><Relationship Id="rId106" Type="http://schemas.openxmlformats.org/officeDocument/2006/relationships/hyperlink" Target="https://www.facebook.com/YocoZA/" TargetMode="External"/><Relationship Id="rId1150" Type="http://schemas.openxmlformats.org/officeDocument/2006/relationships/hyperlink" Target="http://www.trotrotractor.com/" TargetMode="External"/><Relationship Id="rId5357" Type="http://schemas.openxmlformats.org/officeDocument/2006/relationships/hyperlink" Target="https://bezomoney.com/" TargetMode="External"/><Relationship Id="rId6755" Type="http://schemas.openxmlformats.org/officeDocument/2006/relationships/hyperlink" Target="http://www.plaqad.com/" TargetMode="External"/><Relationship Id="rId7806" Type="http://schemas.openxmlformats.org/officeDocument/2006/relationships/hyperlink" Target="https://www.facebook.com/iKhokha/" TargetMode="External"/><Relationship Id="rId520" Type="http://schemas.openxmlformats.org/officeDocument/2006/relationships/hyperlink" Target="https://twitter.com/LaReinagowns" TargetMode="External"/><Relationship Id="rId2201" Type="http://schemas.openxmlformats.org/officeDocument/2006/relationships/hyperlink" Target="https://biophyto-benin.com/" TargetMode="External"/><Relationship Id="rId5771" Type="http://schemas.openxmlformats.org/officeDocument/2006/relationships/hyperlink" Target="http://closet49.com/" TargetMode="External"/><Relationship Id="rId6408" Type="http://schemas.openxmlformats.org/officeDocument/2006/relationships/hyperlink" Target="https://www.linkedin.com/in/wanda-organic-ltd-6b3212147/" TargetMode="External"/><Relationship Id="rId6822" Type="http://schemas.openxmlformats.org/officeDocument/2006/relationships/hyperlink" Target="http://twitter.com/genii_games" TargetMode="External"/><Relationship Id="rId1967" Type="http://schemas.openxmlformats.org/officeDocument/2006/relationships/hyperlink" Target="https://bridgebooks.co.za/" TargetMode="External"/><Relationship Id="rId4373" Type="http://schemas.openxmlformats.org/officeDocument/2006/relationships/hyperlink" Target="http://sudpay.com/" TargetMode="External"/><Relationship Id="rId5424" Type="http://schemas.openxmlformats.org/officeDocument/2006/relationships/hyperlink" Target="http://mydopecard.com/" TargetMode="External"/><Relationship Id="rId8994" Type="http://schemas.openxmlformats.org/officeDocument/2006/relationships/hyperlink" Target="https://twitter.com/twekobe_com" TargetMode="External"/><Relationship Id="rId4026" Type="http://schemas.openxmlformats.org/officeDocument/2006/relationships/hyperlink" Target="https://www.linkedin.com/company/quanode/" TargetMode="External"/><Relationship Id="rId4440" Type="http://schemas.openxmlformats.org/officeDocument/2006/relationships/hyperlink" Target="https://www.facebook.com/TEN-Senses-Africa-LTD-910287282439544/" TargetMode="External"/><Relationship Id="rId7596" Type="http://schemas.openxmlformats.org/officeDocument/2006/relationships/hyperlink" Target="http://mypartmart.com.ng/" TargetMode="External"/><Relationship Id="rId8647" Type="http://schemas.openxmlformats.org/officeDocument/2006/relationships/hyperlink" Target="https://www.facebook.com/pg/legalconnectionZA/" TargetMode="External"/><Relationship Id="rId3042" Type="http://schemas.openxmlformats.org/officeDocument/2006/relationships/hyperlink" Target="https://www.facebook.com/heartbeatadventures/" TargetMode="External"/><Relationship Id="rId6198" Type="http://schemas.openxmlformats.org/officeDocument/2006/relationships/hyperlink" Target="https://www.linkedin.com/company/cancer-care-kenya-nairobi-the-mp-shah-hospitals-/people/" TargetMode="External"/><Relationship Id="rId7249" Type="http://schemas.openxmlformats.org/officeDocument/2006/relationships/hyperlink" Target="https://www.facebook.com/TechSuplex" TargetMode="External"/><Relationship Id="rId7663" Type="http://schemas.openxmlformats.org/officeDocument/2006/relationships/hyperlink" Target="https://www.twitter.com/websmartng" TargetMode="External"/><Relationship Id="rId8714" Type="http://schemas.openxmlformats.org/officeDocument/2006/relationships/hyperlink" Target="https://www.koaladesign.co.za/" TargetMode="External"/><Relationship Id="rId6265" Type="http://schemas.openxmlformats.org/officeDocument/2006/relationships/hyperlink" Target="http://www.kejamove.com/" TargetMode="External"/><Relationship Id="rId7316" Type="http://schemas.openxmlformats.org/officeDocument/2006/relationships/hyperlink" Target="https://chigisoft.com/" TargetMode="External"/><Relationship Id="rId3859" Type="http://schemas.openxmlformats.org/officeDocument/2006/relationships/hyperlink" Target="http://twitter.com/sayachat" TargetMode="External"/><Relationship Id="rId5281" Type="http://schemas.openxmlformats.org/officeDocument/2006/relationships/hyperlink" Target="https://www.linkedin.com/company-beta/9412695/" TargetMode="External"/><Relationship Id="rId7730" Type="http://schemas.openxmlformats.org/officeDocument/2006/relationships/hyperlink" Target="https://linkedin.com/company/momsays" TargetMode="External"/><Relationship Id="rId2875" Type="http://schemas.openxmlformats.org/officeDocument/2006/relationships/hyperlink" Target="https://twitter.com/gloo_ng" TargetMode="External"/><Relationship Id="rId3926" Type="http://schemas.openxmlformats.org/officeDocument/2006/relationships/hyperlink" Target="https://twitter.com/projectubu" TargetMode="External"/><Relationship Id="rId6332" Type="http://schemas.openxmlformats.org/officeDocument/2006/relationships/hyperlink" Target="https://www.twitter.com/pesabazaar" TargetMode="External"/><Relationship Id="rId847" Type="http://schemas.openxmlformats.org/officeDocument/2006/relationships/hyperlink" Target="https://twitter.com/HitchHikerApp" TargetMode="External"/><Relationship Id="rId1477" Type="http://schemas.openxmlformats.org/officeDocument/2006/relationships/hyperlink" Target="https://www.linkedin.com/company/agro-tech-farm/" TargetMode="External"/><Relationship Id="rId1891" Type="http://schemas.openxmlformats.org/officeDocument/2006/relationships/hyperlink" Target="http://twitter.com/SOLO_Phone" TargetMode="External"/><Relationship Id="rId2528" Type="http://schemas.openxmlformats.org/officeDocument/2006/relationships/hyperlink" Target="http://www.eclecticbars.co.uk/" TargetMode="External"/><Relationship Id="rId2942" Type="http://schemas.openxmlformats.org/officeDocument/2006/relationships/hyperlink" Target="https://www.facebook.com/grohydroptyltd/?ref=py_c" TargetMode="External"/><Relationship Id="rId914" Type="http://schemas.openxmlformats.org/officeDocument/2006/relationships/hyperlink" Target="https://www.facebook.com/thewalletng/" TargetMode="External"/><Relationship Id="rId1544" Type="http://schemas.openxmlformats.org/officeDocument/2006/relationships/hyperlink" Target="https://www.linkedin.com/company/baramodaeg/about/" TargetMode="External"/><Relationship Id="rId5001" Type="http://schemas.openxmlformats.org/officeDocument/2006/relationships/hyperlink" Target="http://apt-9.com/" TargetMode="External"/><Relationship Id="rId8157" Type="http://schemas.openxmlformats.org/officeDocument/2006/relationships/hyperlink" Target="https://twitter.com/ordercloud" TargetMode="External"/><Relationship Id="rId8571" Type="http://schemas.openxmlformats.org/officeDocument/2006/relationships/hyperlink" Target="https://twitter.com/lularent" TargetMode="External"/><Relationship Id="rId1611" Type="http://schemas.openxmlformats.org/officeDocument/2006/relationships/hyperlink" Target="https://truckrtech.com/" TargetMode="External"/><Relationship Id="rId4767" Type="http://schemas.openxmlformats.org/officeDocument/2006/relationships/hyperlink" Target="https://www.facebook.com/Wutiko?_rdc=2&amp;_rdr" TargetMode="External"/><Relationship Id="rId5818" Type="http://schemas.openxmlformats.org/officeDocument/2006/relationships/hyperlink" Target="https://www.facebook.com/EastAfricaHiTechSolutions/" TargetMode="External"/><Relationship Id="rId7173" Type="http://schemas.openxmlformats.org/officeDocument/2006/relationships/hyperlink" Target="https://twitter.com/brangenius" TargetMode="External"/><Relationship Id="rId8224" Type="http://schemas.openxmlformats.org/officeDocument/2006/relationships/hyperlink" Target="https://www.aerovision-sa.com/" TargetMode="External"/><Relationship Id="rId3369" Type="http://schemas.openxmlformats.org/officeDocument/2006/relationships/hyperlink" Target="https://twitter.com/LifiLed" TargetMode="External"/><Relationship Id="rId7240" Type="http://schemas.openxmlformats.org/officeDocument/2006/relationships/hyperlink" Target="http://www.swishideas.com/" TargetMode="External"/><Relationship Id="rId2385" Type="http://schemas.openxmlformats.org/officeDocument/2006/relationships/hyperlink" Target="https://www.facebook.com/dawatike/" TargetMode="External"/><Relationship Id="rId3783" Type="http://schemas.openxmlformats.org/officeDocument/2006/relationships/hyperlink" Target="https://ongair.im/" TargetMode="External"/><Relationship Id="rId4834" Type="http://schemas.openxmlformats.org/officeDocument/2006/relationships/hyperlink" Target="http://www.zebracabs.co.za/" TargetMode="External"/><Relationship Id="rId357" Type="http://schemas.openxmlformats.org/officeDocument/2006/relationships/hyperlink" Target="https://www.linkedin.com/company/elves/" TargetMode="External"/><Relationship Id="rId2038" Type="http://schemas.openxmlformats.org/officeDocument/2006/relationships/hyperlink" Target="https://twitter.com/mtabeapp" TargetMode="External"/><Relationship Id="rId3436" Type="http://schemas.openxmlformats.org/officeDocument/2006/relationships/hyperlink" Target="https://www.linkedin.com/company/raven-m-pepea-limited/about/" TargetMode="External"/><Relationship Id="rId3850" Type="http://schemas.openxmlformats.org/officeDocument/2006/relationships/hyperlink" Target="https://www.linkedin.com/company/paps/" TargetMode="External"/><Relationship Id="rId4901" Type="http://schemas.openxmlformats.org/officeDocument/2006/relationships/hyperlink" Target="http://www.theziplineapp.com/" TargetMode="External"/><Relationship Id="rId771" Type="http://schemas.openxmlformats.org/officeDocument/2006/relationships/hyperlink" Target="https://www.linkedin.com/company/mumm/" TargetMode="External"/><Relationship Id="rId2452" Type="http://schemas.openxmlformats.org/officeDocument/2006/relationships/hyperlink" Target="http://www.facebook.com/drinks.ng" TargetMode="External"/><Relationship Id="rId3503" Type="http://schemas.openxmlformats.org/officeDocument/2006/relationships/hyperlink" Target="https://www.facebook.com/masry.market.website/" TargetMode="External"/><Relationship Id="rId6659" Type="http://schemas.openxmlformats.org/officeDocument/2006/relationships/hyperlink" Target="http://www.linkedin.com/company/novadge" TargetMode="External"/><Relationship Id="rId424" Type="http://schemas.openxmlformats.org/officeDocument/2006/relationships/hyperlink" Target="https://www.facebook.com/www.sky.garden/" TargetMode="External"/><Relationship Id="rId1054" Type="http://schemas.openxmlformats.org/officeDocument/2006/relationships/hyperlink" Target="https://www.linkedin.com/company/talklift/" TargetMode="External"/><Relationship Id="rId2105" Type="http://schemas.openxmlformats.org/officeDocument/2006/relationships/hyperlink" Target="http://twitter.com/claimsync" TargetMode="External"/><Relationship Id="rId5675" Type="http://schemas.openxmlformats.org/officeDocument/2006/relationships/hyperlink" Target="https://www.linkedin.com/company/africa-health-business-symposium/" TargetMode="External"/><Relationship Id="rId6726" Type="http://schemas.openxmlformats.org/officeDocument/2006/relationships/hyperlink" Target="https://in.linkedin.com/company/netplus-advisory" TargetMode="External"/><Relationship Id="rId8081" Type="http://schemas.openxmlformats.org/officeDocument/2006/relationships/hyperlink" Target="https://twitter.com/flow_software" TargetMode="External"/><Relationship Id="rId1121" Type="http://schemas.openxmlformats.org/officeDocument/2006/relationships/hyperlink" Target="https://www.facebook.com/pg/EESTATESAPP/posts/" TargetMode="External"/><Relationship Id="rId4277" Type="http://schemas.openxmlformats.org/officeDocument/2006/relationships/hyperlink" Target="https://www.linkedin.com/company/snodetechnologies/" TargetMode="External"/><Relationship Id="rId4691" Type="http://schemas.openxmlformats.org/officeDocument/2006/relationships/hyperlink" Target="https://www.facebook.com/Voyajinc" TargetMode="External"/><Relationship Id="rId5328" Type="http://schemas.openxmlformats.org/officeDocument/2006/relationships/hyperlink" Target="https://www.facebook.com/intcorecompany" TargetMode="External"/><Relationship Id="rId5742" Type="http://schemas.openxmlformats.org/officeDocument/2006/relationships/hyperlink" Target="https://www.linkedin.com/company/brightermonday-com?trk=company_logo" TargetMode="External"/><Relationship Id="rId8898" Type="http://schemas.openxmlformats.org/officeDocument/2006/relationships/hyperlink" Target="http://www.dopay.com/" TargetMode="External"/><Relationship Id="rId3293" Type="http://schemas.openxmlformats.org/officeDocument/2006/relationships/hyperlink" Target="http://www.kuendadigital.com/" TargetMode="External"/><Relationship Id="rId4344" Type="http://schemas.openxmlformats.org/officeDocument/2006/relationships/hyperlink" Target="https://www.linkedin.com/company/sunculture-kenya-limited/about/" TargetMode="External"/><Relationship Id="rId1938" Type="http://schemas.openxmlformats.org/officeDocument/2006/relationships/hyperlink" Target="https://airbuy.africa/" TargetMode="External"/><Relationship Id="rId3360" Type="http://schemas.openxmlformats.org/officeDocument/2006/relationships/hyperlink" Target="https://www.linkedin.com/company/last-mile-for-bop/about/" TargetMode="External"/><Relationship Id="rId7567" Type="http://schemas.openxmlformats.org/officeDocument/2006/relationships/hyperlink" Target="http://www.ndidiaa.com/" TargetMode="External"/><Relationship Id="rId8965" Type="http://schemas.openxmlformats.org/officeDocument/2006/relationships/hyperlink" Target="https://www.gladepay.com/" TargetMode="External"/><Relationship Id="rId281" Type="http://schemas.openxmlformats.org/officeDocument/2006/relationships/hyperlink" Target="https://www.linkedin.com/company/ace_africacourierexpress/" TargetMode="External"/><Relationship Id="rId3013" Type="http://schemas.openxmlformats.org/officeDocument/2006/relationships/hyperlink" Target="https://twitter.com/hailer_taxi" TargetMode="External"/><Relationship Id="rId4411" Type="http://schemas.openxmlformats.org/officeDocument/2006/relationships/hyperlink" Target="https://taskmoby.com/" TargetMode="External"/><Relationship Id="rId6169" Type="http://schemas.openxmlformats.org/officeDocument/2006/relationships/hyperlink" Target="http://twitter.com/AfricaAssets" TargetMode="External"/><Relationship Id="rId7981" Type="http://schemas.openxmlformats.org/officeDocument/2006/relationships/hyperlink" Target="http://www.petheaven.co.za/" TargetMode="External"/><Relationship Id="rId8618" Type="http://schemas.openxmlformats.org/officeDocument/2006/relationships/hyperlink" Target="https://twitter.com/pharmaltx" TargetMode="External"/><Relationship Id="rId6583" Type="http://schemas.openxmlformats.org/officeDocument/2006/relationships/hyperlink" Target="http://twitter.com/mymusicng" TargetMode="External"/><Relationship Id="rId7634" Type="http://schemas.openxmlformats.org/officeDocument/2006/relationships/hyperlink" Target="http://www.prodigy.com.ng/" TargetMode="External"/><Relationship Id="rId2779" Type="http://schemas.openxmlformats.org/officeDocument/2006/relationships/hyperlink" Target="http://flippfly.com/" TargetMode="External"/><Relationship Id="rId5185" Type="http://schemas.openxmlformats.org/officeDocument/2006/relationships/hyperlink" Target="http://www.jobzella.com/" TargetMode="External"/><Relationship Id="rId6236" Type="http://schemas.openxmlformats.org/officeDocument/2006/relationships/hyperlink" Target="https://www.twitter.com/essen_ke" TargetMode="External"/><Relationship Id="rId6650" Type="http://schemas.openxmlformats.org/officeDocument/2006/relationships/hyperlink" Target="https://www.facebook.com/RubiQube" TargetMode="External"/><Relationship Id="rId7701" Type="http://schemas.openxmlformats.org/officeDocument/2006/relationships/hyperlink" Target="https://twitter.com/ExploreMyIdea" TargetMode="External"/><Relationship Id="rId1795" Type="http://schemas.openxmlformats.org/officeDocument/2006/relationships/hyperlink" Target="https://www.linkedin.com/company/capricorn-digital-limited/" TargetMode="External"/><Relationship Id="rId2846" Type="http://schemas.openxmlformats.org/officeDocument/2006/relationships/hyperlink" Target="https://www.linkedin.com/company/genius" TargetMode="External"/><Relationship Id="rId5252" Type="http://schemas.openxmlformats.org/officeDocument/2006/relationships/hyperlink" Target="https://www.facebook.com/appgain" TargetMode="External"/><Relationship Id="rId6303" Type="http://schemas.openxmlformats.org/officeDocument/2006/relationships/hyperlink" Target="http://ob-analytics.com/" TargetMode="External"/><Relationship Id="rId87" Type="http://schemas.openxmlformats.org/officeDocument/2006/relationships/hyperlink" Target="https://www.facebook.com/vezeeta" TargetMode="External"/><Relationship Id="rId818" Type="http://schemas.openxmlformats.org/officeDocument/2006/relationships/hyperlink" Target="https://www.zumi.co.ke/" TargetMode="External"/><Relationship Id="rId1448" Type="http://schemas.openxmlformats.org/officeDocument/2006/relationships/hyperlink" Target="https://twitter.com/Numb3rs_Inc" TargetMode="External"/><Relationship Id="rId8475" Type="http://schemas.openxmlformats.org/officeDocument/2006/relationships/hyperlink" Target="http://www.facebook.com/MPULLmarketing" TargetMode="External"/><Relationship Id="rId1862" Type="http://schemas.openxmlformats.org/officeDocument/2006/relationships/hyperlink" Target="https://linkedin.com/company/chekkitapp" TargetMode="External"/><Relationship Id="rId2913" Type="http://schemas.openxmlformats.org/officeDocument/2006/relationships/hyperlink" Target="https://www.linkedin.com/company/grain/" TargetMode="External"/><Relationship Id="rId7077" Type="http://schemas.openxmlformats.org/officeDocument/2006/relationships/hyperlink" Target="http://facebook.com/teachersaroundme" TargetMode="External"/><Relationship Id="rId7491" Type="http://schemas.openxmlformats.org/officeDocument/2006/relationships/hyperlink" Target="https://www.facebook.com/todhost" TargetMode="External"/><Relationship Id="rId8128" Type="http://schemas.openxmlformats.org/officeDocument/2006/relationships/hyperlink" Target="https://za.linkedin.com/company/vibescout" TargetMode="External"/><Relationship Id="rId1515" Type="http://schemas.openxmlformats.org/officeDocument/2006/relationships/hyperlink" Target="https://www.linkedin.com/company/almaqarr/about/" TargetMode="External"/><Relationship Id="rId6093" Type="http://schemas.openxmlformats.org/officeDocument/2006/relationships/hyperlink" Target="http://request.africa/" TargetMode="External"/><Relationship Id="rId7144" Type="http://schemas.openxmlformats.org/officeDocument/2006/relationships/hyperlink" Target="https://twitter.com/oneboxng/" TargetMode="External"/><Relationship Id="rId8542" Type="http://schemas.openxmlformats.org/officeDocument/2006/relationships/hyperlink" Target="https://www.facebook.com/Withnova" TargetMode="External"/><Relationship Id="rId3687" Type="http://schemas.openxmlformats.org/officeDocument/2006/relationships/hyperlink" Target="https://mypadi.ng/" TargetMode="External"/><Relationship Id="rId4738" Type="http://schemas.openxmlformats.org/officeDocument/2006/relationships/hyperlink" Target="https://ph.linkedin.com/company/wazi-vision" TargetMode="External"/><Relationship Id="rId2289" Type="http://schemas.openxmlformats.org/officeDocument/2006/relationships/hyperlink" Target="https://cloud9xp.com/" TargetMode="External"/><Relationship Id="rId3754" Type="http://schemas.openxmlformats.org/officeDocument/2006/relationships/hyperlink" Target="https://www.facebook.com/offytap/" TargetMode="External"/><Relationship Id="rId4805" Type="http://schemas.openxmlformats.org/officeDocument/2006/relationships/hyperlink" Target="https://twitter.com/YumKenya" TargetMode="External"/><Relationship Id="rId6160" Type="http://schemas.openxmlformats.org/officeDocument/2006/relationships/hyperlink" Target="https://www.facebook.com/deafelimuplus/" TargetMode="External"/><Relationship Id="rId7211" Type="http://schemas.openxmlformats.org/officeDocument/2006/relationships/hyperlink" Target="http://www.propertydealzone.com/" TargetMode="External"/><Relationship Id="rId675" Type="http://schemas.openxmlformats.org/officeDocument/2006/relationships/hyperlink" Target="http://www.medallioncom.com/" TargetMode="External"/><Relationship Id="rId2356" Type="http://schemas.openxmlformats.org/officeDocument/2006/relationships/hyperlink" Target="https://www.linkedin.com/company/csquaredafrica/about/" TargetMode="External"/><Relationship Id="rId2770" Type="http://schemas.openxmlformats.org/officeDocument/2006/relationships/hyperlink" Target="https://farmit.co.ke/" TargetMode="External"/><Relationship Id="rId3407" Type="http://schemas.openxmlformats.org/officeDocument/2006/relationships/hyperlink" Target="https://www.facebook.com/logiwa.wms/" TargetMode="External"/><Relationship Id="rId3821" Type="http://schemas.openxmlformats.org/officeDocument/2006/relationships/hyperlink" Target="https://www.facebook.com/PayMobSolutions/" TargetMode="External"/><Relationship Id="rId6977" Type="http://schemas.openxmlformats.org/officeDocument/2006/relationships/hyperlink" Target="http://www.linkedin.com/company/vacantboards" TargetMode="External"/><Relationship Id="rId328" Type="http://schemas.openxmlformats.org/officeDocument/2006/relationships/hyperlink" Target="https://twitter.com/ThisIsMeTweets" TargetMode="External"/><Relationship Id="rId742" Type="http://schemas.openxmlformats.org/officeDocument/2006/relationships/hyperlink" Target="http://twitter.com/KIROOGames" TargetMode="External"/><Relationship Id="rId1372" Type="http://schemas.openxmlformats.org/officeDocument/2006/relationships/hyperlink" Target="https://www.facebook.com/brandbookSA/" TargetMode="External"/><Relationship Id="rId2009" Type="http://schemas.openxmlformats.org/officeDocument/2006/relationships/hyperlink" Target="http://www.syafunda.com/php/index.html" TargetMode="External"/><Relationship Id="rId2423" Type="http://schemas.openxmlformats.org/officeDocument/2006/relationships/hyperlink" Target="https://twitter.com/dipita_tech" TargetMode="External"/><Relationship Id="rId5579" Type="http://schemas.openxmlformats.org/officeDocument/2006/relationships/hyperlink" Target="https://www.facebook.com/pg/Aeroshutter/a" TargetMode="External"/><Relationship Id="rId9036" Type="http://schemas.openxmlformats.org/officeDocument/2006/relationships/hyperlink" Target="https://twitter.com/maungocraft?lang=en" TargetMode="External"/><Relationship Id="rId1025" Type="http://schemas.openxmlformats.org/officeDocument/2006/relationships/hyperlink" Target="https://www.facebook.com/Webville-1486397331653248/" TargetMode="External"/><Relationship Id="rId4595" Type="http://schemas.openxmlformats.org/officeDocument/2006/relationships/hyperlink" Target="https://editonthefly.com/" TargetMode="External"/><Relationship Id="rId5646" Type="http://schemas.openxmlformats.org/officeDocument/2006/relationships/hyperlink" Target="https://www.linkedin.com/company/adlink-ltd" TargetMode="External"/><Relationship Id="rId5993" Type="http://schemas.openxmlformats.org/officeDocument/2006/relationships/hyperlink" Target="https://www.facebook.com/kunajamapp" TargetMode="External"/><Relationship Id="rId8052" Type="http://schemas.openxmlformats.org/officeDocument/2006/relationships/hyperlink" Target="https://www.facebook.com/digadigital/" TargetMode="External"/><Relationship Id="rId3197" Type="http://schemas.openxmlformats.org/officeDocument/2006/relationships/hyperlink" Target="https://www.facebook.com/JaSureInc/" TargetMode="External"/><Relationship Id="rId4248" Type="http://schemas.openxmlformats.org/officeDocument/2006/relationships/hyperlink" Target="https://www.linkedin.com/in/skynotch-energy-africa-a2621098/" TargetMode="External"/><Relationship Id="rId4662" Type="http://schemas.openxmlformats.org/officeDocument/2006/relationships/hyperlink" Target="https://www.facebook.com/permalink.php?id=365677520885154&amp;story_fbid=374947076624865" TargetMode="External"/><Relationship Id="rId5713" Type="http://schemas.openxmlformats.org/officeDocument/2006/relationships/hyperlink" Target="https://www.amazingkisumu.co.ke/" TargetMode="External"/><Relationship Id="rId8869" Type="http://schemas.openxmlformats.org/officeDocument/2006/relationships/hyperlink" Target="http://oculusid.com/" TargetMode="External"/><Relationship Id="rId185" Type="http://schemas.openxmlformats.org/officeDocument/2006/relationships/hyperlink" Target="https://twitter.com/lulalend" TargetMode="External"/><Relationship Id="rId1909" Type="http://schemas.openxmlformats.org/officeDocument/2006/relationships/hyperlink" Target="https://www.facebook.com/pages/category/Medical---Health/Bophelo-Bioscience-275321343268263/" TargetMode="External"/><Relationship Id="rId3264" Type="http://schemas.openxmlformats.org/officeDocument/2006/relationships/hyperlink" Target="https://twitter.com/kivugreenenergy" TargetMode="External"/><Relationship Id="rId4315" Type="http://schemas.openxmlformats.org/officeDocument/2006/relationships/hyperlink" Target="https://www.linkedin.com/company/solarisoffgrid" TargetMode="External"/><Relationship Id="rId7885" Type="http://schemas.openxmlformats.org/officeDocument/2006/relationships/hyperlink" Target="https://www.facebook.com/vizre-sa" TargetMode="External"/><Relationship Id="rId8936" Type="http://schemas.openxmlformats.org/officeDocument/2006/relationships/hyperlink" Target="http://www.agrixtech.com/" TargetMode="External"/><Relationship Id="rId2280" Type="http://schemas.openxmlformats.org/officeDocument/2006/relationships/hyperlink" Target="https://www.facebook.com/clinicPesa/" TargetMode="External"/><Relationship Id="rId3331" Type="http://schemas.openxmlformats.org/officeDocument/2006/relationships/hyperlink" Target="https://twitter.com/lafricamobile?lang=en" TargetMode="External"/><Relationship Id="rId6487" Type="http://schemas.openxmlformats.org/officeDocument/2006/relationships/hyperlink" Target="http://www.facebook.com/teamtomatojos" TargetMode="External"/><Relationship Id="rId7538" Type="http://schemas.openxmlformats.org/officeDocument/2006/relationships/hyperlink" Target="http://www.linkedin.com/company/iconway-media" TargetMode="External"/><Relationship Id="rId7952" Type="http://schemas.openxmlformats.org/officeDocument/2006/relationships/hyperlink" Target="https://twitter.com/OurHoodZA?ref_src=twsrc%5Egoogle%7Ctwcamp%5Eserp%7Ctwgr%5Eauthor" TargetMode="External"/><Relationship Id="rId252" Type="http://schemas.openxmlformats.org/officeDocument/2006/relationships/hyperlink" Target="https://www.facebook.com/oolusolarglobal/" TargetMode="External"/><Relationship Id="rId5089" Type="http://schemas.openxmlformats.org/officeDocument/2006/relationships/hyperlink" Target="https://www.linkedin.com/company/nezaker.com/" TargetMode="External"/><Relationship Id="rId6554" Type="http://schemas.openxmlformats.org/officeDocument/2006/relationships/hyperlink" Target="https://www.facebook.com/carmartnigeria" TargetMode="External"/><Relationship Id="rId7605" Type="http://schemas.openxmlformats.org/officeDocument/2006/relationships/hyperlink" Target="https://www.facebook.com/rutdansolutions" TargetMode="External"/><Relationship Id="rId1699" Type="http://schemas.openxmlformats.org/officeDocument/2006/relationships/hyperlink" Target="https://www.facebook.com/Bluewaveic/" TargetMode="External"/><Relationship Id="rId2000" Type="http://schemas.openxmlformats.org/officeDocument/2006/relationships/hyperlink" Target="https://root.co.za/" TargetMode="External"/><Relationship Id="rId5156" Type="http://schemas.openxmlformats.org/officeDocument/2006/relationships/hyperlink" Target="https://www.twitter.com/3bont" TargetMode="External"/><Relationship Id="rId5570" Type="http://schemas.openxmlformats.org/officeDocument/2006/relationships/hyperlink" Target="https://www.facebook.com/MobileWebGhana/" TargetMode="External"/><Relationship Id="rId6207" Type="http://schemas.openxmlformats.org/officeDocument/2006/relationships/hyperlink" Target="http://cleancook.com/" TargetMode="External"/><Relationship Id="rId4172" Type="http://schemas.openxmlformats.org/officeDocument/2006/relationships/hyperlink" Target="http://www.selinawamucii.com/" TargetMode="External"/><Relationship Id="rId5223" Type="http://schemas.openxmlformats.org/officeDocument/2006/relationships/hyperlink" Target="https://www.twitter.com/voo_eg" TargetMode="External"/><Relationship Id="rId6621" Type="http://schemas.openxmlformats.org/officeDocument/2006/relationships/hyperlink" Target="https://www.facebook.com/naijcom" TargetMode="External"/><Relationship Id="rId8379" Type="http://schemas.openxmlformats.org/officeDocument/2006/relationships/hyperlink" Target="https://www.linkedin.com/company-beta/10533296/" TargetMode="External"/><Relationship Id="rId1766" Type="http://schemas.openxmlformats.org/officeDocument/2006/relationships/hyperlink" Target="https://twitter.com/Billet_Express" TargetMode="External"/><Relationship Id="rId2817" Type="http://schemas.openxmlformats.org/officeDocument/2006/relationships/hyperlink" Target="https://twitter.com/francgroup" TargetMode="External"/><Relationship Id="rId8793" Type="http://schemas.openxmlformats.org/officeDocument/2006/relationships/hyperlink" Target="https://www.linkedin.com/company/cenhealth/about/" TargetMode="External"/><Relationship Id="rId58" Type="http://schemas.openxmlformats.org/officeDocument/2006/relationships/hyperlink" Target="https://www.facebook.com/Travelstart" TargetMode="External"/><Relationship Id="rId1419" Type="http://schemas.openxmlformats.org/officeDocument/2006/relationships/hyperlink" Target="https://offcampus.com.ng/" TargetMode="External"/><Relationship Id="rId1833" Type="http://schemas.openxmlformats.org/officeDocument/2006/relationships/hyperlink" Target="https://twitter.com/beat_drone" TargetMode="External"/><Relationship Id="rId4989" Type="http://schemas.openxmlformats.org/officeDocument/2006/relationships/hyperlink" Target="http://et3alem.com/" TargetMode="External"/><Relationship Id="rId7048" Type="http://schemas.openxmlformats.org/officeDocument/2006/relationships/hyperlink" Target="https://www.linkedin.com/company/intelics-solutions" TargetMode="External"/><Relationship Id="rId7395" Type="http://schemas.openxmlformats.org/officeDocument/2006/relationships/hyperlink" Target="https://twitter.com/codeplusacademy" TargetMode="External"/><Relationship Id="rId8446" Type="http://schemas.openxmlformats.org/officeDocument/2006/relationships/hyperlink" Target="https://twitter.com/makanda_finance" TargetMode="External"/><Relationship Id="rId8860" Type="http://schemas.openxmlformats.org/officeDocument/2006/relationships/hyperlink" Target="https://www.facebook.com/enkoeducation/" TargetMode="External"/><Relationship Id="rId1900" Type="http://schemas.openxmlformats.org/officeDocument/2006/relationships/hyperlink" Target="https://www.linkedin.com/company/african-renewable-energy-distributor-ared-/" TargetMode="External"/><Relationship Id="rId7462" Type="http://schemas.openxmlformats.org/officeDocument/2006/relationships/hyperlink" Target="https://twitter.com/sharpjournal" TargetMode="External"/><Relationship Id="rId8513" Type="http://schemas.openxmlformats.org/officeDocument/2006/relationships/hyperlink" Target="https://www.facebook.com/HumanValue-Connecting-People-Creating-Value-1744149455832231/" TargetMode="External"/><Relationship Id="rId3658" Type="http://schemas.openxmlformats.org/officeDocument/2006/relationships/hyperlink" Target="http://www.mwangobrain.co.ao/" TargetMode="External"/><Relationship Id="rId4709" Type="http://schemas.openxmlformats.org/officeDocument/2006/relationships/hyperlink" Target="https://www.wapimed.com/" TargetMode="External"/><Relationship Id="rId6064" Type="http://schemas.openxmlformats.org/officeDocument/2006/relationships/hyperlink" Target="https://twitter.com/voxytwitch?lang=en" TargetMode="External"/><Relationship Id="rId7115" Type="http://schemas.openxmlformats.org/officeDocument/2006/relationships/hyperlink" Target="https://www.linkedin.com/in/bomes-resources-consulting-36879a151/" TargetMode="External"/><Relationship Id="rId579" Type="http://schemas.openxmlformats.org/officeDocument/2006/relationships/hyperlink" Target="http://www.goodsmartegypt.com/" TargetMode="External"/><Relationship Id="rId993" Type="http://schemas.openxmlformats.org/officeDocument/2006/relationships/hyperlink" Target="https://twitter.com/SHOPMEAWAY" TargetMode="External"/><Relationship Id="rId2674" Type="http://schemas.openxmlformats.org/officeDocument/2006/relationships/hyperlink" Target="https://www.facebook.com/Exportunity/" TargetMode="External"/><Relationship Id="rId5080" Type="http://schemas.openxmlformats.org/officeDocument/2006/relationships/hyperlink" Target="https://www.up-fuse.com/" TargetMode="External"/><Relationship Id="rId6131" Type="http://schemas.openxmlformats.org/officeDocument/2006/relationships/hyperlink" Target="https://www.linkedin.com/company/kisafi/about/" TargetMode="External"/><Relationship Id="rId646" Type="http://schemas.openxmlformats.org/officeDocument/2006/relationships/hyperlink" Target="https://www.linkedin.com/company/delvv/" TargetMode="External"/><Relationship Id="rId1276" Type="http://schemas.openxmlformats.org/officeDocument/2006/relationships/hyperlink" Target="https://www.linkedin.com/company/weelo-llc/" TargetMode="External"/><Relationship Id="rId2327" Type="http://schemas.openxmlformats.org/officeDocument/2006/relationships/hyperlink" Target="https://www.compareinsurance.com.ng/" TargetMode="External"/><Relationship Id="rId3725" Type="http://schemas.openxmlformats.org/officeDocument/2006/relationships/hyperlink" Target="https://www.twitter.com/niojipayments" TargetMode="External"/><Relationship Id="rId1690" Type="http://schemas.openxmlformats.org/officeDocument/2006/relationships/hyperlink" Target="https://www.linkedin.com/company/bismartinsurance/" TargetMode="External"/><Relationship Id="rId2741" Type="http://schemas.openxmlformats.org/officeDocument/2006/relationships/hyperlink" Target="https://www.linkedin.com/company/fineazy/about/" TargetMode="External"/><Relationship Id="rId5897" Type="http://schemas.openxmlformats.org/officeDocument/2006/relationships/hyperlink" Target="http://imanilabs.com/" TargetMode="External"/><Relationship Id="rId6948" Type="http://schemas.openxmlformats.org/officeDocument/2006/relationships/hyperlink" Target="https://www.linkedin.com/company/nextcounsel/" TargetMode="External"/><Relationship Id="rId9007" Type="http://schemas.openxmlformats.org/officeDocument/2006/relationships/hyperlink" Target="https://www.10x.co.za/" TargetMode="External"/><Relationship Id="rId713" Type="http://schemas.openxmlformats.org/officeDocument/2006/relationships/hyperlink" Target="https://www.linkedin.com/company/cowtribe/" TargetMode="External"/><Relationship Id="rId1343" Type="http://schemas.openxmlformats.org/officeDocument/2006/relationships/hyperlink" Target="https://www.linkedin.com/company/voycai/" TargetMode="External"/><Relationship Id="rId4499" Type="http://schemas.openxmlformats.org/officeDocument/2006/relationships/hyperlink" Target="https://twitter.com/TMXGroup" TargetMode="External"/><Relationship Id="rId5964" Type="http://schemas.openxmlformats.org/officeDocument/2006/relationships/hyperlink" Target="https://twitter.com/KAZISHA1" TargetMode="External"/><Relationship Id="rId8370" Type="http://schemas.openxmlformats.org/officeDocument/2006/relationships/hyperlink" Target="https://www.mysos.co.za/" TargetMode="External"/><Relationship Id="rId1410" Type="http://schemas.openxmlformats.org/officeDocument/2006/relationships/hyperlink" Target="https://www.facebook.com/alphotazifarms" TargetMode="External"/><Relationship Id="rId4566" Type="http://schemas.openxmlformats.org/officeDocument/2006/relationships/hyperlink" Target="https://www.facebook.com/UGABUS/" TargetMode="External"/><Relationship Id="rId4980" Type="http://schemas.openxmlformats.org/officeDocument/2006/relationships/hyperlink" Target="https://twitter.com/Spimesenselabs" TargetMode="External"/><Relationship Id="rId5617" Type="http://schemas.openxmlformats.org/officeDocument/2006/relationships/hyperlink" Target="https://www.linkedin.com/company/intelipro-limited/about/" TargetMode="External"/><Relationship Id="rId8023" Type="http://schemas.openxmlformats.org/officeDocument/2006/relationships/hyperlink" Target="https://stridertech.co.za/" TargetMode="External"/><Relationship Id="rId3168" Type="http://schemas.openxmlformats.org/officeDocument/2006/relationships/hyperlink" Target="https://www.linkedin.com/company/interswitch-limited/" TargetMode="External"/><Relationship Id="rId3582" Type="http://schemas.openxmlformats.org/officeDocument/2006/relationships/hyperlink" Target="http://mo-de.com/" TargetMode="External"/><Relationship Id="rId4219" Type="http://schemas.openxmlformats.org/officeDocument/2006/relationships/hyperlink" Target="https://www.facebook.com/silulo" TargetMode="External"/><Relationship Id="rId4633" Type="http://schemas.openxmlformats.org/officeDocument/2006/relationships/hyperlink" Target="https://www.linkedin.com/company/utopixar/" TargetMode="External"/><Relationship Id="rId7789" Type="http://schemas.openxmlformats.org/officeDocument/2006/relationships/hyperlink" Target="https://www.linkedin.com/company/potluck/" TargetMode="External"/><Relationship Id="rId2184" Type="http://schemas.openxmlformats.org/officeDocument/2006/relationships/hyperlink" Target="https://twitter.com/coinflexdotcom?lang=en" TargetMode="External"/><Relationship Id="rId3235" Type="http://schemas.openxmlformats.org/officeDocument/2006/relationships/hyperlink" Target="https://www.luno.com/" TargetMode="External"/><Relationship Id="rId7856" Type="http://schemas.openxmlformats.org/officeDocument/2006/relationships/hyperlink" Target="https://twitter.com/webfluenti_al" TargetMode="External"/><Relationship Id="rId156" Type="http://schemas.openxmlformats.org/officeDocument/2006/relationships/hyperlink" Target="https://www.linkedin.com/company/wuzzuf-com/about/" TargetMode="External"/><Relationship Id="rId570" Type="http://schemas.openxmlformats.org/officeDocument/2006/relationships/hyperlink" Target="https://fb.com/brimoreofficial" TargetMode="External"/><Relationship Id="rId2251" Type="http://schemas.openxmlformats.org/officeDocument/2006/relationships/hyperlink" Target="https://twitter.com/CoinJanitor" TargetMode="External"/><Relationship Id="rId3302" Type="http://schemas.openxmlformats.org/officeDocument/2006/relationships/hyperlink" Target="https://www.facebook.com/kukulugame/" TargetMode="External"/><Relationship Id="rId4700" Type="http://schemas.openxmlformats.org/officeDocument/2006/relationships/hyperlink" Target="https://twitter.com/GetVuga" TargetMode="External"/><Relationship Id="rId6458" Type="http://schemas.openxmlformats.org/officeDocument/2006/relationships/hyperlink" Target="https://www.facebook.com/EradaTechnology" TargetMode="External"/><Relationship Id="rId7509" Type="http://schemas.openxmlformats.org/officeDocument/2006/relationships/hyperlink" Target="https://twitter.com/flexskool" TargetMode="External"/><Relationship Id="rId8907" Type="http://schemas.openxmlformats.org/officeDocument/2006/relationships/hyperlink" Target="https://www.linkedin.com/company/mobii-systems/" TargetMode="External"/><Relationship Id="rId223" Type="http://schemas.openxmlformats.org/officeDocument/2006/relationships/hyperlink" Target="https://www.linkedin.com/company/paygo-energy/" TargetMode="External"/><Relationship Id="rId6872" Type="http://schemas.openxmlformats.org/officeDocument/2006/relationships/hyperlink" Target="https://www.facebook.com/Suveniacom" TargetMode="External"/><Relationship Id="rId7923" Type="http://schemas.openxmlformats.org/officeDocument/2006/relationships/hyperlink" Target="https://www.twitter.com/snappicbooth" TargetMode="External"/><Relationship Id="rId4076" Type="http://schemas.openxmlformats.org/officeDocument/2006/relationships/hyperlink" Target="https://www.linkedin.com/company/red-flash-mobile" TargetMode="External"/><Relationship Id="rId5474" Type="http://schemas.openxmlformats.org/officeDocument/2006/relationships/hyperlink" Target="https://www.linkedin.com/company/slicebiz" TargetMode="External"/><Relationship Id="rId6525" Type="http://schemas.openxmlformats.org/officeDocument/2006/relationships/hyperlink" Target="http://www.dochase.com/" TargetMode="External"/><Relationship Id="rId4490" Type="http://schemas.openxmlformats.org/officeDocument/2006/relationships/hyperlink" Target="https://twitter.com/TORAAfrica" TargetMode="External"/><Relationship Id="rId5127" Type="http://schemas.openxmlformats.org/officeDocument/2006/relationships/hyperlink" Target="http://rkoba.com/" TargetMode="External"/><Relationship Id="rId5541" Type="http://schemas.openxmlformats.org/officeDocument/2006/relationships/hyperlink" Target="https://www.twitter.com/booomersbikesgh" TargetMode="External"/><Relationship Id="rId8697" Type="http://schemas.openxmlformats.org/officeDocument/2006/relationships/hyperlink" Target="https://www.facebook.com/RentalRetainerClub/" TargetMode="External"/><Relationship Id="rId1737" Type="http://schemas.openxmlformats.org/officeDocument/2006/relationships/hyperlink" Target="https://www.linkedin.com/company/13213954/" TargetMode="External"/><Relationship Id="rId3092" Type="http://schemas.openxmlformats.org/officeDocument/2006/relationships/hyperlink" Target="http://lakt.co/" TargetMode="External"/><Relationship Id="rId4143" Type="http://schemas.openxmlformats.org/officeDocument/2006/relationships/hyperlink" Target="https://www.facebook.com/Softeller/" TargetMode="External"/><Relationship Id="rId7299" Type="http://schemas.openxmlformats.org/officeDocument/2006/relationships/hyperlink" Target="https://twitter.com/simerng" TargetMode="External"/><Relationship Id="rId8764" Type="http://schemas.openxmlformats.org/officeDocument/2006/relationships/hyperlink" Target="https://twitter.com/mangweepayments?lang=en" TargetMode="External"/><Relationship Id="rId29" Type="http://schemas.openxmlformats.org/officeDocument/2006/relationships/hyperlink" Target="https://www.jumo.world/" TargetMode="External"/><Relationship Id="rId4210" Type="http://schemas.openxmlformats.org/officeDocument/2006/relationships/hyperlink" Target="https://www.linkedin.com/company/shieldfy/" TargetMode="External"/><Relationship Id="rId7366" Type="http://schemas.openxmlformats.org/officeDocument/2006/relationships/hyperlink" Target="https://twitter.com/_yemipidan" TargetMode="External"/><Relationship Id="rId7780" Type="http://schemas.openxmlformats.org/officeDocument/2006/relationships/hyperlink" Target="http://www.drifterbrewing.co.za/" TargetMode="External"/><Relationship Id="rId8417" Type="http://schemas.openxmlformats.org/officeDocument/2006/relationships/hyperlink" Target="http://rokoriginals.com/" TargetMode="External"/><Relationship Id="rId1804" Type="http://schemas.openxmlformats.org/officeDocument/2006/relationships/hyperlink" Target="http://www.appzonegroup.com/" TargetMode="External"/><Relationship Id="rId6382" Type="http://schemas.openxmlformats.org/officeDocument/2006/relationships/hyperlink" Target="http://www.linkedin.com/groups/African-Management-Initiative-4350648" TargetMode="External"/><Relationship Id="rId7019" Type="http://schemas.openxmlformats.org/officeDocument/2006/relationships/hyperlink" Target="https://ng.linkedin.com/company/leadspace" TargetMode="External"/><Relationship Id="rId7433" Type="http://schemas.openxmlformats.org/officeDocument/2006/relationships/hyperlink" Target="http://www.eaxum.com/" TargetMode="External"/><Relationship Id="rId8831" Type="http://schemas.openxmlformats.org/officeDocument/2006/relationships/hyperlink" Target="http://acgroup.rw/" TargetMode="External"/><Relationship Id="rId3976" Type="http://schemas.openxmlformats.org/officeDocument/2006/relationships/hyperlink" Target="https://www.linkedin.com/company/practical-education-network" TargetMode="External"/><Relationship Id="rId6035" Type="http://schemas.openxmlformats.org/officeDocument/2006/relationships/hyperlink" Target="https://twitter.com/mobidawa" TargetMode="External"/><Relationship Id="rId897" Type="http://schemas.openxmlformats.org/officeDocument/2006/relationships/hyperlink" Target="https://www.linkedin.com/company/18319909/" TargetMode="External"/><Relationship Id="rId2578" Type="http://schemas.openxmlformats.org/officeDocument/2006/relationships/hyperlink" Target="http://caymay.com/" TargetMode="External"/><Relationship Id="rId2992" Type="http://schemas.openxmlformats.org/officeDocument/2006/relationships/hyperlink" Target="https://www.facebook.com/mediamark.co.za/" TargetMode="External"/><Relationship Id="rId3629" Type="http://schemas.openxmlformats.org/officeDocument/2006/relationships/hyperlink" Target="https://www.mowafercare.com/" TargetMode="External"/><Relationship Id="rId5051" Type="http://schemas.openxmlformats.org/officeDocument/2006/relationships/hyperlink" Target="http://twitter.com/yadaweya" TargetMode="External"/><Relationship Id="rId7500" Type="http://schemas.openxmlformats.org/officeDocument/2006/relationships/hyperlink" Target="https://www.linkedin.com/in/omojo-akawo-80a846a0" TargetMode="External"/><Relationship Id="rId964" Type="http://schemas.openxmlformats.org/officeDocument/2006/relationships/hyperlink" Target="http://www.safemotos.com/" TargetMode="External"/><Relationship Id="rId1594" Type="http://schemas.openxmlformats.org/officeDocument/2006/relationships/hyperlink" Target="http://www.bitlandglobal.com/" TargetMode="External"/><Relationship Id="rId2645" Type="http://schemas.openxmlformats.org/officeDocument/2006/relationships/hyperlink" Target="https://www.facebook.com/eTranzactNigeria/" TargetMode="External"/><Relationship Id="rId6102" Type="http://schemas.openxmlformats.org/officeDocument/2006/relationships/hyperlink" Target="https://twitter.com/ogaankenya?lang=en" TargetMode="External"/><Relationship Id="rId617" Type="http://schemas.openxmlformats.org/officeDocument/2006/relationships/hyperlink" Target="https://twitter.com/InvestsureZA" TargetMode="External"/><Relationship Id="rId1247" Type="http://schemas.openxmlformats.org/officeDocument/2006/relationships/hyperlink" Target="https://arza2.com/" TargetMode="External"/><Relationship Id="rId1661" Type="http://schemas.openxmlformats.org/officeDocument/2006/relationships/hyperlink" Target="http://annisataxi.com/" TargetMode="External"/><Relationship Id="rId2712" Type="http://schemas.openxmlformats.org/officeDocument/2006/relationships/hyperlink" Target="http://www.fashpa.com/" TargetMode="External"/><Relationship Id="rId5868" Type="http://schemas.openxmlformats.org/officeDocument/2006/relationships/hyperlink" Target="http://futaa.com/" TargetMode="External"/><Relationship Id="rId6919" Type="http://schemas.openxmlformats.org/officeDocument/2006/relationships/hyperlink" Target="https://web.facebook.com/dadofoods/?_rdc=1&amp;_rdr" TargetMode="External"/><Relationship Id="rId8274" Type="http://schemas.openxmlformats.org/officeDocument/2006/relationships/hyperlink" Target="https://datakeepers.co.za/" TargetMode="External"/><Relationship Id="rId1314" Type="http://schemas.openxmlformats.org/officeDocument/2006/relationships/hyperlink" Target="https://www.linkedin.com/company/powercube-systems/about/" TargetMode="External"/><Relationship Id="rId4884" Type="http://schemas.openxmlformats.org/officeDocument/2006/relationships/hyperlink" Target="http://zenvus.com/" TargetMode="External"/><Relationship Id="rId5935" Type="http://schemas.openxmlformats.org/officeDocument/2006/relationships/hyperlink" Target="https://twitter.com/joe_calih" TargetMode="External"/><Relationship Id="rId7290" Type="http://schemas.openxmlformats.org/officeDocument/2006/relationships/hyperlink" Target="https://jatefoods.com.ng/" TargetMode="External"/><Relationship Id="rId8341" Type="http://schemas.openxmlformats.org/officeDocument/2006/relationships/hyperlink" Target="https://www.dashpay.co.za/" TargetMode="External"/><Relationship Id="rId3486" Type="http://schemas.openxmlformats.org/officeDocument/2006/relationships/hyperlink" Target="https://mlinzi.co.ke/" TargetMode="External"/><Relationship Id="rId4537" Type="http://schemas.openxmlformats.org/officeDocument/2006/relationships/hyperlink" Target="https://www.tuteria.com/" TargetMode="External"/><Relationship Id="rId20" Type="http://schemas.openxmlformats.org/officeDocument/2006/relationships/hyperlink" Target="http://www.facebook.com/dlightdesigninc" TargetMode="External"/><Relationship Id="rId2088" Type="http://schemas.openxmlformats.org/officeDocument/2006/relationships/hyperlink" Target="http://www.agricomm-media.com/" TargetMode="External"/><Relationship Id="rId3139" Type="http://schemas.openxmlformats.org/officeDocument/2006/relationships/hyperlink" Target="http://www.facebook.com/IProcure" TargetMode="External"/><Relationship Id="rId4951" Type="http://schemas.openxmlformats.org/officeDocument/2006/relationships/hyperlink" Target="https://www.linkedin.com/company-beta/10216189/" TargetMode="External"/><Relationship Id="rId7010" Type="http://schemas.openxmlformats.org/officeDocument/2006/relationships/hyperlink" Target="http://naijaknowhow.net/" TargetMode="External"/><Relationship Id="rId474" Type="http://schemas.openxmlformats.org/officeDocument/2006/relationships/hyperlink" Target="https://twitter.com/agrocenta" TargetMode="External"/><Relationship Id="rId2155" Type="http://schemas.openxmlformats.org/officeDocument/2006/relationships/hyperlink" Target="https://www.linkedin.com/company/agromarket" TargetMode="External"/><Relationship Id="rId3553" Type="http://schemas.openxmlformats.org/officeDocument/2006/relationships/hyperlink" Target="https://www.facebook.com/Mubawab.ma" TargetMode="External"/><Relationship Id="rId4604" Type="http://schemas.openxmlformats.org/officeDocument/2006/relationships/hyperlink" Target="https://www.facebook.com/vehseh/" TargetMode="External"/><Relationship Id="rId127" Type="http://schemas.openxmlformats.org/officeDocument/2006/relationships/hyperlink" Target="https://twitter.com/paystack" TargetMode="External"/><Relationship Id="rId3206" Type="http://schemas.openxmlformats.org/officeDocument/2006/relationships/hyperlink" Target="https://www.facebook.com/Joluud/" TargetMode="External"/><Relationship Id="rId3620" Type="http://schemas.openxmlformats.org/officeDocument/2006/relationships/hyperlink" Target="https://www.linkedin.com/company/mookh/" TargetMode="External"/><Relationship Id="rId6776" Type="http://schemas.openxmlformats.org/officeDocument/2006/relationships/hyperlink" Target="http://www.coreumgroup.com/" TargetMode="External"/><Relationship Id="rId7827" Type="http://schemas.openxmlformats.org/officeDocument/2006/relationships/hyperlink" Target="https://twitter.com/SnapScanApp" TargetMode="External"/><Relationship Id="rId541" Type="http://schemas.openxmlformats.org/officeDocument/2006/relationships/hyperlink" Target="https://www.facebook.com/sandtmedialtd/timeline/" TargetMode="External"/><Relationship Id="rId1171" Type="http://schemas.openxmlformats.org/officeDocument/2006/relationships/hyperlink" Target="https://twitter.com/exuusltd" TargetMode="External"/><Relationship Id="rId2222" Type="http://schemas.openxmlformats.org/officeDocument/2006/relationships/hyperlink" Target="https://www.linkedin.com/company/equinox-international/" TargetMode="External"/><Relationship Id="rId5378" Type="http://schemas.openxmlformats.org/officeDocument/2006/relationships/hyperlink" Target="https://twitter.com/TonatonGhana" TargetMode="External"/><Relationship Id="rId5792" Type="http://schemas.openxmlformats.org/officeDocument/2006/relationships/hyperlink" Target="https://linkedin.com/dapstremEnt/" TargetMode="External"/><Relationship Id="rId6429" Type="http://schemas.openxmlformats.org/officeDocument/2006/relationships/hyperlink" Target="http://www.facebook.com/pages/Zege-Technologies/314908491854083" TargetMode="External"/><Relationship Id="rId6843" Type="http://schemas.openxmlformats.org/officeDocument/2006/relationships/hyperlink" Target="http://twinpinenetwork.com/" TargetMode="External"/><Relationship Id="rId1988" Type="http://schemas.openxmlformats.org/officeDocument/2006/relationships/hyperlink" Target="https://twitter.com/cash4trash_" TargetMode="External"/><Relationship Id="rId4394" Type="http://schemas.openxmlformats.org/officeDocument/2006/relationships/hyperlink" Target="https://www.linkedin.com/company/tabads/" TargetMode="External"/><Relationship Id="rId5445" Type="http://schemas.openxmlformats.org/officeDocument/2006/relationships/hyperlink" Target="https://www.facebook.com/pg/okumkomfoodsgh/" TargetMode="External"/><Relationship Id="rId4047" Type="http://schemas.openxmlformats.org/officeDocument/2006/relationships/hyperlink" Target="https://www.twitter.com/saidaapp" TargetMode="External"/><Relationship Id="rId4461" Type="http://schemas.openxmlformats.org/officeDocument/2006/relationships/hyperlink" Target="https://www.transferzero.com/" TargetMode="External"/><Relationship Id="rId5512" Type="http://schemas.openxmlformats.org/officeDocument/2006/relationships/hyperlink" Target="https://www.linkedin.com/company/farmable-me" TargetMode="External"/><Relationship Id="rId6910" Type="http://schemas.openxmlformats.org/officeDocument/2006/relationships/hyperlink" Target="https://pronov.co/" TargetMode="External"/><Relationship Id="rId8668" Type="http://schemas.openxmlformats.org/officeDocument/2006/relationships/hyperlink" Target="http://www.streamdrinks.com/" TargetMode="External"/><Relationship Id="rId3063" Type="http://schemas.openxmlformats.org/officeDocument/2006/relationships/hyperlink" Target="https://www.linkedin.com/company/icaretanzania/about/" TargetMode="External"/><Relationship Id="rId4114" Type="http://schemas.openxmlformats.org/officeDocument/2006/relationships/hyperlink" Target="https://www.twitter.com/roam_smart" TargetMode="External"/><Relationship Id="rId1708" Type="http://schemas.openxmlformats.org/officeDocument/2006/relationships/hyperlink" Target="https://buupass.com/" TargetMode="External"/><Relationship Id="rId3130" Type="http://schemas.openxmlformats.org/officeDocument/2006/relationships/hyperlink" Target="https://www.linkedin.com/company/iot.nxt/" TargetMode="External"/><Relationship Id="rId6286" Type="http://schemas.openxmlformats.org/officeDocument/2006/relationships/hyperlink" Target="http://www.mwananchicredit.com/" TargetMode="External"/><Relationship Id="rId7337" Type="http://schemas.openxmlformats.org/officeDocument/2006/relationships/hyperlink" Target="http://www.mylearningacademy.com/" TargetMode="External"/><Relationship Id="rId7684" Type="http://schemas.openxmlformats.org/officeDocument/2006/relationships/hyperlink" Target="https://www.linkedin.com/company/starlight-ldt/" TargetMode="External"/><Relationship Id="rId8735" Type="http://schemas.openxmlformats.org/officeDocument/2006/relationships/hyperlink" Target="https://www.brightoncapital.co.za/" TargetMode="External"/><Relationship Id="rId7751" Type="http://schemas.openxmlformats.org/officeDocument/2006/relationships/hyperlink" Target="https://twitter.com/@cloud1mobi" TargetMode="External"/><Relationship Id="rId8802" Type="http://schemas.openxmlformats.org/officeDocument/2006/relationships/hyperlink" Target="https://twitter.com/EasyEquities?ref_src=twsrc%5Egoogle%7Ctwcamp%5Eserp%7Ctwgr%5Eauthor" TargetMode="External"/><Relationship Id="rId2896" Type="http://schemas.openxmlformats.org/officeDocument/2006/relationships/hyperlink" Target="https://twitter.com/goodie_tutors?lang=en" TargetMode="External"/><Relationship Id="rId3947" Type="http://schemas.openxmlformats.org/officeDocument/2006/relationships/hyperlink" Target="https://twitter.com/Placementsng" TargetMode="External"/><Relationship Id="rId6353" Type="http://schemas.openxmlformats.org/officeDocument/2006/relationships/hyperlink" Target="https://simplifinetworks.com/" TargetMode="External"/><Relationship Id="rId7404" Type="http://schemas.openxmlformats.org/officeDocument/2006/relationships/hyperlink" Target="http://twitter.com/fuelvoucher" TargetMode="External"/><Relationship Id="rId868" Type="http://schemas.openxmlformats.org/officeDocument/2006/relationships/hyperlink" Target="https://www.facebook.com/Schoolable-995938057260882/about/" TargetMode="External"/><Relationship Id="rId1498" Type="http://schemas.openxmlformats.org/officeDocument/2006/relationships/hyperlink" Target="http://www.agribiz.net/" TargetMode="External"/><Relationship Id="rId2549" Type="http://schemas.openxmlformats.org/officeDocument/2006/relationships/hyperlink" Target="https://www.facebook.com/eduna.cm/" TargetMode="External"/><Relationship Id="rId2963" Type="http://schemas.openxmlformats.org/officeDocument/2006/relationships/hyperlink" Target="https://greentechnologyafrica.com/" TargetMode="External"/><Relationship Id="rId6006" Type="http://schemas.openxmlformats.org/officeDocument/2006/relationships/hyperlink" Target="http://changa.co.ke/" TargetMode="External"/><Relationship Id="rId6420" Type="http://schemas.openxmlformats.org/officeDocument/2006/relationships/hyperlink" Target="https://www.linkedin.com/company/yum-kenya" TargetMode="External"/><Relationship Id="rId935" Type="http://schemas.openxmlformats.org/officeDocument/2006/relationships/hyperlink" Target="https://www.facebook.com/praxiLabs/" TargetMode="External"/><Relationship Id="rId1565" Type="http://schemas.openxmlformats.org/officeDocument/2006/relationships/hyperlink" Target="http://africoinx.com/" TargetMode="External"/><Relationship Id="rId2616" Type="http://schemas.openxmlformats.org/officeDocument/2006/relationships/hyperlink" Target="https://za.getbucks.com/" TargetMode="External"/><Relationship Id="rId5022" Type="http://schemas.openxmlformats.org/officeDocument/2006/relationships/hyperlink" Target="http://embassi.net/" TargetMode="External"/><Relationship Id="rId8178" Type="http://schemas.openxmlformats.org/officeDocument/2006/relationships/hyperlink" Target="https://www.hoorahdigital.com/" TargetMode="External"/><Relationship Id="rId8592" Type="http://schemas.openxmlformats.org/officeDocument/2006/relationships/hyperlink" Target="https://www.juicydesigns.co.za/" TargetMode="External"/><Relationship Id="rId1218" Type="http://schemas.openxmlformats.org/officeDocument/2006/relationships/hyperlink" Target="https://www.facebook.com/Lightbulbonline/" TargetMode="External"/><Relationship Id="rId7194" Type="http://schemas.openxmlformats.org/officeDocument/2006/relationships/hyperlink" Target="https://basenaija.com/" TargetMode="External"/><Relationship Id="rId8245" Type="http://schemas.openxmlformats.org/officeDocument/2006/relationships/hyperlink" Target="http://www.r2digital.co.za/" TargetMode="External"/><Relationship Id="rId1632" Type="http://schemas.openxmlformats.org/officeDocument/2006/relationships/hyperlink" Target="https://twitter.com/bcybertech" TargetMode="External"/><Relationship Id="rId4788" Type="http://schemas.openxmlformats.org/officeDocument/2006/relationships/hyperlink" Target="http://www.windwood.co/" TargetMode="External"/><Relationship Id="rId5839" Type="http://schemas.openxmlformats.org/officeDocument/2006/relationships/hyperlink" Target="https://twitter.com/gigwapi" TargetMode="External"/><Relationship Id="rId7261" Type="http://schemas.openxmlformats.org/officeDocument/2006/relationships/hyperlink" Target="https://www.facebook.com/hirefreehands/" TargetMode="External"/><Relationship Id="rId4855" Type="http://schemas.openxmlformats.org/officeDocument/2006/relationships/hyperlink" Target="https://www.youdee.cd/" TargetMode="External"/><Relationship Id="rId5906" Type="http://schemas.openxmlformats.org/officeDocument/2006/relationships/hyperlink" Target="https://www.facebook.com/incafrica" TargetMode="External"/><Relationship Id="rId8312" Type="http://schemas.openxmlformats.org/officeDocument/2006/relationships/hyperlink" Target="http://www.golifemobile.co.za/" TargetMode="External"/><Relationship Id="rId3457" Type="http://schemas.openxmlformats.org/officeDocument/2006/relationships/hyperlink" Target="https://www.facebook.com/MaaikiSA/" TargetMode="External"/><Relationship Id="rId3871" Type="http://schemas.openxmlformats.org/officeDocument/2006/relationships/hyperlink" Target="https://www.facebook.com/pawameafrica/" TargetMode="External"/><Relationship Id="rId4508" Type="http://schemas.openxmlformats.org/officeDocument/2006/relationships/hyperlink" Target="https://www.facebook.com/TradeCo" TargetMode="External"/><Relationship Id="rId4922" Type="http://schemas.openxmlformats.org/officeDocument/2006/relationships/hyperlink" Target="https://www.linkedin.com/company/12617342/" TargetMode="External"/><Relationship Id="rId378" Type="http://schemas.openxmlformats.org/officeDocument/2006/relationships/hyperlink" Target="https://twitter.com/hepstarza" TargetMode="External"/><Relationship Id="rId792" Type="http://schemas.openxmlformats.org/officeDocument/2006/relationships/hyperlink" Target="https://www.facebook.com/XpayEG" TargetMode="External"/><Relationship Id="rId2059" Type="http://schemas.openxmlformats.org/officeDocument/2006/relationships/hyperlink" Target="https://twitter.com/aifeuganda" TargetMode="External"/><Relationship Id="rId2473" Type="http://schemas.openxmlformats.org/officeDocument/2006/relationships/hyperlink" Target="http://www.myspace.com/derabt" TargetMode="External"/><Relationship Id="rId3524" Type="http://schemas.openxmlformats.org/officeDocument/2006/relationships/hyperlink" Target="https://www.linkedin.com/company/5213316" TargetMode="External"/><Relationship Id="rId445" Type="http://schemas.openxmlformats.org/officeDocument/2006/relationships/hyperlink" Target="https://twitter.com/JamiiAfrica" TargetMode="External"/><Relationship Id="rId1075" Type="http://schemas.openxmlformats.org/officeDocument/2006/relationships/hyperlink" Target="https://www.xente.co/" TargetMode="External"/><Relationship Id="rId2126" Type="http://schemas.openxmlformats.org/officeDocument/2006/relationships/hyperlink" Target="https://www.bitfinance.com/" TargetMode="External"/><Relationship Id="rId2540" Type="http://schemas.openxmlformats.org/officeDocument/2006/relationships/hyperlink" Target="https://twitter.com/EcoSureZW?ref_src=twsrc%5Egoogle%7Ctwcamp%5Eserp%7Ctwgr%5Eauthor" TargetMode="External"/><Relationship Id="rId5696" Type="http://schemas.openxmlformats.org/officeDocument/2006/relationships/hyperlink" Target="http://twitter.com/afritorial" TargetMode="External"/><Relationship Id="rId6747" Type="http://schemas.openxmlformats.org/officeDocument/2006/relationships/hyperlink" Target="https://www.facebook.com/pages/category/Product-Service/Creditclan-670658513282341/" TargetMode="External"/><Relationship Id="rId512" Type="http://schemas.openxmlformats.org/officeDocument/2006/relationships/hyperlink" Target="https://twitter.com/Sensor_Networks" TargetMode="External"/><Relationship Id="rId1142" Type="http://schemas.openxmlformats.org/officeDocument/2006/relationships/hyperlink" Target="http://www.pin-offer.com/" TargetMode="External"/><Relationship Id="rId4298" Type="http://schemas.openxmlformats.org/officeDocument/2006/relationships/hyperlink" Target="https://twitter.com/SolarNowUG" TargetMode="External"/><Relationship Id="rId5349" Type="http://schemas.openxmlformats.org/officeDocument/2006/relationships/hyperlink" Target="https://doctoorum.com/" TargetMode="External"/><Relationship Id="rId4365" Type="http://schemas.openxmlformats.org/officeDocument/2006/relationships/hyperlink" Target="http://study.com/" TargetMode="External"/><Relationship Id="rId5763" Type="http://schemas.openxmlformats.org/officeDocument/2006/relationships/hyperlink" Target="https://www.facebook.com/cnetwifi/" TargetMode="External"/><Relationship Id="rId6814" Type="http://schemas.openxmlformats.org/officeDocument/2006/relationships/hyperlink" Target="http://twitter.com/hutbay" TargetMode="External"/><Relationship Id="rId1959" Type="http://schemas.openxmlformats.org/officeDocument/2006/relationships/hyperlink" Target="http://www.blockchainacademy.com.br/" TargetMode="External"/><Relationship Id="rId4018" Type="http://schemas.openxmlformats.org/officeDocument/2006/relationships/hyperlink" Target="https://www.linkedin.com/company/pula-advisors" TargetMode="External"/><Relationship Id="rId5416" Type="http://schemas.openxmlformats.org/officeDocument/2006/relationships/hyperlink" Target="https://www.facebook.com/PSSGhana/" TargetMode="External"/><Relationship Id="rId5830" Type="http://schemas.openxmlformats.org/officeDocument/2006/relationships/hyperlink" Target="https://www.linkedin.com/company-beta/13274871/" TargetMode="External"/><Relationship Id="rId8986" Type="http://schemas.openxmlformats.org/officeDocument/2006/relationships/hyperlink" Target="https://www.linkedin.com/company/techadvance" TargetMode="External"/><Relationship Id="rId3381" Type="http://schemas.openxmlformats.org/officeDocument/2006/relationships/hyperlink" Target="https://www.legafrik.com/" TargetMode="External"/><Relationship Id="rId4432" Type="http://schemas.openxmlformats.org/officeDocument/2006/relationships/hyperlink" Target="https://twitter.com/taxijetci?lang=en" TargetMode="External"/><Relationship Id="rId7588" Type="http://schemas.openxmlformats.org/officeDocument/2006/relationships/hyperlink" Target="https://www.linkedin.com/company/fansconnectonline-limited/about/" TargetMode="External"/><Relationship Id="rId8639" Type="http://schemas.openxmlformats.org/officeDocument/2006/relationships/hyperlink" Target="https://www.linkedin.com/company/2374015" TargetMode="External"/><Relationship Id="rId3034" Type="http://schemas.openxmlformats.org/officeDocument/2006/relationships/hyperlink" Target="http://healthq.co/" TargetMode="External"/><Relationship Id="rId7655" Type="http://schemas.openxmlformats.org/officeDocument/2006/relationships/hyperlink" Target="https://www.facebook.com/digital-design247-technologies-952078508193176" TargetMode="External"/><Relationship Id="rId8706" Type="http://schemas.openxmlformats.org/officeDocument/2006/relationships/hyperlink" Target="https://www.twitter.com/peruzal" TargetMode="External"/><Relationship Id="rId2050" Type="http://schemas.openxmlformats.org/officeDocument/2006/relationships/hyperlink" Target="http://appro.tn/" TargetMode="External"/><Relationship Id="rId3101" Type="http://schemas.openxmlformats.org/officeDocument/2006/relationships/hyperlink" Target="https://www.linkedin.com/company/incept-tn/about/" TargetMode="External"/><Relationship Id="rId6257" Type="http://schemas.openxmlformats.org/officeDocument/2006/relationships/hyperlink" Target="https://www.facebook.com/haltonspharmacy" TargetMode="External"/><Relationship Id="rId6671" Type="http://schemas.openxmlformats.org/officeDocument/2006/relationships/hyperlink" Target="http://www.facebook.com/vanguardngr" TargetMode="External"/><Relationship Id="rId7308" Type="http://schemas.openxmlformats.org/officeDocument/2006/relationships/hyperlink" Target="https://www.facebook.com/filadastore/" TargetMode="External"/><Relationship Id="rId7722" Type="http://schemas.openxmlformats.org/officeDocument/2006/relationships/hyperlink" Target="http://ekaya.com/" TargetMode="External"/><Relationship Id="rId5273" Type="http://schemas.openxmlformats.org/officeDocument/2006/relationships/hyperlink" Target="https://cloudinn.net/" TargetMode="External"/><Relationship Id="rId6324" Type="http://schemas.openxmlformats.org/officeDocument/2006/relationships/hyperlink" Target="https://twitter.com/pelezaInt" TargetMode="External"/><Relationship Id="rId839" Type="http://schemas.openxmlformats.org/officeDocument/2006/relationships/hyperlink" Target="https://twitter.com/thankucash" TargetMode="External"/><Relationship Id="rId1469" Type="http://schemas.openxmlformats.org/officeDocument/2006/relationships/hyperlink" Target="https://twitter.com/ShieldFinders" TargetMode="External"/><Relationship Id="rId2867" Type="http://schemas.openxmlformats.org/officeDocument/2006/relationships/hyperlink" Target="https://twitter.com/inukapap" TargetMode="External"/><Relationship Id="rId3918" Type="http://schemas.openxmlformats.org/officeDocument/2006/relationships/hyperlink" Target="https://www.linkedin.com/company/pesabazaar.com/" TargetMode="External"/><Relationship Id="rId5340" Type="http://schemas.openxmlformats.org/officeDocument/2006/relationships/hyperlink" Target="http://www.facebook.com/tankeeb" TargetMode="External"/><Relationship Id="rId8496" Type="http://schemas.openxmlformats.org/officeDocument/2006/relationships/hyperlink" Target="https://www.facebook.com/diarizeme" TargetMode="External"/><Relationship Id="rId1883" Type="http://schemas.openxmlformats.org/officeDocument/2006/relationships/hyperlink" Target="https://www.linkedin.com/company/otrac-nigeria/" TargetMode="External"/><Relationship Id="rId2934" Type="http://schemas.openxmlformats.org/officeDocument/2006/relationships/hyperlink" Target="http://www.greenpath.com/" TargetMode="External"/><Relationship Id="rId7098" Type="http://schemas.openxmlformats.org/officeDocument/2006/relationships/hyperlink" Target="http://edusko.com/" TargetMode="External"/><Relationship Id="rId8149" Type="http://schemas.openxmlformats.org/officeDocument/2006/relationships/hyperlink" Target="https://www.linkedin.com/company/agilocity" TargetMode="External"/><Relationship Id="rId906" Type="http://schemas.openxmlformats.org/officeDocument/2006/relationships/hyperlink" Target="https://www.linkedin.com/company/credpal/" TargetMode="External"/><Relationship Id="rId1536" Type="http://schemas.openxmlformats.org/officeDocument/2006/relationships/hyperlink" Target="http://www.facebook.com/awfarmarket" TargetMode="External"/><Relationship Id="rId1950" Type="http://schemas.openxmlformats.org/officeDocument/2006/relationships/hyperlink" Target="https://www.linkedin.com/company/atura/" TargetMode="External"/><Relationship Id="rId8563" Type="http://schemas.openxmlformats.org/officeDocument/2006/relationships/hyperlink" Target="https://wearemonsters.co.za/" TargetMode="External"/><Relationship Id="rId1603" Type="http://schemas.openxmlformats.org/officeDocument/2006/relationships/hyperlink" Target="https://www.oze.guru/" TargetMode="External"/><Relationship Id="rId4759" Type="http://schemas.openxmlformats.org/officeDocument/2006/relationships/hyperlink" Target="https://www.facebook.com/pg/wefix/about/?ref=page_internal" TargetMode="External"/><Relationship Id="rId7165" Type="http://schemas.openxmlformats.org/officeDocument/2006/relationships/hyperlink" Target="https://www.linkedin.com/company/marketaam/" TargetMode="External"/><Relationship Id="rId8216" Type="http://schemas.openxmlformats.org/officeDocument/2006/relationships/hyperlink" Target="https://prim-u.com/" TargetMode="External"/><Relationship Id="rId8630" Type="http://schemas.openxmlformats.org/officeDocument/2006/relationships/hyperlink" Target="https://www.wolfandhalo.com/" TargetMode="External"/><Relationship Id="rId3775" Type="http://schemas.openxmlformats.org/officeDocument/2006/relationships/hyperlink" Target="http://www.oneacrefund.org/" TargetMode="External"/><Relationship Id="rId4826" Type="http://schemas.openxmlformats.org/officeDocument/2006/relationships/hyperlink" Target="http://www.zay-tech.com/" TargetMode="External"/><Relationship Id="rId6181" Type="http://schemas.openxmlformats.org/officeDocument/2006/relationships/hyperlink" Target="https://www.linkedin.com/company-beta/13230550/" TargetMode="External"/><Relationship Id="rId7232" Type="http://schemas.openxmlformats.org/officeDocument/2006/relationships/hyperlink" Target="https://www.facebook.com/HealthFactsNG/" TargetMode="External"/><Relationship Id="rId696" Type="http://schemas.openxmlformats.org/officeDocument/2006/relationships/hyperlink" Target="https://www.facebook.com/chalkboardeducation/" TargetMode="External"/><Relationship Id="rId2377" Type="http://schemas.openxmlformats.org/officeDocument/2006/relationships/hyperlink" Target="https://twitter.com/dambewarriors?lang=en" TargetMode="External"/><Relationship Id="rId2791" Type="http://schemas.openxmlformats.org/officeDocument/2006/relationships/hyperlink" Target="https://www.facebook.com/Fieldinsight-163984870928843/" TargetMode="External"/><Relationship Id="rId3428" Type="http://schemas.openxmlformats.org/officeDocument/2006/relationships/hyperlink" Target="https://lyvvcosmetics.com/" TargetMode="External"/><Relationship Id="rId349" Type="http://schemas.openxmlformats.org/officeDocument/2006/relationships/hyperlink" Target="https://www.farmcrowdy.com/" TargetMode="External"/><Relationship Id="rId763" Type="http://schemas.openxmlformats.org/officeDocument/2006/relationships/hyperlink" Target="https://www.linkedin.com/company/bostaapp/" TargetMode="External"/><Relationship Id="rId1393" Type="http://schemas.openxmlformats.org/officeDocument/2006/relationships/hyperlink" Target="https://rucove.com/" TargetMode="External"/><Relationship Id="rId2444" Type="http://schemas.openxmlformats.org/officeDocument/2006/relationships/hyperlink" Target="https://twitter.com/fintechcm" TargetMode="External"/><Relationship Id="rId3842" Type="http://schemas.openxmlformats.org/officeDocument/2006/relationships/hyperlink" Target="https://oyapay.me/" TargetMode="External"/><Relationship Id="rId6998" Type="http://schemas.openxmlformats.org/officeDocument/2006/relationships/hyperlink" Target="https://www.facebook.com/360nobs" TargetMode="External"/><Relationship Id="rId416" Type="http://schemas.openxmlformats.org/officeDocument/2006/relationships/hyperlink" Target="https://www.facebook.com/VALRdotcom" TargetMode="External"/><Relationship Id="rId1046" Type="http://schemas.openxmlformats.org/officeDocument/2006/relationships/hyperlink" Target="https://www.linkedin.com/company/arifu/" TargetMode="External"/><Relationship Id="rId8073" Type="http://schemas.openxmlformats.org/officeDocument/2006/relationships/hyperlink" Target="https://za.linkedin.com/company/afrimart-online" TargetMode="External"/><Relationship Id="rId830" Type="http://schemas.openxmlformats.org/officeDocument/2006/relationships/hyperlink" Target="https://www.linkedin.com/company/sonocareng/" TargetMode="External"/><Relationship Id="rId1460" Type="http://schemas.openxmlformats.org/officeDocument/2006/relationships/hyperlink" Target="https://www.linkedin.com/company/sendroid/about/" TargetMode="External"/><Relationship Id="rId2511" Type="http://schemas.openxmlformats.org/officeDocument/2006/relationships/hyperlink" Target="http://www.dronesig.co.ao/" TargetMode="External"/><Relationship Id="rId5667" Type="http://schemas.openxmlformats.org/officeDocument/2006/relationships/hyperlink" Target="https://www.linkedin.com/company/antara-health" TargetMode="External"/><Relationship Id="rId6718" Type="http://schemas.openxmlformats.org/officeDocument/2006/relationships/hyperlink" Target="https://qataloog.com/" TargetMode="External"/><Relationship Id="rId1113" Type="http://schemas.openxmlformats.org/officeDocument/2006/relationships/hyperlink" Target="https://www.linkedin.com/company/tareeqi/about/" TargetMode="External"/><Relationship Id="rId4269" Type="http://schemas.openxmlformats.org/officeDocument/2006/relationships/hyperlink" Target="https://twitter.com/smubuafrica?lang=en" TargetMode="External"/><Relationship Id="rId4683" Type="http://schemas.openxmlformats.org/officeDocument/2006/relationships/hyperlink" Target="https://www.linkedin.com/company/5134846?trk=prof-exp-company-name" TargetMode="External"/><Relationship Id="rId5734" Type="http://schemas.openxmlformats.org/officeDocument/2006/relationships/hyperlink" Target="https://www.baobabcircle.com/" TargetMode="External"/><Relationship Id="rId8140" Type="http://schemas.openxmlformats.org/officeDocument/2006/relationships/hyperlink" Target="http://www.terracam.co.za/" TargetMode="External"/><Relationship Id="rId3285" Type="http://schemas.openxmlformats.org/officeDocument/2006/relationships/hyperlink" Target="https://www.facebook.com/kodisher/" TargetMode="External"/><Relationship Id="rId4336" Type="http://schemas.openxmlformats.org/officeDocument/2006/relationships/hyperlink" Target="https://sudonum.com/" TargetMode="External"/><Relationship Id="rId4750" Type="http://schemas.openxmlformats.org/officeDocument/2006/relationships/hyperlink" Target="http://wecode.tn/" TargetMode="External"/><Relationship Id="rId5801" Type="http://schemas.openxmlformats.org/officeDocument/2006/relationships/hyperlink" Target="https://twitter.com/brandsdiscovery" TargetMode="External"/><Relationship Id="rId8957" Type="http://schemas.openxmlformats.org/officeDocument/2006/relationships/hyperlink" Target="https://beblocky.com/" TargetMode="External"/><Relationship Id="rId3352" Type="http://schemas.openxmlformats.org/officeDocument/2006/relationships/hyperlink" Target="http://www.linkedin.com/company/2351349" TargetMode="External"/><Relationship Id="rId4403" Type="http://schemas.openxmlformats.org/officeDocument/2006/relationships/hyperlink" Target="http://swaiba.com/" TargetMode="External"/><Relationship Id="rId7559" Type="http://schemas.openxmlformats.org/officeDocument/2006/relationships/hyperlink" Target="https://twitter.com/vibujor_unilag" TargetMode="External"/><Relationship Id="rId273" Type="http://schemas.openxmlformats.org/officeDocument/2006/relationships/hyperlink" Target="https://msurvey.co/" TargetMode="External"/><Relationship Id="rId3005" Type="http://schemas.openxmlformats.org/officeDocument/2006/relationships/hyperlink" Target="https://www.linkedin.com/company/herionline/about/" TargetMode="External"/><Relationship Id="rId6575" Type="http://schemas.openxmlformats.org/officeDocument/2006/relationships/hyperlink" Target="https://www.facebook.com/chopupcommunity" TargetMode="External"/><Relationship Id="rId7626" Type="http://schemas.openxmlformats.org/officeDocument/2006/relationships/hyperlink" Target="https://www.facebook.com/GeekAsoft" TargetMode="External"/><Relationship Id="rId7973" Type="http://schemas.openxmlformats.org/officeDocument/2006/relationships/hyperlink" Target="https://www.facebook.com/heyjudeapp/" TargetMode="External"/><Relationship Id="rId340" Type="http://schemas.openxmlformats.org/officeDocument/2006/relationships/hyperlink" Target="http://www.sidai.com/" TargetMode="External"/><Relationship Id="rId2021" Type="http://schemas.openxmlformats.org/officeDocument/2006/relationships/hyperlink" Target="http://www.linkedin.com/company/badrit" TargetMode="External"/><Relationship Id="rId5177" Type="http://schemas.openxmlformats.org/officeDocument/2006/relationships/hyperlink" Target="http://www.mazenjobs.com/" TargetMode="External"/><Relationship Id="rId6228" Type="http://schemas.openxmlformats.org/officeDocument/2006/relationships/hyperlink" Target="https://www.twitter.com/ecopostbuzz" TargetMode="External"/><Relationship Id="rId4193" Type="http://schemas.openxmlformats.org/officeDocument/2006/relationships/hyperlink" Target="https://twitter.com/senditoo_mobile" TargetMode="External"/><Relationship Id="rId5591" Type="http://schemas.openxmlformats.org/officeDocument/2006/relationships/hyperlink" Target="https://www.twitter.com/infodekini" TargetMode="External"/><Relationship Id="rId6642" Type="http://schemas.openxmlformats.org/officeDocument/2006/relationships/hyperlink" Target="https://twitter.com/hollanowapp" TargetMode="External"/><Relationship Id="rId1787" Type="http://schemas.openxmlformats.org/officeDocument/2006/relationships/hyperlink" Target="https://twitter.com/AVONHMO?ref_src=twsrc%5Egoogle%7Ctwcamp%5Eserp%7Ctwgr%5Eauthor" TargetMode="External"/><Relationship Id="rId2838" Type="http://schemas.openxmlformats.org/officeDocument/2006/relationships/hyperlink" Target="http://www.insyt.com.au/" TargetMode="External"/><Relationship Id="rId5244" Type="http://schemas.openxmlformats.org/officeDocument/2006/relationships/hyperlink" Target="https://www.linkedin.com/company/redcab/" TargetMode="External"/><Relationship Id="rId79" Type="http://schemas.openxmlformats.org/officeDocument/2006/relationships/hyperlink" Target="https://www.linkedin.com/company/azuri/" TargetMode="External"/><Relationship Id="rId1854" Type="http://schemas.openxmlformats.org/officeDocument/2006/relationships/hyperlink" Target="https://www.facebook.com/Christophers-and-Co-494879474006620/" TargetMode="External"/><Relationship Id="rId2905" Type="http://schemas.openxmlformats.org/officeDocument/2006/relationships/hyperlink" Target="https://grabingo.app/" TargetMode="External"/><Relationship Id="rId4260" Type="http://schemas.openxmlformats.org/officeDocument/2006/relationships/hyperlink" Target="https://www.facebook.com/smartteller.net" TargetMode="External"/><Relationship Id="rId5311" Type="http://schemas.openxmlformats.org/officeDocument/2006/relationships/hyperlink" Target="https://www.linkedin.com/company/5dvr/about/" TargetMode="External"/><Relationship Id="rId8467" Type="http://schemas.openxmlformats.org/officeDocument/2006/relationships/hyperlink" Target="https://www.facebook.com/nonfictionza" TargetMode="External"/><Relationship Id="rId8881" Type="http://schemas.openxmlformats.org/officeDocument/2006/relationships/hyperlink" Target="https://www.linkedin.com/company/savannah-brands/about/" TargetMode="External"/><Relationship Id="rId1507" Type="http://schemas.openxmlformats.org/officeDocument/2006/relationships/hyperlink" Target="https://www.linkedin.com/company/boomplaymusic/about/" TargetMode="External"/><Relationship Id="rId7069" Type="http://schemas.openxmlformats.org/officeDocument/2006/relationships/hyperlink" Target="https://twitter.com/signaleats" TargetMode="External"/><Relationship Id="rId7483" Type="http://schemas.openxmlformats.org/officeDocument/2006/relationships/hyperlink" Target="https://www.facebook.com/infoguideafrica" TargetMode="External"/><Relationship Id="rId8534" Type="http://schemas.openxmlformats.org/officeDocument/2006/relationships/hyperlink" Target="https://twitter.com/tenebrislab" TargetMode="External"/><Relationship Id="rId1921" Type="http://schemas.openxmlformats.org/officeDocument/2006/relationships/hyperlink" Target="https://appy.co.za/" TargetMode="External"/><Relationship Id="rId3679" Type="http://schemas.openxmlformats.org/officeDocument/2006/relationships/hyperlink" Target="http://www.linkedin.com/company/2223456" TargetMode="External"/><Relationship Id="rId6085" Type="http://schemas.openxmlformats.org/officeDocument/2006/relationships/hyperlink" Target="https://twitter.com/simpauldesign/" TargetMode="External"/><Relationship Id="rId7136" Type="http://schemas.openxmlformats.org/officeDocument/2006/relationships/hyperlink" Target="http://frakem.com/" TargetMode="External"/><Relationship Id="rId7550" Type="http://schemas.openxmlformats.org/officeDocument/2006/relationships/hyperlink" Target="https://twitter.com/gigabytedevsinc" TargetMode="External"/><Relationship Id="rId6152" Type="http://schemas.openxmlformats.org/officeDocument/2006/relationships/hyperlink" Target="https://facebook.com/eazzylabs" TargetMode="External"/><Relationship Id="rId7203" Type="http://schemas.openxmlformats.org/officeDocument/2006/relationships/hyperlink" Target="https://web.facebook.com/techsavvyng/" TargetMode="External"/><Relationship Id="rId8601" Type="http://schemas.openxmlformats.org/officeDocument/2006/relationships/hyperlink" Target="https://www.webalytics.co/" TargetMode="External"/><Relationship Id="rId1297" Type="http://schemas.openxmlformats.org/officeDocument/2006/relationships/hyperlink" Target="https://www.facebook.com/Fawaterk/" TargetMode="External"/><Relationship Id="rId2695" Type="http://schemas.openxmlformats.org/officeDocument/2006/relationships/hyperlink" Target="https://www.linkedin.com/company/estate-intel/" TargetMode="External"/><Relationship Id="rId3746" Type="http://schemas.openxmlformats.org/officeDocument/2006/relationships/hyperlink" Target="https://www.facebook.com/ochargeke" TargetMode="External"/><Relationship Id="rId667" Type="http://schemas.openxmlformats.org/officeDocument/2006/relationships/hyperlink" Target="https://www.twitter.com/tupuca_lda" TargetMode="External"/><Relationship Id="rId2348" Type="http://schemas.openxmlformats.org/officeDocument/2006/relationships/hyperlink" Target="https://www.facebook.com/CryptoSavannah/" TargetMode="External"/><Relationship Id="rId2762" Type="http://schemas.openxmlformats.org/officeDocument/2006/relationships/hyperlink" Target="http://fireflyon.com/" TargetMode="External"/><Relationship Id="rId3813" Type="http://schemas.openxmlformats.org/officeDocument/2006/relationships/hyperlink" Target="https://www.linkedin.com/company/otoenglish/" TargetMode="External"/><Relationship Id="rId6969" Type="http://schemas.openxmlformats.org/officeDocument/2006/relationships/hyperlink" Target="https://www.linkedin.com/company/packmyload-com/" TargetMode="External"/><Relationship Id="rId9028" Type="http://schemas.openxmlformats.org/officeDocument/2006/relationships/hyperlink" Target="https://twitter.com/artcaffekenya?lang=en" TargetMode="External"/><Relationship Id="rId734" Type="http://schemas.openxmlformats.org/officeDocument/2006/relationships/hyperlink" Target="https://twitter.com/EventerpriseAG" TargetMode="External"/><Relationship Id="rId1364" Type="http://schemas.openxmlformats.org/officeDocument/2006/relationships/hyperlink" Target="https://www.facebook.com/kudimoney/" TargetMode="External"/><Relationship Id="rId2415" Type="http://schemas.openxmlformats.org/officeDocument/2006/relationships/hyperlink" Target="https://www.linkedin.com/company/diggerapp-io/" TargetMode="External"/><Relationship Id="rId5985" Type="http://schemas.openxmlformats.org/officeDocument/2006/relationships/hyperlink" Target="https://twitter.com/KijaniHQ/" TargetMode="External"/><Relationship Id="rId8391" Type="http://schemas.openxmlformats.org/officeDocument/2006/relationships/hyperlink" Target="https://www.linkedin.com/in/kasi-eats-667b60165/" TargetMode="External"/><Relationship Id="rId70" Type="http://schemas.openxmlformats.org/officeDocument/2006/relationships/hyperlink" Target="https://www.facebook.com/irokotv" TargetMode="External"/><Relationship Id="rId801" Type="http://schemas.openxmlformats.org/officeDocument/2006/relationships/hyperlink" Target="https://twitter.com/musanga__lg" TargetMode="External"/><Relationship Id="rId1017" Type="http://schemas.openxmlformats.org/officeDocument/2006/relationships/hyperlink" Target="https://twitter.com/gbarenaofficial" TargetMode="External"/><Relationship Id="rId1431" Type="http://schemas.openxmlformats.org/officeDocument/2006/relationships/hyperlink" Target="https://www.facebook.com/TenderNGPage/" TargetMode="External"/><Relationship Id="rId4587" Type="http://schemas.openxmlformats.org/officeDocument/2006/relationships/hyperlink" Target="https://uprise.africa/" TargetMode="External"/><Relationship Id="rId5638" Type="http://schemas.openxmlformats.org/officeDocument/2006/relationships/hyperlink" Target="https://twitter.com/Farmula_" TargetMode="External"/><Relationship Id="rId8044" Type="http://schemas.openxmlformats.org/officeDocument/2006/relationships/hyperlink" Target="https://www.ooka.co.za/" TargetMode="External"/><Relationship Id="rId3189" Type="http://schemas.openxmlformats.org/officeDocument/2006/relationships/hyperlink" Target="https://twitter.com/kweseiflix_ke?lang=en" TargetMode="External"/><Relationship Id="rId4654" Type="http://schemas.openxmlformats.org/officeDocument/2006/relationships/hyperlink" Target="https://www.linkedin.com/company/vidr/about/" TargetMode="External"/><Relationship Id="rId7060" Type="http://schemas.openxmlformats.org/officeDocument/2006/relationships/hyperlink" Target="http://www.linkedin.com/company/studysearch" TargetMode="External"/><Relationship Id="rId8111" Type="http://schemas.openxmlformats.org/officeDocument/2006/relationships/hyperlink" Target="https://twitter.com/RaruShopping" TargetMode="External"/><Relationship Id="rId3256" Type="http://schemas.openxmlformats.org/officeDocument/2006/relationships/hyperlink" Target="https://twitter.com/KISUAonline" TargetMode="External"/><Relationship Id="rId4307" Type="http://schemas.openxmlformats.org/officeDocument/2006/relationships/hyperlink" Target="https://www.facebook.com/studentfinanceafrica/" TargetMode="External"/><Relationship Id="rId5705" Type="http://schemas.openxmlformats.org/officeDocument/2006/relationships/hyperlink" Target="https://alericonsulting.com/" TargetMode="External"/><Relationship Id="rId177" Type="http://schemas.openxmlformats.org/officeDocument/2006/relationships/hyperlink" Target="https://twitter.com/wefarm" TargetMode="External"/><Relationship Id="rId591" Type="http://schemas.openxmlformats.org/officeDocument/2006/relationships/hyperlink" Target="http://www.mettlestate.com/" TargetMode="External"/><Relationship Id="rId2272" Type="http://schemas.openxmlformats.org/officeDocument/2006/relationships/hyperlink" Target="https://www.linkedin.com/company/click2sure/" TargetMode="External"/><Relationship Id="rId3670" Type="http://schemas.openxmlformats.org/officeDocument/2006/relationships/hyperlink" Target="http://www.myagro.org/" TargetMode="External"/><Relationship Id="rId4721" Type="http://schemas.openxmlformats.org/officeDocument/2006/relationships/hyperlink" Target="https://www.linkedin.com/company/wattnow.io" TargetMode="External"/><Relationship Id="rId7877" Type="http://schemas.openxmlformats.org/officeDocument/2006/relationships/hyperlink" Target="https://www.facebook.com/maxicashapp/" TargetMode="External"/><Relationship Id="rId8928" Type="http://schemas.openxmlformats.org/officeDocument/2006/relationships/hyperlink" Target="https://www.facebook.com/koolawaters2014/" TargetMode="External"/><Relationship Id="rId244" Type="http://schemas.openxmlformats.org/officeDocument/2006/relationships/hyperlink" Target="https://www.twitter.com/finteclabs" TargetMode="External"/><Relationship Id="rId3323" Type="http://schemas.openxmlformats.org/officeDocument/2006/relationships/hyperlink" Target="https://twitter.com/maishameds?lang=en" TargetMode="External"/><Relationship Id="rId6479" Type="http://schemas.openxmlformats.org/officeDocument/2006/relationships/hyperlink" Target="https://www.facebook.com/buyelectricity/" TargetMode="External"/><Relationship Id="rId6893" Type="http://schemas.openxmlformats.org/officeDocument/2006/relationships/hyperlink" Target="https://www.facebook.com/ordermymedicines" TargetMode="External"/><Relationship Id="rId7944" Type="http://schemas.openxmlformats.org/officeDocument/2006/relationships/hyperlink" Target="https://www.linkedin.com/company/my9lives/?originalSubdomain=in" TargetMode="External"/><Relationship Id="rId5495" Type="http://schemas.openxmlformats.org/officeDocument/2006/relationships/hyperlink" Target="https://twitter.com/zished" TargetMode="External"/><Relationship Id="rId6546" Type="http://schemas.openxmlformats.org/officeDocument/2006/relationships/hyperlink" Target="https://www.edurecords.com/" TargetMode="External"/><Relationship Id="rId6960" Type="http://schemas.openxmlformats.org/officeDocument/2006/relationships/hyperlink" Target="http://www.renderhealth.com/" TargetMode="External"/><Relationship Id="rId311" Type="http://schemas.openxmlformats.org/officeDocument/2006/relationships/hyperlink" Target="http://www.yumamia.com/" TargetMode="External"/><Relationship Id="rId4097" Type="http://schemas.openxmlformats.org/officeDocument/2006/relationships/hyperlink" Target="https://ridver.com/contact-us/" TargetMode="External"/><Relationship Id="rId5148" Type="http://schemas.openxmlformats.org/officeDocument/2006/relationships/hyperlink" Target="https://www.facebook.com/DilenyTech/" TargetMode="External"/><Relationship Id="rId5562" Type="http://schemas.openxmlformats.org/officeDocument/2006/relationships/hyperlink" Target="https://facebook.com/bookadoc" TargetMode="External"/><Relationship Id="rId6613" Type="http://schemas.openxmlformats.org/officeDocument/2006/relationships/hyperlink" Target="https://www.facebook.com/officialnaijanews" TargetMode="External"/><Relationship Id="rId1758" Type="http://schemas.openxmlformats.org/officeDocument/2006/relationships/hyperlink" Target="https://www.linkedin.com/company/yapili/" TargetMode="External"/><Relationship Id="rId2809" Type="http://schemas.openxmlformats.org/officeDocument/2006/relationships/hyperlink" Target="https://www.linkedin.com/company/formplus/" TargetMode="External"/><Relationship Id="rId4164" Type="http://schemas.openxmlformats.org/officeDocument/2006/relationships/hyperlink" Target="https://www.facebook.com/satoshicentrebw/" TargetMode="External"/><Relationship Id="rId5215" Type="http://schemas.openxmlformats.org/officeDocument/2006/relationships/hyperlink" Target="https://www.linkedin.com/company/vrapeutic/" TargetMode="External"/><Relationship Id="rId8785" Type="http://schemas.openxmlformats.org/officeDocument/2006/relationships/hyperlink" Target="https://www.linkedin.com/company/getpocketdoc/about/" TargetMode="External"/><Relationship Id="rId3180" Type="http://schemas.openxmlformats.org/officeDocument/2006/relationships/hyperlink" Target="https://www.linkedin.com/company/invoizpaid/" TargetMode="External"/><Relationship Id="rId4231" Type="http://schemas.openxmlformats.org/officeDocument/2006/relationships/hyperlink" Target="https://www.facebook.com/shakerfans" TargetMode="External"/><Relationship Id="rId7387" Type="http://schemas.openxmlformats.org/officeDocument/2006/relationships/hyperlink" Target="https://www.salescabal.com/" TargetMode="External"/><Relationship Id="rId8438" Type="http://schemas.openxmlformats.org/officeDocument/2006/relationships/hyperlink" Target="http://ugomyway.com/" TargetMode="External"/><Relationship Id="rId1825" Type="http://schemas.openxmlformats.org/officeDocument/2006/relationships/hyperlink" Target="https://twitter.com/awabikeng?lang=en" TargetMode="External"/><Relationship Id="rId8852" Type="http://schemas.openxmlformats.org/officeDocument/2006/relationships/hyperlink" Target="https://www.facebook.com/Chito.eg/" TargetMode="External"/><Relationship Id="rId3997" Type="http://schemas.openxmlformats.org/officeDocument/2006/relationships/hyperlink" Target="https://www.linkedin.com/company/tolet-com-ng/" TargetMode="External"/><Relationship Id="rId6056" Type="http://schemas.openxmlformats.org/officeDocument/2006/relationships/hyperlink" Target="https://www.facebook.com/nextgensports.org" TargetMode="External"/><Relationship Id="rId7454" Type="http://schemas.openxmlformats.org/officeDocument/2006/relationships/hyperlink" Target="https://www.linkedin.com/company/schoolstoreng-limited" TargetMode="External"/><Relationship Id="rId8505" Type="http://schemas.openxmlformats.org/officeDocument/2006/relationships/hyperlink" Target="https://www.linkedin.com/company/get-rewards/" TargetMode="External"/><Relationship Id="rId2599" Type="http://schemas.openxmlformats.org/officeDocument/2006/relationships/hyperlink" Target="https://www.facebook.com/Futuremed-135961843159787/" TargetMode="External"/><Relationship Id="rId6470" Type="http://schemas.openxmlformats.org/officeDocument/2006/relationships/hyperlink" Target="https://covibes.co/" TargetMode="External"/><Relationship Id="rId7107" Type="http://schemas.openxmlformats.org/officeDocument/2006/relationships/hyperlink" Target="http://www.youtvafrica.com/" TargetMode="External"/><Relationship Id="rId7521" Type="http://schemas.openxmlformats.org/officeDocument/2006/relationships/hyperlink" Target="https://www.facebook.com/themedia360" TargetMode="External"/><Relationship Id="rId985" Type="http://schemas.openxmlformats.org/officeDocument/2006/relationships/hyperlink" Target="https://www.linkedin.com/company/the-releaf-group/" TargetMode="External"/><Relationship Id="rId2666" Type="http://schemas.openxmlformats.org/officeDocument/2006/relationships/hyperlink" Target="https://twitter.com/etudesk" TargetMode="External"/><Relationship Id="rId3717" Type="http://schemas.openxmlformats.org/officeDocument/2006/relationships/hyperlink" Target="https://www.ng-sign.com/" TargetMode="External"/><Relationship Id="rId5072" Type="http://schemas.openxmlformats.org/officeDocument/2006/relationships/hyperlink" Target="http://www.facebook.com/nilecode" TargetMode="External"/><Relationship Id="rId6123" Type="http://schemas.openxmlformats.org/officeDocument/2006/relationships/hyperlink" Target="http://www.levitationdynamics.com/" TargetMode="External"/><Relationship Id="rId638" Type="http://schemas.openxmlformats.org/officeDocument/2006/relationships/hyperlink" Target="https://www.trella.app/" TargetMode="External"/><Relationship Id="rId1268" Type="http://schemas.openxmlformats.org/officeDocument/2006/relationships/hyperlink" Target="http://transpooler.com/" TargetMode="External"/><Relationship Id="rId1682" Type="http://schemas.openxmlformats.org/officeDocument/2006/relationships/hyperlink" Target="https://www.facebook.com/AsilimiaApp/" TargetMode="External"/><Relationship Id="rId2319" Type="http://schemas.openxmlformats.org/officeDocument/2006/relationships/hyperlink" Target="https://www.facebook.com/CradleTechnologyServices" TargetMode="External"/><Relationship Id="rId2733" Type="http://schemas.openxmlformats.org/officeDocument/2006/relationships/hyperlink" Target="http://filkhedma.com/" TargetMode="External"/><Relationship Id="rId5889" Type="http://schemas.openxmlformats.org/officeDocument/2006/relationships/hyperlink" Target="http://www.facebook.com/iHubNairobi" TargetMode="External"/><Relationship Id="rId8295" Type="http://schemas.openxmlformats.org/officeDocument/2006/relationships/hyperlink" Target="http://twitter.com/CavalryMedia" TargetMode="External"/><Relationship Id="rId705" Type="http://schemas.openxmlformats.org/officeDocument/2006/relationships/hyperlink" Target="https://www.linkedin.com/company/ubapesa/" TargetMode="External"/><Relationship Id="rId1335" Type="http://schemas.openxmlformats.org/officeDocument/2006/relationships/hyperlink" Target="https://twitter.com/sweetkiwiyogurt" TargetMode="External"/><Relationship Id="rId8362" Type="http://schemas.openxmlformats.org/officeDocument/2006/relationships/hyperlink" Target="https://web.facebook.com/myshandapa/" TargetMode="External"/><Relationship Id="rId2800" Type="http://schemas.openxmlformats.org/officeDocument/2006/relationships/hyperlink" Target="https://www.linkedin.com/company/fint/about/" TargetMode="External"/><Relationship Id="rId5956" Type="http://schemas.openxmlformats.org/officeDocument/2006/relationships/hyperlink" Target="http://www.facebook.com/Kachwanya.co.ke" TargetMode="External"/><Relationship Id="rId8015" Type="http://schemas.openxmlformats.org/officeDocument/2006/relationships/hyperlink" Target="https://kisua.com/" TargetMode="External"/><Relationship Id="rId41" Type="http://schemas.openxmlformats.org/officeDocument/2006/relationships/hyperlink" Target="https://www.linkedin.com/company/african-leadership-academy" TargetMode="External"/><Relationship Id="rId1402" Type="http://schemas.openxmlformats.org/officeDocument/2006/relationships/hyperlink" Target="https://www.linkedin.com/company/iyezahealth/" TargetMode="External"/><Relationship Id="rId4558" Type="http://schemas.openxmlformats.org/officeDocument/2006/relationships/hyperlink" Target="https://www.facebook.com/ubongokids" TargetMode="External"/><Relationship Id="rId4972" Type="http://schemas.openxmlformats.org/officeDocument/2006/relationships/hyperlink" Target="https://www.linkedin.com/company/bioniclimbsllc/" TargetMode="External"/><Relationship Id="rId5609" Type="http://schemas.openxmlformats.org/officeDocument/2006/relationships/hyperlink" Target="https://mojaride.net/" TargetMode="External"/><Relationship Id="rId7031" Type="http://schemas.openxmlformats.org/officeDocument/2006/relationships/hyperlink" Target="http://www.ojawara.com/" TargetMode="External"/><Relationship Id="rId3574" Type="http://schemas.openxmlformats.org/officeDocument/2006/relationships/hyperlink" Target="https://www.facebook.com/mishwarsd/" TargetMode="External"/><Relationship Id="rId4625" Type="http://schemas.openxmlformats.org/officeDocument/2006/relationships/hyperlink" Target="https://www.facebook.com/vesicash/" TargetMode="External"/><Relationship Id="rId495" Type="http://schemas.openxmlformats.org/officeDocument/2006/relationships/hyperlink" Target="https://www.linkedin.com/company/tugende/" TargetMode="External"/><Relationship Id="rId2176" Type="http://schemas.openxmlformats.org/officeDocument/2006/relationships/hyperlink" Target="https://twitter.com/aidtechnology" TargetMode="External"/><Relationship Id="rId2590" Type="http://schemas.openxmlformats.org/officeDocument/2006/relationships/hyperlink" Target="https://twitter.com/ecomakaa" TargetMode="External"/><Relationship Id="rId3227" Type="http://schemas.openxmlformats.org/officeDocument/2006/relationships/hyperlink" Target="https://kandua.com/" TargetMode="External"/><Relationship Id="rId3641" Type="http://schemas.openxmlformats.org/officeDocument/2006/relationships/hyperlink" Target="https://mshtarii.com/about/" TargetMode="External"/><Relationship Id="rId6797" Type="http://schemas.openxmlformats.org/officeDocument/2006/relationships/hyperlink" Target="https://www.fieldintelligence.org/" TargetMode="External"/><Relationship Id="rId7848" Type="http://schemas.openxmlformats.org/officeDocument/2006/relationships/hyperlink" Target="https://twitter.com/fomotravels" TargetMode="External"/><Relationship Id="rId148" Type="http://schemas.openxmlformats.org/officeDocument/2006/relationships/hyperlink" Target="https://www.linkedin.com/company/10224397" TargetMode="External"/><Relationship Id="rId562" Type="http://schemas.openxmlformats.org/officeDocument/2006/relationships/hyperlink" Target="https://twitter.com/shezlongapp" TargetMode="External"/><Relationship Id="rId1192" Type="http://schemas.openxmlformats.org/officeDocument/2006/relationships/hyperlink" Target="https://www.facebook.com/eLimuKenya" TargetMode="External"/><Relationship Id="rId2243" Type="http://schemas.openxmlformats.org/officeDocument/2006/relationships/hyperlink" Target="https://www.twitter.com/villepropreinc" TargetMode="External"/><Relationship Id="rId5399" Type="http://schemas.openxmlformats.org/officeDocument/2006/relationships/hyperlink" Target="https://www.linkedin.com/company/a-plus-e-learning-limited" TargetMode="External"/><Relationship Id="rId6864" Type="http://schemas.openxmlformats.org/officeDocument/2006/relationships/hyperlink" Target="https://cifwep.com/" TargetMode="External"/><Relationship Id="rId7915" Type="http://schemas.openxmlformats.org/officeDocument/2006/relationships/hyperlink" Target="http://twitter.com/WalletTec" TargetMode="External"/><Relationship Id="rId215" Type="http://schemas.openxmlformats.org/officeDocument/2006/relationships/hyperlink" Target="http://www.linkedin.com/company/dealdey-limited" TargetMode="External"/><Relationship Id="rId2310" Type="http://schemas.openxmlformats.org/officeDocument/2006/relationships/hyperlink" Target="https://twitter.com/HypDev" TargetMode="External"/><Relationship Id="rId5466" Type="http://schemas.openxmlformats.org/officeDocument/2006/relationships/hyperlink" Target="https://www.linkedin.com/company/asoriba" TargetMode="External"/><Relationship Id="rId6517" Type="http://schemas.openxmlformats.org/officeDocument/2006/relationships/hyperlink" Target="https://www.linkedin.com/company/3111392/" TargetMode="External"/><Relationship Id="rId4068" Type="http://schemas.openxmlformats.org/officeDocument/2006/relationships/hyperlink" Target="https://www.facebook.com/recyclepoints/" TargetMode="External"/><Relationship Id="rId4482" Type="http://schemas.openxmlformats.org/officeDocument/2006/relationships/hyperlink" Target="https://twitter.com/tirhalsudan?lang=en" TargetMode="External"/><Relationship Id="rId5119" Type="http://schemas.openxmlformats.org/officeDocument/2006/relationships/hyperlink" Target="https://www.cantalop.com/" TargetMode="External"/><Relationship Id="rId5880" Type="http://schemas.openxmlformats.org/officeDocument/2006/relationships/hyperlink" Target="https://www.twitter.com/iastralive" TargetMode="External"/><Relationship Id="rId6931" Type="http://schemas.openxmlformats.org/officeDocument/2006/relationships/hyperlink" Target="https://www.prediagn.com.ng/" TargetMode="External"/><Relationship Id="rId3084" Type="http://schemas.openxmlformats.org/officeDocument/2006/relationships/hyperlink" Target="http://www.imisi3d.com/" TargetMode="External"/><Relationship Id="rId4135" Type="http://schemas.openxmlformats.org/officeDocument/2006/relationships/hyperlink" Target="https://www.linkedin.com/company/safarimeals/" TargetMode="External"/><Relationship Id="rId5533" Type="http://schemas.openxmlformats.org/officeDocument/2006/relationships/hyperlink" Target="https://www.linkedin.com/company/9417048?trk=tyah&amp;trkInfo=clickedVertical%3Acompany%2CclickedEntityId%3A9417048%2Cidx%3A2-1-2%2CtarId%3A1470996845875%2Ctas%3Aforhey" TargetMode="External"/><Relationship Id="rId8689" Type="http://schemas.openxmlformats.org/officeDocument/2006/relationships/hyperlink" Target="http://www.vividress.co.za/" TargetMode="External"/><Relationship Id="rId1729" Type="http://schemas.openxmlformats.org/officeDocument/2006/relationships/hyperlink" Target="https://www.l-pesa.com/" TargetMode="External"/><Relationship Id="rId5600" Type="http://schemas.openxmlformats.org/officeDocument/2006/relationships/hyperlink" Target="https://web.facebook.com/ovationhallcom/" TargetMode="External"/><Relationship Id="rId8756" Type="http://schemas.openxmlformats.org/officeDocument/2006/relationships/hyperlink" Target="http://minute5.ug/" TargetMode="External"/><Relationship Id="rId3151" Type="http://schemas.openxmlformats.org/officeDocument/2006/relationships/hyperlink" Target="https://www.linkedin.com/company/insureafrika-com" TargetMode="External"/><Relationship Id="rId4202" Type="http://schemas.openxmlformats.org/officeDocument/2006/relationships/hyperlink" Target="http://www.facebook.com/theshelterafrique/" TargetMode="External"/><Relationship Id="rId7358" Type="http://schemas.openxmlformats.org/officeDocument/2006/relationships/hyperlink" Target="https://www.twitter.com/myunihostels" TargetMode="External"/><Relationship Id="rId7772" Type="http://schemas.openxmlformats.org/officeDocument/2006/relationships/hyperlink" Target="http://www.tentedadventures.com/" TargetMode="External"/><Relationship Id="rId8409" Type="http://schemas.openxmlformats.org/officeDocument/2006/relationships/hyperlink" Target="https://twitter.com/BuildLula" TargetMode="External"/><Relationship Id="rId8823" Type="http://schemas.openxmlformats.org/officeDocument/2006/relationships/hyperlink" Target="https://twitter.com/rainotech" TargetMode="External"/><Relationship Id="rId3968" Type="http://schemas.openxmlformats.org/officeDocument/2006/relationships/hyperlink" Target="https://www.facebook.com/RideSafeAfrica/" TargetMode="External"/><Relationship Id="rId6374" Type="http://schemas.openxmlformats.org/officeDocument/2006/relationships/hyperlink" Target="http://twitter.com/techexquisite" TargetMode="External"/><Relationship Id="rId7425" Type="http://schemas.openxmlformats.org/officeDocument/2006/relationships/hyperlink" Target="https://www.facebook.com/3alworld" TargetMode="External"/><Relationship Id="rId5" Type="http://schemas.openxmlformats.org/officeDocument/2006/relationships/hyperlink" Target="https://andela.com/" TargetMode="External"/><Relationship Id="rId889" Type="http://schemas.openxmlformats.org/officeDocument/2006/relationships/hyperlink" Target="https://gomyway.com/" TargetMode="External"/><Relationship Id="rId5390" Type="http://schemas.openxmlformats.org/officeDocument/2006/relationships/hyperlink" Target="https://twitter.com/sikasemafrica" TargetMode="External"/><Relationship Id="rId6027" Type="http://schemas.openxmlformats.org/officeDocument/2006/relationships/hyperlink" Target="https://www.twitter.com/mesozinc" TargetMode="External"/><Relationship Id="rId6441" Type="http://schemas.openxmlformats.org/officeDocument/2006/relationships/hyperlink" Target="https://www.linkedin.com/company/maramoja-transport-ltd/about/" TargetMode="External"/><Relationship Id="rId1586" Type="http://schemas.openxmlformats.org/officeDocument/2006/relationships/hyperlink" Target="https://facebook.com/akoobooks/" TargetMode="External"/><Relationship Id="rId2984" Type="http://schemas.openxmlformats.org/officeDocument/2006/relationships/hyperlink" Target="https://www.facebook.com/growsel" TargetMode="External"/><Relationship Id="rId5043" Type="http://schemas.openxmlformats.org/officeDocument/2006/relationships/hyperlink" Target="http://www.sana3ly.com/" TargetMode="External"/><Relationship Id="rId8199" Type="http://schemas.openxmlformats.org/officeDocument/2006/relationships/hyperlink" Target="https://www.facebook.com/shopstar.za" TargetMode="External"/><Relationship Id="rId609" Type="http://schemas.openxmlformats.org/officeDocument/2006/relationships/hyperlink" Target="https://www.linkedin.com/company/fast-van?trk=mini-profile" TargetMode="External"/><Relationship Id="rId956" Type="http://schemas.openxmlformats.org/officeDocument/2006/relationships/hyperlink" Target="https://www.facebook.com/hashtagourstories/" TargetMode="External"/><Relationship Id="rId1239" Type="http://schemas.openxmlformats.org/officeDocument/2006/relationships/hyperlink" Target="https://teradix.com/" TargetMode="External"/><Relationship Id="rId2637" Type="http://schemas.openxmlformats.org/officeDocument/2006/relationships/hyperlink" Target="https://twitter.com/EMGuidance" TargetMode="External"/><Relationship Id="rId5110" Type="http://schemas.openxmlformats.org/officeDocument/2006/relationships/hyperlink" Target="https://www.twitter.com/voxera_" TargetMode="External"/><Relationship Id="rId8266" Type="http://schemas.openxmlformats.org/officeDocument/2006/relationships/hyperlink" Target="https://www.facebook.com/EarlybirdEducare" TargetMode="External"/><Relationship Id="rId1653" Type="http://schemas.openxmlformats.org/officeDocument/2006/relationships/hyperlink" Target="https://www.linkedin.com/company-beta/15228231/?pathWildcard=15228231" TargetMode="External"/><Relationship Id="rId2704" Type="http://schemas.openxmlformats.org/officeDocument/2006/relationships/hyperlink" Target="https://twitter.com/farmgateafrica/" TargetMode="External"/><Relationship Id="rId8680" Type="http://schemas.openxmlformats.org/officeDocument/2006/relationships/hyperlink" Target="https://www.facebook.com/10dot-Cloud-Security-117334511942557" TargetMode="External"/><Relationship Id="rId1306" Type="http://schemas.openxmlformats.org/officeDocument/2006/relationships/hyperlink" Target="https://www.linkedin.com/company/ma3route/" TargetMode="External"/><Relationship Id="rId1720" Type="http://schemas.openxmlformats.org/officeDocument/2006/relationships/hyperlink" Target="http://twitter.com/chamasoft" TargetMode="External"/><Relationship Id="rId4876" Type="http://schemas.openxmlformats.org/officeDocument/2006/relationships/hyperlink" Target="https://www.facebook.com/ZPosLtd/" TargetMode="External"/><Relationship Id="rId5927" Type="http://schemas.openxmlformats.org/officeDocument/2006/relationships/hyperlink" Target="https://www.linkedin.com/company/jambopay/about/" TargetMode="External"/><Relationship Id="rId7282" Type="http://schemas.openxmlformats.org/officeDocument/2006/relationships/hyperlink" Target="http://nikenga.com/" TargetMode="External"/><Relationship Id="rId8333" Type="http://schemas.openxmlformats.org/officeDocument/2006/relationships/hyperlink" Target="https://www.facebook.com/cryptanalysisza/" TargetMode="External"/><Relationship Id="rId12" Type="http://schemas.openxmlformats.org/officeDocument/2006/relationships/hyperlink" Target="https://www.facebook.com/Takealot" TargetMode="External"/><Relationship Id="rId3478" Type="http://schemas.openxmlformats.org/officeDocument/2006/relationships/hyperlink" Target="https://twitter.com/M4JAM" TargetMode="External"/><Relationship Id="rId3892" Type="http://schemas.openxmlformats.org/officeDocument/2006/relationships/hyperlink" Target="https://www.facebook.com/PaynowBra/" TargetMode="External"/><Relationship Id="rId4529" Type="http://schemas.openxmlformats.org/officeDocument/2006/relationships/hyperlink" Target="https://twitter.com/WeBuyCars_SA" TargetMode="External"/><Relationship Id="rId4943" Type="http://schemas.openxmlformats.org/officeDocument/2006/relationships/hyperlink" Target="https://www.facebook.com/dw.designs.egypt/" TargetMode="External"/><Relationship Id="rId8400" Type="http://schemas.openxmlformats.org/officeDocument/2006/relationships/hyperlink" Target="https://www.simplusinnovation.com/" TargetMode="External"/><Relationship Id="rId399" Type="http://schemas.openxmlformats.org/officeDocument/2006/relationships/hyperlink" Target="http://www.ousta.com/" TargetMode="External"/><Relationship Id="rId2494" Type="http://schemas.openxmlformats.org/officeDocument/2006/relationships/hyperlink" Target="http://www.twitter.com/earlybirddev" TargetMode="External"/><Relationship Id="rId3545" Type="http://schemas.openxmlformats.org/officeDocument/2006/relationships/hyperlink" Target="https://www.facebook.com/medafriquemedicaltours/" TargetMode="External"/><Relationship Id="rId7002" Type="http://schemas.openxmlformats.org/officeDocument/2006/relationships/hyperlink" Target="http://www.facebook.com/cartehub" TargetMode="External"/><Relationship Id="rId466" Type="http://schemas.openxmlformats.org/officeDocument/2006/relationships/hyperlink" Target="https://lts-livestocktradeservices.com/" TargetMode="External"/><Relationship Id="rId880" Type="http://schemas.openxmlformats.org/officeDocument/2006/relationships/hyperlink" Target="https://www.facebook.com/WaslaEG/" TargetMode="External"/><Relationship Id="rId1096" Type="http://schemas.openxmlformats.org/officeDocument/2006/relationships/hyperlink" Target="https://www.facebook.com/thelulaloop/" TargetMode="External"/><Relationship Id="rId2147" Type="http://schemas.openxmlformats.org/officeDocument/2006/relationships/hyperlink" Target="https://www.linkedin.com/company/agritech-hub-fund/" TargetMode="External"/><Relationship Id="rId2561" Type="http://schemas.openxmlformats.org/officeDocument/2006/relationships/hyperlink" Target="https://www.facebook.com/eastpesa" TargetMode="External"/><Relationship Id="rId119" Type="http://schemas.openxmlformats.org/officeDocument/2006/relationships/hyperlink" Target="https://twitter.com/payitupzw" TargetMode="External"/><Relationship Id="rId533" Type="http://schemas.openxmlformats.org/officeDocument/2006/relationships/hyperlink" Target="https://www.facebook.com/CDLWarrior" TargetMode="External"/><Relationship Id="rId1163" Type="http://schemas.openxmlformats.org/officeDocument/2006/relationships/hyperlink" Target="https://www.linkedin.com/company/rentsmallsmall/" TargetMode="External"/><Relationship Id="rId2214" Type="http://schemas.openxmlformats.org/officeDocument/2006/relationships/hyperlink" Target="https://theblock-bank.com/" TargetMode="External"/><Relationship Id="rId3612" Type="http://schemas.openxmlformats.org/officeDocument/2006/relationships/hyperlink" Target="http://www.mooexams.com/" TargetMode="External"/><Relationship Id="rId6768" Type="http://schemas.openxmlformats.org/officeDocument/2006/relationships/hyperlink" Target="http://surecredit.co/" TargetMode="External"/><Relationship Id="rId7819" Type="http://schemas.openxmlformats.org/officeDocument/2006/relationships/hyperlink" Target="https://twitter.com/instill_edu?lang=en" TargetMode="External"/><Relationship Id="rId8190" Type="http://schemas.openxmlformats.org/officeDocument/2006/relationships/hyperlink" Target="https://www.vibio.co/index.html" TargetMode="External"/><Relationship Id="rId5784" Type="http://schemas.openxmlformats.org/officeDocument/2006/relationships/hyperlink" Target="https://www.linkedin.com/company/cyberportal" TargetMode="External"/><Relationship Id="rId6835" Type="http://schemas.openxmlformats.org/officeDocument/2006/relationships/hyperlink" Target="https://www.linkedin.com/company/lendsqr" TargetMode="External"/><Relationship Id="rId600" Type="http://schemas.openxmlformats.org/officeDocument/2006/relationships/hyperlink" Target="https://www.linkedin.com/company/naiste/about/" TargetMode="External"/><Relationship Id="rId1230" Type="http://schemas.openxmlformats.org/officeDocument/2006/relationships/hyperlink" Target="https://gictelemed.org/" TargetMode="External"/><Relationship Id="rId4386" Type="http://schemas.openxmlformats.org/officeDocument/2006/relationships/hyperlink" Target="https://www.facebook.com/swiftlyglobal/" TargetMode="External"/><Relationship Id="rId5437" Type="http://schemas.openxmlformats.org/officeDocument/2006/relationships/hyperlink" Target="https://www.facebook.com/syncommerce" TargetMode="External"/><Relationship Id="rId5851" Type="http://schemas.openxmlformats.org/officeDocument/2006/relationships/hyperlink" Target="https://twitter.com/gravityID_earth" TargetMode="External"/><Relationship Id="rId6902" Type="http://schemas.openxmlformats.org/officeDocument/2006/relationships/hyperlink" Target="https://www.linkedin.com/company/zeno-nigeria/" TargetMode="External"/><Relationship Id="rId4039" Type="http://schemas.openxmlformats.org/officeDocument/2006/relationships/hyperlink" Target="https://twitter.com/quicketsa" TargetMode="External"/><Relationship Id="rId4453" Type="http://schemas.openxmlformats.org/officeDocument/2006/relationships/hyperlink" Target="http://blog.ourusb.com/" TargetMode="External"/><Relationship Id="rId5504" Type="http://schemas.openxmlformats.org/officeDocument/2006/relationships/hyperlink" Target="https://linkedin.com/company/hitriva" TargetMode="External"/><Relationship Id="rId3055" Type="http://schemas.openxmlformats.org/officeDocument/2006/relationships/hyperlink" Target="https://www.hyractech.com/" TargetMode="External"/><Relationship Id="rId4106" Type="http://schemas.openxmlformats.org/officeDocument/2006/relationships/hyperlink" Target="https://www.reviseonline.com/" TargetMode="External"/><Relationship Id="rId4520" Type="http://schemas.openxmlformats.org/officeDocument/2006/relationships/hyperlink" Target="http://travelcar.com/" TargetMode="External"/><Relationship Id="rId7676" Type="http://schemas.openxmlformats.org/officeDocument/2006/relationships/hyperlink" Target="http://www.babyl.rw/" TargetMode="External"/><Relationship Id="rId8727" Type="http://schemas.openxmlformats.org/officeDocument/2006/relationships/hyperlink" Target="https://www.twitter.com/datatrackerza" TargetMode="External"/><Relationship Id="rId390" Type="http://schemas.openxmlformats.org/officeDocument/2006/relationships/hyperlink" Target="https://twitter.com/kopatech2000" TargetMode="External"/><Relationship Id="rId2071" Type="http://schemas.openxmlformats.org/officeDocument/2006/relationships/hyperlink" Target="https://www.airqo.net/" TargetMode="External"/><Relationship Id="rId3122" Type="http://schemas.openxmlformats.org/officeDocument/2006/relationships/hyperlink" Target="https://www.blockchainresearchinstitute.org/" TargetMode="External"/><Relationship Id="rId6278" Type="http://schemas.openxmlformats.org/officeDocument/2006/relationships/hyperlink" Target="https://twitter.com/MandGAfrica" TargetMode="External"/><Relationship Id="rId6692" Type="http://schemas.openxmlformats.org/officeDocument/2006/relationships/hyperlink" Target="http://www.natterbase.com/" TargetMode="External"/><Relationship Id="rId7329" Type="http://schemas.openxmlformats.org/officeDocument/2006/relationships/hyperlink" Target="https://www.facebook.com/Hoodtrendsofficial/" TargetMode="External"/><Relationship Id="rId5294" Type="http://schemas.openxmlformats.org/officeDocument/2006/relationships/hyperlink" Target="https://twitter.com/Filsekka_net" TargetMode="External"/><Relationship Id="rId6345" Type="http://schemas.openxmlformats.org/officeDocument/2006/relationships/hyperlink" Target="https://www.facebook.com/RupuKenya" TargetMode="External"/><Relationship Id="rId7743" Type="http://schemas.openxmlformats.org/officeDocument/2006/relationships/hyperlink" Target="http://www.linkedin.com/company/2689498" TargetMode="External"/><Relationship Id="rId110" Type="http://schemas.openxmlformats.org/officeDocument/2006/relationships/hyperlink" Target="https://www.linkedin.com/company/bitpesa/" TargetMode="External"/><Relationship Id="rId2888" Type="http://schemas.openxmlformats.org/officeDocument/2006/relationships/hyperlink" Target="https://twitter.com/fuzu" TargetMode="External"/><Relationship Id="rId3939" Type="http://schemas.openxmlformats.org/officeDocument/2006/relationships/hyperlink" Target="https://pingle.co.ke/about_us" TargetMode="External"/><Relationship Id="rId7810" Type="http://schemas.openxmlformats.org/officeDocument/2006/relationships/hyperlink" Target="https://www.linkedin.com/company/skynamo" TargetMode="External"/><Relationship Id="rId2955" Type="http://schemas.openxmlformats.org/officeDocument/2006/relationships/hyperlink" Target="http://www.facebook.com/greentechmedia" TargetMode="External"/><Relationship Id="rId5361" Type="http://schemas.openxmlformats.org/officeDocument/2006/relationships/hyperlink" Target="https://www.cofundie.com/" TargetMode="External"/><Relationship Id="rId6412" Type="http://schemas.openxmlformats.org/officeDocument/2006/relationships/hyperlink" Target="http://www.wildpeakadventures.com/" TargetMode="External"/><Relationship Id="rId927" Type="http://schemas.openxmlformats.org/officeDocument/2006/relationships/hyperlink" Target="https://twitter.com/followBreadfast/" TargetMode="External"/><Relationship Id="rId1557" Type="http://schemas.openxmlformats.org/officeDocument/2006/relationships/hyperlink" Target="https://www.facebook.com/farawlaya.homewear" TargetMode="External"/><Relationship Id="rId1971" Type="http://schemas.openxmlformats.org/officeDocument/2006/relationships/hyperlink" Target="https://www.linkedin.com/company/bulrush-agritech?trk=companies_directory" TargetMode="External"/><Relationship Id="rId2608" Type="http://schemas.openxmlformats.org/officeDocument/2006/relationships/hyperlink" Target="https://www.facebook.com/EHealthAfrica" TargetMode="External"/><Relationship Id="rId5014" Type="http://schemas.openxmlformats.org/officeDocument/2006/relationships/hyperlink" Target="https://medbold.com/" TargetMode="External"/><Relationship Id="rId8584" Type="http://schemas.openxmlformats.org/officeDocument/2006/relationships/hyperlink" Target="http://joblife.co.za/" TargetMode="External"/><Relationship Id="rId1624" Type="http://schemas.openxmlformats.org/officeDocument/2006/relationships/hyperlink" Target="https://www.linkedin.com/company/4g-capital/" TargetMode="External"/><Relationship Id="rId4030" Type="http://schemas.openxmlformats.org/officeDocument/2006/relationships/hyperlink" Target="https://www.linkedin.com/company/questworks-consulting-ltd/about/" TargetMode="External"/><Relationship Id="rId7186" Type="http://schemas.openxmlformats.org/officeDocument/2006/relationships/hyperlink" Target="https://www.facebook.com/bigcodeHQ" TargetMode="External"/><Relationship Id="rId8237" Type="http://schemas.openxmlformats.org/officeDocument/2006/relationships/hyperlink" Target="https://www.dyme.co.za/" TargetMode="External"/><Relationship Id="rId8651" Type="http://schemas.openxmlformats.org/officeDocument/2006/relationships/hyperlink" Target="https://www.facebook.com/capetownoffice" TargetMode="External"/><Relationship Id="rId3796" Type="http://schemas.openxmlformats.org/officeDocument/2006/relationships/hyperlink" Target="http://www.opennetworks.com/" TargetMode="External"/><Relationship Id="rId7253" Type="http://schemas.openxmlformats.org/officeDocument/2006/relationships/hyperlink" Target="https://twitter.com/schoolsfocus" TargetMode="External"/><Relationship Id="rId8304" Type="http://schemas.openxmlformats.org/officeDocument/2006/relationships/hyperlink" Target="https://www.facebook.com/wahispaceshare/" TargetMode="External"/><Relationship Id="rId2398" Type="http://schemas.openxmlformats.org/officeDocument/2006/relationships/hyperlink" Target="https://twitter.com/dext_tech?lang=en" TargetMode="External"/><Relationship Id="rId3449" Type="http://schemas.openxmlformats.org/officeDocument/2006/relationships/hyperlink" Target="https://lushplans.com/" TargetMode="External"/><Relationship Id="rId4847" Type="http://schemas.openxmlformats.org/officeDocument/2006/relationships/hyperlink" Target="https://www.linkedin.com/company/zeroprime/about/" TargetMode="External"/><Relationship Id="rId7320" Type="http://schemas.openxmlformats.org/officeDocument/2006/relationships/hyperlink" Target="https://www.linkedin.com/company/hojah-food-delivery" TargetMode="External"/><Relationship Id="rId3863" Type="http://schemas.openxmlformats.org/officeDocument/2006/relationships/hyperlink" Target="https://twitter.com/pargopoint" TargetMode="External"/><Relationship Id="rId4914" Type="http://schemas.openxmlformats.org/officeDocument/2006/relationships/hyperlink" Target="https://www.linkedin.com/company/ovamba" TargetMode="External"/><Relationship Id="rId784" Type="http://schemas.openxmlformats.org/officeDocument/2006/relationships/hyperlink" Target="https://www.facebook.com/godochurch/" TargetMode="External"/><Relationship Id="rId1067" Type="http://schemas.openxmlformats.org/officeDocument/2006/relationships/hyperlink" Target="https://mvxchange.com/" TargetMode="External"/><Relationship Id="rId2465" Type="http://schemas.openxmlformats.org/officeDocument/2006/relationships/hyperlink" Target="https://www.linkedin.com/company/digital-cabinet%C2%AE/" TargetMode="External"/><Relationship Id="rId3516" Type="http://schemas.openxmlformats.org/officeDocument/2006/relationships/hyperlink" Target="https://www.linkedin.com/company/mobilife-fsp/" TargetMode="External"/><Relationship Id="rId3930" Type="http://schemas.openxmlformats.org/officeDocument/2006/relationships/hyperlink" Target="https://www.linkedin.com/company/quoxient-limited/about/" TargetMode="External"/><Relationship Id="rId8094" Type="http://schemas.openxmlformats.org/officeDocument/2006/relationships/hyperlink" Target="https://www.facebook.com/quicklysignapp" TargetMode="External"/><Relationship Id="rId437" Type="http://schemas.openxmlformats.org/officeDocument/2006/relationships/hyperlink" Target="https://centbee.com/" TargetMode="External"/><Relationship Id="rId851" Type="http://schemas.openxmlformats.org/officeDocument/2006/relationships/hyperlink" Target="https://www.facebook.com/pg/findit254/" TargetMode="External"/><Relationship Id="rId1481" Type="http://schemas.openxmlformats.org/officeDocument/2006/relationships/hyperlink" Target="https://www.facebook.com/alfasementeira.limitada.7" TargetMode="External"/><Relationship Id="rId2118" Type="http://schemas.openxmlformats.org/officeDocument/2006/relationships/hyperlink" Target="https://www.linkedin.com/company/belfrics-global/" TargetMode="External"/><Relationship Id="rId2532" Type="http://schemas.openxmlformats.org/officeDocument/2006/relationships/hyperlink" Target="https://dusupay.com/" TargetMode="External"/><Relationship Id="rId5688" Type="http://schemas.openxmlformats.org/officeDocument/2006/relationships/hyperlink" Target="http://www.masaikenyasafaris.com/" TargetMode="External"/><Relationship Id="rId6739" Type="http://schemas.openxmlformats.org/officeDocument/2006/relationships/hyperlink" Target="http://www.medenhanz.com/" TargetMode="External"/><Relationship Id="rId504" Type="http://schemas.openxmlformats.org/officeDocument/2006/relationships/hyperlink" Target="https://twitter.com/Nomanini" TargetMode="External"/><Relationship Id="rId1134" Type="http://schemas.openxmlformats.org/officeDocument/2006/relationships/hyperlink" Target="https://www.facebook.com/pg/MvelaniMalawi/about/?ref=page_internal" TargetMode="External"/><Relationship Id="rId5755" Type="http://schemas.openxmlformats.org/officeDocument/2006/relationships/hyperlink" Target="http://twitter.com/buyrentkenya" TargetMode="External"/><Relationship Id="rId6806" Type="http://schemas.openxmlformats.org/officeDocument/2006/relationships/hyperlink" Target="https://www.linkedin.com/company/11194957/" TargetMode="External"/><Relationship Id="rId8161" Type="http://schemas.openxmlformats.org/officeDocument/2006/relationships/hyperlink" Target="https://business.facebook.com/organica.co.za" TargetMode="External"/><Relationship Id="rId1201" Type="http://schemas.openxmlformats.org/officeDocument/2006/relationships/hyperlink" Target="https://www.twitter.com/BlueBicHQ/" TargetMode="External"/><Relationship Id="rId4357" Type="http://schemas.openxmlformats.org/officeDocument/2006/relationships/hyperlink" Target="https://suregifts.com.ng/" TargetMode="External"/><Relationship Id="rId4771" Type="http://schemas.openxmlformats.org/officeDocument/2006/relationships/hyperlink" Target="https://www.facebook.com/wenadataoficial" TargetMode="External"/><Relationship Id="rId5408" Type="http://schemas.openxmlformats.org/officeDocument/2006/relationships/hyperlink" Target="https://www.twitter.com/itsyalife" TargetMode="External"/><Relationship Id="rId3373" Type="http://schemas.openxmlformats.org/officeDocument/2006/relationships/hyperlink" Target="http://www.matibabu.thinkitlimited.com/" TargetMode="External"/><Relationship Id="rId4424" Type="http://schemas.openxmlformats.org/officeDocument/2006/relationships/hyperlink" Target="http://www.linkedin.com/company/tatelecom" TargetMode="External"/><Relationship Id="rId5822" Type="http://schemas.openxmlformats.org/officeDocument/2006/relationships/hyperlink" Target="https://www.linkedin.com/company/frontlinesms" TargetMode="External"/><Relationship Id="rId8978" Type="http://schemas.openxmlformats.org/officeDocument/2006/relationships/hyperlink" Target="https://www.ilarahealth.com/" TargetMode="External"/><Relationship Id="rId294" Type="http://schemas.openxmlformats.org/officeDocument/2006/relationships/hyperlink" Target="http://www.little.co.ke/" TargetMode="External"/><Relationship Id="rId3026" Type="http://schemas.openxmlformats.org/officeDocument/2006/relationships/hyperlink" Target="http://www.hivisasa.com/" TargetMode="External"/><Relationship Id="rId7994" Type="http://schemas.openxmlformats.org/officeDocument/2006/relationships/hyperlink" Target="https://www.facebook.com/octobase" TargetMode="External"/><Relationship Id="rId361" Type="http://schemas.openxmlformats.org/officeDocument/2006/relationships/hyperlink" Target="https://www.linkedin.com/company/mondo-ride/" TargetMode="External"/><Relationship Id="rId2042" Type="http://schemas.openxmlformats.org/officeDocument/2006/relationships/hyperlink" Target="https://twitter.com/job_pass" TargetMode="External"/><Relationship Id="rId3440" Type="http://schemas.openxmlformats.org/officeDocument/2006/relationships/hyperlink" Target="https://www.facebook.com/mboagive/" TargetMode="External"/><Relationship Id="rId5198" Type="http://schemas.openxmlformats.org/officeDocument/2006/relationships/hyperlink" Target="https://twitter.com/integreight" TargetMode="External"/><Relationship Id="rId6596" Type="http://schemas.openxmlformats.org/officeDocument/2006/relationships/hyperlink" Target="https://twitter.com/fibrelifestyle" TargetMode="External"/><Relationship Id="rId7647" Type="http://schemas.openxmlformats.org/officeDocument/2006/relationships/hyperlink" Target="https://www.twitter.com/schoolrosta" TargetMode="External"/><Relationship Id="rId6249" Type="http://schemas.openxmlformats.org/officeDocument/2006/relationships/hyperlink" Target="http://www.glogalmarket.blogspot.co.ke/" TargetMode="External"/><Relationship Id="rId6663" Type="http://schemas.openxmlformats.org/officeDocument/2006/relationships/hyperlink" Target="https://www.linkedin.com/company/tarlent" TargetMode="External"/><Relationship Id="rId7714" Type="http://schemas.openxmlformats.org/officeDocument/2006/relationships/hyperlink" Target="http://www.flowgear.net/" TargetMode="External"/><Relationship Id="rId2859" Type="http://schemas.openxmlformats.org/officeDocument/2006/relationships/hyperlink" Target="https://www.facebook.com/Getitlive" TargetMode="External"/><Relationship Id="rId5265" Type="http://schemas.openxmlformats.org/officeDocument/2006/relationships/hyperlink" Target="http://www.getamermaid.com/" TargetMode="External"/><Relationship Id="rId6316" Type="http://schemas.openxmlformats.org/officeDocument/2006/relationships/hyperlink" Target="http://twitter.com/onedegreesolar" TargetMode="External"/><Relationship Id="rId6730" Type="http://schemas.openxmlformats.org/officeDocument/2006/relationships/hyperlink" Target="https://www.facebook.com/pages/Primera-Africa-Finance-Group/1427650384160637" TargetMode="External"/><Relationship Id="rId1875" Type="http://schemas.openxmlformats.org/officeDocument/2006/relationships/hyperlink" Target="http://idhshealthwise.com/" TargetMode="External"/><Relationship Id="rId4281" Type="http://schemas.openxmlformats.org/officeDocument/2006/relationships/hyperlink" Target="https://www.twitter.com/sociallenderng" TargetMode="External"/><Relationship Id="rId5332" Type="http://schemas.openxmlformats.org/officeDocument/2006/relationships/hyperlink" Target="http://www.dcbegypt.com/" TargetMode="External"/><Relationship Id="rId8488" Type="http://schemas.openxmlformats.org/officeDocument/2006/relationships/hyperlink" Target="https://www.easy-home-sales.co.za/" TargetMode="External"/><Relationship Id="rId1528" Type="http://schemas.openxmlformats.org/officeDocument/2006/relationships/hyperlink" Target="https://www.facebook.com/aqarmapcom" TargetMode="External"/><Relationship Id="rId2926" Type="http://schemas.openxmlformats.org/officeDocument/2006/relationships/hyperlink" Target="https://golix.com/" TargetMode="External"/><Relationship Id="rId8555" Type="http://schemas.openxmlformats.org/officeDocument/2006/relationships/hyperlink" Target="https://www.facebook.com/hoorosza" TargetMode="External"/><Relationship Id="rId1942" Type="http://schemas.openxmlformats.org/officeDocument/2006/relationships/hyperlink" Target="http://www.altiuas.com/" TargetMode="External"/><Relationship Id="rId4001" Type="http://schemas.openxmlformats.org/officeDocument/2006/relationships/hyperlink" Target="https://www.linkedin.com/company/propertybook-co-zw/" TargetMode="External"/><Relationship Id="rId7157" Type="http://schemas.openxmlformats.org/officeDocument/2006/relationships/hyperlink" Target="http://emiratepad.com/" TargetMode="External"/><Relationship Id="rId8208" Type="http://schemas.openxmlformats.org/officeDocument/2006/relationships/hyperlink" Target="https://www.linkedin.com/company/2728730?trk=tyah&amp;trkInfo=clickedVertical%3Acompany%2CclickedEntityId%3A2728730%2Cidx%3A2-3-4%2CtarId%3A1468487165328%2Ctas%3Aadclick%20" TargetMode="External"/><Relationship Id="rId6173" Type="http://schemas.openxmlformats.org/officeDocument/2006/relationships/hyperlink" Target="https://twitter.com/flowersaisha" TargetMode="External"/><Relationship Id="rId7571" Type="http://schemas.openxmlformats.org/officeDocument/2006/relationships/hyperlink" Target="https://ontripp.com/" TargetMode="External"/><Relationship Id="rId8622" Type="http://schemas.openxmlformats.org/officeDocument/2006/relationships/hyperlink" Target="https://www.facebook.com/NuBeginningsSA/" TargetMode="External"/><Relationship Id="rId3767" Type="http://schemas.openxmlformats.org/officeDocument/2006/relationships/hyperlink" Target="https://www.facebook.com/pg/OlivineTech/about/?ref=page_internal" TargetMode="External"/><Relationship Id="rId4818" Type="http://schemas.openxmlformats.org/officeDocument/2006/relationships/hyperlink" Target="https://www.invoiceworx.co.za/" TargetMode="External"/><Relationship Id="rId7224" Type="http://schemas.openxmlformats.org/officeDocument/2006/relationships/hyperlink" Target="https://www.devwaregroup.com/" TargetMode="External"/><Relationship Id="rId688" Type="http://schemas.openxmlformats.org/officeDocument/2006/relationships/hyperlink" Target="https://www.facebook.com/flyuavi" TargetMode="External"/><Relationship Id="rId2369" Type="http://schemas.openxmlformats.org/officeDocument/2006/relationships/hyperlink" Target="https://www.facebook.com/cortexlogicza/" TargetMode="External"/><Relationship Id="rId2783" Type="http://schemas.openxmlformats.org/officeDocument/2006/relationships/hyperlink" Target="http://www.flock.com/" TargetMode="External"/><Relationship Id="rId3834" Type="http://schemas.openxmlformats.org/officeDocument/2006/relationships/hyperlink" Target="http://ownlabs.net/" TargetMode="External"/><Relationship Id="rId6240" Type="http://schemas.openxmlformats.org/officeDocument/2006/relationships/hyperlink" Target="https://twitter.com/flashcastke" TargetMode="External"/><Relationship Id="rId755" Type="http://schemas.openxmlformats.org/officeDocument/2006/relationships/hyperlink" Target="https://www.linkedin.com/company/elkrem/" TargetMode="External"/><Relationship Id="rId1385" Type="http://schemas.openxmlformats.org/officeDocument/2006/relationships/hyperlink" Target="https://twitter.com/ribyfinance" TargetMode="External"/><Relationship Id="rId2436" Type="http://schemas.openxmlformats.org/officeDocument/2006/relationships/hyperlink" Target="https://www.linkedin.com/company/deepera/" TargetMode="External"/><Relationship Id="rId2850" Type="http://schemas.openxmlformats.org/officeDocument/2006/relationships/hyperlink" Target="https://www.linkedin.com/company/geo-gecko/" TargetMode="External"/><Relationship Id="rId91" Type="http://schemas.openxmlformats.org/officeDocument/2006/relationships/hyperlink" Target="https://flutterwave.com/" TargetMode="External"/><Relationship Id="rId408" Type="http://schemas.openxmlformats.org/officeDocument/2006/relationships/hyperlink" Target="https://www.linkedin.com/company/15177316/" TargetMode="External"/><Relationship Id="rId822" Type="http://schemas.openxmlformats.org/officeDocument/2006/relationships/hyperlink" Target="http://bambagroup.com/" TargetMode="External"/><Relationship Id="rId1038" Type="http://schemas.openxmlformats.org/officeDocument/2006/relationships/hyperlink" Target="http://www.codeln.com/" TargetMode="External"/><Relationship Id="rId1452" Type="http://schemas.openxmlformats.org/officeDocument/2006/relationships/hyperlink" Target="https://www.facebook.com/ImaginatorsJAM/" TargetMode="External"/><Relationship Id="rId2503" Type="http://schemas.openxmlformats.org/officeDocument/2006/relationships/hyperlink" Target="https://dronesnap.co.za/" TargetMode="External"/><Relationship Id="rId3901" Type="http://schemas.openxmlformats.org/officeDocument/2006/relationships/hyperlink" Target="https://www.linkedin.com/company/peepz-online/about/" TargetMode="External"/><Relationship Id="rId5659" Type="http://schemas.openxmlformats.org/officeDocument/2006/relationships/hyperlink" Target="https://www.facebook.com/pg/AjiraDigital/about/?ref=page_internal" TargetMode="External"/><Relationship Id="rId8065" Type="http://schemas.openxmlformats.org/officeDocument/2006/relationships/hyperlink" Target="http://dcegroup.co.za/" TargetMode="External"/><Relationship Id="rId1105" Type="http://schemas.openxmlformats.org/officeDocument/2006/relationships/hyperlink" Target="https://zelda.org.za/" TargetMode="External"/><Relationship Id="rId7081" Type="http://schemas.openxmlformats.org/officeDocument/2006/relationships/hyperlink" Target="https://web.facebook.com/kurtivagroup/?_rdc=1&amp;_rdr" TargetMode="External"/><Relationship Id="rId8132" Type="http://schemas.openxmlformats.org/officeDocument/2006/relationships/hyperlink" Target="https://www.facebook.com/FoschiniFashion" TargetMode="External"/><Relationship Id="rId3277" Type="http://schemas.openxmlformats.org/officeDocument/2006/relationships/hyperlink" Target="https://za.linkedin.com/company/mediaworks?trk=ppro_cprof" TargetMode="External"/><Relationship Id="rId4675" Type="http://schemas.openxmlformats.org/officeDocument/2006/relationships/hyperlink" Target="http://www.vdrive.co.za/" TargetMode="External"/><Relationship Id="rId5726" Type="http://schemas.openxmlformats.org/officeDocument/2006/relationships/hyperlink" Target="http://audio.chat/" TargetMode="External"/><Relationship Id="rId198" Type="http://schemas.openxmlformats.org/officeDocument/2006/relationships/hyperlink" Target="https://teamapt.com/" TargetMode="External"/><Relationship Id="rId3691" Type="http://schemas.openxmlformats.org/officeDocument/2006/relationships/hyperlink" Target="https://mzansigo.co.za/" TargetMode="External"/><Relationship Id="rId4328" Type="http://schemas.openxmlformats.org/officeDocument/2006/relationships/hyperlink" Target="http://getspreebie.com/" TargetMode="External"/><Relationship Id="rId4742" Type="http://schemas.openxmlformats.org/officeDocument/2006/relationships/hyperlink" Target="https://www.wiremicrosystems.com/" TargetMode="External"/><Relationship Id="rId7898" Type="http://schemas.openxmlformats.org/officeDocument/2006/relationships/hyperlink" Target="https://www.linkedin.com/company-beta/2929326/" TargetMode="External"/><Relationship Id="rId8949" Type="http://schemas.openxmlformats.org/officeDocument/2006/relationships/hyperlink" Target="https://www.linkedin.com/company/charis-uas/about/" TargetMode="External"/><Relationship Id="rId2293" Type="http://schemas.openxmlformats.org/officeDocument/2006/relationships/hyperlink" Target="http://www.flycloudline.com/" TargetMode="External"/><Relationship Id="rId3344" Type="http://schemas.openxmlformats.org/officeDocument/2006/relationships/hyperlink" Target="https://www.linkedin.com/company/kwara/about/" TargetMode="External"/><Relationship Id="rId7965" Type="http://schemas.openxmlformats.org/officeDocument/2006/relationships/hyperlink" Target="https://www.facebook.com/hostafrica/" TargetMode="External"/><Relationship Id="rId265" Type="http://schemas.openxmlformats.org/officeDocument/2006/relationships/hyperlink" Target="https://www.offgridbox.com/" TargetMode="External"/><Relationship Id="rId2360" Type="http://schemas.openxmlformats.org/officeDocument/2006/relationships/hyperlink" Target="https://www.linkedin.com/company/ctrladvisor/" TargetMode="External"/><Relationship Id="rId3411" Type="http://schemas.openxmlformats.org/officeDocument/2006/relationships/hyperlink" Target="https://www.facebook.com/linkdpro/" TargetMode="External"/><Relationship Id="rId6567" Type="http://schemas.openxmlformats.org/officeDocument/2006/relationships/hyperlink" Target="https://twitter.com/proteachng" TargetMode="External"/><Relationship Id="rId6981" Type="http://schemas.openxmlformats.org/officeDocument/2006/relationships/hyperlink" Target="https://www.linkedin.com/company/tracify/about/" TargetMode="External"/><Relationship Id="rId7618" Type="http://schemas.openxmlformats.org/officeDocument/2006/relationships/hyperlink" Target="https://www.facebook.com/askiroyin" TargetMode="External"/><Relationship Id="rId332" Type="http://schemas.openxmlformats.org/officeDocument/2006/relationships/hyperlink" Target="https://twitter.com/somaapps" TargetMode="External"/><Relationship Id="rId2013" Type="http://schemas.openxmlformats.org/officeDocument/2006/relationships/hyperlink" Target="https://www.facebook.com/uthinitech" TargetMode="External"/><Relationship Id="rId5169" Type="http://schemas.openxmlformats.org/officeDocument/2006/relationships/hyperlink" Target="https://www.facebook.com/hospitalia247/" TargetMode="External"/><Relationship Id="rId5583" Type="http://schemas.openxmlformats.org/officeDocument/2006/relationships/hyperlink" Target="https://coldsis.com/" TargetMode="External"/><Relationship Id="rId6634" Type="http://schemas.openxmlformats.org/officeDocument/2006/relationships/hyperlink" Target="https://www.twitter.com/techpointdotng" TargetMode="External"/><Relationship Id="rId4185" Type="http://schemas.openxmlformats.org/officeDocument/2006/relationships/hyperlink" Target="https://www.linkedin.com/company/sentienttechnologies/" TargetMode="External"/><Relationship Id="rId5236" Type="http://schemas.openxmlformats.org/officeDocument/2006/relationships/hyperlink" Target="https://www.linkedin.com/company/homzmart/" TargetMode="External"/><Relationship Id="rId1779" Type="http://schemas.openxmlformats.org/officeDocument/2006/relationships/hyperlink" Target="https://www.foodlocker.com.ng/" TargetMode="External"/><Relationship Id="rId4252" Type="http://schemas.openxmlformats.org/officeDocument/2006/relationships/hyperlink" Target="https://www.linkedin.com/company/stackdx/" TargetMode="External"/><Relationship Id="rId5650" Type="http://schemas.openxmlformats.org/officeDocument/2006/relationships/hyperlink" Target="https://twitter.com/afrisolke" TargetMode="External"/><Relationship Id="rId6701" Type="http://schemas.openxmlformats.org/officeDocument/2006/relationships/hyperlink" Target="http://twitter.com/CloudWareNg" TargetMode="External"/><Relationship Id="rId1846" Type="http://schemas.openxmlformats.org/officeDocument/2006/relationships/hyperlink" Target="https://www.facebook.com/pages/Mobirise/1616226671953247" TargetMode="External"/><Relationship Id="rId5303" Type="http://schemas.openxmlformats.org/officeDocument/2006/relationships/hyperlink" Target="http://www.facebook.com/ScoopEmpire" TargetMode="External"/><Relationship Id="rId8459" Type="http://schemas.openxmlformats.org/officeDocument/2006/relationships/hyperlink" Target="https://www.facebook.com/ZoomConnect" TargetMode="External"/><Relationship Id="rId8873" Type="http://schemas.openxmlformats.org/officeDocument/2006/relationships/hyperlink" Target="https://ride8294.com/service-types/" TargetMode="External"/><Relationship Id="rId1913" Type="http://schemas.openxmlformats.org/officeDocument/2006/relationships/hyperlink" Target="https://www.linkedin.com/company/3dimo/about/" TargetMode="External"/><Relationship Id="rId7475" Type="http://schemas.openxmlformats.org/officeDocument/2006/relationships/hyperlink" Target="https://f.acebook/nestsq" TargetMode="External"/><Relationship Id="rId8526" Type="http://schemas.openxmlformats.org/officeDocument/2006/relationships/hyperlink" Target="https://twitter.com/involveddigital" TargetMode="External"/><Relationship Id="rId8940" Type="http://schemas.openxmlformats.org/officeDocument/2006/relationships/hyperlink" Target="https://twitter.com/uhurulab?lang=en" TargetMode="External"/><Relationship Id="rId6077" Type="http://schemas.openxmlformats.org/officeDocument/2006/relationships/hyperlink" Target="http://snorezing.com/" TargetMode="External"/><Relationship Id="rId6491" Type="http://schemas.openxmlformats.org/officeDocument/2006/relationships/hyperlink" Target="https://twitter.com/lekoil" TargetMode="External"/><Relationship Id="rId7128" Type="http://schemas.openxmlformats.org/officeDocument/2006/relationships/hyperlink" Target="https://www.linkedin.com/company/compex-africa/about/" TargetMode="External"/><Relationship Id="rId7542" Type="http://schemas.openxmlformats.org/officeDocument/2006/relationships/hyperlink" Target="http://www.twitter.com/afrireviews" TargetMode="External"/><Relationship Id="rId2687" Type="http://schemas.openxmlformats.org/officeDocument/2006/relationships/hyperlink" Target="https://www.facebook.com/farmallyng/" TargetMode="External"/><Relationship Id="rId3738" Type="http://schemas.openxmlformats.org/officeDocument/2006/relationships/hyperlink" Target="https://www.linkedin.com/in/omobile-media-3ab07a16b/" TargetMode="External"/><Relationship Id="rId5093" Type="http://schemas.openxmlformats.org/officeDocument/2006/relationships/hyperlink" Target="https://www.linkedin.com/company/waffarx/about/" TargetMode="External"/><Relationship Id="rId6144" Type="http://schemas.openxmlformats.org/officeDocument/2006/relationships/hyperlink" Target="https://twitter.com/gjengemakersltd?lang=en" TargetMode="External"/><Relationship Id="rId659" Type="http://schemas.openxmlformats.org/officeDocument/2006/relationships/hyperlink" Target="https://twitter.com/pezeshakenya?lang=en" TargetMode="External"/><Relationship Id="rId1289" Type="http://schemas.openxmlformats.org/officeDocument/2006/relationships/hyperlink" Target="https://www.linkedin.com/company/seventail/?viewAsMember=true" TargetMode="External"/><Relationship Id="rId5160" Type="http://schemas.openxmlformats.org/officeDocument/2006/relationships/hyperlink" Target="https://twitter.com/yodawyapp?lang=en" TargetMode="External"/><Relationship Id="rId6211" Type="http://schemas.openxmlformats.org/officeDocument/2006/relationships/hyperlink" Target="http://www.linkedin.com/company/3480952" TargetMode="External"/><Relationship Id="rId1356" Type="http://schemas.openxmlformats.org/officeDocument/2006/relationships/hyperlink" Target="https://www.facebook.com/MpostKE/" TargetMode="External"/><Relationship Id="rId2754" Type="http://schemas.openxmlformats.org/officeDocument/2006/relationships/hyperlink" Target="https://firebirdsql.org/" TargetMode="External"/><Relationship Id="rId3805" Type="http://schemas.openxmlformats.org/officeDocument/2006/relationships/hyperlink" Target="https://twitter.com/Smartintsa" TargetMode="External"/><Relationship Id="rId8383" Type="http://schemas.openxmlformats.org/officeDocument/2006/relationships/hyperlink" Target="https://www.linkedin.com/company/eazi.com/" TargetMode="External"/><Relationship Id="rId726" Type="http://schemas.openxmlformats.org/officeDocument/2006/relationships/hyperlink" Target="https://datavora.com/" TargetMode="External"/><Relationship Id="rId1009" Type="http://schemas.openxmlformats.org/officeDocument/2006/relationships/hyperlink" Target="https://www.twitter.com/aklabaity" TargetMode="External"/><Relationship Id="rId1770" Type="http://schemas.openxmlformats.org/officeDocument/2006/relationships/hyperlink" Target="https://www.twitter.com/africadialysis" TargetMode="External"/><Relationship Id="rId2407" Type="http://schemas.openxmlformats.org/officeDocument/2006/relationships/hyperlink" Target="https://www.teamcyst.com/" TargetMode="External"/><Relationship Id="rId2821" Type="http://schemas.openxmlformats.org/officeDocument/2006/relationships/hyperlink" Target="https://freshsourceglobal.com/" TargetMode="External"/><Relationship Id="rId5977" Type="http://schemas.openxmlformats.org/officeDocument/2006/relationships/hyperlink" Target="https://www.linkedin.com/company/kenyayote" TargetMode="External"/><Relationship Id="rId8036" Type="http://schemas.openxmlformats.org/officeDocument/2006/relationships/hyperlink" Target="https://www.idropwater.com/" TargetMode="External"/><Relationship Id="rId62" Type="http://schemas.openxmlformats.org/officeDocument/2006/relationships/hyperlink" Target="https://www.facebook.com/mypaga" TargetMode="External"/><Relationship Id="rId1423" Type="http://schemas.openxmlformats.org/officeDocument/2006/relationships/hyperlink" Target="https://facebook.com/solatrify" TargetMode="External"/><Relationship Id="rId4579" Type="http://schemas.openxmlformats.org/officeDocument/2006/relationships/hyperlink" Target="https://www.facebook.com/tutorama.me/" TargetMode="External"/><Relationship Id="rId4993" Type="http://schemas.openxmlformats.org/officeDocument/2006/relationships/hyperlink" Target="http://www.facebook.com/et3alemdotcom" TargetMode="External"/><Relationship Id="rId8450" Type="http://schemas.openxmlformats.org/officeDocument/2006/relationships/hyperlink" Target="https://www.linkedin.com/company/zestly-box/" TargetMode="External"/><Relationship Id="rId3595" Type="http://schemas.openxmlformats.org/officeDocument/2006/relationships/hyperlink" Target="https://www.linkedin.com/company/modularity-grid/" TargetMode="External"/><Relationship Id="rId4646" Type="http://schemas.openxmlformats.org/officeDocument/2006/relationships/hyperlink" Target="https://twitter.com/VentureGardenNG" TargetMode="External"/><Relationship Id="rId7052" Type="http://schemas.openxmlformats.org/officeDocument/2006/relationships/hyperlink" Target="https://www.facebook.com/wipayng" TargetMode="External"/><Relationship Id="rId8103" Type="http://schemas.openxmlformats.org/officeDocument/2006/relationships/hyperlink" Target="http://glu.global/" TargetMode="External"/><Relationship Id="rId2197" Type="http://schemas.openxmlformats.org/officeDocument/2006/relationships/hyperlink" Target="https://www.binance.com/" TargetMode="External"/><Relationship Id="rId3248" Type="http://schemas.openxmlformats.org/officeDocument/2006/relationships/hyperlink" Target="https://www.kangpe.com/" TargetMode="External"/><Relationship Id="rId3662" Type="http://schemas.openxmlformats.org/officeDocument/2006/relationships/hyperlink" Target="https://twitter.com/MusoniSystem" TargetMode="External"/><Relationship Id="rId4713" Type="http://schemas.openxmlformats.org/officeDocument/2006/relationships/hyperlink" Target="https://wesabi.com/" TargetMode="External"/><Relationship Id="rId7869" Type="http://schemas.openxmlformats.org/officeDocument/2006/relationships/hyperlink" Target="https://twitter.com/howlerapp" TargetMode="External"/><Relationship Id="rId169" Type="http://schemas.openxmlformats.org/officeDocument/2006/relationships/hyperlink" Target="https://www.linkedin.com/company/instadeep" TargetMode="External"/><Relationship Id="rId583" Type="http://schemas.openxmlformats.org/officeDocument/2006/relationships/hyperlink" Target="https://www.linkedin.com/company/okhi" TargetMode="External"/><Relationship Id="rId2264" Type="http://schemas.openxmlformats.org/officeDocument/2006/relationships/hyperlink" Target="https://www.facebook.com/CompleteFarmer/" TargetMode="External"/><Relationship Id="rId3315" Type="http://schemas.openxmlformats.org/officeDocument/2006/relationships/hyperlink" Target="https://twitter.com/kudobuzz" TargetMode="External"/><Relationship Id="rId236" Type="http://schemas.openxmlformats.org/officeDocument/2006/relationships/hyperlink" Target="https://twitter.com/expensya" TargetMode="External"/><Relationship Id="rId650" Type="http://schemas.openxmlformats.org/officeDocument/2006/relationships/hyperlink" Target="https://finchatbot.com/" TargetMode="External"/><Relationship Id="rId1280" Type="http://schemas.openxmlformats.org/officeDocument/2006/relationships/hyperlink" Target="https://www.linkedin.com/company/elroshetta/" TargetMode="External"/><Relationship Id="rId2331" Type="http://schemas.openxmlformats.org/officeDocument/2006/relationships/hyperlink" Target="https://www.linkedin.com/company/cregital/about/" TargetMode="External"/><Relationship Id="rId5487" Type="http://schemas.openxmlformats.org/officeDocument/2006/relationships/hyperlink" Target="https://www.ampersandllc.co/" TargetMode="External"/><Relationship Id="rId6885" Type="http://schemas.openxmlformats.org/officeDocument/2006/relationships/hyperlink" Target="https://twitter.com/predictionhq" TargetMode="External"/><Relationship Id="rId7936" Type="http://schemas.openxmlformats.org/officeDocument/2006/relationships/hyperlink" Target="https://www.linkedin.com/company/wisolar" TargetMode="External"/><Relationship Id="rId303" Type="http://schemas.openxmlformats.org/officeDocument/2006/relationships/hyperlink" Target="https://www.linkedin.com/company/firstcut-hires/" TargetMode="External"/><Relationship Id="rId4089" Type="http://schemas.openxmlformats.org/officeDocument/2006/relationships/hyperlink" Target="https://www.simfyafrica.com/" TargetMode="External"/><Relationship Id="rId6538" Type="http://schemas.openxmlformats.org/officeDocument/2006/relationships/hyperlink" Target="http://www.zidoff.com/" TargetMode="External"/><Relationship Id="rId6952" Type="http://schemas.openxmlformats.org/officeDocument/2006/relationships/hyperlink" Target="http://www.facebook.com/isaacflashlearner" TargetMode="External"/><Relationship Id="rId9011" Type="http://schemas.openxmlformats.org/officeDocument/2006/relationships/hyperlink" Target="https://www.oyi.beeptool.com/inner-page/about-us/" TargetMode="External"/><Relationship Id="rId5554" Type="http://schemas.openxmlformats.org/officeDocument/2006/relationships/hyperlink" Target="https://www.facebook.com/thefarmcap" TargetMode="External"/><Relationship Id="rId6605" Type="http://schemas.openxmlformats.org/officeDocument/2006/relationships/hyperlink" Target="http://twitter.com/VenturesAfrica" TargetMode="External"/><Relationship Id="rId1000" Type="http://schemas.openxmlformats.org/officeDocument/2006/relationships/hyperlink" Target="https://www.linkedin.com/company/15180285/" TargetMode="External"/><Relationship Id="rId4156" Type="http://schemas.openxmlformats.org/officeDocument/2006/relationships/hyperlink" Target="https://twitter.com/savekubwa" TargetMode="External"/><Relationship Id="rId4570" Type="http://schemas.openxmlformats.org/officeDocument/2006/relationships/hyperlink" Target="https://twitter.com/tutorroots" TargetMode="External"/><Relationship Id="rId5207" Type="http://schemas.openxmlformats.org/officeDocument/2006/relationships/hyperlink" Target="https://www.facebook.com/speakol" TargetMode="External"/><Relationship Id="rId5621" Type="http://schemas.openxmlformats.org/officeDocument/2006/relationships/hyperlink" Target="https://www.linkedin.com/company/datascience-ltd" TargetMode="External"/><Relationship Id="rId8777" Type="http://schemas.openxmlformats.org/officeDocument/2006/relationships/hyperlink" Target="https://twitter.com/zendmobility" TargetMode="External"/><Relationship Id="rId1817" Type="http://schemas.openxmlformats.org/officeDocument/2006/relationships/hyperlink" Target="https://www.linkedin.com/company/bigpot/about/" TargetMode="External"/><Relationship Id="rId3172" Type="http://schemas.openxmlformats.org/officeDocument/2006/relationships/hyperlink" Target="https://www.linkedin.com/company/knowledge-factory_3/" TargetMode="External"/><Relationship Id="rId4223" Type="http://schemas.openxmlformats.org/officeDocument/2006/relationships/hyperlink" Target="https://www.linkedin.com/company/clarotech-consulting/?originalSubdomain=in" TargetMode="External"/><Relationship Id="rId7379" Type="http://schemas.openxmlformats.org/officeDocument/2006/relationships/hyperlink" Target="http://www.facebook.com/microbold" TargetMode="External"/><Relationship Id="rId7793" Type="http://schemas.openxmlformats.org/officeDocument/2006/relationships/hyperlink" Target="https://fr.linkedin.com/company/qnum" TargetMode="External"/><Relationship Id="rId8844" Type="http://schemas.openxmlformats.org/officeDocument/2006/relationships/hyperlink" Target="https://twitter.com/avirohealth?lang=en" TargetMode="External"/><Relationship Id="rId6395" Type="http://schemas.openxmlformats.org/officeDocument/2006/relationships/hyperlink" Target="http://twitter.com/Sematime" TargetMode="External"/><Relationship Id="rId7446" Type="http://schemas.openxmlformats.org/officeDocument/2006/relationships/hyperlink" Target="https://www.linkedin.com/in/bytehub-embedded-4268a8160" TargetMode="External"/><Relationship Id="rId160" Type="http://schemas.openxmlformats.org/officeDocument/2006/relationships/hyperlink" Target="https://www.linkedin.com/company/kobo360/" TargetMode="External"/><Relationship Id="rId3989" Type="http://schemas.openxmlformats.org/officeDocument/2006/relationships/hyperlink" Target="http://www.facebook.com/Probity/220179978027167" TargetMode="External"/><Relationship Id="rId6048" Type="http://schemas.openxmlformats.org/officeDocument/2006/relationships/hyperlink" Target="https://www.facebook.com/Muthurwa/" TargetMode="External"/><Relationship Id="rId6462" Type="http://schemas.openxmlformats.org/officeDocument/2006/relationships/hyperlink" Target="https://www.facebook.com/mymdoc/" TargetMode="External"/><Relationship Id="rId7860" Type="http://schemas.openxmlformats.org/officeDocument/2006/relationships/hyperlink" Target="http://www.facebook.com/sampleboard" TargetMode="External"/><Relationship Id="rId8911" Type="http://schemas.openxmlformats.org/officeDocument/2006/relationships/hyperlink" Target="https://www.facebook.com/wionmotors/" TargetMode="External"/><Relationship Id="rId5064" Type="http://schemas.openxmlformats.org/officeDocument/2006/relationships/hyperlink" Target="https://www.linkedin.com/company/elegateapp/" TargetMode="External"/><Relationship Id="rId6115" Type="http://schemas.openxmlformats.org/officeDocument/2006/relationships/hyperlink" Target="https://www.facebook.com/MumsVillage/" TargetMode="External"/><Relationship Id="rId7513" Type="http://schemas.openxmlformats.org/officeDocument/2006/relationships/hyperlink" Target="https://www.facebook.com/smartdesignsng" TargetMode="External"/><Relationship Id="rId977" Type="http://schemas.openxmlformats.org/officeDocument/2006/relationships/hyperlink" Target="https://www.linkedin.com/company/edvessuite/" TargetMode="External"/><Relationship Id="rId2658" Type="http://schemas.openxmlformats.org/officeDocument/2006/relationships/hyperlink" Target="https://www.linkedin.com/company/enfinite-solutions-ltd/about/" TargetMode="External"/><Relationship Id="rId3709" Type="http://schemas.openxmlformats.org/officeDocument/2006/relationships/hyperlink" Target="https://www.netwookie.org/" TargetMode="External"/><Relationship Id="rId4080" Type="http://schemas.openxmlformats.org/officeDocument/2006/relationships/hyperlink" Target="https://www.linkedin.com/company/rema-r%C3%A9seau-d-echange-entre-m%C3%A9decins-d-afrique/" TargetMode="External"/><Relationship Id="rId1674" Type="http://schemas.openxmlformats.org/officeDocument/2006/relationships/hyperlink" Target="https://www.facebook.com/apollo.agriculture.3" TargetMode="External"/><Relationship Id="rId2725" Type="http://schemas.openxmlformats.org/officeDocument/2006/relationships/hyperlink" Target="http://www.favizone.com/" TargetMode="External"/><Relationship Id="rId5131" Type="http://schemas.openxmlformats.org/officeDocument/2006/relationships/hyperlink" Target="https://www.facebook.com/rkobaegypt" TargetMode="External"/><Relationship Id="rId8287" Type="http://schemas.openxmlformats.org/officeDocument/2006/relationships/hyperlink" Target="https://twitter.com/Nutreats" TargetMode="External"/><Relationship Id="rId1327" Type="http://schemas.openxmlformats.org/officeDocument/2006/relationships/hyperlink" Target="https://www.scienup.com/" TargetMode="External"/><Relationship Id="rId1741" Type="http://schemas.openxmlformats.org/officeDocument/2006/relationships/hyperlink" Target="https://www.linkedin.com/company/myfugo/about/" TargetMode="External"/><Relationship Id="rId4897" Type="http://schemas.openxmlformats.org/officeDocument/2006/relationships/hyperlink" Target="https://www.facebook.com/ZimSelector" TargetMode="External"/><Relationship Id="rId5948" Type="http://schemas.openxmlformats.org/officeDocument/2006/relationships/hyperlink" Target="http://www.jumuika.co.ke/" TargetMode="External"/><Relationship Id="rId8354" Type="http://schemas.openxmlformats.org/officeDocument/2006/relationships/hyperlink" Target="https://twitter.com/rethink_edu" TargetMode="External"/><Relationship Id="rId33" Type="http://schemas.openxmlformats.org/officeDocument/2006/relationships/hyperlink" Target="https://www.linkedin.com/company/m-kopa-solar/" TargetMode="External"/><Relationship Id="rId3499" Type="http://schemas.openxmlformats.org/officeDocument/2006/relationships/hyperlink" Target="https://www.facebook.com/maroditv" TargetMode="External"/><Relationship Id="rId7370" Type="http://schemas.openxmlformats.org/officeDocument/2006/relationships/hyperlink" Target="https://twitter.com/Jendy36/status/1058742636947890176" TargetMode="External"/><Relationship Id="rId8007" Type="http://schemas.openxmlformats.org/officeDocument/2006/relationships/hyperlink" Target="http://washr.co.za/" TargetMode="External"/><Relationship Id="rId8421" Type="http://schemas.openxmlformats.org/officeDocument/2006/relationships/hyperlink" Target="https://twitter.com/snappsales" TargetMode="External"/><Relationship Id="rId3566" Type="http://schemas.openxmlformats.org/officeDocument/2006/relationships/hyperlink" Target="http://microensure.com/" TargetMode="External"/><Relationship Id="rId4964" Type="http://schemas.openxmlformats.org/officeDocument/2006/relationships/hyperlink" Target="https://www.greens247.com/" TargetMode="External"/><Relationship Id="rId7023" Type="http://schemas.openxmlformats.org/officeDocument/2006/relationships/hyperlink" Target="https://www.switemtech.com/" TargetMode="External"/><Relationship Id="rId487" Type="http://schemas.openxmlformats.org/officeDocument/2006/relationships/hyperlink" Target="https://www.linkedin.com/company/alternative-circle/" TargetMode="External"/><Relationship Id="rId2168" Type="http://schemas.openxmlformats.org/officeDocument/2006/relationships/hyperlink" Target="http://www.angola2learn.co.ao/" TargetMode="External"/><Relationship Id="rId3219" Type="http://schemas.openxmlformats.org/officeDocument/2006/relationships/hyperlink" Target="http://lisunguipharma.org/" TargetMode="External"/><Relationship Id="rId3980" Type="http://schemas.openxmlformats.org/officeDocument/2006/relationships/hyperlink" Target="https://www.linkedin.com/company/preeva-pty-ltd/" TargetMode="External"/><Relationship Id="rId4617" Type="http://schemas.openxmlformats.org/officeDocument/2006/relationships/hyperlink" Target="https://www.facebook.com/VersaraFinance1" TargetMode="External"/><Relationship Id="rId1184" Type="http://schemas.openxmlformats.org/officeDocument/2006/relationships/hyperlink" Target="https://www.facebook.com/langbot.io/" TargetMode="External"/><Relationship Id="rId2582" Type="http://schemas.openxmlformats.org/officeDocument/2006/relationships/hyperlink" Target="https://www.linkedin.com/company/elikham-systems-limited/" TargetMode="External"/><Relationship Id="rId3633" Type="http://schemas.openxmlformats.org/officeDocument/2006/relationships/hyperlink" Target="https://mpayer.co.ke/" TargetMode="External"/><Relationship Id="rId6789" Type="http://schemas.openxmlformats.org/officeDocument/2006/relationships/hyperlink" Target="https://raadaa.com/" TargetMode="External"/><Relationship Id="rId554" Type="http://schemas.openxmlformats.org/officeDocument/2006/relationships/hyperlink" Target="https://twitter.com/africasokoni" TargetMode="External"/><Relationship Id="rId2235" Type="http://schemas.openxmlformats.org/officeDocument/2006/relationships/hyperlink" Target="https://www.linkedin.com/company/compuscan?originalSubdomain=in" TargetMode="External"/><Relationship Id="rId3700" Type="http://schemas.openxmlformats.org/officeDocument/2006/relationships/hyperlink" Target="https://www.facebook.com/Naviacom" TargetMode="External"/><Relationship Id="rId6856" Type="http://schemas.openxmlformats.org/officeDocument/2006/relationships/hyperlink" Target="https://insegna.org/" TargetMode="External"/><Relationship Id="rId7907" Type="http://schemas.openxmlformats.org/officeDocument/2006/relationships/hyperlink" Target="http://www.linkedin.com/company/sovtech" TargetMode="External"/><Relationship Id="rId207" Type="http://schemas.openxmlformats.org/officeDocument/2006/relationships/hyperlink" Target="https://www.linkedin.com/company/tizeti-network-limited-wifi-com-ng-/" TargetMode="External"/><Relationship Id="rId621" Type="http://schemas.openxmlformats.org/officeDocument/2006/relationships/hyperlink" Target="https://www.facebook.com/custostech" TargetMode="External"/><Relationship Id="rId1251" Type="http://schemas.openxmlformats.org/officeDocument/2006/relationships/hyperlink" Target="https://www.chefaa.com/" TargetMode="External"/><Relationship Id="rId2302" Type="http://schemas.openxmlformats.org/officeDocument/2006/relationships/hyperlink" Target="https://www.facebook.com/coolsolarzw/" TargetMode="External"/><Relationship Id="rId5458" Type="http://schemas.openxmlformats.org/officeDocument/2006/relationships/hyperlink" Target="http://homechow.io/" TargetMode="External"/><Relationship Id="rId5872" Type="http://schemas.openxmlformats.org/officeDocument/2006/relationships/hyperlink" Target="https://geniusdynamics.co.ke/" TargetMode="External"/><Relationship Id="rId6509" Type="http://schemas.openxmlformats.org/officeDocument/2006/relationships/hyperlink" Target="https://www.linkedin.com/company/safi.ng/about/" TargetMode="External"/><Relationship Id="rId6923" Type="http://schemas.openxmlformats.org/officeDocument/2006/relationships/hyperlink" Target="https://www.facebook.com/Afritickets/" TargetMode="External"/><Relationship Id="rId4474" Type="http://schemas.openxmlformats.org/officeDocument/2006/relationships/hyperlink" Target="https://twitter.com/Tikkeo_app" TargetMode="External"/><Relationship Id="rId5525" Type="http://schemas.openxmlformats.org/officeDocument/2006/relationships/hyperlink" Target="https://www.orderwind.com/" TargetMode="External"/><Relationship Id="rId3076" Type="http://schemas.openxmlformats.org/officeDocument/2006/relationships/hyperlink" Target="https://houseafrica.io/" TargetMode="External"/><Relationship Id="rId3490" Type="http://schemas.openxmlformats.org/officeDocument/2006/relationships/hyperlink" Target="https://www.marketizer.com/" TargetMode="External"/><Relationship Id="rId4127" Type="http://schemas.openxmlformats.org/officeDocument/2006/relationships/hyperlink" Target="http://www.investround.com/" TargetMode="External"/><Relationship Id="rId4541" Type="http://schemas.openxmlformats.org/officeDocument/2006/relationships/hyperlink" Target="http://wezatele.com/" TargetMode="External"/><Relationship Id="rId7697" Type="http://schemas.openxmlformats.org/officeDocument/2006/relationships/hyperlink" Target="https://twitter.com/digsconnect" TargetMode="External"/><Relationship Id="rId2092" Type="http://schemas.openxmlformats.org/officeDocument/2006/relationships/hyperlink" Target="https://www.linkedin.com/company/agripredict/" TargetMode="External"/><Relationship Id="rId3143" Type="http://schemas.openxmlformats.org/officeDocument/2006/relationships/hyperlink" Target="https://instantproperty.co.za/" TargetMode="External"/><Relationship Id="rId6299" Type="http://schemas.openxmlformats.org/officeDocument/2006/relationships/hyperlink" Target="https://twitter.com/nodeafrica" TargetMode="External"/><Relationship Id="rId8748" Type="http://schemas.openxmlformats.org/officeDocument/2006/relationships/hyperlink" Target="https://pinktie-office.business.site/" TargetMode="External"/><Relationship Id="rId7764" Type="http://schemas.openxmlformats.org/officeDocument/2006/relationships/hyperlink" Target="http://www.pragmaticmaster.com/" TargetMode="External"/><Relationship Id="rId8815" Type="http://schemas.openxmlformats.org/officeDocument/2006/relationships/hyperlink" Target="http://www.microdrone.co.ke/" TargetMode="External"/><Relationship Id="rId131" Type="http://schemas.openxmlformats.org/officeDocument/2006/relationships/hyperlink" Target="https://twitter.com/SendyMobile" TargetMode="External"/><Relationship Id="rId3210" Type="http://schemas.openxmlformats.org/officeDocument/2006/relationships/hyperlink" Target="https://www.facebook.com/jukwaayoungsters/" TargetMode="External"/><Relationship Id="rId6366" Type="http://schemas.openxmlformats.org/officeDocument/2006/relationships/hyperlink" Target="https://www.linkedin.com/company/surfkenya" TargetMode="External"/><Relationship Id="rId6780" Type="http://schemas.openxmlformats.org/officeDocument/2006/relationships/hyperlink" Target="https://ngcareers.com/" TargetMode="External"/><Relationship Id="rId7417" Type="http://schemas.openxmlformats.org/officeDocument/2006/relationships/hyperlink" Target="https://twitter.com/Food_i_Like" TargetMode="External"/><Relationship Id="rId7831" Type="http://schemas.openxmlformats.org/officeDocument/2006/relationships/hyperlink" Target="https://twitter.com/socialcollectco" TargetMode="External"/><Relationship Id="rId2976" Type="http://schemas.openxmlformats.org/officeDocument/2006/relationships/hyperlink" Target="https://www.facebook.com/everylayerbroadband" TargetMode="External"/><Relationship Id="rId5382" Type="http://schemas.openxmlformats.org/officeDocument/2006/relationships/hyperlink" Target="https://twitter.com/RosakConsult" TargetMode="External"/><Relationship Id="rId6019" Type="http://schemas.openxmlformats.org/officeDocument/2006/relationships/hyperlink" Target="http://www.linkedin.com/company/mdundo-com" TargetMode="External"/><Relationship Id="rId6433" Type="http://schemas.openxmlformats.org/officeDocument/2006/relationships/hyperlink" Target="https://nopiaride.com/" TargetMode="External"/><Relationship Id="rId948" Type="http://schemas.openxmlformats.org/officeDocument/2006/relationships/hyperlink" Target="http://www.rmc.rw/" TargetMode="External"/><Relationship Id="rId1578" Type="http://schemas.openxmlformats.org/officeDocument/2006/relationships/hyperlink" Target="https://www.linkedin.com/company/anitrack/about/" TargetMode="External"/><Relationship Id="rId1992" Type="http://schemas.openxmlformats.org/officeDocument/2006/relationships/hyperlink" Target="http://codespace.co.za/" TargetMode="External"/><Relationship Id="rId2629" Type="http://schemas.openxmlformats.org/officeDocument/2006/relationships/hyperlink" Target="https://www.facebook.com/ElMawkaa/" TargetMode="External"/><Relationship Id="rId5035" Type="http://schemas.openxmlformats.org/officeDocument/2006/relationships/hyperlink" Target="https://facebook.com/hlprhome" TargetMode="External"/><Relationship Id="rId6500" Type="http://schemas.openxmlformats.org/officeDocument/2006/relationships/hyperlink" Target="https://www.twitter.com/vasitidotcom" TargetMode="External"/><Relationship Id="rId1645" Type="http://schemas.openxmlformats.org/officeDocument/2006/relationships/hyperlink" Target="https://www.linkedin.com/company/atabantu/about/" TargetMode="External"/><Relationship Id="rId4051" Type="http://schemas.openxmlformats.org/officeDocument/2006/relationships/hyperlink" Target="https://getraise.io/" TargetMode="External"/><Relationship Id="rId5102" Type="http://schemas.openxmlformats.org/officeDocument/2006/relationships/hyperlink" Target="https://twitter.com/elcoachfit" TargetMode="External"/><Relationship Id="rId8258" Type="http://schemas.openxmlformats.org/officeDocument/2006/relationships/hyperlink" Target="https://www.linkedin.com/company/fundinghub-sa/about/" TargetMode="External"/><Relationship Id="rId8672" Type="http://schemas.openxmlformats.org/officeDocument/2006/relationships/hyperlink" Target="http://www.keyconnections.co.za/" TargetMode="External"/><Relationship Id="rId7274" Type="http://schemas.openxmlformats.org/officeDocument/2006/relationships/hyperlink" Target="https://www.linkedin.com/company/questechie" TargetMode="External"/><Relationship Id="rId8325" Type="http://schemas.openxmlformats.org/officeDocument/2006/relationships/hyperlink" Target="https://www.twitter.com/speakgeeksa" TargetMode="External"/><Relationship Id="rId1712" Type="http://schemas.openxmlformats.org/officeDocument/2006/relationships/hyperlink" Target="http://www.bwala.co.ke/" TargetMode="External"/><Relationship Id="rId4868" Type="http://schemas.openxmlformats.org/officeDocument/2006/relationships/hyperlink" Target="https://twitter.com/zagaceapp?lang=en" TargetMode="External"/><Relationship Id="rId5919" Type="http://schemas.openxmlformats.org/officeDocument/2006/relationships/hyperlink" Target="http://www.iva.co.ke/" TargetMode="External"/><Relationship Id="rId6290" Type="http://schemas.openxmlformats.org/officeDocument/2006/relationships/hyperlink" Target="https://twitter.com/NairobiGarage" TargetMode="External"/><Relationship Id="rId3884" Type="http://schemas.openxmlformats.org/officeDocument/2006/relationships/hyperlink" Target="https://www.linkedin.com/showcase/pelebox-smart-lockers/about/" TargetMode="External"/><Relationship Id="rId4935" Type="http://schemas.openxmlformats.org/officeDocument/2006/relationships/hyperlink" Target="https://www.twitter.com/safari_royal" TargetMode="External"/><Relationship Id="rId7341" Type="http://schemas.openxmlformats.org/officeDocument/2006/relationships/hyperlink" Target="http://www.nextbiggadgets.com/" TargetMode="External"/><Relationship Id="rId2486" Type="http://schemas.openxmlformats.org/officeDocument/2006/relationships/hyperlink" Target="https://twitter.com/Domestly" TargetMode="External"/><Relationship Id="rId3537" Type="http://schemas.openxmlformats.org/officeDocument/2006/relationships/hyperlink" Target="http://www.mukuru.com/" TargetMode="External"/><Relationship Id="rId3951" Type="http://schemas.openxmlformats.org/officeDocument/2006/relationships/hyperlink" Target="https://twitter.com/play3arabi?lang=en" TargetMode="External"/><Relationship Id="rId458" Type="http://schemas.openxmlformats.org/officeDocument/2006/relationships/hyperlink" Target="https://www.facebook.com/brantu.official/" TargetMode="External"/><Relationship Id="rId872" Type="http://schemas.openxmlformats.org/officeDocument/2006/relationships/hyperlink" Target="https://www.facebook.com/cowrywise/" TargetMode="External"/><Relationship Id="rId1088" Type="http://schemas.openxmlformats.org/officeDocument/2006/relationships/hyperlink" Target="https://www.facebook.com/accounteer/" TargetMode="External"/><Relationship Id="rId2139" Type="http://schemas.openxmlformats.org/officeDocument/2006/relationships/hyperlink" Target="https://www.twitter.com/caytree" TargetMode="External"/><Relationship Id="rId2553" Type="http://schemas.openxmlformats.org/officeDocument/2006/relationships/hyperlink" Target="http://www.facebook.com/eventfarm" TargetMode="External"/><Relationship Id="rId3604" Type="http://schemas.openxmlformats.org/officeDocument/2006/relationships/hyperlink" Target="https://www.facebook.com/MobuICO/?_rdc=1&amp;_rdr" TargetMode="External"/><Relationship Id="rId6010" Type="http://schemas.openxmlformats.org/officeDocument/2006/relationships/hyperlink" Target="http://www.mambo.co.ke/" TargetMode="External"/><Relationship Id="rId525" Type="http://schemas.openxmlformats.org/officeDocument/2006/relationships/hyperlink" Target="https://www.facebook.com/greenpathfood/" TargetMode="External"/><Relationship Id="rId1155" Type="http://schemas.openxmlformats.org/officeDocument/2006/relationships/hyperlink" Target="https://www.linkedin.com/company/cherehani-africa/" TargetMode="External"/><Relationship Id="rId2206" Type="http://schemas.openxmlformats.org/officeDocument/2006/relationships/hyperlink" Target="https://www.linkedin.com/company/bboxx-ltd/about/" TargetMode="External"/><Relationship Id="rId2620" Type="http://schemas.openxmlformats.org/officeDocument/2006/relationships/hyperlink" Target="https://grondigital.com/" TargetMode="External"/><Relationship Id="rId5776" Type="http://schemas.openxmlformats.org/officeDocument/2006/relationships/hyperlink" Target="https://www.linkedin.com/company/cloud-productivity-solutions-limited" TargetMode="External"/><Relationship Id="rId8182" Type="http://schemas.openxmlformats.org/officeDocument/2006/relationships/hyperlink" Target="https://twitter.com/tutorfy_za" TargetMode="External"/><Relationship Id="rId1222" Type="http://schemas.openxmlformats.org/officeDocument/2006/relationships/hyperlink" Target="https://www.facebook.com/DigestAfrica/" TargetMode="External"/><Relationship Id="rId4378" Type="http://schemas.openxmlformats.org/officeDocument/2006/relationships/hyperlink" Target="https://www.supermart.ng/" TargetMode="External"/><Relationship Id="rId5429" Type="http://schemas.openxmlformats.org/officeDocument/2006/relationships/hyperlink" Target="https://www.facebook.com/SurflineLTE/timeline" TargetMode="External"/><Relationship Id="rId6827" Type="http://schemas.openxmlformats.org/officeDocument/2006/relationships/hyperlink" Target="https://www.mainone.net/" TargetMode="External"/><Relationship Id="rId3394" Type="http://schemas.openxmlformats.org/officeDocument/2006/relationships/hyperlink" Target="https://www.twitter.com/lendableinc" TargetMode="External"/><Relationship Id="rId4792" Type="http://schemas.openxmlformats.org/officeDocument/2006/relationships/hyperlink" Target="https://www.linkedin.com/company/yookoo-ride/about/" TargetMode="External"/><Relationship Id="rId5843" Type="http://schemas.openxmlformats.org/officeDocument/2006/relationships/hyperlink" Target="https://twitter.com/gobeba1" TargetMode="External"/><Relationship Id="rId8999" Type="http://schemas.openxmlformats.org/officeDocument/2006/relationships/hyperlink" Target="https://www.linkedin.com/company/18997716/admin" TargetMode="External"/><Relationship Id="rId3047" Type="http://schemas.openxmlformats.org/officeDocument/2006/relationships/hyperlink" Target="https://www.linkedin.com/company/henson-geodata-technologies/" TargetMode="External"/><Relationship Id="rId4445" Type="http://schemas.openxmlformats.org/officeDocument/2006/relationships/hyperlink" Target="https://www.facebook.com/tecmicro.ao/" TargetMode="External"/><Relationship Id="rId5910" Type="http://schemas.openxmlformats.org/officeDocument/2006/relationships/hyperlink" Target="https://www.facebook.com/insureafrika" TargetMode="External"/><Relationship Id="rId3461" Type="http://schemas.openxmlformats.org/officeDocument/2006/relationships/hyperlink" Target="http://mfarm.co.ke/" TargetMode="External"/><Relationship Id="rId4512" Type="http://schemas.openxmlformats.org/officeDocument/2006/relationships/hyperlink" Target="https://www.facebook.com/thumezazw/" TargetMode="External"/><Relationship Id="rId7668" Type="http://schemas.openxmlformats.org/officeDocument/2006/relationships/hyperlink" Target="https://linkedin.com/tatafoai" TargetMode="External"/><Relationship Id="rId8719" Type="http://schemas.openxmlformats.org/officeDocument/2006/relationships/hyperlink" Target="https://www.linkedin.com/company/PositiveSSL" TargetMode="External"/><Relationship Id="rId382" Type="http://schemas.openxmlformats.org/officeDocument/2006/relationships/hyperlink" Target="https://www.facebook.com/NawahScientific/" TargetMode="External"/><Relationship Id="rId2063" Type="http://schemas.openxmlformats.org/officeDocument/2006/relationships/hyperlink" Target="https://afriqloud.com/" TargetMode="External"/><Relationship Id="rId3114" Type="http://schemas.openxmlformats.org/officeDocument/2006/relationships/hyperlink" Target="https://twitter.com/lifeqinc" TargetMode="External"/><Relationship Id="rId6684" Type="http://schemas.openxmlformats.org/officeDocument/2006/relationships/hyperlink" Target="https://www.pushcv.com/" TargetMode="External"/><Relationship Id="rId7735" Type="http://schemas.openxmlformats.org/officeDocument/2006/relationships/hyperlink" Target="https://www.facebook.com/zltorewards/?__tn__=K-R&amp;eid=ARAaf_E3z702fPX6YRaFTrL8eNNWLuorRLLZgdYmZ7xITANq8IHFRptl1pOjkxnpUlmOlk0GqYIFEpVu&amp;fref=mentions" TargetMode="External"/><Relationship Id="rId2130" Type="http://schemas.openxmlformats.org/officeDocument/2006/relationships/hyperlink" Target="https://www.bitmama.io/" TargetMode="External"/><Relationship Id="rId5286" Type="http://schemas.openxmlformats.org/officeDocument/2006/relationships/hyperlink" Target="https://twitter.com/jodyshops" TargetMode="External"/><Relationship Id="rId6337" Type="http://schemas.openxmlformats.org/officeDocument/2006/relationships/hyperlink" Target="https://www.facebook.com/pages/Plexus-Energy-Limited/132407346938699" TargetMode="External"/><Relationship Id="rId6751" Type="http://schemas.openxmlformats.org/officeDocument/2006/relationships/hyperlink" Target="https://sprinble.com/" TargetMode="External"/><Relationship Id="rId102" Type="http://schemas.openxmlformats.org/officeDocument/2006/relationships/hyperlink" Target="https://www.facebook.com/ilovezoona" TargetMode="External"/><Relationship Id="rId5353" Type="http://schemas.openxmlformats.org/officeDocument/2006/relationships/hyperlink" Target="https://ghanacodeclub.org/" TargetMode="External"/><Relationship Id="rId6404" Type="http://schemas.openxmlformats.org/officeDocument/2006/relationships/hyperlink" Target="https://twitter.com/uhiredme" TargetMode="External"/><Relationship Id="rId7802" Type="http://schemas.openxmlformats.org/officeDocument/2006/relationships/hyperlink" Target="https://www.facebook.com/mibrandapp/" TargetMode="External"/><Relationship Id="rId1896" Type="http://schemas.openxmlformats.org/officeDocument/2006/relationships/hyperlink" Target="https://www.linkedin.com/company/traindemy/" TargetMode="External"/><Relationship Id="rId2947" Type="http://schemas.openxmlformats.org/officeDocument/2006/relationships/hyperlink" Target="http://twitter.com/GryphonCore" TargetMode="External"/><Relationship Id="rId5006" Type="http://schemas.openxmlformats.org/officeDocument/2006/relationships/hyperlink" Target="https://mkycommunications.com/" TargetMode="External"/><Relationship Id="rId919" Type="http://schemas.openxmlformats.org/officeDocument/2006/relationships/hyperlink" Target="https://www.facebook.com/printivo" TargetMode="External"/><Relationship Id="rId1549" Type="http://schemas.openxmlformats.org/officeDocument/2006/relationships/hyperlink" Target="https://www.facebook.com/pages/category/Insurance-Broker/carinsurancenet-358831854864382/" TargetMode="External"/><Relationship Id="rId1963" Type="http://schemas.openxmlformats.org/officeDocument/2006/relationships/hyperlink" Target="http://www.blockstarters.com/" TargetMode="External"/><Relationship Id="rId4022" Type="http://schemas.openxmlformats.org/officeDocument/2006/relationships/hyperlink" Target="https://www.linkedin.com/company/quainted/" TargetMode="External"/><Relationship Id="rId5420" Type="http://schemas.openxmlformats.org/officeDocument/2006/relationships/hyperlink" Target="http://meqasa.com/" TargetMode="External"/><Relationship Id="rId7178" Type="http://schemas.openxmlformats.org/officeDocument/2006/relationships/hyperlink" Target="https://twitter.com/mylaw_ng?lang=en" TargetMode="External"/><Relationship Id="rId8576" Type="http://schemas.openxmlformats.org/officeDocument/2006/relationships/hyperlink" Target="https://www.facebook.com/nowboardingagency" TargetMode="External"/><Relationship Id="rId8990" Type="http://schemas.openxmlformats.org/officeDocument/2006/relationships/hyperlink" Target="https://www.linkedin.com/company/codes-consult" TargetMode="External"/><Relationship Id="rId1616" Type="http://schemas.openxmlformats.org/officeDocument/2006/relationships/hyperlink" Target="https://www.linkedin.com/company/10789245/" TargetMode="External"/><Relationship Id="rId7592" Type="http://schemas.openxmlformats.org/officeDocument/2006/relationships/hyperlink" Target="https://facebook.com/myyard.ng" TargetMode="External"/><Relationship Id="rId8229" Type="http://schemas.openxmlformats.org/officeDocument/2006/relationships/hyperlink" Target="http://recor.co.za/" TargetMode="External"/><Relationship Id="rId8643" Type="http://schemas.openxmlformats.org/officeDocument/2006/relationships/hyperlink" Target="https://www.linkedin.com/company/quick-connect-wireless/" TargetMode="External"/><Relationship Id="rId3788" Type="http://schemas.openxmlformats.org/officeDocument/2006/relationships/hyperlink" Target="https://www.linkedin.com/company/oniriq/" TargetMode="External"/><Relationship Id="rId4839" Type="http://schemas.openxmlformats.org/officeDocument/2006/relationships/hyperlink" Target="https://www.facebook.com/pg/zeepayghana/about/?tab=page_info" TargetMode="External"/><Relationship Id="rId6194" Type="http://schemas.openxmlformats.org/officeDocument/2006/relationships/hyperlink" Target="https://www.linkedin.com/company/campus-discounts" TargetMode="External"/><Relationship Id="rId7245" Type="http://schemas.openxmlformats.org/officeDocument/2006/relationships/hyperlink" Target="http://twitter.com/dockaysworld" TargetMode="External"/><Relationship Id="rId8710" Type="http://schemas.openxmlformats.org/officeDocument/2006/relationships/hyperlink" Target="http://aimediagroup.co.za/" TargetMode="External"/><Relationship Id="rId3855" Type="http://schemas.openxmlformats.org/officeDocument/2006/relationships/hyperlink" Target="https://twitter.com/parcel_it" TargetMode="External"/><Relationship Id="rId6261" Type="http://schemas.openxmlformats.org/officeDocument/2006/relationships/hyperlink" Target="https://www.facebook.com/happywishy/" TargetMode="External"/><Relationship Id="rId7312" Type="http://schemas.openxmlformats.org/officeDocument/2006/relationships/hyperlink" Target="https://jaracake.com/" TargetMode="External"/><Relationship Id="rId776" Type="http://schemas.openxmlformats.org/officeDocument/2006/relationships/hyperlink" Target="https://www.facebook.com/scale.ma" TargetMode="External"/><Relationship Id="rId2457" Type="http://schemas.openxmlformats.org/officeDocument/2006/relationships/hyperlink" Target="https://www.facebook.com/driversng/" TargetMode="External"/><Relationship Id="rId3508" Type="http://schemas.openxmlformats.org/officeDocument/2006/relationships/hyperlink" Target="https://www.linkedin.com/company/match-com/" TargetMode="External"/><Relationship Id="rId4906" Type="http://schemas.openxmlformats.org/officeDocument/2006/relationships/hyperlink" Target="https://me.linkedin.com/company/tribezoa" TargetMode="External"/><Relationship Id="rId429" Type="http://schemas.openxmlformats.org/officeDocument/2006/relationships/hyperlink" Target="https://www.getworth.co.za/" TargetMode="External"/><Relationship Id="rId1059" Type="http://schemas.openxmlformats.org/officeDocument/2006/relationships/hyperlink" Target="http://taimba.co.ke/" TargetMode="External"/><Relationship Id="rId1473" Type="http://schemas.openxmlformats.org/officeDocument/2006/relationships/hyperlink" Target="https://5linhas.co.ao/" TargetMode="External"/><Relationship Id="rId2871" Type="http://schemas.openxmlformats.org/officeDocument/2006/relationships/hyperlink" Target="https://www.facebook.com/meetglobal" TargetMode="External"/><Relationship Id="rId3922" Type="http://schemas.openxmlformats.org/officeDocument/2006/relationships/hyperlink" Target="https://www.linkedin.com/company/popote-payments-ltd/" TargetMode="External"/><Relationship Id="rId8086" Type="http://schemas.openxmlformats.org/officeDocument/2006/relationships/hyperlink" Target="https://www.facebook.com/pages/TaxTim/147853108647349" TargetMode="External"/><Relationship Id="rId843" Type="http://schemas.openxmlformats.org/officeDocument/2006/relationships/hyperlink" Target="https://twitter.com/NALAmoney" TargetMode="External"/><Relationship Id="rId1126" Type="http://schemas.openxmlformats.org/officeDocument/2006/relationships/hyperlink" Target="https://twitter.com/kijaniuganda?lang=en" TargetMode="External"/><Relationship Id="rId2524" Type="http://schemas.openxmlformats.org/officeDocument/2006/relationships/hyperlink" Target="https://www.dukaconnect.com/" TargetMode="External"/><Relationship Id="rId8153" Type="http://schemas.openxmlformats.org/officeDocument/2006/relationships/hyperlink" Target="https://www.linkedin.com/company-beta/1107719" TargetMode="External"/><Relationship Id="rId910" Type="http://schemas.openxmlformats.org/officeDocument/2006/relationships/hyperlink" Target="https://www.facebook.com/pg/swiver.io/about/?ref=page_internal" TargetMode="External"/><Relationship Id="rId1540" Type="http://schemas.openxmlformats.org/officeDocument/2006/relationships/hyperlink" Target="https://www.linkedin.com/company/dentacarts/" TargetMode="External"/><Relationship Id="rId4696" Type="http://schemas.openxmlformats.org/officeDocument/2006/relationships/hyperlink" Target="https://twitter.com/wedeliver_onlin" TargetMode="External"/><Relationship Id="rId5747" Type="http://schemas.openxmlformats.org/officeDocument/2006/relationships/hyperlink" Target="http://www.facebook.com/BookNowKenya/info" TargetMode="External"/><Relationship Id="rId3298" Type="http://schemas.openxmlformats.org/officeDocument/2006/relationships/hyperlink" Target="https://www.linkedin.com/company/koko-networks/" TargetMode="External"/><Relationship Id="rId4349" Type="http://schemas.openxmlformats.org/officeDocument/2006/relationships/hyperlink" Target="https://www.facebook.com/sunubus/" TargetMode="External"/><Relationship Id="rId4763" Type="http://schemas.openxmlformats.org/officeDocument/2006/relationships/hyperlink" Target="https://www.facebook.com/WeFlyAgri/" TargetMode="External"/><Relationship Id="rId5814" Type="http://schemas.openxmlformats.org/officeDocument/2006/relationships/hyperlink" Target="https://www.facebook.com/eatoutafrica" TargetMode="External"/><Relationship Id="rId8220" Type="http://schemas.openxmlformats.org/officeDocument/2006/relationships/hyperlink" Target="https://mathsgee.com/" TargetMode="External"/><Relationship Id="rId3365" Type="http://schemas.openxmlformats.org/officeDocument/2006/relationships/hyperlink" Target="https://twitter.com/mama_ope" TargetMode="External"/><Relationship Id="rId4416" Type="http://schemas.openxmlformats.org/officeDocument/2006/relationships/hyperlink" Target="https://www.linkedin.com/company/taxi-live-africa/about/" TargetMode="External"/><Relationship Id="rId4830" Type="http://schemas.openxmlformats.org/officeDocument/2006/relationships/hyperlink" Target="http://www.zazuafrica.com/" TargetMode="External"/><Relationship Id="rId7986" Type="http://schemas.openxmlformats.org/officeDocument/2006/relationships/hyperlink" Target="https://www.dittohire.com/" TargetMode="External"/><Relationship Id="rId286" Type="http://schemas.openxmlformats.org/officeDocument/2006/relationships/hyperlink" Target="https://www.waystocap.com/" TargetMode="External"/><Relationship Id="rId2381" Type="http://schemas.openxmlformats.org/officeDocument/2006/relationships/hyperlink" Target="https://www.facebook.com/Dashmakestartup/" TargetMode="External"/><Relationship Id="rId3018" Type="http://schemas.openxmlformats.org/officeDocument/2006/relationships/hyperlink" Target="https://www.facebook.com/hexastack/" TargetMode="External"/><Relationship Id="rId3432" Type="http://schemas.openxmlformats.org/officeDocument/2006/relationships/hyperlink" Target="https://www.linkedin.com/company/officialmazzuma/" TargetMode="External"/><Relationship Id="rId6588" Type="http://schemas.openxmlformats.org/officeDocument/2006/relationships/hyperlink" Target="https://twitter.com/sorepairit?lang=en" TargetMode="External"/><Relationship Id="rId7639" Type="http://schemas.openxmlformats.org/officeDocument/2006/relationships/hyperlink" Target="https://www.linkedin.com/company/webfala-digital-limited" TargetMode="External"/><Relationship Id="rId353" Type="http://schemas.openxmlformats.org/officeDocument/2006/relationships/hyperlink" Target="https://theboardroomafrica.com/" TargetMode="External"/><Relationship Id="rId2034" Type="http://schemas.openxmlformats.org/officeDocument/2006/relationships/hyperlink" Target="https://www.linkedin.com/company/clickpesa/" TargetMode="External"/><Relationship Id="rId420" Type="http://schemas.openxmlformats.org/officeDocument/2006/relationships/hyperlink" Target="https://www.facebook.com/asaakmobile" TargetMode="External"/><Relationship Id="rId1050" Type="http://schemas.openxmlformats.org/officeDocument/2006/relationships/hyperlink" Target="https://www.linkedin.com/company/onesha/" TargetMode="External"/><Relationship Id="rId2101" Type="http://schemas.openxmlformats.org/officeDocument/2006/relationships/hyperlink" Target="https://twitter.com/drcadx?lang=en" TargetMode="External"/><Relationship Id="rId5257" Type="http://schemas.openxmlformats.org/officeDocument/2006/relationships/hyperlink" Target="http://www.tagaddod.com/" TargetMode="External"/><Relationship Id="rId6655" Type="http://schemas.openxmlformats.org/officeDocument/2006/relationships/hyperlink" Target="https://bigcabal.com/" TargetMode="External"/><Relationship Id="rId7706" Type="http://schemas.openxmlformats.org/officeDocument/2006/relationships/hyperlink" Target="http://www.vectra.co.za/" TargetMode="External"/><Relationship Id="rId5671" Type="http://schemas.openxmlformats.org/officeDocument/2006/relationships/hyperlink" Target="https://www.linkedin.com/in/acquireadventuressafaris/" TargetMode="External"/><Relationship Id="rId6308" Type="http://schemas.openxmlformats.org/officeDocument/2006/relationships/hyperlink" Target="https://www.linkedin.com/company/ojay-greene-ltd/about/" TargetMode="External"/><Relationship Id="rId6722" Type="http://schemas.openxmlformats.org/officeDocument/2006/relationships/hyperlink" Target="http://medrxapp.com/" TargetMode="External"/><Relationship Id="rId1867" Type="http://schemas.openxmlformats.org/officeDocument/2006/relationships/hyperlink" Target="http://www.twitter.com/choccityGroup" TargetMode="External"/><Relationship Id="rId2918" Type="http://schemas.openxmlformats.org/officeDocument/2006/relationships/hyperlink" Target="http://www.globalenergy.co.za/" TargetMode="External"/><Relationship Id="rId4273" Type="http://schemas.openxmlformats.org/officeDocument/2006/relationships/hyperlink" Target="https://www.linkedin.com/company/snapplify/" TargetMode="External"/><Relationship Id="rId5324" Type="http://schemas.openxmlformats.org/officeDocument/2006/relationships/hyperlink" Target="https://www.facebook.com/HawakRadio" TargetMode="External"/><Relationship Id="rId8894" Type="http://schemas.openxmlformats.org/officeDocument/2006/relationships/hyperlink" Target="http://clevr.mystrikingly.com/" TargetMode="External"/><Relationship Id="rId1934" Type="http://schemas.openxmlformats.org/officeDocument/2006/relationships/hyperlink" Target="https://twitter.com/acctechsystems" TargetMode="External"/><Relationship Id="rId4340" Type="http://schemas.openxmlformats.org/officeDocument/2006/relationships/hyperlink" Target="http://starnewsmobile.com/" TargetMode="External"/><Relationship Id="rId7496" Type="http://schemas.openxmlformats.org/officeDocument/2006/relationships/hyperlink" Target="https://www.twitter.com/dumartonline" TargetMode="External"/><Relationship Id="rId8547" Type="http://schemas.openxmlformats.org/officeDocument/2006/relationships/hyperlink" Target="https://www.darkiepages.co.za/" TargetMode="External"/><Relationship Id="rId8961" Type="http://schemas.openxmlformats.org/officeDocument/2006/relationships/hyperlink" Target="https://pennysmartapp.com/" TargetMode="External"/><Relationship Id="rId6098" Type="http://schemas.openxmlformats.org/officeDocument/2006/relationships/hyperlink" Target="https://www.twitter.com/onlinecyberke" TargetMode="External"/><Relationship Id="rId7149" Type="http://schemas.openxmlformats.org/officeDocument/2006/relationships/hyperlink" Target="https://m.facebook.com/bookingsafrica.co" TargetMode="External"/><Relationship Id="rId7563" Type="http://schemas.openxmlformats.org/officeDocument/2006/relationships/hyperlink" Target="https://www.facebook.com/dailydigestng" TargetMode="External"/><Relationship Id="rId8614" Type="http://schemas.openxmlformats.org/officeDocument/2006/relationships/hyperlink" Target="https://www.linkedin.com/company/spritzed/" TargetMode="External"/><Relationship Id="rId6165" Type="http://schemas.openxmlformats.org/officeDocument/2006/relationships/hyperlink" Target="https://www.linkedin.com/company/13618871/" TargetMode="External"/><Relationship Id="rId7216" Type="http://schemas.openxmlformats.org/officeDocument/2006/relationships/hyperlink" Target="https://www.linkedin.com/company/22291092/" TargetMode="External"/><Relationship Id="rId3759" Type="http://schemas.openxmlformats.org/officeDocument/2006/relationships/hyperlink" Target="https://twitter.com/ogwugo_market" TargetMode="External"/><Relationship Id="rId5181" Type="http://schemas.openxmlformats.org/officeDocument/2006/relationships/hyperlink" Target="http://karmsolar.com/" TargetMode="External"/><Relationship Id="rId6232" Type="http://schemas.openxmlformats.org/officeDocument/2006/relationships/hyperlink" Target="http://twitter.com/eleniLLC" TargetMode="External"/><Relationship Id="rId7630" Type="http://schemas.openxmlformats.org/officeDocument/2006/relationships/hyperlink" Target="https://www.facebook.com/JobcentresNigeria/" TargetMode="External"/><Relationship Id="rId2775" Type="http://schemas.openxmlformats.org/officeDocument/2006/relationships/hyperlink" Target="https://www.fixchap.com/index.html" TargetMode="External"/><Relationship Id="rId3826" Type="http://schemas.openxmlformats.org/officeDocument/2006/relationships/hyperlink" Target="http://outsourcenow.us/" TargetMode="External"/><Relationship Id="rId747" Type="http://schemas.openxmlformats.org/officeDocument/2006/relationships/hyperlink" Target="https://www.linkedin.com/company/sxuirrel/" TargetMode="External"/><Relationship Id="rId1377" Type="http://schemas.openxmlformats.org/officeDocument/2006/relationships/hyperlink" Target="http://www.medico-home.com/" TargetMode="External"/><Relationship Id="rId1791" Type="http://schemas.openxmlformats.org/officeDocument/2006/relationships/hyperlink" Target="https://twitter.com/adsdirectltd" TargetMode="External"/><Relationship Id="rId2428" Type="http://schemas.openxmlformats.org/officeDocument/2006/relationships/hyperlink" Target="https://www.facebook.com/Mobitill/" TargetMode="External"/><Relationship Id="rId2842" Type="http://schemas.openxmlformats.org/officeDocument/2006/relationships/hyperlink" Target="https://www.linkedin.com/company/futurepump-solar-irrigation/" TargetMode="External"/><Relationship Id="rId5998" Type="http://schemas.openxmlformats.org/officeDocument/2006/relationships/hyperlink" Target="http://live99years.com/" TargetMode="External"/><Relationship Id="rId83" Type="http://schemas.openxmlformats.org/officeDocument/2006/relationships/hyperlink" Target="https://www.facebook.com/mpharmaGH" TargetMode="External"/><Relationship Id="rId814" Type="http://schemas.openxmlformats.org/officeDocument/2006/relationships/hyperlink" Target="https://utu.io/" TargetMode="External"/><Relationship Id="rId1444" Type="http://schemas.openxmlformats.org/officeDocument/2006/relationships/hyperlink" Target="https://www.linkedin.com/company-beta/10877500/" TargetMode="External"/><Relationship Id="rId8057" Type="http://schemas.openxmlformats.org/officeDocument/2006/relationships/hyperlink" Target="https://ukheshe.co.za/" TargetMode="External"/><Relationship Id="rId8471" Type="http://schemas.openxmlformats.org/officeDocument/2006/relationships/hyperlink" Target="http://kweza.co.za/" TargetMode="External"/><Relationship Id="rId1511" Type="http://schemas.openxmlformats.org/officeDocument/2006/relationships/hyperlink" Target="https://www.linkedin.com/company/weaccept.co/" TargetMode="External"/><Relationship Id="rId4667" Type="http://schemas.openxmlformats.org/officeDocument/2006/relationships/hyperlink" Target="https://www.viome.io/" TargetMode="External"/><Relationship Id="rId5718" Type="http://schemas.openxmlformats.org/officeDocument/2006/relationships/hyperlink" Target="https://www.linkedin.com/company/angani-limited" TargetMode="External"/><Relationship Id="rId7073" Type="http://schemas.openxmlformats.org/officeDocument/2006/relationships/hyperlink" Target="http://teachersaroundme.com/" TargetMode="External"/><Relationship Id="rId8124" Type="http://schemas.openxmlformats.org/officeDocument/2006/relationships/hyperlink" Target="https://twitter.com/processmechanic" TargetMode="External"/><Relationship Id="rId3269" Type="http://schemas.openxmlformats.org/officeDocument/2006/relationships/hyperlink" Target="https://www.facebook.com/klurdy/" TargetMode="External"/><Relationship Id="rId3683" Type="http://schemas.openxmlformats.org/officeDocument/2006/relationships/hyperlink" Target="https://twitter.com/myRunnerBuses" TargetMode="External"/><Relationship Id="rId7140" Type="http://schemas.openxmlformats.org/officeDocument/2006/relationships/hyperlink" Target="http://www.chowhub.com.ng/" TargetMode="External"/><Relationship Id="rId2285" Type="http://schemas.openxmlformats.org/officeDocument/2006/relationships/hyperlink" Target="https://mdaktari.co.ke/" TargetMode="External"/><Relationship Id="rId3336" Type="http://schemas.openxmlformats.org/officeDocument/2006/relationships/hyperlink" Target="http://www.lamsaworld.com/" TargetMode="External"/><Relationship Id="rId4734" Type="http://schemas.openxmlformats.org/officeDocument/2006/relationships/hyperlink" Target="https://www.facebook.com/wigroupinternational" TargetMode="External"/><Relationship Id="rId257" Type="http://schemas.openxmlformats.org/officeDocument/2006/relationships/hyperlink" Target="https://www.snapt.net/" TargetMode="External"/><Relationship Id="rId3750" Type="http://schemas.openxmlformats.org/officeDocument/2006/relationships/hyperlink" Target="https://www.facebook.com/zolaelectric/" TargetMode="External"/><Relationship Id="rId4801" Type="http://schemas.openxmlformats.org/officeDocument/2006/relationships/hyperlink" Target="https://twitter.com/YoucheckOnline" TargetMode="External"/><Relationship Id="rId7957" Type="http://schemas.openxmlformats.org/officeDocument/2006/relationships/hyperlink" Target="https://www.facebook.com/intellicred" TargetMode="External"/><Relationship Id="rId671" Type="http://schemas.openxmlformats.org/officeDocument/2006/relationships/hyperlink" Target="http://twitter.com/mintricsapp" TargetMode="External"/><Relationship Id="rId2352" Type="http://schemas.openxmlformats.org/officeDocument/2006/relationships/hyperlink" Target="https://www.facebook.com/cryptyd/" TargetMode="External"/><Relationship Id="rId3403" Type="http://schemas.openxmlformats.org/officeDocument/2006/relationships/hyperlink" Target="https://www.facebook.com/maxicashsingapore/" TargetMode="External"/><Relationship Id="rId6559" Type="http://schemas.openxmlformats.org/officeDocument/2006/relationships/hyperlink" Target="https://twitter.com/LagChat" TargetMode="External"/><Relationship Id="rId6973" Type="http://schemas.openxmlformats.org/officeDocument/2006/relationships/hyperlink" Target="https://www.twitter.com/ibomstore" TargetMode="External"/><Relationship Id="rId324" Type="http://schemas.openxmlformats.org/officeDocument/2006/relationships/hyperlink" Target="https://twitter.com/teamkukua" TargetMode="External"/><Relationship Id="rId2005" Type="http://schemas.openxmlformats.org/officeDocument/2006/relationships/hyperlink" Target="https://www.facebook.com/QuilloApp/" TargetMode="External"/><Relationship Id="rId5575" Type="http://schemas.openxmlformats.org/officeDocument/2006/relationships/hyperlink" Target="http://faceboook.com/afreetunelive" TargetMode="External"/><Relationship Id="rId6626" Type="http://schemas.openxmlformats.org/officeDocument/2006/relationships/hyperlink" Target="https://www.vuga.fm/" TargetMode="External"/><Relationship Id="rId9032" Type="http://schemas.openxmlformats.org/officeDocument/2006/relationships/hyperlink" Target="https://www.facebook.com/career180/" TargetMode="External"/><Relationship Id="rId1021" Type="http://schemas.openxmlformats.org/officeDocument/2006/relationships/hyperlink" Target="https://www.facebook.com/HovoApp/" TargetMode="External"/><Relationship Id="rId4177" Type="http://schemas.openxmlformats.org/officeDocument/2006/relationships/hyperlink" Target="https://www.linkedin.com/company/sendbox-technologies/" TargetMode="External"/><Relationship Id="rId4591" Type="http://schemas.openxmlformats.org/officeDocument/2006/relationships/hyperlink" Target="https://www.ugtickets.com/" TargetMode="External"/><Relationship Id="rId5228" Type="http://schemas.openxmlformats.org/officeDocument/2006/relationships/hyperlink" Target="http://nash2ar.com/" TargetMode="External"/><Relationship Id="rId5642" Type="http://schemas.openxmlformats.org/officeDocument/2006/relationships/hyperlink" Target="http://www.kwetu.info/" TargetMode="External"/><Relationship Id="rId8798" Type="http://schemas.openxmlformats.org/officeDocument/2006/relationships/hyperlink" Target="https://twitter.com/chakastocks?lang=en" TargetMode="External"/><Relationship Id="rId3193" Type="http://schemas.openxmlformats.org/officeDocument/2006/relationships/hyperlink" Target="https://www.facebook.com/jambopay" TargetMode="External"/><Relationship Id="rId4244" Type="http://schemas.openxmlformats.org/officeDocument/2006/relationships/hyperlink" Target="https://www.linkedin.com/company/skillup-tutors/" TargetMode="External"/><Relationship Id="rId1838" Type="http://schemas.openxmlformats.org/officeDocument/2006/relationships/hyperlink" Target="https://twitter.com/ehealth?lang=en" TargetMode="External"/><Relationship Id="rId3260" Type="http://schemas.openxmlformats.org/officeDocument/2006/relationships/hyperlink" Target="http://twitter.com/kiva" TargetMode="External"/><Relationship Id="rId4311" Type="http://schemas.openxmlformats.org/officeDocument/2006/relationships/hyperlink" Target="https://www.facebook.com/Sokompare/" TargetMode="External"/><Relationship Id="rId7467" Type="http://schemas.openxmlformats.org/officeDocument/2006/relationships/hyperlink" Target="https://www.twitter.com/escapadenigeria" TargetMode="External"/><Relationship Id="rId8865" Type="http://schemas.openxmlformats.org/officeDocument/2006/relationships/hyperlink" Target="https://en.intouchgroup.net/about-us/" TargetMode="External"/><Relationship Id="rId181" Type="http://schemas.openxmlformats.org/officeDocument/2006/relationships/hyperlink" Target="https://twitter.com/KopoKopoInc" TargetMode="External"/><Relationship Id="rId1905" Type="http://schemas.openxmlformats.org/officeDocument/2006/relationships/hyperlink" Target="https://twitter.com/Business_KE" TargetMode="External"/><Relationship Id="rId6069" Type="http://schemas.openxmlformats.org/officeDocument/2006/relationships/hyperlink" Target="https://www.facebook.com/trustcomltd" TargetMode="External"/><Relationship Id="rId7881" Type="http://schemas.openxmlformats.org/officeDocument/2006/relationships/hyperlink" Target="http://www.easy2map.com/" TargetMode="External"/><Relationship Id="rId8518" Type="http://schemas.openxmlformats.org/officeDocument/2006/relationships/hyperlink" Target="http://www.dimago.co.za/" TargetMode="External"/><Relationship Id="rId8932" Type="http://schemas.openxmlformats.org/officeDocument/2006/relationships/hyperlink" Target="https://www.glasshousepr.co.ke/" TargetMode="External"/><Relationship Id="rId5085" Type="http://schemas.openxmlformats.org/officeDocument/2006/relationships/hyperlink" Target="http://www.5d-agency.com/" TargetMode="External"/><Relationship Id="rId6483" Type="http://schemas.openxmlformats.org/officeDocument/2006/relationships/hyperlink" Target="https://www.facebook.com/topcheckafrica/?ref=hl" TargetMode="External"/><Relationship Id="rId7534" Type="http://schemas.openxmlformats.org/officeDocument/2006/relationships/hyperlink" Target="https://linkedin.com/montwell-properties" TargetMode="External"/><Relationship Id="rId998" Type="http://schemas.openxmlformats.org/officeDocument/2006/relationships/hyperlink" Target="https://www.facebook.com/PasserineAircraft/" TargetMode="External"/><Relationship Id="rId2679" Type="http://schemas.openxmlformats.org/officeDocument/2006/relationships/hyperlink" Target="http://www.eyone.net/" TargetMode="External"/><Relationship Id="rId6136" Type="http://schemas.openxmlformats.org/officeDocument/2006/relationships/hyperlink" Target="https://twitter.com/HydroIQ" TargetMode="External"/><Relationship Id="rId6550" Type="http://schemas.openxmlformats.org/officeDocument/2006/relationships/hyperlink" Target="http://lawpadi.com/" TargetMode="External"/><Relationship Id="rId7601" Type="http://schemas.openxmlformats.org/officeDocument/2006/relationships/hyperlink" Target="https://www.facebook.com/codeskill" TargetMode="External"/><Relationship Id="rId1695" Type="http://schemas.openxmlformats.org/officeDocument/2006/relationships/hyperlink" Target="https://www.facebook.com/bitsoko/" TargetMode="External"/><Relationship Id="rId2746" Type="http://schemas.openxmlformats.org/officeDocument/2006/relationships/hyperlink" Target="https://www.humaniq.com/" TargetMode="External"/><Relationship Id="rId5152" Type="http://schemas.openxmlformats.org/officeDocument/2006/relationships/hyperlink" Target="https://www.facebook.com/Smardex?_rdr=p" TargetMode="External"/><Relationship Id="rId6203" Type="http://schemas.openxmlformats.org/officeDocument/2006/relationships/hyperlink" Target="https://www.chura.co.ke/" TargetMode="External"/><Relationship Id="rId718" Type="http://schemas.openxmlformats.org/officeDocument/2006/relationships/hyperlink" Target="http://www.vapulus.com/" TargetMode="External"/><Relationship Id="rId1348" Type="http://schemas.openxmlformats.org/officeDocument/2006/relationships/hyperlink" Target="https://www.linkedin.com/company/inclusive-financial-technologies/" TargetMode="External"/><Relationship Id="rId1762" Type="http://schemas.openxmlformats.org/officeDocument/2006/relationships/hyperlink" Target="https://www.linkedin.com/company/betaksys/about/" TargetMode="External"/><Relationship Id="rId8375" Type="http://schemas.openxmlformats.org/officeDocument/2006/relationships/hyperlink" Target="https://www.linkedin.com/company/10888371/" TargetMode="External"/><Relationship Id="rId1415" Type="http://schemas.openxmlformats.org/officeDocument/2006/relationships/hyperlink" Target="https://middletrust.carrd.co/" TargetMode="External"/><Relationship Id="rId2813" Type="http://schemas.openxmlformats.org/officeDocument/2006/relationships/hyperlink" Target="https://twitter.com/interpayafrica" TargetMode="External"/><Relationship Id="rId5969" Type="http://schemas.openxmlformats.org/officeDocument/2006/relationships/hyperlink" Target="https://twitter.com/kejahunt" TargetMode="External"/><Relationship Id="rId7391" Type="http://schemas.openxmlformats.org/officeDocument/2006/relationships/hyperlink" Target="https://twitter.com/kennelpride?lang=en" TargetMode="External"/><Relationship Id="rId8028" Type="http://schemas.openxmlformats.org/officeDocument/2006/relationships/hyperlink" Target="https://www.twitter.com/glucode" TargetMode="External"/><Relationship Id="rId8442" Type="http://schemas.openxmlformats.org/officeDocument/2006/relationships/hyperlink" Target="http://www.twitter.com/brandrocketSA" TargetMode="External"/><Relationship Id="rId54" Type="http://schemas.openxmlformats.org/officeDocument/2006/relationships/hyperlink" Target="https://www.facebook.com/powerhive" TargetMode="External"/><Relationship Id="rId4985" Type="http://schemas.openxmlformats.org/officeDocument/2006/relationships/hyperlink" Target="http://theplanet.com.eg/" TargetMode="External"/><Relationship Id="rId7044" Type="http://schemas.openxmlformats.org/officeDocument/2006/relationships/hyperlink" Target="https://morebranches.com/" TargetMode="External"/><Relationship Id="rId2189" Type="http://schemas.openxmlformats.org/officeDocument/2006/relationships/hyperlink" Target="https://twitter.com/cryptocom" TargetMode="External"/><Relationship Id="rId3587" Type="http://schemas.openxmlformats.org/officeDocument/2006/relationships/hyperlink" Target="https://www.linkedin.com/company/mobiticket/about/" TargetMode="External"/><Relationship Id="rId4638" Type="http://schemas.openxmlformats.org/officeDocument/2006/relationships/hyperlink" Target="http://veemo.ma/" TargetMode="External"/><Relationship Id="rId6060" Type="http://schemas.openxmlformats.org/officeDocument/2006/relationships/hyperlink" Target="http://www.whitewebteam.com/" TargetMode="External"/><Relationship Id="rId3654" Type="http://schemas.openxmlformats.org/officeDocument/2006/relationships/hyperlink" Target="https://www.facebook.com/OLXSouthAfrica/" TargetMode="External"/><Relationship Id="rId4705" Type="http://schemas.openxmlformats.org/officeDocument/2006/relationships/hyperlink" Target="https://wemove.co/" TargetMode="External"/><Relationship Id="rId7111" Type="http://schemas.openxmlformats.org/officeDocument/2006/relationships/hyperlink" Target="https://www.linkedin.com/company/gazhub/about/" TargetMode="External"/><Relationship Id="rId575" Type="http://schemas.openxmlformats.org/officeDocument/2006/relationships/hyperlink" Target="http://www.revix.com/" TargetMode="External"/><Relationship Id="rId2256" Type="http://schemas.openxmlformats.org/officeDocument/2006/relationships/hyperlink" Target="https://www.facebook.com/coinpesaltd?_rdc=1&amp;_rdr" TargetMode="External"/><Relationship Id="rId2670" Type="http://schemas.openxmlformats.org/officeDocument/2006/relationships/hyperlink" Target="https://www.twitter.com/jacarandafm" TargetMode="External"/><Relationship Id="rId3307" Type="http://schemas.openxmlformats.org/officeDocument/2006/relationships/hyperlink" Target="https://twitter.com/KwanjiX" TargetMode="External"/><Relationship Id="rId3721" Type="http://schemas.openxmlformats.org/officeDocument/2006/relationships/hyperlink" Target="https://www.linkedin.com/company/ninayo/" TargetMode="External"/><Relationship Id="rId6877" Type="http://schemas.openxmlformats.org/officeDocument/2006/relationships/hyperlink" Target="https://www.linkedin.com/company/hausrenta/" TargetMode="External"/><Relationship Id="rId7928" Type="http://schemas.openxmlformats.org/officeDocument/2006/relationships/hyperlink" Target="http://www.linkedin.com/company/3033607" TargetMode="External"/><Relationship Id="rId228" Type="http://schemas.openxmlformats.org/officeDocument/2006/relationships/hyperlink" Target="https://twitter.com/weare54gene/" TargetMode="External"/><Relationship Id="rId642" Type="http://schemas.openxmlformats.org/officeDocument/2006/relationships/hyperlink" Target="https://www.facebook.com/pg/polysmart01/about/?ref=page_internal" TargetMode="External"/><Relationship Id="rId1272" Type="http://schemas.openxmlformats.org/officeDocument/2006/relationships/hyperlink" Target="https://www.linkedin.com/company/waselegypt/" TargetMode="External"/><Relationship Id="rId2323" Type="http://schemas.openxmlformats.org/officeDocument/2006/relationships/hyperlink" Target="https://www.linkedin.com/company/dynamics-africa-services/?originalSubdomain=in" TargetMode="External"/><Relationship Id="rId5479" Type="http://schemas.openxmlformats.org/officeDocument/2006/relationships/hyperlink" Target="http://www.facebook.com/zoobashopcom" TargetMode="External"/><Relationship Id="rId5893" Type="http://schemas.openxmlformats.org/officeDocument/2006/relationships/hyperlink" Target="http://www.facebook.com/iLabAfricaStrathmore" TargetMode="External"/><Relationship Id="rId4495" Type="http://schemas.openxmlformats.org/officeDocument/2006/relationships/hyperlink" Target="https://www.toufoulakids.com/" TargetMode="External"/><Relationship Id="rId5546" Type="http://schemas.openxmlformats.org/officeDocument/2006/relationships/hyperlink" Target="https://www.facebook.com/3eMTI/" TargetMode="External"/><Relationship Id="rId6944" Type="http://schemas.openxmlformats.org/officeDocument/2006/relationships/hyperlink" Target="https://www.linkedin.com/company/pan-african-towers-limited/" TargetMode="External"/><Relationship Id="rId9003" Type="http://schemas.openxmlformats.org/officeDocument/2006/relationships/hyperlink" Target="https://twitter.com/wagonshopping" TargetMode="External"/><Relationship Id="rId3097" Type="http://schemas.openxmlformats.org/officeDocument/2006/relationships/hyperlink" Target="https://www.linkedin.com/company/icog-labs/about/" TargetMode="External"/><Relationship Id="rId4148" Type="http://schemas.openxmlformats.org/officeDocument/2006/relationships/hyperlink" Target="https://www.facebook.com/smartintegrationsouthafrica" TargetMode="External"/><Relationship Id="rId5960" Type="http://schemas.openxmlformats.org/officeDocument/2006/relationships/hyperlink" Target="https://twitter.com/KaziQuest" TargetMode="External"/><Relationship Id="rId3164" Type="http://schemas.openxmlformats.org/officeDocument/2006/relationships/hyperlink" Target="https://www.linkedin.com/company/kngine" TargetMode="External"/><Relationship Id="rId4562" Type="http://schemas.openxmlformats.org/officeDocument/2006/relationships/hyperlink" Target="https://www.facebook.com/Truluvgranola/" TargetMode="External"/><Relationship Id="rId5613" Type="http://schemas.openxmlformats.org/officeDocument/2006/relationships/hyperlink" Target="https://www.linkedin.com/company/juakaliworkforce/" TargetMode="External"/><Relationship Id="rId8769" Type="http://schemas.openxmlformats.org/officeDocument/2006/relationships/hyperlink" Target="http://www.facebook.com/magnetichq" TargetMode="External"/><Relationship Id="rId1809" Type="http://schemas.openxmlformats.org/officeDocument/2006/relationships/hyperlink" Target="https://www.linkedin.com/company/arone-delivery/" TargetMode="External"/><Relationship Id="rId4215" Type="http://schemas.openxmlformats.org/officeDocument/2006/relationships/hyperlink" Target="http://twitter.com/sesoglobal" TargetMode="External"/><Relationship Id="rId7785" Type="http://schemas.openxmlformats.org/officeDocument/2006/relationships/hyperlink" Target="https://www.linkedin.com/company/plan-my-wedding" TargetMode="External"/><Relationship Id="rId8836" Type="http://schemas.openxmlformats.org/officeDocument/2006/relationships/hyperlink" Target="https://twitter.com/accessafya?lang=en" TargetMode="External"/><Relationship Id="rId2180" Type="http://schemas.openxmlformats.org/officeDocument/2006/relationships/hyperlink" Target="https://www.twitter.com/airtelnigeria" TargetMode="External"/><Relationship Id="rId3231" Type="http://schemas.openxmlformats.org/officeDocument/2006/relationships/hyperlink" Target="https://www.jetstreamafrica.com/" TargetMode="External"/><Relationship Id="rId6387" Type="http://schemas.openxmlformats.org/officeDocument/2006/relationships/hyperlink" Target="https://twitter.com/OrionNewsGlobal" TargetMode="External"/><Relationship Id="rId7438" Type="http://schemas.openxmlformats.org/officeDocument/2006/relationships/hyperlink" Target="https://twitter.com/DerihunterAqua" TargetMode="External"/><Relationship Id="rId7852" Type="http://schemas.openxmlformats.org/officeDocument/2006/relationships/hyperlink" Target="https://www.twitter.com/vumatel" TargetMode="External"/><Relationship Id="rId8903" Type="http://schemas.openxmlformats.org/officeDocument/2006/relationships/hyperlink" Target="https://www.linkedin.com/company/paysky/about/" TargetMode="External"/><Relationship Id="rId152" Type="http://schemas.openxmlformats.org/officeDocument/2006/relationships/hyperlink" Target="https://www.linkedin.com/company/asoko-insight/" TargetMode="External"/><Relationship Id="rId2997" Type="http://schemas.openxmlformats.org/officeDocument/2006/relationships/hyperlink" Target="https://www.linkedin.com/company/hello-tractor/" TargetMode="External"/><Relationship Id="rId6454" Type="http://schemas.openxmlformats.org/officeDocument/2006/relationships/hyperlink" Target="https://twitter.com/chanjo_plus" TargetMode="External"/><Relationship Id="rId7505" Type="http://schemas.openxmlformats.org/officeDocument/2006/relationships/hyperlink" Target="https://www.linkedin.com/company/11258266/" TargetMode="External"/><Relationship Id="rId969" Type="http://schemas.openxmlformats.org/officeDocument/2006/relationships/hyperlink" Target="https://www.linkedin.com/company/julaya/" TargetMode="External"/><Relationship Id="rId1599" Type="http://schemas.openxmlformats.org/officeDocument/2006/relationships/hyperlink" Target="https://twitter.com/btc_ghana?lang=en" TargetMode="External"/><Relationship Id="rId5056" Type="http://schemas.openxmlformats.org/officeDocument/2006/relationships/hyperlink" Target="https://www.facebook.com/BSocial.Egypt" TargetMode="External"/><Relationship Id="rId5470" Type="http://schemas.openxmlformats.org/officeDocument/2006/relationships/hyperlink" Target="https://www.linkedin.com/company/bitland-global" TargetMode="External"/><Relationship Id="rId6107" Type="http://schemas.openxmlformats.org/officeDocument/2006/relationships/hyperlink" Target="https://www.facebook.com/nomadmagazineafrica/" TargetMode="External"/><Relationship Id="rId6521" Type="http://schemas.openxmlformats.org/officeDocument/2006/relationships/hyperlink" Target="https://grit.systems/" TargetMode="External"/><Relationship Id="rId4072" Type="http://schemas.openxmlformats.org/officeDocument/2006/relationships/hyperlink" Target="https://www.linkedin.com/company/reliancehmo/about/" TargetMode="External"/><Relationship Id="rId5123" Type="http://schemas.openxmlformats.org/officeDocument/2006/relationships/hyperlink" Target="http://www.estasharah.com/" TargetMode="External"/><Relationship Id="rId8279" Type="http://schemas.openxmlformats.org/officeDocument/2006/relationships/hyperlink" Target="https://in.linkedin.com/company/hello-pretty" TargetMode="External"/><Relationship Id="rId1666" Type="http://schemas.openxmlformats.org/officeDocument/2006/relationships/hyperlink" Target="https://www.linkedin.com/company/akirachix/" TargetMode="External"/><Relationship Id="rId2717" Type="http://schemas.openxmlformats.org/officeDocument/2006/relationships/hyperlink" Target="http://www.healthsolutions.com/" TargetMode="External"/><Relationship Id="rId7295" Type="http://schemas.openxmlformats.org/officeDocument/2006/relationships/hyperlink" Target="https://twitter.com/campustrybe" TargetMode="External"/><Relationship Id="rId8693" Type="http://schemas.openxmlformats.org/officeDocument/2006/relationships/hyperlink" Target="https://www.facebook.com/Bandela-Media-1538655589794487/" TargetMode="External"/><Relationship Id="rId1319" Type="http://schemas.openxmlformats.org/officeDocument/2006/relationships/hyperlink" Target="https://www.facebook.com/tradebuzz/" TargetMode="External"/><Relationship Id="rId1733" Type="http://schemas.openxmlformats.org/officeDocument/2006/relationships/hyperlink" Target="https://www.linkedin.com/company/kakbimaofficial/about/" TargetMode="External"/><Relationship Id="rId4889" Type="http://schemas.openxmlformats.org/officeDocument/2006/relationships/hyperlink" Target="https://www.facebook.com/zimsake/" TargetMode="External"/><Relationship Id="rId8346" Type="http://schemas.openxmlformats.org/officeDocument/2006/relationships/hyperlink" Target="https://www.linkedin.com/company/ydangle-apps-pty-ltd" TargetMode="External"/><Relationship Id="rId8760" Type="http://schemas.openxmlformats.org/officeDocument/2006/relationships/hyperlink" Target="https://unifiedlearn.com/" TargetMode="External"/><Relationship Id="rId25" Type="http://schemas.openxmlformats.org/officeDocument/2006/relationships/hyperlink" Target="https://www.konga.com/" TargetMode="External"/><Relationship Id="rId1800" Type="http://schemas.openxmlformats.org/officeDocument/2006/relationships/hyperlink" Target="https://www.amplifyafrica.org/" TargetMode="External"/><Relationship Id="rId4956" Type="http://schemas.openxmlformats.org/officeDocument/2006/relationships/hyperlink" Target="http://digital-crafts.com/" TargetMode="External"/><Relationship Id="rId7362" Type="http://schemas.openxmlformats.org/officeDocument/2006/relationships/hyperlink" Target="https://twitter.com/techie_wiz" TargetMode="External"/><Relationship Id="rId8413" Type="http://schemas.openxmlformats.org/officeDocument/2006/relationships/hyperlink" Target="https://www.facebook.com/search/top/?q=skillspassport" TargetMode="External"/><Relationship Id="rId3558" Type="http://schemas.openxmlformats.org/officeDocument/2006/relationships/hyperlink" Target="https://metrolince.io/" TargetMode="External"/><Relationship Id="rId3972" Type="http://schemas.openxmlformats.org/officeDocument/2006/relationships/hyperlink" Target="https://www.linkedin.com/company/powergen-renewable-energy/" TargetMode="External"/><Relationship Id="rId4609" Type="http://schemas.openxmlformats.org/officeDocument/2006/relationships/hyperlink" Target="https://ukulimatech.co.ke/" TargetMode="External"/><Relationship Id="rId7015" Type="http://schemas.openxmlformats.org/officeDocument/2006/relationships/hyperlink" Target="http://www.linkedin.com/company/5089524" TargetMode="External"/><Relationship Id="rId479" Type="http://schemas.openxmlformats.org/officeDocument/2006/relationships/hyperlink" Target="https://www.facebook.com/PiggyBankNG" TargetMode="External"/><Relationship Id="rId893" Type="http://schemas.openxmlformats.org/officeDocument/2006/relationships/hyperlink" Target="http://www.payment24.co.za/" TargetMode="External"/><Relationship Id="rId2574" Type="http://schemas.openxmlformats.org/officeDocument/2006/relationships/hyperlink" Target="http://www.eleisfarm.com/" TargetMode="External"/><Relationship Id="rId3625" Type="http://schemas.openxmlformats.org/officeDocument/2006/relationships/hyperlink" Target="https://www.facebook.com/movelcare" TargetMode="External"/><Relationship Id="rId6031" Type="http://schemas.openxmlformats.org/officeDocument/2006/relationships/hyperlink" Target="https://www.twitter.com/zidimicroclinic" TargetMode="External"/><Relationship Id="rId546" Type="http://schemas.openxmlformats.org/officeDocument/2006/relationships/hyperlink" Target="https://www.augmentorsgame.com/" TargetMode="External"/><Relationship Id="rId1176" Type="http://schemas.openxmlformats.org/officeDocument/2006/relationships/hyperlink" Target="http://www.facebook.com/maydayegypt" TargetMode="External"/><Relationship Id="rId2227" Type="http://schemas.openxmlformats.org/officeDocument/2006/relationships/hyperlink" Target="https://twitter.com/chinikiguard" TargetMode="External"/><Relationship Id="rId960" Type="http://schemas.openxmlformats.org/officeDocument/2006/relationships/hyperlink" Target="http://www.scholarx.co/" TargetMode="External"/><Relationship Id="rId1243" Type="http://schemas.openxmlformats.org/officeDocument/2006/relationships/hyperlink" Target="http://www.7aweshly.com/" TargetMode="External"/><Relationship Id="rId1590" Type="http://schemas.openxmlformats.org/officeDocument/2006/relationships/hyperlink" Target="https://www.bidiibuild.com/" TargetMode="External"/><Relationship Id="rId2641" Type="http://schemas.openxmlformats.org/officeDocument/2006/relationships/hyperlink" Target="https://twitter.com/emptytrips?lang=en" TargetMode="External"/><Relationship Id="rId4399" Type="http://schemas.openxmlformats.org/officeDocument/2006/relationships/hyperlink" Target="http://takatakasolutions.com/" TargetMode="External"/><Relationship Id="rId5797" Type="http://schemas.openxmlformats.org/officeDocument/2006/relationships/hyperlink" Target="https://twitter.com/dimehubkenya" TargetMode="External"/><Relationship Id="rId6848" Type="http://schemas.openxmlformats.org/officeDocument/2006/relationships/hyperlink" Target="https://www.linkedin.com/drawpnigeria" TargetMode="External"/><Relationship Id="rId8270" Type="http://schemas.openxmlformats.org/officeDocument/2006/relationships/hyperlink" Target="https://www.thevirtualagent.co.za/" TargetMode="External"/><Relationship Id="rId613" Type="http://schemas.openxmlformats.org/officeDocument/2006/relationships/hyperlink" Target="https://www.linkedin.com/company/afrikamtar/" TargetMode="External"/><Relationship Id="rId5864" Type="http://schemas.openxmlformats.org/officeDocument/2006/relationships/hyperlink" Target="http://www.hivisasa.com/" TargetMode="External"/><Relationship Id="rId6915" Type="http://schemas.openxmlformats.org/officeDocument/2006/relationships/hyperlink" Target="https://www.twitter.com/naijatechguy" TargetMode="External"/><Relationship Id="rId1310" Type="http://schemas.openxmlformats.org/officeDocument/2006/relationships/hyperlink" Target="https://www.linkedin.com/company/kolopay/" TargetMode="External"/><Relationship Id="rId4466" Type="http://schemas.openxmlformats.org/officeDocument/2006/relationships/hyperlink" Target="https://www.twitter.com/tellas222" TargetMode="External"/><Relationship Id="rId4880" Type="http://schemas.openxmlformats.org/officeDocument/2006/relationships/hyperlink" Target="https://zydii.com/" TargetMode="External"/><Relationship Id="rId5517" Type="http://schemas.openxmlformats.org/officeDocument/2006/relationships/hyperlink" Target="http://twitter.com/NandiMobile" TargetMode="External"/><Relationship Id="rId5931" Type="http://schemas.openxmlformats.org/officeDocument/2006/relationships/hyperlink" Target="https://www.linkedin.com/company/jobonics" TargetMode="External"/><Relationship Id="rId3068" Type="http://schemas.openxmlformats.org/officeDocument/2006/relationships/hyperlink" Target="http://icow.co.ke/" TargetMode="External"/><Relationship Id="rId3482" Type="http://schemas.openxmlformats.org/officeDocument/2006/relationships/hyperlink" Target="https://twitter.com/medtrucks?lang=en" TargetMode="External"/><Relationship Id="rId4119" Type="http://schemas.openxmlformats.org/officeDocument/2006/relationships/hyperlink" Target="http://www.rocketmine.com/" TargetMode="External"/><Relationship Id="rId4533" Type="http://schemas.openxmlformats.org/officeDocument/2006/relationships/hyperlink" Target="https://www.facebook.com/www.vtnc.co.za/" TargetMode="External"/><Relationship Id="rId7689" Type="http://schemas.openxmlformats.org/officeDocument/2006/relationships/hyperlink" Target="https://twitter.com/PicupSA" TargetMode="External"/><Relationship Id="rId2084" Type="http://schemas.openxmlformats.org/officeDocument/2006/relationships/hyperlink" Target="https://www.facebook.com/awamo.inc" TargetMode="External"/><Relationship Id="rId3135" Type="http://schemas.openxmlformats.org/officeDocument/2006/relationships/hyperlink" Target="https://twitter.com/investiv_co" TargetMode="External"/><Relationship Id="rId4600" Type="http://schemas.openxmlformats.org/officeDocument/2006/relationships/hyperlink" Target="https://twitter.com/Uganics1" TargetMode="External"/><Relationship Id="rId7756" Type="http://schemas.openxmlformats.org/officeDocument/2006/relationships/hyperlink" Target="https://www.facebook.com/siyavula" TargetMode="External"/><Relationship Id="rId470" Type="http://schemas.openxmlformats.org/officeDocument/2006/relationships/hyperlink" Target="https://twitter.com/Neopenda_Health" TargetMode="External"/><Relationship Id="rId2151" Type="http://schemas.openxmlformats.org/officeDocument/2006/relationships/hyperlink" Target="https://www.linkedin.com/company/afb-com/about/" TargetMode="External"/><Relationship Id="rId3202" Type="http://schemas.openxmlformats.org/officeDocument/2006/relationships/hyperlink" Target="https://beta.jobox.co.za/" TargetMode="External"/><Relationship Id="rId6358" Type="http://schemas.openxmlformats.org/officeDocument/2006/relationships/hyperlink" Target="https://www.linkedin.com/school/sinapis-group/" TargetMode="External"/><Relationship Id="rId7409" Type="http://schemas.openxmlformats.org/officeDocument/2006/relationships/hyperlink" Target="http://www.guidetricks.com/" TargetMode="External"/><Relationship Id="rId8807" Type="http://schemas.openxmlformats.org/officeDocument/2006/relationships/hyperlink" Target="https://www.linkedin.com/company/getsignapps/about/" TargetMode="External"/><Relationship Id="rId123" Type="http://schemas.openxmlformats.org/officeDocument/2006/relationships/hyperlink" Target="https://www.twitter.com/rapiddeploy" TargetMode="External"/><Relationship Id="rId5374" Type="http://schemas.openxmlformats.org/officeDocument/2006/relationships/hyperlink" Target="https://www.facebook.com/FollowTalentsinAfrica/" TargetMode="External"/><Relationship Id="rId6772" Type="http://schemas.openxmlformats.org/officeDocument/2006/relationships/hyperlink" Target="http://www.argitech.com.ng/" TargetMode="External"/><Relationship Id="rId7823" Type="http://schemas.openxmlformats.org/officeDocument/2006/relationships/hyperlink" Target="https://www.twitter.com/hwindi_trans" TargetMode="External"/><Relationship Id="rId2968" Type="http://schemas.openxmlformats.org/officeDocument/2006/relationships/hyperlink" Target="https://www.facebook.com/greenfingersmobile/" TargetMode="External"/><Relationship Id="rId5027" Type="http://schemas.openxmlformats.org/officeDocument/2006/relationships/hyperlink" Target="https://twitter.com/contalents/" TargetMode="External"/><Relationship Id="rId6425" Type="http://schemas.openxmlformats.org/officeDocument/2006/relationships/hyperlink" Target="https://www.facebook.com/JulyviaZawatu" TargetMode="External"/><Relationship Id="rId1984" Type="http://schemas.openxmlformats.org/officeDocument/2006/relationships/hyperlink" Target="https://www.linkedin.com/company/envisionit-group/about/" TargetMode="External"/><Relationship Id="rId4390" Type="http://schemas.openxmlformats.org/officeDocument/2006/relationships/hyperlink" Target="https://www.linkedin.com/company/thawte-world-of-trust---a-verisign-company/" TargetMode="External"/><Relationship Id="rId5441" Type="http://schemas.openxmlformats.org/officeDocument/2006/relationships/hyperlink" Target="https://www.facebook.com/company" TargetMode="External"/><Relationship Id="rId8597" Type="http://schemas.openxmlformats.org/officeDocument/2006/relationships/hyperlink" Target="https://twitter.com/code4ct" TargetMode="External"/><Relationship Id="rId1637" Type="http://schemas.openxmlformats.org/officeDocument/2006/relationships/hyperlink" Target="http://changamka.co.ke/" TargetMode="External"/><Relationship Id="rId4043" Type="http://schemas.openxmlformats.org/officeDocument/2006/relationships/hyperlink" Target="https://twitter.com/quipdotlink" TargetMode="External"/><Relationship Id="rId7199" Type="http://schemas.openxmlformats.org/officeDocument/2006/relationships/hyperlink" Target="https://www.twitter.com/furnish_ng" TargetMode="External"/><Relationship Id="rId8664" Type="http://schemas.openxmlformats.org/officeDocument/2006/relationships/hyperlink" Target="https://www.isoflow.co.za/" TargetMode="External"/><Relationship Id="rId1704" Type="http://schemas.openxmlformats.org/officeDocument/2006/relationships/hyperlink" Target="https://orkidstudio.org/team/" TargetMode="External"/><Relationship Id="rId4110" Type="http://schemas.openxmlformats.org/officeDocument/2006/relationships/hyperlink" Target="http://twitter.com/riovichq" TargetMode="External"/><Relationship Id="rId7266" Type="http://schemas.openxmlformats.org/officeDocument/2006/relationships/hyperlink" Target="https://www.sellvila.com/" TargetMode="External"/><Relationship Id="rId7680" Type="http://schemas.openxmlformats.org/officeDocument/2006/relationships/hyperlink" Target="https://www.linkedin.com/company/m-funding-holding-ltd/" TargetMode="External"/><Relationship Id="rId8317" Type="http://schemas.openxmlformats.org/officeDocument/2006/relationships/hyperlink" Target="https://twitter.com/realtyafrica" TargetMode="External"/><Relationship Id="rId8731" Type="http://schemas.openxmlformats.org/officeDocument/2006/relationships/hyperlink" Target="https://www.facebook.com/Mellowcabs/" TargetMode="External"/><Relationship Id="rId6282" Type="http://schemas.openxmlformats.org/officeDocument/2006/relationships/hyperlink" Target="https://www.facebook.com/mimiafricanaaccessories" TargetMode="External"/><Relationship Id="rId7333" Type="http://schemas.openxmlformats.org/officeDocument/2006/relationships/hyperlink" Target="https://www.facebook.com/flinoid" TargetMode="External"/><Relationship Id="rId797" Type="http://schemas.openxmlformats.org/officeDocument/2006/relationships/hyperlink" Target="https://twitter.com/aellacredit" TargetMode="External"/><Relationship Id="rId2478" Type="http://schemas.openxmlformats.org/officeDocument/2006/relationships/hyperlink" Target="https://www.linkedin.com/company/e-agri/" TargetMode="External"/><Relationship Id="rId3876" Type="http://schemas.openxmlformats.org/officeDocument/2006/relationships/hyperlink" Target="https://www.linkedin.com/company/paynas" TargetMode="External"/><Relationship Id="rId4927" Type="http://schemas.openxmlformats.org/officeDocument/2006/relationships/hyperlink" Target="http://sstm-eg.com/" TargetMode="External"/><Relationship Id="rId2892" Type="http://schemas.openxmlformats.org/officeDocument/2006/relationships/hyperlink" Target="https://twitter.com/gebeyatalent" TargetMode="External"/><Relationship Id="rId3529" Type="http://schemas.openxmlformats.org/officeDocument/2006/relationships/hyperlink" Target="https://twitter.com/MAVINRECORDS?ref_src=twsrc%5Egoogle%7Ctwcamp%5Eserp%7Ctwgr%5Eauthor" TargetMode="External"/><Relationship Id="rId3943" Type="http://schemas.openxmlformats.org/officeDocument/2006/relationships/hyperlink" Target="https://twitter.com/PLAASuwc" TargetMode="External"/><Relationship Id="rId6002" Type="http://schemas.openxmlformats.org/officeDocument/2006/relationships/hyperlink" Target="https://www.loniwa.com/" TargetMode="External"/><Relationship Id="rId7400" Type="http://schemas.openxmlformats.org/officeDocument/2006/relationships/hyperlink" Target="http://www.komotionstudios.com/" TargetMode="External"/><Relationship Id="rId864" Type="http://schemas.openxmlformats.org/officeDocument/2006/relationships/hyperlink" Target="https://www.facebook.com/TMCGLtd/" TargetMode="External"/><Relationship Id="rId1494" Type="http://schemas.openxmlformats.org/officeDocument/2006/relationships/hyperlink" Target="http://www.botsogo.org/" TargetMode="External"/><Relationship Id="rId2545" Type="http://schemas.openxmlformats.org/officeDocument/2006/relationships/hyperlink" Target="https://www.linkedin.com/company/educartis/" TargetMode="External"/><Relationship Id="rId517" Type="http://schemas.openxmlformats.org/officeDocument/2006/relationships/hyperlink" Target="https://www.facebook.com/edfa3ly/" TargetMode="External"/><Relationship Id="rId931" Type="http://schemas.openxmlformats.org/officeDocument/2006/relationships/hyperlink" Target="https://www.facebook.com/garmentIO/" TargetMode="External"/><Relationship Id="rId1147" Type="http://schemas.openxmlformats.org/officeDocument/2006/relationships/hyperlink" Target="https://www.linkedin.com/company/widebot/" TargetMode="External"/><Relationship Id="rId1561" Type="http://schemas.openxmlformats.org/officeDocument/2006/relationships/hyperlink" Target="https://www.linkedin.com/company/afrikwity/about/" TargetMode="External"/><Relationship Id="rId2612" Type="http://schemas.openxmlformats.org/officeDocument/2006/relationships/hyperlink" Target="https://www.facebook.com/ENVisionMobileApp/" TargetMode="External"/><Relationship Id="rId5768" Type="http://schemas.openxmlformats.org/officeDocument/2006/relationships/hyperlink" Target="http://www.cheki.co.ke/" TargetMode="External"/><Relationship Id="rId6819" Type="http://schemas.openxmlformats.org/officeDocument/2006/relationships/hyperlink" Target="https://www.facebook.com/rack-centre-1456069471374939" TargetMode="External"/><Relationship Id="rId8174" Type="http://schemas.openxmlformats.org/officeDocument/2006/relationships/hyperlink" Target="https://www.linkedin.com/company/team-6-consultants" TargetMode="External"/><Relationship Id="rId1214" Type="http://schemas.openxmlformats.org/officeDocument/2006/relationships/hyperlink" Target="https://www.facebook.com/Slatecube/" TargetMode="External"/><Relationship Id="rId4784" Type="http://schemas.openxmlformats.org/officeDocument/2006/relationships/hyperlink" Target="https://www.yobanteexpress.com/" TargetMode="External"/><Relationship Id="rId5835" Type="http://schemas.openxmlformats.org/officeDocument/2006/relationships/hyperlink" Target="https://twitter.com/gigeventke" TargetMode="External"/><Relationship Id="rId7190" Type="http://schemas.openxmlformats.org/officeDocument/2006/relationships/hyperlink" Target="https://www.facebook.com/Zama.com.ng" TargetMode="External"/><Relationship Id="rId8241" Type="http://schemas.openxmlformats.org/officeDocument/2006/relationships/hyperlink" Target="https://www.tradesafe.co.za/" TargetMode="External"/><Relationship Id="rId3386" Type="http://schemas.openxmlformats.org/officeDocument/2006/relationships/hyperlink" Target="https://twitter.com/legit_car" TargetMode="External"/><Relationship Id="rId4437" Type="http://schemas.openxmlformats.org/officeDocument/2006/relationships/hyperlink" Target="https://tensensesafrica.com/" TargetMode="External"/><Relationship Id="rId3039" Type="http://schemas.openxmlformats.org/officeDocument/2006/relationships/hyperlink" Target="http://twitter.com/hotelsng" TargetMode="External"/><Relationship Id="rId3453" Type="http://schemas.openxmlformats.org/officeDocument/2006/relationships/hyperlink" Target="https://www.linkedin.com/company/2663945" TargetMode="External"/><Relationship Id="rId4851" Type="http://schemas.openxmlformats.org/officeDocument/2006/relationships/hyperlink" Target="https://www.linkedin.com/company/yomkencom/" TargetMode="External"/><Relationship Id="rId5902" Type="http://schemas.openxmlformats.org/officeDocument/2006/relationships/hyperlink" Target="https://www.facebook.com/impalacoinltd" TargetMode="External"/><Relationship Id="rId374" Type="http://schemas.openxmlformats.org/officeDocument/2006/relationships/hyperlink" Target="https://www.twitter.com/travelbeta" TargetMode="External"/><Relationship Id="rId2055" Type="http://schemas.openxmlformats.org/officeDocument/2006/relationships/hyperlink" Target="https://www.facebook.com/francomsolutions/" TargetMode="External"/><Relationship Id="rId3106" Type="http://schemas.openxmlformats.org/officeDocument/2006/relationships/hyperlink" Target="https://twitter.com/lifecheq?lang=en" TargetMode="External"/><Relationship Id="rId4504" Type="http://schemas.openxmlformats.org/officeDocument/2006/relationships/hyperlink" Target="https://www.facebook.com/TradeCo" TargetMode="External"/><Relationship Id="rId3520" Type="http://schemas.openxmlformats.org/officeDocument/2006/relationships/hyperlink" Target="https://www.linkedin.com/company/monetbil/about/" TargetMode="External"/><Relationship Id="rId6676" Type="http://schemas.openxmlformats.org/officeDocument/2006/relationships/hyperlink" Target="https://www.facebook.com/eshop.com.ng" TargetMode="External"/><Relationship Id="rId7727" Type="http://schemas.openxmlformats.org/officeDocument/2006/relationships/hyperlink" Target="https://twitter.com/CommuScore" TargetMode="External"/><Relationship Id="rId441" Type="http://schemas.openxmlformats.org/officeDocument/2006/relationships/hyperlink" Target="https://twitter.com/mdaasnigeria" TargetMode="External"/><Relationship Id="rId1071" Type="http://schemas.openxmlformats.org/officeDocument/2006/relationships/hyperlink" Target="http://www.fancam.com/" TargetMode="External"/><Relationship Id="rId2122" Type="http://schemas.openxmlformats.org/officeDocument/2006/relationships/hyperlink" Target="http://binkabi.io/" TargetMode="External"/><Relationship Id="rId5278" Type="http://schemas.openxmlformats.org/officeDocument/2006/relationships/hyperlink" Target="https://www.linkedin.com/company/cybertalent/about/" TargetMode="External"/><Relationship Id="rId5692" Type="http://schemas.openxmlformats.org/officeDocument/2006/relationships/hyperlink" Target="http://www.africanedevelopment.org/" TargetMode="External"/><Relationship Id="rId6329" Type="http://schemas.openxmlformats.org/officeDocument/2006/relationships/hyperlink" Target="http://pesabazaar.com/" TargetMode="External"/><Relationship Id="rId6743" Type="http://schemas.openxmlformats.org/officeDocument/2006/relationships/hyperlink" Target="https://twitter.com/asuqullc" TargetMode="External"/><Relationship Id="rId1888" Type="http://schemas.openxmlformats.org/officeDocument/2006/relationships/hyperlink" Target="https://twitter.com/musterngr?lang=en" TargetMode="External"/><Relationship Id="rId2939" Type="http://schemas.openxmlformats.org/officeDocument/2006/relationships/hyperlink" Target="https://www.facebook.com/greystonepartnerslimited/" TargetMode="External"/><Relationship Id="rId4294" Type="http://schemas.openxmlformats.org/officeDocument/2006/relationships/hyperlink" Target="https://twitter.com/freeze_solar?lang=en" TargetMode="External"/><Relationship Id="rId5345" Type="http://schemas.openxmlformats.org/officeDocument/2006/relationships/hyperlink" Target="https://www.linkedin.com/company/nowpay/about/" TargetMode="External"/><Relationship Id="rId6810" Type="http://schemas.openxmlformats.org/officeDocument/2006/relationships/hyperlink" Target="https://twitter.com/PageOne_NG" TargetMode="External"/><Relationship Id="rId4361" Type="http://schemas.openxmlformats.org/officeDocument/2006/relationships/hyperlink" Target="https://sureremit.co/" TargetMode="External"/><Relationship Id="rId5412" Type="http://schemas.openxmlformats.org/officeDocument/2006/relationships/hyperlink" Target="https://twitter.com/Infinixel_Web" TargetMode="External"/><Relationship Id="rId8568" Type="http://schemas.openxmlformats.org/officeDocument/2006/relationships/hyperlink" Target="https://www.linkedin.com/company/18189768" TargetMode="External"/><Relationship Id="rId1955" Type="http://schemas.openxmlformats.org/officeDocument/2006/relationships/hyperlink" Target="https://bettr.finance/" TargetMode="External"/><Relationship Id="rId4014" Type="http://schemas.openxmlformats.org/officeDocument/2006/relationships/hyperlink" Target="https://www.facebook.com/publiseer" TargetMode="External"/><Relationship Id="rId7584" Type="http://schemas.openxmlformats.org/officeDocument/2006/relationships/hyperlink" Target="https://linkedin.com/company/skiibo" TargetMode="External"/><Relationship Id="rId8982" Type="http://schemas.openxmlformats.org/officeDocument/2006/relationships/hyperlink" Target="https://www.linkedin.com/company/wealth-migrate" TargetMode="External"/><Relationship Id="rId1608" Type="http://schemas.openxmlformats.org/officeDocument/2006/relationships/hyperlink" Target="https://www.linkedin.com/company/tress/" TargetMode="External"/><Relationship Id="rId3030" Type="http://schemas.openxmlformats.org/officeDocument/2006/relationships/hyperlink" Target="http://www.myhood.co/" TargetMode="External"/><Relationship Id="rId6186" Type="http://schemas.openxmlformats.org/officeDocument/2006/relationships/hyperlink" Target="https://www.facebook.com/bahati-ridge-144950862272945" TargetMode="External"/><Relationship Id="rId7237" Type="http://schemas.openxmlformats.org/officeDocument/2006/relationships/hyperlink" Target="http://cameraman.ng/" TargetMode="External"/><Relationship Id="rId8635" Type="http://schemas.openxmlformats.org/officeDocument/2006/relationships/hyperlink" Target="http://www.linkedin.com/company/guns-&amp;-rain-art" TargetMode="External"/><Relationship Id="rId7651" Type="http://schemas.openxmlformats.org/officeDocument/2006/relationships/hyperlink" Target="https://twitter.com/grubsexpress" TargetMode="External"/><Relationship Id="rId8702" Type="http://schemas.openxmlformats.org/officeDocument/2006/relationships/hyperlink" Target="https://twitter.com/nonacreative" TargetMode="External"/><Relationship Id="rId2796" Type="http://schemas.openxmlformats.org/officeDocument/2006/relationships/hyperlink" Target="https://www.linkedin.com/company/findworka/about/" TargetMode="External"/><Relationship Id="rId3847" Type="http://schemas.openxmlformats.org/officeDocument/2006/relationships/hyperlink" Target="https://www.linkedin.com/company/pagoag/" TargetMode="External"/><Relationship Id="rId6253" Type="http://schemas.openxmlformats.org/officeDocument/2006/relationships/hyperlink" Target="https://www.facebook.com/greensmart.ke/" TargetMode="External"/><Relationship Id="rId7304" Type="http://schemas.openxmlformats.org/officeDocument/2006/relationships/hyperlink" Target="https://www.facebook.com/kraftysprouts" TargetMode="External"/><Relationship Id="rId768" Type="http://schemas.openxmlformats.org/officeDocument/2006/relationships/hyperlink" Target="https://twitter.com/entlaqaegypt" TargetMode="External"/><Relationship Id="rId1398" Type="http://schemas.openxmlformats.org/officeDocument/2006/relationships/hyperlink" Target="https://www.linkedin.com/company/spurbuddy" TargetMode="External"/><Relationship Id="rId2449" Type="http://schemas.openxmlformats.org/officeDocument/2006/relationships/hyperlink" Target="http://drinks.ng/" TargetMode="External"/><Relationship Id="rId2863" Type="http://schemas.openxmlformats.org/officeDocument/2006/relationships/hyperlink" Target="https://interstellar.com/" TargetMode="External"/><Relationship Id="rId3914" Type="http://schemas.openxmlformats.org/officeDocument/2006/relationships/hyperlink" Target="https://www.linkedin.com/company/pesabaseltd/" TargetMode="External"/><Relationship Id="rId6320" Type="http://schemas.openxmlformats.org/officeDocument/2006/relationships/hyperlink" Target="https://twitter.com/optaceltd" TargetMode="External"/><Relationship Id="rId835" Type="http://schemas.openxmlformats.org/officeDocument/2006/relationships/hyperlink" Target="https://twitter.com/LagareMa" TargetMode="External"/><Relationship Id="rId1465" Type="http://schemas.openxmlformats.org/officeDocument/2006/relationships/hyperlink" Target="https://www.linkedin.com/company/18992532/" TargetMode="External"/><Relationship Id="rId2516" Type="http://schemas.openxmlformats.org/officeDocument/2006/relationships/hyperlink" Target="https://www.facebook.com/ebid.net" TargetMode="External"/><Relationship Id="rId8078" Type="http://schemas.openxmlformats.org/officeDocument/2006/relationships/hyperlink" Target="https://www.linkedin.com/company-beta/10885754/" TargetMode="External"/><Relationship Id="rId8492" Type="http://schemas.openxmlformats.org/officeDocument/2006/relationships/hyperlink" Target="https://www.facebook.com/ultimategiftregistry" TargetMode="External"/><Relationship Id="rId1118" Type="http://schemas.openxmlformats.org/officeDocument/2006/relationships/hyperlink" Target="https://e-estatesapp.com/" TargetMode="External"/><Relationship Id="rId1532" Type="http://schemas.openxmlformats.org/officeDocument/2006/relationships/hyperlink" Target="https://www.facebook.com/Avidbeam/" TargetMode="External"/><Relationship Id="rId2930" Type="http://schemas.openxmlformats.org/officeDocument/2006/relationships/hyperlink" Target="http://www.getgometro.com/" TargetMode="External"/><Relationship Id="rId4688" Type="http://schemas.openxmlformats.org/officeDocument/2006/relationships/hyperlink" Target="https://www.facebook.com/vmktech" TargetMode="External"/><Relationship Id="rId7094" Type="http://schemas.openxmlformats.org/officeDocument/2006/relationships/hyperlink" Target="https://suapp.org/" TargetMode="External"/><Relationship Id="rId8145" Type="http://schemas.openxmlformats.org/officeDocument/2006/relationships/hyperlink" Target="https://www.linkedin.com/company-beta/3314415/" TargetMode="External"/><Relationship Id="rId902" Type="http://schemas.openxmlformats.org/officeDocument/2006/relationships/hyperlink" Target="https://twitter.com/jobartis" TargetMode="External"/><Relationship Id="rId5739" Type="http://schemas.openxmlformats.org/officeDocument/2006/relationships/hyperlink" Target="https://twitter.com/braveventurelab" TargetMode="External"/><Relationship Id="rId7161" Type="http://schemas.openxmlformats.org/officeDocument/2006/relationships/hyperlink" Target="https://www.linkedin.com/owojelaodey" TargetMode="External"/><Relationship Id="rId8212" Type="http://schemas.openxmlformats.org/officeDocument/2006/relationships/hyperlink" Target="https://twitter.com/DroppaZA" TargetMode="External"/><Relationship Id="rId4755" Type="http://schemas.openxmlformats.org/officeDocument/2006/relationships/hyperlink" Target="https://www.linkedin.com/company/weegoapp" TargetMode="External"/><Relationship Id="rId5806" Type="http://schemas.openxmlformats.org/officeDocument/2006/relationships/hyperlink" Target="http://www.facebook.com/disruptafrica" TargetMode="External"/><Relationship Id="rId278" Type="http://schemas.openxmlformats.org/officeDocument/2006/relationships/hyperlink" Target="https://www.linkedin.com/company-beta/5345152/" TargetMode="External"/><Relationship Id="rId3357" Type="http://schemas.openxmlformats.org/officeDocument/2006/relationships/hyperlink" Target="https://twitter.com/mamasstories" TargetMode="External"/><Relationship Id="rId3771" Type="http://schemas.openxmlformats.org/officeDocument/2006/relationships/hyperlink" Target="http://www.facebook.com/Flower-Mound-TX/orderTalk/31358487" TargetMode="External"/><Relationship Id="rId4408" Type="http://schemas.openxmlformats.org/officeDocument/2006/relationships/hyperlink" Target="http://www.tap4glam.com/" TargetMode="External"/><Relationship Id="rId4822" Type="http://schemas.openxmlformats.org/officeDocument/2006/relationships/hyperlink" Target="https://www.zarx.co.za/" TargetMode="External"/><Relationship Id="rId7978" Type="http://schemas.openxmlformats.org/officeDocument/2006/relationships/hyperlink" Target="http://dapt.io/" TargetMode="External"/><Relationship Id="rId692" Type="http://schemas.openxmlformats.org/officeDocument/2006/relationships/hyperlink" Target="https://www.facebook.com/kudigopos/" TargetMode="External"/><Relationship Id="rId2373" Type="http://schemas.openxmlformats.org/officeDocument/2006/relationships/hyperlink" Target="https://daktaripap.com/" TargetMode="External"/><Relationship Id="rId3424" Type="http://schemas.openxmlformats.org/officeDocument/2006/relationships/hyperlink" Target="https://twitter.com/MazbootApp" TargetMode="External"/><Relationship Id="rId6994" Type="http://schemas.openxmlformats.org/officeDocument/2006/relationships/hyperlink" Target="https://www.facebook.com/wellnewme/" TargetMode="External"/><Relationship Id="rId345" Type="http://schemas.openxmlformats.org/officeDocument/2006/relationships/hyperlink" Target="https://instabug.com/" TargetMode="External"/><Relationship Id="rId2026" Type="http://schemas.openxmlformats.org/officeDocument/2006/relationships/hyperlink" Target="http://www.linkedin.com/company/buni-tv" TargetMode="External"/><Relationship Id="rId2440" Type="http://schemas.openxmlformats.org/officeDocument/2006/relationships/hyperlink" Target="https://twitter.com/dmmhehe?lang=en" TargetMode="External"/><Relationship Id="rId5596" Type="http://schemas.openxmlformats.org/officeDocument/2006/relationships/hyperlink" Target="https://www.paysail.co/" TargetMode="External"/><Relationship Id="rId6647" Type="http://schemas.openxmlformats.org/officeDocument/2006/relationships/hyperlink" Target="https://www.facebook.com/spacebookng/" TargetMode="External"/><Relationship Id="rId412" Type="http://schemas.openxmlformats.org/officeDocument/2006/relationships/hyperlink" Target="https://www.linkedin.com/company/rentinflow/" TargetMode="External"/><Relationship Id="rId1042" Type="http://schemas.openxmlformats.org/officeDocument/2006/relationships/hyperlink" Target="https://www.linkedin.com/company/stored-by-sharehouse/about/" TargetMode="External"/><Relationship Id="rId4198" Type="http://schemas.openxmlformats.org/officeDocument/2006/relationships/hyperlink" Target="https://www.facebook.com/sesitechnologies/" TargetMode="External"/><Relationship Id="rId5249" Type="http://schemas.openxmlformats.org/officeDocument/2006/relationships/hyperlink" Target="http://appgain.io/" TargetMode="External"/><Relationship Id="rId5663" Type="http://schemas.openxmlformats.org/officeDocument/2006/relationships/hyperlink" Target="https://www.facebook.com/AlbellaSystems/" TargetMode="External"/><Relationship Id="rId4265" Type="http://schemas.openxmlformats.org/officeDocument/2006/relationships/hyperlink" Target="https://www.smileidentity.com/" TargetMode="External"/><Relationship Id="rId5316" Type="http://schemas.openxmlformats.org/officeDocument/2006/relationships/hyperlink" Target="https://twitter.com/e7gezly" TargetMode="External"/><Relationship Id="rId6714" Type="http://schemas.openxmlformats.org/officeDocument/2006/relationships/hyperlink" Target="http://www.etx-ng.com/" TargetMode="External"/><Relationship Id="rId1859" Type="http://schemas.openxmlformats.org/officeDocument/2006/relationships/hyperlink" Target="https://www.linkedin.com/company-beta/10199563/" TargetMode="External"/><Relationship Id="rId5730" Type="http://schemas.openxmlformats.org/officeDocument/2006/relationships/hyperlink" Target="http://babymed1.jabotech.co.ke/" TargetMode="External"/><Relationship Id="rId8886" Type="http://schemas.openxmlformats.org/officeDocument/2006/relationships/hyperlink" Target="https://www.linkedin.com/company/spaceinafrica" TargetMode="External"/><Relationship Id="rId1926" Type="http://schemas.openxmlformats.org/officeDocument/2006/relationships/hyperlink" Target="https://www.facebook.com/AerialMonitoringSolutions/" TargetMode="External"/><Relationship Id="rId3281" Type="http://schemas.openxmlformats.org/officeDocument/2006/relationships/hyperlink" Target="https://twitter.com/Safaricom_Care" TargetMode="External"/><Relationship Id="rId4332" Type="http://schemas.openxmlformats.org/officeDocument/2006/relationships/hyperlink" Target="http://www.staffbus.ng/" TargetMode="External"/><Relationship Id="rId7488" Type="http://schemas.openxmlformats.org/officeDocument/2006/relationships/hyperlink" Target="https://www.todhost.com/" TargetMode="External"/><Relationship Id="rId8539" Type="http://schemas.openxmlformats.org/officeDocument/2006/relationships/hyperlink" Target="http://www.withnova.co.za/" TargetMode="External"/><Relationship Id="rId8953" Type="http://schemas.openxmlformats.org/officeDocument/2006/relationships/hyperlink" Target="https://twitter.com/imaeroangola" TargetMode="External"/><Relationship Id="rId7555" Type="http://schemas.openxmlformats.org/officeDocument/2006/relationships/hyperlink" Target="https://www.linkedin.com/company/intellectual-apps/" TargetMode="External"/><Relationship Id="rId8606" Type="http://schemas.openxmlformats.org/officeDocument/2006/relationships/hyperlink" Target="https://www.facebook.com/XtremeXccessoriesGear/?_rdc=1&amp;_rdr" TargetMode="External"/><Relationship Id="rId3001" Type="http://schemas.openxmlformats.org/officeDocument/2006/relationships/hyperlink" Target="https://twitter.com/kobocoindev?ref_src=twsrc%5Egoogle%7Ctwcamp%5Eserp%7Ctwgr%5Eauthor" TargetMode="External"/><Relationship Id="rId6157" Type="http://schemas.openxmlformats.org/officeDocument/2006/relationships/hyperlink" Target="http://www.drhubehs.com/" TargetMode="External"/><Relationship Id="rId6571" Type="http://schemas.openxmlformats.org/officeDocument/2006/relationships/hyperlink" Target="https://twitter.com/mallforafrica" TargetMode="External"/><Relationship Id="rId7208" Type="http://schemas.openxmlformats.org/officeDocument/2006/relationships/hyperlink" Target="https://www.linkedin.com/company/instant-apartments/" TargetMode="External"/><Relationship Id="rId7622" Type="http://schemas.openxmlformats.org/officeDocument/2006/relationships/hyperlink" Target="https://www.facebook.com/1458214957735422" TargetMode="External"/><Relationship Id="rId2767" Type="http://schemas.openxmlformats.org/officeDocument/2006/relationships/hyperlink" Target="https://www.linkedin.com/in/impala-coin-027025167/" TargetMode="External"/><Relationship Id="rId5173" Type="http://schemas.openxmlformats.org/officeDocument/2006/relationships/hyperlink" Target="https://www.facebook.com/raye7egypt" TargetMode="External"/><Relationship Id="rId6224" Type="http://schemas.openxmlformats.org/officeDocument/2006/relationships/hyperlink" Target="https://www.linkedin.com/company/digital-uniq-plc/" TargetMode="External"/><Relationship Id="rId739" Type="http://schemas.openxmlformats.org/officeDocument/2006/relationships/hyperlink" Target="https://www.facebook.com/pineapple.co.za" TargetMode="External"/><Relationship Id="rId1369" Type="http://schemas.openxmlformats.org/officeDocument/2006/relationships/hyperlink" Target="https://www.thebrandbook.co.za/" TargetMode="External"/><Relationship Id="rId3818" Type="http://schemas.openxmlformats.org/officeDocument/2006/relationships/hyperlink" Target="http://www.paymobsolutions.com/" TargetMode="External"/><Relationship Id="rId5240" Type="http://schemas.openxmlformats.org/officeDocument/2006/relationships/hyperlink" Target="https://www.linkedin.com/company/belshifa" TargetMode="External"/><Relationship Id="rId8396" Type="http://schemas.openxmlformats.org/officeDocument/2006/relationships/hyperlink" Target="https://www.facebook.com/ixioanalytics/" TargetMode="External"/><Relationship Id="rId1783" Type="http://schemas.openxmlformats.org/officeDocument/2006/relationships/hyperlink" Target="https://twitter.com/DeliveryKwik" TargetMode="External"/><Relationship Id="rId2834" Type="http://schemas.openxmlformats.org/officeDocument/2006/relationships/hyperlink" Target="http://flyh2.com/" TargetMode="External"/><Relationship Id="rId8049" Type="http://schemas.openxmlformats.org/officeDocument/2006/relationships/hyperlink" Target="http://www.diga.co.za/" TargetMode="External"/><Relationship Id="rId75" Type="http://schemas.openxmlformats.org/officeDocument/2006/relationships/hyperlink" Target="https://www.pegafrica.com/" TargetMode="External"/><Relationship Id="rId806" Type="http://schemas.openxmlformats.org/officeDocument/2006/relationships/hyperlink" Target="http://7keema.com/" TargetMode="External"/><Relationship Id="rId1436" Type="http://schemas.openxmlformats.org/officeDocument/2006/relationships/hyperlink" Target="https://twitter.com/ogamarket" TargetMode="External"/><Relationship Id="rId1850" Type="http://schemas.openxmlformats.org/officeDocument/2006/relationships/hyperlink" Target="https://www.facebook.com/budgitng/" TargetMode="External"/><Relationship Id="rId2901" Type="http://schemas.openxmlformats.org/officeDocument/2006/relationships/hyperlink" Target="http://gozem.co/" TargetMode="External"/><Relationship Id="rId7065" Type="http://schemas.openxmlformats.org/officeDocument/2006/relationships/hyperlink" Target="https://twitter.com/techinnover" TargetMode="External"/><Relationship Id="rId8463" Type="http://schemas.openxmlformats.org/officeDocument/2006/relationships/hyperlink" Target="https://www.facebook.com/resourcedesign/" TargetMode="External"/><Relationship Id="rId1503" Type="http://schemas.openxmlformats.org/officeDocument/2006/relationships/hyperlink" Target="https://www.linkedin.com/company/dioolapp" TargetMode="External"/><Relationship Id="rId4659" Type="http://schemas.openxmlformats.org/officeDocument/2006/relationships/hyperlink" Target="https://www.twitter.com/village_ent" TargetMode="External"/><Relationship Id="rId8116" Type="http://schemas.openxmlformats.org/officeDocument/2006/relationships/hyperlink" Target="http://www.forj.co.za/" TargetMode="External"/><Relationship Id="rId8530" Type="http://schemas.openxmlformats.org/officeDocument/2006/relationships/hyperlink" Target="http://comunity.co.za/" TargetMode="External"/><Relationship Id="rId3675" Type="http://schemas.openxmlformats.org/officeDocument/2006/relationships/hyperlink" Target="https://www.linkedin.com/company/meikles-financial-services/" TargetMode="External"/><Relationship Id="rId4726" Type="http://schemas.openxmlformats.org/officeDocument/2006/relationships/hyperlink" Target="https://www.facebook.com/wethinkcode/" TargetMode="External"/><Relationship Id="rId6081" Type="http://schemas.openxmlformats.org/officeDocument/2006/relationships/hyperlink" Target="https://twitter.com/SmattGeeksMedia" TargetMode="External"/><Relationship Id="rId7132" Type="http://schemas.openxmlformats.org/officeDocument/2006/relationships/hyperlink" Target="http://jobsinnigeria.com.ng/" TargetMode="External"/><Relationship Id="rId596" Type="http://schemas.openxmlformats.org/officeDocument/2006/relationships/hyperlink" Target="https://www.linkedin.com/company/ozowsecurepayments/" TargetMode="External"/><Relationship Id="rId2277" Type="http://schemas.openxmlformats.org/officeDocument/2006/relationships/hyperlink" Target="https://clinicpesa.com/" TargetMode="External"/><Relationship Id="rId2691" Type="http://schemas.openxmlformats.org/officeDocument/2006/relationships/hyperlink" Target="https://www.esoko.com/" TargetMode="External"/><Relationship Id="rId3328" Type="http://schemas.openxmlformats.org/officeDocument/2006/relationships/hyperlink" Target="https://www.facebook.com/kuhustle" TargetMode="External"/><Relationship Id="rId3742" Type="http://schemas.openxmlformats.org/officeDocument/2006/relationships/hyperlink" Target="https://twitter.com/oasisdigitalstl?lang=en" TargetMode="External"/><Relationship Id="rId6898" Type="http://schemas.openxmlformats.org/officeDocument/2006/relationships/hyperlink" Target="https://www.linkedin.com/company/qeturah/" TargetMode="External"/><Relationship Id="rId249" Type="http://schemas.openxmlformats.org/officeDocument/2006/relationships/hyperlink" Target="https://oolusolar.com/" TargetMode="External"/><Relationship Id="rId663" Type="http://schemas.openxmlformats.org/officeDocument/2006/relationships/hyperlink" Target="https://twitter.com/benefactorsltd" TargetMode="External"/><Relationship Id="rId1293" Type="http://schemas.openxmlformats.org/officeDocument/2006/relationships/hyperlink" Target="http://elgameya.net/" TargetMode="External"/><Relationship Id="rId2344" Type="http://schemas.openxmlformats.org/officeDocument/2006/relationships/hyperlink" Target="https://www.twitter.com/farotyApp/" TargetMode="External"/><Relationship Id="rId7949" Type="http://schemas.openxmlformats.org/officeDocument/2006/relationships/hyperlink" Target="https://www.facebook.com/1535575930023384" TargetMode="External"/><Relationship Id="rId316" Type="http://schemas.openxmlformats.org/officeDocument/2006/relationships/hyperlink" Target="https://twitter.com/SweepSouthSA" TargetMode="External"/><Relationship Id="rId6965" Type="http://schemas.openxmlformats.org/officeDocument/2006/relationships/hyperlink" Target="https://www.linkedin.com/company/save-&amp;-buy" TargetMode="External"/><Relationship Id="rId9024" Type="http://schemas.openxmlformats.org/officeDocument/2006/relationships/hyperlink" Target="https://twitter.com/arqamfc?lang=en" TargetMode="External"/><Relationship Id="rId730" Type="http://schemas.openxmlformats.org/officeDocument/2006/relationships/hyperlink" Target="http://trukto.com/" TargetMode="External"/><Relationship Id="rId1013" Type="http://schemas.openxmlformats.org/officeDocument/2006/relationships/hyperlink" Target="https://twitter.com/elwafeyat?lang=en" TargetMode="External"/><Relationship Id="rId1360" Type="http://schemas.openxmlformats.org/officeDocument/2006/relationships/hyperlink" Target="https://www.facebook.com/bankly.tec.3" TargetMode="External"/><Relationship Id="rId2411" Type="http://schemas.openxmlformats.org/officeDocument/2006/relationships/hyperlink" Target="https://www.linkedin.com/company/dabadoc/" TargetMode="External"/><Relationship Id="rId4169" Type="http://schemas.openxmlformats.org/officeDocument/2006/relationships/hyperlink" Target="https://www.facebook.com/spoonfinance/" TargetMode="External"/><Relationship Id="rId5567" Type="http://schemas.openxmlformats.org/officeDocument/2006/relationships/hyperlink" Target="http://mobilewebghana.org/" TargetMode="External"/><Relationship Id="rId5981" Type="http://schemas.openxmlformats.org/officeDocument/2006/relationships/hyperlink" Target="https://www.linkedin.com/company-beta/5047226/" TargetMode="External"/><Relationship Id="rId6618" Type="http://schemas.openxmlformats.org/officeDocument/2006/relationships/hyperlink" Target="http://naij.com/" TargetMode="External"/><Relationship Id="rId8040" Type="http://schemas.openxmlformats.org/officeDocument/2006/relationships/hyperlink" Target="http://denarii.co.za/" TargetMode="External"/><Relationship Id="rId4583" Type="http://schemas.openxmlformats.org/officeDocument/2006/relationships/hyperlink" Target="https://www.unicorn.ng/" TargetMode="External"/><Relationship Id="rId5634" Type="http://schemas.openxmlformats.org/officeDocument/2006/relationships/hyperlink" Target="https://twitter.com/choosenadia" TargetMode="External"/><Relationship Id="rId3185" Type="http://schemas.openxmlformats.org/officeDocument/2006/relationships/hyperlink" Target="https://twitter.com/Inyenyeri" TargetMode="External"/><Relationship Id="rId4236" Type="http://schemas.openxmlformats.org/officeDocument/2006/relationships/hyperlink" Target="https://www.twitter.com/skilluptutors" TargetMode="External"/><Relationship Id="rId4650" Type="http://schemas.openxmlformats.org/officeDocument/2006/relationships/hyperlink" Target="https://vetsark.com/" TargetMode="External"/><Relationship Id="rId5701" Type="http://schemas.openxmlformats.org/officeDocument/2006/relationships/hyperlink" Target="https://www.facebook.com/agrikaab" TargetMode="External"/><Relationship Id="rId8857" Type="http://schemas.openxmlformats.org/officeDocument/2006/relationships/hyperlink" Target="https://enkoeducation.com/" TargetMode="External"/><Relationship Id="rId3252" Type="http://schemas.openxmlformats.org/officeDocument/2006/relationships/hyperlink" Target="http://www.kazangsolar.com/" TargetMode="External"/><Relationship Id="rId4303" Type="http://schemas.openxmlformats.org/officeDocument/2006/relationships/hyperlink" Target="https://www.facebook.com/Sobaestore/" TargetMode="External"/><Relationship Id="rId7459" Type="http://schemas.openxmlformats.org/officeDocument/2006/relationships/hyperlink" Target="https://www.facebook.com/mobifinng" TargetMode="External"/><Relationship Id="rId7873" Type="http://schemas.openxmlformats.org/officeDocument/2006/relationships/hyperlink" Target="http://www.facebook.com/ilike22seven" TargetMode="External"/><Relationship Id="rId173" Type="http://schemas.openxmlformats.org/officeDocument/2006/relationships/hyperlink" Target="https://www.linkedin.com/company/halan/" TargetMode="External"/><Relationship Id="rId6475" Type="http://schemas.openxmlformats.org/officeDocument/2006/relationships/hyperlink" Target="https://twitter.com/babbangona" TargetMode="External"/><Relationship Id="rId7526" Type="http://schemas.openxmlformats.org/officeDocument/2006/relationships/hyperlink" Target="http://www.probitybooks.com/" TargetMode="External"/><Relationship Id="rId8924" Type="http://schemas.openxmlformats.org/officeDocument/2006/relationships/hyperlink" Target="https://twitter.com/brightgreen254" TargetMode="External"/><Relationship Id="rId240" Type="http://schemas.openxmlformats.org/officeDocument/2006/relationships/hyperlink" Target="http://twitter.com/solwallet" TargetMode="External"/><Relationship Id="rId5077" Type="http://schemas.openxmlformats.org/officeDocument/2006/relationships/hyperlink" Target="https://www.linkedin.com/company/dailymedicalinfo-com" TargetMode="External"/><Relationship Id="rId6128" Type="http://schemas.openxmlformats.org/officeDocument/2006/relationships/hyperlink" Target="https://twitter.com/kuzaautomotive" TargetMode="External"/><Relationship Id="rId7940" Type="http://schemas.openxmlformats.org/officeDocument/2006/relationships/hyperlink" Target="https://www.linkedin.com/company-beta/2659654/" TargetMode="External"/><Relationship Id="rId4093" Type="http://schemas.openxmlformats.org/officeDocument/2006/relationships/hyperlink" Target="https://ride-link.com/" TargetMode="External"/><Relationship Id="rId5144" Type="http://schemas.openxmlformats.org/officeDocument/2006/relationships/hyperlink" Target="http://twitter.com/PushBots" TargetMode="External"/><Relationship Id="rId5491" Type="http://schemas.openxmlformats.org/officeDocument/2006/relationships/hyperlink" Target="http://www.thebeigegroup.com/" TargetMode="External"/><Relationship Id="rId6542" Type="http://schemas.openxmlformats.org/officeDocument/2006/relationships/hyperlink" Target="https://web.waploaded.com/" TargetMode="External"/><Relationship Id="rId1687" Type="http://schemas.openxmlformats.org/officeDocument/2006/relationships/hyperlink" Target="https://www.linkedin.com/company/direct-pay-online" TargetMode="External"/><Relationship Id="rId2738" Type="http://schemas.openxmlformats.org/officeDocument/2006/relationships/hyperlink" Target="https://twitter.com/helpmumng?lang=en" TargetMode="External"/><Relationship Id="rId1754" Type="http://schemas.openxmlformats.org/officeDocument/2006/relationships/hyperlink" Target="https://ubabivanpooling.com/" TargetMode="External"/><Relationship Id="rId2805" Type="http://schemas.openxmlformats.org/officeDocument/2006/relationships/hyperlink" Target="http://www.nexusnet.com.au/" TargetMode="External"/><Relationship Id="rId4160" Type="http://schemas.openxmlformats.org/officeDocument/2006/relationships/hyperlink" Target="https://twitter.com/SatoshicentreBw/" TargetMode="External"/><Relationship Id="rId5211" Type="http://schemas.openxmlformats.org/officeDocument/2006/relationships/hyperlink" Target="http://tayary.com/" TargetMode="External"/><Relationship Id="rId8367" Type="http://schemas.openxmlformats.org/officeDocument/2006/relationships/hyperlink" Target="http://www.provulo.com/" TargetMode="External"/><Relationship Id="rId8781" Type="http://schemas.openxmlformats.org/officeDocument/2006/relationships/hyperlink" Target="http://www.linkedin.com/company/ilearnafrica.net/?viewAsMember=true" TargetMode="External"/><Relationship Id="rId46" Type="http://schemas.openxmlformats.org/officeDocument/2006/relationships/hyperlink" Target="https://twitter.com/OPay_NG" TargetMode="External"/><Relationship Id="rId1407" Type="http://schemas.openxmlformats.org/officeDocument/2006/relationships/hyperlink" Target="https://alphotazifarms.com/" TargetMode="External"/><Relationship Id="rId1821" Type="http://schemas.openxmlformats.org/officeDocument/2006/relationships/hyperlink" Target="https://twitter.com/bigxmediamusic" TargetMode="External"/><Relationship Id="rId4977" Type="http://schemas.openxmlformats.org/officeDocument/2006/relationships/hyperlink" Target="https://www.facebook.com/PanArabMedia/" TargetMode="External"/><Relationship Id="rId7383" Type="http://schemas.openxmlformats.org/officeDocument/2006/relationships/hyperlink" Target="https://afribary.com/" TargetMode="External"/><Relationship Id="rId8434" Type="http://schemas.openxmlformats.org/officeDocument/2006/relationships/hyperlink" Target="http://www.twitter.com/afridiligence" TargetMode="External"/><Relationship Id="rId3579" Type="http://schemas.openxmlformats.org/officeDocument/2006/relationships/hyperlink" Target="https://onegram.org/" TargetMode="External"/><Relationship Id="rId7036" Type="http://schemas.openxmlformats.org/officeDocument/2006/relationships/hyperlink" Target="https://miduman.com/" TargetMode="External"/><Relationship Id="rId7450" Type="http://schemas.openxmlformats.org/officeDocument/2006/relationships/hyperlink" Target="https://www.linkedin.com/company/frienditeplus" TargetMode="External"/><Relationship Id="rId8501" Type="http://schemas.openxmlformats.org/officeDocument/2006/relationships/hyperlink" Target="https://www.linkedin.com/company/frei-one/" TargetMode="External"/><Relationship Id="rId2595" Type="http://schemas.openxmlformats.org/officeDocument/2006/relationships/hyperlink" Target="https://twitter.com/EngineeringH_RW" TargetMode="External"/><Relationship Id="rId3993" Type="http://schemas.openxmlformats.org/officeDocument/2006/relationships/hyperlink" Target="https://www.linkedin.com/company/property-fox/?originalSubdomain=in" TargetMode="External"/><Relationship Id="rId6052" Type="http://schemas.openxmlformats.org/officeDocument/2006/relationships/hyperlink" Target="https://www.facebook.com/nabaleka" TargetMode="External"/><Relationship Id="rId7103" Type="http://schemas.openxmlformats.org/officeDocument/2006/relationships/hyperlink" Target="http://flexisaf.com/" TargetMode="External"/><Relationship Id="rId567" Type="http://schemas.openxmlformats.org/officeDocument/2006/relationships/hyperlink" Target="https://www.facebook.com/digsconnect" TargetMode="External"/><Relationship Id="rId1197" Type="http://schemas.openxmlformats.org/officeDocument/2006/relationships/hyperlink" Target="http://birdpreneur.com/" TargetMode="External"/><Relationship Id="rId2248" Type="http://schemas.openxmlformats.org/officeDocument/2006/relationships/hyperlink" Target="https://www.facebook.com/clickncomparesa/" TargetMode="External"/><Relationship Id="rId3646" Type="http://schemas.openxmlformats.org/officeDocument/2006/relationships/hyperlink" Target="https://twitter.com/gomtick" TargetMode="External"/><Relationship Id="rId981" Type="http://schemas.openxmlformats.org/officeDocument/2006/relationships/hyperlink" Target="https://www.linkedin.com/company/kora-pay/" TargetMode="External"/><Relationship Id="rId2662" Type="http://schemas.openxmlformats.org/officeDocument/2006/relationships/hyperlink" Target="https://www.linkedin.com/company-beta/10974861/" TargetMode="External"/><Relationship Id="rId3713" Type="http://schemas.openxmlformats.org/officeDocument/2006/relationships/hyperlink" Target="http://nextprotein.co/" TargetMode="External"/><Relationship Id="rId6869" Type="http://schemas.openxmlformats.org/officeDocument/2006/relationships/hyperlink" Target="http://www.suvenia.com/" TargetMode="External"/><Relationship Id="rId634" Type="http://schemas.openxmlformats.org/officeDocument/2006/relationships/hyperlink" Target="https://twitter.com/thriveagric" TargetMode="External"/><Relationship Id="rId1264" Type="http://schemas.openxmlformats.org/officeDocument/2006/relationships/hyperlink" Target="https://twitter.com/MosawerNet" TargetMode="External"/><Relationship Id="rId2315" Type="http://schemas.openxmlformats.org/officeDocument/2006/relationships/hyperlink" Target="https://www.cowsoko.com/" TargetMode="External"/><Relationship Id="rId5885" Type="http://schemas.openxmlformats.org/officeDocument/2006/relationships/hyperlink" Target="http://www.facebook.com/iBizAfrica" TargetMode="External"/><Relationship Id="rId6936" Type="http://schemas.openxmlformats.org/officeDocument/2006/relationships/hyperlink" Target="https://www.linkedin.com/company/afrimash/about/" TargetMode="External"/><Relationship Id="rId8291" Type="http://schemas.openxmlformats.org/officeDocument/2006/relationships/hyperlink" Target="https://twitter.com/levergy_sa" TargetMode="External"/><Relationship Id="rId701" Type="http://schemas.openxmlformats.org/officeDocument/2006/relationships/hyperlink" Target="http://vetcode.net/" TargetMode="External"/><Relationship Id="rId1331" Type="http://schemas.openxmlformats.org/officeDocument/2006/relationships/hyperlink" Target="https://twitter.com/briglobe?lang=en" TargetMode="External"/><Relationship Id="rId4487" Type="http://schemas.openxmlformats.org/officeDocument/2006/relationships/hyperlink" Target="https://www.facebook.com/toolboksi/" TargetMode="External"/><Relationship Id="rId5538" Type="http://schemas.openxmlformats.org/officeDocument/2006/relationships/hyperlink" Target="https://twitter.com/deskittech" TargetMode="External"/><Relationship Id="rId5952" Type="http://schemas.openxmlformats.org/officeDocument/2006/relationships/hyperlink" Target="http://justaride.co.ke/" TargetMode="External"/><Relationship Id="rId3089" Type="http://schemas.openxmlformats.org/officeDocument/2006/relationships/hyperlink" Target="https://www.linkedin.com/company/impactppa" TargetMode="External"/><Relationship Id="rId4554" Type="http://schemas.openxmlformats.org/officeDocument/2006/relationships/hyperlink" Target="https://www.facebook.com/TruktoApp/" TargetMode="External"/><Relationship Id="rId5605" Type="http://schemas.openxmlformats.org/officeDocument/2006/relationships/hyperlink" Target="http://pollafrique.com/" TargetMode="External"/><Relationship Id="rId8011" Type="http://schemas.openxmlformats.org/officeDocument/2006/relationships/hyperlink" Target="http://www.khula.co.za/" TargetMode="External"/><Relationship Id="rId3156" Type="http://schemas.openxmlformats.org/officeDocument/2006/relationships/hyperlink" Target="http://www.ispanigroup.co.za/" TargetMode="External"/><Relationship Id="rId4207" Type="http://schemas.openxmlformats.org/officeDocument/2006/relationships/hyperlink" Target="https://twitter.com/shieldfinance" TargetMode="External"/><Relationship Id="rId491" Type="http://schemas.openxmlformats.org/officeDocument/2006/relationships/hyperlink" Target="https://www.linkedin.com/company/safeboda/" TargetMode="External"/><Relationship Id="rId2172" Type="http://schemas.openxmlformats.org/officeDocument/2006/relationships/hyperlink" Target="https://twitter.com/clickpesa" TargetMode="External"/><Relationship Id="rId3223" Type="http://schemas.openxmlformats.org/officeDocument/2006/relationships/hyperlink" Target="https://sms.kalejob.com/" TargetMode="External"/><Relationship Id="rId3570" Type="http://schemas.openxmlformats.org/officeDocument/2006/relationships/hyperlink" Target="http://www.micromaxinfo.com/" TargetMode="External"/><Relationship Id="rId4621" Type="http://schemas.openxmlformats.org/officeDocument/2006/relationships/hyperlink" Target="https://www.facebook.com/upnepa/" TargetMode="External"/><Relationship Id="rId6379" Type="http://schemas.openxmlformats.org/officeDocument/2006/relationships/hyperlink" Target="http://www.ablehq.co.ke/" TargetMode="External"/><Relationship Id="rId7777" Type="http://schemas.openxmlformats.org/officeDocument/2006/relationships/hyperlink" Target="https://in.linkedin.com/company/nuvalaw" TargetMode="External"/><Relationship Id="rId8828" Type="http://schemas.openxmlformats.org/officeDocument/2006/relationships/hyperlink" Target="https://twitter.com/SPARKSchools?ref_src=twsrc%5Egoogle%7Ctwcamp%5Eserp%7Ctwgr%5Eauthor" TargetMode="External"/><Relationship Id="rId144" Type="http://schemas.openxmlformats.org/officeDocument/2006/relationships/hyperlink" Target="https://www.linkedin.com/company/lidyadotco/" TargetMode="External"/><Relationship Id="rId6793" Type="http://schemas.openxmlformats.org/officeDocument/2006/relationships/hyperlink" Target="https://www.diylaw.ng/" TargetMode="External"/><Relationship Id="rId7844" Type="http://schemas.openxmlformats.org/officeDocument/2006/relationships/hyperlink" Target="https://twitter.com/dimensionweb" TargetMode="External"/><Relationship Id="rId2989" Type="http://schemas.openxmlformats.org/officeDocument/2006/relationships/hyperlink" Target="http://www.mediamark.co.za/" TargetMode="External"/><Relationship Id="rId5395" Type="http://schemas.openxmlformats.org/officeDocument/2006/relationships/hyperlink" Target="https://www.coutales.com/" TargetMode="External"/><Relationship Id="rId6446" Type="http://schemas.openxmlformats.org/officeDocument/2006/relationships/hyperlink" Target="https://www.facebook.com/myhireKE/" TargetMode="External"/><Relationship Id="rId6860" Type="http://schemas.openxmlformats.org/officeDocument/2006/relationships/hyperlink" Target="https://doingsoon.com/" TargetMode="External"/><Relationship Id="rId7911" Type="http://schemas.openxmlformats.org/officeDocument/2006/relationships/hyperlink" Target="https://www.twitter.com/runwaysale" TargetMode="External"/><Relationship Id="rId211" Type="http://schemas.openxmlformats.org/officeDocument/2006/relationships/hyperlink" Target="https://www.linkedin.com/company/cars45/" TargetMode="External"/><Relationship Id="rId5048" Type="http://schemas.openxmlformats.org/officeDocument/2006/relationships/hyperlink" Target="https://twitter.com/EnkaazEG" TargetMode="External"/><Relationship Id="rId5462" Type="http://schemas.openxmlformats.org/officeDocument/2006/relationships/hyperlink" Target="https://www.linkedin.com/company/bluconyx" TargetMode="External"/><Relationship Id="rId6513" Type="http://schemas.openxmlformats.org/officeDocument/2006/relationships/hyperlink" Target="https://www.linkedin.com/company/maocular" TargetMode="External"/><Relationship Id="rId1658" Type="http://schemas.openxmlformats.org/officeDocument/2006/relationships/hyperlink" Target="https://afrinsure.com/" TargetMode="External"/><Relationship Id="rId2709" Type="http://schemas.openxmlformats.org/officeDocument/2006/relationships/hyperlink" Target="https://farmpin.com/" TargetMode="External"/><Relationship Id="rId4064" Type="http://schemas.openxmlformats.org/officeDocument/2006/relationships/hyperlink" Target="https://www.facebook.com/RecoMed" TargetMode="External"/><Relationship Id="rId5115" Type="http://schemas.openxmlformats.org/officeDocument/2006/relationships/hyperlink" Target="https://facebook.com/majecules" TargetMode="External"/><Relationship Id="rId8685" Type="http://schemas.openxmlformats.org/officeDocument/2006/relationships/hyperlink" Target="http://www.creativesexpress.co.za/" TargetMode="External"/><Relationship Id="rId3080" Type="http://schemas.openxmlformats.org/officeDocument/2006/relationships/hyperlink" Target="https://www.house.me/" TargetMode="External"/><Relationship Id="rId4131" Type="http://schemas.openxmlformats.org/officeDocument/2006/relationships/hyperlink" Target="https://www.ruzivodigitallearning.co.zw/" TargetMode="External"/><Relationship Id="rId7287" Type="http://schemas.openxmlformats.org/officeDocument/2006/relationships/hyperlink" Target="http://www.linkedin.com/company/naijajobs" TargetMode="External"/><Relationship Id="rId8338" Type="http://schemas.openxmlformats.org/officeDocument/2006/relationships/hyperlink" Target="http://www.aerialvisionafrica.com/" TargetMode="External"/><Relationship Id="rId1725" Type="http://schemas.openxmlformats.org/officeDocument/2006/relationships/hyperlink" Target="https://www.facebook.com/CHISWARA-212410659646709/" TargetMode="External"/><Relationship Id="rId7354" Type="http://schemas.openxmlformats.org/officeDocument/2006/relationships/hyperlink" Target="https://www.linkedin.com/company/kodegenic/about/" TargetMode="External"/><Relationship Id="rId8752" Type="http://schemas.openxmlformats.org/officeDocument/2006/relationships/hyperlink" Target="https://twitter.com/apayug" TargetMode="External"/><Relationship Id="rId17" Type="http://schemas.openxmlformats.org/officeDocument/2006/relationships/hyperlink" Target="http://www.dlight.com/" TargetMode="External"/><Relationship Id="rId3897" Type="http://schemas.openxmlformats.org/officeDocument/2006/relationships/hyperlink" Target="https://www.linkedin.com/company/peblpc/" TargetMode="External"/><Relationship Id="rId4948" Type="http://schemas.openxmlformats.org/officeDocument/2006/relationships/hyperlink" Target="https://www.owlsapp.net/" TargetMode="External"/><Relationship Id="rId7007" Type="http://schemas.openxmlformats.org/officeDocument/2006/relationships/hyperlink" Target="https://alosfarm.com/" TargetMode="External"/><Relationship Id="rId8405" Type="http://schemas.openxmlformats.org/officeDocument/2006/relationships/hyperlink" Target="https://www.linkedin.com/company/totalstay/" TargetMode="External"/><Relationship Id="rId2499" Type="http://schemas.openxmlformats.org/officeDocument/2006/relationships/hyperlink" Target="http://www.dronescan.co/" TargetMode="External"/><Relationship Id="rId3964" Type="http://schemas.openxmlformats.org/officeDocument/2006/relationships/hyperlink" Target="http://www.facebook.com/RetailTower/225259787489284" TargetMode="External"/><Relationship Id="rId6370" Type="http://schemas.openxmlformats.org/officeDocument/2006/relationships/hyperlink" Target="https://twitter.com/TechArena_KE" TargetMode="External"/><Relationship Id="rId7421" Type="http://schemas.openxmlformats.org/officeDocument/2006/relationships/hyperlink" Target="https://facebook.com/opticsms" TargetMode="External"/><Relationship Id="rId1" Type="http://schemas.openxmlformats.org/officeDocument/2006/relationships/hyperlink" Target="https://group.jumia.com/" TargetMode="External"/><Relationship Id="rId885" Type="http://schemas.openxmlformats.org/officeDocument/2006/relationships/hyperlink" Target="https://www.jumpinrides.co.za/" TargetMode="External"/><Relationship Id="rId2566" Type="http://schemas.openxmlformats.org/officeDocument/2006/relationships/hyperlink" Target="http://www.easyshopeasycook.com/" TargetMode="External"/><Relationship Id="rId2980" Type="http://schemas.openxmlformats.org/officeDocument/2006/relationships/hyperlink" Target="https://www.facebook.com/healliance" TargetMode="External"/><Relationship Id="rId3617" Type="http://schemas.openxmlformats.org/officeDocument/2006/relationships/hyperlink" Target="https://twitter.com/mosabi" TargetMode="External"/><Relationship Id="rId6023" Type="http://schemas.openxmlformats.org/officeDocument/2006/relationships/hyperlink" Target="https://www.linkedin.com/company/11007884/" TargetMode="External"/><Relationship Id="rId538" Type="http://schemas.openxmlformats.org/officeDocument/2006/relationships/hyperlink" Target="https://sandtmedia.com/" TargetMode="External"/><Relationship Id="rId952" Type="http://schemas.openxmlformats.org/officeDocument/2006/relationships/hyperlink" Target="https://www.linkedin.com/company/harmonica-app/" TargetMode="External"/><Relationship Id="rId1168" Type="http://schemas.openxmlformats.org/officeDocument/2006/relationships/hyperlink" Target="https://www.twitter.com/ifixng" TargetMode="External"/><Relationship Id="rId1582" Type="http://schemas.openxmlformats.org/officeDocument/2006/relationships/hyperlink" Target="https://www.facebook.com/AgroInnovaGH/" TargetMode="External"/><Relationship Id="rId2219" Type="http://schemas.openxmlformats.org/officeDocument/2006/relationships/hyperlink" Target="https://twitter.com/BloomImpact" TargetMode="External"/><Relationship Id="rId2633" Type="http://schemas.openxmlformats.org/officeDocument/2006/relationships/hyperlink" Target="https://twitter.com/emartcd" TargetMode="External"/><Relationship Id="rId5789" Type="http://schemas.openxmlformats.org/officeDocument/2006/relationships/hyperlink" Target="https://twitter.com/cytonninvest" TargetMode="External"/><Relationship Id="rId8195" Type="http://schemas.openxmlformats.org/officeDocument/2006/relationships/hyperlink" Target="https://www.facebook.com/pg/liquiditysa/" TargetMode="External"/><Relationship Id="rId605" Type="http://schemas.openxmlformats.org/officeDocument/2006/relationships/hyperlink" Target="http://www.teliman.ml/" TargetMode="External"/><Relationship Id="rId1235" Type="http://schemas.openxmlformats.org/officeDocument/2006/relationships/hyperlink" Target="https://www.tapsnapp.co/" TargetMode="External"/><Relationship Id="rId8262" Type="http://schemas.openxmlformats.org/officeDocument/2006/relationships/hyperlink" Target="https://projects.invisionapp.com/share/93S07QZSP57" TargetMode="External"/><Relationship Id="rId1302" Type="http://schemas.openxmlformats.org/officeDocument/2006/relationships/hyperlink" Target="https://www.linkedin.com/company/funtrench-inc./" TargetMode="External"/><Relationship Id="rId2700" Type="http://schemas.openxmlformats.org/officeDocument/2006/relationships/hyperlink" Target="https://www.linkedin.com/company/eteyeloservices/" TargetMode="External"/><Relationship Id="rId4458" Type="http://schemas.openxmlformats.org/officeDocument/2006/relationships/hyperlink" Target="https://thomaniproperty.mobi/faq.html" TargetMode="External"/><Relationship Id="rId5856" Type="http://schemas.openxmlformats.org/officeDocument/2006/relationships/hyperlink" Target="https://www.linkedin.com/company/greenchar" TargetMode="External"/><Relationship Id="rId6907" Type="http://schemas.openxmlformats.org/officeDocument/2006/relationships/hyperlink" Target="https://www.linkedin.com/company/ampz-tv/about/" TargetMode="External"/><Relationship Id="rId4872" Type="http://schemas.openxmlformats.org/officeDocument/2006/relationships/hyperlink" Target="https://twitter.com/zagric1" TargetMode="External"/><Relationship Id="rId5509" Type="http://schemas.openxmlformats.org/officeDocument/2006/relationships/hyperlink" Target="https://twitter.com/cocoa360_" TargetMode="External"/><Relationship Id="rId5923" Type="http://schemas.openxmlformats.org/officeDocument/2006/relationships/hyperlink" Target="http://jacarandahealth.org/" TargetMode="External"/><Relationship Id="rId395" Type="http://schemas.openxmlformats.org/officeDocument/2006/relationships/hyperlink" Target="https://www.facebook.com/enovarobotics/" TargetMode="External"/><Relationship Id="rId2076" Type="http://schemas.openxmlformats.org/officeDocument/2006/relationships/hyperlink" Target="https://www.facebook.com/akorion" TargetMode="External"/><Relationship Id="rId3474" Type="http://schemas.openxmlformats.org/officeDocument/2006/relationships/hyperlink" Target="https://twitter.com/mtiba_ke" TargetMode="External"/><Relationship Id="rId4525" Type="http://schemas.openxmlformats.org/officeDocument/2006/relationships/hyperlink" Target="https://twitter.com/trovefinance" TargetMode="External"/><Relationship Id="rId2490" Type="http://schemas.openxmlformats.org/officeDocument/2006/relationships/hyperlink" Target="https://twitter.com/flexpayke" TargetMode="External"/><Relationship Id="rId3127" Type="http://schemas.openxmlformats.org/officeDocument/2006/relationships/hyperlink" Target="https://www.linkedin.com/company/lilychat/" TargetMode="External"/><Relationship Id="rId3541" Type="http://schemas.openxmlformats.org/officeDocument/2006/relationships/hyperlink" Target="https://www.myinsure.africa/" TargetMode="External"/><Relationship Id="rId6697" Type="http://schemas.openxmlformats.org/officeDocument/2006/relationships/hyperlink" Target="https://twitter.com/pass_ng" TargetMode="External"/><Relationship Id="rId7748" Type="http://schemas.openxmlformats.org/officeDocument/2006/relationships/hyperlink" Target="https://twitter.com/MySidekick_App" TargetMode="External"/><Relationship Id="rId462" Type="http://schemas.openxmlformats.org/officeDocument/2006/relationships/hyperlink" Target="https://www.facebook.com/SpacePointe" TargetMode="External"/><Relationship Id="rId1092" Type="http://schemas.openxmlformats.org/officeDocument/2006/relationships/hyperlink" Target="https://www.facebook.com/cloud9xp" TargetMode="External"/><Relationship Id="rId2143" Type="http://schemas.openxmlformats.org/officeDocument/2006/relationships/hyperlink" Target="https://www.linkedin.com/company/agrigo" TargetMode="External"/><Relationship Id="rId5299" Type="http://schemas.openxmlformats.org/officeDocument/2006/relationships/hyperlink" Target="https://www.facebook.com/FaggalaStreet" TargetMode="External"/><Relationship Id="rId6764" Type="http://schemas.openxmlformats.org/officeDocument/2006/relationships/hyperlink" Target="https://www.gatepass.io/" TargetMode="External"/><Relationship Id="rId7815" Type="http://schemas.openxmlformats.org/officeDocument/2006/relationships/hyperlink" Target="https://twitter.com/Neutrinosco" TargetMode="External"/><Relationship Id="rId115" Type="http://schemas.openxmlformats.org/officeDocument/2006/relationships/hyperlink" Target="https://www.facebook.com/LoriSystems/" TargetMode="External"/><Relationship Id="rId2210" Type="http://schemas.openxmlformats.org/officeDocument/2006/relationships/hyperlink" Target="https://www.linkedin.com/company/1018517" TargetMode="External"/><Relationship Id="rId5366" Type="http://schemas.openxmlformats.org/officeDocument/2006/relationships/hyperlink" Target="https://www.linkedin.com/company/maasira/about/" TargetMode="External"/><Relationship Id="rId6417" Type="http://schemas.openxmlformats.org/officeDocument/2006/relationships/hyperlink" Target="https://www.twitter.com/powergen_re" TargetMode="External"/><Relationship Id="rId4382" Type="http://schemas.openxmlformats.org/officeDocument/2006/relationships/hyperlink" Target="https://www.surefox.co.za/" TargetMode="External"/><Relationship Id="rId5019" Type="http://schemas.openxmlformats.org/officeDocument/2006/relationships/hyperlink" Target="https://www.linkedin.com/EgyBell" TargetMode="External"/><Relationship Id="rId5433" Type="http://schemas.openxmlformats.org/officeDocument/2006/relationships/hyperlink" Target="https://www.facebook.com/BeamRemit" TargetMode="External"/><Relationship Id="rId5780" Type="http://schemas.openxmlformats.org/officeDocument/2006/relationships/hyperlink" Target="http://twitter.com/_connect_media" TargetMode="External"/><Relationship Id="rId6831" Type="http://schemas.openxmlformats.org/officeDocument/2006/relationships/hyperlink" Target="https://www.linkedin.com/company/devcenterco" TargetMode="External"/><Relationship Id="rId8589" Type="http://schemas.openxmlformats.org/officeDocument/2006/relationships/hyperlink" Target="https://www.linkedin.com/company/zindi-africa/" TargetMode="External"/><Relationship Id="rId1976" Type="http://schemas.openxmlformats.org/officeDocument/2006/relationships/hyperlink" Target="http://www.bytemoney.co.za/" TargetMode="External"/><Relationship Id="rId4035" Type="http://schemas.openxmlformats.org/officeDocument/2006/relationships/hyperlink" Target="https://twitter.com/quickcheckNG" TargetMode="External"/><Relationship Id="rId1629" Type="http://schemas.openxmlformats.org/officeDocument/2006/relationships/hyperlink" Target="https://twitter.com/acctechsystems?lang=en" TargetMode="External"/><Relationship Id="rId5500" Type="http://schemas.openxmlformats.org/officeDocument/2006/relationships/hyperlink" Target="https://www.snoocode.com/" TargetMode="External"/><Relationship Id="rId8656" Type="http://schemas.openxmlformats.org/officeDocument/2006/relationships/hyperlink" Target="https://www.greenform.co.za/Landing" TargetMode="External"/><Relationship Id="rId3051" Type="http://schemas.openxmlformats.org/officeDocument/2006/relationships/hyperlink" Target="https://www.linkedin.com/company/kopacent/" TargetMode="External"/><Relationship Id="rId4102" Type="http://schemas.openxmlformats.org/officeDocument/2006/relationships/hyperlink" Target="http://www.ckventures.net/riseup" TargetMode="External"/><Relationship Id="rId7258" Type="http://schemas.openxmlformats.org/officeDocument/2006/relationships/hyperlink" Target="https://www.hirefreehands.com/" TargetMode="External"/><Relationship Id="rId7672" Type="http://schemas.openxmlformats.org/officeDocument/2006/relationships/hyperlink" Target="https://twitter.com/citi_kab" TargetMode="External"/><Relationship Id="rId8309" Type="http://schemas.openxmlformats.org/officeDocument/2006/relationships/hyperlink" Target="https://www.linkedin.com/company-beta/18098441/" TargetMode="External"/><Relationship Id="rId8723" Type="http://schemas.openxmlformats.org/officeDocument/2006/relationships/hyperlink" Target="https://www.facebook.com/RenewablePowerSA/" TargetMode="External"/><Relationship Id="rId3868" Type="http://schemas.openxmlformats.org/officeDocument/2006/relationships/hyperlink" Target="https://www.pawame.com/" TargetMode="External"/><Relationship Id="rId4919" Type="http://schemas.openxmlformats.org/officeDocument/2006/relationships/hyperlink" Target="http://twitter.com/overcstudios" TargetMode="External"/><Relationship Id="rId6274" Type="http://schemas.openxmlformats.org/officeDocument/2006/relationships/hyperlink" Target="http://kytabu.org/" TargetMode="External"/><Relationship Id="rId7325" Type="http://schemas.openxmlformats.org/officeDocument/2006/relationships/hyperlink" Target="http://www.mouthytech.com/" TargetMode="External"/><Relationship Id="rId789" Type="http://schemas.openxmlformats.org/officeDocument/2006/relationships/hyperlink" Target="https://xpay.app/" TargetMode="External"/><Relationship Id="rId2884" Type="http://schemas.openxmlformats.org/officeDocument/2006/relationships/hyperlink" Target="http://www.furnwish.net/" TargetMode="External"/><Relationship Id="rId5290" Type="http://schemas.openxmlformats.org/officeDocument/2006/relationships/hyperlink" Target="https://www.twitter.com/vidmy_" TargetMode="External"/><Relationship Id="rId6341" Type="http://schemas.openxmlformats.org/officeDocument/2006/relationships/hyperlink" Target="https://www.facebook.com/questdesigners" TargetMode="External"/><Relationship Id="rId856" Type="http://schemas.openxmlformats.org/officeDocument/2006/relationships/hyperlink" Target="https://twitter.com/lifebanknigeria" TargetMode="External"/><Relationship Id="rId1486" Type="http://schemas.openxmlformats.org/officeDocument/2006/relationships/hyperlink" Target="http://www.deya.fr/" TargetMode="External"/><Relationship Id="rId2537" Type="http://schemas.openxmlformats.org/officeDocument/2006/relationships/hyperlink" Target="https://twitter.com/friendsvow" TargetMode="External"/><Relationship Id="rId3935" Type="http://schemas.openxmlformats.org/officeDocument/2006/relationships/hyperlink" Target="https://twitter.com/mypicsa" TargetMode="External"/><Relationship Id="rId8099" Type="http://schemas.openxmlformats.org/officeDocument/2006/relationships/hyperlink" Target="http://www.autopilot.co.za/" TargetMode="External"/><Relationship Id="rId509" Type="http://schemas.openxmlformats.org/officeDocument/2006/relationships/hyperlink" Target="https://www.facebook.com/rtoafrica" TargetMode="External"/><Relationship Id="rId1139" Type="http://schemas.openxmlformats.org/officeDocument/2006/relationships/hyperlink" Target="http://www.idf3.com/" TargetMode="External"/><Relationship Id="rId2951" Type="http://schemas.openxmlformats.org/officeDocument/2006/relationships/hyperlink" Target="https://www.facebook.com/TaxiIndependentAR/" TargetMode="External"/><Relationship Id="rId5010" Type="http://schemas.openxmlformats.org/officeDocument/2006/relationships/hyperlink" Target="http://www.frien10.com/" TargetMode="External"/><Relationship Id="rId8166" Type="http://schemas.openxmlformats.org/officeDocument/2006/relationships/hyperlink" Target="https://twitter.com/wecast_sa" TargetMode="External"/><Relationship Id="rId923" Type="http://schemas.openxmlformats.org/officeDocument/2006/relationships/hyperlink" Target="https://twitter.com/eversendapp" TargetMode="External"/><Relationship Id="rId1553" Type="http://schemas.openxmlformats.org/officeDocument/2006/relationships/hyperlink" Target="http://www.facebook.com/cequens" TargetMode="External"/><Relationship Id="rId2604" Type="http://schemas.openxmlformats.org/officeDocument/2006/relationships/hyperlink" Target="http://www.facebook.com/entersekt" TargetMode="External"/><Relationship Id="rId8580" Type="http://schemas.openxmlformats.org/officeDocument/2006/relationships/hyperlink" Target="https://web.facebook.com/CRSPdsgn" TargetMode="External"/><Relationship Id="rId1206" Type="http://schemas.openxmlformats.org/officeDocument/2006/relationships/hyperlink" Target="https://www.facebook.com/eazyhire/" TargetMode="External"/><Relationship Id="rId1620" Type="http://schemas.openxmlformats.org/officeDocument/2006/relationships/hyperlink" Target="https://www.linkedin.com/company/afya-plan/" TargetMode="External"/><Relationship Id="rId4776" Type="http://schemas.openxmlformats.org/officeDocument/2006/relationships/hyperlink" Target="https://www.facebook.com/yaoota/" TargetMode="External"/><Relationship Id="rId5827" Type="http://schemas.openxmlformats.org/officeDocument/2006/relationships/hyperlink" Target="https://twitter.com/FrootBasketke" TargetMode="External"/><Relationship Id="rId7182" Type="http://schemas.openxmlformats.org/officeDocument/2006/relationships/hyperlink" Target="https://www.twitter.com/ynaija" TargetMode="External"/><Relationship Id="rId8233" Type="http://schemas.openxmlformats.org/officeDocument/2006/relationships/hyperlink" Target="https://twitter.com/EuphoriaTelecom" TargetMode="External"/><Relationship Id="rId3378" Type="http://schemas.openxmlformats.org/officeDocument/2006/relationships/hyperlink" Target="https://www.linkedin.com/company/leaf-global-fintech/about/" TargetMode="External"/><Relationship Id="rId3792" Type="http://schemas.openxmlformats.org/officeDocument/2006/relationships/hyperlink" Target="https://www.linkedin.com/company/18883479" TargetMode="External"/><Relationship Id="rId4429" Type="http://schemas.openxmlformats.org/officeDocument/2006/relationships/hyperlink" Target="https://www.facebook.com/tattlr/" TargetMode="External"/><Relationship Id="rId4843" Type="http://schemas.openxmlformats.org/officeDocument/2006/relationships/hyperlink" Target="http://www.facebook.com/uefacom" TargetMode="External"/><Relationship Id="rId7999" Type="http://schemas.openxmlformats.org/officeDocument/2006/relationships/hyperlink" Target="https://www.linkedin.com/company/scientrix/" TargetMode="External"/><Relationship Id="rId8300" Type="http://schemas.openxmlformats.org/officeDocument/2006/relationships/hyperlink" Target="https://www.facebook.com/airbornedrones" TargetMode="External"/><Relationship Id="rId299" Type="http://schemas.openxmlformats.org/officeDocument/2006/relationships/hyperlink" Target="https://in.linkedin.com/company/ion-kenya" TargetMode="External"/><Relationship Id="rId2394" Type="http://schemas.openxmlformats.org/officeDocument/2006/relationships/hyperlink" Target="https://www.facebook.com/DenkimInsurance/" TargetMode="External"/><Relationship Id="rId3445" Type="http://schemas.openxmlformats.org/officeDocument/2006/relationships/hyperlink" Target="https://www.m3roud.com/" TargetMode="External"/><Relationship Id="rId366" Type="http://schemas.openxmlformats.org/officeDocument/2006/relationships/hyperlink" Target="https://twitter.com/pawameafrica" TargetMode="External"/><Relationship Id="rId780" Type="http://schemas.openxmlformats.org/officeDocument/2006/relationships/hyperlink" Target="https://www.facebook.com/Prepclass.com.ng/" TargetMode="External"/><Relationship Id="rId2047" Type="http://schemas.openxmlformats.org/officeDocument/2006/relationships/hyperlink" Target="https://www.linkedin.com/company/compitechnology/" TargetMode="External"/><Relationship Id="rId2461" Type="http://schemas.openxmlformats.org/officeDocument/2006/relationships/hyperlink" Target="https://www.facebook.com/drofie/" TargetMode="External"/><Relationship Id="rId3512" Type="http://schemas.openxmlformats.org/officeDocument/2006/relationships/hyperlink" Target="https://www.linkedin.com/company/matontine-suarl/about/" TargetMode="External"/><Relationship Id="rId4910" Type="http://schemas.openxmlformats.org/officeDocument/2006/relationships/hyperlink" Target="https://www.linkedin.com/company.prepdia" TargetMode="External"/><Relationship Id="rId6668" Type="http://schemas.openxmlformats.org/officeDocument/2006/relationships/hyperlink" Target="http://www.vanguardngr.com/" TargetMode="External"/><Relationship Id="rId433" Type="http://schemas.openxmlformats.org/officeDocument/2006/relationships/hyperlink" Target="http://studentaccommod8.com/" TargetMode="External"/><Relationship Id="rId1063" Type="http://schemas.openxmlformats.org/officeDocument/2006/relationships/hyperlink" Target="https://www.judy.legal/" TargetMode="External"/><Relationship Id="rId2114" Type="http://schemas.openxmlformats.org/officeDocument/2006/relationships/hyperlink" Target="http://adiyeaba.ml/" TargetMode="External"/><Relationship Id="rId7719" Type="http://schemas.openxmlformats.org/officeDocument/2006/relationships/hyperlink" Target="http://www.perk.co.za/" TargetMode="External"/><Relationship Id="rId8090" Type="http://schemas.openxmlformats.org/officeDocument/2006/relationships/hyperlink" Target="https://www.facebook.com/AsaDuruSA/" TargetMode="External"/><Relationship Id="rId4286" Type="http://schemas.openxmlformats.org/officeDocument/2006/relationships/hyperlink" Target="https://www.linkedin.com/company/soko/" TargetMode="External"/><Relationship Id="rId5684" Type="http://schemas.openxmlformats.org/officeDocument/2006/relationships/hyperlink" Target="https://www.facebook.com/pages/AfriAfya/154935267917801" TargetMode="External"/><Relationship Id="rId6735" Type="http://schemas.openxmlformats.org/officeDocument/2006/relationships/hyperlink" Target="http://aimtoget.com/" TargetMode="External"/><Relationship Id="rId500" Type="http://schemas.openxmlformats.org/officeDocument/2006/relationships/hyperlink" Target="https://twitter.com/afrikrea?lang=en" TargetMode="External"/><Relationship Id="rId1130" Type="http://schemas.openxmlformats.org/officeDocument/2006/relationships/hyperlink" Target="https://www.facebook.com/jobjackapp/" TargetMode="External"/><Relationship Id="rId5337" Type="http://schemas.openxmlformats.org/officeDocument/2006/relationships/hyperlink" Target="http://www.tanqeeb.com/" TargetMode="External"/><Relationship Id="rId5751" Type="http://schemas.openxmlformats.org/officeDocument/2006/relationships/hyperlink" Target="https://www.facebook.com/BunifuTechnologies/" TargetMode="External"/><Relationship Id="rId6802" Type="http://schemas.openxmlformats.org/officeDocument/2006/relationships/hyperlink" Target="http://www.linkedin.com/company/techatlast" TargetMode="External"/><Relationship Id="rId1947" Type="http://schemas.openxmlformats.org/officeDocument/2006/relationships/hyperlink" Target="https://www.linkedin.com/company-beta/9257265/" TargetMode="External"/><Relationship Id="rId4353" Type="http://schemas.openxmlformats.org/officeDocument/2006/relationships/hyperlink" Target="https://www.facebook.com/superfluidlabs/" TargetMode="External"/><Relationship Id="rId5404" Type="http://schemas.openxmlformats.org/officeDocument/2006/relationships/hyperlink" Target="https://www.twitter.com/ghanacompares" TargetMode="External"/><Relationship Id="rId8974" Type="http://schemas.openxmlformats.org/officeDocument/2006/relationships/hyperlink" Target="https://developersinvogue.org/" TargetMode="External"/><Relationship Id="rId4006" Type="http://schemas.openxmlformats.org/officeDocument/2006/relationships/hyperlink" Target="http://www.prothem.bi/" TargetMode="External"/><Relationship Id="rId4420" Type="http://schemas.openxmlformats.org/officeDocument/2006/relationships/hyperlink" Target="https://www.linkedin.com/company/swiftaide/" TargetMode="External"/><Relationship Id="rId7576" Type="http://schemas.openxmlformats.org/officeDocument/2006/relationships/hyperlink" Target="https://www.facebook.com/panaceanigeria" TargetMode="External"/><Relationship Id="rId7990" Type="http://schemas.openxmlformats.org/officeDocument/2006/relationships/hyperlink" Target="http://www.facebook.com/supersimplesurvey" TargetMode="External"/><Relationship Id="rId8627" Type="http://schemas.openxmlformats.org/officeDocument/2006/relationships/hyperlink" Target="https://avatarbrands.com/" TargetMode="External"/><Relationship Id="rId290" Type="http://schemas.openxmlformats.org/officeDocument/2006/relationships/hyperlink" Target="https://www.coinafrique.com/" TargetMode="External"/><Relationship Id="rId3022" Type="http://schemas.openxmlformats.org/officeDocument/2006/relationships/hyperlink" Target="https://www.facebook.com/hippocms" TargetMode="External"/><Relationship Id="rId6178" Type="http://schemas.openxmlformats.org/officeDocument/2006/relationships/hyperlink" Target="https://asapinform.com/" TargetMode="External"/><Relationship Id="rId6592" Type="http://schemas.openxmlformats.org/officeDocument/2006/relationships/hyperlink" Target="https://www.facebook.com/sterling-virtual-offices-379456275504177" TargetMode="External"/><Relationship Id="rId7229" Type="http://schemas.openxmlformats.org/officeDocument/2006/relationships/hyperlink" Target="https://www.facebook.com/abulegraphics" TargetMode="External"/><Relationship Id="rId7643" Type="http://schemas.openxmlformats.org/officeDocument/2006/relationships/hyperlink" Target="https://www.linkedin.com/company-beta/11142534/" TargetMode="External"/><Relationship Id="rId5194" Type="http://schemas.openxmlformats.org/officeDocument/2006/relationships/hyperlink" Target="https://twitter.com/expandcart" TargetMode="External"/><Relationship Id="rId6245" Type="http://schemas.openxmlformats.org/officeDocument/2006/relationships/hyperlink" Target="http://www.ghafla.com/" TargetMode="External"/><Relationship Id="rId2788" Type="http://schemas.openxmlformats.org/officeDocument/2006/relationships/hyperlink" Target="http://www.fieldinsight.co/" TargetMode="External"/><Relationship Id="rId3839" Type="http://schemas.openxmlformats.org/officeDocument/2006/relationships/hyperlink" Target="https://www.linkedin.com/company/outsurance/" TargetMode="External"/><Relationship Id="rId7710" Type="http://schemas.openxmlformats.org/officeDocument/2006/relationships/hyperlink" Target="http://www.peachpayments.com/" TargetMode="External"/><Relationship Id="rId2855" Type="http://schemas.openxmlformats.org/officeDocument/2006/relationships/hyperlink" Target="http://twitter.com/GeoPayKG" TargetMode="External"/><Relationship Id="rId3906" Type="http://schemas.openxmlformats.org/officeDocument/2006/relationships/hyperlink" Target="https://www.facebook.com/pesazetukenya/" TargetMode="External"/><Relationship Id="rId5261" Type="http://schemas.openxmlformats.org/officeDocument/2006/relationships/hyperlink" Target="http://www.kijamii.com/" TargetMode="External"/><Relationship Id="rId6312" Type="http://schemas.openxmlformats.org/officeDocument/2006/relationships/hyperlink" Target="https://twitter.com/onadata" TargetMode="External"/><Relationship Id="rId96" Type="http://schemas.openxmlformats.org/officeDocument/2006/relationships/hyperlink" Target="https://www.linkedin.com/company/boomplaymusic/about/" TargetMode="External"/><Relationship Id="rId827" Type="http://schemas.openxmlformats.org/officeDocument/2006/relationships/hyperlink" Target="https://www.linkedin.com/company/enov8solutions/" TargetMode="External"/><Relationship Id="rId1457" Type="http://schemas.openxmlformats.org/officeDocument/2006/relationships/hyperlink" Target="https://www.linkedin.com/company/newdigit/" TargetMode="External"/><Relationship Id="rId1871" Type="http://schemas.openxmlformats.org/officeDocument/2006/relationships/hyperlink" Target="http://www.citytaps.org/" TargetMode="External"/><Relationship Id="rId2508" Type="http://schemas.openxmlformats.org/officeDocument/2006/relationships/hyperlink" Target="https://www.linkedin.com/company/fawry-banking-and-payment-technology-services/about/" TargetMode="External"/><Relationship Id="rId2922" Type="http://schemas.openxmlformats.org/officeDocument/2006/relationships/hyperlink" Target="http://www.gravity.com/" TargetMode="External"/><Relationship Id="rId8484" Type="http://schemas.openxmlformats.org/officeDocument/2006/relationships/hyperlink" Target="https://clockinstant.com/" TargetMode="External"/><Relationship Id="rId1524" Type="http://schemas.openxmlformats.org/officeDocument/2006/relationships/hyperlink" Target="https://www.facebook.com/anamehani/" TargetMode="External"/><Relationship Id="rId7086" Type="http://schemas.openxmlformats.org/officeDocument/2006/relationships/hyperlink" Target="http://www.dientweb.net/" TargetMode="External"/><Relationship Id="rId8137" Type="http://schemas.openxmlformats.org/officeDocument/2006/relationships/hyperlink" Target="https://www.linkedin.com/company-beta/729898/" TargetMode="External"/><Relationship Id="rId8551" Type="http://schemas.openxmlformats.org/officeDocument/2006/relationships/hyperlink" Target="http://www.ionizr.com/" TargetMode="External"/><Relationship Id="rId3696" Type="http://schemas.openxmlformats.org/officeDocument/2006/relationships/hyperlink" Target="https://www.facebook.com/nairaex/" TargetMode="External"/><Relationship Id="rId4747" Type="http://schemas.openxmlformats.org/officeDocument/2006/relationships/hyperlink" Target="https://www.linkedin.com/company/wecashupenglish/" TargetMode="External"/><Relationship Id="rId7153" Type="http://schemas.openxmlformats.org/officeDocument/2006/relationships/hyperlink" Target="http://www.facebook.com/reimnet" TargetMode="External"/><Relationship Id="rId8204" Type="http://schemas.openxmlformats.org/officeDocument/2006/relationships/hyperlink" Target="https://www.linkedin.com/company/6726324?trk=tyah&amp;trkInfo=idx%3A1-1-1%2CtarId%3A1425631167804%2Ctas%3AShift+ONE+" TargetMode="External"/><Relationship Id="rId2298" Type="http://schemas.openxmlformats.org/officeDocument/2006/relationships/hyperlink" Target="https://www.linkedin.com/company/cloudshift-group/about/" TargetMode="External"/><Relationship Id="rId3349" Type="http://schemas.openxmlformats.org/officeDocument/2006/relationships/hyperlink" Target="https://www.linkedin.com/company/schoolap/" TargetMode="External"/><Relationship Id="rId7220" Type="http://schemas.openxmlformats.org/officeDocument/2006/relationships/hyperlink" Target="http://facebook.com/kagodotng" TargetMode="External"/><Relationship Id="rId684" Type="http://schemas.openxmlformats.org/officeDocument/2006/relationships/hyperlink" Target="https://www.facebook.com/rxall.net/" TargetMode="External"/><Relationship Id="rId2365" Type="http://schemas.openxmlformats.org/officeDocument/2006/relationships/hyperlink" Target="https://www.facebook.com/dabchycom/" TargetMode="External"/><Relationship Id="rId3763" Type="http://schemas.openxmlformats.org/officeDocument/2006/relationships/hyperlink" Target="https://twitter.com/oldschool_grp?lang=en" TargetMode="External"/><Relationship Id="rId4814" Type="http://schemas.openxmlformats.org/officeDocument/2006/relationships/hyperlink" Target="http://www.wyzetalk.com/" TargetMode="External"/><Relationship Id="rId337" Type="http://schemas.openxmlformats.org/officeDocument/2006/relationships/hyperlink" Target="https://www.facebook.com/ChipperMoney/" TargetMode="External"/><Relationship Id="rId2018" Type="http://schemas.openxmlformats.org/officeDocument/2006/relationships/hyperlink" Target="https://cassavasmartech.com/" TargetMode="External"/><Relationship Id="rId3416" Type="http://schemas.openxmlformats.org/officeDocument/2006/relationships/hyperlink" Target="https://www.linkedin.com/company/livestock-wealth/" TargetMode="External"/><Relationship Id="rId3830" Type="http://schemas.openxmlformats.org/officeDocument/2006/relationships/hyperlink" Target="https://www.ovex.io/" TargetMode="External"/><Relationship Id="rId6986" Type="http://schemas.openxmlformats.org/officeDocument/2006/relationships/hyperlink" Target="https://www.facebook.com/nugitech" TargetMode="External"/><Relationship Id="rId751" Type="http://schemas.openxmlformats.org/officeDocument/2006/relationships/hyperlink" Target="https://www.linkedin.com/company/talentbasehr/" TargetMode="External"/><Relationship Id="rId1381" Type="http://schemas.openxmlformats.org/officeDocument/2006/relationships/hyperlink" Target="https://allprotech.co/" TargetMode="External"/><Relationship Id="rId2432" Type="http://schemas.openxmlformats.org/officeDocument/2006/relationships/hyperlink" Target="https://www.fintech.cm/" TargetMode="External"/><Relationship Id="rId5588" Type="http://schemas.openxmlformats.org/officeDocument/2006/relationships/hyperlink" Target="https://twitter.com/kingscel1" TargetMode="External"/><Relationship Id="rId6639" Type="http://schemas.openxmlformats.org/officeDocument/2006/relationships/hyperlink" Target="http://www.facebook.com/maliyogames" TargetMode="External"/><Relationship Id="rId404" Type="http://schemas.openxmlformats.org/officeDocument/2006/relationships/hyperlink" Target="https://www.linkedin.com/company/elmenus.com/" TargetMode="External"/><Relationship Id="rId1034" Type="http://schemas.openxmlformats.org/officeDocument/2006/relationships/hyperlink" Target="http://www.nvoicia.com/" TargetMode="External"/><Relationship Id="rId5655" Type="http://schemas.openxmlformats.org/officeDocument/2006/relationships/hyperlink" Target="https://www.facebook.com/airklip" TargetMode="External"/><Relationship Id="rId6706" Type="http://schemas.openxmlformats.org/officeDocument/2006/relationships/hyperlink" Target="http://www.facebook.com/KuluyaGames" TargetMode="External"/><Relationship Id="rId8061" Type="http://schemas.openxmlformats.org/officeDocument/2006/relationships/hyperlink" Target="http://www.isaziconsulting.co.za/" TargetMode="External"/><Relationship Id="rId1101" Type="http://schemas.openxmlformats.org/officeDocument/2006/relationships/hyperlink" Target="https://www.youbabyandi.com/" TargetMode="External"/><Relationship Id="rId4257" Type="http://schemas.openxmlformats.org/officeDocument/2006/relationships/hyperlink" Target="http://www.smartteller.net/" TargetMode="External"/><Relationship Id="rId4671" Type="http://schemas.openxmlformats.org/officeDocument/2006/relationships/hyperlink" Target="https://www.facebook.com/VipimoIO/" TargetMode="External"/><Relationship Id="rId5308" Type="http://schemas.openxmlformats.org/officeDocument/2006/relationships/hyperlink" Target="https://www.linkedin.com/company/shipnbag/" TargetMode="External"/><Relationship Id="rId5722" Type="http://schemas.openxmlformats.org/officeDocument/2006/relationships/hyperlink" Target="https://www.linkedin.com/company/angaza-elimu/" TargetMode="External"/><Relationship Id="rId8878" Type="http://schemas.openxmlformats.org/officeDocument/2006/relationships/hyperlink" Target="https://twitter.com/roknigeria?lang=en" TargetMode="External"/><Relationship Id="rId3273" Type="http://schemas.openxmlformats.org/officeDocument/2006/relationships/hyperlink" Target="http://coders4africa.com/" TargetMode="External"/><Relationship Id="rId4324" Type="http://schemas.openxmlformats.org/officeDocument/2006/relationships/hyperlink" Target="http://www.sunkambe.africa/" TargetMode="External"/><Relationship Id="rId194" Type="http://schemas.openxmlformats.org/officeDocument/2006/relationships/hyperlink" Target="http://gokada.ng/join" TargetMode="External"/><Relationship Id="rId1918" Type="http://schemas.openxmlformats.org/officeDocument/2006/relationships/hyperlink" Target="http://allxs.co.za/" TargetMode="External"/><Relationship Id="rId6496" Type="http://schemas.openxmlformats.org/officeDocument/2006/relationships/hyperlink" Target="https://www.facebook.com/kiakia.co/" TargetMode="External"/><Relationship Id="rId7894" Type="http://schemas.openxmlformats.org/officeDocument/2006/relationships/hyperlink" Target="https://www.linkedin.com/company/fincheck/" TargetMode="External"/><Relationship Id="rId8945" Type="http://schemas.openxmlformats.org/officeDocument/2006/relationships/hyperlink" Target="https://www.gemindustrialsolutions.com/" TargetMode="External"/><Relationship Id="rId261" Type="http://schemas.openxmlformats.org/officeDocument/2006/relationships/hyperlink" Target="https://lynk.co.ke/" TargetMode="External"/><Relationship Id="rId3340" Type="http://schemas.openxmlformats.org/officeDocument/2006/relationships/hyperlink" Target="http://www.kwangukwako.com/" TargetMode="External"/><Relationship Id="rId5098" Type="http://schemas.openxmlformats.org/officeDocument/2006/relationships/hyperlink" Target="https://twitter.com/akelniofficial?lang=en" TargetMode="External"/><Relationship Id="rId6149" Type="http://schemas.openxmlformats.org/officeDocument/2006/relationships/hyperlink" Target="https://eazzylabs.com/" TargetMode="External"/><Relationship Id="rId7547" Type="http://schemas.openxmlformats.org/officeDocument/2006/relationships/hyperlink" Target="https://www.facebook.com/pages/category/Car-Rental/Cablax-Ride-106758090670661/" TargetMode="External"/><Relationship Id="rId7961" Type="http://schemas.openxmlformats.org/officeDocument/2006/relationships/hyperlink" Target="https://www.facebook.com/3X4Genetics/" TargetMode="External"/><Relationship Id="rId6563" Type="http://schemas.openxmlformats.org/officeDocument/2006/relationships/hyperlink" Target="https://twitter.com/DavtonLearn" TargetMode="External"/><Relationship Id="rId7614" Type="http://schemas.openxmlformats.org/officeDocument/2006/relationships/hyperlink" Target="http://schoolphix.com/" TargetMode="External"/><Relationship Id="rId2759" Type="http://schemas.openxmlformats.org/officeDocument/2006/relationships/hyperlink" Target="https://www.linkedin.com/company/farmerline/" TargetMode="External"/><Relationship Id="rId5165" Type="http://schemas.openxmlformats.org/officeDocument/2006/relationships/hyperlink" Target="https://www.facebook.com/al3abmizo" TargetMode="External"/><Relationship Id="rId6216" Type="http://schemas.openxmlformats.org/officeDocument/2006/relationships/hyperlink" Target="https://www.facebook.com/CountrysideDairyKE/" TargetMode="External"/><Relationship Id="rId6630" Type="http://schemas.openxmlformats.org/officeDocument/2006/relationships/hyperlink" Target="http://twitter.com/freemedigital" TargetMode="External"/><Relationship Id="rId1775" Type="http://schemas.openxmlformats.org/officeDocument/2006/relationships/hyperlink" Target="https://www.biscate.co.mz/sobre" TargetMode="External"/><Relationship Id="rId2826" Type="http://schemas.openxmlformats.org/officeDocument/2006/relationships/hyperlink" Target="https://www.facebook.com/infiuss/" TargetMode="External"/><Relationship Id="rId4181" Type="http://schemas.openxmlformats.org/officeDocument/2006/relationships/hyperlink" Target="https://www.linkedin.com/company/securesys" TargetMode="External"/><Relationship Id="rId5232" Type="http://schemas.openxmlformats.org/officeDocument/2006/relationships/hyperlink" Target="https://www.linkedin.com/company/tomatiki" TargetMode="External"/><Relationship Id="rId8388" Type="http://schemas.openxmlformats.org/officeDocument/2006/relationships/hyperlink" Target="https://twitter.com/clickafricasa" TargetMode="External"/><Relationship Id="rId67" Type="http://schemas.openxmlformats.org/officeDocument/2006/relationships/hyperlink" Target="https://irokotv.com/" TargetMode="External"/><Relationship Id="rId1428" Type="http://schemas.openxmlformats.org/officeDocument/2006/relationships/hyperlink" Target="https://www.tender.ng/" TargetMode="External"/><Relationship Id="rId8455" Type="http://schemas.openxmlformats.org/officeDocument/2006/relationships/hyperlink" Target="https://www.facebook.com/iafrikan" TargetMode="External"/><Relationship Id="rId1842" Type="http://schemas.openxmlformats.org/officeDocument/2006/relationships/hyperlink" Target="https://facebook.com/getbusha" TargetMode="External"/><Relationship Id="rId4998" Type="http://schemas.openxmlformats.org/officeDocument/2006/relationships/hyperlink" Target="https://www.linkedin.com/in/dimensions-real-estate-54038016b/" TargetMode="External"/><Relationship Id="rId7057" Type="http://schemas.openxmlformats.org/officeDocument/2006/relationships/hyperlink" Target="https://havene.io/" TargetMode="External"/><Relationship Id="rId8108" Type="http://schemas.openxmlformats.org/officeDocument/2006/relationships/hyperlink" Target="https://twitter.com/paixio" TargetMode="External"/><Relationship Id="rId6073" Type="http://schemas.openxmlformats.org/officeDocument/2006/relationships/hyperlink" Target="https://www.facebook.com/bhubafrica/" TargetMode="External"/><Relationship Id="rId7124" Type="http://schemas.openxmlformats.org/officeDocument/2006/relationships/hyperlink" Target="https://raoatech.com/" TargetMode="External"/><Relationship Id="rId7471" Type="http://schemas.openxmlformats.org/officeDocument/2006/relationships/hyperlink" Target="https://www.facebook.com/ritan360" TargetMode="External"/><Relationship Id="rId8522" Type="http://schemas.openxmlformats.org/officeDocument/2006/relationships/hyperlink" Target="https://twitter.com/do_academy" TargetMode="External"/><Relationship Id="rId3667" Type="http://schemas.openxmlformats.org/officeDocument/2006/relationships/hyperlink" Target="https://www.getrunner.io/" TargetMode="External"/><Relationship Id="rId4718" Type="http://schemas.openxmlformats.org/officeDocument/2006/relationships/hyperlink" Target="https://twitter.com/waracake" TargetMode="External"/><Relationship Id="rId588" Type="http://schemas.openxmlformats.org/officeDocument/2006/relationships/hyperlink" Target="https://twitter.com/onefico?" TargetMode="External"/><Relationship Id="rId2269" Type="http://schemas.openxmlformats.org/officeDocument/2006/relationships/hyperlink" Target="https://twitter.com/congobiznetwork" TargetMode="External"/><Relationship Id="rId2683" Type="http://schemas.openxmlformats.org/officeDocument/2006/relationships/hyperlink" Target="https://www.linkedin.com/company/grassroots-bima" TargetMode="External"/><Relationship Id="rId3734" Type="http://schemas.openxmlformats.org/officeDocument/2006/relationships/hyperlink" Target="https://www.linkedin.com/company/numida-technologies/" TargetMode="External"/><Relationship Id="rId6140" Type="http://schemas.openxmlformats.org/officeDocument/2006/relationships/hyperlink" Target="https://healthyfoodsonly.com/" TargetMode="External"/><Relationship Id="rId655" Type="http://schemas.openxmlformats.org/officeDocument/2006/relationships/hyperlink" Target="https://twitter.com/@DeliveryKwik" TargetMode="External"/><Relationship Id="rId1285" Type="http://schemas.openxmlformats.org/officeDocument/2006/relationships/hyperlink" Target="https://www.facebook.com/elzatona/" TargetMode="External"/><Relationship Id="rId2336" Type="http://schemas.openxmlformats.org/officeDocument/2006/relationships/hyperlink" Target="https://twitter.com/cropcrowd" TargetMode="External"/><Relationship Id="rId2750" Type="http://schemas.openxmlformats.org/officeDocument/2006/relationships/hyperlink" Target="https://farmdrive.co.ke/" TargetMode="External"/><Relationship Id="rId3801" Type="http://schemas.openxmlformats.org/officeDocument/2006/relationships/hyperlink" Target="https://twitter.com/optimetriks" TargetMode="External"/><Relationship Id="rId6957" Type="http://schemas.openxmlformats.org/officeDocument/2006/relationships/hyperlink" Target="https://www.toursom.com/" TargetMode="External"/><Relationship Id="rId308" Type="http://schemas.openxmlformats.org/officeDocument/2006/relationships/hyperlink" Target="https://www.linkedin.com/company/the-sun-exchange/" TargetMode="External"/><Relationship Id="rId722" Type="http://schemas.openxmlformats.org/officeDocument/2006/relationships/hyperlink" Target="https://taskty.com/?lang=en" TargetMode="External"/><Relationship Id="rId1352" Type="http://schemas.openxmlformats.org/officeDocument/2006/relationships/hyperlink" Target="https://twitter.com/group_ci" TargetMode="External"/><Relationship Id="rId2403" Type="http://schemas.openxmlformats.org/officeDocument/2006/relationships/hyperlink" Target="https://curacel.co/" TargetMode="External"/><Relationship Id="rId5559" Type="http://schemas.openxmlformats.org/officeDocument/2006/relationships/hyperlink" Target="https://www.bookadoc.online/" TargetMode="External"/><Relationship Id="rId9016" Type="http://schemas.openxmlformats.org/officeDocument/2006/relationships/hyperlink" Target="https://twitter.com/lojaanor" TargetMode="External"/><Relationship Id="rId1005" Type="http://schemas.openxmlformats.org/officeDocument/2006/relationships/hyperlink" Target="https://twitter.com/paykind?lang=en" TargetMode="External"/><Relationship Id="rId4575" Type="http://schemas.openxmlformats.org/officeDocument/2006/relationships/hyperlink" Target="https://www.facebook.com/ujuzikilimo/" TargetMode="External"/><Relationship Id="rId5973" Type="http://schemas.openxmlformats.org/officeDocument/2006/relationships/hyperlink" Target="http://twitter.com/kenyaplex" TargetMode="External"/><Relationship Id="rId8032" Type="http://schemas.openxmlformats.org/officeDocument/2006/relationships/hyperlink" Target="http://airmanaged.co.za/" TargetMode="External"/><Relationship Id="rId3177" Type="http://schemas.openxmlformats.org/officeDocument/2006/relationships/hyperlink" Target="https://twitter.com/investivgroup" TargetMode="External"/><Relationship Id="rId4228" Type="http://schemas.openxmlformats.org/officeDocument/2006/relationships/hyperlink" Target="https://twitter.com/Simply_co_za" TargetMode="External"/><Relationship Id="rId5626" Type="http://schemas.openxmlformats.org/officeDocument/2006/relationships/hyperlink" Target="https://twitter.com/goodhopeincorp?lang=en" TargetMode="External"/><Relationship Id="rId3591" Type="http://schemas.openxmlformats.org/officeDocument/2006/relationships/hyperlink" Target="http://twitter.com/modisar" TargetMode="External"/><Relationship Id="rId4642" Type="http://schemas.openxmlformats.org/officeDocument/2006/relationships/hyperlink" Target="https://twitter.com/vendexNo1" TargetMode="External"/><Relationship Id="rId7798" Type="http://schemas.openxmlformats.org/officeDocument/2006/relationships/hyperlink" Target="https://www.linkedin.com/company/brownie-points" TargetMode="External"/><Relationship Id="rId8849" Type="http://schemas.openxmlformats.org/officeDocument/2006/relationships/hyperlink" Target="https://www.facebook.com/carechamp/" TargetMode="External"/><Relationship Id="rId2193" Type="http://schemas.openxmlformats.org/officeDocument/2006/relationships/hyperlink" Target="https://twitter.com/AtikusInv" TargetMode="External"/><Relationship Id="rId3244" Type="http://schemas.openxmlformats.org/officeDocument/2006/relationships/hyperlink" Target="https://www.linkedin.com/company/kenai" TargetMode="External"/><Relationship Id="rId7865" Type="http://schemas.openxmlformats.org/officeDocument/2006/relationships/hyperlink" Target="https://www.linkedin.com/company/digital-twin-pty-ltd/" TargetMode="External"/><Relationship Id="rId8916" Type="http://schemas.openxmlformats.org/officeDocument/2006/relationships/hyperlink" Target="https://www.facebook.com/umbamobile" TargetMode="External"/><Relationship Id="rId165" Type="http://schemas.openxmlformats.org/officeDocument/2006/relationships/hyperlink" Target="https://www.linkedin.com/company/max-on-demand" TargetMode="External"/><Relationship Id="rId2260" Type="http://schemas.openxmlformats.org/officeDocument/2006/relationships/hyperlink" Target="https://www.facebook.com/ezeemoneyltd/" TargetMode="External"/><Relationship Id="rId3311" Type="http://schemas.openxmlformats.org/officeDocument/2006/relationships/hyperlink" Target="https://twitter.com/MediaworldSA?ref_src=twsrc%5Egoogle%7Ctwcamp%5Eserp%7Ctwgr%5Eauthor" TargetMode="External"/><Relationship Id="rId6467" Type="http://schemas.openxmlformats.org/officeDocument/2006/relationships/hyperlink" Target="https://zurihq.com/" TargetMode="External"/><Relationship Id="rId6881" Type="http://schemas.openxmlformats.org/officeDocument/2006/relationships/hyperlink" Target="https://www.linkedin.com/company/iqube-labs/about/" TargetMode="External"/><Relationship Id="rId7518" Type="http://schemas.openxmlformats.org/officeDocument/2006/relationships/hyperlink" Target="http://themedia360.com/" TargetMode="External"/><Relationship Id="rId7932" Type="http://schemas.openxmlformats.org/officeDocument/2006/relationships/hyperlink" Target="http://www.linkedin.com/company/snapbill" TargetMode="External"/><Relationship Id="rId232" Type="http://schemas.openxmlformats.org/officeDocument/2006/relationships/hyperlink" Target="https://twitter.com/Aerobotics_SA" TargetMode="External"/><Relationship Id="rId5069" Type="http://schemas.openxmlformats.org/officeDocument/2006/relationships/hyperlink" Target="http://www.nilecode.com/" TargetMode="External"/><Relationship Id="rId5483" Type="http://schemas.openxmlformats.org/officeDocument/2006/relationships/hyperlink" Target="https://www.facebook.com/QualiTrace/" TargetMode="External"/><Relationship Id="rId6534" Type="http://schemas.openxmlformats.org/officeDocument/2006/relationships/hyperlink" Target="http://twitter.com/ideacentric" TargetMode="External"/><Relationship Id="rId1679" Type="http://schemas.openxmlformats.org/officeDocument/2006/relationships/hyperlink" Target="https://asilimia.co.ke/about.php" TargetMode="External"/><Relationship Id="rId4085" Type="http://schemas.openxmlformats.org/officeDocument/2006/relationships/hyperlink" Target="https://www.facebook.com/pg/RetailCapital/" TargetMode="External"/><Relationship Id="rId5136" Type="http://schemas.openxmlformats.org/officeDocument/2006/relationships/hyperlink" Target="https://www.otmost.com/" TargetMode="External"/><Relationship Id="rId4152" Type="http://schemas.openxmlformats.org/officeDocument/2006/relationships/hyperlink" Target="https://www.linkedin.com/company/savanna-circuit-tech/about/" TargetMode="External"/><Relationship Id="rId5203" Type="http://schemas.openxmlformats.org/officeDocument/2006/relationships/hyperlink" Target="https://www.facebook.com/unpluggedweb" TargetMode="External"/><Relationship Id="rId5550" Type="http://schemas.openxmlformats.org/officeDocument/2006/relationships/hyperlink" Target="https://www.facebook.com/codetraingh" TargetMode="External"/><Relationship Id="rId6601" Type="http://schemas.openxmlformats.org/officeDocument/2006/relationships/hyperlink" Target="https://twitter.com/chekinigeria" TargetMode="External"/><Relationship Id="rId8359" Type="http://schemas.openxmlformats.org/officeDocument/2006/relationships/hyperlink" Target="https://www.shandapa.com/" TargetMode="External"/><Relationship Id="rId1746" Type="http://schemas.openxmlformats.org/officeDocument/2006/relationships/hyperlink" Target="https://www.twitter.com/paysapke/" TargetMode="External"/><Relationship Id="rId8773" Type="http://schemas.openxmlformats.org/officeDocument/2006/relationships/hyperlink" Target="https://www.facebook.com/College.SA.01" TargetMode="External"/><Relationship Id="rId38" Type="http://schemas.openxmlformats.org/officeDocument/2006/relationships/hyperlink" Target="https://twitter.com/cellulant?lang=en" TargetMode="External"/><Relationship Id="rId1813" Type="http://schemas.openxmlformats.org/officeDocument/2006/relationships/hyperlink" Target="https://www.linkedin.com/company/asusu/about/" TargetMode="External"/><Relationship Id="rId4969" Type="http://schemas.openxmlformats.org/officeDocument/2006/relationships/hyperlink" Target="https://www.twitter.com/elmasna3" TargetMode="External"/><Relationship Id="rId7375" Type="http://schemas.openxmlformats.org/officeDocument/2006/relationships/hyperlink" Target="https://www.facebook.com/regalnigeria" TargetMode="External"/><Relationship Id="rId8426" Type="http://schemas.openxmlformats.org/officeDocument/2006/relationships/hyperlink" Target="https://www.twitter.com/3d_forms" TargetMode="External"/><Relationship Id="rId8840" Type="http://schemas.openxmlformats.org/officeDocument/2006/relationships/hyperlink" Target="https://twitter.com/alllifeliving?lang=en" TargetMode="External"/><Relationship Id="rId3985" Type="http://schemas.openxmlformats.org/officeDocument/2006/relationships/hyperlink" Target="http://www.pro-it.co.za/" TargetMode="External"/><Relationship Id="rId6391" Type="http://schemas.openxmlformats.org/officeDocument/2006/relationships/hyperlink" Target="http://twitter.com/totohealth" TargetMode="External"/><Relationship Id="rId7028" Type="http://schemas.openxmlformats.org/officeDocument/2006/relationships/hyperlink" Target="https://www.linkedin.com/company/procrea8-technology-solution/" TargetMode="External"/><Relationship Id="rId7442" Type="http://schemas.openxmlformats.org/officeDocument/2006/relationships/hyperlink" Target="https://www.linkedin.com/company/wifix.ng" TargetMode="External"/><Relationship Id="rId2587" Type="http://schemas.openxmlformats.org/officeDocument/2006/relationships/hyperlink" Target="https://twitter.com/emprego" TargetMode="External"/><Relationship Id="rId3638" Type="http://schemas.openxmlformats.org/officeDocument/2006/relationships/hyperlink" Target="https://www.linkedin.com/company/mpedigree/" TargetMode="External"/><Relationship Id="rId6044" Type="http://schemas.openxmlformats.org/officeDocument/2006/relationships/hyperlink" Target="http://muthurwa.com/" TargetMode="External"/><Relationship Id="rId559" Type="http://schemas.openxmlformats.org/officeDocument/2006/relationships/hyperlink" Target="https://www.facebook.com/TastemakersAfrica/" TargetMode="External"/><Relationship Id="rId1189" Type="http://schemas.openxmlformats.org/officeDocument/2006/relationships/hyperlink" Target="http://e-limu.org/" TargetMode="External"/><Relationship Id="rId5060" Type="http://schemas.openxmlformats.org/officeDocument/2006/relationships/hyperlink" Target="https://business.facebook.com/igrowsolutions/?business_id=1086551248118938" TargetMode="External"/><Relationship Id="rId6111" Type="http://schemas.openxmlformats.org/officeDocument/2006/relationships/hyperlink" Target="https://www.facebook.com/myrideafrica" TargetMode="External"/><Relationship Id="rId626" Type="http://schemas.openxmlformats.org/officeDocument/2006/relationships/hyperlink" Target="https://www.linkedin.com/company/smartblade-pty-ltd/" TargetMode="External"/><Relationship Id="rId973" Type="http://schemas.openxmlformats.org/officeDocument/2006/relationships/hyperlink" Target="https://www.linkedin.com/company/afrostream" TargetMode="External"/><Relationship Id="rId1256" Type="http://schemas.openxmlformats.org/officeDocument/2006/relationships/hyperlink" Target="https://twitter.com/iSaghah" TargetMode="External"/><Relationship Id="rId2307" Type="http://schemas.openxmlformats.org/officeDocument/2006/relationships/hyperlink" Target="https://www.facebook.com/Cote-dIvoire-Drone-1521357601526099/" TargetMode="External"/><Relationship Id="rId2654" Type="http://schemas.openxmlformats.org/officeDocument/2006/relationships/hyperlink" Target="https://www.linkedin.com/company/enezaeducation/" TargetMode="External"/><Relationship Id="rId3705" Type="http://schemas.openxmlformats.org/officeDocument/2006/relationships/hyperlink" Target="https://www.next.co.uk/" TargetMode="External"/><Relationship Id="rId8283" Type="http://schemas.openxmlformats.org/officeDocument/2006/relationships/hyperlink" Target="https://www.linkedin.com/company/lepsta/" TargetMode="External"/><Relationship Id="rId1670" Type="http://schemas.openxmlformats.org/officeDocument/2006/relationships/hyperlink" Target="https://www.linkedin.com/company/markit-opportunity/" TargetMode="External"/><Relationship Id="rId2721" Type="http://schemas.openxmlformats.org/officeDocument/2006/relationships/hyperlink" Target="https://fauna.com/" TargetMode="External"/><Relationship Id="rId5877" Type="http://schemas.openxmlformats.org/officeDocument/2006/relationships/hyperlink" Target="http://twitter.com/GetaShopa" TargetMode="External"/><Relationship Id="rId6928" Type="http://schemas.openxmlformats.org/officeDocument/2006/relationships/hyperlink" Target="http://gecacademy.org/" TargetMode="External"/><Relationship Id="rId1323" Type="http://schemas.openxmlformats.org/officeDocument/2006/relationships/hyperlink" Target="https://adigitalboom.com/" TargetMode="External"/><Relationship Id="rId4479" Type="http://schemas.openxmlformats.org/officeDocument/2006/relationships/hyperlink" Target="https://www.facebook.com/timbuktutravel/" TargetMode="External"/><Relationship Id="rId4893" Type="http://schemas.openxmlformats.org/officeDocument/2006/relationships/hyperlink" Target="https://www.facebook.com/illuminumgreenhouses/" TargetMode="External"/><Relationship Id="rId5944" Type="http://schemas.openxmlformats.org/officeDocument/2006/relationships/hyperlink" Target="http://juhudikilimo.com/" TargetMode="External"/><Relationship Id="rId8350" Type="http://schemas.openxmlformats.org/officeDocument/2006/relationships/hyperlink" Target="https://twitter.com/SAFCOIN1" TargetMode="External"/><Relationship Id="rId3495" Type="http://schemas.openxmlformats.org/officeDocument/2006/relationships/hyperlink" Target="https://www.facebook.com/marksrate/" TargetMode="External"/><Relationship Id="rId4546" Type="http://schemas.openxmlformats.org/officeDocument/2006/relationships/hyperlink" Target="https://www.linkedin.com/company/tripafrique/" TargetMode="External"/><Relationship Id="rId4960" Type="http://schemas.openxmlformats.org/officeDocument/2006/relationships/hyperlink" Target="https://www.facebook.com/road9media" TargetMode="External"/><Relationship Id="rId8003" Type="http://schemas.openxmlformats.org/officeDocument/2006/relationships/hyperlink" Target="http://www.shoppingfeeder.com/" TargetMode="External"/><Relationship Id="rId2097" Type="http://schemas.openxmlformats.org/officeDocument/2006/relationships/hyperlink" Target="https://twitter.com/bitmari_" TargetMode="External"/><Relationship Id="rId3148" Type="http://schemas.openxmlformats.org/officeDocument/2006/relationships/hyperlink" Target="http://www.facebook.com/ipsy" TargetMode="External"/><Relationship Id="rId3562" Type="http://schemas.openxmlformats.org/officeDocument/2006/relationships/hyperlink" Target="https://twitter.com/nefridsafrica" TargetMode="External"/><Relationship Id="rId4613" Type="http://schemas.openxmlformats.org/officeDocument/2006/relationships/hyperlink" Target="https://twitter.com/umbrelladata" TargetMode="External"/><Relationship Id="rId7769" Type="http://schemas.openxmlformats.org/officeDocument/2006/relationships/hyperlink" Target="https://www.linkedin.com/company/ryonic-industries" TargetMode="External"/><Relationship Id="rId483" Type="http://schemas.openxmlformats.org/officeDocument/2006/relationships/hyperlink" Target="https://www.linkedin.com/company/coindirect-com" TargetMode="External"/><Relationship Id="rId2164" Type="http://schemas.openxmlformats.org/officeDocument/2006/relationships/hyperlink" Target="https://www.linkedin.com/company/alethiom/" TargetMode="External"/><Relationship Id="rId3215" Type="http://schemas.openxmlformats.org/officeDocument/2006/relationships/hyperlink" Target="http://www.jwebi.com/" TargetMode="External"/><Relationship Id="rId6785" Type="http://schemas.openxmlformats.org/officeDocument/2006/relationships/hyperlink" Target="http://www.heels.com.ng/" TargetMode="External"/><Relationship Id="rId136" Type="http://schemas.openxmlformats.org/officeDocument/2006/relationships/hyperlink" Target="https://www.linkedin.com/company/arnergy/about/" TargetMode="External"/><Relationship Id="rId550" Type="http://schemas.openxmlformats.org/officeDocument/2006/relationships/hyperlink" Target="https://twitter.com/snapnsaveSA" TargetMode="External"/><Relationship Id="rId1180" Type="http://schemas.openxmlformats.org/officeDocument/2006/relationships/hyperlink" Target="https://www.facebook.com/ogavenueng" TargetMode="External"/><Relationship Id="rId2231" Type="http://schemas.openxmlformats.org/officeDocument/2006/relationships/hyperlink" Target="https://www.linkedin.com/company/ennota-com" TargetMode="External"/><Relationship Id="rId5387" Type="http://schemas.openxmlformats.org/officeDocument/2006/relationships/hyperlink" Target="http://facebook.com/jimahtech" TargetMode="External"/><Relationship Id="rId6438" Type="http://schemas.openxmlformats.org/officeDocument/2006/relationships/hyperlink" Target="https://twitter.com/safiriexpress?lang=en" TargetMode="External"/><Relationship Id="rId7836" Type="http://schemas.openxmlformats.org/officeDocument/2006/relationships/hyperlink" Target="http://www.facebook.com/Superbalist" TargetMode="External"/><Relationship Id="rId203" Type="http://schemas.openxmlformats.org/officeDocument/2006/relationships/hyperlink" Target="https://www.linkedin.com/company/kudi.ai" TargetMode="External"/><Relationship Id="rId6852" Type="http://schemas.openxmlformats.org/officeDocument/2006/relationships/hyperlink" Target="https://middleman.com.ng/" TargetMode="External"/><Relationship Id="rId7903" Type="http://schemas.openxmlformats.org/officeDocument/2006/relationships/hyperlink" Target="https://snapwidget.com/" TargetMode="External"/><Relationship Id="rId1997" Type="http://schemas.openxmlformats.org/officeDocument/2006/relationships/hyperlink" Target="https://www.linkedin.com/company/ecoslips" TargetMode="External"/><Relationship Id="rId4056" Type="http://schemas.openxmlformats.org/officeDocument/2006/relationships/hyperlink" Target="https://www.facebook.com/Rendezvous-897712613708670/" TargetMode="External"/><Relationship Id="rId5454" Type="http://schemas.openxmlformats.org/officeDocument/2006/relationships/hyperlink" Target="http://ahonya.com/" TargetMode="External"/><Relationship Id="rId6505" Type="http://schemas.openxmlformats.org/officeDocument/2006/relationships/hyperlink" Target="https://www.twitter.com/zowasel" TargetMode="External"/><Relationship Id="rId4470" Type="http://schemas.openxmlformats.org/officeDocument/2006/relationships/hyperlink" Target="https://www.tetchsystems.co.ke/" TargetMode="External"/><Relationship Id="rId5107" Type="http://schemas.openxmlformats.org/officeDocument/2006/relationships/hyperlink" Target="https://www.facebook.com/botmeinc/" TargetMode="External"/><Relationship Id="rId5521" Type="http://schemas.openxmlformats.org/officeDocument/2006/relationships/hyperlink" Target="https://apprisemusic.com/" TargetMode="External"/><Relationship Id="rId8677" Type="http://schemas.openxmlformats.org/officeDocument/2006/relationships/hyperlink" Target="https://twitter.com/Servio_Services" TargetMode="External"/><Relationship Id="rId1717" Type="http://schemas.openxmlformats.org/officeDocument/2006/relationships/hyperlink" Target="https://www.facebook.com/chamapesa" TargetMode="External"/><Relationship Id="rId3072" Type="http://schemas.openxmlformats.org/officeDocument/2006/relationships/hyperlink" Target="http://ict.io/" TargetMode="External"/><Relationship Id="rId4123" Type="http://schemas.openxmlformats.org/officeDocument/2006/relationships/hyperlink" Target="https://www.linkedin.com/company/smart-medical-services/" TargetMode="External"/><Relationship Id="rId7279" Type="http://schemas.openxmlformats.org/officeDocument/2006/relationships/hyperlink" Target="https://twitter.com/theshawsec" TargetMode="External"/><Relationship Id="rId7693" Type="http://schemas.openxmlformats.org/officeDocument/2006/relationships/hyperlink" Target="http://twitter.com/MyVoiceMap" TargetMode="External"/><Relationship Id="rId8744" Type="http://schemas.openxmlformats.org/officeDocument/2006/relationships/hyperlink" Target="http://www.paatsoilclinic.com/" TargetMode="External"/><Relationship Id="rId3889" Type="http://schemas.openxmlformats.org/officeDocument/2006/relationships/hyperlink" Target="http://www.paynow.com.br/" TargetMode="External"/><Relationship Id="rId6295" Type="http://schemas.openxmlformats.org/officeDocument/2006/relationships/hyperlink" Target="https://twitter.com/Niftecs1" TargetMode="External"/><Relationship Id="rId7346" Type="http://schemas.openxmlformats.org/officeDocument/2006/relationships/hyperlink" Target="http://storefoundry.com/" TargetMode="External"/><Relationship Id="rId6362" Type="http://schemas.openxmlformats.org/officeDocument/2006/relationships/hyperlink" Target="https://www.linkedin.com/company/superfluid-labs" TargetMode="External"/><Relationship Id="rId7413" Type="http://schemas.openxmlformats.org/officeDocument/2006/relationships/hyperlink" Target="https://www.twitter.com/lawstrive" TargetMode="External"/><Relationship Id="rId7760" Type="http://schemas.openxmlformats.org/officeDocument/2006/relationships/hyperlink" Target="http://www.riot.network/" TargetMode="External"/><Relationship Id="rId8811" Type="http://schemas.openxmlformats.org/officeDocument/2006/relationships/hyperlink" Target="https://www.kriterion.ai/" TargetMode="External"/><Relationship Id="rId3956" Type="http://schemas.openxmlformats.org/officeDocument/2006/relationships/hyperlink" Target="https://twitter.com/mypodozi" TargetMode="External"/><Relationship Id="rId6015" Type="http://schemas.openxmlformats.org/officeDocument/2006/relationships/hyperlink" Target="https://www.linkedin.com/company/mara-ison-technologies/about/" TargetMode="External"/><Relationship Id="rId877" Type="http://schemas.openxmlformats.org/officeDocument/2006/relationships/hyperlink" Target="https://waslabrowser.com/" TargetMode="External"/><Relationship Id="rId2558" Type="http://schemas.openxmlformats.org/officeDocument/2006/relationships/hyperlink" Target="https://www.eastpesa.com/" TargetMode="External"/><Relationship Id="rId2972" Type="http://schemas.openxmlformats.org/officeDocument/2006/relationships/hyperlink" Target="http://www.facebook.com/greenlightplanet" TargetMode="External"/><Relationship Id="rId3609" Type="http://schemas.openxmlformats.org/officeDocument/2006/relationships/hyperlink" Target="http://www.monartisan.ci/" TargetMode="External"/><Relationship Id="rId8187" Type="http://schemas.openxmlformats.org/officeDocument/2006/relationships/hyperlink" Target="http://www.proximityid.co.za/" TargetMode="External"/><Relationship Id="rId944" Type="http://schemas.openxmlformats.org/officeDocument/2006/relationships/hyperlink" Target="https://www.facebook.com/seamlesshrlimited" TargetMode="External"/><Relationship Id="rId1574" Type="http://schemas.openxmlformats.org/officeDocument/2006/relationships/hyperlink" Target="https://www.linkedin.com/company/aeroshutter/about/" TargetMode="External"/><Relationship Id="rId2625" Type="http://schemas.openxmlformats.org/officeDocument/2006/relationships/hyperlink" Target="https://www.linkedin.com/company-beta/5302017/" TargetMode="External"/><Relationship Id="rId5031" Type="http://schemas.openxmlformats.org/officeDocument/2006/relationships/hyperlink" Target="https://www.twitter.com/recyclobekia" TargetMode="External"/><Relationship Id="rId1227" Type="http://schemas.openxmlformats.org/officeDocument/2006/relationships/hyperlink" Target="http://www.vollar.org/" TargetMode="External"/><Relationship Id="rId1641" Type="http://schemas.openxmlformats.org/officeDocument/2006/relationships/hyperlink" Target="https://www.linkedin.com/company/abacus-kenya/" TargetMode="External"/><Relationship Id="rId4797" Type="http://schemas.openxmlformats.org/officeDocument/2006/relationships/hyperlink" Target="https://twitter.com/wipowireless" TargetMode="External"/><Relationship Id="rId5848" Type="http://schemas.openxmlformats.org/officeDocument/2006/relationships/hyperlink" Target="https://www.facebook.com/goodlifekenya/" TargetMode="External"/><Relationship Id="rId8254" Type="http://schemas.openxmlformats.org/officeDocument/2006/relationships/hyperlink" Target="https://www.isiduli.africa/" TargetMode="External"/><Relationship Id="rId3399" Type="http://schemas.openxmlformats.org/officeDocument/2006/relationships/hyperlink" Target="https://www.facebook.com/lipaplus/" TargetMode="External"/><Relationship Id="rId4864" Type="http://schemas.openxmlformats.org/officeDocument/2006/relationships/hyperlink" Target="https://twitter.com/youi_insurance" TargetMode="External"/><Relationship Id="rId7270" Type="http://schemas.openxmlformats.org/officeDocument/2006/relationships/hyperlink" Target="https://www.myweb.ng/" TargetMode="External"/><Relationship Id="rId8321" Type="http://schemas.openxmlformats.org/officeDocument/2006/relationships/hyperlink" Target="https://twitter.com/tour2point0" TargetMode="External"/><Relationship Id="rId3466" Type="http://schemas.openxmlformats.org/officeDocument/2006/relationships/hyperlink" Target="https://twitter.com/mPaperApp" TargetMode="External"/><Relationship Id="rId4517" Type="http://schemas.openxmlformats.org/officeDocument/2006/relationships/hyperlink" Target="http://www.linkedin.com/company/toto-health" TargetMode="External"/><Relationship Id="rId5915" Type="http://schemas.openxmlformats.org/officeDocument/2006/relationships/hyperlink" Target="https://www.irentlist.com/" TargetMode="External"/><Relationship Id="rId387" Type="http://schemas.openxmlformats.org/officeDocument/2006/relationships/hyperlink" Target="https://www.linkedin.com/company/buzzkito-network/" TargetMode="External"/><Relationship Id="rId2068" Type="http://schemas.openxmlformats.org/officeDocument/2006/relationships/hyperlink" Target="https://twitter.com/cinnamonclubs" TargetMode="External"/><Relationship Id="rId3119" Type="http://schemas.openxmlformats.org/officeDocument/2006/relationships/hyperlink" Target="http://www.imri.co.za/" TargetMode="External"/><Relationship Id="rId3880" Type="http://schemas.openxmlformats.org/officeDocument/2006/relationships/hyperlink" Target="http://www.payservafrica.com/zimbabwe/electronic-payments/about-paynet" TargetMode="External"/><Relationship Id="rId4931" Type="http://schemas.openxmlformats.org/officeDocument/2006/relationships/hyperlink" Target="https://www.linkedin.com/company/oggeh/" TargetMode="External"/><Relationship Id="rId1084" Type="http://schemas.openxmlformats.org/officeDocument/2006/relationships/hyperlink" Target="https://www.facebook.com/myfoodnessBW/" TargetMode="External"/><Relationship Id="rId2482" Type="http://schemas.openxmlformats.org/officeDocument/2006/relationships/hyperlink" Target="https://twitter.com/firstaccess" TargetMode="External"/><Relationship Id="rId3533" Type="http://schemas.openxmlformats.org/officeDocument/2006/relationships/hyperlink" Target="https://twitter.com/mawingunetworks" TargetMode="External"/><Relationship Id="rId6689" Type="http://schemas.openxmlformats.org/officeDocument/2006/relationships/hyperlink" Target="https://www.linkedin.com/company/premium-times-nigeria" TargetMode="External"/><Relationship Id="rId107" Type="http://schemas.openxmlformats.org/officeDocument/2006/relationships/hyperlink" Target="https://www.mines.io/" TargetMode="External"/><Relationship Id="rId454" Type="http://schemas.openxmlformats.org/officeDocument/2006/relationships/hyperlink" Target="https://www.facebook.com/omgdigitalinc/" TargetMode="External"/><Relationship Id="rId2135" Type="http://schemas.openxmlformats.org/officeDocument/2006/relationships/hyperlink" Target="https://www.linkedin.com/company/blue-wave-media-inc-/about/" TargetMode="External"/><Relationship Id="rId3600" Type="http://schemas.openxmlformats.org/officeDocument/2006/relationships/hyperlink" Target="https://twitter.com/mobiusmotors" TargetMode="External"/><Relationship Id="rId6756" Type="http://schemas.openxmlformats.org/officeDocument/2006/relationships/hyperlink" Target="https://www.linkedin.com/company/time&amp;ink/" TargetMode="External"/><Relationship Id="rId7807" Type="http://schemas.openxmlformats.org/officeDocument/2006/relationships/hyperlink" Target="http://www.xandgo.com/" TargetMode="External"/><Relationship Id="rId521" Type="http://schemas.openxmlformats.org/officeDocument/2006/relationships/hyperlink" Target="https://www.facebook.com/LaReinaexchange" TargetMode="External"/><Relationship Id="rId1151" Type="http://schemas.openxmlformats.org/officeDocument/2006/relationships/hyperlink" Target="https://www.linkedin.com/in/trotro-tractor-760819148/" TargetMode="External"/><Relationship Id="rId2202" Type="http://schemas.openxmlformats.org/officeDocument/2006/relationships/hyperlink" Target="https://www.linkedin.com/company/biophytobenin/" TargetMode="External"/><Relationship Id="rId5358" Type="http://schemas.openxmlformats.org/officeDocument/2006/relationships/hyperlink" Target="https://www.linkedin.com/company/bezomoney/about/" TargetMode="External"/><Relationship Id="rId5772" Type="http://schemas.openxmlformats.org/officeDocument/2006/relationships/hyperlink" Target="https://www.linkedin.com/company/closet49" TargetMode="External"/><Relationship Id="rId6409" Type="http://schemas.openxmlformats.org/officeDocument/2006/relationships/hyperlink" Target="https://twitter.com/wandaorganicltd" TargetMode="External"/><Relationship Id="rId6823" Type="http://schemas.openxmlformats.org/officeDocument/2006/relationships/hyperlink" Target="http://www.facebook.com/geniigames" TargetMode="External"/><Relationship Id="rId1968" Type="http://schemas.openxmlformats.org/officeDocument/2006/relationships/hyperlink" Target="https://twitter.com/bridgebooksjozi" TargetMode="External"/><Relationship Id="rId4374" Type="http://schemas.openxmlformats.org/officeDocument/2006/relationships/hyperlink" Target="https://www.linkedin.com/company/sudpay/" TargetMode="External"/><Relationship Id="rId5425" Type="http://schemas.openxmlformats.org/officeDocument/2006/relationships/hyperlink" Target="https://www.linkedin.com/company/13039623" TargetMode="External"/><Relationship Id="rId8995" Type="http://schemas.openxmlformats.org/officeDocument/2006/relationships/hyperlink" Target="https://www.facebook.com/TwekobeOfficial/" TargetMode="External"/><Relationship Id="rId3390" Type="http://schemas.openxmlformats.org/officeDocument/2006/relationships/hyperlink" Target="https://twitter.com/LelapaFund" TargetMode="External"/><Relationship Id="rId4027" Type="http://schemas.openxmlformats.org/officeDocument/2006/relationships/hyperlink" Target="https://twitter.com/quanode" TargetMode="External"/><Relationship Id="rId4441" Type="http://schemas.openxmlformats.org/officeDocument/2006/relationships/hyperlink" Target="http://www.teamjobs.co.uk/" TargetMode="External"/><Relationship Id="rId7597" Type="http://schemas.openxmlformats.org/officeDocument/2006/relationships/hyperlink" Target="https://mypaymart.com.ng/" TargetMode="External"/><Relationship Id="rId8648" Type="http://schemas.openxmlformats.org/officeDocument/2006/relationships/hyperlink" Target="http://www.capetownoffice.com/" TargetMode="External"/><Relationship Id="rId3043" Type="http://schemas.openxmlformats.org/officeDocument/2006/relationships/hyperlink" Target="https://hellopaisa.co.za/send-and-collect/pakistan/" TargetMode="External"/><Relationship Id="rId6199" Type="http://schemas.openxmlformats.org/officeDocument/2006/relationships/hyperlink" Target="http://cardplanetsolutions.co.ke/" TargetMode="External"/><Relationship Id="rId6266" Type="http://schemas.openxmlformats.org/officeDocument/2006/relationships/hyperlink" Target="https://www.linkedin.com/company-beta/7943681/" TargetMode="External"/><Relationship Id="rId7664" Type="http://schemas.openxmlformats.org/officeDocument/2006/relationships/hyperlink" Target="https://www.facebook.com/websmart.com.ng" TargetMode="External"/><Relationship Id="rId8715" Type="http://schemas.openxmlformats.org/officeDocument/2006/relationships/hyperlink" Target="http://www.linkedin.com/company/koala-design" TargetMode="External"/><Relationship Id="rId3110" Type="http://schemas.openxmlformats.org/officeDocument/2006/relationships/hyperlink" Target="https://twitter.com/identity_tech/" TargetMode="External"/><Relationship Id="rId6680" Type="http://schemas.openxmlformats.org/officeDocument/2006/relationships/hyperlink" Target="http://sme9ja.com/" TargetMode="External"/><Relationship Id="rId7317" Type="http://schemas.openxmlformats.org/officeDocument/2006/relationships/hyperlink" Target="https://linkedin.com/company/chigisoft" TargetMode="External"/><Relationship Id="rId7731" Type="http://schemas.openxmlformats.org/officeDocument/2006/relationships/hyperlink" Target="https://www.twitter.com/momsayssa" TargetMode="External"/><Relationship Id="rId2876" Type="http://schemas.openxmlformats.org/officeDocument/2006/relationships/hyperlink" Target="https://www.facebook.com/BuyCommonThings?ref=hl" TargetMode="External"/><Relationship Id="rId3927" Type="http://schemas.openxmlformats.org/officeDocument/2006/relationships/hyperlink" Target="https://www.facebook.com/pg/ProjectUBU" TargetMode="External"/><Relationship Id="rId5282" Type="http://schemas.openxmlformats.org/officeDocument/2006/relationships/hyperlink" Target="https://twitter.com/EntejNetwork" TargetMode="External"/><Relationship Id="rId6333" Type="http://schemas.openxmlformats.org/officeDocument/2006/relationships/hyperlink" Target="https://www.facebook.com/377151862474596" TargetMode="External"/><Relationship Id="rId848" Type="http://schemas.openxmlformats.org/officeDocument/2006/relationships/hyperlink" Target="https://www.facebook.com/HitchHikerApp/" TargetMode="External"/><Relationship Id="rId1478" Type="http://schemas.openxmlformats.org/officeDocument/2006/relationships/hyperlink" Target="https://twitter.com/agro_tech_farm" TargetMode="External"/><Relationship Id="rId1892" Type="http://schemas.openxmlformats.org/officeDocument/2006/relationships/hyperlink" Target="http://www.facebook.com/SOLOPhone" TargetMode="External"/><Relationship Id="rId2529" Type="http://schemas.openxmlformats.org/officeDocument/2006/relationships/hyperlink" Target="https://www.linkedin.com/company/eclectic-bars" TargetMode="External"/><Relationship Id="rId6400" Type="http://schemas.openxmlformats.org/officeDocument/2006/relationships/hyperlink" Target="https://www.facebook.com/UhasibuOnlineAccounting/" TargetMode="External"/><Relationship Id="rId915" Type="http://schemas.openxmlformats.org/officeDocument/2006/relationships/hyperlink" Target="http://printivo.com/" TargetMode="External"/><Relationship Id="rId1545" Type="http://schemas.openxmlformats.org/officeDocument/2006/relationships/hyperlink" Target="https://www.facebook.com/Bermodaegypt/" TargetMode="External"/><Relationship Id="rId2943" Type="http://schemas.openxmlformats.org/officeDocument/2006/relationships/hyperlink" Target="http://www.ispartners.co.za/" TargetMode="External"/><Relationship Id="rId5002" Type="http://schemas.openxmlformats.org/officeDocument/2006/relationships/hyperlink" Target="https://www.linkedin.com/company/5240656/admin/" TargetMode="External"/><Relationship Id="rId8158" Type="http://schemas.openxmlformats.org/officeDocument/2006/relationships/hyperlink" Target="https://www.organica.co.za/" TargetMode="External"/><Relationship Id="rId8572" Type="http://schemas.openxmlformats.org/officeDocument/2006/relationships/hyperlink" Target="https://www.thedigitalalliance.co.za/about-tda-marketing-agency/" TargetMode="External"/><Relationship Id="rId7174" Type="http://schemas.openxmlformats.org/officeDocument/2006/relationships/hyperlink" Target="https://www.facebook.com/brangenius" TargetMode="External"/><Relationship Id="rId8225" Type="http://schemas.openxmlformats.org/officeDocument/2006/relationships/hyperlink" Target="https://www.facebook.com/Aerovision-South-Africa-716600201758933" TargetMode="External"/><Relationship Id="rId1612" Type="http://schemas.openxmlformats.org/officeDocument/2006/relationships/hyperlink" Target="https://www.linkedin.com/company/truckrtech/" TargetMode="External"/><Relationship Id="rId4768" Type="http://schemas.openxmlformats.org/officeDocument/2006/relationships/hyperlink" Target="https://wenadata.com/" TargetMode="External"/><Relationship Id="rId5819" Type="http://schemas.openxmlformats.org/officeDocument/2006/relationships/hyperlink" Target="http://fibermisr.com/" TargetMode="External"/><Relationship Id="rId6190" Type="http://schemas.openxmlformats.org/officeDocument/2006/relationships/hyperlink" Target="https://www.facebook.com/BigSquareKenya" TargetMode="External"/><Relationship Id="rId3784" Type="http://schemas.openxmlformats.org/officeDocument/2006/relationships/hyperlink" Target="https://www.linkedin.com/company/ongair-inc/" TargetMode="External"/><Relationship Id="rId4835" Type="http://schemas.openxmlformats.org/officeDocument/2006/relationships/hyperlink" Target="https://www.linkedin.com/company/zebra-cabs-sa/" TargetMode="External"/><Relationship Id="rId7241" Type="http://schemas.openxmlformats.org/officeDocument/2006/relationships/hyperlink" Target="http://twitter.com/SwishIdeas" TargetMode="External"/><Relationship Id="rId2386" Type="http://schemas.openxmlformats.org/officeDocument/2006/relationships/hyperlink" Target="http://www.deepdata.works/" TargetMode="External"/><Relationship Id="rId3437" Type="http://schemas.openxmlformats.org/officeDocument/2006/relationships/hyperlink" Target="https://twitter.com/@MPepeaCredit" TargetMode="External"/><Relationship Id="rId3851" Type="http://schemas.openxmlformats.org/officeDocument/2006/relationships/hyperlink" Target="https://mobile.twitter.com/Paps_app" TargetMode="External"/><Relationship Id="rId4902" Type="http://schemas.openxmlformats.org/officeDocument/2006/relationships/hyperlink" Target="https://www.linkedin.com/company/zipline/about/" TargetMode="External"/><Relationship Id="rId358" Type="http://schemas.openxmlformats.org/officeDocument/2006/relationships/hyperlink" Target="https://twitter.com/elvesapp" TargetMode="External"/><Relationship Id="rId772" Type="http://schemas.openxmlformats.org/officeDocument/2006/relationships/hyperlink" Target="https://twitter.com/getmumm" TargetMode="External"/><Relationship Id="rId2039" Type="http://schemas.openxmlformats.org/officeDocument/2006/relationships/hyperlink" Target="https://www.facebook.com/mtabeapp" TargetMode="External"/><Relationship Id="rId2453" Type="http://schemas.openxmlformats.org/officeDocument/2006/relationships/hyperlink" Target="http://driversng.com/" TargetMode="External"/><Relationship Id="rId3504" Type="http://schemas.openxmlformats.org/officeDocument/2006/relationships/hyperlink" Target="http://massive-dynamics.net/" TargetMode="External"/><Relationship Id="rId425" Type="http://schemas.openxmlformats.org/officeDocument/2006/relationships/hyperlink" Target="http://www.propertypro.ng/" TargetMode="External"/><Relationship Id="rId1055" Type="http://schemas.openxmlformats.org/officeDocument/2006/relationships/hyperlink" Target="https://twitter.com/talklift" TargetMode="External"/><Relationship Id="rId2106" Type="http://schemas.openxmlformats.org/officeDocument/2006/relationships/hyperlink" Target="https://www.facebook.com/claimsync/" TargetMode="External"/><Relationship Id="rId2520" Type="http://schemas.openxmlformats.org/officeDocument/2006/relationships/hyperlink" Target="http://www.dsquares.com/" TargetMode="External"/><Relationship Id="rId5676" Type="http://schemas.openxmlformats.org/officeDocument/2006/relationships/hyperlink" Target="https://twitter.com/AfricaHealthBiz" TargetMode="External"/><Relationship Id="rId6727" Type="http://schemas.openxmlformats.org/officeDocument/2006/relationships/hyperlink" Target="https://twitter.com/NetPlusDotCom" TargetMode="External"/><Relationship Id="rId8082" Type="http://schemas.openxmlformats.org/officeDocument/2006/relationships/hyperlink" Target="https://www.facebook.com/Flow-1219856318109674/" TargetMode="External"/><Relationship Id="rId1122" Type="http://schemas.openxmlformats.org/officeDocument/2006/relationships/hyperlink" Target="https://www.optimalogistic.com/" TargetMode="External"/><Relationship Id="rId4278" Type="http://schemas.openxmlformats.org/officeDocument/2006/relationships/hyperlink" Target="https://twitter.com/snode_tech?lang=en" TargetMode="External"/><Relationship Id="rId5329" Type="http://schemas.openxmlformats.org/officeDocument/2006/relationships/hyperlink" Target="http://www.mobihall.com/" TargetMode="External"/><Relationship Id="rId3294" Type="http://schemas.openxmlformats.org/officeDocument/2006/relationships/hyperlink" Target="https://www.linkedin.com/company/18269102/" TargetMode="External"/><Relationship Id="rId4345" Type="http://schemas.openxmlformats.org/officeDocument/2006/relationships/hyperlink" Target="https://twitter.com/sunculturekenya" TargetMode="External"/><Relationship Id="rId4692" Type="http://schemas.openxmlformats.org/officeDocument/2006/relationships/hyperlink" Target="http://wecyclers.com/" TargetMode="External"/><Relationship Id="rId5743" Type="http://schemas.openxmlformats.org/officeDocument/2006/relationships/hyperlink" Target="https://twitter.com/BrighterMonday" TargetMode="External"/><Relationship Id="rId8899" Type="http://schemas.openxmlformats.org/officeDocument/2006/relationships/hyperlink" Target="https://www.linkedin.com/company/dopay/about/" TargetMode="External"/><Relationship Id="rId1939" Type="http://schemas.openxmlformats.org/officeDocument/2006/relationships/hyperlink" Target="https://www.linkedin.com/company/airbuysa/" TargetMode="External"/><Relationship Id="rId5810" Type="http://schemas.openxmlformats.org/officeDocument/2006/relationships/hyperlink" Target="http://eatout.co.ke/" TargetMode="External"/><Relationship Id="rId8966" Type="http://schemas.openxmlformats.org/officeDocument/2006/relationships/hyperlink" Target="https://www.linkedin.com/company/gladepay/" TargetMode="External"/><Relationship Id="rId3361" Type="http://schemas.openxmlformats.org/officeDocument/2006/relationships/hyperlink" Target="https://twitter.com/lastmileforbop?lang=en" TargetMode="External"/><Relationship Id="rId4412" Type="http://schemas.openxmlformats.org/officeDocument/2006/relationships/hyperlink" Target="https://www.linkedin.com/showcase/taskmoby/" TargetMode="External"/><Relationship Id="rId7568" Type="http://schemas.openxmlformats.org/officeDocument/2006/relationships/hyperlink" Target="https://twitter.com/ndidiaa" TargetMode="External"/><Relationship Id="rId7982" Type="http://schemas.openxmlformats.org/officeDocument/2006/relationships/hyperlink" Target="https://www.linkedin.com/company-beta/3485010/" TargetMode="External"/><Relationship Id="rId8619" Type="http://schemas.openxmlformats.org/officeDocument/2006/relationships/hyperlink" Target="https://www.nu-beginnings.co.za/" TargetMode="External"/><Relationship Id="rId282" Type="http://schemas.openxmlformats.org/officeDocument/2006/relationships/hyperlink" Target="https://twitter.com/ACEdotafrica" TargetMode="External"/><Relationship Id="rId3014" Type="http://schemas.openxmlformats.org/officeDocument/2006/relationships/hyperlink" Target="https://www.facebook.com/hailercab/" TargetMode="External"/><Relationship Id="rId6584" Type="http://schemas.openxmlformats.org/officeDocument/2006/relationships/hyperlink" Target="http://www.facebook.com/Mymusicng" TargetMode="External"/><Relationship Id="rId7635" Type="http://schemas.openxmlformats.org/officeDocument/2006/relationships/hyperlink" Target="https://www.linkedin.com/company/prodigy-solution" TargetMode="External"/><Relationship Id="rId2030" Type="http://schemas.openxmlformats.org/officeDocument/2006/relationships/hyperlink" Target="https://www.linkedin.com/company/atradertz/about/" TargetMode="External"/><Relationship Id="rId5186" Type="http://schemas.openxmlformats.org/officeDocument/2006/relationships/hyperlink" Target="http://www.linkedin.com/company/3089760" TargetMode="External"/><Relationship Id="rId6237" Type="http://schemas.openxmlformats.org/officeDocument/2006/relationships/hyperlink" Target="https://www.facebook.com/esseninvestments" TargetMode="External"/><Relationship Id="rId6651" Type="http://schemas.openxmlformats.org/officeDocument/2006/relationships/hyperlink" Target="http://chekkitapp.com/" TargetMode="External"/><Relationship Id="rId7702" Type="http://schemas.openxmlformats.org/officeDocument/2006/relationships/hyperlink" Target="https://www.facebook.com/ExploreMyIdea/" TargetMode="External"/><Relationship Id="rId5253" Type="http://schemas.openxmlformats.org/officeDocument/2006/relationships/hyperlink" Target="http://www.goejaza.com/" TargetMode="External"/><Relationship Id="rId6304" Type="http://schemas.openxmlformats.org/officeDocument/2006/relationships/hyperlink" Target="https://www.linkedin.com/company/ob-analytics/people/" TargetMode="External"/><Relationship Id="rId1449" Type="http://schemas.openxmlformats.org/officeDocument/2006/relationships/hyperlink" Target="https://imginators.com/" TargetMode="External"/><Relationship Id="rId1796" Type="http://schemas.openxmlformats.org/officeDocument/2006/relationships/hyperlink" Target="http://www.myautogenius.com/" TargetMode="External"/><Relationship Id="rId2847" Type="http://schemas.openxmlformats.org/officeDocument/2006/relationships/hyperlink" Target="http://www.twitter.com/genius" TargetMode="External"/><Relationship Id="rId8476" Type="http://schemas.openxmlformats.org/officeDocument/2006/relationships/hyperlink" Target="http://clockworkacorn.com/" TargetMode="External"/><Relationship Id="rId88" Type="http://schemas.openxmlformats.org/officeDocument/2006/relationships/hyperlink" Target="http://www.zando.co.za/" TargetMode="External"/><Relationship Id="rId819" Type="http://schemas.openxmlformats.org/officeDocument/2006/relationships/hyperlink" Target="https://www.linkedin.com/company/zumi/" TargetMode="External"/><Relationship Id="rId1863" Type="http://schemas.openxmlformats.org/officeDocument/2006/relationships/hyperlink" Target="https://twitter.com/chekkitapp" TargetMode="External"/><Relationship Id="rId2914" Type="http://schemas.openxmlformats.org/officeDocument/2006/relationships/hyperlink" Target="https://twitter.com/grain" TargetMode="External"/><Relationship Id="rId5320" Type="http://schemas.openxmlformats.org/officeDocument/2006/relationships/hyperlink" Target="https://twitter.com/BotCommander_io" TargetMode="External"/><Relationship Id="rId7078" Type="http://schemas.openxmlformats.org/officeDocument/2006/relationships/hyperlink" Target="https://kurtiva.com/" TargetMode="External"/><Relationship Id="rId8129" Type="http://schemas.openxmlformats.org/officeDocument/2006/relationships/hyperlink" Target="https://twitter.com/vibescout" TargetMode="External"/><Relationship Id="rId8890" Type="http://schemas.openxmlformats.org/officeDocument/2006/relationships/hyperlink" Target="http://trendster.io/" TargetMode="External"/><Relationship Id="rId1516" Type="http://schemas.openxmlformats.org/officeDocument/2006/relationships/hyperlink" Target="https://twitter.com/almaqarr?lang=en" TargetMode="External"/><Relationship Id="rId1930" Type="http://schemas.openxmlformats.org/officeDocument/2006/relationships/hyperlink" Target="http://www.agriprotein.com/" TargetMode="External"/><Relationship Id="rId7492" Type="http://schemas.openxmlformats.org/officeDocument/2006/relationships/hyperlink" Target="http://livekampus.com/" TargetMode="External"/><Relationship Id="rId8543" Type="http://schemas.openxmlformats.org/officeDocument/2006/relationships/hyperlink" Target="https://spacedecode.com/" TargetMode="External"/><Relationship Id="rId3688" Type="http://schemas.openxmlformats.org/officeDocument/2006/relationships/hyperlink" Target="https://www.linkedin.com/company/mypadi.ng/" TargetMode="External"/><Relationship Id="rId4739" Type="http://schemas.openxmlformats.org/officeDocument/2006/relationships/hyperlink" Target="https://www.facebook.com/wazivision/" TargetMode="External"/><Relationship Id="rId6094" Type="http://schemas.openxmlformats.org/officeDocument/2006/relationships/hyperlink" Target="https://play.google.com/store/apps/details?id=com.jackyeboso.user.redhunt2" TargetMode="External"/><Relationship Id="rId7145" Type="http://schemas.openxmlformats.org/officeDocument/2006/relationships/hyperlink" Target="https://www.facebook.com/oneboxng/" TargetMode="External"/><Relationship Id="rId8610" Type="http://schemas.openxmlformats.org/officeDocument/2006/relationships/hyperlink" Target="https://www.dailydish.co.za/" TargetMode="External"/><Relationship Id="rId3755" Type="http://schemas.openxmlformats.org/officeDocument/2006/relationships/hyperlink" Target="https://www.ogarcom-angola.com/" TargetMode="External"/><Relationship Id="rId4806" Type="http://schemas.openxmlformats.org/officeDocument/2006/relationships/hyperlink" Target="https://www.facebook.com/yum.kenya" TargetMode="External"/><Relationship Id="rId6161" Type="http://schemas.openxmlformats.org/officeDocument/2006/relationships/hyperlink" Target="https://www.cocoacure.co.ke/" TargetMode="External"/><Relationship Id="rId7212" Type="http://schemas.openxmlformats.org/officeDocument/2006/relationships/hyperlink" Target="https://www.linkedin.com/company/property-deal-zone" TargetMode="External"/><Relationship Id="rId676" Type="http://schemas.openxmlformats.org/officeDocument/2006/relationships/hyperlink" Target="https://www.linkedin.com/company/medallion-communications-limited/about/" TargetMode="External"/><Relationship Id="rId2357" Type="http://schemas.openxmlformats.org/officeDocument/2006/relationships/hyperlink" Target="https://twitter.com/csquared_band?lang=en" TargetMode="External"/><Relationship Id="rId3408" Type="http://schemas.openxmlformats.org/officeDocument/2006/relationships/hyperlink" Target="https://www.linkdpro.com/" TargetMode="External"/><Relationship Id="rId329" Type="http://schemas.openxmlformats.org/officeDocument/2006/relationships/hyperlink" Target="https://www.facebook.com/thisismeposts" TargetMode="External"/><Relationship Id="rId1373" Type="http://schemas.openxmlformats.org/officeDocument/2006/relationships/hyperlink" Target="https://www.prospa.co.za/" TargetMode="External"/><Relationship Id="rId2771" Type="http://schemas.openxmlformats.org/officeDocument/2006/relationships/hyperlink" Target="https://twitter.com/farmit6" TargetMode="External"/><Relationship Id="rId3822" Type="http://schemas.openxmlformats.org/officeDocument/2006/relationships/hyperlink" Target="http://www.ouicarry.com/" TargetMode="External"/><Relationship Id="rId6978" Type="http://schemas.openxmlformats.org/officeDocument/2006/relationships/hyperlink" Target="http://twitter.com/vacantboards" TargetMode="External"/><Relationship Id="rId9037" Type="http://schemas.openxmlformats.org/officeDocument/2006/relationships/hyperlink" Target="https://www.facebook.com/maungocraftjam/" TargetMode="External"/><Relationship Id="rId743" Type="http://schemas.openxmlformats.org/officeDocument/2006/relationships/hyperlink" Target="http://www.facebook.com/AurionheritageDesKoriodan" TargetMode="External"/><Relationship Id="rId1026" Type="http://schemas.openxmlformats.org/officeDocument/2006/relationships/hyperlink" Target="http://shaga3app.com/" TargetMode="External"/><Relationship Id="rId2424" Type="http://schemas.openxmlformats.org/officeDocument/2006/relationships/hyperlink" Target="https://www.facebook.com/dipitatechnology/" TargetMode="External"/><Relationship Id="rId5994" Type="http://schemas.openxmlformats.org/officeDocument/2006/relationships/hyperlink" Target="http://lavishbeauty.co.ke/" TargetMode="External"/><Relationship Id="rId8053" Type="http://schemas.openxmlformats.org/officeDocument/2006/relationships/hyperlink" Target="http://driverevenue.net/" TargetMode="External"/><Relationship Id="rId810" Type="http://schemas.openxmlformats.org/officeDocument/2006/relationships/hyperlink" Target="https://www.redbirdht.com/" TargetMode="External"/><Relationship Id="rId1440" Type="http://schemas.openxmlformats.org/officeDocument/2006/relationships/hyperlink" Target="https://www.linkedin.com/company/crop2cash" TargetMode="External"/><Relationship Id="rId4596" Type="http://schemas.openxmlformats.org/officeDocument/2006/relationships/hyperlink" Target="http://twitter.com/editonthefly" TargetMode="External"/><Relationship Id="rId5647" Type="http://schemas.openxmlformats.org/officeDocument/2006/relationships/hyperlink" Target="https://www.facebook.com/adlinkco" TargetMode="External"/><Relationship Id="rId3198" Type="http://schemas.openxmlformats.org/officeDocument/2006/relationships/hyperlink" Target="http://isonbpo.com/" TargetMode="External"/><Relationship Id="rId4249" Type="http://schemas.openxmlformats.org/officeDocument/2006/relationships/hyperlink" Target="https://twitter.com/skynotchenergy" TargetMode="External"/><Relationship Id="rId4663" Type="http://schemas.openxmlformats.org/officeDocument/2006/relationships/hyperlink" Target="http://www.wakanow.com/" TargetMode="External"/><Relationship Id="rId5714" Type="http://schemas.openxmlformats.org/officeDocument/2006/relationships/hyperlink" Target="https://www.linkedin.com/company/amazing-kisumu-ventures" TargetMode="External"/><Relationship Id="rId8120" Type="http://schemas.openxmlformats.org/officeDocument/2006/relationships/hyperlink" Target="https://www.linkedin.com/company/poppingza/" TargetMode="External"/><Relationship Id="rId3265" Type="http://schemas.openxmlformats.org/officeDocument/2006/relationships/hyperlink" Target="https://www.facebook.com/kivugreenenergy/" TargetMode="External"/><Relationship Id="rId4316" Type="http://schemas.openxmlformats.org/officeDocument/2006/relationships/hyperlink" Target="https://twitter.com/solarisoffgrid" TargetMode="External"/><Relationship Id="rId4730" Type="http://schemas.openxmlformats.org/officeDocument/2006/relationships/hyperlink" Target="https://www.facebook.com/pages/category/Energy-Company/WidEnergy-Africa-Ltd-1196974523802676/" TargetMode="External"/><Relationship Id="rId7886" Type="http://schemas.openxmlformats.org/officeDocument/2006/relationships/hyperlink" Target="http://zulzi.com/" TargetMode="External"/><Relationship Id="rId8937" Type="http://schemas.openxmlformats.org/officeDocument/2006/relationships/hyperlink" Target="https://www.linkedin.com/company/agrixtech/" TargetMode="External"/><Relationship Id="rId186" Type="http://schemas.openxmlformats.org/officeDocument/2006/relationships/hyperlink" Target="https://www.facebook.com/lulalendfunding/" TargetMode="External"/><Relationship Id="rId2281" Type="http://schemas.openxmlformats.org/officeDocument/2006/relationships/hyperlink" Target="https://cic.clintonel.biz/" TargetMode="External"/><Relationship Id="rId3332" Type="http://schemas.openxmlformats.org/officeDocument/2006/relationships/hyperlink" Target="https://www.facebook.com/lamlafricamobile/" TargetMode="External"/><Relationship Id="rId6488" Type="http://schemas.openxmlformats.org/officeDocument/2006/relationships/hyperlink" Target="http://isec.ng/" TargetMode="External"/><Relationship Id="rId7539" Type="http://schemas.openxmlformats.org/officeDocument/2006/relationships/hyperlink" Target="https://www.twitter.com/nigerianmonitor" TargetMode="External"/><Relationship Id="rId253" Type="http://schemas.openxmlformats.org/officeDocument/2006/relationships/hyperlink" Target="http://www.zoobaeats.com/" TargetMode="External"/><Relationship Id="rId6555" Type="http://schemas.openxmlformats.org/officeDocument/2006/relationships/hyperlink" Target="http://www.jekalo.com/" TargetMode="External"/><Relationship Id="rId7953" Type="http://schemas.openxmlformats.org/officeDocument/2006/relationships/hyperlink" Target="https://www.facebook.com/ourhood.co.za/" TargetMode="External"/><Relationship Id="rId320" Type="http://schemas.openxmlformats.org/officeDocument/2006/relationships/hyperlink" Target="https://twitter.com/eventtus" TargetMode="External"/><Relationship Id="rId2001" Type="http://schemas.openxmlformats.org/officeDocument/2006/relationships/hyperlink" Target="https://www.linkedin.com/company/root-wealth" TargetMode="External"/><Relationship Id="rId5157" Type="http://schemas.openxmlformats.org/officeDocument/2006/relationships/hyperlink" Target="https://www.facebook.com/3bont" TargetMode="External"/><Relationship Id="rId6208" Type="http://schemas.openxmlformats.org/officeDocument/2006/relationships/hyperlink" Target="https://twitter.com/STAMPInvestment" TargetMode="External"/><Relationship Id="rId7606" Type="http://schemas.openxmlformats.org/officeDocument/2006/relationships/hyperlink" Target="http://creativecram.com/" TargetMode="External"/><Relationship Id="rId5571" Type="http://schemas.openxmlformats.org/officeDocument/2006/relationships/hyperlink" Target="http://www.whisppa.com/" TargetMode="External"/><Relationship Id="rId6622" Type="http://schemas.openxmlformats.org/officeDocument/2006/relationships/hyperlink" Target="http://atyourservice.ng/" TargetMode="External"/><Relationship Id="rId1767" Type="http://schemas.openxmlformats.org/officeDocument/2006/relationships/hyperlink" Target="https://www.facebook.com/BilletExpressMali/about/" TargetMode="External"/><Relationship Id="rId2818" Type="http://schemas.openxmlformats.org/officeDocument/2006/relationships/hyperlink" Target="https://www.linkedin.com/company/freshbox-rwanda/about/" TargetMode="External"/><Relationship Id="rId4173" Type="http://schemas.openxmlformats.org/officeDocument/2006/relationships/hyperlink" Target="https://www.linkedin.com/company/selinawamucii/about/" TargetMode="External"/><Relationship Id="rId5224" Type="http://schemas.openxmlformats.org/officeDocument/2006/relationships/hyperlink" Target="https://devisionx.com/" TargetMode="External"/><Relationship Id="rId8794" Type="http://schemas.openxmlformats.org/officeDocument/2006/relationships/hyperlink" Target="https://twitter.com/cen_health" TargetMode="External"/><Relationship Id="rId59" Type="http://schemas.openxmlformats.org/officeDocument/2006/relationships/hyperlink" Target="http://www.mypaga.com/" TargetMode="External"/><Relationship Id="rId1834" Type="http://schemas.openxmlformats.org/officeDocument/2006/relationships/hyperlink" Target="https://www.facebook.com/beatdrone" TargetMode="External"/><Relationship Id="rId4240" Type="http://schemas.openxmlformats.org/officeDocument/2006/relationships/hyperlink" Target="https://www.linkedin.com/company/skillup.co" TargetMode="External"/><Relationship Id="rId7396" Type="http://schemas.openxmlformats.org/officeDocument/2006/relationships/hyperlink" Target="https://www.facebook.com/codeplusacademy" TargetMode="External"/><Relationship Id="rId8447" Type="http://schemas.openxmlformats.org/officeDocument/2006/relationships/hyperlink" Target="https://www.facebook.com/Makanda-Finance-593348404039112/" TargetMode="External"/><Relationship Id="rId8861" Type="http://schemas.openxmlformats.org/officeDocument/2006/relationships/hyperlink" Target="http://instratghs.com/" TargetMode="External"/><Relationship Id="rId7049" Type="http://schemas.openxmlformats.org/officeDocument/2006/relationships/hyperlink" Target="http://www.wipay.com.ng/" TargetMode="External"/><Relationship Id="rId7463" Type="http://schemas.openxmlformats.org/officeDocument/2006/relationships/hyperlink" Target="https://www.facebook.com/sharpjournal/" TargetMode="External"/><Relationship Id="rId8514" Type="http://schemas.openxmlformats.org/officeDocument/2006/relationships/hyperlink" Target="https://endurancedrones.com/" TargetMode="External"/><Relationship Id="rId1901" Type="http://schemas.openxmlformats.org/officeDocument/2006/relationships/hyperlink" Target="https://twitter.com/AREDrwanda" TargetMode="External"/><Relationship Id="rId3659" Type="http://schemas.openxmlformats.org/officeDocument/2006/relationships/hyperlink" Target="https://www.linkedin.com/company/mwango-brain/about/" TargetMode="External"/><Relationship Id="rId6065" Type="http://schemas.openxmlformats.org/officeDocument/2006/relationships/hyperlink" Target="http://www.usalamatechnology.com/" TargetMode="External"/><Relationship Id="rId7116" Type="http://schemas.openxmlformats.org/officeDocument/2006/relationships/hyperlink" Target="https://twitter.com/bomes_resources" TargetMode="External"/><Relationship Id="rId5081" Type="http://schemas.openxmlformats.org/officeDocument/2006/relationships/hyperlink" Target="https://www.facebook.com/upfuse" TargetMode="External"/><Relationship Id="rId6132" Type="http://schemas.openxmlformats.org/officeDocument/2006/relationships/hyperlink" Target="https://www.twitter.com/hellokisafi" TargetMode="External"/><Relationship Id="rId7530" Type="http://schemas.openxmlformats.org/officeDocument/2006/relationships/hyperlink" Target="http://runchbase.com/organization/vy-capital" TargetMode="External"/><Relationship Id="rId994" Type="http://schemas.openxmlformats.org/officeDocument/2006/relationships/hyperlink" Target="https://www.facebook.com/ShopmeawaySenegal/" TargetMode="External"/><Relationship Id="rId2675" Type="http://schemas.openxmlformats.org/officeDocument/2006/relationships/hyperlink" Target="https://ensibuuko.com/" TargetMode="External"/><Relationship Id="rId3726" Type="http://schemas.openxmlformats.org/officeDocument/2006/relationships/hyperlink" Target="https://www.facebook.com/niojipayments" TargetMode="External"/><Relationship Id="rId647" Type="http://schemas.openxmlformats.org/officeDocument/2006/relationships/hyperlink" Target="https://twitter.com/Delvv_IO" TargetMode="External"/><Relationship Id="rId1277" Type="http://schemas.openxmlformats.org/officeDocument/2006/relationships/hyperlink" Target="https://twitter.com/weelollc" TargetMode="External"/><Relationship Id="rId1691" Type="http://schemas.openxmlformats.org/officeDocument/2006/relationships/hyperlink" Target="https://twitter.com/bismartke" TargetMode="External"/><Relationship Id="rId2328" Type="http://schemas.openxmlformats.org/officeDocument/2006/relationships/hyperlink" Target="https://twitter.com/CINigeria" TargetMode="External"/><Relationship Id="rId2742" Type="http://schemas.openxmlformats.org/officeDocument/2006/relationships/hyperlink" Target="https://farm.ink/" TargetMode="External"/><Relationship Id="rId5898" Type="http://schemas.openxmlformats.org/officeDocument/2006/relationships/hyperlink" Target="http://imobi.co.ke/" TargetMode="External"/><Relationship Id="rId6949" Type="http://schemas.openxmlformats.org/officeDocument/2006/relationships/hyperlink" Target="https://twitter.com/nextcounsel" TargetMode="External"/><Relationship Id="rId714" Type="http://schemas.openxmlformats.org/officeDocument/2006/relationships/hyperlink" Target="https://twitter.com/cowtribe" TargetMode="External"/><Relationship Id="rId1344" Type="http://schemas.openxmlformats.org/officeDocument/2006/relationships/hyperlink" Target="https://twitter.com/voyc_ai" TargetMode="External"/><Relationship Id="rId5965" Type="http://schemas.openxmlformats.org/officeDocument/2006/relationships/hyperlink" Target="https://www.facebook.com/Kazisha-1024646967738440/?ref=search&amp;__tn__=%2Cd%2CP-R&amp;eid=ARBRMLD_BymMR-bBRI0q_4_spO_OC0t5zKsOXl4ZkJbxtQZFOPLqBX7WPSvPdTlvCmF6KlbQwAQDXCZ-" TargetMode="External"/><Relationship Id="rId8371" Type="http://schemas.openxmlformats.org/officeDocument/2006/relationships/hyperlink" Target="https://twitter.com/mySOSza" TargetMode="External"/><Relationship Id="rId9008" Type="http://schemas.openxmlformats.org/officeDocument/2006/relationships/hyperlink" Target="https://www.linkedin.com/company/10x-investments/" TargetMode="External"/><Relationship Id="rId50" Type="http://schemas.openxmlformats.org/officeDocument/2006/relationships/hyperlink" Target="https://twitter.com/carepayke?lang=en" TargetMode="External"/><Relationship Id="rId1411" Type="http://schemas.openxmlformats.org/officeDocument/2006/relationships/hyperlink" Target="https://cycles.com.ng/" TargetMode="External"/><Relationship Id="rId4567" Type="http://schemas.openxmlformats.org/officeDocument/2006/relationships/hyperlink" Target="http://www.tuseapp.com/" TargetMode="External"/><Relationship Id="rId5618" Type="http://schemas.openxmlformats.org/officeDocument/2006/relationships/hyperlink" Target="https://twitter.com/intelipro?lang=en" TargetMode="External"/><Relationship Id="rId8024" Type="http://schemas.openxmlformats.org/officeDocument/2006/relationships/hyperlink" Target="https://www.linkedin.com/company-beta/3324595/" TargetMode="External"/><Relationship Id="rId3169" Type="http://schemas.openxmlformats.org/officeDocument/2006/relationships/hyperlink" Target="https://twitter.com/InterswitchGRP" TargetMode="External"/><Relationship Id="rId3583" Type="http://schemas.openxmlformats.org/officeDocument/2006/relationships/hyperlink" Target="https://www.linkedin.com/company/mode---mobile-decisioning-holding-ltd" TargetMode="External"/><Relationship Id="rId4981" Type="http://schemas.openxmlformats.org/officeDocument/2006/relationships/hyperlink" Target="https://www.facebook.com/SpimeSenseLabs/" TargetMode="External"/><Relationship Id="rId7040" Type="http://schemas.openxmlformats.org/officeDocument/2006/relationships/hyperlink" Target="http://www.wildfusions.com/" TargetMode="External"/><Relationship Id="rId2185" Type="http://schemas.openxmlformats.org/officeDocument/2006/relationships/hyperlink" Target="https://www.clarotech.co.za/" TargetMode="External"/><Relationship Id="rId3236" Type="http://schemas.openxmlformats.org/officeDocument/2006/relationships/hyperlink" Target="https://www.linkedin.com/company/lunomoney/" TargetMode="External"/><Relationship Id="rId4634" Type="http://schemas.openxmlformats.org/officeDocument/2006/relationships/hyperlink" Target="https://www.vayaafrica.com/" TargetMode="External"/><Relationship Id="rId157" Type="http://schemas.openxmlformats.org/officeDocument/2006/relationships/hyperlink" Target="https://twitter.com/wuzzuf?lang=en" TargetMode="External"/><Relationship Id="rId3650" Type="http://schemas.openxmlformats.org/officeDocument/2006/relationships/hyperlink" Target="https://www.twitter.com/payconnectltd" TargetMode="External"/><Relationship Id="rId4701" Type="http://schemas.openxmlformats.org/officeDocument/2006/relationships/hyperlink" Target="http://www.getwala.com/" TargetMode="External"/><Relationship Id="rId7857" Type="http://schemas.openxmlformats.org/officeDocument/2006/relationships/hyperlink" Target="https://www.facebook.com/webfluential" TargetMode="External"/><Relationship Id="rId8908" Type="http://schemas.openxmlformats.org/officeDocument/2006/relationships/hyperlink" Target="https://twitter.com/mobiitiming" TargetMode="External"/><Relationship Id="rId571" Type="http://schemas.openxmlformats.org/officeDocument/2006/relationships/hyperlink" Target="http://merq.ai/" TargetMode="External"/><Relationship Id="rId2252" Type="http://schemas.openxmlformats.org/officeDocument/2006/relationships/hyperlink" Target="https://www.facebook.com/CoinJanitor-201490483964845/" TargetMode="External"/><Relationship Id="rId3303" Type="http://schemas.openxmlformats.org/officeDocument/2006/relationships/hyperlink" Target="https://www.kumbafrica.co/" TargetMode="External"/><Relationship Id="rId6459" Type="http://schemas.openxmlformats.org/officeDocument/2006/relationships/hyperlink" Target="https://www.mymdoc.com/" TargetMode="External"/><Relationship Id="rId6873" Type="http://schemas.openxmlformats.org/officeDocument/2006/relationships/hyperlink" Target="http://www.mojaapp.net/" TargetMode="External"/><Relationship Id="rId7924" Type="http://schemas.openxmlformats.org/officeDocument/2006/relationships/hyperlink" Target="https://www.facebook.com/getsnappic" TargetMode="External"/><Relationship Id="rId224" Type="http://schemas.openxmlformats.org/officeDocument/2006/relationships/hyperlink" Target="https://twitter.com/paygo_energy" TargetMode="External"/><Relationship Id="rId5475" Type="http://schemas.openxmlformats.org/officeDocument/2006/relationships/hyperlink" Target="https://twitter.com/slicebiz" TargetMode="External"/><Relationship Id="rId6526" Type="http://schemas.openxmlformats.org/officeDocument/2006/relationships/hyperlink" Target="https://www.linkedin.com/company/dochase" TargetMode="External"/><Relationship Id="rId6940" Type="http://schemas.openxmlformats.org/officeDocument/2006/relationships/hyperlink" Target="https://www.linkedin.com/company/mediosa-healthcare/" TargetMode="External"/><Relationship Id="rId4077" Type="http://schemas.openxmlformats.org/officeDocument/2006/relationships/hyperlink" Target="https://twitter.com/flashmobilemx" TargetMode="External"/><Relationship Id="rId4491" Type="http://schemas.openxmlformats.org/officeDocument/2006/relationships/hyperlink" Target="https://thesunexchange.com/" TargetMode="External"/><Relationship Id="rId5128" Type="http://schemas.openxmlformats.org/officeDocument/2006/relationships/hyperlink" Target="http://www.rkoba.com/" TargetMode="External"/><Relationship Id="rId5542" Type="http://schemas.openxmlformats.org/officeDocument/2006/relationships/hyperlink" Target="https://www.facebook.com/booomersint" TargetMode="External"/><Relationship Id="rId8698" Type="http://schemas.openxmlformats.org/officeDocument/2006/relationships/hyperlink" Target="http://phakamo.co.za/" TargetMode="External"/><Relationship Id="rId1738" Type="http://schemas.openxmlformats.org/officeDocument/2006/relationships/hyperlink" Target="https://www.twitter.com/ourmshule" TargetMode="External"/><Relationship Id="rId3093" Type="http://schemas.openxmlformats.org/officeDocument/2006/relationships/hyperlink" Target="https://www.linkedin.com/company/lakt/?originalSubdomain=ke" TargetMode="External"/><Relationship Id="rId4144" Type="http://schemas.openxmlformats.org/officeDocument/2006/relationships/hyperlink" Target="http://www.samawatenergy.com/company" TargetMode="External"/><Relationship Id="rId8765" Type="http://schemas.openxmlformats.org/officeDocument/2006/relationships/hyperlink" Target="https://www.facebook.com/Mangwee-1880759995534451/" TargetMode="External"/><Relationship Id="rId3160" Type="http://schemas.openxmlformats.org/officeDocument/2006/relationships/hyperlink" Target="https://www.linkedin.com/company/intergreatme/" TargetMode="External"/><Relationship Id="rId4211" Type="http://schemas.openxmlformats.org/officeDocument/2006/relationships/hyperlink" Target="https://www.twitter.com/shieldfy" TargetMode="External"/><Relationship Id="rId7367" Type="http://schemas.openxmlformats.org/officeDocument/2006/relationships/hyperlink" Target="https://www.facebook.com/ypafrica" TargetMode="External"/><Relationship Id="rId8418" Type="http://schemas.openxmlformats.org/officeDocument/2006/relationships/hyperlink" Target="https://www.facebook.com/rokoriginals" TargetMode="External"/><Relationship Id="rId1805" Type="http://schemas.openxmlformats.org/officeDocument/2006/relationships/hyperlink" Target="https://www.linkedin.com/company-beta/9448579/" TargetMode="External"/><Relationship Id="rId7781" Type="http://schemas.openxmlformats.org/officeDocument/2006/relationships/hyperlink" Target="https://www.linkedin.com/company/drifter-brewing-company/" TargetMode="External"/><Relationship Id="rId8832" Type="http://schemas.openxmlformats.org/officeDocument/2006/relationships/hyperlink" Target="https://www.linkedin.com/company/acgrouprwanda/about/" TargetMode="External"/><Relationship Id="rId3977" Type="http://schemas.openxmlformats.org/officeDocument/2006/relationships/hyperlink" Target="https://twitter.com/pen_ed?lang=en" TargetMode="External"/><Relationship Id="rId6036" Type="http://schemas.openxmlformats.org/officeDocument/2006/relationships/hyperlink" Target="https://www.facebook.com/mobidawa" TargetMode="External"/><Relationship Id="rId6383" Type="http://schemas.openxmlformats.org/officeDocument/2006/relationships/hyperlink" Target="http://twitter.com/africamanager" TargetMode="External"/><Relationship Id="rId7434" Type="http://schemas.openxmlformats.org/officeDocument/2006/relationships/hyperlink" Target="https://www.linkedin.com/company/eaxum" TargetMode="External"/><Relationship Id="rId898" Type="http://schemas.openxmlformats.org/officeDocument/2006/relationships/hyperlink" Target="https://twitter.com/iameidentity" TargetMode="External"/><Relationship Id="rId2579" Type="http://schemas.openxmlformats.org/officeDocument/2006/relationships/hyperlink" Target="https://www.linkedin.com/company/inspirelll/about/" TargetMode="External"/><Relationship Id="rId2993" Type="http://schemas.openxmlformats.org/officeDocument/2006/relationships/hyperlink" Target="https://hehsac.com/" TargetMode="External"/><Relationship Id="rId6450" Type="http://schemas.openxmlformats.org/officeDocument/2006/relationships/hyperlink" Target="https://www.linkedin.com/company/icodeai/" TargetMode="External"/><Relationship Id="rId7501" Type="http://schemas.openxmlformats.org/officeDocument/2006/relationships/hyperlink" Target="https://www.unpeep.com/" TargetMode="External"/><Relationship Id="rId965" Type="http://schemas.openxmlformats.org/officeDocument/2006/relationships/hyperlink" Target="https://www.linkedin.com/company/safemotos/" TargetMode="External"/><Relationship Id="rId1595" Type="http://schemas.openxmlformats.org/officeDocument/2006/relationships/hyperlink" Target="https://www.linkedin.com/company/bitland-global" TargetMode="External"/><Relationship Id="rId2646" Type="http://schemas.openxmlformats.org/officeDocument/2006/relationships/hyperlink" Target="http://ener-grow.com/" TargetMode="External"/><Relationship Id="rId5052" Type="http://schemas.openxmlformats.org/officeDocument/2006/relationships/hyperlink" Target="http://www.facebook.com/pages/Yadaweya/305013376255382" TargetMode="External"/><Relationship Id="rId6103" Type="http://schemas.openxmlformats.org/officeDocument/2006/relationships/hyperlink" Target="https://www.facebook.com/ogaankenya/" TargetMode="External"/><Relationship Id="rId618" Type="http://schemas.openxmlformats.org/officeDocument/2006/relationships/hyperlink" Target="https://custostech.com/" TargetMode="External"/><Relationship Id="rId1248" Type="http://schemas.openxmlformats.org/officeDocument/2006/relationships/hyperlink" Target="https://www.linkedin.com/company/arza2/about/" TargetMode="External"/><Relationship Id="rId1662" Type="http://schemas.openxmlformats.org/officeDocument/2006/relationships/hyperlink" Target="https://www.facebook.com/pages/category/Motor-Vehicle-Company/AN-NISA-TAXI-313500859418371/" TargetMode="External"/><Relationship Id="rId5869" Type="http://schemas.openxmlformats.org/officeDocument/2006/relationships/hyperlink" Target="http://www.facebook.com/futaacom" TargetMode="External"/><Relationship Id="rId8275" Type="http://schemas.openxmlformats.org/officeDocument/2006/relationships/hyperlink" Target="https://www.linkedin.com/company/datakeepers/" TargetMode="External"/><Relationship Id="rId1315" Type="http://schemas.openxmlformats.org/officeDocument/2006/relationships/hyperlink" Target="http://twitter.com/powercubeng" TargetMode="External"/><Relationship Id="rId2713" Type="http://schemas.openxmlformats.org/officeDocument/2006/relationships/hyperlink" Target="https://www.linkedin.com/company/fashpa-com/about/" TargetMode="External"/><Relationship Id="rId7291" Type="http://schemas.openxmlformats.org/officeDocument/2006/relationships/hyperlink" Target="https://www.linkedin.com/in/daniel-teniola-a29901108/" TargetMode="External"/><Relationship Id="rId8342" Type="http://schemas.openxmlformats.org/officeDocument/2006/relationships/hyperlink" Target="https://in.linkedin.com/company/dashpay" TargetMode="External"/><Relationship Id="rId4885" Type="http://schemas.openxmlformats.org/officeDocument/2006/relationships/hyperlink" Target="https://www.twitter.com/tekedia" TargetMode="External"/><Relationship Id="rId5936" Type="http://schemas.openxmlformats.org/officeDocument/2006/relationships/hyperlink" Target="https://www.facebook.com/joecalih" TargetMode="External"/><Relationship Id="rId21" Type="http://schemas.openxmlformats.org/officeDocument/2006/relationships/hyperlink" Target="https://swvl.com/" TargetMode="External"/><Relationship Id="rId2089" Type="http://schemas.openxmlformats.org/officeDocument/2006/relationships/hyperlink" Target="https://twitter.com/agricommedia" TargetMode="External"/><Relationship Id="rId3487" Type="http://schemas.openxmlformats.org/officeDocument/2006/relationships/hyperlink" Target="https://www.linkedin.com/company/mlinzi" TargetMode="External"/><Relationship Id="rId4538" Type="http://schemas.openxmlformats.org/officeDocument/2006/relationships/hyperlink" Target="https://www.linkedin.com/company/tuteria-nigeria/about/" TargetMode="External"/><Relationship Id="rId4952" Type="http://schemas.openxmlformats.org/officeDocument/2006/relationships/hyperlink" Target="http://www.pixlly.com/" TargetMode="External"/><Relationship Id="rId3554" Type="http://schemas.openxmlformats.org/officeDocument/2006/relationships/hyperlink" Target="https://www.meridia.land/" TargetMode="External"/><Relationship Id="rId4605" Type="http://schemas.openxmlformats.org/officeDocument/2006/relationships/hyperlink" Target="https://vericampus.com/" TargetMode="External"/><Relationship Id="rId7011" Type="http://schemas.openxmlformats.org/officeDocument/2006/relationships/hyperlink" Target="https://www.linkedin.com/in/viklin" TargetMode="External"/><Relationship Id="rId475" Type="http://schemas.openxmlformats.org/officeDocument/2006/relationships/hyperlink" Target="https://www.facebook.com/agrocenta" TargetMode="External"/><Relationship Id="rId2156" Type="http://schemas.openxmlformats.org/officeDocument/2006/relationships/hyperlink" Target="https://agrospaces.com/" TargetMode="External"/><Relationship Id="rId2570" Type="http://schemas.openxmlformats.org/officeDocument/2006/relationships/hyperlink" Target="http://www.elatech.com/" TargetMode="External"/><Relationship Id="rId3207" Type="http://schemas.openxmlformats.org/officeDocument/2006/relationships/hyperlink" Target="http://www.jukwaa.net/" TargetMode="External"/><Relationship Id="rId3621" Type="http://schemas.openxmlformats.org/officeDocument/2006/relationships/hyperlink" Target="https://twitter.com/MOOKHAFRICA" TargetMode="External"/><Relationship Id="rId6777" Type="http://schemas.openxmlformats.org/officeDocument/2006/relationships/hyperlink" Target="https://www.linkedin.com/company/coreum-real-estate/" TargetMode="External"/><Relationship Id="rId7828" Type="http://schemas.openxmlformats.org/officeDocument/2006/relationships/hyperlink" Target="https://www.facebook.com/SnapScanApp" TargetMode="External"/><Relationship Id="rId128" Type="http://schemas.openxmlformats.org/officeDocument/2006/relationships/hyperlink" Target="https://www.facebook.com/Paystackng" TargetMode="External"/><Relationship Id="rId542" Type="http://schemas.openxmlformats.org/officeDocument/2006/relationships/hyperlink" Target="http://www.talent2africa.com/" TargetMode="External"/><Relationship Id="rId1172" Type="http://schemas.openxmlformats.org/officeDocument/2006/relationships/hyperlink" Target="https://www.facebook.com/ExuusLtd/" TargetMode="External"/><Relationship Id="rId2223" Type="http://schemas.openxmlformats.org/officeDocument/2006/relationships/hyperlink" Target="https://twitter.com/Equinox_ME" TargetMode="External"/><Relationship Id="rId5379" Type="http://schemas.openxmlformats.org/officeDocument/2006/relationships/hyperlink" Target="https://www.facebook.com/tonatoncom" TargetMode="External"/><Relationship Id="rId5793" Type="http://schemas.openxmlformats.org/officeDocument/2006/relationships/hyperlink" Target="https://twitter.com/dapstremEnt/" TargetMode="External"/><Relationship Id="rId6844" Type="http://schemas.openxmlformats.org/officeDocument/2006/relationships/hyperlink" Target="https://www.linkedin.com/company/2333875" TargetMode="External"/><Relationship Id="rId4395" Type="http://schemas.openxmlformats.org/officeDocument/2006/relationships/hyperlink" Target="https://www.facebook.com/tabadskenya/" TargetMode="External"/><Relationship Id="rId5446" Type="http://schemas.openxmlformats.org/officeDocument/2006/relationships/hyperlink" Target="http://www.fidocredit.com/" TargetMode="External"/><Relationship Id="rId1989" Type="http://schemas.openxmlformats.org/officeDocument/2006/relationships/hyperlink" Target="https://www.clubtravel.co.za/" TargetMode="External"/><Relationship Id="rId4048" Type="http://schemas.openxmlformats.org/officeDocument/2006/relationships/hyperlink" Target="https://www.twitter.com/saidaapp" TargetMode="External"/><Relationship Id="rId5860" Type="http://schemas.openxmlformats.org/officeDocument/2006/relationships/hyperlink" Target="https://www.linkedin.com/company/hexapt/about/" TargetMode="External"/><Relationship Id="rId6911" Type="http://schemas.openxmlformats.org/officeDocument/2006/relationships/hyperlink" Target="https://www.linkedin.com/company/pronov/" TargetMode="External"/><Relationship Id="rId3064" Type="http://schemas.openxmlformats.org/officeDocument/2006/relationships/hyperlink" Target="https://ice3x.co.za/" TargetMode="External"/><Relationship Id="rId4462" Type="http://schemas.openxmlformats.org/officeDocument/2006/relationships/hyperlink" Target="https://www.linkedin.com/company/transferzero/about/" TargetMode="External"/><Relationship Id="rId5513" Type="http://schemas.openxmlformats.org/officeDocument/2006/relationships/hyperlink" Target="https://twitter.com/farmableme" TargetMode="External"/><Relationship Id="rId8669" Type="http://schemas.openxmlformats.org/officeDocument/2006/relationships/hyperlink" Target="https://www.linkedin.com/company/stream-drinks" TargetMode="External"/><Relationship Id="rId1709" Type="http://schemas.openxmlformats.org/officeDocument/2006/relationships/hyperlink" Target="https://www.linkedin.com/company/buupass/" TargetMode="External"/><Relationship Id="rId4115" Type="http://schemas.openxmlformats.org/officeDocument/2006/relationships/hyperlink" Target="https://www.facebook.com/245108635644456" TargetMode="External"/><Relationship Id="rId7685" Type="http://schemas.openxmlformats.org/officeDocument/2006/relationships/hyperlink" Target="https://www.facebook.com/starlightRwanda/posts" TargetMode="External"/><Relationship Id="rId8736" Type="http://schemas.openxmlformats.org/officeDocument/2006/relationships/hyperlink" Target="https://www.linkedin.com/company/bright-on-capital/" TargetMode="External"/><Relationship Id="rId2080" Type="http://schemas.openxmlformats.org/officeDocument/2006/relationships/hyperlink" Target="https://www.facebook.com/trackapp.numidatech/" TargetMode="External"/><Relationship Id="rId3131" Type="http://schemas.openxmlformats.org/officeDocument/2006/relationships/hyperlink" Target="https://twitter.com/iot_nxt" TargetMode="External"/><Relationship Id="rId6287" Type="http://schemas.openxmlformats.org/officeDocument/2006/relationships/hyperlink" Target="https://www.twitter.com/mwananchiltd" TargetMode="External"/><Relationship Id="rId7338" Type="http://schemas.openxmlformats.org/officeDocument/2006/relationships/hyperlink" Target="https://www.linkedin.com/company/18398822/" TargetMode="External"/><Relationship Id="rId7752" Type="http://schemas.openxmlformats.org/officeDocument/2006/relationships/hyperlink" Target="https://www.facebook.com/cloudonemobi" TargetMode="External"/><Relationship Id="rId8803" Type="http://schemas.openxmlformats.org/officeDocument/2006/relationships/hyperlink" Target="http://www.gblpartner.com/meet-the-team/" TargetMode="External"/><Relationship Id="rId2897" Type="http://schemas.openxmlformats.org/officeDocument/2006/relationships/hyperlink" Target="https://www.facebook.com/goodietutors/" TargetMode="External"/><Relationship Id="rId3948" Type="http://schemas.openxmlformats.org/officeDocument/2006/relationships/hyperlink" Target="https://www.facebook.com/placements.ng" TargetMode="External"/><Relationship Id="rId6354" Type="http://schemas.openxmlformats.org/officeDocument/2006/relationships/hyperlink" Target="https://www.linkedin.com/company/simplifi-networks/about/" TargetMode="External"/><Relationship Id="rId7405" Type="http://schemas.openxmlformats.org/officeDocument/2006/relationships/hyperlink" Target="http://www.facebook.com/fuelvoucher" TargetMode="External"/><Relationship Id="rId869" Type="http://schemas.openxmlformats.org/officeDocument/2006/relationships/hyperlink" Target="https://cowrywise.com/" TargetMode="External"/><Relationship Id="rId1499" Type="http://schemas.openxmlformats.org/officeDocument/2006/relationships/hyperlink" Target="https://www.linkedin.com/company/agribiz-consulting-limited" TargetMode="External"/><Relationship Id="rId5370" Type="http://schemas.openxmlformats.org/officeDocument/2006/relationships/hyperlink" Target="https://twitter.com/AdiandBolga" TargetMode="External"/><Relationship Id="rId6007" Type="http://schemas.openxmlformats.org/officeDocument/2006/relationships/hyperlink" Target="http://www.linkedin.com/company/mobi-changa-limited" TargetMode="External"/><Relationship Id="rId6421" Type="http://schemas.openxmlformats.org/officeDocument/2006/relationships/hyperlink" Target="https://twitter.com/YumKenya" TargetMode="External"/><Relationship Id="rId2964" Type="http://schemas.openxmlformats.org/officeDocument/2006/relationships/hyperlink" Target="https://www.linkedin.com/company/green-technology-africa-inc-/about/" TargetMode="External"/><Relationship Id="rId5023" Type="http://schemas.openxmlformats.org/officeDocument/2006/relationships/hyperlink" Target="https://www.linkedin.com/company/em.bass.i-id/" TargetMode="External"/><Relationship Id="rId8179" Type="http://schemas.openxmlformats.org/officeDocument/2006/relationships/hyperlink" Target="https://www.linkedin.com/company/hoorahdigital/" TargetMode="External"/><Relationship Id="rId936" Type="http://schemas.openxmlformats.org/officeDocument/2006/relationships/hyperlink" Target="https://www.linkedin.com/company/finaccess-pvt.-ltd./about/" TargetMode="External"/><Relationship Id="rId1219" Type="http://schemas.openxmlformats.org/officeDocument/2006/relationships/hyperlink" Target="https://digestafrica.com/" TargetMode="External"/><Relationship Id="rId1566" Type="http://schemas.openxmlformats.org/officeDocument/2006/relationships/hyperlink" Target="https://twitter.com/africoinx" TargetMode="External"/><Relationship Id="rId1980" Type="http://schemas.openxmlformats.org/officeDocument/2006/relationships/hyperlink" Target="https://www.linkedin.com/company/cape-networks" TargetMode="External"/><Relationship Id="rId2617" Type="http://schemas.openxmlformats.org/officeDocument/2006/relationships/hyperlink" Target="https://www.linkedin.com/showcase/getbucks/" TargetMode="External"/><Relationship Id="rId7195" Type="http://schemas.openxmlformats.org/officeDocument/2006/relationships/hyperlink" Target="https://twitter.com/basenaijang" TargetMode="External"/><Relationship Id="rId8246" Type="http://schemas.openxmlformats.org/officeDocument/2006/relationships/hyperlink" Target="https://www.linkedin.com/company/9172809/" TargetMode="External"/><Relationship Id="rId8593" Type="http://schemas.openxmlformats.org/officeDocument/2006/relationships/hyperlink" Target="https://www.linkedin.com/company/10558338/" TargetMode="External"/><Relationship Id="rId1633" Type="http://schemas.openxmlformats.org/officeDocument/2006/relationships/hyperlink" Target="https://www.facebook.com/blockchaincybertech/" TargetMode="External"/><Relationship Id="rId4789" Type="http://schemas.openxmlformats.org/officeDocument/2006/relationships/hyperlink" Target="https://twitter.com/MillersWindwood" TargetMode="External"/><Relationship Id="rId8660" Type="http://schemas.openxmlformats.org/officeDocument/2006/relationships/hyperlink" Target="http://www.poweroptimal.com/" TargetMode="External"/><Relationship Id="rId1700" Type="http://schemas.openxmlformats.org/officeDocument/2006/relationships/hyperlink" Target="http://bridgeinternationalacademies.com/" TargetMode="External"/><Relationship Id="rId4856" Type="http://schemas.openxmlformats.org/officeDocument/2006/relationships/hyperlink" Target="https://www.linkedin.com/company/youdee/" TargetMode="External"/><Relationship Id="rId5907" Type="http://schemas.openxmlformats.org/officeDocument/2006/relationships/hyperlink" Target="http://insureafrika.com/" TargetMode="External"/><Relationship Id="rId7262" Type="http://schemas.openxmlformats.org/officeDocument/2006/relationships/hyperlink" Target="http://www.woweffect.com.ng/" TargetMode="External"/><Relationship Id="rId8313" Type="http://schemas.openxmlformats.org/officeDocument/2006/relationships/hyperlink" Target="http://twitter.com/GoLifeMobile" TargetMode="External"/><Relationship Id="rId3458" Type="http://schemas.openxmlformats.org/officeDocument/2006/relationships/hyperlink" Target="http://www.m-birr.com/" TargetMode="External"/><Relationship Id="rId3872" Type="http://schemas.openxmlformats.org/officeDocument/2006/relationships/hyperlink" Target="http://www.parceltip.com/" TargetMode="External"/><Relationship Id="rId4509" Type="http://schemas.openxmlformats.org/officeDocument/2006/relationships/hyperlink" Target="http://www.thumeza.org.zw/" TargetMode="External"/><Relationship Id="rId379" Type="http://schemas.openxmlformats.org/officeDocument/2006/relationships/hyperlink" Target="https://www.facebook.com/HepstarSouthAfrica/" TargetMode="External"/><Relationship Id="rId793" Type="http://schemas.openxmlformats.org/officeDocument/2006/relationships/hyperlink" Target="https://www.hub2.io/fr/" TargetMode="External"/><Relationship Id="rId2474" Type="http://schemas.openxmlformats.org/officeDocument/2006/relationships/hyperlink" Target="https://www.facebook.com/pages/category/Musician-Band/Drosig-206939342659073/" TargetMode="External"/><Relationship Id="rId3525" Type="http://schemas.openxmlformats.org/officeDocument/2006/relationships/hyperlink" Target="https://twitter.com/Moneyfellows" TargetMode="External"/><Relationship Id="rId4923" Type="http://schemas.openxmlformats.org/officeDocument/2006/relationships/hyperlink" Target="https://www.facebook.com/Intixel-289607745051316/" TargetMode="External"/><Relationship Id="rId446" Type="http://schemas.openxmlformats.org/officeDocument/2006/relationships/hyperlink" Target="https://www.facebook.com/jamiiafrica.tz/" TargetMode="External"/><Relationship Id="rId1076" Type="http://schemas.openxmlformats.org/officeDocument/2006/relationships/hyperlink" Target="https://www.linkedin.com/company/xente-uganda/" TargetMode="External"/><Relationship Id="rId1490" Type="http://schemas.openxmlformats.org/officeDocument/2006/relationships/hyperlink" Target="http://www.kubinga.com/" TargetMode="External"/><Relationship Id="rId2127" Type="http://schemas.openxmlformats.org/officeDocument/2006/relationships/hyperlink" Target="https://www.linkedin.com/company/bitfinance/" TargetMode="External"/><Relationship Id="rId860" Type="http://schemas.openxmlformats.org/officeDocument/2006/relationships/hyperlink" Target="https://twitter.com/NobuntuGroup" TargetMode="External"/><Relationship Id="rId1143" Type="http://schemas.openxmlformats.org/officeDocument/2006/relationships/hyperlink" Target="https://www.linkedin.com/company/pinoffer/" TargetMode="External"/><Relationship Id="rId2541" Type="http://schemas.openxmlformats.org/officeDocument/2006/relationships/hyperlink" Target="https://www.facebook.com/EcoSureZim/" TargetMode="External"/><Relationship Id="rId4299" Type="http://schemas.openxmlformats.org/officeDocument/2006/relationships/hyperlink" Target="https://www.facebook.com/SolarNowUG/" TargetMode="External"/><Relationship Id="rId5697" Type="http://schemas.openxmlformats.org/officeDocument/2006/relationships/hyperlink" Target="http://www.facebook.com/afritorial" TargetMode="External"/><Relationship Id="rId6748" Type="http://schemas.openxmlformats.org/officeDocument/2006/relationships/hyperlink" Target="https://babybliss.com.ng/" TargetMode="External"/><Relationship Id="rId8170" Type="http://schemas.openxmlformats.org/officeDocument/2006/relationships/hyperlink" Target="https://www.linkedin.com/company/ihouzit" TargetMode="External"/><Relationship Id="rId513" Type="http://schemas.openxmlformats.org/officeDocument/2006/relationships/hyperlink" Target="https://www.facebook.com/sensornetworks" TargetMode="External"/><Relationship Id="rId5764" Type="http://schemas.openxmlformats.org/officeDocument/2006/relationships/hyperlink" Target="http://capsule.co.ke/" TargetMode="External"/><Relationship Id="rId6815" Type="http://schemas.openxmlformats.org/officeDocument/2006/relationships/hyperlink" Target="http://www.facebook.com/hutbayNG" TargetMode="External"/><Relationship Id="rId1210" Type="http://schemas.openxmlformats.org/officeDocument/2006/relationships/hyperlink" Target="https://www.facebook.com/learnfactorynigeria/" TargetMode="External"/><Relationship Id="rId4366" Type="http://schemas.openxmlformats.org/officeDocument/2006/relationships/hyperlink" Target="https://www.linkedin.com/company/study-com" TargetMode="External"/><Relationship Id="rId4780" Type="http://schemas.openxmlformats.org/officeDocument/2006/relationships/hyperlink" Target="https://www.facebook.com/WiConnect-110378732363989" TargetMode="External"/><Relationship Id="rId5417" Type="http://schemas.openxmlformats.org/officeDocument/2006/relationships/hyperlink" Target="http://shea.care/" TargetMode="External"/><Relationship Id="rId5831" Type="http://schemas.openxmlformats.org/officeDocument/2006/relationships/hyperlink" Target="http://www.twitter.com/gaming4kenya" TargetMode="External"/><Relationship Id="rId8987" Type="http://schemas.openxmlformats.org/officeDocument/2006/relationships/hyperlink" Target="https://twitter.com/techadvanceng?lang=en" TargetMode="External"/><Relationship Id="rId3382" Type="http://schemas.openxmlformats.org/officeDocument/2006/relationships/hyperlink" Target="https://www.linkedin.com/company/legafrik/" TargetMode="External"/><Relationship Id="rId4019" Type="http://schemas.openxmlformats.org/officeDocument/2006/relationships/hyperlink" Target="https://purabeverageco.com/" TargetMode="External"/><Relationship Id="rId4433" Type="http://schemas.openxmlformats.org/officeDocument/2006/relationships/hyperlink" Target="https://www.facebook.com/taxijetci/" TargetMode="External"/><Relationship Id="rId7589" Type="http://schemas.openxmlformats.org/officeDocument/2006/relationships/hyperlink" Target="https://myyard.ng/" TargetMode="External"/><Relationship Id="rId3035" Type="http://schemas.openxmlformats.org/officeDocument/2006/relationships/hyperlink" Target="https://www.linkedin.com/company/healthq-technologies/" TargetMode="External"/><Relationship Id="rId4500" Type="http://schemas.openxmlformats.org/officeDocument/2006/relationships/hyperlink" Target="https://www.facebook.com/pages/TMX-Capital-Markets-Learning-Centre/144002475754218" TargetMode="External"/><Relationship Id="rId7656" Type="http://schemas.openxmlformats.org/officeDocument/2006/relationships/hyperlink" Target="http://cheapy.com.ng/" TargetMode="External"/><Relationship Id="rId8707" Type="http://schemas.openxmlformats.org/officeDocument/2006/relationships/hyperlink" Target="https://www.facebook.com/peruzal" TargetMode="External"/><Relationship Id="rId370" Type="http://schemas.openxmlformats.org/officeDocument/2006/relationships/hyperlink" Target="https://twitter.com/Sokowatch" TargetMode="External"/><Relationship Id="rId2051" Type="http://schemas.openxmlformats.org/officeDocument/2006/relationships/hyperlink" Target="http://appro.tn/" TargetMode="External"/><Relationship Id="rId3102" Type="http://schemas.openxmlformats.org/officeDocument/2006/relationships/hyperlink" Target="https://twitter.com/InceptTN" TargetMode="External"/><Relationship Id="rId6258" Type="http://schemas.openxmlformats.org/officeDocument/2006/relationships/hyperlink" Target="https://happywishy.co.ke/" TargetMode="External"/><Relationship Id="rId7309" Type="http://schemas.openxmlformats.org/officeDocument/2006/relationships/hyperlink" Target="https://www.trickvile.com/" TargetMode="External"/><Relationship Id="rId5274" Type="http://schemas.openxmlformats.org/officeDocument/2006/relationships/hyperlink" Target="https://www.linkedin.com/company/cloudinn/" TargetMode="External"/><Relationship Id="rId6325" Type="http://schemas.openxmlformats.org/officeDocument/2006/relationships/hyperlink" Target="https://www.facebook.com/pelezainternational/?ref=hl" TargetMode="External"/><Relationship Id="rId6672" Type="http://schemas.openxmlformats.org/officeDocument/2006/relationships/hyperlink" Target="http://eshop.com.ng/" TargetMode="External"/><Relationship Id="rId7723" Type="http://schemas.openxmlformats.org/officeDocument/2006/relationships/hyperlink" Target="http://www.ekaya.com/" TargetMode="External"/><Relationship Id="rId2868" Type="http://schemas.openxmlformats.org/officeDocument/2006/relationships/hyperlink" Target="http://www.global-opportunities.net/" TargetMode="External"/><Relationship Id="rId3919" Type="http://schemas.openxmlformats.org/officeDocument/2006/relationships/hyperlink" Target="https://twitter.com/pesabazaar" TargetMode="External"/><Relationship Id="rId1884" Type="http://schemas.openxmlformats.org/officeDocument/2006/relationships/hyperlink" Target="https://twitter.com/otracng?lang=en" TargetMode="External"/><Relationship Id="rId2935" Type="http://schemas.openxmlformats.org/officeDocument/2006/relationships/hyperlink" Target="https://www.linkedin.com/company/greenpath-debt-solutions/?originalSubdomain=in" TargetMode="External"/><Relationship Id="rId4290" Type="http://schemas.openxmlformats.org/officeDocument/2006/relationships/hyperlink" Target="https://www.linkedin.com/company/sokohela/about/" TargetMode="External"/><Relationship Id="rId5341" Type="http://schemas.openxmlformats.org/officeDocument/2006/relationships/hyperlink" Target="http://omash.com/" TargetMode="External"/><Relationship Id="rId8497" Type="http://schemas.openxmlformats.org/officeDocument/2006/relationships/hyperlink" Target="http://grace-net.co.za/" TargetMode="External"/><Relationship Id="rId907" Type="http://schemas.openxmlformats.org/officeDocument/2006/relationships/hyperlink" Target="https://twitter.com/credpal?lang=en" TargetMode="External"/><Relationship Id="rId1537" Type="http://schemas.openxmlformats.org/officeDocument/2006/relationships/hyperlink" Target="http://www.biodieselmisr.com/" TargetMode="External"/><Relationship Id="rId1951" Type="http://schemas.openxmlformats.org/officeDocument/2006/relationships/hyperlink" Target="http://www.bizense.com/" TargetMode="External"/><Relationship Id="rId7099" Type="http://schemas.openxmlformats.org/officeDocument/2006/relationships/hyperlink" Target="http://edusko.com/" TargetMode="External"/><Relationship Id="rId8564" Type="http://schemas.openxmlformats.org/officeDocument/2006/relationships/hyperlink" Target="https://www.linkedin.com/company/we-are-monsters" TargetMode="External"/><Relationship Id="rId1604" Type="http://schemas.openxmlformats.org/officeDocument/2006/relationships/hyperlink" Target="https://www.linkedin.com/company/ozeapp/" TargetMode="External"/><Relationship Id="rId4010" Type="http://schemas.openxmlformats.org/officeDocument/2006/relationships/hyperlink" Target="https://facebook.com/provilledotnet" TargetMode="External"/><Relationship Id="rId7166" Type="http://schemas.openxmlformats.org/officeDocument/2006/relationships/hyperlink" Target="https://mobile.twitter.com/maketaam" TargetMode="External"/><Relationship Id="rId7580" Type="http://schemas.openxmlformats.org/officeDocument/2006/relationships/hyperlink" Target="http://www.gamfari.com/" TargetMode="External"/><Relationship Id="rId8217" Type="http://schemas.openxmlformats.org/officeDocument/2006/relationships/hyperlink" Target="https://www.linkedin.com/company/prim-u/" TargetMode="External"/><Relationship Id="rId8631" Type="http://schemas.openxmlformats.org/officeDocument/2006/relationships/hyperlink" Target="https://za.linkedin.com/company/wolf-and-halo-pty-ltd" TargetMode="External"/><Relationship Id="rId6182" Type="http://schemas.openxmlformats.org/officeDocument/2006/relationships/hyperlink" Target="https://twitter.com/aslanadventure" TargetMode="External"/><Relationship Id="rId7233" Type="http://schemas.openxmlformats.org/officeDocument/2006/relationships/hyperlink" Target="https://www.flyboku.com/" TargetMode="External"/><Relationship Id="rId697" Type="http://schemas.openxmlformats.org/officeDocument/2006/relationships/hyperlink" Target="https://iono.fm/" TargetMode="External"/><Relationship Id="rId2378" Type="http://schemas.openxmlformats.org/officeDocument/2006/relationships/hyperlink" Target="https://www.facebook.com/DambeWarriors/" TargetMode="External"/><Relationship Id="rId3429" Type="http://schemas.openxmlformats.org/officeDocument/2006/relationships/hyperlink" Target="https://twitter.com/lyvvcosmetics" TargetMode="External"/><Relationship Id="rId3776" Type="http://schemas.openxmlformats.org/officeDocument/2006/relationships/hyperlink" Target="https://www.linkedin.com/company/one-acre-fund" TargetMode="External"/><Relationship Id="rId4827" Type="http://schemas.openxmlformats.org/officeDocument/2006/relationships/hyperlink" Target="https://www.linkedin.com/company/zaytech/about/" TargetMode="External"/><Relationship Id="rId2792" Type="http://schemas.openxmlformats.org/officeDocument/2006/relationships/hyperlink" Target="http://www.flowius.com/" TargetMode="External"/><Relationship Id="rId3843" Type="http://schemas.openxmlformats.org/officeDocument/2006/relationships/hyperlink" Target="http://linkedin.com/oyapayng" TargetMode="External"/><Relationship Id="rId6999" Type="http://schemas.openxmlformats.org/officeDocument/2006/relationships/hyperlink" Target="http://www.cartehub.com/" TargetMode="External"/><Relationship Id="rId7300" Type="http://schemas.openxmlformats.org/officeDocument/2006/relationships/hyperlink" Target="https://www.facebook.com/simerng/" TargetMode="External"/><Relationship Id="rId764" Type="http://schemas.openxmlformats.org/officeDocument/2006/relationships/hyperlink" Target="https://twitter.com/BostaApp" TargetMode="External"/><Relationship Id="rId1394" Type="http://schemas.openxmlformats.org/officeDocument/2006/relationships/hyperlink" Target="https://www.linkedin.com/company/rucove/" TargetMode="External"/><Relationship Id="rId2445" Type="http://schemas.openxmlformats.org/officeDocument/2006/relationships/hyperlink" Target="https://www.denkiminsurance.com/" TargetMode="External"/><Relationship Id="rId3910" Type="http://schemas.openxmlformats.org/officeDocument/2006/relationships/hyperlink" Target="https://www.linkedin.com/company/penda-health/" TargetMode="External"/><Relationship Id="rId417" Type="http://schemas.openxmlformats.org/officeDocument/2006/relationships/hyperlink" Target="https://www.asaak.co/" TargetMode="External"/><Relationship Id="rId831" Type="http://schemas.openxmlformats.org/officeDocument/2006/relationships/hyperlink" Target="https://www.facebook.com/sonocareng" TargetMode="External"/><Relationship Id="rId1047" Type="http://schemas.openxmlformats.org/officeDocument/2006/relationships/hyperlink" Target="https://twitter.com/arifutweets" TargetMode="External"/><Relationship Id="rId1461" Type="http://schemas.openxmlformats.org/officeDocument/2006/relationships/hyperlink" Target="https://clip.ng/tYnB" TargetMode="External"/><Relationship Id="rId2512" Type="http://schemas.openxmlformats.org/officeDocument/2006/relationships/hyperlink" Target="https://www.linkedin.com/company/dronesig-angola/about/" TargetMode="External"/><Relationship Id="rId5668" Type="http://schemas.openxmlformats.org/officeDocument/2006/relationships/hyperlink" Target="https://twitter.com/AntaraHealth" TargetMode="External"/><Relationship Id="rId6719" Type="http://schemas.openxmlformats.org/officeDocument/2006/relationships/hyperlink" Target="https://www.linkedin.com/company/qataloog" TargetMode="External"/><Relationship Id="rId8074" Type="http://schemas.openxmlformats.org/officeDocument/2006/relationships/hyperlink" Target="https://twitter.com/Afrimartonline" TargetMode="External"/><Relationship Id="rId1114" Type="http://schemas.openxmlformats.org/officeDocument/2006/relationships/hyperlink" Target="https://twitter.com/Tareeqi2" TargetMode="External"/><Relationship Id="rId4684" Type="http://schemas.openxmlformats.org/officeDocument/2006/relationships/hyperlink" Target="http://twitter.com/wayawayaltd" TargetMode="External"/><Relationship Id="rId5735" Type="http://schemas.openxmlformats.org/officeDocument/2006/relationships/hyperlink" Target="https://www.linkedin.com/company/baobabcircle/" TargetMode="External"/><Relationship Id="rId7090" Type="http://schemas.openxmlformats.org/officeDocument/2006/relationships/hyperlink" Target="https://www.terawork.com/" TargetMode="External"/><Relationship Id="rId8141" Type="http://schemas.openxmlformats.org/officeDocument/2006/relationships/hyperlink" Target="http://www.crashdetech.com/" TargetMode="External"/><Relationship Id="rId3286" Type="http://schemas.openxmlformats.org/officeDocument/2006/relationships/hyperlink" Target="https://www.kognity.com/" TargetMode="External"/><Relationship Id="rId4337" Type="http://schemas.openxmlformats.org/officeDocument/2006/relationships/hyperlink" Target="https://www.linkedin.com/company/sudonum-calltracking/" TargetMode="External"/><Relationship Id="rId3353" Type="http://schemas.openxmlformats.org/officeDocument/2006/relationships/hyperlink" Target="http://twitter.com/Leafhq" TargetMode="External"/><Relationship Id="rId4751" Type="http://schemas.openxmlformats.org/officeDocument/2006/relationships/hyperlink" Target="https://www.linkedin.com/company/wecodeland/" TargetMode="External"/><Relationship Id="rId5802" Type="http://schemas.openxmlformats.org/officeDocument/2006/relationships/hyperlink" Target="https://www.facebook.com/DiscoverBrandsSystems" TargetMode="External"/><Relationship Id="rId8958" Type="http://schemas.openxmlformats.org/officeDocument/2006/relationships/hyperlink" Target="https://www.linkedin.com/company/beblocky/" TargetMode="External"/><Relationship Id="rId274" Type="http://schemas.openxmlformats.org/officeDocument/2006/relationships/hyperlink" Target="https://www.linkedin.com/company/mobile-surveys-inc/" TargetMode="External"/><Relationship Id="rId3006" Type="http://schemas.openxmlformats.org/officeDocument/2006/relationships/hyperlink" Target="https://twitter.com/HeriOnlineS" TargetMode="External"/><Relationship Id="rId4404" Type="http://schemas.openxmlformats.org/officeDocument/2006/relationships/hyperlink" Target="https://mobile.facebook.com/swaiba.edu/" TargetMode="External"/><Relationship Id="rId7974" Type="http://schemas.openxmlformats.org/officeDocument/2006/relationships/hyperlink" Target="https://www.vinewave.com/" TargetMode="External"/><Relationship Id="rId3420" Type="http://schemas.openxmlformats.org/officeDocument/2006/relationships/hyperlink" Target="https://www.linkedin.com/company/lucy-ng/" TargetMode="External"/><Relationship Id="rId6576" Type="http://schemas.openxmlformats.org/officeDocument/2006/relationships/hyperlink" Target="https://termii.com/" TargetMode="External"/><Relationship Id="rId6990" Type="http://schemas.openxmlformats.org/officeDocument/2006/relationships/hyperlink" Target="http://www.facebook.com/zegist" TargetMode="External"/><Relationship Id="rId7627" Type="http://schemas.openxmlformats.org/officeDocument/2006/relationships/hyperlink" Target="https://www.jobcentresnigeria.com/" TargetMode="External"/><Relationship Id="rId341" Type="http://schemas.openxmlformats.org/officeDocument/2006/relationships/hyperlink" Target="https://www.hearxgroup.com/" TargetMode="External"/><Relationship Id="rId2022" Type="http://schemas.openxmlformats.org/officeDocument/2006/relationships/hyperlink" Target="http://twitter.com/badrit_eg" TargetMode="External"/><Relationship Id="rId5178" Type="http://schemas.openxmlformats.org/officeDocument/2006/relationships/hyperlink" Target="https://www.linkedin.com/in/mazenjobs" TargetMode="External"/><Relationship Id="rId5592" Type="http://schemas.openxmlformats.org/officeDocument/2006/relationships/hyperlink" Target="https://www.facebook.com/dekinigh" TargetMode="External"/><Relationship Id="rId6229" Type="http://schemas.openxmlformats.org/officeDocument/2006/relationships/hyperlink" Target="https://www.facebook.com/ecopostbuzz" TargetMode="External"/><Relationship Id="rId6643" Type="http://schemas.openxmlformats.org/officeDocument/2006/relationships/hyperlink" Target="https://www.facebook.com/HollaNow/" TargetMode="External"/><Relationship Id="rId1788" Type="http://schemas.openxmlformats.org/officeDocument/2006/relationships/hyperlink" Target="https://www.facebook.com/AVONHMO/" TargetMode="External"/><Relationship Id="rId2839" Type="http://schemas.openxmlformats.org/officeDocument/2006/relationships/hyperlink" Target="https://www.linkedin.com/company/insyt/about/" TargetMode="External"/><Relationship Id="rId4194" Type="http://schemas.openxmlformats.org/officeDocument/2006/relationships/hyperlink" Target="https://www.facebook.com/senditoo" TargetMode="External"/><Relationship Id="rId5245" Type="http://schemas.openxmlformats.org/officeDocument/2006/relationships/hyperlink" Target="https://twitter.com/RedCab_LLC" TargetMode="External"/><Relationship Id="rId6710" Type="http://schemas.openxmlformats.org/officeDocument/2006/relationships/hyperlink" Target="https://tatafo.tech4herafrica.com/" TargetMode="External"/><Relationship Id="rId4261" Type="http://schemas.openxmlformats.org/officeDocument/2006/relationships/hyperlink" Target="https://www.smeasy.co.za/" TargetMode="External"/><Relationship Id="rId5312" Type="http://schemas.openxmlformats.org/officeDocument/2006/relationships/hyperlink" Target="https://twitter.com/5dVR_" TargetMode="External"/><Relationship Id="rId8468" Type="http://schemas.openxmlformats.org/officeDocument/2006/relationships/hyperlink" Target="http://www.naturallygood.co.za/" TargetMode="External"/><Relationship Id="rId1508" Type="http://schemas.openxmlformats.org/officeDocument/2006/relationships/hyperlink" Target="https://twitter.com/BoomplayMusic" TargetMode="External"/><Relationship Id="rId1855" Type="http://schemas.openxmlformats.org/officeDocument/2006/relationships/hyperlink" Target="http://www.etrash2cash.com/" TargetMode="External"/><Relationship Id="rId2906" Type="http://schemas.openxmlformats.org/officeDocument/2006/relationships/hyperlink" Target="https://www.linkedin.com/company/grabingopage/?originalSubdomain=au" TargetMode="External"/><Relationship Id="rId7484" Type="http://schemas.openxmlformats.org/officeDocument/2006/relationships/hyperlink" Target="http://www.primatimes.com/" TargetMode="External"/><Relationship Id="rId8535" Type="http://schemas.openxmlformats.org/officeDocument/2006/relationships/hyperlink" Target="https://www.facebook.com/tenebrislab/" TargetMode="External"/><Relationship Id="rId8882" Type="http://schemas.openxmlformats.org/officeDocument/2006/relationships/hyperlink" Target="http://shuttlers.ng/" TargetMode="External"/><Relationship Id="rId1922" Type="http://schemas.openxmlformats.org/officeDocument/2006/relationships/hyperlink" Target="https://www.linkedin.com/company/appy-apps/" TargetMode="External"/><Relationship Id="rId6086" Type="http://schemas.openxmlformats.org/officeDocument/2006/relationships/hyperlink" Target="https://facebook.com/simpauldesign/" TargetMode="External"/><Relationship Id="rId7137" Type="http://schemas.openxmlformats.org/officeDocument/2006/relationships/hyperlink" Target="http://www.frakem.com/" TargetMode="External"/><Relationship Id="rId7551" Type="http://schemas.openxmlformats.org/officeDocument/2006/relationships/hyperlink" Target="https://facebook.com/gigabytedevelopersinc" TargetMode="External"/><Relationship Id="rId8602" Type="http://schemas.openxmlformats.org/officeDocument/2006/relationships/hyperlink" Target="https://www.linkedin.com/company/webalytics-pty-ltd/about/" TargetMode="External"/><Relationship Id="rId2696" Type="http://schemas.openxmlformats.org/officeDocument/2006/relationships/hyperlink" Target="https://twitter.com/estate_intel" TargetMode="External"/><Relationship Id="rId3747" Type="http://schemas.openxmlformats.org/officeDocument/2006/relationships/hyperlink" Target="http://zolaelectric.com/" TargetMode="External"/><Relationship Id="rId6153" Type="http://schemas.openxmlformats.org/officeDocument/2006/relationships/hyperlink" Target="http://www.e-kodi.com/" TargetMode="External"/><Relationship Id="rId7204" Type="http://schemas.openxmlformats.org/officeDocument/2006/relationships/hyperlink" Target="http://glamour.com.ng/" TargetMode="External"/><Relationship Id="rId668" Type="http://schemas.openxmlformats.org/officeDocument/2006/relationships/hyperlink" Target="https://www.facebook.com/tupuca.lda" TargetMode="External"/><Relationship Id="rId1298" Type="http://schemas.openxmlformats.org/officeDocument/2006/relationships/hyperlink" Target="https://www.facebook.com/neqabty/" TargetMode="External"/><Relationship Id="rId2349" Type="http://schemas.openxmlformats.org/officeDocument/2006/relationships/hyperlink" Target="http://cryptydgames.com/" TargetMode="External"/><Relationship Id="rId2763" Type="http://schemas.openxmlformats.org/officeDocument/2006/relationships/hyperlink" Target="https://www.linkedin.com/company/fireflyon/" TargetMode="External"/><Relationship Id="rId3814" Type="http://schemas.openxmlformats.org/officeDocument/2006/relationships/hyperlink" Target="https://www.facebook.com/otoenglish/" TargetMode="External"/><Relationship Id="rId6220" Type="http://schemas.openxmlformats.org/officeDocument/2006/relationships/hyperlink" Target="http://dairytechnologist.com/" TargetMode="External"/><Relationship Id="rId735" Type="http://schemas.openxmlformats.org/officeDocument/2006/relationships/hyperlink" Target="https://www.facebook.com/eventerprise?fref=ts" TargetMode="External"/><Relationship Id="rId1365" Type="http://schemas.openxmlformats.org/officeDocument/2006/relationships/hyperlink" Target="https://www.akibadigital.com/" TargetMode="External"/><Relationship Id="rId2416" Type="http://schemas.openxmlformats.org/officeDocument/2006/relationships/hyperlink" Target="https://twitter.com/diggerapp_io" TargetMode="External"/><Relationship Id="rId8392" Type="http://schemas.openxmlformats.org/officeDocument/2006/relationships/hyperlink" Target="https://www.facebook.com.facebook.com/kasieats" TargetMode="External"/><Relationship Id="rId9029" Type="http://schemas.openxmlformats.org/officeDocument/2006/relationships/hyperlink" Target="https://www.facebook.com/artcaffekenya/" TargetMode="External"/><Relationship Id="rId1018" Type="http://schemas.openxmlformats.org/officeDocument/2006/relationships/hyperlink" Target="https://www.facebook.com/gbarena/" TargetMode="External"/><Relationship Id="rId1432" Type="http://schemas.openxmlformats.org/officeDocument/2006/relationships/hyperlink" Target="https://servixmesite.wordpress.com/" TargetMode="External"/><Relationship Id="rId2830" Type="http://schemas.openxmlformats.org/officeDocument/2006/relationships/hyperlink" Target="https://www.facebook.com/Frihouse/" TargetMode="External"/><Relationship Id="rId4588" Type="http://schemas.openxmlformats.org/officeDocument/2006/relationships/hyperlink" Target="https://www.linkedin.com/company/uprise-africa/" TargetMode="External"/><Relationship Id="rId5639" Type="http://schemas.openxmlformats.org/officeDocument/2006/relationships/hyperlink" Target="https://www.facebook.com/farmula.io/" TargetMode="External"/><Relationship Id="rId5986" Type="http://schemas.openxmlformats.org/officeDocument/2006/relationships/hyperlink" Target="https://www.facebook.com/KijaniHQ/" TargetMode="External"/><Relationship Id="rId8045" Type="http://schemas.openxmlformats.org/officeDocument/2006/relationships/hyperlink" Target="https://www.linkedin.com/company/ooka.co.za" TargetMode="External"/><Relationship Id="rId71" Type="http://schemas.openxmlformats.org/officeDocument/2006/relationships/hyperlink" Target="https://twiga.ke/" TargetMode="External"/><Relationship Id="rId802" Type="http://schemas.openxmlformats.org/officeDocument/2006/relationships/hyperlink" Target="https://www.facebook.com/musangadeliveries/" TargetMode="External"/><Relationship Id="rId7061" Type="http://schemas.openxmlformats.org/officeDocument/2006/relationships/hyperlink" Target="http://twitter.com/myStudySearch" TargetMode="External"/><Relationship Id="rId8112" Type="http://schemas.openxmlformats.org/officeDocument/2006/relationships/hyperlink" Target="https://www.facebook.com/rarushopping" TargetMode="External"/><Relationship Id="rId4655" Type="http://schemas.openxmlformats.org/officeDocument/2006/relationships/hyperlink" Target="https://twitter.com/VidrContent" TargetMode="External"/><Relationship Id="rId5706" Type="http://schemas.openxmlformats.org/officeDocument/2006/relationships/hyperlink" Target="https://www.linkedin.com/company/alericonsulting/" TargetMode="External"/><Relationship Id="rId178" Type="http://schemas.openxmlformats.org/officeDocument/2006/relationships/hyperlink" Target="https://www.facebook.com/WefarmGlobal/" TargetMode="External"/><Relationship Id="rId3257" Type="http://schemas.openxmlformats.org/officeDocument/2006/relationships/hyperlink" Target="https://www.facebook.com/KISUAONLINE/" TargetMode="External"/><Relationship Id="rId3671" Type="http://schemas.openxmlformats.org/officeDocument/2006/relationships/hyperlink" Target="https://www.linkedin.com/company/3198408" TargetMode="External"/><Relationship Id="rId4308" Type="http://schemas.openxmlformats.org/officeDocument/2006/relationships/hyperlink" Target="http://www.sokompare.com/" TargetMode="External"/><Relationship Id="rId4722" Type="http://schemas.openxmlformats.org/officeDocument/2006/relationships/hyperlink" Target="https://www.twitter.com/wattnowio" TargetMode="External"/><Relationship Id="rId7878" Type="http://schemas.openxmlformats.org/officeDocument/2006/relationships/hyperlink" Target="http://www.cognician.com/" TargetMode="External"/><Relationship Id="rId8929" Type="http://schemas.openxmlformats.org/officeDocument/2006/relationships/hyperlink" Target="https://beilessgroup.co.ke/about-us/" TargetMode="External"/><Relationship Id="rId592" Type="http://schemas.openxmlformats.org/officeDocument/2006/relationships/hyperlink" Target="https://www.linkedin.com/company/mettlestate/" TargetMode="External"/><Relationship Id="rId2273" Type="http://schemas.openxmlformats.org/officeDocument/2006/relationships/hyperlink" Target="https://twitter.com/click2sure" TargetMode="External"/><Relationship Id="rId3324" Type="http://schemas.openxmlformats.org/officeDocument/2006/relationships/hyperlink" Target="https://www.facebook.com/MaishaMeds/" TargetMode="External"/><Relationship Id="rId6894" Type="http://schemas.openxmlformats.org/officeDocument/2006/relationships/hyperlink" Target="https://www.primetweets.com.ng/" TargetMode="External"/><Relationship Id="rId7945" Type="http://schemas.openxmlformats.org/officeDocument/2006/relationships/hyperlink" Target="https://www.facebook.com/My9LivesSA/" TargetMode="External"/><Relationship Id="rId245" Type="http://schemas.openxmlformats.org/officeDocument/2006/relationships/hyperlink" Target="https://www.brck.com/" TargetMode="External"/><Relationship Id="rId2340" Type="http://schemas.openxmlformats.org/officeDocument/2006/relationships/hyperlink" Target="https://www.linkedin.com/company/macrolan?trk=company_logo" TargetMode="External"/><Relationship Id="rId5496" Type="http://schemas.openxmlformats.org/officeDocument/2006/relationships/hyperlink" Target="https://www.facebook.com/zished" TargetMode="External"/><Relationship Id="rId6547" Type="http://schemas.openxmlformats.org/officeDocument/2006/relationships/hyperlink" Target="https://www.linkedin.com/company/edurecords-limited" TargetMode="External"/><Relationship Id="rId312" Type="http://schemas.openxmlformats.org/officeDocument/2006/relationships/hyperlink" Target="http://twitter.com/yumamiadotcom" TargetMode="External"/><Relationship Id="rId4098" Type="http://schemas.openxmlformats.org/officeDocument/2006/relationships/hyperlink" Target="https://twitter.com/RidverApp" TargetMode="External"/><Relationship Id="rId5149" Type="http://schemas.openxmlformats.org/officeDocument/2006/relationships/hyperlink" Target="http://www.smardex.com/" TargetMode="External"/><Relationship Id="rId5563" Type="http://schemas.openxmlformats.org/officeDocument/2006/relationships/hyperlink" Target="http://www.dolphintelecom.net/" TargetMode="External"/><Relationship Id="rId6961" Type="http://schemas.openxmlformats.org/officeDocument/2006/relationships/hyperlink" Target="https://www.linkedin.com/company/render-health/about/" TargetMode="External"/><Relationship Id="rId9020" Type="http://schemas.openxmlformats.org/officeDocument/2006/relationships/hyperlink" Target="https://twitter.com/TechShelta" TargetMode="External"/><Relationship Id="rId4165" Type="http://schemas.openxmlformats.org/officeDocument/2006/relationships/hyperlink" Target="http://sautiafrica.org/" TargetMode="External"/><Relationship Id="rId5216" Type="http://schemas.openxmlformats.org/officeDocument/2006/relationships/hyperlink" Target="https://twitter.com/myvrapeutic" TargetMode="External"/><Relationship Id="rId6614" Type="http://schemas.openxmlformats.org/officeDocument/2006/relationships/hyperlink" Target="https://techcabal.com/" TargetMode="External"/><Relationship Id="rId1759" Type="http://schemas.openxmlformats.org/officeDocument/2006/relationships/hyperlink" Target="https://twitter.com/yapili_health" TargetMode="External"/><Relationship Id="rId3181" Type="http://schemas.openxmlformats.org/officeDocument/2006/relationships/hyperlink" Target="https://twitter.com/invoizpaid/" TargetMode="External"/><Relationship Id="rId5630" Type="http://schemas.openxmlformats.org/officeDocument/2006/relationships/hyperlink" Target="https://wapipay.com/" TargetMode="External"/><Relationship Id="rId8786" Type="http://schemas.openxmlformats.org/officeDocument/2006/relationships/hyperlink" Target="https://www.facebook.com/getpocketdoc/" TargetMode="External"/><Relationship Id="rId1826" Type="http://schemas.openxmlformats.org/officeDocument/2006/relationships/hyperlink" Target="https://www.facebook.com/AWABikeng/" TargetMode="External"/><Relationship Id="rId4232" Type="http://schemas.openxmlformats.org/officeDocument/2006/relationships/hyperlink" Target="https://shopah.co.ke/" TargetMode="External"/><Relationship Id="rId7388" Type="http://schemas.openxmlformats.org/officeDocument/2006/relationships/hyperlink" Target="https://twitter.com/Salescabal" TargetMode="External"/><Relationship Id="rId8439" Type="http://schemas.openxmlformats.org/officeDocument/2006/relationships/hyperlink" Target="https://www.facebook.com/ugomywayapp/" TargetMode="External"/><Relationship Id="rId8853" Type="http://schemas.openxmlformats.org/officeDocument/2006/relationships/hyperlink" Target="https://cropnuts.com/" TargetMode="External"/><Relationship Id="rId3998" Type="http://schemas.openxmlformats.org/officeDocument/2006/relationships/hyperlink" Target="https://twitter.com/propertyprong" TargetMode="External"/><Relationship Id="rId7455" Type="http://schemas.openxmlformats.org/officeDocument/2006/relationships/hyperlink" Target="https://www.twitter.com/schoolstore_ng" TargetMode="External"/><Relationship Id="rId8506" Type="http://schemas.openxmlformats.org/officeDocument/2006/relationships/hyperlink" Target="https://twitter.com/GetRewardsZA" TargetMode="External"/><Relationship Id="rId8920" Type="http://schemas.openxmlformats.org/officeDocument/2006/relationships/hyperlink" Target="https://www.linkedin.com/company/recours-four-kenya-consultants/about/" TargetMode="External"/><Relationship Id="rId6057" Type="http://schemas.openxmlformats.org/officeDocument/2006/relationships/hyperlink" Target="http://zyffy.com/" TargetMode="External"/><Relationship Id="rId6471" Type="http://schemas.openxmlformats.org/officeDocument/2006/relationships/hyperlink" Target="https://twitter.com/covibeshq" TargetMode="External"/><Relationship Id="rId7108" Type="http://schemas.openxmlformats.org/officeDocument/2006/relationships/hyperlink" Target="https://www.linkedin.com/company/11202138/" TargetMode="External"/><Relationship Id="rId7522" Type="http://schemas.openxmlformats.org/officeDocument/2006/relationships/hyperlink" Target="https://designub.com/" TargetMode="External"/><Relationship Id="rId986" Type="http://schemas.openxmlformats.org/officeDocument/2006/relationships/hyperlink" Target="https://www.facebook.com/releaf.group" TargetMode="External"/><Relationship Id="rId2667" Type="http://schemas.openxmlformats.org/officeDocument/2006/relationships/hyperlink" Target="https://www.facebook.com/etudesk" TargetMode="External"/><Relationship Id="rId3718" Type="http://schemas.openxmlformats.org/officeDocument/2006/relationships/hyperlink" Target="https://www.linkedin.com/company/ngsign/" TargetMode="External"/><Relationship Id="rId5073" Type="http://schemas.openxmlformats.org/officeDocument/2006/relationships/hyperlink" Target="http://www.argineering.net/" TargetMode="External"/><Relationship Id="rId6124" Type="http://schemas.openxmlformats.org/officeDocument/2006/relationships/hyperlink" Target="https://twitter.com/levitation_dyn" TargetMode="External"/><Relationship Id="rId639" Type="http://schemas.openxmlformats.org/officeDocument/2006/relationships/hyperlink" Target="https://www.linkedin.com/company/shyftech/" TargetMode="External"/><Relationship Id="rId1269" Type="http://schemas.openxmlformats.org/officeDocument/2006/relationships/hyperlink" Target="https://twitter.com/Transpoolerapp" TargetMode="External"/><Relationship Id="rId5140" Type="http://schemas.openxmlformats.org/officeDocument/2006/relationships/hyperlink" Target="https://www.linkedin.com/company/17875670" TargetMode="External"/><Relationship Id="rId8296" Type="http://schemas.openxmlformats.org/officeDocument/2006/relationships/hyperlink" Target="http://www.facebook.com/CavalryMedia" TargetMode="External"/><Relationship Id="rId1683" Type="http://schemas.openxmlformats.org/officeDocument/2006/relationships/hyperlink" Target="http://www.beta-kenya.com/" TargetMode="External"/><Relationship Id="rId2734" Type="http://schemas.openxmlformats.org/officeDocument/2006/relationships/hyperlink" Target="https://www.linkedin.com/company/filkhedma/" TargetMode="External"/><Relationship Id="rId706" Type="http://schemas.openxmlformats.org/officeDocument/2006/relationships/hyperlink" Target="https://twitter.com/ubapesa" TargetMode="External"/><Relationship Id="rId1336" Type="http://schemas.openxmlformats.org/officeDocument/2006/relationships/hyperlink" Target="https://www.facebook.com/sweetkiwiyogurt/" TargetMode="External"/><Relationship Id="rId1750" Type="http://schemas.openxmlformats.org/officeDocument/2006/relationships/hyperlink" Target="https://www.facebook.com/RideSafeAfrica/about/" TargetMode="External"/><Relationship Id="rId2801" Type="http://schemas.openxmlformats.org/officeDocument/2006/relationships/hyperlink" Target="https://twitter.com/fint_ng?ref_src=twsrc%5Egoogle%7Ctwcamp%5Eserp%7Ctwgr%5Eauthor" TargetMode="External"/><Relationship Id="rId5957" Type="http://schemas.openxmlformats.org/officeDocument/2006/relationships/hyperlink" Target="http://kawagarments.co.ke/" TargetMode="External"/><Relationship Id="rId8016" Type="http://schemas.openxmlformats.org/officeDocument/2006/relationships/hyperlink" Target="https://www.linkedin.com/company/3525976/" TargetMode="External"/><Relationship Id="rId8363" Type="http://schemas.openxmlformats.org/officeDocument/2006/relationships/hyperlink" Target="http://www.wixelhq.com/" TargetMode="External"/><Relationship Id="rId42" Type="http://schemas.openxmlformats.org/officeDocument/2006/relationships/hyperlink" Target="https://twitter.com/alacademy" TargetMode="External"/><Relationship Id="rId1403" Type="http://schemas.openxmlformats.org/officeDocument/2006/relationships/hyperlink" Target="https://courierlite.my-free.website/" TargetMode="External"/><Relationship Id="rId4559" Type="http://schemas.openxmlformats.org/officeDocument/2006/relationships/hyperlink" Target="http://www.truluvgranola.com/" TargetMode="External"/><Relationship Id="rId4973" Type="http://schemas.openxmlformats.org/officeDocument/2006/relationships/hyperlink" Target="https://twitter.com/BionicLimbsLLC" TargetMode="External"/><Relationship Id="rId8430" Type="http://schemas.openxmlformats.org/officeDocument/2006/relationships/hyperlink" Target="https://twitter.com/papervideoza" TargetMode="External"/><Relationship Id="rId3575" Type="http://schemas.openxmlformats.org/officeDocument/2006/relationships/hyperlink" Target="https://www.oltio.com/" TargetMode="External"/><Relationship Id="rId4626" Type="http://schemas.openxmlformats.org/officeDocument/2006/relationships/hyperlink" Target="https://www.custostech.com/" TargetMode="External"/><Relationship Id="rId7032" Type="http://schemas.openxmlformats.org/officeDocument/2006/relationships/hyperlink" Target="http://twitter.com/ojawarang" TargetMode="External"/><Relationship Id="rId496" Type="http://schemas.openxmlformats.org/officeDocument/2006/relationships/hyperlink" Target="https://twitter.com/Tugende1" TargetMode="External"/><Relationship Id="rId2177" Type="http://schemas.openxmlformats.org/officeDocument/2006/relationships/hyperlink" Target="https://www.facebook.com/aidtechnologysolutions/" TargetMode="External"/><Relationship Id="rId2591" Type="http://schemas.openxmlformats.org/officeDocument/2006/relationships/hyperlink" Target="https://www.facebook.com/ecomakaasolutions/" TargetMode="External"/><Relationship Id="rId3228" Type="http://schemas.openxmlformats.org/officeDocument/2006/relationships/hyperlink" Target="https://www.linkedin.com/company/kandua/" TargetMode="External"/><Relationship Id="rId3642" Type="http://schemas.openxmlformats.org/officeDocument/2006/relationships/hyperlink" Target="https://www.linkedin.com/company/mshtarii-investments-pty-ltd/about/" TargetMode="External"/><Relationship Id="rId6798" Type="http://schemas.openxmlformats.org/officeDocument/2006/relationships/hyperlink" Target="https://www.linkedin.com/company/18006699" TargetMode="External"/><Relationship Id="rId7849" Type="http://schemas.openxmlformats.org/officeDocument/2006/relationships/hyperlink" Target="https://www.facebook.com/pg/fomotravels" TargetMode="External"/><Relationship Id="rId149" Type="http://schemas.openxmlformats.org/officeDocument/2006/relationships/hyperlink" Target="https://twitter.com/jibuco" TargetMode="External"/><Relationship Id="rId563" Type="http://schemas.openxmlformats.org/officeDocument/2006/relationships/hyperlink" Target="https://www.facebook.com/ShezlongApp/" TargetMode="External"/><Relationship Id="rId1193" Type="http://schemas.openxmlformats.org/officeDocument/2006/relationships/hyperlink" Target="https://lipalater.com/" TargetMode="External"/><Relationship Id="rId2244" Type="http://schemas.openxmlformats.org/officeDocument/2006/relationships/hyperlink" Target="https://www.facebook.com/villepropreinc" TargetMode="External"/><Relationship Id="rId216" Type="http://schemas.openxmlformats.org/officeDocument/2006/relationships/hyperlink" Target="http://twitter.com/dealdey" TargetMode="External"/><Relationship Id="rId1260" Type="http://schemas.openxmlformats.org/officeDocument/2006/relationships/hyperlink" Target="https://twitter.com/medmisr?lang=en" TargetMode="External"/><Relationship Id="rId6865" Type="http://schemas.openxmlformats.org/officeDocument/2006/relationships/hyperlink" Target="https://www.linkedin.com/company/cifwep/" TargetMode="External"/><Relationship Id="rId7916" Type="http://schemas.openxmlformats.org/officeDocument/2006/relationships/hyperlink" Target="https://www.facebook.com/wallettec" TargetMode="External"/><Relationship Id="rId630" Type="http://schemas.openxmlformats.org/officeDocument/2006/relationships/hyperlink" Target="https://twitter.com/tulaanews" TargetMode="External"/><Relationship Id="rId2311" Type="http://schemas.openxmlformats.org/officeDocument/2006/relationships/hyperlink" Target="https://www.facebook.com/hyperiondev" TargetMode="External"/><Relationship Id="rId4069" Type="http://schemas.openxmlformats.org/officeDocument/2006/relationships/hyperlink" Target="http://raintreefarms.com/" TargetMode="External"/><Relationship Id="rId5467" Type="http://schemas.openxmlformats.org/officeDocument/2006/relationships/hyperlink" Target="https://twitter.com/asoribaapp" TargetMode="External"/><Relationship Id="rId5881" Type="http://schemas.openxmlformats.org/officeDocument/2006/relationships/hyperlink" Target="https://www.facebook.com/iastra" TargetMode="External"/><Relationship Id="rId6518" Type="http://schemas.openxmlformats.org/officeDocument/2006/relationships/hyperlink" Target="http://www.chopup.me/" TargetMode="External"/><Relationship Id="rId6932" Type="http://schemas.openxmlformats.org/officeDocument/2006/relationships/hyperlink" Target="https://www.linkedin.com/company/prediagn/" TargetMode="External"/><Relationship Id="rId4483" Type="http://schemas.openxmlformats.org/officeDocument/2006/relationships/hyperlink" Target="https://www.facebook.com/tirhal.sd/" TargetMode="External"/><Relationship Id="rId5534" Type="http://schemas.openxmlformats.org/officeDocument/2006/relationships/hyperlink" Target="https://www.twitter.com/theforhey" TargetMode="External"/><Relationship Id="rId3085" Type="http://schemas.openxmlformats.org/officeDocument/2006/relationships/hyperlink" Target="https://www.linkedin.com/company/imisi-3d/" TargetMode="External"/><Relationship Id="rId4136" Type="http://schemas.openxmlformats.org/officeDocument/2006/relationships/hyperlink" Target="https://twitter.com/safarimeal" TargetMode="External"/><Relationship Id="rId4550" Type="http://schemas.openxmlformats.org/officeDocument/2006/relationships/hyperlink" Target="https://twitter.com/tymebankza" TargetMode="External"/><Relationship Id="rId5601" Type="http://schemas.openxmlformats.org/officeDocument/2006/relationships/hyperlink" Target="https://ndivo.com/" TargetMode="External"/><Relationship Id="rId8757" Type="http://schemas.openxmlformats.org/officeDocument/2006/relationships/hyperlink" Target="https://www.linkedin.com/in/minute-uganda-399751188/" TargetMode="External"/><Relationship Id="rId3152" Type="http://schemas.openxmlformats.org/officeDocument/2006/relationships/hyperlink" Target="https://www.twitter.com/insureafrika" TargetMode="External"/><Relationship Id="rId4203" Type="http://schemas.openxmlformats.org/officeDocument/2006/relationships/hyperlink" Target="https://www.sheriakiganjani.co.tz/" TargetMode="External"/><Relationship Id="rId7359" Type="http://schemas.openxmlformats.org/officeDocument/2006/relationships/hyperlink" Target="https://www.facebook.com/myunihostels" TargetMode="External"/><Relationship Id="rId7773" Type="http://schemas.openxmlformats.org/officeDocument/2006/relationships/hyperlink" Target="https://www.linkedin.com/company/tented-adventures/" TargetMode="External"/><Relationship Id="rId8824" Type="http://schemas.openxmlformats.org/officeDocument/2006/relationships/hyperlink" Target="https://www.facebook.com/rainotech4impact/" TargetMode="External"/><Relationship Id="rId6375" Type="http://schemas.openxmlformats.org/officeDocument/2006/relationships/hyperlink" Target="http://www.facebook.com/techexquisite" TargetMode="External"/><Relationship Id="rId7426" Type="http://schemas.openxmlformats.org/officeDocument/2006/relationships/hyperlink" Target="http://www.fazsion.ng/" TargetMode="External"/><Relationship Id="rId140" Type="http://schemas.openxmlformats.org/officeDocument/2006/relationships/hyperlink" Target="https://www.linkedin.com/company/africa's-talking-ltd/" TargetMode="External"/><Relationship Id="rId3969" Type="http://schemas.openxmlformats.org/officeDocument/2006/relationships/hyperlink" Target="http://www.powa.com/" TargetMode="External"/><Relationship Id="rId5391" Type="http://schemas.openxmlformats.org/officeDocument/2006/relationships/hyperlink" Target="https://web.facebook.com/sikasemafrica/" TargetMode="External"/><Relationship Id="rId6028" Type="http://schemas.openxmlformats.org/officeDocument/2006/relationships/hyperlink" Target="https://www.facebook.com/mesozinc" TargetMode="External"/><Relationship Id="rId7840" Type="http://schemas.openxmlformats.org/officeDocument/2006/relationships/hyperlink" Target="https://www.facebook.com/yethusaving/" TargetMode="External"/><Relationship Id="rId6" Type="http://schemas.openxmlformats.org/officeDocument/2006/relationships/hyperlink" Target="https://www.linkedin.com/company/andela/" TargetMode="External"/><Relationship Id="rId2985" Type="http://schemas.openxmlformats.org/officeDocument/2006/relationships/hyperlink" Target="https://www.keamedicals.com/" TargetMode="External"/><Relationship Id="rId5044" Type="http://schemas.openxmlformats.org/officeDocument/2006/relationships/hyperlink" Target="https://www.linkedin.com/company/sana3ly/" TargetMode="External"/><Relationship Id="rId6442" Type="http://schemas.openxmlformats.org/officeDocument/2006/relationships/hyperlink" Target="https://twitter.com/mm_nrb?lang=en" TargetMode="External"/><Relationship Id="rId957" Type="http://schemas.openxmlformats.org/officeDocument/2006/relationships/hyperlink" Target="http://think.it/" TargetMode="External"/><Relationship Id="rId1587" Type="http://schemas.openxmlformats.org/officeDocument/2006/relationships/hyperlink" Target="http://benben.com.gh/" TargetMode="External"/><Relationship Id="rId2638" Type="http://schemas.openxmlformats.org/officeDocument/2006/relationships/hyperlink" Target="https://www.facebook.com/emguidance/" TargetMode="External"/><Relationship Id="rId1654" Type="http://schemas.openxmlformats.org/officeDocument/2006/relationships/hyperlink" Target="http://afrigroups.com/home/" TargetMode="External"/><Relationship Id="rId2705" Type="http://schemas.openxmlformats.org/officeDocument/2006/relationships/hyperlink" Target="https://www.facebook.com/farmgateafrica/?_rdc=1&amp;_rdr" TargetMode="External"/><Relationship Id="rId4060" Type="http://schemas.openxmlformats.org/officeDocument/2006/relationships/hyperlink" Target="https://www.facebook.com/myrasello/" TargetMode="External"/><Relationship Id="rId5111" Type="http://schemas.openxmlformats.org/officeDocument/2006/relationships/hyperlink" Target="https://www.facebook.com/voxerav?_rdr=p" TargetMode="External"/><Relationship Id="rId8267" Type="http://schemas.openxmlformats.org/officeDocument/2006/relationships/hyperlink" Target="https://www.finfindeasy.co.za/" TargetMode="External"/><Relationship Id="rId8681" Type="http://schemas.openxmlformats.org/officeDocument/2006/relationships/hyperlink" Target="http://www.rentdoc.co.za/" TargetMode="External"/><Relationship Id="rId1307" Type="http://schemas.openxmlformats.org/officeDocument/2006/relationships/hyperlink" Target="https://twitter.com/Ma3Route" TargetMode="External"/><Relationship Id="rId1721" Type="http://schemas.openxmlformats.org/officeDocument/2006/relationships/hyperlink" Target="http://www.facebook.com/pages/Chamasoft/145595452300032" TargetMode="External"/><Relationship Id="rId4877" Type="http://schemas.openxmlformats.org/officeDocument/2006/relationships/hyperlink" Target="http://zayride.com/" TargetMode="External"/><Relationship Id="rId5928" Type="http://schemas.openxmlformats.org/officeDocument/2006/relationships/hyperlink" Target="https://twitter.com/jambopay" TargetMode="External"/><Relationship Id="rId7283" Type="http://schemas.openxmlformats.org/officeDocument/2006/relationships/hyperlink" Target="https://www.twitter.com/nikenga" TargetMode="External"/><Relationship Id="rId8334" Type="http://schemas.openxmlformats.org/officeDocument/2006/relationships/hyperlink" Target="http://memeburn.com/" TargetMode="External"/><Relationship Id="rId13" Type="http://schemas.openxmlformats.org/officeDocument/2006/relationships/hyperlink" Target="http://offgrid-electric.com/" TargetMode="External"/><Relationship Id="rId3479" Type="http://schemas.openxmlformats.org/officeDocument/2006/relationships/hyperlink" Target="https://www.facebook.com/m4jam" TargetMode="External"/><Relationship Id="rId7350" Type="http://schemas.openxmlformats.org/officeDocument/2006/relationships/hyperlink" Target="https://www.linkedin.com/company/street-toolz" TargetMode="External"/><Relationship Id="rId8401" Type="http://schemas.openxmlformats.org/officeDocument/2006/relationships/hyperlink" Target="https://www.linkedin.com/company/15197587" TargetMode="External"/><Relationship Id="rId2495" Type="http://schemas.openxmlformats.org/officeDocument/2006/relationships/hyperlink" Target="http://www.facebook.com/earlybirdsoftware" TargetMode="External"/><Relationship Id="rId3893" Type="http://schemas.openxmlformats.org/officeDocument/2006/relationships/hyperlink" Target="https://www.payplux.com/" TargetMode="External"/><Relationship Id="rId4944" Type="http://schemas.openxmlformats.org/officeDocument/2006/relationships/hyperlink" Target="http://www.korsatk.com/" TargetMode="External"/><Relationship Id="rId7003" Type="http://schemas.openxmlformats.org/officeDocument/2006/relationships/hyperlink" Target="http://zeta-web.com/" TargetMode="External"/><Relationship Id="rId467" Type="http://schemas.openxmlformats.org/officeDocument/2006/relationships/hyperlink" Target="https://www.linkedin.com/company/livestock-trade-services-ltd/about/" TargetMode="External"/><Relationship Id="rId1097" Type="http://schemas.openxmlformats.org/officeDocument/2006/relationships/hyperlink" Target="http://www.vulamobile.com/" TargetMode="External"/><Relationship Id="rId2148" Type="http://schemas.openxmlformats.org/officeDocument/2006/relationships/hyperlink" Target="http://twitter.com/agrohub" TargetMode="External"/><Relationship Id="rId3546" Type="http://schemas.openxmlformats.org/officeDocument/2006/relationships/hyperlink" Target="https://www.multichoice.com/" TargetMode="External"/><Relationship Id="rId3960" Type="http://schemas.openxmlformats.org/officeDocument/2006/relationships/hyperlink" Target="https://twitter.com/poa_kenya" TargetMode="External"/><Relationship Id="rId881" Type="http://schemas.openxmlformats.org/officeDocument/2006/relationships/hyperlink" Target="https://www.get5.io/" TargetMode="External"/><Relationship Id="rId2562" Type="http://schemas.openxmlformats.org/officeDocument/2006/relationships/hyperlink" Target="http://www.el3ab.com/en/home" TargetMode="External"/><Relationship Id="rId3613" Type="http://schemas.openxmlformats.org/officeDocument/2006/relationships/hyperlink" Target="https://www.payabill.biz/" TargetMode="External"/><Relationship Id="rId6769" Type="http://schemas.openxmlformats.org/officeDocument/2006/relationships/hyperlink" Target="https://www.linkedin.com/company/surecredit/about/" TargetMode="External"/><Relationship Id="rId534" Type="http://schemas.openxmlformats.org/officeDocument/2006/relationships/hyperlink" Target="http://www.rensource.energy/" TargetMode="External"/><Relationship Id="rId1164" Type="http://schemas.openxmlformats.org/officeDocument/2006/relationships/hyperlink" Target="http://twitter.com/rentsmallsmall" TargetMode="External"/><Relationship Id="rId2215" Type="http://schemas.openxmlformats.org/officeDocument/2006/relationships/hyperlink" Target="https://www.linkedin.com/company/the-block-bank" TargetMode="External"/><Relationship Id="rId5785" Type="http://schemas.openxmlformats.org/officeDocument/2006/relationships/hyperlink" Target="https://www.twitter.com/CyberKenya" TargetMode="External"/><Relationship Id="rId6836" Type="http://schemas.openxmlformats.org/officeDocument/2006/relationships/hyperlink" Target="https://www.facebook.com/lendstack" TargetMode="External"/><Relationship Id="rId8191" Type="http://schemas.openxmlformats.org/officeDocument/2006/relationships/hyperlink" Target="https://www.linkedin.com/company/vibio-technologies-inc" TargetMode="External"/><Relationship Id="rId601" Type="http://schemas.openxmlformats.org/officeDocument/2006/relationships/hyperlink" Target="https://www.facebook.com/naisteofficial/" TargetMode="External"/><Relationship Id="rId1231" Type="http://schemas.openxmlformats.org/officeDocument/2006/relationships/hyperlink" Target="http://www.fashpa.com/" TargetMode="External"/><Relationship Id="rId4387" Type="http://schemas.openxmlformats.org/officeDocument/2006/relationships/hyperlink" Target="http://thulababaproject.co.za/" TargetMode="External"/><Relationship Id="rId5438" Type="http://schemas.openxmlformats.org/officeDocument/2006/relationships/hyperlink" Target="https://www.ghalani.com/" TargetMode="External"/><Relationship Id="rId5852" Type="http://schemas.openxmlformats.org/officeDocument/2006/relationships/hyperlink" Target="http://greencredit.co.ke/" TargetMode="External"/><Relationship Id="rId4454" Type="http://schemas.openxmlformats.org/officeDocument/2006/relationships/hyperlink" Target="https://www.linkedin.com/company/3878002?trk=tyah&amp;trkInfo=idx%3A1-1-1%2CtarId%3A1426036173737%2Ctas%3Aourusb" TargetMode="External"/><Relationship Id="rId5505" Type="http://schemas.openxmlformats.org/officeDocument/2006/relationships/hyperlink" Target="https://twitter.com/hitriva" TargetMode="External"/><Relationship Id="rId6903" Type="http://schemas.openxmlformats.org/officeDocument/2006/relationships/hyperlink" Target="https://twitter.com/zenonigeria" TargetMode="External"/><Relationship Id="rId3056" Type="http://schemas.openxmlformats.org/officeDocument/2006/relationships/hyperlink" Target="https://twitter.com/hyract?lang=en" TargetMode="External"/><Relationship Id="rId3470" Type="http://schemas.openxmlformats.org/officeDocument/2006/relationships/hyperlink" Target="http://www.mscanug.com/" TargetMode="External"/><Relationship Id="rId4107" Type="http://schemas.openxmlformats.org/officeDocument/2006/relationships/hyperlink" Target="https://www.linkedin.com/company/revise-online/?originalSubdomain=au" TargetMode="External"/><Relationship Id="rId391" Type="http://schemas.openxmlformats.org/officeDocument/2006/relationships/hyperlink" Target="https://www.facebook.com/kopatech2000/" TargetMode="External"/><Relationship Id="rId2072" Type="http://schemas.openxmlformats.org/officeDocument/2006/relationships/hyperlink" Target="https://twitter.com/KampalaAirQo" TargetMode="External"/><Relationship Id="rId3123" Type="http://schemas.openxmlformats.org/officeDocument/2006/relationships/hyperlink" Target="https://www.linkedin.com/company/blockchain-research-institute" TargetMode="External"/><Relationship Id="rId4521" Type="http://schemas.openxmlformats.org/officeDocument/2006/relationships/hyperlink" Target="https://www.linkedin.com/company/travelcar" TargetMode="External"/><Relationship Id="rId6279" Type="http://schemas.openxmlformats.org/officeDocument/2006/relationships/hyperlink" Target="https://www.facebook.com/mgafrica" TargetMode="External"/><Relationship Id="rId7677" Type="http://schemas.openxmlformats.org/officeDocument/2006/relationships/hyperlink" Target="https://twitter.com/babylrwanda?lang=en" TargetMode="External"/><Relationship Id="rId8728" Type="http://schemas.openxmlformats.org/officeDocument/2006/relationships/hyperlink" Target="https://www.facebook.com/datatrackerza" TargetMode="External"/><Relationship Id="rId6693" Type="http://schemas.openxmlformats.org/officeDocument/2006/relationships/hyperlink" Target="https://www.linkedin.com/company/natterbase/about/" TargetMode="External"/><Relationship Id="rId7744" Type="http://schemas.openxmlformats.org/officeDocument/2006/relationships/hyperlink" Target="http://twitter.com/Every1Mobile" TargetMode="External"/><Relationship Id="rId2889" Type="http://schemas.openxmlformats.org/officeDocument/2006/relationships/hyperlink" Target="https://www.facebook.com/fuzultd" TargetMode="External"/><Relationship Id="rId5295" Type="http://schemas.openxmlformats.org/officeDocument/2006/relationships/hyperlink" Target="https://www.facebook.com/pg/Filsekka.net" TargetMode="External"/><Relationship Id="rId6346" Type="http://schemas.openxmlformats.org/officeDocument/2006/relationships/hyperlink" Target="http://www.ryanada.com/" TargetMode="External"/><Relationship Id="rId6760" Type="http://schemas.openxmlformats.org/officeDocument/2006/relationships/hyperlink" Target="https://realtor.ng/" TargetMode="External"/><Relationship Id="rId7811" Type="http://schemas.openxmlformats.org/officeDocument/2006/relationships/hyperlink" Target="https://twitter.com/skynamohq" TargetMode="External"/><Relationship Id="rId111" Type="http://schemas.openxmlformats.org/officeDocument/2006/relationships/hyperlink" Target="https://twitter.com/bitpesa" TargetMode="External"/><Relationship Id="rId2956" Type="http://schemas.openxmlformats.org/officeDocument/2006/relationships/hyperlink" Target="http://www.gulivery.so/" TargetMode="External"/><Relationship Id="rId5362" Type="http://schemas.openxmlformats.org/officeDocument/2006/relationships/hyperlink" Target="https://www.linkedin.com/company/cofundie/about/" TargetMode="External"/><Relationship Id="rId6413" Type="http://schemas.openxmlformats.org/officeDocument/2006/relationships/hyperlink" Target="https://www.linkedin.com/in/wild-peak-adventures-a783499b/" TargetMode="External"/><Relationship Id="rId928" Type="http://schemas.openxmlformats.org/officeDocument/2006/relationships/hyperlink" Target="https://www.facebook.com/followBreadfast" TargetMode="External"/><Relationship Id="rId1558" Type="http://schemas.openxmlformats.org/officeDocument/2006/relationships/hyperlink" Target="https://www.bluemoonethiopia.com/" TargetMode="External"/><Relationship Id="rId2609" Type="http://schemas.openxmlformats.org/officeDocument/2006/relationships/hyperlink" Target="http://www.envisionmobile.co/" TargetMode="External"/><Relationship Id="rId5015" Type="http://schemas.openxmlformats.org/officeDocument/2006/relationships/hyperlink" Target="https://www.linkedin.com/company/medbold/" TargetMode="External"/><Relationship Id="rId8585" Type="http://schemas.openxmlformats.org/officeDocument/2006/relationships/hyperlink" Target="https://www.linkedin.com/company/joblife" TargetMode="External"/><Relationship Id="rId1972" Type="http://schemas.openxmlformats.org/officeDocument/2006/relationships/hyperlink" Target="https://www.facebook.com/Bulrushagritech/about/?ref=page_internal" TargetMode="External"/><Relationship Id="rId4031" Type="http://schemas.openxmlformats.org/officeDocument/2006/relationships/hyperlink" Target="https://twitter.com/QuestworksKenya" TargetMode="External"/><Relationship Id="rId7187" Type="http://schemas.openxmlformats.org/officeDocument/2006/relationships/hyperlink" Target="https://www.zama.ng/" TargetMode="External"/><Relationship Id="rId8238" Type="http://schemas.openxmlformats.org/officeDocument/2006/relationships/hyperlink" Target="https://www.linkedin.com/company/dyme-beauty-app/" TargetMode="External"/><Relationship Id="rId1625" Type="http://schemas.openxmlformats.org/officeDocument/2006/relationships/hyperlink" Target="https://twitter.com/4gCapital" TargetMode="External"/><Relationship Id="rId7254" Type="http://schemas.openxmlformats.org/officeDocument/2006/relationships/hyperlink" Target="https://facebook.com/schoolsfocus" TargetMode="External"/><Relationship Id="rId8305" Type="http://schemas.openxmlformats.org/officeDocument/2006/relationships/hyperlink" Target="https://thesponsorshop.co.za/" TargetMode="External"/><Relationship Id="rId8652" Type="http://schemas.openxmlformats.org/officeDocument/2006/relationships/hyperlink" Target="https://usefulandbeautiful.co.za/" TargetMode="External"/><Relationship Id="rId3797" Type="http://schemas.openxmlformats.org/officeDocument/2006/relationships/hyperlink" Target="https://www.linkedin.com/company/opennetworks/" TargetMode="External"/><Relationship Id="rId4848" Type="http://schemas.openxmlformats.org/officeDocument/2006/relationships/hyperlink" Target="https://www.facebook.com/zeroprime.tech/" TargetMode="External"/><Relationship Id="rId2399" Type="http://schemas.openxmlformats.org/officeDocument/2006/relationships/hyperlink" Target="https://www.facebook.com/DextTechGh/" TargetMode="External"/><Relationship Id="rId3864" Type="http://schemas.openxmlformats.org/officeDocument/2006/relationships/hyperlink" Target="https://www.facebook.com/pargopoint" TargetMode="External"/><Relationship Id="rId4915" Type="http://schemas.openxmlformats.org/officeDocument/2006/relationships/hyperlink" Target="https://twitter.com/Ovamba4SMEs" TargetMode="External"/><Relationship Id="rId6270" Type="http://schemas.openxmlformats.org/officeDocument/2006/relationships/hyperlink" Target="http://twitter.com/kilicloud" TargetMode="External"/><Relationship Id="rId7321" Type="http://schemas.openxmlformats.org/officeDocument/2006/relationships/hyperlink" Target="https://twitter.com/hojahapp" TargetMode="External"/><Relationship Id="rId785" Type="http://schemas.openxmlformats.org/officeDocument/2006/relationships/hyperlink" Target="http://www.thestudenthub.co.za/" TargetMode="External"/><Relationship Id="rId2466" Type="http://schemas.openxmlformats.org/officeDocument/2006/relationships/hyperlink" Target="https://www.dropque.com/" TargetMode="External"/><Relationship Id="rId2880" Type="http://schemas.openxmlformats.org/officeDocument/2006/relationships/hyperlink" Target="https://fundis.co.ke/" TargetMode="External"/><Relationship Id="rId3517" Type="http://schemas.openxmlformats.org/officeDocument/2006/relationships/hyperlink" Target="https://twitter.com/MobiLifeSA" TargetMode="External"/><Relationship Id="rId3931" Type="http://schemas.openxmlformats.org/officeDocument/2006/relationships/hyperlink" Target="https://www.rainfin.com/" TargetMode="External"/><Relationship Id="rId438" Type="http://schemas.openxmlformats.org/officeDocument/2006/relationships/hyperlink" Target="https://www.linkedin.com/company/centbee/" TargetMode="External"/><Relationship Id="rId852" Type="http://schemas.openxmlformats.org/officeDocument/2006/relationships/hyperlink" Target="https://www.lapaireglasses.com/" TargetMode="External"/><Relationship Id="rId1068" Type="http://schemas.openxmlformats.org/officeDocument/2006/relationships/hyperlink" Target="https://www.linkedin.com/company/mvxchange" TargetMode="External"/><Relationship Id="rId1482" Type="http://schemas.openxmlformats.org/officeDocument/2006/relationships/hyperlink" Target="https://appysaude.co.ao/" TargetMode="External"/><Relationship Id="rId2119" Type="http://schemas.openxmlformats.org/officeDocument/2006/relationships/hyperlink" Target="https://twitter.com/Belfrics" TargetMode="External"/><Relationship Id="rId2533" Type="http://schemas.openxmlformats.org/officeDocument/2006/relationships/hyperlink" Target="https://www.linkedin.com/company/dusupay-com/" TargetMode="External"/><Relationship Id="rId5689" Type="http://schemas.openxmlformats.org/officeDocument/2006/relationships/hyperlink" Target="https://www.linkedin.com/sharing/share-offsite/?url=http%3A%2F%2Fwww.masaikenyasafaris.com%2F%23.XVJgvwBFlJI.linkedin" TargetMode="External"/><Relationship Id="rId8095" Type="http://schemas.openxmlformats.org/officeDocument/2006/relationships/hyperlink" Target="http://www.thoopid.com/" TargetMode="External"/><Relationship Id="rId505" Type="http://schemas.openxmlformats.org/officeDocument/2006/relationships/hyperlink" Target="https://www.facebook.com/Nomanini" TargetMode="External"/><Relationship Id="rId1135" Type="http://schemas.openxmlformats.org/officeDocument/2006/relationships/hyperlink" Target="http://www.seemba.com/" TargetMode="External"/><Relationship Id="rId8162" Type="http://schemas.openxmlformats.org/officeDocument/2006/relationships/hyperlink" Target="https://www.entryninja.com/" TargetMode="External"/><Relationship Id="rId1202" Type="http://schemas.openxmlformats.org/officeDocument/2006/relationships/hyperlink" Target="https://www.facebook.com/BlueBicHQ/" TargetMode="External"/><Relationship Id="rId2600" Type="http://schemas.openxmlformats.org/officeDocument/2006/relationships/hyperlink" Target="https://angel.co/company/enoch-diary?utm_campaign=startup_share&amp;utm_content=startup_share_module&amp;utm_medium=social&amp;utm_source=twitter&amp;utm_term=enoch-diary" TargetMode="External"/><Relationship Id="rId4358" Type="http://schemas.openxmlformats.org/officeDocument/2006/relationships/hyperlink" Target="https://www.linkedin.com/company/suregifts/" TargetMode="External"/><Relationship Id="rId5409" Type="http://schemas.openxmlformats.org/officeDocument/2006/relationships/hyperlink" Target="https://www.facebook.com/itsyalife" TargetMode="External"/><Relationship Id="rId5756" Type="http://schemas.openxmlformats.org/officeDocument/2006/relationships/hyperlink" Target="http://www.facebook.com/buyrentkenya/info" TargetMode="External"/><Relationship Id="rId6807" Type="http://schemas.openxmlformats.org/officeDocument/2006/relationships/hyperlink" Target="https://twitter.com/ParsealHQ" TargetMode="External"/><Relationship Id="rId4772" Type="http://schemas.openxmlformats.org/officeDocument/2006/relationships/hyperlink" Target="https://wesit.co.za/" TargetMode="External"/><Relationship Id="rId5823" Type="http://schemas.openxmlformats.org/officeDocument/2006/relationships/hyperlink" Target="http://twitter.com/frontlinesms" TargetMode="External"/><Relationship Id="rId8979" Type="http://schemas.openxmlformats.org/officeDocument/2006/relationships/hyperlink" Target="https://www.linkedin.com/company/ilarahealth/about/" TargetMode="External"/><Relationship Id="rId295" Type="http://schemas.openxmlformats.org/officeDocument/2006/relationships/hyperlink" Target="https://www.linkedin.com/company/littleride/about/" TargetMode="External"/><Relationship Id="rId3374" Type="http://schemas.openxmlformats.org/officeDocument/2006/relationships/hyperlink" Target="https://www.linkedin.com/company/matibabu" TargetMode="External"/><Relationship Id="rId4425" Type="http://schemas.openxmlformats.org/officeDocument/2006/relationships/hyperlink" Target="http://twitter.com/tatelecom" TargetMode="External"/><Relationship Id="rId7995" Type="http://schemas.openxmlformats.org/officeDocument/2006/relationships/hyperlink" Target="http://mysmart.farm/" TargetMode="External"/><Relationship Id="rId2390" Type="http://schemas.openxmlformats.org/officeDocument/2006/relationships/hyperlink" Target="http://delivery.io/" TargetMode="External"/><Relationship Id="rId3027" Type="http://schemas.openxmlformats.org/officeDocument/2006/relationships/hyperlink" Target="https://www.linkedin.com/company/hivisasa-com" TargetMode="External"/><Relationship Id="rId3441" Type="http://schemas.openxmlformats.org/officeDocument/2006/relationships/hyperlink" Target="http://lumkani.com/" TargetMode="External"/><Relationship Id="rId6597" Type="http://schemas.openxmlformats.org/officeDocument/2006/relationships/hyperlink" Target="https://web.facebook.com/fibrelifestyle" TargetMode="External"/><Relationship Id="rId7648" Type="http://schemas.openxmlformats.org/officeDocument/2006/relationships/hyperlink" Target="https://www.facebook.com/schoolrosta" TargetMode="External"/><Relationship Id="rId362" Type="http://schemas.openxmlformats.org/officeDocument/2006/relationships/hyperlink" Target="https://twitter.com/mondoride254?lang=en" TargetMode="External"/><Relationship Id="rId2043" Type="http://schemas.openxmlformats.org/officeDocument/2006/relationships/hyperlink" Target="https://ahmini.net/" TargetMode="External"/><Relationship Id="rId5199" Type="http://schemas.openxmlformats.org/officeDocument/2006/relationships/hyperlink" Target="https://www.facebook.com/Integreight/" TargetMode="External"/><Relationship Id="rId6664" Type="http://schemas.openxmlformats.org/officeDocument/2006/relationships/hyperlink" Target="https://twitter.com/etarlent" TargetMode="External"/><Relationship Id="rId7715" Type="http://schemas.openxmlformats.org/officeDocument/2006/relationships/hyperlink" Target="http://www.linkedin.com/company/flowgear" TargetMode="External"/><Relationship Id="rId2110" Type="http://schemas.openxmlformats.org/officeDocument/2006/relationships/hyperlink" Target="http://academia.com.co/" TargetMode="External"/><Relationship Id="rId5266" Type="http://schemas.openxmlformats.org/officeDocument/2006/relationships/hyperlink" Target="https://www.linkedin.com/company-beta/10415531/" TargetMode="External"/><Relationship Id="rId5680" Type="http://schemas.openxmlformats.org/officeDocument/2006/relationships/hyperlink" Target="https://twitter.com/afri_can_sun" TargetMode="External"/><Relationship Id="rId6317" Type="http://schemas.openxmlformats.org/officeDocument/2006/relationships/hyperlink" Target="http://www.facebook.com/onedegreesolar" TargetMode="External"/><Relationship Id="rId4282" Type="http://schemas.openxmlformats.org/officeDocument/2006/relationships/hyperlink" Target="https://www.facebook.com/sociallender" TargetMode="External"/><Relationship Id="rId5333" Type="http://schemas.openxmlformats.org/officeDocument/2006/relationships/hyperlink" Target="http://www.yallansadar.com/" TargetMode="External"/><Relationship Id="rId6731" Type="http://schemas.openxmlformats.org/officeDocument/2006/relationships/hyperlink" Target="https://cliqcab.com/" TargetMode="External"/><Relationship Id="rId8489" Type="http://schemas.openxmlformats.org/officeDocument/2006/relationships/hyperlink" Target="https://www.linkedin.com/company/14619842" TargetMode="External"/><Relationship Id="rId1876" Type="http://schemas.openxmlformats.org/officeDocument/2006/relationships/hyperlink" Target="https://twitter.com/iDHS_HealthWise" TargetMode="External"/><Relationship Id="rId2927" Type="http://schemas.openxmlformats.org/officeDocument/2006/relationships/hyperlink" Target="https://www.linkedin.com/company/golix/" TargetMode="External"/><Relationship Id="rId1529" Type="http://schemas.openxmlformats.org/officeDocument/2006/relationships/hyperlink" Target="http://www.avidbeam.com/" TargetMode="External"/><Relationship Id="rId1943" Type="http://schemas.openxmlformats.org/officeDocument/2006/relationships/hyperlink" Target="https://www.linkedin.com/company-beta/10809693" TargetMode="External"/><Relationship Id="rId5400" Type="http://schemas.openxmlformats.org/officeDocument/2006/relationships/hyperlink" Target="https://twitter.com/AfricaAplus" TargetMode="External"/><Relationship Id="rId8556" Type="http://schemas.openxmlformats.org/officeDocument/2006/relationships/hyperlink" Target="https://www.goodieshub.com/" TargetMode="External"/><Relationship Id="rId8970" Type="http://schemas.openxmlformats.org/officeDocument/2006/relationships/hyperlink" Target="https://www.linkedin.com/company/gona/about/" TargetMode="External"/><Relationship Id="rId4002" Type="http://schemas.openxmlformats.org/officeDocument/2006/relationships/hyperlink" Target="https://twitter.com/PropertybookZW" TargetMode="External"/><Relationship Id="rId7158" Type="http://schemas.openxmlformats.org/officeDocument/2006/relationships/hyperlink" Target="https://www.twitter.com/roadpad" TargetMode="External"/><Relationship Id="rId7572" Type="http://schemas.openxmlformats.org/officeDocument/2006/relationships/hyperlink" Target="https://twitter.com/OnTrippTravel" TargetMode="External"/><Relationship Id="rId8209" Type="http://schemas.openxmlformats.org/officeDocument/2006/relationships/hyperlink" Target="https://twitter.com/AdClickAfrica" TargetMode="External"/><Relationship Id="rId8623" Type="http://schemas.openxmlformats.org/officeDocument/2006/relationships/hyperlink" Target="http://www.centuruscolleges.co.za/" TargetMode="External"/><Relationship Id="rId3768" Type="http://schemas.openxmlformats.org/officeDocument/2006/relationships/hyperlink" Target="http://www.ordertalk.com/" TargetMode="External"/><Relationship Id="rId4819" Type="http://schemas.openxmlformats.org/officeDocument/2006/relationships/hyperlink" Target="https://www.linkedin.com/company/zande/?trk=organization-update_share-update_actor-image&amp;originalSubdomain=se" TargetMode="External"/><Relationship Id="rId6174" Type="http://schemas.openxmlformats.org/officeDocument/2006/relationships/hyperlink" Target="https://www.facebook.com/AishaFlowersKenya" TargetMode="External"/><Relationship Id="rId7225" Type="http://schemas.openxmlformats.org/officeDocument/2006/relationships/hyperlink" Target="https://www.twitter.com/devwaretalks" TargetMode="External"/><Relationship Id="rId689" Type="http://schemas.openxmlformats.org/officeDocument/2006/relationships/hyperlink" Target="http://www.kudigo.com/" TargetMode="External"/><Relationship Id="rId2784" Type="http://schemas.openxmlformats.org/officeDocument/2006/relationships/hyperlink" Target="https://www.linkedin.com/company/flockapp/" TargetMode="External"/><Relationship Id="rId5190" Type="http://schemas.openxmlformats.org/officeDocument/2006/relationships/hyperlink" Target="https://www.linkedin.com/company/2395730/" TargetMode="External"/><Relationship Id="rId6241" Type="http://schemas.openxmlformats.org/officeDocument/2006/relationships/hyperlink" Target="https://www.facebook.com/FlashCastKE" TargetMode="External"/><Relationship Id="rId756" Type="http://schemas.openxmlformats.org/officeDocument/2006/relationships/hyperlink" Target="https://twitter.com/ElkremInc" TargetMode="External"/><Relationship Id="rId1386" Type="http://schemas.openxmlformats.org/officeDocument/2006/relationships/hyperlink" Target="https://www.facebook.com/RibyFinance/" TargetMode="External"/><Relationship Id="rId2437" Type="http://schemas.openxmlformats.org/officeDocument/2006/relationships/hyperlink" Target="https://www.facebook.com/deeperaAI/" TargetMode="External"/><Relationship Id="rId3835" Type="http://schemas.openxmlformats.org/officeDocument/2006/relationships/hyperlink" Target="https://www.linkedin.com/company/ownlabs/about/" TargetMode="External"/><Relationship Id="rId409" Type="http://schemas.openxmlformats.org/officeDocument/2006/relationships/hyperlink" Target="https://twitter.com/medsafcom" TargetMode="External"/><Relationship Id="rId1039" Type="http://schemas.openxmlformats.org/officeDocument/2006/relationships/hyperlink" Target="https://www.linkedin.com/company/codeln/about/" TargetMode="External"/><Relationship Id="rId2851" Type="http://schemas.openxmlformats.org/officeDocument/2006/relationships/hyperlink" Target="https://twitter.com/geogecko?lang=en" TargetMode="External"/><Relationship Id="rId3902" Type="http://schemas.openxmlformats.org/officeDocument/2006/relationships/hyperlink" Target="https://twitter.com/peepzonline?lang=en" TargetMode="External"/><Relationship Id="rId8066" Type="http://schemas.openxmlformats.org/officeDocument/2006/relationships/hyperlink" Target="http://agridrone.co/" TargetMode="External"/><Relationship Id="rId92" Type="http://schemas.openxmlformats.org/officeDocument/2006/relationships/hyperlink" Target="https://www.linkedin.com/company/flutterwave/" TargetMode="External"/><Relationship Id="rId823" Type="http://schemas.openxmlformats.org/officeDocument/2006/relationships/hyperlink" Target="https://www.linkedin.com/company/bamba-rewards/" TargetMode="External"/><Relationship Id="rId1453" Type="http://schemas.openxmlformats.org/officeDocument/2006/relationships/hyperlink" Target="https://dilivasbox.com/" TargetMode="External"/><Relationship Id="rId2504" Type="http://schemas.openxmlformats.org/officeDocument/2006/relationships/hyperlink" Target="https://in.linkedin.com/company/dronesnap" TargetMode="External"/><Relationship Id="rId7082" Type="http://schemas.openxmlformats.org/officeDocument/2006/relationships/hyperlink" Target="http://www.rushingtap.com/" TargetMode="External"/><Relationship Id="rId8480" Type="http://schemas.openxmlformats.org/officeDocument/2006/relationships/hyperlink" Target="http://www.digitalsolutionfoundry.co.za/" TargetMode="External"/><Relationship Id="rId1106" Type="http://schemas.openxmlformats.org/officeDocument/2006/relationships/hyperlink" Target="https://www.linkedin.com/company/zelda-learning/" TargetMode="External"/><Relationship Id="rId1520" Type="http://schemas.openxmlformats.org/officeDocument/2006/relationships/hyperlink" Target="http://facebook.com/autopartseg" TargetMode="External"/><Relationship Id="rId4676" Type="http://schemas.openxmlformats.org/officeDocument/2006/relationships/hyperlink" Target="https://www.linkedin.com/company/virtual-drive-sa/" TargetMode="External"/><Relationship Id="rId5727" Type="http://schemas.openxmlformats.org/officeDocument/2006/relationships/hyperlink" Target="http://https/twitter.com/audiochatapp" TargetMode="External"/><Relationship Id="rId8133" Type="http://schemas.openxmlformats.org/officeDocument/2006/relationships/hyperlink" Target="http://www.merchantservices.co.za/" TargetMode="External"/><Relationship Id="rId3278" Type="http://schemas.openxmlformats.org/officeDocument/2006/relationships/hyperlink" Target="https://twitter.com/mworksza" TargetMode="External"/><Relationship Id="rId3692" Type="http://schemas.openxmlformats.org/officeDocument/2006/relationships/hyperlink" Target="https://twitter.com/MzansiGo" TargetMode="External"/><Relationship Id="rId4329" Type="http://schemas.openxmlformats.org/officeDocument/2006/relationships/hyperlink" Target="https://twitter.com/spreebie?lang=en" TargetMode="External"/><Relationship Id="rId4743" Type="http://schemas.openxmlformats.org/officeDocument/2006/relationships/hyperlink" Target="https://www.linkedin.com/company/wire-microsystems/" TargetMode="External"/><Relationship Id="rId7899" Type="http://schemas.openxmlformats.org/officeDocument/2006/relationships/hyperlink" Target="https://www.facebook.com/ElectrumPayments/" TargetMode="External"/><Relationship Id="rId8200" Type="http://schemas.openxmlformats.org/officeDocument/2006/relationships/hyperlink" Target="http://www.mulah.co.za/" TargetMode="External"/><Relationship Id="rId199" Type="http://schemas.openxmlformats.org/officeDocument/2006/relationships/hyperlink" Target="https://www.linkedin.com/company/10034372/admin/updates/" TargetMode="External"/><Relationship Id="rId2294" Type="http://schemas.openxmlformats.org/officeDocument/2006/relationships/hyperlink" Target="https://www.linkedin.com/company/the-cargonought-project/about/" TargetMode="External"/><Relationship Id="rId3345" Type="http://schemas.openxmlformats.org/officeDocument/2006/relationships/hyperlink" Target="https://twitter.com/kwaragovt?lang=en" TargetMode="External"/><Relationship Id="rId266" Type="http://schemas.openxmlformats.org/officeDocument/2006/relationships/hyperlink" Target="https://www.linkedin.com/company/offgridbox" TargetMode="External"/><Relationship Id="rId680" Type="http://schemas.openxmlformats.org/officeDocument/2006/relationships/hyperlink" Target="https://www.facebook.com/GiraffeJobs" TargetMode="External"/><Relationship Id="rId2361" Type="http://schemas.openxmlformats.org/officeDocument/2006/relationships/hyperlink" Target="https://www.facebook.com/CTRLDC/" TargetMode="External"/><Relationship Id="rId3412" Type="http://schemas.openxmlformats.org/officeDocument/2006/relationships/hyperlink" Target="https://lipisha.com/" TargetMode="External"/><Relationship Id="rId4810" Type="http://schemas.openxmlformats.org/officeDocument/2006/relationships/hyperlink" Target="http://wumdrop.com/" TargetMode="External"/><Relationship Id="rId6568" Type="http://schemas.openxmlformats.org/officeDocument/2006/relationships/hyperlink" Target="https://www.facebook.com/ProTeachNigeria/" TargetMode="External"/><Relationship Id="rId7619" Type="http://schemas.openxmlformats.org/officeDocument/2006/relationships/hyperlink" Target="http://skywalkertravels.com/" TargetMode="External"/><Relationship Id="rId7966" Type="http://schemas.openxmlformats.org/officeDocument/2006/relationships/hyperlink" Target="https://www.fitkey.co.za/" TargetMode="External"/><Relationship Id="rId333" Type="http://schemas.openxmlformats.org/officeDocument/2006/relationships/hyperlink" Target="https://www.facebook.com/somaapps/" TargetMode="External"/><Relationship Id="rId2014" Type="http://schemas.openxmlformats.org/officeDocument/2006/relationships/hyperlink" Target="https://zaio.io/" TargetMode="External"/><Relationship Id="rId6982" Type="http://schemas.openxmlformats.org/officeDocument/2006/relationships/hyperlink" Target="https://twitter.com/tracifyng?lang=en" TargetMode="External"/><Relationship Id="rId1030" Type="http://schemas.openxmlformats.org/officeDocument/2006/relationships/hyperlink" Target="https://jumeni.com/" TargetMode="External"/><Relationship Id="rId4186" Type="http://schemas.openxmlformats.org/officeDocument/2006/relationships/hyperlink" Target="https://twitter.com/sentientdai" TargetMode="External"/><Relationship Id="rId5584" Type="http://schemas.openxmlformats.org/officeDocument/2006/relationships/hyperlink" Target="http://facebook.com/coldsis.ghana/" TargetMode="External"/><Relationship Id="rId6635" Type="http://schemas.openxmlformats.org/officeDocument/2006/relationships/hyperlink" Target="https://www.facebook.com/techpointnigeria" TargetMode="External"/><Relationship Id="rId400" Type="http://schemas.openxmlformats.org/officeDocument/2006/relationships/hyperlink" Target="https://www.linkedin.com/company/7953365" TargetMode="External"/><Relationship Id="rId5237" Type="http://schemas.openxmlformats.org/officeDocument/2006/relationships/hyperlink" Target="https://twitter.com/homzmart" TargetMode="External"/><Relationship Id="rId5651" Type="http://schemas.openxmlformats.org/officeDocument/2006/relationships/hyperlink" Target="https://www.facebook.com/afrisoltechnologies/" TargetMode="External"/><Relationship Id="rId6702" Type="http://schemas.openxmlformats.org/officeDocument/2006/relationships/hyperlink" Target="http://www.facebook.com/CloudWareNg" TargetMode="External"/><Relationship Id="rId1847" Type="http://schemas.openxmlformats.org/officeDocument/2006/relationships/hyperlink" Target="http://yourbudgit.com/" TargetMode="External"/><Relationship Id="rId4253" Type="http://schemas.openxmlformats.org/officeDocument/2006/relationships/hyperlink" Target="http://sliideapp.com/" TargetMode="External"/><Relationship Id="rId5304" Type="http://schemas.openxmlformats.org/officeDocument/2006/relationships/hyperlink" Target="http://www.bus-pooling.com/" TargetMode="External"/><Relationship Id="rId8874" Type="http://schemas.openxmlformats.org/officeDocument/2006/relationships/hyperlink" Target="https://twitter.com/rideethiopia?lang=en" TargetMode="External"/><Relationship Id="rId4320" Type="http://schemas.openxmlformats.org/officeDocument/2006/relationships/hyperlink" Target="https://www.facebook.com/sooretul" TargetMode="External"/><Relationship Id="rId7476" Type="http://schemas.openxmlformats.org/officeDocument/2006/relationships/hyperlink" Target="https://www.gidimediacity.com/" TargetMode="External"/><Relationship Id="rId7890" Type="http://schemas.openxmlformats.org/officeDocument/2006/relationships/hyperlink" Target="https://www.linkedin.com/company-beta/9408566/" TargetMode="External"/><Relationship Id="rId8527" Type="http://schemas.openxmlformats.org/officeDocument/2006/relationships/hyperlink" Target="https://www.facebook.com/involveddigital/" TargetMode="External"/><Relationship Id="rId190" Type="http://schemas.openxmlformats.org/officeDocument/2006/relationships/hyperlink" Target="https://www.whereismytransport.com/" TargetMode="External"/><Relationship Id="rId1914" Type="http://schemas.openxmlformats.org/officeDocument/2006/relationships/hyperlink" Target="https://www.align.com/" TargetMode="External"/><Relationship Id="rId6078" Type="http://schemas.openxmlformats.org/officeDocument/2006/relationships/hyperlink" Target="https://www.twitter.com/snorezing" TargetMode="External"/><Relationship Id="rId6492" Type="http://schemas.openxmlformats.org/officeDocument/2006/relationships/hyperlink" Target="https://www.facebook.com/Lekoillimited" TargetMode="External"/><Relationship Id="rId7129" Type="http://schemas.openxmlformats.org/officeDocument/2006/relationships/hyperlink" Target="https://twitter.com/compexafrica" TargetMode="External"/><Relationship Id="rId7543" Type="http://schemas.openxmlformats.org/officeDocument/2006/relationships/hyperlink" Target="http://www.facebook.com/afrireviews" TargetMode="External"/><Relationship Id="rId8941" Type="http://schemas.openxmlformats.org/officeDocument/2006/relationships/hyperlink" Target="https://www.facebook.com/uhurulab/" TargetMode="External"/><Relationship Id="rId5094" Type="http://schemas.openxmlformats.org/officeDocument/2006/relationships/hyperlink" Target="https://twitter.com/waffarx" TargetMode="External"/><Relationship Id="rId6145" Type="http://schemas.openxmlformats.org/officeDocument/2006/relationships/hyperlink" Target="https://www.facebook.com/gjengemakersltd/" TargetMode="External"/><Relationship Id="rId2688" Type="http://schemas.openxmlformats.org/officeDocument/2006/relationships/hyperlink" Target="http://www.farmart.co/" TargetMode="External"/><Relationship Id="rId3739" Type="http://schemas.openxmlformats.org/officeDocument/2006/relationships/hyperlink" Target="https://www.facebook.com/Omobilebanking" TargetMode="External"/><Relationship Id="rId5161" Type="http://schemas.openxmlformats.org/officeDocument/2006/relationships/hyperlink" Target="https://www.facebook.com/yodawyapp/" TargetMode="External"/><Relationship Id="rId7610" Type="http://schemas.openxmlformats.org/officeDocument/2006/relationships/hyperlink" Target="https://www.artisanoga.com/" TargetMode="External"/><Relationship Id="rId2755" Type="http://schemas.openxmlformats.org/officeDocument/2006/relationships/hyperlink" Target="https://www.linkedin.com/company/firebird-foundation/about/" TargetMode="External"/><Relationship Id="rId3806" Type="http://schemas.openxmlformats.org/officeDocument/2006/relationships/hyperlink" Target="https://www.facebook.com/smartintegrationsouthafrica" TargetMode="External"/><Relationship Id="rId6212" Type="http://schemas.openxmlformats.org/officeDocument/2006/relationships/hyperlink" Target="http://twitter.com/code4africa" TargetMode="External"/><Relationship Id="rId727" Type="http://schemas.openxmlformats.org/officeDocument/2006/relationships/hyperlink" Target="https://www.linkedin.com/company/datavora-s.a." TargetMode="External"/><Relationship Id="rId1357" Type="http://schemas.openxmlformats.org/officeDocument/2006/relationships/hyperlink" Target="https://bankly.ng/" TargetMode="External"/><Relationship Id="rId1771" Type="http://schemas.openxmlformats.org/officeDocument/2006/relationships/hyperlink" Target="https://www.facebook.com/africahealthcarenetwork/" TargetMode="External"/><Relationship Id="rId2408" Type="http://schemas.openxmlformats.org/officeDocument/2006/relationships/hyperlink" Target="https://www.linkedin.com/company/cyst/about/" TargetMode="External"/><Relationship Id="rId2822" Type="http://schemas.openxmlformats.org/officeDocument/2006/relationships/hyperlink" Target="https://www.linkedin.com/company/freshsource-global/" TargetMode="External"/><Relationship Id="rId5978" Type="http://schemas.openxmlformats.org/officeDocument/2006/relationships/hyperlink" Target="https://twitter.com/kenyayote1" TargetMode="External"/><Relationship Id="rId8384" Type="http://schemas.openxmlformats.org/officeDocument/2006/relationships/hyperlink" Target="https://twitter.com/eaziproperty" TargetMode="External"/><Relationship Id="rId63" Type="http://schemas.openxmlformats.org/officeDocument/2006/relationships/hyperlink" Target="http://www.oneafricamedia.com/" TargetMode="External"/><Relationship Id="rId1424" Type="http://schemas.openxmlformats.org/officeDocument/2006/relationships/hyperlink" Target="https://www.spicyauto.com/" TargetMode="External"/><Relationship Id="rId4994" Type="http://schemas.openxmlformats.org/officeDocument/2006/relationships/hyperlink" Target="https://valeeno.com/" TargetMode="External"/><Relationship Id="rId8037" Type="http://schemas.openxmlformats.org/officeDocument/2006/relationships/hyperlink" Target="https://www.linkedin.com/company/i-drop-water/" TargetMode="External"/><Relationship Id="rId8451" Type="http://schemas.openxmlformats.org/officeDocument/2006/relationships/hyperlink" Target="https://twitter.com/zestlybox" TargetMode="External"/><Relationship Id="rId3596" Type="http://schemas.openxmlformats.org/officeDocument/2006/relationships/hyperlink" Target="https://twitter.com/ModularityGrid" TargetMode="External"/><Relationship Id="rId4647" Type="http://schemas.openxmlformats.org/officeDocument/2006/relationships/hyperlink" Target="https://www.facebook.com/venturegardengroup" TargetMode="External"/><Relationship Id="rId7053" Type="http://schemas.openxmlformats.org/officeDocument/2006/relationships/hyperlink" Target="http://gibadi.com/" TargetMode="External"/><Relationship Id="rId8104" Type="http://schemas.openxmlformats.org/officeDocument/2006/relationships/hyperlink" Target="https://www.linkedin.com/company/gluglobal/" TargetMode="External"/><Relationship Id="rId2198" Type="http://schemas.openxmlformats.org/officeDocument/2006/relationships/hyperlink" Target="https://www.linkedin.com/company/binance/" TargetMode="External"/><Relationship Id="rId3249" Type="http://schemas.openxmlformats.org/officeDocument/2006/relationships/hyperlink" Target="https://www.linkedin.com/company/kangpe/" TargetMode="External"/><Relationship Id="rId7120" Type="http://schemas.openxmlformats.org/officeDocument/2006/relationships/hyperlink" Target="https://www.fluxbie.com/" TargetMode="External"/><Relationship Id="rId584" Type="http://schemas.openxmlformats.org/officeDocument/2006/relationships/hyperlink" Target="https://twitter.com/letsokhi" TargetMode="External"/><Relationship Id="rId2265" Type="http://schemas.openxmlformats.org/officeDocument/2006/relationships/hyperlink" Target="http://www.crossgate.co.za/" TargetMode="External"/><Relationship Id="rId3663" Type="http://schemas.openxmlformats.org/officeDocument/2006/relationships/hyperlink" Target="https://www.facebook.com/MusoniSystem" TargetMode="External"/><Relationship Id="rId4714" Type="http://schemas.openxmlformats.org/officeDocument/2006/relationships/hyperlink" Target="https://twitter.com/WesabiHQ" TargetMode="External"/><Relationship Id="rId237" Type="http://schemas.openxmlformats.org/officeDocument/2006/relationships/hyperlink" Target="https://www.facebook.com/expensya" TargetMode="External"/><Relationship Id="rId3316" Type="http://schemas.openxmlformats.org/officeDocument/2006/relationships/hyperlink" Target="https://www.facebook.com/kudobuzz?_rdr=p" TargetMode="External"/><Relationship Id="rId3730" Type="http://schemas.openxmlformats.org/officeDocument/2006/relationships/hyperlink" Target="https://www.linkedin.com/company/nozol/" TargetMode="External"/><Relationship Id="rId6886" Type="http://schemas.openxmlformats.org/officeDocument/2006/relationships/hyperlink" Target="https://facebook.com/predictionhq" TargetMode="External"/><Relationship Id="rId7937" Type="http://schemas.openxmlformats.org/officeDocument/2006/relationships/hyperlink" Target="https://www.twitter.com/wisolarco" TargetMode="External"/><Relationship Id="rId651" Type="http://schemas.openxmlformats.org/officeDocument/2006/relationships/hyperlink" Target="https://www.linkedin.com/company/finchatbot/" TargetMode="External"/><Relationship Id="rId1281" Type="http://schemas.openxmlformats.org/officeDocument/2006/relationships/hyperlink" Target="https://www.facebook.com/ElRoshettaApp/" TargetMode="External"/><Relationship Id="rId2332" Type="http://schemas.openxmlformats.org/officeDocument/2006/relationships/hyperlink" Target="https://www.twitter.com/cregital" TargetMode="External"/><Relationship Id="rId5488" Type="http://schemas.openxmlformats.org/officeDocument/2006/relationships/hyperlink" Target="https://www.linkedin.com/company-beta/10404777/" TargetMode="External"/><Relationship Id="rId6539" Type="http://schemas.openxmlformats.org/officeDocument/2006/relationships/hyperlink" Target="https://www.linkedin.com/company/zidoff-ecomerce-limited/about/" TargetMode="External"/><Relationship Id="rId6953" Type="http://schemas.openxmlformats.org/officeDocument/2006/relationships/hyperlink" Target="http://mplify.ng/" TargetMode="External"/><Relationship Id="rId304" Type="http://schemas.openxmlformats.org/officeDocument/2006/relationships/hyperlink" Target="https://www.tradedepot.co/" TargetMode="External"/><Relationship Id="rId5555" Type="http://schemas.openxmlformats.org/officeDocument/2006/relationships/hyperlink" Target="https://www.transgovgh.org/" TargetMode="External"/><Relationship Id="rId6606" Type="http://schemas.openxmlformats.org/officeDocument/2006/relationships/hyperlink" Target="http://www.facebook.com/VenturesAfrica" TargetMode="External"/><Relationship Id="rId9012" Type="http://schemas.openxmlformats.org/officeDocument/2006/relationships/hyperlink" Target="https://www.linkedin.com/company/beeptool/about/" TargetMode="External"/><Relationship Id="rId1001" Type="http://schemas.openxmlformats.org/officeDocument/2006/relationships/hyperlink" Target="https://twitter.com/MandulisEnergy" TargetMode="External"/><Relationship Id="rId4157" Type="http://schemas.openxmlformats.org/officeDocument/2006/relationships/hyperlink" Target="https://www.facebook.com/savekubwa/" TargetMode="External"/><Relationship Id="rId4571" Type="http://schemas.openxmlformats.org/officeDocument/2006/relationships/hyperlink" Target="https://www.facebook.com/tutorroots/" TargetMode="External"/><Relationship Id="rId5208" Type="http://schemas.openxmlformats.org/officeDocument/2006/relationships/hyperlink" Target="https://seecureapp.com/" TargetMode="External"/><Relationship Id="rId5622" Type="http://schemas.openxmlformats.org/officeDocument/2006/relationships/hyperlink" Target="https://twitter.com/datasciencing?lang=en" TargetMode="External"/><Relationship Id="rId8778" Type="http://schemas.openxmlformats.org/officeDocument/2006/relationships/hyperlink" Target="https://web.facebook.com/zendmobility/" TargetMode="External"/><Relationship Id="rId3173" Type="http://schemas.openxmlformats.org/officeDocument/2006/relationships/hyperlink" Target="https://twitter.com/KnowledgeFactory" TargetMode="External"/><Relationship Id="rId4224" Type="http://schemas.openxmlformats.org/officeDocument/2006/relationships/hyperlink" Target="https://twitter.com/ClarotechCons" TargetMode="External"/><Relationship Id="rId1818" Type="http://schemas.openxmlformats.org/officeDocument/2006/relationships/hyperlink" Target="https://twitter.com/bigpotng" TargetMode="External"/><Relationship Id="rId3240" Type="http://schemas.openxmlformats.org/officeDocument/2006/relationships/hyperlink" Target="https://www.linkedin.com/company/jonga/" TargetMode="External"/><Relationship Id="rId6396" Type="http://schemas.openxmlformats.org/officeDocument/2006/relationships/hyperlink" Target="http://www.facebook.com/sematime" TargetMode="External"/><Relationship Id="rId7794" Type="http://schemas.openxmlformats.org/officeDocument/2006/relationships/hyperlink" Target="https://twitter.com/qnum_DS" TargetMode="External"/><Relationship Id="rId8845" Type="http://schemas.openxmlformats.org/officeDocument/2006/relationships/hyperlink" Target="https://www.facebook.com/avirohealth/" TargetMode="External"/><Relationship Id="rId161" Type="http://schemas.openxmlformats.org/officeDocument/2006/relationships/hyperlink" Target="https://twitter.com/kobo_360" TargetMode="External"/><Relationship Id="rId6049" Type="http://schemas.openxmlformats.org/officeDocument/2006/relationships/hyperlink" Target="http://www.nabaleka.com/" TargetMode="External"/><Relationship Id="rId7447" Type="http://schemas.openxmlformats.org/officeDocument/2006/relationships/hyperlink" Target="https://twitter.com/bytehubembedded" TargetMode="External"/><Relationship Id="rId7861" Type="http://schemas.openxmlformats.org/officeDocument/2006/relationships/hyperlink" Target="http://www.hellodoctor.co.za/" TargetMode="External"/><Relationship Id="rId8912" Type="http://schemas.openxmlformats.org/officeDocument/2006/relationships/hyperlink" Target="https://wenahardware.com/" TargetMode="External"/><Relationship Id="rId6463" Type="http://schemas.openxmlformats.org/officeDocument/2006/relationships/hyperlink" Target="https://www.morsunmed.com/pages/about" TargetMode="External"/><Relationship Id="rId7514" Type="http://schemas.openxmlformats.org/officeDocument/2006/relationships/hyperlink" Target="http://www.kioteservices.com/" TargetMode="External"/><Relationship Id="rId978" Type="http://schemas.openxmlformats.org/officeDocument/2006/relationships/hyperlink" Target="https://twitter.com/EdvesSuite" TargetMode="External"/><Relationship Id="rId2659" Type="http://schemas.openxmlformats.org/officeDocument/2006/relationships/hyperlink" Target="https://www.facebook.com/EnfiniteLTD/" TargetMode="External"/><Relationship Id="rId5065" Type="http://schemas.openxmlformats.org/officeDocument/2006/relationships/hyperlink" Target="http://www.facebook.com/elegate.org" TargetMode="External"/><Relationship Id="rId6116" Type="http://schemas.openxmlformats.org/officeDocument/2006/relationships/hyperlink" Target="http://techwatersolutions.com/" TargetMode="External"/><Relationship Id="rId6530" Type="http://schemas.openxmlformats.org/officeDocument/2006/relationships/hyperlink" Target="https://in.linkedin.com/company/foodstantly" TargetMode="External"/><Relationship Id="rId1675" Type="http://schemas.openxmlformats.org/officeDocument/2006/relationships/hyperlink" Target="https://www.agrikaab.com/" TargetMode="External"/><Relationship Id="rId2726" Type="http://schemas.openxmlformats.org/officeDocument/2006/relationships/hyperlink" Target="https://www.linkedin.com/company/favizone/" TargetMode="External"/><Relationship Id="rId4081" Type="http://schemas.openxmlformats.org/officeDocument/2006/relationships/hyperlink" Target="https://web.facebook.com/REMA-1394986370587734/?ref=br_rs" TargetMode="External"/><Relationship Id="rId5132" Type="http://schemas.openxmlformats.org/officeDocument/2006/relationships/hyperlink" Target="http://www.locname.com/" TargetMode="External"/><Relationship Id="rId8288" Type="http://schemas.openxmlformats.org/officeDocument/2006/relationships/hyperlink" Target="https://www.facebook.com/Nutreats.co.za" TargetMode="External"/><Relationship Id="rId1328" Type="http://schemas.openxmlformats.org/officeDocument/2006/relationships/hyperlink" Target="https://www.facebook.com/scienup/" TargetMode="External"/><Relationship Id="rId8355" Type="http://schemas.openxmlformats.org/officeDocument/2006/relationships/hyperlink" Target="https://www.facebook.com/rethinkeducationsa" TargetMode="External"/><Relationship Id="rId1742" Type="http://schemas.openxmlformats.org/officeDocument/2006/relationships/hyperlink" Target="https://twitter.com/MyfugoApp" TargetMode="External"/><Relationship Id="rId4898" Type="http://schemas.openxmlformats.org/officeDocument/2006/relationships/hyperlink" Target="https://zimswitch.co.zw/" TargetMode="External"/><Relationship Id="rId5949" Type="http://schemas.openxmlformats.org/officeDocument/2006/relationships/hyperlink" Target="https://www.linkedin.com/company/jumuika-media-solutions" TargetMode="External"/><Relationship Id="rId7371" Type="http://schemas.openxmlformats.org/officeDocument/2006/relationships/hyperlink" Target="https://www.facebook.com/jensivltd/" TargetMode="External"/><Relationship Id="rId8008" Type="http://schemas.openxmlformats.org/officeDocument/2006/relationships/hyperlink" Target="https://www.linkedin.com/company/washr" TargetMode="External"/><Relationship Id="rId34" Type="http://schemas.openxmlformats.org/officeDocument/2006/relationships/hyperlink" Target="https://twitter.com/mkopasolar" TargetMode="External"/><Relationship Id="rId4965" Type="http://schemas.openxmlformats.org/officeDocument/2006/relationships/hyperlink" Target="https://www.linkedin.com/company/greens247" TargetMode="External"/><Relationship Id="rId7024" Type="http://schemas.openxmlformats.org/officeDocument/2006/relationships/hyperlink" Target="https://www.linkedin.com/company/switem-technology-solutions" TargetMode="External"/><Relationship Id="rId8422" Type="http://schemas.openxmlformats.org/officeDocument/2006/relationships/hyperlink" Target="https://www.facebook.com/SnappSales/" TargetMode="External"/><Relationship Id="rId3567" Type="http://schemas.openxmlformats.org/officeDocument/2006/relationships/hyperlink" Target="https://www.linkedin.com/company/microensure" TargetMode="External"/><Relationship Id="rId3981" Type="http://schemas.openxmlformats.org/officeDocument/2006/relationships/hyperlink" Target="https://twitter.com/preeva_sa/" TargetMode="External"/><Relationship Id="rId4618" Type="http://schemas.openxmlformats.org/officeDocument/2006/relationships/hyperlink" Target="http://www.upnepa.ng/" TargetMode="External"/><Relationship Id="rId488" Type="http://schemas.openxmlformats.org/officeDocument/2006/relationships/hyperlink" Target="https://twitter.com/Shika_app" TargetMode="External"/><Relationship Id="rId2169" Type="http://schemas.openxmlformats.org/officeDocument/2006/relationships/hyperlink" Target="https://www.linkedin.com/company/angola2learn/about/" TargetMode="External"/><Relationship Id="rId2583" Type="http://schemas.openxmlformats.org/officeDocument/2006/relationships/hyperlink" Target="https://twitter.com/ElikhamSystems" TargetMode="External"/><Relationship Id="rId3634" Type="http://schemas.openxmlformats.org/officeDocument/2006/relationships/hyperlink" Target="http://www.linkedin.com/company/zege-technologies" TargetMode="External"/><Relationship Id="rId6040" Type="http://schemas.openxmlformats.org/officeDocument/2006/relationships/hyperlink" Target="http://www.mtl.co.ke/" TargetMode="External"/><Relationship Id="rId555" Type="http://schemas.openxmlformats.org/officeDocument/2006/relationships/hyperlink" Target="https://www.facebook.com/africasokoni/" TargetMode="External"/><Relationship Id="rId1185" Type="http://schemas.openxmlformats.org/officeDocument/2006/relationships/hyperlink" Target="https://nocofio.com/" TargetMode="External"/><Relationship Id="rId2236" Type="http://schemas.openxmlformats.org/officeDocument/2006/relationships/hyperlink" Target="https://twitter.com/compuscan" TargetMode="External"/><Relationship Id="rId2650" Type="http://schemas.openxmlformats.org/officeDocument/2006/relationships/hyperlink" Target="https://www.linkedin.com/company/587881" TargetMode="External"/><Relationship Id="rId3701" Type="http://schemas.openxmlformats.org/officeDocument/2006/relationships/hyperlink" Target="http://payfort.com/" TargetMode="External"/><Relationship Id="rId6857" Type="http://schemas.openxmlformats.org/officeDocument/2006/relationships/hyperlink" Target="https://www.linkedin.com/company/insegna" TargetMode="External"/><Relationship Id="rId7908" Type="http://schemas.openxmlformats.org/officeDocument/2006/relationships/hyperlink" Target="http://twitter.com/SovTechSA" TargetMode="External"/><Relationship Id="rId208" Type="http://schemas.openxmlformats.org/officeDocument/2006/relationships/hyperlink" Target="https://twitter.com/tizeti" TargetMode="External"/><Relationship Id="rId622" Type="http://schemas.openxmlformats.org/officeDocument/2006/relationships/hyperlink" Target="https://www.med.tn/" TargetMode="External"/><Relationship Id="rId1252" Type="http://schemas.openxmlformats.org/officeDocument/2006/relationships/hyperlink" Target="https://www.linkedin.com/company/getchefaa/" TargetMode="External"/><Relationship Id="rId2303" Type="http://schemas.openxmlformats.org/officeDocument/2006/relationships/hyperlink" Target="https://www.gocopia.com/" TargetMode="External"/><Relationship Id="rId5459" Type="http://schemas.openxmlformats.org/officeDocument/2006/relationships/hyperlink" Target="https://twitter.com/homechowgh" TargetMode="External"/><Relationship Id="rId4475" Type="http://schemas.openxmlformats.org/officeDocument/2006/relationships/hyperlink" Target="https://www.facebook.com/TikkeoApp" TargetMode="External"/><Relationship Id="rId5873" Type="http://schemas.openxmlformats.org/officeDocument/2006/relationships/hyperlink" Target="https://www.linkedin.com/company/geniusdynamics/" TargetMode="External"/><Relationship Id="rId6924" Type="http://schemas.openxmlformats.org/officeDocument/2006/relationships/hyperlink" Target="https://www.patricia.com.ng/" TargetMode="External"/><Relationship Id="rId3077" Type="http://schemas.openxmlformats.org/officeDocument/2006/relationships/hyperlink" Target="https://www.linkedin.com/company/houseafrica/about/" TargetMode="External"/><Relationship Id="rId4128" Type="http://schemas.openxmlformats.org/officeDocument/2006/relationships/hyperlink" Target="https://www.linkedin.com/company/10689562/" TargetMode="External"/><Relationship Id="rId5526" Type="http://schemas.openxmlformats.org/officeDocument/2006/relationships/hyperlink" Target="https://www.twitter.com/orderwind/" TargetMode="External"/><Relationship Id="rId5940" Type="http://schemas.openxmlformats.org/officeDocument/2006/relationships/hyperlink" Target="https://www.facebook.com/jooistmedia" TargetMode="External"/><Relationship Id="rId2093" Type="http://schemas.openxmlformats.org/officeDocument/2006/relationships/hyperlink" Target="https://twitter.com/agripredict" TargetMode="External"/><Relationship Id="rId3491" Type="http://schemas.openxmlformats.org/officeDocument/2006/relationships/hyperlink" Target="https://www.facebook.com/marketizer/" TargetMode="External"/><Relationship Id="rId4542" Type="http://schemas.openxmlformats.org/officeDocument/2006/relationships/hyperlink" Target="https://www.linkedin.com/company/weza-tele-ltd/about/" TargetMode="External"/><Relationship Id="rId7698" Type="http://schemas.openxmlformats.org/officeDocument/2006/relationships/hyperlink" Target="https://www.facebook.com/digsconnect" TargetMode="External"/><Relationship Id="rId8749" Type="http://schemas.openxmlformats.org/officeDocument/2006/relationships/hyperlink" Target="https://www.linkedin.com/company/pinktie/about/" TargetMode="External"/><Relationship Id="rId3144" Type="http://schemas.openxmlformats.org/officeDocument/2006/relationships/hyperlink" Target="https://www.facebook.com/instantpropertysa/" TargetMode="External"/><Relationship Id="rId7765" Type="http://schemas.openxmlformats.org/officeDocument/2006/relationships/hyperlink" Target="https://www.linkedin.com/pragmaticmaster" TargetMode="External"/><Relationship Id="rId8816" Type="http://schemas.openxmlformats.org/officeDocument/2006/relationships/hyperlink" Target="https://www.linkedin.com/in/microdrone-africa-392777124/" TargetMode="External"/><Relationship Id="rId2160" Type="http://schemas.openxmlformats.org/officeDocument/2006/relationships/hyperlink" Target="http://akoin.io/" TargetMode="External"/><Relationship Id="rId3211" Type="http://schemas.openxmlformats.org/officeDocument/2006/relationships/hyperlink" Target="https://izyshop.co.mz/" TargetMode="External"/><Relationship Id="rId6367" Type="http://schemas.openxmlformats.org/officeDocument/2006/relationships/hyperlink" Target="https://twitter.com/surfkenya" TargetMode="External"/><Relationship Id="rId6781" Type="http://schemas.openxmlformats.org/officeDocument/2006/relationships/hyperlink" Target="https://www.linkedin.com/company/ngcareers-com" TargetMode="External"/><Relationship Id="rId7418" Type="http://schemas.openxmlformats.org/officeDocument/2006/relationships/hyperlink" Target="https://www.facebook.com/FoodiLikeDelivery" TargetMode="External"/><Relationship Id="rId7832" Type="http://schemas.openxmlformats.org/officeDocument/2006/relationships/hyperlink" Target="https://www.facebook.com/thesocialcollectiveco/" TargetMode="External"/><Relationship Id="rId132" Type="http://schemas.openxmlformats.org/officeDocument/2006/relationships/hyperlink" Target="https://www.facebook.com/Sendyit/" TargetMode="External"/><Relationship Id="rId5383" Type="http://schemas.openxmlformats.org/officeDocument/2006/relationships/hyperlink" Target="https://www.facebook.com/ROSAKCONSULT/" TargetMode="External"/><Relationship Id="rId6434" Type="http://schemas.openxmlformats.org/officeDocument/2006/relationships/hyperlink" Target="https://www.linkedin.com/company/nopiaride/?originalSubdomain=pe" TargetMode="External"/><Relationship Id="rId1579" Type="http://schemas.openxmlformats.org/officeDocument/2006/relationships/hyperlink" Target="http://www.agroinnovagh.com/" TargetMode="External"/><Relationship Id="rId2977" Type="http://schemas.openxmlformats.org/officeDocument/2006/relationships/hyperlink" Target="http://www.harambeekingstonny.org/" TargetMode="External"/><Relationship Id="rId5036" Type="http://schemas.openxmlformats.org/officeDocument/2006/relationships/hyperlink" Target="https://ibsacademy.org/" TargetMode="External"/><Relationship Id="rId5450" Type="http://schemas.openxmlformats.org/officeDocument/2006/relationships/hyperlink" Target="http://www.afradio.co/" TargetMode="External"/><Relationship Id="rId949" Type="http://schemas.openxmlformats.org/officeDocument/2006/relationships/hyperlink" Target="https://twitter.com/rmckigali?lang=en" TargetMode="External"/><Relationship Id="rId1993" Type="http://schemas.openxmlformats.org/officeDocument/2006/relationships/hyperlink" Target="https://www.linkedin.com/school/codespaceza/about/" TargetMode="External"/><Relationship Id="rId4052" Type="http://schemas.openxmlformats.org/officeDocument/2006/relationships/hyperlink" Target="https://twitter.com/getraise" TargetMode="External"/><Relationship Id="rId5103" Type="http://schemas.openxmlformats.org/officeDocument/2006/relationships/hyperlink" Target="https://web.facebook.com/ElCoachfit/" TargetMode="External"/><Relationship Id="rId6501" Type="http://schemas.openxmlformats.org/officeDocument/2006/relationships/hyperlink" Target="https://www.facebook.com/vasitidotcom" TargetMode="External"/><Relationship Id="rId8259" Type="http://schemas.openxmlformats.org/officeDocument/2006/relationships/hyperlink" Target="https://twitter.com/fundinghubsa?lang=en" TargetMode="External"/><Relationship Id="rId1646" Type="http://schemas.openxmlformats.org/officeDocument/2006/relationships/hyperlink" Target="http://www.afrikash.net/" TargetMode="External"/><Relationship Id="rId8673" Type="http://schemas.openxmlformats.org/officeDocument/2006/relationships/hyperlink" Target="https://www.linkedin.com/company/1105594" TargetMode="External"/><Relationship Id="rId1713" Type="http://schemas.openxmlformats.org/officeDocument/2006/relationships/hyperlink" Target="https://www.linkedin.com/company/18238740/" TargetMode="External"/><Relationship Id="rId4869" Type="http://schemas.openxmlformats.org/officeDocument/2006/relationships/hyperlink" Target="https://www.facebook.com/Zagace-162934003914562/?ref=hl" TargetMode="External"/><Relationship Id="rId7275" Type="http://schemas.openxmlformats.org/officeDocument/2006/relationships/hyperlink" Target="http://twitter.com/Questechie" TargetMode="External"/><Relationship Id="rId8326" Type="http://schemas.openxmlformats.org/officeDocument/2006/relationships/hyperlink" Target="https://www.facebook.com/speakgeeksa" TargetMode="External"/><Relationship Id="rId8740" Type="http://schemas.openxmlformats.org/officeDocument/2006/relationships/hyperlink" Target="https://www.linkedin.com/company/innovative-partner" TargetMode="External"/><Relationship Id="rId3885" Type="http://schemas.openxmlformats.org/officeDocument/2006/relationships/hyperlink" Target="https://www.pesapal.com/" TargetMode="External"/><Relationship Id="rId4936" Type="http://schemas.openxmlformats.org/officeDocument/2006/relationships/hyperlink" Target="https://www.facebook.com/royalsafari.net" TargetMode="External"/><Relationship Id="rId6291" Type="http://schemas.openxmlformats.org/officeDocument/2006/relationships/hyperlink" Target="https://www.facebook.com/NairobiGarage" TargetMode="External"/><Relationship Id="rId7342" Type="http://schemas.openxmlformats.org/officeDocument/2006/relationships/hyperlink" Target="https://www.linkedin.com/company/nextbiggadgets" TargetMode="External"/><Relationship Id="rId2487" Type="http://schemas.openxmlformats.org/officeDocument/2006/relationships/hyperlink" Target="https://www.facebook.com/domestly?fref=ts" TargetMode="External"/><Relationship Id="rId3538" Type="http://schemas.openxmlformats.org/officeDocument/2006/relationships/hyperlink" Target="https://www.linkedin.com/company/mukuru/jobs/" TargetMode="External"/><Relationship Id="rId459" Type="http://schemas.openxmlformats.org/officeDocument/2006/relationships/hyperlink" Target="https://spacepointe.com/" TargetMode="External"/><Relationship Id="rId873" Type="http://schemas.openxmlformats.org/officeDocument/2006/relationships/hyperlink" Target="https://odiggo.com/" TargetMode="External"/><Relationship Id="rId1089" Type="http://schemas.openxmlformats.org/officeDocument/2006/relationships/hyperlink" Target="https://cloud9xp.com/" TargetMode="External"/><Relationship Id="rId2554" Type="http://schemas.openxmlformats.org/officeDocument/2006/relationships/hyperlink" Target="https://buck.ai/" TargetMode="External"/><Relationship Id="rId3952" Type="http://schemas.openxmlformats.org/officeDocument/2006/relationships/hyperlink" Target="https://www.facebook.com/play3arabi/" TargetMode="External"/><Relationship Id="rId6011" Type="http://schemas.openxmlformats.org/officeDocument/2006/relationships/hyperlink" Target="https://www.linkedin.com/company/mambo-microsystems-limited" TargetMode="External"/><Relationship Id="rId526" Type="http://schemas.openxmlformats.org/officeDocument/2006/relationships/hyperlink" Target="http://www.hellosolarint.com/" TargetMode="External"/><Relationship Id="rId1156" Type="http://schemas.openxmlformats.org/officeDocument/2006/relationships/hyperlink" Target="https://twitter.com/CherehaniAfrica" TargetMode="External"/><Relationship Id="rId2207" Type="http://schemas.openxmlformats.org/officeDocument/2006/relationships/hyperlink" Target="https://twitter.com/bboxx_hq" TargetMode="External"/><Relationship Id="rId3605" Type="http://schemas.openxmlformats.org/officeDocument/2006/relationships/hyperlink" Target="http://www.themokoapp.com/" TargetMode="External"/><Relationship Id="rId8183" Type="http://schemas.openxmlformats.org/officeDocument/2006/relationships/hyperlink" Target="https://www.facebook.com/tutorfy/" TargetMode="External"/><Relationship Id="rId940" Type="http://schemas.openxmlformats.org/officeDocument/2006/relationships/hyperlink" Target="https://www.facebook.com/rescuebyflare" TargetMode="External"/><Relationship Id="rId1570" Type="http://schemas.openxmlformats.org/officeDocument/2006/relationships/hyperlink" Target="https://www.bitafrika.com/" TargetMode="External"/><Relationship Id="rId2621" Type="http://schemas.openxmlformats.org/officeDocument/2006/relationships/hyperlink" Target="https://twitter.com/grondigital" TargetMode="External"/><Relationship Id="rId5777" Type="http://schemas.openxmlformats.org/officeDocument/2006/relationships/hyperlink" Target="https://twitter.com/cloudproke" TargetMode="External"/><Relationship Id="rId6828" Type="http://schemas.openxmlformats.org/officeDocument/2006/relationships/hyperlink" Target="https://www.linkedin.com/company/mainone-cable-company/" TargetMode="External"/><Relationship Id="rId1223" Type="http://schemas.openxmlformats.org/officeDocument/2006/relationships/hyperlink" Target="https://www.swipe2payug.com/" TargetMode="External"/><Relationship Id="rId4379" Type="http://schemas.openxmlformats.org/officeDocument/2006/relationships/hyperlink" Target="https://www.linkedin.com/company/supermart.ng" TargetMode="External"/><Relationship Id="rId4793" Type="http://schemas.openxmlformats.org/officeDocument/2006/relationships/hyperlink" Target="https://twitter.com/Yookoo_Ride?ref_src=twsrc%5Egoogle%7Ctwcamp%5Eserp%7Ctwgr%5Eauthor" TargetMode="External"/><Relationship Id="rId5844" Type="http://schemas.openxmlformats.org/officeDocument/2006/relationships/hyperlink" Target="https://www.facebook.com/Gobebakenya/" TargetMode="External"/><Relationship Id="rId8250" Type="http://schemas.openxmlformats.org/officeDocument/2006/relationships/hyperlink" Target="http://www.clicks2customers.com/" TargetMode="External"/><Relationship Id="rId3395" Type="http://schemas.openxmlformats.org/officeDocument/2006/relationships/hyperlink" Target="http://www.linumlabs.com/" TargetMode="External"/><Relationship Id="rId4446" Type="http://schemas.openxmlformats.org/officeDocument/2006/relationships/hyperlink" Target="https://thegoodtree.co/" TargetMode="External"/><Relationship Id="rId4860" Type="http://schemas.openxmlformats.org/officeDocument/2006/relationships/hyperlink" Target="https://www.twitter.com/youfarmzim" TargetMode="External"/><Relationship Id="rId5911" Type="http://schemas.openxmlformats.org/officeDocument/2006/relationships/hyperlink" Target="http://www.intellisoftplus.com/" TargetMode="External"/><Relationship Id="rId3048" Type="http://schemas.openxmlformats.org/officeDocument/2006/relationships/hyperlink" Target="https://twitter.com/hgtaccra?lang=en" TargetMode="External"/><Relationship Id="rId3462" Type="http://schemas.openxmlformats.org/officeDocument/2006/relationships/hyperlink" Target="https://www.linkedin.com/company/mfarm-ltd-k-/" TargetMode="External"/><Relationship Id="rId4513" Type="http://schemas.openxmlformats.org/officeDocument/2006/relationships/hyperlink" Target="http://www.tirarobots.com/" TargetMode="External"/><Relationship Id="rId7669" Type="http://schemas.openxmlformats.org/officeDocument/2006/relationships/hyperlink" Target="https://twitter.com/tatafoai" TargetMode="External"/><Relationship Id="rId383" Type="http://schemas.openxmlformats.org/officeDocument/2006/relationships/hyperlink" Target="http://www.temtem.taxi/" TargetMode="External"/><Relationship Id="rId2064" Type="http://schemas.openxmlformats.org/officeDocument/2006/relationships/hyperlink" Target="https://www.linkedin.com/company/afriqloud/about/" TargetMode="External"/><Relationship Id="rId3115" Type="http://schemas.openxmlformats.org/officeDocument/2006/relationships/hyperlink" Target="https://www.ikeja.co.za/" TargetMode="External"/><Relationship Id="rId6685" Type="http://schemas.openxmlformats.org/officeDocument/2006/relationships/hyperlink" Target="https://www.linkedin.com/company/pushcv" TargetMode="External"/><Relationship Id="rId450" Type="http://schemas.openxmlformats.org/officeDocument/2006/relationships/hyperlink" Target="https://www.facebook.com/buycoinsafrica" TargetMode="External"/><Relationship Id="rId1080" Type="http://schemas.openxmlformats.org/officeDocument/2006/relationships/hyperlink" Target="https://twitter.com/greenagetechng" TargetMode="External"/><Relationship Id="rId2131" Type="http://schemas.openxmlformats.org/officeDocument/2006/relationships/hyperlink" Target="https://www.linkedin.com/company/bitmamaexchange/" TargetMode="External"/><Relationship Id="rId5287" Type="http://schemas.openxmlformats.org/officeDocument/2006/relationships/hyperlink" Target="https://www.facebook.com/jodyshops" TargetMode="External"/><Relationship Id="rId6338" Type="http://schemas.openxmlformats.org/officeDocument/2006/relationships/hyperlink" Target="https://www.questdesigners.com/" TargetMode="External"/><Relationship Id="rId7736" Type="http://schemas.openxmlformats.org/officeDocument/2006/relationships/hyperlink" Target="https://www.syftanalytics.com/" TargetMode="External"/><Relationship Id="rId103" Type="http://schemas.openxmlformats.org/officeDocument/2006/relationships/hyperlink" Target="https://www.yoco.co.za/za/" TargetMode="External"/><Relationship Id="rId6752" Type="http://schemas.openxmlformats.org/officeDocument/2006/relationships/hyperlink" Target="https://www.linkedin.com/company/sprinble/" TargetMode="External"/><Relationship Id="rId7803" Type="http://schemas.openxmlformats.org/officeDocument/2006/relationships/hyperlink" Target="https://www.ikhokha.com/" TargetMode="External"/><Relationship Id="rId1897" Type="http://schemas.openxmlformats.org/officeDocument/2006/relationships/hyperlink" Target="https://twitter.com/traindemy?lang=en" TargetMode="External"/><Relationship Id="rId2948" Type="http://schemas.openxmlformats.org/officeDocument/2006/relationships/hyperlink" Target="http://www.facebook.com/GryphonCore" TargetMode="External"/><Relationship Id="rId5354" Type="http://schemas.openxmlformats.org/officeDocument/2006/relationships/hyperlink" Target="https://www.linkedin.com/company/ghana-code-club/" TargetMode="External"/><Relationship Id="rId6405" Type="http://schemas.openxmlformats.org/officeDocument/2006/relationships/hyperlink" Target="https://www.facebook.com/uhired.me" TargetMode="External"/><Relationship Id="rId1964" Type="http://schemas.openxmlformats.org/officeDocument/2006/relationships/hyperlink" Target="https://www.linkedin.com/company/blockstarters/" TargetMode="External"/><Relationship Id="rId4370" Type="http://schemas.openxmlformats.org/officeDocument/2006/relationships/hyperlink" Target="https://www.linkedin.com/company/sgcoin/" TargetMode="External"/><Relationship Id="rId5007" Type="http://schemas.openxmlformats.org/officeDocument/2006/relationships/hyperlink" Target="https://www.linkedin.com/company/mkycommunications/" TargetMode="External"/><Relationship Id="rId5421" Type="http://schemas.openxmlformats.org/officeDocument/2006/relationships/hyperlink" Target="https://www.linkedin.com/company/meqasa-ltd-meqasa-com-" TargetMode="External"/><Relationship Id="rId8577" Type="http://schemas.openxmlformats.org/officeDocument/2006/relationships/hyperlink" Target="https://www.crspdsgn.com/" TargetMode="External"/><Relationship Id="rId8991" Type="http://schemas.openxmlformats.org/officeDocument/2006/relationships/hyperlink" Target="https://twitter.com/codesconsult" TargetMode="External"/><Relationship Id="rId1617" Type="http://schemas.openxmlformats.org/officeDocument/2006/relationships/hyperlink" Target="https://twitter.com/cinetpay" TargetMode="External"/><Relationship Id="rId4023" Type="http://schemas.openxmlformats.org/officeDocument/2006/relationships/hyperlink" Target="https://twitter.com/Quainted" TargetMode="External"/><Relationship Id="rId7179" Type="http://schemas.openxmlformats.org/officeDocument/2006/relationships/hyperlink" Target="https://www.facebook.com/mylaw.ng/" TargetMode="External"/><Relationship Id="rId7593" Type="http://schemas.openxmlformats.org/officeDocument/2006/relationships/hyperlink" Target="http://www.healthng.com/" TargetMode="External"/><Relationship Id="rId8644" Type="http://schemas.openxmlformats.org/officeDocument/2006/relationships/hyperlink" Target="https://twitter.com/QuickConnectW" TargetMode="External"/><Relationship Id="rId3789" Type="http://schemas.openxmlformats.org/officeDocument/2006/relationships/hyperlink" Target="https://twitter.com/oniriq" TargetMode="External"/><Relationship Id="rId6195" Type="http://schemas.openxmlformats.org/officeDocument/2006/relationships/hyperlink" Target="http://twitter.com/campusdiscounts" TargetMode="External"/><Relationship Id="rId7246" Type="http://schemas.openxmlformats.org/officeDocument/2006/relationships/hyperlink" Target="http://facebook.com/dockaysworld" TargetMode="External"/><Relationship Id="rId7660" Type="http://schemas.openxmlformats.org/officeDocument/2006/relationships/hyperlink" Target="https://www.twitter.com/minisaving" TargetMode="External"/><Relationship Id="rId6262" Type="http://schemas.openxmlformats.org/officeDocument/2006/relationships/hyperlink" Target="http://itfsecretariat.org/" TargetMode="External"/><Relationship Id="rId7313" Type="http://schemas.openxmlformats.org/officeDocument/2006/relationships/hyperlink" Target="https://www.linkedin.com/company/jaracake/" TargetMode="External"/><Relationship Id="rId8711" Type="http://schemas.openxmlformats.org/officeDocument/2006/relationships/hyperlink" Target="https://www.linkedin.com/company/ai-media-africa/" TargetMode="External"/><Relationship Id="rId3856" Type="http://schemas.openxmlformats.org/officeDocument/2006/relationships/hyperlink" Target="https://www.facebook.com/pg/ParcelitNigeria/about/?ref=page_internal" TargetMode="External"/><Relationship Id="rId4907" Type="http://schemas.openxmlformats.org/officeDocument/2006/relationships/hyperlink" Target="https://twitter.com/zoaglobal" TargetMode="External"/><Relationship Id="rId777" Type="http://schemas.openxmlformats.org/officeDocument/2006/relationships/hyperlink" Target="https://prepclass.com.ng/" TargetMode="External"/><Relationship Id="rId2458" Type="http://schemas.openxmlformats.org/officeDocument/2006/relationships/hyperlink" Target="http://getdrofie.com/" TargetMode="External"/><Relationship Id="rId2872" Type="http://schemas.openxmlformats.org/officeDocument/2006/relationships/hyperlink" Target="http://gloo.ng/" TargetMode="External"/><Relationship Id="rId3509" Type="http://schemas.openxmlformats.org/officeDocument/2006/relationships/hyperlink" Target="https://twitter.com/match" TargetMode="External"/><Relationship Id="rId3923" Type="http://schemas.openxmlformats.org/officeDocument/2006/relationships/hyperlink" Target="https://twitter.com/popotepayments?lang=en" TargetMode="External"/><Relationship Id="rId8087" Type="http://schemas.openxmlformats.org/officeDocument/2006/relationships/hyperlink" Target="https://www.asaduru.com/" TargetMode="External"/><Relationship Id="rId844" Type="http://schemas.openxmlformats.org/officeDocument/2006/relationships/hyperlink" Target="https://www.facebook.com/NALA.money/" TargetMode="External"/><Relationship Id="rId1474" Type="http://schemas.openxmlformats.org/officeDocument/2006/relationships/hyperlink" Target="https://www.linkedin.com/company/5linhas/" TargetMode="External"/><Relationship Id="rId2525" Type="http://schemas.openxmlformats.org/officeDocument/2006/relationships/hyperlink" Target="https://www.linkedin.com/company/dukaconnect/" TargetMode="External"/><Relationship Id="rId911" Type="http://schemas.openxmlformats.org/officeDocument/2006/relationships/hyperlink" Target="https://wallet.ng/" TargetMode="External"/><Relationship Id="rId1127" Type="http://schemas.openxmlformats.org/officeDocument/2006/relationships/hyperlink" Target="https://www.facebook.com/kijaniuganda/" TargetMode="External"/><Relationship Id="rId1541" Type="http://schemas.openxmlformats.org/officeDocument/2006/relationships/hyperlink" Target="https://twitter.com/dentacarts?lang=en" TargetMode="External"/><Relationship Id="rId4697" Type="http://schemas.openxmlformats.org/officeDocument/2006/relationships/hyperlink" Target="https://www.facebook.com/WeDeliverAddisAbaba/" TargetMode="External"/><Relationship Id="rId5748" Type="http://schemas.openxmlformats.org/officeDocument/2006/relationships/hyperlink" Target="https://bunifuframework.com/" TargetMode="External"/><Relationship Id="rId8154" Type="http://schemas.openxmlformats.org/officeDocument/2006/relationships/hyperlink" Target="https://www.facebook.com/bluchipretail" TargetMode="External"/><Relationship Id="rId3299" Type="http://schemas.openxmlformats.org/officeDocument/2006/relationships/hyperlink" Target="https://twitter.com/KOKO_Networks" TargetMode="External"/><Relationship Id="rId4764" Type="http://schemas.openxmlformats.org/officeDocument/2006/relationships/hyperlink" Target="https://www.wutiko.com/" TargetMode="External"/><Relationship Id="rId7170" Type="http://schemas.openxmlformats.org/officeDocument/2006/relationships/hyperlink" Target="https://www.facebook.com/icleanng/" TargetMode="External"/><Relationship Id="rId8221" Type="http://schemas.openxmlformats.org/officeDocument/2006/relationships/hyperlink" Target="https://www.linkedin.com/company/mathsgenius/" TargetMode="External"/><Relationship Id="rId3366" Type="http://schemas.openxmlformats.org/officeDocument/2006/relationships/hyperlink" Target="https://www.facebook.com/themamaope/" TargetMode="External"/><Relationship Id="rId4417" Type="http://schemas.openxmlformats.org/officeDocument/2006/relationships/hyperlink" Target="https://twitter.com/taxilive2017" TargetMode="External"/><Relationship Id="rId5815" Type="http://schemas.openxmlformats.org/officeDocument/2006/relationships/hyperlink" Target="http://eastafricahitechsolutions.com/" TargetMode="External"/><Relationship Id="rId287" Type="http://schemas.openxmlformats.org/officeDocument/2006/relationships/hyperlink" Target="https://www.linkedin.com/company/waystocap/" TargetMode="External"/><Relationship Id="rId2382" Type="http://schemas.openxmlformats.org/officeDocument/2006/relationships/hyperlink" Target="https://dawati.co.ke/" TargetMode="External"/><Relationship Id="rId3019" Type="http://schemas.openxmlformats.org/officeDocument/2006/relationships/hyperlink" Target="http://www.onehippo.com/" TargetMode="External"/><Relationship Id="rId3780" Type="http://schemas.openxmlformats.org/officeDocument/2006/relationships/hyperlink" Target="https://www.linkedin.com/company/onecart/about/" TargetMode="External"/><Relationship Id="rId4831" Type="http://schemas.openxmlformats.org/officeDocument/2006/relationships/hyperlink" Target="https://www.linkedin.com/company/zazu/" TargetMode="External"/><Relationship Id="rId7987" Type="http://schemas.openxmlformats.org/officeDocument/2006/relationships/hyperlink" Target="http://www.supersimplesurvey.com/" TargetMode="External"/><Relationship Id="rId354" Type="http://schemas.openxmlformats.org/officeDocument/2006/relationships/hyperlink" Target="https://www.linkedin.com/company/theboardroom-africa/" TargetMode="External"/><Relationship Id="rId2035" Type="http://schemas.openxmlformats.org/officeDocument/2006/relationships/hyperlink" Target="https://twitter.com/clickpesa" TargetMode="External"/><Relationship Id="rId3433" Type="http://schemas.openxmlformats.org/officeDocument/2006/relationships/hyperlink" Target="https://twitter.com/OfficialMazzuma" TargetMode="External"/><Relationship Id="rId6589" Type="http://schemas.openxmlformats.org/officeDocument/2006/relationships/hyperlink" Target="https://www.facebook.com/sorepairit/" TargetMode="External"/><Relationship Id="rId3500" Type="http://schemas.openxmlformats.org/officeDocument/2006/relationships/hyperlink" Target="https://masrymarket.com/" TargetMode="External"/><Relationship Id="rId6656" Type="http://schemas.openxmlformats.org/officeDocument/2006/relationships/hyperlink" Target="https://www.linkedin.com/company/big-cabal-media/about/" TargetMode="External"/><Relationship Id="rId7707" Type="http://schemas.openxmlformats.org/officeDocument/2006/relationships/hyperlink" Target="https://www.linkedin.com/company/vectra-business-technologies/" TargetMode="External"/><Relationship Id="rId421" Type="http://schemas.openxmlformats.org/officeDocument/2006/relationships/hyperlink" Target="https://sky.garden/home" TargetMode="External"/><Relationship Id="rId1051" Type="http://schemas.openxmlformats.org/officeDocument/2006/relationships/hyperlink" Target="https://www.twitter.com/onesha_ke" TargetMode="External"/><Relationship Id="rId2102" Type="http://schemas.openxmlformats.org/officeDocument/2006/relationships/hyperlink" Target="https://www.facebook.com/DrCADx/" TargetMode="External"/><Relationship Id="rId5258" Type="http://schemas.openxmlformats.org/officeDocument/2006/relationships/hyperlink" Target="https://www.linkedin.com/company/tagaddod" TargetMode="External"/><Relationship Id="rId5672" Type="http://schemas.openxmlformats.org/officeDocument/2006/relationships/hyperlink" Target="https://twitter.com/Acquireadvent" TargetMode="External"/><Relationship Id="rId6309" Type="http://schemas.openxmlformats.org/officeDocument/2006/relationships/hyperlink" Target="https://twitter.com/ojaygreene?lang=en" TargetMode="External"/><Relationship Id="rId6723" Type="http://schemas.openxmlformats.org/officeDocument/2006/relationships/hyperlink" Target="https://twitter.com/medrxapp" TargetMode="External"/><Relationship Id="rId1868" Type="http://schemas.openxmlformats.org/officeDocument/2006/relationships/hyperlink" Target="https://www.facebook.com/choccitygroup" TargetMode="External"/><Relationship Id="rId4274" Type="http://schemas.openxmlformats.org/officeDocument/2006/relationships/hyperlink" Target="https://twitter.com/Snapplify" TargetMode="External"/><Relationship Id="rId5325" Type="http://schemas.openxmlformats.org/officeDocument/2006/relationships/hyperlink" Target="http://intcore.com/" TargetMode="External"/><Relationship Id="rId8895" Type="http://schemas.openxmlformats.org/officeDocument/2006/relationships/hyperlink" Target="https://www.linkedin.com/company/startclevr/about/" TargetMode="External"/><Relationship Id="rId2919" Type="http://schemas.openxmlformats.org/officeDocument/2006/relationships/hyperlink" Target="https://www.linkedin.com/company/global-energy-group/about/" TargetMode="External"/><Relationship Id="rId3290" Type="http://schemas.openxmlformats.org/officeDocument/2006/relationships/hyperlink" Target="https://www.facebook.com/pages/category/Product-Service/Madam-Aina-2238489612891212/" TargetMode="External"/><Relationship Id="rId4341" Type="http://schemas.openxmlformats.org/officeDocument/2006/relationships/hyperlink" Target="https://www.linkedin.com/company/starnews-mobile/" TargetMode="External"/><Relationship Id="rId7497" Type="http://schemas.openxmlformats.org/officeDocument/2006/relationships/hyperlink" Target="https://www.facebook.com/dumarto" TargetMode="External"/><Relationship Id="rId8548" Type="http://schemas.openxmlformats.org/officeDocument/2006/relationships/hyperlink" Target="https://www.linkedin.com/company/darkiepages" TargetMode="External"/><Relationship Id="rId1935" Type="http://schemas.openxmlformats.org/officeDocument/2006/relationships/hyperlink" Target="https://www.facebook.com/AccTechSystems/" TargetMode="External"/><Relationship Id="rId6099" Type="http://schemas.openxmlformats.org/officeDocument/2006/relationships/hyperlink" Target="https://www.facebook.com/onlinecyberke" TargetMode="External"/><Relationship Id="rId8962" Type="http://schemas.openxmlformats.org/officeDocument/2006/relationships/hyperlink" Target="https://www.linkedin.com/company/pennysmart/about/" TargetMode="External"/><Relationship Id="rId3010" Type="http://schemas.openxmlformats.org/officeDocument/2006/relationships/hyperlink" Target="https://www.facebook.com/herolifeZA/" TargetMode="External"/><Relationship Id="rId6166" Type="http://schemas.openxmlformats.org/officeDocument/2006/relationships/hyperlink" Target="https://twitter.com/BebaMzigo" TargetMode="External"/><Relationship Id="rId7564" Type="http://schemas.openxmlformats.org/officeDocument/2006/relationships/hyperlink" Target="https://newhomes.ng/" TargetMode="External"/><Relationship Id="rId8615" Type="http://schemas.openxmlformats.org/officeDocument/2006/relationships/hyperlink" Target="https://twitter.com/Spritzed" TargetMode="External"/><Relationship Id="rId6580" Type="http://schemas.openxmlformats.org/officeDocument/2006/relationships/hyperlink" Target="http://mymusic.com.ng/" TargetMode="External"/><Relationship Id="rId7217" Type="http://schemas.openxmlformats.org/officeDocument/2006/relationships/hyperlink" Target="https://twitter.com/agriboothng" TargetMode="External"/><Relationship Id="rId7631" Type="http://schemas.openxmlformats.org/officeDocument/2006/relationships/hyperlink" Target="https://www.8o8wave.com/" TargetMode="External"/><Relationship Id="rId2776" Type="http://schemas.openxmlformats.org/officeDocument/2006/relationships/hyperlink" Target="https://fixxr.co.za/" TargetMode="External"/><Relationship Id="rId3827" Type="http://schemas.openxmlformats.org/officeDocument/2006/relationships/hyperlink" Target="https://www.linkedin.com/company/outsource-now-limited/" TargetMode="External"/><Relationship Id="rId5182" Type="http://schemas.openxmlformats.org/officeDocument/2006/relationships/hyperlink" Target="http://www.linkedin.com/company/karmsolar" TargetMode="External"/><Relationship Id="rId6233" Type="http://schemas.openxmlformats.org/officeDocument/2006/relationships/hyperlink" Target="http://www.facebook.com/pages/Eleni-LLC/193085080839935" TargetMode="External"/><Relationship Id="rId748" Type="http://schemas.openxmlformats.org/officeDocument/2006/relationships/hyperlink" Target="https://twitter.com/sxuirrel" TargetMode="External"/><Relationship Id="rId1378" Type="http://schemas.openxmlformats.org/officeDocument/2006/relationships/hyperlink" Target="https://www.linkedin.com/company/medicoplus/" TargetMode="External"/><Relationship Id="rId1792" Type="http://schemas.openxmlformats.org/officeDocument/2006/relationships/hyperlink" Target="https://www.facebook.com/AdsDirectLimited" TargetMode="External"/><Relationship Id="rId2429" Type="http://schemas.openxmlformats.org/officeDocument/2006/relationships/hyperlink" Target="https://dataprophet.com/" TargetMode="External"/><Relationship Id="rId2843" Type="http://schemas.openxmlformats.org/officeDocument/2006/relationships/hyperlink" Target="https://twitter.com/futurepump" TargetMode="External"/><Relationship Id="rId5999" Type="http://schemas.openxmlformats.org/officeDocument/2006/relationships/hyperlink" Target="https://www.linkedin.com/company/live99years/" TargetMode="External"/><Relationship Id="rId6300" Type="http://schemas.openxmlformats.org/officeDocument/2006/relationships/hyperlink" Target="https://www.facebook.com/nodeafrica" TargetMode="External"/><Relationship Id="rId84" Type="http://schemas.openxmlformats.org/officeDocument/2006/relationships/hyperlink" Target="http://www.vezeeta.com/" TargetMode="External"/><Relationship Id="rId815" Type="http://schemas.openxmlformats.org/officeDocument/2006/relationships/hyperlink" Target="https://www.linkedin.com/company/utu-technologies/" TargetMode="External"/><Relationship Id="rId1445" Type="http://schemas.openxmlformats.org/officeDocument/2006/relationships/hyperlink" Target="https://twitter.com/guanxiinvest" TargetMode="External"/><Relationship Id="rId8058" Type="http://schemas.openxmlformats.org/officeDocument/2006/relationships/hyperlink" Target="https://www.linkedin.com/company/ukheshe" TargetMode="External"/><Relationship Id="rId8472" Type="http://schemas.openxmlformats.org/officeDocument/2006/relationships/hyperlink" Target="http://www.mpull.com/" TargetMode="External"/><Relationship Id="rId2910" Type="http://schemas.openxmlformats.org/officeDocument/2006/relationships/hyperlink" Target="https://www.twitter.com/graficaio" TargetMode="External"/><Relationship Id="rId7074" Type="http://schemas.openxmlformats.org/officeDocument/2006/relationships/hyperlink" Target="http://teachersaroundme.com/" TargetMode="External"/><Relationship Id="rId8125" Type="http://schemas.openxmlformats.org/officeDocument/2006/relationships/hyperlink" Target="https://twitter.com/processmechanic" TargetMode="External"/><Relationship Id="rId1512" Type="http://schemas.openxmlformats.org/officeDocument/2006/relationships/hyperlink" Target="https://twitter.com/weacceptco" TargetMode="External"/><Relationship Id="rId4668" Type="http://schemas.openxmlformats.org/officeDocument/2006/relationships/hyperlink" Target="https://jm.linkedin.com/company/viodigital" TargetMode="External"/><Relationship Id="rId5719" Type="http://schemas.openxmlformats.org/officeDocument/2006/relationships/hyperlink" Target="http://twitter.com/AnganiLTD" TargetMode="External"/><Relationship Id="rId6090" Type="http://schemas.openxmlformats.org/officeDocument/2006/relationships/hyperlink" Target="https://www.saccotek.co.ke/" TargetMode="External"/><Relationship Id="rId7141" Type="http://schemas.openxmlformats.org/officeDocument/2006/relationships/hyperlink" Target="https://twitter.com/chowhubHQ" TargetMode="External"/><Relationship Id="rId3684" Type="http://schemas.openxmlformats.org/officeDocument/2006/relationships/hyperlink" Target="https://www.facebook.com/myRunnerBuses" TargetMode="External"/><Relationship Id="rId4735" Type="http://schemas.openxmlformats.org/officeDocument/2006/relationships/hyperlink" Target="http://www.wazapay.net/" TargetMode="External"/><Relationship Id="rId2286" Type="http://schemas.openxmlformats.org/officeDocument/2006/relationships/hyperlink" Target="https://www.linkedin.com/company/connectmed/" TargetMode="External"/><Relationship Id="rId3337" Type="http://schemas.openxmlformats.org/officeDocument/2006/relationships/hyperlink" Target="https://www.linkedin.com/company/lamsa---%D9%84%D9%85%D8%B3%D8%A9/" TargetMode="External"/><Relationship Id="rId3751" Type="http://schemas.openxmlformats.org/officeDocument/2006/relationships/hyperlink" Target="https://offytap.com/" TargetMode="External"/><Relationship Id="rId4802" Type="http://schemas.openxmlformats.org/officeDocument/2006/relationships/hyperlink" Target="https://www.facebook.com/youverifyID?_rdc=1&amp;_rdr" TargetMode="External"/><Relationship Id="rId7958" Type="http://schemas.openxmlformats.org/officeDocument/2006/relationships/hyperlink" Target="http://3x4genetics.io/" TargetMode="External"/><Relationship Id="rId258" Type="http://schemas.openxmlformats.org/officeDocument/2006/relationships/hyperlink" Target="https://www.linkedin.com/company/snapt/" TargetMode="External"/><Relationship Id="rId672" Type="http://schemas.openxmlformats.org/officeDocument/2006/relationships/hyperlink" Target="https://www.facebook.com/MintricsApp/" TargetMode="External"/><Relationship Id="rId2353" Type="http://schemas.openxmlformats.org/officeDocument/2006/relationships/hyperlink" Target="http://www.fundamo.com/" TargetMode="External"/><Relationship Id="rId3404" Type="http://schemas.openxmlformats.org/officeDocument/2006/relationships/hyperlink" Target="http://www.logiwa.com/" TargetMode="External"/><Relationship Id="rId6974" Type="http://schemas.openxmlformats.org/officeDocument/2006/relationships/hyperlink" Target="https://www.fb.com/ibomstores" TargetMode="External"/><Relationship Id="rId325" Type="http://schemas.openxmlformats.org/officeDocument/2006/relationships/hyperlink" Target="https://www.facebook.com/teamkukua" TargetMode="External"/><Relationship Id="rId2006" Type="http://schemas.openxmlformats.org/officeDocument/2006/relationships/hyperlink" Target="http://www.syafunda.com/" TargetMode="External"/><Relationship Id="rId2420" Type="http://schemas.openxmlformats.org/officeDocument/2006/relationships/hyperlink" Target="https://twitter.com/digitalgreenorg" TargetMode="External"/><Relationship Id="rId5576" Type="http://schemas.openxmlformats.org/officeDocument/2006/relationships/hyperlink" Target="http://aeroshuttergh.com/" TargetMode="External"/><Relationship Id="rId6627" Type="http://schemas.openxmlformats.org/officeDocument/2006/relationships/hyperlink" Target="https://www.facebook.com/VugaRadio/" TargetMode="External"/><Relationship Id="rId9033" Type="http://schemas.openxmlformats.org/officeDocument/2006/relationships/hyperlink" Target="https://yebofresh.co.za/" TargetMode="External"/><Relationship Id="rId1022" Type="http://schemas.openxmlformats.org/officeDocument/2006/relationships/hyperlink" Target="http://www.webville.io/" TargetMode="External"/><Relationship Id="rId4178" Type="http://schemas.openxmlformats.org/officeDocument/2006/relationships/hyperlink" Target="https://twitter.com/sendboxng?ref_src=twsrc%5Egoogle%7Ctwcamp%5Eserp%7Ctwgr%5Eauthor" TargetMode="External"/><Relationship Id="rId4592" Type="http://schemas.openxmlformats.org/officeDocument/2006/relationships/hyperlink" Target="https://www.linkedin.com/company/ug-tickets/about/" TargetMode="External"/><Relationship Id="rId5229" Type="http://schemas.openxmlformats.org/officeDocument/2006/relationships/hyperlink" Target="https://www.linkedin.com/company/nash2ar/" TargetMode="External"/><Relationship Id="rId5990" Type="http://schemas.openxmlformats.org/officeDocument/2006/relationships/hyperlink" Target="https://www.facebook.com/kitointernational" TargetMode="External"/><Relationship Id="rId3194" Type="http://schemas.openxmlformats.org/officeDocument/2006/relationships/hyperlink" Target="http://www.jasure.com/" TargetMode="External"/><Relationship Id="rId4245" Type="http://schemas.openxmlformats.org/officeDocument/2006/relationships/hyperlink" Target="https://www.twitter.com/skilluptutors" TargetMode="External"/><Relationship Id="rId5643" Type="http://schemas.openxmlformats.org/officeDocument/2006/relationships/hyperlink" Target="https://www.linkedin.com/company/1196915/" TargetMode="External"/><Relationship Id="rId8799" Type="http://schemas.openxmlformats.org/officeDocument/2006/relationships/hyperlink" Target="https://www.facebook.com/chakastocks/" TargetMode="External"/><Relationship Id="rId1839" Type="http://schemas.openxmlformats.org/officeDocument/2006/relationships/hyperlink" Target="https://busha.co/" TargetMode="External"/><Relationship Id="rId5710" Type="http://schemas.openxmlformats.org/officeDocument/2006/relationships/hyperlink" Target="https://www.linkedin.com/company/the-amani-institute" TargetMode="External"/><Relationship Id="rId8866" Type="http://schemas.openxmlformats.org/officeDocument/2006/relationships/hyperlink" Target="https://www.linkedin.com/company/touch-so-simple" TargetMode="External"/><Relationship Id="rId182" Type="http://schemas.openxmlformats.org/officeDocument/2006/relationships/hyperlink" Target="https://www.facebook.com/kopokopoinc" TargetMode="External"/><Relationship Id="rId1906" Type="http://schemas.openxmlformats.org/officeDocument/2006/relationships/hyperlink" Target="https://www.facebook.com/BusinessToday.Kenya" TargetMode="External"/><Relationship Id="rId3261" Type="http://schemas.openxmlformats.org/officeDocument/2006/relationships/hyperlink" Target="http://www.facebook.com/kiva" TargetMode="External"/><Relationship Id="rId4312" Type="http://schemas.openxmlformats.org/officeDocument/2006/relationships/hyperlink" Target="http://www.sokopepe.co.ke/" TargetMode="External"/><Relationship Id="rId7468" Type="http://schemas.openxmlformats.org/officeDocument/2006/relationships/hyperlink" Target="https://www.facebook.com/escapadeng" TargetMode="External"/><Relationship Id="rId7882" Type="http://schemas.openxmlformats.org/officeDocument/2006/relationships/hyperlink" Target="http://twitter.com/easy2map" TargetMode="External"/><Relationship Id="rId8519" Type="http://schemas.openxmlformats.org/officeDocument/2006/relationships/hyperlink" Target="https://www.linkedin.com/company/dimago/" TargetMode="External"/><Relationship Id="rId8933" Type="http://schemas.openxmlformats.org/officeDocument/2006/relationships/hyperlink" Target="https://www.linkedin.com/company/glass-house-pr/about/" TargetMode="External"/><Relationship Id="rId6484" Type="http://schemas.openxmlformats.org/officeDocument/2006/relationships/hyperlink" Target="http://www.tomatojos.net/" TargetMode="External"/><Relationship Id="rId7535" Type="http://schemas.openxmlformats.org/officeDocument/2006/relationships/hyperlink" Target="https://twitter.com/MontwellP" TargetMode="External"/><Relationship Id="rId999" Type="http://schemas.openxmlformats.org/officeDocument/2006/relationships/hyperlink" Target="http://www.mandulisenergy.com/" TargetMode="External"/><Relationship Id="rId5086" Type="http://schemas.openxmlformats.org/officeDocument/2006/relationships/hyperlink" Target="https://www.linkedin.com/company/2860139/" TargetMode="External"/><Relationship Id="rId6137" Type="http://schemas.openxmlformats.org/officeDocument/2006/relationships/hyperlink" Target="https://www.facebook.com/HydroIQ/" TargetMode="External"/><Relationship Id="rId6551" Type="http://schemas.openxmlformats.org/officeDocument/2006/relationships/hyperlink" Target="https://www.twitter.com/lawpadi" TargetMode="External"/><Relationship Id="rId7602" Type="http://schemas.openxmlformats.org/officeDocument/2006/relationships/hyperlink" Target="http://www.rutdansolutions.com/" TargetMode="External"/><Relationship Id="rId1696" Type="http://schemas.openxmlformats.org/officeDocument/2006/relationships/hyperlink" Target="http://www.blue-wave.co.ke/" TargetMode="External"/><Relationship Id="rId5153" Type="http://schemas.openxmlformats.org/officeDocument/2006/relationships/hyperlink" Target="http://3bont.com/" TargetMode="External"/><Relationship Id="rId6204" Type="http://schemas.openxmlformats.org/officeDocument/2006/relationships/hyperlink" Target="https://www.linkedin.com/company/chura/about/" TargetMode="External"/><Relationship Id="rId1349" Type="http://schemas.openxmlformats.org/officeDocument/2006/relationships/hyperlink" Target="https://www.facebook.com/inclusiveft/" TargetMode="External"/><Relationship Id="rId2747" Type="http://schemas.openxmlformats.org/officeDocument/2006/relationships/hyperlink" Target="https://www.linkedin.com/company/humaniq/" TargetMode="External"/><Relationship Id="rId5220" Type="http://schemas.openxmlformats.org/officeDocument/2006/relationships/hyperlink" Target="https://twitter.com/AutotellAI" TargetMode="External"/><Relationship Id="rId8376" Type="http://schemas.openxmlformats.org/officeDocument/2006/relationships/hyperlink" Target="https://twitter.com/big5games" TargetMode="External"/><Relationship Id="rId719" Type="http://schemas.openxmlformats.org/officeDocument/2006/relationships/hyperlink" Target="https://www.linkedin.com/company/18106395/" TargetMode="External"/><Relationship Id="rId1763" Type="http://schemas.openxmlformats.org/officeDocument/2006/relationships/hyperlink" Target="https://www.facebook.com/betaksys/" TargetMode="External"/><Relationship Id="rId2814" Type="http://schemas.openxmlformats.org/officeDocument/2006/relationships/hyperlink" Target="https://www.facebook.com/interpayafrica/?ref=m_notif" TargetMode="External"/><Relationship Id="rId8029" Type="http://schemas.openxmlformats.org/officeDocument/2006/relationships/hyperlink" Target="https://www.facebook.com/glucode" TargetMode="External"/><Relationship Id="rId8790" Type="http://schemas.openxmlformats.org/officeDocument/2006/relationships/hyperlink" Target="http://azargen.com/" TargetMode="External"/><Relationship Id="rId55" Type="http://schemas.openxmlformats.org/officeDocument/2006/relationships/hyperlink" Target="https://www.travelstart.com/" TargetMode="External"/><Relationship Id="rId1416" Type="http://schemas.openxmlformats.org/officeDocument/2006/relationships/hyperlink" Target="https://linkedin.com/company/middletrust" TargetMode="External"/><Relationship Id="rId1830" Type="http://schemas.openxmlformats.org/officeDocument/2006/relationships/hyperlink" Target="https://www.facebook.com/BabymigoApp/" TargetMode="External"/><Relationship Id="rId4986" Type="http://schemas.openxmlformats.org/officeDocument/2006/relationships/hyperlink" Target="http://www.linkedin.com/company/1857315" TargetMode="External"/><Relationship Id="rId7392" Type="http://schemas.openxmlformats.org/officeDocument/2006/relationships/hyperlink" Target="https://www.facebook.com/kennelpride/?ref=br_rs" TargetMode="External"/><Relationship Id="rId8443" Type="http://schemas.openxmlformats.org/officeDocument/2006/relationships/hyperlink" Target="http://www.facebook.com/brandrocket" TargetMode="External"/><Relationship Id="rId3588" Type="http://schemas.openxmlformats.org/officeDocument/2006/relationships/hyperlink" Target="https://twitter.com/mobiticketinfo" TargetMode="External"/><Relationship Id="rId4639" Type="http://schemas.openxmlformats.org/officeDocument/2006/relationships/hyperlink" Target="https://www.facebook.com/veemo.market/" TargetMode="External"/><Relationship Id="rId7045" Type="http://schemas.openxmlformats.org/officeDocument/2006/relationships/hyperlink" Target="http://twitter.com/morebranches" TargetMode="External"/><Relationship Id="rId8510" Type="http://schemas.openxmlformats.org/officeDocument/2006/relationships/hyperlink" Target="https://www.facebook.com/pg/netwerk24" TargetMode="External"/><Relationship Id="rId3655" Type="http://schemas.openxmlformats.org/officeDocument/2006/relationships/hyperlink" Target="http://www.steepleresearch.com/" TargetMode="External"/><Relationship Id="rId4706" Type="http://schemas.openxmlformats.org/officeDocument/2006/relationships/hyperlink" Target="https://linkedin.com/company/wemoveco" TargetMode="External"/><Relationship Id="rId6061" Type="http://schemas.openxmlformats.org/officeDocument/2006/relationships/hyperlink" Target="https://www.linkedin.com/company/white-web-kenya/" TargetMode="External"/><Relationship Id="rId7112" Type="http://schemas.openxmlformats.org/officeDocument/2006/relationships/hyperlink" Target="https://www.twitter.com/gazhubllc" TargetMode="External"/><Relationship Id="rId576" Type="http://schemas.openxmlformats.org/officeDocument/2006/relationships/hyperlink" Target="https://www.linkedin.com/company/revixinvest/about/" TargetMode="External"/><Relationship Id="rId990" Type="http://schemas.openxmlformats.org/officeDocument/2006/relationships/hyperlink" Target="https://www.facebook.com/wellahealth" TargetMode="External"/><Relationship Id="rId2257" Type="http://schemas.openxmlformats.org/officeDocument/2006/relationships/hyperlink" Target="https://www.ezeemoney.co.ug/" TargetMode="External"/><Relationship Id="rId2671" Type="http://schemas.openxmlformats.org/officeDocument/2006/relationships/hyperlink" Target="https://www.facebook.com/jacaranda942" TargetMode="External"/><Relationship Id="rId3308" Type="http://schemas.openxmlformats.org/officeDocument/2006/relationships/hyperlink" Target="https://www.facebook.com/unlockKwanji" TargetMode="External"/><Relationship Id="rId229" Type="http://schemas.openxmlformats.org/officeDocument/2006/relationships/hyperlink" Target="https://www.facebook.com/54gene" TargetMode="External"/><Relationship Id="rId643" Type="http://schemas.openxmlformats.org/officeDocument/2006/relationships/hyperlink" Target="http://zonfulenergy.co.zw/" TargetMode="External"/><Relationship Id="rId1273" Type="http://schemas.openxmlformats.org/officeDocument/2006/relationships/hyperlink" Target="https://twitter.com/waselegypt1" TargetMode="External"/><Relationship Id="rId2324" Type="http://schemas.openxmlformats.org/officeDocument/2006/relationships/hyperlink" Target="https://twitter.com/dynamicafrica?lang=en" TargetMode="External"/><Relationship Id="rId3722" Type="http://schemas.openxmlformats.org/officeDocument/2006/relationships/hyperlink" Target="https://twitter.com/ninayocom" TargetMode="External"/><Relationship Id="rId6878" Type="http://schemas.openxmlformats.org/officeDocument/2006/relationships/hyperlink" Target="http://www.twitter.com/HausRenta" TargetMode="External"/><Relationship Id="rId7929" Type="http://schemas.openxmlformats.org/officeDocument/2006/relationships/hyperlink" Target="http://twitter.com/eduzemobile" TargetMode="External"/><Relationship Id="rId5894" Type="http://schemas.openxmlformats.org/officeDocument/2006/relationships/hyperlink" Target="http://www.illuminaafrica.com/" TargetMode="External"/><Relationship Id="rId6945" Type="http://schemas.openxmlformats.org/officeDocument/2006/relationships/hyperlink" Target="https://twitter.com/panafricantower" TargetMode="External"/><Relationship Id="rId9004" Type="http://schemas.openxmlformats.org/officeDocument/2006/relationships/hyperlink" Target="https://www.facebook.com/wagonshopping/" TargetMode="External"/><Relationship Id="rId710" Type="http://schemas.openxmlformats.org/officeDocument/2006/relationships/hyperlink" Target="https://twitter.com/suregiftsng?lang=en" TargetMode="External"/><Relationship Id="rId1340" Type="http://schemas.openxmlformats.org/officeDocument/2006/relationships/hyperlink" Target="https://www.facebook.com/itzTouchabl" TargetMode="External"/><Relationship Id="rId3098" Type="http://schemas.openxmlformats.org/officeDocument/2006/relationships/hyperlink" Target="https://twitter.com/iCog_Labs" TargetMode="External"/><Relationship Id="rId4496" Type="http://schemas.openxmlformats.org/officeDocument/2006/relationships/hyperlink" Target="https://www.toufoulakids.com/" TargetMode="External"/><Relationship Id="rId5547" Type="http://schemas.openxmlformats.org/officeDocument/2006/relationships/hyperlink" Target="https://www.codetraingh.com/" TargetMode="External"/><Relationship Id="rId5961" Type="http://schemas.openxmlformats.org/officeDocument/2006/relationships/hyperlink" Target="https://www.facebook.com/kaziquest/" TargetMode="External"/><Relationship Id="rId4149" Type="http://schemas.openxmlformats.org/officeDocument/2006/relationships/hyperlink" Target="https://www.saamionline.com/" TargetMode="External"/><Relationship Id="rId4563" Type="http://schemas.openxmlformats.org/officeDocument/2006/relationships/hyperlink" Target="https://www.ugabus.com/" TargetMode="External"/><Relationship Id="rId5614" Type="http://schemas.openxmlformats.org/officeDocument/2006/relationships/hyperlink" Target="https://twitter.com/JuaKaliWorkers" TargetMode="External"/><Relationship Id="rId8020" Type="http://schemas.openxmlformats.org/officeDocument/2006/relationships/hyperlink" Target="https://www.linkedin.com/company/bountixp/" TargetMode="External"/><Relationship Id="rId3165" Type="http://schemas.openxmlformats.org/officeDocument/2006/relationships/hyperlink" Target="http://twitter.com/knginesearch" TargetMode="External"/><Relationship Id="rId4216" Type="http://schemas.openxmlformats.org/officeDocument/2006/relationships/hyperlink" Target="https://www.facebook.com/SESO-Global-2025318274151656/" TargetMode="External"/><Relationship Id="rId4630" Type="http://schemas.openxmlformats.org/officeDocument/2006/relationships/hyperlink" Target="http://verifonemobilemoney.com/" TargetMode="External"/><Relationship Id="rId7786" Type="http://schemas.openxmlformats.org/officeDocument/2006/relationships/hyperlink" Target="https://twitter.com/planmyweddingsa" TargetMode="External"/><Relationship Id="rId8837" Type="http://schemas.openxmlformats.org/officeDocument/2006/relationships/hyperlink" Target="https://www.facebook.com/AccessAfya/" TargetMode="External"/><Relationship Id="rId2181" Type="http://schemas.openxmlformats.org/officeDocument/2006/relationships/hyperlink" Target="http://www.facebook.com/airteluganda" TargetMode="External"/><Relationship Id="rId3232" Type="http://schemas.openxmlformats.org/officeDocument/2006/relationships/hyperlink" Target="https://www.linkedin.com/company/jetstream-africa/" TargetMode="External"/><Relationship Id="rId6388" Type="http://schemas.openxmlformats.org/officeDocument/2006/relationships/hyperlink" Target="https://www.facebook.com/OrionInternetGroup/" TargetMode="External"/><Relationship Id="rId7439" Type="http://schemas.openxmlformats.org/officeDocument/2006/relationships/hyperlink" Target="https://www.festivilia.com/" TargetMode="External"/><Relationship Id="rId153" Type="http://schemas.openxmlformats.org/officeDocument/2006/relationships/hyperlink" Target="https://twitter.com/AsokoInsight" TargetMode="External"/><Relationship Id="rId6455" Type="http://schemas.openxmlformats.org/officeDocument/2006/relationships/hyperlink" Target="https://www.facebook.com/chanjoplus" TargetMode="External"/><Relationship Id="rId7853" Type="http://schemas.openxmlformats.org/officeDocument/2006/relationships/hyperlink" Target="https://www.facebook.com/vumatel/" TargetMode="External"/><Relationship Id="rId8904" Type="http://schemas.openxmlformats.org/officeDocument/2006/relationships/hyperlink" Target="https://twitter.com/paysky_io" TargetMode="External"/><Relationship Id="rId220" Type="http://schemas.openxmlformats.org/officeDocument/2006/relationships/hyperlink" Target="https://twitter.com/terragongroup" TargetMode="External"/><Relationship Id="rId2998" Type="http://schemas.openxmlformats.org/officeDocument/2006/relationships/hyperlink" Target="http://twitter.com/HelloTractor" TargetMode="External"/><Relationship Id="rId5057" Type="http://schemas.openxmlformats.org/officeDocument/2006/relationships/hyperlink" Target="http://www.igrow.solutions/" TargetMode="External"/><Relationship Id="rId6108" Type="http://schemas.openxmlformats.org/officeDocument/2006/relationships/hyperlink" Target="http://www.myride.co.ke/" TargetMode="External"/><Relationship Id="rId7506" Type="http://schemas.openxmlformats.org/officeDocument/2006/relationships/hyperlink" Target="http://twitter.com/ifwaxtel" TargetMode="External"/><Relationship Id="rId7920" Type="http://schemas.openxmlformats.org/officeDocument/2006/relationships/hyperlink" Target="https://www.facebook.com/snupitsa" TargetMode="External"/><Relationship Id="rId4073" Type="http://schemas.openxmlformats.org/officeDocument/2006/relationships/hyperlink" Target="https://twitter.com/Reliancehmo" TargetMode="External"/><Relationship Id="rId5471" Type="http://schemas.openxmlformats.org/officeDocument/2006/relationships/hyperlink" Target="https://twitter.com/bitlandglobal?lang=en" TargetMode="External"/><Relationship Id="rId6522" Type="http://schemas.openxmlformats.org/officeDocument/2006/relationships/hyperlink" Target="https://www.linkedin.com/company/grit-systems-engineering/about/" TargetMode="External"/><Relationship Id="rId1667" Type="http://schemas.openxmlformats.org/officeDocument/2006/relationships/hyperlink" Target="http://twitter.com/akirachix" TargetMode="External"/><Relationship Id="rId2718" Type="http://schemas.openxmlformats.org/officeDocument/2006/relationships/hyperlink" Target="https://www.linkedin.com/company/health-solutions-africa/about/" TargetMode="External"/><Relationship Id="rId5124" Type="http://schemas.openxmlformats.org/officeDocument/2006/relationships/hyperlink" Target="https://www.linkedin.com/company/estasharah" TargetMode="External"/><Relationship Id="rId8694" Type="http://schemas.openxmlformats.org/officeDocument/2006/relationships/hyperlink" Target="http://www.rentalretainerclub.co.za/" TargetMode="External"/><Relationship Id="rId1734" Type="http://schemas.openxmlformats.org/officeDocument/2006/relationships/hyperlink" Target="https://twitter.com/kakbimaofficial?lang=en" TargetMode="External"/><Relationship Id="rId4140" Type="http://schemas.openxmlformats.org/officeDocument/2006/relationships/hyperlink" Target="https://www.facebook.com/SafePay-Solutions-Limited-1564286860461121" TargetMode="External"/><Relationship Id="rId7296" Type="http://schemas.openxmlformats.org/officeDocument/2006/relationships/hyperlink" Target="https://facebook.com/campustrybe" TargetMode="External"/><Relationship Id="rId8347" Type="http://schemas.openxmlformats.org/officeDocument/2006/relationships/hyperlink" Target="https://twitter.com/ydangle_apps" TargetMode="External"/><Relationship Id="rId8761" Type="http://schemas.openxmlformats.org/officeDocument/2006/relationships/hyperlink" Target="https://www.facebook.com/unifiedlearn/" TargetMode="External"/><Relationship Id="rId26" Type="http://schemas.openxmlformats.org/officeDocument/2006/relationships/hyperlink" Target="https://www.linkedin.com/company/konga-online-shopping-ltd/" TargetMode="External"/><Relationship Id="rId7363" Type="http://schemas.openxmlformats.org/officeDocument/2006/relationships/hyperlink" Target="https://web.facebook.com/techiewiz0" TargetMode="External"/><Relationship Id="rId8414" Type="http://schemas.openxmlformats.org/officeDocument/2006/relationships/hyperlink" Target="http://www.dalmatianadvertising.com/" TargetMode="External"/><Relationship Id="rId1801" Type="http://schemas.openxmlformats.org/officeDocument/2006/relationships/hyperlink" Target="https://www.linkedin.com/company/amplify-africa-inc-/" TargetMode="External"/><Relationship Id="rId3559" Type="http://schemas.openxmlformats.org/officeDocument/2006/relationships/hyperlink" Target="https://twitter.com/metrolince" TargetMode="External"/><Relationship Id="rId4957" Type="http://schemas.openxmlformats.org/officeDocument/2006/relationships/hyperlink" Target="https://road9media.com/" TargetMode="External"/><Relationship Id="rId7016" Type="http://schemas.openxmlformats.org/officeDocument/2006/relationships/hyperlink" Target="http://twitter.com/FresHires" TargetMode="External"/><Relationship Id="rId7430" Type="http://schemas.openxmlformats.org/officeDocument/2006/relationships/hyperlink" Target="https://www.linkedin.com/company/illusys" TargetMode="External"/><Relationship Id="rId3973" Type="http://schemas.openxmlformats.org/officeDocument/2006/relationships/hyperlink" Target="https://twitter.com/powergen_re" TargetMode="External"/><Relationship Id="rId6032" Type="http://schemas.openxmlformats.org/officeDocument/2006/relationships/hyperlink" Target="https://www.facebook.com/microclinictech" TargetMode="External"/><Relationship Id="rId894" Type="http://schemas.openxmlformats.org/officeDocument/2006/relationships/hyperlink" Target="https://www.linkedin.com/company/payment24/about/" TargetMode="External"/><Relationship Id="rId1177" Type="http://schemas.openxmlformats.org/officeDocument/2006/relationships/hyperlink" Target="https://ogavenue.com.ng/" TargetMode="External"/><Relationship Id="rId2575" Type="http://schemas.openxmlformats.org/officeDocument/2006/relationships/hyperlink" Target="https://www.linkedin.com/company/eleis-farm/about/" TargetMode="External"/><Relationship Id="rId3626" Type="http://schemas.openxmlformats.org/officeDocument/2006/relationships/hyperlink" Target="https://movestack.net/" TargetMode="External"/><Relationship Id="rId547" Type="http://schemas.openxmlformats.org/officeDocument/2006/relationships/hyperlink" Target="https://www.linkedin.com/company/augmentorsgame/" TargetMode="External"/><Relationship Id="rId961" Type="http://schemas.openxmlformats.org/officeDocument/2006/relationships/hyperlink" Target="https://www.linkedin.com/company/scholarx/about/" TargetMode="External"/><Relationship Id="rId1591" Type="http://schemas.openxmlformats.org/officeDocument/2006/relationships/hyperlink" Target="https://www.linkedin.com/company/bidiibuild/" TargetMode="External"/><Relationship Id="rId2228" Type="http://schemas.openxmlformats.org/officeDocument/2006/relationships/hyperlink" Target="https://facebook.com/chiniki.guard1" TargetMode="External"/><Relationship Id="rId2642" Type="http://schemas.openxmlformats.org/officeDocument/2006/relationships/hyperlink" Target="https://www.facebook.com/emptytrips/" TargetMode="External"/><Relationship Id="rId5798" Type="http://schemas.openxmlformats.org/officeDocument/2006/relationships/hyperlink" Target="https://www.facebook.com/Dimehub" TargetMode="External"/><Relationship Id="rId6849" Type="http://schemas.openxmlformats.org/officeDocument/2006/relationships/hyperlink" Target="https://www.twitter.com/drawpnigeria" TargetMode="External"/><Relationship Id="rId614" Type="http://schemas.openxmlformats.org/officeDocument/2006/relationships/hyperlink" Target="https://www.facebook.com/kamtar.ci/" TargetMode="External"/><Relationship Id="rId1244" Type="http://schemas.openxmlformats.org/officeDocument/2006/relationships/hyperlink" Target="https://www.linkedin.com/company/7aweshly/" TargetMode="External"/><Relationship Id="rId5865" Type="http://schemas.openxmlformats.org/officeDocument/2006/relationships/hyperlink" Target="https://www.linkedin.com/company/hivisasa-com" TargetMode="External"/><Relationship Id="rId6916" Type="http://schemas.openxmlformats.org/officeDocument/2006/relationships/hyperlink" Target="https://www.facebook.com/ntg247" TargetMode="External"/><Relationship Id="rId8271" Type="http://schemas.openxmlformats.org/officeDocument/2006/relationships/hyperlink" Target="https://www.linkedin.com/company/the-virtual-agent/" TargetMode="External"/><Relationship Id="rId1311" Type="http://schemas.openxmlformats.org/officeDocument/2006/relationships/hyperlink" Target="https://twitter.com/kolopay" TargetMode="External"/><Relationship Id="rId4467" Type="http://schemas.openxmlformats.org/officeDocument/2006/relationships/hyperlink" Target="https://www.facebook.com/tellas1" TargetMode="External"/><Relationship Id="rId4881" Type="http://schemas.openxmlformats.org/officeDocument/2006/relationships/hyperlink" Target="https://www.linkedin.com/company/zydii-ltd" TargetMode="External"/><Relationship Id="rId5518" Type="http://schemas.openxmlformats.org/officeDocument/2006/relationships/hyperlink" Target="http://www.facebook.com/Nandimobile" TargetMode="External"/><Relationship Id="rId3069" Type="http://schemas.openxmlformats.org/officeDocument/2006/relationships/hyperlink" Target="https://www.linkedin.com/company/icow-systems/" TargetMode="External"/><Relationship Id="rId3483" Type="http://schemas.openxmlformats.org/officeDocument/2006/relationships/hyperlink" Target="https://www.facebook.com/MedTrucks/" TargetMode="External"/><Relationship Id="rId4534" Type="http://schemas.openxmlformats.org/officeDocument/2006/relationships/hyperlink" Target="https://www.myturaco.com/" TargetMode="External"/><Relationship Id="rId5932" Type="http://schemas.openxmlformats.org/officeDocument/2006/relationships/hyperlink" Target="https://www.twitter.com/JobonicsHR" TargetMode="External"/><Relationship Id="rId2085" Type="http://schemas.openxmlformats.org/officeDocument/2006/relationships/hyperlink" Target="https://www.emata.ug/" TargetMode="External"/><Relationship Id="rId3136" Type="http://schemas.openxmlformats.org/officeDocument/2006/relationships/hyperlink" Target="http://www.iprocu.re/" TargetMode="External"/><Relationship Id="rId471" Type="http://schemas.openxmlformats.org/officeDocument/2006/relationships/hyperlink" Target="https://www.facebook.com/Neopenda" TargetMode="External"/><Relationship Id="rId2152" Type="http://schemas.openxmlformats.org/officeDocument/2006/relationships/hyperlink" Target="https://twitter.com/afbafrica" TargetMode="External"/><Relationship Id="rId3550" Type="http://schemas.openxmlformats.org/officeDocument/2006/relationships/hyperlink" Target="http://www.mubawab.com/en" TargetMode="External"/><Relationship Id="rId4601" Type="http://schemas.openxmlformats.org/officeDocument/2006/relationships/hyperlink" Target="https://www.facebook.com/uganics/" TargetMode="External"/><Relationship Id="rId7757" Type="http://schemas.openxmlformats.org/officeDocument/2006/relationships/hyperlink" Target="https://www.kinekt.technology/" TargetMode="External"/><Relationship Id="rId8808" Type="http://schemas.openxmlformats.org/officeDocument/2006/relationships/hyperlink" Target="https://www.facebook.com/pages/category/Medical---Health/Signapps-571627053290203/" TargetMode="External"/><Relationship Id="rId124" Type="http://schemas.openxmlformats.org/officeDocument/2006/relationships/hyperlink" Target="https://www.facebook.com/rapiddeploy" TargetMode="External"/><Relationship Id="rId3203" Type="http://schemas.openxmlformats.org/officeDocument/2006/relationships/hyperlink" Target="https://www.joluud.com/" TargetMode="External"/><Relationship Id="rId6359" Type="http://schemas.openxmlformats.org/officeDocument/2006/relationships/hyperlink" Target="http://twitter.com/sinapisgroup" TargetMode="External"/><Relationship Id="rId6773" Type="http://schemas.openxmlformats.org/officeDocument/2006/relationships/hyperlink" Target="https://www.linkedin.com/company/argitechlimited/about/" TargetMode="External"/><Relationship Id="rId7824" Type="http://schemas.openxmlformats.org/officeDocument/2006/relationships/hyperlink" Target="https://www.facebook.com/hwinditransport" TargetMode="External"/><Relationship Id="rId2969" Type="http://schemas.openxmlformats.org/officeDocument/2006/relationships/hyperlink" Target="http://www.greenlightplanet.com/" TargetMode="External"/><Relationship Id="rId5375" Type="http://schemas.openxmlformats.org/officeDocument/2006/relationships/hyperlink" Target="http://tonaton.com/" TargetMode="External"/><Relationship Id="rId6426" Type="http://schemas.openxmlformats.org/officeDocument/2006/relationships/hyperlink" Target="http://zegetech.com/" TargetMode="External"/><Relationship Id="rId6840" Type="http://schemas.openxmlformats.org/officeDocument/2006/relationships/hyperlink" Target="https://www.linkedin.com/in/flush-review-b7908312a" TargetMode="External"/><Relationship Id="rId1985" Type="http://schemas.openxmlformats.org/officeDocument/2006/relationships/hyperlink" Target="https://twitter.com/Envisionit_za" TargetMode="External"/><Relationship Id="rId4391" Type="http://schemas.openxmlformats.org/officeDocument/2006/relationships/hyperlink" Target="http://twitter.com/Thawte" TargetMode="External"/><Relationship Id="rId5028" Type="http://schemas.openxmlformats.org/officeDocument/2006/relationships/hyperlink" Target="https://www.facebook.com/contalents/" TargetMode="External"/><Relationship Id="rId5442" Type="http://schemas.openxmlformats.org/officeDocument/2006/relationships/hyperlink" Target="https://www.okumkomfoods.com/" TargetMode="External"/><Relationship Id="rId8598" Type="http://schemas.openxmlformats.org/officeDocument/2006/relationships/hyperlink" Target="https://www.facebook.com/pg/code4ct/" TargetMode="External"/><Relationship Id="rId1638" Type="http://schemas.openxmlformats.org/officeDocument/2006/relationships/hyperlink" Target="https://www.twitter.com/changamkahealth" TargetMode="External"/><Relationship Id="rId4044" Type="http://schemas.openxmlformats.org/officeDocument/2006/relationships/hyperlink" Target="https://www.facebook.com/quipdotlink" TargetMode="External"/><Relationship Id="rId8665" Type="http://schemas.openxmlformats.org/officeDocument/2006/relationships/hyperlink" Target="https://www.linkedin.com/company/isoflow" TargetMode="External"/><Relationship Id="rId3060" Type="http://schemas.openxmlformats.org/officeDocument/2006/relationships/hyperlink" Target="https://twitter.com/HireHuntHQ" TargetMode="External"/><Relationship Id="rId4111" Type="http://schemas.openxmlformats.org/officeDocument/2006/relationships/hyperlink" Target="https://www.facebook.com/riovichq" TargetMode="External"/><Relationship Id="rId7267" Type="http://schemas.openxmlformats.org/officeDocument/2006/relationships/hyperlink" Target="https://www.linkedin.com/company/sellvila/" TargetMode="External"/><Relationship Id="rId8318" Type="http://schemas.openxmlformats.org/officeDocument/2006/relationships/hyperlink" Target="https://www.facebook.com/RealtyAfrica/" TargetMode="External"/><Relationship Id="rId1705" Type="http://schemas.openxmlformats.org/officeDocument/2006/relationships/hyperlink" Target="https://www.linkedin.com/company/buildherkenya/about/" TargetMode="External"/><Relationship Id="rId6283" Type="http://schemas.openxmlformats.org/officeDocument/2006/relationships/hyperlink" Target="https://www.mrgreenafrica.com/" TargetMode="External"/><Relationship Id="rId7681" Type="http://schemas.openxmlformats.org/officeDocument/2006/relationships/hyperlink" Target="https://twitter.com/mfundingholding" TargetMode="External"/><Relationship Id="rId8732" Type="http://schemas.openxmlformats.org/officeDocument/2006/relationships/hyperlink" Target="http://tautona.ai/" TargetMode="External"/><Relationship Id="rId3877" Type="http://schemas.openxmlformats.org/officeDocument/2006/relationships/hyperlink" Target="https://www.facebook.com/PayNasDigital/" TargetMode="External"/><Relationship Id="rId4928" Type="http://schemas.openxmlformats.org/officeDocument/2006/relationships/hyperlink" Target="https://www.facebook.com/SstmEG/" TargetMode="External"/><Relationship Id="rId7334" Type="http://schemas.openxmlformats.org/officeDocument/2006/relationships/hyperlink" Target="http://www.cashdown.com.ng/" TargetMode="External"/><Relationship Id="rId798" Type="http://schemas.openxmlformats.org/officeDocument/2006/relationships/hyperlink" Target="https://www.facebook.com/aellacredit" TargetMode="External"/><Relationship Id="rId2479" Type="http://schemas.openxmlformats.org/officeDocument/2006/relationships/hyperlink" Target="https://www.facebook.com/eagrib2b/" TargetMode="External"/><Relationship Id="rId2893" Type="http://schemas.openxmlformats.org/officeDocument/2006/relationships/hyperlink" Target="https://www.facebook.com/gebeyatalent" TargetMode="External"/><Relationship Id="rId3944" Type="http://schemas.openxmlformats.org/officeDocument/2006/relationships/hyperlink" Target="https://www.facebook.com/PLAASuwc" TargetMode="External"/><Relationship Id="rId6350" Type="http://schemas.openxmlformats.org/officeDocument/2006/relationships/hyperlink" Target="http://www.simbacar.com/" TargetMode="External"/><Relationship Id="rId7401" Type="http://schemas.openxmlformats.org/officeDocument/2006/relationships/hyperlink" Target="http://www.komotionstudios.com/" TargetMode="External"/><Relationship Id="rId865" Type="http://schemas.openxmlformats.org/officeDocument/2006/relationships/hyperlink" Target="http://www.schoolable.co/" TargetMode="External"/><Relationship Id="rId1495" Type="http://schemas.openxmlformats.org/officeDocument/2006/relationships/hyperlink" Target="https://twitter.com/botsogo_org" TargetMode="External"/><Relationship Id="rId2546" Type="http://schemas.openxmlformats.org/officeDocument/2006/relationships/hyperlink" Target="https://www.facebook.com/educartis" TargetMode="External"/><Relationship Id="rId2960" Type="http://schemas.openxmlformats.org/officeDocument/2006/relationships/hyperlink" Target="https://kanjwa.com/" TargetMode="External"/><Relationship Id="rId6003" Type="http://schemas.openxmlformats.org/officeDocument/2006/relationships/hyperlink" Target="https://www.linkedin.com/company/loniwa" TargetMode="External"/><Relationship Id="rId518" Type="http://schemas.openxmlformats.org/officeDocument/2006/relationships/hyperlink" Target="https://www.lareinagowns.com/" TargetMode="External"/><Relationship Id="rId932" Type="http://schemas.openxmlformats.org/officeDocument/2006/relationships/hyperlink" Target="http://www.praxilabs.com/" TargetMode="External"/><Relationship Id="rId1148" Type="http://schemas.openxmlformats.org/officeDocument/2006/relationships/hyperlink" Target="https://twitter.com/widebot_" TargetMode="External"/><Relationship Id="rId1562" Type="http://schemas.openxmlformats.org/officeDocument/2006/relationships/hyperlink" Target="https://www.facebook.com/Afrikwity/" TargetMode="External"/><Relationship Id="rId2613" Type="http://schemas.openxmlformats.org/officeDocument/2006/relationships/hyperlink" Target="http://www.yallaeksab.com/en" TargetMode="External"/><Relationship Id="rId5769" Type="http://schemas.openxmlformats.org/officeDocument/2006/relationships/hyperlink" Target="https://twitter.com/chekikenya" TargetMode="External"/><Relationship Id="rId8175" Type="http://schemas.openxmlformats.org/officeDocument/2006/relationships/hyperlink" Target="https://www.twitter.com/team6c" TargetMode="External"/><Relationship Id="rId1215" Type="http://schemas.openxmlformats.org/officeDocument/2006/relationships/hyperlink" Target="https://www.lightbulbeducation.co.za/" TargetMode="External"/><Relationship Id="rId7191" Type="http://schemas.openxmlformats.org/officeDocument/2006/relationships/hyperlink" Target="http://www.audioage.com/" TargetMode="External"/><Relationship Id="rId8242" Type="http://schemas.openxmlformats.org/officeDocument/2006/relationships/hyperlink" Target="https://www.linkedin.com/company-beta/10275920/" TargetMode="External"/><Relationship Id="rId3387" Type="http://schemas.openxmlformats.org/officeDocument/2006/relationships/hyperlink" Target="https://www.facebook.com/legitcar" TargetMode="External"/><Relationship Id="rId4785" Type="http://schemas.openxmlformats.org/officeDocument/2006/relationships/hyperlink" Target="https://www.linkedin.com/company/yobante-express/" TargetMode="External"/><Relationship Id="rId5836" Type="http://schemas.openxmlformats.org/officeDocument/2006/relationships/hyperlink" Target="https://facebook.com/guiderig" TargetMode="External"/><Relationship Id="rId4438" Type="http://schemas.openxmlformats.org/officeDocument/2006/relationships/hyperlink" Target="https://www.linkedin.com/company/ten-senses-africa/" TargetMode="External"/><Relationship Id="rId4852" Type="http://schemas.openxmlformats.org/officeDocument/2006/relationships/hyperlink" Target="http://twitter.com/yomkencom" TargetMode="External"/><Relationship Id="rId5903" Type="http://schemas.openxmlformats.org/officeDocument/2006/relationships/hyperlink" Target="http://incubateafrica.net/" TargetMode="External"/><Relationship Id="rId3454" Type="http://schemas.openxmlformats.org/officeDocument/2006/relationships/hyperlink" Target="https://www.facebook.com/ma-navettecom-145165722174202" TargetMode="External"/><Relationship Id="rId4505" Type="http://schemas.openxmlformats.org/officeDocument/2006/relationships/hyperlink" Target="http://www.tradeghana.co/" TargetMode="External"/><Relationship Id="rId375" Type="http://schemas.openxmlformats.org/officeDocument/2006/relationships/hyperlink" Target="https://www.facebook.com/travelbeta" TargetMode="External"/><Relationship Id="rId2056" Type="http://schemas.openxmlformats.org/officeDocument/2006/relationships/hyperlink" Target="https://www.agricwallet.com/" TargetMode="External"/><Relationship Id="rId2470" Type="http://schemas.openxmlformats.org/officeDocument/2006/relationships/hyperlink" Target="http://www.firstchoicegl.com/" TargetMode="External"/><Relationship Id="rId3107" Type="http://schemas.openxmlformats.org/officeDocument/2006/relationships/hyperlink" Target="https://www.facebook.com/lifecheq/" TargetMode="External"/><Relationship Id="rId3521" Type="http://schemas.openxmlformats.org/officeDocument/2006/relationships/hyperlink" Target="https://twitter.com/monetbil" TargetMode="External"/><Relationship Id="rId6677" Type="http://schemas.openxmlformats.org/officeDocument/2006/relationships/hyperlink" Target="http://www.zippy.com.ng/" TargetMode="External"/><Relationship Id="rId7728" Type="http://schemas.openxmlformats.org/officeDocument/2006/relationships/hyperlink" Target="https://www.facebook.com/Commuscore/" TargetMode="External"/><Relationship Id="rId442" Type="http://schemas.openxmlformats.org/officeDocument/2006/relationships/hyperlink" Target="https://www.facebook.com/mdaasglobal/" TargetMode="External"/><Relationship Id="rId1072" Type="http://schemas.openxmlformats.org/officeDocument/2006/relationships/hyperlink" Target="https://www.linkedin.com/company/fancam/" TargetMode="External"/><Relationship Id="rId2123" Type="http://schemas.openxmlformats.org/officeDocument/2006/relationships/hyperlink" Target="https://www.linkedin.com/company/binkabi/" TargetMode="External"/><Relationship Id="rId5279" Type="http://schemas.openxmlformats.org/officeDocument/2006/relationships/hyperlink" Target="https://twitter.com/Cyber_Talents" TargetMode="External"/><Relationship Id="rId5693" Type="http://schemas.openxmlformats.org/officeDocument/2006/relationships/hyperlink" Target="https://www.linkedin.com/company/african-edevelopment-resource-center/about/" TargetMode="External"/><Relationship Id="rId6744" Type="http://schemas.openxmlformats.org/officeDocument/2006/relationships/hyperlink" Target="https://www.facebook.com/asuqullc" TargetMode="External"/><Relationship Id="rId4295" Type="http://schemas.openxmlformats.org/officeDocument/2006/relationships/hyperlink" Target="https://www.facebook.com/SolarFreeze.co.ke/photos/solar-freeze-value-added-service-for-our-vegetable-farmers-portable-solar-irriga/1420383558094984/" TargetMode="External"/><Relationship Id="rId5346" Type="http://schemas.openxmlformats.org/officeDocument/2006/relationships/hyperlink" Target="https://proteinea.com/" TargetMode="External"/><Relationship Id="rId1889" Type="http://schemas.openxmlformats.org/officeDocument/2006/relationships/hyperlink" Target="http://solo-phone.com/" TargetMode="External"/><Relationship Id="rId4362" Type="http://schemas.openxmlformats.org/officeDocument/2006/relationships/hyperlink" Target="https://www.linkedin.com/company/sureremit/" TargetMode="External"/><Relationship Id="rId5760" Type="http://schemas.openxmlformats.org/officeDocument/2006/relationships/hyperlink" Target="http://www.facebook.com/c4dlab" TargetMode="External"/><Relationship Id="rId6811" Type="http://schemas.openxmlformats.org/officeDocument/2006/relationships/hyperlink" Target="https://www.facebook.com/pageone.ng" TargetMode="External"/><Relationship Id="rId1956" Type="http://schemas.openxmlformats.org/officeDocument/2006/relationships/hyperlink" Target="https://www.linkedin.com/company/bettr-finance/" TargetMode="External"/><Relationship Id="rId4015" Type="http://schemas.openxmlformats.org/officeDocument/2006/relationships/hyperlink" Target="https://www.pulse.com.na/about" TargetMode="External"/><Relationship Id="rId5413" Type="http://schemas.openxmlformats.org/officeDocument/2006/relationships/hyperlink" Target="https://www.facebook.com/Infinixel/" TargetMode="External"/><Relationship Id="rId8569" Type="http://schemas.openxmlformats.org/officeDocument/2006/relationships/hyperlink" Target="http://www.lularent.com/" TargetMode="External"/><Relationship Id="rId8983" Type="http://schemas.openxmlformats.org/officeDocument/2006/relationships/hyperlink" Target="https://twitter.com/wealthmigrate?lang=en" TargetMode="External"/><Relationship Id="rId1609" Type="http://schemas.openxmlformats.org/officeDocument/2006/relationships/hyperlink" Target="https://twitter.com/Tress_App" TargetMode="External"/><Relationship Id="rId7585" Type="http://schemas.openxmlformats.org/officeDocument/2006/relationships/hyperlink" Target="https://twitter.com/skiiboteam" TargetMode="External"/><Relationship Id="rId8636" Type="http://schemas.openxmlformats.org/officeDocument/2006/relationships/hyperlink" Target="http://twitter.com/gunsandrain" TargetMode="External"/><Relationship Id="rId3031" Type="http://schemas.openxmlformats.org/officeDocument/2006/relationships/hyperlink" Target="https://www.linkedin.com/company/hoodegy/" TargetMode="External"/><Relationship Id="rId6187" Type="http://schemas.openxmlformats.org/officeDocument/2006/relationships/hyperlink" Target="http://www.bigsquare.co.ke/" TargetMode="External"/><Relationship Id="rId7238" Type="http://schemas.openxmlformats.org/officeDocument/2006/relationships/hyperlink" Target="https://cameraman.ng/" TargetMode="External"/><Relationship Id="rId7652" Type="http://schemas.openxmlformats.org/officeDocument/2006/relationships/hyperlink" Target="https://www.facebook.com/grubsexpress/" TargetMode="External"/><Relationship Id="rId8703" Type="http://schemas.openxmlformats.org/officeDocument/2006/relationships/hyperlink" Target="https://www.facebook.com/NonaCreative" TargetMode="External"/><Relationship Id="rId2797" Type="http://schemas.openxmlformats.org/officeDocument/2006/relationships/hyperlink" Target="http://twitter.com/findworka" TargetMode="External"/><Relationship Id="rId3848" Type="http://schemas.openxmlformats.org/officeDocument/2006/relationships/hyperlink" Target="https://twitter.com/paywithpago" TargetMode="External"/><Relationship Id="rId6254" Type="http://schemas.openxmlformats.org/officeDocument/2006/relationships/hyperlink" Target="http://www.haltons.co.ke/" TargetMode="External"/><Relationship Id="rId7305" Type="http://schemas.openxmlformats.org/officeDocument/2006/relationships/hyperlink" Target="http://filada.com/" TargetMode="External"/><Relationship Id="rId769" Type="http://schemas.openxmlformats.org/officeDocument/2006/relationships/hyperlink" Target="https://www.facebook.com/EntlaqaEgypt/" TargetMode="External"/><Relationship Id="rId1399" Type="http://schemas.openxmlformats.org/officeDocument/2006/relationships/hyperlink" Target="https://www.twitter.com/spurbuddy" TargetMode="External"/><Relationship Id="rId5270" Type="http://schemas.openxmlformats.org/officeDocument/2006/relationships/hyperlink" Target="https://www.linkedin.com/company-beta/13205662/" TargetMode="External"/><Relationship Id="rId6321" Type="http://schemas.openxmlformats.org/officeDocument/2006/relationships/hyperlink" Target="https://www.facebook.com/pg/optaceltd/about/" TargetMode="External"/><Relationship Id="rId1466" Type="http://schemas.openxmlformats.org/officeDocument/2006/relationships/hyperlink" Target="https://twitter.com/FoodChatShopper" TargetMode="External"/><Relationship Id="rId2864" Type="http://schemas.openxmlformats.org/officeDocument/2006/relationships/hyperlink" Target="https://www.linkedin.com/company/lightyear.io/" TargetMode="External"/><Relationship Id="rId3915" Type="http://schemas.openxmlformats.org/officeDocument/2006/relationships/hyperlink" Target="https://twitter.com/pesabase" TargetMode="External"/><Relationship Id="rId8079" Type="http://schemas.openxmlformats.org/officeDocument/2006/relationships/hyperlink" Target="https://www.flow-software.com/" TargetMode="External"/><Relationship Id="rId8493" Type="http://schemas.openxmlformats.org/officeDocument/2006/relationships/hyperlink" Target="http://diarize.me/" TargetMode="External"/><Relationship Id="rId836" Type="http://schemas.openxmlformats.org/officeDocument/2006/relationships/hyperlink" Target="https://www.facebook.com/lagare.ma/" TargetMode="External"/><Relationship Id="rId1119" Type="http://schemas.openxmlformats.org/officeDocument/2006/relationships/hyperlink" Target="https://www.linkedin.com/company/e-estates-app" TargetMode="External"/><Relationship Id="rId1880" Type="http://schemas.openxmlformats.org/officeDocument/2006/relationships/hyperlink" Target="https://twitter.com/HeliumHealth" TargetMode="External"/><Relationship Id="rId2517" Type="http://schemas.openxmlformats.org/officeDocument/2006/relationships/hyperlink" Target="https://www.drugstoc.com/" TargetMode="External"/><Relationship Id="rId2931" Type="http://schemas.openxmlformats.org/officeDocument/2006/relationships/hyperlink" Target="https://www.linkedin.com/company/gometro/" TargetMode="External"/><Relationship Id="rId7095" Type="http://schemas.openxmlformats.org/officeDocument/2006/relationships/hyperlink" Target="https://www.linkedin.com/company/suapp/" TargetMode="External"/><Relationship Id="rId8146" Type="http://schemas.openxmlformats.org/officeDocument/2006/relationships/hyperlink" Target="https://twitter.com/SproutbyiKineo" TargetMode="External"/><Relationship Id="rId903" Type="http://schemas.openxmlformats.org/officeDocument/2006/relationships/hyperlink" Target="https://www.facebook.com/jobartis?_rdr=p" TargetMode="External"/><Relationship Id="rId1533" Type="http://schemas.openxmlformats.org/officeDocument/2006/relationships/hyperlink" Target="http://www.awfar.com/" TargetMode="External"/><Relationship Id="rId4689" Type="http://schemas.openxmlformats.org/officeDocument/2006/relationships/hyperlink" Target="http://voyaj.com/" TargetMode="External"/><Relationship Id="rId8560" Type="http://schemas.openxmlformats.org/officeDocument/2006/relationships/hyperlink" Target="https://www.linkedin.com/company/cumii-international/" TargetMode="External"/><Relationship Id="rId1600" Type="http://schemas.openxmlformats.org/officeDocument/2006/relationships/hyperlink" Target="https://www.facebook.com/btcghanaremit/" TargetMode="External"/><Relationship Id="rId4756" Type="http://schemas.openxmlformats.org/officeDocument/2006/relationships/hyperlink" Target="https://wefix.co.za/" TargetMode="External"/><Relationship Id="rId5807" Type="http://schemas.openxmlformats.org/officeDocument/2006/relationships/hyperlink" Target="http://drylandseed.com/" TargetMode="External"/><Relationship Id="rId7162" Type="http://schemas.openxmlformats.org/officeDocument/2006/relationships/hyperlink" Target="https://www.twitter.com/owojelablow" TargetMode="External"/><Relationship Id="rId8213" Type="http://schemas.openxmlformats.org/officeDocument/2006/relationships/hyperlink" Target="https://www.facebook.com/DroppaSA/" TargetMode="External"/><Relationship Id="rId3358" Type="http://schemas.openxmlformats.org/officeDocument/2006/relationships/hyperlink" Target="https://www.facebook.com/mamamoneytransfer" TargetMode="External"/><Relationship Id="rId3772" Type="http://schemas.openxmlformats.org/officeDocument/2006/relationships/hyperlink" Target="http://oncesync.com/" TargetMode="External"/><Relationship Id="rId4409" Type="http://schemas.openxmlformats.org/officeDocument/2006/relationships/hyperlink" Target="https://www.linkedin.com/company/tap4glam/" TargetMode="External"/><Relationship Id="rId4823" Type="http://schemas.openxmlformats.org/officeDocument/2006/relationships/hyperlink" Target="https://www.linkedin.com/company/zar-x-pty-ltd/" TargetMode="External"/><Relationship Id="rId7979" Type="http://schemas.openxmlformats.org/officeDocument/2006/relationships/hyperlink" Target="https://sensorit.io/" TargetMode="External"/><Relationship Id="rId279" Type="http://schemas.openxmlformats.org/officeDocument/2006/relationships/hyperlink" Target="https://www.facebook.com/xineoh" TargetMode="External"/><Relationship Id="rId693" Type="http://schemas.openxmlformats.org/officeDocument/2006/relationships/hyperlink" Target="https://www.chalkboard.education/" TargetMode="External"/><Relationship Id="rId2374" Type="http://schemas.openxmlformats.org/officeDocument/2006/relationships/hyperlink" Target="https://twitter.com/daktaripap" TargetMode="External"/><Relationship Id="rId3425" Type="http://schemas.openxmlformats.org/officeDocument/2006/relationships/hyperlink" Target="https://www.facebook.com/pages/Mazboot/210630376073083" TargetMode="External"/><Relationship Id="rId346" Type="http://schemas.openxmlformats.org/officeDocument/2006/relationships/hyperlink" Target="https://www.linkedin.com/company/instabug/" TargetMode="External"/><Relationship Id="rId760" Type="http://schemas.openxmlformats.org/officeDocument/2006/relationships/hyperlink" Target="https://twitter.com/HotelOnlineLtd" TargetMode="External"/><Relationship Id="rId1390" Type="http://schemas.openxmlformats.org/officeDocument/2006/relationships/hyperlink" Target="http://www.aspirepowersolutions.com/" TargetMode="External"/><Relationship Id="rId2027" Type="http://schemas.openxmlformats.org/officeDocument/2006/relationships/hyperlink" Target="http://twitter.com/bunitv" TargetMode="External"/><Relationship Id="rId2441" Type="http://schemas.openxmlformats.org/officeDocument/2006/relationships/hyperlink" Target="https://www.facebook.com/HeHelabs/" TargetMode="External"/><Relationship Id="rId5597" Type="http://schemas.openxmlformats.org/officeDocument/2006/relationships/hyperlink" Target="https://twitter.com/happypayroll" TargetMode="External"/><Relationship Id="rId6995" Type="http://schemas.openxmlformats.org/officeDocument/2006/relationships/hyperlink" Target="http://www.360nobs.com/" TargetMode="External"/><Relationship Id="rId413" Type="http://schemas.openxmlformats.org/officeDocument/2006/relationships/hyperlink" Target="https://www.valr.com/" TargetMode="External"/><Relationship Id="rId1043" Type="http://schemas.openxmlformats.org/officeDocument/2006/relationships/hyperlink" Target="http://www.truckrtech.com/" TargetMode="External"/><Relationship Id="rId4199" Type="http://schemas.openxmlformats.org/officeDocument/2006/relationships/hyperlink" Target="http://www.shelterafrique.org/" TargetMode="External"/><Relationship Id="rId6648" Type="http://schemas.openxmlformats.org/officeDocument/2006/relationships/hyperlink" Target="http://www.therubiqube.com/" TargetMode="External"/><Relationship Id="rId8070" Type="http://schemas.openxmlformats.org/officeDocument/2006/relationships/hyperlink" Target="https://www.linkedin.com/company/a2d24" TargetMode="External"/><Relationship Id="rId5664" Type="http://schemas.openxmlformats.org/officeDocument/2006/relationships/hyperlink" Target="http://www.amoebax.com/" TargetMode="External"/><Relationship Id="rId6715" Type="http://schemas.openxmlformats.org/officeDocument/2006/relationships/hyperlink" Target="http://www.linkedin.com/company/etx-ng" TargetMode="External"/><Relationship Id="rId1110" Type="http://schemas.openxmlformats.org/officeDocument/2006/relationships/hyperlink" Target="https://twitter.com/yenepay?lang=en" TargetMode="External"/><Relationship Id="rId4266" Type="http://schemas.openxmlformats.org/officeDocument/2006/relationships/hyperlink" Target="https://www.linkedin.com/company/smile-identity/" TargetMode="External"/><Relationship Id="rId4680" Type="http://schemas.openxmlformats.org/officeDocument/2006/relationships/hyperlink" Target="https://www.linkedin.com/company/vizibiliti-insight-africa" TargetMode="External"/><Relationship Id="rId5317" Type="http://schemas.openxmlformats.org/officeDocument/2006/relationships/hyperlink" Target="https://www.facebook.com/ehgezly/" TargetMode="External"/><Relationship Id="rId5731" Type="http://schemas.openxmlformats.org/officeDocument/2006/relationships/hyperlink" Target="https://www.linkedin.com/in/bryan-okello-00b67980" TargetMode="External"/><Relationship Id="rId8887" Type="http://schemas.openxmlformats.org/officeDocument/2006/relationships/hyperlink" Target="https://twitter.com/spaceinafrica1" TargetMode="External"/><Relationship Id="rId1927" Type="http://schemas.openxmlformats.org/officeDocument/2006/relationships/hyperlink" Target="http://abalobi.info/" TargetMode="External"/><Relationship Id="rId3282" Type="http://schemas.openxmlformats.org/officeDocument/2006/relationships/hyperlink" Target="https://www.safaricom.co.ke/blog/contact-us/www.facebook.com/SafaricomLtd" TargetMode="External"/><Relationship Id="rId4333" Type="http://schemas.openxmlformats.org/officeDocument/2006/relationships/hyperlink" Target="https://www.linkedin.com/company/staffbus/about/" TargetMode="External"/><Relationship Id="rId7489" Type="http://schemas.openxmlformats.org/officeDocument/2006/relationships/hyperlink" Target="https://www.linkedin.com/company/todhost/people/" TargetMode="External"/><Relationship Id="rId8954" Type="http://schemas.openxmlformats.org/officeDocument/2006/relationships/hyperlink" Target="https://www.facebook.com/imaeroangola/" TargetMode="External"/><Relationship Id="rId4400" Type="http://schemas.openxmlformats.org/officeDocument/2006/relationships/hyperlink" Target="https://www.linkedin.com/company/takataka-solutions/" TargetMode="External"/><Relationship Id="rId7556" Type="http://schemas.openxmlformats.org/officeDocument/2006/relationships/hyperlink" Target="https://twitter.com/intapps" TargetMode="External"/><Relationship Id="rId8607" Type="http://schemas.openxmlformats.org/officeDocument/2006/relationships/hyperlink" Target="https://www.seebox.co.za/" TargetMode="External"/><Relationship Id="rId270" Type="http://schemas.openxmlformats.org/officeDocument/2006/relationships/hyperlink" Target="https://www.linkedin.com/company/naked-insurance/" TargetMode="External"/><Relationship Id="rId3002" Type="http://schemas.openxmlformats.org/officeDocument/2006/relationships/hyperlink" Target="http://www.helvetic-group.com/" TargetMode="External"/><Relationship Id="rId6158" Type="http://schemas.openxmlformats.org/officeDocument/2006/relationships/hyperlink" Target="https://www.deafelimuplus.co.ke/" TargetMode="External"/><Relationship Id="rId6572" Type="http://schemas.openxmlformats.org/officeDocument/2006/relationships/hyperlink" Target="https://www.facebook.com/mall4africa" TargetMode="External"/><Relationship Id="rId7209" Type="http://schemas.openxmlformats.org/officeDocument/2006/relationships/hyperlink" Target="https://twitter.com/inst_apartment" TargetMode="External"/><Relationship Id="rId7970" Type="http://schemas.openxmlformats.org/officeDocument/2006/relationships/hyperlink" Target="http://www.heyjudeapp.com/" TargetMode="External"/><Relationship Id="rId5174" Type="http://schemas.openxmlformats.org/officeDocument/2006/relationships/hyperlink" Target="http://khayalstudio.com/" TargetMode="External"/><Relationship Id="rId6225" Type="http://schemas.openxmlformats.org/officeDocument/2006/relationships/hyperlink" Target="http://eastafricancompliantrecycling.co.ke/" TargetMode="External"/><Relationship Id="rId7623" Type="http://schemas.openxmlformats.org/officeDocument/2006/relationships/hyperlink" Target="http://geekasoft.com/" TargetMode="External"/><Relationship Id="rId2768" Type="http://schemas.openxmlformats.org/officeDocument/2006/relationships/hyperlink" Target="https://twitter.com/CoinImpala" TargetMode="External"/><Relationship Id="rId3819" Type="http://schemas.openxmlformats.org/officeDocument/2006/relationships/hyperlink" Target="https://www.linkedin.com/company/paymob" TargetMode="External"/><Relationship Id="rId1784" Type="http://schemas.openxmlformats.org/officeDocument/2006/relationships/hyperlink" Target="https://web.facebook.com/delivery.kwik/?_rdc=1&amp;_rdr" TargetMode="External"/><Relationship Id="rId2835" Type="http://schemas.openxmlformats.org/officeDocument/2006/relationships/hyperlink" Target="https://www.linkedin.com/company/flyh2-aerospace-cc" TargetMode="External"/><Relationship Id="rId4190" Type="http://schemas.openxmlformats.org/officeDocument/2006/relationships/hyperlink" Target="https://www.linkedin.com/company/sela-labs" TargetMode="External"/><Relationship Id="rId5241" Type="http://schemas.openxmlformats.org/officeDocument/2006/relationships/hyperlink" Target="https://twitter.com/belshifa" TargetMode="External"/><Relationship Id="rId8397" Type="http://schemas.openxmlformats.org/officeDocument/2006/relationships/hyperlink" Target="https://www.avoowner.co.za/" TargetMode="External"/><Relationship Id="rId76" Type="http://schemas.openxmlformats.org/officeDocument/2006/relationships/hyperlink" Target="https://www.linkedin.com/company/peg-ghana-ltd/" TargetMode="External"/><Relationship Id="rId807" Type="http://schemas.openxmlformats.org/officeDocument/2006/relationships/hyperlink" Target="https://www.linkedin.com/company/7keema/" TargetMode="External"/><Relationship Id="rId1437" Type="http://schemas.openxmlformats.org/officeDocument/2006/relationships/hyperlink" Target="https://www.facebook.com/ogamarket/" TargetMode="External"/><Relationship Id="rId1851" Type="http://schemas.openxmlformats.org/officeDocument/2006/relationships/hyperlink" Target="http://www.christophersandco.com/" TargetMode="External"/><Relationship Id="rId2902" Type="http://schemas.openxmlformats.org/officeDocument/2006/relationships/hyperlink" Target="https://www.linkedin.com/company/gozem" TargetMode="External"/><Relationship Id="rId8464" Type="http://schemas.openxmlformats.org/officeDocument/2006/relationships/hyperlink" Target="http://www.native.co.za/" TargetMode="External"/><Relationship Id="rId1504" Type="http://schemas.openxmlformats.org/officeDocument/2006/relationships/hyperlink" Target="https://www.twitter.com/dioolapp" TargetMode="External"/><Relationship Id="rId7066" Type="http://schemas.openxmlformats.org/officeDocument/2006/relationships/hyperlink" Target="https://www.facebook.com/techinnoverhub/" TargetMode="External"/><Relationship Id="rId7480" Type="http://schemas.openxmlformats.org/officeDocument/2006/relationships/hyperlink" Target="https://www.infoguideafrica.com/" TargetMode="External"/><Relationship Id="rId8117" Type="http://schemas.openxmlformats.org/officeDocument/2006/relationships/hyperlink" Target="https://www.linkedin.com/company/forj-vr/" TargetMode="External"/><Relationship Id="rId8531" Type="http://schemas.openxmlformats.org/officeDocument/2006/relationships/hyperlink" Target="https://www.linkedin.com/company/comunity" TargetMode="External"/><Relationship Id="rId3676" Type="http://schemas.openxmlformats.org/officeDocument/2006/relationships/hyperlink" Target="http://twitter.com/mycash_ua" TargetMode="External"/><Relationship Id="rId6082" Type="http://schemas.openxmlformats.org/officeDocument/2006/relationships/hyperlink" Target="https://www.facebook.com/SmattGeeksMedia" TargetMode="External"/><Relationship Id="rId7133" Type="http://schemas.openxmlformats.org/officeDocument/2006/relationships/hyperlink" Target="https://www.linkedin.com/company/jobs-in-nigeria/about/" TargetMode="External"/><Relationship Id="rId597" Type="http://schemas.openxmlformats.org/officeDocument/2006/relationships/hyperlink" Target="https://twitter.com/OzowPay" TargetMode="External"/><Relationship Id="rId2278" Type="http://schemas.openxmlformats.org/officeDocument/2006/relationships/hyperlink" Target="https://www.linkedin.com/company/clinicpesa/" TargetMode="External"/><Relationship Id="rId3329" Type="http://schemas.openxmlformats.org/officeDocument/2006/relationships/hyperlink" Target="http://lafricamobile.com/" TargetMode="External"/><Relationship Id="rId4727" Type="http://schemas.openxmlformats.org/officeDocument/2006/relationships/hyperlink" Target="http://www.watucredit.com/" TargetMode="External"/><Relationship Id="rId7200" Type="http://schemas.openxmlformats.org/officeDocument/2006/relationships/hyperlink" Target="https://www.facebook.com/funish.ng" TargetMode="External"/><Relationship Id="rId1294" Type="http://schemas.openxmlformats.org/officeDocument/2006/relationships/hyperlink" Target="https://www.linkedin.com/company/elgameya/about/" TargetMode="External"/><Relationship Id="rId2692" Type="http://schemas.openxmlformats.org/officeDocument/2006/relationships/hyperlink" Target="https://www.linkedin.com/company/esoko/" TargetMode="External"/><Relationship Id="rId3743" Type="http://schemas.openxmlformats.org/officeDocument/2006/relationships/hyperlink" Target="https://www.facebook.com/pg/OasisDigital/about/?ref=page_internal" TargetMode="External"/><Relationship Id="rId6899" Type="http://schemas.openxmlformats.org/officeDocument/2006/relationships/hyperlink" Target="http://twitter.com/QeturahHQ" TargetMode="External"/><Relationship Id="rId664" Type="http://schemas.openxmlformats.org/officeDocument/2006/relationships/hyperlink" Target="https://www.facebook.com/benefactorsltd/" TargetMode="External"/><Relationship Id="rId2345" Type="http://schemas.openxmlformats.org/officeDocument/2006/relationships/hyperlink" Target="http://www.cryptosavannah.com/" TargetMode="External"/><Relationship Id="rId3810" Type="http://schemas.openxmlformats.org/officeDocument/2006/relationships/hyperlink" Target="https://www.otchitanda.com/" TargetMode="External"/><Relationship Id="rId6966" Type="http://schemas.openxmlformats.org/officeDocument/2006/relationships/hyperlink" Target="https://twitter.com/saveandbuy_ng" TargetMode="External"/><Relationship Id="rId317" Type="http://schemas.openxmlformats.org/officeDocument/2006/relationships/hyperlink" Target="https://www.facebook.com/SweepSouthSA" TargetMode="External"/><Relationship Id="rId731" Type="http://schemas.openxmlformats.org/officeDocument/2006/relationships/hyperlink" Target="https://www.linkedin.com/company/trukto/about/" TargetMode="External"/><Relationship Id="rId1361" Type="http://schemas.openxmlformats.org/officeDocument/2006/relationships/hyperlink" Target="https://www.kudabank.com/" TargetMode="External"/><Relationship Id="rId2412" Type="http://schemas.openxmlformats.org/officeDocument/2006/relationships/hyperlink" Target="https://twitter.com/dabadoc" TargetMode="External"/><Relationship Id="rId5568" Type="http://schemas.openxmlformats.org/officeDocument/2006/relationships/hyperlink" Target="https://www.linkedin.com/company/mobile-web-ghana/about/" TargetMode="External"/><Relationship Id="rId5982" Type="http://schemas.openxmlformats.org/officeDocument/2006/relationships/hyperlink" Target="https://twitter.com/Kidogo_ECD" TargetMode="External"/><Relationship Id="rId6619" Type="http://schemas.openxmlformats.org/officeDocument/2006/relationships/hyperlink" Target="https://www.linkedin.com/company/2881531" TargetMode="External"/><Relationship Id="rId9025" Type="http://schemas.openxmlformats.org/officeDocument/2006/relationships/hyperlink" Target="https://www.facebook.com/ArqamFC/" TargetMode="External"/><Relationship Id="rId1014" Type="http://schemas.openxmlformats.org/officeDocument/2006/relationships/hyperlink" Target="https://www.facebook.com/ElWafeyat/" TargetMode="External"/><Relationship Id="rId4584" Type="http://schemas.openxmlformats.org/officeDocument/2006/relationships/hyperlink" Target="https://www.linkedin.com/company/unicornbitex/" TargetMode="External"/><Relationship Id="rId5635" Type="http://schemas.openxmlformats.org/officeDocument/2006/relationships/hyperlink" Target="https://www.facebook.com/choosenadia" TargetMode="External"/><Relationship Id="rId8041" Type="http://schemas.openxmlformats.org/officeDocument/2006/relationships/hyperlink" Target="https://www.linkedin.com/company-beta/10912741/" TargetMode="External"/><Relationship Id="rId3186" Type="http://schemas.openxmlformats.org/officeDocument/2006/relationships/hyperlink" Target="https://www.facebook.com/Inyenyeri/" TargetMode="External"/><Relationship Id="rId4237" Type="http://schemas.openxmlformats.org/officeDocument/2006/relationships/hyperlink" Target="https://www.facebook.com/skilluptutoring" TargetMode="External"/><Relationship Id="rId4651" Type="http://schemas.openxmlformats.org/officeDocument/2006/relationships/hyperlink" Target="https://twitter.com/vetsarkc?lang=en" TargetMode="External"/><Relationship Id="rId3253" Type="http://schemas.openxmlformats.org/officeDocument/2006/relationships/hyperlink" Target="https://www.facebook.com/kazangsolarzambia/" TargetMode="External"/><Relationship Id="rId4304" Type="http://schemas.openxmlformats.org/officeDocument/2006/relationships/hyperlink" Target="http://www.studentfinanceafrica.com/" TargetMode="External"/><Relationship Id="rId5702" Type="http://schemas.openxmlformats.org/officeDocument/2006/relationships/hyperlink" Target="http://www.akiiraone.com/" TargetMode="External"/><Relationship Id="rId8858" Type="http://schemas.openxmlformats.org/officeDocument/2006/relationships/hyperlink" Target="https://www.linkedin.com/company/enko-education/about/" TargetMode="External"/><Relationship Id="rId174" Type="http://schemas.openxmlformats.org/officeDocument/2006/relationships/hyperlink" Target="https://www.facebook.com/pages/category/Product-Service/%D8%AD%D8%A7%D9%84%D8%A7%D9%8B-Halan-282264528954767/" TargetMode="External"/><Relationship Id="rId7874" Type="http://schemas.openxmlformats.org/officeDocument/2006/relationships/hyperlink" Target="http://maxicashapp.com/" TargetMode="External"/><Relationship Id="rId8925" Type="http://schemas.openxmlformats.org/officeDocument/2006/relationships/hyperlink" Target="https://www.facebook.com/brightgreenkenya/" TargetMode="External"/><Relationship Id="rId241" Type="http://schemas.openxmlformats.org/officeDocument/2006/relationships/hyperlink" Target="https://www.facebook.com/solwallet/" TargetMode="External"/><Relationship Id="rId3320" Type="http://schemas.openxmlformats.org/officeDocument/2006/relationships/hyperlink" Target="https://www.facebook.com/KudosWork/" TargetMode="External"/><Relationship Id="rId5078" Type="http://schemas.openxmlformats.org/officeDocument/2006/relationships/hyperlink" Target="https://twitter.com/DMedicalinfo" TargetMode="External"/><Relationship Id="rId6476" Type="http://schemas.openxmlformats.org/officeDocument/2006/relationships/hyperlink" Target="https://www.facebook.com/pg/OfficialBabbanGona/about/?ref=page_internal" TargetMode="External"/><Relationship Id="rId6890" Type="http://schemas.openxmlformats.org/officeDocument/2006/relationships/hyperlink" Target="https://www.my-medicines.com/" TargetMode="External"/><Relationship Id="rId7527" Type="http://schemas.openxmlformats.org/officeDocument/2006/relationships/hyperlink" Target="https://www.linkedin.com/company/probitybooks" TargetMode="External"/><Relationship Id="rId7941" Type="http://schemas.openxmlformats.org/officeDocument/2006/relationships/hyperlink" Target="https://www.twitter.com/business_optics" TargetMode="External"/><Relationship Id="rId5492" Type="http://schemas.openxmlformats.org/officeDocument/2006/relationships/hyperlink" Target="https://twitter.com/TheBEIGEGroup" TargetMode="External"/><Relationship Id="rId6129" Type="http://schemas.openxmlformats.org/officeDocument/2006/relationships/hyperlink" Target="https://www.facebook.com/KuzaAutomotive/" TargetMode="External"/><Relationship Id="rId6543" Type="http://schemas.openxmlformats.org/officeDocument/2006/relationships/hyperlink" Target="https://www.linkedin.com/company/waploaded/" TargetMode="External"/><Relationship Id="rId1688" Type="http://schemas.openxmlformats.org/officeDocument/2006/relationships/hyperlink" Target="https://www.twitter.com/3gdirectpay" TargetMode="External"/><Relationship Id="rId2739" Type="http://schemas.openxmlformats.org/officeDocument/2006/relationships/hyperlink" Target="https://www.facebook.com/HelpmumNG/" TargetMode="External"/><Relationship Id="rId4094" Type="http://schemas.openxmlformats.org/officeDocument/2006/relationships/hyperlink" Target="https://www.linkedin.com/company/ridelinkltd/about/" TargetMode="External"/><Relationship Id="rId5145" Type="http://schemas.openxmlformats.org/officeDocument/2006/relationships/hyperlink" Target="http://www.facebook.com/pushbots" TargetMode="External"/><Relationship Id="rId6610" Type="http://schemas.openxmlformats.org/officeDocument/2006/relationships/hyperlink" Target="https://www.naijanews.com/" TargetMode="External"/><Relationship Id="rId1755" Type="http://schemas.openxmlformats.org/officeDocument/2006/relationships/hyperlink" Target="https://twitter.com/ubabivanpooling" TargetMode="External"/><Relationship Id="rId4161" Type="http://schemas.openxmlformats.org/officeDocument/2006/relationships/hyperlink" Target="https://www.facebook.com/satoshicentrebw/" TargetMode="External"/><Relationship Id="rId5212" Type="http://schemas.openxmlformats.org/officeDocument/2006/relationships/hyperlink" Target="https://www.linkedin.com/company/tayary" TargetMode="External"/><Relationship Id="rId8368" Type="http://schemas.openxmlformats.org/officeDocument/2006/relationships/hyperlink" Target="https://www.twitter.com/provulo" TargetMode="External"/><Relationship Id="rId8782" Type="http://schemas.openxmlformats.org/officeDocument/2006/relationships/hyperlink" Target="http://www.twitter.com/ilearnAfricaLLC" TargetMode="External"/><Relationship Id="rId1408" Type="http://schemas.openxmlformats.org/officeDocument/2006/relationships/hyperlink" Target="https://www.linkedin.com/company/alphotazifarms/" TargetMode="External"/><Relationship Id="rId2806" Type="http://schemas.openxmlformats.org/officeDocument/2006/relationships/hyperlink" Target="https://www.linkedin.com/company/nexus-it-&amp;-communications-solutions/about/" TargetMode="External"/><Relationship Id="rId7384" Type="http://schemas.openxmlformats.org/officeDocument/2006/relationships/hyperlink" Target="https://www.linkedin.com/company/afribarylimited/" TargetMode="External"/><Relationship Id="rId8435" Type="http://schemas.openxmlformats.org/officeDocument/2006/relationships/hyperlink" Target="http://www.revleads.co.za/Login.aspx" TargetMode="External"/><Relationship Id="rId47" Type="http://schemas.openxmlformats.org/officeDocument/2006/relationships/hyperlink" Target="https://www.facebook.com/opayposusers" TargetMode="External"/><Relationship Id="rId1822" Type="http://schemas.openxmlformats.org/officeDocument/2006/relationships/hyperlink" Target="https://www.facebook.com/BigXMedia/" TargetMode="External"/><Relationship Id="rId4978" Type="http://schemas.openxmlformats.org/officeDocument/2006/relationships/hyperlink" Target="http://www.spimesenselabs.com/" TargetMode="External"/><Relationship Id="rId7037" Type="http://schemas.openxmlformats.org/officeDocument/2006/relationships/hyperlink" Target="https://linkedin.com/hello.miduman" TargetMode="External"/><Relationship Id="rId3994" Type="http://schemas.openxmlformats.org/officeDocument/2006/relationships/hyperlink" Target="https://twitter.com/PropertyFoxSA" TargetMode="External"/><Relationship Id="rId6053" Type="http://schemas.openxmlformats.org/officeDocument/2006/relationships/hyperlink" Target="http://nextgensports.org/" TargetMode="External"/><Relationship Id="rId7451" Type="http://schemas.openxmlformats.org/officeDocument/2006/relationships/hyperlink" Target="https://twitter.com/frienditeplus" TargetMode="External"/><Relationship Id="rId8502" Type="http://schemas.openxmlformats.org/officeDocument/2006/relationships/hyperlink" Target="https://twitter.com/frei_one" TargetMode="External"/><Relationship Id="rId2596" Type="http://schemas.openxmlformats.org/officeDocument/2006/relationships/hyperlink" Target="https://www.facebook.com/EngineeringHubRW/" TargetMode="External"/><Relationship Id="rId3647" Type="http://schemas.openxmlformats.org/officeDocument/2006/relationships/hyperlink" Target="https://www.facebook.com/mobileticket" TargetMode="External"/><Relationship Id="rId7104" Type="http://schemas.openxmlformats.org/officeDocument/2006/relationships/hyperlink" Target="https://www.linkedin.com/company/flexisaf-edusoft-limited/about/" TargetMode="External"/><Relationship Id="rId568" Type="http://schemas.openxmlformats.org/officeDocument/2006/relationships/hyperlink" Target="http://www.brimore.com/" TargetMode="External"/><Relationship Id="rId982" Type="http://schemas.openxmlformats.org/officeDocument/2006/relationships/hyperlink" Target="https://twitter.com/korapay" TargetMode="External"/><Relationship Id="rId1198" Type="http://schemas.openxmlformats.org/officeDocument/2006/relationships/hyperlink" Target="https://www.facebook.com/BirdPreneur/" TargetMode="External"/><Relationship Id="rId2249" Type="http://schemas.openxmlformats.org/officeDocument/2006/relationships/hyperlink" Target="https://www.coinjanitor.io/" TargetMode="External"/><Relationship Id="rId2663" Type="http://schemas.openxmlformats.org/officeDocument/2006/relationships/hyperlink" Target="https://www.facebook.com/thegiftedmom" TargetMode="External"/><Relationship Id="rId3714" Type="http://schemas.openxmlformats.org/officeDocument/2006/relationships/hyperlink" Target="http://www.linkedin.com/company/nextprotein" TargetMode="External"/><Relationship Id="rId6120" Type="http://schemas.openxmlformats.org/officeDocument/2006/relationships/hyperlink" Target="https://www.linkedin.com/company/littleride/" TargetMode="External"/><Relationship Id="rId635" Type="http://schemas.openxmlformats.org/officeDocument/2006/relationships/hyperlink" Target="https://www.facebook.com/thriveagric" TargetMode="External"/><Relationship Id="rId1265" Type="http://schemas.openxmlformats.org/officeDocument/2006/relationships/hyperlink" Target="https://www.facebook.com/pg/mosawer.net/" TargetMode="External"/><Relationship Id="rId2316" Type="http://schemas.openxmlformats.org/officeDocument/2006/relationships/hyperlink" Target="https://www.linkedin.com/company/cowsoko/" TargetMode="External"/><Relationship Id="rId2730" Type="http://schemas.openxmlformats.org/officeDocument/2006/relationships/hyperlink" Target="https://www.linkedin.com/company/predictus/" TargetMode="External"/><Relationship Id="rId5886" Type="http://schemas.openxmlformats.org/officeDocument/2006/relationships/hyperlink" Target="http://www.ihub.co.ke/" TargetMode="External"/><Relationship Id="rId8292" Type="http://schemas.openxmlformats.org/officeDocument/2006/relationships/hyperlink" Target="https://www.facebook.com/levergy" TargetMode="External"/><Relationship Id="rId702" Type="http://schemas.openxmlformats.org/officeDocument/2006/relationships/hyperlink" Target="https://www.linkedin.com/company/vetcode-technologies/" TargetMode="External"/><Relationship Id="rId1332" Type="http://schemas.openxmlformats.org/officeDocument/2006/relationships/hyperlink" Target="https://www.facebook.com/pages/category/Local-Business/The-Briglobe-Group-LTD-1202346383143547/" TargetMode="External"/><Relationship Id="rId4488" Type="http://schemas.openxmlformats.org/officeDocument/2006/relationships/hyperlink" Target="http://toraafrica.com/" TargetMode="External"/><Relationship Id="rId5539" Type="http://schemas.openxmlformats.org/officeDocument/2006/relationships/hyperlink" Target="https://www.facebook.com/deskittech/" TargetMode="External"/><Relationship Id="rId6937" Type="http://schemas.openxmlformats.org/officeDocument/2006/relationships/hyperlink" Target="https://twitter.com/afrimash" TargetMode="External"/><Relationship Id="rId5953" Type="http://schemas.openxmlformats.org/officeDocument/2006/relationships/hyperlink" Target="https://www.linkedin.com/company/justaride-co-ke/" TargetMode="External"/><Relationship Id="rId8012" Type="http://schemas.openxmlformats.org/officeDocument/2006/relationships/hyperlink" Target="https://www.linkedin.com/company/khulaagriculturetechnology/" TargetMode="External"/><Relationship Id="rId3157" Type="http://schemas.openxmlformats.org/officeDocument/2006/relationships/hyperlink" Target="https://www.linkedin.com/company/ispani-group/about/" TargetMode="External"/><Relationship Id="rId4555" Type="http://schemas.openxmlformats.org/officeDocument/2006/relationships/hyperlink" Target="http://ubongo.co.tz/" TargetMode="External"/><Relationship Id="rId5606" Type="http://schemas.openxmlformats.org/officeDocument/2006/relationships/hyperlink" Target="http://www.linkedin.com/company/5239065" TargetMode="External"/><Relationship Id="rId3571" Type="http://schemas.openxmlformats.org/officeDocument/2006/relationships/hyperlink" Target="http://twitter.com/Micromax_Mobile" TargetMode="External"/><Relationship Id="rId4208" Type="http://schemas.openxmlformats.org/officeDocument/2006/relationships/hyperlink" Target="https://www.facebook.com/shieldfinance" TargetMode="External"/><Relationship Id="rId4622" Type="http://schemas.openxmlformats.org/officeDocument/2006/relationships/hyperlink" Target="https://vesicash.com/business" TargetMode="External"/><Relationship Id="rId7778" Type="http://schemas.openxmlformats.org/officeDocument/2006/relationships/hyperlink" Target="https://www.twitter.com/nuvalaw" TargetMode="External"/><Relationship Id="rId8829" Type="http://schemas.openxmlformats.org/officeDocument/2006/relationships/hyperlink" Target="https://www.facebook.com/SparkSchools/" TargetMode="External"/><Relationship Id="rId492" Type="http://schemas.openxmlformats.org/officeDocument/2006/relationships/hyperlink" Target="https://twitter.com/safeboda" TargetMode="External"/><Relationship Id="rId2173" Type="http://schemas.openxmlformats.org/officeDocument/2006/relationships/hyperlink" Target="https://www.facebook.com/fanofoneindiaclassifieds" TargetMode="External"/><Relationship Id="rId3224" Type="http://schemas.openxmlformats.org/officeDocument/2006/relationships/hyperlink" Target="https://www.linkedin.com/company/kal%C3%A9job" TargetMode="External"/><Relationship Id="rId6794" Type="http://schemas.openxmlformats.org/officeDocument/2006/relationships/hyperlink" Target="https://www.linkedin.com/company/diylaw-ng" TargetMode="External"/><Relationship Id="rId7845" Type="http://schemas.openxmlformats.org/officeDocument/2006/relationships/hyperlink" Target="https://www.facebook.com/webworxza/" TargetMode="External"/><Relationship Id="rId145" Type="http://schemas.openxmlformats.org/officeDocument/2006/relationships/hyperlink" Target="https://twitter.com/Lidyadotco" TargetMode="External"/><Relationship Id="rId2240" Type="http://schemas.openxmlformats.org/officeDocument/2006/relationships/hyperlink" Target="https://www.facebook.com/Conor-Information-Technologies-Pty-Ltd-765080400233054/" TargetMode="External"/><Relationship Id="rId5396" Type="http://schemas.openxmlformats.org/officeDocument/2006/relationships/hyperlink" Target="https://www/twitter.com/coutales" TargetMode="External"/><Relationship Id="rId6447" Type="http://schemas.openxmlformats.org/officeDocument/2006/relationships/hyperlink" Target="https://savvyriders.co.ke/" TargetMode="External"/><Relationship Id="rId6861" Type="http://schemas.openxmlformats.org/officeDocument/2006/relationships/hyperlink" Target="https://www.linkedin.com/company/doingsoon" TargetMode="External"/><Relationship Id="rId212" Type="http://schemas.openxmlformats.org/officeDocument/2006/relationships/hyperlink" Target="https://twitter.com/cars45ng" TargetMode="External"/><Relationship Id="rId5049" Type="http://schemas.openxmlformats.org/officeDocument/2006/relationships/hyperlink" Target="http://www.facebook.com/enkaazEG" TargetMode="External"/><Relationship Id="rId5463" Type="http://schemas.openxmlformats.org/officeDocument/2006/relationships/hyperlink" Target="https://twitter.com/Bluconyx" TargetMode="External"/><Relationship Id="rId6514" Type="http://schemas.openxmlformats.org/officeDocument/2006/relationships/hyperlink" Target="https://www.twitter.com/maoculare" TargetMode="External"/><Relationship Id="rId7912" Type="http://schemas.openxmlformats.org/officeDocument/2006/relationships/hyperlink" Target="https://www.facebook.com/RunwaySale/" TargetMode="External"/><Relationship Id="rId4065" Type="http://schemas.openxmlformats.org/officeDocument/2006/relationships/hyperlink" Target="http://www.recyclepoints.com/" TargetMode="External"/><Relationship Id="rId5116" Type="http://schemas.openxmlformats.org/officeDocument/2006/relationships/hyperlink" Target="https://getscl.com/" TargetMode="External"/><Relationship Id="rId1659" Type="http://schemas.openxmlformats.org/officeDocument/2006/relationships/hyperlink" Target="https://twitter.com/afrinsure" TargetMode="External"/><Relationship Id="rId3081" Type="http://schemas.openxmlformats.org/officeDocument/2006/relationships/hyperlink" Target="https://www.linkedin.com/company/house.me/" TargetMode="External"/><Relationship Id="rId4132" Type="http://schemas.openxmlformats.org/officeDocument/2006/relationships/hyperlink" Target="https://twitter.com/Ruzivodlp/" TargetMode="External"/><Relationship Id="rId5530" Type="http://schemas.openxmlformats.org/officeDocument/2006/relationships/hyperlink" Target="https://twitter.com/marketexpressgh" TargetMode="External"/><Relationship Id="rId7288" Type="http://schemas.openxmlformats.org/officeDocument/2006/relationships/hyperlink" Target="http://twitter.com/NaijaJobs" TargetMode="External"/><Relationship Id="rId8686" Type="http://schemas.openxmlformats.org/officeDocument/2006/relationships/hyperlink" Target="https://www.linkedin.com/company/creatives-express" TargetMode="External"/><Relationship Id="rId1726" Type="http://schemas.openxmlformats.org/officeDocument/2006/relationships/hyperlink" Target="https://www.getboda.co.ke/" TargetMode="External"/><Relationship Id="rId8339" Type="http://schemas.openxmlformats.org/officeDocument/2006/relationships/hyperlink" Target="https://www.linkedin.com/company-beta/9405222/" TargetMode="External"/><Relationship Id="rId8753" Type="http://schemas.openxmlformats.org/officeDocument/2006/relationships/hyperlink" Target="https://www.facebook.com/africapay/" TargetMode="External"/><Relationship Id="rId18" Type="http://schemas.openxmlformats.org/officeDocument/2006/relationships/hyperlink" Target="https://www.linkedin.com/company/d-light-design/about/" TargetMode="External"/><Relationship Id="rId3898" Type="http://schemas.openxmlformats.org/officeDocument/2006/relationships/hyperlink" Target="https://twitter.com/vincent_PEBL" TargetMode="External"/><Relationship Id="rId4949" Type="http://schemas.openxmlformats.org/officeDocument/2006/relationships/hyperlink" Target="https://www.facebook.com/OwlsApps/" TargetMode="External"/><Relationship Id="rId7355" Type="http://schemas.openxmlformats.org/officeDocument/2006/relationships/hyperlink" Target="https://twitter.com/kodegenic" TargetMode="External"/><Relationship Id="rId8406" Type="http://schemas.openxmlformats.org/officeDocument/2006/relationships/hyperlink" Target="https://www.facebook.com/totalstay.co.za/" TargetMode="External"/><Relationship Id="rId8820" Type="http://schemas.openxmlformats.org/officeDocument/2006/relationships/hyperlink" Target="http://www.twitter.com/mypaddi_ng" TargetMode="External"/><Relationship Id="rId3965" Type="http://schemas.openxmlformats.org/officeDocument/2006/relationships/hyperlink" Target="http://www.ridesafeafrica.com/" TargetMode="External"/><Relationship Id="rId6371" Type="http://schemas.openxmlformats.org/officeDocument/2006/relationships/hyperlink" Target="https://www.facebook.com/techarenakenya" TargetMode="External"/><Relationship Id="rId7008" Type="http://schemas.openxmlformats.org/officeDocument/2006/relationships/hyperlink" Target="https://twitter.com/alosfarm" TargetMode="External"/><Relationship Id="rId7422" Type="http://schemas.openxmlformats.org/officeDocument/2006/relationships/hyperlink" Target="http://www.3al.com/" TargetMode="External"/><Relationship Id="rId886" Type="http://schemas.openxmlformats.org/officeDocument/2006/relationships/hyperlink" Target="https://www.linkedin.com/company/jumpin-rides/" TargetMode="External"/><Relationship Id="rId2567" Type="http://schemas.openxmlformats.org/officeDocument/2006/relationships/hyperlink" Target="https://www.linkedin.com/company/easyshop-easycook-services/" TargetMode="External"/><Relationship Id="rId3618" Type="http://schemas.openxmlformats.org/officeDocument/2006/relationships/hyperlink" Target="https://www.facebook.com/mymosabi/" TargetMode="External"/><Relationship Id="rId6024" Type="http://schemas.openxmlformats.org/officeDocument/2006/relationships/hyperlink" Target="https://twitter.com/medbitkenya/" TargetMode="External"/><Relationship Id="rId2" Type="http://schemas.openxmlformats.org/officeDocument/2006/relationships/hyperlink" Target="https://www.linkedin.com/company/jumia-group/" TargetMode="External"/><Relationship Id="rId539" Type="http://schemas.openxmlformats.org/officeDocument/2006/relationships/hyperlink" Target="https://www.linkedin.com/company/sandtmedialtd/" TargetMode="External"/><Relationship Id="rId1169" Type="http://schemas.openxmlformats.org/officeDocument/2006/relationships/hyperlink" Target="https://exuus.com/" TargetMode="External"/><Relationship Id="rId1583" Type="http://schemas.openxmlformats.org/officeDocument/2006/relationships/hyperlink" Target="http://www.akoobooks.com/" TargetMode="External"/><Relationship Id="rId2981" Type="http://schemas.openxmlformats.org/officeDocument/2006/relationships/hyperlink" Target="https://www.growsel.org/" TargetMode="External"/><Relationship Id="rId5040" Type="http://schemas.openxmlformats.org/officeDocument/2006/relationships/hyperlink" Target="http://realestate.eg/" TargetMode="External"/><Relationship Id="rId8196" Type="http://schemas.openxmlformats.org/officeDocument/2006/relationships/hyperlink" Target="https://shopstar.co.za/" TargetMode="External"/><Relationship Id="rId953" Type="http://schemas.openxmlformats.org/officeDocument/2006/relationships/hyperlink" Target="https://www.facebook.com/Harmonica.Egypt/" TargetMode="External"/><Relationship Id="rId1236" Type="http://schemas.openxmlformats.org/officeDocument/2006/relationships/hyperlink" Target="https://www.linkedin.com/company/tapsnapp" TargetMode="External"/><Relationship Id="rId2634" Type="http://schemas.openxmlformats.org/officeDocument/2006/relationships/hyperlink" Target="https://www.facebook.com/emart.cd/" TargetMode="External"/><Relationship Id="rId8263" Type="http://schemas.openxmlformats.org/officeDocument/2006/relationships/hyperlink" Target="https://www.earlybirdeducare.co.za/" TargetMode="External"/><Relationship Id="rId606" Type="http://schemas.openxmlformats.org/officeDocument/2006/relationships/hyperlink" Target="https://twitter.com/TelimanTaxiMoto" TargetMode="External"/><Relationship Id="rId1650" Type="http://schemas.openxmlformats.org/officeDocument/2006/relationships/hyperlink" Target="https://twitter.com/chura_co_ke/" TargetMode="External"/><Relationship Id="rId2701" Type="http://schemas.openxmlformats.org/officeDocument/2006/relationships/hyperlink" Target="https://www.facebook.com/Eteyelo/" TargetMode="External"/><Relationship Id="rId5857" Type="http://schemas.openxmlformats.org/officeDocument/2006/relationships/hyperlink" Target="https://twitter.com/greencharkenya" TargetMode="External"/><Relationship Id="rId6908" Type="http://schemas.openxmlformats.org/officeDocument/2006/relationships/hyperlink" Target="https://twitter.com/ampz_tv" TargetMode="External"/><Relationship Id="rId1303" Type="http://schemas.openxmlformats.org/officeDocument/2006/relationships/hyperlink" Target="https://twitter.com/Funtrench" TargetMode="External"/><Relationship Id="rId4459" Type="http://schemas.openxmlformats.org/officeDocument/2006/relationships/hyperlink" Target="https://twitter.com/propthomani?lang=en" TargetMode="External"/><Relationship Id="rId4873" Type="http://schemas.openxmlformats.org/officeDocument/2006/relationships/hyperlink" Target="https://zpos.co.zm/" TargetMode="External"/><Relationship Id="rId5924" Type="http://schemas.openxmlformats.org/officeDocument/2006/relationships/hyperlink" Target="https://twitter.com/jacarandakenya" TargetMode="External"/><Relationship Id="rId8330" Type="http://schemas.openxmlformats.org/officeDocument/2006/relationships/hyperlink" Target="https://cryptanalysis.tech/" TargetMode="External"/><Relationship Id="rId3475" Type="http://schemas.openxmlformats.org/officeDocument/2006/relationships/hyperlink" Target="https://www.facebook.com/mtibake/" TargetMode="External"/><Relationship Id="rId4526" Type="http://schemas.openxmlformats.org/officeDocument/2006/relationships/hyperlink" Target="https://www.facebook.com/trovefinance" TargetMode="External"/><Relationship Id="rId4940" Type="http://schemas.openxmlformats.org/officeDocument/2006/relationships/hyperlink" Target="http://dwestdesigns.com/" TargetMode="External"/><Relationship Id="rId396" Type="http://schemas.openxmlformats.org/officeDocument/2006/relationships/hyperlink" Target="http://www.inclusivitysolutions.com/" TargetMode="External"/><Relationship Id="rId2077" Type="http://schemas.openxmlformats.org/officeDocument/2006/relationships/hyperlink" Target="https://www.numida.co/about" TargetMode="External"/><Relationship Id="rId2491" Type="http://schemas.openxmlformats.org/officeDocument/2006/relationships/hyperlink" Target="https://ekasibucks.co.za/" TargetMode="External"/><Relationship Id="rId3128" Type="http://schemas.openxmlformats.org/officeDocument/2006/relationships/hyperlink" Target="https://www.facebook.com/public/Lily-Health" TargetMode="External"/><Relationship Id="rId3542" Type="http://schemas.openxmlformats.org/officeDocument/2006/relationships/hyperlink" Target="https://www.facebook.com/myinsure.africa/" TargetMode="External"/><Relationship Id="rId6698" Type="http://schemas.openxmlformats.org/officeDocument/2006/relationships/hyperlink" Target="https://www.facebook.com/pass.com.ng" TargetMode="External"/><Relationship Id="rId7749" Type="http://schemas.openxmlformats.org/officeDocument/2006/relationships/hyperlink" Target="https://www.facebook.com/mysidekickapp/timeline?ref=page_internal" TargetMode="External"/><Relationship Id="rId463" Type="http://schemas.openxmlformats.org/officeDocument/2006/relationships/hyperlink" Target="http://flex.club/" TargetMode="External"/><Relationship Id="rId1093" Type="http://schemas.openxmlformats.org/officeDocument/2006/relationships/hyperlink" Target="https://www.lulaloop.co.za/" TargetMode="External"/><Relationship Id="rId2144" Type="http://schemas.openxmlformats.org/officeDocument/2006/relationships/hyperlink" Target="http://agrosupplyltd.com/" TargetMode="External"/><Relationship Id="rId116" Type="http://schemas.openxmlformats.org/officeDocument/2006/relationships/hyperlink" Target="http://mfsafrica.com/" TargetMode="External"/><Relationship Id="rId530" Type="http://schemas.openxmlformats.org/officeDocument/2006/relationships/hyperlink" Target="http://www.cdlwarrior.com/" TargetMode="External"/><Relationship Id="rId1160" Type="http://schemas.openxmlformats.org/officeDocument/2006/relationships/hyperlink" Target="https://www.twitter.com/tozzaplus" TargetMode="External"/><Relationship Id="rId2211" Type="http://schemas.openxmlformats.org/officeDocument/2006/relationships/hyperlink" Target="https://twitter.com/directpayonline" TargetMode="External"/><Relationship Id="rId5367" Type="http://schemas.openxmlformats.org/officeDocument/2006/relationships/hyperlink" Target="https://twitter.com/MassiraOfficial" TargetMode="External"/><Relationship Id="rId6765" Type="http://schemas.openxmlformats.org/officeDocument/2006/relationships/hyperlink" Target="https://www.linkedin.com/company/gatepass" TargetMode="External"/><Relationship Id="rId7816" Type="http://schemas.openxmlformats.org/officeDocument/2006/relationships/hyperlink" Target="https://www.facebook.com/Neutrinos.co/" TargetMode="External"/><Relationship Id="rId5781" Type="http://schemas.openxmlformats.org/officeDocument/2006/relationships/hyperlink" Target="https://www.facebook.com/connectmedia.co" TargetMode="External"/><Relationship Id="rId6418" Type="http://schemas.openxmlformats.org/officeDocument/2006/relationships/hyperlink" Target="https://www.facebook.com/504891412870790" TargetMode="External"/><Relationship Id="rId6832" Type="http://schemas.openxmlformats.org/officeDocument/2006/relationships/hyperlink" Target="http://twitter.com/DevCenterco" TargetMode="External"/><Relationship Id="rId1977" Type="http://schemas.openxmlformats.org/officeDocument/2006/relationships/hyperlink" Target="https://www.linkedin.com/company/byte-money" TargetMode="External"/><Relationship Id="rId4383" Type="http://schemas.openxmlformats.org/officeDocument/2006/relationships/hyperlink" Target="https://swiftly.global/" TargetMode="External"/><Relationship Id="rId5434" Type="http://schemas.openxmlformats.org/officeDocument/2006/relationships/hyperlink" Target="https://syncommerceapp.com/" TargetMode="External"/><Relationship Id="rId4036" Type="http://schemas.openxmlformats.org/officeDocument/2006/relationships/hyperlink" Target="https://www.facebook.com/quickcheckng/" TargetMode="External"/><Relationship Id="rId4450" Type="http://schemas.openxmlformats.org/officeDocument/2006/relationships/hyperlink" Target="http://www.thegroceryshop.com/" TargetMode="External"/><Relationship Id="rId5501" Type="http://schemas.openxmlformats.org/officeDocument/2006/relationships/hyperlink" Target="https://www.twitter.com/snoocode" TargetMode="External"/><Relationship Id="rId8657" Type="http://schemas.openxmlformats.org/officeDocument/2006/relationships/hyperlink" Target="https://www.linkedin.com/company/greenform-mobile-solution/" TargetMode="External"/><Relationship Id="rId3052" Type="http://schemas.openxmlformats.org/officeDocument/2006/relationships/hyperlink" Target="https://hicarbyecar.com/" TargetMode="External"/><Relationship Id="rId4103" Type="http://schemas.openxmlformats.org/officeDocument/2006/relationships/hyperlink" Target="https://www.linkedin.com/company-beta/10010144/" TargetMode="External"/><Relationship Id="rId7259" Type="http://schemas.openxmlformats.org/officeDocument/2006/relationships/hyperlink" Target="https://www.linkedin.com/company/hirefreehands?trk=biz-companies-cym" TargetMode="External"/><Relationship Id="rId7673" Type="http://schemas.openxmlformats.org/officeDocument/2006/relationships/hyperlink" Target="https://www.facebook.com/citikabhaulage/?ref=page_internal" TargetMode="External"/><Relationship Id="rId8724" Type="http://schemas.openxmlformats.org/officeDocument/2006/relationships/hyperlink" Target="http://www.growingagile.co.nz/" TargetMode="External"/><Relationship Id="rId6275" Type="http://schemas.openxmlformats.org/officeDocument/2006/relationships/hyperlink" Target="http://twitter.com/kytabu" TargetMode="External"/><Relationship Id="rId7326" Type="http://schemas.openxmlformats.org/officeDocument/2006/relationships/hyperlink" Target="https://twitter.com/mouthytech" TargetMode="External"/><Relationship Id="rId3869" Type="http://schemas.openxmlformats.org/officeDocument/2006/relationships/hyperlink" Target="https://www.linkedin.com/company/pawame/" TargetMode="External"/><Relationship Id="rId5291" Type="http://schemas.openxmlformats.org/officeDocument/2006/relationships/hyperlink" Target="https://www.facebook.com/vidmy.videos" TargetMode="External"/><Relationship Id="rId6342" Type="http://schemas.openxmlformats.org/officeDocument/2006/relationships/hyperlink" Target="http://rupu.co.ke/" TargetMode="External"/><Relationship Id="rId7740" Type="http://schemas.openxmlformats.org/officeDocument/2006/relationships/hyperlink" Target="https://www.twitter.com/eduonesa" TargetMode="External"/><Relationship Id="rId2885" Type="http://schemas.openxmlformats.org/officeDocument/2006/relationships/hyperlink" Target="https://www.linkedin.com/company/furnwish/" TargetMode="External"/><Relationship Id="rId3936" Type="http://schemas.openxmlformats.org/officeDocument/2006/relationships/hyperlink" Target="http://pikiwash.com/" TargetMode="External"/><Relationship Id="rId857" Type="http://schemas.openxmlformats.org/officeDocument/2006/relationships/hyperlink" Target="https://www.facebook.com/lifebanknigeria" TargetMode="External"/><Relationship Id="rId1487" Type="http://schemas.openxmlformats.org/officeDocument/2006/relationships/hyperlink" Target="https://www.linkedin.com/company/deya" TargetMode="External"/><Relationship Id="rId2538" Type="http://schemas.openxmlformats.org/officeDocument/2006/relationships/hyperlink" Target="http://www.ecosure.com.au/" TargetMode="External"/><Relationship Id="rId2952" Type="http://schemas.openxmlformats.org/officeDocument/2006/relationships/hyperlink" Target="http://www.greentechmedia.com/" TargetMode="External"/><Relationship Id="rId924" Type="http://schemas.openxmlformats.org/officeDocument/2006/relationships/hyperlink" Target="https://www.facebook.com/eversendapp/" TargetMode="External"/><Relationship Id="rId1554" Type="http://schemas.openxmlformats.org/officeDocument/2006/relationships/hyperlink" Target="https://www.farawlaya.com/" TargetMode="External"/><Relationship Id="rId2605" Type="http://schemas.openxmlformats.org/officeDocument/2006/relationships/hyperlink" Target="http://ehealthafrica.org/" TargetMode="External"/><Relationship Id="rId5011" Type="http://schemas.openxmlformats.org/officeDocument/2006/relationships/hyperlink" Target="https://www.linkedin.com/company-beta/5176060/" TargetMode="External"/><Relationship Id="rId8167" Type="http://schemas.openxmlformats.org/officeDocument/2006/relationships/hyperlink" Target="https://www.facebook.com/wecastsa" TargetMode="External"/><Relationship Id="rId8581" Type="http://schemas.openxmlformats.org/officeDocument/2006/relationships/hyperlink" Target="http://www.glovent.co.za/" TargetMode="External"/><Relationship Id="rId1207" Type="http://schemas.openxmlformats.org/officeDocument/2006/relationships/hyperlink" Target="http://learnfactory.com.ng/" TargetMode="External"/><Relationship Id="rId1621" Type="http://schemas.openxmlformats.org/officeDocument/2006/relationships/hyperlink" Target="https://www.afyakit.com/" TargetMode="External"/><Relationship Id="rId4777" Type="http://schemas.openxmlformats.org/officeDocument/2006/relationships/hyperlink" Target="http://wiconnect.com.sa/" TargetMode="External"/><Relationship Id="rId5828" Type="http://schemas.openxmlformats.org/officeDocument/2006/relationships/hyperlink" Target="https://www.facebook.com/FrootBasketke/" TargetMode="External"/><Relationship Id="rId7183" Type="http://schemas.openxmlformats.org/officeDocument/2006/relationships/hyperlink" Target="https://www.facebook.com/ynaija" TargetMode="External"/><Relationship Id="rId8234" Type="http://schemas.openxmlformats.org/officeDocument/2006/relationships/hyperlink" Target="https://www.facebook.com/euphoriatelecom/" TargetMode="External"/><Relationship Id="rId3379" Type="http://schemas.openxmlformats.org/officeDocument/2006/relationships/hyperlink" Target="https://twitter.com/LeafGlobalTech/" TargetMode="External"/><Relationship Id="rId3793" Type="http://schemas.openxmlformats.org/officeDocument/2006/relationships/hyperlink" Target="https://www.facebook.com/Onyx-2736981702994296" TargetMode="External"/><Relationship Id="rId7250" Type="http://schemas.openxmlformats.org/officeDocument/2006/relationships/hyperlink" Target="http://schoolsfocus.net/" TargetMode="External"/><Relationship Id="rId8301" Type="http://schemas.openxmlformats.org/officeDocument/2006/relationships/hyperlink" Target="https://wahi.co.za/" TargetMode="External"/><Relationship Id="rId2395" Type="http://schemas.openxmlformats.org/officeDocument/2006/relationships/hyperlink" Target="https://www.dentx.co.za/" TargetMode="External"/><Relationship Id="rId3446" Type="http://schemas.openxmlformats.org/officeDocument/2006/relationships/hyperlink" Target="https://www.linkedin.com/company/m3roud/about/" TargetMode="External"/><Relationship Id="rId4844" Type="http://schemas.openxmlformats.org/officeDocument/2006/relationships/hyperlink" Target="http://www.yobooks-ss.com/" TargetMode="External"/><Relationship Id="rId367" Type="http://schemas.openxmlformats.org/officeDocument/2006/relationships/hyperlink" Target="https://www.facebook.com/pawameafrica/" TargetMode="External"/><Relationship Id="rId2048" Type="http://schemas.openxmlformats.org/officeDocument/2006/relationships/hyperlink" Target="https://twitter.com/compitechnolog1" TargetMode="External"/><Relationship Id="rId3860" Type="http://schemas.openxmlformats.org/officeDocument/2006/relationships/hyperlink" Target="https://www.facebook.com/saya.messaging/" TargetMode="External"/><Relationship Id="rId4911" Type="http://schemas.openxmlformats.org/officeDocument/2006/relationships/hyperlink" Target="https://twitter.com/prepdiaLtd" TargetMode="External"/><Relationship Id="rId781" Type="http://schemas.openxmlformats.org/officeDocument/2006/relationships/hyperlink" Target="http://godochurch.com/" TargetMode="External"/><Relationship Id="rId2462" Type="http://schemas.openxmlformats.org/officeDocument/2006/relationships/hyperlink" Target="https://twitter.com/ugdrones_?lang=en" TargetMode="External"/><Relationship Id="rId3513" Type="http://schemas.openxmlformats.org/officeDocument/2006/relationships/hyperlink" Target="https://twitter.com/matontine" TargetMode="External"/><Relationship Id="rId6669" Type="http://schemas.openxmlformats.org/officeDocument/2006/relationships/hyperlink" Target="http://uk.linkedin.com/company/vanguard-media-limited" TargetMode="External"/><Relationship Id="rId8091" Type="http://schemas.openxmlformats.org/officeDocument/2006/relationships/hyperlink" Target="http://www.quicklysign.com/" TargetMode="External"/><Relationship Id="rId434" Type="http://schemas.openxmlformats.org/officeDocument/2006/relationships/hyperlink" Target="http://linkedin.com/company/student-accommod8" TargetMode="External"/><Relationship Id="rId1064" Type="http://schemas.openxmlformats.org/officeDocument/2006/relationships/hyperlink" Target="https://www.linkedin.com/company/judytechnology/about/" TargetMode="External"/><Relationship Id="rId2115" Type="http://schemas.openxmlformats.org/officeDocument/2006/relationships/hyperlink" Target="https://www.linkedin.com/company/adiyeaba/" TargetMode="External"/><Relationship Id="rId5685" Type="http://schemas.openxmlformats.org/officeDocument/2006/relationships/hyperlink" Target="https://www.africadatacentres.com/" TargetMode="External"/><Relationship Id="rId6736" Type="http://schemas.openxmlformats.org/officeDocument/2006/relationships/hyperlink" Target="https://aimtoget.com/" TargetMode="External"/><Relationship Id="rId501" Type="http://schemas.openxmlformats.org/officeDocument/2006/relationships/hyperlink" Target="https://www.facebook.com/afrikrea" TargetMode="External"/><Relationship Id="rId1131" Type="http://schemas.openxmlformats.org/officeDocument/2006/relationships/hyperlink" Target="http://www.mvelani.com/" TargetMode="External"/><Relationship Id="rId4287" Type="http://schemas.openxmlformats.org/officeDocument/2006/relationships/hyperlink" Target="http://twitter.com/Shop_Soko" TargetMode="External"/><Relationship Id="rId5338" Type="http://schemas.openxmlformats.org/officeDocument/2006/relationships/hyperlink" Target="http://www.linkedin.com/company/tanqeeb-com" TargetMode="External"/><Relationship Id="rId5752" Type="http://schemas.openxmlformats.org/officeDocument/2006/relationships/hyperlink" Target="http://buyrentkenya.com/" TargetMode="External"/><Relationship Id="rId6803" Type="http://schemas.openxmlformats.org/officeDocument/2006/relationships/hyperlink" Target="http://twitter.com/techatlast" TargetMode="External"/><Relationship Id="rId4354" Type="http://schemas.openxmlformats.org/officeDocument/2006/relationships/hyperlink" Target="http://www.terangasolutions.com/Company/About-us/" TargetMode="External"/><Relationship Id="rId5405" Type="http://schemas.openxmlformats.org/officeDocument/2006/relationships/hyperlink" Target="https://www.facebook.com/ghanacompares" TargetMode="External"/><Relationship Id="rId1948" Type="http://schemas.openxmlformats.org/officeDocument/2006/relationships/hyperlink" Target="https://www.twitter.com/thebankymoon" TargetMode="External"/><Relationship Id="rId3370" Type="http://schemas.openxmlformats.org/officeDocument/2006/relationships/hyperlink" Target="https://www.facebook.com/LIFILEDCI/" TargetMode="External"/><Relationship Id="rId4007" Type="http://schemas.openxmlformats.org/officeDocument/2006/relationships/hyperlink" Target="https://proville.net/" TargetMode="External"/><Relationship Id="rId4421" Type="http://schemas.openxmlformats.org/officeDocument/2006/relationships/hyperlink" Target="https://twitter.com/Swiftaide" TargetMode="External"/><Relationship Id="rId7577" Type="http://schemas.openxmlformats.org/officeDocument/2006/relationships/hyperlink" Target="http://www.examstuts.com/" TargetMode="External"/><Relationship Id="rId8975" Type="http://schemas.openxmlformats.org/officeDocument/2006/relationships/hyperlink" Target="https://www.linkedin.com/company/devinvogue" TargetMode="External"/><Relationship Id="rId291" Type="http://schemas.openxmlformats.org/officeDocument/2006/relationships/hyperlink" Target="https://www.linkedin.com/company/coinafrique/" TargetMode="External"/><Relationship Id="rId3023" Type="http://schemas.openxmlformats.org/officeDocument/2006/relationships/hyperlink" Target="http://hiveride.co/" TargetMode="External"/><Relationship Id="rId6179" Type="http://schemas.openxmlformats.org/officeDocument/2006/relationships/hyperlink" Target="https://www.linkedin.com/company/asap-information-services-limited/" TargetMode="External"/><Relationship Id="rId7991" Type="http://schemas.openxmlformats.org/officeDocument/2006/relationships/hyperlink" Target="https://www.octobase.co/" TargetMode="External"/><Relationship Id="rId8628" Type="http://schemas.openxmlformats.org/officeDocument/2006/relationships/hyperlink" Target="https://twitter.com/avatarbrands" TargetMode="External"/><Relationship Id="rId5195" Type="http://schemas.openxmlformats.org/officeDocument/2006/relationships/hyperlink" Target="https://www.facebook.com/expandcart" TargetMode="External"/><Relationship Id="rId6593" Type="http://schemas.openxmlformats.org/officeDocument/2006/relationships/hyperlink" Target="http://gosolarafrica.org/" TargetMode="External"/><Relationship Id="rId7644" Type="http://schemas.openxmlformats.org/officeDocument/2006/relationships/hyperlink" Target="https://twitter.com/OyaOya_ng" TargetMode="External"/><Relationship Id="rId2789" Type="http://schemas.openxmlformats.org/officeDocument/2006/relationships/hyperlink" Target="https://www.linkedin.com/company/delivery-science/" TargetMode="External"/><Relationship Id="rId6246" Type="http://schemas.openxmlformats.org/officeDocument/2006/relationships/hyperlink" Target="https://www.linkedin.com/company/3507527" TargetMode="External"/><Relationship Id="rId6660" Type="http://schemas.openxmlformats.org/officeDocument/2006/relationships/hyperlink" Target="http://twitter.com/novadge" TargetMode="External"/><Relationship Id="rId7711" Type="http://schemas.openxmlformats.org/officeDocument/2006/relationships/hyperlink" Target="https://www.linkedin.com/company/peach-payments" TargetMode="External"/><Relationship Id="rId2856" Type="http://schemas.openxmlformats.org/officeDocument/2006/relationships/hyperlink" Target="http://www.get.it/" TargetMode="External"/><Relationship Id="rId3907" Type="http://schemas.openxmlformats.org/officeDocument/2006/relationships/hyperlink" Target="http://www.5nines.co.za/pharmascout/" TargetMode="External"/><Relationship Id="rId5262" Type="http://schemas.openxmlformats.org/officeDocument/2006/relationships/hyperlink" Target="https://www.linkedin.com/company/kijamii" TargetMode="External"/><Relationship Id="rId6313" Type="http://schemas.openxmlformats.org/officeDocument/2006/relationships/hyperlink" Target="https://www.facebook.com/onadata" TargetMode="External"/><Relationship Id="rId97" Type="http://schemas.openxmlformats.org/officeDocument/2006/relationships/hyperlink" Target="https://twitter.com/BoomplayMusic" TargetMode="External"/><Relationship Id="rId828" Type="http://schemas.openxmlformats.org/officeDocument/2006/relationships/hyperlink" Target="https://twitter.com/enov8solutions" TargetMode="External"/><Relationship Id="rId1458" Type="http://schemas.openxmlformats.org/officeDocument/2006/relationships/hyperlink" Target="https://bridgeur.com/" TargetMode="External"/><Relationship Id="rId1872" Type="http://schemas.openxmlformats.org/officeDocument/2006/relationships/hyperlink" Target="https://www.linkedin.com/company/citytaps" TargetMode="External"/><Relationship Id="rId2509" Type="http://schemas.openxmlformats.org/officeDocument/2006/relationships/hyperlink" Target="https://www.twitter.com/fawrypayments" TargetMode="External"/><Relationship Id="rId8485" Type="http://schemas.openxmlformats.org/officeDocument/2006/relationships/hyperlink" Target="http://overscore.co.za/" TargetMode="External"/><Relationship Id="rId1525" Type="http://schemas.openxmlformats.org/officeDocument/2006/relationships/hyperlink" Target="https://egypt.aqarmap.com/en/" TargetMode="External"/><Relationship Id="rId2923" Type="http://schemas.openxmlformats.org/officeDocument/2006/relationships/hyperlink" Target="https://www.linkedin.com/company/gravity.com/about/" TargetMode="External"/><Relationship Id="rId7087" Type="http://schemas.openxmlformats.org/officeDocument/2006/relationships/hyperlink" Target="https://www.linkedin.com/company/dient-web/" TargetMode="External"/><Relationship Id="rId8138" Type="http://schemas.openxmlformats.org/officeDocument/2006/relationships/hyperlink" Target="https://twitter.com/neuralsense" TargetMode="External"/><Relationship Id="rId8552" Type="http://schemas.openxmlformats.org/officeDocument/2006/relationships/hyperlink" Target="http://hooros.co.za/" TargetMode="External"/><Relationship Id="rId7154" Type="http://schemas.openxmlformats.org/officeDocument/2006/relationships/hyperlink" Target="https://www.techrabytes.com/" TargetMode="External"/><Relationship Id="rId8205" Type="http://schemas.openxmlformats.org/officeDocument/2006/relationships/hyperlink" Target="https://twitter.com/shiftONEdigital" TargetMode="External"/><Relationship Id="rId2299" Type="http://schemas.openxmlformats.org/officeDocument/2006/relationships/hyperlink" Target="https://twitter.com/CloudShiftGroup" TargetMode="External"/><Relationship Id="rId3697" Type="http://schemas.openxmlformats.org/officeDocument/2006/relationships/hyperlink" Target="http://naviacom.com/" TargetMode="External"/><Relationship Id="rId4748" Type="http://schemas.openxmlformats.org/officeDocument/2006/relationships/hyperlink" Target="http://twitter.com/wecashup" TargetMode="External"/><Relationship Id="rId3764" Type="http://schemas.openxmlformats.org/officeDocument/2006/relationships/hyperlink" Target="http://www.olivinetech.com/" TargetMode="External"/><Relationship Id="rId4815" Type="http://schemas.openxmlformats.org/officeDocument/2006/relationships/hyperlink" Target="https://www.linkedin.com/company/wyzetalk/" TargetMode="External"/><Relationship Id="rId6170" Type="http://schemas.openxmlformats.org/officeDocument/2006/relationships/hyperlink" Target="http://www.facebook.com/pages/Africa-Assets/273311496037769" TargetMode="External"/><Relationship Id="rId7221" Type="http://schemas.openxmlformats.org/officeDocument/2006/relationships/hyperlink" Target="http://intellectric.com.ng/" TargetMode="External"/><Relationship Id="rId685" Type="http://schemas.openxmlformats.org/officeDocument/2006/relationships/hyperlink" Target="https://flyuavi.com/" TargetMode="External"/><Relationship Id="rId2366" Type="http://schemas.openxmlformats.org/officeDocument/2006/relationships/hyperlink" Target="http://cortexlogic.com/" TargetMode="External"/><Relationship Id="rId2780" Type="http://schemas.openxmlformats.org/officeDocument/2006/relationships/hyperlink" Target="https://www.linkedin.com/company/flippfly-llc/about/" TargetMode="External"/><Relationship Id="rId3417" Type="http://schemas.openxmlformats.org/officeDocument/2006/relationships/hyperlink" Target="https://www.twitter.com/drdlr_online" TargetMode="External"/><Relationship Id="rId3831" Type="http://schemas.openxmlformats.org/officeDocument/2006/relationships/hyperlink" Target="https://www.linkedin.com/company/ovex-exchange/" TargetMode="External"/><Relationship Id="rId6987" Type="http://schemas.openxmlformats.org/officeDocument/2006/relationships/hyperlink" Target="http://zegist.com/" TargetMode="External"/><Relationship Id="rId338" Type="http://schemas.openxmlformats.org/officeDocument/2006/relationships/hyperlink" Target="http://solar-works.co.za/" TargetMode="External"/><Relationship Id="rId752" Type="http://schemas.openxmlformats.org/officeDocument/2006/relationships/hyperlink" Target="https://twitter.com/talentbaseng" TargetMode="External"/><Relationship Id="rId1382" Type="http://schemas.openxmlformats.org/officeDocument/2006/relationships/hyperlink" Target="https://www.facebook.com/Allpro-Technologies-516453482189977/" TargetMode="External"/><Relationship Id="rId2019" Type="http://schemas.openxmlformats.org/officeDocument/2006/relationships/hyperlink" Target="https://www.linkedin.com/company/cassava-smartech/" TargetMode="External"/><Relationship Id="rId2433" Type="http://schemas.openxmlformats.org/officeDocument/2006/relationships/hyperlink" Target="https://www.linkedin.com/company/fintechcm/" TargetMode="External"/><Relationship Id="rId5589" Type="http://schemas.openxmlformats.org/officeDocument/2006/relationships/hyperlink" Target="https://www.facebook.com/kingscel1/" TargetMode="External"/><Relationship Id="rId405" Type="http://schemas.openxmlformats.org/officeDocument/2006/relationships/hyperlink" Target="https://twitter.com/elmenus" TargetMode="External"/><Relationship Id="rId1035" Type="http://schemas.openxmlformats.org/officeDocument/2006/relationships/hyperlink" Target="https://www.linkedin.com/company/nvoicia/" TargetMode="External"/><Relationship Id="rId2500" Type="http://schemas.openxmlformats.org/officeDocument/2006/relationships/hyperlink" Target="https://www.linkedin.com/company/dronescan/about/" TargetMode="External"/><Relationship Id="rId5656" Type="http://schemas.openxmlformats.org/officeDocument/2006/relationships/hyperlink" Target="https://ajiradigital.go.ke/" TargetMode="External"/><Relationship Id="rId8062" Type="http://schemas.openxmlformats.org/officeDocument/2006/relationships/hyperlink" Target="https://www.linkedin.com/company-beta/17937119/" TargetMode="External"/><Relationship Id="rId1102" Type="http://schemas.openxmlformats.org/officeDocument/2006/relationships/hyperlink" Target="https://www.linkedin.com/company/you-baby-and-i/about/" TargetMode="External"/><Relationship Id="rId4258" Type="http://schemas.openxmlformats.org/officeDocument/2006/relationships/hyperlink" Target="https://www.linkedin.com/company/smartteller/" TargetMode="External"/><Relationship Id="rId5309" Type="http://schemas.openxmlformats.org/officeDocument/2006/relationships/hyperlink" Target="https://www.facebook.com/shipnbag" TargetMode="External"/><Relationship Id="rId6707" Type="http://schemas.openxmlformats.org/officeDocument/2006/relationships/hyperlink" Target="https://facebook.com/playfredotcom" TargetMode="External"/><Relationship Id="rId3274" Type="http://schemas.openxmlformats.org/officeDocument/2006/relationships/hyperlink" Target="https://twitter.com/Coders4africa" TargetMode="External"/><Relationship Id="rId4672" Type="http://schemas.openxmlformats.org/officeDocument/2006/relationships/hyperlink" Target="https://virtacash.com/" TargetMode="External"/><Relationship Id="rId5723" Type="http://schemas.openxmlformats.org/officeDocument/2006/relationships/hyperlink" Target="https://twitter.com/AngazaElimu" TargetMode="External"/><Relationship Id="rId8879" Type="http://schemas.openxmlformats.org/officeDocument/2006/relationships/hyperlink" Target="https://www.facebook.com/roknigeria/" TargetMode="External"/><Relationship Id="rId195" Type="http://schemas.openxmlformats.org/officeDocument/2006/relationships/hyperlink" Target="https://www.linkedin.com/company/gokada/" TargetMode="External"/><Relationship Id="rId1919" Type="http://schemas.openxmlformats.org/officeDocument/2006/relationships/hyperlink" Target="https://twitter.com/myallxs" TargetMode="External"/><Relationship Id="rId4325" Type="http://schemas.openxmlformats.org/officeDocument/2006/relationships/hyperlink" Target="https://www.linkedin.com/in/sunkambe-music-910216139/?originalSubdomain=za" TargetMode="External"/><Relationship Id="rId7895" Type="http://schemas.openxmlformats.org/officeDocument/2006/relationships/hyperlink" Target="https://twitter.com/FinCheckCompare" TargetMode="External"/><Relationship Id="rId8946" Type="http://schemas.openxmlformats.org/officeDocument/2006/relationships/hyperlink" Target="https://www.linkedin.com/company/gem-industrial-solutions-ltd/" TargetMode="External"/><Relationship Id="rId2290" Type="http://schemas.openxmlformats.org/officeDocument/2006/relationships/hyperlink" Target="https://www.linkedin.com/company/cloud-9-kenya/" TargetMode="External"/><Relationship Id="rId3341" Type="http://schemas.openxmlformats.org/officeDocument/2006/relationships/hyperlink" Target="https://www.linkedin.com/company/kwangu-kwako-ltd./" TargetMode="External"/><Relationship Id="rId6497" Type="http://schemas.openxmlformats.org/officeDocument/2006/relationships/hyperlink" Target="http://vasiti.com/" TargetMode="External"/><Relationship Id="rId7548" Type="http://schemas.openxmlformats.org/officeDocument/2006/relationships/hyperlink" Target="https://www.gigabytedevelopersinc.com/" TargetMode="External"/><Relationship Id="rId7962" Type="http://schemas.openxmlformats.org/officeDocument/2006/relationships/hyperlink" Target="https://www.hostafrica.co.za/" TargetMode="External"/><Relationship Id="rId262" Type="http://schemas.openxmlformats.org/officeDocument/2006/relationships/hyperlink" Target="https://www.linkedin.com/company/10208561/" TargetMode="External"/><Relationship Id="rId5099" Type="http://schemas.openxmlformats.org/officeDocument/2006/relationships/hyperlink" Target="https://www.facebook.com/akelni" TargetMode="External"/><Relationship Id="rId6564" Type="http://schemas.openxmlformats.org/officeDocument/2006/relationships/hyperlink" Target="https://www.facebook.com/davtonlearn/" TargetMode="External"/><Relationship Id="rId7615" Type="http://schemas.openxmlformats.org/officeDocument/2006/relationships/hyperlink" Target="https://twitter.com/schoolphix" TargetMode="External"/><Relationship Id="rId2010" Type="http://schemas.openxmlformats.org/officeDocument/2006/relationships/hyperlink" Target="http://uthini.co.za/" TargetMode="External"/><Relationship Id="rId5166" Type="http://schemas.openxmlformats.org/officeDocument/2006/relationships/hyperlink" Target="https://www.hospitalia.net/" TargetMode="External"/><Relationship Id="rId5580" Type="http://schemas.openxmlformats.org/officeDocument/2006/relationships/hyperlink" Target="https://www.jobberman.com.gh/" TargetMode="External"/><Relationship Id="rId6217" Type="http://schemas.openxmlformats.org/officeDocument/2006/relationships/hyperlink" Target="https://www.ngomma.com/" TargetMode="External"/><Relationship Id="rId6631" Type="http://schemas.openxmlformats.org/officeDocument/2006/relationships/hyperlink" Target="http://www.facebook.com/freemedigital" TargetMode="External"/><Relationship Id="rId4182" Type="http://schemas.openxmlformats.org/officeDocument/2006/relationships/hyperlink" Target="https://twitter.com/secure_sys" TargetMode="External"/><Relationship Id="rId5233" Type="http://schemas.openxmlformats.org/officeDocument/2006/relationships/hyperlink" Target="https://twitter.com/tomatiki3" TargetMode="External"/><Relationship Id="rId8389" Type="http://schemas.openxmlformats.org/officeDocument/2006/relationships/hyperlink" Target="https://www.facebook.com/clickafricadigital/" TargetMode="External"/><Relationship Id="rId1776" Type="http://schemas.openxmlformats.org/officeDocument/2006/relationships/hyperlink" Target="https://twitter.com/biscatemz" TargetMode="External"/><Relationship Id="rId2827" Type="http://schemas.openxmlformats.org/officeDocument/2006/relationships/hyperlink" Target="https://www.frihuis.com/" TargetMode="External"/><Relationship Id="rId68" Type="http://schemas.openxmlformats.org/officeDocument/2006/relationships/hyperlink" Target="https://www.linkedin.com/company/iroko-partners-limited/" TargetMode="External"/><Relationship Id="rId1429" Type="http://schemas.openxmlformats.org/officeDocument/2006/relationships/hyperlink" Target="https://www.linkedin.com/company/tenders-nigeria/" TargetMode="External"/><Relationship Id="rId1843" Type="http://schemas.openxmlformats.org/officeDocument/2006/relationships/hyperlink" Target="https://www.celd.ng/" TargetMode="External"/><Relationship Id="rId4999" Type="http://schemas.openxmlformats.org/officeDocument/2006/relationships/hyperlink" Target="https://twitter.com/DimensionsReal" TargetMode="External"/><Relationship Id="rId5300" Type="http://schemas.openxmlformats.org/officeDocument/2006/relationships/hyperlink" Target="http://www.scoopempire.com/" TargetMode="External"/><Relationship Id="rId7058" Type="http://schemas.openxmlformats.org/officeDocument/2006/relationships/hyperlink" Target="https://twitter.com/haveneplatform" TargetMode="External"/><Relationship Id="rId8456" Type="http://schemas.openxmlformats.org/officeDocument/2006/relationships/hyperlink" Target="http://zoomconnect.com/" TargetMode="External"/><Relationship Id="rId8870" Type="http://schemas.openxmlformats.org/officeDocument/2006/relationships/hyperlink" Target="https://www.linkedin.com/company/oculusid-pty-ltd-/about/" TargetMode="External"/><Relationship Id="rId1910" Type="http://schemas.openxmlformats.org/officeDocument/2006/relationships/hyperlink" Target="https://biodelta.net/what-we-do/" TargetMode="External"/><Relationship Id="rId7472" Type="http://schemas.openxmlformats.org/officeDocument/2006/relationships/hyperlink" Target="http://www.nestsquare.com/" TargetMode="External"/><Relationship Id="rId8109" Type="http://schemas.openxmlformats.org/officeDocument/2006/relationships/hyperlink" Target="http://raru.co.za/" TargetMode="External"/><Relationship Id="rId8523" Type="http://schemas.openxmlformats.org/officeDocument/2006/relationships/hyperlink" Target="https://www.facebook.com/dodigitalacademy/" TargetMode="External"/><Relationship Id="rId3668" Type="http://schemas.openxmlformats.org/officeDocument/2006/relationships/hyperlink" Target="https://www.linkedin.com/company/runnerdelivery/about/" TargetMode="External"/><Relationship Id="rId4719" Type="http://schemas.openxmlformats.org/officeDocument/2006/relationships/hyperlink" Target="https://www.facebook.com/waracake" TargetMode="External"/><Relationship Id="rId6074" Type="http://schemas.openxmlformats.org/officeDocument/2006/relationships/hyperlink" Target="http://www.straussenergy.com/" TargetMode="External"/><Relationship Id="rId7125" Type="http://schemas.openxmlformats.org/officeDocument/2006/relationships/hyperlink" Target="https://www.linkedin.com/company/raoatech-it-electromech-limited/" TargetMode="External"/><Relationship Id="rId589" Type="http://schemas.openxmlformats.org/officeDocument/2006/relationships/hyperlink" Target="https://afri-inc.com/en/" TargetMode="External"/><Relationship Id="rId2684" Type="http://schemas.openxmlformats.org/officeDocument/2006/relationships/hyperlink" Target="https://twitter.com/GR_Bima" TargetMode="External"/><Relationship Id="rId3735" Type="http://schemas.openxmlformats.org/officeDocument/2006/relationships/hyperlink" Target="https://twitter.com/numidatech" TargetMode="External"/><Relationship Id="rId5090" Type="http://schemas.openxmlformats.org/officeDocument/2006/relationships/hyperlink" Target="https://twitter.com/nezakertweet" TargetMode="External"/><Relationship Id="rId6141" Type="http://schemas.openxmlformats.org/officeDocument/2006/relationships/hyperlink" Target="https://twitter.com/healthyfoodsKE" TargetMode="External"/><Relationship Id="rId656" Type="http://schemas.openxmlformats.org/officeDocument/2006/relationships/hyperlink" Target="https://www.facebook.com/delivery.kwik/" TargetMode="External"/><Relationship Id="rId1286" Type="http://schemas.openxmlformats.org/officeDocument/2006/relationships/hyperlink" Target="https://www.netsahem.com/" TargetMode="External"/><Relationship Id="rId2337" Type="http://schemas.openxmlformats.org/officeDocument/2006/relationships/hyperlink" Target="https://www.facebook.com/cropcrowd/about/?ref=page_internal" TargetMode="External"/><Relationship Id="rId309" Type="http://schemas.openxmlformats.org/officeDocument/2006/relationships/hyperlink" Target="https://twitter.com/TheSunExchange" TargetMode="External"/><Relationship Id="rId2751" Type="http://schemas.openxmlformats.org/officeDocument/2006/relationships/hyperlink" Target="https://www.linkedin.com/company/farmdrive/" TargetMode="External"/><Relationship Id="rId3802" Type="http://schemas.openxmlformats.org/officeDocument/2006/relationships/hyperlink" Target="http://www.orcas.io/" TargetMode="External"/><Relationship Id="rId6958" Type="http://schemas.openxmlformats.org/officeDocument/2006/relationships/hyperlink" Target="https://www.linkedin.com/company/toursom/" TargetMode="External"/><Relationship Id="rId8380" Type="http://schemas.openxmlformats.org/officeDocument/2006/relationships/hyperlink" Target="https://twitter.com/staysouthpoint" TargetMode="External"/><Relationship Id="rId9017" Type="http://schemas.openxmlformats.org/officeDocument/2006/relationships/hyperlink" Target="https://www.facebook.com/Lojaanor-274785889769600/" TargetMode="External"/><Relationship Id="rId723" Type="http://schemas.openxmlformats.org/officeDocument/2006/relationships/hyperlink" Target="https://www.linkedin.com/company/taskty/" TargetMode="External"/><Relationship Id="rId1006" Type="http://schemas.openxmlformats.org/officeDocument/2006/relationships/hyperlink" Target="https://www.facebook.com/paykind/" TargetMode="External"/><Relationship Id="rId1353" Type="http://schemas.openxmlformats.org/officeDocument/2006/relationships/hyperlink" Target="https://www.facebook.com/pg/Holding-Digitech-GROUP-CI-420658835047062/about/?ref=page_internal" TargetMode="External"/><Relationship Id="rId2404" Type="http://schemas.openxmlformats.org/officeDocument/2006/relationships/hyperlink" Target="https://www.linkedin.com/company/curacel-health/about/" TargetMode="External"/><Relationship Id="rId5974" Type="http://schemas.openxmlformats.org/officeDocument/2006/relationships/hyperlink" Target="https://www.facebook.com/kenyaplex" TargetMode="External"/><Relationship Id="rId8033" Type="http://schemas.openxmlformats.org/officeDocument/2006/relationships/hyperlink" Target="https://www.linkedin.com/company/airmanaged/" TargetMode="External"/><Relationship Id="rId1420" Type="http://schemas.openxmlformats.org/officeDocument/2006/relationships/hyperlink" Target="https://solatrify.com/" TargetMode="External"/><Relationship Id="rId4576" Type="http://schemas.openxmlformats.org/officeDocument/2006/relationships/hyperlink" Target="http://www.tutorama.me/" TargetMode="External"/><Relationship Id="rId4990" Type="http://schemas.openxmlformats.org/officeDocument/2006/relationships/hyperlink" Target="http://www.et3alem.com/" TargetMode="External"/><Relationship Id="rId5627" Type="http://schemas.openxmlformats.org/officeDocument/2006/relationships/hyperlink" Target="https://www.mrgreenafrica.com/" TargetMode="External"/><Relationship Id="rId3178" Type="http://schemas.openxmlformats.org/officeDocument/2006/relationships/hyperlink" Target="https://www.facebook.com/investivgroup/" TargetMode="External"/><Relationship Id="rId3592" Type="http://schemas.openxmlformats.org/officeDocument/2006/relationships/hyperlink" Target="http://www.facebook.com/modisarapp" TargetMode="External"/><Relationship Id="rId4229" Type="http://schemas.openxmlformats.org/officeDocument/2006/relationships/hyperlink" Target="http://www.atshaker.com/" TargetMode="External"/><Relationship Id="rId4643" Type="http://schemas.openxmlformats.org/officeDocument/2006/relationships/hyperlink" Target="https://www.facebook.com/VendexNo1/" TargetMode="External"/><Relationship Id="rId7799" Type="http://schemas.openxmlformats.org/officeDocument/2006/relationships/hyperlink" Target="https://twitter.com/browniepointsSA" TargetMode="External"/><Relationship Id="rId8100" Type="http://schemas.openxmlformats.org/officeDocument/2006/relationships/hyperlink" Target="https://www.linkedin.com/company/autopilot-workflow-solutions/?originalSubdomain=in" TargetMode="External"/><Relationship Id="rId2194" Type="http://schemas.openxmlformats.org/officeDocument/2006/relationships/hyperlink" Target="https://www.facebook.com/Atikus/" TargetMode="External"/><Relationship Id="rId3245" Type="http://schemas.openxmlformats.org/officeDocument/2006/relationships/hyperlink" Target="https://www.kepya.co.ao/" TargetMode="External"/><Relationship Id="rId4710" Type="http://schemas.openxmlformats.org/officeDocument/2006/relationships/hyperlink" Target="https://www.linkedin.com/company/wapimed/about/" TargetMode="External"/><Relationship Id="rId7866" Type="http://schemas.openxmlformats.org/officeDocument/2006/relationships/hyperlink" Target="https://twitter.com/DigitalTTwin" TargetMode="External"/><Relationship Id="rId166" Type="http://schemas.openxmlformats.org/officeDocument/2006/relationships/hyperlink" Target="https://twitter.com/maxdotng" TargetMode="External"/><Relationship Id="rId580" Type="http://schemas.openxmlformats.org/officeDocument/2006/relationships/hyperlink" Target="https://www.linkedin.com/company/goodsmart-egypt/" TargetMode="External"/><Relationship Id="rId2261" Type="http://schemas.openxmlformats.org/officeDocument/2006/relationships/hyperlink" Target="https://www.completefarmer.com/" TargetMode="External"/><Relationship Id="rId3312" Type="http://schemas.openxmlformats.org/officeDocument/2006/relationships/hyperlink" Target="https://www.facebook.com/pages/category/Company/Mediamark-567012067090236/" TargetMode="External"/><Relationship Id="rId6468" Type="http://schemas.openxmlformats.org/officeDocument/2006/relationships/hyperlink" Target="https://twitter.com/Bookwithzuri" TargetMode="External"/><Relationship Id="rId7519" Type="http://schemas.openxmlformats.org/officeDocument/2006/relationships/hyperlink" Target="https://www.linkedin.com/company/themedia360/" TargetMode="External"/><Relationship Id="rId8917" Type="http://schemas.openxmlformats.org/officeDocument/2006/relationships/hyperlink" Target="https://wazidata.com/" TargetMode="External"/><Relationship Id="rId233" Type="http://schemas.openxmlformats.org/officeDocument/2006/relationships/hyperlink" Target="https://www.facebook.com/aeroboticssa/?ref=br_rs" TargetMode="External"/><Relationship Id="rId5484" Type="http://schemas.openxmlformats.org/officeDocument/2006/relationships/hyperlink" Target="http://www.ghanamotion.com/" TargetMode="External"/><Relationship Id="rId6882" Type="http://schemas.openxmlformats.org/officeDocument/2006/relationships/hyperlink" Target="http://twitter.com/iQubebase" TargetMode="External"/><Relationship Id="rId7933" Type="http://schemas.openxmlformats.org/officeDocument/2006/relationships/hyperlink" Target="http://twitter.com/SnapBill" TargetMode="External"/><Relationship Id="rId300" Type="http://schemas.openxmlformats.org/officeDocument/2006/relationships/hyperlink" Target="https://twitter.com/mydawaapp" TargetMode="External"/><Relationship Id="rId4086" Type="http://schemas.openxmlformats.org/officeDocument/2006/relationships/hyperlink" Target="https://rera.farm/" TargetMode="External"/><Relationship Id="rId5137" Type="http://schemas.openxmlformats.org/officeDocument/2006/relationships/hyperlink" Target="https://www.linkedin.com/company-beta/17958426/" TargetMode="External"/><Relationship Id="rId6535" Type="http://schemas.openxmlformats.org/officeDocument/2006/relationships/hyperlink" Target="http://www.g-force-global.com/" TargetMode="External"/><Relationship Id="rId5551" Type="http://schemas.openxmlformats.org/officeDocument/2006/relationships/hyperlink" Target="http://farmcap.co/" TargetMode="External"/><Relationship Id="rId6602" Type="http://schemas.openxmlformats.org/officeDocument/2006/relationships/hyperlink" Target="https://www.facebook.com/chekinigeria" TargetMode="External"/><Relationship Id="rId1747" Type="http://schemas.openxmlformats.org/officeDocument/2006/relationships/hyperlink" Target="https://www.facebook.com/paysapke/" TargetMode="External"/><Relationship Id="rId4153" Type="http://schemas.openxmlformats.org/officeDocument/2006/relationships/hyperlink" Target="https://www.facebook.com/savannacircuit/?hc_ref=ARR5EK8Fs8zJ5EXaaK5JXh5ljtTUdnUpAjqNEiIuBlYQmN_tkfjKKTqQILQZZFX11Q8&amp;fref=nf&amp;__xts__%5B0%5D=68.ARDvHoWKKBc9bZwrAtV85jC496MGjMDS7hbnV15Hx0RfXe6y7jXAHXPithfnkEDWzkxTW5ZAyyg1XJjQd_s2b7aaAiK3SOBDZb1Urmr4WOdSQCDWtu30CFsRVSsUfX3kKDRYiHp-fKSS0Bx0M36cYwo-CYMqvyDv1L-T6fbcDO_KRzetVAtcW3LzXq39Ku7SrpkTIRBDbyRzvPScx26Ym4-eXtkgQeAPmIqvnC6MTrfvOyrZtZJA8X-y6KFAsWKrtYmSQwE5Y6Q2qr9cA_DIiSwwFvZK7_3eHFN51Cr1mhTN3nhYvqmJ0NBqQns8zxxUliM481RHkiWWhc9uTCWS1FI&amp;__tn__=kC-R" TargetMode="External"/><Relationship Id="rId5204" Type="http://schemas.openxmlformats.org/officeDocument/2006/relationships/hyperlink" Target="https://speakol.com/" TargetMode="External"/><Relationship Id="rId8774" Type="http://schemas.openxmlformats.org/officeDocument/2006/relationships/hyperlink" Target="https://ritualstudio.tv/" TargetMode="External"/><Relationship Id="rId39" Type="http://schemas.openxmlformats.org/officeDocument/2006/relationships/hyperlink" Target="https://www.facebook.com/cellulant" TargetMode="External"/><Relationship Id="rId1814" Type="http://schemas.openxmlformats.org/officeDocument/2006/relationships/hyperlink" Target="https://twitter.com/asusuHQ/" TargetMode="External"/><Relationship Id="rId4220" Type="http://schemas.openxmlformats.org/officeDocument/2006/relationships/hyperlink" Target="http://sgc-group.com/" TargetMode="External"/><Relationship Id="rId7376" Type="http://schemas.openxmlformats.org/officeDocument/2006/relationships/hyperlink" Target="http://www.microbold.net/" TargetMode="External"/><Relationship Id="rId7790" Type="http://schemas.openxmlformats.org/officeDocument/2006/relationships/hyperlink" Target="https://twitter.com/over" TargetMode="External"/><Relationship Id="rId8427" Type="http://schemas.openxmlformats.org/officeDocument/2006/relationships/hyperlink" Target="https://www.facebook.com/1613333055549969" TargetMode="External"/><Relationship Id="rId8841" Type="http://schemas.openxmlformats.org/officeDocument/2006/relationships/hyperlink" Target="https://www.facebook.com/AllLifeInsuranceSA/" TargetMode="External"/><Relationship Id="rId6392" Type="http://schemas.openxmlformats.org/officeDocument/2006/relationships/hyperlink" Target="http://www.facebook.com/totohealth" TargetMode="External"/><Relationship Id="rId7029" Type="http://schemas.openxmlformats.org/officeDocument/2006/relationships/hyperlink" Target="https://www.twitter.com/procrea8" TargetMode="External"/><Relationship Id="rId7443" Type="http://schemas.openxmlformats.org/officeDocument/2006/relationships/hyperlink" Target="https://twitter.com/WiFixNG/" TargetMode="External"/><Relationship Id="rId2588" Type="http://schemas.openxmlformats.org/officeDocument/2006/relationships/hyperlink" Target="https://www.facebook.com/emprego" TargetMode="External"/><Relationship Id="rId3986" Type="http://schemas.openxmlformats.org/officeDocument/2006/relationships/hyperlink" Target="https://www.facebook.com/Pro-It-Computers-481695098517928/" TargetMode="External"/><Relationship Id="rId6045" Type="http://schemas.openxmlformats.org/officeDocument/2006/relationships/hyperlink" Target="https://muthurwa.com/" TargetMode="External"/><Relationship Id="rId3639" Type="http://schemas.openxmlformats.org/officeDocument/2006/relationships/hyperlink" Target="https://twitter.com/goldkeys" TargetMode="External"/><Relationship Id="rId5061" Type="http://schemas.openxmlformats.org/officeDocument/2006/relationships/hyperlink" Target="http://tawseela.com/" TargetMode="External"/><Relationship Id="rId6112" Type="http://schemas.openxmlformats.org/officeDocument/2006/relationships/hyperlink" Target="https://mumsvillage.com/" TargetMode="External"/><Relationship Id="rId7510" Type="http://schemas.openxmlformats.org/officeDocument/2006/relationships/hyperlink" Target="https://www.facebook.com/flexskool" TargetMode="External"/><Relationship Id="rId974" Type="http://schemas.openxmlformats.org/officeDocument/2006/relationships/hyperlink" Target="https://twitter.com/afrostream" TargetMode="External"/><Relationship Id="rId2655" Type="http://schemas.openxmlformats.org/officeDocument/2006/relationships/hyperlink" Target="https://twitter.com/enezaeducation" TargetMode="External"/><Relationship Id="rId3706" Type="http://schemas.openxmlformats.org/officeDocument/2006/relationships/hyperlink" Target="https://www.linkedin.com/company/next-group-plc/about/" TargetMode="External"/><Relationship Id="rId627" Type="http://schemas.openxmlformats.org/officeDocument/2006/relationships/hyperlink" Target="https://twitter.com/thesmartblade" TargetMode="External"/><Relationship Id="rId1257" Type="http://schemas.openxmlformats.org/officeDocument/2006/relationships/hyperlink" Target="https://www.facebook.com/isaghah/" TargetMode="External"/><Relationship Id="rId1671" Type="http://schemas.openxmlformats.org/officeDocument/2006/relationships/hyperlink" Target="https://apolloagriculture.com/" TargetMode="External"/><Relationship Id="rId2308" Type="http://schemas.openxmlformats.org/officeDocument/2006/relationships/hyperlink" Target="http://www.cogrammar.com/" TargetMode="External"/><Relationship Id="rId2722" Type="http://schemas.openxmlformats.org/officeDocument/2006/relationships/hyperlink" Target="https://www.linkedin.com/company/faunadb/" TargetMode="External"/><Relationship Id="rId5878" Type="http://schemas.openxmlformats.org/officeDocument/2006/relationships/hyperlink" Target="http://www.facebook.com/GetaShopa" TargetMode="External"/><Relationship Id="rId6929" Type="http://schemas.openxmlformats.org/officeDocument/2006/relationships/hyperlink" Target="https://twitter.com/gecacademy1" TargetMode="External"/><Relationship Id="rId8284" Type="http://schemas.openxmlformats.org/officeDocument/2006/relationships/hyperlink" Target="https://twitter.com/_lepsta" TargetMode="External"/><Relationship Id="rId1324" Type="http://schemas.openxmlformats.org/officeDocument/2006/relationships/hyperlink" Target="https://linkedin.com/company/adigitalboom" TargetMode="External"/><Relationship Id="rId4894" Type="http://schemas.openxmlformats.org/officeDocument/2006/relationships/hyperlink" Target="https://www.zimselector.com/" TargetMode="External"/><Relationship Id="rId5945" Type="http://schemas.openxmlformats.org/officeDocument/2006/relationships/hyperlink" Target="https://www.linkedin.com/company/juhudi-kilimo" TargetMode="External"/><Relationship Id="rId8351" Type="http://schemas.openxmlformats.org/officeDocument/2006/relationships/hyperlink" Target="https://www.facebook.com/SAFcryptocoin/" TargetMode="External"/><Relationship Id="rId30" Type="http://schemas.openxmlformats.org/officeDocument/2006/relationships/hyperlink" Target="https://www.linkedin.com/company/jumo-world/" TargetMode="External"/><Relationship Id="rId3496" Type="http://schemas.openxmlformats.org/officeDocument/2006/relationships/hyperlink" Target="https://www.marodi.tv/" TargetMode="External"/><Relationship Id="rId4547" Type="http://schemas.openxmlformats.org/officeDocument/2006/relationships/hyperlink" Target="https://www.facebook.com/TripAfriqueEn1Clic/" TargetMode="External"/><Relationship Id="rId8004" Type="http://schemas.openxmlformats.org/officeDocument/2006/relationships/hyperlink" Target="https://www.linkedin.com/company-beta/5343499/" TargetMode="External"/><Relationship Id="rId2098" Type="http://schemas.openxmlformats.org/officeDocument/2006/relationships/hyperlink" Target="https://www.facebook.com/DecoloniseYourLife" TargetMode="External"/><Relationship Id="rId3149" Type="http://schemas.openxmlformats.org/officeDocument/2006/relationships/hyperlink" Target="https://ifakenya.co.ke/" TargetMode="External"/><Relationship Id="rId3563" Type="http://schemas.openxmlformats.org/officeDocument/2006/relationships/hyperlink" Target="https://www.facebook.com/pg/nefrids" TargetMode="External"/><Relationship Id="rId4961" Type="http://schemas.openxmlformats.org/officeDocument/2006/relationships/hyperlink" Target="https://flareinn.com/" TargetMode="External"/><Relationship Id="rId7020" Type="http://schemas.openxmlformats.org/officeDocument/2006/relationships/hyperlink" Target="https://twitter.com/TheLeadspace" TargetMode="External"/><Relationship Id="rId484" Type="http://schemas.openxmlformats.org/officeDocument/2006/relationships/hyperlink" Target="https://twitter.com/coindirectcom" TargetMode="External"/><Relationship Id="rId2165" Type="http://schemas.openxmlformats.org/officeDocument/2006/relationships/hyperlink" Target="http://clickpay.com/" TargetMode="External"/><Relationship Id="rId3216" Type="http://schemas.openxmlformats.org/officeDocument/2006/relationships/hyperlink" Target="http://www.linkedin.com/company/5173857" TargetMode="External"/><Relationship Id="rId4614" Type="http://schemas.openxmlformats.org/officeDocument/2006/relationships/hyperlink" Target="http://www.versarafinance.com/" TargetMode="External"/><Relationship Id="rId137" Type="http://schemas.openxmlformats.org/officeDocument/2006/relationships/hyperlink" Target="https://twitter.com/arnergy?ref_src=twsrc%5Egoogle%7Ctwcamp%5Eserp%7Ctwgr%5Eauthor" TargetMode="External"/><Relationship Id="rId3630" Type="http://schemas.openxmlformats.org/officeDocument/2006/relationships/hyperlink" Target="https://www.linkedin.com/company/mowafer-care/about/" TargetMode="External"/><Relationship Id="rId6786" Type="http://schemas.openxmlformats.org/officeDocument/2006/relationships/hyperlink" Target="https://www.linkedin.com/company/heels-com-ng" TargetMode="External"/><Relationship Id="rId7837" Type="http://schemas.openxmlformats.org/officeDocument/2006/relationships/hyperlink" Target="http://yethu.co.za/" TargetMode="External"/><Relationship Id="rId551" Type="http://schemas.openxmlformats.org/officeDocument/2006/relationships/hyperlink" Target="https://www.facebook.com/snapnsave.co.za" TargetMode="External"/><Relationship Id="rId1181" Type="http://schemas.openxmlformats.org/officeDocument/2006/relationships/hyperlink" Target="https://www.langbot.io/" TargetMode="External"/><Relationship Id="rId2232" Type="http://schemas.openxmlformats.org/officeDocument/2006/relationships/hyperlink" Target="https://twitter.com/ennota_com" TargetMode="External"/><Relationship Id="rId5388" Type="http://schemas.openxmlformats.org/officeDocument/2006/relationships/hyperlink" Target="https://www.sikasemafrica.com/" TargetMode="External"/><Relationship Id="rId6439" Type="http://schemas.openxmlformats.org/officeDocument/2006/relationships/hyperlink" Target="https://www.facebook.com/SafiriExpress/" TargetMode="External"/><Relationship Id="rId6853" Type="http://schemas.openxmlformats.org/officeDocument/2006/relationships/hyperlink" Target="https://www.linkedin.com/company/middleman.com.ng/" TargetMode="External"/><Relationship Id="rId7904" Type="http://schemas.openxmlformats.org/officeDocument/2006/relationships/hyperlink" Target="https://twitter.com/snapwidget" TargetMode="External"/><Relationship Id="rId204" Type="http://schemas.openxmlformats.org/officeDocument/2006/relationships/hyperlink" Target="https://twitter.com/kudidotai" TargetMode="External"/><Relationship Id="rId1998" Type="http://schemas.openxmlformats.org/officeDocument/2006/relationships/hyperlink" Target="https://twitter.com/ecoslips" TargetMode="External"/><Relationship Id="rId5455" Type="http://schemas.openxmlformats.org/officeDocument/2006/relationships/hyperlink" Target="https://www.linkedin.com/company-beta/2951549/" TargetMode="External"/><Relationship Id="rId6506" Type="http://schemas.openxmlformats.org/officeDocument/2006/relationships/hyperlink" Target="https://www.facebook.com/zowasel" TargetMode="External"/><Relationship Id="rId6920" Type="http://schemas.openxmlformats.org/officeDocument/2006/relationships/hyperlink" Target="https://afritickets.com/" TargetMode="External"/><Relationship Id="rId4057" Type="http://schemas.openxmlformats.org/officeDocument/2006/relationships/hyperlink" Target="http://www.rasello.com/" TargetMode="External"/><Relationship Id="rId4471" Type="http://schemas.openxmlformats.org/officeDocument/2006/relationships/hyperlink" Target="https://www.linkedin.com/showcase/vipimo.co.ke/about/" TargetMode="External"/><Relationship Id="rId5108" Type="http://schemas.openxmlformats.org/officeDocument/2006/relationships/hyperlink" Target="http://voxera.net/" TargetMode="External"/><Relationship Id="rId5522" Type="http://schemas.openxmlformats.org/officeDocument/2006/relationships/hyperlink" Target="https://www.linkedin.com/in/apprise-music-511945180/" TargetMode="External"/><Relationship Id="rId8678" Type="http://schemas.openxmlformats.org/officeDocument/2006/relationships/hyperlink" Target="https://www.10dot.com/" TargetMode="External"/><Relationship Id="rId3073" Type="http://schemas.openxmlformats.org/officeDocument/2006/relationships/hyperlink" Target="https://www.linkedin.com/company/ict.io/" TargetMode="External"/><Relationship Id="rId4124" Type="http://schemas.openxmlformats.org/officeDocument/2006/relationships/hyperlink" Target="https://www.facebook.com/SmartMedicalServices/" TargetMode="External"/><Relationship Id="rId7694" Type="http://schemas.openxmlformats.org/officeDocument/2006/relationships/hyperlink" Target="http://www.facebook.com/myvoicemap" TargetMode="External"/><Relationship Id="rId1718" Type="http://schemas.openxmlformats.org/officeDocument/2006/relationships/hyperlink" Target="http://chamasoft.com/" TargetMode="External"/><Relationship Id="rId3140" Type="http://schemas.openxmlformats.org/officeDocument/2006/relationships/hyperlink" Target="https://instadiet.me/" TargetMode="External"/><Relationship Id="rId6296" Type="http://schemas.openxmlformats.org/officeDocument/2006/relationships/hyperlink" Target="https://www.facebook.com/niftecs" TargetMode="External"/><Relationship Id="rId7347" Type="http://schemas.openxmlformats.org/officeDocument/2006/relationships/hyperlink" Target="https://twitter.com/StoreFoundry" TargetMode="External"/><Relationship Id="rId8745" Type="http://schemas.openxmlformats.org/officeDocument/2006/relationships/hyperlink" Target="https://www.linkedin.com/in/paatsoilclinic123" TargetMode="External"/><Relationship Id="rId7761" Type="http://schemas.openxmlformats.org/officeDocument/2006/relationships/hyperlink" Target="http://www.getbuild.today/" TargetMode="External"/><Relationship Id="rId8812" Type="http://schemas.openxmlformats.org/officeDocument/2006/relationships/hyperlink" Target="https://www.linkedin.com/company/kriterion/" TargetMode="External"/><Relationship Id="rId3957" Type="http://schemas.openxmlformats.org/officeDocument/2006/relationships/hyperlink" Target="https://www.facebook.com/podozi" TargetMode="External"/><Relationship Id="rId6363" Type="http://schemas.openxmlformats.org/officeDocument/2006/relationships/hyperlink" Target="https://www.twitter.com/superfluidlabs" TargetMode="External"/><Relationship Id="rId7414" Type="http://schemas.openxmlformats.org/officeDocument/2006/relationships/hyperlink" Target="https://www.facebook.com/lawstriveng" TargetMode="External"/><Relationship Id="rId878" Type="http://schemas.openxmlformats.org/officeDocument/2006/relationships/hyperlink" Target="https://www.linkedin.com/company/wasla-browser/about/" TargetMode="External"/><Relationship Id="rId2559" Type="http://schemas.openxmlformats.org/officeDocument/2006/relationships/hyperlink" Target="https://www.linkedin.com/company/eastpesa" TargetMode="External"/><Relationship Id="rId2973" Type="http://schemas.openxmlformats.org/officeDocument/2006/relationships/hyperlink" Target="http://www.everylayer.com/" TargetMode="External"/><Relationship Id="rId6016" Type="http://schemas.openxmlformats.org/officeDocument/2006/relationships/hyperlink" Target="https://twitter.com/MaraIsonTech" TargetMode="External"/><Relationship Id="rId6430" Type="http://schemas.openxmlformats.org/officeDocument/2006/relationships/hyperlink" Target="https://bebabeba.ke/" TargetMode="External"/><Relationship Id="rId945" Type="http://schemas.openxmlformats.org/officeDocument/2006/relationships/hyperlink" Target="https://www.kasha.rw/" TargetMode="External"/><Relationship Id="rId1575" Type="http://schemas.openxmlformats.org/officeDocument/2006/relationships/hyperlink" Target="https://twitter.com/AeroShutter" TargetMode="External"/><Relationship Id="rId2626" Type="http://schemas.openxmlformats.org/officeDocument/2006/relationships/hyperlink" Target="https://twitter.com/esajaforafrica" TargetMode="External"/><Relationship Id="rId5032" Type="http://schemas.openxmlformats.org/officeDocument/2006/relationships/hyperlink" Target="https://www.facebook.com/recyclobekia" TargetMode="External"/><Relationship Id="rId8188" Type="http://schemas.openxmlformats.org/officeDocument/2006/relationships/hyperlink" Target="https://www.linkedin.com/in/proximity-id-pty-5a6279111" TargetMode="External"/><Relationship Id="rId1228" Type="http://schemas.openxmlformats.org/officeDocument/2006/relationships/hyperlink" Target="https://www.linkedin.com/company/vollar/" TargetMode="External"/><Relationship Id="rId4798" Type="http://schemas.openxmlformats.org/officeDocument/2006/relationships/hyperlink" Target="https://www.facebook.com/WiPoWirelessPower/" TargetMode="External"/><Relationship Id="rId8255" Type="http://schemas.openxmlformats.org/officeDocument/2006/relationships/hyperlink" Target="https://www.getvanced.com/" TargetMode="External"/><Relationship Id="rId1642" Type="http://schemas.openxmlformats.org/officeDocument/2006/relationships/hyperlink" Target="https://www.twitter.com/abacuske" TargetMode="External"/><Relationship Id="rId5849" Type="http://schemas.openxmlformats.org/officeDocument/2006/relationships/hyperlink" Target="https://www.gravity.earth/" TargetMode="External"/><Relationship Id="rId7271" Type="http://schemas.openxmlformats.org/officeDocument/2006/relationships/hyperlink" Target="https://www.linkedin.com/company/myweb-cloud-services/" TargetMode="External"/><Relationship Id="rId8322" Type="http://schemas.openxmlformats.org/officeDocument/2006/relationships/hyperlink" Target="https://www.facebook.com/tour2.0" TargetMode="External"/><Relationship Id="rId4865" Type="http://schemas.openxmlformats.org/officeDocument/2006/relationships/hyperlink" Target="https://www.facebook.com/YOUI/" TargetMode="External"/><Relationship Id="rId5916" Type="http://schemas.openxmlformats.org/officeDocument/2006/relationships/hyperlink" Target="https://www.facebook.com/Irentlistkenya" TargetMode="External"/><Relationship Id="rId388" Type="http://schemas.openxmlformats.org/officeDocument/2006/relationships/hyperlink" Target="https://www.kopatech.com/" TargetMode="External"/><Relationship Id="rId2069" Type="http://schemas.openxmlformats.org/officeDocument/2006/relationships/hyperlink" Target="https://www.facebook.com/CinnamonClubs/" TargetMode="External"/><Relationship Id="rId3467" Type="http://schemas.openxmlformats.org/officeDocument/2006/relationships/hyperlink" Target="https://www.facebook.com/mPaperApp/" TargetMode="External"/><Relationship Id="rId3881" Type="http://schemas.openxmlformats.org/officeDocument/2006/relationships/hyperlink" Target="https://www.linkedin.com/company/paynet-zimbabwe/about/" TargetMode="External"/><Relationship Id="rId4518" Type="http://schemas.openxmlformats.org/officeDocument/2006/relationships/hyperlink" Target="http://twitter.com/totohealth" TargetMode="External"/><Relationship Id="rId4932" Type="http://schemas.openxmlformats.org/officeDocument/2006/relationships/hyperlink" Target="http://twitter.com/oggehllc" TargetMode="External"/><Relationship Id="rId2483" Type="http://schemas.openxmlformats.org/officeDocument/2006/relationships/hyperlink" Target="http://www.facebook.com/firstaccess" TargetMode="External"/><Relationship Id="rId3534" Type="http://schemas.openxmlformats.org/officeDocument/2006/relationships/hyperlink" Target="https://www.facebook.com/MawinguNetworksLtd/" TargetMode="External"/><Relationship Id="rId455" Type="http://schemas.openxmlformats.org/officeDocument/2006/relationships/hyperlink" Target="https://brantu.com/eg-en" TargetMode="External"/><Relationship Id="rId1085" Type="http://schemas.openxmlformats.org/officeDocument/2006/relationships/hyperlink" Target="https://accounteer.com/" TargetMode="External"/><Relationship Id="rId2136" Type="http://schemas.openxmlformats.org/officeDocument/2006/relationships/hyperlink" Target="http://www.facebook.com/pages/Blue-Wave-Media/117142764991237" TargetMode="External"/><Relationship Id="rId2550" Type="http://schemas.openxmlformats.org/officeDocument/2006/relationships/hyperlink" Target="http://www.eventfarm.com/" TargetMode="External"/><Relationship Id="rId3601" Type="http://schemas.openxmlformats.org/officeDocument/2006/relationships/hyperlink" Target="https://www.facebook.com/Mobius-Motors-111882365531022" TargetMode="External"/><Relationship Id="rId6757" Type="http://schemas.openxmlformats.org/officeDocument/2006/relationships/hyperlink" Target="http://www.twitter.com/plaqadinc" TargetMode="External"/><Relationship Id="rId7808" Type="http://schemas.openxmlformats.org/officeDocument/2006/relationships/hyperlink" Target="https://www.twitter.com/xandgo" TargetMode="External"/><Relationship Id="rId108" Type="http://schemas.openxmlformats.org/officeDocument/2006/relationships/hyperlink" Target="https://www.linkedin.com/company/mines.io/" TargetMode="External"/><Relationship Id="rId522" Type="http://schemas.openxmlformats.org/officeDocument/2006/relationships/hyperlink" Target="https://www.greenpathfood.com/" TargetMode="External"/><Relationship Id="rId1152" Type="http://schemas.openxmlformats.org/officeDocument/2006/relationships/hyperlink" Target="https://twitter.com/trotrotractor" TargetMode="External"/><Relationship Id="rId2203" Type="http://schemas.openxmlformats.org/officeDocument/2006/relationships/hyperlink" Target="https://twitter.com/bio_phytobenin" TargetMode="External"/><Relationship Id="rId5359" Type="http://schemas.openxmlformats.org/officeDocument/2006/relationships/hyperlink" Target="https://twitter.com/BezoMoney" TargetMode="External"/><Relationship Id="rId5773" Type="http://schemas.openxmlformats.org/officeDocument/2006/relationships/hyperlink" Target="http://twitter.com/closet49" TargetMode="External"/><Relationship Id="rId4375" Type="http://schemas.openxmlformats.org/officeDocument/2006/relationships/hyperlink" Target="https://twitter.com/sudpaySA" TargetMode="External"/><Relationship Id="rId5426" Type="http://schemas.openxmlformats.org/officeDocument/2006/relationships/hyperlink" Target="http://www.surflinegh.com/en/home/" TargetMode="External"/><Relationship Id="rId6824" Type="http://schemas.openxmlformats.org/officeDocument/2006/relationships/hyperlink" Target="https://pingheap.com/" TargetMode="External"/><Relationship Id="rId1969" Type="http://schemas.openxmlformats.org/officeDocument/2006/relationships/hyperlink" Target="https://facebook.com/bridgebooksCBD" TargetMode="External"/><Relationship Id="rId4028" Type="http://schemas.openxmlformats.org/officeDocument/2006/relationships/hyperlink" Target="https://www.facebook.com/quanode/" TargetMode="External"/><Relationship Id="rId5840" Type="http://schemas.openxmlformats.org/officeDocument/2006/relationships/hyperlink" Target="https://www.facebook.com/pg/TheGigwapi" TargetMode="External"/><Relationship Id="rId8996" Type="http://schemas.openxmlformats.org/officeDocument/2006/relationships/hyperlink" Target="https://siriuslabs.io/about" TargetMode="External"/><Relationship Id="rId3391" Type="http://schemas.openxmlformats.org/officeDocument/2006/relationships/hyperlink" Target="https://www.facebook.com/LelapaFund" TargetMode="External"/><Relationship Id="rId4442" Type="http://schemas.openxmlformats.org/officeDocument/2006/relationships/hyperlink" Target="https://www.linkedin.com/company/teamjobs/about/" TargetMode="External"/><Relationship Id="rId7598" Type="http://schemas.openxmlformats.org/officeDocument/2006/relationships/hyperlink" Target="http://www.codeskill.net/" TargetMode="External"/><Relationship Id="rId8649" Type="http://schemas.openxmlformats.org/officeDocument/2006/relationships/hyperlink" Target="https://www.linkedin.com/company/cape-town-office" TargetMode="External"/><Relationship Id="rId3044" Type="http://schemas.openxmlformats.org/officeDocument/2006/relationships/hyperlink" Target="https://www.linkedin.com/showcase/hello-paisa/about/" TargetMode="External"/><Relationship Id="rId7665" Type="http://schemas.openxmlformats.org/officeDocument/2006/relationships/hyperlink" Target="http://www.eisoft.com.ng/" TargetMode="External"/><Relationship Id="rId8716" Type="http://schemas.openxmlformats.org/officeDocument/2006/relationships/hyperlink" Target="http://twitter.com/KoalaDesignSA" TargetMode="External"/><Relationship Id="rId2060" Type="http://schemas.openxmlformats.org/officeDocument/2006/relationships/hyperlink" Target="https://www.facebook.com/AIFEUganda/" TargetMode="External"/><Relationship Id="rId3111" Type="http://schemas.openxmlformats.org/officeDocument/2006/relationships/hyperlink" Target="https://www.facebook.com/identitytechcjm/" TargetMode="External"/><Relationship Id="rId6267" Type="http://schemas.openxmlformats.org/officeDocument/2006/relationships/hyperlink" Target="https://twitter.com/kejamove" TargetMode="External"/><Relationship Id="rId6681" Type="http://schemas.openxmlformats.org/officeDocument/2006/relationships/hyperlink" Target="https://www.linkedin.com/company/sme9jabusiness/" TargetMode="External"/><Relationship Id="rId7318" Type="http://schemas.openxmlformats.org/officeDocument/2006/relationships/hyperlink" Target="https://twitter.com/chigisoft" TargetMode="External"/><Relationship Id="rId7732" Type="http://schemas.openxmlformats.org/officeDocument/2006/relationships/hyperlink" Target="https://www.facebook.com/momsayssa" TargetMode="External"/><Relationship Id="rId2877" Type="http://schemas.openxmlformats.org/officeDocument/2006/relationships/hyperlink" Target="http://glu.global/" TargetMode="External"/><Relationship Id="rId5283" Type="http://schemas.openxmlformats.org/officeDocument/2006/relationships/hyperlink" Target="https://www.facebook.com/Entej.Network/" TargetMode="External"/><Relationship Id="rId6334" Type="http://schemas.openxmlformats.org/officeDocument/2006/relationships/hyperlink" Target="http://plexus-energy.co.ke/" TargetMode="External"/><Relationship Id="rId849" Type="http://schemas.openxmlformats.org/officeDocument/2006/relationships/hyperlink" Target="https://www.findit.ke/" TargetMode="External"/><Relationship Id="rId1479" Type="http://schemas.openxmlformats.org/officeDocument/2006/relationships/hyperlink" Target="https://www.facebook.com/AgroTechFarmCom/" TargetMode="External"/><Relationship Id="rId3928" Type="http://schemas.openxmlformats.org/officeDocument/2006/relationships/hyperlink" Target="https://proxypay.co.ao/" TargetMode="External"/><Relationship Id="rId5350" Type="http://schemas.openxmlformats.org/officeDocument/2006/relationships/hyperlink" Target="https://www.linkedin.com/company/doctoorum/about/" TargetMode="External"/><Relationship Id="rId6401" Type="http://schemas.openxmlformats.org/officeDocument/2006/relationships/hyperlink" Target="http://uhired.me/" TargetMode="External"/><Relationship Id="rId1893" Type="http://schemas.openxmlformats.org/officeDocument/2006/relationships/hyperlink" Target="http://ridewithtaxitv.com/" TargetMode="External"/><Relationship Id="rId2944" Type="http://schemas.openxmlformats.org/officeDocument/2006/relationships/hyperlink" Target="https://www.linkedin.com/company/is-partners-llc" TargetMode="External"/><Relationship Id="rId5003" Type="http://schemas.openxmlformats.org/officeDocument/2006/relationships/hyperlink" Target="https://www.facebook.com/apt9realestate/" TargetMode="External"/><Relationship Id="rId8159" Type="http://schemas.openxmlformats.org/officeDocument/2006/relationships/hyperlink" Target="https://www.linkedin.com/in/organica-guru-9180b5149/" TargetMode="External"/><Relationship Id="rId916" Type="http://schemas.openxmlformats.org/officeDocument/2006/relationships/hyperlink" Target="https://printivo.com/" TargetMode="External"/><Relationship Id="rId1546" Type="http://schemas.openxmlformats.org/officeDocument/2006/relationships/hyperlink" Target="https://carsurance.net/" TargetMode="External"/><Relationship Id="rId1960" Type="http://schemas.openxmlformats.org/officeDocument/2006/relationships/hyperlink" Target="https://www.linkedin.com/company/blockchain-academy/" TargetMode="External"/><Relationship Id="rId7175" Type="http://schemas.openxmlformats.org/officeDocument/2006/relationships/hyperlink" Target="http://mylaw.ng/" TargetMode="External"/><Relationship Id="rId8573" Type="http://schemas.openxmlformats.org/officeDocument/2006/relationships/hyperlink" Target="https://www.linkedin.com/company/thedigitalalliance/" TargetMode="External"/><Relationship Id="rId1613" Type="http://schemas.openxmlformats.org/officeDocument/2006/relationships/hyperlink" Target="https://twitter.com/truckrtech" TargetMode="External"/><Relationship Id="rId4769" Type="http://schemas.openxmlformats.org/officeDocument/2006/relationships/hyperlink" Target="https://www.linkedin.com/company/wenadata/about/" TargetMode="External"/><Relationship Id="rId8226" Type="http://schemas.openxmlformats.org/officeDocument/2006/relationships/hyperlink" Target="https://www.miiguy.co.za/" TargetMode="External"/><Relationship Id="rId8640" Type="http://schemas.openxmlformats.org/officeDocument/2006/relationships/hyperlink" Target="https://www.twitter.com/sassychicsa" TargetMode="External"/><Relationship Id="rId3785" Type="http://schemas.openxmlformats.org/officeDocument/2006/relationships/hyperlink" Target="https://twitter.com/ongair_" TargetMode="External"/><Relationship Id="rId4836" Type="http://schemas.openxmlformats.org/officeDocument/2006/relationships/hyperlink" Target="http://www.myzeepay.com/" TargetMode="External"/><Relationship Id="rId6191" Type="http://schemas.openxmlformats.org/officeDocument/2006/relationships/hyperlink" Target="http://bytecityinc.com/" TargetMode="External"/><Relationship Id="rId7242" Type="http://schemas.openxmlformats.org/officeDocument/2006/relationships/hyperlink" Target="http://www.facebook.com/SwishIdeas" TargetMode="External"/><Relationship Id="rId2387" Type="http://schemas.openxmlformats.org/officeDocument/2006/relationships/hyperlink" Target="https://www.linkedin.com/company/deep-data/about/" TargetMode="External"/><Relationship Id="rId3438" Type="http://schemas.openxmlformats.org/officeDocument/2006/relationships/hyperlink" Target="https://mboagive.com/" TargetMode="External"/><Relationship Id="rId3852" Type="http://schemas.openxmlformats.org/officeDocument/2006/relationships/hyperlink" Target="https://www.facebook.com/Papsapp/" TargetMode="External"/><Relationship Id="rId359" Type="http://schemas.openxmlformats.org/officeDocument/2006/relationships/hyperlink" Target="https://www.facebook.com/elves" TargetMode="External"/><Relationship Id="rId773" Type="http://schemas.openxmlformats.org/officeDocument/2006/relationships/hyperlink" Target="https://www.facebook.com/GetMumm/" TargetMode="External"/><Relationship Id="rId2454" Type="http://schemas.openxmlformats.org/officeDocument/2006/relationships/hyperlink" Target="https://driversng.com/" TargetMode="External"/><Relationship Id="rId3505" Type="http://schemas.openxmlformats.org/officeDocument/2006/relationships/hyperlink" Target="https://www.linkedin.com/company/mduaeofficial/" TargetMode="External"/><Relationship Id="rId4903" Type="http://schemas.openxmlformats.org/officeDocument/2006/relationships/hyperlink" Target="https://twitter.com/zipline?lang=en" TargetMode="External"/><Relationship Id="rId426" Type="http://schemas.openxmlformats.org/officeDocument/2006/relationships/hyperlink" Target="https://www.linkedin.com/company/tolet-com-ng" TargetMode="External"/><Relationship Id="rId1056" Type="http://schemas.openxmlformats.org/officeDocument/2006/relationships/hyperlink" Target="https://www.facebook.com/talklift" TargetMode="External"/><Relationship Id="rId2107" Type="http://schemas.openxmlformats.org/officeDocument/2006/relationships/hyperlink" Target="https://www.ecocash.co.zw/" TargetMode="External"/><Relationship Id="rId8083" Type="http://schemas.openxmlformats.org/officeDocument/2006/relationships/hyperlink" Target="https://www.taxtim.com/" TargetMode="External"/><Relationship Id="rId840" Type="http://schemas.openxmlformats.org/officeDocument/2006/relationships/hyperlink" Target="https://www.facebook.com/Thankucash/" TargetMode="External"/><Relationship Id="rId1470" Type="http://schemas.openxmlformats.org/officeDocument/2006/relationships/hyperlink" Target="https://www.facebook.com/pages/category/Financial-Service/Shield-Finders-Nigeria-360598008130551/" TargetMode="External"/><Relationship Id="rId2521" Type="http://schemas.openxmlformats.org/officeDocument/2006/relationships/hyperlink" Target="https://www.linkedin.com/company/dsquares" TargetMode="External"/><Relationship Id="rId4279" Type="http://schemas.openxmlformats.org/officeDocument/2006/relationships/hyperlink" Target="http://www.sociallenderng.com/" TargetMode="External"/><Relationship Id="rId5677" Type="http://schemas.openxmlformats.org/officeDocument/2006/relationships/hyperlink" Target="https://www.facebook.com/AfricaHealthBiz/" TargetMode="External"/><Relationship Id="rId6728" Type="http://schemas.openxmlformats.org/officeDocument/2006/relationships/hyperlink" Target="http://www.primera-africa.com/" TargetMode="External"/><Relationship Id="rId1123" Type="http://schemas.openxmlformats.org/officeDocument/2006/relationships/hyperlink" Target="https://twitter.com/Optimalogistic_" TargetMode="External"/><Relationship Id="rId4693" Type="http://schemas.openxmlformats.org/officeDocument/2006/relationships/hyperlink" Target="https://in.linkedin.com/company/wecyclers-corporation" TargetMode="External"/><Relationship Id="rId5744" Type="http://schemas.openxmlformats.org/officeDocument/2006/relationships/hyperlink" Target="https://www.facebook.com/BrighterMondayEA/timeline?ref=page_internal" TargetMode="External"/><Relationship Id="rId8150" Type="http://schemas.openxmlformats.org/officeDocument/2006/relationships/hyperlink" Target="https://twitter.com/Agilocity_ZA" TargetMode="External"/><Relationship Id="rId3295" Type="http://schemas.openxmlformats.org/officeDocument/2006/relationships/hyperlink" Target="https://www.twitter.com/kuendadigital" TargetMode="External"/><Relationship Id="rId4346" Type="http://schemas.openxmlformats.org/officeDocument/2006/relationships/hyperlink" Target="https://www.facebook.com/SunCultureKenya/" TargetMode="External"/><Relationship Id="rId4760" Type="http://schemas.openxmlformats.org/officeDocument/2006/relationships/hyperlink" Target="https://www.weflyagri.com/en/" TargetMode="External"/><Relationship Id="rId5811" Type="http://schemas.openxmlformats.org/officeDocument/2006/relationships/hyperlink" Target="http://www.eatout.co.ke/" TargetMode="External"/><Relationship Id="rId8967" Type="http://schemas.openxmlformats.org/officeDocument/2006/relationships/hyperlink" Target="https://twitter.com/gladepay" TargetMode="External"/><Relationship Id="rId3362" Type="http://schemas.openxmlformats.org/officeDocument/2006/relationships/hyperlink" Target="https://www.facebook.com/lastmileforbop/" TargetMode="External"/><Relationship Id="rId4413" Type="http://schemas.openxmlformats.org/officeDocument/2006/relationships/hyperlink" Target="https://twitter.com/taskmoby" TargetMode="External"/><Relationship Id="rId7569" Type="http://schemas.openxmlformats.org/officeDocument/2006/relationships/hyperlink" Target="https://www.facebook.com/ndidiaa" TargetMode="External"/><Relationship Id="rId7983" Type="http://schemas.openxmlformats.org/officeDocument/2006/relationships/hyperlink" Target="https://twitter.com/petheavensa" TargetMode="External"/><Relationship Id="rId283" Type="http://schemas.openxmlformats.org/officeDocument/2006/relationships/hyperlink" Target="https://www.facebook.com/Acedotafrica/" TargetMode="External"/><Relationship Id="rId3015" Type="http://schemas.openxmlformats.org/officeDocument/2006/relationships/hyperlink" Target="https://hexastack.com/" TargetMode="External"/><Relationship Id="rId6585" Type="http://schemas.openxmlformats.org/officeDocument/2006/relationships/hyperlink" Target="http://sorepairit.com/" TargetMode="External"/><Relationship Id="rId7636" Type="http://schemas.openxmlformats.org/officeDocument/2006/relationships/hyperlink" Target="https://www.twitter.com/prodigy_school" TargetMode="External"/><Relationship Id="rId350" Type="http://schemas.openxmlformats.org/officeDocument/2006/relationships/hyperlink" Target="https://www.linkedin.com/company/farmcrowdy-limited/" TargetMode="External"/><Relationship Id="rId2031" Type="http://schemas.openxmlformats.org/officeDocument/2006/relationships/hyperlink" Target="https://twitter.com/atradertz" TargetMode="External"/><Relationship Id="rId5187" Type="http://schemas.openxmlformats.org/officeDocument/2006/relationships/hyperlink" Target="http://twitter.com/jobzella" TargetMode="External"/><Relationship Id="rId6238" Type="http://schemas.openxmlformats.org/officeDocument/2006/relationships/hyperlink" Target="http://www.flashca.st/" TargetMode="External"/><Relationship Id="rId5254" Type="http://schemas.openxmlformats.org/officeDocument/2006/relationships/hyperlink" Target="https://www.linkedin.com/company/go-ejaza/about/" TargetMode="External"/><Relationship Id="rId6652" Type="http://schemas.openxmlformats.org/officeDocument/2006/relationships/hyperlink" Target="https://www.linkedin.com/company/chekkit-app/" TargetMode="External"/><Relationship Id="rId7703" Type="http://schemas.openxmlformats.org/officeDocument/2006/relationships/hyperlink" Target="http://www.joox.co.za/" TargetMode="External"/><Relationship Id="rId1797" Type="http://schemas.openxmlformats.org/officeDocument/2006/relationships/hyperlink" Target="https://www.linkedin.com/company/5397057/" TargetMode="External"/><Relationship Id="rId2848" Type="http://schemas.openxmlformats.org/officeDocument/2006/relationships/hyperlink" Target="http://www.facebook.com/geniusdotcom" TargetMode="External"/><Relationship Id="rId6305" Type="http://schemas.openxmlformats.org/officeDocument/2006/relationships/hyperlink" Target="https://twitter.com/ob_analytics" TargetMode="External"/><Relationship Id="rId89" Type="http://schemas.openxmlformats.org/officeDocument/2006/relationships/hyperlink" Target="http://twitter.com/zando_co_za" TargetMode="External"/><Relationship Id="rId1864" Type="http://schemas.openxmlformats.org/officeDocument/2006/relationships/hyperlink" Target="https://facebook.com/chekkitapp" TargetMode="External"/><Relationship Id="rId2915" Type="http://schemas.openxmlformats.org/officeDocument/2006/relationships/hyperlink" Target="https://www.facebook.com/graincomsg" TargetMode="External"/><Relationship Id="rId4270" Type="http://schemas.openxmlformats.org/officeDocument/2006/relationships/hyperlink" Target="https://www.facebook.com/smubu/" TargetMode="External"/><Relationship Id="rId5321" Type="http://schemas.openxmlformats.org/officeDocument/2006/relationships/hyperlink" Target="https://www.facebook.com/BotCommander/" TargetMode="External"/><Relationship Id="rId8477" Type="http://schemas.openxmlformats.org/officeDocument/2006/relationships/hyperlink" Target="https://www.linkedin.com/company/clockwork-acorn" TargetMode="External"/><Relationship Id="rId8891" Type="http://schemas.openxmlformats.org/officeDocument/2006/relationships/hyperlink" Target="http://trendster.io/" TargetMode="External"/><Relationship Id="rId1517" Type="http://schemas.openxmlformats.org/officeDocument/2006/relationships/hyperlink" Target="http://www.facebook.com/AlMaqarr" TargetMode="External"/><Relationship Id="rId7079" Type="http://schemas.openxmlformats.org/officeDocument/2006/relationships/hyperlink" Target="https://www.linkedin.com/company/kurtiva-limited/" TargetMode="External"/><Relationship Id="rId7493" Type="http://schemas.openxmlformats.org/officeDocument/2006/relationships/hyperlink" Target="https://twitter.com/livekampus" TargetMode="External"/><Relationship Id="rId8544" Type="http://schemas.openxmlformats.org/officeDocument/2006/relationships/hyperlink" Target="https://twitter.com/spacedecode" TargetMode="External"/><Relationship Id="rId1931" Type="http://schemas.openxmlformats.org/officeDocument/2006/relationships/hyperlink" Target="https://www.linkedin.com/company/agriprotein" TargetMode="External"/><Relationship Id="rId3689" Type="http://schemas.openxmlformats.org/officeDocument/2006/relationships/hyperlink" Target="https://twitter.com/mypadi_NG" TargetMode="External"/><Relationship Id="rId6095" Type="http://schemas.openxmlformats.org/officeDocument/2006/relationships/hyperlink" Target="https://www.pazomall.com/" TargetMode="External"/><Relationship Id="rId7146" Type="http://schemas.openxmlformats.org/officeDocument/2006/relationships/hyperlink" Target="https://bookingsafrica.com/" TargetMode="External"/><Relationship Id="rId7560" Type="http://schemas.openxmlformats.org/officeDocument/2006/relationships/hyperlink" Target="https://www.facebook.com/universitiesmarketplace" TargetMode="External"/><Relationship Id="rId8611" Type="http://schemas.openxmlformats.org/officeDocument/2006/relationships/hyperlink" Target="https://twitter.com/DailyDishForYou" TargetMode="External"/><Relationship Id="rId6162" Type="http://schemas.openxmlformats.org/officeDocument/2006/relationships/hyperlink" Target="https://www.facebook.com/cocoacureke/" TargetMode="External"/><Relationship Id="rId7213" Type="http://schemas.openxmlformats.org/officeDocument/2006/relationships/hyperlink" Target="http://twitter.com/propertydealzon" TargetMode="External"/><Relationship Id="rId677" Type="http://schemas.openxmlformats.org/officeDocument/2006/relationships/hyperlink" Target="https://www.giraffe.co.za/" TargetMode="External"/><Relationship Id="rId2358" Type="http://schemas.openxmlformats.org/officeDocument/2006/relationships/hyperlink" Target="https://www.facebook.com/shopcsquared/" TargetMode="External"/><Relationship Id="rId3756" Type="http://schemas.openxmlformats.org/officeDocument/2006/relationships/hyperlink" Target="https://www.facebook.com/garcom.entregas/" TargetMode="External"/><Relationship Id="rId4807" Type="http://schemas.openxmlformats.org/officeDocument/2006/relationships/hyperlink" Target="https://www.linkedin.com/company/yusudi/" TargetMode="External"/><Relationship Id="rId2772" Type="http://schemas.openxmlformats.org/officeDocument/2006/relationships/hyperlink" Target="https://www.facebook.com/www.farmit.co.ke/" TargetMode="External"/><Relationship Id="rId3409" Type="http://schemas.openxmlformats.org/officeDocument/2006/relationships/hyperlink" Target="https://www.linkedin.com/company/linkdpro/about/" TargetMode="External"/><Relationship Id="rId3823" Type="http://schemas.openxmlformats.org/officeDocument/2006/relationships/hyperlink" Target="https://www.linkedin.com/company-beta/3105957/" TargetMode="External"/><Relationship Id="rId6979" Type="http://schemas.openxmlformats.org/officeDocument/2006/relationships/hyperlink" Target="http://www.facebook.com/VacantBoards" TargetMode="External"/><Relationship Id="rId9038" Type="http://schemas.openxmlformats.org/officeDocument/2006/relationships/vmlDrawing" Target="../drawings/vmlDrawing1.vml"/><Relationship Id="rId744" Type="http://schemas.openxmlformats.org/officeDocument/2006/relationships/hyperlink" Target="http://www.cdarh.org/" TargetMode="External"/><Relationship Id="rId1374" Type="http://schemas.openxmlformats.org/officeDocument/2006/relationships/hyperlink" Target="https://www.linkedin.com/company/prospa-south-africa/" TargetMode="External"/><Relationship Id="rId2425" Type="http://schemas.openxmlformats.org/officeDocument/2006/relationships/hyperlink" Target="https://dataintegrated.co.ke/" TargetMode="External"/><Relationship Id="rId5995" Type="http://schemas.openxmlformats.org/officeDocument/2006/relationships/hyperlink" Target="https://lavishbeauty.co.ke/" TargetMode="External"/><Relationship Id="rId80" Type="http://schemas.openxmlformats.org/officeDocument/2006/relationships/hyperlink" Target="https://www.mpharma.com/" TargetMode="External"/><Relationship Id="rId811" Type="http://schemas.openxmlformats.org/officeDocument/2006/relationships/hyperlink" Target="https://www.linkedin.com/company/redbird-health-tech/" TargetMode="External"/><Relationship Id="rId1027" Type="http://schemas.openxmlformats.org/officeDocument/2006/relationships/hyperlink" Target="https://www.facebook.com/pg/shaga3app/about/?ref=page_internal" TargetMode="External"/><Relationship Id="rId1441" Type="http://schemas.openxmlformats.org/officeDocument/2006/relationships/hyperlink" Target="https://www.twitter.com/crop2cash" TargetMode="External"/><Relationship Id="rId4597" Type="http://schemas.openxmlformats.org/officeDocument/2006/relationships/hyperlink" Target="http://www.facebook.com/editonthefly" TargetMode="External"/><Relationship Id="rId5648" Type="http://schemas.openxmlformats.org/officeDocument/2006/relationships/hyperlink" Target="https://www.afrisoltechnologies.com/" TargetMode="External"/><Relationship Id="rId8054" Type="http://schemas.openxmlformats.org/officeDocument/2006/relationships/hyperlink" Target="https://www.linkedin.com/company/drive-revenue" TargetMode="External"/><Relationship Id="rId3199" Type="http://schemas.openxmlformats.org/officeDocument/2006/relationships/hyperlink" Target="https://www.linkedin.com/company/ison-bpo-ltd/" TargetMode="External"/><Relationship Id="rId4664" Type="http://schemas.openxmlformats.org/officeDocument/2006/relationships/hyperlink" Target="https://www.linkedin.com/company/wakanow/" TargetMode="External"/><Relationship Id="rId5715" Type="http://schemas.openxmlformats.org/officeDocument/2006/relationships/hyperlink" Target="https://www.twitter.com/amazingkisumu" TargetMode="External"/><Relationship Id="rId7070" Type="http://schemas.openxmlformats.org/officeDocument/2006/relationships/hyperlink" Target="https://m.facebook.com/signaleatsinc/" TargetMode="External"/><Relationship Id="rId8121" Type="http://schemas.openxmlformats.org/officeDocument/2006/relationships/hyperlink" Target="https://twitter.com/popping_za" TargetMode="External"/><Relationship Id="rId3266" Type="http://schemas.openxmlformats.org/officeDocument/2006/relationships/hyperlink" Target="https://klurdy.com/" TargetMode="External"/><Relationship Id="rId4317" Type="http://schemas.openxmlformats.org/officeDocument/2006/relationships/hyperlink" Target="https://www.facebook.com/solarisoffgrid" TargetMode="External"/><Relationship Id="rId187" Type="http://schemas.openxmlformats.org/officeDocument/2006/relationships/hyperlink" Target="http://www.copiaglobal.com/" TargetMode="External"/><Relationship Id="rId2282" Type="http://schemas.openxmlformats.org/officeDocument/2006/relationships/hyperlink" Target="https://www.linkedin.com/company/clintonel/" TargetMode="External"/><Relationship Id="rId3680" Type="http://schemas.openxmlformats.org/officeDocument/2006/relationships/hyperlink" Target="http://twitter.com/payfast" TargetMode="External"/><Relationship Id="rId4731" Type="http://schemas.openxmlformats.org/officeDocument/2006/relationships/hyperlink" Target="http://wigroupinternational.com/" TargetMode="External"/><Relationship Id="rId6489" Type="http://schemas.openxmlformats.org/officeDocument/2006/relationships/hyperlink" Target="http://www.lekoil.com/" TargetMode="External"/><Relationship Id="rId7887" Type="http://schemas.openxmlformats.org/officeDocument/2006/relationships/hyperlink" Target="https://www.iamsignific.com/" TargetMode="External"/><Relationship Id="rId8938" Type="http://schemas.openxmlformats.org/officeDocument/2006/relationships/hyperlink" Target="https://www.facebook.com/agrixtech" TargetMode="External"/><Relationship Id="rId254" Type="http://schemas.openxmlformats.org/officeDocument/2006/relationships/hyperlink" Target="https://www.linkedin.com/company/zooba/" TargetMode="External"/><Relationship Id="rId3333" Type="http://schemas.openxmlformats.org/officeDocument/2006/relationships/hyperlink" Target="https://maishapay.com/" TargetMode="External"/><Relationship Id="rId7954" Type="http://schemas.openxmlformats.org/officeDocument/2006/relationships/hyperlink" Target="https://www.intellicred.com/" TargetMode="External"/><Relationship Id="rId3400" Type="http://schemas.openxmlformats.org/officeDocument/2006/relationships/hyperlink" Target="http://www.maxicashapp.com/" TargetMode="External"/><Relationship Id="rId6556" Type="http://schemas.openxmlformats.org/officeDocument/2006/relationships/hyperlink" Target="https://twitter.com/jekaloHQ" TargetMode="External"/><Relationship Id="rId6970" Type="http://schemas.openxmlformats.org/officeDocument/2006/relationships/hyperlink" Target="https://www.twitter.com/packmyload" TargetMode="External"/><Relationship Id="rId7607" Type="http://schemas.openxmlformats.org/officeDocument/2006/relationships/hyperlink" Target="https://linkedin.com/creativecram" TargetMode="External"/><Relationship Id="rId321" Type="http://schemas.openxmlformats.org/officeDocument/2006/relationships/hyperlink" Target="https://www.facebook.com/EventtusApp" TargetMode="External"/><Relationship Id="rId2002" Type="http://schemas.openxmlformats.org/officeDocument/2006/relationships/hyperlink" Target="https://twitter.com/RootWealth" TargetMode="External"/><Relationship Id="rId5158" Type="http://schemas.openxmlformats.org/officeDocument/2006/relationships/hyperlink" Target="http://yodawy.com/" TargetMode="External"/><Relationship Id="rId5572" Type="http://schemas.openxmlformats.org/officeDocument/2006/relationships/hyperlink" Target="http://www.afreetune.com/" TargetMode="External"/><Relationship Id="rId6209" Type="http://schemas.openxmlformats.org/officeDocument/2006/relationships/hyperlink" Target="https://www.facebook.com/STAMPinv?ref=br_tf" TargetMode="External"/><Relationship Id="rId6623" Type="http://schemas.openxmlformats.org/officeDocument/2006/relationships/hyperlink" Target="https://www.atyourservice.ng/" TargetMode="External"/><Relationship Id="rId1768" Type="http://schemas.openxmlformats.org/officeDocument/2006/relationships/hyperlink" Target="http://www.africahealthcarenetwork.com/" TargetMode="External"/><Relationship Id="rId2819" Type="http://schemas.openxmlformats.org/officeDocument/2006/relationships/hyperlink" Target="https://twitter.com/freshboxrw" TargetMode="External"/><Relationship Id="rId4174" Type="http://schemas.openxmlformats.org/officeDocument/2006/relationships/hyperlink" Target="https://twitter.com/selinawamucii" TargetMode="External"/><Relationship Id="rId5225" Type="http://schemas.openxmlformats.org/officeDocument/2006/relationships/hyperlink" Target="https://www.linkedin.com/company/devisionx/" TargetMode="External"/><Relationship Id="rId8795" Type="http://schemas.openxmlformats.org/officeDocument/2006/relationships/hyperlink" Target="https://www.facebook.com/CenHealth" TargetMode="External"/><Relationship Id="rId3190" Type="http://schemas.openxmlformats.org/officeDocument/2006/relationships/hyperlink" Target="https://www.jambopay.com/" TargetMode="External"/><Relationship Id="rId4241" Type="http://schemas.openxmlformats.org/officeDocument/2006/relationships/hyperlink" Target="https://www.twitter.com/skillup_co" TargetMode="External"/><Relationship Id="rId7397" Type="http://schemas.openxmlformats.org/officeDocument/2006/relationships/hyperlink" Target="https://nlist.ng/" TargetMode="External"/><Relationship Id="rId8448" Type="http://schemas.openxmlformats.org/officeDocument/2006/relationships/hyperlink" Target="http://riovicwallet.com/" TargetMode="External"/><Relationship Id="rId1835" Type="http://schemas.openxmlformats.org/officeDocument/2006/relationships/hyperlink" Target="http://doctoora.com/" TargetMode="External"/><Relationship Id="rId7464" Type="http://schemas.openxmlformats.org/officeDocument/2006/relationships/hyperlink" Target="http://escapadeng.com/" TargetMode="External"/><Relationship Id="rId8862" Type="http://schemas.openxmlformats.org/officeDocument/2006/relationships/hyperlink" Target="https://www.linkedin.com/company/instrat-global-health-solutions/about/" TargetMode="External"/><Relationship Id="rId1902" Type="http://schemas.openxmlformats.org/officeDocument/2006/relationships/hyperlink" Target="https://www.facebook.com/aredgroup/" TargetMode="External"/><Relationship Id="rId6066" Type="http://schemas.openxmlformats.org/officeDocument/2006/relationships/hyperlink" Target="http://trustcom.co.ke/" TargetMode="External"/><Relationship Id="rId7117" Type="http://schemas.openxmlformats.org/officeDocument/2006/relationships/hyperlink" Target="https://www.facebook.com/bomesresourcesconsulting/" TargetMode="External"/><Relationship Id="rId8515" Type="http://schemas.openxmlformats.org/officeDocument/2006/relationships/hyperlink" Target="https://in.linkedin.com/company/endurance-drones" TargetMode="External"/><Relationship Id="rId6480" Type="http://schemas.openxmlformats.org/officeDocument/2006/relationships/hyperlink" Target="http://topcheck.com.ng/" TargetMode="External"/><Relationship Id="rId7531" Type="http://schemas.openxmlformats.org/officeDocument/2006/relationships/hyperlink" Target="http://twitter.com/chibextech" TargetMode="External"/><Relationship Id="rId995" Type="http://schemas.openxmlformats.org/officeDocument/2006/relationships/hyperlink" Target="https://passerineaircraft.com/" TargetMode="External"/><Relationship Id="rId2676" Type="http://schemas.openxmlformats.org/officeDocument/2006/relationships/hyperlink" Target="https://www.linkedin.com/company/ensibuuko/" TargetMode="External"/><Relationship Id="rId3727" Type="http://schemas.openxmlformats.org/officeDocument/2006/relationships/hyperlink" Target="https://www.nisafinance.com/" TargetMode="External"/><Relationship Id="rId5082" Type="http://schemas.openxmlformats.org/officeDocument/2006/relationships/hyperlink" Target="http://amgadiot.com/" TargetMode="External"/><Relationship Id="rId6133" Type="http://schemas.openxmlformats.org/officeDocument/2006/relationships/hyperlink" Target="http://facebook.com/hellokisafi" TargetMode="External"/><Relationship Id="rId648" Type="http://schemas.openxmlformats.org/officeDocument/2006/relationships/hyperlink" Target="https://www.facebook.com/delvv.io/" TargetMode="External"/><Relationship Id="rId1278" Type="http://schemas.openxmlformats.org/officeDocument/2006/relationships/hyperlink" Target="https://www.facebook.com/WeeloEG/" TargetMode="External"/><Relationship Id="rId1692" Type="http://schemas.openxmlformats.org/officeDocument/2006/relationships/hyperlink" Target="https://www.facebook.com/bismartinsurance" TargetMode="External"/><Relationship Id="rId2329" Type="http://schemas.openxmlformats.org/officeDocument/2006/relationships/hyperlink" Target="https://www.facebook.com/compareinsurancenigeria" TargetMode="External"/><Relationship Id="rId2743" Type="http://schemas.openxmlformats.org/officeDocument/2006/relationships/hyperlink" Target="https://www.linkedin.com/company/farm.ink/" TargetMode="External"/><Relationship Id="rId5899" Type="http://schemas.openxmlformats.org/officeDocument/2006/relationships/hyperlink" Target="http://impalacoin.network/" TargetMode="External"/><Relationship Id="rId6200" Type="http://schemas.openxmlformats.org/officeDocument/2006/relationships/hyperlink" Target="https://www.linkedin.com/company/paykind" TargetMode="External"/><Relationship Id="rId715" Type="http://schemas.openxmlformats.org/officeDocument/2006/relationships/hyperlink" Target="https://www.facebook.com/cowtribe/" TargetMode="External"/><Relationship Id="rId1345" Type="http://schemas.openxmlformats.org/officeDocument/2006/relationships/hyperlink" Target="http://taztechnologies.com/" TargetMode="External"/><Relationship Id="rId8372" Type="http://schemas.openxmlformats.org/officeDocument/2006/relationships/hyperlink" Target="http://www.facebook.com/mysos.co.za" TargetMode="External"/><Relationship Id="rId9009" Type="http://schemas.openxmlformats.org/officeDocument/2006/relationships/hyperlink" Target="https://twitter.com/10xinvestments?lang=en" TargetMode="External"/><Relationship Id="rId2810" Type="http://schemas.openxmlformats.org/officeDocument/2006/relationships/hyperlink" Target="https://twitter.com/formplusapp" TargetMode="External"/><Relationship Id="rId4568" Type="http://schemas.openxmlformats.org/officeDocument/2006/relationships/hyperlink" Target="https://www.linkedin.com/company/tuse" TargetMode="External"/><Relationship Id="rId5966" Type="http://schemas.openxmlformats.org/officeDocument/2006/relationships/hyperlink" Target="http://kejahunt.com/" TargetMode="External"/><Relationship Id="rId8025" Type="http://schemas.openxmlformats.org/officeDocument/2006/relationships/hyperlink" Target="https://twitter.com/StockShopPortal" TargetMode="External"/><Relationship Id="rId51" Type="http://schemas.openxmlformats.org/officeDocument/2006/relationships/hyperlink" Target="http://www.powerhive.com/" TargetMode="External"/><Relationship Id="rId1412" Type="http://schemas.openxmlformats.org/officeDocument/2006/relationships/hyperlink" Target="https://www.linkedin.com/company/cycles-ng" TargetMode="External"/><Relationship Id="rId4982" Type="http://schemas.openxmlformats.org/officeDocument/2006/relationships/hyperlink" Target="https://zbuilder.online/" TargetMode="External"/><Relationship Id="rId5619" Type="http://schemas.openxmlformats.org/officeDocument/2006/relationships/hyperlink" Target="https://web.facebook.com/intelipro/?_rdc=1&amp;_rdr" TargetMode="External"/><Relationship Id="rId7041" Type="http://schemas.openxmlformats.org/officeDocument/2006/relationships/hyperlink" Target="http://www.linkedin.com/company/wild-fusion-limited" TargetMode="External"/><Relationship Id="rId3584" Type="http://schemas.openxmlformats.org/officeDocument/2006/relationships/hyperlink" Target="https://www.twitter.com/modeglobal" TargetMode="External"/><Relationship Id="rId4635" Type="http://schemas.openxmlformats.org/officeDocument/2006/relationships/hyperlink" Target="https://twitter.com/vayaafrica?lang=en" TargetMode="External"/><Relationship Id="rId158" Type="http://schemas.openxmlformats.org/officeDocument/2006/relationships/hyperlink" Target="https://www.facebook.com/wuzzuf/" TargetMode="External"/><Relationship Id="rId2186" Type="http://schemas.openxmlformats.org/officeDocument/2006/relationships/hyperlink" Target="https://twitter.com/clarotechcons?lang=en" TargetMode="External"/><Relationship Id="rId3237" Type="http://schemas.openxmlformats.org/officeDocument/2006/relationships/hyperlink" Target="https://twitter.com/lunomoney" TargetMode="External"/><Relationship Id="rId3651" Type="http://schemas.openxmlformats.org/officeDocument/2006/relationships/hyperlink" Target="https://www.facebook.com/payconnect" TargetMode="External"/><Relationship Id="rId4702" Type="http://schemas.openxmlformats.org/officeDocument/2006/relationships/hyperlink" Target="https://www.linkedin.com/company/wala/" TargetMode="External"/><Relationship Id="rId7858" Type="http://schemas.openxmlformats.org/officeDocument/2006/relationships/hyperlink" Target="http://www.sampleboard.com/" TargetMode="External"/><Relationship Id="rId8909" Type="http://schemas.openxmlformats.org/officeDocument/2006/relationships/hyperlink" Target="https://www.facebook.com/mobiisystems/" TargetMode="External"/><Relationship Id="rId572" Type="http://schemas.openxmlformats.org/officeDocument/2006/relationships/hyperlink" Target="https://www.linkedin.com/company/merq/" TargetMode="External"/><Relationship Id="rId2253" Type="http://schemas.openxmlformats.org/officeDocument/2006/relationships/hyperlink" Target="http://www.coinpesa.co/" TargetMode="External"/><Relationship Id="rId3304" Type="http://schemas.openxmlformats.org/officeDocument/2006/relationships/hyperlink" Target="https://www.facebook.com/KumbaAfrica/" TargetMode="External"/><Relationship Id="rId6874" Type="http://schemas.openxmlformats.org/officeDocument/2006/relationships/hyperlink" Target="https://twitter.com/mojaApp" TargetMode="External"/><Relationship Id="rId7925" Type="http://schemas.openxmlformats.org/officeDocument/2006/relationships/hyperlink" Target="https://tokencapital.tech/" TargetMode="External"/><Relationship Id="rId225" Type="http://schemas.openxmlformats.org/officeDocument/2006/relationships/hyperlink" Target="https://www.facebook.com/pg/paygoenergy/about/?ref=page_internal" TargetMode="External"/><Relationship Id="rId2320" Type="http://schemas.openxmlformats.org/officeDocument/2006/relationships/hyperlink" Target="http://www.coldhubs.com/" TargetMode="External"/><Relationship Id="rId5476" Type="http://schemas.openxmlformats.org/officeDocument/2006/relationships/hyperlink" Target="https://www.facebook.com/SliceBiz" TargetMode="External"/><Relationship Id="rId6527" Type="http://schemas.openxmlformats.org/officeDocument/2006/relationships/hyperlink" Target="https://twitter.com/dochase1" TargetMode="External"/><Relationship Id="rId4078" Type="http://schemas.openxmlformats.org/officeDocument/2006/relationships/hyperlink" Target="https://www.facebook.com/FlashMobileMX/" TargetMode="External"/><Relationship Id="rId4492" Type="http://schemas.openxmlformats.org/officeDocument/2006/relationships/hyperlink" Target="https://www.linkedin.com/company/the-sun-exchange/" TargetMode="External"/><Relationship Id="rId5129" Type="http://schemas.openxmlformats.org/officeDocument/2006/relationships/hyperlink" Target="https://www.linkedin.com/company/rkoba-com" TargetMode="External"/><Relationship Id="rId5543" Type="http://schemas.openxmlformats.org/officeDocument/2006/relationships/hyperlink" Target="http://3emtri.org/" TargetMode="External"/><Relationship Id="rId5890" Type="http://schemas.openxmlformats.org/officeDocument/2006/relationships/hyperlink" Target="http://www.ilabafrica.ac.ke/" TargetMode="External"/><Relationship Id="rId6941" Type="http://schemas.openxmlformats.org/officeDocument/2006/relationships/hyperlink" Target="http://www.twitter.com/mediosa_ng" TargetMode="External"/><Relationship Id="rId8699" Type="http://schemas.openxmlformats.org/officeDocument/2006/relationships/hyperlink" Target="https://www.facebook.com/pages/Phakamo-Holdings/492824344139395" TargetMode="External"/><Relationship Id="rId9000" Type="http://schemas.openxmlformats.org/officeDocument/2006/relationships/hyperlink" Target="https://twitter.com/Kudoti_Waste" TargetMode="External"/><Relationship Id="rId3094" Type="http://schemas.openxmlformats.org/officeDocument/2006/relationships/hyperlink" Target="https://twitter.com/laktapp" TargetMode="External"/><Relationship Id="rId4145" Type="http://schemas.openxmlformats.org/officeDocument/2006/relationships/hyperlink" Target="https://www.linkedin.com/company/samawat-energy/about/" TargetMode="External"/><Relationship Id="rId1739" Type="http://schemas.openxmlformats.org/officeDocument/2006/relationships/hyperlink" Target="https://www.facebook.com/ourmshule" TargetMode="External"/><Relationship Id="rId5610" Type="http://schemas.openxmlformats.org/officeDocument/2006/relationships/hyperlink" Target="https://www.linkedin.com/company/mojawallet/about/" TargetMode="External"/><Relationship Id="rId8766" Type="http://schemas.openxmlformats.org/officeDocument/2006/relationships/hyperlink" Target="http://study.co.zw/" TargetMode="External"/><Relationship Id="rId1806" Type="http://schemas.openxmlformats.org/officeDocument/2006/relationships/hyperlink" Target="https://twitter.com/appzonegrp" TargetMode="External"/><Relationship Id="rId3161" Type="http://schemas.openxmlformats.org/officeDocument/2006/relationships/hyperlink" Target="https://www.twitter.com/intergreatme" TargetMode="External"/><Relationship Id="rId4212" Type="http://schemas.openxmlformats.org/officeDocument/2006/relationships/hyperlink" Target="https://www.facebook.com/shieldfy" TargetMode="External"/><Relationship Id="rId7368" Type="http://schemas.openxmlformats.org/officeDocument/2006/relationships/hyperlink" Target="https://jensiv.com/" TargetMode="External"/><Relationship Id="rId7782" Type="http://schemas.openxmlformats.org/officeDocument/2006/relationships/hyperlink" Target="https://twitter.com/DrifterBrewing" TargetMode="External"/><Relationship Id="rId8419" Type="http://schemas.openxmlformats.org/officeDocument/2006/relationships/hyperlink" Target="https://www.snappsales.com/" TargetMode="External"/><Relationship Id="rId8833" Type="http://schemas.openxmlformats.org/officeDocument/2006/relationships/hyperlink" Target="https://twitter.com/acgrouprw?lang=en" TargetMode="External"/><Relationship Id="rId3978" Type="http://schemas.openxmlformats.org/officeDocument/2006/relationships/hyperlink" Target="https://www.facebook.com/practicaleducationnetwork/" TargetMode="External"/><Relationship Id="rId6384" Type="http://schemas.openxmlformats.org/officeDocument/2006/relationships/hyperlink" Target="http://www.facebook.com/africanmanagers" TargetMode="External"/><Relationship Id="rId7435" Type="http://schemas.openxmlformats.org/officeDocument/2006/relationships/hyperlink" Target="https://twitter.com/eaxum_" TargetMode="External"/><Relationship Id="rId8900" Type="http://schemas.openxmlformats.org/officeDocument/2006/relationships/hyperlink" Target="https://twitter.com/dopayhq" TargetMode="External"/><Relationship Id="rId899" Type="http://schemas.openxmlformats.org/officeDocument/2006/relationships/hyperlink" Target="https://www.facebook.com/IAMEIdentity/" TargetMode="External"/><Relationship Id="rId6037" Type="http://schemas.openxmlformats.org/officeDocument/2006/relationships/hyperlink" Target="http://www.movasgroup.com/" TargetMode="External"/><Relationship Id="rId6451" Type="http://schemas.openxmlformats.org/officeDocument/2006/relationships/hyperlink" Target="https://twitter.com/icodeaike?lang=en" TargetMode="External"/><Relationship Id="rId7502" Type="http://schemas.openxmlformats.org/officeDocument/2006/relationships/hyperlink" Target="https://twitter.com/Unpeepcreatives" TargetMode="External"/><Relationship Id="rId966" Type="http://schemas.openxmlformats.org/officeDocument/2006/relationships/hyperlink" Target="https://twitter.com/safemotos" TargetMode="External"/><Relationship Id="rId1596" Type="http://schemas.openxmlformats.org/officeDocument/2006/relationships/hyperlink" Target="https://twitter.com/bitlandglobal?lang=en" TargetMode="External"/><Relationship Id="rId2647" Type="http://schemas.openxmlformats.org/officeDocument/2006/relationships/hyperlink" Target="https://twitter.com/EnerGrowUG" TargetMode="External"/><Relationship Id="rId2994" Type="http://schemas.openxmlformats.org/officeDocument/2006/relationships/hyperlink" Target="https://www.linkedin.com/company/hehsac" TargetMode="External"/><Relationship Id="rId5053" Type="http://schemas.openxmlformats.org/officeDocument/2006/relationships/hyperlink" Target="https://bsocial-eg.com/" TargetMode="External"/><Relationship Id="rId6104" Type="http://schemas.openxmlformats.org/officeDocument/2006/relationships/hyperlink" Target="http://nomadmagazine.co/" TargetMode="External"/><Relationship Id="rId619" Type="http://schemas.openxmlformats.org/officeDocument/2006/relationships/hyperlink" Target="https://www.linkedin.com/company/custos-technologies/" TargetMode="External"/><Relationship Id="rId1249" Type="http://schemas.openxmlformats.org/officeDocument/2006/relationships/hyperlink" Target="https://twitter.com/Arza2C" TargetMode="External"/><Relationship Id="rId5120" Type="http://schemas.openxmlformats.org/officeDocument/2006/relationships/hyperlink" Target="https://www.linkedin.com/company/cantalop" TargetMode="External"/><Relationship Id="rId8276" Type="http://schemas.openxmlformats.org/officeDocument/2006/relationships/hyperlink" Target="https://twitter.com/datakeepers" TargetMode="External"/><Relationship Id="rId1663" Type="http://schemas.openxmlformats.org/officeDocument/2006/relationships/hyperlink" Target="https://agsol.com/" TargetMode="External"/><Relationship Id="rId2714" Type="http://schemas.openxmlformats.org/officeDocument/2006/relationships/hyperlink" Target="https://twitter.com/fashpaonline" TargetMode="External"/><Relationship Id="rId8690" Type="http://schemas.openxmlformats.org/officeDocument/2006/relationships/hyperlink" Target="https://www.bandelamedia.co.za/" TargetMode="External"/><Relationship Id="rId1316" Type="http://schemas.openxmlformats.org/officeDocument/2006/relationships/hyperlink" Target="http://fb.me/powercubesystems" TargetMode="External"/><Relationship Id="rId1730" Type="http://schemas.openxmlformats.org/officeDocument/2006/relationships/hyperlink" Target="https://twitter.com/LpesaICO" TargetMode="External"/><Relationship Id="rId4886" Type="http://schemas.openxmlformats.org/officeDocument/2006/relationships/hyperlink" Target="https://zimcoin.com/" TargetMode="External"/><Relationship Id="rId5937" Type="http://schemas.openxmlformats.org/officeDocument/2006/relationships/hyperlink" Target="http://www.jooist.com/" TargetMode="External"/><Relationship Id="rId7292" Type="http://schemas.openxmlformats.org/officeDocument/2006/relationships/hyperlink" Target="http://twitter.com/jatefoods" TargetMode="External"/><Relationship Id="rId8343" Type="http://schemas.openxmlformats.org/officeDocument/2006/relationships/hyperlink" Target="https://twitter.com/DashpayZA" TargetMode="External"/><Relationship Id="rId22" Type="http://schemas.openxmlformats.org/officeDocument/2006/relationships/hyperlink" Target="https://www.linkedin.com/company/swvl/" TargetMode="External"/><Relationship Id="rId3488" Type="http://schemas.openxmlformats.org/officeDocument/2006/relationships/hyperlink" Target="https://twitter.com/mlinziKenya" TargetMode="External"/><Relationship Id="rId4539" Type="http://schemas.openxmlformats.org/officeDocument/2006/relationships/hyperlink" Target="https://twitter.com/tuteriacorp" TargetMode="External"/><Relationship Id="rId4953" Type="http://schemas.openxmlformats.org/officeDocument/2006/relationships/hyperlink" Target="https://www.linkedin.com/company/pixlly/" TargetMode="External"/><Relationship Id="rId8410" Type="http://schemas.openxmlformats.org/officeDocument/2006/relationships/hyperlink" Target="https://www.facebook.com/lulabuildsoftware/" TargetMode="External"/><Relationship Id="rId3555" Type="http://schemas.openxmlformats.org/officeDocument/2006/relationships/hyperlink" Target="https://www.linkedin.com/company/meridian" TargetMode="External"/><Relationship Id="rId4606" Type="http://schemas.openxmlformats.org/officeDocument/2006/relationships/hyperlink" Target="https://www.linkedin.com/company/vericampus/" TargetMode="External"/><Relationship Id="rId7012" Type="http://schemas.openxmlformats.org/officeDocument/2006/relationships/hyperlink" Target="https://twitter.com/naijaknowhow" TargetMode="External"/><Relationship Id="rId476" Type="http://schemas.openxmlformats.org/officeDocument/2006/relationships/hyperlink" Target="https://www.piggybank.ng/" TargetMode="External"/><Relationship Id="rId890" Type="http://schemas.openxmlformats.org/officeDocument/2006/relationships/hyperlink" Target="https://www.linkedin.com/company/gomyway-africa-gomyway.com-/about/" TargetMode="External"/><Relationship Id="rId2157" Type="http://schemas.openxmlformats.org/officeDocument/2006/relationships/hyperlink" Target="https://www.linkedin.com/company/agroscape-inc" TargetMode="External"/><Relationship Id="rId2571" Type="http://schemas.openxmlformats.org/officeDocument/2006/relationships/hyperlink" Target="https://www.linkedin.com/company/elatech-srl/about/" TargetMode="External"/><Relationship Id="rId3208" Type="http://schemas.openxmlformats.org/officeDocument/2006/relationships/hyperlink" Target="https://www.linkedin.com/company/ce-projects/about/" TargetMode="External"/><Relationship Id="rId6778" Type="http://schemas.openxmlformats.org/officeDocument/2006/relationships/hyperlink" Target="https://cryptostaunch.com/" TargetMode="External"/><Relationship Id="rId129" Type="http://schemas.openxmlformats.org/officeDocument/2006/relationships/hyperlink" Target="https://sendyit.com/" TargetMode="External"/><Relationship Id="rId543" Type="http://schemas.openxmlformats.org/officeDocument/2006/relationships/hyperlink" Target="https://www.linkedin.com/company-beta/10938504/" TargetMode="External"/><Relationship Id="rId1173" Type="http://schemas.openxmlformats.org/officeDocument/2006/relationships/hyperlink" Target="https://diosdental.com/" TargetMode="External"/><Relationship Id="rId2224" Type="http://schemas.openxmlformats.org/officeDocument/2006/relationships/hyperlink" Target="https://www.facebook.com/Equinox.International" TargetMode="External"/><Relationship Id="rId3622" Type="http://schemas.openxmlformats.org/officeDocument/2006/relationships/hyperlink" Target="https://www.facebook.com/mookh.africa/" TargetMode="External"/><Relationship Id="rId7829" Type="http://schemas.openxmlformats.org/officeDocument/2006/relationships/hyperlink" Target="https://app.thesocialcollective.co/" TargetMode="External"/><Relationship Id="rId5794" Type="http://schemas.openxmlformats.org/officeDocument/2006/relationships/hyperlink" Target="https://facebook.com/dapstremEnt/" TargetMode="External"/><Relationship Id="rId6845" Type="http://schemas.openxmlformats.org/officeDocument/2006/relationships/hyperlink" Target="http://twitter.com/twinpinenetwork" TargetMode="External"/><Relationship Id="rId610" Type="http://schemas.openxmlformats.org/officeDocument/2006/relationships/hyperlink" Target="https://twitter.com/FastVanAfrica" TargetMode="External"/><Relationship Id="rId1240" Type="http://schemas.openxmlformats.org/officeDocument/2006/relationships/hyperlink" Target="https://www.linkedin.com/company/teradix/" TargetMode="External"/><Relationship Id="rId4049" Type="http://schemas.openxmlformats.org/officeDocument/2006/relationships/hyperlink" Target="https://www.rainmaker.travel/" TargetMode="External"/><Relationship Id="rId4396" Type="http://schemas.openxmlformats.org/officeDocument/2006/relationships/hyperlink" Target="https://www.taeillo.com/" TargetMode="External"/><Relationship Id="rId5447" Type="http://schemas.openxmlformats.org/officeDocument/2006/relationships/hyperlink" Target="https://www.linkedin.com/company/fido-money-lending-ltd-" TargetMode="External"/><Relationship Id="rId5861" Type="http://schemas.openxmlformats.org/officeDocument/2006/relationships/hyperlink" Target="https://twitter.com/hexapt" TargetMode="External"/><Relationship Id="rId6912" Type="http://schemas.openxmlformats.org/officeDocument/2006/relationships/hyperlink" Target="https://twitter.com/ProNOVHealth" TargetMode="External"/><Relationship Id="rId4463" Type="http://schemas.openxmlformats.org/officeDocument/2006/relationships/hyperlink" Target="https://twitter.com/transferzero?lang=en" TargetMode="External"/><Relationship Id="rId5514" Type="http://schemas.openxmlformats.org/officeDocument/2006/relationships/hyperlink" Target="https://www.facebook.com/farmableme" TargetMode="External"/><Relationship Id="rId3065" Type="http://schemas.openxmlformats.org/officeDocument/2006/relationships/hyperlink" Target="https://www.linkedin.com/company/ice3x" TargetMode="External"/><Relationship Id="rId4116" Type="http://schemas.openxmlformats.org/officeDocument/2006/relationships/hyperlink" Target="https://www.machine.one/" TargetMode="External"/><Relationship Id="rId4530" Type="http://schemas.openxmlformats.org/officeDocument/2006/relationships/hyperlink" Target="https://www.facebook.com/WeBuyCarsTheCarSupermarket" TargetMode="External"/><Relationship Id="rId7686" Type="http://schemas.openxmlformats.org/officeDocument/2006/relationships/hyperlink" Target="https://www.facebook.com/pages/category/Non-Governmental-Organization--NGO-/HOPE-Initiative-Rwanda-578372355831557/" TargetMode="External"/><Relationship Id="rId8737" Type="http://schemas.openxmlformats.org/officeDocument/2006/relationships/hyperlink" Target="https://akililabs.net/contact-us" TargetMode="External"/><Relationship Id="rId2081" Type="http://schemas.openxmlformats.org/officeDocument/2006/relationships/hyperlink" Target="https://awamo.com/" TargetMode="External"/><Relationship Id="rId3132" Type="http://schemas.openxmlformats.org/officeDocument/2006/relationships/hyperlink" Target="https://www.facebook.com/iotnxt" TargetMode="External"/><Relationship Id="rId6288" Type="http://schemas.openxmlformats.org/officeDocument/2006/relationships/hyperlink" Target="https://www.facebook.com/mwananchimicrolinkltd" TargetMode="External"/><Relationship Id="rId7339" Type="http://schemas.openxmlformats.org/officeDocument/2006/relationships/hyperlink" Target="https://twitter.com/MyLearningA" TargetMode="External"/><Relationship Id="rId7753" Type="http://schemas.openxmlformats.org/officeDocument/2006/relationships/hyperlink" Target="http://www.siyavulaeducation.com/" TargetMode="External"/><Relationship Id="rId6355" Type="http://schemas.openxmlformats.org/officeDocument/2006/relationships/hyperlink" Target="https://twitter.com/simplifinetwork" TargetMode="External"/><Relationship Id="rId7406" Type="http://schemas.openxmlformats.org/officeDocument/2006/relationships/hyperlink" Target="http://www.lukandi.com/" TargetMode="External"/><Relationship Id="rId8804" Type="http://schemas.openxmlformats.org/officeDocument/2006/relationships/hyperlink" Target="https://twitter.com/GBPartners_bj?ref_src=twsrc%5Etfw%7Ctwcamp%5Eembeddedtimeline%7Ctwterm%5Eprofile%3AGBPartners_bj&amp;ref_url=http%3A%2F%2Fwww.gblpartner.com%2Fmeet-the-team%2F" TargetMode="External"/><Relationship Id="rId120" Type="http://schemas.openxmlformats.org/officeDocument/2006/relationships/hyperlink" Target="https://www.facebook.com/payitupzw/" TargetMode="External"/><Relationship Id="rId2898" Type="http://schemas.openxmlformats.org/officeDocument/2006/relationships/hyperlink" Target="https://govchat.org/" TargetMode="External"/><Relationship Id="rId3949" Type="http://schemas.openxmlformats.org/officeDocument/2006/relationships/hyperlink" Target="https://www.play3arabi.com/" TargetMode="External"/><Relationship Id="rId6008" Type="http://schemas.openxmlformats.org/officeDocument/2006/relationships/hyperlink" Target="http://twitter.com/m_changa" TargetMode="External"/><Relationship Id="rId7820" Type="http://schemas.openxmlformats.org/officeDocument/2006/relationships/hyperlink" Target="http://www.anylytical.com/" TargetMode="External"/><Relationship Id="rId2965" Type="http://schemas.openxmlformats.org/officeDocument/2006/relationships/hyperlink" Target="https://greenfingersmobile.com/" TargetMode="External"/><Relationship Id="rId5024" Type="http://schemas.openxmlformats.org/officeDocument/2006/relationships/hyperlink" Target="http://facebook.com/embassi" TargetMode="External"/><Relationship Id="rId5371" Type="http://schemas.openxmlformats.org/officeDocument/2006/relationships/hyperlink" Target="https://www.talentsinafrica.com/about" TargetMode="External"/><Relationship Id="rId6422" Type="http://schemas.openxmlformats.org/officeDocument/2006/relationships/hyperlink" Target="https://www.facebook.com/yum.kenya" TargetMode="External"/><Relationship Id="rId937" Type="http://schemas.openxmlformats.org/officeDocument/2006/relationships/hyperlink" Target="http://www.flare.co.ke/" TargetMode="External"/><Relationship Id="rId1567" Type="http://schemas.openxmlformats.org/officeDocument/2006/relationships/hyperlink" Target="http://bisaapp.com/" TargetMode="External"/><Relationship Id="rId1981" Type="http://schemas.openxmlformats.org/officeDocument/2006/relationships/hyperlink" Target="https://twitter.com/capenetworks" TargetMode="External"/><Relationship Id="rId2618" Type="http://schemas.openxmlformats.org/officeDocument/2006/relationships/hyperlink" Target="https://www.twitter.com/getbucks1" TargetMode="External"/><Relationship Id="rId8594" Type="http://schemas.openxmlformats.org/officeDocument/2006/relationships/hyperlink" Target="https://www.facebook.com/TheJuicyDesigns/" TargetMode="External"/><Relationship Id="rId1634" Type="http://schemas.openxmlformats.org/officeDocument/2006/relationships/hyperlink" Target="http://brillantpay.com/" TargetMode="External"/><Relationship Id="rId4040" Type="http://schemas.openxmlformats.org/officeDocument/2006/relationships/hyperlink" Target="https://www.facebook.com/pg/Quicket.co.za/" TargetMode="External"/><Relationship Id="rId7196" Type="http://schemas.openxmlformats.org/officeDocument/2006/relationships/hyperlink" Target="https://facebook.com/basenaijang" TargetMode="External"/><Relationship Id="rId8247" Type="http://schemas.openxmlformats.org/officeDocument/2006/relationships/hyperlink" Target="https://twitter.com/r2digitalsa" TargetMode="External"/><Relationship Id="rId8661" Type="http://schemas.openxmlformats.org/officeDocument/2006/relationships/hyperlink" Target="https://www.linkedin.com/company/9239338" TargetMode="External"/><Relationship Id="rId4857" Type="http://schemas.openxmlformats.org/officeDocument/2006/relationships/hyperlink" Target="https://www.facebook.com/youdee.cd" TargetMode="External"/><Relationship Id="rId7263" Type="http://schemas.openxmlformats.org/officeDocument/2006/relationships/hyperlink" Target="http://www.linkedin.com/company/wow-effect-communications" TargetMode="External"/><Relationship Id="rId8314" Type="http://schemas.openxmlformats.org/officeDocument/2006/relationships/hyperlink" Target="http://www.facebook.com/golifemobileapps" TargetMode="External"/><Relationship Id="rId1701" Type="http://schemas.openxmlformats.org/officeDocument/2006/relationships/hyperlink" Target="http://www.linkedin.com/company/bridge-international-academies" TargetMode="External"/><Relationship Id="rId3459" Type="http://schemas.openxmlformats.org/officeDocument/2006/relationships/hyperlink" Target="https://twitter.com/mbirr" TargetMode="External"/><Relationship Id="rId5908" Type="http://schemas.openxmlformats.org/officeDocument/2006/relationships/hyperlink" Target="http://insureafrika.com/" TargetMode="External"/><Relationship Id="rId7330" Type="http://schemas.openxmlformats.org/officeDocument/2006/relationships/hyperlink" Target="https://flinoid.com/" TargetMode="External"/><Relationship Id="rId3873" Type="http://schemas.openxmlformats.org/officeDocument/2006/relationships/hyperlink" Target="https://twitter.com/parceltip/" TargetMode="External"/><Relationship Id="rId4924" Type="http://schemas.openxmlformats.org/officeDocument/2006/relationships/hyperlink" Target="https://www.linkedin.com/company/engmercury/about/" TargetMode="External"/><Relationship Id="rId447" Type="http://schemas.openxmlformats.org/officeDocument/2006/relationships/hyperlink" Target="https://buycoins.africa/" TargetMode="External"/><Relationship Id="rId794" Type="http://schemas.openxmlformats.org/officeDocument/2006/relationships/hyperlink" Target="https://www.linkedin.com/company/hub2/" TargetMode="External"/><Relationship Id="rId1077" Type="http://schemas.openxmlformats.org/officeDocument/2006/relationships/hyperlink" Target="https://twitter.com/xente_app" TargetMode="External"/><Relationship Id="rId2128" Type="http://schemas.openxmlformats.org/officeDocument/2006/relationships/hyperlink" Target="https://twitter.com/BitfinancePBC" TargetMode="External"/><Relationship Id="rId2475" Type="http://schemas.openxmlformats.org/officeDocument/2006/relationships/hyperlink" Target="http://www.propsys.co.za/" TargetMode="External"/><Relationship Id="rId3526" Type="http://schemas.openxmlformats.org/officeDocument/2006/relationships/hyperlink" Target="https://www.facebook.com/moneyfellows" TargetMode="External"/><Relationship Id="rId3940" Type="http://schemas.openxmlformats.org/officeDocument/2006/relationships/hyperlink" Target="https://twitter.com/pinglekenya" TargetMode="External"/><Relationship Id="rId861" Type="http://schemas.openxmlformats.org/officeDocument/2006/relationships/hyperlink" Target="https://tmcg.co.ug/" TargetMode="External"/><Relationship Id="rId1491" Type="http://schemas.openxmlformats.org/officeDocument/2006/relationships/hyperlink" Target="https://www.linkedin.com/company/kubinga" TargetMode="External"/><Relationship Id="rId2542" Type="http://schemas.openxmlformats.org/officeDocument/2006/relationships/hyperlink" Target="https://www.eduairbox.com/" TargetMode="External"/><Relationship Id="rId5698" Type="http://schemas.openxmlformats.org/officeDocument/2006/relationships/hyperlink" Target="https://www.agrikaab.com/" TargetMode="External"/><Relationship Id="rId6749" Type="http://schemas.openxmlformats.org/officeDocument/2006/relationships/hyperlink" Target="https://www.linkedin.com/company/africa-baby-care-ltd-babybliss" TargetMode="External"/><Relationship Id="rId514" Type="http://schemas.openxmlformats.org/officeDocument/2006/relationships/hyperlink" Target="https://www.edfa3ly.com/" TargetMode="External"/><Relationship Id="rId1144" Type="http://schemas.openxmlformats.org/officeDocument/2006/relationships/hyperlink" Target="https://twitter.com/pinoffer" TargetMode="External"/><Relationship Id="rId5765" Type="http://schemas.openxmlformats.org/officeDocument/2006/relationships/hyperlink" Target="https://twitter.com/CapsuleLtd" TargetMode="External"/><Relationship Id="rId6816" Type="http://schemas.openxmlformats.org/officeDocument/2006/relationships/hyperlink" Target="https://rack-centre.com/careers/" TargetMode="External"/><Relationship Id="rId8171" Type="http://schemas.openxmlformats.org/officeDocument/2006/relationships/hyperlink" Target="https://twitter.com/iHouzit" TargetMode="External"/><Relationship Id="rId1211" Type="http://schemas.openxmlformats.org/officeDocument/2006/relationships/hyperlink" Target="https://www.slatecube.com/" TargetMode="External"/><Relationship Id="rId4367" Type="http://schemas.openxmlformats.org/officeDocument/2006/relationships/hyperlink" Target="https://www.twitter.com/studydotcom" TargetMode="External"/><Relationship Id="rId4781" Type="http://schemas.openxmlformats.org/officeDocument/2006/relationships/hyperlink" Target="https://wicover.co/" TargetMode="External"/><Relationship Id="rId5418" Type="http://schemas.openxmlformats.org/officeDocument/2006/relationships/hyperlink" Target="https://www.linkedin.com/company/naasakle-international/about/" TargetMode="External"/><Relationship Id="rId5832" Type="http://schemas.openxmlformats.org/officeDocument/2006/relationships/hyperlink" Target="http://www.facebook.com/gaming4kenya" TargetMode="External"/><Relationship Id="rId8988" Type="http://schemas.openxmlformats.org/officeDocument/2006/relationships/hyperlink" Target="https://www.facebook.com/techadvanceng/" TargetMode="External"/><Relationship Id="rId3383" Type="http://schemas.openxmlformats.org/officeDocument/2006/relationships/hyperlink" Target="https://twitter.com/Legafrik77?lang=fr" TargetMode="External"/><Relationship Id="rId4434" Type="http://schemas.openxmlformats.org/officeDocument/2006/relationships/hyperlink" Target="https://www.teachmepad.com/" TargetMode="External"/><Relationship Id="rId3036" Type="http://schemas.openxmlformats.org/officeDocument/2006/relationships/hyperlink" Target="https://www.facebook.com/healthq-technologies-349267008490513" TargetMode="External"/><Relationship Id="rId371" Type="http://schemas.openxmlformats.org/officeDocument/2006/relationships/hyperlink" Target="https://www.facebook.com/SokowatchKenya/" TargetMode="External"/><Relationship Id="rId2052" Type="http://schemas.openxmlformats.org/officeDocument/2006/relationships/hyperlink" Target="https://www.facebook.com/EnQaz.Net/" TargetMode="External"/><Relationship Id="rId3450" Type="http://schemas.openxmlformats.org/officeDocument/2006/relationships/hyperlink" Target="https://www.linkedin.com/company/lushplans/about/" TargetMode="External"/><Relationship Id="rId4501" Type="http://schemas.openxmlformats.org/officeDocument/2006/relationships/hyperlink" Target="http://www.tradeghana.co/" TargetMode="External"/><Relationship Id="rId6259" Type="http://schemas.openxmlformats.org/officeDocument/2006/relationships/hyperlink" Target="https://www.linkedin.com/company/happy-wishy/" TargetMode="External"/><Relationship Id="rId7657" Type="http://schemas.openxmlformats.org/officeDocument/2006/relationships/hyperlink" Target="http://twitter.com/cheapynigeria" TargetMode="External"/><Relationship Id="rId8708" Type="http://schemas.openxmlformats.org/officeDocument/2006/relationships/hyperlink" Target="https://loeriesfonteinwind.co.za/" TargetMode="External"/><Relationship Id="rId3103" Type="http://schemas.openxmlformats.org/officeDocument/2006/relationships/hyperlink" Target="https://www.facebook.com/incept.tn/" TargetMode="External"/><Relationship Id="rId6673" Type="http://schemas.openxmlformats.org/officeDocument/2006/relationships/hyperlink" Target="https://eshop.com.ng/" TargetMode="External"/><Relationship Id="rId7724" Type="http://schemas.openxmlformats.org/officeDocument/2006/relationships/hyperlink" Target="https://twitter.com/CommuScore" TargetMode="External"/><Relationship Id="rId2869" Type="http://schemas.openxmlformats.org/officeDocument/2006/relationships/hyperlink" Target="https://www.linkedin.com/company/global-opportunities" TargetMode="External"/><Relationship Id="rId5275" Type="http://schemas.openxmlformats.org/officeDocument/2006/relationships/hyperlink" Target="https://twitter.com/cloudinn" TargetMode="External"/><Relationship Id="rId6326" Type="http://schemas.openxmlformats.org/officeDocument/2006/relationships/hyperlink" Target="https://pentagy.com/" TargetMode="External"/><Relationship Id="rId6740" Type="http://schemas.openxmlformats.org/officeDocument/2006/relationships/hyperlink" Target="http://twitter.com/medenhanz" TargetMode="External"/><Relationship Id="rId1885" Type="http://schemas.openxmlformats.org/officeDocument/2006/relationships/hyperlink" Target="https://www.facebook.com/otracng/" TargetMode="External"/><Relationship Id="rId2936" Type="http://schemas.openxmlformats.org/officeDocument/2006/relationships/hyperlink" Target="http://www.greystonepartnersltd.com/" TargetMode="External"/><Relationship Id="rId4291" Type="http://schemas.openxmlformats.org/officeDocument/2006/relationships/hyperlink" Target="https://www.facebook.com/sokohela/" TargetMode="External"/><Relationship Id="rId5342" Type="http://schemas.openxmlformats.org/officeDocument/2006/relationships/hyperlink" Target="http://www.omash.com/?lang=en" TargetMode="External"/><Relationship Id="rId8498" Type="http://schemas.openxmlformats.org/officeDocument/2006/relationships/hyperlink" Target="https://twitter.com/gracenetlogist" TargetMode="External"/><Relationship Id="rId908" Type="http://schemas.openxmlformats.org/officeDocument/2006/relationships/hyperlink" Target="http://swiver.io/" TargetMode="External"/><Relationship Id="rId1538" Type="http://schemas.openxmlformats.org/officeDocument/2006/relationships/hyperlink" Target="https://www.linkedin.com/company/biodiesel-misr/about/" TargetMode="External"/><Relationship Id="rId8565" Type="http://schemas.openxmlformats.org/officeDocument/2006/relationships/hyperlink" Target="https://www.twitter.com/monstersshout" TargetMode="External"/><Relationship Id="rId1952" Type="http://schemas.openxmlformats.org/officeDocument/2006/relationships/hyperlink" Target="https://in.linkedin.com/company/bizense" TargetMode="External"/><Relationship Id="rId4011" Type="http://schemas.openxmlformats.org/officeDocument/2006/relationships/hyperlink" Target="http://www.publiseer.com/" TargetMode="External"/><Relationship Id="rId7167" Type="http://schemas.openxmlformats.org/officeDocument/2006/relationships/hyperlink" Target="https://m.facebook.com/Marketaam2018/?ref=bookmarks" TargetMode="External"/><Relationship Id="rId8218" Type="http://schemas.openxmlformats.org/officeDocument/2006/relationships/hyperlink" Target="https://twitter.com/Primu_infotech" TargetMode="External"/><Relationship Id="rId1605" Type="http://schemas.openxmlformats.org/officeDocument/2006/relationships/hyperlink" Target="https://twitter.com/oze" TargetMode="External"/><Relationship Id="rId6183" Type="http://schemas.openxmlformats.org/officeDocument/2006/relationships/hyperlink" Target="https://www.facebook.com/aslanadventuretours" TargetMode="External"/><Relationship Id="rId7234" Type="http://schemas.openxmlformats.org/officeDocument/2006/relationships/hyperlink" Target="https://www.linkedin.com/company/flyboku-com/" TargetMode="External"/><Relationship Id="rId7581" Type="http://schemas.openxmlformats.org/officeDocument/2006/relationships/hyperlink" Target="https://twitter.com/Gamfari" TargetMode="External"/><Relationship Id="rId8632" Type="http://schemas.openxmlformats.org/officeDocument/2006/relationships/hyperlink" Target="http://www.twitter.com/wolfandhalo" TargetMode="External"/><Relationship Id="rId3777" Type="http://schemas.openxmlformats.org/officeDocument/2006/relationships/hyperlink" Target="https://twitter.com/oneacrefund" TargetMode="External"/><Relationship Id="rId4828" Type="http://schemas.openxmlformats.org/officeDocument/2006/relationships/hyperlink" Target="https://twitter.com/Zaytech1" TargetMode="External"/><Relationship Id="rId698" Type="http://schemas.openxmlformats.org/officeDocument/2006/relationships/hyperlink" Target="https://www.linkedin.com/company/iono.fm/" TargetMode="External"/><Relationship Id="rId2379" Type="http://schemas.openxmlformats.org/officeDocument/2006/relationships/hyperlink" Target="https://www.linkedin.com/in/dashmake-startup-453153106/detail/recent-activity/" TargetMode="External"/><Relationship Id="rId2793" Type="http://schemas.openxmlformats.org/officeDocument/2006/relationships/hyperlink" Target="https://www.linkedin.com/company/flowian-solutions-private-limited/about/" TargetMode="External"/><Relationship Id="rId3844" Type="http://schemas.openxmlformats.org/officeDocument/2006/relationships/hyperlink" Target="http://twitter.com/oyapayng" TargetMode="External"/><Relationship Id="rId6250" Type="http://schemas.openxmlformats.org/officeDocument/2006/relationships/hyperlink" Target="https://greensmart.co.ke/" TargetMode="External"/><Relationship Id="rId7301" Type="http://schemas.openxmlformats.org/officeDocument/2006/relationships/hyperlink" Target="https://kraftysprouts.com/" TargetMode="External"/><Relationship Id="rId765" Type="http://schemas.openxmlformats.org/officeDocument/2006/relationships/hyperlink" Target="https://www.facebook.com/pg/bostaapp/about/?ref=page_internal" TargetMode="External"/><Relationship Id="rId1395" Type="http://schemas.openxmlformats.org/officeDocument/2006/relationships/hyperlink" Target="https://twitter.com/rucove" TargetMode="External"/><Relationship Id="rId2446" Type="http://schemas.openxmlformats.org/officeDocument/2006/relationships/hyperlink" Target="https://www.linkedin.com/search/results/people/?facetCurrentCompany=%5B%229280311%22%5D" TargetMode="External"/><Relationship Id="rId2860" Type="http://schemas.openxmlformats.org/officeDocument/2006/relationships/hyperlink" Target="https://mayicard.co/" TargetMode="External"/><Relationship Id="rId418" Type="http://schemas.openxmlformats.org/officeDocument/2006/relationships/hyperlink" Target="https://www.linkedin.com/company/asaak/" TargetMode="External"/><Relationship Id="rId832" Type="http://schemas.openxmlformats.org/officeDocument/2006/relationships/hyperlink" Target="http://lagare.ma/" TargetMode="External"/><Relationship Id="rId1048" Type="http://schemas.openxmlformats.org/officeDocument/2006/relationships/hyperlink" Target="https://www.facebook.com/arifucompany/" TargetMode="External"/><Relationship Id="rId1462" Type="http://schemas.openxmlformats.org/officeDocument/2006/relationships/hyperlink" Target="https://clip.ng/nrvc" TargetMode="External"/><Relationship Id="rId2513" Type="http://schemas.openxmlformats.org/officeDocument/2006/relationships/hyperlink" Target="https://www.facebook.com/pages/category/Local-Business/DroneSIG-2487397061276442/" TargetMode="External"/><Relationship Id="rId3911" Type="http://schemas.openxmlformats.org/officeDocument/2006/relationships/hyperlink" Target="https://twitter.com/pendahealth" TargetMode="External"/><Relationship Id="rId5669" Type="http://schemas.openxmlformats.org/officeDocument/2006/relationships/hyperlink" Target="https://www.facebook.com/antara.health" TargetMode="External"/><Relationship Id="rId8075" Type="http://schemas.openxmlformats.org/officeDocument/2006/relationships/hyperlink" Target="https://www.facebook.com/pg/AfrimartOnline" TargetMode="External"/><Relationship Id="rId1115" Type="http://schemas.openxmlformats.org/officeDocument/2006/relationships/hyperlink" Target="https://www.facebook.com/tareeqiapp" TargetMode="External"/><Relationship Id="rId7091" Type="http://schemas.openxmlformats.org/officeDocument/2006/relationships/hyperlink" Target="https://www.linkedin.com/company/terawork-nigeria/" TargetMode="External"/><Relationship Id="rId8142" Type="http://schemas.openxmlformats.org/officeDocument/2006/relationships/hyperlink" Target="https://twitter.com/crashdetech" TargetMode="External"/><Relationship Id="rId3287" Type="http://schemas.openxmlformats.org/officeDocument/2006/relationships/hyperlink" Target="http://madamaina.ng/" TargetMode="External"/><Relationship Id="rId4338" Type="http://schemas.openxmlformats.org/officeDocument/2006/relationships/hyperlink" Target="https://twitter.com/sudonum" TargetMode="External"/><Relationship Id="rId4685" Type="http://schemas.openxmlformats.org/officeDocument/2006/relationships/hyperlink" Target="http://www.facebook.com/wayawayaltd" TargetMode="External"/><Relationship Id="rId5736" Type="http://schemas.openxmlformats.org/officeDocument/2006/relationships/hyperlink" Target="https://www.facebook.com/AfyaPap/" TargetMode="External"/><Relationship Id="rId4752" Type="http://schemas.openxmlformats.org/officeDocument/2006/relationships/hyperlink" Target="https://twitter.com/wecodeland" TargetMode="External"/><Relationship Id="rId5803" Type="http://schemas.openxmlformats.org/officeDocument/2006/relationships/hyperlink" Target="http://disrupt-africa.com/" TargetMode="External"/><Relationship Id="rId8959" Type="http://schemas.openxmlformats.org/officeDocument/2006/relationships/hyperlink" Target="https://twitter.com/beblocky?lang=en" TargetMode="External"/><Relationship Id="rId3354" Type="http://schemas.openxmlformats.org/officeDocument/2006/relationships/hyperlink" Target="http://www.facebook.com/leafyourlife" TargetMode="External"/><Relationship Id="rId4405" Type="http://schemas.openxmlformats.org/officeDocument/2006/relationships/hyperlink" Target="https://www.tanda.africa/" TargetMode="External"/><Relationship Id="rId7975" Type="http://schemas.openxmlformats.org/officeDocument/2006/relationships/hyperlink" Target="https://www.linkedin.com/company/vinewave" TargetMode="External"/><Relationship Id="rId275" Type="http://schemas.openxmlformats.org/officeDocument/2006/relationships/hyperlink" Target="https://twitter.com/mSurvey" TargetMode="External"/><Relationship Id="rId2370" Type="http://schemas.openxmlformats.org/officeDocument/2006/relationships/hyperlink" Target="https://dafrutausa.com/" TargetMode="External"/><Relationship Id="rId3007" Type="http://schemas.openxmlformats.org/officeDocument/2006/relationships/hyperlink" Target="https://www.facebook.com/HeriOnlineS" TargetMode="External"/><Relationship Id="rId3421" Type="http://schemas.openxmlformats.org/officeDocument/2006/relationships/hyperlink" Target="https://web.facebook.com/lucydotng/" TargetMode="External"/><Relationship Id="rId6577" Type="http://schemas.openxmlformats.org/officeDocument/2006/relationships/hyperlink" Target="https://www.linkedin.com/company/termii-networks/" TargetMode="External"/><Relationship Id="rId6991" Type="http://schemas.openxmlformats.org/officeDocument/2006/relationships/hyperlink" Target="http://www.wellnewme.com/" TargetMode="External"/><Relationship Id="rId7628" Type="http://schemas.openxmlformats.org/officeDocument/2006/relationships/hyperlink" Target="https://www.linkedin.com/company/jobcentrenigeria/" TargetMode="External"/><Relationship Id="rId342" Type="http://schemas.openxmlformats.org/officeDocument/2006/relationships/hyperlink" Target="https://www.linkedin.com/company/hearx-group/" TargetMode="External"/><Relationship Id="rId2023" Type="http://schemas.openxmlformats.org/officeDocument/2006/relationships/hyperlink" Target="https://www.facebook.com/Badr.for.Information.Technology" TargetMode="External"/><Relationship Id="rId5179" Type="http://schemas.openxmlformats.org/officeDocument/2006/relationships/hyperlink" Target="https://www.twitter.com/mazenjobs" TargetMode="External"/><Relationship Id="rId5593" Type="http://schemas.openxmlformats.org/officeDocument/2006/relationships/hyperlink" Target="http://www.besazboutique.com/" TargetMode="External"/><Relationship Id="rId6644" Type="http://schemas.openxmlformats.org/officeDocument/2006/relationships/hyperlink" Target="https://spacebook.ng/" TargetMode="External"/><Relationship Id="rId4195" Type="http://schemas.openxmlformats.org/officeDocument/2006/relationships/hyperlink" Target="https://sesitechnologies.com/" TargetMode="External"/><Relationship Id="rId5246" Type="http://schemas.openxmlformats.org/officeDocument/2006/relationships/hyperlink" Target="http://www.ordera.co/" TargetMode="External"/><Relationship Id="rId1789" Type="http://schemas.openxmlformats.org/officeDocument/2006/relationships/hyperlink" Target="http://www.adsdirect.org.uk/" TargetMode="External"/><Relationship Id="rId4262" Type="http://schemas.openxmlformats.org/officeDocument/2006/relationships/hyperlink" Target="https://www.linkedin.com/company/smeasy/about/" TargetMode="External"/><Relationship Id="rId5660" Type="http://schemas.openxmlformats.org/officeDocument/2006/relationships/hyperlink" Target="https://albella.co/" TargetMode="External"/><Relationship Id="rId6711" Type="http://schemas.openxmlformats.org/officeDocument/2006/relationships/hyperlink" Target="https://linkedin.com/tatafo" TargetMode="External"/><Relationship Id="rId8469" Type="http://schemas.openxmlformats.org/officeDocument/2006/relationships/hyperlink" Target="https://www.facebook.com/Naturally-Good-Traders-cc-267111690005189/timeline/" TargetMode="External"/><Relationship Id="rId1856" Type="http://schemas.openxmlformats.org/officeDocument/2006/relationships/hyperlink" Target="http://www.twitter.com/e_trash2cash" TargetMode="External"/><Relationship Id="rId2907" Type="http://schemas.openxmlformats.org/officeDocument/2006/relationships/hyperlink" Target="https://www.facebook.com/GrabingoApp/" TargetMode="External"/><Relationship Id="rId5313" Type="http://schemas.openxmlformats.org/officeDocument/2006/relationships/hyperlink" Target="https://www.facebook.com/5dVR1" TargetMode="External"/><Relationship Id="rId8883" Type="http://schemas.openxmlformats.org/officeDocument/2006/relationships/hyperlink" Target="https://twitter.com/shuttlersng?lang=en" TargetMode="External"/><Relationship Id="rId1509" Type="http://schemas.openxmlformats.org/officeDocument/2006/relationships/hyperlink" Target="https://www.facebook.com/BoomplayMusic" TargetMode="External"/><Relationship Id="rId1923" Type="http://schemas.openxmlformats.org/officeDocument/2006/relationships/hyperlink" Target="http://attri.co.za/" TargetMode="External"/><Relationship Id="rId7485" Type="http://schemas.openxmlformats.org/officeDocument/2006/relationships/hyperlink" Target="https://www.linkedin.com/in/prima-times-323374161/" TargetMode="External"/><Relationship Id="rId8536" Type="http://schemas.openxmlformats.org/officeDocument/2006/relationships/hyperlink" Target="http://www.sowetanlive.co.za/" TargetMode="External"/><Relationship Id="rId8950" Type="http://schemas.openxmlformats.org/officeDocument/2006/relationships/hyperlink" Target="https://twitter.com/charisuas?lang=en" TargetMode="External"/><Relationship Id="rId6087" Type="http://schemas.openxmlformats.org/officeDocument/2006/relationships/hyperlink" Target="https://senga.co/" TargetMode="External"/><Relationship Id="rId7138" Type="http://schemas.openxmlformats.org/officeDocument/2006/relationships/hyperlink" Target="https://twitter.com/frakemplumbing" TargetMode="External"/><Relationship Id="rId7552" Type="http://schemas.openxmlformats.org/officeDocument/2006/relationships/hyperlink" Target="http://nultan.com/" TargetMode="External"/><Relationship Id="rId8603" Type="http://schemas.openxmlformats.org/officeDocument/2006/relationships/hyperlink" Target="http://hitechwireless.co.za/" TargetMode="External"/><Relationship Id="rId2697" Type="http://schemas.openxmlformats.org/officeDocument/2006/relationships/hyperlink" Target="https://www.facebook.com/estateintel/" TargetMode="External"/><Relationship Id="rId3748" Type="http://schemas.openxmlformats.org/officeDocument/2006/relationships/hyperlink" Target="https://www.linkedin.com/company/zolaelectric/" TargetMode="External"/><Relationship Id="rId6154" Type="http://schemas.openxmlformats.org/officeDocument/2006/relationships/hyperlink" Target="https://www.linkedin.com/company/ekodi/" TargetMode="External"/><Relationship Id="rId7205" Type="http://schemas.openxmlformats.org/officeDocument/2006/relationships/hyperlink" Target="http://glamour.com.ng/" TargetMode="External"/><Relationship Id="rId669" Type="http://schemas.openxmlformats.org/officeDocument/2006/relationships/hyperlink" Target="http://mintrics.com/" TargetMode="External"/><Relationship Id="rId1299" Type="http://schemas.openxmlformats.org/officeDocument/2006/relationships/hyperlink" Target="http://coliba.me/" TargetMode="External"/><Relationship Id="rId5170" Type="http://schemas.openxmlformats.org/officeDocument/2006/relationships/hyperlink" Target="http://www.raye7.com/" TargetMode="External"/><Relationship Id="rId6221" Type="http://schemas.openxmlformats.org/officeDocument/2006/relationships/hyperlink" Target="https://www.twitter.com/dairyteq" TargetMode="External"/><Relationship Id="rId736" Type="http://schemas.openxmlformats.org/officeDocument/2006/relationships/hyperlink" Target="https://www.pineapple.co.za/" TargetMode="External"/><Relationship Id="rId1366" Type="http://schemas.openxmlformats.org/officeDocument/2006/relationships/hyperlink" Target="https://www.linkedin.com/company/akibadigital/" TargetMode="External"/><Relationship Id="rId2417" Type="http://schemas.openxmlformats.org/officeDocument/2006/relationships/hyperlink" Target="https://www.facebook.com/diggerapp.io/" TargetMode="External"/><Relationship Id="rId2764" Type="http://schemas.openxmlformats.org/officeDocument/2006/relationships/hyperlink" Target="http://twitter.com/FireFlyServices" TargetMode="External"/><Relationship Id="rId3815" Type="http://schemas.openxmlformats.org/officeDocument/2006/relationships/hyperlink" Target="https://www.paymestore.co/" TargetMode="External"/><Relationship Id="rId8393" Type="http://schemas.openxmlformats.org/officeDocument/2006/relationships/hyperlink" Target="http://www.ixioanalytics.com/" TargetMode="External"/><Relationship Id="rId1019" Type="http://schemas.openxmlformats.org/officeDocument/2006/relationships/hyperlink" Target="https://hovoapp.com/" TargetMode="External"/><Relationship Id="rId1780" Type="http://schemas.openxmlformats.org/officeDocument/2006/relationships/hyperlink" Target="https://www.linkedin.com/company/foodlocker/about/" TargetMode="External"/><Relationship Id="rId2831" Type="http://schemas.openxmlformats.org/officeDocument/2006/relationships/hyperlink" Target="https://f4c.co.zw/" TargetMode="External"/><Relationship Id="rId5987" Type="http://schemas.openxmlformats.org/officeDocument/2006/relationships/hyperlink" Target="http://kitointernational.org/" TargetMode="External"/><Relationship Id="rId8046" Type="http://schemas.openxmlformats.org/officeDocument/2006/relationships/hyperlink" Target="https://tokensale.cashbag.co/" TargetMode="External"/><Relationship Id="rId72" Type="http://schemas.openxmlformats.org/officeDocument/2006/relationships/hyperlink" Target="https://www.linkedin.com/company/twiga-foods/" TargetMode="External"/><Relationship Id="rId803" Type="http://schemas.openxmlformats.org/officeDocument/2006/relationships/hyperlink" Target="http://tripdizer.com/" TargetMode="External"/><Relationship Id="rId1433" Type="http://schemas.openxmlformats.org/officeDocument/2006/relationships/hyperlink" Target="https://linkedin.com/in/servixmenigeria" TargetMode="External"/><Relationship Id="rId4589" Type="http://schemas.openxmlformats.org/officeDocument/2006/relationships/hyperlink" Target="https://twitter.com/UpriseAfrica" TargetMode="External"/><Relationship Id="rId8460" Type="http://schemas.openxmlformats.org/officeDocument/2006/relationships/hyperlink" Target="http://resourcedesign.io/" TargetMode="External"/><Relationship Id="rId1500" Type="http://schemas.openxmlformats.org/officeDocument/2006/relationships/hyperlink" Target="https://twitter.com/agribizznet?lang=en" TargetMode="External"/><Relationship Id="rId4656" Type="http://schemas.openxmlformats.org/officeDocument/2006/relationships/hyperlink" Target="https://www.facebook.com/vidr.content/" TargetMode="External"/><Relationship Id="rId5707" Type="http://schemas.openxmlformats.org/officeDocument/2006/relationships/hyperlink" Target="https://twitter.com/aleri_ke" TargetMode="External"/><Relationship Id="rId7062" Type="http://schemas.openxmlformats.org/officeDocument/2006/relationships/hyperlink" Target="http://www.facebook.com/myStudySearch" TargetMode="External"/><Relationship Id="rId8113" Type="http://schemas.openxmlformats.org/officeDocument/2006/relationships/hyperlink" Target="http://rubybox.co.za/" TargetMode="External"/><Relationship Id="rId3258" Type="http://schemas.openxmlformats.org/officeDocument/2006/relationships/hyperlink" Target="http://kiva.org/" TargetMode="External"/><Relationship Id="rId3672" Type="http://schemas.openxmlformats.org/officeDocument/2006/relationships/hyperlink" Target="https://twitter.com/myAgro_" TargetMode="External"/><Relationship Id="rId4309" Type="http://schemas.openxmlformats.org/officeDocument/2006/relationships/hyperlink" Target="https://gr.linkedin.com/company/sokompare" TargetMode="External"/><Relationship Id="rId4723" Type="http://schemas.openxmlformats.org/officeDocument/2006/relationships/hyperlink" Target="http://www.wethinkcode.co.za/" TargetMode="External"/><Relationship Id="rId7879" Type="http://schemas.openxmlformats.org/officeDocument/2006/relationships/hyperlink" Target="http://twitter.com/cognician" TargetMode="External"/><Relationship Id="rId179" Type="http://schemas.openxmlformats.org/officeDocument/2006/relationships/hyperlink" Target="https://kopokopo.co.ke/" TargetMode="External"/><Relationship Id="rId593" Type="http://schemas.openxmlformats.org/officeDocument/2006/relationships/hyperlink" Target="https://twitter.com/MettleState" TargetMode="External"/><Relationship Id="rId2274" Type="http://schemas.openxmlformats.org/officeDocument/2006/relationships/hyperlink" Target="https://www.facebook.com/click2sure/" TargetMode="External"/><Relationship Id="rId3325" Type="http://schemas.openxmlformats.org/officeDocument/2006/relationships/hyperlink" Target="https://www.kuhustle.com/" TargetMode="External"/><Relationship Id="rId246" Type="http://schemas.openxmlformats.org/officeDocument/2006/relationships/hyperlink" Target="https://www.linkedin.com/company/brck/" TargetMode="External"/><Relationship Id="rId660" Type="http://schemas.openxmlformats.org/officeDocument/2006/relationships/hyperlink" Target="https://www.facebook.com/Pezesha/" TargetMode="External"/><Relationship Id="rId1290" Type="http://schemas.openxmlformats.org/officeDocument/2006/relationships/hyperlink" Target="https://compareha.com/" TargetMode="External"/><Relationship Id="rId2341" Type="http://schemas.openxmlformats.org/officeDocument/2006/relationships/hyperlink" Target="https://www.twitter.com/macrolanupdates" TargetMode="External"/><Relationship Id="rId5497" Type="http://schemas.openxmlformats.org/officeDocument/2006/relationships/hyperlink" Target="http://www.paylock.io/" TargetMode="External"/><Relationship Id="rId6548" Type="http://schemas.openxmlformats.org/officeDocument/2006/relationships/hyperlink" Target="https://www.twitter.com/edurecords" TargetMode="External"/><Relationship Id="rId6895" Type="http://schemas.openxmlformats.org/officeDocument/2006/relationships/hyperlink" Target="https://www.twitter.com/Primetweets_PT" TargetMode="External"/><Relationship Id="rId7946" Type="http://schemas.openxmlformats.org/officeDocument/2006/relationships/hyperlink" Target="http://www.theloyaltybox.com/" TargetMode="External"/><Relationship Id="rId313" Type="http://schemas.openxmlformats.org/officeDocument/2006/relationships/hyperlink" Target="http://www.facebook.com/Yumamia" TargetMode="External"/><Relationship Id="rId4099" Type="http://schemas.openxmlformats.org/officeDocument/2006/relationships/hyperlink" Target="https://www.facebook.com/ridverapp" TargetMode="External"/><Relationship Id="rId6962" Type="http://schemas.openxmlformats.org/officeDocument/2006/relationships/hyperlink" Target="http://www.twitter.con/renderhealth" TargetMode="External"/><Relationship Id="rId9021" Type="http://schemas.openxmlformats.org/officeDocument/2006/relationships/hyperlink" Target="https://www.facebook.com/TechShelta/" TargetMode="External"/><Relationship Id="rId5564" Type="http://schemas.openxmlformats.org/officeDocument/2006/relationships/hyperlink" Target="https://www.linkedin.com/company/dolphintelecom" TargetMode="External"/><Relationship Id="rId6615" Type="http://schemas.openxmlformats.org/officeDocument/2006/relationships/hyperlink" Target="https://www.linkedin.com/company/techcabal/about/" TargetMode="External"/><Relationship Id="rId1010" Type="http://schemas.openxmlformats.org/officeDocument/2006/relationships/hyperlink" Target="https://www.facebook.com/aklabaity" TargetMode="External"/><Relationship Id="rId4166" Type="http://schemas.openxmlformats.org/officeDocument/2006/relationships/hyperlink" Target="https://twitter.com/sautiorg" TargetMode="External"/><Relationship Id="rId4580" Type="http://schemas.openxmlformats.org/officeDocument/2006/relationships/hyperlink" Target="http://umaticapital.com/" TargetMode="External"/><Relationship Id="rId5217" Type="http://schemas.openxmlformats.org/officeDocument/2006/relationships/hyperlink" Target="https://www.facebook.com/myvrapeutic/" TargetMode="External"/><Relationship Id="rId5631" Type="http://schemas.openxmlformats.org/officeDocument/2006/relationships/hyperlink" Target="https://twitter.com/wapipay" TargetMode="External"/><Relationship Id="rId8787" Type="http://schemas.openxmlformats.org/officeDocument/2006/relationships/hyperlink" Target="https://www.kalido.me/" TargetMode="External"/><Relationship Id="rId1827" Type="http://schemas.openxmlformats.org/officeDocument/2006/relationships/hyperlink" Target="https://babymigo.com/" TargetMode="External"/><Relationship Id="rId7389" Type="http://schemas.openxmlformats.org/officeDocument/2006/relationships/hyperlink" Target="https://facebook.com/Salescabal" TargetMode="External"/><Relationship Id="rId3999" Type="http://schemas.openxmlformats.org/officeDocument/2006/relationships/hyperlink" Target="https://www.facebook.com/PropertyProNG/" TargetMode="External"/><Relationship Id="rId4300" Type="http://schemas.openxmlformats.org/officeDocument/2006/relationships/hyperlink" Target="http://www.snapslip.net/index.html" TargetMode="External"/><Relationship Id="rId170" Type="http://schemas.openxmlformats.org/officeDocument/2006/relationships/hyperlink" Target="https://twitter.com/instadeepai" TargetMode="External"/><Relationship Id="rId6472" Type="http://schemas.openxmlformats.org/officeDocument/2006/relationships/hyperlink" Target="https://www.facebook.com/covibeshq/" TargetMode="External"/><Relationship Id="rId7523" Type="http://schemas.openxmlformats.org/officeDocument/2006/relationships/hyperlink" Target="https://www.linkedin.com/in/wexposeng" TargetMode="External"/><Relationship Id="rId7870" Type="http://schemas.openxmlformats.org/officeDocument/2006/relationships/hyperlink" Target="https://www.facebook.com/HowlerApp/" TargetMode="External"/><Relationship Id="rId8921" Type="http://schemas.openxmlformats.org/officeDocument/2006/relationships/hyperlink" Target="https://twitter.com/R4Kenya?ref_src=twsrc%5Egoogle%7Ctwcamp%5Eserp%7Ctwgr%5Eauthor" TargetMode="External"/><Relationship Id="rId5074" Type="http://schemas.openxmlformats.org/officeDocument/2006/relationships/hyperlink" Target="http://www.linkedin.com/company/argineering/" TargetMode="External"/><Relationship Id="rId6125" Type="http://schemas.openxmlformats.org/officeDocument/2006/relationships/hyperlink" Target="https://www.facebook.com/LevitationDynamics/" TargetMode="External"/><Relationship Id="rId8297" Type="http://schemas.openxmlformats.org/officeDocument/2006/relationships/hyperlink" Target="http://www.airbornedrones.co/" TargetMode="External"/><Relationship Id="rId1684" Type="http://schemas.openxmlformats.org/officeDocument/2006/relationships/hyperlink" Target="http://beafrika.online/what-we-do/" TargetMode="External"/><Relationship Id="rId2735" Type="http://schemas.openxmlformats.org/officeDocument/2006/relationships/hyperlink" Target="https://www.twitter.com/e7na_filkhedma" TargetMode="External"/><Relationship Id="rId707" Type="http://schemas.openxmlformats.org/officeDocument/2006/relationships/hyperlink" Target="https://www.facebook.com/ubapesaltd/" TargetMode="External"/><Relationship Id="rId1337" Type="http://schemas.openxmlformats.org/officeDocument/2006/relationships/hyperlink" Target="https://about.touchabl.com/" TargetMode="External"/><Relationship Id="rId5958" Type="http://schemas.openxmlformats.org/officeDocument/2006/relationships/hyperlink" Target="https://kaziquest.com/" TargetMode="External"/><Relationship Id="rId43" Type="http://schemas.openxmlformats.org/officeDocument/2006/relationships/hyperlink" Target="https://www.facebook.com/africanleadershipacademy" TargetMode="External"/><Relationship Id="rId7380" Type="http://schemas.openxmlformats.org/officeDocument/2006/relationships/hyperlink" Target="https://www.techypals.com/" TargetMode="External"/><Relationship Id="rId8431" Type="http://schemas.openxmlformats.org/officeDocument/2006/relationships/hyperlink" Target="https://www.facebook.com/pg/papervideo/" TargetMode="External"/><Relationship Id="rId7033" Type="http://schemas.openxmlformats.org/officeDocument/2006/relationships/hyperlink" Target="http://facebook.com/ojawarafoodmarket" TargetMode="External"/><Relationship Id="rId3990" Type="http://schemas.openxmlformats.org/officeDocument/2006/relationships/hyperlink" Target="https://www.rology.net/" TargetMode="External"/><Relationship Id="rId1194" Type="http://schemas.openxmlformats.org/officeDocument/2006/relationships/hyperlink" Target="https://www.linkedin.com/company/lipa-later-ltd/" TargetMode="External"/><Relationship Id="rId2592" Type="http://schemas.openxmlformats.org/officeDocument/2006/relationships/hyperlink" Target="http://www.ecoact.co.tz/" TargetMode="External"/><Relationship Id="rId3643" Type="http://schemas.openxmlformats.org/officeDocument/2006/relationships/hyperlink" Target="https://www.facebook.com/Mshtarii/" TargetMode="External"/><Relationship Id="rId217" Type="http://schemas.openxmlformats.org/officeDocument/2006/relationships/hyperlink" Target="http://www.facebook.com/DealDey" TargetMode="External"/><Relationship Id="rId564" Type="http://schemas.openxmlformats.org/officeDocument/2006/relationships/hyperlink" Target="http://www.digsconnect.co.za/" TargetMode="External"/><Relationship Id="rId2245" Type="http://schemas.openxmlformats.org/officeDocument/2006/relationships/hyperlink" Target="https://compareguru.co.za/" TargetMode="External"/><Relationship Id="rId6866" Type="http://schemas.openxmlformats.org/officeDocument/2006/relationships/hyperlink" Target="https://twitter.com/cifwep" TargetMode="External"/><Relationship Id="rId7917" Type="http://schemas.openxmlformats.org/officeDocument/2006/relationships/hyperlink" Target="https://www.snupit.co.za/" TargetMode="External"/><Relationship Id="rId5468" Type="http://schemas.openxmlformats.org/officeDocument/2006/relationships/hyperlink" Target="https://www.facebook.com/asoribaapp" TargetMode="External"/><Relationship Id="rId6519" Type="http://schemas.openxmlformats.org/officeDocument/2006/relationships/hyperlink" Target="https://www.twitter.com/chop_up" TargetMode="External"/><Relationship Id="rId4551" Type="http://schemas.openxmlformats.org/officeDocument/2006/relationships/hyperlink" Target="https://m.facebook.com/tymebankza/" TargetMode="External"/><Relationship Id="rId3153" Type="http://schemas.openxmlformats.org/officeDocument/2006/relationships/hyperlink" Target="https://www.facebook.com/insureafrika" TargetMode="External"/><Relationship Id="rId4204" Type="http://schemas.openxmlformats.org/officeDocument/2006/relationships/hyperlink" Target="https://www.linkedin.com/showcase/sheria-kiganjani/about/" TargetMode="External"/><Relationship Id="rId5602" Type="http://schemas.openxmlformats.org/officeDocument/2006/relationships/hyperlink" Target="https://www.linkedin.com/company/ndivo/" TargetMode="External"/><Relationship Id="rId7774" Type="http://schemas.openxmlformats.org/officeDocument/2006/relationships/hyperlink" Target="https://twitter.com/tentedadventure" TargetMode="External"/><Relationship Id="rId8825" Type="http://schemas.openxmlformats.org/officeDocument/2006/relationships/hyperlink" Target="http://solariseafrica.com/" TargetMode="External"/><Relationship Id="rId6029" Type="http://schemas.openxmlformats.org/officeDocument/2006/relationships/hyperlink" Target="http://microclinictech.com/" TargetMode="External"/><Relationship Id="rId6376" Type="http://schemas.openxmlformats.org/officeDocument/2006/relationships/hyperlink" Target="http://www.techhapa.com/" TargetMode="External"/><Relationship Id="rId7427" Type="http://schemas.openxmlformats.org/officeDocument/2006/relationships/hyperlink" Target="https://www.twitter.com/fazsiondk" TargetMode="External"/><Relationship Id="rId2986" Type="http://schemas.openxmlformats.org/officeDocument/2006/relationships/hyperlink" Target="https://www.linkedin.com/in/dr-v%C3%A8na-arielle-ahouansou-7795b673" TargetMode="External"/><Relationship Id="rId958" Type="http://schemas.openxmlformats.org/officeDocument/2006/relationships/hyperlink" Target="http://www.think-it.io/" TargetMode="External"/><Relationship Id="rId1588" Type="http://schemas.openxmlformats.org/officeDocument/2006/relationships/hyperlink" Target="https://www.linkedin.com/company/benben-lands-/" TargetMode="External"/><Relationship Id="rId2639" Type="http://schemas.openxmlformats.org/officeDocument/2006/relationships/hyperlink" Target="https://www.emptytrips.com/" TargetMode="External"/><Relationship Id="rId6510" Type="http://schemas.openxmlformats.org/officeDocument/2006/relationships/hyperlink" Target="https://www.twitter.com/safi_ng" TargetMode="External"/><Relationship Id="rId4061" Type="http://schemas.openxmlformats.org/officeDocument/2006/relationships/hyperlink" Target="https://www.recomed.co.za/" TargetMode="External"/><Relationship Id="rId5112" Type="http://schemas.openxmlformats.org/officeDocument/2006/relationships/hyperlink" Target="https://majecules.com/" TargetMode="External"/><Relationship Id="rId8682" Type="http://schemas.openxmlformats.org/officeDocument/2006/relationships/hyperlink" Target="https://www.linkedin.com/company/rentdoc/" TargetMode="External"/><Relationship Id="rId7284" Type="http://schemas.openxmlformats.org/officeDocument/2006/relationships/hyperlink" Target="https://www.facebook.com/nikengaonline" TargetMode="External"/><Relationship Id="rId8335" Type="http://schemas.openxmlformats.org/officeDocument/2006/relationships/hyperlink" Target="http://www.linkedin.com/company/memeburn" TargetMode="External"/><Relationship Id="rId1722" Type="http://schemas.openxmlformats.org/officeDocument/2006/relationships/hyperlink" Target="https://www.chiswara.com/" TargetMode="External"/><Relationship Id="rId3894" Type="http://schemas.openxmlformats.org/officeDocument/2006/relationships/hyperlink" Target="https://twitter.com/payplux?lang=en" TargetMode="External"/><Relationship Id="rId4945" Type="http://schemas.openxmlformats.org/officeDocument/2006/relationships/hyperlink" Target="https://www.linkedin.com/in/%D9%83%D9%88%D8%B1%D8%B3%D8%A7%D8%AA%D9%83-korsatk-709a29119/" TargetMode="External"/><Relationship Id="rId2496" Type="http://schemas.openxmlformats.org/officeDocument/2006/relationships/hyperlink" Target="https://drone-africa.com/" TargetMode="External"/><Relationship Id="rId3547" Type="http://schemas.openxmlformats.org/officeDocument/2006/relationships/hyperlink" Target="https://www.linkedin.com/company/multichoicegroup/" TargetMode="External"/><Relationship Id="rId468" Type="http://schemas.openxmlformats.org/officeDocument/2006/relationships/hyperlink" Target="http://www.neopenda.com/" TargetMode="External"/><Relationship Id="rId1098" Type="http://schemas.openxmlformats.org/officeDocument/2006/relationships/hyperlink" Target="https://www.linkedin.com/company/vula/about/" TargetMode="External"/><Relationship Id="rId2149" Type="http://schemas.openxmlformats.org/officeDocument/2006/relationships/hyperlink" Target="http://facebook.com/agrohub" TargetMode="External"/><Relationship Id="rId6020" Type="http://schemas.openxmlformats.org/officeDocument/2006/relationships/hyperlink" Target="http://twitter.com/Mdundomusic" TargetMode="External"/><Relationship Id="rId2630" Type="http://schemas.openxmlformats.org/officeDocument/2006/relationships/hyperlink" Target="http://emart.cd/" TargetMode="External"/><Relationship Id="rId8192" Type="http://schemas.openxmlformats.org/officeDocument/2006/relationships/hyperlink" Target="http://www.liquiditysa.com/" TargetMode="External"/><Relationship Id="rId602" Type="http://schemas.openxmlformats.org/officeDocument/2006/relationships/hyperlink" Target="https://www.fakahany.com/ar" TargetMode="External"/><Relationship Id="rId1232" Type="http://schemas.openxmlformats.org/officeDocument/2006/relationships/hyperlink" Target="https://www.linkedin.com/company/fashpa-com" TargetMode="External"/><Relationship Id="rId5853" Type="http://schemas.openxmlformats.org/officeDocument/2006/relationships/hyperlink" Target="https://twitter.com/GreenCreditKe?lang=en" TargetMode="External"/><Relationship Id="rId6904" Type="http://schemas.openxmlformats.org/officeDocument/2006/relationships/hyperlink" Target="https://www.facebook.com/zenonigeria/" TargetMode="External"/><Relationship Id="rId3057" Type="http://schemas.openxmlformats.org/officeDocument/2006/relationships/hyperlink" Target="https://www.facebook.com/HyracTech/" TargetMode="External"/><Relationship Id="rId4108" Type="http://schemas.openxmlformats.org/officeDocument/2006/relationships/hyperlink" Target="https://riovic.com/" TargetMode="External"/><Relationship Id="rId4455" Type="http://schemas.openxmlformats.org/officeDocument/2006/relationships/hyperlink" Target="https://twitter.com/OurUsb" TargetMode="External"/><Relationship Id="rId5506" Type="http://schemas.openxmlformats.org/officeDocument/2006/relationships/hyperlink" Target="https://facebook.com/hitriva" TargetMode="External"/><Relationship Id="rId7678" Type="http://schemas.openxmlformats.org/officeDocument/2006/relationships/hyperlink" Target="https://www.facebook.com/babylrwanda/" TargetMode="External"/><Relationship Id="rId8729" Type="http://schemas.openxmlformats.org/officeDocument/2006/relationships/hyperlink" Target="https://www.mellowcabs.com/" TargetMode="External"/><Relationship Id="rId2140" Type="http://schemas.openxmlformats.org/officeDocument/2006/relationships/hyperlink" Target="https://www.facebook.com/caytreefinancial" TargetMode="External"/><Relationship Id="rId6761" Type="http://schemas.openxmlformats.org/officeDocument/2006/relationships/hyperlink" Target="https://www.linkedin.com/company/realtorng/" TargetMode="External"/><Relationship Id="rId7812" Type="http://schemas.openxmlformats.org/officeDocument/2006/relationships/hyperlink" Target="https://www.facebook.com/SkynamoHQ" TargetMode="External"/><Relationship Id="rId112" Type="http://schemas.openxmlformats.org/officeDocument/2006/relationships/hyperlink" Target="https://www.facebook.com/bitpesaltd" TargetMode="External"/><Relationship Id="rId5363" Type="http://schemas.openxmlformats.org/officeDocument/2006/relationships/hyperlink" Target="https://twitter.com/cofundie" TargetMode="External"/><Relationship Id="rId6414" Type="http://schemas.openxmlformats.org/officeDocument/2006/relationships/hyperlink" Target="https://twitter.com/Ivymsoo?lang=en" TargetMode="External"/><Relationship Id="rId5016" Type="http://schemas.openxmlformats.org/officeDocument/2006/relationships/hyperlink" Target="https://twitter.com/medbold" TargetMode="External"/><Relationship Id="rId1973" Type="http://schemas.openxmlformats.org/officeDocument/2006/relationships/hyperlink" Target="https://www.boostme360.com/" TargetMode="External"/><Relationship Id="rId7188" Type="http://schemas.openxmlformats.org/officeDocument/2006/relationships/hyperlink" Target="https://www.linkedin.com/company/zamang/" TargetMode="External"/><Relationship Id="rId8239" Type="http://schemas.openxmlformats.org/officeDocument/2006/relationships/hyperlink" Target="https://twitter.com/DYMEbeautyapp" TargetMode="External"/><Relationship Id="rId8586" Type="http://schemas.openxmlformats.org/officeDocument/2006/relationships/hyperlink" Target="http://twitter.com/joblifeza" TargetMode="External"/><Relationship Id="rId1626" Type="http://schemas.openxmlformats.org/officeDocument/2006/relationships/hyperlink" Target="https://www.facebook.com/4GCapital/" TargetMode="External"/><Relationship Id="rId3798" Type="http://schemas.openxmlformats.org/officeDocument/2006/relationships/hyperlink" Target="https://twitter.com/onopennetworks" TargetMode="External"/><Relationship Id="rId4849" Type="http://schemas.openxmlformats.org/officeDocument/2006/relationships/hyperlink" Target="http://yomken.com/" TargetMode="External"/><Relationship Id="rId8720" Type="http://schemas.openxmlformats.org/officeDocument/2006/relationships/hyperlink" Target="https://twitter.com/PositiveSSL" TargetMode="External"/><Relationship Id="rId6271" Type="http://schemas.openxmlformats.org/officeDocument/2006/relationships/hyperlink" Target="http://www.konzacity.go.ke/" TargetMode="External"/><Relationship Id="rId7322" Type="http://schemas.openxmlformats.org/officeDocument/2006/relationships/hyperlink" Target="https://www.facebook.com/hojahapp?_rdr=p" TargetMode="External"/><Relationship Id="rId1483" Type="http://schemas.openxmlformats.org/officeDocument/2006/relationships/hyperlink" Target="http://www.bantugames.com/" TargetMode="External"/><Relationship Id="rId2881" Type="http://schemas.openxmlformats.org/officeDocument/2006/relationships/hyperlink" Target="https://www.facebook.com/fundisapp/" TargetMode="External"/><Relationship Id="rId3932" Type="http://schemas.openxmlformats.org/officeDocument/2006/relationships/hyperlink" Target="https://www.linkedin.com/company/rainfin-pty-ltd/about/" TargetMode="External"/><Relationship Id="rId8096" Type="http://schemas.openxmlformats.org/officeDocument/2006/relationships/hyperlink" Target="http://www.linkedin.com/company/thoopid" TargetMode="External"/><Relationship Id="rId506" Type="http://schemas.openxmlformats.org/officeDocument/2006/relationships/hyperlink" Target="https://rtoafrica.com/" TargetMode="External"/><Relationship Id="rId853" Type="http://schemas.openxmlformats.org/officeDocument/2006/relationships/hyperlink" Target="https://www.linkedin.com/company/lapaire-glasses/" TargetMode="External"/><Relationship Id="rId1136" Type="http://schemas.openxmlformats.org/officeDocument/2006/relationships/hyperlink" Target="https://www.linkedin.com/company/seembaofficial/" TargetMode="External"/><Relationship Id="rId2534" Type="http://schemas.openxmlformats.org/officeDocument/2006/relationships/hyperlink" Target="https://twitter.com/dusupay" TargetMode="External"/><Relationship Id="rId5757" Type="http://schemas.openxmlformats.org/officeDocument/2006/relationships/hyperlink" Target="http://www.c4dlab.ac.ke/" TargetMode="External"/><Relationship Id="rId6808" Type="http://schemas.openxmlformats.org/officeDocument/2006/relationships/hyperlink" Target="https://web.facebook.com/ParsealHQ/" TargetMode="External"/><Relationship Id="rId4359" Type="http://schemas.openxmlformats.org/officeDocument/2006/relationships/hyperlink" Target="https://twitter.com/suregiftsng" TargetMode="External"/><Relationship Id="rId8230" Type="http://schemas.openxmlformats.org/officeDocument/2006/relationships/hyperlink" Target="https://twitter.com/@RecorWTE" TargetMode="External"/><Relationship Id="rId4840" Type="http://schemas.openxmlformats.org/officeDocument/2006/relationships/hyperlink" Target="http://uefa.com/" TargetMode="External"/><Relationship Id="rId2391" Type="http://schemas.openxmlformats.org/officeDocument/2006/relationships/hyperlink" Target="http://www.denkiminsurance.com/" TargetMode="External"/><Relationship Id="rId3442" Type="http://schemas.openxmlformats.org/officeDocument/2006/relationships/hyperlink" Target="https://www.linkedin.com/company/lumkani/" TargetMode="External"/><Relationship Id="rId363" Type="http://schemas.openxmlformats.org/officeDocument/2006/relationships/hyperlink" Target="https://www.facebook.com/MondoRideUG/?brand_redir=1671655166390401" TargetMode="External"/><Relationship Id="rId2044" Type="http://schemas.openxmlformats.org/officeDocument/2006/relationships/hyperlink" Target="https://www.linkedin.com/in/ahmini-company-56b707159/?originalSubdomain=tn" TargetMode="External"/><Relationship Id="rId5267" Type="http://schemas.openxmlformats.org/officeDocument/2006/relationships/hyperlink" Target="https://www.instagram.com/mermaideg/" TargetMode="External"/><Relationship Id="rId6318" Type="http://schemas.openxmlformats.org/officeDocument/2006/relationships/hyperlink" Target="https://optace.co.ke/" TargetMode="External"/><Relationship Id="rId6665" Type="http://schemas.openxmlformats.org/officeDocument/2006/relationships/hyperlink" Target="https://facebook.com/etarlent" TargetMode="External"/><Relationship Id="rId7716" Type="http://schemas.openxmlformats.org/officeDocument/2006/relationships/hyperlink" Target="http://twitter.com/flowgear" TargetMode="External"/><Relationship Id="rId1877" Type="http://schemas.openxmlformats.org/officeDocument/2006/relationships/hyperlink" Target="https://www.facebook.com/IDHSHealthWise-576784569150363/" TargetMode="External"/><Relationship Id="rId2928" Type="http://schemas.openxmlformats.org/officeDocument/2006/relationships/hyperlink" Target="https://twitter.com/golixdotcom" TargetMode="External"/><Relationship Id="rId4350" Type="http://schemas.openxmlformats.org/officeDocument/2006/relationships/hyperlink" Target="http://www.superfluid.io/" TargetMode="External"/><Relationship Id="rId5401" Type="http://schemas.openxmlformats.org/officeDocument/2006/relationships/hyperlink" Target="https://www.facebook.com/aplus.elearning" TargetMode="External"/><Relationship Id="rId8971" Type="http://schemas.openxmlformats.org/officeDocument/2006/relationships/hyperlink" Target="https://twitter.com/gonanigeria?lang=en" TargetMode="External"/><Relationship Id="rId4003" Type="http://schemas.openxmlformats.org/officeDocument/2006/relationships/hyperlink" Target="https://www.facebook.com/propertybookzim/" TargetMode="External"/><Relationship Id="rId7573" Type="http://schemas.openxmlformats.org/officeDocument/2006/relationships/hyperlink" Target="http://www.e86.com.ng/" TargetMode="External"/><Relationship Id="rId8624" Type="http://schemas.openxmlformats.org/officeDocument/2006/relationships/hyperlink" Target="http://catsandshepherd.com/" TargetMode="External"/><Relationship Id="rId6175" Type="http://schemas.openxmlformats.org/officeDocument/2006/relationships/hyperlink" Target="http://www.ameyatech.net/" TargetMode="External"/><Relationship Id="rId7226" Type="http://schemas.openxmlformats.org/officeDocument/2006/relationships/hyperlink" Target="https://www.facebook.com/devwaregroup" TargetMode="External"/><Relationship Id="rId2785" Type="http://schemas.openxmlformats.org/officeDocument/2006/relationships/hyperlink" Target="http://twitter.com/flock" TargetMode="External"/><Relationship Id="rId3836" Type="http://schemas.openxmlformats.org/officeDocument/2006/relationships/hyperlink" Target="https://www.facebook.com/Ownlab/" TargetMode="External"/><Relationship Id="rId757" Type="http://schemas.openxmlformats.org/officeDocument/2006/relationships/hyperlink" Target="https://www.facebook.com/ElkremInc/" TargetMode="External"/><Relationship Id="rId1387" Type="http://schemas.openxmlformats.org/officeDocument/2006/relationships/hyperlink" Target="https://roqqu.com/" TargetMode="External"/><Relationship Id="rId2438" Type="http://schemas.openxmlformats.org/officeDocument/2006/relationships/hyperlink" Target="https://hehe.rw/" TargetMode="External"/><Relationship Id="rId93" Type="http://schemas.openxmlformats.org/officeDocument/2006/relationships/hyperlink" Target="https://twitter.com/theflutterwave" TargetMode="External"/><Relationship Id="rId8481" Type="http://schemas.openxmlformats.org/officeDocument/2006/relationships/hyperlink" Target="https://www.linkedin.com/company/digitalsolutionfoundry/" TargetMode="External"/><Relationship Id="rId1521" Type="http://schemas.openxmlformats.org/officeDocument/2006/relationships/hyperlink" Target="http://www.anamehani.com/" TargetMode="External"/><Relationship Id="rId7083" Type="http://schemas.openxmlformats.org/officeDocument/2006/relationships/hyperlink" Target="https://www.linkedin.com/company/rushing-tap" TargetMode="External"/><Relationship Id="rId8134" Type="http://schemas.openxmlformats.org/officeDocument/2006/relationships/hyperlink" Target="http://twitter.com/Swift_SA" TargetMode="External"/><Relationship Id="rId3693" Type="http://schemas.openxmlformats.org/officeDocument/2006/relationships/hyperlink" Target="https://www.facebook.com/mzansigo/" TargetMode="External"/><Relationship Id="rId2295" Type="http://schemas.openxmlformats.org/officeDocument/2006/relationships/hyperlink" Target="https://twitter.com/cloud_server_" TargetMode="External"/><Relationship Id="rId3346" Type="http://schemas.openxmlformats.org/officeDocument/2006/relationships/hyperlink" Target="https://www.facebook.com/Kwaragovt/" TargetMode="External"/><Relationship Id="rId4744" Type="http://schemas.openxmlformats.org/officeDocument/2006/relationships/hyperlink" Target="https://twitter.com/WiREMicrosys" TargetMode="External"/><Relationship Id="rId267" Type="http://schemas.openxmlformats.org/officeDocument/2006/relationships/hyperlink" Target="https://twitter.com/offgridbox" TargetMode="External"/><Relationship Id="rId7967" Type="http://schemas.openxmlformats.org/officeDocument/2006/relationships/hyperlink" Target="https://www.linkedin.com/company/fitkey" TargetMode="External"/><Relationship Id="rId6569" Type="http://schemas.openxmlformats.org/officeDocument/2006/relationships/hyperlink" Target="http://www.mallforafrica.com/" TargetMode="External"/><Relationship Id="rId401" Type="http://schemas.openxmlformats.org/officeDocument/2006/relationships/hyperlink" Target="https://twitter.com/Ousta_Egypt" TargetMode="External"/><Relationship Id="rId1031" Type="http://schemas.openxmlformats.org/officeDocument/2006/relationships/hyperlink" Target="https://www.linkedin.com/company/jumenihq/" TargetMode="External"/><Relationship Id="rId5652" Type="http://schemas.openxmlformats.org/officeDocument/2006/relationships/hyperlink" Target="https://gust.com/companies/airklip" TargetMode="External"/><Relationship Id="rId6703" Type="http://schemas.openxmlformats.org/officeDocument/2006/relationships/hyperlink" Target="http://kuluya.com/" TargetMode="External"/><Relationship Id="rId4254" Type="http://schemas.openxmlformats.org/officeDocument/2006/relationships/hyperlink" Target="https://www.linkedin.com/company/sliide/about/" TargetMode="External"/><Relationship Id="rId5305" Type="http://schemas.openxmlformats.org/officeDocument/2006/relationships/hyperlink" Target="https://www.twitter.com/buspooling" TargetMode="External"/><Relationship Id="rId7477" Type="http://schemas.openxmlformats.org/officeDocument/2006/relationships/hyperlink" Target="https://www.linkedin.com/in/igwe-ojike-jnr-5bba7679/" TargetMode="External"/><Relationship Id="rId8528" Type="http://schemas.openxmlformats.org/officeDocument/2006/relationships/hyperlink" Target="http://ispanigroup.co.za/" TargetMode="External"/><Relationship Id="rId8875" Type="http://schemas.openxmlformats.org/officeDocument/2006/relationships/hyperlink" Target="https://www.facebook.com/RIDEEthiopia" TargetMode="External"/><Relationship Id="rId1915" Type="http://schemas.openxmlformats.org/officeDocument/2006/relationships/hyperlink" Target="https://www.linkedin.com/company/align/" TargetMode="External"/><Relationship Id="rId6079" Type="http://schemas.openxmlformats.org/officeDocument/2006/relationships/hyperlink" Target="https://www.facebook.com/snorezing" TargetMode="External"/><Relationship Id="rId2689" Type="http://schemas.openxmlformats.org/officeDocument/2006/relationships/hyperlink" Target="https://www.linkedin.com/company/farmart--farming-equipments/about/" TargetMode="External"/><Relationship Id="rId6560" Type="http://schemas.openxmlformats.org/officeDocument/2006/relationships/hyperlink" Target="https://www.facebook.com/lagchat" TargetMode="External"/><Relationship Id="rId7611" Type="http://schemas.openxmlformats.org/officeDocument/2006/relationships/hyperlink" Target="https://www.linkedin.com/company/artisanoga" TargetMode="External"/><Relationship Id="rId5162" Type="http://schemas.openxmlformats.org/officeDocument/2006/relationships/hyperlink" Target="http://www.al3abmizo.com/" TargetMode="External"/><Relationship Id="rId6213" Type="http://schemas.openxmlformats.org/officeDocument/2006/relationships/hyperlink" Target="http://www.facebook.com/CodeForAfrica" TargetMode="External"/><Relationship Id="rId1772" Type="http://schemas.openxmlformats.org/officeDocument/2006/relationships/hyperlink" Target="http://www.africasolutions.net/" TargetMode="External"/><Relationship Id="rId8385" Type="http://schemas.openxmlformats.org/officeDocument/2006/relationships/hyperlink" Target="https://www.facebook.com/eaziproperty/" TargetMode="External"/><Relationship Id="rId1425" Type="http://schemas.openxmlformats.org/officeDocument/2006/relationships/hyperlink" Target="https://www.linkedin.com/company/spicyauto" TargetMode="External"/><Relationship Id="rId2823" Type="http://schemas.openxmlformats.org/officeDocument/2006/relationships/hyperlink" Target="https://d.facebook.com/freshsourceinc/" TargetMode="External"/><Relationship Id="rId8038" Type="http://schemas.openxmlformats.org/officeDocument/2006/relationships/hyperlink" Target="https://twitter.com/idropwater" TargetMode="External"/><Relationship Id="rId4995" Type="http://schemas.openxmlformats.org/officeDocument/2006/relationships/hyperlink" Target="https://www.linkedin.com/company/valeeno/" TargetMode="External"/><Relationship Id="rId2199" Type="http://schemas.openxmlformats.org/officeDocument/2006/relationships/hyperlink" Target="https://twitter.com/binance" TargetMode="External"/><Relationship Id="rId3597" Type="http://schemas.openxmlformats.org/officeDocument/2006/relationships/hyperlink" Target="https://www.facebook.com/modularitygrid/" TargetMode="External"/><Relationship Id="rId4648" Type="http://schemas.openxmlformats.org/officeDocument/2006/relationships/hyperlink" Target="https://www.vertofx.com/" TargetMode="External"/><Relationship Id="rId6070" Type="http://schemas.openxmlformats.org/officeDocument/2006/relationships/hyperlink" Target="https://thebhub.co.ke/" TargetMode="External"/><Relationship Id="rId7121" Type="http://schemas.openxmlformats.org/officeDocument/2006/relationships/hyperlink" Target="http://www.acadar.com/" TargetMode="External"/><Relationship Id="rId2680" Type="http://schemas.openxmlformats.org/officeDocument/2006/relationships/hyperlink" Target="https://twitter.com/Eyone_ets" TargetMode="External"/><Relationship Id="rId3731" Type="http://schemas.openxmlformats.org/officeDocument/2006/relationships/hyperlink" Target="https://twitter.com/nozol" TargetMode="External"/><Relationship Id="rId652" Type="http://schemas.openxmlformats.org/officeDocument/2006/relationships/hyperlink" Target="https://twitter.com/finchatbot?lang=en" TargetMode="External"/><Relationship Id="rId1282" Type="http://schemas.openxmlformats.org/officeDocument/2006/relationships/hyperlink" Target="https://elzatona.com/" TargetMode="External"/><Relationship Id="rId2333" Type="http://schemas.openxmlformats.org/officeDocument/2006/relationships/hyperlink" Target="https://www.facebook.com/cregital" TargetMode="External"/><Relationship Id="rId305" Type="http://schemas.openxmlformats.org/officeDocument/2006/relationships/hyperlink" Target="https://www.linkedin.com/company/tradedepot/" TargetMode="External"/><Relationship Id="rId5556" Type="http://schemas.openxmlformats.org/officeDocument/2006/relationships/hyperlink" Target="https://www.linkedin.com/company-beta/10876810/" TargetMode="External"/><Relationship Id="rId6607" Type="http://schemas.openxmlformats.org/officeDocument/2006/relationships/hyperlink" Target="http://projaro.com/" TargetMode="External"/><Relationship Id="rId6954" Type="http://schemas.openxmlformats.org/officeDocument/2006/relationships/hyperlink" Target="https://www.linkedin.com/company/mplify-africa/" TargetMode="External"/><Relationship Id="rId4158" Type="http://schemas.openxmlformats.org/officeDocument/2006/relationships/hyperlink" Target="http://www.satoshicentre.tech/" TargetMode="External"/><Relationship Id="rId5209" Type="http://schemas.openxmlformats.org/officeDocument/2006/relationships/hyperlink" Target="https://www.linkedin.com/company/seecureapp/about/" TargetMode="External"/><Relationship Id="rId8779" Type="http://schemas.openxmlformats.org/officeDocument/2006/relationships/hyperlink" Target="http://datarica.co/" TargetMode="External"/><Relationship Id="rId1819" Type="http://schemas.openxmlformats.org/officeDocument/2006/relationships/hyperlink" Target="https://www.facebook.com/BigpotNg/" TargetMode="External"/><Relationship Id="rId2190" Type="http://schemas.openxmlformats.org/officeDocument/2006/relationships/hyperlink" Target="https://www.facebook.com/CryptoComOfficial" TargetMode="External"/><Relationship Id="rId3241" Type="http://schemas.openxmlformats.org/officeDocument/2006/relationships/hyperlink" Target="https://twitter.com/jongasystems" TargetMode="External"/><Relationship Id="rId7862" Type="http://schemas.openxmlformats.org/officeDocument/2006/relationships/hyperlink" Target="https://www.linkedin.com/company-beta/2711081/" TargetMode="External"/><Relationship Id="rId8913" Type="http://schemas.openxmlformats.org/officeDocument/2006/relationships/hyperlink" Target="https://www.facebook.com/Wenahardware/" TargetMode="External"/><Relationship Id="rId162" Type="http://schemas.openxmlformats.org/officeDocument/2006/relationships/hyperlink" Target="https://www.facebook.com/kobo360/" TargetMode="External"/><Relationship Id="rId6464" Type="http://schemas.openxmlformats.org/officeDocument/2006/relationships/hyperlink" Target="https://vistafront.com/" TargetMode="External"/><Relationship Id="rId7515" Type="http://schemas.openxmlformats.org/officeDocument/2006/relationships/hyperlink" Target="https://www.linkedin.com/company/kiote-services" TargetMode="External"/><Relationship Id="rId5066" Type="http://schemas.openxmlformats.org/officeDocument/2006/relationships/hyperlink" Target="http://www.assesstm.com/" TargetMode="External"/><Relationship Id="rId6117" Type="http://schemas.openxmlformats.org/officeDocument/2006/relationships/hyperlink" Target="https://www.twitter.com/techwatersol" TargetMode="External"/><Relationship Id="rId8289" Type="http://schemas.openxmlformats.org/officeDocument/2006/relationships/hyperlink" Target="http://www.levergy.co.za/" TargetMode="External"/><Relationship Id="rId1676" Type="http://schemas.openxmlformats.org/officeDocument/2006/relationships/hyperlink" Target="https://www.linkedin.com/company/agrikaab/" TargetMode="External"/><Relationship Id="rId2727" Type="http://schemas.openxmlformats.org/officeDocument/2006/relationships/hyperlink" Target="https://twitter.com/favizone_Inc" TargetMode="External"/><Relationship Id="rId1329" Type="http://schemas.openxmlformats.org/officeDocument/2006/relationships/hyperlink" Target="https://briglobe.com/" TargetMode="External"/><Relationship Id="rId4899" Type="http://schemas.openxmlformats.org/officeDocument/2006/relationships/hyperlink" Target="https://twitter.com/ZimswitchTech" TargetMode="External"/><Relationship Id="rId5200" Type="http://schemas.openxmlformats.org/officeDocument/2006/relationships/hyperlink" Target="http://unpluggedweb.com/" TargetMode="External"/><Relationship Id="rId8770" Type="http://schemas.openxmlformats.org/officeDocument/2006/relationships/hyperlink" Target="https://www.collegesa.edu.za/" TargetMode="External"/><Relationship Id="rId35" Type="http://schemas.openxmlformats.org/officeDocument/2006/relationships/hyperlink" Target="https://www.facebook.com/mkopasolar" TargetMode="External"/><Relationship Id="rId1810" Type="http://schemas.openxmlformats.org/officeDocument/2006/relationships/hyperlink" Target="https://twitter.com/aronedelivery?lang=en" TargetMode="External"/><Relationship Id="rId7372" Type="http://schemas.openxmlformats.org/officeDocument/2006/relationships/hyperlink" Target="https://www.regaleagle.com.ng/" TargetMode="External"/><Relationship Id="rId8423" Type="http://schemas.openxmlformats.org/officeDocument/2006/relationships/hyperlink" Target="https://www.zabercoin.io/" TargetMode="External"/><Relationship Id="rId3982" Type="http://schemas.openxmlformats.org/officeDocument/2006/relationships/hyperlink" Target="https://www.facebook.com/preevasouthafrica/?ref=bookmarks" TargetMode="External"/><Relationship Id="rId7025" Type="http://schemas.openxmlformats.org/officeDocument/2006/relationships/hyperlink" Target="https://twitter.com/Switemtech" TargetMode="External"/><Relationship Id="rId2584" Type="http://schemas.openxmlformats.org/officeDocument/2006/relationships/hyperlink" Target="https://www.facebook.com/elikhamsystems/" TargetMode="External"/><Relationship Id="rId3635" Type="http://schemas.openxmlformats.org/officeDocument/2006/relationships/hyperlink" Target="https://twitter.com/zegetech" TargetMode="External"/><Relationship Id="rId556" Type="http://schemas.openxmlformats.org/officeDocument/2006/relationships/hyperlink" Target="https://tastemakersafrica.com/shop/trips/" TargetMode="External"/><Relationship Id="rId1186" Type="http://schemas.openxmlformats.org/officeDocument/2006/relationships/hyperlink" Target="https://www.linkedin.com/company/nocofio/" TargetMode="External"/><Relationship Id="rId2237" Type="http://schemas.openxmlformats.org/officeDocument/2006/relationships/hyperlink" Target="https://www.facebook.com/compuscan" TargetMode="External"/><Relationship Id="rId209" Type="http://schemas.openxmlformats.org/officeDocument/2006/relationships/hyperlink" Target="https://www.facebook.com/Tizeti" TargetMode="External"/><Relationship Id="rId6858" Type="http://schemas.openxmlformats.org/officeDocument/2006/relationships/hyperlink" Target="https://twitter.com/Insegna_app" TargetMode="External"/><Relationship Id="rId7909" Type="http://schemas.openxmlformats.org/officeDocument/2006/relationships/hyperlink" Target="http://www.facebook.com/sovtech.co.za" TargetMode="External"/><Relationship Id="rId8280" Type="http://schemas.openxmlformats.org/officeDocument/2006/relationships/hyperlink" Target="https://twitter.com/helloprettysa" TargetMode="External"/><Relationship Id="rId1320" Type="http://schemas.openxmlformats.org/officeDocument/2006/relationships/hyperlink" Target="http://trackyourbuild.com/" TargetMode="External"/><Relationship Id="rId4890" Type="http://schemas.openxmlformats.org/officeDocument/2006/relationships/hyperlink" Target="https://illuminumgreenhouses.com/" TargetMode="External"/><Relationship Id="rId5941" Type="http://schemas.openxmlformats.org/officeDocument/2006/relationships/hyperlink" Target="http://www.judithandjames.com/" TargetMode="External"/><Relationship Id="rId3492" Type="http://schemas.openxmlformats.org/officeDocument/2006/relationships/hyperlink" Target="http://markoub.ma/" TargetMode="External"/><Relationship Id="rId4543" Type="http://schemas.openxmlformats.org/officeDocument/2006/relationships/hyperlink" Target="https://www.twitter.com/wezatele" TargetMode="External"/><Relationship Id="rId2094" Type="http://schemas.openxmlformats.org/officeDocument/2006/relationships/hyperlink" Target="http://www.facebook.com/agripredict" TargetMode="External"/><Relationship Id="rId3145" Type="http://schemas.openxmlformats.org/officeDocument/2006/relationships/hyperlink" Target="http://www.ipsy.com/" TargetMode="External"/><Relationship Id="rId7766" Type="http://schemas.openxmlformats.org/officeDocument/2006/relationships/hyperlink" Target="https://www.twitter.com/pragmaticmaster" TargetMode="External"/><Relationship Id="rId8817" Type="http://schemas.openxmlformats.org/officeDocument/2006/relationships/hyperlink" Target="https://twitter.com/MicrodroneKE" TargetMode="External"/><Relationship Id="rId6368" Type="http://schemas.openxmlformats.org/officeDocument/2006/relationships/hyperlink" Target="https://www.facebook.com/surfkenya/" TargetMode="External"/><Relationship Id="rId7419" Type="http://schemas.openxmlformats.org/officeDocument/2006/relationships/hyperlink" Target="https://opticsms.com/" TargetMode="External"/><Relationship Id="rId200" Type="http://schemas.openxmlformats.org/officeDocument/2006/relationships/hyperlink" Target="https://twitter.com/weareTeamApt" TargetMode="External"/><Relationship Id="rId2978" Type="http://schemas.openxmlformats.org/officeDocument/2006/relationships/hyperlink" Target="https://www.linkedin.com/company/harambeans/" TargetMode="External"/><Relationship Id="rId7900" Type="http://schemas.openxmlformats.org/officeDocument/2006/relationships/hyperlink" Target="http://www.seedsforafrica.co.za/" TargetMode="External"/><Relationship Id="rId5451" Type="http://schemas.openxmlformats.org/officeDocument/2006/relationships/hyperlink" Target="https://www.linkedin.com/company/alt-technologiesafrica/" TargetMode="External"/><Relationship Id="rId6502" Type="http://schemas.openxmlformats.org/officeDocument/2006/relationships/hyperlink" Target="http://zowasel.com/" TargetMode="External"/><Relationship Id="rId4053" Type="http://schemas.openxmlformats.org/officeDocument/2006/relationships/hyperlink" Target="http://www.rancard.com/" TargetMode="External"/><Relationship Id="rId5104" Type="http://schemas.openxmlformats.org/officeDocument/2006/relationships/hyperlink" Target="http://www.botme.com/" TargetMode="External"/><Relationship Id="rId8674" Type="http://schemas.openxmlformats.org/officeDocument/2006/relationships/hyperlink" Target="https://www.twitter.com/key_connections" TargetMode="External"/><Relationship Id="rId1714" Type="http://schemas.openxmlformats.org/officeDocument/2006/relationships/hyperlink" Target="https://twitter.com/BwalaLogistics" TargetMode="External"/><Relationship Id="rId7276" Type="http://schemas.openxmlformats.org/officeDocument/2006/relationships/hyperlink" Target="http://www.facebook.com/Questechie" TargetMode="External"/><Relationship Id="rId8327" Type="http://schemas.openxmlformats.org/officeDocument/2006/relationships/hyperlink" Target="http://www.spazapp.co.za/" TargetMode="External"/><Relationship Id="rId2488" Type="http://schemas.openxmlformats.org/officeDocument/2006/relationships/hyperlink" Target="http://www.flexpay.co.ke/" TargetMode="External"/><Relationship Id="rId3886" Type="http://schemas.openxmlformats.org/officeDocument/2006/relationships/hyperlink" Target="https://www.linkedin.com/company/435835" TargetMode="External"/><Relationship Id="rId4937" Type="http://schemas.openxmlformats.org/officeDocument/2006/relationships/hyperlink" Target="http://egywheelers.com/" TargetMode="External"/><Relationship Id="rId3539" Type="http://schemas.openxmlformats.org/officeDocument/2006/relationships/hyperlink" Target="https://www.twitter.com/mukurudotcom" TargetMode="External"/><Relationship Id="rId6012" Type="http://schemas.openxmlformats.org/officeDocument/2006/relationships/hyperlink" Target="https://www.twitter.com/mambo247" TargetMode="External"/><Relationship Id="rId7410" Type="http://schemas.openxmlformats.org/officeDocument/2006/relationships/hyperlink" Target="https://twitter.com/muhdAbbagana" TargetMode="External"/><Relationship Id="rId941" Type="http://schemas.openxmlformats.org/officeDocument/2006/relationships/hyperlink" Target="https://www.seamlesshr.com/" TargetMode="External"/><Relationship Id="rId1571" Type="http://schemas.openxmlformats.org/officeDocument/2006/relationships/hyperlink" Target="https://twitter.com/afrikabit" TargetMode="External"/><Relationship Id="rId2622" Type="http://schemas.openxmlformats.org/officeDocument/2006/relationships/hyperlink" Target="https://www.facebook.com/Gron-Digital-497963550568477" TargetMode="External"/><Relationship Id="rId8184" Type="http://schemas.openxmlformats.org/officeDocument/2006/relationships/hyperlink" Target="https://www.wezart.co.za/" TargetMode="External"/><Relationship Id="rId1224" Type="http://schemas.openxmlformats.org/officeDocument/2006/relationships/hyperlink" Target="https://www.linkedin.com/company/swipe2pay/" TargetMode="External"/><Relationship Id="rId4794" Type="http://schemas.openxmlformats.org/officeDocument/2006/relationships/hyperlink" Target="https://www.facebook.com/YookooApps/" TargetMode="External"/><Relationship Id="rId5845" Type="http://schemas.openxmlformats.org/officeDocument/2006/relationships/hyperlink" Target="http://www.goodlife.co.ke/" TargetMode="External"/><Relationship Id="rId3396" Type="http://schemas.openxmlformats.org/officeDocument/2006/relationships/hyperlink" Target="https://www.linkedin.com/company/linum-labs/" TargetMode="External"/><Relationship Id="rId4447" Type="http://schemas.openxmlformats.org/officeDocument/2006/relationships/hyperlink" Target="https://www.linkedin.com/company/the-good-tree/" TargetMode="External"/><Relationship Id="rId3049" Type="http://schemas.openxmlformats.org/officeDocument/2006/relationships/hyperlink" Target="https://www.facebook.com/hensongeodata/" TargetMode="External"/><Relationship Id="rId1081" Type="http://schemas.openxmlformats.org/officeDocument/2006/relationships/hyperlink" Target="https://facebook.com/greenagetechng" TargetMode="External"/><Relationship Id="rId3530" Type="http://schemas.openxmlformats.org/officeDocument/2006/relationships/hyperlink" Target="https://www.facebook.com/MavinRecords/" TargetMode="External"/><Relationship Id="rId451" Type="http://schemas.openxmlformats.org/officeDocument/2006/relationships/hyperlink" Target="https://omgdigitalinc.com/" TargetMode="External"/><Relationship Id="rId2132" Type="http://schemas.openxmlformats.org/officeDocument/2006/relationships/hyperlink" Target="https://twitter.com/bitmamaexchange" TargetMode="External"/><Relationship Id="rId6753" Type="http://schemas.openxmlformats.org/officeDocument/2006/relationships/hyperlink" Target="https://twitter.com/sprinble" TargetMode="External"/><Relationship Id="rId7804" Type="http://schemas.openxmlformats.org/officeDocument/2006/relationships/hyperlink" Target="https://www.linkedin.com/company-beta/10048248/" TargetMode="External"/><Relationship Id="rId104" Type="http://schemas.openxmlformats.org/officeDocument/2006/relationships/hyperlink" Target="https://www.linkedin.com/company/yoco/" TargetMode="External"/><Relationship Id="rId5355" Type="http://schemas.openxmlformats.org/officeDocument/2006/relationships/hyperlink" Target="https://twitter.com/ghanacodeclub" TargetMode="External"/><Relationship Id="rId6406" Type="http://schemas.openxmlformats.org/officeDocument/2006/relationships/hyperlink" Target="http://voicememo.co.ke/" TargetMode="External"/><Relationship Id="rId5008" Type="http://schemas.openxmlformats.org/officeDocument/2006/relationships/hyperlink" Target="https://facebook.com/mkYCommunications/" TargetMode="External"/><Relationship Id="rId8578" Type="http://schemas.openxmlformats.org/officeDocument/2006/relationships/hyperlink" Target="https://za.linkedin.com/company/crsp-dsgn" TargetMode="External"/><Relationship Id="rId1965" Type="http://schemas.openxmlformats.org/officeDocument/2006/relationships/hyperlink" Target="https://twitter.com/blockstarters" TargetMode="External"/><Relationship Id="rId1618" Type="http://schemas.openxmlformats.org/officeDocument/2006/relationships/hyperlink" Target="https://www.facebook.com/pg/cinetpay/" TargetMode="External"/><Relationship Id="rId3040" Type="http://schemas.openxmlformats.org/officeDocument/2006/relationships/hyperlink" Target="http://www.facebook.com/hotelsng" TargetMode="External"/><Relationship Id="rId7661" Type="http://schemas.openxmlformats.org/officeDocument/2006/relationships/hyperlink" Target="http://reachabl.co.uk/" TargetMode="External"/><Relationship Id="rId8712" Type="http://schemas.openxmlformats.org/officeDocument/2006/relationships/hyperlink" Target="https://www.facebook.com/pg/aimediagroupza/" TargetMode="External"/><Relationship Id="rId6263" Type="http://schemas.openxmlformats.org/officeDocument/2006/relationships/hyperlink" Target="https://twitter.com/ITFkenya" TargetMode="External"/><Relationship Id="rId7314" Type="http://schemas.openxmlformats.org/officeDocument/2006/relationships/hyperlink" Target="https://twitter.com/jaraCakeng" TargetMode="External"/><Relationship Id="rId2873" Type="http://schemas.openxmlformats.org/officeDocument/2006/relationships/hyperlink" Target="https://gloo.ng/" TargetMode="External"/><Relationship Id="rId3924" Type="http://schemas.openxmlformats.org/officeDocument/2006/relationships/hyperlink" Target="https://www.projectubu.com/" TargetMode="External"/><Relationship Id="rId845" Type="http://schemas.openxmlformats.org/officeDocument/2006/relationships/hyperlink" Target="https://hitchhiker.io/" TargetMode="External"/><Relationship Id="rId1475" Type="http://schemas.openxmlformats.org/officeDocument/2006/relationships/hyperlink" Target="https://www.facebook.com/5linhas.ao/" TargetMode="External"/><Relationship Id="rId2526" Type="http://schemas.openxmlformats.org/officeDocument/2006/relationships/hyperlink" Target="https://twitter.com/DukaConnect" TargetMode="External"/><Relationship Id="rId8088" Type="http://schemas.openxmlformats.org/officeDocument/2006/relationships/hyperlink" Target="https://www.linkedin.com/company/asaduru/" TargetMode="External"/><Relationship Id="rId1128" Type="http://schemas.openxmlformats.org/officeDocument/2006/relationships/hyperlink" Target="http://www.jobjack.co.za/" TargetMode="External"/><Relationship Id="rId4698" Type="http://schemas.openxmlformats.org/officeDocument/2006/relationships/hyperlink" Target="http://www.vuga.io/" TargetMode="External"/><Relationship Id="rId5749" Type="http://schemas.openxmlformats.org/officeDocument/2006/relationships/hyperlink" Target="https://www.linkedin.com/company/bunifu-technologies" TargetMode="External"/><Relationship Id="rId7171" Type="http://schemas.openxmlformats.org/officeDocument/2006/relationships/hyperlink" Target="https://brangenius.com/" TargetMode="External"/><Relationship Id="rId8222" Type="http://schemas.openxmlformats.org/officeDocument/2006/relationships/hyperlink" Target="https://twitter.com/mathsgeeZA" TargetMode="External"/><Relationship Id="rId3781" Type="http://schemas.openxmlformats.org/officeDocument/2006/relationships/hyperlink" Target="https://twitter.com/OneCart_SA" TargetMode="External"/><Relationship Id="rId4832" Type="http://schemas.openxmlformats.org/officeDocument/2006/relationships/hyperlink" Target="https://twitter.com/ilovezazu" TargetMode="External"/><Relationship Id="rId2383" Type="http://schemas.openxmlformats.org/officeDocument/2006/relationships/hyperlink" Target="https://www.linkedin.com/company/dawatike/" TargetMode="External"/><Relationship Id="rId3434" Type="http://schemas.openxmlformats.org/officeDocument/2006/relationships/hyperlink" Target="https://www.facebook.com/officialmazzuma" TargetMode="External"/><Relationship Id="rId355" Type="http://schemas.openxmlformats.org/officeDocument/2006/relationships/hyperlink" Target="https://twitter.com/TBRAfrica" TargetMode="External"/><Relationship Id="rId2036" Type="http://schemas.openxmlformats.org/officeDocument/2006/relationships/hyperlink" Target="https://www.facebook.com/clickpesa/" TargetMode="External"/><Relationship Id="rId6657" Type="http://schemas.openxmlformats.org/officeDocument/2006/relationships/hyperlink" Target="http://twitter.com/bigcabal" TargetMode="External"/><Relationship Id="rId7708" Type="http://schemas.openxmlformats.org/officeDocument/2006/relationships/hyperlink" Target="https://twitter.com/VectraSA" TargetMode="External"/><Relationship Id="rId5259" Type="http://schemas.openxmlformats.org/officeDocument/2006/relationships/hyperlink" Target="https://twitter.com/tagaddod" TargetMode="External"/><Relationship Id="rId1869" Type="http://schemas.openxmlformats.org/officeDocument/2006/relationships/hyperlink" Target="https://extramileafrica.com/about/" TargetMode="External"/><Relationship Id="rId3291" Type="http://schemas.openxmlformats.org/officeDocument/2006/relationships/hyperlink" Target="https://kraksmedia.com/" TargetMode="External"/><Relationship Id="rId5740" Type="http://schemas.openxmlformats.org/officeDocument/2006/relationships/hyperlink" Target="https://www.facebook.com/braveventurelabs/" TargetMode="External"/><Relationship Id="rId4342" Type="http://schemas.openxmlformats.org/officeDocument/2006/relationships/hyperlink" Target="https://www.facebook.com/starnews237/" TargetMode="External"/><Relationship Id="rId8963" Type="http://schemas.openxmlformats.org/officeDocument/2006/relationships/hyperlink" Target="https://twitter.com/Pennysmartapp?ref_src=twsrc%5Egoogle%7Ctwcamp%5Eserp%7Ctwgr%5Eauthor" TargetMode="External"/><Relationship Id="rId7565" Type="http://schemas.openxmlformats.org/officeDocument/2006/relationships/hyperlink" Target="https://www.linkedin.com/company/newhomesng/" TargetMode="External"/><Relationship Id="rId8616" Type="http://schemas.openxmlformats.org/officeDocument/2006/relationships/hyperlink" Target="https://www.facebook.com/spritzed/" TargetMode="External"/><Relationship Id="rId6167" Type="http://schemas.openxmlformats.org/officeDocument/2006/relationships/hyperlink" Target="https://www.facebook.com/bebamzigo/" TargetMode="External"/><Relationship Id="rId7218" Type="http://schemas.openxmlformats.org/officeDocument/2006/relationships/hyperlink" Target="https://www.facebook.com/agriboothng/" TargetMode="External"/><Relationship Id="rId2777" Type="http://schemas.openxmlformats.org/officeDocument/2006/relationships/hyperlink" Target="https://www.linkedin.com/company/fixxrsa/about/" TargetMode="External"/><Relationship Id="rId749" Type="http://schemas.openxmlformats.org/officeDocument/2006/relationships/hyperlink" Target="https://www.facebook.com/sxuirrel/" TargetMode="External"/><Relationship Id="rId1379" Type="http://schemas.openxmlformats.org/officeDocument/2006/relationships/hyperlink" Target="https://twitter.com/PlusMediCo" TargetMode="External"/><Relationship Id="rId3828" Type="http://schemas.openxmlformats.org/officeDocument/2006/relationships/hyperlink" Target="https://twitter.com/outsourcezm" TargetMode="External"/><Relationship Id="rId5250" Type="http://schemas.openxmlformats.org/officeDocument/2006/relationships/hyperlink" Target="https://appgain.io/" TargetMode="External"/><Relationship Id="rId6301" Type="http://schemas.openxmlformats.org/officeDocument/2006/relationships/hyperlink" Target="https://notonlab.com/" TargetMode="External"/><Relationship Id="rId85" Type="http://schemas.openxmlformats.org/officeDocument/2006/relationships/hyperlink" Target="https://www.linkedin.com/company/vezeeta/" TargetMode="External"/><Relationship Id="rId1860" Type="http://schemas.openxmlformats.org/officeDocument/2006/relationships/hyperlink" Target="https://twitter.com/CoBuildIT" TargetMode="External"/><Relationship Id="rId2911" Type="http://schemas.openxmlformats.org/officeDocument/2006/relationships/hyperlink" Target="https://www.facebook.com/graficaio" TargetMode="External"/><Relationship Id="rId7075" Type="http://schemas.openxmlformats.org/officeDocument/2006/relationships/hyperlink" Target="https://www.linkedin.com/showcase/teachersaroundme/about/" TargetMode="External"/><Relationship Id="rId8473" Type="http://schemas.openxmlformats.org/officeDocument/2006/relationships/hyperlink" Target="http://www.linkedin.com/company/2779911" TargetMode="External"/><Relationship Id="rId1513" Type="http://schemas.openxmlformats.org/officeDocument/2006/relationships/hyperlink" Target="https://www.facebook.com/weaccept.co" TargetMode="External"/><Relationship Id="rId8126" Type="http://schemas.openxmlformats.org/officeDocument/2006/relationships/hyperlink" Target="https://www.facebook.com/BusinessProcessMechanics/" TargetMode="External"/><Relationship Id="rId3685" Type="http://schemas.openxmlformats.org/officeDocument/2006/relationships/hyperlink" Target="https://mzurii.com/" TargetMode="External"/><Relationship Id="rId4736" Type="http://schemas.openxmlformats.org/officeDocument/2006/relationships/hyperlink" Target="https://www.linkedin.com/company/wazapay" TargetMode="External"/><Relationship Id="rId2287" Type="http://schemas.openxmlformats.org/officeDocument/2006/relationships/hyperlink" Target="https://twitter.com/mDaktariKE" TargetMode="External"/><Relationship Id="rId3338" Type="http://schemas.openxmlformats.org/officeDocument/2006/relationships/hyperlink" Target="http://twitter.com/lamsaapp" TargetMode="External"/><Relationship Id="rId7959" Type="http://schemas.openxmlformats.org/officeDocument/2006/relationships/hyperlink" Target="https://za.linkedin.com/company/3x4-genetics" TargetMode="External"/><Relationship Id="rId259" Type="http://schemas.openxmlformats.org/officeDocument/2006/relationships/hyperlink" Target="https://twitter.com/snaptADC" TargetMode="External"/><Relationship Id="rId1370" Type="http://schemas.openxmlformats.org/officeDocument/2006/relationships/hyperlink" Target="https://www.linkedin.com/in/brandbook-south-africa-80b088161/?originalSubdomain=za" TargetMode="External"/><Relationship Id="rId9034" Type="http://schemas.openxmlformats.org/officeDocument/2006/relationships/hyperlink" Target="https://www.facebook.com/yebofresh/" TargetMode="External"/><Relationship Id="rId740" Type="http://schemas.openxmlformats.org/officeDocument/2006/relationships/hyperlink" Target="http://kiroogames.com/" TargetMode="External"/><Relationship Id="rId1023" Type="http://schemas.openxmlformats.org/officeDocument/2006/relationships/hyperlink" Target="https://www.linkedin.com/company/10269368/" TargetMode="External"/><Relationship Id="rId2421" Type="http://schemas.openxmlformats.org/officeDocument/2006/relationships/hyperlink" Target="https://www.facebook.com/digitalgreenorg" TargetMode="External"/><Relationship Id="rId5991" Type="http://schemas.openxmlformats.org/officeDocument/2006/relationships/hyperlink" Target="http://www.kunajam.com/" TargetMode="External"/><Relationship Id="rId4593" Type="http://schemas.openxmlformats.org/officeDocument/2006/relationships/hyperlink" Target="https://twitter.com/UgTickets" TargetMode="External"/><Relationship Id="rId5644" Type="http://schemas.openxmlformats.org/officeDocument/2006/relationships/hyperlink" Target="https://www.facebook.com/avigailssystems/" TargetMode="External"/><Relationship Id="rId3195" Type="http://schemas.openxmlformats.org/officeDocument/2006/relationships/hyperlink" Target="https://www.linkedin.com/company/jasure/about/" TargetMode="External"/><Relationship Id="rId4246" Type="http://schemas.openxmlformats.org/officeDocument/2006/relationships/hyperlink" Target="https://www.facebook.com/skilluptutoring" TargetMode="External"/><Relationship Id="rId8867" Type="http://schemas.openxmlformats.org/officeDocument/2006/relationships/hyperlink" Target="https://twitter.com/touchbyintouch?lang=en" TargetMode="External"/><Relationship Id="rId7469" Type="http://schemas.openxmlformats.org/officeDocument/2006/relationships/hyperlink" Target="https://ritan360.com/" TargetMode="External"/><Relationship Id="rId1907" Type="http://schemas.openxmlformats.org/officeDocument/2006/relationships/hyperlink" Target="http://bophelo-bioscience.com/contact-us/" TargetMode="External"/><Relationship Id="rId250" Type="http://schemas.openxmlformats.org/officeDocument/2006/relationships/hyperlink" Target="https://www.linkedin.com/company/oolu/" TargetMode="External"/><Relationship Id="rId7950" Type="http://schemas.openxmlformats.org/officeDocument/2006/relationships/hyperlink" Target="https://www.ourhood.co.za/login" TargetMode="External"/><Relationship Id="rId5154" Type="http://schemas.openxmlformats.org/officeDocument/2006/relationships/hyperlink" Target="http://www.3bont.com/" TargetMode="External"/><Relationship Id="rId6552" Type="http://schemas.openxmlformats.org/officeDocument/2006/relationships/hyperlink" Target="https://carmart.ng/" TargetMode="External"/><Relationship Id="rId7603" Type="http://schemas.openxmlformats.org/officeDocument/2006/relationships/hyperlink" Target="https://www.linkedin.com/company/rutdan-solutions-limited/about/" TargetMode="External"/><Relationship Id="rId6205" Type="http://schemas.openxmlformats.org/officeDocument/2006/relationships/hyperlink" Target="https://twitter.com/chura_co_ke" TargetMode="External"/><Relationship Id="rId1764" Type="http://schemas.openxmlformats.org/officeDocument/2006/relationships/hyperlink" Target="https://billetexpress.ml/" TargetMode="External"/><Relationship Id="rId2815" Type="http://schemas.openxmlformats.org/officeDocument/2006/relationships/hyperlink" Target="https://www.hifranc.com/" TargetMode="External"/><Relationship Id="rId8377" Type="http://schemas.openxmlformats.org/officeDocument/2006/relationships/hyperlink" Target="https://www.facebook.com/big5games" TargetMode="External"/><Relationship Id="rId1417" Type="http://schemas.openxmlformats.org/officeDocument/2006/relationships/hyperlink" Target="https://twitter.com/middletrusthq" TargetMode="External"/><Relationship Id="rId4987" Type="http://schemas.openxmlformats.org/officeDocument/2006/relationships/hyperlink" Target="http://twitter.com/ThePlanetEg" TargetMode="External"/><Relationship Id="rId3589" Type="http://schemas.openxmlformats.org/officeDocument/2006/relationships/hyperlink" Target="http://www.modisar.com/" TargetMode="External"/><Relationship Id="rId7460" Type="http://schemas.openxmlformats.org/officeDocument/2006/relationships/hyperlink" Target="http://www.sharpjournal.com/" TargetMode="External"/><Relationship Id="rId8511" Type="http://schemas.openxmlformats.org/officeDocument/2006/relationships/hyperlink" Target="http://humanvalue.co.za/" TargetMode="External"/><Relationship Id="rId6062" Type="http://schemas.openxmlformats.org/officeDocument/2006/relationships/hyperlink" Target="https://www.facebook.com/whitewebteam/" TargetMode="External"/><Relationship Id="rId7113" Type="http://schemas.openxmlformats.org/officeDocument/2006/relationships/hyperlink" Target="https://www.facebook.com/gazhub" TargetMode="External"/><Relationship Id="rId991" Type="http://schemas.openxmlformats.org/officeDocument/2006/relationships/hyperlink" Target="http://www.shopmeaway.com/" TargetMode="External"/><Relationship Id="rId2672" Type="http://schemas.openxmlformats.org/officeDocument/2006/relationships/hyperlink" Target="https://www.exportunity.company/" TargetMode="External"/><Relationship Id="rId3723" Type="http://schemas.openxmlformats.org/officeDocument/2006/relationships/hyperlink" Target="https://www.facebook.com/NINAYOcom-588982287904802/" TargetMode="External"/><Relationship Id="rId644" Type="http://schemas.openxmlformats.org/officeDocument/2006/relationships/hyperlink" Target="https://www.facebook.com/zonfulenergy/" TargetMode="External"/><Relationship Id="rId1274" Type="http://schemas.openxmlformats.org/officeDocument/2006/relationships/hyperlink" Target="https://www.facebook.com/waselegypt/" TargetMode="External"/><Relationship Id="rId2325" Type="http://schemas.openxmlformats.org/officeDocument/2006/relationships/hyperlink" Target="https://www.facebook.com/DynamicsAfrica/" TargetMode="External"/><Relationship Id="rId5895" Type="http://schemas.openxmlformats.org/officeDocument/2006/relationships/hyperlink" Target="https://www.twitter.com/illuminaafrica" TargetMode="External"/><Relationship Id="rId6946" Type="http://schemas.openxmlformats.org/officeDocument/2006/relationships/hyperlink" Target="https://www.facebook.com/Pan-African-Tower-293580284804617/" TargetMode="External"/><Relationship Id="rId4497" Type="http://schemas.openxmlformats.org/officeDocument/2006/relationships/hyperlink" Target="http://www.tmx.com/en/index.html" TargetMode="External"/><Relationship Id="rId5548" Type="http://schemas.openxmlformats.org/officeDocument/2006/relationships/hyperlink" Target="https://www.linkedin.com/company/codetrain/" TargetMode="External"/><Relationship Id="rId3099" Type="http://schemas.openxmlformats.org/officeDocument/2006/relationships/hyperlink" Target="https://www.facebook.com/icoglabs/" TargetMode="External"/><Relationship Id="rId8021" Type="http://schemas.openxmlformats.org/officeDocument/2006/relationships/hyperlink" Target="https://twitter.com/bountiXP" TargetMode="External"/><Relationship Id="rId3580" Type="http://schemas.openxmlformats.org/officeDocument/2006/relationships/hyperlink" Target="https://twitter.com/OneGramNews" TargetMode="External"/><Relationship Id="rId2182" Type="http://schemas.openxmlformats.org/officeDocument/2006/relationships/hyperlink" Target="http://www.coinflex.com/" TargetMode="External"/><Relationship Id="rId3233" Type="http://schemas.openxmlformats.org/officeDocument/2006/relationships/hyperlink" Target="https://twitter.com/jetstreamafrica" TargetMode="External"/><Relationship Id="rId4631" Type="http://schemas.openxmlformats.org/officeDocument/2006/relationships/hyperlink" Target="https://www.linkedin.com/company/verifone-mobile-money---a-verifone-joint-venture" TargetMode="External"/><Relationship Id="rId154" Type="http://schemas.openxmlformats.org/officeDocument/2006/relationships/hyperlink" Target="https://www.facebook.com/asokoinsight" TargetMode="External"/><Relationship Id="rId7854" Type="http://schemas.openxmlformats.org/officeDocument/2006/relationships/hyperlink" Target="http://webfluential.com/" TargetMode="External"/><Relationship Id="rId8905" Type="http://schemas.openxmlformats.org/officeDocument/2006/relationships/hyperlink" Target="https://www.facebook.com/PaySkyinc/" TargetMode="External"/><Relationship Id="rId6456" Type="http://schemas.openxmlformats.org/officeDocument/2006/relationships/hyperlink" Target="http://www.eradatechnology.com/meet-the-team/" TargetMode="External"/><Relationship Id="rId7507" Type="http://schemas.openxmlformats.org/officeDocument/2006/relationships/hyperlink" Target="http://facebook.com/ifwaxtel" TargetMode="External"/><Relationship Id="rId5058" Type="http://schemas.openxmlformats.org/officeDocument/2006/relationships/hyperlink" Target="https://www.linkedin.com/company/igrow-solutions/" TargetMode="External"/><Relationship Id="rId6109" Type="http://schemas.openxmlformats.org/officeDocument/2006/relationships/hyperlink" Target="https://www.linkedin.com/company/myrideafrica" TargetMode="External"/><Relationship Id="rId1668" Type="http://schemas.openxmlformats.org/officeDocument/2006/relationships/hyperlink" Target="http://www.facebook.com/pages/AkiraChix/173842546011090" TargetMode="External"/><Relationship Id="rId2719" Type="http://schemas.openxmlformats.org/officeDocument/2006/relationships/hyperlink" Target="http://twitter.com/Hlthsolutions1" TargetMode="External"/><Relationship Id="rId3090" Type="http://schemas.openxmlformats.org/officeDocument/2006/relationships/hyperlink" Target="https://twitter.com/ImpactPPA" TargetMode="External"/><Relationship Id="rId4141" Type="http://schemas.openxmlformats.org/officeDocument/2006/relationships/hyperlink" Target="https://www.softeller.com/" TargetMode="External"/><Relationship Id="rId7364" Type="http://schemas.openxmlformats.org/officeDocument/2006/relationships/hyperlink" Target="http://ypco.com.ng/" TargetMode="External"/><Relationship Id="rId8762" Type="http://schemas.openxmlformats.org/officeDocument/2006/relationships/hyperlink" Target="http://www.mymangwee.com/" TargetMode="External"/><Relationship Id="rId27" Type="http://schemas.openxmlformats.org/officeDocument/2006/relationships/hyperlink" Target="https://www.facebook.com/ShopKonga" TargetMode="External"/><Relationship Id="rId1802" Type="http://schemas.openxmlformats.org/officeDocument/2006/relationships/hyperlink" Target="https://twitter.com/amplifyafrica_" TargetMode="External"/><Relationship Id="rId7017" Type="http://schemas.openxmlformats.org/officeDocument/2006/relationships/hyperlink" Target="http://www.facebook.com/FresHires" TargetMode="External"/><Relationship Id="rId8415" Type="http://schemas.openxmlformats.org/officeDocument/2006/relationships/hyperlink" Target="https://www.facebook.com/dalmatianadvertising/" TargetMode="External"/><Relationship Id="rId3974" Type="http://schemas.openxmlformats.org/officeDocument/2006/relationships/hyperlink" Target="https://www.facebook.com/PowerGenRE/" TargetMode="External"/><Relationship Id="rId895" Type="http://schemas.openxmlformats.org/officeDocument/2006/relationships/hyperlink" Target="https://twitter.com/payment24sa?lang=en" TargetMode="External"/><Relationship Id="rId2576" Type="http://schemas.openxmlformats.org/officeDocument/2006/relationships/hyperlink" Target="https://twitter.com/eleisfarm?lang=en" TargetMode="External"/><Relationship Id="rId3627" Type="http://schemas.openxmlformats.org/officeDocument/2006/relationships/hyperlink" Target="https://www.linkedin.com/company/movestack/about/" TargetMode="External"/><Relationship Id="rId548" Type="http://schemas.openxmlformats.org/officeDocument/2006/relationships/hyperlink" Target="https://www.snapnsave.co.za/" TargetMode="External"/><Relationship Id="rId1178" Type="http://schemas.openxmlformats.org/officeDocument/2006/relationships/hyperlink" Target="https://www.linkedin.com/company/ogavenue/" TargetMode="External"/><Relationship Id="rId2229" Type="http://schemas.openxmlformats.org/officeDocument/2006/relationships/hyperlink" Target="http://ennota.com/" TargetMode="External"/><Relationship Id="rId5799" Type="http://schemas.openxmlformats.org/officeDocument/2006/relationships/hyperlink" Target="https://discoverbrands.co/" TargetMode="External"/><Relationship Id="rId6100" Type="http://schemas.openxmlformats.org/officeDocument/2006/relationships/hyperlink" Target="https://www.ogaan.co.ke/" TargetMode="External"/><Relationship Id="rId8272" Type="http://schemas.openxmlformats.org/officeDocument/2006/relationships/hyperlink" Target="http://digemy.com/" TargetMode="External"/><Relationship Id="rId1312" Type="http://schemas.openxmlformats.org/officeDocument/2006/relationships/hyperlink" Target="https://www.facebook.com/KoloPayApp" TargetMode="External"/><Relationship Id="rId2710" Type="http://schemas.openxmlformats.org/officeDocument/2006/relationships/hyperlink" Target="https://twitter.com/farmpin" TargetMode="External"/><Relationship Id="rId4882" Type="http://schemas.openxmlformats.org/officeDocument/2006/relationships/hyperlink" Target="https://www.twitter.com/zydiiafrica" TargetMode="External"/><Relationship Id="rId5933" Type="http://schemas.openxmlformats.org/officeDocument/2006/relationships/hyperlink" Target="https://www.facebook.com/jobonics/" TargetMode="External"/><Relationship Id="rId2086" Type="http://schemas.openxmlformats.org/officeDocument/2006/relationships/hyperlink" Target="https://twitter.com/laboremusuganda" TargetMode="External"/><Relationship Id="rId3484" Type="http://schemas.openxmlformats.org/officeDocument/2006/relationships/hyperlink" Target="https://www.facebook.com/manifexto/" TargetMode="External"/><Relationship Id="rId4535" Type="http://schemas.openxmlformats.org/officeDocument/2006/relationships/hyperlink" Target="https://www.linkedin.com/company/turaco-ltd/about/" TargetMode="External"/><Relationship Id="rId3137" Type="http://schemas.openxmlformats.org/officeDocument/2006/relationships/hyperlink" Target="http://www.linkedin.com/company/4992253" TargetMode="External"/><Relationship Id="rId7758" Type="http://schemas.openxmlformats.org/officeDocument/2006/relationships/hyperlink" Target="https://www.linkedin.com/company/kinekt-terminals" TargetMode="External"/><Relationship Id="rId8809" Type="http://schemas.openxmlformats.org/officeDocument/2006/relationships/hyperlink" Target="https://www.kesholabs.com/" TargetMode="External"/><Relationship Id="rId2220" Type="http://schemas.openxmlformats.org/officeDocument/2006/relationships/hyperlink" Target="https://www.facebook.com/BloomImpactPBC/?ref=br_rs" TargetMode="External"/><Relationship Id="rId5790" Type="http://schemas.openxmlformats.org/officeDocument/2006/relationships/hyperlink" Target="https://www.facebook.com/CytonnInvestments" TargetMode="External"/><Relationship Id="rId4392" Type="http://schemas.openxmlformats.org/officeDocument/2006/relationships/hyperlink" Target="http://www.facebook.com/thawte" TargetMode="External"/><Relationship Id="rId5443" Type="http://schemas.openxmlformats.org/officeDocument/2006/relationships/hyperlink" Target="https://www.linkedin.com/company/okumkom-mobile-app-community-food-stores/" TargetMode="External"/><Relationship Id="rId6841" Type="http://schemas.openxmlformats.org/officeDocument/2006/relationships/hyperlink" Target="https://twitter.com/flushreviews" TargetMode="External"/><Relationship Id="rId4045" Type="http://schemas.openxmlformats.org/officeDocument/2006/relationships/hyperlink" Target="http://www.isikcure.com/" TargetMode="External"/><Relationship Id="rId8666" Type="http://schemas.openxmlformats.org/officeDocument/2006/relationships/hyperlink" Target="https://twitter.com/isoflow" TargetMode="External"/><Relationship Id="rId1706" Type="http://schemas.openxmlformats.org/officeDocument/2006/relationships/hyperlink" Target="https://business.facebook.com/Orkidstudio/" TargetMode="External"/><Relationship Id="rId7268" Type="http://schemas.openxmlformats.org/officeDocument/2006/relationships/hyperlink" Target="https://www.twitter.com/_com" TargetMode="External"/><Relationship Id="rId8319" Type="http://schemas.openxmlformats.org/officeDocument/2006/relationships/hyperlink" Target="https://www.tour2-0.com/" TargetMode="External"/><Relationship Id="rId3878" Type="http://schemas.openxmlformats.org/officeDocument/2006/relationships/hyperlink" Target="https://paydayinvestor.ng/" TargetMode="External"/><Relationship Id="rId4929" Type="http://schemas.openxmlformats.org/officeDocument/2006/relationships/hyperlink" Target="http://anspire.agency/" TargetMode="External"/><Relationship Id="rId8800" Type="http://schemas.openxmlformats.org/officeDocument/2006/relationships/hyperlink" Target="https://www.easyequities.co.za/contact-us" TargetMode="External"/><Relationship Id="rId799" Type="http://schemas.openxmlformats.org/officeDocument/2006/relationships/hyperlink" Target="https://musanga.com/" TargetMode="External"/><Relationship Id="rId6351" Type="http://schemas.openxmlformats.org/officeDocument/2006/relationships/hyperlink" Target="https://www.twitter.com/simbacarmarket" TargetMode="External"/><Relationship Id="rId7402" Type="http://schemas.openxmlformats.org/officeDocument/2006/relationships/hyperlink" Target="https://www.facebook.com/komotionstudios" TargetMode="External"/><Relationship Id="rId6004" Type="http://schemas.openxmlformats.org/officeDocument/2006/relationships/hyperlink" Target="https://www.twitter.com/loniwacapital" TargetMode="External"/><Relationship Id="rId2961" Type="http://schemas.openxmlformats.org/officeDocument/2006/relationships/hyperlink" Target="https://twitter.com/KanjwaOnline" TargetMode="External"/><Relationship Id="rId8176" Type="http://schemas.openxmlformats.org/officeDocument/2006/relationships/hyperlink" Target="https://www.facebook.com/team6consultants" TargetMode="External"/><Relationship Id="rId933" Type="http://schemas.openxmlformats.org/officeDocument/2006/relationships/hyperlink" Target="https://www.linkedin.com/company/praxilabs/" TargetMode="External"/><Relationship Id="rId1563" Type="http://schemas.openxmlformats.org/officeDocument/2006/relationships/hyperlink" Target="https://afrimarket.fr/" TargetMode="External"/><Relationship Id="rId2614" Type="http://schemas.openxmlformats.org/officeDocument/2006/relationships/hyperlink" Target="https://www.linkedin.com/company/eksab/" TargetMode="External"/><Relationship Id="rId1216" Type="http://schemas.openxmlformats.org/officeDocument/2006/relationships/hyperlink" Target="https://www.linkedin.com/company/lightbulb-education/" TargetMode="External"/><Relationship Id="rId4786" Type="http://schemas.openxmlformats.org/officeDocument/2006/relationships/hyperlink" Target="https://twitter.com/yobanteyes?lang=en" TargetMode="External"/><Relationship Id="rId5837" Type="http://schemas.openxmlformats.org/officeDocument/2006/relationships/hyperlink" Target="http://gigwapi.com/" TargetMode="External"/><Relationship Id="rId3388" Type="http://schemas.openxmlformats.org/officeDocument/2006/relationships/hyperlink" Target="https://www.lelapafund.com/" TargetMode="External"/><Relationship Id="rId4439" Type="http://schemas.openxmlformats.org/officeDocument/2006/relationships/hyperlink" Target="https://twitter.com/tensensesafrica" TargetMode="External"/><Relationship Id="rId8310" Type="http://schemas.openxmlformats.org/officeDocument/2006/relationships/hyperlink" Target="https://twitter.com/healrlife" TargetMode="External"/><Relationship Id="rId790" Type="http://schemas.openxmlformats.org/officeDocument/2006/relationships/hyperlink" Target="https://www.linkedin.com/company/xpayeg/" TargetMode="External"/><Relationship Id="rId2471" Type="http://schemas.openxmlformats.org/officeDocument/2006/relationships/hyperlink" Target="https://www.linkedin.com/company/first-choice-global/about/" TargetMode="External"/><Relationship Id="rId3522" Type="http://schemas.openxmlformats.org/officeDocument/2006/relationships/hyperlink" Target="https://www.facebook.com/Monetbil/" TargetMode="External"/><Relationship Id="rId4920" Type="http://schemas.openxmlformats.org/officeDocument/2006/relationships/hyperlink" Target="http://www.facebook.com/overcstudios" TargetMode="External"/><Relationship Id="rId443" Type="http://schemas.openxmlformats.org/officeDocument/2006/relationships/hyperlink" Target="http://www.jamiiafrica.com/" TargetMode="External"/><Relationship Id="rId1073" Type="http://schemas.openxmlformats.org/officeDocument/2006/relationships/hyperlink" Target="https://twitter.com/fan_cam" TargetMode="External"/><Relationship Id="rId2124" Type="http://schemas.openxmlformats.org/officeDocument/2006/relationships/hyperlink" Target="https://twitter.com/binkabi_io" TargetMode="External"/><Relationship Id="rId4296" Type="http://schemas.openxmlformats.org/officeDocument/2006/relationships/hyperlink" Target="https://www.solarnow.eu/" TargetMode="External"/><Relationship Id="rId5694" Type="http://schemas.openxmlformats.org/officeDocument/2006/relationships/hyperlink" Target="https://www.facebook.com/africanedevelopment" TargetMode="External"/><Relationship Id="rId6745" Type="http://schemas.openxmlformats.org/officeDocument/2006/relationships/hyperlink" Target="https://creditclan.com/" TargetMode="External"/><Relationship Id="rId5347" Type="http://schemas.openxmlformats.org/officeDocument/2006/relationships/hyperlink" Target="https://www.linkedin.com/company/proteinea/about/" TargetMode="External"/><Relationship Id="rId1957" Type="http://schemas.openxmlformats.org/officeDocument/2006/relationships/hyperlink" Target="https://twitter.com/bettrfinance" TargetMode="External"/><Relationship Id="rId4430" Type="http://schemas.openxmlformats.org/officeDocument/2006/relationships/hyperlink" Target="https://www.taxijetci.com/" TargetMode="External"/><Relationship Id="rId3032" Type="http://schemas.openxmlformats.org/officeDocument/2006/relationships/hyperlink" Target="http://twitter.com/myhoodapp" TargetMode="External"/><Relationship Id="rId7653" Type="http://schemas.openxmlformats.org/officeDocument/2006/relationships/hyperlink" Target="http://www.digitaldesign247.com/" TargetMode="External"/><Relationship Id="rId6255" Type="http://schemas.openxmlformats.org/officeDocument/2006/relationships/hyperlink" Target="https://www.linkedin.com/company-beta/2668304/" TargetMode="External"/><Relationship Id="rId7306" Type="http://schemas.openxmlformats.org/officeDocument/2006/relationships/hyperlink" Target="http://filada.com/" TargetMode="External"/><Relationship Id="rId8704" Type="http://schemas.openxmlformats.org/officeDocument/2006/relationships/hyperlink" Target="http://www.peruzal.com/" TargetMode="External"/><Relationship Id="rId2865" Type="http://schemas.openxmlformats.org/officeDocument/2006/relationships/hyperlink" Target="https://twitter.com/go_interstellar" TargetMode="External"/><Relationship Id="rId3916" Type="http://schemas.openxmlformats.org/officeDocument/2006/relationships/hyperlink" Target="https://www.facebook.com/pesabase" TargetMode="External"/><Relationship Id="rId837" Type="http://schemas.openxmlformats.org/officeDocument/2006/relationships/hyperlink" Target="https://thankucash.com/" TargetMode="External"/><Relationship Id="rId1467" Type="http://schemas.openxmlformats.org/officeDocument/2006/relationships/hyperlink" Target="https://m.me/FoodChatShopper" TargetMode="External"/><Relationship Id="rId2518" Type="http://schemas.openxmlformats.org/officeDocument/2006/relationships/hyperlink" Target="https://www.linkedin.com/company/drugstoc/about/" TargetMode="External"/><Relationship Id="rId8561" Type="http://schemas.openxmlformats.org/officeDocument/2006/relationships/hyperlink" Target="https://twitter.com/cumiiiot" TargetMode="External"/><Relationship Id="rId1601" Type="http://schemas.openxmlformats.org/officeDocument/2006/relationships/hyperlink" Target="http://www.buildpals.com/" TargetMode="External"/><Relationship Id="rId7163" Type="http://schemas.openxmlformats.org/officeDocument/2006/relationships/hyperlink" Target="https://www.facebook.com/owojelasblog" TargetMode="External"/><Relationship Id="rId8214" Type="http://schemas.openxmlformats.org/officeDocument/2006/relationships/hyperlink" Target="https://www.linkedin.com/company/tenomadsafrica/" TargetMode="External"/><Relationship Id="rId694" Type="http://schemas.openxmlformats.org/officeDocument/2006/relationships/hyperlink" Target="https://www.linkedin.com/company/chalkboard-education/" TargetMode="External"/><Relationship Id="rId2375" Type="http://schemas.openxmlformats.org/officeDocument/2006/relationships/hyperlink" Target="https://teespring.com/stores/dambe-warriors" TargetMode="External"/><Relationship Id="rId3773" Type="http://schemas.openxmlformats.org/officeDocument/2006/relationships/hyperlink" Target="https://www.linkedin.com/company/once-sync-ltd.?originalSubdomain=my" TargetMode="External"/><Relationship Id="rId4824" Type="http://schemas.openxmlformats.org/officeDocument/2006/relationships/hyperlink" Target="https://twitter.com/zarx_xchange?lang=en" TargetMode="External"/><Relationship Id="rId347" Type="http://schemas.openxmlformats.org/officeDocument/2006/relationships/hyperlink" Target="https://twitter.com/Instabug" TargetMode="External"/><Relationship Id="rId2028" Type="http://schemas.openxmlformats.org/officeDocument/2006/relationships/hyperlink" Target="http://www.facebook.com/NairobiHalfLife" TargetMode="External"/><Relationship Id="rId3426" Type="http://schemas.openxmlformats.org/officeDocument/2006/relationships/hyperlink" Target="https://www.lvdigital.de/" TargetMode="External"/><Relationship Id="rId6996" Type="http://schemas.openxmlformats.org/officeDocument/2006/relationships/hyperlink" Target="https://www.linkedin.com/company/360nobs-limited" TargetMode="External"/><Relationship Id="rId5598" Type="http://schemas.openxmlformats.org/officeDocument/2006/relationships/hyperlink" Target="https://www.facebook.com/paysail/" TargetMode="External"/><Relationship Id="rId6649" Type="http://schemas.openxmlformats.org/officeDocument/2006/relationships/hyperlink" Target="https://twitter.com/RubiQube" TargetMode="External"/><Relationship Id="rId8071" Type="http://schemas.openxmlformats.org/officeDocument/2006/relationships/hyperlink" Target="https://www.facebook.com/a2d24" TargetMode="External"/><Relationship Id="rId1111" Type="http://schemas.openxmlformats.org/officeDocument/2006/relationships/hyperlink" Target="https://www.facebook.com/yenepayethiopia/" TargetMode="External"/><Relationship Id="rId4681" Type="http://schemas.openxmlformats.org/officeDocument/2006/relationships/hyperlink" Target="https://www.facebook.com/pg/VizibilitiAI/" TargetMode="External"/><Relationship Id="rId5732" Type="http://schemas.openxmlformats.org/officeDocument/2006/relationships/hyperlink" Target="https://twitter.com/babymed_ke" TargetMode="External"/><Relationship Id="rId3283" Type="http://schemas.openxmlformats.org/officeDocument/2006/relationships/hyperlink" Target="https://kodisher.com/" TargetMode="External"/><Relationship Id="rId4334" Type="http://schemas.openxmlformats.org/officeDocument/2006/relationships/hyperlink" Target="https://twitter.com/staffbusng?lang=en" TargetMode="External"/><Relationship Id="rId8955" Type="http://schemas.openxmlformats.org/officeDocument/2006/relationships/hyperlink" Target="http://www.drone-africa-service.com/" TargetMode="External"/><Relationship Id="rId6159" Type="http://schemas.openxmlformats.org/officeDocument/2006/relationships/hyperlink" Target="https://twitter.com/deafelimuplus" TargetMode="External"/><Relationship Id="rId7557" Type="http://schemas.openxmlformats.org/officeDocument/2006/relationships/hyperlink" Target="https://www.facebook.com/intellectualapps" TargetMode="External"/><Relationship Id="rId8608" Type="http://schemas.openxmlformats.org/officeDocument/2006/relationships/hyperlink" Target="https://twitter.com/theseebo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43071-675A-4B24-9359-34719E1193B8}">
  <sheetPr codeName="Sheet12">
    <outlinePr summaryBelow="0" summaryRight="0"/>
  </sheetPr>
  <dimension ref="A1:DN3085"/>
  <sheetViews>
    <sheetView tabSelected="1" workbookViewId="0">
      <pane xSplit="1" ySplit="1" topLeftCell="U2" activePane="bottomRight" state="frozen"/>
      <selection pane="topRight" activeCell="B1" sqref="B1"/>
      <selection pane="bottomLeft" activeCell="A2" sqref="A2"/>
      <selection pane="bottomRight" activeCell="DN3085" sqref="DN3085"/>
    </sheetView>
  </sheetViews>
  <sheetFormatPr defaultColWidth="14.42578125" defaultRowHeight="15.75" customHeight="1" zeroHeight="1" outlineLevelCol="1"/>
  <cols>
    <col min="1" max="1" width="28" customWidth="1"/>
    <col min="2" max="2" width="47.85546875" customWidth="1"/>
    <col min="3" max="3" width="9.7109375" customWidth="1"/>
    <col min="4" max="4" width="12.42578125" customWidth="1"/>
    <col min="5" max="5" width="16.5703125" customWidth="1"/>
    <col min="6" max="6" width="18.7109375" customWidth="1"/>
    <col min="7" max="8" width="17" customWidth="1"/>
    <col min="9" max="10" width="19.28515625" customWidth="1"/>
    <col min="11" max="16" width="20.85546875" customWidth="1"/>
    <col min="17" max="17" width="23" customWidth="1"/>
    <col min="18" max="18" width="22.140625" customWidth="1"/>
    <col min="19" max="19" width="11.5703125" customWidth="1"/>
    <col min="20" max="20" width="19.5703125" customWidth="1"/>
    <col min="21" max="21" width="19.42578125" customWidth="1"/>
    <col min="22" max="22" width="33.5703125" customWidth="1"/>
    <col min="23" max="23" width="13.5703125" customWidth="1"/>
    <col min="24" max="24" width="22.42578125" customWidth="1"/>
    <col min="25" max="25" width="10.7109375" customWidth="1"/>
    <col min="26" max="26" width="14.42578125" outlineLevel="1"/>
    <col min="27" max="27" width="82" customWidth="1" outlineLevel="1"/>
    <col min="28" max="28" width="15.140625" customWidth="1" outlineLevel="1"/>
    <col min="29" max="29" width="21.28515625" customWidth="1" outlineLevel="1"/>
    <col min="30" max="31" width="10.5703125" customWidth="1" outlineLevel="1"/>
    <col min="32" max="32" width="19.28515625" customWidth="1" outlineLevel="1"/>
    <col min="33" max="33" width="10.42578125" customWidth="1" outlineLevel="1"/>
    <col min="34" max="38" width="23.7109375" customWidth="1" outlineLevel="1"/>
    <col min="39" max="47" width="23.7109375" customWidth="1"/>
    <col min="48" max="48" width="12.42578125" customWidth="1"/>
    <col min="49" max="49" width="11" customWidth="1"/>
    <col min="53" max="53" width="14.42578125" customWidth="1"/>
    <col min="117" max="117" width="28.85546875" customWidth="1"/>
  </cols>
  <sheetData>
    <row r="1" spans="1:118" ht="89.25">
      <c r="A1" s="1" t="s">
        <v>0</v>
      </c>
      <c r="B1" s="2" t="s">
        <v>1</v>
      </c>
      <c r="C1" s="3" t="s">
        <v>2</v>
      </c>
      <c r="D1" s="4" t="s">
        <v>3</v>
      </c>
      <c r="E1" s="2" t="s">
        <v>4</v>
      </c>
      <c r="F1" s="3" t="s">
        <v>5</v>
      </c>
      <c r="G1" s="3" t="s">
        <v>6</v>
      </c>
      <c r="H1" s="3" t="s">
        <v>7</v>
      </c>
      <c r="I1" s="2" t="s">
        <v>8</v>
      </c>
      <c r="J1" s="3" t="s">
        <v>9</v>
      </c>
      <c r="K1" s="5" t="s">
        <v>10</v>
      </c>
      <c r="L1" s="6" t="s">
        <v>11</v>
      </c>
      <c r="M1" s="6" t="s">
        <v>12</v>
      </c>
      <c r="N1" s="6" t="s">
        <v>13</v>
      </c>
      <c r="O1" s="5" t="s">
        <v>14</v>
      </c>
      <c r="P1" s="5" t="s">
        <v>15</v>
      </c>
      <c r="Q1" s="5" t="s">
        <v>16</v>
      </c>
      <c r="R1" s="3" t="s">
        <v>17</v>
      </c>
      <c r="S1" s="7" t="s">
        <v>18</v>
      </c>
      <c r="T1" s="3" t="s">
        <v>19</v>
      </c>
      <c r="U1" s="8" t="s">
        <v>20</v>
      </c>
      <c r="V1" s="3" t="s">
        <v>21</v>
      </c>
      <c r="W1" s="3" t="s">
        <v>22</v>
      </c>
      <c r="X1" s="2" t="s">
        <v>23</v>
      </c>
      <c r="Y1" s="3" t="s">
        <v>24</v>
      </c>
      <c r="Z1" s="5" t="s">
        <v>25</v>
      </c>
      <c r="AA1" s="9" t="s">
        <v>26</v>
      </c>
      <c r="AB1" s="10" t="s">
        <v>27</v>
      </c>
      <c r="AC1" s="3" t="s">
        <v>28</v>
      </c>
      <c r="AD1" s="3" t="s">
        <v>29</v>
      </c>
      <c r="AE1" s="3" t="s">
        <v>30</v>
      </c>
      <c r="AF1" s="3" t="s">
        <v>31</v>
      </c>
      <c r="AG1" s="11" t="s">
        <v>32</v>
      </c>
      <c r="AH1" s="12" t="s">
        <v>33</v>
      </c>
      <c r="AI1" s="12" t="s">
        <v>34</v>
      </c>
      <c r="AJ1" s="12" t="s">
        <v>35</v>
      </c>
      <c r="AK1" s="12" t="s">
        <v>36</v>
      </c>
      <c r="AL1" s="13" t="s">
        <v>37</v>
      </c>
      <c r="AM1" s="12" t="s">
        <v>38</v>
      </c>
      <c r="AN1" s="12" t="s">
        <v>39</v>
      </c>
      <c r="AO1" s="12" t="s">
        <v>40</v>
      </c>
      <c r="AP1" s="12" t="s">
        <v>41</v>
      </c>
      <c r="AQ1" s="12" t="s">
        <v>42</v>
      </c>
      <c r="AR1" s="12" t="s">
        <v>43</v>
      </c>
      <c r="AS1" s="12" t="s">
        <v>44</v>
      </c>
      <c r="AT1" s="14" t="s">
        <v>45</v>
      </c>
      <c r="AU1" s="14" t="s">
        <v>46</v>
      </c>
      <c r="AV1" s="14" t="s">
        <v>47</v>
      </c>
      <c r="AW1" s="12" t="s">
        <v>48</v>
      </c>
      <c r="AX1" s="12" t="s">
        <v>49</v>
      </c>
      <c r="AY1" s="12" t="s">
        <v>50</v>
      </c>
      <c r="AZ1" s="12" t="s">
        <v>51</v>
      </c>
      <c r="BA1" s="12" t="s">
        <v>52</v>
      </c>
      <c r="BB1" s="12" t="s">
        <v>53</v>
      </c>
      <c r="BC1" s="12" t="s">
        <v>54</v>
      </c>
      <c r="BD1" s="12">
        <v>2010</v>
      </c>
      <c r="BE1" s="12">
        <v>2011</v>
      </c>
      <c r="BF1" s="12">
        <v>2012</v>
      </c>
      <c r="BG1" s="12">
        <v>2013</v>
      </c>
      <c r="BH1" s="12">
        <v>2014</v>
      </c>
      <c r="BI1" s="12">
        <v>2015</v>
      </c>
      <c r="BJ1" s="12">
        <v>2016</v>
      </c>
      <c r="BK1" s="12">
        <v>2017</v>
      </c>
      <c r="BL1" s="12">
        <v>2018</v>
      </c>
      <c r="BM1" s="12">
        <v>2019</v>
      </c>
      <c r="BN1" s="12" t="s">
        <v>55</v>
      </c>
      <c r="BO1" s="3"/>
      <c r="BP1" s="3"/>
      <c r="BQ1" s="3"/>
      <c r="BR1" s="3"/>
      <c r="BS1" s="3"/>
      <c r="BT1" s="3"/>
      <c r="BU1" s="3"/>
      <c r="BV1" s="3"/>
      <c r="BW1" s="3"/>
      <c r="BX1" s="3"/>
      <c r="BY1" s="3"/>
      <c r="BZ1" s="3"/>
      <c r="CA1" s="3"/>
      <c r="CB1" s="3"/>
      <c r="CC1" s="3"/>
      <c r="CD1" s="3" t="s">
        <v>33</v>
      </c>
      <c r="CE1" s="3"/>
      <c r="CF1" s="3"/>
      <c r="CG1" s="3"/>
      <c r="CH1" s="3"/>
      <c r="CI1" s="3"/>
      <c r="CJ1" s="3"/>
      <c r="DM1" t="s">
        <v>19051</v>
      </c>
      <c r="DN1" t="s">
        <v>19052</v>
      </c>
    </row>
    <row r="2" spans="1:118" ht="12.75">
      <c r="A2" s="15" t="s">
        <v>56</v>
      </c>
      <c r="B2" s="15" t="s">
        <v>57</v>
      </c>
      <c r="C2" s="15" t="s">
        <v>58</v>
      </c>
      <c r="D2" s="16">
        <v>2012</v>
      </c>
      <c r="E2" s="15" t="s">
        <v>59</v>
      </c>
      <c r="F2" s="15" t="s">
        <v>60</v>
      </c>
      <c r="G2" s="15" t="s">
        <v>61</v>
      </c>
      <c r="H2" s="15" t="s">
        <v>61</v>
      </c>
      <c r="I2" s="15" t="s">
        <v>60</v>
      </c>
      <c r="J2" s="15"/>
      <c r="K2" s="17" t="e">
        <f t="shared" ref="K2:K111" si="0">AT2</f>
        <v>#VALUE!</v>
      </c>
      <c r="L2" s="15"/>
      <c r="M2" s="18" t="e">
        <f t="shared" ref="M2:M208" si="1">AR2</f>
        <v>#VALUE!</v>
      </c>
      <c r="N2" s="15"/>
      <c r="O2" s="15"/>
      <c r="P2" s="15"/>
      <c r="Q2" s="15"/>
      <c r="R2" s="15" t="s">
        <v>62</v>
      </c>
      <c r="S2" s="19">
        <v>409806000</v>
      </c>
      <c r="T2" s="15" t="s">
        <v>62</v>
      </c>
      <c r="U2" s="18">
        <v>409806000</v>
      </c>
      <c r="V2" s="15" t="s">
        <v>63</v>
      </c>
      <c r="W2" s="15"/>
      <c r="X2" s="15" t="s">
        <v>64</v>
      </c>
      <c r="Y2" s="15" t="s">
        <v>65</v>
      </c>
      <c r="AB2" s="20" t="s">
        <v>66</v>
      </c>
      <c r="AC2" s="21" t="s">
        <v>67</v>
      </c>
      <c r="AD2" s="21" t="s">
        <v>68</v>
      </c>
      <c r="AE2" s="21" t="s">
        <v>69</v>
      </c>
      <c r="AF2" s="21" t="s">
        <v>70</v>
      </c>
      <c r="AG2" s="22">
        <f t="shared" ref="AG2:AG12" si="2">COUNTA(B2:AF2)/(COUNTA(B2:AF2)+COUNTBLANK(B2:AF2))</f>
        <v>0.70967741935483875</v>
      </c>
      <c r="AH2" s="15" t="e">
        <f t="shared" ref="AH2:AH65" si="3">IF(A2 = "","",IF(COUNTIF(CD:CD,CONCATENATE(A2,B2,C2))&gt;1,"Duplicated",""))</f>
        <v>#VALUE!</v>
      </c>
      <c r="AI2" s="22" t="str">
        <f>VLOOKUP(A2,'[1]Deals (investment)'!$B$2:$Z$1497,1,FALSE)</f>
        <v>Jumia Group</v>
      </c>
      <c r="AJ2" s="22">
        <f>VLOOKUP(A2,'[1]Deals (investment)'!$B$2:$Z$870,15,FALSE)</f>
        <v>1</v>
      </c>
      <c r="AK2" s="17" t="str">
        <f>VLOOKUP(A2,'[1]Deals (Exits)'!B:B,1,FALSE)</f>
        <v>Jumia Group</v>
      </c>
      <c r="AL2" s="23">
        <f>VLOOKUP(G2,[1]Lookups!$V$3:$Y$197,4,FALSE)</f>
        <v>0</v>
      </c>
      <c r="AM2" s="17" t="str">
        <f>VLOOKUP(X2,[1]Lookups!$B$3:$C$200,2,FALSE)</f>
        <v>E-commerce &amp; Retail</v>
      </c>
      <c r="AN2" s="17" t="str">
        <f>VLOOKUP(R2,[1]Lookups!$H$3:$I$69,2,FALSE)</f>
        <v>4. Late Venture</v>
      </c>
      <c r="AO2" s="17" t="str">
        <f>VLOOKUP(T2,[1]Lookups!$H$3:$I$69,2,FALSE)</f>
        <v>4. Late Venture</v>
      </c>
      <c r="AP2" s="17" t="str">
        <f>VLOOKUP(AN2,[1]Lookups!$N$3:$O$11,2,FALSE)</f>
        <v>Growth</v>
      </c>
      <c r="AQ2" s="18" t="e">
        <f>COUNTIFS('[1]Deals (investment)'!$B:$B,$A2)</f>
        <v>#VALUE!</v>
      </c>
      <c r="AR2" s="18" t="e">
        <f>COUNTIFS('[1]Deals (investment)'!$B:$B,$A2,'[1]Deals (investment)'!$T:$T,$AW$1)+COUNTIFS('[1]Deals (investment)'!$B:$B,$A2,'[1]Deals (investment)'!$T:$T,$AX$1)+COUNTIFS('[1]Deals (investment)'!$B:$B,$A2,'[1]Deals (investment)'!$T:$T,$AY$1)</f>
        <v>#VALUE!</v>
      </c>
      <c r="AS2" s="17" t="e">
        <f>SUMIFS('[1]Deals (investment)'!$C:$C,'[1]Deals (investment)'!$B:$B,$A2)</f>
        <v>#VALUE!</v>
      </c>
      <c r="AT2" s="17" t="e">
        <f t="shared" ref="AT2:AT188" si="4">SUM(AW2:AY2)</f>
        <v>#VALUE!</v>
      </c>
      <c r="AU2" s="18" t="e">
        <f>COUNTIF('[1]Deals (Exits)'!$B:$B,A2)</f>
        <v>#VALUE!</v>
      </c>
      <c r="AV2" s="17" t="e">
        <f>SUMIFS('[1]Deals (investment)'!$C:$C,'[1]Deals (investment)'!$B:$B,$A2,'[1]Deals (investment)'!$T:$T,AV$1)</f>
        <v>#VALUE!</v>
      </c>
      <c r="AW2" s="17" t="e">
        <f>SUMIFS('[1]Deals (investment)'!$C:$C,'[1]Deals (investment)'!$B:$B,$A2,'[1]Deals (investment)'!$T:$T,AW$1)</f>
        <v>#VALUE!</v>
      </c>
      <c r="AX2" s="17" t="e">
        <f>SUMIFS('[1]Deals (investment)'!$C:$C,'[1]Deals (investment)'!$B:$B,$A2,'[1]Deals (investment)'!$T:$T,AX$1)</f>
        <v>#VALUE!</v>
      </c>
      <c r="AY2" s="17" t="e">
        <f>SUMIFS('[1]Deals (investment)'!$C:$C,'[1]Deals (investment)'!$B:$B,$A2,'[1]Deals (investment)'!$T:$T,AY$1)</f>
        <v>#VALUE!</v>
      </c>
      <c r="AZ2" s="17" t="e">
        <f>SUMIFS('[1]Deals (investment)'!$C:$C,'[1]Deals (investment)'!$B:$B,$A2,'[1]Deals (investment)'!$T:$T,AZ$1)</f>
        <v>#VALUE!</v>
      </c>
      <c r="BA2" s="17" t="e">
        <f>SUMIFS('[1]Deals (investment)'!$C:$C,'[1]Deals (investment)'!$B:$B,$A2,'[1]Deals (investment)'!$T:$T,BA$1)</f>
        <v>#VALUE!</v>
      </c>
      <c r="BB2" s="17" t="e">
        <f>SUMIFS('[1]Deals (investment)'!$C:$C,'[1]Deals (investment)'!$B:$B,$A2,'[1]Deals (investment)'!$T:$T,BB$1)</f>
        <v>#VALUE!</v>
      </c>
      <c r="BC2" s="17" t="e">
        <f>SUMIFS('[1]Deals (Exits)'!$C:$C,'[1]Deals (Exits)'!$B:$B,$A2)</f>
        <v>#VALUE!</v>
      </c>
      <c r="BD2" s="17" t="e">
        <f>SUMIFS('[1]Deals (investment)'!$C:$C,'[1]Deals (investment)'!$B:$B,$A2,'[1]Deals (investment)'!$V:$V,BD$1)</f>
        <v>#VALUE!</v>
      </c>
      <c r="BE2" s="17" t="e">
        <f>SUMIFS('[1]Deals (investment)'!$C:$C,'[1]Deals (investment)'!$B:$B,$A2,'[1]Deals (investment)'!$V:$V,BE$1)</f>
        <v>#VALUE!</v>
      </c>
      <c r="BF2" s="17" t="e">
        <f>SUMIFS('[1]Deals (investment)'!$C:$C,'[1]Deals (investment)'!$B:$B,$A2,'[1]Deals (investment)'!$V:$V,BF$1)</f>
        <v>#VALUE!</v>
      </c>
      <c r="BG2" s="17" t="e">
        <f>SUMIFS('[1]Deals (investment)'!$C:$C,'[1]Deals (investment)'!$B:$B,$A2,'[1]Deals (investment)'!$V:$V,BG$1)</f>
        <v>#VALUE!</v>
      </c>
      <c r="BH2" s="17" t="e">
        <f>SUMIFS('[1]Deals (investment)'!$C:$C,'[1]Deals (investment)'!$B:$B,$A2,'[1]Deals (investment)'!$V:$V,BH$1)</f>
        <v>#VALUE!</v>
      </c>
      <c r="BI2" s="17" t="e">
        <f>SUMIFS('[1]Deals (investment)'!$C:$C,'[1]Deals (investment)'!$B:$B,$A2,'[1]Deals (investment)'!$V:$V,BI$1)</f>
        <v>#VALUE!</v>
      </c>
      <c r="BJ2" s="17" t="e">
        <f>SUMIFS('[1]Deals (investment)'!$C:$C,'[1]Deals (investment)'!$B:$B,$A2,'[1]Deals (investment)'!$V:$V,BJ$1)</f>
        <v>#VALUE!</v>
      </c>
      <c r="BK2" s="17" t="e">
        <f>SUMIFS('[1]Deals (investment)'!$C:$C,'[1]Deals (investment)'!$B:$B,$A2,'[1]Deals (investment)'!$V:$V,BK$1)</f>
        <v>#VALUE!</v>
      </c>
      <c r="BL2" s="17" t="e">
        <f>SUMIFS('[1]Deals (investment)'!$C:$C,'[1]Deals (investment)'!$B:$B,$A2,'[1]Deals (investment)'!$V:$V,BL$1)</f>
        <v>#VALUE!</v>
      </c>
      <c r="BM2" s="17" t="e">
        <f>SUMIFS('[1]Deals (investment)'!$C:$C,'[1]Deals (investment)'!$B:$B,$A2,'[1]Deals (investment)'!$V:$V,BM$1)</f>
        <v>#VALUE!</v>
      </c>
      <c r="BN2" s="15"/>
      <c r="BO2" s="15"/>
      <c r="BP2" s="22"/>
      <c r="BQ2" s="15"/>
      <c r="BR2" s="15"/>
      <c r="BS2" s="15"/>
      <c r="BT2" s="15"/>
      <c r="BU2" s="15"/>
      <c r="BV2" s="15"/>
      <c r="BW2" s="15"/>
      <c r="BX2" s="15"/>
      <c r="BY2" s="15"/>
      <c r="BZ2" s="15"/>
      <c r="CA2" s="15"/>
      <c r="CB2" s="15"/>
      <c r="CC2" s="15"/>
      <c r="CD2" s="15" t="str">
        <f t="shared" ref="CD2:CD28" si="5">CONCATENATE(A2,B2,C2)</f>
        <v>Jumia GroupJumia is connecting consumers and businesses across Africa and beyond. Through Jumia online platforms, consumers can access a wide range of products and services, from basic consumer goods to online travel. We help them “save time and save money”. Businesses use Jumia in order to distribute their products and services in a more efficient and scalable way. We help them grow their business and benefit from the massive shift of consumers to online.Active</v>
      </c>
      <c r="CE2" s="15"/>
      <c r="CF2" s="15"/>
      <c r="CG2" s="15"/>
      <c r="CH2" s="15"/>
      <c r="CI2" s="15"/>
      <c r="CJ2" s="15"/>
      <c r="DM2">
        <v>529</v>
      </c>
      <c r="DN2">
        <v>2012</v>
      </c>
    </row>
    <row r="3" spans="1:118" ht="12.75">
      <c r="A3" s="15" t="s">
        <v>71</v>
      </c>
      <c r="B3" s="15" t="s">
        <v>72</v>
      </c>
      <c r="C3" s="15" t="s">
        <v>58</v>
      </c>
      <c r="D3" s="16">
        <v>2014</v>
      </c>
      <c r="E3" s="15" t="s">
        <v>73</v>
      </c>
      <c r="F3" s="15" t="s">
        <v>74</v>
      </c>
      <c r="G3" s="15" t="s">
        <v>75</v>
      </c>
      <c r="H3" s="15" t="s">
        <v>61</v>
      </c>
      <c r="I3" s="15" t="s">
        <v>74</v>
      </c>
      <c r="J3" s="15"/>
      <c r="K3" s="17" t="e">
        <f t="shared" si="0"/>
        <v>#VALUE!</v>
      </c>
      <c r="L3" s="15"/>
      <c r="M3" s="18" t="e">
        <f t="shared" si="1"/>
        <v>#VALUE!</v>
      </c>
      <c r="N3" s="15" t="s">
        <v>76</v>
      </c>
      <c r="O3" s="15"/>
      <c r="P3" s="15"/>
      <c r="Q3" s="24">
        <v>43488</v>
      </c>
      <c r="R3" s="15" t="s">
        <v>77</v>
      </c>
      <c r="S3" s="19">
        <v>100000000</v>
      </c>
      <c r="T3" s="15" t="s">
        <v>77</v>
      </c>
      <c r="U3" s="17">
        <v>100000000</v>
      </c>
      <c r="V3" s="15" t="s">
        <v>78</v>
      </c>
      <c r="W3" s="15">
        <v>1</v>
      </c>
      <c r="X3" s="15" t="s">
        <v>79</v>
      </c>
      <c r="Y3" s="15" t="s">
        <v>80</v>
      </c>
      <c r="Z3" s="25" t="s">
        <v>81</v>
      </c>
      <c r="AA3" s="25" t="s">
        <v>82</v>
      </c>
      <c r="AB3" s="20" t="s">
        <v>83</v>
      </c>
      <c r="AC3" s="21" t="s">
        <v>84</v>
      </c>
      <c r="AD3" s="21" t="s">
        <v>85</v>
      </c>
      <c r="AE3" s="21" t="s">
        <v>86</v>
      </c>
      <c r="AF3" s="21" t="s">
        <v>87</v>
      </c>
      <c r="AG3" s="22">
        <f t="shared" si="2"/>
        <v>0.87096774193548387</v>
      </c>
      <c r="AH3" s="15" t="str">
        <f t="shared" si="3"/>
        <v/>
      </c>
      <c r="AI3" s="22" t="str">
        <f>VLOOKUP(A3,'[1]Deals (investment)'!$B$2:$Z$1497,1,FALSE)</f>
        <v>Andela</v>
      </c>
      <c r="AJ3" s="22">
        <f>VLOOKUP(A3,'[1]Deals (investment)'!$B$2:$Z$870,15,FALSE)</f>
        <v>1</v>
      </c>
      <c r="AK3" s="17" t="e">
        <f>VLOOKUP(A3,'[1]Deals (Exits)'!B:B,1,FALSE)</f>
        <v>#N/A</v>
      </c>
      <c r="AL3" s="23" t="e">
        <f>VLOOKUP(G3,[1]Lookups!$V$3:$Y$197,4,FALSE)</f>
        <v>#N/A</v>
      </c>
      <c r="AM3" s="17" t="str">
        <f>VLOOKUP(X3,[1]Lookups!$B$3:$C$200,2,FALSE)</f>
        <v>Other Technologies &amp; Information Technology</v>
      </c>
      <c r="AN3" s="17" t="str">
        <f>VLOOKUP(R3,[1]Lookups!$H$3:$I$69,2,FALSE)</f>
        <v>4. Late Venture</v>
      </c>
      <c r="AO3" s="17" t="str">
        <f>VLOOKUP(T3,[1]Lookups!$H$3:$I$69,2,FALSE)</f>
        <v>4. Late Venture</v>
      </c>
      <c r="AP3" s="17" t="str">
        <f>VLOOKUP(AN3,[1]Lookups!$N$3:$O$11,2,FALSE)</f>
        <v>Growth</v>
      </c>
      <c r="AQ3" s="18" t="e">
        <f>COUNTIFS('[1]Deals (investment)'!$B:$B,$A3)</f>
        <v>#VALUE!</v>
      </c>
      <c r="AR3" s="18" t="e">
        <f>COUNTIFS('[1]Deals (investment)'!$B:$B,$A3,'[1]Deals (investment)'!$T:$T,$AW$1)+COUNTIFS('[1]Deals (investment)'!$B:$B,$A3,'[1]Deals (investment)'!$T:$T,$AX$1)+COUNTIFS('[1]Deals (investment)'!$B:$B,$A3,'[1]Deals (investment)'!$T:$T,$AY$1)</f>
        <v>#VALUE!</v>
      </c>
      <c r="AS3" s="17" t="e">
        <f>SUMIFS('[1]Deals (investment)'!$C:$C,'[1]Deals (investment)'!$B:$B,$A3)</f>
        <v>#VALUE!</v>
      </c>
      <c r="AT3" s="17" t="e">
        <f t="shared" si="4"/>
        <v>#VALUE!</v>
      </c>
      <c r="AU3" s="18" t="e">
        <f>COUNTIF('[1]Deals (Exits)'!$B:$B,A3)</f>
        <v>#VALUE!</v>
      </c>
      <c r="AV3" s="17" t="e">
        <f>SUMIFS('[1]Deals (investment)'!$C:$C,'[1]Deals (investment)'!$B:$B,$A3,'[1]Deals (investment)'!$T:$T,AV$1)</f>
        <v>#VALUE!</v>
      </c>
      <c r="AW3" s="17" t="e">
        <f>SUMIFS('[1]Deals (investment)'!$C:$C,'[1]Deals (investment)'!$B:$B,$A3,'[1]Deals (investment)'!$T:$T,AW$1)</f>
        <v>#VALUE!</v>
      </c>
      <c r="AX3" s="17" t="e">
        <f>SUMIFS('[1]Deals (investment)'!$C:$C,'[1]Deals (investment)'!$B:$B,$A3,'[1]Deals (investment)'!$T:$T,AX$1)</f>
        <v>#VALUE!</v>
      </c>
      <c r="AY3" s="17" t="e">
        <f>SUMIFS('[1]Deals (investment)'!$C:$C,'[1]Deals (investment)'!$B:$B,$A3,'[1]Deals (investment)'!$T:$T,AY$1)</f>
        <v>#VALUE!</v>
      </c>
      <c r="AZ3" s="17" t="e">
        <f>SUMIFS('[1]Deals (investment)'!$C:$C,'[1]Deals (investment)'!$B:$B,$A3,'[1]Deals (investment)'!$T:$T,AZ$1)</f>
        <v>#VALUE!</v>
      </c>
      <c r="BA3" s="17" t="e">
        <f>SUMIFS('[1]Deals (investment)'!$C:$C,'[1]Deals (investment)'!$B:$B,$A3,'[1]Deals (investment)'!$T:$T,BA$1)</f>
        <v>#VALUE!</v>
      </c>
      <c r="BB3" s="17" t="e">
        <f>SUMIFS('[1]Deals (investment)'!$C:$C,'[1]Deals (investment)'!$B:$B,$A3,'[1]Deals (investment)'!$T:$T,BB$1)</f>
        <v>#VALUE!</v>
      </c>
      <c r="BC3" s="17" t="e">
        <f>SUMIFS('[1]Deals (Exits)'!$C:$C,'[1]Deals (Exits)'!$B:$B,$A3)</f>
        <v>#VALUE!</v>
      </c>
      <c r="BD3" s="17" t="e">
        <f>SUMIFS('[1]Deals (investment)'!$C:$C,'[1]Deals (investment)'!$B:$B,$A3,'[1]Deals (investment)'!$V:$V,BD$1)</f>
        <v>#VALUE!</v>
      </c>
      <c r="BE3" s="17" t="e">
        <f>SUMIFS('[1]Deals (investment)'!$C:$C,'[1]Deals (investment)'!$B:$B,$A3,'[1]Deals (investment)'!$V:$V,BE$1)</f>
        <v>#VALUE!</v>
      </c>
      <c r="BF3" s="17" t="e">
        <f>SUMIFS('[1]Deals (investment)'!$C:$C,'[1]Deals (investment)'!$B:$B,$A3,'[1]Deals (investment)'!$V:$V,BF$1)</f>
        <v>#VALUE!</v>
      </c>
      <c r="BG3" s="17" t="e">
        <f>SUMIFS('[1]Deals (investment)'!$C:$C,'[1]Deals (investment)'!$B:$B,$A3,'[1]Deals (investment)'!$V:$V,BG$1)</f>
        <v>#VALUE!</v>
      </c>
      <c r="BH3" s="17" t="e">
        <f>SUMIFS('[1]Deals (investment)'!$C:$C,'[1]Deals (investment)'!$B:$B,$A3,'[1]Deals (investment)'!$V:$V,BH$1)</f>
        <v>#VALUE!</v>
      </c>
      <c r="BI3" s="17" t="e">
        <f>SUMIFS('[1]Deals (investment)'!$C:$C,'[1]Deals (investment)'!$B:$B,$A3,'[1]Deals (investment)'!$V:$V,BI$1)</f>
        <v>#VALUE!</v>
      </c>
      <c r="BJ3" s="17" t="e">
        <f>SUMIFS('[1]Deals (investment)'!$C:$C,'[1]Deals (investment)'!$B:$B,$A3,'[1]Deals (investment)'!$V:$V,BJ$1)</f>
        <v>#VALUE!</v>
      </c>
      <c r="BK3" s="17" t="e">
        <f>SUMIFS('[1]Deals (investment)'!$C:$C,'[1]Deals (investment)'!$B:$B,$A3,'[1]Deals (investment)'!$V:$V,BK$1)</f>
        <v>#VALUE!</v>
      </c>
      <c r="BL3" s="17" t="e">
        <f>SUMIFS('[1]Deals (investment)'!$C:$C,'[1]Deals (investment)'!$B:$B,$A3,'[1]Deals (investment)'!$V:$V,BL$1)</f>
        <v>#VALUE!</v>
      </c>
      <c r="BM3" s="17" t="e">
        <f>SUMIFS('[1]Deals (investment)'!$C:$C,'[1]Deals (investment)'!$B:$B,$A3,'[1]Deals (investment)'!$V:$V,BM$1)</f>
        <v>#VALUE!</v>
      </c>
      <c r="BN3" s="15"/>
      <c r="BO3" s="15"/>
      <c r="BP3" s="22"/>
      <c r="BQ3" s="15"/>
      <c r="BR3" s="15"/>
      <c r="BS3" s="15"/>
      <c r="BT3" s="15"/>
      <c r="BU3" s="15"/>
      <c r="BV3" s="15"/>
      <c r="BW3" s="15"/>
      <c r="BX3" s="15"/>
      <c r="BY3" s="15"/>
      <c r="BZ3" s="15"/>
      <c r="CA3" s="15"/>
      <c r="CB3" s="15"/>
      <c r="CC3" s="15"/>
      <c r="CD3" s="15" t="str">
        <f t="shared" si="5"/>
        <v>AndelaAndela invests in Africa’s most talented software engineers to help companies solve the technical talent shortage and build high-performing distributed engineering teams.Active</v>
      </c>
      <c r="CE3" s="15"/>
      <c r="CF3" s="15"/>
      <c r="CG3" s="15"/>
      <c r="CH3" s="15"/>
      <c r="CI3" s="15"/>
      <c r="CJ3" s="15"/>
      <c r="DM3">
        <v>395</v>
      </c>
      <c r="DN3">
        <v>2015</v>
      </c>
    </row>
    <row r="4" spans="1:118" ht="12.75">
      <c r="A4" s="15" t="s">
        <v>88</v>
      </c>
      <c r="B4" s="15" t="s">
        <v>89</v>
      </c>
      <c r="C4" s="15" t="s">
        <v>46</v>
      </c>
      <c r="D4" s="16">
        <v>2011</v>
      </c>
      <c r="E4" s="15" t="s">
        <v>90</v>
      </c>
      <c r="F4" s="15"/>
      <c r="G4" s="15" t="s">
        <v>91</v>
      </c>
      <c r="H4" s="15" t="s">
        <v>91</v>
      </c>
      <c r="I4" s="15" t="s">
        <v>91</v>
      </c>
      <c r="J4" s="15"/>
      <c r="K4" s="17" t="e">
        <f t="shared" si="0"/>
        <v>#VALUE!</v>
      </c>
      <c r="L4" s="15"/>
      <c r="M4" s="18" t="e">
        <f t="shared" si="1"/>
        <v>#VALUE!</v>
      </c>
      <c r="N4" s="15"/>
      <c r="O4" s="15"/>
      <c r="P4" s="15"/>
      <c r="Q4" s="15"/>
      <c r="R4" s="15" t="s">
        <v>92</v>
      </c>
      <c r="S4" s="19">
        <v>69000000</v>
      </c>
      <c r="T4" s="15" t="s">
        <v>92</v>
      </c>
      <c r="U4" s="17">
        <v>100000000</v>
      </c>
      <c r="V4" s="15" t="s">
        <v>93</v>
      </c>
      <c r="W4" s="15"/>
      <c r="X4" s="15" t="s">
        <v>64</v>
      </c>
      <c r="Y4" s="15" t="s">
        <v>94</v>
      </c>
      <c r="AB4" s="20" t="s">
        <v>95</v>
      </c>
      <c r="AC4" s="21" t="s">
        <v>96</v>
      </c>
      <c r="AD4" s="21" t="s">
        <v>97</v>
      </c>
      <c r="AE4" s="21" t="s">
        <v>98</v>
      </c>
      <c r="AF4" s="21" t="s">
        <v>99</v>
      </c>
      <c r="AG4" s="22">
        <f t="shared" si="2"/>
        <v>0.67741935483870963</v>
      </c>
      <c r="AH4" s="15" t="e">
        <f t="shared" si="3"/>
        <v>#VALUE!</v>
      </c>
      <c r="AI4" s="22" t="str">
        <f>VLOOKUP(A4,'[1]Deals (investment)'!$B$2:$Z$1497,1,FALSE)</f>
        <v>Takealot</v>
      </c>
      <c r="AJ4" s="22">
        <f>VLOOKUP(A4,'[1]Deals (investment)'!$B$2:$Z$870,15,FALSE)</f>
        <v>1</v>
      </c>
      <c r="AK4" s="17" t="str">
        <f>VLOOKUP(A4,'[1]Deals (Exits)'!B:B,1,FALSE)</f>
        <v>Takealot</v>
      </c>
      <c r="AL4" s="23">
        <f>VLOOKUP(G4,[1]Lookups!$V$3:$Y$197,4,FALSE)</f>
        <v>0</v>
      </c>
      <c r="AM4" s="17" t="str">
        <f>VLOOKUP(X4,[1]Lookups!$B$3:$C$200,2,FALSE)</f>
        <v>E-commerce &amp; Retail</v>
      </c>
      <c r="AN4" s="17" t="str">
        <f>VLOOKUP(R4,[1]Lookups!$H$3:$I$69,2,FALSE)</f>
        <v>4. Late Venture</v>
      </c>
      <c r="AO4" s="17" t="str">
        <f>VLOOKUP(T4,[1]Lookups!$H$3:$I$69,2,FALSE)</f>
        <v>4. Late Venture</v>
      </c>
      <c r="AP4" s="17" t="str">
        <f>VLOOKUP(AN4,[1]Lookups!$N$3:$O$11,2,FALSE)</f>
        <v>Growth</v>
      </c>
      <c r="AQ4" s="18" t="e">
        <f>COUNTIFS('[1]Deals (investment)'!$B:$B,$A4)</f>
        <v>#VALUE!</v>
      </c>
      <c r="AR4" s="18" t="e">
        <f>COUNTIFS('[1]Deals (investment)'!$B:$B,$A4,'[1]Deals (investment)'!$T:$T,$AW$1)+COUNTIFS('[1]Deals (investment)'!$B:$B,$A4,'[1]Deals (investment)'!$T:$T,$AX$1)+COUNTIFS('[1]Deals (investment)'!$B:$B,$A4,'[1]Deals (investment)'!$T:$T,$AY$1)</f>
        <v>#VALUE!</v>
      </c>
      <c r="AS4" s="17" t="e">
        <f>SUMIFS('[1]Deals (investment)'!$C:$C,'[1]Deals (investment)'!$B:$B,$A4)</f>
        <v>#VALUE!</v>
      </c>
      <c r="AT4" s="17" t="e">
        <f t="shared" si="4"/>
        <v>#VALUE!</v>
      </c>
      <c r="AU4" s="18" t="e">
        <f>COUNTIF('[1]Deals (Exits)'!$B:$B,A4)</f>
        <v>#VALUE!</v>
      </c>
      <c r="AV4" s="17" t="e">
        <f>SUMIFS('[1]Deals (investment)'!$C:$C,'[1]Deals (investment)'!$B:$B,$A4,'[1]Deals (investment)'!$T:$T,AV$1)</f>
        <v>#VALUE!</v>
      </c>
      <c r="AW4" s="17" t="e">
        <f>SUMIFS('[1]Deals (investment)'!$C:$C,'[1]Deals (investment)'!$B:$B,$A4,'[1]Deals (investment)'!$T:$T,AW$1)</f>
        <v>#VALUE!</v>
      </c>
      <c r="AX4" s="17" t="e">
        <f>SUMIFS('[1]Deals (investment)'!$C:$C,'[1]Deals (investment)'!$B:$B,$A4,'[1]Deals (investment)'!$T:$T,AX$1)</f>
        <v>#VALUE!</v>
      </c>
      <c r="AY4" s="17" t="e">
        <f>SUMIFS('[1]Deals (investment)'!$C:$C,'[1]Deals (investment)'!$B:$B,$A4,'[1]Deals (investment)'!$T:$T,AY$1)</f>
        <v>#VALUE!</v>
      </c>
      <c r="AZ4" s="17" t="e">
        <f>SUMIFS('[1]Deals (investment)'!$C:$C,'[1]Deals (investment)'!$B:$B,$A4,'[1]Deals (investment)'!$T:$T,AZ$1)</f>
        <v>#VALUE!</v>
      </c>
      <c r="BA4" s="17" t="e">
        <f>SUMIFS('[1]Deals (investment)'!$C:$C,'[1]Deals (investment)'!$B:$B,$A4,'[1]Deals (investment)'!$T:$T,BA$1)</f>
        <v>#VALUE!</v>
      </c>
      <c r="BB4" s="17" t="e">
        <f>SUMIFS('[1]Deals (investment)'!$C:$C,'[1]Deals (investment)'!$B:$B,$A4,'[1]Deals (investment)'!$T:$T,BB$1)</f>
        <v>#VALUE!</v>
      </c>
      <c r="BC4" s="17" t="e">
        <f>SUMIFS('[1]Deals (Exits)'!$C:$C,'[1]Deals (Exits)'!$B:$B,$A4)</f>
        <v>#VALUE!</v>
      </c>
      <c r="BD4" s="17" t="e">
        <f>SUMIFS('[1]Deals (investment)'!$C:$C,'[1]Deals (investment)'!$B:$B,$A4,'[1]Deals (investment)'!$V:$V,BD$1)</f>
        <v>#VALUE!</v>
      </c>
      <c r="BE4" s="17" t="e">
        <f>SUMIFS('[1]Deals (investment)'!$C:$C,'[1]Deals (investment)'!$B:$B,$A4,'[1]Deals (investment)'!$V:$V,BE$1)</f>
        <v>#VALUE!</v>
      </c>
      <c r="BF4" s="17" t="e">
        <f>SUMIFS('[1]Deals (investment)'!$C:$C,'[1]Deals (investment)'!$B:$B,$A4,'[1]Deals (investment)'!$V:$V,BF$1)</f>
        <v>#VALUE!</v>
      </c>
      <c r="BG4" s="17" t="e">
        <f>SUMIFS('[1]Deals (investment)'!$C:$C,'[1]Deals (investment)'!$B:$B,$A4,'[1]Deals (investment)'!$V:$V,BG$1)</f>
        <v>#VALUE!</v>
      </c>
      <c r="BH4" s="17" t="e">
        <f>SUMIFS('[1]Deals (investment)'!$C:$C,'[1]Deals (investment)'!$B:$B,$A4,'[1]Deals (investment)'!$V:$V,BH$1)</f>
        <v>#VALUE!</v>
      </c>
      <c r="BI4" s="17" t="e">
        <f>SUMIFS('[1]Deals (investment)'!$C:$C,'[1]Deals (investment)'!$B:$B,$A4,'[1]Deals (investment)'!$V:$V,BI$1)</f>
        <v>#VALUE!</v>
      </c>
      <c r="BJ4" s="17" t="e">
        <f>SUMIFS('[1]Deals (investment)'!$C:$C,'[1]Deals (investment)'!$B:$B,$A4,'[1]Deals (investment)'!$V:$V,BJ$1)</f>
        <v>#VALUE!</v>
      </c>
      <c r="BK4" s="17" t="e">
        <f>SUMIFS('[1]Deals (investment)'!$C:$C,'[1]Deals (investment)'!$B:$B,$A4,'[1]Deals (investment)'!$V:$V,BK$1)</f>
        <v>#VALUE!</v>
      </c>
      <c r="BL4" s="17" t="e">
        <f>SUMIFS('[1]Deals (investment)'!$C:$C,'[1]Deals (investment)'!$B:$B,$A4,'[1]Deals (investment)'!$V:$V,BL$1)</f>
        <v>#VALUE!</v>
      </c>
      <c r="BM4" s="17" t="e">
        <f>SUMIFS('[1]Deals (investment)'!$C:$C,'[1]Deals (investment)'!$B:$B,$A4,'[1]Deals (investment)'!$V:$V,BM$1)</f>
        <v>#VALUE!</v>
      </c>
      <c r="BN4" s="15"/>
      <c r="BO4" s="15"/>
      <c r="BP4" s="22"/>
      <c r="BQ4" s="15"/>
      <c r="BR4" s="15"/>
      <c r="BS4" s="15"/>
      <c r="BT4" s="15"/>
      <c r="BU4" s="15"/>
      <c r="BV4" s="15"/>
      <c r="BW4" s="15"/>
      <c r="BX4" s="15"/>
      <c r="BY4" s="15"/>
      <c r="BZ4" s="15"/>
      <c r="CA4" s="15"/>
      <c r="CB4" s="15"/>
      <c r="CC4" s="15"/>
      <c r="CD4" s="15" t="str">
        <f t="shared" si="5"/>
        <v>Takealottakealot.com is one of SA's largest online retailers with 9+ million products to choose from across 17 categories. Order online &amp; we'll deliver anywhere in SA! Founded in 2011, takealot.com's mission is to be the most customer-centric online shopping destination in Africa, built around the simple concept that the customer comes first.Acquired</v>
      </c>
      <c r="CE4" s="15"/>
      <c r="CF4" s="15"/>
      <c r="CG4" s="15"/>
      <c r="CH4" s="15"/>
      <c r="CI4" s="15"/>
      <c r="CJ4" s="15"/>
      <c r="DM4">
        <v>1054</v>
      </c>
    </row>
    <row r="5" spans="1:118" ht="12.75">
      <c r="A5" s="15" t="s">
        <v>100</v>
      </c>
      <c r="B5" s="15" t="s">
        <v>101</v>
      </c>
      <c r="C5" s="15" t="s">
        <v>58</v>
      </c>
      <c r="D5" s="16">
        <v>2011</v>
      </c>
      <c r="E5" s="15" t="s">
        <v>102</v>
      </c>
      <c r="F5" s="15"/>
      <c r="G5" s="15" t="s">
        <v>103</v>
      </c>
      <c r="H5" s="15" t="s">
        <v>103</v>
      </c>
      <c r="I5" s="15" t="s">
        <v>103</v>
      </c>
      <c r="J5" s="15"/>
      <c r="K5" s="17" t="e">
        <f t="shared" si="0"/>
        <v>#VALUE!</v>
      </c>
      <c r="L5" s="15"/>
      <c r="M5" s="18" t="e">
        <f t="shared" si="1"/>
        <v>#VALUE!</v>
      </c>
      <c r="N5" s="15" t="s">
        <v>104</v>
      </c>
      <c r="O5" s="15"/>
      <c r="P5" s="15"/>
      <c r="Q5" s="24">
        <v>43307</v>
      </c>
      <c r="R5" s="15" t="s">
        <v>105</v>
      </c>
      <c r="S5" s="19">
        <v>20000000</v>
      </c>
      <c r="T5" s="15" t="s">
        <v>77</v>
      </c>
      <c r="U5" s="17">
        <v>55000000</v>
      </c>
      <c r="V5" s="15" t="s">
        <v>106</v>
      </c>
      <c r="W5" s="15">
        <v>1</v>
      </c>
      <c r="X5" s="15" t="s">
        <v>107</v>
      </c>
      <c r="Y5" s="15" t="s">
        <v>108</v>
      </c>
      <c r="Z5" s="25" t="s">
        <v>109</v>
      </c>
      <c r="AA5" s="25" t="s">
        <v>110</v>
      </c>
      <c r="AB5" s="20" t="s">
        <v>95</v>
      </c>
      <c r="AC5" s="21" t="s">
        <v>111</v>
      </c>
      <c r="AD5" s="21" t="s">
        <v>112</v>
      </c>
      <c r="AE5" s="21" t="s">
        <v>113</v>
      </c>
      <c r="AF5" s="21" t="s">
        <v>114</v>
      </c>
      <c r="AG5" s="22">
        <f t="shared" si="2"/>
        <v>0.83870967741935487</v>
      </c>
      <c r="AH5" s="15" t="e">
        <f t="shared" si="3"/>
        <v>#VALUE!</v>
      </c>
      <c r="AI5" s="22" t="str">
        <f>VLOOKUP(A5,'[1]Deals (investment)'!$B$2:$Z$1497,1,FALSE)</f>
        <v xml:space="preserve">Zola Electric </v>
      </c>
      <c r="AJ5" s="22">
        <f>VLOOKUP(A5,'[1]Deals (investment)'!$B$2:$Z$870,15,FALSE)</f>
        <v>1</v>
      </c>
      <c r="AK5" s="17" t="e">
        <f>VLOOKUP(A5,'[1]Deals (Exits)'!B:B,1,FALSE)</f>
        <v>#N/A</v>
      </c>
      <c r="AL5" s="23">
        <f>VLOOKUP(G5,[1]Lookups!$V$3:$Y$197,4,FALSE)</f>
        <v>0</v>
      </c>
      <c r="AM5" s="17" t="str">
        <f>VLOOKUP(X5,[1]Lookups!$B$3:$C$200,2,FALSE)</f>
        <v>Energy &amp; Resources</v>
      </c>
      <c r="AN5" s="17" t="str">
        <f>VLOOKUP(R5,[1]Lookups!$H$3:$I$69,2,FALSE)</f>
        <v>5. Debt Financing</v>
      </c>
      <c r="AO5" s="17" t="str">
        <f>VLOOKUP(T5,[1]Lookups!$H$3:$I$69,2,FALSE)</f>
        <v>4. Late Venture</v>
      </c>
      <c r="AP5" s="17" t="str">
        <f>VLOOKUP(AN5,[1]Lookups!$N$3:$O$11,2,FALSE)</f>
        <v>Growth</v>
      </c>
      <c r="AQ5" s="18" t="e">
        <f>COUNTIFS('[1]Deals (investment)'!$B:$B,$A5)</f>
        <v>#VALUE!</v>
      </c>
      <c r="AR5" s="18" t="e">
        <f>COUNTIFS('[1]Deals (investment)'!$B:$B,$A5,'[1]Deals (investment)'!$T:$T,$AW$1)+COUNTIFS('[1]Deals (investment)'!$B:$B,$A5,'[1]Deals (investment)'!$T:$T,$AX$1)+COUNTIFS('[1]Deals (investment)'!$B:$B,$A5,'[1]Deals (investment)'!$T:$T,$AY$1)</f>
        <v>#VALUE!</v>
      </c>
      <c r="AS5" s="17" t="e">
        <f>SUMIFS('[1]Deals (investment)'!$C:$C,'[1]Deals (investment)'!$B:$B,$A5)</f>
        <v>#VALUE!</v>
      </c>
      <c r="AT5" s="17" t="e">
        <f t="shared" si="4"/>
        <v>#VALUE!</v>
      </c>
      <c r="AU5" s="18" t="e">
        <f>COUNTIF('[1]Deals (Exits)'!$B:$B,A5)</f>
        <v>#VALUE!</v>
      </c>
      <c r="AV5" s="17" t="e">
        <f>SUMIFS('[1]Deals (investment)'!$C:$C,'[1]Deals (investment)'!$B:$B,$A5,'[1]Deals (investment)'!$T:$T,AV$1)</f>
        <v>#VALUE!</v>
      </c>
      <c r="AW5" s="17" t="e">
        <f>SUMIFS('[1]Deals (investment)'!$C:$C,'[1]Deals (investment)'!$B:$B,$A5,'[1]Deals (investment)'!$T:$T,AW$1)</f>
        <v>#VALUE!</v>
      </c>
      <c r="AX5" s="17" t="e">
        <f>SUMIFS('[1]Deals (investment)'!$C:$C,'[1]Deals (investment)'!$B:$B,$A5,'[1]Deals (investment)'!$T:$T,AX$1)</f>
        <v>#VALUE!</v>
      </c>
      <c r="AY5" s="17" t="e">
        <f>SUMIFS('[1]Deals (investment)'!$C:$C,'[1]Deals (investment)'!$B:$B,$A5,'[1]Deals (investment)'!$T:$T,AY$1)</f>
        <v>#VALUE!</v>
      </c>
      <c r="AZ5" s="17" t="e">
        <f>SUMIFS('[1]Deals (investment)'!$C:$C,'[1]Deals (investment)'!$B:$B,$A5,'[1]Deals (investment)'!$T:$T,AZ$1)</f>
        <v>#VALUE!</v>
      </c>
      <c r="BA5" s="17" t="e">
        <f>SUMIFS('[1]Deals (investment)'!$C:$C,'[1]Deals (investment)'!$B:$B,$A5,'[1]Deals (investment)'!$T:$T,BA$1)</f>
        <v>#VALUE!</v>
      </c>
      <c r="BB5" s="17" t="e">
        <f>SUMIFS('[1]Deals (investment)'!$C:$C,'[1]Deals (investment)'!$B:$B,$A5,'[1]Deals (investment)'!$T:$T,BB$1)</f>
        <v>#VALUE!</v>
      </c>
      <c r="BC5" s="17" t="e">
        <f>SUMIFS('[1]Deals (Exits)'!$C:$C,'[1]Deals (Exits)'!$B:$B,$A5)</f>
        <v>#VALUE!</v>
      </c>
      <c r="BD5" s="17" t="e">
        <f>SUMIFS('[1]Deals (investment)'!$C:$C,'[1]Deals (investment)'!$B:$B,$A5,'[1]Deals (investment)'!$V:$V,BD$1)</f>
        <v>#VALUE!</v>
      </c>
      <c r="BE5" s="17" t="e">
        <f>SUMIFS('[1]Deals (investment)'!$C:$C,'[1]Deals (investment)'!$B:$B,$A5,'[1]Deals (investment)'!$V:$V,BE$1)</f>
        <v>#VALUE!</v>
      </c>
      <c r="BF5" s="17" t="e">
        <f>SUMIFS('[1]Deals (investment)'!$C:$C,'[1]Deals (investment)'!$B:$B,$A5,'[1]Deals (investment)'!$V:$V,BF$1)</f>
        <v>#VALUE!</v>
      </c>
      <c r="BG5" s="17" t="e">
        <f>SUMIFS('[1]Deals (investment)'!$C:$C,'[1]Deals (investment)'!$B:$B,$A5,'[1]Deals (investment)'!$V:$V,BG$1)</f>
        <v>#VALUE!</v>
      </c>
      <c r="BH5" s="17" t="e">
        <f>SUMIFS('[1]Deals (investment)'!$C:$C,'[1]Deals (investment)'!$B:$B,$A5,'[1]Deals (investment)'!$V:$V,BH$1)</f>
        <v>#VALUE!</v>
      </c>
      <c r="BI5" s="17" t="e">
        <f>SUMIFS('[1]Deals (investment)'!$C:$C,'[1]Deals (investment)'!$B:$B,$A5,'[1]Deals (investment)'!$V:$V,BI$1)</f>
        <v>#VALUE!</v>
      </c>
      <c r="BJ5" s="17" t="e">
        <f>SUMIFS('[1]Deals (investment)'!$C:$C,'[1]Deals (investment)'!$B:$B,$A5,'[1]Deals (investment)'!$V:$V,BJ$1)</f>
        <v>#VALUE!</v>
      </c>
      <c r="BK5" s="17" t="e">
        <f>SUMIFS('[1]Deals (investment)'!$C:$C,'[1]Deals (investment)'!$B:$B,$A5,'[1]Deals (investment)'!$V:$V,BK$1)</f>
        <v>#VALUE!</v>
      </c>
      <c r="BL5" s="17" t="e">
        <f>SUMIFS('[1]Deals (investment)'!$C:$C,'[1]Deals (investment)'!$B:$B,$A5,'[1]Deals (investment)'!$V:$V,BL$1)</f>
        <v>#VALUE!</v>
      </c>
      <c r="BM5" s="17" t="e">
        <f>SUMIFS('[1]Deals (investment)'!$C:$C,'[1]Deals (investment)'!$B:$B,$A5,'[1]Deals (investment)'!$V:$V,BM$1)</f>
        <v>#VALUE!</v>
      </c>
      <c r="BN5" s="15"/>
      <c r="BO5" s="15"/>
      <c r="BP5" s="22"/>
      <c r="BQ5" s="15"/>
      <c r="BR5" s="15"/>
      <c r="BS5" s="15"/>
      <c r="BT5" s="15"/>
      <c r="BU5" s="15"/>
      <c r="BV5" s="15"/>
      <c r="BW5" s="15"/>
      <c r="BX5" s="15"/>
      <c r="BY5" s="15"/>
      <c r="BZ5" s="15"/>
      <c r="CA5" s="15"/>
      <c r="CB5" s="15"/>
      <c r="CC5" s="15"/>
      <c r="CD5" s="15" t="str">
        <f t="shared" si="5"/>
        <v>Zola Electric ZOLA Electric (formerly Off Grid Electric) is the leading renewable energy brand in Africa, helping customers to light their homes, power small businesses, stay connected and expand opportunities for work and study. By providing solar technology that is affordable, accessible and reliable, ZOLA Electric’s offerings allow the average home or business to leapfrog the grid. ZOLA Electric designs renewable energy solutions based on the latest in solar, battery and power electronics technology. Adaptable to energy need and income, ZOLA Electric’s solar systems can be bought over time using PAYGo micro-finance leasing and mobile money payments. ZOLA Electric powers more than 180,000 homes and businesses across Tanzania, Rwanda, Côte d’Ivoire, and Ghana. Investors include Tesla, Vulcan Capital, DBL Partners, Helios Investment Partners, EDF, Total, and GE Ventures. ZOLA Electric is a recipient of the UN Momentum for Change Award, the Zayed Future Energy Prize and is a member of the Global Cleantech 100 🌞⚡️Active</v>
      </c>
      <c r="CE5" s="15"/>
      <c r="CF5" s="15"/>
      <c r="CG5" s="15"/>
      <c r="CH5" s="15"/>
      <c r="CI5" s="15"/>
      <c r="CJ5" s="15"/>
    </row>
    <row r="6" spans="1:118" ht="12.75">
      <c r="A6" s="15" t="s">
        <v>115</v>
      </c>
      <c r="B6" s="15" t="s">
        <v>116</v>
      </c>
      <c r="C6" s="15" t="s">
        <v>58</v>
      </c>
      <c r="D6" s="16">
        <v>2007</v>
      </c>
      <c r="E6" s="15" t="s">
        <v>117</v>
      </c>
      <c r="F6" s="15"/>
      <c r="G6" s="15" t="s">
        <v>118</v>
      </c>
      <c r="H6" s="15" t="s">
        <v>118</v>
      </c>
      <c r="I6" s="15" t="s">
        <v>118</v>
      </c>
      <c r="J6" s="15"/>
      <c r="K6" s="17" t="e">
        <f t="shared" si="0"/>
        <v>#VALUE!</v>
      </c>
      <c r="L6" s="15"/>
      <c r="M6" s="18" t="e">
        <f t="shared" si="1"/>
        <v>#VALUE!</v>
      </c>
      <c r="N6" s="15"/>
      <c r="O6" s="15"/>
      <c r="P6" s="15"/>
      <c r="Q6" s="24" t="e">
        <f ca="1">_xludf.MAXIFS('[1]Deals (investment)'!A:A,'[1]Deals (investment)'!B:B,A6)</f>
        <v>#NAME?</v>
      </c>
      <c r="R6" s="15" t="s">
        <v>92</v>
      </c>
      <c r="S6" s="19">
        <v>41000000</v>
      </c>
      <c r="T6" s="15" t="s">
        <v>105</v>
      </c>
      <c r="U6" s="17">
        <v>50000000</v>
      </c>
      <c r="V6" s="15" t="s">
        <v>119</v>
      </c>
      <c r="W6" s="15"/>
      <c r="X6" s="15" t="s">
        <v>107</v>
      </c>
      <c r="Y6" s="15" t="s">
        <v>120</v>
      </c>
      <c r="AB6" s="20" t="s">
        <v>121</v>
      </c>
      <c r="AC6" s="21" t="s">
        <v>122</v>
      </c>
      <c r="AD6" s="21" t="s">
        <v>123</v>
      </c>
      <c r="AE6" s="21" t="s">
        <v>124</v>
      </c>
      <c r="AF6" s="21" t="s">
        <v>125</v>
      </c>
      <c r="AG6" s="22">
        <f t="shared" ca="1" si="2"/>
        <v>0.70967741935483875</v>
      </c>
      <c r="AH6" s="15" t="str">
        <f t="shared" si="3"/>
        <v/>
      </c>
      <c r="AI6" s="22" t="str">
        <f>VLOOKUP(A6,'[1]Deals (investment)'!$B$2:$Z$1497,1,FALSE)</f>
        <v>d.light</v>
      </c>
      <c r="AJ6" s="22">
        <f>VLOOKUP(A6,'[1]Deals (investment)'!$B$2:$Z$870,15,FALSE)</f>
        <v>1</v>
      </c>
      <c r="AK6" s="17" t="e">
        <f>VLOOKUP(A6,'[1]Deals (Exits)'!B:B,1,FALSE)</f>
        <v>#N/A</v>
      </c>
      <c r="AL6" s="23">
        <f>VLOOKUP(G6,[1]Lookups!$V$3:$Y$197,4,FALSE)</f>
        <v>0</v>
      </c>
      <c r="AM6" s="17" t="str">
        <f>VLOOKUP(X6,[1]Lookups!$B$3:$C$200,2,FALSE)</f>
        <v>Energy &amp; Resources</v>
      </c>
      <c r="AN6" s="17" t="str">
        <f>VLOOKUP(R6,[1]Lookups!$H$3:$I$69,2,FALSE)</f>
        <v>4. Late Venture</v>
      </c>
      <c r="AO6" s="17" t="str">
        <f>VLOOKUP(T6,[1]Lookups!$H$3:$I$69,2,FALSE)</f>
        <v>5. Debt Financing</v>
      </c>
      <c r="AP6" s="17" t="str">
        <f>VLOOKUP(AN6,[1]Lookups!$N$3:$O$11,2,FALSE)</f>
        <v>Growth</v>
      </c>
      <c r="AQ6" s="18" t="e">
        <f>COUNTIFS('[1]Deals (investment)'!$B:$B,$A6)</f>
        <v>#VALUE!</v>
      </c>
      <c r="AR6" s="18" t="e">
        <f>COUNTIFS('[1]Deals (investment)'!$B:$B,$A6,'[1]Deals (investment)'!$T:$T,$AW$1)+COUNTIFS('[1]Deals (investment)'!$B:$B,$A6,'[1]Deals (investment)'!$T:$T,$AX$1)+COUNTIFS('[1]Deals (investment)'!$B:$B,$A6,'[1]Deals (investment)'!$T:$T,$AY$1)</f>
        <v>#VALUE!</v>
      </c>
      <c r="AS6" s="17" t="e">
        <f>SUMIFS('[1]Deals (investment)'!$C:$C,'[1]Deals (investment)'!$B:$B,$A6)</f>
        <v>#VALUE!</v>
      </c>
      <c r="AT6" s="17" t="e">
        <f t="shared" si="4"/>
        <v>#VALUE!</v>
      </c>
      <c r="AU6" s="18" t="e">
        <f>COUNTIF('[1]Deals (Exits)'!$B:$B,A6)</f>
        <v>#VALUE!</v>
      </c>
      <c r="AV6" s="17" t="e">
        <f>SUMIFS('[1]Deals (investment)'!$C:$C,'[1]Deals (investment)'!$B:$B,$A6,'[1]Deals (investment)'!$T:$T,AV$1)</f>
        <v>#VALUE!</v>
      </c>
      <c r="AW6" s="17" t="e">
        <f>SUMIFS('[1]Deals (investment)'!$C:$C,'[1]Deals (investment)'!$B:$B,$A6,'[1]Deals (investment)'!$T:$T,AW$1)</f>
        <v>#VALUE!</v>
      </c>
      <c r="AX6" s="17" t="e">
        <f>SUMIFS('[1]Deals (investment)'!$C:$C,'[1]Deals (investment)'!$B:$B,$A6,'[1]Deals (investment)'!$T:$T,AX$1)</f>
        <v>#VALUE!</v>
      </c>
      <c r="AY6" s="17" t="e">
        <f>SUMIFS('[1]Deals (investment)'!$C:$C,'[1]Deals (investment)'!$B:$B,$A6,'[1]Deals (investment)'!$T:$T,AY$1)</f>
        <v>#VALUE!</v>
      </c>
      <c r="AZ6" s="17" t="e">
        <f>SUMIFS('[1]Deals (investment)'!$C:$C,'[1]Deals (investment)'!$B:$B,$A6,'[1]Deals (investment)'!$T:$T,AZ$1)</f>
        <v>#VALUE!</v>
      </c>
      <c r="BA6" s="17" t="e">
        <f>SUMIFS('[1]Deals (investment)'!$C:$C,'[1]Deals (investment)'!$B:$B,$A6,'[1]Deals (investment)'!$T:$T,BA$1)</f>
        <v>#VALUE!</v>
      </c>
      <c r="BB6" s="17" t="e">
        <f>SUMIFS('[1]Deals (investment)'!$C:$C,'[1]Deals (investment)'!$B:$B,$A6,'[1]Deals (investment)'!$T:$T,BB$1)</f>
        <v>#VALUE!</v>
      </c>
      <c r="BC6" s="17" t="e">
        <f>SUMIFS('[1]Deals (Exits)'!$C:$C,'[1]Deals (Exits)'!$B:$B,$A6)</f>
        <v>#VALUE!</v>
      </c>
      <c r="BD6" s="17" t="e">
        <f>SUMIFS('[1]Deals (investment)'!$C:$C,'[1]Deals (investment)'!$B:$B,$A6,'[1]Deals (investment)'!$V:$V,BD$1)</f>
        <v>#VALUE!</v>
      </c>
      <c r="BE6" s="17" t="e">
        <f>SUMIFS('[1]Deals (investment)'!$C:$C,'[1]Deals (investment)'!$B:$B,$A6,'[1]Deals (investment)'!$V:$V,BE$1)</f>
        <v>#VALUE!</v>
      </c>
      <c r="BF6" s="17" t="e">
        <f>SUMIFS('[1]Deals (investment)'!$C:$C,'[1]Deals (investment)'!$B:$B,$A6,'[1]Deals (investment)'!$V:$V,BF$1)</f>
        <v>#VALUE!</v>
      </c>
      <c r="BG6" s="17" t="e">
        <f>SUMIFS('[1]Deals (investment)'!$C:$C,'[1]Deals (investment)'!$B:$B,$A6,'[1]Deals (investment)'!$V:$V,BG$1)</f>
        <v>#VALUE!</v>
      </c>
      <c r="BH6" s="17" t="e">
        <f>SUMIFS('[1]Deals (investment)'!$C:$C,'[1]Deals (investment)'!$B:$B,$A6,'[1]Deals (investment)'!$V:$V,BH$1)</f>
        <v>#VALUE!</v>
      </c>
      <c r="BI6" s="17" t="e">
        <f>SUMIFS('[1]Deals (investment)'!$C:$C,'[1]Deals (investment)'!$B:$B,$A6,'[1]Deals (investment)'!$V:$V,BI$1)</f>
        <v>#VALUE!</v>
      </c>
      <c r="BJ6" s="17" t="e">
        <f>SUMIFS('[1]Deals (investment)'!$C:$C,'[1]Deals (investment)'!$B:$B,$A6,'[1]Deals (investment)'!$V:$V,BJ$1)</f>
        <v>#VALUE!</v>
      </c>
      <c r="BK6" s="17" t="e">
        <f>SUMIFS('[1]Deals (investment)'!$C:$C,'[1]Deals (investment)'!$B:$B,$A6,'[1]Deals (investment)'!$V:$V,BK$1)</f>
        <v>#VALUE!</v>
      </c>
      <c r="BL6" s="17" t="e">
        <f>SUMIFS('[1]Deals (investment)'!$C:$C,'[1]Deals (investment)'!$B:$B,$A6,'[1]Deals (investment)'!$V:$V,BL$1)</f>
        <v>#VALUE!</v>
      </c>
      <c r="BM6" s="17" t="e">
        <f>SUMIFS('[1]Deals (investment)'!$C:$C,'[1]Deals (investment)'!$B:$B,$A6,'[1]Deals (investment)'!$V:$V,BM$1)</f>
        <v>#VALUE!</v>
      </c>
      <c r="BN6" s="15"/>
      <c r="BO6" s="15"/>
      <c r="BP6" s="22"/>
      <c r="BQ6" s="15"/>
      <c r="BR6" s="15"/>
      <c r="BS6" s="15"/>
      <c r="BT6" s="15"/>
      <c r="BU6" s="15"/>
      <c r="BV6" s="15"/>
      <c r="BW6" s="15"/>
      <c r="BX6" s="15"/>
      <c r="BY6" s="15"/>
      <c r="BZ6" s="15"/>
      <c r="CA6" s="15"/>
      <c r="CB6" s="15"/>
      <c r="CC6" s="15"/>
      <c r="CD6" s="15" t="str">
        <f t="shared" si="5"/>
        <v>d.lightd.light is a global leader in delivering affordable solar-powered solutionsActive</v>
      </c>
      <c r="CE6" s="15"/>
      <c r="CF6" s="15"/>
      <c r="CG6" s="15"/>
      <c r="CH6" s="15"/>
      <c r="CI6" s="15"/>
      <c r="CJ6" s="15"/>
      <c r="DM6">
        <v>195</v>
      </c>
    </row>
    <row r="7" spans="1:118" ht="12.75">
      <c r="A7" s="15" t="s">
        <v>126</v>
      </c>
      <c r="B7" s="15" t="s">
        <v>127</v>
      </c>
      <c r="C7" s="15" t="s">
        <v>58</v>
      </c>
      <c r="D7" s="16">
        <v>2017</v>
      </c>
      <c r="E7" s="15" t="s">
        <v>128</v>
      </c>
      <c r="F7" s="15" t="s">
        <v>117</v>
      </c>
      <c r="G7" s="15" t="s">
        <v>129</v>
      </c>
      <c r="H7" s="15" t="s">
        <v>129</v>
      </c>
      <c r="I7" s="15" t="s">
        <v>130</v>
      </c>
      <c r="J7" s="15"/>
      <c r="K7" s="17" t="e">
        <f t="shared" si="0"/>
        <v>#VALUE!</v>
      </c>
      <c r="L7" s="15"/>
      <c r="M7" s="18" t="e">
        <f t="shared" si="1"/>
        <v>#VALUE!</v>
      </c>
      <c r="N7" s="15"/>
      <c r="O7" s="15"/>
      <c r="P7" s="15"/>
      <c r="Q7" s="15"/>
      <c r="R7" s="15" t="s">
        <v>131</v>
      </c>
      <c r="S7" s="19">
        <v>30000000</v>
      </c>
      <c r="T7" s="15" t="s">
        <v>132</v>
      </c>
      <c r="U7" s="17">
        <v>8000000</v>
      </c>
      <c r="V7" s="15" t="s">
        <v>133</v>
      </c>
      <c r="W7" s="15"/>
      <c r="X7" s="15" t="s">
        <v>134</v>
      </c>
      <c r="Y7" s="15" t="s">
        <v>135</v>
      </c>
      <c r="AB7" s="20" t="s">
        <v>136</v>
      </c>
      <c r="AC7" s="21" t="s">
        <v>137</v>
      </c>
      <c r="AD7" s="21" t="s">
        <v>138</v>
      </c>
      <c r="AE7" s="21" t="s">
        <v>139</v>
      </c>
      <c r="AF7" s="21" t="s">
        <v>140</v>
      </c>
      <c r="AG7" s="22">
        <f t="shared" si="2"/>
        <v>0.70967741935483875</v>
      </c>
      <c r="AH7" s="15" t="str">
        <f t="shared" si="3"/>
        <v/>
      </c>
      <c r="AI7" s="22" t="str">
        <f>VLOOKUP(A7,'[1]Deals (investment)'!$B$2:$Z$1497,1,FALSE)</f>
        <v>SWVL</v>
      </c>
      <c r="AJ7" s="22">
        <f>VLOOKUP(A7,'[1]Deals (investment)'!$B$2:$Z$870,15,FALSE)</f>
        <v>1</v>
      </c>
      <c r="AK7" s="17" t="e">
        <f>VLOOKUP(A7,'[1]Deals (Exits)'!B:B,1,FALSE)</f>
        <v>#N/A</v>
      </c>
      <c r="AL7" s="23">
        <f>VLOOKUP(G7,[1]Lookups!$V$3:$Y$197,4,FALSE)</f>
        <v>0</v>
      </c>
      <c r="AM7" s="17" t="str">
        <f>VLOOKUP(X7,[1]Lookups!$B$3:$C$200,2,FALSE)</f>
        <v>Transport &amp; Logistics</v>
      </c>
      <c r="AN7" s="17" t="str">
        <f>VLOOKUP(R7,[1]Lookups!$H$3:$I$69,2,FALSE)</f>
        <v>3. Early Venture</v>
      </c>
      <c r="AO7" s="17" t="str">
        <f>VLOOKUP(T7,[1]Lookups!$H$3:$I$69,2,FALSE)</f>
        <v>3. Early Venture</v>
      </c>
      <c r="AP7" s="17" t="str">
        <f>VLOOKUP(AN7,[1]Lookups!$N$3:$O$11,2,FALSE)</f>
        <v>Early</v>
      </c>
      <c r="AQ7" s="18" t="e">
        <f>COUNTIFS('[1]Deals (investment)'!$B:$B,$A7)</f>
        <v>#VALUE!</v>
      </c>
      <c r="AR7" s="18" t="e">
        <f>COUNTIFS('[1]Deals (investment)'!$B:$B,$A7,'[1]Deals (investment)'!$T:$T,$AW$1)+COUNTIFS('[1]Deals (investment)'!$B:$B,$A7,'[1]Deals (investment)'!$T:$T,$AX$1)+COUNTIFS('[1]Deals (investment)'!$B:$B,$A7,'[1]Deals (investment)'!$T:$T,$AY$1)</f>
        <v>#VALUE!</v>
      </c>
      <c r="AS7" s="17" t="e">
        <f>SUMIFS('[1]Deals (investment)'!$C:$C,'[1]Deals (investment)'!$B:$B,$A7)</f>
        <v>#VALUE!</v>
      </c>
      <c r="AT7" s="17" t="e">
        <f t="shared" si="4"/>
        <v>#VALUE!</v>
      </c>
      <c r="AU7" s="18" t="e">
        <f>COUNTIF('[1]Deals (Exits)'!$B:$B,A7)</f>
        <v>#VALUE!</v>
      </c>
      <c r="AV7" s="17" t="e">
        <f>SUMIFS('[1]Deals (investment)'!$C:$C,'[1]Deals (investment)'!$B:$B,$A7,'[1]Deals (investment)'!$T:$T,AV$1)</f>
        <v>#VALUE!</v>
      </c>
      <c r="AW7" s="17" t="e">
        <f>SUMIFS('[1]Deals (investment)'!$C:$C,'[1]Deals (investment)'!$B:$B,$A7,'[1]Deals (investment)'!$T:$T,AW$1)</f>
        <v>#VALUE!</v>
      </c>
      <c r="AX7" s="17" t="e">
        <f>SUMIFS('[1]Deals (investment)'!$C:$C,'[1]Deals (investment)'!$B:$B,$A7,'[1]Deals (investment)'!$T:$T,AX$1)</f>
        <v>#VALUE!</v>
      </c>
      <c r="AY7" s="17" t="e">
        <f>SUMIFS('[1]Deals (investment)'!$C:$C,'[1]Deals (investment)'!$B:$B,$A7,'[1]Deals (investment)'!$T:$T,AY$1)</f>
        <v>#VALUE!</v>
      </c>
      <c r="AZ7" s="17" t="e">
        <f>SUMIFS('[1]Deals (investment)'!$C:$C,'[1]Deals (investment)'!$B:$B,$A7,'[1]Deals (investment)'!$T:$T,AZ$1)</f>
        <v>#VALUE!</v>
      </c>
      <c r="BA7" s="17" t="e">
        <f>SUMIFS('[1]Deals (investment)'!$C:$C,'[1]Deals (investment)'!$B:$B,$A7,'[1]Deals (investment)'!$T:$T,BA$1)</f>
        <v>#VALUE!</v>
      </c>
      <c r="BB7" s="17" t="e">
        <f>SUMIFS('[1]Deals (investment)'!$C:$C,'[1]Deals (investment)'!$B:$B,$A7,'[1]Deals (investment)'!$T:$T,BB$1)</f>
        <v>#VALUE!</v>
      </c>
      <c r="BC7" s="17" t="e">
        <f>SUMIFS('[1]Deals (Exits)'!$C:$C,'[1]Deals (Exits)'!$B:$B,$A7)</f>
        <v>#VALUE!</v>
      </c>
      <c r="BD7" s="17" t="e">
        <f>SUMIFS('[1]Deals (investment)'!$C:$C,'[1]Deals (investment)'!$B:$B,$A7,'[1]Deals (investment)'!$V:$V,BD$1)</f>
        <v>#VALUE!</v>
      </c>
      <c r="BE7" s="17" t="e">
        <f>SUMIFS('[1]Deals (investment)'!$C:$C,'[1]Deals (investment)'!$B:$B,$A7,'[1]Deals (investment)'!$V:$V,BE$1)</f>
        <v>#VALUE!</v>
      </c>
      <c r="BF7" s="17" t="e">
        <f>SUMIFS('[1]Deals (investment)'!$C:$C,'[1]Deals (investment)'!$B:$B,$A7,'[1]Deals (investment)'!$V:$V,BF$1)</f>
        <v>#VALUE!</v>
      </c>
      <c r="BG7" s="17" t="e">
        <f>SUMIFS('[1]Deals (investment)'!$C:$C,'[1]Deals (investment)'!$B:$B,$A7,'[1]Deals (investment)'!$V:$V,BG$1)</f>
        <v>#VALUE!</v>
      </c>
      <c r="BH7" s="17" t="e">
        <f>SUMIFS('[1]Deals (investment)'!$C:$C,'[1]Deals (investment)'!$B:$B,$A7,'[1]Deals (investment)'!$V:$V,BH$1)</f>
        <v>#VALUE!</v>
      </c>
      <c r="BI7" s="17" t="e">
        <f>SUMIFS('[1]Deals (investment)'!$C:$C,'[1]Deals (investment)'!$B:$B,$A7,'[1]Deals (investment)'!$V:$V,BI$1)</f>
        <v>#VALUE!</v>
      </c>
      <c r="BJ7" s="17" t="e">
        <f>SUMIFS('[1]Deals (investment)'!$C:$C,'[1]Deals (investment)'!$B:$B,$A7,'[1]Deals (investment)'!$V:$V,BJ$1)</f>
        <v>#VALUE!</v>
      </c>
      <c r="BK7" s="17" t="e">
        <f>SUMIFS('[1]Deals (investment)'!$C:$C,'[1]Deals (investment)'!$B:$B,$A7,'[1]Deals (investment)'!$V:$V,BK$1)</f>
        <v>#VALUE!</v>
      </c>
      <c r="BL7" s="17" t="e">
        <f>SUMIFS('[1]Deals (investment)'!$C:$C,'[1]Deals (investment)'!$B:$B,$A7,'[1]Deals (investment)'!$V:$V,BL$1)</f>
        <v>#VALUE!</v>
      </c>
      <c r="BM7" s="17" t="e">
        <f>SUMIFS('[1]Deals (investment)'!$C:$C,'[1]Deals (investment)'!$B:$B,$A7,'[1]Deals (investment)'!$V:$V,BM$1)</f>
        <v>#VALUE!</v>
      </c>
      <c r="BN7" s="15"/>
      <c r="BO7" s="15"/>
      <c r="BP7" s="22"/>
      <c r="BQ7" s="15"/>
      <c r="BR7" s="15"/>
      <c r="BS7" s="15"/>
      <c r="BT7" s="15"/>
      <c r="BU7" s="15"/>
      <c r="BV7" s="15"/>
      <c r="BW7" s="15"/>
      <c r="BX7" s="15"/>
      <c r="BY7" s="15"/>
      <c r="BZ7" s="15"/>
      <c r="CA7" s="15"/>
      <c r="CB7" s="15"/>
      <c r="CC7" s="15"/>
      <c r="CD7" s="15" t="str">
        <f t="shared" si="5"/>
        <v>SwvlSwvl is the premium alternative to public transportation in Egypt. Through our app you can book fixed rate affordable rides on our existing routes. We offer affordable, quality, convenient and reliable everyday bus rides.Active</v>
      </c>
      <c r="CE7" s="15"/>
      <c r="CF7" s="15"/>
      <c r="CG7" s="15"/>
      <c r="CH7" s="15"/>
      <c r="CI7" s="15"/>
      <c r="CJ7" s="15"/>
      <c r="DM7">
        <v>260</v>
      </c>
      <c r="DN7">
        <v>2019</v>
      </c>
    </row>
    <row r="8" spans="1:118" ht="12.75">
      <c r="A8" s="15" t="s">
        <v>141</v>
      </c>
      <c r="B8" s="15" t="s">
        <v>142</v>
      </c>
      <c r="C8" s="15" t="s">
        <v>58</v>
      </c>
      <c r="D8" s="16">
        <v>2012</v>
      </c>
      <c r="E8" s="15" t="s">
        <v>59</v>
      </c>
      <c r="F8" s="15"/>
      <c r="G8" s="15" t="s">
        <v>61</v>
      </c>
      <c r="H8" s="15" t="s">
        <v>61</v>
      </c>
      <c r="I8" s="15" t="s">
        <v>61</v>
      </c>
      <c r="J8" s="15"/>
      <c r="K8" s="17" t="e">
        <f t="shared" si="0"/>
        <v>#VALUE!</v>
      </c>
      <c r="L8" s="15"/>
      <c r="M8" s="18" t="e">
        <f t="shared" si="1"/>
        <v>#VALUE!</v>
      </c>
      <c r="N8" s="15"/>
      <c r="O8" s="15"/>
      <c r="P8" s="15"/>
      <c r="Q8" s="15"/>
      <c r="R8" s="15" t="s">
        <v>143</v>
      </c>
      <c r="S8" s="19" t="s">
        <v>144</v>
      </c>
      <c r="T8" s="15" t="s">
        <v>62</v>
      </c>
      <c r="U8" s="17">
        <v>41000000</v>
      </c>
      <c r="V8" s="15" t="s">
        <v>145</v>
      </c>
      <c r="W8" s="15">
        <v>0</v>
      </c>
      <c r="X8" s="15" t="s">
        <v>64</v>
      </c>
      <c r="Y8" s="15" t="s">
        <v>146</v>
      </c>
      <c r="Z8" s="25" t="s">
        <v>147</v>
      </c>
      <c r="AB8" s="20" t="s">
        <v>95</v>
      </c>
      <c r="AC8" s="21" t="s">
        <v>148</v>
      </c>
      <c r="AD8" s="21" t="s">
        <v>149</v>
      </c>
      <c r="AE8" s="21" t="s">
        <v>150</v>
      </c>
      <c r="AF8" s="21" t="s">
        <v>151</v>
      </c>
      <c r="AG8" s="22">
        <f t="shared" si="2"/>
        <v>0.74193548387096775</v>
      </c>
      <c r="AH8" s="15" t="str">
        <f t="shared" si="3"/>
        <v/>
      </c>
      <c r="AI8" s="22" t="str">
        <f>VLOOKUP(A8,'[1]Deals (investment)'!$B$2:$Z$1497,1,FALSE)</f>
        <v>Konga</v>
      </c>
      <c r="AJ8" s="22">
        <f>VLOOKUP(A8,'[1]Deals (investment)'!$B$2:$Z$870,15,FALSE)</f>
        <v>1</v>
      </c>
      <c r="AK8" s="17" t="str">
        <f>VLOOKUP(A8,'[1]Deals (Exits)'!B:B,1,FALSE)</f>
        <v>Konga</v>
      </c>
      <c r="AL8" s="23">
        <f>VLOOKUP(G8,[1]Lookups!$V$3:$Y$197,4,FALSE)</f>
        <v>0</v>
      </c>
      <c r="AM8" s="17" t="str">
        <f>VLOOKUP(X8,[1]Lookups!$B$3:$C$200,2,FALSE)</f>
        <v>E-commerce &amp; Retail</v>
      </c>
      <c r="AN8" s="17" t="str">
        <f>VLOOKUP(R8,[1]Lookups!$H$3:$I$69,2,FALSE)</f>
        <v>8. Exits</v>
      </c>
      <c r="AO8" s="17" t="str">
        <f>VLOOKUP(T8,[1]Lookups!$H$3:$I$69,2,FALSE)</f>
        <v>4. Late Venture</v>
      </c>
      <c r="AP8" s="17" t="str">
        <f>VLOOKUP(AN8,[1]Lookups!$N$3:$O$11,2,FALSE)</f>
        <v>Mature</v>
      </c>
      <c r="AQ8" s="18" t="e">
        <f>COUNTIFS('[1]Deals (investment)'!$B:$B,$A8)</f>
        <v>#VALUE!</v>
      </c>
      <c r="AR8" s="18" t="e">
        <f>COUNTIFS('[1]Deals (investment)'!$B:$B,$A8,'[1]Deals (investment)'!$T:$T,$AW$1)+COUNTIFS('[1]Deals (investment)'!$B:$B,$A8,'[1]Deals (investment)'!$T:$T,$AX$1)+COUNTIFS('[1]Deals (investment)'!$B:$B,$A8,'[1]Deals (investment)'!$T:$T,$AY$1)</f>
        <v>#VALUE!</v>
      </c>
      <c r="AS8" s="17" t="e">
        <f>SUMIFS('[1]Deals (investment)'!$C:$C,'[1]Deals (investment)'!$B:$B,$A8)</f>
        <v>#VALUE!</v>
      </c>
      <c r="AT8" s="17" t="e">
        <f t="shared" si="4"/>
        <v>#VALUE!</v>
      </c>
      <c r="AU8" s="18" t="e">
        <f>COUNTIF('[1]Deals (Exits)'!$B:$B,A8)</f>
        <v>#VALUE!</v>
      </c>
      <c r="AV8" s="17" t="e">
        <f>SUMIFS('[1]Deals (investment)'!$C:$C,'[1]Deals (investment)'!$B:$B,$A8,'[1]Deals (investment)'!$T:$T,AV$1)</f>
        <v>#VALUE!</v>
      </c>
      <c r="AW8" s="17" t="e">
        <f>SUMIFS('[1]Deals (investment)'!$C:$C,'[1]Deals (investment)'!$B:$B,$A8,'[1]Deals (investment)'!$T:$T,AW$1)</f>
        <v>#VALUE!</v>
      </c>
      <c r="AX8" s="17" t="e">
        <f>SUMIFS('[1]Deals (investment)'!$C:$C,'[1]Deals (investment)'!$B:$B,$A8,'[1]Deals (investment)'!$T:$T,AX$1)</f>
        <v>#VALUE!</v>
      </c>
      <c r="AY8" s="17" t="e">
        <f>SUMIFS('[1]Deals (investment)'!$C:$C,'[1]Deals (investment)'!$B:$B,$A8,'[1]Deals (investment)'!$T:$T,AY$1)</f>
        <v>#VALUE!</v>
      </c>
      <c r="AZ8" s="17" t="e">
        <f>SUMIFS('[1]Deals (investment)'!$C:$C,'[1]Deals (investment)'!$B:$B,$A8,'[1]Deals (investment)'!$T:$T,AZ$1)</f>
        <v>#VALUE!</v>
      </c>
      <c r="BA8" s="17" t="e">
        <f>SUMIFS('[1]Deals (investment)'!$C:$C,'[1]Deals (investment)'!$B:$B,$A8,'[1]Deals (investment)'!$T:$T,BA$1)</f>
        <v>#VALUE!</v>
      </c>
      <c r="BB8" s="17" t="e">
        <f>SUMIFS('[1]Deals (investment)'!$C:$C,'[1]Deals (investment)'!$B:$B,$A8,'[1]Deals (investment)'!$T:$T,BB$1)</f>
        <v>#VALUE!</v>
      </c>
      <c r="BC8" s="17" t="e">
        <f>SUMIFS('[1]Deals (Exits)'!$C:$C,'[1]Deals (Exits)'!$B:$B,$A8)</f>
        <v>#VALUE!</v>
      </c>
      <c r="BD8" s="17" t="e">
        <f>SUMIFS('[1]Deals (investment)'!$C:$C,'[1]Deals (investment)'!$B:$B,$A8,'[1]Deals (investment)'!$V:$V,BD$1)</f>
        <v>#VALUE!</v>
      </c>
      <c r="BE8" s="17" t="e">
        <f>SUMIFS('[1]Deals (investment)'!$C:$C,'[1]Deals (investment)'!$B:$B,$A8,'[1]Deals (investment)'!$V:$V,BE$1)</f>
        <v>#VALUE!</v>
      </c>
      <c r="BF8" s="17" t="e">
        <f>SUMIFS('[1]Deals (investment)'!$C:$C,'[1]Deals (investment)'!$B:$B,$A8,'[1]Deals (investment)'!$V:$V,BF$1)</f>
        <v>#VALUE!</v>
      </c>
      <c r="BG8" s="17" t="e">
        <f>SUMIFS('[1]Deals (investment)'!$C:$C,'[1]Deals (investment)'!$B:$B,$A8,'[1]Deals (investment)'!$V:$V,BG$1)</f>
        <v>#VALUE!</v>
      </c>
      <c r="BH8" s="17" t="e">
        <f>SUMIFS('[1]Deals (investment)'!$C:$C,'[1]Deals (investment)'!$B:$B,$A8,'[1]Deals (investment)'!$V:$V,BH$1)</f>
        <v>#VALUE!</v>
      </c>
      <c r="BI8" s="17" t="e">
        <f>SUMIFS('[1]Deals (investment)'!$C:$C,'[1]Deals (investment)'!$B:$B,$A8,'[1]Deals (investment)'!$V:$V,BI$1)</f>
        <v>#VALUE!</v>
      </c>
      <c r="BJ8" s="17" t="e">
        <f>SUMIFS('[1]Deals (investment)'!$C:$C,'[1]Deals (investment)'!$B:$B,$A8,'[1]Deals (investment)'!$V:$V,BJ$1)</f>
        <v>#VALUE!</v>
      </c>
      <c r="BK8" s="17" t="e">
        <f>SUMIFS('[1]Deals (investment)'!$C:$C,'[1]Deals (investment)'!$B:$B,$A8,'[1]Deals (investment)'!$V:$V,BK$1)</f>
        <v>#VALUE!</v>
      </c>
      <c r="BL8" s="17" t="e">
        <f>SUMIFS('[1]Deals (investment)'!$C:$C,'[1]Deals (investment)'!$B:$B,$A8,'[1]Deals (investment)'!$V:$V,BL$1)</f>
        <v>#VALUE!</v>
      </c>
      <c r="BM8" s="17" t="e">
        <f>SUMIFS('[1]Deals (investment)'!$C:$C,'[1]Deals (investment)'!$B:$B,$A8,'[1]Deals (investment)'!$V:$V,BM$1)</f>
        <v>#VALUE!</v>
      </c>
      <c r="BN8" s="15"/>
      <c r="BO8" s="15"/>
      <c r="BP8" s="22"/>
      <c r="BQ8" s="15"/>
      <c r="BR8" s="15"/>
      <c r="BS8" s="15"/>
      <c r="BT8" s="15"/>
      <c r="BU8" s="15"/>
      <c r="BV8" s="15"/>
      <c r="BW8" s="15"/>
      <c r="BX8" s="15"/>
      <c r="BY8" s="15"/>
      <c r="BZ8" s="15"/>
      <c r="CA8" s="15"/>
      <c r="CB8" s="15"/>
      <c r="CC8" s="15"/>
      <c r="CD8" s="15" t="str">
        <f t="shared" si="5"/>
        <v>KongaKonga Online Shopping Limited is Nigeria's Online Mall. Using several payment systems such as ‘Cash on Delivery’ , "Debit Cards"​, etc, Konga Online Shopping Limited is a pioneer in the changing face of the retail industry in West Africa.Active</v>
      </c>
      <c r="CE8" s="15"/>
      <c r="CF8" s="15"/>
      <c r="CG8" s="15"/>
      <c r="CH8" s="15"/>
      <c r="CI8" s="15"/>
      <c r="CJ8" s="15"/>
      <c r="DM8">
        <v>397</v>
      </c>
    </row>
    <row r="9" spans="1:118" ht="12.75">
      <c r="A9" s="15" t="s">
        <v>152</v>
      </c>
      <c r="B9" s="15" t="s">
        <v>153</v>
      </c>
      <c r="C9" s="15" t="s">
        <v>58</v>
      </c>
      <c r="D9" s="16">
        <v>2014</v>
      </c>
      <c r="E9" s="15" t="s">
        <v>90</v>
      </c>
      <c r="F9" s="15"/>
      <c r="G9" s="15" t="s">
        <v>91</v>
      </c>
      <c r="H9" s="15" t="s">
        <v>91</v>
      </c>
      <c r="I9" s="15" t="s">
        <v>154</v>
      </c>
      <c r="J9" s="15"/>
      <c r="K9" s="17" t="e">
        <f t="shared" si="0"/>
        <v>#VALUE!</v>
      </c>
      <c r="L9" s="15"/>
      <c r="M9" s="18" t="e">
        <f t="shared" si="1"/>
        <v>#VALUE!</v>
      </c>
      <c r="N9" s="15" t="s">
        <v>155</v>
      </c>
      <c r="O9" s="15"/>
      <c r="P9" s="15"/>
      <c r="Q9" s="24">
        <v>43447</v>
      </c>
      <c r="R9" s="15" t="s">
        <v>156</v>
      </c>
      <c r="S9" s="19">
        <v>12500000</v>
      </c>
      <c r="T9" s="15" t="s">
        <v>131</v>
      </c>
      <c r="U9" s="17">
        <v>52000000</v>
      </c>
      <c r="V9" s="15" t="s">
        <v>157</v>
      </c>
      <c r="W9" s="15">
        <v>0</v>
      </c>
      <c r="X9" s="15" t="s">
        <v>158</v>
      </c>
      <c r="Y9" s="15" t="s">
        <v>159</v>
      </c>
      <c r="Z9" s="25" t="s">
        <v>160</v>
      </c>
      <c r="AA9" s="25" t="s">
        <v>161</v>
      </c>
      <c r="AB9" s="20" t="s">
        <v>162</v>
      </c>
      <c r="AC9" s="21" t="s">
        <v>163</v>
      </c>
      <c r="AD9" s="21" t="s">
        <v>164</v>
      </c>
      <c r="AE9" s="21" t="s">
        <v>165</v>
      </c>
      <c r="AF9" s="15"/>
      <c r="AG9" s="22">
        <f t="shared" si="2"/>
        <v>0.80645161290322576</v>
      </c>
      <c r="AH9" s="15" t="e">
        <f t="shared" si="3"/>
        <v>#VALUE!</v>
      </c>
      <c r="AI9" s="22" t="str">
        <f>VLOOKUP(A9,'[1]Deals (investment)'!$B$2:$Z$1497,1,FALSE)</f>
        <v>Jumo</v>
      </c>
      <c r="AJ9" s="22">
        <f>VLOOKUP(A9,'[1]Deals (investment)'!$B$2:$Z$870,15,FALSE)</f>
        <v>0</v>
      </c>
      <c r="AK9" s="17" t="e">
        <f>VLOOKUP(A9,'[1]Deals (Exits)'!B:B,1,FALSE)</f>
        <v>#N/A</v>
      </c>
      <c r="AL9" s="23">
        <f>VLOOKUP(G9,[1]Lookups!$V$3:$Y$197,4,FALSE)</f>
        <v>0</v>
      </c>
      <c r="AM9" s="17" t="str">
        <f>VLOOKUP(X9,[1]Lookups!$B$3:$C$200,2,FALSE)</f>
        <v>Financial Services</v>
      </c>
      <c r="AN9" s="17" t="str">
        <f>VLOOKUP(R9,[1]Lookups!$H$3:$I$69,2,FALSE)</f>
        <v>3. Early Venture</v>
      </c>
      <c r="AO9" s="17" t="str">
        <f>VLOOKUP(T9,[1]Lookups!$H$3:$I$69,2,FALSE)</f>
        <v>3. Early Venture</v>
      </c>
      <c r="AP9" s="17" t="str">
        <f>VLOOKUP(AN9,[1]Lookups!$N$3:$O$11,2,FALSE)</f>
        <v>Early</v>
      </c>
      <c r="AQ9" s="18" t="e">
        <f>COUNTIFS('[1]Deals (investment)'!$B:$B,$A9)</f>
        <v>#VALUE!</v>
      </c>
      <c r="AR9" s="18" t="e">
        <f>COUNTIFS('[1]Deals (investment)'!$B:$B,$A9,'[1]Deals (investment)'!$T:$T,$AW$1)+COUNTIFS('[1]Deals (investment)'!$B:$B,$A9,'[1]Deals (investment)'!$T:$T,$AX$1)+COUNTIFS('[1]Deals (investment)'!$B:$B,$A9,'[1]Deals (investment)'!$T:$T,$AY$1)</f>
        <v>#VALUE!</v>
      </c>
      <c r="AS9" s="17" t="e">
        <f>SUMIFS('[1]Deals (investment)'!$C:$C,'[1]Deals (investment)'!$B:$B,$A9)</f>
        <v>#VALUE!</v>
      </c>
      <c r="AT9" s="17" t="e">
        <f t="shared" si="4"/>
        <v>#VALUE!</v>
      </c>
      <c r="AU9" s="18" t="e">
        <f>COUNTIF('[1]Deals (Exits)'!$B:$B,A9)</f>
        <v>#VALUE!</v>
      </c>
      <c r="AV9" s="17" t="e">
        <f>SUMIFS('[1]Deals (investment)'!$C:$C,'[1]Deals (investment)'!$B:$B,$A9,'[1]Deals (investment)'!$T:$T,AV$1)</f>
        <v>#VALUE!</v>
      </c>
      <c r="AW9" s="17" t="e">
        <f>SUMIFS('[1]Deals (investment)'!$C:$C,'[1]Deals (investment)'!$B:$B,$A9,'[1]Deals (investment)'!$T:$T,AW$1)</f>
        <v>#VALUE!</v>
      </c>
      <c r="AX9" s="17" t="e">
        <f>SUMIFS('[1]Deals (investment)'!$C:$C,'[1]Deals (investment)'!$B:$B,$A9,'[1]Deals (investment)'!$T:$T,AX$1)</f>
        <v>#VALUE!</v>
      </c>
      <c r="AY9" s="17" t="e">
        <f>SUMIFS('[1]Deals (investment)'!$C:$C,'[1]Deals (investment)'!$B:$B,$A9,'[1]Deals (investment)'!$T:$T,AY$1)</f>
        <v>#VALUE!</v>
      </c>
      <c r="AZ9" s="17" t="e">
        <f>SUMIFS('[1]Deals (investment)'!$C:$C,'[1]Deals (investment)'!$B:$B,$A9,'[1]Deals (investment)'!$T:$T,AZ$1)</f>
        <v>#VALUE!</v>
      </c>
      <c r="BA9" s="17" t="e">
        <f>SUMIFS('[1]Deals (investment)'!$C:$C,'[1]Deals (investment)'!$B:$B,$A9,'[1]Deals (investment)'!$T:$T,BA$1)</f>
        <v>#VALUE!</v>
      </c>
      <c r="BB9" s="17" t="e">
        <f>SUMIFS('[1]Deals (investment)'!$C:$C,'[1]Deals (investment)'!$B:$B,$A9,'[1]Deals (investment)'!$T:$T,BB$1)</f>
        <v>#VALUE!</v>
      </c>
      <c r="BC9" s="17" t="e">
        <f>SUMIFS('[1]Deals (Exits)'!$C:$C,'[1]Deals (Exits)'!$B:$B,$A9)</f>
        <v>#VALUE!</v>
      </c>
      <c r="BD9" s="17" t="e">
        <f>SUMIFS('[1]Deals (investment)'!$C:$C,'[1]Deals (investment)'!$B:$B,$A9,'[1]Deals (investment)'!$V:$V,BD$1)</f>
        <v>#VALUE!</v>
      </c>
      <c r="BE9" s="17" t="e">
        <f>SUMIFS('[1]Deals (investment)'!$C:$C,'[1]Deals (investment)'!$B:$B,$A9,'[1]Deals (investment)'!$V:$V,BE$1)</f>
        <v>#VALUE!</v>
      </c>
      <c r="BF9" s="17" t="e">
        <f>SUMIFS('[1]Deals (investment)'!$C:$C,'[1]Deals (investment)'!$B:$B,$A9,'[1]Deals (investment)'!$V:$V,BF$1)</f>
        <v>#VALUE!</v>
      </c>
      <c r="BG9" s="17" t="e">
        <f>SUMIFS('[1]Deals (investment)'!$C:$C,'[1]Deals (investment)'!$B:$B,$A9,'[1]Deals (investment)'!$V:$V,BG$1)</f>
        <v>#VALUE!</v>
      </c>
      <c r="BH9" s="17" t="e">
        <f>SUMIFS('[1]Deals (investment)'!$C:$C,'[1]Deals (investment)'!$B:$B,$A9,'[1]Deals (investment)'!$V:$V,BH$1)</f>
        <v>#VALUE!</v>
      </c>
      <c r="BI9" s="17" t="e">
        <f>SUMIFS('[1]Deals (investment)'!$C:$C,'[1]Deals (investment)'!$B:$B,$A9,'[1]Deals (investment)'!$V:$V,BI$1)</f>
        <v>#VALUE!</v>
      </c>
      <c r="BJ9" s="17" t="e">
        <f>SUMIFS('[1]Deals (investment)'!$C:$C,'[1]Deals (investment)'!$B:$B,$A9,'[1]Deals (investment)'!$V:$V,BJ$1)</f>
        <v>#VALUE!</v>
      </c>
      <c r="BK9" s="17" t="e">
        <f>SUMIFS('[1]Deals (investment)'!$C:$C,'[1]Deals (investment)'!$B:$B,$A9,'[1]Deals (investment)'!$V:$V,BK$1)</f>
        <v>#VALUE!</v>
      </c>
      <c r="BL9" s="17" t="e">
        <f>SUMIFS('[1]Deals (investment)'!$C:$C,'[1]Deals (investment)'!$B:$B,$A9,'[1]Deals (investment)'!$V:$V,BL$1)</f>
        <v>#VALUE!</v>
      </c>
      <c r="BM9" s="17" t="e">
        <f>SUMIFS('[1]Deals (investment)'!$C:$C,'[1]Deals (investment)'!$B:$B,$A9,'[1]Deals (investment)'!$V:$V,BM$1)</f>
        <v>#VALUE!</v>
      </c>
      <c r="BN9" s="15"/>
      <c r="BO9" s="15"/>
      <c r="BP9" s="22"/>
      <c r="BQ9" s="15"/>
      <c r="BR9" s="15"/>
      <c r="BS9" s="15"/>
      <c r="BT9" s="15"/>
      <c r="BU9" s="15"/>
      <c r="BV9" s="15"/>
      <c r="BW9" s="15"/>
      <c r="BX9" s="15"/>
      <c r="BY9" s="15"/>
      <c r="BZ9" s="15"/>
      <c r="CA9" s="15"/>
      <c r="CB9" s="15"/>
      <c r="CC9" s="15"/>
      <c r="CD9" s="15" t="str">
        <f t="shared" si="5"/>
        <v>JumoJUMO is a financial technology company that partners with banks, MNOs and other e-commerce players to deliver progressive financial choices to customers in emerging markets across Africa and Asia. At JUMO we connect people to opportunities. Two billion people worldwide have limited access to formal financial services such as borrowing and saving. We’ve built a large-scale, multi-sided technology platform and designed progressive financial choices to reach them. We use their digital footprint to create a financial identity using only behavioural data.Active</v>
      </c>
      <c r="CE9" s="15"/>
      <c r="CF9" s="15"/>
      <c r="CG9" s="15"/>
      <c r="CH9" s="15"/>
      <c r="CI9" s="15"/>
      <c r="CJ9" s="15"/>
      <c r="DM9">
        <v>255</v>
      </c>
      <c r="DN9">
        <v>2014</v>
      </c>
    </row>
    <row r="10" spans="1:118" ht="12.75">
      <c r="A10" s="15" t="s">
        <v>166</v>
      </c>
      <c r="B10" s="15" t="s">
        <v>167</v>
      </c>
      <c r="C10" s="15" t="s">
        <v>58</v>
      </c>
      <c r="D10" s="16">
        <v>2011</v>
      </c>
      <c r="E10" s="15" t="s">
        <v>117</v>
      </c>
      <c r="F10" s="15"/>
      <c r="G10" s="15" t="s">
        <v>118</v>
      </c>
      <c r="H10" s="15" t="s">
        <v>118</v>
      </c>
      <c r="I10" s="15" t="s">
        <v>168</v>
      </c>
      <c r="J10" s="15"/>
      <c r="K10" s="17" t="e">
        <f t="shared" si="0"/>
        <v>#VALUE!</v>
      </c>
      <c r="L10" s="15"/>
      <c r="M10" s="18" t="e">
        <f t="shared" si="1"/>
        <v>#VALUE!</v>
      </c>
      <c r="N10" s="15"/>
      <c r="O10" s="15"/>
      <c r="P10" s="15"/>
      <c r="Q10" s="15"/>
      <c r="R10" s="15" t="s">
        <v>92</v>
      </c>
      <c r="S10" s="19">
        <v>10000000</v>
      </c>
      <c r="T10" s="15" t="s">
        <v>105</v>
      </c>
      <c r="U10" s="17">
        <v>80000000</v>
      </c>
      <c r="V10" s="15" t="s">
        <v>169</v>
      </c>
      <c r="W10" s="15"/>
      <c r="X10" s="15" t="s">
        <v>107</v>
      </c>
      <c r="Y10" s="15" t="s">
        <v>170</v>
      </c>
      <c r="AB10" s="20" t="s">
        <v>171</v>
      </c>
      <c r="AC10" s="21" t="s">
        <v>172</v>
      </c>
      <c r="AD10" s="21" t="s">
        <v>173</v>
      </c>
      <c r="AE10" s="21" t="s">
        <v>174</v>
      </c>
      <c r="AF10" s="21" t="s">
        <v>175</v>
      </c>
      <c r="AG10" s="22">
        <f t="shared" si="2"/>
        <v>0.67741935483870963</v>
      </c>
      <c r="AH10" s="15" t="e">
        <f t="shared" si="3"/>
        <v>#VALUE!</v>
      </c>
      <c r="AI10" s="22" t="str">
        <f>VLOOKUP(A10,'[1]Deals (investment)'!$B$2:$Z$1497,1,FALSE)</f>
        <v>M-KOPA</v>
      </c>
      <c r="AJ10" s="22">
        <f>VLOOKUP(A10,'[1]Deals (investment)'!$B$2:$Z$870,15,FALSE)</f>
        <v>0</v>
      </c>
      <c r="AK10" s="17" t="e">
        <f>VLOOKUP(A10,'[1]Deals (Exits)'!B:B,1,FALSE)</f>
        <v>#N/A</v>
      </c>
      <c r="AL10" s="23">
        <f>VLOOKUP(G10,[1]Lookups!$V$3:$Y$197,4,FALSE)</f>
        <v>0</v>
      </c>
      <c r="AM10" s="17" t="str">
        <f>VLOOKUP(X10,[1]Lookups!$B$3:$C$200,2,FALSE)</f>
        <v>Energy &amp; Resources</v>
      </c>
      <c r="AN10" s="17" t="str">
        <f>VLOOKUP(R10,[1]Lookups!$H$3:$I$69,2,FALSE)</f>
        <v>4. Late Venture</v>
      </c>
      <c r="AO10" s="17" t="str">
        <f>VLOOKUP(T10,[1]Lookups!$H$3:$I$69,2,FALSE)</f>
        <v>5. Debt Financing</v>
      </c>
      <c r="AP10" s="17" t="str">
        <f>VLOOKUP(AN10,[1]Lookups!$N$3:$O$11,2,FALSE)</f>
        <v>Growth</v>
      </c>
      <c r="AQ10" s="18" t="e">
        <f>COUNTIFS('[1]Deals (investment)'!$B:$B,$A10)</f>
        <v>#VALUE!</v>
      </c>
      <c r="AR10" s="18" t="e">
        <f>COUNTIFS('[1]Deals (investment)'!$B:$B,$A10,'[1]Deals (investment)'!$T:$T,$AW$1)+COUNTIFS('[1]Deals (investment)'!$B:$B,$A10,'[1]Deals (investment)'!$T:$T,$AX$1)+COUNTIFS('[1]Deals (investment)'!$B:$B,$A10,'[1]Deals (investment)'!$T:$T,$AY$1)</f>
        <v>#VALUE!</v>
      </c>
      <c r="AS10" s="17" t="e">
        <f>SUMIFS('[1]Deals (investment)'!$C:$C,'[1]Deals (investment)'!$B:$B,$A10)</f>
        <v>#VALUE!</v>
      </c>
      <c r="AT10" s="17" t="e">
        <f t="shared" si="4"/>
        <v>#VALUE!</v>
      </c>
      <c r="AU10" s="18" t="e">
        <f>COUNTIF('[1]Deals (Exits)'!$B:$B,A10)</f>
        <v>#VALUE!</v>
      </c>
      <c r="AV10" s="17" t="e">
        <f>SUMIFS('[1]Deals (investment)'!$C:$C,'[1]Deals (investment)'!$B:$B,$A10,'[1]Deals (investment)'!$T:$T,AV$1)</f>
        <v>#VALUE!</v>
      </c>
      <c r="AW10" s="17" t="e">
        <f>SUMIFS('[1]Deals (investment)'!$C:$C,'[1]Deals (investment)'!$B:$B,$A10,'[1]Deals (investment)'!$T:$T,AW$1)</f>
        <v>#VALUE!</v>
      </c>
      <c r="AX10" s="17" t="e">
        <f>SUMIFS('[1]Deals (investment)'!$C:$C,'[1]Deals (investment)'!$B:$B,$A10,'[1]Deals (investment)'!$T:$T,AX$1)</f>
        <v>#VALUE!</v>
      </c>
      <c r="AY10" s="17" t="e">
        <f>SUMIFS('[1]Deals (investment)'!$C:$C,'[1]Deals (investment)'!$B:$B,$A10,'[1]Deals (investment)'!$T:$T,AY$1)</f>
        <v>#VALUE!</v>
      </c>
      <c r="AZ10" s="17" t="e">
        <f>SUMIFS('[1]Deals (investment)'!$C:$C,'[1]Deals (investment)'!$B:$B,$A10,'[1]Deals (investment)'!$T:$T,AZ$1)</f>
        <v>#VALUE!</v>
      </c>
      <c r="BA10" s="17" t="e">
        <f>SUMIFS('[1]Deals (investment)'!$C:$C,'[1]Deals (investment)'!$B:$B,$A10,'[1]Deals (investment)'!$T:$T,BA$1)</f>
        <v>#VALUE!</v>
      </c>
      <c r="BB10" s="17" t="e">
        <f>SUMIFS('[1]Deals (investment)'!$C:$C,'[1]Deals (investment)'!$B:$B,$A10,'[1]Deals (investment)'!$T:$T,BB$1)</f>
        <v>#VALUE!</v>
      </c>
      <c r="BC10" s="17" t="e">
        <f>SUMIFS('[1]Deals (Exits)'!$C:$C,'[1]Deals (Exits)'!$B:$B,$A10)</f>
        <v>#VALUE!</v>
      </c>
      <c r="BD10" s="17" t="e">
        <f>SUMIFS('[1]Deals (investment)'!$C:$C,'[1]Deals (investment)'!$B:$B,$A10,'[1]Deals (investment)'!$V:$V,BD$1)</f>
        <v>#VALUE!</v>
      </c>
      <c r="BE10" s="17" t="e">
        <f>SUMIFS('[1]Deals (investment)'!$C:$C,'[1]Deals (investment)'!$B:$B,$A10,'[1]Deals (investment)'!$V:$V,BE$1)</f>
        <v>#VALUE!</v>
      </c>
      <c r="BF10" s="17" t="e">
        <f>SUMIFS('[1]Deals (investment)'!$C:$C,'[1]Deals (investment)'!$B:$B,$A10,'[1]Deals (investment)'!$V:$V,BF$1)</f>
        <v>#VALUE!</v>
      </c>
      <c r="BG10" s="17" t="e">
        <f>SUMIFS('[1]Deals (investment)'!$C:$C,'[1]Deals (investment)'!$B:$B,$A10,'[1]Deals (investment)'!$V:$V,BG$1)</f>
        <v>#VALUE!</v>
      </c>
      <c r="BH10" s="17" t="e">
        <f>SUMIFS('[1]Deals (investment)'!$C:$C,'[1]Deals (investment)'!$B:$B,$A10,'[1]Deals (investment)'!$V:$V,BH$1)</f>
        <v>#VALUE!</v>
      </c>
      <c r="BI10" s="17" t="e">
        <f>SUMIFS('[1]Deals (investment)'!$C:$C,'[1]Deals (investment)'!$B:$B,$A10,'[1]Deals (investment)'!$V:$V,BI$1)</f>
        <v>#VALUE!</v>
      </c>
      <c r="BJ10" s="17" t="e">
        <f>SUMIFS('[1]Deals (investment)'!$C:$C,'[1]Deals (investment)'!$B:$B,$A10,'[1]Deals (investment)'!$V:$V,BJ$1)</f>
        <v>#VALUE!</v>
      </c>
      <c r="BK10" s="17" t="e">
        <f>SUMIFS('[1]Deals (investment)'!$C:$C,'[1]Deals (investment)'!$B:$B,$A10,'[1]Deals (investment)'!$V:$V,BK$1)</f>
        <v>#VALUE!</v>
      </c>
      <c r="BL10" s="17" t="e">
        <f>SUMIFS('[1]Deals (investment)'!$C:$C,'[1]Deals (investment)'!$B:$B,$A10,'[1]Deals (investment)'!$V:$V,BL$1)</f>
        <v>#VALUE!</v>
      </c>
      <c r="BM10" s="17" t="e">
        <f>SUMIFS('[1]Deals (investment)'!$C:$C,'[1]Deals (investment)'!$B:$B,$A10,'[1]Deals (investment)'!$V:$V,BM$1)</f>
        <v>#VALUE!</v>
      </c>
      <c r="BN10" s="15"/>
      <c r="BO10" s="15"/>
      <c r="BP10" s="22"/>
      <c r="BQ10" s="15"/>
      <c r="BR10" s="15"/>
      <c r="BS10" s="15"/>
      <c r="BT10" s="15"/>
      <c r="BU10" s="15"/>
      <c r="BV10" s="15"/>
      <c r="BW10" s="15"/>
      <c r="BX10" s="15"/>
      <c r="BY10" s="15"/>
      <c r="BZ10" s="15"/>
      <c r="CA10" s="15"/>
      <c r="CB10" s="15"/>
      <c r="CC10" s="15"/>
      <c r="CD10" s="15" t="str">
        <f t="shared" si="5"/>
        <v>M-KopaM-KOPA has connected more than 500,000 homes in Kenya, Tanzania and Uganda to solar power, with over 500 new homes being added every day. Each 8W battery powered-system comes with three lights, mobile phone-charging and a solar powered radio. Customers can now opt for a 20W system with digital TV.Active</v>
      </c>
      <c r="CE10" s="15"/>
      <c r="CF10" s="15"/>
      <c r="CG10" s="15"/>
      <c r="CH10" s="15"/>
      <c r="CI10" s="15"/>
      <c r="CJ10" s="15"/>
      <c r="DM10">
        <v>263</v>
      </c>
    </row>
    <row r="11" spans="1:118" ht="12.75">
      <c r="A11" s="15" t="s">
        <v>176</v>
      </c>
      <c r="B11" s="15" t="s">
        <v>177</v>
      </c>
      <c r="C11" s="15" t="s">
        <v>58</v>
      </c>
      <c r="D11" s="16">
        <v>2004</v>
      </c>
      <c r="E11" s="15" t="s">
        <v>117</v>
      </c>
      <c r="F11" s="15"/>
      <c r="G11" s="15" t="s">
        <v>118</v>
      </c>
      <c r="H11" s="15" t="s">
        <v>118</v>
      </c>
      <c r="I11" s="15" t="s">
        <v>178</v>
      </c>
      <c r="J11" s="15"/>
      <c r="K11" s="17" t="e">
        <f t="shared" si="0"/>
        <v>#VALUE!</v>
      </c>
      <c r="L11" s="15"/>
      <c r="M11" s="18" t="e">
        <f t="shared" si="1"/>
        <v>#VALUE!</v>
      </c>
      <c r="N11" s="15"/>
      <c r="O11" s="15"/>
      <c r="P11" s="15"/>
      <c r="Q11" s="15"/>
      <c r="R11" s="15" t="s">
        <v>62</v>
      </c>
      <c r="S11" s="19">
        <v>47500000</v>
      </c>
      <c r="T11" s="15" t="s">
        <v>62</v>
      </c>
      <c r="U11" s="19">
        <v>47500000</v>
      </c>
      <c r="V11" s="15" t="s">
        <v>179</v>
      </c>
      <c r="W11" s="15"/>
      <c r="X11" s="15" t="s">
        <v>158</v>
      </c>
      <c r="Y11" s="15" t="s">
        <v>180</v>
      </c>
      <c r="AB11" s="20" t="s">
        <v>181</v>
      </c>
      <c r="AC11" s="21" t="s">
        <v>182</v>
      </c>
      <c r="AD11" s="21" t="s">
        <v>183</v>
      </c>
      <c r="AE11" s="21" t="s">
        <v>184</v>
      </c>
      <c r="AF11" s="21" t="s">
        <v>185</v>
      </c>
      <c r="AG11" s="22">
        <f t="shared" si="2"/>
        <v>0.67741935483870963</v>
      </c>
      <c r="AH11" s="15" t="str">
        <f t="shared" si="3"/>
        <v/>
      </c>
      <c r="AI11" s="22" t="str">
        <f>VLOOKUP(A11,'[1]Deals (investment)'!$B$2:$Z$1497,1,FALSE)</f>
        <v>Cellulant</v>
      </c>
      <c r="AJ11" s="22">
        <f>VLOOKUP(A11,'[1]Deals (investment)'!$B$2:$Z$870,15,FALSE)</f>
        <v>1</v>
      </c>
      <c r="AK11" s="17" t="e">
        <f>VLOOKUP(A11,'[1]Deals (Exits)'!B:B,1,FALSE)</f>
        <v>#N/A</v>
      </c>
      <c r="AL11" s="23">
        <f>VLOOKUP(G11,[1]Lookups!$V$3:$Y$197,4,FALSE)</f>
        <v>0</v>
      </c>
      <c r="AM11" s="17" t="str">
        <f>VLOOKUP(X11,[1]Lookups!$B$3:$C$200,2,FALSE)</f>
        <v>Financial Services</v>
      </c>
      <c r="AN11" s="17" t="str">
        <f>VLOOKUP(R11,[1]Lookups!$H$3:$I$69,2,FALSE)</f>
        <v>4. Late Venture</v>
      </c>
      <c r="AO11" s="17" t="str">
        <f>VLOOKUP(T11,[1]Lookups!$H$3:$I$69,2,FALSE)</f>
        <v>4. Late Venture</v>
      </c>
      <c r="AP11" s="17" t="str">
        <f>VLOOKUP(AN11,[1]Lookups!$N$3:$O$11,2,FALSE)</f>
        <v>Growth</v>
      </c>
      <c r="AQ11" s="18" t="e">
        <f>COUNTIFS('[1]Deals (investment)'!$B:$B,$A11)</f>
        <v>#VALUE!</v>
      </c>
      <c r="AR11" s="18" t="e">
        <f>COUNTIFS('[1]Deals (investment)'!$B:$B,$A11,'[1]Deals (investment)'!$T:$T,$AW$1)+COUNTIFS('[1]Deals (investment)'!$B:$B,$A11,'[1]Deals (investment)'!$T:$T,$AX$1)+COUNTIFS('[1]Deals (investment)'!$B:$B,$A11,'[1]Deals (investment)'!$T:$T,$AY$1)</f>
        <v>#VALUE!</v>
      </c>
      <c r="AS11" s="17" t="e">
        <f>SUMIFS('[1]Deals (investment)'!$C:$C,'[1]Deals (investment)'!$B:$B,$A11)</f>
        <v>#VALUE!</v>
      </c>
      <c r="AT11" s="17" t="e">
        <f t="shared" si="4"/>
        <v>#VALUE!</v>
      </c>
      <c r="AU11" s="18" t="e">
        <f>COUNTIF('[1]Deals (Exits)'!$B:$B,A11)</f>
        <v>#VALUE!</v>
      </c>
      <c r="AV11" s="17" t="e">
        <f>SUMIFS('[1]Deals (investment)'!$C:$C,'[1]Deals (investment)'!$B:$B,$A11,'[1]Deals (investment)'!$T:$T,AV$1)</f>
        <v>#VALUE!</v>
      </c>
      <c r="AW11" s="17" t="e">
        <f>SUMIFS('[1]Deals (investment)'!$C:$C,'[1]Deals (investment)'!$B:$B,$A11,'[1]Deals (investment)'!$T:$T,AW$1)</f>
        <v>#VALUE!</v>
      </c>
      <c r="AX11" s="17" t="e">
        <f>SUMIFS('[1]Deals (investment)'!$C:$C,'[1]Deals (investment)'!$B:$B,$A11,'[1]Deals (investment)'!$T:$T,AX$1)</f>
        <v>#VALUE!</v>
      </c>
      <c r="AY11" s="17" t="e">
        <f>SUMIFS('[1]Deals (investment)'!$C:$C,'[1]Deals (investment)'!$B:$B,$A11,'[1]Deals (investment)'!$T:$T,AY$1)</f>
        <v>#VALUE!</v>
      </c>
      <c r="AZ11" s="17" t="e">
        <f>SUMIFS('[1]Deals (investment)'!$C:$C,'[1]Deals (investment)'!$B:$B,$A11,'[1]Deals (investment)'!$T:$T,AZ$1)</f>
        <v>#VALUE!</v>
      </c>
      <c r="BA11" s="17" t="e">
        <f>SUMIFS('[1]Deals (investment)'!$C:$C,'[1]Deals (investment)'!$B:$B,$A11,'[1]Deals (investment)'!$T:$T,BA$1)</f>
        <v>#VALUE!</v>
      </c>
      <c r="BB11" s="17" t="e">
        <f>SUMIFS('[1]Deals (investment)'!$C:$C,'[1]Deals (investment)'!$B:$B,$A11,'[1]Deals (investment)'!$T:$T,BB$1)</f>
        <v>#VALUE!</v>
      </c>
      <c r="BC11" s="17" t="e">
        <f>SUMIFS('[1]Deals (Exits)'!$C:$C,'[1]Deals (Exits)'!$B:$B,$A11)</f>
        <v>#VALUE!</v>
      </c>
      <c r="BD11" s="17" t="e">
        <f>SUMIFS('[1]Deals (investment)'!$C:$C,'[1]Deals (investment)'!$B:$B,$A11,'[1]Deals (investment)'!$V:$V,BD$1)</f>
        <v>#VALUE!</v>
      </c>
      <c r="BE11" s="17" t="e">
        <f>SUMIFS('[1]Deals (investment)'!$C:$C,'[1]Deals (investment)'!$B:$B,$A11,'[1]Deals (investment)'!$V:$V,BE$1)</f>
        <v>#VALUE!</v>
      </c>
      <c r="BF11" s="17" t="e">
        <f>SUMIFS('[1]Deals (investment)'!$C:$C,'[1]Deals (investment)'!$B:$B,$A11,'[1]Deals (investment)'!$V:$V,BF$1)</f>
        <v>#VALUE!</v>
      </c>
      <c r="BG11" s="17" t="e">
        <f>SUMIFS('[1]Deals (investment)'!$C:$C,'[1]Deals (investment)'!$B:$B,$A11,'[1]Deals (investment)'!$V:$V,BG$1)</f>
        <v>#VALUE!</v>
      </c>
      <c r="BH11" s="17" t="e">
        <f>SUMIFS('[1]Deals (investment)'!$C:$C,'[1]Deals (investment)'!$B:$B,$A11,'[1]Deals (investment)'!$V:$V,BH$1)</f>
        <v>#VALUE!</v>
      </c>
      <c r="BI11" s="17" t="e">
        <f>SUMIFS('[1]Deals (investment)'!$C:$C,'[1]Deals (investment)'!$B:$B,$A11,'[1]Deals (investment)'!$V:$V,BI$1)</f>
        <v>#VALUE!</v>
      </c>
      <c r="BJ11" s="17" t="e">
        <f>SUMIFS('[1]Deals (investment)'!$C:$C,'[1]Deals (investment)'!$B:$B,$A11,'[1]Deals (investment)'!$V:$V,BJ$1)</f>
        <v>#VALUE!</v>
      </c>
      <c r="BK11" s="17" t="e">
        <f>SUMIFS('[1]Deals (investment)'!$C:$C,'[1]Deals (investment)'!$B:$B,$A11,'[1]Deals (investment)'!$V:$V,BK$1)</f>
        <v>#VALUE!</v>
      </c>
      <c r="BL11" s="17" t="e">
        <f>SUMIFS('[1]Deals (investment)'!$C:$C,'[1]Deals (investment)'!$B:$B,$A11,'[1]Deals (investment)'!$V:$V,BL$1)</f>
        <v>#VALUE!</v>
      </c>
      <c r="BM11" s="17" t="e">
        <f>SUMIFS('[1]Deals (investment)'!$C:$C,'[1]Deals (investment)'!$B:$B,$A11,'[1]Deals (investment)'!$V:$V,BM$1)</f>
        <v>#VALUE!</v>
      </c>
      <c r="BN11" s="15"/>
      <c r="BO11" s="15"/>
      <c r="BP11" s="22"/>
      <c r="BQ11" s="15"/>
      <c r="BR11" s="15"/>
      <c r="BS11" s="15"/>
      <c r="BT11" s="15"/>
      <c r="BU11" s="15"/>
      <c r="BV11" s="15"/>
      <c r="BW11" s="15"/>
      <c r="BX11" s="15"/>
      <c r="BY11" s="15"/>
      <c r="BZ11" s="15"/>
      <c r="CA11" s="15"/>
      <c r="CB11" s="15"/>
      <c r="CC11" s="15"/>
      <c r="CD11" s="15" t="str">
        <f t="shared" si="5"/>
        <v>CellulantCellulant is a leading Pan-African payments company providing a one-stop digital payments platform.Active</v>
      </c>
      <c r="CE11" s="15"/>
      <c r="CF11" s="15"/>
      <c r="CG11" s="15"/>
      <c r="CH11" s="15"/>
      <c r="CI11" s="15"/>
      <c r="CJ11" s="15"/>
      <c r="DM11">
        <v>1208</v>
      </c>
      <c r="DN11">
        <v>2011</v>
      </c>
    </row>
    <row r="12" spans="1:118" ht="12.75">
      <c r="A12" s="15" t="s">
        <v>186</v>
      </c>
      <c r="B12" s="15" t="s">
        <v>187</v>
      </c>
      <c r="C12" s="15" t="s">
        <v>58</v>
      </c>
      <c r="D12" s="16">
        <v>2008</v>
      </c>
      <c r="E12" s="15" t="s">
        <v>90</v>
      </c>
      <c r="F12" s="15"/>
      <c r="G12" s="15" t="s">
        <v>91</v>
      </c>
      <c r="H12" s="15" t="s">
        <v>91</v>
      </c>
      <c r="I12" s="15" t="s">
        <v>91</v>
      </c>
      <c r="J12" s="15" t="s">
        <v>188</v>
      </c>
      <c r="K12" s="17" t="e">
        <f t="shared" si="0"/>
        <v>#VALUE!</v>
      </c>
      <c r="L12" s="15"/>
      <c r="M12" s="18" t="e">
        <f t="shared" si="1"/>
        <v>#VALUE!</v>
      </c>
      <c r="N12" s="15" t="s">
        <v>189</v>
      </c>
      <c r="O12" s="15"/>
      <c r="P12" s="15"/>
      <c r="Q12" s="24">
        <v>43469</v>
      </c>
      <c r="R12" s="15" t="s">
        <v>131</v>
      </c>
      <c r="S12" s="19">
        <v>30000000</v>
      </c>
      <c r="T12" s="15" t="s">
        <v>131</v>
      </c>
      <c r="U12" s="17">
        <v>30000000</v>
      </c>
      <c r="V12" s="15" t="s">
        <v>190</v>
      </c>
      <c r="W12" s="15">
        <v>0</v>
      </c>
      <c r="X12" s="15" t="s">
        <v>191</v>
      </c>
      <c r="Y12" s="15" t="s">
        <v>192</v>
      </c>
      <c r="AA12" s="25" t="s">
        <v>110</v>
      </c>
      <c r="AB12" s="20" t="s">
        <v>136</v>
      </c>
      <c r="AC12" s="21" t="s">
        <v>193</v>
      </c>
      <c r="AD12" s="21" t="s">
        <v>194</v>
      </c>
      <c r="AE12" s="21" t="s">
        <v>195</v>
      </c>
      <c r="AF12" s="21" t="s">
        <v>196</v>
      </c>
      <c r="AG12" s="22">
        <f t="shared" si="2"/>
        <v>0.83870967741935487</v>
      </c>
      <c r="AH12" s="15" t="e">
        <f t="shared" si="3"/>
        <v>#VALUE!</v>
      </c>
      <c r="AI12" s="22" t="str">
        <f>VLOOKUP(A12,'[1]Deals (investment)'!$B$2:$Z$1497,1,FALSE)</f>
        <v>African Leadership Academy</v>
      </c>
      <c r="AJ12" s="22">
        <f>VLOOKUP(A12,'[1]Deals (investment)'!$B$2:$Z$870,15,FALSE)</f>
        <v>1</v>
      </c>
      <c r="AK12" s="17" t="e">
        <f>VLOOKUP(A12,'[1]Deals (Exits)'!B:B,1,FALSE)</f>
        <v>#N/A</v>
      </c>
      <c r="AL12" s="23">
        <f>VLOOKUP(G12,[1]Lookups!$V$3:$Y$197,4,FALSE)</f>
        <v>0</v>
      </c>
      <c r="AM12" s="17" t="str">
        <f>VLOOKUP(X12,[1]Lookups!$B$3:$C$200,2,FALSE)</f>
        <v>Education</v>
      </c>
      <c r="AN12" s="17" t="str">
        <f>VLOOKUP(R12,[1]Lookups!$H$3:$I$69,2,FALSE)</f>
        <v>3. Early Venture</v>
      </c>
      <c r="AO12" s="17" t="str">
        <f>VLOOKUP(T12,[1]Lookups!$H$3:$I$69,2,FALSE)</f>
        <v>3. Early Venture</v>
      </c>
      <c r="AP12" s="17" t="str">
        <f>VLOOKUP(AN12,[1]Lookups!$N$3:$O$11,2,FALSE)</f>
        <v>Early</v>
      </c>
      <c r="AQ12" s="18" t="e">
        <f>COUNTIFS('[1]Deals (investment)'!$B:$B,$A12)</f>
        <v>#VALUE!</v>
      </c>
      <c r="AR12" s="18" t="e">
        <f>COUNTIFS('[1]Deals (investment)'!$B:$B,$A12,'[1]Deals (investment)'!$T:$T,$AW$1)+COUNTIFS('[1]Deals (investment)'!$B:$B,$A12,'[1]Deals (investment)'!$T:$T,$AX$1)+COUNTIFS('[1]Deals (investment)'!$B:$B,$A12,'[1]Deals (investment)'!$T:$T,$AY$1)</f>
        <v>#VALUE!</v>
      </c>
      <c r="AS12" s="17" t="e">
        <f>SUMIFS('[1]Deals (investment)'!$C:$C,'[1]Deals (investment)'!$B:$B,$A12)</f>
        <v>#VALUE!</v>
      </c>
      <c r="AT12" s="17" t="e">
        <f t="shared" si="4"/>
        <v>#VALUE!</v>
      </c>
      <c r="AU12" s="18" t="e">
        <f>COUNTIF('[1]Deals (Exits)'!$B:$B,A12)</f>
        <v>#VALUE!</v>
      </c>
      <c r="AV12" s="17" t="e">
        <f>SUMIFS('[1]Deals (investment)'!$C:$C,'[1]Deals (investment)'!$B:$B,$A12,'[1]Deals (investment)'!$T:$T,AV$1)</f>
        <v>#VALUE!</v>
      </c>
      <c r="AW12" s="17" t="e">
        <f>SUMIFS('[1]Deals (investment)'!$C:$C,'[1]Deals (investment)'!$B:$B,$A12,'[1]Deals (investment)'!$T:$T,AW$1)</f>
        <v>#VALUE!</v>
      </c>
      <c r="AX12" s="17" t="e">
        <f>SUMIFS('[1]Deals (investment)'!$C:$C,'[1]Deals (investment)'!$B:$B,$A12,'[1]Deals (investment)'!$T:$T,AX$1)</f>
        <v>#VALUE!</v>
      </c>
      <c r="AY12" s="17" t="e">
        <f>SUMIFS('[1]Deals (investment)'!$C:$C,'[1]Deals (investment)'!$B:$B,$A12,'[1]Deals (investment)'!$T:$T,AY$1)</f>
        <v>#VALUE!</v>
      </c>
      <c r="AZ12" s="17" t="e">
        <f>SUMIFS('[1]Deals (investment)'!$C:$C,'[1]Deals (investment)'!$B:$B,$A12,'[1]Deals (investment)'!$T:$T,AZ$1)</f>
        <v>#VALUE!</v>
      </c>
      <c r="BA12" s="17" t="e">
        <f>SUMIFS('[1]Deals (investment)'!$C:$C,'[1]Deals (investment)'!$B:$B,$A12,'[1]Deals (investment)'!$T:$T,BA$1)</f>
        <v>#VALUE!</v>
      </c>
      <c r="BB12" s="17" t="e">
        <f>SUMIFS('[1]Deals (investment)'!$C:$C,'[1]Deals (investment)'!$B:$B,$A12,'[1]Deals (investment)'!$T:$T,BB$1)</f>
        <v>#VALUE!</v>
      </c>
      <c r="BC12" s="17" t="e">
        <f>SUMIFS('[1]Deals (Exits)'!$C:$C,'[1]Deals (Exits)'!$B:$B,$A12)</f>
        <v>#VALUE!</v>
      </c>
      <c r="BD12" s="17" t="e">
        <f>SUMIFS('[1]Deals (investment)'!$C:$C,'[1]Deals (investment)'!$B:$B,$A12,'[1]Deals (investment)'!$V:$V,BD$1)</f>
        <v>#VALUE!</v>
      </c>
      <c r="BE12" s="17" t="e">
        <f>SUMIFS('[1]Deals (investment)'!$C:$C,'[1]Deals (investment)'!$B:$B,$A12,'[1]Deals (investment)'!$V:$V,BE$1)</f>
        <v>#VALUE!</v>
      </c>
      <c r="BF12" s="17" t="e">
        <f>SUMIFS('[1]Deals (investment)'!$C:$C,'[1]Deals (investment)'!$B:$B,$A12,'[1]Deals (investment)'!$V:$V,BF$1)</f>
        <v>#VALUE!</v>
      </c>
      <c r="BG12" s="17" t="e">
        <f>SUMIFS('[1]Deals (investment)'!$C:$C,'[1]Deals (investment)'!$B:$B,$A12,'[1]Deals (investment)'!$V:$V,BG$1)</f>
        <v>#VALUE!</v>
      </c>
      <c r="BH12" s="17" t="e">
        <f>SUMIFS('[1]Deals (investment)'!$C:$C,'[1]Deals (investment)'!$B:$B,$A12,'[1]Deals (investment)'!$V:$V,BH$1)</f>
        <v>#VALUE!</v>
      </c>
      <c r="BI12" s="17" t="e">
        <f>SUMIFS('[1]Deals (investment)'!$C:$C,'[1]Deals (investment)'!$B:$B,$A12,'[1]Deals (investment)'!$V:$V,BI$1)</f>
        <v>#VALUE!</v>
      </c>
      <c r="BJ12" s="17" t="e">
        <f>SUMIFS('[1]Deals (investment)'!$C:$C,'[1]Deals (investment)'!$B:$B,$A12,'[1]Deals (investment)'!$V:$V,BJ$1)</f>
        <v>#VALUE!</v>
      </c>
      <c r="BK12" s="17" t="e">
        <f>SUMIFS('[1]Deals (investment)'!$C:$C,'[1]Deals (investment)'!$B:$B,$A12,'[1]Deals (investment)'!$V:$V,BK$1)</f>
        <v>#VALUE!</v>
      </c>
      <c r="BL12" s="17" t="e">
        <f>SUMIFS('[1]Deals (investment)'!$C:$C,'[1]Deals (investment)'!$B:$B,$A12,'[1]Deals (investment)'!$V:$V,BL$1)</f>
        <v>#VALUE!</v>
      </c>
      <c r="BM12" s="17" t="e">
        <f>SUMIFS('[1]Deals (investment)'!$C:$C,'[1]Deals (investment)'!$B:$B,$A12,'[1]Deals (investment)'!$V:$V,BM$1)</f>
        <v>#VALUE!</v>
      </c>
      <c r="BN12" s="15"/>
      <c r="BO12" s="15"/>
      <c r="BP12" s="22"/>
      <c r="BQ12" s="15"/>
      <c r="BR12" s="15"/>
      <c r="BS12" s="15"/>
      <c r="BT12" s="15"/>
      <c r="BU12" s="15"/>
      <c r="BV12" s="15"/>
      <c r="BW12" s="15"/>
      <c r="BX12" s="15"/>
      <c r="BY12" s="15"/>
      <c r="BZ12" s="15"/>
      <c r="CA12" s="15"/>
      <c r="CB12" s="15"/>
      <c r="CC12" s="15"/>
      <c r="CD12" s="15" t="str">
        <f t="shared" si="5"/>
        <v>African Leadership AcademyAfrican Leadership Academy (ALA) seeks to transform Africa by developing a powerful network of over 6,000 leaders who will work together to address Africa’s greatest challenges, achieve extraordinary social impact and accelerate the continent’s growth trajectoryActive</v>
      </c>
      <c r="CE12" s="15"/>
      <c r="CF12" s="15"/>
      <c r="CG12" s="15"/>
      <c r="CH12" s="15"/>
      <c r="CI12" s="15"/>
      <c r="CJ12" s="15"/>
      <c r="DM12">
        <v>1311</v>
      </c>
      <c r="DN12">
        <v>2011</v>
      </c>
    </row>
    <row r="13" spans="1:118" ht="12.75">
      <c r="A13" s="15" t="s">
        <v>197</v>
      </c>
      <c r="B13" s="15" t="s">
        <v>198</v>
      </c>
      <c r="C13" s="15" t="s">
        <v>58</v>
      </c>
      <c r="D13" s="16">
        <v>2018</v>
      </c>
      <c r="E13" s="26" t="s">
        <v>59</v>
      </c>
      <c r="F13" s="26" t="s">
        <v>199</v>
      </c>
      <c r="G13" s="26" t="s">
        <v>61</v>
      </c>
      <c r="H13" s="26" t="s">
        <v>61</v>
      </c>
      <c r="I13" s="15" t="s">
        <v>200</v>
      </c>
      <c r="J13" s="26"/>
      <c r="K13" s="17" t="e">
        <f t="shared" si="0"/>
        <v>#VALUE!</v>
      </c>
      <c r="L13" s="15"/>
      <c r="M13" s="18" t="e">
        <f t="shared" si="1"/>
        <v>#VALUE!</v>
      </c>
      <c r="N13" s="15" t="s">
        <v>201</v>
      </c>
      <c r="O13" s="15"/>
      <c r="P13" s="15"/>
      <c r="Q13" s="24">
        <v>43656</v>
      </c>
      <c r="R13" s="15" t="s">
        <v>132</v>
      </c>
      <c r="S13" s="19">
        <v>50000000</v>
      </c>
      <c r="T13" s="15" t="s">
        <v>132</v>
      </c>
      <c r="U13" s="17">
        <v>50000000</v>
      </c>
      <c r="V13" s="15" t="s">
        <v>110</v>
      </c>
      <c r="W13" s="15" t="s">
        <v>110</v>
      </c>
      <c r="X13" s="15" t="s">
        <v>158</v>
      </c>
      <c r="Y13" s="15" t="s">
        <v>202</v>
      </c>
      <c r="AB13" s="20" t="s">
        <v>121</v>
      </c>
      <c r="AC13" s="27" t="s">
        <v>203</v>
      </c>
      <c r="AD13" s="27" t="s">
        <v>204</v>
      </c>
      <c r="AE13" s="21" t="s">
        <v>205</v>
      </c>
      <c r="AF13" s="27" t="s">
        <v>206</v>
      </c>
      <c r="AG13" s="22">
        <f>COUNTA(B12:AF12)/(COUNTA(B12:AF12)+COUNTBLANK(B12:AF12))</f>
        <v>0.83870967741935487</v>
      </c>
      <c r="AH13" s="15" t="str">
        <f t="shared" si="3"/>
        <v/>
      </c>
      <c r="AI13" s="22" t="str">
        <f>VLOOKUP(A13,'[1]Deals (investment)'!$B$2:$Z$1497,1,FALSE)</f>
        <v>OPay</v>
      </c>
      <c r="AJ13" s="22" t="e">
        <f>VLOOKUP(A13,'[1]Deals (investment)'!$B$2:$Z$870,15,FALSE)</f>
        <v>#N/A</v>
      </c>
      <c r="AK13" s="17" t="e">
        <f>VLOOKUP(A13,'[1]Deals (Exits)'!B:B,1,FALSE)</f>
        <v>#N/A</v>
      </c>
      <c r="AL13" s="23">
        <f>VLOOKUP(G13,[1]Lookups!$V$3:$Y$197,4,FALSE)</f>
        <v>0</v>
      </c>
      <c r="AM13" s="17" t="str">
        <f>VLOOKUP(X13,[1]Lookups!$B$3:$C$200,2,FALSE)</f>
        <v>Financial Services</v>
      </c>
      <c r="AN13" s="17" t="str">
        <f>VLOOKUP(R13,[1]Lookups!$H$3:$I$69,2,FALSE)</f>
        <v>3. Early Venture</v>
      </c>
      <c r="AO13" s="17" t="str">
        <f>VLOOKUP(T13,[1]Lookups!$H$3:$I$69,2,FALSE)</f>
        <v>3. Early Venture</v>
      </c>
      <c r="AP13" s="17" t="str">
        <f>VLOOKUP(AN13,[1]Lookups!$N$3:$O$11,2,FALSE)</f>
        <v>Early</v>
      </c>
      <c r="AQ13" s="18" t="e">
        <f>COUNTIFS('[1]Deals (investment)'!$B:$B,$A13)</f>
        <v>#VALUE!</v>
      </c>
      <c r="AR13" s="18" t="e">
        <f>COUNTIFS('[1]Deals (investment)'!$B:$B,$A13,'[1]Deals (investment)'!$T:$T,$AW$1)+COUNTIFS('[1]Deals (investment)'!$B:$B,$A13,'[1]Deals (investment)'!$T:$T,$AX$1)+COUNTIFS('[1]Deals (investment)'!$B:$B,$A13,'[1]Deals (investment)'!$T:$T,$AY$1)</f>
        <v>#VALUE!</v>
      </c>
      <c r="AS13" s="17" t="e">
        <f>SUMIFS('[1]Deals (investment)'!$C:$C,'[1]Deals (investment)'!$B:$B,$A13)</f>
        <v>#VALUE!</v>
      </c>
      <c r="AT13" s="17" t="e">
        <f t="shared" si="4"/>
        <v>#VALUE!</v>
      </c>
      <c r="AU13" s="18" t="e">
        <f>COUNTIF('[1]Deals (Exits)'!$B:$B,A13)</f>
        <v>#VALUE!</v>
      </c>
      <c r="AV13" s="17" t="e">
        <f>SUMIFS('[1]Deals (investment)'!$C:$C,'[1]Deals (investment)'!$B:$B,$A13,'[1]Deals (investment)'!$T:$T,AV$1)</f>
        <v>#VALUE!</v>
      </c>
      <c r="AW13" s="17" t="e">
        <f>SUMIFS('[1]Deals (investment)'!$C:$C,'[1]Deals (investment)'!$B:$B,$A13,'[1]Deals (investment)'!$T:$T,AW$1)</f>
        <v>#VALUE!</v>
      </c>
      <c r="AX13" s="17" t="e">
        <f>SUMIFS('[1]Deals (investment)'!$C:$C,'[1]Deals (investment)'!$B:$B,$A13,'[1]Deals (investment)'!$T:$T,AX$1)</f>
        <v>#VALUE!</v>
      </c>
      <c r="AY13" s="17" t="e">
        <f>SUMIFS('[1]Deals (investment)'!$C:$C,'[1]Deals (investment)'!$B:$B,$A13,'[1]Deals (investment)'!$T:$T,AY$1)</f>
        <v>#VALUE!</v>
      </c>
      <c r="AZ13" s="17" t="e">
        <f>SUMIFS('[1]Deals (investment)'!$C:$C,'[1]Deals (investment)'!$B:$B,$A13,'[1]Deals (investment)'!$T:$T,AZ$1)</f>
        <v>#VALUE!</v>
      </c>
      <c r="BA13" s="17" t="e">
        <f>SUMIFS('[1]Deals (investment)'!$C:$C,'[1]Deals (investment)'!$B:$B,$A13,'[1]Deals (investment)'!$T:$T,BA$1)</f>
        <v>#VALUE!</v>
      </c>
      <c r="BB13" s="17" t="e">
        <f>SUMIFS('[1]Deals (investment)'!$C:$C,'[1]Deals (investment)'!$B:$B,$A13,'[1]Deals (investment)'!$T:$T,BB$1)</f>
        <v>#VALUE!</v>
      </c>
      <c r="BC13" s="17" t="e">
        <f>SUMIFS('[1]Deals (Exits)'!$C:$C,'[1]Deals (Exits)'!$B:$B,$A13)</f>
        <v>#VALUE!</v>
      </c>
      <c r="BD13" s="17" t="e">
        <f>SUMIFS('[1]Deals (investment)'!$C:$C,'[1]Deals (investment)'!$B:$B,$A13,'[1]Deals (investment)'!$V:$V,BD$1)</f>
        <v>#VALUE!</v>
      </c>
      <c r="BE13" s="17" t="e">
        <f>SUMIFS('[1]Deals (investment)'!$C:$C,'[1]Deals (investment)'!$B:$B,$A13,'[1]Deals (investment)'!$V:$V,BE$1)</f>
        <v>#VALUE!</v>
      </c>
      <c r="BF13" s="17" t="e">
        <f>SUMIFS('[1]Deals (investment)'!$C:$C,'[1]Deals (investment)'!$B:$B,$A13,'[1]Deals (investment)'!$V:$V,BF$1)</f>
        <v>#VALUE!</v>
      </c>
      <c r="BG13" s="17" t="e">
        <f>SUMIFS('[1]Deals (investment)'!$C:$C,'[1]Deals (investment)'!$B:$B,$A13,'[1]Deals (investment)'!$V:$V,BG$1)</f>
        <v>#VALUE!</v>
      </c>
      <c r="BH13" s="17" t="e">
        <f>SUMIFS('[1]Deals (investment)'!$C:$C,'[1]Deals (investment)'!$B:$B,$A13,'[1]Deals (investment)'!$V:$V,BH$1)</f>
        <v>#VALUE!</v>
      </c>
      <c r="BI13" s="17" t="e">
        <f>SUMIFS('[1]Deals (investment)'!$C:$C,'[1]Deals (investment)'!$B:$B,$A13,'[1]Deals (investment)'!$V:$V,BI$1)</f>
        <v>#VALUE!</v>
      </c>
      <c r="BJ13" s="17" t="e">
        <f>SUMIFS('[1]Deals (investment)'!$C:$C,'[1]Deals (investment)'!$B:$B,$A13,'[1]Deals (investment)'!$V:$V,BJ$1)</f>
        <v>#VALUE!</v>
      </c>
      <c r="BK13" s="17" t="e">
        <f>SUMIFS('[1]Deals (investment)'!$C:$C,'[1]Deals (investment)'!$B:$B,$A13,'[1]Deals (investment)'!$V:$V,BK$1)</f>
        <v>#VALUE!</v>
      </c>
      <c r="BL13" s="17" t="e">
        <f>SUMIFS('[1]Deals (investment)'!$C:$C,'[1]Deals (investment)'!$B:$B,$A13,'[1]Deals (investment)'!$V:$V,BL$1)</f>
        <v>#VALUE!</v>
      </c>
      <c r="BM13" s="17" t="e">
        <f>SUMIFS('[1]Deals (investment)'!$C:$C,'[1]Deals (investment)'!$B:$B,$A13,'[1]Deals (investment)'!$V:$V,BM$1)</f>
        <v>#VALUE!</v>
      </c>
      <c r="BN13" s="15"/>
      <c r="BO13" s="15"/>
      <c r="BP13" s="22"/>
      <c r="BQ13" s="15"/>
      <c r="BR13" s="15"/>
      <c r="BS13" s="15"/>
      <c r="BT13" s="15"/>
      <c r="BU13" s="15"/>
      <c r="BV13" s="15"/>
      <c r="BW13" s="15"/>
      <c r="BX13" s="15"/>
      <c r="BY13" s="15"/>
      <c r="BZ13" s="15"/>
      <c r="CA13" s="15"/>
      <c r="CB13" s="15"/>
      <c r="CC13" s="15"/>
      <c r="CD13" s="15" t="str">
        <f t="shared" si="5"/>
        <v>OPayOPay is designed to make financial services more accessible to everyday customers –– whether it’s for the bills they have to pay, or the transfer &amp; withdrawal of moneyActive</v>
      </c>
      <c r="CE13" s="15"/>
      <c r="CF13" s="15"/>
      <c r="CG13" s="15"/>
      <c r="CH13" s="15"/>
      <c r="CI13" s="15"/>
      <c r="CJ13" s="15"/>
      <c r="DN13">
        <v>2019</v>
      </c>
    </row>
    <row r="14" spans="1:118" ht="12.75">
      <c r="A14" s="15" t="s">
        <v>207</v>
      </c>
      <c r="B14" s="15" t="s">
        <v>208</v>
      </c>
      <c r="C14" s="15" t="s">
        <v>58</v>
      </c>
      <c r="D14" s="16">
        <v>2015</v>
      </c>
      <c r="E14" s="15" t="s">
        <v>117</v>
      </c>
      <c r="F14" s="15" t="s">
        <v>209</v>
      </c>
      <c r="G14" s="15" t="s">
        <v>118</v>
      </c>
      <c r="H14" s="15" t="s">
        <v>118</v>
      </c>
      <c r="I14" s="15" t="s">
        <v>210</v>
      </c>
      <c r="J14" s="15"/>
      <c r="K14" s="17" t="e">
        <f t="shared" si="0"/>
        <v>#VALUE!</v>
      </c>
      <c r="L14" s="15"/>
      <c r="M14" s="18" t="e">
        <f t="shared" si="1"/>
        <v>#VALUE!</v>
      </c>
      <c r="N14" s="25" t="s">
        <v>211</v>
      </c>
      <c r="O14" s="15"/>
      <c r="P14" s="15"/>
      <c r="Q14" s="24">
        <v>43599</v>
      </c>
      <c r="R14" s="15" t="s">
        <v>132</v>
      </c>
      <c r="S14" s="19">
        <v>45000000</v>
      </c>
      <c r="T14" s="15" t="s">
        <v>132</v>
      </c>
      <c r="U14" s="19">
        <v>45000000</v>
      </c>
      <c r="V14" s="15" t="s">
        <v>212</v>
      </c>
      <c r="W14" s="15">
        <v>0</v>
      </c>
      <c r="X14" s="15" t="s">
        <v>158</v>
      </c>
      <c r="Y14" s="15" t="s">
        <v>213</v>
      </c>
      <c r="Z14" s="25" t="s">
        <v>147</v>
      </c>
      <c r="AB14" s="20" t="s">
        <v>214</v>
      </c>
      <c r="AC14" s="21" t="s">
        <v>215</v>
      </c>
      <c r="AD14" s="21" t="s">
        <v>216</v>
      </c>
      <c r="AE14" s="21" t="s">
        <v>217</v>
      </c>
      <c r="AF14" s="15" t="s">
        <v>110</v>
      </c>
      <c r="AG14" s="22">
        <f t="shared" ref="AG14:AG140" si="6">COUNTA(B14:AF14)/(COUNTA(B14:AF14)+COUNTBLANK(B14:AF14))</f>
        <v>0.83870967741935487</v>
      </c>
      <c r="AH14" s="15" t="str">
        <f t="shared" si="3"/>
        <v/>
      </c>
      <c r="AI14" s="22" t="str">
        <f>VLOOKUP(A14,'[1]Deals (investment)'!$B$2:$Z$1497,1,FALSE)</f>
        <v>CarePay</v>
      </c>
      <c r="AJ14" s="22" t="e">
        <f>VLOOKUP(A14,'[1]Deals (investment)'!$B$2:$Z$870,15,FALSE)</f>
        <v>#N/A</v>
      </c>
      <c r="AK14" s="17" t="e">
        <f>VLOOKUP(A14,'[1]Deals (Exits)'!B:B,1,FALSE)</f>
        <v>#N/A</v>
      </c>
      <c r="AL14" s="23">
        <f>VLOOKUP(G14,[1]Lookups!$V$3:$Y$197,4,FALSE)</f>
        <v>0</v>
      </c>
      <c r="AM14" s="17" t="str">
        <f>VLOOKUP(X14,[1]Lookups!$B$3:$C$200,2,FALSE)</f>
        <v>Financial Services</v>
      </c>
      <c r="AN14" s="17" t="str">
        <f>VLOOKUP(R14,[1]Lookups!$H$3:$I$69,2,FALSE)</f>
        <v>3. Early Venture</v>
      </c>
      <c r="AO14" s="17" t="str">
        <f>VLOOKUP(T14,[1]Lookups!$H$3:$I$69,2,FALSE)</f>
        <v>3. Early Venture</v>
      </c>
      <c r="AP14" s="17" t="str">
        <f>VLOOKUP(AN14,[1]Lookups!$N$3:$O$11,2,FALSE)</f>
        <v>Early</v>
      </c>
      <c r="AQ14" s="18" t="e">
        <f>COUNTIFS('[1]Deals (investment)'!$B:$B,$A14)</f>
        <v>#VALUE!</v>
      </c>
      <c r="AR14" s="18" t="e">
        <f>COUNTIFS('[1]Deals (investment)'!$B:$B,$A14,'[1]Deals (investment)'!$T:$T,$AW$1)+COUNTIFS('[1]Deals (investment)'!$B:$B,$A14,'[1]Deals (investment)'!$T:$T,$AX$1)+COUNTIFS('[1]Deals (investment)'!$B:$B,$A14,'[1]Deals (investment)'!$T:$T,$AY$1)</f>
        <v>#VALUE!</v>
      </c>
      <c r="AS14" s="17" t="e">
        <f>SUMIFS('[1]Deals (investment)'!$C:$C,'[1]Deals (investment)'!$B:$B,$A14)</f>
        <v>#VALUE!</v>
      </c>
      <c r="AT14" s="17" t="e">
        <f t="shared" si="4"/>
        <v>#VALUE!</v>
      </c>
      <c r="AU14" s="18" t="e">
        <f>COUNTIF('[1]Deals (Exits)'!$B:$B,A14)</f>
        <v>#VALUE!</v>
      </c>
      <c r="AV14" s="17" t="e">
        <f>SUMIFS('[1]Deals (investment)'!$C:$C,'[1]Deals (investment)'!$B:$B,$A14,'[1]Deals (investment)'!$T:$T,AV$1)</f>
        <v>#VALUE!</v>
      </c>
      <c r="AW14" s="17" t="e">
        <f>SUMIFS('[1]Deals (investment)'!$C:$C,'[1]Deals (investment)'!$B:$B,$A14,'[1]Deals (investment)'!$T:$T,AW$1)</f>
        <v>#VALUE!</v>
      </c>
      <c r="AX14" s="17" t="e">
        <f>SUMIFS('[1]Deals (investment)'!$C:$C,'[1]Deals (investment)'!$B:$B,$A14,'[1]Deals (investment)'!$T:$T,AX$1)</f>
        <v>#VALUE!</v>
      </c>
      <c r="AY14" s="17" t="e">
        <f>SUMIFS('[1]Deals (investment)'!$C:$C,'[1]Deals (investment)'!$B:$B,$A14,'[1]Deals (investment)'!$T:$T,AY$1)</f>
        <v>#VALUE!</v>
      </c>
      <c r="AZ14" s="17" t="e">
        <f>SUMIFS('[1]Deals (investment)'!$C:$C,'[1]Deals (investment)'!$B:$B,$A14,'[1]Deals (investment)'!$T:$T,AZ$1)</f>
        <v>#VALUE!</v>
      </c>
      <c r="BA14" s="17" t="e">
        <f>SUMIFS('[1]Deals (investment)'!$C:$C,'[1]Deals (investment)'!$B:$B,$A14,'[1]Deals (investment)'!$T:$T,BA$1)</f>
        <v>#VALUE!</v>
      </c>
      <c r="BB14" s="17" t="e">
        <f>SUMIFS('[1]Deals (investment)'!$C:$C,'[1]Deals (investment)'!$B:$B,$A14,'[1]Deals (investment)'!$T:$T,BB$1)</f>
        <v>#VALUE!</v>
      </c>
      <c r="BC14" s="17" t="e">
        <f>SUMIFS('[1]Deals (Exits)'!$C:$C,'[1]Deals (Exits)'!$B:$B,$A14)</f>
        <v>#VALUE!</v>
      </c>
      <c r="BD14" s="17" t="e">
        <f>SUMIFS('[1]Deals (investment)'!$C:$C,'[1]Deals (investment)'!$B:$B,$A14,'[1]Deals (investment)'!$V:$V,BD$1)</f>
        <v>#VALUE!</v>
      </c>
      <c r="BE14" s="17" t="e">
        <f>SUMIFS('[1]Deals (investment)'!$C:$C,'[1]Deals (investment)'!$B:$B,$A14,'[1]Deals (investment)'!$V:$V,BE$1)</f>
        <v>#VALUE!</v>
      </c>
      <c r="BF14" s="17" t="e">
        <f>SUMIFS('[1]Deals (investment)'!$C:$C,'[1]Deals (investment)'!$B:$B,$A14,'[1]Deals (investment)'!$V:$V,BF$1)</f>
        <v>#VALUE!</v>
      </c>
      <c r="BG14" s="17" t="e">
        <f>SUMIFS('[1]Deals (investment)'!$C:$C,'[1]Deals (investment)'!$B:$B,$A14,'[1]Deals (investment)'!$V:$V,BG$1)</f>
        <v>#VALUE!</v>
      </c>
      <c r="BH14" s="17" t="e">
        <f>SUMIFS('[1]Deals (investment)'!$C:$C,'[1]Deals (investment)'!$B:$B,$A14,'[1]Deals (investment)'!$V:$V,BH$1)</f>
        <v>#VALUE!</v>
      </c>
      <c r="BI14" s="17" t="e">
        <f>SUMIFS('[1]Deals (investment)'!$C:$C,'[1]Deals (investment)'!$B:$B,$A14,'[1]Deals (investment)'!$V:$V,BI$1)</f>
        <v>#VALUE!</v>
      </c>
      <c r="BJ14" s="17" t="e">
        <f>SUMIFS('[1]Deals (investment)'!$C:$C,'[1]Deals (investment)'!$B:$B,$A14,'[1]Deals (investment)'!$V:$V,BJ$1)</f>
        <v>#VALUE!</v>
      </c>
      <c r="BK14" s="17" t="e">
        <f>SUMIFS('[1]Deals (investment)'!$C:$C,'[1]Deals (investment)'!$B:$B,$A14,'[1]Deals (investment)'!$V:$V,BK$1)</f>
        <v>#VALUE!</v>
      </c>
      <c r="BL14" s="17" t="e">
        <f>SUMIFS('[1]Deals (investment)'!$C:$C,'[1]Deals (investment)'!$B:$B,$A14,'[1]Deals (investment)'!$V:$V,BL$1)</f>
        <v>#VALUE!</v>
      </c>
      <c r="BM14" s="17" t="e">
        <f>SUMIFS('[1]Deals (investment)'!$C:$C,'[1]Deals (investment)'!$B:$B,$A14,'[1]Deals (investment)'!$V:$V,BM$1)</f>
        <v>#VALUE!</v>
      </c>
      <c r="BN14" s="15"/>
      <c r="BO14" s="15"/>
      <c r="BP14" s="22"/>
      <c r="BQ14" s="15"/>
      <c r="BR14" s="15"/>
      <c r="BS14" s="15"/>
      <c r="BT14" s="15"/>
      <c r="BU14" s="15"/>
      <c r="BV14" s="15"/>
      <c r="BW14" s="15"/>
      <c r="BX14" s="15"/>
      <c r="BY14" s="15"/>
      <c r="BZ14" s="15"/>
      <c r="CA14" s="15"/>
      <c r="CB14" s="15"/>
      <c r="CC14" s="15"/>
      <c r="CD14" s="15" t="str">
        <f t="shared" si="5"/>
        <v>CarePayCarePay has developed a mobile health data &amp; payment distribution platform that has the potential to fundamentally change healthcare.Active</v>
      </c>
      <c r="CE14" s="15"/>
      <c r="CF14" s="15"/>
      <c r="CG14" s="15"/>
      <c r="CH14" s="15"/>
      <c r="CI14" s="15"/>
      <c r="CJ14" s="15"/>
      <c r="DN14">
        <v>2019</v>
      </c>
    </row>
    <row r="15" spans="1:118" ht="12.75">
      <c r="A15" s="15" t="s">
        <v>218</v>
      </c>
      <c r="B15" s="15" t="s">
        <v>219</v>
      </c>
      <c r="C15" s="15" t="s">
        <v>58</v>
      </c>
      <c r="D15" s="16">
        <v>2011</v>
      </c>
      <c r="E15" s="15" t="s">
        <v>117</v>
      </c>
      <c r="F15" s="15"/>
      <c r="G15" s="15" t="s">
        <v>118</v>
      </c>
      <c r="H15" s="15" t="s">
        <v>118</v>
      </c>
      <c r="I15" s="15" t="s">
        <v>118</v>
      </c>
      <c r="J15" s="15"/>
      <c r="K15" s="17" t="e">
        <f t="shared" si="0"/>
        <v>#VALUE!</v>
      </c>
      <c r="L15" s="15"/>
      <c r="M15" s="18" t="e">
        <f t="shared" si="1"/>
        <v>#VALUE!</v>
      </c>
      <c r="N15" s="15"/>
      <c r="O15" s="15"/>
      <c r="P15" s="15"/>
      <c r="Q15" s="24" t="e">
        <f ca="1">_xludf.MAXIFS('[1]Deals (investment)'!A:A,'[1]Deals (investment)'!B:B,A15)</f>
        <v>#NAME?</v>
      </c>
      <c r="R15" s="15" t="s">
        <v>132</v>
      </c>
      <c r="S15" s="19">
        <v>20000000</v>
      </c>
      <c r="T15" s="15" t="s">
        <v>132</v>
      </c>
      <c r="U15" s="17">
        <v>20000000</v>
      </c>
      <c r="V15" s="15" t="s">
        <v>220</v>
      </c>
      <c r="W15" s="15">
        <v>0</v>
      </c>
      <c r="X15" s="15" t="s">
        <v>107</v>
      </c>
      <c r="Y15" s="28" t="s">
        <v>221</v>
      </c>
      <c r="AB15" s="20" t="s">
        <v>136</v>
      </c>
      <c r="AC15" s="21" t="s">
        <v>222</v>
      </c>
      <c r="AD15" s="21" t="s">
        <v>223</v>
      </c>
      <c r="AE15" s="21" t="s">
        <v>224</v>
      </c>
      <c r="AF15" s="21" t="s">
        <v>225</v>
      </c>
      <c r="AG15" s="22">
        <f t="shared" ca="1" si="6"/>
        <v>0.74193548387096775</v>
      </c>
      <c r="AH15" s="15" t="e">
        <f t="shared" si="3"/>
        <v>#VALUE!</v>
      </c>
      <c r="AI15" s="22" t="str">
        <f>VLOOKUP(A15,'[1]Deals (investment)'!$B$2:$Z$1497,1,FALSE)</f>
        <v>Powerhive</v>
      </c>
      <c r="AJ15" s="22">
        <f>VLOOKUP(A15,'[1]Deals (investment)'!$B$2:$Z$870,15,FALSE)</f>
        <v>1</v>
      </c>
      <c r="AK15" s="17" t="e">
        <f>VLOOKUP(A15,'[1]Deals (Exits)'!B:B,1,FALSE)</f>
        <v>#N/A</v>
      </c>
      <c r="AL15" s="23">
        <f>VLOOKUP(G15,[1]Lookups!$V$3:$Y$197,4,FALSE)</f>
        <v>0</v>
      </c>
      <c r="AM15" s="17" t="str">
        <f>VLOOKUP(X15,[1]Lookups!$B$3:$C$200,2,FALSE)</f>
        <v>Energy &amp; Resources</v>
      </c>
      <c r="AN15" s="17" t="str">
        <f>VLOOKUP(R15,[1]Lookups!$H$3:$I$69,2,FALSE)</f>
        <v>3. Early Venture</v>
      </c>
      <c r="AO15" s="17" t="str">
        <f>VLOOKUP(T15,[1]Lookups!$H$3:$I$69,2,FALSE)</f>
        <v>3. Early Venture</v>
      </c>
      <c r="AP15" s="17" t="str">
        <f>VLOOKUP(AN15,[1]Lookups!$N$3:$O$11,2,FALSE)</f>
        <v>Early</v>
      </c>
      <c r="AQ15" s="18" t="e">
        <f>COUNTIFS('[1]Deals (investment)'!$B:$B,$A15)</f>
        <v>#VALUE!</v>
      </c>
      <c r="AR15" s="18" t="e">
        <f>COUNTIFS('[1]Deals (investment)'!$B:$B,$A15,'[1]Deals (investment)'!$T:$T,$AW$1)+COUNTIFS('[1]Deals (investment)'!$B:$B,$A15,'[1]Deals (investment)'!$T:$T,$AX$1)+COUNTIFS('[1]Deals (investment)'!$B:$B,$A15,'[1]Deals (investment)'!$T:$T,$AY$1)</f>
        <v>#VALUE!</v>
      </c>
      <c r="AS15" s="17" t="e">
        <f>SUMIFS('[1]Deals (investment)'!$C:$C,'[1]Deals (investment)'!$B:$B,$A15)</f>
        <v>#VALUE!</v>
      </c>
      <c r="AT15" s="17" t="e">
        <f t="shared" si="4"/>
        <v>#VALUE!</v>
      </c>
      <c r="AU15" s="18" t="e">
        <f>COUNTIF('[1]Deals (Exits)'!$B:$B,A15)</f>
        <v>#VALUE!</v>
      </c>
      <c r="AV15" s="17" t="e">
        <f>SUMIFS('[1]Deals (investment)'!$C:$C,'[1]Deals (investment)'!$B:$B,$A15,'[1]Deals (investment)'!$T:$T,AV$1)</f>
        <v>#VALUE!</v>
      </c>
      <c r="AW15" s="17" t="e">
        <f>SUMIFS('[1]Deals (investment)'!$C:$C,'[1]Deals (investment)'!$B:$B,$A15,'[1]Deals (investment)'!$T:$T,AW$1)</f>
        <v>#VALUE!</v>
      </c>
      <c r="AX15" s="17" t="e">
        <f>SUMIFS('[1]Deals (investment)'!$C:$C,'[1]Deals (investment)'!$B:$B,$A15,'[1]Deals (investment)'!$T:$T,AX$1)</f>
        <v>#VALUE!</v>
      </c>
      <c r="AY15" s="17" t="e">
        <f>SUMIFS('[1]Deals (investment)'!$C:$C,'[1]Deals (investment)'!$B:$B,$A15,'[1]Deals (investment)'!$T:$T,AY$1)</f>
        <v>#VALUE!</v>
      </c>
      <c r="AZ15" s="17" t="e">
        <f>SUMIFS('[1]Deals (investment)'!$C:$C,'[1]Deals (investment)'!$B:$B,$A15,'[1]Deals (investment)'!$T:$T,AZ$1)</f>
        <v>#VALUE!</v>
      </c>
      <c r="BA15" s="17" t="e">
        <f>SUMIFS('[1]Deals (investment)'!$C:$C,'[1]Deals (investment)'!$B:$B,$A15,'[1]Deals (investment)'!$T:$T,BA$1)</f>
        <v>#VALUE!</v>
      </c>
      <c r="BB15" s="17" t="e">
        <f>SUMIFS('[1]Deals (investment)'!$C:$C,'[1]Deals (investment)'!$B:$B,$A15,'[1]Deals (investment)'!$T:$T,BB$1)</f>
        <v>#VALUE!</v>
      </c>
      <c r="BC15" s="17" t="e">
        <f>SUMIFS('[1]Deals (Exits)'!$C:$C,'[1]Deals (Exits)'!$B:$B,$A15)</f>
        <v>#VALUE!</v>
      </c>
      <c r="BD15" s="17" t="e">
        <f>SUMIFS('[1]Deals (investment)'!$C:$C,'[1]Deals (investment)'!$B:$B,$A15,'[1]Deals (investment)'!$V:$V,BD$1)</f>
        <v>#VALUE!</v>
      </c>
      <c r="BE15" s="17" t="e">
        <f>SUMIFS('[1]Deals (investment)'!$C:$C,'[1]Deals (investment)'!$B:$B,$A15,'[1]Deals (investment)'!$V:$V,BE$1)</f>
        <v>#VALUE!</v>
      </c>
      <c r="BF15" s="17" t="e">
        <f>SUMIFS('[1]Deals (investment)'!$C:$C,'[1]Deals (investment)'!$B:$B,$A15,'[1]Deals (investment)'!$V:$V,BF$1)</f>
        <v>#VALUE!</v>
      </c>
      <c r="BG15" s="17" t="e">
        <f>SUMIFS('[1]Deals (investment)'!$C:$C,'[1]Deals (investment)'!$B:$B,$A15,'[1]Deals (investment)'!$V:$V,BG$1)</f>
        <v>#VALUE!</v>
      </c>
      <c r="BH15" s="17" t="e">
        <f>SUMIFS('[1]Deals (investment)'!$C:$C,'[1]Deals (investment)'!$B:$B,$A15,'[1]Deals (investment)'!$V:$V,BH$1)</f>
        <v>#VALUE!</v>
      </c>
      <c r="BI15" s="17" t="e">
        <f>SUMIFS('[1]Deals (investment)'!$C:$C,'[1]Deals (investment)'!$B:$B,$A15,'[1]Deals (investment)'!$V:$V,BI$1)</f>
        <v>#VALUE!</v>
      </c>
      <c r="BJ15" s="17" t="e">
        <f>SUMIFS('[1]Deals (investment)'!$C:$C,'[1]Deals (investment)'!$B:$B,$A15,'[1]Deals (investment)'!$V:$V,BJ$1)</f>
        <v>#VALUE!</v>
      </c>
      <c r="BK15" s="17" t="e">
        <f>SUMIFS('[1]Deals (investment)'!$C:$C,'[1]Deals (investment)'!$B:$B,$A15,'[1]Deals (investment)'!$V:$V,BK$1)</f>
        <v>#VALUE!</v>
      </c>
      <c r="BL15" s="17" t="e">
        <f>SUMIFS('[1]Deals (investment)'!$C:$C,'[1]Deals (investment)'!$B:$B,$A15,'[1]Deals (investment)'!$V:$V,BL$1)</f>
        <v>#VALUE!</v>
      </c>
      <c r="BM15" s="17" t="e">
        <f>SUMIFS('[1]Deals (investment)'!$C:$C,'[1]Deals (investment)'!$B:$B,$A15,'[1]Deals (investment)'!$V:$V,BM$1)</f>
        <v>#VALUE!</v>
      </c>
      <c r="BN15" s="15"/>
      <c r="BO15" s="15"/>
      <c r="BP15" s="22"/>
      <c r="BQ15" s="15"/>
      <c r="BR15" s="15"/>
      <c r="BS15" s="15"/>
      <c r="BT15" s="15"/>
      <c r="BU15" s="15"/>
      <c r="BV15" s="15"/>
      <c r="BW15" s="15"/>
      <c r="BX15" s="15"/>
      <c r="BY15" s="15"/>
      <c r="BZ15" s="15"/>
      <c r="CA15" s="15"/>
      <c r="CB15" s="15"/>
      <c r="CC15" s="15"/>
      <c r="CD15" s="15" t="str">
        <f t="shared" si="5"/>
        <v>PowerhivePowerhive’s technology platform enables financing and monetization of distributed microgrids by reducing costs and stabilizing investment risk. Our cloud-based software application and proprietary smart meter automate account management tasks, remotely monitor and control microgrid operations and run real-time data analytics.Active</v>
      </c>
      <c r="CE15" s="15"/>
      <c r="CF15" s="15"/>
      <c r="CG15" s="15"/>
      <c r="CH15" s="15"/>
      <c r="CI15" s="15"/>
      <c r="CJ15" s="15"/>
      <c r="DM15">
        <v>654</v>
      </c>
      <c r="DN15">
        <v>2016</v>
      </c>
    </row>
    <row r="16" spans="1:118" ht="12.75">
      <c r="A16" s="15" t="s">
        <v>226</v>
      </c>
      <c r="B16" s="15" t="s">
        <v>227</v>
      </c>
      <c r="C16" s="15" t="s">
        <v>58</v>
      </c>
      <c r="D16" s="16">
        <v>1999</v>
      </c>
      <c r="E16" s="15" t="s">
        <v>90</v>
      </c>
      <c r="F16" s="15"/>
      <c r="G16" s="15" t="s">
        <v>91</v>
      </c>
      <c r="H16" s="15" t="s">
        <v>91</v>
      </c>
      <c r="I16" s="15" t="s">
        <v>91</v>
      </c>
      <c r="J16" s="15"/>
      <c r="K16" s="17" t="e">
        <f t="shared" si="0"/>
        <v>#VALUE!</v>
      </c>
      <c r="L16" s="15"/>
      <c r="M16" s="18" t="e">
        <f t="shared" si="1"/>
        <v>#VALUE!</v>
      </c>
      <c r="N16" s="15"/>
      <c r="O16" s="15"/>
      <c r="P16" s="15"/>
      <c r="Q16" s="15"/>
      <c r="R16" s="15" t="s">
        <v>92</v>
      </c>
      <c r="S16" s="19">
        <v>40000000</v>
      </c>
      <c r="T16" s="15" t="s">
        <v>92</v>
      </c>
      <c r="U16" s="17">
        <v>40000000</v>
      </c>
      <c r="V16" s="15" t="s">
        <v>228</v>
      </c>
      <c r="W16" s="15">
        <v>0</v>
      </c>
      <c r="X16" s="15" t="s">
        <v>229</v>
      </c>
      <c r="Y16" s="15" t="s">
        <v>230</v>
      </c>
      <c r="AB16" s="20" t="s">
        <v>162</v>
      </c>
      <c r="AC16" s="21" t="s">
        <v>231</v>
      </c>
      <c r="AD16" s="21" t="s">
        <v>232</v>
      </c>
      <c r="AE16" s="21" t="s">
        <v>233</v>
      </c>
      <c r="AF16" s="21" t="s">
        <v>234</v>
      </c>
      <c r="AG16" s="22">
        <f t="shared" si="6"/>
        <v>0.70967741935483875</v>
      </c>
      <c r="AH16" s="15" t="str">
        <f t="shared" si="3"/>
        <v/>
      </c>
      <c r="AI16" s="22" t="str">
        <f>VLOOKUP(A16,'[1]Deals (investment)'!$B$2:$Z$1497,1,FALSE)</f>
        <v>TravelStart</v>
      </c>
      <c r="AJ16" s="22">
        <f>VLOOKUP(A16,'[1]Deals (investment)'!$B$2:$Z$870,15,FALSE)</f>
        <v>1</v>
      </c>
      <c r="AK16" s="17" t="e">
        <f>VLOOKUP(A16,'[1]Deals (Exits)'!B:B,1,FALSE)</f>
        <v>#N/A</v>
      </c>
      <c r="AL16" s="23">
        <f>VLOOKUP(G16,[1]Lookups!$V$3:$Y$197,4,FALSE)</f>
        <v>0</v>
      </c>
      <c r="AM16" s="17" t="str">
        <f>VLOOKUP(X16,[1]Lookups!$B$3:$C$200,2,FALSE)</f>
        <v>Travel &amp; Leisure</v>
      </c>
      <c r="AN16" s="17" t="str">
        <f>VLOOKUP(R16,[1]Lookups!$H$3:$I$69,2,FALSE)</f>
        <v>4. Late Venture</v>
      </c>
      <c r="AO16" s="17" t="str">
        <f>VLOOKUP(T16,[1]Lookups!$H$3:$I$69,2,FALSE)</f>
        <v>4. Late Venture</v>
      </c>
      <c r="AP16" s="17" t="str">
        <f>VLOOKUP(AN16,[1]Lookups!$N$3:$O$11,2,FALSE)</f>
        <v>Growth</v>
      </c>
      <c r="AQ16" s="18" t="e">
        <f>COUNTIFS('[1]Deals (investment)'!$B:$B,$A16)</f>
        <v>#VALUE!</v>
      </c>
      <c r="AR16" s="18" t="e">
        <f>COUNTIFS('[1]Deals (investment)'!$B:$B,$A16,'[1]Deals (investment)'!$T:$T,$AW$1)+COUNTIFS('[1]Deals (investment)'!$B:$B,$A16,'[1]Deals (investment)'!$T:$T,$AX$1)+COUNTIFS('[1]Deals (investment)'!$B:$B,$A16,'[1]Deals (investment)'!$T:$T,$AY$1)</f>
        <v>#VALUE!</v>
      </c>
      <c r="AS16" s="17" t="e">
        <f>SUMIFS('[1]Deals (investment)'!$C:$C,'[1]Deals (investment)'!$B:$B,$A16)</f>
        <v>#VALUE!</v>
      </c>
      <c r="AT16" s="17" t="e">
        <f t="shared" si="4"/>
        <v>#VALUE!</v>
      </c>
      <c r="AU16" s="18" t="e">
        <f>COUNTIF('[1]Deals (Exits)'!$B:$B,A16)</f>
        <v>#VALUE!</v>
      </c>
      <c r="AV16" s="17" t="e">
        <f>SUMIFS('[1]Deals (investment)'!$C:$C,'[1]Deals (investment)'!$B:$B,$A16,'[1]Deals (investment)'!$T:$T,AV$1)</f>
        <v>#VALUE!</v>
      </c>
      <c r="AW16" s="17" t="e">
        <f>SUMIFS('[1]Deals (investment)'!$C:$C,'[1]Deals (investment)'!$B:$B,$A16,'[1]Deals (investment)'!$T:$T,AW$1)</f>
        <v>#VALUE!</v>
      </c>
      <c r="AX16" s="17" t="e">
        <f>SUMIFS('[1]Deals (investment)'!$C:$C,'[1]Deals (investment)'!$B:$B,$A16,'[1]Deals (investment)'!$T:$T,AX$1)</f>
        <v>#VALUE!</v>
      </c>
      <c r="AY16" s="17" t="e">
        <f>SUMIFS('[1]Deals (investment)'!$C:$C,'[1]Deals (investment)'!$B:$B,$A16,'[1]Deals (investment)'!$T:$T,AY$1)</f>
        <v>#VALUE!</v>
      </c>
      <c r="AZ16" s="17" t="e">
        <f>SUMIFS('[1]Deals (investment)'!$C:$C,'[1]Deals (investment)'!$B:$B,$A16,'[1]Deals (investment)'!$T:$T,AZ$1)</f>
        <v>#VALUE!</v>
      </c>
      <c r="BA16" s="17" t="e">
        <f>SUMIFS('[1]Deals (investment)'!$C:$C,'[1]Deals (investment)'!$B:$B,$A16,'[1]Deals (investment)'!$T:$T,BA$1)</f>
        <v>#VALUE!</v>
      </c>
      <c r="BB16" s="17" t="e">
        <f>SUMIFS('[1]Deals (investment)'!$C:$C,'[1]Deals (investment)'!$B:$B,$A16,'[1]Deals (investment)'!$T:$T,BB$1)</f>
        <v>#VALUE!</v>
      </c>
      <c r="BC16" s="17" t="e">
        <f>SUMIFS('[1]Deals (Exits)'!$C:$C,'[1]Deals (Exits)'!$B:$B,$A16)</f>
        <v>#VALUE!</v>
      </c>
      <c r="BD16" s="17" t="e">
        <f>SUMIFS('[1]Deals (investment)'!$C:$C,'[1]Deals (investment)'!$B:$B,$A16,'[1]Deals (investment)'!$V:$V,BD$1)</f>
        <v>#VALUE!</v>
      </c>
      <c r="BE16" s="17" t="e">
        <f>SUMIFS('[1]Deals (investment)'!$C:$C,'[1]Deals (investment)'!$B:$B,$A16,'[1]Deals (investment)'!$V:$V,BE$1)</f>
        <v>#VALUE!</v>
      </c>
      <c r="BF16" s="17" t="e">
        <f>SUMIFS('[1]Deals (investment)'!$C:$C,'[1]Deals (investment)'!$B:$B,$A16,'[1]Deals (investment)'!$V:$V,BF$1)</f>
        <v>#VALUE!</v>
      </c>
      <c r="BG16" s="17" t="e">
        <f>SUMIFS('[1]Deals (investment)'!$C:$C,'[1]Deals (investment)'!$B:$B,$A16,'[1]Deals (investment)'!$V:$V,BG$1)</f>
        <v>#VALUE!</v>
      </c>
      <c r="BH16" s="17" t="e">
        <f>SUMIFS('[1]Deals (investment)'!$C:$C,'[1]Deals (investment)'!$B:$B,$A16,'[1]Deals (investment)'!$V:$V,BH$1)</f>
        <v>#VALUE!</v>
      </c>
      <c r="BI16" s="17" t="e">
        <f>SUMIFS('[1]Deals (investment)'!$C:$C,'[1]Deals (investment)'!$B:$B,$A16,'[1]Deals (investment)'!$V:$V,BI$1)</f>
        <v>#VALUE!</v>
      </c>
      <c r="BJ16" s="17" t="e">
        <f>SUMIFS('[1]Deals (investment)'!$C:$C,'[1]Deals (investment)'!$B:$B,$A16,'[1]Deals (investment)'!$V:$V,BJ$1)</f>
        <v>#VALUE!</v>
      </c>
      <c r="BK16" s="17" t="e">
        <f>SUMIFS('[1]Deals (investment)'!$C:$C,'[1]Deals (investment)'!$B:$B,$A16,'[1]Deals (investment)'!$V:$V,BK$1)</f>
        <v>#VALUE!</v>
      </c>
      <c r="BL16" s="17" t="e">
        <f>SUMIFS('[1]Deals (investment)'!$C:$C,'[1]Deals (investment)'!$B:$B,$A16,'[1]Deals (investment)'!$V:$V,BL$1)</f>
        <v>#VALUE!</v>
      </c>
      <c r="BM16" s="17" t="e">
        <f>SUMIFS('[1]Deals (investment)'!$C:$C,'[1]Deals (investment)'!$B:$B,$A16,'[1]Deals (investment)'!$V:$V,BM$1)</f>
        <v>#VALUE!</v>
      </c>
      <c r="BN16" s="15"/>
      <c r="BO16" s="15"/>
      <c r="BP16" s="22"/>
      <c r="BQ16" s="15"/>
      <c r="BR16" s="15"/>
      <c r="BS16" s="15"/>
      <c r="BT16" s="15"/>
      <c r="BU16" s="15"/>
      <c r="BV16" s="15"/>
      <c r="BW16" s="15"/>
      <c r="BX16" s="15"/>
      <c r="BY16" s="15"/>
      <c r="BZ16" s="15"/>
      <c r="CA16" s="15"/>
      <c r="CB16" s="15"/>
      <c r="CC16" s="15"/>
      <c r="CD16" s="15" t="str">
        <f t="shared" si="5"/>
        <v>TravelstartTravelstart is a leading online travel agency that helps today’s business and leisure travellers search, compare and book the best flight, hotel and car options with all your favourite airline and accommodation suppliers.Active</v>
      </c>
      <c r="CE16" s="15"/>
      <c r="CF16" s="15"/>
      <c r="CG16" s="15"/>
      <c r="CH16" s="15"/>
      <c r="CI16" s="15"/>
      <c r="CJ16" s="15"/>
    </row>
    <row r="17" spans="1:118" ht="12.75">
      <c r="A17" s="15" t="s">
        <v>235</v>
      </c>
      <c r="B17" s="15" t="s">
        <v>236</v>
      </c>
      <c r="C17" s="15" t="s">
        <v>58</v>
      </c>
      <c r="D17" s="16">
        <v>2009</v>
      </c>
      <c r="E17" s="15" t="s">
        <v>59</v>
      </c>
      <c r="F17" s="15"/>
      <c r="G17" s="15" t="s">
        <v>61</v>
      </c>
      <c r="H17" s="15" t="s">
        <v>61</v>
      </c>
      <c r="I17" s="15" t="s">
        <v>61</v>
      </c>
      <c r="J17" s="15"/>
      <c r="K17" s="17" t="e">
        <f t="shared" si="0"/>
        <v>#VALUE!</v>
      </c>
      <c r="L17" s="15"/>
      <c r="M17" s="18" t="e">
        <f t="shared" si="1"/>
        <v>#VALUE!</v>
      </c>
      <c r="N17" s="15"/>
      <c r="O17" s="15"/>
      <c r="P17" s="15"/>
      <c r="Q17" s="15"/>
      <c r="R17" s="15" t="s">
        <v>131</v>
      </c>
      <c r="S17" s="19">
        <v>10000000</v>
      </c>
      <c r="T17" s="15" t="s">
        <v>131</v>
      </c>
      <c r="U17" s="17">
        <v>13000000</v>
      </c>
      <c r="V17" s="15" t="s">
        <v>237</v>
      </c>
      <c r="W17" s="15">
        <v>0</v>
      </c>
      <c r="X17" s="15" t="s">
        <v>158</v>
      </c>
      <c r="Y17" s="28" t="s">
        <v>238</v>
      </c>
      <c r="AB17" s="20" t="s">
        <v>162</v>
      </c>
      <c r="AC17" s="21" t="s">
        <v>239</v>
      </c>
      <c r="AD17" s="21" t="s">
        <v>240</v>
      </c>
      <c r="AE17" s="21" t="s">
        <v>241</v>
      </c>
      <c r="AF17" s="21" t="s">
        <v>242</v>
      </c>
      <c r="AG17" s="22">
        <f t="shared" si="6"/>
        <v>0.70967741935483875</v>
      </c>
      <c r="AH17" s="15" t="e">
        <f t="shared" si="3"/>
        <v>#VALUE!</v>
      </c>
      <c r="AI17" s="22" t="str">
        <f>VLOOKUP(A17,'[1]Deals (investment)'!$B$2:$Z$1497,1,FALSE)</f>
        <v>Paga</v>
      </c>
      <c r="AJ17" s="22">
        <f>VLOOKUP(A17,'[1]Deals (investment)'!$B$2:$Z$870,15,FALSE)</f>
        <v>1</v>
      </c>
      <c r="AK17" s="17" t="e">
        <f>VLOOKUP(A17,'[1]Deals (Exits)'!B:B,1,FALSE)</f>
        <v>#N/A</v>
      </c>
      <c r="AL17" s="23">
        <f>VLOOKUP(G17,[1]Lookups!$V$3:$Y$197,4,FALSE)</f>
        <v>0</v>
      </c>
      <c r="AM17" s="17" t="str">
        <f>VLOOKUP(X17,[1]Lookups!$B$3:$C$200,2,FALSE)</f>
        <v>Financial Services</v>
      </c>
      <c r="AN17" s="17" t="str">
        <f>VLOOKUP(R17,[1]Lookups!$H$3:$I$69,2,FALSE)</f>
        <v>3. Early Venture</v>
      </c>
      <c r="AO17" s="17" t="str">
        <f>VLOOKUP(T17,[1]Lookups!$H$3:$I$69,2,FALSE)</f>
        <v>3. Early Venture</v>
      </c>
      <c r="AP17" s="17" t="str">
        <f>VLOOKUP(AN17,[1]Lookups!$N$3:$O$11,2,FALSE)</f>
        <v>Early</v>
      </c>
      <c r="AQ17" s="18" t="e">
        <f>COUNTIFS('[1]Deals (investment)'!$B:$B,$A17)</f>
        <v>#VALUE!</v>
      </c>
      <c r="AR17" s="18" t="e">
        <f>COUNTIFS('[1]Deals (investment)'!$B:$B,$A17,'[1]Deals (investment)'!$T:$T,$AW$1)+COUNTIFS('[1]Deals (investment)'!$B:$B,$A17,'[1]Deals (investment)'!$T:$T,$AX$1)+COUNTIFS('[1]Deals (investment)'!$B:$B,$A17,'[1]Deals (investment)'!$T:$T,$AY$1)</f>
        <v>#VALUE!</v>
      </c>
      <c r="AS17" s="17" t="e">
        <f>SUMIFS('[1]Deals (investment)'!$C:$C,'[1]Deals (investment)'!$B:$B,$A17)</f>
        <v>#VALUE!</v>
      </c>
      <c r="AT17" s="17" t="e">
        <f t="shared" si="4"/>
        <v>#VALUE!</v>
      </c>
      <c r="AU17" s="18" t="e">
        <f>COUNTIF('[1]Deals (Exits)'!$B:$B,A17)</f>
        <v>#VALUE!</v>
      </c>
      <c r="AV17" s="17" t="e">
        <f>SUMIFS('[1]Deals (investment)'!$C:$C,'[1]Deals (investment)'!$B:$B,$A17,'[1]Deals (investment)'!$T:$T,AV$1)</f>
        <v>#VALUE!</v>
      </c>
      <c r="AW17" s="17" t="e">
        <f>SUMIFS('[1]Deals (investment)'!$C:$C,'[1]Deals (investment)'!$B:$B,$A17,'[1]Deals (investment)'!$T:$T,AW$1)</f>
        <v>#VALUE!</v>
      </c>
      <c r="AX17" s="17" t="e">
        <f>SUMIFS('[1]Deals (investment)'!$C:$C,'[1]Deals (investment)'!$B:$B,$A17,'[1]Deals (investment)'!$T:$T,AX$1)</f>
        <v>#VALUE!</v>
      </c>
      <c r="AY17" s="17" t="e">
        <f>SUMIFS('[1]Deals (investment)'!$C:$C,'[1]Deals (investment)'!$B:$B,$A17,'[1]Deals (investment)'!$T:$T,AY$1)</f>
        <v>#VALUE!</v>
      </c>
      <c r="AZ17" s="17" t="e">
        <f>SUMIFS('[1]Deals (investment)'!$C:$C,'[1]Deals (investment)'!$B:$B,$A17,'[1]Deals (investment)'!$T:$T,AZ$1)</f>
        <v>#VALUE!</v>
      </c>
      <c r="BA17" s="17" t="e">
        <f>SUMIFS('[1]Deals (investment)'!$C:$C,'[1]Deals (investment)'!$B:$B,$A17,'[1]Deals (investment)'!$T:$T,BA$1)</f>
        <v>#VALUE!</v>
      </c>
      <c r="BB17" s="17" t="e">
        <f>SUMIFS('[1]Deals (investment)'!$C:$C,'[1]Deals (investment)'!$B:$B,$A17,'[1]Deals (investment)'!$T:$T,BB$1)</f>
        <v>#VALUE!</v>
      </c>
      <c r="BC17" s="17" t="e">
        <f>SUMIFS('[1]Deals (Exits)'!$C:$C,'[1]Deals (Exits)'!$B:$B,$A17)</f>
        <v>#VALUE!</v>
      </c>
      <c r="BD17" s="17" t="e">
        <f>SUMIFS('[1]Deals (investment)'!$C:$C,'[1]Deals (investment)'!$B:$B,$A17,'[1]Deals (investment)'!$V:$V,BD$1)</f>
        <v>#VALUE!</v>
      </c>
      <c r="BE17" s="17" t="e">
        <f>SUMIFS('[1]Deals (investment)'!$C:$C,'[1]Deals (investment)'!$B:$B,$A17,'[1]Deals (investment)'!$V:$V,BE$1)</f>
        <v>#VALUE!</v>
      </c>
      <c r="BF17" s="17" t="e">
        <f>SUMIFS('[1]Deals (investment)'!$C:$C,'[1]Deals (investment)'!$B:$B,$A17,'[1]Deals (investment)'!$V:$V,BF$1)</f>
        <v>#VALUE!</v>
      </c>
      <c r="BG17" s="17" t="e">
        <f>SUMIFS('[1]Deals (investment)'!$C:$C,'[1]Deals (investment)'!$B:$B,$A17,'[1]Deals (investment)'!$V:$V,BG$1)</f>
        <v>#VALUE!</v>
      </c>
      <c r="BH17" s="17" t="e">
        <f>SUMIFS('[1]Deals (investment)'!$C:$C,'[1]Deals (investment)'!$B:$B,$A17,'[1]Deals (investment)'!$V:$V,BH$1)</f>
        <v>#VALUE!</v>
      </c>
      <c r="BI17" s="17" t="e">
        <f>SUMIFS('[1]Deals (investment)'!$C:$C,'[1]Deals (investment)'!$B:$B,$A17,'[1]Deals (investment)'!$V:$V,BI$1)</f>
        <v>#VALUE!</v>
      </c>
      <c r="BJ17" s="17" t="e">
        <f>SUMIFS('[1]Deals (investment)'!$C:$C,'[1]Deals (investment)'!$B:$B,$A17,'[1]Deals (investment)'!$V:$V,BJ$1)</f>
        <v>#VALUE!</v>
      </c>
      <c r="BK17" s="17" t="e">
        <f>SUMIFS('[1]Deals (investment)'!$C:$C,'[1]Deals (investment)'!$B:$B,$A17,'[1]Deals (investment)'!$V:$V,BK$1)</f>
        <v>#VALUE!</v>
      </c>
      <c r="BL17" s="17" t="e">
        <f>SUMIFS('[1]Deals (investment)'!$C:$C,'[1]Deals (investment)'!$B:$B,$A17,'[1]Deals (investment)'!$V:$V,BL$1)</f>
        <v>#VALUE!</v>
      </c>
      <c r="BM17" s="17" t="e">
        <f>SUMIFS('[1]Deals (investment)'!$C:$C,'[1]Deals (investment)'!$B:$B,$A17,'[1]Deals (investment)'!$V:$V,BM$1)</f>
        <v>#VALUE!</v>
      </c>
      <c r="BN17" s="15"/>
      <c r="BO17" s="15"/>
      <c r="BP17" s="22"/>
      <c r="BQ17" s="15"/>
      <c r="BR17" s="15"/>
      <c r="BS17" s="15"/>
      <c r="BT17" s="15"/>
      <c r="BU17" s="15"/>
      <c r="BV17" s="15"/>
      <c r="BW17" s="15"/>
      <c r="BX17" s="15"/>
      <c r="BY17" s="15"/>
      <c r="BZ17" s="15"/>
      <c r="CA17" s="15"/>
      <c r="CB17" s="15"/>
      <c r="CC17" s="15"/>
      <c r="CD17" s="15" t="str">
        <f t="shared" si="5"/>
        <v>PagaPaga is a mobile payment company. We are building an ecosystem to enable people to digitally send and receive money, and creating simple financial access for everyone. Our mission is to make it simple for one billion people to access and use money. Our first market is Nigeria where Paga is the leading mobile payment company with over 9 million customers and 17,000 agents.Active</v>
      </c>
      <c r="CE17" s="15"/>
      <c r="CF17" s="15"/>
      <c r="CG17" s="15"/>
      <c r="CH17" s="15"/>
      <c r="CI17" s="15"/>
      <c r="CJ17" s="15"/>
      <c r="DM17">
        <v>966</v>
      </c>
      <c r="DN17">
        <v>2012</v>
      </c>
    </row>
    <row r="18" spans="1:118" ht="12.75">
      <c r="A18" s="15" t="s">
        <v>243</v>
      </c>
      <c r="B18" s="15" t="s">
        <v>244</v>
      </c>
      <c r="C18" s="15" t="s">
        <v>46</v>
      </c>
      <c r="D18" s="16">
        <v>2012</v>
      </c>
      <c r="E18" s="15" t="s">
        <v>90</v>
      </c>
      <c r="F18" s="15" t="s">
        <v>110</v>
      </c>
      <c r="G18" s="15" t="s">
        <v>91</v>
      </c>
      <c r="H18" s="15" t="s">
        <v>91</v>
      </c>
      <c r="I18" s="15" t="s">
        <v>91</v>
      </c>
      <c r="J18" s="15"/>
      <c r="K18" s="17" t="e">
        <f t="shared" si="0"/>
        <v>#VALUE!</v>
      </c>
      <c r="L18" s="15"/>
      <c r="M18" s="18" t="e">
        <f t="shared" si="1"/>
        <v>#VALUE!</v>
      </c>
      <c r="N18" s="15" t="s">
        <v>245</v>
      </c>
      <c r="O18" s="15"/>
      <c r="P18" s="15"/>
      <c r="Q18" s="29">
        <v>42104</v>
      </c>
      <c r="R18" s="15" t="s">
        <v>132</v>
      </c>
      <c r="S18" s="19">
        <v>10000000</v>
      </c>
      <c r="T18" s="15" t="s">
        <v>132</v>
      </c>
      <c r="U18" s="19">
        <v>10000000</v>
      </c>
      <c r="V18" s="15" t="s">
        <v>246</v>
      </c>
      <c r="W18" s="15">
        <v>0</v>
      </c>
      <c r="X18" s="15" t="s">
        <v>64</v>
      </c>
      <c r="Y18" s="15" t="s">
        <v>247</v>
      </c>
      <c r="Z18" s="25" t="s">
        <v>147</v>
      </c>
      <c r="AB18" s="20" t="s">
        <v>136</v>
      </c>
      <c r="AC18" s="21" t="s">
        <v>248</v>
      </c>
      <c r="AD18" s="21" t="s">
        <v>249</v>
      </c>
      <c r="AE18" s="21" t="s">
        <v>250</v>
      </c>
      <c r="AF18" s="21" t="s">
        <v>251</v>
      </c>
      <c r="AG18" s="22">
        <f t="shared" si="6"/>
        <v>0.83870967741935487</v>
      </c>
      <c r="AH18" s="15" t="e">
        <f t="shared" si="3"/>
        <v>#VALUE!</v>
      </c>
      <c r="AI18" s="22" t="str">
        <f>VLOOKUP(A18,'[1]Deals (investment)'!$B$2:$Z$1497,1,FALSE)</f>
        <v>One Africa Media</v>
      </c>
      <c r="AJ18" s="22">
        <f>VLOOKUP(A18,'[1]Deals (investment)'!$B$2:$Z$870,15,FALSE)</f>
        <v>1</v>
      </c>
      <c r="AK18" s="17" t="str">
        <f>VLOOKUP(A18,'[1]Deals (Exits)'!B:B,1,FALSE)</f>
        <v>One Africa Media</v>
      </c>
      <c r="AL18" s="23">
        <f>VLOOKUP(G18,[1]Lookups!$V$3:$Y$197,4,FALSE)</f>
        <v>0</v>
      </c>
      <c r="AM18" s="17" t="str">
        <f>VLOOKUP(X18,[1]Lookups!$B$3:$C$200,2,FALSE)</f>
        <v>E-commerce &amp; Retail</v>
      </c>
      <c r="AN18" s="17" t="str">
        <f>VLOOKUP(R18,[1]Lookups!$H$3:$I$69,2,FALSE)</f>
        <v>3. Early Venture</v>
      </c>
      <c r="AO18" s="17" t="str">
        <f>VLOOKUP(T18,[1]Lookups!$H$3:$I$69,2,FALSE)</f>
        <v>3. Early Venture</v>
      </c>
      <c r="AP18" s="17" t="str">
        <f>VLOOKUP(AN18,[1]Lookups!$N$3:$O$11,2,FALSE)</f>
        <v>Early</v>
      </c>
      <c r="AQ18" s="18" t="e">
        <f>COUNTIFS('[1]Deals (investment)'!$B:$B,$A18)</f>
        <v>#VALUE!</v>
      </c>
      <c r="AR18" s="18" t="e">
        <f>COUNTIFS('[1]Deals (investment)'!$B:$B,$A18,'[1]Deals (investment)'!$T:$T,$AW$1)+COUNTIFS('[1]Deals (investment)'!$B:$B,$A18,'[1]Deals (investment)'!$T:$T,$AX$1)+COUNTIFS('[1]Deals (investment)'!$B:$B,$A18,'[1]Deals (investment)'!$T:$T,$AY$1)</f>
        <v>#VALUE!</v>
      </c>
      <c r="AS18" s="17" t="e">
        <f>SUMIFS('[1]Deals (investment)'!$C:$C,'[1]Deals (investment)'!$B:$B,$A18)</f>
        <v>#VALUE!</v>
      </c>
      <c r="AT18" s="17" t="e">
        <f t="shared" si="4"/>
        <v>#VALUE!</v>
      </c>
      <c r="AU18" s="18" t="e">
        <f>COUNTIF('[1]Deals (Exits)'!$B:$B,A18)</f>
        <v>#VALUE!</v>
      </c>
      <c r="AV18" s="17" t="e">
        <f>SUMIFS('[1]Deals (investment)'!$C:$C,'[1]Deals (investment)'!$B:$B,$A18,'[1]Deals (investment)'!$T:$T,AV$1)</f>
        <v>#VALUE!</v>
      </c>
      <c r="AW18" s="17" t="e">
        <f>SUMIFS('[1]Deals (investment)'!$C:$C,'[1]Deals (investment)'!$B:$B,$A18,'[1]Deals (investment)'!$T:$T,AW$1)</f>
        <v>#VALUE!</v>
      </c>
      <c r="AX18" s="17" t="e">
        <f>SUMIFS('[1]Deals (investment)'!$C:$C,'[1]Deals (investment)'!$B:$B,$A18,'[1]Deals (investment)'!$T:$T,AX$1)</f>
        <v>#VALUE!</v>
      </c>
      <c r="AY18" s="17" t="e">
        <f>SUMIFS('[1]Deals (investment)'!$C:$C,'[1]Deals (investment)'!$B:$B,$A18,'[1]Deals (investment)'!$T:$T,AY$1)</f>
        <v>#VALUE!</v>
      </c>
      <c r="AZ18" s="17" t="e">
        <f>SUMIFS('[1]Deals (investment)'!$C:$C,'[1]Deals (investment)'!$B:$B,$A18,'[1]Deals (investment)'!$T:$T,AZ$1)</f>
        <v>#VALUE!</v>
      </c>
      <c r="BA18" s="17" t="e">
        <f>SUMIFS('[1]Deals (investment)'!$C:$C,'[1]Deals (investment)'!$B:$B,$A18,'[1]Deals (investment)'!$T:$T,BA$1)</f>
        <v>#VALUE!</v>
      </c>
      <c r="BB18" s="17" t="e">
        <f>SUMIFS('[1]Deals (investment)'!$C:$C,'[1]Deals (investment)'!$B:$B,$A18,'[1]Deals (investment)'!$T:$T,BB$1)</f>
        <v>#VALUE!</v>
      </c>
      <c r="BC18" s="17" t="e">
        <f>SUMIFS('[1]Deals (Exits)'!$C:$C,'[1]Deals (Exits)'!$B:$B,$A18)</f>
        <v>#VALUE!</v>
      </c>
      <c r="BD18" s="17" t="e">
        <f>SUMIFS('[1]Deals (investment)'!$C:$C,'[1]Deals (investment)'!$B:$B,$A18,'[1]Deals (investment)'!$V:$V,BD$1)</f>
        <v>#VALUE!</v>
      </c>
      <c r="BE18" s="17" t="e">
        <f>SUMIFS('[1]Deals (investment)'!$C:$C,'[1]Deals (investment)'!$B:$B,$A18,'[1]Deals (investment)'!$V:$V,BE$1)</f>
        <v>#VALUE!</v>
      </c>
      <c r="BF18" s="17" t="e">
        <f>SUMIFS('[1]Deals (investment)'!$C:$C,'[1]Deals (investment)'!$B:$B,$A18,'[1]Deals (investment)'!$V:$V,BF$1)</f>
        <v>#VALUE!</v>
      </c>
      <c r="BG18" s="17" t="e">
        <f>SUMIFS('[1]Deals (investment)'!$C:$C,'[1]Deals (investment)'!$B:$B,$A18,'[1]Deals (investment)'!$V:$V,BG$1)</f>
        <v>#VALUE!</v>
      </c>
      <c r="BH18" s="17" t="e">
        <f>SUMIFS('[1]Deals (investment)'!$C:$C,'[1]Deals (investment)'!$B:$B,$A18,'[1]Deals (investment)'!$V:$V,BH$1)</f>
        <v>#VALUE!</v>
      </c>
      <c r="BI18" s="17" t="e">
        <f>SUMIFS('[1]Deals (investment)'!$C:$C,'[1]Deals (investment)'!$B:$B,$A18,'[1]Deals (investment)'!$V:$V,BI$1)</f>
        <v>#VALUE!</v>
      </c>
      <c r="BJ18" s="17" t="e">
        <f>SUMIFS('[1]Deals (investment)'!$C:$C,'[1]Deals (investment)'!$B:$B,$A18,'[1]Deals (investment)'!$V:$V,BJ$1)</f>
        <v>#VALUE!</v>
      </c>
      <c r="BK18" s="17" t="e">
        <f>SUMIFS('[1]Deals (investment)'!$C:$C,'[1]Deals (investment)'!$B:$B,$A18,'[1]Deals (investment)'!$V:$V,BK$1)</f>
        <v>#VALUE!</v>
      </c>
      <c r="BL18" s="17" t="e">
        <f>SUMIFS('[1]Deals (investment)'!$C:$C,'[1]Deals (investment)'!$B:$B,$A18,'[1]Deals (investment)'!$V:$V,BL$1)</f>
        <v>#VALUE!</v>
      </c>
      <c r="BM18" s="17" t="e">
        <f>SUMIFS('[1]Deals (investment)'!$C:$C,'[1]Deals (investment)'!$B:$B,$A18,'[1]Deals (investment)'!$V:$V,BM$1)</f>
        <v>#VALUE!</v>
      </c>
      <c r="BN18" s="15"/>
      <c r="BO18" s="15"/>
      <c r="BP18" s="22"/>
      <c r="BQ18" s="15"/>
      <c r="BR18" s="15"/>
      <c r="BS18" s="15"/>
      <c r="BT18" s="15"/>
      <c r="BU18" s="15"/>
      <c r="BV18" s="15"/>
      <c r="BW18" s="15"/>
      <c r="BX18" s="15"/>
      <c r="BY18" s="15"/>
      <c r="BZ18" s="15"/>
      <c r="CA18" s="15"/>
      <c r="CB18" s="15"/>
      <c r="CC18" s="15"/>
      <c r="CD18" s="15" t="str">
        <f t="shared" si="5"/>
        <v>One Africa MediaOne Africa Media is Africa's largest online classifieds group by traffic, page views, ad volume and revenue.We own, operate and invest in a portfolio of market leading online marketplaces in the segments of employment, autos, property and travel throughout Africa.Acquired</v>
      </c>
      <c r="CE18" s="15"/>
      <c r="CF18" s="15"/>
      <c r="CG18" s="15"/>
      <c r="CH18" s="15"/>
      <c r="CI18" s="15"/>
      <c r="CJ18" s="15"/>
      <c r="DM18">
        <v>659</v>
      </c>
      <c r="DN18">
        <v>2013</v>
      </c>
    </row>
    <row r="19" spans="1:118" ht="12.75">
      <c r="A19" s="15" t="s">
        <v>252</v>
      </c>
      <c r="B19" s="15" t="s">
        <v>253</v>
      </c>
      <c r="C19" s="15" t="s">
        <v>58</v>
      </c>
      <c r="D19" s="16">
        <v>2010</v>
      </c>
      <c r="E19" s="15" t="s">
        <v>59</v>
      </c>
      <c r="F19" s="15"/>
      <c r="G19" s="15" t="s">
        <v>61</v>
      </c>
      <c r="H19" s="15" t="s">
        <v>61</v>
      </c>
      <c r="I19" s="15" t="s">
        <v>61</v>
      </c>
      <c r="J19" s="15"/>
      <c r="K19" s="17" t="e">
        <f t="shared" si="0"/>
        <v>#VALUE!</v>
      </c>
      <c r="L19" s="15"/>
      <c r="M19" s="18" t="e">
        <f t="shared" si="1"/>
        <v>#VALUE!</v>
      </c>
      <c r="N19" s="15"/>
      <c r="O19" s="15"/>
      <c r="P19" s="15"/>
      <c r="Q19" s="15"/>
      <c r="R19" s="15" t="s">
        <v>254</v>
      </c>
      <c r="S19" s="19">
        <v>19000000</v>
      </c>
      <c r="T19" s="15" t="s">
        <v>254</v>
      </c>
      <c r="U19" s="17">
        <v>19000000</v>
      </c>
      <c r="V19" s="15" t="s">
        <v>255</v>
      </c>
      <c r="W19" s="15">
        <v>0</v>
      </c>
      <c r="X19" s="15" t="s">
        <v>256</v>
      </c>
      <c r="Y19" s="15" t="s">
        <v>257</v>
      </c>
      <c r="AB19" s="20" t="s">
        <v>136</v>
      </c>
      <c r="AC19" s="21" t="s">
        <v>258</v>
      </c>
      <c r="AD19" s="21" t="s">
        <v>259</v>
      </c>
      <c r="AE19" s="21" t="s">
        <v>260</v>
      </c>
      <c r="AF19" s="21" t="s">
        <v>261</v>
      </c>
      <c r="AG19" s="22">
        <f t="shared" si="6"/>
        <v>0.70967741935483875</v>
      </c>
      <c r="AH19" s="15" t="e">
        <f t="shared" si="3"/>
        <v>#VALUE!</v>
      </c>
      <c r="AI19" s="22" t="str">
        <f>VLOOKUP(A19,'[1]Deals (investment)'!$B$2:$Z$1497,1,FALSE)</f>
        <v>iROKOtv</v>
      </c>
      <c r="AJ19" s="22">
        <f>VLOOKUP(A19,'[1]Deals (investment)'!$B$2:$Z$870,15,FALSE)</f>
        <v>1</v>
      </c>
      <c r="AK19" s="17" t="e">
        <f>VLOOKUP(A19,'[1]Deals (Exits)'!B:B,1,FALSE)</f>
        <v>#N/A</v>
      </c>
      <c r="AL19" s="23">
        <f>VLOOKUP(G19,[1]Lookups!$V$3:$Y$197,4,FALSE)</f>
        <v>0</v>
      </c>
      <c r="AM19" s="17" t="str">
        <f>VLOOKUP(X19,[1]Lookups!$B$3:$C$200,2,FALSE)</f>
        <v>Media &amp; Entertainment</v>
      </c>
      <c r="AN19" s="17" t="str">
        <f>VLOOKUP(R19,[1]Lookups!$H$3:$I$69,2,FALSE)</f>
        <v>4. Late Venture</v>
      </c>
      <c r="AO19" s="17" t="str">
        <f>VLOOKUP(T19,[1]Lookups!$H$3:$I$69,2,FALSE)</f>
        <v>4. Late Venture</v>
      </c>
      <c r="AP19" s="17" t="str">
        <f>VLOOKUP(AN19,[1]Lookups!$N$3:$O$11,2,FALSE)</f>
        <v>Growth</v>
      </c>
      <c r="AQ19" s="18" t="e">
        <f>COUNTIFS('[1]Deals (investment)'!$B:$B,$A19)</f>
        <v>#VALUE!</v>
      </c>
      <c r="AR19" s="18" t="e">
        <f>COUNTIFS('[1]Deals (investment)'!$B:$B,$A19,'[1]Deals (investment)'!$T:$T,$AW$1)+COUNTIFS('[1]Deals (investment)'!$B:$B,$A19,'[1]Deals (investment)'!$T:$T,$AX$1)+COUNTIFS('[1]Deals (investment)'!$B:$B,$A19,'[1]Deals (investment)'!$T:$T,$AY$1)</f>
        <v>#VALUE!</v>
      </c>
      <c r="AS19" s="17" t="e">
        <f>SUMIFS('[1]Deals (investment)'!$C:$C,'[1]Deals (investment)'!$B:$B,$A19)</f>
        <v>#VALUE!</v>
      </c>
      <c r="AT19" s="17" t="e">
        <f t="shared" si="4"/>
        <v>#VALUE!</v>
      </c>
      <c r="AU19" s="18" t="e">
        <f>COUNTIF('[1]Deals (Exits)'!$B:$B,A19)</f>
        <v>#VALUE!</v>
      </c>
      <c r="AV19" s="17" t="e">
        <f>SUMIFS('[1]Deals (investment)'!$C:$C,'[1]Deals (investment)'!$B:$B,$A19,'[1]Deals (investment)'!$T:$T,AV$1)</f>
        <v>#VALUE!</v>
      </c>
      <c r="AW19" s="17" t="e">
        <f>SUMIFS('[1]Deals (investment)'!$C:$C,'[1]Deals (investment)'!$B:$B,$A19,'[1]Deals (investment)'!$T:$T,AW$1)</f>
        <v>#VALUE!</v>
      </c>
      <c r="AX19" s="17" t="e">
        <f>SUMIFS('[1]Deals (investment)'!$C:$C,'[1]Deals (investment)'!$B:$B,$A19,'[1]Deals (investment)'!$T:$T,AX$1)</f>
        <v>#VALUE!</v>
      </c>
      <c r="AY19" s="17" t="e">
        <f>SUMIFS('[1]Deals (investment)'!$C:$C,'[1]Deals (investment)'!$B:$B,$A19,'[1]Deals (investment)'!$T:$T,AY$1)</f>
        <v>#VALUE!</v>
      </c>
      <c r="AZ19" s="17" t="e">
        <f>SUMIFS('[1]Deals (investment)'!$C:$C,'[1]Deals (investment)'!$B:$B,$A19,'[1]Deals (investment)'!$T:$T,AZ$1)</f>
        <v>#VALUE!</v>
      </c>
      <c r="BA19" s="17" t="e">
        <f>SUMIFS('[1]Deals (investment)'!$C:$C,'[1]Deals (investment)'!$B:$B,$A19,'[1]Deals (investment)'!$T:$T,BA$1)</f>
        <v>#VALUE!</v>
      </c>
      <c r="BB19" s="17" t="e">
        <f>SUMIFS('[1]Deals (investment)'!$C:$C,'[1]Deals (investment)'!$B:$B,$A19,'[1]Deals (investment)'!$T:$T,BB$1)</f>
        <v>#VALUE!</v>
      </c>
      <c r="BC19" s="17" t="e">
        <f>SUMIFS('[1]Deals (Exits)'!$C:$C,'[1]Deals (Exits)'!$B:$B,$A19)</f>
        <v>#VALUE!</v>
      </c>
      <c r="BD19" s="17" t="e">
        <f>SUMIFS('[1]Deals (investment)'!$C:$C,'[1]Deals (investment)'!$B:$B,$A19,'[1]Deals (investment)'!$V:$V,BD$1)</f>
        <v>#VALUE!</v>
      </c>
      <c r="BE19" s="17" t="e">
        <f>SUMIFS('[1]Deals (investment)'!$C:$C,'[1]Deals (investment)'!$B:$B,$A19,'[1]Deals (investment)'!$V:$V,BE$1)</f>
        <v>#VALUE!</v>
      </c>
      <c r="BF19" s="17" t="e">
        <f>SUMIFS('[1]Deals (investment)'!$C:$C,'[1]Deals (investment)'!$B:$B,$A19,'[1]Deals (investment)'!$V:$V,BF$1)</f>
        <v>#VALUE!</v>
      </c>
      <c r="BG19" s="17" t="e">
        <f>SUMIFS('[1]Deals (investment)'!$C:$C,'[1]Deals (investment)'!$B:$B,$A19,'[1]Deals (investment)'!$V:$V,BG$1)</f>
        <v>#VALUE!</v>
      </c>
      <c r="BH19" s="17" t="e">
        <f>SUMIFS('[1]Deals (investment)'!$C:$C,'[1]Deals (investment)'!$B:$B,$A19,'[1]Deals (investment)'!$V:$V,BH$1)</f>
        <v>#VALUE!</v>
      </c>
      <c r="BI19" s="17" t="e">
        <f>SUMIFS('[1]Deals (investment)'!$C:$C,'[1]Deals (investment)'!$B:$B,$A19,'[1]Deals (investment)'!$V:$V,BI$1)</f>
        <v>#VALUE!</v>
      </c>
      <c r="BJ19" s="17" t="e">
        <f>SUMIFS('[1]Deals (investment)'!$C:$C,'[1]Deals (investment)'!$B:$B,$A19,'[1]Deals (investment)'!$V:$V,BJ$1)</f>
        <v>#VALUE!</v>
      </c>
      <c r="BK19" s="17" t="e">
        <f>SUMIFS('[1]Deals (investment)'!$C:$C,'[1]Deals (investment)'!$B:$B,$A19,'[1]Deals (investment)'!$V:$V,BK$1)</f>
        <v>#VALUE!</v>
      </c>
      <c r="BL19" s="17" t="e">
        <f>SUMIFS('[1]Deals (investment)'!$C:$C,'[1]Deals (investment)'!$B:$B,$A19,'[1]Deals (investment)'!$V:$V,BL$1)</f>
        <v>#VALUE!</v>
      </c>
      <c r="BM19" s="17" t="e">
        <f>SUMIFS('[1]Deals (investment)'!$C:$C,'[1]Deals (investment)'!$B:$B,$A19,'[1]Deals (investment)'!$V:$V,BM$1)</f>
        <v>#VALUE!</v>
      </c>
      <c r="BN19" s="15"/>
      <c r="BO19" s="15"/>
      <c r="BP19" s="22"/>
      <c r="BQ19" s="15"/>
      <c r="BR19" s="15"/>
      <c r="BS19" s="15"/>
      <c r="BT19" s="15"/>
      <c r="BU19" s="15"/>
      <c r="BV19" s="15"/>
      <c r="BW19" s="15"/>
      <c r="BX19" s="15"/>
      <c r="BY19" s="15"/>
      <c r="BZ19" s="15"/>
      <c r="CA19" s="15"/>
      <c r="CB19" s="15"/>
      <c r="CC19" s="15"/>
      <c r="CD19" s="15" t="str">
        <f t="shared" si="5"/>
        <v>iROKOtvIROKO is Africa's leading entertainment technology company. Launched in 2010, by Jason Njoku and Bastian Gotter, it is one of the most talked about African internet start-ups, thanks to its flagship Nollywood movie platform iROKOtv. Head quartered in Lagos, Nigeria, the company has pioneered Video-On-Demand for Nollywood content (Nigerian movies) and has aggregated the world's largest online catalogue of African content, totalling 10,000+ hours.Active</v>
      </c>
      <c r="CE19" s="15"/>
      <c r="CF19" s="15"/>
      <c r="CG19" s="15"/>
      <c r="CH19" s="15"/>
      <c r="CI19" s="15"/>
      <c r="CJ19" s="15"/>
      <c r="DM19">
        <v>758</v>
      </c>
      <c r="DN19">
        <v>2011</v>
      </c>
    </row>
    <row r="20" spans="1:118" ht="12.75">
      <c r="A20" s="15" t="s">
        <v>262</v>
      </c>
      <c r="B20" s="15" t="s">
        <v>263</v>
      </c>
      <c r="C20" s="15" t="s">
        <v>58</v>
      </c>
      <c r="D20" s="16">
        <v>2013</v>
      </c>
      <c r="E20" s="15" t="s">
        <v>117</v>
      </c>
      <c r="F20" s="15"/>
      <c r="G20" s="15" t="s">
        <v>118</v>
      </c>
      <c r="H20" s="15" t="s">
        <v>118</v>
      </c>
      <c r="I20" s="15" t="s">
        <v>118</v>
      </c>
      <c r="J20" s="15"/>
      <c r="K20" s="17" t="e">
        <f t="shared" si="0"/>
        <v>#VALUE!</v>
      </c>
      <c r="L20" s="15"/>
      <c r="M20" s="18" t="e">
        <f t="shared" si="1"/>
        <v>#VALUE!</v>
      </c>
      <c r="N20" s="15"/>
      <c r="O20" s="15"/>
      <c r="P20" s="15"/>
      <c r="Q20" s="24" t="e">
        <f ca="1">_xludf.MAXIFS('[1]Deals (investment)'!A:A,'[1]Deals (investment)'!B:B,A20)</f>
        <v>#NAME?</v>
      </c>
      <c r="R20" s="15" t="s">
        <v>131</v>
      </c>
      <c r="S20" s="19">
        <v>10000000</v>
      </c>
      <c r="T20" s="15" t="s">
        <v>132</v>
      </c>
      <c r="U20" s="17">
        <v>10300000</v>
      </c>
      <c r="V20" s="15" t="s">
        <v>264</v>
      </c>
      <c r="W20" s="15"/>
      <c r="X20" s="15" t="s">
        <v>64</v>
      </c>
      <c r="Y20" s="15" t="s">
        <v>265</v>
      </c>
      <c r="AB20" s="20" t="s">
        <v>214</v>
      </c>
      <c r="AC20" s="21" t="s">
        <v>266</v>
      </c>
      <c r="AD20" s="21" t="s">
        <v>267</v>
      </c>
      <c r="AE20" s="21" t="s">
        <v>268</v>
      </c>
      <c r="AF20" s="21" t="s">
        <v>269</v>
      </c>
      <c r="AG20" s="22">
        <f t="shared" ca="1" si="6"/>
        <v>0.70967741935483875</v>
      </c>
      <c r="AH20" s="15" t="e">
        <f t="shared" si="3"/>
        <v>#VALUE!</v>
      </c>
      <c r="AI20" s="22" t="str">
        <f>VLOOKUP(A20,'[1]Deals (investment)'!$B$2:$Z$1497,1,FALSE)</f>
        <v>Twiga Foods</v>
      </c>
      <c r="AJ20" s="22">
        <f>VLOOKUP(A20,'[1]Deals (investment)'!$B$2:$Z$870,15,FALSE)</f>
        <v>1</v>
      </c>
      <c r="AK20" s="17" t="e">
        <f>VLOOKUP(A20,'[1]Deals (Exits)'!B:B,1,FALSE)</f>
        <v>#N/A</v>
      </c>
      <c r="AL20" s="23">
        <f>VLOOKUP(G20,[1]Lookups!$V$3:$Y$197,4,FALSE)</f>
        <v>0</v>
      </c>
      <c r="AM20" s="17" t="str">
        <f>VLOOKUP(X20,[1]Lookups!$B$3:$C$200,2,FALSE)</f>
        <v>E-commerce &amp; Retail</v>
      </c>
      <c r="AN20" s="17" t="str">
        <f>VLOOKUP(R20,[1]Lookups!$H$3:$I$69,2,FALSE)</f>
        <v>3. Early Venture</v>
      </c>
      <c r="AO20" s="17" t="str">
        <f>VLOOKUP(T20,[1]Lookups!$H$3:$I$69,2,FALSE)</f>
        <v>3. Early Venture</v>
      </c>
      <c r="AP20" s="17" t="str">
        <f>VLOOKUP(AN20,[1]Lookups!$N$3:$O$11,2,FALSE)</f>
        <v>Early</v>
      </c>
      <c r="AQ20" s="18" t="e">
        <f>COUNTIFS('[1]Deals (investment)'!$B:$B,$A20)</f>
        <v>#VALUE!</v>
      </c>
      <c r="AR20" s="18" t="e">
        <f>COUNTIFS('[1]Deals (investment)'!$B:$B,$A20,'[1]Deals (investment)'!$T:$T,$AW$1)+COUNTIFS('[1]Deals (investment)'!$B:$B,$A20,'[1]Deals (investment)'!$T:$T,$AX$1)+COUNTIFS('[1]Deals (investment)'!$B:$B,$A20,'[1]Deals (investment)'!$T:$T,$AY$1)</f>
        <v>#VALUE!</v>
      </c>
      <c r="AS20" s="17" t="e">
        <f>SUMIFS('[1]Deals (investment)'!$C:$C,'[1]Deals (investment)'!$B:$B,$A20)</f>
        <v>#VALUE!</v>
      </c>
      <c r="AT20" s="17" t="e">
        <f t="shared" si="4"/>
        <v>#VALUE!</v>
      </c>
      <c r="AU20" s="18" t="e">
        <f>COUNTIF('[1]Deals (Exits)'!$B:$B,A20)</f>
        <v>#VALUE!</v>
      </c>
      <c r="AV20" s="17" t="e">
        <f>SUMIFS('[1]Deals (investment)'!$C:$C,'[1]Deals (investment)'!$B:$B,$A20,'[1]Deals (investment)'!$T:$T,AV$1)</f>
        <v>#VALUE!</v>
      </c>
      <c r="AW20" s="17" t="e">
        <f>SUMIFS('[1]Deals (investment)'!$C:$C,'[1]Deals (investment)'!$B:$B,$A20,'[1]Deals (investment)'!$T:$T,AW$1)</f>
        <v>#VALUE!</v>
      </c>
      <c r="AX20" s="17" t="e">
        <f>SUMIFS('[1]Deals (investment)'!$C:$C,'[1]Deals (investment)'!$B:$B,$A20,'[1]Deals (investment)'!$T:$T,AX$1)</f>
        <v>#VALUE!</v>
      </c>
      <c r="AY20" s="17" t="e">
        <f>SUMIFS('[1]Deals (investment)'!$C:$C,'[1]Deals (investment)'!$B:$B,$A20,'[1]Deals (investment)'!$T:$T,AY$1)</f>
        <v>#VALUE!</v>
      </c>
      <c r="AZ20" s="17" t="e">
        <f>SUMIFS('[1]Deals (investment)'!$C:$C,'[1]Deals (investment)'!$B:$B,$A20,'[1]Deals (investment)'!$T:$T,AZ$1)</f>
        <v>#VALUE!</v>
      </c>
      <c r="BA20" s="17" t="e">
        <f>SUMIFS('[1]Deals (investment)'!$C:$C,'[1]Deals (investment)'!$B:$B,$A20,'[1]Deals (investment)'!$T:$T,BA$1)</f>
        <v>#VALUE!</v>
      </c>
      <c r="BB20" s="17" t="e">
        <f>SUMIFS('[1]Deals (investment)'!$C:$C,'[1]Deals (investment)'!$B:$B,$A20,'[1]Deals (investment)'!$T:$T,BB$1)</f>
        <v>#VALUE!</v>
      </c>
      <c r="BC20" s="17" t="e">
        <f>SUMIFS('[1]Deals (Exits)'!$C:$C,'[1]Deals (Exits)'!$B:$B,$A20)</f>
        <v>#VALUE!</v>
      </c>
      <c r="BD20" s="17" t="e">
        <f>SUMIFS('[1]Deals (investment)'!$C:$C,'[1]Deals (investment)'!$B:$B,$A20,'[1]Deals (investment)'!$V:$V,BD$1)</f>
        <v>#VALUE!</v>
      </c>
      <c r="BE20" s="17" t="e">
        <f>SUMIFS('[1]Deals (investment)'!$C:$C,'[1]Deals (investment)'!$B:$B,$A20,'[1]Deals (investment)'!$V:$V,BE$1)</f>
        <v>#VALUE!</v>
      </c>
      <c r="BF20" s="17" t="e">
        <f>SUMIFS('[1]Deals (investment)'!$C:$C,'[1]Deals (investment)'!$B:$B,$A20,'[1]Deals (investment)'!$V:$V,BF$1)</f>
        <v>#VALUE!</v>
      </c>
      <c r="BG20" s="17" t="e">
        <f>SUMIFS('[1]Deals (investment)'!$C:$C,'[1]Deals (investment)'!$B:$B,$A20,'[1]Deals (investment)'!$V:$V,BG$1)</f>
        <v>#VALUE!</v>
      </c>
      <c r="BH20" s="17" t="e">
        <f>SUMIFS('[1]Deals (investment)'!$C:$C,'[1]Deals (investment)'!$B:$B,$A20,'[1]Deals (investment)'!$V:$V,BH$1)</f>
        <v>#VALUE!</v>
      </c>
      <c r="BI20" s="17" t="e">
        <f>SUMIFS('[1]Deals (investment)'!$C:$C,'[1]Deals (investment)'!$B:$B,$A20,'[1]Deals (investment)'!$V:$V,BI$1)</f>
        <v>#VALUE!</v>
      </c>
      <c r="BJ20" s="17" t="e">
        <f>SUMIFS('[1]Deals (investment)'!$C:$C,'[1]Deals (investment)'!$B:$B,$A20,'[1]Deals (investment)'!$V:$V,BJ$1)</f>
        <v>#VALUE!</v>
      </c>
      <c r="BK20" s="17" t="e">
        <f>SUMIFS('[1]Deals (investment)'!$C:$C,'[1]Deals (investment)'!$B:$B,$A20,'[1]Deals (investment)'!$V:$V,BK$1)</f>
        <v>#VALUE!</v>
      </c>
      <c r="BL20" s="17" t="e">
        <f>SUMIFS('[1]Deals (investment)'!$C:$C,'[1]Deals (investment)'!$B:$B,$A20,'[1]Deals (investment)'!$V:$V,BL$1)</f>
        <v>#VALUE!</v>
      </c>
      <c r="BM20" s="17" t="e">
        <f>SUMIFS('[1]Deals (investment)'!$C:$C,'[1]Deals (investment)'!$B:$B,$A20,'[1]Deals (investment)'!$V:$V,BM$1)</f>
        <v>#VALUE!</v>
      </c>
      <c r="BN20" s="15"/>
      <c r="BO20" s="15"/>
      <c r="BP20" s="22"/>
      <c r="BQ20" s="15"/>
      <c r="BR20" s="15"/>
      <c r="BS20" s="15"/>
      <c r="BT20" s="15"/>
      <c r="BU20" s="15"/>
      <c r="BV20" s="15"/>
      <c r="BW20" s="15"/>
      <c r="BX20" s="15"/>
      <c r="BY20" s="15"/>
      <c r="BZ20" s="15"/>
      <c r="CA20" s="15"/>
      <c r="CB20" s="15"/>
      <c r="CC20" s="15"/>
      <c r="CD20" s="15" t="str">
        <f t="shared" si="5"/>
        <v>Twiga FoodsTwiga is on our way to being Africa’s largest grocer. We’re using a mobile-based, cashless, business-to-business (B2B) supply platform to access distribution into the millions of small and medium size vendors in African urban markets. This allows us to drastically lower their daily costs of goods by exploiting latent value in broken, informal, value-chains and wholesale providers. Nairobi alone has at least 18,000 small and medium size vendors buying $55 a day in stock, our goal is to be their single source of supply. In the coming years will be expanding our platform to five African markets.Active</v>
      </c>
      <c r="CE20" s="15"/>
      <c r="CF20" s="15"/>
      <c r="CG20" s="15"/>
      <c r="CH20" s="15"/>
      <c r="CI20" s="15"/>
      <c r="CJ20" s="15"/>
      <c r="DM20">
        <v>133</v>
      </c>
      <c r="DN20">
        <v>2017</v>
      </c>
    </row>
    <row r="21" spans="1:118" ht="12.75">
      <c r="A21" s="15" t="s">
        <v>270</v>
      </c>
      <c r="B21" s="15" t="s">
        <v>271</v>
      </c>
      <c r="C21" s="15" t="s">
        <v>58</v>
      </c>
      <c r="D21" s="16">
        <v>2013</v>
      </c>
      <c r="E21" s="15" t="s">
        <v>272</v>
      </c>
      <c r="F21" s="15"/>
      <c r="G21" s="15" t="s">
        <v>273</v>
      </c>
      <c r="H21" s="15" t="s">
        <v>273</v>
      </c>
      <c r="I21" s="15" t="s">
        <v>273</v>
      </c>
      <c r="J21" s="15"/>
      <c r="K21" s="17" t="e">
        <f t="shared" si="0"/>
        <v>#VALUE!</v>
      </c>
      <c r="L21" s="15"/>
      <c r="M21" s="18" t="e">
        <f t="shared" si="1"/>
        <v>#VALUE!</v>
      </c>
      <c r="N21" s="15"/>
      <c r="O21" s="15"/>
      <c r="P21" s="15"/>
      <c r="Q21" s="15"/>
      <c r="R21" s="15" t="s">
        <v>62</v>
      </c>
      <c r="S21" s="19">
        <v>25000000</v>
      </c>
      <c r="T21" s="15" t="s">
        <v>62</v>
      </c>
      <c r="U21" s="17">
        <v>25000000</v>
      </c>
      <c r="V21" s="15" t="s">
        <v>274</v>
      </c>
      <c r="W21" s="15">
        <v>0</v>
      </c>
      <c r="X21" s="15" t="s">
        <v>107</v>
      </c>
      <c r="Y21" s="15" t="s">
        <v>275</v>
      </c>
      <c r="AB21" s="20" t="s">
        <v>214</v>
      </c>
      <c r="AC21" s="21" t="s">
        <v>276</v>
      </c>
      <c r="AD21" s="21" t="s">
        <v>277</v>
      </c>
      <c r="AE21" s="21" t="s">
        <v>278</v>
      </c>
      <c r="AF21" s="15"/>
      <c r="AG21" s="22">
        <f t="shared" si="6"/>
        <v>0.67741935483870963</v>
      </c>
      <c r="AH21" s="15" t="e">
        <f t="shared" si="3"/>
        <v>#VALUE!</v>
      </c>
      <c r="AI21" s="22" t="str">
        <f>VLOOKUP(A21,'[1]Deals (investment)'!$B$2:$Z$1497,1,FALSE)</f>
        <v>PEG Africa</v>
      </c>
      <c r="AJ21" s="22">
        <f>VLOOKUP(A21,'[1]Deals (investment)'!$B$2:$Z$870,15,FALSE)</f>
        <v>1</v>
      </c>
      <c r="AK21" s="17" t="e">
        <f>VLOOKUP(A21,'[1]Deals (Exits)'!B:B,1,FALSE)</f>
        <v>#N/A</v>
      </c>
      <c r="AL21" s="23">
        <f>VLOOKUP(G21,[1]Lookups!$V$3:$Y$197,4,FALSE)</f>
        <v>0</v>
      </c>
      <c r="AM21" s="17" t="str">
        <f>VLOOKUP(X21,[1]Lookups!$B$3:$C$200,2,FALSE)</f>
        <v>Energy &amp; Resources</v>
      </c>
      <c r="AN21" s="17" t="str">
        <f>VLOOKUP(R21,[1]Lookups!$H$3:$I$69,2,FALSE)</f>
        <v>4. Late Venture</v>
      </c>
      <c r="AO21" s="17" t="str">
        <f>VLOOKUP(T21,[1]Lookups!$H$3:$I$69,2,FALSE)</f>
        <v>4. Late Venture</v>
      </c>
      <c r="AP21" s="17" t="str">
        <f>VLOOKUP(AN21,[1]Lookups!$N$3:$O$11,2,FALSE)</f>
        <v>Growth</v>
      </c>
      <c r="AQ21" s="18" t="e">
        <f>COUNTIFS('[1]Deals (investment)'!$B:$B,$A21)</f>
        <v>#VALUE!</v>
      </c>
      <c r="AR21" s="18" t="e">
        <f>COUNTIFS('[1]Deals (investment)'!$B:$B,$A21,'[1]Deals (investment)'!$T:$T,$AW$1)+COUNTIFS('[1]Deals (investment)'!$B:$B,$A21,'[1]Deals (investment)'!$T:$T,$AX$1)+COUNTIFS('[1]Deals (investment)'!$B:$B,$A21,'[1]Deals (investment)'!$T:$T,$AY$1)</f>
        <v>#VALUE!</v>
      </c>
      <c r="AS21" s="17" t="e">
        <f>SUMIFS('[1]Deals (investment)'!$C:$C,'[1]Deals (investment)'!$B:$B,$A21)</f>
        <v>#VALUE!</v>
      </c>
      <c r="AT21" s="17" t="e">
        <f t="shared" si="4"/>
        <v>#VALUE!</v>
      </c>
      <c r="AU21" s="18" t="e">
        <f>COUNTIF('[1]Deals (Exits)'!$B:$B,A21)</f>
        <v>#VALUE!</v>
      </c>
      <c r="AV21" s="17" t="e">
        <f>SUMIFS('[1]Deals (investment)'!$C:$C,'[1]Deals (investment)'!$B:$B,$A21,'[1]Deals (investment)'!$T:$T,AV$1)</f>
        <v>#VALUE!</v>
      </c>
      <c r="AW21" s="17" t="e">
        <f>SUMIFS('[1]Deals (investment)'!$C:$C,'[1]Deals (investment)'!$B:$B,$A21,'[1]Deals (investment)'!$T:$T,AW$1)</f>
        <v>#VALUE!</v>
      </c>
      <c r="AX21" s="17" t="e">
        <f>SUMIFS('[1]Deals (investment)'!$C:$C,'[1]Deals (investment)'!$B:$B,$A21,'[1]Deals (investment)'!$T:$T,AX$1)</f>
        <v>#VALUE!</v>
      </c>
      <c r="AY21" s="17" t="e">
        <f>SUMIFS('[1]Deals (investment)'!$C:$C,'[1]Deals (investment)'!$B:$B,$A21,'[1]Deals (investment)'!$T:$T,AY$1)</f>
        <v>#VALUE!</v>
      </c>
      <c r="AZ21" s="17" t="e">
        <f>SUMIFS('[1]Deals (investment)'!$C:$C,'[1]Deals (investment)'!$B:$B,$A21,'[1]Deals (investment)'!$T:$T,AZ$1)</f>
        <v>#VALUE!</v>
      </c>
      <c r="BA21" s="17" t="e">
        <f>SUMIFS('[1]Deals (investment)'!$C:$C,'[1]Deals (investment)'!$B:$B,$A21,'[1]Deals (investment)'!$T:$T,BA$1)</f>
        <v>#VALUE!</v>
      </c>
      <c r="BB21" s="17" t="e">
        <f>SUMIFS('[1]Deals (investment)'!$C:$C,'[1]Deals (investment)'!$B:$B,$A21,'[1]Deals (investment)'!$T:$T,BB$1)</f>
        <v>#VALUE!</v>
      </c>
      <c r="BC21" s="17" t="e">
        <f>SUMIFS('[1]Deals (Exits)'!$C:$C,'[1]Deals (Exits)'!$B:$B,$A21)</f>
        <v>#VALUE!</v>
      </c>
      <c r="BD21" s="17" t="e">
        <f>SUMIFS('[1]Deals (investment)'!$C:$C,'[1]Deals (investment)'!$B:$B,$A21,'[1]Deals (investment)'!$V:$V,BD$1)</f>
        <v>#VALUE!</v>
      </c>
      <c r="BE21" s="17" t="e">
        <f>SUMIFS('[1]Deals (investment)'!$C:$C,'[1]Deals (investment)'!$B:$B,$A21,'[1]Deals (investment)'!$V:$V,BE$1)</f>
        <v>#VALUE!</v>
      </c>
      <c r="BF21" s="17" t="e">
        <f>SUMIFS('[1]Deals (investment)'!$C:$C,'[1]Deals (investment)'!$B:$B,$A21,'[1]Deals (investment)'!$V:$V,BF$1)</f>
        <v>#VALUE!</v>
      </c>
      <c r="BG21" s="17" t="e">
        <f>SUMIFS('[1]Deals (investment)'!$C:$C,'[1]Deals (investment)'!$B:$B,$A21,'[1]Deals (investment)'!$V:$V,BG$1)</f>
        <v>#VALUE!</v>
      </c>
      <c r="BH21" s="17" t="e">
        <f>SUMIFS('[1]Deals (investment)'!$C:$C,'[1]Deals (investment)'!$B:$B,$A21,'[1]Deals (investment)'!$V:$V,BH$1)</f>
        <v>#VALUE!</v>
      </c>
      <c r="BI21" s="17" t="e">
        <f>SUMIFS('[1]Deals (investment)'!$C:$C,'[1]Deals (investment)'!$B:$B,$A21,'[1]Deals (investment)'!$V:$V,BI$1)</f>
        <v>#VALUE!</v>
      </c>
      <c r="BJ21" s="17" t="e">
        <f>SUMIFS('[1]Deals (investment)'!$C:$C,'[1]Deals (investment)'!$B:$B,$A21,'[1]Deals (investment)'!$V:$V,BJ$1)</f>
        <v>#VALUE!</v>
      </c>
      <c r="BK21" s="17" t="e">
        <f>SUMIFS('[1]Deals (investment)'!$C:$C,'[1]Deals (investment)'!$B:$B,$A21,'[1]Deals (investment)'!$V:$V,BK$1)</f>
        <v>#VALUE!</v>
      </c>
      <c r="BL21" s="17" t="e">
        <f>SUMIFS('[1]Deals (investment)'!$C:$C,'[1]Deals (investment)'!$B:$B,$A21,'[1]Deals (investment)'!$V:$V,BL$1)</f>
        <v>#VALUE!</v>
      </c>
      <c r="BM21" s="17" t="e">
        <f>SUMIFS('[1]Deals (investment)'!$C:$C,'[1]Deals (investment)'!$B:$B,$A21,'[1]Deals (investment)'!$V:$V,BM$1)</f>
        <v>#VALUE!</v>
      </c>
      <c r="BN21" s="15"/>
      <c r="BO21" s="15"/>
      <c r="BP21" s="22"/>
      <c r="BQ21" s="15"/>
      <c r="BR21" s="15"/>
      <c r="BS21" s="15"/>
      <c r="BT21" s="15"/>
      <c r="BU21" s="15"/>
      <c r="BV21" s="15"/>
      <c r="BW21" s="15"/>
      <c r="BX21" s="15"/>
      <c r="BY21" s="15"/>
      <c r="BZ21" s="15"/>
      <c r="CA21" s="15"/>
      <c r="CB21" s="15"/>
      <c r="CC21" s="15"/>
      <c r="CD21" s="15" t="str">
        <f t="shared" si="5"/>
        <v>PEG AfricaPEG Ghana Ltd. is an asset financing company currently selling Pay As You Go solar energy products to off-grid customers in Ghana. PEG’s Pay As You Go solar systems give our customers access to better quality light, mobile phone charging, and appliances like radios.Active</v>
      </c>
      <c r="CE21" s="15"/>
      <c r="CF21" s="15"/>
      <c r="CG21" s="15"/>
      <c r="CH21" s="15"/>
      <c r="CI21" s="15"/>
      <c r="CJ21" s="15"/>
      <c r="DM21">
        <v>233</v>
      </c>
      <c r="DN21">
        <v>2016</v>
      </c>
    </row>
    <row r="22" spans="1:118" ht="12.75">
      <c r="A22" s="15" t="s">
        <v>279</v>
      </c>
      <c r="B22" s="28" t="s">
        <v>280</v>
      </c>
      <c r="C22" s="15" t="s">
        <v>58</v>
      </c>
      <c r="D22" s="16">
        <v>2012</v>
      </c>
      <c r="E22" s="15" t="s">
        <v>281</v>
      </c>
      <c r="F22" s="17"/>
      <c r="G22" s="15" t="s">
        <v>282</v>
      </c>
      <c r="H22" s="15" t="s">
        <v>118</v>
      </c>
      <c r="I22" s="17" t="s">
        <v>283</v>
      </c>
      <c r="J22" s="17"/>
      <c r="K22" s="17" t="e">
        <f t="shared" si="0"/>
        <v>#VALUE!</v>
      </c>
      <c r="L22" s="15"/>
      <c r="M22" s="18" t="e">
        <f t="shared" si="1"/>
        <v>#VALUE!</v>
      </c>
      <c r="N22" s="15"/>
      <c r="O22" s="15"/>
      <c r="P22" s="15"/>
      <c r="Q22" s="15"/>
      <c r="R22" s="15" t="s">
        <v>284</v>
      </c>
      <c r="S22" s="19">
        <v>26000000</v>
      </c>
      <c r="T22" s="15" t="s">
        <v>284</v>
      </c>
      <c r="U22" s="19">
        <v>26000000</v>
      </c>
      <c r="V22" s="15" t="s">
        <v>285</v>
      </c>
      <c r="W22" s="15"/>
      <c r="X22" s="15" t="s">
        <v>107</v>
      </c>
      <c r="Y22" s="17" t="s">
        <v>120</v>
      </c>
      <c r="AB22" s="30" t="s">
        <v>286</v>
      </c>
      <c r="AC22" s="31" t="s">
        <v>287</v>
      </c>
      <c r="AD22" s="31" t="s">
        <v>288</v>
      </c>
      <c r="AE22" s="17"/>
      <c r="AF22" s="17"/>
      <c r="AG22" s="22">
        <f t="shared" si="6"/>
        <v>0.61290322580645162</v>
      </c>
      <c r="AH22" s="15" t="str">
        <f t="shared" si="3"/>
        <v/>
      </c>
      <c r="AI22" s="22" t="str">
        <f>VLOOKUP(A22,'[1]Deals (investment)'!$B$2:$Z$1497,1,FALSE)</f>
        <v>Azuri Technologies</v>
      </c>
      <c r="AJ22" s="22">
        <f>VLOOKUP(A22,'[1]Deals (investment)'!$B$2:$Z$870,15,FALSE)</f>
        <v>1</v>
      </c>
      <c r="AK22" s="17" t="e">
        <f>VLOOKUP(A22,'[1]Deals (Exits)'!B:B,1,FALSE)</f>
        <v>#N/A</v>
      </c>
      <c r="AL22" s="23">
        <f>VLOOKUP(G22,[1]Lookups!$V$3:$Y$197,4,FALSE)</f>
        <v>1</v>
      </c>
      <c r="AM22" s="17" t="str">
        <f>VLOOKUP(X22,[1]Lookups!$B$3:$C$200,2,FALSE)</f>
        <v>Energy &amp; Resources</v>
      </c>
      <c r="AN22" s="17" t="str">
        <f>VLOOKUP(R22,[1]Lookups!$H$3:$I$69,2,FALSE)</f>
        <v>4. Late Venture</v>
      </c>
      <c r="AO22" s="17" t="str">
        <f>VLOOKUP(T22,[1]Lookups!$H$3:$I$69,2,FALSE)</f>
        <v>4. Late Venture</v>
      </c>
      <c r="AP22" s="17" t="str">
        <f>VLOOKUP(AN22,[1]Lookups!$N$3:$O$11,2,FALSE)</f>
        <v>Growth</v>
      </c>
      <c r="AQ22" s="18" t="e">
        <f>COUNTIFS('[1]Deals (investment)'!$B:$B,$A22)</f>
        <v>#VALUE!</v>
      </c>
      <c r="AR22" s="18" t="e">
        <f>COUNTIFS('[1]Deals (investment)'!$B:$B,$A22,'[1]Deals (investment)'!$T:$T,$AW$1)+COUNTIFS('[1]Deals (investment)'!$B:$B,$A22,'[1]Deals (investment)'!$T:$T,$AX$1)+COUNTIFS('[1]Deals (investment)'!$B:$B,$A22,'[1]Deals (investment)'!$T:$T,$AY$1)</f>
        <v>#VALUE!</v>
      </c>
      <c r="AS22" s="17" t="e">
        <f>SUMIFS('[1]Deals (investment)'!$C:$C,'[1]Deals (investment)'!$B:$B,$A22)</f>
        <v>#VALUE!</v>
      </c>
      <c r="AT22" s="17" t="e">
        <f t="shared" si="4"/>
        <v>#VALUE!</v>
      </c>
      <c r="AU22" s="18" t="e">
        <f>COUNTIF('[1]Deals (Exits)'!$B:$B,A22)</f>
        <v>#VALUE!</v>
      </c>
      <c r="AV22" s="17" t="e">
        <f>SUMIFS('[1]Deals (investment)'!$C:$C,'[1]Deals (investment)'!$B:$B,$A22,'[1]Deals (investment)'!$T:$T,AV$1)</f>
        <v>#VALUE!</v>
      </c>
      <c r="AW22" s="17" t="e">
        <f>SUMIFS('[1]Deals (investment)'!$C:$C,'[1]Deals (investment)'!$B:$B,$A22,'[1]Deals (investment)'!$T:$T,AW$1)</f>
        <v>#VALUE!</v>
      </c>
      <c r="AX22" s="17" t="e">
        <f>SUMIFS('[1]Deals (investment)'!$C:$C,'[1]Deals (investment)'!$B:$B,$A22,'[1]Deals (investment)'!$T:$T,AX$1)</f>
        <v>#VALUE!</v>
      </c>
      <c r="AY22" s="17" t="e">
        <f>SUMIFS('[1]Deals (investment)'!$C:$C,'[1]Deals (investment)'!$B:$B,$A22,'[1]Deals (investment)'!$T:$T,AY$1)</f>
        <v>#VALUE!</v>
      </c>
      <c r="AZ22" s="17" t="e">
        <f>SUMIFS('[1]Deals (investment)'!$C:$C,'[1]Deals (investment)'!$B:$B,$A22,'[1]Deals (investment)'!$T:$T,AZ$1)</f>
        <v>#VALUE!</v>
      </c>
      <c r="BA22" s="17" t="e">
        <f>SUMIFS('[1]Deals (investment)'!$C:$C,'[1]Deals (investment)'!$B:$B,$A22,'[1]Deals (investment)'!$T:$T,BA$1)</f>
        <v>#VALUE!</v>
      </c>
      <c r="BB22" s="17" t="e">
        <f>SUMIFS('[1]Deals (investment)'!$C:$C,'[1]Deals (investment)'!$B:$B,$A22,'[1]Deals (investment)'!$T:$T,BB$1)</f>
        <v>#VALUE!</v>
      </c>
      <c r="BC22" s="17" t="e">
        <f>SUMIFS('[1]Deals (Exits)'!$C:$C,'[1]Deals (Exits)'!$B:$B,$A22)</f>
        <v>#VALUE!</v>
      </c>
      <c r="BD22" s="17" t="e">
        <f>SUMIFS('[1]Deals (investment)'!$C:$C,'[1]Deals (investment)'!$B:$B,$A22,'[1]Deals (investment)'!$V:$V,BD$1)</f>
        <v>#VALUE!</v>
      </c>
      <c r="BE22" s="17" t="e">
        <f>SUMIFS('[1]Deals (investment)'!$C:$C,'[1]Deals (investment)'!$B:$B,$A22,'[1]Deals (investment)'!$V:$V,BE$1)</f>
        <v>#VALUE!</v>
      </c>
      <c r="BF22" s="17" t="e">
        <f>SUMIFS('[1]Deals (investment)'!$C:$C,'[1]Deals (investment)'!$B:$B,$A22,'[1]Deals (investment)'!$V:$V,BF$1)</f>
        <v>#VALUE!</v>
      </c>
      <c r="BG22" s="17" t="e">
        <f>SUMIFS('[1]Deals (investment)'!$C:$C,'[1]Deals (investment)'!$B:$B,$A22,'[1]Deals (investment)'!$V:$V,BG$1)</f>
        <v>#VALUE!</v>
      </c>
      <c r="BH22" s="17" t="e">
        <f>SUMIFS('[1]Deals (investment)'!$C:$C,'[1]Deals (investment)'!$B:$B,$A22,'[1]Deals (investment)'!$V:$V,BH$1)</f>
        <v>#VALUE!</v>
      </c>
      <c r="BI22" s="17" t="e">
        <f>SUMIFS('[1]Deals (investment)'!$C:$C,'[1]Deals (investment)'!$B:$B,$A22,'[1]Deals (investment)'!$V:$V,BI$1)</f>
        <v>#VALUE!</v>
      </c>
      <c r="BJ22" s="17" t="e">
        <f>SUMIFS('[1]Deals (investment)'!$C:$C,'[1]Deals (investment)'!$B:$B,$A22,'[1]Deals (investment)'!$V:$V,BJ$1)</f>
        <v>#VALUE!</v>
      </c>
      <c r="BK22" s="17" t="e">
        <f>SUMIFS('[1]Deals (investment)'!$C:$C,'[1]Deals (investment)'!$B:$B,$A22,'[1]Deals (investment)'!$V:$V,BK$1)</f>
        <v>#VALUE!</v>
      </c>
      <c r="BL22" s="17" t="e">
        <f>SUMIFS('[1]Deals (investment)'!$C:$C,'[1]Deals (investment)'!$B:$B,$A22,'[1]Deals (investment)'!$V:$V,BL$1)</f>
        <v>#VALUE!</v>
      </c>
      <c r="BM22" s="17" t="e">
        <f>SUMIFS('[1]Deals (investment)'!$C:$C,'[1]Deals (investment)'!$B:$B,$A22,'[1]Deals (investment)'!$V:$V,BM$1)</f>
        <v>#VALUE!</v>
      </c>
      <c r="BN22" s="15"/>
      <c r="BO22" s="15"/>
      <c r="BP22" s="22"/>
      <c r="BQ22" s="15"/>
      <c r="BR22" s="15"/>
      <c r="BS22" s="15"/>
      <c r="BT22" s="15"/>
      <c r="BU22" s="15"/>
      <c r="BV22" s="15"/>
      <c r="BW22" s="15"/>
      <c r="BX22" s="15"/>
      <c r="BY22" s="15"/>
      <c r="BZ22" s="15"/>
      <c r="CA22" s="15"/>
      <c r="CB22" s="15"/>
      <c r="CC22" s="15"/>
      <c r="CD22" s="15" t="str">
        <f t="shared" si="5"/>
        <v>Azuri TechnologiesAzuri's objective is to bring power at scale to off-grid customers worldwide.Active</v>
      </c>
      <c r="CE22" s="15"/>
      <c r="CF22" s="15"/>
      <c r="CG22" s="15"/>
      <c r="CH22" s="15"/>
      <c r="CI22" s="15"/>
      <c r="CJ22" s="15"/>
      <c r="DM22">
        <v>208</v>
      </c>
      <c r="DN22">
        <v>2019</v>
      </c>
    </row>
    <row r="23" spans="1:118" ht="12.75">
      <c r="A23" s="15" t="s">
        <v>289</v>
      </c>
      <c r="B23" s="15" t="s">
        <v>290</v>
      </c>
      <c r="C23" s="15" t="s">
        <v>58</v>
      </c>
      <c r="D23" s="16">
        <v>2014</v>
      </c>
      <c r="E23" s="15" t="s">
        <v>272</v>
      </c>
      <c r="F23" s="15"/>
      <c r="G23" s="15" t="s">
        <v>273</v>
      </c>
      <c r="H23" s="15" t="s">
        <v>273</v>
      </c>
      <c r="I23" s="15" t="s">
        <v>291</v>
      </c>
      <c r="J23" s="15"/>
      <c r="K23" s="17" t="e">
        <f t="shared" si="0"/>
        <v>#VALUE!</v>
      </c>
      <c r="L23" s="15"/>
      <c r="M23" s="18" t="e">
        <f t="shared" si="1"/>
        <v>#VALUE!</v>
      </c>
      <c r="N23" s="15" t="s">
        <v>292</v>
      </c>
      <c r="O23" s="15"/>
      <c r="P23" s="15"/>
      <c r="Q23" s="24">
        <v>43475</v>
      </c>
      <c r="R23" s="15" t="s">
        <v>131</v>
      </c>
      <c r="S23" s="19">
        <v>9730000</v>
      </c>
      <c r="T23" s="15" t="s">
        <v>131</v>
      </c>
      <c r="U23" s="17">
        <v>9730000</v>
      </c>
      <c r="V23" s="15" t="s">
        <v>293</v>
      </c>
      <c r="W23" s="15">
        <v>0</v>
      </c>
      <c r="X23" s="15" t="s">
        <v>294</v>
      </c>
      <c r="Y23" s="15" t="s">
        <v>295</v>
      </c>
      <c r="AB23" s="20" t="s">
        <v>136</v>
      </c>
      <c r="AC23" s="21" t="s">
        <v>296</v>
      </c>
      <c r="AD23" s="21" t="s">
        <v>297</v>
      </c>
      <c r="AE23" s="21" t="s">
        <v>298</v>
      </c>
      <c r="AF23" s="21" t="s">
        <v>299</v>
      </c>
      <c r="AG23" s="22">
        <f t="shared" si="6"/>
        <v>0.77419354838709675</v>
      </c>
      <c r="AH23" s="15" t="e">
        <f t="shared" si="3"/>
        <v>#VALUE!</v>
      </c>
      <c r="AI23" s="22" t="str">
        <f>VLOOKUP(A23,'[1]Deals (investment)'!$B$2:$Z$1497,1,FALSE)</f>
        <v>mPharma</v>
      </c>
      <c r="AJ23" s="22">
        <f>VLOOKUP(A23,'[1]Deals (investment)'!$B$2:$Z$870,15,FALSE)</f>
        <v>1</v>
      </c>
      <c r="AK23" s="17" t="e">
        <f>VLOOKUP(A23,'[1]Deals (Exits)'!B:B,1,FALSE)</f>
        <v>#N/A</v>
      </c>
      <c r="AL23" s="23">
        <f>VLOOKUP(G23,[1]Lookups!$V$3:$Y$197,4,FALSE)</f>
        <v>0</v>
      </c>
      <c r="AM23" s="17" t="str">
        <f>VLOOKUP(X23,[1]Lookups!$B$3:$C$200,2,FALSE)</f>
        <v>Health &amp; Pharmaceuticals</v>
      </c>
      <c r="AN23" s="17" t="str">
        <f>VLOOKUP(R23,[1]Lookups!$H$3:$I$69,2,FALSE)</f>
        <v>3. Early Venture</v>
      </c>
      <c r="AO23" s="17" t="str">
        <f>VLOOKUP(T23,[1]Lookups!$H$3:$I$69,2,FALSE)</f>
        <v>3. Early Venture</v>
      </c>
      <c r="AP23" s="17" t="str">
        <f>VLOOKUP(AN23,[1]Lookups!$N$3:$O$11,2,FALSE)</f>
        <v>Early</v>
      </c>
      <c r="AQ23" s="18" t="e">
        <f>COUNTIFS('[1]Deals (investment)'!$B:$B,$A23)</f>
        <v>#VALUE!</v>
      </c>
      <c r="AR23" s="18" t="e">
        <f>COUNTIFS('[1]Deals (investment)'!$B:$B,$A23,'[1]Deals (investment)'!$T:$T,$AW$1)+COUNTIFS('[1]Deals (investment)'!$B:$B,$A23,'[1]Deals (investment)'!$T:$T,$AX$1)+COUNTIFS('[1]Deals (investment)'!$B:$B,$A23,'[1]Deals (investment)'!$T:$T,$AY$1)</f>
        <v>#VALUE!</v>
      </c>
      <c r="AS23" s="17" t="e">
        <f>SUMIFS('[1]Deals (investment)'!$C:$C,'[1]Deals (investment)'!$B:$B,$A23)</f>
        <v>#VALUE!</v>
      </c>
      <c r="AT23" s="17" t="e">
        <f t="shared" si="4"/>
        <v>#VALUE!</v>
      </c>
      <c r="AU23" s="18" t="e">
        <f>COUNTIF('[1]Deals (Exits)'!$B:$B,A23)</f>
        <v>#VALUE!</v>
      </c>
      <c r="AV23" s="17" t="e">
        <f>SUMIFS('[1]Deals (investment)'!$C:$C,'[1]Deals (investment)'!$B:$B,$A23,'[1]Deals (investment)'!$T:$T,AV$1)</f>
        <v>#VALUE!</v>
      </c>
      <c r="AW23" s="17" t="e">
        <f>SUMIFS('[1]Deals (investment)'!$C:$C,'[1]Deals (investment)'!$B:$B,$A23,'[1]Deals (investment)'!$T:$T,AW$1)</f>
        <v>#VALUE!</v>
      </c>
      <c r="AX23" s="17" t="e">
        <f>SUMIFS('[1]Deals (investment)'!$C:$C,'[1]Deals (investment)'!$B:$B,$A23,'[1]Deals (investment)'!$T:$T,AX$1)</f>
        <v>#VALUE!</v>
      </c>
      <c r="AY23" s="17" t="e">
        <f>SUMIFS('[1]Deals (investment)'!$C:$C,'[1]Deals (investment)'!$B:$B,$A23,'[1]Deals (investment)'!$T:$T,AY$1)</f>
        <v>#VALUE!</v>
      </c>
      <c r="AZ23" s="17" t="e">
        <f>SUMIFS('[1]Deals (investment)'!$C:$C,'[1]Deals (investment)'!$B:$B,$A23,'[1]Deals (investment)'!$T:$T,AZ$1)</f>
        <v>#VALUE!</v>
      </c>
      <c r="BA23" s="17" t="e">
        <f>SUMIFS('[1]Deals (investment)'!$C:$C,'[1]Deals (investment)'!$B:$B,$A23,'[1]Deals (investment)'!$T:$T,BA$1)</f>
        <v>#VALUE!</v>
      </c>
      <c r="BB23" s="17" t="e">
        <f>SUMIFS('[1]Deals (investment)'!$C:$C,'[1]Deals (investment)'!$B:$B,$A23,'[1]Deals (investment)'!$T:$T,BB$1)</f>
        <v>#VALUE!</v>
      </c>
      <c r="BC23" s="17" t="e">
        <f>SUMIFS('[1]Deals (Exits)'!$C:$C,'[1]Deals (Exits)'!$B:$B,$A23)</f>
        <v>#VALUE!</v>
      </c>
      <c r="BD23" s="17" t="e">
        <f>SUMIFS('[1]Deals (investment)'!$C:$C,'[1]Deals (investment)'!$B:$B,$A23,'[1]Deals (investment)'!$V:$V,BD$1)</f>
        <v>#VALUE!</v>
      </c>
      <c r="BE23" s="17" t="e">
        <f>SUMIFS('[1]Deals (investment)'!$C:$C,'[1]Deals (investment)'!$B:$B,$A23,'[1]Deals (investment)'!$V:$V,BE$1)</f>
        <v>#VALUE!</v>
      </c>
      <c r="BF23" s="17" t="e">
        <f>SUMIFS('[1]Deals (investment)'!$C:$C,'[1]Deals (investment)'!$B:$B,$A23,'[1]Deals (investment)'!$V:$V,BF$1)</f>
        <v>#VALUE!</v>
      </c>
      <c r="BG23" s="17" t="e">
        <f>SUMIFS('[1]Deals (investment)'!$C:$C,'[1]Deals (investment)'!$B:$B,$A23,'[1]Deals (investment)'!$V:$V,BG$1)</f>
        <v>#VALUE!</v>
      </c>
      <c r="BH23" s="17" t="e">
        <f>SUMIFS('[1]Deals (investment)'!$C:$C,'[1]Deals (investment)'!$B:$B,$A23,'[1]Deals (investment)'!$V:$V,BH$1)</f>
        <v>#VALUE!</v>
      </c>
      <c r="BI23" s="17" t="e">
        <f>SUMIFS('[1]Deals (investment)'!$C:$C,'[1]Deals (investment)'!$B:$B,$A23,'[1]Deals (investment)'!$V:$V,BI$1)</f>
        <v>#VALUE!</v>
      </c>
      <c r="BJ23" s="17" t="e">
        <f>SUMIFS('[1]Deals (investment)'!$C:$C,'[1]Deals (investment)'!$B:$B,$A23,'[1]Deals (investment)'!$V:$V,BJ$1)</f>
        <v>#VALUE!</v>
      </c>
      <c r="BK23" s="17" t="e">
        <f>SUMIFS('[1]Deals (investment)'!$C:$C,'[1]Deals (investment)'!$B:$B,$A23,'[1]Deals (investment)'!$V:$V,BK$1)</f>
        <v>#VALUE!</v>
      </c>
      <c r="BL23" s="17" t="e">
        <f>SUMIFS('[1]Deals (investment)'!$C:$C,'[1]Deals (investment)'!$B:$B,$A23,'[1]Deals (investment)'!$V:$V,BL$1)</f>
        <v>#VALUE!</v>
      </c>
      <c r="BM23" s="17" t="e">
        <f>SUMIFS('[1]Deals (investment)'!$C:$C,'[1]Deals (investment)'!$B:$B,$A23,'[1]Deals (investment)'!$V:$V,BM$1)</f>
        <v>#VALUE!</v>
      </c>
      <c r="BN23" s="15"/>
      <c r="BO23" s="15"/>
      <c r="BP23" s="22"/>
      <c r="BQ23" s="15"/>
      <c r="BR23" s="15"/>
      <c r="BS23" s="15"/>
      <c r="BT23" s="15"/>
      <c r="BU23" s="15"/>
      <c r="BV23" s="15"/>
      <c r="BW23" s="15"/>
      <c r="BX23" s="15"/>
      <c r="BY23" s="15"/>
      <c r="BZ23" s="15"/>
      <c r="CA23" s="15"/>
      <c r="CB23" s="15"/>
      <c r="CC23" s="15"/>
      <c r="CD23" s="15" t="str">
        <f t="shared" si="5"/>
        <v>mPharmamPharma's mission is to increase patient access to high quality medications. Through our drug benefits service, we offer a number of solutions to health insurance companies and pharmaceutical companies to make it easier for patients to afford their medications.Active</v>
      </c>
      <c r="CE23" s="15"/>
      <c r="CF23" s="15"/>
      <c r="CG23" s="15"/>
      <c r="CH23" s="15"/>
      <c r="CI23" s="15"/>
      <c r="CJ23" s="15"/>
      <c r="DM23">
        <v>386</v>
      </c>
      <c r="DN23">
        <v>2017</v>
      </c>
    </row>
    <row r="24" spans="1:118" ht="12.75">
      <c r="A24" s="15" t="s">
        <v>300</v>
      </c>
      <c r="B24" s="15" t="s">
        <v>301</v>
      </c>
      <c r="C24" s="15" t="s">
        <v>58</v>
      </c>
      <c r="D24" s="16">
        <v>2012</v>
      </c>
      <c r="E24" s="15" t="s">
        <v>128</v>
      </c>
      <c r="F24" s="15"/>
      <c r="G24" s="15" t="s">
        <v>129</v>
      </c>
      <c r="H24" s="15" t="s">
        <v>129</v>
      </c>
      <c r="I24" s="15" t="s">
        <v>129</v>
      </c>
      <c r="J24" s="15"/>
      <c r="K24" s="17" t="e">
        <f t="shared" si="0"/>
        <v>#VALUE!</v>
      </c>
      <c r="L24" s="15"/>
      <c r="M24" s="18" t="e">
        <f t="shared" si="1"/>
        <v>#VALUE!</v>
      </c>
      <c r="N24" s="15" t="s">
        <v>302</v>
      </c>
      <c r="O24" s="15"/>
      <c r="P24" s="15"/>
      <c r="Q24" s="24">
        <v>43441</v>
      </c>
      <c r="R24" s="15" t="s">
        <v>62</v>
      </c>
      <c r="S24" s="19">
        <v>1000000</v>
      </c>
      <c r="T24" s="15" t="s">
        <v>62</v>
      </c>
      <c r="U24" s="17">
        <v>12000000</v>
      </c>
      <c r="V24" s="15" t="s">
        <v>303</v>
      </c>
      <c r="W24" s="15"/>
      <c r="X24" s="15" t="s">
        <v>294</v>
      </c>
      <c r="Y24" s="15" t="s">
        <v>304</v>
      </c>
      <c r="AB24" s="20" t="s">
        <v>214</v>
      </c>
      <c r="AC24" s="21" t="s">
        <v>305</v>
      </c>
      <c r="AD24" s="21" t="s">
        <v>306</v>
      </c>
      <c r="AE24" s="21" t="s">
        <v>307</v>
      </c>
      <c r="AF24" s="21" t="s">
        <v>308</v>
      </c>
      <c r="AG24" s="22">
        <f t="shared" si="6"/>
        <v>0.74193548387096775</v>
      </c>
      <c r="AH24" s="15" t="str">
        <f t="shared" si="3"/>
        <v/>
      </c>
      <c r="AI24" s="22" t="str">
        <f>VLOOKUP(A24,'[1]Deals (investment)'!$B$2:$Z$1497,1,FALSE)</f>
        <v>Vezeeta</v>
      </c>
      <c r="AJ24" s="22">
        <f>VLOOKUP(A24,'[1]Deals (investment)'!$B$2:$Z$870,15,FALSE)</f>
        <v>1</v>
      </c>
      <c r="AK24" s="17" t="e">
        <f>VLOOKUP(A24,'[1]Deals (Exits)'!B:B,1,FALSE)</f>
        <v>#N/A</v>
      </c>
      <c r="AL24" s="23">
        <f>VLOOKUP(G24,[1]Lookups!$V$3:$Y$197,4,FALSE)</f>
        <v>0</v>
      </c>
      <c r="AM24" s="17" t="str">
        <f>VLOOKUP(X24,[1]Lookups!$B$3:$C$200,2,FALSE)</f>
        <v>Health &amp; Pharmaceuticals</v>
      </c>
      <c r="AN24" s="17" t="str">
        <f>VLOOKUP(R24,[1]Lookups!$H$3:$I$69,2,FALSE)</f>
        <v>4. Late Venture</v>
      </c>
      <c r="AO24" s="17" t="str">
        <f>VLOOKUP(T24,[1]Lookups!$H$3:$I$69,2,FALSE)</f>
        <v>4. Late Venture</v>
      </c>
      <c r="AP24" s="17" t="str">
        <f>VLOOKUP(AN24,[1]Lookups!$N$3:$O$11,2,FALSE)</f>
        <v>Growth</v>
      </c>
      <c r="AQ24" s="18" t="e">
        <f>COUNTIFS('[1]Deals (investment)'!$B:$B,$A24)</f>
        <v>#VALUE!</v>
      </c>
      <c r="AR24" s="18" t="e">
        <f>COUNTIFS('[1]Deals (investment)'!$B:$B,$A24,'[1]Deals (investment)'!$T:$T,$AW$1)+COUNTIFS('[1]Deals (investment)'!$B:$B,$A24,'[1]Deals (investment)'!$T:$T,$AX$1)+COUNTIFS('[1]Deals (investment)'!$B:$B,$A24,'[1]Deals (investment)'!$T:$T,$AY$1)</f>
        <v>#VALUE!</v>
      </c>
      <c r="AS24" s="17" t="e">
        <f>SUMIFS('[1]Deals (investment)'!$C:$C,'[1]Deals (investment)'!$B:$B,$A24)</f>
        <v>#VALUE!</v>
      </c>
      <c r="AT24" s="17" t="e">
        <f t="shared" si="4"/>
        <v>#VALUE!</v>
      </c>
      <c r="AU24" s="18" t="e">
        <f>COUNTIF('[1]Deals (Exits)'!$B:$B,A24)</f>
        <v>#VALUE!</v>
      </c>
      <c r="AV24" s="17" t="e">
        <f>SUMIFS('[1]Deals (investment)'!$C:$C,'[1]Deals (investment)'!$B:$B,$A24,'[1]Deals (investment)'!$T:$T,AV$1)</f>
        <v>#VALUE!</v>
      </c>
      <c r="AW24" s="17" t="e">
        <f>SUMIFS('[1]Deals (investment)'!$C:$C,'[1]Deals (investment)'!$B:$B,$A24,'[1]Deals (investment)'!$T:$T,AW$1)</f>
        <v>#VALUE!</v>
      </c>
      <c r="AX24" s="17" t="e">
        <f>SUMIFS('[1]Deals (investment)'!$C:$C,'[1]Deals (investment)'!$B:$B,$A24,'[1]Deals (investment)'!$T:$T,AX$1)</f>
        <v>#VALUE!</v>
      </c>
      <c r="AY24" s="17" t="e">
        <f>SUMIFS('[1]Deals (investment)'!$C:$C,'[1]Deals (investment)'!$B:$B,$A24,'[1]Deals (investment)'!$T:$T,AY$1)</f>
        <v>#VALUE!</v>
      </c>
      <c r="AZ24" s="17" t="e">
        <f>SUMIFS('[1]Deals (investment)'!$C:$C,'[1]Deals (investment)'!$B:$B,$A24,'[1]Deals (investment)'!$T:$T,AZ$1)</f>
        <v>#VALUE!</v>
      </c>
      <c r="BA24" s="17" t="e">
        <f>SUMIFS('[1]Deals (investment)'!$C:$C,'[1]Deals (investment)'!$B:$B,$A24,'[1]Deals (investment)'!$T:$T,BA$1)</f>
        <v>#VALUE!</v>
      </c>
      <c r="BB24" s="17" t="e">
        <f>SUMIFS('[1]Deals (investment)'!$C:$C,'[1]Deals (investment)'!$B:$B,$A24,'[1]Deals (investment)'!$T:$T,BB$1)</f>
        <v>#VALUE!</v>
      </c>
      <c r="BC24" s="17" t="e">
        <f>SUMIFS('[1]Deals (Exits)'!$C:$C,'[1]Deals (Exits)'!$B:$B,$A24)</f>
        <v>#VALUE!</v>
      </c>
      <c r="BD24" s="17" t="e">
        <f>SUMIFS('[1]Deals (investment)'!$C:$C,'[1]Deals (investment)'!$B:$B,$A24,'[1]Deals (investment)'!$V:$V,BD$1)</f>
        <v>#VALUE!</v>
      </c>
      <c r="BE24" s="17" t="e">
        <f>SUMIFS('[1]Deals (investment)'!$C:$C,'[1]Deals (investment)'!$B:$B,$A24,'[1]Deals (investment)'!$V:$V,BE$1)</f>
        <v>#VALUE!</v>
      </c>
      <c r="BF24" s="17" t="e">
        <f>SUMIFS('[1]Deals (investment)'!$C:$C,'[1]Deals (investment)'!$B:$B,$A24,'[1]Deals (investment)'!$V:$V,BF$1)</f>
        <v>#VALUE!</v>
      </c>
      <c r="BG24" s="17" t="e">
        <f>SUMIFS('[1]Deals (investment)'!$C:$C,'[1]Deals (investment)'!$B:$B,$A24,'[1]Deals (investment)'!$V:$V,BG$1)</f>
        <v>#VALUE!</v>
      </c>
      <c r="BH24" s="17" t="e">
        <f>SUMIFS('[1]Deals (investment)'!$C:$C,'[1]Deals (investment)'!$B:$B,$A24,'[1]Deals (investment)'!$V:$V,BH$1)</f>
        <v>#VALUE!</v>
      </c>
      <c r="BI24" s="17" t="e">
        <f>SUMIFS('[1]Deals (investment)'!$C:$C,'[1]Deals (investment)'!$B:$B,$A24,'[1]Deals (investment)'!$V:$V,BI$1)</f>
        <v>#VALUE!</v>
      </c>
      <c r="BJ24" s="17" t="e">
        <f>SUMIFS('[1]Deals (investment)'!$C:$C,'[1]Deals (investment)'!$B:$B,$A24,'[1]Deals (investment)'!$V:$V,BJ$1)</f>
        <v>#VALUE!</v>
      </c>
      <c r="BK24" s="17" t="e">
        <f>SUMIFS('[1]Deals (investment)'!$C:$C,'[1]Deals (investment)'!$B:$B,$A24,'[1]Deals (investment)'!$V:$V,BK$1)</f>
        <v>#VALUE!</v>
      </c>
      <c r="BL24" s="17" t="e">
        <f>SUMIFS('[1]Deals (investment)'!$C:$C,'[1]Deals (investment)'!$B:$B,$A24,'[1]Deals (investment)'!$V:$V,BL$1)</f>
        <v>#VALUE!</v>
      </c>
      <c r="BM24" s="17" t="e">
        <f>SUMIFS('[1]Deals (investment)'!$C:$C,'[1]Deals (investment)'!$B:$B,$A24,'[1]Deals (investment)'!$V:$V,BM$1)</f>
        <v>#VALUE!</v>
      </c>
      <c r="BN24" s="15"/>
      <c r="BO24" s="15"/>
      <c r="BP24" s="22"/>
      <c r="BQ24" s="15"/>
      <c r="BR24" s="15"/>
      <c r="BS24" s="15"/>
      <c r="BT24" s="15"/>
      <c r="BU24" s="15"/>
      <c r="BV24" s="15"/>
      <c r="BW24" s="15"/>
      <c r="BX24" s="15"/>
      <c r="BY24" s="15"/>
      <c r="BZ24" s="15"/>
      <c r="CA24" s="15"/>
      <c r="CB24" s="15"/>
      <c r="CC24" s="15"/>
      <c r="CD24" s="15" t="str">
        <f t="shared" si="5"/>
        <v>VezeetaVezeeta.com is the leading digital healthcare platform in MEA that connects patients with healthcare providers and health servicesActive</v>
      </c>
      <c r="CE24" s="15"/>
      <c r="CF24" s="15"/>
      <c r="CG24" s="15"/>
      <c r="CH24" s="15"/>
      <c r="CI24" s="15"/>
      <c r="CJ24" s="15"/>
      <c r="DM24">
        <v>382</v>
      </c>
      <c r="DN24">
        <v>2014</v>
      </c>
    </row>
    <row r="25" spans="1:118" ht="12.75">
      <c r="A25" s="15" t="s">
        <v>309</v>
      </c>
      <c r="B25" s="15" t="s">
        <v>310</v>
      </c>
      <c r="C25" s="15" t="s">
        <v>58</v>
      </c>
      <c r="D25" s="16">
        <v>2011</v>
      </c>
      <c r="E25" s="15" t="s">
        <v>90</v>
      </c>
      <c r="F25" s="15"/>
      <c r="G25" s="15" t="s">
        <v>91</v>
      </c>
      <c r="H25" s="15" t="s">
        <v>91</v>
      </c>
      <c r="I25" s="15" t="s">
        <v>91</v>
      </c>
      <c r="J25" s="15"/>
      <c r="K25" s="17" t="e">
        <f t="shared" si="0"/>
        <v>#VALUE!</v>
      </c>
      <c r="L25" s="15"/>
      <c r="M25" s="18" t="e">
        <f t="shared" si="1"/>
        <v>#VALUE!</v>
      </c>
      <c r="N25" s="15"/>
      <c r="O25" s="15"/>
      <c r="P25" s="15"/>
      <c r="Q25" s="15"/>
      <c r="R25" s="15" t="s">
        <v>311</v>
      </c>
      <c r="S25" s="19">
        <v>22646000</v>
      </c>
      <c r="T25" s="15" t="s">
        <v>312</v>
      </c>
      <c r="U25" s="17" t="s">
        <v>312</v>
      </c>
      <c r="V25" s="15" t="s">
        <v>313</v>
      </c>
      <c r="W25" s="15"/>
      <c r="X25" s="15" t="s">
        <v>64</v>
      </c>
      <c r="Y25" s="15" t="s">
        <v>314</v>
      </c>
      <c r="AB25" s="20"/>
      <c r="AC25" s="21" t="s">
        <v>315</v>
      </c>
      <c r="AD25" s="15"/>
      <c r="AE25" s="21" t="s">
        <v>316</v>
      </c>
      <c r="AF25" s="21" t="s">
        <v>317</v>
      </c>
      <c r="AG25" s="22">
        <f t="shared" si="6"/>
        <v>0.61290322580645162</v>
      </c>
      <c r="AH25" s="15" t="e">
        <f t="shared" si="3"/>
        <v>#VALUE!</v>
      </c>
      <c r="AI25" s="22" t="str">
        <f>VLOOKUP(A25,'[1]Deals (investment)'!$B$2:$Z$1497,1,FALSE)</f>
        <v>Zando</v>
      </c>
      <c r="AJ25" s="22">
        <f>VLOOKUP(A25,'[1]Deals (investment)'!$B$2:$Z$870,15,FALSE)</f>
        <v>0</v>
      </c>
      <c r="AK25" s="17" t="e">
        <f>VLOOKUP(A25,'[1]Deals (Exits)'!B:B,1,FALSE)</f>
        <v>#N/A</v>
      </c>
      <c r="AL25" s="23">
        <f>VLOOKUP(G25,[1]Lookups!$V$3:$Y$197,4,FALSE)</f>
        <v>0</v>
      </c>
      <c r="AM25" s="17" t="str">
        <f>VLOOKUP(X25,[1]Lookups!$B$3:$C$200,2,FALSE)</f>
        <v>E-commerce &amp; Retail</v>
      </c>
      <c r="AN25" s="17" t="e">
        <f>VLOOKUP(R25,[1]Lookups!$H$3:$I$69,2,FALSE)</f>
        <v>#N/A</v>
      </c>
      <c r="AO25" s="17" t="e">
        <f>VLOOKUP(T25,[1]Lookups!$H$3:$I$69,2,FALSE)</f>
        <v>#N/A</v>
      </c>
      <c r="AP25" s="17" t="e">
        <f>VLOOKUP(AN25,[1]Lookups!$N$3:$O$11,2,FALSE)</f>
        <v>#N/A</v>
      </c>
      <c r="AQ25" s="18" t="e">
        <f>COUNTIFS('[1]Deals (investment)'!$B:$B,$A25)</f>
        <v>#VALUE!</v>
      </c>
      <c r="AR25" s="18" t="e">
        <f>COUNTIFS('[1]Deals (investment)'!$B:$B,$A25,'[1]Deals (investment)'!$T:$T,$AW$1)+COUNTIFS('[1]Deals (investment)'!$B:$B,$A25,'[1]Deals (investment)'!$T:$T,$AX$1)+COUNTIFS('[1]Deals (investment)'!$B:$B,$A25,'[1]Deals (investment)'!$T:$T,$AY$1)</f>
        <v>#VALUE!</v>
      </c>
      <c r="AS25" s="17" t="e">
        <f>SUMIFS('[1]Deals (investment)'!$C:$C,'[1]Deals (investment)'!$B:$B,$A25)</f>
        <v>#VALUE!</v>
      </c>
      <c r="AT25" s="17" t="e">
        <f t="shared" si="4"/>
        <v>#VALUE!</v>
      </c>
      <c r="AU25" s="18" t="e">
        <f>COUNTIF('[1]Deals (Exits)'!$B:$B,A25)</f>
        <v>#VALUE!</v>
      </c>
      <c r="AV25" s="17" t="e">
        <f>SUMIFS('[1]Deals (investment)'!$C:$C,'[1]Deals (investment)'!$B:$B,$A25,'[1]Deals (investment)'!$T:$T,AV$1)</f>
        <v>#VALUE!</v>
      </c>
      <c r="AW25" s="17" t="e">
        <f>SUMIFS('[1]Deals (investment)'!$C:$C,'[1]Deals (investment)'!$B:$B,$A25,'[1]Deals (investment)'!$T:$T,AW$1)</f>
        <v>#VALUE!</v>
      </c>
      <c r="AX25" s="17" t="e">
        <f>SUMIFS('[1]Deals (investment)'!$C:$C,'[1]Deals (investment)'!$B:$B,$A25,'[1]Deals (investment)'!$T:$T,AX$1)</f>
        <v>#VALUE!</v>
      </c>
      <c r="AY25" s="17" t="e">
        <f>SUMIFS('[1]Deals (investment)'!$C:$C,'[1]Deals (investment)'!$B:$B,$A25,'[1]Deals (investment)'!$T:$T,AY$1)</f>
        <v>#VALUE!</v>
      </c>
      <c r="AZ25" s="17" t="e">
        <f>SUMIFS('[1]Deals (investment)'!$C:$C,'[1]Deals (investment)'!$B:$B,$A25,'[1]Deals (investment)'!$T:$T,AZ$1)</f>
        <v>#VALUE!</v>
      </c>
      <c r="BA25" s="17" t="e">
        <f>SUMIFS('[1]Deals (investment)'!$C:$C,'[1]Deals (investment)'!$B:$B,$A25,'[1]Deals (investment)'!$T:$T,BA$1)</f>
        <v>#VALUE!</v>
      </c>
      <c r="BB25" s="17" t="e">
        <f>SUMIFS('[1]Deals (investment)'!$C:$C,'[1]Deals (investment)'!$B:$B,$A25,'[1]Deals (investment)'!$T:$T,BB$1)</f>
        <v>#VALUE!</v>
      </c>
      <c r="BC25" s="17" t="e">
        <f>SUMIFS('[1]Deals (Exits)'!$C:$C,'[1]Deals (Exits)'!$B:$B,$A25)</f>
        <v>#VALUE!</v>
      </c>
      <c r="BD25" s="17" t="e">
        <f>SUMIFS('[1]Deals (investment)'!$C:$C,'[1]Deals (investment)'!$B:$B,$A25,'[1]Deals (investment)'!$V:$V,BD$1)</f>
        <v>#VALUE!</v>
      </c>
      <c r="BE25" s="17" t="e">
        <f>SUMIFS('[1]Deals (investment)'!$C:$C,'[1]Deals (investment)'!$B:$B,$A25,'[1]Deals (investment)'!$V:$V,BE$1)</f>
        <v>#VALUE!</v>
      </c>
      <c r="BF25" s="17" t="e">
        <f>SUMIFS('[1]Deals (investment)'!$C:$C,'[1]Deals (investment)'!$B:$B,$A25,'[1]Deals (investment)'!$V:$V,BF$1)</f>
        <v>#VALUE!</v>
      </c>
      <c r="BG25" s="17" t="e">
        <f>SUMIFS('[1]Deals (investment)'!$C:$C,'[1]Deals (investment)'!$B:$B,$A25,'[1]Deals (investment)'!$V:$V,BG$1)</f>
        <v>#VALUE!</v>
      </c>
      <c r="BH25" s="17" t="e">
        <f>SUMIFS('[1]Deals (investment)'!$C:$C,'[1]Deals (investment)'!$B:$B,$A25,'[1]Deals (investment)'!$V:$V,BH$1)</f>
        <v>#VALUE!</v>
      </c>
      <c r="BI25" s="17" t="e">
        <f>SUMIFS('[1]Deals (investment)'!$C:$C,'[1]Deals (investment)'!$B:$B,$A25,'[1]Deals (investment)'!$V:$V,BI$1)</f>
        <v>#VALUE!</v>
      </c>
      <c r="BJ25" s="17" t="e">
        <f>SUMIFS('[1]Deals (investment)'!$C:$C,'[1]Deals (investment)'!$B:$B,$A25,'[1]Deals (investment)'!$V:$V,BJ$1)</f>
        <v>#VALUE!</v>
      </c>
      <c r="BK25" s="17" t="e">
        <f>SUMIFS('[1]Deals (investment)'!$C:$C,'[1]Deals (investment)'!$B:$B,$A25,'[1]Deals (investment)'!$V:$V,BK$1)</f>
        <v>#VALUE!</v>
      </c>
      <c r="BL25" s="17" t="e">
        <f>SUMIFS('[1]Deals (investment)'!$C:$C,'[1]Deals (investment)'!$B:$B,$A25,'[1]Deals (investment)'!$V:$V,BL$1)</f>
        <v>#VALUE!</v>
      </c>
      <c r="BM25" s="17" t="e">
        <f>SUMIFS('[1]Deals (investment)'!$C:$C,'[1]Deals (investment)'!$B:$B,$A25,'[1]Deals (investment)'!$V:$V,BM$1)</f>
        <v>#VALUE!</v>
      </c>
      <c r="BN25" s="15"/>
      <c r="BO25" s="15"/>
      <c r="BP25" s="22"/>
      <c r="BQ25" s="15"/>
      <c r="BR25" s="15"/>
      <c r="BS25" s="15"/>
      <c r="BT25" s="15"/>
      <c r="BU25" s="15"/>
      <c r="BV25" s="15"/>
      <c r="BW25" s="15"/>
      <c r="BX25" s="15"/>
      <c r="BY25" s="15"/>
      <c r="BZ25" s="15"/>
      <c r="CA25" s="15"/>
      <c r="CB25" s="15"/>
      <c r="CC25" s="15"/>
      <c r="CD25" s="15" t="str">
        <f t="shared" si="5"/>
        <v>ZandoZando.co.za is South Africa’s largest fashion e-commerce retailer offering choice and accessibility to customers. With hundreds of local and international brands there are thousands of styles to choose from. Enjoy incredible benefits such as free and fast delivery nationwide and free returns within 14 days. This secure online store has multiple payment methods to choose from, such as Debit/ Cheque/ Credit Card, eBucks, Instant Credit and Cash on delivery in selected major citiesActive</v>
      </c>
      <c r="CE25" s="15"/>
      <c r="CF25" s="15"/>
      <c r="CG25" s="15"/>
      <c r="CH25" s="15"/>
      <c r="CI25" s="15"/>
      <c r="CJ25" s="15"/>
      <c r="DM25">
        <v>35</v>
      </c>
      <c r="DN25">
        <v>2012</v>
      </c>
    </row>
    <row r="26" spans="1:118" ht="12.75">
      <c r="A26" s="25" t="s">
        <v>318</v>
      </c>
      <c r="B26" s="15" t="s">
        <v>319</v>
      </c>
      <c r="C26" s="15" t="s">
        <v>58</v>
      </c>
      <c r="D26" s="16">
        <v>2016</v>
      </c>
      <c r="E26" s="15" t="s">
        <v>320</v>
      </c>
      <c r="F26" s="15" t="s">
        <v>321</v>
      </c>
      <c r="G26" s="15" t="s">
        <v>75</v>
      </c>
      <c r="H26" s="15" t="s">
        <v>61</v>
      </c>
      <c r="I26" s="15" t="s">
        <v>321</v>
      </c>
      <c r="J26" s="15"/>
      <c r="K26" s="17" t="e">
        <f t="shared" si="0"/>
        <v>#VALUE!</v>
      </c>
      <c r="L26" s="15"/>
      <c r="M26" s="18" t="e">
        <f t="shared" si="1"/>
        <v>#VALUE!</v>
      </c>
      <c r="N26" s="15"/>
      <c r="O26" s="15"/>
      <c r="P26" s="15"/>
      <c r="Q26" s="15"/>
      <c r="R26" s="15" t="s">
        <v>132</v>
      </c>
      <c r="S26" s="19">
        <v>10000000</v>
      </c>
      <c r="T26" s="15" t="s">
        <v>132</v>
      </c>
      <c r="U26" s="19">
        <v>10000000</v>
      </c>
      <c r="V26" s="15" t="s">
        <v>322</v>
      </c>
      <c r="W26" s="15"/>
      <c r="X26" s="15" t="s">
        <v>158</v>
      </c>
      <c r="Y26" s="15" t="s">
        <v>323</v>
      </c>
      <c r="AB26" s="20" t="s">
        <v>136</v>
      </c>
      <c r="AC26" s="21" t="s">
        <v>324</v>
      </c>
      <c r="AD26" s="21" t="s">
        <v>325</v>
      </c>
      <c r="AE26" s="21" t="s">
        <v>326</v>
      </c>
      <c r="AF26" s="21" t="s">
        <v>327</v>
      </c>
      <c r="AG26" s="22">
        <f t="shared" si="6"/>
        <v>0.70967741935483875</v>
      </c>
      <c r="AH26" s="15" t="e">
        <f t="shared" si="3"/>
        <v>#VALUE!</v>
      </c>
      <c r="AI26" s="22" t="str">
        <f>VLOOKUP(A26,'[1]Deals (investment)'!$B$2:$Z$1497,1,FALSE)</f>
        <v>Flutterwave</v>
      </c>
      <c r="AJ26" s="22">
        <f>VLOOKUP(A26,'[1]Deals (investment)'!$B$2:$Z$870,15,FALSE)</f>
        <v>0</v>
      </c>
      <c r="AK26" s="17" t="e">
        <f>VLOOKUP(A26,'[1]Deals (Exits)'!B:B,1,FALSE)</f>
        <v>#N/A</v>
      </c>
      <c r="AL26" s="23" t="e">
        <f>VLOOKUP(G26,[1]Lookups!$V$3:$Y$197,4,FALSE)</f>
        <v>#N/A</v>
      </c>
      <c r="AM26" s="17" t="str">
        <f>VLOOKUP(X26,[1]Lookups!$B$3:$C$200,2,FALSE)</f>
        <v>Financial Services</v>
      </c>
      <c r="AN26" s="17" t="str">
        <f>VLOOKUP(R26,[1]Lookups!$H$3:$I$69,2,FALSE)</f>
        <v>3. Early Venture</v>
      </c>
      <c r="AO26" s="17" t="str">
        <f>VLOOKUP(T26,[1]Lookups!$H$3:$I$69,2,FALSE)</f>
        <v>3. Early Venture</v>
      </c>
      <c r="AP26" s="17" t="str">
        <f>VLOOKUP(AN26,[1]Lookups!$N$3:$O$11,2,FALSE)</f>
        <v>Early</v>
      </c>
      <c r="AQ26" s="18" t="e">
        <f>COUNTIFS('[1]Deals (investment)'!$B:$B,$A26)</f>
        <v>#VALUE!</v>
      </c>
      <c r="AR26" s="18" t="e">
        <f>COUNTIFS('[1]Deals (investment)'!$B:$B,$A26,'[1]Deals (investment)'!$T:$T,$AW$1)+COUNTIFS('[1]Deals (investment)'!$B:$B,$A26,'[1]Deals (investment)'!$T:$T,$AX$1)+COUNTIFS('[1]Deals (investment)'!$B:$B,$A26,'[1]Deals (investment)'!$T:$T,$AY$1)</f>
        <v>#VALUE!</v>
      </c>
      <c r="AS26" s="17" t="e">
        <f>SUMIFS('[1]Deals (investment)'!$C:$C,'[1]Deals (investment)'!$B:$B,$A26)</f>
        <v>#VALUE!</v>
      </c>
      <c r="AT26" s="17" t="e">
        <f t="shared" si="4"/>
        <v>#VALUE!</v>
      </c>
      <c r="AU26" s="18" t="e">
        <f>COUNTIF('[1]Deals (Exits)'!$B:$B,A26)</f>
        <v>#VALUE!</v>
      </c>
      <c r="AV26" s="17" t="e">
        <f>SUMIFS('[1]Deals (investment)'!$C:$C,'[1]Deals (investment)'!$B:$B,$A26,'[1]Deals (investment)'!$T:$T,AV$1)</f>
        <v>#VALUE!</v>
      </c>
      <c r="AW26" s="17" t="e">
        <f>SUMIFS('[1]Deals (investment)'!$C:$C,'[1]Deals (investment)'!$B:$B,$A26,'[1]Deals (investment)'!$T:$T,AW$1)</f>
        <v>#VALUE!</v>
      </c>
      <c r="AX26" s="17" t="e">
        <f>SUMIFS('[1]Deals (investment)'!$C:$C,'[1]Deals (investment)'!$B:$B,$A26,'[1]Deals (investment)'!$T:$T,AX$1)</f>
        <v>#VALUE!</v>
      </c>
      <c r="AY26" s="17" t="e">
        <f>SUMIFS('[1]Deals (investment)'!$C:$C,'[1]Deals (investment)'!$B:$B,$A26,'[1]Deals (investment)'!$T:$T,AY$1)</f>
        <v>#VALUE!</v>
      </c>
      <c r="AZ26" s="17" t="e">
        <f>SUMIFS('[1]Deals (investment)'!$C:$C,'[1]Deals (investment)'!$B:$B,$A26,'[1]Deals (investment)'!$T:$T,AZ$1)</f>
        <v>#VALUE!</v>
      </c>
      <c r="BA26" s="17" t="e">
        <f>SUMIFS('[1]Deals (investment)'!$C:$C,'[1]Deals (investment)'!$B:$B,$A26,'[1]Deals (investment)'!$T:$T,BA$1)</f>
        <v>#VALUE!</v>
      </c>
      <c r="BB26" s="17" t="e">
        <f>SUMIFS('[1]Deals (investment)'!$C:$C,'[1]Deals (investment)'!$B:$B,$A26,'[1]Deals (investment)'!$T:$T,BB$1)</f>
        <v>#VALUE!</v>
      </c>
      <c r="BC26" s="17" t="e">
        <f>SUMIFS('[1]Deals (Exits)'!$C:$C,'[1]Deals (Exits)'!$B:$B,$A26)</f>
        <v>#VALUE!</v>
      </c>
      <c r="BD26" s="17" t="e">
        <f>SUMIFS('[1]Deals (investment)'!$C:$C,'[1]Deals (investment)'!$B:$B,$A26,'[1]Deals (investment)'!$V:$V,BD$1)</f>
        <v>#VALUE!</v>
      </c>
      <c r="BE26" s="17" t="e">
        <f>SUMIFS('[1]Deals (investment)'!$C:$C,'[1]Deals (investment)'!$B:$B,$A26,'[1]Deals (investment)'!$V:$V,BE$1)</f>
        <v>#VALUE!</v>
      </c>
      <c r="BF26" s="17" t="e">
        <f>SUMIFS('[1]Deals (investment)'!$C:$C,'[1]Deals (investment)'!$B:$B,$A26,'[1]Deals (investment)'!$V:$V,BF$1)</f>
        <v>#VALUE!</v>
      </c>
      <c r="BG26" s="17" t="e">
        <f>SUMIFS('[1]Deals (investment)'!$C:$C,'[1]Deals (investment)'!$B:$B,$A26,'[1]Deals (investment)'!$V:$V,BG$1)</f>
        <v>#VALUE!</v>
      </c>
      <c r="BH26" s="17" t="e">
        <f>SUMIFS('[1]Deals (investment)'!$C:$C,'[1]Deals (investment)'!$B:$B,$A26,'[1]Deals (investment)'!$V:$V,BH$1)</f>
        <v>#VALUE!</v>
      </c>
      <c r="BI26" s="17" t="e">
        <f>SUMIFS('[1]Deals (investment)'!$C:$C,'[1]Deals (investment)'!$B:$B,$A26,'[1]Deals (investment)'!$V:$V,BI$1)</f>
        <v>#VALUE!</v>
      </c>
      <c r="BJ26" s="17" t="e">
        <f>SUMIFS('[1]Deals (investment)'!$C:$C,'[1]Deals (investment)'!$B:$B,$A26,'[1]Deals (investment)'!$V:$V,BJ$1)</f>
        <v>#VALUE!</v>
      </c>
      <c r="BK26" s="17" t="e">
        <f>SUMIFS('[1]Deals (investment)'!$C:$C,'[1]Deals (investment)'!$B:$B,$A26,'[1]Deals (investment)'!$V:$V,BK$1)</f>
        <v>#VALUE!</v>
      </c>
      <c r="BL26" s="17" t="e">
        <f>SUMIFS('[1]Deals (investment)'!$C:$C,'[1]Deals (investment)'!$B:$B,$A26,'[1]Deals (investment)'!$V:$V,BL$1)</f>
        <v>#VALUE!</v>
      </c>
      <c r="BM26" s="17" t="e">
        <f>SUMIFS('[1]Deals (investment)'!$C:$C,'[1]Deals (investment)'!$B:$B,$A26,'[1]Deals (investment)'!$V:$V,BM$1)</f>
        <v>#VALUE!</v>
      </c>
      <c r="BN26" s="15"/>
      <c r="BO26" s="15"/>
      <c r="BP26" s="22"/>
      <c r="BQ26" s="15"/>
      <c r="BR26" s="15"/>
      <c r="BS26" s="15"/>
      <c r="BT26" s="15"/>
      <c r="BU26" s="15"/>
      <c r="BV26" s="15"/>
      <c r="BW26" s="15"/>
      <c r="BX26" s="15"/>
      <c r="BY26" s="15"/>
      <c r="BZ26" s="15"/>
      <c r="CA26" s="15"/>
      <c r="CB26" s="15"/>
      <c r="CC26" s="15"/>
      <c r="CD26" s="15" t="str">
        <f t="shared" si="5"/>
        <v>FlutterwaveWe’re changing the way the world does business globally. Our mission is to inspire a new wave of prosperity across Africa by building payments infrastructure to connect Africa to the global economy. We’ve made it easier for Africans to build global businesses that can make and accept any payment, anywhere from across Africa and around the world. The world’s digital economy is progressing around us and we want to include African businesses in the journey.Active</v>
      </c>
      <c r="CE26" s="15"/>
      <c r="CF26" s="15"/>
      <c r="CG26" s="15"/>
      <c r="CH26" s="15"/>
      <c r="CI26" s="15"/>
      <c r="CJ26" s="15"/>
      <c r="DM26">
        <v>197</v>
      </c>
      <c r="DN26">
        <v>2017</v>
      </c>
    </row>
    <row r="27" spans="1:118" ht="12.75">
      <c r="A27" s="15" t="s">
        <v>328</v>
      </c>
      <c r="B27" s="15" t="s">
        <v>329</v>
      </c>
      <c r="C27" s="15" t="s">
        <v>58</v>
      </c>
      <c r="D27" s="16">
        <v>2015</v>
      </c>
      <c r="E27" s="15" t="s">
        <v>59</v>
      </c>
      <c r="F27" s="15" t="s">
        <v>330</v>
      </c>
      <c r="G27" s="15" t="s">
        <v>61</v>
      </c>
      <c r="H27" s="15" t="s">
        <v>61</v>
      </c>
      <c r="I27" s="15" t="s">
        <v>330</v>
      </c>
      <c r="J27" s="15"/>
      <c r="K27" s="17" t="e">
        <f t="shared" si="0"/>
        <v>#VALUE!</v>
      </c>
      <c r="L27" s="15"/>
      <c r="M27" s="18" t="e">
        <f t="shared" si="1"/>
        <v>#VALUE!</v>
      </c>
      <c r="N27" s="15" t="s">
        <v>331</v>
      </c>
      <c r="O27" s="15"/>
      <c r="P27" s="15"/>
      <c r="Q27" s="24">
        <v>43563</v>
      </c>
      <c r="R27" s="15" t="s">
        <v>132</v>
      </c>
      <c r="S27" s="19">
        <v>20000000</v>
      </c>
      <c r="T27" s="15" t="s">
        <v>132</v>
      </c>
      <c r="U27" s="19">
        <v>20000000</v>
      </c>
      <c r="V27" s="15" t="s">
        <v>332</v>
      </c>
      <c r="W27" s="15">
        <v>0</v>
      </c>
      <c r="X27" s="15" t="s">
        <v>256</v>
      </c>
      <c r="Y27" s="15" t="s">
        <v>256</v>
      </c>
      <c r="Z27" s="25" t="s">
        <v>147</v>
      </c>
      <c r="AA27" s="25" t="s">
        <v>110</v>
      </c>
      <c r="AB27" s="20" t="s">
        <v>333</v>
      </c>
      <c r="AC27" s="27" t="s">
        <v>334</v>
      </c>
      <c r="AD27" s="27" t="s">
        <v>335</v>
      </c>
      <c r="AE27" s="27" t="s">
        <v>336</v>
      </c>
      <c r="AF27" s="27" t="s">
        <v>337</v>
      </c>
      <c r="AG27" s="22">
        <f t="shared" si="6"/>
        <v>0.87096774193548387</v>
      </c>
      <c r="AH27" s="15" t="str">
        <f t="shared" si="3"/>
        <v/>
      </c>
      <c r="AI27" s="22" t="str">
        <f>VLOOKUP(A27,'[1]Deals (investment)'!$B$2:$Z$1497,1,FALSE)</f>
        <v>Boomplay Music</v>
      </c>
      <c r="AJ27" s="22" t="e">
        <f>VLOOKUP(A27,'[1]Deals (investment)'!$B$2:$Z$870,15,FALSE)</f>
        <v>#N/A</v>
      </c>
      <c r="AK27" s="17" t="e">
        <f>VLOOKUP(A27,'[1]Deals (Exits)'!B:B,1,FALSE)</f>
        <v>#N/A</v>
      </c>
      <c r="AL27" s="23">
        <f>VLOOKUP(G27,[1]Lookups!$V$3:$Y$197,4,FALSE)</f>
        <v>0</v>
      </c>
      <c r="AM27" s="17" t="str">
        <f>VLOOKUP(X27,[1]Lookups!$B$3:$C$200,2,FALSE)</f>
        <v>Media &amp; Entertainment</v>
      </c>
      <c r="AN27" s="17" t="str">
        <f>VLOOKUP(R27,[1]Lookups!$H$3:$I$69,2,FALSE)</f>
        <v>3. Early Venture</v>
      </c>
      <c r="AO27" s="17" t="str">
        <f>VLOOKUP(T27,[1]Lookups!$H$3:$I$69,2,FALSE)</f>
        <v>3. Early Venture</v>
      </c>
      <c r="AP27" s="17" t="str">
        <f>VLOOKUP(AN27,[1]Lookups!$N$3:$O$11,2,FALSE)</f>
        <v>Early</v>
      </c>
      <c r="AQ27" s="18" t="e">
        <f>COUNTIFS('[1]Deals (investment)'!$B:$B,$A27)</f>
        <v>#VALUE!</v>
      </c>
      <c r="AR27" s="18" t="e">
        <f>COUNTIFS('[1]Deals (investment)'!$B:$B,$A27,'[1]Deals (investment)'!$T:$T,$AW$1)+COUNTIFS('[1]Deals (investment)'!$B:$B,$A27,'[1]Deals (investment)'!$T:$T,$AX$1)+COUNTIFS('[1]Deals (investment)'!$B:$B,$A27,'[1]Deals (investment)'!$T:$T,$AY$1)</f>
        <v>#VALUE!</v>
      </c>
      <c r="AS27" s="17" t="e">
        <f>SUMIFS('[1]Deals (investment)'!$C:$C,'[1]Deals (investment)'!$B:$B,$A27)</f>
        <v>#VALUE!</v>
      </c>
      <c r="AT27" s="17" t="e">
        <f t="shared" si="4"/>
        <v>#VALUE!</v>
      </c>
      <c r="AU27" s="18" t="e">
        <f>COUNTIF('[1]Deals (Exits)'!$B:$B,A27)</f>
        <v>#VALUE!</v>
      </c>
      <c r="AV27" s="17" t="e">
        <f>SUMIFS('[1]Deals (investment)'!$C:$C,'[1]Deals (investment)'!$B:$B,$A27,'[1]Deals (investment)'!$T:$T,AV$1)</f>
        <v>#VALUE!</v>
      </c>
      <c r="AW27" s="17" t="e">
        <f>SUMIFS('[1]Deals (investment)'!$C:$C,'[1]Deals (investment)'!$B:$B,$A27,'[1]Deals (investment)'!$T:$T,AW$1)</f>
        <v>#VALUE!</v>
      </c>
      <c r="AX27" s="17" t="e">
        <f>SUMIFS('[1]Deals (investment)'!$C:$C,'[1]Deals (investment)'!$B:$B,$A27,'[1]Deals (investment)'!$T:$T,AX$1)</f>
        <v>#VALUE!</v>
      </c>
      <c r="AY27" s="17" t="e">
        <f>SUMIFS('[1]Deals (investment)'!$C:$C,'[1]Deals (investment)'!$B:$B,$A27,'[1]Deals (investment)'!$T:$T,AY$1)</f>
        <v>#VALUE!</v>
      </c>
      <c r="AZ27" s="17" t="e">
        <f>SUMIFS('[1]Deals (investment)'!$C:$C,'[1]Deals (investment)'!$B:$B,$A27,'[1]Deals (investment)'!$T:$T,AZ$1)</f>
        <v>#VALUE!</v>
      </c>
      <c r="BA27" s="17" t="e">
        <f>SUMIFS('[1]Deals (investment)'!$C:$C,'[1]Deals (investment)'!$B:$B,$A27,'[1]Deals (investment)'!$T:$T,BA$1)</f>
        <v>#VALUE!</v>
      </c>
      <c r="BB27" s="17" t="e">
        <f>SUMIFS('[1]Deals (investment)'!$C:$C,'[1]Deals (investment)'!$B:$B,$A27,'[1]Deals (investment)'!$T:$T,BB$1)</f>
        <v>#VALUE!</v>
      </c>
      <c r="BC27" s="17" t="e">
        <f>SUMIFS('[1]Deals (Exits)'!$C:$C,'[1]Deals (Exits)'!$B:$B,$A27)</f>
        <v>#VALUE!</v>
      </c>
      <c r="BD27" s="17" t="e">
        <f>SUMIFS('[1]Deals (investment)'!$C:$C,'[1]Deals (investment)'!$B:$B,$A27,'[1]Deals (investment)'!$V:$V,BD$1)</f>
        <v>#VALUE!</v>
      </c>
      <c r="BE27" s="17" t="e">
        <f>SUMIFS('[1]Deals (investment)'!$C:$C,'[1]Deals (investment)'!$B:$B,$A27,'[1]Deals (investment)'!$V:$V,BE$1)</f>
        <v>#VALUE!</v>
      </c>
      <c r="BF27" s="17" t="e">
        <f>SUMIFS('[1]Deals (investment)'!$C:$C,'[1]Deals (investment)'!$B:$B,$A27,'[1]Deals (investment)'!$V:$V,BF$1)</f>
        <v>#VALUE!</v>
      </c>
      <c r="BG27" s="17" t="e">
        <f>SUMIFS('[1]Deals (investment)'!$C:$C,'[1]Deals (investment)'!$B:$B,$A27,'[1]Deals (investment)'!$V:$V,BG$1)</f>
        <v>#VALUE!</v>
      </c>
      <c r="BH27" s="17" t="e">
        <f>SUMIFS('[1]Deals (investment)'!$C:$C,'[1]Deals (investment)'!$B:$B,$A27,'[1]Deals (investment)'!$V:$V,BH$1)</f>
        <v>#VALUE!</v>
      </c>
      <c r="BI27" s="17" t="e">
        <f>SUMIFS('[1]Deals (investment)'!$C:$C,'[1]Deals (investment)'!$B:$B,$A27,'[1]Deals (investment)'!$V:$V,BI$1)</f>
        <v>#VALUE!</v>
      </c>
      <c r="BJ27" s="17" t="e">
        <f>SUMIFS('[1]Deals (investment)'!$C:$C,'[1]Deals (investment)'!$B:$B,$A27,'[1]Deals (investment)'!$V:$V,BJ$1)</f>
        <v>#VALUE!</v>
      </c>
      <c r="BK27" s="17" t="e">
        <f>SUMIFS('[1]Deals (investment)'!$C:$C,'[1]Deals (investment)'!$B:$B,$A27,'[1]Deals (investment)'!$V:$V,BK$1)</f>
        <v>#VALUE!</v>
      </c>
      <c r="BL27" s="17" t="e">
        <f>SUMIFS('[1]Deals (investment)'!$C:$C,'[1]Deals (investment)'!$B:$B,$A27,'[1]Deals (investment)'!$V:$V,BL$1)</f>
        <v>#VALUE!</v>
      </c>
      <c r="BM27" s="17" t="e">
        <f>SUMIFS('[1]Deals (investment)'!$C:$C,'[1]Deals (investment)'!$B:$B,$A27,'[1]Deals (investment)'!$V:$V,BM$1)</f>
        <v>#VALUE!</v>
      </c>
      <c r="BN27" s="15"/>
      <c r="BO27" s="15"/>
      <c r="BP27" s="22"/>
      <c r="BQ27" s="15"/>
      <c r="BR27" s="15"/>
      <c r="BS27" s="15"/>
      <c r="BT27" s="15"/>
      <c r="BU27" s="15"/>
      <c r="BV27" s="15"/>
      <c r="BW27" s="15"/>
      <c r="BX27" s="15"/>
      <c r="BY27" s="15"/>
      <c r="BZ27" s="15"/>
      <c r="CA27" s="15"/>
      <c r="CB27" s="15"/>
      <c r="CC27" s="15"/>
      <c r="CD27" s="15" t="str">
        <f t="shared" si="5"/>
        <v>Boomplay MusicBoomplay Music is a media streaming and download service developed by Transsnet Music Limited.Active</v>
      </c>
      <c r="CE27" s="15"/>
      <c r="CF27" s="15"/>
      <c r="CG27" s="15"/>
      <c r="CH27" s="15"/>
      <c r="CI27" s="15"/>
      <c r="CJ27" s="15"/>
      <c r="DN27">
        <v>2019</v>
      </c>
    </row>
    <row r="28" spans="1:118" ht="12.75">
      <c r="A28" s="15" t="s">
        <v>338</v>
      </c>
      <c r="B28" s="15" t="s">
        <v>339</v>
      </c>
      <c r="C28" s="15" t="s">
        <v>58</v>
      </c>
      <c r="D28" s="16">
        <v>2009</v>
      </c>
      <c r="E28" s="15" t="s">
        <v>340</v>
      </c>
      <c r="F28" s="15" t="s">
        <v>341</v>
      </c>
      <c r="G28" s="15" t="s">
        <v>342</v>
      </c>
      <c r="H28" s="15" t="s">
        <v>342</v>
      </c>
      <c r="I28" s="15" t="s">
        <v>341</v>
      </c>
      <c r="J28" s="15"/>
      <c r="K28" s="17" t="e">
        <f t="shared" si="0"/>
        <v>#VALUE!</v>
      </c>
      <c r="L28" s="15"/>
      <c r="M28" s="18" t="e">
        <f t="shared" si="1"/>
        <v>#VALUE!</v>
      </c>
      <c r="N28" s="15"/>
      <c r="O28" s="15"/>
      <c r="P28" s="15"/>
      <c r="Q28" s="15"/>
      <c r="R28" s="15" t="s">
        <v>92</v>
      </c>
      <c r="S28" s="19">
        <v>1000000</v>
      </c>
      <c r="T28" s="15" t="s">
        <v>131</v>
      </c>
      <c r="U28" s="17">
        <v>15000000</v>
      </c>
      <c r="V28" s="15" t="s">
        <v>343</v>
      </c>
      <c r="W28" s="15"/>
      <c r="X28" s="15" t="s">
        <v>158</v>
      </c>
      <c r="Y28" s="15" t="s">
        <v>344</v>
      </c>
      <c r="AB28" s="20" t="s">
        <v>162</v>
      </c>
      <c r="AC28" s="21" t="s">
        <v>345</v>
      </c>
      <c r="AD28" s="21" t="s">
        <v>346</v>
      </c>
      <c r="AE28" s="21" t="s">
        <v>347</v>
      </c>
      <c r="AF28" s="21" t="s">
        <v>348</v>
      </c>
      <c r="AG28" s="22">
        <f t="shared" si="6"/>
        <v>0.70967741935483875</v>
      </c>
      <c r="AH28" s="15" t="str">
        <f t="shared" si="3"/>
        <v/>
      </c>
      <c r="AI28" s="22" t="str">
        <f>VLOOKUP(A28,'[1]Deals (investment)'!$B$2:$Z$1497,1,FALSE)</f>
        <v>Zoona</v>
      </c>
      <c r="AJ28" s="22">
        <f>VLOOKUP(A28,'[1]Deals (investment)'!$B$2:$Z$870,15,FALSE)</f>
        <v>1</v>
      </c>
      <c r="AK28" s="17" t="e">
        <f>VLOOKUP(A28,'[1]Deals (Exits)'!B:B,1,FALSE)</f>
        <v>#N/A</v>
      </c>
      <c r="AL28" s="23">
        <f>VLOOKUP(G28,[1]Lookups!$V$3:$Y$197,4,FALSE)</f>
        <v>0</v>
      </c>
      <c r="AM28" s="17" t="str">
        <f>VLOOKUP(X28,[1]Lookups!$B$3:$C$200,2,FALSE)</f>
        <v>Financial Services</v>
      </c>
      <c r="AN28" s="17" t="str">
        <f>VLOOKUP(R28,[1]Lookups!$H$3:$I$69,2,FALSE)</f>
        <v>4. Late Venture</v>
      </c>
      <c r="AO28" s="17" t="str">
        <f>VLOOKUP(T28,[1]Lookups!$H$3:$I$69,2,FALSE)</f>
        <v>3. Early Venture</v>
      </c>
      <c r="AP28" s="17" t="str">
        <f>VLOOKUP(AN28,[1]Lookups!$N$3:$O$11,2,FALSE)</f>
        <v>Growth</v>
      </c>
      <c r="AQ28" s="18" t="e">
        <f>COUNTIFS('[1]Deals (investment)'!$B:$B,$A28)</f>
        <v>#VALUE!</v>
      </c>
      <c r="AR28" s="18" t="e">
        <f>COUNTIFS('[1]Deals (investment)'!$B:$B,$A28,'[1]Deals (investment)'!$T:$T,$AW$1)+COUNTIFS('[1]Deals (investment)'!$B:$B,$A28,'[1]Deals (investment)'!$T:$T,$AX$1)+COUNTIFS('[1]Deals (investment)'!$B:$B,$A28,'[1]Deals (investment)'!$T:$T,$AY$1)</f>
        <v>#VALUE!</v>
      </c>
      <c r="AS28" s="17" t="e">
        <f>SUMIFS('[1]Deals (investment)'!$C:$C,'[1]Deals (investment)'!$B:$B,$A28)</f>
        <v>#VALUE!</v>
      </c>
      <c r="AT28" s="17" t="e">
        <f t="shared" si="4"/>
        <v>#VALUE!</v>
      </c>
      <c r="AU28" s="18" t="e">
        <f>COUNTIF('[1]Deals (Exits)'!$B:$B,A28)</f>
        <v>#VALUE!</v>
      </c>
      <c r="AV28" s="17" t="e">
        <f>SUMIFS('[1]Deals (investment)'!$C:$C,'[1]Deals (investment)'!$B:$B,$A28,'[1]Deals (investment)'!$T:$T,AV$1)</f>
        <v>#VALUE!</v>
      </c>
      <c r="AW28" s="17" t="e">
        <f>SUMIFS('[1]Deals (investment)'!$C:$C,'[1]Deals (investment)'!$B:$B,$A28,'[1]Deals (investment)'!$T:$T,AW$1)</f>
        <v>#VALUE!</v>
      </c>
      <c r="AX28" s="17" t="e">
        <f>SUMIFS('[1]Deals (investment)'!$C:$C,'[1]Deals (investment)'!$B:$B,$A28,'[1]Deals (investment)'!$T:$T,AX$1)</f>
        <v>#VALUE!</v>
      </c>
      <c r="AY28" s="17" t="e">
        <f>SUMIFS('[1]Deals (investment)'!$C:$C,'[1]Deals (investment)'!$B:$B,$A28,'[1]Deals (investment)'!$T:$T,AY$1)</f>
        <v>#VALUE!</v>
      </c>
      <c r="AZ28" s="17" t="e">
        <f>SUMIFS('[1]Deals (investment)'!$C:$C,'[1]Deals (investment)'!$B:$B,$A28,'[1]Deals (investment)'!$T:$T,AZ$1)</f>
        <v>#VALUE!</v>
      </c>
      <c r="BA28" s="17" t="e">
        <f>SUMIFS('[1]Deals (investment)'!$C:$C,'[1]Deals (investment)'!$B:$B,$A28,'[1]Deals (investment)'!$T:$T,BA$1)</f>
        <v>#VALUE!</v>
      </c>
      <c r="BB28" s="17" t="e">
        <f>SUMIFS('[1]Deals (investment)'!$C:$C,'[1]Deals (investment)'!$B:$B,$A28,'[1]Deals (investment)'!$T:$T,BB$1)</f>
        <v>#VALUE!</v>
      </c>
      <c r="BC28" s="17" t="e">
        <f>SUMIFS('[1]Deals (Exits)'!$C:$C,'[1]Deals (Exits)'!$B:$B,$A28)</f>
        <v>#VALUE!</v>
      </c>
      <c r="BD28" s="17" t="e">
        <f>SUMIFS('[1]Deals (investment)'!$C:$C,'[1]Deals (investment)'!$B:$B,$A28,'[1]Deals (investment)'!$V:$V,BD$1)</f>
        <v>#VALUE!</v>
      </c>
      <c r="BE28" s="17" t="e">
        <f>SUMIFS('[1]Deals (investment)'!$C:$C,'[1]Deals (investment)'!$B:$B,$A28,'[1]Deals (investment)'!$V:$V,BE$1)</f>
        <v>#VALUE!</v>
      </c>
      <c r="BF28" s="17" t="e">
        <f>SUMIFS('[1]Deals (investment)'!$C:$C,'[1]Deals (investment)'!$B:$B,$A28,'[1]Deals (investment)'!$V:$V,BF$1)</f>
        <v>#VALUE!</v>
      </c>
      <c r="BG28" s="17" t="e">
        <f>SUMIFS('[1]Deals (investment)'!$C:$C,'[1]Deals (investment)'!$B:$B,$A28,'[1]Deals (investment)'!$V:$V,BG$1)</f>
        <v>#VALUE!</v>
      </c>
      <c r="BH28" s="17" t="e">
        <f>SUMIFS('[1]Deals (investment)'!$C:$C,'[1]Deals (investment)'!$B:$B,$A28,'[1]Deals (investment)'!$V:$V,BH$1)</f>
        <v>#VALUE!</v>
      </c>
      <c r="BI28" s="17" t="e">
        <f>SUMIFS('[1]Deals (investment)'!$C:$C,'[1]Deals (investment)'!$B:$B,$A28,'[1]Deals (investment)'!$V:$V,BI$1)</f>
        <v>#VALUE!</v>
      </c>
      <c r="BJ28" s="17" t="e">
        <f>SUMIFS('[1]Deals (investment)'!$C:$C,'[1]Deals (investment)'!$B:$B,$A28,'[1]Deals (investment)'!$V:$V,BJ$1)</f>
        <v>#VALUE!</v>
      </c>
      <c r="BK28" s="17" t="e">
        <f>SUMIFS('[1]Deals (investment)'!$C:$C,'[1]Deals (investment)'!$B:$B,$A28,'[1]Deals (investment)'!$V:$V,BK$1)</f>
        <v>#VALUE!</v>
      </c>
      <c r="BL28" s="17" t="e">
        <f>SUMIFS('[1]Deals (investment)'!$C:$C,'[1]Deals (investment)'!$B:$B,$A28,'[1]Deals (investment)'!$V:$V,BL$1)</f>
        <v>#VALUE!</v>
      </c>
      <c r="BM28" s="17" t="e">
        <f>SUMIFS('[1]Deals (investment)'!$C:$C,'[1]Deals (investment)'!$B:$B,$A28,'[1]Deals (investment)'!$V:$V,BM$1)</f>
        <v>#VALUE!</v>
      </c>
      <c r="BN28" s="15"/>
      <c r="BO28" s="15"/>
      <c r="BP28" s="22"/>
      <c r="BQ28" s="15"/>
      <c r="BR28" s="15"/>
      <c r="BS28" s="15"/>
      <c r="BT28" s="15"/>
      <c r="BU28" s="15"/>
      <c r="BV28" s="15"/>
      <c r="BW28" s="15"/>
      <c r="BX28" s="15"/>
      <c r="BY28" s="15"/>
      <c r="BZ28" s="15"/>
      <c r="CA28" s="15"/>
      <c r="CB28" s="15"/>
      <c r="CC28" s="15"/>
      <c r="CD28" s="15" t="str">
        <f t="shared" si="5"/>
        <v>ZoonaZoona is an African start-up set to change our continent! We bring together the drive of young entrepreneurs and the power of cutting-edge technology to bring safe and reliable financial services to underserved communities all over Africa!Active</v>
      </c>
      <c r="CE28" s="15"/>
      <c r="CF28" s="15"/>
      <c r="CG28" s="15"/>
      <c r="CH28" s="15"/>
      <c r="CI28" s="15"/>
      <c r="CJ28" s="15"/>
      <c r="DM28">
        <v>805</v>
      </c>
    </row>
    <row r="29" spans="1:118" ht="12.75">
      <c r="A29" s="15" t="s">
        <v>349</v>
      </c>
      <c r="B29" s="15" t="s">
        <v>350</v>
      </c>
      <c r="C29" s="15" t="s">
        <v>58</v>
      </c>
      <c r="D29" s="16">
        <v>2013</v>
      </c>
      <c r="E29" s="15" t="s">
        <v>90</v>
      </c>
      <c r="F29" s="15"/>
      <c r="G29" s="15" t="s">
        <v>91</v>
      </c>
      <c r="H29" s="15" t="s">
        <v>91</v>
      </c>
      <c r="I29" s="15" t="s">
        <v>91</v>
      </c>
      <c r="J29" s="15"/>
      <c r="K29" s="17" t="e">
        <f t="shared" si="0"/>
        <v>#VALUE!</v>
      </c>
      <c r="L29" s="15"/>
      <c r="M29" s="18" t="e">
        <f t="shared" si="1"/>
        <v>#VALUE!</v>
      </c>
      <c r="N29" s="15"/>
      <c r="O29" s="15"/>
      <c r="P29" s="15"/>
      <c r="Q29" s="15"/>
      <c r="R29" s="15" t="s">
        <v>131</v>
      </c>
      <c r="S29" s="19">
        <v>16000000</v>
      </c>
      <c r="T29" s="15" t="s">
        <v>131</v>
      </c>
      <c r="U29" s="17">
        <v>16000000</v>
      </c>
      <c r="V29" s="15" t="s">
        <v>351</v>
      </c>
      <c r="W29" s="15"/>
      <c r="X29" s="15" t="s">
        <v>158</v>
      </c>
      <c r="Y29" s="15" t="s">
        <v>352</v>
      </c>
      <c r="AB29" s="20" t="s">
        <v>214</v>
      </c>
      <c r="AC29" s="21" t="s">
        <v>353</v>
      </c>
      <c r="AD29" s="21" t="s">
        <v>354</v>
      </c>
      <c r="AE29" s="21" t="s">
        <v>355</v>
      </c>
      <c r="AF29" s="21" t="s">
        <v>356</v>
      </c>
      <c r="AG29" s="22">
        <f t="shared" si="6"/>
        <v>0.67741935483870963</v>
      </c>
      <c r="AH29" s="15" t="e">
        <f t="shared" si="3"/>
        <v>#VALUE!</v>
      </c>
      <c r="AI29" s="22" t="str">
        <f>VLOOKUP(A29,'[1]Deals (investment)'!$B$2:$Z$1497,1,FALSE)</f>
        <v>Yoco</v>
      </c>
      <c r="AJ29" s="22">
        <f>VLOOKUP(A29,'[1]Deals (investment)'!$B$2:$Z$870,15,FALSE)</f>
        <v>1</v>
      </c>
      <c r="AK29" s="17" t="e">
        <f>VLOOKUP(A29,'[1]Deals (Exits)'!B:B,1,FALSE)</f>
        <v>#N/A</v>
      </c>
      <c r="AL29" s="23">
        <f>VLOOKUP(G29,[1]Lookups!$V$3:$Y$197,4,FALSE)</f>
        <v>0</v>
      </c>
      <c r="AM29" s="17" t="str">
        <f>VLOOKUP(X29,[1]Lookups!$B$3:$C$200,2,FALSE)</f>
        <v>Financial Services</v>
      </c>
      <c r="AN29" s="17" t="str">
        <f>VLOOKUP(R29,[1]Lookups!$H$3:$I$69,2,FALSE)</f>
        <v>3. Early Venture</v>
      </c>
      <c r="AO29" s="17" t="str">
        <f>VLOOKUP(T29,[1]Lookups!$H$3:$I$69,2,FALSE)</f>
        <v>3. Early Venture</v>
      </c>
      <c r="AP29" s="17" t="str">
        <f>VLOOKUP(AN29,[1]Lookups!$N$3:$O$11,2,FALSE)</f>
        <v>Early</v>
      </c>
      <c r="AQ29" s="18" t="e">
        <f>COUNTIFS('[1]Deals (investment)'!$B:$B,$A29)</f>
        <v>#VALUE!</v>
      </c>
      <c r="AR29" s="18" t="e">
        <f>COUNTIFS('[1]Deals (investment)'!$B:$B,$A29,'[1]Deals (investment)'!$T:$T,$AW$1)+COUNTIFS('[1]Deals (investment)'!$B:$B,$A29,'[1]Deals (investment)'!$T:$T,$AX$1)+COUNTIFS('[1]Deals (investment)'!$B:$B,$A29,'[1]Deals (investment)'!$T:$T,$AY$1)</f>
        <v>#VALUE!</v>
      </c>
      <c r="AS29" s="17" t="e">
        <f>SUMIFS('[1]Deals (investment)'!$C:$C,'[1]Deals (investment)'!$B:$B,$A29)</f>
        <v>#VALUE!</v>
      </c>
      <c r="AT29" s="17" t="e">
        <f t="shared" si="4"/>
        <v>#VALUE!</v>
      </c>
      <c r="AU29" s="18" t="e">
        <f>COUNTIF('[1]Deals (Exits)'!$B:$B,A29)</f>
        <v>#VALUE!</v>
      </c>
      <c r="AV29" s="17" t="e">
        <f>SUMIFS('[1]Deals (investment)'!$C:$C,'[1]Deals (investment)'!$B:$B,$A29,'[1]Deals (investment)'!$T:$T,AV$1)</f>
        <v>#VALUE!</v>
      </c>
      <c r="AW29" s="17" t="e">
        <f>SUMIFS('[1]Deals (investment)'!$C:$C,'[1]Deals (investment)'!$B:$B,$A29,'[1]Deals (investment)'!$T:$T,AW$1)</f>
        <v>#VALUE!</v>
      </c>
      <c r="AX29" s="17" t="e">
        <f>SUMIFS('[1]Deals (investment)'!$C:$C,'[1]Deals (investment)'!$B:$B,$A29,'[1]Deals (investment)'!$T:$T,AX$1)</f>
        <v>#VALUE!</v>
      </c>
      <c r="AY29" s="17" t="e">
        <f>SUMIFS('[1]Deals (investment)'!$C:$C,'[1]Deals (investment)'!$B:$B,$A29,'[1]Deals (investment)'!$T:$T,AY$1)</f>
        <v>#VALUE!</v>
      </c>
      <c r="AZ29" s="17" t="e">
        <f>SUMIFS('[1]Deals (investment)'!$C:$C,'[1]Deals (investment)'!$B:$B,$A29,'[1]Deals (investment)'!$T:$T,AZ$1)</f>
        <v>#VALUE!</v>
      </c>
      <c r="BA29" s="17" t="e">
        <f>SUMIFS('[1]Deals (investment)'!$C:$C,'[1]Deals (investment)'!$B:$B,$A29,'[1]Deals (investment)'!$T:$T,BA$1)</f>
        <v>#VALUE!</v>
      </c>
      <c r="BB29" s="17" t="e">
        <f>SUMIFS('[1]Deals (investment)'!$C:$C,'[1]Deals (investment)'!$B:$B,$A29,'[1]Deals (investment)'!$T:$T,BB$1)</f>
        <v>#VALUE!</v>
      </c>
      <c r="BC29" s="17" t="e">
        <f>SUMIFS('[1]Deals (Exits)'!$C:$C,'[1]Deals (Exits)'!$B:$B,$A29)</f>
        <v>#VALUE!</v>
      </c>
      <c r="BD29" s="17" t="e">
        <f>SUMIFS('[1]Deals (investment)'!$C:$C,'[1]Deals (investment)'!$B:$B,$A29,'[1]Deals (investment)'!$V:$V,BD$1)</f>
        <v>#VALUE!</v>
      </c>
      <c r="BE29" s="17" t="e">
        <f>SUMIFS('[1]Deals (investment)'!$C:$C,'[1]Deals (investment)'!$B:$B,$A29,'[1]Deals (investment)'!$V:$V,BE$1)</f>
        <v>#VALUE!</v>
      </c>
      <c r="BF29" s="17" t="e">
        <f>SUMIFS('[1]Deals (investment)'!$C:$C,'[1]Deals (investment)'!$B:$B,$A29,'[1]Deals (investment)'!$V:$V,BF$1)</f>
        <v>#VALUE!</v>
      </c>
      <c r="BG29" s="17" t="e">
        <f>SUMIFS('[1]Deals (investment)'!$C:$C,'[1]Deals (investment)'!$B:$B,$A29,'[1]Deals (investment)'!$V:$V,BG$1)</f>
        <v>#VALUE!</v>
      </c>
      <c r="BH29" s="17" t="e">
        <f>SUMIFS('[1]Deals (investment)'!$C:$C,'[1]Deals (investment)'!$B:$B,$A29,'[1]Deals (investment)'!$V:$V,BH$1)</f>
        <v>#VALUE!</v>
      </c>
      <c r="BI29" s="17" t="e">
        <f>SUMIFS('[1]Deals (investment)'!$C:$C,'[1]Deals (investment)'!$B:$B,$A29,'[1]Deals (investment)'!$V:$V,BI$1)</f>
        <v>#VALUE!</v>
      </c>
      <c r="BJ29" s="17" t="e">
        <f>SUMIFS('[1]Deals (investment)'!$C:$C,'[1]Deals (investment)'!$B:$B,$A29,'[1]Deals (investment)'!$V:$V,BJ$1)</f>
        <v>#VALUE!</v>
      </c>
      <c r="BK29" s="17" t="e">
        <f>SUMIFS('[1]Deals (investment)'!$C:$C,'[1]Deals (investment)'!$B:$B,$A29,'[1]Deals (investment)'!$V:$V,BK$1)</f>
        <v>#VALUE!</v>
      </c>
      <c r="BL29" s="17" t="e">
        <f>SUMIFS('[1]Deals (investment)'!$C:$C,'[1]Deals (investment)'!$B:$B,$A29,'[1]Deals (investment)'!$V:$V,BL$1)</f>
        <v>#VALUE!</v>
      </c>
      <c r="BM29" s="17" t="e">
        <f>SUMIFS('[1]Deals (investment)'!$C:$C,'[1]Deals (investment)'!$B:$B,$A29,'[1]Deals (investment)'!$V:$V,BM$1)</f>
        <v>#VALUE!</v>
      </c>
      <c r="BN29" s="15"/>
      <c r="BO29" s="15"/>
      <c r="BP29" s="22"/>
      <c r="BQ29" s="15"/>
      <c r="BR29" s="15"/>
      <c r="BS29" s="15"/>
      <c r="BT29" s="15"/>
      <c r="BU29" s="15"/>
      <c r="BV29" s="15"/>
      <c r="BW29" s="15"/>
      <c r="BX29" s="15"/>
      <c r="BY29" s="15"/>
      <c r="BZ29" s="15"/>
      <c r="CA29" s="15"/>
      <c r="CB29" s="15"/>
      <c r="CC29" s="15"/>
      <c r="CD29" s="15"/>
      <c r="CE29" s="15"/>
      <c r="CF29" s="15"/>
      <c r="CG29" s="15"/>
      <c r="CH29" s="15"/>
      <c r="CI29" s="15"/>
      <c r="CJ29" s="15"/>
      <c r="DM29">
        <v>764</v>
      </c>
      <c r="DN29">
        <v>2018</v>
      </c>
    </row>
    <row r="30" spans="1:118" ht="27" customHeight="1">
      <c r="A30" s="15" t="s">
        <v>357</v>
      </c>
      <c r="B30" s="15" t="s">
        <v>358</v>
      </c>
      <c r="C30" s="15" t="s">
        <v>58</v>
      </c>
      <c r="D30" s="16">
        <v>2014</v>
      </c>
      <c r="E30" s="15" t="s">
        <v>59</v>
      </c>
      <c r="F30" s="15"/>
      <c r="G30" s="15" t="s">
        <v>61</v>
      </c>
      <c r="H30" s="15" t="s">
        <v>61</v>
      </c>
      <c r="I30" s="15" t="s">
        <v>61</v>
      </c>
      <c r="J30" s="15" t="s">
        <v>359</v>
      </c>
      <c r="K30" s="17" t="e">
        <f t="shared" si="0"/>
        <v>#VALUE!</v>
      </c>
      <c r="L30" s="15"/>
      <c r="M30" s="18" t="e">
        <f t="shared" si="1"/>
        <v>#VALUE!</v>
      </c>
      <c r="N30" s="15"/>
      <c r="O30" s="15"/>
      <c r="P30" s="15"/>
      <c r="Q30" s="15"/>
      <c r="R30" s="15" t="s">
        <v>132</v>
      </c>
      <c r="S30" s="19">
        <v>13000000</v>
      </c>
      <c r="T30" s="15" t="s">
        <v>132</v>
      </c>
      <c r="U30" s="17">
        <v>13000000</v>
      </c>
      <c r="V30" s="15" t="s">
        <v>360</v>
      </c>
      <c r="W30" s="15"/>
      <c r="X30" s="15" t="s">
        <v>158</v>
      </c>
      <c r="Y30" s="15" t="s">
        <v>361</v>
      </c>
      <c r="AB30" s="20" t="s">
        <v>171</v>
      </c>
      <c r="AC30" s="21" t="s">
        <v>362</v>
      </c>
      <c r="AD30" s="21" t="s">
        <v>363</v>
      </c>
      <c r="AE30" s="15"/>
      <c r="AF30" s="15"/>
      <c r="AG30" s="22">
        <f t="shared" si="6"/>
        <v>0.64516129032258063</v>
      </c>
      <c r="AH30" s="15" t="e">
        <f t="shared" si="3"/>
        <v>#VALUE!</v>
      </c>
      <c r="AI30" s="22" t="str">
        <f>VLOOKUP(A30,'[1]Deals (investment)'!$B$2:$Z$1497,1,FALSE)</f>
        <v>Mines</v>
      </c>
      <c r="AJ30" s="22">
        <f>VLOOKUP(A30,'[1]Deals (investment)'!$B$2:$Z$870,15,FALSE)</f>
        <v>1</v>
      </c>
      <c r="AK30" s="17" t="e">
        <f>VLOOKUP(A30,'[1]Deals (Exits)'!B:B,1,FALSE)</f>
        <v>#N/A</v>
      </c>
      <c r="AL30" s="23">
        <f>VLOOKUP(G30,[1]Lookups!$V$3:$Y$197,4,FALSE)</f>
        <v>0</v>
      </c>
      <c r="AM30" s="17" t="str">
        <f>VLOOKUP(X30,[1]Lookups!$B$3:$C$200,2,FALSE)</f>
        <v>Financial Services</v>
      </c>
      <c r="AN30" s="17" t="str">
        <f>VLOOKUP(R30,[1]Lookups!$H$3:$I$69,2,FALSE)</f>
        <v>3. Early Venture</v>
      </c>
      <c r="AO30" s="17" t="str">
        <f>VLOOKUP(T30,[1]Lookups!$H$3:$I$69,2,FALSE)</f>
        <v>3. Early Venture</v>
      </c>
      <c r="AP30" s="17" t="str">
        <f>VLOOKUP(AN30,[1]Lookups!$N$3:$O$11,2,FALSE)</f>
        <v>Early</v>
      </c>
      <c r="AQ30" s="18" t="e">
        <f>COUNTIFS('[1]Deals (investment)'!$B:$B,$A30)</f>
        <v>#VALUE!</v>
      </c>
      <c r="AR30" s="18" t="e">
        <f>COUNTIFS('[1]Deals (investment)'!$B:$B,$A30,'[1]Deals (investment)'!$T:$T,$AW$1)+COUNTIFS('[1]Deals (investment)'!$B:$B,$A30,'[1]Deals (investment)'!$T:$T,$AX$1)+COUNTIFS('[1]Deals (investment)'!$B:$B,$A30,'[1]Deals (investment)'!$T:$T,$AY$1)</f>
        <v>#VALUE!</v>
      </c>
      <c r="AS30" s="17" t="e">
        <f>SUMIFS('[1]Deals (investment)'!$C:$C,'[1]Deals (investment)'!$B:$B,$A30)</f>
        <v>#VALUE!</v>
      </c>
      <c r="AT30" s="17" t="e">
        <f t="shared" si="4"/>
        <v>#VALUE!</v>
      </c>
      <c r="AU30" s="18" t="e">
        <f>COUNTIF('[1]Deals (Exits)'!$B:$B,A30)</f>
        <v>#VALUE!</v>
      </c>
      <c r="AV30" s="17" t="e">
        <f>SUMIFS('[1]Deals (investment)'!$C:$C,'[1]Deals (investment)'!$B:$B,$A30,'[1]Deals (investment)'!$T:$T,AV$1)</f>
        <v>#VALUE!</v>
      </c>
      <c r="AW30" s="17" t="e">
        <f>SUMIFS('[1]Deals (investment)'!$C:$C,'[1]Deals (investment)'!$B:$B,$A30,'[1]Deals (investment)'!$T:$T,AW$1)</f>
        <v>#VALUE!</v>
      </c>
      <c r="AX30" s="17" t="e">
        <f>SUMIFS('[1]Deals (investment)'!$C:$C,'[1]Deals (investment)'!$B:$B,$A30,'[1]Deals (investment)'!$T:$T,AX$1)</f>
        <v>#VALUE!</v>
      </c>
      <c r="AY30" s="17" t="e">
        <f>SUMIFS('[1]Deals (investment)'!$C:$C,'[1]Deals (investment)'!$B:$B,$A30,'[1]Deals (investment)'!$T:$T,AY$1)</f>
        <v>#VALUE!</v>
      </c>
      <c r="AZ30" s="17" t="e">
        <f>SUMIFS('[1]Deals (investment)'!$C:$C,'[1]Deals (investment)'!$B:$B,$A30,'[1]Deals (investment)'!$T:$T,AZ$1)</f>
        <v>#VALUE!</v>
      </c>
      <c r="BA30" s="17" t="e">
        <f>SUMIFS('[1]Deals (investment)'!$C:$C,'[1]Deals (investment)'!$B:$B,$A30,'[1]Deals (investment)'!$T:$T,BA$1)</f>
        <v>#VALUE!</v>
      </c>
      <c r="BB30" s="17" t="e">
        <f>SUMIFS('[1]Deals (investment)'!$C:$C,'[1]Deals (investment)'!$B:$B,$A30,'[1]Deals (investment)'!$T:$T,BB$1)</f>
        <v>#VALUE!</v>
      </c>
      <c r="BC30" s="17" t="e">
        <f>SUMIFS('[1]Deals (Exits)'!$C:$C,'[1]Deals (Exits)'!$B:$B,$A30)</f>
        <v>#VALUE!</v>
      </c>
      <c r="BD30" s="17" t="e">
        <f>SUMIFS('[1]Deals (investment)'!$C:$C,'[1]Deals (investment)'!$B:$B,$A30,'[1]Deals (investment)'!$V:$V,BD$1)</f>
        <v>#VALUE!</v>
      </c>
      <c r="BE30" s="17" t="e">
        <f>SUMIFS('[1]Deals (investment)'!$C:$C,'[1]Deals (investment)'!$B:$B,$A30,'[1]Deals (investment)'!$V:$V,BE$1)</f>
        <v>#VALUE!</v>
      </c>
      <c r="BF30" s="17" t="e">
        <f>SUMIFS('[1]Deals (investment)'!$C:$C,'[1]Deals (investment)'!$B:$B,$A30,'[1]Deals (investment)'!$V:$V,BF$1)</f>
        <v>#VALUE!</v>
      </c>
      <c r="BG30" s="17" t="e">
        <f>SUMIFS('[1]Deals (investment)'!$C:$C,'[1]Deals (investment)'!$B:$B,$A30,'[1]Deals (investment)'!$V:$V,BG$1)</f>
        <v>#VALUE!</v>
      </c>
      <c r="BH30" s="17" t="e">
        <f>SUMIFS('[1]Deals (investment)'!$C:$C,'[1]Deals (investment)'!$B:$B,$A30,'[1]Deals (investment)'!$V:$V,BH$1)</f>
        <v>#VALUE!</v>
      </c>
      <c r="BI30" s="17" t="e">
        <f>SUMIFS('[1]Deals (investment)'!$C:$C,'[1]Deals (investment)'!$B:$B,$A30,'[1]Deals (investment)'!$V:$V,BI$1)</f>
        <v>#VALUE!</v>
      </c>
      <c r="BJ30" s="17" t="e">
        <f>SUMIFS('[1]Deals (investment)'!$C:$C,'[1]Deals (investment)'!$B:$B,$A30,'[1]Deals (investment)'!$V:$V,BJ$1)</f>
        <v>#VALUE!</v>
      </c>
      <c r="BK30" s="17" t="e">
        <f>SUMIFS('[1]Deals (investment)'!$C:$C,'[1]Deals (investment)'!$B:$B,$A30,'[1]Deals (investment)'!$V:$V,BK$1)</f>
        <v>#VALUE!</v>
      </c>
      <c r="BL30" s="17" t="e">
        <f>SUMIFS('[1]Deals (investment)'!$C:$C,'[1]Deals (investment)'!$B:$B,$A30,'[1]Deals (investment)'!$V:$V,BL$1)</f>
        <v>#VALUE!</v>
      </c>
      <c r="BM30" s="17" t="e">
        <f>SUMIFS('[1]Deals (investment)'!$C:$C,'[1]Deals (investment)'!$B:$B,$A30,'[1]Deals (investment)'!$V:$V,BM$1)</f>
        <v>#VALUE!</v>
      </c>
      <c r="BN30" s="15"/>
      <c r="BO30" s="15"/>
      <c r="BP30" s="22"/>
      <c r="BQ30" s="15"/>
      <c r="BR30" s="15"/>
      <c r="BS30" s="15"/>
      <c r="BT30" s="15"/>
      <c r="BU30" s="15"/>
      <c r="BV30" s="15"/>
      <c r="BW30" s="15"/>
      <c r="BX30" s="15"/>
      <c r="BY30" s="15"/>
      <c r="BZ30" s="15"/>
      <c r="CA30" s="15"/>
      <c r="CB30" s="15"/>
      <c r="CC30" s="15"/>
      <c r="CD30" s="15" t="str">
        <f t="shared" ref="CD30:CD31" si="7">CONCATENATE(A30,B30,C30)</f>
        <v>MinesMines is a fintech startup redefining credit in emerging markets. Imagine a world where every time you go to the doctor you pay cash up front before you are treated, where every time you rent an apartment you pay 2 years cash up front, or where your monthly paycheck is frequently delayed for months at a time. Then imagine that same world without credit cards or bank accounts or robust credit bureaus. This is every day life for more than 3 billion adults around the world and we are on a mission to change it.Active</v>
      </c>
      <c r="CE30" s="15"/>
      <c r="CF30" s="15"/>
      <c r="CG30" s="15"/>
      <c r="CH30" s="15"/>
      <c r="CI30" s="15"/>
      <c r="CJ30" s="15"/>
      <c r="DM30">
        <v>527</v>
      </c>
      <c r="DN30">
        <v>2018</v>
      </c>
    </row>
    <row r="31" spans="1:118" ht="12.75">
      <c r="A31" s="15" t="s">
        <v>364</v>
      </c>
      <c r="B31" s="15" t="s">
        <v>365</v>
      </c>
      <c r="C31" s="15" t="s">
        <v>58</v>
      </c>
      <c r="D31" s="16">
        <v>2013</v>
      </c>
      <c r="E31" s="15" t="s">
        <v>117</v>
      </c>
      <c r="F31" s="15"/>
      <c r="G31" s="15" t="s">
        <v>118</v>
      </c>
      <c r="H31" s="15" t="s">
        <v>118</v>
      </c>
      <c r="I31" s="15" t="s">
        <v>366</v>
      </c>
      <c r="J31" s="15"/>
      <c r="K31" s="17" t="e">
        <f t="shared" si="0"/>
        <v>#VALUE!</v>
      </c>
      <c r="L31" s="15"/>
      <c r="M31" s="18" t="e">
        <f t="shared" si="1"/>
        <v>#VALUE!</v>
      </c>
      <c r="N31" s="15"/>
      <c r="O31" s="15"/>
      <c r="P31" s="15"/>
      <c r="Q31" s="15"/>
      <c r="R31" s="15" t="s">
        <v>131</v>
      </c>
      <c r="S31" s="19">
        <v>5000000</v>
      </c>
      <c r="T31" s="15" t="s">
        <v>131</v>
      </c>
      <c r="U31" s="19">
        <v>5000000</v>
      </c>
      <c r="V31" s="15" t="s">
        <v>367</v>
      </c>
      <c r="W31" s="15">
        <v>1</v>
      </c>
      <c r="X31" s="15" t="s">
        <v>158</v>
      </c>
      <c r="Y31" s="15" t="s">
        <v>368</v>
      </c>
      <c r="AB31" s="20" t="s">
        <v>136</v>
      </c>
      <c r="AC31" s="21" t="s">
        <v>369</v>
      </c>
      <c r="AD31" s="21" t="s">
        <v>370</v>
      </c>
      <c r="AE31" s="21" t="s">
        <v>371</v>
      </c>
      <c r="AF31" s="21" t="s">
        <v>372</v>
      </c>
      <c r="AG31" s="22">
        <f t="shared" si="6"/>
        <v>0.70967741935483875</v>
      </c>
      <c r="AH31" s="15" t="e">
        <f t="shared" si="3"/>
        <v>#VALUE!</v>
      </c>
      <c r="AI31" s="22" t="str">
        <f>VLOOKUP(A31,'[1]Deals (investment)'!$B$2:$Z$1497,1,FALSE)</f>
        <v>BitPesa</v>
      </c>
      <c r="AJ31" s="22">
        <f>VLOOKUP(A31,'[1]Deals (investment)'!$B$2:$Z$870,15,FALSE)</f>
        <v>1</v>
      </c>
      <c r="AK31" s="17" t="e">
        <f>VLOOKUP(A31,'[1]Deals (Exits)'!B:B,1,FALSE)</f>
        <v>#N/A</v>
      </c>
      <c r="AL31" s="23">
        <f>VLOOKUP(G31,[1]Lookups!$V$3:$Y$197,4,FALSE)</f>
        <v>0</v>
      </c>
      <c r="AM31" s="17" t="str">
        <f>VLOOKUP(X31,[1]Lookups!$B$3:$C$200,2,FALSE)</f>
        <v>Financial Services</v>
      </c>
      <c r="AN31" s="17" t="str">
        <f>VLOOKUP(R31,[1]Lookups!$H$3:$I$69,2,FALSE)</f>
        <v>3. Early Venture</v>
      </c>
      <c r="AO31" s="17" t="str">
        <f>VLOOKUP(T31,[1]Lookups!$H$3:$I$69,2,FALSE)</f>
        <v>3. Early Venture</v>
      </c>
      <c r="AP31" s="17" t="str">
        <f>VLOOKUP(AN31,[1]Lookups!$N$3:$O$11,2,FALSE)</f>
        <v>Early</v>
      </c>
      <c r="AQ31" s="18" t="e">
        <f>COUNTIFS('[1]Deals (investment)'!$B:$B,$A31)</f>
        <v>#VALUE!</v>
      </c>
      <c r="AR31" s="18" t="e">
        <f>COUNTIFS('[1]Deals (investment)'!$B:$B,$A31,'[1]Deals (investment)'!$T:$T,$AW$1)+COUNTIFS('[1]Deals (investment)'!$B:$B,$A31,'[1]Deals (investment)'!$T:$T,$AX$1)+COUNTIFS('[1]Deals (investment)'!$B:$B,$A31,'[1]Deals (investment)'!$T:$T,$AY$1)</f>
        <v>#VALUE!</v>
      </c>
      <c r="AS31" s="17" t="e">
        <f>SUMIFS('[1]Deals (investment)'!$C:$C,'[1]Deals (investment)'!$B:$B,$A31)</f>
        <v>#VALUE!</v>
      </c>
      <c r="AT31" s="17" t="e">
        <f t="shared" si="4"/>
        <v>#VALUE!</v>
      </c>
      <c r="AU31" s="18" t="e">
        <f>COUNTIF('[1]Deals (Exits)'!$B:$B,A31)</f>
        <v>#VALUE!</v>
      </c>
      <c r="AV31" s="17" t="e">
        <f>SUMIFS('[1]Deals (investment)'!$C:$C,'[1]Deals (investment)'!$B:$B,$A31,'[1]Deals (investment)'!$T:$T,AV$1)</f>
        <v>#VALUE!</v>
      </c>
      <c r="AW31" s="17" t="e">
        <f>SUMIFS('[1]Deals (investment)'!$C:$C,'[1]Deals (investment)'!$B:$B,$A31,'[1]Deals (investment)'!$T:$T,AW$1)</f>
        <v>#VALUE!</v>
      </c>
      <c r="AX31" s="17" t="e">
        <f>SUMIFS('[1]Deals (investment)'!$C:$C,'[1]Deals (investment)'!$B:$B,$A31,'[1]Deals (investment)'!$T:$T,AX$1)</f>
        <v>#VALUE!</v>
      </c>
      <c r="AY31" s="17" t="e">
        <f>SUMIFS('[1]Deals (investment)'!$C:$C,'[1]Deals (investment)'!$B:$B,$A31,'[1]Deals (investment)'!$T:$T,AY$1)</f>
        <v>#VALUE!</v>
      </c>
      <c r="AZ31" s="17" t="e">
        <f>SUMIFS('[1]Deals (investment)'!$C:$C,'[1]Deals (investment)'!$B:$B,$A31,'[1]Deals (investment)'!$T:$T,AZ$1)</f>
        <v>#VALUE!</v>
      </c>
      <c r="BA31" s="17" t="e">
        <f>SUMIFS('[1]Deals (investment)'!$C:$C,'[1]Deals (investment)'!$B:$B,$A31,'[1]Deals (investment)'!$T:$T,BA$1)</f>
        <v>#VALUE!</v>
      </c>
      <c r="BB31" s="17" t="e">
        <f>SUMIFS('[1]Deals (investment)'!$C:$C,'[1]Deals (investment)'!$B:$B,$A31,'[1]Deals (investment)'!$T:$T,BB$1)</f>
        <v>#VALUE!</v>
      </c>
      <c r="BC31" s="17" t="e">
        <f>SUMIFS('[1]Deals (Exits)'!$C:$C,'[1]Deals (Exits)'!$B:$B,$A31)</f>
        <v>#VALUE!</v>
      </c>
      <c r="BD31" s="17" t="e">
        <f>SUMIFS('[1]Deals (investment)'!$C:$C,'[1]Deals (investment)'!$B:$B,$A31,'[1]Deals (investment)'!$V:$V,BD$1)</f>
        <v>#VALUE!</v>
      </c>
      <c r="BE31" s="17" t="e">
        <f>SUMIFS('[1]Deals (investment)'!$C:$C,'[1]Deals (investment)'!$B:$B,$A31,'[1]Deals (investment)'!$V:$V,BE$1)</f>
        <v>#VALUE!</v>
      </c>
      <c r="BF31" s="17" t="e">
        <f>SUMIFS('[1]Deals (investment)'!$C:$C,'[1]Deals (investment)'!$B:$B,$A31,'[1]Deals (investment)'!$V:$V,BF$1)</f>
        <v>#VALUE!</v>
      </c>
      <c r="BG31" s="17" t="e">
        <f>SUMIFS('[1]Deals (investment)'!$C:$C,'[1]Deals (investment)'!$B:$B,$A31,'[1]Deals (investment)'!$V:$V,BG$1)</f>
        <v>#VALUE!</v>
      </c>
      <c r="BH31" s="17" t="e">
        <f>SUMIFS('[1]Deals (investment)'!$C:$C,'[1]Deals (investment)'!$B:$B,$A31,'[1]Deals (investment)'!$V:$V,BH$1)</f>
        <v>#VALUE!</v>
      </c>
      <c r="BI31" s="17" t="e">
        <f>SUMIFS('[1]Deals (investment)'!$C:$C,'[1]Deals (investment)'!$B:$B,$A31,'[1]Deals (investment)'!$V:$V,BI$1)</f>
        <v>#VALUE!</v>
      </c>
      <c r="BJ31" s="17" t="e">
        <f>SUMIFS('[1]Deals (investment)'!$C:$C,'[1]Deals (investment)'!$B:$B,$A31,'[1]Deals (investment)'!$V:$V,BJ$1)</f>
        <v>#VALUE!</v>
      </c>
      <c r="BK31" s="17" t="e">
        <f>SUMIFS('[1]Deals (investment)'!$C:$C,'[1]Deals (investment)'!$B:$B,$A31,'[1]Deals (investment)'!$V:$V,BK$1)</f>
        <v>#VALUE!</v>
      </c>
      <c r="BL31" s="17" t="e">
        <f>SUMIFS('[1]Deals (investment)'!$C:$C,'[1]Deals (investment)'!$B:$B,$A31,'[1]Deals (investment)'!$V:$V,BL$1)</f>
        <v>#VALUE!</v>
      </c>
      <c r="BM31" s="17" t="e">
        <f>SUMIFS('[1]Deals (investment)'!$C:$C,'[1]Deals (investment)'!$B:$B,$A31,'[1]Deals (investment)'!$V:$V,BM$1)</f>
        <v>#VALUE!</v>
      </c>
      <c r="BN31" s="15"/>
      <c r="BO31" s="15"/>
      <c r="BP31" s="22"/>
      <c r="BQ31" s="15"/>
      <c r="BR31" s="15"/>
      <c r="BS31" s="15"/>
      <c r="BT31" s="15"/>
      <c r="BU31" s="15"/>
      <c r="BV31" s="15"/>
      <c r="BW31" s="15"/>
      <c r="BX31" s="15"/>
      <c r="BY31" s="15"/>
      <c r="BZ31" s="15"/>
      <c r="CA31" s="15"/>
      <c r="CB31" s="15"/>
      <c r="CC31" s="15"/>
      <c r="CD31" s="15" t="str">
        <f t="shared" si="7"/>
        <v>BitpesaBitPesa is a digital foreign exchange and payment platform that leverages blockchain settlement to significantly lower the cost and increase the speed of business payments to and from frontier markets. BitPesa is a market-maker in every major African currency and opens corridors for business payments and trade between frontier markets and the rest of the world. Founded in 2013, BitPesa was the first blockchain company to be licensed by the UK's Financial Conduct Authority and follows stringent KYC practices.Active</v>
      </c>
      <c r="CE31" s="15"/>
      <c r="CF31" s="15"/>
      <c r="CG31" s="15"/>
      <c r="CH31" s="15"/>
      <c r="CI31" s="15"/>
      <c r="CJ31" s="15"/>
      <c r="DM31">
        <v>407</v>
      </c>
      <c r="DN31">
        <v>2014</v>
      </c>
    </row>
    <row r="32" spans="1:118" ht="12.75">
      <c r="A32" s="15" t="s">
        <v>373</v>
      </c>
      <c r="B32" s="15" t="s">
        <v>374</v>
      </c>
      <c r="C32" s="15" t="s">
        <v>58</v>
      </c>
      <c r="D32" s="16">
        <v>2016</v>
      </c>
      <c r="E32" s="15" t="s">
        <v>117</v>
      </c>
      <c r="F32" s="15"/>
      <c r="G32" s="15" t="s">
        <v>118</v>
      </c>
      <c r="H32" s="15" t="s">
        <v>118</v>
      </c>
      <c r="I32" s="15" t="s">
        <v>168</v>
      </c>
      <c r="J32" s="15"/>
      <c r="K32" s="17" t="e">
        <f t="shared" si="0"/>
        <v>#VALUE!</v>
      </c>
      <c r="L32" s="15"/>
      <c r="M32" s="18" t="e">
        <f t="shared" si="1"/>
        <v>#VALUE!</v>
      </c>
      <c r="N32" s="15"/>
      <c r="O32" s="15"/>
      <c r="P32" s="15"/>
      <c r="Q32" s="15"/>
      <c r="R32" s="15" t="s">
        <v>375</v>
      </c>
      <c r="S32" s="19" t="s">
        <v>144</v>
      </c>
      <c r="T32" s="15" t="s">
        <v>312</v>
      </c>
      <c r="U32" s="17" t="s">
        <v>312</v>
      </c>
      <c r="V32" s="15" t="s">
        <v>376</v>
      </c>
      <c r="W32" s="15">
        <v>0</v>
      </c>
      <c r="X32" s="15" t="s">
        <v>134</v>
      </c>
      <c r="Y32" s="15" t="s">
        <v>377</v>
      </c>
      <c r="AB32" s="20" t="s">
        <v>136</v>
      </c>
      <c r="AC32" s="21" t="s">
        <v>378</v>
      </c>
      <c r="AD32" s="21" t="s">
        <v>379</v>
      </c>
      <c r="AE32" s="15"/>
      <c r="AF32" s="21" t="s">
        <v>380</v>
      </c>
      <c r="AG32" s="22">
        <f t="shared" si="6"/>
        <v>0.67741935483870963</v>
      </c>
      <c r="AH32" s="15" t="e">
        <f t="shared" si="3"/>
        <v>#VALUE!</v>
      </c>
      <c r="AI32" s="22" t="str">
        <f>VLOOKUP(A32,'[1]Deals (investment)'!$B$2:$Z$1497,1,FALSE)</f>
        <v>Lori Systems</v>
      </c>
      <c r="AJ32" s="22">
        <f>VLOOKUP(A32,'[1]Deals (investment)'!$B$2:$Z$870,15,FALSE)</f>
        <v>1</v>
      </c>
      <c r="AK32" s="17" t="e">
        <f>VLOOKUP(A32,'[1]Deals (Exits)'!B:B,1,FALSE)</f>
        <v>#N/A</v>
      </c>
      <c r="AL32" s="23">
        <f>VLOOKUP(G32,[1]Lookups!$V$3:$Y$197,4,FALSE)</f>
        <v>0</v>
      </c>
      <c r="AM32" s="17" t="str">
        <f>VLOOKUP(X32,[1]Lookups!$B$3:$C$200,2,FALSE)</f>
        <v>Transport &amp; Logistics</v>
      </c>
      <c r="AN32" s="17" t="str">
        <f>VLOOKUP(R32,[1]Lookups!$H$3:$I$69,2,FALSE)</f>
        <v>2. Seed</v>
      </c>
      <c r="AO32" s="17" t="e">
        <f>VLOOKUP(T32,[1]Lookups!$H$3:$I$69,2,FALSE)</f>
        <v>#N/A</v>
      </c>
      <c r="AP32" s="17" t="str">
        <f>VLOOKUP(AN32,[1]Lookups!$N$3:$O$11,2,FALSE)</f>
        <v>Early</v>
      </c>
      <c r="AQ32" s="18" t="e">
        <f>COUNTIFS('[1]Deals (investment)'!$B:$B,$A32)</f>
        <v>#VALUE!</v>
      </c>
      <c r="AR32" s="18" t="e">
        <f>COUNTIFS('[1]Deals (investment)'!$B:$B,$A32,'[1]Deals (investment)'!$T:$T,$AW$1)+COUNTIFS('[1]Deals (investment)'!$B:$B,$A32,'[1]Deals (investment)'!$T:$T,$AX$1)+COUNTIFS('[1]Deals (investment)'!$B:$B,$A32,'[1]Deals (investment)'!$T:$T,$AY$1)</f>
        <v>#VALUE!</v>
      </c>
      <c r="AS32" s="17" t="e">
        <f>SUMIFS('[1]Deals (investment)'!$C:$C,'[1]Deals (investment)'!$B:$B,$A32)</f>
        <v>#VALUE!</v>
      </c>
      <c r="AT32" s="17" t="e">
        <f t="shared" si="4"/>
        <v>#VALUE!</v>
      </c>
      <c r="AU32" s="18" t="e">
        <f>COUNTIF('[1]Deals (Exits)'!$B:$B,A32)</f>
        <v>#VALUE!</v>
      </c>
      <c r="AV32" s="17" t="e">
        <f>SUMIFS('[1]Deals (investment)'!$C:$C,'[1]Deals (investment)'!$B:$B,$A32,'[1]Deals (investment)'!$T:$T,AV$1)</f>
        <v>#VALUE!</v>
      </c>
      <c r="AW32" s="17" t="e">
        <f>SUMIFS('[1]Deals (investment)'!$C:$C,'[1]Deals (investment)'!$B:$B,$A32,'[1]Deals (investment)'!$T:$T,AW$1)</f>
        <v>#VALUE!</v>
      </c>
      <c r="AX32" s="17" t="e">
        <f>SUMIFS('[1]Deals (investment)'!$C:$C,'[1]Deals (investment)'!$B:$B,$A32,'[1]Deals (investment)'!$T:$T,AX$1)</f>
        <v>#VALUE!</v>
      </c>
      <c r="AY32" s="17" t="e">
        <f>SUMIFS('[1]Deals (investment)'!$C:$C,'[1]Deals (investment)'!$B:$B,$A32,'[1]Deals (investment)'!$T:$T,AY$1)</f>
        <v>#VALUE!</v>
      </c>
      <c r="AZ32" s="17" t="e">
        <f>SUMIFS('[1]Deals (investment)'!$C:$C,'[1]Deals (investment)'!$B:$B,$A32,'[1]Deals (investment)'!$T:$T,AZ$1)</f>
        <v>#VALUE!</v>
      </c>
      <c r="BA32" s="17" t="e">
        <f>SUMIFS('[1]Deals (investment)'!$C:$C,'[1]Deals (investment)'!$B:$B,$A32,'[1]Deals (investment)'!$T:$T,BA$1)</f>
        <v>#VALUE!</v>
      </c>
      <c r="BB32" s="17" t="e">
        <f>SUMIFS('[1]Deals (investment)'!$C:$C,'[1]Deals (investment)'!$B:$B,$A32,'[1]Deals (investment)'!$T:$T,BB$1)</f>
        <v>#VALUE!</v>
      </c>
      <c r="BC32" s="17" t="e">
        <f>SUMIFS('[1]Deals (Exits)'!$C:$C,'[1]Deals (Exits)'!$B:$B,$A32)</f>
        <v>#VALUE!</v>
      </c>
      <c r="BD32" s="17" t="e">
        <f>SUMIFS('[1]Deals (investment)'!$C:$C,'[1]Deals (investment)'!$B:$B,$A32,'[1]Deals (investment)'!$V:$V,BD$1)</f>
        <v>#VALUE!</v>
      </c>
      <c r="BE32" s="17" t="e">
        <f>SUMIFS('[1]Deals (investment)'!$C:$C,'[1]Deals (investment)'!$B:$B,$A32,'[1]Deals (investment)'!$V:$V,BE$1)</f>
        <v>#VALUE!</v>
      </c>
      <c r="BF32" s="17" t="e">
        <f>SUMIFS('[1]Deals (investment)'!$C:$C,'[1]Deals (investment)'!$B:$B,$A32,'[1]Deals (investment)'!$V:$V,BF$1)</f>
        <v>#VALUE!</v>
      </c>
      <c r="BG32" s="17" t="e">
        <f>SUMIFS('[1]Deals (investment)'!$C:$C,'[1]Deals (investment)'!$B:$B,$A32,'[1]Deals (investment)'!$V:$V,BG$1)</f>
        <v>#VALUE!</v>
      </c>
      <c r="BH32" s="17" t="e">
        <f>SUMIFS('[1]Deals (investment)'!$C:$C,'[1]Deals (investment)'!$B:$B,$A32,'[1]Deals (investment)'!$V:$V,BH$1)</f>
        <v>#VALUE!</v>
      </c>
      <c r="BI32" s="17" t="e">
        <f>SUMIFS('[1]Deals (investment)'!$C:$C,'[1]Deals (investment)'!$B:$B,$A32,'[1]Deals (investment)'!$V:$V,BI$1)</f>
        <v>#VALUE!</v>
      </c>
      <c r="BJ32" s="17" t="e">
        <f>SUMIFS('[1]Deals (investment)'!$C:$C,'[1]Deals (investment)'!$B:$B,$A32,'[1]Deals (investment)'!$V:$V,BJ$1)</f>
        <v>#VALUE!</v>
      </c>
      <c r="BK32" s="17" t="e">
        <f>SUMIFS('[1]Deals (investment)'!$C:$C,'[1]Deals (investment)'!$B:$B,$A32,'[1]Deals (investment)'!$V:$V,BK$1)</f>
        <v>#VALUE!</v>
      </c>
      <c r="BL32" s="17" t="e">
        <f>SUMIFS('[1]Deals (investment)'!$C:$C,'[1]Deals (investment)'!$B:$B,$A32,'[1]Deals (investment)'!$V:$V,BL$1)</f>
        <v>#VALUE!</v>
      </c>
      <c r="BM32" s="17" t="e">
        <f>SUMIFS('[1]Deals (investment)'!$C:$C,'[1]Deals (investment)'!$B:$B,$A32,'[1]Deals (investment)'!$V:$V,BM$1)</f>
        <v>#VALUE!</v>
      </c>
      <c r="BN32" s="15"/>
      <c r="BO32" s="15"/>
      <c r="BP32" s="22"/>
      <c r="BQ32" s="15"/>
      <c r="BR32" s="15"/>
      <c r="BS32" s="15"/>
      <c r="BT32" s="15"/>
      <c r="BU32" s="15"/>
      <c r="BV32" s="15"/>
      <c r="BW32" s="15"/>
      <c r="BX32" s="15"/>
      <c r="BY32" s="15"/>
      <c r="BZ32" s="15"/>
      <c r="CA32" s="15"/>
      <c r="CB32" s="15"/>
      <c r="CC32" s="15"/>
      <c r="CD32" s="15"/>
      <c r="CE32" s="15"/>
      <c r="CF32" s="15"/>
      <c r="CG32" s="15"/>
      <c r="CH32" s="15"/>
      <c r="CI32" s="15"/>
      <c r="CJ32" s="15"/>
      <c r="DM32">
        <v>297</v>
      </c>
    </row>
    <row r="33" spans="1:118" ht="12.75">
      <c r="A33" s="15" t="s">
        <v>381</v>
      </c>
      <c r="B33" s="15" t="s">
        <v>382</v>
      </c>
      <c r="C33" s="15" t="s">
        <v>58</v>
      </c>
      <c r="D33" s="16">
        <v>2010</v>
      </c>
      <c r="E33" s="15" t="s">
        <v>90</v>
      </c>
      <c r="F33" s="15" t="s">
        <v>383</v>
      </c>
      <c r="G33" s="15" t="s">
        <v>91</v>
      </c>
      <c r="H33" s="15" t="s">
        <v>91</v>
      </c>
      <c r="I33" s="15" t="s">
        <v>384</v>
      </c>
      <c r="J33" s="15"/>
      <c r="K33" s="17" t="e">
        <f t="shared" si="0"/>
        <v>#VALUE!</v>
      </c>
      <c r="L33" s="15"/>
      <c r="M33" s="18" t="e">
        <f t="shared" si="1"/>
        <v>#VALUE!</v>
      </c>
      <c r="N33" s="15" t="s">
        <v>385</v>
      </c>
      <c r="O33" s="15"/>
      <c r="P33" s="15"/>
      <c r="Q33" s="24">
        <v>43404</v>
      </c>
      <c r="R33" s="15" t="s">
        <v>131</v>
      </c>
      <c r="S33" s="19">
        <v>14000000</v>
      </c>
      <c r="T33" s="15" t="s">
        <v>131</v>
      </c>
      <c r="U33" s="17">
        <v>14000000</v>
      </c>
      <c r="V33" s="15" t="s">
        <v>386</v>
      </c>
      <c r="W33" s="15">
        <v>0</v>
      </c>
      <c r="X33" s="15" t="s">
        <v>158</v>
      </c>
      <c r="Y33" s="15" t="s">
        <v>387</v>
      </c>
      <c r="Z33" s="25" t="s">
        <v>81</v>
      </c>
      <c r="AA33" s="25" t="s">
        <v>110</v>
      </c>
      <c r="AB33" s="20" t="s">
        <v>136</v>
      </c>
      <c r="AC33" s="21" t="s">
        <v>388</v>
      </c>
      <c r="AD33" s="21" t="s">
        <v>389</v>
      </c>
      <c r="AE33" s="21" t="s">
        <v>390</v>
      </c>
      <c r="AF33" s="15" t="s">
        <v>110</v>
      </c>
      <c r="AG33" s="22">
        <f t="shared" si="6"/>
        <v>0.87096774193548387</v>
      </c>
      <c r="AH33" s="15" t="e">
        <f t="shared" si="3"/>
        <v>#VALUE!</v>
      </c>
      <c r="AI33" s="22" t="str">
        <f>VLOOKUP(A33,'[1]Deals (investment)'!$B$2:$Z$1497,1,FALSE)</f>
        <v>MFS Africa</v>
      </c>
      <c r="AJ33" s="22">
        <f>VLOOKUP(A33,'[1]Deals (investment)'!$B$2:$Z$870,15,FALSE)</f>
        <v>1</v>
      </c>
      <c r="AK33" s="17" t="e">
        <f>VLOOKUP(A33,'[1]Deals (Exits)'!B:B,1,FALSE)</f>
        <v>#N/A</v>
      </c>
      <c r="AL33" s="23">
        <f>VLOOKUP(G33,[1]Lookups!$V$3:$Y$197,4,FALSE)</f>
        <v>0</v>
      </c>
      <c r="AM33" s="17" t="str">
        <f>VLOOKUP(X33,[1]Lookups!$B$3:$C$200,2,FALSE)</f>
        <v>Financial Services</v>
      </c>
      <c r="AN33" s="17" t="str">
        <f>VLOOKUP(R33,[1]Lookups!$H$3:$I$69,2,FALSE)</f>
        <v>3. Early Venture</v>
      </c>
      <c r="AO33" s="17" t="str">
        <f>VLOOKUP(T33,[1]Lookups!$H$3:$I$69,2,FALSE)</f>
        <v>3. Early Venture</v>
      </c>
      <c r="AP33" s="17" t="str">
        <f>VLOOKUP(AN33,[1]Lookups!$N$3:$O$11,2,FALSE)</f>
        <v>Early</v>
      </c>
      <c r="AQ33" s="18" t="e">
        <f>COUNTIFS('[1]Deals (investment)'!$B:$B,$A33)</f>
        <v>#VALUE!</v>
      </c>
      <c r="AR33" s="18" t="e">
        <f>COUNTIFS('[1]Deals (investment)'!$B:$B,$A33,'[1]Deals (investment)'!$T:$T,$AW$1)+COUNTIFS('[1]Deals (investment)'!$B:$B,$A33,'[1]Deals (investment)'!$T:$T,$AX$1)+COUNTIFS('[1]Deals (investment)'!$B:$B,$A33,'[1]Deals (investment)'!$T:$T,$AY$1)</f>
        <v>#VALUE!</v>
      </c>
      <c r="AS33" s="17" t="e">
        <f>SUMIFS('[1]Deals (investment)'!$C:$C,'[1]Deals (investment)'!$B:$B,$A33)</f>
        <v>#VALUE!</v>
      </c>
      <c r="AT33" s="17" t="e">
        <f t="shared" si="4"/>
        <v>#VALUE!</v>
      </c>
      <c r="AU33" s="18" t="e">
        <f>COUNTIF('[1]Deals (Exits)'!$B:$B,A33)</f>
        <v>#VALUE!</v>
      </c>
      <c r="AV33" s="17" t="e">
        <f>SUMIFS('[1]Deals (investment)'!$C:$C,'[1]Deals (investment)'!$B:$B,$A33,'[1]Deals (investment)'!$T:$T,AV$1)</f>
        <v>#VALUE!</v>
      </c>
      <c r="AW33" s="17" t="e">
        <f>SUMIFS('[1]Deals (investment)'!$C:$C,'[1]Deals (investment)'!$B:$B,$A33,'[1]Deals (investment)'!$T:$T,AW$1)</f>
        <v>#VALUE!</v>
      </c>
      <c r="AX33" s="17" t="e">
        <f>SUMIFS('[1]Deals (investment)'!$C:$C,'[1]Deals (investment)'!$B:$B,$A33,'[1]Deals (investment)'!$T:$T,AX$1)</f>
        <v>#VALUE!</v>
      </c>
      <c r="AY33" s="17" t="e">
        <f>SUMIFS('[1]Deals (investment)'!$C:$C,'[1]Deals (investment)'!$B:$B,$A33,'[1]Deals (investment)'!$T:$T,AY$1)</f>
        <v>#VALUE!</v>
      </c>
      <c r="AZ33" s="17" t="e">
        <f>SUMIFS('[1]Deals (investment)'!$C:$C,'[1]Deals (investment)'!$B:$B,$A33,'[1]Deals (investment)'!$T:$T,AZ$1)</f>
        <v>#VALUE!</v>
      </c>
      <c r="BA33" s="17" t="e">
        <f>SUMIFS('[1]Deals (investment)'!$C:$C,'[1]Deals (investment)'!$B:$B,$A33,'[1]Deals (investment)'!$T:$T,BA$1)</f>
        <v>#VALUE!</v>
      </c>
      <c r="BB33" s="17" t="e">
        <f>SUMIFS('[1]Deals (investment)'!$C:$C,'[1]Deals (investment)'!$B:$B,$A33,'[1]Deals (investment)'!$T:$T,BB$1)</f>
        <v>#VALUE!</v>
      </c>
      <c r="BC33" s="17" t="e">
        <f>SUMIFS('[1]Deals (Exits)'!$C:$C,'[1]Deals (Exits)'!$B:$B,$A33)</f>
        <v>#VALUE!</v>
      </c>
      <c r="BD33" s="17" t="e">
        <f>SUMIFS('[1]Deals (investment)'!$C:$C,'[1]Deals (investment)'!$B:$B,$A33,'[1]Deals (investment)'!$V:$V,BD$1)</f>
        <v>#VALUE!</v>
      </c>
      <c r="BE33" s="17" t="e">
        <f>SUMIFS('[1]Deals (investment)'!$C:$C,'[1]Deals (investment)'!$B:$B,$A33,'[1]Deals (investment)'!$V:$V,BE$1)</f>
        <v>#VALUE!</v>
      </c>
      <c r="BF33" s="17" t="e">
        <f>SUMIFS('[1]Deals (investment)'!$C:$C,'[1]Deals (investment)'!$B:$B,$A33,'[1]Deals (investment)'!$V:$V,BF$1)</f>
        <v>#VALUE!</v>
      </c>
      <c r="BG33" s="17" t="e">
        <f>SUMIFS('[1]Deals (investment)'!$C:$C,'[1]Deals (investment)'!$B:$B,$A33,'[1]Deals (investment)'!$V:$V,BG$1)</f>
        <v>#VALUE!</v>
      </c>
      <c r="BH33" s="17" t="e">
        <f>SUMIFS('[1]Deals (investment)'!$C:$C,'[1]Deals (investment)'!$B:$B,$A33,'[1]Deals (investment)'!$V:$V,BH$1)</f>
        <v>#VALUE!</v>
      </c>
      <c r="BI33" s="17" t="e">
        <f>SUMIFS('[1]Deals (investment)'!$C:$C,'[1]Deals (investment)'!$B:$B,$A33,'[1]Deals (investment)'!$V:$V,BI$1)</f>
        <v>#VALUE!</v>
      </c>
      <c r="BJ33" s="17" t="e">
        <f>SUMIFS('[1]Deals (investment)'!$C:$C,'[1]Deals (investment)'!$B:$B,$A33,'[1]Deals (investment)'!$V:$V,BJ$1)</f>
        <v>#VALUE!</v>
      </c>
      <c r="BK33" s="17" t="e">
        <f>SUMIFS('[1]Deals (investment)'!$C:$C,'[1]Deals (investment)'!$B:$B,$A33,'[1]Deals (investment)'!$V:$V,BK$1)</f>
        <v>#VALUE!</v>
      </c>
      <c r="BL33" s="17" t="e">
        <f>SUMIFS('[1]Deals (investment)'!$C:$C,'[1]Deals (investment)'!$B:$B,$A33,'[1]Deals (investment)'!$V:$V,BL$1)</f>
        <v>#VALUE!</v>
      </c>
      <c r="BM33" s="17" t="e">
        <f>SUMIFS('[1]Deals (investment)'!$C:$C,'[1]Deals (investment)'!$B:$B,$A33,'[1]Deals (investment)'!$V:$V,BM$1)</f>
        <v>#VALUE!</v>
      </c>
      <c r="BN33" s="15"/>
      <c r="BO33" s="15"/>
      <c r="BP33" s="22"/>
      <c r="BQ33" s="15"/>
      <c r="BR33" s="15"/>
      <c r="BS33" s="15"/>
      <c r="BT33" s="15"/>
      <c r="BU33" s="15"/>
      <c r="BV33" s="15"/>
      <c r="BW33" s="15"/>
      <c r="BX33" s="15"/>
      <c r="BY33" s="15"/>
      <c r="BZ33" s="15"/>
      <c r="CA33" s="15"/>
      <c r="CB33" s="15"/>
      <c r="CC33" s="15"/>
      <c r="CD33" s="15" t="str">
        <f t="shared" ref="CD33:CD36" si="8">CONCATENATE(A33,B33,C33)</f>
        <v>MFS AfricaMFS Africa is a pan-African fintech company that develops innovative value added services for mobile wallets. The company works in close partnership with mobile network operators and financial institutions to bring simple and relevant financial services to un- and under-banked customers. MFS Africa currently connects over 170 million mobile wallet customers in sub-Saharan Africa. The MFS Hub also connects money transfer operators, banks, and merchants to mobile wallets in Africa, allowing these partners to take advantage of the growing popularity of mobile wallets as safe, convenient, compliant, and cost effective delivery channel for international remittances. For more information visit www.mfsafrica.com.Active</v>
      </c>
      <c r="CE33" s="15"/>
      <c r="CF33" s="15"/>
      <c r="CG33" s="15"/>
      <c r="CH33" s="15"/>
      <c r="CI33" s="15"/>
      <c r="CJ33" s="15"/>
      <c r="DN33">
        <v>2018</v>
      </c>
    </row>
    <row r="34" spans="1:118" ht="12.75">
      <c r="A34" s="15" t="s">
        <v>391</v>
      </c>
      <c r="B34" s="15" t="s">
        <v>392</v>
      </c>
      <c r="C34" s="15" t="s">
        <v>58</v>
      </c>
      <c r="D34" s="16">
        <v>2017</v>
      </c>
      <c r="E34" s="15" t="s">
        <v>393</v>
      </c>
      <c r="F34" s="15" t="s">
        <v>110</v>
      </c>
      <c r="G34" s="15" t="s">
        <v>394</v>
      </c>
      <c r="H34" s="15" t="s">
        <v>394</v>
      </c>
      <c r="I34" s="15" t="s">
        <v>394</v>
      </c>
      <c r="J34" s="15"/>
      <c r="K34" s="17" t="e">
        <f t="shared" si="0"/>
        <v>#VALUE!</v>
      </c>
      <c r="L34" s="15"/>
      <c r="M34" s="18" t="e">
        <f t="shared" si="1"/>
        <v>#VALUE!</v>
      </c>
      <c r="N34" s="15" t="s">
        <v>395</v>
      </c>
      <c r="O34" s="15"/>
      <c r="P34" s="15"/>
      <c r="Q34" s="24">
        <v>43592</v>
      </c>
      <c r="R34" s="15" t="s">
        <v>132</v>
      </c>
      <c r="S34" s="19">
        <v>13000000</v>
      </c>
      <c r="T34" s="15" t="s">
        <v>132</v>
      </c>
      <c r="U34" s="17">
        <v>13000000</v>
      </c>
      <c r="V34" s="15" t="s">
        <v>396</v>
      </c>
      <c r="W34" s="15">
        <v>1</v>
      </c>
      <c r="X34" s="15" t="s">
        <v>158</v>
      </c>
      <c r="Y34" s="15" t="s">
        <v>397</v>
      </c>
      <c r="Z34" s="25" t="s">
        <v>81</v>
      </c>
      <c r="AA34" s="25" t="s">
        <v>110</v>
      </c>
      <c r="AB34" s="32">
        <v>43506</v>
      </c>
      <c r="AC34" s="15"/>
      <c r="AD34" s="15" t="s">
        <v>110</v>
      </c>
      <c r="AE34" s="21" t="s">
        <v>398</v>
      </c>
      <c r="AF34" s="21" t="s">
        <v>399</v>
      </c>
      <c r="AG34" s="22">
        <f t="shared" si="6"/>
        <v>0.83870967741935487</v>
      </c>
      <c r="AH34" s="15" t="str">
        <f t="shared" si="3"/>
        <v/>
      </c>
      <c r="AI34" s="22" t="str">
        <f>VLOOKUP(A34,'[1]Deals (investment)'!$B$2:$Z$1497,1,FALSE)</f>
        <v>Payitup</v>
      </c>
      <c r="AJ34" s="22" t="e">
        <f>VLOOKUP(A34,'[1]Deals (investment)'!$B$2:$Z$870,15,FALSE)</f>
        <v>#N/A</v>
      </c>
      <c r="AK34" s="17" t="e">
        <f>VLOOKUP(A34,'[1]Deals (Exits)'!B:B,1,FALSE)</f>
        <v>#N/A</v>
      </c>
      <c r="AL34" s="23">
        <f>VLOOKUP(G34,[1]Lookups!$V$3:$Y$197,4,FALSE)</f>
        <v>0</v>
      </c>
      <c r="AM34" s="17" t="str">
        <f>VLOOKUP(X34,[1]Lookups!$B$3:$C$200,2,FALSE)</f>
        <v>Financial Services</v>
      </c>
      <c r="AN34" s="17" t="str">
        <f>VLOOKUP(R34,[1]Lookups!$H$3:$I$69,2,FALSE)</f>
        <v>3. Early Venture</v>
      </c>
      <c r="AO34" s="17" t="str">
        <f>VLOOKUP(T34,[1]Lookups!$H$3:$I$69,2,FALSE)</f>
        <v>3. Early Venture</v>
      </c>
      <c r="AP34" s="17" t="str">
        <f>VLOOKUP(AN34,[1]Lookups!$N$3:$O$11,2,FALSE)</f>
        <v>Early</v>
      </c>
      <c r="AQ34" s="18" t="e">
        <f>COUNTIFS('[1]Deals (investment)'!$B:$B,$A34)</f>
        <v>#VALUE!</v>
      </c>
      <c r="AR34" s="18" t="e">
        <f>COUNTIFS('[1]Deals (investment)'!$B:$B,$A34,'[1]Deals (investment)'!$T:$T,$AW$1)+COUNTIFS('[1]Deals (investment)'!$B:$B,$A34,'[1]Deals (investment)'!$T:$T,$AX$1)+COUNTIFS('[1]Deals (investment)'!$B:$B,$A34,'[1]Deals (investment)'!$T:$T,$AY$1)</f>
        <v>#VALUE!</v>
      </c>
      <c r="AS34" s="17" t="e">
        <f>SUMIFS('[1]Deals (investment)'!$C:$C,'[1]Deals (investment)'!$B:$B,$A34)</f>
        <v>#VALUE!</v>
      </c>
      <c r="AT34" s="17" t="e">
        <f t="shared" si="4"/>
        <v>#VALUE!</v>
      </c>
      <c r="AU34" s="18" t="e">
        <f>COUNTIF('[1]Deals (Exits)'!$B:$B,A34)</f>
        <v>#VALUE!</v>
      </c>
      <c r="AV34" s="17" t="e">
        <f>SUMIFS('[1]Deals (investment)'!$C:$C,'[1]Deals (investment)'!$B:$B,$A34,'[1]Deals (investment)'!$T:$T,AV$1)</f>
        <v>#VALUE!</v>
      </c>
      <c r="AW34" s="17" t="e">
        <f>SUMIFS('[1]Deals (investment)'!$C:$C,'[1]Deals (investment)'!$B:$B,$A34,'[1]Deals (investment)'!$T:$T,AW$1)</f>
        <v>#VALUE!</v>
      </c>
      <c r="AX34" s="17" t="e">
        <f>SUMIFS('[1]Deals (investment)'!$C:$C,'[1]Deals (investment)'!$B:$B,$A34,'[1]Deals (investment)'!$T:$T,AX$1)</f>
        <v>#VALUE!</v>
      </c>
      <c r="AY34" s="17" t="e">
        <f>SUMIFS('[1]Deals (investment)'!$C:$C,'[1]Deals (investment)'!$B:$B,$A34,'[1]Deals (investment)'!$T:$T,AY$1)</f>
        <v>#VALUE!</v>
      </c>
      <c r="AZ34" s="17" t="e">
        <f>SUMIFS('[1]Deals (investment)'!$C:$C,'[1]Deals (investment)'!$B:$B,$A34,'[1]Deals (investment)'!$T:$T,AZ$1)</f>
        <v>#VALUE!</v>
      </c>
      <c r="BA34" s="17" t="e">
        <f>SUMIFS('[1]Deals (investment)'!$C:$C,'[1]Deals (investment)'!$B:$B,$A34,'[1]Deals (investment)'!$T:$T,BA$1)</f>
        <v>#VALUE!</v>
      </c>
      <c r="BB34" s="17" t="e">
        <f>SUMIFS('[1]Deals (investment)'!$C:$C,'[1]Deals (investment)'!$B:$B,$A34,'[1]Deals (investment)'!$T:$T,BB$1)</f>
        <v>#VALUE!</v>
      </c>
      <c r="BC34" s="17" t="e">
        <f>SUMIFS('[1]Deals (Exits)'!$C:$C,'[1]Deals (Exits)'!$B:$B,$A34)</f>
        <v>#VALUE!</v>
      </c>
      <c r="BD34" s="17" t="e">
        <f>SUMIFS('[1]Deals (investment)'!$C:$C,'[1]Deals (investment)'!$B:$B,$A34,'[1]Deals (investment)'!$V:$V,BD$1)</f>
        <v>#VALUE!</v>
      </c>
      <c r="BE34" s="17" t="e">
        <f>SUMIFS('[1]Deals (investment)'!$C:$C,'[1]Deals (investment)'!$B:$B,$A34,'[1]Deals (investment)'!$V:$V,BE$1)</f>
        <v>#VALUE!</v>
      </c>
      <c r="BF34" s="17" t="e">
        <f>SUMIFS('[1]Deals (investment)'!$C:$C,'[1]Deals (investment)'!$B:$B,$A34,'[1]Deals (investment)'!$V:$V,BF$1)</f>
        <v>#VALUE!</v>
      </c>
      <c r="BG34" s="17" t="e">
        <f>SUMIFS('[1]Deals (investment)'!$C:$C,'[1]Deals (investment)'!$B:$B,$A34,'[1]Deals (investment)'!$V:$V,BG$1)</f>
        <v>#VALUE!</v>
      </c>
      <c r="BH34" s="17" t="e">
        <f>SUMIFS('[1]Deals (investment)'!$C:$C,'[1]Deals (investment)'!$B:$B,$A34,'[1]Deals (investment)'!$V:$V,BH$1)</f>
        <v>#VALUE!</v>
      </c>
      <c r="BI34" s="17" t="e">
        <f>SUMIFS('[1]Deals (investment)'!$C:$C,'[1]Deals (investment)'!$B:$B,$A34,'[1]Deals (investment)'!$V:$V,BI$1)</f>
        <v>#VALUE!</v>
      </c>
      <c r="BJ34" s="17" t="e">
        <f>SUMIFS('[1]Deals (investment)'!$C:$C,'[1]Deals (investment)'!$B:$B,$A34,'[1]Deals (investment)'!$V:$V,BJ$1)</f>
        <v>#VALUE!</v>
      </c>
      <c r="BK34" s="17" t="e">
        <f>SUMIFS('[1]Deals (investment)'!$C:$C,'[1]Deals (investment)'!$B:$B,$A34,'[1]Deals (investment)'!$V:$V,BK$1)</f>
        <v>#VALUE!</v>
      </c>
      <c r="BL34" s="17" t="e">
        <f>SUMIFS('[1]Deals (investment)'!$C:$C,'[1]Deals (investment)'!$B:$B,$A34,'[1]Deals (investment)'!$V:$V,BL$1)</f>
        <v>#VALUE!</v>
      </c>
      <c r="BM34" s="17" t="e">
        <f>SUMIFS('[1]Deals (investment)'!$C:$C,'[1]Deals (investment)'!$B:$B,$A34,'[1]Deals (investment)'!$V:$V,BM$1)</f>
        <v>#VALUE!</v>
      </c>
      <c r="BN34" s="15"/>
      <c r="BO34" s="15"/>
      <c r="BP34" s="22"/>
      <c r="BQ34" s="15"/>
      <c r="BR34" s="15"/>
      <c r="BS34" s="15"/>
      <c r="BT34" s="15"/>
      <c r="BU34" s="15"/>
      <c r="BV34" s="15"/>
      <c r="BW34" s="15"/>
      <c r="BX34" s="15"/>
      <c r="BY34" s="15"/>
      <c r="BZ34" s="15"/>
      <c r="CA34" s="15"/>
      <c r="CB34" s="15"/>
      <c r="CC34" s="15"/>
      <c r="CD34" s="15" t="str">
        <f t="shared" si="8"/>
        <v>PayitupPayItUp aggregates various payments services on a web and mobile application.Active</v>
      </c>
      <c r="CE34" s="15"/>
      <c r="CF34" s="15"/>
      <c r="CG34" s="15"/>
      <c r="CH34" s="15"/>
      <c r="CI34" s="15"/>
      <c r="CJ34" s="15"/>
      <c r="DN34">
        <v>2019</v>
      </c>
    </row>
    <row r="35" spans="1:118" ht="12.75">
      <c r="A35" s="15" t="s">
        <v>400</v>
      </c>
      <c r="B35" s="15" t="s">
        <v>401</v>
      </c>
      <c r="C35" s="15" t="s">
        <v>58</v>
      </c>
      <c r="D35" s="16">
        <v>2014</v>
      </c>
      <c r="E35" s="15" t="s">
        <v>402</v>
      </c>
      <c r="F35" s="15" t="s">
        <v>90</v>
      </c>
      <c r="G35" s="15" t="s">
        <v>91</v>
      </c>
      <c r="H35" s="15" t="s">
        <v>91</v>
      </c>
      <c r="I35" s="15" t="s">
        <v>91</v>
      </c>
      <c r="J35" s="15"/>
      <c r="K35" s="17" t="e">
        <f t="shared" si="0"/>
        <v>#VALUE!</v>
      </c>
      <c r="L35" s="15"/>
      <c r="M35" s="18" t="e">
        <f t="shared" si="1"/>
        <v>#VALUE!</v>
      </c>
      <c r="N35" s="15"/>
      <c r="O35" s="15"/>
      <c r="P35" s="15"/>
      <c r="Q35" s="15"/>
      <c r="R35" s="15" t="s">
        <v>132</v>
      </c>
      <c r="S35" s="19">
        <v>12000000</v>
      </c>
      <c r="T35" s="15"/>
      <c r="U35" s="17"/>
      <c r="V35" s="15" t="s">
        <v>403</v>
      </c>
      <c r="W35" s="15"/>
      <c r="X35" s="15" t="s">
        <v>404</v>
      </c>
      <c r="Y35" s="15" t="s">
        <v>405</v>
      </c>
      <c r="AB35" s="20" t="s">
        <v>286</v>
      </c>
      <c r="AC35" s="21" t="s">
        <v>406</v>
      </c>
      <c r="AD35" s="21" t="s">
        <v>407</v>
      </c>
      <c r="AE35" s="21" t="s">
        <v>408</v>
      </c>
      <c r="AF35" s="21" t="s">
        <v>409</v>
      </c>
      <c r="AG35" s="22">
        <f t="shared" si="6"/>
        <v>0.64516129032258063</v>
      </c>
      <c r="AH35" s="15" t="e">
        <f t="shared" si="3"/>
        <v>#VALUE!</v>
      </c>
      <c r="AI35" s="22" t="str">
        <f>VLOOKUP(A35,'[1]Deals (investment)'!$B$2:$Z$1497,1,FALSE)</f>
        <v>RapidDeploy</v>
      </c>
      <c r="AJ35" s="22" t="e">
        <f>VLOOKUP(A35,'[1]Deals (investment)'!$B$2:$Z$870,15,FALSE)</f>
        <v>#N/A</v>
      </c>
      <c r="AK35" s="17" t="e">
        <f>VLOOKUP(A35,'[1]Deals (Exits)'!B:B,1,FALSE)</f>
        <v>#N/A</v>
      </c>
      <c r="AL35" s="23">
        <f>VLOOKUP(G35,[1]Lookups!$V$3:$Y$197,4,FALSE)</f>
        <v>0</v>
      </c>
      <c r="AM35" s="17" t="str">
        <f>VLOOKUP(X35,[1]Lookups!$B$3:$C$200,2,FALSE)</f>
        <v>Other Technologies &amp; Information Technology</v>
      </c>
      <c r="AN35" s="17" t="str">
        <f>VLOOKUP(R35,[1]Lookups!$H$3:$I$69,2,FALSE)</f>
        <v>3. Early Venture</v>
      </c>
      <c r="AO35" s="17" t="e">
        <f>VLOOKUP(T35,[1]Lookups!$H$3:$I$69,2,FALSE)</f>
        <v>#N/A</v>
      </c>
      <c r="AP35" s="17" t="str">
        <f>VLOOKUP(AN35,[1]Lookups!$N$3:$O$11,2,FALSE)</f>
        <v>Early</v>
      </c>
      <c r="AQ35" s="18" t="e">
        <f>COUNTIFS('[1]Deals (investment)'!$B:$B,$A35)</f>
        <v>#VALUE!</v>
      </c>
      <c r="AR35" s="18" t="e">
        <f>COUNTIFS('[1]Deals (investment)'!$B:$B,$A35,'[1]Deals (investment)'!$T:$T,$AW$1)+COUNTIFS('[1]Deals (investment)'!$B:$B,$A35,'[1]Deals (investment)'!$T:$T,$AX$1)+COUNTIFS('[1]Deals (investment)'!$B:$B,$A35,'[1]Deals (investment)'!$T:$T,$AY$1)</f>
        <v>#VALUE!</v>
      </c>
      <c r="AS35" s="17" t="e">
        <f>SUMIFS('[1]Deals (investment)'!$C:$C,'[1]Deals (investment)'!$B:$B,$A35)</f>
        <v>#VALUE!</v>
      </c>
      <c r="AT35" s="17" t="e">
        <f t="shared" si="4"/>
        <v>#VALUE!</v>
      </c>
      <c r="AU35" s="18" t="e">
        <f>COUNTIF('[1]Deals (Exits)'!$B:$B,A35)</f>
        <v>#VALUE!</v>
      </c>
      <c r="AV35" s="17" t="e">
        <f>SUMIFS('[1]Deals (investment)'!$C:$C,'[1]Deals (investment)'!$B:$B,$A35,'[1]Deals (investment)'!$T:$T,AV$1)</f>
        <v>#VALUE!</v>
      </c>
      <c r="AW35" s="17" t="e">
        <f>SUMIFS('[1]Deals (investment)'!$C:$C,'[1]Deals (investment)'!$B:$B,$A35,'[1]Deals (investment)'!$T:$T,AW$1)</f>
        <v>#VALUE!</v>
      </c>
      <c r="AX35" s="17" t="e">
        <f>SUMIFS('[1]Deals (investment)'!$C:$C,'[1]Deals (investment)'!$B:$B,$A35,'[1]Deals (investment)'!$T:$T,AX$1)</f>
        <v>#VALUE!</v>
      </c>
      <c r="AY35" s="17" t="e">
        <f>SUMIFS('[1]Deals (investment)'!$C:$C,'[1]Deals (investment)'!$B:$B,$A35,'[1]Deals (investment)'!$T:$T,AY$1)</f>
        <v>#VALUE!</v>
      </c>
      <c r="AZ35" s="17" t="e">
        <f>SUMIFS('[1]Deals (investment)'!$C:$C,'[1]Deals (investment)'!$B:$B,$A35,'[1]Deals (investment)'!$T:$T,AZ$1)</f>
        <v>#VALUE!</v>
      </c>
      <c r="BA35" s="17" t="e">
        <f>SUMIFS('[1]Deals (investment)'!$C:$C,'[1]Deals (investment)'!$B:$B,$A35,'[1]Deals (investment)'!$T:$T,BA$1)</f>
        <v>#VALUE!</v>
      </c>
      <c r="BB35" s="17" t="e">
        <f>SUMIFS('[1]Deals (investment)'!$C:$C,'[1]Deals (investment)'!$B:$B,$A35,'[1]Deals (investment)'!$T:$T,BB$1)</f>
        <v>#VALUE!</v>
      </c>
      <c r="BC35" s="17" t="e">
        <f>SUMIFS('[1]Deals (Exits)'!$C:$C,'[1]Deals (Exits)'!$B:$B,$A35)</f>
        <v>#VALUE!</v>
      </c>
      <c r="BD35" s="17" t="e">
        <f>SUMIFS('[1]Deals (investment)'!$C:$C,'[1]Deals (investment)'!$B:$B,$A35,'[1]Deals (investment)'!$V:$V,BD$1)</f>
        <v>#VALUE!</v>
      </c>
      <c r="BE35" s="17" t="e">
        <f>SUMIFS('[1]Deals (investment)'!$C:$C,'[1]Deals (investment)'!$B:$B,$A35,'[1]Deals (investment)'!$V:$V,BE$1)</f>
        <v>#VALUE!</v>
      </c>
      <c r="BF35" s="17" t="e">
        <f>SUMIFS('[1]Deals (investment)'!$C:$C,'[1]Deals (investment)'!$B:$B,$A35,'[1]Deals (investment)'!$V:$V,BF$1)</f>
        <v>#VALUE!</v>
      </c>
      <c r="BG35" s="17" t="e">
        <f>SUMIFS('[1]Deals (investment)'!$C:$C,'[1]Deals (investment)'!$B:$B,$A35,'[1]Deals (investment)'!$V:$V,BG$1)</f>
        <v>#VALUE!</v>
      </c>
      <c r="BH35" s="17" t="e">
        <f>SUMIFS('[1]Deals (investment)'!$C:$C,'[1]Deals (investment)'!$B:$B,$A35,'[1]Deals (investment)'!$V:$V,BH$1)</f>
        <v>#VALUE!</v>
      </c>
      <c r="BI35" s="17" t="e">
        <f>SUMIFS('[1]Deals (investment)'!$C:$C,'[1]Deals (investment)'!$B:$B,$A35,'[1]Deals (investment)'!$V:$V,BI$1)</f>
        <v>#VALUE!</v>
      </c>
      <c r="BJ35" s="17" t="e">
        <f>SUMIFS('[1]Deals (investment)'!$C:$C,'[1]Deals (investment)'!$B:$B,$A35,'[1]Deals (investment)'!$V:$V,BJ$1)</f>
        <v>#VALUE!</v>
      </c>
      <c r="BK35" s="17" t="e">
        <f>SUMIFS('[1]Deals (investment)'!$C:$C,'[1]Deals (investment)'!$B:$B,$A35,'[1]Deals (investment)'!$V:$V,BK$1)</f>
        <v>#VALUE!</v>
      </c>
      <c r="BL35" s="17" t="e">
        <f>SUMIFS('[1]Deals (investment)'!$C:$C,'[1]Deals (investment)'!$B:$B,$A35,'[1]Deals (investment)'!$V:$V,BL$1)</f>
        <v>#VALUE!</v>
      </c>
      <c r="BM35" s="17" t="e">
        <f>SUMIFS('[1]Deals (investment)'!$C:$C,'[1]Deals (investment)'!$B:$B,$A35,'[1]Deals (investment)'!$V:$V,BM$1)</f>
        <v>#VALUE!</v>
      </c>
      <c r="BN35" s="15"/>
      <c r="BO35" s="15"/>
      <c r="BP35" s="22"/>
      <c r="BQ35" s="15"/>
      <c r="BR35" s="15"/>
      <c r="BS35" s="15"/>
      <c r="BT35" s="15"/>
      <c r="BU35" s="15"/>
      <c r="BV35" s="15"/>
      <c r="BW35" s="15"/>
      <c r="BX35" s="15"/>
      <c r="BY35" s="15"/>
      <c r="BZ35" s="15"/>
      <c r="CA35" s="15"/>
      <c r="CB35" s="15"/>
      <c r="CC35" s="15"/>
      <c r="CD35" s="15" t="str">
        <f t="shared" si="8"/>
        <v>RapidDeployRapidDeploy is the Cloud Aided Dispatch company that alleviates the most common problems in public safety today, slow response times and lack of situational awareness. RapidDeploy solves the complexity of emergency dispatch and response with intuitive, easy-to-use cloud-based incident management tools and its analytics helps to predict future trending eventsActive</v>
      </c>
      <c r="CE35" s="15"/>
      <c r="CF35" s="15"/>
      <c r="CG35" s="15"/>
      <c r="CH35" s="15"/>
      <c r="CI35" s="15"/>
      <c r="CJ35" s="15"/>
      <c r="DN35">
        <v>2019</v>
      </c>
    </row>
    <row r="36" spans="1:118" ht="12.75">
      <c r="A36" s="15" t="s">
        <v>410</v>
      </c>
      <c r="B36" s="15" t="s">
        <v>411</v>
      </c>
      <c r="C36" s="15" t="s">
        <v>58</v>
      </c>
      <c r="D36" s="16">
        <v>2015</v>
      </c>
      <c r="E36" s="15" t="s">
        <v>59</v>
      </c>
      <c r="F36" s="15"/>
      <c r="G36" s="15" t="s">
        <v>61</v>
      </c>
      <c r="H36" s="15" t="s">
        <v>61</v>
      </c>
      <c r="I36" s="15" t="s">
        <v>61</v>
      </c>
      <c r="J36" s="15"/>
      <c r="K36" s="17" t="e">
        <f t="shared" si="0"/>
        <v>#VALUE!</v>
      </c>
      <c r="L36" s="15"/>
      <c r="M36" s="18" t="e">
        <f t="shared" si="1"/>
        <v>#VALUE!</v>
      </c>
      <c r="N36" s="15" t="s">
        <v>412</v>
      </c>
      <c r="O36" s="15"/>
      <c r="P36" s="15"/>
      <c r="Q36" s="15"/>
      <c r="R36" s="15" t="s">
        <v>132</v>
      </c>
      <c r="S36" s="19">
        <v>8000000</v>
      </c>
      <c r="T36" s="15" t="s">
        <v>132</v>
      </c>
      <c r="U36" s="17">
        <v>8000000</v>
      </c>
      <c r="V36" s="15" t="s">
        <v>413</v>
      </c>
      <c r="W36" s="15"/>
      <c r="X36" s="15" t="s">
        <v>158</v>
      </c>
      <c r="Y36" s="15" t="s">
        <v>414</v>
      </c>
      <c r="AB36" s="20" t="s">
        <v>286</v>
      </c>
      <c r="AC36" s="21" t="s">
        <v>415</v>
      </c>
      <c r="AD36" s="21" t="s">
        <v>416</v>
      </c>
      <c r="AE36" s="21" t="s">
        <v>417</v>
      </c>
      <c r="AF36" s="21" t="s">
        <v>418</v>
      </c>
      <c r="AG36" s="22">
        <f t="shared" si="6"/>
        <v>0.70967741935483875</v>
      </c>
      <c r="AH36" s="15" t="str">
        <f t="shared" si="3"/>
        <v/>
      </c>
      <c r="AI36" s="22" t="str">
        <f>VLOOKUP(A36,'[1]Deals (investment)'!$B$2:$Z$1497,1,FALSE)</f>
        <v>Paystack</v>
      </c>
      <c r="AJ36" s="22">
        <f>VLOOKUP(A36,'[1]Deals (investment)'!$B$2:$Z$870,15,FALSE)</f>
        <v>1</v>
      </c>
      <c r="AK36" s="17" t="e">
        <f>VLOOKUP(A36,'[1]Deals (Exits)'!B:B,1,FALSE)</f>
        <v>#N/A</v>
      </c>
      <c r="AL36" s="23">
        <f>VLOOKUP(G36,[1]Lookups!$V$3:$Y$197,4,FALSE)</f>
        <v>0</v>
      </c>
      <c r="AM36" s="17" t="str">
        <f>VLOOKUP(X36,[1]Lookups!$B$3:$C$200,2,FALSE)</f>
        <v>Financial Services</v>
      </c>
      <c r="AN36" s="17" t="str">
        <f>VLOOKUP(R36,[1]Lookups!$H$3:$I$69,2,FALSE)</f>
        <v>3. Early Venture</v>
      </c>
      <c r="AO36" s="17" t="str">
        <f>VLOOKUP(T36,[1]Lookups!$H$3:$I$69,2,FALSE)</f>
        <v>3. Early Venture</v>
      </c>
      <c r="AP36" s="17" t="str">
        <f>VLOOKUP(AN36,[1]Lookups!$N$3:$O$11,2,FALSE)</f>
        <v>Early</v>
      </c>
      <c r="AQ36" s="18" t="e">
        <f>COUNTIFS('[1]Deals (investment)'!$B:$B,$A36)</f>
        <v>#VALUE!</v>
      </c>
      <c r="AR36" s="18" t="e">
        <f>COUNTIFS('[1]Deals (investment)'!$B:$B,$A36,'[1]Deals (investment)'!$T:$T,$AW$1)+COUNTIFS('[1]Deals (investment)'!$B:$B,$A36,'[1]Deals (investment)'!$T:$T,$AX$1)+COUNTIFS('[1]Deals (investment)'!$B:$B,$A36,'[1]Deals (investment)'!$T:$T,$AY$1)</f>
        <v>#VALUE!</v>
      </c>
      <c r="AS36" s="17" t="e">
        <f>SUMIFS('[1]Deals (investment)'!$C:$C,'[1]Deals (investment)'!$B:$B,$A36)</f>
        <v>#VALUE!</v>
      </c>
      <c r="AT36" s="17" t="e">
        <f t="shared" si="4"/>
        <v>#VALUE!</v>
      </c>
      <c r="AU36" s="18" t="e">
        <f>COUNTIF('[1]Deals (Exits)'!$B:$B,A36)</f>
        <v>#VALUE!</v>
      </c>
      <c r="AV36" s="17" t="e">
        <f>SUMIFS('[1]Deals (investment)'!$C:$C,'[1]Deals (investment)'!$B:$B,$A36,'[1]Deals (investment)'!$T:$T,AV$1)</f>
        <v>#VALUE!</v>
      </c>
      <c r="AW36" s="17" t="e">
        <f>SUMIFS('[1]Deals (investment)'!$C:$C,'[1]Deals (investment)'!$B:$B,$A36,'[1]Deals (investment)'!$T:$T,AW$1)</f>
        <v>#VALUE!</v>
      </c>
      <c r="AX36" s="17" t="e">
        <f>SUMIFS('[1]Deals (investment)'!$C:$C,'[1]Deals (investment)'!$B:$B,$A36,'[1]Deals (investment)'!$T:$T,AX$1)</f>
        <v>#VALUE!</v>
      </c>
      <c r="AY36" s="17" t="e">
        <f>SUMIFS('[1]Deals (investment)'!$C:$C,'[1]Deals (investment)'!$B:$B,$A36,'[1]Deals (investment)'!$T:$T,AY$1)</f>
        <v>#VALUE!</v>
      </c>
      <c r="AZ36" s="17" t="e">
        <f>SUMIFS('[1]Deals (investment)'!$C:$C,'[1]Deals (investment)'!$B:$B,$A36,'[1]Deals (investment)'!$T:$T,AZ$1)</f>
        <v>#VALUE!</v>
      </c>
      <c r="BA36" s="17" t="e">
        <f>SUMIFS('[1]Deals (investment)'!$C:$C,'[1]Deals (investment)'!$B:$B,$A36,'[1]Deals (investment)'!$T:$T,BA$1)</f>
        <v>#VALUE!</v>
      </c>
      <c r="BB36" s="17" t="e">
        <f>SUMIFS('[1]Deals (investment)'!$C:$C,'[1]Deals (investment)'!$B:$B,$A36,'[1]Deals (investment)'!$T:$T,BB$1)</f>
        <v>#VALUE!</v>
      </c>
      <c r="BC36" s="17" t="e">
        <f>SUMIFS('[1]Deals (Exits)'!$C:$C,'[1]Deals (Exits)'!$B:$B,$A36)</f>
        <v>#VALUE!</v>
      </c>
      <c r="BD36" s="17" t="e">
        <f>SUMIFS('[1]Deals (investment)'!$C:$C,'[1]Deals (investment)'!$B:$B,$A36,'[1]Deals (investment)'!$V:$V,BD$1)</f>
        <v>#VALUE!</v>
      </c>
      <c r="BE36" s="17" t="e">
        <f>SUMIFS('[1]Deals (investment)'!$C:$C,'[1]Deals (investment)'!$B:$B,$A36,'[1]Deals (investment)'!$V:$V,BE$1)</f>
        <v>#VALUE!</v>
      </c>
      <c r="BF36" s="17" t="e">
        <f>SUMIFS('[1]Deals (investment)'!$C:$C,'[1]Deals (investment)'!$B:$B,$A36,'[1]Deals (investment)'!$V:$V,BF$1)</f>
        <v>#VALUE!</v>
      </c>
      <c r="BG36" s="17" t="e">
        <f>SUMIFS('[1]Deals (investment)'!$C:$C,'[1]Deals (investment)'!$B:$B,$A36,'[1]Deals (investment)'!$V:$V,BG$1)</f>
        <v>#VALUE!</v>
      </c>
      <c r="BH36" s="17" t="e">
        <f>SUMIFS('[1]Deals (investment)'!$C:$C,'[1]Deals (investment)'!$B:$B,$A36,'[1]Deals (investment)'!$V:$V,BH$1)</f>
        <v>#VALUE!</v>
      </c>
      <c r="BI36" s="17" t="e">
        <f>SUMIFS('[1]Deals (investment)'!$C:$C,'[1]Deals (investment)'!$B:$B,$A36,'[1]Deals (investment)'!$V:$V,BI$1)</f>
        <v>#VALUE!</v>
      </c>
      <c r="BJ36" s="17" t="e">
        <f>SUMIFS('[1]Deals (investment)'!$C:$C,'[1]Deals (investment)'!$B:$B,$A36,'[1]Deals (investment)'!$V:$V,BJ$1)</f>
        <v>#VALUE!</v>
      </c>
      <c r="BK36" s="17" t="e">
        <f>SUMIFS('[1]Deals (investment)'!$C:$C,'[1]Deals (investment)'!$B:$B,$A36,'[1]Deals (investment)'!$V:$V,BK$1)</f>
        <v>#VALUE!</v>
      </c>
      <c r="BL36" s="17" t="e">
        <f>SUMIFS('[1]Deals (investment)'!$C:$C,'[1]Deals (investment)'!$B:$B,$A36,'[1]Deals (investment)'!$V:$V,BL$1)</f>
        <v>#VALUE!</v>
      </c>
      <c r="BM36" s="17" t="e">
        <f>SUMIFS('[1]Deals (investment)'!$C:$C,'[1]Deals (investment)'!$B:$B,$A36,'[1]Deals (investment)'!$V:$V,BM$1)</f>
        <v>#VALUE!</v>
      </c>
      <c r="BN36" s="15"/>
      <c r="BO36" s="15"/>
      <c r="BP36" s="22"/>
      <c r="BQ36" s="15"/>
      <c r="BR36" s="15"/>
      <c r="BS36" s="15"/>
      <c r="BT36" s="15"/>
      <c r="BU36" s="15"/>
      <c r="BV36" s="15"/>
      <c r="BW36" s="15"/>
      <c r="BX36" s="15"/>
      <c r="BY36" s="15"/>
      <c r="BZ36" s="15"/>
      <c r="CA36" s="15"/>
      <c r="CB36" s="15"/>
      <c r="CC36" s="15"/>
      <c r="CD36" s="15" t="str">
        <f t="shared" si="8"/>
        <v>PaystackPaystack is a technology company solving payments problems for ambitious businesses. Our mission is to help businesses in Africa become profitable, envied, and loved.Active</v>
      </c>
      <c r="CE36" s="15"/>
      <c r="CF36" s="15"/>
      <c r="CG36" s="15"/>
      <c r="CH36" s="15"/>
      <c r="CI36" s="15"/>
      <c r="CJ36" s="15"/>
      <c r="DM36">
        <v>444</v>
      </c>
      <c r="DN36">
        <v>2018</v>
      </c>
    </row>
    <row r="37" spans="1:118" ht="12.75">
      <c r="A37" s="15" t="s">
        <v>419</v>
      </c>
      <c r="B37" s="28" t="s">
        <v>420</v>
      </c>
      <c r="C37" s="15" t="s">
        <v>58</v>
      </c>
      <c r="D37" s="16">
        <v>2014</v>
      </c>
      <c r="E37" s="15" t="s">
        <v>117</v>
      </c>
      <c r="F37" s="15"/>
      <c r="G37" s="15" t="s">
        <v>118</v>
      </c>
      <c r="H37" s="15" t="s">
        <v>118</v>
      </c>
      <c r="I37" s="15" t="s">
        <v>118</v>
      </c>
      <c r="J37" s="15"/>
      <c r="K37" s="17" t="e">
        <f t="shared" si="0"/>
        <v>#VALUE!</v>
      </c>
      <c r="L37" s="15"/>
      <c r="M37" s="18" t="e">
        <f t="shared" si="1"/>
        <v>#VALUE!</v>
      </c>
      <c r="N37" s="15"/>
      <c r="O37" s="15"/>
      <c r="P37" s="15"/>
      <c r="Q37" s="24" t="e">
        <f ca="1">_xludf.MAXIFS('[1]Deals (investment)'!A:A,'[1]Deals (investment)'!B:B,A37)</f>
        <v>#NAME?</v>
      </c>
      <c r="R37" s="15" t="s">
        <v>132</v>
      </c>
      <c r="S37" s="19">
        <v>2000000</v>
      </c>
      <c r="T37" s="15" t="s">
        <v>92</v>
      </c>
      <c r="U37" s="17">
        <v>3000000</v>
      </c>
      <c r="V37" s="15" t="s">
        <v>421</v>
      </c>
      <c r="W37" s="15">
        <v>1</v>
      </c>
      <c r="X37" s="15" t="s">
        <v>134</v>
      </c>
      <c r="Y37" s="15" t="s">
        <v>422</v>
      </c>
      <c r="AB37" s="20" t="s">
        <v>286</v>
      </c>
      <c r="AC37" s="21" t="s">
        <v>423</v>
      </c>
      <c r="AD37" s="21" t="s">
        <v>424</v>
      </c>
      <c r="AE37" s="21" t="s">
        <v>425</v>
      </c>
      <c r="AF37" s="21" t="s">
        <v>426</v>
      </c>
      <c r="AG37" s="22">
        <f t="shared" ca="1" si="6"/>
        <v>0.74193548387096775</v>
      </c>
      <c r="AH37" s="15" t="e">
        <f t="shared" si="3"/>
        <v>#VALUE!</v>
      </c>
      <c r="AI37" s="22" t="str">
        <f>VLOOKUP(A37,'[1]Deals (investment)'!$B$2:$Z$1497,1,FALSE)</f>
        <v>Sendy</v>
      </c>
      <c r="AJ37" s="22">
        <f>VLOOKUP(A37,'[1]Deals (investment)'!$B$2:$Z$870,15,FALSE)</f>
        <v>1</v>
      </c>
      <c r="AK37" s="17" t="e">
        <f>VLOOKUP(A37,'[1]Deals (Exits)'!B:B,1,FALSE)</f>
        <v>#N/A</v>
      </c>
      <c r="AL37" s="23">
        <f>VLOOKUP(G37,[1]Lookups!$V$3:$Y$197,4,FALSE)</f>
        <v>0</v>
      </c>
      <c r="AM37" s="17" t="str">
        <f>VLOOKUP(X37,[1]Lookups!$B$3:$C$200,2,FALSE)</f>
        <v>Transport &amp; Logistics</v>
      </c>
      <c r="AN37" s="17" t="str">
        <f>VLOOKUP(R37,[1]Lookups!$H$3:$I$69,2,FALSE)</f>
        <v>3. Early Venture</v>
      </c>
      <c r="AO37" s="17" t="str">
        <f>VLOOKUP(T37,[1]Lookups!$H$3:$I$69,2,FALSE)</f>
        <v>4. Late Venture</v>
      </c>
      <c r="AP37" s="17" t="str">
        <f>VLOOKUP(AN37,[1]Lookups!$N$3:$O$11,2,FALSE)</f>
        <v>Early</v>
      </c>
      <c r="AQ37" s="18" t="e">
        <f>COUNTIFS('[1]Deals (investment)'!$B:$B,$A37)</f>
        <v>#VALUE!</v>
      </c>
      <c r="AR37" s="18" t="e">
        <f>COUNTIFS('[1]Deals (investment)'!$B:$B,$A37,'[1]Deals (investment)'!$T:$T,$AW$1)+COUNTIFS('[1]Deals (investment)'!$B:$B,$A37,'[1]Deals (investment)'!$T:$T,$AX$1)+COUNTIFS('[1]Deals (investment)'!$B:$B,$A37,'[1]Deals (investment)'!$T:$T,$AY$1)</f>
        <v>#VALUE!</v>
      </c>
      <c r="AS37" s="17" t="e">
        <f>SUMIFS('[1]Deals (investment)'!$C:$C,'[1]Deals (investment)'!$B:$B,$A37)</f>
        <v>#VALUE!</v>
      </c>
      <c r="AT37" s="17" t="e">
        <f t="shared" si="4"/>
        <v>#VALUE!</v>
      </c>
      <c r="AU37" s="18" t="e">
        <f>COUNTIF('[1]Deals (Exits)'!$B:$B,A37)</f>
        <v>#VALUE!</v>
      </c>
      <c r="AV37" s="17" t="e">
        <f>SUMIFS('[1]Deals (investment)'!$C:$C,'[1]Deals (investment)'!$B:$B,$A37,'[1]Deals (investment)'!$T:$T,AV$1)</f>
        <v>#VALUE!</v>
      </c>
      <c r="AW37" s="17" t="e">
        <f>SUMIFS('[1]Deals (investment)'!$C:$C,'[1]Deals (investment)'!$B:$B,$A37,'[1]Deals (investment)'!$T:$T,AW$1)</f>
        <v>#VALUE!</v>
      </c>
      <c r="AX37" s="17" t="e">
        <f>SUMIFS('[1]Deals (investment)'!$C:$C,'[1]Deals (investment)'!$B:$B,$A37,'[1]Deals (investment)'!$T:$T,AX$1)</f>
        <v>#VALUE!</v>
      </c>
      <c r="AY37" s="17" t="e">
        <f>SUMIFS('[1]Deals (investment)'!$C:$C,'[1]Deals (investment)'!$B:$B,$A37,'[1]Deals (investment)'!$T:$T,AY$1)</f>
        <v>#VALUE!</v>
      </c>
      <c r="AZ37" s="17" t="e">
        <f>SUMIFS('[1]Deals (investment)'!$C:$C,'[1]Deals (investment)'!$B:$B,$A37,'[1]Deals (investment)'!$T:$T,AZ$1)</f>
        <v>#VALUE!</v>
      </c>
      <c r="BA37" s="17" t="e">
        <f>SUMIFS('[1]Deals (investment)'!$C:$C,'[1]Deals (investment)'!$B:$B,$A37,'[1]Deals (investment)'!$T:$T,BA$1)</f>
        <v>#VALUE!</v>
      </c>
      <c r="BB37" s="17" t="e">
        <f>SUMIFS('[1]Deals (investment)'!$C:$C,'[1]Deals (investment)'!$B:$B,$A37,'[1]Deals (investment)'!$T:$T,BB$1)</f>
        <v>#VALUE!</v>
      </c>
      <c r="BC37" s="17" t="e">
        <f>SUMIFS('[1]Deals (Exits)'!$C:$C,'[1]Deals (Exits)'!$B:$B,$A37)</f>
        <v>#VALUE!</v>
      </c>
      <c r="BD37" s="17" t="e">
        <f>SUMIFS('[1]Deals (investment)'!$C:$C,'[1]Deals (investment)'!$B:$B,$A37,'[1]Deals (investment)'!$V:$V,BD$1)</f>
        <v>#VALUE!</v>
      </c>
      <c r="BE37" s="17" t="e">
        <f>SUMIFS('[1]Deals (investment)'!$C:$C,'[1]Deals (investment)'!$B:$B,$A37,'[1]Deals (investment)'!$V:$V,BE$1)</f>
        <v>#VALUE!</v>
      </c>
      <c r="BF37" s="17" t="e">
        <f>SUMIFS('[1]Deals (investment)'!$C:$C,'[1]Deals (investment)'!$B:$B,$A37,'[1]Deals (investment)'!$V:$V,BF$1)</f>
        <v>#VALUE!</v>
      </c>
      <c r="BG37" s="17" t="e">
        <f>SUMIFS('[1]Deals (investment)'!$C:$C,'[1]Deals (investment)'!$B:$B,$A37,'[1]Deals (investment)'!$V:$V,BG$1)</f>
        <v>#VALUE!</v>
      </c>
      <c r="BH37" s="17" t="e">
        <f>SUMIFS('[1]Deals (investment)'!$C:$C,'[1]Deals (investment)'!$B:$B,$A37,'[1]Deals (investment)'!$V:$V,BH$1)</f>
        <v>#VALUE!</v>
      </c>
      <c r="BI37" s="17" t="e">
        <f>SUMIFS('[1]Deals (investment)'!$C:$C,'[1]Deals (investment)'!$B:$B,$A37,'[1]Deals (investment)'!$V:$V,BI$1)</f>
        <v>#VALUE!</v>
      </c>
      <c r="BJ37" s="17" t="e">
        <f>SUMIFS('[1]Deals (investment)'!$C:$C,'[1]Deals (investment)'!$B:$B,$A37,'[1]Deals (investment)'!$V:$V,BJ$1)</f>
        <v>#VALUE!</v>
      </c>
      <c r="BK37" s="17" t="e">
        <f>SUMIFS('[1]Deals (investment)'!$C:$C,'[1]Deals (investment)'!$B:$B,$A37,'[1]Deals (investment)'!$V:$V,BK$1)</f>
        <v>#VALUE!</v>
      </c>
      <c r="BL37" s="17" t="e">
        <f>SUMIFS('[1]Deals (investment)'!$C:$C,'[1]Deals (investment)'!$B:$B,$A37,'[1]Deals (investment)'!$V:$V,BL$1)</f>
        <v>#VALUE!</v>
      </c>
      <c r="BM37" s="17" t="e">
        <f>SUMIFS('[1]Deals (investment)'!$C:$C,'[1]Deals (investment)'!$B:$B,$A37,'[1]Deals (investment)'!$V:$V,BM$1)</f>
        <v>#VALUE!</v>
      </c>
      <c r="BN37" s="15"/>
      <c r="BO37" s="15"/>
      <c r="BP37" s="22"/>
      <c r="BQ37" s="15"/>
      <c r="BR37" s="15"/>
      <c r="BS37" s="15"/>
      <c r="BT37" s="15"/>
      <c r="BU37" s="15"/>
      <c r="BV37" s="15"/>
      <c r="BW37" s="15"/>
      <c r="BX37" s="15"/>
      <c r="BY37" s="15"/>
      <c r="BZ37" s="15"/>
      <c r="CA37" s="15"/>
      <c r="CB37" s="15"/>
      <c r="CC37" s="15"/>
      <c r="CD37" s="15"/>
      <c r="CE37" s="15"/>
      <c r="CF37" s="15"/>
      <c r="CG37" s="15"/>
      <c r="CH37" s="15"/>
      <c r="CI37" s="15"/>
      <c r="CJ37" s="15"/>
      <c r="DM37">
        <v>324</v>
      </c>
      <c r="DN37">
        <v>2017</v>
      </c>
    </row>
    <row r="38" spans="1:118" ht="12.75">
      <c r="A38" s="15" t="s">
        <v>427</v>
      </c>
      <c r="B38" s="15" t="s">
        <v>428</v>
      </c>
      <c r="C38" s="15" t="s">
        <v>58</v>
      </c>
      <c r="D38" s="16">
        <v>2017</v>
      </c>
      <c r="E38" s="15" t="s">
        <v>429</v>
      </c>
      <c r="F38" s="15"/>
      <c r="G38" s="15" t="s">
        <v>188</v>
      </c>
      <c r="H38" s="15" t="s">
        <v>188</v>
      </c>
      <c r="I38" s="15" t="s">
        <v>430</v>
      </c>
      <c r="J38" s="15"/>
      <c r="K38" s="17" t="e">
        <f t="shared" si="0"/>
        <v>#VALUE!</v>
      </c>
      <c r="L38" s="15"/>
      <c r="M38" s="18" t="e">
        <f t="shared" si="1"/>
        <v>#VALUE!</v>
      </c>
      <c r="N38" s="15"/>
      <c r="O38" s="15"/>
      <c r="P38" s="15"/>
      <c r="Q38" s="15"/>
      <c r="R38" s="15" t="s">
        <v>105</v>
      </c>
      <c r="S38" s="19">
        <v>16000000</v>
      </c>
      <c r="T38" s="15" t="s">
        <v>105</v>
      </c>
      <c r="U38" s="17">
        <v>16000000</v>
      </c>
      <c r="V38" s="15" t="s">
        <v>431</v>
      </c>
      <c r="W38" s="15">
        <v>0</v>
      </c>
      <c r="X38" s="15" t="s">
        <v>432</v>
      </c>
      <c r="Y38" s="15" t="s">
        <v>433</v>
      </c>
      <c r="AB38" s="20" t="s">
        <v>286</v>
      </c>
      <c r="AC38" s="21" t="s">
        <v>434</v>
      </c>
      <c r="AD38" s="21" t="s">
        <v>435</v>
      </c>
      <c r="AE38" s="15"/>
      <c r="AF38" s="15"/>
      <c r="AG38" s="22">
        <f t="shared" si="6"/>
        <v>0.64516129032258063</v>
      </c>
      <c r="AH38" s="15" t="str">
        <f t="shared" si="3"/>
        <v/>
      </c>
      <c r="AI38" s="22" t="str">
        <f>VLOOKUP(A38,'[1]Deals (investment)'!$B$2:$Z$1497,1,FALSE)</f>
        <v>Daystar Power Africa</v>
      </c>
      <c r="AJ38" s="22">
        <f>VLOOKUP(A38,'[1]Deals (investment)'!$B$2:$Z$870,15,FALSE)</f>
        <v>0</v>
      </c>
      <c r="AK38" s="17" t="e">
        <f>VLOOKUP(A38,'[1]Deals (Exits)'!B:B,1,FALSE)</f>
        <v>#N/A</v>
      </c>
      <c r="AL38" s="23">
        <f>VLOOKUP(G38,[1]Lookups!$V$3:$Y$197,4,FALSE)</f>
        <v>0</v>
      </c>
      <c r="AM38" s="17" t="str">
        <f>VLOOKUP(X38,[1]Lookups!$B$3:$C$200,2,FALSE)</f>
        <v>Energy &amp; Resources</v>
      </c>
      <c r="AN38" s="17" t="str">
        <f>VLOOKUP(R38,[1]Lookups!$H$3:$I$69,2,FALSE)</f>
        <v>5. Debt Financing</v>
      </c>
      <c r="AO38" s="17" t="str">
        <f>VLOOKUP(T38,[1]Lookups!$H$3:$I$69,2,FALSE)</f>
        <v>5. Debt Financing</v>
      </c>
      <c r="AP38" s="17" t="str">
        <f>VLOOKUP(AN38,[1]Lookups!$N$3:$O$11,2,FALSE)</f>
        <v>Growth</v>
      </c>
      <c r="AQ38" s="18" t="e">
        <f>COUNTIFS('[1]Deals (investment)'!$B:$B,$A38)</f>
        <v>#VALUE!</v>
      </c>
      <c r="AR38" s="18" t="e">
        <f>COUNTIFS('[1]Deals (investment)'!$B:$B,$A38,'[1]Deals (investment)'!$T:$T,$AW$1)+COUNTIFS('[1]Deals (investment)'!$B:$B,$A38,'[1]Deals (investment)'!$T:$T,$AX$1)+COUNTIFS('[1]Deals (investment)'!$B:$B,$A38,'[1]Deals (investment)'!$T:$T,$AY$1)</f>
        <v>#VALUE!</v>
      </c>
      <c r="AS38" s="17" t="e">
        <f>SUMIFS('[1]Deals (investment)'!$C:$C,'[1]Deals (investment)'!$B:$B,$A38)</f>
        <v>#VALUE!</v>
      </c>
      <c r="AT38" s="17" t="e">
        <f t="shared" si="4"/>
        <v>#VALUE!</v>
      </c>
      <c r="AU38" s="18" t="e">
        <f>COUNTIF('[1]Deals (Exits)'!$B:$B,A38)</f>
        <v>#VALUE!</v>
      </c>
      <c r="AV38" s="17" t="e">
        <f>SUMIFS('[1]Deals (investment)'!$C:$C,'[1]Deals (investment)'!$B:$B,$A38,'[1]Deals (investment)'!$T:$T,AV$1)</f>
        <v>#VALUE!</v>
      </c>
      <c r="AW38" s="17" t="e">
        <f>SUMIFS('[1]Deals (investment)'!$C:$C,'[1]Deals (investment)'!$B:$B,$A38,'[1]Deals (investment)'!$T:$T,AW$1)</f>
        <v>#VALUE!</v>
      </c>
      <c r="AX38" s="17" t="e">
        <f>SUMIFS('[1]Deals (investment)'!$C:$C,'[1]Deals (investment)'!$B:$B,$A38,'[1]Deals (investment)'!$T:$T,AX$1)</f>
        <v>#VALUE!</v>
      </c>
      <c r="AY38" s="17" t="e">
        <f>SUMIFS('[1]Deals (investment)'!$C:$C,'[1]Deals (investment)'!$B:$B,$A38,'[1]Deals (investment)'!$T:$T,AY$1)</f>
        <v>#VALUE!</v>
      </c>
      <c r="AZ38" s="17" t="e">
        <f>SUMIFS('[1]Deals (investment)'!$C:$C,'[1]Deals (investment)'!$B:$B,$A38,'[1]Deals (investment)'!$T:$T,AZ$1)</f>
        <v>#VALUE!</v>
      </c>
      <c r="BA38" s="17" t="e">
        <f>SUMIFS('[1]Deals (investment)'!$C:$C,'[1]Deals (investment)'!$B:$B,$A38,'[1]Deals (investment)'!$T:$T,BA$1)</f>
        <v>#VALUE!</v>
      </c>
      <c r="BB38" s="17" t="e">
        <f>SUMIFS('[1]Deals (investment)'!$C:$C,'[1]Deals (investment)'!$B:$B,$A38,'[1]Deals (investment)'!$T:$T,BB$1)</f>
        <v>#VALUE!</v>
      </c>
      <c r="BC38" s="17" t="e">
        <f>SUMIFS('[1]Deals (Exits)'!$C:$C,'[1]Deals (Exits)'!$B:$B,$A38)</f>
        <v>#VALUE!</v>
      </c>
      <c r="BD38" s="17" t="e">
        <f>SUMIFS('[1]Deals (investment)'!$C:$C,'[1]Deals (investment)'!$B:$B,$A38,'[1]Deals (investment)'!$V:$V,BD$1)</f>
        <v>#VALUE!</v>
      </c>
      <c r="BE38" s="17" t="e">
        <f>SUMIFS('[1]Deals (investment)'!$C:$C,'[1]Deals (investment)'!$B:$B,$A38,'[1]Deals (investment)'!$V:$V,BE$1)</f>
        <v>#VALUE!</v>
      </c>
      <c r="BF38" s="17" t="e">
        <f>SUMIFS('[1]Deals (investment)'!$C:$C,'[1]Deals (investment)'!$B:$B,$A38,'[1]Deals (investment)'!$V:$V,BF$1)</f>
        <v>#VALUE!</v>
      </c>
      <c r="BG38" s="17" t="e">
        <f>SUMIFS('[1]Deals (investment)'!$C:$C,'[1]Deals (investment)'!$B:$B,$A38,'[1]Deals (investment)'!$V:$V,BG$1)</f>
        <v>#VALUE!</v>
      </c>
      <c r="BH38" s="17" t="e">
        <f>SUMIFS('[1]Deals (investment)'!$C:$C,'[1]Deals (investment)'!$B:$B,$A38,'[1]Deals (investment)'!$V:$V,BH$1)</f>
        <v>#VALUE!</v>
      </c>
      <c r="BI38" s="17" t="e">
        <f>SUMIFS('[1]Deals (investment)'!$C:$C,'[1]Deals (investment)'!$B:$B,$A38,'[1]Deals (investment)'!$V:$V,BI$1)</f>
        <v>#VALUE!</v>
      </c>
      <c r="BJ38" s="17" t="e">
        <f>SUMIFS('[1]Deals (investment)'!$C:$C,'[1]Deals (investment)'!$B:$B,$A38,'[1]Deals (investment)'!$V:$V,BJ$1)</f>
        <v>#VALUE!</v>
      </c>
      <c r="BK38" s="17" t="e">
        <f>SUMIFS('[1]Deals (investment)'!$C:$C,'[1]Deals (investment)'!$B:$B,$A38,'[1]Deals (investment)'!$V:$V,BK$1)</f>
        <v>#VALUE!</v>
      </c>
      <c r="BL38" s="17" t="e">
        <f>SUMIFS('[1]Deals (investment)'!$C:$C,'[1]Deals (investment)'!$B:$B,$A38,'[1]Deals (investment)'!$V:$V,BL$1)</f>
        <v>#VALUE!</v>
      </c>
      <c r="BM38" s="17" t="e">
        <f>SUMIFS('[1]Deals (investment)'!$C:$C,'[1]Deals (investment)'!$B:$B,$A38,'[1]Deals (investment)'!$V:$V,BM$1)</f>
        <v>#VALUE!</v>
      </c>
      <c r="BN38" s="15"/>
      <c r="BO38" s="15"/>
      <c r="BP38" s="22"/>
      <c r="BQ38" s="15"/>
      <c r="BR38" s="15"/>
      <c r="BS38" s="15"/>
      <c r="BT38" s="15"/>
      <c r="BU38" s="15"/>
      <c r="BV38" s="15"/>
      <c r="BW38" s="15"/>
      <c r="BX38" s="15"/>
      <c r="BY38" s="15"/>
      <c r="BZ38" s="15"/>
      <c r="CA38" s="15"/>
      <c r="CB38" s="15"/>
      <c r="CC38" s="15"/>
      <c r="CD38" s="15" t="str">
        <f t="shared" ref="CD38:CD49" si="9">CONCATENATE(A38,B38,C38)</f>
        <v>Daystar Power AfricaDaystar Power provides commercial and industrial clients in Africa with captive solar power solutions in long-term service fee models.Active</v>
      </c>
      <c r="CE38" s="15"/>
      <c r="CF38" s="15"/>
      <c r="CG38" s="15"/>
      <c r="CH38" s="15"/>
      <c r="CI38" s="15"/>
      <c r="CJ38" s="15"/>
      <c r="DM38">
        <v>206</v>
      </c>
    </row>
    <row r="39" spans="1:118" ht="12.75">
      <c r="A39" s="15" t="s">
        <v>436</v>
      </c>
      <c r="B39" s="15" t="s">
        <v>437</v>
      </c>
      <c r="C39" s="15" t="s">
        <v>58</v>
      </c>
      <c r="D39" s="16">
        <v>2013</v>
      </c>
      <c r="E39" s="26" t="s">
        <v>59</v>
      </c>
      <c r="F39" s="26" t="s">
        <v>199</v>
      </c>
      <c r="G39" s="26" t="s">
        <v>61</v>
      </c>
      <c r="H39" s="26" t="s">
        <v>61</v>
      </c>
      <c r="I39" s="15" t="s">
        <v>61</v>
      </c>
      <c r="J39" s="26"/>
      <c r="K39" s="17" t="e">
        <f t="shared" si="0"/>
        <v>#VALUE!</v>
      </c>
      <c r="L39" s="15"/>
      <c r="M39" s="18" t="e">
        <f t="shared" si="1"/>
        <v>#VALUE!</v>
      </c>
      <c r="N39" s="15" t="s">
        <v>438</v>
      </c>
      <c r="O39" s="15"/>
      <c r="P39" s="15"/>
      <c r="Q39" s="24">
        <v>43640</v>
      </c>
      <c r="R39" s="15" t="s">
        <v>132</v>
      </c>
      <c r="S39" s="19">
        <v>9000000</v>
      </c>
      <c r="T39" s="15" t="s">
        <v>439</v>
      </c>
      <c r="U39" s="17">
        <v>9000000</v>
      </c>
      <c r="V39" s="15" t="s">
        <v>440</v>
      </c>
      <c r="W39" s="15">
        <v>0</v>
      </c>
      <c r="X39" s="15" t="s">
        <v>107</v>
      </c>
      <c r="Y39" s="15" t="s">
        <v>441</v>
      </c>
      <c r="Z39" s="25" t="s">
        <v>442</v>
      </c>
      <c r="AA39" s="25" t="s">
        <v>110</v>
      </c>
      <c r="AB39" s="20" t="s">
        <v>286</v>
      </c>
      <c r="AC39" s="21" t="s">
        <v>443</v>
      </c>
      <c r="AD39" s="27" t="s">
        <v>444</v>
      </c>
      <c r="AE39" s="27" t="s">
        <v>445</v>
      </c>
      <c r="AF39" s="27" t="s">
        <v>446</v>
      </c>
      <c r="AG39" s="22">
        <f t="shared" si="6"/>
        <v>0.87096774193548387</v>
      </c>
      <c r="AH39" s="15" t="str">
        <f t="shared" si="3"/>
        <v/>
      </c>
      <c r="AI39" s="22" t="str">
        <f>VLOOKUP(A39,'[1]Deals (investment)'!$B$2:$Z$1497,1,FALSE)</f>
        <v>Arnergy</v>
      </c>
      <c r="AJ39" s="22" t="e">
        <f>VLOOKUP(A39,'[1]Deals (investment)'!$B$2:$Z$870,15,FALSE)</f>
        <v>#N/A</v>
      </c>
      <c r="AK39" s="17" t="e">
        <f>VLOOKUP(A39,'[1]Deals (Exits)'!B:B,1,FALSE)</f>
        <v>#N/A</v>
      </c>
      <c r="AL39" s="23">
        <f>VLOOKUP(G39,[1]Lookups!$V$3:$Y$197,4,FALSE)</f>
        <v>0</v>
      </c>
      <c r="AM39" s="17" t="str">
        <f>VLOOKUP(X39,[1]Lookups!$B$3:$C$200,2,FALSE)</f>
        <v>Energy &amp; Resources</v>
      </c>
      <c r="AN39" s="17" t="str">
        <f>VLOOKUP(R39,[1]Lookups!$H$3:$I$69,2,FALSE)</f>
        <v>3. Early Venture</v>
      </c>
      <c r="AO39" s="17" t="e">
        <f>VLOOKUP(T39,[1]Lookups!$H$3:$I$69,2,FALSE)</f>
        <v>#N/A</v>
      </c>
      <c r="AP39" s="17" t="str">
        <f>VLOOKUP(AN39,[1]Lookups!$N$3:$O$11,2,FALSE)</f>
        <v>Early</v>
      </c>
      <c r="AQ39" s="18" t="e">
        <f>COUNTIFS('[1]Deals (investment)'!$B:$B,$A39)</f>
        <v>#VALUE!</v>
      </c>
      <c r="AR39" s="18" t="e">
        <f>COUNTIFS('[1]Deals (investment)'!$B:$B,$A39,'[1]Deals (investment)'!$T:$T,$AW$1)+COUNTIFS('[1]Deals (investment)'!$B:$B,$A39,'[1]Deals (investment)'!$T:$T,$AX$1)+COUNTIFS('[1]Deals (investment)'!$B:$B,$A39,'[1]Deals (investment)'!$T:$T,$AY$1)</f>
        <v>#VALUE!</v>
      </c>
      <c r="AS39" s="17" t="e">
        <f>SUMIFS('[1]Deals (investment)'!$C:$C,'[1]Deals (investment)'!$B:$B,$A39)</f>
        <v>#VALUE!</v>
      </c>
      <c r="AT39" s="17" t="e">
        <f t="shared" si="4"/>
        <v>#VALUE!</v>
      </c>
      <c r="AU39" s="18" t="e">
        <f>COUNTIF('[1]Deals (Exits)'!$B:$B,A39)</f>
        <v>#VALUE!</v>
      </c>
      <c r="AV39" s="17" t="e">
        <f>SUMIFS('[1]Deals (investment)'!$C:$C,'[1]Deals (investment)'!$B:$B,$A39,'[1]Deals (investment)'!$T:$T,AV$1)</f>
        <v>#VALUE!</v>
      </c>
      <c r="AW39" s="17" t="e">
        <f>SUMIFS('[1]Deals (investment)'!$C:$C,'[1]Deals (investment)'!$B:$B,$A39,'[1]Deals (investment)'!$T:$T,AW$1)</f>
        <v>#VALUE!</v>
      </c>
      <c r="AX39" s="17" t="e">
        <f>SUMIFS('[1]Deals (investment)'!$C:$C,'[1]Deals (investment)'!$B:$B,$A39,'[1]Deals (investment)'!$T:$T,AX$1)</f>
        <v>#VALUE!</v>
      </c>
      <c r="AY39" s="17" t="e">
        <f>SUMIFS('[1]Deals (investment)'!$C:$C,'[1]Deals (investment)'!$B:$B,$A39,'[1]Deals (investment)'!$T:$T,AY$1)</f>
        <v>#VALUE!</v>
      </c>
      <c r="AZ39" s="17" t="e">
        <f>SUMIFS('[1]Deals (investment)'!$C:$C,'[1]Deals (investment)'!$B:$B,$A39,'[1]Deals (investment)'!$T:$T,AZ$1)</f>
        <v>#VALUE!</v>
      </c>
      <c r="BA39" s="17" t="e">
        <f>SUMIFS('[1]Deals (investment)'!$C:$C,'[1]Deals (investment)'!$B:$B,$A39,'[1]Deals (investment)'!$T:$T,BA$1)</f>
        <v>#VALUE!</v>
      </c>
      <c r="BB39" s="17" t="e">
        <f>SUMIFS('[1]Deals (investment)'!$C:$C,'[1]Deals (investment)'!$B:$B,$A39,'[1]Deals (investment)'!$T:$T,BB$1)</f>
        <v>#VALUE!</v>
      </c>
      <c r="BC39" s="17" t="e">
        <f>SUMIFS('[1]Deals (Exits)'!$C:$C,'[1]Deals (Exits)'!$B:$B,$A39)</f>
        <v>#VALUE!</v>
      </c>
      <c r="BD39" s="17" t="e">
        <f>SUMIFS('[1]Deals (investment)'!$C:$C,'[1]Deals (investment)'!$B:$B,$A39,'[1]Deals (investment)'!$V:$V,BD$1)</f>
        <v>#VALUE!</v>
      </c>
      <c r="BE39" s="17" t="e">
        <f>SUMIFS('[1]Deals (investment)'!$C:$C,'[1]Deals (investment)'!$B:$B,$A39,'[1]Deals (investment)'!$V:$V,BE$1)</f>
        <v>#VALUE!</v>
      </c>
      <c r="BF39" s="17" t="e">
        <f>SUMIFS('[1]Deals (investment)'!$C:$C,'[1]Deals (investment)'!$B:$B,$A39,'[1]Deals (investment)'!$V:$V,BF$1)</f>
        <v>#VALUE!</v>
      </c>
      <c r="BG39" s="17" t="e">
        <f>SUMIFS('[1]Deals (investment)'!$C:$C,'[1]Deals (investment)'!$B:$B,$A39,'[1]Deals (investment)'!$V:$V,BG$1)</f>
        <v>#VALUE!</v>
      </c>
      <c r="BH39" s="17" t="e">
        <f>SUMIFS('[1]Deals (investment)'!$C:$C,'[1]Deals (investment)'!$B:$B,$A39,'[1]Deals (investment)'!$V:$V,BH$1)</f>
        <v>#VALUE!</v>
      </c>
      <c r="BI39" s="17" t="e">
        <f>SUMIFS('[1]Deals (investment)'!$C:$C,'[1]Deals (investment)'!$B:$B,$A39,'[1]Deals (investment)'!$V:$V,BI$1)</f>
        <v>#VALUE!</v>
      </c>
      <c r="BJ39" s="17" t="e">
        <f>SUMIFS('[1]Deals (investment)'!$C:$C,'[1]Deals (investment)'!$B:$B,$A39,'[1]Deals (investment)'!$V:$V,BJ$1)</f>
        <v>#VALUE!</v>
      </c>
      <c r="BK39" s="17" t="e">
        <f>SUMIFS('[1]Deals (investment)'!$C:$C,'[1]Deals (investment)'!$B:$B,$A39,'[1]Deals (investment)'!$V:$V,BK$1)</f>
        <v>#VALUE!</v>
      </c>
      <c r="BL39" s="17" t="e">
        <f>SUMIFS('[1]Deals (investment)'!$C:$C,'[1]Deals (investment)'!$B:$B,$A39,'[1]Deals (investment)'!$V:$V,BL$1)</f>
        <v>#VALUE!</v>
      </c>
      <c r="BM39" s="17" t="e">
        <f>SUMIFS('[1]Deals (investment)'!$C:$C,'[1]Deals (investment)'!$B:$B,$A39,'[1]Deals (investment)'!$V:$V,BM$1)</f>
        <v>#VALUE!</v>
      </c>
      <c r="BN39" s="15"/>
      <c r="BO39" s="15"/>
      <c r="BP39" s="22"/>
      <c r="BQ39" s="15"/>
      <c r="BR39" s="15"/>
      <c r="BS39" s="15"/>
      <c r="BT39" s="15"/>
      <c r="BU39" s="15"/>
      <c r="BV39" s="15"/>
      <c r="BW39" s="15"/>
      <c r="BX39" s="15"/>
      <c r="BY39" s="15"/>
      <c r="BZ39" s="15"/>
      <c r="CA39" s="15"/>
      <c r="CB39" s="15"/>
      <c r="CC39" s="15"/>
      <c r="CD39" s="15" t="str">
        <f t="shared" si="9"/>
        <v>ArnergyArnergy provides solar power systems to homes and businesses, with a special focus on companies spanning the hospitality, education, financial, agriculture, and healthcare industries.Active</v>
      </c>
      <c r="CE39" s="15"/>
      <c r="CF39" s="15"/>
      <c r="CG39" s="15"/>
      <c r="CH39" s="15"/>
      <c r="CI39" s="15"/>
      <c r="CJ39" s="15"/>
      <c r="DN39">
        <v>2019</v>
      </c>
    </row>
    <row r="40" spans="1:118" ht="12.75">
      <c r="A40" s="15" t="s">
        <v>447</v>
      </c>
      <c r="B40" s="15" t="s">
        <v>448</v>
      </c>
      <c r="C40" s="15" t="s">
        <v>58</v>
      </c>
      <c r="D40" s="16">
        <v>2010</v>
      </c>
      <c r="E40" s="15" t="s">
        <v>117</v>
      </c>
      <c r="F40" s="15"/>
      <c r="G40" s="15" t="s">
        <v>118</v>
      </c>
      <c r="H40" s="15" t="s">
        <v>118</v>
      </c>
      <c r="I40" s="15" t="s">
        <v>449</v>
      </c>
      <c r="J40" s="15"/>
      <c r="K40" s="17" t="e">
        <f t="shared" si="0"/>
        <v>#VALUE!</v>
      </c>
      <c r="L40" s="15"/>
      <c r="M40" s="18" t="e">
        <f t="shared" si="1"/>
        <v>#VALUE!</v>
      </c>
      <c r="N40" s="15" t="s">
        <v>450</v>
      </c>
      <c r="O40" s="15"/>
      <c r="P40" s="15"/>
      <c r="Q40" s="24">
        <v>43216</v>
      </c>
      <c r="R40" s="15" t="s">
        <v>132</v>
      </c>
      <c r="S40" s="33">
        <v>8600000</v>
      </c>
      <c r="T40" s="15" t="s">
        <v>132</v>
      </c>
      <c r="U40" s="17">
        <v>8600000</v>
      </c>
      <c r="V40" s="15" t="s">
        <v>451</v>
      </c>
      <c r="W40" s="15">
        <v>0</v>
      </c>
      <c r="X40" s="15" t="s">
        <v>404</v>
      </c>
      <c r="Y40" s="15" t="s">
        <v>452</v>
      </c>
      <c r="Z40" s="25" t="s">
        <v>109</v>
      </c>
      <c r="AA40" s="25" t="s">
        <v>110</v>
      </c>
      <c r="AB40" s="20" t="s">
        <v>214</v>
      </c>
      <c r="AC40" s="21" t="s">
        <v>453</v>
      </c>
      <c r="AD40" s="21" t="s">
        <v>454</v>
      </c>
      <c r="AE40" s="21" t="s">
        <v>455</v>
      </c>
      <c r="AF40" s="21" t="s">
        <v>456</v>
      </c>
      <c r="AG40" s="22">
        <f t="shared" si="6"/>
        <v>0.83870967741935487</v>
      </c>
      <c r="AH40" s="15" t="e">
        <f t="shared" si="3"/>
        <v>#VALUE!</v>
      </c>
      <c r="AI40" s="22" t="str">
        <f>VLOOKUP(A40,'[1]Deals (investment)'!$B$2:$Z$1497,1,FALSE)</f>
        <v>Africa's Talking</v>
      </c>
      <c r="AJ40" s="22">
        <f>VLOOKUP(A40,'[1]Deals (investment)'!$B$2:$Z$870,15,FALSE)</f>
        <v>1</v>
      </c>
      <c r="AK40" s="17" t="e">
        <f>VLOOKUP(A40,'[1]Deals (Exits)'!B:B,1,FALSE)</f>
        <v>#N/A</v>
      </c>
      <c r="AL40" s="23">
        <f>VLOOKUP(G40,[1]Lookups!$V$3:$Y$197,4,FALSE)</f>
        <v>0</v>
      </c>
      <c r="AM40" s="17" t="str">
        <f>VLOOKUP(X40,[1]Lookups!$B$3:$C$200,2,FALSE)</f>
        <v>Other Technologies &amp; Information Technology</v>
      </c>
      <c r="AN40" s="17" t="str">
        <f>VLOOKUP(R40,[1]Lookups!$H$3:$I$69,2,FALSE)</f>
        <v>3. Early Venture</v>
      </c>
      <c r="AO40" s="17" t="str">
        <f>VLOOKUP(T40,[1]Lookups!$H$3:$I$69,2,FALSE)</f>
        <v>3. Early Venture</v>
      </c>
      <c r="AP40" s="17" t="str">
        <f>VLOOKUP(AN40,[1]Lookups!$N$3:$O$11,2,FALSE)</f>
        <v>Early</v>
      </c>
      <c r="AQ40" s="18" t="e">
        <f>COUNTIFS('[1]Deals (investment)'!$B:$B,$A40)</f>
        <v>#VALUE!</v>
      </c>
      <c r="AR40" s="18" t="e">
        <f>COUNTIFS('[1]Deals (investment)'!$B:$B,$A40,'[1]Deals (investment)'!$T:$T,$AW$1)+COUNTIFS('[1]Deals (investment)'!$B:$B,$A40,'[1]Deals (investment)'!$T:$T,$AX$1)+COUNTIFS('[1]Deals (investment)'!$B:$B,$A40,'[1]Deals (investment)'!$T:$T,$AY$1)</f>
        <v>#VALUE!</v>
      </c>
      <c r="AS40" s="17" t="e">
        <f>SUMIFS('[1]Deals (investment)'!$C:$C,'[1]Deals (investment)'!$B:$B,$A40)</f>
        <v>#VALUE!</v>
      </c>
      <c r="AT40" s="17" t="e">
        <f t="shared" si="4"/>
        <v>#VALUE!</v>
      </c>
      <c r="AU40" s="18" t="e">
        <f>COUNTIF('[1]Deals (Exits)'!$B:$B,A40)</f>
        <v>#VALUE!</v>
      </c>
      <c r="AV40" s="17" t="e">
        <f>SUMIFS('[1]Deals (investment)'!$C:$C,'[1]Deals (investment)'!$B:$B,$A40,'[1]Deals (investment)'!$T:$T,AV$1)</f>
        <v>#VALUE!</v>
      </c>
      <c r="AW40" s="17" t="e">
        <f>SUMIFS('[1]Deals (investment)'!$C:$C,'[1]Deals (investment)'!$B:$B,$A40,'[1]Deals (investment)'!$T:$T,AW$1)</f>
        <v>#VALUE!</v>
      </c>
      <c r="AX40" s="17" t="e">
        <f>SUMIFS('[1]Deals (investment)'!$C:$C,'[1]Deals (investment)'!$B:$B,$A40,'[1]Deals (investment)'!$T:$T,AX$1)</f>
        <v>#VALUE!</v>
      </c>
      <c r="AY40" s="17" t="e">
        <f>SUMIFS('[1]Deals (investment)'!$C:$C,'[1]Deals (investment)'!$B:$B,$A40,'[1]Deals (investment)'!$T:$T,AY$1)</f>
        <v>#VALUE!</v>
      </c>
      <c r="AZ40" s="17" t="e">
        <f>SUMIFS('[1]Deals (investment)'!$C:$C,'[1]Deals (investment)'!$B:$B,$A40,'[1]Deals (investment)'!$T:$T,AZ$1)</f>
        <v>#VALUE!</v>
      </c>
      <c r="BA40" s="17" t="e">
        <f>SUMIFS('[1]Deals (investment)'!$C:$C,'[1]Deals (investment)'!$B:$B,$A40,'[1]Deals (investment)'!$T:$T,BA$1)</f>
        <v>#VALUE!</v>
      </c>
      <c r="BB40" s="17" t="e">
        <f>SUMIFS('[1]Deals (investment)'!$C:$C,'[1]Deals (investment)'!$B:$B,$A40,'[1]Deals (investment)'!$T:$T,BB$1)</f>
        <v>#VALUE!</v>
      </c>
      <c r="BC40" s="17" t="e">
        <f>SUMIFS('[1]Deals (Exits)'!$C:$C,'[1]Deals (Exits)'!$B:$B,$A40)</f>
        <v>#VALUE!</v>
      </c>
      <c r="BD40" s="17" t="e">
        <f>SUMIFS('[1]Deals (investment)'!$C:$C,'[1]Deals (investment)'!$B:$B,$A40,'[1]Deals (investment)'!$V:$V,BD$1)</f>
        <v>#VALUE!</v>
      </c>
      <c r="BE40" s="17" t="e">
        <f>SUMIFS('[1]Deals (investment)'!$C:$C,'[1]Deals (investment)'!$B:$B,$A40,'[1]Deals (investment)'!$V:$V,BE$1)</f>
        <v>#VALUE!</v>
      </c>
      <c r="BF40" s="17" t="e">
        <f>SUMIFS('[1]Deals (investment)'!$C:$C,'[1]Deals (investment)'!$B:$B,$A40,'[1]Deals (investment)'!$V:$V,BF$1)</f>
        <v>#VALUE!</v>
      </c>
      <c r="BG40" s="17" t="e">
        <f>SUMIFS('[1]Deals (investment)'!$C:$C,'[1]Deals (investment)'!$B:$B,$A40,'[1]Deals (investment)'!$V:$V,BG$1)</f>
        <v>#VALUE!</v>
      </c>
      <c r="BH40" s="17" t="e">
        <f>SUMIFS('[1]Deals (investment)'!$C:$C,'[1]Deals (investment)'!$B:$B,$A40,'[1]Deals (investment)'!$V:$V,BH$1)</f>
        <v>#VALUE!</v>
      </c>
      <c r="BI40" s="17" t="e">
        <f>SUMIFS('[1]Deals (investment)'!$C:$C,'[1]Deals (investment)'!$B:$B,$A40,'[1]Deals (investment)'!$V:$V,BI$1)</f>
        <v>#VALUE!</v>
      </c>
      <c r="BJ40" s="17" t="e">
        <f>SUMIFS('[1]Deals (investment)'!$C:$C,'[1]Deals (investment)'!$B:$B,$A40,'[1]Deals (investment)'!$V:$V,BJ$1)</f>
        <v>#VALUE!</v>
      </c>
      <c r="BK40" s="17" t="e">
        <f>SUMIFS('[1]Deals (investment)'!$C:$C,'[1]Deals (investment)'!$B:$B,$A40,'[1]Deals (investment)'!$V:$V,BK$1)</f>
        <v>#VALUE!</v>
      </c>
      <c r="BL40" s="17" t="e">
        <f>SUMIFS('[1]Deals (investment)'!$C:$C,'[1]Deals (investment)'!$B:$B,$A40,'[1]Deals (investment)'!$V:$V,BL$1)</f>
        <v>#VALUE!</v>
      </c>
      <c r="BM40" s="17" t="e">
        <f>SUMIFS('[1]Deals (investment)'!$C:$C,'[1]Deals (investment)'!$B:$B,$A40,'[1]Deals (investment)'!$V:$V,BM$1)</f>
        <v>#VALUE!</v>
      </c>
      <c r="BN40" s="15"/>
      <c r="BO40" s="15"/>
      <c r="BP40" s="22"/>
      <c r="BQ40" s="15"/>
      <c r="BR40" s="15"/>
      <c r="BS40" s="15"/>
      <c r="BT40" s="15"/>
      <c r="BU40" s="15"/>
      <c r="BV40" s="15"/>
      <c r="BW40" s="15"/>
      <c r="BX40" s="15"/>
      <c r="BY40" s="15"/>
      <c r="BZ40" s="15"/>
      <c r="CA40" s="15"/>
      <c r="CB40" s="15"/>
      <c r="CC40" s="15"/>
      <c r="CD40" s="15" t="str">
        <f t="shared" si="9"/>
        <v>Africa's TalkingAfrica’s Talking is the go-to platform for developers in Africa that helps make ideas come to life, with ease. We make the process simple and walk with developers throughout their journeys towards achieving their goals – changing the way that Africa does business while we’re at it. We have created world class mobile communication APIs(SMS, VOICE, USSD, PAYMENTS, AIRTIME) that developers can easily integrate with to power their solutions.Active</v>
      </c>
      <c r="CE40" s="15"/>
      <c r="CF40" s="15"/>
      <c r="CG40" s="15"/>
      <c r="CH40" s="15"/>
      <c r="CI40" s="15"/>
      <c r="CJ40" s="15"/>
      <c r="DM40">
        <v>2215</v>
      </c>
      <c r="DN40">
        <v>2018</v>
      </c>
    </row>
    <row r="41" spans="1:118" ht="12.75">
      <c r="A41" s="15" t="s">
        <v>457</v>
      </c>
      <c r="B41" s="15" t="s">
        <v>458</v>
      </c>
      <c r="C41" s="15" t="s">
        <v>58</v>
      </c>
      <c r="D41" s="16">
        <v>2016</v>
      </c>
      <c r="E41" s="15" t="s">
        <v>59</v>
      </c>
      <c r="F41" s="15"/>
      <c r="G41" s="15" t="s">
        <v>61</v>
      </c>
      <c r="H41" s="15" t="s">
        <v>61</v>
      </c>
      <c r="I41" s="15" t="s">
        <v>61</v>
      </c>
      <c r="J41" s="15" t="s">
        <v>459</v>
      </c>
      <c r="K41" s="17" t="e">
        <f t="shared" si="0"/>
        <v>#VALUE!</v>
      </c>
      <c r="L41" s="15"/>
      <c r="M41" s="18" t="e">
        <f t="shared" si="1"/>
        <v>#VALUE!</v>
      </c>
      <c r="N41" s="15" t="s">
        <v>460</v>
      </c>
      <c r="O41" s="15"/>
      <c r="P41" s="15"/>
      <c r="Q41" s="24">
        <v>43243</v>
      </c>
      <c r="R41" s="15" t="s">
        <v>132</v>
      </c>
      <c r="S41" s="19">
        <v>6900000</v>
      </c>
      <c r="T41" s="15" t="s">
        <v>132</v>
      </c>
      <c r="U41" s="17">
        <v>6900000</v>
      </c>
      <c r="V41" s="15" t="s">
        <v>461</v>
      </c>
      <c r="W41" s="15">
        <v>0</v>
      </c>
      <c r="X41" s="15" t="s">
        <v>158</v>
      </c>
      <c r="Y41" s="28" t="s">
        <v>462</v>
      </c>
      <c r="Z41" s="25" t="s">
        <v>160</v>
      </c>
      <c r="AA41" s="25" t="s">
        <v>463</v>
      </c>
      <c r="AB41" s="20" t="s">
        <v>286</v>
      </c>
      <c r="AC41" s="21" t="s">
        <v>464</v>
      </c>
      <c r="AD41" s="21" t="s">
        <v>465</v>
      </c>
      <c r="AE41" s="21" t="s">
        <v>466</v>
      </c>
      <c r="AF41" s="21" t="s">
        <v>467</v>
      </c>
      <c r="AG41" s="22">
        <f t="shared" si="6"/>
        <v>0.87096774193548387</v>
      </c>
      <c r="AH41" s="15" t="e">
        <f t="shared" si="3"/>
        <v>#VALUE!</v>
      </c>
      <c r="AI41" s="22" t="str">
        <f>VLOOKUP(A41,'[1]Deals (investment)'!$B$2:$Z$1497,1,FALSE)</f>
        <v>Lidya</v>
      </c>
      <c r="AJ41" s="22">
        <f>VLOOKUP(A41,'[1]Deals (investment)'!$B$2:$Z$870,15,FALSE)</f>
        <v>1</v>
      </c>
      <c r="AK41" s="17" t="e">
        <f>VLOOKUP(A41,'[1]Deals (Exits)'!B:B,1,FALSE)</f>
        <v>#N/A</v>
      </c>
      <c r="AL41" s="23">
        <f>VLOOKUP(G41,[1]Lookups!$V$3:$Y$197,4,FALSE)</f>
        <v>0</v>
      </c>
      <c r="AM41" s="17" t="str">
        <f>VLOOKUP(X41,[1]Lookups!$B$3:$C$200,2,FALSE)</f>
        <v>Financial Services</v>
      </c>
      <c r="AN41" s="17" t="str">
        <f>VLOOKUP(R41,[1]Lookups!$H$3:$I$69,2,FALSE)</f>
        <v>3. Early Venture</v>
      </c>
      <c r="AO41" s="17" t="str">
        <f>VLOOKUP(T41,[1]Lookups!$H$3:$I$69,2,FALSE)</f>
        <v>3. Early Venture</v>
      </c>
      <c r="AP41" s="17" t="str">
        <f>VLOOKUP(AN41,[1]Lookups!$N$3:$O$11,2,FALSE)</f>
        <v>Early</v>
      </c>
      <c r="AQ41" s="18" t="e">
        <f>COUNTIFS('[1]Deals (investment)'!$B:$B,$A41)</f>
        <v>#VALUE!</v>
      </c>
      <c r="AR41" s="18" t="e">
        <f>COUNTIFS('[1]Deals (investment)'!$B:$B,$A41,'[1]Deals (investment)'!$T:$T,$AW$1)+COUNTIFS('[1]Deals (investment)'!$B:$B,$A41,'[1]Deals (investment)'!$T:$T,$AX$1)+COUNTIFS('[1]Deals (investment)'!$B:$B,$A41,'[1]Deals (investment)'!$T:$T,$AY$1)</f>
        <v>#VALUE!</v>
      </c>
      <c r="AS41" s="17" t="e">
        <f>SUMIFS('[1]Deals (investment)'!$C:$C,'[1]Deals (investment)'!$B:$B,$A41)</f>
        <v>#VALUE!</v>
      </c>
      <c r="AT41" s="17" t="e">
        <f t="shared" si="4"/>
        <v>#VALUE!</v>
      </c>
      <c r="AU41" s="18" t="e">
        <f>COUNTIF('[1]Deals (Exits)'!$B:$B,A41)</f>
        <v>#VALUE!</v>
      </c>
      <c r="AV41" s="17" t="e">
        <f>SUMIFS('[1]Deals (investment)'!$C:$C,'[1]Deals (investment)'!$B:$B,$A41,'[1]Deals (investment)'!$T:$T,AV$1)</f>
        <v>#VALUE!</v>
      </c>
      <c r="AW41" s="17" t="e">
        <f>SUMIFS('[1]Deals (investment)'!$C:$C,'[1]Deals (investment)'!$B:$B,$A41,'[1]Deals (investment)'!$T:$T,AW$1)</f>
        <v>#VALUE!</v>
      </c>
      <c r="AX41" s="17" t="e">
        <f>SUMIFS('[1]Deals (investment)'!$C:$C,'[1]Deals (investment)'!$B:$B,$A41,'[1]Deals (investment)'!$T:$T,AX$1)</f>
        <v>#VALUE!</v>
      </c>
      <c r="AY41" s="17" t="e">
        <f>SUMIFS('[1]Deals (investment)'!$C:$C,'[1]Deals (investment)'!$B:$B,$A41,'[1]Deals (investment)'!$T:$T,AY$1)</f>
        <v>#VALUE!</v>
      </c>
      <c r="AZ41" s="17" t="e">
        <f>SUMIFS('[1]Deals (investment)'!$C:$C,'[1]Deals (investment)'!$B:$B,$A41,'[1]Deals (investment)'!$T:$T,AZ$1)</f>
        <v>#VALUE!</v>
      </c>
      <c r="BA41" s="17" t="e">
        <f>SUMIFS('[1]Deals (investment)'!$C:$C,'[1]Deals (investment)'!$B:$B,$A41,'[1]Deals (investment)'!$T:$T,BA$1)</f>
        <v>#VALUE!</v>
      </c>
      <c r="BB41" s="17" t="e">
        <f>SUMIFS('[1]Deals (investment)'!$C:$C,'[1]Deals (investment)'!$B:$B,$A41,'[1]Deals (investment)'!$T:$T,BB$1)</f>
        <v>#VALUE!</v>
      </c>
      <c r="BC41" s="17" t="e">
        <f>SUMIFS('[1]Deals (Exits)'!$C:$C,'[1]Deals (Exits)'!$B:$B,$A41)</f>
        <v>#VALUE!</v>
      </c>
      <c r="BD41" s="17" t="e">
        <f>SUMIFS('[1]Deals (investment)'!$C:$C,'[1]Deals (investment)'!$B:$B,$A41,'[1]Deals (investment)'!$V:$V,BD$1)</f>
        <v>#VALUE!</v>
      </c>
      <c r="BE41" s="17" t="e">
        <f>SUMIFS('[1]Deals (investment)'!$C:$C,'[1]Deals (investment)'!$B:$B,$A41,'[1]Deals (investment)'!$V:$V,BE$1)</f>
        <v>#VALUE!</v>
      </c>
      <c r="BF41" s="17" t="e">
        <f>SUMIFS('[1]Deals (investment)'!$C:$C,'[1]Deals (investment)'!$B:$B,$A41,'[1]Deals (investment)'!$V:$V,BF$1)</f>
        <v>#VALUE!</v>
      </c>
      <c r="BG41" s="17" t="e">
        <f>SUMIFS('[1]Deals (investment)'!$C:$C,'[1]Deals (investment)'!$B:$B,$A41,'[1]Deals (investment)'!$V:$V,BG$1)</f>
        <v>#VALUE!</v>
      </c>
      <c r="BH41" s="17" t="e">
        <f>SUMIFS('[1]Deals (investment)'!$C:$C,'[1]Deals (investment)'!$B:$B,$A41,'[1]Deals (investment)'!$V:$V,BH$1)</f>
        <v>#VALUE!</v>
      </c>
      <c r="BI41" s="17" t="e">
        <f>SUMIFS('[1]Deals (investment)'!$C:$C,'[1]Deals (investment)'!$B:$B,$A41,'[1]Deals (investment)'!$V:$V,BI$1)</f>
        <v>#VALUE!</v>
      </c>
      <c r="BJ41" s="17" t="e">
        <f>SUMIFS('[1]Deals (investment)'!$C:$C,'[1]Deals (investment)'!$B:$B,$A41,'[1]Deals (investment)'!$V:$V,BJ$1)</f>
        <v>#VALUE!</v>
      </c>
      <c r="BK41" s="17" t="e">
        <f>SUMIFS('[1]Deals (investment)'!$C:$C,'[1]Deals (investment)'!$B:$B,$A41,'[1]Deals (investment)'!$V:$V,BK$1)</f>
        <v>#VALUE!</v>
      </c>
      <c r="BL41" s="17" t="e">
        <f>SUMIFS('[1]Deals (investment)'!$C:$C,'[1]Deals (investment)'!$B:$B,$A41,'[1]Deals (investment)'!$V:$V,BL$1)</f>
        <v>#VALUE!</v>
      </c>
      <c r="BM41" s="17" t="e">
        <f>SUMIFS('[1]Deals (investment)'!$C:$C,'[1]Deals (investment)'!$B:$B,$A41,'[1]Deals (investment)'!$V:$V,BM$1)</f>
        <v>#VALUE!</v>
      </c>
      <c r="BN41" s="15"/>
      <c r="BO41" s="15"/>
      <c r="BP41" s="22"/>
      <c r="BQ41" s="15"/>
      <c r="BR41" s="15"/>
      <c r="BS41" s="15"/>
      <c r="BT41" s="15"/>
      <c r="BU41" s="15"/>
      <c r="BV41" s="15"/>
      <c r="BW41" s="15"/>
      <c r="BX41" s="15"/>
      <c r="BY41" s="15"/>
      <c r="BZ41" s="15"/>
      <c r="CA41" s="15"/>
      <c r="CB41" s="15"/>
      <c r="CC41" s="15"/>
      <c r="CD41" s="15" t="str">
        <f t="shared" si="9"/>
        <v>LidyaLidya is building the financial services platform of the future for Africans worldwide. We use mobile-first technology, fantastic customer experience and proprietary credit scoring algorithms to help African businesses and individuals open an account online in 15 minutes, manage funds, and access credit needed to grow their businesses and plan their futures.Active</v>
      </c>
      <c r="CE41" s="15"/>
      <c r="CF41" s="15"/>
      <c r="CG41" s="15"/>
      <c r="CH41" s="15"/>
      <c r="CI41" s="15"/>
      <c r="CJ41" s="15"/>
      <c r="DM41">
        <v>420</v>
      </c>
      <c r="DN41">
        <v>2018</v>
      </c>
    </row>
    <row r="42" spans="1:118" ht="12.75">
      <c r="A42" s="15" t="s">
        <v>468</v>
      </c>
      <c r="B42" s="15" t="s">
        <v>469</v>
      </c>
      <c r="C42" s="15" t="s">
        <v>58</v>
      </c>
      <c r="D42" s="16">
        <v>2012</v>
      </c>
      <c r="E42" s="15" t="s">
        <v>470</v>
      </c>
      <c r="F42" s="15"/>
      <c r="G42" s="15" t="s">
        <v>471</v>
      </c>
      <c r="H42" s="15" t="s">
        <v>471</v>
      </c>
      <c r="I42" s="15" t="s">
        <v>472</v>
      </c>
      <c r="J42" s="15"/>
      <c r="K42" s="17" t="e">
        <f t="shared" si="0"/>
        <v>#VALUE!</v>
      </c>
      <c r="L42" s="15"/>
      <c r="M42" s="18" t="e">
        <f t="shared" si="1"/>
        <v>#VALUE!</v>
      </c>
      <c r="N42" s="15"/>
      <c r="O42" s="15"/>
      <c r="P42" s="15"/>
      <c r="Q42" s="15"/>
      <c r="R42" s="15" t="s">
        <v>131</v>
      </c>
      <c r="S42" s="19">
        <v>7000000</v>
      </c>
      <c r="T42" s="15" t="s">
        <v>131</v>
      </c>
      <c r="U42" s="17">
        <v>7000000</v>
      </c>
      <c r="V42" s="15" t="s">
        <v>473</v>
      </c>
      <c r="W42" s="15">
        <v>0</v>
      </c>
      <c r="X42" s="15" t="s">
        <v>474</v>
      </c>
      <c r="Y42" s="15" t="s">
        <v>475</v>
      </c>
      <c r="AB42" s="20" t="s">
        <v>121</v>
      </c>
      <c r="AC42" s="21" t="s">
        <v>476</v>
      </c>
      <c r="AD42" s="21" t="s">
        <v>477</v>
      </c>
      <c r="AE42" s="21" t="s">
        <v>478</v>
      </c>
      <c r="AF42" s="21" t="s">
        <v>479</v>
      </c>
      <c r="AG42" s="22">
        <f t="shared" si="6"/>
        <v>0.70967741935483875</v>
      </c>
      <c r="AH42" s="15" t="str">
        <f t="shared" si="3"/>
        <v/>
      </c>
      <c r="AI42" s="22" t="str">
        <f>VLOOKUP(A42,'[1]Deals (investment)'!$B$2:$Z$1497,1,FALSE)</f>
        <v>Jibu</v>
      </c>
      <c r="AJ42" s="22">
        <f>VLOOKUP(A42,'[1]Deals (investment)'!$B$2:$Z$870,15,FALSE)</f>
        <v>1</v>
      </c>
      <c r="AK42" s="17" t="e">
        <f>VLOOKUP(A42,'[1]Deals (Exits)'!B:B,1,FALSE)</f>
        <v>#N/A</v>
      </c>
      <c r="AL42" s="23">
        <f>VLOOKUP(G42,[1]Lookups!$V$3:$Y$197,4,FALSE)</f>
        <v>0</v>
      </c>
      <c r="AM42" s="17" t="str">
        <f>VLOOKUP(X42,[1]Lookups!$B$3:$C$200,2,FALSE)</f>
        <v>Other Technologies &amp; Information Technology</v>
      </c>
      <c r="AN42" s="17" t="str">
        <f>VLOOKUP(R42,[1]Lookups!$H$3:$I$69,2,FALSE)</f>
        <v>3. Early Venture</v>
      </c>
      <c r="AO42" s="17" t="str">
        <f>VLOOKUP(T42,[1]Lookups!$H$3:$I$69,2,FALSE)</f>
        <v>3. Early Venture</v>
      </c>
      <c r="AP42" s="17" t="str">
        <f>VLOOKUP(AN42,[1]Lookups!$N$3:$O$11,2,FALSE)</f>
        <v>Early</v>
      </c>
      <c r="AQ42" s="18" t="e">
        <f>COUNTIFS('[1]Deals (investment)'!$B:$B,$A42)</f>
        <v>#VALUE!</v>
      </c>
      <c r="AR42" s="18" t="e">
        <f>COUNTIFS('[1]Deals (investment)'!$B:$B,$A42,'[1]Deals (investment)'!$T:$T,$AW$1)+COUNTIFS('[1]Deals (investment)'!$B:$B,$A42,'[1]Deals (investment)'!$T:$T,$AX$1)+COUNTIFS('[1]Deals (investment)'!$B:$B,$A42,'[1]Deals (investment)'!$T:$T,$AY$1)</f>
        <v>#VALUE!</v>
      </c>
      <c r="AS42" s="17" t="e">
        <f>SUMIFS('[1]Deals (investment)'!$C:$C,'[1]Deals (investment)'!$B:$B,$A42)</f>
        <v>#VALUE!</v>
      </c>
      <c r="AT42" s="17" t="e">
        <f t="shared" si="4"/>
        <v>#VALUE!</v>
      </c>
      <c r="AU42" s="18" t="e">
        <f>COUNTIF('[1]Deals (Exits)'!$B:$B,A42)</f>
        <v>#VALUE!</v>
      </c>
      <c r="AV42" s="17" t="e">
        <f>SUMIFS('[1]Deals (investment)'!$C:$C,'[1]Deals (investment)'!$B:$B,$A42,'[1]Deals (investment)'!$T:$T,AV$1)</f>
        <v>#VALUE!</v>
      </c>
      <c r="AW42" s="17" t="e">
        <f>SUMIFS('[1]Deals (investment)'!$C:$C,'[1]Deals (investment)'!$B:$B,$A42,'[1]Deals (investment)'!$T:$T,AW$1)</f>
        <v>#VALUE!</v>
      </c>
      <c r="AX42" s="17" t="e">
        <f>SUMIFS('[1]Deals (investment)'!$C:$C,'[1]Deals (investment)'!$B:$B,$A42,'[1]Deals (investment)'!$T:$T,AX$1)</f>
        <v>#VALUE!</v>
      </c>
      <c r="AY42" s="17" t="e">
        <f>SUMIFS('[1]Deals (investment)'!$C:$C,'[1]Deals (investment)'!$B:$B,$A42,'[1]Deals (investment)'!$T:$T,AY$1)</f>
        <v>#VALUE!</v>
      </c>
      <c r="AZ42" s="17" t="e">
        <f>SUMIFS('[1]Deals (investment)'!$C:$C,'[1]Deals (investment)'!$B:$B,$A42,'[1]Deals (investment)'!$T:$T,AZ$1)</f>
        <v>#VALUE!</v>
      </c>
      <c r="BA42" s="17" t="e">
        <f>SUMIFS('[1]Deals (investment)'!$C:$C,'[1]Deals (investment)'!$B:$B,$A42,'[1]Deals (investment)'!$T:$T,BA$1)</f>
        <v>#VALUE!</v>
      </c>
      <c r="BB42" s="17" t="e">
        <f>SUMIFS('[1]Deals (investment)'!$C:$C,'[1]Deals (investment)'!$B:$B,$A42,'[1]Deals (investment)'!$T:$T,BB$1)</f>
        <v>#VALUE!</v>
      </c>
      <c r="BC42" s="17" t="e">
        <f>SUMIFS('[1]Deals (Exits)'!$C:$C,'[1]Deals (Exits)'!$B:$B,$A42)</f>
        <v>#VALUE!</v>
      </c>
      <c r="BD42" s="17" t="e">
        <f>SUMIFS('[1]Deals (investment)'!$C:$C,'[1]Deals (investment)'!$B:$B,$A42,'[1]Deals (investment)'!$V:$V,BD$1)</f>
        <v>#VALUE!</v>
      </c>
      <c r="BE42" s="17" t="e">
        <f>SUMIFS('[1]Deals (investment)'!$C:$C,'[1]Deals (investment)'!$B:$B,$A42,'[1]Deals (investment)'!$V:$V,BE$1)</f>
        <v>#VALUE!</v>
      </c>
      <c r="BF42" s="17" t="e">
        <f>SUMIFS('[1]Deals (investment)'!$C:$C,'[1]Deals (investment)'!$B:$B,$A42,'[1]Deals (investment)'!$V:$V,BF$1)</f>
        <v>#VALUE!</v>
      </c>
      <c r="BG42" s="17" t="e">
        <f>SUMIFS('[1]Deals (investment)'!$C:$C,'[1]Deals (investment)'!$B:$B,$A42,'[1]Deals (investment)'!$V:$V,BG$1)</f>
        <v>#VALUE!</v>
      </c>
      <c r="BH42" s="17" t="e">
        <f>SUMIFS('[1]Deals (investment)'!$C:$C,'[1]Deals (investment)'!$B:$B,$A42,'[1]Deals (investment)'!$V:$V,BH$1)</f>
        <v>#VALUE!</v>
      </c>
      <c r="BI42" s="17" t="e">
        <f>SUMIFS('[1]Deals (investment)'!$C:$C,'[1]Deals (investment)'!$B:$B,$A42,'[1]Deals (investment)'!$V:$V,BI$1)</f>
        <v>#VALUE!</v>
      </c>
      <c r="BJ42" s="17" t="e">
        <f>SUMIFS('[1]Deals (investment)'!$C:$C,'[1]Deals (investment)'!$B:$B,$A42,'[1]Deals (investment)'!$V:$V,BJ$1)</f>
        <v>#VALUE!</v>
      </c>
      <c r="BK42" s="17" t="e">
        <f>SUMIFS('[1]Deals (investment)'!$C:$C,'[1]Deals (investment)'!$B:$B,$A42,'[1]Deals (investment)'!$V:$V,BK$1)</f>
        <v>#VALUE!</v>
      </c>
      <c r="BL42" s="17" t="e">
        <f>SUMIFS('[1]Deals (investment)'!$C:$C,'[1]Deals (investment)'!$B:$B,$A42,'[1]Deals (investment)'!$V:$V,BL$1)</f>
        <v>#VALUE!</v>
      </c>
      <c r="BM42" s="17" t="e">
        <f>SUMIFS('[1]Deals (investment)'!$C:$C,'[1]Deals (investment)'!$B:$B,$A42,'[1]Deals (investment)'!$V:$V,BM$1)</f>
        <v>#VALUE!</v>
      </c>
      <c r="BN42" s="15"/>
      <c r="BO42" s="15"/>
      <c r="BP42" s="22"/>
      <c r="BQ42" s="15"/>
      <c r="BR42" s="15"/>
      <c r="BS42" s="15"/>
      <c r="BT42" s="15"/>
      <c r="BU42" s="15"/>
      <c r="BV42" s="15"/>
      <c r="BW42" s="15"/>
      <c r="BX42" s="15"/>
      <c r="BY42" s="15"/>
      <c r="BZ42" s="15"/>
      <c r="CA42" s="15"/>
      <c r="CB42" s="15"/>
      <c r="CC42" s="15"/>
      <c r="CD42" s="15" t="str">
        <f t="shared" si="9"/>
        <v>JibuJibu provides a comprehensive, turn-key start-up package for local entrepreneurs to start their own neighborhood businesses by treating and packaging water in reusable bottlesActive</v>
      </c>
      <c r="CE42" s="15"/>
      <c r="CF42" s="15"/>
      <c r="CG42" s="15"/>
      <c r="CH42" s="15"/>
      <c r="CI42" s="15"/>
      <c r="CJ42" s="15"/>
      <c r="DM42">
        <v>1113</v>
      </c>
      <c r="DN42">
        <v>2015</v>
      </c>
    </row>
    <row r="43" spans="1:118" ht="12.75">
      <c r="A43" s="15" t="s">
        <v>480</v>
      </c>
      <c r="B43" s="15" t="s">
        <v>481</v>
      </c>
      <c r="C43" s="15" t="s">
        <v>58</v>
      </c>
      <c r="D43" s="16">
        <v>2014</v>
      </c>
      <c r="E43" s="15" t="s">
        <v>482</v>
      </c>
      <c r="F43" s="15"/>
      <c r="G43" s="15" t="s">
        <v>61</v>
      </c>
      <c r="H43" s="15" t="s">
        <v>61</v>
      </c>
      <c r="I43" s="15" t="s">
        <v>483</v>
      </c>
      <c r="J43" s="15"/>
      <c r="K43" s="17" t="e">
        <f t="shared" si="0"/>
        <v>#VALUE!</v>
      </c>
      <c r="L43" s="15"/>
      <c r="M43" s="18" t="e">
        <f t="shared" si="1"/>
        <v>#VALUE!</v>
      </c>
      <c r="N43" s="15"/>
      <c r="O43" s="15"/>
      <c r="P43" s="15"/>
      <c r="Q43" s="15"/>
      <c r="R43" s="15" t="s">
        <v>132</v>
      </c>
      <c r="S43" s="19">
        <v>3600000</v>
      </c>
      <c r="T43" s="15" t="s">
        <v>132</v>
      </c>
      <c r="U43" s="19">
        <v>3600000</v>
      </c>
      <c r="V43" s="15" t="s">
        <v>484</v>
      </c>
      <c r="W43" s="15"/>
      <c r="X43" s="15" t="s">
        <v>256</v>
      </c>
      <c r="Y43" s="15" t="s">
        <v>485</v>
      </c>
      <c r="AB43" s="20" t="s">
        <v>136</v>
      </c>
      <c r="AC43" s="21" t="s">
        <v>486</v>
      </c>
      <c r="AD43" s="21" t="s">
        <v>487</v>
      </c>
      <c r="AE43" s="21" t="s">
        <v>488</v>
      </c>
      <c r="AF43" s="21" t="s">
        <v>489</v>
      </c>
      <c r="AG43" s="22">
        <f t="shared" si="6"/>
        <v>0.67741935483870963</v>
      </c>
      <c r="AH43" s="15" t="e">
        <f t="shared" si="3"/>
        <v>#VALUE!</v>
      </c>
      <c r="AI43" s="22" t="str">
        <f>VLOOKUP(A43,'[1]Deals (investment)'!$B$2:$Z$1497,1,FALSE)</f>
        <v>Asoko Insight</v>
      </c>
      <c r="AJ43" s="22">
        <f>VLOOKUP(A43,'[1]Deals (investment)'!$B$2:$Z$870,15,FALSE)</f>
        <v>0</v>
      </c>
      <c r="AK43" s="17" t="e">
        <f>VLOOKUP(A43,'[1]Deals (Exits)'!B:B,1,FALSE)</f>
        <v>#N/A</v>
      </c>
      <c r="AL43" s="23">
        <f>VLOOKUP(G43,[1]Lookups!$V$3:$Y$197,4,FALSE)</f>
        <v>0</v>
      </c>
      <c r="AM43" s="17" t="str">
        <f>VLOOKUP(X43,[1]Lookups!$B$3:$C$200,2,FALSE)</f>
        <v>Media &amp; Entertainment</v>
      </c>
      <c r="AN43" s="17" t="str">
        <f>VLOOKUP(R43,[1]Lookups!$H$3:$I$69,2,FALSE)</f>
        <v>3. Early Venture</v>
      </c>
      <c r="AO43" s="17" t="str">
        <f>VLOOKUP(T43,[1]Lookups!$H$3:$I$69,2,FALSE)</f>
        <v>3. Early Venture</v>
      </c>
      <c r="AP43" s="17" t="str">
        <f>VLOOKUP(AN43,[1]Lookups!$N$3:$O$11,2,FALSE)</f>
        <v>Early</v>
      </c>
      <c r="AQ43" s="18" t="e">
        <f>COUNTIFS('[1]Deals (investment)'!$B:$B,$A43)</f>
        <v>#VALUE!</v>
      </c>
      <c r="AR43" s="18" t="e">
        <f>COUNTIFS('[1]Deals (investment)'!$B:$B,$A43,'[1]Deals (investment)'!$T:$T,$AW$1)+COUNTIFS('[1]Deals (investment)'!$B:$B,$A43,'[1]Deals (investment)'!$T:$T,$AX$1)+COUNTIFS('[1]Deals (investment)'!$B:$B,$A43,'[1]Deals (investment)'!$T:$T,$AY$1)</f>
        <v>#VALUE!</v>
      </c>
      <c r="AS43" s="17" t="e">
        <f>SUMIFS('[1]Deals (investment)'!$C:$C,'[1]Deals (investment)'!$B:$B,$A43)</f>
        <v>#VALUE!</v>
      </c>
      <c r="AT43" s="17" t="e">
        <f t="shared" si="4"/>
        <v>#VALUE!</v>
      </c>
      <c r="AU43" s="18" t="e">
        <f>COUNTIF('[1]Deals (Exits)'!$B:$B,A43)</f>
        <v>#VALUE!</v>
      </c>
      <c r="AV43" s="17" t="e">
        <f>SUMIFS('[1]Deals (investment)'!$C:$C,'[1]Deals (investment)'!$B:$B,$A43,'[1]Deals (investment)'!$T:$T,AV$1)</f>
        <v>#VALUE!</v>
      </c>
      <c r="AW43" s="17" t="e">
        <f>SUMIFS('[1]Deals (investment)'!$C:$C,'[1]Deals (investment)'!$B:$B,$A43,'[1]Deals (investment)'!$T:$T,AW$1)</f>
        <v>#VALUE!</v>
      </c>
      <c r="AX43" s="17" t="e">
        <f>SUMIFS('[1]Deals (investment)'!$C:$C,'[1]Deals (investment)'!$B:$B,$A43,'[1]Deals (investment)'!$T:$T,AX$1)</f>
        <v>#VALUE!</v>
      </c>
      <c r="AY43" s="17" t="e">
        <f>SUMIFS('[1]Deals (investment)'!$C:$C,'[1]Deals (investment)'!$B:$B,$A43,'[1]Deals (investment)'!$T:$T,AY$1)</f>
        <v>#VALUE!</v>
      </c>
      <c r="AZ43" s="17" t="e">
        <f>SUMIFS('[1]Deals (investment)'!$C:$C,'[1]Deals (investment)'!$B:$B,$A43,'[1]Deals (investment)'!$T:$T,AZ$1)</f>
        <v>#VALUE!</v>
      </c>
      <c r="BA43" s="17" t="e">
        <f>SUMIFS('[1]Deals (investment)'!$C:$C,'[1]Deals (investment)'!$B:$B,$A43,'[1]Deals (investment)'!$T:$T,BA$1)</f>
        <v>#VALUE!</v>
      </c>
      <c r="BB43" s="17" t="e">
        <f>SUMIFS('[1]Deals (investment)'!$C:$C,'[1]Deals (investment)'!$B:$B,$A43,'[1]Deals (investment)'!$T:$T,BB$1)</f>
        <v>#VALUE!</v>
      </c>
      <c r="BC43" s="17" t="e">
        <f>SUMIFS('[1]Deals (Exits)'!$C:$C,'[1]Deals (Exits)'!$B:$B,$A43)</f>
        <v>#VALUE!</v>
      </c>
      <c r="BD43" s="17" t="e">
        <f>SUMIFS('[1]Deals (investment)'!$C:$C,'[1]Deals (investment)'!$B:$B,$A43,'[1]Deals (investment)'!$V:$V,BD$1)</f>
        <v>#VALUE!</v>
      </c>
      <c r="BE43" s="17" t="e">
        <f>SUMIFS('[1]Deals (investment)'!$C:$C,'[1]Deals (investment)'!$B:$B,$A43,'[1]Deals (investment)'!$V:$V,BE$1)</f>
        <v>#VALUE!</v>
      </c>
      <c r="BF43" s="17" t="e">
        <f>SUMIFS('[1]Deals (investment)'!$C:$C,'[1]Deals (investment)'!$B:$B,$A43,'[1]Deals (investment)'!$V:$V,BF$1)</f>
        <v>#VALUE!</v>
      </c>
      <c r="BG43" s="17" t="e">
        <f>SUMIFS('[1]Deals (investment)'!$C:$C,'[1]Deals (investment)'!$B:$B,$A43,'[1]Deals (investment)'!$V:$V,BG$1)</f>
        <v>#VALUE!</v>
      </c>
      <c r="BH43" s="17" t="e">
        <f>SUMIFS('[1]Deals (investment)'!$C:$C,'[1]Deals (investment)'!$B:$B,$A43,'[1]Deals (investment)'!$V:$V,BH$1)</f>
        <v>#VALUE!</v>
      </c>
      <c r="BI43" s="17" t="e">
        <f>SUMIFS('[1]Deals (investment)'!$C:$C,'[1]Deals (investment)'!$B:$B,$A43,'[1]Deals (investment)'!$V:$V,BI$1)</f>
        <v>#VALUE!</v>
      </c>
      <c r="BJ43" s="17" t="e">
        <f>SUMIFS('[1]Deals (investment)'!$C:$C,'[1]Deals (investment)'!$B:$B,$A43,'[1]Deals (investment)'!$V:$V,BJ$1)</f>
        <v>#VALUE!</v>
      </c>
      <c r="BK43" s="17" t="e">
        <f>SUMIFS('[1]Deals (investment)'!$C:$C,'[1]Deals (investment)'!$B:$B,$A43,'[1]Deals (investment)'!$V:$V,BK$1)</f>
        <v>#VALUE!</v>
      </c>
      <c r="BL43" s="17" t="e">
        <f>SUMIFS('[1]Deals (investment)'!$C:$C,'[1]Deals (investment)'!$B:$B,$A43,'[1]Deals (investment)'!$V:$V,BL$1)</f>
        <v>#VALUE!</v>
      </c>
      <c r="BM43" s="17" t="e">
        <f>SUMIFS('[1]Deals (investment)'!$C:$C,'[1]Deals (investment)'!$B:$B,$A43,'[1]Deals (investment)'!$V:$V,BM$1)</f>
        <v>#VALUE!</v>
      </c>
      <c r="BN43" s="15"/>
      <c r="BO43" s="15"/>
      <c r="BP43" s="22"/>
      <c r="BQ43" s="15"/>
      <c r="BR43" s="15"/>
      <c r="BS43" s="15"/>
      <c r="BT43" s="15"/>
      <c r="BU43" s="15"/>
      <c r="BV43" s="15"/>
      <c r="BW43" s="15"/>
      <c r="BX43" s="15"/>
      <c r="BY43" s="15"/>
      <c r="BZ43" s="15"/>
      <c r="CA43" s="15"/>
      <c r="CB43" s="15"/>
      <c r="CC43" s="15"/>
      <c r="CD43" s="15" t="str">
        <f t="shared" si="9"/>
        <v>Asoko InsightAsoko Insight is the world’s largest provider of data and analytics of unlisted African companies. We leverage in-country research teams, institutional partnerships and web-crawling technology to gain insight in Africa’s most promising businesses, particularly those operating in the middle market.Active</v>
      </c>
      <c r="CE43" s="15"/>
      <c r="CF43" s="15"/>
      <c r="CG43" s="15"/>
      <c r="CH43" s="15"/>
      <c r="CI43" s="15"/>
      <c r="CJ43" s="15"/>
      <c r="DM43">
        <v>373</v>
      </c>
      <c r="DN43">
        <v>2018</v>
      </c>
    </row>
    <row r="44" spans="1:118" ht="14.25">
      <c r="A44" s="15" t="s">
        <v>490</v>
      </c>
      <c r="B44" s="15" t="s">
        <v>491</v>
      </c>
      <c r="C44" s="15" t="s">
        <v>58</v>
      </c>
      <c r="D44" s="16">
        <v>2009</v>
      </c>
      <c r="E44" s="15" t="s">
        <v>128</v>
      </c>
      <c r="F44" s="15" t="s">
        <v>199</v>
      </c>
      <c r="G44" s="15" t="s">
        <v>129</v>
      </c>
      <c r="H44" s="15" t="s">
        <v>129</v>
      </c>
      <c r="I44" s="15" t="s">
        <v>129</v>
      </c>
      <c r="J44" s="15"/>
      <c r="K44" s="17" t="e">
        <f t="shared" si="0"/>
        <v>#VALUE!</v>
      </c>
      <c r="L44" s="15"/>
      <c r="M44" s="18" t="e">
        <f t="shared" si="1"/>
        <v>#VALUE!</v>
      </c>
      <c r="N44" s="15"/>
      <c r="O44" s="15"/>
      <c r="P44" s="15"/>
      <c r="Q44" s="15"/>
      <c r="R44" s="15" t="s">
        <v>131</v>
      </c>
      <c r="S44" s="19">
        <v>6000000</v>
      </c>
      <c r="T44" s="15" t="s">
        <v>131</v>
      </c>
      <c r="U44" s="19">
        <v>6000000</v>
      </c>
      <c r="V44" s="15" t="s">
        <v>492</v>
      </c>
      <c r="W44" s="15">
        <v>0</v>
      </c>
      <c r="X44" s="15" t="s">
        <v>493</v>
      </c>
      <c r="Y44" s="15" t="s">
        <v>494</v>
      </c>
      <c r="AB44" s="20" t="s">
        <v>136</v>
      </c>
      <c r="AC44" s="34" t="s">
        <v>495</v>
      </c>
      <c r="AD44" s="27" t="s">
        <v>496</v>
      </c>
      <c r="AE44" s="21" t="s">
        <v>497</v>
      </c>
      <c r="AF44" s="21" t="s">
        <v>498</v>
      </c>
      <c r="AG44" s="22">
        <f t="shared" si="6"/>
        <v>0.74193548387096775</v>
      </c>
      <c r="AH44" s="15" t="e">
        <f t="shared" si="3"/>
        <v>#VALUE!</v>
      </c>
      <c r="AI44" s="22" t="str">
        <f>VLOOKUP(A44,'[1]Deals (investment)'!$B$2:$Z$1497,1,FALSE)</f>
        <v>Wuzzuf</v>
      </c>
      <c r="AJ44" s="22">
        <f>VLOOKUP(A44,'[1]Deals (investment)'!$B$2:$Z$870,15,FALSE)</f>
        <v>1</v>
      </c>
      <c r="AK44" s="17" t="e">
        <f>VLOOKUP(A44,'[1]Deals (Exits)'!B:B,1,FALSE)</f>
        <v>#N/A</v>
      </c>
      <c r="AL44" s="23">
        <f>VLOOKUP(G44,[1]Lookups!$V$3:$Y$197,4,FALSE)</f>
        <v>0</v>
      </c>
      <c r="AM44" s="17" t="str">
        <f>VLOOKUP(X44,[1]Lookups!$B$3:$C$200,2,FALSE)</f>
        <v>Employment, Talent &amp; Labour</v>
      </c>
      <c r="AN44" s="17" t="str">
        <f>VLOOKUP(R44,[1]Lookups!$H$3:$I$69,2,FALSE)</f>
        <v>3. Early Venture</v>
      </c>
      <c r="AO44" s="17" t="str">
        <f>VLOOKUP(T44,[1]Lookups!$H$3:$I$69,2,FALSE)</f>
        <v>3. Early Venture</v>
      </c>
      <c r="AP44" s="17" t="str">
        <f>VLOOKUP(AN44,[1]Lookups!$N$3:$O$11,2,FALSE)</f>
        <v>Early</v>
      </c>
      <c r="AQ44" s="18" t="e">
        <f>COUNTIFS('[1]Deals (investment)'!$B:$B,$A44)</f>
        <v>#VALUE!</v>
      </c>
      <c r="AR44" s="18" t="e">
        <f>COUNTIFS('[1]Deals (investment)'!$B:$B,$A44,'[1]Deals (investment)'!$T:$T,$AW$1)+COUNTIFS('[1]Deals (investment)'!$B:$B,$A44,'[1]Deals (investment)'!$T:$T,$AX$1)+COUNTIFS('[1]Deals (investment)'!$B:$B,$A44,'[1]Deals (investment)'!$T:$T,$AY$1)</f>
        <v>#VALUE!</v>
      </c>
      <c r="AS44" s="17" t="e">
        <f>SUMIFS('[1]Deals (investment)'!$C:$C,'[1]Deals (investment)'!$B:$B,$A44)</f>
        <v>#VALUE!</v>
      </c>
      <c r="AT44" s="17" t="e">
        <f t="shared" si="4"/>
        <v>#VALUE!</v>
      </c>
      <c r="AU44" s="18" t="e">
        <f>COUNTIF('[1]Deals (Exits)'!$B:$B,A44)</f>
        <v>#VALUE!</v>
      </c>
      <c r="AV44" s="17" t="e">
        <f>SUMIFS('[1]Deals (investment)'!$C:$C,'[1]Deals (investment)'!$B:$B,$A44,'[1]Deals (investment)'!$T:$T,AV$1)</f>
        <v>#VALUE!</v>
      </c>
      <c r="AW44" s="17" t="e">
        <f>SUMIFS('[1]Deals (investment)'!$C:$C,'[1]Deals (investment)'!$B:$B,$A44,'[1]Deals (investment)'!$T:$T,AW$1)</f>
        <v>#VALUE!</v>
      </c>
      <c r="AX44" s="17" t="e">
        <f>SUMIFS('[1]Deals (investment)'!$C:$C,'[1]Deals (investment)'!$B:$B,$A44,'[1]Deals (investment)'!$T:$T,AX$1)</f>
        <v>#VALUE!</v>
      </c>
      <c r="AY44" s="17" t="e">
        <f>SUMIFS('[1]Deals (investment)'!$C:$C,'[1]Deals (investment)'!$B:$B,$A44,'[1]Deals (investment)'!$T:$T,AY$1)</f>
        <v>#VALUE!</v>
      </c>
      <c r="AZ44" s="17" t="e">
        <f>SUMIFS('[1]Deals (investment)'!$C:$C,'[1]Deals (investment)'!$B:$B,$A44,'[1]Deals (investment)'!$T:$T,AZ$1)</f>
        <v>#VALUE!</v>
      </c>
      <c r="BA44" s="17" t="e">
        <f>SUMIFS('[1]Deals (investment)'!$C:$C,'[1]Deals (investment)'!$B:$B,$A44,'[1]Deals (investment)'!$T:$T,BA$1)</f>
        <v>#VALUE!</v>
      </c>
      <c r="BB44" s="17" t="e">
        <f>SUMIFS('[1]Deals (investment)'!$C:$C,'[1]Deals (investment)'!$B:$B,$A44,'[1]Deals (investment)'!$T:$T,BB$1)</f>
        <v>#VALUE!</v>
      </c>
      <c r="BC44" s="17" t="e">
        <f>SUMIFS('[1]Deals (Exits)'!$C:$C,'[1]Deals (Exits)'!$B:$B,$A44)</f>
        <v>#VALUE!</v>
      </c>
      <c r="BD44" s="17" t="e">
        <f>SUMIFS('[1]Deals (investment)'!$C:$C,'[1]Deals (investment)'!$B:$B,$A44,'[1]Deals (investment)'!$V:$V,BD$1)</f>
        <v>#VALUE!</v>
      </c>
      <c r="BE44" s="17" t="e">
        <f>SUMIFS('[1]Deals (investment)'!$C:$C,'[1]Deals (investment)'!$B:$B,$A44,'[1]Deals (investment)'!$V:$V,BE$1)</f>
        <v>#VALUE!</v>
      </c>
      <c r="BF44" s="17" t="e">
        <f>SUMIFS('[1]Deals (investment)'!$C:$C,'[1]Deals (investment)'!$B:$B,$A44,'[1]Deals (investment)'!$V:$V,BF$1)</f>
        <v>#VALUE!</v>
      </c>
      <c r="BG44" s="17" t="e">
        <f>SUMIFS('[1]Deals (investment)'!$C:$C,'[1]Deals (investment)'!$B:$B,$A44,'[1]Deals (investment)'!$V:$V,BG$1)</f>
        <v>#VALUE!</v>
      </c>
      <c r="BH44" s="17" t="e">
        <f>SUMIFS('[1]Deals (investment)'!$C:$C,'[1]Deals (investment)'!$B:$B,$A44,'[1]Deals (investment)'!$V:$V,BH$1)</f>
        <v>#VALUE!</v>
      </c>
      <c r="BI44" s="17" t="e">
        <f>SUMIFS('[1]Deals (investment)'!$C:$C,'[1]Deals (investment)'!$B:$B,$A44,'[1]Deals (investment)'!$V:$V,BI$1)</f>
        <v>#VALUE!</v>
      </c>
      <c r="BJ44" s="17" t="e">
        <f>SUMIFS('[1]Deals (investment)'!$C:$C,'[1]Deals (investment)'!$B:$B,$A44,'[1]Deals (investment)'!$V:$V,BJ$1)</f>
        <v>#VALUE!</v>
      </c>
      <c r="BK44" s="17" t="e">
        <f>SUMIFS('[1]Deals (investment)'!$C:$C,'[1]Deals (investment)'!$B:$B,$A44,'[1]Deals (investment)'!$V:$V,BK$1)</f>
        <v>#VALUE!</v>
      </c>
      <c r="BL44" s="17" t="e">
        <f>SUMIFS('[1]Deals (investment)'!$C:$C,'[1]Deals (investment)'!$B:$B,$A44,'[1]Deals (investment)'!$V:$V,BL$1)</f>
        <v>#VALUE!</v>
      </c>
      <c r="BM44" s="17" t="e">
        <f>SUMIFS('[1]Deals (investment)'!$C:$C,'[1]Deals (investment)'!$B:$B,$A44,'[1]Deals (investment)'!$V:$V,BM$1)</f>
        <v>#VALUE!</v>
      </c>
      <c r="BN44" s="15"/>
      <c r="BO44" s="15"/>
      <c r="BP44" s="22"/>
      <c r="BQ44" s="15"/>
      <c r="BR44" s="15"/>
      <c r="BS44" s="15"/>
      <c r="BT44" s="15"/>
      <c r="BU44" s="15"/>
      <c r="BV44" s="15"/>
      <c r="BW44" s="15"/>
      <c r="BX44" s="15"/>
      <c r="BY44" s="15"/>
      <c r="BZ44" s="15"/>
      <c r="CA44" s="15"/>
      <c r="CB44" s="15"/>
      <c r="CC44" s="15"/>
      <c r="CD44" s="15" t="str">
        <f t="shared" si="9"/>
        <v>WuzzufWuzzuf is a technology start-up specialized in developing solutions for Online Recruitment / Talent Acquisition, Talent Management, and Workforce Planning. We help organizations acquire the best talents, and then make the most out of them when they join.Active</v>
      </c>
      <c r="CE44" s="15"/>
      <c r="CF44" s="15"/>
      <c r="CG44" s="15"/>
      <c r="CH44" s="15"/>
      <c r="CI44" s="15"/>
      <c r="CJ44" s="15"/>
      <c r="DM44">
        <v>903</v>
      </c>
      <c r="DN44">
        <v>2015</v>
      </c>
    </row>
    <row r="45" spans="1:118" ht="12.75">
      <c r="A45" s="15" t="s">
        <v>499</v>
      </c>
      <c r="B45" s="15" t="s">
        <v>500</v>
      </c>
      <c r="C45" s="15" t="s">
        <v>58</v>
      </c>
      <c r="D45" s="16">
        <v>2017</v>
      </c>
      <c r="E45" s="15" t="s">
        <v>59</v>
      </c>
      <c r="F45" s="15"/>
      <c r="G45" s="15" t="s">
        <v>61</v>
      </c>
      <c r="H45" s="15" t="s">
        <v>61</v>
      </c>
      <c r="I45" s="15" t="s">
        <v>501</v>
      </c>
      <c r="J45" s="15"/>
      <c r="K45" s="17" t="e">
        <f t="shared" si="0"/>
        <v>#VALUE!</v>
      </c>
      <c r="L45" s="15"/>
      <c r="M45" s="18" t="e">
        <f t="shared" si="1"/>
        <v>#VALUE!</v>
      </c>
      <c r="N45" s="15"/>
      <c r="O45" s="15"/>
      <c r="P45" s="15"/>
      <c r="Q45" s="15"/>
      <c r="R45" s="15" t="s">
        <v>375</v>
      </c>
      <c r="S45" s="19">
        <v>1200000</v>
      </c>
      <c r="T45" s="15" t="s">
        <v>375</v>
      </c>
      <c r="U45" s="17">
        <v>1200000</v>
      </c>
      <c r="V45" s="15" t="s">
        <v>502</v>
      </c>
      <c r="W45" s="15"/>
      <c r="X45" s="15" t="s">
        <v>134</v>
      </c>
      <c r="Y45" s="15" t="s">
        <v>503</v>
      </c>
      <c r="AB45" s="20" t="s">
        <v>286</v>
      </c>
      <c r="AC45" s="21" t="s">
        <v>504</v>
      </c>
      <c r="AD45" s="21" t="s">
        <v>505</v>
      </c>
      <c r="AE45" s="21" t="s">
        <v>506</v>
      </c>
      <c r="AF45" s="21" t="s">
        <v>507</v>
      </c>
      <c r="AG45" s="22">
        <f t="shared" si="6"/>
        <v>0.67741935483870963</v>
      </c>
      <c r="AH45" s="15" t="e">
        <f t="shared" si="3"/>
        <v>#VALUE!</v>
      </c>
      <c r="AI45" s="22" t="str">
        <f>VLOOKUP(A45,'[1]Deals (investment)'!$B$2:$Z$1497,1,FALSE)</f>
        <v>Kobo360</v>
      </c>
      <c r="AJ45" s="22">
        <f>VLOOKUP(A45,'[1]Deals (investment)'!$B$2:$Z$870,15,FALSE)</f>
        <v>1</v>
      </c>
      <c r="AK45" s="17" t="e">
        <f>VLOOKUP(A45,'[1]Deals (Exits)'!B:B,1,FALSE)</f>
        <v>#N/A</v>
      </c>
      <c r="AL45" s="23">
        <f>VLOOKUP(G45,[1]Lookups!$V$3:$Y$197,4,FALSE)</f>
        <v>0</v>
      </c>
      <c r="AM45" s="17" t="str">
        <f>VLOOKUP(X45,[1]Lookups!$B$3:$C$200,2,FALSE)</f>
        <v>Transport &amp; Logistics</v>
      </c>
      <c r="AN45" s="17" t="str">
        <f>VLOOKUP(R45,[1]Lookups!$H$3:$I$69,2,FALSE)</f>
        <v>2. Seed</v>
      </c>
      <c r="AO45" s="17" t="str">
        <f>VLOOKUP(T45,[1]Lookups!$H$3:$I$69,2,FALSE)</f>
        <v>2. Seed</v>
      </c>
      <c r="AP45" s="17" t="str">
        <f>VLOOKUP(AN45,[1]Lookups!$N$3:$O$11,2,FALSE)</f>
        <v>Early</v>
      </c>
      <c r="AQ45" s="18" t="e">
        <f>COUNTIFS('[1]Deals (investment)'!$B:$B,$A45)</f>
        <v>#VALUE!</v>
      </c>
      <c r="AR45" s="18" t="e">
        <f>COUNTIFS('[1]Deals (investment)'!$B:$B,$A45,'[1]Deals (investment)'!$T:$T,$AW$1)+COUNTIFS('[1]Deals (investment)'!$B:$B,$A45,'[1]Deals (investment)'!$T:$T,$AX$1)+COUNTIFS('[1]Deals (investment)'!$B:$B,$A45,'[1]Deals (investment)'!$T:$T,$AY$1)</f>
        <v>#VALUE!</v>
      </c>
      <c r="AS45" s="17" t="e">
        <f>SUMIFS('[1]Deals (investment)'!$C:$C,'[1]Deals (investment)'!$B:$B,$A45)</f>
        <v>#VALUE!</v>
      </c>
      <c r="AT45" s="17" t="e">
        <f t="shared" si="4"/>
        <v>#VALUE!</v>
      </c>
      <c r="AU45" s="18" t="e">
        <f>COUNTIF('[1]Deals (Exits)'!$B:$B,A45)</f>
        <v>#VALUE!</v>
      </c>
      <c r="AV45" s="17" t="e">
        <f>SUMIFS('[1]Deals (investment)'!$C:$C,'[1]Deals (investment)'!$B:$B,$A45,'[1]Deals (investment)'!$T:$T,AV$1)</f>
        <v>#VALUE!</v>
      </c>
      <c r="AW45" s="17" t="e">
        <f>SUMIFS('[1]Deals (investment)'!$C:$C,'[1]Deals (investment)'!$B:$B,$A45,'[1]Deals (investment)'!$T:$T,AW$1)</f>
        <v>#VALUE!</v>
      </c>
      <c r="AX45" s="17" t="e">
        <f>SUMIFS('[1]Deals (investment)'!$C:$C,'[1]Deals (investment)'!$B:$B,$A45,'[1]Deals (investment)'!$T:$T,AX$1)</f>
        <v>#VALUE!</v>
      </c>
      <c r="AY45" s="17" t="e">
        <f>SUMIFS('[1]Deals (investment)'!$C:$C,'[1]Deals (investment)'!$B:$B,$A45,'[1]Deals (investment)'!$T:$T,AY$1)</f>
        <v>#VALUE!</v>
      </c>
      <c r="AZ45" s="17" t="e">
        <f>SUMIFS('[1]Deals (investment)'!$C:$C,'[1]Deals (investment)'!$B:$B,$A45,'[1]Deals (investment)'!$T:$T,AZ$1)</f>
        <v>#VALUE!</v>
      </c>
      <c r="BA45" s="17" t="e">
        <f>SUMIFS('[1]Deals (investment)'!$C:$C,'[1]Deals (investment)'!$B:$B,$A45,'[1]Deals (investment)'!$T:$T,BA$1)</f>
        <v>#VALUE!</v>
      </c>
      <c r="BB45" s="17" t="e">
        <f>SUMIFS('[1]Deals (investment)'!$C:$C,'[1]Deals (investment)'!$B:$B,$A45,'[1]Deals (investment)'!$T:$T,BB$1)</f>
        <v>#VALUE!</v>
      </c>
      <c r="BC45" s="17" t="e">
        <f>SUMIFS('[1]Deals (Exits)'!$C:$C,'[1]Deals (Exits)'!$B:$B,$A45)</f>
        <v>#VALUE!</v>
      </c>
      <c r="BD45" s="17" t="e">
        <f>SUMIFS('[1]Deals (investment)'!$C:$C,'[1]Deals (investment)'!$B:$B,$A45,'[1]Deals (investment)'!$V:$V,BD$1)</f>
        <v>#VALUE!</v>
      </c>
      <c r="BE45" s="17" t="e">
        <f>SUMIFS('[1]Deals (investment)'!$C:$C,'[1]Deals (investment)'!$B:$B,$A45,'[1]Deals (investment)'!$V:$V,BE$1)</f>
        <v>#VALUE!</v>
      </c>
      <c r="BF45" s="17" t="e">
        <f>SUMIFS('[1]Deals (investment)'!$C:$C,'[1]Deals (investment)'!$B:$B,$A45,'[1]Deals (investment)'!$V:$V,BF$1)</f>
        <v>#VALUE!</v>
      </c>
      <c r="BG45" s="17" t="e">
        <f>SUMIFS('[1]Deals (investment)'!$C:$C,'[1]Deals (investment)'!$B:$B,$A45,'[1]Deals (investment)'!$V:$V,BG$1)</f>
        <v>#VALUE!</v>
      </c>
      <c r="BH45" s="17" t="e">
        <f>SUMIFS('[1]Deals (investment)'!$C:$C,'[1]Deals (investment)'!$B:$B,$A45,'[1]Deals (investment)'!$V:$V,BH$1)</f>
        <v>#VALUE!</v>
      </c>
      <c r="BI45" s="17" t="e">
        <f>SUMIFS('[1]Deals (investment)'!$C:$C,'[1]Deals (investment)'!$B:$B,$A45,'[1]Deals (investment)'!$V:$V,BI$1)</f>
        <v>#VALUE!</v>
      </c>
      <c r="BJ45" s="17" t="e">
        <f>SUMIFS('[1]Deals (investment)'!$C:$C,'[1]Deals (investment)'!$B:$B,$A45,'[1]Deals (investment)'!$V:$V,BJ$1)</f>
        <v>#VALUE!</v>
      </c>
      <c r="BK45" s="17" t="e">
        <f>SUMIFS('[1]Deals (investment)'!$C:$C,'[1]Deals (investment)'!$B:$B,$A45,'[1]Deals (investment)'!$V:$V,BK$1)</f>
        <v>#VALUE!</v>
      </c>
      <c r="BL45" s="17" t="e">
        <f>SUMIFS('[1]Deals (investment)'!$C:$C,'[1]Deals (investment)'!$B:$B,$A45,'[1]Deals (investment)'!$V:$V,BL$1)</f>
        <v>#VALUE!</v>
      </c>
      <c r="BM45" s="17" t="e">
        <f>SUMIFS('[1]Deals (investment)'!$C:$C,'[1]Deals (investment)'!$B:$B,$A45,'[1]Deals (investment)'!$V:$V,BM$1)</f>
        <v>#VALUE!</v>
      </c>
      <c r="BN45" s="15"/>
      <c r="BO45" s="15"/>
      <c r="BP45" s="22"/>
      <c r="BQ45" s="15"/>
      <c r="BR45" s="15"/>
      <c r="BS45" s="15"/>
      <c r="BT45" s="15"/>
      <c r="BU45" s="15"/>
      <c r="BV45" s="15"/>
      <c r="BW45" s="15"/>
      <c r="BX45" s="15"/>
      <c r="BY45" s="15"/>
      <c r="BZ45" s="15"/>
      <c r="CA45" s="15"/>
      <c r="CB45" s="15"/>
      <c r="CC45" s="15"/>
      <c r="CD45" s="15" t="str">
        <f t="shared" si="9"/>
        <v>Kobo360Kobo is a technology company providing SMEs with turn-key solutions to challenges hampering their ability to scale. The company was founded on the desire to provide solutions that drive efficiency and growth in verticals where these are challenges.Active</v>
      </c>
      <c r="CE45" s="15"/>
      <c r="CF45" s="15"/>
      <c r="CG45" s="15"/>
      <c r="CH45" s="15"/>
      <c r="CI45" s="15"/>
      <c r="CJ45" s="15"/>
      <c r="DM45">
        <v>103</v>
      </c>
    </row>
    <row r="46" spans="1:118" ht="12.75">
      <c r="A46" s="21" t="s">
        <v>508</v>
      </c>
      <c r="B46" s="15" t="s">
        <v>509</v>
      </c>
      <c r="C46" s="15" t="s">
        <v>58</v>
      </c>
      <c r="D46" s="16">
        <v>2015</v>
      </c>
      <c r="E46" s="15" t="s">
        <v>59</v>
      </c>
      <c r="F46" s="15"/>
      <c r="G46" s="15" t="s">
        <v>61</v>
      </c>
      <c r="H46" s="15" t="s">
        <v>61</v>
      </c>
      <c r="I46" s="15" t="s">
        <v>61</v>
      </c>
      <c r="J46" s="15"/>
      <c r="K46" s="17" t="e">
        <f t="shared" si="0"/>
        <v>#VALUE!</v>
      </c>
      <c r="L46" s="15"/>
      <c r="M46" s="18" t="e">
        <f t="shared" si="1"/>
        <v>#VALUE!</v>
      </c>
      <c r="N46" s="15"/>
      <c r="O46" s="15"/>
      <c r="P46" s="15"/>
      <c r="Q46" s="15"/>
      <c r="R46" s="15" t="s">
        <v>375</v>
      </c>
      <c r="S46" s="19">
        <v>1000000</v>
      </c>
      <c r="T46" s="15" t="s">
        <v>375</v>
      </c>
      <c r="U46" s="17">
        <v>1000000</v>
      </c>
      <c r="V46" s="15" t="s">
        <v>510</v>
      </c>
      <c r="W46" s="15">
        <v>0</v>
      </c>
      <c r="X46" s="15" t="s">
        <v>134</v>
      </c>
      <c r="Y46" s="15" t="s">
        <v>511</v>
      </c>
      <c r="AB46" s="20" t="s">
        <v>286</v>
      </c>
      <c r="AC46" s="21" t="s">
        <v>512</v>
      </c>
      <c r="AD46" s="21" t="s">
        <v>513</v>
      </c>
      <c r="AE46" s="21" t="s">
        <v>514</v>
      </c>
      <c r="AF46" s="21" t="s">
        <v>515</v>
      </c>
      <c r="AG46" s="22">
        <f t="shared" si="6"/>
        <v>0.70967741935483875</v>
      </c>
      <c r="AH46" s="15" t="e">
        <f t="shared" si="3"/>
        <v>#VALUE!</v>
      </c>
      <c r="AI46" s="35" t="str">
        <f>VLOOKUP(A46,'[1]Deals (investment)'!$B$2:$Z$1497,1,FALSE)</f>
        <v>Max.ng</v>
      </c>
      <c r="AJ46" s="22">
        <f>VLOOKUP(A46,'[1]Deals (investment)'!$B$2:$Z$870,15,FALSE)</f>
        <v>0</v>
      </c>
      <c r="AK46" s="17" t="e">
        <f>VLOOKUP(A46,'[1]Deals (Exits)'!B:B,1,FALSE)</f>
        <v>#N/A</v>
      </c>
      <c r="AL46" s="23">
        <f>VLOOKUP(G46,[1]Lookups!$V$3:$Y$197,4,FALSE)</f>
        <v>0</v>
      </c>
      <c r="AM46" s="17" t="str">
        <f>VLOOKUP(X46,[1]Lookups!$B$3:$C$200,2,FALSE)</f>
        <v>Transport &amp; Logistics</v>
      </c>
      <c r="AN46" s="17" t="str">
        <f>VLOOKUP(R46,[1]Lookups!$H$3:$I$69,2,FALSE)</f>
        <v>2. Seed</v>
      </c>
      <c r="AO46" s="17" t="str">
        <f>VLOOKUP(T46,[1]Lookups!$H$3:$I$69,2,FALSE)</f>
        <v>2. Seed</v>
      </c>
      <c r="AP46" s="17" t="str">
        <f>VLOOKUP(AN46,[1]Lookups!$N$3:$O$11,2,FALSE)</f>
        <v>Early</v>
      </c>
      <c r="AQ46" s="18" t="e">
        <f>COUNTIFS('[1]Deals (investment)'!$B:$B,$A46)</f>
        <v>#VALUE!</v>
      </c>
      <c r="AR46" s="18" t="e">
        <f>COUNTIFS('[1]Deals (investment)'!$B:$B,$A46,'[1]Deals (investment)'!$T:$T,$AW$1)+COUNTIFS('[1]Deals (investment)'!$B:$B,$A46,'[1]Deals (investment)'!$T:$T,$AX$1)+COUNTIFS('[1]Deals (investment)'!$B:$B,$A46,'[1]Deals (investment)'!$T:$T,$AY$1)</f>
        <v>#VALUE!</v>
      </c>
      <c r="AS46" s="17" t="e">
        <f>SUMIFS('[1]Deals (investment)'!$C:$C,'[1]Deals (investment)'!$B:$B,$A46)</f>
        <v>#VALUE!</v>
      </c>
      <c r="AT46" s="17" t="e">
        <f t="shared" si="4"/>
        <v>#VALUE!</v>
      </c>
      <c r="AU46" s="18" t="e">
        <f>COUNTIF('[1]Deals (Exits)'!$B:$B,A46)</f>
        <v>#VALUE!</v>
      </c>
      <c r="AV46" s="17" t="e">
        <f>SUMIFS('[1]Deals (investment)'!$C:$C,'[1]Deals (investment)'!$B:$B,$A46,'[1]Deals (investment)'!$T:$T,AV$1)</f>
        <v>#VALUE!</v>
      </c>
      <c r="AW46" s="17" t="e">
        <f>SUMIFS('[1]Deals (investment)'!$C:$C,'[1]Deals (investment)'!$B:$B,$A46,'[1]Deals (investment)'!$T:$T,AW$1)</f>
        <v>#VALUE!</v>
      </c>
      <c r="AX46" s="17" t="e">
        <f>SUMIFS('[1]Deals (investment)'!$C:$C,'[1]Deals (investment)'!$B:$B,$A46,'[1]Deals (investment)'!$T:$T,AX$1)</f>
        <v>#VALUE!</v>
      </c>
      <c r="AY46" s="17" t="e">
        <f>SUMIFS('[1]Deals (investment)'!$C:$C,'[1]Deals (investment)'!$B:$B,$A46,'[1]Deals (investment)'!$T:$T,AY$1)</f>
        <v>#VALUE!</v>
      </c>
      <c r="AZ46" s="17" t="e">
        <f>SUMIFS('[1]Deals (investment)'!$C:$C,'[1]Deals (investment)'!$B:$B,$A46,'[1]Deals (investment)'!$T:$T,AZ$1)</f>
        <v>#VALUE!</v>
      </c>
      <c r="BA46" s="17" t="e">
        <f>SUMIFS('[1]Deals (investment)'!$C:$C,'[1]Deals (investment)'!$B:$B,$A46,'[1]Deals (investment)'!$T:$T,BA$1)</f>
        <v>#VALUE!</v>
      </c>
      <c r="BB46" s="17" t="e">
        <f>SUMIFS('[1]Deals (investment)'!$C:$C,'[1]Deals (investment)'!$B:$B,$A46,'[1]Deals (investment)'!$T:$T,BB$1)</f>
        <v>#VALUE!</v>
      </c>
      <c r="BC46" s="17" t="e">
        <f>SUMIFS('[1]Deals (Exits)'!$C:$C,'[1]Deals (Exits)'!$B:$B,$A46)</f>
        <v>#VALUE!</v>
      </c>
      <c r="BD46" s="17" t="e">
        <f>SUMIFS('[1]Deals (investment)'!$C:$C,'[1]Deals (investment)'!$B:$B,$A46,'[1]Deals (investment)'!$V:$V,BD$1)</f>
        <v>#VALUE!</v>
      </c>
      <c r="BE46" s="17" t="e">
        <f>SUMIFS('[1]Deals (investment)'!$C:$C,'[1]Deals (investment)'!$B:$B,$A46,'[1]Deals (investment)'!$V:$V,BE$1)</f>
        <v>#VALUE!</v>
      </c>
      <c r="BF46" s="17" t="e">
        <f>SUMIFS('[1]Deals (investment)'!$C:$C,'[1]Deals (investment)'!$B:$B,$A46,'[1]Deals (investment)'!$V:$V,BF$1)</f>
        <v>#VALUE!</v>
      </c>
      <c r="BG46" s="17" t="e">
        <f>SUMIFS('[1]Deals (investment)'!$C:$C,'[1]Deals (investment)'!$B:$B,$A46,'[1]Deals (investment)'!$V:$V,BG$1)</f>
        <v>#VALUE!</v>
      </c>
      <c r="BH46" s="17" t="e">
        <f>SUMIFS('[1]Deals (investment)'!$C:$C,'[1]Deals (investment)'!$B:$B,$A46,'[1]Deals (investment)'!$V:$V,BH$1)</f>
        <v>#VALUE!</v>
      </c>
      <c r="BI46" s="17" t="e">
        <f>SUMIFS('[1]Deals (investment)'!$C:$C,'[1]Deals (investment)'!$B:$B,$A46,'[1]Deals (investment)'!$V:$V,BI$1)</f>
        <v>#VALUE!</v>
      </c>
      <c r="BJ46" s="17" t="e">
        <f>SUMIFS('[1]Deals (investment)'!$C:$C,'[1]Deals (investment)'!$B:$B,$A46,'[1]Deals (investment)'!$V:$V,BJ$1)</f>
        <v>#VALUE!</v>
      </c>
      <c r="BK46" s="17" t="e">
        <f>SUMIFS('[1]Deals (investment)'!$C:$C,'[1]Deals (investment)'!$B:$B,$A46,'[1]Deals (investment)'!$V:$V,BK$1)</f>
        <v>#VALUE!</v>
      </c>
      <c r="BL46" s="17" t="e">
        <f>SUMIFS('[1]Deals (investment)'!$C:$C,'[1]Deals (investment)'!$B:$B,$A46,'[1]Deals (investment)'!$V:$V,BL$1)</f>
        <v>#VALUE!</v>
      </c>
      <c r="BM46" s="17" t="e">
        <f>SUMIFS('[1]Deals (investment)'!$C:$C,'[1]Deals (investment)'!$B:$B,$A46,'[1]Deals (investment)'!$V:$V,BM$1)</f>
        <v>#VALUE!</v>
      </c>
      <c r="BN46" s="15"/>
      <c r="BO46" s="15"/>
      <c r="BP46" s="22"/>
      <c r="BQ46" s="15"/>
      <c r="BR46" s="15"/>
      <c r="BS46" s="15"/>
      <c r="BT46" s="15"/>
      <c r="BU46" s="15"/>
      <c r="BV46" s="15"/>
      <c r="BW46" s="15"/>
      <c r="BX46" s="15"/>
      <c r="BY46" s="15"/>
      <c r="BZ46" s="15"/>
      <c r="CA46" s="15"/>
      <c r="CB46" s="15"/>
      <c r="CC46" s="15"/>
      <c r="CD46" s="15" t="str">
        <f t="shared" si="9"/>
        <v>Max.ngMAX is a mobility platform that connects businesses and consumers to professional motorcycle-taxis on demand. MAX onboards drivers using adaptive psychometric tests and guarantees safety with real-time mobile telematics. MAX was founded at MIT in 2015 and is a Techstars New York alumnus.Active</v>
      </c>
      <c r="CE46" s="15"/>
      <c r="CF46" s="15"/>
      <c r="CG46" s="15"/>
      <c r="CH46" s="15"/>
      <c r="CI46" s="15"/>
      <c r="CJ46" s="15"/>
      <c r="DM46">
        <v>345</v>
      </c>
    </row>
    <row r="47" spans="1:118" ht="12.75">
      <c r="A47" s="15" t="s">
        <v>516</v>
      </c>
      <c r="B47" s="15" t="s">
        <v>517</v>
      </c>
      <c r="C47" s="15" t="s">
        <v>58</v>
      </c>
      <c r="D47" s="16">
        <v>2014</v>
      </c>
      <c r="E47" s="15" t="s">
        <v>482</v>
      </c>
      <c r="F47" s="15" t="s">
        <v>518</v>
      </c>
      <c r="G47" s="15" t="s">
        <v>282</v>
      </c>
      <c r="H47" s="15" t="s">
        <v>519</v>
      </c>
      <c r="I47" s="15" t="s">
        <v>519</v>
      </c>
      <c r="J47" s="15"/>
      <c r="K47" s="17" t="e">
        <f t="shared" si="0"/>
        <v>#VALUE!</v>
      </c>
      <c r="L47" s="15"/>
      <c r="M47" s="18" t="e">
        <f t="shared" si="1"/>
        <v>#VALUE!</v>
      </c>
      <c r="N47" s="15" t="s">
        <v>520</v>
      </c>
      <c r="O47" s="15"/>
      <c r="P47" s="15"/>
      <c r="Q47" s="24">
        <v>43594</v>
      </c>
      <c r="R47" s="15" t="s">
        <v>132</v>
      </c>
      <c r="S47" s="19">
        <v>7000000</v>
      </c>
      <c r="T47" s="15" t="s">
        <v>132</v>
      </c>
      <c r="U47" s="19">
        <v>7000000</v>
      </c>
      <c r="V47" s="15" t="s">
        <v>521</v>
      </c>
      <c r="W47" s="15">
        <v>1</v>
      </c>
      <c r="X47" s="15" t="s">
        <v>404</v>
      </c>
      <c r="Y47" s="15" t="s">
        <v>522</v>
      </c>
      <c r="Z47" s="25" t="s">
        <v>81</v>
      </c>
      <c r="AA47" s="25" t="s">
        <v>523</v>
      </c>
      <c r="AB47" s="20" t="s">
        <v>286</v>
      </c>
      <c r="AC47" s="21" t="s">
        <v>524</v>
      </c>
      <c r="AD47" s="21" t="s">
        <v>525</v>
      </c>
      <c r="AE47" s="21" t="s">
        <v>526</v>
      </c>
      <c r="AF47" s="21" t="s">
        <v>527</v>
      </c>
      <c r="AG47" s="22">
        <f t="shared" si="6"/>
        <v>0.87096774193548387</v>
      </c>
      <c r="AH47" s="15" t="str">
        <f t="shared" si="3"/>
        <v/>
      </c>
      <c r="AI47" s="22" t="str">
        <f>VLOOKUP(A47,'[1]Deals (investment)'!$B$2:$Z$1497,1,FALSE)</f>
        <v>InstaDeep</v>
      </c>
      <c r="AJ47" s="22" t="e">
        <f>VLOOKUP(A47,'[1]Deals (investment)'!$B$2:$Z$870,15,FALSE)</f>
        <v>#N/A</v>
      </c>
      <c r="AK47" s="17" t="e">
        <f>VLOOKUP(A47,'[1]Deals (Exits)'!B:B,1,FALSE)</f>
        <v>#N/A</v>
      </c>
      <c r="AL47" s="23">
        <f>VLOOKUP(G47,[1]Lookups!$V$3:$Y$197,4,FALSE)</f>
        <v>1</v>
      </c>
      <c r="AM47" s="17" t="str">
        <f>VLOOKUP(X47,[1]Lookups!$B$3:$C$200,2,FALSE)</f>
        <v>Other Technologies &amp; Information Technology</v>
      </c>
      <c r="AN47" s="17" t="str">
        <f>VLOOKUP(R47,[1]Lookups!$H$3:$I$69,2,FALSE)</f>
        <v>3. Early Venture</v>
      </c>
      <c r="AO47" s="17" t="str">
        <f>VLOOKUP(T47,[1]Lookups!$H$3:$I$69,2,FALSE)</f>
        <v>3. Early Venture</v>
      </c>
      <c r="AP47" s="17" t="str">
        <f>VLOOKUP(AN47,[1]Lookups!$N$3:$O$11,2,FALSE)</f>
        <v>Early</v>
      </c>
      <c r="AQ47" s="18" t="e">
        <f>COUNTIFS('[1]Deals (investment)'!$B:$B,$A47)</f>
        <v>#VALUE!</v>
      </c>
      <c r="AR47" s="18" t="e">
        <f>COUNTIFS('[1]Deals (investment)'!$B:$B,$A47,'[1]Deals (investment)'!$T:$T,$AW$1)+COUNTIFS('[1]Deals (investment)'!$B:$B,$A47,'[1]Deals (investment)'!$T:$T,$AX$1)+COUNTIFS('[1]Deals (investment)'!$B:$B,$A47,'[1]Deals (investment)'!$T:$T,$AY$1)</f>
        <v>#VALUE!</v>
      </c>
      <c r="AS47" s="17" t="e">
        <f>SUMIFS('[1]Deals (investment)'!$C:$C,'[1]Deals (investment)'!$B:$B,$A47)</f>
        <v>#VALUE!</v>
      </c>
      <c r="AT47" s="17" t="e">
        <f t="shared" si="4"/>
        <v>#VALUE!</v>
      </c>
      <c r="AU47" s="18" t="e">
        <f>COUNTIF('[1]Deals (Exits)'!$B:$B,A47)</f>
        <v>#VALUE!</v>
      </c>
      <c r="AV47" s="17" t="e">
        <f>SUMIFS('[1]Deals (investment)'!$C:$C,'[1]Deals (investment)'!$B:$B,$A47,'[1]Deals (investment)'!$T:$T,AV$1)</f>
        <v>#VALUE!</v>
      </c>
      <c r="AW47" s="17" t="e">
        <f>SUMIFS('[1]Deals (investment)'!$C:$C,'[1]Deals (investment)'!$B:$B,$A47,'[1]Deals (investment)'!$T:$T,AW$1)</f>
        <v>#VALUE!</v>
      </c>
      <c r="AX47" s="17" t="e">
        <f>SUMIFS('[1]Deals (investment)'!$C:$C,'[1]Deals (investment)'!$B:$B,$A47,'[1]Deals (investment)'!$T:$T,AX$1)</f>
        <v>#VALUE!</v>
      </c>
      <c r="AY47" s="17" t="e">
        <f>SUMIFS('[1]Deals (investment)'!$C:$C,'[1]Deals (investment)'!$B:$B,$A47,'[1]Deals (investment)'!$T:$T,AY$1)</f>
        <v>#VALUE!</v>
      </c>
      <c r="AZ47" s="17" t="e">
        <f>SUMIFS('[1]Deals (investment)'!$C:$C,'[1]Deals (investment)'!$B:$B,$A47,'[1]Deals (investment)'!$T:$T,AZ$1)</f>
        <v>#VALUE!</v>
      </c>
      <c r="BA47" s="17" t="e">
        <f>SUMIFS('[1]Deals (investment)'!$C:$C,'[1]Deals (investment)'!$B:$B,$A47,'[1]Deals (investment)'!$T:$T,BA$1)</f>
        <v>#VALUE!</v>
      </c>
      <c r="BB47" s="17" t="e">
        <f>SUMIFS('[1]Deals (investment)'!$C:$C,'[1]Deals (investment)'!$B:$B,$A47,'[1]Deals (investment)'!$T:$T,BB$1)</f>
        <v>#VALUE!</v>
      </c>
      <c r="BC47" s="17" t="e">
        <f>SUMIFS('[1]Deals (Exits)'!$C:$C,'[1]Deals (Exits)'!$B:$B,$A47)</f>
        <v>#VALUE!</v>
      </c>
      <c r="BD47" s="17" t="e">
        <f>SUMIFS('[1]Deals (investment)'!$C:$C,'[1]Deals (investment)'!$B:$B,$A47,'[1]Deals (investment)'!$V:$V,BD$1)</f>
        <v>#VALUE!</v>
      </c>
      <c r="BE47" s="17" t="e">
        <f>SUMIFS('[1]Deals (investment)'!$C:$C,'[1]Deals (investment)'!$B:$B,$A47,'[1]Deals (investment)'!$V:$V,BE$1)</f>
        <v>#VALUE!</v>
      </c>
      <c r="BF47" s="17" t="e">
        <f>SUMIFS('[1]Deals (investment)'!$C:$C,'[1]Deals (investment)'!$B:$B,$A47,'[1]Deals (investment)'!$V:$V,BF$1)</f>
        <v>#VALUE!</v>
      </c>
      <c r="BG47" s="17" t="e">
        <f>SUMIFS('[1]Deals (investment)'!$C:$C,'[1]Deals (investment)'!$B:$B,$A47,'[1]Deals (investment)'!$V:$V,BG$1)</f>
        <v>#VALUE!</v>
      </c>
      <c r="BH47" s="17" t="e">
        <f>SUMIFS('[1]Deals (investment)'!$C:$C,'[1]Deals (investment)'!$B:$B,$A47,'[1]Deals (investment)'!$V:$V,BH$1)</f>
        <v>#VALUE!</v>
      </c>
      <c r="BI47" s="17" t="e">
        <f>SUMIFS('[1]Deals (investment)'!$C:$C,'[1]Deals (investment)'!$B:$B,$A47,'[1]Deals (investment)'!$V:$V,BI$1)</f>
        <v>#VALUE!</v>
      </c>
      <c r="BJ47" s="17" t="e">
        <f>SUMIFS('[1]Deals (investment)'!$C:$C,'[1]Deals (investment)'!$B:$B,$A47,'[1]Deals (investment)'!$V:$V,BJ$1)</f>
        <v>#VALUE!</v>
      </c>
      <c r="BK47" s="17" t="e">
        <f>SUMIFS('[1]Deals (investment)'!$C:$C,'[1]Deals (investment)'!$B:$B,$A47,'[1]Deals (investment)'!$V:$V,BK$1)</f>
        <v>#VALUE!</v>
      </c>
      <c r="BL47" s="17" t="e">
        <f>SUMIFS('[1]Deals (investment)'!$C:$C,'[1]Deals (investment)'!$B:$B,$A47,'[1]Deals (investment)'!$V:$V,BL$1)</f>
        <v>#VALUE!</v>
      </c>
      <c r="BM47" s="17" t="e">
        <f>SUMIFS('[1]Deals (investment)'!$C:$C,'[1]Deals (investment)'!$B:$B,$A47,'[1]Deals (investment)'!$V:$V,BM$1)</f>
        <v>#VALUE!</v>
      </c>
      <c r="BN47" s="15"/>
      <c r="BO47" s="15"/>
      <c r="BP47" s="22"/>
      <c r="BQ47" s="15"/>
      <c r="BR47" s="15"/>
      <c r="BS47" s="15"/>
      <c r="BT47" s="15"/>
      <c r="BU47" s="15"/>
      <c r="BV47" s="15"/>
      <c r="BW47" s="15"/>
      <c r="BX47" s="15"/>
      <c r="BY47" s="15"/>
      <c r="BZ47" s="15"/>
      <c r="CA47" s="15"/>
      <c r="CB47" s="15"/>
      <c r="CC47" s="15"/>
      <c r="CD47" s="15" t="str">
        <f t="shared" si="9"/>
        <v>InstaDeepInstaDeep host of AI solutions, ranging from optimized pattern-recognition, GPU-accelerated insights, self-learning decision making systems.Active</v>
      </c>
      <c r="CE47" s="15"/>
      <c r="CF47" s="15"/>
      <c r="CG47" s="15"/>
      <c r="CH47" s="15"/>
      <c r="CI47" s="15"/>
      <c r="CJ47" s="15"/>
      <c r="DN47">
        <v>2019</v>
      </c>
    </row>
    <row r="48" spans="1:118" ht="12.75">
      <c r="A48" s="15" t="s">
        <v>528</v>
      </c>
      <c r="B48" s="15" t="s">
        <v>529</v>
      </c>
      <c r="C48" s="15" t="s">
        <v>58</v>
      </c>
      <c r="D48" s="16">
        <v>2017</v>
      </c>
      <c r="E48" s="15" t="s">
        <v>128</v>
      </c>
      <c r="F48" s="15"/>
      <c r="G48" s="15" t="s">
        <v>129</v>
      </c>
      <c r="H48" s="15" t="s">
        <v>129</v>
      </c>
      <c r="I48" s="15" t="s">
        <v>129</v>
      </c>
      <c r="J48" s="15"/>
      <c r="K48" s="17" t="e">
        <f t="shared" si="0"/>
        <v>#VALUE!</v>
      </c>
      <c r="L48" s="15"/>
      <c r="M48" s="18" t="e">
        <f t="shared" si="1"/>
        <v>#VALUE!</v>
      </c>
      <c r="N48" s="15"/>
      <c r="O48" s="15"/>
      <c r="P48" s="15"/>
      <c r="Q48" s="15"/>
      <c r="R48" s="15" t="s">
        <v>132</v>
      </c>
      <c r="S48" s="19" t="s">
        <v>144</v>
      </c>
      <c r="T48" s="15" t="s">
        <v>375</v>
      </c>
      <c r="U48" s="17">
        <v>525000</v>
      </c>
      <c r="V48" s="15" t="s">
        <v>530</v>
      </c>
      <c r="W48" s="15"/>
      <c r="X48" s="15" t="s">
        <v>134</v>
      </c>
      <c r="Y48" s="15" t="s">
        <v>531</v>
      </c>
      <c r="AB48" s="20" t="s">
        <v>333</v>
      </c>
      <c r="AC48" s="21" t="s">
        <v>532</v>
      </c>
      <c r="AD48" s="21" t="s">
        <v>533</v>
      </c>
      <c r="AE48" s="15"/>
      <c r="AF48" s="21" t="s">
        <v>534</v>
      </c>
      <c r="AG48" s="22">
        <f t="shared" si="6"/>
        <v>0.64516129032258063</v>
      </c>
      <c r="AH48" s="15" t="str">
        <f t="shared" si="3"/>
        <v/>
      </c>
      <c r="AI48" s="22" t="str">
        <f>VLOOKUP(A48,'[1]Deals (investment)'!$B$2:$Z$1497,1,FALSE)</f>
        <v>Halan</v>
      </c>
      <c r="AJ48" s="22">
        <f>VLOOKUP(A48,'[1]Deals (investment)'!$B$2:$Z$870,15,FALSE)</f>
        <v>1</v>
      </c>
      <c r="AK48" s="17" t="e">
        <f>VLOOKUP(A48,'[1]Deals (Exits)'!B:B,1,FALSE)</f>
        <v>#N/A</v>
      </c>
      <c r="AL48" s="23">
        <f>VLOOKUP(G48,[1]Lookups!$V$3:$Y$197,4,FALSE)</f>
        <v>0</v>
      </c>
      <c r="AM48" s="17" t="str">
        <f>VLOOKUP(X48,[1]Lookups!$B$3:$C$200,2,FALSE)</f>
        <v>Transport &amp; Logistics</v>
      </c>
      <c r="AN48" s="17" t="str">
        <f>VLOOKUP(R48,[1]Lookups!$H$3:$I$69,2,FALSE)</f>
        <v>3. Early Venture</v>
      </c>
      <c r="AO48" s="17" t="str">
        <f>VLOOKUP(T48,[1]Lookups!$H$3:$I$69,2,FALSE)</f>
        <v>2. Seed</v>
      </c>
      <c r="AP48" s="17" t="str">
        <f>VLOOKUP(AN48,[1]Lookups!$N$3:$O$11,2,FALSE)</f>
        <v>Early</v>
      </c>
      <c r="AQ48" s="18" t="e">
        <f>COUNTIFS('[1]Deals (investment)'!$B:$B,$A48)</f>
        <v>#VALUE!</v>
      </c>
      <c r="AR48" s="18" t="e">
        <f>COUNTIFS('[1]Deals (investment)'!$B:$B,$A48,'[1]Deals (investment)'!$T:$T,$AW$1)+COUNTIFS('[1]Deals (investment)'!$B:$B,$A48,'[1]Deals (investment)'!$T:$T,$AX$1)+COUNTIFS('[1]Deals (investment)'!$B:$B,$A48,'[1]Deals (investment)'!$T:$T,$AY$1)</f>
        <v>#VALUE!</v>
      </c>
      <c r="AS48" s="17" t="e">
        <f>SUMIFS('[1]Deals (investment)'!$C:$C,'[1]Deals (investment)'!$B:$B,$A48)</f>
        <v>#VALUE!</v>
      </c>
      <c r="AT48" s="17" t="e">
        <f t="shared" si="4"/>
        <v>#VALUE!</v>
      </c>
      <c r="AU48" s="18" t="e">
        <f>COUNTIF('[1]Deals (Exits)'!$B:$B,A48)</f>
        <v>#VALUE!</v>
      </c>
      <c r="AV48" s="17" t="e">
        <f>SUMIFS('[1]Deals (investment)'!$C:$C,'[1]Deals (investment)'!$B:$B,$A48,'[1]Deals (investment)'!$T:$T,AV$1)</f>
        <v>#VALUE!</v>
      </c>
      <c r="AW48" s="17" t="e">
        <f>SUMIFS('[1]Deals (investment)'!$C:$C,'[1]Deals (investment)'!$B:$B,$A48,'[1]Deals (investment)'!$T:$T,AW$1)</f>
        <v>#VALUE!</v>
      </c>
      <c r="AX48" s="17" t="e">
        <f>SUMIFS('[1]Deals (investment)'!$C:$C,'[1]Deals (investment)'!$B:$B,$A48,'[1]Deals (investment)'!$T:$T,AX$1)</f>
        <v>#VALUE!</v>
      </c>
      <c r="AY48" s="17" t="e">
        <f>SUMIFS('[1]Deals (investment)'!$C:$C,'[1]Deals (investment)'!$B:$B,$A48,'[1]Deals (investment)'!$T:$T,AY$1)</f>
        <v>#VALUE!</v>
      </c>
      <c r="AZ48" s="17" t="e">
        <f>SUMIFS('[1]Deals (investment)'!$C:$C,'[1]Deals (investment)'!$B:$B,$A48,'[1]Deals (investment)'!$T:$T,AZ$1)</f>
        <v>#VALUE!</v>
      </c>
      <c r="BA48" s="17" t="e">
        <f>SUMIFS('[1]Deals (investment)'!$C:$C,'[1]Deals (investment)'!$B:$B,$A48,'[1]Deals (investment)'!$T:$T,BA$1)</f>
        <v>#VALUE!</v>
      </c>
      <c r="BB48" s="17" t="e">
        <f>SUMIFS('[1]Deals (investment)'!$C:$C,'[1]Deals (investment)'!$B:$B,$A48,'[1]Deals (investment)'!$T:$T,BB$1)</f>
        <v>#VALUE!</v>
      </c>
      <c r="BC48" s="17" t="e">
        <f>SUMIFS('[1]Deals (Exits)'!$C:$C,'[1]Deals (Exits)'!$B:$B,$A48)</f>
        <v>#VALUE!</v>
      </c>
      <c r="BD48" s="17" t="e">
        <f>SUMIFS('[1]Deals (investment)'!$C:$C,'[1]Deals (investment)'!$B:$B,$A48,'[1]Deals (investment)'!$V:$V,BD$1)</f>
        <v>#VALUE!</v>
      </c>
      <c r="BE48" s="17" t="e">
        <f>SUMIFS('[1]Deals (investment)'!$C:$C,'[1]Deals (investment)'!$B:$B,$A48,'[1]Deals (investment)'!$V:$V,BE$1)</f>
        <v>#VALUE!</v>
      </c>
      <c r="BF48" s="17" t="e">
        <f>SUMIFS('[1]Deals (investment)'!$C:$C,'[1]Deals (investment)'!$B:$B,$A48,'[1]Deals (investment)'!$V:$V,BF$1)</f>
        <v>#VALUE!</v>
      </c>
      <c r="BG48" s="17" t="e">
        <f>SUMIFS('[1]Deals (investment)'!$C:$C,'[1]Deals (investment)'!$B:$B,$A48,'[1]Deals (investment)'!$V:$V,BG$1)</f>
        <v>#VALUE!</v>
      </c>
      <c r="BH48" s="17" t="e">
        <f>SUMIFS('[1]Deals (investment)'!$C:$C,'[1]Deals (investment)'!$B:$B,$A48,'[1]Deals (investment)'!$V:$V,BH$1)</f>
        <v>#VALUE!</v>
      </c>
      <c r="BI48" s="17" t="e">
        <f>SUMIFS('[1]Deals (investment)'!$C:$C,'[1]Deals (investment)'!$B:$B,$A48,'[1]Deals (investment)'!$V:$V,BI$1)</f>
        <v>#VALUE!</v>
      </c>
      <c r="BJ48" s="17" t="e">
        <f>SUMIFS('[1]Deals (investment)'!$C:$C,'[1]Deals (investment)'!$B:$B,$A48,'[1]Deals (investment)'!$V:$V,BJ$1)</f>
        <v>#VALUE!</v>
      </c>
      <c r="BK48" s="17" t="e">
        <f>SUMIFS('[1]Deals (investment)'!$C:$C,'[1]Deals (investment)'!$B:$B,$A48,'[1]Deals (investment)'!$V:$V,BK$1)</f>
        <v>#VALUE!</v>
      </c>
      <c r="BL48" s="17" t="e">
        <f>SUMIFS('[1]Deals (investment)'!$C:$C,'[1]Deals (investment)'!$B:$B,$A48,'[1]Deals (investment)'!$V:$V,BL$1)</f>
        <v>#VALUE!</v>
      </c>
      <c r="BM48" s="17" t="e">
        <f>SUMIFS('[1]Deals (investment)'!$C:$C,'[1]Deals (investment)'!$B:$B,$A48,'[1]Deals (investment)'!$V:$V,BM$1)</f>
        <v>#VALUE!</v>
      </c>
      <c r="BN48" s="15"/>
      <c r="BO48" s="15"/>
      <c r="BP48" s="22"/>
      <c r="BQ48" s="15"/>
      <c r="BR48" s="15"/>
      <c r="BS48" s="15"/>
      <c r="BT48" s="15"/>
      <c r="BU48" s="15"/>
      <c r="BV48" s="15"/>
      <c r="BW48" s="15"/>
      <c r="BX48" s="15"/>
      <c r="BY48" s="15"/>
      <c r="BZ48" s="15"/>
      <c r="CA48" s="15"/>
      <c r="CB48" s="15"/>
      <c r="CC48" s="15"/>
      <c r="CD48" s="15" t="str">
        <f t="shared" si="9"/>
        <v>HalanHalan is a ride-hailing/on-demand-logistics application offering smart transportation for the masses; by offering on demand 2 and 3 wheelersActive</v>
      </c>
      <c r="CE48" s="15"/>
      <c r="CF48" s="15"/>
      <c r="CG48" s="15"/>
      <c r="CH48" s="15"/>
      <c r="CI48" s="15"/>
      <c r="CJ48" s="15"/>
      <c r="DM48">
        <v>170</v>
      </c>
    </row>
    <row r="49" spans="1:118" ht="12.75">
      <c r="A49" s="15" t="s">
        <v>535</v>
      </c>
      <c r="B49" s="15" t="s">
        <v>536</v>
      </c>
      <c r="C49" s="15" t="s">
        <v>58</v>
      </c>
      <c r="D49" s="16">
        <v>2015</v>
      </c>
      <c r="E49" s="15" t="s">
        <v>482</v>
      </c>
      <c r="F49" s="15" t="s">
        <v>117</v>
      </c>
      <c r="G49" s="15" t="s">
        <v>118</v>
      </c>
      <c r="H49" s="15" t="s">
        <v>118</v>
      </c>
      <c r="I49" s="15" t="s">
        <v>168</v>
      </c>
      <c r="J49" s="15"/>
      <c r="K49" s="17" t="e">
        <f t="shared" si="0"/>
        <v>#VALUE!</v>
      </c>
      <c r="L49" s="15"/>
      <c r="M49" s="18" t="e">
        <f t="shared" si="1"/>
        <v>#VALUE!</v>
      </c>
      <c r="N49" s="15"/>
      <c r="O49" s="15"/>
      <c r="P49" s="15"/>
      <c r="Q49" s="15"/>
      <c r="R49" s="15" t="s">
        <v>375</v>
      </c>
      <c r="S49" s="19">
        <v>5000000</v>
      </c>
      <c r="T49" s="15" t="s">
        <v>375</v>
      </c>
      <c r="U49" s="17">
        <v>5000000</v>
      </c>
      <c r="V49" s="15" t="s">
        <v>537</v>
      </c>
      <c r="W49" s="15">
        <v>0</v>
      </c>
      <c r="X49" s="15" t="s">
        <v>538</v>
      </c>
      <c r="Y49" s="15" t="s">
        <v>539</v>
      </c>
      <c r="AB49" s="20" t="s">
        <v>136</v>
      </c>
      <c r="AC49" s="21" t="s">
        <v>540</v>
      </c>
      <c r="AD49" s="21" t="s">
        <v>541</v>
      </c>
      <c r="AE49" s="21" t="s">
        <v>542</v>
      </c>
      <c r="AF49" s="21" t="s">
        <v>543</v>
      </c>
      <c r="AG49" s="22">
        <f t="shared" si="6"/>
        <v>0.74193548387096775</v>
      </c>
      <c r="AH49" s="15" t="e">
        <f t="shared" si="3"/>
        <v>#VALUE!</v>
      </c>
      <c r="AI49" s="22" t="str">
        <f>VLOOKUP(A49,'[1]Deals (investment)'!$B$2:$Z$1497,1,FALSE)</f>
        <v>WeFarm</v>
      </c>
      <c r="AJ49" s="22">
        <f>VLOOKUP(A49,'[1]Deals (investment)'!$B$2:$Z$870,15,FALSE)</f>
        <v>1</v>
      </c>
      <c r="AK49" s="17" t="e">
        <f>VLOOKUP(A49,'[1]Deals (Exits)'!B:B,1,FALSE)</f>
        <v>#N/A</v>
      </c>
      <c r="AL49" s="23">
        <f>VLOOKUP(G49,[1]Lookups!$V$3:$Y$197,4,FALSE)</f>
        <v>0</v>
      </c>
      <c r="AM49" s="17" t="str">
        <f>VLOOKUP(X49,[1]Lookups!$B$3:$C$200,2,FALSE)</f>
        <v>Agriculture</v>
      </c>
      <c r="AN49" s="17" t="str">
        <f>VLOOKUP(R49,[1]Lookups!$H$3:$I$69,2,FALSE)</f>
        <v>2. Seed</v>
      </c>
      <c r="AO49" s="17" t="str">
        <f>VLOOKUP(T49,[1]Lookups!$H$3:$I$69,2,FALSE)</f>
        <v>2. Seed</v>
      </c>
      <c r="AP49" s="17" t="str">
        <f>VLOOKUP(AN49,[1]Lookups!$N$3:$O$11,2,FALSE)</f>
        <v>Early</v>
      </c>
      <c r="AQ49" s="18" t="e">
        <f>COUNTIFS('[1]Deals (investment)'!$B:$B,$A49)</f>
        <v>#VALUE!</v>
      </c>
      <c r="AR49" s="18" t="e">
        <f>COUNTIFS('[1]Deals (investment)'!$B:$B,$A49,'[1]Deals (investment)'!$T:$T,$AW$1)+COUNTIFS('[1]Deals (investment)'!$B:$B,$A49,'[1]Deals (investment)'!$T:$T,$AX$1)+COUNTIFS('[1]Deals (investment)'!$B:$B,$A49,'[1]Deals (investment)'!$T:$T,$AY$1)</f>
        <v>#VALUE!</v>
      </c>
      <c r="AS49" s="17" t="e">
        <f>SUMIFS('[1]Deals (investment)'!$C:$C,'[1]Deals (investment)'!$B:$B,$A49)</f>
        <v>#VALUE!</v>
      </c>
      <c r="AT49" s="17" t="e">
        <f t="shared" si="4"/>
        <v>#VALUE!</v>
      </c>
      <c r="AU49" s="18" t="e">
        <f>COUNTIF('[1]Deals (Exits)'!$B:$B,A49)</f>
        <v>#VALUE!</v>
      </c>
      <c r="AV49" s="17" t="e">
        <f>SUMIFS('[1]Deals (investment)'!$C:$C,'[1]Deals (investment)'!$B:$B,$A49,'[1]Deals (investment)'!$T:$T,AV$1)</f>
        <v>#VALUE!</v>
      </c>
      <c r="AW49" s="17" t="e">
        <f>SUMIFS('[1]Deals (investment)'!$C:$C,'[1]Deals (investment)'!$B:$B,$A49,'[1]Deals (investment)'!$T:$T,AW$1)</f>
        <v>#VALUE!</v>
      </c>
      <c r="AX49" s="17" t="e">
        <f>SUMIFS('[1]Deals (investment)'!$C:$C,'[1]Deals (investment)'!$B:$B,$A49,'[1]Deals (investment)'!$T:$T,AX$1)</f>
        <v>#VALUE!</v>
      </c>
      <c r="AY49" s="17" t="e">
        <f>SUMIFS('[1]Deals (investment)'!$C:$C,'[1]Deals (investment)'!$B:$B,$A49,'[1]Deals (investment)'!$T:$T,AY$1)</f>
        <v>#VALUE!</v>
      </c>
      <c r="AZ49" s="17" t="e">
        <f>SUMIFS('[1]Deals (investment)'!$C:$C,'[1]Deals (investment)'!$B:$B,$A49,'[1]Deals (investment)'!$T:$T,AZ$1)</f>
        <v>#VALUE!</v>
      </c>
      <c r="BA49" s="17" t="e">
        <f>SUMIFS('[1]Deals (investment)'!$C:$C,'[1]Deals (investment)'!$B:$B,$A49,'[1]Deals (investment)'!$T:$T,BA$1)</f>
        <v>#VALUE!</v>
      </c>
      <c r="BB49" s="17" t="e">
        <f>SUMIFS('[1]Deals (investment)'!$C:$C,'[1]Deals (investment)'!$B:$B,$A49,'[1]Deals (investment)'!$T:$T,BB$1)</f>
        <v>#VALUE!</v>
      </c>
      <c r="BC49" s="17" t="e">
        <f>SUMIFS('[1]Deals (Exits)'!$C:$C,'[1]Deals (Exits)'!$B:$B,$A49)</f>
        <v>#VALUE!</v>
      </c>
      <c r="BD49" s="17" t="e">
        <f>SUMIFS('[1]Deals (investment)'!$C:$C,'[1]Deals (investment)'!$B:$B,$A49,'[1]Deals (investment)'!$V:$V,BD$1)</f>
        <v>#VALUE!</v>
      </c>
      <c r="BE49" s="17" t="e">
        <f>SUMIFS('[1]Deals (investment)'!$C:$C,'[1]Deals (investment)'!$B:$B,$A49,'[1]Deals (investment)'!$V:$V,BE$1)</f>
        <v>#VALUE!</v>
      </c>
      <c r="BF49" s="17" t="e">
        <f>SUMIFS('[1]Deals (investment)'!$C:$C,'[1]Deals (investment)'!$B:$B,$A49,'[1]Deals (investment)'!$V:$V,BF$1)</f>
        <v>#VALUE!</v>
      </c>
      <c r="BG49" s="17" t="e">
        <f>SUMIFS('[1]Deals (investment)'!$C:$C,'[1]Deals (investment)'!$B:$B,$A49,'[1]Deals (investment)'!$V:$V,BG$1)</f>
        <v>#VALUE!</v>
      </c>
      <c r="BH49" s="17" t="e">
        <f>SUMIFS('[1]Deals (investment)'!$C:$C,'[1]Deals (investment)'!$B:$B,$A49,'[1]Deals (investment)'!$V:$V,BH$1)</f>
        <v>#VALUE!</v>
      </c>
      <c r="BI49" s="17" t="e">
        <f>SUMIFS('[1]Deals (investment)'!$C:$C,'[1]Deals (investment)'!$B:$B,$A49,'[1]Deals (investment)'!$V:$V,BI$1)</f>
        <v>#VALUE!</v>
      </c>
      <c r="BJ49" s="17" t="e">
        <f>SUMIFS('[1]Deals (investment)'!$C:$C,'[1]Deals (investment)'!$B:$B,$A49,'[1]Deals (investment)'!$V:$V,BJ$1)</f>
        <v>#VALUE!</v>
      </c>
      <c r="BK49" s="17" t="e">
        <f>SUMIFS('[1]Deals (investment)'!$C:$C,'[1]Deals (investment)'!$B:$B,$A49,'[1]Deals (investment)'!$V:$V,BK$1)</f>
        <v>#VALUE!</v>
      </c>
      <c r="BL49" s="17" t="e">
        <f>SUMIFS('[1]Deals (investment)'!$C:$C,'[1]Deals (investment)'!$B:$B,$A49,'[1]Deals (investment)'!$V:$V,BL$1)</f>
        <v>#VALUE!</v>
      </c>
      <c r="BM49" s="17" t="e">
        <f>SUMIFS('[1]Deals (investment)'!$C:$C,'[1]Deals (investment)'!$B:$B,$A49,'[1]Deals (investment)'!$V:$V,BM$1)</f>
        <v>#VALUE!</v>
      </c>
      <c r="BN49" s="15"/>
      <c r="BO49" s="15"/>
      <c r="BP49" s="22"/>
      <c r="BQ49" s="15"/>
      <c r="BR49" s="15"/>
      <c r="BS49" s="15"/>
      <c r="BT49" s="15"/>
      <c r="BU49" s="15"/>
      <c r="BV49" s="15"/>
      <c r="BW49" s="15"/>
      <c r="BX49" s="15"/>
      <c r="BY49" s="15"/>
      <c r="BZ49" s="15"/>
      <c r="CA49" s="15"/>
      <c r="CB49" s="15"/>
      <c r="CC49" s="15"/>
      <c r="CD49" s="15" t="str">
        <f t="shared" si="9"/>
        <v>WefarmWefarm, the world’s largest farmer-to-farmer digital network, is a social enterprise that lets small-scale farmers connect with one another to solve problems, share ideas, and spread innovation. Utilising the latest machine learning technology, Wefarm’s service works both online and over SMS. Knowledge shared on Wefarm can help farmers produce higher quality product, increase yields, gain insight into pricing, tackle the effects of climate change, source the best seeds, fertiliser, and loans, diversify agricultural interests, and more.Active</v>
      </c>
      <c r="CE49" s="15"/>
      <c r="CF49" s="15"/>
      <c r="CG49" s="15"/>
      <c r="CH49" s="15"/>
      <c r="CI49" s="15"/>
      <c r="CJ49" s="15"/>
      <c r="DM49">
        <v>481</v>
      </c>
    </row>
    <row r="50" spans="1:118" ht="12.75">
      <c r="A50" s="15" t="s">
        <v>544</v>
      </c>
      <c r="B50" s="15" t="s">
        <v>545</v>
      </c>
      <c r="C50" s="15" t="s">
        <v>58</v>
      </c>
      <c r="D50" s="16">
        <v>2011</v>
      </c>
      <c r="E50" s="15" t="s">
        <v>117</v>
      </c>
      <c r="F50" s="15" t="s">
        <v>110</v>
      </c>
      <c r="G50" s="15" t="s">
        <v>118</v>
      </c>
      <c r="H50" s="15" t="s">
        <v>118</v>
      </c>
      <c r="I50" s="15" t="s">
        <v>118</v>
      </c>
      <c r="J50" s="15" t="s">
        <v>459</v>
      </c>
      <c r="K50" s="17" t="e">
        <f t="shared" si="0"/>
        <v>#VALUE!</v>
      </c>
      <c r="L50" s="15"/>
      <c r="M50" s="18" t="e">
        <f t="shared" si="1"/>
        <v>#VALUE!</v>
      </c>
      <c r="N50" s="15" t="s">
        <v>546</v>
      </c>
      <c r="O50" s="15"/>
      <c r="P50" s="15"/>
      <c r="Q50" s="24" t="e">
        <f ca="1">_xludf.MAXIFS('[1]Deals (investment)'!A:A,'[1]Deals (investment)'!B:B,A50)</f>
        <v>#NAME?</v>
      </c>
      <c r="R50" s="15" t="s">
        <v>131</v>
      </c>
      <c r="S50" s="19">
        <v>2100000</v>
      </c>
      <c r="T50" s="15" t="s">
        <v>132</v>
      </c>
      <c r="U50" s="17">
        <v>2600000</v>
      </c>
      <c r="V50" s="15" t="s">
        <v>547</v>
      </c>
      <c r="W50" s="15">
        <v>0</v>
      </c>
      <c r="X50" s="15" t="s">
        <v>158</v>
      </c>
      <c r="Y50" s="15" t="s">
        <v>548</v>
      </c>
      <c r="Z50" s="25" t="s">
        <v>160</v>
      </c>
      <c r="AB50" s="20" t="s">
        <v>286</v>
      </c>
      <c r="AC50" s="21" t="s">
        <v>549</v>
      </c>
      <c r="AD50" s="21" t="s">
        <v>550</v>
      </c>
      <c r="AE50" s="21" t="s">
        <v>551</v>
      </c>
      <c r="AF50" s="21" t="s">
        <v>552</v>
      </c>
      <c r="AG50" s="22">
        <f t="shared" ca="1" si="6"/>
        <v>0.87096774193548387</v>
      </c>
      <c r="AH50" s="15" t="str">
        <f t="shared" si="3"/>
        <v/>
      </c>
      <c r="AI50" s="22" t="str">
        <f>VLOOKUP(A50,'[1]Deals (investment)'!$B$2:$Z$1497,1,FALSE)</f>
        <v>Kopo Kopo</v>
      </c>
      <c r="AJ50" s="22">
        <f>VLOOKUP(A50,'[1]Deals (investment)'!$B$2:$Z$870,15,FALSE)</f>
        <v>1</v>
      </c>
      <c r="AK50" s="17" t="e">
        <f>VLOOKUP(A50,'[1]Deals (Exits)'!B:B,1,FALSE)</f>
        <v>#N/A</v>
      </c>
      <c r="AL50" s="23">
        <f>VLOOKUP(G50,[1]Lookups!$V$3:$Y$197,4,FALSE)</f>
        <v>0</v>
      </c>
      <c r="AM50" s="17" t="str">
        <f>VLOOKUP(X50,[1]Lookups!$B$3:$C$200,2,FALSE)</f>
        <v>Financial Services</v>
      </c>
      <c r="AN50" s="17" t="str">
        <f>VLOOKUP(R50,[1]Lookups!$H$3:$I$69,2,FALSE)</f>
        <v>3. Early Venture</v>
      </c>
      <c r="AO50" s="17" t="str">
        <f>VLOOKUP(T50,[1]Lookups!$H$3:$I$69,2,FALSE)</f>
        <v>3. Early Venture</v>
      </c>
      <c r="AP50" s="17" t="str">
        <f>VLOOKUP(AN50,[1]Lookups!$N$3:$O$11,2,FALSE)</f>
        <v>Early</v>
      </c>
      <c r="AQ50" s="18" t="e">
        <f>COUNTIFS('[1]Deals (investment)'!$B:$B,$A50)</f>
        <v>#VALUE!</v>
      </c>
      <c r="AR50" s="18" t="e">
        <f>COUNTIFS('[1]Deals (investment)'!$B:$B,$A50,'[1]Deals (investment)'!$T:$T,$AW$1)+COUNTIFS('[1]Deals (investment)'!$B:$B,$A50,'[1]Deals (investment)'!$T:$T,$AX$1)+COUNTIFS('[1]Deals (investment)'!$B:$B,$A50,'[1]Deals (investment)'!$T:$T,$AY$1)</f>
        <v>#VALUE!</v>
      </c>
      <c r="AS50" s="17" t="e">
        <f>SUMIFS('[1]Deals (investment)'!$C:$C,'[1]Deals (investment)'!$B:$B,$A50)</f>
        <v>#VALUE!</v>
      </c>
      <c r="AT50" s="17" t="e">
        <f t="shared" si="4"/>
        <v>#VALUE!</v>
      </c>
      <c r="AU50" s="18" t="e">
        <f>COUNTIF('[1]Deals (Exits)'!$B:$B,A50)</f>
        <v>#VALUE!</v>
      </c>
      <c r="AV50" s="17" t="e">
        <f>SUMIFS('[1]Deals (investment)'!$C:$C,'[1]Deals (investment)'!$B:$B,$A50,'[1]Deals (investment)'!$T:$T,AV$1)</f>
        <v>#VALUE!</v>
      </c>
      <c r="AW50" s="17" t="e">
        <f>SUMIFS('[1]Deals (investment)'!$C:$C,'[1]Deals (investment)'!$B:$B,$A50,'[1]Deals (investment)'!$T:$T,AW$1)</f>
        <v>#VALUE!</v>
      </c>
      <c r="AX50" s="17" t="e">
        <f>SUMIFS('[1]Deals (investment)'!$C:$C,'[1]Deals (investment)'!$B:$B,$A50,'[1]Deals (investment)'!$T:$T,AX$1)</f>
        <v>#VALUE!</v>
      </c>
      <c r="AY50" s="17" t="e">
        <f>SUMIFS('[1]Deals (investment)'!$C:$C,'[1]Deals (investment)'!$B:$B,$A50,'[1]Deals (investment)'!$T:$T,AY$1)</f>
        <v>#VALUE!</v>
      </c>
      <c r="AZ50" s="17" t="e">
        <f>SUMIFS('[1]Deals (investment)'!$C:$C,'[1]Deals (investment)'!$B:$B,$A50,'[1]Deals (investment)'!$T:$T,AZ$1)</f>
        <v>#VALUE!</v>
      </c>
      <c r="BA50" s="17" t="e">
        <f>SUMIFS('[1]Deals (investment)'!$C:$C,'[1]Deals (investment)'!$B:$B,$A50,'[1]Deals (investment)'!$T:$T,BA$1)</f>
        <v>#VALUE!</v>
      </c>
      <c r="BB50" s="17" t="e">
        <f>SUMIFS('[1]Deals (investment)'!$C:$C,'[1]Deals (investment)'!$B:$B,$A50,'[1]Deals (investment)'!$T:$T,BB$1)</f>
        <v>#VALUE!</v>
      </c>
      <c r="BC50" s="17" t="e">
        <f>SUMIFS('[1]Deals (Exits)'!$C:$C,'[1]Deals (Exits)'!$B:$B,$A50)</f>
        <v>#VALUE!</v>
      </c>
      <c r="BD50" s="17" t="e">
        <f>SUMIFS('[1]Deals (investment)'!$C:$C,'[1]Deals (investment)'!$B:$B,$A50,'[1]Deals (investment)'!$V:$V,BD$1)</f>
        <v>#VALUE!</v>
      </c>
      <c r="BE50" s="17" t="e">
        <f>SUMIFS('[1]Deals (investment)'!$C:$C,'[1]Deals (investment)'!$B:$B,$A50,'[1]Deals (investment)'!$V:$V,BE$1)</f>
        <v>#VALUE!</v>
      </c>
      <c r="BF50" s="17" t="e">
        <f>SUMIFS('[1]Deals (investment)'!$C:$C,'[1]Deals (investment)'!$B:$B,$A50,'[1]Deals (investment)'!$V:$V,BF$1)</f>
        <v>#VALUE!</v>
      </c>
      <c r="BG50" s="17" t="e">
        <f>SUMIFS('[1]Deals (investment)'!$C:$C,'[1]Deals (investment)'!$B:$B,$A50,'[1]Deals (investment)'!$V:$V,BG$1)</f>
        <v>#VALUE!</v>
      </c>
      <c r="BH50" s="17" t="e">
        <f>SUMIFS('[1]Deals (investment)'!$C:$C,'[1]Deals (investment)'!$B:$B,$A50,'[1]Deals (investment)'!$V:$V,BH$1)</f>
        <v>#VALUE!</v>
      </c>
      <c r="BI50" s="17" t="e">
        <f>SUMIFS('[1]Deals (investment)'!$C:$C,'[1]Deals (investment)'!$B:$B,$A50,'[1]Deals (investment)'!$V:$V,BI$1)</f>
        <v>#VALUE!</v>
      </c>
      <c r="BJ50" s="17" t="e">
        <f>SUMIFS('[1]Deals (investment)'!$C:$C,'[1]Deals (investment)'!$B:$B,$A50,'[1]Deals (investment)'!$V:$V,BJ$1)</f>
        <v>#VALUE!</v>
      </c>
      <c r="BK50" s="17" t="e">
        <f>SUMIFS('[1]Deals (investment)'!$C:$C,'[1]Deals (investment)'!$B:$B,$A50,'[1]Deals (investment)'!$V:$V,BK$1)</f>
        <v>#VALUE!</v>
      </c>
      <c r="BL50" s="17" t="e">
        <f>SUMIFS('[1]Deals (investment)'!$C:$C,'[1]Deals (investment)'!$B:$B,$A50,'[1]Deals (investment)'!$V:$V,BL$1)</f>
        <v>#VALUE!</v>
      </c>
      <c r="BM50" s="17" t="e">
        <f>SUMIFS('[1]Deals (investment)'!$C:$C,'[1]Deals (investment)'!$B:$B,$A50,'[1]Deals (investment)'!$V:$V,BM$1)</f>
        <v>#VALUE!</v>
      </c>
      <c r="BN50" s="15"/>
      <c r="BO50" s="15"/>
      <c r="BP50" s="22"/>
      <c r="BQ50" s="15"/>
      <c r="BR50" s="15"/>
      <c r="BS50" s="15"/>
      <c r="BT50" s="15"/>
      <c r="BU50" s="15"/>
      <c r="BV50" s="15"/>
      <c r="BW50" s="15"/>
      <c r="BX50" s="15"/>
      <c r="BY50" s="15"/>
      <c r="BZ50" s="15"/>
      <c r="CA50" s="15"/>
      <c r="CB50" s="15"/>
      <c r="CC50" s="15"/>
      <c r="CD50" s="15"/>
      <c r="CE50" s="15"/>
      <c r="CF50" s="15"/>
      <c r="CG50" s="15"/>
      <c r="CH50" s="15"/>
      <c r="CI50" s="15"/>
      <c r="CJ50" s="15"/>
      <c r="DM50">
        <v>470</v>
      </c>
      <c r="DN50">
        <v>2013</v>
      </c>
    </row>
    <row r="51" spans="1:118" ht="12.75">
      <c r="A51" s="15" t="s">
        <v>553</v>
      </c>
      <c r="B51" s="15" t="s">
        <v>554</v>
      </c>
      <c r="C51" s="15" t="s">
        <v>58</v>
      </c>
      <c r="D51" s="16">
        <v>2014</v>
      </c>
      <c r="E51" s="15" t="s">
        <v>90</v>
      </c>
      <c r="F51" s="15" t="s">
        <v>199</v>
      </c>
      <c r="G51" s="15" t="s">
        <v>91</v>
      </c>
      <c r="H51" s="15" t="s">
        <v>91</v>
      </c>
      <c r="I51" s="15" t="s">
        <v>91</v>
      </c>
      <c r="J51" s="15"/>
      <c r="K51" s="17" t="e">
        <f t="shared" si="0"/>
        <v>#VALUE!</v>
      </c>
      <c r="L51" s="15"/>
      <c r="M51" s="18" t="e">
        <f t="shared" si="1"/>
        <v>#VALUE!</v>
      </c>
      <c r="N51" s="15"/>
      <c r="O51" s="15"/>
      <c r="P51" s="15"/>
      <c r="Q51" s="15"/>
      <c r="R51" s="15" t="s">
        <v>132</v>
      </c>
      <c r="S51" s="19">
        <v>6500000</v>
      </c>
      <c r="T51" s="15" t="s">
        <v>132</v>
      </c>
      <c r="U51" s="17">
        <v>6500000</v>
      </c>
      <c r="V51" s="15" t="s">
        <v>555</v>
      </c>
      <c r="W51" s="15">
        <v>0</v>
      </c>
      <c r="X51" s="15" t="s">
        <v>158</v>
      </c>
      <c r="Y51" s="15" t="s">
        <v>556</v>
      </c>
      <c r="AB51" s="20" t="s">
        <v>286</v>
      </c>
      <c r="AC51" s="21" t="s">
        <v>557</v>
      </c>
      <c r="AD51" s="21" t="s">
        <v>558</v>
      </c>
      <c r="AE51" s="21" t="s">
        <v>559</v>
      </c>
      <c r="AF51" s="27" t="s">
        <v>560</v>
      </c>
      <c r="AG51" s="22">
        <f t="shared" si="6"/>
        <v>0.74193548387096775</v>
      </c>
      <c r="AH51" s="15" t="str">
        <f t="shared" si="3"/>
        <v/>
      </c>
      <c r="AI51" s="22" t="str">
        <f>VLOOKUP(A51,'[1]Deals (investment)'!$B$2:$Z$1497,1,FALSE)</f>
        <v>Lulalend</v>
      </c>
      <c r="AJ51" s="22">
        <f>VLOOKUP(A51,'[1]Deals (investment)'!$B$2:$Z$870,15,FALSE)</f>
        <v>0</v>
      </c>
      <c r="AK51" s="17" t="e">
        <f>VLOOKUP(A51,'[1]Deals (Exits)'!B:B,1,FALSE)</f>
        <v>#N/A</v>
      </c>
      <c r="AL51" s="23">
        <f>VLOOKUP(G51,[1]Lookups!$V$3:$Y$197,4,FALSE)</f>
        <v>0</v>
      </c>
      <c r="AM51" s="17" t="str">
        <f>VLOOKUP(X51,[1]Lookups!$B$3:$C$200,2,FALSE)</f>
        <v>Financial Services</v>
      </c>
      <c r="AN51" s="17" t="str">
        <f>VLOOKUP(R51,[1]Lookups!$H$3:$I$69,2,FALSE)</f>
        <v>3. Early Venture</v>
      </c>
      <c r="AO51" s="17" t="str">
        <f>VLOOKUP(T51,[1]Lookups!$H$3:$I$69,2,FALSE)</f>
        <v>3. Early Venture</v>
      </c>
      <c r="AP51" s="17" t="str">
        <f>VLOOKUP(AN51,[1]Lookups!$N$3:$O$11,2,FALSE)</f>
        <v>Early</v>
      </c>
      <c r="AQ51" s="18" t="e">
        <f>COUNTIFS('[1]Deals (investment)'!$B:$B,$A51)</f>
        <v>#VALUE!</v>
      </c>
      <c r="AR51" s="18" t="e">
        <f>COUNTIFS('[1]Deals (investment)'!$B:$B,$A51,'[1]Deals (investment)'!$T:$T,$AW$1)+COUNTIFS('[1]Deals (investment)'!$B:$B,$A51,'[1]Deals (investment)'!$T:$T,$AX$1)+COUNTIFS('[1]Deals (investment)'!$B:$B,$A51,'[1]Deals (investment)'!$T:$T,$AY$1)</f>
        <v>#VALUE!</v>
      </c>
      <c r="AS51" s="17" t="e">
        <f>SUMIFS('[1]Deals (investment)'!$C:$C,'[1]Deals (investment)'!$B:$B,$A51)</f>
        <v>#VALUE!</v>
      </c>
      <c r="AT51" s="17" t="e">
        <f t="shared" si="4"/>
        <v>#VALUE!</v>
      </c>
      <c r="AU51" s="18" t="e">
        <f>COUNTIF('[1]Deals (Exits)'!$B:$B,A51)</f>
        <v>#VALUE!</v>
      </c>
      <c r="AV51" s="17" t="e">
        <f>SUMIFS('[1]Deals (investment)'!$C:$C,'[1]Deals (investment)'!$B:$B,$A51,'[1]Deals (investment)'!$T:$T,AV$1)</f>
        <v>#VALUE!</v>
      </c>
      <c r="AW51" s="17" t="e">
        <f>SUMIFS('[1]Deals (investment)'!$C:$C,'[1]Deals (investment)'!$B:$B,$A51,'[1]Deals (investment)'!$T:$T,AW$1)</f>
        <v>#VALUE!</v>
      </c>
      <c r="AX51" s="17" t="e">
        <f>SUMIFS('[1]Deals (investment)'!$C:$C,'[1]Deals (investment)'!$B:$B,$A51,'[1]Deals (investment)'!$T:$T,AX$1)</f>
        <v>#VALUE!</v>
      </c>
      <c r="AY51" s="17" t="e">
        <f>SUMIFS('[1]Deals (investment)'!$C:$C,'[1]Deals (investment)'!$B:$B,$A51,'[1]Deals (investment)'!$T:$T,AY$1)</f>
        <v>#VALUE!</v>
      </c>
      <c r="AZ51" s="17" t="e">
        <f>SUMIFS('[1]Deals (investment)'!$C:$C,'[1]Deals (investment)'!$B:$B,$A51,'[1]Deals (investment)'!$T:$T,AZ$1)</f>
        <v>#VALUE!</v>
      </c>
      <c r="BA51" s="17" t="e">
        <f>SUMIFS('[1]Deals (investment)'!$C:$C,'[1]Deals (investment)'!$B:$B,$A51,'[1]Deals (investment)'!$T:$T,BA$1)</f>
        <v>#VALUE!</v>
      </c>
      <c r="BB51" s="17" t="e">
        <f>SUMIFS('[1]Deals (investment)'!$C:$C,'[1]Deals (investment)'!$B:$B,$A51,'[1]Deals (investment)'!$T:$T,BB$1)</f>
        <v>#VALUE!</v>
      </c>
      <c r="BC51" s="17" t="e">
        <f>SUMIFS('[1]Deals (Exits)'!$C:$C,'[1]Deals (Exits)'!$B:$B,$A51)</f>
        <v>#VALUE!</v>
      </c>
      <c r="BD51" s="17" t="e">
        <f>SUMIFS('[1]Deals (investment)'!$C:$C,'[1]Deals (investment)'!$B:$B,$A51,'[1]Deals (investment)'!$V:$V,BD$1)</f>
        <v>#VALUE!</v>
      </c>
      <c r="BE51" s="17" t="e">
        <f>SUMIFS('[1]Deals (investment)'!$C:$C,'[1]Deals (investment)'!$B:$B,$A51,'[1]Deals (investment)'!$V:$V,BE$1)</f>
        <v>#VALUE!</v>
      </c>
      <c r="BF51" s="17" t="e">
        <f>SUMIFS('[1]Deals (investment)'!$C:$C,'[1]Deals (investment)'!$B:$B,$A51,'[1]Deals (investment)'!$V:$V,BF$1)</f>
        <v>#VALUE!</v>
      </c>
      <c r="BG51" s="17" t="e">
        <f>SUMIFS('[1]Deals (investment)'!$C:$C,'[1]Deals (investment)'!$B:$B,$A51,'[1]Deals (investment)'!$V:$V,BG$1)</f>
        <v>#VALUE!</v>
      </c>
      <c r="BH51" s="17" t="e">
        <f>SUMIFS('[1]Deals (investment)'!$C:$C,'[1]Deals (investment)'!$B:$B,$A51,'[1]Deals (investment)'!$V:$V,BH$1)</f>
        <v>#VALUE!</v>
      </c>
      <c r="BI51" s="17" t="e">
        <f>SUMIFS('[1]Deals (investment)'!$C:$C,'[1]Deals (investment)'!$B:$B,$A51,'[1]Deals (investment)'!$V:$V,BI$1)</f>
        <v>#VALUE!</v>
      </c>
      <c r="BJ51" s="17" t="e">
        <f>SUMIFS('[1]Deals (investment)'!$C:$C,'[1]Deals (investment)'!$B:$B,$A51,'[1]Deals (investment)'!$V:$V,BJ$1)</f>
        <v>#VALUE!</v>
      </c>
      <c r="BK51" s="17" t="e">
        <f>SUMIFS('[1]Deals (investment)'!$C:$C,'[1]Deals (investment)'!$B:$B,$A51,'[1]Deals (investment)'!$V:$V,BK$1)</f>
        <v>#VALUE!</v>
      </c>
      <c r="BL51" s="17" t="e">
        <f>SUMIFS('[1]Deals (investment)'!$C:$C,'[1]Deals (investment)'!$B:$B,$A51,'[1]Deals (investment)'!$V:$V,BL$1)</f>
        <v>#VALUE!</v>
      </c>
      <c r="BM51" s="17" t="e">
        <f>SUMIFS('[1]Deals (investment)'!$C:$C,'[1]Deals (investment)'!$B:$B,$A51,'[1]Deals (investment)'!$V:$V,BM$1)</f>
        <v>#VALUE!</v>
      </c>
      <c r="BN51" s="15"/>
      <c r="BO51" s="15"/>
      <c r="BP51" s="22"/>
      <c r="BQ51" s="15"/>
      <c r="BR51" s="15"/>
      <c r="BS51" s="15"/>
      <c r="BT51" s="15"/>
      <c r="BU51" s="15"/>
      <c r="BV51" s="15"/>
      <c r="BW51" s="15"/>
      <c r="BX51" s="15"/>
      <c r="BY51" s="15"/>
      <c r="BZ51" s="15"/>
      <c r="CA51" s="15"/>
      <c r="CB51" s="15"/>
      <c r="CC51" s="15"/>
      <c r="CD51" s="15" t="str">
        <f t="shared" ref="CD51:CD62" si="10">CONCATENATE(A51,B51,C51)</f>
        <v>LulalendLulalend is an online lending company that provides fast and easy working capital funding to small businesses in South Africa.Active</v>
      </c>
      <c r="CE51" s="15"/>
      <c r="CF51" s="15"/>
      <c r="CG51" s="15"/>
      <c r="CH51" s="15"/>
      <c r="CI51" s="15"/>
      <c r="CJ51" s="15"/>
      <c r="DM51">
        <v>993</v>
      </c>
      <c r="DN51">
        <v>2019</v>
      </c>
    </row>
    <row r="52" spans="1:118" ht="12.75">
      <c r="A52" s="15" t="s">
        <v>561</v>
      </c>
      <c r="B52" s="15" t="s">
        <v>562</v>
      </c>
      <c r="C52" s="15" t="s">
        <v>58</v>
      </c>
      <c r="D52" s="16">
        <v>2012</v>
      </c>
      <c r="E52" s="15" t="s">
        <v>117</v>
      </c>
      <c r="F52" s="15"/>
      <c r="G52" s="15" t="s">
        <v>118</v>
      </c>
      <c r="H52" s="15" t="s">
        <v>118</v>
      </c>
      <c r="I52" s="15" t="s">
        <v>118</v>
      </c>
      <c r="J52" s="15"/>
      <c r="K52" s="17" t="e">
        <f t="shared" si="0"/>
        <v>#VALUE!</v>
      </c>
      <c r="L52" s="15"/>
      <c r="M52" s="18" t="e">
        <f t="shared" si="1"/>
        <v>#VALUE!</v>
      </c>
      <c r="N52" s="15"/>
      <c r="O52" s="15"/>
      <c r="P52" s="15"/>
      <c r="Q52" s="24" t="e">
        <f ca="1">_xludf.MAXIFS('[1]Deals (investment)'!A:A,'[1]Deals (investment)'!B:B,A52)</f>
        <v>#NAME?</v>
      </c>
      <c r="R52" s="15" t="s">
        <v>156</v>
      </c>
      <c r="S52" s="19">
        <v>2000000</v>
      </c>
      <c r="T52" s="15" t="s">
        <v>131</v>
      </c>
      <c r="U52" s="17">
        <v>16000000</v>
      </c>
      <c r="V52" s="15" t="s">
        <v>563</v>
      </c>
      <c r="W52" s="15">
        <v>1</v>
      </c>
      <c r="X52" s="15" t="s">
        <v>64</v>
      </c>
      <c r="Y52" s="15" t="s">
        <v>564</v>
      </c>
      <c r="AB52" s="20" t="s">
        <v>162</v>
      </c>
      <c r="AC52" s="21" t="s">
        <v>565</v>
      </c>
      <c r="AD52" s="21" t="s">
        <v>566</v>
      </c>
      <c r="AE52" s="15"/>
      <c r="AF52" s="21" t="s">
        <v>567</v>
      </c>
      <c r="AG52" s="22">
        <f t="shared" ca="1" si="6"/>
        <v>0.70967741935483875</v>
      </c>
      <c r="AH52" s="15" t="str">
        <f t="shared" si="3"/>
        <v/>
      </c>
      <c r="AI52" s="22" t="str">
        <f>VLOOKUP(A52,'[1]Deals (investment)'!$B$2:$Z$1497,1,FALSE)</f>
        <v>Copia Global</v>
      </c>
      <c r="AJ52" s="22">
        <f>VLOOKUP(A52,'[1]Deals (investment)'!$B$2:$Z$870,15,FALSE)</f>
        <v>0</v>
      </c>
      <c r="AK52" s="17" t="e">
        <f>VLOOKUP(A52,'[1]Deals (Exits)'!B:B,1,FALSE)</f>
        <v>#N/A</v>
      </c>
      <c r="AL52" s="23">
        <f>VLOOKUP(G52,[1]Lookups!$V$3:$Y$197,4,FALSE)</f>
        <v>0</v>
      </c>
      <c r="AM52" s="17" t="str">
        <f>VLOOKUP(X52,[1]Lookups!$B$3:$C$200,2,FALSE)</f>
        <v>E-commerce &amp; Retail</v>
      </c>
      <c r="AN52" s="17" t="str">
        <f>VLOOKUP(R52,[1]Lookups!$H$3:$I$69,2,FALSE)</f>
        <v>3. Early Venture</v>
      </c>
      <c r="AO52" s="17" t="str">
        <f>VLOOKUP(T52,[1]Lookups!$H$3:$I$69,2,FALSE)</f>
        <v>3. Early Venture</v>
      </c>
      <c r="AP52" s="17" t="str">
        <f>VLOOKUP(AN52,[1]Lookups!$N$3:$O$11,2,FALSE)</f>
        <v>Early</v>
      </c>
      <c r="AQ52" s="18" t="e">
        <f>COUNTIFS('[1]Deals (investment)'!$B:$B,$A52)</f>
        <v>#VALUE!</v>
      </c>
      <c r="AR52" s="18" t="e">
        <f>COUNTIFS('[1]Deals (investment)'!$B:$B,$A52,'[1]Deals (investment)'!$T:$T,$AW$1)+COUNTIFS('[1]Deals (investment)'!$B:$B,$A52,'[1]Deals (investment)'!$T:$T,$AX$1)+COUNTIFS('[1]Deals (investment)'!$B:$B,$A52,'[1]Deals (investment)'!$T:$T,$AY$1)</f>
        <v>#VALUE!</v>
      </c>
      <c r="AS52" s="17" t="e">
        <f>SUMIFS('[1]Deals (investment)'!$C:$C,'[1]Deals (investment)'!$B:$B,$A52)</f>
        <v>#VALUE!</v>
      </c>
      <c r="AT52" s="17" t="e">
        <f t="shared" si="4"/>
        <v>#VALUE!</v>
      </c>
      <c r="AU52" s="18" t="e">
        <f>COUNTIF('[1]Deals (Exits)'!$B:$B,A52)</f>
        <v>#VALUE!</v>
      </c>
      <c r="AV52" s="17" t="e">
        <f>SUMIFS('[1]Deals (investment)'!$C:$C,'[1]Deals (investment)'!$B:$B,$A52,'[1]Deals (investment)'!$T:$T,AV$1)</f>
        <v>#VALUE!</v>
      </c>
      <c r="AW52" s="17" t="e">
        <f>SUMIFS('[1]Deals (investment)'!$C:$C,'[1]Deals (investment)'!$B:$B,$A52,'[1]Deals (investment)'!$T:$T,AW$1)</f>
        <v>#VALUE!</v>
      </c>
      <c r="AX52" s="17" t="e">
        <f>SUMIFS('[1]Deals (investment)'!$C:$C,'[1]Deals (investment)'!$B:$B,$A52,'[1]Deals (investment)'!$T:$T,AX$1)</f>
        <v>#VALUE!</v>
      </c>
      <c r="AY52" s="17" t="e">
        <f>SUMIFS('[1]Deals (investment)'!$C:$C,'[1]Deals (investment)'!$B:$B,$A52,'[1]Deals (investment)'!$T:$T,AY$1)</f>
        <v>#VALUE!</v>
      </c>
      <c r="AZ52" s="17" t="e">
        <f>SUMIFS('[1]Deals (investment)'!$C:$C,'[1]Deals (investment)'!$B:$B,$A52,'[1]Deals (investment)'!$T:$T,AZ$1)</f>
        <v>#VALUE!</v>
      </c>
      <c r="BA52" s="17" t="e">
        <f>SUMIFS('[1]Deals (investment)'!$C:$C,'[1]Deals (investment)'!$B:$B,$A52,'[1]Deals (investment)'!$T:$T,BA$1)</f>
        <v>#VALUE!</v>
      </c>
      <c r="BB52" s="17" t="e">
        <f>SUMIFS('[1]Deals (investment)'!$C:$C,'[1]Deals (investment)'!$B:$B,$A52,'[1]Deals (investment)'!$T:$T,BB$1)</f>
        <v>#VALUE!</v>
      </c>
      <c r="BC52" s="17" t="e">
        <f>SUMIFS('[1]Deals (Exits)'!$C:$C,'[1]Deals (Exits)'!$B:$B,$A52)</f>
        <v>#VALUE!</v>
      </c>
      <c r="BD52" s="17" t="e">
        <f>SUMIFS('[1]Deals (investment)'!$C:$C,'[1]Deals (investment)'!$B:$B,$A52,'[1]Deals (investment)'!$V:$V,BD$1)</f>
        <v>#VALUE!</v>
      </c>
      <c r="BE52" s="17" t="e">
        <f>SUMIFS('[1]Deals (investment)'!$C:$C,'[1]Deals (investment)'!$B:$B,$A52,'[1]Deals (investment)'!$V:$V,BE$1)</f>
        <v>#VALUE!</v>
      </c>
      <c r="BF52" s="17" t="e">
        <f>SUMIFS('[1]Deals (investment)'!$C:$C,'[1]Deals (investment)'!$B:$B,$A52,'[1]Deals (investment)'!$V:$V,BF$1)</f>
        <v>#VALUE!</v>
      </c>
      <c r="BG52" s="17" t="e">
        <f>SUMIFS('[1]Deals (investment)'!$C:$C,'[1]Deals (investment)'!$B:$B,$A52,'[1]Deals (investment)'!$V:$V,BG$1)</f>
        <v>#VALUE!</v>
      </c>
      <c r="BH52" s="17" t="e">
        <f>SUMIFS('[1]Deals (investment)'!$C:$C,'[1]Deals (investment)'!$B:$B,$A52,'[1]Deals (investment)'!$V:$V,BH$1)</f>
        <v>#VALUE!</v>
      </c>
      <c r="BI52" s="17" t="e">
        <f>SUMIFS('[1]Deals (investment)'!$C:$C,'[1]Deals (investment)'!$B:$B,$A52,'[1]Deals (investment)'!$V:$V,BI$1)</f>
        <v>#VALUE!</v>
      </c>
      <c r="BJ52" s="17" t="e">
        <f>SUMIFS('[1]Deals (investment)'!$C:$C,'[1]Deals (investment)'!$B:$B,$A52,'[1]Deals (investment)'!$V:$V,BJ$1)</f>
        <v>#VALUE!</v>
      </c>
      <c r="BK52" s="17" t="e">
        <f>SUMIFS('[1]Deals (investment)'!$C:$C,'[1]Deals (investment)'!$B:$B,$A52,'[1]Deals (investment)'!$V:$V,BK$1)</f>
        <v>#VALUE!</v>
      </c>
      <c r="BL52" s="17" t="e">
        <f>SUMIFS('[1]Deals (investment)'!$C:$C,'[1]Deals (investment)'!$B:$B,$A52,'[1]Deals (investment)'!$V:$V,BL$1)</f>
        <v>#VALUE!</v>
      </c>
      <c r="BM52" s="17" t="e">
        <f>SUMIFS('[1]Deals (investment)'!$C:$C,'[1]Deals (investment)'!$B:$B,$A52,'[1]Deals (investment)'!$V:$V,BM$1)</f>
        <v>#VALUE!</v>
      </c>
      <c r="BN52" s="15"/>
      <c r="BO52" s="15"/>
      <c r="BP52" s="22"/>
      <c r="BQ52" s="15"/>
      <c r="BR52" s="15"/>
      <c r="BS52" s="15"/>
      <c r="BT52" s="15"/>
      <c r="BU52" s="15"/>
      <c r="BV52" s="15"/>
      <c r="BW52" s="15"/>
      <c r="BX52" s="15"/>
      <c r="BY52" s="15"/>
      <c r="BZ52" s="15"/>
      <c r="CA52" s="15"/>
      <c r="CB52" s="15"/>
      <c r="CC52" s="15"/>
      <c r="CD52" s="15" t="str">
        <f t="shared" si="10"/>
        <v>Copia GlobalCopia Global is a consumer catalog order and delivery system for nonperishable and durable goods serving people in the rural villagesActive</v>
      </c>
      <c r="CE52" s="15"/>
      <c r="CF52" s="15"/>
      <c r="CG52" s="15"/>
      <c r="CH52" s="15"/>
      <c r="CI52" s="15"/>
      <c r="CJ52" s="15"/>
      <c r="DM52">
        <v>737</v>
      </c>
      <c r="DN52">
        <v>2018</v>
      </c>
    </row>
    <row r="53" spans="1:118" ht="12.75">
      <c r="A53" s="15" t="s">
        <v>568</v>
      </c>
      <c r="B53" s="15" t="s">
        <v>569</v>
      </c>
      <c r="C53" s="15" t="s">
        <v>58</v>
      </c>
      <c r="D53" s="16">
        <v>2015</v>
      </c>
      <c r="E53" s="15" t="s">
        <v>90</v>
      </c>
      <c r="F53" s="15" t="s">
        <v>110</v>
      </c>
      <c r="G53" s="15" t="s">
        <v>91</v>
      </c>
      <c r="H53" s="15" t="s">
        <v>91</v>
      </c>
      <c r="I53" s="15" t="s">
        <v>91</v>
      </c>
      <c r="J53" s="15"/>
      <c r="K53" s="17" t="e">
        <f t="shared" si="0"/>
        <v>#VALUE!</v>
      </c>
      <c r="L53" s="15"/>
      <c r="M53" s="18" t="e">
        <f t="shared" si="1"/>
        <v>#VALUE!</v>
      </c>
      <c r="N53" s="15"/>
      <c r="O53" s="15"/>
      <c r="P53" s="15"/>
      <c r="Q53" s="15"/>
      <c r="R53" s="15" t="s">
        <v>375</v>
      </c>
      <c r="S53" s="19">
        <v>1200000</v>
      </c>
      <c r="T53" s="15" t="s">
        <v>375</v>
      </c>
      <c r="U53" s="17">
        <v>1200000</v>
      </c>
      <c r="V53" s="15" t="s">
        <v>570</v>
      </c>
      <c r="W53" s="15">
        <v>0</v>
      </c>
      <c r="X53" s="15" t="s">
        <v>134</v>
      </c>
      <c r="Y53" s="15" t="s">
        <v>571</v>
      </c>
      <c r="AB53" s="20" t="s">
        <v>286</v>
      </c>
      <c r="AC53" s="21" t="s">
        <v>572</v>
      </c>
      <c r="AD53" s="21" t="s">
        <v>573</v>
      </c>
      <c r="AE53" s="21" t="s">
        <v>574</v>
      </c>
      <c r="AF53" s="21" t="s">
        <v>575</v>
      </c>
      <c r="AG53" s="22">
        <f t="shared" si="6"/>
        <v>0.74193548387096775</v>
      </c>
      <c r="AH53" s="15" t="e">
        <f t="shared" si="3"/>
        <v>#VALUE!</v>
      </c>
      <c r="AI53" s="22" t="str">
        <f>VLOOKUP(A53,'[1]Deals (investment)'!$B$2:$Z$1497,1,FALSE)</f>
        <v>WhereIsMyTransport</v>
      </c>
      <c r="AJ53" s="22">
        <f>VLOOKUP(A53,'[1]Deals (investment)'!$B$2:$Z$870,15,FALSE)</f>
        <v>1</v>
      </c>
      <c r="AK53" s="17" t="e">
        <f>VLOOKUP(A53,'[1]Deals (Exits)'!B:B,1,FALSE)</f>
        <v>#N/A</v>
      </c>
      <c r="AL53" s="23">
        <f>VLOOKUP(G53,[1]Lookups!$V$3:$Y$197,4,FALSE)</f>
        <v>0</v>
      </c>
      <c r="AM53" s="17" t="str">
        <f>VLOOKUP(X53,[1]Lookups!$B$3:$C$200,2,FALSE)</f>
        <v>Transport &amp; Logistics</v>
      </c>
      <c r="AN53" s="17" t="str">
        <f>VLOOKUP(R53,[1]Lookups!$H$3:$I$69,2,FALSE)</f>
        <v>2. Seed</v>
      </c>
      <c r="AO53" s="17" t="str">
        <f>VLOOKUP(T53,[1]Lookups!$H$3:$I$69,2,FALSE)</f>
        <v>2. Seed</v>
      </c>
      <c r="AP53" s="17" t="str">
        <f>VLOOKUP(AN53,[1]Lookups!$N$3:$O$11,2,FALSE)</f>
        <v>Early</v>
      </c>
      <c r="AQ53" s="18" t="e">
        <f>COUNTIFS('[1]Deals (investment)'!$B:$B,$A53)</f>
        <v>#VALUE!</v>
      </c>
      <c r="AR53" s="18" t="e">
        <f>COUNTIFS('[1]Deals (investment)'!$B:$B,$A53,'[1]Deals (investment)'!$T:$T,$AW$1)+COUNTIFS('[1]Deals (investment)'!$B:$B,$A53,'[1]Deals (investment)'!$T:$T,$AX$1)+COUNTIFS('[1]Deals (investment)'!$B:$B,$A53,'[1]Deals (investment)'!$T:$T,$AY$1)</f>
        <v>#VALUE!</v>
      </c>
      <c r="AS53" s="17" t="e">
        <f>SUMIFS('[1]Deals (investment)'!$C:$C,'[1]Deals (investment)'!$B:$B,$A53)</f>
        <v>#VALUE!</v>
      </c>
      <c r="AT53" s="17" t="e">
        <f t="shared" si="4"/>
        <v>#VALUE!</v>
      </c>
      <c r="AU53" s="18" t="e">
        <f>COUNTIF('[1]Deals (Exits)'!$B:$B,A53)</f>
        <v>#VALUE!</v>
      </c>
      <c r="AV53" s="17" t="e">
        <f>SUMIFS('[1]Deals (investment)'!$C:$C,'[1]Deals (investment)'!$B:$B,$A53,'[1]Deals (investment)'!$T:$T,AV$1)</f>
        <v>#VALUE!</v>
      </c>
      <c r="AW53" s="17" t="e">
        <f>SUMIFS('[1]Deals (investment)'!$C:$C,'[1]Deals (investment)'!$B:$B,$A53,'[1]Deals (investment)'!$T:$T,AW$1)</f>
        <v>#VALUE!</v>
      </c>
      <c r="AX53" s="17" t="e">
        <f>SUMIFS('[1]Deals (investment)'!$C:$C,'[1]Deals (investment)'!$B:$B,$A53,'[1]Deals (investment)'!$T:$T,AX$1)</f>
        <v>#VALUE!</v>
      </c>
      <c r="AY53" s="17" t="e">
        <f>SUMIFS('[1]Deals (investment)'!$C:$C,'[1]Deals (investment)'!$B:$B,$A53,'[1]Deals (investment)'!$T:$T,AY$1)</f>
        <v>#VALUE!</v>
      </c>
      <c r="AZ53" s="17" t="e">
        <f>SUMIFS('[1]Deals (investment)'!$C:$C,'[1]Deals (investment)'!$B:$B,$A53,'[1]Deals (investment)'!$T:$T,AZ$1)</f>
        <v>#VALUE!</v>
      </c>
      <c r="BA53" s="17" t="e">
        <f>SUMIFS('[1]Deals (investment)'!$C:$C,'[1]Deals (investment)'!$B:$B,$A53,'[1]Deals (investment)'!$T:$T,BA$1)</f>
        <v>#VALUE!</v>
      </c>
      <c r="BB53" s="17" t="e">
        <f>SUMIFS('[1]Deals (investment)'!$C:$C,'[1]Deals (investment)'!$B:$B,$A53,'[1]Deals (investment)'!$T:$T,BB$1)</f>
        <v>#VALUE!</v>
      </c>
      <c r="BC53" s="17" t="e">
        <f>SUMIFS('[1]Deals (Exits)'!$C:$C,'[1]Deals (Exits)'!$B:$B,$A53)</f>
        <v>#VALUE!</v>
      </c>
      <c r="BD53" s="17" t="e">
        <f>SUMIFS('[1]Deals (investment)'!$C:$C,'[1]Deals (investment)'!$B:$B,$A53,'[1]Deals (investment)'!$V:$V,BD$1)</f>
        <v>#VALUE!</v>
      </c>
      <c r="BE53" s="17" t="e">
        <f>SUMIFS('[1]Deals (investment)'!$C:$C,'[1]Deals (investment)'!$B:$B,$A53,'[1]Deals (investment)'!$V:$V,BE$1)</f>
        <v>#VALUE!</v>
      </c>
      <c r="BF53" s="17" t="e">
        <f>SUMIFS('[1]Deals (investment)'!$C:$C,'[1]Deals (investment)'!$B:$B,$A53,'[1]Deals (investment)'!$V:$V,BF$1)</f>
        <v>#VALUE!</v>
      </c>
      <c r="BG53" s="17" t="e">
        <f>SUMIFS('[1]Deals (investment)'!$C:$C,'[1]Deals (investment)'!$B:$B,$A53,'[1]Deals (investment)'!$V:$V,BG$1)</f>
        <v>#VALUE!</v>
      </c>
      <c r="BH53" s="17" t="e">
        <f>SUMIFS('[1]Deals (investment)'!$C:$C,'[1]Deals (investment)'!$B:$B,$A53,'[1]Deals (investment)'!$V:$V,BH$1)</f>
        <v>#VALUE!</v>
      </c>
      <c r="BI53" s="17" t="e">
        <f>SUMIFS('[1]Deals (investment)'!$C:$C,'[1]Deals (investment)'!$B:$B,$A53,'[1]Deals (investment)'!$V:$V,BI$1)</f>
        <v>#VALUE!</v>
      </c>
      <c r="BJ53" s="17" t="e">
        <f>SUMIFS('[1]Deals (investment)'!$C:$C,'[1]Deals (investment)'!$B:$B,$A53,'[1]Deals (investment)'!$V:$V,BJ$1)</f>
        <v>#VALUE!</v>
      </c>
      <c r="BK53" s="17" t="e">
        <f>SUMIFS('[1]Deals (investment)'!$C:$C,'[1]Deals (investment)'!$B:$B,$A53,'[1]Deals (investment)'!$V:$V,BK$1)</f>
        <v>#VALUE!</v>
      </c>
      <c r="BL53" s="17" t="e">
        <f>SUMIFS('[1]Deals (investment)'!$C:$C,'[1]Deals (investment)'!$B:$B,$A53,'[1]Deals (investment)'!$V:$V,BL$1)</f>
        <v>#VALUE!</v>
      </c>
      <c r="BM53" s="17" t="e">
        <f>SUMIFS('[1]Deals (investment)'!$C:$C,'[1]Deals (investment)'!$B:$B,$A53,'[1]Deals (investment)'!$V:$V,BM$1)</f>
        <v>#VALUE!</v>
      </c>
      <c r="BN53" s="15"/>
      <c r="BO53" s="15"/>
      <c r="BP53" s="22"/>
      <c r="BQ53" s="15"/>
      <c r="BR53" s="15"/>
      <c r="BS53" s="15"/>
      <c r="BT53" s="15"/>
      <c r="BU53" s="15"/>
      <c r="BV53" s="15"/>
      <c r="BW53" s="15"/>
      <c r="BX53" s="15"/>
      <c r="BY53" s="15"/>
      <c r="BZ53" s="15"/>
      <c r="CA53" s="15"/>
      <c r="CB53" s="15"/>
      <c r="CC53" s="15"/>
      <c r="CD53" s="15" t="str">
        <f t="shared" si="10"/>
        <v>WhereIsMyTransportWhereIsMyTransport is a technology company with offices in London and Cape Town. We collect and provide access to public transport data from African cities, overcoming the complexity of local networks and enabling customer success through our unique data and services. Our offerings include data collection, data access, and journey planning.Active</v>
      </c>
      <c r="CE53" s="15"/>
      <c r="CF53" s="15"/>
      <c r="CG53" s="15"/>
      <c r="CH53" s="15"/>
      <c r="CI53" s="15"/>
      <c r="CJ53" s="15"/>
      <c r="DM53">
        <v>409</v>
      </c>
    </row>
    <row r="54" spans="1:118" ht="12.75">
      <c r="A54" s="15" t="s">
        <v>576</v>
      </c>
      <c r="B54" s="15" t="s">
        <v>577</v>
      </c>
      <c r="C54" s="15" t="s">
        <v>58</v>
      </c>
      <c r="D54" s="16">
        <v>2017</v>
      </c>
      <c r="E54" s="15" t="s">
        <v>59</v>
      </c>
      <c r="F54" s="15"/>
      <c r="G54" s="15" t="s">
        <v>61</v>
      </c>
      <c r="H54" s="15" t="s">
        <v>61</v>
      </c>
      <c r="I54" s="15" t="s">
        <v>61</v>
      </c>
      <c r="J54" s="15"/>
      <c r="K54" s="17" t="e">
        <f t="shared" si="0"/>
        <v>#VALUE!</v>
      </c>
      <c r="L54" s="15"/>
      <c r="M54" s="18" t="e">
        <f t="shared" si="1"/>
        <v>#VALUE!</v>
      </c>
      <c r="N54" s="15"/>
      <c r="O54" s="15"/>
      <c r="P54" s="15"/>
      <c r="Q54" s="15"/>
      <c r="R54" s="15" t="s">
        <v>375</v>
      </c>
      <c r="S54" s="19">
        <v>337300</v>
      </c>
      <c r="T54" s="15" t="s">
        <v>375</v>
      </c>
      <c r="U54" s="17">
        <v>337300</v>
      </c>
      <c r="V54" s="15" t="s">
        <v>578</v>
      </c>
      <c r="W54" s="15">
        <v>0</v>
      </c>
      <c r="X54" s="15" t="s">
        <v>134</v>
      </c>
      <c r="Y54" s="15" t="s">
        <v>579</v>
      </c>
      <c r="AB54" s="20" t="s">
        <v>286</v>
      </c>
      <c r="AC54" s="21" t="s">
        <v>580</v>
      </c>
      <c r="AD54" s="21" t="s">
        <v>581</v>
      </c>
      <c r="AE54" s="21" t="s">
        <v>582</v>
      </c>
      <c r="AF54" s="21" t="s">
        <v>583</v>
      </c>
      <c r="AG54" s="22">
        <f t="shared" si="6"/>
        <v>0.70967741935483875</v>
      </c>
      <c r="AH54" s="15" t="str">
        <f t="shared" si="3"/>
        <v/>
      </c>
      <c r="AI54" s="22" t="str">
        <f>VLOOKUP(A54,'[1]Deals (investment)'!$B$2:$Z$1497,1,FALSE)</f>
        <v>Gokada</v>
      </c>
      <c r="AJ54" s="22">
        <f>VLOOKUP(A54,'[1]Deals (investment)'!$B$2:$Z$870,15,FALSE)</f>
        <v>1</v>
      </c>
      <c r="AK54" s="17" t="e">
        <f>VLOOKUP(A54,'[1]Deals (Exits)'!B:B,1,FALSE)</f>
        <v>#N/A</v>
      </c>
      <c r="AL54" s="23">
        <f>VLOOKUP(G54,[1]Lookups!$V$3:$Y$197,4,FALSE)</f>
        <v>0</v>
      </c>
      <c r="AM54" s="17" t="str">
        <f>VLOOKUP(X54,[1]Lookups!$B$3:$C$200,2,FALSE)</f>
        <v>Transport &amp; Logistics</v>
      </c>
      <c r="AN54" s="17" t="str">
        <f>VLOOKUP(R54,[1]Lookups!$H$3:$I$69,2,FALSE)</f>
        <v>2. Seed</v>
      </c>
      <c r="AO54" s="17" t="str">
        <f>VLOOKUP(T54,[1]Lookups!$H$3:$I$69,2,FALSE)</f>
        <v>2. Seed</v>
      </c>
      <c r="AP54" s="17" t="str">
        <f>VLOOKUP(AN54,[1]Lookups!$N$3:$O$11,2,FALSE)</f>
        <v>Early</v>
      </c>
      <c r="AQ54" s="18" t="e">
        <f>COUNTIFS('[1]Deals (investment)'!$B:$B,$A54)</f>
        <v>#VALUE!</v>
      </c>
      <c r="AR54" s="18" t="e">
        <f>COUNTIFS('[1]Deals (investment)'!$B:$B,$A54,'[1]Deals (investment)'!$T:$T,$AW$1)+COUNTIFS('[1]Deals (investment)'!$B:$B,$A54,'[1]Deals (investment)'!$T:$T,$AX$1)+COUNTIFS('[1]Deals (investment)'!$B:$B,$A54,'[1]Deals (investment)'!$T:$T,$AY$1)</f>
        <v>#VALUE!</v>
      </c>
      <c r="AS54" s="17" t="e">
        <f>SUMIFS('[1]Deals (investment)'!$C:$C,'[1]Deals (investment)'!$B:$B,$A54)</f>
        <v>#VALUE!</v>
      </c>
      <c r="AT54" s="17" t="e">
        <f t="shared" si="4"/>
        <v>#VALUE!</v>
      </c>
      <c r="AU54" s="18" t="e">
        <f>COUNTIF('[1]Deals (Exits)'!$B:$B,A54)</f>
        <v>#VALUE!</v>
      </c>
      <c r="AV54" s="17" t="e">
        <f>SUMIFS('[1]Deals (investment)'!$C:$C,'[1]Deals (investment)'!$B:$B,$A54,'[1]Deals (investment)'!$T:$T,AV$1)</f>
        <v>#VALUE!</v>
      </c>
      <c r="AW54" s="17" t="e">
        <f>SUMIFS('[1]Deals (investment)'!$C:$C,'[1]Deals (investment)'!$B:$B,$A54,'[1]Deals (investment)'!$T:$T,AW$1)</f>
        <v>#VALUE!</v>
      </c>
      <c r="AX54" s="17" t="e">
        <f>SUMIFS('[1]Deals (investment)'!$C:$C,'[1]Deals (investment)'!$B:$B,$A54,'[1]Deals (investment)'!$T:$T,AX$1)</f>
        <v>#VALUE!</v>
      </c>
      <c r="AY54" s="17" t="e">
        <f>SUMIFS('[1]Deals (investment)'!$C:$C,'[1]Deals (investment)'!$B:$B,$A54,'[1]Deals (investment)'!$T:$T,AY$1)</f>
        <v>#VALUE!</v>
      </c>
      <c r="AZ54" s="17" t="e">
        <f>SUMIFS('[1]Deals (investment)'!$C:$C,'[1]Deals (investment)'!$B:$B,$A54,'[1]Deals (investment)'!$T:$T,AZ$1)</f>
        <v>#VALUE!</v>
      </c>
      <c r="BA54" s="17" t="e">
        <f>SUMIFS('[1]Deals (investment)'!$C:$C,'[1]Deals (investment)'!$B:$B,$A54,'[1]Deals (investment)'!$T:$T,BA$1)</f>
        <v>#VALUE!</v>
      </c>
      <c r="BB54" s="17" t="e">
        <f>SUMIFS('[1]Deals (investment)'!$C:$C,'[1]Deals (investment)'!$B:$B,$A54,'[1]Deals (investment)'!$T:$T,BB$1)</f>
        <v>#VALUE!</v>
      </c>
      <c r="BC54" s="17" t="e">
        <f>SUMIFS('[1]Deals (Exits)'!$C:$C,'[1]Deals (Exits)'!$B:$B,$A54)</f>
        <v>#VALUE!</v>
      </c>
      <c r="BD54" s="17" t="e">
        <f>SUMIFS('[1]Deals (investment)'!$C:$C,'[1]Deals (investment)'!$B:$B,$A54,'[1]Deals (investment)'!$V:$V,BD$1)</f>
        <v>#VALUE!</v>
      </c>
      <c r="BE54" s="17" t="e">
        <f>SUMIFS('[1]Deals (investment)'!$C:$C,'[1]Deals (investment)'!$B:$B,$A54,'[1]Deals (investment)'!$V:$V,BE$1)</f>
        <v>#VALUE!</v>
      </c>
      <c r="BF54" s="17" t="e">
        <f>SUMIFS('[1]Deals (investment)'!$C:$C,'[1]Deals (investment)'!$B:$B,$A54,'[1]Deals (investment)'!$V:$V,BF$1)</f>
        <v>#VALUE!</v>
      </c>
      <c r="BG54" s="17" t="e">
        <f>SUMIFS('[1]Deals (investment)'!$C:$C,'[1]Deals (investment)'!$B:$B,$A54,'[1]Deals (investment)'!$V:$V,BG$1)</f>
        <v>#VALUE!</v>
      </c>
      <c r="BH54" s="17" t="e">
        <f>SUMIFS('[1]Deals (investment)'!$C:$C,'[1]Deals (investment)'!$B:$B,$A54,'[1]Deals (investment)'!$V:$V,BH$1)</f>
        <v>#VALUE!</v>
      </c>
      <c r="BI54" s="17" t="e">
        <f>SUMIFS('[1]Deals (investment)'!$C:$C,'[1]Deals (investment)'!$B:$B,$A54,'[1]Deals (investment)'!$V:$V,BI$1)</f>
        <v>#VALUE!</v>
      </c>
      <c r="BJ54" s="17" t="e">
        <f>SUMIFS('[1]Deals (investment)'!$C:$C,'[1]Deals (investment)'!$B:$B,$A54,'[1]Deals (investment)'!$V:$V,BJ$1)</f>
        <v>#VALUE!</v>
      </c>
      <c r="BK54" s="17" t="e">
        <f>SUMIFS('[1]Deals (investment)'!$C:$C,'[1]Deals (investment)'!$B:$B,$A54,'[1]Deals (investment)'!$V:$V,BK$1)</f>
        <v>#VALUE!</v>
      </c>
      <c r="BL54" s="17" t="e">
        <f>SUMIFS('[1]Deals (investment)'!$C:$C,'[1]Deals (investment)'!$B:$B,$A54,'[1]Deals (investment)'!$V:$V,BL$1)</f>
        <v>#VALUE!</v>
      </c>
      <c r="BM54" s="17" t="e">
        <f>SUMIFS('[1]Deals (investment)'!$C:$C,'[1]Deals (investment)'!$B:$B,$A54,'[1]Deals (investment)'!$V:$V,BM$1)</f>
        <v>#VALUE!</v>
      </c>
      <c r="BN54" s="15"/>
      <c r="BO54" s="15"/>
      <c r="BP54" s="22"/>
      <c r="BQ54" s="15"/>
      <c r="BR54" s="15"/>
      <c r="BS54" s="15"/>
      <c r="BT54" s="15"/>
      <c r="BU54" s="15"/>
      <c r="BV54" s="15"/>
      <c r="BW54" s="15"/>
      <c r="BX54" s="15"/>
      <c r="BY54" s="15"/>
      <c r="BZ54" s="15"/>
      <c r="CA54" s="15"/>
      <c r="CB54" s="15"/>
      <c r="CC54" s="15"/>
      <c r="CD54" s="15" t="str">
        <f t="shared" si="10"/>
        <v>GokadaGokada is revolutionizing the way we move around in lagos making it possible to move safely without worries of traffic or exorbitant prices.Active</v>
      </c>
      <c r="CE54" s="15"/>
      <c r="CF54" s="15"/>
      <c r="CG54" s="15"/>
      <c r="CH54" s="15"/>
      <c r="CI54" s="15"/>
      <c r="CJ54" s="15"/>
      <c r="DM54">
        <v>228</v>
      </c>
    </row>
    <row r="55" spans="1:118" ht="12.75">
      <c r="A55" s="15" t="s">
        <v>584</v>
      </c>
      <c r="B55" s="15" t="s">
        <v>585</v>
      </c>
      <c r="C55" s="15" t="s">
        <v>58</v>
      </c>
      <c r="D55" s="16">
        <v>2015</v>
      </c>
      <c r="E55" s="15" t="s">
        <v>59</v>
      </c>
      <c r="F55" s="15"/>
      <c r="G55" s="15" t="s">
        <v>61</v>
      </c>
      <c r="H55" s="15" t="s">
        <v>61</v>
      </c>
      <c r="I55" s="15" t="s">
        <v>61</v>
      </c>
      <c r="J55" s="15"/>
      <c r="K55" s="17" t="e">
        <f t="shared" si="0"/>
        <v>#VALUE!</v>
      </c>
      <c r="L55" s="15"/>
      <c r="M55" s="18" t="e">
        <f t="shared" si="1"/>
        <v>#VALUE!</v>
      </c>
      <c r="N55" s="15"/>
      <c r="O55" s="15"/>
      <c r="P55" s="15"/>
      <c r="Q55" s="15"/>
      <c r="R55" s="15" t="s">
        <v>132</v>
      </c>
      <c r="S55" s="19">
        <v>5500000</v>
      </c>
      <c r="T55" s="15"/>
      <c r="U55" s="17"/>
      <c r="V55" s="15" t="s">
        <v>586</v>
      </c>
      <c r="W55" s="15">
        <v>0</v>
      </c>
      <c r="X55" s="15" t="s">
        <v>158</v>
      </c>
      <c r="Y55" s="15" t="s">
        <v>587</v>
      </c>
      <c r="AB55" s="20" t="s">
        <v>286</v>
      </c>
      <c r="AC55" s="21" t="s">
        <v>588</v>
      </c>
      <c r="AD55" s="21" t="s">
        <v>589</v>
      </c>
      <c r="AE55" s="21" t="s">
        <v>590</v>
      </c>
      <c r="AF55" s="21" t="s">
        <v>591</v>
      </c>
      <c r="AG55" s="22">
        <f t="shared" si="6"/>
        <v>0.64516129032258063</v>
      </c>
      <c r="AH55" s="15" t="str">
        <f t="shared" si="3"/>
        <v/>
      </c>
      <c r="AI55" s="22" t="str">
        <f>VLOOKUP(A55,'[1]Deals (investment)'!$B$2:$Z$1497,1,FALSE)</f>
        <v>TeamApt</v>
      </c>
      <c r="AJ55" s="22" t="e">
        <f>VLOOKUP(A55,'[1]Deals (investment)'!$B$2:$Z$870,15,FALSE)</f>
        <v>#N/A</v>
      </c>
      <c r="AK55" s="17" t="e">
        <f>VLOOKUP(A55,'[1]Deals (Exits)'!B:B,1,FALSE)</f>
        <v>#N/A</v>
      </c>
      <c r="AL55" s="23">
        <f>VLOOKUP(G55,[1]Lookups!$V$3:$Y$197,4,FALSE)</f>
        <v>0</v>
      </c>
      <c r="AM55" s="17" t="str">
        <f>VLOOKUP(X55,[1]Lookups!$B$3:$C$200,2,FALSE)</f>
        <v>Financial Services</v>
      </c>
      <c r="AN55" s="17" t="str">
        <f>VLOOKUP(R55,[1]Lookups!$H$3:$I$69,2,FALSE)</f>
        <v>3. Early Venture</v>
      </c>
      <c r="AO55" s="17" t="e">
        <f>VLOOKUP(T55,[1]Lookups!$H$3:$I$69,2,FALSE)</f>
        <v>#N/A</v>
      </c>
      <c r="AP55" s="17" t="str">
        <f>VLOOKUP(AN55,[1]Lookups!$N$3:$O$11,2,FALSE)</f>
        <v>Early</v>
      </c>
      <c r="AQ55" s="18" t="e">
        <f>COUNTIFS('[1]Deals (investment)'!$B:$B,$A55)</f>
        <v>#VALUE!</v>
      </c>
      <c r="AR55" s="18" t="e">
        <f>COUNTIFS('[1]Deals (investment)'!$B:$B,$A55,'[1]Deals (investment)'!$T:$T,$AW$1)+COUNTIFS('[1]Deals (investment)'!$B:$B,$A55,'[1]Deals (investment)'!$T:$T,$AX$1)+COUNTIFS('[1]Deals (investment)'!$B:$B,$A55,'[1]Deals (investment)'!$T:$T,$AY$1)</f>
        <v>#VALUE!</v>
      </c>
      <c r="AS55" s="17" t="e">
        <f>SUMIFS('[1]Deals (investment)'!$C:$C,'[1]Deals (investment)'!$B:$B,$A55)</f>
        <v>#VALUE!</v>
      </c>
      <c r="AT55" s="17" t="e">
        <f t="shared" si="4"/>
        <v>#VALUE!</v>
      </c>
      <c r="AU55" s="18" t="e">
        <f>COUNTIF('[1]Deals (Exits)'!$B:$B,A55)</f>
        <v>#VALUE!</v>
      </c>
      <c r="AV55" s="17" t="e">
        <f>SUMIFS('[1]Deals (investment)'!$C:$C,'[1]Deals (investment)'!$B:$B,$A55,'[1]Deals (investment)'!$T:$T,AV$1)</f>
        <v>#VALUE!</v>
      </c>
      <c r="AW55" s="17" t="e">
        <f>SUMIFS('[1]Deals (investment)'!$C:$C,'[1]Deals (investment)'!$B:$B,$A55,'[1]Deals (investment)'!$T:$T,AW$1)</f>
        <v>#VALUE!</v>
      </c>
      <c r="AX55" s="17" t="e">
        <f>SUMIFS('[1]Deals (investment)'!$C:$C,'[1]Deals (investment)'!$B:$B,$A55,'[1]Deals (investment)'!$T:$T,AX$1)</f>
        <v>#VALUE!</v>
      </c>
      <c r="AY55" s="17" t="e">
        <f>SUMIFS('[1]Deals (investment)'!$C:$C,'[1]Deals (investment)'!$B:$B,$A55,'[1]Deals (investment)'!$T:$T,AY$1)</f>
        <v>#VALUE!</v>
      </c>
      <c r="AZ55" s="17" t="e">
        <f>SUMIFS('[1]Deals (investment)'!$C:$C,'[1]Deals (investment)'!$B:$B,$A55,'[1]Deals (investment)'!$T:$T,AZ$1)</f>
        <v>#VALUE!</v>
      </c>
      <c r="BA55" s="17" t="e">
        <f>SUMIFS('[1]Deals (investment)'!$C:$C,'[1]Deals (investment)'!$B:$B,$A55,'[1]Deals (investment)'!$T:$T,BA$1)</f>
        <v>#VALUE!</v>
      </c>
      <c r="BB55" s="17" t="e">
        <f>SUMIFS('[1]Deals (investment)'!$C:$C,'[1]Deals (investment)'!$B:$B,$A55,'[1]Deals (investment)'!$T:$T,BB$1)</f>
        <v>#VALUE!</v>
      </c>
      <c r="BC55" s="17" t="e">
        <f>SUMIFS('[1]Deals (Exits)'!$C:$C,'[1]Deals (Exits)'!$B:$B,$A55)</f>
        <v>#VALUE!</v>
      </c>
      <c r="BD55" s="17" t="e">
        <f>SUMIFS('[1]Deals (investment)'!$C:$C,'[1]Deals (investment)'!$B:$B,$A55,'[1]Deals (investment)'!$V:$V,BD$1)</f>
        <v>#VALUE!</v>
      </c>
      <c r="BE55" s="17" t="e">
        <f>SUMIFS('[1]Deals (investment)'!$C:$C,'[1]Deals (investment)'!$B:$B,$A55,'[1]Deals (investment)'!$V:$V,BE$1)</f>
        <v>#VALUE!</v>
      </c>
      <c r="BF55" s="17" t="e">
        <f>SUMIFS('[1]Deals (investment)'!$C:$C,'[1]Deals (investment)'!$B:$B,$A55,'[1]Deals (investment)'!$V:$V,BF$1)</f>
        <v>#VALUE!</v>
      </c>
      <c r="BG55" s="17" t="e">
        <f>SUMIFS('[1]Deals (investment)'!$C:$C,'[1]Deals (investment)'!$B:$B,$A55,'[1]Deals (investment)'!$V:$V,BG$1)</f>
        <v>#VALUE!</v>
      </c>
      <c r="BH55" s="17" t="e">
        <f>SUMIFS('[1]Deals (investment)'!$C:$C,'[1]Deals (investment)'!$B:$B,$A55,'[1]Deals (investment)'!$V:$V,BH$1)</f>
        <v>#VALUE!</v>
      </c>
      <c r="BI55" s="17" t="e">
        <f>SUMIFS('[1]Deals (investment)'!$C:$C,'[1]Deals (investment)'!$B:$B,$A55,'[1]Deals (investment)'!$V:$V,BI$1)</f>
        <v>#VALUE!</v>
      </c>
      <c r="BJ55" s="17" t="e">
        <f>SUMIFS('[1]Deals (investment)'!$C:$C,'[1]Deals (investment)'!$B:$B,$A55,'[1]Deals (investment)'!$V:$V,BJ$1)</f>
        <v>#VALUE!</v>
      </c>
      <c r="BK55" s="17" t="e">
        <f>SUMIFS('[1]Deals (investment)'!$C:$C,'[1]Deals (investment)'!$B:$B,$A55,'[1]Deals (investment)'!$V:$V,BK$1)</f>
        <v>#VALUE!</v>
      </c>
      <c r="BL55" s="17" t="e">
        <f>SUMIFS('[1]Deals (investment)'!$C:$C,'[1]Deals (investment)'!$B:$B,$A55,'[1]Deals (investment)'!$V:$V,BL$1)</f>
        <v>#VALUE!</v>
      </c>
      <c r="BM55" s="17" t="e">
        <f>SUMIFS('[1]Deals (investment)'!$C:$C,'[1]Deals (investment)'!$B:$B,$A55,'[1]Deals (investment)'!$V:$V,BM$1)</f>
        <v>#VALUE!</v>
      </c>
      <c r="BN55" s="15"/>
      <c r="BO55" s="15"/>
      <c r="BP55" s="22"/>
      <c r="BQ55" s="15"/>
      <c r="BR55" s="15"/>
      <c r="BS55" s="15"/>
      <c r="BT55" s="15"/>
      <c r="BU55" s="15"/>
      <c r="BV55" s="15"/>
      <c r="BW55" s="15"/>
      <c r="BX55" s="15"/>
      <c r="BY55" s="15"/>
      <c r="BZ55" s="15"/>
      <c r="CA55" s="15"/>
      <c r="CB55" s="15"/>
      <c r="CC55" s="15"/>
      <c r="CD55" s="15" t="str">
        <f t="shared" si="10"/>
        <v>TeamAptTeamApt is a financial technology company focused developing Digital Banking, Business Solutions and Payments InfrastructureActive</v>
      </c>
      <c r="CE55" s="15"/>
      <c r="CF55" s="15"/>
      <c r="CG55" s="15"/>
      <c r="CH55" s="15"/>
      <c r="CI55" s="15"/>
      <c r="CJ55" s="15"/>
      <c r="DN55">
        <v>2019</v>
      </c>
    </row>
    <row r="56" spans="1:118" ht="12.75">
      <c r="A56" s="15" t="s">
        <v>592</v>
      </c>
      <c r="B56" s="15" t="s">
        <v>593</v>
      </c>
      <c r="C56" s="15" t="s">
        <v>58</v>
      </c>
      <c r="D56" s="16">
        <v>2016</v>
      </c>
      <c r="E56" s="15" t="s">
        <v>59</v>
      </c>
      <c r="F56" s="15"/>
      <c r="G56" s="15" t="s">
        <v>61</v>
      </c>
      <c r="H56" s="15" t="s">
        <v>61</v>
      </c>
      <c r="I56" s="15" t="s">
        <v>61</v>
      </c>
      <c r="J56" s="15"/>
      <c r="K56" s="17" t="e">
        <f t="shared" si="0"/>
        <v>#VALUE!</v>
      </c>
      <c r="L56" s="15"/>
      <c r="M56" s="18" t="e">
        <f t="shared" si="1"/>
        <v>#VALUE!</v>
      </c>
      <c r="N56" s="15"/>
      <c r="O56" s="15"/>
      <c r="P56" s="15"/>
      <c r="Q56" s="15"/>
      <c r="R56" s="15" t="s">
        <v>132</v>
      </c>
      <c r="S56" s="19">
        <v>5000000</v>
      </c>
      <c r="T56" s="15" t="s">
        <v>375</v>
      </c>
      <c r="U56" s="17" t="s">
        <v>144</v>
      </c>
      <c r="V56" s="15" t="s">
        <v>594</v>
      </c>
      <c r="W56" s="15">
        <v>0</v>
      </c>
      <c r="X56" s="15" t="s">
        <v>158</v>
      </c>
      <c r="Y56" s="15" t="s">
        <v>595</v>
      </c>
      <c r="AB56" s="32">
        <v>43506</v>
      </c>
      <c r="AC56" s="21" t="s">
        <v>596</v>
      </c>
      <c r="AD56" s="21" t="s">
        <v>597</v>
      </c>
      <c r="AE56" s="21" t="s">
        <v>598</v>
      </c>
      <c r="AF56" s="21" t="s">
        <v>599</v>
      </c>
      <c r="AG56" s="22">
        <f t="shared" si="6"/>
        <v>0.70967741935483875</v>
      </c>
      <c r="AH56" s="15" t="e">
        <f t="shared" si="3"/>
        <v>#VALUE!</v>
      </c>
      <c r="AI56" s="22" t="str">
        <f>VLOOKUP(A56,'[1]Deals (investment)'!$B$2:$Z$1497,1,FALSE)</f>
        <v>Kudi</v>
      </c>
      <c r="AJ56" s="22">
        <f>VLOOKUP(A56,'[1]Deals (investment)'!$B$2:$Z$870,15,FALSE)</f>
        <v>1</v>
      </c>
      <c r="AK56" s="17" t="e">
        <f>VLOOKUP(A56,'[1]Deals (Exits)'!B:B,1,FALSE)</f>
        <v>#N/A</v>
      </c>
      <c r="AL56" s="23">
        <f>VLOOKUP(G56,[1]Lookups!$V$3:$Y$197,4,FALSE)</f>
        <v>0</v>
      </c>
      <c r="AM56" s="17" t="str">
        <f>VLOOKUP(X56,[1]Lookups!$B$3:$C$200,2,FALSE)</f>
        <v>Financial Services</v>
      </c>
      <c r="AN56" s="17" t="str">
        <f>VLOOKUP(R56,[1]Lookups!$H$3:$I$69,2,FALSE)</f>
        <v>3. Early Venture</v>
      </c>
      <c r="AO56" s="17" t="str">
        <f>VLOOKUP(T56,[1]Lookups!$H$3:$I$69,2,FALSE)</f>
        <v>2. Seed</v>
      </c>
      <c r="AP56" s="17" t="str">
        <f>VLOOKUP(AN56,[1]Lookups!$N$3:$O$11,2,FALSE)</f>
        <v>Early</v>
      </c>
      <c r="AQ56" s="18" t="e">
        <f>COUNTIFS('[1]Deals (investment)'!$B:$B,$A56)</f>
        <v>#VALUE!</v>
      </c>
      <c r="AR56" s="18" t="e">
        <f>COUNTIFS('[1]Deals (investment)'!$B:$B,$A56,'[1]Deals (investment)'!$T:$T,$AW$1)+COUNTIFS('[1]Deals (investment)'!$B:$B,$A56,'[1]Deals (investment)'!$T:$T,$AX$1)+COUNTIFS('[1]Deals (investment)'!$B:$B,$A56,'[1]Deals (investment)'!$T:$T,$AY$1)</f>
        <v>#VALUE!</v>
      </c>
      <c r="AS56" s="17" t="e">
        <f>SUMIFS('[1]Deals (investment)'!$C:$C,'[1]Deals (investment)'!$B:$B,$A56)</f>
        <v>#VALUE!</v>
      </c>
      <c r="AT56" s="17" t="e">
        <f t="shared" si="4"/>
        <v>#VALUE!</v>
      </c>
      <c r="AU56" s="18" t="e">
        <f>COUNTIF('[1]Deals (Exits)'!$B:$B,A56)</f>
        <v>#VALUE!</v>
      </c>
      <c r="AV56" s="17" t="e">
        <f>SUMIFS('[1]Deals (investment)'!$C:$C,'[1]Deals (investment)'!$B:$B,$A56,'[1]Deals (investment)'!$T:$T,AV$1)</f>
        <v>#VALUE!</v>
      </c>
      <c r="AW56" s="17" t="e">
        <f>SUMIFS('[1]Deals (investment)'!$C:$C,'[1]Deals (investment)'!$B:$B,$A56,'[1]Deals (investment)'!$T:$T,AW$1)</f>
        <v>#VALUE!</v>
      </c>
      <c r="AX56" s="17" t="e">
        <f>SUMIFS('[1]Deals (investment)'!$C:$C,'[1]Deals (investment)'!$B:$B,$A56,'[1]Deals (investment)'!$T:$T,AX$1)</f>
        <v>#VALUE!</v>
      </c>
      <c r="AY56" s="17" t="e">
        <f>SUMIFS('[1]Deals (investment)'!$C:$C,'[1]Deals (investment)'!$B:$B,$A56,'[1]Deals (investment)'!$T:$T,AY$1)</f>
        <v>#VALUE!</v>
      </c>
      <c r="AZ56" s="17" t="e">
        <f>SUMIFS('[1]Deals (investment)'!$C:$C,'[1]Deals (investment)'!$B:$B,$A56,'[1]Deals (investment)'!$T:$T,AZ$1)</f>
        <v>#VALUE!</v>
      </c>
      <c r="BA56" s="17" t="e">
        <f>SUMIFS('[1]Deals (investment)'!$C:$C,'[1]Deals (investment)'!$B:$B,$A56,'[1]Deals (investment)'!$T:$T,BA$1)</f>
        <v>#VALUE!</v>
      </c>
      <c r="BB56" s="17" t="e">
        <f>SUMIFS('[1]Deals (investment)'!$C:$C,'[1]Deals (investment)'!$B:$B,$A56,'[1]Deals (investment)'!$T:$T,BB$1)</f>
        <v>#VALUE!</v>
      </c>
      <c r="BC56" s="17" t="e">
        <f>SUMIFS('[1]Deals (Exits)'!$C:$C,'[1]Deals (Exits)'!$B:$B,$A56)</f>
        <v>#VALUE!</v>
      </c>
      <c r="BD56" s="17" t="e">
        <f>SUMIFS('[1]Deals (investment)'!$C:$C,'[1]Deals (investment)'!$B:$B,$A56,'[1]Deals (investment)'!$V:$V,BD$1)</f>
        <v>#VALUE!</v>
      </c>
      <c r="BE56" s="17" t="e">
        <f>SUMIFS('[1]Deals (investment)'!$C:$C,'[1]Deals (investment)'!$B:$B,$A56,'[1]Deals (investment)'!$V:$V,BE$1)</f>
        <v>#VALUE!</v>
      </c>
      <c r="BF56" s="17" t="e">
        <f>SUMIFS('[1]Deals (investment)'!$C:$C,'[1]Deals (investment)'!$B:$B,$A56,'[1]Deals (investment)'!$V:$V,BF$1)</f>
        <v>#VALUE!</v>
      </c>
      <c r="BG56" s="17" t="e">
        <f>SUMIFS('[1]Deals (investment)'!$C:$C,'[1]Deals (investment)'!$B:$B,$A56,'[1]Deals (investment)'!$V:$V,BG$1)</f>
        <v>#VALUE!</v>
      </c>
      <c r="BH56" s="17" t="e">
        <f>SUMIFS('[1]Deals (investment)'!$C:$C,'[1]Deals (investment)'!$B:$B,$A56,'[1]Deals (investment)'!$V:$V,BH$1)</f>
        <v>#VALUE!</v>
      </c>
      <c r="BI56" s="17" t="e">
        <f>SUMIFS('[1]Deals (investment)'!$C:$C,'[1]Deals (investment)'!$B:$B,$A56,'[1]Deals (investment)'!$V:$V,BI$1)</f>
        <v>#VALUE!</v>
      </c>
      <c r="BJ56" s="17" t="e">
        <f>SUMIFS('[1]Deals (investment)'!$C:$C,'[1]Deals (investment)'!$B:$B,$A56,'[1]Deals (investment)'!$V:$V,BJ$1)</f>
        <v>#VALUE!</v>
      </c>
      <c r="BK56" s="17" t="e">
        <f>SUMIFS('[1]Deals (investment)'!$C:$C,'[1]Deals (investment)'!$B:$B,$A56,'[1]Deals (investment)'!$V:$V,BK$1)</f>
        <v>#VALUE!</v>
      </c>
      <c r="BL56" s="17" t="e">
        <f>SUMIFS('[1]Deals (investment)'!$C:$C,'[1]Deals (investment)'!$B:$B,$A56,'[1]Deals (investment)'!$V:$V,BL$1)</f>
        <v>#VALUE!</v>
      </c>
      <c r="BM56" s="17" t="e">
        <f>SUMIFS('[1]Deals (investment)'!$C:$C,'[1]Deals (investment)'!$B:$B,$A56,'[1]Deals (investment)'!$V:$V,BM$1)</f>
        <v>#VALUE!</v>
      </c>
      <c r="BN56" s="15"/>
      <c r="BO56" s="15"/>
      <c r="BP56" s="22"/>
      <c r="BQ56" s="15"/>
      <c r="BR56" s="15"/>
      <c r="BS56" s="15"/>
      <c r="BT56" s="15"/>
      <c r="BU56" s="15"/>
      <c r="BV56" s="15"/>
      <c r="BW56" s="15"/>
      <c r="BX56" s="15"/>
      <c r="BY56" s="15"/>
      <c r="BZ56" s="15"/>
      <c r="CA56" s="15"/>
      <c r="CB56" s="15"/>
      <c r="CC56" s="15"/>
      <c r="CD56" s="15" t="str">
        <f t="shared" si="10"/>
        <v>KudiKUDI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marketsActive</v>
      </c>
      <c r="CE56" s="15"/>
      <c r="CF56" s="15"/>
      <c r="CG56" s="15"/>
      <c r="CH56" s="15"/>
      <c r="CI56" s="15"/>
      <c r="CJ56" s="15"/>
      <c r="DM56">
        <v>372</v>
      </c>
      <c r="DN56">
        <v>2019</v>
      </c>
    </row>
    <row r="57" spans="1:118" ht="12.75">
      <c r="A57" s="15" t="s">
        <v>600</v>
      </c>
      <c r="B57" s="15" t="s">
        <v>601</v>
      </c>
      <c r="C57" s="15" t="s">
        <v>58</v>
      </c>
      <c r="D57" s="16">
        <v>2014</v>
      </c>
      <c r="E57" s="15" t="s">
        <v>59</v>
      </c>
      <c r="F57" s="15"/>
      <c r="G57" s="15" t="s">
        <v>61</v>
      </c>
      <c r="H57" s="15" t="s">
        <v>61</v>
      </c>
      <c r="I57" s="15" t="s">
        <v>61</v>
      </c>
      <c r="J57" s="15"/>
      <c r="K57" s="17" t="e">
        <f t="shared" si="0"/>
        <v>#VALUE!</v>
      </c>
      <c r="L57" s="15"/>
      <c r="M57" s="18" t="e">
        <f t="shared" si="1"/>
        <v>#VALUE!</v>
      </c>
      <c r="N57" s="15" t="s">
        <v>412</v>
      </c>
      <c r="O57" s="15"/>
      <c r="P57" s="15"/>
      <c r="Q57" s="15"/>
      <c r="R57" s="15" t="s">
        <v>132</v>
      </c>
      <c r="S57" s="19">
        <v>3000000</v>
      </c>
      <c r="T57" s="15" t="s">
        <v>132</v>
      </c>
      <c r="U57" s="17">
        <v>3000000</v>
      </c>
      <c r="V57" s="15" t="s">
        <v>602</v>
      </c>
      <c r="W57" s="15"/>
      <c r="X57" s="15" t="s">
        <v>404</v>
      </c>
      <c r="Y57" s="15" t="s">
        <v>603</v>
      </c>
      <c r="AB57" s="20" t="s">
        <v>214</v>
      </c>
      <c r="AC57" s="21" t="s">
        <v>604</v>
      </c>
      <c r="AD57" s="21" t="s">
        <v>605</v>
      </c>
      <c r="AE57" s="21" t="s">
        <v>606</v>
      </c>
      <c r="AF57" s="21" t="s">
        <v>607</v>
      </c>
      <c r="AG57" s="22">
        <f t="shared" si="6"/>
        <v>0.70967741935483875</v>
      </c>
      <c r="AH57" s="15" t="str">
        <f t="shared" si="3"/>
        <v/>
      </c>
      <c r="AI57" s="22" t="str">
        <f>VLOOKUP(A57,'[1]Deals (investment)'!$B$2:$Z$1497,1,FALSE)</f>
        <v>Tizeti</v>
      </c>
      <c r="AJ57" s="22">
        <f>VLOOKUP(A57,'[1]Deals (investment)'!$B$2:$Z$870,15,FALSE)</f>
        <v>1</v>
      </c>
      <c r="AK57" s="17" t="e">
        <f>VLOOKUP(A57,'[1]Deals (Exits)'!B:B,1,FALSE)</f>
        <v>#N/A</v>
      </c>
      <c r="AL57" s="23">
        <f>VLOOKUP(G57,[1]Lookups!$V$3:$Y$197,4,FALSE)</f>
        <v>0</v>
      </c>
      <c r="AM57" s="17" t="str">
        <f>VLOOKUP(X57,[1]Lookups!$B$3:$C$200,2,FALSE)</f>
        <v>Other Technologies &amp; Information Technology</v>
      </c>
      <c r="AN57" s="17" t="str">
        <f>VLOOKUP(R57,[1]Lookups!$H$3:$I$69,2,FALSE)</f>
        <v>3. Early Venture</v>
      </c>
      <c r="AO57" s="17" t="str">
        <f>VLOOKUP(T57,[1]Lookups!$H$3:$I$69,2,FALSE)</f>
        <v>3. Early Venture</v>
      </c>
      <c r="AP57" s="17" t="str">
        <f>VLOOKUP(AN57,[1]Lookups!$N$3:$O$11,2,FALSE)</f>
        <v>Early</v>
      </c>
      <c r="AQ57" s="18" t="e">
        <f>COUNTIFS('[1]Deals (investment)'!$B:$B,$A57)</f>
        <v>#VALUE!</v>
      </c>
      <c r="AR57" s="18" t="e">
        <f>COUNTIFS('[1]Deals (investment)'!$B:$B,$A57,'[1]Deals (investment)'!$T:$T,$AW$1)+COUNTIFS('[1]Deals (investment)'!$B:$B,$A57,'[1]Deals (investment)'!$T:$T,$AX$1)+COUNTIFS('[1]Deals (investment)'!$B:$B,$A57,'[1]Deals (investment)'!$T:$T,$AY$1)</f>
        <v>#VALUE!</v>
      </c>
      <c r="AS57" s="17" t="e">
        <f>SUMIFS('[1]Deals (investment)'!$C:$C,'[1]Deals (investment)'!$B:$B,$A57)</f>
        <v>#VALUE!</v>
      </c>
      <c r="AT57" s="17" t="e">
        <f t="shared" si="4"/>
        <v>#VALUE!</v>
      </c>
      <c r="AU57" s="18" t="e">
        <f>COUNTIF('[1]Deals (Exits)'!$B:$B,A57)</f>
        <v>#VALUE!</v>
      </c>
      <c r="AV57" s="17" t="e">
        <f>SUMIFS('[1]Deals (investment)'!$C:$C,'[1]Deals (investment)'!$B:$B,$A57,'[1]Deals (investment)'!$T:$T,AV$1)</f>
        <v>#VALUE!</v>
      </c>
      <c r="AW57" s="17" t="e">
        <f>SUMIFS('[1]Deals (investment)'!$C:$C,'[1]Deals (investment)'!$B:$B,$A57,'[1]Deals (investment)'!$T:$T,AW$1)</f>
        <v>#VALUE!</v>
      </c>
      <c r="AX57" s="17" t="e">
        <f>SUMIFS('[1]Deals (investment)'!$C:$C,'[1]Deals (investment)'!$B:$B,$A57,'[1]Deals (investment)'!$T:$T,AX$1)</f>
        <v>#VALUE!</v>
      </c>
      <c r="AY57" s="17" t="e">
        <f>SUMIFS('[1]Deals (investment)'!$C:$C,'[1]Deals (investment)'!$B:$B,$A57,'[1]Deals (investment)'!$T:$T,AY$1)</f>
        <v>#VALUE!</v>
      </c>
      <c r="AZ57" s="17" t="e">
        <f>SUMIFS('[1]Deals (investment)'!$C:$C,'[1]Deals (investment)'!$B:$B,$A57,'[1]Deals (investment)'!$T:$T,AZ$1)</f>
        <v>#VALUE!</v>
      </c>
      <c r="BA57" s="17" t="e">
        <f>SUMIFS('[1]Deals (investment)'!$C:$C,'[1]Deals (investment)'!$B:$B,$A57,'[1]Deals (investment)'!$T:$T,BA$1)</f>
        <v>#VALUE!</v>
      </c>
      <c r="BB57" s="17" t="e">
        <f>SUMIFS('[1]Deals (investment)'!$C:$C,'[1]Deals (investment)'!$B:$B,$A57,'[1]Deals (investment)'!$T:$T,BB$1)</f>
        <v>#VALUE!</v>
      </c>
      <c r="BC57" s="17" t="e">
        <f>SUMIFS('[1]Deals (Exits)'!$C:$C,'[1]Deals (Exits)'!$B:$B,$A57)</f>
        <v>#VALUE!</v>
      </c>
      <c r="BD57" s="17" t="e">
        <f>SUMIFS('[1]Deals (investment)'!$C:$C,'[1]Deals (investment)'!$B:$B,$A57,'[1]Deals (investment)'!$V:$V,BD$1)</f>
        <v>#VALUE!</v>
      </c>
      <c r="BE57" s="17" t="e">
        <f>SUMIFS('[1]Deals (investment)'!$C:$C,'[1]Deals (investment)'!$B:$B,$A57,'[1]Deals (investment)'!$V:$V,BE$1)</f>
        <v>#VALUE!</v>
      </c>
      <c r="BF57" s="17" t="e">
        <f>SUMIFS('[1]Deals (investment)'!$C:$C,'[1]Deals (investment)'!$B:$B,$A57,'[1]Deals (investment)'!$V:$V,BF$1)</f>
        <v>#VALUE!</v>
      </c>
      <c r="BG57" s="17" t="e">
        <f>SUMIFS('[1]Deals (investment)'!$C:$C,'[1]Deals (investment)'!$B:$B,$A57,'[1]Deals (investment)'!$V:$V,BG$1)</f>
        <v>#VALUE!</v>
      </c>
      <c r="BH57" s="17" t="e">
        <f>SUMIFS('[1]Deals (investment)'!$C:$C,'[1]Deals (investment)'!$B:$B,$A57,'[1]Deals (investment)'!$V:$V,BH$1)</f>
        <v>#VALUE!</v>
      </c>
      <c r="BI57" s="17" t="e">
        <f>SUMIFS('[1]Deals (investment)'!$C:$C,'[1]Deals (investment)'!$B:$B,$A57,'[1]Deals (investment)'!$V:$V,BI$1)</f>
        <v>#VALUE!</v>
      </c>
      <c r="BJ57" s="17" t="e">
        <f>SUMIFS('[1]Deals (investment)'!$C:$C,'[1]Deals (investment)'!$B:$B,$A57,'[1]Deals (investment)'!$V:$V,BJ$1)</f>
        <v>#VALUE!</v>
      </c>
      <c r="BK57" s="17" t="e">
        <f>SUMIFS('[1]Deals (investment)'!$C:$C,'[1]Deals (investment)'!$B:$B,$A57,'[1]Deals (investment)'!$V:$V,BK$1)</f>
        <v>#VALUE!</v>
      </c>
      <c r="BL57" s="17" t="e">
        <f>SUMIFS('[1]Deals (investment)'!$C:$C,'[1]Deals (investment)'!$B:$B,$A57,'[1]Deals (investment)'!$V:$V,BL$1)</f>
        <v>#VALUE!</v>
      </c>
      <c r="BM57" s="17" t="e">
        <f>SUMIFS('[1]Deals (investment)'!$C:$C,'[1]Deals (investment)'!$B:$B,$A57,'[1]Deals (investment)'!$V:$V,BM$1)</f>
        <v>#VALUE!</v>
      </c>
      <c r="BN57" s="15"/>
      <c r="BO57" s="15"/>
      <c r="BP57" s="22"/>
      <c r="BQ57" s="15"/>
      <c r="BR57" s="15"/>
      <c r="BS57" s="15"/>
      <c r="BT57" s="15"/>
      <c r="BU57" s="15"/>
      <c r="BV57" s="15"/>
      <c r="BW57" s="15"/>
      <c r="BX57" s="15"/>
      <c r="BY57" s="15"/>
      <c r="BZ57" s="15"/>
      <c r="CA57" s="15"/>
      <c r="CB57" s="15"/>
      <c r="CC57" s="15"/>
      <c r="CD57" s="15" t="str">
        <f t="shared" si="10"/>
        <v>TizetiTizeti Network (wifi.com.ng) provides uncapped broadband internet services through the deployment of solar powered Wi-Fi access points. The company’s target customer base is low-income, residential communities and small businesses.Active</v>
      </c>
      <c r="CE57" s="15"/>
      <c r="CF57" s="15"/>
      <c r="CG57" s="15"/>
      <c r="CH57" s="15"/>
      <c r="CI57" s="15"/>
      <c r="CJ57" s="15"/>
      <c r="DM57">
        <v>471</v>
      </c>
      <c r="DN57">
        <v>2018</v>
      </c>
    </row>
    <row r="58" spans="1:118" ht="12.75">
      <c r="A58" s="15" t="s">
        <v>608</v>
      </c>
      <c r="B58" s="15" t="s">
        <v>609</v>
      </c>
      <c r="C58" s="15" t="s">
        <v>58</v>
      </c>
      <c r="D58" s="16">
        <v>2016</v>
      </c>
      <c r="E58" s="15" t="s">
        <v>59</v>
      </c>
      <c r="F58" s="15"/>
      <c r="G58" s="15" t="s">
        <v>61</v>
      </c>
      <c r="H58" s="15" t="s">
        <v>61</v>
      </c>
      <c r="I58" s="15" t="s">
        <v>61</v>
      </c>
      <c r="J58" s="15"/>
      <c r="K58" s="17" t="e">
        <f t="shared" si="0"/>
        <v>#VALUE!</v>
      </c>
      <c r="L58" s="15"/>
      <c r="M58" s="18" t="e">
        <f t="shared" si="1"/>
        <v>#VALUE!</v>
      </c>
      <c r="N58" s="15"/>
      <c r="O58" s="15"/>
      <c r="P58" s="15"/>
      <c r="Q58" s="15"/>
      <c r="R58" s="15" t="s">
        <v>132</v>
      </c>
      <c r="S58" s="19">
        <v>5000000</v>
      </c>
      <c r="T58" s="15" t="s">
        <v>132</v>
      </c>
      <c r="U58" s="19">
        <v>5000000</v>
      </c>
      <c r="V58" s="15" t="s">
        <v>610</v>
      </c>
      <c r="W58" s="15"/>
      <c r="X58" s="15" t="s">
        <v>64</v>
      </c>
      <c r="Y58" s="15" t="s">
        <v>611</v>
      </c>
      <c r="AB58" s="20" t="s">
        <v>214</v>
      </c>
      <c r="AC58" s="21" t="s">
        <v>612</v>
      </c>
      <c r="AD58" s="21" t="s">
        <v>613</v>
      </c>
      <c r="AE58" s="21" t="s">
        <v>614</v>
      </c>
      <c r="AF58" s="21" t="s">
        <v>615</v>
      </c>
      <c r="AG58" s="22">
        <f t="shared" si="6"/>
        <v>0.67741935483870963</v>
      </c>
      <c r="AH58" s="15" t="str">
        <f t="shared" si="3"/>
        <v/>
      </c>
      <c r="AI58" s="22" t="str">
        <f>VLOOKUP(A58,'[1]Deals (investment)'!$B$2:$Z$1497,1,FALSE)</f>
        <v>Cars45</v>
      </c>
      <c r="AJ58" s="22">
        <f>VLOOKUP(A58,'[1]Deals (investment)'!$B$2:$Z$870,15,FALSE)</f>
        <v>1</v>
      </c>
      <c r="AK58" s="17" t="e">
        <f>VLOOKUP(A58,'[1]Deals (Exits)'!B:B,1,FALSE)</f>
        <v>#N/A</v>
      </c>
      <c r="AL58" s="23">
        <f>VLOOKUP(G58,[1]Lookups!$V$3:$Y$197,4,FALSE)</f>
        <v>0</v>
      </c>
      <c r="AM58" s="17" t="str">
        <f>VLOOKUP(X58,[1]Lookups!$B$3:$C$200,2,FALSE)</f>
        <v>E-commerce &amp; Retail</v>
      </c>
      <c r="AN58" s="17" t="str">
        <f>VLOOKUP(R58,[1]Lookups!$H$3:$I$69,2,FALSE)</f>
        <v>3. Early Venture</v>
      </c>
      <c r="AO58" s="17" t="str">
        <f>VLOOKUP(T58,[1]Lookups!$H$3:$I$69,2,FALSE)</f>
        <v>3. Early Venture</v>
      </c>
      <c r="AP58" s="17" t="str">
        <f>VLOOKUP(AN58,[1]Lookups!$N$3:$O$11,2,FALSE)</f>
        <v>Early</v>
      </c>
      <c r="AQ58" s="18" t="e">
        <f>COUNTIFS('[1]Deals (investment)'!$B:$B,$A58)</f>
        <v>#VALUE!</v>
      </c>
      <c r="AR58" s="18" t="e">
        <f>COUNTIFS('[1]Deals (investment)'!$B:$B,$A58,'[1]Deals (investment)'!$T:$T,$AW$1)+COUNTIFS('[1]Deals (investment)'!$B:$B,$A58,'[1]Deals (investment)'!$T:$T,$AX$1)+COUNTIFS('[1]Deals (investment)'!$B:$B,$A58,'[1]Deals (investment)'!$T:$T,$AY$1)</f>
        <v>#VALUE!</v>
      </c>
      <c r="AS58" s="17" t="e">
        <f>SUMIFS('[1]Deals (investment)'!$C:$C,'[1]Deals (investment)'!$B:$B,$A58)</f>
        <v>#VALUE!</v>
      </c>
      <c r="AT58" s="17" t="e">
        <f t="shared" si="4"/>
        <v>#VALUE!</v>
      </c>
      <c r="AU58" s="18" t="e">
        <f>COUNTIF('[1]Deals (Exits)'!$B:$B,A58)</f>
        <v>#VALUE!</v>
      </c>
      <c r="AV58" s="17" t="e">
        <f>SUMIFS('[1]Deals (investment)'!$C:$C,'[1]Deals (investment)'!$B:$B,$A58,'[1]Deals (investment)'!$T:$T,AV$1)</f>
        <v>#VALUE!</v>
      </c>
      <c r="AW58" s="17" t="e">
        <f>SUMIFS('[1]Deals (investment)'!$C:$C,'[1]Deals (investment)'!$B:$B,$A58,'[1]Deals (investment)'!$T:$T,AW$1)</f>
        <v>#VALUE!</v>
      </c>
      <c r="AX58" s="17" t="e">
        <f>SUMIFS('[1]Deals (investment)'!$C:$C,'[1]Deals (investment)'!$B:$B,$A58,'[1]Deals (investment)'!$T:$T,AX$1)</f>
        <v>#VALUE!</v>
      </c>
      <c r="AY58" s="17" t="e">
        <f>SUMIFS('[1]Deals (investment)'!$C:$C,'[1]Deals (investment)'!$B:$B,$A58,'[1]Deals (investment)'!$T:$T,AY$1)</f>
        <v>#VALUE!</v>
      </c>
      <c r="AZ58" s="17" t="e">
        <f>SUMIFS('[1]Deals (investment)'!$C:$C,'[1]Deals (investment)'!$B:$B,$A58,'[1]Deals (investment)'!$T:$T,AZ$1)</f>
        <v>#VALUE!</v>
      </c>
      <c r="BA58" s="17" t="e">
        <f>SUMIFS('[1]Deals (investment)'!$C:$C,'[1]Deals (investment)'!$B:$B,$A58,'[1]Deals (investment)'!$T:$T,BA$1)</f>
        <v>#VALUE!</v>
      </c>
      <c r="BB58" s="17" t="e">
        <f>SUMIFS('[1]Deals (investment)'!$C:$C,'[1]Deals (investment)'!$B:$B,$A58,'[1]Deals (investment)'!$T:$T,BB$1)</f>
        <v>#VALUE!</v>
      </c>
      <c r="BC58" s="17" t="e">
        <f>SUMIFS('[1]Deals (Exits)'!$C:$C,'[1]Deals (Exits)'!$B:$B,$A58)</f>
        <v>#VALUE!</v>
      </c>
      <c r="BD58" s="17" t="e">
        <f>SUMIFS('[1]Deals (investment)'!$C:$C,'[1]Deals (investment)'!$B:$B,$A58,'[1]Deals (investment)'!$V:$V,BD$1)</f>
        <v>#VALUE!</v>
      </c>
      <c r="BE58" s="17" t="e">
        <f>SUMIFS('[1]Deals (investment)'!$C:$C,'[1]Deals (investment)'!$B:$B,$A58,'[1]Deals (investment)'!$V:$V,BE$1)</f>
        <v>#VALUE!</v>
      </c>
      <c r="BF58" s="17" t="e">
        <f>SUMIFS('[1]Deals (investment)'!$C:$C,'[1]Deals (investment)'!$B:$B,$A58,'[1]Deals (investment)'!$V:$V,BF$1)</f>
        <v>#VALUE!</v>
      </c>
      <c r="BG58" s="17" t="e">
        <f>SUMIFS('[1]Deals (investment)'!$C:$C,'[1]Deals (investment)'!$B:$B,$A58,'[1]Deals (investment)'!$V:$V,BG$1)</f>
        <v>#VALUE!</v>
      </c>
      <c r="BH58" s="17" t="e">
        <f>SUMIFS('[1]Deals (investment)'!$C:$C,'[1]Deals (investment)'!$B:$B,$A58,'[1]Deals (investment)'!$V:$V,BH$1)</f>
        <v>#VALUE!</v>
      </c>
      <c r="BI58" s="17" t="e">
        <f>SUMIFS('[1]Deals (investment)'!$C:$C,'[1]Deals (investment)'!$B:$B,$A58,'[1]Deals (investment)'!$V:$V,BI$1)</f>
        <v>#VALUE!</v>
      </c>
      <c r="BJ58" s="17" t="e">
        <f>SUMIFS('[1]Deals (investment)'!$C:$C,'[1]Deals (investment)'!$B:$B,$A58,'[1]Deals (investment)'!$V:$V,BJ$1)</f>
        <v>#VALUE!</v>
      </c>
      <c r="BK58" s="17" t="e">
        <f>SUMIFS('[1]Deals (investment)'!$C:$C,'[1]Deals (investment)'!$B:$B,$A58,'[1]Deals (investment)'!$V:$V,BK$1)</f>
        <v>#VALUE!</v>
      </c>
      <c r="BL58" s="17" t="e">
        <f>SUMIFS('[1]Deals (investment)'!$C:$C,'[1]Deals (investment)'!$B:$B,$A58,'[1]Deals (investment)'!$V:$V,BL$1)</f>
        <v>#VALUE!</v>
      </c>
      <c r="BM58" s="17" t="e">
        <f>SUMIFS('[1]Deals (investment)'!$C:$C,'[1]Deals (investment)'!$B:$B,$A58,'[1]Deals (investment)'!$V:$V,BM$1)</f>
        <v>#VALUE!</v>
      </c>
      <c r="BN58" s="15"/>
      <c r="BO58" s="15"/>
      <c r="BP58" s="22"/>
      <c r="BQ58" s="15"/>
      <c r="BR58" s="15"/>
      <c r="BS58" s="15"/>
      <c r="BT58" s="15"/>
      <c r="BU58" s="15"/>
      <c r="BV58" s="15"/>
      <c r="BW58" s="15"/>
      <c r="BX58" s="15"/>
      <c r="BY58" s="15"/>
      <c r="BZ58" s="15"/>
      <c r="CA58" s="15"/>
      <c r="CB58" s="15"/>
      <c r="CC58" s="15"/>
      <c r="CD58" s="15" t="str">
        <f t="shared" si="10"/>
        <v>Cars45We are Nigeria's largest car buying service with the goal of helping hundreds of customers to sell their cars.Active</v>
      </c>
      <c r="CE58" s="15"/>
      <c r="CF58" s="15"/>
      <c r="CG58" s="15"/>
      <c r="CH58" s="15"/>
      <c r="CI58" s="15"/>
      <c r="CJ58" s="15"/>
      <c r="DN58">
        <v>2017</v>
      </c>
    </row>
    <row r="59" spans="1:118" ht="12.75">
      <c r="A59" s="15" t="s">
        <v>616</v>
      </c>
      <c r="B59" s="15" t="s">
        <v>617</v>
      </c>
      <c r="C59" s="15" t="s">
        <v>618</v>
      </c>
      <c r="D59" s="16">
        <v>2011</v>
      </c>
      <c r="E59" s="15" t="s">
        <v>619</v>
      </c>
      <c r="F59" s="15"/>
      <c r="G59" s="15" t="s">
        <v>61</v>
      </c>
      <c r="H59" s="15" t="s">
        <v>61</v>
      </c>
      <c r="I59" s="15" t="s">
        <v>61</v>
      </c>
      <c r="J59" s="15"/>
      <c r="K59" s="17" t="e">
        <f t="shared" si="0"/>
        <v>#VALUE!</v>
      </c>
      <c r="L59" s="15"/>
      <c r="M59" s="18" t="e">
        <f t="shared" si="1"/>
        <v>#VALUE!</v>
      </c>
      <c r="N59" s="15"/>
      <c r="O59" s="15"/>
      <c r="P59" s="15"/>
      <c r="Q59" s="15"/>
      <c r="R59" s="15" t="s">
        <v>131</v>
      </c>
      <c r="S59" s="19">
        <v>5000000</v>
      </c>
      <c r="T59" s="15" t="s">
        <v>131</v>
      </c>
      <c r="U59" s="17">
        <v>5000000</v>
      </c>
      <c r="V59" s="15" t="s">
        <v>620</v>
      </c>
      <c r="W59" s="15">
        <v>0</v>
      </c>
      <c r="X59" s="15" t="s">
        <v>64</v>
      </c>
      <c r="Y59" s="15" t="s">
        <v>621</v>
      </c>
      <c r="AB59" s="20"/>
      <c r="AC59" s="21" t="s">
        <v>622</v>
      </c>
      <c r="AD59" s="21" t="s">
        <v>623</v>
      </c>
      <c r="AE59" s="21" t="s">
        <v>624</v>
      </c>
      <c r="AF59" s="21" t="s">
        <v>625</v>
      </c>
      <c r="AG59" s="22">
        <f t="shared" si="6"/>
        <v>0.67741935483870963</v>
      </c>
      <c r="AH59" s="15" t="str">
        <f t="shared" si="3"/>
        <v/>
      </c>
      <c r="AI59" s="22" t="str">
        <f>VLOOKUP(A59,'[1]Deals (investment)'!$B$2:$Z$1497,1,FALSE)</f>
        <v>DealDey Limited</v>
      </c>
      <c r="AJ59" s="22">
        <f>VLOOKUP(A59,'[1]Deals (investment)'!$B$2:$Z$870,15,FALSE)</f>
        <v>1</v>
      </c>
      <c r="AK59" s="17" t="e">
        <f>VLOOKUP(A59,'[1]Deals (Exits)'!B:B,1,FALSE)</f>
        <v>#N/A</v>
      </c>
      <c r="AL59" s="23">
        <f>VLOOKUP(G59,[1]Lookups!$V$3:$Y$197,4,FALSE)</f>
        <v>0</v>
      </c>
      <c r="AM59" s="17" t="str">
        <f>VLOOKUP(X59,[1]Lookups!$B$3:$C$200,2,FALSE)</f>
        <v>E-commerce &amp; Retail</v>
      </c>
      <c r="AN59" s="17" t="str">
        <f>VLOOKUP(R59,[1]Lookups!$H$3:$I$69,2,FALSE)</f>
        <v>3. Early Venture</v>
      </c>
      <c r="AO59" s="17" t="str">
        <f>VLOOKUP(T59,[1]Lookups!$H$3:$I$69,2,FALSE)</f>
        <v>3. Early Venture</v>
      </c>
      <c r="AP59" s="17" t="str">
        <f>VLOOKUP(AN59,[1]Lookups!$N$3:$O$11,2,FALSE)</f>
        <v>Early</v>
      </c>
      <c r="AQ59" s="18" t="e">
        <f>COUNTIFS('[1]Deals (investment)'!$B:$B,$A59)</f>
        <v>#VALUE!</v>
      </c>
      <c r="AR59" s="18" t="e">
        <f>COUNTIFS('[1]Deals (investment)'!$B:$B,$A59,'[1]Deals (investment)'!$T:$T,$AW$1)+COUNTIFS('[1]Deals (investment)'!$B:$B,$A59,'[1]Deals (investment)'!$T:$T,$AX$1)+COUNTIFS('[1]Deals (investment)'!$B:$B,$A59,'[1]Deals (investment)'!$T:$T,$AY$1)</f>
        <v>#VALUE!</v>
      </c>
      <c r="AS59" s="17" t="e">
        <f>SUMIFS('[1]Deals (investment)'!$C:$C,'[1]Deals (investment)'!$B:$B,$A59)</f>
        <v>#VALUE!</v>
      </c>
      <c r="AT59" s="17" t="e">
        <f t="shared" si="4"/>
        <v>#VALUE!</v>
      </c>
      <c r="AU59" s="18" t="e">
        <f>COUNTIF('[1]Deals (Exits)'!$B:$B,A59)</f>
        <v>#VALUE!</v>
      </c>
      <c r="AV59" s="17" t="e">
        <f>SUMIFS('[1]Deals (investment)'!$C:$C,'[1]Deals (investment)'!$B:$B,$A59,'[1]Deals (investment)'!$T:$T,AV$1)</f>
        <v>#VALUE!</v>
      </c>
      <c r="AW59" s="17" t="e">
        <f>SUMIFS('[1]Deals (investment)'!$C:$C,'[1]Deals (investment)'!$B:$B,$A59,'[1]Deals (investment)'!$T:$T,AW$1)</f>
        <v>#VALUE!</v>
      </c>
      <c r="AX59" s="17" t="e">
        <f>SUMIFS('[1]Deals (investment)'!$C:$C,'[1]Deals (investment)'!$B:$B,$A59,'[1]Deals (investment)'!$T:$T,AX$1)</f>
        <v>#VALUE!</v>
      </c>
      <c r="AY59" s="17" t="e">
        <f>SUMIFS('[1]Deals (investment)'!$C:$C,'[1]Deals (investment)'!$B:$B,$A59,'[1]Deals (investment)'!$T:$T,AY$1)</f>
        <v>#VALUE!</v>
      </c>
      <c r="AZ59" s="17" t="e">
        <f>SUMIFS('[1]Deals (investment)'!$C:$C,'[1]Deals (investment)'!$B:$B,$A59,'[1]Deals (investment)'!$T:$T,AZ$1)</f>
        <v>#VALUE!</v>
      </c>
      <c r="BA59" s="17" t="e">
        <f>SUMIFS('[1]Deals (investment)'!$C:$C,'[1]Deals (investment)'!$B:$B,$A59,'[1]Deals (investment)'!$T:$T,BA$1)</f>
        <v>#VALUE!</v>
      </c>
      <c r="BB59" s="17" t="e">
        <f>SUMIFS('[1]Deals (investment)'!$C:$C,'[1]Deals (investment)'!$B:$B,$A59,'[1]Deals (investment)'!$T:$T,BB$1)</f>
        <v>#VALUE!</v>
      </c>
      <c r="BC59" s="17" t="e">
        <f>SUMIFS('[1]Deals (Exits)'!$C:$C,'[1]Deals (Exits)'!$B:$B,$A59)</f>
        <v>#VALUE!</v>
      </c>
      <c r="BD59" s="17" t="e">
        <f>SUMIFS('[1]Deals (investment)'!$C:$C,'[1]Deals (investment)'!$B:$B,$A59,'[1]Deals (investment)'!$V:$V,BD$1)</f>
        <v>#VALUE!</v>
      </c>
      <c r="BE59" s="17" t="e">
        <f>SUMIFS('[1]Deals (investment)'!$C:$C,'[1]Deals (investment)'!$B:$B,$A59,'[1]Deals (investment)'!$V:$V,BE$1)</f>
        <v>#VALUE!</v>
      </c>
      <c r="BF59" s="17" t="e">
        <f>SUMIFS('[1]Deals (investment)'!$C:$C,'[1]Deals (investment)'!$B:$B,$A59,'[1]Deals (investment)'!$V:$V,BF$1)</f>
        <v>#VALUE!</v>
      </c>
      <c r="BG59" s="17" t="e">
        <f>SUMIFS('[1]Deals (investment)'!$C:$C,'[1]Deals (investment)'!$B:$B,$A59,'[1]Deals (investment)'!$V:$V,BG$1)</f>
        <v>#VALUE!</v>
      </c>
      <c r="BH59" s="17" t="e">
        <f>SUMIFS('[1]Deals (investment)'!$C:$C,'[1]Deals (investment)'!$B:$B,$A59,'[1]Deals (investment)'!$V:$V,BH$1)</f>
        <v>#VALUE!</v>
      </c>
      <c r="BI59" s="17" t="e">
        <f>SUMIFS('[1]Deals (investment)'!$C:$C,'[1]Deals (investment)'!$B:$B,$A59,'[1]Deals (investment)'!$V:$V,BI$1)</f>
        <v>#VALUE!</v>
      </c>
      <c r="BJ59" s="17" t="e">
        <f>SUMIFS('[1]Deals (investment)'!$C:$C,'[1]Deals (investment)'!$B:$B,$A59,'[1]Deals (investment)'!$V:$V,BJ$1)</f>
        <v>#VALUE!</v>
      </c>
      <c r="BK59" s="17" t="e">
        <f>SUMIFS('[1]Deals (investment)'!$C:$C,'[1]Deals (investment)'!$B:$B,$A59,'[1]Deals (investment)'!$V:$V,BK$1)</f>
        <v>#VALUE!</v>
      </c>
      <c r="BL59" s="17" t="e">
        <f>SUMIFS('[1]Deals (investment)'!$C:$C,'[1]Deals (investment)'!$B:$B,$A59,'[1]Deals (investment)'!$V:$V,BL$1)</f>
        <v>#VALUE!</v>
      </c>
      <c r="BM59" s="17" t="e">
        <f>SUMIFS('[1]Deals (investment)'!$C:$C,'[1]Deals (investment)'!$B:$B,$A59,'[1]Deals (investment)'!$V:$V,BM$1)</f>
        <v>#VALUE!</v>
      </c>
      <c r="BN59" s="15"/>
      <c r="BO59" s="15"/>
      <c r="BP59" s="22"/>
      <c r="BQ59" s="15"/>
      <c r="BR59" s="15"/>
      <c r="BS59" s="15"/>
      <c r="BT59" s="15"/>
      <c r="BU59" s="15"/>
      <c r="BV59" s="15"/>
      <c r="BW59" s="15"/>
      <c r="BX59" s="15"/>
      <c r="BY59" s="15"/>
      <c r="BZ59" s="15"/>
      <c r="CA59" s="15"/>
      <c r="CB59" s="15"/>
      <c r="CC59" s="15"/>
      <c r="CD59" s="15" t="str">
        <f t="shared" si="10"/>
        <v>DealDey LimitedDealDey features a daily deal on things to do, see, eat, and buy in Lagos and AbujaDead</v>
      </c>
      <c r="CE59" s="15"/>
      <c r="CF59" s="15"/>
      <c r="CG59" s="15"/>
      <c r="CH59" s="15"/>
      <c r="CI59" s="15"/>
      <c r="CJ59" s="15"/>
      <c r="DN59">
        <v>2015</v>
      </c>
    </row>
    <row r="60" spans="1:118" ht="12.75">
      <c r="A60" s="15" t="s">
        <v>626</v>
      </c>
      <c r="B60" s="15" t="s">
        <v>627</v>
      </c>
      <c r="C60" s="15" t="s">
        <v>58</v>
      </c>
      <c r="D60" s="16">
        <v>2009</v>
      </c>
      <c r="E60" s="15" t="s">
        <v>59</v>
      </c>
      <c r="F60" s="15"/>
      <c r="G60" s="15" t="s">
        <v>61</v>
      </c>
      <c r="H60" s="15" t="s">
        <v>61</v>
      </c>
      <c r="I60" s="15" t="s">
        <v>61</v>
      </c>
      <c r="J60" s="15"/>
      <c r="K60" s="17" t="e">
        <f t="shared" si="0"/>
        <v>#VALUE!</v>
      </c>
      <c r="L60" s="15"/>
      <c r="M60" s="18" t="e">
        <f t="shared" si="1"/>
        <v>#VALUE!</v>
      </c>
      <c r="N60" s="15"/>
      <c r="O60" s="15"/>
      <c r="P60" s="15"/>
      <c r="Q60" s="15"/>
      <c r="R60" s="15" t="s">
        <v>92</v>
      </c>
      <c r="S60" s="19">
        <v>5000000</v>
      </c>
      <c r="T60" s="15" t="s">
        <v>92</v>
      </c>
      <c r="U60" s="17">
        <v>5000000</v>
      </c>
      <c r="V60" s="15" t="s">
        <v>628</v>
      </c>
      <c r="W60" s="15"/>
      <c r="X60" s="15" t="s">
        <v>256</v>
      </c>
      <c r="Y60" s="15" t="s">
        <v>629</v>
      </c>
      <c r="AB60" s="20" t="s">
        <v>214</v>
      </c>
      <c r="AC60" s="21" t="s">
        <v>630</v>
      </c>
      <c r="AD60" s="21" t="s">
        <v>631</v>
      </c>
      <c r="AE60" s="21" t="s">
        <v>632</v>
      </c>
      <c r="AF60" s="21" t="s">
        <v>633</v>
      </c>
      <c r="AG60" s="22">
        <f t="shared" si="6"/>
        <v>0.67741935483870963</v>
      </c>
      <c r="AH60" s="15" t="e">
        <f t="shared" si="3"/>
        <v>#VALUE!</v>
      </c>
      <c r="AI60" s="22" t="str">
        <f>VLOOKUP(A60,'[1]Deals (investment)'!$B$2:$Z$1497,1,FALSE)</f>
        <v>Terragon Group</v>
      </c>
      <c r="AJ60" s="22">
        <f>VLOOKUP(A60,'[1]Deals (investment)'!$B$2:$Z$870,15,FALSE)</f>
        <v>1</v>
      </c>
      <c r="AK60" s="17" t="e">
        <f>VLOOKUP(A60,'[1]Deals (Exits)'!B:B,1,FALSE)</f>
        <v>#N/A</v>
      </c>
      <c r="AL60" s="23">
        <f>VLOOKUP(G60,[1]Lookups!$V$3:$Y$197,4,FALSE)</f>
        <v>0</v>
      </c>
      <c r="AM60" s="17" t="str">
        <f>VLOOKUP(X60,[1]Lookups!$B$3:$C$200,2,FALSE)</f>
        <v>Media &amp; Entertainment</v>
      </c>
      <c r="AN60" s="17" t="str">
        <f>VLOOKUP(R60,[1]Lookups!$H$3:$I$69,2,FALSE)</f>
        <v>4. Late Venture</v>
      </c>
      <c r="AO60" s="17" t="str">
        <f>VLOOKUP(T60,[1]Lookups!$H$3:$I$69,2,FALSE)</f>
        <v>4. Late Venture</v>
      </c>
      <c r="AP60" s="17" t="str">
        <f>VLOOKUP(AN60,[1]Lookups!$N$3:$O$11,2,FALSE)</f>
        <v>Growth</v>
      </c>
      <c r="AQ60" s="18" t="e">
        <f>COUNTIFS('[1]Deals (investment)'!$B:$B,$A60)</f>
        <v>#VALUE!</v>
      </c>
      <c r="AR60" s="18" t="e">
        <f>COUNTIFS('[1]Deals (investment)'!$B:$B,$A60,'[1]Deals (investment)'!$T:$T,$AW$1)+COUNTIFS('[1]Deals (investment)'!$B:$B,$A60,'[1]Deals (investment)'!$T:$T,$AX$1)+COUNTIFS('[1]Deals (investment)'!$B:$B,$A60,'[1]Deals (investment)'!$T:$T,$AY$1)</f>
        <v>#VALUE!</v>
      </c>
      <c r="AS60" s="17" t="e">
        <f>SUMIFS('[1]Deals (investment)'!$C:$C,'[1]Deals (investment)'!$B:$B,$A60)</f>
        <v>#VALUE!</v>
      </c>
      <c r="AT60" s="17" t="e">
        <f t="shared" si="4"/>
        <v>#VALUE!</v>
      </c>
      <c r="AU60" s="18" t="e">
        <f>COUNTIF('[1]Deals (Exits)'!$B:$B,A60)</f>
        <v>#VALUE!</v>
      </c>
      <c r="AV60" s="17" t="e">
        <f>SUMIFS('[1]Deals (investment)'!$C:$C,'[1]Deals (investment)'!$B:$B,$A60,'[1]Deals (investment)'!$T:$T,AV$1)</f>
        <v>#VALUE!</v>
      </c>
      <c r="AW60" s="17" t="e">
        <f>SUMIFS('[1]Deals (investment)'!$C:$C,'[1]Deals (investment)'!$B:$B,$A60,'[1]Deals (investment)'!$T:$T,AW$1)</f>
        <v>#VALUE!</v>
      </c>
      <c r="AX60" s="17" t="e">
        <f>SUMIFS('[1]Deals (investment)'!$C:$C,'[1]Deals (investment)'!$B:$B,$A60,'[1]Deals (investment)'!$T:$T,AX$1)</f>
        <v>#VALUE!</v>
      </c>
      <c r="AY60" s="17" t="e">
        <f>SUMIFS('[1]Deals (investment)'!$C:$C,'[1]Deals (investment)'!$B:$B,$A60,'[1]Deals (investment)'!$T:$T,AY$1)</f>
        <v>#VALUE!</v>
      </c>
      <c r="AZ60" s="17" t="e">
        <f>SUMIFS('[1]Deals (investment)'!$C:$C,'[1]Deals (investment)'!$B:$B,$A60,'[1]Deals (investment)'!$T:$T,AZ$1)</f>
        <v>#VALUE!</v>
      </c>
      <c r="BA60" s="17" t="e">
        <f>SUMIFS('[1]Deals (investment)'!$C:$C,'[1]Deals (investment)'!$B:$B,$A60,'[1]Deals (investment)'!$T:$T,BA$1)</f>
        <v>#VALUE!</v>
      </c>
      <c r="BB60" s="17" t="e">
        <f>SUMIFS('[1]Deals (investment)'!$C:$C,'[1]Deals (investment)'!$B:$B,$A60,'[1]Deals (investment)'!$T:$T,BB$1)</f>
        <v>#VALUE!</v>
      </c>
      <c r="BC60" s="17" t="e">
        <f>SUMIFS('[1]Deals (Exits)'!$C:$C,'[1]Deals (Exits)'!$B:$B,$A60)</f>
        <v>#VALUE!</v>
      </c>
      <c r="BD60" s="17" t="e">
        <f>SUMIFS('[1]Deals (investment)'!$C:$C,'[1]Deals (investment)'!$B:$B,$A60,'[1]Deals (investment)'!$V:$V,BD$1)</f>
        <v>#VALUE!</v>
      </c>
      <c r="BE60" s="17" t="e">
        <f>SUMIFS('[1]Deals (investment)'!$C:$C,'[1]Deals (investment)'!$B:$B,$A60,'[1]Deals (investment)'!$V:$V,BE$1)</f>
        <v>#VALUE!</v>
      </c>
      <c r="BF60" s="17" t="e">
        <f>SUMIFS('[1]Deals (investment)'!$C:$C,'[1]Deals (investment)'!$B:$B,$A60,'[1]Deals (investment)'!$V:$V,BF$1)</f>
        <v>#VALUE!</v>
      </c>
      <c r="BG60" s="17" t="e">
        <f>SUMIFS('[1]Deals (investment)'!$C:$C,'[1]Deals (investment)'!$B:$B,$A60,'[1]Deals (investment)'!$V:$V,BG$1)</f>
        <v>#VALUE!</v>
      </c>
      <c r="BH60" s="17" t="e">
        <f>SUMIFS('[1]Deals (investment)'!$C:$C,'[1]Deals (investment)'!$B:$B,$A60,'[1]Deals (investment)'!$V:$V,BH$1)</f>
        <v>#VALUE!</v>
      </c>
      <c r="BI60" s="17" t="e">
        <f>SUMIFS('[1]Deals (investment)'!$C:$C,'[1]Deals (investment)'!$B:$B,$A60,'[1]Deals (investment)'!$V:$V,BI$1)</f>
        <v>#VALUE!</v>
      </c>
      <c r="BJ60" s="17" t="e">
        <f>SUMIFS('[1]Deals (investment)'!$C:$C,'[1]Deals (investment)'!$B:$B,$A60,'[1]Deals (investment)'!$V:$V,BJ$1)</f>
        <v>#VALUE!</v>
      </c>
      <c r="BK60" s="17" t="e">
        <f>SUMIFS('[1]Deals (investment)'!$C:$C,'[1]Deals (investment)'!$B:$B,$A60,'[1]Deals (investment)'!$V:$V,BK$1)</f>
        <v>#VALUE!</v>
      </c>
      <c r="BL60" s="17" t="e">
        <f>SUMIFS('[1]Deals (investment)'!$C:$C,'[1]Deals (investment)'!$B:$B,$A60,'[1]Deals (investment)'!$V:$V,BL$1)</f>
        <v>#VALUE!</v>
      </c>
      <c r="BM60" s="17" t="e">
        <f>SUMIFS('[1]Deals (investment)'!$C:$C,'[1]Deals (investment)'!$B:$B,$A60,'[1]Deals (investment)'!$V:$V,BM$1)</f>
        <v>#VALUE!</v>
      </c>
      <c r="BN60" s="15"/>
      <c r="BO60" s="15"/>
      <c r="BP60" s="22"/>
      <c r="BQ60" s="15"/>
      <c r="BR60" s="15"/>
      <c r="BS60" s="15"/>
      <c r="BT60" s="15"/>
      <c r="BU60" s="15"/>
      <c r="BV60" s="15"/>
      <c r="BW60" s="15"/>
      <c r="BX60" s="15"/>
      <c r="BY60" s="15"/>
      <c r="BZ60" s="15"/>
      <c r="CA60" s="15"/>
      <c r="CB60" s="15"/>
      <c r="CC60" s="15"/>
      <c r="CD60" s="15" t="str">
        <f t="shared" si="10"/>
        <v>Terragon GroupTerragon Group is a digital media business focused on Africa. Within the digital ecosystem, Terragon Group understands the interplay between content and platform and has business verticals that deliver on components of the digital world.Active</v>
      </c>
      <c r="CE60" s="15"/>
      <c r="CF60" s="15"/>
      <c r="CG60" s="15"/>
      <c r="CH60" s="15"/>
      <c r="CI60" s="15"/>
      <c r="CJ60" s="15"/>
    </row>
    <row r="61" spans="1:118" ht="12.75">
      <c r="A61" s="15" t="s">
        <v>634</v>
      </c>
      <c r="B61" s="15" t="s">
        <v>635</v>
      </c>
      <c r="C61" s="15" t="s">
        <v>58</v>
      </c>
      <c r="D61" s="16">
        <v>2014</v>
      </c>
      <c r="E61" s="15" t="s">
        <v>117</v>
      </c>
      <c r="F61" s="15"/>
      <c r="G61" s="15" t="s">
        <v>118</v>
      </c>
      <c r="H61" s="15" t="s">
        <v>118</v>
      </c>
      <c r="I61" s="15" t="s">
        <v>118</v>
      </c>
      <c r="J61" s="15"/>
      <c r="K61" s="17" t="e">
        <f t="shared" si="0"/>
        <v>#VALUE!</v>
      </c>
      <c r="L61" s="15"/>
      <c r="M61" s="18" t="e">
        <f t="shared" si="1"/>
        <v>#VALUE!</v>
      </c>
      <c r="N61" s="15"/>
      <c r="O61" s="15"/>
      <c r="P61" s="15"/>
      <c r="Q61" s="24" t="e">
        <f ca="1">_xludf.MAXIFS('[1]Deals (investment)'!A:A,'[1]Deals (investment)'!B:B,A61)</f>
        <v>#NAME?</v>
      </c>
      <c r="R61" s="15" t="s">
        <v>636</v>
      </c>
      <c r="S61" s="19" t="s">
        <v>144</v>
      </c>
      <c r="T61" s="15" t="s">
        <v>375</v>
      </c>
      <c r="U61" s="17">
        <v>1430000</v>
      </c>
      <c r="V61" s="15" t="s">
        <v>637</v>
      </c>
      <c r="W61" s="15"/>
      <c r="X61" s="15" t="s">
        <v>107</v>
      </c>
      <c r="Y61" s="15" t="s">
        <v>638</v>
      </c>
      <c r="AB61" s="20" t="s">
        <v>286</v>
      </c>
      <c r="AC61" s="21" t="s">
        <v>639</v>
      </c>
      <c r="AD61" s="21" t="s">
        <v>640</v>
      </c>
      <c r="AE61" s="21" t="s">
        <v>641</v>
      </c>
      <c r="AF61" s="21" t="s">
        <v>642</v>
      </c>
      <c r="AG61" s="22">
        <f t="shared" ca="1" si="6"/>
        <v>0.70967741935483875</v>
      </c>
      <c r="AH61" s="15" t="str">
        <f t="shared" si="3"/>
        <v/>
      </c>
      <c r="AI61" s="22" t="str">
        <f>VLOOKUP(A61,'[1]Deals (investment)'!$B$2:$Z$1497,1,FALSE)</f>
        <v>PayGo Energy</v>
      </c>
      <c r="AJ61" s="22">
        <f>VLOOKUP(A61,'[1]Deals (investment)'!$B$2:$Z$870,15,FALSE)</f>
        <v>0</v>
      </c>
      <c r="AK61" s="17" t="e">
        <f>VLOOKUP(A61,'[1]Deals (Exits)'!B:B,1,FALSE)</f>
        <v>#N/A</v>
      </c>
      <c r="AL61" s="23">
        <f>VLOOKUP(G61,[1]Lookups!$V$3:$Y$197,4,FALSE)</f>
        <v>0</v>
      </c>
      <c r="AM61" s="17" t="str">
        <f>VLOOKUP(X61,[1]Lookups!$B$3:$C$200,2,FALSE)</f>
        <v>Energy &amp; Resources</v>
      </c>
      <c r="AN61" s="17" t="str">
        <f>VLOOKUP(R61,[1]Lookups!$H$3:$I$69,2,FALSE)</f>
        <v>1. Grant</v>
      </c>
      <c r="AO61" s="17" t="str">
        <f>VLOOKUP(T61,[1]Lookups!$H$3:$I$69,2,FALSE)</f>
        <v>2. Seed</v>
      </c>
      <c r="AP61" s="17" t="str">
        <f>VLOOKUP(AN61,[1]Lookups!$N$3:$O$11,2,FALSE)</f>
        <v>Early</v>
      </c>
      <c r="AQ61" s="18" t="e">
        <f>COUNTIFS('[1]Deals (investment)'!$B:$B,$A61)</f>
        <v>#VALUE!</v>
      </c>
      <c r="AR61" s="18" t="e">
        <f>COUNTIFS('[1]Deals (investment)'!$B:$B,$A61,'[1]Deals (investment)'!$T:$T,$AW$1)+COUNTIFS('[1]Deals (investment)'!$B:$B,$A61,'[1]Deals (investment)'!$T:$T,$AX$1)+COUNTIFS('[1]Deals (investment)'!$B:$B,$A61,'[1]Deals (investment)'!$T:$T,$AY$1)</f>
        <v>#VALUE!</v>
      </c>
      <c r="AS61" s="17" t="e">
        <f>SUMIFS('[1]Deals (investment)'!$C:$C,'[1]Deals (investment)'!$B:$B,$A61)</f>
        <v>#VALUE!</v>
      </c>
      <c r="AT61" s="17" t="e">
        <f t="shared" si="4"/>
        <v>#VALUE!</v>
      </c>
      <c r="AU61" s="18" t="e">
        <f>COUNTIF('[1]Deals (Exits)'!$B:$B,A61)</f>
        <v>#VALUE!</v>
      </c>
      <c r="AV61" s="17" t="e">
        <f>SUMIFS('[1]Deals (investment)'!$C:$C,'[1]Deals (investment)'!$B:$B,$A61,'[1]Deals (investment)'!$T:$T,AV$1)</f>
        <v>#VALUE!</v>
      </c>
      <c r="AW61" s="17" t="e">
        <f>SUMIFS('[1]Deals (investment)'!$C:$C,'[1]Deals (investment)'!$B:$B,$A61,'[1]Deals (investment)'!$T:$T,AW$1)</f>
        <v>#VALUE!</v>
      </c>
      <c r="AX61" s="17" t="e">
        <f>SUMIFS('[1]Deals (investment)'!$C:$C,'[1]Deals (investment)'!$B:$B,$A61,'[1]Deals (investment)'!$T:$T,AX$1)</f>
        <v>#VALUE!</v>
      </c>
      <c r="AY61" s="17" t="e">
        <f>SUMIFS('[1]Deals (investment)'!$C:$C,'[1]Deals (investment)'!$B:$B,$A61,'[1]Deals (investment)'!$T:$T,AY$1)</f>
        <v>#VALUE!</v>
      </c>
      <c r="AZ61" s="17" t="e">
        <f>SUMIFS('[1]Deals (investment)'!$C:$C,'[1]Deals (investment)'!$B:$B,$A61,'[1]Deals (investment)'!$T:$T,AZ$1)</f>
        <v>#VALUE!</v>
      </c>
      <c r="BA61" s="17" t="e">
        <f>SUMIFS('[1]Deals (investment)'!$C:$C,'[1]Deals (investment)'!$B:$B,$A61,'[1]Deals (investment)'!$T:$T,BA$1)</f>
        <v>#VALUE!</v>
      </c>
      <c r="BB61" s="17" t="e">
        <f>SUMIFS('[1]Deals (investment)'!$C:$C,'[1]Deals (investment)'!$B:$B,$A61,'[1]Deals (investment)'!$T:$T,BB$1)</f>
        <v>#VALUE!</v>
      </c>
      <c r="BC61" s="17" t="e">
        <f>SUMIFS('[1]Deals (Exits)'!$C:$C,'[1]Deals (Exits)'!$B:$B,$A61)</f>
        <v>#VALUE!</v>
      </c>
      <c r="BD61" s="17" t="e">
        <f>SUMIFS('[1]Deals (investment)'!$C:$C,'[1]Deals (investment)'!$B:$B,$A61,'[1]Deals (investment)'!$V:$V,BD$1)</f>
        <v>#VALUE!</v>
      </c>
      <c r="BE61" s="17" t="e">
        <f>SUMIFS('[1]Deals (investment)'!$C:$C,'[1]Deals (investment)'!$B:$B,$A61,'[1]Deals (investment)'!$V:$V,BE$1)</f>
        <v>#VALUE!</v>
      </c>
      <c r="BF61" s="17" t="e">
        <f>SUMIFS('[1]Deals (investment)'!$C:$C,'[1]Deals (investment)'!$B:$B,$A61,'[1]Deals (investment)'!$V:$V,BF$1)</f>
        <v>#VALUE!</v>
      </c>
      <c r="BG61" s="17" t="e">
        <f>SUMIFS('[1]Deals (investment)'!$C:$C,'[1]Deals (investment)'!$B:$B,$A61,'[1]Deals (investment)'!$V:$V,BG$1)</f>
        <v>#VALUE!</v>
      </c>
      <c r="BH61" s="17" t="e">
        <f>SUMIFS('[1]Deals (investment)'!$C:$C,'[1]Deals (investment)'!$B:$B,$A61,'[1]Deals (investment)'!$V:$V,BH$1)</f>
        <v>#VALUE!</v>
      </c>
      <c r="BI61" s="17" t="e">
        <f>SUMIFS('[1]Deals (investment)'!$C:$C,'[1]Deals (investment)'!$B:$B,$A61,'[1]Deals (investment)'!$V:$V,BI$1)</f>
        <v>#VALUE!</v>
      </c>
      <c r="BJ61" s="17" t="e">
        <f>SUMIFS('[1]Deals (investment)'!$C:$C,'[1]Deals (investment)'!$B:$B,$A61,'[1]Deals (investment)'!$V:$V,BJ$1)</f>
        <v>#VALUE!</v>
      </c>
      <c r="BK61" s="17" t="e">
        <f>SUMIFS('[1]Deals (investment)'!$C:$C,'[1]Deals (investment)'!$B:$B,$A61,'[1]Deals (investment)'!$V:$V,BK$1)</f>
        <v>#VALUE!</v>
      </c>
      <c r="BL61" s="17" t="e">
        <f>SUMIFS('[1]Deals (investment)'!$C:$C,'[1]Deals (investment)'!$B:$B,$A61,'[1]Deals (investment)'!$V:$V,BL$1)</f>
        <v>#VALUE!</v>
      </c>
      <c r="BM61" s="17" t="e">
        <f>SUMIFS('[1]Deals (investment)'!$C:$C,'[1]Deals (investment)'!$B:$B,$A61,'[1]Deals (investment)'!$V:$V,BM$1)</f>
        <v>#VALUE!</v>
      </c>
      <c r="BN61" s="15"/>
      <c r="BO61" s="15"/>
      <c r="BP61" s="22"/>
      <c r="BQ61" s="15"/>
      <c r="BR61" s="15"/>
      <c r="BS61" s="15"/>
      <c r="BT61" s="15"/>
      <c r="BU61" s="15"/>
      <c r="BV61" s="15"/>
      <c r="BW61" s="15"/>
      <c r="BX61" s="15"/>
      <c r="BY61" s="15"/>
      <c r="BZ61" s="15"/>
      <c r="CA61" s="15"/>
      <c r="CB61" s="15"/>
      <c r="CC61" s="15"/>
      <c r="CD61" s="15" t="str">
        <f t="shared" si="10"/>
        <v>PayGo EnergyPayGo Energy is a revolutionary cookstove solution and distribution system that enables consumers to access clean and efficient fuel at a price point that is within their daily energy budget.Active</v>
      </c>
      <c r="CE61" s="15"/>
      <c r="CF61" s="15"/>
      <c r="CG61" s="15"/>
      <c r="CH61" s="15"/>
      <c r="CI61" s="15"/>
      <c r="CJ61" s="15"/>
      <c r="DM61">
        <v>168</v>
      </c>
    </row>
    <row r="62" spans="1:118" ht="38.25">
      <c r="A62" s="15" t="s">
        <v>643</v>
      </c>
      <c r="B62" s="15" t="s">
        <v>644</v>
      </c>
      <c r="C62" s="15" t="s">
        <v>58</v>
      </c>
      <c r="D62" s="16">
        <v>2019</v>
      </c>
      <c r="E62" s="26" t="s">
        <v>645</v>
      </c>
      <c r="F62" s="26" t="s">
        <v>59</v>
      </c>
      <c r="G62" s="26" t="s">
        <v>61</v>
      </c>
      <c r="H62" s="26" t="s">
        <v>61</v>
      </c>
      <c r="I62" s="15" t="s">
        <v>61</v>
      </c>
      <c r="J62" s="26"/>
      <c r="K62" s="17" t="e">
        <f t="shared" si="0"/>
        <v>#VALUE!</v>
      </c>
      <c r="L62" s="15"/>
      <c r="M62" s="18" t="e">
        <f t="shared" si="1"/>
        <v>#VALUE!</v>
      </c>
      <c r="N62" s="15" t="s">
        <v>646</v>
      </c>
      <c r="O62" s="15"/>
      <c r="P62" s="15"/>
      <c r="Q62" s="24">
        <v>43618</v>
      </c>
      <c r="R62" s="15" t="s">
        <v>375</v>
      </c>
      <c r="S62" s="19">
        <v>4500000</v>
      </c>
      <c r="T62" s="15" t="s">
        <v>375</v>
      </c>
      <c r="U62" s="17">
        <v>4500000</v>
      </c>
      <c r="V62" s="15" t="s">
        <v>647</v>
      </c>
      <c r="W62" s="15">
        <v>1</v>
      </c>
      <c r="X62" s="15" t="s">
        <v>294</v>
      </c>
      <c r="Y62" s="15" t="s">
        <v>648</v>
      </c>
      <c r="AA62" s="25" t="s">
        <v>646</v>
      </c>
      <c r="AB62" s="20" t="s">
        <v>286</v>
      </c>
      <c r="AC62" s="21" t="s">
        <v>649</v>
      </c>
      <c r="AD62" s="21" t="s">
        <v>650</v>
      </c>
      <c r="AE62" s="21" t="s">
        <v>651</v>
      </c>
      <c r="AF62" s="21" t="s">
        <v>652</v>
      </c>
      <c r="AG62" s="22">
        <f t="shared" si="6"/>
        <v>0.83870967741935487</v>
      </c>
      <c r="AH62" s="15" t="str">
        <f t="shared" si="3"/>
        <v/>
      </c>
      <c r="AI62" s="22" t="str">
        <f>VLOOKUP(A62,'[1]Deals (investment)'!$B$2:$Z$1497,1,FALSE)</f>
        <v>54gene</v>
      </c>
      <c r="AJ62" s="22" t="e">
        <f>VLOOKUP(A62,'[1]Deals (investment)'!$B$2:$Z$870,15,FALSE)</f>
        <v>#N/A</v>
      </c>
      <c r="AK62" s="17" t="e">
        <f>VLOOKUP(A62,'[1]Deals (Exits)'!B:B,1,FALSE)</f>
        <v>#N/A</v>
      </c>
      <c r="AL62" s="23">
        <f>VLOOKUP(G62,[1]Lookups!$V$3:$Y$197,4,FALSE)</f>
        <v>0</v>
      </c>
      <c r="AM62" s="17" t="str">
        <f>VLOOKUP(X62,[1]Lookups!$B$3:$C$200,2,FALSE)</f>
        <v>Health &amp; Pharmaceuticals</v>
      </c>
      <c r="AN62" s="17" t="str">
        <f>VLOOKUP(R62,[1]Lookups!$H$3:$I$69,2,FALSE)</f>
        <v>2. Seed</v>
      </c>
      <c r="AO62" s="17" t="str">
        <f>VLOOKUP(T62,[1]Lookups!$H$3:$I$69,2,FALSE)</f>
        <v>2. Seed</v>
      </c>
      <c r="AP62" s="17" t="str">
        <f>VLOOKUP(AN62,[1]Lookups!$N$3:$O$11,2,FALSE)</f>
        <v>Early</v>
      </c>
      <c r="AQ62" s="18" t="e">
        <f>COUNTIFS('[1]Deals (investment)'!$B:$B,$A62)</f>
        <v>#VALUE!</v>
      </c>
      <c r="AR62" s="18" t="e">
        <f>COUNTIFS('[1]Deals (investment)'!$B:$B,$A62,'[1]Deals (investment)'!$T:$T,$AW$1)+COUNTIFS('[1]Deals (investment)'!$B:$B,$A62,'[1]Deals (investment)'!$T:$T,$AX$1)+COUNTIFS('[1]Deals (investment)'!$B:$B,$A62,'[1]Deals (investment)'!$T:$T,$AY$1)</f>
        <v>#VALUE!</v>
      </c>
      <c r="AS62" s="17" t="e">
        <f>SUMIFS('[1]Deals (investment)'!$C:$C,'[1]Deals (investment)'!$B:$B,$A62)</f>
        <v>#VALUE!</v>
      </c>
      <c r="AT62" s="17" t="e">
        <f t="shared" si="4"/>
        <v>#VALUE!</v>
      </c>
      <c r="AU62" s="18" t="e">
        <f>COUNTIF('[1]Deals (Exits)'!$B:$B,A62)</f>
        <v>#VALUE!</v>
      </c>
      <c r="AV62" s="17" t="e">
        <f>SUMIFS('[1]Deals (investment)'!$C:$C,'[1]Deals (investment)'!$B:$B,$A62,'[1]Deals (investment)'!$T:$T,AV$1)</f>
        <v>#VALUE!</v>
      </c>
      <c r="AW62" s="17" t="e">
        <f>SUMIFS('[1]Deals (investment)'!$C:$C,'[1]Deals (investment)'!$B:$B,$A62,'[1]Deals (investment)'!$T:$T,AW$1)</f>
        <v>#VALUE!</v>
      </c>
      <c r="AX62" s="17" t="e">
        <f>SUMIFS('[1]Deals (investment)'!$C:$C,'[1]Deals (investment)'!$B:$B,$A62,'[1]Deals (investment)'!$T:$T,AX$1)</f>
        <v>#VALUE!</v>
      </c>
      <c r="AY62" s="17" t="e">
        <f>SUMIFS('[1]Deals (investment)'!$C:$C,'[1]Deals (investment)'!$B:$B,$A62,'[1]Deals (investment)'!$T:$T,AY$1)</f>
        <v>#VALUE!</v>
      </c>
      <c r="AZ62" s="17" t="e">
        <f>SUMIFS('[1]Deals (investment)'!$C:$C,'[1]Deals (investment)'!$B:$B,$A62,'[1]Deals (investment)'!$T:$T,AZ$1)</f>
        <v>#VALUE!</v>
      </c>
      <c r="BA62" s="17" t="e">
        <f>SUMIFS('[1]Deals (investment)'!$C:$C,'[1]Deals (investment)'!$B:$B,$A62,'[1]Deals (investment)'!$T:$T,BA$1)</f>
        <v>#VALUE!</v>
      </c>
      <c r="BB62" s="17" t="e">
        <f>SUMIFS('[1]Deals (investment)'!$C:$C,'[1]Deals (investment)'!$B:$B,$A62,'[1]Deals (investment)'!$T:$T,BB$1)</f>
        <v>#VALUE!</v>
      </c>
      <c r="BC62" s="17" t="e">
        <f>SUMIFS('[1]Deals (Exits)'!$C:$C,'[1]Deals (Exits)'!$B:$B,$A62)</f>
        <v>#VALUE!</v>
      </c>
      <c r="BD62" s="17" t="e">
        <f>SUMIFS('[1]Deals (investment)'!$C:$C,'[1]Deals (investment)'!$B:$B,$A62,'[1]Deals (investment)'!$V:$V,BD$1)</f>
        <v>#VALUE!</v>
      </c>
      <c r="BE62" s="17" t="e">
        <f>SUMIFS('[1]Deals (investment)'!$C:$C,'[1]Deals (investment)'!$B:$B,$A62,'[1]Deals (investment)'!$V:$V,BE$1)</f>
        <v>#VALUE!</v>
      </c>
      <c r="BF62" s="17" t="e">
        <f>SUMIFS('[1]Deals (investment)'!$C:$C,'[1]Deals (investment)'!$B:$B,$A62,'[1]Deals (investment)'!$V:$V,BF$1)</f>
        <v>#VALUE!</v>
      </c>
      <c r="BG62" s="17" t="e">
        <f>SUMIFS('[1]Deals (investment)'!$C:$C,'[1]Deals (investment)'!$B:$B,$A62,'[1]Deals (investment)'!$V:$V,BG$1)</f>
        <v>#VALUE!</v>
      </c>
      <c r="BH62" s="17" t="e">
        <f>SUMIFS('[1]Deals (investment)'!$C:$C,'[1]Deals (investment)'!$B:$B,$A62,'[1]Deals (investment)'!$V:$V,BH$1)</f>
        <v>#VALUE!</v>
      </c>
      <c r="BI62" s="17" t="e">
        <f>SUMIFS('[1]Deals (investment)'!$C:$C,'[1]Deals (investment)'!$B:$B,$A62,'[1]Deals (investment)'!$V:$V,BI$1)</f>
        <v>#VALUE!</v>
      </c>
      <c r="BJ62" s="17" t="e">
        <f>SUMIFS('[1]Deals (investment)'!$C:$C,'[1]Deals (investment)'!$B:$B,$A62,'[1]Deals (investment)'!$V:$V,BJ$1)</f>
        <v>#VALUE!</v>
      </c>
      <c r="BK62" s="17" t="e">
        <f>SUMIFS('[1]Deals (investment)'!$C:$C,'[1]Deals (investment)'!$B:$B,$A62,'[1]Deals (investment)'!$V:$V,BK$1)</f>
        <v>#VALUE!</v>
      </c>
      <c r="BL62" s="17" t="e">
        <f>SUMIFS('[1]Deals (investment)'!$C:$C,'[1]Deals (investment)'!$B:$B,$A62,'[1]Deals (investment)'!$V:$V,BL$1)</f>
        <v>#VALUE!</v>
      </c>
      <c r="BM62" s="17" t="e">
        <f>SUMIFS('[1]Deals (investment)'!$C:$C,'[1]Deals (investment)'!$B:$B,$A62,'[1]Deals (investment)'!$V:$V,BM$1)</f>
        <v>#VALUE!</v>
      </c>
      <c r="BN62" s="15"/>
      <c r="BO62" s="15"/>
      <c r="BP62" s="22"/>
      <c r="BQ62" s="15"/>
      <c r="BR62" s="15"/>
      <c r="BS62" s="15"/>
      <c r="BT62" s="15"/>
      <c r="BU62" s="15"/>
      <c r="BV62" s="15"/>
      <c r="BW62" s="15"/>
      <c r="BX62" s="15"/>
      <c r="BY62" s="15"/>
      <c r="BZ62" s="15"/>
      <c r="CA62" s="15"/>
      <c r="CB62" s="15"/>
      <c r="CC62" s="15"/>
      <c r="CD62" s="15" t="str">
        <f t="shared" si="10"/>
        <v>54geneImproving drug discovery by researching the genetically diverse African populationActive</v>
      </c>
      <c r="CE62" s="15"/>
      <c r="CF62" s="15"/>
      <c r="CG62" s="15"/>
      <c r="CH62" s="15"/>
      <c r="CI62" s="15"/>
      <c r="CJ62" s="15"/>
      <c r="DM62">
        <v>104</v>
      </c>
    </row>
    <row r="63" spans="1:118" ht="12.75">
      <c r="A63" s="15" t="s">
        <v>653</v>
      </c>
      <c r="B63" s="15" t="s">
        <v>654</v>
      </c>
      <c r="C63" s="15" t="s">
        <v>58</v>
      </c>
      <c r="D63" s="16">
        <v>2014</v>
      </c>
      <c r="E63" s="15" t="s">
        <v>90</v>
      </c>
      <c r="F63" s="15" t="s">
        <v>110</v>
      </c>
      <c r="G63" s="15" t="s">
        <v>91</v>
      </c>
      <c r="H63" s="15" t="s">
        <v>91</v>
      </c>
      <c r="I63" s="15" t="s">
        <v>91</v>
      </c>
      <c r="J63" s="15"/>
      <c r="K63" s="17" t="e">
        <f t="shared" si="0"/>
        <v>#VALUE!</v>
      </c>
      <c r="L63" s="15"/>
      <c r="M63" s="18" t="e">
        <f t="shared" si="1"/>
        <v>#VALUE!</v>
      </c>
      <c r="N63" s="15" t="s">
        <v>655</v>
      </c>
      <c r="O63" s="15"/>
      <c r="P63" s="15"/>
      <c r="Q63" s="24">
        <v>43523</v>
      </c>
      <c r="R63" s="15" t="s">
        <v>132</v>
      </c>
      <c r="S63" s="19">
        <v>2000000</v>
      </c>
      <c r="T63" s="15" t="s">
        <v>132</v>
      </c>
      <c r="U63" s="17">
        <v>2000000</v>
      </c>
      <c r="V63" s="15" t="s">
        <v>656</v>
      </c>
      <c r="W63" s="15">
        <v>0</v>
      </c>
      <c r="X63" s="15" t="s">
        <v>657</v>
      </c>
      <c r="Y63" s="15" t="s">
        <v>658</v>
      </c>
      <c r="Z63" s="25" t="s">
        <v>147</v>
      </c>
      <c r="AA63" s="25" t="s">
        <v>659</v>
      </c>
      <c r="AB63" s="20" t="s">
        <v>286</v>
      </c>
      <c r="AC63" s="21" t="s">
        <v>660</v>
      </c>
      <c r="AD63" s="21" t="s">
        <v>661</v>
      </c>
      <c r="AE63" s="21" t="s">
        <v>662</v>
      </c>
      <c r="AF63" s="21" t="s">
        <v>663</v>
      </c>
      <c r="AG63" s="22">
        <f t="shared" si="6"/>
        <v>0.87096774193548387</v>
      </c>
      <c r="AH63" s="15" t="str">
        <f t="shared" si="3"/>
        <v/>
      </c>
      <c r="AI63" s="22" t="str">
        <f>VLOOKUP(A63,'[1]Deals (investment)'!$B$2:$Z$1497,1,FALSE)</f>
        <v>Aerobotics</v>
      </c>
      <c r="AJ63" s="22">
        <f>VLOOKUP(A63,'[1]Deals (investment)'!$B$2:$Z$870,15,FALSE)</f>
        <v>1</v>
      </c>
      <c r="AK63" s="17" t="e">
        <f>VLOOKUP(A63,'[1]Deals (Exits)'!B:B,1,FALSE)</f>
        <v>#N/A</v>
      </c>
      <c r="AL63" s="23">
        <f>VLOOKUP(G63,[1]Lookups!$V$3:$Y$197,4,FALSE)</f>
        <v>0</v>
      </c>
      <c r="AM63" s="17" t="str">
        <f>VLOOKUP(X63,[1]Lookups!$B$3:$C$200,2,FALSE)</f>
        <v>Emerging Technologies</v>
      </c>
      <c r="AN63" s="17" t="str">
        <f>VLOOKUP(R63,[1]Lookups!$H$3:$I$69,2,FALSE)</f>
        <v>3. Early Venture</v>
      </c>
      <c r="AO63" s="17" t="str">
        <f>VLOOKUP(T63,[1]Lookups!$H$3:$I$69,2,FALSE)</f>
        <v>3. Early Venture</v>
      </c>
      <c r="AP63" s="17" t="str">
        <f>VLOOKUP(AN63,[1]Lookups!$N$3:$O$11,2,FALSE)</f>
        <v>Early</v>
      </c>
      <c r="AQ63" s="18" t="e">
        <f>COUNTIFS('[1]Deals (investment)'!$B:$B,$A63)</f>
        <v>#VALUE!</v>
      </c>
      <c r="AR63" s="18" t="e">
        <f>COUNTIFS('[1]Deals (investment)'!$B:$B,$A63,'[1]Deals (investment)'!$T:$T,$AW$1)+COUNTIFS('[1]Deals (investment)'!$B:$B,$A63,'[1]Deals (investment)'!$T:$T,$AX$1)+COUNTIFS('[1]Deals (investment)'!$B:$B,$A63,'[1]Deals (investment)'!$T:$T,$AY$1)</f>
        <v>#VALUE!</v>
      </c>
      <c r="AS63" s="17" t="e">
        <f>SUMIFS('[1]Deals (investment)'!$C:$C,'[1]Deals (investment)'!$B:$B,$A63)</f>
        <v>#VALUE!</v>
      </c>
      <c r="AT63" s="17" t="e">
        <f t="shared" si="4"/>
        <v>#VALUE!</v>
      </c>
      <c r="AU63" s="18" t="e">
        <f>COUNTIF('[1]Deals (Exits)'!$B:$B,A63)</f>
        <v>#VALUE!</v>
      </c>
      <c r="AV63" s="17" t="e">
        <f>SUMIFS('[1]Deals (investment)'!$C:$C,'[1]Deals (investment)'!$B:$B,$A63,'[1]Deals (investment)'!$T:$T,AV$1)</f>
        <v>#VALUE!</v>
      </c>
      <c r="AW63" s="17" t="e">
        <f>SUMIFS('[1]Deals (investment)'!$C:$C,'[1]Deals (investment)'!$B:$B,$A63,'[1]Deals (investment)'!$T:$T,AW$1)</f>
        <v>#VALUE!</v>
      </c>
      <c r="AX63" s="17" t="e">
        <f>SUMIFS('[1]Deals (investment)'!$C:$C,'[1]Deals (investment)'!$B:$B,$A63,'[1]Deals (investment)'!$T:$T,AX$1)</f>
        <v>#VALUE!</v>
      </c>
      <c r="AY63" s="17" t="e">
        <f>SUMIFS('[1]Deals (investment)'!$C:$C,'[1]Deals (investment)'!$B:$B,$A63,'[1]Deals (investment)'!$T:$T,AY$1)</f>
        <v>#VALUE!</v>
      </c>
      <c r="AZ63" s="17" t="e">
        <f>SUMIFS('[1]Deals (investment)'!$C:$C,'[1]Deals (investment)'!$B:$B,$A63,'[1]Deals (investment)'!$T:$T,AZ$1)</f>
        <v>#VALUE!</v>
      </c>
      <c r="BA63" s="17" t="e">
        <f>SUMIFS('[1]Deals (investment)'!$C:$C,'[1]Deals (investment)'!$B:$B,$A63,'[1]Deals (investment)'!$T:$T,BA$1)</f>
        <v>#VALUE!</v>
      </c>
      <c r="BB63" s="17" t="e">
        <f>SUMIFS('[1]Deals (investment)'!$C:$C,'[1]Deals (investment)'!$B:$B,$A63,'[1]Deals (investment)'!$T:$T,BB$1)</f>
        <v>#VALUE!</v>
      </c>
      <c r="BC63" s="17" t="e">
        <f>SUMIFS('[1]Deals (Exits)'!$C:$C,'[1]Deals (Exits)'!$B:$B,$A63)</f>
        <v>#VALUE!</v>
      </c>
      <c r="BD63" s="17" t="e">
        <f>SUMIFS('[1]Deals (investment)'!$C:$C,'[1]Deals (investment)'!$B:$B,$A63,'[1]Deals (investment)'!$V:$V,BD$1)</f>
        <v>#VALUE!</v>
      </c>
      <c r="BE63" s="17" t="e">
        <f>SUMIFS('[1]Deals (investment)'!$C:$C,'[1]Deals (investment)'!$B:$B,$A63,'[1]Deals (investment)'!$V:$V,BE$1)</f>
        <v>#VALUE!</v>
      </c>
      <c r="BF63" s="17" t="e">
        <f>SUMIFS('[1]Deals (investment)'!$C:$C,'[1]Deals (investment)'!$B:$B,$A63,'[1]Deals (investment)'!$V:$V,BF$1)</f>
        <v>#VALUE!</v>
      </c>
      <c r="BG63" s="17" t="e">
        <f>SUMIFS('[1]Deals (investment)'!$C:$C,'[1]Deals (investment)'!$B:$B,$A63,'[1]Deals (investment)'!$V:$V,BG$1)</f>
        <v>#VALUE!</v>
      </c>
      <c r="BH63" s="17" t="e">
        <f>SUMIFS('[1]Deals (investment)'!$C:$C,'[1]Deals (investment)'!$B:$B,$A63,'[1]Deals (investment)'!$V:$V,BH$1)</f>
        <v>#VALUE!</v>
      </c>
      <c r="BI63" s="17" t="e">
        <f>SUMIFS('[1]Deals (investment)'!$C:$C,'[1]Deals (investment)'!$B:$B,$A63,'[1]Deals (investment)'!$V:$V,BI$1)</f>
        <v>#VALUE!</v>
      </c>
      <c r="BJ63" s="17" t="e">
        <f>SUMIFS('[1]Deals (investment)'!$C:$C,'[1]Deals (investment)'!$B:$B,$A63,'[1]Deals (investment)'!$V:$V,BJ$1)</f>
        <v>#VALUE!</v>
      </c>
      <c r="BK63" s="17" t="e">
        <f>SUMIFS('[1]Deals (investment)'!$C:$C,'[1]Deals (investment)'!$B:$B,$A63,'[1]Deals (investment)'!$V:$V,BK$1)</f>
        <v>#VALUE!</v>
      </c>
      <c r="BL63" s="17" t="e">
        <f>SUMIFS('[1]Deals (investment)'!$C:$C,'[1]Deals (investment)'!$B:$B,$A63,'[1]Deals (investment)'!$V:$V,BL$1)</f>
        <v>#VALUE!</v>
      </c>
      <c r="BM63" s="17" t="e">
        <f>SUMIFS('[1]Deals (investment)'!$C:$C,'[1]Deals (investment)'!$B:$B,$A63,'[1]Deals (investment)'!$V:$V,BM$1)</f>
        <v>#VALUE!</v>
      </c>
      <c r="BN63" s="15"/>
      <c r="BO63" s="15"/>
      <c r="BP63" s="22"/>
      <c r="BQ63" s="15"/>
      <c r="BR63" s="15"/>
      <c r="BS63" s="15"/>
      <c r="BT63" s="15"/>
      <c r="BU63" s="15"/>
      <c r="BV63" s="15"/>
      <c r="BW63" s="15"/>
      <c r="BX63" s="15"/>
      <c r="BY63" s="15"/>
      <c r="BZ63" s="15"/>
      <c r="CA63" s="15"/>
      <c r="CB63" s="15"/>
      <c r="CC63" s="15"/>
      <c r="CD63" s="15"/>
      <c r="CE63" s="15"/>
      <c r="CF63" s="15"/>
      <c r="CG63" s="15"/>
      <c r="CH63" s="15"/>
      <c r="CI63" s="15"/>
      <c r="CJ63" s="15"/>
      <c r="DM63">
        <v>168</v>
      </c>
      <c r="DN63">
        <v>2017</v>
      </c>
    </row>
    <row r="64" spans="1:118" ht="12.75">
      <c r="A64" s="15" t="s">
        <v>664</v>
      </c>
      <c r="B64" s="15" t="s">
        <v>665</v>
      </c>
      <c r="C64" s="15" t="s">
        <v>58</v>
      </c>
      <c r="D64" s="16">
        <v>2014</v>
      </c>
      <c r="E64" s="15" t="s">
        <v>666</v>
      </c>
      <c r="F64" s="15" t="s">
        <v>519</v>
      </c>
      <c r="G64" s="15" t="s">
        <v>519</v>
      </c>
      <c r="H64" s="15" t="s">
        <v>519</v>
      </c>
      <c r="I64" s="15" t="s">
        <v>519</v>
      </c>
      <c r="J64" s="15"/>
      <c r="K64" s="17" t="e">
        <f t="shared" si="0"/>
        <v>#VALUE!</v>
      </c>
      <c r="L64" s="15"/>
      <c r="M64" s="18" t="e">
        <f t="shared" si="1"/>
        <v>#VALUE!</v>
      </c>
      <c r="N64" s="15" t="s">
        <v>667</v>
      </c>
      <c r="O64" s="15"/>
      <c r="P64" s="15"/>
      <c r="Q64" s="29">
        <v>43447</v>
      </c>
      <c r="R64" s="15" t="s">
        <v>92</v>
      </c>
      <c r="S64" s="19">
        <v>1100000</v>
      </c>
      <c r="T64" s="15" t="s">
        <v>92</v>
      </c>
      <c r="U64" s="19">
        <v>1100000</v>
      </c>
      <c r="V64" s="15" t="s">
        <v>668</v>
      </c>
      <c r="W64" s="15">
        <v>0</v>
      </c>
      <c r="X64" s="15" t="s">
        <v>158</v>
      </c>
      <c r="Y64" s="15" t="s">
        <v>669</v>
      </c>
      <c r="Z64" s="25" t="s">
        <v>670</v>
      </c>
      <c r="AA64" s="25" t="s">
        <v>110</v>
      </c>
      <c r="AB64" s="20" t="s">
        <v>136</v>
      </c>
      <c r="AC64" s="21" t="s">
        <v>671</v>
      </c>
      <c r="AD64" s="21" t="s">
        <v>672</v>
      </c>
      <c r="AE64" s="21" t="s">
        <v>673</v>
      </c>
      <c r="AF64" s="21" t="s">
        <v>674</v>
      </c>
      <c r="AG64" s="22">
        <f t="shared" si="6"/>
        <v>0.87096774193548387</v>
      </c>
      <c r="AH64" s="15" t="str">
        <f t="shared" si="3"/>
        <v/>
      </c>
      <c r="AI64" s="22" t="str">
        <f>VLOOKUP(A64,'[1]Deals (investment)'!$B$2:$Z$1497,1,FALSE)</f>
        <v>Expensya</v>
      </c>
      <c r="AJ64" s="22">
        <f>VLOOKUP(A64,'[1]Deals (investment)'!$B$2:$Z$870,15,FALSE)</f>
        <v>0</v>
      </c>
      <c r="AK64" s="17" t="e">
        <f>VLOOKUP(A64,'[1]Deals (Exits)'!B:B,1,FALSE)</f>
        <v>#N/A</v>
      </c>
      <c r="AL64" s="23">
        <f>VLOOKUP(G64,[1]Lookups!$V$3:$Y$197,4,FALSE)</f>
        <v>0</v>
      </c>
      <c r="AM64" s="17" t="str">
        <f>VLOOKUP(X64,[1]Lookups!$B$3:$C$200,2,FALSE)</f>
        <v>Financial Services</v>
      </c>
      <c r="AN64" s="17" t="str">
        <f>VLOOKUP(R64,[1]Lookups!$H$3:$I$69,2,FALSE)</f>
        <v>4. Late Venture</v>
      </c>
      <c r="AO64" s="17" t="str">
        <f>VLOOKUP(T64,[1]Lookups!$H$3:$I$69,2,FALSE)</f>
        <v>4. Late Venture</v>
      </c>
      <c r="AP64" s="17" t="str">
        <f>VLOOKUP(AN64,[1]Lookups!$N$3:$O$11,2,FALSE)</f>
        <v>Growth</v>
      </c>
      <c r="AQ64" s="18" t="e">
        <f>COUNTIFS('[1]Deals (investment)'!$B:$B,$A64)</f>
        <v>#VALUE!</v>
      </c>
      <c r="AR64" s="18" t="e">
        <f>COUNTIFS('[1]Deals (investment)'!$B:$B,$A64,'[1]Deals (investment)'!$T:$T,$AW$1)+COUNTIFS('[1]Deals (investment)'!$B:$B,$A64,'[1]Deals (investment)'!$T:$T,$AX$1)+COUNTIFS('[1]Deals (investment)'!$B:$B,$A64,'[1]Deals (investment)'!$T:$T,$AY$1)</f>
        <v>#VALUE!</v>
      </c>
      <c r="AS64" s="17" t="e">
        <f>SUMIFS('[1]Deals (investment)'!$C:$C,'[1]Deals (investment)'!$B:$B,$A64)</f>
        <v>#VALUE!</v>
      </c>
      <c r="AT64" s="17" t="e">
        <f t="shared" si="4"/>
        <v>#VALUE!</v>
      </c>
      <c r="AU64" s="18" t="e">
        <f>COUNTIF('[1]Deals (Exits)'!$B:$B,A64)</f>
        <v>#VALUE!</v>
      </c>
      <c r="AV64" s="17" t="e">
        <f>SUMIFS('[1]Deals (investment)'!$C:$C,'[1]Deals (investment)'!$B:$B,$A64,'[1]Deals (investment)'!$T:$T,AV$1)</f>
        <v>#VALUE!</v>
      </c>
      <c r="AW64" s="17" t="e">
        <f>SUMIFS('[1]Deals (investment)'!$C:$C,'[1]Deals (investment)'!$B:$B,$A64,'[1]Deals (investment)'!$T:$T,AW$1)</f>
        <v>#VALUE!</v>
      </c>
      <c r="AX64" s="17" t="e">
        <f>SUMIFS('[1]Deals (investment)'!$C:$C,'[1]Deals (investment)'!$B:$B,$A64,'[1]Deals (investment)'!$T:$T,AX$1)</f>
        <v>#VALUE!</v>
      </c>
      <c r="AY64" s="17" t="e">
        <f>SUMIFS('[1]Deals (investment)'!$C:$C,'[1]Deals (investment)'!$B:$B,$A64,'[1]Deals (investment)'!$T:$T,AY$1)</f>
        <v>#VALUE!</v>
      </c>
      <c r="AZ64" s="17" t="e">
        <f>SUMIFS('[1]Deals (investment)'!$C:$C,'[1]Deals (investment)'!$B:$B,$A64,'[1]Deals (investment)'!$T:$T,AZ$1)</f>
        <v>#VALUE!</v>
      </c>
      <c r="BA64" s="17" t="e">
        <f>SUMIFS('[1]Deals (investment)'!$C:$C,'[1]Deals (investment)'!$B:$B,$A64,'[1]Deals (investment)'!$T:$T,BA$1)</f>
        <v>#VALUE!</v>
      </c>
      <c r="BB64" s="17" t="e">
        <f>SUMIFS('[1]Deals (investment)'!$C:$C,'[1]Deals (investment)'!$B:$B,$A64,'[1]Deals (investment)'!$T:$T,BB$1)</f>
        <v>#VALUE!</v>
      </c>
      <c r="BC64" s="17" t="e">
        <f>SUMIFS('[1]Deals (Exits)'!$C:$C,'[1]Deals (Exits)'!$B:$B,$A64)</f>
        <v>#VALUE!</v>
      </c>
      <c r="BD64" s="17" t="e">
        <f>SUMIFS('[1]Deals (investment)'!$C:$C,'[1]Deals (investment)'!$B:$B,$A64,'[1]Deals (investment)'!$V:$V,BD$1)</f>
        <v>#VALUE!</v>
      </c>
      <c r="BE64" s="17" t="e">
        <f>SUMIFS('[1]Deals (investment)'!$C:$C,'[1]Deals (investment)'!$B:$B,$A64,'[1]Deals (investment)'!$V:$V,BE$1)</f>
        <v>#VALUE!</v>
      </c>
      <c r="BF64" s="17" t="e">
        <f>SUMIFS('[1]Deals (investment)'!$C:$C,'[1]Deals (investment)'!$B:$B,$A64,'[1]Deals (investment)'!$V:$V,BF$1)</f>
        <v>#VALUE!</v>
      </c>
      <c r="BG64" s="17" t="e">
        <f>SUMIFS('[1]Deals (investment)'!$C:$C,'[1]Deals (investment)'!$B:$B,$A64,'[1]Deals (investment)'!$V:$V,BG$1)</f>
        <v>#VALUE!</v>
      </c>
      <c r="BH64" s="17" t="e">
        <f>SUMIFS('[1]Deals (investment)'!$C:$C,'[1]Deals (investment)'!$B:$B,$A64,'[1]Deals (investment)'!$V:$V,BH$1)</f>
        <v>#VALUE!</v>
      </c>
      <c r="BI64" s="17" t="e">
        <f>SUMIFS('[1]Deals (investment)'!$C:$C,'[1]Deals (investment)'!$B:$B,$A64,'[1]Deals (investment)'!$V:$V,BI$1)</f>
        <v>#VALUE!</v>
      </c>
      <c r="BJ64" s="17" t="e">
        <f>SUMIFS('[1]Deals (investment)'!$C:$C,'[1]Deals (investment)'!$B:$B,$A64,'[1]Deals (investment)'!$V:$V,BJ$1)</f>
        <v>#VALUE!</v>
      </c>
      <c r="BK64" s="17" t="e">
        <f>SUMIFS('[1]Deals (investment)'!$C:$C,'[1]Deals (investment)'!$B:$B,$A64,'[1]Deals (investment)'!$V:$V,BK$1)</f>
        <v>#VALUE!</v>
      </c>
      <c r="BL64" s="17" t="e">
        <f>SUMIFS('[1]Deals (investment)'!$C:$C,'[1]Deals (investment)'!$B:$B,$A64,'[1]Deals (investment)'!$V:$V,BL$1)</f>
        <v>#VALUE!</v>
      </c>
      <c r="BM64" s="17" t="e">
        <f>SUMIFS('[1]Deals (investment)'!$C:$C,'[1]Deals (investment)'!$B:$B,$A64,'[1]Deals (investment)'!$V:$V,BM$1)</f>
        <v>#VALUE!</v>
      </c>
      <c r="BN64" s="15"/>
      <c r="BO64" s="15"/>
      <c r="BP64" s="22"/>
      <c r="BQ64" s="15"/>
      <c r="BR64" s="15"/>
      <c r="BS64" s="15"/>
      <c r="BT64" s="15"/>
      <c r="BU64" s="15"/>
      <c r="BV64" s="15"/>
      <c r="BW64" s="15"/>
      <c r="BX64" s="15"/>
      <c r="BY64" s="15"/>
      <c r="BZ64" s="15"/>
      <c r="CA64" s="15"/>
      <c r="CB64" s="15"/>
      <c r="CC64" s="15"/>
      <c r="CD64" s="15"/>
      <c r="CE64" s="15"/>
      <c r="CF64" s="15"/>
      <c r="CG64" s="15"/>
      <c r="CH64" s="15"/>
      <c r="CI64" s="15"/>
      <c r="CJ64" s="15"/>
      <c r="DM64">
        <v>932</v>
      </c>
    </row>
    <row r="65" spans="1:118" ht="12.75">
      <c r="A65" s="15" t="s">
        <v>675</v>
      </c>
      <c r="B65" s="15" t="s">
        <v>676</v>
      </c>
      <c r="C65" s="15" t="s">
        <v>58</v>
      </c>
      <c r="D65" s="16">
        <v>2017</v>
      </c>
      <c r="E65" s="15" t="s">
        <v>90</v>
      </c>
      <c r="F65" s="15"/>
      <c r="G65" s="15" t="s">
        <v>91</v>
      </c>
      <c r="H65" s="15" t="s">
        <v>91</v>
      </c>
      <c r="I65" s="15" t="s">
        <v>91</v>
      </c>
      <c r="J65" s="15"/>
      <c r="K65" s="17" t="e">
        <f t="shared" si="0"/>
        <v>#VALUE!</v>
      </c>
      <c r="L65" s="15"/>
      <c r="M65" s="18" t="e">
        <f t="shared" si="1"/>
        <v>#VALUE!</v>
      </c>
      <c r="N65" s="15"/>
      <c r="O65" s="15"/>
      <c r="P65" s="15"/>
      <c r="Q65" s="15"/>
      <c r="R65" s="15" t="s">
        <v>375</v>
      </c>
      <c r="S65" s="19">
        <v>4300000</v>
      </c>
      <c r="T65" s="15" t="s">
        <v>375</v>
      </c>
      <c r="U65" s="17">
        <v>4300000</v>
      </c>
      <c r="V65" s="15" t="s">
        <v>677</v>
      </c>
      <c r="W65" s="15"/>
      <c r="X65" s="15" t="s">
        <v>158</v>
      </c>
      <c r="Y65" s="15" t="s">
        <v>678</v>
      </c>
      <c r="AB65" s="20" t="s">
        <v>286</v>
      </c>
      <c r="AC65" s="21" t="s">
        <v>679</v>
      </c>
      <c r="AD65" s="21" t="s">
        <v>680</v>
      </c>
      <c r="AE65" s="21" t="s">
        <v>681</v>
      </c>
      <c r="AF65" s="21" t="s">
        <v>682</v>
      </c>
      <c r="AG65" s="22">
        <f t="shared" si="6"/>
        <v>0.67741935483870963</v>
      </c>
      <c r="AH65" s="15" t="str">
        <f t="shared" si="3"/>
        <v/>
      </c>
      <c r="AI65" s="22" t="str">
        <f>VLOOKUP(A65,'[1]Deals (investment)'!$B$2:$Z$1497,1,FALSE)</f>
        <v>SOL Wallet</v>
      </c>
      <c r="AJ65" s="22">
        <f>VLOOKUP(A65,'[1]Deals (investment)'!$B$2:$Z$870,15,FALSE)</f>
        <v>1</v>
      </c>
      <c r="AK65" s="17" t="e">
        <f>VLOOKUP(A65,'[1]Deals (Exits)'!B:B,1,FALSE)</f>
        <v>#N/A</v>
      </c>
      <c r="AL65" s="23">
        <f>VLOOKUP(G65,[1]Lookups!$V$3:$Y$197,4,FALSE)</f>
        <v>0</v>
      </c>
      <c r="AM65" s="17" t="str">
        <f>VLOOKUP(X65,[1]Lookups!$B$3:$C$200,2,FALSE)</f>
        <v>Financial Services</v>
      </c>
      <c r="AN65" s="17" t="str">
        <f>VLOOKUP(R65,[1]Lookups!$H$3:$I$69,2,FALSE)</f>
        <v>2. Seed</v>
      </c>
      <c r="AO65" s="17" t="str">
        <f>VLOOKUP(T65,[1]Lookups!$H$3:$I$69,2,FALSE)</f>
        <v>2. Seed</v>
      </c>
      <c r="AP65" s="17" t="str">
        <f>VLOOKUP(AN65,[1]Lookups!$N$3:$O$11,2,FALSE)</f>
        <v>Early</v>
      </c>
      <c r="AQ65" s="18" t="e">
        <f>COUNTIFS('[1]Deals (investment)'!$B:$B,$A65)</f>
        <v>#VALUE!</v>
      </c>
      <c r="AR65" s="18" t="e">
        <f>COUNTIFS('[1]Deals (investment)'!$B:$B,$A65,'[1]Deals (investment)'!$T:$T,$AW$1)+COUNTIFS('[1]Deals (investment)'!$B:$B,$A65,'[1]Deals (investment)'!$T:$T,$AX$1)+COUNTIFS('[1]Deals (investment)'!$B:$B,$A65,'[1]Deals (investment)'!$T:$T,$AY$1)</f>
        <v>#VALUE!</v>
      </c>
      <c r="AS65" s="17" t="e">
        <f>SUMIFS('[1]Deals (investment)'!$C:$C,'[1]Deals (investment)'!$B:$B,$A65)</f>
        <v>#VALUE!</v>
      </c>
      <c r="AT65" s="17" t="e">
        <f t="shared" si="4"/>
        <v>#VALUE!</v>
      </c>
      <c r="AU65" s="18" t="e">
        <f>COUNTIF('[1]Deals (Exits)'!$B:$B,A65)</f>
        <v>#VALUE!</v>
      </c>
      <c r="AV65" s="17" t="e">
        <f>SUMIFS('[1]Deals (investment)'!$C:$C,'[1]Deals (investment)'!$B:$B,$A65,'[1]Deals (investment)'!$T:$T,AV$1)</f>
        <v>#VALUE!</v>
      </c>
      <c r="AW65" s="17" t="e">
        <f>SUMIFS('[1]Deals (investment)'!$C:$C,'[1]Deals (investment)'!$B:$B,$A65,'[1]Deals (investment)'!$T:$T,AW$1)</f>
        <v>#VALUE!</v>
      </c>
      <c r="AX65" s="17" t="e">
        <f>SUMIFS('[1]Deals (investment)'!$C:$C,'[1]Deals (investment)'!$B:$B,$A65,'[1]Deals (investment)'!$T:$T,AX$1)</f>
        <v>#VALUE!</v>
      </c>
      <c r="AY65" s="17" t="e">
        <f>SUMIFS('[1]Deals (investment)'!$C:$C,'[1]Deals (investment)'!$B:$B,$A65,'[1]Deals (investment)'!$T:$T,AY$1)</f>
        <v>#VALUE!</v>
      </c>
      <c r="AZ65" s="17" t="e">
        <f>SUMIFS('[1]Deals (investment)'!$C:$C,'[1]Deals (investment)'!$B:$B,$A65,'[1]Deals (investment)'!$T:$T,AZ$1)</f>
        <v>#VALUE!</v>
      </c>
      <c r="BA65" s="17" t="e">
        <f>SUMIFS('[1]Deals (investment)'!$C:$C,'[1]Deals (investment)'!$B:$B,$A65,'[1]Deals (investment)'!$T:$T,BA$1)</f>
        <v>#VALUE!</v>
      </c>
      <c r="BB65" s="17" t="e">
        <f>SUMIFS('[1]Deals (investment)'!$C:$C,'[1]Deals (investment)'!$B:$B,$A65,'[1]Deals (investment)'!$T:$T,BB$1)</f>
        <v>#VALUE!</v>
      </c>
      <c r="BC65" s="17" t="e">
        <f>SUMIFS('[1]Deals (Exits)'!$C:$C,'[1]Deals (Exits)'!$B:$B,$A65)</f>
        <v>#VALUE!</v>
      </c>
      <c r="BD65" s="17" t="e">
        <f>SUMIFS('[1]Deals (investment)'!$C:$C,'[1]Deals (investment)'!$B:$B,$A65,'[1]Deals (investment)'!$V:$V,BD$1)</f>
        <v>#VALUE!</v>
      </c>
      <c r="BE65" s="17" t="e">
        <f>SUMIFS('[1]Deals (investment)'!$C:$C,'[1]Deals (investment)'!$B:$B,$A65,'[1]Deals (investment)'!$V:$V,BE$1)</f>
        <v>#VALUE!</v>
      </c>
      <c r="BF65" s="17" t="e">
        <f>SUMIFS('[1]Deals (investment)'!$C:$C,'[1]Deals (investment)'!$B:$B,$A65,'[1]Deals (investment)'!$V:$V,BF$1)</f>
        <v>#VALUE!</v>
      </c>
      <c r="BG65" s="17" t="e">
        <f>SUMIFS('[1]Deals (investment)'!$C:$C,'[1]Deals (investment)'!$B:$B,$A65,'[1]Deals (investment)'!$V:$V,BG$1)</f>
        <v>#VALUE!</v>
      </c>
      <c r="BH65" s="17" t="e">
        <f>SUMIFS('[1]Deals (investment)'!$C:$C,'[1]Deals (investment)'!$B:$B,$A65,'[1]Deals (investment)'!$V:$V,BH$1)</f>
        <v>#VALUE!</v>
      </c>
      <c r="BI65" s="17" t="e">
        <f>SUMIFS('[1]Deals (investment)'!$C:$C,'[1]Deals (investment)'!$B:$B,$A65,'[1]Deals (investment)'!$V:$V,BI$1)</f>
        <v>#VALUE!</v>
      </c>
      <c r="BJ65" s="17" t="e">
        <f>SUMIFS('[1]Deals (investment)'!$C:$C,'[1]Deals (investment)'!$B:$B,$A65,'[1]Deals (investment)'!$V:$V,BJ$1)</f>
        <v>#VALUE!</v>
      </c>
      <c r="BK65" s="17" t="e">
        <f>SUMIFS('[1]Deals (investment)'!$C:$C,'[1]Deals (investment)'!$B:$B,$A65,'[1]Deals (investment)'!$V:$V,BK$1)</f>
        <v>#VALUE!</v>
      </c>
      <c r="BL65" s="17" t="e">
        <f>SUMIFS('[1]Deals (investment)'!$C:$C,'[1]Deals (investment)'!$B:$B,$A65,'[1]Deals (investment)'!$V:$V,BL$1)</f>
        <v>#VALUE!</v>
      </c>
      <c r="BM65" s="17" t="e">
        <f>SUMIFS('[1]Deals (investment)'!$C:$C,'[1]Deals (investment)'!$B:$B,$A65,'[1]Deals (investment)'!$V:$V,BM$1)</f>
        <v>#VALUE!</v>
      </c>
      <c r="BN65" s="15"/>
      <c r="BO65" s="15"/>
      <c r="BP65" s="22"/>
      <c r="BQ65" s="15"/>
      <c r="BR65" s="15"/>
      <c r="BS65" s="15"/>
      <c r="BT65" s="15"/>
      <c r="BU65" s="15"/>
      <c r="BV65" s="15"/>
      <c r="BW65" s="15"/>
      <c r="BX65" s="15"/>
      <c r="BY65" s="15"/>
      <c r="BZ65" s="15"/>
      <c r="CA65" s="15"/>
      <c r="CB65" s="15"/>
      <c r="CC65" s="15"/>
      <c r="CD65" s="15"/>
      <c r="CE65" s="15"/>
      <c r="CF65" s="15"/>
      <c r="CG65" s="15"/>
      <c r="CH65" s="15"/>
      <c r="CI65" s="15"/>
      <c r="CJ65" s="15"/>
    </row>
    <row r="66" spans="1:118" ht="12.75">
      <c r="A66" s="15" t="s">
        <v>683</v>
      </c>
      <c r="B66" s="15" t="s">
        <v>684</v>
      </c>
      <c r="C66" s="15" t="s">
        <v>58</v>
      </c>
      <c r="D66" s="16">
        <v>2015</v>
      </c>
      <c r="E66" s="15" t="s">
        <v>90</v>
      </c>
      <c r="F66" s="15"/>
      <c r="G66" s="15" t="s">
        <v>91</v>
      </c>
      <c r="H66" s="15" t="s">
        <v>91</v>
      </c>
      <c r="I66" s="15" t="s">
        <v>91</v>
      </c>
      <c r="J66" s="15"/>
      <c r="K66" s="17" t="e">
        <f t="shared" si="0"/>
        <v>#VALUE!</v>
      </c>
      <c r="L66" s="15"/>
      <c r="M66" s="18" t="e">
        <f t="shared" si="1"/>
        <v>#VALUE!</v>
      </c>
      <c r="N66" s="15"/>
      <c r="O66" s="15"/>
      <c r="P66" s="15"/>
      <c r="Q66" s="15"/>
      <c r="R66" s="15" t="s">
        <v>685</v>
      </c>
      <c r="S66" s="19">
        <v>2100000</v>
      </c>
      <c r="T66" s="15" t="s">
        <v>131</v>
      </c>
      <c r="U66" s="17">
        <v>2500000</v>
      </c>
      <c r="V66" s="15" t="s">
        <v>686</v>
      </c>
      <c r="W66" s="15"/>
      <c r="X66" s="15" t="s">
        <v>158</v>
      </c>
      <c r="Y66" s="15" t="s">
        <v>687</v>
      </c>
      <c r="AB66" s="20" t="s">
        <v>286</v>
      </c>
      <c r="AC66" s="21" t="s">
        <v>688</v>
      </c>
      <c r="AD66" s="21" t="s">
        <v>689</v>
      </c>
      <c r="AE66" s="21" t="s">
        <v>690</v>
      </c>
      <c r="AF66" s="15"/>
      <c r="AG66" s="22">
        <f t="shared" si="6"/>
        <v>0.64516129032258063</v>
      </c>
      <c r="AH66" s="15" t="str">
        <f t="shared" ref="AH66:AH129" si="11">IF(A66 = "","",IF(COUNTIF(CD:CD,CONCATENATE(A66,B66,C66))&gt;1,"Duplicated",""))</f>
        <v/>
      </c>
      <c r="AI66" s="22" t="str">
        <f>VLOOKUP(A66,'[1]Deals (investment)'!$B$2:$Z$1497,1,FALSE)</f>
        <v>Fintec Labs</v>
      </c>
      <c r="AJ66" s="22">
        <f>VLOOKUP(A66,'[1]Deals (investment)'!$B$2:$Z$870,15,FALSE)</f>
        <v>1</v>
      </c>
      <c r="AK66" s="17" t="str">
        <f>VLOOKUP(A66,'[1]Deals (Exits)'!B:B,1,FALSE)</f>
        <v>Fintec Labs</v>
      </c>
      <c r="AL66" s="23">
        <f>VLOOKUP(G66,[1]Lookups!$V$3:$Y$197,4,FALSE)</f>
        <v>0</v>
      </c>
      <c r="AM66" s="17" t="str">
        <f>VLOOKUP(X66,[1]Lookups!$B$3:$C$200,2,FALSE)</f>
        <v>Financial Services</v>
      </c>
      <c r="AN66" s="17" t="str">
        <f>VLOOKUP(R66,[1]Lookups!$H$3:$I$69,2,FALSE)</f>
        <v xml:space="preserve">1. Grant
</v>
      </c>
      <c r="AO66" s="17" t="str">
        <f>VLOOKUP(T66,[1]Lookups!$H$3:$I$69,2,FALSE)</f>
        <v>3. Early Venture</v>
      </c>
      <c r="AP66" s="17" t="e">
        <f>VLOOKUP(AN66,[1]Lookups!$N$3:$O$11,2,FALSE)</f>
        <v>#N/A</v>
      </c>
      <c r="AQ66" s="18" t="e">
        <f>COUNTIFS('[1]Deals (investment)'!$B:$B,$A66)</f>
        <v>#VALUE!</v>
      </c>
      <c r="AR66" s="18" t="e">
        <f>COUNTIFS('[1]Deals (investment)'!$B:$B,$A66,'[1]Deals (investment)'!$T:$T,$AW$1)+COUNTIFS('[1]Deals (investment)'!$B:$B,$A66,'[1]Deals (investment)'!$T:$T,$AX$1)+COUNTIFS('[1]Deals (investment)'!$B:$B,$A66,'[1]Deals (investment)'!$T:$T,$AY$1)</f>
        <v>#VALUE!</v>
      </c>
      <c r="AS66" s="17" t="e">
        <f>SUMIFS('[1]Deals (investment)'!$C:$C,'[1]Deals (investment)'!$B:$B,$A66)</f>
        <v>#VALUE!</v>
      </c>
      <c r="AT66" s="17" t="e">
        <f t="shared" si="4"/>
        <v>#VALUE!</v>
      </c>
      <c r="AU66" s="18" t="e">
        <f>COUNTIF('[1]Deals (Exits)'!$B:$B,A66)</f>
        <v>#VALUE!</v>
      </c>
      <c r="AV66" s="17" t="e">
        <f>SUMIFS('[1]Deals (investment)'!$C:$C,'[1]Deals (investment)'!$B:$B,$A66,'[1]Deals (investment)'!$T:$T,AV$1)</f>
        <v>#VALUE!</v>
      </c>
      <c r="AW66" s="17" t="e">
        <f>SUMIFS('[1]Deals (investment)'!$C:$C,'[1]Deals (investment)'!$B:$B,$A66,'[1]Deals (investment)'!$T:$T,AW$1)</f>
        <v>#VALUE!</v>
      </c>
      <c r="AX66" s="17" t="e">
        <f>SUMIFS('[1]Deals (investment)'!$C:$C,'[1]Deals (investment)'!$B:$B,$A66,'[1]Deals (investment)'!$T:$T,AX$1)</f>
        <v>#VALUE!</v>
      </c>
      <c r="AY66" s="17" t="e">
        <f>SUMIFS('[1]Deals (investment)'!$C:$C,'[1]Deals (investment)'!$B:$B,$A66,'[1]Deals (investment)'!$T:$T,AY$1)</f>
        <v>#VALUE!</v>
      </c>
      <c r="AZ66" s="17" t="e">
        <f>SUMIFS('[1]Deals (investment)'!$C:$C,'[1]Deals (investment)'!$B:$B,$A66,'[1]Deals (investment)'!$T:$T,AZ$1)</f>
        <v>#VALUE!</v>
      </c>
      <c r="BA66" s="17" t="e">
        <f>SUMIFS('[1]Deals (investment)'!$C:$C,'[1]Deals (investment)'!$B:$B,$A66,'[1]Deals (investment)'!$T:$T,BA$1)</f>
        <v>#VALUE!</v>
      </c>
      <c r="BB66" s="17" t="e">
        <f>SUMIFS('[1]Deals (investment)'!$C:$C,'[1]Deals (investment)'!$B:$B,$A66,'[1]Deals (investment)'!$T:$T,BB$1)</f>
        <v>#VALUE!</v>
      </c>
      <c r="BC66" s="17" t="e">
        <f>SUMIFS('[1]Deals (Exits)'!$C:$C,'[1]Deals (Exits)'!$B:$B,$A66)</f>
        <v>#VALUE!</v>
      </c>
      <c r="BD66" s="17" t="e">
        <f>SUMIFS('[1]Deals (investment)'!$C:$C,'[1]Deals (investment)'!$B:$B,$A66,'[1]Deals (investment)'!$V:$V,BD$1)</f>
        <v>#VALUE!</v>
      </c>
      <c r="BE66" s="17" t="e">
        <f>SUMIFS('[1]Deals (investment)'!$C:$C,'[1]Deals (investment)'!$B:$B,$A66,'[1]Deals (investment)'!$V:$V,BE$1)</f>
        <v>#VALUE!</v>
      </c>
      <c r="BF66" s="17" t="e">
        <f>SUMIFS('[1]Deals (investment)'!$C:$C,'[1]Deals (investment)'!$B:$B,$A66,'[1]Deals (investment)'!$V:$V,BF$1)</f>
        <v>#VALUE!</v>
      </c>
      <c r="BG66" s="17" t="e">
        <f>SUMIFS('[1]Deals (investment)'!$C:$C,'[1]Deals (investment)'!$B:$B,$A66,'[1]Deals (investment)'!$V:$V,BG$1)</f>
        <v>#VALUE!</v>
      </c>
      <c r="BH66" s="17" t="e">
        <f>SUMIFS('[1]Deals (investment)'!$C:$C,'[1]Deals (investment)'!$B:$B,$A66,'[1]Deals (investment)'!$V:$V,BH$1)</f>
        <v>#VALUE!</v>
      </c>
      <c r="BI66" s="17" t="e">
        <f>SUMIFS('[1]Deals (investment)'!$C:$C,'[1]Deals (investment)'!$B:$B,$A66,'[1]Deals (investment)'!$V:$V,BI$1)</f>
        <v>#VALUE!</v>
      </c>
      <c r="BJ66" s="17" t="e">
        <f>SUMIFS('[1]Deals (investment)'!$C:$C,'[1]Deals (investment)'!$B:$B,$A66,'[1]Deals (investment)'!$V:$V,BJ$1)</f>
        <v>#VALUE!</v>
      </c>
      <c r="BK66" s="17" t="e">
        <f>SUMIFS('[1]Deals (investment)'!$C:$C,'[1]Deals (investment)'!$B:$B,$A66,'[1]Deals (investment)'!$V:$V,BK$1)</f>
        <v>#VALUE!</v>
      </c>
      <c r="BL66" s="17" t="e">
        <f>SUMIFS('[1]Deals (investment)'!$C:$C,'[1]Deals (investment)'!$B:$B,$A66,'[1]Deals (investment)'!$V:$V,BL$1)</f>
        <v>#VALUE!</v>
      </c>
      <c r="BM66" s="17" t="e">
        <f>SUMIFS('[1]Deals (investment)'!$C:$C,'[1]Deals (investment)'!$B:$B,$A66,'[1]Deals (investment)'!$V:$V,BM$1)</f>
        <v>#VALUE!</v>
      </c>
      <c r="BN66" s="15"/>
      <c r="BO66" s="15"/>
      <c r="BP66" s="22"/>
      <c r="BQ66" s="15"/>
      <c r="BR66" s="15"/>
      <c r="BS66" s="15"/>
      <c r="BT66" s="15"/>
      <c r="BU66" s="15"/>
      <c r="BV66" s="15"/>
      <c r="BW66" s="15"/>
      <c r="BX66" s="15"/>
      <c r="BY66" s="15"/>
      <c r="BZ66" s="15"/>
      <c r="CA66" s="15"/>
      <c r="CB66" s="15"/>
      <c r="CC66" s="15"/>
      <c r="CD66" s="15"/>
      <c r="CE66" s="15"/>
      <c r="CF66" s="15"/>
      <c r="CG66" s="15"/>
      <c r="CH66" s="15"/>
      <c r="CI66" s="15"/>
      <c r="CJ66" s="15"/>
      <c r="DM66">
        <v>308</v>
      </c>
    </row>
    <row r="67" spans="1:118" ht="12.75">
      <c r="A67" s="15" t="s">
        <v>691</v>
      </c>
      <c r="B67" s="15" t="s">
        <v>692</v>
      </c>
      <c r="C67" s="15" t="s">
        <v>58</v>
      </c>
      <c r="D67" s="16">
        <v>2013</v>
      </c>
      <c r="E67" s="15" t="s">
        <v>117</v>
      </c>
      <c r="F67" s="15"/>
      <c r="G67" s="15" t="s">
        <v>118</v>
      </c>
      <c r="H67" s="15" t="s">
        <v>118</v>
      </c>
      <c r="I67" s="15" t="s">
        <v>118</v>
      </c>
      <c r="J67" s="15"/>
      <c r="K67" s="17" t="e">
        <f t="shared" si="0"/>
        <v>#VALUE!</v>
      </c>
      <c r="L67" s="15"/>
      <c r="M67" s="18" t="e">
        <f t="shared" si="1"/>
        <v>#VALUE!</v>
      </c>
      <c r="N67" s="15"/>
      <c r="O67" s="15"/>
      <c r="P67" s="15"/>
      <c r="Q67" s="24" t="e">
        <f ca="1">_xludf.MAXIFS('[1]Deals (investment)'!A:A,'[1]Deals (investment)'!B:B,A67)</f>
        <v>#NAME?</v>
      </c>
      <c r="R67" s="15" t="s">
        <v>92</v>
      </c>
      <c r="S67" s="19">
        <v>3000000</v>
      </c>
      <c r="T67" s="15" t="s">
        <v>92</v>
      </c>
      <c r="U67" s="19">
        <v>3000000</v>
      </c>
      <c r="V67" s="15" t="s">
        <v>693</v>
      </c>
      <c r="W67" s="15"/>
      <c r="X67" s="15" t="s">
        <v>79</v>
      </c>
      <c r="Y67" s="15" t="s">
        <v>694</v>
      </c>
      <c r="AB67" s="20" t="s">
        <v>136</v>
      </c>
      <c r="AC67" s="21" t="s">
        <v>695</v>
      </c>
      <c r="AD67" s="21" t="s">
        <v>696</v>
      </c>
      <c r="AE67" s="21" t="s">
        <v>697</v>
      </c>
      <c r="AF67" s="21" t="s">
        <v>698</v>
      </c>
      <c r="AG67" s="22">
        <f t="shared" ca="1" si="6"/>
        <v>0.70967741935483875</v>
      </c>
      <c r="AH67" s="15" t="e">
        <f t="shared" si="11"/>
        <v>#VALUE!</v>
      </c>
      <c r="AI67" s="22" t="str">
        <f>VLOOKUP(A67,'[1]Deals (investment)'!$B$2:$Z$1497,1,FALSE)</f>
        <v>BRCK</v>
      </c>
      <c r="AJ67" s="22">
        <f>VLOOKUP(A67,'[1]Deals (investment)'!$B$2:$Z$870,15,FALSE)</f>
        <v>1</v>
      </c>
      <c r="AK67" s="17" t="e">
        <f>VLOOKUP(A67,'[1]Deals (Exits)'!B:B,1,FALSE)</f>
        <v>#N/A</v>
      </c>
      <c r="AL67" s="23">
        <f>VLOOKUP(G67,[1]Lookups!$V$3:$Y$197,4,FALSE)</f>
        <v>0</v>
      </c>
      <c r="AM67" s="17" t="str">
        <f>VLOOKUP(X67,[1]Lookups!$B$3:$C$200,2,FALSE)</f>
        <v>Other Technologies &amp; Information Technology</v>
      </c>
      <c r="AN67" s="17" t="str">
        <f>VLOOKUP(R67,[1]Lookups!$H$3:$I$69,2,FALSE)</f>
        <v>4. Late Venture</v>
      </c>
      <c r="AO67" s="17" t="str">
        <f>VLOOKUP(T67,[1]Lookups!$H$3:$I$69,2,FALSE)</f>
        <v>4. Late Venture</v>
      </c>
      <c r="AP67" s="17" t="str">
        <f>VLOOKUP(AN67,[1]Lookups!$N$3:$O$11,2,FALSE)</f>
        <v>Growth</v>
      </c>
      <c r="AQ67" s="18" t="e">
        <f>COUNTIFS('[1]Deals (investment)'!$B:$B,$A67)</f>
        <v>#VALUE!</v>
      </c>
      <c r="AR67" s="18" t="e">
        <f>COUNTIFS('[1]Deals (investment)'!$B:$B,$A67,'[1]Deals (investment)'!$T:$T,$AW$1)+COUNTIFS('[1]Deals (investment)'!$B:$B,$A67,'[1]Deals (investment)'!$T:$T,$AX$1)+COUNTIFS('[1]Deals (investment)'!$B:$B,$A67,'[1]Deals (investment)'!$T:$T,$AY$1)</f>
        <v>#VALUE!</v>
      </c>
      <c r="AS67" s="17" t="e">
        <f>SUMIFS('[1]Deals (investment)'!$C:$C,'[1]Deals (investment)'!$B:$B,$A67)</f>
        <v>#VALUE!</v>
      </c>
      <c r="AT67" s="17" t="e">
        <f t="shared" si="4"/>
        <v>#VALUE!</v>
      </c>
      <c r="AU67" s="18" t="e">
        <f>COUNTIF('[1]Deals (Exits)'!$B:$B,A67)</f>
        <v>#VALUE!</v>
      </c>
      <c r="AV67" s="17" t="e">
        <f>SUMIFS('[1]Deals (investment)'!$C:$C,'[1]Deals (investment)'!$B:$B,$A67,'[1]Deals (investment)'!$T:$T,AV$1)</f>
        <v>#VALUE!</v>
      </c>
      <c r="AW67" s="17" t="e">
        <f>SUMIFS('[1]Deals (investment)'!$C:$C,'[1]Deals (investment)'!$B:$B,$A67,'[1]Deals (investment)'!$T:$T,AW$1)</f>
        <v>#VALUE!</v>
      </c>
      <c r="AX67" s="17" t="e">
        <f>SUMIFS('[1]Deals (investment)'!$C:$C,'[1]Deals (investment)'!$B:$B,$A67,'[1]Deals (investment)'!$T:$T,AX$1)</f>
        <v>#VALUE!</v>
      </c>
      <c r="AY67" s="17" t="e">
        <f>SUMIFS('[1]Deals (investment)'!$C:$C,'[1]Deals (investment)'!$B:$B,$A67,'[1]Deals (investment)'!$T:$T,AY$1)</f>
        <v>#VALUE!</v>
      </c>
      <c r="AZ67" s="17" t="e">
        <f>SUMIFS('[1]Deals (investment)'!$C:$C,'[1]Deals (investment)'!$B:$B,$A67,'[1]Deals (investment)'!$T:$T,AZ$1)</f>
        <v>#VALUE!</v>
      </c>
      <c r="BA67" s="17" t="e">
        <f>SUMIFS('[1]Deals (investment)'!$C:$C,'[1]Deals (investment)'!$B:$B,$A67,'[1]Deals (investment)'!$T:$T,BA$1)</f>
        <v>#VALUE!</v>
      </c>
      <c r="BB67" s="17" t="e">
        <f>SUMIFS('[1]Deals (investment)'!$C:$C,'[1]Deals (investment)'!$B:$B,$A67,'[1]Deals (investment)'!$T:$T,BB$1)</f>
        <v>#VALUE!</v>
      </c>
      <c r="BC67" s="17" t="e">
        <f>SUMIFS('[1]Deals (Exits)'!$C:$C,'[1]Deals (Exits)'!$B:$B,$A67)</f>
        <v>#VALUE!</v>
      </c>
      <c r="BD67" s="17" t="e">
        <f>SUMIFS('[1]Deals (investment)'!$C:$C,'[1]Deals (investment)'!$B:$B,$A67,'[1]Deals (investment)'!$V:$V,BD$1)</f>
        <v>#VALUE!</v>
      </c>
      <c r="BE67" s="17" t="e">
        <f>SUMIFS('[1]Deals (investment)'!$C:$C,'[1]Deals (investment)'!$B:$B,$A67,'[1]Deals (investment)'!$V:$V,BE$1)</f>
        <v>#VALUE!</v>
      </c>
      <c r="BF67" s="17" t="e">
        <f>SUMIFS('[1]Deals (investment)'!$C:$C,'[1]Deals (investment)'!$B:$B,$A67,'[1]Deals (investment)'!$V:$V,BF$1)</f>
        <v>#VALUE!</v>
      </c>
      <c r="BG67" s="17" t="e">
        <f>SUMIFS('[1]Deals (investment)'!$C:$C,'[1]Deals (investment)'!$B:$B,$A67,'[1]Deals (investment)'!$V:$V,BG$1)</f>
        <v>#VALUE!</v>
      </c>
      <c r="BH67" s="17" t="e">
        <f>SUMIFS('[1]Deals (investment)'!$C:$C,'[1]Deals (investment)'!$B:$B,$A67,'[1]Deals (investment)'!$V:$V,BH$1)</f>
        <v>#VALUE!</v>
      </c>
      <c r="BI67" s="17" t="e">
        <f>SUMIFS('[1]Deals (investment)'!$C:$C,'[1]Deals (investment)'!$B:$B,$A67,'[1]Deals (investment)'!$V:$V,BI$1)</f>
        <v>#VALUE!</v>
      </c>
      <c r="BJ67" s="17" t="e">
        <f>SUMIFS('[1]Deals (investment)'!$C:$C,'[1]Deals (investment)'!$B:$B,$A67,'[1]Deals (investment)'!$V:$V,BJ$1)</f>
        <v>#VALUE!</v>
      </c>
      <c r="BK67" s="17" t="e">
        <f>SUMIFS('[1]Deals (investment)'!$C:$C,'[1]Deals (investment)'!$B:$B,$A67,'[1]Deals (investment)'!$V:$V,BK$1)</f>
        <v>#VALUE!</v>
      </c>
      <c r="BL67" s="17" t="e">
        <f>SUMIFS('[1]Deals (investment)'!$C:$C,'[1]Deals (investment)'!$B:$B,$A67,'[1]Deals (investment)'!$V:$V,BL$1)</f>
        <v>#VALUE!</v>
      </c>
      <c r="BM67" s="17" t="e">
        <f>SUMIFS('[1]Deals (investment)'!$C:$C,'[1]Deals (investment)'!$B:$B,$A67,'[1]Deals (investment)'!$V:$V,BM$1)</f>
        <v>#VALUE!</v>
      </c>
      <c r="BN67" s="15"/>
      <c r="BO67" s="15"/>
      <c r="BP67" s="22"/>
      <c r="BQ67" s="15"/>
      <c r="BR67" s="15"/>
      <c r="BS67" s="15"/>
      <c r="BT67" s="15"/>
      <c r="BU67" s="15"/>
      <c r="BV67" s="15"/>
      <c r="BW67" s="15"/>
      <c r="BX67" s="15"/>
      <c r="BY67" s="15"/>
      <c r="BZ67" s="15"/>
      <c r="CA67" s="15"/>
      <c r="CB67" s="15"/>
      <c r="CC67" s="15"/>
      <c r="CD67" s="15"/>
      <c r="CE67" s="15"/>
      <c r="CF67" s="15"/>
      <c r="CG67" s="15"/>
      <c r="CH67" s="15"/>
      <c r="CI67" s="15"/>
      <c r="CJ67" s="15"/>
      <c r="DM67">
        <v>549</v>
      </c>
    </row>
    <row r="68" spans="1:118" ht="12.75">
      <c r="A68" s="15" t="s">
        <v>699</v>
      </c>
      <c r="B68" s="15" t="s">
        <v>700</v>
      </c>
      <c r="C68" s="15" t="s">
        <v>58</v>
      </c>
      <c r="D68" s="16">
        <v>2015</v>
      </c>
      <c r="E68" s="15" t="s">
        <v>701</v>
      </c>
      <c r="F68" s="15" t="s">
        <v>110</v>
      </c>
      <c r="G68" s="15" t="s">
        <v>702</v>
      </c>
      <c r="H68" s="15" t="s">
        <v>702</v>
      </c>
      <c r="I68" s="15" t="s">
        <v>702</v>
      </c>
      <c r="J68" s="15"/>
      <c r="K68" s="17" t="e">
        <f t="shared" si="0"/>
        <v>#VALUE!</v>
      </c>
      <c r="L68" s="15"/>
      <c r="M68" s="18" t="e">
        <f t="shared" si="1"/>
        <v>#VALUE!</v>
      </c>
      <c r="N68" s="15"/>
      <c r="O68" s="15"/>
      <c r="P68" s="15"/>
      <c r="Q68" s="15"/>
      <c r="R68" s="15" t="s">
        <v>131</v>
      </c>
      <c r="S68" s="19" t="s">
        <v>144</v>
      </c>
      <c r="T68" s="15" t="s">
        <v>132</v>
      </c>
      <c r="U68" s="17">
        <v>3200000</v>
      </c>
      <c r="V68" s="15" t="s">
        <v>703</v>
      </c>
      <c r="W68" s="15">
        <v>1</v>
      </c>
      <c r="X68" s="15" t="s">
        <v>107</v>
      </c>
      <c r="Y68" s="15" t="s">
        <v>704</v>
      </c>
      <c r="AA68" s="25" t="s">
        <v>646</v>
      </c>
      <c r="AB68" s="20" t="s">
        <v>136</v>
      </c>
      <c r="AC68" s="21" t="s">
        <v>705</v>
      </c>
      <c r="AD68" s="21" t="s">
        <v>706</v>
      </c>
      <c r="AE68" s="21" t="s">
        <v>707</v>
      </c>
      <c r="AF68" s="21" t="s">
        <v>708</v>
      </c>
      <c r="AG68" s="22">
        <f t="shared" si="6"/>
        <v>0.77419354838709675</v>
      </c>
      <c r="AH68" s="15" t="e">
        <f t="shared" si="11"/>
        <v>#VALUE!</v>
      </c>
      <c r="AI68" s="22" t="str">
        <f>VLOOKUP(A68,'[1]Deals (investment)'!$B$2:$Z$1497,1,FALSE)</f>
        <v>Oolu</v>
      </c>
      <c r="AJ68" s="22">
        <f>VLOOKUP(A68,'[1]Deals (investment)'!$B$2:$Z$870,15,FALSE)</f>
        <v>1</v>
      </c>
      <c r="AK68" s="17" t="e">
        <f>VLOOKUP(A68,'[1]Deals (Exits)'!B:B,1,FALSE)</f>
        <v>#N/A</v>
      </c>
      <c r="AL68" s="23">
        <f>VLOOKUP(G68,[1]Lookups!$V$3:$Y$197,4,FALSE)</f>
        <v>0</v>
      </c>
      <c r="AM68" s="17" t="str">
        <f>VLOOKUP(X68,[1]Lookups!$B$3:$C$200,2,FALSE)</f>
        <v>Energy &amp; Resources</v>
      </c>
      <c r="AN68" s="17" t="str">
        <f>VLOOKUP(R68,[1]Lookups!$H$3:$I$69,2,FALSE)</f>
        <v>3. Early Venture</v>
      </c>
      <c r="AO68" s="17" t="str">
        <f>VLOOKUP(T68,[1]Lookups!$H$3:$I$69,2,FALSE)</f>
        <v>3. Early Venture</v>
      </c>
      <c r="AP68" s="17" t="str">
        <f>VLOOKUP(AN68,[1]Lookups!$N$3:$O$11,2,FALSE)</f>
        <v>Early</v>
      </c>
      <c r="AQ68" s="18" t="e">
        <f>COUNTIFS('[1]Deals (investment)'!$B:$B,$A68)</f>
        <v>#VALUE!</v>
      </c>
      <c r="AR68" s="18" t="e">
        <f>COUNTIFS('[1]Deals (investment)'!$B:$B,$A68,'[1]Deals (investment)'!$T:$T,$AW$1)+COUNTIFS('[1]Deals (investment)'!$B:$B,$A68,'[1]Deals (investment)'!$T:$T,$AX$1)+COUNTIFS('[1]Deals (investment)'!$B:$B,$A68,'[1]Deals (investment)'!$T:$T,$AY$1)</f>
        <v>#VALUE!</v>
      </c>
      <c r="AS68" s="17" t="e">
        <f>SUMIFS('[1]Deals (investment)'!$C:$C,'[1]Deals (investment)'!$B:$B,$A68)</f>
        <v>#VALUE!</v>
      </c>
      <c r="AT68" s="17" t="e">
        <f t="shared" si="4"/>
        <v>#VALUE!</v>
      </c>
      <c r="AU68" s="18" t="e">
        <f>COUNTIF('[1]Deals (Exits)'!$B:$B,A68)</f>
        <v>#VALUE!</v>
      </c>
      <c r="AV68" s="17" t="e">
        <f>SUMIFS('[1]Deals (investment)'!$C:$C,'[1]Deals (investment)'!$B:$B,$A68,'[1]Deals (investment)'!$T:$T,AV$1)</f>
        <v>#VALUE!</v>
      </c>
      <c r="AW68" s="17" t="e">
        <f>SUMIFS('[1]Deals (investment)'!$C:$C,'[1]Deals (investment)'!$B:$B,$A68,'[1]Deals (investment)'!$T:$T,AW$1)</f>
        <v>#VALUE!</v>
      </c>
      <c r="AX68" s="17" t="e">
        <f>SUMIFS('[1]Deals (investment)'!$C:$C,'[1]Deals (investment)'!$B:$B,$A68,'[1]Deals (investment)'!$T:$T,AX$1)</f>
        <v>#VALUE!</v>
      </c>
      <c r="AY68" s="17" t="e">
        <f>SUMIFS('[1]Deals (investment)'!$C:$C,'[1]Deals (investment)'!$B:$B,$A68,'[1]Deals (investment)'!$T:$T,AY$1)</f>
        <v>#VALUE!</v>
      </c>
      <c r="AZ68" s="17" t="e">
        <f>SUMIFS('[1]Deals (investment)'!$C:$C,'[1]Deals (investment)'!$B:$B,$A68,'[1]Deals (investment)'!$T:$T,AZ$1)</f>
        <v>#VALUE!</v>
      </c>
      <c r="BA68" s="17" t="e">
        <f>SUMIFS('[1]Deals (investment)'!$C:$C,'[1]Deals (investment)'!$B:$B,$A68,'[1]Deals (investment)'!$T:$T,BA$1)</f>
        <v>#VALUE!</v>
      </c>
      <c r="BB68" s="17" t="e">
        <f>SUMIFS('[1]Deals (investment)'!$C:$C,'[1]Deals (investment)'!$B:$B,$A68,'[1]Deals (investment)'!$T:$T,BB$1)</f>
        <v>#VALUE!</v>
      </c>
      <c r="BC68" s="17" t="e">
        <f>SUMIFS('[1]Deals (Exits)'!$C:$C,'[1]Deals (Exits)'!$B:$B,$A68)</f>
        <v>#VALUE!</v>
      </c>
      <c r="BD68" s="17" t="e">
        <f>SUMIFS('[1]Deals (investment)'!$C:$C,'[1]Deals (investment)'!$B:$B,$A68,'[1]Deals (investment)'!$V:$V,BD$1)</f>
        <v>#VALUE!</v>
      </c>
      <c r="BE68" s="17" t="e">
        <f>SUMIFS('[1]Deals (investment)'!$C:$C,'[1]Deals (investment)'!$B:$B,$A68,'[1]Deals (investment)'!$V:$V,BE$1)</f>
        <v>#VALUE!</v>
      </c>
      <c r="BF68" s="17" t="e">
        <f>SUMIFS('[1]Deals (investment)'!$C:$C,'[1]Deals (investment)'!$B:$B,$A68,'[1]Deals (investment)'!$V:$V,BF$1)</f>
        <v>#VALUE!</v>
      </c>
      <c r="BG68" s="17" t="e">
        <f>SUMIFS('[1]Deals (investment)'!$C:$C,'[1]Deals (investment)'!$B:$B,$A68,'[1]Deals (investment)'!$V:$V,BG$1)</f>
        <v>#VALUE!</v>
      </c>
      <c r="BH68" s="17" t="e">
        <f>SUMIFS('[1]Deals (investment)'!$C:$C,'[1]Deals (investment)'!$B:$B,$A68,'[1]Deals (investment)'!$V:$V,BH$1)</f>
        <v>#VALUE!</v>
      </c>
      <c r="BI68" s="17" t="e">
        <f>SUMIFS('[1]Deals (investment)'!$C:$C,'[1]Deals (investment)'!$B:$B,$A68,'[1]Deals (investment)'!$V:$V,BI$1)</f>
        <v>#VALUE!</v>
      </c>
      <c r="BJ68" s="17" t="e">
        <f>SUMIFS('[1]Deals (investment)'!$C:$C,'[1]Deals (investment)'!$B:$B,$A68,'[1]Deals (investment)'!$V:$V,BJ$1)</f>
        <v>#VALUE!</v>
      </c>
      <c r="BK68" s="17" t="e">
        <f>SUMIFS('[1]Deals (investment)'!$C:$C,'[1]Deals (investment)'!$B:$B,$A68,'[1]Deals (investment)'!$V:$V,BK$1)</f>
        <v>#VALUE!</v>
      </c>
      <c r="BL68" s="17" t="e">
        <f>SUMIFS('[1]Deals (investment)'!$C:$C,'[1]Deals (investment)'!$B:$B,$A68,'[1]Deals (investment)'!$V:$V,BL$1)</f>
        <v>#VALUE!</v>
      </c>
      <c r="BM68" s="17" t="e">
        <f>SUMIFS('[1]Deals (investment)'!$C:$C,'[1]Deals (investment)'!$B:$B,$A68,'[1]Deals (investment)'!$V:$V,BM$1)</f>
        <v>#VALUE!</v>
      </c>
      <c r="BN68" s="15"/>
      <c r="BO68" s="15"/>
      <c r="BP68" s="22"/>
      <c r="BQ68" s="15"/>
      <c r="BR68" s="15"/>
      <c r="BS68" s="15"/>
      <c r="BT68" s="15"/>
      <c r="BU68" s="15"/>
      <c r="BV68" s="15"/>
      <c r="BW68" s="15"/>
      <c r="BX68" s="15"/>
      <c r="BY68" s="15"/>
      <c r="BZ68" s="15"/>
      <c r="CA68" s="15"/>
      <c r="CB68" s="15"/>
      <c r="CC68" s="15"/>
      <c r="CD68" s="15"/>
      <c r="CE68" s="15"/>
      <c r="CF68" s="15"/>
      <c r="CG68" s="15"/>
      <c r="CH68" s="15"/>
      <c r="CI68" s="15"/>
      <c r="CJ68" s="15"/>
      <c r="DM68">
        <v>528</v>
      </c>
    </row>
    <row r="69" spans="1:118" ht="12.75">
      <c r="A69" s="15" t="s">
        <v>709</v>
      </c>
      <c r="B69" s="15" t="s">
        <v>710</v>
      </c>
      <c r="C69" s="15" t="s">
        <v>58</v>
      </c>
      <c r="D69" s="16">
        <v>2012</v>
      </c>
      <c r="E69" s="15" t="s">
        <v>128</v>
      </c>
      <c r="F69" s="15"/>
      <c r="G69" s="15" t="s">
        <v>129</v>
      </c>
      <c r="H69" s="15" t="s">
        <v>129</v>
      </c>
      <c r="I69" s="15" t="s">
        <v>711</v>
      </c>
      <c r="J69" s="15"/>
      <c r="K69" s="17" t="e">
        <f t="shared" si="0"/>
        <v>#VALUE!</v>
      </c>
      <c r="L69" s="15"/>
      <c r="M69" s="18" t="e">
        <f t="shared" si="1"/>
        <v>#VALUE!</v>
      </c>
      <c r="N69" s="15"/>
      <c r="O69" s="15"/>
      <c r="P69" s="15"/>
      <c r="Q69" s="15"/>
      <c r="R69" s="15" t="s">
        <v>132</v>
      </c>
      <c r="S69" s="19">
        <v>4000000</v>
      </c>
      <c r="T69" s="15" t="s">
        <v>132</v>
      </c>
      <c r="U69" s="17">
        <v>4000000</v>
      </c>
      <c r="V69" s="15" t="s">
        <v>712</v>
      </c>
      <c r="W69" s="15"/>
      <c r="X69" s="15" t="s">
        <v>64</v>
      </c>
      <c r="Y69" s="15" t="s">
        <v>713</v>
      </c>
      <c r="AB69" s="20" t="s">
        <v>171</v>
      </c>
      <c r="AC69" s="21" t="s">
        <v>714</v>
      </c>
      <c r="AD69" s="21" t="s">
        <v>715</v>
      </c>
      <c r="AE69" s="21" t="s">
        <v>716</v>
      </c>
      <c r="AF69" s="21" t="s">
        <v>717</v>
      </c>
      <c r="AG69" s="22">
        <f t="shared" si="6"/>
        <v>0.67741935483870963</v>
      </c>
      <c r="AH69" s="15" t="str">
        <f t="shared" si="11"/>
        <v/>
      </c>
      <c r="AI69" s="22" t="str">
        <f>VLOOKUP(A69,'[1]Deals (investment)'!$B$2:$Z$1497,1,FALSE)</f>
        <v>Zooba Eats</v>
      </c>
      <c r="AJ69" s="22" t="e">
        <f>VLOOKUP(A69,'[1]Deals (investment)'!$B$2:$Z$870,15,FALSE)</f>
        <v>#N/A</v>
      </c>
      <c r="AK69" s="17" t="e">
        <f>VLOOKUP(A69,'[1]Deals (Exits)'!B:B,1,FALSE)</f>
        <v>#N/A</v>
      </c>
      <c r="AL69" s="23">
        <f>VLOOKUP(G69,[1]Lookups!$V$3:$Y$197,4,FALSE)</f>
        <v>0</v>
      </c>
      <c r="AM69" s="17" t="str">
        <f>VLOOKUP(X69,[1]Lookups!$B$3:$C$200,2,FALSE)</f>
        <v>E-commerce &amp; Retail</v>
      </c>
      <c r="AN69" s="17" t="str">
        <f>VLOOKUP(R69,[1]Lookups!$H$3:$I$69,2,FALSE)</f>
        <v>3. Early Venture</v>
      </c>
      <c r="AO69" s="17" t="str">
        <f>VLOOKUP(T69,[1]Lookups!$H$3:$I$69,2,FALSE)</f>
        <v>3. Early Venture</v>
      </c>
      <c r="AP69" s="17" t="str">
        <f>VLOOKUP(AN69,[1]Lookups!$N$3:$O$11,2,FALSE)</f>
        <v>Early</v>
      </c>
      <c r="AQ69" s="18" t="e">
        <f>COUNTIFS('[1]Deals (investment)'!$B:$B,$A69)</f>
        <v>#VALUE!</v>
      </c>
      <c r="AR69" s="18" t="e">
        <f>COUNTIFS('[1]Deals (investment)'!$B:$B,$A69,'[1]Deals (investment)'!$T:$T,$AW$1)+COUNTIFS('[1]Deals (investment)'!$B:$B,$A69,'[1]Deals (investment)'!$T:$T,$AX$1)+COUNTIFS('[1]Deals (investment)'!$B:$B,$A69,'[1]Deals (investment)'!$T:$T,$AY$1)</f>
        <v>#VALUE!</v>
      </c>
      <c r="AS69" s="17" t="e">
        <f>SUMIFS('[1]Deals (investment)'!$C:$C,'[1]Deals (investment)'!$B:$B,$A69)</f>
        <v>#VALUE!</v>
      </c>
      <c r="AT69" s="17" t="e">
        <f t="shared" si="4"/>
        <v>#VALUE!</v>
      </c>
      <c r="AU69" s="18" t="e">
        <f>COUNTIF('[1]Deals (Exits)'!$B:$B,A69)</f>
        <v>#VALUE!</v>
      </c>
      <c r="AV69" s="17" t="e">
        <f>SUMIFS('[1]Deals (investment)'!$C:$C,'[1]Deals (investment)'!$B:$B,$A69,'[1]Deals (investment)'!$T:$T,AV$1)</f>
        <v>#VALUE!</v>
      </c>
      <c r="AW69" s="17" t="e">
        <f>SUMIFS('[1]Deals (investment)'!$C:$C,'[1]Deals (investment)'!$B:$B,$A69,'[1]Deals (investment)'!$T:$T,AW$1)</f>
        <v>#VALUE!</v>
      </c>
      <c r="AX69" s="17" t="e">
        <f>SUMIFS('[1]Deals (investment)'!$C:$C,'[1]Deals (investment)'!$B:$B,$A69,'[1]Deals (investment)'!$T:$T,AX$1)</f>
        <v>#VALUE!</v>
      </c>
      <c r="AY69" s="17" t="e">
        <f>SUMIFS('[1]Deals (investment)'!$C:$C,'[1]Deals (investment)'!$B:$B,$A69,'[1]Deals (investment)'!$T:$T,AY$1)</f>
        <v>#VALUE!</v>
      </c>
      <c r="AZ69" s="17" t="e">
        <f>SUMIFS('[1]Deals (investment)'!$C:$C,'[1]Deals (investment)'!$B:$B,$A69,'[1]Deals (investment)'!$T:$T,AZ$1)</f>
        <v>#VALUE!</v>
      </c>
      <c r="BA69" s="17" t="e">
        <f>SUMIFS('[1]Deals (investment)'!$C:$C,'[1]Deals (investment)'!$B:$B,$A69,'[1]Deals (investment)'!$T:$T,BA$1)</f>
        <v>#VALUE!</v>
      </c>
      <c r="BB69" s="17" t="e">
        <f>SUMIFS('[1]Deals (investment)'!$C:$C,'[1]Deals (investment)'!$B:$B,$A69,'[1]Deals (investment)'!$T:$T,BB$1)</f>
        <v>#VALUE!</v>
      </c>
      <c r="BC69" s="17" t="e">
        <f>SUMIFS('[1]Deals (Exits)'!$C:$C,'[1]Deals (Exits)'!$B:$B,$A69)</f>
        <v>#VALUE!</v>
      </c>
      <c r="BD69" s="17" t="e">
        <f>SUMIFS('[1]Deals (investment)'!$C:$C,'[1]Deals (investment)'!$B:$B,$A69,'[1]Deals (investment)'!$V:$V,BD$1)</f>
        <v>#VALUE!</v>
      </c>
      <c r="BE69" s="17" t="e">
        <f>SUMIFS('[1]Deals (investment)'!$C:$C,'[1]Deals (investment)'!$B:$B,$A69,'[1]Deals (investment)'!$V:$V,BE$1)</f>
        <v>#VALUE!</v>
      </c>
      <c r="BF69" s="17" t="e">
        <f>SUMIFS('[1]Deals (investment)'!$C:$C,'[1]Deals (investment)'!$B:$B,$A69,'[1]Deals (investment)'!$V:$V,BF$1)</f>
        <v>#VALUE!</v>
      </c>
      <c r="BG69" s="17" t="e">
        <f>SUMIFS('[1]Deals (investment)'!$C:$C,'[1]Deals (investment)'!$B:$B,$A69,'[1]Deals (investment)'!$V:$V,BG$1)</f>
        <v>#VALUE!</v>
      </c>
      <c r="BH69" s="17" t="e">
        <f>SUMIFS('[1]Deals (investment)'!$C:$C,'[1]Deals (investment)'!$B:$B,$A69,'[1]Deals (investment)'!$V:$V,BH$1)</f>
        <v>#VALUE!</v>
      </c>
      <c r="BI69" s="17" t="e">
        <f>SUMIFS('[1]Deals (investment)'!$C:$C,'[1]Deals (investment)'!$B:$B,$A69,'[1]Deals (investment)'!$V:$V,BI$1)</f>
        <v>#VALUE!</v>
      </c>
      <c r="BJ69" s="17" t="e">
        <f>SUMIFS('[1]Deals (investment)'!$C:$C,'[1]Deals (investment)'!$B:$B,$A69,'[1]Deals (investment)'!$V:$V,BJ$1)</f>
        <v>#VALUE!</v>
      </c>
      <c r="BK69" s="17" t="e">
        <f>SUMIFS('[1]Deals (investment)'!$C:$C,'[1]Deals (investment)'!$B:$B,$A69,'[1]Deals (investment)'!$V:$V,BK$1)</f>
        <v>#VALUE!</v>
      </c>
      <c r="BL69" s="17" t="e">
        <f>SUMIFS('[1]Deals (investment)'!$C:$C,'[1]Deals (investment)'!$B:$B,$A69,'[1]Deals (investment)'!$V:$V,BL$1)</f>
        <v>#VALUE!</v>
      </c>
      <c r="BM69" s="17" t="e">
        <f>SUMIFS('[1]Deals (investment)'!$C:$C,'[1]Deals (investment)'!$B:$B,$A69,'[1]Deals (investment)'!$V:$V,BM$1)</f>
        <v>#VALUE!</v>
      </c>
      <c r="BN69" s="15"/>
      <c r="BO69" s="15"/>
      <c r="BP69" s="22"/>
      <c r="BQ69" s="15"/>
      <c r="BR69" s="15"/>
      <c r="BS69" s="15"/>
      <c r="BT69" s="15"/>
      <c r="BU69" s="15"/>
      <c r="BV69" s="15"/>
      <c r="BW69" s="15"/>
      <c r="BX69" s="15"/>
      <c r="BY69" s="15"/>
      <c r="BZ69" s="15"/>
      <c r="CA69" s="15"/>
      <c r="CB69" s="15"/>
      <c r="CC69" s="15"/>
      <c r="CD69" s="15" t="str">
        <f>CONCATENATE(A69,B69,C69)</f>
        <v>Zooba EatsZooba Eats is a celebration of Egyptian street food culture. They believe that Egyptian street food rivals the best in the world and that through Zooba they can proudly share Egypt’s utterly unique street dishes.Active</v>
      </c>
      <c r="CE69" s="15"/>
      <c r="CF69" s="15"/>
      <c r="CG69" s="15"/>
      <c r="CH69" s="15"/>
      <c r="CI69" s="15"/>
      <c r="CJ69" s="15"/>
      <c r="DN69">
        <v>2018</v>
      </c>
    </row>
    <row r="70" spans="1:118" ht="12.75">
      <c r="A70" s="15" t="s">
        <v>718</v>
      </c>
      <c r="B70" s="15" t="s">
        <v>719</v>
      </c>
      <c r="C70" s="15" t="s">
        <v>58</v>
      </c>
      <c r="D70" s="16">
        <v>2012</v>
      </c>
      <c r="E70" s="15" t="s">
        <v>90</v>
      </c>
      <c r="F70" s="15"/>
      <c r="G70" s="15" t="s">
        <v>91</v>
      </c>
      <c r="H70" s="15" t="s">
        <v>91</v>
      </c>
      <c r="I70" s="15" t="s">
        <v>91</v>
      </c>
      <c r="J70" s="15"/>
      <c r="K70" s="17" t="e">
        <f t="shared" si="0"/>
        <v>#VALUE!</v>
      </c>
      <c r="L70" s="15"/>
      <c r="M70" s="18" t="e">
        <f t="shared" si="1"/>
        <v>#VALUE!</v>
      </c>
      <c r="N70" s="15"/>
      <c r="O70" s="15"/>
      <c r="P70" s="15"/>
      <c r="Q70" s="15"/>
      <c r="R70" s="15" t="s">
        <v>375</v>
      </c>
      <c r="S70" s="19">
        <v>1000000</v>
      </c>
      <c r="T70" s="15" t="s">
        <v>375</v>
      </c>
      <c r="U70" s="17">
        <v>1000000</v>
      </c>
      <c r="V70" s="15" t="s">
        <v>720</v>
      </c>
      <c r="W70" s="15"/>
      <c r="X70" s="15" t="s">
        <v>404</v>
      </c>
      <c r="Y70" s="15" t="s">
        <v>721</v>
      </c>
      <c r="AB70" s="20" t="s">
        <v>286</v>
      </c>
      <c r="AC70" s="21" t="s">
        <v>722</v>
      </c>
      <c r="AD70" s="21" t="s">
        <v>723</v>
      </c>
      <c r="AE70" s="21" t="s">
        <v>724</v>
      </c>
      <c r="AF70" s="21" t="s">
        <v>725</v>
      </c>
      <c r="AG70" s="22">
        <f t="shared" si="6"/>
        <v>0.67741935483870963</v>
      </c>
      <c r="AH70" s="15" t="str">
        <f t="shared" si="11"/>
        <v/>
      </c>
      <c r="AI70" s="22" t="str">
        <f>VLOOKUP(A70,'[1]Deals (investment)'!$B$2:$Z$1497,1,FALSE)</f>
        <v>Snapt</v>
      </c>
      <c r="AJ70" s="22">
        <f>VLOOKUP(A70,'[1]Deals (investment)'!$B$2:$Z$870,15,FALSE)</f>
        <v>1</v>
      </c>
      <c r="AK70" s="17" t="e">
        <f>VLOOKUP(A70,'[1]Deals (Exits)'!B:B,1,FALSE)</f>
        <v>#N/A</v>
      </c>
      <c r="AL70" s="23">
        <f>VLOOKUP(G70,[1]Lookups!$V$3:$Y$197,4,FALSE)</f>
        <v>0</v>
      </c>
      <c r="AM70" s="17" t="str">
        <f>VLOOKUP(X70,[1]Lookups!$B$3:$C$200,2,FALSE)</f>
        <v>Other Technologies &amp; Information Technology</v>
      </c>
      <c r="AN70" s="17" t="str">
        <f>VLOOKUP(R70,[1]Lookups!$H$3:$I$69,2,FALSE)</f>
        <v>2. Seed</v>
      </c>
      <c r="AO70" s="17" t="str">
        <f>VLOOKUP(T70,[1]Lookups!$H$3:$I$69,2,FALSE)</f>
        <v>2. Seed</v>
      </c>
      <c r="AP70" s="17" t="str">
        <f>VLOOKUP(AN70,[1]Lookups!$N$3:$O$11,2,FALSE)</f>
        <v>Early</v>
      </c>
      <c r="AQ70" s="18" t="e">
        <f>COUNTIFS('[1]Deals (investment)'!$B:$B,$A70)</f>
        <v>#VALUE!</v>
      </c>
      <c r="AR70" s="18" t="e">
        <f>COUNTIFS('[1]Deals (investment)'!$B:$B,$A70,'[1]Deals (investment)'!$T:$T,$AW$1)+COUNTIFS('[1]Deals (investment)'!$B:$B,$A70,'[1]Deals (investment)'!$T:$T,$AX$1)+COUNTIFS('[1]Deals (investment)'!$B:$B,$A70,'[1]Deals (investment)'!$T:$T,$AY$1)</f>
        <v>#VALUE!</v>
      </c>
      <c r="AS70" s="17" t="e">
        <f>SUMIFS('[1]Deals (investment)'!$C:$C,'[1]Deals (investment)'!$B:$B,$A70)</f>
        <v>#VALUE!</v>
      </c>
      <c r="AT70" s="17" t="e">
        <f t="shared" si="4"/>
        <v>#VALUE!</v>
      </c>
      <c r="AU70" s="18" t="e">
        <f>COUNTIF('[1]Deals (Exits)'!$B:$B,A70)</f>
        <v>#VALUE!</v>
      </c>
      <c r="AV70" s="17" t="e">
        <f>SUMIFS('[1]Deals (investment)'!$C:$C,'[1]Deals (investment)'!$B:$B,$A70,'[1]Deals (investment)'!$T:$T,AV$1)</f>
        <v>#VALUE!</v>
      </c>
      <c r="AW70" s="17" t="e">
        <f>SUMIFS('[1]Deals (investment)'!$C:$C,'[1]Deals (investment)'!$B:$B,$A70,'[1]Deals (investment)'!$T:$T,AW$1)</f>
        <v>#VALUE!</v>
      </c>
      <c r="AX70" s="17" t="e">
        <f>SUMIFS('[1]Deals (investment)'!$C:$C,'[1]Deals (investment)'!$B:$B,$A70,'[1]Deals (investment)'!$T:$T,AX$1)</f>
        <v>#VALUE!</v>
      </c>
      <c r="AY70" s="17" t="e">
        <f>SUMIFS('[1]Deals (investment)'!$C:$C,'[1]Deals (investment)'!$B:$B,$A70,'[1]Deals (investment)'!$T:$T,AY$1)</f>
        <v>#VALUE!</v>
      </c>
      <c r="AZ70" s="17" t="e">
        <f>SUMIFS('[1]Deals (investment)'!$C:$C,'[1]Deals (investment)'!$B:$B,$A70,'[1]Deals (investment)'!$T:$T,AZ$1)</f>
        <v>#VALUE!</v>
      </c>
      <c r="BA70" s="17" t="e">
        <f>SUMIFS('[1]Deals (investment)'!$C:$C,'[1]Deals (investment)'!$B:$B,$A70,'[1]Deals (investment)'!$T:$T,BA$1)</f>
        <v>#VALUE!</v>
      </c>
      <c r="BB70" s="17" t="e">
        <f>SUMIFS('[1]Deals (investment)'!$C:$C,'[1]Deals (investment)'!$B:$B,$A70,'[1]Deals (investment)'!$T:$T,BB$1)</f>
        <v>#VALUE!</v>
      </c>
      <c r="BC70" s="17" t="e">
        <f>SUMIFS('[1]Deals (Exits)'!$C:$C,'[1]Deals (Exits)'!$B:$B,$A70)</f>
        <v>#VALUE!</v>
      </c>
      <c r="BD70" s="17" t="e">
        <f>SUMIFS('[1]Deals (investment)'!$C:$C,'[1]Deals (investment)'!$B:$B,$A70,'[1]Deals (investment)'!$V:$V,BD$1)</f>
        <v>#VALUE!</v>
      </c>
      <c r="BE70" s="17" t="e">
        <f>SUMIFS('[1]Deals (investment)'!$C:$C,'[1]Deals (investment)'!$B:$B,$A70,'[1]Deals (investment)'!$V:$V,BE$1)</f>
        <v>#VALUE!</v>
      </c>
      <c r="BF70" s="17" t="e">
        <f>SUMIFS('[1]Deals (investment)'!$C:$C,'[1]Deals (investment)'!$B:$B,$A70,'[1]Deals (investment)'!$V:$V,BF$1)</f>
        <v>#VALUE!</v>
      </c>
      <c r="BG70" s="17" t="e">
        <f>SUMIFS('[1]Deals (investment)'!$C:$C,'[1]Deals (investment)'!$B:$B,$A70,'[1]Deals (investment)'!$V:$V,BG$1)</f>
        <v>#VALUE!</v>
      </c>
      <c r="BH70" s="17" t="e">
        <f>SUMIFS('[1]Deals (investment)'!$C:$C,'[1]Deals (investment)'!$B:$B,$A70,'[1]Deals (investment)'!$V:$V,BH$1)</f>
        <v>#VALUE!</v>
      </c>
      <c r="BI70" s="17" t="e">
        <f>SUMIFS('[1]Deals (investment)'!$C:$C,'[1]Deals (investment)'!$B:$B,$A70,'[1]Deals (investment)'!$V:$V,BI$1)</f>
        <v>#VALUE!</v>
      </c>
      <c r="BJ70" s="17" t="e">
        <f>SUMIFS('[1]Deals (investment)'!$C:$C,'[1]Deals (investment)'!$B:$B,$A70,'[1]Deals (investment)'!$V:$V,BJ$1)</f>
        <v>#VALUE!</v>
      </c>
      <c r="BK70" s="17" t="e">
        <f>SUMIFS('[1]Deals (investment)'!$C:$C,'[1]Deals (investment)'!$B:$B,$A70,'[1]Deals (investment)'!$V:$V,BK$1)</f>
        <v>#VALUE!</v>
      </c>
      <c r="BL70" s="17" t="e">
        <f>SUMIFS('[1]Deals (investment)'!$C:$C,'[1]Deals (investment)'!$B:$B,$A70,'[1]Deals (investment)'!$V:$V,BL$1)</f>
        <v>#VALUE!</v>
      </c>
      <c r="BM70" s="17" t="e">
        <f>SUMIFS('[1]Deals (investment)'!$C:$C,'[1]Deals (investment)'!$B:$B,$A70,'[1]Deals (investment)'!$V:$V,BM$1)</f>
        <v>#VALUE!</v>
      </c>
      <c r="BN70" s="15"/>
      <c r="BO70" s="15"/>
      <c r="BP70" s="22"/>
      <c r="BQ70" s="15"/>
      <c r="BR70" s="15"/>
      <c r="BS70" s="15"/>
      <c r="BT70" s="15"/>
      <c r="BU70" s="15"/>
      <c r="BV70" s="15"/>
      <c r="BW70" s="15"/>
      <c r="BX70" s="15"/>
      <c r="BY70" s="15"/>
      <c r="BZ70" s="15"/>
      <c r="CA70" s="15"/>
      <c r="CB70" s="15"/>
      <c r="CC70" s="15"/>
      <c r="CD70" s="15"/>
      <c r="CE70" s="15"/>
      <c r="CF70" s="15"/>
      <c r="CG70" s="15"/>
      <c r="CH70" s="15"/>
      <c r="CI70" s="15"/>
      <c r="CJ70" s="15"/>
      <c r="DM70">
        <v>918</v>
      </c>
    </row>
    <row r="71" spans="1:118" ht="12.75">
      <c r="A71" s="15" t="s">
        <v>726</v>
      </c>
      <c r="B71" s="15" t="s">
        <v>727</v>
      </c>
      <c r="C71" s="15" t="s">
        <v>58</v>
      </c>
      <c r="D71" s="16">
        <v>2017</v>
      </c>
      <c r="E71" s="15" t="s">
        <v>117</v>
      </c>
      <c r="F71" s="15" t="s">
        <v>110</v>
      </c>
      <c r="G71" s="15" t="s">
        <v>118</v>
      </c>
      <c r="H71" s="15"/>
      <c r="I71" s="15" t="s">
        <v>118</v>
      </c>
      <c r="J71" s="15" t="s">
        <v>188</v>
      </c>
      <c r="K71" s="17" t="e">
        <f t="shared" si="0"/>
        <v>#VALUE!</v>
      </c>
      <c r="L71" s="15"/>
      <c r="M71" s="18" t="e">
        <f t="shared" si="1"/>
        <v>#VALUE!</v>
      </c>
      <c r="N71" s="15" t="s">
        <v>728</v>
      </c>
      <c r="O71" s="15"/>
      <c r="P71" s="15"/>
      <c r="Q71" s="24">
        <v>43628</v>
      </c>
      <c r="R71" s="15" t="s">
        <v>132</v>
      </c>
      <c r="S71" s="19">
        <v>2500000</v>
      </c>
      <c r="T71" s="15" t="s">
        <v>132</v>
      </c>
      <c r="U71" s="19">
        <v>2500000</v>
      </c>
      <c r="V71" s="15" t="s">
        <v>729</v>
      </c>
      <c r="W71" s="15">
        <v>0</v>
      </c>
      <c r="X71" s="15" t="s">
        <v>79</v>
      </c>
      <c r="Y71" s="15" t="s">
        <v>730</v>
      </c>
      <c r="Z71" s="25" t="s">
        <v>147</v>
      </c>
      <c r="AA71" s="25" t="s">
        <v>731</v>
      </c>
      <c r="AB71" s="20" t="s">
        <v>286</v>
      </c>
      <c r="AC71" s="21" t="s">
        <v>732</v>
      </c>
      <c r="AD71" s="21" t="s">
        <v>733</v>
      </c>
      <c r="AE71" s="21" t="s">
        <v>734</v>
      </c>
      <c r="AF71" s="21" t="s">
        <v>735</v>
      </c>
      <c r="AG71" s="22">
        <f t="shared" si="6"/>
        <v>0.87096774193548387</v>
      </c>
      <c r="AH71" s="15" t="str">
        <f t="shared" si="11"/>
        <v/>
      </c>
      <c r="AI71" s="22" t="str">
        <f>VLOOKUP(A71,'[1]Deals (investment)'!$B$2:$Z$1497,1,FALSE)</f>
        <v>Lynk</v>
      </c>
      <c r="AJ71" s="22">
        <f>VLOOKUP(A71,'[1]Deals (investment)'!$B$2:$Z$870,15,FALSE)</f>
        <v>1</v>
      </c>
      <c r="AK71" s="17" t="e">
        <f>VLOOKUP(A71,'[1]Deals (Exits)'!B:B,1,FALSE)</f>
        <v>#N/A</v>
      </c>
      <c r="AL71" s="23">
        <f>VLOOKUP(G71,[1]Lookups!$V$3:$Y$197,4,FALSE)</f>
        <v>0</v>
      </c>
      <c r="AM71" s="17" t="str">
        <f>VLOOKUP(X71,[1]Lookups!$B$3:$C$200,2,FALSE)</f>
        <v>Other Technologies &amp; Information Technology</v>
      </c>
      <c r="AN71" s="17" t="str">
        <f>VLOOKUP(R71,[1]Lookups!$H$3:$I$69,2,FALSE)</f>
        <v>3. Early Venture</v>
      </c>
      <c r="AO71" s="17" t="str">
        <f>VLOOKUP(T71,[1]Lookups!$H$3:$I$69,2,FALSE)</f>
        <v>3. Early Venture</v>
      </c>
      <c r="AP71" s="17" t="str">
        <f>VLOOKUP(AN71,[1]Lookups!$N$3:$O$11,2,FALSE)</f>
        <v>Early</v>
      </c>
      <c r="AQ71" s="18" t="e">
        <f>COUNTIFS('[1]Deals (investment)'!$B:$B,$A71)</f>
        <v>#VALUE!</v>
      </c>
      <c r="AR71" s="18" t="e">
        <f>COUNTIFS('[1]Deals (investment)'!$B:$B,$A71,'[1]Deals (investment)'!$T:$T,$AW$1)+COUNTIFS('[1]Deals (investment)'!$B:$B,$A71,'[1]Deals (investment)'!$T:$T,$AX$1)+COUNTIFS('[1]Deals (investment)'!$B:$B,$A71,'[1]Deals (investment)'!$T:$T,$AY$1)</f>
        <v>#VALUE!</v>
      </c>
      <c r="AS71" s="17" t="e">
        <f>SUMIFS('[1]Deals (investment)'!$C:$C,'[1]Deals (investment)'!$B:$B,$A71)</f>
        <v>#VALUE!</v>
      </c>
      <c r="AT71" s="17" t="e">
        <f t="shared" si="4"/>
        <v>#VALUE!</v>
      </c>
      <c r="AU71" s="18" t="e">
        <f>COUNTIF('[1]Deals (Exits)'!$B:$B,A71)</f>
        <v>#VALUE!</v>
      </c>
      <c r="AV71" s="17" t="e">
        <f>SUMIFS('[1]Deals (investment)'!$C:$C,'[1]Deals (investment)'!$B:$B,$A71,'[1]Deals (investment)'!$T:$T,AV$1)</f>
        <v>#VALUE!</v>
      </c>
      <c r="AW71" s="17" t="e">
        <f>SUMIFS('[1]Deals (investment)'!$C:$C,'[1]Deals (investment)'!$B:$B,$A71,'[1]Deals (investment)'!$T:$T,AW$1)</f>
        <v>#VALUE!</v>
      </c>
      <c r="AX71" s="17" t="e">
        <f>SUMIFS('[1]Deals (investment)'!$C:$C,'[1]Deals (investment)'!$B:$B,$A71,'[1]Deals (investment)'!$T:$T,AX$1)</f>
        <v>#VALUE!</v>
      </c>
      <c r="AY71" s="17" t="e">
        <f>SUMIFS('[1]Deals (investment)'!$C:$C,'[1]Deals (investment)'!$B:$B,$A71,'[1]Deals (investment)'!$T:$T,AY$1)</f>
        <v>#VALUE!</v>
      </c>
      <c r="AZ71" s="17" t="e">
        <f>SUMIFS('[1]Deals (investment)'!$C:$C,'[1]Deals (investment)'!$B:$B,$A71,'[1]Deals (investment)'!$T:$T,AZ$1)</f>
        <v>#VALUE!</v>
      </c>
      <c r="BA71" s="17" t="e">
        <f>SUMIFS('[1]Deals (investment)'!$C:$C,'[1]Deals (investment)'!$B:$B,$A71,'[1]Deals (investment)'!$T:$T,BA$1)</f>
        <v>#VALUE!</v>
      </c>
      <c r="BB71" s="17" t="e">
        <f>SUMIFS('[1]Deals (investment)'!$C:$C,'[1]Deals (investment)'!$B:$B,$A71,'[1]Deals (investment)'!$T:$T,BB$1)</f>
        <v>#VALUE!</v>
      </c>
      <c r="BC71" s="17" t="e">
        <f>SUMIFS('[1]Deals (Exits)'!$C:$C,'[1]Deals (Exits)'!$B:$B,$A71)</f>
        <v>#VALUE!</v>
      </c>
      <c r="BD71" s="17" t="e">
        <f>SUMIFS('[1]Deals (investment)'!$C:$C,'[1]Deals (investment)'!$B:$B,$A71,'[1]Deals (investment)'!$V:$V,BD$1)</f>
        <v>#VALUE!</v>
      </c>
      <c r="BE71" s="17" t="e">
        <f>SUMIFS('[1]Deals (investment)'!$C:$C,'[1]Deals (investment)'!$B:$B,$A71,'[1]Deals (investment)'!$V:$V,BE$1)</f>
        <v>#VALUE!</v>
      </c>
      <c r="BF71" s="17" t="e">
        <f>SUMIFS('[1]Deals (investment)'!$C:$C,'[1]Deals (investment)'!$B:$B,$A71,'[1]Deals (investment)'!$V:$V,BF$1)</f>
        <v>#VALUE!</v>
      </c>
      <c r="BG71" s="17" t="e">
        <f>SUMIFS('[1]Deals (investment)'!$C:$C,'[1]Deals (investment)'!$B:$B,$A71,'[1]Deals (investment)'!$V:$V,BG$1)</f>
        <v>#VALUE!</v>
      </c>
      <c r="BH71" s="17" t="e">
        <f>SUMIFS('[1]Deals (investment)'!$C:$C,'[1]Deals (investment)'!$B:$B,$A71,'[1]Deals (investment)'!$V:$V,BH$1)</f>
        <v>#VALUE!</v>
      </c>
      <c r="BI71" s="17" t="e">
        <f>SUMIFS('[1]Deals (investment)'!$C:$C,'[1]Deals (investment)'!$B:$B,$A71,'[1]Deals (investment)'!$V:$V,BI$1)</f>
        <v>#VALUE!</v>
      </c>
      <c r="BJ71" s="17" t="e">
        <f>SUMIFS('[1]Deals (investment)'!$C:$C,'[1]Deals (investment)'!$B:$B,$A71,'[1]Deals (investment)'!$V:$V,BJ$1)</f>
        <v>#VALUE!</v>
      </c>
      <c r="BK71" s="17" t="e">
        <f>SUMIFS('[1]Deals (investment)'!$C:$C,'[1]Deals (investment)'!$B:$B,$A71,'[1]Deals (investment)'!$V:$V,BK$1)</f>
        <v>#VALUE!</v>
      </c>
      <c r="BL71" s="17" t="e">
        <f>SUMIFS('[1]Deals (investment)'!$C:$C,'[1]Deals (investment)'!$B:$B,$A71,'[1]Deals (investment)'!$V:$V,BL$1)</f>
        <v>#VALUE!</v>
      </c>
      <c r="BM71" s="17" t="e">
        <f>SUMIFS('[1]Deals (investment)'!$C:$C,'[1]Deals (investment)'!$B:$B,$A71,'[1]Deals (investment)'!$V:$V,BM$1)</f>
        <v>#VALUE!</v>
      </c>
      <c r="BN71" s="15"/>
      <c r="BO71" s="15"/>
      <c r="BP71" s="22"/>
      <c r="BQ71" s="15"/>
      <c r="BR71" s="15"/>
      <c r="BS71" s="15"/>
      <c r="BT71" s="15"/>
      <c r="BU71" s="15"/>
      <c r="BV71" s="15"/>
      <c r="BW71" s="15"/>
      <c r="BX71" s="15"/>
      <c r="BY71" s="15"/>
      <c r="BZ71" s="15"/>
      <c r="CA71" s="15"/>
      <c r="CB71" s="15"/>
      <c r="CC71" s="15"/>
      <c r="CD71" s="15" t="str">
        <f>CONCATENATE(A71,B71,C71)</f>
        <v>LynkLynk is transforming Africa’s informal labor sector by providing a technology platform that connects workers to clients.Active</v>
      </c>
      <c r="CE71" s="15"/>
      <c r="CF71" s="15"/>
      <c r="CG71" s="15"/>
      <c r="CH71" s="15"/>
      <c r="CI71" s="15"/>
      <c r="CJ71" s="15"/>
      <c r="DM71">
        <v>176</v>
      </c>
      <c r="DN71">
        <v>2019</v>
      </c>
    </row>
    <row r="72" spans="1:118" ht="12.75">
      <c r="A72" s="15" t="s">
        <v>736</v>
      </c>
      <c r="B72" s="15" t="s">
        <v>737</v>
      </c>
      <c r="C72" s="15" t="s">
        <v>58</v>
      </c>
      <c r="D72" s="16">
        <v>2016</v>
      </c>
      <c r="E72" s="15" t="s">
        <v>470</v>
      </c>
      <c r="F72" s="15"/>
      <c r="G72" s="15" t="s">
        <v>471</v>
      </c>
      <c r="H72" s="15" t="s">
        <v>471</v>
      </c>
      <c r="I72" s="15" t="s">
        <v>471</v>
      </c>
      <c r="J72" s="15"/>
      <c r="K72" s="17" t="e">
        <f t="shared" si="0"/>
        <v>#VALUE!</v>
      </c>
      <c r="L72" s="15"/>
      <c r="M72" s="18" t="e">
        <f t="shared" si="1"/>
        <v>#VALUE!</v>
      </c>
      <c r="N72" s="15"/>
      <c r="O72" s="15"/>
      <c r="P72" s="15"/>
      <c r="Q72" s="15"/>
      <c r="R72" s="15" t="s">
        <v>375</v>
      </c>
      <c r="S72" s="19">
        <v>1600000</v>
      </c>
      <c r="T72" s="15" t="s">
        <v>375</v>
      </c>
      <c r="U72" s="17">
        <v>1600000</v>
      </c>
      <c r="V72" s="15" t="s">
        <v>738</v>
      </c>
      <c r="W72" s="15"/>
      <c r="X72" s="15" t="s">
        <v>107</v>
      </c>
      <c r="Y72" s="15" t="s">
        <v>432</v>
      </c>
      <c r="AB72" s="20" t="s">
        <v>286</v>
      </c>
      <c r="AC72" s="21" t="s">
        <v>739</v>
      </c>
      <c r="AD72" s="21" t="s">
        <v>740</v>
      </c>
      <c r="AE72" s="21" t="s">
        <v>741</v>
      </c>
      <c r="AF72" s="21" t="s">
        <v>742</v>
      </c>
      <c r="AG72" s="22">
        <f t="shared" si="6"/>
        <v>0.67741935483870963</v>
      </c>
      <c r="AH72" s="15" t="str">
        <f t="shared" si="11"/>
        <v/>
      </c>
      <c r="AI72" s="22" t="str">
        <f>VLOOKUP(A72,'[1]Deals (investment)'!$B$2:$Z$1497,1,FALSE)</f>
        <v>OffGridBox</v>
      </c>
      <c r="AJ72" s="22">
        <f>VLOOKUP(A72,'[1]Deals (investment)'!$B$2:$Z$870,15,FALSE)</f>
        <v>1</v>
      </c>
      <c r="AK72" s="17" t="e">
        <f>VLOOKUP(A72,'[1]Deals (Exits)'!B:B,1,FALSE)</f>
        <v>#N/A</v>
      </c>
      <c r="AL72" s="23">
        <f>VLOOKUP(G72,[1]Lookups!$V$3:$Y$197,4,FALSE)</f>
        <v>0</v>
      </c>
      <c r="AM72" s="17" t="str">
        <f>VLOOKUP(X72,[1]Lookups!$B$3:$C$200,2,FALSE)</f>
        <v>Energy &amp; Resources</v>
      </c>
      <c r="AN72" s="17" t="str">
        <f>VLOOKUP(R72,[1]Lookups!$H$3:$I$69,2,FALSE)</f>
        <v>2. Seed</v>
      </c>
      <c r="AO72" s="17" t="str">
        <f>VLOOKUP(T72,[1]Lookups!$H$3:$I$69,2,FALSE)</f>
        <v>2. Seed</v>
      </c>
      <c r="AP72" s="17" t="str">
        <f>VLOOKUP(AN72,[1]Lookups!$N$3:$O$11,2,FALSE)</f>
        <v>Early</v>
      </c>
      <c r="AQ72" s="18" t="e">
        <f>COUNTIFS('[1]Deals (investment)'!$B:$B,$A72)</f>
        <v>#VALUE!</v>
      </c>
      <c r="AR72" s="18" t="e">
        <f>COUNTIFS('[1]Deals (investment)'!$B:$B,$A72,'[1]Deals (investment)'!$T:$T,$AW$1)+COUNTIFS('[1]Deals (investment)'!$B:$B,$A72,'[1]Deals (investment)'!$T:$T,$AX$1)+COUNTIFS('[1]Deals (investment)'!$B:$B,$A72,'[1]Deals (investment)'!$T:$T,$AY$1)</f>
        <v>#VALUE!</v>
      </c>
      <c r="AS72" s="17" t="e">
        <f>SUMIFS('[1]Deals (investment)'!$C:$C,'[1]Deals (investment)'!$B:$B,$A72)</f>
        <v>#VALUE!</v>
      </c>
      <c r="AT72" s="17" t="e">
        <f t="shared" si="4"/>
        <v>#VALUE!</v>
      </c>
      <c r="AU72" s="18" t="e">
        <f>COUNTIF('[1]Deals (Exits)'!$B:$B,A72)</f>
        <v>#VALUE!</v>
      </c>
      <c r="AV72" s="17" t="e">
        <f>SUMIFS('[1]Deals (investment)'!$C:$C,'[1]Deals (investment)'!$B:$B,$A72,'[1]Deals (investment)'!$T:$T,AV$1)</f>
        <v>#VALUE!</v>
      </c>
      <c r="AW72" s="17" t="e">
        <f>SUMIFS('[1]Deals (investment)'!$C:$C,'[1]Deals (investment)'!$B:$B,$A72,'[1]Deals (investment)'!$T:$T,AW$1)</f>
        <v>#VALUE!</v>
      </c>
      <c r="AX72" s="17" t="e">
        <f>SUMIFS('[1]Deals (investment)'!$C:$C,'[1]Deals (investment)'!$B:$B,$A72,'[1]Deals (investment)'!$T:$T,AX$1)</f>
        <v>#VALUE!</v>
      </c>
      <c r="AY72" s="17" t="e">
        <f>SUMIFS('[1]Deals (investment)'!$C:$C,'[1]Deals (investment)'!$B:$B,$A72,'[1]Deals (investment)'!$T:$T,AY$1)</f>
        <v>#VALUE!</v>
      </c>
      <c r="AZ72" s="17" t="e">
        <f>SUMIFS('[1]Deals (investment)'!$C:$C,'[1]Deals (investment)'!$B:$B,$A72,'[1]Deals (investment)'!$T:$T,AZ$1)</f>
        <v>#VALUE!</v>
      </c>
      <c r="BA72" s="17" t="e">
        <f>SUMIFS('[1]Deals (investment)'!$C:$C,'[1]Deals (investment)'!$B:$B,$A72,'[1]Deals (investment)'!$T:$T,BA$1)</f>
        <v>#VALUE!</v>
      </c>
      <c r="BB72" s="17" t="e">
        <f>SUMIFS('[1]Deals (investment)'!$C:$C,'[1]Deals (investment)'!$B:$B,$A72,'[1]Deals (investment)'!$T:$T,BB$1)</f>
        <v>#VALUE!</v>
      </c>
      <c r="BC72" s="17" t="e">
        <f>SUMIFS('[1]Deals (Exits)'!$C:$C,'[1]Deals (Exits)'!$B:$B,$A72)</f>
        <v>#VALUE!</v>
      </c>
      <c r="BD72" s="17" t="e">
        <f>SUMIFS('[1]Deals (investment)'!$C:$C,'[1]Deals (investment)'!$B:$B,$A72,'[1]Deals (investment)'!$V:$V,BD$1)</f>
        <v>#VALUE!</v>
      </c>
      <c r="BE72" s="17" t="e">
        <f>SUMIFS('[1]Deals (investment)'!$C:$C,'[1]Deals (investment)'!$B:$B,$A72,'[1]Deals (investment)'!$V:$V,BE$1)</f>
        <v>#VALUE!</v>
      </c>
      <c r="BF72" s="17" t="e">
        <f>SUMIFS('[1]Deals (investment)'!$C:$C,'[1]Deals (investment)'!$B:$B,$A72,'[1]Deals (investment)'!$V:$V,BF$1)</f>
        <v>#VALUE!</v>
      </c>
      <c r="BG72" s="17" t="e">
        <f>SUMIFS('[1]Deals (investment)'!$C:$C,'[1]Deals (investment)'!$B:$B,$A72,'[1]Deals (investment)'!$V:$V,BG$1)</f>
        <v>#VALUE!</v>
      </c>
      <c r="BH72" s="17" t="e">
        <f>SUMIFS('[1]Deals (investment)'!$C:$C,'[1]Deals (investment)'!$B:$B,$A72,'[1]Deals (investment)'!$V:$V,BH$1)</f>
        <v>#VALUE!</v>
      </c>
      <c r="BI72" s="17" t="e">
        <f>SUMIFS('[1]Deals (investment)'!$C:$C,'[1]Deals (investment)'!$B:$B,$A72,'[1]Deals (investment)'!$V:$V,BI$1)</f>
        <v>#VALUE!</v>
      </c>
      <c r="BJ72" s="17" t="e">
        <f>SUMIFS('[1]Deals (investment)'!$C:$C,'[1]Deals (investment)'!$B:$B,$A72,'[1]Deals (investment)'!$V:$V,BJ$1)</f>
        <v>#VALUE!</v>
      </c>
      <c r="BK72" s="17" t="e">
        <f>SUMIFS('[1]Deals (investment)'!$C:$C,'[1]Deals (investment)'!$B:$B,$A72,'[1]Deals (investment)'!$V:$V,BK$1)</f>
        <v>#VALUE!</v>
      </c>
      <c r="BL72" s="17" t="e">
        <f>SUMIFS('[1]Deals (investment)'!$C:$C,'[1]Deals (investment)'!$B:$B,$A72,'[1]Deals (investment)'!$V:$V,BL$1)</f>
        <v>#VALUE!</v>
      </c>
      <c r="BM72" s="17" t="e">
        <f>SUMIFS('[1]Deals (investment)'!$C:$C,'[1]Deals (investment)'!$B:$B,$A72,'[1]Deals (investment)'!$V:$V,BM$1)</f>
        <v>#VALUE!</v>
      </c>
      <c r="BN72" s="15"/>
      <c r="BO72" s="15"/>
      <c r="BP72" s="22"/>
      <c r="BQ72" s="15"/>
      <c r="BR72" s="15"/>
      <c r="BS72" s="15"/>
      <c r="BT72" s="15"/>
      <c r="BU72" s="15"/>
      <c r="BV72" s="15"/>
      <c r="BW72" s="15"/>
      <c r="BX72" s="15"/>
      <c r="BY72" s="15"/>
      <c r="BZ72" s="15"/>
      <c r="CA72" s="15"/>
      <c r="CB72" s="15"/>
      <c r="CC72" s="15"/>
      <c r="CD72" s="15"/>
      <c r="CE72" s="15"/>
      <c r="CF72" s="15"/>
      <c r="CG72" s="15"/>
      <c r="CH72" s="15"/>
      <c r="CI72" s="15"/>
      <c r="CJ72" s="15"/>
      <c r="DM72">
        <v>170</v>
      </c>
    </row>
    <row r="73" spans="1:118" ht="12.75">
      <c r="A73" s="15" t="s">
        <v>743</v>
      </c>
      <c r="B73" s="15" t="s">
        <v>744</v>
      </c>
      <c r="C73" s="15" t="s">
        <v>58</v>
      </c>
      <c r="D73" s="16">
        <v>2016</v>
      </c>
      <c r="E73" s="15" t="s">
        <v>90</v>
      </c>
      <c r="F73" s="15"/>
      <c r="G73" s="15" t="s">
        <v>91</v>
      </c>
      <c r="H73" s="15" t="s">
        <v>91</v>
      </c>
      <c r="I73" s="15" t="s">
        <v>91</v>
      </c>
      <c r="J73" s="15"/>
      <c r="K73" s="17" t="e">
        <f t="shared" si="0"/>
        <v>#VALUE!</v>
      </c>
      <c r="L73" s="15"/>
      <c r="M73" s="18" t="e">
        <f t="shared" si="1"/>
        <v>#VALUE!</v>
      </c>
      <c r="N73" s="15"/>
      <c r="O73" s="15"/>
      <c r="P73" s="15"/>
      <c r="Q73" s="15"/>
      <c r="R73" s="15" t="s">
        <v>92</v>
      </c>
      <c r="S73" s="19">
        <v>1458000</v>
      </c>
      <c r="T73" s="15" t="s">
        <v>92</v>
      </c>
      <c r="U73" s="17">
        <v>1458000</v>
      </c>
      <c r="V73" s="15" t="s">
        <v>745</v>
      </c>
      <c r="W73" s="15">
        <v>1</v>
      </c>
      <c r="X73" s="15" t="s">
        <v>158</v>
      </c>
      <c r="Y73" s="15" t="s">
        <v>746</v>
      </c>
      <c r="AB73" s="20" t="s">
        <v>286</v>
      </c>
      <c r="AC73" s="21" t="s">
        <v>747</v>
      </c>
      <c r="AD73" s="21" t="s">
        <v>748</v>
      </c>
      <c r="AE73" s="21" t="s">
        <v>749</v>
      </c>
      <c r="AF73" s="21" t="s">
        <v>750</v>
      </c>
      <c r="AG73" s="22">
        <f t="shared" si="6"/>
        <v>0.70967741935483875</v>
      </c>
      <c r="AH73" s="15" t="str">
        <f t="shared" si="11"/>
        <v/>
      </c>
      <c r="AI73" s="22" t="str">
        <f>VLOOKUP(A73,'[1]Deals (investment)'!$B$2:$Z$1497,1,FALSE)</f>
        <v>Naked Insurance</v>
      </c>
      <c r="AJ73" s="22">
        <f>VLOOKUP(A73,'[1]Deals (investment)'!$B$2:$Z$870,15,FALSE)</f>
        <v>1</v>
      </c>
      <c r="AK73" s="17" t="e">
        <f>VLOOKUP(A73,'[1]Deals (Exits)'!B:B,1,FALSE)</f>
        <v>#N/A</v>
      </c>
      <c r="AL73" s="23">
        <f>VLOOKUP(G73,[1]Lookups!$V$3:$Y$197,4,FALSE)</f>
        <v>0</v>
      </c>
      <c r="AM73" s="17" t="str">
        <f>VLOOKUP(X73,[1]Lookups!$B$3:$C$200,2,FALSE)</f>
        <v>Financial Services</v>
      </c>
      <c r="AN73" s="17" t="str">
        <f>VLOOKUP(R73,[1]Lookups!$H$3:$I$69,2,FALSE)</f>
        <v>4. Late Venture</v>
      </c>
      <c r="AO73" s="17" t="str">
        <f>VLOOKUP(T73,[1]Lookups!$H$3:$I$69,2,FALSE)</f>
        <v>4. Late Venture</v>
      </c>
      <c r="AP73" s="17" t="str">
        <f>VLOOKUP(AN73,[1]Lookups!$N$3:$O$11,2,FALSE)</f>
        <v>Growth</v>
      </c>
      <c r="AQ73" s="18" t="e">
        <f>COUNTIFS('[1]Deals (investment)'!$B:$B,$A73)</f>
        <v>#VALUE!</v>
      </c>
      <c r="AR73" s="18" t="e">
        <f>COUNTIFS('[1]Deals (investment)'!$B:$B,$A73,'[1]Deals (investment)'!$T:$T,$AW$1)+COUNTIFS('[1]Deals (investment)'!$B:$B,$A73,'[1]Deals (investment)'!$T:$T,$AX$1)+COUNTIFS('[1]Deals (investment)'!$B:$B,$A73,'[1]Deals (investment)'!$T:$T,$AY$1)</f>
        <v>#VALUE!</v>
      </c>
      <c r="AS73" s="17" t="e">
        <f>SUMIFS('[1]Deals (investment)'!$C:$C,'[1]Deals (investment)'!$B:$B,$A73)</f>
        <v>#VALUE!</v>
      </c>
      <c r="AT73" s="17" t="e">
        <f t="shared" si="4"/>
        <v>#VALUE!</v>
      </c>
      <c r="AU73" s="18" t="e">
        <f>COUNTIF('[1]Deals (Exits)'!$B:$B,A73)</f>
        <v>#VALUE!</v>
      </c>
      <c r="AV73" s="17" t="e">
        <f>SUMIFS('[1]Deals (investment)'!$C:$C,'[1]Deals (investment)'!$B:$B,$A73,'[1]Deals (investment)'!$T:$T,AV$1)</f>
        <v>#VALUE!</v>
      </c>
      <c r="AW73" s="17" t="e">
        <f>SUMIFS('[1]Deals (investment)'!$C:$C,'[1]Deals (investment)'!$B:$B,$A73,'[1]Deals (investment)'!$T:$T,AW$1)</f>
        <v>#VALUE!</v>
      </c>
      <c r="AX73" s="17" t="e">
        <f>SUMIFS('[1]Deals (investment)'!$C:$C,'[1]Deals (investment)'!$B:$B,$A73,'[1]Deals (investment)'!$T:$T,AX$1)</f>
        <v>#VALUE!</v>
      </c>
      <c r="AY73" s="17" t="e">
        <f>SUMIFS('[1]Deals (investment)'!$C:$C,'[1]Deals (investment)'!$B:$B,$A73,'[1]Deals (investment)'!$T:$T,AY$1)</f>
        <v>#VALUE!</v>
      </c>
      <c r="AZ73" s="17" t="e">
        <f>SUMIFS('[1]Deals (investment)'!$C:$C,'[1]Deals (investment)'!$B:$B,$A73,'[1]Deals (investment)'!$T:$T,AZ$1)</f>
        <v>#VALUE!</v>
      </c>
      <c r="BA73" s="17" t="e">
        <f>SUMIFS('[1]Deals (investment)'!$C:$C,'[1]Deals (investment)'!$B:$B,$A73,'[1]Deals (investment)'!$T:$T,BA$1)</f>
        <v>#VALUE!</v>
      </c>
      <c r="BB73" s="17" t="e">
        <f>SUMIFS('[1]Deals (investment)'!$C:$C,'[1]Deals (investment)'!$B:$B,$A73,'[1]Deals (investment)'!$T:$T,BB$1)</f>
        <v>#VALUE!</v>
      </c>
      <c r="BC73" s="17" t="e">
        <f>SUMIFS('[1]Deals (Exits)'!$C:$C,'[1]Deals (Exits)'!$B:$B,$A73)</f>
        <v>#VALUE!</v>
      </c>
      <c r="BD73" s="17" t="e">
        <f>SUMIFS('[1]Deals (investment)'!$C:$C,'[1]Deals (investment)'!$B:$B,$A73,'[1]Deals (investment)'!$V:$V,BD$1)</f>
        <v>#VALUE!</v>
      </c>
      <c r="BE73" s="17" t="e">
        <f>SUMIFS('[1]Deals (investment)'!$C:$C,'[1]Deals (investment)'!$B:$B,$A73,'[1]Deals (investment)'!$V:$V,BE$1)</f>
        <v>#VALUE!</v>
      </c>
      <c r="BF73" s="17" t="e">
        <f>SUMIFS('[1]Deals (investment)'!$C:$C,'[1]Deals (investment)'!$B:$B,$A73,'[1]Deals (investment)'!$V:$V,BF$1)</f>
        <v>#VALUE!</v>
      </c>
      <c r="BG73" s="17" t="e">
        <f>SUMIFS('[1]Deals (investment)'!$C:$C,'[1]Deals (investment)'!$B:$B,$A73,'[1]Deals (investment)'!$V:$V,BG$1)</f>
        <v>#VALUE!</v>
      </c>
      <c r="BH73" s="17" t="e">
        <f>SUMIFS('[1]Deals (investment)'!$C:$C,'[1]Deals (investment)'!$B:$B,$A73,'[1]Deals (investment)'!$V:$V,BH$1)</f>
        <v>#VALUE!</v>
      </c>
      <c r="BI73" s="17" t="e">
        <f>SUMIFS('[1]Deals (investment)'!$C:$C,'[1]Deals (investment)'!$B:$B,$A73,'[1]Deals (investment)'!$V:$V,BI$1)</f>
        <v>#VALUE!</v>
      </c>
      <c r="BJ73" s="17" t="e">
        <f>SUMIFS('[1]Deals (investment)'!$C:$C,'[1]Deals (investment)'!$B:$B,$A73,'[1]Deals (investment)'!$V:$V,BJ$1)</f>
        <v>#VALUE!</v>
      </c>
      <c r="BK73" s="17" t="e">
        <f>SUMIFS('[1]Deals (investment)'!$C:$C,'[1]Deals (investment)'!$B:$B,$A73,'[1]Deals (investment)'!$V:$V,BK$1)</f>
        <v>#VALUE!</v>
      </c>
      <c r="BL73" s="17" t="e">
        <f>SUMIFS('[1]Deals (investment)'!$C:$C,'[1]Deals (investment)'!$B:$B,$A73,'[1]Deals (investment)'!$V:$V,BL$1)</f>
        <v>#VALUE!</v>
      </c>
      <c r="BM73" s="17" t="e">
        <f>SUMIFS('[1]Deals (investment)'!$C:$C,'[1]Deals (investment)'!$B:$B,$A73,'[1]Deals (investment)'!$V:$V,BM$1)</f>
        <v>#VALUE!</v>
      </c>
      <c r="BN73" s="15"/>
      <c r="BO73" s="15"/>
      <c r="BP73" s="22"/>
      <c r="BQ73" s="15"/>
      <c r="BR73" s="15"/>
      <c r="BS73" s="15"/>
      <c r="BT73" s="15"/>
      <c r="BU73" s="15"/>
      <c r="BV73" s="15"/>
      <c r="BW73" s="15"/>
      <c r="BX73" s="15"/>
      <c r="BY73" s="15"/>
      <c r="BZ73" s="15"/>
      <c r="CA73" s="15"/>
      <c r="CB73" s="15"/>
      <c r="CC73" s="15"/>
      <c r="CD73" s="15"/>
      <c r="CE73" s="15"/>
      <c r="CF73" s="15"/>
      <c r="CG73" s="15"/>
      <c r="CH73" s="15"/>
      <c r="CI73" s="15"/>
      <c r="CJ73" s="15"/>
      <c r="DM73">
        <v>400</v>
      </c>
    </row>
    <row r="74" spans="1:118" ht="12.75">
      <c r="A74" s="15" t="s">
        <v>751</v>
      </c>
      <c r="B74" s="15" t="s">
        <v>752</v>
      </c>
      <c r="C74" s="15" t="s">
        <v>58</v>
      </c>
      <c r="D74" s="16">
        <v>2012</v>
      </c>
      <c r="E74" s="15" t="s">
        <v>117</v>
      </c>
      <c r="F74" s="15"/>
      <c r="G74" s="15" t="s">
        <v>118</v>
      </c>
      <c r="H74" s="15" t="s">
        <v>118</v>
      </c>
      <c r="I74" s="15" t="s">
        <v>118</v>
      </c>
      <c r="J74" s="15"/>
      <c r="K74" s="17" t="e">
        <f t="shared" si="0"/>
        <v>#VALUE!</v>
      </c>
      <c r="L74" s="15"/>
      <c r="M74" s="18" t="e">
        <f t="shared" si="1"/>
        <v>#VALUE!</v>
      </c>
      <c r="N74" s="15"/>
      <c r="O74" s="15"/>
      <c r="P74" s="15"/>
      <c r="Q74" s="24" t="e">
        <f ca="1">_xludf.MAXIFS('[1]Deals (investment)'!A:A,'[1]Deals (investment)'!B:B,A74)</f>
        <v>#NAME?</v>
      </c>
      <c r="R74" s="15" t="s">
        <v>132</v>
      </c>
      <c r="S74" s="19">
        <v>3500000</v>
      </c>
      <c r="T74" s="15" t="s">
        <v>132</v>
      </c>
      <c r="U74" s="17">
        <v>3500000</v>
      </c>
      <c r="V74" s="15" t="s">
        <v>753</v>
      </c>
      <c r="W74" s="15"/>
      <c r="X74" s="15" t="s">
        <v>404</v>
      </c>
      <c r="Y74" s="15" t="s">
        <v>754</v>
      </c>
      <c r="AB74" s="20" t="s">
        <v>136</v>
      </c>
      <c r="AC74" s="21" t="s">
        <v>755</v>
      </c>
      <c r="AD74" s="21" t="s">
        <v>756</v>
      </c>
      <c r="AE74" s="21" t="s">
        <v>757</v>
      </c>
      <c r="AF74" s="21" t="s">
        <v>758</v>
      </c>
      <c r="AG74" s="22">
        <f t="shared" ca="1" si="6"/>
        <v>0.70967741935483875</v>
      </c>
      <c r="AH74" s="15" t="e">
        <f t="shared" si="11"/>
        <v>#VALUE!</v>
      </c>
      <c r="AI74" s="22" t="str">
        <f>VLOOKUP(A74,'[1]Deals (investment)'!$B$2:$Z$1497,1,FALSE)</f>
        <v>AJUA</v>
      </c>
      <c r="AJ74" s="22">
        <f>VLOOKUP(A74,'[1]Deals (investment)'!$B$2:$Z$870,15,FALSE)</f>
        <v>0</v>
      </c>
      <c r="AK74" s="17" t="e">
        <f>VLOOKUP(A74,'[1]Deals (Exits)'!B:B,1,FALSE)</f>
        <v>#N/A</v>
      </c>
      <c r="AL74" s="23">
        <f>VLOOKUP(G74,[1]Lookups!$V$3:$Y$197,4,FALSE)</f>
        <v>0</v>
      </c>
      <c r="AM74" s="17" t="str">
        <f>VLOOKUP(X74,[1]Lookups!$B$3:$C$200,2,FALSE)</f>
        <v>Other Technologies &amp; Information Technology</v>
      </c>
      <c r="AN74" s="17" t="str">
        <f>VLOOKUP(R74,[1]Lookups!$H$3:$I$69,2,FALSE)</f>
        <v>3. Early Venture</v>
      </c>
      <c r="AO74" s="17" t="str">
        <f>VLOOKUP(T74,[1]Lookups!$H$3:$I$69,2,FALSE)</f>
        <v>3. Early Venture</v>
      </c>
      <c r="AP74" s="17" t="str">
        <f>VLOOKUP(AN74,[1]Lookups!$N$3:$O$11,2,FALSE)</f>
        <v>Early</v>
      </c>
      <c r="AQ74" s="18" t="e">
        <f>COUNTIFS('[1]Deals (investment)'!$B:$B,$A74)</f>
        <v>#VALUE!</v>
      </c>
      <c r="AR74" s="18" t="e">
        <f>COUNTIFS('[1]Deals (investment)'!$B:$B,$A74,'[1]Deals (investment)'!$T:$T,$AW$1)+COUNTIFS('[1]Deals (investment)'!$B:$B,$A74,'[1]Deals (investment)'!$T:$T,$AX$1)+COUNTIFS('[1]Deals (investment)'!$B:$B,$A74,'[1]Deals (investment)'!$T:$T,$AY$1)</f>
        <v>#VALUE!</v>
      </c>
      <c r="AS74" s="17" t="e">
        <f>SUMIFS('[1]Deals (investment)'!$C:$C,'[1]Deals (investment)'!$B:$B,$A74)</f>
        <v>#VALUE!</v>
      </c>
      <c r="AT74" s="17" t="e">
        <f t="shared" si="4"/>
        <v>#VALUE!</v>
      </c>
      <c r="AU74" s="18" t="e">
        <f>COUNTIF('[1]Deals (Exits)'!$B:$B,A74)</f>
        <v>#VALUE!</v>
      </c>
      <c r="AV74" s="17" t="e">
        <f>SUMIFS('[1]Deals (investment)'!$C:$C,'[1]Deals (investment)'!$B:$B,$A74,'[1]Deals (investment)'!$T:$T,AV$1)</f>
        <v>#VALUE!</v>
      </c>
      <c r="AW74" s="17" t="e">
        <f>SUMIFS('[1]Deals (investment)'!$C:$C,'[1]Deals (investment)'!$B:$B,$A74,'[1]Deals (investment)'!$T:$T,AW$1)</f>
        <v>#VALUE!</v>
      </c>
      <c r="AX74" s="17" t="e">
        <f>SUMIFS('[1]Deals (investment)'!$C:$C,'[1]Deals (investment)'!$B:$B,$A74,'[1]Deals (investment)'!$T:$T,AX$1)</f>
        <v>#VALUE!</v>
      </c>
      <c r="AY74" s="17" t="e">
        <f>SUMIFS('[1]Deals (investment)'!$C:$C,'[1]Deals (investment)'!$B:$B,$A74,'[1]Deals (investment)'!$T:$T,AY$1)</f>
        <v>#VALUE!</v>
      </c>
      <c r="AZ74" s="17" t="e">
        <f>SUMIFS('[1]Deals (investment)'!$C:$C,'[1]Deals (investment)'!$B:$B,$A74,'[1]Deals (investment)'!$T:$T,AZ$1)</f>
        <v>#VALUE!</v>
      </c>
      <c r="BA74" s="17" t="e">
        <f>SUMIFS('[1]Deals (investment)'!$C:$C,'[1]Deals (investment)'!$B:$B,$A74,'[1]Deals (investment)'!$T:$T,BA$1)</f>
        <v>#VALUE!</v>
      </c>
      <c r="BB74" s="17" t="e">
        <f>SUMIFS('[1]Deals (investment)'!$C:$C,'[1]Deals (investment)'!$B:$B,$A74,'[1]Deals (investment)'!$T:$T,BB$1)</f>
        <v>#VALUE!</v>
      </c>
      <c r="BC74" s="17" t="e">
        <f>SUMIFS('[1]Deals (Exits)'!$C:$C,'[1]Deals (Exits)'!$B:$B,$A74)</f>
        <v>#VALUE!</v>
      </c>
      <c r="BD74" s="17" t="e">
        <f>SUMIFS('[1]Deals (investment)'!$C:$C,'[1]Deals (investment)'!$B:$B,$A74,'[1]Deals (investment)'!$V:$V,BD$1)</f>
        <v>#VALUE!</v>
      </c>
      <c r="BE74" s="17" t="e">
        <f>SUMIFS('[1]Deals (investment)'!$C:$C,'[1]Deals (investment)'!$B:$B,$A74,'[1]Deals (investment)'!$V:$V,BE$1)</f>
        <v>#VALUE!</v>
      </c>
      <c r="BF74" s="17" t="e">
        <f>SUMIFS('[1]Deals (investment)'!$C:$C,'[1]Deals (investment)'!$B:$B,$A74,'[1]Deals (investment)'!$V:$V,BF$1)</f>
        <v>#VALUE!</v>
      </c>
      <c r="BG74" s="17" t="e">
        <f>SUMIFS('[1]Deals (investment)'!$C:$C,'[1]Deals (investment)'!$B:$B,$A74,'[1]Deals (investment)'!$V:$V,BG$1)</f>
        <v>#VALUE!</v>
      </c>
      <c r="BH74" s="17" t="e">
        <f>SUMIFS('[1]Deals (investment)'!$C:$C,'[1]Deals (investment)'!$B:$B,$A74,'[1]Deals (investment)'!$V:$V,BH$1)</f>
        <v>#VALUE!</v>
      </c>
      <c r="BI74" s="17" t="e">
        <f>SUMIFS('[1]Deals (investment)'!$C:$C,'[1]Deals (investment)'!$B:$B,$A74,'[1]Deals (investment)'!$V:$V,BI$1)</f>
        <v>#VALUE!</v>
      </c>
      <c r="BJ74" s="17" t="e">
        <f>SUMIFS('[1]Deals (investment)'!$C:$C,'[1]Deals (investment)'!$B:$B,$A74,'[1]Deals (investment)'!$V:$V,BJ$1)</f>
        <v>#VALUE!</v>
      </c>
      <c r="BK74" s="17" t="e">
        <f>SUMIFS('[1]Deals (investment)'!$C:$C,'[1]Deals (investment)'!$B:$B,$A74,'[1]Deals (investment)'!$V:$V,BK$1)</f>
        <v>#VALUE!</v>
      </c>
      <c r="BL74" s="17" t="e">
        <f>SUMIFS('[1]Deals (investment)'!$C:$C,'[1]Deals (investment)'!$B:$B,$A74,'[1]Deals (investment)'!$V:$V,BL$1)</f>
        <v>#VALUE!</v>
      </c>
      <c r="BM74" s="17" t="e">
        <f>SUMIFS('[1]Deals (investment)'!$C:$C,'[1]Deals (investment)'!$B:$B,$A74,'[1]Deals (investment)'!$V:$V,BM$1)</f>
        <v>#VALUE!</v>
      </c>
      <c r="BN74" s="15"/>
      <c r="BO74" s="15"/>
      <c r="BP74" s="22"/>
      <c r="BQ74" s="15"/>
      <c r="BR74" s="15"/>
      <c r="BS74" s="15"/>
      <c r="BT74" s="15"/>
      <c r="BU74" s="15"/>
      <c r="BV74" s="15"/>
      <c r="BW74" s="15"/>
      <c r="BX74" s="15"/>
      <c r="BY74" s="15"/>
      <c r="BZ74" s="15"/>
      <c r="CA74" s="15"/>
      <c r="CB74" s="15"/>
      <c r="CC74" s="15"/>
      <c r="CD74" s="15"/>
      <c r="CE74" s="15"/>
      <c r="CF74" s="15"/>
      <c r="CG74" s="15"/>
      <c r="CH74" s="15"/>
      <c r="CI74" s="15"/>
      <c r="CJ74" s="15"/>
      <c r="DM74">
        <v>416</v>
      </c>
      <c r="DN74">
        <v>2018</v>
      </c>
    </row>
    <row r="75" spans="1:118" ht="12.75">
      <c r="A75" s="15" t="s">
        <v>759</v>
      </c>
      <c r="B75" s="15" t="s">
        <v>760</v>
      </c>
      <c r="C75" s="15" t="s">
        <v>58</v>
      </c>
      <c r="D75" s="16">
        <v>2015</v>
      </c>
      <c r="E75" s="15" t="s">
        <v>90</v>
      </c>
      <c r="F75" s="15"/>
      <c r="G75" s="15" t="s">
        <v>91</v>
      </c>
      <c r="H75" s="15" t="s">
        <v>91</v>
      </c>
      <c r="I75" s="15" t="s">
        <v>91</v>
      </c>
      <c r="J75" s="15"/>
      <c r="K75" s="17" t="e">
        <f t="shared" si="0"/>
        <v>#VALUE!</v>
      </c>
      <c r="L75" s="15"/>
      <c r="M75" s="18" t="e">
        <f t="shared" si="1"/>
        <v>#VALUE!</v>
      </c>
      <c r="N75" s="15"/>
      <c r="O75" s="15"/>
      <c r="P75" s="15"/>
      <c r="Q75" s="15"/>
      <c r="R75" s="15" t="s">
        <v>132</v>
      </c>
      <c r="S75" s="19">
        <v>3500000</v>
      </c>
      <c r="T75" s="15" t="s">
        <v>132</v>
      </c>
      <c r="U75" s="17">
        <v>3500000</v>
      </c>
      <c r="V75" s="15" t="s">
        <v>761</v>
      </c>
      <c r="W75" s="15">
        <v>0</v>
      </c>
      <c r="X75" s="15" t="s">
        <v>657</v>
      </c>
      <c r="Y75" s="15" t="s">
        <v>762</v>
      </c>
      <c r="AB75" s="20" t="s">
        <v>286</v>
      </c>
      <c r="AC75" s="21" t="s">
        <v>763</v>
      </c>
      <c r="AD75" s="21" t="s">
        <v>764</v>
      </c>
      <c r="AE75" s="15"/>
      <c r="AF75" s="21" t="s">
        <v>765</v>
      </c>
      <c r="AG75" s="22">
        <f t="shared" si="6"/>
        <v>0.67741935483870963</v>
      </c>
      <c r="AH75" s="15" t="str">
        <f t="shared" si="11"/>
        <v/>
      </c>
      <c r="AI75" s="22" t="str">
        <f>VLOOKUP(A75,'[1]Deals (investment)'!$B$2:$Z$1497,1,FALSE)</f>
        <v>Xineoh</v>
      </c>
      <c r="AJ75" s="22">
        <f>VLOOKUP(A75,'[1]Deals (investment)'!$B$2:$Z$870,15,FALSE)</f>
        <v>1</v>
      </c>
      <c r="AK75" s="17" t="e">
        <f>VLOOKUP(A75,'[1]Deals (Exits)'!B:B,1,FALSE)</f>
        <v>#N/A</v>
      </c>
      <c r="AL75" s="23">
        <f>VLOOKUP(G75,[1]Lookups!$V$3:$Y$197,4,FALSE)</f>
        <v>0</v>
      </c>
      <c r="AM75" s="17" t="str">
        <f>VLOOKUP(X75,[1]Lookups!$B$3:$C$200,2,FALSE)</f>
        <v>Emerging Technologies</v>
      </c>
      <c r="AN75" s="17" t="str">
        <f>VLOOKUP(R75,[1]Lookups!$H$3:$I$69,2,FALSE)</f>
        <v>3. Early Venture</v>
      </c>
      <c r="AO75" s="17" t="str">
        <f>VLOOKUP(T75,[1]Lookups!$H$3:$I$69,2,FALSE)</f>
        <v>3. Early Venture</v>
      </c>
      <c r="AP75" s="17" t="str">
        <f>VLOOKUP(AN75,[1]Lookups!$N$3:$O$11,2,FALSE)</f>
        <v>Early</v>
      </c>
      <c r="AQ75" s="18" t="e">
        <f>COUNTIFS('[1]Deals (investment)'!$B:$B,$A75)</f>
        <v>#VALUE!</v>
      </c>
      <c r="AR75" s="18" t="e">
        <f>COUNTIFS('[1]Deals (investment)'!$B:$B,$A75,'[1]Deals (investment)'!$T:$T,$AW$1)+COUNTIFS('[1]Deals (investment)'!$B:$B,$A75,'[1]Deals (investment)'!$T:$T,$AX$1)+COUNTIFS('[1]Deals (investment)'!$B:$B,$A75,'[1]Deals (investment)'!$T:$T,$AY$1)</f>
        <v>#VALUE!</v>
      </c>
      <c r="AS75" s="17" t="e">
        <f>SUMIFS('[1]Deals (investment)'!$C:$C,'[1]Deals (investment)'!$B:$B,$A75)</f>
        <v>#VALUE!</v>
      </c>
      <c r="AT75" s="17" t="e">
        <f t="shared" si="4"/>
        <v>#VALUE!</v>
      </c>
      <c r="AU75" s="18" t="e">
        <f>COUNTIF('[1]Deals (Exits)'!$B:$B,A75)</f>
        <v>#VALUE!</v>
      </c>
      <c r="AV75" s="17" t="e">
        <f>SUMIFS('[1]Deals (investment)'!$C:$C,'[1]Deals (investment)'!$B:$B,$A75,'[1]Deals (investment)'!$T:$T,AV$1)</f>
        <v>#VALUE!</v>
      </c>
      <c r="AW75" s="17" t="e">
        <f>SUMIFS('[1]Deals (investment)'!$C:$C,'[1]Deals (investment)'!$B:$B,$A75,'[1]Deals (investment)'!$T:$T,AW$1)</f>
        <v>#VALUE!</v>
      </c>
      <c r="AX75" s="17" t="e">
        <f>SUMIFS('[1]Deals (investment)'!$C:$C,'[1]Deals (investment)'!$B:$B,$A75,'[1]Deals (investment)'!$T:$T,AX$1)</f>
        <v>#VALUE!</v>
      </c>
      <c r="AY75" s="17" t="e">
        <f>SUMIFS('[1]Deals (investment)'!$C:$C,'[1]Deals (investment)'!$B:$B,$A75,'[1]Deals (investment)'!$T:$T,AY$1)</f>
        <v>#VALUE!</v>
      </c>
      <c r="AZ75" s="17" t="e">
        <f>SUMIFS('[1]Deals (investment)'!$C:$C,'[1]Deals (investment)'!$B:$B,$A75,'[1]Deals (investment)'!$T:$T,AZ$1)</f>
        <v>#VALUE!</v>
      </c>
      <c r="BA75" s="17" t="e">
        <f>SUMIFS('[1]Deals (investment)'!$C:$C,'[1]Deals (investment)'!$B:$B,$A75,'[1]Deals (investment)'!$T:$T,BA$1)</f>
        <v>#VALUE!</v>
      </c>
      <c r="BB75" s="17" t="e">
        <f>SUMIFS('[1]Deals (investment)'!$C:$C,'[1]Deals (investment)'!$B:$B,$A75,'[1]Deals (investment)'!$T:$T,BB$1)</f>
        <v>#VALUE!</v>
      </c>
      <c r="BC75" s="17" t="e">
        <f>SUMIFS('[1]Deals (Exits)'!$C:$C,'[1]Deals (Exits)'!$B:$B,$A75)</f>
        <v>#VALUE!</v>
      </c>
      <c r="BD75" s="17" t="e">
        <f>SUMIFS('[1]Deals (investment)'!$C:$C,'[1]Deals (investment)'!$B:$B,$A75,'[1]Deals (investment)'!$V:$V,BD$1)</f>
        <v>#VALUE!</v>
      </c>
      <c r="BE75" s="17" t="e">
        <f>SUMIFS('[1]Deals (investment)'!$C:$C,'[1]Deals (investment)'!$B:$B,$A75,'[1]Deals (investment)'!$V:$V,BE$1)</f>
        <v>#VALUE!</v>
      </c>
      <c r="BF75" s="17" t="e">
        <f>SUMIFS('[1]Deals (investment)'!$C:$C,'[1]Deals (investment)'!$B:$B,$A75,'[1]Deals (investment)'!$V:$V,BF$1)</f>
        <v>#VALUE!</v>
      </c>
      <c r="BG75" s="17" t="e">
        <f>SUMIFS('[1]Deals (investment)'!$C:$C,'[1]Deals (investment)'!$B:$B,$A75,'[1]Deals (investment)'!$V:$V,BG$1)</f>
        <v>#VALUE!</v>
      </c>
      <c r="BH75" s="17" t="e">
        <f>SUMIFS('[1]Deals (investment)'!$C:$C,'[1]Deals (investment)'!$B:$B,$A75,'[1]Deals (investment)'!$V:$V,BH$1)</f>
        <v>#VALUE!</v>
      </c>
      <c r="BI75" s="17" t="e">
        <f>SUMIFS('[1]Deals (investment)'!$C:$C,'[1]Deals (investment)'!$B:$B,$A75,'[1]Deals (investment)'!$V:$V,BI$1)</f>
        <v>#VALUE!</v>
      </c>
      <c r="BJ75" s="17" t="e">
        <f>SUMIFS('[1]Deals (investment)'!$C:$C,'[1]Deals (investment)'!$B:$B,$A75,'[1]Deals (investment)'!$V:$V,BJ$1)</f>
        <v>#VALUE!</v>
      </c>
      <c r="BK75" s="17" t="e">
        <f>SUMIFS('[1]Deals (investment)'!$C:$C,'[1]Deals (investment)'!$B:$B,$A75,'[1]Deals (investment)'!$V:$V,BK$1)</f>
        <v>#VALUE!</v>
      </c>
      <c r="BL75" s="17" t="e">
        <f>SUMIFS('[1]Deals (investment)'!$C:$C,'[1]Deals (investment)'!$B:$B,$A75,'[1]Deals (investment)'!$V:$V,BL$1)</f>
        <v>#VALUE!</v>
      </c>
      <c r="BM75" s="17" t="e">
        <f>SUMIFS('[1]Deals (investment)'!$C:$C,'[1]Deals (investment)'!$B:$B,$A75,'[1]Deals (investment)'!$V:$V,BM$1)</f>
        <v>#VALUE!</v>
      </c>
      <c r="BN75" s="15"/>
      <c r="BO75" s="15"/>
      <c r="BP75" s="22"/>
      <c r="BQ75" s="15"/>
      <c r="BR75" s="15"/>
      <c r="BS75" s="15"/>
      <c r="BT75" s="15"/>
      <c r="BU75" s="15"/>
      <c r="BV75" s="15"/>
      <c r="BW75" s="15"/>
      <c r="BX75" s="15"/>
      <c r="BY75" s="15"/>
      <c r="BZ75" s="15"/>
      <c r="CA75" s="15"/>
      <c r="CB75" s="15"/>
      <c r="CC75" s="15"/>
      <c r="CD75" s="15"/>
      <c r="CE75" s="15"/>
      <c r="CF75" s="15"/>
      <c r="CG75" s="15"/>
      <c r="CH75" s="15"/>
      <c r="CI75" s="15"/>
      <c r="CJ75" s="15"/>
      <c r="DM75">
        <v>603</v>
      </c>
    </row>
    <row r="76" spans="1:118" ht="12.75">
      <c r="A76" s="15" t="s">
        <v>766</v>
      </c>
      <c r="B76" s="15" t="s">
        <v>767</v>
      </c>
      <c r="C76" s="15" t="s">
        <v>58</v>
      </c>
      <c r="D76" s="16">
        <v>2013</v>
      </c>
      <c r="E76" s="15" t="s">
        <v>59</v>
      </c>
      <c r="F76" s="15" t="s">
        <v>110</v>
      </c>
      <c r="G76" s="15" t="s">
        <v>61</v>
      </c>
      <c r="H76" s="15" t="s">
        <v>61</v>
      </c>
      <c r="I76" s="15" t="s">
        <v>61</v>
      </c>
      <c r="J76" s="15"/>
      <c r="K76" s="17" t="e">
        <f t="shared" si="0"/>
        <v>#VALUE!</v>
      </c>
      <c r="L76" s="15"/>
      <c r="M76" s="18" t="e">
        <f t="shared" si="1"/>
        <v>#VALUE!</v>
      </c>
      <c r="N76" s="15" t="s">
        <v>768</v>
      </c>
      <c r="O76" s="15"/>
      <c r="P76" s="15"/>
      <c r="Q76" s="24">
        <v>42051</v>
      </c>
      <c r="R76" s="15" t="s">
        <v>375</v>
      </c>
      <c r="S76" s="19">
        <v>2600000</v>
      </c>
      <c r="T76" s="15" t="s">
        <v>375</v>
      </c>
      <c r="U76" s="17">
        <v>3000000</v>
      </c>
      <c r="V76" s="15" t="s">
        <v>461</v>
      </c>
      <c r="W76" s="15">
        <v>0</v>
      </c>
      <c r="X76" s="15" t="s">
        <v>134</v>
      </c>
      <c r="Y76" s="15" t="s">
        <v>769</v>
      </c>
      <c r="Z76" s="25" t="s">
        <v>160</v>
      </c>
      <c r="AA76" s="25" t="s">
        <v>110</v>
      </c>
      <c r="AB76" s="20" t="s">
        <v>136</v>
      </c>
      <c r="AC76" s="21" t="s">
        <v>770</v>
      </c>
      <c r="AD76" s="21" t="s">
        <v>771</v>
      </c>
      <c r="AE76" s="21" t="s">
        <v>772</v>
      </c>
      <c r="AF76" s="21" t="s">
        <v>773</v>
      </c>
      <c r="AG76" s="22">
        <f t="shared" si="6"/>
        <v>0.87096774193548387</v>
      </c>
      <c r="AH76" s="15" t="str">
        <f t="shared" si="11"/>
        <v/>
      </c>
      <c r="AI76" s="22" t="str">
        <f>VLOOKUP(A76,'[1]Deals (investment)'!$B$2:$Z$1497,1,FALSE)</f>
        <v>Africa Courier Express</v>
      </c>
      <c r="AJ76" s="22">
        <f>VLOOKUP(A76,'[1]Deals (investment)'!$B$2:$Z$870,15,FALSE)</f>
        <v>1</v>
      </c>
      <c r="AK76" s="17" t="e">
        <f>VLOOKUP(A76,'[1]Deals (Exits)'!B:B,1,FALSE)</f>
        <v>#N/A</v>
      </c>
      <c r="AL76" s="23">
        <f>VLOOKUP(G76,[1]Lookups!$V$3:$Y$197,4,FALSE)</f>
        <v>0</v>
      </c>
      <c r="AM76" s="17" t="str">
        <f>VLOOKUP(X76,[1]Lookups!$B$3:$C$200,2,FALSE)</f>
        <v>Transport &amp; Logistics</v>
      </c>
      <c r="AN76" s="17" t="str">
        <f>VLOOKUP(R76,[1]Lookups!$H$3:$I$69,2,FALSE)</f>
        <v>2. Seed</v>
      </c>
      <c r="AO76" s="17" t="str">
        <f>VLOOKUP(T76,[1]Lookups!$H$3:$I$69,2,FALSE)</f>
        <v>2. Seed</v>
      </c>
      <c r="AP76" s="17" t="str">
        <f>VLOOKUP(AN76,[1]Lookups!$N$3:$O$11,2,FALSE)</f>
        <v>Early</v>
      </c>
      <c r="AQ76" s="18" t="e">
        <f>COUNTIFS('[1]Deals (investment)'!$B:$B,$A76)</f>
        <v>#VALUE!</v>
      </c>
      <c r="AR76" s="18" t="e">
        <f>COUNTIFS('[1]Deals (investment)'!$B:$B,$A76,'[1]Deals (investment)'!$T:$T,$AW$1)+COUNTIFS('[1]Deals (investment)'!$B:$B,$A76,'[1]Deals (investment)'!$T:$T,$AX$1)+COUNTIFS('[1]Deals (investment)'!$B:$B,$A76,'[1]Deals (investment)'!$T:$T,$AY$1)</f>
        <v>#VALUE!</v>
      </c>
      <c r="AS76" s="17" t="e">
        <f>SUMIFS('[1]Deals (investment)'!$C:$C,'[1]Deals (investment)'!$B:$B,$A76)</f>
        <v>#VALUE!</v>
      </c>
      <c r="AT76" s="17" t="e">
        <f t="shared" si="4"/>
        <v>#VALUE!</v>
      </c>
      <c r="AU76" s="18" t="e">
        <f>COUNTIF('[1]Deals (Exits)'!$B:$B,A76)</f>
        <v>#VALUE!</v>
      </c>
      <c r="AV76" s="17" t="e">
        <f>SUMIFS('[1]Deals (investment)'!$C:$C,'[1]Deals (investment)'!$B:$B,$A76,'[1]Deals (investment)'!$T:$T,AV$1)</f>
        <v>#VALUE!</v>
      </c>
      <c r="AW76" s="17" t="e">
        <f>SUMIFS('[1]Deals (investment)'!$C:$C,'[1]Deals (investment)'!$B:$B,$A76,'[1]Deals (investment)'!$T:$T,AW$1)</f>
        <v>#VALUE!</v>
      </c>
      <c r="AX76" s="17" t="e">
        <f>SUMIFS('[1]Deals (investment)'!$C:$C,'[1]Deals (investment)'!$B:$B,$A76,'[1]Deals (investment)'!$T:$T,AX$1)</f>
        <v>#VALUE!</v>
      </c>
      <c r="AY76" s="17" t="e">
        <f>SUMIFS('[1]Deals (investment)'!$C:$C,'[1]Deals (investment)'!$B:$B,$A76,'[1]Deals (investment)'!$T:$T,AY$1)</f>
        <v>#VALUE!</v>
      </c>
      <c r="AZ76" s="17" t="e">
        <f>SUMIFS('[1]Deals (investment)'!$C:$C,'[1]Deals (investment)'!$B:$B,$A76,'[1]Deals (investment)'!$T:$T,AZ$1)</f>
        <v>#VALUE!</v>
      </c>
      <c r="BA76" s="17" t="e">
        <f>SUMIFS('[1]Deals (investment)'!$C:$C,'[1]Deals (investment)'!$B:$B,$A76,'[1]Deals (investment)'!$T:$T,BA$1)</f>
        <v>#VALUE!</v>
      </c>
      <c r="BB76" s="17" t="e">
        <f>SUMIFS('[1]Deals (investment)'!$C:$C,'[1]Deals (investment)'!$B:$B,$A76,'[1]Deals (investment)'!$T:$T,BB$1)</f>
        <v>#VALUE!</v>
      </c>
      <c r="BC76" s="17" t="e">
        <f>SUMIFS('[1]Deals (Exits)'!$C:$C,'[1]Deals (Exits)'!$B:$B,$A76)</f>
        <v>#VALUE!</v>
      </c>
      <c r="BD76" s="17" t="e">
        <f>SUMIFS('[1]Deals (investment)'!$C:$C,'[1]Deals (investment)'!$B:$B,$A76,'[1]Deals (investment)'!$V:$V,BD$1)</f>
        <v>#VALUE!</v>
      </c>
      <c r="BE76" s="17" t="e">
        <f>SUMIFS('[1]Deals (investment)'!$C:$C,'[1]Deals (investment)'!$B:$B,$A76,'[1]Deals (investment)'!$V:$V,BE$1)</f>
        <v>#VALUE!</v>
      </c>
      <c r="BF76" s="17" t="e">
        <f>SUMIFS('[1]Deals (investment)'!$C:$C,'[1]Deals (investment)'!$B:$B,$A76,'[1]Deals (investment)'!$V:$V,BF$1)</f>
        <v>#VALUE!</v>
      </c>
      <c r="BG76" s="17" t="e">
        <f>SUMIFS('[1]Deals (investment)'!$C:$C,'[1]Deals (investment)'!$B:$B,$A76,'[1]Deals (investment)'!$V:$V,BG$1)</f>
        <v>#VALUE!</v>
      </c>
      <c r="BH76" s="17" t="e">
        <f>SUMIFS('[1]Deals (investment)'!$C:$C,'[1]Deals (investment)'!$B:$B,$A76,'[1]Deals (investment)'!$V:$V,BH$1)</f>
        <v>#VALUE!</v>
      </c>
      <c r="BI76" s="17" t="e">
        <f>SUMIFS('[1]Deals (investment)'!$C:$C,'[1]Deals (investment)'!$B:$B,$A76,'[1]Deals (investment)'!$V:$V,BI$1)</f>
        <v>#VALUE!</v>
      </c>
      <c r="BJ76" s="17" t="e">
        <f>SUMIFS('[1]Deals (investment)'!$C:$C,'[1]Deals (investment)'!$B:$B,$A76,'[1]Deals (investment)'!$V:$V,BJ$1)</f>
        <v>#VALUE!</v>
      </c>
      <c r="BK76" s="17" t="e">
        <f>SUMIFS('[1]Deals (investment)'!$C:$C,'[1]Deals (investment)'!$B:$B,$A76,'[1]Deals (investment)'!$V:$V,BK$1)</f>
        <v>#VALUE!</v>
      </c>
      <c r="BL76" s="17" t="e">
        <f>SUMIFS('[1]Deals (investment)'!$C:$C,'[1]Deals (investment)'!$B:$B,$A76,'[1]Deals (investment)'!$V:$V,BL$1)</f>
        <v>#VALUE!</v>
      </c>
      <c r="BM76" s="17" t="e">
        <f>SUMIFS('[1]Deals (investment)'!$C:$C,'[1]Deals (investment)'!$B:$B,$A76,'[1]Deals (investment)'!$V:$V,BM$1)</f>
        <v>#VALUE!</v>
      </c>
      <c r="BN76" s="15"/>
      <c r="BO76" s="15"/>
      <c r="BP76" s="22"/>
      <c r="BQ76" s="15"/>
      <c r="BR76" s="15"/>
      <c r="BS76" s="15"/>
      <c r="BT76" s="15"/>
      <c r="BU76" s="15"/>
      <c r="BV76" s="15"/>
      <c r="BW76" s="15"/>
      <c r="BX76" s="15"/>
      <c r="BY76" s="15"/>
      <c r="BZ76" s="15"/>
      <c r="CA76" s="15"/>
      <c r="CB76" s="15"/>
      <c r="CC76" s="15"/>
      <c r="CD76" s="15"/>
      <c r="CE76" s="15"/>
      <c r="CF76" s="15"/>
      <c r="CG76" s="15"/>
      <c r="CH76" s="15"/>
      <c r="CI76" s="15"/>
      <c r="CJ76" s="15"/>
      <c r="DM76">
        <v>397</v>
      </c>
    </row>
    <row r="77" spans="1:118" ht="12.75">
      <c r="A77" s="15" t="s">
        <v>774</v>
      </c>
      <c r="B77" s="15" t="s">
        <v>775</v>
      </c>
      <c r="C77" s="15" t="s">
        <v>58</v>
      </c>
      <c r="D77" s="16">
        <v>2016</v>
      </c>
      <c r="E77" s="15" t="s">
        <v>90</v>
      </c>
      <c r="F77" s="15"/>
      <c r="G77" s="15" t="s">
        <v>91</v>
      </c>
      <c r="H77" s="15" t="s">
        <v>91</v>
      </c>
      <c r="I77" s="15" t="s">
        <v>91</v>
      </c>
      <c r="J77" s="15"/>
      <c r="K77" s="17" t="e">
        <f t="shared" si="0"/>
        <v>#VALUE!</v>
      </c>
      <c r="L77" s="15"/>
      <c r="M77" s="18" t="e">
        <f t="shared" si="1"/>
        <v>#VALUE!</v>
      </c>
      <c r="N77" s="15"/>
      <c r="O77" s="15"/>
      <c r="P77" s="15"/>
      <c r="Q77" s="15"/>
      <c r="R77" s="15" t="s">
        <v>132</v>
      </c>
      <c r="S77" s="19">
        <v>3100000</v>
      </c>
      <c r="T77" s="15" t="s">
        <v>132</v>
      </c>
      <c r="U77" s="17">
        <v>3100000</v>
      </c>
      <c r="V77" s="15" t="s">
        <v>776</v>
      </c>
      <c r="W77" s="15"/>
      <c r="X77" s="15" t="s">
        <v>404</v>
      </c>
      <c r="Y77" s="15" t="s">
        <v>777</v>
      </c>
      <c r="AB77" s="32">
        <v>43506</v>
      </c>
      <c r="AC77" s="21" t="s">
        <v>778</v>
      </c>
      <c r="AD77" s="21" t="s">
        <v>779</v>
      </c>
      <c r="AE77" s="15"/>
      <c r="AF77" s="15"/>
      <c r="AG77" s="22">
        <f t="shared" si="6"/>
        <v>0.61290322580645162</v>
      </c>
      <c r="AH77" s="15" t="str">
        <f t="shared" si="11"/>
        <v/>
      </c>
      <c r="AI77" s="22" t="str">
        <f>VLOOKUP(A77,'[1]Deals (investment)'!$B$2:$Z$1497,1,FALSE)</f>
        <v>Names &amp; Faces</v>
      </c>
      <c r="AJ77" s="22">
        <f>VLOOKUP(A77,'[1]Deals (investment)'!$B$2:$Z$870,15,FALSE)</f>
        <v>1</v>
      </c>
      <c r="AK77" s="17" t="e">
        <f>VLOOKUP(A77,'[1]Deals (Exits)'!B:B,1,FALSE)</f>
        <v>#N/A</v>
      </c>
      <c r="AL77" s="23">
        <f>VLOOKUP(G77,[1]Lookups!$V$3:$Y$197,4,FALSE)</f>
        <v>0</v>
      </c>
      <c r="AM77" s="17" t="str">
        <f>VLOOKUP(X77,[1]Lookups!$B$3:$C$200,2,FALSE)</f>
        <v>Other Technologies &amp; Information Technology</v>
      </c>
      <c r="AN77" s="17" t="str">
        <f>VLOOKUP(R77,[1]Lookups!$H$3:$I$69,2,FALSE)</f>
        <v>3. Early Venture</v>
      </c>
      <c r="AO77" s="17" t="str">
        <f>VLOOKUP(T77,[1]Lookups!$H$3:$I$69,2,FALSE)</f>
        <v>3. Early Venture</v>
      </c>
      <c r="AP77" s="17" t="str">
        <f>VLOOKUP(AN77,[1]Lookups!$N$3:$O$11,2,FALSE)</f>
        <v>Early</v>
      </c>
      <c r="AQ77" s="18" t="e">
        <f>COUNTIFS('[1]Deals (investment)'!$B:$B,$A77)</f>
        <v>#VALUE!</v>
      </c>
      <c r="AR77" s="18" t="e">
        <f>COUNTIFS('[1]Deals (investment)'!$B:$B,$A77,'[1]Deals (investment)'!$T:$T,$AW$1)+COUNTIFS('[1]Deals (investment)'!$B:$B,$A77,'[1]Deals (investment)'!$T:$T,$AX$1)+COUNTIFS('[1]Deals (investment)'!$B:$B,$A77,'[1]Deals (investment)'!$T:$T,$AY$1)</f>
        <v>#VALUE!</v>
      </c>
      <c r="AS77" s="17" t="e">
        <f>SUMIFS('[1]Deals (investment)'!$C:$C,'[1]Deals (investment)'!$B:$B,$A77)</f>
        <v>#VALUE!</v>
      </c>
      <c r="AT77" s="17" t="e">
        <f t="shared" si="4"/>
        <v>#VALUE!</v>
      </c>
      <c r="AU77" s="18" t="e">
        <f>COUNTIF('[1]Deals (Exits)'!$B:$B,A77)</f>
        <v>#VALUE!</v>
      </c>
      <c r="AV77" s="17" t="e">
        <f>SUMIFS('[1]Deals (investment)'!$C:$C,'[1]Deals (investment)'!$B:$B,$A77,'[1]Deals (investment)'!$T:$T,AV$1)</f>
        <v>#VALUE!</v>
      </c>
      <c r="AW77" s="17" t="e">
        <f>SUMIFS('[1]Deals (investment)'!$C:$C,'[1]Deals (investment)'!$B:$B,$A77,'[1]Deals (investment)'!$T:$T,AW$1)</f>
        <v>#VALUE!</v>
      </c>
      <c r="AX77" s="17" t="e">
        <f>SUMIFS('[1]Deals (investment)'!$C:$C,'[1]Deals (investment)'!$B:$B,$A77,'[1]Deals (investment)'!$T:$T,AX$1)</f>
        <v>#VALUE!</v>
      </c>
      <c r="AY77" s="17" t="e">
        <f>SUMIFS('[1]Deals (investment)'!$C:$C,'[1]Deals (investment)'!$B:$B,$A77,'[1]Deals (investment)'!$T:$T,AY$1)</f>
        <v>#VALUE!</v>
      </c>
      <c r="AZ77" s="17" t="e">
        <f>SUMIFS('[1]Deals (investment)'!$C:$C,'[1]Deals (investment)'!$B:$B,$A77,'[1]Deals (investment)'!$T:$T,AZ$1)</f>
        <v>#VALUE!</v>
      </c>
      <c r="BA77" s="17" t="e">
        <f>SUMIFS('[1]Deals (investment)'!$C:$C,'[1]Deals (investment)'!$B:$B,$A77,'[1]Deals (investment)'!$T:$T,BA$1)</f>
        <v>#VALUE!</v>
      </c>
      <c r="BB77" s="17" t="e">
        <f>SUMIFS('[1]Deals (investment)'!$C:$C,'[1]Deals (investment)'!$B:$B,$A77,'[1]Deals (investment)'!$T:$T,BB$1)</f>
        <v>#VALUE!</v>
      </c>
      <c r="BC77" s="17" t="e">
        <f>SUMIFS('[1]Deals (Exits)'!$C:$C,'[1]Deals (Exits)'!$B:$B,$A77)</f>
        <v>#VALUE!</v>
      </c>
      <c r="BD77" s="17" t="e">
        <f>SUMIFS('[1]Deals (investment)'!$C:$C,'[1]Deals (investment)'!$B:$B,$A77,'[1]Deals (investment)'!$V:$V,BD$1)</f>
        <v>#VALUE!</v>
      </c>
      <c r="BE77" s="17" t="e">
        <f>SUMIFS('[1]Deals (investment)'!$C:$C,'[1]Deals (investment)'!$B:$B,$A77,'[1]Deals (investment)'!$V:$V,BE$1)</f>
        <v>#VALUE!</v>
      </c>
      <c r="BF77" s="17" t="e">
        <f>SUMIFS('[1]Deals (investment)'!$C:$C,'[1]Deals (investment)'!$B:$B,$A77,'[1]Deals (investment)'!$V:$V,BF$1)</f>
        <v>#VALUE!</v>
      </c>
      <c r="BG77" s="17" t="e">
        <f>SUMIFS('[1]Deals (investment)'!$C:$C,'[1]Deals (investment)'!$B:$B,$A77,'[1]Deals (investment)'!$V:$V,BG$1)</f>
        <v>#VALUE!</v>
      </c>
      <c r="BH77" s="17" t="e">
        <f>SUMIFS('[1]Deals (investment)'!$C:$C,'[1]Deals (investment)'!$B:$B,$A77,'[1]Deals (investment)'!$V:$V,BH$1)</f>
        <v>#VALUE!</v>
      </c>
      <c r="BI77" s="17" t="e">
        <f>SUMIFS('[1]Deals (investment)'!$C:$C,'[1]Deals (investment)'!$B:$B,$A77,'[1]Deals (investment)'!$V:$V,BI$1)</f>
        <v>#VALUE!</v>
      </c>
      <c r="BJ77" s="17" t="e">
        <f>SUMIFS('[1]Deals (investment)'!$C:$C,'[1]Deals (investment)'!$B:$B,$A77,'[1]Deals (investment)'!$V:$V,BJ$1)</f>
        <v>#VALUE!</v>
      </c>
      <c r="BK77" s="17" t="e">
        <f>SUMIFS('[1]Deals (investment)'!$C:$C,'[1]Deals (investment)'!$B:$B,$A77,'[1]Deals (investment)'!$V:$V,BK$1)</f>
        <v>#VALUE!</v>
      </c>
      <c r="BL77" s="17" t="e">
        <f>SUMIFS('[1]Deals (investment)'!$C:$C,'[1]Deals (investment)'!$B:$B,$A77,'[1]Deals (investment)'!$V:$V,BL$1)</f>
        <v>#VALUE!</v>
      </c>
      <c r="BM77" s="17" t="e">
        <f>SUMIFS('[1]Deals (investment)'!$C:$C,'[1]Deals (investment)'!$B:$B,$A77,'[1]Deals (investment)'!$V:$V,BM$1)</f>
        <v>#VALUE!</v>
      </c>
      <c r="BN77" s="15"/>
      <c r="BO77" s="15"/>
      <c r="BP77" s="22"/>
      <c r="BQ77" s="15"/>
      <c r="BR77" s="15"/>
      <c r="BS77" s="15"/>
      <c r="BT77" s="15"/>
      <c r="BU77" s="15"/>
      <c r="BV77" s="15"/>
      <c r="BW77" s="15"/>
      <c r="BX77" s="15"/>
      <c r="BY77" s="15"/>
      <c r="BZ77" s="15"/>
      <c r="CA77" s="15"/>
      <c r="CB77" s="15"/>
      <c r="CC77" s="15"/>
      <c r="CD77" s="15"/>
      <c r="CE77" s="15"/>
      <c r="CF77" s="15"/>
      <c r="CG77" s="15"/>
      <c r="CH77" s="15"/>
      <c r="CI77" s="15"/>
      <c r="CJ77" s="15"/>
      <c r="DM77">
        <v>37</v>
      </c>
      <c r="DN77">
        <v>2018</v>
      </c>
    </row>
    <row r="78" spans="1:118" ht="12.75">
      <c r="A78" s="15" t="s">
        <v>780</v>
      </c>
      <c r="B78" s="15" t="s">
        <v>781</v>
      </c>
      <c r="C78" s="15" t="s">
        <v>58</v>
      </c>
      <c r="D78" s="16">
        <v>2014</v>
      </c>
      <c r="E78" s="15" t="s">
        <v>782</v>
      </c>
      <c r="F78" s="15"/>
      <c r="G78" s="15" t="s">
        <v>783</v>
      </c>
      <c r="H78" s="15" t="s">
        <v>783</v>
      </c>
      <c r="I78" s="15" t="s">
        <v>783</v>
      </c>
      <c r="J78" s="15"/>
      <c r="K78" s="17" t="e">
        <f t="shared" si="0"/>
        <v>#VALUE!</v>
      </c>
      <c r="L78" s="15"/>
      <c r="M78" s="18" t="e">
        <f t="shared" si="1"/>
        <v>#VALUE!</v>
      </c>
      <c r="N78" s="15"/>
      <c r="O78" s="15"/>
      <c r="P78" s="15"/>
      <c r="Q78" s="15"/>
      <c r="R78" s="15" t="s">
        <v>375</v>
      </c>
      <c r="S78" s="19" t="s">
        <v>144</v>
      </c>
      <c r="T78" s="15" t="s">
        <v>375</v>
      </c>
      <c r="U78" s="17">
        <v>3000000</v>
      </c>
      <c r="V78" s="15" t="s">
        <v>784</v>
      </c>
      <c r="W78" s="15">
        <v>1</v>
      </c>
      <c r="X78" s="15" t="s">
        <v>64</v>
      </c>
      <c r="Y78" s="15" t="s">
        <v>785</v>
      </c>
      <c r="AB78" s="20" t="s">
        <v>286</v>
      </c>
      <c r="AC78" s="21" t="s">
        <v>786</v>
      </c>
      <c r="AD78" s="21" t="s">
        <v>787</v>
      </c>
      <c r="AE78" s="21" t="s">
        <v>788</v>
      </c>
      <c r="AF78" s="21" t="s">
        <v>789</v>
      </c>
      <c r="AG78" s="22">
        <f t="shared" si="6"/>
        <v>0.70967741935483875</v>
      </c>
      <c r="AH78" s="15" t="str">
        <f t="shared" si="11"/>
        <v/>
      </c>
      <c r="AI78" s="22" t="str">
        <f>VLOOKUP(A78,'[1]Deals (investment)'!$B$2:$Z$1497,1,FALSE)</f>
        <v>WaystoCap</v>
      </c>
      <c r="AJ78" s="22">
        <f>VLOOKUP(A78,'[1]Deals (investment)'!$B$2:$Z$870,15,FALSE)</f>
        <v>1</v>
      </c>
      <c r="AK78" s="17" t="e">
        <f>VLOOKUP(A78,'[1]Deals (Exits)'!B:B,1,FALSE)</f>
        <v>#N/A</v>
      </c>
      <c r="AL78" s="23">
        <f>VLOOKUP(G78,[1]Lookups!$V$3:$Y$197,4,FALSE)</f>
        <v>0</v>
      </c>
      <c r="AM78" s="17" t="str">
        <f>VLOOKUP(X78,[1]Lookups!$B$3:$C$200,2,FALSE)</f>
        <v>E-commerce &amp; Retail</v>
      </c>
      <c r="AN78" s="17" t="str">
        <f>VLOOKUP(R78,[1]Lookups!$H$3:$I$69,2,FALSE)</f>
        <v>2. Seed</v>
      </c>
      <c r="AO78" s="17" t="str">
        <f>VLOOKUP(T78,[1]Lookups!$H$3:$I$69,2,FALSE)</f>
        <v>2. Seed</v>
      </c>
      <c r="AP78" s="17" t="str">
        <f>VLOOKUP(AN78,[1]Lookups!$N$3:$O$11,2,FALSE)</f>
        <v>Early</v>
      </c>
      <c r="AQ78" s="18" t="e">
        <f>COUNTIFS('[1]Deals (investment)'!$B:$B,$A78)</f>
        <v>#VALUE!</v>
      </c>
      <c r="AR78" s="18" t="e">
        <f>COUNTIFS('[1]Deals (investment)'!$B:$B,$A78,'[1]Deals (investment)'!$T:$T,$AW$1)+COUNTIFS('[1]Deals (investment)'!$B:$B,$A78,'[1]Deals (investment)'!$T:$T,$AX$1)+COUNTIFS('[1]Deals (investment)'!$B:$B,$A78,'[1]Deals (investment)'!$T:$T,$AY$1)</f>
        <v>#VALUE!</v>
      </c>
      <c r="AS78" s="17" t="e">
        <f>SUMIFS('[1]Deals (investment)'!$C:$C,'[1]Deals (investment)'!$B:$B,$A78)</f>
        <v>#VALUE!</v>
      </c>
      <c r="AT78" s="17" t="e">
        <f t="shared" si="4"/>
        <v>#VALUE!</v>
      </c>
      <c r="AU78" s="18" t="e">
        <f>COUNTIF('[1]Deals (Exits)'!$B:$B,A78)</f>
        <v>#VALUE!</v>
      </c>
      <c r="AV78" s="17" t="e">
        <f>SUMIFS('[1]Deals (investment)'!$C:$C,'[1]Deals (investment)'!$B:$B,$A78,'[1]Deals (investment)'!$T:$T,AV$1)</f>
        <v>#VALUE!</v>
      </c>
      <c r="AW78" s="17" t="e">
        <f>SUMIFS('[1]Deals (investment)'!$C:$C,'[1]Deals (investment)'!$B:$B,$A78,'[1]Deals (investment)'!$T:$T,AW$1)</f>
        <v>#VALUE!</v>
      </c>
      <c r="AX78" s="17" t="e">
        <f>SUMIFS('[1]Deals (investment)'!$C:$C,'[1]Deals (investment)'!$B:$B,$A78,'[1]Deals (investment)'!$T:$T,AX$1)</f>
        <v>#VALUE!</v>
      </c>
      <c r="AY78" s="17" t="e">
        <f>SUMIFS('[1]Deals (investment)'!$C:$C,'[1]Deals (investment)'!$B:$B,$A78,'[1]Deals (investment)'!$T:$T,AY$1)</f>
        <v>#VALUE!</v>
      </c>
      <c r="AZ78" s="17" t="e">
        <f>SUMIFS('[1]Deals (investment)'!$C:$C,'[1]Deals (investment)'!$B:$B,$A78,'[1]Deals (investment)'!$T:$T,AZ$1)</f>
        <v>#VALUE!</v>
      </c>
      <c r="BA78" s="17" t="e">
        <f>SUMIFS('[1]Deals (investment)'!$C:$C,'[1]Deals (investment)'!$B:$B,$A78,'[1]Deals (investment)'!$T:$T,BA$1)</f>
        <v>#VALUE!</v>
      </c>
      <c r="BB78" s="17" t="e">
        <f>SUMIFS('[1]Deals (investment)'!$C:$C,'[1]Deals (investment)'!$B:$B,$A78,'[1]Deals (investment)'!$T:$T,BB$1)</f>
        <v>#VALUE!</v>
      </c>
      <c r="BC78" s="17" t="e">
        <f>SUMIFS('[1]Deals (Exits)'!$C:$C,'[1]Deals (Exits)'!$B:$B,$A78)</f>
        <v>#VALUE!</v>
      </c>
      <c r="BD78" s="17" t="e">
        <f>SUMIFS('[1]Deals (investment)'!$C:$C,'[1]Deals (investment)'!$B:$B,$A78,'[1]Deals (investment)'!$V:$V,BD$1)</f>
        <v>#VALUE!</v>
      </c>
      <c r="BE78" s="17" t="e">
        <f>SUMIFS('[1]Deals (investment)'!$C:$C,'[1]Deals (investment)'!$B:$B,$A78,'[1]Deals (investment)'!$V:$V,BE$1)</f>
        <v>#VALUE!</v>
      </c>
      <c r="BF78" s="17" t="e">
        <f>SUMIFS('[1]Deals (investment)'!$C:$C,'[1]Deals (investment)'!$B:$B,$A78,'[1]Deals (investment)'!$V:$V,BF$1)</f>
        <v>#VALUE!</v>
      </c>
      <c r="BG78" s="17" t="e">
        <f>SUMIFS('[1]Deals (investment)'!$C:$C,'[1]Deals (investment)'!$B:$B,$A78,'[1]Deals (investment)'!$V:$V,BG$1)</f>
        <v>#VALUE!</v>
      </c>
      <c r="BH78" s="17" t="e">
        <f>SUMIFS('[1]Deals (investment)'!$C:$C,'[1]Deals (investment)'!$B:$B,$A78,'[1]Deals (investment)'!$V:$V,BH$1)</f>
        <v>#VALUE!</v>
      </c>
      <c r="BI78" s="17" t="e">
        <f>SUMIFS('[1]Deals (investment)'!$C:$C,'[1]Deals (investment)'!$B:$B,$A78,'[1]Deals (investment)'!$V:$V,BI$1)</f>
        <v>#VALUE!</v>
      </c>
      <c r="BJ78" s="17" t="e">
        <f>SUMIFS('[1]Deals (investment)'!$C:$C,'[1]Deals (investment)'!$B:$B,$A78,'[1]Deals (investment)'!$V:$V,BJ$1)</f>
        <v>#VALUE!</v>
      </c>
      <c r="BK78" s="17" t="e">
        <f>SUMIFS('[1]Deals (investment)'!$C:$C,'[1]Deals (investment)'!$B:$B,$A78,'[1]Deals (investment)'!$V:$V,BK$1)</f>
        <v>#VALUE!</v>
      </c>
      <c r="BL78" s="17" t="e">
        <f>SUMIFS('[1]Deals (investment)'!$C:$C,'[1]Deals (investment)'!$B:$B,$A78,'[1]Deals (investment)'!$V:$V,BL$1)</f>
        <v>#VALUE!</v>
      </c>
      <c r="BM78" s="17" t="e">
        <f>SUMIFS('[1]Deals (investment)'!$C:$C,'[1]Deals (investment)'!$B:$B,$A78,'[1]Deals (investment)'!$V:$V,BM$1)</f>
        <v>#VALUE!</v>
      </c>
      <c r="BN78" s="15"/>
      <c r="BO78" s="15"/>
      <c r="BP78" s="22"/>
      <c r="BQ78" s="15"/>
      <c r="BR78" s="15"/>
      <c r="BS78" s="15"/>
      <c r="BT78" s="15"/>
      <c r="BU78" s="15"/>
      <c r="BV78" s="15"/>
      <c r="BW78" s="15"/>
      <c r="BX78" s="15"/>
      <c r="BY78" s="15"/>
      <c r="BZ78" s="15"/>
      <c r="CA78" s="15"/>
      <c r="CB78" s="15"/>
      <c r="CC78" s="15"/>
      <c r="CD78" s="15"/>
      <c r="CE78" s="15"/>
      <c r="CF78" s="15"/>
      <c r="CG78" s="15"/>
      <c r="CH78" s="15"/>
      <c r="CI78" s="15"/>
      <c r="CJ78" s="15"/>
      <c r="DM78">
        <v>219</v>
      </c>
    </row>
    <row r="79" spans="1:118" ht="12.75">
      <c r="A79" s="15" t="s">
        <v>790</v>
      </c>
      <c r="B79" s="15" t="s">
        <v>791</v>
      </c>
      <c r="C79" s="15" t="s">
        <v>58</v>
      </c>
      <c r="D79" s="16">
        <v>2015</v>
      </c>
      <c r="E79" s="15" t="s">
        <v>429</v>
      </c>
      <c r="F79" s="15"/>
      <c r="G79" s="15" t="s">
        <v>188</v>
      </c>
      <c r="H79" s="15" t="s">
        <v>188</v>
      </c>
      <c r="I79" s="15" t="s">
        <v>792</v>
      </c>
      <c r="J79" s="15"/>
      <c r="K79" s="17" t="e">
        <f t="shared" si="0"/>
        <v>#VALUE!</v>
      </c>
      <c r="L79" s="15"/>
      <c r="M79" s="18" t="e">
        <f t="shared" si="1"/>
        <v>#VALUE!</v>
      </c>
      <c r="N79" s="15"/>
      <c r="O79" s="15"/>
      <c r="P79" s="15"/>
      <c r="Q79" s="15"/>
      <c r="R79" s="15" t="s">
        <v>92</v>
      </c>
      <c r="S79" s="19" t="s">
        <v>144</v>
      </c>
      <c r="T79" s="15" t="s">
        <v>132</v>
      </c>
      <c r="U79" s="17">
        <v>2842000</v>
      </c>
      <c r="V79" s="15" t="s">
        <v>793</v>
      </c>
      <c r="W79" s="15"/>
      <c r="X79" s="15" t="s">
        <v>64</v>
      </c>
      <c r="Y79" s="15" t="s">
        <v>794</v>
      </c>
      <c r="AB79" s="20" t="s">
        <v>286</v>
      </c>
      <c r="AC79" s="21" t="s">
        <v>795</v>
      </c>
      <c r="AD79" s="21" t="s">
        <v>796</v>
      </c>
      <c r="AE79" s="21" t="s">
        <v>797</v>
      </c>
      <c r="AF79" s="21" t="s">
        <v>798</v>
      </c>
      <c r="AG79" s="22">
        <f t="shared" si="6"/>
        <v>0.67741935483870963</v>
      </c>
      <c r="AH79" s="15" t="str">
        <f t="shared" si="11"/>
        <v/>
      </c>
      <c r="AI79" s="22" t="str">
        <f>VLOOKUP(A79,'[1]Deals (investment)'!$B$2:$Z$1497,1,FALSE)</f>
        <v>CoinAfrique</v>
      </c>
      <c r="AJ79" s="22">
        <f>VLOOKUP(A79,'[1]Deals (investment)'!$B$2:$Z$870,15,FALSE)</f>
        <v>1</v>
      </c>
      <c r="AK79" s="17" t="e">
        <f>VLOOKUP(A79,'[1]Deals (Exits)'!B:B,1,FALSE)</f>
        <v>#N/A</v>
      </c>
      <c r="AL79" s="23">
        <f>VLOOKUP(G79,[1]Lookups!$V$3:$Y$197,4,FALSE)</f>
        <v>0</v>
      </c>
      <c r="AM79" s="17" t="str">
        <f>VLOOKUP(X79,[1]Lookups!$B$3:$C$200,2,FALSE)</f>
        <v>E-commerce &amp; Retail</v>
      </c>
      <c r="AN79" s="17" t="str">
        <f>VLOOKUP(R79,[1]Lookups!$H$3:$I$69,2,FALSE)</f>
        <v>4. Late Venture</v>
      </c>
      <c r="AO79" s="17" t="str">
        <f>VLOOKUP(T79,[1]Lookups!$H$3:$I$69,2,FALSE)</f>
        <v>3. Early Venture</v>
      </c>
      <c r="AP79" s="17" t="str">
        <f>VLOOKUP(AN79,[1]Lookups!$N$3:$O$11,2,FALSE)</f>
        <v>Growth</v>
      </c>
      <c r="AQ79" s="18" t="e">
        <f>COUNTIFS('[1]Deals (investment)'!$B:$B,$A79)</f>
        <v>#VALUE!</v>
      </c>
      <c r="AR79" s="18" t="e">
        <f>COUNTIFS('[1]Deals (investment)'!$B:$B,$A79,'[1]Deals (investment)'!$T:$T,$AW$1)+COUNTIFS('[1]Deals (investment)'!$B:$B,$A79,'[1]Deals (investment)'!$T:$T,$AX$1)+COUNTIFS('[1]Deals (investment)'!$B:$B,$A79,'[1]Deals (investment)'!$T:$T,$AY$1)</f>
        <v>#VALUE!</v>
      </c>
      <c r="AS79" s="17" t="e">
        <f>SUMIFS('[1]Deals (investment)'!$C:$C,'[1]Deals (investment)'!$B:$B,$A79)</f>
        <v>#VALUE!</v>
      </c>
      <c r="AT79" s="17" t="e">
        <f t="shared" si="4"/>
        <v>#VALUE!</v>
      </c>
      <c r="AU79" s="18" t="e">
        <f>COUNTIF('[1]Deals (Exits)'!$B:$B,A79)</f>
        <v>#VALUE!</v>
      </c>
      <c r="AV79" s="17" t="e">
        <f>SUMIFS('[1]Deals (investment)'!$C:$C,'[1]Deals (investment)'!$B:$B,$A79,'[1]Deals (investment)'!$T:$T,AV$1)</f>
        <v>#VALUE!</v>
      </c>
      <c r="AW79" s="17" t="e">
        <f>SUMIFS('[1]Deals (investment)'!$C:$C,'[1]Deals (investment)'!$B:$B,$A79,'[1]Deals (investment)'!$T:$T,AW$1)</f>
        <v>#VALUE!</v>
      </c>
      <c r="AX79" s="17" t="e">
        <f>SUMIFS('[1]Deals (investment)'!$C:$C,'[1]Deals (investment)'!$B:$B,$A79,'[1]Deals (investment)'!$T:$T,AX$1)</f>
        <v>#VALUE!</v>
      </c>
      <c r="AY79" s="17" t="e">
        <f>SUMIFS('[1]Deals (investment)'!$C:$C,'[1]Deals (investment)'!$B:$B,$A79,'[1]Deals (investment)'!$T:$T,AY$1)</f>
        <v>#VALUE!</v>
      </c>
      <c r="AZ79" s="17" t="e">
        <f>SUMIFS('[1]Deals (investment)'!$C:$C,'[1]Deals (investment)'!$B:$B,$A79,'[1]Deals (investment)'!$T:$T,AZ$1)</f>
        <v>#VALUE!</v>
      </c>
      <c r="BA79" s="17" t="e">
        <f>SUMIFS('[1]Deals (investment)'!$C:$C,'[1]Deals (investment)'!$B:$B,$A79,'[1]Deals (investment)'!$T:$T,BA$1)</f>
        <v>#VALUE!</v>
      </c>
      <c r="BB79" s="17" t="e">
        <f>SUMIFS('[1]Deals (investment)'!$C:$C,'[1]Deals (investment)'!$B:$B,$A79,'[1]Deals (investment)'!$T:$T,BB$1)</f>
        <v>#VALUE!</v>
      </c>
      <c r="BC79" s="17" t="e">
        <f>SUMIFS('[1]Deals (Exits)'!$C:$C,'[1]Deals (Exits)'!$B:$B,$A79)</f>
        <v>#VALUE!</v>
      </c>
      <c r="BD79" s="17" t="e">
        <f>SUMIFS('[1]Deals (investment)'!$C:$C,'[1]Deals (investment)'!$B:$B,$A79,'[1]Deals (investment)'!$V:$V,BD$1)</f>
        <v>#VALUE!</v>
      </c>
      <c r="BE79" s="17" t="e">
        <f>SUMIFS('[1]Deals (investment)'!$C:$C,'[1]Deals (investment)'!$B:$B,$A79,'[1]Deals (investment)'!$V:$V,BE$1)</f>
        <v>#VALUE!</v>
      </c>
      <c r="BF79" s="17" t="e">
        <f>SUMIFS('[1]Deals (investment)'!$C:$C,'[1]Deals (investment)'!$B:$B,$A79,'[1]Deals (investment)'!$V:$V,BF$1)</f>
        <v>#VALUE!</v>
      </c>
      <c r="BG79" s="17" t="e">
        <f>SUMIFS('[1]Deals (investment)'!$C:$C,'[1]Deals (investment)'!$B:$B,$A79,'[1]Deals (investment)'!$V:$V,BG$1)</f>
        <v>#VALUE!</v>
      </c>
      <c r="BH79" s="17" t="e">
        <f>SUMIFS('[1]Deals (investment)'!$C:$C,'[1]Deals (investment)'!$B:$B,$A79,'[1]Deals (investment)'!$V:$V,BH$1)</f>
        <v>#VALUE!</v>
      </c>
      <c r="BI79" s="17" t="e">
        <f>SUMIFS('[1]Deals (investment)'!$C:$C,'[1]Deals (investment)'!$B:$B,$A79,'[1]Deals (investment)'!$V:$V,BI$1)</f>
        <v>#VALUE!</v>
      </c>
      <c r="BJ79" s="17" t="e">
        <f>SUMIFS('[1]Deals (investment)'!$C:$C,'[1]Deals (investment)'!$B:$B,$A79,'[1]Deals (investment)'!$V:$V,BJ$1)</f>
        <v>#VALUE!</v>
      </c>
      <c r="BK79" s="17" t="e">
        <f>SUMIFS('[1]Deals (investment)'!$C:$C,'[1]Deals (investment)'!$B:$B,$A79,'[1]Deals (investment)'!$V:$V,BK$1)</f>
        <v>#VALUE!</v>
      </c>
      <c r="BL79" s="17" t="e">
        <f>SUMIFS('[1]Deals (investment)'!$C:$C,'[1]Deals (investment)'!$B:$B,$A79,'[1]Deals (investment)'!$V:$V,BL$1)</f>
        <v>#VALUE!</v>
      </c>
      <c r="BM79" s="17" t="e">
        <f>SUMIFS('[1]Deals (investment)'!$C:$C,'[1]Deals (investment)'!$B:$B,$A79,'[1]Deals (investment)'!$V:$V,BM$1)</f>
        <v>#VALUE!</v>
      </c>
      <c r="BN79" s="15"/>
      <c r="BO79" s="15"/>
      <c r="BP79" s="22"/>
      <c r="BQ79" s="15"/>
      <c r="BR79" s="15"/>
      <c r="BS79" s="15"/>
      <c r="BT79" s="15"/>
      <c r="BU79" s="15"/>
      <c r="BV79" s="15"/>
      <c r="BW79" s="15"/>
      <c r="BX79" s="15"/>
      <c r="BY79" s="15"/>
      <c r="BZ79" s="15"/>
      <c r="CA79" s="15"/>
      <c r="CB79" s="15"/>
      <c r="CC79" s="15"/>
      <c r="CD79" s="15"/>
      <c r="CE79" s="15"/>
      <c r="CF79" s="15"/>
      <c r="CG79" s="15"/>
      <c r="CH79" s="15"/>
      <c r="CI79" s="15"/>
      <c r="CJ79" s="15"/>
      <c r="DM79">
        <v>102</v>
      </c>
    </row>
    <row r="80" spans="1:118" ht="12.75">
      <c r="A80" s="15" t="s">
        <v>799</v>
      </c>
      <c r="B80" s="15" t="s">
        <v>800</v>
      </c>
      <c r="C80" s="15" t="s">
        <v>58</v>
      </c>
      <c r="D80" s="16">
        <v>2016</v>
      </c>
      <c r="E80" s="15" t="s">
        <v>117</v>
      </c>
      <c r="F80" s="15"/>
      <c r="G80" s="15" t="s">
        <v>118</v>
      </c>
      <c r="H80" s="15" t="s">
        <v>118</v>
      </c>
      <c r="I80" s="15" t="s">
        <v>118</v>
      </c>
      <c r="J80" s="15"/>
      <c r="K80" s="17" t="e">
        <f t="shared" si="0"/>
        <v>#VALUE!</v>
      </c>
      <c r="L80" s="15"/>
      <c r="M80" s="18" t="e">
        <f t="shared" si="1"/>
        <v>#VALUE!</v>
      </c>
      <c r="N80" s="15"/>
      <c r="O80" s="15"/>
      <c r="P80" s="15"/>
      <c r="Q80" s="24" t="e">
        <f ca="1">_xludf.MAXIFS('[1]Deals (investment)'!A:A,'[1]Deals (investment)'!B:B,A80)</f>
        <v>#NAME?</v>
      </c>
      <c r="R80" s="15"/>
      <c r="S80" s="19"/>
      <c r="T80" s="15"/>
      <c r="U80" s="17"/>
      <c r="V80" s="15" t="s">
        <v>801</v>
      </c>
      <c r="W80" s="15"/>
      <c r="X80" s="15" t="s">
        <v>134</v>
      </c>
      <c r="Y80" s="15" t="s">
        <v>802</v>
      </c>
      <c r="AB80" s="20" t="s">
        <v>286</v>
      </c>
      <c r="AC80" s="21" t="s">
        <v>803</v>
      </c>
      <c r="AD80" s="21" t="s">
        <v>804</v>
      </c>
      <c r="AE80" s="21" t="s">
        <v>805</v>
      </c>
      <c r="AF80" s="21" t="s">
        <v>805</v>
      </c>
      <c r="AG80" s="22">
        <f t="shared" ca="1" si="6"/>
        <v>0.58064516129032262</v>
      </c>
      <c r="AH80" s="15" t="str">
        <f t="shared" si="11"/>
        <v/>
      </c>
      <c r="AI80" s="22" t="str">
        <f>VLOOKUP(A80,'[1]Deals (investment)'!$B$2:$Z$1497,1,FALSE)</f>
        <v>Little Cab</v>
      </c>
      <c r="AJ80" s="22">
        <f>VLOOKUP(A80,'[1]Deals (investment)'!$B$2:$Z$870,15,FALSE)</f>
        <v>1</v>
      </c>
      <c r="AK80" s="17" t="e">
        <f>VLOOKUP(A80,'[1]Deals (Exits)'!B:B,1,FALSE)</f>
        <v>#N/A</v>
      </c>
      <c r="AL80" s="23">
        <f>VLOOKUP(G80,[1]Lookups!$V$3:$Y$197,4,FALSE)</f>
        <v>0</v>
      </c>
      <c r="AM80" s="17" t="str">
        <f>VLOOKUP(X80,[1]Lookups!$B$3:$C$200,2,FALSE)</f>
        <v>Transport &amp; Logistics</v>
      </c>
      <c r="AN80" s="17" t="e">
        <f>VLOOKUP(R80,[1]Lookups!$H$3:$I$69,2,FALSE)</f>
        <v>#N/A</v>
      </c>
      <c r="AO80" s="17" t="e">
        <f>VLOOKUP(T80,[1]Lookups!$H$3:$I$69,2,FALSE)</f>
        <v>#N/A</v>
      </c>
      <c r="AP80" s="17" t="e">
        <f>VLOOKUP(AN80,[1]Lookups!$N$3:$O$11,2,FALSE)</f>
        <v>#N/A</v>
      </c>
      <c r="AQ80" s="18" t="e">
        <f>COUNTIFS('[1]Deals (investment)'!$B:$B,$A80)</f>
        <v>#VALUE!</v>
      </c>
      <c r="AR80" s="18" t="e">
        <f>COUNTIFS('[1]Deals (investment)'!$B:$B,$A80,'[1]Deals (investment)'!$T:$T,$AW$1)+COUNTIFS('[1]Deals (investment)'!$B:$B,$A80,'[1]Deals (investment)'!$T:$T,$AX$1)+COUNTIFS('[1]Deals (investment)'!$B:$B,$A80,'[1]Deals (investment)'!$T:$T,$AY$1)</f>
        <v>#VALUE!</v>
      </c>
      <c r="AS80" s="17" t="e">
        <f>SUMIFS('[1]Deals (investment)'!$C:$C,'[1]Deals (investment)'!$B:$B,$A80)</f>
        <v>#VALUE!</v>
      </c>
      <c r="AT80" s="17" t="e">
        <f t="shared" si="4"/>
        <v>#VALUE!</v>
      </c>
      <c r="AU80" s="18" t="e">
        <f>COUNTIF('[1]Deals (Exits)'!$B:$B,A80)</f>
        <v>#VALUE!</v>
      </c>
      <c r="AV80" s="17" t="e">
        <f>SUMIFS('[1]Deals (investment)'!$C:$C,'[1]Deals (investment)'!$B:$B,$A80,'[1]Deals (investment)'!$T:$T,AV$1)</f>
        <v>#VALUE!</v>
      </c>
      <c r="AW80" s="17" t="e">
        <f>SUMIFS('[1]Deals (investment)'!$C:$C,'[1]Deals (investment)'!$B:$B,$A80,'[1]Deals (investment)'!$T:$T,AW$1)</f>
        <v>#VALUE!</v>
      </c>
      <c r="AX80" s="17" t="e">
        <f>SUMIFS('[1]Deals (investment)'!$C:$C,'[1]Deals (investment)'!$B:$B,$A80,'[1]Deals (investment)'!$T:$T,AX$1)</f>
        <v>#VALUE!</v>
      </c>
      <c r="AY80" s="17" t="e">
        <f>SUMIFS('[1]Deals (investment)'!$C:$C,'[1]Deals (investment)'!$B:$B,$A80,'[1]Deals (investment)'!$T:$T,AY$1)</f>
        <v>#VALUE!</v>
      </c>
      <c r="AZ80" s="17" t="e">
        <f>SUMIFS('[1]Deals (investment)'!$C:$C,'[1]Deals (investment)'!$B:$B,$A80,'[1]Deals (investment)'!$T:$T,AZ$1)</f>
        <v>#VALUE!</v>
      </c>
      <c r="BA80" s="17" t="e">
        <f>SUMIFS('[1]Deals (investment)'!$C:$C,'[1]Deals (investment)'!$B:$B,$A80,'[1]Deals (investment)'!$T:$T,BA$1)</f>
        <v>#VALUE!</v>
      </c>
      <c r="BB80" s="17" t="e">
        <f>SUMIFS('[1]Deals (investment)'!$C:$C,'[1]Deals (investment)'!$B:$B,$A80,'[1]Deals (investment)'!$T:$T,BB$1)</f>
        <v>#VALUE!</v>
      </c>
      <c r="BC80" s="17" t="e">
        <f>SUMIFS('[1]Deals (Exits)'!$C:$C,'[1]Deals (Exits)'!$B:$B,$A80)</f>
        <v>#VALUE!</v>
      </c>
      <c r="BD80" s="17" t="e">
        <f>SUMIFS('[1]Deals (investment)'!$C:$C,'[1]Deals (investment)'!$B:$B,$A80,'[1]Deals (investment)'!$V:$V,BD$1)</f>
        <v>#VALUE!</v>
      </c>
      <c r="BE80" s="17" t="e">
        <f>SUMIFS('[1]Deals (investment)'!$C:$C,'[1]Deals (investment)'!$B:$B,$A80,'[1]Deals (investment)'!$V:$V,BE$1)</f>
        <v>#VALUE!</v>
      </c>
      <c r="BF80" s="17" t="e">
        <f>SUMIFS('[1]Deals (investment)'!$C:$C,'[1]Deals (investment)'!$B:$B,$A80,'[1]Deals (investment)'!$V:$V,BF$1)</f>
        <v>#VALUE!</v>
      </c>
      <c r="BG80" s="17" t="e">
        <f>SUMIFS('[1]Deals (investment)'!$C:$C,'[1]Deals (investment)'!$B:$B,$A80,'[1]Deals (investment)'!$V:$V,BG$1)</f>
        <v>#VALUE!</v>
      </c>
      <c r="BH80" s="17" t="e">
        <f>SUMIFS('[1]Deals (investment)'!$C:$C,'[1]Deals (investment)'!$B:$B,$A80,'[1]Deals (investment)'!$V:$V,BH$1)</f>
        <v>#VALUE!</v>
      </c>
      <c r="BI80" s="17" t="e">
        <f>SUMIFS('[1]Deals (investment)'!$C:$C,'[1]Deals (investment)'!$B:$B,$A80,'[1]Deals (investment)'!$V:$V,BI$1)</f>
        <v>#VALUE!</v>
      </c>
      <c r="BJ80" s="17" t="e">
        <f>SUMIFS('[1]Deals (investment)'!$C:$C,'[1]Deals (investment)'!$B:$B,$A80,'[1]Deals (investment)'!$V:$V,BJ$1)</f>
        <v>#VALUE!</v>
      </c>
      <c r="BK80" s="17" t="e">
        <f>SUMIFS('[1]Deals (investment)'!$C:$C,'[1]Deals (investment)'!$B:$B,$A80,'[1]Deals (investment)'!$V:$V,BK$1)</f>
        <v>#VALUE!</v>
      </c>
      <c r="BL80" s="17" t="e">
        <f>SUMIFS('[1]Deals (investment)'!$C:$C,'[1]Deals (investment)'!$B:$B,$A80,'[1]Deals (investment)'!$V:$V,BL$1)</f>
        <v>#VALUE!</v>
      </c>
      <c r="BM80" s="17" t="e">
        <f>SUMIFS('[1]Deals (investment)'!$C:$C,'[1]Deals (investment)'!$B:$B,$A80,'[1]Deals (investment)'!$V:$V,BM$1)</f>
        <v>#VALUE!</v>
      </c>
      <c r="BN80" s="15"/>
      <c r="BO80" s="15"/>
      <c r="BP80" s="22"/>
      <c r="BQ80" s="15"/>
      <c r="BR80" s="15"/>
      <c r="BS80" s="15"/>
      <c r="BT80" s="15"/>
      <c r="BU80" s="15"/>
      <c r="BV80" s="15"/>
      <c r="BW80" s="15"/>
      <c r="BX80" s="15"/>
      <c r="BY80" s="15"/>
      <c r="BZ80" s="15"/>
      <c r="CA80" s="15"/>
      <c r="CB80" s="15"/>
      <c r="CC80" s="15"/>
      <c r="CD80" s="15"/>
      <c r="CE80" s="15"/>
      <c r="CF80" s="15"/>
      <c r="CG80" s="15"/>
      <c r="CH80" s="15"/>
      <c r="CI80" s="15"/>
      <c r="CJ80" s="15"/>
    </row>
    <row r="81" spans="1:118" ht="12.75">
      <c r="A81" s="15" t="s">
        <v>806</v>
      </c>
      <c r="B81" s="15" t="s">
        <v>807</v>
      </c>
      <c r="C81" s="15" t="s">
        <v>58</v>
      </c>
      <c r="D81" s="16">
        <v>2015</v>
      </c>
      <c r="E81" s="15" t="s">
        <v>117</v>
      </c>
      <c r="F81" s="15" t="s">
        <v>199</v>
      </c>
      <c r="G81" s="15" t="s">
        <v>118</v>
      </c>
      <c r="H81" s="15" t="s">
        <v>118</v>
      </c>
      <c r="I81" s="15" t="s">
        <v>118</v>
      </c>
      <c r="J81" s="15"/>
      <c r="K81" s="17" t="e">
        <f t="shared" si="0"/>
        <v>#VALUE!</v>
      </c>
      <c r="L81" s="15"/>
      <c r="M81" s="18" t="e">
        <f t="shared" si="1"/>
        <v>#VALUE!</v>
      </c>
      <c r="N81" s="15" t="s">
        <v>808</v>
      </c>
      <c r="O81" s="15"/>
      <c r="P81" s="15"/>
      <c r="Q81" s="24" t="e">
        <f ca="1">_xludf.MAXIFS('[1]Deals (investment)'!A:A,'[1]Deals (investment)'!B:B,A81)</f>
        <v>#NAME?</v>
      </c>
      <c r="R81" s="15" t="s">
        <v>132</v>
      </c>
      <c r="S81" s="19">
        <v>3000000</v>
      </c>
      <c r="T81" s="15" t="s">
        <v>809</v>
      </c>
      <c r="U81" s="17">
        <v>5000000</v>
      </c>
      <c r="V81" s="15" t="s">
        <v>810</v>
      </c>
      <c r="W81" s="15">
        <v>0</v>
      </c>
      <c r="X81" s="15" t="s">
        <v>294</v>
      </c>
      <c r="Y81" s="15" t="s">
        <v>811</v>
      </c>
      <c r="Z81" s="25" t="s">
        <v>147</v>
      </c>
      <c r="AB81" s="20" t="s">
        <v>286</v>
      </c>
      <c r="AC81" s="21" t="s">
        <v>812</v>
      </c>
      <c r="AD81" s="21" t="s">
        <v>813</v>
      </c>
      <c r="AE81" s="21" t="s">
        <v>814</v>
      </c>
      <c r="AF81" s="21" t="s">
        <v>815</v>
      </c>
      <c r="AG81" s="22">
        <f t="shared" ca="1" si="6"/>
        <v>0.83870967741935487</v>
      </c>
      <c r="AH81" s="15" t="str">
        <f t="shared" si="11"/>
        <v/>
      </c>
      <c r="AI81" s="22" t="str">
        <f>VLOOKUP(A81,'[1]Deals (investment)'!$B$2:$Z$1497,1,FALSE)</f>
        <v>Mydawa</v>
      </c>
      <c r="AJ81" s="22">
        <f>VLOOKUP(A81,'[1]Deals (investment)'!$B$2:$Z$870,15,FALSE)</f>
        <v>1</v>
      </c>
      <c r="AK81" s="17" t="e">
        <f>VLOOKUP(A81,'[1]Deals (Exits)'!B:B,1,FALSE)</f>
        <v>#N/A</v>
      </c>
      <c r="AL81" s="23">
        <f>VLOOKUP(G81,[1]Lookups!$V$3:$Y$197,4,FALSE)</f>
        <v>0</v>
      </c>
      <c r="AM81" s="17" t="str">
        <f>VLOOKUP(X81,[1]Lookups!$B$3:$C$200,2,FALSE)</f>
        <v>Health &amp; Pharmaceuticals</v>
      </c>
      <c r="AN81" s="17" t="str">
        <f>VLOOKUP(R81,[1]Lookups!$H$3:$I$69,2,FALSE)</f>
        <v>3. Early Venture</v>
      </c>
      <c r="AO81" s="17" t="str">
        <f>VLOOKUP(T81,[1]Lookups!$H$3:$I$69,2,FALSE)</f>
        <v>6. Private Equity</v>
      </c>
      <c r="AP81" s="17" t="str">
        <f>VLOOKUP(AN81,[1]Lookups!$N$3:$O$11,2,FALSE)</f>
        <v>Early</v>
      </c>
      <c r="AQ81" s="18" t="e">
        <f>COUNTIFS('[1]Deals (investment)'!$B:$B,$A81)</f>
        <v>#VALUE!</v>
      </c>
      <c r="AR81" s="18" t="e">
        <f>COUNTIFS('[1]Deals (investment)'!$B:$B,$A81,'[1]Deals (investment)'!$T:$T,$AW$1)+COUNTIFS('[1]Deals (investment)'!$B:$B,$A81,'[1]Deals (investment)'!$T:$T,$AX$1)+COUNTIFS('[1]Deals (investment)'!$B:$B,$A81,'[1]Deals (investment)'!$T:$T,$AY$1)</f>
        <v>#VALUE!</v>
      </c>
      <c r="AS81" s="17" t="e">
        <f>SUMIFS('[1]Deals (investment)'!$C:$C,'[1]Deals (investment)'!$B:$B,$A81)</f>
        <v>#VALUE!</v>
      </c>
      <c r="AT81" s="17" t="e">
        <f t="shared" si="4"/>
        <v>#VALUE!</v>
      </c>
      <c r="AU81" s="18" t="e">
        <f>COUNTIF('[1]Deals (Exits)'!$B:$B,A81)</f>
        <v>#VALUE!</v>
      </c>
      <c r="AV81" s="17" t="e">
        <f>SUMIFS('[1]Deals (investment)'!$C:$C,'[1]Deals (investment)'!$B:$B,$A81,'[1]Deals (investment)'!$T:$T,AV$1)</f>
        <v>#VALUE!</v>
      </c>
      <c r="AW81" s="17" t="e">
        <f>SUMIFS('[1]Deals (investment)'!$C:$C,'[1]Deals (investment)'!$B:$B,$A81,'[1]Deals (investment)'!$T:$T,AW$1)</f>
        <v>#VALUE!</v>
      </c>
      <c r="AX81" s="17" t="e">
        <f>SUMIFS('[1]Deals (investment)'!$C:$C,'[1]Deals (investment)'!$B:$B,$A81,'[1]Deals (investment)'!$T:$T,AX$1)</f>
        <v>#VALUE!</v>
      </c>
      <c r="AY81" s="17" t="e">
        <f>SUMIFS('[1]Deals (investment)'!$C:$C,'[1]Deals (investment)'!$B:$B,$A81,'[1]Deals (investment)'!$T:$T,AY$1)</f>
        <v>#VALUE!</v>
      </c>
      <c r="AZ81" s="17" t="e">
        <f>SUMIFS('[1]Deals (investment)'!$C:$C,'[1]Deals (investment)'!$B:$B,$A81,'[1]Deals (investment)'!$T:$T,AZ$1)</f>
        <v>#VALUE!</v>
      </c>
      <c r="BA81" s="17" t="e">
        <f>SUMIFS('[1]Deals (investment)'!$C:$C,'[1]Deals (investment)'!$B:$B,$A81,'[1]Deals (investment)'!$T:$T,BA$1)</f>
        <v>#VALUE!</v>
      </c>
      <c r="BB81" s="17" t="e">
        <f>SUMIFS('[1]Deals (investment)'!$C:$C,'[1]Deals (investment)'!$B:$B,$A81,'[1]Deals (investment)'!$T:$T,BB$1)</f>
        <v>#VALUE!</v>
      </c>
      <c r="BC81" s="17" t="e">
        <f>SUMIFS('[1]Deals (Exits)'!$C:$C,'[1]Deals (Exits)'!$B:$B,$A81)</f>
        <v>#VALUE!</v>
      </c>
      <c r="BD81" s="17" t="e">
        <f>SUMIFS('[1]Deals (investment)'!$C:$C,'[1]Deals (investment)'!$B:$B,$A81,'[1]Deals (investment)'!$V:$V,BD$1)</f>
        <v>#VALUE!</v>
      </c>
      <c r="BE81" s="17" t="e">
        <f>SUMIFS('[1]Deals (investment)'!$C:$C,'[1]Deals (investment)'!$B:$B,$A81,'[1]Deals (investment)'!$V:$V,BE$1)</f>
        <v>#VALUE!</v>
      </c>
      <c r="BF81" s="17" t="e">
        <f>SUMIFS('[1]Deals (investment)'!$C:$C,'[1]Deals (investment)'!$B:$B,$A81,'[1]Deals (investment)'!$V:$V,BF$1)</f>
        <v>#VALUE!</v>
      </c>
      <c r="BG81" s="17" t="e">
        <f>SUMIFS('[1]Deals (investment)'!$C:$C,'[1]Deals (investment)'!$B:$B,$A81,'[1]Deals (investment)'!$V:$V,BG$1)</f>
        <v>#VALUE!</v>
      </c>
      <c r="BH81" s="17" t="e">
        <f>SUMIFS('[1]Deals (investment)'!$C:$C,'[1]Deals (investment)'!$B:$B,$A81,'[1]Deals (investment)'!$V:$V,BH$1)</f>
        <v>#VALUE!</v>
      </c>
      <c r="BI81" s="17" t="e">
        <f>SUMIFS('[1]Deals (investment)'!$C:$C,'[1]Deals (investment)'!$B:$B,$A81,'[1]Deals (investment)'!$V:$V,BI$1)</f>
        <v>#VALUE!</v>
      </c>
      <c r="BJ81" s="17" t="e">
        <f>SUMIFS('[1]Deals (investment)'!$C:$C,'[1]Deals (investment)'!$B:$B,$A81,'[1]Deals (investment)'!$V:$V,BJ$1)</f>
        <v>#VALUE!</v>
      </c>
      <c r="BK81" s="17" t="e">
        <f>SUMIFS('[1]Deals (investment)'!$C:$C,'[1]Deals (investment)'!$B:$B,$A81,'[1]Deals (investment)'!$V:$V,BK$1)</f>
        <v>#VALUE!</v>
      </c>
      <c r="BL81" s="17" t="e">
        <f>SUMIFS('[1]Deals (investment)'!$C:$C,'[1]Deals (investment)'!$B:$B,$A81,'[1]Deals (investment)'!$V:$V,BL$1)</f>
        <v>#VALUE!</v>
      </c>
      <c r="BM81" s="17" t="e">
        <f>SUMIFS('[1]Deals (investment)'!$C:$C,'[1]Deals (investment)'!$B:$B,$A81,'[1]Deals (investment)'!$V:$V,BM$1)</f>
        <v>#VALUE!</v>
      </c>
      <c r="BN81" s="15"/>
      <c r="BO81" s="15"/>
      <c r="BP81" s="22"/>
      <c r="BQ81" s="15"/>
      <c r="BR81" s="15"/>
      <c r="BS81" s="15"/>
      <c r="BT81" s="15"/>
      <c r="BU81" s="15"/>
      <c r="BV81" s="15"/>
      <c r="BW81" s="15"/>
      <c r="BX81" s="15"/>
      <c r="BY81" s="15"/>
      <c r="BZ81" s="15"/>
      <c r="CA81" s="15"/>
      <c r="CB81" s="15"/>
      <c r="CC81" s="15"/>
      <c r="CD81" s="15"/>
      <c r="CE81" s="15"/>
      <c r="CF81" s="15"/>
      <c r="CG81" s="15"/>
      <c r="CH81" s="15"/>
      <c r="CI81" s="15"/>
      <c r="CJ81" s="15"/>
      <c r="DM81">
        <v>770</v>
      </c>
      <c r="DN81">
        <v>2017</v>
      </c>
    </row>
    <row r="82" spans="1:118" ht="12.75">
      <c r="A82" s="15" t="s">
        <v>816</v>
      </c>
      <c r="B82" s="15" t="s">
        <v>817</v>
      </c>
      <c r="C82" s="15" t="s">
        <v>58</v>
      </c>
      <c r="D82" s="16">
        <v>2016</v>
      </c>
      <c r="E82" s="15" t="s">
        <v>117</v>
      </c>
      <c r="F82" s="15" t="s">
        <v>818</v>
      </c>
      <c r="G82" s="15" t="s">
        <v>118</v>
      </c>
      <c r="H82" s="15" t="s">
        <v>118</v>
      </c>
      <c r="I82" s="15" t="s">
        <v>819</v>
      </c>
      <c r="J82" s="15"/>
      <c r="K82" s="17" t="e">
        <f t="shared" si="0"/>
        <v>#VALUE!</v>
      </c>
      <c r="L82" s="15"/>
      <c r="M82" s="18" t="e">
        <f t="shared" si="1"/>
        <v>#VALUE!</v>
      </c>
      <c r="N82" s="15"/>
      <c r="O82" s="15"/>
      <c r="P82" s="15"/>
      <c r="Q82" s="15"/>
      <c r="R82" s="15" t="s">
        <v>132</v>
      </c>
      <c r="S82" s="19">
        <v>2000000</v>
      </c>
      <c r="T82" s="15" t="s">
        <v>132</v>
      </c>
      <c r="U82" s="17">
        <v>2000000</v>
      </c>
      <c r="V82" s="15" t="s">
        <v>820</v>
      </c>
      <c r="W82" s="15">
        <v>0</v>
      </c>
      <c r="X82" s="15" t="s">
        <v>493</v>
      </c>
      <c r="Y82" s="15" t="s">
        <v>821</v>
      </c>
      <c r="AB82" s="20" t="s">
        <v>286</v>
      </c>
      <c r="AC82" s="21" t="s">
        <v>822</v>
      </c>
      <c r="AD82" s="21" t="s">
        <v>823</v>
      </c>
      <c r="AE82" s="15"/>
      <c r="AF82" s="15"/>
      <c r="AG82" s="22">
        <f t="shared" si="6"/>
        <v>0.67741935483870963</v>
      </c>
      <c r="AH82" s="15" t="e">
        <f t="shared" si="11"/>
        <v>#VALUE!</v>
      </c>
      <c r="AI82" s="22" t="str">
        <f>VLOOKUP(A82,'[1]Deals (investment)'!$B$2:$Z$1497,1,FALSE)</f>
        <v>Shortlist</v>
      </c>
      <c r="AJ82" s="22">
        <f>VLOOKUP(A82,'[1]Deals (investment)'!$B$2:$Z$870,15,FALSE)</f>
        <v>1</v>
      </c>
      <c r="AK82" s="17" t="e">
        <f>VLOOKUP(A82,'[1]Deals (Exits)'!B:B,1,FALSE)</f>
        <v>#N/A</v>
      </c>
      <c r="AL82" s="23">
        <f>VLOOKUP(G82,[1]Lookups!$V$3:$Y$197,4,FALSE)</f>
        <v>0</v>
      </c>
      <c r="AM82" s="17" t="str">
        <f>VLOOKUP(X82,[1]Lookups!$B$3:$C$200,2,FALSE)</f>
        <v>Employment, Talent &amp; Labour</v>
      </c>
      <c r="AN82" s="17" t="str">
        <f>VLOOKUP(R82,[1]Lookups!$H$3:$I$69,2,FALSE)</f>
        <v>3. Early Venture</v>
      </c>
      <c r="AO82" s="17" t="str">
        <f>VLOOKUP(T82,[1]Lookups!$H$3:$I$69,2,FALSE)</f>
        <v>3. Early Venture</v>
      </c>
      <c r="AP82" s="17" t="str">
        <f>VLOOKUP(AN82,[1]Lookups!$N$3:$O$11,2,FALSE)</f>
        <v>Early</v>
      </c>
      <c r="AQ82" s="18" t="e">
        <f>COUNTIFS('[1]Deals (investment)'!$B:$B,$A82)</f>
        <v>#VALUE!</v>
      </c>
      <c r="AR82" s="18" t="e">
        <f>COUNTIFS('[1]Deals (investment)'!$B:$B,$A82,'[1]Deals (investment)'!$T:$T,$AW$1)+COUNTIFS('[1]Deals (investment)'!$B:$B,$A82,'[1]Deals (investment)'!$T:$T,$AX$1)+COUNTIFS('[1]Deals (investment)'!$B:$B,$A82,'[1]Deals (investment)'!$T:$T,$AY$1)</f>
        <v>#VALUE!</v>
      </c>
      <c r="AS82" s="17" t="e">
        <f>SUMIFS('[1]Deals (investment)'!$C:$C,'[1]Deals (investment)'!$B:$B,$A82)</f>
        <v>#VALUE!</v>
      </c>
      <c r="AT82" s="17" t="e">
        <f t="shared" si="4"/>
        <v>#VALUE!</v>
      </c>
      <c r="AU82" s="18" t="e">
        <f>COUNTIF('[1]Deals (Exits)'!$B:$B,A82)</f>
        <v>#VALUE!</v>
      </c>
      <c r="AV82" s="17" t="e">
        <f>SUMIFS('[1]Deals (investment)'!$C:$C,'[1]Deals (investment)'!$B:$B,$A82,'[1]Deals (investment)'!$T:$T,AV$1)</f>
        <v>#VALUE!</v>
      </c>
      <c r="AW82" s="17" t="e">
        <f>SUMIFS('[1]Deals (investment)'!$C:$C,'[1]Deals (investment)'!$B:$B,$A82,'[1]Deals (investment)'!$T:$T,AW$1)</f>
        <v>#VALUE!</v>
      </c>
      <c r="AX82" s="17" t="e">
        <f>SUMIFS('[1]Deals (investment)'!$C:$C,'[1]Deals (investment)'!$B:$B,$A82,'[1]Deals (investment)'!$T:$T,AX$1)</f>
        <v>#VALUE!</v>
      </c>
      <c r="AY82" s="17" t="e">
        <f>SUMIFS('[1]Deals (investment)'!$C:$C,'[1]Deals (investment)'!$B:$B,$A82,'[1]Deals (investment)'!$T:$T,AY$1)</f>
        <v>#VALUE!</v>
      </c>
      <c r="AZ82" s="17" t="e">
        <f>SUMIFS('[1]Deals (investment)'!$C:$C,'[1]Deals (investment)'!$B:$B,$A82,'[1]Deals (investment)'!$T:$T,AZ$1)</f>
        <v>#VALUE!</v>
      </c>
      <c r="BA82" s="17" t="e">
        <f>SUMIFS('[1]Deals (investment)'!$C:$C,'[1]Deals (investment)'!$B:$B,$A82,'[1]Deals (investment)'!$T:$T,BA$1)</f>
        <v>#VALUE!</v>
      </c>
      <c r="BB82" s="17" t="e">
        <f>SUMIFS('[1]Deals (investment)'!$C:$C,'[1]Deals (investment)'!$B:$B,$A82,'[1]Deals (investment)'!$T:$T,BB$1)</f>
        <v>#VALUE!</v>
      </c>
      <c r="BC82" s="17" t="e">
        <f>SUMIFS('[1]Deals (Exits)'!$C:$C,'[1]Deals (Exits)'!$B:$B,$A82)</f>
        <v>#VALUE!</v>
      </c>
      <c r="BD82" s="17" t="e">
        <f>SUMIFS('[1]Deals (investment)'!$C:$C,'[1]Deals (investment)'!$B:$B,$A82,'[1]Deals (investment)'!$V:$V,BD$1)</f>
        <v>#VALUE!</v>
      </c>
      <c r="BE82" s="17" t="e">
        <f>SUMIFS('[1]Deals (investment)'!$C:$C,'[1]Deals (investment)'!$B:$B,$A82,'[1]Deals (investment)'!$V:$V,BE$1)</f>
        <v>#VALUE!</v>
      </c>
      <c r="BF82" s="17" t="e">
        <f>SUMIFS('[1]Deals (investment)'!$C:$C,'[1]Deals (investment)'!$B:$B,$A82,'[1]Deals (investment)'!$V:$V,BF$1)</f>
        <v>#VALUE!</v>
      </c>
      <c r="BG82" s="17" t="e">
        <f>SUMIFS('[1]Deals (investment)'!$C:$C,'[1]Deals (investment)'!$B:$B,$A82,'[1]Deals (investment)'!$V:$V,BG$1)</f>
        <v>#VALUE!</v>
      </c>
      <c r="BH82" s="17" t="e">
        <f>SUMIFS('[1]Deals (investment)'!$C:$C,'[1]Deals (investment)'!$B:$B,$A82,'[1]Deals (investment)'!$V:$V,BH$1)</f>
        <v>#VALUE!</v>
      </c>
      <c r="BI82" s="17" t="e">
        <f>SUMIFS('[1]Deals (investment)'!$C:$C,'[1]Deals (investment)'!$B:$B,$A82,'[1]Deals (investment)'!$V:$V,BI$1)</f>
        <v>#VALUE!</v>
      </c>
      <c r="BJ82" s="17" t="e">
        <f>SUMIFS('[1]Deals (investment)'!$C:$C,'[1]Deals (investment)'!$B:$B,$A82,'[1]Deals (investment)'!$V:$V,BJ$1)</f>
        <v>#VALUE!</v>
      </c>
      <c r="BK82" s="17" t="e">
        <f>SUMIFS('[1]Deals (investment)'!$C:$C,'[1]Deals (investment)'!$B:$B,$A82,'[1]Deals (investment)'!$V:$V,BK$1)</f>
        <v>#VALUE!</v>
      </c>
      <c r="BL82" s="17" t="e">
        <f>SUMIFS('[1]Deals (investment)'!$C:$C,'[1]Deals (investment)'!$B:$B,$A82,'[1]Deals (investment)'!$V:$V,BL$1)</f>
        <v>#VALUE!</v>
      </c>
      <c r="BM82" s="17" t="e">
        <f>SUMIFS('[1]Deals (investment)'!$C:$C,'[1]Deals (investment)'!$B:$B,$A82,'[1]Deals (investment)'!$V:$V,BM$1)</f>
        <v>#VALUE!</v>
      </c>
      <c r="BN82" s="15"/>
      <c r="BO82" s="15"/>
      <c r="BP82" s="22"/>
      <c r="BQ82" s="15"/>
      <c r="BR82" s="15"/>
      <c r="BS82" s="15"/>
      <c r="BT82" s="15"/>
      <c r="BU82" s="15"/>
      <c r="BV82" s="15"/>
      <c r="BW82" s="15"/>
      <c r="BX82" s="15"/>
      <c r="BY82" s="15"/>
      <c r="BZ82" s="15"/>
      <c r="CA82" s="15"/>
      <c r="CB82" s="15"/>
      <c r="CC82" s="15"/>
      <c r="CD82" s="15"/>
      <c r="CE82" s="15"/>
      <c r="CF82" s="15"/>
      <c r="CG82" s="15"/>
      <c r="CH82" s="15"/>
      <c r="CI82" s="15"/>
      <c r="CJ82" s="15"/>
      <c r="DM82">
        <v>497</v>
      </c>
      <c r="DN82">
        <v>2019</v>
      </c>
    </row>
    <row r="83" spans="1:118" ht="12.75">
      <c r="A83" s="15" t="s">
        <v>824</v>
      </c>
      <c r="B83" s="15" t="s">
        <v>825</v>
      </c>
      <c r="C83" s="15" t="s">
        <v>58</v>
      </c>
      <c r="D83" s="16">
        <v>2015</v>
      </c>
      <c r="E83" s="15" t="s">
        <v>59</v>
      </c>
      <c r="F83" s="15"/>
      <c r="G83" s="15" t="s">
        <v>61</v>
      </c>
      <c r="H83" s="15" t="s">
        <v>61</v>
      </c>
      <c r="I83" s="15" t="s">
        <v>61</v>
      </c>
      <c r="J83" s="15"/>
      <c r="K83" s="17" t="e">
        <f t="shared" si="0"/>
        <v>#VALUE!</v>
      </c>
      <c r="L83" s="15"/>
      <c r="M83" s="18" t="e">
        <f t="shared" si="1"/>
        <v>#VALUE!</v>
      </c>
      <c r="N83" s="15"/>
      <c r="O83" s="15"/>
      <c r="P83" s="15"/>
      <c r="Q83" s="15"/>
      <c r="R83" s="15" t="s">
        <v>132</v>
      </c>
      <c r="S83" s="19">
        <v>3000000</v>
      </c>
      <c r="T83" s="15" t="s">
        <v>132</v>
      </c>
      <c r="U83" s="17">
        <v>3000000</v>
      </c>
      <c r="V83" s="15" t="s">
        <v>826</v>
      </c>
      <c r="W83" s="15"/>
      <c r="X83" s="15" t="s">
        <v>670</v>
      </c>
      <c r="Y83" s="15" t="s">
        <v>827</v>
      </c>
      <c r="AB83" s="20" t="s">
        <v>136</v>
      </c>
      <c r="AC83" s="21" t="s">
        <v>828</v>
      </c>
      <c r="AD83" s="21" t="s">
        <v>829</v>
      </c>
      <c r="AE83" s="21" t="s">
        <v>830</v>
      </c>
      <c r="AF83" s="15"/>
      <c r="AG83" s="22">
        <f t="shared" si="6"/>
        <v>0.64516129032258063</v>
      </c>
      <c r="AH83" s="15" t="e">
        <f t="shared" si="11"/>
        <v>#VALUE!</v>
      </c>
      <c r="AI83" s="22" t="str">
        <f>VLOOKUP(A83,'[1]Deals (investment)'!$B$2:$Z$1497,1,FALSE)</f>
        <v>Trade Depot</v>
      </c>
      <c r="AJ83" s="22">
        <f>VLOOKUP(A83,'[1]Deals (investment)'!$B$2:$Z$870,15,FALSE)</f>
        <v>1</v>
      </c>
      <c r="AK83" s="17" t="e">
        <f>VLOOKUP(A83,'[1]Deals (Exits)'!B:B,1,FALSE)</f>
        <v>#N/A</v>
      </c>
      <c r="AL83" s="23">
        <f>VLOOKUP(G83,[1]Lookups!$V$3:$Y$197,4,FALSE)</f>
        <v>0</v>
      </c>
      <c r="AM83" s="17" t="str">
        <f>VLOOKUP(X83,[1]Lookups!$B$3:$C$200,2,FALSE)</f>
        <v>Other Technologies &amp; Information Technology</v>
      </c>
      <c r="AN83" s="17" t="str">
        <f>VLOOKUP(R83,[1]Lookups!$H$3:$I$69,2,FALSE)</f>
        <v>3. Early Venture</v>
      </c>
      <c r="AO83" s="17" t="str">
        <f>VLOOKUP(T83,[1]Lookups!$H$3:$I$69,2,FALSE)</f>
        <v>3. Early Venture</v>
      </c>
      <c r="AP83" s="17" t="str">
        <f>VLOOKUP(AN83,[1]Lookups!$N$3:$O$11,2,FALSE)</f>
        <v>Early</v>
      </c>
      <c r="AQ83" s="18" t="e">
        <f>COUNTIFS('[1]Deals (investment)'!$B:$B,$A83)</f>
        <v>#VALUE!</v>
      </c>
      <c r="AR83" s="18" t="e">
        <f>COUNTIFS('[1]Deals (investment)'!$B:$B,$A83,'[1]Deals (investment)'!$T:$T,$AW$1)+COUNTIFS('[1]Deals (investment)'!$B:$B,$A83,'[1]Deals (investment)'!$T:$T,$AX$1)+COUNTIFS('[1]Deals (investment)'!$B:$B,$A83,'[1]Deals (investment)'!$T:$T,$AY$1)</f>
        <v>#VALUE!</v>
      </c>
      <c r="AS83" s="17" t="e">
        <f>SUMIFS('[1]Deals (investment)'!$C:$C,'[1]Deals (investment)'!$B:$B,$A83)</f>
        <v>#VALUE!</v>
      </c>
      <c r="AT83" s="17" t="e">
        <f t="shared" si="4"/>
        <v>#VALUE!</v>
      </c>
      <c r="AU83" s="18" t="e">
        <f>COUNTIF('[1]Deals (Exits)'!$B:$B,A83)</f>
        <v>#VALUE!</v>
      </c>
      <c r="AV83" s="17" t="e">
        <f>SUMIFS('[1]Deals (investment)'!$C:$C,'[1]Deals (investment)'!$B:$B,$A83,'[1]Deals (investment)'!$T:$T,AV$1)</f>
        <v>#VALUE!</v>
      </c>
      <c r="AW83" s="17" t="e">
        <f>SUMIFS('[1]Deals (investment)'!$C:$C,'[1]Deals (investment)'!$B:$B,$A83,'[1]Deals (investment)'!$T:$T,AW$1)</f>
        <v>#VALUE!</v>
      </c>
      <c r="AX83" s="17" t="e">
        <f>SUMIFS('[1]Deals (investment)'!$C:$C,'[1]Deals (investment)'!$B:$B,$A83,'[1]Deals (investment)'!$T:$T,AX$1)</f>
        <v>#VALUE!</v>
      </c>
      <c r="AY83" s="17" t="e">
        <f>SUMIFS('[1]Deals (investment)'!$C:$C,'[1]Deals (investment)'!$B:$B,$A83,'[1]Deals (investment)'!$T:$T,AY$1)</f>
        <v>#VALUE!</v>
      </c>
      <c r="AZ83" s="17" t="e">
        <f>SUMIFS('[1]Deals (investment)'!$C:$C,'[1]Deals (investment)'!$B:$B,$A83,'[1]Deals (investment)'!$T:$T,AZ$1)</f>
        <v>#VALUE!</v>
      </c>
      <c r="BA83" s="17" t="e">
        <f>SUMIFS('[1]Deals (investment)'!$C:$C,'[1]Deals (investment)'!$B:$B,$A83,'[1]Deals (investment)'!$T:$T,BA$1)</f>
        <v>#VALUE!</v>
      </c>
      <c r="BB83" s="17" t="e">
        <f>SUMIFS('[1]Deals (investment)'!$C:$C,'[1]Deals (investment)'!$B:$B,$A83,'[1]Deals (investment)'!$T:$T,BB$1)</f>
        <v>#VALUE!</v>
      </c>
      <c r="BC83" s="17" t="e">
        <f>SUMIFS('[1]Deals (Exits)'!$C:$C,'[1]Deals (Exits)'!$B:$B,$A83)</f>
        <v>#VALUE!</v>
      </c>
      <c r="BD83" s="17" t="e">
        <f>SUMIFS('[1]Deals (investment)'!$C:$C,'[1]Deals (investment)'!$B:$B,$A83,'[1]Deals (investment)'!$V:$V,BD$1)</f>
        <v>#VALUE!</v>
      </c>
      <c r="BE83" s="17" t="e">
        <f>SUMIFS('[1]Deals (investment)'!$C:$C,'[1]Deals (investment)'!$B:$B,$A83,'[1]Deals (investment)'!$V:$V,BE$1)</f>
        <v>#VALUE!</v>
      </c>
      <c r="BF83" s="17" t="e">
        <f>SUMIFS('[1]Deals (investment)'!$C:$C,'[1]Deals (investment)'!$B:$B,$A83,'[1]Deals (investment)'!$V:$V,BF$1)</f>
        <v>#VALUE!</v>
      </c>
      <c r="BG83" s="17" t="e">
        <f>SUMIFS('[1]Deals (investment)'!$C:$C,'[1]Deals (investment)'!$B:$B,$A83,'[1]Deals (investment)'!$V:$V,BG$1)</f>
        <v>#VALUE!</v>
      </c>
      <c r="BH83" s="17" t="e">
        <f>SUMIFS('[1]Deals (investment)'!$C:$C,'[1]Deals (investment)'!$B:$B,$A83,'[1]Deals (investment)'!$V:$V,BH$1)</f>
        <v>#VALUE!</v>
      </c>
      <c r="BI83" s="17" t="e">
        <f>SUMIFS('[1]Deals (investment)'!$C:$C,'[1]Deals (investment)'!$B:$B,$A83,'[1]Deals (investment)'!$V:$V,BI$1)</f>
        <v>#VALUE!</v>
      </c>
      <c r="BJ83" s="17" t="e">
        <f>SUMIFS('[1]Deals (investment)'!$C:$C,'[1]Deals (investment)'!$B:$B,$A83,'[1]Deals (investment)'!$V:$V,BJ$1)</f>
        <v>#VALUE!</v>
      </c>
      <c r="BK83" s="17" t="e">
        <f>SUMIFS('[1]Deals (investment)'!$C:$C,'[1]Deals (investment)'!$B:$B,$A83,'[1]Deals (investment)'!$V:$V,BK$1)</f>
        <v>#VALUE!</v>
      </c>
      <c r="BL83" s="17" t="e">
        <f>SUMIFS('[1]Deals (investment)'!$C:$C,'[1]Deals (investment)'!$B:$B,$A83,'[1]Deals (investment)'!$V:$V,BL$1)</f>
        <v>#VALUE!</v>
      </c>
      <c r="BM83" s="17" t="e">
        <f>SUMIFS('[1]Deals (investment)'!$C:$C,'[1]Deals (investment)'!$B:$B,$A83,'[1]Deals (investment)'!$V:$V,BM$1)</f>
        <v>#VALUE!</v>
      </c>
      <c r="BN83" s="15"/>
      <c r="BO83" s="15"/>
      <c r="BP83" s="22"/>
      <c r="BQ83" s="15"/>
      <c r="BR83" s="15"/>
      <c r="BS83" s="15"/>
      <c r="BT83" s="15"/>
      <c r="BU83" s="15"/>
      <c r="BV83" s="15"/>
      <c r="BW83" s="15"/>
      <c r="BX83" s="15"/>
      <c r="BY83" s="15"/>
      <c r="BZ83" s="15"/>
      <c r="CA83" s="15"/>
      <c r="CB83" s="15"/>
      <c r="CC83" s="15"/>
      <c r="CD83" s="15" t="str">
        <f t="shared" ref="CD83:CD116" si="12">CONCATENATE(A83,B83,C83)</f>
        <v>Trade DepotTradeDepot is a mobile B2B trade platform that connects Retailers in Emerging Markets directly to Consumer Goods Brands for ordering and delivery. Unlike other more traditional route-to-market approaches, TradeDepot leverages a hyper-local marketplace to save Suppliers up to 25% of delivery logistics costs and provides millions of small retail outlets with reliable product supply at the best prices.Active</v>
      </c>
      <c r="CE83" s="15"/>
      <c r="CF83" s="15"/>
      <c r="CG83" s="15"/>
      <c r="CH83" s="15"/>
      <c r="CI83" s="15"/>
      <c r="CJ83" s="15"/>
      <c r="DN83">
        <v>2018</v>
      </c>
    </row>
    <row r="84" spans="1:118" ht="12.75">
      <c r="A84" s="15" t="s">
        <v>831</v>
      </c>
      <c r="B84" s="15" t="s">
        <v>832</v>
      </c>
      <c r="C84" s="15" t="s">
        <v>58</v>
      </c>
      <c r="D84" s="16">
        <v>2015</v>
      </c>
      <c r="E84" s="15" t="s">
        <v>90</v>
      </c>
      <c r="F84" s="15"/>
      <c r="G84" s="15" t="s">
        <v>91</v>
      </c>
      <c r="H84" s="15" t="s">
        <v>91</v>
      </c>
      <c r="I84" s="15" t="s">
        <v>91</v>
      </c>
      <c r="J84" s="15"/>
      <c r="K84" s="17" t="e">
        <f t="shared" si="0"/>
        <v>#VALUE!</v>
      </c>
      <c r="L84" s="15"/>
      <c r="M84" s="18" t="e">
        <f t="shared" si="1"/>
        <v>#VALUE!</v>
      </c>
      <c r="N84" s="15"/>
      <c r="O84" s="15"/>
      <c r="P84" s="15"/>
      <c r="Q84" s="15"/>
      <c r="R84" s="15" t="s">
        <v>375</v>
      </c>
      <c r="S84" s="19">
        <v>500000</v>
      </c>
      <c r="T84" s="15" t="s">
        <v>375</v>
      </c>
      <c r="U84" s="17">
        <v>1600000</v>
      </c>
      <c r="V84" s="15" t="s">
        <v>833</v>
      </c>
      <c r="W84" s="15"/>
      <c r="X84" s="15" t="s">
        <v>158</v>
      </c>
      <c r="Y84" s="15" t="s">
        <v>834</v>
      </c>
      <c r="AB84" s="20" t="s">
        <v>286</v>
      </c>
      <c r="AC84" s="21" t="s">
        <v>835</v>
      </c>
      <c r="AD84" s="21" t="s">
        <v>836</v>
      </c>
      <c r="AE84" s="21" t="s">
        <v>837</v>
      </c>
      <c r="AF84" s="21" t="s">
        <v>838</v>
      </c>
      <c r="AG84" s="22">
        <f t="shared" si="6"/>
        <v>0.67741935483870963</v>
      </c>
      <c r="AH84" s="15" t="str">
        <f t="shared" si="11"/>
        <v/>
      </c>
      <c r="AI84" s="22" t="str">
        <f>VLOOKUP(A84,'[1]Deals (investment)'!$B$2:$Z$1497,1,FALSE)</f>
        <v xml:space="preserve">The Sun Exchange </v>
      </c>
      <c r="AJ84" s="22">
        <f>VLOOKUP(A84,'[1]Deals (investment)'!$B$2:$Z$870,15,FALSE)</f>
        <v>1</v>
      </c>
      <c r="AK84" s="17" t="e">
        <f>VLOOKUP(A84,'[1]Deals (Exits)'!B:B,1,FALSE)</f>
        <v>#N/A</v>
      </c>
      <c r="AL84" s="23">
        <f>VLOOKUP(G84,[1]Lookups!$V$3:$Y$197,4,FALSE)</f>
        <v>0</v>
      </c>
      <c r="AM84" s="17" t="str">
        <f>VLOOKUP(X84,[1]Lookups!$B$3:$C$200,2,FALSE)</f>
        <v>Financial Services</v>
      </c>
      <c r="AN84" s="17" t="str">
        <f>VLOOKUP(R84,[1]Lookups!$H$3:$I$69,2,FALSE)</f>
        <v>2. Seed</v>
      </c>
      <c r="AO84" s="17" t="str">
        <f>VLOOKUP(T84,[1]Lookups!$H$3:$I$69,2,FALSE)</f>
        <v>2. Seed</v>
      </c>
      <c r="AP84" s="17" t="str">
        <f>VLOOKUP(AN84,[1]Lookups!$N$3:$O$11,2,FALSE)</f>
        <v>Early</v>
      </c>
      <c r="AQ84" s="18" t="e">
        <f>COUNTIFS('[1]Deals (investment)'!$B:$B,$A84)</f>
        <v>#VALUE!</v>
      </c>
      <c r="AR84" s="18" t="e">
        <f>COUNTIFS('[1]Deals (investment)'!$B:$B,$A84,'[1]Deals (investment)'!$T:$T,$AW$1)+COUNTIFS('[1]Deals (investment)'!$B:$B,$A84,'[1]Deals (investment)'!$T:$T,$AX$1)+COUNTIFS('[1]Deals (investment)'!$B:$B,$A84,'[1]Deals (investment)'!$T:$T,$AY$1)</f>
        <v>#VALUE!</v>
      </c>
      <c r="AS84" s="17" t="e">
        <f>SUMIFS('[1]Deals (investment)'!$C:$C,'[1]Deals (investment)'!$B:$B,$A84)</f>
        <v>#VALUE!</v>
      </c>
      <c r="AT84" s="17" t="e">
        <f t="shared" si="4"/>
        <v>#VALUE!</v>
      </c>
      <c r="AU84" s="18" t="e">
        <f>COUNTIF('[1]Deals (Exits)'!$B:$B,A84)</f>
        <v>#VALUE!</v>
      </c>
      <c r="AV84" s="17" t="e">
        <f>SUMIFS('[1]Deals (investment)'!$C:$C,'[1]Deals (investment)'!$B:$B,$A84,'[1]Deals (investment)'!$T:$T,AV$1)</f>
        <v>#VALUE!</v>
      </c>
      <c r="AW84" s="17" t="e">
        <f>SUMIFS('[1]Deals (investment)'!$C:$C,'[1]Deals (investment)'!$B:$B,$A84,'[1]Deals (investment)'!$T:$T,AW$1)</f>
        <v>#VALUE!</v>
      </c>
      <c r="AX84" s="17" t="e">
        <f>SUMIFS('[1]Deals (investment)'!$C:$C,'[1]Deals (investment)'!$B:$B,$A84,'[1]Deals (investment)'!$T:$T,AX$1)</f>
        <v>#VALUE!</v>
      </c>
      <c r="AY84" s="17" t="e">
        <f>SUMIFS('[1]Deals (investment)'!$C:$C,'[1]Deals (investment)'!$B:$B,$A84,'[1]Deals (investment)'!$T:$T,AY$1)</f>
        <v>#VALUE!</v>
      </c>
      <c r="AZ84" s="17" t="e">
        <f>SUMIFS('[1]Deals (investment)'!$C:$C,'[1]Deals (investment)'!$B:$B,$A84,'[1]Deals (investment)'!$T:$T,AZ$1)</f>
        <v>#VALUE!</v>
      </c>
      <c r="BA84" s="17" t="e">
        <f>SUMIFS('[1]Deals (investment)'!$C:$C,'[1]Deals (investment)'!$B:$B,$A84,'[1]Deals (investment)'!$T:$T,BA$1)</f>
        <v>#VALUE!</v>
      </c>
      <c r="BB84" s="17" t="e">
        <f>SUMIFS('[1]Deals (investment)'!$C:$C,'[1]Deals (investment)'!$B:$B,$A84,'[1]Deals (investment)'!$T:$T,BB$1)</f>
        <v>#VALUE!</v>
      </c>
      <c r="BC84" s="17" t="e">
        <f>SUMIFS('[1]Deals (Exits)'!$C:$C,'[1]Deals (Exits)'!$B:$B,$A84)</f>
        <v>#VALUE!</v>
      </c>
      <c r="BD84" s="17" t="e">
        <f>SUMIFS('[1]Deals (investment)'!$C:$C,'[1]Deals (investment)'!$B:$B,$A84,'[1]Deals (investment)'!$V:$V,BD$1)</f>
        <v>#VALUE!</v>
      </c>
      <c r="BE84" s="17" t="e">
        <f>SUMIFS('[1]Deals (investment)'!$C:$C,'[1]Deals (investment)'!$B:$B,$A84,'[1]Deals (investment)'!$V:$V,BE$1)</f>
        <v>#VALUE!</v>
      </c>
      <c r="BF84" s="17" t="e">
        <f>SUMIFS('[1]Deals (investment)'!$C:$C,'[1]Deals (investment)'!$B:$B,$A84,'[1]Deals (investment)'!$V:$V,BF$1)</f>
        <v>#VALUE!</v>
      </c>
      <c r="BG84" s="17" t="e">
        <f>SUMIFS('[1]Deals (investment)'!$C:$C,'[1]Deals (investment)'!$B:$B,$A84,'[1]Deals (investment)'!$V:$V,BG$1)</f>
        <v>#VALUE!</v>
      </c>
      <c r="BH84" s="17" t="e">
        <f>SUMIFS('[1]Deals (investment)'!$C:$C,'[1]Deals (investment)'!$B:$B,$A84,'[1]Deals (investment)'!$V:$V,BH$1)</f>
        <v>#VALUE!</v>
      </c>
      <c r="BI84" s="17" t="e">
        <f>SUMIFS('[1]Deals (investment)'!$C:$C,'[1]Deals (investment)'!$B:$B,$A84,'[1]Deals (investment)'!$V:$V,BI$1)</f>
        <v>#VALUE!</v>
      </c>
      <c r="BJ84" s="17" t="e">
        <f>SUMIFS('[1]Deals (investment)'!$C:$C,'[1]Deals (investment)'!$B:$B,$A84,'[1]Deals (investment)'!$V:$V,BJ$1)</f>
        <v>#VALUE!</v>
      </c>
      <c r="BK84" s="17" t="e">
        <f>SUMIFS('[1]Deals (investment)'!$C:$C,'[1]Deals (investment)'!$B:$B,$A84,'[1]Deals (investment)'!$V:$V,BK$1)</f>
        <v>#VALUE!</v>
      </c>
      <c r="BL84" s="17" t="e">
        <f>SUMIFS('[1]Deals (investment)'!$C:$C,'[1]Deals (investment)'!$B:$B,$A84,'[1]Deals (investment)'!$V:$V,BL$1)</f>
        <v>#VALUE!</v>
      </c>
      <c r="BM84" s="17" t="e">
        <f>SUMIFS('[1]Deals (investment)'!$C:$C,'[1]Deals (investment)'!$B:$B,$A84,'[1]Deals (investment)'!$V:$V,BM$1)</f>
        <v>#VALUE!</v>
      </c>
      <c r="BN84" s="15"/>
      <c r="BO84" s="15"/>
      <c r="BP84" s="22"/>
      <c r="BQ84" s="15"/>
      <c r="BR84" s="15"/>
      <c r="BS84" s="15"/>
      <c r="BT84" s="15"/>
      <c r="BU84" s="15"/>
      <c r="BV84" s="15"/>
      <c r="BW84" s="15"/>
      <c r="BX84" s="15"/>
      <c r="BY84" s="15"/>
      <c r="BZ84" s="15"/>
      <c r="CA84" s="15"/>
      <c r="CB84" s="15"/>
      <c r="CC84" s="15"/>
      <c r="CD84" s="15" t="str">
        <f t="shared" si="12"/>
        <v>The Sun Exchange The Sun Exchange is peer-to-peer solar panel micro-leasing platform that allows anyone in the world to generate and sell electricity to business and communities in emerging markets. Active</v>
      </c>
      <c r="CE84" s="15"/>
      <c r="CF84" s="15"/>
      <c r="CG84" s="15"/>
      <c r="CH84" s="15"/>
      <c r="CI84" s="15"/>
      <c r="CJ84" s="15"/>
    </row>
    <row r="85" spans="1:118" ht="12.75">
      <c r="A85" s="15" t="s">
        <v>839</v>
      </c>
      <c r="B85" s="15" t="s">
        <v>840</v>
      </c>
      <c r="C85" s="15" t="s">
        <v>58</v>
      </c>
      <c r="D85" s="16">
        <v>2014</v>
      </c>
      <c r="E85" s="15" t="s">
        <v>128</v>
      </c>
      <c r="F85" s="15"/>
      <c r="G85" s="15" t="s">
        <v>129</v>
      </c>
      <c r="H85" s="15" t="s">
        <v>129</v>
      </c>
      <c r="I85" s="15" t="s">
        <v>129</v>
      </c>
      <c r="J85" s="15"/>
      <c r="K85" s="17" t="e">
        <f t="shared" si="0"/>
        <v>#VALUE!</v>
      </c>
      <c r="L85" s="15"/>
      <c r="M85" s="18" t="e">
        <f t="shared" si="1"/>
        <v>#VALUE!</v>
      </c>
      <c r="N85" s="15"/>
      <c r="O85" s="15"/>
      <c r="P85" s="15"/>
      <c r="Q85" s="15"/>
      <c r="R85" s="15" t="s">
        <v>841</v>
      </c>
      <c r="S85" s="19">
        <v>100000</v>
      </c>
      <c r="T85" s="15" t="s">
        <v>375</v>
      </c>
      <c r="U85" s="17">
        <v>500000</v>
      </c>
      <c r="V85" s="15" t="s">
        <v>842</v>
      </c>
      <c r="W85" s="15">
        <v>0</v>
      </c>
      <c r="X85" s="15" t="s">
        <v>64</v>
      </c>
      <c r="Y85" s="15" t="s">
        <v>843</v>
      </c>
      <c r="AB85" s="20" t="s">
        <v>286</v>
      </c>
      <c r="AC85" s="21" t="s">
        <v>844</v>
      </c>
      <c r="AD85" s="15"/>
      <c r="AE85" s="21" t="s">
        <v>845</v>
      </c>
      <c r="AF85" s="21" t="s">
        <v>846</v>
      </c>
      <c r="AG85" s="22">
        <f t="shared" si="6"/>
        <v>0.67741935483870963</v>
      </c>
      <c r="AH85" s="15" t="str">
        <f t="shared" si="11"/>
        <v/>
      </c>
      <c r="AI85" s="22" t="str">
        <f>VLOOKUP(A85,'[1]Deals (investment)'!$B$2:$Z$1497,1,FALSE)</f>
        <v>Yumamia</v>
      </c>
      <c r="AJ85" s="22">
        <f>VLOOKUP(A85,'[1]Deals (investment)'!$B$2:$Z$870,15,FALSE)</f>
        <v>1</v>
      </c>
      <c r="AK85" s="17" t="e">
        <f>VLOOKUP(A85,'[1]Deals (Exits)'!B:B,1,FALSE)</f>
        <v>#N/A</v>
      </c>
      <c r="AL85" s="23">
        <f>VLOOKUP(G85,[1]Lookups!$V$3:$Y$197,4,FALSE)</f>
        <v>0</v>
      </c>
      <c r="AM85" s="17" t="str">
        <f>VLOOKUP(X85,[1]Lookups!$B$3:$C$200,2,FALSE)</f>
        <v>E-commerce &amp; Retail</v>
      </c>
      <c r="AN85" s="17" t="str">
        <f>VLOOKUP(R85,[1]Lookups!$H$3:$I$69,2,FALSE)</f>
        <v>5. Debt Financing</v>
      </c>
      <c r="AO85" s="17" t="str">
        <f>VLOOKUP(T85,[1]Lookups!$H$3:$I$69,2,FALSE)</f>
        <v>2. Seed</v>
      </c>
      <c r="AP85" s="17" t="str">
        <f>VLOOKUP(AN85,[1]Lookups!$N$3:$O$11,2,FALSE)</f>
        <v>Growth</v>
      </c>
      <c r="AQ85" s="18" t="e">
        <f>COUNTIFS('[1]Deals (investment)'!$B:$B,$A85)</f>
        <v>#VALUE!</v>
      </c>
      <c r="AR85" s="18" t="e">
        <f>COUNTIFS('[1]Deals (investment)'!$B:$B,$A85,'[1]Deals (investment)'!$T:$T,$AW$1)+COUNTIFS('[1]Deals (investment)'!$B:$B,$A85,'[1]Deals (investment)'!$T:$T,$AX$1)+COUNTIFS('[1]Deals (investment)'!$B:$B,$A85,'[1]Deals (investment)'!$T:$T,$AY$1)</f>
        <v>#VALUE!</v>
      </c>
      <c r="AS85" s="17" t="e">
        <f>SUMIFS('[1]Deals (investment)'!$C:$C,'[1]Deals (investment)'!$B:$B,$A85)</f>
        <v>#VALUE!</v>
      </c>
      <c r="AT85" s="17" t="e">
        <f t="shared" si="4"/>
        <v>#VALUE!</v>
      </c>
      <c r="AU85" s="18" t="e">
        <f>COUNTIF('[1]Deals (Exits)'!$B:$B,A85)</f>
        <v>#VALUE!</v>
      </c>
      <c r="AV85" s="17" t="e">
        <f>SUMIFS('[1]Deals (investment)'!$C:$C,'[1]Deals (investment)'!$B:$B,$A85,'[1]Deals (investment)'!$T:$T,AV$1)</f>
        <v>#VALUE!</v>
      </c>
      <c r="AW85" s="17" t="e">
        <f>SUMIFS('[1]Deals (investment)'!$C:$C,'[1]Deals (investment)'!$B:$B,$A85,'[1]Deals (investment)'!$T:$T,AW$1)</f>
        <v>#VALUE!</v>
      </c>
      <c r="AX85" s="17" t="e">
        <f>SUMIFS('[1]Deals (investment)'!$C:$C,'[1]Deals (investment)'!$B:$B,$A85,'[1]Deals (investment)'!$T:$T,AX$1)</f>
        <v>#VALUE!</v>
      </c>
      <c r="AY85" s="17" t="e">
        <f>SUMIFS('[1]Deals (investment)'!$C:$C,'[1]Deals (investment)'!$B:$B,$A85,'[1]Deals (investment)'!$T:$T,AY$1)</f>
        <v>#VALUE!</v>
      </c>
      <c r="AZ85" s="17" t="e">
        <f>SUMIFS('[1]Deals (investment)'!$C:$C,'[1]Deals (investment)'!$B:$B,$A85,'[1]Deals (investment)'!$T:$T,AZ$1)</f>
        <v>#VALUE!</v>
      </c>
      <c r="BA85" s="17" t="e">
        <f>SUMIFS('[1]Deals (investment)'!$C:$C,'[1]Deals (investment)'!$B:$B,$A85,'[1]Deals (investment)'!$T:$T,BA$1)</f>
        <v>#VALUE!</v>
      </c>
      <c r="BB85" s="17" t="e">
        <f>SUMIFS('[1]Deals (investment)'!$C:$C,'[1]Deals (investment)'!$B:$B,$A85,'[1]Deals (investment)'!$T:$T,BB$1)</f>
        <v>#VALUE!</v>
      </c>
      <c r="BC85" s="17" t="e">
        <f>SUMIFS('[1]Deals (Exits)'!$C:$C,'[1]Deals (Exits)'!$B:$B,$A85)</f>
        <v>#VALUE!</v>
      </c>
      <c r="BD85" s="17" t="e">
        <f>SUMIFS('[1]Deals (investment)'!$C:$C,'[1]Deals (investment)'!$B:$B,$A85,'[1]Deals (investment)'!$V:$V,BD$1)</f>
        <v>#VALUE!</v>
      </c>
      <c r="BE85" s="17" t="e">
        <f>SUMIFS('[1]Deals (investment)'!$C:$C,'[1]Deals (investment)'!$B:$B,$A85,'[1]Deals (investment)'!$V:$V,BE$1)</f>
        <v>#VALUE!</v>
      </c>
      <c r="BF85" s="17" t="e">
        <f>SUMIFS('[1]Deals (investment)'!$C:$C,'[1]Deals (investment)'!$B:$B,$A85,'[1]Deals (investment)'!$V:$V,BF$1)</f>
        <v>#VALUE!</v>
      </c>
      <c r="BG85" s="17" t="e">
        <f>SUMIFS('[1]Deals (investment)'!$C:$C,'[1]Deals (investment)'!$B:$B,$A85,'[1]Deals (investment)'!$V:$V,BG$1)</f>
        <v>#VALUE!</v>
      </c>
      <c r="BH85" s="17" t="e">
        <f>SUMIFS('[1]Deals (investment)'!$C:$C,'[1]Deals (investment)'!$B:$B,$A85,'[1]Deals (investment)'!$V:$V,BH$1)</f>
        <v>#VALUE!</v>
      </c>
      <c r="BI85" s="17" t="e">
        <f>SUMIFS('[1]Deals (investment)'!$C:$C,'[1]Deals (investment)'!$B:$B,$A85,'[1]Deals (investment)'!$V:$V,BI$1)</f>
        <v>#VALUE!</v>
      </c>
      <c r="BJ85" s="17" t="e">
        <f>SUMIFS('[1]Deals (investment)'!$C:$C,'[1]Deals (investment)'!$B:$B,$A85,'[1]Deals (investment)'!$V:$V,BJ$1)</f>
        <v>#VALUE!</v>
      </c>
      <c r="BK85" s="17" t="e">
        <f>SUMIFS('[1]Deals (investment)'!$C:$C,'[1]Deals (investment)'!$B:$B,$A85,'[1]Deals (investment)'!$V:$V,BK$1)</f>
        <v>#VALUE!</v>
      </c>
      <c r="BL85" s="17" t="e">
        <f>SUMIFS('[1]Deals (investment)'!$C:$C,'[1]Deals (investment)'!$B:$B,$A85,'[1]Deals (investment)'!$V:$V,BL$1)</f>
        <v>#VALUE!</v>
      </c>
      <c r="BM85" s="17" t="e">
        <f>SUMIFS('[1]Deals (investment)'!$C:$C,'[1]Deals (investment)'!$B:$B,$A85,'[1]Deals (investment)'!$V:$V,BM$1)</f>
        <v>#VALUE!</v>
      </c>
      <c r="BN85" s="15"/>
      <c r="BO85" s="15"/>
      <c r="BP85" s="22"/>
      <c r="BQ85" s="15"/>
      <c r="BR85" s="15"/>
      <c r="BS85" s="15"/>
      <c r="BT85" s="15"/>
      <c r="BU85" s="15"/>
      <c r="BV85" s="15"/>
      <c r="BW85" s="15"/>
      <c r="BX85" s="15"/>
      <c r="BY85" s="15"/>
      <c r="BZ85" s="15"/>
      <c r="CA85" s="15"/>
      <c r="CB85" s="15"/>
      <c r="CC85" s="15"/>
      <c r="CD85" s="15" t="str">
        <f t="shared" si="12"/>
        <v>YumamiaYumamia is a virtual food delivery chain that offers affordable gourmet meals to busy professionals through on demand &amp; subscription plansActive</v>
      </c>
      <c r="CE85" s="15"/>
      <c r="CF85" s="15"/>
      <c r="CG85" s="15"/>
      <c r="CH85" s="15"/>
      <c r="CI85" s="15"/>
      <c r="CJ85" s="15"/>
      <c r="DM85">
        <v>332</v>
      </c>
    </row>
    <row r="86" spans="1:118" ht="12.75">
      <c r="A86" s="15" t="s">
        <v>847</v>
      </c>
      <c r="B86" s="15" t="s">
        <v>848</v>
      </c>
      <c r="C86" s="15" t="s">
        <v>58</v>
      </c>
      <c r="D86" s="16">
        <v>2014</v>
      </c>
      <c r="E86" s="15" t="s">
        <v>90</v>
      </c>
      <c r="F86" s="15"/>
      <c r="G86" s="15" t="s">
        <v>91</v>
      </c>
      <c r="H86" s="15" t="s">
        <v>91</v>
      </c>
      <c r="I86" s="15" t="s">
        <v>91</v>
      </c>
      <c r="J86" s="15"/>
      <c r="K86" s="17" t="e">
        <f t="shared" si="0"/>
        <v>#VALUE!</v>
      </c>
      <c r="L86" s="15"/>
      <c r="M86" s="18" t="e">
        <f t="shared" si="1"/>
        <v>#VALUE!</v>
      </c>
      <c r="N86" s="15"/>
      <c r="O86" s="15"/>
      <c r="P86" s="15"/>
      <c r="Q86" s="15"/>
      <c r="R86" s="15" t="s">
        <v>132</v>
      </c>
      <c r="S86" s="19" t="s">
        <v>144</v>
      </c>
      <c r="T86" s="15" t="s">
        <v>375</v>
      </c>
      <c r="U86" s="17">
        <v>600000</v>
      </c>
      <c r="V86" s="15" t="s">
        <v>849</v>
      </c>
      <c r="W86" s="15">
        <v>1</v>
      </c>
      <c r="X86" s="15" t="s">
        <v>79</v>
      </c>
      <c r="Y86" s="15" t="s">
        <v>850</v>
      </c>
      <c r="AB86" s="20" t="s">
        <v>136</v>
      </c>
      <c r="AC86" s="21" t="s">
        <v>851</v>
      </c>
      <c r="AD86" s="21" t="s">
        <v>852</v>
      </c>
      <c r="AE86" s="21" t="s">
        <v>853</v>
      </c>
      <c r="AF86" s="21" t="s">
        <v>854</v>
      </c>
      <c r="AG86" s="22">
        <f t="shared" si="6"/>
        <v>0.70967741935483875</v>
      </c>
      <c r="AH86" s="15" t="e">
        <f t="shared" si="11"/>
        <v>#VALUE!</v>
      </c>
      <c r="AI86" s="22" t="str">
        <f>VLOOKUP(A86,'[1]Deals (investment)'!$B$2:$Z$1497,1,FALSE)</f>
        <v>Sweepsouth</v>
      </c>
      <c r="AJ86" s="22">
        <f>VLOOKUP(A86,'[1]Deals (investment)'!$B$2:$Z$870,15,FALSE)</f>
        <v>0</v>
      </c>
      <c r="AK86" s="17" t="e">
        <f>VLOOKUP(A86,'[1]Deals (Exits)'!B:B,1,FALSE)</f>
        <v>#N/A</v>
      </c>
      <c r="AL86" s="23">
        <f>VLOOKUP(G86,[1]Lookups!$V$3:$Y$197,4,FALSE)</f>
        <v>0</v>
      </c>
      <c r="AM86" s="17" t="str">
        <f>VLOOKUP(X86,[1]Lookups!$B$3:$C$200,2,FALSE)</f>
        <v>Other Technologies &amp; Information Technology</v>
      </c>
      <c r="AN86" s="17" t="str">
        <f>VLOOKUP(R86,[1]Lookups!$H$3:$I$69,2,FALSE)</f>
        <v>3. Early Venture</v>
      </c>
      <c r="AO86" s="17" t="str">
        <f>VLOOKUP(T86,[1]Lookups!$H$3:$I$69,2,FALSE)</f>
        <v>2. Seed</v>
      </c>
      <c r="AP86" s="17" t="str">
        <f>VLOOKUP(AN86,[1]Lookups!$N$3:$O$11,2,FALSE)</f>
        <v>Early</v>
      </c>
      <c r="AQ86" s="18" t="e">
        <f>COUNTIFS('[1]Deals (investment)'!$B:$B,$A86)</f>
        <v>#VALUE!</v>
      </c>
      <c r="AR86" s="18" t="e">
        <f>COUNTIFS('[1]Deals (investment)'!$B:$B,$A86,'[1]Deals (investment)'!$T:$T,$AW$1)+COUNTIFS('[1]Deals (investment)'!$B:$B,$A86,'[1]Deals (investment)'!$T:$T,$AX$1)+COUNTIFS('[1]Deals (investment)'!$B:$B,$A86,'[1]Deals (investment)'!$T:$T,$AY$1)</f>
        <v>#VALUE!</v>
      </c>
      <c r="AS86" s="17" t="e">
        <f>SUMIFS('[1]Deals (investment)'!$C:$C,'[1]Deals (investment)'!$B:$B,$A86)</f>
        <v>#VALUE!</v>
      </c>
      <c r="AT86" s="17" t="e">
        <f t="shared" si="4"/>
        <v>#VALUE!</v>
      </c>
      <c r="AU86" s="18" t="e">
        <f>COUNTIF('[1]Deals (Exits)'!$B:$B,A86)</f>
        <v>#VALUE!</v>
      </c>
      <c r="AV86" s="17" t="e">
        <f>SUMIFS('[1]Deals (investment)'!$C:$C,'[1]Deals (investment)'!$B:$B,$A86,'[1]Deals (investment)'!$T:$T,AV$1)</f>
        <v>#VALUE!</v>
      </c>
      <c r="AW86" s="17" t="e">
        <f>SUMIFS('[1]Deals (investment)'!$C:$C,'[1]Deals (investment)'!$B:$B,$A86,'[1]Deals (investment)'!$T:$T,AW$1)</f>
        <v>#VALUE!</v>
      </c>
      <c r="AX86" s="17" t="e">
        <f>SUMIFS('[1]Deals (investment)'!$C:$C,'[1]Deals (investment)'!$B:$B,$A86,'[1]Deals (investment)'!$T:$T,AX$1)</f>
        <v>#VALUE!</v>
      </c>
      <c r="AY86" s="17" t="e">
        <f>SUMIFS('[1]Deals (investment)'!$C:$C,'[1]Deals (investment)'!$B:$B,$A86,'[1]Deals (investment)'!$T:$T,AY$1)</f>
        <v>#VALUE!</v>
      </c>
      <c r="AZ86" s="17" t="e">
        <f>SUMIFS('[1]Deals (investment)'!$C:$C,'[1]Deals (investment)'!$B:$B,$A86,'[1]Deals (investment)'!$T:$T,AZ$1)</f>
        <v>#VALUE!</v>
      </c>
      <c r="BA86" s="17" t="e">
        <f>SUMIFS('[1]Deals (investment)'!$C:$C,'[1]Deals (investment)'!$B:$B,$A86,'[1]Deals (investment)'!$T:$T,BA$1)</f>
        <v>#VALUE!</v>
      </c>
      <c r="BB86" s="17" t="e">
        <f>SUMIFS('[1]Deals (investment)'!$C:$C,'[1]Deals (investment)'!$B:$B,$A86,'[1]Deals (investment)'!$T:$T,BB$1)</f>
        <v>#VALUE!</v>
      </c>
      <c r="BC86" s="17" t="e">
        <f>SUMIFS('[1]Deals (Exits)'!$C:$C,'[1]Deals (Exits)'!$B:$B,$A86)</f>
        <v>#VALUE!</v>
      </c>
      <c r="BD86" s="17" t="e">
        <f>SUMIFS('[1]Deals (investment)'!$C:$C,'[1]Deals (investment)'!$B:$B,$A86,'[1]Deals (investment)'!$V:$V,BD$1)</f>
        <v>#VALUE!</v>
      </c>
      <c r="BE86" s="17" t="e">
        <f>SUMIFS('[1]Deals (investment)'!$C:$C,'[1]Deals (investment)'!$B:$B,$A86,'[1]Deals (investment)'!$V:$V,BE$1)</f>
        <v>#VALUE!</v>
      </c>
      <c r="BF86" s="17" t="e">
        <f>SUMIFS('[1]Deals (investment)'!$C:$C,'[1]Deals (investment)'!$B:$B,$A86,'[1]Deals (investment)'!$V:$V,BF$1)</f>
        <v>#VALUE!</v>
      </c>
      <c r="BG86" s="17" t="e">
        <f>SUMIFS('[1]Deals (investment)'!$C:$C,'[1]Deals (investment)'!$B:$B,$A86,'[1]Deals (investment)'!$V:$V,BG$1)</f>
        <v>#VALUE!</v>
      </c>
      <c r="BH86" s="17" t="e">
        <f>SUMIFS('[1]Deals (investment)'!$C:$C,'[1]Deals (investment)'!$B:$B,$A86,'[1]Deals (investment)'!$V:$V,BH$1)</f>
        <v>#VALUE!</v>
      </c>
      <c r="BI86" s="17" t="e">
        <f>SUMIFS('[1]Deals (investment)'!$C:$C,'[1]Deals (investment)'!$B:$B,$A86,'[1]Deals (investment)'!$V:$V,BI$1)</f>
        <v>#VALUE!</v>
      </c>
      <c r="BJ86" s="17" t="e">
        <f>SUMIFS('[1]Deals (investment)'!$C:$C,'[1]Deals (investment)'!$B:$B,$A86,'[1]Deals (investment)'!$V:$V,BJ$1)</f>
        <v>#VALUE!</v>
      </c>
      <c r="BK86" s="17" t="e">
        <f>SUMIFS('[1]Deals (investment)'!$C:$C,'[1]Deals (investment)'!$B:$B,$A86,'[1]Deals (investment)'!$V:$V,BK$1)</f>
        <v>#VALUE!</v>
      </c>
      <c r="BL86" s="17" t="e">
        <f>SUMIFS('[1]Deals (investment)'!$C:$C,'[1]Deals (investment)'!$B:$B,$A86,'[1]Deals (investment)'!$V:$V,BL$1)</f>
        <v>#VALUE!</v>
      </c>
      <c r="BM86" s="17" t="e">
        <f>SUMIFS('[1]Deals (investment)'!$C:$C,'[1]Deals (investment)'!$B:$B,$A86,'[1]Deals (investment)'!$V:$V,BM$1)</f>
        <v>#VALUE!</v>
      </c>
      <c r="BN86" s="15"/>
      <c r="BO86" s="15"/>
      <c r="BP86" s="22"/>
      <c r="BQ86" s="15"/>
      <c r="BR86" s="15"/>
      <c r="BS86" s="15"/>
      <c r="BT86" s="15"/>
      <c r="BU86" s="15"/>
      <c r="BV86" s="15"/>
      <c r="BW86" s="15"/>
      <c r="BX86" s="15"/>
      <c r="BY86" s="15"/>
      <c r="BZ86" s="15"/>
      <c r="CA86" s="15"/>
      <c r="CB86" s="15"/>
      <c r="CC86" s="15"/>
      <c r="CD86" s="15" t="str">
        <f t="shared" si="12"/>
        <v>SweepsouthWe provide a convenient way to book home cleaning services online from a phone, tablet or computer, connecting clients to cleaners in minutes. By bringing technology into the process, we aim to modernise the domestic cleaning services industry. The idea for SweepSouth came in December 2013 when husband and wife team Alen Ribic and Aisha R. Pandor struggled to find a part-time domestic cleaner over the holidays. The aim was to make getting your home cleaned, at short notice, a hassle-free experience. SweepSouth currently operates in most areas of Cape Town, Johannesburg, Centurion and Pretoria and will be expanding into other regions soon.Active</v>
      </c>
      <c r="CE86" s="15"/>
      <c r="CF86" s="15"/>
      <c r="CG86" s="15"/>
      <c r="CH86" s="15"/>
      <c r="CI86" s="15"/>
      <c r="CJ86" s="15"/>
      <c r="DM86">
        <v>753</v>
      </c>
    </row>
    <row r="87" spans="1:118" ht="12.75">
      <c r="A87" s="15" t="s">
        <v>855</v>
      </c>
      <c r="B87" s="15" t="s">
        <v>856</v>
      </c>
      <c r="C87" s="15" t="s">
        <v>58</v>
      </c>
      <c r="D87" s="16">
        <v>2012</v>
      </c>
      <c r="E87" s="15" t="s">
        <v>128</v>
      </c>
      <c r="F87" s="15"/>
      <c r="G87" s="15" t="s">
        <v>129</v>
      </c>
      <c r="H87" s="15" t="s">
        <v>129</v>
      </c>
      <c r="I87" s="15" t="s">
        <v>857</v>
      </c>
      <c r="J87" s="15"/>
      <c r="K87" s="17" t="e">
        <f t="shared" si="0"/>
        <v>#VALUE!</v>
      </c>
      <c r="L87" s="15"/>
      <c r="M87" s="18" t="e">
        <f t="shared" si="1"/>
        <v>#VALUE!</v>
      </c>
      <c r="N87" s="15"/>
      <c r="O87" s="15"/>
      <c r="P87" s="15"/>
      <c r="Q87" s="15"/>
      <c r="R87" s="15" t="s">
        <v>132</v>
      </c>
      <c r="S87" s="19">
        <v>2000000</v>
      </c>
      <c r="T87" s="15" t="s">
        <v>132</v>
      </c>
      <c r="U87" s="19">
        <v>2000000</v>
      </c>
      <c r="V87" s="15" t="s">
        <v>858</v>
      </c>
      <c r="W87" s="15">
        <v>1</v>
      </c>
      <c r="X87" s="15" t="s">
        <v>79</v>
      </c>
      <c r="Y87" s="15" t="s">
        <v>859</v>
      </c>
      <c r="AB87" s="20" t="s">
        <v>136</v>
      </c>
      <c r="AC87" s="21" t="s">
        <v>860</v>
      </c>
      <c r="AD87" s="21" t="s">
        <v>861</v>
      </c>
      <c r="AE87" s="21" t="s">
        <v>862</v>
      </c>
      <c r="AF87" s="21" t="s">
        <v>863</v>
      </c>
      <c r="AG87" s="22">
        <f t="shared" si="6"/>
        <v>0.70967741935483875</v>
      </c>
      <c r="AH87" s="15" t="str">
        <f t="shared" si="11"/>
        <v/>
      </c>
      <c r="AI87" s="22" t="str">
        <f>VLOOKUP(A87,'[1]Deals (investment)'!$B$2:$Z$1497,1,FALSE)</f>
        <v>Eventtus</v>
      </c>
      <c r="AJ87" s="22">
        <f>VLOOKUP(A87,'[1]Deals (investment)'!$B$2:$Z$870,15,FALSE)</f>
        <v>1</v>
      </c>
      <c r="AK87" s="17" t="e">
        <f>VLOOKUP(A87,'[1]Deals (Exits)'!B:B,1,FALSE)</f>
        <v>#N/A</v>
      </c>
      <c r="AL87" s="23">
        <f>VLOOKUP(G87,[1]Lookups!$V$3:$Y$197,4,FALSE)</f>
        <v>0</v>
      </c>
      <c r="AM87" s="17" t="str">
        <f>VLOOKUP(X87,[1]Lookups!$B$3:$C$200,2,FALSE)</f>
        <v>Other Technologies &amp; Information Technology</v>
      </c>
      <c r="AN87" s="17" t="str">
        <f>VLOOKUP(R87,[1]Lookups!$H$3:$I$69,2,FALSE)</f>
        <v>3. Early Venture</v>
      </c>
      <c r="AO87" s="17" t="str">
        <f>VLOOKUP(T87,[1]Lookups!$H$3:$I$69,2,FALSE)</f>
        <v>3. Early Venture</v>
      </c>
      <c r="AP87" s="17" t="str">
        <f>VLOOKUP(AN87,[1]Lookups!$N$3:$O$11,2,FALSE)</f>
        <v>Early</v>
      </c>
      <c r="AQ87" s="18" t="e">
        <f>COUNTIFS('[1]Deals (investment)'!$B:$B,$A87)</f>
        <v>#VALUE!</v>
      </c>
      <c r="AR87" s="18" t="e">
        <f>COUNTIFS('[1]Deals (investment)'!$B:$B,$A87,'[1]Deals (investment)'!$T:$T,$AW$1)+COUNTIFS('[1]Deals (investment)'!$B:$B,$A87,'[1]Deals (investment)'!$T:$T,$AX$1)+COUNTIFS('[1]Deals (investment)'!$B:$B,$A87,'[1]Deals (investment)'!$T:$T,$AY$1)</f>
        <v>#VALUE!</v>
      </c>
      <c r="AS87" s="17" t="e">
        <f>SUMIFS('[1]Deals (investment)'!$C:$C,'[1]Deals (investment)'!$B:$B,$A87)</f>
        <v>#VALUE!</v>
      </c>
      <c r="AT87" s="17" t="e">
        <f t="shared" si="4"/>
        <v>#VALUE!</v>
      </c>
      <c r="AU87" s="18" t="e">
        <f>COUNTIF('[1]Deals (Exits)'!$B:$B,A87)</f>
        <v>#VALUE!</v>
      </c>
      <c r="AV87" s="17" t="e">
        <f>SUMIFS('[1]Deals (investment)'!$C:$C,'[1]Deals (investment)'!$B:$B,$A87,'[1]Deals (investment)'!$T:$T,AV$1)</f>
        <v>#VALUE!</v>
      </c>
      <c r="AW87" s="17" t="e">
        <f>SUMIFS('[1]Deals (investment)'!$C:$C,'[1]Deals (investment)'!$B:$B,$A87,'[1]Deals (investment)'!$T:$T,AW$1)</f>
        <v>#VALUE!</v>
      </c>
      <c r="AX87" s="17" t="e">
        <f>SUMIFS('[1]Deals (investment)'!$C:$C,'[1]Deals (investment)'!$B:$B,$A87,'[1]Deals (investment)'!$T:$T,AX$1)</f>
        <v>#VALUE!</v>
      </c>
      <c r="AY87" s="17" t="e">
        <f>SUMIFS('[1]Deals (investment)'!$C:$C,'[1]Deals (investment)'!$B:$B,$A87,'[1]Deals (investment)'!$T:$T,AY$1)</f>
        <v>#VALUE!</v>
      </c>
      <c r="AZ87" s="17" t="e">
        <f>SUMIFS('[1]Deals (investment)'!$C:$C,'[1]Deals (investment)'!$B:$B,$A87,'[1]Deals (investment)'!$T:$T,AZ$1)</f>
        <v>#VALUE!</v>
      </c>
      <c r="BA87" s="17" t="e">
        <f>SUMIFS('[1]Deals (investment)'!$C:$C,'[1]Deals (investment)'!$B:$B,$A87,'[1]Deals (investment)'!$T:$T,BA$1)</f>
        <v>#VALUE!</v>
      </c>
      <c r="BB87" s="17" t="e">
        <f>SUMIFS('[1]Deals (investment)'!$C:$C,'[1]Deals (investment)'!$B:$B,$A87,'[1]Deals (investment)'!$T:$T,BB$1)</f>
        <v>#VALUE!</v>
      </c>
      <c r="BC87" s="17" t="e">
        <f>SUMIFS('[1]Deals (Exits)'!$C:$C,'[1]Deals (Exits)'!$B:$B,$A87)</f>
        <v>#VALUE!</v>
      </c>
      <c r="BD87" s="17" t="e">
        <f>SUMIFS('[1]Deals (investment)'!$C:$C,'[1]Deals (investment)'!$B:$B,$A87,'[1]Deals (investment)'!$V:$V,BD$1)</f>
        <v>#VALUE!</v>
      </c>
      <c r="BE87" s="17" t="e">
        <f>SUMIFS('[1]Deals (investment)'!$C:$C,'[1]Deals (investment)'!$B:$B,$A87,'[1]Deals (investment)'!$V:$V,BE$1)</f>
        <v>#VALUE!</v>
      </c>
      <c r="BF87" s="17" t="e">
        <f>SUMIFS('[1]Deals (investment)'!$C:$C,'[1]Deals (investment)'!$B:$B,$A87,'[1]Deals (investment)'!$V:$V,BF$1)</f>
        <v>#VALUE!</v>
      </c>
      <c r="BG87" s="17" t="e">
        <f>SUMIFS('[1]Deals (investment)'!$C:$C,'[1]Deals (investment)'!$B:$B,$A87,'[1]Deals (investment)'!$V:$V,BG$1)</f>
        <v>#VALUE!</v>
      </c>
      <c r="BH87" s="17" t="e">
        <f>SUMIFS('[1]Deals (investment)'!$C:$C,'[1]Deals (investment)'!$B:$B,$A87,'[1]Deals (investment)'!$V:$V,BH$1)</f>
        <v>#VALUE!</v>
      </c>
      <c r="BI87" s="17" t="e">
        <f>SUMIFS('[1]Deals (investment)'!$C:$C,'[1]Deals (investment)'!$B:$B,$A87,'[1]Deals (investment)'!$V:$V,BI$1)</f>
        <v>#VALUE!</v>
      </c>
      <c r="BJ87" s="17" t="e">
        <f>SUMIFS('[1]Deals (investment)'!$C:$C,'[1]Deals (investment)'!$B:$B,$A87,'[1]Deals (investment)'!$V:$V,BJ$1)</f>
        <v>#VALUE!</v>
      </c>
      <c r="BK87" s="17" t="e">
        <f>SUMIFS('[1]Deals (investment)'!$C:$C,'[1]Deals (investment)'!$B:$B,$A87,'[1]Deals (investment)'!$V:$V,BK$1)</f>
        <v>#VALUE!</v>
      </c>
      <c r="BL87" s="17" t="e">
        <f>SUMIFS('[1]Deals (investment)'!$C:$C,'[1]Deals (investment)'!$B:$B,$A87,'[1]Deals (investment)'!$V:$V,BL$1)</f>
        <v>#VALUE!</v>
      </c>
      <c r="BM87" s="17" t="e">
        <f>SUMIFS('[1]Deals (investment)'!$C:$C,'[1]Deals (investment)'!$B:$B,$A87,'[1]Deals (investment)'!$V:$V,BM$1)</f>
        <v>#VALUE!</v>
      </c>
      <c r="BN87" s="15"/>
      <c r="BO87" s="15"/>
      <c r="BP87" s="22"/>
      <c r="BQ87" s="15"/>
      <c r="BR87" s="15"/>
      <c r="BS87" s="15"/>
      <c r="BT87" s="15"/>
      <c r="BU87" s="15"/>
      <c r="BV87" s="15"/>
      <c r="BW87" s="15"/>
      <c r="BX87" s="15"/>
      <c r="BY87" s="15"/>
      <c r="BZ87" s="15"/>
      <c r="CA87" s="15"/>
      <c r="CB87" s="15"/>
      <c r="CC87" s="15"/>
      <c r="CD87" s="15" t="str">
        <f t="shared" si="12"/>
        <v>EventtusEventtus is an engagement platform for events and the leading event app provider in MENA. We create an interactive event app for attendees networking, sharing agenda updates, and speakers bios.Active</v>
      </c>
      <c r="CE87" s="15"/>
      <c r="CF87" s="15"/>
      <c r="CG87" s="15"/>
      <c r="CH87" s="15"/>
      <c r="CI87" s="15"/>
      <c r="CJ87" s="15"/>
      <c r="DM87">
        <v>755</v>
      </c>
      <c r="DN87">
        <v>2017</v>
      </c>
    </row>
    <row r="88" spans="1:118" ht="12.75">
      <c r="A88" s="15" t="s">
        <v>864</v>
      </c>
      <c r="B88" s="15" t="s">
        <v>865</v>
      </c>
      <c r="C88" s="15" t="s">
        <v>58</v>
      </c>
      <c r="D88" s="16">
        <v>2014</v>
      </c>
      <c r="E88" s="15" t="s">
        <v>117</v>
      </c>
      <c r="F88" s="15"/>
      <c r="G88" s="15" t="s">
        <v>118</v>
      </c>
      <c r="H88" s="15" t="s">
        <v>118</v>
      </c>
      <c r="I88" s="15" t="s">
        <v>118</v>
      </c>
      <c r="J88" s="15"/>
      <c r="K88" s="17" t="e">
        <f t="shared" si="0"/>
        <v>#VALUE!</v>
      </c>
      <c r="L88" s="15"/>
      <c r="M88" s="18" t="e">
        <f t="shared" si="1"/>
        <v>#VALUE!</v>
      </c>
      <c r="N88" s="15"/>
      <c r="O88" s="15"/>
      <c r="P88" s="15"/>
      <c r="Q88" s="24" t="e">
        <f ca="1">_xludf.MAXIFS('[1]Deals (investment)'!A:A,'[1]Deals (investment)'!B:B,A88)</f>
        <v>#NAME?</v>
      </c>
      <c r="R88" s="15" t="s">
        <v>375</v>
      </c>
      <c r="S88" s="19">
        <v>2505000</v>
      </c>
      <c r="T88" s="15" t="s">
        <v>375</v>
      </c>
      <c r="U88" s="17">
        <v>2505000</v>
      </c>
      <c r="V88" s="15" t="s">
        <v>866</v>
      </c>
      <c r="W88" s="15">
        <v>1</v>
      </c>
      <c r="X88" s="15" t="s">
        <v>191</v>
      </c>
      <c r="Y88" s="15" t="s">
        <v>867</v>
      </c>
      <c r="AB88" s="20" t="s">
        <v>286</v>
      </c>
      <c r="AC88" s="21" t="s">
        <v>868</v>
      </c>
      <c r="AD88" s="21" t="s">
        <v>869</v>
      </c>
      <c r="AE88" s="21" t="s">
        <v>870</v>
      </c>
      <c r="AF88" s="21" t="s">
        <v>871</v>
      </c>
      <c r="AG88" s="22">
        <f t="shared" ca="1" si="6"/>
        <v>0.74193548387096775</v>
      </c>
      <c r="AH88" s="15" t="str">
        <f t="shared" si="11"/>
        <v/>
      </c>
      <c r="AI88" s="22" t="str">
        <f>VLOOKUP(A88,'[1]Deals (investment)'!$B$2:$Z$1497,1,FALSE)</f>
        <v>Kukua</v>
      </c>
      <c r="AJ88" s="22">
        <f>VLOOKUP(A88,'[1]Deals (investment)'!$B$2:$Z$870,15,FALSE)</f>
        <v>1</v>
      </c>
      <c r="AK88" s="17" t="e">
        <f>VLOOKUP(A88,'[1]Deals (Exits)'!B:B,1,FALSE)</f>
        <v>#N/A</v>
      </c>
      <c r="AL88" s="23">
        <f>VLOOKUP(G88,[1]Lookups!$V$3:$Y$197,4,FALSE)</f>
        <v>0</v>
      </c>
      <c r="AM88" s="17" t="str">
        <f>VLOOKUP(X88,[1]Lookups!$B$3:$C$200,2,FALSE)</f>
        <v>Education</v>
      </c>
      <c r="AN88" s="17" t="str">
        <f>VLOOKUP(R88,[1]Lookups!$H$3:$I$69,2,FALSE)</f>
        <v>2. Seed</v>
      </c>
      <c r="AO88" s="17" t="str">
        <f>VLOOKUP(T88,[1]Lookups!$H$3:$I$69,2,FALSE)</f>
        <v>2. Seed</v>
      </c>
      <c r="AP88" s="17" t="str">
        <f>VLOOKUP(AN88,[1]Lookups!$N$3:$O$11,2,FALSE)</f>
        <v>Early</v>
      </c>
      <c r="AQ88" s="18" t="e">
        <f>COUNTIFS('[1]Deals (investment)'!$B:$B,$A88)</f>
        <v>#VALUE!</v>
      </c>
      <c r="AR88" s="18" t="e">
        <f>COUNTIFS('[1]Deals (investment)'!$B:$B,$A88,'[1]Deals (investment)'!$T:$T,$AW$1)+COUNTIFS('[1]Deals (investment)'!$B:$B,$A88,'[1]Deals (investment)'!$T:$T,$AX$1)+COUNTIFS('[1]Deals (investment)'!$B:$B,$A88,'[1]Deals (investment)'!$T:$T,$AY$1)</f>
        <v>#VALUE!</v>
      </c>
      <c r="AS88" s="17" t="e">
        <f>SUMIFS('[1]Deals (investment)'!$C:$C,'[1]Deals (investment)'!$B:$B,$A88)</f>
        <v>#VALUE!</v>
      </c>
      <c r="AT88" s="17" t="e">
        <f t="shared" si="4"/>
        <v>#VALUE!</v>
      </c>
      <c r="AU88" s="18" t="e">
        <f>COUNTIF('[1]Deals (Exits)'!$B:$B,A88)</f>
        <v>#VALUE!</v>
      </c>
      <c r="AV88" s="17" t="e">
        <f>SUMIFS('[1]Deals (investment)'!$C:$C,'[1]Deals (investment)'!$B:$B,$A88,'[1]Deals (investment)'!$T:$T,AV$1)</f>
        <v>#VALUE!</v>
      </c>
      <c r="AW88" s="17" t="e">
        <f>SUMIFS('[1]Deals (investment)'!$C:$C,'[1]Deals (investment)'!$B:$B,$A88,'[1]Deals (investment)'!$T:$T,AW$1)</f>
        <v>#VALUE!</v>
      </c>
      <c r="AX88" s="17" t="e">
        <f>SUMIFS('[1]Deals (investment)'!$C:$C,'[1]Deals (investment)'!$B:$B,$A88,'[1]Deals (investment)'!$T:$T,AX$1)</f>
        <v>#VALUE!</v>
      </c>
      <c r="AY88" s="17" t="e">
        <f>SUMIFS('[1]Deals (investment)'!$C:$C,'[1]Deals (investment)'!$B:$B,$A88,'[1]Deals (investment)'!$T:$T,AY$1)</f>
        <v>#VALUE!</v>
      </c>
      <c r="AZ88" s="17" t="e">
        <f>SUMIFS('[1]Deals (investment)'!$C:$C,'[1]Deals (investment)'!$B:$B,$A88,'[1]Deals (investment)'!$T:$T,AZ$1)</f>
        <v>#VALUE!</v>
      </c>
      <c r="BA88" s="17" t="e">
        <f>SUMIFS('[1]Deals (investment)'!$C:$C,'[1]Deals (investment)'!$B:$B,$A88,'[1]Deals (investment)'!$T:$T,BA$1)</f>
        <v>#VALUE!</v>
      </c>
      <c r="BB88" s="17" t="e">
        <f>SUMIFS('[1]Deals (investment)'!$C:$C,'[1]Deals (investment)'!$B:$B,$A88,'[1]Deals (investment)'!$T:$T,BB$1)</f>
        <v>#VALUE!</v>
      </c>
      <c r="BC88" s="17" t="e">
        <f>SUMIFS('[1]Deals (Exits)'!$C:$C,'[1]Deals (Exits)'!$B:$B,$A88)</f>
        <v>#VALUE!</v>
      </c>
      <c r="BD88" s="17" t="e">
        <f>SUMIFS('[1]Deals (investment)'!$C:$C,'[1]Deals (investment)'!$B:$B,$A88,'[1]Deals (investment)'!$V:$V,BD$1)</f>
        <v>#VALUE!</v>
      </c>
      <c r="BE88" s="17" t="e">
        <f>SUMIFS('[1]Deals (investment)'!$C:$C,'[1]Deals (investment)'!$B:$B,$A88,'[1]Deals (investment)'!$V:$V,BE$1)</f>
        <v>#VALUE!</v>
      </c>
      <c r="BF88" s="17" t="e">
        <f>SUMIFS('[1]Deals (investment)'!$C:$C,'[1]Deals (investment)'!$B:$B,$A88,'[1]Deals (investment)'!$V:$V,BF$1)</f>
        <v>#VALUE!</v>
      </c>
      <c r="BG88" s="17" t="e">
        <f>SUMIFS('[1]Deals (investment)'!$C:$C,'[1]Deals (investment)'!$B:$B,$A88,'[1]Deals (investment)'!$V:$V,BG$1)</f>
        <v>#VALUE!</v>
      </c>
      <c r="BH88" s="17" t="e">
        <f>SUMIFS('[1]Deals (investment)'!$C:$C,'[1]Deals (investment)'!$B:$B,$A88,'[1]Deals (investment)'!$V:$V,BH$1)</f>
        <v>#VALUE!</v>
      </c>
      <c r="BI88" s="17" t="e">
        <f>SUMIFS('[1]Deals (investment)'!$C:$C,'[1]Deals (investment)'!$B:$B,$A88,'[1]Deals (investment)'!$V:$V,BI$1)</f>
        <v>#VALUE!</v>
      </c>
      <c r="BJ88" s="17" t="e">
        <f>SUMIFS('[1]Deals (investment)'!$C:$C,'[1]Deals (investment)'!$B:$B,$A88,'[1]Deals (investment)'!$V:$V,BJ$1)</f>
        <v>#VALUE!</v>
      </c>
      <c r="BK88" s="17" t="e">
        <f>SUMIFS('[1]Deals (investment)'!$C:$C,'[1]Deals (investment)'!$B:$B,$A88,'[1]Deals (investment)'!$V:$V,BK$1)</f>
        <v>#VALUE!</v>
      </c>
      <c r="BL88" s="17" t="e">
        <f>SUMIFS('[1]Deals (investment)'!$C:$C,'[1]Deals (investment)'!$B:$B,$A88,'[1]Deals (investment)'!$V:$V,BL$1)</f>
        <v>#VALUE!</v>
      </c>
      <c r="BM88" s="17" t="e">
        <f>SUMIFS('[1]Deals (investment)'!$C:$C,'[1]Deals (investment)'!$B:$B,$A88,'[1]Deals (investment)'!$V:$V,BM$1)</f>
        <v>#VALUE!</v>
      </c>
      <c r="BN88" s="15"/>
      <c r="BO88" s="15"/>
      <c r="BP88" s="22"/>
      <c r="BQ88" s="15"/>
      <c r="BR88" s="15"/>
      <c r="BS88" s="15"/>
      <c r="BT88" s="15"/>
      <c r="BU88" s="15"/>
      <c r="BV88" s="15"/>
      <c r="BW88" s="15"/>
      <c r="BX88" s="15"/>
      <c r="BY88" s="15"/>
      <c r="BZ88" s="15"/>
      <c r="CA88" s="15"/>
      <c r="CB88" s="15"/>
      <c r="CC88" s="15"/>
      <c r="CD88" s="15" t="str">
        <f t="shared" si="12"/>
        <v>KukuaKukua is a startup company that leverages new media and technology to empower children to learn through magically engaging experiences. SEMA, our flagship product, is an adventure game in which our protagonist will be happy to help you.Active</v>
      </c>
      <c r="CE88" s="15"/>
      <c r="CF88" s="15"/>
      <c r="CG88" s="15"/>
      <c r="CH88" s="15"/>
      <c r="CI88" s="15"/>
      <c r="CJ88" s="15"/>
    </row>
    <row r="89" spans="1:118" ht="12.75">
      <c r="A89" s="15" t="s">
        <v>872</v>
      </c>
      <c r="B89" s="15" t="s">
        <v>873</v>
      </c>
      <c r="C89" s="15" t="s">
        <v>58</v>
      </c>
      <c r="D89" s="16">
        <v>2014</v>
      </c>
      <c r="E89" s="15" t="s">
        <v>90</v>
      </c>
      <c r="F89" s="15"/>
      <c r="G89" s="15" t="s">
        <v>91</v>
      </c>
      <c r="H89" s="15" t="s">
        <v>91</v>
      </c>
      <c r="I89" s="15" t="s">
        <v>91</v>
      </c>
      <c r="J89" s="15"/>
      <c r="K89" s="17" t="e">
        <f t="shared" si="0"/>
        <v>#VALUE!</v>
      </c>
      <c r="L89" s="15"/>
      <c r="M89" s="18" t="e">
        <f t="shared" si="1"/>
        <v>#VALUE!</v>
      </c>
      <c r="N89" s="15"/>
      <c r="O89" s="15"/>
      <c r="P89" s="15"/>
      <c r="Q89" s="15"/>
      <c r="R89" s="15" t="s">
        <v>92</v>
      </c>
      <c r="S89" s="19">
        <v>2500000</v>
      </c>
      <c r="T89" s="15" t="s">
        <v>92</v>
      </c>
      <c r="U89" s="17">
        <v>2500000</v>
      </c>
      <c r="V89" s="15" t="s">
        <v>874</v>
      </c>
      <c r="W89" s="15"/>
      <c r="X89" s="15" t="s">
        <v>404</v>
      </c>
      <c r="Y89" s="15" t="s">
        <v>875</v>
      </c>
      <c r="AB89" s="20" t="s">
        <v>286</v>
      </c>
      <c r="AC89" s="21" t="s">
        <v>876</v>
      </c>
      <c r="AD89" s="21" t="s">
        <v>877</v>
      </c>
      <c r="AE89" s="21" t="s">
        <v>878</v>
      </c>
      <c r="AF89" s="21" t="s">
        <v>879</v>
      </c>
      <c r="AG89" s="22">
        <f t="shared" si="6"/>
        <v>0.67741935483870963</v>
      </c>
      <c r="AH89" s="15" t="e">
        <f t="shared" si="11"/>
        <v>#VALUE!</v>
      </c>
      <c r="AI89" s="22" t="str">
        <f>VLOOKUP(A89,'[1]Deals (investment)'!$B$2:$Z$1497,1,FALSE)</f>
        <v>ThisIsMe</v>
      </c>
      <c r="AJ89" s="22">
        <f>VLOOKUP(A89,'[1]Deals (investment)'!$B$2:$Z$870,15,FALSE)</f>
        <v>1</v>
      </c>
      <c r="AK89" s="17" t="e">
        <f>VLOOKUP(A89,'[1]Deals (Exits)'!B:B,1,FALSE)</f>
        <v>#N/A</v>
      </c>
      <c r="AL89" s="23">
        <f>VLOOKUP(G89,[1]Lookups!$V$3:$Y$197,4,FALSE)</f>
        <v>0</v>
      </c>
      <c r="AM89" s="17" t="str">
        <f>VLOOKUP(X89,[1]Lookups!$B$3:$C$200,2,FALSE)</f>
        <v>Other Technologies &amp; Information Technology</v>
      </c>
      <c r="AN89" s="17" t="str">
        <f>VLOOKUP(R89,[1]Lookups!$H$3:$I$69,2,FALSE)</f>
        <v>4. Late Venture</v>
      </c>
      <c r="AO89" s="17" t="str">
        <f>VLOOKUP(T89,[1]Lookups!$H$3:$I$69,2,FALSE)</f>
        <v>4. Late Venture</v>
      </c>
      <c r="AP89" s="17" t="str">
        <f>VLOOKUP(AN89,[1]Lookups!$N$3:$O$11,2,FALSE)</f>
        <v>Growth</v>
      </c>
      <c r="AQ89" s="18" t="e">
        <f>COUNTIFS('[1]Deals (investment)'!$B:$B,$A89)</f>
        <v>#VALUE!</v>
      </c>
      <c r="AR89" s="18" t="e">
        <f>COUNTIFS('[1]Deals (investment)'!$B:$B,$A89,'[1]Deals (investment)'!$T:$T,$AW$1)+COUNTIFS('[1]Deals (investment)'!$B:$B,$A89,'[1]Deals (investment)'!$T:$T,$AX$1)+COUNTIFS('[1]Deals (investment)'!$B:$B,$A89,'[1]Deals (investment)'!$T:$T,$AY$1)</f>
        <v>#VALUE!</v>
      </c>
      <c r="AS89" s="17" t="e">
        <f>SUMIFS('[1]Deals (investment)'!$C:$C,'[1]Deals (investment)'!$B:$B,$A89)</f>
        <v>#VALUE!</v>
      </c>
      <c r="AT89" s="17" t="e">
        <f t="shared" si="4"/>
        <v>#VALUE!</v>
      </c>
      <c r="AU89" s="18" t="e">
        <f>COUNTIF('[1]Deals (Exits)'!$B:$B,A89)</f>
        <v>#VALUE!</v>
      </c>
      <c r="AV89" s="17" t="e">
        <f>SUMIFS('[1]Deals (investment)'!$C:$C,'[1]Deals (investment)'!$B:$B,$A89,'[1]Deals (investment)'!$T:$T,AV$1)</f>
        <v>#VALUE!</v>
      </c>
      <c r="AW89" s="17" t="e">
        <f>SUMIFS('[1]Deals (investment)'!$C:$C,'[1]Deals (investment)'!$B:$B,$A89,'[1]Deals (investment)'!$T:$T,AW$1)</f>
        <v>#VALUE!</v>
      </c>
      <c r="AX89" s="17" t="e">
        <f>SUMIFS('[1]Deals (investment)'!$C:$C,'[1]Deals (investment)'!$B:$B,$A89,'[1]Deals (investment)'!$T:$T,AX$1)</f>
        <v>#VALUE!</v>
      </c>
      <c r="AY89" s="17" t="e">
        <f>SUMIFS('[1]Deals (investment)'!$C:$C,'[1]Deals (investment)'!$B:$B,$A89,'[1]Deals (investment)'!$T:$T,AY$1)</f>
        <v>#VALUE!</v>
      </c>
      <c r="AZ89" s="17" t="e">
        <f>SUMIFS('[1]Deals (investment)'!$C:$C,'[1]Deals (investment)'!$B:$B,$A89,'[1]Deals (investment)'!$T:$T,AZ$1)</f>
        <v>#VALUE!</v>
      </c>
      <c r="BA89" s="17" t="e">
        <f>SUMIFS('[1]Deals (investment)'!$C:$C,'[1]Deals (investment)'!$B:$B,$A89,'[1]Deals (investment)'!$T:$T,BA$1)</f>
        <v>#VALUE!</v>
      </c>
      <c r="BB89" s="17" t="e">
        <f>SUMIFS('[1]Deals (investment)'!$C:$C,'[1]Deals (investment)'!$B:$B,$A89,'[1]Deals (investment)'!$T:$T,BB$1)</f>
        <v>#VALUE!</v>
      </c>
      <c r="BC89" s="17" t="e">
        <f>SUMIFS('[1]Deals (Exits)'!$C:$C,'[1]Deals (Exits)'!$B:$B,$A89)</f>
        <v>#VALUE!</v>
      </c>
      <c r="BD89" s="17" t="e">
        <f>SUMIFS('[1]Deals (investment)'!$C:$C,'[1]Deals (investment)'!$B:$B,$A89,'[1]Deals (investment)'!$V:$V,BD$1)</f>
        <v>#VALUE!</v>
      </c>
      <c r="BE89" s="17" t="e">
        <f>SUMIFS('[1]Deals (investment)'!$C:$C,'[1]Deals (investment)'!$B:$B,$A89,'[1]Deals (investment)'!$V:$V,BE$1)</f>
        <v>#VALUE!</v>
      </c>
      <c r="BF89" s="17" t="e">
        <f>SUMIFS('[1]Deals (investment)'!$C:$C,'[1]Deals (investment)'!$B:$B,$A89,'[1]Deals (investment)'!$V:$V,BF$1)</f>
        <v>#VALUE!</v>
      </c>
      <c r="BG89" s="17" t="e">
        <f>SUMIFS('[1]Deals (investment)'!$C:$C,'[1]Deals (investment)'!$B:$B,$A89,'[1]Deals (investment)'!$V:$V,BG$1)</f>
        <v>#VALUE!</v>
      </c>
      <c r="BH89" s="17" t="e">
        <f>SUMIFS('[1]Deals (investment)'!$C:$C,'[1]Deals (investment)'!$B:$B,$A89,'[1]Deals (investment)'!$V:$V,BH$1)</f>
        <v>#VALUE!</v>
      </c>
      <c r="BI89" s="17" t="e">
        <f>SUMIFS('[1]Deals (investment)'!$C:$C,'[1]Deals (investment)'!$B:$B,$A89,'[1]Deals (investment)'!$V:$V,BI$1)</f>
        <v>#VALUE!</v>
      </c>
      <c r="BJ89" s="17" t="e">
        <f>SUMIFS('[1]Deals (investment)'!$C:$C,'[1]Deals (investment)'!$B:$B,$A89,'[1]Deals (investment)'!$V:$V,BJ$1)</f>
        <v>#VALUE!</v>
      </c>
      <c r="BK89" s="17" t="e">
        <f>SUMIFS('[1]Deals (investment)'!$C:$C,'[1]Deals (investment)'!$B:$B,$A89,'[1]Deals (investment)'!$V:$V,BK$1)</f>
        <v>#VALUE!</v>
      </c>
      <c r="BL89" s="17" t="e">
        <f>SUMIFS('[1]Deals (investment)'!$C:$C,'[1]Deals (investment)'!$B:$B,$A89,'[1]Deals (investment)'!$V:$V,BL$1)</f>
        <v>#VALUE!</v>
      </c>
      <c r="BM89" s="17" t="e">
        <f>SUMIFS('[1]Deals (investment)'!$C:$C,'[1]Deals (investment)'!$B:$B,$A89,'[1]Deals (investment)'!$V:$V,BM$1)</f>
        <v>#VALUE!</v>
      </c>
      <c r="BN89" s="15"/>
      <c r="BO89" s="15"/>
      <c r="BP89" s="22"/>
      <c r="BQ89" s="15"/>
      <c r="BR89" s="15"/>
      <c r="BS89" s="15"/>
      <c r="BT89" s="15"/>
      <c r="BU89" s="15"/>
      <c r="BV89" s="15"/>
      <c r="BW89" s="15"/>
      <c r="BX89" s="15"/>
      <c r="BY89" s="15"/>
      <c r="BZ89" s="15"/>
      <c r="CA89" s="15"/>
      <c r="CB89" s="15"/>
      <c r="CC89" s="15"/>
      <c r="CD89" s="15" t="str">
        <f t="shared" si="12"/>
        <v>ThisismeWe bring trust into transactions through proprietary, true identification technology. We enable businesses to reduce fraud, automate KYC checks, improve on-boarding &amp; increase revenue while providing an on-demand, seamless customer experience.Active</v>
      </c>
      <c r="CE89" s="15"/>
      <c r="CF89" s="15"/>
      <c r="CG89" s="15"/>
      <c r="CH89" s="15"/>
      <c r="CI89" s="15"/>
      <c r="CJ89" s="15"/>
    </row>
    <row r="90" spans="1:118" ht="12.75">
      <c r="A90" s="15" t="s">
        <v>880</v>
      </c>
      <c r="B90" s="15" t="s">
        <v>881</v>
      </c>
      <c r="C90" s="15" t="s">
        <v>58</v>
      </c>
      <c r="D90" s="16">
        <v>2016</v>
      </c>
      <c r="E90" s="15" t="s">
        <v>882</v>
      </c>
      <c r="F90" s="15"/>
      <c r="G90" s="15" t="s">
        <v>103</v>
      </c>
      <c r="H90" s="15" t="s">
        <v>103</v>
      </c>
      <c r="I90" s="15" t="s">
        <v>103</v>
      </c>
      <c r="J90" s="15"/>
      <c r="K90" s="17" t="e">
        <f t="shared" si="0"/>
        <v>#VALUE!</v>
      </c>
      <c r="L90" s="15"/>
      <c r="M90" s="18" t="e">
        <f t="shared" si="1"/>
        <v>#VALUE!</v>
      </c>
      <c r="N90" s="15"/>
      <c r="O90" s="15"/>
      <c r="P90" s="15"/>
      <c r="Q90" s="15"/>
      <c r="R90" s="15"/>
      <c r="S90" s="19"/>
      <c r="T90" s="15"/>
      <c r="U90" s="17"/>
      <c r="V90" s="15" t="s">
        <v>883</v>
      </c>
      <c r="W90" s="15"/>
      <c r="X90" s="15" t="s">
        <v>404</v>
      </c>
      <c r="Y90" s="15" t="s">
        <v>404</v>
      </c>
      <c r="AB90" s="32">
        <v>43506</v>
      </c>
      <c r="AC90" s="21" t="s">
        <v>884</v>
      </c>
      <c r="AD90" s="21" t="s">
        <v>885</v>
      </c>
      <c r="AE90" s="21" t="s">
        <v>886</v>
      </c>
      <c r="AF90" s="21" t="s">
        <v>887</v>
      </c>
      <c r="AG90" s="22">
        <f t="shared" si="6"/>
        <v>0.54838709677419351</v>
      </c>
      <c r="AH90" s="15" t="str">
        <f t="shared" si="11"/>
        <v/>
      </c>
      <c r="AI90" s="22" t="str">
        <f>VLOOKUP(A90,'[1]Deals (investment)'!$B$2:$Z$1497,1,FALSE)</f>
        <v>SomaApps</v>
      </c>
      <c r="AJ90" s="22" t="e">
        <f>VLOOKUP(A90,'[1]Deals (investment)'!$B$2:$Z$870,15,FALSE)</f>
        <v>#N/A</v>
      </c>
      <c r="AK90" s="17" t="e">
        <f>VLOOKUP(A90,'[1]Deals (Exits)'!B:B,1,FALSE)</f>
        <v>#N/A</v>
      </c>
      <c r="AL90" s="23">
        <f>VLOOKUP(G90,[1]Lookups!$V$3:$Y$197,4,FALSE)</f>
        <v>0</v>
      </c>
      <c r="AM90" s="17" t="str">
        <f>VLOOKUP(X90,[1]Lookups!$B$3:$C$200,2,FALSE)</f>
        <v>Other Technologies &amp; Information Technology</v>
      </c>
      <c r="AN90" s="17" t="e">
        <f>VLOOKUP(R90,[1]Lookups!$H$3:$I$69,2,FALSE)</f>
        <v>#N/A</v>
      </c>
      <c r="AO90" s="17" t="e">
        <f>VLOOKUP(T90,[1]Lookups!$H$3:$I$69,2,FALSE)</f>
        <v>#N/A</v>
      </c>
      <c r="AP90" s="17" t="e">
        <f>VLOOKUP(AN90,[1]Lookups!$N$3:$O$11,2,FALSE)</f>
        <v>#N/A</v>
      </c>
      <c r="AQ90" s="18" t="e">
        <f>COUNTIFS('[1]Deals (investment)'!$B:$B,$A90)</f>
        <v>#VALUE!</v>
      </c>
      <c r="AR90" s="18" t="e">
        <f>COUNTIFS('[1]Deals (investment)'!$B:$B,$A90,'[1]Deals (investment)'!$T:$T,$AW$1)+COUNTIFS('[1]Deals (investment)'!$B:$B,$A90,'[1]Deals (investment)'!$T:$T,$AX$1)+COUNTIFS('[1]Deals (investment)'!$B:$B,$A90,'[1]Deals (investment)'!$T:$T,$AY$1)</f>
        <v>#VALUE!</v>
      </c>
      <c r="AS90" s="17" t="e">
        <f>SUMIFS('[1]Deals (investment)'!$C:$C,'[1]Deals (investment)'!$B:$B,$A90)</f>
        <v>#VALUE!</v>
      </c>
      <c r="AT90" s="17" t="e">
        <f t="shared" si="4"/>
        <v>#VALUE!</v>
      </c>
      <c r="AU90" s="18" t="e">
        <f>COUNTIF('[1]Deals (Exits)'!$B:$B,A90)</f>
        <v>#VALUE!</v>
      </c>
      <c r="AV90" s="17" t="e">
        <f>SUMIFS('[1]Deals (investment)'!$C:$C,'[1]Deals (investment)'!$B:$B,$A90,'[1]Deals (investment)'!$T:$T,AV$1)</f>
        <v>#VALUE!</v>
      </c>
      <c r="AW90" s="17" t="e">
        <f>SUMIFS('[1]Deals (investment)'!$C:$C,'[1]Deals (investment)'!$B:$B,$A90,'[1]Deals (investment)'!$T:$T,AW$1)</f>
        <v>#VALUE!</v>
      </c>
      <c r="AX90" s="17" t="e">
        <f>SUMIFS('[1]Deals (investment)'!$C:$C,'[1]Deals (investment)'!$B:$B,$A90,'[1]Deals (investment)'!$T:$T,AX$1)</f>
        <v>#VALUE!</v>
      </c>
      <c r="AY90" s="17" t="e">
        <f>SUMIFS('[1]Deals (investment)'!$C:$C,'[1]Deals (investment)'!$B:$B,$A90,'[1]Deals (investment)'!$T:$T,AY$1)</f>
        <v>#VALUE!</v>
      </c>
      <c r="AZ90" s="17" t="e">
        <f>SUMIFS('[1]Deals (investment)'!$C:$C,'[1]Deals (investment)'!$B:$B,$A90,'[1]Deals (investment)'!$T:$T,AZ$1)</f>
        <v>#VALUE!</v>
      </c>
      <c r="BA90" s="17" t="e">
        <f>SUMIFS('[1]Deals (investment)'!$C:$C,'[1]Deals (investment)'!$B:$B,$A90,'[1]Deals (investment)'!$T:$T,BA$1)</f>
        <v>#VALUE!</v>
      </c>
      <c r="BB90" s="17" t="e">
        <f>SUMIFS('[1]Deals (investment)'!$C:$C,'[1]Deals (investment)'!$B:$B,$A90,'[1]Deals (investment)'!$T:$T,BB$1)</f>
        <v>#VALUE!</v>
      </c>
      <c r="BC90" s="17" t="e">
        <f>SUMIFS('[1]Deals (Exits)'!$C:$C,'[1]Deals (Exits)'!$B:$B,$A90)</f>
        <v>#VALUE!</v>
      </c>
      <c r="BD90" s="17" t="e">
        <f>SUMIFS('[1]Deals (investment)'!$C:$C,'[1]Deals (investment)'!$B:$B,$A90,'[1]Deals (investment)'!$V:$V,BD$1)</f>
        <v>#VALUE!</v>
      </c>
      <c r="BE90" s="17" t="e">
        <f>SUMIFS('[1]Deals (investment)'!$C:$C,'[1]Deals (investment)'!$B:$B,$A90,'[1]Deals (investment)'!$V:$V,BE$1)</f>
        <v>#VALUE!</v>
      </c>
      <c r="BF90" s="17" t="e">
        <f>SUMIFS('[1]Deals (investment)'!$C:$C,'[1]Deals (investment)'!$B:$B,$A90,'[1]Deals (investment)'!$V:$V,BF$1)</f>
        <v>#VALUE!</v>
      </c>
      <c r="BG90" s="17" t="e">
        <f>SUMIFS('[1]Deals (investment)'!$C:$C,'[1]Deals (investment)'!$B:$B,$A90,'[1]Deals (investment)'!$V:$V,BG$1)</f>
        <v>#VALUE!</v>
      </c>
      <c r="BH90" s="17" t="e">
        <f>SUMIFS('[1]Deals (investment)'!$C:$C,'[1]Deals (investment)'!$B:$B,$A90,'[1]Deals (investment)'!$V:$V,BH$1)</f>
        <v>#VALUE!</v>
      </c>
      <c r="BI90" s="17" t="e">
        <f>SUMIFS('[1]Deals (investment)'!$C:$C,'[1]Deals (investment)'!$B:$B,$A90,'[1]Deals (investment)'!$V:$V,BI$1)</f>
        <v>#VALUE!</v>
      </c>
      <c r="BJ90" s="17" t="e">
        <f>SUMIFS('[1]Deals (investment)'!$C:$C,'[1]Deals (investment)'!$B:$B,$A90,'[1]Deals (investment)'!$V:$V,BJ$1)</f>
        <v>#VALUE!</v>
      </c>
      <c r="BK90" s="17" t="e">
        <f>SUMIFS('[1]Deals (investment)'!$C:$C,'[1]Deals (investment)'!$B:$B,$A90,'[1]Deals (investment)'!$V:$V,BK$1)</f>
        <v>#VALUE!</v>
      </c>
      <c r="BL90" s="17" t="e">
        <f>SUMIFS('[1]Deals (investment)'!$C:$C,'[1]Deals (investment)'!$B:$B,$A90,'[1]Deals (investment)'!$V:$V,BL$1)</f>
        <v>#VALUE!</v>
      </c>
      <c r="BM90" s="17" t="e">
        <f>SUMIFS('[1]Deals (investment)'!$C:$C,'[1]Deals (investment)'!$B:$B,$A90,'[1]Deals (investment)'!$V:$V,BM$1)</f>
        <v>#VALUE!</v>
      </c>
      <c r="BN90" s="15"/>
      <c r="BO90" s="15"/>
      <c r="BP90" s="22"/>
      <c r="BQ90" s="15"/>
      <c r="BR90" s="15"/>
      <c r="BS90" s="15"/>
      <c r="BT90" s="15"/>
      <c r="BU90" s="15"/>
      <c r="BV90" s="15"/>
      <c r="BW90" s="15"/>
      <c r="BX90" s="15"/>
      <c r="BY90" s="15"/>
      <c r="BZ90" s="15"/>
      <c r="CA90" s="15"/>
      <c r="CB90" s="15"/>
      <c r="CC90" s="15"/>
      <c r="CD90" s="15" t="str">
        <f t="shared" si="12"/>
        <v>SomaappsSomaapps Technologies is a solution-centric company with a mission to accelerate the advent of mobile software technologies, AI and IoTActive</v>
      </c>
      <c r="CE90" s="15"/>
      <c r="CF90" s="15"/>
      <c r="CG90" s="15"/>
      <c r="CH90" s="15"/>
      <c r="CI90" s="15"/>
      <c r="CJ90" s="15"/>
    </row>
    <row r="91" spans="1:118" ht="12.75">
      <c r="A91" s="15" t="s">
        <v>888</v>
      </c>
      <c r="B91" s="15" t="s">
        <v>889</v>
      </c>
      <c r="C91" s="15" t="s">
        <v>58</v>
      </c>
      <c r="D91" s="16">
        <v>2017</v>
      </c>
      <c r="E91" s="15" t="s">
        <v>890</v>
      </c>
      <c r="F91" s="15"/>
      <c r="G91" s="15" t="s">
        <v>75</v>
      </c>
      <c r="H91" s="15" t="s">
        <v>891</v>
      </c>
      <c r="I91" s="15" t="s">
        <v>892</v>
      </c>
      <c r="J91" s="15"/>
      <c r="K91" s="17" t="e">
        <f t="shared" si="0"/>
        <v>#VALUE!</v>
      </c>
      <c r="L91" s="15"/>
      <c r="M91" s="18" t="e">
        <f t="shared" si="1"/>
        <v>#VALUE!</v>
      </c>
      <c r="N91" s="15"/>
      <c r="O91" s="15"/>
      <c r="P91" s="15"/>
      <c r="Q91" s="15"/>
      <c r="R91" s="15"/>
      <c r="S91" s="19"/>
      <c r="T91" s="15"/>
      <c r="U91" s="17"/>
      <c r="V91" s="15" t="s">
        <v>893</v>
      </c>
      <c r="W91" s="15"/>
      <c r="X91" s="15" t="s">
        <v>158</v>
      </c>
      <c r="Y91" s="15" t="s">
        <v>894</v>
      </c>
      <c r="AB91" s="20" t="s">
        <v>286</v>
      </c>
      <c r="AC91" s="21" t="s">
        <v>895</v>
      </c>
      <c r="AD91" s="21" t="s">
        <v>896</v>
      </c>
      <c r="AE91" s="21" t="s">
        <v>897</v>
      </c>
      <c r="AF91" s="21" t="s">
        <v>898</v>
      </c>
      <c r="AG91" s="22">
        <f t="shared" si="6"/>
        <v>0.54838709677419351</v>
      </c>
      <c r="AH91" s="15" t="str">
        <f t="shared" si="11"/>
        <v/>
      </c>
      <c r="AI91" s="22" t="str">
        <f>VLOOKUP(A91,'[1]Deals (investment)'!$B$2:$Z$1497,1,FALSE)</f>
        <v>Chipper Cash</v>
      </c>
      <c r="AJ91" s="22" t="e">
        <f>VLOOKUP(A91,'[1]Deals (investment)'!$B$2:$Z$870,15,FALSE)</f>
        <v>#N/A</v>
      </c>
      <c r="AK91" s="17" t="e">
        <f>VLOOKUP(A91,'[1]Deals (Exits)'!B:B,1,FALSE)</f>
        <v>#N/A</v>
      </c>
      <c r="AL91" s="23" t="e">
        <f>VLOOKUP(G91,[1]Lookups!$V$3:$Y$197,4,FALSE)</f>
        <v>#N/A</v>
      </c>
      <c r="AM91" s="17" t="str">
        <f>VLOOKUP(X91,[1]Lookups!$B$3:$C$200,2,FALSE)</f>
        <v>Financial Services</v>
      </c>
      <c r="AN91" s="17" t="e">
        <f>VLOOKUP(R91,[1]Lookups!$H$3:$I$69,2,FALSE)</f>
        <v>#N/A</v>
      </c>
      <c r="AO91" s="17" t="e">
        <f>VLOOKUP(T91,[1]Lookups!$H$3:$I$69,2,FALSE)</f>
        <v>#N/A</v>
      </c>
      <c r="AP91" s="17" t="e">
        <f>VLOOKUP(AN91,[1]Lookups!$N$3:$O$11,2,FALSE)</f>
        <v>#N/A</v>
      </c>
      <c r="AQ91" s="18" t="e">
        <f>COUNTIFS('[1]Deals (investment)'!$B:$B,$A91)</f>
        <v>#VALUE!</v>
      </c>
      <c r="AR91" s="18" t="e">
        <f>COUNTIFS('[1]Deals (investment)'!$B:$B,$A91,'[1]Deals (investment)'!$T:$T,$AW$1)+COUNTIFS('[1]Deals (investment)'!$B:$B,$A91,'[1]Deals (investment)'!$T:$T,$AX$1)+COUNTIFS('[1]Deals (investment)'!$B:$B,$A91,'[1]Deals (investment)'!$T:$T,$AY$1)</f>
        <v>#VALUE!</v>
      </c>
      <c r="AS91" s="17" t="e">
        <f>SUMIFS('[1]Deals (investment)'!$C:$C,'[1]Deals (investment)'!$B:$B,$A91)</f>
        <v>#VALUE!</v>
      </c>
      <c r="AT91" s="17" t="e">
        <f t="shared" si="4"/>
        <v>#VALUE!</v>
      </c>
      <c r="AU91" s="18" t="e">
        <f>COUNTIF('[1]Deals (Exits)'!$B:$B,A91)</f>
        <v>#VALUE!</v>
      </c>
      <c r="AV91" s="17" t="e">
        <f>SUMIFS('[1]Deals (investment)'!$C:$C,'[1]Deals (investment)'!$B:$B,$A91,'[1]Deals (investment)'!$T:$T,AV$1)</f>
        <v>#VALUE!</v>
      </c>
      <c r="AW91" s="17" t="e">
        <f>SUMIFS('[1]Deals (investment)'!$C:$C,'[1]Deals (investment)'!$B:$B,$A91,'[1]Deals (investment)'!$T:$T,AW$1)</f>
        <v>#VALUE!</v>
      </c>
      <c r="AX91" s="17" t="e">
        <f>SUMIFS('[1]Deals (investment)'!$C:$C,'[1]Deals (investment)'!$B:$B,$A91,'[1]Deals (investment)'!$T:$T,AX$1)</f>
        <v>#VALUE!</v>
      </c>
      <c r="AY91" s="17" t="e">
        <f>SUMIFS('[1]Deals (investment)'!$C:$C,'[1]Deals (investment)'!$B:$B,$A91,'[1]Deals (investment)'!$T:$T,AY$1)</f>
        <v>#VALUE!</v>
      </c>
      <c r="AZ91" s="17" t="e">
        <f>SUMIFS('[1]Deals (investment)'!$C:$C,'[1]Deals (investment)'!$B:$B,$A91,'[1]Deals (investment)'!$T:$T,AZ$1)</f>
        <v>#VALUE!</v>
      </c>
      <c r="BA91" s="17" t="e">
        <f>SUMIFS('[1]Deals (investment)'!$C:$C,'[1]Deals (investment)'!$B:$B,$A91,'[1]Deals (investment)'!$T:$T,BA$1)</f>
        <v>#VALUE!</v>
      </c>
      <c r="BB91" s="17" t="e">
        <f>SUMIFS('[1]Deals (investment)'!$C:$C,'[1]Deals (investment)'!$B:$B,$A91,'[1]Deals (investment)'!$T:$T,BB$1)</f>
        <v>#VALUE!</v>
      </c>
      <c r="BC91" s="17" t="e">
        <f>SUMIFS('[1]Deals (Exits)'!$C:$C,'[1]Deals (Exits)'!$B:$B,$A91)</f>
        <v>#VALUE!</v>
      </c>
      <c r="BD91" s="17" t="e">
        <f>SUMIFS('[1]Deals (investment)'!$C:$C,'[1]Deals (investment)'!$B:$B,$A91,'[1]Deals (investment)'!$V:$V,BD$1)</f>
        <v>#VALUE!</v>
      </c>
      <c r="BE91" s="17" t="e">
        <f>SUMIFS('[1]Deals (investment)'!$C:$C,'[1]Deals (investment)'!$B:$B,$A91,'[1]Deals (investment)'!$V:$V,BE$1)</f>
        <v>#VALUE!</v>
      </c>
      <c r="BF91" s="17" t="e">
        <f>SUMIFS('[1]Deals (investment)'!$C:$C,'[1]Deals (investment)'!$B:$B,$A91,'[1]Deals (investment)'!$V:$V,BF$1)</f>
        <v>#VALUE!</v>
      </c>
      <c r="BG91" s="17" t="e">
        <f>SUMIFS('[1]Deals (investment)'!$C:$C,'[1]Deals (investment)'!$B:$B,$A91,'[1]Deals (investment)'!$V:$V,BG$1)</f>
        <v>#VALUE!</v>
      </c>
      <c r="BH91" s="17" t="e">
        <f>SUMIFS('[1]Deals (investment)'!$C:$C,'[1]Deals (investment)'!$B:$B,$A91,'[1]Deals (investment)'!$V:$V,BH$1)</f>
        <v>#VALUE!</v>
      </c>
      <c r="BI91" s="17" t="e">
        <f>SUMIFS('[1]Deals (investment)'!$C:$C,'[1]Deals (investment)'!$B:$B,$A91,'[1]Deals (investment)'!$V:$V,BI$1)</f>
        <v>#VALUE!</v>
      </c>
      <c r="BJ91" s="17" t="e">
        <f>SUMIFS('[1]Deals (investment)'!$C:$C,'[1]Deals (investment)'!$B:$B,$A91,'[1]Deals (investment)'!$V:$V,BJ$1)</f>
        <v>#VALUE!</v>
      </c>
      <c r="BK91" s="17" t="e">
        <f>SUMIFS('[1]Deals (investment)'!$C:$C,'[1]Deals (investment)'!$B:$B,$A91,'[1]Deals (investment)'!$V:$V,BK$1)</f>
        <v>#VALUE!</v>
      </c>
      <c r="BL91" s="17" t="e">
        <f>SUMIFS('[1]Deals (investment)'!$C:$C,'[1]Deals (investment)'!$B:$B,$A91,'[1]Deals (investment)'!$V:$V,BL$1)</f>
        <v>#VALUE!</v>
      </c>
      <c r="BM91" s="17" t="e">
        <f>SUMIFS('[1]Deals (investment)'!$C:$C,'[1]Deals (investment)'!$B:$B,$A91,'[1]Deals (investment)'!$V:$V,BM$1)</f>
        <v>#VALUE!</v>
      </c>
      <c r="BN91" s="15"/>
      <c r="BO91" s="15"/>
      <c r="BP91" s="22"/>
      <c r="BQ91" s="15"/>
      <c r="BR91" s="15"/>
      <c r="BS91" s="15"/>
      <c r="BT91" s="15"/>
      <c r="BU91" s="15"/>
      <c r="BV91" s="15"/>
      <c r="BW91" s="15"/>
      <c r="BX91" s="15"/>
      <c r="BY91" s="15"/>
      <c r="BZ91" s="15"/>
      <c r="CA91" s="15"/>
      <c r="CB91" s="15"/>
      <c r="CC91" s="15"/>
      <c r="CD91" s="15" t="str">
        <f t="shared" si="12"/>
        <v>Chipper CashChipper Cash offers instant cross-border mobile money transfers in Africa as easy as sending a text messageActive</v>
      </c>
      <c r="CE91" s="15"/>
      <c r="CF91" s="15"/>
      <c r="CG91" s="15"/>
      <c r="CH91" s="15"/>
      <c r="CI91" s="15"/>
      <c r="CJ91" s="15"/>
    </row>
    <row r="92" spans="1:118" ht="12.75">
      <c r="A92" s="15" t="s">
        <v>899</v>
      </c>
      <c r="B92" s="15" t="s">
        <v>900</v>
      </c>
      <c r="C92" s="15" t="s">
        <v>58</v>
      </c>
      <c r="D92" s="16">
        <v>2007</v>
      </c>
      <c r="E92" s="15" t="s">
        <v>90</v>
      </c>
      <c r="F92" s="15"/>
      <c r="G92" s="15" t="s">
        <v>91</v>
      </c>
      <c r="H92" s="15" t="s">
        <v>91</v>
      </c>
      <c r="I92" s="15" t="s">
        <v>91</v>
      </c>
      <c r="J92" s="15"/>
      <c r="K92" s="17" t="e">
        <f t="shared" si="0"/>
        <v>#VALUE!</v>
      </c>
      <c r="L92" s="15"/>
      <c r="M92" s="18" t="e">
        <f t="shared" si="1"/>
        <v>#VALUE!</v>
      </c>
      <c r="N92" s="15"/>
      <c r="O92" s="15"/>
      <c r="P92" s="15"/>
      <c r="Q92" s="15"/>
      <c r="R92" s="15" t="s">
        <v>92</v>
      </c>
      <c r="S92" s="19">
        <v>2277000</v>
      </c>
      <c r="T92" s="15" t="s">
        <v>92</v>
      </c>
      <c r="U92" s="17">
        <v>2277000</v>
      </c>
      <c r="V92" s="15" t="s">
        <v>901</v>
      </c>
      <c r="W92" s="15"/>
      <c r="X92" s="15" t="s">
        <v>107</v>
      </c>
      <c r="Y92" s="15" t="s">
        <v>902</v>
      </c>
      <c r="AB92" s="20" t="s">
        <v>136</v>
      </c>
      <c r="AC92" s="21" t="s">
        <v>903</v>
      </c>
      <c r="AD92" s="21" t="s">
        <v>904</v>
      </c>
      <c r="AE92" s="15"/>
      <c r="AF92" s="15"/>
      <c r="AG92" s="22">
        <f t="shared" si="6"/>
        <v>0.61290322580645162</v>
      </c>
      <c r="AH92" s="15" t="e">
        <f t="shared" si="11"/>
        <v>#VALUE!</v>
      </c>
      <c r="AI92" s="22" t="str">
        <f>VLOOKUP(A92,'[1]Deals (investment)'!$B$2:$Z$1497,1,FALSE)</f>
        <v>Solarworks!</v>
      </c>
      <c r="AJ92" s="22">
        <f>VLOOKUP(A92,'[1]Deals (investment)'!$B$2:$Z$870,15,FALSE)</f>
        <v>1</v>
      </c>
      <c r="AK92" s="17" t="e">
        <f>VLOOKUP(A92,'[1]Deals (Exits)'!B:B,1,FALSE)</f>
        <v>#N/A</v>
      </c>
      <c r="AL92" s="23">
        <f>VLOOKUP(G92,[1]Lookups!$V$3:$Y$197,4,FALSE)</f>
        <v>0</v>
      </c>
      <c r="AM92" s="17" t="str">
        <f>VLOOKUP(X92,[1]Lookups!$B$3:$C$200,2,FALSE)</f>
        <v>Energy &amp; Resources</v>
      </c>
      <c r="AN92" s="17" t="str">
        <f>VLOOKUP(R92,[1]Lookups!$H$3:$I$69,2,FALSE)</f>
        <v>4. Late Venture</v>
      </c>
      <c r="AO92" s="17" t="str">
        <f>VLOOKUP(T92,[1]Lookups!$H$3:$I$69,2,FALSE)</f>
        <v>4. Late Venture</v>
      </c>
      <c r="AP92" s="17" t="str">
        <f>VLOOKUP(AN92,[1]Lookups!$N$3:$O$11,2,FALSE)</f>
        <v>Growth</v>
      </c>
      <c r="AQ92" s="18" t="e">
        <f>COUNTIFS('[1]Deals (investment)'!$B:$B,$A92)</f>
        <v>#VALUE!</v>
      </c>
      <c r="AR92" s="18" t="e">
        <f>COUNTIFS('[1]Deals (investment)'!$B:$B,$A92,'[1]Deals (investment)'!$T:$T,$AW$1)+COUNTIFS('[1]Deals (investment)'!$B:$B,$A92,'[1]Deals (investment)'!$T:$T,$AX$1)+COUNTIFS('[1]Deals (investment)'!$B:$B,$A92,'[1]Deals (investment)'!$T:$T,$AY$1)</f>
        <v>#VALUE!</v>
      </c>
      <c r="AS92" s="17" t="e">
        <f>SUMIFS('[1]Deals (investment)'!$C:$C,'[1]Deals (investment)'!$B:$B,$A92)</f>
        <v>#VALUE!</v>
      </c>
      <c r="AT92" s="17" t="e">
        <f t="shared" si="4"/>
        <v>#VALUE!</v>
      </c>
      <c r="AU92" s="18" t="e">
        <f>COUNTIF('[1]Deals (Exits)'!$B:$B,A92)</f>
        <v>#VALUE!</v>
      </c>
      <c r="AV92" s="17" t="e">
        <f>SUMIFS('[1]Deals (investment)'!$C:$C,'[1]Deals (investment)'!$B:$B,$A92,'[1]Deals (investment)'!$T:$T,AV$1)</f>
        <v>#VALUE!</v>
      </c>
      <c r="AW92" s="17" t="e">
        <f>SUMIFS('[1]Deals (investment)'!$C:$C,'[1]Deals (investment)'!$B:$B,$A92,'[1]Deals (investment)'!$T:$T,AW$1)</f>
        <v>#VALUE!</v>
      </c>
      <c r="AX92" s="17" t="e">
        <f>SUMIFS('[1]Deals (investment)'!$C:$C,'[1]Deals (investment)'!$B:$B,$A92,'[1]Deals (investment)'!$T:$T,AX$1)</f>
        <v>#VALUE!</v>
      </c>
      <c r="AY92" s="17" t="e">
        <f>SUMIFS('[1]Deals (investment)'!$C:$C,'[1]Deals (investment)'!$B:$B,$A92,'[1]Deals (investment)'!$T:$T,AY$1)</f>
        <v>#VALUE!</v>
      </c>
      <c r="AZ92" s="17" t="e">
        <f>SUMIFS('[1]Deals (investment)'!$C:$C,'[1]Deals (investment)'!$B:$B,$A92,'[1]Deals (investment)'!$T:$T,AZ$1)</f>
        <v>#VALUE!</v>
      </c>
      <c r="BA92" s="17" t="e">
        <f>SUMIFS('[1]Deals (investment)'!$C:$C,'[1]Deals (investment)'!$B:$B,$A92,'[1]Deals (investment)'!$T:$T,BA$1)</f>
        <v>#VALUE!</v>
      </c>
      <c r="BB92" s="17" t="e">
        <f>SUMIFS('[1]Deals (investment)'!$C:$C,'[1]Deals (investment)'!$B:$B,$A92,'[1]Deals (investment)'!$T:$T,BB$1)</f>
        <v>#VALUE!</v>
      </c>
      <c r="BC92" s="17" t="e">
        <f>SUMIFS('[1]Deals (Exits)'!$C:$C,'[1]Deals (Exits)'!$B:$B,$A92)</f>
        <v>#VALUE!</v>
      </c>
      <c r="BD92" s="17" t="e">
        <f>SUMIFS('[1]Deals (investment)'!$C:$C,'[1]Deals (investment)'!$B:$B,$A92,'[1]Deals (investment)'!$V:$V,BD$1)</f>
        <v>#VALUE!</v>
      </c>
      <c r="BE92" s="17" t="e">
        <f>SUMIFS('[1]Deals (investment)'!$C:$C,'[1]Deals (investment)'!$B:$B,$A92,'[1]Deals (investment)'!$V:$V,BE$1)</f>
        <v>#VALUE!</v>
      </c>
      <c r="BF92" s="17" t="e">
        <f>SUMIFS('[1]Deals (investment)'!$C:$C,'[1]Deals (investment)'!$B:$B,$A92,'[1]Deals (investment)'!$V:$V,BF$1)</f>
        <v>#VALUE!</v>
      </c>
      <c r="BG92" s="17" t="e">
        <f>SUMIFS('[1]Deals (investment)'!$C:$C,'[1]Deals (investment)'!$B:$B,$A92,'[1]Deals (investment)'!$V:$V,BG$1)</f>
        <v>#VALUE!</v>
      </c>
      <c r="BH92" s="17" t="e">
        <f>SUMIFS('[1]Deals (investment)'!$C:$C,'[1]Deals (investment)'!$B:$B,$A92,'[1]Deals (investment)'!$V:$V,BH$1)</f>
        <v>#VALUE!</v>
      </c>
      <c r="BI92" s="17" t="e">
        <f>SUMIFS('[1]Deals (investment)'!$C:$C,'[1]Deals (investment)'!$B:$B,$A92,'[1]Deals (investment)'!$V:$V,BI$1)</f>
        <v>#VALUE!</v>
      </c>
      <c r="BJ92" s="17" t="e">
        <f>SUMIFS('[1]Deals (investment)'!$C:$C,'[1]Deals (investment)'!$B:$B,$A92,'[1]Deals (investment)'!$V:$V,BJ$1)</f>
        <v>#VALUE!</v>
      </c>
      <c r="BK92" s="17" t="e">
        <f>SUMIFS('[1]Deals (investment)'!$C:$C,'[1]Deals (investment)'!$B:$B,$A92,'[1]Deals (investment)'!$V:$V,BK$1)</f>
        <v>#VALUE!</v>
      </c>
      <c r="BL92" s="17" t="e">
        <f>SUMIFS('[1]Deals (investment)'!$C:$C,'[1]Deals (investment)'!$B:$B,$A92,'[1]Deals (investment)'!$V:$V,BL$1)</f>
        <v>#VALUE!</v>
      </c>
      <c r="BM92" s="17" t="e">
        <f>SUMIFS('[1]Deals (investment)'!$C:$C,'[1]Deals (investment)'!$B:$B,$A92,'[1]Deals (investment)'!$V:$V,BM$1)</f>
        <v>#VALUE!</v>
      </c>
      <c r="BN92" s="15"/>
      <c r="BO92" s="15"/>
      <c r="BP92" s="22"/>
      <c r="BQ92" s="15"/>
      <c r="BR92" s="15"/>
      <c r="BS92" s="15"/>
      <c r="BT92" s="15"/>
      <c r="BU92" s="15"/>
      <c r="BV92" s="15"/>
      <c r="BW92" s="15"/>
      <c r="BX92" s="15"/>
      <c r="BY92" s="15"/>
      <c r="BZ92" s="15"/>
      <c r="CA92" s="15"/>
      <c r="CB92" s="15"/>
      <c r="CC92" s="15"/>
      <c r="CD92" s="15" t="str">
        <f t="shared" si="12"/>
        <v>Solarworks!SolarWorks! develops, manufactures and markets high quality solar solutions for lighting and low voltage (6-12V) electricity provision for occasions where there is no or limited access to electricity. Product development takes place in The Netherlands but our main markets are countries where access to electricity is unfortunately not part of daily life yet. Even though we are represented in a large part of the world our strongest presence is in Southern Africa with our commercial head quarters in Johannesburg.Active</v>
      </c>
      <c r="CE92" s="15"/>
      <c r="CF92" s="15"/>
      <c r="CG92" s="15"/>
      <c r="CH92" s="15"/>
      <c r="CI92" s="15"/>
      <c r="CJ92" s="15"/>
    </row>
    <row r="93" spans="1:118" ht="12.75">
      <c r="A93" s="15" t="s">
        <v>905</v>
      </c>
      <c r="B93" s="15" t="s">
        <v>906</v>
      </c>
      <c r="C93" s="15" t="s">
        <v>58</v>
      </c>
      <c r="D93" s="16">
        <v>2011</v>
      </c>
      <c r="E93" s="15" t="s">
        <v>117</v>
      </c>
      <c r="F93" s="15"/>
      <c r="G93" s="15" t="s">
        <v>118</v>
      </c>
      <c r="H93" s="15" t="s">
        <v>118</v>
      </c>
      <c r="I93" s="15" t="s">
        <v>118</v>
      </c>
      <c r="J93" s="15"/>
      <c r="K93" s="17" t="e">
        <f t="shared" si="0"/>
        <v>#VALUE!</v>
      </c>
      <c r="L93" s="15"/>
      <c r="M93" s="18" t="e">
        <f t="shared" si="1"/>
        <v>#VALUE!</v>
      </c>
      <c r="N93" s="15"/>
      <c r="O93" s="15"/>
      <c r="P93" s="15"/>
      <c r="Q93" s="24" t="e">
        <f ca="1">_xludf.MAXIFS('[1]Deals (investment)'!A:A,'[1]Deals (investment)'!B:B,A93)</f>
        <v>#NAME?</v>
      </c>
      <c r="R93" s="15" t="s">
        <v>375</v>
      </c>
      <c r="S93" s="19">
        <v>2250000</v>
      </c>
      <c r="T93" s="15"/>
      <c r="U93" s="17"/>
      <c r="V93" s="15" t="s">
        <v>907</v>
      </c>
      <c r="W93" s="15">
        <v>1</v>
      </c>
      <c r="X93" s="15" t="s">
        <v>538</v>
      </c>
      <c r="Y93" s="15" t="s">
        <v>908</v>
      </c>
      <c r="AB93" s="20"/>
      <c r="AC93" s="21" t="s">
        <v>909</v>
      </c>
      <c r="AD93" s="15"/>
      <c r="AE93" s="15"/>
      <c r="AF93" s="15"/>
      <c r="AG93" s="22">
        <f t="shared" ca="1" si="6"/>
        <v>0.54838709677419351</v>
      </c>
      <c r="AH93" s="15" t="str">
        <f t="shared" si="11"/>
        <v/>
      </c>
      <c r="AI93" s="22" t="str">
        <f>VLOOKUP(A93,'[1]Deals (investment)'!$B$2:$Z$1497,1,FALSE)</f>
        <v>Sidai Africa Ltd</v>
      </c>
      <c r="AJ93" s="22" t="e">
        <f>VLOOKUP(A93,'[1]Deals (investment)'!$B$2:$Z$870,15,FALSE)</f>
        <v>#N/A</v>
      </c>
      <c r="AK93" s="17" t="e">
        <f>VLOOKUP(A93,'[1]Deals (Exits)'!B:B,1,FALSE)</f>
        <v>#N/A</v>
      </c>
      <c r="AL93" s="23">
        <f>VLOOKUP(G93,[1]Lookups!$V$3:$Y$197,4,FALSE)</f>
        <v>0</v>
      </c>
      <c r="AM93" s="17" t="str">
        <f>VLOOKUP(X93,[1]Lookups!$B$3:$C$200,2,FALSE)</f>
        <v>Agriculture</v>
      </c>
      <c r="AN93" s="17" t="str">
        <f>VLOOKUP(R93,[1]Lookups!$H$3:$I$69,2,FALSE)</f>
        <v>2. Seed</v>
      </c>
      <c r="AO93" s="17" t="e">
        <f>VLOOKUP(T93,[1]Lookups!$H$3:$I$69,2,FALSE)</f>
        <v>#N/A</v>
      </c>
      <c r="AP93" s="17" t="str">
        <f>VLOOKUP(AN93,[1]Lookups!$N$3:$O$11,2,FALSE)</f>
        <v>Early</v>
      </c>
      <c r="AQ93" s="18" t="e">
        <f>COUNTIFS('[1]Deals (investment)'!$B:$B,$A93)</f>
        <v>#VALUE!</v>
      </c>
      <c r="AR93" s="18" t="e">
        <f>COUNTIFS('[1]Deals (investment)'!$B:$B,$A93,'[1]Deals (investment)'!$T:$T,$AW$1)+COUNTIFS('[1]Deals (investment)'!$B:$B,$A93,'[1]Deals (investment)'!$T:$T,$AX$1)+COUNTIFS('[1]Deals (investment)'!$B:$B,$A93,'[1]Deals (investment)'!$T:$T,$AY$1)</f>
        <v>#VALUE!</v>
      </c>
      <c r="AS93" s="17" t="e">
        <f>SUMIFS('[1]Deals (investment)'!$C:$C,'[1]Deals (investment)'!$B:$B,$A93)</f>
        <v>#VALUE!</v>
      </c>
      <c r="AT93" s="17" t="e">
        <f t="shared" si="4"/>
        <v>#VALUE!</v>
      </c>
      <c r="AU93" s="18" t="e">
        <f>COUNTIF('[1]Deals (Exits)'!$B:$B,A93)</f>
        <v>#VALUE!</v>
      </c>
      <c r="AV93" s="17" t="e">
        <f>SUMIFS('[1]Deals (investment)'!$C:$C,'[1]Deals (investment)'!$B:$B,$A93,'[1]Deals (investment)'!$T:$T,AV$1)</f>
        <v>#VALUE!</v>
      </c>
      <c r="AW93" s="17" t="e">
        <f>SUMIFS('[1]Deals (investment)'!$C:$C,'[1]Deals (investment)'!$B:$B,$A93,'[1]Deals (investment)'!$T:$T,AW$1)</f>
        <v>#VALUE!</v>
      </c>
      <c r="AX93" s="17" t="e">
        <f>SUMIFS('[1]Deals (investment)'!$C:$C,'[1]Deals (investment)'!$B:$B,$A93,'[1]Deals (investment)'!$T:$T,AX$1)</f>
        <v>#VALUE!</v>
      </c>
      <c r="AY93" s="17" t="e">
        <f>SUMIFS('[1]Deals (investment)'!$C:$C,'[1]Deals (investment)'!$B:$B,$A93,'[1]Deals (investment)'!$T:$T,AY$1)</f>
        <v>#VALUE!</v>
      </c>
      <c r="AZ93" s="17" t="e">
        <f>SUMIFS('[1]Deals (investment)'!$C:$C,'[1]Deals (investment)'!$B:$B,$A93,'[1]Deals (investment)'!$T:$T,AZ$1)</f>
        <v>#VALUE!</v>
      </c>
      <c r="BA93" s="17" t="e">
        <f>SUMIFS('[1]Deals (investment)'!$C:$C,'[1]Deals (investment)'!$B:$B,$A93,'[1]Deals (investment)'!$T:$T,BA$1)</f>
        <v>#VALUE!</v>
      </c>
      <c r="BB93" s="17" t="e">
        <f>SUMIFS('[1]Deals (investment)'!$C:$C,'[1]Deals (investment)'!$B:$B,$A93,'[1]Deals (investment)'!$T:$T,BB$1)</f>
        <v>#VALUE!</v>
      </c>
      <c r="BC93" s="17" t="e">
        <f>SUMIFS('[1]Deals (Exits)'!$C:$C,'[1]Deals (Exits)'!$B:$B,$A93)</f>
        <v>#VALUE!</v>
      </c>
      <c r="BD93" s="17" t="e">
        <f>SUMIFS('[1]Deals (investment)'!$C:$C,'[1]Deals (investment)'!$B:$B,$A93,'[1]Deals (investment)'!$V:$V,BD$1)</f>
        <v>#VALUE!</v>
      </c>
      <c r="BE93" s="17" t="e">
        <f>SUMIFS('[1]Deals (investment)'!$C:$C,'[1]Deals (investment)'!$B:$B,$A93,'[1]Deals (investment)'!$V:$V,BE$1)</f>
        <v>#VALUE!</v>
      </c>
      <c r="BF93" s="17" t="e">
        <f>SUMIFS('[1]Deals (investment)'!$C:$C,'[1]Deals (investment)'!$B:$B,$A93,'[1]Deals (investment)'!$V:$V,BF$1)</f>
        <v>#VALUE!</v>
      </c>
      <c r="BG93" s="17" t="e">
        <f>SUMIFS('[1]Deals (investment)'!$C:$C,'[1]Deals (investment)'!$B:$B,$A93,'[1]Deals (investment)'!$V:$V,BG$1)</f>
        <v>#VALUE!</v>
      </c>
      <c r="BH93" s="17" t="e">
        <f>SUMIFS('[1]Deals (investment)'!$C:$C,'[1]Deals (investment)'!$B:$B,$A93,'[1]Deals (investment)'!$V:$V,BH$1)</f>
        <v>#VALUE!</v>
      </c>
      <c r="BI93" s="17" t="e">
        <f>SUMIFS('[1]Deals (investment)'!$C:$C,'[1]Deals (investment)'!$B:$B,$A93,'[1]Deals (investment)'!$V:$V,BI$1)</f>
        <v>#VALUE!</v>
      </c>
      <c r="BJ93" s="17" t="e">
        <f>SUMIFS('[1]Deals (investment)'!$C:$C,'[1]Deals (investment)'!$B:$B,$A93,'[1]Deals (investment)'!$V:$V,BJ$1)</f>
        <v>#VALUE!</v>
      </c>
      <c r="BK93" s="17" t="e">
        <f>SUMIFS('[1]Deals (investment)'!$C:$C,'[1]Deals (investment)'!$B:$B,$A93,'[1]Deals (investment)'!$V:$V,BK$1)</f>
        <v>#VALUE!</v>
      </c>
      <c r="BL93" s="17" t="e">
        <f>SUMIFS('[1]Deals (investment)'!$C:$C,'[1]Deals (investment)'!$B:$B,$A93,'[1]Deals (investment)'!$V:$V,BL$1)</f>
        <v>#VALUE!</v>
      </c>
      <c r="BM93" s="17" t="e">
        <f>SUMIFS('[1]Deals (investment)'!$C:$C,'[1]Deals (investment)'!$B:$B,$A93,'[1]Deals (investment)'!$V:$V,BM$1)</f>
        <v>#VALUE!</v>
      </c>
      <c r="BN93" s="15"/>
      <c r="BO93" s="15"/>
      <c r="BP93" s="22"/>
      <c r="BQ93" s="15"/>
      <c r="BR93" s="15"/>
      <c r="BS93" s="15"/>
      <c r="BT93" s="15"/>
      <c r="BU93" s="15"/>
      <c r="BV93" s="15"/>
      <c r="BW93" s="15"/>
      <c r="BX93" s="15"/>
      <c r="BY93" s="15"/>
      <c r="BZ93" s="15"/>
      <c r="CA93" s="15"/>
      <c r="CB93" s="15"/>
      <c r="CC93" s="15"/>
      <c r="CD93" s="15" t="str">
        <f t="shared" si="12"/>
        <v>Sidai Africa LtdSidai Africa Ltd supplies crop and livestock services to farmers throughout Kenya with a unique ‘last-mile’ delivery service model which enables the company to reach some of the country’s most remote areas.Active</v>
      </c>
      <c r="CE93" s="15"/>
      <c r="CF93" s="15"/>
      <c r="CG93" s="15"/>
      <c r="CH93" s="15"/>
      <c r="CI93" s="15"/>
      <c r="CJ93" s="15"/>
    </row>
    <row r="94" spans="1:118" ht="12.75">
      <c r="A94" s="15" t="s">
        <v>910</v>
      </c>
      <c r="B94" s="15" t="s">
        <v>911</v>
      </c>
      <c r="C94" s="15" t="s">
        <v>58</v>
      </c>
      <c r="D94" s="16">
        <v>2015</v>
      </c>
      <c r="E94" s="15" t="s">
        <v>90</v>
      </c>
      <c r="F94" s="15"/>
      <c r="G94" s="15" t="s">
        <v>91</v>
      </c>
      <c r="H94" s="15" t="s">
        <v>91</v>
      </c>
      <c r="I94" s="15" t="s">
        <v>91</v>
      </c>
      <c r="J94" s="15"/>
      <c r="K94" s="17" t="e">
        <f t="shared" si="0"/>
        <v>#VALUE!</v>
      </c>
      <c r="L94" s="15"/>
      <c r="M94" s="18" t="e">
        <f t="shared" si="1"/>
        <v>#VALUE!</v>
      </c>
      <c r="N94" s="15"/>
      <c r="O94" s="15"/>
      <c r="P94" s="15"/>
      <c r="Q94" s="24">
        <v>42911</v>
      </c>
      <c r="R94" s="15" t="s">
        <v>375</v>
      </c>
      <c r="S94" s="19">
        <v>2200000</v>
      </c>
      <c r="T94" s="15" t="s">
        <v>375</v>
      </c>
      <c r="U94" s="17">
        <v>2200000</v>
      </c>
      <c r="V94" s="15" t="s">
        <v>912</v>
      </c>
      <c r="W94" s="15"/>
      <c r="X94" s="15" t="s">
        <v>294</v>
      </c>
      <c r="Y94" s="15" t="s">
        <v>913</v>
      </c>
      <c r="AB94" s="20" t="s">
        <v>286</v>
      </c>
      <c r="AC94" s="21" t="s">
        <v>914</v>
      </c>
      <c r="AD94" s="21" t="s">
        <v>915</v>
      </c>
      <c r="AE94" s="21" t="s">
        <v>916</v>
      </c>
      <c r="AF94" s="21" t="s">
        <v>917</v>
      </c>
      <c r="AG94" s="22">
        <f t="shared" si="6"/>
        <v>0.70967741935483875</v>
      </c>
      <c r="AH94" s="15" t="e">
        <f t="shared" si="11"/>
        <v>#VALUE!</v>
      </c>
      <c r="AI94" s="22" t="str">
        <f>VLOOKUP(A94,'[1]Deals (investment)'!$B$2:$Z$1497,1,FALSE)</f>
        <v>hearX Group</v>
      </c>
      <c r="AJ94" s="22">
        <f>VLOOKUP(A94,'[1]Deals (investment)'!$B$2:$Z$870,15,FALSE)</f>
        <v>1</v>
      </c>
      <c r="AK94" s="17" t="e">
        <f>VLOOKUP(A94,'[1]Deals (Exits)'!B:B,1,FALSE)</f>
        <v>#N/A</v>
      </c>
      <c r="AL94" s="23">
        <f>VLOOKUP(G94,[1]Lookups!$V$3:$Y$197,4,FALSE)</f>
        <v>0</v>
      </c>
      <c r="AM94" s="17" t="str">
        <f>VLOOKUP(X94,[1]Lookups!$B$3:$C$200,2,FALSE)</f>
        <v>Health &amp; Pharmaceuticals</v>
      </c>
      <c r="AN94" s="17" t="str">
        <f>VLOOKUP(R94,[1]Lookups!$H$3:$I$69,2,FALSE)</f>
        <v>2. Seed</v>
      </c>
      <c r="AO94" s="17" t="str">
        <f>VLOOKUP(T94,[1]Lookups!$H$3:$I$69,2,FALSE)</f>
        <v>2. Seed</v>
      </c>
      <c r="AP94" s="17" t="str">
        <f>VLOOKUP(AN94,[1]Lookups!$N$3:$O$11,2,FALSE)</f>
        <v>Early</v>
      </c>
      <c r="AQ94" s="18" t="e">
        <f>COUNTIFS('[1]Deals (investment)'!$B:$B,$A94)</f>
        <v>#VALUE!</v>
      </c>
      <c r="AR94" s="18" t="e">
        <f>COUNTIFS('[1]Deals (investment)'!$B:$B,$A94,'[1]Deals (investment)'!$T:$T,$AW$1)+COUNTIFS('[1]Deals (investment)'!$B:$B,$A94,'[1]Deals (investment)'!$T:$T,$AX$1)+COUNTIFS('[1]Deals (investment)'!$B:$B,$A94,'[1]Deals (investment)'!$T:$T,$AY$1)</f>
        <v>#VALUE!</v>
      </c>
      <c r="AS94" s="17" t="e">
        <f>SUMIFS('[1]Deals (investment)'!$C:$C,'[1]Deals (investment)'!$B:$B,$A94)</f>
        <v>#VALUE!</v>
      </c>
      <c r="AT94" s="17" t="e">
        <f t="shared" si="4"/>
        <v>#VALUE!</v>
      </c>
      <c r="AU94" s="18" t="e">
        <f>COUNTIF('[1]Deals (Exits)'!$B:$B,A94)</f>
        <v>#VALUE!</v>
      </c>
      <c r="AV94" s="17" t="e">
        <f>SUMIFS('[1]Deals (investment)'!$C:$C,'[1]Deals (investment)'!$B:$B,$A94,'[1]Deals (investment)'!$T:$T,AV$1)</f>
        <v>#VALUE!</v>
      </c>
      <c r="AW94" s="17" t="e">
        <f>SUMIFS('[1]Deals (investment)'!$C:$C,'[1]Deals (investment)'!$B:$B,$A94,'[1]Deals (investment)'!$T:$T,AW$1)</f>
        <v>#VALUE!</v>
      </c>
      <c r="AX94" s="17" t="e">
        <f>SUMIFS('[1]Deals (investment)'!$C:$C,'[1]Deals (investment)'!$B:$B,$A94,'[1]Deals (investment)'!$T:$T,AX$1)</f>
        <v>#VALUE!</v>
      </c>
      <c r="AY94" s="17" t="e">
        <f>SUMIFS('[1]Deals (investment)'!$C:$C,'[1]Deals (investment)'!$B:$B,$A94,'[1]Deals (investment)'!$T:$T,AY$1)</f>
        <v>#VALUE!</v>
      </c>
      <c r="AZ94" s="17" t="e">
        <f>SUMIFS('[1]Deals (investment)'!$C:$C,'[1]Deals (investment)'!$B:$B,$A94,'[1]Deals (investment)'!$T:$T,AZ$1)</f>
        <v>#VALUE!</v>
      </c>
      <c r="BA94" s="17" t="e">
        <f>SUMIFS('[1]Deals (investment)'!$C:$C,'[1]Deals (investment)'!$B:$B,$A94,'[1]Deals (investment)'!$T:$T,BA$1)</f>
        <v>#VALUE!</v>
      </c>
      <c r="BB94" s="17" t="e">
        <f>SUMIFS('[1]Deals (investment)'!$C:$C,'[1]Deals (investment)'!$B:$B,$A94,'[1]Deals (investment)'!$T:$T,BB$1)</f>
        <v>#VALUE!</v>
      </c>
      <c r="BC94" s="17" t="e">
        <f>SUMIFS('[1]Deals (Exits)'!$C:$C,'[1]Deals (Exits)'!$B:$B,$A94)</f>
        <v>#VALUE!</v>
      </c>
      <c r="BD94" s="17" t="e">
        <f>SUMIFS('[1]Deals (investment)'!$C:$C,'[1]Deals (investment)'!$B:$B,$A94,'[1]Deals (investment)'!$V:$V,BD$1)</f>
        <v>#VALUE!</v>
      </c>
      <c r="BE94" s="17" t="e">
        <f>SUMIFS('[1]Deals (investment)'!$C:$C,'[1]Deals (investment)'!$B:$B,$A94,'[1]Deals (investment)'!$V:$V,BE$1)</f>
        <v>#VALUE!</v>
      </c>
      <c r="BF94" s="17" t="e">
        <f>SUMIFS('[1]Deals (investment)'!$C:$C,'[1]Deals (investment)'!$B:$B,$A94,'[1]Deals (investment)'!$V:$V,BF$1)</f>
        <v>#VALUE!</v>
      </c>
      <c r="BG94" s="17" t="e">
        <f>SUMIFS('[1]Deals (investment)'!$C:$C,'[1]Deals (investment)'!$B:$B,$A94,'[1]Deals (investment)'!$V:$V,BG$1)</f>
        <v>#VALUE!</v>
      </c>
      <c r="BH94" s="17" t="e">
        <f>SUMIFS('[1]Deals (investment)'!$C:$C,'[1]Deals (investment)'!$B:$B,$A94,'[1]Deals (investment)'!$V:$V,BH$1)</f>
        <v>#VALUE!</v>
      </c>
      <c r="BI94" s="17" t="e">
        <f>SUMIFS('[1]Deals (investment)'!$C:$C,'[1]Deals (investment)'!$B:$B,$A94,'[1]Deals (investment)'!$V:$V,BI$1)</f>
        <v>#VALUE!</v>
      </c>
      <c r="BJ94" s="17" t="e">
        <f>SUMIFS('[1]Deals (investment)'!$C:$C,'[1]Deals (investment)'!$B:$B,$A94,'[1]Deals (investment)'!$V:$V,BJ$1)</f>
        <v>#VALUE!</v>
      </c>
      <c r="BK94" s="17" t="e">
        <f>SUMIFS('[1]Deals (investment)'!$C:$C,'[1]Deals (investment)'!$B:$B,$A94,'[1]Deals (investment)'!$V:$V,BK$1)</f>
        <v>#VALUE!</v>
      </c>
      <c r="BL94" s="17" t="e">
        <f>SUMIFS('[1]Deals (investment)'!$C:$C,'[1]Deals (investment)'!$B:$B,$A94,'[1]Deals (investment)'!$V:$V,BL$1)</f>
        <v>#VALUE!</v>
      </c>
      <c r="BM94" s="17" t="e">
        <f>SUMIFS('[1]Deals (investment)'!$C:$C,'[1]Deals (investment)'!$B:$B,$A94,'[1]Deals (investment)'!$V:$V,BM$1)</f>
        <v>#VALUE!</v>
      </c>
      <c r="BN94" s="15"/>
      <c r="BO94" s="15"/>
      <c r="BP94" s="22"/>
      <c r="BQ94" s="15"/>
      <c r="BR94" s="15"/>
      <c r="BS94" s="15"/>
      <c r="BT94" s="15"/>
      <c r="BU94" s="15"/>
      <c r="BV94" s="15"/>
      <c r="BW94" s="15"/>
      <c r="BX94" s="15"/>
      <c r="BY94" s="15"/>
      <c r="BZ94" s="15"/>
      <c r="CA94" s="15"/>
      <c r="CB94" s="15"/>
      <c r="CC94" s="15"/>
      <c r="CD94" s="15" t="str">
        <f t="shared" si="12"/>
        <v>hearX GroupThe hearX Group offers the world's first clinical smartphone hearing test solutions. Our award-winning products are used in over 25 countries. Our aim is to impact on an individual, community and global level by creating sustainable, smart solutions for hearing health for everyone.Active</v>
      </c>
      <c r="CE94" s="15"/>
      <c r="CF94" s="15"/>
      <c r="CG94" s="15"/>
      <c r="CH94" s="15"/>
      <c r="CI94" s="15"/>
      <c r="CJ94" s="15"/>
    </row>
    <row r="95" spans="1:118" ht="12.75">
      <c r="A95" s="15" t="s">
        <v>918</v>
      </c>
      <c r="B95" s="15" t="s">
        <v>919</v>
      </c>
      <c r="C95" s="15" t="s">
        <v>58</v>
      </c>
      <c r="D95" s="16">
        <v>2013</v>
      </c>
      <c r="E95" s="15" t="s">
        <v>128</v>
      </c>
      <c r="F95" s="15"/>
      <c r="G95" s="15" t="s">
        <v>129</v>
      </c>
      <c r="H95" s="15" t="s">
        <v>129</v>
      </c>
      <c r="I95" s="15" t="s">
        <v>129</v>
      </c>
      <c r="J95" s="15"/>
      <c r="K95" s="17" t="e">
        <f t="shared" si="0"/>
        <v>#VALUE!</v>
      </c>
      <c r="L95" s="15"/>
      <c r="M95" s="18" t="e">
        <f t="shared" si="1"/>
        <v>#VALUE!</v>
      </c>
      <c r="N95" s="15"/>
      <c r="O95" s="15"/>
      <c r="P95" s="15"/>
      <c r="Q95" s="15"/>
      <c r="R95" s="15" t="s">
        <v>92</v>
      </c>
      <c r="S95" s="19" t="s">
        <v>144</v>
      </c>
      <c r="T95" s="15" t="s">
        <v>375</v>
      </c>
      <c r="U95" s="17">
        <v>1700000</v>
      </c>
      <c r="V95" s="15" t="s">
        <v>920</v>
      </c>
      <c r="W95" s="15"/>
      <c r="X95" s="15" t="s">
        <v>921</v>
      </c>
      <c r="Y95" s="15" t="s">
        <v>922</v>
      </c>
      <c r="AB95" s="20" t="s">
        <v>136</v>
      </c>
      <c r="AC95" s="21" t="s">
        <v>923</v>
      </c>
      <c r="AD95" s="21" t="s">
        <v>924</v>
      </c>
      <c r="AE95" s="21" t="s">
        <v>925</v>
      </c>
      <c r="AF95" s="21" t="s">
        <v>926</v>
      </c>
      <c r="AG95" s="22">
        <f t="shared" si="6"/>
        <v>0.67741935483870963</v>
      </c>
      <c r="AH95" s="15" t="str">
        <f t="shared" si="11"/>
        <v/>
      </c>
      <c r="AI95" s="22" t="str">
        <f>VLOOKUP(A95,'[1]Deals (investment)'!$B$2:$Z$1497,1,FALSE)</f>
        <v>Instabug</v>
      </c>
      <c r="AJ95" s="22">
        <f>VLOOKUP(A95,'[1]Deals (investment)'!$B$2:$Z$870,15,FALSE)</f>
        <v>1</v>
      </c>
      <c r="AK95" s="17" t="e">
        <f>VLOOKUP(A95,'[1]Deals (Exits)'!B:B,1,FALSE)</f>
        <v>#N/A</v>
      </c>
      <c r="AL95" s="23">
        <f>VLOOKUP(G95,[1]Lookups!$V$3:$Y$197,4,FALSE)</f>
        <v>0</v>
      </c>
      <c r="AM95" s="17" t="str">
        <f>VLOOKUP(X95,[1]Lookups!$B$3:$C$200,2,FALSE)</f>
        <v>Other Technologies &amp; Information Technology</v>
      </c>
      <c r="AN95" s="17" t="str">
        <f>VLOOKUP(R95,[1]Lookups!$H$3:$I$69,2,FALSE)</f>
        <v>4. Late Venture</v>
      </c>
      <c r="AO95" s="17" t="str">
        <f>VLOOKUP(T95,[1]Lookups!$H$3:$I$69,2,FALSE)</f>
        <v>2. Seed</v>
      </c>
      <c r="AP95" s="17" t="str">
        <f>VLOOKUP(AN95,[1]Lookups!$N$3:$O$11,2,FALSE)</f>
        <v>Growth</v>
      </c>
      <c r="AQ95" s="18" t="e">
        <f>COUNTIFS('[1]Deals (investment)'!$B:$B,$A95)</f>
        <v>#VALUE!</v>
      </c>
      <c r="AR95" s="18" t="e">
        <f>COUNTIFS('[1]Deals (investment)'!$B:$B,$A95,'[1]Deals (investment)'!$T:$T,$AW$1)+COUNTIFS('[1]Deals (investment)'!$B:$B,$A95,'[1]Deals (investment)'!$T:$T,$AX$1)+COUNTIFS('[1]Deals (investment)'!$B:$B,$A95,'[1]Deals (investment)'!$T:$T,$AY$1)</f>
        <v>#VALUE!</v>
      </c>
      <c r="AS95" s="17" t="e">
        <f>SUMIFS('[1]Deals (investment)'!$C:$C,'[1]Deals (investment)'!$B:$B,$A95)</f>
        <v>#VALUE!</v>
      </c>
      <c r="AT95" s="17" t="e">
        <f t="shared" si="4"/>
        <v>#VALUE!</v>
      </c>
      <c r="AU95" s="18" t="e">
        <f>COUNTIF('[1]Deals (Exits)'!$B:$B,A95)</f>
        <v>#VALUE!</v>
      </c>
      <c r="AV95" s="17" t="e">
        <f>SUMIFS('[1]Deals (investment)'!$C:$C,'[1]Deals (investment)'!$B:$B,$A95,'[1]Deals (investment)'!$T:$T,AV$1)</f>
        <v>#VALUE!</v>
      </c>
      <c r="AW95" s="17" t="e">
        <f>SUMIFS('[1]Deals (investment)'!$C:$C,'[1]Deals (investment)'!$B:$B,$A95,'[1]Deals (investment)'!$T:$T,AW$1)</f>
        <v>#VALUE!</v>
      </c>
      <c r="AX95" s="17" t="e">
        <f>SUMIFS('[1]Deals (investment)'!$C:$C,'[1]Deals (investment)'!$B:$B,$A95,'[1]Deals (investment)'!$T:$T,AX$1)</f>
        <v>#VALUE!</v>
      </c>
      <c r="AY95" s="17" t="e">
        <f>SUMIFS('[1]Deals (investment)'!$C:$C,'[1]Deals (investment)'!$B:$B,$A95,'[1]Deals (investment)'!$T:$T,AY$1)</f>
        <v>#VALUE!</v>
      </c>
      <c r="AZ95" s="17" t="e">
        <f>SUMIFS('[1]Deals (investment)'!$C:$C,'[1]Deals (investment)'!$B:$B,$A95,'[1]Deals (investment)'!$T:$T,AZ$1)</f>
        <v>#VALUE!</v>
      </c>
      <c r="BA95" s="17" t="e">
        <f>SUMIFS('[1]Deals (investment)'!$C:$C,'[1]Deals (investment)'!$B:$B,$A95,'[1]Deals (investment)'!$T:$T,BA$1)</f>
        <v>#VALUE!</v>
      </c>
      <c r="BB95" s="17" t="e">
        <f>SUMIFS('[1]Deals (investment)'!$C:$C,'[1]Deals (investment)'!$B:$B,$A95,'[1]Deals (investment)'!$T:$T,BB$1)</f>
        <v>#VALUE!</v>
      </c>
      <c r="BC95" s="17" t="e">
        <f>SUMIFS('[1]Deals (Exits)'!$C:$C,'[1]Deals (Exits)'!$B:$B,$A95)</f>
        <v>#VALUE!</v>
      </c>
      <c r="BD95" s="17" t="e">
        <f>SUMIFS('[1]Deals (investment)'!$C:$C,'[1]Deals (investment)'!$B:$B,$A95,'[1]Deals (investment)'!$V:$V,BD$1)</f>
        <v>#VALUE!</v>
      </c>
      <c r="BE95" s="17" t="e">
        <f>SUMIFS('[1]Deals (investment)'!$C:$C,'[1]Deals (investment)'!$B:$B,$A95,'[1]Deals (investment)'!$V:$V,BE$1)</f>
        <v>#VALUE!</v>
      </c>
      <c r="BF95" s="17" t="e">
        <f>SUMIFS('[1]Deals (investment)'!$C:$C,'[1]Deals (investment)'!$B:$B,$A95,'[1]Deals (investment)'!$V:$V,BF$1)</f>
        <v>#VALUE!</v>
      </c>
      <c r="BG95" s="17" t="e">
        <f>SUMIFS('[1]Deals (investment)'!$C:$C,'[1]Deals (investment)'!$B:$B,$A95,'[1]Deals (investment)'!$V:$V,BG$1)</f>
        <v>#VALUE!</v>
      </c>
      <c r="BH95" s="17" t="e">
        <f>SUMIFS('[1]Deals (investment)'!$C:$C,'[1]Deals (investment)'!$B:$B,$A95,'[1]Deals (investment)'!$V:$V,BH$1)</f>
        <v>#VALUE!</v>
      </c>
      <c r="BI95" s="17" t="e">
        <f>SUMIFS('[1]Deals (investment)'!$C:$C,'[1]Deals (investment)'!$B:$B,$A95,'[1]Deals (investment)'!$V:$V,BI$1)</f>
        <v>#VALUE!</v>
      </c>
      <c r="BJ95" s="17" t="e">
        <f>SUMIFS('[1]Deals (investment)'!$C:$C,'[1]Deals (investment)'!$B:$B,$A95,'[1]Deals (investment)'!$V:$V,BJ$1)</f>
        <v>#VALUE!</v>
      </c>
      <c r="BK95" s="17" t="e">
        <f>SUMIFS('[1]Deals (investment)'!$C:$C,'[1]Deals (investment)'!$B:$B,$A95,'[1]Deals (investment)'!$V:$V,BK$1)</f>
        <v>#VALUE!</v>
      </c>
      <c r="BL95" s="17" t="e">
        <f>SUMIFS('[1]Deals (investment)'!$C:$C,'[1]Deals (investment)'!$B:$B,$A95,'[1]Deals (investment)'!$V:$V,BL$1)</f>
        <v>#VALUE!</v>
      </c>
      <c r="BM95" s="17" t="e">
        <f>SUMIFS('[1]Deals (investment)'!$C:$C,'[1]Deals (investment)'!$B:$B,$A95,'[1]Deals (investment)'!$V:$V,BM$1)</f>
        <v>#VALUE!</v>
      </c>
      <c r="BN95" s="15"/>
      <c r="BO95" s="15"/>
      <c r="BP95" s="22"/>
      <c r="BQ95" s="15"/>
      <c r="BR95" s="15"/>
      <c r="BS95" s="15"/>
      <c r="BT95" s="15"/>
      <c r="BU95" s="15"/>
      <c r="BV95" s="15"/>
      <c r="BW95" s="15"/>
      <c r="BX95" s="15"/>
      <c r="BY95" s="15"/>
      <c r="BZ95" s="15"/>
      <c r="CA95" s="15"/>
      <c r="CB95" s="15"/>
      <c r="CC95" s="15"/>
      <c r="CD95" s="15" t="str">
        <f t="shared" si="12"/>
        <v>InstabugInstabug is a platform for mobile developers that help them communicate with their users, collaborate with their teams and build better apps.Active</v>
      </c>
      <c r="CE95" s="15"/>
      <c r="CF95" s="15"/>
      <c r="CG95" s="15"/>
      <c r="CH95" s="15"/>
      <c r="CI95" s="15"/>
      <c r="CJ95" s="15"/>
      <c r="DM95">
        <v>480</v>
      </c>
    </row>
    <row r="96" spans="1:118" ht="12.75">
      <c r="A96" s="15" t="s">
        <v>927</v>
      </c>
      <c r="B96" s="15" t="s">
        <v>928</v>
      </c>
      <c r="C96" s="15" t="s">
        <v>58</v>
      </c>
      <c r="D96" s="16">
        <v>2016</v>
      </c>
      <c r="E96" s="15" t="s">
        <v>59</v>
      </c>
      <c r="F96" s="15"/>
      <c r="G96" s="15" t="s">
        <v>61</v>
      </c>
      <c r="H96" s="15" t="s">
        <v>61</v>
      </c>
      <c r="I96" s="15" t="s">
        <v>61</v>
      </c>
      <c r="J96" s="15"/>
      <c r="K96" s="17" t="e">
        <f t="shared" si="0"/>
        <v>#VALUE!</v>
      </c>
      <c r="L96" s="15"/>
      <c r="M96" s="18" t="e">
        <f t="shared" si="1"/>
        <v>#VALUE!</v>
      </c>
      <c r="N96" s="15"/>
      <c r="O96" s="15"/>
      <c r="P96" s="15"/>
      <c r="Q96" s="15"/>
      <c r="R96" s="15" t="s">
        <v>636</v>
      </c>
      <c r="S96" s="19">
        <v>325000</v>
      </c>
      <c r="T96" s="15" t="s">
        <v>375</v>
      </c>
      <c r="U96" s="17">
        <v>1000000</v>
      </c>
      <c r="V96" s="15" t="s">
        <v>929</v>
      </c>
      <c r="W96" s="15">
        <v>1</v>
      </c>
      <c r="X96" s="15" t="s">
        <v>158</v>
      </c>
      <c r="Y96" s="15" t="s">
        <v>930</v>
      </c>
      <c r="AB96" s="20" t="s">
        <v>286</v>
      </c>
      <c r="AC96" s="21" t="s">
        <v>931</v>
      </c>
      <c r="AD96" s="21" t="s">
        <v>932</v>
      </c>
      <c r="AE96" s="21" t="s">
        <v>933</v>
      </c>
      <c r="AF96" s="21" t="s">
        <v>934</v>
      </c>
      <c r="AG96" s="22">
        <f t="shared" si="6"/>
        <v>0.70967741935483875</v>
      </c>
      <c r="AH96" s="15" t="e">
        <f t="shared" si="11"/>
        <v>#VALUE!</v>
      </c>
      <c r="AI96" s="22" t="str">
        <f>VLOOKUP(A96,'[1]Deals (investment)'!$B$2:$Z$1497,1,FALSE)</f>
        <v>Farmcrowdy</v>
      </c>
      <c r="AJ96" s="22">
        <f>VLOOKUP(A96,'[1]Deals (investment)'!$B$2:$Z$870,15,FALSE)</f>
        <v>1</v>
      </c>
      <c r="AK96" s="17" t="e">
        <f>VLOOKUP(A96,'[1]Deals (Exits)'!B:B,1,FALSE)</f>
        <v>#N/A</v>
      </c>
      <c r="AL96" s="23">
        <f>VLOOKUP(G96,[1]Lookups!$V$3:$Y$197,4,FALSE)</f>
        <v>0</v>
      </c>
      <c r="AM96" s="17" t="str">
        <f>VLOOKUP(X96,[1]Lookups!$B$3:$C$200,2,FALSE)</f>
        <v>Financial Services</v>
      </c>
      <c r="AN96" s="17" t="str">
        <f>VLOOKUP(R96,[1]Lookups!$H$3:$I$69,2,FALSE)</f>
        <v>1. Grant</v>
      </c>
      <c r="AO96" s="17" t="str">
        <f>VLOOKUP(T96,[1]Lookups!$H$3:$I$69,2,FALSE)</f>
        <v>2. Seed</v>
      </c>
      <c r="AP96" s="17" t="str">
        <f>VLOOKUP(AN96,[1]Lookups!$N$3:$O$11,2,FALSE)</f>
        <v>Early</v>
      </c>
      <c r="AQ96" s="18" t="e">
        <f>COUNTIFS('[1]Deals (investment)'!$B:$B,$A96)</f>
        <v>#VALUE!</v>
      </c>
      <c r="AR96" s="18" t="e">
        <f>COUNTIFS('[1]Deals (investment)'!$B:$B,$A96,'[1]Deals (investment)'!$T:$T,$AW$1)+COUNTIFS('[1]Deals (investment)'!$B:$B,$A96,'[1]Deals (investment)'!$T:$T,$AX$1)+COUNTIFS('[1]Deals (investment)'!$B:$B,$A96,'[1]Deals (investment)'!$T:$T,$AY$1)</f>
        <v>#VALUE!</v>
      </c>
      <c r="AS96" s="17" t="e">
        <f>SUMIFS('[1]Deals (investment)'!$C:$C,'[1]Deals (investment)'!$B:$B,$A96)</f>
        <v>#VALUE!</v>
      </c>
      <c r="AT96" s="17" t="e">
        <f t="shared" si="4"/>
        <v>#VALUE!</v>
      </c>
      <c r="AU96" s="18" t="e">
        <f>COUNTIF('[1]Deals (Exits)'!$B:$B,A96)</f>
        <v>#VALUE!</v>
      </c>
      <c r="AV96" s="17" t="e">
        <f>SUMIFS('[1]Deals (investment)'!$C:$C,'[1]Deals (investment)'!$B:$B,$A96,'[1]Deals (investment)'!$T:$T,AV$1)</f>
        <v>#VALUE!</v>
      </c>
      <c r="AW96" s="17" t="e">
        <f>SUMIFS('[1]Deals (investment)'!$C:$C,'[1]Deals (investment)'!$B:$B,$A96,'[1]Deals (investment)'!$T:$T,AW$1)</f>
        <v>#VALUE!</v>
      </c>
      <c r="AX96" s="17" t="e">
        <f>SUMIFS('[1]Deals (investment)'!$C:$C,'[1]Deals (investment)'!$B:$B,$A96,'[1]Deals (investment)'!$T:$T,AX$1)</f>
        <v>#VALUE!</v>
      </c>
      <c r="AY96" s="17" t="e">
        <f>SUMIFS('[1]Deals (investment)'!$C:$C,'[1]Deals (investment)'!$B:$B,$A96,'[1]Deals (investment)'!$T:$T,AY$1)</f>
        <v>#VALUE!</v>
      </c>
      <c r="AZ96" s="17" t="e">
        <f>SUMIFS('[1]Deals (investment)'!$C:$C,'[1]Deals (investment)'!$B:$B,$A96,'[1]Deals (investment)'!$T:$T,AZ$1)</f>
        <v>#VALUE!</v>
      </c>
      <c r="BA96" s="17" t="e">
        <f>SUMIFS('[1]Deals (investment)'!$C:$C,'[1]Deals (investment)'!$B:$B,$A96,'[1]Deals (investment)'!$T:$T,BA$1)</f>
        <v>#VALUE!</v>
      </c>
      <c r="BB96" s="17" t="e">
        <f>SUMIFS('[1]Deals (investment)'!$C:$C,'[1]Deals (investment)'!$B:$B,$A96,'[1]Deals (investment)'!$T:$T,BB$1)</f>
        <v>#VALUE!</v>
      </c>
      <c r="BC96" s="17" t="e">
        <f>SUMIFS('[1]Deals (Exits)'!$C:$C,'[1]Deals (Exits)'!$B:$B,$A96)</f>
        <v>#VALUE!</v>
      </c>
      <c r="BD96" s="17" t="e">
        <f>SUMIFS('[1]Deals (investment)'!$C:$C,'[1]Deals (investment)'!$B:$B,$A96,'[1]Deals (investment)'!$V:$V,BD$1)</f>
        <v>#VALUE!</v>
      </c>
      <c r="BE96" s="17" t="e">
        <f>SUMIFS('[1]Deals (investment)'!$C:$C,'[1]Deals (investment)'!$B:$B,$A96,'[1]Deals (investment)'!$V:$V,BE$1)</f>
        <v>#VALUE!</v>
      </c>
      <c r="BF96" s="17" t="e">
        <f>SUMIFS('[1]Deals (investment)'!$C:$C,'[1]Deals (investment)'!$B:$B,$A96,'[1]Deals (investment)'!$V:$V,BF$1)</f>
        <v>#VALUE!</v>
      </c>
      <c r="BG96" s="17" t="e">
        <f>SUMIFS('[1]Deals (investment)'!$C:$C,'[1]Deals (investment)'!$B:$B,$A96,'[1]Deals (investment)'!$V:$V,BG$1)</f>
        <v>#VALUE!</v>
      </c>
      <c r="BH96" s="17" t="e">
        <f>SUMIFS('[1]Deals (investment)'!$C:$C,'[1]Deals (investment)'!$B:$B,$A96,'[1]Deals (investment)'!$V:$V,BH$1)</f>
        <v>#VALUE!</v>
      </c>
      <c r="BI96" s="17" t="e">
        <f>SUMIFS('[1]Deals (investment)'!$C:$C,'[1]Deals (investment)'!$B:$B,$A96,'[1]Deals (investment)'!$V:$V,BI$1)</f>
        <v>#VALUE!</v>
      </c>
      <c r="BJ96" s="17" t="e">
        <f>SUMIFS('[1]Deals (investment)'!$C:$C,'[1]Deals (investment)'!$B:$B,$A96,'[1]Deals (investment)'!$V:$V,BJ$1)</f>
        <v>#VALUE!</v>
      </c>
      <c r="BK96" s="17" t="e">
        <f>SUMIFS('[1]Deals (investment)'!$C:$C,'[1]Deals (investment)'!$B:$B,$A96,'[1]Deals (investment)'!$V:$V,BK$1)</f>
        <v>#VALUE!</v>
      </c>
      <c r="BL96" s="17" t="e">
        <f>SUMIFS('[1]Deals (investment)'!$C:$C,'[1]Deals (investment)'!$B:$B,$A96,'[1]Deals (investment)'!$V:$V,BL$1)</f>
        <v>#VALUE!</v>
      </c>
      <c r="BM96" s="17" t="e">
        <f>SUMIFS('[1]Deals (investment)'!$C:$C,'[1]Deals (investment)'!$B:$B,$A96,'[1]Deals (investment)'!$V:$V,BM$1)</f>
        <v>#VALUE!</v>
      </c>
      <c r="BN96" s="15"/>
      <c r="BO96" s="15"/>
      <c r="BP96" s="22"/>
      <c r="BQ96" s="15"/>
      <c r="BR96" s="15"/>
      <c r="BS96" s="15"/>
      <c r="BT96" s="15"/>
      <c r="BU96" s="15"/>
      <c r="BV96" s="15"/>
      <c r="BW96" s="15"/>
      <c r="BX96" s="15"/>
      <c r="BY96" s="15"/>
      <c r="BZ96" s="15"/>
      <c r="CA96" s="15"/>
      <c r="CB96" s="15"/>
      <c r="CC96" s="15"/>
      <c r="CD96" s="15" t="str">
        <f t="shared" si="12"/>
        <v>FarmcrowdyFarmcrowdy is Nigeria’s First Digital Agriculture Platform that empowers rural farmers by providing them with improved seeds, farm inputs, training on modern farming techniques and sales of their farm produce which gives them the capacity to farm more acres, and leads to increased food production and security in Africa.Active</v>
      </c>
      <c r="CE96" s="15"/>
      <c r="CF96" s="15"/>
      <c r="CG96" s="15"/>
      <c r="CH96" s="15"/>
      <c r="CI96" s="15"/>
      <c r="CJ96" s="15"/>
      <c r="DM96">
        <v>104</v>
      </c>
      <c r="DN96">
        <v>2018</v>
      </c>
    </row>
    <row r="97" spans="1:118" ht="12.75">
      <c r="A97" s="15" t="s">
        <v>935</v>
      </c>
      <c r="B97" s="15" t="s">
        <v>936</v>
      </c>
      <c r="C97" s="15" t="s">
        <v>58</v>
      </c>
      <c r="D97" s="16">
        <v>2016</v>
      </c>
      <c r="E97" s="15" t="s">
        <v>429</v>
      </c>
      <c r="F97" s="15"/>
      <c r="G97" s="15" t="s">
        <v>188</v>
      </c>
      <c r="H97" s="15"/>
      <c r="I97" s="15" t="s">
        <v>188</v>
      </c>
      <c r="J97" s="15"/>
      <c r="K97" s="17" t="e">
        <f t="shared" si="0"/>
        <v>#VALUE!</v>
      </c>
      <c r="L97" s="15"/>
      <c r="M97" s="18" t="e">
        <f t="shared" si="1"/>
        <v>#VALUE!</v>
      </c>
      <c r="N97" s="15"/>
      <c r="O97" s="15"/>
      <c r="P97" s="15"/>
      <c r="Q97" s="15"/>
      <c r="R97" s="15" t="s">
        <v>132</v>
      </c>
      <c r="S97" s="19">
        <v>2065760</v>
      </c>
      <c r="T97" s="15" t="s">
        <v>132</v>
      </c>
      <c r="U97" s="19">
        <v>2065760</v>
      </c>
      <c r="V97" s="15" t="s">
        <v>937</v>
      </c>
      <c r="W97" s="15">
        <v>1</v>
      </c>
      <c r="X97" s="15" t="s">
        <v>493</v>
      </c>
      <c r="Y97" s="15" t="s">
        <v>938</v>
      </c>
      <c r="AB97" s="32">
        <v>43506</v>
      </c>
      <c r="AC97" s="21" t="s">
        <v>939</v>
      </c>
      <c r="AD97" s="21" t="s">
        <v>940</v>
      </c>
      <c r="AE97" s="21" t="s">
        <v>941</v>
      </c>
      <c r="AF97" s="15"/>
      <c r="AG97" s="22">
        <f t="shared" si="6"/>
        <v>0.64516129032258063</v>
      </c>
      <c r="AH97" s="15" t="e">
        <f t="shared" si="11"/>
        <v>#VALUE!</v>
      </c>
      <c r="AI97" s="22" t="str">
        <f>VLOOKUP(A97,'[1]Deals (investment)'!$B$2:$Z$1497,1,FALSE)</f>
        <v>TheBoardroom Africa</v>
      </c>
      <c r="AJ97" s="22" t="e">
        <f>VLOOKUP(A97,'[1]Deals (investment)'!$B$2:$Z$870,15,FALSE)</f>
        <v>#N/A</v>
      </c>
      <c r="AK97" s="17" t="e">
        <f>VLOOKUP(A97,'[1]Deals (Exits)'!B:B,1,FALSE)</f>
        <v>#N/A</v>
      </c>
      <c r="AL97" s="23">
        <f>VLOOKUP(G97,[1]Lookups!$V$3:$Y$197,4,FALSE)</f>
        <v>0</v>
      </c>
      <c r="AM97" s="17" t="str">
        <f>VLOOKUP(X97,[1]Lookups!$B$3:$C$200,2,FALSE)</f>
        <v>Employment, Talent &amp; Labour</v>
      </c>
      <c r="AN97" s="17" t="str">
        <f>VLOOKUP(R97,[1]Lookups!$H$3:$I$69,2,FALSE)</f>
        <v>3. Early Venture</v>
      </c>
      <c r="AO97" s="17" t="str">
        <f>VLOOKUP(T97,[1]Lookups!$H$3:$I$69,2,FALSE)</f>
        <v>3. Early Venture</v>
      </c>
      <c r="AP97" s="17" t="str">
        <f>VLOOKUP(AN97,[1]Lookups!$N$3:$O$11,2,FALSE)</f>
        <v>Early</v>
      </c>
      <c r="AQ97" s="18" t="e">
        <f>COUNTIFS('[1]Deals (investment)'!$B:$B,$A97)</f>
        <v>#VALUE!</v>
      </c>
      <c r="AR97" s="18" t="e">
        <f>COUNTIFS('[1]Deals (investment)'!$B:$B,$A97,'[1]Deals (investment)'!$T:$T,$AW$1)+COUNTIFS('[1]Deals (investment)'!$B:$B,$A97,'[1]Deals (investment)'!$T:$T,$AX$1)+COUNTIFS('[1]Deals (investment)'!$B:$B,$A97,'[1]Deals (investment)'!$T:$T,$AY$1)</f>
        <v>#VALUE!</v>
      </c>
      <c r="AS97" s="17" t="e">
        <f>SUMIFS('[1]Deals (investment)'!$C:$C,'[1]Deals (investment)'!$B:$B,$A97)</f>
        <v>#VALUE!</v>
      </c>
      <c r="AT97" s="17" t="e">
        <f t="shared" si="4"/>
        <v>#VALUE!</v>
      </c>
      <c r="AU97" s="18" t="e">
        <f>COUNTIF('[1]Deals (Exits)'!$B:$B,A97)</f>
        <v>#VALUE!</v>
      </c>
      <c r="AV97" s="17" t="e">
        <f>SUMIFS('[1]Deals (investment)'!$C:$C,'[1]Deals (investment)'!$B:$B,$A97,'[1]Deals (investment)'!$T:$T,AV$1)</f>
        <v>#VALUE!</v>
      </c>
      <c r="AW97" s="17" t="e">
        <f>SUMIFS('[1]Deals (investment)'!$C:$C,'[1]Deals (investment)'!$B:$B,$A97,'[1]Deals (investment)'!$T:$T,AW$1)</f>
        <v>#VALUE!</v>
      </c>
      <c r="AX97" s="17" t="e">
        <f>SUMIFS('[1]Deals (investment)'!$C:$C,'[1]Deals (investment)'!$B:$B,$A97,'[1]Deals (investment)'!$T:$T,AX$1)</f>
        <v>#VALUE!</v>
      </c>
      <c r="AY97" s="17" t="e">
        <f>SUMIFS('[1]Deals (investment)'!$C:$C,'[1]Deals (investment)'!$B:$B,$A97,'[1]Deals (investment)'!$T:$T,AY$1)</f>
        <v>#VALUE!</v>
      </c>
      <c r="AZ97" s="17" t="e">
        <f>SUMIFS('[1]Deals (investment)'!$C:$C,'[1]Deals (investment)'!$B:$B,$A97,'[1]Deals (investment)'!$T:$T,AZ$1)</f>
        <v>#VALUE!</v>
      </c>
      <c r="BA97" s="17" t="e">
        <f>SUMIFS('[1]Deals (investment)'!$C:$C,'[1]Deals (investment)'!$B:$B,$A97,'[1]Deals (investment)'!$T:$T,BA$1)</f>
        <v>#VALUE!</v>
      </c>
      <c r="BB97" s="17" t="e">
        <f>SUMIFS('[1]Deals (investment)'!$C:$C,'[1]Deals (investment)'!$B:$B,$A97,'[1]Deals (investment)'!$T:$T,BB$1)</f>
        <v>#VALUE!</v>
      </c>
      <c r="BC97" s="17" t="e">
        <f>SUMIFS('[1]Deals (Exits)'!$C:$C,'[1]Deals (Exits)'!$B:$B,$A97)</f>
        <v>#VALUE!</v>
      </c>
      <c r="BD97" s="17" t="e">
        <f>SUMIFS('[1]Deals (investment)'!$C:$C,'[1]Deals (investment)'!$B:$B,$A97,'[1]Deals (investment)'!$V:$V,BD$1)</f>
        <v>#VALUE!</v>
      </c>
      <c r="BE97" s="17" t="e">
        <f>SUMIFS('[1]Deals (investment)'!$C:$C,'[1]Deals (investment)'!$B:$B,$A97,'[1]Deals (investment)'!$V:$V,BE$1)</f>
        <v>#VALUE!</v>
      </c>
      <c r="BF97" s="17" t="e">
        <f>SUMIFS('[1]Deals (investment)'!$C:$C,'[1]Deals (investment)'!$B:$B,$A97,'[1]Deals (investment)'!$V:$V,BF$1)</f>
        <v>#VALUE!</v>
      </c>
      <c r="BG97" s="17" t="e">
        <f>SUMIFS('[1]Deals (investment)'!$C:$C,'[1]Deals (investment)'!$B:$B,$A97,'[1]Deals (investment)'!$V:$V,BG$1)</f>
        <v>#VALUE!</v>
      </c>
      <c r="BH97" s="17" t="e">
        <f>SUMIFS('[1]Deals (investment)'!$C:$C,'[1]Deals (investment)'!$B:$B,$A97,'[1]Deals (investment)'!$V:$V,BH$1)</f>
        <v>#VALUE!</v>
      </c>
      <c r="BI97" s="17" t="e">
        <f>SUMIFS('[1]Deals (investment)'!$C:$C,'[1]Deals (investment)'!$B:$B,$A97,'[1]Deals (investment)'!$V:$V,BI$1)</f>
        <v>#VALUE!</v>
      </c>
      <c r="BJ97" s="17" t="e">
        <f>SUMIFS('[1]Deals (investment)'!$C:$C,'[1]Deals (investment)'!$B:$B,$A97,'[1]Deals (investment)'!$V:$V,BJ$1)</f>
        <v>#VALUE!</v>
      </c>
      <c r="BK97" s="17" t="e">
        <f>SUMIFS('[1]Deals (investment)'!$C:$C,'[1]Deals (investment)'!$B:$B,$A97,'[1]Deals (investment)'!$V:$V,BK$1)</f>
        <v>#VALUE!</v>
      </c>
      <c r="BL97" s="17" t="e">
        <f>SUMIFS('[1]Deals (investment)'!$C:$C,'[1]Deals (investment)'!$B:$B,$A97,'[1]Deals (investment)'!$V:$V,BL$1)</f>
        <v>#VALUE!</v>
      </c>
      <c r="BM97" s="17" t="e">
        <f>SUMIFS('[1]Deals (investment)'!$C:$C,'[1]Deals (investment)'!$B:$B,$A97,'[1]Deals (investment)'!$V:$V,BM$1)</f>
        <v>#VALUE!</v>
      </c>
      <c r="BN97" s="15"/>
      <c r="BO97" s="15"/>
      <c r="BP97" s="22"/>
      <c r="BQ97" s="15"/>
      <c r="BR97" s="15"/>
      <c r="BS97" s="15"/>
      <c r="BT97" s="15"/>
      <c r="BU97" s="15"/>
      <c r="BV97" s="15"/>
      <c r="BW97" s="15"/>
      <c r="BX97" s="15"/>
      <c r="BY97" s="15"/>
      <c r="BZ97" s="15"/>
      <c r="CA97" s="15"/>
      <c r="CB97" s="15"/>
      <c r="CC97" s="15"/>
      <c r="CD97" s="15" t="str">
        <f t="shared" si="12"/>
        <v>TheBoardroom AfricaThe Boardroom Africa (TBR Africa) promotes exceptional female talent to boards across the continent. We break down barriers to help organisations realize the benefits of increased diversity on boards. We’re accelerating the placement of female leaders by connecting peer-endorsed, board-ready women with CEOs and Board Executives across Africa and beyond.Active</v>
      </c>
      <c r="CE97" s="15"/>
      <c r="CF97" s="15"/>
      <c r="CG97" s="15"/>
      <c r="CH97" s="15"/>
      <c r="CI97" s="15"/>
      <c r="CJ97" s="15"/>
      <c r="DN97">
        <v>2019</v>
      </c>
    </row>
    <row r="98" spans="1:118" ht="12.75">
      <c r="A98" s="15" t="s">
        <v>942</v>
      </c>
      <c r="B98" s="15" t="s">
        <v>943</v>
      </c>
      <c r="C98" s="15" t="s">
        <v>58</v>
      </c>
      <c r="D98" s="16">
        <v>2016</v>
      </c>
      <c r="E98" s="15" t="s">
        <v>128</v>
      </c>
      <c r="F98" s="15"/>
      <c r="G98" s="15" t="s">
        <v>129</v>
      </c>
      <c r="H98" s="15" t="s">
        <v>129</v>
      </c>
      <c r="I98" s="15" t="s">
        <v>129</v>
      </c>
      <c r="J98" s="15"/>
      <c r="K98" s="17" t="e">
        <f t="shared" si="0"/>
        <v>#VALUE!</v>
      </c>
      <c r="L98" s="15"/>
      <c r="M98" s="18" t="e">
        <f t="shared" si="1"/>
        <v>#VALUE!</v>
      </c>
      <c r="N98" s="15"/>
      <c r="O98" s="15"/>
      <c r="P98" s="15"/>
      <c r="Q98" s="15"/>
      <c r="R98" s="15" t="s">
        <v>375</v>
      </c>
      <c r="S98" s="19">
        <v>2000000</v>
      </c>
      <c r="T98" s="15" t="s">
        <v>375</v>
      </c>
      <c r="U98" s="19">
        <v>2000000</v>
      </c>
      <c r="V98" s="15" t="s">
        <v>944</v>
      </c>
      <c r="W98" s="15"/>
      <c r="X98" s="15" t="s">
        <v>64</v>
      </c>
      <c r="Y98" s="15" t="s">
        <v>945</v>
      </c>
      <c r="AB98" s="20" t="s">
        <v>136</v>
      </c>
      <c r="AC98" s="21" t="s">
        <v>946</v>
      </c>
      <c r="AD98" s="21" t="s">
        <v>947</v>
      </c>
      <c r="AE98" s="21" t="s">
        <v>948</v>
      </c>
      <c r="AF98" s="21" t="s">
        <v>949</v>
      </c>
      <c r="AG98" s="22">
        <f t="shared" si="6"/>
        <v>0.67741935483870963</v>
      </c>
      <c r="AH98" s="15" t="str">
        <f t="shared" si="11"/>
        <v/>
      </c>
      <c r="AI98" s="22" t="str">
        <f>VLOOKUP(A98,'[1]Deals (investment)'!$B$2:$Z$1497,1,FALSE)</f>
        <v>Elves</v>
      </c>
      <c r="AJ98" s="22">
        <f>VLOOKUP(A98,'[1]Deals (investment)'!$B$2:$Z$870,15,FALSE)</f>
        <v>1</v>
      </c>
      <c r="AK98" s="17" t="e">
        <f>VLOOKUP(A98,'[1]Deals (Exits)'!B:B,1,FALSE)</f>
        <v>#N/A</v>
      </c>
      <c r="AL98" s="23">
        <f>VLOOKUP(G98,[1]Lookups!$V$3:$Y$197,4,FALSE)</f>
        <v>0</v>
      </c>
      <c r="AM98" s="17" t="str">
        <f>VLOOKUP(X98,[1]Lookups!$B$3:$C$200,2,FALSE)</f>
        <v>E-commerce &amp; Retail</v>
      </c>
      <c r="AN98" s="17" t="str">
        <f>VLOOKUP(R98,[1]Lookups!$H$3:$I$69,2,FALSE)</f>
        <v>2. Seed</v>
      </c>
      <c r="AO98" s="17" t="str">
        <f>VLOOKUP(T98,[1]Lookups!$H$3:$I$69,2,FALSE)</f>
        <v>2. Seed</v>
      </c>
      <c r="AP98" s="17" t="str">
        <f>VLOOKUP(AN98,[1]Lookups!$N$3:$O$11,2,FALSE)</f>
        <v>Early</v>
      </c>
      <c r="AQ98" s="18" t="e">
        <f>COUNTIFS('[1]Deals (investment)'!$B:$B,$A98)</f>
        <v>#VALUE!</v>
      </c>
      <c r="AR98" s="18" t="e">
        <f>COUNTIFS('[1]Deals (investment)'!$B:$B,$A98,'[1]Deals (investment)'!$T:$T,$AW$1)+COUNTIFS('[1]Deals (investment)'!$B:$B,$A98,'[1]Deals (investment)'!$T:$T,$AX$1)+COUNTIFS('[1]Deals (investment)'!$B:$B,$A98,'[1]Deals (investment)'!$T:$T,$AY$1)</f>
        <v>#VALUE!</v>
      </c>
      <c r="AS98" s="17" t="e">
        <f>SUMIFS('[1]Deals (investment)'!$C:$C,'[1]Deals (investment)'!$B:$B,$A98)</f>
        <v>#VALUE!</v>
      </c>
      <c r="AT98" s="17" t="e">
        <f t="shared" si="4"/>
        <v>#VALUE!</v>
      </c>
      <c r="AU98" s="18" t="e">
        <f>COUNTIF('[1]Deals (Exits)'!$B:$B,A98)</f>
        <v>#VALUE!</v>
      </c>
      <c r="AV98" s="17" t="e">
        <f>SUMIFS('[1]Deals (investment)'!$C:$C,'[1]Deals (investment)'!$B:$B,$A98,'[1]Deals (investment)'!$T:$T,AV$1)</f>
        <v>#VALUE!</v>
      </c>
      <c r="AW98" s="17" t="e">
        <f>SUMIFS('[1]Deals (investment)'!$C:$C,'[1]Deals (investment)'!$B:$B,$A98,'[1]Deals (investment)'!$T:$T,AW$1)</f>
        <v>#VALUE!</v>
      </c>
      <c r="AX98" s="17" t="e">
        <f>SUMIFS('[1]Deals (investment)'!$C:$C,'[1]Deals (investment)'!$B:$B,$A98,'[1]Deals (investment)'!$T:$T,AX$1)</f>
        <v>#VALUE!</v>
      </c>
      <c r="AY98" s="17" t="e">
        <f>SUMIFS('[1]Deals (investment)'!$C:$C,'[1]Deals (investment)'!$B:$B,$A98,'[1]Deals (investment)'!$T:$T,AY$1)</f>
        <v>#VALUE!</v>
      </c>
      <c r="AZ98" s="17" t="e">
        <f>SUMIFS('[1]Deals (investment)'!$C:$C,'[1]Deals (investment)'!$B:$B,$A98,'[1]Deals (investment)'!$T:$T,AZ$1)</f>
        <v>#VALUE!</v>
      </c>
      <c r="BA98" s="17" t="e">
        <f>SUMIFS('[1]Deals (investment)'!$C:$C,'[1]Deals (investment)'!$B:$B,$A98,'[1]Deals (investment)'!$T:$T,BA$1)</f>
        <v>#VALUE!</v>
      </c>
      <c r="BB98" s="17" t="e">
        <f>SUMIFS('[1]Deals (investment)'!$C:$C,'[1]Deals (investment)'!$B:$B,$A98,'[1]Deals (investment)'!$T:$T,BB$1)</f>
        <v>#VALUE!</v>
      </c>
      <c r="BC98" s="17" t="e">
        <f>SUMIFS('[1]Deals (Exits)'!$C:$C,'[1]Deals (Exits)'!$B:$B,$A98)</f>
        <v>#VALUE!</v>
      </c>
      <c r="BD98" s="17" t="e">
        <f>SUMIFS('[1]Deals (investment)'!$C:$C,'[1]Deals (investment)'!$B:$B,$A98,'[1]Deals (investment)'!$V:$V,BD$1)</f>
        <v>#VALUE!</v>
      </c>
      <c r="BE98" s="17" t="e">
        <f>SUMIFS('[1]Deals (investment)'!$C:$C,'[1]Deals (investment)'!$B:$B,$A98,'[1]Deals (investment)'!$V:$V,BE$1)</f>
        <v>#VALUE!</v>
      </c>
      <c r="BF98" s="17" t="e">
        <f>SUMIFS('[1]Deals (investment)'!$C:$C,'[1]Deals (investment)'!$B:$B,$A98,'[1]Deals (investment)'!$V:$V,BF$1)</f>
        <v>#VALUE!</v>
      </c>
      <c r="BG98" s="17" t="e">
        <f>SUMIFS('[1]Deals (investment)'!$C:$C,'[1]Deals (investment)'!$B:$B,$A98,'[1]Deals (investment)'!$V:$V,BG$1)</f>
        <v>#VALUE!</v>
      </c>
      <c r="BH98" s="17" t="e">
        <f>SUMIFS('[1]Deals (investment)'!$C:$C,'[1]Deals (investment)'!$B:$B,$A98,'[1]Deals (investment)'!$V:$V,BH$1)</f>
        <v>#VALUE!</v>
      </c>
      <c r="BI98" s="17" t="e">
        <f>SUMIFS('[1]Deals (investment)'!$C:$C,'[1]Deals (investment)'!$B:$B,$A98,'[1]Deals (investment)'!$V:$V,BI$1)</f>
        <v>#VALUE!</v>
      </c>
      <c r="BJ98" s="17" t="e">
        <f>SUMIFS('[1]Deals (investment)'!$C:$C,'[1]Deals (investment)'!$B:$B,$A98,'[1]Deals (investment)'!$V:$V,BJ$1)</f>
        <v>#VALUE!</v>
      </c>
      <c r="BK98" s="17" t="e">
        <f>SUMIFS('[1]Deals (investment)'!$C:$C,'[1]Deals (investment)'!$B:$B,$A98,'[1]Deals (investment)'!$V:$V,BK$1)</f>
        <v>#VALUE!</v>
      </c>
      <c r="BL98" s="17" t="e">
        <f>SUMIFS('[1]Deals (investment)'!$C:$C,'[1]Deals (investment)'!$B:$B,$A98,'[1]Deals (investment)'!$V:$V,BL$1)</f>
        <v>#VALUE!</v>
      </c>
      <c r="BM98" s="17" t="e">
        <f>SUMIFS('[1]Deals (investment)'!$C:$C,'[1]Deals (investment)'!$B:$B,$A98,'[1]Deals (investment)'!$V:$V,BM$1)</f>
        <v>#VALUE!</v>
      </c>
      <c r="BN98" s="15"/>
      <c r="BO98" s="15"/>
      <c r="BP98" s="22"/>
      <c r="BQ98" s="15"/>
      <c r="BR98" s="15"/>
      <c r="BS98" s="15"/>
      <c r="BT98" s="15"/>
      <c r="BU98" s="15"/>
      <c r="BV98" s="15"/>
      <c r="BW98" s="15"/>
      <c r="BX98" s="15"/>
      <c r="BY98" s="15"/>
      <c r="BZ98" s="15"/>
      <c r="CA98" s="15"/>
      <c r="CB98" s="15"/>
      <c r="CC98" s="15"/>
      <c r="CD98" s="15" t="str">
        <f t="shared" si="12"/>
        <v>ElvesText a real person - they'll help find, book, buy, and deliver things for you, anywhere.Active</v>
      </c>
      <c r="CE98" s="15"/>
      <c r="CF98" s="15"/>
      <c r="CG98" s="15"/>
      <c r="CH98" s="15"/>
      <c r="CI98" s="15"/>
      <c r="CJ98" s="15"/>
    </row>
    <row r="99" spans="1:118" ht="12.75">
      <c r="A99" s="15" t="s">
        <v>950</v>
      </c>
      <c r="B99" s="15" t="s">
        <v>951</v>
      </c>
      <c r="C99" s="15" t="s">
        <v>58</v>
      </c>
      <c r="D99" s="16">
        <v>2013</v>
      </c>
      <c r="E99" s="15" t="s">
        <v>117</v>
      </c>
      <c r="F99" s="15"/>
      <c r="G99" s="15" t="s">
        <v>118</v>
      </c>
      <c r="H99" s="15" t="s">
        <v>118</v>
      </c>
      <c r="I99" s="15" t="s">
        <v>952</v>
      </c>
      <c r="J99" s="15"/>
      <c r="K99" s="17" t="e">
        <f t="shared" si="0"/>
        <v>#VALUE!</v>
      </c>
      <c r="L99" s="15"/>
      <c r="M99" s="18" t="e">
        <f t="shared" si="1"/>
        <v>#VALUE!</v>
      </c>
      <c r="N99" s="15"/>
      <c r="O99" s="15"/>
      <c r="P99" s="15"/>
      <c r="Q99" s="15"/>
      <c r="R99" s="15" t="s">
        <v>92</v>
      </c>
      <c r="S99" s="19">
        <v>2000000</v>
      </c>
      <c r="T99" s="15" t="s">
        <v>92</v>
      </c>
      <c r="U99" s="17">
        <v>5000000</v>
      </c>
      <c r="V99" s="15" t="s">
        <v>953</v>
      </c>
      <c r="W99" s="15"/>
      <c r="X99" s="15" t="s">
        <v>134</v>
      </c>
      <c r="Y99" s="15" t="s">
        <v>954</v>
      </c>
      <c r="AB99" s="20" t="s">
        <v>214</v>
      </c>
      <c r="AC99" s="21" t="s">
        <v>955</v>
      </c>
      <c r="AD99" s="21" t="s">
        <v>956</v>
      </c>
      <c r="AE99" s="21" t="s">
        <v>957</v>
      </c>
      <c r="AF99" s="21" t="s">
        <v>958</v>
      </c>
      <c r="AG99" s="22">
        <f t="shared" si="6"/>
        <v>0.67741935483870963</v>
      </c>
      <c r="AH99" s="15" t="e">
        <f t="shared" si="11"/>
        <v>#VALUE!</v>
      </c>
      <c r="AI99" s="22" t="str">
        <f>VLOOKUP(A99,'[1]Deals (investment)'!$B$2:$Z$1497,1,FALSE)</f>
        <v>Mondo Ride</v>
      </c>
      <c r="AJ99" s="22">
        <f>VLOOKUP(A99,'[1]Deals (investment)'!$B$2:$Z$870,15,FALSE)</f>
        <v>1</v>
      </c>
      <c r="AK99" s="17" t="e">
        <f>VLOOKUP(A99,'[1]Deals (Exits)'!B:B,1,FALSE)</f>
        <v>#N/A</v>
      </c>
      <c r="AL99" s="23">
        <f>VLOOKUP(G99,[1]Lookups!$V$3:$Y$197,4,FALSE)</f>
        <v>0</v>
      </c>
      <c r="AM99" s="17" t="str">
        <f>VLOOKUP(X99,[1]Lookups!$B$3:$C$200,2,FALSE)</f>
        <v>Transport &amp; Logistics</v>
      </c>
      <c r="AN99" s="17" t="str">
        <f>VLOOKUP(R99,[1]Lookups!$H$3:$I$69,2,FALSE)</f>
        <v>4. Late Venture</v>
      </c>
      <c r="AO99" s="17" t="str">
        <f>VLOOKUP(T99,[1]Lookups!$H$3:$I$69,2,FALSE)</f>
        <v>4. Late Venture</v>
      </c>
      <c r="AP99" s="17" t="str">
        <f>VLOOKUP(AN99,[1]Lookups!$N$3:$O$11,2,FALSE)</f>
        <v>Growth</v>
      </c>
      <c r="AQ99" s="18" t="e">
        <f>COUNTIFS('[1]Deals (investment)'!$B:$B,$A99)</f>
        <v>#VALUE!</v>
      </c>
      <c r="AR99" s="18" t="e">
        <f>COUNTIFS('[1]Deals (investment)'!$B:$B,$A99,'[1]Deals (investment)'!$T:$T,$AW$1)+COUNTIFS('[1]Deals (investment)'!$B:$B,$A99,'[1]Deals (investment)'!$T:$T,$AX$1)+COUNTIFS('[1]Deals (investment)'!$B:$B,$A99,'[1]Deals (investment)'!$T:$T,$AY$1)</f>
        <v>#VALUE!</v>
      </c>
      <c r="AS99" s="17" t="e">
        <f>SUMIFS('[1]Deals (investment)'!$C:$C,'[1]Deals (investment)'!$B:$B,$A99)</f>
        <v>#VALUE!</v>
      </c>
      <c r="AT99" s="17" t="e">
        <f t="shared" si="4"/>
        <v>#VALUE!</v>
      </c>
      <c r="AU99" s="18" t="e">
        <f>COUNTIF('[1]Deals (Exits)'!$B:$B,A99)</f>
        <v>#VALUE!</v>
      </c>
      <c r="AV99" s="17" t="e">
        <f>SUMIFS('[1]Deals (investment)'!$C:$C,'[1]Deals (investment)'!$B:$B,$A99,'[1]Deals (investment)'!$T:$T,AV$1)</f>
        <v>#VALUE!</v>
      </c>
      <c r="AW99" s="17" t="e">
        <f>SUMIFS('[1]Deals (investment)'!$C:$C,'[1]Deals (investment)'!$B:$B,$A99,'[1]Deals (investment)'!$T:$T,AW$1)</f>
        <v>#VALUE!</v>
      </c>
      <c r="AX99" s="17" t="e">
        <f>SUMIFS('[1]Deals (investment)'!$C:$C,'[1]Deals (investment)'!$B:$B,$A99,'[1]Deals (investment)'!$T:$T,AX$1)</f>
        <v>#VALUE!</v>
      </c>
      <c r="AY99" s="17" t="e">
        <f>SUMIFS('[1]Deals (investment)'!$C:$C,'[1]Deals (investment)'!$B:$B,$A99,'[1]Deals (investment)'!$T:$T,AY$1)</f>
        <v>#VALUE!</v>
      </c>
      <c r="AZ99" s="17" t="e">
        <f>SUMIFS('[1]Deals (investment)'!$C:$C,'[1]Deals (investment)'!$B:$B,$A99,'[1]Deals (investment)'!$T:$T,AZ$1)</f>
        <v>#VALUE!</v>
      </c>
      <c r="BA99" s="17" t="e">
        <f>SUMIFS('[1]Deals (investment)'!$C:$C,'[1]Deals (investment)'!$B:$B,$A99,'[1]Deals (investment)'!$T:$T,BA$1)</f>
        <v>#VALUE!</v>
      </c>
      <c r="BB99" s="17" t="e">
        <f>SUMIFS('[1]Deals (investment)'!$C:$C,'[1]Deals (investment)'!$B:$B,$A99,'[1]Deals (investment)'!$T:$T,BB$1)</f>
        <v>#VALUE!</v>
      </c>
      <c r="BC99" s="17" t="e">
        <f>SUMIFS('[1]Deals (Exits)'!$C:$C,'[1]Deals (Exits)'!$B:$B,$A99)</f>
        <v>#VALUE!</v>
      </c>
      <c r="BD99" s="17" t="e">
        <f>SUMIFS('[1]Deals (investment)'!$C:$C,'[1]Deals (investment)'!$B:$B,$A99,'[1]Deals (investment)'!$V:$V,BD$1)</f>
        <v>#VALUE!</v>
      </c>
      <c r="BE99" s="17" t="e">
        <f>SUMIFS('[1]Deals (investment)'!$C:$C,'[1]Deals (investment)'!$B:$B,$A99,'[1]Deals (investment)'!$V:$V,BE$1)</f>
        <v>#VALUE!</v>
      </c>
      <c r="BF99" s="17" t="e">
        <f>SUMIFS('[1]Deals (investment)'!$C:$C,'[1]Deals (investment)'!$B:$B,$A99,'[1]Deals (investment)'!$V:$V,BF$1)</f>
        <v>#VALUE!</v>
      </c>
      <c r="BG99" s="17" t="e">
        <f>SUMIFS('[1]Deals (investment)'!$C:$C,'[1]Deals (investment)'!$B:$B,$A99,'[1]Deals (investment)'!$V:$V,BG$1)</f>
        <v>#VALUE!</v>
      </c>
      <c r="BH99" s="17" t="e">
        <f>SUMIFS('[1]Deals (investment)'!$C:$C,'[1]Deals (investment)'!$B:$B,$A99,'[1]Deals (investment)'!$V:$V,BH$1)</f>
        <v>#VALUE!</v>
      </c>
      <c r="BI99" s="17" t="e">
        <f>SUMIFS('[1]Deals (investment)'!$C:$C,'[1]Deals (investment)'!$B:$B,$A99,'[1]Deals (investment)'!$V:$V,BI$1)</f>
        <v>#VALUE!</v>
      </c>
      <c r="BJ99" s="17" t="e">
        <f>SUMIFS('[1]Deals (investment)'!$C:$C,'[1]Deals (investment)'!$B:$B,$A99,'[1]Deals (investment)'!$V:$V,BJ$1)</f>
        <v>#VALUE!</v>
      </c>
      <c r="BK99" s="17" t="e">
        <f>SUMIFS('[1]Deals (investment)'!$C:$C,'[1]Deals (investment)'!$B:$B,$A99,'[1]Deals (investment)'!$V:$V,BK$1)</f>
        <v>#VALUE!</v>
      </c>
      <c r="BL99" s="17" t="e">
        <f>SUMIFS('[1]Deals (investment)'!$C:$C,'[1]Deals (investment)'!$B:$B,$A99,'[1]Deals (investment)'!$V:$V,BL$1)</f>
        <v>#VALUE!</v>
      </c>
      <c r="BM99" s="17" t="e">
        <f>SUMIFS('[1]Deals (investment)'!$C:$C,'[1]Deals (investment)'!$B:$B,$A99,'[1]Deals (investment)'!$V:$V,BM$1)</f>
        <v>#VALUE!</v>
      </c>
      <c r="BN99" s="15"/>
      <c r="BO99" s="15"/>
      <c r="BP99" s="22"/>
      <c r="BQ99" s="15"/>
      <c r="BR99" s="15"/>
      <c r="BS99" s="15"/>
      <c r="BT99" s="15"/>
      <c r="BU99" s="15"/>
      <c r="BV99" s="15"/>
      <c r="BW99" s="15"/>
      <c r="BX99" s="15"/>
      <c r="BY99" s="15"/>
      <c r="BZ99" s="15"/>
      <c r="CA99" s="15"/>
      <c r="CB99" s="15"/>
      <c r="CC99" s="15"/>
      <c r="CD99" s="15" t="str">
        <f t="shared" si="12"/>
        <v>Mondo RideMondo Ride is a smart taxi application that currently operates in Kenya. The application connects passengers with nearby drivers and ensures getting a ride within a short amount of time, as well as, guaranteeing safety and comfort for the passenger.Active</v>
      </c>
      <c r="CE99" s="15"/>
      <c r="CF99" s="15"/>
      <c r="CG99" s="15"/>
      <c r="CH99" s="15"/>
      <c r="CI99" s="15"/>
      <c r="CJ99" s="15"/>
    </row>
    <row r="100" spans="1:118" ht="12.75">
      <c r="A100" s="15" t="s">
        <v>959</v>
      </c>
      <c r="B100" s="15" t="s">
        <v>960</v>
      </c>
      <c r="C100" s="15" t="s">
        <v>58</v>
      </c>
      <c r="D100" s="16">
        <v>2016</v>
      </c>
      <c r="E100" s="15" t="s">
        <v>117</v>
      </c>
      <c r="F100" s="15"/>
      <c r="G100" s="15" t="s">
        <v>118</v>
      </c>
      <c r="H100" s="15" t="s">
        <v>118</v>
      </c>
      <c r="I100" s="15" t="s">
        <v>118</v>
      </c>
      <c r="J100" s="15"/>
      <c r="K100" s="17" t="e">
        <f t="shared" si="0"/>
        <v>#VALUE!</v>
      </c>
      <c r="L100" s="15"/>
      <c r="M100" s="18" t="e">
        <f t="shared" si="1"/>
        <v>#VALUE!</v>
      </c>
      <c r="N100" s="15"/>
      <c r="O100" s="15"/>
      <c r="P100" s="15"/>
      <c r="Q100" s="24" t="e">
        <f ca="1">_xludf.MAXIFS('[1]Deals (investment)'!A:A,'[1]Deals (investment)'!B:B,A100)</f>
        <v>#NAME?</v>
      </c>
      <c r="R100" s="15" t="s">
        <v>961</v>
      </c>
      <c r="S100" s="19">
        <v>543000</v>
      </c>
      <c r="T100" s="15" t="s">
        <v>375</v>
      </c>
      <c r="U100" s="17">
        <v>2000000</v>
      </c>
      <c r="V100" s="15" t="s">
        <v>962</v>
      </c>
      <c r="W100" s="15"/>
      <c r="X100" s="15" t="s">
        <v>107</v>
      </c>
      <c r="Y100" s="15" t="s">
        <v>963</v>
      </c>
      <c r="AB100" s="20" t="s">
        <v>214</v>
      </c>
      <c r="AC100" s="21" t="s">
        <v>964</v>
      </c>
      <c r="AD100" s="21" t="s">
        <v>965</v>
      </c>
      <c r="AE100" s="21" t="s">
        <v>966</v>
      </c>
      <c r="AF100" s="21" t="s">
        <v>967</v>
      </c>
      <c r="AG100" s="22">
        <f t="shared" ca="1" si="6"/>
        <v>0.70967741935483875</v>
      </c>
      <c r="AH100" s="15" t="e">
        <f t="shared" si="11"/>
        <v>#VALUE!</v>
      </c>
      <c r="AI100" s="22" t="str">
        <f>VLOOKUP(A100,'[1]Deals (investment)'!$B$2:$Z$1497,1,FALSE)</f>
        <v xml:space="preserve">Pawame </v>
      </c>
      <c r="AJ100" s="22">
        <f>VLOOKUP(A100,'[1]Deals (investment)'!$B$2:$Z$870,15,FALSE)</f>
        <v>1</v>
      </c>
      <c r="AK100" s="17" t="e">
        <f>VLOOKUP(A100,'[1]Deals (Exits)'!B:B,1,FALSE)</f>
        <v>#N/A</v>
      </c>
      <c r="AL100" s="23">
        <f>VLOOKUP(G100,[1]Lookups!$V$3:$Y$197,4,FALSE)</f>
        <v>0</v>
      </c>
      <c r="AM100" s="17" t="str">
        <f>VLOOKUP(X100,[1]Lookups!$B$3:$C$200,2,FALSE)</f>
        <v>Energy &amp; Resources</v>
      </c>
      <c r="AN100" s="17" t="str">
        <f>VLOOKUP(R100,[1]Lookups!$H$3:$I$69,2,FALSE)</f>
        <v>7. Offerings</v>
      </c>
      <c r="AO100" s="17" t="str">
        <f>VLOOKUP(T100,[1]Lookups!$H$3:$I$69,2,FALSE)</f>
        <v>2. Seed</v>
      </c>
      <c r="AP100" s="17" t="str">
        <f>VLOOKUP(AN100,[1]Lookups!$N$3:$O$11,2,FALSE)</f>
        <v>Mature</v>
      </c>
      <c r="AQ100" s="18" t="e">
        <f>COUNTIFS('[1]Deals (investment)'!$B:$B,$A100)</f>
        <v>#VALUE!</v>
      </c>
      <c r="AR100" s="18" t="e">
        <f>COUNTIFS('[1]Deals (investment)'!$B:$B,$A100,'[1]Deals (investment)'!$T:$T,$AW$1)+COUNTIFS('[1]Deals (investment)'!$B:$B,$A100,'[1]Deals (investment)'!$T:$T,$AX$1)+COUNTIFS('[1]Deals (investment)'!$B:$B,$A100,'[1]Deals (investment)'!$T:$T,$AY$1)</f>
        <v>#VALUE!</v>
      </c>
      <c r="AS100" s="17" t="e">
        <f>SUMIFS('[1]Deals (investment)'!$C:$C,'[1]Deals (investment)'!$B:$B,$A100)</f>
        <v>#VALUE!</v>
      </c>
      <c r="AT100" s="17" t="e">
        <f t="shared" si="4"/>
        <v>#VALUE!</v>
      </c>
      <c r="AU100" s="18" t="e">
        <f>COUNTIF('[1]Deals (Exits)'!$B:$B,A100)</f>
        <v>#VALUE!</v>
      </c>
      <c r="AV100" s="17" t="e">
        <f>SUMIFS('[1]Deals (investment)'!$C:$C,'[1]Deals (investment)'!$B:$B,$A100,'[1]Deals (investment)'!$T:$T,AV$1)</f>
        <v>#VALUE!</v>
      </c>
      <c r="AW100" s="17" t="e">
        <f>SUMIFS('[1]Deals (investment)'!$C:$C,'[1]Deals (investment)'!$B:$B,$A100,'[1]Deals (investment)'!$T:$T,AW$1)</f>
        <v>#VALUE!</v>
      </c>
      <c r="AX100" s="17" t="e">
        <f>SUMIFS('[1]Deals (investment)'!$C:$C,'[1]Deals (investment)'!$B:$B,$A100,'[1]Deals (investment)'!$T:$T,AX$1)</f>
        <v>#VALUE!</v>
      </c>
      <c r="AY100" s="17" t="e">
        <f>SUMIFS('[1]Deals (investment)'!$C:$C,'[1]Deals (investment)'!$B:$B,$A100,'[1]Deals (investment)'!$T:$T,AY$1)</f>
        <v>#VALUE!</v>
      </c>
      <c r="AZ100" s="17" t="e">
        <f>SUMIFS('[1]Deals (investment)'!$C:$C,'[1]Deals (investment)'!$B:$B,$A100,'[1]Deals (investment)'!$T:$T,AZ$1)</f>
        <v>#VALUE!</v>
      </c>
      <c r="BA100" s="17" t="e">
        <f>SUMIFS('[1]Deals (investment)'!$C:$C,'[1]Deals (investment)'!$B:$B,$A100,'[1]Deals (investment)'!$T:$T,BA$1)</f>
        <v>#VALUE!</v>
      </c>
      <c r="BB100" s="17" t="e">
        <f>SUMIFS('[1]Deals (investment)'!$C:$C,'[1]Deals (investment)'!$B:$B,$A100,'[1]Deals (investment)'!$T:$T,BB$1)</f>
        <v>#VALUE!</v>
      </c>
      <c r="BC100" s="17" t="e">
        <f>SUMIFS('[1]Deals (Exits)'!$C:$C,'[1]Deals (Exits)'!$B:$B,$A100)</f>
        <v>#VALUE!</v>
      </c>
      <c r="BD100" s="17" t="e">
        <f>SUMIFS('[1]Deals (investment)'!$C:$C,'[1]Deals (investment)'!$B:$B,$A100,'[1]Deals (investment)'!$V:$V,BD$1)</f>
        <v>#VALUE!</v>
      </c>
      <c r="BE100" s="17" t="e">
        <f>SUMIFS('[1]Deals (investment)'!$C:$C,'[1]Deals (investment)'!$B:$B,$A100,'[1]Deals (investment)'!$V:$V,BE$1)</f>
        <v>#VALUE!</v>
      </c>
      <c r="BF100" s="17" t="e">
        <f>SUMIFS('[1]Deals (investment)'!$C:$C,'[1]Deals (investment)'!$B:$B,$A100,'[1]Deals (investment)'!$V:$V,BF$1)</f>
        <v>#VALUE!</v>
      </c>
      <c r="BG100" s="17" t="e">
        <f>SUMIFS('[1]Deals (investment)'!$C:$C,'[1]Deals (investment)'!$B:$B,$A100,'[1]Deals (investment)'!$V:$V,BG$1)</f>
        <v>#VALUE!</v>
      </c>
      <c r="BH100" s="17" t="e">
        <f>SUMIFS('[1]Deals (investment)'!$C:$C,'[1]Deals (investment)'!$B:$B,$A100,'[1]Deals (investment)'!$V:$V,BH$1)</f>
        <v>#VALUE!</v>
      </c>
      <c r="BI100" s="17" t="e">
        <f>SUMIFS('[1]Deals (investment)'!$C:$C,'[1]Deals (investment)'!$B:$B,$A100,'[1]Deals (investment)'!$V:$V,BI$1)</f>
        <v>#VALUE!</v>
      </c>
      <c r="BJ100" s="17" t="e">
        <f>SUMIFS('[1]Deals (investment)'!$C:$C,'[1]Deals (investment)'!$B:$B,$A100,'[1]Deals (investment)'!$V:$V,BJ$1)</f>
        <v>#VALUE!</v>
      </c>
      <c r="BK100" s="17" t="e">
        <f>SUMIFS('[1]Deals (investment)'!$C:$C,'[1]Deals (investment)'!$B:$B,$A100,'[1]Deals (investment)'!$V:$V,BK$1)</f>
        <v>#VALUE!</v>
      </c>
      <c r="BL100" s="17" t="e">
        <f>SUMIFS('[1]Deals (investment)'!$C:$C,'[1]Deals (investment)'!$B:$B,$A100,'[1]Deals (investment)'!$V:$V,BL$1)</f>
        <v>#VALUE!</v>
      </c>
      <c r="BM100" s="17" t="e">
        <f>SUMIFS('[1]Deals (investment)'!$C:$C,'[1]Deals (investment)'!$B:$B,$A100,'[1]Deals (investment)'!$V:$V,BM$1)</f>
        <v>#VALUE!</v>
      </c>
      <c r="BN100" s="15"/>
      <c r="BO100" s="15"/>
      <c r="BP100" s="22"/>
      <c r="BQ100" s="15"/>
      <c r="BR100" s="15"/>
      <c r="BS100" s="15"/>
      <c r="BT100" s="15"/>
      <c r="BU100" s="15"/>
      <c r="BV100" s="15"/>
      <c r="BW100" s="15"/>
      <c r="BX100" s="15"/>
      <c r="BY100" s="15"/>
      <c r="BZ100" s="15"/>
      <c r="CA100" s="15"/>
      <c r="CB100" s="15"/>
      <c r="CC100" s="15"/>
      <c r="CD100" s="15" t="str">
        <f t="shared" si="12"/>
        <v>Pawame 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modelActive</v>
      </c>
      <c r="CE100" s="15"/>
      <c r="CF100" s="15"/>
      <c r="CG100" s="15"/>
      <c r="CH100" s="15"/>
      <c r="CI100" s="15"/>
      <c r="CJ100" s="15"/>
    </row>
    <row r="101" spans="1:118" ht="12.75">
      <c r="A101" s="15" t="s">
        <v>968</v>
      </c>
      <c r="B101" s="15" t="s">
        <v>969</v>
      </c>
      <c r="C101" s="15" t="s">
        <v>58</v>
      </c>
      <c r="D101" s="16">
        <v>2015</v>
      </c>
      <c r="E101" s="15" t="s">
        <v>117</v>
      </c>
      <c r="F101" s="15"/>
      <c r="G101" s="15" t="s">
        <v>118</v>
      </c>
      <c r="H101" s="15" t="s">
        <v>118</v>
      </c>
      <c r="I101" s="15" t="s">
        <v>970</v>
      </c>
      <c r="J101" s="15"/>
      <c r="K101" s="17" t="e">
        <f t="shared" si="0"/>
        <v>#VALUE!</v>
      </c>
      <c r="L101" s="15"/>
      <c r="M101" s="18" t="e">
        <f t="shared" si="1"/>
        <v>#VALUE!</v>
      </c>
      <c r="N101" s="15"/>
      <c r="O101" s="15"/>
      <c r="P101" s="15"/>
      <c r="Q101" s="15"/>
      <c r="R101" s="15" t="s">
        <v>375</v>
      </c>
      <c r="S101" s="19">
        <v>2000000</v>
      </c>
      <c r="T101" s="15" t="s">
        <v>375</v>
      </c>
      <c r="U101" s="17">
        <v>2000000</v>
      </c>
      <c r="V101" s="15" t="s">
        <v>971</v>
      </c>
      <c r="W101" s="15">
        <v>0</v>
      </c>
      <c r="X101" s="15" t="s">
        <v>134</v>
      </c>
      <c r="Y101" s="15" t="s">
        <v>972</v>
      </c>
      <c r="Z101" s="25" t="s">
        <v>973</v>
      </c>
      <c r="AB101" s="20" t="s">
        <v>286</v>
      </c>
      <c r="AC101" s="21" t="s">
        <v>974</v>
      </c>
      <c r="AD101" s="21" t="s">
        <v>975</v>
      </c>
      <c r="AE101" s="21" t="s">
        <v>976</v>
      </c>
      <c r="AF101" s="21" t="s">
        <v>977</v>
      </c>
      <c r="AG101" s="22">
        <f t="shared" si="6"/>
        <v>0.74193548387096775</v>
      </c>
      <c r="AH101" s="15" t="e">
        <f t="shared" si="11"/>
        <v>#VALUE!</v>
      </c>
      <c r="AI101" s="22" t="str">
        <f>VLOOKUP(A101,'[1]Deals (investment)'!$B$2:$Z$1497,1,FALSE)</f>
        <v>Sokowatch</v>
      </c>
      <c r="AJ101" s="22">
        <f>VLOOKUP(A101,'[1]Deals (investment)'!$B$2:$Z$870,15,FALSE)</f>
        <v>0</v>
      </c>
      <c r="AK101" s="17" t="e">
        <f>VLOOKUP(A101,'[1]Deals (Exits)'!B:B,1,FALSE)</f>
        <v>#N/A</v>
      </c>
      <c r="AL101" s="23">
        <f>VLOOKUP(G101,[1]Lookups!$V$3:$Y$197,4,FALSE)</f>
        <v>0</v>
      </c>
      <c r="AM101" s="17" t="str">
        <f>VLOOKUP(X101,[1]Lookups!$B$3:$C$200,2,FALSE)</f>
        <v>Transport &amp; Logistics</v>
      </c>
      <c r="AN101" s="17" t="str">
        <f>VLOOKUP(R101,[1]Lookups!$H$3:$I$69,2,FALSE)</f>
        <v>2. Seed</v>
      </c>
      <c r="AO101" s="17" t="str">
        <f>VLOOKUP(T101,[1]Lookups!$H$3:$I$69,2,FALSE)</f>
        <v>2. Seed</v>
      </c>
      <c r="AP101" s="17" t="str">
        <f>VLOOKUP(AN101,[1]Lookups!$N$3:$O$11,2,FALSE)</f>
        <v>Early</v>
      </c>
      <c r="AQ101" s="18" t="e">
        <f>COUNTIFS('[1]Deals (investment)'!$B:$B,$A101)</f>
        <v>#VALUE!</v>
      </c>
      <c r="AR101" s="18" t="e">
        <f>COUNTIFS('[1]Deals (investment)'!$B:$B,$A101,'[1]Deals (investment)'!$T:$T,$AW$1)+COUNTIFS('[1]Deals (investment)'!$B:$B,$A101,'[1]Deals (investment)'!$T:$T,$AX$1)+COUNTIFS('[1]Deals (investment)'!$B:$B,$A101,'[1]Deals (investment)'!$T:$T,$AY$1)</f>
        <v>#VALUE!</v>
      </c>
      <c r="AS101" s="17" t="e">
        <f>SUMIFS('[1]Deals (investment)'!$C:$C,'[1]Deals (investment)'!$B:$B,$A101)</f>
        <v>#VALUE!</v>
      </c>
      <c r="AT101" s="17" t="e">
        <f t="shared" si="4"/>
        <v>#VALUE!</v>
      </c>
      <c r="AU101" s="18" t="e">
        <f>COUNTIF('[1]Deals (Exits)'!$B:$B,A101)</f>
        <v>#VALUE!</v>
      </c>
      <c r="AV101" s="17" t="e">
        <f>SUMIFS('[1]Deals (investment)'!$C:$C,'[1]Deals (investment)'!$B:$B,$A101,'[1]Deals (investment)'!$T:$T,AV$1)</f>
        <v>#VALUE!</v>
      </c>
      <c r="AW101" s="17" t="e">
        <f>SUMIFS('[1]Deals (investment)'!$C:$C,'[1]Deals (investment)'!$B:$B,$A101,'[1]Deals (investment)'!$T:$T,AW$1)</f>
        <v>#VALUE!</v>
      </c>
      <c r="AX101" s="17" t="e">
        <f>SUMIFS('[1]Deals (investment)'!$C:$C,'[1]Deals (investment)'!$B:$B,$A101,'[1]Deals (investment)'!$T:$T,AX$1)</f>
        <v>#VALUE!</v>
      </c>
      <c r="AY101" s="17" t="e">
        <f>SUMIFS('[1]Deals (investment)'!$C:$C,'[1]Deals (investment)'!$B:$B,$A101,'[1]Deals (investment)'!$T:$T,AY$1)</f>
        <v>#VALUE!</v>
      </c>
      <c r="AZ101" s="17" t="e">
        <f>SUMIFS('[1]Deals (investment)'!$C:$C,'[1]Deals (investment)'!$B:$B,$A101,'[1]Deals (investment)'!$T:$T,AZ$1)</f>
        <v>#VALUE!</v>
      </c>
      <c r="BA101" s="17" t="e">
        <f>SUMIFS('[1]Deals (investment)'!$C:$C,'[1]Deals (investment)'!$B:$B,$A101,'[1]Deals (investment)'!$T:$T,BA$1)</f>
        <v>#VALUE!</v>
      </c>
      <c r="BB101" s="17" t="e">
        <f>SUMIFS('[1]Deals (investment)'!$C:$C,'[1]Deals (investment)'!$B:$B,$A101,'[1]Deals (investment)'!$T:$T,BB$1)</f>
        <v>#VALUE!</v>
      </c>
      <c r="BC101" s="17" t="e">
        <f>SUMIFS('[1]Deals (Exits)'!$C:$C,'[1]Deals (Exits)'!$B:$B,$A101)</f>
        <v>#VALUE!</v>
      </c>
      <c r="BD101" s="17" t="e">
        <f>SUMIFS('[1]Deals (investment)'!$C:$C,'[1]Deals (investment)'!$B:$B,$A101,'[1]Deals (investment)'!$V:$V,BD$1)</f>
        <v>#VALUE!</v>
      </c>
      <c r="BE101" s="17" t="e">
        <f>SUMIFS('[1]Deals (investment)'!$C:$C,'[1]Deals (investment)'!$B:$B,$A101,'[1]Deals (investment)'!$V:$V,BE$1)</f>
        <v>#VALUE!</v>
      </c>
      <c r="BF101" s="17" t="e">
        <f>SUMIFS('[1]Deals (investment)'!$C:$C,'[1]Deals (investment)'!$B:$B,$A101,'[1]Deals (investment)'!$V:$V,BF$1)</f>
        <v>#VALUE!</v>
      </c>
      <c r="BG101" s="17" t="e">
        <f>SUMIFS('[1]Deals (investment)'!$C:$C,'[1]Deals (investment)'!$B:$B,$A101,'[1]Deals (investment)'!$V:$V,BG$1)</f>
        <v>#VALUE!</v>
      </c>
      <c r="BH101" s="17" t="e">
        <f>SUMIFS('[1]Deals (investment)'!$C:$C,'[1]Deals (investment)'!$B:$B,$A101,'[1]Deals (investment)'!$V:$V,BH$1)</f>
        <v>#VALUE!</v>
      </c>
      <c r="BI101" s="17" t="e">
        <f>SUMIFS('[1]Deals (investment)'!$C:$C,'[1]Deals (investment)'!$B:$B,$A101,'[1]Deals (investment)'!$V:$V,BI$1)</f>
        <v>#VALUE!</v>
      </c>
      <c r="BJ101" s="17" t="e">
        <f>SUMIFS('[1]Deals (investment)'!$C:$C,'[1]Deals (investment)'!$B:$B,$A101,'[1]Deals (investment)'!$V:$V,BJ$1)</f>
        <v>#VALUE!</v>
      </c>
      <c r="BK101" s="17" t="e">
        <f>SUMIFS('[1]Deals (investment)'!$C:$C,'[1]Deals (investment)'!$B:$B,$A101,'[1]Deals (investment)'!$V:$V,BK$1)</f>
        <v>#VALUE!</v>
      </c>
      <c r="BL101" s="17" t="e">
        <f>SUMIFS('[1]Deals (investment)'!$C:$C,'[1]Deals (investment)'!$B:$B,$A101,'[1]Deals (investment)'!$V:$V,BL$1)</f>
        <v>#VALUE!</v>
      </c>
      <c r="BM101" s="17" t="e">
        <f>SUMIFS('[1]Deals (investment)'!$C:$C,'[1]Deals (investment)'!$B:$B,$A101,'[1]Deals (investment)'!$V:$V,BM$1)</f>
        <v>#VALUE!</v>
      </c>
      <c r="BN101" s="15"/>
      <c r="BO101" s="15"/>
      <c r="BP101" s="22"/>
      <c r="BQ101" s="15"/>
      <c r="BR101" s="15"/>
      <c r="BS101" s="15"/>
      <c r="BT101" s="15"/>
      <c r="BU101" s="15"/>
      <c r="BV101" s="15"/>
      <c r="BW101" s="15"/>
      <c r="BX101" s="15"/>
      <c r="BY101" s="15"/>
      <c r="BZ101" s="15"/>
      <c r="CA101" s="15"/>
      <c r="CB101" s="15"/>
      <c r="CC101" s="15"/>
      <c r="CD101" s="15" t="str">
        <f t="shared" si="12"/>
        <v>SokowatchSokowatch offers on demand inventory distribution for small shops in informal urban areas. These small retailers are the backbone of African economies accounting for 90% of all consumer good transactions. The primary problem these retailers face is cost effective product availability. On demand orders are sent via toll free SMS/Calls or mobile app and then automatically assigned to a Sokowatch delivery agent covering the relevant area via small truck. Average delivery time is now three hours and profit is made from distribution agreements with manufacturers as well as the mark-up on products.Active</v>
      </c>
      <c r="CE101" s="15"/>
      <c r="CF101" s="15"/>
      <c r="CG101" s="15"/>
      <c r="CH101" s="15"/>
      <c r="CI101" s="15"/>
      <c r="CJ101" s="15"/>
      <c r="DM101">
        <v>330</v>
      </c>
    </row>
    <row r="102" spans="1:118" ht="12.75">
      <c r="A102" s="15" t="s">
        <v>978</v>
      </c>
      <c r="B102" s="15" t="s">
        <v>979</v>
      </c>
      <c r="C102" s="15" t="s">
        <v>58</v>
      </c>
      <c r="D102" s="16">
        <v>2014</v>
      </c>
      <c r="E102" s="15" t="s">
        <v>59</v>
      </c>
      <c r="F102" s="15" t="s">
        <v>199</v>
      </c>
      <c r="G102" s="15" t="s">
        <v>61</v>
      </c>
      <c r="H102" s="15" t="s">
        <v>61</v>
      </c>
      <c r="I102" s="15" t="s">
        <v>61</v>
      </c>
      <c r="J102" s="15"/>
      <c r="K102" s="17" t="e">
        <f t="shared" si="0"/>
        <v>#VALUE!</v>
      </c>
      <c r="L102" s="15"/>
      <c r="M102" s="18" t="e">
        <f t="shared" si="1"/>
        <v>#VALUE!</v>
      </c>
      <c r="N102" s="15"/>
      <c r="O102" s="15"/>
      <c r="P102" s="15"/>
      <c r="Q102" s="15"/>
      <c r="R102" s="15" t="s">
        <v>375</v>
      </c>
      <c r="S102" s="19">
        <v>2000000</v>
      </c>
      <c r="T102" s="15" t="s">
        <v>375</v>
      </c>
      <c r="U102" s="17">
        <v>2000000</v>
      </c>
      <c r="V102" s="15" t="s">
        <v>980</v>
      </c>
      <c r="W102" s="15">
        <v>0</v>
      </c>
      <c r="X102" s="15" t="s">
        <v>64</v>
      </c>
      <c r="Y102" s="15" t="s">
        <v>981</v>
      </c>
      <c r="AB102" s="20" t="s">
        <v>286</v>
      </c>
      <c r="AC102" s="21" t="s">
        <v>982</v>
      </c>
      <c r="AD102" s="21" t="s">
        <v>983</v>
      </c>
      <c r="AE102" s="21" t="s">
        <v>984</v>
      </c>
      <c r="AF102" s="21" t="s">
        <v>985</v>
      </c>
      <c r="AG102" s="22">
        <f t="shared" si="6"/>
        <v>0.74193548387096775</v>
      </c>
      <c r="AH102" s="15" t="str">
        <f t="shared" si="11"/>
        <v/>
      </c>
      <c r="AI102" s="22" t="str">
        <f>VLOOKUP(A102,'[1]Deals (investment)'!$B$2:$Z$1497,1,FALSE)</f>
        <v>Travelbeta</v>
      </c>
      <c r="AJ102" s="22">
        <f>VLOOKUP(A102,'[1]Deals (investment)'!$B$2:$Z$870,15,FALSE)</f>
        <v>1</v>
      </c>
      <c r="AK102" s="17" t="e">
        <f>VLOOKUP(A102,'[1]Deals (Exits)'!B:B,1,FALSE)</f>
        <v>#N/A</v>
      </c>
      <c r="AL102" s="23">
        <f>VLOOKUP(G102,[1]Lookups!$V$3:$Y$197,4,FALSE)</f>
        <v>0</v>
      </c>
      <c r="AM102" s="17" t="str">
        <f>VLOOKUP(X102,[1]Lookups!$B$3:$C$200,2,FALSE)</f>
        <v>E-commerce &amp; Retail</v>
      </c>
      <c r="AN102" s="17" t="str">
        <f>VLOOKUP(R102,[1]Lookups!$H$3:$I$69,2,FALSE)</f>
        <v>2. Seed</v>
      </c>
      <c r="AO102" s="17" t="str">
        <f>VLOOKUP(T102,[1]Lookups!$H$3:$I$69,2,FALSE)</f>
        <v>2. Seed</v>
      </c>
      <c r="AP102" s="17" t="str">
        <f>VLOOKUP(AN102,[1]Lookups!$N$3:$O$11,2,FALSE)</f>
        <v>Early</v>
      </c>
      <c r="AQ102" s="18" t="e">
        <f>COUNTIFS('[1]Deals (investment)'!$B:$B,$A102)</f>
        <v>#VALUE!</v>
      </c>
      <c r="AR102" s="18" t="e">
        <f>COUNTIFS('[1]Deals (investment)'!$B:$B,$A102,'[1]Deals (investment)'!$T:$T,$AW$1)+COUNTIFS('[1]Deals (investment)'!$B:$B,$A102,'[1]Deals (investment)'!$T:$T,$AX$1)+COUNTIFS('[1]Deals (investment)'!$B:$B,$A102,'[1]Deals (investment)'!$T:$T,$AY$1)</f>
        <v>#VALUE!</v>
      </c>
      <c r="AS102" s="17" t="e">
        <f>SUMIFS('[1]Deals (investment)'!$C:$C,'[1]Deals (investment)'!$B:$B,$A102)</f>
        <v>#VALUE!</v>
      </c>
      <c r="AT102" s="17" t="e">
        <f t="shared" si="4"/>
        <v>#VALUE!</v>
      </c>
      <c r="AU102" s="18" t="e">
        <f>COUNTIF('[1]Deals (Exits)'!$B:$B,A102)</f>
        <v>#VALUE!</v>
      </c>
      <c r="AV102" s="17" t="e">
        <f>SUMIFS('[1]Deals (investment)'!$C:$C,'[1]Deals (investment)'!$B:$B,$A102,'[1]Deals (investment)'!$T:$T,AV$1)</f>
        <v>#VALUE!</v>
      </c>
      <c r="AW102" s="17" t="e">
        <f>SUMIFS('[1]Deals (investment)'!$C:$C,'[1]Deals (investment)'!$B:$B,$A102,'[1]Deals (investment)'!$T:$T,AW$1)</f>
        <v>#VALUE!</v>
      </c>
      <c r="AX102" s="17" t="e">
        <f>SUMIFS('[1]Deals (investment)'!$C:$C,'[1]Deals (investment)'!$B:$B,$A102,'[1]Deals (investment)'!$T:$T,AX$1)</f>
        <v>#VALUE!</v>
      </c>
      <c r="AY102" s="17" t="e">
        <f>SUMIFS('[1]Deals (investment)'!$C:$C,'[1]Deals (investment)'!$B:$B,$A102,'[1]Deals (investment)'!$T:$T,AY$1)</f>
        <v>#VALUE!</v>
      </c>
      <c r="AZ102" s="17" t="e">
        <f>SUMIFS('[1]Deals (investment)'!$C:$C,'[1]Deals (investment)'!$B:$B,$A102,'[1]Deals (investment)'!$T:$T,AZ$1)</f>
        <v>#VALUE!</v>
      </c>
      <c r="BA102" s="17" t="e">
        <f>SUMIFS('[1]Deals (investment)'!$C:$C,'[1]Deals (investment)'!$B:$B,$A102,'[1]Deals (investment)'!$T:$T,BA$1)</f>
        <v>#VALUE!</v>
      </c>
      <c r="BB102" s="17" t="e">
        <f>SUMIFS('[1]Deals (investment)'!$C:$C,'[1]Deals (investment)'!$B:$B,$A102,'[1]Deals (investment)'!$T:$T,BB$1)</f>
        <v>#VALUE!</v>
      </c>
      <c r="BC102" s="17" t="e">
        <f>SUMIFS('[1]Deals (Exits)'!$C:$C,'[1]Deals (Exits)'!$B:$B,$A102)</f>
        <v>#VALUE!</v>
      </c>
      <c r="BD102" s="17" t="e">
        <f>SUMIFS('[1]Deals (investment)'!$C:$C,'[1]Deals (investment)'!$B:$B,$A102,'[1]Deals (investment)'!$V:$V,BD$1)</f>
        <v>#VALUE!</v>
      </c>
      <c r="BE102" s="17" t="e">
        <f>SUMIFS('[1]Deals (investment)'!$C:$C,'[1]Deals (investment)'!$B:$B,$A102,'[1]Deals (investment)'!$V:$V,BE$1)</f>
        <v>#VALUE!</v>
      </c>
      <c r="BF102" s="17" t="e">
        <f>SUMIFS('[1]Deals (investment)'!$C:$C,'[1]Deals (investment)'!$B:$B,$A102,'[1]Deals (investment)'!$V:$V,BF$1)</f>
        <v>#VALUE!</v>
      </c>
      <c r="BG102" s="17" t="e">
        <f>SUMIFS('[1]Deals (investment)'!$C:$C,'[1]Deals (investment)'!$B:$B,$A102,'[1]Deals (investment)'!$V:$V,BG$1)</f>
        <v>#VALUE!</v>
      </c>
      <c r="BH102" s="17" t="e">
        <f>SUMIFS('[1]Deals (investment)'!$C:$C,'[1]Deals (investment)'!$B:$B,$A102,'[1]Deals (investment)'!$V:$V,BH$1)</f>
        <v>#VALUE!</v>
      </c>
      <c r="BI102" s="17" t="e">
        <f>SUMIFS('[1]Deals (investment)'!$C:$C,'[1]Deals (investment)'!$B:$B,$A102,'[1]Deals (investment)'!$V:$V,BI$1)</f>
        <v>#VALUE!</v>
      </c>
      <c r="BJ102" s="17" t="e">
        <f>SUMIFS('[1]Deals (investment)'!$C:$C,'[1]Deals (investment)'!$B:$B,$A102,'[1]Deals (investment)'!$V:$V,BJ$1)</f>
        <v>#VALUE!</v>
      </c>
      <c r="BK102" s="17" t="e">
        <f>SUMIFS('[1]Deals (investment)'!$C:$C,'[1]Deals (investment)'!$B:$B,$A102,'[1]Deals (investment)'!$V:$V,BK$1)</f>
        <v>#VALUE!</v>
      </c>
      <c r="BL102" s="17" t="e">
        <f>SUMIFS('[1]Deals (investment)'!$C:$C,'[1]Deals (investment)'!$B:$B,$A102,'[1]Deals (investment)'!$V:$V,BL$1)</f>
        <v>#VALUE!</v>
      </c>
      <c r="BM102" s="17" t="e">
        <f>SUMIFS('[1]Deals (investment)'!$C:$C,'[1]Deals (investment)'!$B:$B,$A102,'[1]Deals (investment)'!$V:$V,BM$1)</f>
        <v>#VALUE!</v>
      </c>
      <c r="BN102" s="15"/>
      <c r="BO102" s="15"/>
      <c r="BP102" s="22"/>
      <c r="BQ102" s="15"/>
      <c r="BR102" s="15"/>
      <c r="BS102" s="15"/>
      <c r="BT102" s="15"/>
      <c r="BU102" s="15"/>
      <c r="BV102" s="15"/>
      <c r="BW102" s="15"/>
      <c r="BX102" s="15"/>
      <c r="BY102" s="15"/>
      <c r="BZ102" s="15"/>
      <c r="CA102" s="15"/>
      <c r="CB102" s="15"/>
      <c r="CC102" s="15"/>
      <c r="CD102" s="15" t="str">
        <f t="shared" si="12"/>
        <v>TravelbetaNigeria's premium online travel agency providing flights to over 900 destinations and 300,000 hotels on their websiteActive</v>
      </c>
      <c r="CE102" s="15"/>
      <c r="CF102" s="15"/>
      <c r="CG102" s="15"/>
      <c r="CH102" s="15"/>
      <c r="CI102" s="15"/>
      <c r="CJ102" s="15"/>
    </row>
    <row r="103" spans="1:118" ht="12.75">
      <c r="A103" s="15" t="s">
        <v>986</v>
      </c>
      <c r="B103" s="15" t="s">
        <v>987</v>
      </c>
      <c r="C103" s="15" t="s">
        <v>58</v>
      </c>
      <c r="D103" s="16">
        <v>2013</v>
      </c>
      <c r="E103" s="15" t="s">
        <v>90</v>
      </c>
      <c r="F103" s="15"/>
      <c r="G103" s="15" t="s">
        <v>91</v>
      </c>
      <c r="H103" s="15" t="s">
        <v>91</v>
      </c>
      <c r="I103" s="15" t="s">
        <v>91</v>
      </c>
      <c r="J103" s="15"/>
      <c r="K103" s="17" t="e">
        <f t="shared" si="0"/>
        <v>#VALUE!</v>
      </c>
      <c r="L103" s="15"/>
      <c r="M103" s="18" t="e">
        <f t="shared" si="1"/>
        <v>#VALUE!</v>
      </c>
      <c r="N103" s="15"/>
      <c r="O103" s="15"/>
      <c r="P103" s="15"/>
      <c r="Q103" s="15"/>
      <c r="R103" s="15" t="s">
        <v>375</v>
      </c>
      <c r="S103" s="19">
        <v>2000000</v>
      </c>
      <c r="T103" s="15" t="s">
        <v>375</v>
      </c>
      <c r="U103" s="17">
        <v>2000000</v>
      </c>
      <c r="V103" s="15" t="s">
        <v>988</v>
      </c>
      <c r="W103" s="15">
        <v>1</v>
      </c>
      <c r="X103" s="15" t="s">
        <v>158</v>
      </c>
      <c r="Y103" s="15" t="s">
        <v>989</v>
      </c>
      <c r="AB103" s="20" t="s">
        <v>286</v>
      </c>
      <c r="AC103" s="21" t="s">
        <v>990</v>
      </c>
      <c r="AD103" s="21" t="s">
        <v>991</v>
      </c>
      <c r="AE103" s="21" t="s">
        <v>992</v>
      </c>
      <c r="AF103" s="21" t="s">
        <v>993</v>
      </c>
      <c r="AG103" s="22">
        <f t="shared" si="6"/>
        <v>0.70967741935483875</v>
      </c>
      <c r="AH103" s="15" t="str">
        <f t="shared" si="11"/>
        <v/>
      </c>
      <c r="AI103" s="22" t="str">
        <f>VLOOKUP(A103,'[1]Deals (investment)'!$B$2:$Z$1497,1,FALSE)</f>
        <v>Hepstar</v>
      </c>
      <c r="AJ103" s="22">
        <f>VLOOKUP(A103,'[1]Deals (investment)'!$B$2:$Z$870,15,FALSE)</f>
        <v>1</v>
      </c>
      <c r="AK103" s="17" t="e">
        <f>VLOOKUP(A103,'[1]Deals (Exits)'!B:B,1,FALSE)</f>
        <v>#N/A</v>
      </c>
      <c r="AL103" s="23">
        <f>VLOOKUP(G103,[1]Lookups!$V$3:$Y$197,4,FALSE)</f>
        <v>0</v>
      </c>
      <c r="AM103" s="17" t="str">
        <f>VLOOKUP(X103,[1]Lookups!$B$3:$C$200,2,FALSE)</f>
        <v>Financial Services</v>
      </c>
      <c r="AN103" s="17" t="str">
        <f>VLOOKUP(R103,[1]Lookups!$H$3:$I$69,2,FALSE)</f>
        <v>2. Seed</v>
      </c>
      <c r="AO103" s="17" t="str">
        <f>VLOOKUP(T103,[1]Lookups!$H$3:$I$69,2,FALSE)</f>
        <v>2. Seed</v>
      </c>
      <c r="AP103" s="17" t="str">
        <f>VLOOKUP(AN103,[1]Lookups!$N$3:$O$11,2,FALSE)</f>
        <v>Early</v>
      </c>
      <c r="AQ103" s="18" t="e">
        <f>COUNTIFS('[1]Deals (investment)'!$B:$B,$A103)</f>
        <v>#VALUE!</v>
      </c>
      <c r="AR103" s="18" t="e">
        <f>COUNTIFS('[1]Deals (investment)'!$B:$B,$A103,'[1]Deals (investment)'!$T:$T,$AW$1)+COUNTIFS('[1]Deals (investment)'!$B:$B,$A103,'[1]Deals (investment)'!$T:$T,$AX$1)+COUNTIFS('[1]Deals (investment)'!$B:$B,$A103,'[1]Deals (investment)'!$T:$T,$AY$1)</f>
        <v>#VALUE!</v>
      </c>
      <c r="AS103" s="17" t="e">
        <f>SUMIFS('[1]Deals (investment)'!$C:$C,'[1]Deals (investment)'!$B:$B,$A103)</f>
        <v>#VALUE!</v>
      </c>
      <c r="AT103" s="17" t="e">
        <f t="shared" si="4"/>
        <v>#VALUE!</v>
      </c>
      <c r="AU103" s="18" t="e">
        <f>COUNTIF('[1]Deals (Exits)'!$B:$B,A103)</f>
        <v>#VALUE!</v>
      </c>
      <c r="AV103" s="17" t="e">
        <f>SUMIFS('[1]Deals (investment)'!$C:$C,'[1]Deals (investment)'!$B:$B,$A103,'[1]Deals (investment)'!$T:$T,AV$1)</f>
        <v>#VALUE!</v>
      </c>
      <c r="AW103" s="17" t="e">
        <f>SUMIFS('[1]Deals (investment)'!$C:$C,'[1]Deals (investment)'!$B:$B,$A103,'[1]Deals (investment)'!$T:$T,AW$1)</f>
        <v>#VALUE!</v>
      </c>
      <c r="AX103" s="17" t="e">
        <f>SUMIFS('[1]Deals (investment)'!$C:$C,'[1]Deals (investment)'!$B:$B,$A103,'[1]Deals (investment)'!$T:$T,AX$1)</f>
        <v>#VALUE!</v>
      </c>
      <c r="AY103" s="17" t="e">
        <f>SUMIFS('[1]Deals (investment)'!$C:$C,'[1]Deals (investment)'!$B:$B,$A103,'[1]Deals (investment)'!$T:$T,AY$1)</f>
        <v>#VALUE!</v>
      </c>
      <c r="AZ103" s="17" t="e">
        <f>SUMIFS('[1]Deals (investment)'!$C:$C,'[1]Deals (investment)'!$B:$B,$A103,'[1]Deals (investment)'!$T:$T,AZ$1)</f>
        <v>#VALUE!</v>
      </c>
      <c r="BA103" s="17" t="e">
        <f>SUMIFS('[1]Deals (investment)'!$C:$C,'[1]Deals (investment)'!$B:$B,$A103,'[1]Deals (investment)'!$T:$T,BA$1)</f>
        <v>#VALUE!</v>
      </c>
      <c r="BB103" s="17" t="e">
        <f>SUMIFS('[1]Deals (investment)'!$C:$C,'[1]Deals (investment)'!$B:$B,$A103,'[1]Deals (investment)'!$T:$T,BB$1)</f>
        <v>#VALUE!</v>
      </c>
      <c r="BC103" s="17" t="e">
        <f>SUMIFS('[1]Deals (Exits)'!$C:$C,'[1]Deals (Exits)'!$B:$B,$A103)</f>
        <v>#VALUE!</v>
      </c>
      <c r="BD103" s="17" t="e">
        <f>SUMIFS('[1]Deals (investment)'!$C:$C,'[1]Deals (investment)'!$B:$B,$A103,'[1]Deals (investment)'!$V:$V,BD$1)</f>
        <v>#VALUE!</v>
      </c>
      <c r="BE103" s="17" t="e">
        <f>SUMIFS('[1]Deals (investment)'!$C:$C,'[1]Deals (investment)'!$B:$B,$A103,'[1]Deals (investment)'!$V:$V,BE$1)</f>
        <v>#VALUE!</v>
      </c>
      <c r="BF103" s="17" t="e">
        <f>SUMIFS('[1]Deals (investment)'!$C:$C,'[1]Deals (investment)'!$B:$B,$A103,'[1]Deals (investment)'!$V:$V,BF$1)</f>
        <v>#VALUE!</v>
      </c>
      <c r="BG103" s="17" t="e">
        <f>SUMIFS('[1]Deals (investment)'!$C:$C,'[1]Deals (investment)'!$B:$B,$A103,'[1]Deals (investment)'!$V:$V,BG$1)</f>
        <v>#VALUE!</v>
      </c>
      <c r="BH103" s="17" t="e">
        <f>SUMIFS('[1]Deals (investment)'!$C:$C,'[1]Deals (investment)'!$B:$B,$A103,'[1]Deals (investment)'!$V:$V,BH$1)</f>
        <v>#VALUE!</v>
      </c>
      <c r="BI103" s="17" t="e">
        <f>SUMIFS('[1]Deals (investment)'!$C:$C,'[1]Deals (investment)'!$B:$B,$A103,'[1]Deals (investment)'!$V:$V,BI$1)</f>
        <v>#VALUE!</v>
      </c>
      <c r="BJ103" s="17" t="e">
        <f>SUMIFS('[1]Deals (investment)'!$C:$C,'[1]Deals (investment)'!$B:$B,$A103,'[1]Deals (investment)'!$V:$V,BJ$1)</f>
        <v>#VALUE!</v>
      </c>
      <c r="BK103" s="17" t="e">
        <f>SUMIFS('[1]Deals (investment)'!$C:$C,'[1]Deals (investment)'!$B:$B,$A103,'[1]Deals (investment)'!$V:$V,BK$1)</f>
        <v>#VALUE!</v>
      </c>
      <c r="BL103" s="17" t="e">
        <f>SUMIFS('[1]Deals (investment)'!$C:$C,'[1]Deals (investment)'!$B:$B,$A103,'[1]Deals (investment)'!$V:$V,BL$1)</f>
        <v>#VALUE!</v>
      </c>
      <c r="BM103" s="17" t="e">
        <f>SUMIFS('[1]Deals (investment)'!$C:$C,'[1]Deals (investment)'!$B:$B,$A103,'[1]Deals (investment)'!$V:$V,BM$1)</f>
        <v>#VALUE!</v>
      </c>
      <c r="BN103" s="15"/>
      <c r="BO103" s="15"/>
      <c r="BP103" s="22"/>
      <c r="BQ103" s="15"/>
      <c r="BR103" s="15"/>
      <c r="BS103" s="15"/>
      <c r="BT103" s="15"/>
      <c r="BU103" s="15"/>
      <c r="BV103" s="15"/>
      <c r="BW103" s="15"/>
      <c r="BX103" s="15"/>
      <c r="BY103" s="15"/>
      <c r="BZ103" s="15"/>
      <c r="CA103" s="15"/>
      <c r="CB103" s="15"/>
      <c r="CC103" s="15"/>
      <c r="CD103" s="15" t="str">
        <f t="shared" si="12"/>
        <v>HepstarHepstar increases travel insurance sales in travel retail distribution channels through personalised and targeted customer engagement using its advanced e-merchandising technology.Active</v>
      </c>
      <c r="CE103" s="15"/>
      <c r="CF103" s="15"/>
      <c r="CG103" s="15"/>
      <c r="CH103" s="15"/>
      <c r="CI103" s="15"/>
      <c r="CJ103" s="15"/>
    </row>
    <row r="104" spans="1:118" ht="12.75">
      <c r="A104" s="15" t="s">
        <v>994</v>
      </c>
      <c r="B104" s="15" t="s">
        <v>995</v>
      </c>
      <c r="C104" s="15" t="s">
        <v>58</v>
      </c>
      <c r="D104" s="16">
        <v>2014</v>
      </c>
      <c r="E104" s="15" t="s">
        <v>128</v>
      </c>
      <c r="F104" s="15" t="s">
        <v>199</v>
      </c>
      <c r="G104" s="15" t="s">
        <v>129</v>
      </c>
      <c r="H104" s="15" t="s">
        <v>129</v>
      </c>
      <c r="I104" s="15" t="s">
        <v>129</v>
      </c>
      <c r="J104" s="15"/>
      <c r="K104" s="17" t="e">
        <f t="shared" si="0"/>
        <v>#VALUE!</v>
      </c>
      <c r="L104" s="15"/>
      <c r="M104" s="18" t="e">
        <f t="shared" si="1"/>
        <v>#VALUE!</v>
      </c>
      <c r="N104" s="15"/>
      <c r="O104" s="15"/>
      <c r="P104" s="15"/>
      <c r="Q104" s="15"/>
      <c r="R104" s="15" t="s">
        <v>375</v>
      </c>
      <c r="S104" s="19">
        <v>1000000</v>
      </c>
      <c r="T104" s="15" t="s">
        <v>375</v>
      </c>
      <c r="U104" s="17">
        <v>1000000</v>
      </c>
      <c r="V104" s="15" t="s">
        <v>996</v>
      </c>
      <c r="W104" s="15">
        <v>0</v>
      </c>
      <c r="X104" s="15" t="s">
        <v>294</v>
      </c>
      <c r="Y104" s="15" t="s">
        <v>997</v>
      </c>
      <c r="AB104" s="20" t="s">
        <v>286</v>
      </c>
      <c r="AC104" s="21" t="s">
        <v>998</v>
      </c>
      <c r="AD104" s="21" t="s">
        <v>999</v>
      </c>
      <c r="AE104" s="15"/>
      <c r="AF104" s="21" t="s">
        <v>1000</v>
      </c>
      <c r="AG104" s="22">
        <f t="shared" si="6"/>
        <v>0.70967741935483875</v>
      </c>
      <c r="AH104" s="15" t="str">
        <f t="shared" si="11"/>
        <v/>
      </c>
      <c r="AI104" s="22" t="str">
        <f>VLOOKUP(A104,'[1]Deals (investment)'!$B$2:$Z$1497,1,FALSE)</f>
        <v>Nawah Scientific</v>
      </c>
      <c r="AJ104" s="22">
        <f>VLOOKUP(A104,'[1]Deals (investment)'!$B$2:$Z$870,15,FALSE)</f>
        <v>1</v>
      </c>
      <c r="AK104" s="17" t="e">
        <f>VLOOKUP(A104,'[1]Deals (Exits)'!B:B,1,FALSE)</f>
        <v>#N/A</v>
      </c>
      <c r="AL104" s="23">
        <f>VLOOKUP(G104,[1]Lookups!$V$3:$Y$197,4,FALSE)</f>
        <v>0</v>
      </c>
      <c r="AM104" s="17" t="str">
        <f>VLOOKUP(X104,[1]Lookups!$B$3:$C$200,2,FALSE)</f>
        <v>Health &amp; Pharmaceuticals</v>
      </c>
      <c r="AN104" s="17" t="str">
        <f>VLOOKUP(R104,[1]Lookups!$H$3:$I$69,2,FALSE)</f>
        <v>2. Seed</v>
      </c>
      <c r="AO104" s="17" t="str">
        <f>VLOOKUP(T104,[1]Lookups!$H$3:$I$69,2,FALSE)</f>
        <v>2. Seed</v>
      </c>
      <c r="AP104" s="17" t="str">
        <f>VLOOKUP(AN104,[1]Lookups!$N$3:$O$11,2,FALSE)</f>
        <v>Early</v>
      </c>
      <c r="AQ104" s="18" t="e">
        <f>COUNTIFS('[1]Deals (investment)'!$B:$B,$A104)</f>
        <v>#VALUE!</v>
      </c>
      <c r="AR104" s="18" t="e">
        <f>COUNTIFS('[1]Deals (investment)'!$B:$B,$A104,'[1]Deals (investment)'!$T:$T,$AW$1)+COUNTIFS('[1]Deals (investment)'!$B:$B,$A104,'[1]Deals (investment)'!$T:$T,$AX$1)+COUNTIFS('[1]Deals (investment)'!$B:$B,$A104,'[1]Deals (investment)'!$T:$T,$AY$1)</f>
        <v>#VALUE!</v>
      </c>
      <c r="AS104" s="17" t="e">
        <f>SUMIFS('[1]Deals (investment)'!$C:$C,'[1]Deals (investment)'!$B:$B,$A104)</f>
        <v>#VALUE!</v>
      </c>
      <c r="AT104" s="17" t="e">
        <f t="shared" si="4"/>
        <v>#VALUE!</v>
      </c>
      <c r="AU104" s="18" t="e">
        <f>COUNTIF('[1]Deals (Exits)'!$B:$B,A104)</f>
        <v>#VALUE!</v>
      </c>
      <c r="AV104" s="17" t="e">
        <f>SUMIFS('[1]Deals (investment)'!$C:$C,'[1]Deals (investment)'!$B:$B,$A104,'[1]Deals (investment)'!$T:$T,AV$1)</f>
        <v>#VALUE!</v>
      </c>
      <c r="AW104" s="17" t="e">
        <f>SUMIFS('[1]Deals (investment)'!$C:$C,'[1]Deals (investment)'!$B:$B,$A104,'[1]Deals (investment)'!$T:$T,AW$1)</f>
        <v>#VALUE!</v>
      </c>
      <c r="AX104" s="17" t="e">
        <f>SUMIFS('[1]Deals (investment)'!$C:$C,'[1]Deals (investment)'!$B:$B,$A104,'[1]Deals (investment)'!$T:$T,AX$1)</f>
        <v>#VALUE!</v>
      </c>
      <c r="AY104" s="17" t="e">
        <f>SUMIFS('[1]Deals (investment)'!$C:$C,'[1]Deals (investment)'!$B:$B,$A104,'[1]Deals (investment)'!$T:$T,AY$1)</f>
        <v>#VALUE!</v>
      </c>
      <c r="AZ104" s="17" t="e">
        <f>SUMIFS('[1]Deals (investment)'!$C:$C,'[1]Deals (investment)'!$B:$B,$A104,'[1]Deals (investment)'!$T:$T,AZ$1)</f>
        <v>#VALUE!</v>
      </c>
      <c r="BA104" s="17" t="e">
        <f>SUMIFS('[1]Deals (investment)'!$C:$C,'[1]Deals (investment)'!$B:$B,$A104,'[1]Deals (investment)'!$T:$T,BA$1)</f>
        <v>#VALUE!</v>
      </c>
      <c r="BB104" s="17" t="e">
        <f>SUMIFS('[1]Deals (investment)'!$C:$C,'[1]Deals (investment)'!$B:$B,$A104,'[1]Deals (investment)'!$T:$T,BB$1)</f>
        <v>#VALUE!</v>
      </c>
      <c r="BC104" s="17" t="e">
        <f>SUMIFS('[1]Deals (Exits)'!$C:$C,'[1]Deals (Exits)'!$B:$B,$A104)</f>
        <v>#VALUE!</v>
      </c>
      <c r="BD104" s="17" t="e">
        <f>SUMIFS('[1]Deals (investment)'!$C:$C,'[1]Deals (investment)'!$B:$B,$A104,'[1]Deals (investment)'!$V:$V,BD$1)</f>
        <v>#VALUE!</v>
      </c>
      <c r="BE104" s="17" t="e">
        <f>SUMIFS('[1]Deals (investment)'!$C:$C,'[1]Deals (investment)'!$B:$B,$A104,'[1]Deals (investment)'!$V:$V,BE$1)</f>
        <v>#VALUE!</v>
      </c>
      <c r="BF104" s="17" t="e">
        <f>SUMIFS('[1]Deals (investment)'!$C:$C,'[1]Deals (investment)'!$B:$B,$A104,'[1]Deals (investment)'!$V:$V,BF$1)</f>
        <v>#VALUE!</v>
      </c>
      <c r="BG104" s="17" t="e">
        <f>SUMIFS('[1]Deals (investment)'!$C:$C,'[1]Deals (investment)'!$B:$B,$A104,'[1]Deals (investment)'!$V:$V,BG$1)</f>
        <v>#VALUE!</v>
      </c>
      <c r="BH104" s="17" t="e">
        <f>SUMIFS('[1]Deals (investment)'!$C:$C,'[1]Deals (investment)'!$B:$B,$A104,'[1]Deals (investment)'!$V:$V,BH$1)</f>
        <v>#VALUE!</v>
      </c>
      <c r="BI104" s="17" t="e">
        <f>SUMIFS('[1]Deals (investment)'!$C:$C,'[1]Deals (investment)'!$B:$B,$A104,'[1]Deals (investment)'!$V:$V,BI$1)</f>
        <v>#VALUE!</v>
      </c>
      <c r="BJ104" s="17" t="e">
        <f>SUMIFS('[1]Deals (investment)'!$C:$C,'[1]Deals (investment)'!$B:$B,$A104,'[1]Deals (investment)'!$V:$V,BJ$1)</f>
        <v>#VALUE!</v>
      </c>
      <c r="BK104" s="17" t="e">
        <f>SUMIFS('[1]Deals (investment)'!$C:$C,'[1]Deals (investment)'!$B:$B,$A104,'[1]Deals (investment)'!$V:$V,BK$1)</f>
        <v>#VALUE!</v>
      </c>
      <c r="BL104" s="17" t="e">
        <f>SUMIFS('[1]Deals (investment)'!$C:$C,'[1]Deals (investment)'!$B:$B,$A104,'[1]Deals (investment)'!$V:$V,BL$1)</f>
        <v>#VALUE!</v>
      </c>
      <c r="BM104" s="17" t="e">
        <f>SUMIFS('[1]Deals (investment)'!$C:$C,'[1]Deals (investment)'!$B:$B,$A104,'[1]Deals (investment)'!$V:$V,BM$1)</f>
        <v>#VALUE!</v>
      </c>
      <c r="BN104" s="15"/>
      <c r="BO104" s="15"/>
      <c r="BP104" s="22"/>
      <c r="BQ104" s="15"/>
      <c r="BR104" s="15"/>
      <c r="BS104" s="15"/>
      <c r="BT104" s="15"/>
      <c r="BU104" s="15"/>
      <c r="BV104" s="15"/>
      <c r="BW104" s="15"/>
      <c r="BX104" s="15"/>
      <c r="BY104" s="15"/>
      <c r="BZ104" s="15"/>
      <c r="CA104" s="15"/>
      <c r="CB104" s="15"/>
      <c r="CC104" s="15"/>
      <c r="CD104" s="15" t="str">
        <f t="shared" si="12"/>
        <v>Nawah ScientificNawah is a core hub of advanced equipment specialized in natural and medical sciences. Nawah's online platform receives experiments requests, Nawah's scientists carry them out and return results onlineActive</v>
      </c>
      <c r="CE104" s="15"/>
      <c r="CF104" s="15"/>
      <c r="CG104" s="15"/>
      <c r="CH104" s="15"/>
      <c r="CI104" s="15"/>
      <c r="CJ104" s="15"/>
      <c r="DM104">
        <v>571</v>
      </c>
    </row>
    <row r="105" spans="1:118" ht="12.75">
      <c r="A105" s="15" t="s">
        <v>1001</v>
      </c>
      <c r="B105" s="15" t="s">
        <v>1002</v>
      </c>
      <c r="C105" s="15" t="s">
        <v>58</v>
      </c>
      <c r="D105" s="16">
        <v>2017</v>
      </c>
      <c r="E105" s="15" t="s">
        <v>1003</v>
      </c>
      <c r="F105" s="15"/>
      <c r="G105" s="15" t="s">
        <v>1004</v>
      </c>
      <c r="H105" s="15" t="s">
        <v>1004</v>
      </c>
      <c r="I105" s="15" t="s">
        <v>1004</v>
      </c>
      <c r="J105" s="15"/>
      <c r="K105" s="17" t="e">
        <f t="shared" si="0"/>
        <v>#VALUE!</v>
      </c>
      <c r="L105" s="15"/>
      <c r="M105" s="18" t="e">
        <f t="shared" si="1"/>
        <v>#VALUE!</v>
      </c>
      <c r="N105" s="15"/>
      <c r="O105" s="15"/>
      <c r="P105" s="15"/>
      <c r="Q105" s="15"/>
      <c r="R105" s="15" t="s">
        <v>375</v>
      </c>
      <c r="S105" s="19">
        <v>1700000</v>
      </c>
      <c r="T105" s="15" t="s">
        <v>375</v>
      </c>
      <c r="U105" s="17">
        <v>1700000</v>
      </c>
      <c r="V105" s="15" t="s">
        <v>1005</v>
      </c>
      <c r="W105" s="15"/>
      <c r="X105" s="15" t="s">
        <v>134</v>
      </c>
      <c r="Y105" s="15" t="s">
        <v>1006</v>
      </c>
      <c r="AB105" s="20" t="s">
        <v>286</v>
      </c>
      <c r="AC105" s="21" t="s">
        <v>1007</v>
      </c>
      <c r="AD105" s="21" t="s">
        <v>1008</v>
      </c>
      <c r="AE105" s="15"/>
      <c r="AF105" s="21" t="s">
        <v>1009</v>
      </c>
      <c r="AG105" s="22">
        <f t="shared" si="6"/>
        <v>0.64516129032258063</v>
      </c>
      <c r="AH105" s="15" t="e">
        <f t="shared" si="11"/>
        <v>#VALUE!</v>
      </c>
      <c r="AI105" s="22" t="str">
        <f>VLOOKUP(A105,'[1]Deals (investment)'!$B$2:$Z$1497,1,FALSE)</f>
        <v>TemTem</v>
      </c>
      <c r="AJ105" s="22">
        <f>VLOOKUP(A105,'[1]Deals (investment)'!$B$2:$Z$870,15,FALSE)</f>
        <v>1</v>
      </c>
      <c r="AK105" s="17" t="e">
        <f>VLOOKUP(A105,'[1]Deals (Exits)'!B:B,1,FALSE)</f>
        <v>#N/A</v>
      </c>
      <c r="AL105" s="23">
        <f>VLOOKUP(G105,[1]Lookups!$V$3:$Y$197,4,FALSE)</f>
        <v>0</v>
      </c>
      <c r="AM105" s="17" t="str">
        <f>VLOOKUP(X105,[1]Lookups!$B$3:$C$200,2,FALSE)</f>
        <v>Transport &amp; Logistics</v>
      </c>
      <c r="AN105" s="17" t="str">
        <f>VLOOKUP(R105,[1]Lookups!$H$3:$I$69,2,FALSE)</f>
        <v>2. Seed</v>
      </c>
      <c r="AO105" s="17" t="str">
        <f>VLOOKUP(T105,[1]Lookups!$H$3:$I$69,2,FALSE)</f>
        <v>2. Seed</v>
      </c>
      <c r="AP105" s="17" t="str">
        <f>VLOOKUP(AN105,[1]Lookups!$N$3:$O$11,2,FALSE)</f>
        <v>Early</v>
      </c>
      <c r="AQ105" s="18" t="e">
        <f>COUNTIFS('[1]Deals (investment)'!$B:$B,$A105)</f>
        <v>#VALUE!</v>
      </c>
      <c r="AR105" s="18" t="e">
        <f>COUNTIFS('[1]Deals (investment)'!$B:$B,$A105,'[1]Deals (investment)'!$T:$T,$AW$1)+COUNTIFS('[1]Deals (investment)'!$B:$B,$A105,'[1]Deals (investment)'!$T:$T,$AX$1)+COUNTIFS('[1]Deals (investment)'!$B:$B,$A105,'[1]Deals (investment)'!$T:$T,$AY$1)</f>
        <v>#VALUE!</v>
      </c>
      <c r="AS105" s="17" t="e">
        <f>SUMIFS('[1]Deals (investment)'!$C:$C,'[1]Deals (investment)'!$B:$B,$A105)</f>
        <v>#VALUE!</v>
      </c>
      <c r="AT105" s="17" t="e">
        <f t="shared" si="4"/>
        <v>#VALUE!</v>
      </c>
      <c r="AU105" s="18" t="e">
        <f>COUNTIF('[1]Deals (Exits)'!$B:$B,A105)</f>
        <v>#VALUE!</v>
      </c>
      <c r="AV105" s="17" t="e">
        <f>SUMIFS('[1]Deals (investment)'!$C:$C,'[1]Deals (investment)'!$B:$B,$A105,'[1]Deals (investment)'!$T:$T,AV$1)</f>
        <v>#VALUE!</v>
      </c>
      <c r="AW105" s="17" t="e">
        <f>SUMIFS('[1]Deals (investment)'!$C:$C,'[1]Deals (investment)'!$B:$B,$A105,'[1]Deals (investment)'!$T:$T,AW$1)</f>
        <v>#VALUE!</v>
      </c>
      <c r="AX105" s="17" t="e">
        <f>SUMIFS('[1]Deals (investment)'!$C:$C,'[1]Deals (investment)'!$B:$B,$A105,'[1]Deals (investment)'!$T:$T,AX$1)</f>
        <v>#VALUE!</v>
      </c>
      <c r="AY105" s="17" t="e">
        <f>SUMIFS('[1]Deals (investment)'!$C:$C,'[1]Deals (investment)'!$B:$B,$A105,'[1]Deals (investment)'!$T:$T,AY$1)</f>
        <v>#VALUE!</v>
      </c>
      <c r="AZ105" s="17" t="e">
        <f>SUMIFS('[1]Deals (investment)'!$C:$C,'[1]Deals (investment)'!$B:$B,$A105,'[1]Deals (investment)'!$T:$T,AZ$1)</f>
        <v>#VALUE!</v>
      </c>
      <c r="BA105" s="17" t="e">
        <f>SUMIFS('[1]Deals (investment)'!$C:$C,'[1]Deals (investment)'!$B:$B,$A105,'[1]Deals (investment)'!$T:$T,BA$1)</f>
        <v>#VALUE!</v>
      </c>
      <c r="BB105" s="17" t="e">
        <f>SUMIFS('[1]Deals (investment)'!$C:$C,'[1]Deals (investment)'!$B:$B,$A105,'[1]Deals (investment)'!$T:$T,BB$1)</f>
        <v>#VALUE!</v>
      </c>
      <c r="BC105" s="17" t="e">
        <f>SUMIFS('[1]Deals (Exits)'!$C:$C,'[1]Deals (Exits)'!$B:$B,$A105)</f>
        <v>#VALUE!</v>
      </c>
      <c r="BD105" s="17" t="e">
        <f>SUMIFS('[1]Deals (investment)'!$C:$C,'[1]Deals (investment)'!$B:$B,$A105,'[1]Deals (investment)'!$V:$V,BD$1)</f>
        <v>#VALUE!</v>
      </c>
      <c r="BE105" s="17" t="e">
        <f>SUMIFS('[1]Deals (investment)'!$C:$C,'[1]Deals (investment)'!$B:$B,$A105,'[1]Deals (investment)'!$V:$V,BE$1)</f>
        <v>#VALUE!</v>
      </c>
      <c r="BF105" s="17" t="e">
        <f>SUMIFS('[1]Deals (investment)'!$C:$C,'[1]Deals (investment)'!$B:$B,$A105,'[1]Deals (investment)'!$V:$V,BF$1)</f>
        <v>#VALUE!</v>
      </c>
      <c r="BG105" s="17" t="e">
        <f>SUMIFS('[1]Deals (investment)'!$C:$C,'[1]Deals (investment)'!$B:$B,$A105,'[1]Deals (investment)'!$V:$V,BG$1)</f>
        <v>#VALUE!</v>
      </c>
      <c r="BH105" s="17" t="e">
        <f>SUMIFS('[1]Deals (investment)'!$C:$C,'[1]Deals (investment)'!$B:$B,$A105,'[1]Deals (investment)'!$V:$V,BH$1)</f>
        <v>#VALUE!</v>
      </c>
      <c r="BI105" s="17" t="e">
        <f>SUMIFS('[1]Deals (investment)'!$C:$C,'[1]Deals (investment)'!$B:$B,$A105,'[1]Deals (investment)'!$V:$V,BI$1)</f>
        <v>#VALUE!</v>
      </c>
      <c r="BJ105" s="17" t="e">
        <f>SUMIFS('[1]Deals (investment)'!$C:$C,'[1]Deals (investment)'!$B:$B,$A105,'[1]Deals (investment)'!$V:$V,BJ$1)</f>
        <v>#VALUE!</v>
      </c>
      <c r="BK105" s="17" t="e">
        <f>SUMIFS('[1]Deals (investment)'!$C:$C,'[1]Deals (investment)'!$B:$B,$A105,'[1]Deals (investment)'!$V:$V,BK$1)</f>
        <v>#VALUE!</v>
      </c>
      <c r="BL105" s="17" t="e">
        <f>SUMIFS('[1]Deals (investment)'!$C:$C,'[1]Deals (investment)'!$B:$B,$A105,'[1]Deals (investment)'!$V:$V,BL$1)</f>
        <v>#VALUE!</v>
      </c>
      <c r="BM105" s="17" t="e">
        <f>SUMIFS('[1]Deals (investment)'!$C:$C,'[1]Deals (investment)'!$B:$B,$A105,'[1]Deals (investment)'!$V:$V,BM$1)</f>
        <v>#VALUE!</v>
      </c>
      <c r="BN105" s="15"/>
      <c r="BO105" s="15"/>
      <c r="BP105" s="22"/>
      <c r="BQ105" s="15"/>
      <c r="BR105" s="15"/>
      <c r="BS105" s="15"/>
      <c r="BT105" s="15"/>
      <c r="BU105" s="15"/>
      <c r="BV105" s="15"/>
      <c r="BW105" s="15"/>
      <c r="BX105" s="15"/>
      <c r="BY105" s="15"/>
      <c r="BZ105" s="15"/>
      <c r="CA105" s="15"/>
      <c r="CB105" s="15"/>
      <c r="CC105" s="15"/>
      <c r="CD105" s="15" t="str">
        <f t="shared" si="12"/>
        <v>TemTemWith Tem Tem, order your private driver in Algiers and Oran in 1 click. tem: tem revolutionizes your travels: - races in the immediate future or in advance - competitive rates and differentiated according to the range of the vehicle - prices fixed in advance - drivers selected and trained to guarantee the quality of the serviceActive</v>
      </c>
      <c r="CE105" s="15"/>
      <c r="CF105" s="15"/>
      <c r="CG105" s="15"/>
      <c r="CH105" s="15"/>
      <c r="CI105" s="15"/>
      <c r="CJ105" s="15"/>
    </row>
    <row r="106" spans="1:118" ht="12.75">
      <c r="A106" s="15" t="s">
        <v>1010</v>
      </c>
      <c r="B106" s="15" t="s">
        <v>1011</v>
      </c>
      <c r="C106" s="15" t="s">
        <v>58</v>
      </c>
      <c r="D106" s="16">
        <v>2006</v>
      </c>
      <c r="E106" s="15" t="s">
        <v>782</v>
      </c>
      <c r="F106" s="17"/>
      <c r="G106" s="15" t="s">
        <v>783</v>
      </c>
      <c r="H106" s="15" t="s">
        <v>783</v>
      </c>
      <c r="I106" s="17" t="s">
        <v>783</v>
      </c>
      <c r="J106" s="17"/>
      <c r="K106" s="17" t="e">
        <f t="shared" si="0"/>
        <v>#VALUE!</v>
      </c>
      <c r="L106" s="15"/>
      <c r="M106" s="18" t="e">
        <f t="shared" si="1"/>
        <v>#VALUE!</v>
      </c>
      <c r="N106" s="15"/>
      <c r="O106" s="15"/>
      <c r="P106" s="15"/>
      <c r="Q106" s="15"/>
      <c r="R106" s="15" t="s">
        <v>132</v>
      </c>
      <c r="S106" s="19">
        <v>1700000</v>
      </c>
      <c r="T106" s="15" t="s">
        <v>132</v>
      </c>
      <c r="U106" s="19">
        <v>1700000</v>
      </c>
      <c r="V106" s="15" t="s">
        <v>1012</v>
      </c>
      <c r="W106" s="15"/>
      <c r="X106" s="15" t="s">
        <v>256</v>
      </c>
      <c r="Y106" s="17" t="s">
        <v>1013</v>
      </c>
      <c r="AB106" s="30" t="s">
        <v>286</v>
      </c>
      <c r="AC106" s="31" t="s">
        <v>1014</v>
      </c>
      <c r="AD106" s="31" t="s">
        <v>1015</v>
      </c>
      <c r="AE106" s="17"/>
      <c r="AF106" s="17"/>
      <c r="AG106" s="22">
        <f t="shared" si="6"/>
        <v>0.61290322580645162</v>
      </c>
      <c r="AH106" s="15" t="str">
        <f t="shared" si="11"/>
        <v/>
      </c>
      <c r="AI106" s="22" t="str">
        <f>VLOOKUP(A106,'[1]Deals (investment)'!$B$2:$Z$1497,1,FALSE)</f>
        <v>Buzzkito</v>
      </c>
      <c r="AJ106" s="22">
        <f>VLOOKUP(A106,'[1]Deals (investment)'!$B$2:$Z$870,15,FALSE)</f>
        <v>1</v>
      </c>
      <c r="AK106" s="17" t="e">
        <f>VLOOKUP(A106,'[1]Deals (Exits)'!B:B,1,FALSE)</f>
        <v>#N/A</v>
      </c>
      <c r="AL106" s="23">
        <f>VLOOKUP(G106,[1]Lookups!$V$3:$Y$197,4,FALSE)</f>
        <v>0</v>
      </c>
      <c r="AM106" s="17" t="str">
        <f>VLOOKUP(X106,[1]Lookups!$B$3:$C$200,2,FALSE)</f>
        <v>Media &amp; Entertainment</v>
      </c>
      <c r="AN106" s="17" t="str">
        <f>VLOOKUP(R106,[1]Lookups!$H$3:$I$69,2,FALSE)</f>
        <v>3. Early Venture</v>
      </c>
      <c r="AO106" s="17" t="str">
        <f>VLOOKUP(T106,[1]Lookups!$H$3:$I$69,2,FALSE)</f>
        <v>3. Early Venture</v>
      </c>
      <c r="AP106" s="17" t="str">
        <f>VLOOKUP(AN106,[1]Lookups!$N$3:$O$11,2,FALSE)</f>
        <v>Early</v>
      </c>
      <c r="AQ106" s="18" t="e">
        <f>COUNTIFS('[1]Deals (investment)'!$B:$B,$A106)</f>
        <v>#VALUE!</v>
      </c>
      <c r="AR106" s="18" t="e">
        <f>COUNTIFS('[1]Deals (investment)'!$B:$B,$A106,'[1]Deals (investment)'!$T:$T,$AW$1)+COUNTIFS('[1]Deals (investment)'!$B:$B,$A106,'[1]Deals (investment)'!$T:$T,$AX$1)+COUNTIFS('[1]Deals (investment)'!$B:$B,$A106,'[1]Deals (investment)'!$T:$T,$AY$1)</f>
        <v>#VALUE!</v>
      </c>
      <c r="AS106" s="17" t="e">
        <f>SUMIFS('[1]Deals (investment)'!$C:$C,'[1]Deals (investment)'!$B:$B,$A106)</f>
        <v>#VALUE!</v>
      </c>
      <c r="AT106" s="17" t="e">
        <f t="shared" si="4"/>
        <v>#VALUE!</v>
      </c>
      <c r="AU106" s="18" t="e">
        <f>COUNTIF('[1]Deals (Exits)'!$B:$B,A106)</f>
        <v>#VALUE!</v>
      </c>
      <c r="AV106" s="17" t="e">
        <f>SUMIFS('[1]Deals (investment)'!$C:$C,'[1]Deals (investment)'!$B:$B,$A106,'[1]Deals (investment)'!$T:$T,AV$1)</f>
        <v>#VALUE!</v>
      </c>
      <c r="AW106" s="17" t="e">
        <f>SUMIFS('[1]Deals (investment)'!$C:$C,'[1]Deals (investment)'!$B:$B,$A106,'[1]Deals (investment)'!$T:$T,AW$1)</f>
        <v>#VALUE!</v>
      </c>
      <c r="AX106" s="17" t="e">
        <f>SUMIFS('[1]Deals (investment)'!$C:$C,'[1]Deals (investment)'!$B:$B,$A106,'[1]Deals (investment)'!$T:$T,AX$1)</f>
        <v>#VALUE!</v>
      </c>
      <c r="AY106" s="17" t="e">
        <f>SUMIFS('[1]Deals (investment)'!$C:$C,'[1]Deals (investment)'!$B:$B,$A106,'[1]Deals (investment)'!$T:$T,AY$1)</f>
        <v>#VALUE!</v>
      </c>
      <c r="AZ106" s="17" t="e">
        <f>SUMIFS('[1]Deals (investment)'!$C:$C,'[1]Deals (investment)'!$B:$B,$A106,'[1]Deals (investment)'!$T:$T,AZ$1)</f>
        <v>#VALUE!</v>
      </c>
      <c r="BA106" s="17" t="e">
        <f>SUMIFS('[1]Deals (investment)'!$C:$C,'[1]Deals (investment)'!$B:$B,$A106,'[1]Deals (investment)'!$T:$T,BA$1)</f>
        <v>#VALUE!</v>
      </c>
      <c r="BB106" s="17" t="e">
        <f>SUMIFS('[1]Deals (investment)'!$C:$C,'[1]Deals (investment)'!$B:$B,$A106,'[1]Deals (investment)'!$T:$T,BB$1)</f>
        <v>#VALUE!</v>
      </c>
      <c r="BC106" s="17" t="e">
        <f>SUMIFS('[1]Deals (Exits)'!$C:$C,'[1]Deals (Exits)'!$B:$B,$A106)</f>
        <v>#VALUE!</v>
      </c>
      <c r="BD106" s="17" t="e">
        <f>SUMIFS('[1]Deals (investment)'!$C:$C,'[1]Deals (investment)'!$B:$B,$A106,'[1]Deals (investment)'!$V:$V,BD$1)</f>
        <v>#VALUE!</v>
      </c>
      <c r="BE106" s="17" t="e">
        <f>SUMIFS('[1]Deals (investment)'!$C:$C,'[1]Deals (investment)'!$B:$B,$A106,'[1]Deals (investment)'!$V:$V,BE$1)</f>
        <v>#VALUE!</v>
      </c>
      <c r="BF106" s="17" t="e">
        <f>SUMIFS('[1]Deals (investment)'!$C:$C,'[1]Deals (investment)'!$B:$B,$A106,'[1]Deals (investment)'!$V:$V,BF$1)</f>
        <v>#VALUE!</v>
      </c>
      <c r="BG106" s="17" t="e">
        <f>SUMIFS('[1]Deals (investment)'!$C:$C,'[1]Deals (investment)'!$B:$B,$A106,'[1]Deals (investment)'!$V:$V,BG$1)</f>
        <v>#VALUE!</v>
      </c>
      <c r="BH106" s="17" t="e">
        <f>SUMIFS('[1]Deals (investment)'!$C:$C,'[1]Deals (investment)'!$B:$B,$A106,'[1]Deals (investment)'!$V:$V,BH$1)</f>
        <v>#VALUE!</v>
      </c>
      <c r="BI106" s="17" t="e">
        <f>SUMIFS('[1]Deals (investment)'!$C:$C,'[1]Deals (investment)'!$B:$B,$A106,'[1]Deals (investment)'!$V:$V,BI$1)</f>
        <v>#VALUE!</v>
      </c>
      <c r="BJ106" s="17" t="e">
        <f>SUMIFS('[1]Deals (investment)'!$C:$C,'[1]Deals (investment)'!$B:$B,$A106,'[1]Deals (investment)'!$V:$V,BJ$1)</f>
        <v>#VALUE!</v>
      </c>
      <c r="BK106" s="17" t="e">
        <f>SUMIFS('[1]Deals (investment)'!$C:$C,'[1]Deals (investment)'!$B:$B,$A106,'[1]Deals (investment)'!$V:$V,BK$1)</f>
        <v>#VALUE!</v>
      </c>
      <c r="BL106" s="17" t="e">
        <f>SUMIFS('[1]Deals (investment)'!$C:$C,'[1]Deals (investment)'!$B:$B,$A106,'[1]Deals (investment)'!$V:$V,BL$1)</f>
        <v>#VALUE!</v>
      </c>
      <c r="BM106" s="17" t="e">
        <f>SUMIFS('[1]Deals (investment)'!$C:$C,'[1]Deals (investment)'!$B:$B,$A106,'[1]Deals (investment)'!$V:$V,BM$1)</f>
        <v>#VALUE!</v>
      </c>
      <c r="BN106" s="15"/>
      <c r="BO106" s="15"/>
      <c r="BP106" s="22"/>
      <c r="BQ106" s="15"/>
      <c r="BR106" s="15"/>
      <c r="BS106" s="15"/>
      <c r="BT106" s="15"/>
      <c r="BU106" s="15"/>
      <c r="BV106" s="15"/>
      <c r="BW106" s="15"/>
      <c r="BX106" s="15"/>
      <c r="BY106" s="15"/>
      <c r="BZ106" s="15"/>
      <c r="CA106" s="15"/>
      <c r="CB106" s="15"/>
      <c r="CC106" s="15"/>
      <c r="CD106" s="15" t="str">
        <f t="shared" si="12"/>
        <v>BuzzkitoBuzzkito Network is disrupting the Avertising Industry by being the first BRAND TECH company in the MENA region. They fuse technology and brand building to make our clients happy. They are a data and psychological driven.Active</v>
      </c>
      <c r="CE106" s="15"/>
      <c r="CF106" s="15"/>
      <c r="CG106" s="15"/>
      <c r="CH106" s="15"/>
      <c r="CI106" s="15"/>
      <c r="CJ106" s="15"/>
      <c r="DN106">
        <v>2018</v>
      </c>
    </row>
    <row r="107" spans="1:118" ht="12.75">
      <c r="A107" s="15" t="s">
        <v>1016</v>
      </c>
      <c r="B107" s="15" t="s">
        <v>1017</v>
      </c>
      <c r="C107" s="15" t="s">
        <v>58</v>
      </c>
      <c r="D107" s="16">
        <v>2010</v>
      </c>
      <c r="E107" s="15" t="s">
        <v>429</v>
      </c>
      <c r="F107" s="15"/>
      <c r="G107" s="15" t="s">
        <v>188</v>
      </c>
      <c r="H107" s="15"/>
      <c r="I107" s="15" t="s">
        <v>188</v>
      </c>
      <c r="J107" s="15"/>
      <c r="K107" s="17" t="e">
        <f t="shared" si="0"/>
        <v>#VALUE!</v>
      </c>
      <c r="L107" s="15"/>
      <c r="M107" s="18" t="e">
        <f t="shared" si="1"/>
        <v>#VALUE!</v>
      </c>
      <c r="N107" s="15"/>
      <c r="O107" s="15"/>
      <c r="P107" s="15"/>
      <c r="Q107" s="15"/>
      <c r="R107" s="15" t="s">
        <v>92</v>
      </c>
      <c r="S107" s="19">
        <v>1700000</v>
      </c>
      <c r="T107" s="15" t="s">
        <v>92</v>
      </c>
      <c r="U107" s="17">
        <v>1700000</v>
      </c>
      <c r="V107" s="15" t="s">
        <v>1018</v>
      </c>
      <c r="W107" s="15"/>
      <c r="X107" s="15" t="s">
        <v>229</v>
      </c>
      <c r="Y107" s="15" t="s">
        <v>1019</v>
      </c>
      <c r="AB107" s="20" t="s">
        <v>286</v>
      </c>
      <c r="AC107" s="21" t="s">
        <v>1020</v>
      </c>
      <c r="AD107" s="21" t="s">
        <v>1021</v>
      </c>
      <c r="AE107" s="21" t="s">
        <v>1022</v>
      </c>
      <c r="AF107" s="21" t="s">
        <v>1023</v>
      </c>
      <c r="AG107" s="22">
        <f t="shared" si="6"/>
        <v>0.64516129032258063</v>
      </c>
      <c r="AH107" s="15" t="str">
        <f t="shared" si="11"/>
        <v/>
      </c>
      <c r="AI107" s="22" t="str">
        <f>VLOOKUP(A107,'[1]Deals (investment)'!$B$2:$Z$1497,1,FALSE)</f>
        <v>Kopa Technologies</v>
      </c>
      <c r="AJ107" s="22">
        <f>VLOOKUP(A107,'[1]Deals (investment)'!$B$2:$Z$870,15,FALSE)</f>
        <v>1</v>
      </c>
      <c r="AK107" s="17" t="e">
        <f>VLOOKUP(A107,'[1]Deals (Exits)'!B:B,1,FALSE)</f>
        <v>#N/A</v>
      </c>
      <c r="AL107" s="23">
        <f>VLOOKUP(G107,[1]Lookups!$V$3:$Y$197,4,FALSE)</f>
        <v>0</v>
      </c>
      <c r="AM107" s="17" t="str">
        <f>VLOOKUP(X107,[1]Lookups!$B$3:$C$200,2,FALSE)</f>
        <v>Travel &amp; Leisure</v>
      </c>
      <c r="AN107" s="17" t="str">
        <f>VLOOKUP(R107,[1]Lookups!$H$3:$I$69,2,FALSE)</f>
        <v>4. Late Venture</v>
      </c>
      <c r="AO107" s="17" t="str">
        <f>VLOOKUP(T107,[1]Lookups!$H$3:$I$69,2,FALSE)</f>
        <v>4. Late Venture</v>
      </c>
      <c r="AP107" s="17" t="str">
        <f>VLOOKUP(AN107,[1]Lookups!$N$3:$O$11,2,FALSE)</f>
        <v>Growth</v>
      </c>
      <c r="AQ107" s="18" t="e">
        <f>COUNTIFS('[1]Deals (investment)'!$B:$B,$A107)</f>
        <v>#VALUE!</v>
      </c>
      <c r="AR107" s="18" t="e">
        <f>COUNTIFS('[1]Deals (investment)'!$B:$B,$A107,'[1]Deals (investment)'!$T:$T,$AW$1)+COUNTIFS('[1]Deals (investment)'!$B:$B,$A107,'[1]Deals (investment)'!$T:$T,$AX$1)+COUNTIFS('[1]Deals (investment)'!$B:$B,$A107,'[1]Deals (investment)'!$T:$T,$AY$1)</f>
        <v>#VALUE!</v>
      </c>
      <c r="AS107" s="17" t="e">
        <f>SUMIFS('[1]Deals (investment)'!$C:$C,'[1]Deals (investment)'!$B:$B,$A107)</f>
        <v>#VALUE!</v>
      </c>
      <c r="AT107" s="17" t="e">
        <f t="shared" si="4"/>
        <v>#VALUE!</v>
      </c>
      <c r="AU107" s="18" t="e">
        <f>COUNTIF('[1]Deals (Exits)'!$B:$B,A107)</f>
        <v>#VALUE!</v>
      </c>
      <c r="AV107" s="17" t="e">
        <f>SUMIFS('[1]Deals (investment)'!$C:$C,'[1]Deals (investment)'!$B:$B,$A107,'[1]Deals (investment)'!$T:$T,AV$1)</f>
        <v>#VALUE!</v>
      </c>
      <c r="AW107" s="17" t="e">
        <f>SUMIFS('[1]Deals (investment)'!$C:$C,'[1]Deals (investment)'!$B:$B,$A107,'[1]Deals (investment)'!$T:$T,AW$1)</f>
        <v>#VALUE!</v>
      </c>
      <c r="AX107" s="17" t="e">
        <f>SUMIFS('[1]Deals (investment)'!$C:$C,'[1]Deals (investment)'!$B:$B,$A107,'[1]Deals (investment)'!$T:$T,AX$1)</f>
        <v>#VALUE!</v>
      </c>
      <c r="AY107" s="17" t="e">
        <f>SUMIFS('[1]Deals (investment)'!$C:$C,'[1]Deals (investment)'!$B:$B,$A107,'[1]Deals (investment)'!$T:$T,AY$1)</f>
        <v>#VALUE!</v>
      </c>
      <c r="AZ107" s="17" t="e">
        <f>SUMIFS('[1]Deals (investment)'!$C:$C,'[1]Deals (investment)'!$B:$B,$A107,'[1]Deals (investment)'!$T:$T,AZ$1)</f>
        <v>#VALUE!</v>
      </c>
      <c r="BA107" s="17" t="e">
        <f>SUMIFS('[1]Deals (investment)'!$C:$C,'[1]Deals (investment)'!$B:$B,$A107,'[1]Deals (investment)'!$T:$T,BA$1)</f>
        <v>#VALUE!</v>
      </c>
      <c r="BB107" s="17" t="e">
        <f>SUMIFS('[1]Deals (investment)'!$C:$C,'[1]Deals (investment)'!$B:$B,$A107,'[1]Deals (investment)'!$T:$T,BB$1)</f>
        <v>#VALUE!</v>
      </c>
      <c r="BC107" s="17" t="e">
        <f>SUMIFS('[1]Deals (Exits)'!$C:$C,'[1]Deals (Exits)'!$B:$B,$A107)</f>
        <v>#VALUE!</v>
      </c>
      <c r="BD107" s="17" t="e">
        <f>SUMIFS('[1]Deals (investment)'!$C:$C,'[1]Deals (investment)'!$B:$B,$A107,'[1]Deals (investment)'!$V:$V,BD$1)</f>
        <v>#VALUE!</v>
      </c>
      <c r="BE107" s="17" t="e">
        <f>SUMIFS('[1]Deals (investment)'!$C:$C,'[1]Deals (investment)'!$B:$B,$A107,'[1]Deals (investment)'!$V:$V,BE$1)</f>
        <v>#VALUE!</v>
      </c>
      <c r="BF107" s="17" t="e">
        <f>SUMIFS('[1]Deals (investment)'!$C:$C,'[1]Deals (investment)'!$B:$B,$A107,'[1]Deals (investment)'!$V:$V,BF$1)</f>
        <v>#VALUE!</v>
      </c>
      <c r="BG107" s="17" t="e">
        <f>SUMIFS('[1]Deals (investment)'!$C:$C,'[1]Deals (investment)'!$B:$B,$A107,'[1]Deals (investment)'!$V:$V,BG$1)</f>
        <v>#VALUE!</v>
      </c>
      <c r="BH107" s="17" t="e">
        <f>SUMIFS('[1]Deals (investment)'!$C:$C,'[1]Deals (investment)'!$B:$B,$A107,'[1]Deals (investment)'!$V:$V,BH$1)</f>
        <v>#VALUE!</v>
      </c>
      <c r="BI107" s="17" t="e">
        <f>SUMIFS('[1]Deals (investment)'!$C:$C,'[1]Deals (investment)'!$B:$B,$A107,'[1]Deals (investment)'!$V:$V,BI$1)</f>
        <v>#VALUE!</v>
      </c>
      <c r="BJ107" s="17" t="e">
        <f>SUMIFS('[1]Deals (investment)'!$C:$C,'[1]Deals (investment)'!$B:$B,$A107,'[1]Deals (investment)'!$V:$V,BJ$1)</f>
        <v>#VALUE!</v>
      </c>
      <c r="BK107" s="17" t="e">
        <f>SUMIFS('[1]Deals (investment)'!$C:$C,'[1]Deals (investment)'!$B:$B,$A107,'[1]Deals (investment)'!$V:$V,BK$1)</f>
        <v>#VALUE!</v>
      </c>
      <c r="BL107" s="17" t="e">
        <f>SUMIFS('[1]Deals (investment)'!$C:$C,'[1]Deals (investment)'!$B:$B,$A107,'[1]Deals (investment)'!$V:$V,BL$1)</f>
        <v>#VALUE!</v>
      </c>
      <c r="BM107" s="17" t="e">
        <f>SUMIFS('[1]Deals (investment)'!$C:$C,'[1]Deals (investment)'!$B:$B,$A107,'[1]Deals (investment)'!$V:$V,BM$1)</f>
        <v>#VALUE!</v>
      </c>
      <c r="BN107" s="15"/>
      <c r="BO107" s="15"/>
      <c r="BP107" s="22"/>
      <c r="BQ107" s="15"/>
      <c r="BR107" s="15"/>
      <c r="BS107" s="15"/>
      <c r="BT107" s="15"/>
      <c r="BU107" s="15"/>
      <c r="BV107" s="15"/>
      <c r="BW107" s="15"/>
      <c r="BX107" s="15"/>
      <c r="BY107" s="15"/>
      <c r="BZ107" s="15"/>
      <c r="CA107" s="15"/>
      <c r="CB107" s="15"/>
      <c r="CC107" s="15"/>
      <c r="CD107" s="15" t="str">
        <f t="shared" si="12"/>
        <v>Kopa TechnologiesKopa Technologies is a travel &amp; technology based companyActive</v>
      </c>
      <c r="CE107" s="15"/>
      <c r="CF107" s="15"/>
      <c r="CG107" s="15"/>
      <c r="CH107" s="15"/>
      <c r="CI107" s="15"/>
      <c r="CJ107" s="15"/>
    </row>
    <row r="108" spans="1:118" ht="12.75">
      <c r="A108" s="15" t="s">
        <v>1024</v>
      </c>
      <c r="B108" s="15" t="s">
        <v>1025</v>
      </c>
      <c r="C108" s="15" t="s">
        <v>58</v>
      </c>
      <c r="D108" s="16">
        <v>2014</v>
      </c>
      <c r="E108" s="15" t="s">
        <v>518</v>
      </c>
      <c r="F108" s="15"/>
      <c r="G108" s="15" t="s">
        <v>519</v>
      </c>
      <c r="H108" s="15" t="s">
        <v>519</v>
      </c>
      <c r="I108" s="15" t="s">
        <v>519</v>
      </c>
      <c r="J108" s="15"/>
      <c r="K108" s="17" t="e">
        <f t="shared" si="0"/>
        <v>#VALUE!</v>
      </c>
      <c r="L108" s="15"/>
      <c r="M108" s="18" t="e">
        <f t="shared" si="1"/>
        <v>#VALUE!</v>
      </c>
      <c r="N108" s="15"/>
      <c r="O108" s="15"/>
      <c r="P108" s="15"/>
      <c r="Q108" s="15"/>
      <c r="R108" s="15" t="s">
        <v>92</v>
      </c>
      <c r="S108" s="19">
        <v>1600000</v>
      </c>
      <c r="T108" s="15" t="s">
        <v>92</v>
      </c>
      <c r="U108" s="19">
        <v>1600000</v>
      </c>
      <c r="V108" s="15" t="s">
        <v>1026</v>
      </c>
      <c r="W108" s="15"/>
      <c r="X108" s="15" t="s">
        <v>1027</v>
      </c>
      <c r="Y108" s="15" t="s">
        <v>1028</v>
      </c>
      <c r="AB108" s="20" t="s">
        <v>286</v>
      </c>
      <c r="AC108" s="21" t="s">
        <v>1029</v>
      </c>
      <c r="AD108" s="21" t="s">
        <v>1030</v>
      </c>
      <c r="AE108" s="21" t="s">
        <v>1031</v>
      </c>
      <c r="AF108" s="21" t="s">
        <v>1032</v>
      </c>
      <c r="AG108" s="22">
        <f t="shared" si="6"/>
        <v>0.67741935483870963</v>
      </c>
      <c r="AH108" s="15" t="str">
        <f t="shared" si="11"/>
        <v/>
      </c>
      <c r="AI108" s="22" t="str">
        <f>VLOOKUP(A108,'[1]Deals (investment)'!$B$2:$Z$1497,1,FALSE)</f>
        <v>Enova Robotics</v>
      </c>
      <c r="AJ108" s="22">
        <f>VLOOKUP(A108,'[1]Deals (investment)'!$B$2:$Z$870,15,FALSE)</f>
        <v>1</v>
      </c>
      <c r="AK108" s="17" t="e">
        <f>VLOOKUP(A108,'[1]Deals (Exits)'!B:B,1,FALSE)</f>
        <v>#N/A</v>
      </c>
      <c r="AL108" s="23">
        <f>VLOOKUP(G108,[1]Lookups!$V$3:$Y$197,4,FALSE)</f>
        <v>0</v>
      </c>
      <c r="AM108" s="17" t="str">
        <f>VLOOKUP(X108,[1]Lookups!$B$3:$C$200,2,FALSE)</f>
        <v>Emerging Technologies</v>
      </c>
      <c r="AN108" s="17" t="str">
        <f>VLOOKUP(R108,[1]Lookups!$H$3:$I$69,2,FALSE)</f>
        <v>4. Late Venture</v>
      </c>
      <c r="AO108" s="17" t="str">
        <f>VLOOKUP(T108,[1]Lookups!$H$3:$I$69,2,FALSE)</f>
        <v>4. Late Venture</v>
      </c>
      <c r="AP108" s="17" t="str">
        <f>VLOOKUP(AN108,[1]Lookups!$N$3:$O$11,2,FALSE)</f>
        <v>Growth</v>
      </c>
      <c r="AQ108" s="18" t="e">
        <f>COUNTIFS('[1]Deals (investment)'!$B:$B,$A108)</f>
        <v>#VALUE!</v>
      </c>
      <c r="AR108" s="18" t="e">
        <f>COUNTIFS('[1]Deals (investment)'!$B:$B,$A108,'[1]Deals (investment)'!$T:$T,$AW$1)+COUNTIFS('[1]Deals (investment)'!$B:$B,$A108,'[1]Deals (investment)'!$T:$T,$AX$1)+COUNTIFS('[1]Deals (investment)'!$B:$B,$A108,'[1]Deals (investment)'!$T:$T,$AY$1)</f>
        <v>#VALUE!</v>
      </c>
      <c r="AS108" s="17" t="e">
        <f>SUMIFS('[1]Deals (investment)'!$C:$C,'[1]Deals (investment)'!$B:$B,$A108)</f>
        <v>#VALUE!</v>
      </c>
      <c r="AT108" s="17" t="e">
        <f t="shared" si="4"/>
        <v>#VALUE!</v>
      </c>
      <c r="AU108" s="18" t="e">
        <f>COUNTIF('[1]Deals (Exits)'!$B:$B,A108)</f>
        <v>#VALUE!</v>
      </c>
      <c r="AV108" s="17" t="e">
        <f>SUMIFS('[1]Deals (investment)'!$C:$C,'[1]Deals (investment)'!$B:$B,$A108,'[1]Deals (investment)'!$T:$T,AV$1)</f>
        <v>#VALUE!</v>
      </c>
      <c r="AW108" s="17" t="e">
        <f>SUMIFS('[1]Deals (investment)'!$C:$C,'[1]Deals (investment)'!$B:$B,$A108,'[1]Deals (investment)'!$T:$T,AW$1)</f>
        <v>#VALUE!</v>
      </c>
      <c r="AX108" s="17" t="e">
        <f>SUMIFS('[1]Deals (investment)'!$C:$C,'[1]Deals (investment)'!$B:$B,$A108,'[1]Deals (investment)'!$T:$T,AX$1)</f>
        <v>#VALUE!</v>
      </c>
      <c r="AY108" s="17" t="e">
        <f>SUMIFS('[1]Deals (investment)'!$C:$C,'[1]Deals (investment)'!$B:$B,$A108,'[1]Deals (investment)'!$T:$T,AY$1)</f>
        <v>#VALUE!</v>
      </c>
      <c r="AZ108" s="17" t="e">
        <f>SUMIFS('[1]Deals (investment)'!$C:$C,'[1]Deals (investment)'!$B:$B,$A108,'[1]Deals (investment)'!$T:$T,AZ$1)</f>
        <v>#VALUE!</v>
      </c>
      <c r="BA108" s="17" t="e">
        <f>SUMIFS('[1]Deals (investment)'!$C:$C,'[1]Deals (investment)'!$B:$B,$A108,'[1]Deals (investment)'!$T:$T,BA$1)</f>
        <v>#VALUE!</v>
      </c>
      <c r="BB108" s="17" t="e">
        <f>SUMIFS('[1]Deals (investment)'!$C:$C,'[1]Deals (investment)'!$B:$B,$A108,'[1]Deals (investment)'!$T:$T,BB$1)</f>
        <v>#VALUE!</v>
      </c>
      <c r="BC108" s="17" t="e">
        <f>SUMIFS('[1]Deals (Exits)'!$C:$C,'[1]Deals (Exits)'!$B:$B,$A108)</f>
        <v>#VALUE!</v>
      </c>
      <c r="BD108" s="17" t="e">
        <f>SUMIFS('[1]Deals (investment)'!$C:$C,'[1]Deals (investment)'!$B:$B,$A108,'[1]Deals (investment)'!$V:$V,BD$1)</f>
        <v>#VALUE!</v>
      </c>
      <c r="BE108" s="17" t="e">
        <f>SUMIFS('[1]Deals (investment)'!$C:$C,'[1]Deals (investment)'!$B:$B,$A108,'[1]Deals (investment)'!$V:$V,BE$1)</f>
        <v>#VALUE!</v>
      </c>
      <c r="BF108" s="17" t="e">
        <f>SUMIFS('[1]Deals (investment)'!$C:$C,'[1]Deals (investment)'!$B:$B,$A108,'[1]Deals (investment)'!$V:$V,BF$1)</f>
        <v>#VALUE!</v>
      </c>
      <c r="BG108" s="17" t="e">
        <f>SUMIFS('[1]Deals (investment)'!$C:$C,'[1]Deals (investment)'!$B:$B,$A108,'[1]Deals (investment)'!$V:$V,BG$1)</f>
        <v>#VALUE!</v>
      </c>
      <c r="BH108" s="17" t="e">
        <f>SUMIFS('[1]Deals (investment)'!$C:$C,'[1]Deals (investment)'!$B:$B,$A108,'[1]Deals (investment)'!$V:$V,BH$1)</f>
        <v>#VALUE!</v>
      </c>
      <c r="BI108" s="17" t="e">
        <f>SUMIFS('[1]Deals (investment)'!$C:$C,'[1]Deals (investment)'!$B:$B,$A108,'[1]Deals (investment)'!$V:$V,BI$1)</f>
        <v>#VALUE!</v>
      </c>
      <c r="BJ108" s="17" t="e">
        <f>SUMIFS('[1]Deals (investment)'!$C:$C,'[1]Deals (investment)'!$B:$B,$A108,'[1]Deals (investment)'!$V:$V,BJ$1)</f>
        <v>#VALUE!</v>
      </c>
      <c r="BK108" s="17" t="e">
        <f>SUMIFS('[1]Deals (investment)'!$C:$C,'[1]Deals (investment)'!$B:$B,$A108,'[1]Deals (investment)'!$V:$V,BK$1)</f>
        <v>#VALUE!</v>
      </c>
      <c r="BL108" s="17" t="e">
        <f>SUMIFS('[1]Deals (investment)'!$C:$C,'[1]Deals (investment)'!$B:$B,$A108,'[1]Deals (investment)'!$V:$V,BL$1)</f>
        <v>#VALUE!</v>
      </c>
      <c r="BM108" s="17" t="e">
        <f>SUMIFS('[1]Deals (investment)'!$C:$C,'[1]Deals (investment)'!$B:$B,$A108,'[1]Deals (investment)'!$V:$V,BM$1)</f>
        <v>#VALUE!</v>
      </c>
      <c r="BN108" s="15"/>
      <c r="BO108" s="15"/>
      <c r="BP108" s="22"/>
      <c r="BQ108" s="15"/>
      <c r="BR108" s="15"/>
      <c r="BS108" s="15"/>
      <c r="BT108" s="15"/>
      <c r="BU108" s="15"/>
      <c r="BV108" s="15"/>
      <c r="BW108" s="15"/>
      <c r="BX108" s="15"/>
      <c r="BY108" s="15"/>
      <c r="BZ108" s="15"/>
      <c r="CA108" s="15"/>
      <c r="CB108" s="15"/>
      <c r="CC108" s="15"/>
      <c r="CD108" s="15" t="str">
        <f t="shared" si="12"/>
        <v>Enova RoboticsEnova Robotics is a company specialized in robot design and manufacturing through combined expertise in software, hardware and perception.Active</v>
      </c>
      <c r="CE108" s="15"/>
      <c r="CF108" s="15"/>
      <c r="CG108" s="15"/>
      <c r="CH108" s="15"/>
      <c r="CI108" s="15"/>
      <c r="CJ108" s="15"/>
    </row>
    <row r="109" spans="1:118" ht="12.75">
      <c r="A109" s="15" t="s">
        <v>1033</v>
      </c>
      <c r="B109" s="15" t="s">
        <v>1034</v>
      </c>
      <c r="C109" s="15" t="s">
        <v>58</v>
      </c>
      <c r="D109" s="16">
        <v>2015</v>
      </c>
      <c r="E109" s="15" t="s">
        <v>90</v>
      </c>
      <c r="F109" s="15"/>
      <c r="G109" s="15" t="s">
        <v>91</v>
      </c>
      <c r="H109" s="15" t="s">
        <v>91</v>
      </c>
      <c r="I109" s="15" t="s">
        <v>91</v>
      </c>
      <c r="J109" s="15"/>
      <c r="K109" s="17" t="e">
        <f t="shared" si="0"/>
        <v>#VALUE!</v>
      </c>
      <c r="L109" s="15"/>
      <c r="M109" s="18" t="e">
        <f t="shared" si="1"/>
        <v>#VALUE!</v>
      </c>
      <c r="N109" s="15"/>
      <c r="O109" s="15"/>
      <c r="P109" s="15"/>
      <c r="Q109" s="15"/>
      <c r="R109" s="15"/>
      <c r="S109" s="19"/>
      <c r="T109" s="15"/>
      <c r="U109" s="17"/>
      <c r="V109" s="15" t="s">
        <v>1035</v>
      </c>
      <c r="W109" s="15">
        <v>0</v>
      </c>
      <c r="X109" s="15" t="s">
        <v>158</v>
      </c>
      <c r="Y109" s="15" t="s">
        <v>1036</v>
      </c>
      <c r="AB109" s="20" t="s">
        <v>286</v>
      </c>
      <c r="AC109" s="21" t="s">
        <v>1037</v>
      </c>
      <c r="AD109" s="21" t="s">
        <v>1038</v>
      </c>
      <c r="AE109" s="21" t="s">
        <v>1039</v>
      </c>
      <c r="AF109" s="15"/>
      <c r="AG109" s="22">
        <f t="shared" si="6"/>
        <v>0.54838709677419351</v>
      </c>
      <c r="AH109" s="15" t="str">
        <f t="shared" si="11"/>
        <v/>
      </c>
      <c r="AI109" s="22" t="str">
        <f>VLOOKUP(A109,'[1]Deals (investment)'!$B$2:$Z$1497,1,FALSE)</f>
        <v>Inclusivity Solutions</v>
      </c>
      <c r="AJ109" s="22" t="e">
        <f>VLOOKUP(A109,'[1]Deals (investment)'!$B$2:$Z$870,15,FALSE)</f>
        <v>#N/A</v>
      </c>
      <c r="AK109" s="17" t="e">
        <f>VLOOKUP(A109,'[1]Deals (Exits)'!B:B,1,FALSE)</f>
        <v>#N/A</v>
      </c>
      <c r="AL109" s="23">
        <f>VLOOKUP(G109,[1]Lookups!$V$3:$Y$197,4,FALSE)</f>
        <v>0</v>
      </c>
      <c r="AM109" s="17" t="str">
        <f>VLOOKUP(X109,[1]Lookups!$B$3:$C$200,2,FALSE)</f>
        <v>Financial Services</v>
      </c>
      <c r="AN109" s="17" t="e">
        <f>VLOOKUP(R109,[1]Lookups!$H$3:$I$69,2,FALSE)</f>
        <v>#N/A</v>
      </c>
      <c r="AO109" s="17" t="e">
        <f>VLOOKUP(T109,[1]Lookups!$H$3:$I$69,2,FALSE)</f>
        <v>#N/A</v>
      </c>
      <c r="AP109" s="17" t="e">
        <f>VLOOKUP(AN109,[1]Lookups!$N$3:$O$11,2,FALSE)</f>
        <v>#N/A</v>
      </c>
      <c r="AQ109" s="18" t="e">
        <f>COUNTIFS('[1]Deals (investment)'!$B:$B,$A109)</f>
        <v>#VALUE!</v>
      </c>
      <c r="AR109" s="18" t="e">
        <f>COUNTIFS('[1]Deals (investment)'!$B:$B,$A109,'[1]Deals (investment)'!$T:$T,$AW$1)+COUNTIFS('[1]Deals (investment)'!$B:$B,$A109,'[1]Deals (investment)'!$T:$T,$AX$1)+COUNTIFS('[1]Deals (investment)'!$B:$B,$A109,'[1]Deals (investment)'!$T:$T,$AY$1)</f>
        <v>#VALUE!</v>
      </c>
      <c r="AS109" s="17" t="e">
        <f>SUMIFS('[1]Deals (investment)'!$C:$C,'[1]Deals (investment)'!$B:$B,$A109)</f>
        <v>#VALUE!</v>
      </c>
      <c r="AT109" s="17" t="e">
        <f t="shared" si="4"/>
        <v>#VALUE!</v>
      </c>
      <c r="AU109" s="18" t="e">
        <f>COUNTIF('[1]Deals (Exits)'!$B:$B,A109)</f>
        <v>#VALUE!</v>
      </c>
      <c r="AV109" s="17" t="e">
        <f>SUMIFS('[1]Deals (investment)'!$C:$C,'[1]Deals (investment)'!$B:$B,$A109,'[1]Deals (investment)'!$T:$T,AV$1)</f>
        <v>#VALUE!</v>
      </c>
      <c r="AW109" s="17" t="e">
        <f>SUMIFS('[1]Deals (investment)'!$C:$C,'[1]Deals (investment)'!$B:$B,$A109,'[1]Deals (investment)'!$T:$T,AW$1)</f>
        <v>#VALUE!</v>
      </c>
      <c r="AX109" s="17" t="e">
        <f>SUMIFS('[1]Deals (investment)'!$C:$C,'[1]Deals (investment)'!$B:$B,$A109,'[1]Deals (investment)'!$T:$T,AX$1)</f>
        <v>#VALUE!</v>
      </c>
      <c r="AY109" s="17" t="e">
        <f>SUMIFS('[1]Deals (investment)'!$C:$C,'[1]Deals (investment)'!$B:$B,$A109,'[1]Deals (investment)'!$T:$T,AY$1)</f>
        <v>#VALUE!</v>
      </c>
      <c r="AZ109" s="17" t="e">
        <f>SUMIFS('[1]Deals (investment)'!$C:$C,'[1]Deals (investment)'!$B:$B,$A109,'[1]Deals (investment)'!$T:$T,AZ$1)</f>
        <v>#VALUE!</v>
      </c>
      <c r="BA109" s="17" t="e">
        <f>SUMIFS('[1]Deals (investment)'!$C:$C,'[1]Deals (investment)'!$B:$B,$A109,'[1]Deals (investment)'!$T:$T,BA$1)</f>
        <v>#VALUE!</v>
      </c>
      <c r="BB109" s="17" t="e">
        <f>SUMIFS('[1]Deals (investment)'!$C:$C,'[1]Deals (investment)'!$B:$B,$A109,'[1]Deals (investment)'!$T:$T,BB$1)</f>
        <v>#VALUE!</v>
      </c>
      <c r="BC109" s="17" t="e">
        <f>SUMIFS('[1]Deals (Exits)'!$C:$C,'[1]Deals (Exits)'!$B:$B,$A109)</f>
        <v>#VALUE!</v>
      </c>
      <c r="BD109" s="17" t="e">
        <f>SUMIFS('[1]Deals (investment)'!$C:$C,'[1]Deals (investment)'!$B:$B,$A109,'[1]Deals (investment)'!$V:$V,BD$1)</f>
        <v>#VALUE!</v>
      </c>
      <c r="BE109" s="17" t="e">
        <f>SUMIFS('[1]Deals (investment)'!$C:$C,'[1]Deals (investment)'!$B:$B,$A109,'[1]Deals (investment)'!$V:$V,BE$1)</f>
        <v>#VALUE!</v>
      </c>
      <c r="BF109" s="17" t="e">
        <f>SUMIFS('[1]Deals (investment)'!$C:$C,'[1]Deals (investment)'!$B:$B,$A109,'[1]Deals (investment)'!$V:$V,BF$1)</f>
        <v>#VALUE!</v>
      </c>
      <c r="BG109" s="17" t="e">
        <f>SUMIFS('[1]Deals (investment)'!$C:$C,'[1]Deals (investment)'!$B:$B,$A109,'[1]Deals (investment)'!$V:$V,BG$1)</f>
        <v>#VALUE!</v>
      </c>
      <c r="BH109" s="17" t="e">
        <f>SUMIFS('[1]Deals (investment)'!$C:$C,'[1]Deals (investment)'!$B:$B,$A109,'[1]Deals (investment)'!$V:$V,BH$1)</f>
        <v>#VALUE!</v>
      </c>
      <c r="BI109" s="17" t="e">
        <f>SUMIFS('[1]Deals (investment)'!$C:$C,'[1]Deals (investment)'!$B:$B,$A109,'[1]Deals (investment)'!$V:$V,BI$1)</f>
        <v>#VALUE!</v>
      </c>
      <c r="BJ109" s="17" t="e">
        <f>SUMIFS('[1]Deals (investment)'!$C:$C,'[1]Deals (investment)'!$B:$B,$A109,'[1]Deals (investment)'!$V:$V,BJ$1)</f>
        <v>#VALUE!</v>
      </c>
      <c r="BK109" s="17" t="e">
        <f>SUMIFS('[1]Deals (investment)'!$C:$C,'[1]Deals (investment)'!$B:$B,$A109,'[1]Deals (investment)'!$V:$V,BK$1)</f>
        <v>#VALUE!</v>
      </c>
      <c r="BL109" s="17" t="e">
        <f>SUMIFS('[1]Deals (investment)'!$C:$C,'[1]Deals (investment)'!$B:$B,$A109,'[1]Deals (investment)'!$V:$V,BL$1)</f>
        <v>#VALUE!</v>
      </c>
      <c r="BM109" s="17" t="e">
        <f>SUMIFS('[1]Deals (investment)'!$C:$C,'[1]Deals (investment)'!$B:$B,$A109,'[1]Deals (investment)'!$V:$V,BM$1)</f>
        <v>#VALUE!</v>
      </c>
      <c r="BN109" s="15"/>
      <c r="BO109" s="15"/>
      <c r="BP109" s="22"/>
      <c r="BQ109" s="15"/>
      <c r="BR109" s="15"/>
      <c r="BS109" s="15"/>
      <c r="BT109" s="15"/>
      <c r="BU109" s="15"/>
      <c r="BV109" s="15"/>
      <c r="BW109" s="15"/>
      <c r="BX109" s="15"/>
      <c r="BY109" s="15"/>
      <c r="BZ109" s="15"/>
      <c r="CA109" s="15"/>
      <c r="CB109" s="15"/>
      <c r="CC109" s="15"/>
      <c r="CD109" s="15" t="str">
        <f t="shared" si="12"/>
        <v>Inclusivity SolutionsWe design, build and operate digital insurance businesses in emerging marketsActive</v>
      </c>
      <c r="CE109" s="15"/>
      <c r="CF109" s="15"/>
      <c r="CG109" s="15"/>
      <c r="CH109" s="15"/>
      <c r="CI109" s="15"/>
      <c r="CJ109" s="15"/>
    </row>
    <row r="110" spans="1:118" ht="12.75">
      <c r="A110" s="15" t="s">
        <v>1040</v>
      </c>
      <c r="B110" s="15" t="s">
        <v>1041</v>
      </c>
      <c r="C110" s="15" t="s">
        <v>58</v>
      </c>
      <c r="D110" s="16">
        <v>2016</v>
      </c>
      <c r="E110" s="15" t="s">
        <v>128</v>
      </c>
      <c r="F110" s="15"/>
      <c r="G110" s="15" t="s">
        <v>129</v>
      </c>
      <c r="H110" s="15" t="s">
        <v>129</v>
      </c>
      <c r="I110" s="15" t="s">
        <v>129</v>
      </c>
      <c r="J110" s="15"/>
      <c r="K110" s="17" t="e">
        <f t="shared" si="0"/>
        <v>#VALUE!</v>
      </c>
      <c r="L110" s="15"/>
      <c r="M110" s="18" t="e">
        <f t="shared" si="1"/>
        <v>#VALUE!</v>
      </c>
      <c r="N110" s="15"/>
      <c r="O110" s="15"/>
      <c r="P110" s="15"/>
      <c r="Q110" s="15"/>
      <c r="R110" s="15" t="s">
        <v>1042</v>
      </c>
      <c r="S110" s="19">
        <v>1250000</v>
      </c>
      <c r="T110" s="15" t="s">
        <v>1043</v>
      </c>
      <c r="U110" s="17">
        <v>1250000</v>
      </c>
      <c r="V110" s="15" t="s">
        <v>1044</v>
      </c>
      <c r="W110" s="15"/>
      <c r="X110" s="15" t="s">
        <v>134</v>
      </c>
      <c r="Y110" s="15" t="s">
        <v>1045</v>
      </c>
      <c r="AB110" s="20" t="s">
        <v>286</v>
      </c>
      <c r="AC110" s="21" t="s">
        <v>1046</v>
      </c>
      <c r="AD110" s="21" t="s">
        <v>1047</v>
      </c>
      <c r="AE110" s="21" t="s">
        <v>1048</v>
      </c>
      <c r="AF110" s="21" t="s">
        <v>1049</v>
      </c>
      <c r="AG110" s="22">
        <f t="shared" si="6"/>
        <v>0.67741935483870963</v>
      </c>
      <c r="AH110" s="15" t="str">
        <f t="shared" si="11"/>
        <v/>
      </c>
      <c r="AI110" s="22" t="str">
        <f>VLOOKUP(A110,'[1]Deals (investment)'!$B$2:$Z$1497,1,FALSE)</f>
        <v>Ousta</v>
      </c>
      <c r="AJ110" s="22">
        <f>VLOOKUP(A110,'[1]Deals (investment)'!$B$2:$Z$870,15,FALSE)</f>
        <v>1</v>
      </c>
      <c r="AK110" s="17" t="e">
        <f>VLOOKUP(A110,'[1]Deals (Exits)'!B:B,1,FALSE)</f>
        <v>#N/A</v>
      </c>
      <c r="AL110" s="23">
        <f>VLOOKUP(G110,[1]Lookups!$V$3:$Y$197,4,FALSE)</f>
        <v>0</v>
      </c>
      <c r="AM110" s="17" t="str">
        <f>VLOOKUP(X110,[1]Lookups!$B$3:$C$200,2,FALSE)</f>
        <v>Transport &amp; Logistics</v>
      </c>
      <c r="AN110" s="17" t="str">
        <f>VLOOKUP(R110,[1]Lookups!$H$3:$I$69,2,FALSE)</f>
        <v>2. Seed</v>
      </c>
      <c r="AO110" s="17" t="str">
        <f>VLOOKUP(T110,[1]Lookups!$H$3:$I$69,2,FALSE)</f>
        <v>2. Seed</v>
      </c>
      <c r="AP110" s="17" t="str">
        <f>VLOOKUP(AN110,[1]Lookups!$N$3:$O$11,2,FALSE)</f>
        <v>Early</v>
      </c>
      <c r="AQ110" s="18" t="e">
        <f>COUNTIFS('[1]Deals (investment)'!$B:$B,$A110)</f>
        <v>#VALUE!</v>
      </c>
      <c r="AR110" s="18" t="e">
        <f>COUNTIFS('[1]Deals (investment)'!$B:$B,$A110,'[1]Deals (investment)'!$T:$T,$AW$1)+COUNTIFS('[1]Deals (investment)'!$B:$B,$A110,'[1]Deals (investment)'!$T:$T,$AX$1)+COUNTIFS('[1]Deals (investment)'!$B:$B,$A110,'[1]Deals (investment)'!$T:$T,$AY$1)</f>
        <v>#VALUE!</v>
      </c>
      <c r="AS110" s="17" t="e">
        <f>SUMIFS('[1]Deals (investment)'!$C:$C,'[1]Deals (investment)'!$B:$B,$A110)</f>
        <v>#VALUE!</v>
      </c>
      <c r="AT110" s="17" t="e">
        <f t="shared" si="4"/>
        <v>#VALUE!</v>
      </c>
      <c r="AU110" s="18" t="e">
        <f>COUNTIF('[1]Deals (Exits)'!$B:$B,A110)</f>
        <v>#VALUE!</v>
      </c>
      <c r="AV110" s="17" t="e">
        <f>SUMIFS('[1]Deals (investment)'!$C:$C,'[1]Deals (investment)'!$B:$B,$A110,'[1]Deals (investment)'!$T:$T,AV$1)</f>
        <v>#VALUE!</v>
      </c>
      <c r="AW110" s="17" t="e">
        <f>SUMIFS('[1]Deals (investment)'!$C:$C,'[1]Deals (investment)'!$B:$B,$A110,'[1]Deals (investment)'!$T:$T,AW$1)</f>
        <v>#VALUE!</v>
      </c>
      <c r="AX110" s="17" t="e">
        <f>SUMIFS('[1]Deals (investment)'!$C:$C,'[1]Deals (investment)'!$B:$B,$A110,'[1]Deals (investment)'!$T:$T,AX$1)</f>
        <v>#VALUE!</v>
      </c>
      <c r="AY110" s="17" t="e">
        <f>SUMIFS('[1]Deals (investment)'!$C:$C,'[1]Deals (investment)'!$B:$B,$A110,'[1]Deals (investment)'!$T:$T,AY$1)</f>
        <v>#VALUE!</v>
      </c>
      <c r="AZ110" s="17" t="e">
        <f>SUMIFS('[1]Deals (investment)'!$C:$C,'[1]Deals (investment)'!$B:$B,$A110,'[1]Deals (investment)'!$T:$T,AZ$1)</f>
        <v>#VALUE!</v>
      </c>
      <c r="BA110" s="17" t="e">
        <f>SUMIFS('[1]Deals (investment)'!$C:$C,'[1]Deals (investment)'!$B:$B,$A110,'[1]Deals (investment)'!$T:$T,BA$1)</f>
        <v>#VALUE!</v>
      </c>
      <c r="BB110" s="17" t="e">
        <f>SUMIFS('[1]Deals (investment)'!$C:$C,'[1]Deals (investment)'!$B:$B,$A110,'[1]Deals (investment)'!$T:$T,BB$1)</f>
        <v>#VALUE!</v>
      </c>
      <c r="BC110" s="17" t="e">
        <f>SUMIFS('[1]Deals (Exits)'!$C:$C,'[1]Deals (Exits)'!$B:$B,$A110)</f>
        <v>#VALUE!</v>
      </c>
      <c r="BD110" s="17" t="e">
        <f>SUMIFS('[1]Deals (investment)'!$C:$C,'[1]Deals (investment)'!$B:$B,$A110,'[1]Deals (investment)'!$V:$V,BD$1)</f>
        <v>#VALUE!</v>
      </c>
      <c r="BE110" s="17" t="e">
        <f>SUMIFS('[1]Deals (investment)'!$C:$C,'[1]Deals (investment)'!$B:$B,$A110,'[1]Deals (investment)'!$V:$V,BE$1)</f>
        <v>#VALUE!</v>
      </c>
      <c r="BF110" s="17" t="e">
        <f>SUMIFS('[1]Deals (investment)'!$C:$C,'[1]Deals (investment)'!$B:$B,$A110,'[1]Deals (investment)'!$V:$V,BF$1)</f>
        <v>#VALUE!</v>
      </c>
      <c r="BG110" s="17" t="e">
        <f>SUMIFS('[1]Deals (investment)'!$C:$C,'[1]Deals (investment)'!$B:$B,$A110,'[1]Deals (investment)'!$V:$V,BG$1)</f>
        <v>#VALUE!</v>
      </c>
      <c r="BH110" s="17" t="e">
        <f>SUMIFS('[1]Deals (investment)'!$C:$C,'[1]Deals (investment)'!$B:$B,$A110,'[1]Deals (investment)'!$V:$V,BH$1)</f>
        <v>#VALUE!</v>
      </c>
      <c r="BI110" s="17" t="e">
        <f>SUMIFS('[1]Deals (investment)'!$C:$C,'[1]Deals (investment)'!$B:$B,$A110,'[1]Deals (investment)'!$V:$V,BI$1)</f>
        <v>#VALUE!</v>
      </c>
      <c r="BJ110" s="17" t="e">
        <f>SUMIFS('[1]Deals (investment)'!$C:$C,'[1]Deals (investment)'!$B:$B,$A110,'[1]Deals (investment)'!$V:$V,BJ$1)</f>
        <v>#VALUE!</v>
      </c>
      <c r="BK110" s="17" t="e">
        <f>SUMIFS('[1]Deals (investment)'!$C:$C,'[1]Deals (investment)'!$B:$B,$A110,'[1]Deals (investment)'!$V:$V,BK$1)</f>
        <v>#VALUE!</v>
      </c>
      <c r="BL110" s="17" t="e">
        <f>SUMIFS('[1]Deals (investment)'!$C:$C,'[1]Deals (investment)'!$B:$B,$A110,'[1]Deals (investment)'!$V:$V,BL$1)</f>
        <v>#VALUE!</v>
      </c>
      <c r="BM110" s="17" t="e">
        <f>SUMIFS('[1]Deals (investment)'!$C:$C,'[1]Deals (investment)'!$B:$B,$A110,'[1]Deals (investment)'!$V:$V,BM$1)</f>
        <v>#VALUE!</v>
      </c>
      <c r="BN110" s="15"/>
      <c r="BO110" s="15"/>
      <c r="BP110" s="22"/>
      <c r="BQ110" s="15"/>
      <c r="BR110" s="15"/>
      <c r="BS110" s="15"/>
      <c r="BT110" s="15"/>
      <c r="BU110" s="15"/>
      <c r="BV110" s="15"/>
      <c r="BW110" s="15"/>
      <c r="BX110" s="15"/>
      <c r="BY110" s="15"/>
      <c r="BZ110" s="15"/>
      <c r="CA110" s="15"/>
      <c r="CB110" s="15"/>
      <c r="CC110" s="15"/>
      <c r="CD110" s="15" t="str">
        <f t="shared" si="12"/>
        <v>OustaOUSTA is a trusted network of limousine drivers/companies to help people move easier. OUSTA only relies on licensed and professional drivers to provide users with convenient, reliable, cost effective, and safe ridesActive</v>
      </c>
      <c r="CE110" s="15"/>
      <c r="CF110" s="15"/>
      <c r="CG110" s="15"/>
      <c r="CH110" s="15"/>
      <c r="CI110" s="15"/>
      <c r="CJ110" s="15"/>
      <c r="DM110">
        <v>242</v>
      </c>
    </row>
    <row r="111" spans="1:118" ht="12.75">
      <c r="A111" s="15" t="s">
        <v>1050</v>
      </c>
      <c r="B111" s="15" t="s">
        <v>1051</v>
      </c>
      <c r="C111" s="15" t="s">
        <v>58</v>
      </c>
      <c r="D111" s="16">
        <v>2011</v>
      </c>
      <c r="E111" s="15" t="s">
        <v>128</v>
      </c>
      <c r="F111" s="15" t="s">
        <v>199</v>
      </c>
      <c r="G111" s="15" t="s">
        <v>129</v>
      </c>
      <c r="H111" s="15" t="s">
        <v>129</v>
      </c>
      <c r="I111" s="15" t="s">
        <v>129</v>
      </c>
      <c r="J111" s="15"/>
      <c r="K111" s="17" t="e">
        <f t="shared" si="0"/>
        <v>#VALUE!</v>
      </c>
      <c r="L111" s="15"/>
      <c r="M111" s="18" t="e">
        <f t="shared" si="1"/>
        <v>#VALUE!</v>
      </c>
      <c r="N111" s="15"/>
      <c r="O111" s="15"/>
      <c r="P111" s="15"/>
      <c r="Q111" s="15"/>
      <c r="R111" s="15" t="s">
        <v>132</v>
      </c>
      <c r="S111" s="19">
        <v>1500000</v>
      </c>
      <c r="T111" s="15" t="s">
        <v>132</v>
      </c>
      <c r="U111" s="19">
        <v>1500000</v>
      </c>
      <c r="V111" s="15" t="s">
        <v>1052</v>
      </c>
      <c r="W111" s="15">
        <v>0</v>
      </c>
      <c r="X111" s="15" t="s">
        <v>64</v>
      </c>
      <c r="Y111" s="15" t="s">
        <v>1053</v>
      </c>
      <c r="AB111" s="20" t="s">
        <v>1054</v>
      </c>
      <c r="AC111" s="21" t="s">
        <v>1055</v>
      </c>
      <c r="AD111" s="21" t="s">
        <v>1056</v>
      </c>
      <c r="AE111" s="21" t="s">
        <v>1057</v>
      </c>
      <c r="AF111" s="21" t="s">
        <v>1058</v>
      </c>
      <c r="AG111" s="22">
        <f t="shared" si="6"/>
        <v>0.74193548387096775</v>
      </c>
      <c r="AH111" s="15" t="e">
        <f t="shared" si="11"/>
        <v>#VALUE!</v>
      </c>
      <c r="AI111" s="22" t="str">
        <f>VLOOKUP(A111,'[1]Deals (investment)'!$B$2:$Z$1497,1,FALSE)</f>
        <v>elmenus</v>
      </c>
      <c r="AJ111" s="22">
        <f>VLOOKUP(A111,'[1]Deals (investment)'!$B$2:$Z$870,15,FALSE)</f>
        <v>0</v>
      </c>
      <c r="AK111" s="17" t="e">
        <f>VLOOKUP(A111,'[1]Deals (Exits)'!B:B,1,FALSE)</f>
        <v>#N/A</v>
      </c>
      <c r="AL111" s="23">
        <f>VLOOKUP(G111,[1]Lookups!$V$3:$Y$197,4,FALSE)</f>
        <v>0</v>
      </c>
      <c r="AM111" s="17" t="str">
        <f>VLOOKUP(X111,[1]Lookups!$B$3:$C$200,2,FALSE)</f>
        <v>E-commerce &amp; Retail</v>
      </c>
      <c r="AN111" s="17" t="str">
        <f>VLOOKUP(R111,[1]Lookups!$H$3:$I$69,2,FALSE)</f>
        <v>3. Early Venture</v>
      </c>
      <c r="AO111" s="17" t="str">
        <f>VLOOKUP(T111,[1]Lookups!$H$3:$I$69,2,FALSE)</f>
        <v>3. Early Venture</v>
      </c>
      <c r="AP111" s="17" t="str">
        <f>VLOOKUP(AN111,[1]Lookups!$N$3:$O$11,2,FALSE)</f>
        <v>Early</v>
      </c>
      <c r="AQ111" s="18" t="e">
        <f>COUNTIFS('[1]Deals (investment)'!$B:$B,$A111)</f>
        <v>#VALUE!</v>
      </c>
      <c r="AR111" s="18" t="e">
        <f>COUNTIFS('[1]Deals (investment)'!$B:$B,$A111,'[1]Deals (investment)'!$T:$T,$AW$1)+COUNTIFS('[1]Deals (investment)'!$B:$B,$A111,'[1]Deals (investment)'!$T:$T,$AX$1)+COUNTIFS('[1]Deals (investment)'!$B:$B,$A111,'[1]Deals (investment)'!$T:$T,$AY$1)</f>
        <v>#VALUE!</v>
      </c>
      <c r="AS111" s="17" t="e">
        <f>SUMIFS('[1]Deals (investment)'!$C:$C,'[1]Deals (investment)'!$B:$B,$A111)</f>
        <v>#VALUE!</v>
      </c>
      <c r="AT111" s="17" t="e">
        <f t="shared" si="4"/>
        <v>#VALUE!</v>
      </c>
      <c r="AU111" s="18" t="e">
        <f>COUNTIF('[1]Deals (Exits)'!$B:$B,A111)</f>
        <v>#VALUE!</v>
      </c>
      <c r="AV111" s="17" t="e">
        <f>SUMIFS('[1]Deals (investment)'!$C:$C,'[1]Deals (investment)'!$B:$B,$A111,'[1]Deals (investment)'!$T:$T,AV$1)</f>
        <v>#VALUE!</v>
      </c>
      <c r="AW111" s="17" t="e">
        <f>SUMIFS('[1]Deals (investment)'!$C:$C,'[1]Deals (investment)'!$B:$B,$A111,'[1]Deals (investment)'!$T:$T,AW$1)</f>
        <v>#VALUE!</v>
      </c>
      <c r="AX111" s="17" t="e">
        <f>SUMIFS('[1]Deals (investment)'!$C:$C,'[1]Deals (investment)'!$B:$B,$A111,'[1]Deals (investment)'!$T:$T,AX$1)</f>
        <v>#VALUE!</v>
      </c>
      <c r="AY111" s="17" t="e">
        <f>SUMIFS('[1]Deals (investment)'!$C:$C,'[1]Deals (investment)'!$B:$B,$A111,'[1]Deals (investment)'!$T:$T,AY$1)</f>
        <v>#VALUE!</v>
      </c>
      <c r="AZ111" s="17" t="e">
        <f>SUMIFS('[1]Deals (investment)'!$C:$C,'[1]Deals (investment)'!$B:$B,$A111,'[1]Deals (investment)'!$T:$T,AZ$1)</f>
        <v>#VALUE!</v>
      </c>
      <c r="BA111" s="17" t="e">
        <f>SUMIFS('[1]Deals (investment)'!$C:$C,'[1]Deals (investment)'!$B:$B,$A111,'[1]Deals (investment)'!$T:$T,BA$1)</f>
        <v>#VALUE!</v>
      </c>
      <c r="BB111" s="17" t="e">
        <f>SUMIFS('[1]Deals (investment)'!$C:$C,'[1]Deals (investment)'!$B:$B,$A111,'[1]Deals (investment)'!$T:$T,BB$1)</f>
        <v>#VALUE!</v>
      </c>
      <c r="BC111" s="17" t="e">
        <f>SUMIFS('[1]Deals (Exits)'!$C:$C,'[1]Deals (Exits)'!$B:$B,$A111)</f>
        <v>#VALUE!</v>
      </c>
      <c r="BD111" s="17" t="e">
        <f>SUMIFS('[1]Deals (investment)'!$C:$C,'[1]Deals (investment)'!$B:$B,$A111,'[1]Deals (investment)'!$V:$V,BD$1)</f>
        <v>#VALUE!</v>
      </c>
      <c r="BE111" s="17" t="e">
        <f>SUMIFS('[1]Deals (investment)'!$C:$C,'[1]Deals (investment)'!$B:$B,$A111,'[1]Deals (investment)'!$V:$V,BE$1)</f>
        <v>#VALUE!</v>
      </c>
      <c r="BF111" s="17" t="e">
        <f>SUMIFS('[1]Deals (investment)'!$C:$C,'[1]Deals (investment)'!$B:$B,$A111,'[1]Deals (investment)'!$V:$V,BF$1)</f>
        <v>#VALUE!</v>
      </c>
      <c r="BG111" s="17" t="e">
        <f>SUMIFS('[1]Deals (investment)'!$C:$C,'[1]Deals (investment)'!$B:$B,$A111,'[1]Deals (investment)'!$V:$V,BG$1)</f>
        <v>#VALUE!</v>
      </c>
      <c r="BH111" s="17" t="e">
        <f>SUMIFS('[1]Deals (investment)'!$C:$C,'[1]Deals (investment)'!$B:$B,$A111,'[1]Deals (investment)'!$V:$V,BH$1)</f>
        <v>#VALUE!</v>
      </c>
      <c r="BI111" s="17" t="e">
        <f>SUMIFS('[1]Deals (investment)'!$C:$C,'[1]Deals (investment)'!$B:$B,$A111,'[1]Deals (investment)'!$V:$V,BI$1)</f>
        <v>#VALUE!</v>
      </c>
      <c r="BJ111" s="17" t="e">
        <f>SUMIFS('[1]Deals (investment)'!$C:$C,'[1]Deals (investment)'!$B:$B,$A111,'[1]Deals (investment)'!$V:$V,BJ$1)</f>
        <v>#VALUE!</v>
      </c>
      <c r="BK111" s="17" t="e">
        <f>SUMIFS('[1]Deals (investment)'!$C:$C,'[1]Deals (investment)'!$B:$B,$A111,'[1]Deals (investment)'!$V:$V,BK$1)</f>
        <v>#VALUE!</v>
      </c>
      <c r="BL111" s="17" t="e">
        <f>SUMIFS('[1]Deals (investment)'!$C:$C,'[1]Deals (investment)'!$B:$B,$A111,'[1]Deals (investment)'!$V:$V,BL$1)</f>
        <v>#VALUE!</v>
      </c>
      <c r="BM111" s="17" t="e">
        <f>SUMIFS('[1]Deals (investment)'!$C:$C,'[1]Deals (investment)'!$B:$B,$A111,'[1]Deals (investment)'!$V:$V,BM$1)</f>
        <v>#VALUE!</v>
      </c>
      <c r="BN111" s="15"/>
      <c r="BO111" s="15"/>
      <c r="BP111" s="22"/>
      <c r="BQ111" s="15"/>
      <c r="BR111" s="15"/>
      <c r="BS111" s="15"/>
      <c r="BT111" s="15"/>
      <c r="BU111" s="15"/>
      <c r="BV111" s="15"/>
      <c r="BW111" s="15"/>
      <c r="BX111" s="15"/>
      <c r="BY111" s="15"/>
      <c r="BZ111" s="15"/>
      <c r="CA111" s="15"/>
      <c r="CB111" s="15"/>
      <c r="CC111" s="15"/>
      <c r="CD111" s="15" t="str">
        <f t="shared" si="12"/>
        <v>ElmenusElmenus is a venture-backed food discovery startup based in Egypt that serves over 1 Million monthly users. We are building a platform that combines a social, visual and personalized experience to help people discover and order the food they will love.Active</v>
      </c>
      <c r="CE111" s="15"/>
      <c r="CF111" s="15"/>
      <c r="CG111" s="15"/>
      <c r="CH111" s="15"/>
      <c r="CI111" s="15"/>
      <c r="CJ111" s="15"/>
      <c r="DM111">
        <v>807</v>
      </c>
      <c r="DN111">
        <v>2017</v>
      </c>
    </row>
    <row r="112" spans="1:118" ht="12.75">
      <c r="A112" s="15" t="s">
        <v>1059</v>
      </c>
      <c r="B112" s="15" t="s">
        <v>1060</v>
      </c>
      <c r="C112" s="15" t="s">
        <v>58</v>
      </c>
      <c r="D112" s="16">
        <v>2017</v>
      </c>
      <c r="E112" s="15" t="s">
        <v>59</v>
      </c>
      <c r="F112" s="15" t="s">
        <v>110</v>
      </c>
      <c r="G112" s="15" t="s">
        <v>61</v>
      </c>
      <c r="H112" s="15" t="s">
        <v>61</v>
      </c>
      <c r="I112" s="15" t="s">
        <v>61</v>
      </c>
      <c r="J112" s="15" t="s">
        <v>459</v>
      </c>
      <c r="K112" s="17">
        <v>1500000</v>
      </c>
      <c r="L112" s="15"/>
      <c r="M112" s="18" t="e">
        <f t="shared" si="1"/>
        <v>#VALUE!</v>
      </c>
      <c r="N112" s="15" t="s">
        <v>1061</v>
      </c>
      <c r="O112" s="15"/>
      <c r="P112" s="15"/>
      <c r="Q112" s="24">
        <v>43561</v>
      </c>
      <c r="R112" s="15" t="s">
        <v>375</v>
      </c>
      <c r="S112" s="19">
        <v>10000</v>
      </c>
      <c r="T112" s="15" t="s">
        <v>375</v>
      </c>
      <c r="U112" s="17">
        <v>1100000</v>
      </c>
      <c r="V112" s="15" t="s">
        <v>1062</v>
      </c>
      <c r="W112" s="15">
        <v>1</v>
      </c>
      <c r="X112" s="15" t="s">
        <v>294</v>
      </c>
      <c r="Y112" s="15" t="s">
        <v>1063</v>
      </c>
      <c r="Z112" s="25" t="s">
        <v>147</v>
      </c>
      <c r="AA112" s="25" t="s">
        <v>1064</v>
      </c>
      <c r="AB112" s="20" t="s">
        <v>286</v>
      </c>
      <c r="AC112" s="21" t="s">
        <v>1065</v>
      </c>
      <c r="AD112" s="21" t="s">
        <v>1066</v>
      </c>
      <c r="AE112" s="21" t="s">
        <v>1067</v>
      </c>
      <c r="AF112" s="21" t="s">
        <v>1068</v>
      </c>
      <c r="AG112" s="22">
        <f t="shared" si="6"/>
        <v>0.90322580645161288</v>
      </c>
      <c r="AH112" s="15" t="e">
        <f t="shared" si="11"/>
        <v>#VALUE!</v>
      </c>
      <c r="AI112" s="22" t="str">
        <f>VLOOKUP(A112,'[1]Deals (investment)'!$B$2:$Z$1497,1,FALSE)</f>
        <v>Medsaf</v>
      </c>
      <c r="AJ112" s="22">
        <f>VLOOKUP(A112,'[1]Deals (investment)'!$B$2:$Z$870,15,FALSE)</f>
        <v>1</v>
      </c>
      <c r="AK112" s="17" t="e">
        <f>VLOOKUP(A112,'[1]Deals (Exits)'!B:B,1,FALSE)</f>
        <v>#N/A</v>
      </c>
      <c r="AL112" s="23">
        <f>VLOOKUP(G112,[1]Lookups!$V$3:$Y$197,4,FALSE)</f>
        <v>0</v>
      </c>
      <c r="AM112" s="17" t="str">
        <f>VLOOKUP(X112,[1]Lookups!$B$3:$C$200,2,FALSE)</f>
        <v>Health &amp; Pharmaceuticals</v>
      </c>
      <c r="AN112" s="17" t="str">
        <f>VLOOKUP(R112,[1]Lookups!$H$3:$I$69,2,FALSE)</f>
        <v>2. Seed</v>
      </c>
      <c r="AO112" s="17" t="str">
        <f>VLOOKUP(T112,[1]Lookups!$H$3:$I$69,2,FALSE)</f>
        <v>2. Seed</v>
      </c>
      <c r="AP112" s="17" t="str">
        <f>VLOOKUP(AN112,[1]Lookups!$N$3:$O$11,2,FALSE)</f>
        <v>Early</v>
      </c>
      <c r="AQ112" s="18" t="e">
        <f>COUNTIFS('[1]Deals (investment)'!$B:$B,$A112)</f>
        <v>#VALUE!</v>
      </c>
      <c r="AR112" s="18" t="e">
        <f>COUNTIFS('[1]Deals (investment)'!$B:$B,$A112,'[1]Deals (investment)'!$T:$T,$AW$1)+COUNTIFS('[1]Deals (investment)'!$B:$B,$A112,'[1]Deals (investment)'!$T:$T,$AX$1)+COUNTIFS('[1]Deals (investment)'!$B:$B,$A112,'[1]Deals (investment)'!$T:$T,$AY$1)</f>
        <v>#VALUE!</v>
      </c>
      <c r="AS112" s="17" t="e">
        <f>SUMIFS('[1]Deals (investment)'!$C:$C,'[1]Deals (investment)'!$B:$B,$A112)</f>
        <v>#VALUE!</v>
      </c>
      <c r="AT112" s="17" t="e">
        <f t="shared" si="4"/>
        <v>#VALUE!</v>
      </c>
      <c r="AU112" s="18" t="e">
        <f>COUNTIF('[1]Deals (Exits)'!$B:$B,A112)</f>
        <v>#VALUE!</v>
      </c>
      <c r="AV112" s="17" t="e">
        <f>SUMIFS('[1]Deals (investment)'!$C:$C,'[1]Deals (investment)'!$B:$B,$A112,'[1]Deals (investment)'!$T:$T,AV$1)</f>
        <v>#VALUE!</v>
      </c>
      <c r="AW112" s="17" t="e">
        <f>SUMIFS('[1]Deals (investment)'!$C:$C,'[1]Deals (investment)'!$B:$B,$A112,'[1]Deals (investment)'!$T:$T,AW$1)</f>
        <v>#VALUE!</v>
      </c>
      <c r="AX112" s="17" t="e">
        <f>SUMIFS('[1]Deals (investment)'!$C:$C,'[1]Deals (investment)'!$B:$B,$A112,'[1]Deals (investment)'!$T:$T,AX$1)</f>
        <v>#VALUE!</v>
      </c>
      <c r="AY112" s="17" t="e">
        <f>SUMIFS('[1]Deals (investment)'!$C:$C,'[1]Deals (investment)'!$B:$B,$A112,'[1]Deals (investment)'!$T:$T,AY$1)</f>
        <v>#VALUE!</v>
      </c>
      <c r="AZ112" s="17" t="e">
        <f>SUMIFS('[1]Deals (investment)'!$C:$C,'[1]Deals (investment)'!$B:$B,$A112,'[1]Deals (investment)'!$T:$T,AZ$1)</f>
        <v>#VALUE!</v>
      </c>
      <c r="BA112" s="17" t="e">
        <f>SUMIFS('[1]Deals (investment)'!$C:$C,'[1]Deals (investment)'!$B:$B,$A112,'[1]Deals (investment)'!$T:$T,BA$1)</f>
        <v>#VALUE!</v>
      </c>
      <c r="BB112" s="17" t="e">
        <f>SUMIFS('[1]Deals (investment)'!$C:$C,'[1]Deals (investment)'!$B:$B,$A112,'[1]Deals (investment)'!$T:$T,BB$1)</f>
        <v>#VALUE!</v>
      </c>
      <c r="BC112" s="17" t="e">
        <f>SUMIFS('[1]Deals (Exits)'!$C:$C,'[1]Deals (Exits)'!$B:$B,$A112)</f>
        <v>#VALUE!</v>
      </c>
      <c r="BD112" s="17" t="e">
        <f>SUMIFS('[1]Deals (investment)'!$C:$C,'[1]Deals (investment)'!$B:$B,$A112,'[1]Deals (investment)'!$V:$V,BD$1)</f>
        <v>#VALUE!</v>
      </c>
      <c r="BE112" s="17" t="e">
        <f>SUMIFS('[1]Deals (investment)'!$C:$C,'[1]Deals (investment)'!$B:$B,$A112,'[1]Deals (investment)'!$V:$V,BE$1)</f>
        <v>#VALUE!</v>
      </c>
      <c r="BF112" s="17" t="e">
        <f>SUMIFS('[1]Deals (investment)'!$C:$C,'[1]Deals (investment)'!$B:$B,$A112,'[1]Deals (investment)'!$V:$V,BF$1)</f>
        <v>#VALUE!</v>
      </c>
      <c r="BG112" s="17" t="e">
        <f>SUMIFS('[1]Deals (investment)'!$C:$C,'[1]Deals (investment)'!$B:$B,$A112,'[1]Deals (investment)'!$V:$V,BG$1)</f>
        <v>#VALUE!</v>
      </c>
      <c r="BH112" s="17" t="e">
        <f>SUMIFS('[1]Deals (investment)'!$C:$C,'[1]Deals (investment)'!$B:$B,$A112,'[1]Deals (investment)'!$V:$V,BH$1)</f>
        <v>#VALUE!</v>
      </c>
      <c r="BI112" s="17" t="e">
        <f>SUMIFS('[1]Deals (investment)'!$C:$C,'[1]Deals (investment)'!$B:$B,$A112,'[1]Deals (investment)'!$V:$V,BI$1)</f>
        <v>#VALUE!</v>
      </c>
      <c r="BJ112" s="17" t="e">
        <f>SUMIFS('[1]Deals (investment)'!$C:$C,'[1]Deals (investment)'!$B:$B,$A112,'[1]Deals (investment)'!$V:$V,BJ$1)</f>
        <v>#VALUE!</v>
      </c>
      <c r="BK112" s="17" t="e">
        <f>SUMIFS('[1]Deals (investment)'!$C:$C,'[1]Deals (investment)'!$B:$B,$A112,'[1]Deals (investment)'!$V:$V,BK$1)</f>
        <v>#VALUE!</v>
      </c>
      <c r="BL112" s="17" t="e">
        <f>SUMIFS('[1]Deals (investment)'!$C:$C,'[1]Deals (investment)'!$B:$B,$A112,'[1]Deals (investment)'!$V:$V,BL$1)</f>
        <v>#VALUE!</v>
      </c>
      <c r="BM112" s="17" t="e">
        <f>SUMIFS('[1]Deals (investment)'!$C:$C,'[1]Deals (investment)'!$B:$B,$A112,'[1]Deals (investment)'!$V:$V,BM$1)</f>
        <v>#VALUE!</v>
      </c>
      <c r="BN112" s="15"/>
      <c r="BO112" s="15"/>
      <c r="BP112" s="22"/>
      <c r="BQ112" s="15"/>
      <c r="BR112" s="15"/>
      <c r="BS112" s="15"/>
      <c r="BT112" s="15"/>
      <c r="BU112" s="15"/>
      <c r="BV112" s="15"/>
      <c r="BW112" s="15"/>
      <c r="BX112" s="15"/>
      <c r="BY112" s="15"/>
      <c r="BZ112" s="15"/>
      <c r="CA112" s="15"/>
      <c r="CB112" s="15"/>
      <c r="CC112" s="15"/>
      <c r="CD112" s="15" t="str">
        <f t="shared" si="12"/>
        <v>MedsafMedsaf is making the process of buying and selling medication in Africa's complex health system easy and efficient. We get medications directly from leading local and foreign manufacturers, eliminating issues relating to quality control and ensuring fair pricing, and deliver these medications to hospitals, pharmacies, and clinics all over the countryActive</v>
      </c>
      <c r="CE112" s="15"/>
      <c r="CF112" s="15"/>
      <c r="CG112" s="15"/>
      <c r="CH112" s="15"/>
      <c r="CI112" s="15"/>
      <c r="CJ112" s="15"/>
      <c r="DM112">
        <v>169</v>
      </c>
    </row>
    <row r="113" spans="1:118" ht="12.75">
      <c r="A113" s="15" t="s">
        <v>1069</v>
      </c>
      <c r="B113" s="15" t="s">
        <v>1070</v>
      </c>
      <c r="C113" s="15" t="s">
        <v>58</v>
      </c>
      <c r="D113" s="16">
        <v>2017</v>
      </c>
      <c r="E113" s="15" t="s">
        <v>90</v>
      </c>
      <c r="F113" s="15"/>
      <c r="G113" s="15" t="s">
        <v>91</v>
      </c>
      <c r="H113" s="15" t="s">
        <v>91</v>
      </c>
      <c r="I113" s="15" t="s">
        <v>91</v>
      </c>
      <c r="J113" s="15"/>
      <c r="K113" s="17" t="e">
        <f t="shared" ref="K113:K188" si="13">AT113</f>
        <v>#VALUE!</v>
      </c>
      <c r="L113" s="15"/>
      <c r="M113" s="18" t="e">
        <f t="shared" si="1"/>
        <v>#VALUE!</v>
      </c>
      <c r="N113" s="15"/>
      <c r="O113" s="15"/>
      <c r="P113" s="15"/>
      <c r="Q113" s="15"/>
      <c r="R113" s="15" t="s">
        <v>132</v>
      </c>
      <c r="S113" s="19">
        <v>1500000</v>
      </c>
      <c r="T113" s="15" t="s">
        <v>132</v>
      </c>
      <c r="U113" s="17">
        <v>1500000</v>
      </c>
      <c r="V113" s="15" t="s">
        <v>1071</v>
      </c>
      <c r="W113" s="15">
        <v>0</v>
      </c>
      <c r="X113" s="15" t="s">
        <v>1072</v>
      </c>
      <c r="Y113" s="15" t="s">
        <v>1073</v>
      </c>
      <c r="AB113" s="32">
        <v>43506</v>
      </c>
      <c r="AC113" s="21" t="s">
        <v>1074</v>
      </c>
      <c r="AD113" s="21" t="s">
        <v>1075</v>
      </c>
      <c r="AE113" s="15"/>
      <c r="AF113" s="15"/>
      <c r="AG113" s="22">
        <f t="shared" si="6"/>
        <v>0.64516129032258063</v>
      </c>
      <c r="AH113" s="15" t="str">
        <f t="shared" si="11"/>
        <v/>
      </c>
      <c r="AI113" s="22" t="str">
        <f>VLOOKUP(A113,'[1]Deals (investment)'!$B$2:$Z$1497,1,FALSE)</f>
        <v>Flow</v>
      </c>
      <c r="AJ113" s="22" t="e">
        <f>VLOOKUP(A113,'[1]Deals (investment)'!$B$2:$Z$870,15,FALSE)</f>
        <v>#N/A</v>
      </c>
      <c r="AK113" s="17" t="e">
        <f>VLOOKUP(A113,'[1]Deals (Exits)'!B:B,1,FALSE)</f>
        <v>#N/A</v>
      </c>
      <c r="AL113" s="23">
        <f>VLOOKUP(G113,[1]Lookups!$V$3:$Y$197,4,FALSE)</f>
        <v>0</v>
      </c>
      <c r="AM113" s="17" t="str">
        <f>VLOOKUP(X113,[1]Lookups!$B$3:$C$200,2,FALSE)</f>
        <v>Construction &amp; Real Estate</v>
      </c>
      <c r="AN113" s="17" t="str">
        <f>VLOOKUP(R113,[1]Lookups!$H$3:$I$69,2,FALSE)</f>
        <v>3. Early Venture</v>
      </c>
      <c r="AO113" s="17" t="str">
        <f>VLOOKUP(T113,[1]Lookups!$H$3:$I$69,2,FALSE)</f>
        <v>3. Early Venture</v>
      </c>
      <c r="AP113" s="17" t="str">
        <f>VLOOKUP(AN113,[1]Lookups!$N$3:$O$11,2,FALSE)</f>
        <v>Early</v>
      </c>
      <c r="AQ113" s="18" t="e">
        <f>COUNTIFS('[1]Deals (investment)'!$B:$B,$A113)</f>
        <v>#VALUE!</v>
      </c>
      <c r="AR113" s="18" t="e">
        <f>COUNTIFS('[1]Deals (investment)'!$B:$B,$A113,'[1]Deals (investment)'!$T:$T,$AW$1)+COUNTIFS('[1]Deals (investment)'!$B:$B,$A113,'[1]Deals (investment)'!$T:$T,$AX$1)+COUNTIFS('[1]Deals (investment)'!$B:$B,$A113,'[1]Deals (investment)'!$T:$T,$AY$1)</f>
        <v>#VALUE!</v>
      </c>
      <c r="AS113" s="17" t="e">
        <f>SUMIFS('[1]Deals (investment)'!$C:$C,'[1]Deals (investment)'!$B:$B,$A113)</f>
        <v>#VALUE!</v>
      </c>
      <c r="AT113" s="17" t="e">
        <f t="shared" si="4"/>
        <v>#VALUE!</v>
      </c>
      <c r="AU113" s="18" t="e">
        <f>COUNTIF('[1]Deals (Exits)'!$B:$B,A113)</f>
        <v>#VALUE!</v>
      </c>
      <c r="AV113" s="17" t="e">
        <f>SUMIFS('[1]Deals (investment)'!$C:$C,'[1]Deals (investment)'!$B:$B,$A113,'[1]Deals (investment)'!$T:$T,AV$1)</f>
        <v>#VALUE!</v>
      </c>
      <c r="AW113" s="17" t="e">
        <f>SUMIFS('[1]Deals (investment)'!$C:$C,'[1]Deals (investment)'!$B:$B,$A113,'[1]Deals (investment)'!$T:$T,AW$1)</f>
        <v>#VALUE!</v>
      </c>
      <c r="AX113" s="17" t="e">
        <f>SUMIFS('[1]Deals (investment)'!$C:$C,'[1]Deals (investment)'!$B:$B,$A113,'[1]Deals (investment)'!$T:$T,AX$1)</f>
        <v>#VALUE!</v>
      </c>
      <c r="AY113" s="17" t="e">
        <f>SUMIFS('[1]Deals (investment)'!$C:$C,'[1]Deals (investment)'!$B:$B,$A113,'[1]Deals (investment)'!$T:$T,AY$1)</f>
        <v>#VALUE!</v>
      </c>
      <c r="AZ113" s="17" t="e">
        <f>SUMIFS('[1]Deals (investment)'!$C:$C,'[1]Deals (investment)'!$B:$B,$A113,'[1]Deals (investment)'!$T:$T,AZ$1)</f>
        <v>#VALUE!</v>
      </c>
      <c r="BA113" s="17" t="e">
        <f>SUMIFS('[1]Deals (investment)'!$C:$C,'[1]Deals (investment)'!$B:$B,$A113,'[1]Deals (investment)'!$T:$T,BA$1)</f>
        <v>#VALUE!</v>
      </c>
      <c r="BB113" s="17" t="e">
        <f>SUMIFS('[1]Deals (investment)'!$C:$C,'[1]Deals (investment)'!$B:$B,$A113,'[1]Deals (investment)'!$T:$T,BB$1)</f>
        <v>#VALUE!</v>
      </c>
      <c r="BC113" s="17" t="e">
        <f>SUMIFS('[1]Deals (Exits)'!$C:$C,'[1]Deals (Exits)'!$B:$B,$A113)</f>
        <v>#VALUE!</v>
      </c>
      <c r="BD113" s="17" t="e">
        <f>SUMIFS('[1]Deals (investment)'!$C:$C,'[1]Deals (investment)'!$B:$B,$A113,'[1]Deals (investment)'!$V:$V,BD$1)</f>
        <v>#VALUE!</v>
      </c>
      <c r="BE113" s="17" t="e">
        <f>SUMIFS('[1]Deals (investment)'!$C:$C,'[1]Deals (investment)'!$B:$B,$A113,'[1]Deals (investment)'!$V:$V,BE$1)</f>
        <v>#VALUE!</v>
      </c>
      <c r="BF113" s="17" t="e">
        <f>SUMIFS('[1]Deals (investment)'!$C:$C,'[1]Deals (investment)'!$B:$B,$A113,'[1]Deals (investment)'!$V:$V,BF$1)</f>
        <v>#VALUE!</v>
      </c>
      <c r="BG113" s="17" t="e">
        <f>SUMIFS('[1]Deals (investment)'!$C:$C,'[1]Deals (investment)'!$B:$B,$A113,'[1]Deals (investment)'!$V:$V,BG$1)</f>
        <v>#VALUE!</v>
      </c>
      <c r="BH113" s="17" t="e">
        <f>SUMIFS('[1]Deals (investment)'!$C:$C,'[1]Deals (investment)'!$B:$B,$A113,'[1]Deals (investment)'!$V:$V,BH$1)</f>
        <v>#VALUE!</v>
      </c>
      <c r="BI113" s="17" t="e">
        <f>SUMIFS('[1]Deals (investment)'!$C:$C,'[1]Deals (investment)'!$B:$B,$A113,'[1]Deals (investment)'!$V:$V,BI$1)</f>
        <v>#VALUE!</v>
      </c>
      <c r="BJ113" s="17" t="e">
        <f>SUMIFS('[1]Deals (investment)'!$C:$C,'[1]Deals (investment)'!$B:$B,$A113,'[1]Deals (investment)'!$V:$V,BJ$1)</f>
        <v>#VALUE!</v>
      </c>
      <c r="BK113" s="17" t="e">
        <f>SUMIFS('[1]Deals (investment)'!$C:$C,'[1]Deals (investment)'!$B:$B,$A113,'[1]Deals (investment)'!$V:$V,BK$1)</f>
        <v>#VALUE!</v>
      </c>
      <c r="BL113" s="17" t="e">
        <f>SUMIFS('[1]Deals (investment)'!$C:$C,'[1]Deals (investment)'!$B:$B,$A113,'[1]Deals (investment)'!$V:$V,BL$1)</f>
        <v>#VALUE!</v>
      </c>
      <c r="BM113" s="17" t="e">
        <f>SUMIFS('[1]Deals (investment)'!$C:$C,'[1]Deals (investment)'!$B:$B,$A113,'[1]Deals (investment)'!$V:$V,BM$1)</f>
        <v>#VALUE!</v>
      </c>
      <c r="BN113" s="15"/>
      <c r="BO113" s="15"/>
      <c r="BP113" s="22"/>
      <c r="BQ113" s="15"/>
      <c r="BR113" s="15"/>
      <c r="BS113" s="15"/>
      <c r="BT113" s="15"/>
      <c r="BU113" s="15"/>
      <c r="BV113" s="15"/>
      <c r="BW113" s="15"/>
      <c r="BX113" s="15"/>
      <c r="BY113" s="15"/>
      <c r="BZ113" s="15"/>
      <c r="CA113" s="15"/>
      <c r="CB113" s="15"/>
      <c r="CC113" s="15"/>
      <c r="CD113" s="15" t="str">
        <f t="shared" si="12"/>
        <v>FlowFlow rewards great tenants. Get up to 20% of your rent back in rewards, every month. Have one app to manage your entire rental experience. Download the Flow app on iOS or Android today.Active</v>
      </c>
      <c r="CE113" s="15"/>
      <c r="CF113" s="15"/>
      <c r="CG113" s="15"/>
      <c r="CH113" s="15"/>
      <c r="CI113" s="15"/>
      <c r="CJ113" s="15"/>
      <c r="DN113">
        <v>2019</v>
      </c>
    </row>
    <row r="114" spans="1:118" ht="12.75">
      <c r="A114" s="15" t="s">
        <v>1076</v>
      </c>
      <c r="B114" s="15" t="s">
        <v>1077</v>
      </c>
      <c r="C114" s="15" t="s">
        <v>58</v>
      </c>
      <c r="D114" s="16">
        <v>2018</v>
      </c>
      <c r="E114" s="15" t="s">
        <v>90</v>
      </c>
      <c r="F114" s="15"/>
      <c r="G114" s="15" t="s">
        <v>91</v>
      </c>
      <c r="H114" s="15" t="s">
        <v>91</v>
      </c>
      <c r="I114" s="15" t="s">
        <v>91</v>
      </c>
      <c r="J114" s="15"/>
      <c r="K114" s="17" t="e">
        <f t="shared" si="13"/>
        <v>#VALUE!</v>
      </c>
      <c r="L114" s="15"/>
      <c r="M114" s="18" t="e">
        <f t="shared" si="1"/>
        <v>#VALUE!</v>
      </c>
      <c r="N114" s="15"/>
      <c r="O114" s="15"/>
      <c r="P114" s="15"/>
      <c r="Q114" s="15"/>
      <c r="R114" s="15" t="s">
        <v>375</v>
      </c>
      <c r="S114" s="19">
        <v>1500000</v>
      </c>
      <c r="T114" s="15"/>
      <c r="U114" s="17"/>
      <c r="V114" s="15" t="s">
        <v>1078</v>
      </c>
      <c r="W114" s="15">
        <v>0</v>
      </c>
      <c r="X114" s="15" t="s">
        <v>158</v>
      </c>
      <c r="Y114" s="15" t="s">
        <v>1079</v>
      </c>
      <c r="AB114" s="32">
        <v>43506</v>
      </c>
      <c r="AC114" s="21" t="s">
        <v>1080</v>
      </c>
      <c r="AD114" s="21" t="s">
        <v>1081</v>
      </c>
      <c r="AE114" s="21" t="s">
        <v>1082</v>
      </c>
      <c r="AF114" s="21" t="s">
        <v>1083</v>
      </c>
      <c r="AG114" s="22">
        <f t="shared" si="6"/>
        <v>0.64516129032258063</v>
      </c>
      <c r="AH114" s="15" t="str">
        <f t="shared" si="11"/>
        <v/>
      </c>
      <c r="AI114" s="22" t="str">
        <f>VLOOKUP(A114,'[1]Deals (investment)'!$B$2:$Z$1497,1,FALSE)</f>
        <v>Valr</v>
      </c>
      <c r="AJ114" s="22" t="e">
        <f>VLOOKUP(A114,'[1]Deals (investment)'!$B$2:$Z$870,15,FALSE)</f>
        <v>#N/A</v>
      </c>
      <c r="AK114" s="17" t="e">
        <f>VLOOKUP(A114,'[1]Deals (Exits)'!B:B,1,FALSE)</f>
        <v>#N/A</v>
      </c>
      <c r="AL114" s="23">
        <f>VLOOKUP(G114,[1]Lookups!$V$3:$Y$197,4,FALSE)</f>
        <v>0</v>
      </c>
      <c r="AM114" s="17" t="str">
        <f>VLOOKUP(X114,[1]Lookups!$B$3:$C$200,2,FALSE)</f>
        <v>Financial Services</v>
      </c>
      <c r="AN114" s="17" t="str">
        <f>VLOOKUP(R114,[1]Lookups!$H$3:$I$69,2,FALSE)</f>
        <v>2. Seed</v>
      </c>
      <c r="AO114" s="17" t="e">
        <f>VLOOKUP(T114,[1]Lookups!$H$3:$I$69,2,FALSE)</f>
        <v>#N/A</v>
      </c>
      <c r="AP114" s="17" t="str">
        <f>VLOOKUP(AN114,[1]Lookups!$N$3:$O$11,2,FALSE)</f>
        <v>Early</v>
      </c>
      <c r="AQ114" s="18" t="e">
        <f>COUNTIFS('[1]Deals (investment)'!$B:$B,$A114)</f>
        <v>#VALUE!</v>
      </c>
      <c r="AR114" s="18" t="e">
        <f>COUNTIFS('[1]Deals (investment)'!$B:$B,$A114,'[1]Deals (investment)'!$T:$T,$AW$1)+COUNTIFS('[1]Deals (investment)'!$B:$B,$A114,'[1]Deals (investment)'!$T:$T,$AX$1)+COUNTIFS('[1]Deals (investment)'!$B:$B,$A114,'[1]Deals (investment)'!$T:$T,$AY$1)</f>
        <v>#VALUE!</v>
      </c>
      <c r="AS114" s="17" t="e">
        <f>SUMIFS('[1]Deals (investment)'!$C:$C,'[1]Deals (investment)'!$B:$B,$A114)</f>
        <v>#VALUE!</v>
      </c>
      <c r="AT114" s="17" t="e">
        <f t="shared" si="4"/>
        <v>#VALUE!</v>
      </c>
      <c r="AU114" s="18" t="e">
        <f>COUNTIF('[1]Deals (Exits)'!$B:$B,A114)</f>
        <v>#VALUE!</v>
      </c>
      <c r="AV114" s="17" t="e">
        <f>SUMIFS('[1]Deals (investment)'!$C:$C,'[1]Deals (investment)'!$B:$B,$A114,'[1]Deals (investment)'!$T:$T,AV$1)</f>
        <v>#VALUE!</v>
      </c>
      <c r="AW114" s="17" t="e">
        <f>SUMIFS('[1]Deals (investment)'!$C:$C,'[1]Deals (investment)'!$B:$B,$A114,'[1]Deals (investment)'!$T:$T,AW$1)</f>
        <v>#VALUE!</v>
      </c>
      <c r="AX114" s="17" t="e">
        <f>SUMIFS('[1]Deals (investment)'!$C:$C,'[1]Deals (investment)'!$B:$B,$A114,'[1]Deals (investment)'!$T:$T,AX$1)</f>
        <v>#VALUE!</v>
      </c>
      <c r="AY114" s="17" t="e">
        <f>SUMIFS('[1]Deals (investment)'!$C:$C,'[1]Deals (investment)'!$B:$B,$A114,'[1]Deals (investment)'!$T:$T,AY$1)</f>
        <v>#VALUE!</v>
      </c>
      <c r="AZ114" s="17" t="e">
        <f>SUMIFS('[1]Deals (investment)'!$C:$C,'[1]Deals (investment)'!$B:$B,$A114,'[1]Deals (investment)'!$T:$T,AZ$1)</f>
        <v>#VALUE!</v>
      </c>
      <c r="BA114" s="17" t="e">
        <f>SUMIFS('[1]Deals (investment)'!$C:$C,'[1]Deals (investment)'!$B:$B,$A114,'[1]Deals (investment)'!$T:$T,BA$1)</f>
        <v>#VALUE!</v>
      </c>
      <c r="BB114" s="17" t="e">
        <f>SUMIFS('[1]Deals (investment)'!$C:$C,'[1]Deals (investment)'!$B:$B,$A114,'[1]Deals (investment)'!$T:$T,BB$1)</f>
        <v>#VALUE!</v>
      </c>
      <c r="BC114" s="17" t="e">
        <f>SUMIFS('[1]Deals (Exits)'!$C:$C,'[1]Deals (Exits)'!$B:$B,$A114)</f>
        <v>#VALUE!</v>
      </c>
      <c r="BD114" s="17" t="e">
        <f>SUMIFS('[1]Deals (investment)'!$C:$C,'[1]Deals (investment)'!$B:$B,$A114,'[1]Deals (investment)'!$V:$V,BD$1)</f>
        <v>#VALUE!</v>
      </c>
      <c r="BE114" s="17" t="e">
        <f>SUMIFS('[1]Deals (investment)'!$C:$C,'[1]Deals (investment)'!$B:$B,$A114,'[1]Deals (investment)'!$V:$V,BE$1)</f>
        <v>#VALUE!</v>
      </c>
      <c r="BF114" s="17" t="e">
        <f>SUMIFS('[1]Deals (investment)'!$C:$C,'[1]Deals (investment)'!$B:$B,$A114,'[1]Deals (investment)'!$V:$V,BF$1)</f>
        <v>#VALUE!</v>
      </c>
      <c r="BG114" s="17" t="e">
        <f>SUMIFS('[1]Deals (investment)'!$C:$C,'[1]Deals (investment)'!$B:$B,$A114,'[1]Deals (investment)'!$V:$V,BG$1)</f>
        <v>#VALUE!</v>
      </c>
      <c r="BH114" s="17" t="e">
        <f>SUMIFS('[1]Deals (investment)'!$C:$C,'[1]Deals (investment)'!$B:$B,$A114,'[1]Deals (investment)'!$V:$V,BH$1)</f>
        <v>#VALUE!</v>
      </c>
      <c r="BI114" s="17" t="e">
        <f>SUMIFS('[1]Deals (investment)'!$C:$C,'[1]Deals (investment)'!$B:$B,$A114,'[1]Deals (investment)'!$V:$V,BI$1)</f>
        <v>#VALUE!</v>
      </c>
      <c r="BJ114" s="17" t="e">
        <f>SUMIFS('[1]Deals (investment)'!$C:$C,'[1]Deals (investment)'!$B:$B,$A114,'[1]Deals (investment)'!$V:$V,BJ$1)</f>
        <v>#VALUE!</v>
      </c>
      <c r="BK114" s="17" t="e">
        <f>SUMIFS('[1]Deals (investment)'!$C:$C,'[1]Deals (investment)'!$B:$B,$A114,'[1]Deals (investment)'!$V:$V,BK$1)</f>
        <v>#VALUE!</v>
      </c>
      <c r="BL114" s="17" t="e">
        <f>SUMIFS('[1]Deals (investment)'!$C:$C,'[1]Deals (investment)'!$B:$B,$A114,'[1]Deals (investment)'!$V:$V,BL$1)</f>
        <v>#VALUE!</v>
      </c>
      <c r="BM114" s="17" t="e">
        <f>SUMIFS('[1]Deals (investment)'!$C:$C,'[1]Deals (investment)'!$B:$B,$A114,'[1]Deals (investment)'!$V:$V,BM$1)</f>
        <v>#VALUE!</v>
      </c>
      <c r="BN114" s="15"/>
      <c r="BO114" s="15"/>
      <c r="BP114" s="22"/>
      <c r="BQ114" s="15"/>
      <c r="BR114" s="15"/>
      <c r="BS114" s="15"/>
      <c r="BT114" s="15"/>
      <c r="BU114" s="15"/>
      <c r="BV114" s="15"/>
      <c r="BW114" s="15"/>
      <c r="BX114" s="15"/>
      <c r="BY114" s="15"/>
      <c r="BZ114" s="15"/>
      <c r="CA114" s="15"/>
      <c r="CB114" s="15"/>
      <c r="CC114" s="15"/>
      <c r="CD114" s="15" t="str">
        <f t="shared" si="12"/>
        <v>ValrVALR bridges the gap between our traditional financial system and the new world of cryptocurrenciesActive</v>
      </c>
      <c r="CE114" s="15"/>
      <c r="CF114" s="15"/>
      <c r="CG114" s="15"/>
      <c r="CH114" s="15"/>
      <c r="CI114" s="15"/>
      <c r="CJ114" s="15"/>
    </row>
    <row r="115" spans="1:118" ht="12.75">
      <c r="A115" s="15" t="s">
        <v>1084</v>
      </c>
      <c r="B115" s="15" t="s">
        <v>1085</v>
      </c>
      <c r="C115" s="15" t="s">
        <v>58</v>
      </c>
      <c r="D115" s="16">
        <v>2016</v>
      </c>
      <c r="E115" s="15" t="s">
        <v>1086</v>
      </c>
      <c r="F115" s="15" t="s">
        <v>199</v>
      </c>
      <c r="G115" s="15" t="s">
        <v>891</v>
      </c>
      <c r="H115" s="15" t="s">
        <v>891</v>
      </c>
      <c r="I115" s="15" t="s">
        <v>891</v>
      </c>
      <c r="J115" s="15"/>
      <c r="K115" s="17" t="e">
        <f t="shared" si="13"/>
        <v>#VALUE!</v>
      </c>
      <c r="L115" s="15"/>
      <c r="M115" s="18" t="e">
        <f t="shared" si="1"/>
        <v>#VALUE!</v>
      </c>
      <c r="N115" s="15"/>
      <c r="O115" s="15"/>
      <c r="P115" s="15"/>
      <c r="Q115" s="15"/>
      <c r="R115" s="15" t="s">
        <v>375</v>
      </c>
      <c r="S115" s="19">
        <v>1500000</v>
      </c>
      <c r="T115" s="15" t="s">
        <v>375</v>
      </c>
      <c r="U115" s="19">
        <v>1500000</v>
      </c>
      <c r="V115" s="15" t="s">
        <v>1087</v>
      </c>
      <c r="W115" s="15">
        <v>0</v>
      </c>
      <c r="X115" s="15" t="s">
        <v>158</v>
      </c>
      <c r="Y115" s="15" t="s">
        <v>1088</v>
      </c>
      <c r="AB115" s="20" t="s">
        <v>286</v>
      </c>
      <c r="AC115" s="21" t="s">
        <v>1089</v>
      </c>
      <c r="AD115" s="21" t="s">
        <v>1090</v>
      </c>
      <c r="AE115" s="21" t="s">
        <v>1091</v>
      </c>
      <c r="AF115" s="21" t="s">
        <v>1092</v>
      </c>
      <c r="AG115" s="22">
        <f t="shared" si="6"/>
        <v>0.74193548387096775</v>
      </c>
      <c r="AH115" s="15" t="e">
        <f t="shared" si="11"/>
        <v>#VALUE!</v>
      </c>
      <c r="AI115" s="22" t="str">
        <f>VLOOKUP(A115,'[1]Deals (investment)'!$B$2:$Z$1497,1,FALSE)</f>
        <v>Asaak</v>
      </c>
      <c r="AJ115" s="22">
        <f>VLOOKUP(A115,'[1]Deals (investment)'!$B$2:$Z$870,15,FALSE)</f>
        <v>1</v>
      </c>
      <c r="AK115" s="17" t="e">
        <f>VLOOKUP(A115,'[1]Deals (Exits)'!B:B,1,FALSE)</f>
        <v>#N/A</v>
      </c>
      <c r="AL115" s="23">
        <f>VLOOKUP(G115,[1]Lookups!$V$3:$Y$197,4,FALSE)</f>
        <v>0</v>
      </c>
      <c r="AM115" s="17" t="str">
        <f>VLOOKUP(X115,[1]Lookups!$B$3:$C$200,2,FALSE)</f>
        <v>Financial Services</v>
      </c>
      <c r="AN115" s="17" t="str">
        <f>VLOOKUP(R115,[1]Lookups!$H$3:$I$69,2,FALSE)</f>
        <v>2. Seed</v>
      </c>
      <c r="AO115" s="17" t="str">
        <f>VLOOKUP(T115,[1]Lookups!$H$3:$I$69,2,FALSE)</f>
        <v>2. Seed</v>
      </c>
      <c r="AP115" s="17" t="str">
        <f>VLOOKUP(AN115,[1]Lookups!$N$3:$O$11,2,FALSE)</f>
        <v>Early</v>
      </c>
      <c r="AQ115" s="18" t="e">
        <f>COUNTIFS('[1]Deals (investment)'!$B:$B,$A115)</f>
        <v>#VALUE!</v>
      </c>
      <c r="AR115" s="18" t="e">
        <f>COUNTIFS('[1]Deals (investment)'!$B:$B,$A115,'[1]Deals (investment)'!$T:$T,$AW$1)+COUNTIFS('[1]Deals (investment)'!$B:$B,$A115,'[1]Deals (investment)'!$T:$T,$AX$1)+COUNTIFS('[1]Deals (investment)'!$B:$B,$A115,'[1]Deals (investment)'!$T:$T,$AY$1)</f>
        <v>#VALUE!</v>
      </c>
      <c r="AS115" s="17" t="e">
        <f>SUMIFS('[1]Deals (investment)'!$C:$C,'[1]Deals (investment)'!$B:$B,$A115)</f>
        <v>#VALUE!</v>
      </c>
      <c r="AT115" s="17" t="e">
        <f t="shared" si="4"/>
        <v>#VALUE!</v>
      </c>
      <c r="AU115" s="18" t="e">
        <f>COUNTIF('[1]Deals (Exits)'!$B:$B,A115)</f>
        <v>#VALUE!</v>
      </c>
      <c r="AV115" s="17" t="e">
        <f>SUMIFS('[1]Deals (investment)'!$C:$C,'[1]Deals (investment)'!$B:$B,$A115,'[1]Deals (investment)'!$T:$T,AV$1)</f>
        <v>#VALUE!</v>
      </c>
      <c r="AW115" s="17" t="e">
        <f>SUMIFS('[1]Deals (investment)'!$C:$C,'[1]Deals (investment)'!$B:$B,$A115,'[1]Deals (investment)'!$T:$T,AW$1)</f>
        <v>#VALUE!</v>
      </c>
      <c r="AX115" s="17" t="e">
        <f>SUMIFS('[1]Deals (investment)'!$C:$C,'[1]Deals (investment)'!$B:$B,$A115,'[1]Deals (investment)'!$T:$T,AX$1)</f>
        <v>#VALUE!</v>
      </c>
      <c r="AY115" s="17" t="e">
        <f>SUMIFS('[1]Deals (investment)'!$C:$C,'[1]Deals (investment)'!$B:$B,$A115,'[1]Deals (investment)'!$T:$T,AY$1)</f>
        <v>#VALUE!</v>
      </c>
      <c r="AZ115" s="17" t="e">
        <f>SUMIFS('[1]Deals (investment)'!$C:$C,'[1]Deals (investment)'!$B:$B,$A115,'[1]Deals (investment)'!$T:$T,AZ$1)</f>
        <v>#VALUE!</v>
      </c>
      <c r="BA115" s="17" t="e">
        <f>SUMIFS('[1]Deals (investment)'!$C:$C,'[1]Deals (investment)'!$B:$B,$A115,'[1]Deals (investment)'!$T:$T,BA$1)</f>
        <v>#VALUE!</v>
      </c>
      <c r="BB115" s="17" t="e">
        <f>SUMIFS('[1]Deals (investment)'!$C:$C,'[1]Deals (investment)'!$B:$B,$A115,'[1]Deals (investment)'!$T:$T,BB$1)</f>
        <v>#VALUE!</v>
      </c>
      <c r="BC115" s="17" t="e">
        <f>SUMIFS('[1]Deals (Exits)'!$C:$C,'[1]Deals (Exits)'!$B:$B,$A115)</f>
        <v>#VALUE!</v>
      </c>
      <c r="BD115" s="17" t="e">
        <f>SUMIFS('[1]Deals (investment)'!$C:$C,'[1]Deals (investment)'!$B:$B,$A115,'[1]Deals (investment)'!$V:$V,BD$1)</f>
        <v>#VALUE!</v>
      </c>
      <c r="BE115" s="17" t="e">
        <f>SUMIFS('[1]Deals (investment)'!$C:$C,'[1]Deals (investment)'!$B:$B,$A115,'[1]Deals (investment)'!$V:$V,BE$1)</f>
        <v>#VALUE!</v>
      </c>
      <c r="BF115" s="17" t="e">
        <f>SUMIFS('[1]Deals (investment)'!$C:$C,'[1]Deals (investment)'!$B:$B,$A115,'[1]Deals (investment)'!$V:$V,BF$1)</f>
        <v>#VALUE!</v>
      </c>
      <c r="BG115" s="17" t="e">
        <f>SUMIFS('[1]Deals (investment)'!$C:$C,'[1]Deals (investment)'!$B:$B,$A115,'[1]Deals (investment)'!$V:$V,BG$1)</f>
        <v>#VALUE!</v>
      </c>
      <c r="BH115" s="17" t="e">
        <f>SUMIFS('[1]Deals (investment)'!$C:$C,'[1]Deals (investment)'!$B:$B,$A115,'[1]Deals (investment)'!$V:$V,BH$1)</f>
        <v>#VALUE!</v>
      </c>
      <c r="BI115" s="17" t="e">
        <f>SUMIFS('[1]Deals (investment)'!$C:$C,'[1]Deals (investment)'!$B:$B,$A115,'[1]Deals (investment)'!$V:$V,BI$1)</f>
        <v>#VALUE!</v>
      </c>
      <c r="BJ115" s="17" t="e">
        <f>SUMIFS('[1]Deals (investment)'!$C:$C,'[1]Deals (investment)'!$B:$B,$A115,'[1]Deals (investment)'!$V:$V,BJ$1)</f>
        <v>#VALUE!</v>
      </c>
      <c r="BK115" s="17" t="e">
        <f>SUMIFS('[1]Deals (investment)'!$C:$C,'[1]Deals (investment)'!$B:$B,$A115,'[1]Deals (investment)'!$V:$V,BK$1)</f>
        <v>#VALUE!</v>
      </c>
      <c r="BL115" s="17" t="e">
        <f>SUMIFS('[1]Deals (investment)'!$C:$C,'[1]Deals (investment)'!$B:$B,$A115,'[1]Deals (investment)'!$V:$V,BL$1)</f>
        <v>#VALUE!</v>
      </c>
      <c r="BM115" s="17" t="e">
        <f>SUMIFS('[1]Deals (investment)'!$C:$C,'[1]Deals (investment)'!$B:$B,$A115,'[1]Deals (investment)'!$V:$V,BM$1)</f>
        <v>#VALUE!</v>
      </c>
      <c r="BN115" s="15"/>
      <c r="BO115" s="15"/>
      <c r="BP115" s="22"/>
      <c r="BQ115" s="15"/>
      <c r="BR115" s="15"/>
      <c r="BS115" s="15"/>
      <c r="BT115" s="15"/>
      <c r="BU115" s="15"/>
      <c r="BV115" s="15"/>
      <c r="BW115" s="15"/>
      <c r="BX115" s="15"/>
      <c r="BY115" s="15"/>
      <c r="BZ115" s="15"/>
      <c r="CA115" s="15"/>
      <c r="CB115" s="15"/>
      <c r="CC115" s="15"/>
      <c r="CD115" s="15" t="str">
        <f t="shared" si="12"/>
        <v>AsaakAt Asaak, our products are designed to meet people at their level. For some, that means having little to no credit history or savings. For others, that means having a thriving business. So we have developed a revolutionary, mobile-based system and coupled it with extraordinary customer service to offer financial products that anyone can access anywhere, without the hassle or judgement of traditional institutions.Active</v>
      </c>
      <c r="CE115" s="15"/>
      <c r="CF115" s="15"/>
      <c r="CG115" s="15"/>
      <c r="CH115" s="15"/>
      <c r="CI115" s="15"/>
      <c r="CJ115" s="15"/>
    </row>
    <row r="116" spans="1:118" ht="12.75">
      <c r="A116" s="15" t="s">
        <v>1093</v>
      </c>
      <c r="B116" s="15" t="s">
        <v>1094</v>
      </c>
      <c r="C116" s="15" t="s">
        <v>58</v>
      </c>
      <c r="D116" s="16">
        <v>2015</v>
      </c>
      <c r="E116" s="15" t="s">
        <v>117</v>
      </c>
      <c r="F116" s="15"/>
      <c r="G116" s="15" t="s">
        <v>118</v>
      </c>
      <c r="H116" s="15" t="s">
        <v>118</v>
      </c>
      <c r="I116" s="15" t="s">
        <v>118</v>
      </c>
      <c r="J116" s="15"/>
      <c r="K116" s="17" t="e">
        <f t="shared" si="13"/>
        <v>#VALUE!</v>
      </c>
      <c r="L116" s="15"/>
      <c r="M116" s="18" t="e">
        <f t="shared" si="1"/>
        <v>#VALUE!</v>
      </c>
      <c r="N116" s="15"/>
      <c r="O116" s="15"/>
      <c r="P116" s="15"/>
      <c r="Q116" s="24" t="e">
        <f ca="1">_xludf.MAXIFS('[1]Deals (investment)'!A:A,'[1]Deals (investment)'!B:B,A116)</f>
        <v>#NAME?</v>
      </c>
      <c r="R116" s="15" t="s">
        <v>92</v>
      </c>
      <c r="S116" s="19">
        <v>1200000</v>
      </c>
      <c r="T116" s="15" t="s">
        <v>92</v>
      </c>
      <c r="U116" s="17">
        <v>1200000</v>
      </c>
      <c r="V116" s="15" t="s">
        <v>1095</v>
      </c>
      <c r="W116" s="15"/>
      <c r="X116" s="15" t="s">
        <v>64</v>
      </c>
      <c r="Y116" s="15" t="s">
        <v>1096</v>
      </c>
      <c r="AB116" s="20" t="s">
        <v>286</v>
      </c>
      <c r="AC116" s="21" t="s">
        <v>1097</v>
      </c>
      <c r="AD116" s="21" t="s">
        <v>1098</v>
      </c>
      <c r="AE116" s="21" t="s">
        <v>1099</v>
      </c>
      <c r="AF116" s="21" t="s">
        <v>1100</v>
      </c>
      <c r="AG116" s="22">
        <f t="shared" ca="1" si="6"/>
        <v>0.70967741935483875</v>
      </c>
      <c r="AH116" s="15" t="e">
        <f t="shared" si="11"/>
        <v>#VALUE!</v>
      </c>
      <c r="AI116" s="22" t="str">
        <f>VLOOKUP(A116,'[1]Deals (investment)'!$B$2:$Z$1497,1,FALSE)</f>
        <v>Sky.Garden</v>
      </c>
      <c r="AJ116" s="22">
        <f>VLOOKUP(A116,'[1]Deals (investment)'!$B$2:$Z$870,15,FALSE)</f>
        <v>1</v>
      </c>
      <c r="AK116" s="17" t="e">
        <f>VLOOKUP(A116,'[1]Deals (Exits)'!B:B,1,FALSE)</f>
        <v>#N/A</v>
      </c>
      <c r="AL116" s="23">
        <f>VLOOKUP(G116,[1]Lookups!$V$3:$Y$197,4,FALSE)</f>
        <v>0</v>
      </c>
      <c r="AM116" s="17" t="str">
        <f>VLOOKUP(X116,[1]Lookups!$B$3:$C$200,2,FALSE)</f>
        <v>E-commerce &amp; Retail</v>
      </c>
      <c r="AN116" s="17" t="str">
        <f>VLOOKUP(R116,[1]Lookups!$H$3:$I$69,2,FALSE)</f>
        <v>4. Late Venture</v>
      </c>
      <c r="AO116" s="17" t="str">
        <f>VLOOKUP(T116,[1]Lookups!$H$3:$I$69,2,FALSE)</f>
        <v>4. Late Venture</v>
      </c>
      <c r="AP116" s="17" t="str">
        <f>VLOOKUP(AN116,[1]Lookups!$N$3:$O$11,2,FALSE)</f>
        <v>Growth</v>
      </c>
      <c r="AQ116" s="18" t="e">
        <f>COUNTIFS('[1]Deals (investment)'!$B:$B,$A116)</f>
        <v>#VALUE!</v>
      </c>
      <c r="AR116" s="18" t="e">
        <f>COUNTIFS('[1]Deals (investment)'!$B:$B,$A116,'[1]Deals (investment)'!$T:$T,$AW$1)+COUNTIFS('[1]Deals (investment)'!$B:$B,$A116,'[1]Deals (investment)'!$T:$T,$AX$1)+COUNTIFS('[1]Deals (investment)'!$B:$B,$A116,'[1]Deals (investment)'!$T:$T,$AY$1)</f>
        <v>#VALUE!</v>
      </c>
      <c r="AS116" s="17" t="e">
        <f>SUMIFS('[1]Deals (investment)'!$C:$C,'[1]Deals (investment)'!$B:$B,$A116)</f>
        <v>#VALUE!</v>
      </c>
      <c r="AT116" s="17" t="e">
        <f t="shared" si="4"/>
        <v>#VALUE!</v>
      </c>
      <c r="AU116" s="18" t="e">
        <f>COUNTIF('[1]Deals (Exits)'!$B:$B,A116)</f>
        <v>#VALUE!</v>
      </c>
      <c r="AV116" s="17" t="e">
        <f>SUMIFS('[1]Deals (investment)'!$C:$C,'[1]Deals (investment)'!$B:$B,$A116,'[1]Deals (investment)'!$T:$T,AV$1)</f>
        <v>#VALUE!</v>
      </c>
      <c r="AW116" s="17" t="e">
        <f>SUMIFS('[1]Deals (investment)'!$C:$C,'[1]Deals (investment)'!$B:$B,$A116,'[1]Deals (investment)'!$T:$T,AW$1)</f>
        <v>#VALUE!</v>
      </c>
      <c r="AX116" s="17" t="e">
        <f>SUMIFS('[1]Deals (investment)'!$C:$C,'[1]Deals (investment)'!$B:$B,$A116,'[1]Deals (investment)'!$T:$T,AX$1)</f>
        <v>#VALUE!</v>
      </c>
      <c r="AY116" s="17" t="e">
        <f>SUMIFS('[1]Deals (investment)'!$C:$C,'[1]Deals (investment)'!$B:$B,$A116,'[1]Deals (investment)'!$T:$T,AY$1)</f>
        <v>#VALUE!</v>
      </c>
      <c r="AZ116" s="17" t="e">
        <f>SUMIFS('[1]Deals (investment)'!$C:$C,'[1]Deals (investment)'!$B:$B,$A116,'[1]Deals (investment)'!$T:$T,AZ$1)</f>
        <v>#VALUE!</v>
      </c>
      <c r="BA116" s="17" t="e">
        <f>SUMIFS('[1]Deals (investment)'!$C:$C,'[1]Deals (investment)'!$B:$B,$A116,'[1]Deals (investment)'!$T:$T,BA$1)</f>
        <v>#VALUE!</v>
      </c>
      <c r="BB116" s="17" t="e">
        <f>SUMIFS('[1]Deals (investment)'!$C:$C,'[1]Deals (investment)'!$B:$B,$A116,'[1]Deals (investment)'!$T:$T,BB$1)</f>
        <v>#VALUE!</v>
      </c>
      <c r="BC116" s="17" t="e">
        <f>SUMIFS('[1]Deals (Exits)'!$C:$C,'[1]Deals (Exits)'!$B:$B,$A116)</f>
        <v>#VALUE!</v>
      </c>
      <c r="BD116" s="17" t="e">
        <f>SUMIFS('[1]Deals (investment)'!$C:$C,'[1]Deals (investment)'!$B:$B,$A116,'[1]Deals (investment)'!$V:$V,BD$1)</f>
        <v>#VALUE!</v>
      </c>
      <c r="BE116" s="17" t="e">
        <f>SUMIFS('[1]Deals (investment)'!$C:$C,'[1]Deals (investment)'!$B:$B,$A116,'[1]Deals (investment)'!$V:$V,BE$1)</f>
        <v>#VALUE!</v>
      </c>
      <c r="BF116" s="17" t="e">
        <f>SUMIFS('[1]Deals (investment)'!$C:$C,'[1]Deals (investment)'!$B:$B,$A116,'[1]Deals (investment)'!$V:$V,BF$1)</f>
        <v>#VALUE!</v>
      </c>
      <c r="BG116" s="17" t="e">
        <f>SUMIFS('[1]Deals (investment)'!$C:$C,'[1]Deals (investment)'!$B:$B,$A116,'[1]Deals (investment)'!$V:$V,BG$1)</f>
        <v>#VALUE!</v>
      </c>
      <c r="BH116" s="17" t="e">
        <f>SUMIFS('[1]Deals (investment)'!$C:$C,'[1]Deals (investment)'!$B:$B,$A116,'[1]Deals (investment)'!$V:$V,BH$1)</f>
        <v>#VALUE!</v>
      </c>
      <c r="BI116" s="17" t="e">
        <f>SUMIFS('[1]Deals (investment)'!$C:$C,'[1]Deals (investment)'!$B:$B,$A116,'[1]Deals (investment)'!$V:$V,BI$1)</f>
        <v>#VALUE!</v>
      </c>
      <c r="BJ116" s="17" t="e">
        <f>SUMIFS('[1]Deals (investment)'!$C:$C,'[1]Deals (investment)'!$B:$B,$A116,'[1]Deals (investment)'!$V:$V,BJ$1)</f>
        <v>#VALUE!</v>
      </c>
      <c r="BK116" s="17" t="e">
        <f>SUMIFS('[1]Deals (investment)'!$C:$C,'[1]Deals (investment)'!$B:$B,$A116,'[1]Deals (investment)'!$V:$V,BK$1)</f>
        <v>#VALUE!</v>
      </c>
      <c r="BL116" s="17" t="e">
        <f>SUMIFS('[1]Deals (investment)'!$C:$C,'[1]Deals (investment)'!$B:$B,$A116,'[1]Deals (investment)'!$V:$V,BL$1)</f>
        <v>#VALUE!</v>
      </c>
      <c r="BM116" s="17" t="e">
        <f>SUMIFS('[1]Deals (investment)'!$C:$C,'[1]Deals (investment)'!$B:$B,$A116,'[1]Deals (investment)'!$V:$V,BM$1)</f>
        <v>#VALUE!</v>
      </c>
      <c r="BN116" s="15"/>
      <c r="BO116" s="15"/>
      <c r="BP116" s="22"/>
      <c r="BQ116" s="15"/>
      <c r="BR116" s="15"/>
      <c r="BS116" s="15"/>
      <c r="BT116" s="15"/>
      <c r="BU116" s="15"/>
      <c r="BV116" s="15"/>
      <c r="BW116" s="15"/>
      <c r="BX116" s="15"/>
      <c r="BY116" s="15"/>
      <c r="BZ116" s="15"/>
      <c r="CA116" s="15"/>
      <c r="CB116" s="15"/>
      <c r="CC116" s="15"/>
      <c r="CD116" s="15" t="str">
        <f t="shared" si="12"/>
        <v>Sky.GardenSky.Garden is a mobile first SaaS eCommerce Platform for African retailers, delivering a stellar experience from product through guaranteed fulfilment. Sky.Garden gives back control to the individual retailer by allowing inventory control and immediate payment reconciliation in an automated platform, where local shipping and payment options come out-of-the-box and customer care is handled by the Sky.Garden framework.Active</v>
      </c>
      <c r="CE116" s="15"/>
      <c r="CF116" s="15"/>
      <c r="CG116" s="15"/>
      <c r="CH116" s="15"/>
      <c r="CI116" s="15"/>
      <c r="CJ116" s="15"/>
      <c r="DM116">
        <v>138</v>
      </c>
    </row>
    <row r="117" spans="1:118" ht="12.75">
      <c r="A117" s="15" t="s">
        <v>1101</v>
      </c>
      <c r="B117" s="15" t="s">
        <v>1102</v>
      </c>
      <c r="C117" s="15" t="s">
        <v>58</v>
      </c>
      <c r="D117" s="16">
        <v>2013</v>
      </c>
      <c r="E117" s="15" t="s">
        <v>59</v>
      </c>
      <c r="F117" s="15"/>
      <c r="G117" s="15" t="s">
        <v>61</v>
      </c>
      <c r="H117" s="15" t="s">
        <v>61</v>
      </c>
      <c r="I117" s="15" t="s">
        <v>61</v>
      </c>
      <c r="J117" s="15"/>
      <c r="K117" s="17" t="e">
        <f t="shared" si="13"/>
        <v>#VALUE!</v>
      </c>
      <c r="L117" s="15"/>
      <c r="M117" s="18" t="e">
        <f t="shared" si="1"/>
        <v>#VALUE!</v>
      </c>
      <c r="N117" s="15"/>
      <c r="O117" s="15"/>
      <c r="P117" s="15"/>
      <c r="Q117" s="15"/>
      <c r="R117" s="15" t="s">
        <v>132</v>
      </c>
      <c r="S117" s="19">
        <v>1200000</v>
      </c>
      <c r="T117" s="15" t="s">
        <v>132</v>
      </c>
      <c r="U117" s="17">
        <v>1200000</v>
      </c>
      <c r="V117" s="15" t="s">
        <v>1103</v>
      </c>
      <c r="W117" s="15"/>
      <c r="X117" s="15" t="s">
        <v>1072</v>
      </c>
      <c r="Y117" s="15" t="s">
        <v>1104</v>
      </c>
      <c r="AB117" s="20" t="s">
        <v>136</v>
      </c>
      <c r="AC117" s="21" t="s">
        <v>1105</v>
      </c>
      <c r="AD117" s="21" t="s">
        <v>1106</v>
      </c>
      <c r="AE117" s="21" t="s">
        <v>1107</v>
      </c>
      <c r="AF117" s="21" t="s">
        <v>1108</v>
      </c>
      <c r="AG117" s="22">
        <f t="shared" si="6"/>
        <v>0.67741935483870963</v>
      </c>
      <c r="AH117" s="15" t="e">
        <f t="shared" si="11"/>
        <v>#VALUE!</v>
      </c>
      <c r="AI117" s="22" t="str">
        <f>VLOOKUP(A117,'[1]Deals (investment)'!$B$2:$Z$1497,1,FALSE)</f>
        <v>PropertyPro Nigeria</v>
      </c>
      <c r="AJ117" s="22">
        <f>VLOOKUP(A117,'[1]Deals (investment)'!$B$2:$Z$870,15,FALSE)</f>
        <v>1</v>
      </c>
      <c r="AK117" s="17" t="e">
        <f>VLOOKUP(A117,'[1]Deals (Exits)'!B:B,1,FALSE)</f>
        <v>#N/A</v>
      </c>
      <c r="AL117" s="23">
        <f>VLOOKUP(G117,[1]Lookups!$V$3:$Y$197,4,FALSE)</f>
        <v>0</v>
      </c>
      <c r="AM117" s="17" t="str">
        <f>VLOOKUP(X117,[1]Lookups!$B$3:$C$200,2,FALSE)</f>
        <v>Construction &amp; Real Estate</v>
      </c>
      <c r="AN117" s="17" t="str">
        <f>VLOOKUP(R117,[1]Lookups!$H$3:$I$69,2,FALSE)</f>
        <v>3. Early Venture</v>
      </c>
      <c r="AO117" s="17" t="str">
        <f>VLOOKUP(T117,[1]Lookups!$H$3:$I$69,2,FALSE)</f>
        <v>3. Early Venture</v>
      </c>
      <c r="AP117" s="17" t="str">
        <f>VLOOKUP(AN117,[1]Lookups!$N$3:$O$11,2,FALSE)</f>
        <v>Early</v>
      </c>
      <c r="AQ117" s="18" t="e">
        <f>COUNTIFS('[1]Deals (investment)'!$B:$B,$A117)</f>
        <v>#VALUE!</v>
      </c>
      <c r="AR117" s="18" t="e">
        <f>COUNTIFS('[1]Deals (investment)'!$B:$B,$A117,'[1]Deals (investment)'!$T:$T,$AW$1)+COUNTIFS('[1]Deals (investment)'!$B:$B,$A117,'[1]Deals (investment)'!$T:$T,$AX$1)+COUNTIFS('[1]Deals (investment)'!$B:$B,$A117,'[1]Deals (investment)'!$T:$T,$AY$1)</f>
        <v>#VALUE!</v>
      </c>
      <c r="AS117" s="17" t="e">
        <f>SUMIFS('[1]Deals (investment)'!$C:$C,'[1]Deals (investment)'!$B:$B,$A117)</f>
        <v>#VALUE!</v>
      </c>
      <c r="AT117" s="17" t="e">
        <f t="shared" si="4"/>
        <v>#VALUE!</v>
      </c>
      <c r="AU117" s="18" t="e">
        <f>COUNTIF('[1]Deals (Exits)'!$B:$B,A117)</f>
        <v>#VALUE!</v>
      </c>
      <c r="AV117" s="17" t="e">
        <f>SUMIFS('[1]Deals (investment)'!$C:$C,'[1]Deals (investment)'!$B:$B,$A117,'[1]Deals (investment)'!$T:$T,AV$1)</f>
        <v>#VALUE!</v>
      </c>
      <c r="AW117" s="17" t="e">
        <f>SUMIFS('[1]Deals (investment)'!$C:$C,'[1]Deals (investment)'!$B:$B,$A117,'[1]Deals (investment)'!$T:$T,AW$1)</f>
        <v>#VALUE!</v>
      </c>
      <c r="AX117" s="17" t="e">
        <f>SUMIFS('[1]Deals (investment)'!$C:$C,'[1]Deals (investment)'!$B:$B,$A117,'[1]Deals (investment)'!$T:$T,AX$1)</f>
        <v>#VALUE!</v>
      </c>
      <c r="AY117" s="17" t="e">
        <f>SUMIFS('[1]Deals (investment)'!$C:$C,'[1]Deals (investment)'!$B:$B,$A117,'[1]Deals (investment)'!$T:$T,AY$1)</f>
        <v>#VALUE!</v>
      </c>
      <c r="AZ117" s="17" t="e">
        <f>SUMIFS('[1]Deals (investment)'!$C:$C,'[1]Deals (investment)'!$B:$B,$A117,'[1]Deals (investment)'!$T:$T,AZ$1)</f>
        <v>#VALUE!</v>
      </c>
      <c r="BA117" s="17" t="e">
        <f>SUMIFS('[1]Deals (investment)'!$C:$C,'[1]Deals (investment)'!$B:$B,$A117,'[1]Deals (investment)'!$T:$T,BA$1)</f>
        <v>#VALUE!</v>
      </c>
      <c r="BB117" s="17" t="e">
        <f>SUMIFS('[1]Deals (investment)'!$C:$C,'[1]Deals (investment)'!$B:$B,$A117,'[1]Deals (investment)'!$T:$T,BB$1)</f>
        <v>#VALUE!</v>
      </c>
      <c r="BC117" s="17" t="e">
        <f>SUMIFS('[1]Deals (Exits)'!$C:$C,'[1]Deals (Exits)'!$B:$B,$A117)</f>
        <v>#VALUE!</v>
      </c>
      <c r="BD117" s="17" t="e">
        <f>SUMIFS('[1]Deals (investment)'!$C:$C,'[1]Deals (investment)'!$B:$B,$A117,'[1]Deals (investment)'!$V:$V,BD$1)</f>
        <v>#VALUE!</v>
      </c>
      <c r="BE117" s="17" t="e">
        <f>SUMIFS('[1]Deals (investment)'!$C:$C,'[1]Deals (investment)'!$B:$B,$A117,'[1]Deals (investment)'!$V:$V,BE$1)</f>
        <v>#VALUE!</v>
      </c>
      <c r="BF117" s="17" t="e">
        <f>SUMIFS('[1]Deals (investment)'!$C:$C,'[1]Deals (investment)'!$B:$B,$A117,'[1]Deals (investment)'!$V:$V,BF$1)</f>
        <v>#VALUE!</v>
      </c>
      <c r="BG117" s="17" t="e">
        <f>SUMIFS('[1]Deals (investment)'!$C:$C,'[1]Deals (investment)'!$B:$B,$A117,'[1]Deals (investment)'!$V:$V,BG$1)</f>
        <v>#VALUE!</v>
      </c>
      <c r="BH117" s="17" t="e">
        <f>SUMIFS('[1]Deals (investment)'!$C:$C,'[1]Deals (investment)'!$B:$B,$A117,'[1]Deals (investment)'!$V:$V,BH$1)</f>
        <v>#VALUE!</v>
      </c>
      <c r="BI117" s="17" t="e">
        <f>SUMIFS('[1]Deals (investment)'!$C:$C,'[1]Deals (investment)'!$B:$B,$A117,'[1]Deals (investment)'!$V:$V,BI$1)</f>
        <v>#VALUE!</v>
      </c>
      <c r="BJ117" s="17" t="e">
        <f>SUMIFS('[1]Deals (investment)'!$C:$C,'[1]Deals (investment)'!$B:$B,$A117,'[1]Deals (investment)'!$V:$V,BJ$1)</f>
        <v>#VALUE!</v>
      </c>
      <c r="BK117" s="17" t="e">
        <f>SUMIFS('[1]Deals (investment)'!$C:$C,'[1]Deals (investment)'!$B:$B,$A117,'[1]Deals (investment)'!$V:$V,BK$1)</f>
        <v>#VALUE!</v>
      </c>
      <c r="BL117" s="17" t="e">
        <f>SUMIFS('[1]Deals (investment)'!$C:$C,'[1]Deals (investment)'!$B:$B,$A117,'[1]Deals (investment)'!$V:$V,BL$1)</f>
        <v>#VALUE!</v>
      </c>
      <c r="BM117" s="17" t="e">
        <f>SUMIFS('[1]Deals (investment)'!$C:$C,'[1]Deals (investment)'!$B:$B,$A117,'[1]Deals (investment)'!$V:$V,BM$1)</f>
        <v>#VALUE!</v>
      </c>
      <c r="BN117" s="15"/>
      <c r="BO117" s="15"/>
      <c r="BP117" s="22"/>
      <c r="BQ117" s="15"/>
      <c r="BR117" s="15"/>
      <c r="BS117" s="15"/>
      <c r="BT117" s="15"/>
      <c r="BU117" s="15"/>
      <c r="BV117" s="15"/>
      <c r="BW117" s="15"/>
      <c r="BX117" s="15"/>
      <c r="BY117" s="15"/>
      <c r="BZ117" s="15"/>
      <c r="CA117" s="15"/>
      <c r="CB117" s="15"/>
      <c r="CC117" s="15"/>
      <c r="CD117" s="15"/>
      <c r="CE117" s="15"/>
      <c r="CF117" s="15"/>
      <c r="CG117" s="15"/>
      <c r="CH117" s="15"/>
      <c r="CI117" s="15"/>
      <c r="CJ117" s="15"/>
      <c r="DM117">
        <v>1327</v>
      </c>
      <c r="DN117">
        <v>2016</v>
      </c>
    </row>
    <row r="118" spans="1:118" ht="12.75">
      <c r="A118" s="15" t="s">
        <v>1109</v>
      </c>
      <c r="B118" s="15" t="s">
        <v>1110</v>
      </c>
      <c r="C118" s="15" t="s">
        <v>58</v>
      </c>
      <c r="D118" s="16">
        <v>2016</v>
      </c>
      <c r="E118" s="15" t="s">
        <v>90</v>
      </c>
      <c r="F118" s="15"/>
      <c r="G118" s="15" t="s">
        <v>91</v>
      </c>
      <c r="H118" s="15" t="s">
        <v>91</v>
      </c>
      <c r="I118" s="15" t="s">
        <v>91</v>
      </c>
      <c r="J118" s="15"/>
      <c r="K118" s="17" t="e">
        <f t="shared" si="13"/>
        <v>#VALUE!</v>
      </c>
      <c r="L118" s="15"/>
      <c r="M118" s="18" t="e">
        <f t="shared" si="1"/>
        <v>#VALUE!</v>
      </c>
      <c r="N118" s="15"/>
      <c r="O118" s="15"/>
      <c r="P118" s="15"/>
      <c r="Q118" s="15"/>
      <c r="R118" s="15" t="s">
        <v>92</v>
      </c>
      <c r="S118" s="19">
        <v>1380000</v>
      </c>
      <c r="T118" s="15" t="s">
        <v>92</v>
      </c>
      <c r="U118" s="19">
        <v>1380000</v>
      </c>
      <c r="V118" s="15" t="s">
        <v>1111</v>
      </c>
      <c r="W118" s="15"/>
      <c r="X118" s="15" t="s">
        <v>64</v>
      </c>
      <c r="Y118" s="15" t="s">
        <v>1112</v>
      </c>
      <c r="AB118" s="20" t="s">
        <v>286</v>
      </c>
      <c r="AC118" s="21" t="s">
        <v>1113</v>
      </c>
      <c r="AD118" s="21" t="s">
        <v>1114</v>
      </c>
      <c r="AE118" s="21" t="s">
        <v>1115</v>
      </c>
      <c r="AF118" s="21" t="s">
        <v>1116</v>
      </c>
      <c r="AG118" s="22">
        <f t="shared" si="6"/>
        <v>0.67741935483870963</v>
      </c>
      <c r="AH118" s="15" t="str">
        <f t="shared" si="11"/>
        <v/>
      </c>
      <c r="AI118" s="22" t="str">
        <f>VLOOKUP(A118,'[1]Deals (investment)'!$B$2:$Z$1497,1,FALSE)</f>
        <v>getWorth</v>
      </c>
      <c r="AJ118" s="22">
        <f>VLOOKUP(A118,'[1]Deals (investment)'!$B$2:$Z$870,15,FALSE)</f>
        <v>1</v>
      </c>
      <c r="AK118" s="17" t="e">
        <f>VLOOKUP(A118,'[1]Deals (Exits)'!B:B,1,FALSE)</f>
        <v>#N/A</v>
      </c>
      <c r="AL118" s="23">
        <f>VLOOKUP(G118,[1]Lookups!$V$3:$Y$197,4,FALSE)</f>
        <v>0</v>
      </c>
      <c r="AM118" s="17" t="str">
        <f>VLOOKUP(X118,[1]Lookups!$B$3:$C$200,2,FALSE)</f>
        <v>E-commerce &amp; Retail</v>
      </c>
      <c r="AN118" s="17" t="str">
        <f>VLOOKUP(R118,[1]Lookups!$H$3:$I$69,2,FALSE)</f>
        <v>4. Late Venture</v>
      </c>
      <c r="AO118" s="17" t="str">
        <f>VLOOKUP(T118,[1]Lookups!$H$3:$I$69,2,FALSE)</f>
        <v>4. Late Venture</v>
      </c>
      <c r="AP118" s="17" t="str">
        <f>VLOOKUP(AN118,[1]Lookups!$N$3:$O$11,2,FALSE)</f>
        <v>Growth</v>
      </c>
      <c r="AQ118" s="18" t="e">
        <f>COUNTIFS('[1]Deals (investment)'!$B:$B,$A118)</f>
        <v>#VALUE!</v>
      </c>
      <c r="AR118" s="18" t="e">
        <f>COUNTIFS('[1]Deals (investment)'!$B:$B,$A118,'[1]Deals (investment)'!$T:$T,$AW$1)+COUNTIFS('[1]Deals (investment)'!$B:$B,$A118,'[1]Deals (investment)'!$T:$T,$AX$1)+COUNTIFS('[1]Deals (investment)'!$B:$B,$A118,'[1]Deals (investment)'!$T:$T,$AY$1)</f>
        <v>#VALUE!</v>
      </c>
      <c r="AS118" s="17" t="e">
        <f>SUMIFS('[1]Deals (investment)'!$C:$C,'[1]Deals (investment)'!$B:$B,$A118)</f>
        <v>#VALUE!</v>
      </c>
      <c r="AT118" s="17" t="e">
        <f t="shared" si="4"/>
        <v>#VALUE!</v>
      </c>
      <c r="AU118" s="18" t="e">
        <f>COUNTIF('[1]Deals (Exits)'!$B:$B,A118)</f>
        <v>#VALUE!</v>
      </c>
      <c r="AV118" s="17" t="e">
        <f>SUMIFS('[1]Deals (investment)'!$C:$C,'[1]Deals (investment)'!$B:$B,$A118,'[1]Deals (investment)'!$T:$T,AV$1)</f>
        <v>#VALUE!</v>
      </c>
      <c r="AW118" s="17" t="e">
        <f>SUMIFS('[1]Deals (investment)'!$C:$C,'[1]Deals (investment)'!$B:$B,$A118,'[1]Deals (investment)'!$T:$T,AW$1)</f>
        <v>#VALUE!</v>
      </c>
      <c r="AX118" s="17" t="e">
        <f>SUMIFS('[1]Deals (investment)'!$C:$C,'[1]Deals (investment)'!$B:$B,$A118,'[1]Deals (investment)'!$T:$T,AX$1)</f>
        <v>#VALUE!</v>
      </c>
      <c r="AY118" s="17" t="e">
        <f>SUMIFS('[1]Deals (investment)'!$C:$C,'[1]Deals (investment)'!$B:$B,$A118,'[1]Deals (investment)'!$T:$T,AY$1)</f>
        <v>#VALUE!</v>
      </c>
      <c r="AZ118" s="17" t="e">
        <f>SUMIFS('[1]Deals (investment)'!$C:$C,'[1]Deals (investment)'!$B:$B,$A118,'[1]Deals (investment)'!$T:$T,AZ$1)</f>
        <v>#VALUE!</v>
      </c>
      <c r="BA118" s="17" t="e">
        <f>SUMIFS('[1]Deals (investment)'!$C:$C,'[1]Deals (investment)'!$B:$B,$A118,'[1]Deals (investment)'!$T:$T,BA$1)</f>
        <v>#VALUE!</v>
      </c>
      <c r="BB118" s="17" t="e">
        <f>SUMIFS('[1]Deals (investment)'!$C:$C,'[1]Deals (investment)'!$B:$B,$A118,'[1]Deals (investment)'!$T:$T,BB$1)</f>
        <v>#VALUE!</v>
      </c>
      <c r="BC118" s="17" t="e">
        <f>SUMIFS('[1]Deals (Exits)'!$C:$C,'[1]Deals (Exits)'!$B:$B,$A118)</f>
        <v>#VALUE!</v>
      </c>
      <c r="BD118" s="17" t="e">
        <f>SUMIFS('[1]Deals (investment)'!$C:$C,'[1]Deals (investment)'!$B:$B,$A118,'[1]Deals (investment)'!$V:$V,BD$1)</f>
        <v>#VALUE!</v>
      </c>
      <c r="BE118" s="17" t="e">
        <f>SUMIFS('[1]Deals (investment)'!$C:$C,'[1]Deals (investment)'!$B:$B,$A118,'[1]Deals (investment)'!$V:$V,BE$1)</f>
        <v>#VALUE!</v>
      </c>
      <c r="BF118" s="17" t="e">
        <f>SUMIFS('[1]Deals (investment)'!$C:$C,'[1]Deals (investment)'!$B:$B,$A118,'[1]Deals (investment)'!$V:$V,BF$1)</f>
        <v>#VALUE!</v>
      </c>
      <c r="BG118" s="17" t="e">
        <f>SUMIFS('[1]Deals (investment)'!$C:$C,'[1]Deals (investment)'!$B:$B,$A118,'[1]Deals (investment)'!$V:$V,BG$1)</f>
        <v>#VALUE!</v>
      </c>
      <c r="BH118" s="17" t="e">
        <f>SUMIFS('[1]Deals (investment)'!$C:$C,'[1]Deals (investment)'!$B:$B,$A118,'[1]Deals (investment)'!$V:$V,BH$1)</f>
        <v>#VALUE!</v>
      </c>
      <c r="BI118" s="17" t="e">
        <f>SUMIFS('[1]Deals (investment)'!$C:$C,'[1]Deals (investment)'!$B:$B,$A118,'[1]Deals (investment)'!$V:$V,BI$1)</f>
        <v>#VALUE!</v>
      </c>
      <c r="BJ118" s="17" t="e">
        <f>SUMIFS('[1]Deals (investment)'!$C:$C,'[1]Deals (investment)'!$B:$B,$A118,'[1]Deals (investment)'!$V:$V,BJ$1)</f>
        <v>#VALUE!</v>
      </c>
      <c r="BK118" s="17" t="e">
        <f>SUMIFS('[1]Deals (investment)'!$C:$C,'[1]Deals (investment)'!$B:$B,$A118,'[1]Deals (investment)'!$V:$V,BK$1)</f>
        <v>#VALUE!</v>
      </c>
      <c r="BL118" s="17" t="e">
        <f>SUMIFS('[1]Deals (investment)'!$C:$C,'[1]Deals (investment)'!$B:$B,$A118,'[1]Deals (investment)'!$V:$V,BL$1)</f>
        <v>#VALUE!</v>
      </c>
      <c r="BM118" s="17" t="e">
        <f>SUMIFS('[1]Deals (investment)'!$C:$C,'[1]Deals (investment)'!$B:$B,$A118,'[1]Deals (investment)'!$V:$V,BM$1)</f>
        <v>#VALUE!</v>
      </c>
      <c r="BN118" s="15"/>
      <c r="BO118" s="15"/>
      <c r="BP118" s="22"/>
      <c r="BQ118" s="15"/>
      <c r="BR118" s="15"/>
      <c r="BS118" s="15"/>
      <c r="BT118" s="15"/>
      <c r="BU118" s="15"/>
      <c r="BV118" s="15"/>
      <c r="BW118" s="15"/>
      <c r="BX118" s="15"/>
      <c r="BY118" s="15"/>
      <c r="BZ118" s="15"/>
      <c r="CA118" s="15"/>
      <c r="CB118" s="15"/>
      <c r="CC118" s="15"/>
      <c r="CD118" s="15" t="str">
        <f t="shared" ref="CD118:CD119" si="14">CONCATENATE(A118,B118,C118)</f>
        <v>GetworthgetWorth is an information driven business that helps people to buy and sell cars for what they are really worth. It is a smart and convenient alternative to the traditional way of doing things.Active</v>
      </c>
      <c r="CE118" s="15"/>
      <c r="CF118" s="15"/>
      <c r="CG118" s="15"/>
      <c r="CH118" s="15"/>
      <c r="CI118" s="15"/>
      <c r="CJ118" s="15"/>
    </row>
    <row r="119" spans="1:118" ht="12.75">
      <c r="A119" s="15" t="s">
        <v>1117</v>
      </c>
      <c r="B119" s="15" t="s">
        <v>1118</v>
      </c>
      <c r="C119" s="15" t="s">
        <v>58</v>
      </c>
      <c r="D119" s="16">
        <v>2016</v>
      </c>
      <c r="E119" s="15" t="s">
        <v>59</v>
      </c>
      <c r="F119" s="15"/>
      <c r="G119" s="15" t="s">
        <v>61</v>
      </c>
      <c r="H119" s="15" t="s">
        <v>61</v>
      </c>
      <c r="I119" s="15" t="s">
        <v>61</v>
      </c>
      <c r="J119" s="15"/>
      <c r="K119" s="17" t="e">
        <f t="shared" si="13"/>
        <v>#VALUE!</v>
      </c>
      <c r="L119" s="15"/>
      <c r="M119" s="18" t="e">
        <f t="shared" si="1"/>
        <v>#VALUE!</v>
      </c>
      <c r="N119" s="15"/>
      <c r="O119" s="15"/>
      <c r="P119" s="15"/>
      <c r="Q119" s="15"/>
      <c r="R119" s="15" t="s">
        <v>132</v>
      </c>
      <c r="S119" s="19">
        <v>1300000</v>
      </c>
      <c r="T119" s="15" t="s">
        <v>132</v>
      </c>
      <c r="U119" s="17">
        <v>1300000</v>
      </c>
      <c r="V119" s="15" t="s">
        <v>1119</v>
      </c>
      <c r="W119" s="15"/>
      <c r="X119" s="15" t="s">
        <v>191</v>
      </c>
      <c r="Y119" s="15" t="s">
        <v>191</v>
      </c>
      <c r="AB119" s="20" t="s">
        <v>286</v>
      </c>
      <c r="AC119" s="21" t="s">
        <v>1120</v>
      </c>
      <c r="AD119" s="21" t="s">
        <v>1121</v>
      </c>
      <c r="AE119" s="21" t="s">
        <v>1122</v>
      </c>
      <c r="AF119" s="21" t="s">
        <v>1123</v>
      </c>
      <c r="AG119" s="22">
        <f t="shared" si="6"/>
        <v>0.67741935483870963</v>
      </c>
      <c r="AH119" s="15" t="str">
        <f t="shared" si="11"/>
        <v/>
      </c>
      <c r="AI119" s="22" t="str">
        <f>VLOOKUP(A119,'[1]Deals (investment)'!$B$2:$Z$1497,1,FALSE)</f>
        <v>Student Accommod8</v>
      </c>
      <c r="AJ119" s="22">
        <f>VLOOKUP(A119,'[1]Deals (investment)'!$B$2:$Z$870,15,FALSE)</f>
        <v>1</v>
      </c>
      <c r="AK119" s="17" t="e">
        <f>VLOOKUP(A119,'[1]Deals (Exits)'!B:B,1,FALSE)</f>
        <v>#N/A</v>
      </c>
      <c r="AL119" s="23">
        <f>VLOOKUP(G119,[1]Lookups!$V$3:$Y$197,4,FALSE)</f>
        <v>0</v>
      </c>
      <c r="AM119" s="17" t="str">
        <f>VLOOKUP(X119,[1]Lookups!$B$3:$C$200,2,FALSE)</f>
        <v>Education</v>
      </c>
      <c r="AN119" s="17" t="str">
        <f>VLOOKUP(R119,[1]Lookups!$H$3:$I$69,2,FALSE)</f>
        <v>3. Early Venture</v>
      </c>
      <c r="AO119" s="17" t="str">
        <f>VLOOKUP(T119,[1]Lookups!$H$3:$I$69,2,FALSE)</f>
        <v>3. Early Venture</v>
      </c>
      <c r="AP119" s="17" t="str">
        <f>VLOOKUP(AN119,[1]Lookups!$N$3:$O$11,2,FALSE)</f>
        <v>Early</v>
      </c>
      <c r="AQ119" s="18" t="e">
        <f>COUNTIFS('[1]Deals (investment)'!$B:$B,$A119)</f>
        <v>#VALUE!</v>
      </c>
      <c r="AR119" s="18" t="e">
        <f>COUNTIFS('[1]Deals (investment)'!$B:$B,$A119,'[1]Deals (investment)'!$T:$T,$AW$1)+COUNTIFS('[1]Deals (investment)'!$B:$B,$A119,'[1]Deals (investment)'!$T:$T,$AX$1)+COUNTIFS('[1]Deals (investment)'!$B:$B,$A119,'[1]Deals (investment)'!$T:$T,$AY$1)</f>
        <v>#VALUE!</v>
      </c>
      <c r="AS119" s="17" t="e">
        <f>SUMIFS('[1]Deals (investment)'!$C:$C,'[1]Deals (investment)'!$B:$B,$A119)</f>
        <v>#VALUE!</v>
      </c>
      <c r="AT119" s="17" t="e">
        <f t="shared" si="4"/>
        <v>#VALUE!</v>
      </c>
      <c r="AU119" s="18" t="e">
        <f>COUNTIF('[1]Deals (Exits)'!$B:$B,A119)</f>
        <v>#VALUE!</v>
      </c>
      <c r="AV119" s="17" t="e">
        <f>SUMIFS('[1]Deals (investment)'!$C:$C,'[1]Deals (investment)'!$B:$B,$A119,'[1]Deals (investment)'!$T:$T,AV$1)</f>
        <v>#VALUE!</v>
      </c>
      <c r="AW119" s="17" t="e">
        <f>SUMIFS('[1]Deals (investment)'!$C:$C,'[1]Deals (investment)'!$B:$B,$A119,'[1]Deals (investment)'!$T:$T,AW$1)</f>
        <v>#VALUE!</v>
      </c>
      <c r="AX119" s="17" t="e">
        <f>SUMIFS('[1]Deals (investment)'!$C:$C,'[1]Deals (investment)'!$B:$B,$A119,'[1]Deals (investment)'!$T:$T,AX$1)</f>
        <v>#VALUE!</v>
      </c>
      <c r="AY119" s="17" t="e">
        <f>SUMIFS('[1]Deals (investment)'!$C:$C,'[1]Deals (investment)'!$B:$B,$A119,'[1]Deals (investment)'!$T:$T,AY$1)</f>
        <v>#VALUE!</v>
      </c>
      <c r="AZ119" s="17" t="e">
        <f>SUMIFS('[1]Deals (investment)'!$C:$C,'[1]Deals (investment)'!$B:$B,$A119,'[1]Deals (investment)'!$T:$T,AZ$1)</f>
        <v>#VALUE!</v>
      </c>
      <c r="BA119" s="17" t="e">
        <f>SUMIFS('[1]Deals (investment)'!$C:$C,'[1]Deals (investment)'!$B:$B,$A119,'[1]Deals (investment)'!$T:$T,BA$1)</f>
        <v>#VALUE!</v>
      </c>
      <c r="BB119" s="17" t="e">
        <f>SUMIFS('[1]Deals (investment)'!$C:$C,'[1]Deals (investment)'!$B:$B,$A119,'[1]Deals (investment)'!$T:$T,BB$1)</f>
        <v>#VALUE!</v>
      </c>
      <c r="BC119" s="17" t="e">
        <f>SUMIFS('[1]Deals (Exits)'!$C:$C,'[1]Deals (Exits)'!$B:$B,$A119)</f>
        <v>#VALUE!</v>
      </c>
      <c r="BD119" s="17" t="e">
        <f>SUMIFS('[1]Deals (investment)'!$C:$C,'[1]Deals (investment)'!$B:$B,$A119,'[1]Deals (investment)'!$V:$V,BD$1)</f>
        <v>#VALUE!</v>
      </c>
      <c r="BE119" s="17" t="e">
        <f>SUMIFS('[1]Deals (investment)'!$C:$C,'[1]Deals (investment)'!$B:$B,$A119,'[1]Deals (investment)'!$V:$V,BE$1)</f>
        <v>#VALUE!</v>
      </c>
      <c r="BF119" s="17" t="e">
        <f>SUMIFS('[1]Deals (investment)'!$C:$C,'[1]Deals (investment)'!$B:$B,$A119,'[1]Deals (investment)'!$V:$V,BF$1)</f>
        <v>#VALUE!</v>
      </c>
      <c r="BG119" s="17" t="e">
        <f>SUMIFS('[1]Deals (investment)'!$C:$C,'[1]Deals (investment)'!$B:$B,$A119,'[1]Deals (investment)'!$V:$V,BG$1)</f>
        <v>#VALUE!</v>
      </c>
      <c r="BH119" s="17" t="e">
        <f>SUMIFS('[1]Deals (investment)'!$C:$C,'[1]Deals (investment)'!$B:$B,$A119,'[1]Deals (investment)'!$V:$V,BH$1)</f>
        <v>#VALUE!</v>
      </c>
      <c r="BI119" s="17" t="e">
        <f>SUMIFS('[1]Deals (investment)'!$C:$C,'[1]Deals (investment)'!$B:$B,$A119,'[1]Deals (investment)'!$V:$V,BI$1)</f>
        <v>#VALUE!</v>
      </c>
      <c r="BJ119" s="17" t="e">
        <f>SUMIFS('[1]Deals (investment)'!$C:$C,'[1]Deals (investment)'!$B:$B,$A119,'[1]Deals (investment)'!$V:$V,BJ$1)</f>
        <v>#VALUE!</v>
      </c>
      <c r="BK119" s="17" t="e">
        <f>SUMIFS('[1]Deals (investment)'!$C:$C,'[1]Deals (investment)'!$B:$B,$A119,'[1]Deals (investment)'!$V:$V,BK$1)</f>
        <v>#VALUE!</v>
      </c>
      <c r="BL119" s="17" t="e">
        <f>SUMIFS('[1]Deals (investment)'!$C:$C,'[1]Deals (investment)'!$B:$B,$A119,'[1]Deals (investment)'!$V:$V,BL$1)</f>
        <v>#VALUE!</v>
      </c>
      <c r="BM119" s="17" t="e">
        <f>SUMIFS('[1]Deals (investment)'!$C:$C,'[1]Deals (investment)'!$B:$B,$A119,'[1]Deals (investment)'!$V:$V,BM$1)</f>
        <v>#VALUE!</v>
      </c>
      <c r="BN119" s="15"/>
      <c r="BO119" s="15"/>
      <c r="BP119" s="22"/>
      <c r="BQ119" s="15"/>
      <c r="BR119" s="15"/>
      <c r="BS119" s="15"/>
      <c r="BT119" s="15"/>
      <c r="BU119" s="15"/>
      <c r="BV119" s="15"/>
      <c r="BW119" s="15"/>
      <c r="BX119" s="15"/>
      <c r="BY119" s="15"/>
      <c r="BZ119" s="15"/>
      <c r="CA119" s="15"/>
      <c r="CB119" s="15"/>
      <c r="CC119" s="15"/>
      <c r="CD119" s="15" t="str">
        <f t="shared" si="14"/>
        <v>Student Accommod8Student Accommod8 is Nigeria's first and only purpose built student accommodation brandActive</v>
      </c>
      <c r="CE119" s="15"/>
      <c r="CF119" s="15"/>
      <c r="CG119" s="15"/>
      <c r="CH119" s="15"/>
      <c r="CI119" s="15"/>
      <c r="CJ119" s="15"/>
      <c r="DN119">
        <v>2018</v>
      </c>
    </row>
    <row r="120" spans="1:118" ht="12.75">
      <c r="A120" s="15" t="s">
        <v>1124</v>
      </c>
      <c r="B120" s="15" t="s">
        <v>1125</v>
      </c>
      <c r="C120" s="15" t="s">
        <v>58</v>
      </c>
      <c r="D120" s="16">
        <v>2017</v>
      </c>
      <c r="E120" s="15" t="s">
        <v>90</v>
      </c>
      <c r="F120" s="17"/>
      <c r="G120" s="15" t="s">
        <v>91</v>
      </c>
      <c r="H120" s="15" t="s">
        <v>91</v>
      </c>
      <c r="I120" s="17" t="s">
        <v>91</v>
      </c>
      <c r="J120" s="17"/>
      <c r="K120" s="17" t="e">
        <f t="shared" si="13"/>
        <v>#VALUE!</v>
      </c>
      <c r="L120" s="15"/>
      <c r="M120" s="18" t="e">
        <f t="shared" si="1"/>
        <v>#VALUE!</v>
      </c>
      <c r="N120" s="15"/>
      <c r="O120" s="15"/>
      <c r="P120" s="15"/>
      <c r="Q120" s="15"/>
      <c r="R120" s="15" t="s">
        <v>375</v>
      </c>
      <c r="S120" s="19">
        <v>227000</v>
      </c>
      <c r="T120" s="15" t="s">
        <v>375</v>
      </c>
      <c r="U120" s="19">
        <v>227000</v>
      </c>
      <c r="V120" s="15" t="s">
        <v>1126</v>
      </c>
      <c r="W120" s="15">
        <v>0</v>
      </c>
      <c r="X120" s="15" t="s">
        <v>158</v>
      </c>
      <c r="Y120" s="17" t="s">
        <v>1127</v>
      </c>
      <c r="AB120" s="32">
        <v>43506</v>
      </c>
      <c r="AC120" s="31" t="s">
        <v>1128</v>
      </c>
      <c r="AD120" s="31" t="s">
        <v>1129</v>
      </c>
      <c r="AE120" s="17"/>
      <c r="AF120" s="17"/>
      <c r="AG120" s="22">
        <f t="shared" si="6"/>
        <v>0.64516129032258063</v>
      </c>
      <c r="AH120" s="15" t="str">
        <f t="shared" si="11"/>
        <v/>
      </c>
      <c r="AI120" s="22" t="str">
        <f>VLOOKUP(A120,'[1]Deals (investment)'!$B$2:$Z$1497,1,FALSE)</f>
        <v>Centbee</v>
      </c>
      <c r="AJ120" s="22">
        <f>VLOOKUP(A120,'[1]Deals (investment)'!$B$2:$Z$870,15,FALSE)</f>
        <v>0</v>
      </c>
      <c r="AK120" s="17" t="e">
        <f>VLOOKUP(A120,'[1]Deals (Exits)'!B:B,1,FALSE)</f>
        <v>#N/A</v>
      </c>
      <c r="AL120" s="23">
        <f>VLOOKUP(G120,[1]Lookups!$V$3:$Y$197,4,FALSE)</f>
        <v>0</v>
      </c>
      <c r="AM120" s="17" t="str">
        <f>VLOOKUP(X120,[1]Lookups!$B$3:$C$200,2,FALSE)</f>
        <v>Financial Services</v>
      </c>
      <c r="AN120" s="17" t="str">
        <f>VLOOKUP(R120,[1]Lookups!$H$3:$I$69,2,FALSE)</f>
        <v>2. Seed</v>
      </c>
      <c r="AO120" s="17" t="str">
        <f>VLOOKUP(T120,[1]Lookups!$H$3:$I$69,2,FALSE)</f>
        <v>2. Seed</v>
      </c>
      <c r="AP120" s="17" t="str">
        <f>VLOOKUP(AN120,[1]Lookups!$N$3:$O$11,2,FALSE)</f>
        <v>Early</v>
      </c>
      <c r="AQ120" s="18" t="e">
        <f>COUNTIFS('[1]Deals (investment)'!$B:$B,$A120)</f>
        <v>#VALUE!</v>
      </c>
      <c r="AR120" s="18" t="e">
        <f>COUNTIFS('[1]Deals (investment)'!$B:$B,$A120,'[1]Deals (investment)'!$T:$T,$AW$1)+COUNTIFS('[1]Deals (investment)'!$B:$B,$A120,'[1]Deals (investment)'!$T:$T,$AX$1)+COUNTIFS('[1]Deals (investment)'!$B:$B,$A120,'[1]Deals (investment)'!$T:$T,$AY$1)</f>
        <v>#VALUE!</v>
      </c>
      <c r="AS120" s="17" t="e">
        <f>SUMIFS('[1]Deals (investment)'!$C:$C,'[1]Deals (investment)'!$B:$B,$A120)</f>
        <v>#VALUE!</v>
      </c>
      <c r="AT120" s="17" t="e">
        <f t="shared" si="4"/>
        <v>#VALUE!</v>
      </c>
      <c r="AU120" s="18" t="e">
        <f>COUNTIF('[1]Deals (Exits)'!$B:$B,A120)</f>
        <v>#VALUE!</v>
      </c>
      <c r="AV120" s="17" t="e">
        <f>SUMIFS('[1]Deals (investment)'!$C:$C,'[1]Deals (investment)'!$B:$B,$A120,'[1]Deals (investment)'!$T:$T,AV$1)</f>
        <v>#VALUE!</v>
      </c>
      <c r="AW120" s="17" t="e">
        <f>SUMIFS('[1]Deals (investment)'!$C:$C,'[1]Deals (investment)'!$B:$B,$A120,'[1]Deals (investment)'!$T:$T,AW$1)</f>
        <v>#VALUE!</v>
      </c>
      <c r="AX120" s="17" t="e">
        <f>SUMIFS('[1]Deals (investment)'!$C:$C,'[1]Deals (investment)'!$B:$B,$A120,'[1]Deals (investment)'!$T:$T,AX$1)</f>
        <v>#VALUE!</v>
      </c>
      <c r="AY120" s="17" t="e">
        <f>SUMIFS('[1]Deals (investment)'!$C:$C,'[1]Deals (investment)'!$B:$B,$A120,'[1]Deals (investment)'!$T:$T,AY$1)</f>
        <v>#VALUE!</v>
      </c>
      <c r="AZ120" s="17" t="e">
        <f>SUMIFS('[1]Deals (investment)'!$C:$C,'[1]Deals (investment)'!$B:$B,$A120,'[1]Deals (investment)'!$T:$T,AZ$1)</f>
        <v>#VALUE!</v>
      </c>
      <c r="BA120" s="17" t="e">
        <f>SUMIFS('[1]Deals (investment)'!$C:$C,'[1]Deals (investment)'!$B:$B,$A120,'[1]Deals (investment)'!$T:$T,BA$1)</f>
        <v>#VALUE!</v>
      </c>
      <c r="BB120" s="17" t="e">
        <f>SUMIFS('[1]Deals (investment)'!$C:$C,'[1]Deals (investment)'!$B:$B,$A120,'[1]Deals (investment)'!$T:$T,BB$1)</f>
        <v>#VALUE!</v>
      </c>
      <c r="BC120" s="17" t="e">
        <f>SUMIFS('[1]Deals (Exits)'!$C:$C,'[1]Deals (Exits)'!$B:$B,$A120)</f>
        <v>#VALUE!</v>
      </c>
      <c r="BD120" s="17" t="e">
        <f>SUMIFS('[1]Deals (investment)'!$C:$C,'[1]Deals (investment)'!$B:$B,$A120,'[1]Deals (investment)'!$V:$V,BD$1)</f>
        <v>#VALUE!</v>
      </c>
      <c r="BE120" s="17" t="e">
        <f>SUMIFS('[1]Deals (investment)'!$C:$C,'[1]Deals (investment)'!$B:$B,$A120,'[1]Deals (investment)'!$V:$V,BE$1)</f>
        <v>#VALUE!</v>
      </c>
      <c r="BF120" s="17" t="e">
        <f>SUMIFS('[1]Deals (investment)'!$C:$C,'[1]Deals (investment)'!$B:$B,$A120,'[1]Deals (investment)'!$V:$V,BF$1)</f>
        <v>#VALUE!</v>
      </c>
      <c r="BG120" s="17" t="e">
        <f>SUMIFS('[1]Deals (investment)'!$C:$C,'[1]Deals (investment)'!$B:$B,$A120,'[1]Deals (investment)'!$V:$V,BG$1)</f>
        <v>#VALUE!</v>
      </c>
      <c r="BH120" s="17" t="e">
        <f>SUMIFS('[1]Deals (investment)'!$C:$C,'[1]Deals (investment)'!$B:$B,$A120,'[1]Deals (investment)'!$V:$V,BH$1)</f>
        <v>#VALUE!</v>
      </c>
      <c r="BI120" s="17" t="e">
        <f>SUMIFS('[1]Deals (investment)'!$C:$C,'[1]Deals (investment)'!$B:$B,$A120,'[1]Deals (investment)'!$V:$V,BI$1)</f>
        <v>#VALUE!</v>
      </c>
      <c r="BJ120" s="17" t="e">
        <f>SUMIFS('[1]Deals (investment)'!$C:$C,'[1]Deals (investment)'!$B:$B,$A120,'[1]Deals (investment)'!$V:$V,BJ$1)</f>
        <v>#VALUE!</v>
      </c>
      <c r="BK120" s="17" t="e">
        <f>SUMIFS('[1]Deals (investment)'!$C:$C,'[1]Deals (investment)'!$B:$B,$A120,'[1]Deals (investment)'!$V:$V,BK$1)</f>
        <v>#VALUE!</v>
      </c>
      <c r="BL120" s="17" t="e">
        <f>SUMIFS('[1]Deals (investment)'!$C:$C,'[1]Deals (investment)'!$B:$B,$A120,'[1]Deals (investment)'!$V:$V,BL$1)</f>
        <v>#VALUE!</v>
      </c>
      <c r="BM120" s="17" t="e">
        <f>SUMIFS('[1]Deals (investment)'!$C:$C,'[1]Deals (investment)'!$B:$B,$A120,'[1]Deals (investment)'!$V:$V,BM$1)</f>
        <v>#VALUE!</v>
      </c>
      <c r="BN120" s="15"/>
      <c r="BO120" s="15"/>
      <c r="BP120" s="22"/>
      <c r="BQ120" s="15"/>
      <c r="BR120" s="15"/>
      <c r="BS120" s="15"/>
      <c r="BT120" s="15"/>
      <c r="BU120" s="15"/>
      <c r="BV120" s="15"/>
      <c r="BW120" s="15"/>
      <c r="BX120" s="15"/>
      <c r="BY120" s="15"/>
      <c r="BZ120" s="15"/>
      <c r="CA120" s="15"/>
      <c r="CB120" s="15"/>
      <c r="CC120" s="15"/>
      <c r="CD120" s="15"/>
      <c r="CE120" s="15"/>
      <c r="CF120" s="15"/>
      <c r="CG120" s="15"/>
      <c r="CH120" s="15"/>
      <c r="CI120" s="15"/>
      <c r="CJ120" s="15"/>
      <c r="DM120">
        <v>443</v>
      </c>
    </row>
    <row r="121" spans="1:118" ht="12.75">
      <c r="A121" s="15" t="s">
        <v>1130</v>
      </c>
      <c r="B121" s="15" t="s">
        <v>1131</v>
      </c>
      <c r="C121" s="15" t="s">
        <v>58</v>
      </c>
      <c r="D121" s="16">
        <v>2016</v>
      </c>
      <c r="E121" s="15" t="s">
        <v>59</v>
      </c>
      <c r="F121" s="15" t="s">
        <v>110</v>
      </c>
      <c r="G121" s="15" t="s">
        <v>61</v>
      </c>
      <c r="H121" s="15" t="s">
        <v>61</v>
      </c>
      <c r="I121" s="15" t="s">
        <v>61</v>
      </c>
      <c r="J121" s="15"/>
      <c r="K121" s="17" t="e">
        <f t="shared" si="13"/>
        <v>#VALUE!</v>
      </c>
      <c r="L121" s="15"/>
      <c r="M121" s="18" t="e">
        <f t="shared" si="1"/>
        <v>#VALUE!</v>
      </c>
      <c r="N121" s="15" t="s">
        <v>1132</v>
      </c>
      <c r="O121" s="15"/>
      <c r="P121" s="15"/>
      <c r="Q121" s="24">
        <v>43556</v>
      </c>
      <c r="R121" s="15" t="s">
        <v>375</v>
      </c>
      <c r="S121" s="19">
        <v>1055496</v>
      </c>
      <c r="T121" s="15" t="s">
        <v>375</v>
      </c>
      <c r="U121" s="17">
        <v>1055496</v>
      </c>
      <c r="V121" s="15" t="s">
        <v>1133</v>
      </c>
      <c r="W121" s="15">
        <v>1</v>
      </c>
      <c r="X121" s="15" t="s">
        <v>294</v>
      </c>
      <c r="Y121" s="15" t="s">
        <v>1134</v>
      </c>
      <c r="AB121" s="32">
        <v>43506</v>
      </c>
      <c r="AC121" s="21" t="s">
        <v>1135</v>
      </c>
      <c r="AD121" s="21" t="s">
        <v>1136</v>
      </c>
      <c r="AE121" s="21" t="s">
        <v>1137</v>
      </c>
      <c r="AF121" s="21" t="s">
        <v>1138</v>
      </c>
      <c r="AG121" s="22">
        <f t="shared" si="6"/>
        <v>0.80645161290322576</v>
      </c>
      <c r="AH121" s="15" t="str">
        <f t="shared" si="11"/>
        <v/>
      </c>
      <c r="AI121" s="22" t="str">
        <f>VLOOKUP(A121,'[1]Deals (investment)'!$B$2:$Z$1497,1,FALSE)</f>
        <v>MDaas Global</v>
      </c>
      <c r="AJ121" s="22">
        <f>VLOOKUP(A121,'[1]Deals (investment)'!$B$2:$Z$870,15,FALSE)</f>
        <v>1</v>
      </c>
      <c r="AK121" s="17" t="e">
        <f>VLOOKUP(A121,'[1]Deals (Exits)'!B:B,1,FALSE)</f>
        <v>#N/A</v>
      </c>
      <c r="AL121" s="23">
        <f>VLOOKUP(G121,[1]Lookups!$V$3:$Y$197,4,FALSE)</f>
        <v>0</v>
      </c>
      <c r="AM121" s="17" t="str">
        <f>VLOOKUP(X121,[1]Lookups!$B$3:$C$200,2,FALSE)</f>
        <v>Health &amp; Pharmaceuticals</v>
      </c>
      <c r="AN121" s="17" t="str">
        <f>VLOOKUP(R121,[1]Lookups!$H$3:$I$69,2,FALSE)</f>
        <v>2. Seed</v>
      </c>
      <c r="AO121" s="17" t="str">
        <f>VLOOKUP(T121,[1]Lookups!$H$3:$I$69,2,FALSE)</f>
        <v>2. Seed</v>
      </c>
      <c r="AP121" s="17" t="str">
        <f>VLOOKUP(AN121,[1]Lookups!$N$3:$O$11,2,FALSE)</f>
        <v>Early</v>
      </c>
      <c r="AQ121" s="18" t="e">
        <f>COUNTIFS('[1]Deals (investment)'!$B:$B,$A121)</f>
        <v>#VALUE!</v>
      </c>
      <c r="AR121" s="18" t="e">
        <f>COUNTIFS('[1]Deals (investment)'!$B:$B,$A121,'[1]Deals (investment)'!$T:$T,$AW$1)+COUNTIFS('[1]Deals (investment)'!$B:$B,$A121,'[1]Deals (investment)'!$T:$T,$AX$1)+COUNTIFS('[1]Deals (investment)'!$B:$B,$A121,'[1]Deals (investment)'!$T:$T,$AY$1)</f>
        <v>#VALUE!</v>
      </c>
      <c r="AS121" s="17" t="e">
        <f>SUMIFS('[1]Deals (investment)'!$C:$C,'[1]Deals (investment)'!$B:$B,$A121)</f>
        <v>#VALUE!</v>
      </c>
      <c r="AT121" s="17" t="e">
        <f t="shared" si="4"/>
        <v>#VALUE!</v>
      </c>
      <c r="AU121" s="18" t="e">
        <f>COUNTIF('[1]Deals (Exits)'!$B:$B,A121)</f>
        <v>#VALUE!</v>
      </c>
      <c r="AV121" s="17" t="e">
        <f>SUMIFS('[1]Deals (investment)'!$C:$C,'[1]Deals (investment)'!$B:$B,$A121,'[1]Deals (investment)'!$T:$T,AV$1)</f>
        <v>#VALUE!</v>
      </c>
      <c r="AW121" s="17" t="e">
        <f>SUMIFS('[1]Deals (investment)'!$C:$C,'[1]Deals (investment)'!$B:$B,$A121,'[1]Deals (investment)'!$T:$T,AW$1)</f>
        <v>#VALUE!</v>
      </c>
      <c r="AX121" s="17" t="e">
        <f>SUMIFS('[1]Deals (investment)'!$C:$C,'[1]Deals (investment)'!$B:$B,$A121,'[1]Deals (investment)'!$T:$T,AX$1)</f>
        <v>#VALUE!</v>
      </c>
      <c r="AY121" s="17" t="e">
        <f>SUMIFS('[1]Deals (investment)'!$C:$C,'[1]Deals (investment)'!$B:$B,$A121,'[1]Deals (investment)'!$T:$T,AY$1)</f>
        <v>#VALUE!</v>
      </c>
      <c r="AZ121" s="17" t="e">
        <f>SUMIFS('[1]Deals (investment)'!$C:$C,'[1]Deals (investment)'!$B:$B,$A121,'[1]Deals (investment)'!$T:$T,AZ$1)</f>
        <v>#VALUE!</v>
      </c>
      <c r="BA121" s="17" t="e">
        <f>SUMIFS('[1]Deals (investment)'!$C:$C,'[1]Deals (investment)'!$B:$B,$A121,'[1]Deals (investment)'!$T:$T,BA$1)</f>
        <v>#VALUE!</v>
      </c>
      <c r="BB121" s="17" t="e">
        <f>SUMIFS('[1]Deals (investment)'!$C:$C,'[1]Deals (investment)'!$B:$B,$A121,'[1]Deals (investment)'!$T:$T,BB$1)</f>
        <v>#VALUE!</v>
      </c>
      <c r="BC121" s="17" t="e">
        <f>SUMIFS('[1]Deals (Exits)'!$C:$C,'[1]Deals (Exits)'!$B:$B,$A121)</f>
        <v>#VALUE!</v>
      </c>
      <c r="BD121" s="17" t="e">
        <f>SUMIFS('[1]Deals (investment)'!$C:$C,'[1]Deals (investment)'!$B:$B,$A121,'[1]Deals (investment)'!$V:$V,BD$1)</f>
        <v>#VALUE!</v>
      </c>
      <c r="BE121" s="17" t="e">
        <f>SUMIFS('[1]Deals (investment)'!$C:$C,'[1]Deals (investment)'!$B:$B,$A121,'[1]Deals (investment)'!$V:$V,BE$1)</f>
        <v>#VALUE!</v>
      </c>
      <c r="BF121" s="17" t="e">
        <f>SUMIFS('[1]Deals (investment)'!$C:$C,'[1]Deals (investment)'!$B:$B,$A121,'[1]Deals (investment)'!$V:$V,BF$1)</f>
        <v>#VALUE!</v>
      </c>
      <c r="BG121" s="17" t="e">
        <f>SUMIFS('[1]Deals (investment)'!$C:$C,'[1]Deals (investment)'!$B:$B,$A121,'[1]Deals (investment)'!$V:$V,BG$1)</f>
        <v>#VALUE!</v>
      </c>
      <c r="BH121" s="17" t="e">
        <f>SUMIFS('[1]Deals (investment)'!$C:$C,'[1]Deals (investment)'!$B:$B,$A121,'[1]Deals (investment)'!$V:$V,BH$1)</f>
        <v>#VALUE!</v>
      </c>
      <c r="BI121" s="17" t="e">
        <f>SUMIFS('[1]Deals (investment)'!$C:$C,'[1]Deals (investment)'!$B:$B,$A121,'[1]Deals (investment)'!$V:$V,BI$1)</f>
        <v>#VALUE!</v>
      </c>
      <c r="BJ121" s="17" t="e">
        <f>SUMIFS('[1]Deals (investment)'!$C:$C,'[1]Deals (investment)'!$B:$B,$A121,'[1]Deals (investment)'!$V:$V,BJ$1)</f>
        <v>#VALUE!</v>
      </c>
      <c r="BK121" s="17" t="e">
        <f>SUMIFS('[1]Deals (investment)'!$C:$C,'[1]Deals (investment)'!$B:$B,$A121,'[1]Deals (investment)'!$V:$V,BK$1)</f>
        <v>#VALUE!</v>
      </c>
      <c r="BL121" s="17" t="e">
        <f>SUMIFS('[1]Deals (investment)'!$C:$C,'[1]Deals (investment)'!$B:$B,$A121,'[1]Deals (investment)'!$V:$V,BL$1)</f>
        <v>#VALUE!</v>
      </c>
      <c r="BM121" s="17" t="e">
        <f>SUMIFS('[1]Deals (investment)'!$C:$C,'[1]Deals (investment)'!$B:$B,$A121,'[1]Deals (investment)'!$V:$V,BM$1)</f>
        <v>#VALUE!</v>
      </c>
      <c r="BN121" s="15"/>
      <c r="BO121" s="15"/>
      <c r="BP121" s="22"/>
      <c r="BQ121" s="15"/>
      <c r="BR121" s="15"/>
      <c r="BS121" s="15"/>
      <c r="BT121" s="15"/>
      <c r="BU121" s="15"/>
      <c r="BV121" s="15"/>
      <c r="BW121" s="15"/>
      <c r="BX121" s="15"/>
      <c r="BY121" s="15"/>
      <c r="BZ121" s="15"/>
      <c r="CA121" s="15"/>
      <c r="CB121" s="15"/>
      <c r="CC121" s="15"/>
      <c r="CD121" s="15" t="str">
        <f t="shared" ref="CD121:CD140" si="15">CONCATENATE(A121,B121,C121)</f>
        <v>Mdaas GlobalMDaaS Global is building Africa's largest network of private diagnostic and primary care facilities, providing convenient, high-quality, and affordable care for the continent’s next billion.Active</v>
      </c>
      <c r="CE121" s="15"/>
      <c r="CF121" s="15"/>
      <c r="CG121" s="15"/>
      <c r="CH121" s="15"/>
      <c r="CI121" s="15"/>
      <c r="CJ121" s="15"/>
      <c r="DM121">
        <v>379</v>
      </c>
    </row>
    <row r="122" spans="1:118" ht="12.75">
      <c r="A122" s="15" t="s">
        <v>1139</v>
      </c>
      <c r="B122" s="15" t="s">
        <v>1140</v>
      </c>
      <c r="C122" s="15" t="s">
        <v>58</v>
      </c>
      <c r="D122" s="16">
        <v>2016</v>
      </c>
      <c r="E122" s="15" t="s">
        <v>882</v>
      </c>
      <c r="F122" s="15" t="s">
        <v>110</v>
      </c>
      <c r="G122" s="15" t="s">
        <v>103</v>
      </c>
      <c r="H122" s="15" t="s">
        <v>103</v>
      </c>
      <c r="I122" s="15" t="s">
        <v>103</v>
      </c>
      <c r="J122" s="15" t="s">
        <v>103</v>
      </c>
      <c r="K122" s="17" t="e">
        <f t="shared" si="13"/>
        <v>#VALUE!</v>
      </c>
      <c r="L122" s="15"/>
      <c r="M122" s="18" t="e">
        <f t="shared" si="1"/>
        <v>#VALUE!</v>
      </c>
      <c r="N122" s="15" t="s">
        <v>1141</v>
      </c>
      <c r="O122" s="15"/>
      <c r="P122" s="15"/>
      <c r="Q122" s="24">
        <v>43319</v>
      </c>
      <c r="R122" s="15" t="s">
        <v>132</v>
      </c>
      <c r="S122" s="19">
        <v>500000</v>
      </c>
      <c r="T122" s="15" t="s">
        <v>375</v>
      </c>
      <c r="U122" s="17">
        <v>750000</v>
      </c>
      <c r="V122" s="15" t="s">
        <v>1142</v>
      </c>
      <c r="W122" s="15">
        <v>1</v>
      </c>
      <c r="X122" s="15" t="s">
        <v>158</v>
      </c>
      <c r="Y122" s="15" t="s">
        <v>1143</v>
      </c>
      <c r="Z122" s="25" t="s">
        <v>147</v>
      </c>
      <c r="AA122" s="25" t="s">
        <v>1144</v>
      </c>
      <c r="AB122" s="20" t="s">
        <v>286</v>
      </c>
      <c r="AC122" s="21" t="s">
        <v>1145</v>
      </c>
      <c r="AD122" s="21" t="s">
        <v>1146</v>
      </c>
      <c r="AE122" s="21" t="s">
        <v>1147</v>
      </c>
      <c r="AF122" s="21" t="s">
        <v>1148</v>
      </c>
      <c r="AG122" s="22">
        <f t="shared" si="6"/>
        <v>0.90322580645161288</v>
      </c>
      <c r="AH122" s="15" t="e">
        <f t="shared" si="11"/>
        <v>#VALUE!</v>
      </c>
      <c r="AI122" s="22" t="str">
        <f>VLOOKUP(A122,'[1]Deals (investment)'!$B$2:$Z$1497,1,FALSE)</f>
        <v>Jamii Africa</v>
      </c>
      <c r="AJ122" s="22">
        <f>VLOOKUP(A122,'[1]Deals (investment)'!$B$2:$Z$870,15,FALSE)</f>
        <v>1</v>
      </c>
      <c r="AK122" s="17" t="e">
        <f>VLOOKUP(A122,'[1]Deals (Exits)'!B:B,1,FALSE)</f>
        <v>#N/A</v>
      </c>
      <c r="AL122" s="23">
        <f>VLOOKUP(G122,[1]Lookups!$V$3:$Y$197,4,FALSE)</f>
        <v>0</v>
      </c>
      <c r="AM122" s="17" t="str">
        <f>VLOOKUP(X122,[1]Lookups!$B$3:$C$200,2,FALSE)</f>
        <v>Financial Services</v>
      </c>
      <c r="AN122" s="17" t="str">
        <f>VLOOKUP(R122,[1]Lookups!$H$3:$I$69,2,FALSE)</f>
        <v>3. Early Venture</v>
      </c>
      <c r="AO122" s="17" t="str">
        <f>VLOOKUP(T122,[1]Lookups!$H$3:$I$69,2,FALSE)</f>
        <v>2. Seed</v>
      </c>
      <c r="AP122" s="17" t="str">
        <f>VLOOKUP(AN122,[1]Lookups!$N$3:$O$11,2,FALSE)</f>
        <v>Early</v>
      </c>
      <c r="AQ122" s="18" t="e">
        <f>COUNTIFS('[1]Deals (investment)'!$B:$B,$A122)</f>
        <v>#VALUE!</v>
      </c>
      <c r="AR122" s="18" t="e">
        <f>COUNTIFS('[1]Deals (investment)'!$B:$B,$A122,'[1]Deals (investment)'!$T:$T,$AW$1)+COUNTIFS('[1]Deals (investment)'!$B:$B,$A122,'[1]Deals (investment)'!$T:$T,$AX$1)+COUNTIFS('[1]Deals (investment)'!$B:$B,$A122,'[1]Deals (investment)'!$T:$T,$AY$1)</f>
        <v>#VALUE!</v>
      </c>
      <c r="AS122" s="17" t="e">
        <f>SUMIFS('[1]Deals (investment)'!$C:$C,'[1]Deals (investment)'!$B:$B,$A122)</f>
        <v>#VALUE!</v>
      </c>
      <c r="AT122" s="17" t="e">
        <f t="shared" si="4"/>
        <v>#VALUE!</v>
      </c>
      <c r="AU122" s="18" t="e">
        <f>COUNTIF('[1]Deals (Exits)'!$B:$B,A122)</f>
        <v>#VALUE!</v>
      </c>
      <c r="AV122" s="17" t="e">
        <f>SUMIFS('[1]Deals (investment)'!$C:$C,'[1]Deals (investment)'!$B:$B,$A122,'[1]Deals (investment)'!$T:$T,AV$1)</f>
        <v>#VALUE!</v>
      </c>
      <c r="AW122" s="17" t="e">
        <f>SUMIFS('[1]Deals (investment)'!$C:$C,'[1]Deals (investment)'!$B:$B,$A122,'[1]Deals (investment)'!$T:$T,AW$1)</f>
        <v>#VALUE!</v>
      </c>
      <c r="AX122" s="17" t="e">
        <f>SUMIFS('[1]Deals (investment)'!$C:$C,'[1]Deals (investment)'!$B:$B,$A122,'[1]Deals (investment)'!$T:$T,AX$1)</f>
        <v>#VALUE!</v>
      </c>
      <c r="AY122" s="17" t="e">
        <f>SUMIFS('[1]Deals (investment)'!$C:$C,'[1]Deals (investment)'!$B:$B,$A122,'[1]Deals (investment)'!$T:$T,AY$1)</f>
        <v>#VALUE!</v>
      </c>
      <c r="AZ122" s="17" t="e">
        <f>SUMIFS('[1]Deals (investment)'!$C:$C,'[1]Deals (investment)'!$B:$B,$A122,'[1]Deals (investment)'!$T:$T,AZ$1)</f>
        <v>#VALUE!</v>
      </c>
      <c r="BA122" s="17" t="e">
        <f>SUMIFS('[1]Deals (investment)'!$C:$C,'[1]Deals (investment)'!$B:$B,$A122,'[1]Deals (investment)'!$T:$T,BA$1)</f>
        <v>#VALUE!</v>
      </c>
      <c r="BB122" s="17" t="e">
        <f>SUMIFS('[1]Deals (investment)'!$C:$C,'[1]Deals (investment)'!$B:$B,$A122,'[1]Deals (investment)'!$T:$T,BB$1)</f>
        <v>#VALUE!</v>
      </c>
      <c r="BC122" s="17" t="e">
        <f>SUMIFS('[1]Deals (Exits)'!$C:$C,'[1]Deals (Exits)'!$B:$B,$A122)</f>
        <v>#VALUE!</v>
      </c>
      <c r="BD122" s="17" t="e">
        <f>SUMIFS('[1]Deals (investment)'!$C:$C,'[1]Deals (investment)'!$B:$B,$A122,'[1]Deals (investment)'!$V:$V,BD$1)</f>
        <v>#VALUE!</v>
      </c>
      <c r="BE122" s="17" t="e">
        <f>SUMIFS('[1]Deals (investment)'!$C:$C,'[1]Deals (investment)'!$B:$B,$A122,'[1]Deals (investment)'!$V:$V,BE$1)</f>
        <v>#VALUE!</v>
      </c>
      <c r="BF122" s="17" t="e">
        <f>SUMIFS('[1]Deals (investment)'!$C:$C,'[1]Deals (investment)'!$B:$B,$A122,'[1]Deals (investment)'!$V:$V,BF$1)</f>
        <v>#VALUE!</v>
      </c>
      <c r="BG122" s="17" t="e">
        <f>SUMIFS('[1]Deals (investment)'!$C:$C,'[1]Deals (investment)'!$B:$B,$A122,'[1]Deals (investment)'!$V:$V,BG$1)</f>
        <v>#VALUE!</v>
      </c>
      <c r="BH122" s="17" t="e">
        <f>SUMIFS('[1]Deals (investment)'!$C:$C,'[1]Deals (investment)'!$B:$B,$A122,'[1]Deals (investment)'!$V:$V,BH$1)</f>
        <v>#VALUE!</v>
      </c>
      <c r="BI122" s="17" t="e">
        <f>SUMIFS('[1]Deals (investment)'!$C:$C,'[1]Deals (investment)'!$B:$B,$A122,'[1]Deals (investment)'!$V:$V,BI$1)</f>
        <v>#VALUE!</v>
      </c>
      <c r="BJ122" s="17" t="e">
        <f>SUMIFS('[1]Deals (investment)'!$C:$C,'[1]Deals (investment)'!$B:$B,$A122,'[1]Deals (investment)'!$V:$V,BJ$1)</f>
        <v>#VALUE!</v>
      </c>
      <c r="BK122" s="17" t="e">
        <f>SUMIFS('[1]Deals (investment)'!$C:$C,'[1]Deals (investment)'!$B:$B,$A122,'[1]Deals (investment)'!$V:$V,BK$1)</f>
        <v>#VALUE!</v>
      </c>
      <c r="BL122" s="17" t="e">
        <f>SUMIFS('[1]Deals (investment)'!$C:$C,'[1]Deals (investment)'!$B:$B,$A122,'[1]Deals (investment)'!$V:$V,BL$1)</f>
        <v>#VALUE!</v>
      </c>
      <c r="BM122" s="17" t="e">
        <f>SUMIFS('[1]Deals (investment)'!$C:$C,'[1]Deals (investment)'!$B:$B,$A122,'[1]Deals (investment)'!$V:$V,BM$1)</f>
        <v>#VALUE!</v>
      </c>
      <c r="BN122" s="15"/>
      <c r="BO122" s="15"/>
      <c r="BP122" s="22"/>
      <c r="BQ122" s="15"/>
      <c r="BR122" s="15"/>
      <c r="BS122" s="15"/>
      <c r="BT122" s="15"/>
      <c r="BU122" s="15"/>
      <c r="BV122" s="15"/>
      <c r="BW122" s="15"/>
      <c r="BX122" s="15"/>
      <c r="BY122" s="15"/>
      <c r="BZ122" s="15"/>
      <c r="CA122" s="15"/>
      <c r="CB122" s="15"/>
      <c r="CC122" s="15"/>
      <c r="CD122" s="15" t="str">
        <f t="shared" si="15"/>
        <v>Jamii AfricaJamii, is a mobile micro-health insurance product for the low income and informal sector, commercially launched in June 2017 after pilots done in 2015 &amp; 2016. The service is provided through a mobile policy management platform which performs all the administration activities of the insurer and allows users to access affordable insurance via USSD and claims to process their claims through a device and a mobile application..Active</v>
      </c>
      <c r="CE122" s="15"/>
      <c r="CF122" s="15"/>
      <c r="CG122" s="15"/>
      <c r="CH122" s="15"/>
      <c r="CI122" s="15"/>
      <c r="CJ122" s="15"/>
      <c r="DM122">
        <v>676</v>
      </c>
      <c r="DN122">
        <v>2018</v>
      </c>
    </row>
    <row r="123" spans="1:118" ht="12.75">
      <c r="A123" s="15" t="s">
        <v>1149</v>
      </c>
      <c r="B123" s="15" t="s">
        <v>1150</v>
      </c>
      <c r="C123" s="15" t="s">
        <v>58</v>
      </c>
      <c r="D123" s="16">
        <v>2017</v>
      </c>
      <c r="E123" s="15" t="s">
        <v>59</v>
      </c>
      <c r="F123" s="17"/>
      <c r="G123" s="15" t="s">
        <v>61</v>
      </c>
      <c r="H123" s="15" t="s">
        <v>61</v>
      </c>
      <c r="I123" s="17" t="s">
        <v>61</v>
      </c>
      <c r="J123" s="17"/>
      <c r="K123" s="17" t="e">
        <f t="shared" si="13"/>
        <v>#VALUE!</v>
      </c>
      <c r="L123" s="15"/>
      <c r="M123" s="18" t="e">
        <f t="shared" si="1"/>
        <v>#VALUE!</v>
      </c>
      <c r="N123" s="15"/>
      <c r="O123" s="15"/>
      <c r="P123" s="15"/>
      <c r="Q123" s="15"/>
      <c r="R123" s="15" t="s">
        <v>1151</v>
      </c>
      <c r="S123" s="19">
        <v>1100000</v>
      </c>
      <c r="T123" s="15"/>
      <c r="U123" s="17"/>
      <c r="V123" s="15" t="s">
        <v>1152</v>
      </c>
      <c r="W123" s="15">
        <v>1</v>
      </c>
      <c r="X123" s="15" t="s">
        <v>158</v>
      </c>
      <c r="Y123" s="17" t="s">
        <v>1153</v>
      </c>
      <c r="AB123" s="32">
        <v>43506</v>
      </c>
      <c r="AC123" s="31" t="s">
        <v>1154</v>
      </c>
      <c r="AD123" s="31" t="s">
        <v>1155</v>
      </c>
      <c r="AE123" s="21" t="s">
        <v>1156</v>
      </c>
      <c r="AF123" s="21" t="s">
        <v>1157</v>
      </c>
      <c r="AG123" s="22">
        <f t="shared" si="6"/>
        <v>0.64516129032258063</v>
      </c>
      <c r="AH123" s="15" t="e">
        <f t="shared" si="11"/>
        <v>#VALUE!</v>
      </c>
      <c r="AI123" s="22" t="str">
        <f>VLOOKUP(A123,'[1]Deals (investment)'!$B$2:$Z$1497,1,FALSE)</f>
        <v>BuyCoins</v>
      </c>
      <c r="AJ123" s="22">
        <f>VLOOKUP(A123,'[1]Deals (investment)'!$B$2:$Z$870,15,FALSE)</f>
        <v>1</v>
      </c>
      <c r="AK123" s="17" t="e">
        <f>VLOOKUP(A123,'[1]Deals (Exits)'!B:B,1,FALSE)</f>
        <v>#N/A</v>
      </c>
      <c r="AL123" s="23">
        <f>VLOOKUP(G123,[1]Lookups!$V$3:$Y$197,4,FALSE)</f>
        <v>0</v>
      </c>
      <c r="AM123" s="17" t="str">
        <f>VLOOKUP(X123,[1]Lookups!$B$3:$C$200,2,FALSE)</f>
        <v>Financial Services</v>
      </c>
      <c r="AN123" s="17" t="str">
        <f>VLOOKUP(R123,[1]Lookups!$H$3:$I$69,2,FALSE)</f>
        <v>2. Seed</v>
      </c>
      <c r="AO123" s="17" t="e">
        <f>VLOOKUP(T123,[1]Lookups!$H$3:$I$69,2,FALSE)</f>
        <v>#N/A</v>
      </c>
      <c r="AP123" s="17" t="str">
        <f>VLOOKUP(AN123,[1]Lookups!$N$3:$O$11,2,FALSE)</f>
        <v>Early</v>
      </c>
      <c r="AQ123" s="18" t="e">
        <f>COUNTIFS('[1]Deals (investment)'!$B:$B,$A123)</f>
        <v>#VALUE!</v>
      </c>
      <c r="AR123" s="18" t="e">
        <f>COUNTIFS('[1]Deals (investment)'!$B:$B,$A123,'[1]Deals (investment)'!$T:$T,$AW$1)+COUNTIFS('[1]Deals (investment)'!$B:$B,$A123,'[1]Deals (investment)'!$T:$T,$AX$1)+COUNTIFS('[1]Deals (investment)'!$B:$B,$A123,'[1]Deals (investment)'!$T:$T,$AY$1)</f>
        <v>#VALUE!</v>
      </c>
      <c r="AS123" s="17" t="e">
        <f>SUMIFS('[1]Deals (investment)'!$C:$C,'[1]Deals (investment)'!$B:$B,$A123)</f>
        <v>#VALUE!</v>
      </c>
      <c r="AT123" s="17" t="e">
        <f t="shared" si="4"/>
        <v>#VALUE!</v>
      </c>
      <c r="AU123" s="18" t="e">
        <f>COUNTIF('[1]Deals (Exits)'!$B:$B,A123)</f>
        <v>#VALUE!</v>
      </c>
      <c r="AV123" s="17" t="e">
        <f>SUMIFS('[1]Deals (investment)'!$C:$C,'[1]Deals (investment)'!$B:$B,$A123,'[1]Deals (investment)'!$T:$T,AV$1)</f>
        <v>#VALUE!</v>
      </c>
      <c r="AW123" s="17" t="e">
        <f>SUMIFS('[1]Deals (investment)'!$C:$C,'[1]Deals (investment)'!$B:$B,$A123,'[1]Deals (investment)'!$T:$T,AW$1)</f>
        <v>#VALUE!</v>
      </c>
      <c r="AX123" s="17" t="e">
        <f>SUMIFS('[1]Deals (investment)'!$C:$C,'[1]Deals (investment)'!$B:$B,$A123,'[1]Deals (investment)'!$T:$T,AX$1)</f>
        <v>#VALUE!</v>
      </c>
      <c r="AY123" s="17" t="e">
        <f>SUMIFS('[1]Deals (investment)'!$C:$C,'[1]Deals (investment)'!$B:$B,$A123,'[1]Deals (investment)'!$T:$T,AY$1)</f>
        <v>#VALUE!</v>
      </c>
      <c r="AZ123" s="17" t="e">
        <f>SUMIFS('[1]Deals (investment)'!$C:$C,'[1]Deals (investment)'!$B:$B,$A123,'[1]Deals (investment)'!$T:$T,AZ$1)</f>
        <v>#VALUE!</v>
      </c>
      <c r="BA123" s="17" t="e">
        <f>SUMIFS('[1]Deals (investment)'!$C:$C,'[1]Deals (investment)'!$B:$B,$A123,'[1]Deals (investment)'!$T:$T,BA$1)</f>
        <v>#VALUE!</v>
      </c>
      <c r="BB123" s="17" t="e">
        <f>SUMIFS('[1]Deals (investment)'!$C:$C,'[1]Deals (investment)'!$B:$B,$A123,'[1]Deals (investment)'!$T:$T,BB$1)</f>
        <v>#VALUE!</v>
      </c>
      <c r="BC123" s="17" t="e">
        <f>SUMIFS('[1]Deals (Exits)'!$C:$C,'[1]Deals (Exits)'!$B:$B,$A123)</f>
        <v>#VALUE!</v>
      </c>
      <c r="BD123" s="17" t="e">
        <f>SUMIFS('[1]Deals (investment)'!$C:$C,'[1]Deals (investment)'!$B:$B,$A123,'[1]Deals (investment)'!$V:$V,BD$1)</f>
        <v>#VALUE!</v>
      </c>
      <c r="BE123" s="17" t="e">
        <f>SUMIFS('[1]Deals (investment)'!$C:$C,'[1]Deals (investment)'!$B:$B,$A123,'[1]Deals (investment)'!$V:$V,BE$1)</f>
        <v>#VALUE!</v>
      </c>
      <c r="BF123" s="17" t="e">
        <f>SUMIFS('[1]Deals (investment)'!$C:$C,'[1]Deals (investment)'!$B:$B,$A123,'[1]Deals (investment)'!$V:$V,BF$1)</f>
        <v>#VALUE!</v>
      </c>
      <c r="BG123" s="17" t="e">
        <f>SUMIFS('[1]Deals (investment)'!$C:$C,'[1]Deals (investment)'!$B:$B,$A123,'[1]Deals (investment)'!$V:$V,BG$1)</f>
        <v>#VALUE!</v>
      </c>
      <c r="BH123" s="17" t="e">
        <f>SUMIFS('[1]Deals (investment)'!$C:$C,'[1]Deals (investment)'!$B:$B,$A123,'[1]Deals (investment)'!$V:$V,BH$1)</f>
        <v>#VALUE!</v>
      </c>
      <c r="BI123" s="17" t="e">
        <f>SUMIFS('[1]Deals (investment)'!$C:$C,'[1]Deals (investment)'!$B:$B,$A123,'[1]Deals (investment)'!$V:$V,BI$1)</f>
        <v>#VALUE!</v>
      </c>
      <c r="BJ123" s="17" t="e">
        <f>SUMIFS('[1]Deals (investment)'!$C:$C,'[1]Deals (investment)'!$B:$B,$A123,'[1]Deals (investment)'!$V:$V,BJ$1)</f>
        <v>#VALUE!</v>
      </c>
      <c r="BK123" s="17" t="e">
        <f>SUMIFS('[1]Deals (investment)'!$C:$C,'[1]Deals (investment)'!$B:$B,$A123,'[1]Deals (investment)'!$V:$V,BK$1)</f>
        <v>#VALUE!</v>
      </c>
      <c r="BL123" s="17" t="e">
        <f>SUMIFS('[1]Deals (investment)'!$C:$C,'[1]Deals (investment)'!$B:$B,$A123,'[1]Deals (investment)'!$V:$V,BL$1)</f>
        <v>#VALUE!</v>
      </c>
      <c r="BM123" s="17" t="e">
        <f>SUMIFS('[1]Deals (investment)'!$C:$C,'[1]Deals (investment)'!$B:$B,$A123,'[1]Deals (investment)'!$V:$V,BM$1)</f>
        <v>#VALUE!</v>
      </c>
      <c r="BN123" s="15"/>
      <c r="BO123" s="15"/>
      <c r="BP123" s="22"/>
      <c r="BQ123" s="15"/>
      <c r="BR123" s="15"/>
      <c r="BS123" s="15"/>
      <c r="BT123" s="15"/>
      <c r="BU123" s="15"/>
      <c r="BV123" s="15"/>
      <c r="BW123" s="15"/>
      <c r="BX123" s="15"/>
      <c r="BY123" s="15"/>
      <c r="BZ123" s="15"/>
      <c r="CA123" s="15"/>
      <c r="CB123" s="15"/>
      <c r="CC123" s="15"/>
      <c r="CD123" s="15" t="str">
        <f t="shared" si="15"/>
        <v>BuycoinsBuyCoins is a service provided by Bitkoin Africa which allows users to trade cryptocurrency instantly with no wait time. Through the BuyCoins app, users can buy/sell cryptocurrency directly from/to BuyCoins without the hassle of looking for traders to buy from or sell to.Active</v>
      </c>
      <c r="CE123" s="15"/>
      <c r="CF123" s="15"/>
      <c r="CG123" s="15"/>
      <c r="CH123" s="15"/>
      <c r="CI123" s="15"/>
      <c r="CJ123" s="15"/>
      <c r="DM123">
        <v>54</v>
      </c>
    </row>
    <row r="124" spans="1:118" ht="12.75">
      <c r="A124" s="15" t="s">
        <v>1158</v>
      </c>
      <c r="B124" s="15" t="s">
        <v>1159</v>
      </c>
      <c r="C124" s="15" t="s">
        <v>58</v>
      </c>
      <c r="D124" s="16">
        <v>2016</v>
      </c>
      <c r="E124" s="15" t="s">
        <v>272</v>
      </c>
      <c r="F124" s="15"/>
      <c r="G124" s="15" t="s">
        <v>273</v>
      </c>
      <c r="H124" s="15" t="s">
        <v>273</v>
      </c>
      <c r="I124" s="15" t="s">
        <v>273</v>
      </c>
      <c r="J124" s="15"/>
      <c r="K124" s="17" t="e">
        <f t="shared" si="13"/>
        <v>#VALUE!</v>
      </c>
      <c r="L124" s="15"/>
      <c r="M124" s="18" t="e">
        <f t="shared" si="1"/>
        <v>#VALUE!</v>
      </c>
      <c r="N124" s="15"/>
      <c r="O124" s="15"/>
      <c r="P124" s="15"/>
      <c r="Q124" s="15"/>
      <c r="R124" s="15" t="s">
        <v>375</v>
      </c>
      <c r="S124" s="19">
        <v>1100000</v>
      </c>
      <c r="T124" s="15" t="s">
        <v>375</v>
      </c>
      <c r="U124" s="17">
        <v>1100000</v>
      </c>
      <c r="V124" s="15" t="s">
        <v>1160</v>
      </c>
      <c r="W124" s="15"/>
      <c r="X124" s="15" t="s">
        <v>256</v>
      </c>
      <c r="Y124" s="15" t="s">
        <v>1161</v>
      </c>
      <c r="AB124" s="20" t="s">
        <v>286</v>
      </c>
      <c r="AC124" s="21" t="s">
        <v>1162</v>
      </c>
      <c r="AD124" s="21" t="s">
        <v>1163</v>
      </c>
      <c r="AE124" s="21" t="s">
        <v>1164</v>
      </c>
      <c r="AF124" s="21" t="s">
        <v>1165</v>
      </c>
      <c r="AG124" s="22">
        <f t="shared" si="6"/>
        <v>0.67741935483870963</v>
      </c>
      <c r="AH124" s="15" t="str">
        <f t="shared" si="11"/>
        <v/>
      </c>
      <c r="AI124" s="22" t="str">
        <f>VLOOKUP(A124,'[1]Deals (investment)'!$B$2:$Z$1497,1,FALSE)</f>
        <v>OMG Digital</v>
      </c>
      <c r="AJ124" s="22">
        <f>VLOOKUP(A124,'[1]Deals (investment)'!$B$2:$Z$870,15,FALSE)</f>
        <v>0</v>
      </c>
      <c r="AK124" s="17" t="e">
        <f>VLOOKUP(A124,'[1]Deals (Exits)'!B:B,1,FALSE)</f>
        <v>#N/A</v>
      </c>
      <c r="AL124" s="23">
        <f>VLOOKUP(G124,[1]Lookups!$V$3:$Y$197,4,FALSE)</f>
        <v>0</v>
      </c>
      <c r="AM124" s="17" t="str">
        <f>VLOOKUP(X124,[1]Lookups!$B$3:$C$200,2,FALSE)</f>
        <v>Media &amp; Entertainment</v>
      </c>
      <c r="AN124" s="17" t="str">
        <f>VLOOKUP(R124,[1]Lookups!$H$3:$I$69,2,FALSE)</f>
        <v>2. Seed</v>
      </c>
      <c r="AO124" s="17" t="str">
        <f>VLOOKUP(T124,[1]Lookups!$H$3:$I$69,2,FALSE)</f>
        <v>2. Seed</v>
      </c>
      <c r="AP124" s="17" t="str">
        <f>VLOOKUP(AN124,[1]Lookups!$N$3:$O$11,2,FALSE)</f>
        <v>Early</v>
      </c>
      <c r="AQ124" s="18" t="e">
        <f>COUNTIFS('[1]Deals (investment)'!$B:$B,$A124)</f>
        <v>#VALUE!</v>
      </c>
      <c r="AR124" s="18" t="e">
        <f>COUNTIFS('[1]Deals (investment)'!$B:$B,$A124,'[1]Deals (investment)'!$T:$T,$AW$1)+COUNTIFS('[1]Deals (investment)'!$B:$B,$A124,'[1]Deals (investment)'!$T:$T,$AX$1)+COUNTIFS('[1]Deals (investment)'!$B:$B,$A124,'[1]Deals (investment)'!$T:$T,$AY$1)</f>
        <v>#VALUE!</v>
      </c>
      <c r="AS124" s="17" t="e">
        <f>SUMIFS('[1]Deals (investment)'!$C:$C,'[1]Deals (investment)'!$B:$B,$A124)</f>
        <v>#VALUE!</v>
      </c>
      <c r="AT124" s="17" t="e">
        <f t="shared" si="4"/>
        <v>#VALUE!</v>
      </c>
      <c r="AU124" s="18" t="e">
        <f>COUNTIF('[1]Deals (Exits)'!$B:$B,A124)</f>
        <v>#VALUE!</v>
      </c>
      <c r="AV124" s="17" t="e">
        <f>SUMIFS('[1]Deals (investment)'!$C:$C,'[1]Deals (investment)'!$B:$B,$A124,'[1]Deals (investment)'!$T:$T,AV$1)</f>
        <v>#VALUE!</v>
      </c>
      <c r="AW124" s="17" t="e">
        <f>SUMIFS('[1]Deals (investment)'!$C:$C,'[1]Deals (investment)'!$B:$B,$A124,'[1]Deals (investment)'!$T:$T,AW$1)</f>
        <v>#VALUE!</v>
      </c>
      <c r="AX124" s="17" t="e">
        <f>SUMIFS('[1]Deals (investment)'!$C:$C,'[1]Deals (investment)'!$B:$B,$A124,'[1]Deals (investment)'!$T:$T,AX$1)</f>
        <v>#VALUE!</v>
      </c>
      <c r="AY124" s="17" t="e">
        <f>SUMIFS('[1]Deals (investment)'!$C:$C,'[1]Deals (investment)'!$B:$B,$A124,'[1]Deals (investment)'!$T:$T,AY$1)</f>
        <v>#VALUE!</v>
      </c>
      <c r="AZ124" s="17" t="e">
        <f>SUMIFS('[1]Deals (investment)'!$C:$C,'[1]Deals (investment)'!$B:$B,$A124,'[1]Deals (investment)'!$T:$T,AZ$1)</f>
        <v>#VALUE!</v>
      </c>
      <c r="BA124" s="17" t="e">
        <f>SUMIFS('[1]Deals (investment)'!$C:$C,'[1]Deals (investment)'!$B:$B,$A124,'[1]Deals (investment)'!$T:$T,BA$1)</f>
        <v>#VALUE!</v>
      </c>
      <c r="BB124" s="17" t="e">
        <f>SUMIFS('[1]Deals (investment)'!$C:$C,'[1]Deals (investment)'!$B:$B,$A124,'[1]Deals (investment)'!$T:$T,BB$1)</f>
        <v>#VALUE!</v>
      </c>
      <c r="BC124" s="17" t="e">
        <f>SUMIFS('[1]Deals (Exits)'!$C:$C,'[1]Deals (Exits)'!$B:$B,$A124)</f>
        <v>#VALUE!</v>
      </c>
      <c r="BD124" s="17" t="e">
        <f>SUMIFS('[1]Deals (investment)'!$C:$C,'[1]Deals (investment)'!$B:$B,$A124,'[1]Deals (investment)'!$V:$V,BD$1)</f>
        <v>#VALUE!</v>
      </c>
      <c r="BE124" s="17" t="e">
        <f>SUMIFS('[1]Deals (investment)'!$C:$C,'[1]Deals (investment)'!$B:$B,$A124,'[1]Deals (investment)'!$V:$V,BE$1)</f>
        <v>#VALUE!</v>
      </c>
      <c r="BF124" s="17" t="e">
        <f>SUMIFS('[1]Deals (investment)'!$C:$C,'[1]Deals (investment)'!$B:$B,$A124,'[1]Deals (investment)'!$V:$V,BF$1)</f>
        <v>#VALUE!</v>
      </c>
      <c r="BG124" s="17" t="e">
        <f>SUMIFS('[1]Deals (investment)'!$C:$C,'[1]Deals (investment)'!$B:$B,$A124,'[1]Deals (investment)'!$V:$V,BG$1)</f>
        <v>#VALUE!</v>
      </c>
      <c r="BH124" s="17" t="e">
        <f>SUMIFS('[1]Deals (investment)'!$C:$C,'[1]Deals (investment)'!$B:$B,$A124,'[1]Deals (investment)'!$V:$V,BH$1)</f>
        <v>#VALUE!</v>
      </c>
      <c r="BI124" s="17" t="e">
        <f>SUMIFS('[1]Deals (investment)'!$C:$C,'[1]Deals (investment)'!$B:$B,$A124,'[1]Deals (investment)'!$V:$V,BI$1)</f>
        <v>#VALUE!</v>
      </c>
      <c r="BJ124" s="17" t="e">
        <f>SUMIFS('[1]Deals (investment)'!$C:$C,'[1]Deals (investment)'!$B:$B,$A124,'[1]Deals (investment)'!$V:$V,BJ$1)</f>
        <v>#VALUE!</v>
      </c>
      <c r="BK124" s="17" t="e">
        <f>SUMIFS('[1]Deals (investment)'!$C:$C,'[1]Deals (investment)'!$B:$B,$A124,'[1]Deals (investment)'!$V:$V,BK$1)</f>
        <v>#VALUE!</v>
      </c>
      <c r="BL124" s="17" t="e">
        <f>SUMIFS('[1]Deals (investment)'!$C:$C,'[1]Deals (investment)'!$B:$B,$A124,'[1]Deals (investment)'!$V:$V,BL$1)</f>
        <v>#VALUE!</v>
      </c>
      <c r="BM124" s="17" t="e">
        <f>SUMIFS('[1]Deals (investment)'!$C:$C,'[1]Deals (investment)'!$B:$B,$A124,'[1]Deals (investment)'!$V:$V,BM$1)</f>
        <v>#VALUE!</v>
      </c>
      <c r="BN124" s="15"/>
      <c r="BO124" s="15"/>
      <c r="BP124" s="22"/>
      <c r="BQ124" s="15"/>
      <c r="BR124" s="15"/>
      <c r="BS124" s="15"/>
      <c r="BT124" s="15"/>
      <c r="BU124" s="15"/>
      <c r="BV124" s="15"/>
      <c r="BW124" s="15"/>
      <c r="BX124" s="15"/>
      <c r="BY124" s="15"/>
      <c r="BZ124" s="15"/>
      <c r="CA124" s="15"/>
      <c r="CB124" s="15"/>
      <c r="CC124" s="15"/>
      <c r="CD124" s="15" t="str">
        <f t="shared" si="15"/>
        <v>Omg DigitalWe create the next gen digital media brands for African audiences. Our media properties include: OMGVoice and BitnodeActive</v>
      </c>
      <c r="CE124" s="15"/>
      <c r="CF124" s="15"/>
      <c r="CG124" s="15"/>
      <c r="CH124" s="15"/>
      <c r="CI124" s="15"/>
      <c r="CJ124" s="15"/>
      <c r="DM124">
        <v>175</v>
      </c>
    </row>
    <row r="125" spans="1:118" ht="12.75">
      <c r="A125" s="15" t="s">
        <v>1166</v>
      </c>
      <c r="B125" s="15" t="s">
        <v>1167</v>
      </c>
      <c r="C125" s="15" t="s">
        <v>58</v>
      </c>
      <c r="D125" s="16">
        <v>2016</v>
      </c>
      <c r="E125" s="15" t="s">
        <v>128</v>
      </c>
      <c r="F125" s="15"/>
      <c r="G125" s="15" t="s">
        <v>129</v>
      </c>
      <c r="H125" s="15" t="s">
        <v>129</v>
      </c>
      <c r="I125" s="15" t="s">
        <v>129</v>
      </c>
      <c r="J125" s="15"/>
      <c r="K125" s="17" t="e">
        <f t="shared" si="13"/>
        <v>#VALUE!</v>
      </c>
      <c r="L125" s="15"/>
      <c r="M125" s="18" t="e">
        <f t="shared" si="1"/>
        <v>#VALUE!</v>
      </c>
      <c r="N125" s="15"/>
      <c r="O125" s="15"/>
      <c r="P125" s="15"/>
      <c r="Q125" s="15"/>
      <c r="R125" s="15"/>
      <c r="S125" s="19"/>
      <c r="T125" s="15"/>
      <c r="U125" s="17"/>
      <c r="V125" s="15" t="s">
        <v>1168</v>
      </c>
      <c r="W125" s="15"/>
      <c r="X125" s="15" t="s">
        <v>64</v>
      </c>
      <c r="Y125" s="15" t="s">
        <v>1169</v>
      </c>
      <c r="AB125" s="20" t="s">
        <v>286</v>
      </c>
      <c r="AC125" s="21" t="s">
        <v>1170</v>
      </c>
      <c r="AD125" s="21" t="s">
        <v>1171</v>
      </c>
      <c r="AE125" s="21" t="s">
        <v>1172</v>
      </c>
      <c r="AF125" s="21" t="s">
        <v>1173</v>
      </c>
      <c r="AG125" s="22">
        <f t="shared" si="6"/>
        <v>0.54838709677419351</v>
      </c>
      <c r="AH125" s="15" t="str">
        <f t="shared" si="11"/>
        <v/>
      </c>
      <c r="AI125" s="22" t="str">
        <f>VLOOKUP(A125,'[1]Deals (investment)'!$B$2:$Z$1497,1,FALSE)</f>
        <v>Brantu</v>
      </c>
      <c r="AJ125" s="22">
        <f>VLOOKUP(A125,'[1]Deals (investment)'!$B$2:$Z$870,15,FALSE)</f>
        <v>1</v>
      </c>
      <c r="AK125" s="17" t="e">
        <f>VLOOKUP(A125,'[1]Deals (Exits)'!B:B,1,FALSE)</f>
        <v>#N/A</v>
      </c>
      <c r="AL125" s="23">
        <f>VLOOKUP(G125,[1]Lookups!$V$3:$Y$197,4,FALSE)</f>
        <v>0</v>
      </c>
      <c r="AM125" s="17" t="str">
        <f>VLOOKUP(X125,[1]Lookups!$B$3:$C$200,2,FALSE)</f>
        <v>E-commerce &amp; Retail</v>
      </c>
      <c r="AN125" s="17" t="e">
        <f>VLOOKUP(R125,[1]Lookups!$H$3:$I$69,2,FALSE)</f>
        <v>#N/A</v>
      </c>
      <c r="AO125" s="17" t="e">
        <f>VLOOKUP(T125,[1]Lookups!$H$3:$I$69,2,FALSE)</f>
        <v>#N/A</v>
      </c>
      <c r="AP125" s="17" t="e">
        <f>VLOOKUP(AN125,[1]Lookups!$N$3:$O$11,2,FALSE)</f>
        <v>#N/A</v>
      </c>
      <c r="AQ125" s="18" t="e">
        <f>COUNTIFS('[1]Deals (investment)'!$B:$B,$A125)</f>
        <v>#VALUE!</v>
      </c>
      <c r="AR125" s="18" t="e">
        <f>COUNTIFS('[1]Deals (investment)'!$B:$B,$A125,'[1]Deals (investment)'!$T:$T,$AW$1)+COUNTIFS('[1]Deals (investment)'!$B:$B,$A125,'[1]Deals (investment)'!$T:$T,$AX$1)+COUNTIFS('[1]Deals (investment)'!$B:$B,$A125,'[1]Deals (investment)'!$T:$T,$AY$1)</f>
        <v>#VALUE!</v>
      </c>
      <c r="AS125" s="17" t="e">
        <f>SUMIFS('[1]Deals (investment)'!$C:$C,'[1]Deals (investment)'!$B:$B,$A125)</f>
        <v>#VALUE!</v>
      </c>
      <c r="AT125" s="17" t="e">
        <f t="shared" si="4"/>
        <v>#VALUE!</v>
      </c>
      <c r="AU125" s="18" t="e">
        <f>COUNTIF('[1]Deals (Exits)'!$B:$B,A125)</f>
        <v>#VALUE!</v>
      </c>
      <c r="AV125" s="17" t="e">
        <f>SUMIFS('[1]Deals (investment)'!$C:$C,'[1]Deals (investment)'!$B:$B,$A125,'[1]Deals (investment)'!$T:$T,AV$1)</f>
        <v>#VALUE!</v>
      </c>
      <c r="AW125" s="17" t="e">
        <f>SUMIFS('[1]Deals (investment)'!$C:$C,'[1]Deals (investment)'!$B:$B,$A125,'[1]Deals (investment)'!$T:$T,AW$1)</f>
        <v>#VALUE!</v>
      </c>
      <c r="AX125" s="17" t="e">
        <f>SUMIFS('[1]Deals (investment)'!$C:$C,'[1]Deals (investment)'!$B:$B,$A125,'[1]Deals (investment)'!$T:$T,AX$1)</f>
        <v>#VALUE!</v>
      </c>
      <c r="AY125" s="17" t="e">
        <f>SUMIFS('[1]Deals (investment)'!$C:$C,'[1]Deals (investment)'!$B:$B,$A125,'[1]Deals (investment)'!$T:$T,AY$1)</f>
        <v>#VALUE!</v>
      </c>
      <c r="AZ125" s="17" t="e">
        <f>SUMIFS('[1]Deals (investment)'!$C:$C,'[1]Deals (investment)'!$B:$B,$A125,'[1]Deals (investment)'!$T:$T,AZ$1)</f>
        <v>#VALUE!</v>
      </c>
      <c r="BA125" s="17" t="e">
        <f>SUMIFS('[1]Deals (investment)'!$C:$C,'[1]Deals (investment)'!$B:$B,$A125,'[1]Deals (investment)'!$T:$T,BA$1)</f>
        <v>#VALUE!</v>
      </c>
      <c r="BB125" s="17" t="e">
        <f>SUMIFS('[1]Deals (investment)'!$C:$C,'[1]Deals (investment)'!$B:$B,$A125,'[1]Deals (investment)'!$T:$T,BB$1)</f>
        <v>#VALUE!</v>
      </c>
      <c r="BC125" s="17" t="e">
        <f>SUMIFS('[1]Deals (Exits)'!$C:$C,'[1]Deals (Exits)'!$B:$B,$A125)</f>
        <v>#VALUE!</v>
      </c>
      <c r="BD125" s="17" t="e">
        <f>SUMIFS('[1]Deals (investment)'!$C:$C,'[1]Deals (investment)'!$B:$B,$A125,'[1]Deals (investment)'!$V:$V,BD$1)</f>
        <v>#VALUE!</v>
      </c>
      <c r="BE125" s="17" t="e">
        <f>SUMIFS('[1]Deals (investment)'!$C:$C,'[1]Deals (investment)'!$B:$B,$A125,'[1]Deals (investment)'!$V:$V,BE$1)</f>
        <v>#VALUE!</v>
      </c>
      <c r="BF125" s="17" t="e">
        <f>SUMIFS('[1]Deals (investment)'!$C:$C,'[1]Deals (investment)'!$B:$B,$A125,'[1]Deals (investment)'!$V:$V,BF$1)</f>
        <v>#VALUE!</v>
      </c>
      <c r="BG125" s="17" t="e">
        <f>SUMIFS('[1]Deals (investment)'!$C:$C,'[1]Deals (investment)'!$B:$B,$A125,'[1]Deals (investment)'!$V:$V,BG$1)</f>
        <v>#VALUE!</v>
      </c>
      <c r="BH125" s="17" t="e">
        <f>SUMIFS('[1]Deals (investment)'!$C:$C,'[1]Deals (investment)'!$B:$B,$A125,'[1]Deals (investment)'!$V:$V,BH$1)</f>
        <v>#VALUE!</v>
      </c>
      <c r="BI125" s="17" t="e">
        <f>SUMIFS('[1]Deals (investment)'!$C:$C,'[1]Deals (investment)'!$B:$B,$A125,'[1]Deals (investment)'!$V:$V,BI$1)</f>
        <v>#VALUE!</v>
      </c>
      <c r="BJ125" s="17" t="e">
        <f>SUMIFS('[1]Deals (investment)'!$C:$C,'[1]Deals (investment)'!$B:$B,$A125,'[1]Deals (investment)'!$V:$V,BJ$1)</f>
        <v>#VALUE!</v>
      </c>
      <c r="BK125" s="17" t="e">
        <f>SUMIFS('[1]Deals (investment)'!$C:$C,'[1]Deals (investment)'!$B:$B,$A125,'[1]Deals (investment)'!$V:$V,BK$1)</f>
        <v>#VALUE!</v>
      </c>
      <c r="BL125" s="17" t="e">
        <f>SUMIFS('[1]Deals (investment)'!$C:$C,'[1]Deals (investment)'!$B:$B,$A125,'[1]Deals (investment)'!$V:$V,BL$1)</f>
        <v>#VALUE!</v>
      </c>
      <c r="BM125" s="17" t="e">
        <f>SUMIFS('[1]Deals (investment)'!$C:$C,'[1]Deals (investment)'!$B:$B,$A125,'[1]Deals (investment)'!$V:$V,BM$1)</f>
        <v>#VALUE!</v>
      </c>
      <c r="BN125" s="15"/>
      <c r="BO125" s="15"/>
      <c r="BP125" s="22"/>
      <c r="BQ125" s="15"/>
      <c r="BR125" s="15"/>
      <c r="BS125" s="15"/>
      <c r="BT125" s="15"/>
      <c r="BU125" s="15"/>
      <c r="BV125" s="15"/>
      <c r="BW125" s="15"/>
      <c r="BX125" s="15"/>
      <c r="BY125" s="15"/>
      <c r="BZ125" s="15"/>
      <c r="CA125" s="15"/>
      <c r="CB125" s="15"/>
      <c r="CC125" s="15"/>
      <c r="CD125" s="15" t="str">
        <f t="shared" si="15"/>
        <v>BrantuBRANTU is an online platform that delivers new trends in fashion. We're young fashion enthusiasts looking forward to change the fashion scene in Egypt and the region.Active</v>
      </c>
      <c r="CE125" s="15"/>
      <c r="CF125" s="15"/>
      <c r="CG125" s="15"/>
      <c r="CH125" s="15"/>
      <c r="CI125" s="15"/>
      <c r="CJ125" s="15"/>
    </row>
    <row r="126" spans="1:118" ht="12.75">
      <c r="A126" s="15" t="s">
        <v>1174</v>
      </c>
      <c r="B126" s="15" t="s">
        <v>1175</v>
      </c>
      <c r="C126" s="15" t="s">
        <v>58</v>
      </c>
      <c r="D126" s="16">
        <v>2014</v>
      </c>
      <c r="E126" s="15" t="s">
        <v>59</v>
      </c>
      <c r="F126" s="15"/>
      <c r="G126" s="15" t="s">
        <v>61</v>
      </c>
      <c r="H126" s="15" t="s">
        <v>61</v>
      </c>
      <c r="I126" s="15" t="s">
        <v>61</v>
      </c>
      <c r="J126" s="15"/>
      <c r="K126" s="17" t="e">
        <f t="shared" si="13"/>
        <v>#VALUE!</v>
      </c>
      <c r="L126" s="15"/>
      <c r="M126" s="18" t="e">
        <f t="shared" si="1"/>
        <v>#VALUE!</v>
      </c>
      <c r="N126" s="15"/>
      <c r="O126" s="15"/>
      <c r="P126" s="15"/>
      <c r="Q126" s="15"/>
      <c r="R126" s="15" t="s">
        <v>131</v>
      </c>
      <c r="S126" s="19">
        <v>1200000</v>
      </c>
      <c r="T126" s="15" t="s">
        <v>375</v>
      </c>
      <c r="U126" s="17">
        <v>1200000</v>
      </c>
      <c r="V126" s="15" t="s">
        <v>1176</v>
      </c>
      <c r="W126" s="15"/>
      <c r="X126" s="15" t="s">
        <v>158</v>
      </c>
      <c r="Y126" s="15" t="s">
        <v>1177</v>
      </c>
      <c r="AB126" s="20" t="s">
        <v>136</v>
      </c>
      <c r="AC126" s="21" t="s">
        <v>1178</v>
      </c>
      <c r="AD126" s="21" t="s">
        <v>1179</v>
      </c>
      <c r="AE126" s="21" t="s">
        <v>1180</v>
      </c>
      <c r="AF126" s="21" t="s">
        <v>1181</v>
      </c>
      <c r="AG126" s="22">
        <f t="shared" si="6"/>
        <v>0.67741935483870963</v>
      </c>
      <c r="AH126" s="15" t="str">
        <f t="shared" si="11"/>
        <v/>
      </c>
      <c r="AI126" s="22" t="str">
        <f>VLOOKUP(A126,'[1]Deals (investment)'!$B$2:$Z$1497,1,FALSE)</f>
        <v>SpacePointe</v>
      </c>
      <c r="AJ126" s="22">
        <f>VLOOKUP(A126,'[1]Deals (investment)'!$B$2:$Z$870,15,FALSE)</f>
        <v>1</v>
      </c>
      <c r="AK126" s="17" t="e">
        <f>VLOOKUP(A126,'[1]Deals (Exits)'!B:B,1,FALSE)</f>
        <v>#N/A</v>
      </c>
      <c r="AL126" s="23">
        <f>VLOOKUP(G126,[1]Lookups!$V$3:$Y$197,4,FALSE)</f>
        <v>0</v>
      </c>
      <c r="AM126" s="17" t="str">
        <f>VLOOKUP(X126,[1]Lookups!$B$3:$C$200,2,FALSE)</f>
        <v>Financial Services</v>
      </c>
      <c r="AN126" s="17" t="str">
        <f>VLOOKUP(R126,[1]Lookups!$H$3:$I$69,2,FALSE)</f>
        <v>3. Early Venture</v>
      </c>
      <c r="AO126" s="17" t="str">
        <f>VLOOKUP(T126,[1]Lookups!$H$3:$I$69,2,FALSE)</f>
        <v>2. Seed</v>
      </c>
      <c r="AP126" s="17" t="str">
        <f>VLOOKUP(AN126,[1]Lookups!$N$3:$O$11,2,FALSE)</f>
        <v>Early</v>
      </c>
      <c r="AQ126" s="18" t="e">
        <f>COUNTIFS('[1]Deals (investment)'!$B:$B,$A126)</f>
        <v>#VALUE!</v>
      </c>
      <c r="AR126" s="18" t="e">
        <f>COUNTIFS('[1]Deals (investment)'!$B:$B,$A126,'[1]Deals (investment)'!$T:$T,$AW$1)+COUNTIFS('[1]Deals (investment)'!$B:$B,$A126,'[1]Deals (investment)'!$T:$T,$AX$1)+COUNTIFS('[1]Deals (investment)'!$B:$B,$A126,'[1]Deals (investment)'!$T:$T,$AY$1)</f>
        <v>#VALUE!</v>
      </c>
      <c r="AS126" s="17" t="e">
        <f>SUMIFS('[1]Deals (investment)'!$C:$C,'[1]Deals (investment)'!$B:$B,$A126)</f>
        <v>#VALUE!</v>
      </c>
      <c r="AT126" s="17" t="e">
        <f t="shared" si="4"/>
        <v>#VALUE!</v>
      </c>
      <c r="AU126" s="18" t="e">
        <f>COUNTIF('[1]Deals (Exits)'!$B:$B,A126)</f>
        <v>#VALUE!</v>
      </c>
      <c r="AV126" s="17" t="e">
        <f>SUMIFS('[1]Deals (investment)'!$C:$C,'[1]Deals (investment)'!$B:$B,$A126,'[1]Deals (investment)'!$T:$T,AV$1)</f>
        <v>#VALUE!</v>
      </c>
      <c r="AW126" s="17" t="e">
        <f>SUMIFS('[1]Deals (investment)'!$C:$C,'[1]Deals (investment)'!$B:$B,$A126,'[1]Deals (investment)'!$T:$T,AW$1)</f>
        <v>#VALUE!</v>
      </c>
      <c r="AX126" s="17" t="e">
        <f>SUMIFS('[1]Deals (investment)'!$C:$C,'[1]Deals (investment)'!$B:$B,$A126,'[1]Deals (investment)'!$T:$T,AX$1)</f>
        <v>#VALUE!</v>
      </c>
      <c r="AY126" s="17" t="e">
        <f>SUMIFS('[1]Deals (investment)'!$C:$C,'[1]Deals (investment)'!$B:$B,$A126,'[1]Deals (investment)'!$T:$T,AY$1)</f>
        <v>#VALUE!</v>
      </c>
      <c r="AZ126" s="17" t="e">
        <f>SUMIFS('[1]Deals (investment)'!$C:$C,'[1]Deals (investment)'!$B:$B,$A126,'[1]Deals (investment)'!$T:$T,AZ$1)</f>
        <v>#VALUE!</v>
      </c>
      <c r="BA126" s="17" t="e">
        <f>SUMIFS('[1]Deals (investment)'!$C:$C,'[1]Deals (investment)'!$B:$B,$A126,'[1]Deals (investment)'!$T:$T,BA$1)</f>
        <v>#VALUE!</v>
      </c>
      <c r="BB126" s="17" t="e">
        <f>SUMIFS('[1]Deals (investment)'!$C:$C,'[1]Deals (investment)'!$B:$B,$A126,'[1]Deals (investment)'!$T:$T,BB$1)</f>
        <v>#VALUE!</v>
      </c>
      <c r="BC126" s="17" t="e">
        <f>SUMIFS('[1]Deals (Exits)'!$C:$C,'[1]Deals (Exits)'!$B:$B,$A126)</f>
        <v>#VALUE!</v>
      </c>
      <c r="BD126" s="17" t="e">
        <f>SUMIFS('[1]Deals (investment)'!$C:$C,'[1]Deals (investment)'!$B:$B,$A126,'[1]Deals (investment)'!$V:$V,BD$1)</f>
        <v>#VALUE!</v>
      </c>
      <c r="BE126" s="17" t="e">
        <f>SUMIFS('[1]Deals (investment)'!$C:$C,'[1]Deals (investment)'!$B:$B,$A126,'[1]Deals (investment)'!$V:$V,BE$1)</f>
        <v>#VALUE!</v>
      </c>
      <c r="BF126" s="17" t="e">
        <f>SUMIFS('[1]Deals (investment)'!$C:$C,'[1]Deals (investment)'!$B:$B,$A126,'[1]Deals (investment)'!$V:$V,BF$1)</f>
        <v>#VALUE!</v>
      </c>
      <c r="BG126" s="17" t="e">
        <f>SUMIFS('[1]Deals (investment)'!$C:$C,'[1]Deals (investment)'!$B:$B,$A126,'[1]Deals (investment)'!$V:$V,BG$1)</f>
        <v>#VALUE!</v>
      </c>
      <c r="BH126" s="17" t="e">
        <f>SUMIFS('[1]Deals (investment)'!$C:$C,'[1]Deals (investment)'!$B:$B,$A126,'[1]Deals (investment)'!$V:$V,BH$1)</f>
        <v>#VALUE!</v>
      </c>
      <c r="BI126" s="17" t="e">
        <f>SUMIFS('[1]Deals (investment)'!$C:$C,'[1]Deals (investment)'!$B:$B,$A126,'[1]Deals (investment)'!$V:$V,BI$1)</f>
        <v>#VALUE!</v>
      </c>
      <c r="BJ126" s="17" t="e">
        <f>SUMIFS('[1]Deals (investment)'!$C:$C,'[1]Deals (investment)'!$B:$B,$A126,'[1]Deals (investment)'!$V:$V,BJ$1)</f>
        <v>#VALUE!</v>
      </c>
      <c r="BK126" s="17" t="e">
        <f>SUMIFS('[1]Deals (investment)'!$C:$C,'[1]Deals (investment)'!$B:$B,$A126,'[1]Deals (investment)'!$V:$V,BK$1)</f>
        <v>#VALUE!</v>
      </c>
      <c r="BL126" s="17" t="e">
        <f>SUMIFS('[1]Deals (investment)'!$C:$C,'[1]Deals (investment)'!$B:$B,$A126,'[1]Deals (investment)'!$V:$V,BL$1)</f>
        <v>#VALUE!</v>
      </c>
      <c r="BM126" s="17" t="e">
        <f>SUMIFS('[1]Deals (investment)'!$C:$C,'[1]Deals (investment)'!$B:$B,$A126,'[1]Deals (investment)'!$V:$V,BM$1)</f>
        <v>#VALUE!</v>
      </c>
      <c r="BN126" s="15"/>
      <c r="BO126" s="15"/>
      <c r="BP126" s="22"/>
      <c r="BQ126" s="15"/>
      <c r="BR126" s="15"/>
      <c r="BS126" s="15"/>
      <c r="BT126" s="15"/>
      <c r="BU126" s="15"/>
      <c r="BV126" s="15"/>
      <c r="BW126" s="15"/>
      <c r="BX126" s="15"/>
      <c r="BY126" s="15"/>
      <c r="BZ126" s="15"/>
      <c r="CA126" s="15"/>
      <c r="CB126" s="15"/>
      <c r="CC126" s="15"/>
      <c r="CD126" s="15" t="str">
        <f t="shared" si="15"/>
        <v>SpacepointeSpacePointe is a global payments technology company that focuses on the digital transformation of both formal and informal sector in AfricaActive</v>
      </c>
      <c r="CE126" s="15"/>
      <c r="CF126" s="15"/>
      <c r="CG126" s="15"/>
      <c r="CH126" s="15"/>
      <c r="CI126" s="15"/>
      <c r="CJ126" s="15"/>
    </row>
    <row r="127" spans="1:118" ht="12.75">
      <c r="A127" s="15" t="s">
        <v>1182</v>
      </c>
      <c r="B127" s="15" t="s">
        <v>1183</v>
      </c>
      <c r="C127" s="15" t="s">
        <v>58</v>
      </c>
      <c r="D127" s="16">
        <v>2018</v>
      </c>
      <c r="E127" s="15" t="s">
        <v>90</v>
      </c>
      <c r="F127" s="15"/>
      <c r="G127" s="15" t="s">
        <v>91</v>
      </c>
      <c r="H127" s="15" t="s">
        <v>91</v>
      </c>
      <c r="I127" s="15" t="s">
        <v>91</v>
      </c>
      <c r="J127" s="15"/>
      <c r="K127" s="17" t="e">
        <f t="shared" si="13"/>
        <v>#VALUE!</v>
      </c>
      <c r="L127" s="15"/>
      <c r="M127" s="18" t="e">
        <f t="shared" si="1"/>
        <v>#VALUE!</v>
      </c>
      <c r="N127" s="15"/>
      <c r="O127" s="15"/>
      <c r="P127" s="15"/>
      <c r="Q127" s="15"/>
      <c r="R127" s="15" t="s">
        <v>375</v>
      </c>
      <c r="S127" s="19">
        <v>1200000</v>
      </c>
      <c r="T127" s="15" t="s">
        <v>375</v>
      </c>
      <c r="U127" s="17">
        <v>1200000</v>
      </c>
      <c r="V127" s="15" t="s">
        <v>1184</v>
      </c>
      <c r="W127" s="15">
        <v>0</v>
      </c>
      <c r="X127" s="15" t="s">
        <v>158</v>
      </c>
      <c r="Y127" s="15" t="s">
        <v>1185</v>
      </c>
      <c r="AB127" s="32">
        <v>43506</v>
      </c>
      <c r="AC127" s="21" t="s">
        <v>1186</v>
      </c>
      <c r="AD127" s="21" t="s">
        <v>1187</v>
      </c>
      <c r="AE127" s="15"/>
      <c r="AF127" s="21" t="s">
        <v>1188</v>
      </c>
      <c r="AG127" s="22">
        <f t="shared" si="6"/>
        <v>0.67741935483870963</v>
      </c>
      <c r="AH127" s="15" t="str">
        <f t="shared" si="11"/>
        <v/>
      </c>
      <c r="AI127" s="22" t="str">
        <f>VLOOKUP(A127,'[1]Deals (investment)'!$B$2:$Z$1497,1,FALSE)</f>
        <v>FlexClub</v>
      </c>
      <c r="AJ127" s="22" t="e">
        <f>VLOOKUP(A127,'[1]Deals (investment)'!$B$2:$Z$870,15,FALSE)</f>
        <v>#N/A</v>
      </c>
      <c r="AK127" s="17" t="e">
        <f>VLOOKUP(A127,'[1]Deals (Exits)'!B:B,1,FALSE)</f>
        <v>#N/A</v>
      </c>
      <c r="AL127" s="23">
        <f>VLOOKUP(G127,[1]Lookups!$V$3:$Y$197,4,FALSE)</f>
        <v>0</v>
      </c>
      <c r="AM127" s="17" t="str">
        <f>VLOOKUP(X127,[1]Lookups!$B$3:$C$200,2,FALSE)</f>
        <v>Financial Services</v>
      </c>
      <c r="AN127" s="17" t="str">
        <f>VLOOKUP(R127,[1]Lookups!$H$3:$I$69,2,FALSE)</f>
        <v>2. Seed</v>
      </c>
      <c r="AO127" s="17" t="str">
        <f>VLOOKUP(T127,[1]Lookups!$H$3:$I$69,2,FALSE)</f>
        <v>2. Seed</v>
      </c>
      <c r="AP127" s="17" t="str">
        <f>VLOOKUP(AN127,[1]Lookups!$N$3:$O$11,2,FALSE)</f>
        <v>Early</v>
      </c>
      <c r="AQ127" s="18" t="e">
        <f>COUNTIFS('[1]Deals (investment)'!$B:$B,$A127)</f>
        <v>#VALUE!</v>
      </c>
      <c r="AR127" s="18" t="e">
        <f>COUNTIFS('[1]Deals (investment)'!$B:$B,$A127,'[1]Deals (investment)'!$T:$T,$AW$1)+COUNTIFS('[1]Deals (investment)'!$B:$B,$A127,'[1]Deals (investment)'!$T:$T,$AX$1)+COUNTIFS('[1]Deals (investment)'!$B:$B,$A127,'[1]Deals (investment)'!$T:$T,$AY$1)</f>
        <v>#VALUE!</v>
      </c>
      <c r="AS127" s="17" t="e">
        <f>SUMIFS('[1]Deals (investment)'!$C:$C,'[1]Deals (investment)'!$B:$B,$A127)</f>
        <v>#VALUE!</v>
      </c>
      <c r="AT127" s="17" t="e">
        <f t="shared" si="4"/>
        <v>#VALUE!</v>
      </c>
      <c r="AU127" s="18" t="e">
        <f>COUNTIF('[1]Deals (Exits)'!$B:$B,A127)</f>
        <v>#VALUE!</v>
      </c>
      <c r="AV127" s="17" t="e">
        <f>SUMIFS('[1]Deals (investment)'!$C:$C,'[1]Deals (investment)'!$B:$B,$A127,'[1]Deals (investment)'!$T:$T,AV$1)</f>
        <v>#VALUE!</v>
      </c>
      <c r="AW127" s="17" t="e">
        <f>SUMIFS('[1]Deals (investment)'!$C:$C,'[1]Deals (investment)'!$B:$B,$A127,'[1]Deals (investment)'!$T:$T,AW$1)</f>
        <v>#VALUE!</v>
      </c>
      <c r="AX127" s="17" t="e">
        <f>SUMIFS('[1]Deals (investment)'!$C:$C,'[1]Deals (investment)'!$B:$B,$A127,'[1]Deals (investment)'!$T:$T,AX$1)</f>
        <v>#VALUE!</v>
      </c>
      <c r="AY127" s="17" t="e">
        <f>SUMIFS('[1]Deals (investment)'!$C:$C,'[1]Deals (investment)'!$B:$B,$A127,'[1]Deals (investment)'!$T:$T,AY$1)</f>
        <v>#VALUE!</v>
      </c>
      <c r="AZ127" s="17" t="e">
        <f>SUMIFS('[1]Deals (investment)'!$C:$C,'[1]Deals (investment)'!$B:$B,$A127,'[1]Deals (investment)'!$T:$T,AZ$1)</f>
        <v>#VALUE!</v>
      </c>
      <c r="BA127" s="17" t="e">
        <f>SUMIFS('[1]Deals (investment)'!$C:$C,'[1]Deals (investment)'!$B:$B,$A127,'[1]Deals (investment)'!$T:$T,BA$1)</f>
        <v>#VALUE!</v>
      </c>
      <c r="BB127" s="17" t="e">
        <f>SUMIFS('[1]Deals (investment)'!$C:$C,'[1]Deals (investment)'!$B:$B,$A127,'[1]Deals (investment)'!$T:$T,BB$1)</f>
        <v>#VALUE!</v>
      </c>
      <c r="BC127" s="17" t="e">
        <f>SUMIFS('[1]Deals (Exits)'!$C:$C,'[1]Deals (Exits)'!$B:$B,$A127)</f>
        <v>#VALUE!</v>
      </c>
      <c r="BD127" s="17" t="e">
        <f>SUMIFS('[1]Deals (investment)'!$C:$C,'[1]Deals (investment)'!$B:$B,$A127,'[1]Deals (investment)'!$V:$V,BD$1)</f>
        <v>#VALUE!</v>
      </c>
      <c r="BE127" s="17" t="e">
        <f>SUMIFS('[1]Deals (investment)'!$C:$C,'[1]Deals (investment)'!$B:$B,$A127,'[1]Deals (investment)'!$V:$V,BE$1)</f>
        <v>#VALUE!</v>
      </c>
      <c r="BF127" s="17" t="e">
        <f>SUMIFS('[1]Deals (investment)'!$C:$C,'[1]Deals (investment)'!$B:$B,$A127,'[1]Deals (investment)'!$V:$V,BF$1)</f>
        <v>#VALUE!</v>
      </c>
      <c r="BG127" s="17" t="e">
        <f>SUMIFS('[1]Deals (investment)'!$C:$C,'[1]Deals (investment)'!$B:$B,$A127,'[1]Deals (investment)'!$V:$V,BG$1)</f>
        <v>#VALUE!</v>
      </c>
      <c r="BH127" s="17" t="e">
        <f>SUMIFS('[1]Deals (investment)'!$C:$C,'[1]Deals (investment)'!$B:$B,$A127,'[1]Deals (investment)'!$V:$V,BH$1)</f>
        <v>#VALUE!</v>
      </c>
      <c r="BI127" s="17" t="e">
        <f>SUMIFS('[1]Deals (investment)'!$C:$C,'[1]Deals (investment)'!$B:$B,$A127,'[1]Deals (investment)'!$V:$V,BI$1)</f>
        <v>#VALUE!</v>
      </c>
      <c r="BJ127" s="17" t="e">
        <f>SUMIFS('[1]Deals (investment)'!$C:$C,'[1]Deals (investment)'!$B:$B,$A127,'[1]Deals (investment)'!$V:$V,BJ$1)</f>
        <v>#VALUE!</v>
      </c>
      <c r="BK127" s="17" t="e">
        <f>SUMIFS('[1]Deals (investment)'!$C:$C,'[1]Deals (investment)'!$B:$B,$A127,'[1]Deals (investment)'!$V:$V,BK$1)</f>
        <v>#VALUE!</v>
      </c>
      <c r="BL127" s="17" t="e">
        <f>SUMIFS('[1]Deals (investment)'!$C:$C,'[1]Deals (investment)'!$B:$B,$A127,'[1]Deals (investment)'!$V:$V,BL$1)</f>
        <v>#VALUE!</v>
      </c>
      <c r="BM127" s="17" t="e">
        <f>SUMIFS('[1]Deals (investment)'!$C:$C,'[1]Deals (investment)'!$B:$B,$A127,'[1]Deals (investment)'!$V:$V,BM$1)</f>
        <v>#VALUE!</v>
      </c>
      <c r="BN127" s="15"/>
      <c r="BO127" s="15"/>
      <c r="BP127" s="22"/>
      <c r="BQ127" s="15"/>
      <c r="BR127" s="15"/>
      <c r="BS127" s="15"/>
      <c r="BT127" s="15"/>
      <c r="BU127" s="15"/>
      <c r="BV127" s="15"/>
      <c r="BW127" s="15"/>
      <c r="BX127" s="15"/>
      <c r="BY127" s="15"/>
      <c r="BZ127" s="15"/>
      <c r="CA127" s="15"/>
      <c r="CB127" s="15"/>
      <c r="CC127" s="15"/>
      <c r="CD127" s="15" t="str">
        <f t="shared" si="15"/>
        <v>FlexclubFlexClub is a managed marketplace that simplifies investing in car rental fleets for the gig economy and transforms the experience for renters using gig platforms to earn money.Active</v>
      </c>
      <c r="CE127" s="15"/>
      <c r="CF127" s="15"/>
      <c r="CG127" s="15"/>
      <c r="CH127" s="15"/>
      <c r="CI127" s="15"/>
      <c r="CJ127" s="15"/>
    </row>
    <row r="128" spans="1:118" ht="12.75">
      <c r="A128" s="25" t="s">
        <v>1189</v>
      </c>
      <c r="B128" s="15" t="s">
        <v>1190</v>
      </c>
      <c r="C128" s="15" t="s">
        <v>58</v>
      </c>
      <c r="D128" s="16">
        <v>2005</v>
      </c>
      <c r="E128" s="15" t="s">
        <v>482</v>
      </c>
      <c r="F128" s="15"/>
      <c r="G128" s="15" t="s">
        <v>282</v>
      </c>
      <c r="H128" s="15"/>
      <c r="I128" s="15" t="s">
        <v>1191</v>
      </c>
      <c r="J128" s="15"/>
      <c r="K128" s="17" t="e">
        <f t="shared" si="13"/>
        <v>#VALUE!</v>
      </c>
      <c r="L128" s="15"/>
      <c r="M128" s="18" t="e">
        <f t="shared" si="1"/>
        <v>#VALUE!</v>
      </c>
      <c r="N128" s="15" t="s">
        <v>1192</v>
      </c>
      <c r="O128" s="15"/>
      <c r="P128" s="15"/>
      <c r="Q128" s="15"/>
      <c r="R128" s="15"/>
      <c r="S128" s="19"/>
      <c r="T128" s="15"/>
      <c r="U128" s="17"/>
      <c r="V128" s="15" t="s">
        <v>1193</v>
      </c>
      <c r="W128" s="15">
        <v>0</v>
      </c>
      <c r="X128" s="15" t="s">
        <v>538</v>
      </c>
      <c r="Y128" s="15" t="s">
        <v>1194</v>
      </c>
      <c r="AB128" s="20" t="s">
        <v>286</v>
      </c>
      <c r="AC128" s="27" t="s">
        <v>1195</v>
      </c>
      <c r="AD128" s="27" t="s">
        <v>1196</v>
      </c>
      <c r="AE128" s="15" t="s">
        <v>110</v>
      </c>
      <c r="AF128" s="15" t="s">
        <v>110</v>
      </c>
      <c r="AG128" s="22">
        <f t="shared" si="6"/>
        <v>0.58064516129032262</v>
      </c>
      <c r="AH128" s="15" t="str">
        <f t="shared" si="11"/>
        <v/>
      </c>
      <c r="AI128" s="22" t="str">
        <f>VLOOKUP(A128,'[1]Deals (investment)'!$B$2:$Z$1497,1,FALSE)</f>
        <v>Livestock Trade Services</v>
      </c>
      <c r="AJ128" s="22">
        <f>VLOOKUP(A128,'[1]Deals (investment)'!$B$2:$Z$870,15,FALSE)</f>
        <v>1</v>
      </c>
      <c r="AK128" s="17" t="e">
        <f>VLOOKUP(A128,'[1]Deals (Exits)'!B:B,1,FALSE)</f>
        <v>#N/A</v>
      </c>
      <c r="AL128" s="23">
        <f>VLOOKUP(G128,[1]Lookups!$V$3:$Y$197,4,FALSE)</f>
        <v>1</v>
      </c>
      <c r="AM128" s="17" t="str">
        <f>VLOOKUP(X128,[1]Lookups!$B$3:$C$200,2,FALSE)</f>
        <v>Agriculture</v>
      </c>
      <c r="AN128" s="17" t="e">
        <f>VLOOKUP(R128,[1]Lookups!$H$3:$I$69,2,FALSE)</f>
        <v>#N/A</v>
      </c>
      <c r="AO128" s="17" t="e">
        <f>VLOOKUP(T128,[1]Lookups!$H$3:$I$69,2,FALSE)</f>
        <v>#N/A</v>
      </c>
      <c r="AP128" s="17" t="e">
        <f>VLOOKUP(AN128,[1]Lookups!$N$3:$O$11,2,FALSE)</f>
        <v>#N/A</v>
      </c>
      <c r="AQ128" s="18" t="e">
        <f>COUNTIFS('[1]Deals (investment)'!$B:$B,$A128)</f>
        <v>#VALUE!</v>
      </c>
      <c r="AR128" s="18" t="e">
        <f>COUNTIFS('[1]Deals (investment)'!$B:$B,$A128,'[1]Deals (investment)'!$T:$T,$AW$1)+COUNTIFS('[1]Deals (investment)'!$B:$B,$A128,'[1]Deals (investment)'!$T:$T,$AX$1)+COUNTIFS('[1]Deals (investment)'!$B:$B,$A128,'[1]Deals (investment)'!$T:$T,$AY$1)</f>
        <v>#VALUE!</v>
      </c>
      <c r="AS128" s="17" t="e">
        <f>SUMIFS('[1]Deals (investment)'!$C:$C,'[1]Deals (investment)'!$B:$B,$A128)</f>
        <v>#VALUE!</v>
      </c>
      <c r="AT128" s="17" t="e">
        <f t="shared" si="4"/>
        <v>#VALUE!</v>
      </c>
      <c r="AU128" s="18" t="e">
        <f>COUNTIF('[1]Deals (Exits)'!$B:$B,A128)</f>
        <v>#VALUE!</v>
      </c>
      <c r="AV128" s="17" t="e">
        <f>SUMIFS('[1]Deals (investment)'!$C:$C,'[1]Deals (investment)'!$B:$B,$A128,'[1]Deals (investment)'!$T:$T,AV$1)</f>
        <v>#VALUE!</v>
      </c>
      <c r="AW128" s="17" t="e">
        <f>SUMIFS('[1]Deals (investment)'!$C:$C,'[1]Deals (investment)'!$B:$B,$A128,'[1]Deals (investment)'!$T:$T,AW$1)</f>
        <v>#VALUE!</v>
      </c>
      <c r="AX128" s="17" t="e">
        <f>SUMIFS('[1]Deals (investment)'!$C:$C,'[1]Deals (investment)'!$B:$B,$A128,'[1]Deals (investment)'!$T:$T,AX$1)</f>
        <v>#VALUE!</v>
      </c>
      <c r="AY128" s="17" t="e">
        <f>SUMIFS('[1]Deals (investment)'!$C:$C,'[1]Deals (investment)'!$B:$B,$A128,'[1]Deals (investment)'!$T:$T,AY$1)</f>
        <v>#VALUE!</v>
      </c>
      <c r="AZ128" s="17" t="e">
        <f>SUMIFS('[1]Deals (investment)'!$C:$C,'[1]Deals (investment)'!$B:$B,$A128,'[1]Deals (investment)'!$T:$T,AZ$1)</f>
        <v>#VALUE!</v>
      </c>
      <c r="BA128" s="17" t="e">
        <f>SUMIFS('[1]Deals (investment)'!$C:$C,'[1]Deals (investment)'!$B:$B,$A128,'[1]Deals (investment)'!$T:$T,BA$1)</f>
        <v>#VALUE!</v>
      </c>
      <c r="BB128" s="17" t="e">
        <f>SUMIFS('[1]Deals (investment)'!$C:$C,'[1]Deals (investment)'!$B:$B,$A128,'[1]Deals (investment)'!$T:$T,BB$1)</f>
        <v>#VALUE!</v>
      </c>
      <c r="BC128" s="17" t="e">
        <f>SUMIFS('[1]Deals (Exits)'!$C:$C,'[1]Deals (Exits)'!$B:$B,$A128)</f>
        <v>#VALUE!</v>
      </c>
      <c r="BD128" s="17" t="e">
        <f>SUMIFS('[1]Deals (investment)'!$C:$C,'[1]Deals (investment)'!$B:$B,$A128,'[1]Deals (investment)'!$V:$V,BD$1)</f>
        <v>#VALUE!</v>
      </c>
      <c r="BE128" s="17" t="e">
        <f>SUMIFS('[1]Deals (investment)'!$C:$C,'[1]Deals (investment)'!$B:$B,$A128,'[1]Deals (investment)'!$V:$V,BE$1)</f>
        <v>#VALUE!</v>
      </c>
      <c r="BF128" s="17" t="e">
        <f>SUMIFS('[1]Deals (investment)'!$C:$C,'[1]Deals (investment)'!$B:$B,$A128,'[1]Deals (investment)'!$V:$V,BF$1)</f>
        <v>#VALUE!</v>
      </c>
      <c r="BG128" s="17" t="e">
        <f>SUMIFS('[1]Deals (investment)'!$C:$C,'[1]Deals (investment)'!$B:$B,$A128,'[1]Deals (investment)'!$V:$V,BG$1)</f>
        <v>#VALUE!</v>
      </c>
      <c r="BH128" s="17" t="e">
        <f>SUMIFS('[1]Deals (investment)'!$C:$C,'[1]Deals (investment)'!$B:$B,$A128,'[1]Deals (investment)'!$V:$V,BH$1)</f>
        <v>#VALUE!</v>
      </c>
      <c r="BI128" s="17" t="e">
        <f>SUMIFS('[1]Deals (investment)'!$C:$C,'[1]Deals (investment)'!$B:$B,$A128,'[1]Deals (investment)'!$V:$V,BI$1)</f>
        <v>#VALUE!</v>
      </c>
      <c r="BJ128" s="17" t="e">
        <f>SUMIFS('[1]Deals (investment)'!$C:$C,'[1]Deals (investment)'!$B:$B,$A128,'[1]Deals (investment)'!$V:$V,BJ$1)</f>
        <v>#VALUE!</v>
      </c>
      <c r="BK128" s="17" t="e">
        <f>SUMIFS('[1]Deals (investment)'!$C:$C,'[1]Deals (investment)'!$B:$B,$A128,'[1]Deals (investment)'!$V:$V,BK$1)</f>
        <v>#VALUE!</v>
      </c>
      <c r="BL128" s="17" t="e">
        <f>SUMIFS('[1]Deals (investment)'!$C:$C,'[1]Deals (investment)'!$B:$B,$A128,'[1]Deals (investment)'!$V:$V,BL$1)</f>
        <v>#VALUE!</v>
      </c>
      <c r="BM128" s="17" t="e">
        <f>SUMIFS('[1]Deals (investment)'!$C:$C,'[1]Deals (investment)'!$B:$B,$A128,'[1]Deals (investment)'!$V:$V,BM$1)</f>
        <v>#VALUE!</v>
      </c>
      <c r="BN128" s="15"/>
      <c r="BO128" s="15"/>
      <c r="BP128" s="22"/>
      <c r="BQ128" s="15"/>
      <c r="BR128" s="15"/>
      <c r="BS128" s="15"/>
      <c r="BT128" s="15"/>
      <c r="BU128" s="15"/>
      <c r="BV128" s="15"/>
      <c r="BW128" s="15"/>
      <c r="BX128" s="15"/>
      <c r="BY128" s="15"/>
      <c r="BZ128" s="15"/>
      <c r="CA128" s="15"/>
      <c r="CB128" s="15"/>
      <c r="CC128" s="15"/>
      <c r="CD128" s="15" t="str">
        <f t="shared" si="15"/>
        <v>Livestock Trade ServicesLivestock Trade Services is focused on providing integrated end – to – end processing, quarantine and export of Livestock (small ruminants) in Africa.Active</v>
      </c>
      <c r="CE128" s="15"/>
      <c r="CF128" s="15"/>
      <c r="CG128" s="15"/>
      <c r="CH128" s="15"/>
      <c r="CI128" s="15"/>
      <c r="CJ128" s="15"/>
    </row>
    <row r="129" spans="1:118" ht="12.75">
      <c r="A129" s="15" t="s">
        <v>1197</v>
      </c>
      <c r="B129" s="15" t="s">
        <v>1198</v>
      </c>
      <c r="C129" s="15" t="s">
        <v>58</v>
      </c>
      <c r="D129" s="16">
        <v>2015</v>
      </c>
      <c r="E129" s="15" t="s">
        <v>1199</v>
      </c>
      <c r="F129" s="15" t="s">
        <v>1086</v>
      </c>
      <c r="G129" s="15" t="s">
        <v>891</v>
      </c>
      <c r="H129" s="15" t="s">
        <v>891</v>
      </c>
      <c r="I129" s="15" t="s">
        <v>891</v>
      </c>
      <c r="J129" s="15"/>
      <c r="K129" s="17" t="e">
        <f t="shared" si="13"/>
        <v>#VALUE!</v>
      </c>
      <c r="L129" s="15"/>
      <c r="M129" s="18" t="e">
        <f t="shared" si="1"/>
        <v>#VALUE!</v>
      </c>
      <c r="N129" s="15" t="s">
        <v>1200</v>
      </c>
      <c r="O129" s="15"/>
      <c r="P129" s="15"/>
      <c r="Q129" s="24">
        <v>43566</v>
      </c>
      <c r="R129" s="15" t="s">
        <v>375</v>
      </c>
      <c r="S129" s="19">
        <v>1040000</v>
      </c>
      <c r="T129" s="15" t="s">
        <v>375</v>
      </c>
      <c r="U129" s="19">
        <v>1040000</v>
      </c>
      <c r="V129" s="15" t="s">
        <v>1201</v>
      </c>
      <c r="W129" s="15">
        <v>1</v>
      </c>
      <c r="X129" s="15" t="s">
        <v>294</v>
      </c>
      <c r="Y129" s="15" t="s">
        <v>1202</v>
      </c>
      <c r="Z129" s="25" t="s">
        <v>147</v>
      </c>
      <c r="AB129" s="32">
        <v>43506</v>
      </c>
      <c r="AC129" s="21" t="s">
        <v>1203</v>
      </c>
      <c r="AD129" s="21" t="s">
        <v>1204</v>
      </c>
      <c r="AE129" s="21" t="s">
        <v>1205</v>
      </c>
      <c r="AF129" s="21" t="s">
        <v>1206</v>
      </c>
      <c r="AG129" s="22">
        <f t="shared" si="6"/>
        <v>0.83870967741935487</v>
      </c>
      <c r="AH129" s="15" t="str">
        <f t="shared" si="11"/>
        <v/>
      </c>
      <c r="AI129" s="22" t="str">
        <f>VLOOKUP(A129,'[1]Deals (investment)'!$B$2:$Z$1497,1,FALSE)</f>
        <v>Neopenda</v>
      </c>
      <c r="AJ129" s="22">
        <f>VLOOKUP(A129,'[1]Deals (investment)'!$B$2:$Z$870,15,FALSE)</f>
        <v>1</v>
      </c>
      <c r="AK129" s="17" t="e">
        <f>VLOOKUP(A129,'[1]Deals (Exits)'!B:B,1,FALSE)</f>
        <v>#N/A</v>
      </c>
      <c r="AL129" s="23">
        <f>VLOOKUP(G129,[1]Lookups!$V$3:$Y$197,4,FALSE)</f>
        <v>0</v>
      </c>
      <c r="AM129" s="17" t="str">
        <f>VLOOKUP(X129,[1]Lookups!$B$3:$C$200,2,FALSE)</f>
        <v>Health &amp; Pharmaceuticals</v>
      </c>
      <c r="AN129" s="17" t="str">
        <f>VLOOKUP(R129,[1]Lookups!$H$3:$I$69,2,FALSE)</f>
        <v>2. Seed</v>
      </c>
      <c r="AO129" s="17" t="str">
        <f>VLOOKUP(T129,[1]Lookups!$H$3:$I$69,2,FALSE)</f>
        <v>2. Seed</v>
      </c>
      <c r="AP129" s="17" t="str">
        <f>VLOOKUP(AN129,[1]Lookups!$N$3:$O$11,2,FALSE)</f>
        <v>Early</v>
      </c>
      <c r="AQ129" s="18" t="e">
        <f>COUNTIFS('[1]Deals (investment)'!$B:$B,$A129)</f>
        <v>#VALUE!</v>
      </c>
      <c r="AR129" s="18" t="e">
        <f>COUNTIFS('[1]Deals (investment)'!$B:$B,$A129,'[1]Deals (investment)'!$T:$T,$AW$1)+COUNTIFS('[1]Deals (investment)'!$B:$B,$A129,'[1]Deals (investment)'!$T:$T,$AX$1)+COUNTIFS('[1]Deals (investment)'!$B:$B,$A129,'[1]Deals (investment)'!$T:$T,$AY$1)</f>
        <v>#VALUE!</v>
      </c>
      <c r="AS129" s="17" t="e">
        <f>SUMIFS('[1]Deals (investment)'!$C:$C,'[1]Deals (investment)'!$B:$B,$A129)</f>
        <v>#VALUE!</v>
      </c>
      <c r="AT129" s="17" t="e">
        <f t="shared" si="4"/>
        <v>#VALUE!</v>
      </c>
      <c r="AU129" s="18" t="e">
        <f>COUNTIF('[1]Deals (Exits)'!$B:$B,A129)</f>
        <v>#VALUE!</v>
      </c>
      <c r="AV129" s="17" t="e">
        <f>SUMIFS('[1]Deals (investment)'!$C:$C,'[1]Deals (investment)'!$B:$B,$A129,'[1]Deals (investment)'!$T:$T,AV$1)</f>
        <v>#VALUE!</v>
      </c>
      <c r="AW129" s="17" t="e">
        <f>SUMIFS('[1]Deals (investment)'!$C:$C,'[1]Deals (investment)'!$B:$B,$A129,'[1]Deals (investment)'!$T:$T,AW$1)</f>
        <v>#VALUE!</v>
      </c>
      <c r="AX129" s="17" t="e">
        <f>SUMIFS('[1]Deals (investment)'!$C:$C,'[1]Deals (investment)'!$B:$B,$A129,'[1]Deals (investment)'!$T:$T,AX$1)</f>
        <v>#VALUE!</v>
      </c>
      <c r="AY129" s="17" t="e">
        <f>SUMIFS('[1]Deals (investment)'!$C:$C,'[1]Deals (investment)'!$B:$B,$A129,'[1]Deals (investment)'!$T:$T,AY$1)</f>
        <v>#VALUE!</v>
      </c>
      <c r="AZ129" s="17" t="e">
        <f>SUMIFS('[1]Deals (investment)'!$C:$C,'[1]Deals (investment)'!$B:$B,$A129,'[1]Deals (investment)'!$T:$T,AZ$1)</f>
        <v>#VALUE!</v>
      </c>
      <c r="BA129" s="17" t="e">
        <f>SUMIFS('[1]Deals (investment)'!$C:$C,'[1]Deals (investment)'!$B:$B,$A129,'[1]Deals (investment)'!$T:$T,BA$1)</f>
        <v>#VALUE!</v>
      </c>
      <c r="BB129" s="17" t="e">
        <f>SUMIFS('[1]Deals (investment)'!$C:$C,'[1]Deals (investment)'!$B:$B,$A129,'[1]Deals (investment)'!$T:$T,BB$1)</f>
        <v>#VALUE!</v>
      </c>
      <c r="BC129" s="17" t="e">
        <f>SUMIFS('[1]Deals (Exits)'!$C:$C,'[1]Deals (Exits)'!$B:$B,$A129)</f>
        <v>#VALUE!</v>
      </c>
      <c r="BD129" s="17" t="e">
        <f>SUMIFS('[1]Deals (investment)'!$C:$C,'[1]Deals (investment)'!$B:$B,$A129,'[1]Deals (investment)'!$V:$V,BD$1)</f>
        <v>#VALUE!</v>
      </c>
      <c r="BE129" s="17" t="e">
        <f>SUMIFS('[1]Deals (investment)'!$C:$C,'[1]Deals (investment)'!$B:$B,$A129,'[1]Deals (investment)'!$V:$V,BE$1)</f>
        <v>#VALUE!</v>
      </c>
      <c r="BF129" s="17" t="e">
        <f>SUMIFS('[1]Deals (investment)'!$C:$C,'[1]Deals (investment)'!$B:$B,$A129,'[1]Deals (investment)'!$V:$V,BF$1)</f>
        <v>#VALUE!</v>
      </c>
      <c r="BG129" s="17" t="e">
        <f>SUMIFS('[1]Deals (investment)'!$C:$C,'[1]Deals (investment)'!$B:$B,$A129,'[1]Deals (investment)'!$V:$V,BG$1)</f>
        <v>#VALUE!</v>
      </c>
      <c r="BH129" s="17" t="e">
        <f>SUMIFS('[1]Deals (investment)'!$C:$C,'[1]Deals (investment)'!$B:$B,$A129,'[1]Deals (investment)'!$V:$V,BH$1)</f>
        <v>#VALUE!</v>
      </c>
      <c r="BI129" s="17" t="e">
        <f>SUMIFS('[1]Deals (investment)'!$C:$C,'[1]Deals (investment)'!$B:$B,$A129,'[1]Deals (investment)'!$V:$V,BI$1)</f>
        <v>#VALUE!</v>
      </c>
      <c r="BJ129" s="17" t="e">
        <f>SUMIFS('[1]Deals (investment)'!$C:$C,'[1]Deals (investment)'!$B:$B,$A129,'[1]Deals (investment)'!$V:$V,BJ$1)</f>
        <v>#VALUE!</v>
      </c>
      <c r="BK129" s="17" t="e">
        <f>SUMIFS('[1]Deals (investment)'!$C:$C,'[1]Deals (investment)'!$B:$B,$A129,'[1]Deals (investment)'!$V:$V,BK$1)</f>
        <v>#VALUE!</v>
      </c>
      <c r="BL129" s="17" t="e">
        <f>SUMIFS('[1]Deals (investment)'!$C:$C,'[1]Deals (investment)'!$B:$B,$A129,'[1]Deals (investment)'!$V:$V,BL$1)</f>
        <v>#VALUE!</v>
      </c>
      <c r="BM129" s="17" t="e">
        <f>SUMIFS('[1]Deals (investment)'!$C:$C,'[1]Deals (investment)'!$B:$B,$A129,'[1]Deals (investment)'!$V:$V,BM$1)</f>
        <v>#VALUE!</v>
      </c>
      <c r="BN129" s="15"/>
      <c r="BO129" s="15"/>
      <c r="BP129" s="22"/>
      <c r="BQ129" s="15"/>
      <c r="BR129" s="15"/>
      <c r="BS129" s="15"/>
      <c r="BT129" s="15"/>
      <c r="BU129" s="15"/>
      <c r="BV129" s="15"/>
      <c r="BW129" s="15"/>
      <c r="BX129" s="15"/>
      <c r="BY129" s="15"/>
      <c r="BZ129" s="15"/>
      <c r="CA129" s="15"/>
      <c r="CB129" s="15"/>
      <c r="CC129" s="15"/>
      <c r="CD129" s="15" t="str">
        <f t="shared" si="15"/>
        <v>NeopendaAt Neopenda, we believe that the most vulnerable patient populations in the world deserve access to high quality health care. We’re a social enterprise startup passionate about improving newborn health in low-resource settings.Active</v>
      </c>
      <c r="CE129" s="15"/>
      <c r="CF129" s="15"/>
      <c r="CG129" s="15"/>
      <c r="CH129" s="15"/>
      <c r="CI129" s="15"/>
      <c r="CJ129" s="15"/>
      <c r="DM129">
        <v>67</v>
      </c>
    </row>
    <row r="130" spans="1:118" ht="12.75">
      <c r="A130" s="15" t="s">
        <v>1207</v>
      </c>
      <c r="B130" s="15" t="s">
        <v>1208</v>
      </c>
      <c r="C130" s="15" t="s">
        <v>58</v>
      </c>
      <c r="D130" s="16">
        <v>2016</v>
      </c>
      <c r="E130" s="15" t="s">
        <v>272</v>
      </c>
      <c r="F130" s="15" t="s">
        <v>110</v>
      </c>
      <c r="G130" s="15" t="s">
        <v>273</v>
      </c>
      <c r="H130" s="15" t="s">
        <v>273</v>
      </c>
      <c r="I130" s="15" t="s">
        <v>273</v>
      </c>
      <c r="J130" s="15"/>
      <c r="K130" s="17" t="e">
        <f t="shared" si="13"/>
        <v>#VALUE!</v>
      </c>
      <c r="L130" s="15"/>
      <c r="M130" s="18" t="e">
        <f t="shared" si="1"/>
        <v>#VALUE!</v>
      </c>
      <c r="N130" s="15" t="s">
        <v>1209</v>
      </c>
      <c r="O130" s="15"/>
      <c r="P130" s="15"/>
      <c r="Q130" s="24">
        <v>43448</v>
      </c>
      <c r="R130" s="15" t="s">
        <v>375</v>
      </c>
      <c r="S130" s="19">
        <v>500000</v>
      </c>
      <c r="T130" s="15" t="s">
        <v>375</v>
      </c>
      <c r="U130" s="17">
        <v>500000</v>
      </c>
      <c r="V130" s="15" t="s">
        <v>1210</v>
      </c>
      <c r="W130" s="15">
        <v>0</v>
      </c>
      <c r="X130" s="15" t="s">
        <v>538</v>
      </c>
      <c r="Y130" s="15" t="s">
        <v>1211</v>
      </c>
      <c r="Z130" s="25" t="s">
        <v>147</v>
      </c>
      <c r="AA130" s="25" t="s">
        <v>1212</v>
      </c>
      <c r="AB130" s="32">
        <v>43506</v>
      </c>
      <c r="AC130" s="21" t="s">
        <v>1213</v>
      </c>
      <c r="AD130" s="21" t="s">
        <v>1214</v>
      </c>
      <c r="AE130" s="21" t="s">
        <v>1215</v>
      </c>
      <c r="AF130" s="21" t="s">
        <v>1216</v>
      </c>
      <c r="AG130" s="22">
        <f t="shared" si="6"/>
        <v>0.87096774193548387</v>
      </c>
      <c r="AH130" s="15" t="str">
        <f t="shared" ref="AH130:AH193" si="16">IF(A130 = "","",IF(COUNTIF(CD:CD,CONCATENATE(A130,B130,C130))&gt;1,"Duplicated",""))</f>
        <v/>
      </c>
      <c r="AI130" s="22" t="str">
        <f>VLOOKUP(A130,'[1]Deals (investment)'!$B$2:$Z$1497,1,FALSE)</f>
        <v>AgroCenta</v>
      </c>
      <c r="AJ130" s="22">
        <f>VLOOKUP(A130,'[1]Deals (investment)'!$B$2:$Z$870,15,FALSE)</f>
        <v>1</v>
      </c>
      <c r="AK130" s="17" t="e">
        <f>VLOOKUP(A130,'[1]Deals (Exits)'!B:B,1,FALSE)</f>
        <v>#N/A</v>
      </c>
      <c r="AL130" s="23">
        <f>VLOOKUP(G130,[1]Lookups!$V$3:$Y$197,4,FALSE)</f>
        <v>0</v>
      </c>
      <c r="AM130" s="17" t="str">
        <f>VLOOKUP(X130,[1]Lookups!$B$3:$C$200,2,FALSE)</f>
        <v>Agriculture</v>
      </c>
      <c r="AN130" s="17" t="str">
        <f>VLOOKUP(R130,[1]Lookups!$H$3:$I$69,2,FALSE)</f>
        <v>2. Seed</v>
      </c>
      <c r="AO130" s="17" t="str">
        <f>VLOOKUP(T130,[1]Lookups!$H$3:$I$69,2,FALSE)</f>
        <v>2. Seed</v>
      </c>
      <c r="AP130" s="17" t="str">
        <f>VLOOKUP(AN130,[1]Lookups!$N$3:$O$11,2,FALSE)</f>
        <v>Early</v>
      </c>
      <c r="AQ130" s="18" t="e">
        <f>COUNTIFS('[1]Deals (investment)'!$B:$B,$A130)</f>
        <v>#VALUE!</v>
      </c>
      <c r="AR130" s="18" t="e">
        <f>COUNTIFS('[1]Deals (investment)'!$B:$B,$A130,'[1]Deals (investment)'!$T:$T,$AW$1)+COUNTIFS('[1]Deals (investment)'!$B:$B,$A130,'[1]Deals (investment)'!$T:$T,$AX$1)+COUNTIFS('[1]Deals (investment)'!$B:$B,$A130,'[1]Deals (investment)'!$T:$T,$AY$1)</f>
        <v>#VALUE!</v>
      </c>
      <c r="AS130" s="17" t="e">
        <f>SUMIFS('[1]Deals (investment)'!$C:$C,'[1]Deals (investment)'!$B:$B,$A130)</f>
        <v>#VALUE!</v>
      </c>
      <c r="AT130" s="17" t="e">
        <f t="shared" si="4"/>
        <v>#VALUE!</v>
      </c>
      <c r="AU130" s="18" t="e">
        <f>COUNTIF('[1]Deals (Exits)'!$B:$B,A130)</f>
        <v>#VALUE!</v>
      </c>
      <c r="AV130" s="17" t="e">
        <f>SUMIFS('[1]Deals (investment)'!$C:$C,'[1]Deals (investment)'!$B:$B,$A130,'[1]Deals (investment)'!$T:$T,AV$1)</f>
        <v>#VALUE!</v>
      </c>
      <c r="AW130" s="17" t="e">
        <f>SUMIFS('[1]Deals (investment)'!$C:$C,'[1]Deals (investment)'!$B:$B,$A130,'[1]Deals (investment)'!$T:$T,AW$1)</f>
        <v>#VALUE!</v>
      </c>
      <c r="AX130" s="17" t="e">
        <f>SUMIFS('[1]Deals (investment)'!$C:$C,'[1]Deals (investment)'!$B:$B,$A130,'[1]Deals (investment)'!$T:$T,AX$1)</f>
        <v>#VALUE!</v>
      </c>
      <c r="AY130" s="17" t="e">
        <f>SUMIFS('[1]Deals (investment)'!$C:$C,'[1]Deals (investment)'!$B:$B,$A130,'[1]Deals (investment)'!$T:$T,AY$1)</f>
        <v>#VALUE!</v>
      </c>
      <c r="AZ130" s="17" t="e">
        <f>SUMIFS('[1]Deals (investment)'!$C:$C,'[1]Deals (investment)'!$B:$B,$A130,'[1]Deals (investment)'!$T:$T,AZ$1)</f>
        <v>#VALUE!</v>
      </c>
      <c r="BA130" s="17" t="e">
        <f>SUMIFS('[1]Deals (investment)'!$C:$C,'[1]Deals (investment)'!$B:$B,$A130,'[1]Deals (investment)'!$T:$T,BA$1)</f>
        <v>#VALUE!</v>
      </c>
      <c r="BB130" s="17" t="e">
        <f>SUMIFS('[1]Deals (investment)'!$C:$C,'[1]Deals (investment)'!$B:$B,$A130,'[1]Deals (investment)'!$T:$T,BB$1)</f>
        <v>#VALUE!</v>
      </c>
      <c r="BC130" s="17" t="e">
        <f>SUMIFS('[1]Deals (Exits)'!$C:$C,'[1]Deals (Exits)'!$B:$B,$A130)</f>
        <v>#VALUE!</v>
      </c>
      <c r="BD130" s="17" t="e">
        <f>SUMIFS('[1]Deals (investment)'!$C:$C,'[1]Deals (investment)'!$B:$B,$A130,'[1]Deals (investment)'!$V:$V,BD$1)</f>
        <v>#VALUE!</v>
      </c>
      <c r="BE130" s="17" t="e">
        <f>SUMIFS('[1]Deals (investment)'!$C:$C,'[1]Deals (investment)'!$B:$B,$A130,'[1]Deals (investment)'!$V:$V,BE$1)</f>
        <v>#VALUE!</v>
      </c>
      <c r="BF130" s="17" t="e">
        <f>SUMIFS('[1]Deals (investment)'!$C:$C,'[1]Deals (investment)'!$B:$B,$A130,'[1]Deals (investment)'!$V:$V,BF$1)</f>
        <v>#VALUE!</v>
      </c>
      <c r="BG130" s="17" t="e">
        <f>SUMIFS('[1]Deals (investment)'!$C:$C,'[1]Deals (investment)'!$B:$B,$A130,'[1]Deals (investment)'!$V:$V,BG$1)</f>
        <v>#VALUE!</v>
      </c>
      <c r="BH130" s="17" t="e">
        <f>SUMIFS('[1]Deals (investment)'!$C:$C,'[1]Deals (investment)'!$B:$B,$A130,'[1]Deals (investment)'!$V:$V,BH$1)</f>
        <v>#VALUE!</v>
      </c>
      <c r="BI130" s="17" t="e">
        <f>SUMIFS('[1]Deals (investment)'!$C:$C,'[1]Deals (investment)'!$B:$B,$A130,'[1]Deals (investment)'!$V:$V,BI$1)</f>
        <v>#VALUE!</v>
      </c>
      <c r="BJ130" s="17" t="e">
        <f>SUMIFS('[1]Deals (investment)'!$C:$C,'[1]Deals (investment)'!$B:$B,$A130,'[1]Deals (investment)'!$V:$V,BJ$1)</f>
        <v>#VALUE!</v>
      </c>
      <c r="BK130" s="17" t="e">
        <f>SUMIFS('[1]Deals (investment)'!$C:$C,'[1]Deals (investment)'!$B:$B,$A130,'[1]Deals (investment)'!$V:$V,BK$1)</f>
        <v>#VALUE!</v>
      </c>
      <c r="BL130" s="17" t="e">
        <f>SUMIFS('[1]Deals (investment)'!$C:$C,'[1]Deals (investment)'!$B:$B,$A130,'[1]Deals (investment)'!$V:$V,BL$1)</f>
        <v>#VALUE!</v>
      </c>
      <c r="BM130" s="17" t="e">
        <f>SUMIFS('[1]Deals (investment)'!$C:$C,'[1]Deals (investment)'!$B:$B,$A130,'[1]Deals (investment)'!$V:$V,BM$1)</f>
        <v>#VALUE!</v>
      </c>
      <c r="BN130" s="15"/>
      <c r="BO130" s="15"/>
      <c r="BP130" s="22"/>
      <c r="BQ130" s="15"/>
      <c r="BR130" s="15"/>
      <c r="BS130" s="15"/>
      <c r="BT130" s="15"/>
      <c r="BU130" s="15"/>
      <c r="BV130" s="15"/>
      <c r="BW130" s="15"/>
      <c r="BX130" s="15"/>
      <c r="BY130" s="15"/>
      <c r="BZ130" s="15"/>
      <c r="CA130" s="15"/>
      <c r="CB130" s="15"/>
      <c r="CC130" s="15"/>
      <c r="CD130" s="15" t="str">
        <f t="shared" si="15"/>
        <v>AgroCentaAgroCenta is an online platform that connects all the stakeholders in the staple food value chain from smallholder farmers, partners, logistics suppliers, off-loaders to buyers under one umbrella for effective trading.Active</v>
      </c>
      <c r="CE130" s="15"/>
      <c r="CF130" s="15"/>
      <c r="CG130" s="15"/>
      <c r="CH130" s="15"/>
      <c r="CI130" s="15"/>
      <c r="CJ130" s="15"/>
      <c r="DM130">
        <v>246</v>
      </c>
    </row>
    <row r="131" spans="1:118" ht="12.75">
      <c r="A131" s="15" t="s">
        <v>1217</v>
      </c>
      <c r="B131" s="15" t="s">
        <v>1218</v>
      </c>
      <c r="C131" s="15" t="s">
        <v>58</v>
      </c>
      <c r="D131" s="16">
        <v>2016</v>
      </c>
      <c r="E131" s="15" t="s">
        <v>59</v>
      </c>
      <c r="F131" s="15"/>
      <c r="G131" s="15" t="s">
        <v>61</v>
      </c>
      <c r="H131" s="15" t="s">
        <v>61</v>
      </c>
      <c r="I131" s="15" t="s">
        <v>61</v>
      </c>
      <c r="J131" s="15"/>
      <c r="K131" s="17" t="e">
        <f t="shared" si="13"/>
        <v>#VALUE!</v>
      </c>
      <c r="L131" s="15"/>
      <c r="M131" s="18" t="e">
        <f t="shared" si="1"/>
        <v>#VALUE!</v>
      </c>
      <c r="N131" s="15" t="s">
        <v>1219</v>
      </c>
      <c r="O131" s="15"/>
      <c r="P131" s="15"/>
      <c r="Q131" s="15"/>
      <c r="R131" s="15" t="s">
        <v>375</v>
      </c>
      <c r="S131" s="19">
        <v>1100000</v>
      </c>
      <c r="T131" s="15" t="s">
        <v>375</v>
      </c>
      <c r="U131" s="17">
        <v>1100000</v>
      </c>
      <c r="V131" s="15" t="s">
        <v>1220</v>
      </c>
      <c r="W131" s="15"/>
      <c r="X131" s="15" t="s">
        <v>158</v>
      </c>
      <c r="Y131" s="15" t="s">
        <v>1221</v>
      </c>
      <c r="AB131" s="20" t="s">
        <v>286</v>
      </c>
      <c r="AC131" s="21" t="s">
        <v>1222</v>
      </c>
      <c r="AD131" s="21" t="s">
        <v>1223</v>
      </c>
      <c r="AE131" s="21" t="s">
        <v>1224</v>
      </c>
      <c r="AF131" s="21" t="s">
        <v>1225</v>
      </c>
      <c r="AG131" s="22">
        <f t="shared" si="6"/>
        <v>0.70967741935483875</v>
      </c>
      <c r="AH131" s="15" t="e">
        <f t="shared" si="16"/>
        <v>#VALUE!</v>
      </c>
      <c r="AI131" s="22" t="str">
        <f>VLOOKUP(A131,'[1]Deals (investment)'!$B$2:$Z$1497,1,FALSE)</f>
        <v>PiggyVest</v>
      </c>
      <c r="AJ131" s="22">
        <f>VLOOKUP(A131,'[1]Deals (investment)'!$B$2:$Z$870,15,FALSE)</f>
        <v>1</v>
      </c>
      <c r="AK131" s="17" t="e">
        <f>VLOOKUP(A131,'[1]Deals (Exits)'!B:B,1,FALSE)</f>
        <v>#N/A</v>
      </c>
      <c r="AL131" s="23">
        <f>VLOOKUP(G131,[1]Lookups!$V$3:$Y$197,4,FALSE)</f>
        <v>0</v>
      </c>
      <c r="AM131" s="17" t="str">
        <f>VLOOKUP(X131,[1]Lookups!$B$3:$C$200,2,FALSE)</f>
        <v>Financial Services</v>
      </c>
      <c r="AN131" s="17" t="str">
        <f>VLOOKUP(R131,[1]Lookups!$H$3:$I$69,2,FALSE)</f>
        <v>2. Seed</v>
      </c>
      <c r="AO131" s="17" t="str">
        <f>VLOOKUP(T131,[1]Lookups!$H$3:$I$69,2,FALSE)</f>
        <v>2. Seed</v>
      </c>
      <c r="AP131" s="17" t="str">
        <f>VLOOKUP(AN131,[1]Lookups!$N$3:$O$11,2,FALSE)</f>
        <v>Early</v>
      </c>
      <c r="AQ131" s="18" t="e">
        <f>COUNTIFS('[1]Deals (investment)'!$B:$B,$A131)</f>
        <v>#VALUE!</v>
      </c>
      <c r="AR131" s="18" t="e">
        <f>COUNTIFS('[1]Deals (investment)'!$B:$B,$A131,'[1]Deals (investment)'!$T:$T,$AW$1)+COUNTIFS('[1]Deals (investment)'!$B:$B,$A131,'[1]Deals (investment)'!$T:$T,$AX$1)+COUNTIFS('[1]Deals (investment)'!$B:$B,$A131,'[1]Deals (investment)'!$T:$T,$AY$1)</f>
        <v>#VALUE!</v>
      </c>
      <c r="AS131" s="17" t="e">
        <f>SUMIFS('[1]Deals (investment)'!$C:$C,'[1]Deals (investment)'!$B:$B,$A131)</f>
        <v>#VALUE!</v>
      </c>
      <c r="AT131" s="17" t="e">
        <f t="shared" si="4"/>
        <v>#VALUE!</v>
      </c>
      <c r="AU131" s="18" t="e">
        <f>COUNTIF('[1]Deals (Exits)'!$B:$B,A131)</f>
        <v>#VALUE!</v>
      </c>
      <c r="AV131" s="17" t="e">
        <f>SUMIFS('[1]Deals (investment)'!$C:$C,'[1]Deals (investment)'!$B:$B,$A131,'[1]Deals (investment)'!$T:$T,AV$1)</f>
        <v>#VALUE!</v>
      </c>
      <c r="AW131" s="17" t="e">
        <f>SUMIFS('[1]Deals (investment)'!$C:$C,'[1]Deals (investment)'!$B:$B,$A131,'[1]Deals (investment)'!$T:$T,AW$1)</f>
        <v>#VALUE!</v>
      </c>
      <c r="AX131" s="17" t="e">
        <f>SUMIFS('[1]Deals (investment)'!$C:$C,'[1]Deals (investment)'!$B:$B,$A131,'[1]Deals (investment)'!$T:$T,AX$1)</f>
        <v>#VALUE!</v>
      </c>
      <c r="AY131" s="17" t="e">
        <f>SUMIFS('[1]Deals (investment)'!$C:$C,'[1]Deals (investment)'!$B:$B,$A131,'[1]Deals (investment)'!$T:$T,AY$1)</f>
        <v>#VALUE!</v>
      </c>
      <c r="AZ131" s="17" t="e">
        <f>SUMIFS('[1]Deals (investment)'!$C:$C,'[1]Deals (investment)'!$B:$B,$A131,'[1]Deals (investment)'!$T:$T,AZ$1)</f>
        <v>#VALUE!</v>
      </c>
      <c r="BA131" s="17" t="e">
        <f>SUMIFS('[1]Deals (investment)'!$C:$C,'[1]Deals (investment)'!$B:$B,$A131,'[1]Deals (investment)'!$T:$T,BA$1)</f>
        <v>#VALUE!</v>
      </c>
      <c r="BB131" s="17" t="e">
        <f>SUMIFS('[1]Deals (investment)'!$C:$C,'[1]Deals (investment)'!$B:$B,$A131,'[1]Deals (investment)'!$T:$T,BB$1)</f>
        <v>#VALUE!</v>
      </c>
      <c r="BC131" s="17" t="e">
        <f>SUMIFS('[1]Deals (Exits)'!$C:$C,'[1]Deals (Exits)'!$B:$B,$A131)</f>
        <v>#VALUE!</v>
      </c>
      <c r="BD131" s="17" t="e">
        <f>SUMIFS('[1]Deals (investment)'!$C:$C,'[1]Deals (investment)'!$B:$B,$A131,'[1]Deals (investment)'!$V:$V,BD$1)</f>
        <v>#VALUE!</v>
      </c>
      <c r="BE131" s="17" t="e">
        <f>SUMIFS('[1]Deals (investment)'!$C:$C,'[1]Deals (investment)'!$B:$B,$A131,'[1]Deals (investment)'!$V:$V,BE$1)</f>
        <v>#VALUE!</v>
      </c>
      <c r="BF131" s="17" t="e">
        <f>SUMIFS('[1]Deals (investment)'!$C:$C,'[1]Deals (investment)'!$B:$B,$A131,'[1]Deals (investment)'!$V:$V,BF$1)</f>
        <v>#VALUE!</v>
      </c>
      <c r="BG131" s="17" t="e">
        <f>SUMIFS('[1]Deals (investment)'!$C:$C,'[1]Deals (investment)'!$B:$B,$A131,'[1]Deals (investment)'!$V:$V,BG$1)</f>
        <v>#VALUE!</v>
      </c>
      <c r="BH131" s="17" t="e">
        <f>SUMIFS('[1]Deals (investment)'!$C:$C,'[1]Deals (investment)'!$B:$B,$A131,'[1]Deals (investment)'!$V:$V,BH$1)</f>
        <v>#VALUE!</v>
      </c>
      <c r="BI131" s="17" t="e">
        <f>SUMIFS('[1]Deals (investment)'!$C:$C,'[1]Deals (investment)'!$B:$B,$A131,'[1]Deals (investment)'!$V:$V,BI$1)</f>
        <v>#VALUE!</v>
      </c>
      <c r="BJ131" s="17" t="e">
        <f>SUMIFS('[1]Deals (investment)'!$C:$C,'[1]Deals (investment)'!$B:$B,$A131,'[1]Deals (investment)'!$V:$V,BJ$1)</f>
        <v>#VALUE!</v>
      </c>
      <c r="BK131" s="17" t="e">
        <f>SUMIFS('[1]Deals (investment)'!$C:$C,'[1]Deals (investment)'!$B:$B,$A131,'[1]Deals (investment)'!$V:$V,BK$1)</f>
        <v>#VALUE!</v>
      </c>
      <c r="BL131" s="17" t="e">
        <f>SUMIFS('[1]Deals (investment)'!$C:$C,'[1]Deals (investment)'!$B:$B,$A131,'[1]Deals (investment)'!$V:$V,BL$1)</f>
        <v>#VALUE!</v>
      </c>
      <c r="BM131" s="17" t="e">
        <f>SUMIFS('[1]Deals (investment)'!$C:$C,'[1]Deals (investment)'!$B:$B,$A131,'[1]Deals (investment)'!$V:$V,BM$1)</f>
        <v>#VALUE!</v>
      </c>
      <c r="BN131" s="15"/>
      <c r="BO131" s="15"/>
      <c r="BP131" s="22"/>
      <c r="BQ131" s="15"/>
      <c r="BR131" s="15"/>
      <c r="BS131" s="15"/>
      <c r="BT131" s="15"/>
      <c r="BU131" s="15"/>
      <c r="BV131" s="15"/>
      <c r="BW131" s="15"/>
      <c r="BX131" s="15"/>
      <c r="BY131" s="15"/>
      <c r="BZ131" s="15"/>
      <c r="CA131" s="15"/>
      <c r="CB131" s="15"/>
      <c r="CC131" s="15"/>
      <c r="CD131" s="15" t="str">
        <f t="shared" si="15"/>
        <v>PiggyVestPiggyVest (formerly Piggybank) is a simple web app that helps individuals and businesses manage their finances effectively. You can choose to save little amounts daily, weekly or monthly automatically from your debit card towards a savings target.Active</v>
      </c>
      <c r="CE131" s="15"/>
      <c r="CF131" s="15"/>
      <c r="CG131" s="15"/>
      <c r="CH131" s="15"/>
      <c r="CI131" s="15"/>
      <c r="CJ131" s="15"/>
      <c r="DM131">
        <v>33</v>
      </c>
    </row>
    <row r="132" spans="1:118" ht="12.75">
      <c r="A132" s="15" t="s">
        <v>1226</v>
      </c>
      <c r="B132" s="15" t="s">
        <v>1227</v>
      </c>
      <c r="C132" s="15" t="s">
        <v>58</v>
      </c>
      <c r="D132" s="16">
        <v>2018</v>
      </c>
      <c r="E132" s="15" t="s">
        <v>1228</v>
      </c>
      <c r="F132" s="15"/>
      <c r="G132" s="15" t="s">
        <v>1229</v>
      </c>
      <c r="H132" s="15" t="s">
        <v>1229</v>
      </c>
      <c r="I132" s="15" t="s">
        <v>1229</v>
      </c>
      <c r="J132" s="15"/>
      <c r="K132" s="17" t="e">
        <f t="shared" si="13"/>
        <v>#VALUE!</v>
      </c>
      <c r="L132" s="15"/>
      <c r="M132" s="18" t="e">
        <f t="shared" si="1"/>
        <v>#VALUE!</v>
      </c>
      <c r="N132" s="15"/>
      <c r="O132" s="15"/>
      <c r="P132" s="15"/>
      <c r="Q132" s="15"/>
      <c r="R132" s="15" t="s">
        <v>375</v>
      </c>
      <c r="S132" s="19">
        <v>1140000</v>
      </c>
      <c r="T132" s="15" t="s">
        <v>375</v>
      </c>
      <c r="U132" s="17">
        <v>1140000</v>
      </c>
      <c r="V132" s="15" t="s">
        <v>1230</v>
      </c>
      <c r="W132" s="15">
        <v>1</v>
      </c>
      <c r="X132" s="15" t="s">
        <v>1231</v>
      </c>
      <c r="Y132" s="15" t="s">
        <v>1232</v>
      </c>
      <c r="AB132" s="32">
        <v>43506</v>
      </c>
      <c r="AC132" s="21" t="s">
        <v>1233</v>
      </c>
      <c r="AD132" s="21" t="s">
        <v>1234</v>
      </c>
      <c r="AE132" s="15"/>
      <c r="AF132" s="15"/>
      <c r="AG132" s="22">
        <f t="shared" si="6"/>
        <v>0.64516129032258063</v>
      </c>
      <c r="AH132" s="15" t="e">
        <f t="shared" si="16"/>
        <v>#VALUE!</v>
      </c>
      <c r="AI132" s="22" t="str">
        <f>VLOOKUP(A132,'[1]Deals (investment)'!$B$2:$Z$1497,1,FALSE)</f>
        <v>Janngo</v>
      </c>
      <c r="AJ132" s="22">
        <f>VLOOKUP(A132,'[1]Deals (investment)'!$B$2:$Z$870,15,FALSE)</f>
        <v>1</v>
      </c>
      <c r="AK132" s="17" t="e">
        <f>VLOOKUP(A132,'[1]Deals (Exits)'!B:B,1,FALSE)</f>
        <v>#N/A</v>
      </c>
      <c r="AL132" s="23">
        <f>VLOOKUP(G132,[1]Lookups!$V$3:$Y$197,4,FALSE)</f>
        <v>0</v>
      </c>
      <c r="AM132" s="17" t="str">
        <f>VLOOKUP(X132,[1]Lookups!$B$3:$C$200,2,FALSE)</f>
        <v>Media &amp; Entertainment</v>
      </c>
      <c r="AN132" s="17" t="str">
        <f>VLOOKUP(R132,[1]Lookups!$H$3:$I$69,2,FALSE)</f>
        <v>2. Seed</v>
      </c>
      <c r="AO132" s="17" t="str">
        <f>VLOOKUP(T132,[1]Lookups!$H$3:$I$69,2,FALSE)</f>
        <v>2. Seed</v>
      </c>
      <c r="AP132" s="17" t="str">
        <f>VLOOKUP(AN132,[1]Lookups!$N$3:$O$11,2,FALSE)</f>
        <v>Early</v>
      </c>
      <c r="AQ132" s="18" t="e">
        <f>COUNTIFS('[1]Deals (investment)'!$B:$B,$A132)</f>
        <v>#VALUE!</v>
      </c>
      <c r="AR132" s="18" t="e">
        <f>COUNTIFS('[1]Deals (investment)'!$B:$B,$A132,'[1]Deals (investment)'!$T:$T,$AW$1)+COUNTIFS('[1]Deals (investment)'!$B:$B,$A132,'[1]Deals (investment)'!$T:$T,$AX$1)+COUNTIFS('[1]Deals (investment)'!$B:$B,$A132,'[1]Deals (investment)'!$T:$T,$AY$1)</f>
        <v>#VALUE!</v>
      </c>
      <c r="AS132" s="17" t="e">
        <f>SUMIFS('[1]Deals (investment)'!$C:$C,'[1]Deals (investment)'!$B:$B,$A132)</f>
        <v>#VALUE!</v>
      </c>
      <c r="AT132" s="17" t="e">
        <f t="shared" si="4"/>
        <v>#VALUE!</v>
      </c>
      <c r="AU132" s="18" t="e">
        <f>COUNTIF('[1]Deals (Exits)'!$B:$B,A132)</f>
        <v>#VALUE!</v>
      </c>
      <c r="AV132" s="17" t="e">
        <f>SUMIFS('[1]Deals (investment)'!$C:$C,'[1]Deals (investment)'!$B:$B,$A132,'[1]Deals (investment)'!$T:$T,AV$1)</f>
        <v>#VALUE!</v>
      </c>
      <c r="AW132" s="17" t="e">
        <f>SUMIFS('[1]Deals (investment)'!$C:$C,'[1]Deals (investment)'!$B:$B,$A132,'[1]Deals (investment)'!$T:$T,AW$1)</f>
        <v>#VALUE!</v>
      </c>
      <c r="AX132" s="17" t="e">
        <f>SUMIFS('[1]Deals (investment)'!$C:$C,'[1]Deals (investment)'!$B:$B,$A132,'[1]Deals (investment)'!$T:$T,AX$1)</f>
        <v>#VALUE!</v>
      </c>
      <c r="AY132" s="17" t="e">
        <f>SUMIFS('[1]Deals (investment)'!$C:$C,'[1]Deals (investment)'!$B:$B,$A132,'[1]Deals (investment)'!$T:$T,AY$1)</f>
        <v>#VALUE!</v>
      </c>
      <c r="AZ132" s="17" t="e">
        <f>SUMIFS('[1]Deals (investment)'!$C:$C,'[1]Deals (investment)'!$B:$B,$A132,'[1]Deals (investment)'!$T:$T,AZ$1)</f>
        <v>#VALUE!</v>
      </c>
      <c r="BA132" s="17" t="e">
        <f>SUMIFS('[1]Deals (investment)'!$C:$C,'[1]Deals (investment)'!$B:$B,$A132,'[1]Deals (investment)'!$T:$T,BA$1)</f>
        <v>#VALUE!</v>
      </c>
      <c r="BB132" s="17" t="e">
        <f>SUMIFS('[1]Deals (investment)'!$C:$C,'[1]Deals (investment)'!$B:$B,$A132,'[1]Deals (investment)'!$T:$T,BB$1)</f>
        <v>#VALUE!</v>
      </c>
      <c r="BC132" s="17" t="e">
        <f>SUMIFS('[1]Deals (Exits)'!$C:$C,'[1]Deals (Exits)'!$B:$B,$A132)</f>
        <v>#VALUE!</v>
      </c>
      <c r="BD132" s="17" t="e">
        <f>SUMIFS('[1]Deals (investment)'!$C:$C,'[1]Deals (investment)'!$B:$B,$A132,'[1]Deals (investment)'!$V:$V,BD$1)</f>
        <v>#VALUE!</v>
      </c>
      <c r="BE132" s="17" t="e">
        <f>SUMIFS('[1]Deals (investment)'!$C:$C,'[1]Deals (investment)'!$B:$B,$A132,'[1]Deals (investment)'!$V:$V,BE$1)</f>
        <v>#VALUE!</v>
      </c>
      <c r="BF132" s="17" t="e">
        <f>SUMIFS('[1]Deals (investment)'!$C:$C,'[1]Deals (investment)'!$B:$B,$A132,'[1]Deals (investment)'!$V:$V,BF$1)</f>
        <v>#VALUE!</v>
      </c>
      <c r="BG132" s="17" t="e">
        <f>SUMIFS('[1]Deals (investment)'!$C:$C,'[1]Deals (investment)'!$B:$B,$A132,'[1]Deals (investment)'!$V:$V,BG$1)</f>
        <v>#VALUE!</v>
      </c>
      <c r="BH132" s="17" t="e">
        <f>SUMIFS('[1]Deals (investment)'!$C:$C,'[1]Deals (investment)'!$B:$B,$A132,'[1]Deals (investment)'!$V:$V,BH$1)</f>
        <v>#VALUE!</v>
      </c>
      <c r="BI132" s="17" t="e">
        <f>SUMIFS('[1]Deals (investment)'!$C:$C,'[1]Deals (investment)'!$B:$B,$A132,'[1]Deals (investment)'!$V:$V,BI$1)</f>
        <v>#VALUE!</v>
      </c>
      <c r="BJ132" s="17" t="e">
        <f>SUMIFS('[1]Deals (investment)'!$C:$C,'[1]Deals (investment)'!$B:$B,$A132,'[1]Deals (investment)'!$V:$V,BJ$1)</f>
        <v>#VALUE!</v>
      </c>
      <c r="BK132" s="17" t="e">
        <f>SUMIFS('[1]Deals (investment)'!$C:$C,'[1]Deals (investment)'!$B:$B,$A132,'[1]Deals (investment)'!$V:$V,BK$1)</f>
        <v>#VALUE!</v>
      </c>
      <c r="BL132" s="17" t="e">
        <f>SUMIFS('[1]Deals (investment)'!$C:$C,'[1]Deals (investment)'!$B:$B,$A132,'[1]Deals (investment)'!$V:$V,BL$1)</f>
        <v>#VALUE!</v>
      </c>
      <c r="BM132" s="17" t="e">
        <f>SUMIFS('[1]Deals (investment)'!$C:$C,'[1]Deals (investment)'!$B:$B,$A132,'[1]Deals (investment)'!$V:$V,BM$1)</f>
        <v>#VALUE!</v>
      </c>
      <c r="BN132" s="15"/>
      <c r="BO132" s="15"/>
      <c r="BP132" s="22"/>
      <c r="BQ132" s="15"/>
      <c r="BR132" s="15"/>
      <c r="BS132" s="15"/>
      <c r="BT132" s="15"/>
      <c r="BU132" s="15"/>
      <c r="BV132" s="15"/>
      <c r="BW132" s="15"/>
      <c r="BX132" s="15"/>
      <c r="BY132" s="15"/>
      <c r="BZ132" s="15"/>
      <c r="CA132" s="15"/>
      <c r="CB132" s="15"/>
      <c r="CC132" s="15"/>
      <c r="CD132" s="15" t="str">
        <f t="shared" si="15"/>
        <v>JanngoJanngo builds, grows and invests in pan-African digital champions with proven business models and inclusive social impact. We build digital ecosystems in high growth sectors by providing business support and digital platforms allowing Small and Medium Enterprises (SMEs) to scale and contribute to the economic empowerment of youth and women through job creation and capacity building.Active</v>
      </c>
      <c r="CE132" s="15"/>
      <c r="CF132" s="15"/>
      <c r="CG132" s="15"/>
      <c r="CH132" s="15"/>
      <c r="CI132" s="15"/>
      <c r="CJ132" s="15"/>
    </row>
    <row r="133" spans="1:118" ht="12.75">
      <c r="A133" s="15" t="s">
        <v>1235</v>
      </c>
      <c r="B133" s="15" t="s">
        <v>1236</v>
      </c>
      <c r="C133" s="15" t="s">
        <v>618</v>
      </c>
      <c r="D133" s="16">
        <v>2017</v>
      </c>
      <c r="E133" s="15" t="s">
        <v>90</v>
      </c>
      <c r="F133" s="15"/>
      <c r="G133" s="15" t="s">
        <v>91</v>
      </c>
      <c r="H133" s="15" t="s">
        <v>91</v>
      </c>
      <c r="I133" s="15" t="s">
        <v>91</v>
      </c>
      <c r="J133" s="15"/>
      <c r="K133" s="17" t="e">
        <f t="shared" si="13"/>
        <v>#VALUE!</v>
      </c>
      <c r="L133" s="15"/>
      <c r="M133" s="18" t="e">
        <f t="shared" si="1"/>
        <v>#VALUE!</v>
      </c>
      <c r="N133" s="15"/>
      <c r="O133" s="15"/>
      <c r="P133" s="15"/>
      <c r="Q133" s="15"/>
      <c r="R133" s="15" t="s">
        <v>375</v>
      </c>
      <c r="S133" s="19">
        <v>1135000</v>
      </c>
      <c r="T133" s="15" t="s">
        <v>375</v>
      </c>
      <c r="U133" s="17">
        <v>1135000</v>
      </c>
      <c r="V133" s="15" t="s">
        <v>1237</v>
      </c>
      <c r="W133" s="15">
        <v>0</v>
      </c>
      <c r="X133" s="15" t="s">
        <v>158</v>
      </c>
      <c r="Y133" s="15" t="s">
        <v>1238</v>
      </c>
      <c r="AB133" s="20" t="s">
        <v>286</v>
      </c>
      <c r="AC133" s="21" t="s">
        <v>1239</v>
      </c>
      <c r="AD133" s="21" t="s">
        <v>1240</v>
      </c>
      <c r="AE133" s="21" t="s">
        <v>1241</v>
      </c>
      <c r="AF133" s="21" t="s">
        <v>1242</v>
      </c>
      <c r="AG133" s="22">
        <f t="shared" si="6"/>
        <v>0.70967741935483875</v>
      </c>
      <c r="AH133" s="15" t="e">
        <f t="shared" si="16"/>
        <v>#VALUE!</v>
      </c>
      <c r="AI133" s="22" t="str">
        <f>VLOOKUP(A133,'[1]Deals (investment)'!$B$2:$Z$1497,1,FALSE)</f>
        <v xml:space="preserve">Coindirect </v>
      </c>
      <c r="AJ133" s="22" t="e">
        <f>VLOOKUP(A133,'[1]Deals (investment)'!$B$2:$Z$870,15,FALSE)</f>
        <v>#N/A</v>
      </c>
      <c r="AK133" s="17" t="e">
        <f>VLOOKUP(A133,'[1]Deals (Exits)'!B:B,1,FALSE)</f>
        <v>#N/A</v>
      </c>
      <c r="AL133" s="23">
        <f>VLOOKUP(G133,[1]Lookups!$V$3:$Y$197,4,FALSE)</f>
        <v>0</v>
      </c>
      <c r="AM133" s="17" t="str">
        <f>VLOOKUP(X133,[1]Lookups!$B$3:$C$200,2,FALSE)</f>
        <v>Financial Services</v>
      </c>
      <c r="AN133" s="17" t="str">
        <f>VLOOKUP(R133,[1]Lookups!$H$3:$I$69,2,FALSE)</f>
        <v>2. Seed</v>
      </c>
      <c r="AO133" s="17" t="str">
        <f>VLOOKUP(T133,[1]Lookups!$H$3:$I$69,2,FALSE)</f>
        <v>2. Seed</v>
      </c>
      <c r="AP133" s="17" t="str">
        <f>VLOOKUP(AN133,[1]Lookups!$N$3:$O$11,2,FALSE)</f>
        <v>Early</v>
      </c>
      <c r="AQ133" s="18" t="e">
        <f>COUNTIFS('[1]Deals (investment)'!$B:$B,$A133)</f>
        <v>#VALUE!</v>
      </c>
      <c r="AR133" s="18" t="e">
        <f>COUNTIFS('[1]Deals (investment)'!$B:$B,$A133,'[1]Deals (investment)'!$T:$T,$AW$1)+COUNTIFS('[1]Deals (investment)'!$B:$B,$A133,'[1]Deals (investment)'!$T:$T,$AX$1)+COUNTIFS('[1]Deals (investment)'!$B:$B,$A133,'[1]Deals (investment)'!$T:$T,$AY$1)</f>
        <v>#VALUE!</v>
      </c>
      <c r="AS133" s="17" t="e">
        <f>SUMIFS('[1]Deals (investment)'!$C:$C,'[1]Deals (investment)'!$B:$B,$A133)</f>
        <v>#VALUE!</v>
      </c>
      <c r="AT133" s="17" t="e">
        <f t="shared" si="4"/>
        <v>#VALUE!</v>
      </c>
      <c r="AU133" s="18" t="e">
        <f>COUNTIF('[1]Deals (Exits)'!$B:$B,A133)</f>
        <v>#VALUE!</v>
      </c>
      <c r="AV133" s="17" t="e">
        <f>SUMIFS('[1]Deals (investment)'!$C:$C,'[1]Deals (investment)'!$B:$B,$A133,'[1]Deals (investment)'!$T:$T,AV$1)</f>
        <v>#VALUE!</v>
      </c>
      <c r="AW133" s="17" t="e">
        <f>SUMIFS('[1]Deals (investment)'!$C:$C,'[1]Deals (investment)'!$B:$B,$A133,'[1]Deals (investment)'!$T:$T,AW$1)</f>
        <v>#VALUE!</v>
      </c>
      <c r="AX133" s="17" t="e">
        <f>SUMIFS('[1]Deals (investment)'!$C:$C,'[1]Deals (investment)'!$B:$B,$A133,'[1]Deals (investment)'!$T:$T,AX$1)</f>
        <v>#VALUE!</v>
      </c>
      <c r="AY133" s="17" t="e">
        <f>SUMIFS('[1]Deals (investment)'!$C:$C,'[1]Deals (investment)'!$B:$B,$A133,'[1]Deals (investment)'!$T:$T,AY$1)</f>
        <v>#VALUE!</v>
      </c>
      <c r="AZ133" s="17" t="e">
        <f>SUMIFS('[1]Deals (investment)'!$C:$C,'[1]Deals (investment)'!$B:$B,$A133,'[1]Deals (investment)'!$T:$T,AZ$1)</f>
        <v>#VALUE!</v>
      </c>
      <c r="BA133" s="17" t="e">
        <f>SUMIFS('[1]Deals (investment)'!$C:$C,'[1]Deals (investment)'!$B:$B,$A133,'[1]Deals (investment)'!$T:$T,BA$1)</f>
        <v>#VALUE!</v>
      </c>
      <c r="BB133" s="17" t="e">
        <f>SUMIFS('[1]Deals (investment)'!$C:$C,'[1]Deals (investment)'!$B:$B,$A133,'[1]Deals (investment)'!$T:$T,BB$1)</f>
        <v>#VALUE!</v>
      </c>
      <c r="BC133" s="17" t="e">
        <f>SUMIFS('[1]Deals (Exits)'!$C:$C,'[1]Deals (Exits)'!$B:$B,$A133)</f>
        <v>#VALUE!</v>
      </c>
      <c r="BD133" s="17" t="e">
        <f>SUMIFS('[1]Deals (investment)'!$C:$C,'[1]Deals (investment)'!$B:$B,$A133,'[1]Deals (investment)'!$V:$V,BD$1)</f>
        <v>#VALUE!</v>
      </c>
      <c r="BE133" s="17" t="e">
        <f>SUMIFS('[1]Deals (investment)'!$C:$C,'[1]Deals (investment)'!$B:$B,$A133,'[1]Deals (investment)'!$V:$V,BE$1)</f>
        <v>#VALUE!</v>
      </c>
      <c r="BF133" s="17" t="e">
        <f>SUMIFS('[1]Deals (investment)'!$C:$C,'[1]Deals (investment)'!$B:$B,$A133,'[1]Deals (investment)'!$V:$V,BF$1)</f>
        <v>#VALUE!</v>
      </c>
      <c r="BG133" s="17" t="e">
        <f>SUMIFS('[1]Deals (investment)'!$C:$C,'[1]Deals (investment)'!$B:$B,$A133,'[1]Deals (investment)'!$V:$V,BG$1)</f>
        <v>#VALUE!</v>
      </c>
      <c r="BH133" s="17" t="e">
        <f>SUMIFS('[1]Deals (investment)'!$C:$C,'[1]Deals (investment)'!$B:$B,$A133,'[1]Deals (investment)'!$V:$V,BH$1)</f>
        <v>#VALUE!</v>
      </c>
      <c r="BI133" s="17" t="e">
        <f>SUMIFS('[1]Deals (investment)'!$C:$C,'[1]Deals (investment)'!$B:$B,$A133,'[1]Deals (investment)'!$V:$V,BI$1)</f>
        <v>#VALUE!</v>
      </c>
      <c r="BJ133" s="17" t="e">
        <f>SUMIFS('[1]Deals (investment)'!$C:$C,'[1]Deals (investment)'!$B:$B,$A133,'[1]Deals (investment)'!$V:$V,BJ$1)</f>
        <v>#VALUE!</v>
      </c>
      <c r="BK133" s="17" t="e">
        <f>SUMIFS('[1]Deals (investment)'!$C:$C,'[1]Deals (investment)'!$B:$B,$A133,'[1]Deals (investment)'!$V:$V,BK$1)</f>
        <v>#VALUE!</v>
      </c>
      <c r="BL133" s="17" t="e">
        <f>SUMIFS('[1]Deals (investment)'!$C:$C,'[1]Deals (investment)'!$B:$B,$A133,'[1]Deals (investment)'!$V:$V,BL$1)</f>
        <v>#VALUE!</v>
      </c>
      <c r="BM133" s="17" t="e">
        <f>SUMIFS('[1]Deals (investment)'!$C:$C,'[1]Deals (investment)'!$B:$B,$A133,'[1]Deals (investment)'!$V:$V,BM$1)</f>
        <v>#VALUE!</v>
      </c>
      <c r="BN133" s="15"/>
      <c r="BO133" s="15"/>
      <c r="BP133" s="22"/>
      <c r="BQ133" s="15"/>
      <c r="BR133" s="15"/>
      <c r="BS133" s="15"/>
      <c r="BT133" s="15"/>
      <c r="BU133" s="15"/>
      <c r="BV133" s="15"/>
      <c r="BW133" s="15"/>
      <c r="BX133" s="15"/>
      <c r="BY133" s="15"/>
      <c r="BZ133" s="15"/>
      <c r="CA133" s="15"/>
      <c r="CB133" s="15"/>
      <c r="CC133" s="15"/>
      <c r="CD133" s="15" t="str">
        <f t="shared" si="15"/>
        <v>Coindirect CoinDirect was founded in March 2014 as a software-as-a-service (SaaS) company who facilitates payments in Bitcoin. CoinDirect is different from other Bitcoin payment service providersin that we provide the matching of customers to products, invoicing, facilitating payment collection, and confirming the transaction all without ever having access to or holding any Bitcoin.Dead</v>
      </c>
      <c r="CE133" s="15"/>
      <c r="CF133" s="15"/>
      <c r="CG133" s="15"/>
      <c r="CH133" s="15"/>
      <c r="CI133" s="15"/>
      <c r="CJ133" s="15"/>
    </row>
    <row r="134" spans="1:118" ht="12.75">
      <c r="A134" s="15" t="s">
        <v>1243</v>
      </c>
      <c r="B134" s="15" t="s">
        <v>1244</v>
      </c>
      <c r="C134" s="15" t="s">
        <v>58</v>
      </c>
      <c r="D134" s="16">
        <v>2016</v>
      </c>
      <c r="E134" s="15" t="s">
        <v>117</v>
      </c>
      <c r="F134" s="15"/>
      <c r="G134" s="15" t="s">
        <v>118</v>
      </c>
      <c r="H134" s="15" t="s">
        <v>118</v>
      </c>
      <c r="I134" s="15" t="s">
        <v>118</v>
      </c>
      <c r="J134" s="15"/>
      <c r="K134" s="17" t="e">
        <f t="shared" si="13"/>
        <v>#VALUE!</v>
      </c>
      <c r="L134" s="15"/>
      <c r="M134" s="18" t="e">
        <f t="shared" si="1"/>
        <v>#VALUE!</v>
      </c>
      <c r="N134" s="15"/>
      <c r="O134" s="15"/>
      <c r="P134" s="15"/>
      <c r="Q134" s="24" t="e">
        <f ca="1">_xludf.MAXIFS('[1]Deals (investment)'!A:A,'[1]Deals (investment)'!B:B,A134)</f>
        <v>#NAME?</v>
      </c>
      <c r="R134" s="15" t="s">
        <v>375</v>
      </c>
      <c r="S134" s="19">
        <v>1100000</v>
      </c>
      <c r="T134" s="15" t="s">
        <v>375</v>
      </c>
      <c r="U134" s="17">
        <v>1100000</v>
      </c>
      <c r="V134" s="15" t="s">
        <v>1245</v>
      </c>
      <c r="W134" s="15"/>
      <c r="X134" s="15" t="s">
        <v>158</v>
      </c>
      <c r="Y134" s="15" t="s">
        <v>1246</v>
      </c>
      <c r="AB134" s="20" t="s">
        <v>286</v>
      </c>
      <c r="AC134" s="21" t="s">
        <v>1247</v>
      </c>
      <c r="AD134" s="21" t="s">
        <v>1248</v>
      </c>
      <c r="AE134" s="21" t="s">
        <v>1249</v>
      </c>
      <c r="AF134" s="21" t="s">
        <v>1250</v>
      </c>
      <c r="AG134" s="22">
        <f t="shared" ca="1" si="6"/>
        <v>0.70967741935483875</v>
      </c>
      <c r="AH134" s="15" t="str">
        <f t="shared" si="16"/>
        <v/>
      </c>
      <c r="AI134" s="22" t="str">
        <f>VLOOKUP(A134,'[1]Deals (investment)'!$B$2:$Z$1497,1,FALSE)</f>
        <v>Alternative Circle</v>
      </c>
      <c r="AJ134" s="22">
        <f>VLOOKUP(A134,'[1]Deals (investment)'!$B$2:$Z$870,15,FALSE)</f>
        <v>1</v>
      </c>
      <c r="AK134" s="17" t="e">
        <f>VLOOKUP(A134,'[1]Deals (Exits)'!B:B,1,FALSE)</f>
        <v>#N/A</v>
      </c>
      <c r="AL134" s="23">
        <f>VLOOKUP(G134,[1]Lookups!$V$3:$Y$197,4,FALSE)</f>
        <v>0</v>
      </c>
      <c r="AM134" s="17" t="str">
        <f>VLOOKUP(X134,[1]Lookups!$B$3:$C$200,2,FALSE)</f>
        <v>Financial Services</v>
      </c>
      <c r="AN134" s="17" t="str">
        <f>VLOOKUP(R134,[1]Lookups!$H$3:$I$69,2,FALSE)</f>
        <v>2. Seed</v>
      </c>
      <c r="AO134" s="17" t="str">
        <f>VLOOKUP(T134,[1]Lookups!$H$3:$I$69,2,FALSE)</f>
        <v>2. Seed</v>
      </c>
      <c r="AP134" s="17" t="str">
        <f>VLOOKUP(AN134,[1]Lookups!$N$3:$O$11,2,FALSE)</f>
        <v>Early</v>
      </c>
      <c r="AQ134" s="18" t="e">
        <f>COUNTIFS('[1]Deals (investment)'!$B:$B,$A134)</f>
        <v>#VALUE!</v>
      </c>
      <c r="AR134" s="18" t="e">
        <f>COUNTIFS('[1]Deals (investment)'!$B:$B,$A134,'[1]Deals (investment)'!$T:$T,$AW$1)+COUNTIFS('[1]Deals (investment)'!$B:$B,$A134,'[1]Deals (investment)'!$T:$T,$AX$1)+COUNTIFS('[1]Deals (investment)'!$B:$B,$A134,'[1]Deals (investment)'!$T:$T,$AY$1)</f>
        <v>#VALUE!</v>
      </c>
      <c r="AS134" s="17" t="e">
        <f>SUMIFS('[1]Deals (investment)'!$C:$C,'[1]Deals (investment)'!$B:$B,$A134)</f>
        <v>#VALUE!</v>
      </c>
      <c r="AT134" s="17" t="e">
        <f t="shared" si="4"/>
        <v>#VALUE!</v>
      </c>
      <c r="AU134" s="18" t="e">
        <f>COUNTIF('[1]Deals (Exits)'!$B:$B,A134)</f>
        <v>#VALUE!</v>
      </c>
      <c r="AV134" s="17" t="e">
        <f>SUMIFS('[1]Deals (investment)'!$C:$C,'[1]Deals (investment)'!$B:$B,$A134,'[1]Deals (investment)'!$T:$T,AV$1)</f>
        <v>#VALUE!</v>
      </c>
      <c r="AW134" s="17" t="e">
        <f>SUMIFS('[1]Deals (investment)'!$C:$C,'[1]Deals (investment)'!$B:$B,$A134,'[1]Deals (investment)'!$T:$T,AW$1)</f>
        <v>#VALUE!</v>
      </c>
      <c r="AX134" s="17" t="e">
        <f>SUMIFS('[1]Deals (investment)'!$C:$C,'[1]Deals (investment)'!$B:$B,$A134,'[1]Deals (investment)'!$T:$T,AX$1)</f>
        <v>#VALUE!</v>
      </c>
      <c r="AY134" s="17" t="e">
        <f>SUMIFS('[1]Deals (investment)'!$C:$C,'[1]Deals (investment)'!$B:$B,$A134,'[1]Deals (investment)'!$T:$T,AY$1)</f>
        <v>#VALUE!</v>
      </c>
      <c r="AZ134" s="17" t="e">
        <f>SUMIFS('[1]Deals (investment)'!$C:$C,'[1]Deals (investment)'!$B:$B,$A134,'[1]Deals (investment)'!$T:$T,AZ$1)</f>
        <v>#VALUE!</v>
      </c>
      <c r="BA134" s="17" t="e">
        <f>SUMIFS('[1]Deals (investment)'!$C:$C,'[1]Deals (investment)'!$B:$B,$A134,'[1]Deals (investment)'!$T:$T,BA$1)</f>
        <v>#VALUE!</v>
      </c>
      <c r="BB134" s="17" t="e">
        <f>SUMIFS('[1]Deals (investment)'!$C:$C,'[1]Deals (investment)'!$B:$B,$A134,'[1]Deals (investment)'!$T:$T,BB$1)</f>
        <v>#VALUE!</v>
      </c>
      <c r="BC134" s="17" t="e">
        <f>SUMIFS('[1]Deals (Exits)'!$C:$C,'[1]Deals (Exits)'!$B:$B,$A134)</f>
        <v>#VALUE!</v>
      </c>
      <c r="BD134" s="17" t="e">
        <f>SUMIFS('[1]Deals (investment)'!$C:$C,'[1]Deals (investment)'!$B:$B,$A134,'[1]Deals (investment)'!$V:$V,BD$1)</f>
        <v>#VALUE!</v>
      </c>
      <c r="BE134" s="17" t="e">
        <f>SUMIFS('[1]Deals (investment)'!$C:$C,'[1]Deals (investment)'!$B:$B,$A134,'[1]Deals (investment)'!$V:$V,BE$1)</f>
        <v>#VALUE!</v>
      </c>
      <c r="BF134" s="17" t="e">
        <f>SUMIFS('[1]Deals (investment)'!$C:$C,'[1]Deals (investment)'!$B:$B,$A134,'[1]Deals (investment)'!$V:$V,BF$1)</f>
        <v>#VALUE!</v>
      </c>
      <c r="BG134" s="17" t="e">
        <f>SUMIFS('[1]Deals (investment)'!$C:$C,'[1]Deals (investment)'!$B:$B,$A134,'[1]Deals (investment)'!$V:$V,BG$1)</f>
        <v>#VALUE!</v>
      </c>
      <c r="BH134" s="17" t="e">
        <f>SUMIFS('[1]Deals (investment)'!$C:$C,'[1]Deals (investment)'!$B:$B,$A134,'[1]Deals (investment)'!$V:$V,BH$1)</f>
        <v>#VALUE!</v>
      </c>
      <c r="BI134" s="17" t="e">
        <f>SUMIFS('[1]Deals (investment)'!$C:$C,'[1]Deals (investment)'!$B:$B,$A134,'[1]Deals (investment)'!$V:$V,BI$1)</f>
        <v>#VALUE!</v>
      </c>
      <c r="BJ134" s="17" t="e">
        <f>SUMIFS('[1]Deals (investment)'!$C:$C,'[1]Deals (investment)'!$B:$B,$A134,'[1]Deals (investment)'!$V:$V,BJ$1)</f>
        <v>#VALUE!</v>
      </c>
      <c r="BK134" s="17" t="e">
        <f>SUMIFS('[1]Deals (investment)'!$C:$C,'[1]Deals (investment)'!$B:$B,$A134,'[1]Deals (investment)'!$V:$V,BK$1)</f>
        <v>#VALUE!</v>
      </c>
      <c r="BL134" s="17" t="e">
        <f>SUMIFS('[1]Deals (investment)'!$C:$C,'[1]Deals (investment)'!$B:$B,$A134,'[1]Deals (investment)'!$V:$V,BL$1)</f>
        <v>#VALUE!</v>
      </c>
      <c r="BM134" s="17" t="e">
        <f>SUMIFS('[1]Deals (investment)'!$C:$C,'[1]Deals (investment)'!$B:$B,$A134,'[1]Deals (investment)'!$V:$V,BM$1)</f>
        <v>#VALUE!</v>
      </c>
      <c r="BN134" s="15"/>
      <c r="BO134" s="15"/>
      <c r="BP134" s="22"/>
      <c r="BQ134" s="15"/>
      <c r="BR134" s="15"/>
      <c r="BS134" s="15"/>
      <c r="BT134" s="15"/>
      <c r="BU134" s="15"/>
      <c r="BV134" s="15"/>
      <c r="BW134" s="15"/>
      <c r="BX134" s="15"/>
      <c r="BY134" s="15"/>
      <c r="BZ134" s="15"/>
      <c r="CA134" s="15"/>
      <c r="CB134" s="15"/>
      <c r="CC134" s="15"/>
      <c r="CD134" s="15" t="str">
        <f t="shared" si="15"/>
        <v>Alternative CircleAlternative Circle is channel for financial institutions who do not have the human capital or infrastructure to give micro loans to disburse micro loans to Shika customers.Active</v>
      </c>
      <c r="CE134" s="15"/>
      <c r="CF134" s="15"/>
      <c r="CG134" s="15"/>
      <c r="CH134" s="15"/>
      <c r="CI134" s="15"/>
      <c r="CJ134" s="15"/>
    </row>
    <row r="135" spans="1:118" ht="12.75">
      <c r="A135" s="15" t="s">
        <v>1251</v>
      </c>
      <c r="B135" s="15" t="s">
        <v>1252</v>
      </c>
      <c r="C135" s="15" t="s">
        <v>58</v>
      </c>
      <c r="D135" s="16">
        <v>2015</v>
      </c>
      <c r="E135" s="15" t="s">
        <v>1086</v>
      </c>
      <c r="F135" s="15"/>
      <c r="G135" s="15" t="s">
        <v>891</v>
      </c>
      <c r="H135" s="15" t="s">
        <v>891</v>
      </c>
      <c r="I135" s="15" t="s">
        <v>1253</v>
      </c>
      <c r="J135" s="15"/>
      <c r="K135" s="17" t="e">
        <f t="shared" si="13"/>
        <v>#VALUE!</v>
      </c>
      <c r="L135" s="15"/>
      <c r="M135" s="18" t="e">
        <f t="shared" si="1"/>
        <v>#VALUE!</v>
      </c>
      <c r="N135" s="15"/>
      <c r="O135" s="15"/>
      <c r="P135" s="15"/>
      <c r="Q135" s="15"/>
      <c r="R135" s="15" t="s">
        <v>92</v>
      </c>
      <c r="S135" s="19">
        <v>1100000</v>
      </c>
      <c r="T135" s="15" t="s">
        <v>92</v>
      </c>
      <c r="U135" s="17">
        <v>1100000</v>
      </c>
      <c r="V135" s="15" t="s">
        <v>1254</v>
      </c>
      <c r="W135" s="15"/>
      <c r="X135" s="15" t="s">
        <v>134</v>
      </c>
      <c r="Y135" s="15" t="s">
        <v>1255</v>
      </c>
      <c r="AB135" s="20" t="s">
        <v>136</v>
      </c>
      <c r="AC135" s="21" t="s">
        <v>1256</v>
      </c>
      <c r="AD135" s="21" t="s">
        <v>1257</v>
      </c>
      <c r="AE135" s="21" t="s">
        <v>1258</v>
      </c>
      <c r="AF135" s="21" t="s">
        <v>1259</v>
      </c>
      <c r="AG135" s="22">
        <f t="shared" si="6"/>
        <v>0.67741935483870963</v>
      </c>
      <c r="AH135" s="15" t="str">
        <f t="shared" si="16"/>
        <v/>
      </c>
      <c r="AI135" s="22" t="str">
        <f>VLOOKUP(A135,'[1]Deals (investment)'!$B$2:$Z$1497,1,FALSE)</f>
        <v>SafeBoda</v>
      </c>
      <c r="AJ135" s="22">
        <f>VLOOKUP(A135,'[1]Deals (investment)'!$B$2:$Z$870,15,FALSE)</f>
        <v>1</v>
      </c>
      <c r="AK135" s="17" t="e">
        <f>VLOOKUP(A135,'[1]Deals (Exits)'!B:B,1,FALSE)</f>
        <v>#N/A</v>
      </c>
      <c r="AL135" s="23">
        <f>VLOOKUP(G135,[1]Lookups!$V$3:$Y$197,4,FALSE)</f>
        <v>0</v>
      </c>
      <c r="AM135" s="17" t="str">
        <f>VLOOKUP(X135,[1]Lookups!$B$3:$C$200,2,FALSE)</f>
        <v>Transport &amp; Logistics</v>
      </c>
      <c r="AN135" s="17" t="str">
        <f>VLOOKUP(R135,[1]Lookups!$H$3:$I$69,2,FALSE)</f>
        <v>4. Late Venture</v>
      </c>
      <c r="AO135" s="17" t="str">
        <f>VLOOKUP(T135,[1]Lookups!$H$3:$I$69,2,FALSE)</f>
        <v>4. Late Venture</v>
      </c>
      <c r="AP135" s="17" t="str">
        <f>VLOOKUP(AN135,[1]Lookups!$N$3:$O$11,2,FALSE)</f>
        <v>Growth</v>
      </c>
      <c r="AQ135" s="18" t="e">
        <f>COUNTIFS('[1]Deals (investment)'!$B:$B,$A135)</f>
        <v>#VALUE!</v>
      </c>
      <c r="AR135" s="18" t="e">
        <f>COUNTIFS('[1]Deals (investment)'!$B:$B,$A135,'[1]Deals (investment)'!$T:$T,$AW$1)+COUNTIFS('[1]Deals (investment)'!$B:$B,$A135,'[1]Deals (investment)'!$T:$T,$AX$1)+COUNTIFS('[1]Deals (investment)'!$B:$B,$A135,'[1]Deals (investment)'!$T:$T,$AY$1)</f>
        <v>#VALUE!</v>
      </c>
      <c r="AS135" s="17" t="e">
        <f>SUMIFS('[1]Deals (investment)'!$C:$C,'[1]Deals (investment)'!$B:$B,$A135)</f>
        <v>#VALUE!</v>
      </c>
      <c r="AT135" s="17" t="e">
        <f t="shared" si="4"/>
        <v>#VALUE!</v>
      </c>
      <c r="AU135" s="18" t="e">
        <f>COUNTIF('[1]Deals (Exits)'!$B:$B,A135)</f>
        <v>#VALUE!</v>
      </c>
      <c r="AV135" s="17" t="e">
        <f>SUMIFS('[1]Deals (investment)'!$C:$C,'[1]Deals (investment)'!$B:$B,$A135,'[1]Deals (investment)'!$T:$T,AV$1)</f>
        <v>#VALUE!</v>
      </c>
      <c r="AW135" s="17" t="e">
        <f>SUMIFS('[1]Deals (investment)'!$C:$C,'[1]Deals (investment)'!$B:$B,$A135,'[1]Deals (investment)'!$T:$T,AW$1)</f>
        <v>#VALUE!</v>
      </c>
      <c r="AX135" s="17" t="e">
        <f>SUMIFS('[1]Deals (investment)'!$C:$C,'[1]Deals (investment)'!$B:$B,$A135,'[1]Deals (investment)'!$T:$T,AX$1)</f>
        <v>#VALUE!</v>
      </c>
      <c r="AY135" s="17" t="e">
        <f>SUMIFS('[1]Deals (investment)'!$C:$C,'[1]Deals (investment)'!$B:$B,$A135,'[1]Deals (investment)'!$T:$T,AY$1)</f>
        <v>#VALUE!</v>
      </c>
      <c r="AZ135" s="17" t="e">
        <f>SUMIFS('[1]Deals (investment)'!$C:$C,'[1]Deals (investment)'!$B:$B,$A135,'[1]Deals (investment)'!$T:$T,AZ$1)</f>
        <v>#VALUE!</v>
      </c>
      <c r="BA135" s="17" t="e">
        <f>SUMIFS('[1]Deals (investment)'!$C:$C,'[1]Deals (investment)'!$B:$B,$A135,'[1]Deals (investment)'!$T:$T,BA$1)</f>
        <v>#VALUE!</v>
      </c>
      <c r="BB135" s="17" t="e">
        <f>SUMIFS('[1]Deals (investment)'!$C:$C,'[1]Deals (investment)'!$B:$B,$A135,'[1]Deals (investment)'!$T:$T,BB$1)</f>
        <v>#VALUE!</v>
      </c>
      <c r="BC135" s="17" t="e">
        <f>SUMIFS('[1]Deals (Exits)'!$C:$C,'[1]Deals (Exits)'!$B:$B,$A135)</f>
        <v>#VALUE!</v>
      </c>
      <c r="BD135" s="17" t="e">
        <f>SUMIFS('[1]Deals (investment)'!$C:$C,'[1]Deals (investment)'!$B:$B,$A135,'[1]Deals (investment)'!$V:$V,BD$1)</f>
        <v>#VALUE!</v>
      </c>
      <c r="BE135" s="17" t="e">
        <f>SUMIFS('[1]Deals (investment)'!$C:$C,'[1]Deals (investment)'!$B:$B,$A135,'[1]Deals (investment)'!$V:$V,BE$1)</f>
        <v>#VALUE!</v>
      </c>
      <c r="BF135" s="17" t="e">
        <f>SUMIFS('[1]Deals (investment)'!$C:$C,'[1]Deals (investment)'!$B:$B,$A135,'[1]Deals (investment)'!$V:$V,BF$1)</f>
        <v>#VALUE!</v>
      </c>
      <c r="BG135" s="17" t="e">
        <f>SUMIFS('[1]Deals (investment)'!$C:$C,'[1]Deals (investment)'!$B:$B,$A135,'[1]Deals (investment)'!$V:$V,BG$1)</f>
        <v>#VALUE!</v>
      </c>
      <c r="BH135" s="17" t="e">
        <f>SUMIFS('[1]Deals (investment)'!$C:$C,'[1]Deals (investment)'!$B:$B,$A135,'[1]Deals (investment)'!$V:$V,BH$1)</f>
        <v>#VALUE!</v>
      </c>
      <c r="BI135" s="17" t="e">
        <f>SUMIFS('[1]Deals (investment)'!$C:$C,'[1]Deals (investment)'!$B:$B,$A135,'[1]Deals (investment)'!$V:$V,BI$1)</f>
        <v>#VALUE!</v>
      </c>
      <c r="BJ135" s="17" t="e">
        <f>SUMIFS('[1]Deals (investment)'!$C:$C,'[1]Deals (investment)'!$B:$B,$A135,'[1]Deals (investment)'!$V:$V,BJ$1)</f>
        <v>#VALUE!</v>
      </c>
      <c r="BK135" s="17" t="e">
        <f>SUMIFS('[1]Deals (investment)'!$C:$C,'[1]Deals (investment)'!$B:$B,$A135,'[1]Deals (investment)'!$V:$V,BK$1)</f>
        <v>#VALUE!</v>
      </c>
      <c r="BL135" s="17" t="e">
        <f>SUMIFS('[1]Deals (investment)'!$C:$C,'[1]Deals (investment)'!$B:$B,$A135,'[1]Deals (investment)'!$V:$V,BL$1)</f>
        <v>#VALUE!</v>
      </c>
      <c r="BM135" s="17" t="e">
        <f>SUMIFS('[1]Deals (investment)'!$C:$C,'[1]Deals (investment)'!$B:$B,$A135,'[1]Deals (investment)'!$V:$V,BM$1)</f>
        <v>#VALUE!</v>
      </c>
      <c r="BN135" s="15"/>
      <c r="BO135" s="15"/>
      <c r="BP135" s="22"/>
      <c r="BQ135" s="15"/>
      <c r="BR135" s="15"/>
      <c r="BS135" s="15"/>
      <c r="BT135" s="15"/>
      <c r="BU135" s="15"/>
      <c r="BV135" s="15"/>
      <c r="BW135" s="15"/>
      <c r="BX135" s="15"/>
      <c r="BY135" s="15"/>
      <c r="BZ135" s="15"/>
      <c r="CA135" s="15"/>
      <c r="CB135" s="15"/>
      <c r="CC135" s="15"/>
      <c r="CD135" s="15" t="str">
        <f t="shared" si="15"/>
        <v>SafebodaSafeBoda is a rapidly growing consumer platform that is revolutionizing transportation, payments and on-demad services in Africa’s cities.Active</v>
      </c>
      <c r="CE135" s="15"/>
      <c r="CF135" s="15"/>
      <c r="CG135" s="15"/>
      <c r="CH135" s="15"/>
      <c r="CI135" s="15"/>
      <c r="CJ135" s="15"/>
      <c r="DM135">
        <v>564</v>
      </c>
    </row>
    <row r="136" spans="1:118" ht="12.75">
      <c r="A136" s="15" t="s">
        <v>1260</v>
      </c>
      <c r="B136" s="15" t="s">
        <v>1261</v>
      </c>
      <c r="C136" s="15" t="s">
        <v>58</v>
      </c>
      <c r="D136" s="16">
        <v>2012</v>
      </c>
      <c r="E136" s="15" t="s">
        <v>1086</v>
      </c>
      <c r="F136" s="15"/>
      <c r="G136" s="15" t="s">
        <v>891</v>
      </c>
      <c r="H136" s="15" t="s">
        <v>891</v>
      </c>
      <c r="I136" s="15" t="s">
        <v>891</v>
      </c>
      <c r="J136" s="15"/>
      <c r="K136" s="17" t="e">
        <f t="shared" si="13"/>
        <v>#VALUE!</v>
      </c>
      <c r="L136" s="15"/>
      <c r="M136" s="18" t="e">
        <f t="shared" si="1"/>
        <v>#VALUE!</v>
      </c>
      <c r="N136" s="15"/>
      <c r="O136" s="15"/>
      <c r="P136" s="15"/>
      <c r="Q136" s="15"/>
      <c r="R136" s="15" t="s">
        <v>105</v>
      </c>
      <c r="S136" s="19">
        <v>5000000</v>
      </c>
      <c r="T136" s="15" t="s">
        <v>105</v>
      </c>
      <c r="U136" s="17">
        <v>5000000</v>
      </c>
      <c r="V136" s="15" t="s">
        <v>1262</v>
      </c>
      <c r="W136" s="15"/>
      <c r="X136" s="15" t="s">
        <v>158</v>
      </c>
      <c r="Y136" s="15" t="s">
        <v>1263</v>
      </c>
      <c r="AB136" s="20" t="s">
        <v>214</v>
      </c>
      <c r="AC136" s="21" t="s">
        <v>1264</v>
      </c>
      <c r="AD136" s="21" t="s">
        <v>1265</v>
      </c>
      <c r="AE136" s="21" t="s">
        <v>1266</v>
      </c>
      <c r="AF136" s="21" t="s">
        <v>1267</v>
      </c>
      <c r="AG136" s="22">
        <f t="shared" si="6"/>
        <v>0.67741935483870963</v>
      </c>
      <c r="AH136" s="15" t="e">
        <f t="shared" si="16"/>
        <v>#VALUE!</v>
      </c>
      <c r="AI136" s="22" t="str">
        <f>VLOOKUP(A136,'[1]Deals (investment)'!$B$2:$Z$1497,1,FALSE)</f>
        <v>Tugende</v>
      </c>
      <c r="AJ136" s="22">
        <f>VLOOKUP(A136,'[1]Deals (investment)'!$B$2:$Z$870,15,FALSE)</f>
        <v>1</v>
      </c>
      <c r="AK136" s="17" t="e">
        <f>VLOOKUP(A136,'[1]Deals (Exits)'!B:B,1,FALSE)</f>
        <v>#N/A</v>
      </c>
      <c r="AL136" s="23">
        <f>VLOOKUP(G136,[1]Lookups!$V$3:$Y$197,4,FALSE)</f>
        <v>0</v>
      </c>
      <c r="AM136" s="17" t="str">
        <f>VLOOKUP(X136,[1]Lookups!$B$3:$C$200,2,FALSE)</f>
        <v>Financial Services</v>
      </c>
      <c r="AN136" s="17" t="str">
        <f>VLOOKUP(R136,[1]Lookups!$H$3:$I$69,2,FALSE)</f>
        <v>5. Debt Financing</v>
      </c>
      <c r="AO136" s="17" t="str">
        <f>VLOOKUP(T136,[1]Lookups!$H$3:$I$69,2,FALSE)</f>
        <v>5. Debt Financing</v>
      </c>
      <c r="AP136" s="17" t="str">
        <f>VLOOKUP(AN136,[1]Lookups!$N$3:$O$11,2,FALSE)</f>
        <v>Growth</v>
      </c>
      <c r="AQ136" s="18" t="e">
        <f>COUNTIFS('[1]Deals (investment)'!$B:$B,$A136)</f>
        <v>#VALUE!</v>
      </c>
      <c r="AR136" s="18" t="e">
        <f>COUNTIFS('[1]Deals (investment)'!$B:$B,$A136,'[1]Deals (investment)'!$T:$T,$AW$1)+COUNTIFS('[1]Deals (investment)'!$B:$B,$A136,'[1]Deals (investment)'!$T:$T,$AX$1)+COUNTIFS('[1]Deals (investment)'!$B:$B,$A136,'[1]Deals (investment)'!$T:$T,$AY$1)</f>
        <v>#VALUE!</v>
      </c>
      <c r="AS136" s="17" t="e">
        <f>SUMIFS('[1]Deals (investment)'!$C:$C,'[1]Deals (investment)'!$B:$B,$A136)</f>
        <v>#VALUE!</v>
      </c>
      <c r="AT136" s="17" t="e">
        <f t="shared" si="4"/>
        <v>#VALUE!</v>
      </c>
      <c r="AU136" s="18" t="e">
        <f>COUNTIF('[1]Deals (Exits)'!$B:$B,A136)</f>
        <v>#VALUE!</v>
      </c>
      <c r="AV136" s="17" t="e">
        <f>SUMIFS('[1]Deals (investment)'!$C:$C,'[1]Deals (investment)'!$B:$B,$A136,'[1]Deals (investment)'!$T:$T,AV$1)</f>
        <v>#VALUE!</v>
      </c>
      <c r="AW136" s="17" t="e">
        <f>SUMIFS('[1]Deals (investment)'!$C:$C,'[1]Deals (investment)'!$B:$B,$A136,'[1]Deals (investment)'!$T:$T,AW$1)</f>
        <v>#VALUE!</v>
      </c>
      <c r="AX136" s="17" t="e">
        <f>SUMIFS('[1]Deals (investment)'!$C:$C,'[1]Deals (investment)'!$B:$B,$A136,'[1]Deals (investment)'!$T:$T,AX$1)</f>
        <v>#VALUE!</v>
      </c>
      <c r="AY136" s="17" t="e">
        <f>SUMIFS('[1]Deals (investment)'!$C:$C,'[1]Deals (investment)'!$B:$B,$A136,'[1]Deals (investment)'!$T:$T,AY$1)</f>
        <v>#VALUE!</v>
      </c>
      <c r="AZ136" s="17" t="e">
        <f>SUMIFS('[1]Deals (investment)'!$C:$C,'[1]Deals (investment)'!$B:$B,$A136,'[1]Deals (investment)'!$T:$T,AZ$1)</f>
        <v>#VALUE!</v>
      </c>
      <c r="BA136" s="17" t="e">
        <f>SUMIFS('[1]Deals (investment)'!$C:$C,'[1]Deals (investment)'!$B:$B,$A136,'[1]Deals (investment)'!$T:$T,BA$1)</f>
        <v>#VALUE!</v>
      </c>
      <c r="BB136" s="17" t="e">
        <f>SUMIFS('[1]Deals (investment)'!$C:$C,'[1]Deals (investment)'!$B:$B,$A136,'[1]Deals (investment)'!$T:$T,BB$1)</f>
        <v>#VALUE!</v>
      </c>
      <c r="BC136" s="17" t="e">
        <f>SUMIFS('[1]Deals (Exits)'!$C:$C,'[1]Deals (Exits)'!$B:$B,$A136)</f>
        <v>#VALUE!</v>
      </c>
      <c r="BD136" s="17" t="e">
        <f>SUMIFS('[1]Deals (investment)'!$C:$C,'[1]Deals (investment)'!$B:$B,$A136,'[1]Deals (investment)'!$V:$V,BD$1)</f>
        <v>#VALUE!</v>
      </c>
      <c r="BE136" s="17" t="e">
        <f>SUMIFS('[1]Deals (investment)'!$C:$C,'[1]Deals (investment)'!$B:$B,$A136,'[1]Deals (investment)'!$V:$V,BE$1)</f>
        <v>#VALUE!</v>
      </c>
      <c r="BF136" s="17" t="e">
        <f>SUMIFS('[1]Deals (investment)'!$C:$C,'[1]Deals (investment)'!$B:$B,$A136,'[1]Deals (investment)'!$V:$V,BF$1)</f>
        <v>#VALUE!</v>
      </c>
      <c r="BG136" s="17" t="e">
        <f>SUMIFS('[1]Deals (investment)'!$C:$C,'[1]Deals (investment)'!$B:$B,$A136,'[1]Deals (investment)'!$V:$V,BG$1)</f>
        <v>#VALUE!</v>
      </c>
      <c r="BH136" s="17" t="e">
        <f>SUMIFS('[1]Deals (investment)'!$C:$C,'[1]Deals (investment)'!$B:$B,$A136,'[1]Deals (investment)'!$V:$V,BH$1)</f>
        <v>#VALUE!</v>
      </c>
      <c r="BI136" s="17" t="e">
        <f>SUMIFS('[1]Deals (investment)'!$C:$C,'[1]Deals (investment)'!$B:$B,$A136,'[1]Deals (investment)'!$V:$V,BI$1)</f>
        <v>#VALUE!</v>
      </c>
      <c r="BJ136" s="17" t="e">
        <f>SUMIFS('[1]Deals (investment)'!$C:$C,'[1]Deals (investment)'!$B:$B,$A136,'[1]Deals (investment)'!$V:$V,BJ$1)</f>
        <v>#VALUE!</v>
      </c>
      <c r="BK136" s="17" t="e">
        <f>SUMIFS('[1]Deals (investment)'!$C:$C,'[1]Deals (investment)'!$B:$B,$A136,'[1]Deals (investment)'!$V:$V,BK$1)</f>
        <v>#VALUE!</v>
      </c>
      <c r="BL136" s="17" t="e">
        <f>SUMIFS('[1]Deals (investment)'!$C:$C,'[1]Deals (investment)'!$B:$B,$A136,'[1]Deals (investment)'!$V:$V,BL$1)</f>
        <v>#VALUE!</v>
      </c>
      <c r="BM136" s="17" t="e">
        <f>SUMIFS('[1]Deals (investment)'!$C:$C,'[1]Deals (investment)'!$B:$B,$A136,'[1]Deals (investment)'!$V:$V,BM$1)</f>
        <v>#VALUE!</v>
      </c>
      <c r="BN136" s="15"/>
      <c r="BO136" s="15"/>
      <c r="BP136" s="22"/>
      <c r="BQ136" s="15"/>
      <c r="BR136" s="15"/>
      <c r="BS136" s="15"/>
      <c r="BT136" s="15"/>
      <c r="BU136" s="15"/>
      <c r="BV136" s="15"/>
      <c r="BW136" s="15"/>
      <c r="BX136" s="15"/>
      <c r="BY136" s="15"/>
      <c r="BZ136" s="15"/>
      <c r="CA136" s="15"/>
      <c r="CB136" s="15"/>
      <c r="CC136" s="15"/>
      <c r="CD136" s="15" t="str">
        <f t="shared" si="15"/>
        <v>TugendeAt Tugende, we create opportunity through ownership. We’re a for-profit social enterprise in Uganda that helps safe, reliable motorcycle taxi (boda-boda) drivers buy their own motorcycles, giving them the means to control their own tools of employment and kick starting a path to financial independence.Active</v>
      </c>
      <c r="CE136" s="15"/>
      <c r="CF136" s="15"/>
      <c r="CG136" s="15"/>
      <c r="CH136" s="15"/>
      <c r="CI136" s="15"/>
      <c r="CJ136" s="15"/>
      <c r="DM136">
        <v>628</v>
      </c>
    </row>
    <row r="137" spans="1:118" ht="12.75">
      <c r="A137" s="15" t="s">
        <v>1268</v>
      </c>
      <c r="B137" s="15" t="s">
        <v>1269</v>
      </c>
      <c r="C137" s="15" t="s">
        <v>58</v>
      </c>
      <c r="D137" s="16">
        <v>2012</v>
      </c>
      <c r="E137" s="15" t="s">
        <v>1228</v>
      </c>
      <c r="F137" s="15" t="s">
        <v>110</v>
      </c>
      <c r="G137" s="15" t="s">
        <v>1229</v>
      </c>
      <c r="H137" s="15" t="s">
        <v>1229</v>
      </c>
      <c r="I137" s="15" t="s">
        <v>1270</v>
      </c>
      <c r="J137" s="15"/>
      <c r="K137" s="17" t="e">
        <f t="shared" si="13"/>
        <v>#VALUE!</v>
      </c>
      <c r="L137" s="15"/>
      <c r="M137" s="18" t="e">
        <f t="shared" si="1"/>
        <v>#VALUE!</v>
      </c>
      <c r="N137" s="15" t="s">
        <v>1271</v>
      </c>
      <c r="O137" s="15"/>
      <c r="P137" s="15"/>
      <c r="Q137" s="24">
        <v>43479</v>
      </c>
      <c r="R137" s="15" t="s">
        <v>375</v>
      </c>
      <c r="S137" s="19">
        <v>550000</v>
      </c>
      <c r="T137" s="15" t="s">
        <v>375</v>
      </c>
      <c r="U137" s="17">
        <v>550000</v>
      </c>
      <c r="V137" s="15" t="s">
        <v>1272</v>
      </c>
      <c r="W137" s="15">
        <v>1</v>
      </c>
      <c r="X137" s="15" t="s">
        <v>64</v>
      </c>
      <c r="Y137" s="15" t="s">
        <v>1273</v>
      </c>
      <c r="Z137" s="25" t="s">
        <v>147</v>
      </c>
      <c r="AA137" s="25" t="s">
        <v>1274</v>
      </c>
      <c r="AB137" s="32">
        <v>43506</v>
      </c>
      <c r="AC137" s="21" t="s">
        <v>1275</v>
      </c>
      <c r="AD137" s="21" t="s">
        <v>1276</v>
      </c>
      <c r="AE137" s="21" t="s">
        <v>1277</v>
      </c>
      <c r="AF137" s="21" t="s">
        <v>1278</v>
      </c>
      <c r="AG137" s="22">
        <f t="shared" si="6"/>
        <v>0.87096774193548387</v>
      </c>
      <c r="AH137" s="15" t="str">
        <f t="shared" si="16"/>
        <v/>
      </c>
      <c r="AI137" s="22" t="str">
        <f>VLOOKUP(A137,'[1]Deals (investment)'!$B$2:$Z$1497,1,FALSE)</f>
        <v>Afrikrea</v>
      </c>
      <c r="AJ137" s="22">
        <f>VLOOKUP(A137,'[1]Deals (investment)'!$B$2:$Z$870,15,FALSE)</f>
        <v>1</v>
      </c>
      <c r="AK137" s="17" t="e">
        <f>VLOOKUP(A137,'[1]Deals (Exits)'!B:B,1,FALSE)</f>
        <v>#N/A</v>
      </c>
      <c r="AL137" s="23">
        <f>VLOOKUP(G137,[1]Lookups!$V$3:$Y$197,4,FALSE)</f>
        <v>0</v>
      </c>
      <c r="AM137" s="17" t="str">
        <f>VLOOKUP(X137,[1]Lookups!$B$3:$C$200,2,FALSE)</f>
        <v>E-commerce &amp; Retail</v>
      </c>
      <c r="AN137" s="17" t="str">
        <f>VLOOKUP(R137,[1]Lookups!$H$3:$I$69,2,FALSE)</f>
        <v>2. Seed</v>
      </c>
      <c r="AO137" s="17" t="str">
        <f>VLOOKUP(T137,[1]Lookups!$H$3:$I$69,2,FALSE)</f>
        <v>2. Seed</v>
      </c>
      <c r="AP137" s="17" t="str">
        <f>VLOOKUP(AN137,[1]Lookups!$N$3:$O$11,2,FALSE)</f>
        <v>Early</v>
      </c>
      <c r="AQ137" s="18" t="e">
        <f>COUNTIFS('[1]Deals (investment)'!$B:$B,$A137)</f>
        <v>#VALUE!</v>
      </c>
      <c r="AR137" s="18" t="e">
        <f>COUNTIFS('[1]Deals (investment)'!$B:$B,$A137,'[1]Deals (investment)'!$T:$T,$AW$1)+COUNTIFS('[1]Deals (investment)'!$B:$B,$A137,'[1]Deals (investment)'!$T:$T,$AX$1)+COUNTIFS('[1]Deals (investment)'!$B:$B,$A137,'[1]Deals (investment)'!$T:$T,$AY$1)</f>
        <v>#VALUE!</v>
      </c>
      <c r="AS137" s="17" t="e">
        <f>SUMIFS('[1]Deals (investment)'!$C:$C,'[1]Deals (investment)'!$B:$B,$A137)</f>
        <v>#VALUE!</v>
      </c>
      <c r="AT137" s="17" t="e">
        <f t="shared" si="4"/>
        <v>#VALUE!</v>
      </c>
      <c r="AU137" s="18" t="e">
        <f>COUNTIF('[1]Deals (Exits)'!$B:$B,A137)</f>
        <v>#VALUE!</v>
      </c>
      <c r="AV137" s="17" t="e">
        <f>SUMIFS('[1]Deals (investment)'!$C:$C,'[1]Deals (investment)'!$B:$B,$A137,'[1]Deals (investment)'!$T:$T,AV$1)</f>
        <v>#VALUE!</v>
      </c>
      <c r="AW137" s="17" t="e">
        <f>SUMIFS('[1]Deals (investment)'!$C:$C,'[1]Deals (investment)'!$B:$B,$A137,'[1]Deals (investment)'!$T:$T,AW$1)</f>
        <v>#VALUE!</v>
      </c>
      <c r="AX137" s="17" t="e">
        <f>SUMIFS('[1]Deals (investment)'!$C:$C,'[1]Deals (investment)'!$B:$B,$A137,'[1]Deals (investment)'!$T:$T,AX$1)</f>
        <v>#VALUE!</v>
      </c>
      <c r="AY137" s="17" t="e">
        <f>SUMIFS('[1]Deals (investment)'!$C:$C,'[1]Deals (investment)'!$B:$B,$A137,'[1]Deals (investment)'!$T:$T,AY$1)</f>
        <v>#VALUE!</v>
      </c>
      <c r="AZ137" s="17" t="e">
        <f>SUMIFS('[1]Deals (investment)'!$C:$C,'[1]Deals (investment)'!$B:$B,$A137,'[1]Deals (investment)'!$T:$T,AZ$1)</f>
        <v>#VALUE!</v>
      </c>
      <c r="BA137" s="17" t="e">
        <f>SUMIFS('[1]Deals (investment)'!$C:$C,'[1]Deals (investment)'!$B:$B,$A137,'[1]Deals (investment)'!$T:$T,BA$1)</f>
        <v>#VALUE!</v>
      </c>
      <c r="BB137" s="17" t="e">
        <f>SUMIFS('[1]Deals (investment)'!$C:$C,'[1]Deals (investment)'!$B:$B,$A137,'[1]Deals (investment)'!$T:$T,BB$1)</f>
        <v>#VALUE!</v>
      </c>
      <c r="BC137" s="17" t="e">
        <f>SUMIFS('[1]Deals (Exits)'!$C:$C,'[1]Deals (Exits)'!$B:$B,$A137)</f>
        <v>#VALUE!</v>
      </c>
      <c r="BD137" s="17" t="e">
        <f>SUMIFS('[1]Deals (investment)'!$C:$C,'[1]Deals (investment)'!$B:$B,$A137,'[1]Deals (investment)'!$V:$V,BD$1)</f>
        <v>#VALUE!</v>
      </c>
      <c r="BE137" s="17" t="e">
        <f>SUMIFS('[1]Deals (investment)'!$C:$C,'[1]Deals (investment)'!$B:$B,$A137,'[1]Deals (investment)'!$V:$V,BE$1)</f>
        <v>#VALUE!</v>
      </c>
      <c r="BF137" s="17" t="e">
        <f>SUMIFS('[1]Deals (investment)'!$C:$C,'[1]Deals (investment)'!$B:$B,$A137,'[1]Deals (investment)'!$V:$V,BF$1)</f>
        <v>#VALUE!</v>
      </c>
      <c r="BG137" s="17" t="e">
        <f>SUMIFS('[1]Deals (investment)'!$C:$C,'[1]Deals (investment)'!$B:$B,$A137,'[1]Deals (investment)'!$V:$V,BG$1)</f>
        <v>#VALUE!</v>
      </c>
      <c r="BH137" s="17" t="e">
        <f>SUMIFS('[1]Deals (investment)'!$C:$C,'[1]Deals (investment)'!$B:$B,$A137,'[1]Deals (investment)'!$V:$V,BH$1)</f>
        <v>#VALUE!</v>
      </c>
      <c r="BI137" s="17" t="e">
        <f>SUMIFS('[1]Deals (investment)'!$C:$C,'[1]Deals (investment)'!$B:$B,$A137,'[1]Deals (investment)'!$V:$V,BI$1)</f>
        <v>#VALUE!</v>
      </c>
      <c r="BJ137" s="17" t="e">
        <f>SUMIFS('[1]Deals (investment)'!$C:$C,'[1]Deals (investment)'!$B:$B,$A137,'[1]Deals (investment)'!$V:$V,BJ$1)</f>
        <v>#VALUE!</v>
      </c>
      <c r="BK137" s="17" t="e">
        <f>SUMIFS('[1]Deals (investment)'!$C:$C,'[1]Deals (investment)'!$B:$B,$A137,'[1]Deals (investment)'!$V:$V,BK$1)</f>
        <v>#VALUE!</v>
      </c>
      <c r="BL137" s="17" t="e">
        <f>SUMIFS('[1]Deals (investment)'!$C:$C,'[1]Deals (investment)'!$B:$B,$A137,'[1]Deals (investment)'!$V:$V,BL$1)</f>
        <v>#VALUE!</v>
      </c>
      <c r="BM137" s="17" t="e">
        <f>SUMIFS('[1]Deals (investment)'!$C:$C,'[1]Deals (investment)'!$B:$B,$A137,'[1]Deals (investment)'!$V:$V,BM$1)</f>
        <v>#VALUE!</v>
      </c>
      <c r="BN137" s="15"/>
      <c r="BO137" s="15"/>
      <c r="BP137" s="22"/>
      <c r="BQ137" s="15"/>
      <c r="BR137" s="15"/>
      <c r="BS137" s="15"/>
      <c r="BT137" s="15"/>
      <c r="BU137" s="15"/>
      <c r="BV137" s="15"/>
      <c r="BW137" s="15"/>
      <c r="BX137" s="15"/>
      <c r="BY137" s="15"/>
      <c r="BZ137" s="15"/>
      <c r="CA137" s="15"/>
      <c r="CB137" s="15"/>
      <c r="CC137" s="15"/>
      <c r="CD137" s="15" t="str">
        <f t="shared" si="15"/>
        <v>AfrikreaAfrikrea is a market place to discover, buy and sell african inspired items Fashion - Art - Handicraft.Active</v>
      </c>
      <c r="CE137" s="15"/>
      <c r="CF137" s="15"/>
      <c r="CG137" s="15"/>
      <c r="CH137" s="15"/>
      <c r="CI137" s="15"/>
      <c r="CJ137" s="15"/>
      <c r="DM137">
        <v>230</v>
      </c>
    </row>
    <row r="138" spans="1:118" ht="12.75">
      <c r="A138" s="15" t="s">
        <v>1279</v>
      </c>
      <c r="B138" s="15" t="s">
        <v>1280</v>
      </c>
      <c r="C138" s="15" t="s">
        <v>58</v>
      </c>
      <c r="D138" s="16">
        <v>2011</v>
      </c>
      <c r="E138" s="15" t="s">
        <v>90</v>
      </c>
      <c r="F138" s="15"/>
      <c r="G138" s="15" t="s">
        <v>91</v>
      </c>
      <c r="H138" s="15" t="s">
        <v>91</v>
      </c>
      <c r="I138" s="15" t="s">
        <v>1281</v>
      </c>
      <c r="J138" s="15"/>
      <c r="K138" s="17" t="e">
        <f t="shared" si="13"/>
        <v>#VALUE!</v>
      </c>
      <c r="L138" s="15"/>
      <c r="M138" s="18" t="e">
        <f t="shared" si="1"/>
        <v>#VALUE!</v>
      </c>
      <c r="N138" s="15"/>
      <c r="O138" s="15"/>
      <c r="P138" s="15"/>
      <c r="Q138" s="24" t="e">
        <f ca="1">_xludf.MAXIFS('[1]Deals (investment)'!A:A,'[1]Deals (investment)'!B:B,A138)</f>
        <v>#NAME?</v>
      </c>
      <c r="R138" s="15" t="s">
        <v>62</v>
      </c>
      <c r="S138" s="19" t="s">
        <v>144</v>
      </c>
      <c r="T138" s="15" t="s">
        <v>132</v>
      </c>
      <c r="U138" s="17">
        <v>600000</v>
      </c>
      <c r="V138" s="15" t="s">
        <v>1282</v>
      </c>
      <c r="W138" s="15">
        <v>0</v>
      </c>
      <c r="X138" s="15" t="s">
        <v>158</v>
      </c>
      <c r="Y138" s="15" t="s">
        <v>1283</v>
      </c>
      <c r="AB138" s="20" t="s">
        <v>286</v>
      </c>
      <c r="AC138" s="21" t="s">
        <v>1284</v>
      </c>
      <c r="AD138" s="21" t="s">
        <v>1285</v>
      </c>
      <c r="AE138" s="21" t="s">
        <v>1286</v>
      </c>
      <c r="AF138" s="21" t="s">
        <v>1287</v>
      </c>
      <c r="AG138" s="22">
        <f t="shared" ca="1" si="6"/>
        <v>0.74193548387096775</v>
      </c>
      <c r="AH138" s="15" t="e">
        <f t="shared" si="16"/>
        <v>#VALUE!</v>
      </c>
      <c r="AI138" s="22" t="str">
        <f>VLOOKUP(A138,'[1]Deals (investment)'!$B$2:$Z$1497,1,FALSE)</f>
        <v>Nomanini</v>
      </c>
      <c r="AJ138" s="22">
        <f>VLOOKUP(A138,'[1]Deals (investment)'!$B$2:$Z$870,15,FALSE)</f>
        <v>1</v>
      </c>
      <c r="AK138" s="17" t="e">
        <f>VLOOKUP(A138,'[1]Deals (Exits)'!B:B,1,FALSE)</f>
        <v>#N/A</v>
      </c>
      <c r="AL138" s="23">
        <f>VLOOKUP(G138,[1]Lookups!$V$3:$Y$197,4,FALSE)</f>
        <v>0</v>
      </c>
      <c r="AM138" s="17" t="str">
        <f>VLOOKUP(X138,[1]Lookups!$B$3:$C$200,2,FALSE)</f>
        <v>Financial Services</v>
      </c>
      <c r="AN138" s="17" t="str">
        <f>VLOOKUP(R138,[1]Lookups!$H$3:$I$69,2,FALSE)</f>
        <v>4. Late Venture</v>
      </c>
      <c r="AO138" s="17" t="str">
        <f>VLOOKUP(T138,[1]Lookups!$H$3:$I$69,2,FALSE)</f>
        <v>3. Early Venture</v>
      </c>
      <c r="AP138" s="17" t="str">
        <f>VLOOKUP(AN138,[1]Lookups!$N$3:$O$11,2,FALSE)</f>
        <v>Growth</v>
      </c>
      <c r="AQ138" s="18" t="e">
        <f>COUNTIFS('[1]Deals (investment)'!$B:$B,$A138)</f>
        <v>#VALUE!</v>
      </c>
      <c r="AR138" s="18" t="e">
        <f>COUNTIFS('[1]Deals (investment)'!$B:$B,$A138,'[1]Deals (investment)'!$T:$T,$AW$1)+COUNTIFS('[1]Deals (investment)'!$B:$B,$A138,'[1]Deals (investment)'!$T:$T,$AX$1)+COUNTIFS('[1]Deals (investment)'!$B:$B,$A138,'[1]Deals (investment)'!$T:$T,$AY$1)</f>
        <v>#VALUE!</v>
      </c>
      <c r="AS138" s="17" t="e">
        <f>SUMIFS('[1]Deals (investment)'!$C:$C,'[1]Deals (investment)'!$B:$B,$A138)</f>
        <v>#VALUE!</v>
      </c>
      <c r="AT138" s="17" t="e">
        <f t="shared" si="4"/>
        <v>#VALUE!</v>
      </c>
      <c r="AU138" s="18" t="e">
        <f>COUNTIF('[1]Deals (Exits)'!$B:$B,A138)</f>
        <v>#VALUE!</v>
      </c>
      <c r="AV138" s="17" t="e">
        <f>SUMIFS('[1]Deals (investment)'!$C:$C,'[1]Deals (investment)'!$B:$B,$A138,'[1]Deals (investment)'!$T:$T,AV$1)</f>
        <v>#VALUE!</v>
      </c>
      <c r="AW138" s="17" t="e">
        <f>SUMIFS('[1]Deals (investment)'!$C:$C,'[1]Deals (investment)'!$B:$B,$A138,'[1]Deals (investment)'!$T:$T,AW$1)</f>
        <v>#VALUE!</v>
      </c>
      <c r="AX138" s="17" t="e">
        <f>SUMIFS('[1]Deals (investment)'!$C:$C,'[1]Deals (investment)'!$B:$B,$A138,'[1]Deals (investment)'!$T:$T,AX$1)</f>
        <v>#VALUE!</v>
      </c>
      <c r="AY138" s="17" t="e">
        <f>SUMIFS('[1]Deals (investment)'!$C:$C,'[1]Deals (investment)'!$B:$B,$A138,'[1]Deals (investment)'!$T:$T,AY$1)</f>
        <v>#VALUE!</v>
      </c>
      <c r="AZ138" s="17" t="e">
        <f>SUMIFS('[1]Deals (investment)'!$C:$C,'[1]Deals (investment)'!$B:$B,$A138,'[1]Deals (investment)'!$T:$T,AZ$1)</f>
        <v>#VALUE!</v>
      </c>
      <c r="BA138" s="17" t="e">
        <f>SUMIFS('[1]Deals (investment)'!$C:$C,'[1]Deals (investment)'!$B:$B,$A138,'[1]Deals (investment)'!$T:$T,BA$1)</f>
        <v>#VALUE!</v>
      </c>
      <c r="BB138" s="17" t="e">
        <f>SUMIFS('[1]Deals (investment)'!$C:$C,'[1]Deals (investment)'!$B:$B,$A138,'[1]Deals (investment)'!$T:$T,BB$1)</f>
        <v>#VALUE!</v>
      </c>
      <c r="BC138" s="17" t="e">
        <f>SUMIFS('[1]Deals (Exits)'!$C:$C,'[1]Deals (Exits)'!$B:$B,$A138)</f>
        <v>#VALUE!</v>
      </c>
      <c r="BD138" s="17" t="e">
        <f>SUMIFS('[1]Deals (investment)'!$C:$C,'[1]Deals (investment)'!$B:$B,$A138,'[1]Deals (investment)'!$V:$V,BD$1)</f>
        <v>#VALUE!</v>
      </c>
      <c r="BE138" s="17" t="e">
        <f>SUMIFS('[1]Deals (investment)'!$C:$C,'[1]Deals (investment)'!$B:$B,$A138,'[1]Deals (investment)'!$V:$V,BE$1)</f>
        <v>#VALUE!</v>
      </c>
      <c r="BF138" s="17" t="e">
        <f>SUMIFS('[1]Deals (investment)'!$C:$C,'[1]Deals (investment)'!$B:$B,$A138,'[1]Deals (investment)'!$V:$V,BF$1)</f>
        <v>#VALUE!</v>
      </c>
      <c r="BG138" s="17" t="e">
        <f>SUMIFS('[1]Deals (investment)'!$C:$C,'[1]Deals (investment)'!$B:$B,$A138,'[1]Deals (investment)'!$V:$V,BG$1)</f>
        <v>#VALUE!</v>
      </c>
      <c r="BH138" s="17" t="e">
        <f>SUMIFS('[1]Deals (investment)'!$C:$C,'[1]Deals (investment)'!$B:$B,$A138,'[1]Deals (investment)'!$V:$V,BH$1)</f>
        <v>#VALUE!</v>
      </c>
      <c r="BI138" s="17" t="e">
        <f>SUMIFS('[1]Deals (investment)'!$C:$C,'[1]Deals (investment)'!$B:$B,$A138,'[1]Deals (investment)'!$V:$V,BI$1)</f>
        <v>#VALUE!</v>
      </c>
      <c r="BJ138" s="17" t="e">
        <f>SUMIFS('[1]Deals (investment)'!$C:$C,'[1]Deals (investment)'!$B:$B,$A138,'[1]Deals (investment)'!$V:$V,BJ$1)</f>
        <v>#VALUE!</v>
      </c>
      <c r="BK138" s="17" t="e">
        <f>SUMIFS('[1]Deals (investment)'!$C:$C,'[1]Deals (investment)'!$B:$B,$A138,'[1]Deals (investment)'!$V:$V,BK$1)</f>
        <v>#VALUE!</v>
      </c>
      <c r="BL138" s="17" t="e">
        <f>SUMIFS('[1]Deals (investment)'!$C:$C,'[1]Deals (investment)'!$B:$B,$A138,'[1]Deals (investment)'!$V:$V,BL$1)</f>
        <v>#VALUE!</v>
      </c>
      <c r="BM138" s="17" t="e">
        <f>SUMIFS('[1]Deals (investment)'!$C:$C,'[1]Deals (investment)'!$B:$B,$A138,'[1]Deals (investment)'!$V:$V,BM$1)</f>
        <v>#VALUE!</v>
      </c>
      <c r="BN138" s="15"/>
      <c r="BO138" s="15"/>
      <c r="BP138" s="22"/>
      <c r="BQ138" s="15"/>
      <c r="BR138" s="15"/>
      <c r="BS138" s="15"/>
      <c r="BT138" s="15"/>
      <c r="BU138" s="15"/>
      <c r="BV138" s="15"/>
      <c r="BW138" s="15"/>
      <c r="BX138" s="15"/>
      <c r="BY138" s="15"/>
      <c r="BZ138" s="15"/>
      <c r="CA138" s="15"/>
      <c r="CB138" s="15"/>
      <c r="CC138" s="15"/>
      <c r="CD138" s="15" t="str">
        <f t="shared" si="15"/>
        <v>NomaniniNomanini provides banks, mobile networks and mobile money operators with merchant tools and management platforms to enable widespread and convenient access to VAS products, cash transfers, bill payments and bank transactions for people in informal markets.Active</v>
      </c>
      <c r="CE138" s="15"/>
      <c r="CF138" s="15"/>
      <c r="CG138" s="15"/>
      <c r="CH138" s="15"/>
      <c r="CI138" s="15"/>
      <c r="CJ138" s="15"/>
      <c r="DM138">
        <v>840</v>
      </c>
    </row>
    <row r="139" spans="1:118" ht="12.75">
      <c r="A139" s="15" t="s">
        <v>1288</v>
      </c>
      <c r="B139" s="15" t="s">
        <v>1289</v>
      </c>
      <c r="C139" s="15" t="s">
        <v>58</v>
      </c>
      <c r="D139" s="16">
        <v>2010</v>
      </c>
      <c r="E139" s="15" t="s">
        <v>340</v>
      </c>
      <c r="F139" s="15" t="s">
        <v>199</v>
      </c>
      <c r="G139" s="15" t="s">
        <v>342</v>
      </c>
      <c r="H139" s="15" t="s">
        <v>342</v>
      </c>
      <c r="I139" s="15" t="s">
        <v>342</v>
      </c>
      <c r="J139" s="15"/>
      <c r="K139" s="17" t="e">
        <f t="shared" si="13"/>
        <v>#VALUE!</v>
      </c>
      <c r="L139" s="15"/>
      <c r="M139" s="18" t="e">
        <f t="shared" si="1"/>
        <v>#VALUE!</v>
      </c>
      <c r="N139" s="15" t="s">
        <v>1290</v>
      </c>
      <c r="O139" s="15"/>
      <c r="P139" s="15"/>
      <c r="Q139" s="24">
        <v>43654</v>
      </c>
      <c r="R139" s="15" t="s">
        <v>809</v>
      </c>
      <c r="S139" s="19">
        <v>1120000</v>
      </c>
      <c r="T139" s="15" t="s">
        <v>809</v>
      </c>
      <c r="U139" s="17">
        <v>175000</v>
      </c>
      <c r="V139" s="15" t="s">
        <v>1291</v>
      </c>
      <c r="W139" s="15">
        <v>0</v>
      </c>
      <c r="X139" s="15" t="s">
        <v>538</v>
      </c>
      <c r="Y139" s="15" t="s">
        <v>1292</v>
      </c>
      <c r="AA139" s="25" t="s">
        <v>110</v>
      </c>
      <c r="AB139" s="20" t="s">
        <v>286</v>
      </c>
      <c r="AC139" s="21" t="s">
        <v>1293</v>
      </c>
      <c r="AD139" s="21" t="s">
        <v>1294</v>
      </c>
      <c r="AE139" s="21" t="s">
        <v>1295</v>
      </c>
      <c r="AF139" s="21" t="s">
        <v>1296</v>
      </c>
      <c r="AG139" s="22">
        <f t="shared" si="6"/>
        <v>0.83870967741935487</v>
      </c>
      <c r="AH139" s="15" t="e">
        <f t="shared" si="16"/>
        <v>#VALUE!</v>
      </c>
      <c r="AI139" s="22" t="str">
        <f>VLOOKUP(A139,'[1]Deals (investment)'!$B$2:$Z$1497,1,FALSE)</f>
        <v>Rent To Own Africa</v>
      </c>
      <c r="AJ139" s="22" t="e">
        <f>VLOOKUP(A139,'[1]Deals (investment)'!$B$2:$Z$870,15,FALSE)</f>
        <v>#N/A</v>
      </c>
      <c r="AK139" s="17" t="e">
        <f>VLOOKUP(A139,'[1]Deals (Exits)'!B:B,1,FALSE)</f>
        <v>#N/A</v>
      </c>
      <c r="AL139" s="23">
        <f>VLOOKUP(G139,[1]Lookups!$V$3:$Y$197,4,FALSE)</f>
        <v>0</v>
      </c>
      <c r="AM139" s="17" t="str">
        <f>VLOOKUP(X139,[1]Lookups!$B$3:$C$200,2,FALSE)</f>
        <v>Agriculture</v>
      </c>
      <c r="AN139" s="17" t="str">
        <f>VLOOKUP(R139,[1]Lookups!$H$3:$I$69,2,FALSE)</f>
        <v>6. Private Equity</v>
      </c>
      <c r="AO139" s="17" t="str">
        <f>VLOOKUP(T139,[1]Lookups!$H$3:$I$69,2,FALSE)</f>
        <v>6. Private Equity</v>
      </c>
      <c r="AP139" s="17" t="str">
        <f>VLOOKUP(AN139,[1]Lookups!$N$3:$O$11,2,FALSE)</f>
        <v>Growth</v>
      </c>
      <c r="AQ139" s="18" t="e">
        <f>COUNTIFS('[1]Deals (investment)'!$B:$B,$A139)</f>
        <v>#VALUE!</v>
      </c>
      <c r="AR139" s="18" t="e">
        <f>COUNTIFS('[1]Deals (investment)'!$B:$B,$A139,'[1]Deals (investment)'!$T:$T,$AW$1)+COUNTIFS('[1]Deals (investment)'!$B:$B,$A139,'[1]Deals (investment)'!$T:$T,$AX$1)+COUNTIFS('[1]Deals (investment)'!$B:$B,$A139,'[1]Deals (investment)'!$T:$T,$AY$1)</f>
        <v>#VALUE!</v>
      </c>
      <c r="AS139" s="17" t="e">
        <f>SUMIFS('[1]Deals (investment)'!$C:$C,'[1]Deals (investment)'!$B:$B,$A139)</f>
        <v>#VALUE!</v>
      </c>
      <c r="AT139" s="17" t="e">
        <f t="shared" si="4"/>
        <v>#VALUE!</v>
      </c>
      <c r="AU139" s="18" t="e">
        <f>COUNTIF('[1]Deals (Exits)'!$B:$B,A139)</f>
        <v>#VALUE!</v>
      </c>
      <c r="AV139" s="17" t="e">
        <f>SUMIFS('[1]Deals (investment)'!$C:$C,'[1]Deals (investment)'!$B:$B,$A139,'[1]Deals (investment)'!$T:$T,AV$1)</f>
        <v>#VALUE!</v>
      </c>
      <c r="AW139" s="17" t="e">
        <f>SUMIFS('[1]Deals (investment)'!$C:$C,'[1]Deals (investment)'!$B:$B,$A139,'[1]Deals (investment)'!$T:$T,AW$1)</f>
        <v>#VALUE!</v>
      </c>
      <c r="AX139" s="17" t="e">
        <f>SUMIFS('[1]Deals (investment)'!$C:$C,'[1]Deals (investment)'!$B:$B,$A139,'[1]Deals (investment)'!$T:$T,AX$1)</f>
        <v>#VALUE!</v>
      </c>
      <c r="AY139" s="17" t="e">
        <f>SUMIFS('[1]Deals (investment)'!$C:$C,'[1]Deals (investment)'!$B:$B,$A139,'[1]Deals (investment)'!$T:$T,AY$1)</f>
        <v>#VALUE!</v>
      </c>
      <c r="AZ139" s="17" t="e">
        <f>SUMIFS('[1]Deals (investment)'!$C:$C,'[1]Deals (investment)'!$B:$B,$A139,'[1]Deals (investment)'!$T:$T,AZ$1)</f>
        <v>#VALUE!</v>
      </c>
      <c r="BA139" s="17" t="e">
        <f>SUMIFS('[1]Deals (investment)'!$C:$C,'[1]Deals (investment)'!$B:$B,$A139,'[1]Deals (investment)'!$T:$T,BA$1)</f>
        <v>#VALUE!</v>
      </c>
      <c r="BB139" s="17" t="e">
        <f>SUMIFS('[1]Deals (investment)'!$C:$C,'[1]Deals (investment)'!$B:$B,$A139,'[1]Deals (investment)'!$T:$T,BB$1)</f>
        <v>#VALUE!</v>
      </c>
      <c r="BC139" s="17" t="e">
        <f>SUMIFS('[1]Deals (Exits)'!$C:$C,'[1]Deals (Exits)'!$B:$B,$A139)</f>
        <v>#VALUE!</v>
      </c>
      <c r="BD139" s="17" t="e">
        <f>SUMIFS('[1]Deals (investment)'!$C:$C,'[1]Deals (investment)'!$B:$B,$A139,'[1]Deals (investment)'!$V:$V,BD$1)</f>
        <v>#VALUE!</v>
      </c>
      <c r="BE139" s="17" t="e">
        <f>SUMIFS('[1]Deals (investment)'!$C:$C,'[1]Deals (investment)'!$B:$B,$A139,'[1]Deals (investment)'!$V:$V,BE$1)</f>
        <v>#VALUE!</v>
      </c>
      <c r="BF139" s="17" t="e">
        <f>SUMIFS('[1]Deals (investment)'!$C:$C,'[1]Deals (investment)'!$B:$B,$A139,'[1]Deals (investment)'!$V:$V,BF$1)</f>
        <v>#VALUE!</v>
      </c>
      <c r="BG139" s="17" t="e">
        <f>SUMIFS('[1]Deals (investment)'!$C:$C,'[1]Deals (investment)'!$B:$B,$A139,'[1]Deals (investment)'!$V:$V,BG$1)</f>
        <v>#VALUE!</v>
      </c>
      <c r="BH139" s="17" t="e">
        <f>SUMIFS('[1]Deals (investment)'!$C:$C,'[1]Deals (investment)'!$B:$B,$A139,'[1]Deals (investment)'!$V:$V,BH$1)</f>
        <v>#VALUE!</v>
      </c>
      <c r="BI139" s="17" t="e">
        <f>SUMIFS('[1]Deals (investment)'!$C:$C,'[1]Deals (investment)'!$B:$B,$A139,'[1]Deals (investment)'!$V:$V,BI$1)</f>
        <v>#VALUE!</v>
      </c>
      <c r="BJ139" s="17" t="e">
        <f>SUMIFS('[1]Deals (investment)'!$C:$C,'[1]Deals (investment)'!$B:$B,$A139,'[1]Deals (investment)'!$V:$V,BJ$1)</f>
        <v>#VALUE!</v>
      </c>
      <c r="BK139" s="17" t="e">
        <f>SUMIFS('[1]Deals (investment)'!$C:$C,'[1]Deals (investment)'!$B:$B,$A139,'[1]Deals (investment)'!$V:$V,BK$1)</f>
        <v>#VALUE!</v>
      </c>
      <c r="BL139" s="17" t="e">
        <f>SUMIFS('[1]Deals (investment)'!$C:$C,'[1]Deals (investment)'!$B:$B,$A139,'[1]Deals (investment)'!$V:$V,BL$1)</f>
        <v>#VALUE!</v>
      </c>
      <c r="BM139" s="17" t="e">
        <f>SUMIFS('[1]Deals (investment)'!$C:$C,'[1]Deals (investment)'!$B:$B,$A139,'[1]Deals (investment)'!$V:$V,BM$1)</f>
        <v>#VALUE!</v>
      </c>
      <c r="BN139" s="15"/>
      <c r="BO139" s="15"/>
      <c r="BP139" s="22"/>
      <c r="BQ139" s="15"/>
      <c r="BR139" s="15"/>
      <c r="BS139" s="15"/>
      <c r="BT139" s="15"/>
      <c r="BU139" s="15"/>
      <c r="BV139" s="15"/>
      <c r="BW139" s="15"/>
      <c r="BX139" s="15"/>
      <c r="BY139" s="15"/>
      <c r="BZ139" s="15"/>
      <c r="CA139" s="15"/>
      <c r="CB139" s="15"/>
      <c r="CC139" s="15"/>
      <c r="CD139" s="15" t="str">
        <f t="shared" si="15"/>
        <v>Rent To Own AfricaRent to Own is an impact-focused for-profit venture based in Zambia. RTO distributes and sells farm and small-business assets in rural areas with a package of financing and services that enables small-scale farmers and entrepreneurs to purchase and profit from income-generating equipment.Active</v>
      </c>
      <c r="CE139" s="15"/>
      <c r="CF139" s="15"/>
      <c r="CG139" s="15"/>
      <c r="CH139" s="15"/>
      <c r="CI139" s="15"/>
      <c r="CJ139" s="15"/>
      <c r="DM139">
        <v>206</v>
      </c>
      <c r="DN139">
        <v>2019</v>
      </c>
    </row>
    <row r="140" spans="1:118" ht="12.75">
      <c r="A140" s="15" t="s">
        <v>1297</v>
      </c>
      <c r="B140" s="15" t="s">
        <v>1298</v>
      </c>
      <c r="C140" s="15" t="s">
        <v>58</v>
      </c>
      <c r="D140" s="16">
        <v>2015</v>
      </c>
      <c r="E140" s="15" t="s">
        <v>90</v>
      </c>
      <c r="F140" s="15"/>
      <c r="G140" s="15" t="s">
        <v>91</v>
      </c>
      <c r="H140" s="15" t="s">
        <v>91</v>
      </c>
      <c r="I140" s="15" t="s">
        <v>91</v>
      </c>
      <c r="J140" s="15"/>
      <c r="K140" s="17" t="e">
        <f t="shared" si="13"/>
        <v>#VALUE!</v>
      </c>
      <c r="L140" s="15"/>
      <c r="M140" s="18" t="e">
        <f t="shared" si="1"/>
        <v>#VALUE!</v>
      </c>
      <c r="N140" s="15"/>
      <c r="O140" s="15"/>
      <c r="P140" s="15"/>
      <c r="Q140" s="15"/>
      <c r="R140" s="15" t="s">
        <v>131</v>
      </c>
      <c r="S140" s="19">
        <v>950000</v>
      </c>
      <c r="T140" s="15" t="s">
        <v>131</v>
      </c>
      <c r="U140" s="17">
        <v>950000</v>
      </c>
      <c r="V140" s="15" t="s">
        <v>1299</v>
      </c>
      <c r="W140" s="15"/>
      <c r="X140" s="15" t="s">
        <v>657</v>
      </c>
      <c r="Y140" s="15" t="s">
        <v>1300</v>
      </c>
      <c r="AB140" s="20" t="s">
        <v>286</v>
      </c>
      <c r="AC140" s="21" t="s">
        <v>1301</v>
      </c>
      <c r="AD140" s="21" t="s">
        <v>1302</v>
      </c>
      <c r="AE140" s="21" t="s">
        <v>1303</v>
      </c>
      <c r="AF140" s="21" t="s">
        <v>1304</v>
      </c>
      <c r="AG140" s="22">
        <f t="shared" si="6"/>
        <v>0.67741935483870963</v>
      </c>
      <c r="AH140" s="15" t="e">
        <f t="shared" si="16"/>
        <v>#VALUE!</v>
      </c>
      <c r="AI140" s="22" t="str">
        <f>VLOOKUP(A140,'[1]Deals (investment)'!$B$2:$Z$1497,1,FALSE)</f>
        <v>Sensor Networks</v>
      </c>
      <c r="AJ140" s="22">
        <f>VLOOKUP(A140,'[1]Deals (investment)'!$B$2:$Z$870,15,FALSE)</f>
        <v>1</v>
      </c>
      <c r="AK140" s="17" t="e">
        <f>VLOOKUP(A140,'[1]Deals (Exits)'!B:B,1,FALSE)</f>
        <v>#N/A</v>
      </c>
      <c r="AL140" s="23">
        <f>VLOOKUP(G140,[1]Lookups!$V$3:$Y$197,4,FALSE)</f>
        <v>0</v>
      </c>
      <c r="AM140" s="17" t="str">
        <f>VLOOKUP(X140,[1]Lookups!$B$3:$C$200,2,FALSE)</f>
        <v>Emerging Technologies</v>
      </c>
      <c r="AN140" s="17" t="str">
        <f>VLOOKUP(R140,[1]Lookups!$H$3:$I$69,2,FALSE)</f>
        <v>3. Early Venture</v>
      </c>
      <c r="AO140" s="17" t="str">
        <f>VLOOKUP(T140,[1]Lookups!$H$3:$I$69,2,FALSE)</f>
        <v>3. Early Venture</v>
      </c>
      <c r="AP140" s="17" t="str">
        <f>VLOOKUP(AN140,[1]Lookups!$N$3:$O$11,2,FALSE)</f>
        <v>Early</v>
      </c>
      <c r="AQ140" s="18" t="e">
        <f>COUNTIFS('[1]Deals (investment)'!$B:$B,$A140)</f>
        <v>#VALUE!</v>
      </c>
      <c r="AR140" s="18" t="e">
        <f>COUNTIFS('[1]Deals (investment)'!$B:$B,$A140,'[1]Deals (investment)'!$T:$T,$AW$1)+COUNTIFS('[1]Deals (investment)'!$B:$B,$A140,'[1]Deals (investment)'!$T:$T,$AX$1)+COUNTIFS('[1]Deals (investment)'!$B:$B,$A140,'[1]Deals (investment)'!$T:$T,$AY$1)</f>
        <v>#VALUE!</v>
      </c>
      <c r="AS140" s="17" t="e">
        <f>SUMIFS('[1]Deals (investment)'!$C:$C,'[1]Deals (investment)'!$B:$B,$A140)</f>
        <v>#VALUE!</v>
      </c>
      <c r="AT140" s="17" t="e">
        <f t="shared" si="4"/>
        <v>#VALUE!</v>
      </c>
      <c r="AU140" s="18" t="e">
        <f>COUNTIF('[1]Deals (Exits)'!$B:$B,A140)</f>
        <v>#VALUE!</v>
      </c>
      <c r="AV140" s="17" t="e">
        <f>SUMIFS('[1]Deals (investment)'!$C:$C,'[1]Deals (investment)'!$B:$B,$A140,'[1]Deals (investment)'!$T:$T,AV$1)</f>
        <v>#VALUE!</v>
      </c>
      <c r="AW140" s="17" t="e">
        <f>SUMIFS('[1]Deals (investment)'!$C:$C,'[1]Deals (investment)'!$B:$B,$A140,'[1]Deals (investment)'!$T:$T,AW$1)</f>
        <v>#VALUE!</v>
      </c>
      <c r="AX140" s="17" t="e">
        <f>SUMIFS('[1]Deals (investment)'!$C:$C,'[1]Deals (investment)'!$B:$B,$A140,'[1]Deals (investment)'!$T:$T,AX$1)</f>
        <v>#VALUE!</v>
      </c>
      <c r="AY140" s="17" t="e">
        <f>SUMIFS('[1]Deals (investment)'!$C:$C,'[1]Deals (investment)'!$B:$B,$A140,'[1]Deals (investment)'!$T:$T,AY$1)</f>
        <v>#VALUE!</v>
      </c>
      <c r="AZ140" s="17" t="e">
        <f>SUMIFS('[1]Deals (investment)'!$C:$C,'[1]Deals (investment)'!$B:$B,$A140,'[1]Deals (investment)'!$T:$T,AZ$1)</f>
        <v>#VALUE!</v>
      </c>
      <c r="BA140" s="17" t="e">
        <f>SUMIFS('[1]Deals (investment)'!$C:$C,'[1]Deals (investment)'!$B:$B,$A140,'[1]Deals (investment)'!$T:$T,BA$1)</f>
        <v>#VALUE!</v>
      </c>
      <c r="BB140" s="17" t="e">
        <f>SUMIFS('[1]Deals (investment)'!$C:$C,'[1]Deals (investment)'!$B:$B,$A140,'[1]Deals (investment)'!$T:$T,BB$1)</f>
        <v>#VALUE!</v>
      </c>
      <c r="BC140" s="17" t="e">
        <f>SUMIFS('[1]Deals (Exits)'!$C:$C,'[1]Deals (Exits)'!$B:$B,$A140)</f>
        <v>#VALUE!</v>
      </c>
      <c r="BD140" s="17" t="e">
        <f>SUMIFS('[1]Deals (investment)'!$C:$C,'[1]Deals (investment)'!$B:$B,$A140,'[1]Deals (investment)'!$V:$V,BD$1)</f>
        <v>#VALUE!</v>
      </c>
      <c r="BE140" s="17" t="e">
        <f>SUMIFS('[1]Deals (investment)'!$C:$C,'[1]Deals (investment)'!$B:$B,$A140,'[1]Deals (investment)'!$V:$V,BE$1)</f>
        <v>#VALUE!</v>
      </c>
      <c r="BF140" s="17" t="e">
        <f>SUMIFS('[1]Deals (investment)'!$C:$C,'[1]Deals (investment)'!$B:$B,$A140,'[1]Deals (investment)'!$V:$V,BF$1)</f>
        <v>#VALUE!</v>
      </c>
      <c r="BG140" s="17" t="e">
        <f>SUMIFS('[1]Deals (investment)'!$C:$C,'[1]Deals (investment)'!$B:$B,$A140,'[1]Deals (investment)'!$V:$V,BG$1)</f>
        <v>#VALUE!</v>
      </c>
      <c r="BH140" s="17" t="e">
        <f>SUMIFS('[1]Deals (investment)'!$C:$C,'[1]Deals (investment)'!$B:$B,$A140,'[1]Deals (investment)'!$V:$V,BH$1)</f>
        <v>#VALUE!</v>
      </c>
      <c r="BI140" s="17" t="e">
        <f>SUMIFS('[1]Deals (investment)'!$C:$C,'[1]Deals (investment)'!$B:$B,$A140,'[1]Deals (investment)'!$V:$V,BI$1)</f>
        <v>#VALUE!</v>
      </c>
      <c r="BJ140" s="17" t="e">
        <f>SUMIFS('[1]Deals (investment)'!$C:$C,'[1]Deals (investment)'!$B:$B,$A140,'[1]Deals (investment)'!$V:$V,BJ$1)</f>
        <v>#VALUE!</v>
      </c>
      <c r="BK140" s="17" t="e">
        <f>SUMIFS('[1]Deals (investment)'!$C:$C,'[1]Deals (investment)'!$B:$B,$A140,'[1]Deals (investment)'!$V:$V,BK$1)</f>
        <v>#VALUE!</v>
      </c>
      <c r="BL140" s="17" t="e">
        <f>SUMIFS('[1]Deals (investment)'!$C:$C,'[1]Deals (investment)'!$B:$B,$A140,'[1]Deals (investment)'!$V:$V,BL$1)</f>
        <v>#VALUE!</v>
      </c>
      <c r="BM140" s="17" t="e">
        <f>SUMIFS('[1]Deals (investment)'!$C:$C,'[1]Deals (investment)'!$B:$B,$A140,'[1]Deals (investment)'!$V:$V,BM$1)</f>
        <v>#VALUE!</v>
      </c>
      <c r="BN140" s="15"/>
      <c r="BO140" s="15"/>
      <c r="BP140" s="22"/>
      <c r="BQ140" s="15"/>
      <c r="BR140" s="15"/>
      <c r="BS140" s="15"/>
      <c r="BT140" s="15"/>
      <c r="BU140" s="15"/>
      <c r="BV140" s="15"/>
      <c r="BW140" s="15"/>
      <c r="BX140" s="15"/>
      <c r="BY140" s="15"/>
      <c r="BZ140" s="15"/>
      <c r="CA140" s="15"/>
      <c r="CB140" s="15"/>
      <c r="CC140" s="15"/>
      <c r="CD140" s="15" t="str">
        <f t="shared" si="15"/>
        <v>Sensor NetworksSensor Networks helps insurance companies improve risk mitigation, enhance loss management and better engage with customers through smart sensors. We've created Sensor Desk, an Internet of Things (IoT) platform that controls and manages a range of internally developed and third-party-connected sensors. Our focus is to predict and prevent loss or damage insurance claims, improve operational efficiency and reduce costs for end users.Active</v>
      </c>
      <c r="CE140" s="15"/>
      <c r="CF140" s="15"/>
      <c r="CG140" s="15"/>
      <c r="CH140" s="15"/>
      <c r="CI140" s="15"/>
      <c r="CJ140" s="15"/>
      <c r="DN140">
        <v>2018</v>
      </c>
    </row>
    <row r="141" spans="1:118" ht="12.75">
      <c r="A141" s="15" t="s">
        <v>1305</v>
      </c>
      <c r="B141" s="15" t="s">
        <v>1306</v>
      </c>
      <c r="C141" s="15" t="s">
        <v>58</v>
      </c>
      <c r="D141" s="16">
        <v>2010</v>
      </c>
      <c r="E141" s="26" t="s">
        <v>128</v>
      </c>
      <c r="F141" s="26" t="s">
        <v>199</v>
      </c>
      <c r="G141" s="26" t="s">
        <v>129</v>
      </c>
      <c r="H141" s="26" t="s">
        <v>129</v>
      </c>
      <c r="I141" s="15" t="s">
        <v>1307</v>
      </c>
      <c r="J141" s="26"/>
      <c r="K141" s="17" t="e">
        <f t="shared" si="13"/>
        <v>#VALUE!</v>
      </c>
      <c r="L141" s="15"/>
      <c r="M141" s="18" t="e">
        <f t="shared" si="1"/>
        <v>#VALUE!</v>
      </c>
      <c r="N141" s="15"/>
      <c r="O141" s="15"/>
      <c r="P141" s="15"/>
      <c r="Q141" s="15"/>
      <c r="R141" s="15" t="s">
        <v>131</v>
      </c>
      <c r="S141" s="19">
        <v>1000000</v>
      </c>
      <c r="T141" s="15" t="s">
        <v>131</v>
      </c>
      <c r="U141" s="17">
        <v>1000000</v>
      </c>
      <c r="V141" s="15" t="s">
        <v>1308</v>
      </c>
      <c r="W141" s="15">
        <v>0</v>
      </c>
      <c r="X141" s="15" t="s">
        <v>64</v>
      </c>
      <c r="Y141" s="15" t="s">
        <v>1309</v>
      </c>
      <c r="AB141" s="20" t="s">
        <v>333</v>
      </c>
      <c r="AC141" s="21" t="s">
        <v>1310</v>
      </c>
      <c r="AD141" s="27" t="s">
        <v>1311</v>
      </c>
      <c r="AE141" s="21" t="s">
        <v>1312</v>
      </c>
      <c r="AF141" s="21" t="s">
        <v>1313</v>
      </c>
      <c r="AG141" s="22">
        <f>COUNTA(B140:AF140)/(COUNTA(B140:AF140)+COUNTBLANK(B140:AF140))</f>
        <v>0.67741935483870963</v>
      </c>
      <c r="AH141" s="15" t="str">
        <f t="shared" si="16"/>
        <v/>
      </c>
      <c r="AI141" s="22" t="str">
        <f>VLOOKUP(A141,'[1]Deals (investment)'!$B$2:$Z$1497,1,FALSE)</f>
        <v>Edfa3ly</v>
      </c>
      <c r="AJ141" s="22">
        <f>VLOOKUP(A141,'[1]Deals (investment)'!$B$2:$Z$870,15,FALSE)</f>
        <v>0</v>
      </c>
      <c r="AK141" s="17" t="e">
        <f>VLOOKUP(A141,'[1]Deals (Exits)'!B:B,1,FALSE)</f>
        <v>#N/A</v>
      </c>
      <c r="AL141" s="23">
        <f>VLOOKUP(G141,[1]Lookups!$V$3:$Y$197,4,FALSE)</f>
        <v>0</v>
      </c>
      <c r="AM141" s="17" t="str">
        <f>VLOOKUP(X141,[1]Lookups!$B$3:$C$200,2,FALSE)</f>
        <v>E-commerce &amp; Retail</v>
      </c>
      <c r="AN141" s="17" t="str">
        <f>VLOOKUP(R141,[1]Lookups!$H$3:$I$69,2,FALSE)</f>
        <v>3. Early Venture</v>
      </c>
      <c r="AO141" s="17" t="str">
        <f>VLOOKUP(T141,[1]Lookups!$H$3:$I$69,2,FALSE)</f>
        <v>3. Early Venture</v>
      </c>
      <c r="AP141" s="17" t="str">
        <f>VLOOKUP(AN141,[1]Lookups!$N$3:$O$11,2,FALSE)</f>
        <v>Early</v>
      </c>
      <c r="AQ141" s="18" t="e">
        <f>COUNTIFS('[1]Deals (investment)'!$B:$B,$A141)</f>
        <v>#VALUE!</v>
      </c>
      <c r="AR141" s="18" t="e">
        <f>COUNTIFS('[1]Deals (investment)'!$B:$B,$A141,'[1]Deals (investment)'!$T:$T,$AW$1)+COUNTIFS('[1]Deals (investment)'!$B:$B,$A141,'[1]Deals (investment)'!$T:$T,$AX$1)+COUNTIFS('[1]Deals (investment)'!$B:$B,$A141,'[1]Deals (investment)'!$T:$T,$AY$1)</f>
        <v>#VALUE!</v>
      </c>
      <c r="AS141" s="17" t="e">
        <f>SUMIFS('[1]Deals (investment)'!$C:$C,'[1]Deals (investment)'!$B:$B,$A141)</f>
        <v>#VALUE!</v>
      </c>
      <c r="AT141" s="17" t="e">
        <f t="shared" si="4"/>
        <v>#VALUE!</v>
      </c>
      <c r="AU141" s="18" t="e">
        <f>COUNTIF('[1]Deals (Exits)'!$B:$B,A141)</f>
        <v>#VALUE!</v>
      </c>
      <c r="AV141" s="17" t="e">
        <f>SUMIFS('[1]Deals (investment)'!$C:$C,'[1]Deals (investment)'!$B:$B,$A141,'[1]Deals (investment)'!$T:$T,AV$1)</f>
        <v>#VALUE!</v>
      </c>
      <c r="AW141" s="17" t="e">
        <f>SUMIFS('[1]Deals (investment)'!$C:$C,'[1]Deals (investment)'!$B:$B,$A141,'[1]Deals (investment)'!$T:$T,AW$1)</f>
        <v>#VALUE!</v>
      </c>
      <c r="AX141" s="17" t="e">
        <f>SUMIFS('[1]Deals (investment)'!$C:$C,'[1]Deals (investment)'!$B:$B,$A141,'[1]Deals (investment)'!$T:$T,AX$1)</f>
        <v>#VALUE!</v>
      </c>
      <c r="AY141" s="17" t="e">
        <f>SUMIFS('[1]Deals (investment)'!$C:$C,'[1]Deals (investment)'!$B:$B,$A141,'[1]Deals (investment)'!$T:$T,AY$1)</f>
        <v>#VALUE!</v>
      </c>
      <c r="AZ141" s="17" t="e">
        <f>SUMIFS('[1]Deals (investment)'!$C:$C,'[1]Deals (investment)'!$B:$B,$A141,'[1]Deals (investment)'!$T:$T,AZ$1)</f>
        <v>#VALUE!</v>
      </c>
      <c r="BA141" s="17" t="e">
        <f>SUMIFS('[1]Deals (investment)'!$C:$C,'[1]Deals (investment)'!$B:$B,$A141,'[1]Deals (investment)'!$T:$T,BA$1)</f>
        <v>#VALUE!</v>
      </c>
      <c r="BB141" s="17" t="e">
        <f>SUMIFS('[1]Deals (investment)'!$C:$C,'[1]Deals (investment)'!$B:$B,$A141,'[1]Deals (investment)'!$T:$T,BB$1)</f>
        <v>#VALUE!</v>
      </c>
      <c r="BC141" s="17" t="e">
        <f>SUMIFS('[1]Deals (Exits)'!$C:$C,'[1]Deals (Exits)'!$B:$B,$A141)</f>
        <v>#VALUE!</v>
      </c>
      <c r="BD141" s="17" t="e">
        <f>SUMIFS('[1]Deals (investment)'!$C:$C,'[1]Deals (investment)'!$B:$B,$A141,'[1]Deals (investment)'!$V:$V,BD$1)</f>
        <v>#VALUE!</v>
      </c>
      <c r="BE141" s="17" t="e">
        <f>SUMIFS('[1]Deals (investment)'!$C:$C,'[1]Deals (investment)'!$B:$B,$A141,'[1]Deals (investment)'!$V:$V,BE$1)</f>
        <v>#VALUE!</v>
      </c>
      <c r="BF141" s="17" t="e">
        <f>SUMIFS('[1]Deals (investment)'!$C:$C,'[1]Deals (investment)'!$B:$B,$A141,'[1]Deals (investment)'!$V:$V,BF$1)</f>
        <v>#VALUE!</v>
      </c>
      <c r="BG141" s="17" t="e">
        <f>SUMIFS('[1]Deals (investment)'!$C:$C,'[1]Deals (investment)'!$B:$B,$A141,'[1]Deals (investment)'!$V:$V,BG$1)</f>
        <v>#VALUE!</v>
      </c>
      <c r="BH141" s="17" t="e">
        <f>SUMIFS('[1]Deals (investment)'!$C:$C,'[1]Deals (investment)'!$B:$B,$A141,'[1]Deals (investment)'!$V:$V,BH$1)</f>
        <v>#VALUE!</v>
      </c>
      <c r="BI141" s="17" t="e">
        <f>SUMIFS('[1]Deals (investment)'!$C:$C,'[1]Deals (investment)'!$B:$B,$A141,'[1]Deals (investment)'!$V:$V,BI$1)</f>
        <v>#VALUE!</v>
      </c>
      <c r="BJ141" s="17" t="e">
        <f>SUMIFS('[1]Deals (investment)'!$C:$C,'[1]Deals (investment)'!$B:$B,$A141,'[1]Deals (investment)'!$V:$V,BJ$1)</f>
        <v>#VALUE!</v>
      </c>
      <c r="BK141" s="17" t="e">
        <f>SUMIFS('[1]Deals (investment)'!$C:$C,'[1]Deals (investment)'!$B:$B,$A141,'[1]Deals (investment)'!$V:$V,BK$1)</f>
        <v>#VALUE!</v>
      </c>
      <c r="BL141" s="17" t="e">
        <f>SUMIFS('[1]Deals (investment)'!$C:$C,'[1]Deals (investment)'!$B:$B,$A141,'[1]Deals (investment)'!$V:$V,BL$1)</f>
        <v>#VALUE!</v>
      </c>
      <c r="BM141" s="17" t="e">
        <f>SUMIFS('[1]Deals (investment)'!$C:$C,'[1]Deals (investment)'!$B:$B,$A141,'[1]Deals (investment)'!$V:$V,BM$1)</f>
        <v>#VALUE!</v>
      </c>
      <c r="BN141" s="15"/>
      <c r="BO141" s="15"/>
      <c r="BP141" s="22"/>
      <c r="BQ141" s="15"/>
      <c r="BR141" s="15"/>
      <c r="BS141" s="15"/>
      <c r="BT141" s="15"/>
      <c r="BU141" s="15"/>
      <c r="BV141" s="15"/>
      <c r="BW141" s="15"/>
      <c r="BX141" s="15"/>
      <c r="BY141" s="15"/>
      <c r="BZ141" s="15"/>
      <c r="CA141" s="15"/>
      <c r="CB141" s="15"/>
      <c r="CC141" s="15"/>
      <c r="CD141" s="15"/>
      <c r="CE141" s="15"/>
      <c r="CF141" s="15"/>
      <c r="CG141" s="15"/>
      <c r="CH141" s="15"/>
      <c r="CI141" s="15"/>
      <c r="CJ141" s="15"/>
      <c r="DM141">
        <v>1273</v>
      </c>
      <c r="DN141">
        <v>2017</v>
      </c>
    </row>
    <row r="142" spans="1:118" ht="12.75">
      <c r="A142" s="15" t="s">
        <v>1314</v>
      </c>
      <c r="B142" s="15" t="s">
        <v>1315</v>
      </c>
      <c r="C142" s="15" t="s">
        <v>58</v>
      </c>
      <c r="D142" s="16">
        <v>2015</v>
      </c>
      <c r="E142" s="15" t="s">
        <v>128</v>
      </c>
      <c r="F142" s="15" t="s">
        <v>199</v>
      </c>
      <c r="G142" s="15" t="s">
        <v>129</v>
      </c>
      <c r="H142" s="15" t="s">
        <v>129</v>
      </c>
      <c r="I142" s="15" t="s">
        <v>129</v>
      </c>
      <c r="J142" s="15"/>
      <c r="K142" s="17" t="e">
        <f t="shared" si="13"/>
        <v>#VALUE!</v>
      </c>
      <c r="L142" s="15"/>
      <c r="M142" s="18" t="e">
        <f t="shared" si="1"/>
        <v>#VALUE!</v>
      </c>
      <c r="N142" s="15"/>
      <c r="O142" s="15"/>
      <c r="P142" s="15"/>
      <c r="Q142" s="15"/>
      <c r="R142" s="15" t="s">
        <v>132</v>
      </c>
      <c r="S142" s="19">
        <v>1000000</v>
      </c>
      <c r="T142" s="15" t="s">
        <v>132</v>
      </c>
      <c r="U142" s="17">
        <v>1000000</v>
      </c>
      <c r="V142" s="15" t="s">
        <v>1316</v>
      </c>
      <c r="W142" s="15">
        <v>1</v>
      </c>
      <c r="X142" s="15" t="s">
        <v>64</v>
      </c>
      <c r="Y142" s="15" t="s">
        <v>1317</v>
      </c>
      <c r="AB142" s="20" t="s">
        <v>286</v>
      </c>
      <c r="AC142" s="21" t="s">
        <v>1318</v>
      </c>
      <c r="AD142" s="21" t="s">
        <v>1319</v>
      </c>
      <c r="AE142" s="21" t="s">
        <v>1320</v>
      </c>
      <c r="AF142" s="21" t="s">
        <v>1321</v>
      </c>
      <c r="AG142" s="22">
        <f t="shared" ref="AG142:AG212" si="17">COUNTA(B142:AF142)/(COUNTA(B142:AF142)+COUNTBLANK(B142:AF142))</f>
        <v>0.74193548387096775</v>
      </c>
      <c r="AH142" s="15" t="str">
        <f t="shared" si="16"/>
        <v/>
      </c>
      <c r="AI142" s="22" t="str">
        <f>VLOOKUP(A142,'[1]Deals (investment)'!$B$2:$Z$1497,1,FALSE)</f>
        <v>La Reina</v>
      </c>
      <c r="AJ142" s="22">
        <f>VLOOKUP(A142,'[1]Deals (investment)'!$B$2:$Z$870,15,FALSE)</f>
        <v>0</v>
      </c>
      <c r="AK142" s="17" t="e">
        <f>VLOOKUP(A142,'[1]Deals (Exits)'!B:B,1,FALSE)</f>
        <v>#N/A</v>
      </c>
      <c r="AL142" s="23">
        <f>VLOOKUP(G142,[1]Lookups!$V$3:$Y$197,4,FALSE)</f>
        <v>0</v>
      </c>
      <c r="AM142" s="17" t="str">
        <f>VLOOKUP(X142,[1]Lookups!$B$3:$C$200,2,FALSE)</f>
        <v>E-commerce &amp; Retail</v>
      </c>
      <c r="AN142" s="17" t="str">
        <f>VLOOKUP(R142,[1]Lookups!$H$3:$I$69,2,FALSE)</f>
        <v>3. Early Venture</v>
      </c>
      <c r="AO142" s="17" t="str">
        <f>VLOOKUP(T142,[1]Lookups!$H$3:$I$69,2,FALSE)</f>
        <v>3. Early Venture</v>
      </c>
      <c r="AP142" s="17" t="str">
        <f>VLOOKUP(AN142,[1]Lookups!$N$3:$O$11,2,FALSE)</f>
        <v>Early</v>
      </c>
      <c r="AQ142" s="18" t="e">
        <f>COUNTIFS('[1]Deals (investment)'!$B:$B,$A142)</f>
        <v>#VALUE!</v>
      </c>
      <c r="AR142" s="18" t="e">
        <f>COUNTIFS('[1]Deals (investment)'!$B:$B,$A142,'[1]Deals (investment)'!$T:$T,$AW$1)+COUNTIFS('[1]Deals (investment)'!$B:$B,$A142,'[1]Deals (investment)'!$T:$T,$AX$1)+COUNTIFS('[1]Deals (investment)'!$B:$B,$A142,'[1]Deals (investment)'!$T:$T,$AY$1)</f>
        <v>#VALUE!</v>
      </c>
      <c r="AS142" s="17" t="e">
        <f>SUMIFS('[1]Deals (investment)'!$C:$C,'[1]Deals (investment)'!$B:$B,$A142)</f>
        <v>#VALUE!</v>
      </c>
      <c r="AT142" s="17" t="e">
        <f t="shared" si="4"/>
        <v>#VALUE!</v>
      </c>
      <c r="AU142" s="18" t="e">
        <f>COUNTIF('[1]Deals (Exits)'!$B:$B,A142)</f>
        <v>#VALUE!</v>
      </c>
      <c r="AV142" s="17" t="e">
        <f>SUMIFS('[1]Deals (investment)'!$C:$C,'[1]Deals (investment)'!$B:$B,$A142,'[1]Deals (investment)'!$T:$T,AV$1)</f>
        <v>#VALUE!</v>
      </c>
      <c r="AW142" s="17" t="e">
        <f>SUMIFS('[1]Deals (investment)'!$C:$C,'[1]Deals (investment)'!$B:$B,$A142,'[1]Deals (investment)'!$T:$T,AW$1)</f>
        <v>#VALUE!</v>
      </c>
      <c r="AX142" s="17" t="e">
        <f>SUMIFS('[1]Deals (investment)'!$C:$C,'[1]Deals (investment)'!$B:$B,$A142,'[1]Deals (investment)'!$T:$T,AX$1)</f>
        <v>#VALUE!</v>
      </c>
      <c r="AY142" s="17" t="e">
        <f>SUMIFS('[1]Deals (investment)'!$C:$C,'[1]Deals (investment)'!$B:$B,$A142,'[1]Deals (investment)'!$T:$T,AY$1)</f>
        <v>#VALUE!</v>
      </c>
      <c r="AZ142" s="17" t="e">
        <f>SUMIFS('[1]Deals (investment)'!$C:$C,'[1]Deals (investment)'!$B:$B,$A142,'[1]Deals (investment)'!$T:$T,AZ$1)</f>
        <v>#VALUE!</v>
      </c>
      <c r="BA142" s="17" t="e">
        <f>SUMIFS('[1]Deals (investment)'!$C:$C,'[1]Deals (investment)'!$B:$B,$A142,'[1]Deals (investment)'!$T:$T,BA$1)</f>
        <v>#VALUE!</v>
      </c>
      <c r="BB142" s="17" t="e">
        <f>SUMIFS('[1]Deals (investment)'!$C:$C,'[1]Deals (investment)'!$B:$B,$A142,'[1]Deals (investment)'!$T:$T,BB$1)</f>
        <v>#VALUE!</v>
      </c>
      <c r="BC142" s="17" t="e">
        <f>SUMIFS('[1]Deals (Exits)'!$C:$C,'[1]Deals (Exits)'!$B:$B,$A142)</f>
        <v>#VALUE!</v>
      </c>
      <c r="BD142" s="17" t="e">
        <f>SUMIFS('[1]Deals (investment)'!$C:$C,'[1]Deals (investment)'!$B:$B,$A142,'[1]Deals (investment)'!$V:$V,BD$1)</f>
        <v>#VALUE!</v>
      </c>
      <c r="BE142" s="17" t="e">
        <f>SUMIFS('[1]Deals (investment)'!$C:$C,'[1]Deals (investment)'!$B:$B,$A142,'[1]Deals (investment)'!$V:$V,BE$1)</f>
        <v>#VALUE!</v>
      </c>
      <c r="BF142" s="17" t="e">
        <f>SUMIFS('[1]Deals (investment)'!$C:$C,'[1]Deals (investment)'!$B:$B,$A142,'[1]Deals (investment)'!$V:$V,BF$1)</f>
        <v>#VALUE!</v>
      </c>
      <c r="BG142" s="17" t="e">
        <f>SUMIFS('[1]Deals (investment)'!$C:$C,'[1]Deals (investment)'!$B:$B,$A142,'[1]Deals (investment)'!$V:$V,BG$1)</f>
        <v>#VALUE!</v>
      </c>
      <c r="BH142" s="17" t="e">
        <f>SUMIFS('[1]Deals (investment)'!$C:$C,'[1]Deals (investment)'!$B:$B,$A142,'[1]Deals (investment)'!$V:$V,BH$1)</f>
        <v>#VALUE!</v>
      </c>
      <c r="BI142" s="17" t="e">
        <f>SUMIFS('[1]Deals (investment)'!$C:$C,'[1]Deals (investment)'!$B:$B,$A142,'[1]Deals (investment)'!$V:$V,BI$1)</f>
        <v>#VALUE!</v>
      </c>
      <c r="BJ142" s="17" t="e">
        <f>SUMIFS('[1]Deals (investment)'!$C:$C,'[1]Deals (investment)'!$B:$B,$A142,'[1]Deals (investment)'!$V:$V,BJ$1)</f>
        <v>#VALUE!</v>
      </c>
      <c r="BK142" s="17" t="e">
        <f>SUMIFS('[1]Deals (investment)'!$C:$C,'[1]Deals (investment)'!$B:$B,$A142,'[1]Deals (investment)'!$V:$V,BK$1)</f>
        <v>#VALUE!</v>
      </c>
      <c r="BL142" s="17" t="e">
        <f>SUMIFS('[1]Deals (investment)'!$C:$C,'[1]Deals (investment)'!$B:$B,$A142,'[1]Deals (investment)'!$V:$V,BL$1)</f>
        <v>#VALUE!</v>
      </c>
      <c r="BM142" s="17" t="e">
        <f>SUMIFS('[1]Deals (investment)'!$C:$C,'[1]Deals (investment)'!$B:$B,$A142,'[1]Deals (investment)'!$V:$V,BM$1)</f>
        <v>#VALUE!</v>
      </c>
      <c r="BN142" s="15"/>
      <c r="BO142" s="15"/>
      <c r="BP142" s="22"/>
      <c r="BQ142" s="15"/>
      <c r="BR142" s="15"/>
      <c r="BS142" s="15"/>
      <c r="BT142" s="15"/>
      <c r="BU142" s="15"/>
      <c r="BV142" s="15"/>
      <c r="BW142" s="15"/>
      <c r="BX142" s="15"/>
      <c r="BY142" s="15"/>
      <c r="BZ142" s="15"/>
      <c r="CA142" s="15"/>
      <c r="CB142" s="15"/>
      <c r="CC142" s="15"/>
      <c r="CD142" s="15"/>
      <c r="CE142" s="15"/>
      <c r="CF142" s="15"/>
      <c r="CG142" s="15"/>
      <c r="CH142" s="15"/>
      <c r="CI142" s="15"/>
      <c r="CJ142" s="15"/>
      <c r="DM142">
        <v>506</v>
      </c>
      <c r="DN142">
        <v>2018</v>
      </c>
    </row>
    <row r="143" spans="1:118" ht="12.75">
      <c r="A143" s="15" t="s">
        <v>1322</v>
      </c>
      <c r="B143" s="15" t="s">
        <v>1323</v>
      </c>
      <c r="C143" s="15" t="s">
        <v>58</v>
      </c>
      <c r="D143" s="16">
        <v>2014</v>
      </c>
      <c r="E143" s="15" t="s">
        <v>1324</v>
      </c>
      <c r="F143" s="15"/>
      <c r="G143" s="15" t="s">
        <v>1325</v>
      </c>
      <c r="H143" s="15" t="s">
        <v>1325</v>
      </c>
      <c r="I143" s="15" t="s">
        <v>1325</v>
      </c>
      <c r="J143" s="15"/>
      <c r="K143" s="17" t="e">
        <f t="shared" si="13"/>
        <v>#VALUE!</v>
      </c>
      <c r="L143" s="15"/>
      <c r="M143" s="18" t="e">
        <f t="shared" si="1"/>
        <v>#VALUE!</v>
      </c>
      <c r="N143" s="15"/>
      <c r="O143" s="15"/>
      <c r="P143" s="15"/>
      <c r="Q143" s="15"/>
      <c r="R143" s="15"/>
      <c r="S143" s="19"/>
      <c r="T143" s="15"/>
      <c r="U143" s="17"/>
      <c r="V143" s="15" t="s">
        <v>1326</v>
      </c>
      <c r="W143" s="15">
        <v>0</v>
      </c>
      <c r="X143" s="15" t="s">
        <v>538</v>
      </c>
      <c r="Y143" s="15" t="s">
        <v>1327</v>
      </c>
      <c r="AB143" s="20" t="s">
        <v>286</v>
      </c>
      <c r="AC143" s="27" t="s">
        <v>1328</v>
      </c>
      <c r="AD143" s="27" t="s">
        <v>1329</v>
      </c>
      <c r="AE143" s="21" t="s">
        <v>1330</v>
      </c>
      <c r="AF143" s="21" t="s">
        <v>1331</v>
      </c>
      <c r="AG143" s="22">
        <f t="shared" si="17"/>
        <v>0.58064516129032262</v>
      </c>
      <c r="AH143" s="15" t="str">
        <f t="shared" si="16"/>
        <v/>
      </c>
      <c r="AI143" s="22" t="str">
        <f>VLOOKUP(A143,'[1]Deals (investment)'!$B$2:$Z$1497,1,FALSE)</f>
        <v>GreenPath Food</v>
      </c>
      <c r="AJ143" s="22">
        <f>VLOOKUP(A143,'[1]Deals (investment)'!$B$2:$Z$870,15,FALSE)</f>
        <v>0</v>
      </c>
      <c r="AK143" s="17" t="e">
        <f>VLOOKUP(A143,'[1]Deals (Exits)'!B:B,1,FALSE)</f>
        <v>#N/A</v>
      </c>
      <c r="AL143" s="23">
        <f>VLOOKUP(G143,[1]Lookups!$V$3:$Y$197,4,FALSE)</f>
        <v>0</v>
      </c>
      <c r="AM143" s="17" t="str">
        <f>VLOOKUP(X143,[1]Lookups!$B$3:$C$200,2,FALSE)</f>
        <v>Agriculture</v>
      </c>
      <c r="AN143" s="17" t="e">
        <f>VLOOKUP(R143,[1]Lookups!$H$3:$I$69,2,FALSE)</f>
        <v>#N/A</v>
      </c>
      <c r="AO143" s="17" t="e">
        <f>VLOOKUP(T143,[1]Lookups!$H$3:$I$69,2,FALSE)</f>
        <v>#N/A</v>
      </c>
      <c r="AP143" s="17" t="e">
        <f>VLOOKUP(AN143,[1]Lookups!$N$3:$O$11,2,FALSE)</f>
        <v>#N/A</v>
      </c>
      <c r="AQ143" s="18" t="e">
        <f>COUNTIFS('[1]Deals (investment)'!$B:$B,$A143)</f>
        <v>#VALUE!</v>
      </c>
      <c r="AR143" s="18" t="e">
        <f>COUNTIFS('[1]Deals (investment)'!$B:$B,$A143,'[1]Deals (investment)'!$T:$T,$AW$1)+COUNTIFS('[1]Deals (investment)'!$B:$B,$A143,'[1]Deals (investment)'!$T:$T,$AX$1)+COUNTIFS('[1]Deals (investment)'!$B:$B,$A143,'[1]Deals (investment)'!$T:$T,$AY$1)</f>
        <v>#VALUE!</v>
      </c>
      <c r="AS143" s="17" t="e">
        <f>SUMIFS('[1]Deals (investment)'!$C:$C,'[1]Deals (investment)'!$B:$B,$A143)</f>
        <v>#VALUE!</v>
      </c>
      <c r="AT143" s="17" t="e">
        <f t="shared" si="4"/>
        <v>#VALUE!</v>
      </c>
      <c r="AU143" s="18" t="e">
        <f>COUNTIF('[1]Deals (Exits)'!$B:$B,A143)</f>
        <v>#VALUE!</v>
      </c>
      <c r="AV143" s="17" t="e">
        <f>SUMIFS('[1]Deals (investment)'!$C:$C,'[1]Deals (investment)'!$B:$B,$A143,'[1]Deals (investment)'!$T:$T,AV$1)</f>
        <v>#VALUE!</v>
      </c>
      <c r="AW143" s="17" t="e">
        <f>SUMIFS('[1]Deals (investment)'!$C:$C,'[1]Deals (investment)'!$B:$B,$A143,'[1]Deals (investment)'!$T:$T,AW$1)</f>
        <v>#VALUE!</v>
      </c>
      <c r="AX143" s="17" t="e">
        <f>SUMIFS('[1]Deals (investment)'!$C:$C,'[1]Deals (investment)'!$B:$B,$A143,'[1]Deals (investment)'!$T:$T,AX$1)</f>
        <v>#VALUE!</v>
      </c>
      <c r="AY143" s="17" t="e">
        <f>SUMIFS('[1]Deals (investment)'!$C:$C,'[1]Deals (investment)'!$B:$B,$A143,'[1]Deals (investment)'!$T:$T,AY$1)</f>
        <v>#VALUE!</v>
      </c>
      <c r="AZ143" s="17" t="e">
        <f>SUMIFS('[1]Deals (investment)'!$C:$C,'[1]Deals (investment)'!$B:$B,$A143,'[1]Deals (investment)'!$T:$T,AZ$1)</f>
        <v>#VALUE!</v>
      </c>
      <c r="BA143" s="17" t="e">
        <f>SUMIFS('[1]Deals (investment)'!$C:$C,'[1]Deals (investment)'!$B:$B,$A143,'[1]Deals (investment)'!$T:$T,BA$1)</f>
        <v>#VALUE!</v>
      </c>
      <c r="BB143" s="17" t="e">
        <f>SUMIFS('[1]Deals (investment)'!$C:$C,'[1]Deals (investment)'!$B:$B,$A143,'[1]Deals (investment)'!$T:$T,BB$1)</f>
        <v>#VALUE!</v>
      </c>
      <c r="BC143" s="17" t="e">
        <f>SUMIFS('[1]Deals (Exits)'!$C:$C,'[1]Deals (Exits)'!$B:$B,$A143)</f>
        <v>#VALUE!</v>
      </c>
      <c r="BD143" s="17" t="e">
        <f>SUMIFS('[1]Deals (investment)'!$C:$C,'[1]Deals (investment)'!$B:$B,$A143,'[1]Deals (investment)'!$V:$V,BD$1)</f>
        <v>#VALUE!</v>
      </c>
      <c r="BE143" s="17" t="e">
        <f>SUMIFS('[1]Deals (investment)'!$C:$C,'[1]Deals (investment)'!$B:$B,$A143,'[1]Deals (investment)'!$V:$V,BE$1)</f>
        <v>#VALUE!</v>
      </c>
      <c r="BF143" s="17" t="e">
        <f>SUMIFS('[1]Deals (investment)'!$C:$C,'[1]Deals (investment)'!$B:$B,$A143,'[1]Deals (investment)'!$V:$V,BF$1)</f>
        <v>#VALUE!</v>
      </c>
      <c r="BG143" s="17" t="e">
        <f>SUMIFS('[1]Deals (investment)'!$C:$C,'[1]Deals (investment)'!$B:$B,$A143,'[1]Deals (investment)'!$V:$V,BG$1)</f>
        <v>#VALUE!</v>
      </c>
      <c r="BH143" s="17" t="e">
        <f>SUMIFS('[1]Deals (investment)'!$C:$C,'[1]Deals (investment)'!$B:$B,$A143,'[1]Deals (investment)'!$V:$V,BH$1)</f>
        <v>#VALUE!</v>
      </c>
      <c r="BI143" s="17" t="e">
        <f>SUMIFS('[1]Deals (investment)'!$C:$C,'[1]Deals (investment)'!$B:$B,$A143,'[1]Deals (investment)'!$V:$V,BI$1)</f>
        <v>#VALUE!</v>
      </c>
      <c r="BJ143" s="17" t="e">
        <f>SUMIFS('[1]Deals (investment)'!$C:$C,'[1]Deals (investment)'!$B:$B,$A143,'[1]Deals (investment)'!$V:$V,BJ$1)</f>
        <v>#VALUE!</v>
      </c>
      <c r="BK143" s="17" t="e">
        <f>SUMIFS('[1]Deals (investment)'!$C:$C,'[1]Deals (investment)'!$B:$B,$A143,'[1]Deals (investment)'!$V:$V,BK$1)</f>
        <v>#VALUE!</v>
      </c>
      <c r="BL143" s="17" t="e">
        <f>SUMIFS('[1]Deals (investment)'!$C:$C,'[1]Deals (investment)'!$B:$B,$A143,'[1]Deals (investment)'!$V:$V,BL$1)</f>
        <v>#VALUE!</v>
      </c>
      <c r="BM143" s="17" t="e">
        <f>SUMIFS('[1]Deals (investment)'!$C:$C,'[1]Deals (investment)'!$B:$B,$A143,'[1]Deals (investment)'!$V:$V,BM$1)</f>
        <v>#VALUE!</v>
      </c>
      <c r="BN143" s="15"/>
      <c r="BO143" s="15"/>
      <c r="BP143" s="22"/>
      <c r="BQ143" s="15"/>
      <c r="BR143" s="15"/>
      <c r="BS143" s="15"/>
      <c r="BT143" s="15"/>
      <c r="BU143" s="15"/>
      <c r="BV143" s="15"/>
      <c r="BW143" s="15"/>
      <c r="BX143" s="15"/>
      <c r="BY143" s="15"/>
      <c r="BZ143" s="15"/>
      <c r="CA143" s="15"/>
      <c r="CB143" s="15"/>
      <c r="CC143" s="15"/>
      <c r="CD143" s="15" t="str">
        <f>CONCATENATE(A143,B143,C143)</f>
        <v>GreenPath FoodGreenPath Food produces and sources premium, organic food in the Southern Highlands of Ethiopia.Active</v>
      </c>
      <c r="CE143" s="15"/>
      <c r="CF143" s="15"/>
      <c r="CG143" s="15"/>
      <c r="CH143" s="15"/>
      <c r="CI143" s="15"/>
      <c r="CJ143" s="15"/>
      <c r="DM143">
        <v>519</v>
      </c>
    </row>
    <row r="144" spans="1:118" ht="12.75">
      <c r="A144" s="15" t="s">
        <v>1332</v>
      </c>
      <c r="B144" s="15" t="s">
        <v>1333</v>
      </c>
      <c r="C144" s="15" t="s">
        <v>58</v>
      </c>
      <c r="D144" s="16">
        <v>2018</v>
      </c>
      <c r="E144" s="15" t="s">
        <v>1324</v>
      </c>
      <c r="F144" s="15"/>
      <c r="G144" s="15" t="s">
        <v>1325</v>
      </c>
      <c r="H144" s="15" t="s">
        <v>1325</v>
      </c>
      <c r="I144" s="15" t="s">
        <v>1325</v>
      </c>
      <c r="J144" s="15"/>
      <c r="K144" s="17" t="e">
        <f t="shared" si="13"/>
        <v>#VALUE!</v>
      </c>
      <c r="L144" s="15"/>
      <c r="M144" s="18" t="e">
        <f t="shared" si="1"/>
        <v>#VALUE!</v>
      </c>
      <c r="N144" s="15"/>
      <c r="O144" s="15"/>
      <c r="P144" s="15"/>
      <c r="Q144" s="15"/>
      <c r="R144" s="15"/>
      <c r="S144" s="19"/>
      <c r="T144" s="15"/>
      <c r="U144" s="17"/>
      <c r="V144" s="15" t="s">
        <v>1334</v>
      </c>
      <c r="W144" s="15"/>
      <c r="X144" s="15" t="s">
        <v>107</v>
      </c>
      <c r="Y144" s="15" t="s">
        <v>432</v>
      </c>
      <c r="AB144" s="20" t="s">
        <v>286</v>
      </c>
      <c r="AC144" s="21" t="s">
        <v>1335</v>
      </c>
      <c r="AD144" s="21" t="s">
        <v>1336</v>
      </c>
      <c r="AE144" s="21" t="s">
        <v>1337</v>
      </c>
      <c r="AF144" s="21" t="s">
        <v>1338</v>
      </c>
      <c r="AG144" s="22">
        <f t="shared" si="17"/>
        <v>0.54838709677419351</v>
      </c>
      <c r="AH144" s="15" t="str">
        <f t="shared" si="16"/>
        <v/>
      </c>
      <c r="AI144" s="22" t="str">
        <f>VLOOKUP(A144,'[1]Deals (investment)'!$B$2:$Z$1497,1,FALSE)</f>
        <v>HelloSolar</v>
      </c>
      <c r="AJ144" s="22">
        <f>VLOOKUP(A144,'[1]Deals (investment)'!$B$2:$Z$870,15,FALSE)</f>
        <v>1</v>
      </c>
      <c r="AK144" s="17" t="e">
        <f>VLOOKUP(A144,'[1]Deals (Exits)'!B:B,1,FALSE)</f>
        <v>#N/A</v>
      </c>
      <c r="AL144" s="23">
        <f>VLOOKUP(G144,[1]Lookups!$V$3:$Y$197,4,FALSE)</f>
        <v>0</v>
      </c>
      <c r="AM144" s="17" t="str">
        <f>VLOOKUP(X144,[1]Lookups!$B$3:$C$200,2,FALSE)</f>
        <v>Energy &amp; Resources</v>
      </c>
      <c r="AN144" s="17" t="e">
        <f>VLOOKUP(R144,[1]Lookups!$H$3:$I$69,2,FALSE)</f>
        <v>#N/A</v>
      </c>
      <c r="AO144" s="17" t="e">
        <f>VLOOKUP(T144,[1]Lookups!$H$3:$I$69,2,FALSE)</f>
        <v>#N/A</v>
      </c>
      <c r="AP144" s="17" t="e">
        <f>VLOOKUP(AN144,[1]Lookups!$N$3:$O$11,2,FALSE)</f>
        <v>#N/A</v>
      </c>
      <c r="AQ144" s="18" t="e">
        <f>COUNTIFS('[1]Deals (investment)'!$B:$B,$A144)</f>
        <v>#VALUE!</v>
      </c>
      <c r="AR144" s="18" t="e">
        <f>COUNTIFS('[1]Deals (investment)'!$B:$B,$A144,'[1]Deals (investment)'!$T:$T,$AW$1)+COUNTIFS('[1]Deals (investment)'!$B:$B,$A144,'[1]Deals (investment)'!$T:$T,$AX$1)+COUNTIFS('[1]Deals (investment)'!$B:$B,$A144,'[1]Deals (investment)'!$T:$T,$AY$1)</f>
        <v>#VALUE!</v>
      </c>
      <c r="AS144" s="17" t="e">
        <f>SUMIFS('[1]Deals (investment)'!$C:$C,'[1]Deals (investment)'!$B:$B,$A144)</f>
        <v>#VALUE!</v>
      </c>
      <c r="AT144" s="17" t="e">
        <f t="shared" si="4"/>
        <v>#VALUE!</v>
      </c>
      <c r="AU144" s="18" t="e">
        <f>COUNTIF('[1]Deals (Exits)'!$B:$B,A144)</f>
        <v>#VALUE!</v>
      </c>
      <c r="AV144" s="17" t="e">
        <f>SUMIFS('[1]Deals (investment)'!$C:$C,'[1]Deals (investment)'!$B:$B,$A144,'[1]Deals (investment)'!$T:$T,AV$1)</f>
        <v>#VALUE!</v>
      </c>
      <c r="AW144" s="17" t="e">
        <f>SUMIFS('[1]Deals (investment)'!$C:$C,'[1]Deals (investment)'!$B:$B,$A144,'[1]Deals (investment)'!$T:$T,AW$1)</f>
        <v>#VALUE!</v>
      </c>
      <c r="AX144" s="17" t="e">
        <f>SUMIFS('[1]Deals (investment)'!$C:$C,'[1]Deals (investment)'!$B:$B,$A144,'[1]Deals (investment)'!$T:$T,AX$1)</f>
        <v>#VALUE!</v>
      </c>
      <c r="AY144" s="17" t="e">
        <f>SUMIFS('[1]Deals (investment)'!$C:$C,'[1]Deals (investment)'!$B:$B,$A144,'[1]Deals (investment)'!$T:$T,AY$1)</f>
        <v>#VALUE!</v>
      </c>
      <c r="AZ144" s="17" t="e">
        <f>SUMIFS('[1]Deals (investment)'!$C:$C,'[1]Deals (investment)'!$B:$B,$A144,'[1]Deals (investment)'!$T:$T,AZ$1)</f>
        <v>#VALUE!</v>
      </c>
      <c r="BA144" s="17" t="e">
        <f>SUMIFS('[1]Deals (investment)'!$C:$C,'[1]Deals (investment)'!$B:$B,$A144,'[1]Deals (investment)'!$T:$T,BA$1)</f>
        <v>#VALUE!</v>
      </c>
      <c r="BB144" s="17" t="e">
        <f>SUMIFS('[1]Deals (investment)'!$C:$C,'[1]Deals (investment)'!$B:$B,$A144,'[1]Deals (investment)'!$T:$T,BB$1)</f>
        <v>#VALUE!</v>
      </c>
      <c r="BC144" s="17" t="e">
        <f>SUMIFS('[1]Deals (Exits)'!$C:$C,'[1]Deals (Exits)'!$B:$B,$A144)</f>
        <v>#VALUE!</v>
      </c>
      <c r="BD144" s="17" t="e">
        <f>SUMIFS('[1]Deals (investment)'!$C:$C,'[1]Deals (investment)'!$B:$B,$A144,'[1]Deals (investment)'!$V:$V,BD$1)</f>
        <v>#VALUE!</v>
      </c>
      <c r="BE144" s="17" t="e">
        <f>SUMIFS('[1]Deals (investment)'!$C:$C,'[1]Deals (investment)'!$B:$B,$A144,'[1]Deals (investment)'!$V:$V,BE$1)</f>
        <v>#VALUE!</v>
      </c>
      <c r="BF144" s="17" t="e">
        <f>SUMIFS('[1]Deals (investment)'!$C:$C,'[1]Deals (investment)'!$B:$B,$A144,'[1]Deals (investment)'!$V:$V,BF$1)</f>
        <v>#VALUE!</v>
      </c>
      <c r="BG144" s="17" t="e">
        <f>SUMIFS('[1]Deals (investment)'!$C:$C,'[1]Deals (investment)'!$B:$B,$A144,'[1]Deals (investment)'!$V:$V,BG$1)</f>
        <v>#VALUE!</v>
      </c>
      <c r="BH144" s="17" t="e">
        <f>SUMIFS('[1]Deals (investment)'!$C:$C,'[1]Deals (investment)'!$B:$B,$A144,'[1]Deals (investment)'!$V:$V,BH$1)</f>
        <v>#VALUE!</v>
      </c>
      <c r="BI144" s="17" t="e">
        <f>SUMIFS('[1]Deals (investment)'!$C:$C,'[1]Deals (investment)'!$B:$B,$A144,'[1]Deals (investment)'!$V:$V,BI$1)</f>
        <v>#VALUE!</v>
      </c>
      <c r="BJ144" s="17" t="e">
        <f>SUMIFS('[1]Deals (investment)'!$C:$C,'[1]Deals (investment)'!$B:$B,$A144,'[1]Deals (investment)'!$V:$V,BJ$1)</f>
        <v>#VALUE!</v>
      </c>
      <c r="BK144" s="17" t="e">
        <f>SUMIFS('[1]Deals (investment)'!$C:$C,'[1]Deals (investment)'!$B:$B,$A144,'[1]Deals (investment)'!$V:$V,BK$1)</f>
        <v>#VALUE!</v>
      </c>
      <c r="BL144" s="17" t="e">
        <f>SUMIFS('[1]Deals (investment)'!$C:$C,'[1]Deals (investment)'!$B:$B,$A144,'[1]Deals (investment)'!$V:$V,BL$1)</f>
        <v>#VALUE!</v>
      </c>
      <c r="BM144" s="17" t="e">
        <f>SUMIFS('[1]Deals (investment)'!$C:$C,'[1]Deals (investment)'!$B:$B,$A144,'[1]Deals (investment)'!$V:$V,BM$1)</f>
        <v>#VALUE!</v>
      </c>
      <c r="BN144" s="15"/>
      <c r="BO144" s="15"/>
      <c r="BP144" s="22"/>
      <c r="BQ144" s="15"/>
      <c r="BR144" s="15"/>
      <c r="BS144" s="15"/>
      <c r="BT144" s="15"/>
      <c r="BU144" s="15"/>
      <c r="BV144" s="15"/>
      <c r="BW144" s="15"/>
      <c r="BX144" s="15"/>
      <c r="BY144" s="15"/>
      <c r="BZ144" s="15"/>
      <c r="CA144" s="15"/>
      <c r="CB144" s="15"/>
      <c r="CC144" s="15"/>
      <c r="CD144" s="15"/>
      <c r="CE144" s="15"/>
      <c r="CF144" s="15"/>
      <c r="CG144" s="15"/>
      <c r="CH144" s="15"/>
      <c r="CI144" s="15"/>
      <c r="CJ144" s="15"/>
    </row>
    <row r="145" spans="1:117" ht="12.75">
      <c r="A145" s="15" t="s">
        <v>1339</v>
      </c>
      <c r="B145" s="15" t="s">
        <v>1340</v>
      </c>
      <c r="C145" s="15" t="s">
        <v>58</v>
      </c>
      <c r="D145" s="16">
        <v>2014</v>
      </c>
      <c r="E145" s="15" t="s">
        <v>117</v>
      </c>
      <c r="F145" s="15"/>
      <c r="G145" s="15" t="s">
        <v>118</v>
      </c>
      <c r="H145" s="15" t="s">
        <v>118</v>
      </c>
      <c r="I145" s="15" t="s">
        <v>118</v>
      </c>
      <c r="J145" s="15"/>
      <c r="K145" s="17" t="e">
        <f t="shared" si="13"/>
        <v>#VALUE!</v>
      </c>
      <c r="L145" s="15"/>
      <c r="M145" s="18" t="e">
        <f t="shared" si="1"/>
        <v>#VALUE!</v>
      </c>
      <c r="N145" s="15"/>
      <c r="O145" s="15"/>
      <c r="P145" s="15"/>
      <c r="Q145" s="24" t="e">
        <f ca="1">_xludf.MAXIFS('[1]Deals (investment)'!A:A,'[1]Deals (investment)'!B:B,A145)</f>
        <v>#NAME?</v>
      </c>
      <c r="R145" s="15" t="s">
        <v>375</v>
      </c>
      <c r="S145" s="19">
        <v>1000000</v>
      </c>
      <c r="T145" s="15"/>
      <c r="U145" s="17"/>
      <c r="V145" s="15" t="s">
        <v>1341</v>
      </c>
      <c r="W145" s="15"/>
      <c r="X145" s="15" t="s">
        <v>134</v>
      </c>
      <c r="Y145" s="15" t="s">
        <v>1342</v>
      </c>
      <c r="AB145" s="32">
        <v>43506</v>
      </c>
      <c r="AC145" s="21" t="s">
        <v>1343</v>
      </c>
      <c r="AD145" s="21" t="s">
        <v>1344</v>
      </c>
      <c r="AE145" s="21" t="s">
        <v>1345</v>
      </c>
      <c r="AF145" s="21" t="s">
        <v>1346</v>
      </c>
      <c r="AG145" s="22">
        <f t="shared" ca="1" si="17"/>
        <v>0.64516129032258063</v>
      </c>
      <c r="AH145" s="15" t="e">
        <f t="shared" si="16"/>
        <v>#VALUE!</v>
      </c>
      <c r="AI145" s="22" t="str">
        <f>VLOOKUP(A145,'[1]Deals (investment)'!$B$2:$Z$1497,1,FALSE)</f>
        <v>CDL</v>
      </c>
      <c r="AJ145" s="22">
        <f>VLOOKUP(A145,'[1]Deals (investment)'!$B$2:$Z$870,15,FALSE)</f>
        <v>1</v>
      </c>
      <c r="AK145" s="17" t="e">
        <f>VLOOKUP(A145,'[1]Deals (Exits)'!B:B,1,FALSE)</f>
        <v>#N/A</v>
      </c>
      <c r="AL145" s="23">
        <f>VLOOKUP(G145,[1]Lookups!$V$3:$Y$197,4,FALSE)</f>
        <v>0</v>
      </c>
      <c r="AM145" s="17" t="str">
        <f>VLOOKUP(X145,[1]Lookups!$B$3:$C$200,2,FALSE)</f>
        <v>Transport &amp; Logistics</v>
      </c>
      <c r="AN145" s="17" t="str">
        <f>VLOOKUP(R145,[1]Lookups!$H$3:$I$69,2,FALSE)</f>
        <v>2. Seed</v>
      </c>
      <c r="AO145" s="17" t="e">
        <f>VLOOKUP(T145,[1]Lookups!$H$3:$I$69,2,FALSE)</f>
        <v>#N/A</v>
      </c>
      <c r="AP145" s="17" t="str">
        <f>VLOOKUP(AN145,[1]Lookups!$N$3:$O$11,2,FALSE)</f>
        <v>Early</v>
      </c>
      <c r="AQ145" s="18" t="e">
        <f>COUNTIFS('[1]Deals (investment)'!$B:$B,$A145)</f>
        <v>#VALUE!</v>
      </c>
      <c r="AR145" s="18" t="e">
        <f>COUNTIFS('[1]Deals (investment)'!$B:$B,$A145,'[1]Deals (investment)'!$T:$T,$AW$1)+COUNTIFS('[1]Deals (investment)'!$B:$B,$A145,'[1]Deals (investment)'!$T:$T,$AX$1)+COUNTIFS('[1]Deals (investment)'!$B:$B,$A145,'[1]Deals (investment)'!$T:$T,$AY$1)</f>
        <v>#VALUE!</v>
      </c>
      <c r="AS145" s="17" t="e">
        <f>SUMIFS('[1]Deals (investment)'!$C:$C,'[1]Deals (investment)'!$B:$B,$A145)</f>
        <v>#VALUE!</v>
      </c>
      <c r="AT145" s="17" t="e">
        <f t="shared" si="4"/>
        <v>#VALUE!</v>
      </c>
      <c r="AU145" s="18" t="e">
        <f>COUNTIF('[1]Deals (Exits)'!$B:$B,A145)</f>
        <v>#VALUE!</v>
      </c>
      <c r="AV145" s="17" t="e">
        <f>SUMIFS('[1]Deals (investment)'!$C:$C,'[1]Deals (investment)'!$B:$B,$A145,'[1]Deals (investment)'!$T:$T,AV$1)</f>
        <v>#VALUE!</v>
      </c>
      <c r="AW145" s="17" t="e">
        <f>SUMIFS('[1]Deals (investment)'!$C:$C,'[1]Deals (investment)'!$B:$B,$A145,'[1]Deals (investment)'!$T:$T,AW$1)</f>
        <v>#VALUE!</v>
      </c>
      <c r="AX145" s="17" t="e">
        <f>SUMIFS('[1]Deals (investment)'!$C:$C,'[1]Deals (investment)'!$B:$B,$A145,'[1]Deals (investment)'!$T:$T,AX$1)</f>
        <v>#VALUE!</v>
      </c>
      <c r="AY145" s="17" t="e">
        <f>SUMIFS('[1]Deals (investment)'!$C:$C,'[1]Deals (investment)'!$B:$B,$A145,'[1]Deals (investment)'!$T:$T,AY$1)</f>
        <v>#VALUE!</v>
      </c>
      <c r="AZ145" s="17" t="e">
        <f>SUMIFS('[1]Deals (investment)'!$C:$C,'[1]Deals (investment)'!$B:$B,$A145,'[1]Deals (investment)'!$T:$T,AZ$1)</f>
        <v>#VALUE!</v>
      </c>
      <c r="BA145" s="17" t="e">
        <f>SUMIFS('[1]Deals (investment)'!$C:$C,'[1]Deals (investment)'!$B:$B,$A145,'[1]Deals (investment)'!$T:$T,BA$1)</f>
        <v>#VALUE!</v>
      </c>
      <c r="BB145" s="17" t="e">
        <f>SUMIFS('[1]Deals (investment)'!$C:$C,'[1]Deals (investment)'!$B:$B,$A145,'[1]Deals (investment)'!$T:$T,BB$1)</f>
        <v>#VALUE!</v>
      </c>
      <c r="BC145" s="17" t="e">
        <f>SUMIFS('[1]Deals (Exits)'!$C:$C,'[1]Deals (Exits)'!$B:$B,$A145)</f>
        <v>#VALUE!</v>
      </c>
      <c r="BD145" s="17" t="e">
        <f>SUMIFS('[1]Deals (investment)'!$C:$C,'[1]Deals (investment)'!$B:$B,$A145,'[1]Deals (investment)'!$V:$V,BD$1)</f>
        <v>#VALUE!</v>
      </c>
      <c r="BE145" s="17" t="e">
        <f>SUMIFS('[1]Deals (investment)'!$C:$C,'[1]Deals (investment)'!$B:$B,$A145,'[1]Deals (investment)'!$V:$V,BE$1)</f>
        <v>#VALUE!</v>
      </c>
      <c r="BF145" s="17" t="e">
        <f>SUMIFS('[1]Deals (investment)'!$C:$C,'[1]Deals (investment)'!$B:$B,$A145,'[1]Deals (investment)'!$V:$V,BF$1)</f>
        <v>#VALUE!</v>
      </c>
      <c r="BG145" s="17" t="e">
        <f>SUMIFS('[1]Deals (investment)'!$C:$C,'[1]Deals (investment)'!$B:$B,$A145,'[1]Deals (investment)'!$V:$V,BG$1)</f>
        <v>#VALUE!</v>
      </c>
      <c r="BH145" s="17" t="e">
        <f>SUMIFS('[1]Deals (investment)'!$C:$C,'[1]Deals (investment)'!$B:$B,$A145,'[1]Deals (investment)'!$V:$V,BH$1)</f>
        <v>#VALUE!</v>
      </c>
      <c r="BI145" s="17" t="e">
        <f>SUMIFS('[1]Deals (investment)'!$C:$C,'[1]Deals (investment)'!$B:$B,$A145,'[1]Deals (investment)'!$V:$V,BI$1)</f>
        <v>#VALUE!</v>
      </c>
      <c r="BJ145" s="17" t="e">
        <f>SUMIFS('[1]Deals (investment)'!$C:$C,'[1]Deals (investment)'!$B:$B,$A145,'[1]Deals (investment)'!$V:$V,BJ$1)</f>
        <v>#VALUE!</v>
      </c>
      <c r="BK145" s="17" t="e">
        <f>SUMIFS('[1]Deals (investment)'!$C:$C,'[1]Deals (investment)'!$B:$B,$A145,'[1]Deals (investment)'!$V:$V,BK$1)</f>
        <v>#VALUE!</v>
      </c>
      <c r="BL145" s="17" t="e">
        <f>SUMIFS('[1]Deals (investment)'!$C:$C,'[1]Deals (investment)'!$B:$B,$A145,'[1]Deals (investment)'!$V:$V,BL$1)</f>
        <v>#VALUE!</v>
      </c>
      <c r="BM145" s="17" t="e">
        <f>SUMIFS('[1]Deals (investment)'!$C:$C,'[1]Deals (investment)'!$B:$B,$A145,'[1]Deals (investment)'!$V:$V,BM$1)</f>
        <v>#VALUE!</v>
      </c>
      <c r="BN145" s="15"/>
      <c r="BO145" s="15"/>
      <c r="BP145" s="22"/>
      <c r="BQ145" s="15"/>
      <c r="BR145" s="15"/>
      <c r="BS145" s="15"/>
      <c r="BT145" s="15"/>
      <c r="BU145" s="15"/>
      <c r="BV145" s="15"/>
      <c r="BW145" s="15"/>
      <c r="BX145" s="15"/>
      <c r="BY145" s="15"/>
      <c r="BZ145" s="15"/>
      <c r="CA145" s="15"/>
      <c r="CB145" s="15"/>
      <c r="CC145" s="15"/>
      <c r="CD145" s="15" t="str">
        <f>CONCATENATE(A145,B145,C145)</f>
        <v>CDLCDL Warrior is connecting truck drivers and small fleets to the supply chain. They are doing this using the smartphones that truck drivers already own and building tools that help drivers, fleets and shippers improve productivity and communicationActive</v>
      </c>
      <c r="CE145" s="15"/>
      <c r="CF145" s="15"/>
      <c r="CG145" s="15"/>
      <c r="CH145" s="15"/>
      <c r="CI145" s="15"/>
      <c r="CJ145" s="15"/>
    </row>
    <row r="146" spans="1:117" ht="12.75">
      <c r="A146" s="15" t="s">
        <v>1347</v>
      </c>
      <c r="B146" s="15" t="s">
        <v>1348</v>
      </c>
      <c r="C146" s="15" t="s">
        <v>58</v>
      </c>
      <c r="D146" s="16">
        <v>2015</v>
      </c>
      <c r="E146" s="15" t="s">
        <v>59</v>
      </c>
      <c r="F146" s="15"/>
      <c r="G146" s="15" t="s">
        <v>61</v>
      </c>
      <c r="H146" s="15" t="s">
        <v>61</v>
      </c>
      <c r="I146" s="15" t="s">
        <v>61</v>
      </c>
      <c r="J146" s="15"/>
      <c r="K146" s="17" t="e">
        <f t="shared" si="13"/>
        <v>#VALUE!</v>
      </c>
      <c r="L146" s="15"/>
      <c r="M146" s="18" t="e">
        <f t="shared" si="1"/>
        <v>#VALUE!</v>
      </c>
      <c r="N146" s="15"/>
      <c r="O146" s="15"/>
      <c r="P146" s="15"/>
      <c r="Q146" s="15"/>
      <c r="R146" s="15" t="s">
        <v>105</v>
      </c>
      <c r="S146" s="19">
        <v>569000</v>
      </c>
      <c r="T146" s="15" t="s">
        <v>92</v>
      </c>
      <c r="U146" s="17">
        <v>3500000</v>
      </c>
      <c r="V146" s="15" t="s">
        <v>1349</v>
      </c>
      <c r="W146" s="15"/>
      <c r="X146" s="15" t="s">
        <v>107</v>
      </c>
      <c r="Y146" s="15" t="s">
        <v>1350</v>
      </c>
      <c r="AB146" s="20" t="s">
        <v>214</v>
      </c>
      <c r="AC146" s="21" t="s">
        <v>1351</v>
      </c>
      <c r="AD146" s="21" t="s">
        <v>1352</v>
      </c>
      <c r="AE146" s="21" t="s">
        <v>1353</v>
      </c>
      <c r="AF146" s="21" t="s">
        <v>1354</v>
      </c>
      <c r="AG146" s="22">
        <f t="shared" si="17"/>
        <v>0.67741935483870963</v>
      </c>
      <c r="AH146" s="15" t="e">
        <f t="shared" si="16"/>
        <v>#VALUE!</v>
      </c>
      <c r="AI146" s="22" t="str">
        <f>VLOOKUP(A146,'[1]Deals (investment)'!$B$2:$Z$1497,1,FALSE)</f>
        <v>Rensource</v>
      </c>
      <c r="AJ146" s="22">
        <f>VLOOKUP(A146,'[1]Deals (investment)'!$B$2:$Z$870,15,FALSE)</f>
        <v>1</v>
      </c>
      <c r="AK146" s="17" t="e">
        <f>VLOOKUP(A146,'[1]Deals (Exits)'!B:B,1,FALSE)</f>
        <v>#N/A</v>
      </c>
      <c r="AL146" s="23">
        <f>VLOOKUP(G146,[1]Lookups!$V$3:$Y$197,4,FALSE)</f>
        <v>0</v>
      </c>
      <c r="AM146" s="17" t="str">
        <f>VLOOKUP(X146,[1]Lookups!$B$3:$C$200,2,FALSE)</f>
        <v>Energy &amp; Resources</v>
      </c>
      <c r="AN146" s="17" t="str">
        <f>VLOOKUP(R146,[1]Lookups!$H$3:$I$69,2,FALSE)</f>
        <v>5. Debt Financing</v>
      </c>
      <c r="AO146" s="17" t="str">
        <f>VLOOKUP(T146,[1]Lookups!$H$3:$I$69,2,FALSE)</f>
        <v>4. Late Venture</v>
      </c>
      <c r="AP146" s="17" t="str">
        <f>VLOOKUP(AN146,[1]Lookups!$N$3:$O$11,2,FALSE)</f>
        <v>Growth</v>
      </c>
      <c r="AQ146" s="18" t="e">
        <f>COUNTIFS('[1]Deals (investment)'!$B:$B,$A146)</f>
        <v>#VALUE!</v>
      </c>
      <c r="AR146" s="18" t="e">
        <f>COUNTIFS('[1]Deals (investment)'!$B:$B,$A146,'[1]Deals (investment)'!$T:$T,$AW$1)+COUNTIFS('[1]Deals (investment)'!$B:$B,$A146,'[1]Deals (investment)'!$T:$T,$AX$1)+COUNTIFS('[1]Deals (investment)'!$B:$B,$A146,'[1]Deals (investment)'!$T:$T,$AY$1)</f>
        <v>#VALUE!</v>
      </c>
      <c r="AS146" s="17" t="e">
        <f>SUMIFS('[1]Deals (investment)'!$C:$C,'[1]Deals (investment)'!$B:$B,$A146)</f>
        <v>#VALUE!</v>
      </c>
      <c r="AT146" s="17" t="e">
        <f t="shared" si="4"/>
        <v>#VALUE!</v>
      </c>
      <c r="AU146" s="18" t="e">
        <f>COUNTIF('[1]Deals (Exits)'!$B:$B,A146)</f>
        <v>#VALUE!</v>
      </c>
      <c r="AV146" s="17" t="e">
        <f>SUMIFS('[1]Deals (investment)'!$C:$C,'[1]Deals (investment)'!$B:$B,$A146,'[1]Deals (investment)'!$T:$T,AV$1)</f>
        <v>#VALUE!</v>
      </c>
      <c r="AW146" s="17" t="e">
        <f>SUMIFS('[1]Deals (investment)'!$C:$C,'[1]Deals (investment)'!$B:$B,$A146,'[1]Deals (investment)'!$T:$T,AW$1)</f>
        <v>#VALUE!</v>
      </c>
      <c r="AX146" s="17" t="e">
        <f>SUMIFS('[1]Deals (investment)'!$C:$C,'[1]Deals (investment)'!$B:$B,$A146,'[1]Deals (investment)'!$T:$T,AX$1)</f>
        <v>#VALUE!</v>
      </c>
      <c r="AY146" s="17" t="e">
        <f>SUMIFS('[1]Deals (investment)'!$C:$C,'[1]Deals (investment)'!$B:$B,$A146,'[1]Deals (investment)'!$T:$T,AY$1)</f>
        <v>#VALUE!</v>
      </c>
      <c r="AZ146" s="17" t="e">
        <f>SUMIFS('[1]Deals (investment)'!$C:$C,'[1]Deals (investment)'!$B:$B,$A146,'[1]Deals (investment)'!$T:$T,AZ$1)</f>
        <v>#VALUE!</v>
      </c>
      <c r="BA146" s="17" t="e">
        <f>SUMIFS('[1]Deals (investment)'!$C:$C,'[1]Deals (investment)'!$B:$B,$A146,'[1]Deals (investment)'!$T:$T,BA$1)</f>
        <v>#VALUE!</v>
      </c>
      <c r="BB146" s="17" t="e">
        <f>SUMIFS('[1]Deals (investment)'!$C:$C,'[1]Deals (investment)'!$B:$B,$A146,'[1]Deals (investment)'!$T:$T,BB$1)</f>
        <v>#VALUE!</v>
      </c>
      <c r="BC146" s="17" t="e">
        <f>SUMIFS('[1]Deals (Exits)'!$C:$C,'[1]Deals (Exits)'!$B:$B,$A146)</f>
        <v>#VALUE!</v>
      </c>
      <c r="BD146" s="17" t="e">
        <f>SUMIFS('[1]Deals (investment)'!$C:$C,'[1]Deals (investment)'!$B:$B,$A146,'[1]Deals (investment)'!$V:$V,BD$1)</f>
        <v>#VALUE!</v>
      </c>
      <c r="BE146" s="17" t="e">
        <f>SUMIFS('[1]Deals (investment)'!$C:$C,'[1]Deals (investment)'!$B:$B,$A146,'[1]Deals (investment)'!$V:$V,BE$1)</f>
        <v>#VALUE!</v>
      </c>
      <c r="BF146" s="17" t="e">
        <f>SUMIFS('[1]Deals (investment)'!$C:$C,'[1]Deals (investment)'!$B:$B,$A146,'[1]Deals (investment)'!$V:$V,BF$1)</f>
        <v>#VALUE!</v>
      </c>
      <c r="BG146" s="17" t="e">
        <f>SUMIFS('[1]Deals (investment)'!$C:$C,'[1]Deals (investment)'!$B:$B,$A146,'[1]Deals (investment)'!$V:$V,BG$1)</f>
        <v>#VALUE!</v>
      </c>
      <c r="BH146" s="17" t="e">
        <f>SUMIFS('[1]Deals (investment)'!$C:$C,'[1]Deals (investment)'!$B:$B,$A146,'[1]Deals (investment)'!$V:$V,BH$1)</f>
        <v>#VALUE!</v>
      </c>
      <c r="BI146" s="17" t="e">
        <f>SUMIFS('[1]Deals (investment)'!$C:$C,'[1]Deals (investment)'!$B:$B,$A146,'[1]Deals (investment)'!$V:$V,BI$1)</f>
        <v>#VALUE!</v>
      </c>
      <c r="BJ146" s="17" t="e">
        <f>SUMIFS('[1]Deals (investment)'!$C:$C,'[1]Deals (investment)'!$B:$B,$A146,'[1]Deals (investment)'!$V:$V,BJ$1)</f>
        <v>#VALUE!</v>
      </c>
      <c r="BK146" s="17" t="e">
        <f>SUMIFS('[1]Deals (investment)'!$C:$C,'[1]Deals (investment)'!$B:$B,$A146,'[1]Deals (investment)'!$V:$V,BK$1)</f>
        <v>#VALUE!</v>
      </c>
      <c r="BL146" s="17" t="e">
        <f>SUMIFS('[1]Deals (investment)'!$C:$C,'[1]Deals (investment)'!$B:$B,$A146,'[1]Deals (investment)'!$V:$V,BL$1)</f>
        <v>#VALUE!</v>
      </c>
      <c r="BM146" s="17" t="e">
        <f>SUMIFS('[1]Deals (investment)'!$C:$C,'[1]Deals (investment)'!$B:$B,$A146,'[1]Deals (investment)'!$V:$V,BM$1)</f>
        <v>#VALUE!</v>
      </c>
      <c r="BN146" s="15"/>
      <c r="BO146" s="15"/>
      <c r="BP146" s="22"/>
      <c r="BQ146" s="15"/>
      <c r="BR146" s="15"/>
      <c r="BS146" s="15"/>
      <c r="BT146" s="15"/>
      <c r="BU146" s="15"/>
      <c r="BV146" s="15"/>
      <c r="BW146" s="15"/>
      <c r="BX146" s="15"/>
      <c r="BY146" s="15"/>
      <c r="BZ146" s="15"/>
      <c r="CA146" s="15"/>
      <c r="CB146" s="15"/>
      <c r="CC146" s="15"/>
      <c r="CD146" s="15"/>
      <c r="CE146" s="15"/>
      <c r="CF146" s="15"/>
      <c r="CG146" s="15"/>
      <c r="CH146" s="15"/>
      <c r="CI146" s="15"/>
      <c r="CJ146" s="15"/>
      <c r="DM146">
        <v>210</v>
      </c>
    </row>
    <row r="147" spans="1:117" ht="12.75">
      <c r="A147" s="15" t="s">
        <v>1355</v>
      </c>
      <c r="B147" s="15" t="s">
        <v>1356</v>
      </c>
      <c r="C147" s="15" t="s">
        <v>58</v>
      </c>
      <c r="D147" s="16">
        <v>2015</v>
      </c>
      <c r="E147" s="15" t="s">
        <v>59</v>
      </c>
      <c r="F147" s="15"/>
      <c r="G147" s="15" t="s">
        <v>61</v>
      </c>
      <c r="H147" s="15" t="s">
        <v>61</v>
      </c>
      <c r="I147" s="15" t="s">
        <v>61</v>
      </c>
      <c r="J147" s="15"/>
      <c r="K147" s="17" t="e">
        <f t="shared" si="13"/>
        <v>#VALUE!</v>
      </c>
      <c r="L147" s="15"/>
      <c r="M147" s="18" t="e">
        <f t="shared" si="1"/>
        <v>#VALUE!</v>
      </c>
      <c r="N147" s="15"/>
      <c r="O147" s="15"/>
      <c r="P147" s="15"/>
      <c r="Q147" s="15"/>
      <c r="R147" s="15" t="s">
        <v>375</v>
      </c>
      <c r="S147" s="19">
        <v>1000000</v>
      </c>
      <c r="T147" s="15" t="s">
        <v>375</v>
      </c>
      <c r="U147" s="17">
        <v>1000000</v>
      </c>
      <c r="V147" s="15" t="s">
        <v>1357</v>
      </c>
      <c r="W147" s="15"/>
      <c r="X147" s="15" t="s">
        <v>256</v>
      </c>
      <c r="Y147" s="15" t="s">
        <v>1358</v>
      </c>
      <c r="AB147" s="20" t="s">
        <v>286</v>
      </c>
      <c r="AC147" s="21" t="s">
        <v>1359</v>
      </c>
      <c r="AD147" s="21" t="s">
        <v>1360</v>
      </c>
      <c r="AE147" s="21" t="s">
        <v>1361</v>
      </c>
      <c r="AF147" s="21" t="s">
        <v>1362</v>
      </c>
      <c r="AG147" s="22">
        <f t="shared" si="17"/>
        <v>0.67741935483870963</v>
      </c>
      <c r="AH147" s="15" t="str">
        <f t="shared" si="16"/>
        <v/>
      </c>
      <c r="AI147" s="22" t="str">
        <f>VLOOKUP(A147,'[1]Deals (investment)'!$B$2:$Z$1497,1,FALSE)</f>
        <v>S&amp;T Media</v>
      </c>
      <c r="AJ147" s="22">
        <f>VLOOKUP(A147,'[1]Deals (investment)'!$B$2:$Z$870,15,FALSE)</f>
        <v>1</v>
      </c>
      <c r="AK147" s="17" t="e">
        <f>VLOOKUP(A147,'[1]Deals (Exits)'!B:B,1,FALSE)</f>
        <v>#N/A</v>
      </c>
      <c r="AL147" s="23">
        <f>VLOOKUP(G147,[1]Lookups!$V$3:$Y$197,4,FALSE)</f>
        <v>0</v>
      </c>
      <c r="AM147" s="17" t="str">
        <f>VLOOKUP(X147,[1]Lookups!$B$3:$C$200,2,FALSE)</f>
        <v>Media &amp; Entertainment</v>
      </c>
      <c r="AN147" s="17" t="str">
        <f>VLOOKUP(R147,[1]Lookups!$H$3:$I$69,2,FALSE)</f>
        <v>2. Seed</v>
      </c>
      <c r="AO147" s="17" t="str">
        <f>VLOOKUP(T147,[1]Lookups!$H$3:$I$69,2,FALSE)</f>
        <v>2. Seed</v>
      </c>
      <c r="AP147" s="17" t="str">
        <f>VLOOKUP(AN147,[1]Lookups!$N$3:$O$11,2,FALSE)</f>
        <v>Early</v>
      </c>
      <c r="AQ147" s="18" t="e">
        <f>COUNTIFS('[1]Deals (investment)'!$B:$B,$A147)</f>
        <v>#VALUE!</v>
      </c>
      <c r="AR147" s="18" t="e">
        <f>COUNTIFS('[1]Deals (investment)'!$B:$B,$A147,'[1]Deals (investment)'!$T:$T,$AW$1)+COUNTIFS('[1]Deals (investment)'!$B:$B,$A147,'[1]Deals (investment)'!$T:$T,$AX$1)+COUNTIFS('[1]Deals (investment)'!$B:$B,$A147,'[1]Deals (investment)'!$T:$T,$AY$1)</f>
        <v>#VALUE!</v>
      </c>
      <c r="AS147" s="17" t="e">
        <f>SUMIFS('[1]Deals (investment)'!$C:$C,'[1]Deals (investment)'!$B:$B,$A147)</f>
        <v>#VALUE!</v>
      </c>
      <c r="AT147" s="17" t="e">
        <f t="shared" si="4"/>
        <v>#VALUE!</v>
      </c>
      <c r="AU147" s="18" t="e">
        <f>COUNTIF('[1]Deals (Exits)'!$B:$B,A147)</f>
        <v>#VALUE!</v>
      </c>
      <c r="AV147" s="17" t="e">
        <f>SUMIFS('[1]Deals (investment)'!$C:$C,'[1]Deals (investment)'!$B:$B,$A147,'[1]Deals (investment)'!$T:$T,AV$1)</f>
        <v>#VALUE!</v>
      </c>
      <c r="AW147" s="17" t="e">
        <f>SUMIFS('[1]Deals (investment)'!$C:$C,'[1]Deals (investment)'!$B:$B,$A147,'[1]Deals (investment)'!$T:$T,AW$1)</f>
        <v>#VALUE!</v>
      </c>
      <c r="AX147" s="17" t="e">
        <f>SUMIFS('[1]Deals (investment)'!$C:$C,'[1]Deals (investment)'!$B:$B,$A147,'[1]Deals (investment)'!$T:$T,AX$1)</f>
        <v>#VALUE!</v>
      </c>
      <c r="AY147" s="17" t="e">
        <f>SUMIFS('[1]Deals (investment)'!$C:$C,'[1]Deals (investment)'!$B:$B,$A147,'[1]Deals (investment)'!$T:$T,AY$1)</f>
        <v>#VALUE!</v>
      </c>
      <c r="AZ147" s="17" t="e">
        <f>SUMIFS('[1]Deals (investment)'!$C:$C,'[1]Deals (investment)'!$B:$B,$A147,'[1]Deals (investment)'!$T:$T,AZ$1)</f>
        <v>#VALUE!</v>
      </c>
      <c r="BA147" s="17" t="e">
        <f>SUMIFS('[1]Deals (investment)'!$C:$C,'[1]Deals (investment)'!$B:$B,$A147,'[1]Deals (investment)'!$T:$T,BA$1)</f>
        <v>#VALUE!</v>
      </c>
      <c r="BB147" s="17" t="e">
        <f>SUMIFS('[1]Deals (investment)'!$C:$C,'[1]Deals (investment)'!$B:$B,$A147,'[1]Deals (investment)'!$T:$T,BB$1)</f>
        <v>#VALUE!</v>
      </c>
      <c r="BC147" s="17" t="e">
        <f>SUMIFS('[1]Deals (Exits)'!$C:$C,'[1]Deals (Exits)'!$B:$B,$A147)</f>
        <v>#VALUE!</v>
      </c>
      <c r="BD147" s="17" t="e">
        <f>SUMIFS('[1]Deals (investment)'!$C:$C,'[1]Deals (investment)'!$B:$B,$A147,'[1]Deals (investment)'!$V:$V,BD$1)</f>
        <v>#VALUE!</v>
      </c>
      <c r="BE147" s="17" t="e">
        <f>SUMIFS('[1]Deals (investment)'!$C:$C,'[1]Deals (investment)'!$B:$B,$A147,'[1]Deals (investment)'!$V:$V,BE$1)</f>
        <v>#VALUE!</v>
      </c>
      <c r="BF147" s="17" t="e">
        <f>SUMIFS('[1]Deals (investment)'!$C:$C,'[1]Deals (investment)'!$B:$B,$A147,'[1]Deals (investment)'!$V:$V,BF$1)</f>
        <v>#VALUE!</v>
      </c>
      <c r="BG147" s="17" t="e">
        <f>SUMIFS('[1]Deals (investment)'!$C:$C,'[1]Deals (investment)'!$B:$B,$A147,'[1]Deals (investment)'!$V:$V,BG$1)</f>
        <v>#VALUE!</v>
      </c>
      <c r="BH147" s="17" t="e">
        <f>SUMIFS('[1]Deals (investment)'!$C:$C,'[1]Deals (investment)'!$B:$B,$A147,'[1]Deals (investment)'!$V:$V,BH$1)</f>
        <v>#VALUE!</v>
      </c>
      <c r="BI147" s="17" t="e">
        <f>SUMIFS('[1]Deals (investment)'!$C:$C,'[1]Deals (investment)'!$B:$B,$A147,'[1]Deals (investment)'!$V:$V,BI$1)</f>
        <v>#VALUE!</v>
      </c>
      <c r="BJ147" s="17" t="e">
        <f>SUMIFS('[1]Deals (investment)'!$C:$C,'[1]Deals (investment)'!$B:$B,$A147,'[1]Deals (investment)'!$V:$V,BJ$1)</f>
        <v>#VALUE!</v>
      </c>
      <c r="BK147" s="17" t="e">
        <f>SUMIFS('[1]Deals (investment)'!$C:$C,'[1]Deals (investment)'!$B:$B,$A147,'[1]Deals (investment)'!$V:$V,BK$1)</f>
        <v>#VALUE!</v>
      </c>
      <c r="BL147" s="17" t="e">
        <f>SUMIFS('[1]Deals (investment)'!$C:$C,'[1]Deals (investment)'!$B:$B,$A147,'[1]Deals (investment)'!$V:$V,BL$1)</f>
        <v>#VALUE!</v>
      </c>
      <c r="BM147" s="17" t="e">
        <f>SUMIFS('[1]Deals (investment)'!$C:$C,'[1]Deals (investment)'!$B:$B,$A147,'[1]Deals (investment)'!$V:$V,BM$1)</f>
        <v>#VALUE!</v>
      </c>
      <c r="BN147" s="15"/>
      <c r="BO147" s="15"/>
      <c r="BP147" s="22"/>
      <c r="BQ147" s="15"/>
      <c r="BR147" s="15"/>
      <c r="BS147" s="15"/>
      <c r="BT147" s="15"/>
      <c r="BU147" s="15"/>
      <c r="BV147" s="15"/>
      <c r="BW147" s="15"/>
      <c r="BX147" s="15"/>
      <c r="BY147" s="15"/>
      <c r="BZ147" s="15"/>
      <c r="CA147" s="15"/>
      <c r="CB147" s="15"/>
      <c r="CC147" s="15"/>
      <c r="CD147" s="15"/>
      <c r="CE147" s="15"/>
      <c r="CF147" s="15"/>
      <c r="CG147" s="15"/>
      <c r="CH147" s="15"/>
      <c r="CI147" s="15"/>
      <c r="CJ147" s="15"/>
    </row>
    <row r="148" spans="1:117" ht="12.75">
      <c r="A148" s="15" t="s">
        <v>1363</v>
      </c>
      <c r="B148" s="15" t="s">
        <v>1364</v>
      </c>
      <c r="C148" s="15" t="s">
        <v>58</v>
      </c>
      <c r="D148" s="16">
        <v>2016</v>
      </c>
      <c r="E148" s="15" t="s">
        <v>701</v>
      </c>
      <c r="F148" s="15"/>
      <c r="G148" s="15" t="s">
        <v>702</v>
      </c>
      <c r="H148" s="15" t="s">
        <v>702</v>
      </c>
      <c r="I148" s="15" t="s">
        <v>702</v>
      </c>
      <c r="J148" s="15"/>
      <c r="K148" s="17" t="e">
        <f t="shared" si="13"/>
        <v>#VALUE!</v>
      </c>
      <c r="L148" s="15"/>
      <c r="M148" s="18" t="e">
        <f t="shared" si="1"/>
        <v>#VALUE!</v>
      </c>
      <c r="N148" s="15"/>
      <c r="O148" s="15"/>
      <c r="P148" s="15"/>
      <c r="Q148" s="15"/>
      <c r="R148" s="15" t="s">
        <v>375</v>
      </c>
      <c r="S148" s="19">
        <v>1000000</v>
      </c>
      <c r="T148" s="15" t="s">
        <v>375</v>
      </c>
      <c r="U148" s="17">
        <v>1000000</v>
      </c>
      <c r="V148" s="15" t="s">
        <v>1365</v>
      </c>
      <c r="W148" s="15">
        <v>0</v>
      </c>
      <c r="X148" s="15" t="s">
        <v>493</v>
      </c>
      <c r="Y148" s="15" t="s">
        <v>1366</v>
      </c>
      <c r="AB148" s="20" t="s">
        <v>286</v>
      </c>
      <c r="AC148" s="21" t="s">
        <v>1367</v>
      </c>
      <c r="AD148" s="21" t="s">
        <v>1368</v>
      </c>
      <c r="AE148" s="21" t="s">
        <v>1369</v>
      </c>
      <c r="AF148" s="21" t="s">
        <v>1370</v>
      </c>
      <c r="AG148" s="22">
        <f t="shared" si="17"/>
        <v>0.70967741935483875</v>
      </c>
      <c r="AH148" s="15" t="str">
        <f t="shared" si="16"/>
        <v/>
      </c>
      <c r="AI148" s="22" t="str">
        <f>VLOOKUP(A148,'[1]Deals (investment)'!$B$2:$Z$1497,1,FALSE)</f>
        <v>Talent2Africa</v>
      </c>
      <c r="AJ148" s="22" t="e">
        <f>VLOOKUP(A148,'[1]Deals (investment)'!$B$2:$Z$870,15,FALSE)</f>
        <v>#N/A</v>
      </c>
      <c r="AK148" s="17" t="e">
        <f>VLOOKUP(A148,'[1]Deals (Exits)'!B:B,1,FALSE)</f>
        <v>#N/A</v>
      </c>
      <c r="AL148" s="23">
        <f>VLOOKUP(G148,[1]Lookups!$V$3:$Y$197,4,FALSE)</f>
        <v>0</v>
      </c>
      <c r="AM148" s="17" t="str">
        <f>VLOOKUP(X148,[1]Lookups!$B$3:$C$200,2,FALSE)</f>
        <v>Employment, Talent &amp; Labour</v>
      </c>
      <c r="AN148" s="17" t="str">
        <f>VLOOKUP(R148,[1]Lookups!$H$3:$I$69,2,FALSE)</f>
        <v>2. Seed</v>
      </c>
      <c r="AO148" s="17" t="str">
        <f>VLOOKUP(T148,[1]Lookups!$H$3:$I$69,2,FALSE)</f>
        <v>2. Seed</v>
      </c>
      <c r="AP148" s="17" t="str">
        <f>VLOOKUP(AN148,[1]Lookups!$N$3:$O$11,2,FALSE)</f>
        <v>Early</v>
      </c>
      <c r="AQ148" s="18" t="e">
        <f>COUNTIFS('[1]Deals (investment)'!$B:$B,$A148)</f>
        <v>#VALUE!</v>
      </c>
      <c r="AR148" s="18" t="e">
        <f>COUNTIFS('[1]Deals (investment)'!$B:$B,$A148,'[1]Deals (investment)'!$T:$T,$AW$1)+COUNTIFS('[1]Deals (investment)'!$B:$B,$A148,'[1]Deals (investment)'!$T:$T,$AX$1)+COUNTIFS('[1]Deals (investment)'!$B:$B,$A148,'[1]Deals (investment)'!$T:$T,$AY$1)</f>
        <v>#VALUE!</v>
      </c>
      <c r="AS148" s="17" t="e">
        <f>SUMIFS('[1]Deals (investment)'!$C:$C,'[1]Deals (investment)'!$B:$B,$A148)</f>
        <v>#VALUE!</v>
      </c>
      <c r="AT148" s="17" t="e">
        <f t="shared" si="4"/>
        <v>#VALUE!</v>
      </c>
      <c r="AU148" s="18" t="e">
        <f>COUNTIF('[1]Deals (Exits)'!$B:$B,A148)</f>
        <v>#VALUE!</v>
      </c>
      <c r="AV148" s="17" t="e">
        <f>SUMIFS('[1]Deals (investment)'!$C:$C,'[1]Deals (investment)'!$B:$B,$A148,'[1]Deals (investment)'!$T:$T,AV$1)</f>
        <v>#VALUE!</v>
      </c>
      <c r="AW148" s="17" t="e">
        <f>SUMIFS('[1]Deals (investment)'!$C:$C,'[1]Deals (investment)'!$B:$B,$A148,'[1]Deals (investment)'!$T:$T,AW$1)</f>
        <v>#VALUE!</v>
      </c>
      <c r="AX148" s="17" t="e">
        <f>SUMIFS('[1]Deals (investment)'!$C:$C,'[1]Deals (investment)'!$B:$B,$A148,'[1]Deals (investment)'!$T:$T,AX$1)</f>
        <v>#VALUE!</v>
      </c>
      <c r="AY148" s="17" t="e">
        <f>SUMIFS('[1]Deals (investment)'!$C:$C,'[1]Deals (investment)'!$B:$B,$A148,'[1]Deals (investment)'!$T:$T,AY$1)</f>
        <v>#VALUE!</v>
      </c>
      <c r="AZ148" s="17" t="e">
        <f>SUMIFS('[1]Deals (investment)'!$C:$C,'[1]Deals (investment)'!$B:$B,$A148,'[1]Deals (investment)'!$T:$T,AZ$1)</f>
        <v>#VALUE!</v>
      </c>
      <c r="BA148" s="17" t="e">
        <f>SUMIFS('[1]Deals (investment)'!$C:$C,'[1]Deals (investment)'!$B:$B,$A148,'[1]Deals (investment)'!$T:$T,BA$1)</f>
        <v>#VALUE!</v>
      </c>
      <c r="BB148" s="17" t="e">
        <f>SUMIFS('[1]Deals (investment)'!$C:$C,'[1]Deals (investment)'!$B:$B,$A148,'[1]Deals (investment)'!$T:$T,BB$1)</f>
        <v>#VALUE!</v>
      </c>
      <c r="BC148" s="17" t="e">
        <f>SUMIFS('[1]Deals (Exits)'!$C:$C,'[1]Deals (Exits)'!$B:$B,$A148)</f>
        <v>#VALUE!</v>
      </c>
      <c r="BD148" s="17" t="e">
        <f>SUMIFS('[1]Deals (investment)'!$C:$C,'[1]Deals (investment)'!$B:$B,$A148,'[1]Deals (investment)'!$V:$V,BD$1)</f>
        <v>#VALUE!</v>
      </c>
      <c r="BE148" s="17" t="e">
        <f>SUMIFS('[1]Deals (investment)'!$C:$C,'[1]Deals (investment)'!$B:$B,$A148,'[1]Deals (investment)'!$V:$V,BE$1)</f>
        <v>#VALUE!</v>
      </c>
      <c r="BF148" s="17" t="e">
        <f>SUMIFS('[1]Deals (investment)'!$C:$C,'[1]Deals (investment)'!$B:$B,$A148,'[1]Deals (investment)'!$V:$V,BF$1)</f>
        <v>#VALUE!</v>
      </c>
      <c r="BG148" s="17" t="e">
        <f>SUMIFS('[1]Deals (investment)'!$C:$C,'[1]Deals (investment)'!$B:$B,$A148,'[1]Deals (investment)'!$V:$V,BG$1)</f>
        <v>#VALUE!</v>
      </c>
      <c r="BH148" s="17" t="e">
        <f>SUMIFS('[1]Deals (investment)'!$C:$C,'[1]Deals (investment)'!$B:$B,$A148,'[1]Deals (investment)'!$V:$V,BH$1)</f>
        <v>#VALUE!</v>
      </c>
      <c r="BI148" s="17" t="e">
        <f>SUMIFS('[1]Deals (investment)'!$C:$C,'[1]Deals (investment)'!$B:$B,$A148,'[1]Deals (investment)'!$V:$V,BI$1)</f>
        <v>#VALUE!</v>
      </c>
      <c r="BJ148" s="17" t="e">
        <f>SUMIFS('[1]Deals (investment)'!$C:$C,'[1]Deals (investment)'!$B:$B,$A148,'[1]Deals (investment)'!$V:$V,BJ$1)</f>
        <v>#VALUE!</v>
      </c>
      <c r="BK148" s="17" t="e">
        <f>SUMIFS('[1]Deals (investment)'!$C:$C,'[1]Deals (investment)'!$B:$B,$A148,'[1]Deals (investment)'!$V:$V,BK$1)</f>
        <v>#VALUE!</v>
      </c>
      <c r="BL148" s="17" t="e">
        <f>SUMIFS('[1]Deals (investment)'!$C:$C,'[1]Deals (investment)'!$B:$B,$A148,'[1]Deals (investment)'!$V:$V,BL$1)</f>
        <v>#VALUE!</v>
      </c>
      <c r="BM148" s="17" t="e">
        <f>SUMIFS('[1]Deals (investment)'!$C:$C,'[1]Deals (investment)'!$B:$B,$A148,'[1]Deals (investment)'!$V:$V,BM$1)</f>
        <v>#VALUE!</v>
      </c>
      <c r="BN148" s="15"/>
      <c r="BO148" s="15"/>
      <c r="BP148" s="22"/>
      <c r="BQ148" s="15"/>
      <c r="BR148" s="15"/>
      <c r="BS148" s="15"/>
      <c r="BT148" s="15"/>
      <c r="BU148" s="15"/>
      <c r="BV148" s="15"/>
      <c r="BW148" s="15"/>
      <c r="BX148" s="15"/>
      <c r="BY148" s="15"/>
      <c r="BZ148" s="15"/>
      <c r="CA148" s="15"/>
      <c r="CB148" s="15"/>
      <c r="CC148" s="15"/>
      <c r="CD148" s="15"/>
      <c r="CE148" s="15"/>
      <c r="CF148" s="15"/>
      <c r="CG148" s="15"/>
      <c r="CH148" s="15"/>
      <c r="CI148" s="15"/>
      <c r="CJ148" s="15"/>
    </row>
    <row r="149" spans="1:117" ht="12.75">
      <c r="A149" s="15" t="s">
        <v>1371</v>
      </c>
      <c r="B149" s="15" t="s">
        <v>1372</v>
      </c>
      <c r="C149" s="15" t="s">
        <v>58</v>
      </c>
      <c r="D149" s="16">
        <v>2015</v>
      </c>
      <c r="E149" s="15" t="s">
        <v>90</v>
      </c>
      <c r="F149" s="17"/>
      <c r="G149" s="15" t="s">
        <v>91</v>
      </c>
      <c r="H149" s="15" t="s">
        <v>91</v>
      </c>
      <c r="I149" s="17" t="s">
        <v>91</v>
      </c>
      <c r="J149" s="17"/>
      <c r="K149" s="17" t="e">
        <f t="shared" si="13"/>
        <v>#VALUE!</v>
      </c>
      <c r="L149" s="15"/>
      <c r="M149" s="18" t="e">
        <f t="shared" si="1"/>
        <v>#VALUE!</v>
      </c>
      <c r="N149" s="15"/>
      <c r="O149" s="15"/>
      <c r="P149" s="15"/>
      <c r="Q149" s="15"/>
      <c r="R149" s="15" t="s">
        <v>375</v>
      </c>
      <c r="S149" s="19">
        <v>1000000</v>
      </c>
      <c r="T149" s="15" t="s">
        <v>375</v>
      </c>
      <c r="U149" s="19">
        <v>1000000</v>
      </c>
      <c r="V149" s="15" t="s">
        <v>1373</v>
      </c>
      <c r="W149" s="15"/>
      <c r="X149" s="15" t="s">
        <v>256</v>
      </c>
      <c r="Y149" s="17" t="s">
        <v>1374</v>
      </c>
      <c r="AB149" s="30" t="s">
        <v>286</v>
      </c>
      <c r="AC149" s="31" t="s">
        <v>1375</v>
      </c>
      <c r="AD149" s="31" t="s">
        <v>1376</v>
      </c>
      <c r="AE149" s="17"/>
      <c r="AF149" s="17"/>
      <c r="AG149" s="22">
        <f t="shared" si="17"/>
        <v>0.61290322580645162</v>
      </c>
      <c r="AH149" s="15" t="e">
        <f t="shared" si="16"/>
        <v>#VALUE!</v>
      </c>
      <c r="AI149" s="22" t="str">
        <f>VLOOKUP(A149,'[1]Deals (investment)'!$B$2:$Z$1497,1,FALSE)</f>
        <v>Augmentors</v>
      </c>
      <c r="AJ149" s="22">
        <f>VLOOKUP(A149,'[1]Deals (investment)'!$B$2:$Z$870,15,FALSE)</f>
        <v>1</v>
      </c>
      <c r="AK149" s="17" t="e">
        <f>VLOOKUP(A149,'[1]Deals (Exits)'!B:B,1,FALSE)</f>
        <v>#N/A</v>
      </c>
      <c r="AL149" s="23">
        <f>VLOOKUP(G149,[1]Lookups!$V$3:$Y$197,4,FALSE)</f>
        <v>0</v>
      </c>
      <c r="AM149" s="17" t="str">
        <f>VLOOKUP(X149,[1]Lookups!$B$3:$C$200,2,FALSE)</f>
        <v>Media &amp; Entertainment</v>
      </c>
      <c r="AN149" s="17" t="str">
        <f>VLOOKUP(R149,[1]Lookups!$H$3:$I$69,2,FALSE)</f>
        <v>2. Seed</v>
      </c>
      <c r="AO149" s="17" t="str">
        <f>VLOOKUP(T149,[1]Lookups!$H$3:$I$69,2,FALSE)</f>
        <v>2. Seed</v>
      </c>
      <c r="AP149" s="17" t="str">
        <f>VLOOKUP(AN149,[1]Lookups!$N$3:$O$11,2,FALSE)</f>
        <v>Early</v>
      </c>
      <c r="AQ149" s="18" t="e">
        <f>COUNTIFS('[1]Deals (investment)'!$B:$B,$A149)</f>
        <v>#VALUE!</v>
      </c>
      <c r="AR149" s="18" t="e">
        <f>COUNTIFS('[1]Deals (investment)'!$B:$B,$A149,'[1]Deals (investment)'!$T:$T,$AW$1)+COUNTIFS('[1]Deals (investment)'!$B:$B,$A149,'[1]Deals (investment)'!$T:$T,$AX$1)+COUNTIFS('[1]Deals (investment)'!$B:$B,$A149,'[1]Deals (investment)'!$T:$T,$AY$1)</f>
        <v>#VALUE!</v>
      </c>
      <c r="AS149" s="17" t="e">
        <f>SUMIFS('[1]Deals (investment)'!$C:$C,'[1]Deals (investment)'!$B:$B,$A149)</f>
        <v>#VALUE!</v>
      </c>
      <c r="AT149" s="17" t="e">
        <f t="shared" si="4"/>
        <v>#VALUE!</v>
      </c>
      <c r="AU149" s="18" t="e">
        <f>COUNTIF('[1]Deals (Exits)'!$B:$B,A149)</f>
        <v>#VALUE!</v>
      </c>
      <c r="AV149" s="17" t="e">
        <f>SUMIFS('[1]Deals (investment)'!$C:$C,'[1]Deals (investment)'!$B:$B,$A149,'[1]Deals (investment)'!$T:$T,AV$1)</f>
        <v>#VALUE!</v>
      </c>
      <c r="AW149" s="17" t="e">
        <f>SUMIFS('[1]Deals (investment)'!$C:$C,'[1]Deals (investment)'!$B:$B,$A149,'[1]Deals (investment)'!$T:$T,AW$1)</f>
        <v>#VALUE!</v>
      </c>
      <c r="AX149" s="17" t="e">
        <f>SUMIFS('[1]Deals (investment)'!$C:$C,'[1]Deals (investment)'!$B:$B,$A149,'[1]Deals (investment)'!$T:$T,AX$1)</f>
        <v>#VALUE!</v>
      </c>
      <c r="AY149" s="17" t="e">
        <f>SUMIFS('[1]Deals (investment)'!$C:$C,'[1]Deals (investment)'!$B:$B,$A149,'[1]Deals (investment)'!$T:$T,AY$1)</f>
        <v>#VALUE!</v>
      </c>
      <c r="AZ149" s="17" t="e">
        <f>SUMIFS('[1]Deals (investment)'!$C:$C,'[1]Deals (investment)'!$B:$B,$A149,'[1]Deals (investment)'!$T:$T,AZ$1)</f>
        <v>#VALUE!</v>
      </c>
      <c r="BA149" s="17" t="e">
        <f>SUMIFS('[1]Deals (investment)'!$C:$C,'[1]Deals (investment)'!$B:$B,$A149,'[1]Deals (investment)'!$T:$T,BA$1)</f>
        <v>#VALUE!</v>
      </c>
      <c r="BB149" s="17" t="e">
        <f>SUMIFS('[1]Deals (investment)'!$C:$C,'[1]Deals (investment)'!$B:$B,$A149,'[1]Deals (investment)'!$T:$T,BB$1)</f>
        <v>#VALUE!</v>
      </c>
      <c r="BC149" s="17" t="e">
        <f>SUMIFS('[1]Deals (Exits)'!$C:$C,'[1]Deals (Exits)'!$B:$B,$A149)</f>
        <v>#VALUE!</v>
      </c>
      <c r="BD149" s="17" t="e">
        <f>SUMIFS('[1]Deals (investment)'!$C:$C,'[1]Deals (investment)'!$B:$B,$A149,'[1]Deals (investment)'!$V:$V,BD$1)</f>
        <v>#VALUE!</v>
      </c>
      <c r="BE149" s="17" t="e">
        <f>SUMIFS('[1]Deals (investment)'!$C:$C,'[1]Deals (investment)'!$B:$B,$A149,'[1]Deals (investment)'!$V:$V,BE$1)</f>
        <v>#VALUE!</v>
      </c>
      <c r="BF149" s="17" t="e">
        <f>SUMIFS('[1]Deals (investment)'!$C:$C,'[1]Deals (investment)'!$B:$B,$A149,'[1]Deals (investment)'!$V:$V,BF$1)</f>
        <v>#VALUE!</v>
      </c>
      <c r="BG149" s="17" t="e">
        <f>SUMIFS('[1]Deals (investment)'!$C:$C,'[1]Deals (investment)'!$B:$B,$A149,'[1]Deals (investment)'!$V:$V,BG$1)</f>
        <v>#VALUE!</v>
      </c>
      <c r="BH149" s="17" t="e">
        <f>SUMIFS('[1]Deals (investment)'!$C:$C,'[1]Deals (investment)'!$B:$B,$A149,'[1]Deals (investment)'!$V:$V,BH$1)</f>
        <v>#VALUE!</v>
      </c>
      <c r="BI149" s="17" t="e">
        <f>SUMIFS('[1]Deals (investment)'!$C:$C,'[1]Deals (investment)'!$B:$B,$A149,'[1]Deals (investment)'!$V:$V,BI$1)</f>
        <v>#VALUE!</v>
      </c>
      <c r="BJ149" s="17" t="e">
        <f>SUMIFS('[1]Deals (investment)'!$C:$C,'[1]Deals (investment)'!$B:$B,$A149,'[1]Deals (investment)'!$V:$V,BJ$1)</f>
        <v>#VALUE!</v>
      </c>
      <c r="BK149" s="17" t="e">
        <f>SUMIFS('[1]Deals (investment)'!$C:$C,'[1]Deals (investment)'!$B:$B,$A149,'[1]Deals (investment)'!$V:$V,BK$1)</f>
        <v>#VALUE!</v>
      </c>
      <c r="BL149" s="17" t="e">
        <f>SUMIFS('[1]Deals (investment)'!$C:$C,'[1]Deals (investment)'!$B:$B,$A149,'[1]Deals (investment)'!$V:$V,BL$1)</f>
        <v>#VALUE!</v>
      </c>
      <c r="BM149" s="17" t="e">
        <f>SUMIFS('[1]Deals (investment)'!$C:$C,'[1]Deals (investment)'!$B:$B,$A149,'[1]Deals (investment)'!$V:$V,BM$1)</f>
        <v>#VALUE!</v>
      </c>
      <c r="BN149" s="15"/>
      <c r="BO149" s="15"/>
      <c r="BP149" s="22"/>
      <c r="BQ149" s="15"/>
      <c r="BR149" s="15"/>
      <c r="BS149" s="15"/>
      <c r="BT149" s="15"/>
      <c r="BU149" s="15"/>
      <c r="BV149" s="15"/>
      <c r="BW149" s="15"/>
      <c r="BX149" s="15"/>
      <c r="BY149" s="15"/>
      <c r="BZ149" s="15"/>
      <c r="CA149" s="15"/>
      <c r="CB149" s="15"/>
      <c r="CC149" s="15"/>
      <c r="CD149" s="15"/>
      <c r="CE149" s="15"/>
      <c r="CF149" s="15"/>
      <c r="CG149" s="15"/>
      <c r="CH149" s="15"/>
      <c r="CI149" s="15"/>
      <c r="CJ149" s="15"/>
    </row>
    <row r="150" spans="1:117" ht="12.75">
      <c r="A150" s="15" t="s">
        <v>1377</v>
      </c>
      <c r="B150" s="15" t="s">
        <v>1378</v>
      </c>
      <c r="C150" s="15" t="s">
        <v>58</v>
      </c>
      <c r="D150" s="16">
        <v>2015</v>
      </c>
      <c r="E150" s="15" t="s">
        <v>90</v>
      </c>
      <c r="F150" s="15"/>
      <c r="G150" s="15" t="s">
        <v>91</v>
      </c>
      <c r="H150" s="15" t="s">
        <v>91</v>
      </c>
      <c r="I150" s="15" t="s">
        <v>91</v>
      </c>
      <c r="J150" s="15"/>
      <c r="K150" s="17" t="e">
        <f t="shared" si="13"/>
        <v>#VALUE!</v>
      </c>
      <c r="L150" s="15"/>
      <c r="M150" s="18" t="e">
        <f t="shared" si="1"/>
        <v>#VALUE!</v>
      </c>
      <c r="N150" s="15"/>
      <c r="O150" s="15"/>
      <c r="P150" s="15"/>
      <c r="Q150" s="15"/>
      <c r="R150" s="15" t="s">
        <v>92</v>
      </c>
      <c r="S150" s="19">
        <v>512000</v>
      </c>
      <c r="T150" s="15" t="s">
        <v>92</v>
      </c>
      <c r="U150" s="17">
        <v>1023000</v>
      </c>
      <c r="V150" s="15" t="s">
        <v>1379</v>
      </c>
      <c r="W150" s="15"/>
      <c r="X150" s="15" t="s">
        <v>64</v>
      </c>
      <c r="Y150" s="15" t="s">
        <v>1380</v>
      </c>
      <c r="AB150" s="20" t="s">
        <v>286</v>
      </c>
      <c r="AC150" s="21" t="s">
        <v>1381</v>
      </c>
      <c r="AD150" s="21" t="s">
        <v>1382</v>
      </c>
      <c r="AE150" s="21" t="s">
        <v>1383</v>
      </c>
      <c r="AF150" s="21" t="s">
        <v>1384</v>
      </c>
      <c r="AG150" s="22">
        <f t="shared" si="17"/>
        <v>0.67741935483870963</v>
      </c>
      <c r="AH150" s="15" t="e">
        <f t="shared" si="16"/>
        <v>#VALUE!</v>
      </c>
      <c r="AI150" s="22" t="str">
        <f>VLOOKUP(A150,'[1]Deals (investment)'!$B$2:$Z$1497,1,FALSE)</f>
        <v>SnapnSave</v>
      </c>
      <c r="AJ150" s="22">
        <f>VLOOKUP(A150,'[1]Deals (investment)'!$B$2:$Z$870,15,FALSE)</f>
        <v>1</v>
      </c>
      <c r="AK150" s="17" t="e">
        <f>VLOOKUP(A150,'[1]Deals (Exits)'!B:B,1,FALSE)</f>
        <v>#N/A</v>
      </c>
      <c r="AL150" s="23">
        <f>VLOOKUP(G150,[1]Lookups!$V$3:$Y$197,4,FALSE)</f>
        <v>0</v>
      </c>
      <c r="AM150" s="17" t="str">
        <f>VLOOKUP(X150,[1]Lookups!$B$3:$C$200,2,FALSE)</f>
        <v>E-commerce &amp; Retail</v>
      </c>
      <c r="AN150" s="17" t="str">
        <f>VLOOKUP(R150,[1]Lookups!$H$3:$I$69,2,FALSE)</f>
        <v>4. Late Venture</v>
      </c>
      <c r="AO150" s="17" t="str">
        <f>VLOOKUP(T150,[1]Lookups!$H$3:$I$69,2,FALSE)</f>
        <v>4. Late Venture</v>
      </c>
      <c r="AP150" s="17" t="str">
        <f>VLOOKUP(AN150,[1]Lookups!$N$3:$O$11,2,FALSE)</f>
        <v>Growth</v>
      </c>
      <c r="AQ150" s="18" t="e">
        <f>COUNTIFS('[1]Deals (investment)'!$B:$B,$A150)</f>
        <v>#VALUE!</v>
      </c>
      <c r="AR150" s="18" t="e">
        <f>COUNTIFS('[1]Deals (investment)'!$B:$B,$A150,'[1]Deals (investment)'!$T:$T,$AW$1)+COUNTIFS('[1]Deals (investment)'!$B:$B,$A150,'[1]Deals (investment)'!$T:$T,$AX$1)+COUNTIFS('[1]Deals (investment)'!$B:$B,$A150,'[1]Deals (investment)'!$T:$T,$AY$1)</f>
        <v>#VALUE!</v>
      </c>
      <c r="AS150" s="17" t="e">
        <f>SUMIFS('[1]Deals (investment)'!$C:$C,'[1]Deals (investment)'!$B:$B,$A150)</f>
        <v>#VALUE!</v>
      </c>
      <c r="AT150" s="17" t="e">
        <f t="shared" si="4"/>
        <v>#VALUE!</v>
      </c>
      <c r="AU150" s="18" t="e">
        <f>COUNTIF('[1]Deals (Exits)'!$B:$B,A150)</f>
        <v>#VALUE!</v>
      </c>
      <c r="AV150" s="17" t="e">
        <f>SUMIFS('[1]Deals (investment)'!$C:$C,'[1]Deals (investment)'!$B:$B,$A150,'[1]Deals (investment)'!$T:$T,AV$1)</f>
        <v>#VALUE!</v>
      </c>
      <c r="AW150" s="17" t="e">
        <f>SUMIFS('[1]Deals (investment)'!$C:$C,'[1]Deals (investment)'!$B:$B,$A150,'[1]Deals (investment)'!$T:$T,AW$1)</f>
        <v>#VALUE!</v>
      </c>
      <c r="AX150" s="17" t="e">
        <f>SUMIFS('[1]Deals (investment)'!$C:$C,'[1]Deals (investment)'!$B:$B,$A150,'[1]Deals (investment)'!$T:$T,AX$1)</f>
        <v>#VALUE!</v>
      </c>
      <c r="AY150" s="17" t="e">
        <f>SUMIFS('[1]Deals (investment)'!$C:$C,'[1]Deals (investment)'!$B:$B,$A150,'[1]Deals (investment)'!$T:$T,AY$1)</f>
        <v>#VALUE!</v>
      </c>
      <c r="AZ150" s="17" t="e">
        <f>SUMIFS('[1]Deals (investment)'!$C:$C,'[1]Deals (investment)'!$B:$B,$A150,'[1]Deals (investment)'!$T:$T,AZ$1)</f>
        <v>#VALUE!</v>
      </c>
      <c r="BA150" s="17" t="e">
        <f>SUMIFS('[1]Deals (investment)'!$C:$C,'[1]Deals (investment)'!$B:$B,$A150,'[1]Deals (investment)'!$T:$T,BA$1)</f>
        <v>#VALUE!</v>
      </c>
      <c r="BB150" s="17" t="e">
        <f>SUMIFS('[1]Deals (investment)'!$C:$C,'[1]Deals (investment)'!$B:$B,$A150,'[1]Deals (investment)'!$T:$T,BB$1)</f>
        <v>#VALUE!</v>
      </c>
      <c r="BC150" s="17" t="e">
        <f>SUMIFS('[1]Deals (Exits)'!$C:$C,'[1]Deals (Exits)'!$B:$B,$A150)</f>
        <v>#VALUE!</v>
      </c>
      <c r="BD150" s="17" t="e">
        <f>SUMIFS('[1]Deals (investment)'!$C:$C,'[1]Deals (investment)'!$B:$B,$A150,'[1]Deals (investment)'!$V:$V,BD$1)</f>
        <v>#VALUE!</v>
      </c>
      <c r="BE150" s="17" t="e">
        <f>SUMIFS('[1]Deals (investment)'!$C:$C,'[1]Deals (investment)'!$B:$B,$A150,'[1]Deals (investment)'!$V:$V,BE$1)</f>
        <v>#VALUE!</v>
      </c>
      <c r="BF150" s="17" t="e">
        <f>SUMIFS('[1]Deals (investment)'!$C:$C,'[1]Deals (investment)'!$B:$B,$A150,'[1]Deals (investment)'!$V:$V,BF$1)</f>
        <v>#VALUE!</v>
      </c>
      <c r="BG150" s="17" t="e">
        <f>SUMIFS('[1]Deals (investment)'!$C:$C,'[1]Deals (investment)'!$B:$B,$A150,'[1]Deals (investment)'!$V:$V,BG$1)</f>
        <v>#VALUE!</v>
      </c>
      <c r="BH150" s="17" t="e">
        <f>SUMIFS('[1]Deals (investment)'!$C:$C,'[1]Deals (investment)'!$B:$B,$A150,'[1]Deals (investment)'!$V:$V,BH$1)</f>
        <v>#VALUE!</v>
      </c>
      <c r="BI150" s="17" t="e">
        <f>SUMIFS('[1]Deals (investment)'!$C:$C,'[1]Deals (investment)'!$B:$B,$A150,'[1]Deals (investment)'!$V:$V,BI$1)</f>
        <v>#VALUE!</v>
      </c>
      <c r="BJ150" s="17" t="e">
        <f>SUMIFS('[1]Deals (investment)'!$C:$C,'[1]Deals (investment)'!$B:$B,$A150,'[1]Deals (investment)'!$V:$V,BJ$1)</f>
        <v>#VALUE!</v>
      </c>
      <c r="BK150" s="17" t="e">
        <f>SUMIFS('[1]Deals (investment)'!$C:$C,'[1]Deals (investment)'!$B:$B,$A150,'[1]Deals (investment)'!$V:$V,BK$1)</f>
        <v>#VALUE!</v>
      </c>
      <c r="BL150" s="17" t="e">
        <f>SUMIFS('[1]Deals (investment)'!$C:$C,'[1]Deals (investment)'!$B:$B,$A150,'[1]Deals (investment)'!$V:$V,BL$1)</f>
        <v>#VALUE!</v>
      </c>
      <c r="BM150" s="17" t="e">
        <f>SUMIFS('[1]Deals (investment)'!$C:$C,'[1]Deals (investment)'!$B:$B,$A150,'[1]Deals (investment)'!$V:$V,BM$1)</f>
        <v>#VALUE!</v>
      </c>
      <c r="BN150" s="15"/>
      <c r="BO150" s="15"/>
      <c r="BP150" s="22"/>
      <c r="BQ150" s="15"/>
      <c r="BR150" s="15"/>
      <c r="BS150" s="15"/>
      <c r="BT150" s="15"/>
      <c r="BU150" s="15"/>
      <c r="BV150" s="15"/>
      <c r="BW150" s="15"/>
      <c r="BX150" s="15"/>
      <c r="BY150" s="15"/>
      <c r="BZ150" s="15"/>
      <c r="CA150" s="15"/>
      <c r="CB150" s="15"/>
      <c r="CC150" s="15"/>
      <c r="CD150" s="15"/>
      <c r="CE150" s="15"/>
      <c r="CF150" s="15"/>
      <c r="CG150" s="15"/>
      <c r="CH150" s="15"/>
      <c r="CI150" s="15"/>
      <c r="CJ150" s="15"/>
    </row>
    <row r="151" spans="1:117" ht="12.75">
      <c r="A151" s="15" t="s">
        <v>1385</v>
      </c>
      <c r="B151" s="15" t="s">
        <v>1386</v>
      </c>
      <c r="C151" s="15" t="s">
        <v>58</v>
      </c>
      <c r="D151" s="16">
        <v>2017</v>
      </c>
      <c r="E151" s="15" t="s">
        <v>117</v>
      </c>
      <c r="F151" s="15"/>
      <c r="G151" s="15" t="s">
        <v>118</v>
      </c>
      <c r="H151" s="15" t="s">
        <v>118</v>
      </c>
      <c r="I151" s="15" t="s">
        <v>118</v>
      </c>
      <c r="J151" s="15"/>
      <c r="K151" s="17" t="e">
        <f t="shared" si="13"/>
        <v>#VALUE!</v>
      </c>
      <c r="L151" s="15"/>
      <c r="M151" s="18" t="e">
        <f t="shared" si="1"/>
        <v>#VALUE!</v>
      </c>
      <c r="N151" s="15"/>
      <c r="O151" s="15"/>
      <c r="P151" s="15"/>
      <c r="Q151" s="24" t="e">
        <f ca="1">_xludf.MAXIFS('[1]Deals (investment)'!A:A,'[1]Deals (investment)'!B:B,A151)</f>
        <v>#NAME?</v>
      </c>
      <c r="R151" s="15" t="s">
        <v>375</v>
      </c>
      <c r="S151" s="19">
        <v>445000</v>
      </c>
      <c r="T151" s="15" t="s">
        <v>375</v>
      </c>
      <c r="U151" s="17">
        <v>445000</v>
      </c>
      <c r="V151" s="15" t="s">
        <v>1387</v>
      </c>
      <c r="W151" s="15">
        <v>0</v>
      </c>
      <c r="X151" s="15" t="s">
        <v>64</v>
      </c>
      <c r="Y151" s="15" t="s">
        <v>1388</v>
      </c>
      <c r="Z151" s="25" t="s">
        <v>109</v>
      </c>
      <c r="AA151" s="25" t="s">
        <v>110</v>
      </c>
      <c r="AB151" s="20" t="s">
        <v>286</v>
      </c>
      <c r="AC151" s="21" t="s">
        <v>1389</v>
      </c>
      <c r="AD151" s="21" t="s">
        <v>1390</v>
      </c>
      <c r="AE151" s="21" t="s">
        <v>1391</v>
      </c>
      <c r="AF151" s="21" t="s">
        <v>1392</v>
      </c>
      <c r="AG151" s="22">
        <f t="shared" ca="1" si="17"/>
        <v>0.80645161290322576</v>
      </c>
      <c r="AH151" s="15" t="str">
        <f t="shared" si="16"/>
        <v/>
      </c>
      <c r="AI151" s="22" t="str">
        <f>VLOOKUP(A151,'[1]Deals (investment)'!$B$2:$Z$1497,1,FALSE)</f>
        <v>AfricaSokoni</v>
      </c>
      <c r="AJ151" s="22">
        <f>VLOOKUP(A151,'[1]Deals (investment)'!$B$2:$Z$870,15,FALSE)</f>
        <v>1</v>
      </c>
      <c r="AK151" s="17" t="e">
        <f>VLOOKUP(A151,'[1]Deals (Exits)'!B:B,1,FALSE)</f>
        <v>#N/A</v>
      </c>
      <c r="AL151" s="23">
        <f>VLOOKUP(G151,[1]Lookups!$V$3:$Y$197,4,FALSE)</f>
        <v>0</v>
      </c>
      <c r="AM151" s="17" t="str">
        <f>VLOOKUP(X151,[1]Lookups!$B$3:$C$200,2,FALSE)</f>
        <v>E-commerce &amp; Retail</v>
      </c>
      <c r="AN151" s="17" t="str">
        <f>VLOOKUP(R151,[1]Lookups!$H$3:$I$69,2,FALSE)</f>
        <v>2. Seed</v>
      </c>
      <c r="AO151" s="17" t="str">
        <f>VLOOKUP(T151,[1]Lookups!$H$3:$I$69,2,FALSE)</f>
        <v>2. Seed</v>
      </c>
      <c r="AP151" s="17" t="str">
        <f>VLOOKUP(AN151,[1]Lookups!$N$3:$O$11,2,FALSE)</f>
        <v>Early</v>
      </c>
      <c r="AQ151" s="18" t="e">
        <f>COUNTIFS('[1]Deals (investment)'!$B:$B,$A151)</f>
        <v>#VALUE!</v>
      </c>
      <c r="AR151" s="18" t="e">
        <f>COUNTIFS('[1]Deals (investment)'!$B:$B,$A151,'[1]Deals (investment)'!$T:$T,$AW$1)+COUNTIFS('[1]Deals (investment)'!$B:$B,$A151,'[1]Deals (investment)'!$T:$T,$AX$1)+COUNTIFS('[1]Deals (investment)'!$B:$B,$A151,'[1]Deals (investment)'!$T:$T,$AY$1)</f>
        <v>#VALUE!</v>
      </c>
      <c r="AS151" s="17" t="e">
        <f>SUMIFS('[1]Deals (investment)'!$C:$C,'[1]Deals (investment)'!$B:$B,$A151)</f>
        <v>#VALUE!</v>
      </c>
      <c r="AT151" s="17" t="e">
        <f t="shared" si="4"/>
        <v>#VALUE!</v>
      </c>
      <c r="AU151" s="18" t="e">
        <f>COUNTIF('[1]Deals (Exits)'!$B:$B,A151)</f>
        <v>#VALUE!</v>
      </c>
      <c r="AV151" s="17" t="e">
        <f>SUMIFS('[1]Deals (investment)'!$C:$C,'[1]Deals (investment)'!$B:$B,$A151,'[1]Deals (investment)'!$T:$T,AV$1)</f>
        <v>#VALUE!</v>
      </c>
      <c r="AW151" s="17" t="e">
        <f>SUMIFS('[1]Deals (investment)'!$C:$C,'[1]Deals (investment)'!$B:$B,$A151,'[1]Deals (investment)'!$T:$T,AW$1)</f>
        <v>#VALUE!</v>
      </c>
      <c r="AX151" s="17" t="e">
        <f>SUMIFS('[1]Deals (investment)'!$C:$C,'[1]Deals (investment)'!$B:$B,$A151,'[1]Deals (investment)'!$T:$T,AX$1)</f>
        <v>#VALUE!</v>
      </c>
      <c r="AY151" s="17" t="e">
        <f>SUMIFS('[1]Deals (investment)'!$C:$C,'[1]Deals (investment)'!$B:$B,$A151,'[1]Deals (investment)'!$T:$T,AY$1)</f>
        <v>#VALUE!</v>
      </c>
      <c r="AZ151" s="17" t="e">
        <f>SUMIFS('[1]Deals (investment)'!$C:$C,'[1]Deals (investment)'!$B:$B,$A151,'[1]Deals (investment)'!$T:$T,AZ$1)</f>
        <v>#VALUE!</v>
      </c>
      <c r="BA151" s="17" t="e">
        <f>SUMIFS('[1]Deals (investment)'!$C:$C,'[1]Deals (investment)'!$B:$B,$A151,'[1]Deals (investment)'!$T:$T,BA$1)</f>
        <v>#VALUE!</v>
      </c>
      <c r="BB151" s="17" t="e">
        <f>SUMIFS('[1]Deals (investment)'!$C:$C,'[1]Deals (investment)'!$B:$B,$A151,'[1]Deals (investment)'!$T:$T,BB$1)</f>
        <v>#VALUE!</v>
      </c>
      <c r="BC151" s="17" t="e">
        <f>SUMIFS('[1]Deals (Exits)'!$C:$C,'[1]Deals (Exits)'!$B:$B,$A151)</f>
        <v>#VALUE!</v>
      </c>
      <c r="BD151" s="17" t="e">
        <f>SUMIFS('[1]Deals (investment)'!$C:$C,'[1]Deals (investment)'!$B:$B,$A151,'[1]Deals (investment)'!$V:$V,BD$1)</f>
        <v>#VALUE!</v>
      </c>
      <c r="BE151" s="17" t="e">
        <f>SUMIFS('[1]Deals (investment)'!$C:$C,'[1]Deals (investment)'!$B:$B,$A151,'[1]Deals (investment)'!$V:$V,BE$1)</f>
        <v>#VALUE!</v>
      </c>
      <c r="BF151" s="17" t="e">
        <f>SUMIFS('[1]Deals (investment)'!$C:$C,'[1]Deals (investment)'!$B:$B,$A151,'[1]Deals (investment)'!$V:$V,BF$1)</f>
        <v>#VALUE!</v>
      </c>
      <c r="BG151" s="17" t="e">
        <f>SUMIFS('[1]Deals (investment)'!$C:$C,'[1]Deals (investment)'!$B:$B,$A151,'[1]Deals (investment)'!$V:$V,BG$1)</f>
        <v>#VALUE!</v>
      </c>
      <c r="BH151" s="17" t="e">
        <f>SUMIFS('[1]Deals (investment)'!$C:$C,'[1]Deals (investment)'!$B:$B,$A151,'[1]Deals (investment)'!$V:$V,BH$1)</f>
        <v>#VALUE!</v>
      </c>
      <c r="BI151" s="17" t="e">
        <f>SUMIFS('[1]Deals (investment)'!$C:$C,'[1]Deals (investment)'!$B:$B,$A151,'[1]Deals (investment)'!$V:$V,BI$1)</f>
        <v>#VALUE!</v>
      </c>
      <c r="BJ151" s="17" t="e">
        <f>SUMIFS('[1]Deals (investment)'!$C:$C,'[1]Deals (investment)'!$B:$B,$A151,'[1]Deals (investment)'!$V:$V,BJ$1)</f>
        <v>#VALUE!</v>
      </c>
      <c r="BK151" s="17" t="e">
        <f>SUMIFS('[1]Deals (investment)'!$C:$C,'[1]Deals (investment)'!$B:$B,$A151,'[1]Deals (investment)'!$V:$V,BK$1)</f>
        <v>#VALUE!</v>
      </c>
      <c r="BL151" s="17" t="e">
        <f>SUMIFS('[1]Deals (investment)'!$C:$C,'[1]Deals (investment)'!$B:$B,$A151,'[1]Deals (investment)'!$V:$V,BL$1)</f>
        <v>#VALUE!</v>
      </c>
      <c r="BM151" s="17" t="e">
        <f>SUMIFS('[1]Deals (investment)'!$C:$C,'[1]Deals (investment)'!$B:$B,$A151,'[1]Deals (investment)'!$V:$V,BM$1)</f>
        <v>#VALUE!</v>
      </c>
      <c r="BN151" s="15"/>
      <c r="BO151" s="15"/>
      <c r="BP151" s="22"/>
      <c r="BQ151" s="15"/>
      <c r="BR151" s="15"/>
      <c r="BS151" s="15"/>
      <c r="BT151" s="15"/>
      <c r="BU151" s="15"/>
      <c r="BV151" s="15"/>
      <c r="BW151" s="15"/>
      <c r="BX151" s="15"/>
      <c r="BY151" s="15"/>
      <c r="BZ151" s="15"/>
      <c r="CA151" s="15"/>
      <c r="CB151" s="15"/>
      <c r="CC151" s="15"/>
      <c r="CD151" s="15"/>
      <c r="CE151" s="15"/>
      <c r="CF151" s="15"/>
      <c r="CG151" s="15"/>
      <c r="CH151" s="15"/>
      <c r="CI151" s="15"/>
      <c r="CJ151" s="15"/>
      <c r="DM151">
        <v>262</v>
      </c>
    </row>
    <row r="152" spans="1:117" ht="12.75">
      <c r="A152" s="15" t="s">
        <v>1393</v>
      </c>
      <c r="B152" s="15" t="s">
        <v>1394</v>
      </c>
      <c r="C152" s="15" t="s">
        <v>58</v>
      </c>
      <c r="D152" s="16">
        <v>2014</v>
      </c>
      <c r="E152" s="15" t="s">
        <v>90</v>
      </c>
      <c r="F152" s="15"/>
      <c r="G152" s="15" t="s">
        <v>91</v>
      </c>
      <c r="H152" s="15" t="s">
        <v>91</v>
      </c>
      <c r="I152" s="15" t="s">
        <v>91</v>
      </c>
      <c r="J152" s="15"/>
      <c r="K152" s="17" t="e">
        <f t="shared" si="13"/>
        <v>#VALUE!</v>
      </c>
      <c r="L152" s="15"/>
      <c r="M152" s="18" t="e">
        <f t="shared" si="1"/>
        <v>#VALUE!</v>
      </c>
      <c r="N152" s="15"/>
      <c r="O152" s="15"/>
      <c r="P152" s="15"/>
      <c r="Q152" s="15"/>
      <c r="R152" s="15" t="s">
        <v>375</v>
      </c>
      <c r="S152" s="19">
        <v>980000</v>
      </c>
      <c r="T152" s="15" t="s">
        <v>375</v>
      </c>
      <c r="U152" s="17">
        <v>980000</v>
      </c>
      <c r="V152" s="15" t="s">
        <v>1395</v>
      </c>
      <c r="W152" s="15"/>
      <c r="X152" s="15" t="s">
        <v>229</v>
      </c>
      <c r="Y152" s="15" t="s">
        <v>1396</v>
      </c>
      <c r="AB152" s="20" t="s">
        <v>286</v>
      </c>
      <c r="AC152" s="21" t="s">
        <v>1397</v>
      </c>
      <c r="AD152" s="21" t="s">
        <v>1398</v>
      </c>
      <c r="AE152" s="21" t="s">
        <v>1399</v>
      </c>
      <c r="AF152" s="21" t="s">
        <v>1400</v>
      </c>
      <c r="AG152" s="22">
        <f t="shared" si="17"/>
        <v>0.67741935483870963</v>
      </c>
      <c r="AH152" s="15" t="str">
        <f t="shared" si="16"/>
        <v/>
      </c>
      <c r="AI152" s="22" t="str">
        <f>VLOOKUP(A152,'[1]Deals (investment)'!$B$2:$Z$1497,1,FALSE)</f>
        <v>Tastemakers Africa</v>
      </c>
      <c r="AJ152" s="22">
        <f>VLOOKUP(A152,'[1]Deals (investment)'!$B$2:$Z$870,15,FALSE)</f>
        <v>1</v>
      </c>
      <c r="AK152" s="17" t="e">
        <f>VLOOKUP(A152,'[1]Deals (Exits)'!B:B,1,FALSE)</f>
        <v>#N/A</v>
      </c>
      <c r="AL152" s="23">
        <f>VLOOKUP(G152,[1]Lookups!$V$3:$Y$197,4,FALSE)</f>
        <v>0</v>
      </c>
      <c r="AM152" s="17" t="str">
        <f>VLOOKUP(X152,[1]Lookups!$B$3:$C$200,2,FALSE)</f>
        <v>Travel &amp; Leisure</v>
      </c>
      <c r="AN152" s="17" t="str">
        <f>VLOOKUP(R152,[1]Lookups!$H$3:$I$69,2,FALSE)</f>
        <v>2. Seed</v>
      </c>
      <c r="AO152" s="17" t="str">
        <f>VLOOKUP(T152,[1]Lookups!$H$3:$I$69,2,FALSE)</f>
        <v>2. Seed</v>
      </c>
      <c r="AP152" s="17" t="str">
        <f>VLOOKUP(AN152,[1]Lookups!$N$3:$O$11,2,FALSE)</f>
        <v>Early</v>
      </c>
      <c r="AQ152" s="18" t="e">
        <f>COUNTIFS('[1]Deals (investment)'!$B:$B,$A152)</f>
        <v>#VALUE!</v>
      </c>
      <c r="AR152" s="18" t="e">
        <f>COUNTIFS('[1]Deals (investment)'!$B:$B,$A152,'[1]Deals (investment)'!$T:$T,$AW$1)+COUNTIFS('[1]Deals (investment)'!$B:$B,$A152,'[1]Deals (investment)'!$T:$T,$AX$1)+COUNTIFS('[1]Deals (investment)'!$B:$B,$A152,'[1]Deals (investment)'!$T:$T,$AY$1)</f>
        <v>#VALUE!</v>
      </c>
      <c r="AS152" s="17" t="e">
        <f>SUMIFS('[1]Deals (investment)'!$C:$C,'[1]Deals (investment)'!$B:$B,$A152)</f>
        <v>#VALUE!</v>
      </c>
      <c r="AT152" s="17" t="e">
        <f t="shared" si="4"/>
        <v>#VALUE!</v>
      </c>
      <c r="AU152" s="18" t="e">
        <f>COUNTIF('[1]Deals (Exits)'!$B:$B,A152)</f>
        <v>#VALUE!</v>
      </c>
      <c r="AV152" s="17" t="e">
        <f>SUMIFS('[1]Deals (investment)'!$C:$C,'[1]Deals (investment)'!$B:$B,$A152,'[1]Deals (investment)'!$T:$T,AV$1)</f>
        <v>#VALUE!</v>
      </c>
      <c r="AW152" s="17" t="e">
        <f>SUMIFS('[1]Deals (investment)'!$C:$C,'[1]Deals (investment)'!$B:$B,$A152,'[1]Deals (investment)'!$T:$T,AW$1)</f>
        <v>#VALUE!</v>
      </c>
      <c r="AX152" s="17" t="e">
        <f>SUMIFS('[1]Deals (investment)'!$C:$C,'[1]Deals (investment)'!$B:$B,$A152,'[1]Deals (investment)'!$T:$T,AX$1)</f>
        <v>#VALUE!</v>
      </c>
      <c r="AY152" s="17" t="e">
        <f>SUMIFS('[1]Deals (investment)'!$C:$C,'[1]Deals (investment)'!$B:$B,$A152,'[1]Deals (investment)'!$T:$T,AY$1)</f>
        <v>#VALUE!</v>
      </c>
      <c r="AZ152" s="17" t="e">
        <f>SUMIFS('[1]Deals (investment)'!$C:$C,'[1]Deals (investment)'!$B:$B,$A152,'[1]Deals (investment)'!$T:$T,AZ$1)</f>
        <v>#VALUE!</v>
      </c>
      <c r="BA152" s="17" t="e">
        <f>SUMIFS('[1]Deals (investment)'!$C:$C,'[1]Deals (investment)'!$B:$B,$A152,'[1]Deals (investment)'!$T:$T,BA$1)</f>
        <v>#VALUE!</v>
      </c>
      <c r="BB152" s="17" t="e">
        <f>SUMIFS('[1]Deals (investment)'!$C:$C,'[1]Deals (investment)'!$B:$B,$A152,'[1]Deals (investment)'!$T:$T,BB$1)</f>
        <v>#VALUE!</v>
      </c>
      <c r="BC152" s="17" t="e">
        <f>SUMIFS('[1]Deals (Exits)'!$C:$C,'[1]Deals (Exits)'!$B:$B,$A152)</f>
        <v>#VALUE!</v>
      </c>
      <c r="BD152" s="17" t="e">
        <f>SUMIFS('[1]Deals (investment)'!$C:$C,'[1]Deals (investment)'!$B:$B,$A152,'[1]Deals (investment)'!$V:$V,BD$1)</f>
        <v>#VALUE!</v>
      </c>
      <c r="BE152" s="17" t="e">
        <f>SUMIFS('[1]Deals (investment)'!$C:$C,'[1]Deals (investment)'!$B:$B,$A152,'[1]Deals (investment)'!$V:$V,BE$1)</f>
        <v>#VALUE!</v>
      </c>
      <c r="BF152" s="17" t="e">
        <f>SUMIFS('[1]Deals (investment)'!$C:$C,'[1]Deals (investment)'!$B:$B,$A152,'[1]Deals (investment)'!$V:$V,BF$1)</f>
        <v>#VALUE!</v>
      </c>
      <c r="BG152" s="17" t="e">
        <f>SUMIFS('[1]Deals (investment)'!$C:$C,'[1]Deals (investment)'!$B:$B,$A152,'[1]Deals (investment)'!$V:$V,BG$1)</f>
        <v>#VALUE!</v>
      </c>
      <c r="BH152" s="17" t="e">
        <f>SUMIFS('[1]Deals (investment)'!$C:$C,'[1]Deals (investment)'!$B:$B,$A152,'[1]Deals (investment)'!$V:$V,BH$1)</f>
        <v>#VALUE!</v>
      </c>
      <c r="BI152" s="17" t="e">
        <f>SUMIFS('[1]Deals (investment)'!$C:$C,'[1]Deals (investment)'!$B:$B,$A152,'[1]Deals (investment)'!$V:$V,BI$1)</f>
        <v>#VALUE!</v>
      </c>
      <c r="BJ152" s="17" t="e">
        <f>SUMIFS('[1]Deals (investment)'!$C:$C,'[1]Deals (investment)'!$B:$B,$A152,'[1]Deals (investment)'!$V:$V,BJ$1)</f>
        <v>#VALUE!</v>
      </c>
      <c r="BK152" s="17" t="e">
        <f>SUMIFS('[1]Deals (investment)'!$C:$C,'[1]Deals (investment)'!$B:$B,$A152,'[1]Deals (investment)'!$V:$V,BK$1)</f>
        <v>#VALUE!</v>
      </c>
      <c r="BL152" s="17" t="e">
        <f>SUMIFS('[1]Deals (investment)'!$C:$C,'[1]Deals (investment)'!$B:$B,$A152,'[1]Deals (investment)'!$V:$V,BL$1)</f>
        <v>#VALUE!</v>
      </c>
      <c r="BM152" s="17" t="e">
        <f>SUMIFS('[1]Deals (investment)'!$C:$C,'[1]Deals (investment)'!$B:$B,$A152,'[1]Deals (investment)'!$V:$V,BM$1)</f>
        <v>#VALUE!</v>
      </c>
      <c r="BN152" s="15"/>
      <c r="BO152" s="15"/>
      <c r="BP152" s="22"/>
      <c r="BQ152" s="15"/>
      <c r="BR152" s="15"/>
      <c r="BS152" s="15"/>
      <c r="BT152" s="15"/>
      <c r="BU152" s="15"/>
      <c r="BV152" s="15"/>
      <c r="BW152" s="15"/>
      <c r="BX152" s="15"/>
      <c r="BY152" s="15"/>
      <c r="BZ152" s="15"/>
      <c r="CA152" s="15"/>
      <c r="CB152" s="15"/>
      <c r="CC152" s="15"/>
      <c r="CD152" s="15"/>
      <c r="CE152" s="15"/>
      <c r="CF152" s="15"/>
      <c r="CG152" s="15"/>
      <c r="CH152" s="15"/>
      <c r="CI152" s="15"/>
      <c r="CJ152" s="15"/>
    </row>
    <row r="153" spans="1:117" ht="12.75">
      <c r="A153" s="15" t="s">
        <v>1401</v>
      </c>
      <c r="B153" s="15" t="s">
        <v>1402</v>
      </c>
      <c r="C153" s="15" t="s">
        <v>58</v>
      </c>
      <c r="D153" s="16">
        <v>2015</v>
      </c>
      <c r="E153" s="15" t="s">
        <v>128</v>
      </c>
      <c r="F153" s="15" t="s">
        <v>199</v>
      </c>
      <c r="G153" s="15" t="s">
        <v>129</v>
      </c>
      <c r="H153" s="15" t="s">
        <v>129</v>
      </c>
      <c r="I153" s="15" t="s">
        <v>129</v>
      </c>
      <c r="J153" s="15"/>
      <c r="K153" s="17" t="e">
        <f t="shared" si="13"/>
        <v>#VALUE!</v>
      </c>
      <c r="L153" s="15"/>
      <c r="M153" s="18" t="e">
        <f t="shared" si="1"/>
        <v>#VALUE!</v>
      </c>
      <c r="N153" s="15"/>
      <c r="O153" s="15"/>
      <c r="P153" s="15"/>
      <c r="Q153" s="15"/>
      <c r="R153" s="15" t="s">
        <v>375</v>
      </c>
      <c r="S153" s="19">
        <v>350000</v>
      </c>
      <c r="T153" s="15" t="s">
        <v>375</v>
      </c>
      <c r="U153" s="17">
        <v>350000</v>
      </c>
      <c r="V153" s="15" t="s">
        <v>1403</v>
      </c>
      <c r="W153" s="15">
        <v>0</v>
      </c>
      <c r="X153" s="15" t="s">
        <v>294</v>
      </c>
      <c r="Y153" s="15" t="s">
        <v>1404</v>
      </c>
      <c r="AB153" s="20" t="s">
        <v>286</v>
      </c>
      <c r="AC153" s="21" t="s">
        <v>1405</v>
      </c>
      <c r="AD153" s="21" t="s">
        <v>1406</v>
      </c>
      <c r="AE153" s="21" t="s">
        <v>1407</v>
      </c>
      <c r="AF153" s="21" t="s">
        <v>1408</v>
      </c>
      <c r="AG153" s="22">
        <f t="shared" si="17"/>
        <v>0.74193548387096775</v>
      </c>
      <c r="AH153" s="15" t="str">
        <f t="shared" si="16"/>
        <v/>
      </c>
      <c r="AI153" s="22" t="str">
        <f>VLOOKUP(A153,'[1]Deals (investment)'!$B$2:$Z$1497,1,FALSE)</f>
        <v>Shezlong</v>
      </c>
      <c r="AJ153" s="22">
        <f>VLOOKUP(A153,'[1]Deals (investment)'!$B$2:$Z$870,15,FALSE)</f>
        <v>1</v>
      </c>
      <c r="AK153" s="17" t="e">
        <f>VLOOKUP(A153,'[1]Deals (Exits)'!B:B,1,FALSE)</f>
        <v>#N/A</v>
      </c>
      <c r="AL153" s="23">
        <f>VLOOKUP(G153,[1]Lookups!$V$3:$Y$197,4,FALSE)</f>
        <v>0</v>
      </c>
      <c r="AM153" s="17" t="str">
        <f>VLOOKUP(X153,[1]Lookups!$B$3:$C$200,2,FALSE)</f>
        <v>Health &amp; Pharmaceuticals</v>
      </c>
      <c r="AN153" s="17" t="str">
        <f>VLOOKUP(R153,[1]Lookups!$H$3:$I$69,2,FALSE)</f>
        <v>2. Seed</v>
      </c>
      <c r="AO153" s="17" t="str">
        <f>VLOOKUP(T153,[1]Lookups!$H$3:$I$69,2,FALSE)</f>
        <v>2. Seed</v>
      </c>
      <c r="AP153" s="17" t="str">
        <f>VLOOKUP(AN153,[1]Lookups!$N$3:$O$11,2,FALSE)</f>
        <v>Early</v>
      </c>
      <c r="AQ153" s="18" t="e">
        <f>COUNTIFS('[1]Deals (investment)'!$B:$B,$A153)</f>
        <v>#VALUE!</v>
      </c>
      <c r="AR153" s="18" t="e">
        <f>COUNTIFS('[1]Deals (investment)'!$B:$B,$A153,'[1]Deals (investment)'!$T:$T,$AW$1)+COUNTIFS('[1]Deals (investment)'!$B:$B,$A153,'[1]Deals (investment)'!$T:$T,$AX$1)+COUNTIFS('[1]Deals (investment)'!$B:$B,$A153,'[1]Deals (investment)'!$T:$T,$AY$1)</f>
        <v>#VALUE!</v>
      </c>
      <c r="AS153" s="17" t="e">
        <f>SUMIFS('[1]Deals (investment)'!$C:$C,'[1]Deals (investment)'!$B:$B,$A153)</f>
        <v>#VALUE!</v>
      </c>
      <c r="AT153" s="17" t="e">
        <f t="shared" si="4"/>
        <v>#VALUE!</v>
      </c>
      <c r="AU153" s="18" t="e">
        <f>COUNTIF('[1]Deals (Exits)'!$B:$B,A153)</f>
        <v>#VALUE!</v>
      </c>
      <c r="AV153" s="17" t="e">
        <f>SUMIFS('[1]Deals (investment)'!$C:$C,'[1]Deals (investment)'!$B:$B,$A153,'[1]Deals (investment)'!$T:$T,AV$1)</f>
        <v>#VALUE!</v>
      </c>
      <c r="AW153" s="17" t="e">
        <f>SUMIFS('[1]Deals (investment)'!$C:$C,'[1]Deals (investment)'!$B:$B,$A153,'[1]Deals (investment)'!$T:$T,AW$1)</f>
        <v>#VALUE!</v>
      </c>
      <c r="AX153" s="17" t="e">
        <f>SUMIFS('[1]Deals (investment)'!$C:$C,'[1]Deals (investment)'!$B:$B,$A153,'[1]Deals (investment)'!$T:$T,AX$1)</f>
        <v>#VALUE!</v>
      </c>
      <c r="AY153" s="17" t="e">
        <f>SUMIFS('[1]Deals (investment)'!$C:$C,'[1]Deals (investment)'!$B:$B,$A153,'[1]Deals (investment)'!$T:$T,AY$1)</f>
        <v>#VALUE!</v>
      </c>
      <c r="AZ153" s="17" t="e">
        <f>SUMIFS('[1]Deals (investment)'!$C:$C,'[1]Deals (investment)'!$B:$B,$A153,'[1]Deals (investment)'!$T:$T,AZ$1)</f>
        <v>#VALUE!</v>
      </c>
      <c r="BA153" s="17" t="e">
        <f>SUMIFS('[1]Deals (investment)'!$C:$C,'[1]Deals (investment)'!$B:$B,$A153,'[1]Deals (investment)'!$T:$T,BA$1)</f>
        <v>#VALUE!</v>
      </c>
      <c r="BB153" s="17" t="e">
        <f>SUMIFS('[1]Deals (investment)'!$C:$C,'[1]Deals (investment)'!$B:$B,$A153,'[1]Deals (investment)'!$T:$T,BB$1)</f>
        <v>#VALUE!</v>
      </c>
      <c r="BC153" s="17" t="e">
        <f>SUMIFS('[1]Deals (Exits)'!$C:$C,'[1]Deals (Exits)'!$B:$B,$A153)</f>
        <v>#VALUE!</v>
      </c>
      <c r="BD153" s="17" t="e">
        <f>SUMIFS('[1]Deals (investment)'!$C:$C,'[1]Deals (investment)'!$B:$B,$A153,'[1]Deals (investment)'!$V:$V,BD$1)</f>
        <v>#VALUE!</v>
      </c>
      <c r="BE153" s="17" t="e">
        <f>SUMIFS('[1]Deals (investment)'!$C:$C,'[1]Deals (investment)'!$B:$B,$A153,'[1]Deals (investment)'!$V:$V,BE$1)</f>
        <v>#VALUE!</v>
      </c>
      <c r="BF153" s="17" t="e">
        <f>SUMIFS('[1]Deals (investment)'!$C:$C,'[1]Deals (investment)'!$B:$B,$A153,'[1]Deals (investment)'!$V:$V,BF$1)</f>
        <v>#VALUE!</v>
      </c>
      <c r="BG153" s="17" t="e">
        <f>SUMIFS('[1]Deals (investment)'!$C:$C,'[1]Deals (investment)'!$B:$B,$A153,'[1]Deals (investment)'!$V:$V,BG$1)</f>
        <v>#VALUE!</v>
      </c>
      <c r="BH153" s="17" t="e">
        <f>SUMIFS('[1]Deals (investment)'!$C:$C,'[1]Deals (investment)'!$B:$B,$A153,'[1]Deals (investment)'!$V:$V,BH$1)</f>
        <v>#VALUE!</v>
      </c>
      <c r="BI153" s="17" t="e">
        <f>SUMIFS('[1]Deals (investment)'!$C:$C,'[1]Deals (investment)'!$B:$B,$A153,'[1]Deals (investment)'!$V:$V,BI$1)</f>
        <v>#VALUE!</v>
      </c>
      <c r="BJ153" s="17" t="e">
        <f>SUMIFS('[1]Deals (investment)'!$C:$C,'[1]Deals (investment)'!$B:$B,$A153,'[1]Deals (investment)'!$V:$V,BJ$1)</f>
        <v>#VALUE!</v>
      </c>
      <c r="BK153" s="17" t="e">
        <f>SUMIFS('[1]Deals (investment)'!$C:$C,'[1]Deals (investment)'!$B:$B,$A153,'[1]Deals (investment)'!$V:$V,BK$1)</f>
        <v>#VALUE!</v>
      </c>
      <c r="BL153" s="17" t="e">
        <f>SUMIFS('[1]Deals (investment)'!$C:$C,'[1]Deals (investment)'!$B:$B,$A153,'[1]Deals (investment)'!$V:$V,BL$1)</f>
        <v>#VALUE!</v>
      </c>
      <c r="BM153" s="17" t="e">
        <f>SUMIFS('[1]Deals (investment)'!$C:$C,'[1]Deals (investment)'!$B:$B,$A153,'[1]Deals (investment)'!$V:$V,BM$1)</f>
        <v>#VALUE!</v>
      </c>
      <c r="BN153" s="15"/>
      <c r="BO153" s="15"/>
      <c r="BP153" s="22"/>
      <c r="BQ153" s="15"/>
      <c r="BR153" s="15"/>
      <c r="BS153" s="15"/>
      <c r="BT153" s="15"/>
      <c r="BU153" s="15"/>
      <c r="BV153" s="15"/>
      <c r="BW153" s="15"/>
      <c r="BX153" s="15"/>
      <c r="BY153" s="15"/>
      <c r="BZ153" s="15"/>
      <c r="CA153" s="15"/>
      <c r="CB153" s="15"/>
      <c r="CC153" s="15"/>
      <c r="CD153" s="15"/>
      <c r="CE153" s="15"/>
      <c r="CF153" s="15"/>
      <c r="CG153" s="15"/>
      <c r="CH153" s="15"/>
      <c r="CI153" s="15"/>
      <c r="CJ153" s="15"/>
      <c r="DM153">
        <v>390</v>
      </c>
    </row>
    <row r="154" spans="1:117" ht="12.75">
      <c r="A154" s="15" t="s">
        <v>1409</v>
      </c>
      <c r="B154" s="15" t="s">
        <v>1410</v>
      </c>
      <c r="C154" s="15" t="s">
        <v>58</v>
      </c>
      <c r="D154" s="16">
        <v>2017</v>
      </c>
      <c r="E154" s="15" t="s">
        <v>90</v>
      </c>
      <c r="F154" s="15"/>
      <c r="G154" s="15" t="s">
        <v>91</v>
      </c>
      <c r="H154" s="15" t="s">
        <v>91</v>
      </c>
      <c r="I154" s="15" t="s">
        <v>91</v>
      </c>
      <c r="J154" s="15"/>
      <c r="K154" s="17" t="e">
        <f t="shared" si="13"/>
        <v>#VALUE!</v>
      </c>
      <c r="L154" s="15"/>
      <c r="M154" s="18" t="e">
        <f t="shared" si="1"/>
        <v>#VALUE!</v>
      </c>
      <c r="N154" s="15"/>
      <c r="O154" s="15"/>
      <c r="P154" s="15"/>
      <c r="Q154" s="15"/>
      <c r="R154" s="15" t="s">
        <v>375</v>
      </c>
      <c r="S154" s="19">
        <v>830000</v>
      </c>
      <c r="T154" s="15" t="s">
        <v>375</v>
      </c>
      <c r="U154" s="17">
        <v>830000</v>
      </c>
      <c r="V154" s="15" t="s">
        <v>1411</v>
      </c>
      <c r="W154" s="15"/>
      <c r="X154" s="15" t="s">
        <v>404</v>
      </c>
      <c r="Y154" s="15" t="s">
        <v>1412</v>
      </c>
      <c r="AB154" s="32">
        <v>43506</v>
      </c>
      <c r="AC154" s="21" t="s">
        <v>1413</v>
      </c>
      <c r="AD154" s="21" t="s">
        <v>1414</v>
      </c>
      <c r="AE154" s="21" t="s">
        <v>1415</v>
      </c>
      <c r="AF154" s="21" t="s">
        <v>1416</v>
      </c>
      <c r="AG154" s="22">
        <f t="shared" si="17"/>
        <v>0.67741935483870963</v>
      </c>
      <c r="AH154" s="15" t="e">
        <f t="shared" si="16"/>
        <v>#VALUE!</v>
      </c>
      <c r="AI154" s="22" t="str">
        <f>VLOOKUP(A154,'[1]Deals (investment)'!$B$2:$Z$1497,1,FALSE)</f>
        <v>Digsconnect</v>
      </c>
      <c r="AJ154" s="22" t="e">
        <f>VLOOKUP(A154,'[1]Deals (investment)'!$B$2:$Z$870,15,FALSE)</f>
        <v>#N/A</v>
      </c>
      <c r="AK154" s="17" t="e">
        <f>VLOOKUP(A154,'[1]Deals (Exits)'!B:B,1,FALSE)</f>
        <v>#N/A</v>
      </c>
      <c r="AL154" s="23">
        <f>VLOOKUP(G154,[1]Lookups!$V$3:$Y$197,4,FALSE)</f>
        <v>0</v>
      </c>
      <c r="AM154" s="17" t="str">
        <f>VLOOKUP(X154,[1]Lookups!$B$3:$C$200,2,FALSE)</f>
        <v>Other Technologies &amp; Information Technology</v>
      </c>
      <c r="AN154" s="17" t="str">
        <f>VLOOKUP(R154,[1]Lookups!$H$3:$I$69,2,FALSE)</f>
        <v>2. Seed</v>
      </c>
      <c r="AO154" s="17" t="str">
        <f>VLOOKUP(T154,[1]Lookups!$H$3:$I$69,2,FALSE)</f>
        <v>2. Seed</v>
      </c>
      <c r="AP154" s="17" t="str">
        <f>VLOOKUP(AN154,[1]Lookups!$N$3:$O$11,2,FALSE)</f>
        <v>Early</v>
      </c>
      <c r="AQ154" s="18" t="e">
        <f>COUNTIFS('[1]Deals (investment)'!$B:$B,$A154)</f>
        <v>#VALUE!</v>
      </c>
      <c r="AR154" s="18" t="e">
        <f>COUNTIFS('[1]Deals (investment)'!$B:$B,$A154,'[1]Deals (investment)'!$T:$T,$AW$1)+COUNTIFS('[1]Deals (investment)'!$B:$B,$A154,'[1]Deals (investment)'!$T:$T,$AX$1)+COUNTIFS('[1]Deals (investment)'!$B:$B,$A154,'[1]Deals (investment)'!$T:$T,$AY$1)</f>
        <v>#VALUE!</v>
      </c>
      <c r="AS154" s="17" t="e">
        <f>SUMIFS('[1]Deals (investment)'!$C:$C,'[1]Deals (investment)'!$B:$B,$A154)</f>
        <v>#VALUE!</v>
      </c>
      <c r="AT154" s="17" t="e">
        <f t="shared" si="4"/>
        <v>#VALUE!</v>
      </c>
      <c r="AU154" s="18" t="e">
        <f>COUNTIF('[1]Deals (Exits)'!$B:$B,A154)</f>
        <v>#VALUE!</v>
      </c>
      <c r="AV154" s="17" t="e">
        <f>SUMIFS('[1]Deals (investment)'!$C:$C,'[1]Deals (investment)'!$B:$B,$A154,'[1]Deals (investment)'!$T:$T,AV$1)</f>
        <v>#VALUE!</v>
      </c>
      <c r="AW154" s="17" t="e">
        <f>SUMIFS('[1]Deals (investment)'!$C:$C,'[1]Deals (investment)'!$B:$B,$A154,'[1]Deals (investment)'!$T:$T,AW$1)</f>
        <v>#VALUE!</v>
      </c>
      <c r="AX154" s="17" t="e">
        <f>SUMIFS('[1]Deals (investment)'!$C:$C,'[1]Deals (investment)'!$B:$B,$A154,'[1]Deals (investment)'!$T:$T,AX$1)</f>
        <v>#VALUE!</v>
      </c>
      <c r="AY154" s="17" t="e">
        <f>SUMIFS('[1]Deals (investment)'!$C:$C,'[1]Deals (investment)'!$B:$B,$A154,'[1]Deals (investment)'!$T:$T,AY$1)</f>
        <v>#VALUE!</v>
      </c>
      <c r="AZ154" s="17" t="e">
        <f>SUMIFS('[1]Deals (investment)'!$C:$C,'[1]Deals (investment)'!$B:$B,$A154,'[1]Deals (investment)'!$T:$T,AZ$1)</f>
        <v>#VALUE!</v>
      </c>
      <c r="BA154" s="17" t="e">
        <f>SUMIFS('[1]Deals (investment)'!$C:$C,'[1]Deals (investment)'!$B:$B,$A154,'[1]Deals (investment)'!$T:$T,BA$1)</f>
        <v>#VALUE!</v>
      </c>
      <c r="BB154" s="17" t="e">
        <f>SUMIFS('[1]Deals (investment)'!$C:$C,'[1]Deals (investment)'!$B:$B,$A154,'[1]Deals (investment)'!$T:$T,BB$1)</f>
        <v>#VALUE!</v>
      </c>
      <c r="BC154" s="17" t="e">
        <f>SUMIFS('[1]Deals (Exits)'!$C:$C,'[1]Deals (Exits)'!$B:$B,$A154)</f>
        <v>#VALUE!</v>
      </c>
      <c r="BD154" s="17" t="e">
        <f>SUMIFS('[1]Deals (investment)'!$C:$C,'[1]Deals (investment)'!$B:$B,$A154,'[1]Deals (investment)'!$V:$V,BD$1)</f>
        <v>#VALUE!</v>
      </c>
      <c r="BE154" s="17" t="e">
        <f>SUMIFS('[1]Deals (investment)'!$C:$C,'[1]Deals (investment)'!$B:$B,$A154,'[1]Deals (investment)'!$V:$V,BE$1)</f>
        <v>#VALUE!</v>
      </c>
      <c r="BF154" s="17" t="e">
        <f>SUMIFS('[1]Deals (investment)'!$C:$C,'[1]Deals (investment)'!$B:$B,$A154,'[1]Deals (investment)'!$V:$V,BF$1)</f>
        <v>#VALUE!</v>
      </c>
      <c r="BG154" s="17" t="e">
        <f>SUMIFS('[1]Deals (investment)'!$C:$C,'[1]Deals (investment)'!$B:$B,$A154,'[1]Deals (investment)'!$V:$V,BG$1)</f>
        <v>#VALUE!</v>
      </c>
      <c r="BH154" s="17" t="e">
        <f>SUMIFS('[1]Deals (investment)'!$C:$C,'[1]Deals (investment)'!$B:$B,$A154,'[1]Deals (investment)'!$V:$V,BH$1)</f>
        <v>#VALUE!</v>
      </c>
      <c r="BI154" s="17" t="e">
        <f>SUMIFS('[1]Deals (investment)'!$C:$C,'[1]Deals (investment)'!$B:$B,$A154,'[1]Deals (investment)'!$V:$V,BI$1)</f>
        <v>#VALUE!</v>
      </c>
      <c r="BJ154" s="17" t="e">
        <f>SUMIFS('[1]Deals (investment)'!$C:$C,'[1]Deals (investment)'!$B:$B,$A154,'[1]Deals (investment)'!$V:$V,BJ$1)</f>
        <v>#VALUE!</v>
      </c>
      <c r="BK154" s="17" t="e">
        <f>SUMIFS('[1]Deals (investment)'!$C:$C,'[1]Deals (investment)'!$B:$B,$A154,'[1]Deals (investment)'!$V:$V,BK$1)</f>
        <v>#VALUE!</v>
      </c>
      <c r="BL154" s="17" t="e">
        <f>SUMIFS('[1]Deals (investment)'!$C:$C,'[1]Deals (investment)'!$B:$B,$A154,'[1]Deals (investment)'!$V:$V,BL$1)</f>
        <v>#VALUE!</v>
      </c>
      <c r="BM154" s="17" t="e">
        <f>SUMIFS('[1]Deals (investment)'!$C:$C,'[1]Deals (investment)'!$B:$B,$A154,'[1]Deals (investment)'!$V:$V,BM$1)</f>
        <v>#VALUE!</v>
      </c>
      <c r="BN154" s="15"/>
      <c r="BO154" s="15"/>
      <c r="BP154" s="22"/>
      <c r="BQ154" s="15"/>
      <c r="BR154" s="15"/>
      <c r="BS154" s="15"/>
      <c r="BT154" s="15"/>
      <c r="BU154" s="15"/>
      <c r="BV154" s="15"/>
      <c r="BW154" s="15"/>
      <c r="BX154" s="15"/>
      <c r="BY154" s="15"/>
      <c r="BZ154" s="15"/>
      <c r="CA154" s="15"/>
      <c r="CB154" s="15"/>
      <c r="CC154" s="15"/>
      <c r="CD154" s="15"/>
      <c r="CE154" s="15"/>
      <c r="CF154" s="15"/>
      <c r="CG154" s="15"/>
      <c r="CH154" s="15"/>
      <c r="CI154" s="15"/>
      <c r="CJ154" s="15"/>
    </row>
    <row r="155" spans="1:117" ht="12.75">
      <c r="A155" s="15" t="s">
        <v>1417</v>
      </c>
      <c r="B155" s="15" t="s">
        <v>1418</v>
      </c>
      <c r="C155" s="15" t="s">
        <v>58</v>
      </c>
      <c r="D155" s="16">
        <v>2017</v>
      </c>
      <c r="E155" s="15" t="s">
        <v>128</v>
      </c>
      <c r="F155" s="15" t="s">
        <v>199</v>
      </c>
      <c r="G155" s="15" t="s">
        <v>129</v>
      </c>
      <c r="H155" s="15" t="s">
        <v>129</v>
      </c>
      <c r="I155" s="15" t="s">
        <v>129</v>
      </c>
      <c r="J155" s="15"/>
      <c r="K155" s="17" t="e">
        <f t="shared" si="13"/>
        <v>#VALUE!</v>
      </c>
      <c r="L155" s="15"/>
      <c r="M155" s="18" t="e">
        <f t="shared" si="1"/>
        <v>#VALUE!</v>
      </c>
      <c r="N155" s="15"/>
      <c r="O155" s="15"/>
      <c r="P155" s="15"/>
      <c r="Q155" s="15"/>
      <c r="R155" s="15" t="s">
        <v>375</v>
      </c>
      <c r="S155" s="19">
        <v>800000</v>
      </c>
      <c r="T155" s="15" t="s">
        <v>375</v>
      </c>
      <c r="U155" s="17">
        <v>800000</v>
      </c>
      <c r="V155" s="15" t="s">
        <v>1419</v>
      </c>
      <c r="W155" s="15">
        <v>0</v>
      </c>
      <c r="X155" s="15" t="s">
        <v>134</v>
      </c>
      <c r="Y155" s="15" t="s">
        <v>1420</v>
      </c>
      <c r="AB155" s="20" t="s">
        <v>286</v>
      </c>
      <c r="AC155" s="21" t="s">
        <v>1421</v>
      </c>
      <c r="AD155" s="21" t="s">
        <v>1422</v>
      </c>
      <c r="AE155" s="15" t="s">
        <v>199</v>
      </c>
      <c r="AF155" s="21" t="s">
        <v>1423</v>
      </c>
      <c r="AG155" s="22">
        <f t="shared" si="17"/>
        <v>0.74193548387096775</v>
      </c>
      <c r="AH155" s="15" t="str">
        <f t="shared" si="16"/>
        <v/>
      </c>
      <c r="AI155" s="22" t="str">
        <f>VLOOKUP(A155,'[1]Deals (investment)'!$B$2:$Z$1497,1,FALSE)</f>
        <v>Brimore</v>
      </c>
      <c r="AJ155" s="22" t="e">
        <f>VLOOKUP(A155,'[1]Deals (investment)'!$B$2:$Z$870,15,FALSE)</f>
        <v>#N/A</v>
      </c>
      <c r="AK155" s="17" t="e">
        <f>VLOOKUP(A155,'[1]Deals (Exits)'!B:B,1,FALSE)</f>
        <v>#N/A</v>
      </c>
      <c r="AL155" s="23">
        <f>VLOOKUP(G155,[1]Lookups!$V$3:$Y$197,4,FALSE)</f>
        <v>0</v>
      </c>
      <c r="AM155" s="17" t="str">
        <f>VLOOKUP(X155,[1]Lookups!$B$3:$C$200,2,FALSE)</f>
        <v>Transport &amp; Logistics</v>
      </c>
      <c r="AN155" s="17" t="str">
        <f>VLOOKUP(R155,[1]Lookups!$H$3:$I$69,2,FALSE)</f>
        <v>2. Seed</v>
      </c>
      <c r="AO155" s="17" t="str">
        <f>VLOOKUP(T155,[1]Lookups!$H$3:$I$69,2,FALSE)</f>
        <v>2. Seed</v>
      </c>
      <c r="AP155" s="17" t="str">
        <f>VLOOKUP(AN155,[1]Lookups!$N$3:$O$11,2,FALSE)</f>
        <v>Early</v>
      </c>
      <c r="AQ155" s="18" t="e">
        <f>COUNTIFS('[1]Deals (investment)'!$B:$B,$A155)</f>
        <v>#VALUE!</v>
      </c>
      <c r="AR155" s="18" t="e">
        <f>COUNTIFS('[1]Deals (investment)'!$B:$B,$A155,'[1]Deals (investment)'!$T:$T,$AW$1)+COUNTIFS('[1]Deals (investment)'!$B:$B,$A155,'[1]Deals (investment)'!$T:$T,$AX$1)+COUNTIFS('[1]Deals (investment)'!$B:$B,$A155,'[1]Deals (investment)'!$T:$T,$AY$1)</f>
        <v>#VALUE!</v>
      </c>
      <c r="AS155" s="17" t="e">
        <f>SUMIFS('[1]Deals (investment)'!$C:$C,'[1]Deals (investment)'!$B:$B,$A155)</f>
        <v>#VALUE!</v>
      </c>
      <c r="AT155" s="17" t="e">
        <f t="shared" si="4"/>
        <v>#VALUE!</v>
      </c>
      <c r="AU155" s="18" t="e">
        <f>COUNTIF('[1]Deals (Exits)'!$B:$B,A155)</f>
        <v>#VALUE!</v>
      </c>
      <c r="AV155" s="17" t="e">
        <f>SUMIFS('[1]Deals (investment)'!$C:$C,'[1]Deals (investment)'!$B:$B,$A155,'[1]Deals (investment)'!$T:$T,AV$1)</f>
        <v>#VALUE!</v>
      </c>
      <c r="AW155" s="17" t="e">
        <f>SUMIFS('[1]Deals (investment)'!$C:$C,'[1]Deals (investment)'!$B:$B,$A155,'[1]Deals (investment)'!$T:$T,AW$1)</f>
        <v>#VALUE!</v>
      </c>
      <c r="AX155" s="17" t="e">
        <f>SUMIFS('[1]Deals (investment)'!$C:$C,'[1]Deals (investment)'!$B:$B,$A155,'[1]Deals (investment)'!$T:$T,AX$1)</f>
        <v>#VALUE!</v>
      </c>
      <c r="AY155" s="17" t="e">
        <f>SUMIFS('[1]Deals (investment)'!$C:$C,'[1]Deals (investment)'!$B:$B,$A155,'[1]Deals (investment)'!$T:$T,AY$1)</f>
        <v>#VALUE!</v>
      </c>
      <c r="AZ155" s="17" t="e">
        <f>SUMIFS('[1]Deals (investment)'!$C:$C,'[1]Deals (investment)'!$B:$B,$A155,'[1]Deals (investment)'!$T:$T,AZ$1)</f>
        <v>#VALUE!</v>
      </c>
      <c r="BA155" s="17" t="e">
        <f>SUMIFS('[1]Deals (investment)'!$C:$C,'[1]Deals (investment)'!$B:$B,$A155,'[1]Deals (investment)'!$T:$T,BA$1)</f>
        <v>#VALUE!</v>
      </c>
      <c r="BB155" s="17" t="e">
        <f>SUMIFS('[1]Deals (investment)'!$C:$C,'[1]Deals (investment)'!$B:$B,$A155,'[1]Deals (investment)'!$T:$T,BB$1)</f>
        <v>#VALUE!</v>
      </c>
      <c r="BC155" s="17" t="e">
        <f>SUMIFS('[1]Deals (Exits)'!$C:$C,'[1]Deals (Exits)'!$B:$B,$A155)</f>
        <v>#VALUE!</v>
      </c>
      <c r="BD155" s="17" t="e">
        <f>SUMIFS('[1]Deals (investment)'!$C:$C,'[1]Deals (investment)'!$B:$B,$A155,'[1]Deals (investment)'!$V:$V,BD$1)</f>
        <v>#VALUE!</v>
      </c>
      <c r="BE155" s="17" t="e">
        <f>SUMIFS('[1]Deals (investment)'!$C:$C,'[1]Deals (investment)'!$B:$B,$A155,'[1]Deals (investment)'!$V:$V,BE$1)</f>
        <v>#VALUE!</v>
      </c>
      <c r="BF155" s="17" t="e">
        <f>SUMIFS('[1]Deals (investment)'!$C:$C,'[1]Deals (investment)'!$B:$B,$A155,'[1]Deals (investment)'!$V:$V,BF$1)</f>
        <v>#VALUE!</v>
      </c>
      <c r="BG155" s="17" t="e">
        <f>SUMIFS('[1]Deals (investment)'!$C:$C,'[1]Deals (investment)'!$B:$B,$A155,'[1]Deals (investment)'!$V:$V,BG$1)</f>
        <v>#VALUE!</v>
      </c>
      <c r="BH155" s="17" t="e">
        <f>SUMIFS('[1]Deals (investment)'!$C:$C,'[1]Deals (investment)'!$B:$B,$A155,'[1]Deals (investment)'!$V:$V,BH$1)</f>
        <v>#VALUE!</v>
      </c>
      <c r="BI155" s="17" t="e">
        <f>SUMIFS('[1]Deals (investment)'!$C:$C,'[1]Deals (investment)'!$B:$B,$A155,'[1]Deals (investment)'!$V:$V,BI$1)</f>
        <v>#VALUE!</v>
      </c>
      <c r="BJ155" s="17" t="e">
        <f>SUMIFS('[1]Deals (investment)'!$C:$C,'[1]Deals (investment)'!$B:$B,$A155,'[1]Deals (investment)'!$V:$V,BJ$1)</f>
        <v>#VALUE!</v>
      </c>
      <c r="BK155" s="17" t="e">
        <f>SUMIFS('[1]Deals (investment)'!$C:$C,'[1]Deals (investment)'!$B:$B,$A155,'[1]Deals (investment)'!$V:$V,BK$1)</f>
        <v>#VALUE!</v>
      </c>
      <c r="BL155" s="17" t="e">
        <f>SUMIFS('[1]Deals (investment)'!$C:$C,'[1]Deals (investment)'!$B:$B,$A155,'[1]Deals (investment)'!$V:$V,BL$1)</f>
        <v>#VALUE!</v>
      </c>
      <c r="BM155" s="17" t="e">
        <f>SUMIFS('[1]Deals (investment)'!$C:$C,'[1]Deals (investment)'!$B:$B,$A155,'[1]Deals (investment)'!$V:$V,BM$1)</f>
        <v>#VALUE!</v>
      </c>
      <c r="BN155" s="15"/>
      <c r="BO155" s="15"/>
      <c r="BP155" s="22"/>
      <c r="BQ155" s="15"/>
      <c r="BR155" s="15"/>
      <c r="BS155" s="15"/>
      <c r="BT155" s="15"/>
      <c r="BU155" s="15"/>
      <c r="BV155" s="15"/>
      <c r="BW155" s="15"/>
      <c r="BX155" s="15"/>
      <c r="BY155" s="15"/>
      <c r="BZ155" s="15"/>
      <c r="CA155" s="15"/>
      <c r="CB155" s="15"/>
      <c r="CC155" s="15"/>
      <c r="CD155" s="15"/>
      <c r="CE155" s="15"/>
      <c r="CF155" s="15"/>
      <c r="CG155" s="15"/>
      <c r="CH155" s="15"/>
      <c r="CI155" s="15"/>
      <c r="CJ155" s="15"/>
    </row>
    <row r="156" spans="1:117" ht="12.75">
      <c r="A156" s="15" t="s">
        <v>1424</v>
      </c>
      <c r="B156" s="15" t="s">
        <v>1425</v>
      </c>
      <c r="C156" s="15" t="s">
        <v>58</v>
      </c>
      <c r="D156" s="16">
        <v>2018</v>
      </c>
      <c r="E156" s="15" t="s">
        <v>128</v>
      </c>
      <c r="F156" s="15"/>
      <c r="G156" s="15" t="s">
        <v>129</v>
      </c>
      <c r="H156" s="15" t="s">
        <v>129</v>
      </c>
      <c r="I156" s="15" t="s">
        <v>129</v>
      </c>
      <c r="J156" s="15"/>
      <c r="K156" s="17" t="e">
        <f t="shared" si="13"/>
        <v>#VALUE!</v>
      </c>
      <c r="L156" s="15"/>
      <c r="M156" s="18" t="e">
        <f t="shared" si="1"/>
        <v>#VALUE!</v>
      </c>
      <c r="N156" s="15"/>
      <c r="O156" s="15"/>
      <c r="P156" s="15"/>
      <c r="Q156" s="15"/>
      <c r="R156" s="15" t="s">
        <v>375</v>
      </c>
      <c r="S156" s="19">
        <v>800000</v>
      </c>
      <c r="T156" s="15" t="s">
        <v>375</v>
      </c>
      <c r="U156" s="17">
        <v>800000</v>
      </c>
      <c r="V156" s="15" t="s">
        <v>1426</v>
      </c>
      <c r="W156" s="15"/>
      <c r="X156" s="15" t="s">
        <v>404</v>
      </c>
      <c r="Y156" s="15" t="s">
        <v>522</v>
      </c>
      <c r="AB156" s="32">
        <v>43506</v>
      </c>
      <c r="AC156" s="21" t="s">
        <v>1427</v>
      </c>
      <c r="AD156" s="21" t="s">
        <v>1428</v>
      </c>
      <c r="AE156" s="21" t="s">
        <v>1429</v>
      </c>
      <c r="AF156" s="21" t="s">
        <v>1430</v>
      </c>
      <c r="AG156" s="22">
        <f t="shared" si="17"/>
        <v>0.67741935483870963</v>
      </c>
      <c r="AH156" s="15" t="e">
        <f t="shared" si="16"/>
        <v>#VALUE!</v>
      </c>
      <c r="AI156" s="22" t="str">
        <f>VLOOKUP(A156,'[1]Deals (investment)'!$B$2:$Z$1497,1,FALSE)</f>
        <v>MerQ Artificial Intelligence</v>
      </c>
      <c r="AJ156" s="22" t="e">
        <f>VLOOKUP(A156,'[1]Deals (investment)'!$B$2:$Z$870,15,FALSE)</f>
        <v>#N/A</v>
      </c>
      <c r="AK156" s="17" t="e">
        <f>VLOOKUP(A156,'[1]Deals (Exits)'!B:B,1,FALSE)</f>
        <v>#N/A</v>
      </c>
      <c r="AL156" s="23">
        <f>VLOOKUP(G156,[1]Lookups!$V$3:$Y$197,4,FALSE)</f>
        <v>0</v>
      </c>
      <c r="AM156" s="17" t="str">
        <f>VLOOKUP(X156,[1]Lookups!$B$3:$C$200,2,FALSE)</f>
        <v>Other Technologies &amp; Information Technology</v>
      </c>
      <c r="AN156" s="17" t="str">
        <f>VLOOKUP(R156,[1]Lookups!$H$3:$I$69,2,FALSE)</f>
        <v>2. Seed</v>
      </c>
      <c r="AO156" s="17" t="str">
        <f>VLOOKUP(T156,[1]Lookups!$H$3:$I$69,2,FALSE)</f>
        <v>2. Seed</v>
      </c>
      <c r="AP156" s="17" t="str">
        <f>VLOOKUP(AN156,[1]Lookups!$N$3:$O$11,2,FALSE)</f>
        <v>Early</v>
      </c>
      <c r="AQ156" s="18" t="e">
        <f>COUNTIFS('[1]Deals (investment)'!$B:$B,$A156)</f>
        <v>#VALUE!</v>
      </c>
      <c r="AR156" s="18" t="e">
        <f>COUNTIFS('[1]Deals (investment)'!$B:$B,$A156,'[1]Deals (investment)'!$T:$T,$AW$1)+COUNTIFS('[1]Deals (investment)'!$B:$B,$A156,'[1]Deals (investment)'!$T:$T,$AX$1)+COUNTIFS('[1]Deals (investment)'!$B:$B,$A156,'[1]Deals (investment)'!$T:$T,$AY$1)</f>
        <v>#VALUE!</v>
      </c>
      <c r="AS156" s="17" t="e">
        <f>SUMIFS('[1]Deals (investment)'!$C:$C,'[1]Deals (investment)'!$B:$B,$A156)</f>
        <v>#VALUE!</v>
      </c>
      <c r="AT156" s="17" t="e">
        <f t="shared" si="4"/>
        <v>#VALUE!</v>
      </c>
      <c r="AU156" s="18" t="e">
        <f>COUNTIF('[1]Deals (Exits)'!$B:$B,A156)</f>
        <v>#VALUE!</v>
      </c>
      <c r="AV156" s="17" t="e">
        <f>SUMIFS('[1]Deals (investment)'!$C:$C,'[1]Deals (investment)'!$B:$B,$A156,'[1]Deals (investment)'!$T:$T,AV$1)</f>
        <v>#VALUE!</v>
      </c>
      <c r="AW156" s="17" t="e">
        <f>SUMIFS('[1]Deals (investment)'!$C:$C,'[1]Deals (investment)'!$B:$B,$A156,'[1]Deals (investment)'!$T:$T,AW$1)</f>
        <v>#VALUE!</v>
      </c>
      <c r="AX156" s="17" t="e">
        <f>SUMIFS('[1]Deals (investment)'!$C:$C,'[1]Deals (investment)'!$B:$B,$A156,'[1]Deals (investment)'!$T:$T,AX$1)</f>
        <v>#VALUE!</v>
      </c>
      <c r="AY156" s="17" t="e">
        <f>SUMIFS('[1]Deals (investment)'!$C:$C,'[1]Deals (investment)'!$B:$B,$A156,'[1]Deals (investment)'!$T:$T,AY$1)</f>
        <v>#VALUE!</v>
      </c>
      <c r="AZ156" s="17" t="e">
        <f>SUMIFS('[1]Deals (investment)'!$C:$C,'[1]Deals (investment)'!$B:$B,$A156,'[1]Deals (investment)'!$T:$T,AZ$1)</f>
        <v>#VALUE!</v>
      </c>
      <c r="BA156" s="17" t="e">
        <f>SUMIFS('[1]Deals (investment)'!$C:$C,'[1]Deals (investment)'!$B:$B,$A156,'[1]Deals (investment)'!$T:$T,BA$1)</f>
        <v>#VALUE!</v>
      </c>
      <c r="BB156" s="17" t="e">
        <f>SUMIFS('[1]Deals (investment)'!$C:$C,'[1]Deals (investment)'!$B:$B,$A156,'[1]Deals (investment)'!$T:$T,BB$1)</f>
        <v>#VALUE!</v>
      </c>
      <c r="BC156" s="17" t="e">
        <f>SUMIFS('[1]Deals (Exits)'!$C:$C,'[1]Deals (Exits)'!$B:$B,$A156)</f>
        <v>#VALUE!</v>
      </c>
      <c r="BD156" s="17" t="e">
        <f>SUMIFS('[1]Deals (investment)'!$C:$C,'[1]Deals (investment)'!$B:$B,$A156,'[1]Deals (investment)'!$V:$V,BD$1)</f>
        <v>#VALUE!</v>
      </c>
      <c r="BE156" s="17" t="e">
        <f>SUMIFS('[1]Deals (investment)'!$C:$C,'[1]Deals (investment)'!$B:$B,$A156,'[1]Deals (investment)'!$V:$V,BE$1)</f>
        <v>#VALUE!</v>
      </c>
      <c r="BF156" s="17" t="e">
        <f>SUMIFS('[1]Deals (investment)'!$C:$C,'[1]Deals (investment)'!$B:$B,$A156,'[1]Deals (investment)'!$V:$V,BF$1)</f>
        <v>#VALUE!</v>
      </c>
      <c r="BG156" s="17" t="e">
        <f>SUMIFS('[1]Deals (investment)'!$C:$C,'[1]Deals (investment)'!$B:$B,$A156,'[1]Deals (investment)'!$V:$V,BG$1)</f>
        <v>#VALUE!</v>
      </c>
      <c r="BH156" s="17" t="e">
        <f>SUMIFS('[1]Deals (investment)'!$C:$C,'[1]Deals (investment)'!$B:$B,$A156,'[1]Deals (investment)'!$V:$V,BH$1)</f>
        <v>#VALUE!</v>
      </c>
      <c r="BI156" s="17" t="e">
        <f>SUMIFS('[1]Deals (investment)'!$C:$C,'[1]Deals (investment)'!$B:$B,$A156,'[1]Deals (investment)'!$V:$V,BI$1)</f>
        <v>#VALUE!</v>
      </c>
      <c r="BJ156" s="17" t="e">
        <f>SUMIFS('[1]Deals (investment)'!$C:$C,'[1]Deals (investment)'!$B:$B,$A156,'[1]Deals (investment)'!$V:$V,BJ$1)</f>
        <v>#VALUE!</v>
      </c>
      <c r="BK156" s="17" t="e">
        <f>SUMIFS('[1]Deals (investment)'!$C:$C,'[1]Deals (investment)'!$B:$B,$A156,'[1]Deals (investment)'!$V:$V,BK$1)</f>
        <v>#VALUE!</v>
      </c>
      <c r="BL156" s="17" t="e">
        <f>SUMIFS('[1]Deals (investment)'!$C:$C,'[1]Deals (investment)'!$B:$B,$A156,'[1]Deals (investment)'!$V:$V,BL$1)</f>
        <v>#VALUE!</v>
      </c>
      <c r="BM156" s="17" t="e">
        <f>SUMIFS('[1]Deals (investment)'!$C:$C,'[1]Deals (investment)'!$B:$B,$A156,'[1]Deals (investment)'!$V:$V,BM$1)</f>
        <v>#VALUE!</v>
      </c>
      <c r="BN156" s="15"/>
      <c r="BO156" s="15"/>
      <c r="BP156" s="22"/>
      <c r="BQ156" s="15"/>
      <c r="BR156" s="15"/>
      <c r="BS156" s="15"/>
      <c r="BT156" s="15"/>
      <c r="BU156" s="15"/>
      <c r="BV156" s="15"/>
      <c r="BW156" s="15"/>
      <c r="BX156" s="15"/>
      <c r="BY156" s="15"/>
      <c r="BZ156" s="15"/>
      <c r="CA156" s="15"/>
      <c r="CB156" s="15"/>
      <c r="CC156" s="15"/>
      <c r="CD156" s="15"/>
      <c r="CE156" s="15"/>
      <c r="CF156" s="15"/>
      <c r="CG156" s="15"/>
      <c r="CH156" s="15"/>
      <c r="CI156" s="15"/>
      <c r="CJ156" s="15"/>
    </row>
    <row r="157" spans="1:117" ht="12.75">
      <c r="A157" s="15" t="s">
        <v>1431</v>
      </c>
      <c r="B157" s="15" t="s">
        <v>1432</v>
      </c>
      <c r="C157" s="15" t="s">
        <v>58</v>
      </c>
      <c r="D157" s="16">
        <v>2018</v>
      </c>
      <c r="E157" s="15" t="s">
        <v>90</v>
      </c>
      <c r="F157" s="15"/>
      <c r="G157" s="15" t="s">
        <v>91</v>
      </c>
      <c r="H157" s="15" t="s">
        <v>91</v>
      </c>
      <c r="I157" s="15" t="s">
        <v>91</v>
      </c>
      <c r="J157" s="15"/>
      <c r="K157" s="17" t="e">
        <f t="shared" si="13"/>
        <v>#VALUE!</v>
      </c>
      <c r="L157" s="15"/>
      <c r="M157" s="18" t="e">
        <f t="shared" si="1"/>
        <v>#VALUE!</v>
      </c>
      <c r="N157" s="15"/>
      <c r="O157" s="15"/>
      <c r="P157" s="15"/>
      <c r="Q157" s="15"/>
      <c r="R157" s="15"/>
      <c r="S157" s="19"/>
      <c r="T157" s="15"/>
      <c r="U157" s="17"/>
      <c r="V157" s="15" t="s">
        <v>1433</v>
      </c>
      <c r="W157" s="15"/>
      <c r="X157" s="15" t="s">
        <v>158</v>
      </c>
      <c r="Y157" s="15" t="s">
        <v>1434</v>
      </c>
      <c r="AB157" s="32">
        <v>43506</v>
      </c>
      <c r="AC157" s="21" t="s">
        <v>1435</v>
      </c>
      <c r="AD157" s="21" t="s">
        <v>1436</v>
      </c>
      <c r="AE157" s="21" t="s">
        <v>1437</v>
      </c>
      <c r="AF157" s="21" t="s">
        <v>1438</v>
      </c>
      <c r="AG157" s="22">
        <f t="shared" si="17"/>
        <v>0.54838709677419351</v>
      </c>
      <c r="AH157" s="15" t="e">
        <f t="shared" si="16"/>
        <v>#VALUE!</v>
      </c>
      <c r="AI157" s="22" t="str">
        <f>VLOOKUP(A157,'[1]Deals (investment)'!$B$2:$Z$1497,1,FALSE)</f>
        <v xml:space="preserve">Revix </v>
      </c>
      <c r="AJ157" s="22" t="e">
        <f>VLOOKUP(A157,'[1]Deals (investment)'!$B$2:$Z$870,15,FALSE)</f>
        <v>#N/A</v>
      </c>
      <c r="AK157" s="17" t="e">
        <f>VLOOKUP(A157,'[1]Deals (Exits)'!B:B,1,FALSE)</f>
        <v>#N/A</v>
      </c>
      <c r="AL157" s="23">
        <f>VLOOKUP(G157,[1]Lookups!$V$3:$Y$197,4,FALSE)</f>
        <v>0</v>
      </c>
      <c r="AM157" s="17" t="str">
        <f>VLOOKUP(X157,[1]Lookups!$B$3:$C$200,2,FALSE)</f>
        <v>Financial Services</v>
      </c>
      <c r="AN157" s="17" t="e">
        <f>VLOOKUP(R157,[1]Lookups!$H$3:$I$69,2,FALSE)</f>
        <v>#N/A</v>
      </c>
      <c r="AO157" s="17" t="e">
        <f>VLOOKUP(T157,[1]Lookups!$H$3:$I$69,2,FALSE)</f>
        <v>#N/A</v>
      </c>
      <c r="AP157" s="17" t="e">
        <f>VLOOKUP(AN157,[1]Lookups!$N$3:$O$11,2,FALSE)</f>
        <v>#N/A</v>
      </c>
      <c r="AQ157" s="18" t="e">
        <f>COUNTIFS('[1]Deals (investment)'!$B:$B,$A157)</f>
        <v>#VALUE!</v>
      </c>
      <c r="AR157" s="18" t="e">
        <f>COUNTIFS('[1]Deals (investment)'!$B:$B,$A157,'[1]Deals (investment)'!$T:$T,$AW$1)+COUNTIFS('[1]Deals (investment)'!$B:$B,$A157,'[1]Deals (investment)'!$T:$T,$AX$1)+COUNTIFS('[1]Deals (investment)'!$B:$B,$A157,'[1]Deals (investment)'!$T:$T,$AY$1)</f>
        <v>#VALUE!</v>
      </c>
      <c r="AS157" s="17" t="e">
        <f>SUMIFS('[1]Deals (investment)'!$C:$C,'[1]Deals (investment)'!$B:$B,$A157)</f>
        <v>#VALUE!</v>
      </c>
      <c r="AT157" s="17" t="e">
        <f t="shared" si="4"/>
        <v>#VALUE!</v>
      </c>
      <c r="AU157" s="18" t="e">
        <f>COUNTIF('[1]Deals (Exits)'!$B:$B,A157)</f>
        <v>#VALUE!</v>
      </c>
      <c r="AV157" s="17" t="e">
        <f>SUMIFS('[1]Deals (investment)'!$C:$C,'[1]Deals (investment)'!$B:$B,$A157,'[1]Deals (investment)'!$T:$T,AV$1)</f>
        <v>#VALUE!</v>
      </c>
      <c r="AW157" s="17" t="e">
        <f>SUMIFS('[1]Deals (investment)'!$C:$C,'[1]Deals (investment)'!$B:$B,$A157,'[1]Deals (investment)'!$T:$T,AW$1)</f>
        <v>#VALUE!</v>
      </c>
      <c r="AX157" s="17" t="e">
        <f>SUMIFS('[1]Deals (investment)'!$C:$C,'[1]Deals (investment)'!$B:$B,$A157,'[1]Deals (investment)'!$T:$T,AX$1)</f>
        <v>#VALUE!</v>
      </c>
      <c r="AY157" s="17" t="e">
        <f>SUMIFS('[1]Deals (investment)'!$C:$C,'[1]Deals (investment)'!$B:$B,$A157,'[1]Deals (investment)'!$T:$T,AY$1)</f>
        <v>#VALUE!</v>
      </c>
      <c r="AZ157" s="17" t="e">
        <f>SUMIFS('[1]Deals (investment)'!$C:$C,'[1]Deals (investment)'!$B:$B,$A157,'[1]Deals (investment)'!$T:$T,AZ$1)</f>
        <v>#VALUE!</v>
      </c>
      <c r="BA157" s="17" t="e">
        <f>SUMIFS('[1]Deals (investment)'!$C:$C,'[1]Deals (investment)'!$B:$B,$A157,'[1]Deals (investment)'!$T:$T,BA$1)</f>
        <v>#VALUE!</v>
      </c>
      <c r="BB157" s="17" t="e">
        <f>SUMIFS('[1]Deals (investment)'!$C:$C,'[1]Deals (investment)'!$B:$B,$A157,'[1]Deals (investment)'!$T:$T,BB$1)</f>
        <v>#VALUE!</v>
      </c>
      <c r="BC157" s="17" t="e">
        <f>SUMIFS('[1]Deals (Exits)'!$C:$C,'[1]Deals (Exits)'!$B:$B,$A157)</f>
        <v>#VALUE!</v>
      </c>
      <c r="BD157" s="17" t="e">
        <f>SUMIFS('[1]Deals (investment)'!$C:$C,'[1]Deals (investment)'!$B:$B,$A157,'[1]Deals (investment)'!$V:$V,BD$1)</f>
        <v>#VALUE!</v>
      </c>
      <c r="BE157" s="17" t="e">
        <f>SUMIFS('[1]Deals (investment)'!$C:$C,'[1]Deals (investment)'!$B:$B,$A157,'[1]Deals (investment)'!$V:$V,BE$1)</f>
        <v>#VALUE!</v>
      </c>
      <c r="BF157" s="17" t="e">
        <f>SUMIFS('[1]Deals (investment)'!$C:$C,'[1]Deals (investment)'!$B:$B,$A157,'[1]Deals (investment)'!$V:$V,BF$1)</f>
        <v>#VALUE!</v>
      </c>
      <c r="BG157" s="17" t="e">
        <f>SUMIFS('[1]Deals (investment)'!$C:$C,'[1]Deals (investment)'!$B:$B,$A157,'[1]Deals (investment)'!$V:$V,BG$1)</f>
        <v>#VALUE!</v>
      </c>
      <c r="BH157" s="17" t="e">
        <f>SUMIFS('[1]Deals (investment)'!$C:$C,'[1]Deals (investment)'!$B:$B,$A157,'[1]Deals (investment)'!$V:$V,BH$1)</f>
        <v>#VALUE!</v>
      </c>
      <c r="BI157" s="17" t="e">
        <f>SUMIFS('[1]Deals (investment)'!$C:$C,'[1]Deals (investment)'!$B:$B,$A157,'[1]Deals (investment)'!$V:$V,BI$1)</f>
        <v>#VALUE!</v>
      </c>
      <c r="BJ157" s="17" t="e">
        <f>SUMIFS('[1]Deals (investment)'!$C:$C,'[1]Deals (investment)'!$B:$B,$A157,'[1]Deals (investment)'!$V:$V,BJ$1)</f>
        <v>#VALUE!</v>
      </c>
      <c r="BK157" s="17" t="e">
        <f>SUMIFS('[1]Deals (investment)'!$C:$C,'[1]Deals (investment)'!$B:$B,$A157,'[1]Deals (investment)'!$V:$V,BK$1)</f>
        <v>#VALUE!</v>
      </c>
      <c r="BL157" s="17" t="e">
        <f>SUMIFS('[1]Deals (investment)'!$C:$C,'[1]Deals (investment)'!$B:$B,$A157,'[1]Deals (investment)'!$V:$V,BL$1)</f>
        <v>#VALUE!</v>
      </c>
      <c r="BM157" s="17" t="e">
        <f>SUMIFS('[1]Deals (investment)'!$C:$C,'[1]Deals (investment)'!$B:$B,$A157,'[1]Deals (investment)'!$V:$V,BM$1)</f>
        <v>#VALUE!</v>
      </c>
      <c r="BN157" s="15"/>
      <c r="BO157" s="15"/>
      <c r="BP157" s="22"/>
      <c r="BQ157" s="15"/>
      <c r="BR157" s="15"/>
      <c r="BS157" s="15"/>
      <c r="BT157" s="15"/>
      <c r="BU157" s="15"/>
      <c r="BV157" s="15"/>
      <c r="BW157" s="15"/>
      <c r="BX157" s="15"/>
      <c r="BY157" s="15"/>
      <c r="BZ157" s="15"/>
      <c r="CA157" s="15"/>
      <c r="CB157" s="15"/>
      <c r="CC157" s="15"/>
      <c r="CD157" s="15"/>
      <c r="CE157" s="15"/>
      <c r="CF157" s="15"/>
      <c r="CG157" s="15"/>
      <c r="CH157" s="15"/>
      <c r="CI157" s="15"/>
      <c r="CJ157" s="15"/>
    </row>
    <row r="158" spans="1:117" ht="12.75">
      <c r="A158" s="15" t="s">
        <v>1439</v>
      </c>
      <c r="B158" s="15" t="s">
        <v>1440</v>
      </c>
      <c r="C158" s="15" t="s">
        <v>58</v>
      </c>
      <c r="D158" s="16">
        <v>2013</v>
      </c>
      <c r="E158" s="15" t="s">
        <v>128</v>
      </c>
      <c r="F158" s="15"/>
      <c r="G158" s="15" t="s">
        <v>129</v>
      </c>
      <c r="H158" s="15" t="s">
        <v>129</v>
      </c>
      <c r="I158" s="15" t="s">
        <v>129</v>
      </c>
      <c r="J158" s="15"/>
      <c r="K158" s="17" t="e">
        <f t="shared" si="13"/>
        <v>#VALUE!</v>
      </c>
      <c r="L158" s="15"/>
      <c r="M158" s="18" t="e">
        <f t="shared" si="1"/>
        <v>#VALUE!</v>
      </c>
      <c r="N158" s="15"/>
      <c r="O158" s="15"/>
      <c r="P158" s="15"/>
      <c r="Q158" s="15"/>
      <c r="R158" s="15" t="s">
        <v>132</v>
      </c>
      <c r="S158" s="19">
        <v>750000</v>
      </c>
      <c r="T158" s="15" t="s">
        <v>132</v>
      </c>
      <c r="U158" s="17">
        <v>750000</v>
      </c>
      <c r="V158" s="15" t="s">
        <v>1441</v>
      </c>
      <c r="W158" s="15"/>
      <c r="X158" s="15" t="s">
        <v>64</v>
      </c>
      <c r="Y158" s="15" t="s">
        <v>1442</v>
      </c>
      <c r="AB158" s="20" t="s">
        <v>214</v>
      </c>
      <c r="AC158" s="21" t="s">
        <v>1443</v>
      </c>
      <c r="AD158" s="21" t="s">
        <v>1444</v>
      </c>
      <c r="AE158" s="15"/>
      <c r="AF158" s="21" t="s">
        <v>1445</v>
      </c>
      <c r="AG158" s="22">
        <f t="shared" si="17"/>
        <v>0.64516129032258063</v>
      </c>
      <c r="AH158" s="15" t="str">
        <f t="shared" si="16"/>
        <v/>
      </c>
      <c r="AI158" s="22" t="str">
        <f>VLOOKUP(A158,'[1]Deals (investment)'!$B$2:$Z$1497,1,FALSE)</f>
        <v>GoodsMart</v>
      </c>
      <c r="AJ158" s="22">
        <f>VLOOKUP(A158,'[1]Deals (investment)'!$B$2:$Z$870,15,FALSE)</f>
        <v>1</v>
      </c>
      <c r="AK158" s="17" t="e">
        <f>VLOOKUP(A158,'[1]Deals (Exits)'!B:B,1,FALSE)</f>
        <v>#N/A</v>
      </c>
      <c r="AL158" s="23">
        <f>VLOOKUP(G158,[1]Lookups!$V$3:$Y$197,4,FALSE)</f>
        <v>0</v>
      </c>
      <c r="AM158" s="17" t="str">
        <f>VLOOKUP(X158,[1]Lookups!$B$3:$C$200,2,FALSE)</f>
        <v>E-commerce &amp; Retail</v>
      </c>
      <c r="AN158" s="17" t="str">
        <f>VLOOKUP(R158,[1]Lookups!$H$3:$I$69,2,FALSE)</f>
        <v>3. Early Venture</v>
      </c>
      <c r="AO158" s="17" t="str">
        <f>VLOOKUP(T158,[1]Lookups!$H$3:$I$69,2,FALSE)</f>
        <v>3. Early Venture</v>
      </c>
      <c r="AP158" s="17" t="str">
        <f>VLOOKUP(AN158,[1]Lookups!$N$3:$O$11,2,FALSE)</f>
        <v>Early</v>
      </c>
      <c r="AQ158" s="18" t="e">
        <f>COUNTIFS('[1]Deals (investment)'!$B:$B,$A158)</f>
        <v>#VALUE!</v>
      </c>
      <c r="AR158" s="18" t="e">
        <f>COUNTIFS('[1]Deals (investment)'!$B:$B,$A158,'[1]Deals (investment)'!$T:$T,$AW$1)+COUNTIFS('[1]Deals (investment)'!$B:$B,$A158,'[1]Deals (investment)'!$T:$T,$AX$1)+COUNTIFS('[1]Deals (investment)'!$B:$B,$A158,'[1]Deals (investment)'!$T:$T,$AY$1)</f>
        <v>#VALUE!</v>
      </c>
      <c r="AS158" s="17" t="e">
        <f>SUMIFS('[1]Deals (investment)'!$C:$C,'[1]Deals (investment)'!$B:$B,$A158)</f>
        <v>#VALUE!</v>
      </c>
      <c r="AT158" s="17" t="e">
        <f t="shared" si="4"/>
        <v>#VALUE!</v>
      </c>
      <c r="AU158" s="18" t="e">
        <f>COUNTIF('[1]Deals (Exits)'!$B:$B,A158)</f>
        <v>#VALUE!</v>
      </c>
      <c r="AV158" s="17" t="e">
        <f>SUMIFS('[1]Deals (investment)'!$C:$C,'[1]Deals (investment)'!$B:$B,$A158,'[1]Deals (investment)'!$T:$T,AV$1)</f>
        <v>#VALUE!</v>
      </c>
      <c r="AW158" s="17" t="e">
        <f>SUMIFS('[1]Deals (investment)'!$C:$C,'[1]Deals (investment)'!$B:$B,$A158,'[1]Deals (investment)'!$T:$T,AW$1)</f>
        <v>#VALUE!</v>
      </c>
      <c r="AX158" s="17" t="e">
        <f>SUMIFS('[1]Deals (investment)'!$C:$C,'[1]Deals (investment)'!$B:$B,$A158,'[1]Deals (investment)'!$T:$T,AX$1)</f>
        <v>#VALUE!</v>
      </c>
      <c r="AY158" s="17" t="e">
        <f>SUMIFS('[1]Deals (investment)'!$C:$C,'[1]Deals (investment)'!$B:$B,$A158,'[1]Deals (investment)'!$T:$T,AY$1)</f>
        <v>#VALUE!</v>
      </c>
      <c r="AZ158" s="17" t="e">
        <f>SUMIFS('[1]Deals (investment)'!$C:$C,'[1]Deals (investment)'!$B:$B,$A158,'[1]Deals (investment)'!$T:$T,AZ$1)</f>
        <v>#VALUE!</v>
      </c>
      <c r="BA158" s="17" t="e">
        <f>SUMIFS('[1]Deals (investment)'!$C:$C,'[1]Deals (investment)'!$B:$B,$A158,'[1]Deals (investment)'!$T:$T,BA$1)</f>
        <v>#VALUE!</v>
      </c>
      <c r="BB158" s="17" t="e">
        <f>SUMIFS('[1]Deals (investment)'!$C:$C,'[1]Deals (investment)'!$B:$B,$A158,'[1]Deals (investment)'!$T:$T,BB$1)</f>
        <v>#VALUE!</v>
      </c>
      <c r="BC158" s="17" t="e">
        <f>SUMIFS('[1]Deals (Exits)'!$C:$C,'[1]Deals (Exits)'!$B:$B,$A158)</f>
        <v>#VALUE!</v>
      </c>
      <c r="BD158" s="17" t="e">
        <f>SUMIFS('[1]Deals (investment)'!$C:$C,'[1]Deals (investment)'!$B:$B,$A158,'[1]Deals (investment)'!$V:$V,BD$1)</f>
        <v>#VALUE!</v>
      </c>
      <c r="BE158" s="17" t="e">
        <f>SUMIFS('[1]Deals (investment)'!$C:$C,'[1]Deals (investment)'!$B:$B,$A158,'[1]Deals (investment)'!$V:$V,BE$1)</f>
        <v>#VALUE!</v>
      </c>
      <c r="BF158" s="17" t="e">
        <f>SUMIFS('[1]Deals (investment)'!$C:$C,'[1]Deals (investment)'!$B:$B,$A158,'[1]Deals (investment)'!$V:$V,BF$1)</f>
        <v>#VALUE!</v>
      </c>
      <c r="BG158" s="17" t="e">
        <f>SUMIFS('[1]Deals (investment)'!$C:$C,'[1]Deals (investment)'!$B:$B,$A158,'[1]Deals (investment)'!$V:$V,BG$1)</f>
        <v>#VALUE!</v>
      </c>
      <c r="BH158" s="17" t="e">
        <f>SUMIFS('[1]Deals (investment)'!$C:$C,'[1]Deals (investment)'!$B:$B,$A158,'[1]Deals (investment)'!$V:$V,BH$1)</f>
        <v>#VALUE!</v>
      </c>
      <c r="BI158" s="17" t="e">
        <f>SUMIFS('[1]Deals (investment)'!$C:$C,'[1]Deals (investment)'!$B:$B,$A158,'[1]Deals (investment)'!$V:$V,BI$1)</f>
        <v>#VALUE!</v>
      </c>
      <c r="BJ158" s="17" t="e">
        <f>SUMIFS('[1]Deals (investment)'!$C:$C,'[1]Deals (investment)'!$B:$B,$A158,'[1]Deals (investment)'!$V:$V,BJ$1)</f>
        <v>#VALUE!</v>
      </c>
      <c r="BK158" s="17" t="e">
        <f>SUMIFS('[1]Deals (investment)'!$C:$C,'[1]Deals (investment)'!$B:$B,$A158,'[1]Deals (investment)'!$V:$V,BK$1)</f>
        <v>#VALUE!</v>
      </c>
      <c r="BL158" s="17" t="e">
        <f>SUMIFS('[1]Deals (investment)'!$C:$C,'[1]Deals (investment)'!$B:$B,$A158,'[1]Deals (investment)'!$V:$V,BL$1)</f>
        <v>#VALUE!</v>
      </c>
      <c r="BM158" s="17" t="e">
        <f>SUMIFS('[1]Deals (investment)'!$C:$C,'[1]Deals (investment)'!$B:$B,$A158,'[1]Deals (investment)'!$V:$V,BM$1)</f>
        <v>#VALUE!</v>
      </c>
      <c r="BN158" s="15"/>
      <c r="BO158" s="15"/>
      <c r="BP158" s="22"/>
      <c r="BQ158" s="15"/>
      <c r="BR158" s="15"/>
      <c r="BS158" s="15"/>
      <c r="BT158" s="15"/>
      <c r="BU158" s="15"/>
      <c r="BV158" s="15"/>
      <c r="BW158" s="15"/>
      <c r="BX158" s="15"/>
      <c r="BY158" s="15"/>
      <c r="BZ158" s="15"/>
      <c r="CA158" s="15"/>
      <c r="CB158" s="15"/>
      <c r="CC158" s="15"/>
      <c r="CD158" s="15"/>
      <c r="CE158" s="15"/>
      <c r="CF158" s="15"/>
      <c r="CG158" s="15"/>
      <c r="CH158" s="15"/>
      <c r="CI158" s="15"/>
      <c r="CJ158" s="15"/>
      <c r="DM158">
        <v>656</v>
      </c>
    </row>
    <row r="159" spans="1:117" ht="12.75">
      <c r="A159" s="15" t="s">
        <v>1446</v>
      </c>
      <c r="B159" s="15" t="s">
        <v>1447</v>
      </c>
      <c r="C159" s="15" t="s">
        <v>58</v>
      </c>
      <c r="D159" s="16">
        <v>2014</v>
      </c>
      <c r="E159" s="15" t="s">
        <v>117</v>
      </c>
      <c r="F159" s="15"/>
      <c r="G159" s="15" t="s">
        <v>118</v>
      </c>
      <c r="H159" s="15" t="s">
        <v>118</v>
      </c>
      <c r="I159" s="15" t="s">
        <v>118</v>
      </c>
      <c r="J159" s="15"/>
      <c r="K159" s="17" t="e">
        <f t="shared" si="13"/>
        <v>#VALUE!</v>
      </c>
      <c r="L159" s="15"/>
      <c r="M159" s="18" t="e">
        <f t="shared" si="1"/>
        <v>#VALUE!</v>
      </c>
      <c r="N159" s="15"/>
      <c r="O159" s="15"/>
      <c r="P159" s="15"/>
      <c r="Q159" s="24" t="e">
        <f ca="1">_xludf.MAXIFS('[1]Deals (investment)'!A:A,'[1]Deals (investment)'!B:B,A159)</f>
        <v>#NAME?</v>
      </c>
      <c r="R159" s="15" t="s">
        <v>375</v>
      </c>
      <c r="S159" s="19">
        <v>750000</v>
      </c>
      <c r="T159" s="15" t="s">
        <v>375</v>
      </c>
      <c r="U159" s="17">
        <v>750000</v>
      </c>
      <c r="V159" s="15" t="s">
        <v>1448</v>
      </c>
      <c r="W159" s="15">
        <v>0</v>
      </c>
      <c r="X159" s="15" t="s">
        <v>134</v>
      </c>
      <c r="Y159" s="15" t="s">
        <v>1449</v>
      </c>
      <c r="AB159" s="20" t="s">
        <v>286</v>
      </c>
      <c r="AC159" s="21" t="s">
        <v>1450</v>
      </c>
      <c r="AD159" s="21" t="s">
        <v>1451</v>
      </c>
      <c r="AE159" s="21" t="s">
        <v>1452</v>
      </c>
      <c r="AF159" s="21" t="s">
        <v>1453</v>
      </c>
      <c r="AG159" s="22">
        <f t="shared" ca="1" si="17"/>
        <v>0.74193548387096775</v>
      </c>
      <c r="AH159" s="15" t="str">
        <f t="shared" si="16"/>
        <v/>
      </c>
      <c r="AI159" s="22" t="str">
        <f>VLOOKUP(A159,'[1]Deals (investment)'!$B$2:$Z$1497,1,FALSE)</f>
        <v>OkHi</v>
      </c>
      <c r="AJ159" s="22">
        <f>VLOOKUP(A159,'[1]Deals (investment)'!$B$2:$Z$870,15,FALSE)</f>
        <v>0</v>
      </c>
      <c r="AK159" s="17" t="e">
        <f>VLOOKUP(A159,'[1]Deals (Exits)'!B:B,1,FALSE)</f>
        <v>#N/A</v>
      </c>
      <c r="AL159" s="23">
        <f>VLOOKUP(G159,[1]Lookups!$V$3:$Y$197,4,FALSE)</f>
        <v>0</v>
      </c>
      <c r="AM159" s="17" t="str">
        <f>VLOOKUP(X159,[1]Lookups!$B$3:$C$200,2,FALSE)</f>
        <v>Transport &amp; Logistics</v>
      </c>
      <c r="AN159" s="17" t="str">
        <f>VLOOKUP(R159,[1]Lookups!$H$3:$I$69,2,FALSE)</f>
        <v>2. Seed</v>
      </c>
      <c r="AO159" s="17" t="str">
        <f>VLOOKUP(T159,[1]Lookups!$H$3:$I$69,2,FALSE)</f>
        <v>2. Seed</v>
      </c>
      <c r="AP159" s="17" t="str">
        <f>VLOOKUP(AN159,[1]Lookups!$N$3:$O$11,2,FALSE)</f>
        <v>Early</v>
      </c>
      <c r="AQ159" s="18" t="e">
        <f>COUNTIFS('[1]Deals (investment)'!$B:$B,$A159)</f>
        <v>#VALUE!</v>
      </c>
      <c r="AR159" s="18" t="e">
        <f>COUNTIFS('[1]Deals (investment)'!$B:$B,$A159,'[1]Deals (investment)'!$T:$T,$AW$1)+COUNTIFS('[1]Deals (investment)'!$B:$B,$A159,'[1]Deals (investment)'!$T:$T,$AX$1)+COUNTIFS('[1]Deals (investment)'!$B:$B,$A159,'[1]Deals (investment)'!$T:$T,$AY$1)</f>
        <v>#VALUE!</v>
      </c>
      <c r="AS159" s="17" t="e">
        <f>SUMIFS('[1]Deals (investment)'!$C:$C,'[1]Deals (investment)'!$B:$B,$A159)</f>
        <v>#VALUE!</v>
      </c>
      <c r="AT159" s="17" t="e">
        <f t="shared" si="4"/>
        <v>#VALUE!</v>
      </c>
      <c r="AU159" s="18" t="e">
        <f>COUNTIF('[1]Deals (Exits)'!$B:$B,A159)</f>
        <v>#VALUE!</v>
      </c>
      <c r="AV159" s="17" t="e">
        <f>SUMIFS('[1]Deals (investment)'!$C:$C,'[1]Deals (investment)'!$B:$B,$A159,'[1]Deals (investment)'!$T:$T,AV$1)</f>
        <v>#VALUE!</v>
      </c>
      <c r="AW159" s="17" t="e">
        <f>SUMIFS('[1]Deals (investment)'!$C:$C,'[1]Deals (investment)'!$B:$B,$A159,'[1]Deals (investment)'!$T:$T,AW$1)</f>
        <v>#VALUE!</v>
      </c>
      <c r="AX159" s="17" t="e">
        <f>SUMIFS('[1]Deals (investment)'!$C:$C,'[1]Deals (investment)'!$B:$B,$A159,'[1]Deals (investment)'!$T:$T,AX$1)</f>
        <v>#VALUE!</v>
      </c>
      <c r="AY159" s="17" t="e">
        <f>SUMIFS('[1]Deals (investment)'!$C:$C,'[1]Deals (investment)'!$B:$B,$A159,'[1]Deals (investment)'!$T:$T,AY$1)</f>
        <v>#VALUE!</v>
      </c>
      <c r="AZ159" s="17" t="e">
        <f>SUMIFS('[1]Deals (investment)'!$C:$C,'[1]Deals (investment)'!$B:$B,$A159,'[1]Deals (investment)'!$T:$T,AZ$1)</f>
        <v>#VALUE!</v>
      </c>
      <c r="BA159" s="17" t="e">
        <f>SUMIFS('[1]Deals (investment)'!$C:$C,'[1]Deals (investment)'!$B:$B,$A159,'[1]Deals (investment)'!$T:$T,BA$1)</f>
        <v>#VALUE!</v>
      </c>
      <c r="BB159" s="17" t="e">
        <f>SUMIFS('[1]Deals (investment)'!$C:$C,'[1]Deals (investment)'!$B:$B,$A159,'[1]Deals (investment)'!$T:$T,BB$1)</f>
        <v>#VALUE!</v>
      </c>
      <c r="BC159" s="17" t="e">
        <f>SUMIFS('[1]Deals (Exits)'!$C:$C,'[1]Deals (Exits)'!$B:$B,$A159)</f>
        <v>#VALUE!</v>
      </c>
      <c r="BD159" s="17" t="e">
        <f>SUMIFS('[1]Deals (investment)'!$C:$C,'[1]Deals (investment)'!$B:$B,$A159,'[1]Deals (investment)'!$V:$V,BD$1)</f>
        <v>#VALUE!</v>
      </c>
      <c r="BE159" s="17" t="e">
        <f>SUMIFS('[1]Deals (investment)'!$C:$C,'[1]Deals (investment)'!$B:$B,$A159,'[1]Deals (investment)'!$V:$V,BE$1)</f>
        <v>#VALUE!</v>
      </c>
      <c r="BF159" s="17" t="e">
        <f>SUMIFS('[1]Deals (investment)'!$C:$C,'[1]Deals (investment)'!$B:$B,$A159,'[1]Deals (investment)'!$V:$V,BF$1)</f>
        <v>#VALUE!</v>
      </c>
      <c r="BG159" s="17" t="e">
        <f>SUMIFS('[1]Deals (investment)'!$C:$C,'[1]Deals (investment)'!$B:$B,$A159,'[1]Deals (investment)'!$V:$V,BG$1)</f>
        <v>#VALUE!</v>
      </c>
      <c r="BH159" s="17" t="e">
        <f>SUMIFS('[1]Deals (investment)'!$C:$C,'[1]Deals (investment)'!$B:$B,$A159,'[1]Deals (investment)'!$V:$V,BH$1)</f>
        <v>#VALUE!</v>
      </c>
      <c r="BI159" s="17" t="e">
        <f>SUMIFS('[1]Deals (investment)'!$C:$C,'[1]Deals (investment)'!$B:$B,$A159,'[1]Deals (investment)'!$V:$V,BI$1)</f>
        <v>#VALUE!</v>
      </c>
      <c r="BJ159" s="17" t="e">
        <f>SUMIFS('[1]Deals (investment)'!$C:$C,'[1]Deals (investment)'!$B:$B,$A159,'[1]Deals (investment)'!$V:$V,BJ$1)</f>
        <v>#VALUE!</v>
      </c>
      <c r="BK159" s="17" t="e">
        <f>SUMIFS('[1]Deals (investment)'!$C:$C,'[1]Deals (investment)'!$B:$B,$A159,'[1]Deals (investment)'!$V:$V,BK$1)</f>
        <v>#VALUE!</v>
      </c>
      <c r="BL159" s="17" t="e">
        <f>SUMIFS('[1]Deals (investment)'!$C:$C,'[1]Deals (investment)'!$B:$B,$A159,'[1]Deals (investment)'!$V:$V,BL$1)</f>
        <v>#VALUE!</v>
      </c>
      <c r="BM159" s="17" t="e">
        <f>SUMIFS('[1]Deals (investment)'!$C:$C,'[1]Deals (investment)'!$B:$B,$A159,'[1]Deals (investment)'!$V:$V,BM$1)</f>
        <v>#VALUE!</v>
      </c>
      <c r="BN159" s="15"/>
      <c r="BO159" s="15"/>
      <c r="BP159" s="22"/>
      <c r="BQ159" s="15"/>
      <c r="BR159" s="15"/>
      <c r="BS159" s="15"/>
      <c r="BT159" s="15"/>
      <c r="BU159" s="15"/>
      <c r="BV159" s="15"/>
      <c r="BW159" s="15"/>
      <c r="BX159" s="15"/>
      <c r="BY159" s="15"/>
      <c r="BZ159" s="15"/>
      <c r="CA159" s="15"/>
      <c r="CB159" s="15"/>
      <c r="CC159" s="15"/>
      <c r="CD159" s="15"/>
      <c r="CE159" s="15"/>
      <c r="CF159" s="15"/>
      <c r="CG159" s="15"/>
      <c r="CH159" s="15"/>
      <c r="CI159" s="15"/>
      <c r="CJ159" s="15"/>
      <c r="DM159">
        <v>350</v>
      </c>
    </row>
    <row r="160" spans="1:117" ht="12.75">
      <c r="A160" s="15" t="s">
        <v>1454</v>
      </c>
      <c r="B160" s="15" t="s">
        <v>1455</v>
      </c>
      <c r="C160" s="15" t="s">
        <v>58</v>
      </c>
      <c r="D160" s="16">
        <v>2012</v>
      </c>
      <c r="E160" s="15" t="s">
        <v>59</v>
      </c>
      <c r="F160" s="15" t="s">
        <v>110</v>
      </c>
      <c r="G160" s="15" t="s">
        <v>61</v>
      </c>
      <c r="H160" s="15" t="s">
        <v>61</v>
      </c>
      <c r="I160" s="15" t="s">
        <v>61</v>
      </c>
      <c r="J160" s="15"/>
      <c r="K160" s="17" t="e">
        <f t="shared" si="13"/>
        <v>#VALUE!</v>
      </c>
      <c r="L160" s="15"/>
      <c r="M160" s="18" t="e">
        <f t="shared" si="1"/>
        <v>#VALUE!</v>
      </c>
      <c r="N160" s="15"/>
      <c r="O160" s="15"/>
      <c r="P160" s="15"/>
      <c r="Q160" s="24">
        <v>43533</v>
      </c>
      <c r="R160" s="15" t="s">
        <v>1456</v>
      </c>
      <c r="S160" s="19">
        <v>5000000</v>
      </c>
      <c r="T160" s="15" t="s">
        <v>105</v>
      </c>
      <c r="U160" s="17">
        <v>10000000</v>
      </c>
      <c r="V160" s="15" t="s">
        <v>1457</v>
      </c>
      <c r="W160" s="15">
        <v>0</v>
      </c>
      <c r="X160" s="15" t="s">
        <v>158</v>
      </c>
      <c r="Y160" s="15" t="s">
        <v>1458</v>
      </c>
      <c r="Z160" s="25" t="s">
        <v>147</v>
      </c>
      <c r="AA160" s="25" t="s">
        <v>1459</v>
      </c>
      <c r="AB160" s="20" t="s">
        <v>286</v>
      </c>
      <c r="AC160" s="21" t="s">
        <v>1460</v>
      </c>
      <c r="AD160" s="21" t="s">
        <v>1461</v>
      </c>
      <c r="AE160" s="21" t="s">
        <v>1462</v>
      </c>
      <c r="AF160" s="15" t="s">
        <v>110</v>
      </c>
      <c r="AG160" s="22">
        <f t="shared" si="17"/>
        <v>0.83870967741935487</v>
      </c>
      <c r="AH160" s="15" t="str">
        <f t="shared" si="16"/>
        <v/>
      </c>
      <c r="AI160" s="22" t="str">
        <f>VLOOKUP(A160,'[1]Deals (investment)'!$B$2:$Z$1497,1,FALSE)</f>
        <v>OneFi</v>
      </c>
      <c r="AJ160" s="22">
        <f>VLOOKUP(A160,'[1]Deals (investment)'!$B$2:$Z$870,15,FALSE)</f>
        <v>1</v>
      </c>
      <c r="AK160" s="17" t="e">
        <f>VLOOKUP(A160,'[1]Deals (Exits)'!B:B,1,FALSE)</f>
        <v>#N/A</v>
      </c>
      <c r="AL160" s="23">
        <f>VLOOKUP(G160,[1]Lookups!$V$3:$Y$197,4,FALSE)</f>
        <v>0</v>
      </c>
      <c r="AM160" s="17" t="str">
        <f>VLOOKUP(X160,[1]Lookups!$B$3:$C$200,2,FALSE)</f>
        <v>Financial Services</v>
      </c>
      <c r="AN160" s="17" t="str">
        <f>VLOOKUP(R160,[1]Lookups!$H$3:$I$69,2,FALSE)</f>
        <v>5. Debt Financing</v>
      </c>
      <c r="AO160" s="17" t="str">
        <f>VLOOKUP(T160,[1]Lookups!$H$3:$I$69,2,FALSE)</f>
        <v>5. Debt Financing</v>
      </c>
      <c r="AP160" s="17" t="str">
        <f>VLOOKUP(AN160,[1]Lookups!$N$3:$O$11,2,FALSE)</f>
        <v>Growth</v>
      </c>
      <c r="AQ160" s="18" t="e">
        <f>COUNTIFS('[1]Deals (investment)'!$B:$B,$A160)</f>
        <v>#VALUE!</v>
      </c>
      <c r="AR160" s="18" t="e">
        <f>COUNTIFS('[1]Deals (investment)'!$B:$B,$A160,'[1]Deals (investment)'!$T:$T,$AW$1)+COUNTIFS('[1]Deals (investment)'!$B:$B,$A160,'[1]Deals (investment)'!$T:$T,$AX$1)+COUNTIFS('[1]Deals (investment)'!$B:$B,$A160,'[1]Deals (investment)'!$T:$T,$AY$1)</f>
        <v>#VALUE!</v>
      </c>
      <c r="AS160" s="17" t="e">
        <f>SUMIFS('[1]Deals (investment)'!$C:$C,'[1]Deals (investment)'!$B:$B,$A160)</f>
        <v>#VALUE!</v>
      </c>
      <c r="AT160" s="17" t="e">
        <f t="shared" si="4"/>
        <v>#VALUE!</v>
      </c>
      <c r="AU160" s="18" t="e">
        <f>COUNTIF('[1]Deals (Exits)'!$B:$B,A160)</f>
        <v>#VALUE!</v>
      </c>
      <c r="AV160" s="17" t="e">
        <f>SUMIFS('[1]Deals (investment)'!$C:$C,'[1]Deals (investment)'!$B:$B,$A160,'[1]Deals (investment)'!$T:$T,AV$1)</f>
        <v>#VALUE!</v>
      </c>
      <c r="AW160" s="17" t="e">
        <f>SUMIFS('[1]Deals (investment)'!$C:$C,'[1]Deals (investment)'!$B:$B,$A160,'[1]Deals (investment)'!$T:$T,AW$1)</f>
        <v>#VALUE!</v>
      </c>
      <c r="AX160" s="17" t="e">
        <f>SUMIFS('[1]Deals (investment)'!$C:$C,'[1]Deals (investment)'!$B:$B,$A160,'[1]Deals (investment)'!$T:$T,AX$1)</f>
        <v>#VALUE!</v>
      </c>
      <c r="AY160" s="17" t="e">
        <f>SUMIFS('[1]Deals (investment)'!$C:$C,'[1]Deals (investment)'!$B:$B,$A160,'[1]Deals (investment)'!$T:$T,AY$1)</f>
        <v>#VALUE!</v>
      </c>
      <c r="AZ160" s="17" t="e">
        <f>SUMIFS('[1]Deals (investment)'!$C:$C,'[1]Deals (investment)'!$B:$B,$A160,'[1]Deals (investment)'!$T:$T,AZ$1)</f>
        <v>#VALUE!</v>
      </c>
      <c r="BA160" s="17" t="e">
        <f>SUMIFS('[1]Deals (investment)'!$C:$C,'[1]Deals (investment)'!$B:$B,$A160,'[1]Deals (investment)'!$T:$T,BA$1)</f>
        <v>#VALUE!</v>
      </c>
      <c r="BB160" s="17" t="e">
        <f>SUMIFS('[1]Deals (investment)'!$C:$C,'[1]Deals (investment)'!$B:$B,$A160,'[1]Deals (investment)'!$T:$T,BB$1)</f>
        <v>#VALUE!</v>
      </c>
      <c r="BC160" s="17" t="e">
        <f>SUMIFS('[1]Deals (Exits)'!$C:$C,'[1]Deals (Exits)'!$B:$B,$A160)</f>
        <v>#VALUE!</v>
      </c>
      <c r="BD160" s="17" t="e">
        <f>SUMIFS('[1]Deals (investment)'!$C:$C,'[1]Deals (investment)'!$B:$B,$A160,'[1]Deals (investment)'!$V:$V,BD$1)</f>
        <v>#VALUE!</v>
      </c>
      <c r="BE160" s="17" t="e">
        <f>SUMIFS('[1]Deals (investment)'!$C:$C,'[1]Deals (investment)'!$B:$B,$A160,'[1]Deals (investment)'!$V:$V,BE$1)</f>
        <v>#VALUE!</v>
      </c>
      <c r="BF160" s="17" t="e">
        <f>SUMIFS('[1]Deals (investment)'!$C:$C,'[1]Deals (investment)'!$B:$B,$A160,'[1]Deals (investment)'!$V:$V,BF$1)</f>
        <v>#VALUE!</v>
      </c>
      <c r="BG160" s="17" t="e">
        <f>SUMIFS('[1]Deals (investment)'!$C:$C,'[1]Deals (investment)'!$B:$B,$A160,'[1]Deals (investment)'!$V:$V,BG$1)</f>
        <v>#VALUE!</v>
      </c>
      <c r="BH160" s="17" t="e">
        <f>SUMIFS('[1]Deals (investment)'!$C:$C,'[1]Deals (investment)'!$B:$B,$A160,'[1]Deals (investment)'!$V:$V,BH$1)</f>
        <v>#VALUE!</v>
      </c>
      <c r="BI160" s="17" t="e">
        <f>SUMIFS('[1]Deals (investment)'!$C:$C,'[1]Deals (investment)'!$B:$B,$A160,'[1]Deals (investment)'!$V:$V,BI$1)</f>
        <v>#VALUE!</v>
      </c>
      <c r="BJ160" s="17" t="e">
        <f>SUMIFS('[1]Deals (investment)'!$C:$C,'[1]Deals (investment)'!$B:$B,$A160,'[1]Deals (investment)'!$V:$V,BJ$1)</f>
        <v>#VALUE!</v>
      </c>
      <c r="BK160" s="17" t="e">
        <f>SUMIFS('[1]Deals (investment)'!$C:$C,'[1]Deals (investment)'!$B:$B,$A160,'[1]Deals (investment)'!$V:$V,BK$1)</f>
        <v>#VALUE!</v>
      </c>
      <c r="BL160" s="17" t="e">
        <f>SUMIFS('[1]Deals (investment)'!$C:$C,'[1]Deals (investment)'!$B:$B,$A160,'[1]Deals (investment)'!$V:$V,BL$1)</f>
        <v>#VALUE!</v>
      </c>
      <c r="BM160" s="17" t="e">
        <f>SUMIFS('[1]Deals (investment)'!$C:$C,'[1]Deals (investment)'!$B:$B,$A160,'[1]Deals (investment)'!$V:$V,BM$1)</f>
        <v>#VALUE!</v>
      </c>
      <c r="BN160" s="15"/>
      <c r="BO160" s="15"/>
      <c r="BP160" s="22"/>
      <c r="BQ160" s="15"/>
      <c r="BR160" s="15"/>
      <c r="BS160" s="15"/>
      <c r="BT160" s="15"/>
      <c r="BU160" s="15"/>
      <c r="BV160" s="15"/>
      <c r="BW160" s="15"/>
      <c r="BX160" s="15"/>
      <c r="BY160" s="15"/>
      <c r="BZ160" s="15"/>
      <c r="CA160" s="15"/>
      <c r="CB160" s="15"/>
      <c r="CC160" s="15"/>
      <c r="CD160" s="15"/>
      <c r="CE160" s="15"/>
      <c r="CF160" s="15"/>
      <c r="CG160" s="15"/>
      <c r="CH160" s="15"/>
      <c r="CI160" s="15"/>
      <c r="CJ160" s="15"/>
      <c r="DM160">
        <v>603</v>
      </c>
    </row>
    <row r="161" spans="1:117" ht="12.75">
      <c r="A161" s="15" t="s">
        <v>1463</v>
      </c>
      <c r="B161" s="15" t="s">
        <v>1464</v>
      </c>
      <c r="C161" s="15" t="s">
        <v>58</v>
      </c>
      <c r="D161" s="16">
        <v>2015</v>
      </c>
      <c r="E161" s="15" t="s">
        <v>117</v>
      </c>
      <c r="F161" s="17"/>
      <c r="G161" s="15" t="s">
        <v>118</v>
      </c>
      <c r="H161" s="15" t="s">
        <v>118</v>
      </c>
      <c r="I161" s="17" t="s">
        <v>1465</v>
      </c>
      <c r="J161" s="17"/>
      <c r="K161" s="17" t="e">
        <f t="shared" si="13"/>
        <v>#VALUE!</v>
      </c>
      <c r="L161" s="15"/>
      <c r="M161" s="18" t="e">
        <f t="shared" si="1"/>
        <v>#VALUE!</v>
      </c>
      <c r="N161" s="15" t="s">
        <v>1466</v>
      </c>
      <c r="O161" s="15"/>
      <c r="P161" s="15"/>
      <c r="Q161" s="24" t="e">
        <f ca="1">_xludf.MAXIFS('[1]Deals (investment)'!A:A,'[1]Deals (investment)'!B:B,A161)</f>
        <v>#NAME?</v>
      </c>
      <c r="R161" s="15" t="s">
        <v>375</v>
      </c>
      <c r="S161" s="19">
        <v>720000</v>
      </c>
      <c r="T161" s="15" t="s">
        <v>375</v>
      </c>
      <c r="U161" s="19">
        <v>720000</v>
      </c>
      <c r="V161" s="15" t="s">
        <v>1467</v>
      </c>
      <c r="W161" s="15">
        <v>0</v>
      </c>
      <c r="X161" s="15" t="s">
        <v>404</v>
      </c>
      <c r="Y161" s="17" t="s">
        <v>404</v>
      </c>
      <c r="AB161" s="30" t="s">
        <v>286</v>
      </c>
      <c r="AC161" s="31" t="s">
        <v>1468</v>
      </c>
      <c r="AD161" s="31" t="s">
        <v>1469</v>
      </c>
      <c r="AE161" s="17" t="s">
        <v>110</v>
      </c>
      <c r="AF161" s="17" t="s">
        <v>110</v>
      </c>
      <c r="AG161" s="22">
        <f t="shared" ca="1" si="17"/>
        <v>0.77419354838709675</v>
      </c>
      <c r="AH161" s="15" t="str">
        <f t="shared" si="16"/>
        <v/>
      </c>
      <c r="AI161" s="22" t="str">
        <f>VLOOKUP(A161,'[1]Deals (investment)'!$B$2:$Z$1497,1,FALSE)</f>
        <v>Africa Incubator</v>
      </c>
      <c r="AJ161" s="22">
        <f>VLOOKUP(A161,'[1]Deals (investment)'!$B$2:$Z$870,15,FALSE)</f>
        <v>1</v>
      </c>
      <c r="AK161" s="17" t="e">
        <f>VLOOKUP(A161,'[1]Deals (Exits)'!B:B,1,FALSE)</f>
        <v>#N/A</v>
      </c>
      <c r="AL161" s="23">
        <f>VLOOKUP(G161,[1]Lookups!$V$3:$Y$197,4,FALSE)</f>
        <v>0</v>
      </c>
      <c r="AM161" s="17" t="str">
        <f>VLOOKUP(X161,[1]Lookups!$B$3:$C$200,2,FALSE)</f>
        <v>Other Technologies &amp; Information Technology</v>
      </c>
      <c r="AN161" s="17" t="str">
        <f>VLOOKUP(R161,[1]Lookups!$H$3:$I$69,2,FALSE)</f>
        <v>2. Seed</v>
      </c>
      <c r="AO161" s="17" t="str">
        <f>VLOOKUP(T161,[1]Lookups!$H$3:$I$69,2,FALSE)</f>
        <v>2. Seed</v>
      </c>
      <c r="AP161" s="17" t="str">
        <f>VLOOKUP(AN161,[1]Lookups!$N$3:$O$11,2,FALSE)</f>
        <v>Early</v>
      </c>
      <c r="AQ161" s="18" t="e">
        <f>COUNTIFS('[1]Deals (investment)'!$B:$B,$A161)</f>
        <v>#VALUE!</v>
      </c>
      <c r="AR161" s="18" t="e">
        <f>COUNTIFS('[1]Deals (investment)'!$B:$B,$A161,'[1]Deals (investment)'!$T:$T,$AW$1)+COUNTIFS('[1]Deals (investment)'!$B:$B,$A161,'[1]Deals (investment)'!$T:$T,$AX$1)+COUNTIFS('[1]Deals (investment)'!$B:$B,$A161,'[1]Deals (investment)'!$T:$T,$AY$1)</f>
        <v>#VALUE!</v>
      </c>
      <c r="AS161" s="17" t="e">
        <f>SUMIFS('[1]Deals (investment)'!$C:$C,'[1]Deals (investment)'!$B:$B,$A161)</f>
        <v>#VALUE!</v>
      </c>
      <c r="AT161" s="17" t="e">
        <f t="shared" si="4"/>
        <v>#VALUE!</v>
      </c>
      <c r="AU161" s="18" t="e">
        <f>COUNTIF('[1]Deals (Exits)'!$B:$B,A161)</f>
        <v>#VALUE!</v>
      </c>
      <c r="AV161" s="17" t="e">
        <f>SUMIFS('[1]Deals (investment)'!$C:$C,'[1]Deals (investment)'!$B:$B,$A161,'[1]Deals (investment)'!$T:$T,AV$1)</f>
        <v>#VALUE!</v>
      </c>
      <c r="AW161" s="17" t="e">
        <f>SUMIFS('[1]Deals (investment)'!$C:$C,'[1]Deals (investment)'!$B:$B,$A161,'[1]Deals (investment)'!$T:$T,AW$1)</f>
        <v>#VALUE!</v>
      </c>
      <c r="AX161" s="17" t="e">
        <f>SUMIFS('[1]Deals (investment)'!$C:$C,'[1]Deals (investment)'!$B:$B,$A161,'[1]Deals (investment)'!$T:$T,AX$1)</f>
        <v>#VALUE!</v>
      </c>
      <c r="AY161" s="17" t="e">
        <f>SUMIFS('[1]Deals (investment)'!$C:$C,'[1]Deals (investment)'!$B:$B,$A161,'[1]Deals (investment)'!$T:$T,AY$1)</f>
        <v>#VALUE!</v>
      </c>
      <c r="AZ161" s="17" t="e">
        <f>SUMIFS('[1]Deals (investment)'!$C:$C,'[1]Deals (investment)'!$B:$B,$A161,'[1]Deals (investment)'!$T:$T,AZ$1)</f>
        <v>#VALUE!</v>
      </c>
      <c r="BA161" s="17" t="e">
        <f>SUMIFS('[1]Deals (investment)'!$C:$C,'[1]Deals (investment)'!$B:$B,$A161,'[1]Deals (investment)'!$T:$T,BA$1)</f>
        <v>#VALUE!</v>
      </c>
      <c r="BB161" s="17" t="e">
        <f>SUMIFS('[1]Deals (investment)'!$C:$C,'[1]Deals (investment)'!$B:$B,$A161,'[1]Deals (investment)'!$T:$T,BB$1)</f>
        <v>#VALUE!</v>
      </c>
      <c r="BC161" s="17" t="e">
        <f>SUMIFS('[1]Deals (Exits)'!$C:$C,'[1]Deals (Exits)'!$B:$B,$A161)</f>
        <v>#VALUE!</v>
      </c>
      <c r="BD161" s="17" t="e">
        <f>SUMIFS('[1]Deals (investment)'!$C:$C,'[1]Deals (investment)'!$B:$B,$A161,'[1]Deals (investment)'!$V:$V,BD$1)</f>
        <v>#VALUE!</v>
      </c>
      <c r="BE161" s="17" t="e">
        <f>SUMIFS('[1]Deals (investment)'!$C:$C,'[1]Deals (investment)'!$B:$B,$A161,'[1]Deals (investment)'!$V:$V,BE$1)</f>
        <v>#VALUE!</v>
      </c>
      <c r="BF161" s="17" t="e">
        <f>SUMIFS('[1]Deals (investment)'!$C:$C,'[1]Deals (investment)'!$B:$B,$A161,'[1]Deals (investment)'!$V:$V,BF$1)</f>
        <v>#VALUE!</v>
      </c>
      <c r="BG161" s="17" t="e">
        <f>SUMIFS('[1]Deals (investment)'!$C:$C,'[1]Deals (investment)'!$B:$B,$A161,'[1]Deals (investment)'!$V:$V,BG$1)</f>
        <v>#VALUE!</v>
      </c>
      <c r="BH161" s="17" t="e">
        <f>SUMIFS('[1]Deals (investment)'!$C:$C,'[1]Deals (investment)'!$B:$B,$A161,'[1]Deals (investment)'!$V:$V,BH$1)</f>
        <v>#VALUE!</v>
      </c>
      <c r="BI161" s="17" t="e">
        <f>SUMIFS('[1]Deals (investment)'!$C:$C,'[1]Deals (investment)'!$B:$B,$A161,'[1]Deals (investment)'!$V:$V,BI$1)</f>
        <v>#VALUE!</v>
      </c>
      <c r="BJ161" s="17" t="e">
        <f>SUMIFS('[1]Deals (investment)'!$C:$C,'[1]Deals (investment)'!$B:$B,$A161,'[1]Deals (investment)'!$V:$V,BJ$1)</f>
        <v>#VALUE!</v>
      </c>
      <c r="BK161" s="17" t="e">
        <f>SUMIFS('[1]Deals (investment)'!$C:$C,'[1]Deals (investment)'!$B:$B,$A161,'[1]Deals (investment)'!$V:$V,BK$1)</f>
        <v>#VALUE!</v>
      </c>
      <c r="BL161" s="17" t="e">
        <f>SUMIFS('[1]Deals (investment)'!$C:$C,'[1]Deals (investment)'!$B:$B,$A161,'[1]Deals (investment)'!$V:$V,BL$1)</f>
        <v>#VALUE!</v>
      </c>
      <c r="BM161" s="17" t="e">
        <f>SUMIFS('[1]Deals (investment)'!$C:$C,'[1]Deals (investment)'!$B:$B,$A161,'[1]Deals (investment)'!$V:$V,BM$1)</f>
        <v>#VALUE!</v>
      </c>
      <c r="BN161" s="15"/>
      <c r="BO161" s="15"/>
      <c r="BP161" s="22"/>
      <c r="BQ161" s="15"/>
      <c r="BR161" s="15"/>
      <c r="BS161" s="15"/>
      <c r="BT161" s="15"/>
      <c r="BU161" s="15"/>
      <c r="BV161" s="15"/>
      <c r="BW161" s="15"/>
      <c r="BX161" s="15"/>
      <c r="BY161" s="15"/>
      <c r="BZ161" s="15"/>
      <c r="CA161" s="15"/>
      <c r="CB161" s="15"/>
      <c r="CC161" s="15"/>
      <c r="CD161" s="15"/>
      <c r="CE161" s="15"/>
      <c r="CF161" s="15"/>
      <c r="CG161" s="15"/>
      <c r="CH161" s="15"/>
      <c r="CI161" s="15"/>
      <c r="CJ161" s="15"/>
    </row>
    <row r="162" spans="1:117" ht="12.75">
      <c r="A162" s="15" t="s">
        <v>1470</v>
      </c>
      <c r="B162" s="15" t="s">
        <v>1471</v>
      </c>
      <c r="C162" s="15" t="s">
        <v>58</v>
      </c>
      <c r="D162" s="16">
        <v>2016</v>
      </c>
      <c r="E162" s="15" t="s">
        <v>1472</v>
      </c>
      <c r="F162" s="15"/>
      <c r="G162" s="15" t="s">
        <v>91</v>
      </c>
      <c r="H162" s="15" t="s">
        <v>91</v>
      </c>
      <c r="I162" s="15" t="s">
        <v>91</v>
      </c>
      <c r="J162" s="15"/>
      <c r="K162" s="17" t="e">
        <f t="shared" si="13"/>
        <v>#VALUE!</v>
      </c>
      <c r="L162" s="15"/>
      <c r="M162" s="18" t="e">
        <f t="shared" si="1"/>
        <v>#VALUE!</v>
      </c>
      <c r="N162" s="15"/>
      <c r="O162" s="15"/>
      <c r="P162" s="15"/>
      <c r="Q162" s="15"/>
      <c r="R162" s="15" t="s">
        <v>375</v>
      </c>
      <c r="S162" s="19">
        <v>720000</v>
      </c>
      <c r="T162" s="15" t="s">
        <v>375</v>
      </c>
      <c r="U162" s="17">
        <v>720000</v>
      </c>
      <c r="V162" s="15" t="s">
        <v>1473</v>
      </c>
      <c r="W162" s="15">
        <v>0</v>
      </c>
      <c r="X162" s="15" t="s">
        <v>256</v>
      </c>
      <c r="Y162" s="15" t="s">
        <v>1474</v>
      </c>
      <c r="Z162" s="25" t="s">
        <v>670</v>
      </c>
      <c r="AB162" s="32">
        <v>43506</v>
      </c>
      <c r="AC162" s="21" t="s">
        <v>1475</v>
      </c>
      <c r="AD162" s="21" t="s">
        <v>1476</v>
      </c>
      <c r="AE162" s="21" t="s">
        <v>1477</v>
      </c>
      <c r="AF162" s="21" t="s">
        <v>1478</v>
      </c>
      <c r="AG162" s="22">
        <f t="shared" si="17"/>
        <v>0.74193548387096775</v>
      </c>
      <c r="AH162" s="15" t="e">
        <f t="shared" si="16"/>
        <v>#VALUE!</v>
      </c>
      <c r="AI162" s="22" t="str">
        <f>VLOOKUP(A162,'[1]Deals (investment)'!$B$2:$Z$1497,1,FALSE)</f>
        <v>Mettlestate</v>
      </c>
      <c r="AJ162" s="22">
        <f>VLOOKUP(A162,'[1]Deals (investment)'!$B$2:$Z$870,15,FALSE)</f>
        <v>1</v>
      </c>
      <c r="AK162" s="17" t="e">
        <f>VLOOKUP(A162,'[1]Deals (Exits)'!B:B,1,FALSE)</f>
        <v>#N/A</v>
      </c>
      <c r="AL162" s="23">
        <f>VLOOKUP(G162,[1]Lookups!$V$3:$Y$197,4,FALSE)</f>
        <v>0</v>
      </c>
      <c r="AM162" s="17" t="str">
        <f>VLOOKUP(X162,[1]Lookups!$B$3:$C$200,2,FALSE)</f>
        <v>Media &amp; Entertainment</v>
      </c>
      <c r="AN162" s="17" t="str">
        <f>VLOOKUP(R162,[1]Lookups!$H$3:$I$69,2,FALSE)</f>
        <v>2. Seed</v>
      </c>
      <c r="AO162" s="17" t="str">
        <f>VLOOKUP(T162,[1]Lookups!$H$3:$I$69,2,FALSE)</f>
        <v>2. Seed</v>
      </c>
      <c r="AP162" s="17" t="str">
        <f>VLOOKUP(AN162,[1]Lookups!$N$3:$O$11,2,FALSE)</f>
        <v>Early</v>
      </c>
      <c r="AQ162" s="18" t="e">
        <f>COUNTIFS('[1]Deals (investment)'!$B:$B,$A162)</f>
        <v>#VALUE!</v>
      </c>
      <c r="AR162" s="18" t="e">
        <f>COUNTIFS('[1]Deals (investment)'!$B:$B,$A162,'[1]Deals (investment)'!$T:$T,$AW$1)+COUNTIFS('[1]Deals (investment)'!$B:$B,$A162,'[1]Deals (investment)'!$T:$T,$AX$1)+COUNTIFS('[1]Deals (investment)'!$B:$B,$A162,'[1]Deals (investment)'!$T:$T,$AY$1)</f>
        <v>#VALUE!</v>
      </c>
      <c r="AS162" s="17" t="e">
        <f>SUMIFS('[1]Deals (investment)'!$C:$C,'[1]Deals (investment)'!$B:$B,$A162)</f>
        <v>#VALUE!</v>
      </c>
      <c r="AT162" s="17" t="e">
        <f t="shared" si="4"/>
        <v>#VALUE!</v>
      </c>
      <c r="AU162" s="18" t="e">
        <f>COUNTIF('[1]Deals (Exits)'!$B:$B,A162)</f>
        <v>#VALUE!</v>
      </c>
      <c r="AV162" s="17" t="e">
        <f>SUMIFS('[1]Deals (investment)'!$C:$C,'[1]Deals (investment)'!$B:$B,$A162,'[1]Deals (investment)'!$T:$T,AV$1)</f>
        <v>#VALUE!</v>
      </c>
      <c r="AW162" s="17" t="e">
        <f>SUMIFS('[1]Deals (investment)'!$C:$C,'[1]Deals (investment)'!$B:$B,$A162,'[1]Deals (investment)'!$T:$T,AW$1)</f>
        <v>#VALUE!</v>
      </c>
      <c r="AX162" s="17" t="e">
        <f>SUMIFS('[1]Deals (investment)'!$C:$C,'[1]Deals (investment)'!$B:$B,$A162,'[1]Deals (investment)'!$T:$T,AX$1)</f>
        <v>#VALUE!</v>
      </c>
      <c r="AY162" s="17" t="e">
        <f>SUMIFS('[1]Deals (investment)'!$C:$C,'[1]Deals (investment)'!$B:$B,$A162,'[1]Deals (investment)'!$T:$T,AY$1)</f>
        <v>#VALUE!</v>
      </c>
      <c r="AZ162" s="17" t="e">
        <f>SUMIFS('[1]Deals (investment)'!$C:$C,'[1]Deals (investment)'!$B:$B,$A162,'[1]Deals (investment)'!$T:$T,AZ$1)</f>
        <v>#VALUE!</v>
      </c>
      <c r="BA162" s="17" t="e">
        <f>SUMIFS('[1]Deals (investment)'!$C:$C,'[1]Deals (investment)'!$B:$B,$A162,'[1]Deals (investment)'!$T:$T,BA$1)</f>
        <v>#VALUE!</v>
      </c>
      <c r="BB162" s="17" t="e">
        <f>SUMIFS('[1]Deals (investment)'!$C:$C,'[1]Deals (investment)'!$B:$B,$A162,'[1]Deals (investment)'!$T:$T,BB$1)</f>
        <v>#VALUE!</v>
      </c>
      <c r="BC162" s="17" t="e">
        <f>SUMIFS('[1]Deals (Exits)'!$C:$C,'[1]Deals (Exits)'!$B:$B,$A162)</f>
        <v>#VALUE!</v>
      </c>
      <c r="BD162" s="17" t="e">
        <f>SUMIFS('[1]Deals (investment)'!$C:$C,'[1]Deals (investment)'!$B:$B,$A162,'[1]Deals (investment)'!$V:$V,BD$1)</f>
        <v>#VALUE!</v>
      </c>
      <c r="BE162" s="17" t="e">
        <f>SUMIFS('[1]Deals (investment)'!$C:$C,'[1]Deals (investment)'!$B:$B,$A162,'[1]Deals (investment)'!$V:$V,BE$1)</f>
        <v>#VALUE!</v>
      </c>
      <c r="BF162" s="17" t="e">
        <f>SUMIFS('[1]Deals (investment)'!$C:$C,'[1]Deals (investment)'!$B:$B,$A162,'[1]Deals (investment)'!$V:$V,BF$1)</f>
        <v>#VALUE!</v>
      </c>
      <c r="BG162" s="17" t="e">
        <f>SUMIFS('[1]Deals (investment)'!$C:$C,'[1]Deals (investment)'!$B:$B,$A162,'[1]Deals (investment)'!$V:$V,BG$1)</f>
        <v>#VALUE!</v>
      </c>
      <c r="BH162" s="17" t="e">
        <f>SUMIFS('[1]Deals (investment)'!$C:$C,'[1]Deals (investment)'!$B:$B,$A162,'[1]Deals (investment)'!$V:$V,BH$1)</f>
        <v>#VALUE!</v>
      </c>
      <c r="BI162" s="17" t="e">
        <f>SUMIFS('[1]Deals (investment)'!$C:$C,'[1]Deals (investment)'!$B:$B,$A162,'[1]Deals (investment)'!$V:$V,BI$1)</f>
        <v>#VALUE!</v>
      </c>
      <c r="BJ162" s="17" t="e">
        <f>SUMIFS('[1]Deals (investment)'!$C:$C,'[1]Deals (investment)'!$B:$B,$A162,'[1]Deals (investment)'!$V:$V,BJ$1)</f>
        <v>#VALUE!</v>
      </c>
      <c r="BK162" s="17" t="e">
        <f>SUMIFS('[1]Deals (investment)'!$C:$C,'[1]Deals (investment)'!$B:$B,$A162,'[1]Deals (investment)'!$V:$V,BK$1)</f>
        <v>#VALUE!</v>
      </c>
      <c r="BL162" s="17" t="e">
        <f>SUMIFS('[1]Deals (investment)'!$C:$C,'[1]Deals (investment)'!$B:$B,$A162,'[1]Deals (investment)'!$V:$V,BL$1)</f>
        <v>#VALUE!</v>
      </c>
      <c r="BM162" s="17" t="e">
        <f>SUMIFS('[1]Deals (investment)'!$C:$C,'[1]Deals (investment)'!$B:$B,$A162,'[1]Deals (investment)'!$V:$V,BM$1)</f>
        <v>#VALUE!</v>
      </c>
      <c r="BN162" s="15"/>
      <c r="BO162" s="15"/>
      <c r="BP162" s="22"/>
      <c r="BQ162" s="15"/>
      <c r="BR162" s="15"/>
      <c r="BS162" s="15"/>
      <c r="BT162" s="15"/>
      <c r="BU162" s="15"/>
      <c r="BV162" s="15"/>
      <c r="BW162" s="15"/>
      <c r="BX162" s="15"/>
      <c r="BY162" s="15"/>
      <c r="BZ162" s="15"/>
      <c r="CA162" s="15"/>
      <c r="CB162" s="15"/>
      <c r="CC162" s="15"/>
      <c r="CD162" s="15"/>
      <c r="CE162" s="15"/>
      <c r="CF162" s="15"/>
      <c r="CG162" s="15"/>
      <c r="CH162" s="15"/>
      <c r="CI162" s="15"/>
      <c r="CJ162" s="15"/>
    </row>
    <row r="163" spans="1:117" ht="12.75">
      <c r="A163" s="15" t="s">
        <v>1479</v>
      </c>
      <c r="B163" s="15" t="s">
        <v>1480</v>
      </c>
      <c r="C163" s="15" t="s">
        <v>58</v>
      </c>
      <c r="D163" s="16">
        <v>2014</v>
      </c>
      <c r="E163" s="15" t="s">
        <v>1472</v>
      </c>
      <c r="F163" s="15" t="s">
        <v>199</v>
      </c>
      <c r="G163" s="15" t="s">
        <v>91</v>
      </c>
      <c r="H163" s="15" t="s">
        <v>91</v>
      </c>
      <c r="I163" s="15" t="s">
        <v>91</v>
      </c>
      <c r="J163" s="15"/>
      <c r="K163" s="17" t="e">
        <f t="shared" si="13"/>
        <v>#VALUE!</v>
      </c>
      <c r="L163" s="15"/>
      <c r="M163" s="18" t="e">
        <f t="shared" si="1"/>
        <v>#VALUE!</v>
      </c>
      <c r="N163" s="15" t="s">
        <v>1481</v>
      </c>
      <c r="O163" s="15"/>
      <c r="P163" s="15"/>
      <c r="Q163" s="24">
        <v>43641</v>
      </c>
      <c r="R163" s="15" t="s">
        <v>132</v>
      </c>
      <c r="S163" s="19" t="s">
        <v>144</v>
      </c>
      <c r="T163" s="17" t="s">
        <v>375</v>
      </c>
      <c r="U163" s="17">
        <v>690000</v>
      </c>
      <c r="V163" s="15" t="s">
        <v>1482</v>
      </c>
      <c r="W163" s="15">
        <v>0</v>
      </c>
      <c r="X163" s="15" t="s">
        <v>158</v>
      </c>
      <c r="Y163" s="15" t="s">
        <v>1483</v>
      </c>
      <c r="Z163" s="25" t="s">
        <v>109</v>
      </c>
      <c r="AB163" s="20" t="s">
        <v>286</v>
      </c>
      <c r="AC163" s="21" t="s">
        <v>1484</v>
      </c>
      <c r="AD163" s="21" t="s">
        <v>1485</v>
      </c>
      <c r="AE163" s="21" t="s">
        <v>1486</v>
      </c>
      <c r="AF163" s="21" t="s">
        <v>1487</v>
      </c>
      <c r="AG163" s="22">
        <f t="shared" si="17"/>
        <v>0.83870967741935487</v>
      </c>
      <c r="AH163" s="15" t="str">
        <f t="shared" si="16"/>
        <v/>
      </c>
      <c r="AI163" s="22" t="str">
        <f>VLOOKUP(A163,'[1]Deals (investment)'!$B$2:$Z$1497,1,FALSE)</f>
        <v>Ozow</v>
      </c>
      <c r="AJ163" s="22">
        <f>VLOOKUP(A163,'[1]Deals (investment)'!$B$2:$Z$870,15,FALSE)</f>
        <v>1</v>
      </c>
      <c r="AK163" s="17" t="e">
        <f>VLOOKUP(A163,'[1]Deals (Exits)'!B:B,1,FALSE)</f>
        <v>#N/A</v>
      </c>
      <c r="AL163" s="23">
        <f>VLOOKUP(G163,[1]Lookups!$V$3:$Y$197,4,FALSE)</f>
        <v>0</v>
      </c>
      <c r="AM163" s="17" t="str">
        <f>VLOOKUP(X163,[1]Lookups!$B$3:$C$200,2,FALSE)</f>
        <v>Financial Services</v>
      </c>
      <c r="AN163" s="17" t="str">
        <f>VLOOKUP(R163,[1]Lookups!$H$3:$I$69,2,FALSE)</f>
        <v>3. Early Venture</v>
      </c>
      <c r="AO163" s="17" t="str">
        <f>VLOOKUP(T163,[1]Lookups!$H$3:$I$69,2,FALSE)</f>
        <v>2. Seed</v>
      </c>
      <c r="AP163" s="17" t="str">
        <f>VLOOKUP(AN163,[1]Lookups!$N$3:$O$11,2,FALSE)</f>
        <v>Early</v>
      </c>
      <c r="AQ163" s="18" t="e">
        <f>COUNTIFS('[1]Deals (investment)'!$B:$B,$A163)</f>
        <v>#VALUE!</v>
      </c>
      <c r="AR163" s="18" t="e">
        <f>COUNTIFS('[1]Deals (investment)'!$B:$B,$A163,'[1]Deals (investment)'!$T:$T,$AW$1)+COUNTIFS('[1]Deals (investment)'!$B:$B,$A163,'[1]Deals (investment)'!$T:$T,$AX$1)+COUNTIFS('[1]Deals (investment)'!$B:$B,$A163,'[1]Deals (investment)'!$T:$T,$AY$1)</f>
        <v>#VALUE!</v>
      </c>
      <c r="AS163" s="17" t="e">
        <f>SUMIFS('[1]Deals (investment)'!$C:$C,'[1]Deals (investment)'!$B:$B,$A163)</f>
        <v>#VALUE!</v>
      </c>
      <c r="AT163" s="17" t="e">
        <f t="shared" si="4"/>
        <v>#VALUE!</v>
      </c>
      <c r="AU163" s="18" t="e">
        <f>COUNTIF('[1]Deals (Exits)'!$B:$B,A163)</f>
        <v>#VALUE!</v>
      </c>
      <c r="AV163" s="17" t="e">
        <f>SUMIFS('[1]Deals (investment)'!$C:$C,'[1]Deals (investment)'!$B:$B,$A163,'[1]Deals (investment)'!$T:$T,AV$1)</f>
        <v>#VALUE!</v>
      </c>
      <c r="AW163" s="17" t="e">
        <f>SUMIFS('[1]Deals (investment)'!$C:$C,'[1]Deals (investment)'!$B:$B,$A163,'[1]Deals (investment)'!$T:$T,AW$1)</f>
        <v>#VALUE!</v>
      </c>
      <c r="AX163" s="17" t="e">
        <f>SUMIFS('[1]Deals (investment)'!$C:$C,'[1]Deals (investment)'!$B:$B,$A163,'[1]Deals (investment)'!$T:$T,AX$1)</f>
        <v>#VALUE!</v>
      </c>
      <c r="AY163" s="17" t="e">
        <f>SUMIFS('[1]Deals (investment)'!$C:$C,'[1]Deals (investment)'!$B:$B,$A163,'[1]Deals (investment)'!$T:$T,AY$1)</f>
        <v>#VALUE!</v>
      </c>
      <c r="AZ163" s="17" t="e">
        <f>SUMIFS('[1]Deals (investment)'!$C:$C,'[1]Deals (investment)'!$B:$B,$A163,'[1]Deals (investment)'!$T:$T,AZ$1)</f>
        <v>#VALUE!</v>
      </c>
      <c r="BA163" s="17" t="e">
        <f>SUMIFS('[1]Deals (investment)'!$C:$C,'[1]Deals (investment)'!$B:$B,$A163,'[1]Deals (investment)'!$T:$T,BA$1)</f>
        <v>#VALUE!</v>
      </c>
      <c r="BB163" s="17" t="e">
        <f>SUMIFS('[1]Deals (investment)'!$C:$C,'[1]Deals (investment)'!$B:$B,$A163,'[1]Deals (investment)'!$T:$T,BB$1)</f>
        <v>#VALUE!</v>
      </c>
      <c r="BC163" s="17" t="e">
        <f>SUMIFS('[1]Deals (Exits)'!$C:$C,'[1]Deals (Exits)'!$B:$B,$A163)</f>
        <v>#VALUE!</v>
      </c>
      <c r="BD163" s="17" t="e">
        <f>SUMIFS('[1]Deals (investment)'!$C:$C,'[1]Deals (investment)'!$B:$B,$A163,'[1]Deals (investment)'!$V:$V,BD$1)</f>
        <v>#VALUE!</v>
      </c>
      <c r="BE163" s="17" t="e">
        <f>SUMIFS('[1]Deals (investment)'!$C:$C,'[1]Deals (investment)'!$B:$B,$A163,'[1]Deals (investment)'!$V:$V,BE$1)</f>
        <v>#VALUE!</v>
      </c>
      <c r="BF163" s="17" t="e">
        <f>SUMIFS('[1]Deals (investment)'!$C:$C,'[1]Deals (investment)'!$B:$B,$A163,'[1]Deals (investment)'!$V:$V,BF$1)</f>
        <v>#VALUE!</v>
      </c>
      <c r="BG163" s="17" t="e">
        <f>SUMIFS('[1]Deals (investment)'!$C:$C,'[1]Deals (investment)'!$B:$B,$A163,'[1]Deals (investment)'!$V:$V,BG$1)</f>
        <v>#VALUE!</v>
      </c>
      <c r="BH163" s="17" t="e">
        <f>SUMIFS('[1]Deals (investment)'!$C:$C,'[1]Deals (investment)'!$B:$B,$A163,'[1]Deals (investment)'!$V:$V,BH$1)</f>
        <v>#VALUE!</v>
      </c>
      <c r="BI163" s="17" t="e">
        <f>SUMIFS('[1]Deals (investment)'!$C:$C,'[1]Deals (investment)'!$B:$B,$A163,'[1]Deals (investment)'!$V:$V,BI$1)</f>
        <v>#VALUE!</v>
      </c>
      <c r="BJ163" s="17" t="e">
        <f>SUMIFS('[1]Deals (investment)'!$C:$C,'[1]Deals (investment)'!$B:$B,$A163,'[1]Deals (investment)'!$V:$V,BJ$1)</f>
        <v>#VALUE!</v>
      </c>
      <c r="BK163" s="17" t="e">
        <f>SUMIFS('[1]Deals (investment)'!$C:$C,'[1]Deals (investment)'!$B:$B,$A163,'[1]Deals (investment)'!$V:$V,BK$1)</f>
        <v>#VALUE!</v>
      </c>
      <c r="BL163" s="17" t="e">
        <f>SUMIFS('[1]Deals (investment)'!$C:$C,'[1]Deals (investment)'!$B:$B,$A163,'[1]Deals (investment)'!$V:$V,BL$1)</f>
        <v>#VALUE!</v>
      </c>
      <c r="BM163" s="17" t="e">
        <f>SUMIFS('[1]Deals (investment)'!$C:$C,'[1]Deals (investment)'!$B:$B,$A163,'[1]Deals (investment)'!$V:$V,BM$1)</f>
        <v>#VALUE!</v>
      </c>
      <c r="BN163" s="15"/>
      <c r="BO163" s="15"/>
      <c r="BP163" s="22"/>
      <c r="BQ163" s="15"/>
      <c r="BR163" s="15"/>
      <c r="BS163" s="15"/>
      <c r="BT163" s="15"/>
      <c r="BU163" s="15"/>
      <c r="BV163" s="15"/>
      <c r="BW163" s="15"/>
      <c r="BX163" s="15"/>
      <c r="BY163" s="15"/>
      <c r="BZ163" s="15"/>
      <c r="CA163" s="15"/>
      <c r="CB163" s="15"/>
      <c r="CC163" s="15"/>
      <c r="CD163" s="15"/>
      <c r="CE163" s="15"/>
      <c r="CF163" s="15"/>
      <c r="CG163" s="15"/>
      <c r="CH163" s="15"/>
      <c r="CI163" s="15"/>
      <c r="CJ163" s="15"/>
      <c r="DM163">
        <v>584</v>
      </c>
    </row>
    <row r="164" spans="1:117" ht="12.75">
      <c r="A164" s="15" t="s">
        <v>1488</v>
      </c>
      <c r="B164" s="15" t="s">
        <v>1489</v>
      </c>
      <c r="C164" s="15" t="s">
        <v>58</v>
      </c>
      <c r="D164" s="16">
        <v>2019</v>
      </c>
      <c r="E164" s="15" t="s">
        <v>90</v>
      </c>
      <c r="F164" s="15"/>
      <c r="G164" s="15" t="s">
        <v>91</v>
      </c>
      <c r="H164" s="15" t="s">
        <v>91</v>
      </c>
      <c r="I164" s="15" t="s">
        <v>91</v>
      </c>
      <c r="J164" s="15"/>
      <c r="K164" s="17" t="e">
        <f t="shared" si="13"/>
        <v>#VALUE!</v>
      </c>
      <c r="L164" s="15"/>
      <c r="M164" s="18" t="e">
        <f t="shared" si="1"/>
        <v>#VALUE!</v>
      </c>
      <c r="N164" s="15"/>
      <c r="O164" s="15"/>
      <c r="P164" s="15"/>
      <c r="Q164" s="15"/>
      <c r="R164" s="15" t="s">
        <v>1490</v>
      </c>
      <c r="S164" s="19">
        <v>707000</v>
      </c>
      <c r="T164" s="15"/>
      <c r="U164" s="17"/>
      <c r="V164" s="15" t="s">
        <v>1491</v>
      </c>
      <c r="W164" s="15"/>
      <c r="X164" s="15" t="s">
        <v>64</v>
      </c>
      <c r="Y164" s="15" t="s">
        <v>1492</v>
      </c>
      <c r="AB164" s="32">
        <v>43506</v>
      </c>
      <c r="AC164" s="21" t="s">
        <v>1493</v>
      </c>
      <c r="AD164" s="21" t="s">
        <v>1494</v>
      </c>
      <c r="AE164" s="15"/>
      <c r="AF164" s="21" t="s">
        <v>1495</v>
      </c>
      <c r="AG164" s="22">
        <f t="shared" si="17"/>
        <v>0.58064516129032262</v>
      </c>
      <c r="AH164" s="15" t="str">
        <f t="shared" si="16"/>
        <v/>
      </c>
      <c r="AI164" s="22" t="str">
        <f>VLOOKUP(A164,'[1]Deals (investment)'!$B$2:$Z$1497,1,FALSE)</f>
        <v>Naiste</v>
      </c>
      <c r="AJ164" s="22" t="e">
        <f>VLOOKUP(A164,'[1]Deals (investment)'!$B$2:$Z$870,15,FALSE)</f>
        <v>#N/A</v>
      </c>
      <c r="AK164" s="17" t="e">
        <f>VLOOKUP(A164,'[1]Deals (Exits)'!B:B,1,FALSE)</f>
        <v>#N/A</v>
      </c>
      <c r="AL164" s="23">
        <f>VLOOKUP(G164,[1]Lookups!$V$3:$Y$197,4,FALSE)</f>
        <v>0</v>
      </c>
      <c r="AM164" s="17" t="str">
        <f>VLOOKUP(X164,[1]Lookups!$B$3:$C$200,2,FALSE)</f>
        <v>E-commerce &amp; Retail</v>
      </c>
      <c r="AN164" s="17" t="str">
        <f>VLOOKUP(R164,[1]Lookups!$H$3:$I$69,2,FALSE)</f>
        <v>2. Seed</v>
      </c>
      <c r="AO164" s="17" t="e">
        <f>VLOOKUP(T164,[1]Lookups!$H$3:$I$69,2,FALSE)</f>
        <v>#N/A</v>
      </c>
      <c r="AP164" s="17" t="str">
        <f>VLOOKUP(AN164,[1]Lookups!$N$3:$O$11,2,FALSE)</f>
        <v>Early</v>
      </c>
      <c r="AQ164" s="18" t="e">
        <f>COUNTIFS('[1]Deals (investment)'!$B:$B,$A164)</f>
        <v>#VALUE!</v>
      </c>
      <c r="AR164" s="18" t="e">
        <f>COUNTIFS('[1]Deals (investment)'!$B:$B,$A164,'[1]Deals (investment)'!$T:$T,$AW$1)+COUNTIFS('[1]Deals (investment)'!$B:$B,$A164,'[1]Deals (investment)'!$T:$T,$AX$1)+COUNTIFS('[1]Deals (investment)'!$B:$B,$A164,'[1]Deals (investment)'!$T:$T,$AY$1)</f>
        <v>#VALUE!</v>
      </c>
      <c r="AS164" s="17" t="e">
        <f>SUMIFS('[1]Deals (investment)'!$C:$C,'[1]Deals (investment)'!$B:$B,$A164)</f>
        <v>#VALUE!</v>
      </c>
      <c r="AT164" s="17" t="e">
        <f t="shared" si="4"/>
        <v>#VALUE!</v>
      </c>
      <c r="AU164" s="18" t="e">
        <f>COUNTIF('[1]Deals (Exits)'!$B:$B,A164)</f>
        <v>#VALUE!</v>
      </c>
      <c r="AV164" s="17" t="e">
        <f>SUMIFS('[1]Deals (investment)'!$C:$C,'[1]Deals (investment)'!$B:$B,$A164,'[1]Deals (investment)'!$T:$T,AV$1)</f>
        <v>#VALUE!</v>
      </c>
      <c r="AW164" s="17" t="e">
        <f>SUMIFS('[1]Deals (investment)'!$C:$C,'[1]Deals (investment)'!$B:$B,$A164,'[1]Deals (investment)'!$T:$T,AW$1)</f>
        <v>#VALUE!</v>
      </c>
      <c r="AX164" s="17" t="e">
        <f>SUMIFS('[1]Deals (investment)'!$C:$C,'[1]Deals (investment)'!$B:$B,$A164,'[1]Deals (investment)'!$T:$T,AX$1)</f>
        <v>#VALUE!</v>
      </c>
      <c r="AY164" s="17" t="e">
        <f>SUMIFS('[1]Deals (investment)'!$C:$C,'[1]Deals (investment)'!$B:$B,$A164,'[1]Deals (investment)'!$T:$T,AY$1)</f>
        <v>#VALUE!</v>
      </c>
      <c r="AZ164" s="17" t="e">
        <f>SUMIFS('[1]Deals (investment)'!$C:$C,'[1]Deals (investment)'!$B:$B,$A164,'[1]Deals (investment)'!$T:$T,AZ$1)</f>
        <v>#VALUE!</v>
      </c>
      <c r="BA164" s="17" t="e">
        <f>SUMIFS('[1]Deals (investment)'!$C:$C,'[1]Deals (investment)'!$B:$B,$A164,'[1]Deals (investment)'!$T:$T,BA$1)</f>
        <v>#VALUE!</v>
      </c>
      <c r="BB164" s="17" t="e">
        <f>SUMIFS('[1]Deals (investment)'!$C:$C,'[1]Deals (investment)'!$B:$B,$A164,'[1]Deals (investment)'!$T:$T,BB$1)</f>
        <v>#VALUE!</v>
      </c>
      <c r="BC164" s="17" t="e">
        <f>SUMIFS('[1]Deals (Exits)'!$C:$C,'[1]Deals (Exits)'!$B:$B,$A164)</f>
        <v>#VALUE!</v>
      </c>
      <c r="BD164" s="17" t="e">
        <f>SUMIFS('[1]Deals (investment)'!$C:$C,'[1]Deals (investment)'!$B:$B,$A164,'[1]Deals (investment)'!$V:$V,BD$1)</f>
        <v>#VALUE!</v>
      </c>
      <c r="BE164" s="17" t="e">
        <f>SUMIFS('[1]Deals (investment)'!$C:$C,'[1]Deals (investment)'!$B:$B,$A164,'[1]Deals (investment)'!$V:$V,BE$1)</f>
        <v>#VALUE!</v>
      </c>
      <c r="BF164" s="17" t="e">
        <f>SUMIFS('[1]Deals (investment)'!$C:$C,'[1]Deals (investment)'!$B:$B,$A164,'[1]Deals (investment)'!$V:$V,BF$1)</f>
        <v>#VALUE!</v>
      </c>
      <c r="BG164" s="17" t="e">
        <f>SUMIFS('[1]Deals (investment)'!$C:$C,'[1]Deals (investment)'!$B:$B,$A164,'[1]Deals (investment)'!$V:$V,BG$1)</f>
        <v>#VALUE!</v>
      </c>
      <c r="BH164" s="17" t="e">
        <f>SUMIFS('[1]Deals (investment)'!$C:$C,'[1]Deals (investment)'!$B:$B,$A164,'[1]Deals (investment)'!$V:$V,BH$1)</f>
        <v>#VALUE!</v>
      </c>
      <c r="BI164" s="17" t="e">
        <f>SUMIFS('[1]Deals (investment)'!$C:$C,'[1]Deals (investment)'!$B:$B,$A164,'[1]Deals (investment)'!$V:$V,BI$1)</f>
        <v>#VALUE!</v>
      </c>
      <c r="BJ164" s="17" t="e">
        <f>SUMIFS('[1]Deals (investment)'!$C:$C,'[1]Deals (investment)'!$B:$B,$A164,'[1]Deals (investment)'!$V:$V,BJ$1)</f>
        <v>#VALUE!</v>
      </c>
      <c r="BK164" s="17" t="e">
        <f>SUMIFS('[1]Deals (investment)'!$C:$C,'[1]Deals (investment)'!$B:$B,$A164,'[1]Deals (investment)'!$V:$V,BK$1)</f>
        <v>#VALUE!</v>
      </c>
      <c r="BL164" s="17" t="e">
        <f>SUMIFS('[1]Deals (investment)'!$C:$C,'[1]Deals (investment)'!$B:$B,$A164,'[1]Deals (investment)'!$V:$V,BL$1)</f>
        <v>#VALUE!</v>
      </c>
      <c r="BM164" s="17" t="e">
        <f>SUMIFS('[1]Deals (investment)'!$C:$C,'[1]Deals (investment)'!$B:$B,$A164,'[1]Deals (investment)'!$V:$V,BM$1)</f>
        <v>#VALUE!</v>
      </c>
      <c r="BN164" s="15"/>
      <c r="BO164" s="15"/>
      <c r="BP164" s="22"/>
      <c r="BQ164" s="15"/>
      <c r="BR164" s="15"/>
      <c r="BS164" s="15"/>
      <c r="BT164" s="15"/>
      <c r="BU164" s="15"/>
      <c r="BV164" s="15"/>
      <c r="BW164" s="15"/>
      <c r="BX164" s="15"/>
      <c r="BY164" s="15"/>
      <c r="BZ164" s="15"/>
      <c r="CA164" s="15"/>
      <c r="CB164" s="15"/>
      <c r="CC164" s="15"/>
      <c r="CD164" s="15"/>
      <c r="CE164" s="15"/>
      <c r="CF164" s="15"/>
      <c r="CG164" s="15"/>
      <c r="CH164" s="15"/>
      <c r="CI164" s="15"/>
      <c r="CJ164" s="15"/>
    </row>
    <row r="165" spans="1:117" ht="12.75">
      <c r="A165" s="15" t="s">
        <v>1496</v>
      </c>
      <c r="B165" s="15" t="s">
        <v>1497</v>
      </c>
      <c r="C165" s="15" t="s">
        <v>58</v>
      </c>
      <c r="D165" s="16">
        <v>2017</v>
      </c>
      <c r="E165" s="15" t="s">
        <v>128</v>
      </c>
      <c r="F165" s="15"/>
      <c r="G165" s="15" t="s">
        <v>129</v>
      </c>
      <c r="H165" s="15" t="s">
        <v>129</v>
      </c>
      <c r="I165" s="15" t="s">
        <v>129</v>
      </c>
      <c r="J165" s="15"/>
      <c r="K165" s="17" t="e">
        <f t="shared" si="13"/>
        <v>#VALUE!</v>
      </c>
      <c r="L165" s="15"/>
      <c r="M165" s="18" t="e">
        <f t="shared" si="1"/>
        <v>#VALUE!</v>
      </c>
      <c r="N165" s="15"/>
      <c r="O165" s="15"/>
      <c r="P165" s="15"/>
      <c r="Q165" s="15"/>
      <c r="R165" s="15" t="s">
        <v>375</v>
      </c>
      <c r="S165" s="19">
        <v>700000</v>
      </c>
      <c r="T165" s="15" t="s">
        <v>375</v>
      </c>
      <c r="U165" s="19">
        <v>700000</v>
      </c>
      <c r="V165" s="15" t="s">
        <v>1498</v>
      </c>
      <c r="W165" s="15"/>
      <c r="X165" s="15" t="s">
        <v>64</v>
      </c>
      <c r="Y165" s="15" t="s">
        <v>1499</v>
      </c>
      <c r="AB165" s="20" t="s">
        <v>136</v>
      </c>
      <c r="AC165" s="21" t="s">
        <v>1500</v>
      </c>
      <c r="AD165" s="21" t="s">
        <v>1501</v>
      </c>
      <c r="AE165" s="15"/>
      <c r="AF165" s="21" t="s">
        <v>1502</v>
      </c>
      <c r="AG165" s="22">
        <f t="shared" si="17"/>
        <v>0.64516129032258063</v>
      </c>
      <c r="AH165" s="15" t="str">
        <f t="shared" si="16"/>
        <v/>
      </c>
      <c r="AI165" s="22" t="str">
        <f>VLOOKUP(A165,'[1]Deals (investment)'!$B$2:$Z$1497,1,FALSE)</f>
        <v>Fakahany</v>
      </c>
      <c r="AJ165" s="22">
        <f>VLOOKUP(A165,'[1]Deals (investment)'!$B$2:$Z$870,15,FALSE)</f>
        <v>1</v>
      </c>
      <c r="AK165" s="17" t="e">
        <f>VLOOKUP(A165,'[1]Deals (Exits)'!B:B,1,FALSE)</f>
        <v>#N/A</v>
      </c>
      <c r="AL165" s="23">
        <f>VLOOKUP(G165,[1]Lookups!$V$3:$Y$197,4,FALSE)</f>
        <v>0</v>
      </c>
      <c r="AM165" s="17" t="str">
        <f>VLOOKUP(X165,[1]Lookups!$B$3:$C$200,2,FALSE)</f>
        <v>E-commerce &amp; Retail</v>
      </c>
      <c r="AN165" s="17" t="str">
        <f>VLOOKUP(R165,[1]Lookups!$H$3:$I$69,2,FALSE)</f>
        <v>2. Seed</v>
      </c>
      <c r="AO165" s="17" t="str">
        <f>VLOOKUP(T165,[1]Lookups!$H$3:$I$69,2,FALSE)</f>
        <v>2. Seed</v>
      </c>
      <c r="AP165" s="17" t="str">
        <f>VLOOKUP(AN165,[1]Lookups!$N$3:$O$11,2,FALSE)</f>
        <v>Early</v>
      </c>
      <c r="AQ165" s="18" t="e">
        <f>COUNTIFS('[1]Deals (investment)'!$B:$B,$A165)</f>
        <v>#VALUE!</v>
      </c>
      <c r="AR165" s="18" t="e">
        <f>COUNTIFS('[1]Deals (investment)'!$B:$B,$A165,'[1]Deals (investment)'!$T:$T,$AW$1)+COUNTIFS('[1]Deals (investment)'!$B:$B,$A165,'[1]Deals (investment)'!$T:$T,$AX$1)+COUNTIFS('[1]Deals (investment)'!$B:$B,$A165,'[1]Deals (investment)'!$T:$T,$AY$1)</f>
        <v>#VALUE!</v>
      </c>
      <c r="AS165" s="17" t="e">
        <f>SUMIFS('[1]Deals (investment)'!$C:$C,'[1]Deals (investment)'!$B:$B,$A165)</f>
        <v>#VALUE!</v>
      </c>
      <c r="AT165" s="17" t="e">
        <f t="shared" si="4"/>
        <v>#VALUE!</v>
      </c>
      <c r="AU165" s="18" t="e">
        <f>COUNTIF('[1]Deals (Exits)'!$B:$B,A165)</f>
        <v>#VALUE!</v>
      </c>
      <c r="AV165" s="17" t="e">
        <f>SUMIFS('[1]Deals (investment)'!$C:$C,'[1]Deals (investment)'!$B:$B,$A165,'[1]Deals (investment)'!$T:$T,AV$1)</f>
        <v>#VALUE!</v>
      </c>
      <c r="AW165" s="17" t="e">
        <f>SUMIFS('[1]Deals (investment)'!$C:$C,'[1]Deals (investment)'!$B:$B,$A165,'[1]Deals (investment)'!$T:$T,AW$1)</f>
        <v>#VALUE!</v>
      </c>
      <c r="AX165" s="17" t="e">
        <f>SUMIFS('[1]Deals (investment)'!$C:$C,'[1]Deals (investment)'!$B:$B,$A165,'[1]Deals (investment)'!$T:$T,AX$1)</f>
        <v>#VALUE!</v>
      </c>
      <c r="AY165" s="17" t="e">
        <f>SUMIFS('[1]Deals (investment)'!$C:$C,'[1]Deals (investment)'!$B:$B,$A165,'[1]Deals (investment)'!$T:$T,AY$1)</f>
        <v>#VALUE!</v>
      </c>
      <c r="AZ165" s="17" t="e">
        <f>SUMIFS('[1]Deals (investment)'!$C:$C,'[1]Deals (investment)'!$B:$B,$A165,'[1]Deals (investment)'!$T:$T,AZ$1)</f>
        <v>#VALUE!</v>
      </c>
      <c r="BA165" s="17" t="e">
        <f>SUMIFS('[1]Deals (investment)'!$C:$C,'[1]Deals (investment)'!$B:$B,$A165,'[1]Deals (investment)'!$T:$T,BA$1)</f>
        <v>#VALUE!</v>
      </c>
      <c r="BB165" s="17" t="e">
        <f>SUMIFS('[1]Deals (investment)'!$C:$C,'[1]Deals (investment)'!$B:$B,$A165,'[1]Deals (investment)'!$T:$T,BB$1)</f>
        <v>#VALUE!</v>
      </c>
      <c r="BC165" s="17" t="e">
        <f>SUMIFS('[1]Deals (Exits)'!$C:$C,'[1]Deals (Exits)'!$B:$B,$A165)</f>
        <v>#VALUE!</v>
      </c>
      <c r="BD165" s="17" t="e">
        <f>SUMIFS('[1]Deals (investment)'!$C:$C,'[1]Deals (investment)'!$B:$B,$A165,'[1]Deals (investment)'!$V:$V,BD$1)</f>
        <v>#VALUE!</v>
      </c>
      <c r="BE165" s="17" t="e">
        <f>SUMIFS('[1]Deals (investment)'!$C:$C,'[1]Deals (investment)'!$B:$B,$A165,'[1]Deals (investment)'!$V:$V,BE$1)</f>
        <v>#VALUE!</v>
      </c>
      <c r="BF165" s="17" t="e">
        <f>SUMIFS('[1]Deals (investment)'!$C:$C,'[1]Deals (investment)'!$B:$B,$A165,'[1]Deals (investment)'!$V:$V,BF$1)</f>
        <v>#VALUE!</v>
      </c>
      <c r="BG165" s="17" t="e">
        <f>SUMIFS('[1]Deals (investment)'!$C:$C,'[1]Deals (investment)'!$B:$B,$A165,'[1]Deals (investment)'!$V:$V,BG$1)</f>
        <v>#VALUE!</v>
      </c>
      <c r="BH165" s="17" t="e">
        <f>SUMIFS('[1]Deals (investment)'!$C:$C,'[1]Deals (investment)'!$B:$B,$A165,'[1]Deals (investment)'!$V:$V,BH$1)</f>
        <v>#VALUE!</v>
      </c>
      <c r="BI165" s="17" t="e">
        <f>SUMIFS('[1]Deals (investment)'!$C:$C,'[1]Deals (investment)'!$B:$B,$A165,'[1]Deals (investment)'!$V:$V,BI$1)</f>
        <v>#VALUE!</v>
      </c>
      <c r="BJ165" s="17" t="e">
        <f>SUMIFS('[1]Deals (investment)'!$C:$C,'[1]Deals (investment)'!$B:$B,$A165,'[1]Deals (investment)'!$V:$V,BJ$1)</f>
        <v>#VALUE!</v>
      </c>
      <c r="BK165" s="17" t="e">
        <f>SUMIFS('[1]Deals (investment)'!$C:$C,'[1]Deals (investment)'!$B:$B,$A165,'[1]Deals (investment)'!$V:$V,BK$1)</f>
        <v>#VALUE!</v>
      </c>
      <c r="BL165" s="17" t="e">
        <f>SUMIFS('[1]Deals (investment)'!$C:$C,'[1]Deals (investment)'!$B:$B,$A165,'[1]Deals (investment)'!$V:$V,BL$1)</f>
        <v>#VALUE!</v>
      </c>
      <c r="BM165" s="17" t="e">
        <f>SUMIFS('[1]Deals (investment)'!$C:$C,'[1]Deals (investment)'!$B:$B,$A165,'[1]Deals (investment)'!$V:$V,BM$1)</f>
        <v>#VALUE!</v>
      </c>
      <c r="BN165" s="15"/>
      <c r="BO165" s="15"/>
      <c r="BP165" s="22"/>
      <c r="BQ165" s="15"/>
      <c r="BR165" s="15"/>
      <c r="BS165" s="15"/>
      <c r="BT165" s="15"/>
      <c r="BU165" s="15"/>
      <c r="BV165" s="15"/>
      <c r="BW165" s="15"/>
      <c r="BX165" s="15"/>
      <c r="BY165" s="15"/>
      <c r="BZ165" s="15"/>
      <c r="CA165" s="15"/>
      <c r="CB165" s="15"/>
      <c r="CC165" s="15"/>
      <c r="CD165" s="15" t="str">
        <f>CONCATENATE(A165,B165,C165)</f>
        <v>FakahanyFakahany provides you with your daily needs of fresh quality fruits and vegetables at the comfort of your doorstep.Active</v>
      </c>
      <c r="CE165" s="15"/>
      <c r="CF165" s="15"/>
      <c r="CG165" s="15"/>
      <c r="CH165" s="15"/>
      <c r="CI165" s="15"/>
      <c r="CJ165" s="15"/>
    </row>
    <row r="166" spans="1:117" ht="12.75">
      <c r="A166" s="15" t="s">
        <v>1503</v>
      </c>
      <c r="B166" s="15" t="s">
        <v>1504</v>
      </c>
      <c r="C166" s="15" t="s">
        <v>58</v>
      </c>
      <c r="D166" s="16">
        <v>2018</v>
      </c>
      <c r="E166" s="15" t="s">
        <v>1505</v>
      </c>
      <c r="F166" s="15"/>
      <c r="G166" s="15" t="s">
        <v>1506</v>
      </c>
      <c r="H166" s="15" t="s">
        <v>1506</v>
      </c>
      <c r="I166" s="15" t="s">
        <v>1506</v>
      </c>
      <c r="J166" s="15"/>
      <c r="K166" s="17" t="e">
        <f t="shared" si="13"/>
        <v>#VALUE!</v>
      </c>
      <c r="L166" s="15"/>
      <c r="M166" s="18" t="e">
        <f t="shared" si="1"/>
        <v>#VALUE!</v>
      </c>
      <c r="N166" s="15"/>
      <c r="O166" s="15"/>
      <c r="P166" s="15"/>
      <c r="Q166" s="24" t="e">
        <f ca="1">_xludf.MAXIFS('[1]Deals (investment)'!A:A,'[1]Deals (investment)'!B:B,A166)</f>
        <v>#NAME?</v>
      </c>
      <c r="R166" s="15" t="s">
        <v>375</v>
      </c>
      <c r="S166" s="19">
        <v>700000</v>
      </c>
      <c r="T166" s="15" t="s">
        <v>375</v>
      </c>
      <c r="U166" s="17">
        <v>700000</v>
      </c>
      <c r="V166" s="15" t="s">
        <v>1507</v>
      </c>
      <c r="W166" s="15"/>
      <c r="X166" s="15" t="s">
        <v>134</v>
      </c>
      <c r="Y166" s="15" t="s">
        <v>1508</v>
      </c>
      <c r="AB166" s="32">
        <v>43506</v>
      </c>
      <c r="AC166" s="21" t="s">
        <v>1509</v>
      </c>
      <c r="AD166" s="15"/>
      <c r="AE166" s="21" t="s">
        <v>1510</v>
      </c>
      <c r="AF166" s="21" t="s">
        <v>1511</v>
      </c>
      <c r="AG166" s="22">
        <f t="shared" ca="1" si="17"/>
        <v>0.67741935483870963</v>
      </c>
      <c r="AH166" s="15" t="str">
        <f t="shared" si="16"/>
        <v/>
      </c>
      <c r="AI166" s="22" t="str">
        <f>VLOOKUP(A166,'[1]Deals (investment)'!$B$2:$Z$1497,1,FALSE)</f>
        <v>Teliman</v>
      </c>
      <c r="AJ166" s="22">
        <f>VLOOKUP(A166,'[1]Deals (investment)'!$B$2:$Z$870,15,FALSE)</f>
        <v>1</v>
      </c>
      <c r="AK166" s="17" t="e">
        <f>VLOOKUP(A166,'[1]Deals (Exits)'!B:B,1,FALSE)</f>
        <v>#N/A</v>
      </c>
      <c r="AL166" s="23">
        <f>VLOOKUP(G166,[1]Lookups!$V$3:$Y$197,4,FALSE)</f>
        <v>0</v>
      </c>
      <c r="AM166" s="17" t="str">
        <f>VLOOKUP(X166,[1]Lookups!$B$3:$C$200,2,FALSE)</f>
        <v>Transport &amp; Logistics</v>
      </c>
      <c r="AN166" s="17" t="str">
        <f>VLOOKUP(R166,[1]Lookups!$H$3:$I$69,2,FALSE)</f>
        <v>2. Seed</v>
      </c>
      <c r="AO166" s="17" t="str">
        <f>VLOOKUP(T166,[1]Lookups!$H$3:$I$69,2,FALSE)</f>
        <v>2. Seed</v>
      </c>
      <c r="AP166" s="17" t="str">
        <f>VLOOKUP(AN166,[1]Lookups!$N$3:$O$11,2,FALSE)</f>
        <v>Early</v>
      </c>
      <c r="AQ166" s="18" t="e">
        <f>COUNTIFS('[1]Deals (investment)'!$B:$B,$A166)</f>
        <v>#VALUE!</v>
      </c>
      <c r="AR166" s="18" t="e">
        <f>COUNTIFS('[1]Deals (investment)'!$B:$B,$A166,'[1]Deals (investment)'!$T:$T,$AW$1)+COUNTIFS('[1]Deals (investment)'!$B:$B,$A166,'[1]Deals (investment)'!$T:$T,$AX$1)+COUNTIFS('[1]Deals (investment)'!$B:$B,$A166,'[1]Deals (investment)'!$T:$T,$AY$1)</f>
        <v>#VALUE!</v>
      </c>
      <c r="AS166" s="17" t="e">
        <f>SUMIFS('[1]Deals (investment)'!$C:$C,'[1]Deals (investment)'!$B:$B,$A166)</f>
        <v>#VALUE!</v>
      </c>
      <c r="AT166" s="17" t="e">
        <f t="shared" si="4"/>
        <v>#VALUE!</v>
      </c>
      <c r="AU166" s="18" t="e">
        <f>COUNTIF('[1]Deals (Exits)'!$B:$B,A166)</f>
        <v>#VALUE!</v>
      </c>
      <c r="AV166" s="17" t="e">
        <f>SUMIFS('[1]Deals (investment)'!$C:$C,'[1]Deals (investment)'!$B:$B,$A166,'[1]Deals (investment)'!$T:$T,AV$1)</f>
        <v>#VALUE!</v>
      </c>
      <c r="AW166" s="17" t="e">
        <f>SUMIFS('[1]Deals (investment)'!$C:$C,'[1]Deals (investment)'!$B:$B,$A166,'[1]Deals (investment)'!$T:$T,AW$1)</f>
        <v>#VALUE!</v>
      </c>
      <c r="AX166" s="17" t="e">
        <f>SUMIFS('[1]Deals (investment)'!$C:$C,'[1]Deals (investment)'!$B:$B,$A166,'[1]Deals (investment)'!$T:$T,AX$1)</f>
        <v>#VALUE!</v>
      </c>
      <c r="AY166" s="17" t="e">
        <f>SUMIFS('[1]Deals (investment)'!$C:$C,'[1]Deals (investment)'!$B:$B,$A166,'[1]Deals (investment)'!$T:$T,AY$1)</f>
        <v>#VALUE!</v>
      </c>
      <c r="AZ166" s="17" t="e">
        <f>SUMIFS('[1]Deals (investment)'!$C:$C,'[1]Deals (investment)'!$B:$B,$A166,'[1]Deals (investment)'!$T:$T,AZ$1)</f>
        <v>#VALUE!</v>
      </c>
      <c r="BA166" s="17" t="e">
        <f>SUMIFS('[1]Deals (investment)'!$C:$C,'[1]Deals (investment)'!$B:$B,$A166,'[1]Deals (investment)'!$T:$T,BA$1)</f>
        <v>#VALUE!</v>
      </c>
      <c r="BB166" s="17" t="e">
        <f>SUMIFS('[1]Deals (investment)'!$C:$C,'[1]Deals (investment)'!$B:$B,$A166,'[1]Deals (investment)'!$T:$T,BB$1)</f>
        <v>#VALUE!</v>
      </c>
      <c r="BC166" s="17" t="e">
        <f>SUMIFS('[1]Deals (Exits)'!$C:$C,'[1]Deals (Exits)'!$B:$B,$A166)</f>
        <v>#VALUE!</v>
      </c>
      <c r="BD166" s="17" t="e">
        <f>SUMIFS('[1]Deals (investment)'!$C:$C,'[1]Deals (investment)'!$B:$B,$A166,'[1]Deals (investment)'!$V:$V,BD$1)</f>
        <v>#VALUE!</v>
      </c>
      <c r="BE166" s="17" t="e">
        <f>SUMIFS('[1]Deals (investment)'!$C:$C,'[1]Deals (investment)'!$B:$B,$A166,'[1]Deals (investment)'!$V:$V,BE$1)</f>
        <v>#VALUE!</v>
      </c>
      <c r="BF166" s="17" t="e">
        <f>SUMIFS('[1]Deals (investment)'!$C:$C,'[1]Deals (investment)'!$B:$B,$A166,'[1]Deals (investment)'!$V:$V,BF$1)</f>
        <v>#VALUE!</v>
      </c>
      <c r="BG166" s="17" t="e">
        <f>SUMIFS('[1]Deals (investment)'!$C:$C,'[1]Deals (investment)'!$B:$B,$A166,'[1]Deals (investment)'!$V:$V,BG$1)</f>
        <v>#VALUE!</v>
      </c>
      <c r="BH166" s="17" t="e">
        <f>SUMIFS('[1]Deals (investment)'!$C:$C,'[1]Deals (investment)'!$B:$B,$A166,'[1]Deals (investment)'!$V:$V,BH$1)</f>
        <v>#VALUE!</v>
      </c>
      <c r="BI166" s="17" t="e">
        <f>SUMIFS('[1]Deals (investment)'!$C:$C,'[1]Deals (investment)'!$B:$B,$A166,'[1]Deals (investment)'!$V:$V,BI$1)</f>
        <v>#VALUE!</v>
      </c>
      <c r="BJ166" s="17" t="e">
        <f>SUMIFS('[1]Deals (investment)'!$C:$C,'[1]Deals (investment)'!$B:$B,$A166,'[1]Deals (investment)'!$V:$V,BJ$1)</f>
        <v>#VALUE!</v>
      </c>
      <c r="BK166" s="17" t="e">
        <f>SUMIFS('[1]Deals (investment)'!$C:$C,'[1]Deals (investment)'!$B:$B,$A166,'[1]Deals (investment)'!$V:$V,BK$1)</f>
        <v>#VALUE!</v>
      </c>
      <c r="BL166" s="17" t="e">
        <f>SUMIFS('[1]Deals (investment)'!$C:$C,'[1]Deals (investment)'!$B:$B,$A166,'[1]Deals (investment)'!$V:$V,BL$1)</f>
        <v>#VALUE!</v>
      </c>
      <c r="BM166" s="17" t="e">
        <f>SUMIFS('[1]Deals (investment)'!$C:$C,'[1]Deals (investment)'!$B:$B,$A166,'[1]Deals (investment)'!$V:$V,BM$1)</f>
        <v>#VALUE!</v>
      </c>
      <c r="BN166" s="15"/>
      <c r="BO166" s="15"/>
      <c r="BP166" s="22"/>
      <c r="BQ166" s="15"/>
      <c r="BR166" s="15"/>
      <c r="BS166" s="15"/>
      <c r="BT166" s="15"/>
      <c r="BU166" s="15"/>
      <c r="BV166" s="15"/>
      <c r="BW166" s="15"/>
      <c r="BX166" s="15"/>
      <c r="BY166" s="15"/>
      <c r="BZ166" s="15"/>
      <c r="CA166" s="15"/>
      <c r="CB166" s="15"/>
      <c r="CC166" s="15"/>
      <c r="CD166" s="15"/>
      <c r="CE166" s="15"/>
      <c r="CF166" s="15"/>
      <c r="CG166" s="15"/>
      <c r="CH166" s="15"/>
      <c r="CI166" s="15"/>
      <c r="CJ166" s="15"/>
    </row>
    <row r="167" spans="1:117" ht="12.75">
      <c r="A167" s="15" t="s">
        <v>1512</v>
      </c>
      <c r="B167" s="15" t="s">
        <v>1513</v>
      </c>
      <c r="C167" s="15" t="s">
        <v>58</v>
      </c>
      <c r="D167" s="16">
        <v>2015</v>
      </c>
      <c r="E167" s="15" t="s">
        <v>1472</v>
      </c>
      <c r="F167" s="15"/>
      <c r="G167" s="15" t="s">
        <v>91</v>
      </c>
      <c r="H167" s="15" t="s">
        <v>91</v>
      </c>
      <c r="I167" s="15" t="s">
        <v>91</v>
      </c>
      <c r="J167" s="15"/>
      <c r="K167" s="17" t="e">
        <f t="shared" si="13"/>
        <v>#VALUE!</v>
      </c>
      <c r="L167" s="15"/>
      <c r="M167" s="18" t="e">
        <f t="shared" si="1"/>
        <v>#VALUE!</v>
      </c>
      <c r="N167" s="15"/>
      <c r="O167" s="15"/>
      <c r="P167" s="15"/>
      <c r="Q167" s="15"/>
      <c r="R167" s="15" t="s">
        <v>375</v>
      </c>
      <c r="S167" s="19">
        <v>200000</v>
      </c>
      <c r="T167" s="15" t="s">
        <v>375</v>
      </c>
      <c r="U167" s="17">
        <v>200000</v>
      </c>
      <c r="V167" s="15" t="s">
        <v>1514</v>
      </c>
      <c r="W167" s="15"/>
      <c r="X167" s="15" t="s">
        <v>134</v>
      </c>
      <c r="Y167" s="15" t="s">
        <v>1515</v>
      </c>
      <c r="AB167" s="20" t="s">
        <v>286</v>
      </c>
      <c r="AC167" s="21" t="s">
        <v>1516</v>
      </c>
      <c r="AD167" s="21" t="s">
        <v>1517</v>
      </c>
      <c r="AE167" s="21" t="s">
        <v>1518</v>
      </c>
      <c r="AF167" s="21" t="s">
        <v>1519</v>
      </c>
      <c r="AG167" s="22">
        <f t="shared" si="17"/>
        <v>0.67741935483870963</v>
      </c>
      <c r="AH167" s="15" t="e">
        <f t="shared" si="16"/>
        <v>#VALUE!</v>
      </c>
      <c r="AI167" s="22" t="str">
        <f>VLOOKUP(A167,'[1]Deals (investment)'!$B$2:$Z$1497,1,FALSE)</f>
        <v>Fastvan</v>
      </c>
      <c r="AJ167" s="22">
        <f>VLOOKUP(A167,'[1]Deals (investment)'!$B$2:$Z$870,15,FALSE)</f>
        <v>1</v>
      </c>
      <c r="AK167" s="17" t="e">
        <f>VLOOKUP(A167,'[1]Deals (Exits)'!B:B,1,FALSE)</f>
        <v>#N/A</v>
      </c>
      <c r="AL167" s="23">
        <f>VLOOKUP(G167,[1]Lookups!$V$3:$Y$197,4,FALSE)</f>
        <v>0</v>
      </c>
      <c r="AM167" s="17" t="str">
        <f>VLOOKUP(X167,[1]Lookups!$B$3:$C$200,2,FALSE)</f>
        <v>Transport &amp; Logistics</v>
      </c>
      <c r="AN167" s="17" t="str">
        <f>VLOOKUP(R167,[1]Lookups!$H$3:$I$69,2,FALSE)</f>
        <v>2. Seed</v>
      </c>
      <c r="AO167" s="17" t="str">
        <f>VLOOKUP(T167,[1]Lookups!$H$3:$I$69,2,FALSE)</f>
        <v>2. Seed</v>
      </c>
      <c r="AP167" s="17" t="str">
        <f>VLOOKUP(AN167,[1]Lookups!$N$3:$O$11,2,FALSE)</f>
        <v>Early</v>
      </c>
      <c r="AQ167" s="18" t="e">
        <f>COUNTIFS('[1]Deals (investment)'!$B:$B,$A167)</f>
        <v>#VALUE!</v>
      </c>
      <c r="AR167" s="18" t="e">
        <f>COUNTIFS('[1]Deals (investment)'!$B:$B,$A167,'[1]Deals (investment)'!$T:$T,$AW$1)+COUNTIFS('[1]Deals (investment)'!$B:$B,$A167,'[1]Deals (investment)'!$T:$T,$AX$1)+COUNTIFS('[1]Deals (investment)'!$B:$B,$A167,'[1]Deals (investment)'!$T:$T,$AY$1)</f>
        <v>#VALUE!</v>
      </c>
      <c r="AS167" s="17" t="e">
        <f>SUMIFS('[1]Deals (investment)'!$C:$C,'[1]Deals (investment)'!$B:$B,$A167)</f>
        <v>#VALUE!</v>
      </c>
      <c r="AT167" s="17" t="e">
        <f t="shared" si="4"/>
        <v>#VALUE!</v>
      </c>
      <c r="AU167" s="18" t="e">
        <f>COUNTIF('[1]Deals (Exits)'!$B:$B,A167)</f>
        <v>#VALUE!</v>
      </c>
      <c r="AV167" s="17" t="e">
        <f>SUMIFS('[1]Deals (investment)'!$C:$C,'[1]Deals (investment)'!$B:$B,$A167,'[1]Deals (investment)'!$T:$T,AV$1)</f>
        <v>#VALUE!</v>
      </c>
      <c r="AW167" s="17" t="e">
        <f>SUMIFS('[1]Deals (investment)'!$C:$C,'[1]Deals (investment)'!$B:$B,$A167,'[1]Deals (investment)'!$T:$T,AW$1)</f>
        <v>#VALUE!</v>
      </c>
      <c r="AX167" s="17" t="e">
        <f>SUMIFS('[1]Deals (investment)'!$C:$C,'[1]Deals (investment)'!$B:$B,$A167,'[1]Deals (investment)'!$T:$T,AX$1)</f>
        <v>#VALUE!</v>
      </c>
      <c r="AY167" s="17" t="e">
        <f>SUMIFS('[1]Deals (investment)'!$C:$C,'[1]Deals (investment)'!$B:$B,$A167,'[1]Deals (investment)'!$T:$T,AY$1)</f>
        <v>#VALUE!</v>
      </c>
      <c r="AZ167" s="17" t="e">
        <f>SUMIFS('[1]Deals (investment)'!$C:$C,'[1]Deals (investment)'!$B:$B,$A167,'[1]Deals (investment)'!$T:$T,AZ$1)</f>
        <v>#VALUE!</v>
      </c>
      <c r="BA167" s="17" t="e">
        <f>SUMIFS('[1]Deals (investment)'!$C:$C,'[1]Deals (investment)'!$B:$B,$A167,'[1]Deals (investment)'!$T:$T,BA$1)</f>
        <v>#VALUE!</v>
      </c>
      <c r="BB167" s="17" t="e">
        <f>SUMIFS('[1]Deals (investment)'!$C:$C,'[1]Deals (investment)'!$B:$B,$A167,'[1]Deals (investment)'!$T:$T,BB$1)</f>
        <v>#VALUE!</v>
      </c>
      <c r="BC167" s="17" t="e">
        <f>SUMIFS('[1]Deals (Exits)'!$C:$C,'[1]Deals (Exits)'!$B:$B,$A167)</f>
        <v>#VALUE!</v>
      </c>
      <c r="BD167" s="17" t="e">
        <f>SUMIFS('[1]Deals (investment)'!$C:$C,'[1]Deals (investment)'!$B:$B,$A167,'[1]Deals (investment)'!$V:$V,BD$1)</f>
        <v>#VALUE!</v>
      </c>
      <c r="BE167" s="17" t="e">
        <f>SUMIFS('[1]Deals (investment)'!$C:$C,'[1]Deals (investment)'!$B:$B,$A167,'[1]Deals (investment)'!$V:$V,BE$1)</f>
        <v>#VALUE!</v>
      </c>
      <c r="BF167" s="17" t="e">
        <f>SUMIFS('[1]Deals (investment)'!$C:$C,'[1]Deals (investment)'!$B:$B,$A167,'[1]Deals (investment)'!$V:$V,BF$1)</f>
        <v>#VALUE!</v>
      </c>
      <c r="BG167" s="17" t="e">
        <f>SUMIFS('[1]Deals (investment)'!$C:$C,'[1]Deals (investment)'!$B:$B,$A167,'[1]Deals (investment)'!$V:$V,BG$1)</f>
        <v>#VALUE!</v>
      </c>
      <c r="BH167" s="17" t="e">
        <f>SUMIFS('[1]Deals (investment)'!$C:$C,'[1]Deals (investment)'!$B:$B,$A167,'[1]Deals (investment)'!$V:$V,BH$1)</f>
        <v>#VALUE!</v>
      </c>
      <c r="BI167" s="17" t="e">
        <f>SUMIFS('[1]Deals (investment)'!$C:$C,'[1]Deals (investment)'!$B:$B,$A167,'[1]Deals (investment)'!$V:$V,BI$1)</f>
        <v>#VALUE!</v>
      </c>
      <c r="BJ167" s="17" t="e">
        <f>SUMIFS('[1]Deals (investment)'!$C:$C,'[1]Deals (investment)'!$B:$B,$A167,'[1]Deals (investment)'!$V:$V,BJ$1)</f>
        <v>#VALUE!</v>
      </c>
      <c r="BK167" s="17" t="e">
        <f>SUMIFS('[1]Deals (investment)'!$C:$C,'[1]Deals (investment)'!$B:$B,$A167,'[1]Deals (investment)'!$V:$V,BK$1)</f>
        <v>#VALUE!</v>
      </c>
      <c r="BL167" s="17" t="e">
        <f>SUMIFS('[1]Deals (investment)'!$C:$C,'[1]Deals (investment)'!$B:$B,$A167,'[1]Deals (investment)'!$V:$V,BL$1)</f>
        <v>#VALUE!</v>
      </c>
      <c r="BM167" s="17" t="e">
        <f>SUMIFS('[1]Deals (investment)'!$C:$C,'[1]Deals (investment)'!$B:$B,$A167,'[1]Deals (investment)'!$V:$V,BM$1)</f>
        <v>#VALUE!</v>
      </c>
      <c r="BN167" s="15"/>
      <c r="BO167" s="15"/>
      <c r="BP167" s="22"/>
      <c r="BQ167" s="15"/>
      <c r="BR167" s="15"/>
      <c r="BS167" s="15"/>
      <c r="BT167" s="15"/>
      <c r="BU167" s="15"/>
      <c r="BV167" s="15"/>
      <c r="BW167" s="15"/>
      <c r="BX167" s="15"/>
      <c r="BY167" s="15"/>
      <c r="BZ167" s="15"/>
      <c r="CA167" s="15"/>
      <c r="CB167" s="15"/>
      <c r="CC167" s="15"/>
      <c r="CD167" s="15"/>
      <c r="CE167" s="15"/>
      <c r="CF167" s="15"/>
      <c r="CG167" s="15"/>
      <c r="CH167" s="15"/>
      <c r="CI167" s="15"/>
      <c r="CJ167" s="15"/>
      <c r="DM167">
        <v>457</v>
      </c>
    </row>
    <row r="168" spans="1:117" ht="12.75">
      <c r="A168" s="15" t="s">
        <v>1520</v>
      </c>
      <c r="B168" s="15" t="s">
        <v>1521</v>
      </c>
      <c r="C168" s="15" t="s">
        <v>58</v>
      </c>
      <c r="D168" s="16">
        <v>2018</v>
      </c>
      <c r="E168" s="15" t="s">
        <v>1228</v>
      </c>
      <c r="F168" s="15"/>
      <c r="G168" s="15" t="s">
        <v>1229</v>
      </c>
      <c r="H168" s="15" t="s">
        <v>1229</v>
      </c>
      <c r="I168" s="15" t="s">
        <v>1229</v>
      </c>
      <c r="J168" s="15"/>
      <c r="K168" s="17" t="e">
        <f t="shared" si="13"/>
        <v>#VALUE!</v>
      </c>
      <c r="L168" s="15"/>
      <c r="M168" s="18" t="e">
        <f t="shared" si="1"/>
        <v>#VALUE!</v>
      </c>
      <c r="N168" s="15"/>
      <c r="O168" s="15"/>
      <c r="P168" s="15"/>
      <c r="Q168" s="15"/>
      <c r="R168" s="15" t="s">
        <v>375</v>
      </c>
      <c r="S168" s="19">
        <v>470000</v>
      </c>
      <c r="T168" s="15"/>
      <c r="U168" s="17"/>
      <c r="V168" s="15" t="s">
        <v>1522</v>
      </c>
      <c r="W168" s="15"/>
      <c r="X168" s="15" t="s">
        <v>134</v>
      </c>
      <c r="Y168" s="15" t="s">
        <v>1523</v>
      </c>
      <c r="AB168" s="20" t="s">
        <v>286</v>
      </c>
      <c r="AC168" s="21" t="s">
        <v>1524</v>
      </c>
      <c r="AD168" s="21" t="s">
        <v>1525</v>
      </c>
      <c r="AE168" s="15"/>
      <c r="AF168" s="21" t="s">
        <v>1526</v>
      </c>
      <c r="AG168" s="22">
        <f t="shared" si="17"/>
        <v>0.58064516129032262</v>
      </c>
      <c r="AH168" s="15" t="str">
        <f t="shared" si="16"/>
        <v/>
      </c>
      <c r="AI168" s="22" t="str">
        <f>VLOOKUP(A168,'[1]Deals (investment)'!$B$2:$Z$1497,1,FALSE)</f>
        <v xml:space="preserve">Kamtar </v>
      </c>
      <c r="AJ168" s="22">
        <f>VLOOKUP(A168,'[1]Deals (investment)'!$B$2:$Z$870,15,FALSE)</f>
        <v>1</v>
      </c>
      <c r="AK168" s="17" t="e">
        <f>VLOOKUP(A168,'[1]Deals (Exits)'!B:B,1,FALSE)</f>
        <v>#N/A</v>
      </c>
      <c r="AL168" s="23">
        <f>VLOOKUP(G168,[1]Lookups!$V$3:$Y$197,4,FALSE)</f>
        <v>0</v>
      </c>
      <c r="AM168" s="17" t="str">
        <f>VLOOKUP(X168,[1]Lookups!$B$3:$C$200,2,FALSE)</f>
        <v>Transport &amp; Logistics</v>
      </c>
      <c r="AN168" s="17" t="str">
        <f>VLOOKUP(R168,[1]Lookups!$H$3:$I$69,2,FALSE)</f>
        <v>2. Seed</v>
      </c>
      <c r="AO168" s="17" t="e">
        <f>VLOOKUP(T168,[1]Lookups!$H$3:$I$69,2,FALSE)</f>
        <v>#N/A</v>
      </c>
      <c r="AP168" s="17" t="str">
        <f>VLOOKUP(AN168,[1]Lookups!$N$3:$O$11,2,FALSE)</f>
        <v>Early</v>
      </c>
      <c r="AQ168" s="18" t="e">
        <f>COUNTIFS('[1]Deals (investment)'!$B:$B,$A168)</f>
        <v>#VALUE!</v>
      </c>
      <c r="AR168" s="18" t="e">
        <f>COUNTIFS('[1]Deals (investment)'!$B:$B,$A168,'[1]Deals (investment)'!$T:$T,$AW$1)+COUNTIFS('[1]Deals (investment)'!$B:$B,$A168,'[1]Deals (investment)'!$T:$T,$AX$1)+COUNTIFS('[1]Deals (investment)'!$B:$B,$A168,'[1]Deals (investment)'!$T:$T,$AY$1)</f>
        <v>#VALUE!</v>
      </c>
      <c r="AS168" s="17" t="e">
        <f>SUMIFS('[1]Deals (investment)'!$C:$C,'[1]Deals (investment)'!$B:$B,$A168)</f>
        <v>#VALUE!</v>
      </c>
      <c r="AT168" s="17" t="e">
        <f t="shared" si="4"/>
        <v>#VALUE!</v>
      </c>
      <c r="AU168" s="18" t="e">
        <f>COUNTIF('[1]Deals (Exits)'!$B:$B,A168)</f>
        <v>#VALUE!</v>
      </c>
      <c r="AV168" s="17" t="e">
        <f>SUMIFS('[1]Deals (investment)'!$C:$C,'[1]Deals (investment)'!$B:$B,$A168,'[1]Deals (investment)'!$T:$T,AV$1)</f>
        <v>#VALUE!</v>
      </c>
      <c r="AW168" s="17" t="e">
        <f>SUMIFS('[1]Deals (investment)'!$C:$C,'[1]Deals (investment)'!$B:$B,$A168,'[1]Deals (investment)'!$T:$T,AW$1)</f>
        <v>#VALUE!</v>
      </c>
      <c r="AX168" s="17" t="e">
        <f>SUMIFS('[1]Deals (investment)'!$C:$C,'[1]Deals (investment)'!$B:$B,$A168,'[1]Deals (investment)'!$T:$T,AX$1)</f>
        <v>#VALUE!</v>
      </c>
      <c r="AY168" s="17" t="e">
        <f>SUMIFS('[1]Deals (investment)'!$C:$C,'[1]Deals (investment)'!$B:$B,$A168,'[1]Deals (investment)'!$T:$T,AY$1)</f>
        <v>#VALUE!</v>
      </c>
      <c r="AZ168" s="17" t="e">
        <f>SUMIFS('[1]Deals (investment)'!$C:$C,'[1]Deals (investment)'!$B:$B,$A168,'[1]Deals (investment)'!$T:$T,AZ$1)</f>
        <v>#VALUE!</v>
      </c>
      <c r="BA168" s="17" t="e">
        <f>SUMIFS('[1]Deals (investment)'!$C:$C,'[1]Deals (investment)'!$B:$B,$A168,'[1]Deals (investment)'!$T:$T,BA$1)</f>
        <v>#VALUE!</v>
      </c>
      <c r="BB168" s="17" t="e">
        <f>SUMIFS('[1]Deals (investment)'!$C:$C,'[1]Deals (investment)'!$B:$B,$A168,'[1]Deals (investment)'!$T:$T,BB$1)</f>
        <v>#VALUE!</v>
      </c>
      <c r="BC168" s="17" t="e">
        <f>SUMIFS('[1]Deals (Exits)'!$C:$C,'[1]Deals (Exits)'!$B:$B,$A168)</f>
        <v>#VALUE!</v>
      </c>
      <c r="BD168" s="17" t="e">
        <f>SUMIFS('[1]Deals (investment)'!$C:$C,'[1]Deals (investment)'!$B:$B,$A168,'[1]Deals (investment)'!$V:$V,BD$1)</f>
        <v>#VALUE!</v>
      </c>
      <c r="BE168" s="17" t="e">
        <f>SUMIFS('[1]Deals (investment)'!$C:$C,'[1]Deals (investment)'!$B:$B,$A168,'[1]Deals (investment)'!$V:$V,BE$1)</f>
        <v>#VALUE!</v>
      </c>
      <c r="BF168" s="17" t="e">
        <f>SUMIFS('[1]Deals (investment)'!$C:$C,'[1]Deals (investment)'!$B:$B,$A168,'[1]Deals (investment)'!$V:$V,BF$1)</f>
        <v>#VALUE!</v>
      </c>
      <c r="BG168" s="17" t="e">
        <f>SUMIFS('[1]Deals (investment)'!$C:$C,'[1]Deals (investment)'!$B:$B,$A168,'[1]Deals (investment)'!$V:$V,BG$1)</f>
        <v>#VALUE!</v>
      </c>
      <c r="BH168" s="17" t="e">
        <f>SUMIFS('[1]Deals (investment)'!$C:$C,'[1]Deals (investment)'!$B:$B,$A168,'[1]Deals (investment)'!$V:$V,BH$1)</f>
        <v>#VALUE!</v>
      </c>
      <c r="BI168" s="17" t="e">
        <f>SUMIFS('[1]Deals (investment)'!$C:$C,'[1]Deals (investment)'!$B:$B,$A168,'[1]Deals (investment)'!$V:$V,BI$1)</f>
        <v>#VALUE!</v>
      </c>
      <c r="BJ168" s="17" t="e">
        <f>SUMIFS('[1]Deals (investment)'!$C:$C,'[1]Deals (investment)'!$B:$B,$A168,'[1]Deals (investment)'!$V:$V,BJ$1)</f>
        <v>#VALUE!</v>
      </c>
      <c r="BK168" s="17" t="e">
        <f>SUMIFS('[1]Deals (investment)'!$C:$C,'[1]Deals (investment)'!$B:$B,$A168,'[1]Deals (investment)'!$V:$V,BK$1)</f>
        <v>#VALUE!</v>
      </c>
      <c r="BL168" s="17" t="e">
        <f>SUMIFS('[1]Deals (investment)'!$C:$C,'[1]Deals (investment)'!$B:$B,$A168,'[1]Deals (investment)'!$V:$V,BL$1)</f>
        <v>#VALUE!</v>
      </c>
      <c r="BM168" s="17" t="e">
        <f>SUMIFS('[1]Deals (investment)'!$C:$C,'[1]Deals (investment)'!$B:$B,$A168,'[1]Deals (investment)'!$V:$V,BM$1)</f>
        <v>#VALUE!</v>
      </c>
      <c r="BN168" s="15"/>
      <c r="BO168" s="15"/>
      <c r="BP168" s="22"/>
      <c r="BQ168" s="15"/>
      <c r="BR168" s="15"/>
      <c r="BS168" s="15"/>
      <c r="BT168" s="15"/>
      <c r="BU168" s="15"/>
      <c r="BV168" s="15"/>
      <c r="BW168" s="15"/>
      <c r="BX168" s="15"/>
      <c r="BY168" s="15"/>
      <c r="BZ168" s="15"/>
      <c r="CA168" s="15"/>
      <c r="CB168" s="15"/>
      <c r="CC168" s="15"/>
      <c r="CD168" s="15"/>
      <c r="CE168" s="15"/>
      <c r="CF168" s="15"/>
      <c r="CG168" s="15"/>
      <c r="CH168" s="15"/>
      <c r="CI168" s="15"/>
      <c r="CJ168" s="15"/>
    </row>
    <row r="169" spans="1:117" ht="12.75">
      <c r="A169" s="15" t="s">
        <v>1527</v>
      </c>
      <c r="B169" s="15" t="s">
        <v>1528</v>
      </c>
      <c r="C169" s="15" t="s">
        <v>58</v>
      </c>
      <c r="D169" s="16">
        <v>2015</v>
      </c>
      <c r="E169" s="28" t="s">
        <v>1472</v>
      </c>
      <c r="F169" s="15"/>
      <c r="G169" s="15" t="s">
        <v>91</v>
      </c>
      <c r="H169" s="15" t="s">
        <v>91</v>
      </c>
      <c r="I169" s="15" t="s">
        <v>91</v>
      </c>
      <c r="J169" s="15"/>
      <c r="K169" s="17" t="e">
        <f t="shared" si="13"/>
        <v>#VALUE!</v>
      </c>
      <c r="L169" s="15"/>
      <c r="M169" s="18" t="e">
        <f t="shared" si="1"/>
        <v>#VALUE!</v>
      </c>
      <c r="N169" s="15"/>
      <c r="O169" s="15"/>
      <c r="P169" s="15"/>
      <c r="Q169" s="15"/>
      <c r="R169" s="15" t="s">
        <v>375</v>
      </c>
      <c r="S169" s="19">
        <v>685000</v>
      </c>
      <c r="T169" s="15"/>
      <c r="U169" s="17"/>
      <c r="V169" s="15" t="s">
        <v>1529</v>
      </c>
      <c r="W169" s="15"/>
      <c r="X169" s="15" t="s">
        <v>158</v>
      </c>
      <c r="Y169" s="15" t="s">
        <v>1530</v>
      </c>
      <c r="AB169" s="32">
        <v>43506</v>
      </c>
      <c r="AC169" s="21" t="s">
        <v>1531</v>
      </c>
      <c r="AD169" s="21" t="s">
        <v>1532</v>
      </c>
      <c r="AE169" s="21" t="s">
        <v>1533</v>
      </c>
      <c r="AF169" s="15"/>
      <c r="AG169" s="22">
        <f t="shared" si="17"/>
        <v>0.58064516129032262</v>
      </c>
      <c r="AH169" s="15" t="e">
        <f t="shared" si="16"/>
        <v>#VALUE!</v>
      </c>
      <c r="AI169" s="22" t="str">
        <f>VLOOKUP(A169,'[1]Deals (investment)'!$B$2:$Z$1497,1,FALSE)</f>
        <v>InvestSure</v>
      </c>
      <c r="AJ169" s="22" t="e">
        <f>VLOOKUP(A169,'[1]Deals (investment)'!$B$2:$Z$870,15,FALSE)</f>
        <v>#N/A</v>
      </c>
      <c r="AK169" s="17" t="e">
        <f>VLOOKUP(A169,'[1]Deals (Exits)'!B:B,1,FALSE)</f>
        <v>#N/A</v>
      </c>
      <c r="AL169" s="23">
        <f>VLOOKUP(G169,[1]Lookups!$V$3:$Y$197,4,FALSE)</f>
        <v>0</v>
      </c>
      <c r="AM169" s="17" t="str">
        <f>VLOOKUP(X169,[1]Lookups!$B$3:$C$200,2,FALSE)</f>
        <v>Financial Services</v>
      </c>
      <c r="AN169" s="17" t="str">
        <f>VLOOKUP(R169,[1]Lookups!$H$3:$I$69,2,FALSE)</f>
        <v>2. Seed</v>
      </c>
      <c r="AO169" s="17" t="e">
        <f>VLOOKUP(T169,[1]Lookups!$H$3:$I$69,2,FALSE)</f>
        <v>#N/A</v>
      </c>
      <c r="AP169" s="17" t="str">
        <f>VLOOKUP(AN169,[1]Lookups!$N$3:$O$11,2,FALSE)</f>
        <v>Early</v>
      </c>
      <c r="AQ169" s="18" t="e">
        <f>COUNTIFS('[1]Deals (investment)'!$B:$B,$A169)</f>
        <v>#VALUE!</v>
      </c>
      <c r="AR169" s="18" t="e">
        <f>COUNTIFS('[1]Deals (investment)'!$B:$B,$A169,'[1]Deals (investment)'!$T:$T,$AW$1)+COUNTIFS('[1]Deals (investment)'!$B:$B,$A169,'[1]Deals (investment)'!$T:$T,$AX$1)+COUNTIFS('[1]Deals (investment)'!$B:$B,$A169,'[1]Deals (investment)'!$T:$T,$AY$1)</f>
        <v>#VALUE!</v>
      </c>
      <c r="AS169" s="17" t="e">
        <f>SUMIFS('[1]Deals (investment)'!$C:$C,'[1]Deals (investment)'!$B:$B,$A169)</f>
        <v>#VALUE!</v>
      </c>
      <c r="AT169" s="17" t="e">
        <f t="shared" si="4"/>
        <v>#VALUE!</v>
      </c>
      <c r="AU169" s="18" t="e">
        <f>COUNTIF('[1]Deals (Exits)'!$B:$B,A169)</f>
        <v>#VALUE!</v>
      </c>
      <c r="AV169" s="17" t="e">
        <f>SUMIFS('[1]Deals (investment)'!$C:$C,'[1]Deals (investment)'!$B:$B,$A169,'[1]Deals (investment)'!$T:$T,AV$1)</f>
        <v>#VALUE!</v>
      </c>
      <c r="AW169" s="17" t="e">
        <f>SUMIFS('[1]Deals (investment)'!$C:$C,'[1]Deals (investment)'!$B:$B,$A169,'[1]Deals (investment)'!$T:$T,AW$1)</f>
        <v>#VALUE!</v>
      </c>
      <c r="AX169" s="17" t="e">
        <f>SUMIFS('[1]Deals (investment)'!$C:$C,'[1]Deals (investment)'!$B:$B,$A169,'[1]Deals (investment)'!$T:$T,AX$1)</f>
        <v>#VALUE!</v>
      </c>
      <c r="AY169" s="17" t="e">
        <f>SUMIFS('[1]Deals (investment)'!$C:$C,'[1]Deals (investment)'!$B:$B,$A169,'[1]Deals (investment)'!$T:$T,AY$1)</f>
        <v>#VALUE!</v>
      </c>
      <c r="AZ169" s="17" t="e">
        <f>SUMIFS('[1]Deals (investment)'!$C:$C,'[1]Deals (investment)'!$B:$B,$A169,'[1]Deals (investment)'!$T:$T,AZ$1)</f>
        <v>#VALUE!</v>
      </c>
      <c r="BA169" s="17" t="e">
        <f>SUMIFS('[1]Deals (investment)'!$C:$C,'[1]Deals (investment)'!$B:$B,$A169,'[1]Deals (investment)'!$T:$T,BA$1)</f>
        <v>#VALUE!</v>
      </c>
      <c r="BB169" s="17" t="e">
        <f>SUMIFS('[1]Deals (investment)'!$C:$C,'[1]Deals (investment)'!$B:$B,$A169,'[1]Deals (investment)'!$T:$T,BB$1)</f>
        <v>#VALUE!</v>
      </c>
      <c r="BC169" s="17" t="e">
        <f>SUMIFS('[1]Deals (Exits)'!$C:$C,'[1]Deals (Exits)'!$B:$B,$A169)</f>
        <v>#VALUE!</v>
      </c>
      <c r="BD169" s="17" t="e">
        <f>SUMIFS('[1]Deals (investment)'!$C:$C,'[1]Deals (investment)'!$B:$B,$A169,'[1]Deals (investment)'!$V:$V,BD$1)</f>
        <v>#VALUE!</v>
      </c>
      <c r="BE169" s="17" t="e">
        <f>SUMIFS('[1]Deals (investment)'!$C:$C,'[1]Deals (investment)'!$B:$B,$A169,'[1]Deals (investment)'!$V:$V,BE$1)</f>
        <v>#VALUE!</v>
      </c>
      <c r="BF169" s="17" t="e">
        <f>SUMIFS('[1]Deals (investment)'!$C:$C,'[1]Deals (investment)'!$B:$B,$A169,'[1]Deals (investment)'!$V:$V,BF$1)</f>
        <v>#VALUE!</v>
      </c>
      <c r="BG169" s="17" t="e">
        <f>SUMIFS('[1]Deals (investment)'!$C:$C,'[1]Deals (investment)'!$B:$B,$A169,'[1]Deals (investment)'!$V:$V,BG$1)</f>
        <v>#VALUE!</v>
      </c>
      <c r="BH169" s="17" t="e">
        <f>SUMIFS('[1]Deals (investment)'!$C:$C,'[1]Deals (investment)'!$B:$B,$A169,'[1]Deals (investment)'!$V:$V,BH$1)</f>
        <v>#VALUE!</v>
      </c>
      <c r="BI169" s="17" t="e">
        <f>SUMIFS('[1]Deals (investment)'!$C:$C,'[1]Deals (investment)'!$B:$B,$A169,'[1]Deals (investment)'!$V:$V,BI$1)</f>
        <v>#VALUE!</v>
      </c>
      <c r="BJ169" s="17" t="e">
        <f>SUMIFS('[1]Deals (investment)'!$C:$C,'[1]Deals (investment)'!$B:$B,$A169,'[1]Deals (investment)'!$V:$V,BJ$1)</f>
        <v>#VALUE!</v>
      </c>
      <c r="BK169" s="17" t="e">
        <f>SUMIFS('[1]Deals (investment)'!$C:$C,'[1]Deals (investment)'!$B:$B,$A169,'[1]Deals (investment)'!$V:$V,BK$1)</f>
        <v>#VALUE!</v>
      </c>
      <c r="BL169" s="17" t="e">
        <f>SUMIFS('[1]Deals (investment)'!$C:$C,'[1]Deals (investment)'!$B:$B,$A169,'[1]Deals (investment)'!$V:$V,BL$1)</f>
        <v>#VALUE!</v>
      </c>
      <c r="BM169" s="17" t="e">
        <f>SUMIFS('[1]Deals (investment)'!$C:$C,'[1]Deals (investment)'!$B:$B,$A169,'[1]Deals (investment)'!$V:$V,BM$1)</f>
        <v>#VALUE!</v>
      </c>
      <c r="BN169" s="15"/>
      <c r="BO169" s="15"/>
      <c r="BP169" s="22"/>
      <c r="BQ169" s="15"/>
      <c r="BR169" s="15"/>
      <c r="BS169" s="15"/>
      <c r="BT169" s="15"/>
      <c r="BU169" s="15"/>
      <c r="BV169" s="15"/>
      <c r="BW169" s="15"/>
      <c r="BX169" s="15"/>
      <c r="BY169" s="15"/>
      <c r="BZ169" s="15"/>
      <c r="CA169" s="15"/>
      <c r="CB169" s="15"/>
      <c r="CC169" s="15"/>
      <c r="CD169" s="15"/>
      <c r="CE169" s="15"/>
      <c r="CF169" s="15"/>
      <c r="CG169" s="15"/>
      <c r="CH169" s="15"/>
      <c r="CI169" s="15"/>
      <c r="CJ169" s="15"/>
    </row>
    <row r="170" spans="1:117" ht="12.75">
      <c r="A170" s="15" t="s">
        <v>1534</v>
      </c>
      <c r="B170" s="15" t="s">
        <v>1535</v>
      </c>
      <c r="C170" s="15" t="s">
        <v>58</v>
      </c>
      <c r="D170" s="16">
        <v>2014</v>
      </c>
      <c r="E170" s="15" t="s">
        <v>90</v>
      </c>
      <c r="F170" s="15"/>
      <c r="G170" s="15" t="s">
        <v>91</v>
      </c>
      <c r="H170" s="15" t="s">
        <v>91</v>
      </c>
      <c r="I170" s="15" t="s">
        <v>91</v>
      </c>
      <c r="J170" s="15"/>
      <c r="K170" s="17" t="e">
        <f t="shared" si="13"/>
        <v>#VALUE!</v>
      </c>
      <c r="L170" s="15"/>
      <c r="M170" s="18" t="e">
        <f t="shared" si="1"/>
        <v>#VALUE!</v>
      </c>
      <c r="N170" s="15"/>
      <c r="O170" s="15"/>
      <c r="P170" s="15"/>
      <c r="Q170" s="15"/>
      <c r="R170" s="15" t="s">
        <v>375</v>
      </c>
      <c r="S170" s="19">
        <v>120000</v>
      </c>
      <c r="T170" s="15" t="s">
        <v>375</v>
      </c>
      <c r="U170" s="17">
        <v>430000</v>
      </c>
      <c r="V170" s="15" t="s">
        <v>1536</v>
      </c>
      <c r="W170" s="15"/>
      <c r="X170" s="15" t="s">
        <v>1537</v>
      </c>
      <c r="Y170" s="15" t="s">
        <v>1538</v>
      </c>
      <c r="AB170" s="20" t="s">
        <v>286</v>
      </c>
      <c r="AC170" s="21" t="s">
        <v>1539</v>
      </c>
      <c r="AD170" s="21" t="s">
        <v>1540</v>
      </c>
      <c r="AE170" s="21" t="s">
        <v>1541</v>
      </c>
      <c r="AF170" s="21" t="s">
        <v>1542</v>
      </c>
      <c r="AG170" s="22">
        <f t="shared" si="17"/>
        <v>0.67741935483870963</v>
      </c>
      <c r="AH170" s="15" t="str">
        <f t="shared" si="16"/>
        <v/>
      </c>
      <c r="AI170" s="22" t="str">
        <f>VLOOKUP(A170,'[1]Deals (investment)'!$B$2:$Z$1497,1,FALSE)</f>
        <v>Custos Media Technologies</v>
      </c>
      <c r="AJ170" s="22">
        <f>VLOOKUP(A170,'[1]Deals (investment)'!$B$2:$Z$870,15,FALSE)</f>
        <v>1</v>
      </c>
      <c r="AK170" s="17" t="e">
        <f>VLOOKUP(A170,'[1]Deals (Exits)'!B:B,1,FALSE)</f>
        <v>#N/A</v>
      </c>
      <c r="AL170" s="23">
        <f>VLOOKUP(G170,[1]Lookups!$V$3:$Y$197,4,FALSE)</f>
        <v>0</v>
      </c>
      <c r="AM170" s="17" t="str">
        <f>VLOOKUP(X170,[1]Lookups!$B$3:$C$200,2,FALSE)</f>
        <v>Other Technologies &amp; Information Technology</v>
      </c>
      <c r="AN170" s="17" t="str">
        <f>VLOOKUP(R170,[1]Lookups!$H$3:$I$69,2,FALSE)</f>
        <v>2. Seed</v>
      </c>
      <c r="AO170" s="17" t="str">
        <f>VLOOKUP(T170,[1]Lookups!$H$3:$I$69,2,FALSE)</f>
        <v>2. Seed</v>
      </c>
      <c r="AP170" s="17" t="str">
        <f>VLOOKUP(AN170,[1]Lookups!$N$3:$O$11,2,FALSE)</f>
        <v>Early</v>
      </c>
      <c r="AQ170" s="18" t="e">
        <f>COUNTIFS('[1]Deals (investment)'!$B:$B,$A170)</f>
        <v>#VALUE!</v>
      </c>
      <c r="AR170" s="18" t="e">
        <f>COUNTIFS('[1]Deals (investment)'!$B:$B,$A170,'[1]Deals (investment)'!$T:$T,$AW$1)+COUNTIFS('[1]Deals (investment)'!$B:$B,$A170,'[1]Deals (investment)'!$T:$T,$AX$1)+COUNTIFS('[1]Deals (investment)'!$B:$B,$A170,'[1]Deals (investment)'!$T:$T,$AY$1)</f>
        <v>#VALUE!</v>
      </c>
      <c r="AS170" s="17" t="e">
        <f>SUMIFS('[1]Deals (investment)'!$C:$C,'[1]Deals (investment)'!$B:$B,$A170)</f>
        <v>#VALUE!</v>
      </c>
      <c r="AT170" s="17" t="e">
        <f t="shared" si="4"/>
        <v>#VALUE!</v>
      </c>
      <c r="AU170" s="18" t="e">
        <f>COUNTIF('[1]Deals (Exits)'!$B:$B,A170)</f>
        <v>#VALUE!</v>
      </c>
      <c r="AV170" s="17" t="e">
        <f>SUMIFS('[1]Deals (investment)'!$C:$C,'[1]Deals (investment)'!$B:$B,$A170,'[1]Deals (investment)'!$T:$T,AV$1)</f>
        <v>#VALUE!</v>
      </c>
      <c r="AW170" s="17" t="e">
        <f>SUMIFS('[1]Deals (investment)'!$C:$C,'[1]Deals (investment)'!$B:$B,$A170,'[1]Deals (investment)'!$T:$T,AW$1)</f>
        <v>#VALUE!</v>
      </c>
      <c r="AX170" s="17" t="e">
        <f>SUMIFS('[1]Deals (investment)'!$C:$C,'[1]Deals (investment)'!$B:$B,$A170,'[1]Deals (investment)'!$T:$T,AX$1)</f>
        <v>#VALUE!</v>
      </c>
      <c r="AY170" s="17" t="e">
        <f>SUMIFS('[1]Deals (investment)'!$C:$C,'[1]Deals (investment)'!$B:$B,$A170,'[1]Deals (investment)'!$T:$T,AY$1)</f>
        <v>#VALUE!</v>
      </c>
      <c r="AZ170" s="17" t="e">
        <f>SUMIFS('[1]Deals (investment)'!$C:$C,'[1]Deals (investment)'!$B:$B,$A170,'[1]Deals (investment)'!$T:$T,AZ$1)</f>
        <v>#VALUE!</v>
      </c>
      <c r="BA170" s="17" t="e">
        <f>SUMIFS('[1]Deals (investment)'!$C:$C,'[1]Deals (investment)'!$B:$B,$A170,'[1]Deals (investment)'!$T:$T,BA$1)</f>
        <v>#VALUE!</v>
      </c>
      <c r="BB170" s="17" t="e">
        <f>SUMIFS('[1]Deals (investment)'!$C:$C,'[1]Deals (investment)'!$B:$B,$A170,'[1]Deals (investment)'!$T:$T,BB$1)</f>
        <v>#VALUE!</v>
      </c>
      <c r="BC170" s="17" t="e">
        <f>SUMIFS('[1]Deals (Exits)'!$C:$C,'[1]Deals (Exits)'!$B:$B,$A170)</f>
        <v>#VALUE!</v>
      </c>
      <c r="BD170" s="17" t="e">
        <f>SUMIFS('[1]Deals (investment)'!$C:$C,'[1]Deals (investment)'!$B:$B,$A170,'[1]Deals (investment)'!$V:$V,BD$1)</f>
        <v>#VALUE!</v>
      </c>
      <c r="BE170" s="17" t="e">
        <f>SUMIFS('[1]Deals (investment)'!$C:$C,'[1]Deals (investment)'!$B:$B,$A170,'[1]Deals (investment)'!$V:$V,BE$1)</f>
        <v>#VALUE!</v>
      </c>
      <c r="BF170" s="17" t="e">
        <f>SUMIFS('[1]Deals (investment)'!$C:$C,'[1]Deals (investment)'!$B:$B,$A170,'[1]Deals (investment)'!$V:$V,BF$1)</f>
        <v>#VALUE!</v>
      </c>
      <c r="BG170" s="17" t="e">
        <f>SUMIFS('[1]Deals (investment)'!$C:$C,'[1]Deals (investment)'!$B:$B,$A170,'[1]Deals (investment)'!$V:$V,BG$1)</f>
        <v>#VALUE!</v>
      </c>
      <c r="BH170" s="17" t="e">
        <f>SUMIFS('[1]Deals (investment)'!$C:$C,'[1]Deals (investment)'!$B:$B,$A170,'[1]Deals (investment)'!$V:$V,BH$1)</f>
        <v>#VALUE!</v>
      </c>
      <c r="BI170" s="17" t="e">
        <f>SUMIFS('[1]Deals (investment)'!$C:$C,'[1]Deals (investment)'!$B:$B,$A170,'[1]Deals (investment)'!$V:$V,BI$1)</f>
        <v>#VALUE!</v>
      </c>
      <c r="BJ170" s="17" t="e">
        <f>SUMIFS('[1]Deals (investment)'!$C:$C,'[1]Deals (investment)'!$B:$B,$A170,'[1]Deals (investment)'!$V:$V,BJ$1)</f>
        <v>#VALUE!</v>
      </c>
      <c r="BK170" s="17" t="e">
        <f>SUMIFS('[1]Deals (investment)'!$C:$C,'[1]Deals (investment)'!$B:$B,$A170,'[1]Deals (investment)'!$V:$V,BK$1)</f>
        <v>#VALUE!</v>
      </c>
      <c r="BL170" s="17" t="e">
        <f>SUMIFS('[1]Deals (investment)'!$C:$C,'[1]Deals (investment)'!$B:$B,$A170,'[1]Deals (investment)'!$V:$V,BL$1)</f>
        <v>#VALUE!</v>
      </c>
      <c r="BM170" s="17" t="e">
        <f>SUMIFS('[1]Deals (investment)'!$C:$C,'[1]Deals (investment)'!$B:$B,$A170,'[1]Deals (investment)'!$V:$V,BM$1)</f>
        <v>#VALUE!</v>
      </c>
      <c r="BN170" s="15"/>
      <c r="BO170" s="15"/>
      <c r="BP170" s="22"/>
      <c r="BQ170" s="15"/>
      <c r="BR170" s="15"/>
      <c r="BS170" s="15"/>
      <c r="BT170" s="15"/>
      <c r="BU170" s="15"/>
      <c r="BV170" s="15"/>
      <c r="BW170" s="15"/>
      <c r="BX170" s="15"/>
      <c r="BY170" s="15"/>
      <c r="BZ170" s="15"/>
      <c r="CA170" s="15"/>
      <c r="CB170" s="15"/>
      <c r="CC170" s="15"/>
      <c r="CD170" s="15"/>
      <c r="CE170" s="15"/>
      <c r="CF170" s="15"/>
      <c r="CG170" s="15"/>
      <c r="CH170" s="15"/>
      <c r="CI170" s="15"/>
      <c r="CJ170" s="15"/>
      <c r="DM170">
        <v>140</v>
      </c>
    </row>
    <row r="171" spans="1:117" ht="12.75">
      <c r="A171" s="15" t="s">
        <v>1543</v>
      </c>
      <c r="B171" s="15" t="s">
        <v>1544</v>
      </c>
      <c r="C171" s="15" t="s">
        <v>58</v>
      </c>
      <c r="D171" s="16">
        <v>2016</v>
      </c>
      <c r="E171" s="15" t="s">
        <v>518</v>
      </c>
      <c r="F171" s="15"/>
      <c r="G171" s="15" t="s">
        <v>519</v>
      </c>
      <c r="H171" s="15" t="s">
        <v>519</v>
      </c>
      <c r="I171" s="15" t="s">
        <v>519</v>
      </c>
      <c r="J171" s="15"/>
      <c r="K171" s="17" t="e">
        <f t="shared" si="13"/>
        <v>#VALUE!</v>
      </c>
      <c r="L171" s="15"/>
      <c r="M171" s="18" t="e">
        <f t="shared" si="1"/>
        <v>#VALUE!</v>
      </c>
      <c r="N171" s="15"/>
      <c r="O171" s="15"/>
      <c r="P171" s="15"/>
      <c r="Q171" s="15"/>
      <c r="R171" s="15" t="s">
        <v>375</v>
      </c>
      <c r="S171" s="19">
        <v>660000</v>
      </c>
      <c r="T171" s="15" t="s">
        <v>375</v>
      </c>
      <c r="U171" s="17">
        <v>660000</v>
      </c>
      <c r="V171" s="15" t="s">
        <v>1545</v>
      </c>
      <c r="W171" s="15"/>
      <c r="X171" s="15" t="s">
        <v>294</v>
      </c>
      <c r="Y171" s="15" t="s">
        <v>1546</v>
      </c>
      <c r="AB171" s="32">
        <v>43506</v>
      </c>
      <c r="AC171" s="21" t="s">
        <v>1547</v>
      </c>
      <c r="AD171" s="21" t="s">
        <v>1548</v>
      </c>
      <c r="AE171" s="21" t="s">
        <v>1549</v>
      </c>
      <c r="AF171" s="15"/>
      <c r="AG171" s="22">
        <f t="shared" si="17"/>
        <v>0.64516129032258063</v>
      </c>
      <c r="AH171" s="15" t="str">
        <f t="shared" si="16"/>
        <v/>
      </c>
      <c r="AI171" s="35" t="str">
        <f>VLOOKUP(A171,'[1]Deals (investment)'!$B$2:$Z$1497,1,FALSE)</f>
        <v>Med.tn</v>
      </c>
      <c r="AJ171" s="22" t="e">
        <f>VLOOKUP(A171,'[1]Deals (investment)'!$B$2:$Z$870,15,FALSE)</f>
        <v>#N/A</v>
      </c>
      <c r="AK171" s="17" t="e">
        <f>VLOOKUP(A171,'[1]Deals (Exits)'!B:B,1,FALSE)</f>
        <v>#N/A</v>
      </c>
      <c r="AL171" s="23">
        <f>VLOOKUP(G171,[1]Lookups!$V$3:$Y$197,4,FALSE)</f>
        <v>0</v>
      </c>
      <c r="AM171" s="17" t="str">
        <f>VLOOKUP(X171,[1]Lookups!$B$3:$C$200,2,FALSE)</f>
        <v>Health &amp; Pharmaceuticals</v>
      </c>
      <c r="AN171" s="17" t="str">
        <f>VLOOKUP(R171,[1]Lookups!$H$3:$I$69,2,FALSE)</f>
        <v>2. Seed</v>
      </c>
      <c r="AO171" s="17" t="str">
        <f>VLOOKUP(T171,[1]Lookups!$H$3:$I$69,2,FALSE)</f>
        <v>2. Seed</v>
      </c>
      <c r="AP171" s="17" t="str">
        <f>VLOOKUP(AN171,[1]Lookups!$N$3:$O$11,2,FALSE)</f>
        <v>Early</v>
      </c>
      <c r="AQ171" s="18" t="e">
        <f>COUNTIFS('[1]Deals (investment)'!$B:$B,$A171)</f>
        <v>#VALUE!</v>
      </c>
      <c r="AR171" s="18" t="e">
        <f>COUNTIFS('[1]Deals (investment)'!$B:$B,$A171,'[1]Deals (investment)'!$T:$T,$AW$1)+COUNTIFS('[1]Deals (investment)'!$B:$B,$A171,'[1]Deals (investment)'!$T:$T,$AX$1)+COUNTIFS('[1]Deals (investment)'!$B:$B,$A171,'[1]Deals (investment)'!$T:$T,$AY$1)</f>
        <v>#VALUE!</v>
      </c>
      <c r="AS171" s="17" t="e">
        <f>SUMIFS('[1]Deals (investment)'!$C:$C,'[1]Deals (investment)'!$B:$B,$A171)</f>
        <v>#VALUE!</v>
      </c>
      <c r="AT171" s="17" t="e">
        <f t="shared" si="4"/>
        <v>#VALUE!</v>
      </c>
      <c r="AU171" s="18" t="e">
        <f>COUNTIF('[1]Deals (Exits)'!$B:$B,A171)</f>
        <v>#VALUE!</v>
      </c>
      <c r="AV171" s="17" t="e">
        <f>SUMIFS('[1]Deals (investment)'!$C:$C,'[1]Deals (investment)'!$B:$B,$A171,'[1]Deals (investment)'!$T:$T,AV$1)</f>
        <v>#VALUE!</v>
      </c>
      <c r="AW171" s="17" t="e">
        <f>SUMIFS('[1]Deals (investment)'!$C:$C,'[1]Deals (investment)'!$B:$B,$A171,'[1]Deals (investment)'!$T:$T,AW$1)</f>
        <v>#VALUE!</v>
      </c>
      <c r="AX171" s="17" t="e">
        <f>SUMIFS('[1]Deals (investment)'!$C:$C,'[1]Deals (investment)'!$B:$B,$A171,'[1]Deals (investment)'!$T:$T,AX$1)</f>
        <v>#VALUE!</v>
      </c>
      <c r="AY171" s="17" t="e">
        <f>SUMIFS('[1]Deals (investment)'!$C:$C,'[1]Deals (investment)'!$B:$B,$A171,'[1]Deals (investment)'!$T:$T,AY$1)</f>
        <v>#VALUE!</v>
      </c>
      <c r="AZ171" s="17" t="e">
        <f>SUMIFS('[1]Deals (investment)'!$C:$C,'[1]Deals (investment)'!$B:$B,$A171,'[1]Deals (investment)'!$T:$T,AZ$1)</f>
        <v>#VALUE!</v>
      </c>
      <c r="BA171" s="17" t="e">
        <f>SUMIFS('[1]Deals (investment)'!$C:$C,'[1]Deals (investment)'!$B:$B,$A171,'[1]Deals (investment)'!$T:$T,BA$1)</f>
        <v>#VALUE!</v>
      </c>
      <c r="BB171" s="17" t="e">
        <f>SUMIFS('[1]Deals (investment)'!$C:$C,'[1]Deals (investment)'!$B:$B,$A171,'[1]Deals (investment)'!$T:$T,BB$1)</f>
        <v>#VALUE!</v>
      </c>
      <c r="BC171" s="17" t="e">
        <f>SUMIFS('[1]Deals (Exits)'!$C:$C,'[1]Deals (Exits)'!$B:$B,$A171)</f>
        <v>#VALUE!</v>
      </c>
      <c r="BD171" s="17" t="e">
        <f>SUMIFS('[1]Deals (investment)'!$C:$C,'[1]Deals (investment)'!$B:$B,$A171,'[1]Deals (investment)'!$V:$V,BD$1)</f>
        <v>#VALUE!</v>
      </c>
      <c r="BE171" s="17" t="e">
        <f>SUMIFS('[1]Deals (investment)'!$C:$C,'[1]Deals (investment)'!$B:$B,$A171,'[1]Deals (investment)'!$V:$V,BE$1)</f>
        <v>#VALUE!</v>
      </c>
      <c r="BF171" s="17" t="e">
        <f>SUMIFS('[1]Deals (investment)'!$C:$C,'[1]Deals (investment)'!$B:$B,$A171,'[1]Deals (investment)'!$V:$V,BF$1)</f>
        <v>#VALUE!</v>
      </c>
      <c r="BG171" s="17" t="e">
        <f>SUMIFS('[1]Deals (investment)'!$C:$C,'[1]Deals (investment)'!$B:$B,$A171,'[1]Deals (investment)'!$V:$V,BG$1)</f>
        <v>#VALUE!</v>
      </c>
      <c r="BH171" s="17" t="e">
        <f>SUMIFS('[1]Deals (investment)'!$C:$C,'[1]Deals (investment)'!$B:$B,$A171,'[1]Deals (investment)'!$V:$V,BH$1)</f>
        <v>#VALUE!</v>
      </c>
      <c r="BI171" s="17" t="e">
        <f>SUMIFS('[1]Deals (investment)'!$C:$C,'[1]Deals (investment)'!$B:$B,$A171,'[1]Deals (investment)'!$V:$V,BI$1)</f>
        <v>#VALUE!</v>
      </c>
      <c r="BJ171" s="17" t="e">
        <f>SUMIFS('[1]Deals (investment)'!$C:$C,'[1]Deals (investment)'!$B:$B,$A171,'[1]Deals (investment)'!$V:$V,BJ$1)</f>
        <v>#VALUE!</v>
      </c>
      <c r="BK171" s="17" t="e">
        <f>SUMIFS('[1]Deals (investment)'!$C:$C,'[1]Deals (investment)'!$B:$B,$A171,'[1]Deals (investment)'!$V:$V,BK$1)</f>
        <v>#VALUE!</v>
      </c>
      <c r="BL171" s="17" t="e">
        <f>SUMIFS('[1]Deals (investment)'!$C:$C,'[1]Deals (investment)'!$B:$B,$A171,'[1]Deals (investment)'!$V:$V,BL$1)</f>
        <v>#VALUE!</v>
      </c>
      <c r="BM171" s="17" t="e">
        <f>SUMIFS('[1]Deals (investment)'!$C:$C,'[1]Deals (investment)'!$B:$B,$A171,'[1]Deals (investment)'!$V:$V,BM$1)</f>
        <v>#VALUE!</v>
      </c>
      <c r="BN171" s="15"/>
      <c r="BO171" s="15"/>
      <c r="BP171" s="22"/>
      <c r="BQ171" s="15"/>
      <c r="BR171" s="15"/>
      <c r="BS171" s="15"/>
      <c r="BT171" s="15"/>
      <c r="BU171" s="15"/>
      <c r="BV171" s="15"/>
      <c r="BW171" s="15"/>
      <c r="BX171" s="15"/>
      <c r="BY171" s="15"/>
      <c r="BZ171" s="15"/>
      <c r="CA171" s="15"/>
      <c r="CB171" s="15"/>
      <c r="CC171" s="15"/>
      <c r="CD171" s="15"/>
      <c r="CE171" s="15"/>
      <c r="CF171" s="15"/>
      <c r="CG171" s="15"/>
      <c r="CH171" s="15"/>
      <c r="CI171" s="15"/>
      <c r="CJ171" s="15"/>
    </row>
    <row r="172" spans="1:117" ht="12.75">
      <c r="A172" s="15" t="s">
        <v>1550</v>
      </c>
      <c r="B172" s="15" t="s">
        <v>1551</v>
      </c>
      <c r="C172" s="15" t="s">
        <v>58</v>
      </c>
      <c r="D172" s="16">
        <v>2016</v>
      </c>
      <c r="E172" s="15" t="s">
        <v>90</v>
      </c>
      <c r="F172" s="15" t="s">
        <v>199</v>
      </c>
      <c r="G172" s="15" t="s">
        <v>91</v>
      </c>
      <c r="H172" s="15" t="s">
        <v>91</v>
      </c>
      <c r="I172" s="15" t="s">
        <v>91</v>
      </c>
      <c r="J172" s="15"/>
      <c r="K172" s="17" t="e">
        <f t="shared" si="13"/>
        <v>#VALUE!</v>
      </c>
      <c r="L172" s="15"/>
      <c r="M172" s="18" t="e">
        <f t="shared" si="1"/>
        <v>#VALUE!</v>
      </c>
      <c r="N172" s="15"/>
      <c r="O172" s="15"/>
      <c r="P172" s="15"/>
      <c r="Q172" s="15"/>
      <c r="R172" s="15" t="s">
        <v>105</v>
      </c>
      <c r="S172" s="19">
        <v>640000</v>
      </c>
      <c r="T172" s="15" t="s">
        <v>105</v>
      </c>
      <c r="U172" s="17">
        <v>640000</v>
      </c>
      <c r="V172" s="15" t="s">
        <v>1552</v>
      </c>
      <c r="W172" s="15">
        <v>1</v>
      </c>
      <c r="X172" s="15" t="s">
        <v>294</v>
      </c>
      <c r="Y172" s="15" t="s">
        <v>1553</v>
      </c>
      <c r="AB172" s="32">
        <v>43506</v>
      </c>
      <c r="AC172" s="21" t="s">
        <v>1554</v>
      </c>
      <c r="AD172" s="21" t="s">
        <v>1555</v>
      </c>
      <c r="AE172" s="21" t="s">
        <v>1556</v>
      </c>
      <c r="AF172" s="15"/>
      <c r="AG172" s="22">
        <f t="shared" si="17"/>
        <v>0.70967741935483875</v>
      </c>
      <c r="AH172" s="15" t="e">
        <f t="shared" si="16"/>
        <v>#VALUE!</v>
      </c>
      <c r="AI172" s="22" t="str">
        <f>VLOOKUP(A172,'[1]Deals (investment)'!$B$2:$Z$1497,1,FALSE)</f>
        <v>SmartBlade</v>
      </c>
      <c r="AJ172" s="22">
        <f>VLOOKUP(A172,'[1]Deals (investment)'!$B$2:$Z$870,15,FALSE)</f>
        <v>0</v>
      </c>
      <c r="AK172" s="17" t="e">
        <f>VLOOKUP(A172,'[1]Deals (Exits)'!B:B,1,FALSE)</f>
        <v>#N/A</v>
      </c>
      <c r="AL172" s="23">
        <f>VLOOKUP(G172,[1]Lookups!$V$3:$Y$197,4,FALSE)</f>
        <v>0</v>
      </c>
      <c r="AM172" s="17" t="str">
        <f>VLOOKUP(X172,[1]Lookups!$B$3:$C$200,2,FALSE)</f>
        <v>Health &amp; Pharmaceuticals</v>
      </c>
      <c r="AN172" s="17" t="str">
        <f>VLOOKUP(R172,[1]Lookups!$H$3:$I$69,2,FALSE)</f>
        <v>5. Debt Financing</v>
      </c>
      <c r="AO172" s="17" t="str">
        <f>VLOOKUP(T172,[1]Lookups!$H$3:$I$69,2,FALSE)</f>
        <v>5. Debt Financing</v>
      </c>
      <c r="AP172" s="17" t="str">
        <f>VLOOKUP(AN172,[1]Lookups!$N$3:$O$11,2,FALSE)</f>
        <v>Growth</v>
      </c>
      <c r="AQ172" s="18" t="e">
        <f>COUNTIFS('[1]Deals (investment)'!$B:$B,$A172)</f>
        <v>#VALUE!</v>
      </c>
      <c r="AR172" s="18" t="e">
        <f>COUNTIFS('[1]Deals (investment)'!$B:$B,$A172,'[1]Deals (investment)'!$T:$T,$AW$1)+COUNTIFS('[1]Deals (investment)'!$B:$B,$A172,'[1]Deals (investment)'!$T:$T,$AX$1)+COUNTIFS('[1]Deals (investment)'!$B:$B,$A172,'[1]Deals (investment)'!$T:$T,$AY$1)</f>
        <v>#VALUE!</v>
      </c>
      <c r="AS172" s="17" t="e">
        <f>SUMIFS('[1]Deals (investment)'!$C:$C,'[1]Deals (investment)'!$B:$B,$A172)</f>
        <v>#VALUE!</v>
      </c>
      <c r="AT172" s="17" t="e">
        <f t="shared" si="4"/>
        <v>#VALUE!</v>
      </c>
      <c r="AU172" s="18" t="e">
        <f>COUNTIF('[1]Deals (Exits)'!$B:$B,A172)</f>
        <v>#VALUE!</v>
      </c>
      <c r="AV172" s="17" t="e">
        <f>SUMIFS('[1]Deals (investment)'!$C:$C,'[1]Deals (investment)'!$B:$B,$A172,'[1]Deals (investment)'!$T:$T,AV$1)</f>
        <v>#VALUE!</v>
      </c>
      <c r="AW172" s="17" t="e">
        <f>SUMIFS('[1]Deals (investment)'!$C:$C,'[1]Deals (investment)'!$B:$B,$A172,'[1]Deals (investment)'!$T:$T,AW$1)</f>
        <v>#VALUE!</v>
      </c>
      <c r="AX172" s="17" t="e">
        <f>SUMIFS('[1]Deals (investment)'!$C:$C,'[1]Deals (investment)'!$B:$B,$A172,'[1]Deals (investment)'!$T:$T,AX$1)</f>
        <v>#VALUE!</v>
      </c>
      <c r="AY172" s="17" t="e">
        <f>SUMIFS('[1]Deals (investment)'!$C:$C,'[1]Deals (investment)'!$B:$B,$A172,'[1]Deals (investment)'!$T:$T,AY$1)</f>
        <v>#VALUE!</v>
      </c>
      <c r="AZ172" s="17" t="e">
        <f>SUMIFS('[1]Deals (investment)'!$C:$C,'[1]Deals (investment)'!$B:$B,$A172,'[1]Deals (investment)'!$T:$T,AZ$1)</f>
        <v>#VALUE!</v>
      </c>
      <c r="BA172" s="17" t="e">
        <f>SUMIFS('[1]Deals (investment)'!$C:$C,'[1]Deals (investment)'!$B:$B,$A172,'[1]Deals (investment)'!$T:$T,BA$1)</f>
        <v>#VALUE!</v>
      </c>
      <c r="BB172" s="17" t="e">
        <f>SUMIFS('[1]Deals (investment)'!$C:$C,'[1]Deals (investment)'!$B:$B,$A172,'[1]Deals (investment)'!$T:$T,BB$1)</f>
        <v>#VALUE!</v>
      </c>
      <c r="BC172" s="17" t="e">
        <f>SUMIFS('[1]Deals (Exits)'!$C:$C,'[1]Deals (Exits)'!$B:$B,$A172)</f>
        <v>#VALUE!</v>
      </c>
      <c r="BD172" s="17" t="e">
        <f>SUMIFS('[1]Deals (investment)'!$C:$C,'[1]Deals (investment)'!$B:$B,$A172,'[1]Deals (investment)'!$V:$V,BD$1)</f>
        <v>#VALUE!</v>
      </c>
      <c r="BE172" s="17" t="e">
        <f>SUMIFS('[1]Deals (investment)'!$C:$C,'[1]Deals (investment)'!$B:$B,$A172,'[1]Deals (investment)'!$V:$V,BE$1)</f>
        <v>#VALUE!</v>
      </c>
      <c r="BF172" s="17" t="e">
        <f>SUMIFS('[1]Deals (investment)'!$C:$C,'[1]Deals (investment)'!$B:$B,$A172,'[1]Deals (investment)'!$V:$V,BF$1)</f>
        <v>#VALUE!</v>
      </c>
      <c r="BG172" s="17" t="e">
        <f>SUMIFS('[1]Deals (investment)'!$C:$C,'[1]Deals (investment)'!$B:$B,$A172,'[1]Deals (investment)'!$V:$V,BG$1)</f>
        <v>#VALUE!</v>
      </c>
      <c r="BH172" s="17" t="e">
        <f>SUMIFS('[1]Deals (investment)'!$C:$C,'[1]Deals (investment)'!$B:$B,$A172,'[1]Deals (investment)'!$V:$V,BH$1)</f>
        <v>#VALUE!</v>
      </c>
      <c r="BI172" s="17" t="e">
        <f>SUMIFS('[1]Deals (investment)'!$C:$C,'[1]Deals (investment)'!$B:$B,$A172,'[1]Deals (investment)'!$V:$V,BI$1)</f>
        <v>#VALUE!</v>
      </c>
      <c r="BJ172" s="17" t="e">
        <f>SUMIFS('[1]Deals (investment)'!$C:$C,'[1]Deals (investment)'!$B:$B,$A172,'[1]Deals (investment)'!$V:$V,BJ$1)</f>
        <v>#VALUE!</v>
      </c>
      <c r="BK172" s="17" t="e">
        <f>SUMIFS('[1]Deals (investment)'!$C:$C,'[1]Deals (investment)'!$B:$B,$A172,'[1]Deals (investment)'!$V:$V,BK$1)</f>
        <v>#VALUE!</v>
      </c>
      <c r="BL172" s="17" t="e">
        <f>SUMIFS('[1]Deals (investment)'!$C:$C,'[1]Deals (investment)'!$B:$B,$A172,'[1]Deals (investment)'!$V:$V,BL$1)</f>
        <v>#VALUE!</v>
      </c>
      <c r="BM172" s="17" t="e">
        <f>SUMIFS('[1]Deals (investment)'!$C:$C,'[1]Deals (investment)'!$B:$B,$A172,'[1]Deals (investment)'!$V:$V,BM$1)</f>
        <v>#VALUE!</v>
      </c>
      <c r="BN172" s="15"/>
      <c r="BO172" s="15"/>
      <c r="BP172" s="22"/>
      <c r="BQ172" s="15"/>
      <c r="BR172" s="15"/>
      <c r="BS172" s="15"/>
      <c r="BT172" s="15"/>
      <c r="BU172" s="15"/>
      <c r="BV172" s="15"/>
      <c r="BW172" s="15"/>
      <c r="BX172" s="15"/>
      <c r="BY172" s="15"/>
      <c r="BZ172" s="15"/>
      <c r="CA172" s="15"/>
      <c r="CB172" s="15"/>
      <c r="CC172" s="15"/>
      <c r="CD172" s="15"/>
      <c r="CE172" s="15"/>
      <c r="CF172" s="15"/>
      <c r="CG172" s="15"/>
      <c r="CH172" s="15"/>
      <c r="CI172" s="15"/>
      <c r="CJ172" s="15"/>
      <c r="DM172">
        <v>538</v>
      </c>
    </row>
    <row r="173" spans="1:117" ht="12.75">
      <c r="A173" s="15" t="s">
        <v>1557</v>
      </c>
      <c r="B173" s="15" t="s">
        <v>1558</v>
      </c>
      <c r="C173" s="15" t="s">
        <v>58</v>
      </c>
      <c r="D173" s="16">
        <v>2016</v>
      </c>
      <c r="E173" s="15" t="s">
        <v>117</v>
      </c>
      <c r="F173" s="15" t="s">
        <v>199</v>
      </c>
      <c r="G173" s="15" t="s">
        <v>118</v>
      </c>
      <c r="H173" s="15" t="s">
        <v>118</v>
      </c>
      <c r="I173" s="15" t="s">
        <v>118</v>
      </c>
      <c r="J173" s="15"/>
      <c r="K173" s="17" t="e">
        <f t="shared" si="13"/>
        <v>#VALUE!</v>
      </c>
      <c r="L173" s="15"/>
      <c r="M173" s="18" t="e">
        <f t="shared" si="1"/>
        <v>#VALUE!</v>
      </c>
      <c r="N173" s="15"/>
      <c r="O173" s="15"/>
      <c r="P173" s="15"/>
      <c r="Q173" s="24" t="e">
        <f ca="1">_xludf.MAXIFS('[1]Deals (investment)'!A:A,'[1]Deals (investment)'!B:B,A173)</f>
        <v>#NAME?</v>
      </c>
      <c r="R173" s="15" t="s">
        <v>375</v>
      </c>
      <c r="S173" s="19">
        <v>627000</v>
      </c>
      <c r="T173" s="15" t="s">
        <v>375</v>
      </c>
      <c r="U173" s="17">
        <v>627000</v>
      </c>
      <c r="V173" s="15" t="s">
        <v>1559</v>
      </c>
      <c r="W173" s="15"/>
      <c r="X173" s="15" t="s">
        <v>158</v>
      </c>
      <c r="Y173" s="15" t="s">
        <v>1560</v>
      </c>
      <c r="AB173" s="20" t="s">
        <v>286</v>
      </c>
      <c r="AC173" s="21" t="s">
        <v>1561</v>
      </c>
      <c r="AD173" s="21" t="s">
        <v>1562</v>
      </c>
      <c r="AE173" s="21" t="s">
        <v>1563</v>
      </c>
      <c r="AF173" s="21" t="s">
        <v>1564</v>
      </c>
      <c r="AG173" s="22">
        <f t="shared" ca="1" si="17"/>
        <v>0.74193548387096775</v>
      </c>
      <c r="AH173" s="15" t="e">
        <f t="shared" si="16"/>
        <v>#VALUE!</v>
      </c>
      <c r="AI173" s="22" t="str">
        <f>VLOOKUP(A173,'[1]Deals (investment)'!$B$2:$Z$1497,1,FALSE)</f>
        <v>Tulaa</v>
      </c>
      <c r="AJ173" s="22">
        <f>VLOOKUP(A173,'[1]Deals (investment)'!$B$2:$Z$870,15,FALSE)</f>
        <v>1</v>
      </c>
      <c r="AK173" s="17" t="e">
        <f>VLOOKUP(A173,'[1]Deals (Exits)'!B:B,1,FALSE)</f>
        <v>#N/A</v>
      </c>
      <c r="AL173" s="23">
        <f>VLOOKUP(G173,[1]Lookups!$V$3:$Y$197,4,FALSE)</f>
        <v>0</v>
      </c>
      <c r="AM173" s="17" t="str">
        <f>VLOOKUP(X173,[1]Lookups!$B$3:$C$200,2,FALSE)</f>
        <v>Financial Services</v>
      </c>
      <c r="AN173" s="17" t="str">
        <f>VLOOKUP(R173,[1]Lookups!$H$3:$I$69,2,FALSE)</f>
        <v>2. Seed</v>
      </c>
      <c r="AO173" s="17" t="str">
        <f>VLOOKUP(T173,[1]Lookups!$H$3:$I$69,2,FALSE)</f>
        <v>2. Seed</v>
      </c>
      <c r="AP173" s="17" t="str">
        <f>VLOOKUP(AN173,[1]Lookups!$N$3:$O$11,2,FALSE)</f>
        <v>Early</v>
      </c>
      <c r="AQ173" s="18" t="e">
        <f>COUNTIFS('[1]Deals (investment)'!$B:$B,$A173)</f>
        <v>#VALUE!</v>
      </c>
      <c r="AR173" s="18" t="e">
        <f>COUNTIFS('[1]Deals (investment)'!$B:$B,$A173,'[1]Deals (investment)'!$T:$T,$AW$1)+COUNTIFS('[1]Deals (investment)'!$B:$B,$A173,'[1]Deals (investment)'!$T:$T,$AX$1)+COUNTIFS('[1]Deals (investment)'!$B:$B,$A173,'[1]Deals (investment)'!$T:$T,$AY$1)</f>
        <v>#VALUE!</v>
      </c>
      <c r="AS173" s="17" t="e">
        <f>SUMIFS('[1]Deals (investment)'!$C:$C,'[1]Deals (investment)'!$B:$B,$A173)</f>
        <v>#VALUE!</v>
      </c>
      <c r="AT173" s="17" t="e">
        <f t="shared" si="4"/>
        <v>#VALUE!</v>
      </c>
      <c r="AU173" s="18" t="e">
        <f>COUNTIF('[1]Deals (Exits)'!$B:$B,A173)</f>
        <v>#VALUE!</v>
      </c>
      <c r="AV173" s="17" t="e">
        <f>SUMIFS('[1]Deals (investment)'!$C:$C,'[1]Deals (investment)'!$B:$B,$A173,'[1]Deals (investment)'!$T:$T,AV$1)</f>
        <v>#VALUE!</v>
      </c>
      <c r="AW173" s="17" t="e">
        <f>SUMIFS('[1]Deals (investment)'!$C:$C,'[1]Deals (investment)'!$B:$B,$A173,'[1]Deals (investment)'!$T:$T,AW$1)</f>
        <v>#VALUE!</v>
      </c>
      <c r="AX173" s="17" t="e">
        <f>SUMIFS('[1]Deals (investment)'!$C:$C,'[1]Deals (investment)'!$B:$B,$A173,'[1]Deals (investment)'!$T:$T,AX$1)</f>
        <v>#VALUE!</v>
      </c>
      <c r="AY173" s="17" t="e">
        <f>SUMIFS('[1]Deals (investment)'!$C:$C,'[1]Deals (investment)'!$B:$B,$A173,'[1]Deals (investment)'!$T:$T,AY$1)</f>
        <v>#VALUE!</v>
      </c>
      <c r="AZ173" s="17" t="e">
        <f>SUMIFS('[1]Deals (investment)'!$C:$C,'[1]Deals (investment)'!$B:$B,$A173,'[1]Deals (investment)'!$T:$T,AZ$1)</f>
        <v>#VALUE!</v>
      </c>
      <c r="BA173" s="17" t="e">
        <f>SUMIFS('[1]Deals (investment)'!$C:$C,'[1]Deals (investment)'!$B:$B,$A173,'[1]Deals (investment)'!$T:$T,BA$1)</f>
        <v>#VALUE!</v>
      </c>
      <c r="BB173" s="17" t="e">
        <f>SUMIFS('[1]Deals (investment)'!$C:$C,'[1]Deals (investment)'!$B:$B,$A173,'[1]Deals (investment)'!$T:$T,BB$1)</f>
        <v>#VALUE!</v>
      </c>
      <c r="BC173" s="17" t="e">
        <f>SUMIFS('[1]Deals (Exits)'!$C:$C,'[1]Deals (Exits)'!$B:$B,$A173)</f>
        <v>#VALUE!</v>
      </c>
      <c r="BD173" s="17" t="e">
        <f>SUMIFS('[1]Deals (investment)'!$C:$C,'[1]Deals (investment)'!$B:$B,$A173,'[1]Deals (investment)'!$V:$V,BD$1)</f>
        <v>#VALUE!</v>
      </c>
      <c r="BE173" s="17" t="e">
        <f>SUMIFS('[1]Deals (investment)'!$C:$C,'[1]Deals (investment)'!$B:$B,$A173,'[1]Deals (investment)'!$V:$V,BE$1)</f>
        <v>#VALUE!</v>
      </c>
      <c r="BF173" s="17" t="e">
        <f>SUMIFS('[1]Deals (investment)'!$C:$C,'[1]Deals (investment)'!$B:$B,$A173,'[1]Deals (investment)'!$V:$V,BF$1)</f>
        <v>#VALUE!</v>
      </c>
      <c r="BG173" s="17" t="e">
        <f>SUMIFS('[1]Deals (investment)'!$C:$C,'[1]Deals (investment)'!$B:$B,$A173,'[1]Deals (investment)'!$V:$V,BG$1)</f>
        <v>#VALUE!</v>
      </c>
      <c r="BH173" s="17" t="e">
        <f>SUMIFS('[1]Deals (investment)'!$C:$C,'[1]Deals (investment)'!$B:$B,$A173,'[1]Deals (investment)'!$V:$V,BH$1)</f>
        <v>#VALUE!</v>
      </c>
      <c r="BI173" s="17" t="e">
        <f>SUMIFS('[1]Deals (investment)'!$C:$C,'[1]Deals (investment)'!$B:$B,$A173,'[1]Deals (investment)'!$V:$V,BI$1)</f>
        <v>#VALUE!</v>
      </c>
      <c r="BJ173" s="17" t="e">
        <f>SUMIFS('[1]Deals (investment)'!$C:$C,'[1]Deals (investment)'!$B:$B,$A173,'[1]Deals (investment)'!$V:$V,BJ$1)</f>
        <v>#VALUE!</v>
      </c>
      <c r="BK173" s="17" t="e">
        <f>SUMIFS('[1]Deals (investment)'!$C:$C,'[1]Deals (investment)'!$B:$B,$A173,'[1]Deals (investment)'!$V:$V,BK$1)</f>
        <v>#VALUE!</v>
      </c>
      <c r="BL173" s="17" t="e">
        <f>SUMIFS('[1]Deals (investment)'!$C:$C,'[1]Deals (investment)'!$B:$B,$A173,'[1]Deals (investment)'!$V:$V,BL$1)</f>
        <v>#VALUE!</v>
      </c>
      <c r="BM173" s="17" t="e">
        <f>SUMIFS('[1]Deals (investment)'!$C:$C,'[1]Deals (investment)'!$B:$B,$A173,'[1]Deals (investment)'!$V:$V,BM$1)</f>
        <v>#VALUE!</v>
      </c>
      <c r="BN173" s="15"/>
      <c r="BO173" s="15"/>
      <c r="BP173" s="22"/>
      <c r="BQ173" s="15"/>
      <c r="BR173" s="15"/>
      <c r="BS173" s="15"/>
      <c r="BT173" s="15"/>
      <c r="BU173" s="15"/>
      <c r="BV173" s="15"/>
      <c r="BW173" s="15"/>
      <c r="BX173" s="15"/>
      <c r="BY173" s="15"/>
      <c r="BZ173" s="15"/>
      <c r="CA173" s="15"/>
      <c r="CB173" s="15"/>
      <c r="CC173" s="15"/>
      <c r="CD173" s="15"/>
      <c r="CE173" s="15"/>
      <c r="CF173" s="15"/>
      <c r="CG173" s="15"/>
      <c r="CH173" s="15"/>
      <c r="CI173" s="15"/>
      <c r="CJ173" s="15"/>
      <c r="DM173">
        <v>38</v>
      </c>
    </row>
    <row r="174" spans="1:117" ht="12.75">
      <c r="A174" s="15" t="s">
        <v>1565</v>
      </c>
      <c r="B174" s="15" t="s">
        <v>1566</v>
      </c>
      <c r="C174" s="15" t="s">
        <v>58</v>
      </c>
      <c r="D174" s="16">
        <v>2016</v>
      </c>
      <c r="E174" s="15" t="s">
        <v>59</v>
      </c>
      <c r="F174" s="15" t="s">
        <v>1567</v>
      </c>
      <c r="G174" s="15" t="s">
        <v>61</v>
      </c>
      <c r="H174" s="15" t="s">
        <v>61</v>
      </c>
      <c r="I174" s="15" t="s">
        <v>61</v>
      </c>
      <c r="J174" s="15"/>
      <c r="K174" s="17" t="e">
        <f t="shared" si="13"/>
        <v>#VALUE!</v>
      </c>
      <c r="L174" s="15"/>
      <c r="M174" s="18" t="e">
        <f t="shared" si="1"/>
        <v>#VALUE!</v>
      </c>
      <c r="N174" s="15"/>
      <c r="O174" s="15"/>
      <c r="P174" s="15"/>
      <c r="Q174" s="15"/>
      <c r="R174" s="15" t="s">
        <v>375</v>
      </c>
      <c r="S174" s="19">
        <v>150000</v>
      </c>
      <c r="T174" s="15" t="s">
        <v>375</v>
      </c>
      <c r="U174" s="17">
        <v>150000</v>
      </c>
      <c r="V174" s="15" t="s">
        <v>1568</v>
      </c>
      <c r="W174" s="15">
        <v>0</v>
      </c>
      <c r="X174" s="15" t="s">
        <v>538</v>
      </c>
      <c r="Y174" s="15" t="s">
        <v>1569</v>
      </c>
      <c r="AB174" s="20" t="s">
        <v>286</v>
      </c>
      <c r="AC174" s="21" t="s">
        <v>1570</v>
      </c>
      <c r="AD174" s="21" t="s">
        <v>1571</v>
      </c>
      <c r="AE174" s="21" t="s">
        <v>1572</v>
      </c>
      <c r="AF174" s="21" t="s">
        <v>1573</v>
      </c>
      <c r="AG174" s="22">
        <f t="shared" si="17"/>
        <v>0.74193548387096775</v>
      </c>
      <c r="AH174" s="15" t="e">
        <f t="shared" si="16"/>
        <v>#VALUE!</v>
      </c>
      <c r="AI174" s="22" t="str">
        <f>VLOOKUP(A174,'[1]Deals (investment)'!$B$2:$Z$1497,1,FALSE)</f>
        <v>Thrive Agric</v>
      </c>
      <c r="AJ174" s="22">
        <f>VLOOKUP(A174,'[1]Deals (investment)'!$B$2:$Z$870,15,FALSE)</f>
        <v>1</v>
      </c>
      <c r="AK174" s="17" t="e">
        <f>VLOOKUP(A174,'[1]Deals (Exits)'!B:B,1,FALSE)</f>
        <v>#N/A</v>
      </c>
      <c r="AL174" s="23">
        <f>VLOOKUP(G174,[1]Lookups!$V$3:$Y$197,4,FALSE)</f>
        <v>0</v>
      </c>
      <c r="AM174" s="17" t="str">
        <f>VLOOKUP(X174,[1]Lookups!$B$3:$C$200,2,FALSE)</f>
        <v>Agriculture</v>
      </c>
      <c r="AN174" s="17" t="str">
        <f>VLOOKUP(R174,[1]Lookups!$H$3:$I$69,2,FALSE)</f>
        <v>2. Seed</v>
      </c>
      <c r="AO174" s="17" t="str">
        <f>VLOOKUP(T174,[1]Lookups!$H$3:$I$69,2,FALSE)</f>
        <v>2. Seed</v>
      </c>
      <c r="AP174" s="17" t="str">
        <f>VLOOKUP(AN174,[1]Lookups!$N$3:$O$11,2,FALSE)</f>
        <v>Early</v>
      </c>
      <c r="AQ174" s="18" t="e">
        <f>COUNTIFS('[1]Deals (investment)'!$B:$B,$A174)</f>
        <v>#VALUE!</v>
      </c>
      <c r="AR174" s="18" t="e">
        <f>COUNTIFS('[1]Deals (investment)'!$B:$B,$A174,'[1]Deals (investment)'!$T:$T,$AW$1)+COUNTIFS('[1]Deals (investment)'!$B:$B,$A174,'[1]Deals (investment)'!$T:$T,$AX$1)+COUNTIFS('[1]Deals (investment)'!$B:$B,$A174,'[1]Deals (investment)'!$T:$T,$AY$1)</f>
        <v>#VALUE!</v>
      </c>
      <c r="AS174" s="17" t="e">
        <f>SUMIFS('[1]Deals (investment)'!$C:$C,'[1]Deals (investment)'!$B:$B,$A174)</f>
        <v>#VALUE!</v>
      </c>
      <c r="AT174" s="17" t="e">
        <f t="shared" si="4"/>
        <v>#VALUE!</v>
      </c>
      <c r="AU174" s="18" t="e">
        <f>COUNTIF('[1]Deals (Exits)'!$B:$B,A174)</f>
        <v>#VALUE!</v>
      </c>
      <c r="AV174" s="17" t="e">
        <f>SUMIFS('[1]Deals (investment)'!$C:$C,'[1]Deals (investment)'!$B:$B,$A174,'[1]Deals (investment)'!$T:$T,AV$1)</f>
        <v>#VALUE!</v>
      </c>
      <c r="AW174" s="17" t="e">
        <f>SUMIFS('[1]Deals (investment)'!$C:$C,'[1]Deals (investment)'!$B:$B,$A174,'[1]Deals (investment)'!$T:$T,AW$1)</f>
        <v>#VALUE!</v>
      </c>
      <c r="AX174" s="17" t="e">
        <f>SUMIFS('[1]Deals (investment)'!$C:$C,'[1]Deals (investment)'!$B:$B,$A174,'[1]Deals (investment)'!$T:$T,AX$1)</f>
        <v>#VALUE!</v>
      </c>
      <c r="AY174" s="17" t="e">
        <f>SUMIFS('[1]Deals (investment)'!$C:$C,'[1]Deals (investment)'!$B:$B,$A174,'[1]Deals (investment)'!$T:$T,AY$1)</f>
        <v>#VALUE!</v>
      </c>
      <c r="AZ174" s="17" t="e">
        <f>SUMIFS('[1]Deals (investment)'!$C:$C,'[1]Deals (investment)'!$B:$B,$A174,'[1]Deals (investment)'!$T:$T,AZ$1)</f>
        <v>#VALUE!</v>
      </c>
      <c r="BA174" s="17" t="e">
        <f>SUMIFS('[1]Deals (investment)'!$C:$C,'[1]Deals (investment)'!$B:$B,$A174,'[1]Deals (investment)'!$T:$T,BA$1)</f>
        <v>#VALUE!</v>
      </c>
      <c r="BB174" s="17" t="e">
        <f>SUMIFS('[1]Deals (investment)'!$C:$C,'[1]Deals (investment)'!$B:$B,$A174,'[1]Deals (investment)'!$T:$T,BB$1)</f>
        <v>#VALUE!</v>
      </c>
      <c r="BC174" s="17" t="e">
        <f>SUMIFS('[1]Deals (Exits)'!$C:$C,'[1]Deals (Exits)'!$B:$B,$A174)</f>
        <v>#VALUE!</v>
      </c>
      <c r="BD174" s="17" t="e">
        <f>SUMIFS('[1]Deals (investment)'!$C:$C,'[1]Deals (investment)'!$B:$B,$A174,'[1]Deals (investment)'!$V:$V,BD$1)</f>
        <v>#VALUE!</v>
      </c>
      <c r="BE174" s="17" t="e">
        <f>SUMIFS('[1]Deals (investment)'!$C:$C,'[1]Deals (investment)'!$B:$B,$A174,'[1]Deals (investment)'!$V:$V,BE$1)</f>
        <v>#VALUE!</v>
      </c>
      <c r="BF174" s="17" t="e">
        <f>SUMIFS('[1]Deals (investment)'!$C:$C,'[1]Deals (investment)'!$B:$B,$A174,'[1]Deals (investment)'!$V:$V,BF$1)</f>
        <v>#VALUE!</v>
      </c>
      <c r="BG174" s="17" t="e">
        <f>SUMIFS('[1]Deals (investment)'!$C:$C,'[1]Deals (investment)'!$B:$B,$A174,'[1]Deals (investment)'!$V:$V,BG$1)</f>
        <v>#VALUE!</v>
      </c>
      <c r="BH174" s="17" t="e">
        <f>SUMIFS('[1]Deals (investment)'!$C:$C,'[1]Deals (investment)'!$B:$B,$A174,'[1]Deals (investment)'!$V:$V,BH$1)</f>
        <v>#VALUE!</v>
      </c>
      <c r="BI174" s="17" t="e">
        <f>SUMIFS('[1]Deals (investment)'!$C:$C,'[1]Deals (investment)'!$B:$B,$A174,'[1]Deals (investment)'!$V:$V,BI$1)</f>
        <v>#VALUE!</v>
      </c>
      <c r="BJ174" s="17" t="e">
        <f>SUMIFS('[1]Deals (investment)'!$C:$C,'[1]Deals (investment)'!$B:$B,$A174,'[1]Deals (investment)'!$V:$V,BJ$1)</f>
        <v>#VALUE!</v>
      </c>
      <c r="BK174" s="17" t="e">
        <f>SUMIFS('[1]Deals (investment)'!$C:$C,'[1]Deals (investment)'!$B:$B,$A174,'[1]Deals (investment)'!$V:$V,BK$1)</f>
        <v>#VALUE!</v>
      </c>
      <c r="BL174" s="17" t="e">
        <f>SUMIFS('[1]Deals (investment)'!$C:$C,'[1]Deals (investment)'!$B:$B,$A174,'[1]Deals (investment)'!$V:$V,BL$1)</f>
        <v>#VALUE!</v>
      </c>
      <c r="BM174" s="17" t="e">
        <f>SUMIFS('[1]Deals (investment)'!$C:$C,'[1]Deals (investment)'!$B:$B,$A174,'[1]Deals (investment)'!$V:$V,BM$1)</f>
        <v>#VALUE!</v>
      </c>
      <c r="BN174" s="15"/>
      <c r="BO174" s="15"/>
      <c r="BP174" s="22"/>
      <c r="BQ174" s="15"/>
      <c r="BR174" s="15"/>
      <c r="BS174" s="15"/>
      <c r="BT174" s="15"/>
      <c r="BU174" s="15"/>
      <c r="BV174" s="15"/>
      <c r="BW174" s="15"/>
      <c r="BX174" s="15"/>
      <c r="BY174" s="15"/>
      <c r="BZ174" s="15"/>
      <c r="CA174" s="15"/>
      <c r="CB174" s="15"/>
      <c r="CC174" s="15"/>
      <c r="CD174" s="15" t="str">
        <f>CONCATENATE(A174,B174,C174)</f>
        <v>Thrive AgricThrive Agric is an agricultural technology company that provides farmers with best agricultural practices, funds to farm and access to premium market. People and organizations who provide these funds get to monitor the farming process virtually and share in the profit after the farm cycle. visit www.thriveagri.com for more information.Active</v>
      </c>
      <c r="CE174" s="15"/>
      <c r="CF174" s="15"/>
      <c r="CG174" s="15"/>
      <c r="CH174" s="15"/>
      <c r="CI174" s="15"/>
      <c r="CJ174" s="15"/>
      <c r="DM174">
        <v>168</v>
      </c>
    </row>
    <row r="175" spans="1:117" ht="12.75">
      <c r="A175" s="15" t="s">
        <v>1574</v>
      </c>
      <c r="B175" s="15" t="s">
        <v>1575</v>
      </c>
      <c r="C175" s="15" t="s">
        <v>58</v>
      </c>
      <c r="D175" s="16">
        <v>2016</v>
      </c>
      <c r="E175" s="15" t="s">
        <v>128</v>
      </c>
      <c r="F175" s="15"/>
      <c r="G175" s="15" t="s">
        <v>129</v>
      </c>
      <c r="H175" s="15" t="s">
        <v>129</v>
      </c>
      <c r="I175" s="15" t="s">
        <v>129</v>
      </c>
      <c r="J175" s="15"/>
      <c r="K175" s="17" t="e">
        <f t="shared" si="13"/>
        <v>#VALUE!</v>
      </c>
      <c r="L175" s="15"/>
      <c r="M175" s="18" t="e">
        <f t="shared" si="1"/>
        <v>#VALUE!</v>
      </c>
      <c r="N175" s="15"/>
      <c r="O175" s="15"/>
      <c r="P175" s="15"/>
      <c r="Q175" s="15"/>
      <c r="R175" s="15" t="s">
        <v>132</v>
      </c>
      <c r="S175" s="19">
        <v>600000</v>
      </c>
      <c r="T175" s="15" t="s">
        <v>132</v>
      </c>
      <c r="U175" s="17">
        <v>600000</v>
      </c>
      <c r="V175" s="15" t="s">
        <v>1576</v>
      </c>
      <c r="W175" s="15"/>
      <c r="X175" s="15" t="s">
        <v>256</v>
      </c>
      <c r="Y175" s="15" t="s">
        <v>1577</v>
      </c>
      <c r="AB175" s="20" t="s">
        <v>286</v>
      </c>
      <c r="AC175" s="21" t="s">
        <v>1578</v>
      </c>
      <c r="AD175" s="21" t="s">
        <v>1579</v>
      </c>
      <c r="AE175" s="15"/>
      <c r="AF175" s="15"/>
      <c r="AG175" s="22">
        <f t="shared" si="17"/>
        <v>0.61290322580645162</v>
      </c>
      <c r="AH175" s="15" t="str">
        <f t="shared" si="16"/>
        <v/>
      </c>
      <c r="AI175" s="22" t="str">
        <f>VLOOKUP(A175,'[1]Deals (investment)'!$B$2:$Z$1497,1,FALSE)</f>
        <v>iCommunity</v>
      </c>
      <c r="AJ175" s="22">
        <f>VLOOKUP(A175,'[1]Deals (investment)'!$B$2:$Z$870,15,FALSE)</f>
        <v>1</v>
      </c>
      <c r="AK175" s="17" t="e">
        <f>VLOOKUP(A175,'[1]Deals (Exits)'!B:B,1,FALSE)</f>
        <v>#N/A</v>
      </c>
      <c r="AL175" s="23">
        <f>VLOOKUP(G175,[1]Lookups!$V$3:$Y$197,4,FALSE)</f>
        <v>0</v>
      </c>
      <c r="AM175" s="17" t="str">
        <f>VLOOKUP(X175,[1]Lookups!$B$3:$C$200,2,FALSE)</f>
        <v>Media &amp; Entertainment</v>
      </c>
      <c r="AN175" s="17" t="str">
        <f>VLOOKUP(R175,[1]Lookups!$H$3:$I$69,2,FALSE)</f>
        <v>3. Early Venture</v>
      </c>
      <c r="AO175" s="17" t="str">
        <f>VLOOKUP(T175,[1]Lookups!$H$3:$I$69,2,FALSE)</f>
        <v>3. Early Venture</v>
      </c>
      <c r="AP175" s="17" t="str">
        <f>VLOOKUP(AN175,[1]Lookups!$N$3:$O$11,2,FALSE)</f>
        <v>Early</v>
      </c>
      <c r="AQ175" s="18" t="e">
        <f>COUNTIFS('[1]Deals (investment)'!$B:$B,$A175)</f>
        <v>#VALUE!</v>
      </c>
      <c r="AR175" s="18" t="e">
        <f>COUNTIFS('[1]Deals (investment)'!$B:$B,$A175,'[1]Deals (investment)'!$T:$T,$AW$1)+COUNTIFS('[1]Deals (investment)'!$B:$B,$A175,'[1]Deals (investment)'!$T:$T,$AX$1)+COUNTIFS('[1]Deals (investment)'!$B:$B,$A175,'[1]Deals (investment)'!$T:$T,$AY$1)</f>
        <v>#VALUE!</v>
      </c>
      <c r="AS175" s="17" t="e">
        <f>SUMIFS('[1]Deals (investment)'!$C:$C,'[1]Deals (investment)'!$B:$B,$A175)</f>
        <v>#VALUE!</v>
      </c>
      <c r="AT175" s="17" t="e">
        <f t="shared" si="4"/>
        <v>#VALUE!</v>
      </c>
      <c r="AU175" s="18" t="e">
        <f>COUNTIF('[1]Deals (Exits)'!$B:$B,A175)</f>
        <v>#VALUE!</v>
      </c>
      <c r="AV175" s="17" t="e">
        <f>SUMIFS('[1]Deals (investment)'!$C:$C,'[1]Deals (investment)'!$B:$B,$A175,'[1]Deals (investment)'!$T:$T,AV$1)</f>
        <v>#VALUE!</v>
      </c>
      <c r="AW175" s="17" t="e">
        <f>SUMIFS('[1]Deals (investment)'!$C:$C,'[1]Deals (investment)'!$B:$B,$A175,'[1]Deals (investment)'!$T:$T,AW$1)</f>
        <v>#VALUE!</v>
      </c>
      <c r="AX175" s="17" t="e">
        <f>SUMIFS('[1]Deals (investment)'!$C:$C,'[1]Deals (investment)'!$B:$B,$A175,'[1]Deals (investment)'!$T:$T,AX$1)</f>
        <v>#VALUE!</v>
      </c>
      <c r="AY175" s="17" t="e">
        <f>SUMIFS('[1]Deals (investment)'!$C:$C,'[1]Deals (investment)'!$B:$B,$A175,'[1]Deals (investment)'!$T:$T,AY$1)</f>
        <v>#VALUE!</v>
      </c>
      <c r="AZ175" s="17" t="e">
        <f>SUMIFS('[1]Deals (investment)'!$C:$C,'[1]Deals (investment)'!$B:$B,$A175,'[1]Deals (investment)'!$T:$T,AZ$1)</f>
        <v>#VALUE!</v>
      </c>
      <c r="BA175" s="17" t="e">
        <f>SUMIFS('[1]Deals (investment)'!$C:$C,'[1]Deals (investment)'!$B:$B,$A175,'[1]Deals (investment)'!$T:$T,BA$1)</f>
        <v>#VALUE!</v>
      </c>
      <c r="BB175" s="17" t="e">
        <f>SUMIFS('[1]Deals (investment)'!$C:$C,'[1]Deals (investment)'!$B:$B,$A175,'[1]Deals (investment)'!$T:$T,BB$1)</f>
        <v>#VALUE!</v>
      </c>
      <c r="BC175" s="17" t="e">
        <f>SUMIFS('[1]Deals (Exits)'!$C:$C,'[1]Deals (Exits)'!$B:$B,$A175)</f>
        <v>#VALUE!</v>
      </c>
      <c r="BD175" s="17" t="e">
        <f>SUMIFS('[1]Deals (investment)'!$C:$C,'[1]Deals (investment)'!$B:$B,$A175,'[1]Deals (investment)'!$V:$V,BD$1)</f>
        <v>#VALUE!</v>
      </c>
      <c r="BE175" s="17" t="e">
        <f>SUMIFS('[1]Deals (investment)'!$C:$C,'[1]Deals (investment)'!$B:$B,$A175,'[1]Deals (investment)'!$V:$V,BE$1)</f>
        <v>#VALUE!</v>
      </c>
      <c r="BF175" s="17" t="e">
        <f>SUMIFS('[1]Deals (investment)'!$C:$C,'[1]Deals (investment)'!$B:$B,$A175,'[1]Deals (investment)'!$V:$V,BF$1)</f>
        <v>#VALUE!</v>
      </c>
      <c r="BG175" s="17" t="e">
        <f>SUMIFS('[1]Deals (investment)'!$C:$C,'[1]Deals (investment)'!$B:$B,$A175,'[1]Deals (investment)'!$V:$V,BG$1)</f>
        <v>#VALUE!</v>
      </c>
      <c r="BH175" s="17" t="e">
        <f>SUMIFS('[1]Deals (investment)'!$C:$C,'[1]Deals (investment)'!$B:$B,$A175,'[1]Deals (investment)'!$V:$V,BH$1)</f>
        <v>#VALUE!</v>
      </c>
      <c r="BI175" s="17" t="e">
        <f>SUMIFS('[1]Deals (investment)'!$C:$C,'[1]Deals (investment)'!$B:$B,$A175,'[1]Deals (investment)'!$V:$V,BI$1)</f>
        <v>#VALUE!</v>
      </c>
      <c r="BJ175" s="17" t="e">
        <f>SUMIFS('[1]Deals (investment)'!$C:$C,'[1]Deals (investment)'!$B:$B,$A175,'[1]Deals (investment)'!$V:$V,BJ$1)</f>
        <v>#VALUE!</v>
      </c>
      <c r="BK175" s="17" t="e">
        <f>SUMIFS('[1]Deals (investment)'!$C:$C,'[1]Deals (investment)'!$B:$B,$A175,'[1]Deals (investment)'!$V:$V,BK$1)</f>
        <v>#VALUE!</v>
      </c>
      <c r="BL175" s="17" t="e">
        <f>SUMIFS('[1]Deals (investment)'!$C:$C,'[1]Deals (investment)'!$B:$B,$A175,'[1]Deals (investment)'!$V:$V,BL$1)</f>
        <v>#VALUE!</v>
      </c>
      <c r="BM175" s="17" t="e">
        <f>SUMIFS('[1]Deals (investment)'!$C:$C,'[1]Deals (investment)'!$B:$B,$A175,'[1]Deals (investment)'!$V:$V,BM$1)</f>
        <v>#VALUE!</v>
      </c>
      <c r="BN175" s="15"/>
      <c r="BO175" s="15"/>
      <c r="BP175" s="22"/>
      <c r="BQ175" s="15"/>
      <c r="BR175" s="15"/>
      <c r="BS175" s="15"/>
      <c r="BT175" s="15"/>
      <c r="BU175" s="15"/>
      <c r="BV175" s="15"/>
      <c r="BW175" s="15"/>
      <c r="BX175" s="15"/>
      <c r="BY175" s="15"/>
      <c r="BZ175" s="15"/>
      <c r="CA175" s="15"/>
      <c r="CB175" s="15"/>
      <c r="CC175" s="15"/>
      <c r="CD175" s="15"/>
      <c r="CE175" s="15"/>
      <c r="CF175" s="15"/>
      <c r="CG175" s="15"/>
      <c r="CH175" s="15"/>
      <c r="CI175" s="15"/>
      <c r="CJ175" s="15"/>
    </row>
    <row r="176" spans="1:117" ht="12.75">
      <c r="A176" s="15" t="s">
        <v>1580</v>
      </c>
      <c r="B176" s="15" t="s">
        <v>1581</v>
      </c>
      <c r="C176" s="15" t="s">
        <v>58</v>
      </c>
      <c r="D176" s="16">
        <v>2018</v>
      </c>
      <c r="E176" s="15" t="s">
        <v>128</v>
      </c>
      <c r="F176" s="15" t="s">
        <v>199</v>
      </c>
      <c r="G176" s="15" t="s">
        <v>129</v>
      </c>
      <c r="H176" s="15" t="s">
        <v>129</v>
      </c>
      <c r="I176" s="15" t="s">
        <v>129</v>
      </c>
      <c r="J176" s="15"/>
      <c r="K176" s="17" t="e">
        <f t="shared" si="13"/>
        <v>#VALUE!</v>
      </c>
      <c r="L176" s="15"/>
      <c r="M176" s="18" t="e">
        <f t="shared" si="1"/>
        <v>#VALUE!</v>
      </c>
      <c r="N176" s="15"/>
      <c r="O176" s="15"/>
      <c r="P176" s="15"/>
      <c r="Q176" s="15"/>
      <c r="R176" s="15" t="s">
        <v>1490</v>
      </c>
      <c r="S176" s="19">
        <v>600000</v>
      </c>
      <c r="T176" s="15" t="s">
        <v>1490</v>
      </c>
      <c r="U176" s="17">
        <v>600000</v>
      </c>
      <c r="V176" s="15" t="s">
        <v>1582</v>
      </c>
      <c r="W176" s="15">
        <v>0</v>
      </c>
      <c r="X176" s="25" t="s">
        <v>134</v>
      </c>
      <c r="Y176" s="15" t="s">
        <v>1583</v>
      </c>
      <c r="AB176" s="20" t="s">
        <v>286</v>
      </c>
      <c r="AC176" s="21" t="s">
        <v>1584</v>
      </c>
      <c r="AD176" s="21" t="s">
        <v>1585</v>
      </c>
      <c r="AE176" s="15"/>
      <c r="AF176" s="15"/>
      <c r="AG176" s="22">
        <f t="shared" si="17"/>
        <v>0.67741935483870963</v>
      </c>
      <c r="AH176" s="15" t="e">
        <f t="shared" si="16"/>
        <v>#VALUE!</v>
      </c>
      <c r="AI176" s="22" t="str">
        <f>VLOOKUP(A176,'[1]Deals (investment)'!$B$2:$Z$1497,1,FALSE)</f>
        <v>Trella</v>
      </c>
      <c r="AJ176" s="22" t="e">
        <f>VLOOKUP(A176,'[1]Deals (investment)'!$B$2:$Z$870,15,FALSE)</f>
        <v>#N/A</v>
      </c>
      <c r="AK176" s="17" t="e">
        <f>VLOOKUP(A176,'[1]Deals (Exits)'!B:B,1,FALSE)</f>
        <v>#N/A</v>
      </c>
      <c r="AL176" s="23">
        <f>VLOOKUP(G176,[1]Lookups!$V$3:$Y$197,4,FALSE)</f>
        <v>0</v>
      </c>
      <c r="AM176" s="17" t="str">
        <f>VLOOKUP(X176,[1]Lookups!$B$3:$C$200,2,FALSE)</f>
        <v>Transport &amp; Logistics</v>
      </c>
      <c r="AN176" s="17" t="str">
        <f>VLOOKUP(R176,[1]Lookups!$H$3:$I$69,2,FALSE)</f>
        <v>2. Seed</v>
      </c>
      <c r="AO176" s="17" t="str">
        <f>VLOOKUP(T176,[1]Lookups!$H$3:$I$69,2,FALSE)</f>
        <v>2. Seed</v>
      </c>
      <c r="AP176" s="17" t="str">
        <f>VLOOKUP(AN176,[1]Lookups!$N$3:$O$11,2,FALSE)</f>
        <v>Early</v>
      </c>
      <c r="AQ176" s="18" t="e">
        <f>COUNTIFS('[1]Deals (investment)'!$B:$B,$A176)</f>
        <v>#VALUE!</v>
      </c>
      <c r="AR176" s="18" t="e">
        <f>COUNTIFS('[1]Deals (investment)'!$B:$B,$A176,'[1]Deals (investment)'!$T:$T,$AW$1)+COUNTIFS('[1]Deals (investment)'!$B:$B,$A176,'[1]Deals (investment)'!$T:$T,$AX$1)+COUNTIFS('[1]Deals (investment)'!$B:$B,$A176,'[1]Deals (investment)'!$T:$T,$AY$1)</f>
        <v>#VALUE!</v>
      </c>
      <c r="AS176" s="17" t="e">
        <f>SUMIFS('[1]Deals (investment)'!$C:$C,'[1]Deals (investment)'!$B:$B,$A176)</f>
        <v>#VALUE!</v>
      </c>
      <c r="AT176" s="17" t="e">
        <f t="shared" si="4"/>
        <v>#VALUE!</v>
      </c>
      <c r="AU176" s="18" t="e">
        <f>COUNTIF('[1]Deals (Exits)'!$B:$B,A176)</f>
        <v>#VALUE!</v>
      </c>
      <c r="AV176" s="17" t="e">
        <f>SUMIFS('[1]Deals (investment)'!$C:$C,'[1]Deals (investment)'!$B:$B,$A176,'[1]Deals (investment)'!$T:$T,AV$1)</f>
        <v>#VALUE!</v>
      </c>
      <c r="AW176" s="17" t="e">
        <f>SUMIFS('[1]Deals (investment)'!$C:$C,'[1]Deals (investment)'!$B:$B,$A176,'[1]Deals (investment)'!$T:$T,AW$1)</f>
        <v>#VALUE!</v>
      </c>
      <c r="AX176" s="17" t="e">
        <f>SUMIFS('[1]Deals (investment)'!$C:$C,'[1]Deals (investment)'!$B:$B,$A176,'[1]Deals (investment)'!$T:$T,AX$1)</f>
        <v>#VALUE!</v>
      </c>
      <c r="AY176" s="17" t="e">
        <f>SUMIFS('[1]Deals (investment)'!$C:$C,'[1]Deals (investment)'!$B:$B,$A176,'[1]Deals (investment)'!$T:$T,AY$1)</f>
        <v>#VALUE!</v>
      </c>
      <c r="AZ176" s="17" t="e">
        <f>SUMIFS('[1]Deals (investment)'!$C:$C,'[1]Deals (investment)'!$B:$B,$A176,'[1]Deals (investment)'!$T:$T,AZ$1)</f>
        <v>#VALUE!</v>
      </c>
      <c r="BA176" s="17" t="e">
        <f>SUMIFS('[1]Deals (investment)'!$C:$C,'[1]Deals (investment)'!$B:$B,$A176,'[1]Deals (investment)'!$T:$T,BA$1)</f>
        <v>#VALUE!</v>
      </c>
      <c r="BB176" s="17" t="e">
        <f>SUMIFS('[1]Deals (investment)'!$C:$C,'[1]Deals (investment)'!$B:$B,$A176,'[1]Deals (investment)'!$T:$T,BB$1)</f>
        <v>#VALUE!</v>
      </c>
      <c r="BC176" s="17" t="e">
        <f>SUMIFS('[1]Deals (Exits)'!$C:$C,'[1]Deals (Exits)'!$B:$B,$A176)</f>
        <v>#VALUE!</v>
      </c>
      <c r="BD176" s="17" t="e">
        <f>SUMIFS('[1]Deals (investment)'!$C:$C,'[1]Deals (investment)'!$B:$B,$A176,'[1]Deals (investment)'!$V:$V,BD$1)</f>
        <v>#VALUE!</v>
      </c>
      <c r="BE176" s="17" t="e">
        <f>SUMIFS('[1]Deals (investment)'!$C:$C,'[1]Deals (investment)'!$B:$B,$A176,'[1]Deals (investment)'!$V:$V,BE$1)</f>
        <v>#VALUE!</v>
      </c>
      <c r="BF176" s="17" t="e">
        <f>SUMIFS('[1]Deals (investment)'!$C:$C,'[1]Deals (investment)'!$B:$B,$A176,'[1]Deals (investment)'!$V:$V,BF$1)</f>
        <v>#VALUE!</v>
      </c>
      <c r="BG176" s="17" t="e">
        <f>SUMIFS('[1]Deals (investment)'!$C:$C,'[1]Deals (investment)'!$B:$B,$A176,'[1]Deals (investment)'!$V:$V,BG$1)</f>
        <v>#VALUE!</v>
      </c>
      <c r="BH176" s="17" t="e">
        <f>SUMIFS('[1]Deals (investment)'!$C:$C,'[1]Deals (investment)'!$B:$B,$A176,'[1]Deals (investment)'!$V:$V,BH$1)</f>
        <v>#VALUE!</v>
      </c>
      <c r="BI176" s="17" t="e">
        <f>SUMIFS('[1]Deals (investment)'!$C:$C,'[1]Deals (investment)'!$B:$B,$A176,'[1]Deals (investment)'!$V:$V,BI$1)</f>
        <v>#VALUE!</v>
      </c>
      <c r="BJ176" s="17" t="e">
        <f>SUMIFS('[1]Deals (investment)'!$C:$C,'[1]Deals (investment)'!$B:$B,$A176,'[1]Deals (investment)'!$V:$V,BJ$1)</f>
        <v>#VALUE!</v>
      </c>
      <c r="BK176" s="17" t="e">
        <f>SUMIFS('[1]Deals (investment)'!$C:$C,'[1]Deals (investment)'!$B:$B,$A176,'[1]Deals (investment)'!$V:$V,BK$1)</f>
        <v>#VALUE!</v>
      </c>
      <c r="BL176" s="17" t="e">
        <f>SUMIFS('[1]Deals (investment)'!$C:$C,'[1]Deals (investment)'!$B:$B,$A176,'[1]Deals (investment)'!$V:$V,BL$1)</f>
        <v>#VALUE!</v>
      </c>
      <c r="BM176" s="17" t="e">
        <f>SUMIFS('[1]Deals (investment)'!$C:$C,'[1]Deals (investment)'!$B:$B,$A176,'[1]Deals (investment)'!$V:$V,BM$1)</f>
        <v>#VALUE!</v>
      </c>
      <c r="BN176" s="15"/>
      <c r="BO176" s="15"/>
      <c r="BP176" s="22"/>
      <c r="BQ176" s="15"/>
      <c r="BR176" s="15"/>
      <c r="BS176" s="15"/>
      <c r="BT176" s="15"/>
      <c r="BU176" s="15"/>
      <c r="BV176" s="15"/>
      <c r="BW176" s="15"/>
      <c r="BX176" s="15"/>
      <c r="BY176" s="15"/>
      <c r="BZ176" s="15"/>
      <c r="CA176" s="15"/>
      <c r="CB176" s="15"/>
      <c r="CC176" s="15"/>
      <c r="CD176" s="15"/>
      <c r="CE176" s="15"/>
      <c r="CF176" s="15"/>
      <c r="CG176" s="15"/>
      <c r="CH176" s="15"/>
      <c r="CI176" s="15"/>
      <c r="CJ176" s="15"/>
    </row>
    <row r="177" spans="1:118" ht="12.75">
      <c r="A177" s="15" t="s">
        <v>1586</v>
      </c>
      <c r="B177" s="15" t="s">
        <v>1587</v>
      </c>
      <c r="C177" s="15" t="s">
        <v>58</v>
      </c>
      <c r="D177" s="16">
        <v>2015</v>
      </c>
      <c r="E177" s="15" t="s">
        <v>518</v>
      </c>
      <c r="F177" s="15"/>
      <c r="G177" s="15" t="s">
        <v>519</v>
      </c>
      <c r="H177" s="15" t="s">
        <v>519</v>
      </c>
      <c r="I177" s="15" t="s">
        <v>519</v>
      </c>
      <c r="J177" s="15"/>
      <c r="K177" s="17" t="e">
        <f t="shared" si="13"/>
        <v>#VALUE!</v>
      </c>
      <c r="L177" s="15"/>
      <c r="M177" s="18" t="e">
        <f t="shared" si="1"/>
        <v>#VALUE!</v>
      </c>
      <c r="N177" s="15"/>
      <c r="O177" s="15"/>
      <c r="P177" s="15"/>
      <c r="Q177" s="15"/>
      <c r="R177" s="15" t="s">
        <v>375</v>
      </c>
      <c r="S177" s="19">
        <v>600000</v>
      </c>
      <c r="T177" s="15" t="s">
        <v>375</v>
      </c>
      <c r="U177" s="17">
        <v>600000</v>
      </c>
      <c r="V177" s="15" t="s">
        <v>1588</v>
      </c>
      <c r="W177" s="15">
        <v>0</v>
      </c>
      <c r="X177" s="15" t="s">
        <v>256</v>
      </c>
      <c r="Y177" s="15" t="s">
        <v>1589</v>
      </c>
      <c r="AB177" s="32">
        <v>43506</v>
      </c>
      <c r="AC177" s="21" t="s">
        <v>1590</v>
      </c>
      <c r="AD177" s="21" t="s">
        <v>1591</v>
      </c>
      <c r="AE177" s="15"/>
      <c r="AF177" s="21" t="s">
        <v>1592</v>
      </c>
      <c r="AG177" s="22">
        <f t="shared" si="17"/>
        <v>0.67741935483870963</v>
      </c>
      <c r="AH177" s="15" t="str">
        <f t="shared" si="16"/>
        <v/>
      </c>
      <c r="AI177" s="22" t="str">
        <f>VLOOKUP(A177,'[1]Deals (investment)'!$B$2:$Z$1497,1,FALSE)</f>
        <v>Polysmart</v>
      </c>
      <c r="AJ177" s="22">
        <f>VLOOKUP(A177,'[1]Deals (investment)'!$B$2:$Z$870,15,FALSE)</f>
        <v>1</v>
      </c>
      <c r="AK177" s="17" t="e">
        <f>VLOOKUP(A177,'[1]Deals (Exits)'!B:B,1,FALSE)</f>
        <v>#N/A</v>
      </c>
      <c r="AL177" s="23">
        <f>VLOOKUP(G177,[1]Lookups!$V$3:$Y$197,4,FALSE)</f>
        <v>0</v>
      </c>
      <c r="AM177" s="17" t="str">
        <f>VLOOKUP(X177,[1]Lookups!$B$3:$C$200,2,FALSE)</f>
        <v>Media &amp; Entertainment</v>
      </c>
      <c r="AN177" s="17" t="str">
        <f>VLOOKUP(R177,[1]Lookups!$H$3:$I$69,2,FALSE)</f>
        <v>2. Seed</v>
      </c>
      <c r="AO177" s="17" t="str">
        <f>VLOOKUP(T177,[1]Lookups!$H$3:$I$69,2,FALSE)</f>
        <v>2. Seed</v>
      </c>
      <c r="AP177" s="17" t="str">
        <f>VLOOKUP(AN177,[1]Lookups!$N$3:$O$11,2,FALSE)</f>
        <v>Early</v>
      </c>
      <c r="AQ177" s="18" t="e">
        <f>COUNTIFS('[1]Deals (investment)'!$B:$B,$A177)</f>
        <v>#VALUE!</v>
      </c>
      <c r="AR177" s="18" t="e">
        <f>COUNTIFS('[1]Deals (investment)'!$B:$B,$A177,'[1]Deals (investment)'!$T:$T,$AW$1)+COUNTIFS('[1]Deals (investment)'!$B:$B,$A177,'[1]Deals (investment)'!$T:$T,$AX$1)+COUNTIFS('[1]Deals (investment)'!$B:$B,$A177,'[1]Deals (investment)'!$T:$T,$AY$1)</f>
        <v>#VALUE!</v>
      </c>
      <c r="AS177" s="17" t="e">
        <f>SUMIFS('[1]Deals (investment)'!$C:$C,'[1]Deals (investment)'!$B:$B,$A177)</f>
        <v>#VALUE!</v>
      </c>
      <c r="AT177" s="17" t="e">
        <f t="shared" si="4"/>
        <v>#VALUE!</v>
      </c>
      <c r="AU177" s="18" t="e">
        <f>COUNTIF('[1]Deals (Exits)'!$B:$B,A177)</f>
        <v>#VALUE!</v>
      </c>
      <c r="AV177" s="17" t="e">
        <f>SUMIFS('[1]Deals (investment)'!$C:$C,'[1]Deals (investment)'!$B:$B,$A177,'[1]Deals (investment)'!$T:$T,AV$1)</f>
        <v>#VALUE!</v>
      </c>
      <c r="AW177" s="17" t="e">
        <f>SUMIFS('[1]Deals (investment)'!$C:$C,'[1]Deals (investment)'!$B:$B,$A177,'[1]Deals (investment)'!$T:$T,AW$1)</f>
        <v>#VALUE!</v>
      </c>
      <c r="AX177" s="17" t="e">
        <f>SUMIFS('[1]Deals (investment)'!$C:$C,'[1]Deals (investment)'!$B:$B,$A177,'[1]Deals (investment)'!$T:$T,AX$1)</f>
        <v>#VALUE!</v>
      </c>
      <c r="AY177" s="17" t="e">
        <f>SUMIFS('[1]Deals (investment)'!$C:$C,'[1]Deals (investment)'!$B:$B,$A177,'[1]Deals (investment)'!$T:$T,AY$1)</f>
        <v>#VALUE!</v>
      </c>
      <c r="AZ177" s="17" t="e">
        <f>SUMIFS('[1]Deals (investment)'!$C:$C,'[1]Deals (investment)'!$B:$B,$A177,'[1]Deals (investment)'!$T:$T,AZ$1)</f>
        <v>#VALUE!</v>
      </c>
      <c r="BA177" s="17" t="e">
        <f>SUMIFS('[1]Deals (investment)'!$C:$C,'[1]Deals (investment)'!$B:$B,$A177,'[1]Deals (investment)'!$T:$T,BA$1)</f>
        <v>#VALUE!</v>
      </c>
      <c r="BB177" s="17" t="e">
        <f>SUMIFS('[1]Deals (investment)'!$C:$C,'[1]Deals (investment)'!$B:$B,$A177,'[1]Deals (investment)'!$T:$T,BB$1)</f>
        <v>#VALUE!</v>
      </c>
      <c r="BC177" s="17" t="e">
        <f>SUMIFS('[1]Deals (Exits)'!$C:$C,'[1]Deals (Exits)'!$B:$B,$A177)</f>
        <v>#VALUE!</v>
      </c>
      <c r="BD177" s="17" t="e">
        <f>SUMIFS('[1]Deals (investment)'!$C:$C,'[1]Deals (investment)'!$B:$B,$A177,'[1]Deals (investment)'!$V:$V,BD$1)</f>
        <v>#VALUE!</v>
      </c>
      <c r="BE177" s="17" t="e">
        <f>SUMIFS('[1]Deals (investment)'!$C:$C,'[1]Deals (investment)'!$B:$B,$A177,'[1]Deals (investment)'!$V:$V,BE$1)</f>
        <v>#VALUE!</v>
      </c>
      <c r="BF177" s="17" t="e">
        <f>SUMIFS('[1]Deals (investment)'!$C:$C,'[1]Deals (investment)'!$B:$B,$A177,'[1]Deals (investment)'!$V:$V,BF$1)</f>
        <v>#VALUE!</v>
      </c>
      <c r="BG177" s="17" t="e">
        <f>SUMIFS('[1]Deals (investment)'!$C:$C,'[1]Deals (investment)'!$B:$B,$A177,'[1]Deals (investment)'!$V:$V,BG$1)</f>
        <v>#VALUE!</v>
      </c>
      <c r="BH177" s="17" t="e">
        <f>SUMIFS('[1]Deals (investment)'!$C:$C,'[1]Deals (investment)'!$B:$B,$A177,'[1]Deals (investment)'!$V:$V,BH$1)</f>
        <v>#VALUE!</v>
      </c>
      <c r="BI177" s="17" t="e">
        <f>SUMIFS('[1]Deals (investment)'!$C:$C,'[1]Deals (investment)'!$B:$B,$A177,'[1]Deals (investment)'!$V:$V,BI$1)</f>
        <v>#VALUE!</v>
      </c>
      <c r="BJ177" s="17" t="e">
        <f>SUMIFS('[1]Deals (investment)'!$C:$C,'[1]Deals (investment)'!$B:$B,$A177,'[1]Deals (investment)'!$V:$V,BJ$1)</f>
        <v>#VALUE!</v>
      </c>
      <c r="BK177" s="17" t="e">
        <f>SUMIFS('[1]Deals (investment)'!$C:$C,'[1]Deals (investment)'!$B:$B,$A177,'[1]Deals (investment)'!$V:$V,BK$1)</f>
        <v>#VALUE!</v>
      </c>
      <c r="BL177" s="17" t="e">
        <f>SUMIFS('[1]Deals (investment)'!$C:$C,'[1]Deals (investment)'!$B:$B,$A177,'[1]Deals (investment)'!$V:$V,BL$1)</f>
        <v>#VALUE!</v>
      </c>
      <c r="BM177" s="17" t="e">
        <f>SUMIFS('[1]Deals (investment)'!$C:$C,'[1]Deals (investment)'!$B:$B,$A177,'[1]Deals (investment)'!$V:$V,BM$1)</f>
        <v>#VALUE!</v>
      </c>
      <c r="BN177" s="15"/>
      <c r="BO177" s="15"/>
      <c r="BP177" s="22"/>
      <c r="BQ177" s="15"/>
      <c r="BR177" s="15"/>
      <c r="BS177" s="15"/>
      <c r="BT177" s="15"/>
      <c r="BU177" s="15"/>
      <c r="BV177" s="15"/>
      <c r="BW177" s="15"/>
      <c r="BX177" s="15"/>
      <c r="BY177" s="15"/>
      <c r="BZ177" s="15"/>
      <c r="CA177" s="15"/>
      <c r="CB177" s="15"/>
      <c r="CC177" s="15"/>
      <c r="CD177" s="15"/>
      <c r="CE177" s="15"/>
      <c r="CF177" s="15"/>
      <c r="CG177" s="15"/>
      <c r="CH177" s="15"/>
      <c r="CI177" s="15"/>
      <c r="CJ177" s="15"/>
    </row>
    <row r="178" spans="1:118" ht="12.75">
      <c r="A178" s="15" t="s">
        <v>1593</v>
      </c>
      <c r="B178" s="15" t="s">
        <v>1594</v>
      </c>
      <c r="C178" s="15" t="s">
        <v>58</v>
      </c>
      <c r="D178" s="16">
        <v>2013</v>
      </c>
      <c r="E178" s="15" t="s">
        <v>393</v>
      </c>
      <c r="F178" s="15"/>
      <c r="G178" s="15" t="s">
        <v>394</v>
      </c>
      <c r="H178" s="15" t="s">
        <v>394</v>
      </c>
      <c r="I178" s="15" t="s">
        <v>394</v>
      </c>
      <c r="J178" s="15"/>
      <c r="K178" s="17" t="e">
        <f t="shared" si="13"/>
        <v>#VALUE!</v>
      </c>
      <c r="L178" s="15"/>
      <c r="M178" s="18" t="e">
        <f t="shared" si="1"/>
        <v>#VALUE!</v>
      </c>
      <c r="N178" s="15"/>
      <c r="O178" s="15"/>
      <c r="P178" s="15"/>
      <c r="Q178" s="15"/>
      <c r="R178" s="15" t="s">
        <v>92</v>
      </c>
      <c r="S178" s="19">
        <v>300000</v>
      </c>
      <c r="T178" s="15" t="s">
        <v>92</v>
      </c>
      <c r="U178" s="17">
        <v>300000</v>
      </c>
      <c r="V178" s="15" t="s">
        <v>1595</v>
      </c>
      <c r="W178" s="15"/>
      <c r="X178" s="15" t="s">
        <v>107</v>
      </c>
      <c r="Y178" s="15" t="s">
        <v>1596</v>
      </c>
      <c r="AB178" s="20"/>
      <c r="AC178" s="21" t="s">
        <v>1597</v>
      </c>
      <c r="AD178" s="15"/>
      <c r="AE178" s="15"/>
      <c r="AF178" s="21" t="s">
        <v>1598</v>
      </c>
      <c r="AG178" s="22">
        <f t="shared" si="17"/>
        <v>0.58064516129032262</v>
      </c>
      <c r="AH178" s="15" t="str">
        <f t="shared" si="16"/>
        <v/>
      </c>
      <c r="AI178" s="22" t="str">
        <f>VLOOKUP(A178,'[1]Deals (investment)'!$B$2:$Z$1497,1,FALSE)</f>
        <v>Zonful Energy</v>
      </c>
      <c r="AJ178" s="22">
        <f>VLOOKUP(A178,'[1]Deals (investment)'!$B$2:$Z$870,15,FALSE)</f>
        <v>1</v>
      </c>
      <c r="AK178" s="17" t="e">
        <f>VLOOKUP(A178,'[1]Deals (Exits)'!B:B,1,FALSE)</f>
        <v>#N/A</v>
      </c>
      <c r="AL178" s="23">
        <f>VLOOKUP(G178,[1]Lookups!$V$3:$Y$197,4,FALSE)</f>
        <v>0</v>
      </c>
      <c r="AM178" s="17" t="str">
        <f>VLOOKUP(X178,[1]Lookups!$B$3:$C$200,2,FALSE)</f>
        <v>Energy &amp; Resources</v>
      </c>
      <c r="AN178" s="17" t="str">
        <f>VLOOKUP(R178,[1]Lookups!$H$3:$I$69,2,FALSE)</f>
        <v>4. Late Venture</v>
      </c>
      <c r="AO178" s="17" t="str">
        <f>VLOOKUP(T178,[1]Lookups!$H$3:$I$69,2,FALSE)</f>
        <v>4. Late Venture</v>
      </c>
      <c r="AP178" s="17" t="str">
        <f>VLOOKUP(AN178,[1]Lookups!$N$3:$O$11,2,FALSE)</f>
        <v>Growth</v>
      </c>
      <c r="AQ178" s="18" t="e">
        <f>COUNTIFS('[1]Deals (investment)'!$B:$B,$A178)</f>
        <v>#VALUE!</v>
      </c>
      <c r="AR178" s="18" t="e">
        <f>COUNTIFS('[1]Deals (investment)'!$B:$B,$A178,'[1]Deals (investment)'!$T:$T,$AW$1)+COUNTIFS('[1]Deals (investment)'!$B:$B,$A178,'[1]Deals (investment)'!$T:$T,$AX$1)+COUNTIFS('[1]Deals (investment)'!$B:$B,$A178,'[1]Deals (investment)'!$T:$T,$AY$1)</f>
        <v>#VALUE!</v>
      </c>
      <c r="AS178" s="17" t="e">
        <f>SUMIFS('[1]Deals (investment)'!$C:$C,'[1]Deals (investment)'!$B:$B,$A178)</f>
        <v>#VALUE!</v>
      </c>
      <c r="AT178" s="17" t="e">
        <f t="shared" si="4"/>
        <v>#VALUE!</v>
      </c>
      <c r="AU178" s="18" t="e">
        <f>COUNTIF('[1]Deals (Exits)'!$B:$B,A178)</f>
        <v>#VALUE!</v>
      </c>
      <c r="AV178" s="17" t="e">
        <f>SUMIFS('[1]Deals (investment)'!$C:$C,'[1]Deals (investment)'!$B:$B,$A178,'[1]Deals (investment)'!$T:$T,AV$1)</f>
        <v>#VALUE!</v>
      </c>
      <c r="AW178" s="17" t="e">
        <f>SUMIFS('[1]Deals (investment)'!$C:$C,'[1]Deals (investment)'!$B:$B,$A178,'[1]Deals (investment)'!$T:$T,AW$1)</f>
        <v>#VALUE!</v>
      </c>
      <c r="AX178" s="17" t="e">
        <f>SUMIFS('[1]Deals (investment)'!$C:$C,'[1]Deals (investment)'!$B:$B,$A178,'[1]Deals (investment)'!$T:$T,AX$1)</f>
        <v>#VALUE!</v>
      </c>
      <c r="AY178" s="17" t="e">
        <f>SUMIFS('[1]Deals (investment)'!$C:$C,'[1]Deals (investment)'!$B:$B,$A178,'[1]Deals (investment)'!$T:$T,AY$1)</f>
        <v>#VALUE!</v>
      </c>
      <c r="AZ178" s="17" t="e">
        <f>SUMIFS('[1]Deals (investment)'!$C:$C,'[1]Deals (investment)'!$B:$B,$A178,'[1]Deals (investment)'!$T:$T,AZ$1)</f>
        <v>#VALUE!</v>
      </c>
      <c r="BA178" s="17" t="e">
        <f>SUMIFS('[1]Deals (investment)'!$C:$C,'[1]Deals (investment)'!$B:$B,$A178,'[1]Deals (investment)'!$T:$T,BA$1)</f>
        <v>#VALUE!</v>
      </c>
      <c r="BB178" s="17" t="e">
        <f>SUMIFS('[1]Deals (investment)'!$C:$C,'[1]Deals (investment)'!$B:$B,$A178,'[1]Deals (investment)'!$T:$T,BB$1)</f>
        <v>#VALUE!</v>
      </c>
      <c r="BC178" s="17" t="e">
        <f>SUMIFS('[1]Deals (Exits)'!$C:$C,'[1]Deals (Exits)'!$B:$B,$A178)</f>
        <v>#VALUE!</v>
      </c>
      <c r="BD178" s="17" t="e">
        <f>SUMIFS('[1]Deals (investment)'!$C:$C,'[1]Deals (investment)'!$B:$B,$A178,'[1]Deals (investment)'!$V:$V,BD$1)</f>
        <v>#VALUE!</v>
      </c>
      <c r="BE178" s="17" t="e">
        <f>SUMIFS('[1]Deals (investment)'!$C:$C,'[1]Deals (investment)'!$B:$B,$A178,'[1]Deals (investment)'!$V:$V,BE$1)</f>
        <v>#VALUE!</v>
      </c>
      <c r="BF178" s="17" t="e">
        <f>SUMIFS('[1]Deals (investment)'!$C:$C,'[1]Deals (investment)'!$B:$B,$A178,'[1]Deals (investment)'!$V:$V,BF$1)</f>
        <v>#VALUE!</v>
      </c>
      <c r="BG178" s="17" t="e">
        <f>SUMIFS('[1]Deals (investment)'!$C:$C,'[1]Deals (investment)'!$B:$B,$A178,'[1]Deals (investment)'!$V:$V,BG$1)</f>
        <v>#VALUE!</v>
      </c>
      <c r="BH178" s="17" t="e">
        <f>SUMIFS('[1]Deals (investment)'!$C:$C,'[1]Deals (investment)'!$B:$B,$A178,'[1]Deals (investment)'!$V:$V,BH$1)</f>
        <v>#VALUE!</v>
      </c>
      <c r="BI178" s="17" t="e">
        <f>SUMIFS('[1]Deals (investment)'!$C:$C,'[1]Deals (investment)'!$B:$B,$A178,'[1]Deals (investment)'!$V:$V,BI$1)</f>
        <v>#VALUE!</v>
      </c>
      <c r="BJ178" s="17" t="e">
        <f>SUMIFS('[1]Deals (investment)'!$C:$C,'[1]Deals (investment)'!$B:$B,$A178,'[1]Deals (investment)'!$V:$V,BJ$1)</f>
        <v>#VALUE!</v>
      </c>
      <c r="BK178" s="17" t="e">
        <f>SUMIFS('[1]Deals (investment)'!$C:$C,'[1]Deals (investment)'!$B:$B,$A178,'[1]Deals (investment)'!$V:$V,BK$1)</f>
        <v>#VALUE!</v>
      </c>
      <c r="BL178" s="17" t="e">
        <f>SUMIFS('[1]Deals (investment)'!$C:$C,'[1]Deals (investment)'!$B:$B,$A178,'[1]Deals (investment)'!$V:$V,BL$1)</f>
        <v>#VALUE!</v>
      </c>
      <c r="BM178" s="17" t="e">
        <f>SUMIFS('[1]Deals (investment)'!$C:$C,'[1]Deals (investment)'!$B:$B,$A178,'[1]Deals (investment)'!$V:$V,BM$1)</f>
        <v>#VALUE!</v>
      </c>
      <c r="BN178" s="15"/>
      <c r="BO178" s="15"/>
      <c r="BP178" s="22"/>
      <c r="BQ178" s="15"/>
      <c r="BR178" s="15"/>
      <c r="BS178" s="15"/>
      <c r="BT178" s="15"/>
      <c r="BU178" s="15"/>
      <c r="BV178" s="15"/>
      <c r="BW178" s="15"/>
      <c r="BX178" s="15"/>
      <c r="BY178" s="15"/>
      <c r="BZ178" s="15"/>
      <c r="CA178" s="15"/>
      <c r="CB178" s="15"/>
      <c r="CC178" s="15"/>
      <c r="CD178" s="15"/>
      <c r="CE178" s="15"/>
      <c r="CF178" s="15"/>
      <c r="CG178" s="15"/>
      <c r="CH178" s="15"/>
      <c r="CI178" s="15"/>
      <c r="CJ178" s="15"/>
      <c r="DM178">
        <v>114</v>
      </c>
    </row>
    <row r="179" spans="1:118" ht="12.75">
      <c r="A179" s="15" t="s">
        <v>1599</v>
      </c>
      <c r="B179" s="15" t="s">
        <v>1600</v>
      </c>
      <c r="C179" s="15" t="s">
        <v>58</v>
      </c>
      <c r="D179" s="16">
        <v>2016</v>
      </c>
      <c r="E179" s="15" t="s">
        <v>90</v>
      </c>
      <c r="F179" s="15"/>
      <c r="G179" s="15" t="s">
        <v>91</v>
      </c>
      <c r="H179" s="15" t="s">
        <v>91</v>
      </c>
      <c r="I179" s="15" t="s">
        <v>91</v>
      </c>
      <c r="J179" s="15"/>
      <c r="K179" s="17" t="e">
        <f t="shared" si="13"/>
        <v>#VALUE!</v>
      </c>
      <c r="L179" s="15"/>
      <c r="M179" s="18" t="e">
        <f t="shared" si="1"/>
        <v>#VALUE!</v>
      </c>
      <c r="N179" s="15"/>
      <c r="O179" s="15"/>
      <c r="P179" s="15"/>
      <c r="Q179" s="15"/>
      <c r="R179" s="15" t="s">
        <v>92</v>
      </c>
      <c r="S179" s="19">
        <v>465000</v>
      </c>
      <c r="T179" s="15" t="s">
        <v>92</v>
      </c>
      <c r="U179" s="19">
        <v>465000</v>
      </c>
      <c r="V179" s="15" t="s">
        <v>1601</v>
      </c>
      <c r="W179" s="15"/>
      <c r="X179" s="15" t="s">
        <v>256</v>
      </c>
      <c r="Y179" s="15" t="s">
        <v>1602</v>
      </c>
      <c r="AB179" s="20" t="s">
        <v>286</v>
      </c>
      <c r="AC179" s="21" t="s">
        <v>1603</v>
      </c>
      <c r="AD179" s="21" t="s">
        <v>1604</v>
      </c>
      <c r="AE179" s="21" t="s">
        <v>1605</v>
      </c>
      <c r="AF179" s="21" t="s">
        <v>1606</v>
      </c>
      <c r="AG179" s="22">
        <f t="shared" si="17"/>
        <v>0.67741935483870963</v>
      </c>
      <c r="AH179" s="15" t="str">
        <f t="shared" si="16"/>
        <v/>
      </c>
      <c r="AI179" s="35" t="str">
        <f>VLOOKUP(A179,'[1]Deals (investment)'!$B$2:$Z$1497,1,FALSE)</f>
        <v>delvv.io</v>
      </c>
      <c r="AJ179" s="22">
        <f>VLOOKUP(A179,'[1]Deals (investment)'!$B$2:$Z$870,15,FALSE)</f>
        <v>1</v>
      </c>
      <c r="AK179" s="17" t="e">
        <f>VLOOKUP(A179,'[1]Deals (Exits)'!B:B,1,FALSE)</f>
        <v>#N/A</v>
      </c>
      <c r="AL179" s="23">
        <f>VLOOKUP(G179,[1]Lookups!$V$3:$Y$197,4,FALSE)</f>
        <v>0</v>
      </c>
      <c r="AM179" s="17" t="str">
        <f>VLOOKUP(X179,[1]Lookups!$B$3:$C$200,2,FALSE)</f>
        <v>Media &amp; Entertainment</v>
      </c>
      <c r="AN179" s="17" t="str">
        <f>VLOOKUP(R179,[1]Lookups!$H$3:$I$69,2,FALSE)</f>
        <v>4. Late Venture</v>
      </c>
      <c r="AO179" s="17" t="str">
        <f>VLOOKUP(T179,[1]Lookups!$H$3:$I$69,2,FALSE)</f>
        <v>4. Late Venture</v>
      </c>
      <c r="AP179" s="17" t="str">
        <f>VLOOKUP(AN179,[1]Lookups!$N$3:$O$11,2,FALSE)</f>
        <v>Growth</v>
      </c>
      <c r="AQ179" s="18" t="e">
        <f>COUNTIFS('[1]Deals (investment)'!$B:$B,$A179)</f>
        <v>#VALUE!</v>
      </c>
      <c r="AR179" s="18" t="e">
        <f>COUNTIFS('[1]Deals (investment)'!$B:$B,$A179,'[1]Deals (investment)'!$T:$T,$AW$1)+COUNTIFS('[1]Deals (investment)'!$B:$B,$A179,'[1]Deals (investment)'!$T:$T,$AX$1)+COUNTIFS('[1]Deals (investment)'!$B:$B,$A179,'[1]Deals (investment)'!$T:$T,$AY$1)</f>
        <v>#VALUE!</v>
      </c>
      <c r="AS179" s="17" t="e">
        <f>SUMIFS('[1]Deals (investment)'!$C:$C,'[1]Deals (investment)'!$B:$B,$A179)</f>
        <v>#VALUE!</v>
      </c>
      <c r="AT179" s="17" t="e">
        <f t="shared" si="4"/>
        <v>#VALUE!</v>
      </c>
      <c r="AU179" s="18" t="e">
        <f>COUNTIF('[1]Deals (Exits)'!$B:$B,A179)</f>
        <v>#VALUE!</v>
      </c>
      <c r="AV179" s="17" t="e">
        <f>SUMIFS('[1]Deals (investment)'!$C:$C,'[1]Deals (investment)'!$B:$B,$A179,'[1]Deals (investment)'!$T:$T,AV$1)</f>
        <v>#VALUE!</v>
      </c>
      <c r="AW179" s="17" t="e">
        <f>SUMIFS('[1]Deals (investment)'!$C:$C,'[1]Deals (investment)'!$B:$B,$A179,'[1]Deals (investment)'!$T:$T,AW$1)</f>
        <v>#VALUE!</v>
      </c>
      <c r="AX179" s="17" t="e">
        <f>SUMIFS('[1]Deals (investment)'!$C:$C,'[1]Deals (investment)'!$B:$B,$A179,'[1]Deals (investment)'!$T:$T,AX$1)</f>
        <v>#VALUE!</v>
      </c>
      <c r="AY179" s="17" t="e">
        <f>SUMIFS('[1]Deals (investment)'!$C:$C,'[1]Deals (investment)'!$B:$B,$A179,'[1]Deals (investment)'!$T:$T,AY$1)</f>
        <v>#VALUE!</v>
      </c>
      <c r="AZ179" s="17" t="e">
        <f>SUMIFS('[1]Deals (investment)'!$C:$C,'[1]Deals (investment)'!$B:$B,$A179,'[1]Deals (investment)'!$T:$T,AZ$1)</f>
        <v>#VALUE!</v>
      </c>
      <c r="BA179" s="17" t="e">
        <f>SUMIFS('[1]Deals (investment)'!$C:$C,'[1]Deals (investment)'!$B:$B,$A179,'[1]Deals (investment)'!$T:$T,BA$1)</f>
        <v>#VALUE!</v>
      </c>
      <c r="BB179" s="17" t="e">
        <f>SUMIFS('[1]Deals (investment)'!$C:$C,'[1]Deals (investment)'!$B:$B,$A179,'[1]Deals (investment)'!$T:$T,BB$1)</f>
        <v>#VALUE!</v>
      </c>
      <c r="BC179" s="17" t="e">
        <f>SUMIFS('[1]Deals (Exits)'!$C:$C,'[1]Deals (Exits)'!$B:$B,$A179)</f>
        <v>#VALUE!</v>
      </c>
      <c r="BD179" s="17" t="e">
        <f>SUMIFS('[1]Deals (investment)'!$C:$C,'[1]Deals (investment)'!$B:$B,$A179,'[1]Deals (investment)'!$V:$V,BD$1)</f>
        <v>#VALUE!</v>
      </c>
      <c r="BE179" s="17" t="e">
        <f>SUMIFS('[1]Deals (investment)'!$C:$C,'[1]Deals (investment)'!$B:$B,$A179,'[1]Deals (investment)'!$V:$V,BE$1)</f>
        <v>#VALUE!</v>
      </c>
      <c r="BF179" s="17" t="e">
        <f>SUMIFS('[1]Deals (investment)'!$C:$C,'[1]Deals (investment)'!$B:$B,$A179,'[1]Deals (investment)'!$V:$V,BF$1)</f>
        <v>#VALUE!</v>
      </c>
      <c r="BG179" s="17" t="e">
        <f>SUMIFS('[1]Deals (investment)'!$C:$C,'[1]Deals (investment)'!$B:$B,$A179,'[1]Deals (investment)'!$V:$V,BG$1)</f>
        <v>#VALUE!</v>
      </c>
      <c r="BH179" s="17" t="e">
        <f>SUMIFS('[1]Deals (investment)'!$C:$C,'[1]Deals (investment)'!$B:$B,$A179,'[1]Deals (investment)'!$V:$V,BH$1)</f>
        <v>#VALUE!</v>
      </c>
      <c r="BI179" s="17" t="e">
        <f>SUMIFS('[1]Deals (investment)'!$C:$C,'[1]Deals (investment)'!$B:$B,$A179,'[1]Deals (investment)'!$V:$V,BI$1)</f>
        <v>#VALUE!</v>
      </c>
      <c r="BJ179" s="17" t="e">
        <f>SUMIFS('[1]Deals (investment)'!$C:$C,'[1]Deals (investment)'!$B:$B,$A179,'[1]Deals (investment)'!$V:$V,BJ$1)</f>
        <v>#VALUE!</v>
      </c>
      <c r="BK179" s="17" t="e">
        <f>SUMIFS('[1]Deals (investment)'!$C:$C,'[1]Deals (investment)'!$B:$B,$A179,'[1]Deals (investment)'!$V:$V,BK$1)</f>
        <v>#VALUE!</v>
      </c>
      <c r="BL179" s="17" t="e">
        <f>SUMIFS('[1]Deals (investment)'!$C:$C,'[1]Deals (investment)'!$B:$B,$A179,'[1]Deals (investment)'!$V:$V,BL$1)</f>
        <v>#VALUE!</v>
      </c>
      <c r="BM179" s="17" t="e">
        <f>SUMIFS('[1]Deals (investment)'!$C:$C,'[1]Deals (investment)'!$B:$B,$A179,'[1]Deals (investment)'!$V:$V,BM$1)</f>
        <v>#VALUE!</v>
      </c>
      <c r="BN179" s="15"/>
      <c r="BO179" s="15"/>
      <c r="BP179" s="22"/>
      <c r="BQ179" s="15"/>
      <c r="BR179" s="15"/>
      <c r="BS179" s="15"/>
      <c r="BT179" s="15"/>
      <c r="BU179" s="15"/>
      <c r="BV179" s="15"/>
      <c r="BW179" s="15"/>
      <c r="BX179" s="15"/>
      <c r="BY179" s="15"/>
      <c r="BZ179" s="15"/>
      <c r="CA179" s="15"/>
      <c r="CB179" s="15"/>
      <c r="CC179" s="15"/>
      <c r="CD179" s="15"/>
      <c r="CE179" s="15"/>
      <c r="CF179" s="15"/>
      <c r="CG179" s="15"/>
      <c r="CH179" s="15"/>
      <c r="CI179" s="15"/>
      <c r="CJ179" s="15"/>
      <c r="DM179">
        <v>182</v>
      </c>
    </row>
    <row r="180" spans="1:118" ht="12.75">
      <c r="A180" s="15" t="s">
        <v>1607</v>
      </c>
      <c r="B180" s="15" t="s">
        <v>1608</v>
      </c>
      <c r="C180" s="15" t="s">
        <v>58</v>
      </c>
      <c r="D180" s="16">
        <v>2014</v>
      </c>
      <c r="E180" s="15" t="s">
        <v>470</v>
      </c>
      <c r="F180" s="17"/>
      <c r="G180" s="15" t="s">
        <v>471</v>
      </c>
      <c r="H180" s="15" t="s">
        <v>471</v>
      </c>
      <c r="I180" s="17" t="s">
        <v>471</v>
      </c>
      <c r="J180" s="17"/>
      <c r="K180" s="17" t="e">
        <f t="shared" si="13"/>
        <v>#VALUE!</v>
      </c>
      <c r="L180" s="15"/>
      <c r="M180" s="18" t="e">
        <f t="shared" si="1"/>
        <v>#VALUE!</v>
      </c>
      <c r="N180" s="15" t="s">
        <v>1609</v>
      </c>
      <c r="O180" s="15"/>
      <c r="P180" s="15"/>
      <c r="Q180" s="24">
        <v>43220</v>
      </c>
      <c r="R180" s="15" t="s">
        <v>375</v>
      </c>
      <c r="S180" s="19">
        <v>500000</v>
      </c>
      <c r="T180" s="15" t="s">
        <v>375</v>
      </c>
      <c r="U180" s="19">
        <v>500000</v>
      </c>
      <c r="V180" s="15" t="s">
        <v>1610</v>
      </c>
      <c r="W180" s="15">
        <v>0</v>
      </c>
      <c r="X180" s="15" t="s">
        <v>1611</v>
      </c>
      <c r="Y180" s="17" t="s">
        <v>1612</v>
      </c>
      <c r="Z180" s="25" t="s">
        <v>109</v>
      </c>
      <c r="AB180" s="32">
        <v>43506</v>
      </c>
      <c r="AC180" s="31" t="s">
        <v>1613</v>
      </c>
      <c r="AD180" s="17" t="s">
        <v>110</v>
      </c>
      <c r="AE180" s="15" t="s">
        <v>110</v>
      </c>
      <c r="AF180" s="15" t="s">
        <v>110</v>
      </c>
      <c r="AG180" s="22">
        <f t="shared" si="17"/>
        <v>0.80645161290322576</v>
      </c>
      <c r="AH180" s="15" t="str">
        <f t="shared" si="16"/>
        <v/>
      </c>
      <c r="AI180" s="22" t="str">
        <f>VLOOKUP(A180,'[1]Deals (investment)'!$B$2:$Z$1497,1,FALSE)</f>
        <v>Ampersand Electric Motorcycles</v>
      </c>
      <c r="AJ180" s="22">
        <f>VLOOKUP(A180,'[1]Deals (investment)'!$B$2:$Z$870,15,FALSE)</f>
        <v>1</v>
      </c>
      <c r="AK180" s="17" t="e">
        <f>VLOOKUP(A180,'[1]Deals (Exits)'!B:B,1,FALSE)</f>
        <v>#N/A</v>
      </c>
      <c r="AL180" s="23">
        <f>VLOOKUP(G180,[1]Lookups!$V$3:$Y$197,4,FALSE)</f>
        <v>0</v>
      </c>
      <c r="AM180" s="17" t="str">
        <f>VLOOKUP(X180,[1]Lookups!$B$3:$C$200,2,FALSE)</f>
        <v>Emerging Technologies</v>
      </c>
      <c r="AN180" s="17" t="str">
        <f>VLOOKUP(R180,[1]Lookups!$H$3:$I$69,2,FALSE)</f>
        <v>2. Seed</v>
      </c>
      <c r="AO180" s="17" t="str">
        <f>VLOOKUP(T180,[1]Lookups!$H$3:$I$69,2,FALSE)</f>
        <v>2. Seed</v>
      </c>
      <c r="AP180" s="17" t="str">
        <f>VLOOKUP(AN180,[1]Lookups!$N$3:$O$11,2,FALSE)</f>
        <v>Early</v>
      </c>
      <c r="AQ180" s="18" t="e">
        <f>COUNTIFS('[1]Deals (investment)'!$B:$B,$A180)</f>
        <v>#VALUE!</v>
      </c>
      <c r="AR180" s="18" t="e">
        <f>COUNTIFS('[1]Deals (investment)'!$B:$B,$A180,'[1]Deals (investment)'!$T:$T,$AW$1)+COUNTIFS('[1]Deals (investment)'!$B:$B,$A180,'[1]Deals (investment)'!$T:$T,$AX$1)+COUNTIFS('[1]Deals (investment)'!$B:$B,$A180,'[1]Deals (investment)'!$T:$T,$AY$1)</f>
        <v>#VALUE!</v>
      </c>
      <c r="AS180" s="17" t="e">
        <f>SUMIFS('[1]Deals (investment)'!$C:$C,'[1]Deals (investment)'!$B:$B,$A180)</f>
        <v>#VALUE!</v>
      </c>
      <c r="AT180" s="17" t="e">
        <f t="shared" si="4"/>
        <v>#VALUE!</v>
      </c>
      <c r="AU180" s="18" t="e">
        <f>COUNTIF('[1]Deals (Exits)'!$B:$B,A180)</f>
        <v>#VALUE!</v>
      </c>
      <c r="AV180" s="17" t="e">
        <f>SUMIFS('[1]Deals (investment)'!$C:$C,'[1]Deals (investment)'!$B:$B,$A180,'[1]Deals (investment)'!$T:$T,AV$1)</f>
        <v>#VALUE!</v>
      </c>
      <c r="AW180" s="17" t="e">
        <f>SUMIFS('[1]Deals (investment)'!$C:$C,'[1]Deals (investment)'!$B:$B,$A180,'[1]Deals (investment)'!$T:$T,AW$1)</f>
        <v>#VALUE!</v>
      </c>
      <c r="AX180" s="17" t="e">
        <f>SUMIFS('[1]Deals (investment)'!$C:$C,'[1]Deals (investment)'!$B:$B,$A180,'[1]Deals (investment)'!$T:$T,AX$1)</f>
        <v>#VALUE!</v>
      </c>
      <c r="AY180" s="17" t="e">
        <f>SUMIFS('[1]Deals (investment)'!$C:$C,'[1]Deals (investment)'!$B:$B,$A180,'[1]Deals (investment)'!$T:$T,AY$1)</f>
        <v>#VALUE!</v>
      </c>
      <c r="AZ180" s="17" t="e">
        <f>SUMIFS('[1]Deals (investment)'!$C:$C,'[1]Deals (investment)'!$B:$B,$A180,'[1]Deals (investment)'!$T:$T,AZ$1)</f>
        <v>#VALUE!</v>
      </c>
      <c r="BA180" s="17" t="e">
        <f>SUMIFS('[1]Deals (investment)'!$C:$C,'[1]Deals (investment)'!$B:$B,$A180,'[1]Deals (investment)'!$T:$T,BA$1)</f>
        <v>#VALUE!</v>
      </c>
      <c r="BB180" s="17" t="e">
        <f>SUMIFS('[1]Deals (investment)'!$C:$C,'[1]Deals (investment)'!$B:$B,$A180,'[1]Deals (investment)'!$T:$T,BB$1)</f>
        <v>#VALUE!</v>
      </c>
      <c r="BC180" s="17" t="e">
        <f>SUMIFS('[1]Deals (Exits)'!$C:$C,'[1]Deals (Exits)'!$B:$B,$A180)</f>
        <v>#VALUE!</v>
      </c>
      <c r="BD180" s="17" t="e">
        <f>SUMIFS('[1]Deals (investment)'!$C:$C,'[1]Deals (investment)'!$B:$B,$A180,'[1]Deals (investment)'!$V:$V,BD$1)</f>
        <v>#VALUE!</v>
      </c>
      <c r="BE180" s="17" t="e">
        <f>SUMIFS('[1]Deals (investment)'!$C:$C,'[1]Deals (investment)'!$B:$B,$A180,'[1]Deals (investment)'!$V:$V,BE$1)</f>
        <v>#VALUE!</v>
      </c>
      <c r="BF180" s="17" t="e">
        <f>SUMIFS('[1]Deals (investment)'!$C:$C,'[1]Deals (investment)'!$B:$B,$A180,'[1]Deals (investment)'!$V:$V,BF$1)</f>
        <v>#VALUE!</v>
      </c>
      <c r="BG180" s="17" t="e">
        <f>SUMIFS('[1]Deals (investment)'!$C:$C,'[1]Deals (investment)'!$B:$B,$A180,'[1]Deals (investment)'!$V:$V,BG$1)</f>
        <v>#VALUE!</v>
      </c>
      <c r="BH180" s="17" t="e">
        <f>SUMIFS('[1]Deals (investment)'!$C:$C,'[1]Deals (investment)'!$B:$B,$A180,'[1]Deals (investment)'!$V:$V,BH$1)</f>
        <v>#VALUE!</v>
      </c>
      <c r="BI180" s="17" t="e">
        <f>SUMIFS('[1]Deals (investment)'!$C:$C,'[1]Deals (investment)'!$B:$B,$A180,'[1]Deals (investment)'!$V:$V,BI$1)</f>
        <v>#VALUE!</v>
      </c>
      <c r="BJ180" s="17" t="e">
        <f>SUMIFS('[1]Deals (investment)'!$C:$C,'[1]Deals (investment)'!$B:$B,$A180,'[1]Deals (investment)'!$V:$V,BJ$1)</f>
        <v>#VALUE!</v>
      </c>
      <c r="BK180" s="17" t="e">
        <f>SUMIFS('[1]Deals (investment)'!$C:$C,'[1]Deals (investment)'!$B:$B,$A180,'[1]Deals (investment)'!$V:$V,BK$1)</f>
        <v>#VALUE!</v>
      </c>
      <c r="BL180" s="17" t="e">
        <f>SUMIFS('[1]Deals (investment)'!$C:$C,'[1]Deals (investment)'!$B:$B,$A180,'[1]Deals (investment)'!$V:$V,BL$1)</f>
        <v>#VALUE!</v>
      </c>
      <c r="BM180" s="17" t="e">
        <f>SUMIFS('[1]Deals (investment)'!$C:$C,'[1]Deals (investment)'!$B:$B,$A180,'[1]Deals (investment)'!$V:$V,BM$1)</f>
        <v>#VALUE!</v>
      </c>
      <c r="BN180" s="15"/>
      <c r="BO180" s="15"/>
      <c r="BP180" s="22"/>
      <c r="BQ180" s="15"/>
      <c r="BR180" s="15"/>
      <c r="BS180" s="15"/>
      <c r="BT180" s="15"/>
      <c r="BU180" s="15"/>
      <c r="BV180" s="15"/>
      <c r="BW180" s="15"/>
      <c r="BX180" s="15"/>
      <c r="BY180" s="15"/>
      <c r="BZ180" s="15"/>
      <c r="CA180" s="15"/>
      <c r="CB180" s="15"/>
      <c r="CC180" s="15"/>
      <c r="CD180" s="15"/>
      <c r="CE180" s="15"/>
      <c r="CF180" s="15"/>
      <c r="CG180" s="15"/>
      <c r="CH180" s="15"/>
      <c r="CI180" s="15"/>
      <c r="CJ180" s="15"/>
      <c r="DM180">
        <v>358</v>
      </c>
    </row>
    <row r="181" spans="1:118" ht="12.75">
      <c r="A181" s="15" t="s">
        <v>1614</v>
      </c>
      <c r="B181" s="15" t="s">
        <v>1615</v>
      </c>
      <c r="C181" s="15" t="s">
        <v>58</v>
      </c>
      <c r="D181" s="16">
        <v>2016</v>
      </c>
      <c r="E181" s="15" t="s">
        <v>90</v>
      </c>
      <c r="F181" s="15"/>
      <c r="G181" s="15" t="s">
        <v>91</v>
      </c>
      <c r="H181" s="15" t="s">
        <v>91</v>
      </c>
      <c r="I181" s="15" t="s">
        <v>91</v>
      </c>
      <c r="J181" s="15"/>
      <c r="K181" s="17" t="e">
        <f t="shared" si="13"/>
        <v>#VALUE!</v>
      </c>
      <c r="L181" s="15"/>
      <c r="M181" s="18" t="e">
        <f t="shared" si="1"/>
        <v>#VALUE!</v>
      </c>
      <c r="N181" s="15"/>
      <c r="O181" s="15"/>
      <c r="P181" s="15"/>
      <c r="Q181" s="15"/>
      <c r="R181" s="15" t="s">
        <v>375</v>
      </c>
      <c r="S181" s="19">
        <v>570000</v>
      </c>
      <c r="T181" s="15" t="s">
        <v>375</v>
      </c>
      <c r="U181" s="19">
        <v>570000</v>
      </c>
      <c r="V181" s="15" t="s">
        <v>1616</v>
      </c>
      <c r="W181" s="15"/>
      <c r="X181" s="15" t="s">
        <v>158</v>
      </c>
      <c r="Y181" s="15" t="s">
        <v>1617</v>
      </c>
      <c r="AB181" s="20" t="s">
        <v>286</v>
      </c>
      <c r="AC181" s="21" t="s">
        <v>1618</v>
      </c>
      <c r="AD181" s="21" t="s">
        <v>1619</v>
      </c>
      <c r="AE181" s="21" t="s">
        <v>1620</v>
      </c>
      <c r="AF181" s="15"/>
      <c r="AG181" s="22">
        <f t="shared" si="17"/>
        <v>0.64516129032258063</v>
      </c>
      <c r="AH181" s="15" t="str">
        <f t="shared" si="16"/>
        <v/>
      </c>
      <c r="AI181" s="22" t="str">
        <f>VLOOKUP(A181,'[1]Deals (investment)'!$B$2:$Z$1497,1,FALSE)</f>
        <v>FinChatBot</v>
      </c>
      <c r="AJ181" s="22">
        <f>VLOOKUP(A181,'[1]Deals (investment)'!$B$2:$Z$870,15,FALSE)</f>
        <v>1</v>
      </c>
      <c r="AK181" s="17" t="e">
        <f>VLOOKUP(A181,'[1]Deals (Exits)'!B:B,1,FALSE)</f>
        <v>#N/A</v>
      </c>
      <c r="AL181" s="23">
        <f>VLOOKUP(G181,[1]Lookups!$V$3:$Y$197,4,FALSE)</f>
        <v>0</v>
      </c>
      <c r="AM181" s="17" t="str">
        <f>VLOOKUP(X181,[1]Lookups!$B$3:$C$200,2,FALSE)</f>
        <v>Financial Services</v>
      </c>
      <c r="AN181" s="17" t="str">
        <f>VLOOKUP(R181,[1]Lookups!$H$3:$I$69,2,FALSE)</f>
        <v>2. Seed</v>
      </c>
      <c r="AO181" s="17" t="str">
        <f>VLOOKUP(T181,[1]Lookups!$H$3:$I$69,2,FALSE)</f>
        <v>2. Seed</v>
      </c>
      <c r="AP181" s="17" t="str">
        <f>VLOOKUP(AN181,[1]Lookups!$N$3:$O$11,2,FALSE)</f>
        <v>Early</v>
      </c>
      <c r="AQ181" s="18" t="e">
        <f>COUNTIFS('[1]Deals (investment)'!$B:$B,$A181)</f>
        <v>#VALUE!</v>
      </c>
      <c r="AR181" s="18" t="e">
        <f>COUNTIFS('[1]Deals (investment)'!$B:$B,$A181,'[1]Deals (investment)'!$T:$T,$AW$1)+COUNTIFS('[1]Deals (investment)'!$B:$B,$A181,'[1]Deals (investment)'!$T:$T,$AX$1)+COUNTIFS('[1]Deals (investment)'!$B:$B,$A181,'[1]Deals (investment)'!$T:$T,$AY$1)</f>
        <v>#VALUE!</v>
      </c>
      <c r="AS181" s="17" t="e">
        <f>SUMIFS('[1]Deals (investment)'!$C:$C,'[1]Deals (investment)'!$B:$B,$A181)</f>
        <v>#VALUE!</v>
      </c>
      <c r="AT181" s="17" t="e">
        <f t="shared" si="4"/>
        <v>#VALUE!</v>
      </c>
      <c r="AU181" s="18" t="e">
        <f>COUNTIF('[1]Deals (Exits)'!$B:$B,A181)</f>
        <v>#VALUE!</v>
      </c>
      <c r="AV181" s="17" t="e">
        <f>SUMIFS('[1]Deals (investment)'!$C:$C,'[1]Deals (investment)'!$B:$B,$A181,'[1]Deals (investment)'!$T:$T,AV$1)</f>
        <v>#VALUE!</v>
      </c>
      <c r="AW181" s="17" t="e">
        <f>SUMIFS('[1]Deals (investment)'!$C:$C,'[1]Deals (investment)'!$B:$B,$A181,'[1]Deals (investment)'!$T:$T,AW$1)</f>
        <v>#VALUE!</v>
      </c>
      <c r="AX181" s="17" t="e">
        <f>SUMIFS('[1]Deals (investment)'!$C:$C,'[1]Deals (investment)'!$B:$B,$A181,'[1]Deals (investment)'!$T:$T,AX$1)</f>
        <v>#VALUE!</v>
      </c>
      <c r="AY181" s="17" t="e">
        <f>SUMIFS('[1]Deals (investment)'!$C:$C,'[1]Deals (investment)'!$B:$B,$A181,'[1]Deals (investment)'!$T:$T,AY$1)</f>
        <v>#VALUE!</v>
      </c>
      <c r="AZ181" s="17" t="e">
        <f>SUMIFS('[1]Deals (investment)'!$C:$C,'[1]Deals (investment)'!$B:$B,$A181,'[1]Deals (investment)'!$T:$T,AZ$1)</f>
        <v>#VALUE!</v>
      </c>
      <c r="BA181" s="17" t="e">
        <f>SUMIFS('[1]Deals (investment)'!$C:$C,'[1]Deals (investment)'!$B:$B,$A181,'[1]Deals (investment)'!$T:$T,BA$1)</f>
        <v>#VALUE!</v>
      </c>
      <c r="BB181" s="17" t="e">
        <f>SUMIFS('[1]Deals (investment)'!$C:$C,'[1]Deals (investment)'!$B:$B,$A181,'[1]Deals (investment)'!$T:$T,BB$1)</f>
        <v>#VALUE!</v>
      </c>
      <c r="BC181" s="17" t="e">
        <f>SUMIFS('[1]Deals (Exits)'!$C:$C,'[1]Deals (Exits)'!$B:$B,$A181)</f>
        <v>#VALUE!</v>
      </c>
      <c r="BD181" s="17" t="e">
        <f>SUMIFS('[1]Deals (investment)'!$C:$C,'[1]Deals (investment)'!$B:$B,$A181,'[1]Deals (investment)'!$V:$V,BD$1)</f>
        <v>#VALUE!</v>
      </c>
      <c r="BE181" s="17" t="e">
        <f>SUMIFS('[1]Deals (investment)'!$C:$C,'[1]Deals (investment)'!$B:$B,$A181,'[1]Deals (investment)'!$V:$V,BE$1)</f>
        <v>#VALUE!</v>
      </c>
      <c r="BF181" s="17" t="e">
        <f>SUMIFS('[1]Deals (investment)'!$C:$C,'[1]Deals (investment)'!$B:$B,$A181,'[1]Deals (investment)'!$V:$V,BF$1)</f>
        <v>#VALUE!</v>
      </c>
      <c r="BG181" s="17" t="e">
        <f>SUMIFS('[1]Deals (investment)'!$C:$C,'[1]Deals (investment)'!$B:$B,$A181,'[1]Deals (investment)'!$V:$V,BG$1)</f>
        <v>#VALUE!</v>
      </c>
      <c r="BH181" s="17" t="e">
        <f>SUMIFS('[1]Deals (investment)'!$C:$C,'[1]Deals (investment)'!$B:$B,$A181,'[1]Deals (investment)'!$V:$V,BH$1)</f>
        <v>#VALUE!</v>
      </c>
      <c r="BI181" s="17" t="e">
        <f>SUMIFS('[1]Deals (investment)'!$C:$C,'[1]Deals (investment)'!$B:$B,$A181,'[1]Deals (investment)'!$V:$V,BI$1)</f>
        <v>#VALUE!</v>
      </c>
      <c r="BJ181" s="17" t="e">
        <f>SUMIFS('[1]Deals (investment)'!$C:$C,'[1]Deals (investment)'!$B:$B,$A181,'[1]Deals (investment)'!$V:$V,BJ$1)</f>
        <v>#VALUE!</v>
      </c>
      <c r="BK181" s="17" t="e">
        <f>SUMIFS('[1]Deals (investment)'!$C:$C,'[1]Deals (investment)'!$B:$B,$A181,'[1]Deals (investment)'!$V:$V,BK$1)</f>
        <v>#VALUE!</v>
      </c>
      <c r="BL181" s="17" t="e">
        <f>SUMIFS('[1]Deals (investment)'!$C:$C,'[1]Deals (investment)'!$B:$B,$A181,'[1]Deals (investment)'!$V:$V,BL$1)</f>
        <v>#VALUE!</v>
      </c>
      <c r="BM181" s="17" t="e">
        <f>SUMIFS('[1]Deals (investment)'!$C:$C,'[1]Deals (investment)'!$B:$B,$A181,'[1]Deals (investment)'!$V:$V,BM$1)</f>
        <v>#VALUE!</v>
      </c>
      <c r="BN181" s="15"/>
      <c r="BO181" s="15"/>
      <c r="BP181" s="22"/>
      <c r="BQ181" s="15"/>
      <c r="BR181" s="15"/>
      <c r="BS181" s="15"/>
      <c r="BT181" s="15"/>
      <c r="BU181" s="15"/>
      <c r="BV181" s="15"/>
      <c r="BW181" s="15"/>
      <c r="BX181" s="15"/>
      <c r="BY181" s="15"/>
      <c r="BZ181" s="15"/>
      <c r="CA181" s="15"/>
      <c r="CB181" s="15"/>
      <c r="CC181" s="15"/>
      <c r="CD181" s="15"/>
      <c r="CE181" s="15"/>
      <c r="CF181" s="15"/>
      <c r="CG181" s="15"/>
      <c r="CH181" s="15"/>
      <c r="CI181" s="15"/>
      <c r="CJ181" s="15"/>
    </row>
    <row r="182" spans="1:118" ht="12.75">
      <c r="A182" s="15" t="s">
        <v>1621</v>
      </c>
      <c r="B182" s="15" t="s">
        <v>1622</v>
      </c>
      <c r="C182" s="15" t="s">
        <v>58</v>
      </c>
      <c r="D182" s="16">
        <v>2018</v>
      </c>
      <c r="E182" s="15" t="s">
        <v>59</v>
      </c>
      <c r="F182" s="15" t="s">
        <v>110</v>
      </c>
      <c r="G182" s="15" t="s">
        <v>61</v>
      </c>
      <c r="H182" s="15" t="s">
        <v>61</v>
      </c>
      <c r="I182" s="15" t="s">
        <v>61</v>
      </c>
      <c r="J182" s="15"/>
      <c r="K182" s="17" t="e">
        <f t="shared" si="13"/>
        <v>#VALUE!</v>
      </c>
      <c r="L182" s="15"/>
      <c r="M182" s="18" t="e">
        <f t="shared" si="1"/>
        <v>#VALUE!</v>
      </c>
      <c r="N182" s="15" t="s">
        <v>1623</v>
      </c>
      <c r="O182" s="15"/>
      <c r="P182" s="15"/>
      <c r="Q182" s="24">
        <v>43589</v>
      </c>
      <c r="R182" s="15" t="s">
        <v>375</v>
      </c>
      <c r="S182" s="19">
        <v>230000</v>
      </c>
      <c r="T182" s="15" t="s">
        <v>375</v>
      </c>
      <c r="U182" s="17">
        <v>230000</v>
      </c>
      <c r="V182" s="15" t="s">
        <v>1624</v>
      </c>
      <c r="W182" s="15">
        <v>0</v>
      </c>
      <c r="X182" s="15" t="s">
        <v>134</v>
      </c>
      <c r="Y182" s="15" t="s">
        <v>1625</v>
      </c>
      <c r="Z182" s="25" t="s">
        <v>109</v>
      </c>
      <c r="AA182" s="25" t="s">
        <v>110</v>
      </c>
      <c r="AB182" s="32">
        <v>43506</v>
      </c>
      <c r="AC182" s="21" t="s">
        <v>1626</v>
      </c>
      <c r="AD182" s="21" t="s">
        <v>1627</v>
      </c>
      <c r="AE182" s="36" t="s">
        <v>1628</v>
      </c>
      <c r="AF182" s="36" t="s">
        <v>1629</v>
      </c>
      <c r="AG182" s="22">
        <f t="shared" si="17"/>
        <v>0.87096774193548387</v>
      </c>
      <c r="AH182" s="15" t="str">
        <f t="shared" si="16"/>
        <v/>
      </c>
      <c r="AI182" s="22" t="str">
        <f>VLOOKUP(A182,'[1]Deals (investment)'!$B$2:$Z$1497,1,FALSE)</f>
        <v>Africa Delivery Technologies Ltd</v>
      </c>
      <c r="AJ182" s="22">
        <f>VLOOKUP(A182,'[1]Deals (investment)'!$B$2:$Z$870,15,FALSE)</f>
        <v>1</v>
      </c>
      <c r="AK182" s="17" t="e">
        <f>VLOOKUP(A182,'[1]Deals (Exits)'!B:B,1,FALSE)</f>
        <v>#N/A</v>
      </c>
      <c r="AL182" s="23">
        <f>VLOOKUP(G182,[1]Lookups!$V$3:$Y$197,4,FALSE)</f>
        <v>0</v>
      </c>
      <c r="AM182" s="17" t="str">
        <f>VLOOKUP(X182,[1]Lookups!$B$3:$C$200,2,FALSE)</f>
        <v>Transport &amp; Logistics</v>
      </c>
      <c r="AN182" s="17" t="str">
        <f>VLOOKUP(R182,[1]Lookups!$H$3:$I$69,2,FALSE)</f>
        <v>2. Seed</v>
      </c>
      <c r="AO182" s="17" t="str">
        <f>VLOOKUP(T182,[1]Lookups!$H$3:$I$69,2,FALSE)</f>
        <v>2. Seed</v>
      </c>
      <c r="AP182" s="17" t="str">
        <f>VLOOKUP(AN182,[1]Lookups!$N$3:$O$11,2,FALSE)</f>
        <v>Early</v>
      </c>
      <c r="AQ182" s="18" t="e">
        <f>COUNTIFS('[1]Deals (investment)'!$B:$B,$A182)</f>
        <v>#VALUE!</v>
      </c>
      <c r="AR182" s="18" t="e">
        <f>COUNTIFS('[1]Deals (investment)'!$B:$B,$A182,'[1]Deals (investment)'!$T:$T,$AW$1)+COUNTIFS('[1]Deals (investment)'!$B:$B,$A182,'[1]Deals (investment)'!$T:$T,$AX$1)+COUNTIFS('[1]Deals (investment)'!$B:$B,$A182,'[1]Deals (investment)'!$T:$T,$AY$1)</f>
        <v>#VALUE!</v>
      </c>
      <c r="AS182" s="17" t="e">
        <f>SUMIFS('[1]Deals (investment)'!$C:$C,'[1]Deals (investment)'!$B:$B,$A182)</f>
        <v>#VALUE!</v>
      </c>
      <c r="AT182" s="17" t="e">
        <f t="shared" si="4"/>
        <v>#VALUE!</v>
      </c>
      <c r="AU182" s="18" t="e">
        <f>COUNTIF('[1]Deals (Exits)'!$B:$B,A182)</f>
        <v>#VALUE!</v>
      </c>
      <c r="AV182" s="17" t="e">
        <f>SUMIFS('[1]Deals (investment)'!$C:$C,'[1]Deals (investment)'!$B:$B,$A182,'[1]Deals (investment)'!$T:$T,AV$1)</f>
        <v>#VALUE!</v>
      </c>
      <c r="AW182" s="17" t="e">
        <f>SUMIFS('[1]Deals (investment)'!$C:$C,'[1]Deals (investment)'!$B:$B,$A182,'[1]Deals (investment)'!$T:$T,AW$1)</f>
        <v>#VALUE!</v>
      </c>
      <c r="AX182" s="17" t="e">
        <f>SUMIFS('[1]Deals (investment)'!$C:$C,'[1]Deals (investment)'!$B:$B,$A182,'[1]Deals (investment)'!$T:$T,AX$1)</f>
        <v>#VALUE!</v>
      </c>
      <c r="AY182" s="17" t="e">
        <f>SUMIFS('[1]Deals (investment)'!$C:$C,'[1]Deals (investment)'!$B:$B,$A182,'[1]Deals (investment)'!$T:$T,AY$1)</f>
        <v>#VALUE!</v>
      </c>
      <c r="AZ182" s="17" t="e">
        <f>SUMIFS('[1]Deals (investment)'!$C:$C,'[1]Deals (investment)'!$B:$B,$A182,'[1]Deals (investment)'!$T:$T,AZ$1)</f>
        <v>#VALUE!</v>
      </c>
      <c r="BA182" s="17" t="e">
        <f>SUMIFS('[1]Deals (investment)'!$C:$C,'[1]Deals (investment)'!$B:$B,$A182,'[1]Deals (investment)'!$T:$T,BA$1)</f>
        <v>#VALUE!</v>
      </c>
      <c r="BB182" s="17" t="e">
        <f>SUMIFS('[1]Deals (investment)'!$C:$C,'[1]Deals (investment)'!$B:$B,$A182,'[1]Deals (investment)'!$T:$T,BB$1)</f>
        <v>#VALUE!</v>
      </c>
      <c r="BC182" s="17" t="e">
        <f>SUMIFS('[1]Deals (Exits)'!$C:$C,'[1]Deals (Exits)'!$B:$B,$A182)</f>
        <v>#VALUE!</v>
      </c>
      <c r="BD182" s="17" t="e">
        <f>SUMIFS('[1]Deals (investment)'!$C:$C,'[1]Deals (investment)'!$B:$B,$A182,'[1]Deals (investment)'!$V:$V,BD$1)</f>
        <v>#VALUE!</v>
      </c>
      <c r="BE182" s="17" t="e">
        <f>SUMIFS('[1]Deals (investment)'!$C:$C,'[1]Deals (investment)'!$B:$B,$A182,'[1]Deals (investment)'!$V:$V,BE$1)</f>
        <v>#VALUE!</v>
      </c>
      <c r="BF182" s="17" t="e">
        <f>SUMIFS('[1]Deals (investment)'!$C:$C,'[1]Deals (investment)'!$B:$B,$A182,'[1]Deals (investment)'!$V:$V,BF$1)</f>
        <v>#VALUE!</v>
      </c>
      <c r="BG182" s="17" t="e">
        <f>SUMIFS('[1]Deals (investment)'!$C:$C,'[1]Deals (investment)'!$B:$B,$A182,'[1]Deals (investment)'!$V:$V,BG$1)</f>
        <v>#VALUE!</v>
      </c>
      <c r="BH182" s="17" t="e">
        <f>SUMIFS('[1]Deals (investment)'!$C:$C,'[1]Deals (investment)'!$B:$B,$A182,'[1]Deals (investment)'!$V:$V,BH$1)</f>
        <v>#VALUE!</v>
      </c>
      <c r="BI182" s="17" t="e">
        <f>SUMIFS('[1]Deals (investment)'!$C:$C,'[1]Deals (investment)'!$B:$B,$A182,'[1]Deals (investment)'!$V:$V,BI$1)</f>
        <v>#VALUE!</v>
      </c>
      <c r="BJ182" s="17" t="e">
        <f>SUMIFS('[1]Deals (investment)'!$C:$C,'[1]Deals (investment)'!$B:$B,$A182,'[1]Deals (investment)'!$V:$V,BJ$1)</f>
        <v>#VALUE!</v>
      </c>
      <c r="BK182" s="17" t="e">
        <f>SUMIFS('[1]Deals (investment)'!$C:$C,'[1]Deals (investment)'!$B:$B,$A182,'[1]Deals (investment)'!$V:$V,BK$1)</f>
        <v>#VALUE!</v>
      </c>
      <c r="BL182" s="17" t="e">
        <f>SUMIFS('[1]Deals (investment)'!$C:$C,'[1]Deals (investment)'!$B:$B,$A182,'[1]Deals (investment)'!$V:$V,BL$1)</f>
        <v>#VALUE!</v>
      </c>
      <c r="BM182" s="17" t="e">
        <f>SUMIFS('[1]Deals (investment)'!$C:$C,'[1]Deals (investment)'!$B:$B,$A182,'[1]Deals (investment)'!$V:$V,BM$1)</f>
        <v>#VALUE!</v>
      </c>
      <c r="BN182" s="15"/>
      <c r="BO182" s="15"/>
      <c r="BP182" s="22"/>
      <c r="BQ182" s="15"/>
      <c r="BR182" s="15"/>
      <c r="BS182" s="15"/>
      <c r="BT182" s="15"/>
      <c r="BU182" s="15"/>
      <c r="BV182" s="15"/>
      <c r="BW182" s="15"/>
      <c r="BX182" s="15"/>
      <c r="BY182" s="15"/>
      <c r="BZ182" s="15"/>
      <c r="CA182" s="15"/>
      <c r="CB182" s="15"/>
      <c r="CC182" s="15"/>
      <c r="CD182" s="15" t="str">
        <f>CONCATENATE(A182,B182,C182)</f>
        <v>Africa Delivery Technologies LtdAiming to become a key participant in the structuration, facilitation and growth of e-commerce in Sub-Saharan AfricaActive</v>
      </c>
      <c r="CE182" s="15"/>
      <c r="CF182" s="15"/>
      <c r="CG182" s="15"/>
      <c r="CH182" s="15"/>
      <c r="CI182" s="15"/>
      <c r="CJ182" s="15"/>
      <c r="DM182">
        <v>101</v>
      </c>
    </row>
    <row r="183" spans="1:118" ht="12.75">
      <c r="A183" s="15" t="s">
        <v>1630</v>
      </c>
      <c r="B183" s="15" t="s">
        <v>1631</v>
      </c>
      <c r="C183" s="15" t="s">
        <v>58</v>
      </c>
      <c r="D183" s="16">
        <v>2016</v>
      </c>
      <c r="E183" s="15" t="s">
        <v>117</v>
      </c>
      <c r="F183" s="15" t="s">
        <v>199</v>
      </c>
      <c r="G183" s="15" t="s">
        <v>118</v>
      </c>
      <c r="H183" s="15" t="s">
        <v>118</v>
      </c>
      <c r="I183" s="15" t="s">
        <v>118</v>
      </c>
      <c r="J183" s="15"/>
      <c r="K183" s="17" t="e">
        <f t="shared" si="13"/>
        <v>#VALUE!</v>
      </c>
      <c r="L183" s="15"/>
      <c r="M183" s="18" t="e">
        <f t="shared" si="1"/>
        <v>#VALUE!</v>
      </c>
      <c r="N183" s="15"/>
      <c r="O183" s="15"/>
      <c r="P183" s="15"/>
      <c r="Q183" s="24" t="e">
        <f ca="1">_xludf.MAXIFS('[1]Deals (investment)'!A:A,'[1]Deals (investment)'!B:B,A183)</f>
        <v>#NAME?</v>
      </c>
      <c r="R183" s="15" t="s">
        <v>375</v>
      </c>
      <c r="S183" s="19" t="s">
        <v>144</v>
      </c>
      <c r="T183" s="15" t="s">
        <v>312</v>
      </c>
      <c r="U183" s="17" t="s">
        <v>312</v>
      </c>
      <c r="V183" s="15" t="s">
        <v>1632</v>
      </c>
      <c r="W183" s="15">
        <v>1</v>
      </c>
      <c r="X183" s="15" t="s">
        <v>158</v>
      </c>
      <c r="Y183" s="15" t="s">
        <v>1633</v>
      </c>
      <c r="Z183" s="25" t="s">
        <v>1634</v>
      </c>
      <c r="AB183" s="20" t="s">
        <v>286</v>
      </c>
      <c r="AC183" s="21" t="s">
        <v>1635</v>
      </c>
      <c r="AD183" s="21" t="s">
        <v>1636</v>
      </c>
      <c r="AE183" s="21" t="s">
        <v>1637</v>
      </c>
      <c r="AF183" s="21" t="s">
        <v>1638</v>
      </c>
      <c r="AG183" s="22">
        <f t="shared" ca="1" si="17"/>
        <v>0.80645161290322576</v>
      </c>
      <c r="AH183" s="15" t="e">
        <f t="shared" si="16"/>
        <v>#VALUE!</v>
      </c>
      <c r="AI183" s="22" t="str">
        <f>VLOOKUP(A183,'[1]Deals (investment)'!$B$2:$Z$1497,1,FALSE)</f>
        <v>Pezesha</v>
      </c>
      <c r="AJ183" s="22">
        <f>VLOOKUP(A183,'[1]Deals (investment)'!$B$2:$Z$870,15,FALSE)</f>
        <v>1</v>
      </c>
      <c r="AK183" s="17" t="e">
        <f>VLOOKUP(A183,'[1]Deals (Exits)'!B:B,1,FALSE)</f>
        <v>#N/A</v>
      </c>
      <c r="AL183" s="23">
        <f>VLOOKUP(G183,[1]Lookups!$V$3:$Y$197,4,FALSE)</f>
        <v>0</v>
      </c>
      <c r="AM183" s="17" t="str">
        <f>VLOOKUP(X183,[1]Lookups!$B$3:$C$200,2,FALSE)</f>
        <v>Financial Services</v>
      </c>
      <c r="AN183" s="17" t="str">
        <f>VLOOKUP(R183,[1]Lookups!$H$3:$I$69,2,FALSE)</f>
        <v>2. Seed</v>
      </c>
      <c r="AO183" s="17" t="e">
        <f>VLOOKUP(T183,[1]Lookups!$H$3:$I$69,2,FALSE)</f>
        <v>#N/A</v>
      </c>
      <c r="AP183" s="17" t="str">
        <f>VLOOKUP(AN183,[1]Lookups!$N$3:$O$11,2,FALSE)</f>
        <v>Early</v>
      </c>
      <c r="AQ183" s="18" t="e">
        <f>COUNTIFS('[1]Deals (investment)'!$B:$B,$A183)</f>
        <v>#VALUE!</v>
      </c>
      <c r="AR183" s="18" t="e">
        <f>COUNTIFS('[1]Deals (investment)'!$B:$B,$A183,'[1]Deals (investment)'!$T:$T,$AW$1)+COUNTIFS('[1]Deals (investment)'!$B:$B,$A183,'[1]Deals (investment)'!$T:$T,$AX$1)+COUNTIFS('[1]Deals (investment)'!$B:$B,$A183,'[1]Deals (investment)'!$T:$T,$AY$1)</f>
        <v>#VALUE!</v>
      </c>
      <c r="AS183" s="17" t="e">
        <f>SUMIFS('[1]Deals (investment)'!$C:$C,'[1]Deals (investment)'!$B:$B,$A183)</f>
        <v>#VALUE!</v>
      </c>
      <c r="AT183" s="17" t="e">
        <f t="shared" si="4"/>
        <v>#VALUE!</v>
      </c>
      <c r="AU183" s="18" t="e">
        <f>COUNTIF('[1]Deals (Exits)'!$B:$B,A183)</f>
        <v>#VALUE!</v>
      </c>
      <c r="AV183" s="17" t="e">
        <f>SUMIFS('[1]Deals (investment)'!$C:$C,'[1]Deals (investment)'!$B:$B,$A183,'[1]Deals (investment)'!$T:$T,AV$1)</f>
        <v>#VALUE!</v>
      </c>
      <c r="AW183" s="17" t="e">
        <f>SUMIFS('[1]Deals (investment)'!$C:$C,'[1]Deals (investment)'!$B:$B,$A183,'[1]Deals (investment)'!$T:$T,AW$1)</f>
        <v>#VALUE!</v>
      </c>
      <c r="AX183" s="17" t="e">
        <f>SUMIFS('[1]Deals (investment)'!$C:$C,'[1]Deals (investment)'!$B:$B,$A183,'[1]Deals (investment)'!$T:$T,AX$1)</f>
        <v>#VALUE!</v>
      </c>
      <c r="AY183" s="17" t="e">
        <f>SUMIFS('[1]Deals (investment)'!$C:$C,'[1]Deals (investment)'!$B:$B,$A183,'[1]Deals (investment)'!$T:$T,AY$1)</f>
        <v>#VALUE!</v>
      </c>
      <c r="AZ183" s="17" t="e">
        <f>SUMIFS('[1]Deals (investment)'!$C:$C,'[1]Deals (investment)'!$B:$B,$A183,'[1]Deals (investment)'!$T:$T,AZ$1)</f>
        <v>#VALUE!</v>
      </c>
      <c r="BA183" s="17" t="e">
        <f>SUMIFS('[1]Deals (investment)'!$C:$C,'[1]Deals (investment)'!$B:$B,$A183,'[1]Deals (investment)'!$T:$T,BA$1)</f>
        <v>#VALUE!</v>
      </c>
      <c r="BB183" s="17" t="e">
        <f>SUMIFS('[1]Deals (investment)'!$C:$C,'[1]Deals (investment)'!$B:$B,$A183,'[1]Deals (investment)'!$T:$T,BB$1)</f>
        <v>#VALUE!</v>
      </c>
      <c r="BC183" s="17" t="e">
        <f>SUMIFS('[1]Deals (Exits)'!$C:$C,'[1]Deals (Exits)'!$B:$B,$A183)</f>
        <v>#VALUE!</v>
      </c>
      <c r="BD183" s="17" t="e">
        <f>SUMIFS('[1]Deals (investment)'!$C:$C,'[1]Deals (investment)'!$B:$B,$A183,'[1]Deals (investment)'!$V:$V,BD$1)</f>
        <v>#VALUE!</v>
      </c>
      <c r="BE183" s="17" t="e">
        <f>SUMIFS('[1]Deals (investment)'!$C:$C,'[1]Deals (investment)'!$B:$B,$A183,'[1]Deals (investment)'!$V:$V,BE$1)</f>
        <v>#VALUE!</v>
      </c>
      <c r="BF183" s="17" t="e">
        <f>SUMIFS('[1]Deals (investment)'!$C:$C,'[1]Deals (investment)'!$B:$B,$A183,'[1]Deals (investment)'!$V:$V,BF$1)</f>
        <v>#VALUE!</v>
      </c>
      <c r="BG183" s="17" t="e">
        <f>SUMIFS('[1]Deals (investment)'!$C:$C,'[1]Deals (investment)'!$B:$B,$A183,'[1]Deals (investment)'!$V:$V,BG$1)</f>
        <v>#VALUE!</v>
      </c>
      <c r="BH183" s="17" t="e">
        <f>SUMIFS('[1]Deals (investment)'!$C:$C,'[1]Deals (investment)'!$B:$B,$A183,'[1]Deals (investment)'!$V:$V,BH$1)</f>
        <v>#VALUE!</v>
      </c>
      <c r="BI183" s="17" t="e">
        <f>SUMIFS('[1]Deals (investment)'!$C:$C,'[1]Deals (investment)'!$B:$B,$A183,'[1]Deals (investment)'!$V:$V,BI$1)</f>
        <v>#VALUE!</v>
      </c>
      <c r="BJ183" s="17" t="e">
        <f>SUMIFS('[1]Deals (investment)'!$C:$C,'[1]Deals (investment)'!$B:$B,$A183,'[1]Deals (investment)'!$V:$V,BJ$1)</f>
        <v>#VALUE!</v>
      </c>
      <c r="BK183" s="17" t="e">
        <f>SUMIFS('[1]Deals (investment)'!$C:$C,'[1]Deals (investment)'!$B:$B,$A183,'[1]Deals (investment)'!$V:$V,BK$1)</f>
        <v>#VALUE!</v>
      </c>
      <c r="BL183" s="17" t="e">
        <f>SUMIFS('[1]Deals (investment)'!$C:$C,'[1]Deals (investment)'!$B:$B,$A183,'[1]Deals (investment)'!$V:$V,BL$1)</f>
        <v>#VALUE!</v>
      </c>
      <c r="BM183" s="17" t="e">
        <f>SUMIFS('[1]Deals (investment)'!$C:$C,'[1]Deals (investment)'!$B:$B,$A183,'[1]Deals (investment)'!$V:$V,BM$1)</f>
        <v>#VALUE!</v>
      </c>
      <c r="BN183" s="15"/>
      <c r="BO183" s="15"/>
      <c r="BP183" s="22"/>
      <c r="BQ183" s="15"/>
      <c r="BR183" s="15"/>
      <c r="BS183" s="15"/>
      <c r="BT183" s="15"/>
      <c r="BU183" s="15"/>
      <c r="BV183" s="15"/>
      <c r="BW183" s="15"/>
      <c r="BX183" s="15"/>
      <c r="BY183" s="15"/>
      <c r="BZ183" s="15"/>
      <c r="CA183" s="15"/>
      <c r="CB183" s="15"/>
      <c r="CC183" s="15"/>
      <c r="CD183" s="15"/>
      <c r="CE183" s="15"/>
      <c r="CF183" s="15"/>
      <c r="CG183" s="15"/>
      <c r="CH183" s="15"/>
      <c r="CI183" s="15"/>
      <c r="CJ183" s="15"/>
      <c r="DM183">
        <v>120</v>
      </c>
    </row>
    <row r="184" spans="1:118" ht="12.75">
      <c r="A184" s="15" t="s">
        <v>1639</v>
      </c>
      <c r="B184" s="17" t="s">
        <v>1640</v>
      </c>
      <c r="C184" s="15" t="s">
        <v>58</v>
      </c>
      <c r="D184" s="16">
        <v>2017</v>
      </c>
      <c r="E184" s="17" t="s">
        <v>470</v>
      </c>
      <c r="F184" s="17"/>
      <c r="G184" s="15" t="s">
        <v>471</v>
      </c>
      <c r="H184" s="15" t="s">
        <v>471</v>
      </c>
      <c r="I184" s="17" t="s">
        <v>471</v>
      </c>
      <c r="J184" s="17"/>
      <c r="K184" s="17" t="e">
        <f t="shared" si="13"/>
        <v>#VALUE!</v>
      </c>
      <c r="L184" s="15"/>
      <c r="M184" s="18" t="e">
        <f t="shared" si="1"/>
        <v>#VALUE!</v>
      </c>
      <c r="N184" s="15"/>
      <c r="O184" s="15"/>
      <c r="P184" s="15"/>
      <c r="Q184" s="15"/>
      <c r="R184" s="15" t="s">
        <v>375</v>
      </c>
      <c r="S184" s="19">
        <v>150000</v>
      </c>
      <c r="T184" s="15" t="s">
        <v>375</v>
      </c>
      <c r="U184" s="19">
        <v>150000</v>
      </c>
      <c r="V184" s="15" t="s">
        <v>1641</v>
      </c>
      <c r="W184" s="15"/>
      <c r="X184" s="15" t="s">
        <v>158</v>
      </c>
      <c r="Y184" s="15" t="s">
        <v>1642</v>
      </c>
      <c r="AB184" s="32">
        <v>43506</v>
      </c>
      <c r="AC184" s="21" t="s">
        <v>1643</v>
      </c>
      <c r="AD184" s="21" t="s">
        <v>1644</v>
      </c>
      <c r="AE184" s="21" t="s">
        <v>1645</v>
      </c>
      <c r="AF184" s="21" t="s">
        <v>1646</v>
      </c>
      <c r="AG184" s="22">
        <f t="shared" si="17"/>
        <v>0.67741935483870963</v>
      </c>
      <c r="AH184" s="15" t="e">
        <f t="shared" si="16"/>
        <v>#VALUE!</v>
      </c>
      <c r="AI184" s="22" t="str">
        <f>VLOOKUP(A184,'[1]Deals (investment)'!$B$2:$Z$1497,1,FALSE)</f>
        <v>BeneFactors</v>
      </c>
      <c r="AJ184" s="22">
        <f>VLOOKUP(A184,'[1]Deals (investment)'!$B$2:$Z$870,15,FALSE)</f>
        <v>1</v>
      </c>
      <c r="AK184" s="17" t="e">
        <f>VLOOKUP(A184,'[1]Deals (Exits)'!B:B,1,FALSE)</f>
        <v>#N/A</v>
      </c>
      <c r="AL184" s="23">
        <f>VLOOKUP(G184,[1]Lookups!$V$3:$Y$197,4,FALSE)</f>
        <v>0</v>
      </c>
      <c r="AM184" s="17" t="str">
        <f>VLOOKUP(X184,[1]Lookups!$B$3:$C$200,2,FALSE)</f>
        <v>Financial Services</v>
      </c>
      <c r="AN184" s="17" t="str">
        <f>VLOOKUP(R184,[1]Lookups!$H$3:$I$69,2,FALSE)</f>
        <v>2. Seed</v>
      </c>
      <c r="AO184" s="17" t="str">
        <f>VLOOKUP(T184,[1]Lookups!$H$3:$I$69,2,FALSE)</f>
        <v>2. Seed</v>
      </c>
      <c r="AP184" s="17" t="str">
        <f>VLOOKUP(AN184,[1]Lookups!$N$3:$O$11,2,FALSE)</f>
        <v>Early</v>
      </c>
      <c r="AQ184" s="18" t="e">
        <f>COUNTIFS('[1]Deals (investment)'!$B:$B,$A184)</f>
        <v>#VALUE!</v>
      </c>
      <c r="AR184" s="18" t="e">
        <f>COUNTIFS('[1]Deals (investment)'!$B:$B,$A184,'[1]Deals (investment)'!$T:$T,$AW$1)+COUNTIFS('[1]Deals (investment)'!$B:$B,$A184,'[1]Deals (investment)'!$T:$T,$AX$1)+COUNTIFS('[1]Deals (investment)'!$B:$B,$A184,'[1]Deals (investment)'!$T:$T,$AY$1)</f>
        <v>#VALUE!</v>
      </c>
      <c r="AS184" s="17" t="e">
        <f>SUMIFS('[1]Deals (investment)'!$C:$C,'[1]Deals (investment)'!$B:$B,$A184)</f>
        <v>#VALUE!</v>
      </c>
      <c r="AT184" s="17" t="e">
        <f t="shared" si="4"/>
        <v>#VALUE!</v>
      </c>
      <c r="AU184" s="18" t="e">
        <f>COUNTIF('[1]Deals (Exits)'!$B:$B,A184)</f>
        <v>#VALUE!</v>
      </c>
      <c r="AV184" s="17" t="e">
        <f>SUMIFS('[1]Deals (investment)'!$C:$C,'[1]Deals (investment)'!$B:$B,$A184,'[1]Deals (investment)'!$T:$T,AV$1)</f>
        <v>#VALUE!</v>
      </c>
      <c r="AW184" s="17" t="e">
        <f>SUMIFS('[1]Deals (investment)'!$C:$C,'[1]Deals (investment)'!$B:$B,$A184,'[1]Deals (investment)'!$T:$T,AW$1)</f>
        <v>#VALUE!</v>
      </c>
      <c r="AX184" s="17" t="e">
        <f>SUMIFS('[1]Deals (investment)'!$C:$C,'[1]Deals (investment)'!$B:$B,$A184,'[1]Deals (investment)'!$T:$T,AX$1)</f>
        <v>#VALUE!</v>
      </c>
      <c r="AY184" s="17" t="e">
        <f>SUMIFS('[1]Deals (investment)'!$C:$C,'[1]Deals (investment)'!$B:$B,$A184,'[1]Deals (investment)'!$T:$T,AY$1)</f>
        <v>#VALUE!</v>
      </c>
      <c r="AZ184" s="17" t="e">
        <f>SUMIFS('[1]Deals (investment)'!$C:$C,'[1]Deals (investment)'!$B:$B,$A184,'[1]Deals (investment)'!$T:$T,AZ$1)</f>
        <v>#VALUE!</v>
      </c>
      <c r="BA184" s="17" t="e">
        <f>SUMIFS('[1]Deals (investment)'!$C:$C,'[1]Deals (investment)'!$B:$B,$A184,'[1]Deals (investment)'!$T:$T,BA$1)</f>
        <v>#VALUE!</v>
      </c>
      <c r="BB184" s="17" t="e">
        <f>SUMIFS('[1]Deals (investment)'!$C:$C,'[1]Deals (investment)'!$B:$B,$A184,'[1]Deals (investment)'!$T:$T,BB$1)</f>
        <v>#VALUE!</v>
      </c>
      <c r="BC184" s="17" t="e">
        <f>SUMIFS('[1]Deals (Exits)'!$C:$C,'[1]Deals (Exits)'!$B:$B,$A184)</f>
        <v>#VALUE!</v>
      </c>
      <c r="BD184" s="17" t="e">
        <f>SUMIFS('[1]Deals (investment)'!$C:$C,'[1]Deals (investment)'!$B:$B,$A184,'[1]Deals (investment)'!$V:$V,BD$1)</f>
        <v>#VALUE!</v>
      </c>
      <c r="BE184" s="17" t="e">
        <f>SUMIFS('[1]Deals (investment)'!$C:$C,'[1]Deals (investment)'!$B:$B,$A184,'[1]Deals (investment)'!$V:$V,BE$1)</f>
        <v>#VALUE!</v>
      </c>
      <c r="BF184" s="17" t="e">
        <f>SUMIFS('[1]Deals (investment)'!$C:$C,'[1]Deals (investment)'!$B:$B,$A184,'[1]Deals (investment)'!$V:$V,BF$1)</f>
        <v>#VALUE!</v>
      </c>
      <c r="BG184" s="17" t="e">
        <f>SUMIFS('[1]Deals (investment)'!$C:$C,'[1]Deals (investment)'!$B:$B,$A184,'[1]Deals (investment)'!$V:$V,BG$1)</f>
        <v>#VALUE!</v>
      </c>
      <c r="BH184" s="17" t="e">
        <f>SUMIFS('[1]Deals (investment)'!$C:$C,'[1]Deals (investment)'!$B:$B,$A184,'[1]Deals (investment)'!$V:$V,BH$1)</f>
        <v>#VALUE!</v>
      </c>
      <c r="BI184" s="17" t="e">
        <f>SUMIFS('[1]Deals (investment)'!$C:$C,'[1]Deals (investment)'!$B:$B,$A184,'[1]Deals (investment)'!$V:$V,BI$1)</f>
        <v>#VALUE!</v>
      </c>
      <c r="BJ184" s="17" t="e">
        <f>SUMIFS('[1]Deals (investment)'!$C:$C,'[1]Deals (investment)'!$B:$B,$A184,'[1]Deals (investment)'!$V:$V,BJ$1)</f>
        <v>#VALUE!</v>
      </c>
      <c r="BK184" s="17" t="e">
        <f>SUMIFS('[1]Deals (investment)'!$C:$C,'[1]Deals (investment)'!$B:$B,$A184,'[1]Deals (investment)'!$V:$V,BK$1)</f>
        <v>#VALUE!</v>
      </c>
      <c r="BL184" s="17" t="e">
        <f>SUMIFS('[1]Deals (investment)'!$C:$C,'[1]Deals (investment)'!$B:$B,$A184,'[1]Deals (investment)'!$V:$V,BL$1)</f>
        <v>#VALUE!</v>
      </c>
      <c r="BM184" s="17" t="e">
        <f>SUMIFS('[1]Deals (investment)'!$C:$C,'[1]Deals (investment)'!$B:$B,$A184,'[1]Deals (investment)'!$V:$V,BM$1)</f>
        <v>#VALUE!</v>
      </c>
      <c r="BN184" s="15"/>
      <c r="BO184" s="15"/>
      <c r="BP184" s="22"/>
      <c r="BQ184" s="15"/>
      <c r="BR184" s="15"/>
      <c r="BS184" s="15"/>
      <c r="BT184" s="15"/>
      <c r="BU184" s="15"/>
      <c r="BV184" s="15"/>
      <c r="BW184" s="15"/>
      <c r="BX184" s="15"/>
      <c r="BY184" s="15"/>
      <c r="BZ184" s="15"/>
      <c r="CA184" s="15"/>
      <c r="CB184" s="15"/>
      <c r="CC184" s="15"/>
      <c r="CD184" s="15"/>
      <c r="CE184" s="15"/>
      <c r="CF184" s="15"/>
      <c r="CG184" s="15"/>
      <c r="CH184" s="15"/>
      <c r="CI184" s="15"/>
      <c r="CJ184" s="15"/>
      <c r="DM184">
        <v>93</v>
      </c>
    </row>
    <row r="185" spans="1:118" ht="12.75">
      <c r="A185" s="15" t="s">
        <v>1647</v>
      </c>
      <c r="B185" s="15" t="s">
        <v>1648</v>
      </c>
      <c r="C185" s="15" t="s">
        <v>58</v>
      </c>
      <c r="D185" s="16">
        <v>2015</v>
      </c>
      <c r="E185" s="15" t="s">
        <v>1649</v>
      </c>
      <c r="F185" s="15"/>
      <c r="G185" s="15" t="s">
        <v>1650</v>
      </c>
      <c r="H185" s="15" t="s">
        <v>1650</v>
      </c>
      <c r="I185" s="15" t="s">
        <v>1650</v>
      </c>
      <c r="J185" s="15"/>
      <c r="K185" s="17" t="e">
        <f t="shared" si="13"/>
        <v>#VALUE!</v>
      </c>
      <c r="L185" s="15"/>
      <c r="M185" s="18" t="e">
        <f t="shared" si="1"/>
        <v>#VALUE!</v>
      </c>
      <c r="N185" s="15"/>
      <c r="O185" s="15"/>
      <c r="P185" s="15"/>
      <c r="Q185" s="24" t="e">
        <f ca="1">_xludf.MAXIFS('[1]Deals (investment)'!A:A,'[1]Deals (investment)'!B:B,A185)</f>
        <v>#NAME?</v>
      </c>
      <c r="R185" s="15" t="s">
        <v>132</v>
      </c>
      <c r="S185" s="19" t="s">
        <v>144</v>
      </c>
      <c r="T185" s="15" t="s">
        <v>375</v>
      </c>
      <c r="U185" s="17">
        <v>340000</v>
      </c>
      <c r="V185" s="15" t="s">
        <v>1651</v>
      </c>
      <c r="W185" s="15"/>
      <c r="X185" s="15" t="s">
        <v>64</v>
      </c>
      <c r="Y185" s="15" t="s">
        <v>1652</v>
      </c>
      <c r="AB185" s="20" t="s">
        <v>214</v>
      </c>
      <c r="AC185" s="21" t="s">
        <v>1653</v>
      </c>
      <c r="AD185" s="21" t="s">
        <v>1654</v>
      </c>
      <c r="AE185" s="21" t="s">
        <v>1655</v>
      </c>
      <c r="AF185" s="21" t="s">
        <v>1656</v>
      </c>
      <c r="AG185" s="22">
        <f t="shared" ca="1" si="17"/>
        <v>0.70967741935483875</v>
      </c>
      <c r="AH185" s="15" t="str">
        <f t="shared" si="16"/>
        <v/>
      </c>
      <c r="AI185" s="22" t="str">
        <f>VLOOKUP(A185,'[1]Deals (investment)'!$B$2:$Z$1497,1,FALSE)</f>
        <v>Tupuca</v>
      </c>
      <c r="AJ185" s="22">
        <f>VLOOKUP(A185,'[1]Deals (investment)'!$B$2:$Z$870,15,FALSE)</f>
        <v>1</v>
      </c>
      <c r="AK185" s="17" t="e">
        <f>VLOOKUP(A185,'[1]Deals (Exits)'!B:B,1,FALSE)</f>
        <v>#N/A</v>
      </c>
      <c r="AL185" s="23">
        <f>VLOOKUP(G185,[1]Lookups!$V$3:$Y$197,4,FALSE)</f>
        <v>0</v>
      </c>
      <c r="AM185" s="17" t="str">
        <f>VLOOKUP(X185,[1]Lookups!$B$3:$C$200,2,FALSE)</f>
        <v>E-commerce &amp; Retail</v>
      </c>
      <c r="AN185" s="17" t="str">
        <f>VLOOKUP(R185,[1]Lookups!$H$3:$I$69,2,FALSE)</f>
        <v>3. Early Venture</v>
      </c>
      <c r="AO185" s="17" t="str">
        <f>VLOOKUP(T185,[1]Lookups!$H$3:$I$69,2,FALSE)</f>
        <v>2. Seed</v>
      </c>
      <c r="AP185" s="17" t="str">
        <f>VLOOKUP(AN185,[1]Lookups!$N$3:$O$11,2,FALSE)</f>
        <v>Early</v>
      </c>
      <c r="AQ185" s="18" t="e">
        <f>COUNTIFS('[1]Deals (investment)'!$B:$B,$A185)</f>
        <v>#VALUE!</v>
      </c>
      <c r="AR185" s="18" t="e">
        <f>COUNTIFS('[1]Deals (investment)'!$B:$B,$A185,'[1]Deals (investment)'!$T:$T,$AW$1)+COUNTIFS('[1]Deals (investment)'!$B:$B,$A185,'[1]Deals (investment)'!$T:$T,$AX$1)+COUNTIFS('[1]Deals (investment)'!$B:$B,$A185,'[1]Deals (investment)'!$T:$T,$AY$1)</f>
        <v>#VALUE!</v>
      </c>
      <c r="AS185" s="17" t="e">
        <f>SUMIFS('[1]Deals (investment)'!$C:$C,'[1]Deals (investment)'!$B:$B,$A185)</f>
        <v>#VALUE!</v>
      </c>
      <c r="AT185" s="17" t="e">
        <f t="shared" si="4"/>
        <v>#VALUE!</v>
      </c>
      <c r="AU185" s="18" t="e">
        <f>COUNTIF('[1]Deals (Exits)'!$B:$B,A185)</f>
        <v>#VALUE!</v>
      </c>
      <c r="AV185" s="17" t="e">
        <f>SUMIFS('[1]Deals (investment)'!$C:$C,'[1]Deals (investment)'!$B:$B,$A185,'[1]Deals (investment)'!$T:$T,AV$1)</f>
        <v>#VALUE!</v>
      </c>
      <c r="AW185" s="17" t="e">
        <f>SUMIFS('[1]Deals (investment)'!$C:$C,'[1]Deals (investment)'!$B:$B,$A185,'[1]Deals (investment)'!$T:$T,AW$1)</f>
        <v>#VALUE!</v>
      </c>
      <c r="AX185" s="17" t="e">
        <f>SUMIFS('[1]Deals (investment)'!$C:$C,'[1]Deals (investment)'!$B:$B,$A185,'[1]Deals (investment)'!$T:$T,AX$1)</f>
        <v>#VALUE!</v>
      </c>
      <c r="AY185" s="17" t="e">
        <f>SUMIFS('[1]Deals (investment)'!$C:$C,'[1]Deals (investment)'!$B:$B,$A185,'[1]Deals (investment)'!$T:$T,AY$1)</f>
        <v>#VALUE!</v>
      </c>
      <c r="AZ185" s="17" t="e">
        <f>SUMIFS('[1]Deals (investment)'!$C:$C,'[1]Deals (investment)'!$B:$B,$A185,'[1]Deals (investment)'!$T:$T,AZ$1)</f>
        <v>#VALUE!</v>
      </c>
      <c r="BA185" s="17" t="e">
        <f>SUMIFS('[1]Deals (investment)'!$C:$C,'[1]Deals (investment)'!$B:$B,$A185,'[1]Deals (investment)'!$T:$T,BA$1)</f>
        <v>#VALUE!</v>
      </c>
      <c r="BB185" s="17" t="e">
        <f>SUMIFS('[1]Deals (investment)'!$C:$C,'[1]Deals (investment)'!$B:$B,$A185,'[1]Deals (investment)'!$T:$T,BB$1)</f>
        <v>#VALUE!</v>
      </c>
      <c r="BC185" s="17" t="e">
        <f>SUMIFS('[1]Deals (Exits)'!$C:$C,'[1]Deals (Exits)'!$B:$B,$A185)</f>
        <v>#VALUE!</v>
      </c>
      <c r="BD185" s="17" t="e">
        <f>SUMIFS('[1]Deals (investment)'!$C:$C,'[1]Deals (investment)'!$B:$B,$A185,'[1]Deals (investment)'!$V:$V,BD$1)</f>
        <v>#VALUE!</v>
      </c>
      <c r="BE185" s="17" t="e">
        <f>SUMIFS('[1]Deals (investment)'!$C:$C,'[1]Deals (investment)'!$B:$B,$A185,'[1]Deals (investment)'!$V:$V,BE$1)</f>
        <v>#VALUE!</v>
      </c>
      <c r="BF185" s="17" t="e">
        <f>SUMIFS('[1]Deals (investment)'!$C:$C,'[1]Deals (investment)'!$B:$B,$A185,'[1]Deals (investment)'!$V:$V,BF$1)</f>
        <v>#VALUE!</v>
      </c>
      <c r="BG185" s="17" t="e">
        <f>SUMIFS('[1]Deals (investment)'!$C:$C,'[1]Deals (investment)'!$B:$B,$A185,'[1]Deals (investment)'!$V:$V,BG$1)</f>
        <v>#VALUE!</v>
      </c>
      <c r="BH185" s="17" t="e">
        <f>SUMIFS('[1]Deals (investment)'!$C:$C,'[1]Deals (investment)'!$B:$B,$A185,'[1]Deals (investment)'!$V:$V,BH$1)</f>
        <v>#VALUE!</v>
      </c>
      <c r="BI185" s="17" t="e">
        <f>SUMIFS('[1]Deals (investment)'!$C:$C,'[1]Deals (investment)'!$B:$B,$A185,'[1]Deals (investment)'!$V:$V,BI$1)</f>
        <v>#VALUE!</v>
      </c>
      <c r="BJ185" s="17" t="e">
        <f>SUMIFS('[1]Deals (investment)'!$C:$C,'[1]Deals (investment)'!$B:$B,$A185,'[1]Deals (investment)'!$V:$V,BJ$1)</f>
        <v>#VALUE!</v>
      </c>
      <c r="BK185" s="17" t="e">
        <f>SUMIFS('[1]Deals (investment)'!$C:$C,'[1]Deals (investment)'!$B:$B,$A185,'[1]Deals (investment)'!$V:$V,BK$1)</f>
        <v>#VALUE!</v>
      </c>
      <c r="BL185" s="17" t="e">
        <f>SUMIFS('[1]Deals (investment)'!$C:$C,'[1]Deals (investment)'!$B:$B,$A185,'[1]Deals (investment)'!$V:$V,BL$1)</f>
        <v>#VALUE!</v>
      </c>
      <c r="BM185" s="17" t="e">
        <f>SUMIFS('[1]Deals (investment)'!$C:$C,'[1]Deals (investment)'!$B:$B,$A185,'[1]Deals (investment)'!$V:$V,BM$1)</f>
        <v>#VALUE!</v>
      </c>
      <c r="BN185" s="15"/>
      <c r="BO185" s="15"/>
      <c r="BP185" s="22"/>
      <c r="BQ185" s="15"/>
      <c r="BR185" s="15"/>
      <c r="BS185" s="15"/>
      <c r="BT185" s="15"/>
      <c r="BU185" s="15"/>
      <c r="BV185" s="15"/>
      <c r="BW185" s="15"/>
      <c r="BX185" s="15"/>
      <c r="BY185" s="15"/>
      <c r="BZ185" s="15"/>
      <c r="CA185" s="15"/>
      <c r="CB185" s="15"/>
      <c r="CC185" s="15"/>
      <c r="CD185" s="15"/>
      <c r="CE185" s="15"/>
      <c r="CF185" s="15"/>
      <c r="CG185" s="15"/>
      <c r="CH185" s="15"/>
      <c r="CI185" s="15"/>
      <c r="CJ185" s="15"/>
      <c r="DM185">
        <v>271</v>
      </c>
    </row>
    <row r="186" spans="1:118" ht="12.75">
      <c r="A186" s="15" t="s">
        <v>1657</v>
      </c>
      <c r="B186" s="15" t="s">
        <v>1658</v>
      </c>
      <c r="C186" s="15" t="s">
        <v>58</v>
      </c>
      <c r="D186" s="16">
        <v>2016</v>
      </c>
      <c r="E186" s="15" t="s">
        <v>128</v>
      </c>
      <c r="F186" s="15"/>
      <c r="G186" s="15" t="s">
        <v>129</v>
      </c>
      <c r="H186" s="15" t="s">
        <v>129</v>
      </c>
      <c r="I186" s="15" t="s">
        <v>129</v>
      </c>
      <c r="J186" s="15"/>
      <c r="K186" s="17" t="e">
        <f t="shared" si="13"/>
        <v>#VALUE!</v>
      </c>
      <c r="L186" s="15"/>
      <c r="M186" s="18" t="e">
        <f t="shared" si="1"/>
        <v>#VALUE!</v>
      </c>
      <c r="N186" s="15"/>
      <c r="O186" s="15"/>
      <c r="P186" s="15"/>
      <c r="Q186" s="15"/>
      <c r="R186" s="15"/>
      <c r="S186" s="19"/>
      <c r="T186" s="15"/>
      <c r="U186" s="17"/>
      <c r="V186" s="15" t="s">
        <v>1659</v>
      </c>
      <c r="W186" s="15"/>
      <c r="X186" s="15" t="s">
        <v>404</v>
      </c>
      <c r="Y186" s="15" t="s">
        <v>1660</v>
      </c>
      <c r="AB186" s="20" t="s">
        <v>286</v>
      </c>
      <c r="AC186" s="21" t="s">
        <v>1661</v>
      </c>
      <c r="AD186" s="21" t="s">
        <v>1662</v>
      </c>
      <c r="AE186" s="21" t="s">
        <v>1663</v>
      </c>
      <c r="AF186" s="21" t="s">
        <v>1664</v>
      </c>
      <c r="AG186" s="22">
        <f t="shared" si="17"/>
        <v>0.54838709677419351</v>
      </c>
      <c r="AH186" s="15" t="e">
        <f t="shared" si="16"/>
        <v>#VALUE!</v>
      </c>
      <c r="AI186" s="22" t="str">
        <f>VLOOKUP(A186,'[1]Deals (investment)'!$B$2:$Z$1497,1,FALSE)</f>
        <v>Mintrics</v>
      </c>
      <c r="AJ186" s="22" t="e">
        <f>VLOOKUP(A186,'[1]Deals (investment)'!$B$2:$Z$870,15,FALSE)</f>
        <v>#N/A</v>
      </c>
      <c r="AK186" s="17" t="e">
        <f>VLOOKUP(A186,'[1]Deals (Exits)'!B:B,1,FALSE)</f>
        <v>#N/A</v>
      </c>
      <c r="AL186" s="23">
        <f>VLOOKUP(G186,[1]Lookups!$V$3:$Y$197,4,FALSE)</f>
        <v>0</v>
      </c>
      <c r="AM186" s="17" t="str">
        <f>VLOOKUP(X186,[1]Lookups!$B$3:$C$200,2,FALSE)</f>
        <v>Other Technologies &amp; Information Technology</v>
      </c>
      <c r="AN186" s="17" t="e">
        <f>VLOOKUP(R186,[1]Lookups!$H$3:$I$69,2,FALSE)</f>
        <v>#N/A</v>
      </c>
      <c r="AO186" s="17" t="e">
        <f>VLOOKUP(T186,[1]Lookups!$H$3:$I$69,2,FALSE)</f>
        <v>#N/A</v>
      </c>
      <c r="AP186" s="17" t="e">
        <f>VLOOKUP(AN186,[1]Lookups!$N$3:$O$11,2,FALSE)</f>
        <v>#N/A</v>
      </c>
      <c r="AQ186" s="18" t="e">
        <f>COUNTIFS('[1]Deals (investment)'!$B:$B,$A186)</f>
        <v>#VALUE!</v>
      </c>
      <c r="AR186" s="18" t="e">
        <f>COUNTIFS('[1]Deals (investment)'!$B:$B,$A186,'[1]Deals (investment)'!$T:$T,$AW$1)+COUNTIFS('[1]Deals (investment)'!$B:$B,$A186,'[1]Deals (investment)'!$T:$T,$AX$1)+COUNTIFS('[1]Deals (investment)'!$B:$B,$A186,'[1]Deals (investment)'!$T:$T,$AY$1)</f>
        <v>#VALUE!</v>
      </c>
      <c r="AS186" s="17" t="e">
        <f>SUMIFS('[1]Deals (investment)'!$C:$C,'[1]Deals (investment)'!$B:$B,$A186)</f>
        <v>#VALUE!</v>
      </c>
      <c r="AT186" s="17" t="e">
        <f t="shared" si="4"/>
        <v>#VALUE!</v>
      </c>
      <c r="AU186" s="18" t="e">
        <f>COUNTIF('[1]Deals (Exits)'!$B:$B,A186)</f>
        <v>#VALUE!</v>
      </c>
      <c r="AV186" s="17" t="e">
        <f>SUMIFS('[1]Deals (investment)'!$C:$C,'[1]Deals (investment)'!$B:$B,$A186,'[1]Deals (investment)'!$T:$T,AV$1)</f>
        <v>#VALUE!</v>
      </c>
      <c r="AW186" s="17" t="e">
        <f>SUMIFS('[1]Deals (investment)'!$C:$C,'[1]Deals (investment)'!$B:$B,$A186,'[1]Deals (investment)'!$T:$T,AW$1)</f>
        <v>#VALUE!</v>
      </c>
      <c r="AX186" s="17" t="e">
        <f>SUMIFS('[1]Deals (investment)'!$C:$C,'[1]Deals (investment)'!$B:$B,$A186,'[1]Deals (investment)'!$T:$T,AX$1)</f>
        <v>#VALUE!</v>
      </c>
      <c r="AY186" s="17" t="e">
        <f>SUMIFS('[1]Deals (investment)'!$C:$C,'[1]Deals (investment)'!$B:$B,$A186,'[1]Deals (investment)'!$T:$T,AY$1)</f>
        <v>#VALUE!</v>
      </c>
      <c r="AZ186" s="17" t="e">
        <f>SUMIFS('[1]Deals (investment)'!$C:$C,'[1]Deals (investment)'!$B:$B,$A186,'[1]Deals (investment)'!$T:$T,AZ$1)</f>
        <v>#VALUE!</v>
      </c>
      <c r="BA186" s="17" t="e">
        <f>SUMIFS('[1]Deals (investment)'!$C:$C,'[1]Deals (investment)'!$B:$B,$A186,'[1]Deals (investment)'!$T:$T,BA$1)</f>
        <v>#VALUE!</v>
      </c>
      <c r="BB186" s="17" t="e">
        <f>SUMIFS('[1]Deals (investment)'!$C:$C,'[1]Deals (investment)'!$B:$B,$A186,'[1]Deals (investment)'!$T:$T,BB$1)</f>
        <v>#VALUE!</v>
      </c>
      <c r="BC186" s="17" t="e">
        <f>SUMIFS('[1]Deals (Exits)'!$C:$C,'[1]Deals (Exits)'!$B:$B,$A186)</f>
        <v>#VALUE!</v>
      </c>
      <c r="BD186" s="17" t="e">
        <f>SUMIFS('[1]Deals (investment)'!$C:$C,'[1]Deals (investment)'!$B:$B,$A186,'[1]Deals (investment)'!$V:$V,BD$1)</f>
        <v>#VALUE!</v>
      </c>
      <c r="BE186" s="17" t="e">
        <f>SUMIFS('[1]Deals (investment)'!$C:$C,'[1]Deals (investment)'!$B:$B,$A186,'[1]Deals (investment)'!$V:$V,BE$1)</f>
        <v>#VALUE!</v>
      </c>
      <c r="BF186" s="17" t="e">
        <f>SUMIFS('[1]Deals (investment)'!$C:$C,'[1]Deals (investment)'!$B:$B,$A186,'[1]Deals (investment)'!$V:$V,BF$1)</f>
        <v>#VALUE!</v>
      </c>
      <c r="BG186" s="17" t="e">
        <f>SUMIFS('[1]Deals (investment)'!$C:$C,'[1]Deals (investment)'!$B:$B,$A186,'[1]Deals (investment)'!$V:$V,BG$1)</f>
        <v>#VALUE!</v>
      </c>
      <c r="BH186" s="17" t="e">
        <f>SUMIFS('[1]Deals (investment)'!$C:$C,'[1]Deals (investment)'!$B:$B,$A186,'[1]Deals (investment)'!$V:$V,BH$1)</f>
        <v>#VALUE!</v>
      </c>
      <c r="BI186" s="17" t="e">
        <f>SUMIFS('[1]Deals (investment)'!$C:$C,'[1]Deals (investment)'!$B:$B,$A186,'[1]Deals (investment)'!$V:$V,BI$1)</f>
        <v>#VALUE!</v>
      </c>
      <c r="BJ186" s="17" t="e">
        <f>SUMIFS('[1]Deals (investment)'!$C:$C,'[1]Deals (investment)'!$B:$B,$A186,'[1]Deals (investment)'!$V:$V,BJ$1)</f>
        <v>#VALUE!</v>
      </c>
      <c r="BK186" s="17" t="e">
        <f>SUMIFS('[1]Deals (investment)'!$C:$C,'[1]Deals (investment)'!$B:$B,$A186,'[1]Deals (investment)'!$V:$V,BK$1)</f>
        <v>#VALUE!</v>
      </c>
      <c r="BL186" s="17" t="e">
        <f>SUMIFS('[1]Deals (investment)'!$C:$C,'[1]Deals (investment)'!$B:$B,$A186,'[1]Deals (investment)'!$V:$V,BL$1)</f>
        <v>#VALUE!</v>
      </c>
      <c r="BM186" s="17" t="e">
        <f>SUMIFS('[1]Deals (investment)'!$C:$C,'[1]Deals (investment)'!$B:$B,$A186,'[1]Deals (investment)'!$V:$V,BM$1)</f>
        <v>#VALUE!</v>
      </c>
      <c r="BN186" s="15"/>
      <c r="BO186" s="15"/>
      <c r="BP186" s="22"/>
      <c r="BQ186" s="15"/>
      <c r="BR186" s="15"/>
      <c r="BS186" s="15"/>
      <c r="BT186" s="15"/>
      <c r="BU186" s="15"/>
      <c r="BV186" s="15"/>
      <c r="BW186" s="15"/>
      <c r="BX186" s="15"/>
      <c r="BY186" s="15"/>
      <c r="BZ186" s="15"/>
      <c r="CA186" s="15"/>
      <c r="CB186" s="15"/>
      <c r="CC186" s="15"/>
      <c r="CD186" s="15" t="str">
        <f>CONCATENATE(A186,B186,C186)</f>
        <v>MintricsMintrics helps video publishers understand how their content is performing. With the help of utilizing machine learning algorithms, it gives recommendations on how to enhance future videos, spots the latest trends and acquires detailed analytics and insights on how their client’s competition is performingActive</v>
      </c>
      <c r="CE186" s="15"/>
      <c r="CF186" s="15"/>
      <c r="CG186" s="15"/>
      <c r="CH186" s="15"/>
      <c r="CI186" s="15"/>
      <c r="CJ186" s="15"/>
    </row>
    <row r="187" spans="1:118" ht="12.75">
      <c r="A187" s="15" t="s">
        <v>1665</v>
      </c>
      <c r="B187" s="15" t="s">
        <v>1666</v>
      </c>
      <c r="C187" s="15" t="s">
        <v>58</v>
      </c>
      <c r="D187" s="16">
        <v>2014</v>
      </c>
      <c r="E187" s="15" t="s">
        <v>128</v>
      </c>
      <c r="F187" s="15"/>
      <c r="G187" s="15" t="s">
        <v>129</v>
      </c>
      <c r="H187" s="15" t="s">
        <v>129</v>
      </c>
      <c r="I187" s="15" t="s">
        <v>129</v>
      </c>
      <c r="J187" s="15"/>
      <c r="K187" s="17" t="e">
        <f t="shared" si="13"/>
        <v>#VALUE!</v>
      </c>
      <c r="L187" s="15"/>
      <c r="M187" s="18" t="e">
        <f t="shared" si="1"/>
        <v>#VALUE!</v>
      </c>
      <c r="N187" s="15"/>
      <c r="O187" s="15"/>
      <c r="P187" s="15"/>
      <c r="Q187" s="15"/>
      <c r="R187" s="15" t="s">
        <v>1667</v>
      </c>
      <c r="S187" s="19">
        <v>500000</v>
      </c>
      <c r="T187" s="15" t="s">
        <v>1667</v>
      </c>
      <c r="U187" s="17">
        <v>500000</v>
      </c>
      <c r="V187" s="15" t="s">
        <v>1668</v>
      </c>
      <c r="W187" s="15"/>
      <c r="X187" s="15" t="s">
        <v>191</v>
      </c>
      <c r="Y187" s="15" t="s">
        <v>1669</v>
      </c>
      <c r="AB187" s="20"/>
      <c r="AC187" s="21" t="s">
        <v>1670</v>
      </c>
      <c r="AD187" s="15"/>
      <c r="AE187" s="15"/>
      <c r="AF187" s="15"/>
      <c r="AG187" s="22">
        <f t="shared" si="17"/>
        <v>0.54838709677419351</v>
      </c>
      <c r="AH187" s="15" t="str">
        <f t="shared" si="16"/>
        <v/>
      </c>
      <c r="AI187" s="22" t="str">
        <f>VLOOKUP(A187,'[1]Deals (investment)'!$B$2:$Z$1497,1,FALSE)</f>
        <v>Orcas​</v>
      </c>
      <c r="AJ187" s="22">
        <f>VLOOKUP(A187,'[1]Deals (investment)'!$B$2:$Z$870,15,FALSE)</f>
        <v>0</v>
      </c>
      <c r="AK187" s="17" t="e">
        <f>VLOOKUP(A187,'[1]Deals (Exits)'!B:B,1,FALSE)</f>
        <v>#N/A</v>
      </c>
      <c r="AL187" s="23">
        <f>VLOOKUP(G187,[1]Lookups!$V$3:$Y$197,4,FALSE)</f>
        <v>0</v>
      </c>
      <c r="AM187" s="17" t="str">
        <f>VLOOKUP(X187,[1]Lookups!$B$3:$C$200,2,FALSE)</f>
        <v>Education</v>
      </c>
      <c r="AN187" s="17" t="str">
        <f>VLOOKUP(R187,[1]Lookups!$H$3:$I$69,2,FALSE)</f>
        <v>3. Early Venture</v>
      </c>
      <c r="AO187" s="17" t="str">
        <f>VLOOKUP(T187,[1]Lookups!$H$3:$I$69,2,FALSE)</f>
        <v>3. Early Venture</v>
      </c>
      <c r="AP187" s="17" t="str">
        <f>VLOOKUP(AN187,[1]Lookups!$N$3:$O$11,2,FALSE)</f>
        <v>Early</v>
      </c>
      <c r="AQ187" s="18" t="e">
        <f>COUNTIFS('[1]Deals (investment)'!$B:$B,$A187)</f>
        <v>#VALUE!</v>
      </c>
      <c r="AR187" s="18" t="e">
        <f>COUNTIFS('[1]Deals (investment)'!$B:$B,$A187,'[1]Deals (investment)'!$T:$T,$AW$1)+COUNTIFS('[1]Deals (investment)'!$B:$B,$A187,'[1]Deals (investment)'!$T:$T,$AX$1)+COUNTIFS('[1]Deals (investment)'!$B:$B,$A187,'[1]Deals (investment)'!$T:$T,$AY$1)</f>
        <v>#VALUE!</v>
      </c>
      <c r="AS187" s="17" t="e">
        <f>SUMIFS('[1]Deals (investment)'!$C:$C,'[1]Deals (investment)'!$B:$B,$A187)</f>
        <v>#VALUE!</v>
      </c>
      <c r="AT187" s="17" t="e">
        <f t="shared" si="4"/>
        <v>#VALUE!</v>
      </c>
      <c r="AU187" s="18" t="e">
        <f>COUNTIF('[1]Deals (Exits)'!$B:$B,A187)</f>
        <v>#VALUE!</v>
      </c>
      <c r="AV187" s="17" t="e">
        <f>SUMIFS('[1]Deals (investment)'!$C:$C,'[1]Deals (investment)'!$B:$B,$A187,'[1]Deals (investment)'!$T:$T,AV$1)</f>
        <v>#VALUE!</v>
      </c>
      <c r="AW187" s="17" t="e">
        <f>SUMIFS('[1]Deals (investment)'!$C:$C,'[1]Deals (investment)'!$B:$B,$A187,'[1]Deals (investment)'!$T:$T,AW$1)</f>
        <v>#VALUE!</v>
      </c>
      <c r="AX187" s="17" t="e">
        <f>SUMIFS('[1]Deals (investment)'!$C:$C,'[1]Deals (investment)'!$B:$B,$A187,'[1]Deals (investment)'!$T:$T,AX$1)</f>
        <v>#VALUE!</v>
      </c>
      <c r="AY187" s="17" t="e">
        <f>SUMIFS('[1]Deals (investment)'!$C:$C,'[1]Deals (investment)'!$B:$B,$A187,'[1]Deals (investment)'!$T:$T,AY$1)</f>
        <v>#VALUE!</v>
      </c>
      <c r="AZ187" s="17" t="e">
        <f>SUMIFS('[1]Deals (investment)'!$C:$C,'[1]Deals (investment)'!$B:$B,$A187,'[1]Deals (investment)'!$T:$T,AZ$1)</f>
        <v>#VALUE!</v>
      </c>
      <c r="BA187" s="17" t="e">
        <f>SUMIFS('[1]Deals (investment)'!$C:$C,'[1]Deals (investment)'!$B:$B,$A187,'[1]Deals (investment)'!$T:$T,BA$1)</f>
        <v>#VALUE!</v>
      </c>
      <c r="BB187" s="17" t="e">
        <f>SUMIFS('[1]Deals (investment)'!$C:$C,'[1]Deals (investment)'!$B:$B,$A187,'[1]Deals (investment)'!$T:$T,BB$1)</f>
        <v>#VALUE!</v>
      </c>
      <c r="BC187" s="17" t="e">
        <f>SUMIFS('[1]Deals (Exits)'!$C:$C,'[1]Deals (Exits)'!$B:$B,$A187)</f>
        <v>#VALUE!</v>
      </c>
      <c r="BD187" s="17" t="e">
        <f>SUMIFS('[1]Deals (investment)'!$C:$C,'[1]Deals (investment)'!$B:$B,$A187,'[1]Deals (investment)'!$V:$V,BD$1)</f>
        <v>#VALUE!</v>
      </c>
      <c r="BE187" s="17" t="e">
        <f>SUMIFS('[1]Deals (investment)'!$C:$C,'[1]Deals (investment)'!$B:$B,$A187,'[1]Deals (investment)'!$V:$V,BE$1)</f>
        <v>#VALUE!</v>
      </c>
      <c r="BF187" s="17" t="e">
        <f>SUMIFS('[1]Deals (investment)'!$C:$C,'[1]Deals (investment)'!$B:$B,$A187,'[1]Deals (investment)'!$V:$V,BF$1)</f>
        <v>#VALUE!</v>
      </c>
      <c r="BG187" s="17" t="e">
        <f>SUMIFS('[1]Deals (investment)'!$C:$C,'[1]Deals (investment)'!$B:$B,$A187,'[1]Deals (investment)'!$V:$V,BG$1)</f>
        <v>#VALUE!</v>
      </c>
      <c r="BH187" s="17" t="e">
        <f>SUMIFS('[1]Deals (investment)'!$C:$C,'[1]Deals (investment)'!$B:$B,$A187,'[1]Deals (investment)'!$V:$V,BH$1)</f>
        <v>#VALUE!</v>
      </c>
      <c r="BI187" s="17" t="e">
        <f>SUMIFS('[1]Deals (investment)'!$C:$C,'[1]Deals (investment)'!$B:$B,$A187,'[1]Deals (investment)'!$V:$V,BI$1)</f>
        <v>#VALUE!</v>
      </c>
      <c r="BJ187" s="17" t="e">
        <f>SUMIFS('[1]Deals (investment)'!$C:$C,'[1]Deals (investment)'!$B:$B,$A187,'[1]Deals (investment)'!$V:$V,BJ$1)</f>
        <v>#VALUE!</v>
      </c>
      <c r="BK187" s="17" t="e">
        <f>SUMIFS('[1]Deals (investment)'!$C:$C,'[1]Deals (investment)'!$B:$B,$A187,'[1]Deals (investment)'!$V:$V,BK$1)</f>
        <v>#VALUE!</v>
      </c>
      <c r="BL187" s="17" t="e">
        <f>SUMIFS('[1]Deals (investment)'!$C:$C,'[1]Deals (investment)'!$B:$B,$A187,'[1]Deals (investment)'!$V:$V,BL$1)</f>
        <v>#VALUE!</v>
      </c>
      <c r="BM187" s="17" t="e">
        <f>SUMIFS('[1]Deals (investment)'!$C:$C,'[1]Deals (investment)'!$B:$B,$A187,'[1]Deals (investment)'!$V:$V,BM$1)</f>
        <v>#VALUE!</v>
      </c>
      <c r="BN187" s="15"/>
      <c r="BO187" s="15"/>
      <c r="BP187" s="22"/>
      <c r="BQ187" s="15"/>
      <c r="BR187" s="15"/>
      <c r="BS187" s="15"/>
      <c r="BT187" s="15"/>
      <c r="BU187" s="15"/>
      <c r="BV187" s="15"/>
      <c r="BW187" s="15"/>
      <c r="BX187" s="15"/>
      <c r="BY187" s="15"/>
      <c r="BZ187" s="15"/>
      <c r="CA187" s="15"/>
      <c r="CB187" s="15"/>
      <c r="CC187" s="15"/>
      <c r="CD187" s="15"/>
      <c r="CE187" s="15"/>
      <c r="CF187" s="15"/>
      <c r="CG187" s="15"/>
      <c r="CH187" s="15"/>
      <c r="CI187" s="15"/>
      <c r="CJ187" s="15"/>
      <c r="DM187">
        <v>527</v>
      </c>
    </row>
    <row r="188" spans="1:118" ht="12.75">
      <c r="A188" s="15" t="s">
        <v>1671</v>
      </c>
      <c r="B188" s="15" t="s">
        <v>1672</v>
      </c>
      <c r="C188" s="15" t="s">
        <v>618</v>
      </c>
      <c r="D188" s="16">
        <v>2012</v>
      </c>
      <c r="E188" s="15" t="s">
        <v>1673</v>
      </c>
      <c r="F188" s="15" t="s">
        <v>110</v>
      </c>
      <c r="G188" s="15" t="s">
        <v>129</v>
      </c>
      <c r="H188" s="15" t="s">
        <v>129</v>
      </c>
      <c r="I188" s="15" t="s">
        <v>129</v>
      </c>
      <c r="J188" s="15"/>
      <c r="K188" s="17" t="e">
        <f t="shared" si="13"/>
        <v>#VALUE!</v>
      </c>
      <c r="L188" s="15"/>
      <c r="M188" s="18" t="e">
        <f t="shared" si="1"/>
        <v>#VALUE!</v>
      </c>
      <c r="N188" s="15"/>
      <c r="O188" s="15"/>
      <c r="P188" s="15"/>
      <c r="Q188" s="15"/>
      <c r="R188" s="15"/>
      <c r="S188" s="19"/>
      <c r="T188" s="15"/>
      <c r="U188" s="17"/>
      <c r="V188" s="15" t="s">
        <v>1674</v>
      </c>
      <c r="W188" s="15">
        <v>0</v>
      </c>
      <c r="X188" s="15" t="s">
        <v>404</v>
      </c>
      <c r="Y188" s="15" t="s">
        <v>1675</v>
      </c>
      <c r="AB188" s="20" t="s">
        <v>286</v>
      </c>
      <c r="AC188" s="15"/>
      <c r="AD188" s="27" t="s">
        <v>1676</v>
      </c>
      <c r="AE188" s="15"/>
      <c r="AF188" s="15"/>
      <c r="AG188" s="22">
        <f t="shared" si="17"/>
        <v>0.5161290322580645</v>
      </c>
      <c r="AH188" s="15" t="str">
        <f t="shared" si="16"/>
        <v/>
      </c>
      <c r="AI188" s="22" t="str">
        <f>VLOOKUP(A188,'[1]Deals (investment)'!$B$2:$Z$1497,1,FALSE)</f>
        <v>Bkam</v>
      </c>
      <c r="AJ188" s="22">
        <f>VLOOKUP(A188,'[1]Deals (investment)'!$B$2:$Z$870,15,FALSE)</f>
        <v>0</v>
      </c>
      <c r="AK188" s="17" t="e">
        <f>VLOOKUP(A188,'[1]Deals (Exits)'!B:B,1,FALSE)</f>
        <v>#N/A</v>
      </c>
      <c r="AL188" s="23">
        <f>VLOOKUP(G188,[1]Lookups!$V$3:$Y$197,4,FALSE)</f>
        <v>0</v>
      </c>
      <c r="AM188" s="17" t="str">
        <f>VLOOKUP(X188,[1]Lookups!$B$3:$C$200,2,FALSE)</f>
        <v>Other Technologies &amp; Information Technology</v>
      </c>
      <c r="AN188" s="17" t="e">
        <f>VLOOKUP(R188,[1]Lookups!$H$3:$I$69,2,FALSE)</f>
        <v>#N/A</v>
      </c>
      <c r="AO188" s="17" t="e">
        <f>VLOOKUP(T188,[1]Lookups!$H$3:$I$69,2,FALSE)</f>
        <v>#N/A</v>
      </c>
      <c r="AP188" s="17" t="e">
        <f>VLOOKUP(AN188,[1]Lookups!$N$3:$O$11,2,FALSE)</f>
        <v>#N/A</v>
      </c>
      <c r="AQ188" s="18" t="e">
        <f>COUNTIFS('[1]Deals (investment)'!$B:$B,$A188)</f>
        <v>#VALUE!</v>
      </c>
      <c r="AR188" s="18" t="e">
        <f>COUNTIFS('[1]Deals (investment)'!$B:$B,$A188,'[1]Deals (investment)'!$T:$T,$AW$1)+COUNTIFS('[1]Deals (investment)'!$B:$B,$A188,'[1]Deals (investment)'!$T:$T,$AX$1)+COUNTIFS('[1]Deals (investment)'!$B:$B,$A188,'[1]Deals (investment)'!$T:$T,$AY$1)</f>
        <v>#VALUE!</v>
      </c>
      <c r="AS188" s="17" t="e">
        <f>SUMIFS('[1]Deals (investment)'!$C:$C,'[1]Deals (investment)'!$B:$B,$A188)</f>
        <v>#VALUE!</v>
      </c>
      <c r="AT188" s="17" t="e">
        <f t="shared" si="4"/>
        <v>#VALUE!</v>
      </c>
      <c r="AU188" s="18" t="e">
        <f>COUNTIF('[1]Deals (Exits)'!$B:$B,A188)</f>
        <v>#VALUE!</v>
      </c>
      <c r="AV188" s="17" t="e">
        <f>SUMIFS('[1]Deals (investment)'!$C:$C,'[1]Deals (investment)'!$B:$B,$A188,'[1]Deals (investment)'!$T:$T,AV$1)</f>
        <v>#VALUE!</v>
      </c>
      <c r="AW188" s="17" t="e">
        <f>SUMIFS('[1]Deals (investment)'!$C:$C,'[1]Deals (investment)'!$B:$B,$A188,'[1]Deals (investment)'!$T:$T,AW$1)</f>
        <v>#VALUE!</v>
      </c>
      <c r="AX188" s="17" t="e">
        <f>SUMIFS('[1]Deals (investment)'!$C:$C,'[1]Deals (investment)'!$B:$B,$A188,'[1]Deals (investment)'!$T:$T,AX$1)</f>
        <v>#VALUE!</v>
      </c>
      <c r="AY188" s="17" t="e">
        <f>SUMIFS('[1]Deals (investment)'!$C:$C,'[1]Deals (investment)'!$B:$B,$A188,'[1]Deals (investment)'!$T:$T,AY$1)</f>
        <v>#VALUE!</v>
      </c>
      <c r="AZ188" s="17" t="e">
        <f>SUMIFS('[1]Deals (investment)'!$C:$C,'[1]Deals (investment)'!$B:$B,$A188,'[1]Deals (investment)'!$T:$T,AZ$1)</f>
        <v>#VALUE!</v>
      </c>
      <c r="BA188" s="17" t="e">
        <f>SUMIFS('[1]Deals (investment)'!$C:$C,'[1]Deals (investment)'!$B:$B,$A188,'[1]Deals (investment)'!$T:$T,BA$1)</f>
        <v>#VALUE!</v>
      </c>
      <c r="BB188" s="17" t="e">
        <f>SUMIFS('[1]Deals (investment)'!$C:$C,'[1]Deals (investment)'!$B:$B,$A188,'[1]Deals (investment)'!$T:$T,BB$1)</f>
        <v>#VALUE!</v>
      </c>
      <c r="BC188" s="17" t="e">
        <f>SUMIFS('[1]Deals (Exits)'!$C:$C,'[1]Deals (Exits)'!$B:$B,$A188)</f>
        <v>#VALUE!</v>
      </c>
      <c r="BD188" s="17" t="e">
        <f>SUMIFS('[1]Deals (investment)'!$C:$C,'[1]Deals (investment)'!$B:$B,$A188,'[1]Deals (investment)'!$V:$V,BD$1)</f>
        <v>#VALUE!</v>
      </c>
      <c r="BE188" s="17" t="e">
        <f>SUMIFS('[1]Deals (investment)'!$C:$C,'[1]Deals (investment)'!$B:$B,$A188,'[1]Deals (investment)'!$V:$V,BE$1)</f>
        <v>#VALUE!</v>
      </c>
      <c r="BF188" s="17" t="e">
        <f>SUMIFS('[1]Deals (investment)'!$C:$C,'[1]Deals (investment)'!$B:$B,$A188,'[1]Deals (investment)'!$V:$V,BF$1)</f>
        <v>#VALUE!</v>
      </c>
      <c r="BG188" s="17" t="e">
        <f>SUMIFS('[1]Deals (investment)'!$C:$C,'[1]Deals (investment)'!$B:$B,$A188,'[1]Deals (investment)'!$V:$V,BG$1)</f>
        <v>#VALUE!</v>
      </c>
      <c r="BH188" s="17" t="e">
        <f>SUMIFS('[1]Deals (investment)'!$C:$C,'[1]Deals (investment)'!$B:$B,$A188,'[1]Deals (investment)'!$V:$V,BH$1)</f>
        <v>#VALUE!</v>
      </c>
      <c r="BI188" s="17" t="e">
        <f>SUMIFS('[1]Deals (investment)'!$C:$C,'[1]Deals (investment)'!$B:$B,$A188,'[1]Deals (investment)'!$V:$V,BI$1)</f>
        <v>#VALUE!</v>
      </c>
      <c r="BJ188" s="17" t="e">
        <f>SUMIFS('[1]Deals (investment)'!$C:$C,'[1]Deals (investment)'!$B:$B,$A188,'[1]Deals (investment)'!$V:$V,BJ$1)</f>
        <v>#VALUE!</v>
      </c>
      <c r="BK188" s="17" t="e">
        <f>SUMIFS('[1]Deals (investment)'!$C:$C,'[1]Deals (investment)'!$B:$B,$A188,'[1]Deals (investment)'!$V:$V,BK$1)</f>
        <v>#VALUE!</v>
      </c>
      <c r="BL188" s="17" t="e">
        <f>SUMIFS('[1]Deals (investment)'!$C:$C,'[1]Deals (investment)'!$B:$B,$A188,'[1]Deals (investment)'!$V:$V,BL$1)</f>
        <v>#VALUE!</v>
      </c>
      <c r="BM188" s="17" t="e">
        <f>SUMIFS('[1]Deals (investment)'!$C:$C,'[1]Deals (investment)'!$B:$B,$A188,'[1]Deals (investment)'!$V:$V,BM$1)</f>
        <v>#VALUE!</v>
      </c>
      <c r="BN188" s="15"/>
      <c r="BO188" s="15"/>
      <c r="BP188" s="22"/>
      <c r="BQ188" s="15"/>
      <c r="BR188" s="15"/>
      <c r="BS188" s="15"/>
      <c r="BT188" s="15"/>
      <c r="BU188" s="15"/>
      <c r="BV188" s="15"/>
      <c r="BW188" s="15"/>
      <c r="BX188" s="15"/>
      <c r="BY188" s="15"/>
      <c r="BZ188" s="15"/>
      <c r="CA188" s="15"/>
      <c r="CB188" s="15"/>
      <c r="CC188" s="15"/>
      <c r="CD188" s="15"/>
      <c r="CE188" s="15"/>
      <c r="CF188" s="15"/>
      <c r="CG188" s="15"/>
      <c r="CH188" s="15"/>
      <c r="CI188" s="15"/>
      <c r="CJ188" s="15"/>
      <c r="DM188">
        <v>1149</v>
      </c>
    </row>
    <row r="189" spans="1:118" ht="12.75">
      <c r="A189" s="15" t="s">
        <v>1677</v>
      </c>
      <c r="B189" s="15" t="s">
        <v>1678</v>
      </c>
      <c r="C189" s="15" t="s">
        <v>58</v>
      </c>
      <c r="D189" s="16">
        <v>2018</v>
      </c>
      <c r="E189" s="15" t="s">
        <v>117</v>
      </c>
      <c r="F189" s="15" t="s">
        <v>110</v>
      </c>
      <c r="G189" s="15" t="s">
        <v>118</v>
      </c>
      <c r="H189" s="15" t="s">
        <v>118</v>
      </c>
      <c r="I189" s="15" t="s">
        <v>118</v>
      </c>
      <c r="J189" s="15"/>
      <c r="K189" s="17">
        <v>500000</v>
      </c>
      <c r="L189" s="15"/>
      <c r="M189" s="18">
        <f t="shared" si="1"/>
        <v>0</v>
      </c>
      <c r="N189" s="15" t="s">
        <v>1679</v>
      </c>
      <c r="O189" s="15"/>
      <c r="P189" s="15"/>
      <c r="Q189" s="24" t="e">
        <f ca="1">_xludf.MAXIFS('[1]Deals (investment)'!A:A,'[1]Deals (investment)'!B:B,A189)</f>
        <v>#NAME?</v>
      </c>
      <c r="R189" s="15" t="s">
        <v>375</v>
      </c>
      <c r="S189" s="19">
        <v>500000</v>
      </c>
      <c r="T189" s="15" t="s">
        <v>375</v>
      </c>
      <c r="U189" s="17">
        <v>500000</v>
      </c>
      <c r="V189" s="15" t="s">
        <v>1680</v>
      </c>
      <c r="W189" s="15">
        <v>0</v>
      </c>
      <c r="X189" s="15" t="s">
        <v>79</v>
      </c>
      <c r="Y189" s="15" t="s">
        <v>1420</v>
      </c>
      <c r="Z189" s="25" t="s">
        <v>81</v>
      </c>
      <c r="AA189" s="25" t="s">
        <v>1679</v>
      </c>
      <c r="AB189" s="32">
        <v>43506</v>
      </c>
      <c r="AC189" s="15" t="s">
        <v>110</v>
      </c>
      <c r="AD189" s="15" t="s">
        <v>110</v>
      </c>
      <c r="AE189" s="15" t="s">
        <v>110</v>
      </c>
      <c r="AF189" s="15" t="s">
        <v>110</v>
      </c>
      <c r="AG189" s="22">
        <f t="shared" ca="1" si="17"/>
        <v>0.87096774193548387</v>
      </c>
      <c r="AH189" s="15" t="str">
        <f t="shared" si="16"/>
        <v/>
      </c>
      <c r="AI189" s="22" t="str">
        <f>VLOOKUP(A189,'[1]Deals (investment)'!$B$2:$Z$1497,1,FALSE)</f>
        <v>Ethnic Brand</v>
      </c>
      <c r="AJ189" s="22"/>
      <c r="AK189" s="17" t="e">
        <f>VLOOKUP(A189,'[1]Deals (Exits)'!B:B,1,FALSE)</f>
        <v>#N/A</v>
      </c>
      <c r="AL189" s="23"/>
      <c r="AM189" s="17" t="str">
        <f>VLOOKUP(X189,[1]Lookups!$B$3:$C$200,2,FALSE)</f>
        <v>Other Technologies &amp; Information Technology</v>
      </c>
      <c r="AN189" s="17"/>
      <c r="AO189" s="17"/>
      <c r="AP189" s="17"/>
      <c r="AQ189" s="18"/>
      <c r="AR189" s="18"/>
      <c r="AS189" s="17"/>
      <c r="AT189" s="17"/>
      <c r="AU189" s="18"/>
      <c r="AV189" s="17"/>
      <c r="AW189" s="17"/>
      <c r="AX189" s="17"/>
      <c r="AY189" s="17"/>
      <c r="AZ189" s="17"/>
      <c r="BA189" s="17"/>
      <c r="BB189" s="17"/>
      <c r="BC189" s="17"/>
      <c r="BD189" s="17"/>
      <c r="BE189" s="17"/>
      <c r="BF189" s="17"/>
      <c r="BG189" s="17"/>
      <c r="BH189" s="17"/>
      <c r="BI189" s="17"/>
      <c r="BJ189" s="17"/>
      <c r="BK189" s="17"/>
      <c r="BL189" s="17"/>
      <c r="BM189" s="17"/>
      <c r="BN189" s="15"/>
      <c r="BO189" s="15"/>
      <c r="BP189" s="22"/>
      <c r="BQ189" s="15"/>
      <c r="BR189" s="15"/>
      <c r="BS189" s="15"/>
      <c r="BT189" s="15"/>
      <c r="BU189" s="15"/>
      <c r="BV189" s="15"/>
      <c r="BW189" s="15"/>
      <c r="BX189" s="15"/>
      <c r="BY189" s="15"/>
      <c r="BZ189" s="15"/>
      <c r="CA189" s="15"/>
      <c r="CB189" s="15"/>
      <c r="CC189" s="15"/>
      <c r="CD189" s="15" t="str">
        <f t="shared" ref="CD189:CD191" si="18">CONCATENATE(A189,B189,C189)</f>
        <v>Ethnic BrandEthnic Brand seeks to provide virtual factory services for fashion brands and artisans globally, through manufacturing as a service.Active</v>
      </c>
      <c r="CE189" s="15"/>
      <c r="CF189" s="15"/>
      <c r="CG189" s="15"/>
      <c r="CH189" s="15"/>
      <c r="CI189" s="15"/>
      <c r="CJ189" s="15"/>
    </row>
    <row r="190" spans="1:118" ht="12.75">
      <c r="A190" s="25" t="s">
        <v>1681</v>
      </c>
      <c r="B190" s="15" t="s">
        <v>1682</v>
      </c>
      <c r="C190" s="15" t="s">
        <v>58</v>
      </c>
      <c r="D190" s="16">
        <v>2005</v>
      </c>
      <c r="E190" s="15" t="s">
        <v>59</v>
      </c>
      <c r="F190" s="15" t="s">
        <v>1683</v>
      </c>
      <c r="G190" s="15" t="s">
        <v>61</v>
      </c>
      <c r="H190" s="15" t="s">
        <v>61</v>
      </c>
      <c r="I190" s="15" t="s">
        <v>61</v>
      </c>
      <c r="J190" s="15"/>
      <c r="K190" s="17" t="e">
        <f t="shared" ref="K190:K208" si="19">AT190</f>
        <v>#VALUE!</v>
      </c>
      <c r="L190" s="15"/>
      <c r="M190" s="18" t="e">
        <f t="shared" si="1"/>
        <v>#VALUE!</v>
      </c>
      <c r="N190" s="15" t="s">
        <v>1192</v>
      </c>
      <c r="O190" s="15"/>
      <c r="P190" s="15"/>
      <c r="Q190" s="15"/>
      <c r="R190" s="15"/>
      <c r="S190" s="19"/>
      <c r="T190" s="15"/>
      <c r="U190" s="17"/>
      <c r="V190" s="15" t="s">
        <v>1684</v>
      </c>
      <c r="W190" s="15">
        <v>0</v>
      </c>
      <c r="X190" s="15" t="s">
        <v>404</v>
      </c>
      <c r="Y190" s="15" t="s">
        <v>1685</v>
      </c>
      <c r="Z190" s="25" t="s">
        <v>81</v>
      </c>
      <c r="AB190" s="20" t="s">
        <v>333</v>
      </c>
      <c r="AC190" s="27" t="s">
        <v>1686</v>
      </c>
      <c r="AD190" s="27" t="s">
        <v>1687</v>
      </c>
      <c r="AE190" s="15" t="s">
        <v>110</v>
      </c>
      <c r="AF190" s="15" t="s">
        <v>110</v>
      </c>
      <c r="AG190" s="22">
        <f t="shared" si="17"/>
        <v>0.67741935483870963</v>
      </c>
      <c r="AH190" s="15" t="str">
        <f t="shared" si="16"/>
        <v/>
      </c>
      <c r="AI190" s="22" t="str">
        <f>VLOOKUP(A190,'[1]Deals (investment)'!$B$2:$Z$1497,1,FALSE)</f>
        <v>Medallion Communications</v>
      </c>
      <c r="AJ190" s="22">
        <f>VLOOKUP(A190,'[1]Deals (investment)'!$B$2:$Z$870,15,FALSE)</f>
        <v>1</v>
      </c>
      <c r="AK190" s="17" t="e">
        <f>VLOOKUP(A190,'[1]Deals (Exits)'!B:B,1,FALSE)</f>
        <v>#N/A</v>
      </c>
      <c r="AL190" s="23">
        <f>VLOOKUP(G190,[1]Lookups!$V$3:$Y$197,4,FALSE)</f>
        <v>0</v>
      </c>
      <c r="AM190" s="17" t="str">
        <f>VLOOKUP(X190,[1]Lookups!$B$3:$C$200,2,FALSE)</f>
        <v>Other Technologies &amp; Information Technology</v>
      </c>
      <c r="AN190" s="17" t="e">
        <f>VLOOKUP(R190,[1]Lookups!$H$3:$I$69,2,FALSE)</f>
        <v>#N/A</v>
      </c>
      <c r="AO190" s="17" t="e">
        <f>VLOOKUP(T190,[1]Lookups!$H$3:$I$69,2,FALSE)</f>
        <v>#N/A</v>
      </c>
      <c r="AP190" s="17" t="e">
        <f>VLOOKUP(AN190,[1]Lookups!$N$3:$O$11,2,FALSE)</f>
        <v>#N/A</v>
      </c>
      <c r="AQ190" s="18" t="e">
        <f>COUNTIFS('[1]Deals (investment)'!$B:$B,$A190)</f>
        <v>#VALUE!</v>
      </c>
      <c r="AR190" s="18" t="e">
        <f>COUNTIFS('[1]Deals (investment)'!$B:$B,$A190,'[1]Deals (investment)'!$T:$T,$AW$1)+COUNTIFS('[1]Deals (investment)'!$B:$B,$A190,'[1]Deals (investment)'!$T:$T,$AX$1)+COUNTIFS('[1]Deals (investment)'!$B:$B,$A190,'[1]Deals (investment)'!$T:$T,$AY$1)</f>
        <v>#VALUE!</v>
      </c>
      <c r="AS190" s="17" t="e">
        <f>SUMIFS('[1]Deals (investment)'!$C:$C,'[1]Deals (investment)'!$B:$B,$A190)</f>
        <v>#VALUE!</v>
      </c>
      <c r="AT190" s="17" t="e">
        <f t="shared" ref="AT190:AT208" si="20">SUM(AW190:AY190)</f>
        <v>#VALUE!</v>
      </c>
      <c r="AU190" s="18" t="e">
        <f>COUNTIF('[1]Deals (Exits)'!$B:$B,A190)</f>
        <v>#VALUE!</v>
      </c>
      <c r="AV190" s="17" t="e">
        <f>SUMIFS('[1]Deals (investment)'!$C:$C,'[1]Deals (investment)'!$B:$B,$A190,'[1]Deals (investment)'!$T:$T,AV$1)</f>
        <v>#VALUE!</v>
      </c>
      <c r="AW190" s="17" t="e">
        <f>SUMIFS('[1]Deals (investment)'!$C:$C,'[1]Deals (investment)'!$B:$B,$A190,'[1]Deals (investment)'!$T:$T,AW$1)</f>
        <v>#VALUE!</v>
      </c>
      <c r="AX190" s="17" t="e">
        <f>SUMIFS('[1]Deals (investment)'!$C:$C,'[1]Deals (investment)'!$B:$B,$A190,'[1]Deals (investment)'!$T:$T,AX$1)</f>
        <v>#VALUE!</v>
      </c>
      <c r="AY190" s="17" t="e">
        <f>SUMIFS('[1]Deals (investment)'!$C:$C,'[1]Deals (investment)'!$B:$B,$A190,'[1]Deals (investment)'!$T:$T,AY$1)</f>
        <v>#VALUE!</v>
      </c>
      <c r="AZ190" s="17" t="e">
        <f>SUMIFS('[1]Deals (investment)'!$C:$C,'[1]Deals (investment)'!$B:$B,$A190,'[1]Deals (investment)'!$T:$T,AZ$1)</f>
        <v>#VALUE!</v>
      </c>
      <c r="BA190" s="17" t="e">
        <f>SUMIFS('[1]Deals (investment)'!$C:$C,'[1]Deals (investment)'!$B:$B,$A190,'[1]Deals (investment)'!$T:$T,BA$1)</f>
        <v>#VALUE!</v>
      </c>
      <c r="BB190" s="17" t="e">
        <f>SUMIFS('[1]Deals (investment)'!$C:$C,'[1]Deals (investment)'!$B:$B,$A190,'[1]Deals (investment)'!$T:$T,BB$1)</f>
        <v>#VALUE!</v>
      </c>
      <c r="BC190" s="17" t="e">
        <f>SUMIFS('[1]Deals (Exits)'!$C:$C,'[1]Deals (Exits)'!$B:$B,$A190)</f>
        <v>#VALUE!</v>
      </c>
      <c r="BD190" s="17" t="e">
        <f>SUMIFS('[1]Deals (investment)'!$C:$C,'[1]Deals (investment)'!$B:$B,$A190,'[1]Deals (investment)'!$V:$V,BD$1)</f>
        <v>#VALUE!</v>
      </c>
      <c r="BE190" s="17" t="e">
        <f>SUMIFS('[1]Deals (investment)'!$C:$C,'[1]Deals (investment)'!$B:$B,$A190,'[1]Deals (investment)'!$V:$V,BE$1)</f>
        <v>#VALUE!</v>
      </c>
      <c r="BF190" s="17" t="e">
        <f>SUMIFS('[1]Deals (investment)'!$C:$C,'[1]Deals (investment)'!$B:$B,$A190,'[1]Deals (investment)'!$V:$V,BF$1)</f>
        <v>#VALUE!</v>
      </c>
      <c r="BG190" s="17" t="e">
        <f>SUMIFS('[1]Deals (investment)'!$C:$C,'[1]Deals (investment)'!$B:$B,$A190,'[1]Deals (investment)'!$V:$V,BG$1)</f>
        <v>#VALUE!</v>
      </c>
      <c r="BH190" s="17" t="e">
        <f>SUMIFS('[1]Deals (investment)'!$C:$C,'[1]Deals (investment)'!$B:$B,$A190,'[1]Deals (investment)'!$V:$V,BH$1)</f>
        <v>#VALUE!</v>
      </c>
      <c r="BI190" s="17" t="e">
        <f>SUMIFS('[1]Deals (investment)'!$C:$C,'[1]Deals (investment)'!$B:$B,$A190,'[1]Deals (investment)'!$V:$V,BI$1)</f>
        <v>#VALUE!</v>
      </c>
      <c r="BJ190" s="17" t="e">
        <f>SUMIFS('[1]Deals (investment)'!$C:$C,'[1]Deals (investment)'!$B:$B,$A190,'[1]Deals (investment)'!$V:$V,BJ$1)</f>
        <v>#VALUE!</v>
      </c>
      <c r="BK190" s="17" t="e">
        <f>SUMIFS('[1]Deals (investment)'!$C:$C,'[1]Deals (investment)'!$B:$B,$A190,'[1]Deals (investment)'!$V:$V,BK$1)</f>
        <v>#VALUE!</v>
      </c>
      <c r="BL190" s="17" t="e">
        <f>SUMIFS('[1]Deals (investment)'!$C:$C,'[1]Deals (investment)'!$B:$B,$A190,'[1]Deals (investment)'!$V:$V,BL$1)</f>
        <v>#VALUE!</v>
      </c>
      <c r="BM190" s="17" t="e">
        <f>SUMIFS('[1]Deals (investment)'!$C:$C,'[1]Deals (investment)'!$B:$B,$A190,'[1]Deals (investment)'!$V:$V,BM$1)</f>
        <v>#VALUE!</v>
      </c>
      <c r="BN190" s="15"/>
      <c r="BO190" s="15"/>
      <c r="BP190" s="22"/>
      <c r="BQ190" s="15"/>
      <c r="BR190" s="15"/>
      <c r="BS190" s="15"/>
      <c r="BT190" s="15"/>
      <c r="BU190" s="15"/>
      <c r="BV190" s="15"/>
      <c r="BW190" s="15"/>
      <c r="BX190" s="15"/>
      <c r="BY190" s="15"/>
      <c r="BZ190" s="15"/>
      <c r="CA190" s="15"/>
      <c r="CB190" s="15"/>
      <c r="CC190" s="15"/>
      <c r="CD190" s="15" t="str">
        <f t="shared" si="18"/>
        <v>Medallion CommunicationsMedallion telecommunications is an interconnect clearinghouse and Co-location Data service Company with existing connections to all the telecom operators in NigeriaActive</v>
      </c>
      <c r="CE190" s="15"/>
      <c r="CF190" s="15"/>
      <c r="CG190" s="15"/>
      <c r="CH190" s="15"/>
      <c r="CI190" s="15"/>
      <c r="CJ190" s="15"/>
    </row>
    <row r="191" spans="1:118" ht="12.75">
      <c r="A191" s="15" t="s">
        <v>1688</v>
      </c>
      <c r="B191" s="15" t="s">
        <v>1689</v>
      </c>
      <c r="C191" s="15" t="s">
        <v>58</v>
      </c>
      <c r="D191" s="16">
        <v>2015</v>
      </c>
      <c r="E191" s="15" t="s">
        <v>90</v>
      </c>
      <c r="F191" s="15"/>
      <c r="G191" s="15" t="s">
        <v>91</v>
      </c>
      <c r="H191" s="15" t="s">
        <v>91</v>
      </c>
      <c r="I191" s="15" t="s">
        <v>91</v>
      </c>
      <c r="J191" s="15"/>
      <c r="K191" s="17" t="e">
        <f t="shared" si="19"/>
        <v>#VALUE!</v>
      </c>
      <c r="L191" s="15"/>
      <c r="M191" s="18" t="e">
        <f t="shared" si="1"/>
        <v>#VALUE!</v>
      </c>
      <c r="N191" s="15"/>
      <c r="O191" s="15"/>
      <c r="P191" s="15"/>
      <c r="Q191" s="15"/>
      <c r="R191" s="15" t="s">
        <v>92</v>
      </c>
      <c r="S191" s="19" t="s">
        <v>144</v>
      </c>
      <c r="T191" s="15" t="s">
        <v>375</v>
      </c>
      <c r="U191" s="17">
        <v>500000</v>
      </c>
      <c r="V191" s="15" t="s">
        <v>1690</v>
      </c>
      <c r="W191" s="15"/>
      <c r="X191" s="15" t="s">
        <v>493</v>
      </c>
      <c r="Y191" s="15" t="s">
        <v>1691</v>
      </c>
      <c r="AB191" s="20" t="s">
        <v>286</v>
      </c>
      <c r="AC191" s="21" t="s">
        <v>1692</v>
      </c>
      <c r="AD191" s="21" t="s">
        <v>1693</v>
      </c>
      <c r="AE191" s="21" t="s">
        <v>1694</v>
      </c>
      <c r="AF191" s="21" t="s">
        <v>1695</v>
      </c>
      <c r="AG191" s="22">
        <f t="shared" si="17"/>
        <v>0.67741935483870963</v>
      </c>
      <c r="AH191" s="15" t="e">
        <f t="shared" si="16"/>
        <v>#VALUE!</v>
      </c>
      <c r="AI191" s="22" t="str">
        <f>VLOOKUP(A191,'[1]Deals (investment)'!$B$2:$Z$1497,1,FALSE)</f>
        <v>Giraffe</v>
      </c>
      <c r="AJ191" s="22">
        <f>VLOOKUP(A191,'[1]Deals (investment)'!$B$2:$Z$870,15,FALSE)</f>
        <v>1</v>
      </c>
      <c r="AK191" s="17" t="e">
        <f>VLOOKUP(A191,'[1]Deals (Exits)'!B:B,1,FALSE)</f>
        <v>#N/A</v>
      </c>
      <c r="AL191" s="23">
        <f>VLOOKUP(G191,[1]Lookups!$V$3:$Y$197,4,FALSE)</f>
        <v>0</v>
      </c>
      <c r="AM191" s="17" t="str">
        <f>VLOOKUP(X191,[1]Lookups!$B$3:$C$200,2,FALSE)</f>
        <v>Employment, Talent &amp; Labour</v>
      </c>
      <c r="AN191" s="17" t="str">
        <f>VLOOKUP(R191,[1]Lookups!$H$3:$I$69,2,FALSE)</f>
        <v>4. Late Venture</v>
      </c>
      <c r="AO191" s="17" t="str">
        <f>VLOOKUP(T191,[1]Lookups!$H$3:$I$69,2,FALSE)</f>
        <v>2. Seed</v>
      </c>
      <c r="AP191" s="17" t="str">
        <f>VLOOKUP(AN191,[1]Lookups!$N$3:$O$11,2,FALSE)</f>
        <v>Growth</v>
      </c>
      <c r="AQ191" s="18" t="e">
        <f>COUNTIFS('[1]Deals (investment)'!$B:$B,$A191)</f>
        <v>#VALUE!</v>
      </c>
      <c r="AR191" s="18" t="e">
        <f>COUNTIFS('[1]Deals (investment)'!$B:$B,$A191,'[1]Deals (investment)'!$T:$T,$AW$1)+COUNTIFS('[1]Deals (investment)'!$B:$B,$A191,'[1]Deals (investment)'!$T:$T,$AX$1)+COUNTIFS('[1]Deals (investment)'!$B:$B,$A191,'[1]Deals (investment)'!$T:$T,$AY$1)</f>
        <v>#VALUE!</v>
      </c>
      <c r="AS191" s="17" t="e">
        <f>SUMIFS('[1]Deals (investment)'!$C:$C,'[1]Deals (investment)'!$B:$B,$A191)</f>
        <v>#VALUE!</v>
      </c>
      <c r="AT191" s="17" t="e">
        <f t="shared" si="20"/>
        <v>#VALUE!</v>
      </c>
      <c r="AU191" s="18" t="e">
        <f>COUNTIF('[1]Deals (Exits)'!$B:$B,A191)</f>
        <v>#VALUE!</v>
      </c>
      <c r="AV191" s="17" t="e">
        <f>SUMIFS('[1]Deals (investment)'!$C:$C,'[1]Deals (investment)'!$B:$B,$A191,'[1]Deals (investment)'!$T:$T,AV$1)</f>
        <v>#VALUE!</v>
      </c>
      <c r="AW191" s="17" t="e">
        <f>SUMIFS('[1]Deals (investment)'!$C:$C,'[1]Deals (investment)'!$B:$B,$A191,'[1]Deals (investment)'!$T:$T,AW$1)</f>
        <v>#VALUE!</v>
      </c>
      <c r="AX191" s="17" t="e">
        <f>SUMIFS('[1]Deals (investment)'!$C:$C,'[1]Deals (investment)'!$B:$B,$A191,'[1]Deals (investment)'!$T:$T,AX$1)</f>
        <v>#VALUE!</v>
      </c>
      <c r="AY191" s="17" t="e">
        <f>SUMIFS('[1]Deals (investment)'!$C:$C,'[1]Deals (investment)'!$B:$B,$A191,'[1]Deals (investment)'!$T:$T,AY$1)</f>
        <v>#VALUE!</v>
      </c>
      <c r="AZ191" s="17" t="e">
        <f>SUMIFS('[1]Deals (investment)'!$C:$C,'[1]Deals (investment)'!$B:$B,$A191,'[1]Deals (investment)'!$T:$T,AZ$1)</f>
        <v>#VALUE!</v>
      </c>
      <c r="BA191" s="17" t="e">
        <f>SUMIFS('[1]Deals (investment)'!$C:$C,'[1]Deals (investment)'!$B:$B,$A191,'[1]Deals (investment)'!$T:$T,BA$1)</f>
        <v>#VALUE!</v>
      </c>
      <c r="BB191" s="17" t="e">
        <f>SUMIFS('[1]Deals (investment)'!$C:$C,'[1]Deals (investment)'!$B:$B,$A191,'[1]Deals (investment)'!$T:$T,BB$1)</f>
        <v>#VALUE!</v>
      </c>
      <c r="BC191" s="17" t="e">
        <f>SUMIFS('[1]Deals (Exits)'!$C:$C,'[1]Deals (Exits)'!$B:$B,$A191)</f>
        <v>#VALUE!</v>
      </c>
      <c r="BD191" s="17" t="e">
        <f>SUMIFS('[1]Deals (investment)'!$C:$C,'[1]Deals (investment)'!$B:$B,$A191,'[1]Deals (investment)'!$V:$V,BD$1)</f>
        <v>#VALUE!</v>
      </c>
      <c r="BE191" s="17" t="e">
        <f>SUMIFS('[1]Deals (investment)'!$C:$C,'[1]Deals (investment)'!$B:$B,$A191,'[1]Deals (investment)'!$V:$V,BE$1)</f>
        <v>#VALUE!</v>
      </c>
      <c r="BF191" s="17" t="e">
        <f>SUMIFS('[1]Deals (investment)'!$C:$C,'[1]Deals (investment)'!$B:$B,$A191,'[1]Deals (investment)'!$V:$V,BF$1)</f>
        <v>#VALUE!</v>
      </c>
      <c r="BG191" s="17" t="e">
        <f>SUMIFS('[1]Deals (investment)'!$C:$C,'[1]Deals (investment)'!$B:$B,$A191,'[1]Deals (investment)'!$V:$V,BG$1)</f>
        <v>#VALUE!</v>
      </c>
      <c r="BH191" s="17" t="e">
        <f>SUMIFS('[1]Deals (investment)'!$C:$C,'[1]Deals (investment)'!$B:$B,$A191,'[1]Deals (investment)'!$V:$V,BH$1)</f>
        <v>#VALUE!</v>
      </c>
      <c r="BI191" s="17" t="e">
        <f>SUMIFS('[1]Deals (investment)'!$C:$C,'[1]Deals (investment)'!$B:$B,$A191,'[1]Deals (investment)'!$V:$V,BI$1)</f>
        <v>#VALUE!</v>
      </c>
      <c r="BJ191" s="17" t="e">
        <f>SUMIFS('[1]Deals (investment)'!$C:$C,'[1]Deals (investment)'!$B:$B,$A191,'[1]Deals (investment)'!$V:$V,BJ$1)</f>
        <v>#VALUE!</v>
      </c>
      <c r="BK191" s="17" t="e">
        <f>SUMIFS('[1]Deals (investment)'!$C:$C,'[1]Deals (investment)'!$B:$B,$A191,'[1]Deals (investment)'!$V:$V,BK$1)</f>
        <v>#VALUE!</v>
      </c>
      <c r="BL191" s="17" t="e">
        <f>SUMIFS('[1]Deals (investment)'!$C:$C,'[1]Deals (investment)'!$B:$B,$A191,'[1]Deals (investment)'!$V:$V,BL$1)</f>
        <v>#VALUE!</v>
      </c>
      <c r="BM191" s="17" t="e">
        <f>SUMIFS('[1]Deals (investment)'!$C:$C,'[1]Deals (investment)'!$B:$B,$A191,'[1]Deals (investment)'!$V:$V,BM$1)</f>
        <v>#VALUE!</v>
      </c>
      <c r="BN191" s="15"/>
      <c r="BO191" s="15"/>
      <c r="BP191" s="22"/>
      <c r="BQ191" s="15"/>
      <c r="BR191" s="15"/>
      <c r="BS191" s="15"/>
      <c r="BT191" s="15"/>
      <c r="BU191" s="15"/>
      <c r="BV191" s="15"/>
      <c r="BW191" s="15"/>
      <c r="BX191" s="15"/>
      <c r="BY191" s="15"/>
      <c r="BZ191" s="15"/>
      <c r="CA191" s="15"/>
      <c r="CB191" s="15"/>
      <c r="CC191" s="15"/>
      <c r="CD191" s="15" t="str">
        <f t="shared" si="18"/>
        <v>GiraffeWhen we founded Giraffe in 2015, we had one objective in mind and that was to tackle South Africa’s unemployment problem head on. Unemployment is arguably the biggest issue facing South African society today, with over 25% of the population lacking dependable income. We noticed that a common issue facing South African employers is staff attrition. Employers have positions to fill and job seekers need employment, so they often ‘take what they can get’. But this culture of job seekers settling for any job and employers settling for any candidate is problematic, as job seekers soon leave for a better opportunities or jobs closer to home.Active</v>
      </c>
      <c r="CE191" s="15"/>
      <c r="CF191" s="15"/>
      <c r="CG191" s="15"/>
      <c r="CH191" s="15"/>
      <c r="CI191" s="15"/>
      <c r="CJ191" s="15"/>
      <c r="DM191">
        <v>774</v>
      </c>
    </row>
    <row r="192" spans="1:118" ht="12.75">
      <c r="A192" s="15" t="s">
        <v>1696</v>
      </c>
      <c r="B192" s="15" t="s">
        <v>1697</v>
      </c>
      <c r="C192" s="15" t="s">
        <v>58</v>
      </c>
      <c r="D192" s="16">
        <v>2016</v>
      </c>
      <c r="E192" s="15" t="s">
        <v>1698</v>
      </c>
      <c r="F192" s="15"/>
      <c r="G192" s="15" t="s">
        <v>1699</v>
      </c>
      <c r="H192" s="15"/>
      <c r="I192" s="15" t="s">
        <v>1700</v>
      </c>
      <c r="J192" s="15" t="s">
        <v>1701</v>
      </c>
      <c r="K192" s="17" t="e">
        <f t="shared" si="19"/>
        <v>#VALUE!</v>
      </c>
      <c r="L192" s="15"/>
      <c r="M192" s="18" t="e">
        <f t="shared" si="1"/>
        <v>#VALUE!</v>
      </c>
      <c r="N192" s="15" t="s">
        <v>1702</v>
      </c>
      <c r="O192" s="15"/>
      <c r="P192" s="15"/>
      <c r="Q192" s="24" t="e">
        <f ca="1">_xludf.MAXIFS('[1]Deals (investment)'!A:A,'[1]Deals (investment)'!B:B,A192)</f>
        <v>#NAME?</v>
      </c>
      <c r="R192" s="15" t="s">
        <v>636</v>
      </c>
      <c r="S192" s="19">
        <v>112000</v>
      </c>
      <c r="T192" s="15" t="s">
        <v>375</v>
      </c>
      <c r="U192" s="17">
        <v>500000</v>
      </c>
      <c r="V192" s="15" t="s">
        <v>1703</v>
      </c>
      <c r="W192" s="15">
        <v>1</v>
      </c>
      <c r="X192" s="15" t="s">
        <v>657</v>
      </c>
      <c r="Y192" s="15" t="s">
        <v>1704</v>
      </c>
      <c r="Z192" s="25" t="s">
        <v>109</v>
      </c>
      <c r="AA192" s="25" t="s">
        <v>1705</v>
      </c>
      <c r="AB192" s="20" t="s">
        <v>286</v>
      </c>
      <c r="AC192" s="21" t="s">
        <v>1706</v>
      </c>
      <c r="AD192" s="21" t="s">
        <v>1707</v>
      </c>
      <c r="AE192" s="21" t="s">
        <v>1708</v>
      </c>
      <c r="AF192" s="21" t="s">
        <v>1709</v>
      </c>
      <c r="AG192" s="22">
        <f t="shared" ca="1" si="17"/>
        <v>0.83870967741935487</v>
      </c>
      <c r="AH192" s="15" t="str">
        <f t="shared" si="16"/>
        <v/>
      </c>
      <c r="AI192" s="22" t="str">
        <f>VLOOKUP(A192,'[1]Deals (investment)'!$B$2:$Z$1497,1,FALSE)</f>
        <v>RxAll</v>
      </c>
      <c r="AJ192" s="22">
        <f>VLOOKUP(A192,'[1]Deals (investment)'!$B$2:$Z$870,15,FALSE)</f>
        <v>1</v>
      </c>
      <c r="AK192" s="17" t="e">
        <f>VLOOKUP(A192,'[1]Deals (Exits)'!B:B,1,FALSE)</f>
        <v>#N/A</v>
      </c>
      <c r="AL192" s="23">
        <f>VLOOKUP(G192,[1]Lookups!$V$3:$Y$197,4,FALSE)</f>
        <v>1</v>
      </c>
      <c r="AM192" s="17" t="str">
        <f>VLOOKUP(X192,[1]Lookups!$B$3:$C$200,2,FALSE)</f>
        <v>Emerging Technologies</v>
      </c>
      <c r="AN192" s="17" t="str">
        <f>VLOOKUP(R192,[1]Lookups!$H$3:$I$69,2,FALSE)</f>
        <v>1. Grant</v>
      </c>
      <c r="AO192" s="17" t="str">
        <f>VLOOKUP(T192,[1]Lookups!$H$3:$I$69,2,FALSE)</f>
        <v>2. Seed</v>
      </c>
      <c r="AP192" s="17" t="str">
        <f>VLOOKUP(AN192,[1]Lookups!$N$3:$O$11,2,FALSE)</f>
        <v>Early</v>
      </c>
      <c r="AQ192" s="18" t="e">
        <f>COUNTIFS('[1]Deals (investment)'!$B:$B,$A192)</f>
        <v>#VALUE!</v>
      </c>
      <c r="AR192" s="18" t="e">
        <f>COUNTIFS('[1]Deals (investment)'!$B:$B,$A192,'[1]Deals (investment)'!$T:$T,$AW$1)+COUNTIFS('[1]Deals (investment)'!$B:$B,$A192,'[1]Deals (investment)'!$T:$T,$AX$1)+COUNTIFS('[1]Deals (investment)'!$B:$B,$A192,'[1]Deals (investment)'!$T:$T,$AY$1)</f>
        <v>#VALUE!</v>
      </c>
      <c r="AS192" s="17" t="e">
        <f>SUMIFS('[1]Deals (investment)'!$C:$C,'[1]Deals (investment)'!$B:$B,$A192)</f>
        <v>#VALUE!</v>
      </c>
      <c r="AT192" s="17" t="e">
        <f t="shared" si="20"/>
        <v>#VALUE!</v>
      </c>
      <c r="AU192" s="18" t="e">
        <f>COUNTIF('[1]Deals (Exits)'!$B:$B,A192)</f>
        <v>#VALUE!</v>
      </c>
      <c r="AV192" s="17" t="e">
        <f>SUMIFS('[1]Deals (investment)'!$C:$C,'[1]Deals (investment)'!$B:$B,$A192,'[1]Deals (investment)'!$T:$T,AV$1)</f>
        <v>#VALUE!</v>
      </c>
      <c r="AW192" s="17" t="e">
        <f>SUMIFS('[1]Deals (investment)'!$C:$C,'[1]Deals (investment)'!$B:$B,$A192,'[1]Deals (investment)'!$T:$T,AW$1)</f>
        <v>#VALUE!</v>
      </c>
      <c r="AX192" s="17" t="e">
        <f>SUMIFS('[1]Deals (investment)'!$C:$C,'[1]Deals (investment)'!$B:$B,$A192,'[1]Deals (investment)'!$T:$T,AX$1)</f>
        <v>#VALUE!</v>
      </c>
      <c r="AY192" s="17" t="e">
        <f>SUMIFS('[1]Deals (investment)'!$C:$C,'[1]Deals (investment)'!$B:$B,$A192,'[1]Deals (investment)'!$T:$T,AY$1)</f>
        <v>#VALUE!</v>
      </c>
      <c r="AZ192" s="17" t="e">
        <f>SUMIFS('[1]Deals (investment)'!$C:$C,'[1]Deals (investment)'!$B:$B,$A192,'[1]Deals (investment)'!$T:$T,AZ$1)</f>
        <v>#VALUE!</v>
      </c>
      <c r="BA192" s="17" t="e">
        <f>SUMIFS('[1]Deals (investment)'!$C:$C,'[1]Deals (investment)'!$B:$B,$A192,'[1]Deals (investment)'!$T:$T,BA$1)</f>
        <v>#VALUE!</v>
      </c>
      <c r="BB192" s="17" t="e">
        <f>SUMIFS('[1]Deals (investment)'!$C:$C,'[1]Deals (investment)'!$B:$B,$A192,'[1]Deals (investment)'!$T:$T,BB$1)</f>
        <v>#VALUE!</v>
      </c>
      <c r="BC192" s="17" t="e">
        <f>SUMIFS('[1]Deals (Exits)'!$C:$C,'[1]Deals (Exits)'!$B:$B,$A192)</f>
        <v>#VALUE!</v>
      </c>
      <c r="BD192" s="17" t="e">
        <f>SUMIFS('[1]Deals (investment)'!$C:$C,'[1]Deals (investment)'!$B:$B,$A192,'[1]Deals (investment)'!$V:$V,BD$1)</f>
        <v>#VALUE!</v>
      </c>
      <c r="BE192" s="17" t="e">
        <f>SUMIFS('[1]Deals (investment)'!$C:$C,'[1]Deals (investment)'!$B:$B,$A192,'[1]Deals (investment)'!$V:$V,BE$1)</f>
        <v>#VALUE!</v>
      </c>
      <c r="BF192" s="17" t="e">
        <f>SUMIFS('[1]Deals (investment)'!$C:$C,'[1]Deals (investment)'!$B:$B,$A192,'[1]Deals (investment)'!$V:$V,BF$1)</f>
        <v>#VALUE!</v>
      </c>
      <c r="BG192" s="17" t="e">
        <f>SUMIFS('[1]Deals (investment)'!$C:$C,'[1]Deals (investment)'!$B:$B,$A192,'[1]Deals (investment)'!$V:$V,BG$1)</f>
        <v>#VALUE!</v>
      </c>
      <c r="BH192" s="17" t="e">
        <f>SUMIFS('[1]Deals (investment)'!$C:$C,'[1]Deals (investment)'!$B:$B,$A192,'[1]Deals (investment)'!$V:$V,BH$1)</f>
        <v>#VALUE!</v>
      </c>
      <c r="BI192" s="17" t="e">
        <f>SUMIFS('[1]Deals (investment)'!$C:$C,'[1]Deals (investment)'!$B:$B,$A192,'[1]Deals (investment)'!$V:$V,BI$1)</f>
        <v>#VALUE!</v>
      </c>
      <c r="BJ192" s="17" t="e">
        <f>SUMIFS('[1]Deals (investment)'!$C:$C,'[1]Deals (investment)'!$B:$B,$A192,'[1]Deals (investment)'!$V:$V,BJ$1)</f>
        <v>#VALUE!</v>
      </c>
      <c r="BK192" s="17" t="e">
        <f>SUMIFS('[1]Deals (investment)'!$C:$C,'[1]Deals (investment)'!$B:$B,$A192,'[1]Deals (investment)'!$V:$V,BK$1)</f>
        <v>#VALUE!</v>
      </c>
      <c r="BL192" s="17" t="e">
        <f>SUMIFS('[1]Deals (investment)'!$C:$C,'[1]Deals (investment)'!$B:$B,$A192,'[1]Deals (investment)'!$V:$V,BL$1)</f>
        <v>#VALUE!</v>
      </c>
      <c r="BM192" s="17" t="e">
        <f>SUMIFS('[1]Deals (investment)'!$C:$C,'[1]Deals (investment)'!$B:$B,$A192,'[1]Deals (investment)'!$V:$V,BM$1)</f>
        <v>#VALUE!</v>
      </c>
      <c r="BN192" s="15"/>
      <c r="BO192" s="15"/>
      <c r="BP192" s="22"/>
      <c r="BQ192" s="15"/>
      <c r="BR192" s="15"/>
      <c r="BS192" s="15"/>
      <c r="BT192" s="15"/>
      <c r="BU192" s="15"/>
      <c r="BV192" s="15"/>
      <c r="BW192" s="15"/>
      <c r="BX192" s="15"/>
      <c r="BY192" s="15"/>
      <c r="BZ192" s="15"/>
      <c r="CA192" s="15"/>
      <c r="CB192" s="15"/>
      <c r="CC192" s="15"/>
      <c r="CD192" s="15"/>
      <c r="CE192" s="15"/>
      <c r="CF192" s="15"/>
      <c r="CG192" s="15"/>
      <c r="CH192" s="15"/>
      <c r="CI192" s="15"/>
      <c r="CJ192" s="15"/>
      <c r="DM192">
        <v>286</v>
      </c>
      <c r="DN192">
        <v>2017</v>
      </c>
    </row>
    <row r="193" spans="1:117" ht="12.75">
      <c r="A193" s="15" t="s">
        <v>1710</v>
      </c>
      <c r="B193" s="15" t="s">
        <v>1711</v>
      </c>
      <c r="C193" s="15" t="s">
        <v>58</v>
      </c>
      <c r="D193" s="16">
        <v>2015</v>
      </c>
      <c r="E193" s="15" t="s">
        <v>90</v>
      </c>
      <c r="F193" s="15"/>
      <c r="G193" s="15" t="s">
        <v>91</v>
      </c>
      <c r="H193" s="15" t="s">
        <v>91</v>
      </c>
      <c r="I193" s="15" t="s">
        <v>91</v>
      </c>
      <c r="J193" s="15"/>
      <c r="K193" s="17" t="e">
        <f t="shared" si="19"/>
        <v>#VALUE!</v>
      </c>
      <c r="L193" s="15"/>
      <c r="M193" s="18" t="e">
        <f t="shared" si="1"/>
        <v>#VALUE!</v>
      </c>
      <c r="N193" s="15"/>
      <c r="O193" s="15"/>
      <c r="P193" s="15"/>
      <c r="Q193" s="15"/>
      <c r="R193" s="15" t="s">
        <v>375</v>
      </c>
      <c r="S193" s="19">
        <v>499000</v>
      </c>
      <c r="T193" s="15" t="s">
        <v>375</v>
      </c>
      <c r="U193" s="17">
        <v>499000</v>
      </c>
      <c r="V193" s="15" t="s">
        <v>1712</v>
      </c>
      <c r="W193" s="15"/>
      <c r="X193" s="15" t="s">
        <v>191</v>
      </c>
      <c r="Y193" s="15" t="s">
        <v>1713</v>
      </c>
      <c r="AB193" s="20" t="s">
        <v>286</v>
      </c>
      <c r="AC193" s="21" t="s">
        <v>1714</v>
      </c>
      <c r="AD193" s="21" t="s">
        <v>1715</v>
      </c>
      <c r="AE193" s="21" t="s">
        <v>1716</v>
      </c>
      <c r="AF193" s="21" t="s">
        <v>1717</v>
      </c>
      <c r="AG193" s="22">
        <f t="shared" si="17"/>
        <v>0.67741935483870963</v>
      </c>
      <c r="AH193" s="15" t="e">
        <f t="shared" si="16"/>
        <v>#VALUE!</v>
      </c>
      <c r="AI193" s="22" t="str">
        <f>VLOOKUP(A193,'[1]Deals (investment)'!$B$2:$Z$1497,1,FALSE)</f>
        <v>UAV Industries</v>
      </c>
      <c r="AJ193" s="22">
        <f>VLOOKUP(A193,'[1]Deals (investment)'!$B$2:$Z$870,15,FALSE)</f>
        <v>1</v>
      </c>
      <c r="AK193" s="17" t="e">
        <f>VLOOKUP(A193,'[1]Deals (Exits)'!B:B,1,FALSE)</f>
        <v>#N/A</v>
      </c>
      <c r="AL193" s="23">
        <f>VLOOKUP(G193,[1]Lookups!$V$3:$Y$197,4,FALSE)</f>
        <v>0</v>
      </c>
      <c r="AM193" s="17" t="str">
        <f>VLOOKUP(X193,[1]Lookups!$B$3:$C$200,2,FALSE)</f>
        <v>Education</v>
      </c>
      <c r="AN193" s="17" t="str">
        <f>VLOOKUP(R193,[1]Lookups!$H$3:$I$69,2,FALSE)</f>
        <v>2. Seed</v>
      </c>
      <c r="AO193" s="17" t="str">
        <f>VLOOKUP(T193,[1]Lookups!$H$3:$I$69,2,FALSE)</f>
        <v>2. Seed</v>
      </c>
      <c r="AP193" s="17" t="str">
        <f>VLOOKUP(AN193,[1]Lookups!$N$3:$O$11,2,FALSE)</f>
        <v>Early</v>
      </c>
      <c r="AQ193" s="18" t="e">
        <f>COUNTIFS('[1]Deals (investment)'!$B:$B,$A193)</f>
        <v>#VALUE!</v>
      </c>
      <c r="AR193" s="18" t="e">
        <f>COUNTIFS('[1]Deals (investment)'!$B:$B,$A193,'[1]Deals (investment)'!$T:$T,$AW$1)+COUNTIFS('[1]Deals (investment)'!$B:$B,$A193,'[1]Deals (investment)'!$T:$T,$AX$1)+COUNTIFS('[1]Deals (investment)'!$B:$B,$A193,'[1]Deals (investment)'!$T:$T,$AY$1)</f>
        <v>#VALUE!</v>
      </c>
      <c r="AS193" s="17" t="e">
        <f>SUMIFS('[1]Deals (investment)'!$C:$C,'[1]Deals (investment)'!$B:$B,$A193)</f>
        <v>#VALUE!</v>
      </c>
      <c r="AT193" s="17" t="e">
        <f t="shared" si="20"/>
        <v>#VALUE!</v>
      </c>
      <c r="AU193" s="18" t="e">
        <f>COUNTIF('[1]Deals (Exits)'!$B:$B,A193)</f>
        <v>#VALUE!</v>
      </c>
      <c r="AV193" s="17" t="e">
        <f>SUMIFS('[1]Deals (investment)'!$C:$C,'[1]Deals (investment)'!$B:$B,$A193,'[1]Deals (investment)'!$T:$T,AV$1)</f>
        <v>#VALUE!</v>
      </c>
      <c r="AW193" s="17" t="e">
        <f>SUMIFS('[1]Deals (investment)'!$C:$C,'[1]Deals (investment)'!$B:$B,$A193,'[1]Deals (investment)'!$T:$T,AW$1)</f>
        <v>#VALUE!</v>
      </c>
      <c r="AX193" s="17" t="e">
        <f>SUMIFS('[1]Deals (investment)'!$C:$C,'[1]Deals (investment)'!$B:$B,$A193,'[1]Deals (investment)'!$T:$T,AX$1)</f>
        <v>#VALUE!</v>
      </c>
      <c r="AY193" s="17" t="e">
        <f>SUMIFS('[1]Deals (investment)'!$C:$C,'[1]Deals (investment)'!$B:$B,$A193,'[1]Deals (investment)'!$T:$T,AY$1)</f>
        <v>#VALUE!</v>
      </c>
      <c r="AZ193" s="17" t="e">
        <f>SUMIFS('[1]Deals (investment)'!$C:$C,'[1]Deals (investment)'!$B:$B,$A193,'[1]Deals (investment)'!$T:$T,AZ$1)</f>
        <v>#VALUE!</v>
      </c>
      <c r="BA193" s="17" t="e">
        <f>SUMIFS('[1]Deals (investment)'!$C:$C,'[1]Deals (investment)'!$B:$B,$A193,'[1]Deals (investment)'!$T:$T,BA$1)</f>
        <v>#VALUE!</v>
      </c>
      <c r="BB193" s="17" t="e">
        <f>SUMIFS('[1]Deals (investment)'!$C:$C,'[1]Deals (investment)'!$B:$B,$A193,'[1]Deals (investment)'!$T:$T,BB$1)</f>
        <v>#VALUE!</v>
      </c>
      <c r="BC193" s="17" t="e">
        <f>SUMIFS('[1]Deals (Exits)'!$C:$C,'[1]Deals (Exits)'!$B:$B,$A193)</f>
        <v>#VALUE!</v>
      </c>
      <c r="BD193" s="17" t="e">
        <f>SUMIFS('[1]Deals (investment)'!$C:$C,'[1]Deals (investment)'!$B:$B,$A193,'[1]Deals (investment)'!$V:$V,BD$1)</f>
        <v>#VALUE!</v>
      </c>
      <c r="BE193" s="17" t="e">
        <f>SUMIFS('[1]Deals (investment)'!$C:$C,'[1]Deals (investment)'!$B:$B,$A193,'[1]Deals (investment)'!$V:$V,BE$1)</f>
        <v>#VALUE!</v>
      </c>
      <c r="BF193" s="17" t="e">
        <f>SUMIFS('[1]Deals (investment)'!$C:$C,'[1]Deals (investment)'!$B:$B,$A193,'[1]Deals (investment)'!$V:$V,BF$1)</f>
        <v>#VALUE!</v>
      </c>
      <c r="BG193" s="17" t="e">
        <f>SUMIFS('[1]Deals (investment)'!$C:$C,'[1]Deals (investment)'!$B:$B,$A193,'[1]Deals (investment)'!$V:$V,BG$1)</f>
        <v>#VALUE!</v>
      </c>
      <c r="BH193" s="17" t="e">
        <f>SUMIFS('[1]Deals (investment)'!$C:$C,'[1]Deals (investment)'!$B:$B,$A193,'[1]Deals (investment)'!$V:$V,BH$1)</f>
        <v>#VALUE!</v>
      </c>
      <c r="BI193" s="17" t="e">
        <f>SUMIFS('[1]Deals (investment)'!$C:$C,'[1]Deals (investment)'!$B:$B,$A193,'[1]Deals (investment)'!$V:$V,BI$1)</f>
        <v>#VALUE!</v>
      </c>
      <c r="BJ193" s="17" t="e">
        <f>SUMIFS('[1]Deals (investment)'!$C:$C,'[1]Deals (investment)'!$B:$B,$A193,'[1]Deals (investment)'!$V:$V,BJ$1)</f>
        <v>#VALUE!</v>
      </c>
      <c r="BK193" s="17" t="e">
        <f>SUMIFS('[1]Deals (investment)'!$C:$C,'[1]Deals (investment)'!$B:$B,$A193,'[1]Deals (investment)'!$V:$V,BK$1)</f>
        <v>#VALUE!</v>
      </c>
      <c r="BL193" s="17" t="e">
        <f>SUMIFS('[1]Deals (investment)'!$C:$C,'[1]Deals (investment)'!$B:$B,$A193,'[1]Deals (investment)'!$V:$V,BL$1)</f>
        <v>#VALUE!</v>
      </c>
      <c r="BM193" s="17" t="e">
        <f>SUMIFS('[1]Deals (investment)'!$C:$C,'[1]Deals (investment)'!$B:$B,$A193,'[1]Deals (investment)'!$V:$V,BM$1)</f>
        <v>#VALUE!</v>
      </c>
      <c r="BN193" s="15"/>
      <c r="BO193" s="15"/>
      <c r="BP193" s="22"/>
      <c r="BQ193" s="15"/>
      <c r="BR193" s="15"/>
      <c r="BS193" s="15"/>
      <c r="BT193" s="15"/>
      <c r="BU193" s="15"/>
      <c r="BV193" s="15"/>
      <c r="BW193" s="15"/>
      <c r="BX193" s="15"/>
      <c r="BY193" s="15"/>
      <c r="BZ193" s="15"/>
      <c r="CA193" s="15"/>
      <c r="CB193" s="15"/>
      <c r="CC193" s="15"/>
      <c r="CD193" s="15"/>
      <c r="CE193" s="15"/>
      <c r="CF193" s="15"/>
      <c r="CG193" s="15"/>
      <c r="CH193" s="15"/>
      <c r="CI193" s="15"/>
      <c r="CJ193" s="15"/>
    </row>
    <row r="194" spans="1:117" ht="12.75">
      <c r="A194" s="15" t="s">
        <v>1718</v>
      </c>
      <c r="B194" s="15" t="s">
        <v>1719</v>
      </c>
      <c r="C194" s="15" t="s">
        <v>58</v>
      </c>
      <c r="D194" s="16">
        <v>2017</v>
      </c>
      <c r="E194" s="15" t="s">
        <v>272</v>
      </c>
      <c r="F194" s="15"/>
      <c r="G194" s="15" t="s">
        <v>273</v>
      </c>
      <c r="H194" s="15" t="s">
        <v>273</v>
      </c>
      <c r="I194" s="15" t="s">
        <v>273</v>
      </c>
      <c r="J194" s="15"/>
      <c r="K194" s="17" t="e">
        <f t="shared" si="19"/>
        <v>#VALUE!</v>
      </c>
      <c r="L194" s="15"/>
      <c r="M194" s="18" t="e">
        <f t="shared" si="1"/>
        <v>#VALUE!</v>
      </c>
      <c r="N194" s="15"/>
      <c r="O194" s="15"/>
      <c r="P194" s="15"/>
      <c r="Q194" s="15"/>
      <c r="R194" s="15" t="s">
        <v>375</v>
      </c>
      <c r="S194" s="19">
        <v>40000</v>
      </c>
      <c r="T194" s="15"/>
      <c r="U194" s="17"/>
      <c r="V194" s="15" t="s">
        <v>1720</v>
      </c>
      <c r="W194" s="15"/>
      <c r="X194" s="15" t="s">
        <v>404</v>
      </c>
      <c r="Y194" s="15" t="s">
        <v>1492</v>
      </c>
      <c r="AB194" s="32">
        <v>43506</v>
      </c>
      <c r="AC194" s="21" t="s">
        <v>1721</v>
      </c>
      <c r="AD194" s="21" t="s">
        <v>1722</v>
      </c>
      <c r="AE194" s="21" t="s">
        <v>1723</v>
      </c>
      <c r="AF194" s="21" t="s">
        <v>1724</v>
      </c>
      <c r="AG194" s="22">
        <f t="shared" si="17"/>
        <v>0.61290322580645162</v>
      </c>
      <c r="AH194" s="15" t="e">
        <f t="shared" ref="AH194:AH257" si="21">IF(A194 = "","",IF(COUNTIF(CD:CD,CONCATENATE(A194,B194,C194))&gt;1,"Duplicated",""))</f>
        <v>#VALUE!</v>
      </c>
      <c r="AI194" s="22" t="str">
        <f>VLOOKUP(A194,'[1]Deals (investment)'!$B$2:$Z$1497,1,FALSE)</f>
        <v>Kudigo</v>
      </c>
      <c r="AJ194" s="22" t="e">
        <f>VLOOKUP(A194,'[1]Deals (investment)'!$B$2:$Z$870,15,FALSE)</f>
        <v>#N/A</v>
      </c>
      <c r="AK194" s="17" t="e">
        <f>VLOOKUP(A194,'[1]Deals (Exits)'!B:B,1,FALSE)</f>
        <v>#N/A</v>
      </c>
      <c r="AL194" s="23">
        <f>VLOOKUP(G194,[1]Lookups!$V$3:$Y$197,4,FALSE)</f>
        <v>0</v>
      </c>
      <c r="AM194" s="17" t="str">
        <f>VLOOKUP(X194,[1]Lookups!$B$3:$C$200,2,FALSE)</f>
        <v>Other Technologies &amp; Information Technology</v>
      </c>
      <c r="AN194" s="17" t="str">
        <f>VLOOKUP(R194,[1]Lookups!$H$3:$I$69,2,FALSE)</f>
        <v>2. Seed</v>
      </c>
      <c r="AO194" s="17" t="e">
        <f>VLOOKUP(T194,[1]Lookups!$H$3:$I$69,2,FALSE)</f>
        <v>#N/A</v>
      </c>
      <c r="AP194" s="17" t="str">
        <f>VLOOKUP(AN194,[1]Lookups!$N$3:$O$11,2,FALSE)</f>
        <v>Early</v>
      </c>
      <c r="AQ194" s="18" t="e">
        <f>COUNTIFS('[1]Deals (investment)'!$B:$B,$A194)</f>
        <v>#VALUE!</v>
      </c>
      <c r="AR194" s="18" t="e">
        <f>COUNTIFS('[1]Deals (investment)'!$B:$B,$A194,'[1]Deals (investment)'!$T:$T,$AW$1)+COUNTIFS('[1]Deals (investment)'!$B:$B,$A194,'[1]Deals (investment)'!$T:$T,$AX$1)+COUNTIFS('[1]Deals (investment)'!$B:$B,$A194,'[1]Deals (investment)'!$T:$T,$AY$1)</f>
        <v>#VALUE!</v>
      </c>
      <c r="AS194" s="17" t="e">
        <f>SUMIFS('[1]Deals (investment)'!$C:$C,'[1]Deals (investment)'!$B:$B,$A194)</f>
        <v>#VALUE!</v>
      </c>
      <c r="AT194" s="17" t="e">
        <f t="shared" si="20"/>
        <v>#VALUE!</v>
      </c>
      <c r="AU194" s="18" t="e">
        <f>COUNTIF('[1]Deals (Exits)'!$B:$B,A194)</f>
        <v>#VALUE!</v>
      </c>
      <c r="AV194" s="17" t="e">
        <f>SUMIFS('[1]Deals (investment)'!$C:$C,'[1]Deals (investment)'!$B:$B,$A194,'[1]Deals (investment)'!$T:$T,AV$1)</f>
        <v>#VALUE!</v>
      </c>
      <c r="AW194" s="17" t="e">
        <f>SUMIFS('[1]Deals (investment)'!$C:$C,'[1]Deals (investment)'!$B:$B,$A194,'[1]Deals (investment)'!$T:$T,AW$1)</f>
        <v>#VALUE!</v>
      </c>
      <c r="AX194" s="17" t="e">
        <f>SUMIFS('[1]Deals (investment)'!$C:$C,'[1]Deals (investment)'!$B:$B,$A194,'[1]Deals (investment)'!$T:$T,AX$1)</f>
        <v>#VALUE!</v>
      </c>
      <c r="AY194" s="17" t="e">
        <f>SUMIFS('[1]Deals (investment)'!$C:$C,'[1]Deals (investment)'!$B:$B,$A194,'[1]Deals (investment)'!$T:$T,AY$1)</f>
        <v>#VALUE!</v>
      </c>
      <c r="AZ194" s="17" t="e">
        <f>SUMIFS('[1]Deals (investment)'!$C:$C,'[1]Deals (investment)'!$B:$B,$A194,'[1]Deals (investment)'!$T:$T,AZ$1)</f>
        <v>#VALUE!</v>
      </c>
      <c r="BA194" s="17" t="e">
        <f>SUMIFS('[1]Deals (investment)'!$C:$C,'[1]Deals (investment)'!$B:$B,$A194,'[1]Deals (investment)'!$T:$T,BA$1)</f>
        <v>#VALUE!</v>
      </c>
      <c r="BB194" s="17" t="e">
        <f>SUMIFS('[1]Deals (investment)'!$C:$C,'[1]Deals (investment)'!$B:$B,$A194,'[1]Deals (investment)'!$T:$T,BB$1)</f>
        <v>#VALUE!</v>
      </c>
      <c r="BC194" s="17" t="e">
        <f>SUMIFS('[1]Deals (Exits)'!$C:$C,'[1]Deals (Exits)'!$B:$B,$A194)</f>
        <v>#VALUE!</v>
      </c>
      <c r="BD194" s="17" t="e">
        <f>SUMIFS('[1]Deals (investment)'!$C:$C,'[1]Deals (investment)'!$B:$B,$A194,'[1]Deals (investment)'!$V:$V,BD$1)</f>
        <v>#VALUE!</v>
      </c>
      <c r="BE194" s="17" t="e">
        <f>SUMIFS('[1]Deals (investment)'!$C:$C,'[1]Deals (investment)'!$B:$B,$A194,'[1]Deals (investment)'!$V:$V,BE$1)</f>
        <v>#VALUE!</v>
      </c>
      <c r="BF194" s="17" t="e">
        <f>SUMIFS('[1]Deals (investment)'!$C:$C,'[1]Deals (investment)'!$B:$B,$A194,'[1]Deals (investment)'!$V:$V,BF$1)</f>
        <v>#VALUE!</v>
      </c>
      <c r="BG194" s="17" t="e">
        <f>SUMIFS('[1]Deals (investment)'!$C:$C,'[1]Deals (investment)'!$B:$B,$A194,'[1]Deals (investment)'!$V:$V,BG$1)</f>
        <v>#VALUE!</v>
      </c>
      <c r="BH194" s="17" t="e">
        <f>SUMIFS('[1]Deals (investment)'!$C:$C,'[1]Deals (investment)'!$B:$B,$A194,'[1]Deals (investment)'!$V:$V,BH$1)</f>
        <v>#VALUE!</v>
      </c>
      <c r="BI194" s="17" t="e">
        <f>SUMIFS('[1]Deals (investment)'!$C:$C,'[1]Deals (investment)'!$B:$B,$A194,'[1]Deals (investment)'!$V:$V,BI$1)</f>
        <v>#VALUE!</v>
      </c>
      <c r="BJ194" s="17" t="e">
        <f>SUMIFS('[1]Deals (investment)'!$C:$C,'[1]Deals (investment)'!$B:$B,$A194,'[1]Deals (investment)'!$V:$V,BJ$1)</f>
        <v>#VALUE!</v>
      </c>
      <c r="BK194" s="17" t="e">
        <f>SUMIFS('[1]Deals (investment)'!$C:$C,'[1]Deals (investment)'!$B:$B,$A194,'[1]Deals (investment)'!$V:$V,BK$1)</f>
        <v>#VALUE!</v>
      </c>
      <c r="BL194" s="17" t="e">
        <f>SUMIFS('[1]Deals (investment)'!$C:$C,'[1]Deals (investment)'!$B:$B,$A194,'[1]Deals (investment)'!$V:$V,BL$1)</f>
        <v>#VALUE!</v>
      </c>
      <c r="BM194" s="17" t="e">
        <f>SUMIFS('[1]Deals (investment)'!$C:$C,'[1]Deals (investment)'!$B:$B,$A194,'[1]Deals (investment)'!$V:$V,BM$1)</f>
        <v>#VALUE!</v>
      </c>
      <c r="BN194" s="15"/>
      <c r="BO194" s="15"/>
      <c r="BP194" s="22"/>
      <c r="BQ194" s="15"/>
      <c r="BR194" s="15"/>
      <c r="BS194" s="15"/>
      <c r="BT194" s="15"/>
      <c r="BU194" s="15"/>
      <c r="BV194" s="15"/>
      <c r="BW194" s="15"/>
      <c r="BX194" s="15"/>
      <c r="BY194" s="15"/>
      <c r="BZ194" s="15"/>
      <c r="CA194" s="15"/>
      <c r="CB194" s="15"/>
      <c r="CC194" s="15"/>
      <c r="CD194" s="15"/>
      <c r="CE194" s="15"/>
      <c r="CF194" s="15"/>
      <c r="CG194" s="15"/>
      <c r="CH194" s="15"/>
      <c r="CI194" s="15"/>
      <c r="CJ194" s="15"/>
      <c r="DM194">
        <v>2</v>
      </c>
    </row>
    <row r="195" spans="1:117" ht="12.75">
      <c r="A195" s="15" t="s">
        <v>1725</v>
      </c>
      <c r="B195" s="15" t="s">
        <v>1726</v>
      </c>
      <c r="C195" s="15" t="s">
        <v>58</v>
      </c>
      <c r="D195" s="16">
        <v>2015</v>
      </c>
      <c r="E195" s="15" t="s">
        <v>272</v>
      </c>
      <c r="F195" s="15"/>
      <c r="G195" s="15" t="s">
        <v>273</v>
      </c>
      <c r="H195" s="15" t="s">
        <v>273</v>
      </c>
      <c r="I195" s="15" t="s">
        <v>273</v>
      </c>
      <c r="J195" s="15"/>
      <c r="K195" s="17" t="e">
        <f t="shared" si="19"/>
        <v>#VALUE!</v>
      </c>
      <c r="L195" s="15"/>
      <c r="M195" s="18" t="e">
        <f t="shared" si="1"/>
        <v>#VALUE!</v>
      </c>
      <c r="N195" s="15"/>
      <c r="O195" s="15"/>
      <c r="P195" s="15"/>
      <c r="Q195" s="15"/>
      <c r="R195" s="15" t="s">
        <v>375</v>
      </c>
      <c r="S195" s="37" t="s">
        <v>1727</v>
      </c>
      <c r="T195" s="15" t="s">
        <v>375</v>
      </c>
      <c r="U195" s="37" t="s">
        <v>1727</v>
      </c>
      <c r="V195" s="15" t="s">
        <v>1728</v>
      </c>
      <c r="W195" s="15"/>
      <c r="X195" s="15" t="s">
        <v>191</v>
      </c>
      <c r="Y195" s="15" t="s">
        <v>1729</v>
      </c>
      <c r="AB195" s="20" t="s">
        <v>286</v>
      </c>
      <c r="AC195" s="21" t="s">
        <v>1730</v>
      </c>
      <c r="AD195" s="21" t="s">
        <v>1731</v>
      </c>
      <c r="AE195" s="21" t="s">
        <v>1732</v>
      </c>
      <c r="AF195" s="21" t="s">
        <v>1733</v>
      </c>
      <c r="AG195" s="22">
        <f t="shared" si="17"/>
        <v>0.67741935483870963</v>
      </c>
      <c r="AH195" s="15" t="e">
        <f t="shared" si="21"/>
        <v>#VALUE!</v>
      </c>
      <c r="AI195" s="22" t="str">
        <f>VLOOKUP(A195,'[1]Deals (investment)'!$B$2:$Z$1497,1,FALSE)</f>
        <v>Chalkboard Education</v>
      </c>
      <c r="AJ195" s="22">
        <f>VLOOKUP(A195,'[1]Deals (investment)'!$B$2:$Z$870,15,FALSE)</f>
        <v>0</v>
      </c>
      <c r="AK195" s="17" t="e">
        <f>VLOOKUP(A195,'[1]Deals (Exits)'!B:B,1,FALSE)</f>
        <v>#N/A</v>
      </c>
      <c r="AL195" s="23">
        <f>VLOOKUP(G195,[1]Lookups!$V$3:$Y$197,4,FALSE)</f>
        <v>0</v>
      </c>
      <c r="AM195" s="17" t="str">
        <f>VLOOKUP(X195,[1]Lookups!$B$3:$C$200,2,FALSE)</f>
        <v>Education</v>
      </c>
      <c r="AN195" s="17" t="str">
        <f>VLOOKUP(R195,[1]Lookups!$H$3:$I$69,2,FALSE)</f>
        <v>2. Seed</v>
      </c>
      <c r="AO195" s="17" t="str">
        <f>VLOOKUP(T195,[1]Lookups!$H$3:$I$69,2,FALSE)</f>
        <v>2. Seed</v>
      </c>
      <c r="AP195" s="17" t="str">
        <f>VLOOKUP(AN195,[1]Lookups!$N$3:$O$11,2,FALSE)</f>
        <v>Early</v>
      </c>
      <c r="AQ195" s="18" t="e">
        <f>COUNTIFS('[1]Deals (investment)'!$B:$B,$A195)</f>
        <v>#VALUE!</v>
      </c>
      <c r="AR195" s="18" t="e">
        <f>COUNTIFS('[1]Deals (investment)'!$B:$B,$A195,'[1]Deals (investment)'!$T:$T,$AW$1)+COUNTIFS('[1]Deals (investment)'!$B:$B,$A195,'[1]Deals (investment)'!$T:$T,$AX$1)+COUNTIFS('[1]Deals (investment)'!$B:$B,$A195,'[1]Deals (investment)'!$T:$T,$AY$1)</f>
        <v>#VALUE!</v>
      </c>
      <c r="AS195" s="17" t="e">
        <f>SUMIFS('[1]Deals (investment)'!$C:$C,'[1]Deals (investment)'!$B:$B,$A195)</f>
        <v>#VALUE!</v>
      </c>
      <c r="AT195" s="17" t="e">
        <f t="shared" si="20"/>
        <v>#VALUE!</v>
      </c>
      <c r="AU195" s="18" t="e">
        <f>COUNTIF('[1]Deals (Exits)'!$B:$B,A195)</f>
        <v>#VALUE!</v>
      </c>
      <c r="AV195" s="17" t="e">
        <f>SUMIFS('[1]Deals (investment)'!$C:$C,'[1]Deals (investment)'!$B:$B,$A195,'[1]Deals (investment)'!$T:$T,AV$1)</f>
        <v>#VALUE!</v>
      </c>
      <c r="AW195" s="17" t="e">
        <f>SUMIFS('[1]Deals (investment)'!$C:$C,'[1]Deals (investment)'!$B:$B,$A195,'[1]Deals (investment)'!$T:$T,AW$1)</f>
        <v>#VALUE!</v>
      </c>
      <c r="AX195" s="17" t="e">
        <f>SUMIFS('[1]Deals (investment)'!$C:$C,'[1]Deals (investment)'!$B:$B,$A195,'[1]Deals (investment)'!$T:$T,AX$1)</f>
        <v>#VALUE!</v>
      </c>
      <c r="AY195" s="17" t="e">
        <f>SUMIFS('[1]Deals (investment)'!$C:$C,'[1]Deals (investment)'!$B:$B,$A195,'[1]Deals (investment)'!$T:$T,AY$1)</f>
        <v>#VALUE!</v>
      </c>
      <c r="AZ195" s="17" t="e">
        <f>SUMIFS('[1]Deals (investment)'!$C:$C,'[1]Deals (investment)'!$B:$B,$A195,'[1]Deals (investment)'!$T:$T,AZ$1)</f>
        <v>#VALUE!</v>
      </c>
      <c r="BA195" s="17" t="e">
        <f>SUMIFS('[1]Deals (investment)'!$C:$C,'[1]Deals (investment)'!$B:$B,$A195,'[1]Deals (investment)'!$T:$T,BA$1)</f>
        <v>#VALUE!</v>
      </c>
      <c r="BB195" s="17" t="e">
        <f>SUMIFS('[1]Deals (investment)'!$C:$C,'[1]Deals (investment)'!$B:$B,$A195,'[1]Deals (investment)'!$T:$T,BB$1)</f>
        <v>#VALUE!</v>
      </c>
      <c r="BC195" s="17" t="e">
        <f>SUMIFS('[1]Deals (Exits)'!$C:$C,'[1]Deals (Exits)'!$B:$B,$A195)</f>
        <v>#VALUE!</v>
      </c>
      <c r="BD195" s="17" t="e">
        <f>SUMIFS('[1]Deals (investment)'!$C:$C,'[1]Deals (investment)'!$B:$B,$A195,'[1]Deals (investment)'!$V:$V,BD$1)</f>
        <v>#VALUE!</v>
      </c>
      <c r="BE195" s="17" t="e">
        <f>SUMIFS('[1]Deals (investment)'!$C:$C,'[1]Deals (investment)'!$B:$B,$A195,'[1]Deals (investment)'!$V:$V,BE$1)</f>
        <v>#VALUE!</v>
      </c>
      <c r="BF195" s="17" t="e">
        <f>SUMIFS('[1]Deals (investment)'!$C:$C,'[1]Deals (investment)'!$B:$B,$A195,'[1]Deals (investment)'!$V:$V,BF$1)</f>
        <v>#VALUE!</v>
      </c>
      <c r="BG195" s="17" t="e">
        <f>SUMIFS('[1]Deals (investment)'!$C:$C,'[1]Deals (investment)'!$B:$B,$A195,'[1]Deals (investment)'!$V:$V,BG$1)</f>
        <v>#VALUE!</v>
      </c>
      <c r="BH195" s="17" t="e">
        <f>SUMIFS('[1]Deals (investment)'!$C:$C,'[1]Deals (investment)'!$B:$B,$A195,'[1]Deals (investment)'!$V:$V,BH$1)</f>
        <v>#VALUE!</v>
      </c>
      <c r="BI195" s="17" t="e">
        <f>SUMIFS('[1]Deals (investment)'!$C:$C,'[1]Deals (investment)'!$B:$B,$A195,'[1]Deals (investment)'!$V:$V,BI$1)</f>
        <v>#VALUE!</v>
      </c>
      <c r="BJ195" s="17" t="e">
        <f>SUMIFS('[1]Deals (investment)'!$C:$C,'[1]Deals (investment)'!$B:$B,$A195,'[1]Deals (investment)'!$V:$V,BJ$1)</f>
        <v>#VALUE!</v>
      </c>
      <c r="BK195" s="17" t="e">
        <f>SUMIFS('[1]Deals (investment)'!$C:$C,'[1]Deals (investment)'!$B:$B,$A195,'[1]Deals (investment)'!$V:$V,BK$1)</f>
        <v>#VALUE!</v>
      </c>
      <c r="BL195" s="17" t="e">
        <f>SUMIFS('[1]Deals (investment)'!$C:$C,'[1]Deals (investment)'!$B:$B,$A195,'[1]Deals (investment)'!$V:$V,BL$1)</f>
        <v>#VALUE!</v>
      </c>
      <c r="BM195" s="17" t="e">
        <f>SUMIFS('[1]Deals (investment)'!$C:$C,'[1]Deals (investment)'!$B:$B,$A195,'[1]Deals (investment)'!$V:$V,BM$1)</f>
        <v>#VALUE!</v>
      </c>
      <c r="BN195" s="15"/>
      <c r="BO195" s="15"/>
      <c r="BP195" s="22"/>
      <c r="BQ195" s="15"/>
      <c r="BR195" s="15"/>
      <c r="BS195" s="15"/>
      <c r="BT195" s="15"/>
      <c r="BU195" s="15"/>
      <c r="BV195" s="15"/>
      <c r="BW195" s="15"/>
      <c r="BX195" s="15"/>
      <c r="BY195" s="15"/>
      <c r="BZ195" s="15"/>
      <c r="CA195" s="15"/>
      <c r="CB195" s="15"/>
      <c r="CC195" s="15"/>
      <c r="CD195" s="15"/>
      <c r="CE195" s="15"/>
      <c r="CF195" s="15"/>
      <c r="CG195" s="15"/>
      <c r="CH195" s="15"/>
      <c r="CI195" s="15"/>
      <c r="CJ195" s="15"/>
      <c r="DM195">
        <v>211</v>
      </c>
    </row>
    <row r="196" spans="1:117" ht="12.75">
      <c r="A196" s="15" t="s">
        <v>1734</v>
      </c>
      <c r="B196" s="15" t="s">
        <v>1735</v>
      </c>
      <c r="C196" s="15" t="s">
        <v>58</v>
      </c>
      <c r="D196" s="16">
        <v>2008</v>
      </c>
      <c r="E196" s="15" t="s">
        <v>90</v>
      </c>
      <c r="F196" s="15"/>
      <c r="G196" s="15" t="s">
        <v>91</v>
      </c>
      <c r="H196" s="15" t="s">
        <v>91</v>
      </c>
      <c r="I196" s="15" t="s">
        <v>91</v>
      </c>
      <c r="J196" s="15"/>
      <c r="K196" s="17" t="e">
        <f t="shared" si="19"/>
        <v>#VALUE!</v>
      </c>
      <c r="L196" s="15"/>
      <c r="M196" s="18" t="e">
        <f t="shared" si="1"/>
        <v>#VALUE!</v>
      </c>
      <c r="N196" s="15"/>
      <c r="O196" s="15"/>
      <c r="P196" s="15"/>
      <c r="Q196" s="15"/>
      <c r="R196" s="15" t="s">
        <v>375</v>
      </c>
      <c r="S196" s="19">
        <v>290000</v>
      </c>
      <c r="T196" s="15" t="s">
        <v>375</v>
      </c>
      <c r="U196" s="17">
        <v>290000</v>
      </c>
      <c r="V196" s="15" t="s">
        <v>1736</v>
      </c>
      <c r="W196" s="15"/>
      <c r="X196" s="15" t="s">
        <v>256</v>
      </c>
      <c r="Y196" s="15" t="s">
        <v>1737</v>
      </c>
      <c r="AB196" s="20" t="s">
        <v>286</v>
      </c>
      <c r="AC196" s="21" t="s">
        <v>1738</v>
      </c>
      <c r="AD196" s="21" t="s">
        <v>1739</v>
      </c>
      <c r="AE196" s="21" t="s">
        <v>1740</v>
      </c>
      <c r="AF196" s="21" t="s">
        <v>1741</v>
      </c>
      <c r="AG196" s="22">
        <f t="shared" si="17"/>
        <v>0.67741935483870963</v>
      </c>
      <c r="AH196" s="15" t="str">
        <f t="shared" si="21"/>
        <v/>
      </c>
      <c r="AI196" s="35" t="str">
        <f>VLOOKUP(A196,'[1]Deals (investment)'!$B$2:$Z$1497,1,FALSE)</f>
        <v>iono.fm</v>
      </c>
      <c r="AJ196" s="22">
        <f>VLOOKUP(A196,'[1]Deals (investment)'!$B$2:$Z$870,15,FALSE)</f>
        <v>1</v>
      </c>
      <c r="AK196" s="17" t="e">
        <f>VLOOKUP(A196,'[1]Deals (Exits)'!B:B,1,FALSE)</f>
        <v>#N/A</v>
      </c>
      <c r="AL196" s="23">
        <f>VLOOKUP(G196,[1]Lookups!$V$3:$Y$197,4,FALSE)</f>
        <v>0</v>
      </c>
      <c r="AM196" s="17" t="str">
        <f>VLOOKUP(X196,[1]Lookups!$B$3:$C$200,2,FALSE)</f>
        <v>Media &amp; Entertainment</v>
      </c>
      <c r="AN196" s="17" t="str">
        <f>VLOOKUP(R196,[1]Lookups!$H$3:$I$69,2,FALSE)</f>
        <v>2. Seed</v>
      </c>
      <c r="AO196" s="17" t="str">
        <f>VLOOKUP(T196,[1]Lookups!$H$3:$I$69,2,FALSE)</f>
        <v>2. Seed</v>
      </c>
      <c r="AP196" s="17" t="str">
        <f>VLOOKUP(AN196,[1]Lookups!$N$3:$O$11,2,FALSE)</f>
        <v>Early</v>
      </c>
      <c r="AQ196" s="18" t="e">
        <f>COUNTIFS('[1]Deals (investment)'!$B:$B,$A196)</f>
        <v>#VALUE!</v>
      </c>
      <c r="AR196" s="18" t="e">
        <f>COUNTIFS('[1]Deals (investment)'!$B:$B,$A196,'[1]Deals (investment)'!$T:$T,$AW$1)+COUNTIFS('[1]Deals (investment)'!$B:$B,$A196,'[1]Deals (investment)'!$T:$T,$AX$1)+COUNTIFS('[1]Deals (investment)'!$B:$B,$A196,'[1]Deals (investment)'!$T:$T,$AY$1)</f>
        <v>#VALUE!</v>
      </c>
      <c r="AS196" s="17" t="e">
        <f>SUMIFS('[1]Deals (investment)'!$C:$C,'[1]Deals (investment)'!$B:$B,$A196)</f>
        <v>#VALUE!</v>
      </c>
      <c r="AT196" s="17" t="e">
        <f t="shared" si="20"/>
        <v>#VALUE!</v>
      </c>
      <c r="AU196" s="18" t="e">
        <f>COUNTIF('[1]Deals (Exits)'!$B:$B,A196)</f>
        <v>#VALUE!</v>
      </c>
      <c r="AV196" s="17" t="e">
        <f>SUMIFS('[1]Deals (investment)'!$C:$C,'[1]Deals (investment)'!$B:$B,$A196,'[1]Deals (investment)'!$T:$T,AV$1)</f>
        <v>#VALUE!</v>
      </c>
      <c r="AW196" s="17" t="e">
        <f>SUMIFS('[1]Deals (investment)'!$C:$C,'[1]Deals (investment)'!$B:$B,$A196,'[1]Deals (investment)'!$T:$T,AW$1)</f>
        <v>#VALUE!</v>
      </c>
      <c r="AX196" s="17" t="e">
        <f>SUMIFS('[1]Deals (investment)'!$C:$C,'[1]Deals (investment)'!$B:$B,$A196,'[1]Deals (investment)'!$T:$T,AX$1)</f>
        <v>#VALUE!</v>
      </c>
      <c r="AY196" s="17" t="e">
        <f>SUMIFS('[1]Deals (investment)'!$C:$C,'[1]Deals (investment)'!$B:$B,$A196,'[1]Deals (investment)'!$T:$T,AY$1)</f>
        <v>#VALUE!</v>
      </c>
      <c r="AZ196" s="17" t="e">
        <f>SUMIFS('[1]Deals (investment)'!$C:$C,'[1]Deals (investment)'!$B:$B,$A196,'[1]Deals (investment)'!$T:$T,AZ$1)</f>
        <v>#VALUE!</v>
      </c>
      <c r="BA196" s="17" t="e">
        <f>SUMIFS('[1]Deals (investment)'!$C:$C,'[1]Deals (investment)'!$B:$B,$A196,'[1]Deals (investment)'!$T:$T,BA$1)</f>
        <v>#VALUE!</v>
      </c>
      <c r="BB196" s="17" t="e">
        <f>SUMIFS('[1]Deals (investment)'!$C:$C,'[1]Deals (investment)'!$B:$B,$A196,'[1]Deals (investment)'!$T:$T,BB$1)</f>
        <v>#VALUE!</v>
      </c>
      <c r="BC196" s="17" t="e">
        <f>SUMIFS('[1]Deals (Exits)'!$C:$C,'[1]Deals (Exits)'!$B:$B,$A196)</f>
        <v>#VALUE!</v>
      </c>
      <c r="BD196" s="17" t="e">
        <f>SUMIFS('[1]Deals (investment)'!$C:$C,'[1]Deals (investment)'!$B:$B,$A196,'[1]Deals (investment)'!$V:$V,BD$1)</f>
        <v>#VALUE!</v>
      </c>
      <c r="BE196" s="17" t="e">
        <f>SUMIFS('[1]Deals (investment)'!$C:$C,'[1]Deals (investment)'!$B:$B,$A196,'[1]Deals (investment)'!$V:$V,BE$1)</f>
        <v>#VALUE!</v>
      </c>
      <c r="BF196" s="17" t="e">
        <f>SUMIFS('[1]Deals (investment)'!$C:$C,'[1]Deals (investment)'!$B:$B,$A196,'[1]Deals (investment)'!$V:$V,BF$1)</f>
        <v>#VALUE!</v>
      </c>
      <c r="BG196" s="17" t="e">
        <f>SUMIFS('[1]Deals (investment)'!$C:$C,'[1]Deals (investment)'!$B:$B,$A196,'[1]Deals (investment)'!$V:$V,BG$1)</f>
        <v>#VALUE!</v>
      </c>
      <c r="BH196" s="17" t="e">
        <f>SUMIFS('[1]Deals (investment)'!$C:$C,'[1]Deals (investment)'!$B:$B,$A196,'[1]Deals (investment)'!$V:$V,BH$1)</f>
        <v>#VALUE!</v>
      </c>
      <c r="BI196" s="17" t="e">
        <f>SUMIFS('[1]Deals (investment)'!$C:$C,'[1]Deals (investment)'!$B:$B,$A196,'[1]Deals (investment)'!$V:$V,BI$1)</f>
        <v>#VALUE!</v>
      </c>
      <c r="BJ196" s="17" t="e">
        <f>SUMIFS('[1]Deals (investment)'!$C:$C,'[1]Deals (investment)'!$B:$B,$A196,'[1]Deals (investment)'!$V:$V,BJ$1)</f>
        <v>#VALUE!</v>
      </c>
      <c r="BK196" s="17" t="e">
        <f>SUMIFS('[1]Deals (investment)'!$C:$C,'[1]Deals (investment)'!$B:$B,$A196,'[1]Deals (investment)'!$V:$V,BK$1)</f>
        <v>#VALUE!</v>
      </c>
      <c r="BL196" s="17" t="e">
        <f>SUMIFS('[1]Deals (investment)'!$C:$C,'[1]Deals (investment)'!$B:$B,$A196,'[1]Deals (investment)'!$V:$V,BL$1)</f>
        <v>#VALUE!</v>
      </c>
      <c r="BM196" s="17" t="e">
        <f>SUMIFS('[1]Deals (investment)'!$C:$C,'[1]Deals (investment)'!$B:$B,$A196,'[1]Deals (investment)'!$V:$V,BM$1)</f>
        <v>#VALUE!</v>
      </c>
      <c r="BN196" s="15"/>
      <c r="BO196" s="15"/>
      <c r="BP196" s="22"/>
      <c r="BQ196" s="15"/>
      <c r="BR196" s="15"/>
      <c r="BS196" s="15"/>
      <c r="BT196" s="15"/>
      <c r="BU196" s="15"/>
      <c r="BV196" s="15"/>
      <c r="BW196" s="15"/>
      <c r="BX196" s="15"/>
      <c r="BY196" s="15"/>
      <c r="BZ196" s="15"/>
      <c r="CA196" s="15"/>
      <c r="CB196" s="15"/>
      <c r="CC196" s="15"/>
      <c r="CD196" s="15" t="str">
        <f>CONCATENATE(A196,B196,C196)</f>
        <v>Iono.Fmiono.fm is an audio hosting and distribution platform that provides a one-stop solution for radio-stations and podcasters. We deliver thousands of hours of compelling audio to our users from a wide network of media partners.Active</v>
      </c>
      <c r="CE196" s="15"/>
      <c r="CF196" s="15"/>
      <c r="CG196" s="15"/>
      <c r="CH196" s="15"/>
      <c r="CI196" s="15"/>
      <c r="CJ196" s="15"/>
      <c r="DM196">
        <v>398</v>
      </c>
    </row>
    <row r="197" spans="1:117" ht="12.75">
      <c r="A197" s="15" t="s">
        <v>1742</v>
      </c>
      <c r="B197" s="15" t="s">
        <v>1743</v>
      </c>
      <c r="C197" s="15" t="s">
        <v>58</v>
      </c>
      <c r="D197" s="16">
        <v>2018</v>
      </c>
      <c r="E197" s="15" t="s">
        <v>128</v>
      </c>
      <c r="F197" s="15"/>
      <c r="G197" s="15" t="s">
        <v>129</v>
      </c>
      <c r="H197" s="15" t="s">
        <v>129</v>
      </c>
      <c r="I197" s="15" t="s">
        <v>129</v>
      </c>
      <c r="J197" s="15"/>
      <c r="K197" s="17" t="e">
        <f t="shared" si="19"/>
        <v>#VALUE!</v>
      </c>
      <c r="L197" s="15"/>
      <c r="M197" s="18" t="e">
        <f t="shared" si="1"/>
        <v>#VALUE!</v>
      </c>
      <c r="N197" s="15"/>
      <c r="O197" s="15"/>
      <c r="P197" s="15"/>
      <c r="Q197" s="15"/>
      <c r="R197" s="15" t="s">
        <v>375</v>
      </c>
      <c r="S197" s="19">
        <v>450000</v>
      </c>
      <c r="T197" s="15" t="s">
        <v>375</v>
      </c>
      <c r="U197" s="17">
        <v>450000</v>
      </c>
      <c r="V197" s="15" t="s">
        <v>1744</v>
      </c>
      <c r="W197" s="15"/>
      <c r="X197" s="15" t="s">
        <v>294</v>
      </c>
      <c r="Y197" s="15" t="s">
        <v>1745</v>
      </c>
      <c r="AB197" s="20" t="s">
        <v>286</v>
      </c>
      <c r="AC197" s="21" t="s">
        <v>1746</v>
      </c>
      <c r="AD197" s="21" t="s">
        <v>1747</v>
      </c>
      <c r="AE197" s="15"/>
      <c r="AF197" s="21" t="s">
        <v>1748</v>
      </c>
      <c r="AG197" s="22">
        <f t="shared" si="17"/>
        <v>0.64516129032258063</v>
      </c>
      <c r="AH197" s="15" t="e">
        <f t="shared" si="21"/>
        <v>#VALUE!</v>
      </c>
      <c r="AI197" s="22" t="str">
        <f>VLOOKUP(A197,'[1]Deals (investment)'!$B$2:$Z$1497,1,FALSE)</f>
        <v>VetCode</v>
      </c>
      <c r="AJ197" s="22" t="e">
        <f>VLOOKUP(A197,'[1]Deals (investment)'!$B$2:$Z$870,15,FALSE)</f>
        <v>#N/A</v>
      </c>
      <c r="AK197" s="17" t="e">
        <f>VLOOKUP(A197,'[1]Deals (Exits)'!B:B,1,FALSE)</f>
        <v>#N/A</v>
      </c>
      <c r="AL197" s="23">
        <f>VLOOKUP(G197,[1]Lookups!$V$3:$Y$197,4,FALSE)</f>
        <v>0</v>
      </c>
      <c r="AM197" s="17" t="str">
        <f>VLOOKUP(X197,[1]Lookups!$B$3:$C$200,2,FALSE)</f>
        <v>Health &amp; Pharmaceuticals</v>
      </c>
      <c r="AN197" s="17" t="str">
        <f>VLOOKUP(R197,[1]Lookups!$H$3:$I$69,2,FALSE)</f>
        <v>2. Seed</v>
      </c>
      <c r="AO197" s="17" t="str">
        <f>VLOOKUP(T197,[1]Lookups!$H$3:$I$69,2,FALSE)</f>
        <v>2. Seed</v>
      </c>
      <c r="AP197" s="17" t="str">
        <f>VLOOKUP(AN197,[1]Lookups!$N$3:$O$11,2,FALSE)</f>
        <v>Early</v>
      </c>
      <c r="AQ197" s="18" t="e">
        <f>COUNTIFS('[1]Deals (investment)'!$B:$B,$A197)</f>
        <v>#VALUE!</v>
      </c>
      <c r="AR197" s="18" t="e">
        <f>COUNTIFS('[1]Deals (investment)'!$B:$B,$A197,'[1]Deals (investment)'!$T:$T,$AW$1)+COUNTIFS('[1]Deals (investment)'!$B:$B,$A197,'[1]Deals (investment)'!$T:$T,$AX$1)+COUNTIFS('[1]Deals (investment)'!$B:$B,$A197,'[1]Deals (investment)'!$T:$T,$AY$1)</f>
        <v>#VALUE!</v>
      </c>
      <c r="AS197" s="17" t="e">
        <f>SUMIFS('[1]Deals (investment)'!$C:$C,'[1]Deals (investment)'!$B:$B,$A197)</f>
        <v>#VALUE!</v>
      </c>
      <c r="AT197" s="17" t="e">
        <f t="shared" si="20"/>
        <v>#VALUE!</v>
      </c>
      <c r="AU197" s="18" t="e">
        <f>COUNTIF('[1]Deals (Exits)'!$B:$B,A197)</f>
        <v>#VALUE!</v>
      </c>
      <c r="AV197" s="17" t="e">
        <f>SUMIFS('[1]Deals (investment)'!$C:$C,'[1]Deals (investment)'!$B:$B,$A197,'[1]Deals (investment)'!$T:$T,AV$1)</f>
        <v>#VALUE!</v>
      </c>
      <c r="AW197" s="17" t="e">
        <f>SUMIFS('[1]Deals (investment)'!$C:$C,'[1]Deals (investment)'!$B:$B,$A197,'[1]Deals (investment)'!$T:$T,AW$1)</f>
        <v>#VALUE!</v>
      </c>
      <c r="AX197" s="17" t="e">
        <f>SUMIFS('[1]Deals (investment)'!$C:$C,'[1]Deals (investment)'!$B:$B,$A197,'[1]Deals (investment)'!$T:$T,AX$1)</f>
        <v>#VALUE!</v>
      </c>
      <c r="AY197" s="17" t="e">
        <f>SUMIFS('[1]Deals (investment)'!$C:$C,'[1]Deals (investment)'!$B:$B,$A197,'[1]Deals (investment)'!$T:$T,AY$1)</f>
        <v>#VALUE!</v>
      </c>
      <c r="AZ197" s="17" t="e">
        <f>SUMIFS('[1]Deals (investment)'!$C:$C,'[1]Deals (investment)'!$B:$B,$A197,'[1]Deals (investment)'!$T:$T,AZ$1)</f>
        <v>#VALUE!</v>
      </c>
      <c r="BA197" s="17" t="e">
        <f>SUMIFS('[1]Deals (investment)'!$C:$C,'[1]Deals (investment)'!$B:$B,$A197,'[1]Deals (investment)'!$T:$T,BA$1)</f>
        <v>#VALUE!</v>
      </c>
      <c r="BB197" s="17" t="e">
        <f>SUMIFS('[1]Deals (investment)'!$C:$C,'[1]Deals (investment)'!$B:$B,$A197,'[1]Deals (investment)'!$T:$T,BB$1)</f>
        <v>#VALUE!</v>
      </c>
      <c r="BC197" s="17" t="e">
        <f>SUMIFS('[1]Deals (Exits)'!$C:$C,'[1]Deals (Exits)'!$B:$B,$A197)</f>
        <v>#VALUE!</v>
      </c>
      <c r="BD197" s="17" t="e">
        <f>SUMIFS('[1]Deals (investment)'!$C:$C,'[1]Deals (investment)'!$B:$B,$A197,'[1]Deals (investment)'!$V:$V,BD$1)</f>
        <v>#VALUE!</v>
      </c>
      <c r="BE197" s="17" t="e">
        <f>SUMIFS('[1]Deals (investment)'!$C:$C,'[1]Deals (investment)'!$B:$B,$A197,'[1]Deals (investment)'!$V:$V,BE$1)</f>
        <v>#VALUE!</v>
      </c>
      <c r="BF197" s="17" t="e">
        <f>SUMIFS('[1]Deals (investment)'!$C:$C,'[1]Deals (investment)'!$B:$B,$A197,'[1]Deals (investment)'!$V:$V,BF$1)</f>
        <v>#VALUE!</v>
      </c>
      <c r="BG197" s="17" t="e">
        <f>SUMIFS('[1]Deals (investment)'!$C:$C,'[1]Deals (investment)'!$B:$B,$A197,'[1]Deals (investment)'!$V:$V,BG$1)</f>
        <v>#VALUE!</v>
      </c>
      <c r="BH197" s="17" t="e">
        <f>SUMIFS('[1]Deals (investment)'!$C:$C,'[1]Deals (investment)'!$B:$B,$A197,'[1]Deals (investment)'!$V:$V,BH$1)</f>
        <v>#VALUE!</v>
      </c>
      <c r="BI197" s="17" t="e">
        <f>SUMIFS('[1]Deals (investment)'!$C:$C,'[1]Deals (investment)'!$B:$B,$A197,'[1]Deals (investment)'!$V:$V,BI$1)</f>
        <v>#VALUE!</v>
      </c>
      <c r="BJ197" s="17" t="e">
        <f>SUMIFS('[1]Deals (investment)'!$C:$C,'[1]Deals (investment)'!$B:$B,$A197,'[1]Deals (investment)'!$V:$V,BJ$1)</f>
        <v>#VALUE!</v>
      </c>
      <c r="BK197" s="17" t="e">
        <f>SUMIFS('[1]Deals (investment)'!$C:$C,'[1]Deals (investment)'!$B:$B,$A197,'[1]Deals (investment)'!$V:$V,BK$1)</f>
        <v>#VALUE!</v>
      </c>
      <c r="BL197" s="17" t="e">
        <f>SUMIFS('[1]Deals (investment)'!$C:$C,'[1]Deals (investment)'!$B:$B,$A197,'[1]Deals (investment)'!$V:$V,BL$1)</f>
        <v>#VALUE!</v>
      </c>
      <c r="BM197" s="17" t="e">
        <f>SUMIFS('[1]Deals (investment)'!$C:$C,'[1]Deals (investment)'!$B:$B,$A197,'[1]Deals (investment)'!$V:$V,BM$1)</f>
        <v>#VALUE!</v>
      </c>
      <c r="BN197" s="15"/>
      <c r="BO197" s="15"/>
      <c r="BP197" s="22"/>
      <c r="BQ197" s="15"/>
      <c r="BR197" s="15"/>
      <c r="BS197" s="15"/>
      <c r="BT197" s="15"/>
      <c r="BU197" s="15"/>
      <c r="BV197" s="15"/>
      <c r="BW197" s="15"/>
      <c r="BX197" s="15"/>
      <c r="BY197" s="15"/>
      <c r="BZ197" s="15"/>
      <c r="CA197" s="15"/>
      <c r="CB197" s="15"/>
      <c r="CC197" s="15"/>
      <c r="CD197" s="15"/>
      <c r="CE197" s="15"/>
      <c r="CF197" s="15"/>
      <c r="CG197" s="15"/>
      <c r="CH197" s="15"/>
      <c r="CI197" s="15"/>
      <c r="CJ197" s="15"/>
    </row>
    <row r="198" spans="1:117" ht="12.75">
      <c r="A198" s="15" t="s">
        <v>1749</v>
      </c>
      <c r="B198" s="15" t="s">
        <v>1750</v>
      </c>
      <c r="C198" s="15" t="s">
        <v>58</v>
      </c>
      <c r="D198" s="16">
        <v>2017</v>
      </c>
      <c r="E198" s="15" t="s">
        <v>117</v>
      </c>
      <c r="F198" s="15"/>
      <c r="G198" s="15" t="s">
        <v>118</v>
      </c>
      <c r="H198" s="15" t="s">
        <v>118</v>
      </c>
      <c r="I198" s="15" t="s">
        <v>118</v>
      </c>
      <c r="J198" s="15"/>
      <c r="K198" s="17" t="e">
        <f t="shared" si="19"/>
        <v>#VALUE!</v>
      </c>
      <c r="L198" s="15"/>
      <c r="M198" s="18" t="e">
        <f t="shared" si="1"/>
        <v>#VALUE!</v>
      </c>
      <c r="N198" s="15"/>
      <c r="O198" s="15"/>
      <c r="P198" s="15"/>
      <c r="Q198" s="24" t="e">
        <f ca="1">_xludf.MAXIFS('[1]Deals (investment)'!A:A,'[1]Deals (investment)'!B:B,A198)</f>
        <v>#NAME?</v>
      </c>
      <c r="R198" s="15" t="s">
        <v>375</v>
      </c>
      <c r="S198" s="19">
        <v>500000</v>
      </c>
      <c r="T198" s="15" t="s">
        <v>375</v>
      </c>
      <c r="U198" s="17">
        <v>500000</v>
      </c>
      <c r="V198" s="15" t="s">
        <v>1751</v>
      </c>
      <c r="W198" s="15"/>
      <c r="X198" s="15" t="s">
        <v>158</v>
      </c>
      <c r="Y198" s="15" t="s">
        <v>1752</v>
      </c>
      <c r="AB198" s="20" t="s">
        <v>286</v>
      </c>
      <c r="AC198" s="21" t="s">
        <v>1753</v>
      </c>
      <c r="AD198" s="21" t="s">
        <v>1754</v>
      </c>
      <c r="AE198" s="21" t="s">
        <v>1755</v>
      </c>
      <c r="AF198" s="21" t="s">
        <v>1756</v>
      </c>
      <c r="AG198" s="22">
        <f t="shared" ca="1" si="17"/>
        <v>0.70967741935483875</v>
      </c>
      <c r="AH198" s="15" t="str">
        <f t="shared" si="21"/>
        <v/>
      </c>
      <c r="AI198" s="22" t="str">
        <f>VLOOKUP(A198,'[1]Deals (investment)'!$B$2:$Z$1497,1,FALSE)</f>
        <v>Ubapesa</v>
      </c>
      <c r="AJ198" s="22">
        <f>VLOOKUP(A198,'[1]Deals (investment)'!$B$2:$Z$870,15,FALSE)</f>
        <v>1</v>
      </c>
      <c r="AK198" s="17" t="e">
        <f>VLOOKUP(A198,'[1]Deals (Exits)'!B:B,1,FALSE)</f>
        <v>#N/A</v>
      </c>
      <c r="AL198" s="23">
        <f>VLOOKUP(G198,[1]Lookups!$V$3:$Y$197,4,FALSE)</f>
        <v>0</v>
      </c>
      <c r="AM198" s="17" t="str">
        <f>VLOOKUP(X198,[1]Lookups!$B$3:$C$200,2,FALSE)</f>
        <v>Financial Services</v>
      </c>
      <c r="AN198" s="17" t="str">
        <f>VLOOKUP(R198,[1]Lookups!$H$3:$I$69,2,FALSE)</f>
        <v>2. Seed</v>
      </c>
      <c r="AO198" s="17" t="str">
        <f>VLOOKUP(T198,[1]Lookups!$H$3:$I$69,2,FALSE)</f>
        <v>2. Seed</v>
      </c>
      <c r="AP198" s="17" t="str">
        <f>VLOOKUP(AN198,[1]Lookups!$N$3:$O$11,2,FALSE)</f>
        <v>Early</v>
      </c>
      <c r="AQ198" s="18" t="e">
        <f>COUNTIFS('[1]Deals (investment)'!$B:$B,$A198)</f>
        <v>#VALUE!</v>
      </c>
      <c r="AR198" s="18" t="e">
        <f>COUNTIFS('[1]Deals (investment)'!$B:$B,$A198,'[1]Deals (investment)'!$T:$T,$AW$1)+COUNTIFS('[1]Deals (investment)'!$B:$B,$A198,'[1]Deals (investment)'!$T:$T,$AX$1)+COUNTIFS('[1]Deals (investment)'!$B:$B,$A198,'[1]Deals (investment)'!$T:$T,$AY$1)</f>
        <v>#VALUE!</v>
      </c>
      <c r="AS198" s="17" t="e">
        <f>SUMIFS('[1]Deals (investment)'!$C:$C,'[1]Deals (investment)'!$B:$B,$A198)</f>
        <v>#VALUE!</v>
      </c>
      <c r="AT198" s="17" t="e">
        <f t="shared" si="20"/>
        <v>#VALUE!</v>
      </c>
      <c r="AU198" s="18" t="e">
        <f>COUNTIF('[1]Deals (Exits)'!$B:$B,A198)</f>
        <v>#VALUE!</v>
      </c>
      <c r="AV198" s="17" t="e">
        <f>SUMIFS('[1]Deals (investment)'!$C:$C,'[1]Deals (investment)'!$B:$B,$A198,'[1]Deals (investment)'!$T:$T,AV$1)</f>
        <v>#VALUE!</v>
      </c>
      <c r="AW198" s="17" t="e">
        <f>SUMIFS('[1]Deals (investment)'!$C:$C,'[1]Deals (investment)'!$B:$B,$A198,'[1]Deals (investment)'!$T:$T,AW$1)</f>
        <v>#VALUE!</v>
      </c>
      <c r="AX198" s="17" t="e">
        <f>SUMIFS('[1]Deals (investment)'!$C:$C,'[1]Deals (investment)'!$B:$B,$A198,'[1]Deals (investment)'!$T:$T,AX$1)</f>
        <v>#VALUE!</v>
      </c>
      <c r="AY198" s="17" t="e">
        <f>SUMIFS('[1]Deals (investment)'!$C:$C,'[1]Deals (investment)'!$B:$B,$A198,'[1]Deals (investment)'!$T:$T,AY$1)</f>
        <v>#VALUE!</v>
      </c>
      <c r="AZ198" s="17" t="e">
        <f>SUMIFS('[1]Deals (investment)'!$C:$C,'[1]Deals (investment)'!$B:$B,$A198,'[1]Deals (investment)'!$T:$T,AZ$1)</f>
        <v>#VALUE!</v>
      </c>
      <c r="BA198" s="17" t="e">
        <f>SUMIFS('[1]Deals (investment)'!$C:$C,'[1]Deals (investment)'!$B:$B,$A198,'[1]Deals (investment)'!$T:$T,BA$1)</f>
        <v>#VALUE!</v>
      </c>
      <c r="BB198" s="17" t="e">
        <f>SUMIFS('[1]Deals (investment)'!$C:$C,'[1]Deals (investment)'!$B:$B,$A198,'[1]Deals (investment)'!$T:$T,BB$1)</f>
        <v>#VALUE!</v>
      </c>
      <c r="BC198" s="17" t="e">
        <f>SUMIFS('[1]Deals (Exits)'!$C:$C,'[1]Deals (Exits)'!$B:$B,$A198)</f>
        <v>#VALUE!</v>
      </c>
      <c r="BD198" s="17" t="e">
        <f>SUMIFS('[1]Deals (investment)'!$C:$C,'[1]Deals (investment)'!$B:$B,$A198,'[1]Deals (investment)'!$V:$V,BD$1)</f>
        <v>#VALUE!</v>
      </c>
      <c r="BE198" s="17" t="e">
        <f>SUMIFS('[1]Deals (investment)'!$C:$C,'[1]Deals (investment)'!$B:$B,$A198,'[1]Deals (investment)'!$V:$V,BE$1)</f>
        <v>#VALUE!</v>
      </c>
      <c r="BF198" s="17" t="e">
        <f>SUMIFS('[1]Deals (investment)'!$C:$C,'[1]Deals (investment)'!$B:$B,$A198,'[1]Deals (investment)'!$V:$V,BF$1)</f>
        <v>#VALUE!</v>
      </c>
      <c r="BG198" s="17" t="e">
        <f>SUMIFS('[1]Deals (investment)'!$C:$C,'[1]Deals (investment)'!$B:$B,$A198,'[1]Deals (investment)'!$V:$V,BG$1)</f>
        <v>#VALUE!</v>
      </c>
      <c r="BH198" s="17" t="e">
        <f>SUMIFS('[1]Deals (investment)'!$C:$C,'[1]Deals (investment)'!$B:$B,$A198,'[1]Deals (investment)'!$V:$V,BH$1)</f>
        <v>#VALUE!</v>
      </c>
      <c r="BI198" s="17" t="e">
        <f>SUMIFS('[1]Deals (investment)'!$C:$C,'[1]Deals (investment)'!$B:$B,$A198,'[1]Deals (investment)'!$V:$V,BI$1)</f>
        <v>#VALUE!</v>
      </c>
      <c r="BJ198" s="17" t="e">
        <f>SUMIFS('[1]Deals (investment)'!$C:$C,'[1]Deals (investment)'!$B:$B,$A198,'[1]Deals (investment)'!$V:$V,BJ$1)</f>
        <v>#VALUE!</v>
      </c>
      <c r="BK198" s="17" t="e">
        <f>SUMIFS('[1]Deals (investment)'!$C:$C,'[1]Deals (investment)'!$B:$B,$A198,'[1]Deals (investment)'!$V:$V,BK$1)</f>
        <v>#VALUE!</v>
      </c>
      <c r="BL198" s="17" t="e">
        <f>SUMIFS('[1]Deals (investment)'!$C:$C,'[1]Deals (investment)'!$B:$B,$A198,'[1]Deals (investment)'!$V:$V,BL$1)</f>
        <v>#VALUE!</v>
      </c>
      <c r="BM198" s="17" t="e">
        <f>SUMIFS('[1]Deals (investment)'!$C:$C,'[1]Deals (investment)'!$B:$B,$A198,'[1]Deals (investment)'!$V:$V,BM$1)</f>
        <v>#VALUE!</v>
      </c>
      <c r="BN198" s="15"/>
      <c r="BO198" s="15"/>
      <c r="BP198" s="22"/>
      <c r="BQ198" s="15"/>
      <c r="BR198" s="15"/>
      <c r="BS198" s="15"/>
      <c r="BT198" s="15"/>
      <c r="BU198" s="15"/>
      <c r="BV198" s="15"/>
      <c r="BW198" s="15"/>
      <c r="BX198" s="15"/>
      <c r="BY198" s="15"/>
      <c r="BZ198" s="15"/>
      <c r="CA198" s="15"/>
      <c r="CB198" s="15"/>
      <c r="CC198" s="15"/>
      <c r="CD198" s="15"/>
      <c r="CE198" s="15"/>
      <c r="CF198" s="15"/>
      <c r="CG198" s="15"/>
      <c r="CH198" s="15"/>
      <c r="CI198" s="15"/>
      <c r="CJ198" s="15"/>
    </row>
    <row r="199" spans="1:117" ht="12.75">
      <c r="A199" s="15" t="s">
        <v>1757</v>
      </c>
      <c r="B199" s="15" t="s">
        <v>1758</v>
      </c>
      <c r="C199" s="15" t="s">
        <v>58</v>
      </c>
      <c r="D199" s="16">
        <v>2014</v>
      </c>
      <c r="E199" s="15" t="s">
        <v>59</v>
      </c>
      <c r="F199" s="15" t="s">
        <v>199</v>
      </c>
      <c r="G199" s="15" t="s">
        <v>61</v>
      </c>
      <c r="H199" s="15" t="s">
        <v>61</v>
      </c>
      <c r="I199" s="15" t="s">
        <v>61</v>
      </c>
      <c r="J199" s="15"/>
      <c r="K199" s="17" t="e">
        <f t="shared" si="19"/>
        <v>#VALUE!</v>
      </c>
      <c r="L199" s="15"/>
      <c r="M199" s="18" t="e">
        <f t="shared" si="1"/>
        <v>#VALUE!</v>
      </c>
      <c r="N199" s="15"/>
      <c r="O199" s="15"/>
      <c r="P199" s="15"/>
      <c r="Q199" s="15"/>
      <c r="R199" s="15" t="s">
        <v>375</v>
      </c>
      <c r="S199" s="19">
        <v>125000</v>
      </c>
      <c r="T199" s="15" t="s">
        <v>375</v>
      </c>
      <c r="U199" s="17">
        <v>125000</v>
      </c>
      <c r="V199" s="15" t="s">
        <v>1759</v>
      </c>
      <c r="W199" s="15">
        <v>0</v>
      </c>
      <c r="X199" s="15" t="s">
        <v>64</v>
      </c>
      <c r="Y199" s="15" t="s">
        <v>1760</v>
      </c>
      <c r="AB199" s="20" t="s">
        <v>286</v>
      </c>
      <c r="AC199" s="27" t="s">
        <v>1761</v>
      </c>
      <c r="AD199" s="27" t="s">
        <v>1762</v>
      </c>
      <c r="AE199" s="27" t="s">
        <v>1763</v>
      </c>
      <c r="AF199" s="27" t="s">
        <v>1764</v>
      </c>
      <c r="AG199" s="22">
        <f t="shared" si="17"/>
        <v>0.74193548387096775</v>
      </c>
      <c r="AH199" s="15" t="str">
        <f t="shared" si="21"/>
        <v/>
      </c>
      <c r="AI199" s="22" t="str">
        <f>VLOOKUP(A199,'[1]Deals (investment)'!$B$2:$Z$1497,1,FALSE)</f>
        <v>SureGroup</v>
      </c>
      <c r="AJ199" s="22">
        <f>VLOOKUP(A199,'[1]Deals (investment)'!$B$2:$Z$870,15,FALSE)</f>
        <v>1</v>
      </c>
      <c r="AK199" s="17" t="e">
        <f>VLOOKUP(A199,'[1]Deals (Exits)'!B:B,1,FALSE)</f>
        <v>#N/A</v>
      </c>
      <c r="AL199" s="23">
        <f>VLOOKUP(G199,[1]Lookups!$V$3:$Y$197,4,FALSE)</f>
        <v>0</v>
      </c>
      <c r="AM199" s="17" t="str">
        <f>VLOOKUP(X199,[1]Lookups!$B$3:$C$200,2,FALSE)</f>
        <v>E-commerce &amp; Retail</v>
      </c>
      <c r="AN199" s="17" t="str">
        <f>VLOOKUP(R199,[1]Lookups!$H$3:$I$69,2,FALSE)</f>
        <v>2. Seed</v>
      </c>
      <c r="AO199" s="17" t="str">
        <f>VLOOKUP(T199,[1]Lookups!$H$3:$I$69,2,FALSE)</f>
        <v>2. Seed</v>
      </c>
      <c r="AP199" s="17" t="str">
        <f>VLOOKUP(AN199,[1]Lookups!$N$3:$O$11,2,FALSE)</f>
        <v>Early</v>
      </c>
      <c r="AQ199" s="18" t="e">
        <f>COUNTIFS('[1]Deals (investment)'!$B:$B,$A199)</f>
        <v>#VALUE!</v>
      </c>
      <c r="AR199" s="18" t="e">
        <f>COUNTIFS('[1]Deals (investment)'!$B:$B,$A199,'[1]Deals (investment)'!$T:$T,$AW$1)+COUNTIFS('[1]Deals (investment)'!$B:$B,$A199,'[1]Deals (investment)'!$T:$T,$AX$1)+COUNTIFS('[1]Deals (investment)'!$B:$B,$A199,'[1]Deals (investment)'!$T:$T,$AY$1)</f>
        <v>#VALUE!</v>
      </c>
      <c r="AS199" s="17" t="e">
        <f>SUMIFS('[1]Deals (investment)'!$C:$C,'[1]Deals (investment)'!$B:$B,$A199)</f>
        <v>#VALUE!</v>
      </c>
      <c r="AT199" s="17" t="e">
        <f t="shared" si="20"/>
        <v>#VALUE!</v>
      </c>
      <c r="AU199" s="18" t="e">
        <f>COUNTIF('[1]Deals (Exits)'!$B:$B,A199)</f>
        <v>#VALUE!</v>
      </c>
      <c r="AV199" s="17" t="e">
        <f>SUMIFS('[1]Deals (investment)'!$C:$C,'[1]Deals (investment)'!$B:$B,$A199,'[1]Deals (investment)'!$T:$T,AV$1)</f>
        <v>#VALUE!</v>
      </c>
      <c r="AW199" s="17" t="e">
        <f>SUMIFS('[1]Deals (investment)'!$C:$C,'[1]Deals (investment)'!$B:$B,$A199,'[1]Deals (investment)'!$T:$T,AW$1)</f>
        <v>#VALUE!</v>
      </c>
      <c r="AX199" s="17" t="e">
        <f>SUMIFS('[1]Deals (investment)'!$C:$C,'[1]Deals (investment)'!$B:$B,$A199,'[1]Deals (investment)'!$T:$T,AX$1)</f>
        <v>#VALUE!</v>
      </c>
      <c r="AY199" s="17" t="e">
        <f>SUMIFS('[1]Deals (investment)'!$C:$C,'[1]Deals (investment)'!$B:$B,$A199,'[1]Deals (investment)'!$T:$T,AY$1)</f>
        <v>#VALUE!</v>
      </c>
      <c r="AZ199" s="17" t="e">
        <f>SUMIFS('[1]Deals (investment)'!$C:$C,'[1]Deals (investment)'!$B:$B,$A199,'[1]Deals (investment)'!$T:$T,AZ$1)</f>
        <v>#VALUE!</v>
      </c>
      <c r="BA199" s="17" t="e">
        <f>SUMIFS('[1]Deals (investment)'!$C:$C,'[1]Deals (investment)'!$B:$B,$A199,'[1]Deals (investment)'!$T:$T,BA$1)</f>
        <v>#VALUE!</v>
      </c>
      <c r="BB199" s="17" t="e">
        <f>SUMIFS('[1]Deals (investment)'!$C:$C,'[1]Deals (investment)'!$B:$B,$A199,'[1]Deals (investment)'!$T:$T,BB$1)</f>
        <v>#VALUE!</v>
      </c>
      <c r="BC199" s="17" t="e">
        <f>SUMIFS('[1]Deals (Exits)'!$C:$C,'[1]Deals (Exits)'!$B:$B,$A199)</f>
        <v>#VALUE!</v>
      </c>
      <c r="BD199" s="17" t="e">
        <f>SUMIFS('[1]Deals (investment)'!$C:$C,'[1]Deals (investment)'!$B:$B,$A199,'[1]Deals (investment)'!$V:$V,BD$1)</f>
        <v>#VALUE!</v>
      </c>
      <c r="BE199" s="17" t="e">
        <f>SUMIFS('[1]Deals (investment)'!$C:$C,'[1]Deals (investment)'!$B:$B,$A199,'[1]Deals (investment)'!$V:$V,BE$1)</f>
        <v>#VALUE!</v>
      </c>
      <c r="BF199" s="17" t="e">
        <f>SUMIFS('[1]Deals (investment)'!$C:$C,'[1]Deals (investment)'!$B:$B,$A199,'[1]Deals (investment)'!$V:$V,BF$1)</f>
        <v>#VALUE!</v>
      </c>
      <c r="BG199" s="17" t="e">
        <f>SUMIFS('[1]Deals (investment)'!$C:$C,'[1]Deals (investment)'!$B:$B,$A199,'[1]Deals (investment)'!$V:$V,BG$1)</f>
        <v>#VALUE!</v>
      </c>
      <c r="BH199" s="17" t="e">
        <f>SUMIFS('[1]Deals (investment)'!$C:$C,'[1]Deals (investment)'!$B:$B,$A199,'[1]Deals (investment)'!$V:$V,BH$1)</f>
        <v>#VALUE!</v>
      </c>
      <c r="BI199" s="17" t="e">
        <f>SUMIFS('[1]Deals (investment)'!$C:$C,'[1]Deals (investment)'!$B:$B,$A199,'[1]Deals (investment)'!$V:$V,BI$1)</f>
        <v>#VALUE!</v>
      </c>
      <c r="BJ199" s="17" t="e">
        <f>SUMIFS('[1]Deals (investment)'!$C:$C,'[1]Deals (investment)'!$B:$B,$A199,'[1]Deals (investment)'!$V:$V,BJ$1)</f>
        <v>#VALUE!</v>
      </c>
      <c r="BK199" s="17" t="e">
        <f>SUMIFS('[1]Deals (investment)'!$C:$C,'[1]Deals (investment)'!$B:$B,$A199,'[1]Deals (investment)'!$V:$V,BK$1)</f>
        <v>#VALUE!</v>
      </c>
      <c r="BL199" s="17" t="e">
        <f>SUMIFS('[1]Deals (investment)'!$C:$C,'[1]Deals (investment)'!$B:$B,$A199,'[1]Deals (investment)'!$V:$V,BL$1)</f>
        <v>#VALUE!</v>
      </c>
      <c r="BM199" s="17" t="e">
        <f>SUMIFS('[1]Deals (investment)'!$C:$C,'[1]Deals (investment)'!$B:$B,$A199,'[1]Deals (investment)'!$V:$V,BM$1)</f>
        <v>#VALUE!</v>
      </c>
      <c r="BN199" s="15"/>
      <c r="BO199" s="15"/>
      <c r="BP199" s="22"/>
      <c r="BQ199" s="15"/>
      <c r="BR199" s="15"/>
      <c r="BS199" s="15"/>
      <c r="BT199" s="15"/>
      <c r="BU199" s="15"/>
      <c r="BV199" s="15"/>
      <c r="BW199" s="15"/>
      <c r="BX199" s="15"/>
      <c r="BY199" s="15"/>
      <c r="BZ199" s="15"/>
      <c r="CA199" s="15"/>
      <c r="CB199" s="15"/>
      <c r="CC199" s="15"/>
      <c r="CD199" s="15"/>
      <c r="CE199" s="15"/>
      <c r="CF199" s="15"/>
      <c r="CG199" s="15"/>
      <c r="CH199" s="15"/>
      <c r="CI199" s="15"/>
      <c r="CJ199" s="15"/>
      <c r="DM199">
        <v>480</v>
      </c>
    </row>
    <row r="200" spans="1:117" ht="12.75">
      <c r="A200" s="15" t="s">
        <v>1765</v>
      </c>
      <c r="B200" s="15" t="s">
        <v>1766</v>
      </c>
      <c r="C200" s="15" t="s">
        <v>58</v>
      </c>
      <c r="D200" s="16">
        <v>2016</v>
      </c>
      <c r="E200" s="15" t="s">
        <v>272</v>
      </c>
      <c r="F200" s="15"/>
      <c r="G200" s="15" t="s">
        <v>273</v>
      </c>
      <c r="H200" s="15" t="s">
        <v>273</v>
      </c>
      <c r="I200" s="15" t="s">
        <v>273</v>
      </c>
      <c r="J200" s="15"/>
      <c r="K200" s="17" t="e">
        <f t="shared" si="19"/>
        <v>#VALUE!</v>
      </c>
      <c r="L200" s="15"/>
      <c r="M200" s="18" t="e">
        <f t="shared" si="1"/>
        <v>#VALUE!</v>
      </c>
      <c r="N200" s="15"/>
      <c r="O200" s="15"/>
      <c r="P200" s="15"/>
      <c r="Q200" s="15"/>
      <c r="R200" s="15" t="s">
        <v>375</v>
      </c>
      <c r="S200" s="19">
        <v>120000</v>
      </c>
      <c r="T200" s="15" t="s">
        <v>92</v>
      </c>
      <c r="U200" s="19">
        <v>300000</v>
      </c>
      <c r="V200" s="15" t="s">
        <v>1767</v>
      </c>
      <c r="W200" s="15">
        <v>0</v>
      </c>
      <c r="X200" s="15" t="s">
        <v>538</v>
      </c>
      <c r="Y200" s="15" t="s">
        <v>1768</v>
      </c>
      <c r="AB200" s="32">
        <v>43506</v>
      </c>
      <c r="AC200" s="21" t="s">
        <v>1769</v>
      </c>
      <c r="AD200" s="21" t="s">
        <v>1770</v>
      </c>
      <c r="AE200" s="21" t="s">
        <v>1771</v>
      </c>
      <c r="AF200" s="21" t="s">
        <v>1772</v>
      </c>
      <c r="AG200" s="22">
        <f t="shared" si="17"/>
        <v>0.70967741935483875</v>
      </c>
      <c r="AH200" s="15" t="str">
        <f t="shared" si="21"/>
        <v/>
      </c>
      <c r="AI200" s="22" t="str">
        <f>VLOOKUP(A200,'[1]Deals (investment)'!$B$2:$Z$1497,1,FALSE)</f>
        <v>CowTribe</v>
      </c>
      <c r="AJ200" s="22">
        <f>VLOOKUP(A200,'[1]Deals (investment)'!$B$2:$Z$870,15,FALSE)</f>
        <v>1</v>
      </c>
      <c r="AK200" s="17" t="e">
        <f>VLOOKUP(A200,'[1]Deals (Exits)'!B:B,1,FALSE)</f>
        <v>#N/A</v>
      </c>
      <c r="AL200" s="23">
        <f>VLOOKUP(G200,[1]Lookups!$V$3:$Y$197,4,FALSE)</f>
        <v>0</v>
      </c>
      <c r="AM200" s="17" t="str">
        <f>VLOOKUP(X200,[1]Lookups!$B$3:$C$200,2,FALSE)</f>
        <v>Agriculture</v>
      </c>
      <c r="AN200" s="17" t="str">
        <f>VLOOKUP(R200,[1]Lookups!$H$3:$I$69,2,FALSE)</f>
        <v>2. Seed</v>
      </c>
      <c r="AO200" s="17" t="str">
        <f>VLOOKUP(T200,[1]Lookups!$H$3:$I$69,2,FALSE)</f>
        <v>4. Late Venture</v>
      </c>
      <c r="AP200" s="17" t="str">
        <f>VLOOKUP(AN200,[1]Lookups!$N$3:$O$11,2,FALSE)</f>
        <v>Early</v>
      </c>
      <c r="AQ200" s="18" t="e">
        <f>COUNTIFS('[1]Deals (investment)'!$B:$B,$A200)</f>
        <v>#VALUE!</v>
      </c>
      <c r="AR200" s="18" t="e">
        <f>COUNTIFS('[1]Deals (investment)'!$B:$B,$A200,'[1]Deals (investment)'!$T:$T,$AW$1)+COUNTIFS('[1]Deals (investment)'!$B:$B,$A200,'[1]Deals (investment)'!$T:$T,$AX$1)+COUNTIFS('[1]Deals (investment)'!$B:$B,$A200,'[1]Deals (investment)'!$T:$T,$AY$1)</f>
        <v>#VALUE!</v>
      </c>
      <c r="AS200" s="17" t="e">
        <f>SUMIFS('[1]Deals (investment)'!$C:$C,'[1]Deals (investment)'!$B:$B,$A200)</f>
        <v>#VALUE!</v>
      </c>
      <c r="AT200" s="17" t="e">
        <f t="shared" si="20"/>
        <v>#VALUE!</v>
      </c>
      <c r="AU200" s="18" t="e">
        <f>COUNTIF('[1]Deals (Exits)'!$B:$B,A200)</f>
        <v>#VALUE!</v>
      </c>
      <c r="AV200" s="17" t="e">
        <f>SUMIFS('[1]Deals (investment)'!$C:$C,'[1]Deals (investment)'!$B:$B,$A200,'[1]Deals (investment)'!$T:$T,AV$1)</f>
        <v>#VALUE!</v>
      </c>
      <c r="AW200" s="17" t="e">
        <f>SUMIFS('[1]Deals (investment)'!$C:$C,'[1]Deals (investment)'!$B:$B,$A200,'[1]Deals (investment)'!$T:$T,AW$1)</f>
        <v>#VALUE!</v>
      </c>
      <c r="AX200" s="17" t="e">
        <f>SUMIFS('[1]Deals (investment)'!$C:$C,'[1]Deals (investment)'!$B:$B,$A200,'[1]Deals (investment)'!$T:$T,AX$1)</f>
        <v>#VALUE!</v>
      </c>
      <c r="AY200" s="17" t="e">
        <f>SUMIFS('[1]Deals (investment)'!$C:$C,'[1]Deals (investment)'!$B:$B,$A200,'[1]Deals (investment)'!$T:$T,AY$1)</f>
        <v>#VALUE!</v>
      </c>
      <c r="AZ200" s="17" t="e">
        <f>SUMIFS('[1]Deals (investment)'!$C:$C,'[1]Deals (investment)'!$B:$B,$A200,'[1]Deals (investment)'!$T:$T,AZ$1)</f>
        <v>#VALUE!</v>
      </c>
      <c r="BA200" s="17" t="e">
        <f>SUMIFS('[1]Deals (investment)'!$C:$C,'[1]Deals (investment)'!$B:$B,$A200,'[1]Deals (investment)'!$T:$T,BA$1)</f>
        <v>#VALUE!</v>
      </c>
      <c r="BB200" s="17" t="e">
        <f>SUMIFS('[1]Deals (investment)'!$C:$C,'[1]Deals (investment)'!$B:$B,$A200,'[1]Deals (investment)'!$T:$T,BB$1)</f>
        <v>#VALUE!</v>
      </c>
      <c r="BC200" s="17" t="e">
        <f>SUMIFS('[1]Deals (Exits)'!$C:$C,'[1]Deals (Exits)'!$B:$B,$A200)</f>
        <v>#VALUE!</v>
      </c>
      <c r="BD200" s="17" t="e">
        <f>SUMIFS('[1]Deals (investment)'!$C:$C,'[1]Deals (investment)'!$B:$B,$A200,'[1]Deals (investment)'!$V:$V,BD$1)</f>
        <v>#VALUE!</v>
      </c>
      <c r="BE200" s="17" t="e">
        <f>SUMIFS('[1]Deals (investment)'!$C:$C,'[1]Deals (investment)'!$B:$B,$A200,'[1]Deals (investment)'!$V:$V,BE$1)</f>
        <v>#VALUE!</v>
      </c>
      <c r="BF200" s="17" t="e">
        <f>SUMIFS('[1]Deals (investment)'!$C:$C,'[1]Deals (investment)'!$B:$B,$A200,'[1]Deals (investment)'!$V:$V,BF$1)</f>
        <v>#VALUE!</v>
      </c>
      <c r="BG200" s="17" t="e">
        <f>SUMIFS('[1]Deals (investment)'!$C:$C,'[1]Deals (investment)'!$B:$B,$A200,'[1]Deals (investment)'!$V:$V,BG$1)</f>
        <v>#VALUE!</v>
      </c>
      <c r="BH200" s="17" t="e">
        <f>SUMIFS('[1]Deals (investment)'!$C:$C,'[1]Deals (investment)'!$B:$B,$A200,'[1]Deals (investment)'!$V:$V,BH$1)</f>
        <v>#VALUE!</v>
      </c>
      <c r="BI200" s="17" t="e">
        <f>SUMIFS('[1]Deals (investment)'!$C:$C,'[1]Deals (investment)'!$B:$B,$A200,'[1]Deals (investment)'!$V:$V,BI$1)</f>
        <v>#VALUE!</v>
      </c>
      <c r="BJ200" s="17" t="e">
        <f>SUMIFS('[1]Deals (investment)'!$C:$C,'[1]Deals (investment)'!$B:$B,$A200,'[1]Deals (investment)'!$V:$V,BJ$1)</f>
        <v>#VALUE!</v>
      </c>
      <c r="BK200" s="17" t="e">
        <f>SUMIFS('[1]Deals (investment)'!$C:$C,'[1]Deals (investment)'!$B:$B,$A200,'[1]Deals (investment)'!$V:$V,BK$1)</f>
        <v>#VALUE!</v>
      </c>
      <c r="BL200" s="17" t="e">
        <f>SUMIFS('[1]Deals (investment)'!$C:$C,'[1]Deals (investment)'!$B:$B,$A200,'[1]Deals (investment)'!$V:$V,BL$1)</f>
        <v>#VALUE!</v>
      </c>
      <c r="BM200" s="17" t="e">
        <f>SUMIFS('[1]Deals (investment)'!$C:$C,'[1]Deals (investment)'!$B:$B,$A200,'[1]Deals (investment)'!$V:$V,BM$1)</f>
        <v>#VALUE!</v>
      </c>
      <c r="BN200" s="15"/>
      <c r="BO200" s="15"/>
      <c r="BP200" s="22"/>
      <c r="BQ200" s="15"/>
      <c r="BR200" s="15"/>
      <c r="BS200" s="15"/>
      <c r="BT200" s="15"/>
      <c r="BU200" s="15"/>
      <c r="BV200" s="15"/>
      <c r="BW200" s="15"/>
      <c r="BX200" s="15"/>
      <c r="BY200" s="15"/>
      <c r="BZ200" s="15"/>
      <c r="CA200" s="15"/>
      <c r="CB200" s="15"/>
      <c r="CC200" s="15"/>
      <c r="CD200" s="15"/>
      <c r="CE200" s="15"/>
      <c r="CF200" s="15"/>
      <c r="CG200" s="15"/>
      <c r="CH200" s="15"/>
      <c r="CI200" s="15"/>
      <c r="CJ200" s="15"/>
      <c r="DM200">
        <v>241</v>
      </c>
    </row>
    <row r="201" spans="1:117" ht="12.75">
      <c r="A201" s="15" t="s">
        <v>1773</v>
      </c>
      <c r="B201" s="15" t="s">
        <v>1774</v>
      </c>
      <c r="C201" s="15" t="s">
        <v>58</v>
      </c>
      <c r="D201" s="16">
        <v>2016</v>
      </c>
      <c r="E201" s="15" t="s">
        <v>128</v>
      </c>
      <c r="F201" s="17" t="s">
        <v>199</v>
      </c>
      <c r="G201" s="15" t="s">
        <v>129</v>
      </c>
      <c r="H201" s="15" t="s">
        <v>129</v>
      </c>
      <c r="I201" s="17" t="s">
        <v>129</v>
      </c>
      <c r="J201" s="17"/>
      <c r="K201" s="17" t="e">
        <f t="shared" si="19"/>
        <v>#VALUE!</v>
      </c>
      <c r="L201" s="15"/>
      <c r="M201" s="18" t="e">
        <f t="shared" si="1"/>
        <v>#VALUE!</v>
      </c>
      <c r="N201" s="15"/>
      <c r="O201" s="15"/>
      <c r="P201" s="15"/>
      <c r="Q201" s="15"/>
      <c r="R201" s="15" t="s">
        <v>375</v>
      </c>
      <c r="S201" s="19">
        <v>250000</v>
      </c>
      <c r="T201" s="15" t="s">
        <v>375</v>
      </c>
      <c r="U201" s="19">
        <v>250000</v>
      </c>
      <c r="V201" s="15" t="s">
        <v>1775</v>
      </c>
      <c r="W201" s="15">
        <v>0</v>
      </c>
      <c r="X201" s="15" t="s">
        <v>134</v>
      </c>
      <c r="Y201" s="17" t="s">
        <v>1776</v>
      </c>
      <c r="AB201" s="32">
        <v>43506</v>
      </c>
      <c r="AC201" s="31" t="s">
        <v>1777</v>
      </c>
      <c r="AD201" s="31" t="s">
        <v>1778</v>
      </c>
      <c r="AE201" s="17"/>
      <c r="AF201" s="17"/>
      <c r="AG201" s="22">
        <f t="shared" si="17"/>
        <v>0.67741935483870963</v>
      </c>
      <c r="AH201" s="15" t="e">
        <f t="shared" si="21"/>
        <v>#VALUE!</v>
      </c>
      <c r="AI201" s="22" t="str">
        <f>VLOOKUP(A201,'[1]Deals (investment)'!$B$2:$Z$1497,1,FALSE)</f>
        <v>Buseet</v>
      </c>
      <c r="AJ201" s="22">
        <f>VLOOKUP(A201,'[1]Deals (investment)'!$B$2:$Z$870,15,FALSE)</f>
        <v>1</v>
      </c>
      <c r="AK201" s="17" t="e">
        <f>VLOOKUP(A201,'[1]Deals (Exits)'!B:B,1,FALSE)</f>
        <v>#N/A</v>
      </c>
      <c r="AL201" s="23">
        <f>VLOOKUP(G201,[1]Lookups!$V$3:$Y$197,4,FALSE)</f>
        <v>0</v>
      </c>
      <c r="AM201" s="17" t="str">
        <f>VLOOKUP(X201,[1]Lookups!$B$3:$C$200,2,FALSE)</f>
        <v>Transport &amp; Logistics</v>
      </c>
      <c r="AN201" s="17" t="str">
        <f>VLOOKUP(R201,[1]Lookups!$H$3:$I$69,2,FALSE)</f>
        <v>2. Seed</v>
      </c>
      <c r="AO201" s="17" t="str">
        <f>VLOOKUP(T201,[1]Lookups!$H$3:$I$69,2,FALSE)</f>
        <v>2. Seed</v>
      </c>
      <c r="AP201" s="17" t="str">
        <f>VLOOKUP(AN201,[1]Lookups!$N$3:$O$11,2,FALSE)</f>
        <v>Early</v>
      </c>
      <c r="AQ201" s="18" t="e">
        <f>COUNTIFS('[1]Deals (investment)'!$B:$B,$A201)</f>
        <v>#VALUE!</v>
      </c>
      <c r="AR201" s="18" t="e">
        <f>COUNTIFS('[1]Deals (investment)'!$B:$B,$A201,'[1]Deals (investment)'!$T:$T,$AW$1)+COUNTIFS('[1]Deals (investment)'!$B:$B,$A201,'[1]Deals (investment)'!$T:$T,$AX$1)+COUNTIFS('[1]Deals (investment)'!$B:$B,$A201,'[1]Deals (investment)'!$T:$T,$AY$1)</f>
        <v>#VALUE!</v>
      </c>
      <c r="AS201" s="17" t="e">
        <f>SUMIFS('[1]Deals (investment)'!$C:$C,'[1]Deals (investment)'!$B:$B,$A201)</f>
        <v>#VALUE!</v>
      </c>
      <c r="AT201" s="17" t="e">
        <f t="shared" si="20"/>
        <v>#VALUE!</v>
      </c>
      <c r="AU201" s="18" t="e">
        <f>COUNTIF('[1]Deals (Exits)'!$B:$B,A201)</f>
        <v>#VALUE!</v>
      </c>
      <c r="AV201" s="17" t="e">
        <f>SUMIFS('[1]Deals (investment)'!$C:$C,'[1]Deals (investment)'!$B:$B,$A201,'[1]Deals (investment)'!$T:$T,AV$1)</f>
        <v>#VALUE!</v>
      </c>
      <c r="AW201" s="17" t="e">
        <f>SUMIFS('[1]Deals (investment)'!$C:$C,'[1]Deals (investment)'!$B:$B,$A201,'[1]Deals (investment)'!$T:$T,AW$1)</f>
        <v>#VALUE!</v>
      </c>
      <c r="AX201" s="17" t="e">
        <f>SUMIFS('[1]Deals (investment)'!$C:$C,'[1]Deals (investment)'!$B:$B,$A201,'[1]Deals (investment)'!$T:$T,AX$1)</f>
        <v>#VALUE!</v>
      </c>
      <c r="AY201" s="17" t="e">
        <f>SUMIFS('[1]Deals (investment)'!$C:$C,'[1]Deals (investment)'!$B:$B,$A201,'[1]Deals (investment)'!$T:$T,AY$1)</f>
        <v>#VALUE!</v>
      </c>
      <c r="AZ201" s="17" t="e">
        <f>SUMIFS('[1]Deals (investment)'!$C:$C,'[1]Deals (investment)'!$B:$B,$A201,'[1]Deals (investment)'!$T:$T,AZ$1)</f>
        <v>#VALUE!</v>
      </c>
      <c r="BA201" s="17" t="e">
        <f>SUMIFS('[1]Deals (investment)'!$C:$C,'[1]Deals (investment)'!$B:$B,$A201,'[1]Deals (investment)'!$T:$T,BA$1)</f>
        <v>#VALUE!</v>
      </c>
      <c r="BB201" s="17" t="e">
        <f>SUMIFS('[1]Deals (investment)'!$C:$C,'[1]Deals (investment)'!$B:$B,$A201,'[1]Deals (investment)'!$T:$T,BB$1)</f>
        <v>#VALUE!</v>
      </c>
      <c r="BC201" s="17" t="e">
        <f>SUMIFS('[1]Deals (Exits)'!$C:$C,'[1]Deals (Exits)'!$B:$B,$A201)</f>
        <v>#VALUE!</v>
      </c>
      <c r="BD201" s="17" t="e">
        <f>SUMIFS('[1]Deals (investment)'!$C:$C,'[1]Deals (investment)'!$B:$B,$A201,'[1]Deals (investment)'!$V:$V,BD$1)</f>
        <v>#VALUE!</v>
      </c>
      <c r="BE201" s="17" t="e">
        <f>SUMIFS('[1]Deals (investment)'!$C:$C,'[1]Deals (investment)'!$B:$B,$A201,'[1]Deals (investment)'!$V:$V,BE$1)</f>
        <v>#VALUE!</v>
      </c>
      <c r="BF201" s="17" t="e">
        <f>SUMIFS('[1]Deals (investment)'!$C:$C,'[1]Deals (investment)'!$B:$B,$A201,'[1]Deals (investment)'!$V:$V,BF$1)</f>
        <v>#VALUE!</v>
      </c>
      <c r="BG201" s="17" t="e">
        <f>SUMIFS('[1]Deals (investment)'!$C:$C,'[1]Deals (investment)'!$B:$B,$A201,'[1]Deals (investment)'!$V:$V,BG$1)</f>
        <v>#VALUE!</v>
      </c>
      <c r="BH201" s="17" t="e">
        <f>SUMIFS('[1]Deals (investment)'!$C:$C,'[1]Deals (investment)'!$B:$B,$A201,'[1]Deals (investment)'!$V:$V,BH$1)</f>
        <v>#VALUE!</v>
      </c>
      <c r="BI201" s="17" t="e">
        <f>SUMIFS('[1]Deals (investment)'!$C:$C,'[1]Deals (investment)'!$B:$B,$A201,'[1]Deals (investment)'!$V:$V,BI$1)</f>
        <v>#VALUE!</v>
      </c>
      <c r="BJ201" s="17" t="e">
        <f>SUMIFS('[1]Deals (investment)'!$C:$C,'[1]Deals (investment)'!$B:$B,$A201,'[1]Deals (investment)'!$V:$V,BJ$1)</f>
        <v>#VALUE!</v>
      </c>
      <c r="BK201" s="17" t="e">
        <f>SUMIFS('[1]Deals (investment)'!$C:$C,'[1]Deals (investment)'!$B:$B,$A201,'[1]Deals (investment)'!$V:$V,BK$1)</f>
        <v>#VALUE!</v>
      </c>
      <c r="BL201" s="17" t="e">
        <f>SUMIFS('[1]Deals (investment)'!$C:$C,'[1]Deals (investment)'!$B:$B,$A201,'[1]Deals (investment)'!$V:$V,BL$1)</f>
        <v>#VALUE!</v>
      </c>
      <c r="BM201" s="17" t="e">
        <f>SUMIFS('[1]Deals (investment)'!$C:$C,'[1]Deals (investment)'!$B:$B,$A201,'[1]Deals (investment)'!$V:$V,BM$1)</f>
        <v>#VALUE!</v>
      </c>
      <c r="BN201" s="15"/>
      <c r="BO201" s="15"/>
      <c r="BP201" s="22"/>
      <c r="BQ201" s="15"/>
      <c r="BR201" s="15"/>
      <c r="BS201" s="15"/>
      <c r="BT201" s="15"/>
      <c r="BU201" s="15"/>
      <c r="BV201" s="15"/>
      <c r="BW201" s="15"/>
      <c r="BX201" s="15"/>
      <c r="BY201" s="15"/>
      <c r="BZ201" s="15"/>
      <c r="CA201" s="15"/>
      <c r="CB201" s="15"/>
      <c r="CC201" s="15"/>
      <c r="CD201" s="15" t="str">
        <f t="shared" ref="CD201:CD208" si="22">CONCATENATE(A201,B201,C201)</f>
        <v>BuseetBuseet operates a network of modern shuttles on fixed repeat routes everyday. Providing a new mode of mass transport targeting the middle class. Using contracted supplier network operated by buseet, buseet provides the convenience &amp; affordability expected by car owners to leave their cars behind. Also buseet provides corporate transport solutions totally customized to meet the needs of big corporations to SMEs.Active</v>
      </c>
      <c r="CE201" s="15"/>
      <c r="CF201" s="15"/>
      <c r="CG201" s="15"/>
      <c r="CH201" s="15"/>
      <c r="CI201" s="15"/>
      <c r="CJ201" s="15"/>
      <c r="DM201">
        <v>182</v>
      </c>
    </row>
    <row r="202" spans="1:117" ht="12.75">
      <c r="A202" s="15" t="s">
        <v>1779</v>
      </c>
      <c r="B202" s="15" t="s">
        <v>1780</v>
      </c>
      <c r="C202" s="15" t="s">
        <v>58</v>
      </c>
      <c r="D202" s="16">
        <v>2016</v>
      </c>
      <c r="E202" s="15" t="s">
        <v>1781</v>
      </c>
      <c r="F202" s="15" t="s">
        <v>199</v>
      </c>
      <c r="G202" s="15" t="s">
        <v>129</v>
      </c>
      <c r="H202" s="15" t="s">
        <v>129</v>
      </c>
      <c r="I202" s="15" t="s">
        <v>129</v>
      </c>
      <c r="J202" s="15"/>
      <c r="K202" s="17" t="e">
        <f t="shared" si="19"/>
        <v>#VALUE!</v>
      </c>
      <c r="L202" s="15"/>
      <c r="M202" s="18" t="e">
        <f t="shared" si="1"/>
        <v>#VALUE!</v>
      </c>
      <c r="N202" s="15"/>
      <c r="O202" s="15"/>
      <c r="P202" s="15"/>
      <c r="Q202" s="15"/>
      <c r="R202" s="15" t="s">
        <v>375</v>
      </c>
      <c r="S202" s="19">
        <v>150000</v>
      </c>
      <c r="T202" s="15" t="s">
        <v>375</v>
      </c>
      <c r="U202" s="17">
        <v>250000</v>
      </c>
      <c r="V202" s="15" t="s">
        <v>1782</v>
      </c>
      <c r="W202" s="15">
        <v>0</v>
      </c>
      <c r="X202" s="15" t="s">
        <v>158</v>
      </c>
      <c r="Y202" s="15" t="s">
        <v>1783</v>
      </c>
      <c r="AB202" s="20" t="s">
        <v>286</v>
      </c>
      <c r="AC202" s="21" t="s">
        <v>1784</v>
      </c>
      <c r="AD202" s="21" t="s">
        <v>1785</v>
      </c>
      <c r="AE202" s="21" t="s">
        <v>1786</v>
      </c>
      <c r="AF202" s="21" t="s">
        <v>1787</v>
      </c>
      <c r="AG202" s="22">
        <f t="shared" si="17"/>
        <v>0.74193548387096775</v>
      </c>
      <c r="AH202" s="15" t="str">
        <f t="shared" si="21"/>
        <v/>
      </c>
      <c r="AI202" s="22" t="str">
        <f>VLOOKUP(A202,'[1]Deals (investment)'!$B$2:$Z$1497,1,FALSE)</f>
        <v>Vapulus</v>
      </c>
      <c r="AJ202" s="22">
        <f>VLOOKUP(A202,'[1]Deals (investment)'!$B$2:$Z$870,15,FALSE)</f>
        <v>1</v>
      </c>
      <c r="AK202" s="17" t="e">
        <f>VLOOKUP(A202,'[1]Deals (Exits)'!B:B,1,FALSE)</f>
        <v>#N/A</v>
      </c>
      <c r="AL202" s="23">
        <f>VLOOKUP(G202,[1]Lookups!$V$3:$Y$197,4,FALSE)</f>
        <v>0</v>
      </c>
      <c r="AM202" s="17" t="str">
        <f>VLOOKUP(X202,[1]Lookups!$B$3:$C$200,2,FALSE)</f>
        <v>Financial Services</v>
      </c>
      <c r="AN202" s="17" t="str">
        <f>VLOOKUP(R202,[1]Lookups!$H$3:$I$69,2,FALSE)</f>
        <v>2. Seed</v>
      </c>
      <c r="AO202" s="17" t="str">
        <f>VLOOKUP(T202,[1]Lookups!$H$3:$I$69,2,FALSE)</f>
        <v>2. Seed</v>
      </c>
      <c r="AP202" s="17" t="str">
        <f>VLOOKUP(AN202,[1]Lookups!$N$3:$O$11,2,FALSE)</f>
        <v>Early</v>
      </c>
      <c r="AQ202" s="18" t="e">
        <f>COUNTIFS('[1]Deals (investment)'!$B:$B,$A202)</f>
        <v>#VALUE!</v>
      </c>
      <c r="AR202" s="18" t="e">
        <f>COUNTIFS('[1]Deals (investment)'!$B:$B,$A202,'[1]Deals (investment)'!$T:$T,$AW$1)+COUNTIFS('[1]Deals (investment)'!$B:$B,$A202,'[1]Deals (investment)'!$T:$T,$AX$1)+COUNTIFS('[1]Deals (investment)'!$B:$B,$A202,'[1]Deals (investment)'!$T:$T,$AY$1)</f>
        <v>#VALUE!</v>
      </c>
      <c r="AS202" s="17" t="e">
        <f>SUMIFS('[1]Deals (investment)'!$C:$C,'[1]Deals (investment)'!$B:$B,$A202)</f>
        <v>#VALUE!</v>
      </c>
      <c r="AT202" s="17" t="e">
        <f t="shared" si="20"/>
        <v>#VALUE!</v>
      </c>
      <c r="AU202" s="18" t="e">
        <f>COUNTIF('[1]Deals (Exits)'!$B:$B,A202)</f>
        <v>#VALUE!</v>
      </c>
      <c r="AV202" s="17" t="e">
        <f>SUMIFS('[1]Deals (investment)'!$C:$C,'[1]Deals (investment)'!$B:$B,$A202,'[1]Deals (investment)'!$T:$T,AV$1)</f>
        <v>#VALUE!</v>
      </c>
      <c r="AW202" s="17" t="e">
        <f>SUMIFS('[1]Deals (investment)'!$C:$C,'[1]Deals (investment)'!$B:$B,$A202,'[1]Deals (investment)'!$T:$T,AW$1)</f>
        <v>#VALUE!</v>
      </c>
      <c r="AX202" s="17" t="e">
        <f>SUMIFS('[1]Deals (investment)'!$C:$C,'[1]Deals (investment)'!$B:$B,$A202,'[1]Deals (investment)'!$T:$T,AX$1)</f>
        <v>#VALUE!</v>
      </c>
      <c r="AY202" s="17" t="e">
        <f>SUMIFS('[1]Deals (investment)'!$C:$C,'[1]Deals (investment)'!$B:$B,$A202,'[1]Deals (investment)'!$T:$T,AY$1)</f>
        <v>#VALUE!</v>
      </c>
      <c r="AZ202" s="17" t="e">
        <f>SUMIFS('[1]Deals (investment)'!$C:$C,'[1]Deals (investment)'!$B:$B,$A202,'[1]Deals (investment)'!$T:$T,AZ$1)</f>
        <v>#VALUE!</v>
      </c>
      <c r="BA202" s="17" t="e">
        <f>SUMIFS('[1]Deals (investment)'!$C:$C,'[1]Deals (investment)'!$B:$B,$A202,'[1]Deals (investment)'!$T:$T,BA$1)</f>
        <v>#VALUE!</v>
      </c>
      <c r="BB202" s="17" t="e">
        <f>SUMIFS('[1]Deals (investment)'!$C:$C,'[1]Deals (investment)'!$B:$B,$A202,'[1]Deals (investment)'!$T:$T,BB$1)</f>
        <v>#VALUE!</v>
      </c>
      <c r="BC202" s="17" t="e">
        <f>SUMIFS('[1]Deals (Exits)'!$C:$C,'[1]Deals (Exits)'!$B:$B,$A202)</f>
        <v>#VALUE!</v>
      </c>
      <c r="BD202" s="17" t="e">
        <f>SUMIFS('[1]Deals (investment)'!$C:$C,'[1]Deals (investment)'!$B:$B,$A202,'[1]Deals (investment)'!$V:$V,BD$1)</f>
        <v>#VALUE!</v>
      </c>
      <c r="BE202" s="17" t="e">
        <f>SUMIFS('[1]Deals (investment)'!$C:$C,'[1]Deals (investment)'!$B:$B,$A202,'[1]Deals (investment)'!$V:$V,BE$1)</f>
        <v>#VALUE!</v>
      </c>
      <c r="BF202" s="17" t="e">
        <f>SUMIFS('[1]Deals (investment)'!$C:$C,'[1]Deals (investment)'!$B:$B,$A202,'[1]Deals (investment)'!$V:$V,BF$1)</f>
        <v>#VALUE!</v>
      </c>
      <c r="BG202" s="17" t="e">
        <f>SUMIFS('[1]Deals (investment)'!$C:$C,'[1]Deals (investment)'!$B:$B,$A202,'[1]Deals (investment)'!$V:$V,BG$1)</f>
        <v>#VALUE!</v>
      </c>
      <c r="BH202" s="17" t="e">
        <f>SUMIFS('[1]Deals (investment)'!$C:$C,'[1]Deals (investment)'!$B:$B,$A202,'[1]Deals (investment)'!$V:$V,BH$1)</f>
        <v>#VALUE!</v>
      </c>
      <c r="BI202" s="17" t="e">
        <f>SUMIFS('[1]Deals (investment)'!$C:$C,'[1]Deals (investment)'!$B:$B,$A202,'[1]Deals (investment)'!$V:$V,BI$1)</f>
        <v>#VALUE!</v>
      </c>
      <c r="BJ202" s="17" t="e">
        <f>SUMIFS('[1]Deals (investment)'!$C:$C,'[1]Deals (investment)'!$B:$B,$A202,'[1]Deals (investment)'!$V:$V,BJ$1)</f>
        <v>#VALUE!</v>
      </c>
      <c r="BK202" s="17" t="e">
        <f>SUMIFS('[1]Deals (investment)'!$C:$C,'[1]Deals (investment)'!$B:$B,$A202,'[1]Deals (investment)'!$V:$V,BK$1)</f>
        <v>#VALUE!</v>
      </c>
      <c r="BL202" s="17" t="e">
        <f>SUMIFS('[1]Deals (investment)'!$C:$C,'[1]Deals (investment)'!$B:$B,$A202,'[1]Deals (investment)'!$V:$V,BL$1)</f>
        <v>#VALUE!</v>
      </c>
      <c r="BM202" s="17" t="e">
        <f>SUMIFS('[1]Deals (investment)'!$C:$C,'[1]Deals (investment)'!$B:$B,$A202,'[1]Deals (investment)'!$V:$V,BM$1)</f>
        <v>#VALUE!</v>
      </c>
      <c r="BN202" s="15"/>
      <c r="BO202" s="15"/>
      <c r="BP202" s="22"/>
      <c r="BQ202" s="15"/>
      <c r="BR202" s="15"/>
      <c r="BS202" s="15"/>
      <c r="BT202" s="15"/>
      <c r="BU202" s="15"/>
      <c r="BV202" s="15"/>
      <c r="BW202" s="15"/>
      <c r="BX202" s="15"/>
      <c r="BY202" s="15"/>
      <c r="BZ202" s="15"/>
      <c r="CA202" s="15"/>
      <c r="CB202" s="15"/>
      <c r="CC202" s="15"/>
      <c r="CD202" s="15" t="str">
        <f t="shared" si="22"/>
        <v>VapulusVapulus is the easiest method of mobile payment there is. You can pay in your local nearby store, online, pay all your bills, send and receive money on your phone using only a usernameActive</v>
      </c>
      <c r="CE202" s="15"/>
      <c r="CF202" s="15"/>
      <c r="CG202" s="15"/>
      <c r="CH202" s="15"/>
      <c r="CI202" s="15"/>
      <c r="CJ202" s="15"/>
      <c r="DM202">
        <v>475</v>
      </c>
    </row>
    <row r="203" spans="1:117" ht="12.75">
      <c r="A203" s="15" t="s">
        <v>1788</v>
      </c>
      <c r="B203" s="15" t="s">
        <v>1789</v>
      </c>
      <c r="C203" s="15" t="s">
        <v>58</v>
      </c>
      <c r="D203" s="16">
        <v>2012</v>
      </c>
      <c r="E203" s="15" t="s">
        <v>128</v>
      </c>
      <c r="F203" s="15" t="s">
        <v>199</v>
      </c>
      <c r="G203" s="15" t="s">
        <v>129</v>
      </c>
      <c r="H203" s="15" t="s">
        <v>129</v>
      </c>
      <c r="I203" s="15" t="s">
        <v>129</v>
      </c>
      <c r="J203" s="15"/>
      <c r="K203" s="17" t="e">
        <f t="shared" si="19"/>
        <v>#VALUE!</v>
      </c>
      <c r="L203" s="15"/>
      <c r="M203" s="18" t="e">
        <f t="shared" si="1"/>
        <v>#VALUE!</v>
      </c>
      <c r="N203" s="15"/>
      <c r="O203" s="15"/>
      <c r="P203" s="15"/>
      <c r="Q203" s="15"/>
      <c r="R203" s="15" t="s">
        <v>375</v>
      </c>
      <c r="S203" s="19">
        <v>200000</v>
      </c>
      <c r="T203" s="15" t="s">
        <v>375</v>
      </c>
      <c r="U203" s="17">
        <v>200000</v>
      </c>
      <c r="V203" s="15" t="s">
        <v>1790</v>
      </c>
      <c r="W203" s="15">
        <v>0</v>
      </c>
      <c r="X203" s="15" t="s">
        <v>64</v>
      </c>
      <c r="Y203" s="15" t="s">
        <v>1791</v>
      </c>
      <c r="AB203" s="20" t="s">
        <v>286</v>
      </c>
      <c r="AC203" s="21" t="s">
        <v>1792</v>
      </c>
      <c r="AD203" s="21" t="s">
        <v>1793</v>
      </c>
      <c r="AE203" s="21" t="s">
        <v>1794</v>
      </c>
      <c r="AF203" s="21" t="s">
        <v>1795</v>
      </c>
      <c r="AG203" s="22">
        <f t="shared" si="17"/>
        <v>0.74193548387096775</v>
      </c>
      <c r="AH203" s="15" t="e">
        <f t="shared" si="21"/>
        <v>#VALUE!</v>
      </c>
      <c r="AI203" s="22" t="str">
        <f>VLOOKUP(A203,'[1]Deals (investment)'!$B$2:$Z$1497,1,FALSE)</f>
        <v>Taskty</v>
      </c>
      <c r="AJ203" s="22">
        <f>VLOOKUP(A203,'[1]Deals (investment)'!$B$2:$Z$870,15,FALSE)</f>
        <v>1</v>
      </c>
      <c r="AK203" s="17" t="e">
        <f>VLOOKUP(A203,'[1]Deals (Exits)'!B:B,1,FALSE)</f>
        <v>#N/A</v>
      </c>
      <c r="AL203" s="23">
        <f>VLOOKUP(G203,[1]Lookups!$V$3:$Y$197,4,FALSE)</f>
        <v>0</v>
      </c>
      <c r="AM203" s="17" t="str">
        <f>VLOOKUP(X203,[1]Lookups!$B$3:$C$200,2,FALSE)</f>
        <v>E-commerce &amp; Retail</v>
      </c>
      <c r="AN203" s="17" t="str">
        <f>VLOOKUP(R203,[1]Lookups!$H$3:$I$69,2,FALSE)</f>
        <v>2. Seed</v>
      </c>
      <c r="AO203" s="17" t="str">
        <f>VLOOKUP(T203,[1]Lookups!$H$3:$I$69,2,FALSE)</f>
        <v>2. Seed</v>
      </c>
      <c r="AP203" s="17" t="str">
        <f>VLOOKUP(AN203,[1]Lookups!$N$3:$O$11,2,FALSE)</f>
        <v>Early</v>
      </c>
      <c r="AQ203" s="18" t="e">
        <f>COUNTIFS('[1]Deals (investment)'!$B:$B,$A203)</f>
        <v>#VALUE!</v>
      </c>
      <c r="AR203" s="18" t="e">
        <f>COUNTIFS('[1]Deals (investment)'!$B:$B,$A203,'[1]Deals (investment)'!$T:$T,$AW$1)+COUNTIFS('[1]Deals (investment)'!$B:$B,$A203,'[1]Deals (investment)'!$T:$T,$AX$1)+COUNTIFS('[1]Deals (investment)'!$B:$B,$A203,'[1]Deals (investment)'!$T:$T,$AY$1)</f>
        <v>#VALUE!</v>
      </c>
      <c r="AS203" s="17" t="e">
        <f>SUMIFS('[1]Deals (investment)'!$C:$C,'[1]Deals (investment)'!$B:$B,$A203)</f>
        <v>#VALUE!</v>
      </c>
      <c r="AT203" s="17" t="e">
        <f t="shared" si="20"/>
        <v>#VALUE!</v>
      </c>
      <c r="AU203" s="18" t="e">
        <f>COUNTIF('[1]Deals (Exits)'!$B:$B,A203)</f>
        <v>#VALUE!</v>
      </c>
      <c r="AV203" s="17" t="e">
        <f>SUMIFS('[1]Deals (investment)'!$C:$C,'[1]Deals (investment)'!$B:$B,$A203,'[1]Deals (investment)'!$T:$T,AV$1)</f>
        <v>#VALUE!</v>
      </c>
      <c r="AW203" s="17" t="e">
        <f>SUMIFS('[1]Deals (investment)'!$C:$C,'[1]Deals (investment)'!$B:$B,$A203,'[1]Deals (investment)'!$T:$T,AW$1)</f>
        <v>#VALUE!</v>
      </c>
      <c r="AX203" s="17" t="e">
        <f>SUMIFS('[1]Deals (investment)'!$C:$C,'[1]Deals (investment)'!$B:$B,$A203,'[1]Deals (investment)'!$T:$T,AX$1)</f>
        <v>#VALUE!</v>
      </c>
      <c r="AY203" s="17" t="e">
        <f>SUMIFS('[1]Deals (investment)'!$C:$C,'[1]Deals (investment)'!$B:$B,$A203,'[1]Deals (investment)'!$T:$T,AY$1)</f>
        <v>#VALUE!</v>
      </c>
      <c r="AZ203" s="17" t="e">
        <f>SUMIFS('[1]Deals (investment)'!$C:$C,'[1]Deals (investment)'!$B:$B,$A203,'[1]Deals (investment)'!$T:$T,AZ$1)</f>
        <v>#VALUE!</v>
      </c>
      <c r="BA203" s="17" t="e">
        <f>SUMIFS('[1]Deals (investment)'!$C:$C,'[1]Deals (investment)'!$B:$B,$A203,'[1]Deals (investment)'!$T:$T,BA$1)</f>
        <v>#VALUE!</v>
      </c>
      <c r="BB203" s="17" t="e">
        <f>SUMIFS('[1]Deals (investment)'!$C:$C,'[1]Deals (investment)'!$B:$B,$A203,'[1]Deals (investment)'!$T:$T,BB$1)</f>
        <v>#VALUE!</v>
      </c>
      <c r="BC203" s="17" t="e">
        <f>SUMIFS('[1]Deals (Exits)'!$C:$C,'[1]Deals (Exits)'!$B:$B,$A203)</f>
        <v>#VALUE!</v>
      </c>
      <c r="BD203" s="17" t="e">
        <f>SUMIFS('[1]Deals (investment)'!$C:$C,'[1]Deals (investment)'!$B:$B,$A203,'[1]Deals (investment)'!$V:$V,BD$1)</f>
        <v>#VALUE!</v>
      </c>
      <c r="BE203" s="17" t="e">
        <f>SUMIFS('[1]Deals (investment)'!$C:$C,'[1]Deals (investment)'!$B:$B,$A203,'[1]Deals (investment)'!$V:$V,BE$1)</f>
        <v>#VALUE!</v>
      </c>
      <c r="BF203" s="17" t="e">
        <f>SUMIFS('[1]Deals (investment)'!$C:$C,'[1]Deals (investment)'!$B:$B,$A203,'[1]Deals (investment)'!$V:$V,BF$1)</f>
        <v>#VALUE!</v>
      </c>
      <c r="BG203" s="17" t="e">
        <f>SUMIFS('[1]Deals (investment)'!$C:$C,'[1]Deals (investment)'!$B:$B,$A203,'[1]Deals (investment)'!$V:$V,BG$1)</f>
        <v>#VALUE!</v>
      </c>
      <c r="BH203" s="17" t="e">
        <f>SUMIFS('[1]Deals (investment)'!$C:$C,'[1]Deals (investment)'!$B:$B,$A203,'[1]Deals (investment)'!$V:$V,BH$1)</f>
        <v>#VALUE!</v>
      </c>
      <c r="BI203" s="17" t="e">
        <f>SUMIFS('[1]Deals (investment)'!$C:$C,'[1]Deals (investment)'!$B:$B,$A203,'[1]Deals (investment)'!$V:$V,BI$1)</f>
        <v>#VALUE!</v>
      </c>
      <c r="BJ203" s="17" t="e">
        <f>SUMIFS('[1]Deals (investment)'!$C:$C,'[1]Deals (investment)'!$B:$B,$A203,'[1]Deals (investment)'!$V:$V,BJ$1)</f>
        <v>#VALUE!</v>
      </c>
      <c r="BK203" s="17" t="e">
        <f>SUMIFS('[1]Deals (investment)'!$C:$C,'[1]Deals (investment)'!$B:$B,$A203,'[1]Deals (investment)'!$V:$V,BK$1)</f>
        <v>#VALUE!</v>
      </c>
      <c r="BL203" s="17" t="e">
        <f>SUMIFS('[1]Deals (investment)'!$C:$C,'[1]Deals (investment)'!$B:$B,$A203,'[1]Deals (investment)'!$V:$V,BL$1)</f>
        <v>#VALUE!</v>
      </c>
      <c r="BM203" s="17" t="e">
        <f>SUMIFS('[1]Deals (investment)'!$C:$C,'[1]Deals (investment)'!$B:$B,$A203,'[1]Deals (investment)'!$V:$V,BM$1)</f>
        <v>#VALUE!</v>
      </c>
      <c r="BN203" s="15"/>
      <c r="BO203" s="15"/>
      <c r="BP203" s="22"/>
      <c r="BQ203" s="15"/>
      <c r="BR203" s="15"/>
      <c r="BS203" s="15"/>
      <c r="BT203" s="15"/>
      <c r="BU203" s="15"/>
      <c r="BV203" s="15"/>
      <c r="BW203" s="15"/>
      <c r="BX203" s="15"/>
      <c r="BY203" s="15"/>
      <c r="BZ203" s="15"/>
      <c r="CA203" s="15"/>
      <c r="CB203" s="15"/>
      <c r="CC203" s="15"/>
      <c r="CD203" s="15" t="str">
        <f t="shared" si="22"/>
        <v>TasktyTaskty is an online marketplace for simple services where you can find individuals and services agencies to finish your daily, short term tasks for your home and for your business. Services will range from translation, copywriting, graphic design to event photographing, house maintenance and private nursing.Active</v>
      </c>
      <c r="CE203" s="15"/>
      <c r="CF203" s="15"/>
      <c r="CG203" s="15"/>
      <c r="CH203" s="15"/>
      <c r="CI203" s="15"/>
      <c r="CJ203" s="15"/>
      <c r="DM203">
        <v>635</v>
      </c>
    </row>
    <row r="204" spans="1:117" ht="12.75">
      <c r="A204" s="15" t="s">
        <v>1796</v>
      </c>
      <c r="B204" s="15" t="s">
        <v>1797</v>
      </c>
      <c r="C204" s="15" t="s">
        <v>58</v>
      </c>
      <c r="D204" s="16">
        <v>2016</v>
      </c>
      <c r="E204" s="15" t="s">
        <v>518</v>
      </c>
      <c r="F204" s="15"/>
      <c r="G204" s="15" t="s">
        <v>519</v>
      </c>
      <c r="H204" s="15" t="s">
        <v>519</v>
      </c>
      <c r="I204" s="15" t="s">
        <v>519</v>
      </c>
      <c r="J204" s="15"/>
      <c r="K204" s="17" t="e">
        <f t="shared" si="19"/>
        <v>#VALUE!</v>
      </c>
      <c r="L204" s="15"/>
      <c r="M204" s="18" t="e">
        <f t="shared" si="1"/>
        <v>#VALUE!</v>
      </c>
      <c r="N204" s="15"/>
      <c r="O204" s="15"/>
      <c r="P204" s="15"/>
      <c r="Q204" s="15"/>
      <c r="R204" s="15" t="s">
        <v>375</v>
      </c>
      <c r="S204" s="19">
        <v>399000</v>
      </c>
      <c r="T204" s="15" t="s">
        <v>375</v>
      </c>
      <c r="U204" s="17">
        <v>399000</v>
      </c>
      <c r="V204" s="15" t="s">
        <v>1798</v>
      </c>
      <c r="W204" s="15"/>
      <c r="X204" s="15" t="s">
        <v>64</v>
      </c>
      <c r="Y204" s="15" t="s">
        <v>1799</v>
      </c>
      <c r="AB204" s="20" t="s">
        <v>286</v>
      </c>
      <c r="AC204" s="21" t="s">
        <v>1800</v>
      </c>
      <c r="AD204" s="21" t="s">
        <v>1801</v>
      </c>
      <c r="AE204" s="21" t="s">
        <v>1802</v>
      </c>
      <c r="AF204" s="21" t="s">
        <v>1803</v>
      </c>
      <c r="AG204" s="22">
        <f t="shared" si="17"/>
        <v>0.67741935483870963</v>
      </c>
      <c r="AH204" s="15" t="str">
        <f t="shared" si="21"/>
        <v/>
      </c>
      <c r="AI204" s="22" t="str">
        <f>VLOOKUP(A204,'[1]Deals (investment)'!$B$2:$Z$1497,1,FALSE)</f>
        <v>Datavora</v>
      </c>
      <c r="AJ204" s="22">
        <f>VLOOKUP(A204,'[1]Deals (investment)'!$B$2:$Z$870,15,FALSE)</f>
        <v>1</v>
      </c>
      <c r="AK204" s="17" t="e">
        <f>VLOOKUP(A204,'[1]Deals (Exits)'!B:B,1,FALSE)</f>
        <v>#N/A</v>
      </c>
      <c r="AL204" s="23">
        <f>VLOOKUP(G204,[1]Lookups!$V$3:$Y$197,4,FALSE)</f>
        <v>0</v>
      </c>
      <c r="AM204" s="17" t="str">
        <f>VLOOKUP(X204,[1]Lookups!$B$3:$C$200,2,FALSE)</f>
        <v>E-commerce &amp; Retail</v>
      </c>
      <c r="AN204" s="17" t="str">
        <f>VLOOKUP(R204,[1]Lookups!$H$3:$I$69,2,FALSE)</f>
        <v>2. Seed</v>
      </c>
      <c r="AO204" s="17" t="str">
        <f>VLOOKUP(T204,[1]Lookups!$H$3:$I$69,2,FALSE)</f>
        <v>2. Seed</v>
      </c>
      <c r="AP204" s="17" t="str">
        <f>VLOOKUP(AN204,[1]Lookups!$N$3:$O$11,2,FALSE)</f>
        <v>Early</v>
      </c>
      <c r="AQ204" s="18" t="e">
        <f>COUNTIFS('[1]Deals (investment)'!$B:$B,$A204)</f>
        <v>#VALUE!</v>
      </c>
      <c r="AR204" s="18" t="e">
        <f>COUNTIFS('[1]Deals (investment)'!$B:$B,$A204,'[1]Deals (investment)'!$T:$T,$AW$1)+COUNTIFS('[1]Deals (investment)'!$B:$B,$A204,'[1]Deals (investment)'!$T:$T,$AX$1)+COUNTIFS('[1]Deals (investment)'!$B:$B,$A204,'[1]Deals (investment)'!$T:$T,$AY$1)</f>
        <v>#VALUE!</v>
      </c>
      <c r="AS204" s="17" t="e">
        <f>SUMIFS('[1]Deals (investment)'!$C:$C,'[1]Deals (investment)'!$B:$B,$A204)</f>
        <v>#VALUE!</v>
      </c>
      <c r="AT204" s="17" t="e">
        <f t="shared" si="20"/>
        <v>#VALUE!</v>
      </c>
      <c r="AU204" s="18" t="e">
        <f>COUNTIF('[1]Deals (Exits)'!$B:$B,A204)</f>
        <v>#VALUE!</v>
      </c>
      <c r="AV204" s="17" t="e">
        <f>SUMIFS('[1]Deals (investment)'!$C:$C,'[1]Deals (investment)'!$B:$B,$A204,'[1]Deals (investment)'!$T:$T,AV$1)</f>
        <v>#VALUE!</v>
      </c>
      <c r="AW204" s="17" t="e">
        <f>SUMIFS('[1]Deals (investment)'!$C:$C,'[1]Deals (investment)'!$B:$B,$A204,'[1]Deals (investment)'!$T:$T,AW$1)</f>
        <v>#VALUE!</v>
      </c>
      <c r="AX204" s="17" t="e">
        <f>SUMIFS('[1]Deals (investment)'!$C:$C,'[1]Deals (investment)'!$B:$B,$A204,'[1]Deals (investment)'!$T:$T,AX$1)</f>
        <v>#VALUE!</v>
      </c>
      <c r="AY204" s="17" t="e">
        <f>SUMIFS('[1]Deals (investment)'!$C:$C,'[1]Deals (investment)'!$B:$B,$A204,'[1]Deals (investment)'!$T:$T,AY$1)</f>
        <v>#VALUE!</v>
      </c>
      <c r="AZ204" s="17" t="e">
        <f>SUMIFS('[1]Deals (investment)'!$C:$C,'[1]Deals (investment)'!$B:$B,$A204,'[1]Deals (investment)'!$T:$T,AZ$1)</f>
        <v>#VALUE!</v>
      </c>
      <c r="BA204" s="17" t="e">
        <f>SUMIFS('[1]Deals (investment)'!$C:$C,'[1]Deals (investment)'!$B:$B,$A204,'[1]Deals (investment)'!$T:$T,BA$1)</f>
        <v>#VALUE!</v>
      </c>
      <c r="BB204" s="17" t="e">
        <f>SUMIFS('[1]Deals (investment)'!$C:$C,'[1]Deals (investment)'!$B:$B,$A204,'[1]Deals (investment)'!$T:$T,BB$1)</f>
        <v>#VALUE!</v>
      </c>
      <c r="BC204" s="17" t="e">
        <f>SUMIFS('[1]Deals (Exits)'!$C:$C,'[1]Deals (Exits)'!$B:$B,$A204)</f>
        <v>#VALUE!</v>
      </c>
      <c r="BD204" s="17" t="e">
        <f>SUMIFS('[1]Deals (investment)'!$C:$C,'[1]Deals (investment)'!$B:$B,$A204,'[1]Deals (investment)'!$V:$V,BD$1)</f>
        <v>#VALUE!</v>
      </c>
      <c r="BE204" s="17" t="e">
        <f>SUMIFS('[1]Deals (investment)'!$C:$C,'[1]Deals (investment)'!$B:$B,$A204,'[1]Deals (investment)'!$V:$V,BE$1)</f>
        <v>#VALUE!</v>
      </c>
      <c r="BF204" s="17" t="e">
        <f>SUMIFS('[1]Deals (investment)'!$C:$C,'[1]Deals (investment)'!$B:$B,$A204,'[1]Deals (investment)'!$V:$V,BF$1)</f>
        <v>#VALUE!</v>
      </c>
      <c r="BG204" s="17" t="e">
        <f>SUMIFS('[1]Deals (investment)'!$C:$C,'[1]Deals (investment)'!$B:$B,$A204,'[1]Deals (investment)'!$V:$V,BG$1)</f>
        <v>#VALUE!</v>
      </c>
      <c r="BH204" s="17" t="e">
        <f>SUMIFS('[1]Deals (investment)'!$C:$C,'[1]Deals (investment)'!$B:$B,$A204,'[1]Deals (investment)'!$V:$V,BH$1)</f>
        <v>#VALUE!</v>
      </c>
      <c r="BI204" s="17" t="e">
        <f>SUMIFS('[1]Deals (investment)'!$C:$C,'[1]Deals (investment)'!$B:$B,$A204,'[1]Deals (investment)'!$V:$V,BI$1)</f>
        <v>#VALUE!</v>
      </c>
      <c r="BJ204" s="17" t="e">
        <f>SUMIFS('[1]Deals (investment)'!$C:$C,'[1]Deals (investment)'!$B:$B,$A204,'[1]Deals (investment)'!$V:$V,BJ$1)</f>
        <v>#VALUE!</v>
      </c>
      <c r="BK204" s="17" t="e">
        <f>SUMIFS('[1]Deals (investment)'!$C:$C,'[1]Deals (investment)'!$B:$B,$A204,'[1]Deals (investment)'!$V:$V,BK$1)</f>
        <v>#VALUE!</v>
      </c>
      <c r="BL204" s="17" t="e">
        <f>SUMIFS('[1]Deals (investment)'!$C:$C,'[1]Deals (investment)'!$B:$B,$A204,'[1]Deals (investment)'!$V:$V,BL$1)</f>
        <v>#VALUE!</v>
      </c>
      <c r="BM204" s="17" t="e">
        <f>SUMIFS('[1]Deals (investment)'!$C:$C,'[1]Deals (investment)'!$B:$B,$A204,'[1]Deals (investment)'!$V:$V,BM$1)</f>
        <v>#VALUE!</v>
      </c>
      <c r="BN204" s="15"/>
      <c r="BO204" s="15"/>
      <c r="BP204" s="22"/>
      <c r="BQ204" s="15"/>
      <c r="BR204" s="15"/>
      <c r="BS204" s="15"/>
      <c r="BT204" s="15"/>
      <c r="BU204" s="15"/>
      <c r="BV204" s="15"/>
      <c r="BW204" s="15"/>
      <c r="BX204" s="15"/>
      <c r="BY204" s="15"/>
      <c r="BZ204" s="15"/>
      <c r="CA204" s="15"/>
      <c r="CB204" s="15"/>
      <c r="CC204" s="15"/>
      <c r="CD204" s="15" t="str">
        <f t="shared" si="22"/>
        <v>DatavoraDatavora is building a high accuracy, automated monitoring tool for e-commerce B2C retail offer, to bring high value for their customers’ decision making processActive</v>
      </c>
      <c r="CE204" s="15"/>
      <c r="CF204" s="15"/>
      <c r="CG204" s="15"/>
      <c r="CH204" s="15"/>
      <c r="CI204" s="15"/>
      <c r="CJ204" s="15"/>
    </row>
    <row r="205" spans="1:117" ht="12.75">
      <c r="A205" s="15" t="s">
        <v>1804</v>
      </c>
      <c r="B205" s="15" t="s">
        <v>1805</v>
      </c>
      <c r="C205" s="15" t="s">
        <v>58</v>
      </c>
      <c r="D205" s="16">
        <v>2017</v>
      </c>
      <c r="E205" s="15" t="s">
        <v>128</v>
      </c>
      <c r="F205" s="15" t="s">
        <v>110</v>
      </c>
      <c r="G205" s="15" t="s">
        <v>129</v>
      </c>
      <c r="H205" s="15" t="s">
        <v>129</v>
      </c>
      <c r="I205" s="15" t="s">
        <v>129</v>
      </c>
      <c r="J205" s="15"/>
      <c r="K205" s="17" t="e">
        <f t="shared" si="19"/>
        <v>#VALUE!</v>
      </c>
      <c r="L205" s="15"/>
      <c r="M205" s="18" t="e">
        <f t="shared" si="1"/>
        <v>#VALUE!</v>
      </c>
      <c r="N205" s="15"/>
      <c r="O205" s="15"/>
      <c r="P205" s="15"/>
      <c r="Q205" s="24">
        <v>43076</v>
      </c>
      <c r="R205" s="15" t="s">
        <v>375</v>
      </c>
      <c r="S205" s="19">
        <v>400000</v>
      </c>
      <c r="T205" s="15" t="s">
        <v>375</v>
      </c>
      <c r="U205" s="19">
        <v>400000</v>
      </c>
      <c r="V205" s="15" t="s">
        <v>1806</v>
      </c>
      <c r="W205" s="15">
        <v>0</v>
      </c>
      <c r="X205" s="15" t="s">
        <v>134</v>
      </c>
      <c r="Y205" s="15" t="s">
        <v>1807</v>
      </c>
      <c r="AB205" s="20" t="s">
        <v>136</v>
      </c>
      <c r="AC205" s="21" t="s">
        <v>1808</v>
      </c>
      <c r="AD205" s="27" t="s">
        <v>1809</v>
      </c>
      <c r="AE205" s="15" t="s">
        <v>110</v>
      </c>
      <c r="AF205" s="15" t="s">
        <v>110</v>
      </c>
      <c r="AG205" s="22">
        <f t="shared" si="17"/>
        <v>0.77419354838709675</v>
      </c>
      <c r="AH205" s="15" t="str">
        <f t="shared" si="21"/>
        <v/>
      </c>
      <c r="AI205" s="22" t="str">
        <f>VLOOKUP(A205,'[1]Deals (investment)'!$B$2:$Z$1497,1,FALSE)</f>
        <v>Trukto Technologies</v>
      </c>
      <c r="AJ205" s="22">
        <f>VLOOKUP(A205,'[1]Deals (investment)'!$B$2:$Z$870,15,FALSE)</f>
        <v>1</v>
      </c>
      <c r="AK205" s="17" t="e">
        <f>VLOOKUP(A205,'[1]Deals (Exits)'!B:B,1,FALSE)</f>
        <v>#N/A</v>
      </c>
      <c r="AL205" s="23">
        <f>VLOOKUP(G205,[1]Lookups!$V$3:$Y$197,4,FALSE)</f>
        <v>0</v>
      </c>
      <c r="AM205" s="17" t="str">
        <f>VLOOKUP(X205,[1]Lookups!$B$3:$C$200,2,FALSE)</f>
        <v>Transport &amp; Logistics</v>
      </c>
      <c r="AN205" s="17" t="str">
        <f>VLOOKUP(R205,[1]Lookups!$H$3:$I$69,2,FALSE)</f>
        <v>2. Seed</v>
      </c>
      <c r="AO205" s="17" t="str">
        <f>VLOOKUP(T205,[1]Lookups!$H$3:$I$69,2,FALSE)</f>
        <v>2. Seed</v>
      </c>
      <c r="AP205" s="17" t="str">
        <f>VLOOKUP(AN205,[1]Lookups!$N$3:$O$11,2,FALSE)</f>
        <v>Early</v>
      </c>
      <c r="AQ205" s="18" t="e">
        <f>COUNTIFS('[1]Deals (investment)'!$B:$B,$A205)</f>
        <v>#VALUE!</v>
      </c>
      <c r="AR205" s="18" t="e">
        <f>COUNTIFS('[1]Deals (investment)'!$B:$B,$A205,'[1]Deals (investment)'!$T:$T,$AW$1)+COUNTIFS('[1]Deals (investment)'!$B:$B,$A205,'[1]Deals (investment)'!$T:$T,$AX$1)+COUNTIFS('[1]Deals (investment)'!$B:$B,$A205,'[1]Deals (investment)'!$T:$T,$AY$1)</f>
        <v>#VALUE!</v>
      </c>
      <c r="AS205" s="17" t="e">
        <f>SUMIFS('[1]Deals (investment)'!$C:$C,'[1]Deals (investment)'!$B:$B,$A205)</f>
        <v>#VALUE!</v>
      </c>
      <c r="AT205" s="17" t="e">
        <f t="shared" si="20"/>
        <v>#VALUE!</v>
      </c>
      <c r="AU205" s="18" t="e">
        <f>COUNTIF('[1]Deals (Exits)'!$B:$B,A205)</f>
        <v>#VALUE!</v>
      </c>
      <c r="AV205" s="17" t="e">
        <f>SUMIFS('[1]Deals (investment)'!$C:$C,'[1]Deals (investment)'!$B:$B,$A205,'[1]Deals (investment)'!$T:$T,AV$1)</f>
        <v>#VALUE!</v>
      </c>
      <c r="AW205" s="17" t="e">
        <f>SUMIFS('[1]Deals (investment)'!$C:$C,'[1]Deals (investment)'!$B:$B,$A205,'[1]Deals (investment)'!$T:$T,AW$1)</f>
        <v>#VALUE!</v>
      </c>
      <c r="AX205" s="17" t="e">
        <f>SUMIFS('[1]Deals (investment)'!$C:$C,'[1]Deals (investment)'!$B:$B,$A205,'[1]Deals (investment)'!$T:$T,AX$1)</f>
        <v>#VALUE!</v>
      </c>
      <c r="AY205" s="17" t="e">
        <f>SUMIFS('[1]Deals (investment)'!$C:$C,'[1]Deals (investment)'!$B:$B,$A205,'[1]Deals (investment)'!$T:$T,AY$1)</f>
        <v>#VALUE!</v>
      </c>
      <c r="AZ205" s="17" t="e">
        <f>SUMIFS('[1]Deals (investment)'!$C:$C,'[1]Deals (investment)'!$B:$B,$A205,'[1]Deals (investment)'!$T:$T,AZ$1)</f>
        <v>#VALUE!</v>
      </c>
      <c r="BA205" s="17" t="e">
        <f>SUMIFS('[1]Deals (investment)'!$C:$C,'[1]Deals (investment)'!$B:$B,$A205,'[1]Deals (investment)'!$T:$T,BA$1)</f>
        <v>#VALUE!</v>
      </c>
      <c r="BB205" s="17" t="e">
        <f>SUMIFS('[1]Deals (investment)'!$C:$C,'[1]Deals (investment)'!$B:$B,$A205,'[1]Deals (investment)'!$T:$T,BB$1)</f>
        <v>#VALUE!</v>
      </c>
      <c r="BC205" s="17" t="e">
        <f>SUMIFS('[1]Deals (Exits)'!$C:$C,'[1]Deals (Exits)'!$B:$B,$A205)</f>
        <v>#VALUE!</v>
      </c>
      <c r="BD205" s="17" t="e">
        <f>SUMIFS('[1]Deals (investment)'!$C:$C,'[1]Deals (investment)'!$B:$B,$A205,'[1]Deals (investment)'!$V:$V,BD$1)</f>
        <v>#VALUE!</v>
      </c>
      <c r="BE205" s="17" t="e">
        <f>SUMIFS('[1]Deals (investment)'!$C:$C,'[1]Deals (investment)'!$B:$B,$A205,'[1]Deals (investment)'!$V:$V,BE$1)</f>
        <v>#VALUE!</v>
      </c>
      <c r="BF205" s="17" t="e">
        <f>SUMIFS('[1]Deals (investment)'!$C:$C,'[1]Deals (investment)'!$B:$B,$A205,'[1]Deals (investment)'!$V:$V,BF$1)</f>
        <v>#VALUE!</v>
      </c>
      <c r="BG205" s="17" t="e">
        <f>SUMIFS('[1]Deals (investment)'!$C:$C,'[1]Deals (investment)'!$B:$B,$A205,'[1]Deals (investment)'!$V:$V,BG$1)</f>
        <v>#VALUE!</v>
      </c>
      <c r="BH205" s="17" t="e">
        <f>SUMIFS('[1]Deals (investment)'!$C:$C,'[1]Deals (investment)'!$B:$B,$A205,'[1]Deals (investment)'!$V:$V,BH$1)</f>
        <v>#VALUE!</v>
      </c>
      <c r="BI205" s="17" t="e">
        <f>SUMIFS('[1]Deals (investment)'!$C:$C,'[1]Deals (investment)'!$B:$B,$A205,'[1]Deals (investment)'!$V:$V,BI$1)</f>
        <v>#VALUE!</v>
      </c>
      <c r="BJ205" s="17" t="e">
        <f>SUMIFS('[1]Deals (investment)'!$C:$C,'[1]Deals (investment)'!$B:$B,$A205,'[1]Deals (investment)'!$V:$V,BJ$1)</f>
        <v>#VALUE!</v>
      </c>
      <c r="BK205" s="17" t="e">
        <f>SUMIFS('[1]Deals (investment)'!$C:$C,'[1]Deals (investment)'!$B:$B,$A205,'[1]Deals (investment)'!$V:$V,BK$1)</f>
        <v>#VALUE!</v>
      </c>
      <c r="BL205" s="17" t="e">
        <f>SUMIFS('[1]Deals (investment)'!$C:$C,'[1]Deals (investment)'!$B:$B,$A205,'[1]Deals (investment)'!$V:$V,BL$1)</f>
        <v>#VALUE!</v>
      </c>
      <c r="BM205" s="17" t="e">
        <f>SUMIFS('[1]Deals (investment)'!$C:$C,'[1]Deals (investment)'!$B:$B,$A205,'[1]Deals (investment)'!$V:$V,BM$1)</f>
        <v>#VALUE!</v>
      </c>
      <c r="BN205" s="15"/>
      <c r="BO205" s="15"/>
      <c r="BP205" s="22"/>
      <c r="BQ205" s="15"/>
      <c r="BR205" s="15"/>
      <c r="BS205" s="15"/>
      <c r="BT205" s="15"/>
      <c r="BU205" s="15"/>
      <c r="BV205" s="15"/>
      <c r="BW205" s="15"/>
      <c r="BX205" s="15"/>
      <c r="BY205" s="15"/>
      <c r="BZ205" s="15"/>
      <c r="CA205" s="15"/>
      <c r="CB205" s="15"/>
      <c r="CC205" s="15"/>
      <c r="CD205" s="15" t="str">
        <f t="shared" si="22"/>
        <v>Trukto TechnologiesTrukto is a platform that uses cutting edge technology to link shippers with truckers.Active</v>
      </c>
      <c r="CE205" s="15"/>
      <c r="CF205" s="15"/>
      <c r="CG205" s="15"/>
      <c r="CH205" s="15"/>
      <c r="CI205" s="15"/>
      <c r="CJ205" s="15"/>
    </row>
    <row r="206" spans="1:117" ht="12.75">
      <c r="A206" s="15" t="s">
        <v>1810</v>
      </c>
      <c r="B206" s="15" t="s">
        <v>1811</v>
      </c>
      <c r="C206" s="15" t="s">
        <v>58</v>
      </c>
      <c r="D206" s="16">
        <v>2015</v>
      </c>
      <c r="E206" s="15" t="s">
        <v>90</v>
      </c>
      <c r="F206" s="15"/>
      <c r="G206" s="15" t="s">
        <v>91</v>
      </c>
      <c r="H206" s="15" t="s">
        <v>91</v>
      </c>
      <c r="I206" s="15" t="s">
        <v>91</v>
      </c>
      <c r="J206" s="15"/>
      <c r="K206" s="17" t="e">
        <f t="shared" si="19"/>
        <v>#VALUE!</v>
      </c>
      <c r="L206" s="15"/>
      <c r="M206" s="18" t="e">
        <f t="shared" si="1"/>
        <v>#VALUE!</v>
      </c>
      <c r="N206" s="15"/>
      <c r="O206" s="15"/>
      <c r="P206" s="15"/>
      <c r="Q206" s="15"/>
      <c r="R206" s="15" t="s">
        <v>375</v>
      </c>
      <c r="S206" s="19" t="s">
        <v>144</v>
      </c>
      <c r="T206" s="15" t="s">
        <v>841</v>
      </c>
      <c r="U206" s="17">
        <v>600000</v>
      </c>
      <c r="V206" s="15" t="s">
        <v>1812</v>
      </c>
      <c r="W206" s="15"/>
      <c r="X206" s="15" t="s">
        <v>64</v>
      </c>
      <c r="Y206" s="15" t="s">
        <v>1813</v>
      </c>
      <c r="AB206" s="20" t="s">
        <v>286</v>
      </c>
      <c r="AC206" s="21" t="s">
        <v>1814</v>
      </c>
      <c r="AD206" s="21" t="s">
        <v>1815</v>
      </c>
      <c r="AE206" s="21" t="s">
        <v>1816</v>
      </c>
      <c r="AF206" s="21" t="s">
        <v>1817</v>
      </c>
      <c r="AG206" s="22">
        <f t="shared" si="17"/>
        <v>0.67741935483870963</v>
      </c>
      <c r="AH206" s="15" t="str">
        <f t="shared" si="21"/>
        <v/>
      </c>
      <c r="AI206" s="22" t="str">
        <f>VLOOKUP(A206,'[1]Deals (investment)'!$B$2:$Z$1497,1,FALSE)</f>
        <v>Eventerprise</v>
      </c>
      <c r="AJ206" s="22">
        <f>VLOOKUP(A206,'[1]Deals (investment)'!$B$2:$Z$870,15,FALSE)</f>
        <v>1</v>
      </c>
      <c r="AK206" s="17" t="e">
        <f>VLOOKUP(A206,'[1]Deals (Exits)'!B:B,1,FALSE)</f>
        <v>#N/A</v>
      </c>
      <c r="AL206" s="23">
        <f>VLOOKUP(G206,[1]Lookups!$V$3:$Y$197,4,FALSE)</f>
        <v>0</v>
      </c>
      <c r="AM206" s="17" t="str">
        <f>VLOOKUP(X206,[1]Lookups!$B$3:$C$200,2,FALSE)</f>
        <v>E-commerce &amp; Retail</v>
      </c>
      <c r="AN206" s="17" t="str">
        <f>VLOOKUP(R206,[1]Lookups!$H$3:$I$69,2,FALSE)</f>
        <v>2. Seed</v>
      </c>
      <c r="AO206" s="17" t="str">
        <f>VLOOKUP(T206,[1]Lookups!$H$3:$I$69,2,FALSE)</f>
        <v>5. Debt Financing</v>
      </c>
      <c r="AP206" s="17" t="str">
        <f>VLOOKUP(AN206,[1]Lookups!$N$3:$O$11,2,FALSE)</f>
        <v>Early</v>
      </c>
      <c r="AQ206" s="18" t="e">
        <f>COUNTIFS('[1]Deals (investment)'!$B:$B,$A206)</f>
        <v>#VALUE!</v>
      </c>
      <c r="AR206" s="18" t="e">
        <f>COUNTIFS('[1]Deals (investment)'!$B:$B,$A206,'[1]Deals (investment)'!$T:$T,$AW$1)+COUNTIFS('[1]Deals (investment)'!$B:$B,$A206,'[1]Deals (investment)'!$T:$T,$AX$1)+COUNTIFS('[1]Deals (investment)'!$B:$B,$A206,'[1]Deals (investment)'!$T:$T,$AY$1)</f>
        <v>#VALUE!</v>
      </c>
      <c r="AS206" s="17" t="e">
        <f>SUMIFS('[1]Deals (investment)'!$C:$C,'[1]Deals (investment)'!$B:$B,$A206)</f>
        <v>#VALUE!</v>
      </c>
      <c r="AT206" s="17" t="e">
        <f t="shared" si="20"/>
        <v>#VALUE!</v>
      </c>
      <c r="AU206" s="18" t="e">
        <f>COUNTIF('[1]Deals (Exits)'!$B:$B,A206)</f>
        <v>#VALUE!</v>
      </c>
      <c r="AV206" s="17" t="e">
        <f>SUMIFS('[1]Deals (investment)'!$C:$C,'[1]Deals (investment)'!$B:$B,$A206,'[1]Deals (investment)'!$T:$T,AV$1)</f>
        <v>#VALUE!</v>
      </c>
      <c r="AW206" s="17" t="e">
        <f>SUMIFS('[1]Deals (investment)'!$C:$C,'[1]Deals (investment)'!$B:$B,$A206,'[1]Deals (investment)'!$T:$T,AW$1)</f>
        <v>#VALUE!</v>
      </c>
      <c r="AX206" s="17" t="e">
        <f>SUMIFS('[1]Deals (investment)'!$C:$C,'[1]Deals (investment)'!$B:$B,$A206,'[1]Deals (investment)'!$T:$T,AX$1)</f>
        <v>#VALUE!</v>
      </c>
      <c r="AY206" s="17" t="e">
        <f>SUMIFS('[1]Deals (investment)'!$C:$C,'[1]Deals (investment)'!$B:$B,$A206,'[1]Deals (investment)'!$T:$T,AY$1)</f>
        <v>#VALUE!</v>
      </c>
      <c r="AZ206" s="17" t="e">
        <f>SUMIFS('[1]Deals (investment)'!$C:$C,'[1]Deals (investment)'!$B:$B,$A206,'[1]Deals (investment)'!$T:$T,AZ$1)</f>
        <v>#VALUE!</v>
      </c>
      <c r="BA206" s="17" t="e">
        <f>SUMIFS('[1]Deals (investment)'!$C:$C,'[1]Deals (investment)'!$B:$B,$A206,'[1]Deals (investment)'!$T:$T,BA$1)</f>
        <v>#VALUE!</v>
      </c>
      <c r="BB206" s="17" t="e">
        <f>SUMIFS('[1]Deals (investment)'!$C:$C,'[1]Deals (investment)'!$B:$B,$A206,'[1]Deals (investment)'!$T:$T,BB$1)</f>
        <v>#VALUE!</v>
      </c>
      <c r="BC206" s="17" t="e">
        <f>SUMIFS('[1]Deals (Exits)'!$C:$C,'[1]Deals (Exits)'!$B:$B,$A206)</f>
        <v>#VALUE!</v>
      </c>
      <c r="BD206" s="17" t="e">
        <f>SUMIFS('[1]Deals (investment)'!$C:$C,'[1]Deals (investment)'!$B:$B,$A206,'[1]Deals (investment)'!$V:$V,BD$1)</f>
        <v>#VALUE!</v>
      </c>
      <c r="BE206" s="17" t="e">
        <f>SUMIFS('[1]Deals (investment)'!$C:$C,'[1]Deals (investment)'!$B:$B,$A206,'[1]Deals (investment)'!$V:$V,BE$1)</f>
        <v>#VALUE!</v>
      </c>
      <c r="BF206" s="17" t="e">
        <f>SUMIFS('[1]Deals (investment)'!$C:$C,'[1]Deals (investment)'!$B:$B,$A206,'[1]Deals (investment)'!$V:$V,BF$1)</f>
        <v>#VALUE!</v>
      </c>
      <c r="BG206" s="17" t="e">
        <f>SUMIFS('[1]Deals (investment)'!$C:$C,'[1]Deals (investment)'!$B:$B,$A206,'[1]Deals (investment)'!$V:$V,BG$1)</f>
        <v>#VALUE!</v>
      </c>
      <c r="BH206" s="17" t="e">
        <f>SUMIFS('[1]Deals (investment)'!$C:$C,'[1]Deals (investment)'!$B:$B,$A206,'[1]Deals (investment)'!$V:$V,BH$1)</f>
        <v>#VALUE!</v>
      </c>
      <c r="BI206" s="17" t="e">
        <f>SUMIFS('[1]Deals (investment)'!$C:$C,'[1]Deals (investment)'!$B:$B,$A206,'[1]Deals (investment)'!$V:$V,BI$1)</f>
        <v>#VALUE!</v>
      </c>
      <c r="BJ206" s="17" t="e">
        <f>SUMIFS('[1]Deals (investment)'!$C:$C,'[1]Deals (investment)'!$B:$B,$A206,'[1]Deals (investment)'!$V:$V,BJ$1)</f>
        <v>#VALUE!</v>
      </c>
      <c r="BK206" s="17" t="e">
        <f>SUMIFS('[1]Deals (investment)'!$C:$C,'[1]Deals (investment)'!$B:$B,$A206,'[1]Deals (investment)'!$V:$V,BK$1)</f>
        <v>#VALUE!</v>
      </c>
      <c r="BL206" s="17" t="e">
        <f>SUMIFS('[1]Deals (investment)'!$C:$C,'[1]Deals (investment)'!$B:$B,$A206,'[1]Deals (investment)'!$V:$V,BL$1)</f>
        <v>#VALUE!</v>
      </c>
      <c r="BM206" s="17" t="e">
        <f>SUMIFS('[1]Deals (investment)'!$C:$C,'[1]Deals (investment)'!$B:$B,$A206,'[1]Deals (investment)'!$V:$V,BM$1)</f>
        <v>#VALUE!</v>
      </c>
      <c r="BN206" s="15"/>
      <c r="BO206" s="15"/>
      <c r="BP206" s="22"/>
      <c r="BQ206" s="15"/>
      <c r="BR206" s="15"/>
      <c r="BS206" s="15"/>
      <c r="BT206" s="15"/>
      <c r="BU206" s="15"/>
      <c r="BV206" s="15"/>
      <c r="BW206" s="15"/>
      <c r="BX206" s="15"/>
      <c r="BY206" s="15"/>
      <c r="BZ206" s="15"/>
      <c r="CA206" s="15"/>
      <c r="CB206" s="15"/>
      <c r="CC206" s="15"/>
      <c r="CD206" s="15" t="str">
        <f t="shared" si="22"/>
        <v>EventerpriseEventerprise is an online portal that allows event hosts to source, review and contact event suppliersActive</v>
      </c>
      <c r="CE206" s="15"/>
      <c r="CF206" s="15"/>
      <c r="CG206" s="15"/>
      <c r="CH206" s="15"/>
      <c r="CI206" s="15"/>
      <c r="CJ206" s="15"/>
    </row>
    <row r="207" spans="1:117" ht="12.75">
      <c r="A207" s="15" t="s">
        <v>1818</v>
      </c>
      <c r="B207" s="15" t="s">
        <v>1819</v>
      </c>
      <c r="C207" s="15" t="s">
        <v>58</v>
      </c>
      <c r="D207" s="16">
        <v>2017</v>
      </c>
      <c r="E207" s="15" t="s">
        <v>90</v>
      </c>
      <c r="F207" s="15"/>
      <c r="G207" s="15" t="s">
        <v>91</v>
      </c>
      <c r="H207" s="15" t="s">
        <v>91</v>
      </c>
      <c r="I207" s="15" t="s">
        <v>91</v>
      </c>
      <c r="J207" s="15"/>
      <c r="K207" s="17" t="e">
        <f t="shared" si="19"/>
        <v>#VALUE!</v>
      </c>
      <c r="L207" s="15"/>
      <c r="M207" s="18" t="e">
        <f t="shared" si="1"/>
        <v>#VALUE!</v>
      </c>
      <c r="N207" s="15"/>
      <c r="O207" s="15"/>
      <c r="P207" s="15"/>
      <c r="Q207" s="15"/>
      <c r="R207" s="15" t="s">
        <v>375</v>
      </c>
      <c r="S207" s="19">
        <v>381000</v>
      </c>
      <c r="T207" s="15" t="s">
        <v>375</v>
      </c>
      <c r="U207" s="17">
        <v>381000</v>
      </c>
      <c r="V207" s="15" t="s">
        <v>1820</v>
      </c>
      <c r="W207" s="25"/>
      <c r="X207" s="15" t="s">
        <v>158</v>
      </c>
      <c r="Y207" s="15" t="s">
        <v>1821</v>
      </c>
      <c r="AB207" s="32">
        <v>43506</v>
      </c>
      <c r="AC207" s="21" t="s">
        <v>1822</v>
      </c>
      <c r="AD207" s="21" t="s">
        <v>1823</v>
      </c>
      <c r="AE207" s="21" t="s">
        <v>1824</v>
      </c>
      <c r="AF207" s="21" t="s">
        <v>1825</v>
      </c>
      <c r="AG207" s="22">
        <f t="shared" si="17"/>
        <v>0.67741935483870963</v>
      </c>
      <c r="AH207" s="15" t="str">
        <f t="shared" si="21"/>
        <v/>
      </c>
      <c r="AI207" s="22" t="str">
        <f>VLOOKUP(A207,'[1]Deals (investment)'!$B$2:$Z$1497,1,FALSE)</f>
        <v>Pineapple</v>
      </c>
      <c r="AJ207" s="22">
        <f>VLOOKUP(A207,'[1]Deals (investment)'!$B$2:$Z$870,15,FALSE)</f>
        <v>1</v>
      </c>
      <c r="AK207" s="17" t="e">
        <f>VLOOKUP(A207,'[1]Deals (Exits)'!B:B,1,FALSE)</f>
        <v>#N/A</v>
      </c>
      <c r="AL207" s="23">
        <f>VLOOKUP(G207,[1]Lookups!$V$3:$Y$197,4,FALSE)</f>
        <v>0</v>
      </c>
      <c r="AM207" s="17" t="str">
        <f>VLOOKUP(X207,[1]Lookups!$B$3:$C$200,2,FALSE)</f>
        <v>Financial Services</v>
      </c>
      <c r="AN207" s="17" t="str">
        <f>VLOOKUP(R207,[1]Lookups!$H$3:$I$69,2,FALSE)</f>
        <v>2. Seed</v>
      </c>
      <c r="AO207" s="17" t="str">
        <f>VLOOKUP(T207,[1]Lookups!$H$3:$I$69,2,FALSE)</f>
        <v>2. Seed</v>
      </c>
      <c r="AP207" s="17" t="str">
        <f>VLOOKUP(AN207,[1]Lookups!$N$3:$O$11,2,FALSE)</f>
        <v>Early</v>
      </c>
      <c r="AQ207" s="18" t="e">
        <f>COUNTIFS('[1]Deals (investment)'!$B:$B,$A207)</f>
        <v>#VALUE!</v>
      </c>
      <c r="AR207" s="18" t="e">
        <f>COUNTIFS('[1]Deals (investment)'!$B:$B,$A207,'[1]Deals (investment)'!$T:$T,$AW$1)+COUNTIFS('[1]Deals (investment)'!$B:$B,$A207,'[1]Deals (investment)'!$T:$T,$AX$1)+COUNTIFS('[1]Deals (investment)'!$B:$B,$A207,'[1]Deals (investment)'!$T:$T,$AY$1)</f>
        <v>#VALUE!</v>
      </c>
      <c r="AS207" s="17" t="e">
        <f>SUMIFS('[1]Deals (investment)'!$C:$C,'[1]Deals (investment)'!$B:$B,$A207)</f>
        <v>#VALUE!</v>
      </c>
      <c r="AT207" s="17" t="e">
        <f t="shared" si="20"/>
        <v>#VALUE!</v>
      </c>
      <c r="AU207" s="18" t="e">
        <f>COUNTIF('[1]Deals (Exits)'!$B:$B,A207)</f>
        <v>#VALUE!</v>
      </c>
      <c r="AV207" s="17" t="e">
        <f>SUMIFS('[1]Deals (investment)'!$C:$C,'[1]Deals (investment)'!$B:$B,$A207,'[1]Deals (investment)'!$T:$T,AV$1)</f>
        <v>#VALUE!</v>
      </c>
      <c r="AW207" s="17" t="e">
        <f>SUMIFS('[1]Deals (investment)'!$C:$C,'[1]Deals (investment)'!$B:$B,$A207,'[1]Deals (investment)'!$T:$T,AW$1)</f>
        <v>#VALUE!</v>
      </c>
      <c r="AX207" s="17" t="e">
        <f>SUMIFS('[1]Deals (investment)'!$C:$C,'[1]Deals (investment)'!$B:$B,$A207,'[1]Deals (investment)'!$T:$T,AX$1)</f>
        <v>#VALUE!</v>
      </c>
      <c r="AY207" s="17" t="e">
        <f>SUMIFS('[1]Deals (investment)'!$C:$C,'[1]Deals (investment)'!$B:$B,$A207,'[1]Deals (investment)'!$T:$T,AY$1)</f>
        <v>#VALUE!</v>
      </c>
      <c r="AZ207" s="17" t="e">
        <f>SUMIFS('[1]Deals (investment)'!$C:$C,'[1]Deals (investment)'!$B:$B,$A207,'[1]Deals (investment)'!$T:$T,AZ$1)</f>
        <v>#VALUE!</v>
      </c>
      <c r="BA207" s="17" t="e">
        <f>SUMIFS('[1]Deals (investment)'!$C:$C,'[1]Deals (investment)'!$B:$B,$A207,'[1]Deals (investment)'!$T:$T,BA$1)</f>
        <v>#VALUE!</v>
      </c>
      <c r="BB207" s="17" t="e">
        <f>SUMIFS('[1]Deals (investment)'!$C:$C,'[1]Deals (investment)'!$B:$B,$A207,'[1]Deals (investment)'!$T:$T,BB$1)</f>
        <v>#VALUE!</v>
      </c>
      <c r="BC207" s="17" t="e">
        <f>SUMIFS('[1]Deals (Exits)'!$C:$C,'[1]Deals (Exits)'!$B:$B,$A207)</f>
        <v>#VALUE!</v>
      </c>
      <c r="BD207" s="17" t="e">
        <f>SUMIFS('[1]Deals (investment)'!$C:$C,'[1]Deals (investment)'!$B:$B,$A207,'[1]Deals (investment)'!$V:$V,BD$1)</f>
        <v>#VALUE!</v>
      </c>
      <c r="BE207" s="17" t="e">
        <f>SUMIFS('[1]Deals (investment)'!$C:$C,'[1]Deals (investment)'!$B:$B,$A207,'[1]Deals (investment)'!$V:$V,BE$1)</f>
        <v>#VALUE!</v>
      </c>
      <c r="BF207" s="17" t="e">
        <f>SUMIFS('[1]Deals (investment)'!$C:$C,'[1]Deals (investment)'!$B:$B,$A207,'[1]Deals (investment)'!$V:$V,BF$1)</f>
        <v>#VALUE!</v>
      </c>
      <c r="BG207" s="17" t="e">
        <f>SUMIFS('[1]Deals (investment)'!$C:$C,'[1]Deals (investment)'!$B:$B,$A207,'[1]Deals (investment)'!$V:$V,BG$1)</f>
        <v>#VALUE!</v>
      </c>
      <c r="BH207" s="17" t="e">
        <f>SUMIFS('[1]Deals (investment)'!$C:$C,'[1]Deals (investment)'!$B:$B,$A207,'[1]Deals (investment)'!$V:$V,BH$1)</f>
        <v>#VALUE!</v>
      </c>
      <c r="BI207" s="17" t="e">
        <f>SUMIFS('[1]Deals (investment)'!$C:$C,'[1]Deals (investment)'!$B:$B,$A207,'[1]Deals (investment)'!$V:$V,BI$1)</f>
        <v>#VALUE!</v>
      </c>
      <c r="BJ207" s="17" t="e">
        <f>SUMIFS('[1]Deals (investment)'!$C:$C,'[1]Deals (investment)'!$B:$B,$A207,'[1]Deals (investment)'!$V:$V,BJ$1)</f>
        <v>#VALUE!</v>
      </c>
      <c r="BK207" s="17" t="e">
        <f>SUMIFS('[1]Deals (investment)'!$C:$C,'[1]Deals (investment)'!$B:$B,$A207,'[1]Deals (investment)'!$V:$V,BK$1)</f>
        <v>#VALUE!</v>
      </c>
      <c r="BL207" s="17" t="e">
        <f>SUMIFS('[1]Deals (investment)'!$C:$C,'[1]Deals (investment)'!$B:$B,$A207,'[1]Deals (investment)'!$V:$V,BL$1)</f>
        <v>#VALUE!</v>
      </c>
      <c r="BM207" s="17" t="e">
        <f>SUMIFS('[1]Deals (investment)'!$C:$C,'[1]Deals (investment)'!$B:$B,$A207,'[1]Deals (investment)'!$V:$V,BM$1)</f>
        <v>#VALUE!</v>
      </c>
      <c r="BN207" s="15"/>
      <c r="BO207" s="15"/>
      <c r="BP207" s="22"/>
      <c r="BQ207" s="15"/>
      <c r="BR207" s="15"/>
      <c r="BS207" s="15"/>
      <c r="BT207" s="15"/>
      <c r="BU207" s="15"/>
      <c r="BV207" s="15"/>
      <c r="BW207" s="15"/>
      <c r="BX207" s="15"/>
      <c r="BY207" s="15"/>
      <c r="BZ207" s="15"/>
      <c r="CA207" s="15"/>
      <c r="CB207" s="15"/>
      <c r="CC207" s="15"/>
      <c r="CD207" s="15" t="str">
        <f t="shared" si="22"/>
        <v>PineapplePineapple is a peer-to-peer insurance company which aims to maximize value, affinity and simplicity in the insurance market by rearranging the way insurance is conducted.Active</v>
      </c>
      <c r="CE207" s="15"/>
      <c r="CF207" s="15"/>
      <c r="CG207" s="15"/>
      <c r="CH207" s="15"/>
      <c r="CI207" s="15"/>
      <c r="CJ207" s="15"/>
    </row>
    <row r="208" spans="1:117" ht="12.75">
      <c r="A208" s="15" t="s">
        <v>1826</v>
      </c>
      <c r="B208" s="15" t="s">
        <v>1827</v>
      </c>
      <c r="C208" s="15" t="s">
        <v>58</v>
      </c>
      <c r="D208" s="16">
        <v>2013</v>
      </c>
      <c r="E208" s="15" t="s">
        <v>1828</v>
      </c>
      <c r="F208" s="15"/>
      <c r="G208" s="15" t="s">
        <v>1829</v>
      </c>
      <c r="H208" s="15" t="s">
        <v>1829</v>
      </c>
      <c r="I208" s="15" t="s">
        <v>1829</v>
      </c>
      <c r="J208" s="15"/>
      <c r="K208" s="17" t="e">
        <f t="shared" si="19"/>
        <v>#VALUE!</v>
      </c>
      <c r="L208" s="15"/>
      <c r="M208" s="18" t="e">
        <f t="shared" si="1"/>
        <v>#VALUE!</v>
      </c>
      <c r="N208" s="15"/>
      <c r="O208" s="15"/>
      <c r="P208" s="15"/>
      <c r="Q208" s="24" t="e">
        <f ca="1">_xludf.MAXIFS('[1]Deals (investment)'!A:A,'[1]Deals (investment)'!B:B,A208)</f>
        <v>#NAME?</v>
      </c>
      <c r="R208" s="15" t="s">
        <v>1830</v>
      </c>
      <c r="S208" s="19">
        <v>200000</v>
      </c>
      <c r="T208" s="15" t="s">
        <v>375</v>
      </c>
      <c r="U208" s="17">
        <v>240000</v>
      </c>
      <c r="V208" s="15" t="s">
        <v>1831</v>
      </c>
      <c r="W208" s="15"/>
      <c r="X208" s="15" t="s">
        <v>256</v>
      </c>
      <c r="Y208" s="15" t="s">
        <v>1832</v>
      </c>
      <c r="AB208" s="20" t="s">
        <v>286</v>
      </c>
      <c r="AC208" s="21" t="s">
        <v>1833</v>
      </c>
      <c r="AD208" s="21" t="s">
        <v>1834</v>
      </c>
      <c r="AE208" s="21" t="s">
        <v>1835</v>
      </c>
      <c r="AF208" s="21" t="s">
        <v>1836</v>
      </c>
      <c r="AG208" s="22">
        <f t="shared" ca="1" si="17"/>
        <v>0.70967741935483875</v>
      </c>
      <c r="AH208" s="15" t="str">
        <f t="shared" si="21"/>
        <v/>
      </c>
      <c r="AI208" s="22" t="str">
        <f>VLOOKUP(A208,'[1]Deals (investment)'!$B$2:$Z$1497,1,FALSE)</f>
        <v>Kiro'o Games</v>
      </c>
      <c r="AJ208" s="22">
        <f>VLOOKUP(A208,'[1]Deals (investment)'!$B$2:$Z$870,15,FALSE)</f>
        <v>1</v>
      </c>
      <c r="AK208" s="17" t="e">
        <f>VLOOKUP(A208,'[1]Deals (Exits)'!B:B,1,FALSE)</f>
        <v>#N/A</v>
      </c>
      <c r="AL208" s="23">
        <f>VLOOKUP(G208,[1]Lookups!$V$3:$Y$197,4,FALSE)</f>
        <v>0</v>
      </c>
      <c r="AM208" s="17" t="str">
        <f>VLOOKUP(X208,[1]Lookups!$B$3:$C$200,2,FALSE)</f>
        <v>Media &amp; Entertainment</v>
      </c>
      <c r="AN208" s="17" t="str">
        <f>VLOOKUP(R208,[1]Lookups!$H$3:$I$69,2,FALSE)</f>
        <v>7. Offerings</v>
      </c>
      <c r="AO208" s="17" t="str">
        <f>VLOOKUP(T208,[1]Lookups!$H$3:$I$69,2,FALSE)</f>
        <v>2. Seed</v>
      </c>
      <c r="AP208" s="17" t="str">
        <f>VLOOKUP(AN208,[1]Lookups!$N$3:$O$11,2,FALSE)</f>
        <v>Mature</v>
      </c>
      <c r="AQ208" s="18" t="e">
        <f>COUNTIFS('[1]Deals (investment)'!$B:$B,$A208)</f>
        <v>#VALUE!</v>
      </c>
      <c r="AR208" s="18" t="e">
        <f>COUNTIFS('[1]Deals (investment)'!$B:$B,$A208,'[1]Deals (investment)'!$T:$T,$AW$1)+COUNTIFS('[1]Deals (investment)'!$B:$B,$A208,'[1]Deals (investment)'!$T:$T,$AX$1)+COUNTIFS('[1]Deals (investment)'!$B:$B,$A208,'[1]Deals (investment)'!$T:$T,$AY$1)</f>
        <v>#VALUE!</v>
      </c>
      <c r="AS208" s="17" t="e">
        <f>SUMIFS('[1]Deals (investment)'!$C:$C,'[1]Deals (investment)'!$B:$B,$A208)</f>
        <v>#VALUE!</v>
      </c>
      <c r="AT208" s="17" t="e">
        <f t="shared" si="20"/>
        <v>#VALUE!</v>
      </c>
      <c r="AU208" s="18" t="e">
        <f>COUNTIF('[1]Deals (Exits)'!$B:$B,A208)</f>
        <v>#VALUE!</v>
      </c>
      <c r="AV208" s="17" t="e">
        <f>SUMIFS('[1]Deals (investment)'!$C:$C,'[1]Deals (investment)'!$B:$B,$A208,'[1]Deals (investment)'!$T:$T,AV$1)</f>
        <v>#VALUE!</v>
      </c>
      <c r="AW208" s="17" t="e">
        <f>SUMIFS('[1]Deals (investment)'!$C:$C,'[1]Deals (investment)'!$B:$B,$A208,'[1]Deals (investment)'!$T:$T,AW$1)</f>
        <v>#VALUE!</v>
      </c>
      <c r="AX208" s="17" t="e">
        <f>SUMIFS('[1]Deals (investment)'!$C:$C,'[1]Deals (investment)'!$B:$B,$A208,'[1]Deals (investment)'!$T:$T,AX$1)</f>
        <v>#VALUE!</v>
      </c>
      <c r="AY208" s="17" t="e">
        <f>SUMIFS('[1]Deals (investment)'!$C:$C,'[1]Deals (investment)'!$B:$B,$A208,'[1]Deals (investment)'!$T:$T,AY$1)</f>
        <v>#VALUE!</v>
      </c>
      <c r="AZ208" s="17" t="e">
        <f>SUMIFS('[1]Deals (investment)'!$C:$C,'[1]Deals (investment)'!$B:$B,$A208,'[1]Deals (investment)'!$T:$T,AZ$1)</f>
        <v>#VALUE!</v>
      </c>
      <c r="BA208" s="17" t="e">
        <f>SUMIFS('[1]Deals (investment)'!$C:$C,'[1]Deals (investment)'!$B:$B,$A208,'[1]Deals (investment)'!$T:$T,BA$1)</f>
        <v>#VALUE!</v>
      </c>
      <c r="BB208" s="17" t="e">
        <f>SUMIFS('[1]Deals (investment)'!$C:$C,'[1]Deals (investment)'!$B:$B,$A208,'[1]Deals (investment)'!$T:$T,BB$1)</f>
        <v>#VALUE!</v>
      </c>
      <c r="BC208" s="17" t="e">
        <f>SUMIFS('[1]Deals (Exits)'!$C:$C,'[1]Deals (Exits)'!$B:$B,$A208)</f>
        <v>#VALUE!</v>
      </c>
      <c r="BD208" s="17" t="e">
        <f>SUMIFS('[1]Deals (investment)'!$C:$C,'[1]Deals (investment)'!$B:$B,$A208,'[1]Deals (investment)'!$V:$V,BD$1)</f>
        <v>#VALUE!</v>
      </c>
      <c r="BE208" s="17" t="e">
        <f>SUMIFS('[1]Deals (investment)'!$C:$C,'[1]Deals (investment)'!$B:$B,$A208,'[1]Deals (investment)'!$V:$V,BE$1)</f>
        <v>#VALUE!</v>
      </c>
      <c r="BF208" s="17" t="e">
        <f>SUMIFS('[1]Deals (investment)'!$C:$C,'[1]Deals (investment)'!$B:$B,$A208,'[1]Deals (investment)'!$V:$V,BF$1)</f>
        <v>#VALUE!</v>
      </c>
      <c r="BG208" s="17" t="e">
        <f>SUMIFS('[1]Deals (investment)'!$C:$C,'[1]Deals (investment)'!$B:$B,$A208,'[1]Deals (investment)'!$V:$V,BG$1)</f>
        <v>#VALUE!</v>
      </c>
      <c r="BH208" s="17" t="e">
        <f>SUMIFS('[1]Deals (investment)'!$C:$C,'[1]Deals (investment)'!$B:$B,$A208,'[1]Deals (investment)'!$V:$V,BH$1)</f>
        <v>#VALUE!</v>
      </c>
      <c r="BI208" s="17" t="e">
        <f>SUMIFS('[1]Deals (investment)'!$C:$C,'[1]Deals (investment)'!$B:$B,$A208,'[1]Deals (investment)'!$V:$V,BI$1)</f>
        <v>#VALUE!</v>
      </c>
      <c r="BJ208" s="17" t="e">
        <f>SUMIFS('[1]Deals (investment)'!$C:$C,'[1]Deals (investment)'!$B:$B,$A208,'[1]Deals (investment)'!$V:$V,BJ$1)</f>
        <v>#VALUE!</v>
      </c>
      <c r="BK208" s="17" t="e">
        <f>SUMIFS('[1]Deals (investment)'!$C:$C,'[1]Deals (investment)'!$B:$B,$A208,'[1]Deals (investment)'!$V:$V,BK$1)</f>
        <v>#VALUE!</v>
      </c>
      <c r="BL208" s="17" t="e">
        <f>SUMIFS('[1]Deals (investment)'!$C:$C,'[1]Deals (investment)'!$B:$B,$A208,'[1]Deals (investment)'!$V:$V,BL$1)</f>
        <v>#VALUE!</v>
      </c>
      <c r="BM208" s="17" t="e">
        <f>SUMIFS('[1]Deals (investment)'!$C:$C,'[1]Deals (investment)'!$B:$B,$A208,'[1]Deals (investment)'!$V:$V,BM$1)</f>
        <v>#VALUE!</v>
      </c>
      <c r="BN208" s="15"/>
      <c r="BO208" s="15"/>
      <c r="BP208" s="22"/>
      <c r="BQ208" s="15"/>
      <c r="BR208" s="15"/>
      <c r="BS208" s="15"/>
      <c r="BT208" s="15"/>
      <c r="BU208" s="15"/>
      <c r="BV208" s="15"/>
      <c r="BW208" s="15"/>
      <c r="BX208" s="15"/>
      <c r="BY208" s="15"/>
      <c r="BZ208" s="15"/>
      <c r="CA208" s="15"/>
      <c r="CB208" s="15"/>
      <c r="CC208" s="15"/>
      <c r="CD208" s="15" t="str">
        <f t="shared" si="22"/>
        <v>Kiro'o GamesKiro'o Games is the 1st video game studio in Cameroon. They released the first African-Fantasy RPG in 2016. Now they are in an expansion plan to disrupt the digital ecosystem in AfricaActive</v>
      </c>
      <c r="CE208" s="15"/>
      <c r="CF208" s="15"/>
      <c r="CG208" s="15"/>
      <c r="CH208" s="15"/>
      <c r="CI208" s="15"/>
      <c r="CJ208" s="15"/>
      <c r="DM208">
        <v>886</v>
      </c>
    </row>
    <row r="209" spans="1:118" ht="12.75">
      <c r="A209" s="15" t="s">
        <v>1837</v>
      </c>
      <c r="B209" s="15" t="s">
        <v>1838</v>
      </c>
      <c r="C209" s="15" t="s">
        <v>58</v>
      </c>
      <c r="D209" s="16">
        <v>2018</v>
      </c>
      <c r="E209" s="15" t="s">
        <v>1086</v>
      </c>
      <c r="F209" s="15" t="s">
        <v>1839</v>
      </c>
      <c r="G209" s="15" t="s">
        <v>891</v>
      </c>
      <c r="H209" s="15" t="s">
        <v>891</v>
      </c>
      <c r="I209" s="15" t="s">
        <v>1840</v>
      </c>
      <c r="J209" s="15" t="s">
        <v>891</v>
      </c>
      <c r="K209" s="17">
        <v>350000</v>
      </c>
      <c r="L209" s="15">
        <v>3</v>
      </c>
      <c r="M209" s="15">
        <v>3</v>
      </c>
      <c r="N209" s="15"/>
      <c r="O209" s="15"/>
      <c r="P209" s="15"/>
      <c r="Q209" s="15"/>
      <c r="R209" s="15"/>
      <c r="S209" s="19"/>
      <c r="T209" s="15"/>
      <c r="U209" s="17"/>
      <c r="V209" s="15" t="s">
        <v>1841</v>
      </c>
      <c r="W209" s="15">
        <v>1</v>
      </c>
      <c r="X209" s="15" t="s">
        <v>294</v>
      </c>
      <c r="Y209" s="15" t="s">
        <v>1842</v>
      </c>
      <c r="Z209" s="25" t="s">
        <v>81</v>
      </c>
      <c r="AA209" s="25" t="s">
        <v>1843</v>
      </c>
      <c r="AB209" s="20" t="s">
        <v>286</v>
      </c>
      <c r="AC209" s="27" t="s">
        <v>1844</v>
      </c>
      <c r="AD209" s="15" t="s">
        <v>110</v>
      </c>
      <c r="AE209" s="15" t="s">
        <v>110</v>
      </c>
      <c r="AF209" s="21" t="s">
        <v>1845</v>
      </c>
      <c r="AG209" s="22">
        <f t="shared" si="17"/>
        <v>0.74193548387096775</v>
      </c>
      <c r="AH209" s="15" t="str">
        <f t="shared" si="21"/>
        <v/>
      </c>
      <c r="AI209" s="22" t="e">
        <f>VLOOKUP(A209,'[1]Deals (investment)'!$B$2:$Z$1497,1,FALSE)</f>
        <v>#N/A</v>
      </c>
      <c r="AJ209" s="22" t="e">
        <f>VLOOKUP(A209,'[1]Deals (investment)'!$B$2:$Z$870,15,FALSE)</f>
        <v>#N/A</v>
      </c>
      <c r="AK209" s="17" t="e">
        <f>VLOOKUP(A209,'[1]Deals (Exits)'!B:B,1,FALSE)</f>
        <v>#N/A</v>
      </c>
      <c r="AL209" s="23">
        <f>VLOOKUP(G209,[1]Lookups!$V$3:$Y$197,4,FALSE)</f>
        <v>0</v>
      </c>
      <c r="AM209" s="17" t="str">
        <f>VLOOKUP(X209,[1]Lookups!$B$3:$C$200,2,FALSE)</f>
        <v>Health &amp; Pharmaceuticals</v>
      </c>
      <c r="AN209" s="17" t="e">
        <f>VLOOKUP(R209,[1]Lookups!$H$3:$I$69,2,FALSE)</f>
        <v>#N/A</v>
      </c>
      <c r="AO209" s="17"/>
      <c r="AP209" s="17"/>
      <c r="AQ209" s="18"/>
      <c r="AR209" s="18"/>
      <c r="AS209" s="17"/>
      <c r="AT209" s="17"/>
      <c r="AU209" s="18"/>
      <c r="AV209" s="17"/>
      <c r="AW209" s="17"/>
      <c r="AX209" s="17"/>
      <c r="AY209" s="17"/>
      <c r="AZ209" s="17"/>
      <c r="BA209" s="17"/>
      <c r="BB209" s="17"/>
      <c r="BC209" s="17"/>
      <c r="BD209" s="17"/>
      <c r="BE209" s="17"/>
      <c r="BF209" s="17"/>
      <c r="BG209" s="17"/>
      <c r="BH209" s="17"/>
      <c r="BI209" s="17"/>
      <c r="BJ209" s="17"/>
      <c r="BK209" s="17"/>
      <c r="BL209" s="17"/>
      <c r="BM209" s="17"/>
      <c r="BN209" s="15"/>
      <c r="BO209" s="15"/>
      <c r="BP209" s="22"/>
      <c r="BQ209" s="15"/>
      <c r="BR209" s="15"/>
      <c r="BS209" s="15"/>
      <c r="BT209" s="15"/>
      <c r="BU209" s="15"/>
      <c r="BV209" s="15"/>
      <c r="BW209" s="15"/>
      <c r="BX209" s="15"/>
      <c r="BY209" s="15"/>
      <c r="BZ209" s="15"/>
      <c r="CA209" s="15"/>
      <c r="CB209" s="15"/>
      <c r="CC209" s="15"/>
      <c r="CD209" s="15"/>
      <c r="CE209" s="15"/>
      <c r="CF209" s="15"/>
      <c r="CG209" s="15"/>
      <c r="CH209" s="15"/>
      <c r="CI209" s="15"/>
      <c r="CJ209" s="15"/>
    </row>
    <row r="210" spans="1:118" ht="12.75">
      <c r="A210" s="15" t="s">
        <v>1846</v>
      </c>
      <c r="B210" s="15" t="s">
        <v>1847</v>
      </c>
      <c r="C210" s="15" t="s">
        <v>58</v>
      </c>
      <c r="D210" s="16">
        <v>2015</v>
      </c>
      <c r="E210" s="15" t="s">
        <v>90</v>
      </c>
      <c r="F210" s="15"/>
      <c r="G210" s="15" t="s">
        <v>91</v>
      </c>
      <c r="H210" s="15" t="s">
        <v>91</v>
      </c>
      <c r="I210" s="15" t="s">
        <v>91</v>
      </c>
      <c r="J210" s="15"/>
      <c r="K210" s="17" t="e">
        <f t="shared" ref="K210:K225" si="23">AT210</f>
        <v>#VALUE!</v>
      </c>
      <c r="L210" s="15"/>
      <c r="M210" s="18" t="e">
        <f t="shared" ref="M210:M299" si="24">AR210</f>
        <v>#VALUE!</v>
      </c>
      <c r="N210" s="15"/>
      <c r="O210" s="15"/>
      <c r="P210" s="15"/>
      <c r="Q210" s="15"/>
      <c r="R210" s="15" t="s">
        <v>375</v>
      </c>
      <c r="S210" s="19">
        <v>176000</v>
      </c>
      <c r="T210" s="15" t="s">
        <v>375</v>
      </c>
      <c r="U210" s="17">
        <v>176000</v>
      </c>
      <c r="V210" s="15" t="s">
        <v>1848</v>
      </c>
      <c r="W210" s="15"/>
      <c r="X210" s="15" t="s">
        <v>1849</v>
      </c>
      <c r="Y210" s="15" t="s">
        <v>1850</v>
      </c>
      <c r="AB210" s="32">
        <v>43506</v>
      </c>
      <c r="AC210" s="21" t="s">
        <v>1851</v>
      </c>
      <c r="AD210" s="21" t="s">
        <v>1852</v>
      </c>
      <c r="AE210" s="21" t="s">
        <v>1853</v>
      </c>
      <c r="AF210" s="21" t="s">
        <v>1854</v>
      </c>
      <c r="AG210" s="22">
        <f t="shared" si="17"/>
        <v>0.67741935483870963</v>
      </c>
      <c r="AH210" s="15" t="e">
        <f t="shared" si="21"/>
        <v>#VALUE!</v>
      </c>
      <c r="AI210" s="22" t="str">
        <f>VLOOKUP(A210,'[1]Deals (investment)'!$B$2:$Z$1497,1,FALSE)</f>
        <v>Sxuirrel</v>
      </c>
      <c r="AJ210" s="22">
        <f>VLOOKUP(A210,'[1]Deals (investment)'!$B$2:$Z$870,15,FALSE)</f>
        <v>1</v>
      </c>
      <c r="AK210" s="17" t="e">
        <f>VLOOKUP(A210,'[1]Deals (Exits)'!B:B,1,FALSE)</f>
        <v>#N/A</v>
      </c>
      <c r="AL210" s="23">
        <f>VLOOKUP(G210,[1]Lookups!$V$3:$Y$197,4,FALSE)</f>
        <v>0</v>
      </c>
      <c r="AM210" s="17" t="str">
        <f>VLOOKUP(X210,[1]Lookups!$B$3:$C$200,2,FALSE)</f>
        <v>Construction &amp; Real Estate</v>
      </c>
      <c r="AN210" s="17" t="str">
        <f>VLOOKUP(R210,[1]Lookups!$H$3:$I$69,2,FALSE)</f>
        <v>2. Seed</v>
      </c>
      <c r="AO210" s="17" t="str">
        <f>VLOOKUP(T210,[1]Lookups!$H$3:$I$69,2,FALSE)</f>
        <v>2. Seed</v>
      </c>
      <c r="AP210" s="17" t="str">
        <f>VLOOKUP(AN210,[1]Lookups!$N$3:$O$11,2,FALSE)</f>
        <v>Early</v>
      </c>
      <c r="AQ210" s="18" t="e">
        <f>COUNTIFS('[1]Deals (investment)'!$B:$B,$A210)</f>
        <v>#VALUE!</v>
      </c>
      <c r="AR210" s="18" t="e">
        <f>COUNTIFS('[1]Deals (investment)'!$B:$B,$A210,'[1]Deals (investment)'!$T:$T,$AW$1)+COUNTIFS('[1]Deals (investment)'!$B:$B,$A210,'[1]Deals (investment)'!$T:$T,$AX$1)+COUNTIFS('[1]Deals (investment)'!$B:$B,$A210,'[1]Deals (investment)'!$T:$T,$AY$1)</f>
        <v>#VALUE!</v>
      </c>
      <c r="AS210" s="17" t="e">
        <f>SUMIFS('[1]Deals (investment)'!$C:$C,'[1]Deals (investment)'!$B:$B,$A210)</f>
        <v>#VALUE!</v>
      </c>
      <c r="AT210" s="17" t="e">
        <f t="shared" ref="AT210:AT283" si="25">SUM(AW210:AY210)</f>
        <v>#VALUE!</v>
      </c>
      <c r="AU210" s="18" t="e">
        <f>COUNTIF('[1]Deals (Exits)'!$B:$B,A210)</f>
        <v>#VALUE!</v>
      </c>
      <c r="AV210" s="17" t="e">
        <f>SUMIFS('[1]Deals (investment)'!$C:$C,'[1]Deals (investment)'!$B:$B,$A210,'[1]Deals (investment)'!$T:$T,AV$1)</f>
        <v>#VALUE!</v>
      </c>
      <c r="AW210" s="17" t="e">
        <f>SUMIFS('[1]Deals (investment)'!$C:$C,'[1]Deals (investment)'!$B:$B,$A210,'[1]Deals (investment)'!$T:$T,AW$1)</f>
        <v>#VALUE!</v>
      </c>
      <c r="AX210" s="17" t="e">
        <f>SUMIFS('[1]Deals (investment)'!$C:$C,'[1]Deals (investment)'!$B:$B,$A210,'[1]Deals (investment)'!$T:$T,AX$1)</f>
        <v>#VALUE!</v>
      </c>
      <c r="AY210" s="17" t="e">
        <f>SUMIFS('[1]Deals (investment)'!$C:$C,'[1]Deals (investment)'!$B:$B,$A210,'[1]Deals (investment)'!$T:$T,AY$1)</f>
        <v>#VALUE!</v>
      </c>
      <c r="AZ210" s="17" t="e">
        <f>SUMIFS('[1]Deals (investment)'!$C:$C,'[1]Deals (investment)'!$B:$B,$A210,'[1]Deals (investment)'!$T:$T,AZ$1)</f>
        <v>#VALUE!</v>
      </c>
      <c r="BA210" s="17" t="e">
        <f>SUMIFS('[1]Deals (investment)'!$C:$C,'[1]Deals (investment)'!$B:$B,$A210,'[1]Deals (investment)'!$T:$T,BA$1)</f>
        <v>#VALUE!</v>
      </c>
      <c r="BB210" s="17" t="e">
        <f>SUMIFS('[1]Deals (investment)'!$C:$C,'[1]Deals (investment)'!$B:$B,$A210,'[1]Deals (investment)'!$T:$T,BB$1)</f>
        <v>#VALUE!</v>
      </c>
      <c r="BC210" s="17" t="e">
        <f>SUMIFS('[1]Deals (Exits)'!$C:$C,'[1]Deals (Exits)'!$B:$B,$A210)</f>
        <v>#VALUE!</v>
      </c>
      <c r="BD210" s="17" t="e">
        <f>SUMIFS('[1]Deals (investment)'!$C:$C,'[1]Deals (investment)'!$B:$B,$A210,'[1]Deals (investment)'!$V:$V,BD$1)</f>
        <v>#VALUE!</v>
      </c>
      <c r="BE210" s="17" t="e">
        <f>SUMIFS('[1]Deals (investment)'!$C:$C,'[1]Deals (investment)'!$B:$B,$A210,'[1]Deals (investment)'!$V:$V,BE$1)</f>
        <v>#VALUE!</v>
      </c>
      <c r="BF210" s="17" t="e">
        <f>SUMIFS('[1]Deals (investment)'!$C:$C,'[1]Deals (investment)'!$B:$B,$A210,'[1]Deals (investment)'!$V:$V,BF$1)</f>
        <v>#VALUE!</v>
      </c>
      <c r="BG210" s="17" t="e">
        <f>SUMIFS('[1]Deals (investment)'!$C:$C,'[1]Deals (investment)'!$B:$B,$A210,'[1]Deals (investment)'!$V:$V,BG$1)</f>
        <v>#VALUE!</v>
      </c>
      <c r="BH210" s="17" t="e">
        <f>SUMIFS('[1]Deals (investment)'!$C:$C,'[1]Deals (investment)'!$B:$B,$A210,'[1]Deals (investment)'!$V:$V,BH$1)</f>
        <v>#VALUE!</v>
      </c>
      <c r="BI210" s="17" t="e">
        <f>SUMIFS('[1]Deals (investment)'!$C:$C,'[1]Deals (investment)'!$B:$B,$A210,'[1]Deals (investment)'!$V:$V,BI$1)</f>
        <v>#VALUE!</v>
      </c>
      <c r="BJ210" s="17" t="e">
        <f>SUMIFS('[1]Deals (investment)'!$C:$C,'[1]Deals (investment)'!$B:$B,$A210,'[1]Deals (investment)'!$V:$V,BJ$1)</f>
        <v>#VALUE!</v>
      </c>
      <c r="BK210" s="17" t="e">
        <f>SUMIFS('[1]Deals (investment)'!$C:$C,'[1]Deals (investment)'!$B:$B,$A210,'[1]Deals (investment)'!$V:$V,BK$1)</f>
        <v>#VALUE!</v>
      </c>
      <c r="BL210" s="17" t="e">
        <f>SUMIFS('[1]Deals (investment)'!$C:$C,'[1]Deals (investment)'!$B:$B,$A210,'[1]Deals (investment)'!$V:$V,BL$1)</f>
        <v>#VALUE!</v>
      </c>
      <c r="BM210" s="17" t="e">
        <f>SUMIFS('[1]Deals (investment)'!$C:$C,'[1]Deals (investment)'!$B:$B,$A210,'[1]Deals (investment)'!$V:$V,BM$1)</f>
        <v>#VALUE!</v>
      </c>
      <c r="BN210" s="15"/>
      <c r="BO210" s="15"/>
      <c r="BP210" s="22"/>
      <c r="BQ210" s="15"/>
      <c r="BR210" s="15"/>
      <c r="BS210" s="15"/>
      <c r="BT210" s="15"/>
      <c r="BU210" s="15"/>
      <c r="BV210" s="15"/>
      <c r="BW210" s="15"/>
      <c r="BX210" s="15"/>
      <c r="BY210" s="15"/>
      <c r="BZ210" s="15"/>
      <c r="CA210" s="15"/>
      <c r="CB210" s="15"/>
      <c r="CC210" s="15"/>
      <c r="CD210" s="15" t="str">
        <f t="shared" ref="CD210:CD215" si="26">CONCATENATE(A210,B210,C210)</f>
        <v>SxuirrelSxuirrel is a peer-to-peer storage platform that connects people in need of space to those with available space through an interactive mobile app. By creating a community driven marketplace, Sxuirrel brings together hosts and guests to create local, unique and flexible storage solutions for all.Active</v>
      </c>
      <c r="CE210" s="15"/>
      <c r="CF210" s="15"/>
      <c r="CG210" s="15"/>
      <c r="CH210" s="15"/>
      <c r="CI210" s="15"/>
      <c r="CJ210" s="15"/>
      <c r="DM210">
        <v>1</v>
      </c>
    </row>
    <row r="211" spans="1:118" ht="12.75">
      <c r="A211" s="15" t="s">
        <v>1855</v>
      </c>
      <c r="B211" s="15" t="s">
        <v>1856</v>
      </c>
      <c r="C211" s="15" t="s">
        <v>58</v>
      </c>
      <c r="D211" s="16">
        <v>2016</v>
      </c>
      <c r="E211" s="15" t="s">
        <v>59</v>
      </c>
      <c r="F211" s="15" t="s">
        <v>199</v>
      </c>
      <c r="G211" s="15" t="s">
        <v>61</v>
      </c>
      <c r="H211" s="15" t="s">
        <v>61</v>
      </c>
      <c r="I211" s="15" t="s">
        <v>61</v>
      </c>
      <c r="J211" s="15"/>
      <c r="K211" s="17" t="e">
        <f t="shared" si="23"/>
        <v>#VALUE!</v>
      </c>
      <c r="L211" s="15"/>
      <c r="M211" s="18" t="e">
        <f t="shared" si="24"/>
        <v>#VALUE!</v>
      </c>
      <c r="N211" s="15"/>
      <c r="O211" s="15"/>
      <c r="P211" s="15"/>
      <c r="Q211" s="15"/>
      <c r="R211" s="15" t="s">
        <v>375</v>
      </c>
      <c r="S211" s="19">
        <v>150000</v>
      </c>
      <c r="T211" s="15" t="s">
        <v>375</v>
      </c>
      <c r="U211" s="17">
        <v>180000</v>
      </c>
      <c r="V211" s="15" t="s">
        <v>1857</v>
      </c>
      <c r="W211" s="15"/>
      <c r="X211" s="15" t="s">
        <v>493</v>
      </c>
      <c r="Y211" s="15" t="s">
        <v>1858</v>
      </c>
      <c r="AB211" s="20" t="s">
        <v>286</v>
      </c>
      <c r="AC211" s="21" t="s">
        <v>1859</v>
      </c>
      <c r="AD211" s="21" t="s">
        <v>1860</v>
      </c>
      <c r="AE211" s="21" t="s">
        <v>1861</v>
      </c>
      <c r="AF211" s="21" t="s">
        <v>1862</v>
      </c>
      <c r="AG211" s="22">
        <f t="shared" si="17"/>
        <v>0.70967741935483875</v>
      </c>
      <c r="AH211" s="15" t="e">
        <f t="shared" si="21"/>
        <v>#VALUE!</v>
      </c>
      <c r="AI211" s="22" t="str">
        <f>VLOOKUP(A211,'[1]Deals (investment)'!$B$2:$Z$1497,1,FALSE)</f>
        <v>TalentBase</v>
      </c>
      <c r="AJ211" s="22">
        <f>VLOOKUP(A211,'[1]Deals (investment)'!$B$2:$Z$870,15,FALSE)</f>
        <v>1</v>
      </c>
      <c r="AK211" s="17" t="e">
        <f>VLOOKUP(A211,'[1]Deals (Exits)'!B:B,1,FALSE)</f>
        <v>#N/A</v>
      </c>
      <c r="AL211" s="23">
        <f>VLOOKUP(G211,[1]Lookups!$V$3:$Y$197,4,FALSE)</f>
        <v>0</v>
      </c>
      <c r="AM211" s="17" t="str">
        <f>VLOOKUP(X211,[1]Lookups!$B$3:$C$200,2,FALSE)</f>
        <v>Employment, Talent &amp; Labour</v>
      </c>
      <c r="AN211" s="17" t="str">
        <f>VLOOKUP(R211,[1]Lookups!$H$3:$I$69,2,FALSE)</f>
        <v>2. Seed</v>
      </c>
      <c r="AO211" s="17" t="str">
        <f>VLOOKUP(T211,[1]Lookups!$H$3:$I$69,2,FALSE)</f>
        <v>2. Seed</v>
      </c>
      <c r="AP211" s="17" t="str">
        <f>VLOOKUP(AN211,[1]Lookups!$N$3:$O$11,2,FALSE)</f>
        <v>Early</v>
      </c>
      <c r="AQ211" s="18" t="e">
        <f>COUNTIFS('[1]Deals (investment)'!$B:$B,$A211)</f>
        <v>#VALUE!</v>
      </c>
      <c r="AR211" s="18" t="e">
        <f>COUNTIFS('[1]Deals (investment)'!$B:$B,$A211,'[1]Deals (investment)'!$T:$T,$AW$1)+COUNTIFS('[1]Deals (investment)'!$B:$B,$A211,'[1]Deals (investment)'!$T:$T,$AX$1)+COUNTIFS('[1]Deals (investment)'!$B:$B,$A211,'[1]Deals (investment)'!$T:$T,$AY$1)</f>
        <v>#VALUE!</v>
      </c>
      <c r="AS211" s="17" t="e">
        <f>SUMIFS('[1]Deals (investment)'!$C:$C,'[1]Deals (investment)'!$B:$B,$A211)</f>
        <v>#VALUE!</v>
      </c>
      <c r="AT211" s="17" t="e">
        <f t="shared" si="25"/>
        <v>#VALUE!</v>
      </c>
      <c r="AU211" s="18" t="e">
        <f>COUNTIF('[1]Deals (Exits)'!$B:$B,A211)</f>
        <v>#VALUE!</v>
      </c>
      <c r="AV211" s="17" t="e">
        <f>SUMIFS('[1]Deals (investment)'!$C:$C,'[1]Deals (investment)'!$B:$B,$A211,'[1]Deals (investment)'!$T:$T,AV$1)</f>
        <v>#VALUE!</v>
      </c>
      <c r="AW211" s="17" t="e">
        <f>SUMIFS('[1]Deals (investment)'!$C:$C,'[1]Deals (investment)'!$B:$B,$A211,'[1]Deals (investment)'!$T:$T,AW$1)</f>
        <v>#VALUE!</v>
      </c>
      <c r="AX211" s="17" t="e">
        <f>SUMIFS('[1]Deals (investment)'!$C:$C,'[1]Deals (investment)'!$B:$B,$A211,'[1]Deals (investment)'!$T:$T,AX$1)</f>
        <v>#VALUE!</v>
      </c>
      <c r="AY211" s="17" t="e">
        <f>SUMIFS('[1]Deals (investment)'!$C:$C,'[1]Deals (investment)'!$B:$B,$A211,'[1]Deals (investment)'!$T:$T,AY$1)</f>
        <v>#VALUE!</v>
      </c>
      <c r="AZ211" s="17" t="e">
        <f>SUMIFS('[1]Deals (investment)'!$C:$C,'[1]Deals (investment)'!$B:$B,$A211,'[1]Deals (investment)'!$T:$T,AZ$1)</f>
        <v>#VALUE!</v>
      </c>
      <c r="BA211" s="17" t="e">
        <f>SUMIFS('[1]Deals (investment)'!$C:$C,'[1]Deals (investment)'!$B:$B,$A211,'[1]Deals (investment)'!$T:$T,BA$1)</f>
        <v>#VALUE!</v>
      </c>
      <c r="BB211" s="17" t="e">
        <f>SUMIFS('[1]Deals (investment)'!$C:$C,'[1]Deals (investment)'!$B:$B,$A211,'[1]Deals (investment)'!$T:$T,BB$1)</f>
        <v>#VALUE!</v>
      </c>
      <c r="BC211" s="17" t="e">
        <f>SUMIFS('[1]Deals (Exits)'!$C:$C,'[1]Deals (Exits)'!$B:$B,$A211)</f>
        <v>#VALUE!</v>
      </c>
      <c r="BD211" s="17" t="e">
        <f>SUMIFS('[1]Deals (investment)'!$C:$C,'[1]Deals (investment)'!$B:$B,$A211,'[1]Deals (investment)'!$V:$V,BD$1)</f>
        <v>#VALUE!</v>
      </c>
      <c r="BE211" s="17" t="e">
        <f>SUMIFS('[1]Deals (investment)'!$C:$C,'[1]Deals (investment)'!$B:$B,$A211,'[1]Deals (investment)'!$V:$V,BE$1)</f>
        <v>#VALUE!</v>
      </c>
      <c r="BF211" s="17" t="e">
        <f>SUMIFS('[1]Deals (investment)'!$C:$C,'[1]Deals (investment)'!$B:$B,$A211,'[1]Deals (investment)'!$V:$V,BF$1)</f>
        <v>#VALUE!</v>
      </c>
      <c r="BG211" s="17" t="e">
        <f>SUMIFS('[1]Deals (investment)'!$C:$C,'[1]Deals (investment)'!$B:$B,$A211,'[1]Deals (investment)'!$V:$V,BG$1)</f>
        <v>#VALUE!</v>
      </c>
      <c r="BH211" s="17" t="e">
        <f>SUMIFS('[1]Deals (investment)'!$C:$C,'[1]Deals (investment)'!$B:$B,$A211,'[1]Deals (investment)'!$V:$V,BH$1)</f>
        <v>#VALUE!</v>
      </c>
      <c r="BI211" s="17" t="e">
        <f>SUMIFS('[1]Deals (investment)'!$C:$C,'[1]Deals (investment)'!$B:$B,$A211,'[1]Deals (investment)'!$V:$V,BI$1)</f>
        <v>#VALUE!</v>
      </c>
      <c r="BJ211" s="17" t="e">
        <f>SUMIFS('[1]Deals (investment)'!$C:$C,'[1]Deals (investment)'!$B:$B,$A211,'[1]Deals (investment)'!$V:$V,BJ$1)</f>
        <v>#VALUE!</v>
      </c>
      <c r="BK211" s="17" t="e">
        <f>SUMIFS('[1]Deals (investment)'!$C:$C,'[1]Deals (investment)'!$B:$B,$A211,'[1]Deals (investment)'!$V:$V,BK$1)</f>
        <v>#VALUE!</v>
      </c>
      <c r="BL211" s="17" t="e">
        <f>SUMIFS('[1]Deals (investment)'!$C:$C,'[1]Deals (investment)'!$B:$B,$A211,'[1]Deals (investment)'!$V:$V,BL$1)</f>
        <v>#VALUE!</v>
      </c>
      <c r="BM211" s="17" t="e">
        <f>SUMIFS('[1]Deals (investment)'!$C:$C,'[1]Deals (investment)'!$B:$B,$A211,'[1]Deals (investment)'!$V:$V,BM$1)</f>
        <v>#VALUE!</v>
      </c>
      <c r="BN211" s="15"/>
      <c r="BO211" s="15"/>
      <c r="BP211" s="22"/>
      <c r="BQ211" s="15"/>
      <c r="BR211" s="15"/>
      <c r="BS211" s="15"/>
      <c r="BT211" s="15"/>
      <c r="BU211" s="15"/>
      <c r="BV211" s="15"/>
      <c r="BW211" s="15"/>
      <c r="BX211" s="15"/>
      <c r="BY211" s="15"/>
      <c r="BZ211" s="15"/>
      <c r="CA211" s="15"/>
      <c r="CB211" s="15"/>
      <c r="CC211" s="15"/>
      <c r="CD211" s="15" t="str">
        <f t="shared" si="26"/>
        <v>TalentBaseTalentBase is an HR software platform for SMEs in Nigeria. They offer six modules, but have created flexibility in software whereby the company can choose which module they need, based on the stage of their company. For N20,000 a year, a team of 10 employees can be up and running with their payroll and staff records softwareActive</v>
      </c>
      <c r="CE211" s="15"/>
      <c r="CF211" s="15"/>
      <c r="CG211" s="15"/>
      <c r="CH211" s="15"/>
      <c r="CI211" s="15"/>
      <c r="CJ211" s="15"/>
      <c r="DM211">
        <v>447</v>
      </c>
    </row>
    <row r="212" spans="1:118" ht="12.75">
      <c r="A212" s="15" t="s">
        <v>1863</v>
      </c>
      <c r="B212" s="15" t="s">
        <v>1864</v>
      </c>
      <c r="C212" s="15" t="s">
        <v>58</v>
      </c>
      <c r="D212" s="16">
        <v>2017</v>
      </c>
      <c r="E212" s="15" t="s">
        <v>128</v>
      </c>
      <c r="F212" s="15"/>
      <c r="G212" s="15" t="s">
        <v>129</v>
      </c>
      <c r="H212" s="15" t="s">
        <v>129</v>
      </c>
      <c r="I212" s="15" t="s">
        <v>129</v>
      </c>
      <c r="J212" s="15"/>
      <c r="K212" s="17" t="e">
        <f t="shared" si="23"/>
        <v>#VALUE!</v>
      </c>
      <c r="L212" s="15"/>
      <c r="M212" s="18" t="e">
        <f t="shared" si="24"/>
        <v>#VALUE!</v>
      </c>
      <c r="N212" s="15"/>
      <c r="O212" s="15"/>
      <c r="P212" s="15"/>
      <c r="Q212" s="15"/>
      <c r="R212" s="15" t="s">
        <v>375</v>
      </c>
      <c r="S212" s="19">
        <v>75000</v>
      </c>
      <c r="T212" s="15" t="s">
        <v>375</v>
      </c>
      <c r="U212" s="17">
        <v>250000</v>
      </c>
      <c r="V212" s="15" t="s">
        <v>1865</v>
      </c>
      <c r="W212" s="15">
        <v>0</v>
      </c>
      <c r="X212" s="15" t="s">
        <v>657</v>
      </c>
      <c r="Y212" s="15" t="s">
        <v>1866</v>
      </c>
      <c r="AB212" s="20" t="s">
        <v>286</v>
      </c>
      <c r="AC212" s="21" t="s">
        <v>1867</v>
      </c>
      <c r="AD212" s="21" t="s">
        <v>1868</v>
      </c>
      <c r="AE212" s="21" t="s">
        <v>1869</v>
      </c>
      <c r="AF212" s="21" t="s">
        <v>1870</v>
      </c>
      <c r="AG212" s="22">
        <f t="shared" si="17"/>
        <v>0.70967741935483875</v>
      </c>
      <c r="AH212" s="15" t="str">
        <f t="shared" si="21"/>
        <v/>
      </c>
      <c r="AI212" s="22" t="str">
        <f>VLOOKUP(A212,'[1]Deals (investment)'!$B$2:$Z$1497,1,FALSE)</f>
        <v>Elk</v>
      </c>
      <c r="AJ212" s="22">
        <f>VLOOKUP(A212,'[1]Deals (investment)'!$B$2:$Z$870,15,FALSE)</f>
        <v>1</v>
      </c>
      <c r="AK212" s="17" t="e">
        <f>VLOOKUP(A212,'[1]Deals (Exits)'!B:B,1,FALSE)</f>
        <v>#N/A</v>
      </c>
      <c r="AL212" s="23">
        <f>VLOOKUP(G212,[1]Lookups!$V$3:$Y$197,4,FALSE)</f>
        <v>0</v>
      </c>
      <c r="AM212" s="17" t="str">
        <f>VLOOKUP(X212,[1]Lookups!$B$3:$C$200,2,FALSE)</f>
        <v>Emerging Technologies</v>
      </c>
      <c r="AN212" s="17" t="str">
        <f>VLOOKUP(R212,[1]Lookups!$H$3:$I$69,2,FALSE)</f>
        <v>2. Seed</v>
      </c>
      <c r="AO212" s="17" t="str">
        <f>VLOOKUP(T212,[1]Lookups!$H$3:$I$69,2,FALSE)</f>
        <v>2. Seed</v>
      </c>
      <c r="AP212" s="17" t="str">
        <f>VLOOKUP(AN212,[1]Lookups!$N$3:$O$11,2,FALSE)</f>
        <v>Early</v>
      </c>
      <c r="AQ212" s="18" t="e">
        <f>COUNTIFS('[1]Deals (investment)'!$B:$B,$A212)</f>
        <v>#VALUE!</v>
      </c>
      <c r="AR212" s="18" t="e">
        <f>COUNTIFS('[1]Deals (investment)'!$B:$B,$A212,'[1]Deals (investment)'!$T:$T,$AW$1)+COUNTIFS('[1]Deals (investment)'!$B:$B,$A212,'[1]Deals (investment)'!$T:$T,$AX$1)+COUNTIFS('[1]Deals (investment)'!$B:$B,$A212,'[1]Deals (investment)'!$T:$T,$AY$1)</f>
        <v>#VALUE!</v>
      </c>
      <c r="AS212" s="17" t="e">
        <f>SUMIFS('[1]Deals (investment)'!$C:$C,'[1]Deals (investment)'!$B:$B,$A212)</f>
        <v>#VALUE!</v>
      </c>
      <c r="AT212" s="17" t="e">
        <f t="shared" si="25"/>
        <v>#VALUE!</v>
      </c>
      <c r="AU212" s="18" t="e">
        <f>COUNTIF('[1]Deals (Exits)'!$B:$B,A212)</f>
        <v>#VALUE!</v>
      </c>
      <c r="AV212" s="17" t="e">
        <f>SUMIFS('[1]Deals (investment)'!$C:$C,'[1]Deals (investment)'!$B:$B,$A212,'[1]Deals (investment)'!$T:$T,AV$1)</f>
        <v>#VALUE!</v>
      </c>
      <c r="AW212" s="17" t="e">
        <f>SUMIFS('[1]Deals (investment)'!$C:$C,'[1]Deals (investment)'!$B:$B,$A212,'[1]Deals (investment)'!$T:$T,AW$1)</f>
        <v>#VALUE!</v>
      </c>
      <c r="AX212" s="17" t="e">
        <f>SUMIFS('[1]Deals (investment)'!$C:$C,'[1]Deals (investment)'!$B:$B,$A212,'[1]Deals (investment)'!$T:$T,AX$1)</f>
        <v>#VALUE!</v>
      </c>
      <c r="AY212" s="17" t="e">
        <f>SUMIFS('[1]Deals (investment)'!$C:$C,'[1]Deals (investment)'!$B:$B,$A212,'[1]Deals (investment)'!$T:$T,AY$1)</f>
        <v>#VALUE!</v>
      </c>
      <c r="AZ212" s="17" t="e">
        <f>SUMIFS('[1]Deals (investment)'!$C:$C,'[1]Deals (investment)'!$B:$B,$A212,'[1]Deals (investment)'!$T:$T,AZ$1)</f>
        <v>#VALUE!</v>
      </c>
      <c r="BA212" s="17" t="e">
        <f>SUMIFS('[1]Deals (investment)'!$C:$C,'[1]Deals (investment)'!$B:$B,$A212,'[1]Deals (investment)'!$T:$T,BA$1)</f>
        <v>#VALUE!</v>
      </c>
      <c r="BB212" s="17" t="e">
        <f>SUMIFS('[1]Deals (investment)'!$C:$C,'[1]Deals (investment)'!$B:$B,$A212,'[1]Deals (investment)'!$T:$T,BB$1)</f>
        <v>#VALUE!</v>
      </c>
      <c r="BC212" s="17" t="e">
        <f>SUMIFS('[1]Deals (Exits)'!$C:$C,'[1]Deals (Exits)'!$B:$B,$A212)</f>
        <v>#VALUE!</v>
      </c>
      <c r="BD212" s="17" t="e">
        <f>SUMIFS('[1]Deals (investment)'!$C:$C,'[1]Deals (investment)'!$B:$B,$A212,'[1]Deals (investment)'!$V:$V,BD$1)</f>
        <v>#VALUE!</v>
      </c>
      <c r="BE212" s="17" t="e">
        <f>SUMIFS('[1]Deals (investment)'!$C:$C,'[1]Deals (investment)'!$B:$B,$A212,'[1]Deals (investment)'!$V:$V,BE$1)</f>
        <v>#VALUE!</v>
      </c>
      <c r="BF212" s="17" t="e">
        <f>SUMIFS('[1]Deals (investment)'!$C:$C,'[1]Deals (investment)'!$B:$B,$A212,'[1]Deals (investment)'!$V:$V,BF$1)</f>
        <v>#VALUE!</v>
      </c>
      <c r="BG212" s="17" t="e">
        <f>SUMIFS('[1]Deals (investment)'!$C:$C,'[1]Deals (investment)'!$B:$B,$A212,'[1]Deals (investment)'!$V:$V,BG$1)</f>
        <v>#VALUE!</v>
      </c>
      <c r="BH212" s="17" t="e">
        <f>SUMIFS('[1]Deals (investment)'!$C:$C,'[1]Deals (investment)'!$B:$B,$A212,'[1]Deals (investment)'!$V:$V,BH$1)</f>
        <v>#VALUE!</v>
      </c>
      <c r="BI212" s="17" t="e">
        <f>SUMIFS('[1]Deals (investment)'!$C:$C,'[1]Deals (investment)'!$B:$B,$A212,'[1]Deals (investment)'!$V:$V,BI$1)</f>
        <v>#VALUE!</v>
      </c>
      <c r="BJ212" s="17" t="e">
        <f>SUMIFS('[1]Deals (investment)'!$C:$C,'[1]Deals (investment)'!$B:$B,$A212,'[1]Deals (investment)'!$V:$V,BJ$1)</f>
        <v>#VALUE!</v>
      </c>
      <c r="BK212" s="17" t="e">
        <f>SUMIFS('[1]Deals (investment)'!$C:$C,'[1]Deals (investment)'!$B:$B,$A212,'[1]Deals (investment)'!$V:$V,BK$1)</f>
        <v>#VALUE!</v>
      </c>
      <c r="BL212" s="17" t="e">
        <f>SUMIFS('[1]Deals (investment)'!$C:$C,'[1]Deals (investment)'!$B:$B,$A212,'[1]Deals (investment)'!$V:$V,BL$1)</f>
        <v>#VALUE!</v>
      </c>
      <c r="BM212" s="17" t="e">
        <f>SUMIFS('[1]Deals (investment)'!$C:$C,'[1]Deals (investment)'!$B:$B,$A212,'[1]Deals (investment)'!$V:$V,BM$1)</f>
        <v>#VALUE!</v>
      </c>
      <c r="BN212" s="15"/>
      <c r="BO212" s="15"/>
      <c r="BP212" s="22"/>
      <c r="BQ212" s="15"/>
      <c r="BR212" s="15"/>
      <c r="BS212" s="15"/>
      <c r="BT212" s="15"/>
      <c r="BU212" s="15"/>
      <c r="BV212" s="15"/>
      <c r="BW212" s="15"/>
      <c r="BX212" s="15"/>
      <c r="BY212" s="15"/>
      <c r="BZ212" s="15"/>
      <c r="CA212" s="15"/>
      <c r="CB212" s="15"/>
      <c r="CC212" s="15"/>
      <c r="CD212" s="15" t="str">
        <f t="shared" si="26"/>
        <v>ElkElk develops software and hardware tools to connect makers to the Blockchain and other decentralized technologies.Active</v>
      </c>
      <c r="CE212" s="15"/>
      <c r="CF212" s="15"/>
      <c r="CG212" s="15"/>
      <c r="CH212" s="15"/>
      <c r="CI212" s="15"/>
      <c r="CJ212" s="15"/>
      <c r="DM212">
        <v>250</v>
      </c>
    </row>
    <row r="213" spans="1:118" ht="38.25">
      <c r="A213" s="15" t="s">
        <v>1871</v>
      </c>
      <c r="B213" s="15" t="s">
        <v>1872</v>
      </c>
      <c r="C213" s="15" t="s">
        <v>58</v>
      </c>
      <c r="D213" s="16">
        <v>2014</v>
      </c>
      <c r="E213" s="26" t="s">
        <v>117</v>
      </c>
      <c r="F213" s="26" t="s">
        <v>1873</v>
      </c>
      <c r="G213" s="26" t="s">
        <v>118</v>
      </c>
      <c r="H213" s="26" t="s">
        <v>118</v>
      </c>
      <c r="I213" s="15" t="s">
        <v>1874</v>
      </c>
      <c r="J213" s="26" t="s">
        <v>1875</v>
      </c>
      <c r="K213" s="17" t="e">
        <f t="shared" si="23"/>
        <v>#VALUE!</v>
      </c>
      <c r="L213" s="15"/>
      <c r="M213" s="18" t="e">
        <f t="shared" si="24"/>
        <v>#VALUE!</v>
      </c>
      <c r="N213" s="15"/>
      <c r="O213" s="15"/>
      <c r="P213" s="15"/>
      <c r="Q213" s="24" t="e">
        <f ca="1">_xludf.MAXIFS('[1]Deals (investment)'!A:A,'[1]Deals (investment)'!B:B,A213)</f>
        <v>#NAME?</v>
      </c>
      <c r="R213" s="15" t="s">
        <v>375</v>
      </c>
      <c r="S213" s="19">
        <v>320000</v>
      </c>
      <c r="T213" s="15" t="s">
        <v>375</v>
      </c>
      <c r="U213" s="17">
        <v>320000</v>
      </c>
      <c r="V213" s="15" t="s">
        <v>1876</v>
      </c>
      <c r="W213" s="15">
        <v>0</v>
      </c>
      <c r="X213" s="15" t="s">
        <v>1877</v>
      </c>
      <c r="Y213" s="15" t="s">
        <v>1878</v>
      </c>
      <c r="AB213" s="20" t="s">
        <v>286</v>
      </c>
      <c r="AC213" s="27" t="s">
        <v>1879</v>
      </c>
      <c r="AD213" s="27" t="s">
        <v>1880</v>
      </c>
      <c r="AE213" s="21" t="s">
        <v>1881</v>
      </c>
      <c r="AF213" s="21" t="s">
        <v>1882</v>
      </c>
      <c r="AG213" s="22">
        <f>COUNTA(B212:AF212)/(COUNTA(B212:AF212)+COUNTBLANK(B212:AF212))</f>
        <v>0.70967741935483875</v>
      </c>
      <c r="AH213" s="15" t="str">
        <f t="shared" si="21"/>
        <v/>
      </c>
      <c r="AI213" s="22" t="str">
        <f>VLOOKUP(A213,'[1]Deals (investment)'!$B$2:$Z$1497,1,FALSE)</f>
        <v>HotelOnline</v>
      </c>
      <c r="AJ213" s="22" t="e">
        <f>VLOOKUP(A213,'[1]Deals (investment)'!$B$2:$Z$870,15,FALSE)</f>
        <v>#N/A</v>
      </c>
      <c r="AK213" s="17" t="e">
        <f>VLOOKUP(A213,'[1]Deals (Exits)'!B:B,1,FALSE)</f>
        <v>#N/A</v>
      </c>
      <c r="AL213" s="23">
        <f>VLOOKUP(G213,[1]Lookups!$V$3:$Y$197,4,FALSE)</f>
        <v>0</v>
      </c>
      <c r="AM213" s="17" t="str">
        <f>VLOOKUP(X213,[1]Lookups!$B$3:$C$200,2,FALSE)</f>
        <v>Travel &amp; Leisure</v>
      </c>
      <c r="AN213" s="17" t="str">
        <f>VLOOKUP(R213,[1]Lookups!$H$3:$I$69,2,FALSE)</f>
        <v>2. Seed</v>
      </c>
      <c r="AO213" s="17" t="str">
        <f>VLOOKUP(T213,[1]Lookups!$H$3:$I$69,2,FALSE)</f>
        <v>2. Seed</v>
      </c>
      <c r="AP213" s="17" t="str">
        <f>VLOOKUP(AN213,[1]Lookups!$N$3:$O$11,2,FALSE)</f>
        <v>Early</v>
      </c>
      <c r="AQ213" s="18" t="e">
        <f>COUNTIFS('[1]Deals (investment)'!$B:$B,$A213)</f>
        <v>#VALUE!</v>
      </c>
      <c r="AR213" s="18" t="e">
        <f>COUNTIFS('[1]Deals (investment)'!$B:$B,$A213,'[1]Deals (investment)'!$T:$T,$AW$1)+COUNTIFS('[1]Deals (investment)'!$B:$B,$A213,'[1]Deals (investment)'!$T:$T,$AX$1)+COUNTIFS('[1]Deals (investment)'!$B:$B,$A213,'[1]Deals (investment)'!$T:$T,$AY$1)</f>
        <v>#VALUE!</v>
      </c>
      <c r="AS213" s="17" t="e">
        <f>SUMIFS('[1]Deals (investment)'!$C:$C,'[1]Deals (investment)'!$B:$B,$A213)</f>
        <v>#VALUE!</v>
      </c>
      <c r="AT213" s="17" t="e">
        <f t="shared" si="25"/>
        <v>#VALUE!</v>
      </c>
      <c r="AU213" s="18" t="e">
        <f>COUNTIF('[1]Deals (Exits)'!$B:$B,A213)</f>
        <v>#VALUE!</v>
      </c>
      <c r="AV213" s="17" t="e">
        <f>SUMIFS('[1]Deals (investment)'!$C:$C,'[1]Deals (investment)'!$B:$B,$A213,'[1]Deals (investment)'!$T:$T,AV$1)</f>
        <v>#VALUE!</v>
      </c>
      <c r="AW213" s="17" t="e">
        <f>SUMIFS('[1]Deals (investment)'!$C:$C,'[1]Deals (investment)'!$B:$B,$A213,'[1]Deals (investment)'!$T:$T,AW$1)</f>
        <v>#VALUE!</v>
      </c>
      <c r="AX213" s="17" t="e">
        <f>SUMIFS('[1]Deals (investment)'!$C:$C,'[1]Deals (investment)'!$B:$B,$A213,'[1]Deals (investment)'!$T:$T,AX$1)</f>
        <v>#VALUE!</v>
      </c>
      <c r="AY213" s="17" t="e">
        <f>SUMIFS('[1]Deals (investment)'!$C:$C,'[1]Deals (investment)'!$B:$B,$A213,'[1]Deals (investment)'!$T:$T,AY$1)</f>
        <v>#VALUE!</v>
      </c>
      <c r="AZ213" s="17" t="e">
        <f>SUMIFS('[1]Deals (investment)'!$C:$C,'[1]Deals (investment)'!$B:$B,$A213,'[1]Deals (investment)'!$T:$T,AZ$1)</f>
        <v>#VALUE!</v>
      </c>
      <c r="BA213" s="17" t="e">
        <f>SUMIFS('[1]Deals (investment)'!$C:$C,'[1]Deals (investment)'!$B:$B,$A213,'[1]Deals (investment)'!$T:$T,BA$1)</f>
        <v>#VALUE!</v>
      </c>
      <c r="BB213" s="17" t="e">
        <f>SUMIFS('[1]Deals (investment)'!$C:$C,'[1]Deals (investment)'!$B:$B,$A213,'[1]Deals (investment)'!$T:$T,BB$1)</f>
        <v>#VALUE!</v>
      </c>
      <c r="BC213" s="17" t="e">
        <f>SUMIFS('[1]Deals (Exits)'!$C:$C,'[1]Deals (Exits)'!$B:$B,$A213)</f>
        <v>#VALUE!</v>
      </c>
      <c r="BD213" s="17" t="e">
        <f>SUMIFS('[1]Deals (investment)'!$C:$C,'[1]Deals (investment)'!$B:$B,$A213,'[1]Deals (investment)'!$V:$V,BD$1)</f>
        <v>#VALUE!</v>
      </c>
      <c r="BE213" s="17" t="e">
        <f>SUMIFS('[1]Deals (investment)'!$C:$C,'[1]Deals (investment)'!$B:$B,$A213,'[1]Deals (investment)'!$V:$V,BE$1)</f>
        <v>#VALUE!</v>
      </c>
      <c r="BF213" s="17" t="e">
        <f>SUMIFS('[1]Deals (investment)'!$C:$C,'[1]Deals (investment)'!$B:$B,$A213,'[1]Deals (investment)'!$V:$V,BF$1)</f>
        <v>#VALUE!</v>
      </c>
      <c r="BG213" s="17" t="e">
        <f>SUMIFS('[1]Deals (investment)'!$C:$C,'[1]Deals (investment)'!$B:$B,$A213,'[1]Deals (investment)'!$V:$V,BG$1)</f>
        <v>#VALUE!</v>
      </c>
      <c r="BH213" s="17" t="e">
        <f>SUMIFS('[1]Deals (investment)'!$C:$C,'[1]Deals (investment)'!$B:$B,$A213,'[1]Deals (investment)'!$V:$V,BH$1)</f>
        <v>#VALUE!</v>
      </c>
      <c r="BI213" s="17" t="e">
        <f>SUMIFS('[1]Deals (investment)'!$C:$C,'[1]Deals (investment)'!$B:$B,$A213,'[1]Deals (investment)'!$V:$V,BI$1)</f>
        <v>#VALUE!</v>
      </c>
      <c r="BJ213" s="17" t="e">
        <f>SUMIFS('[1]Deals (investment)'!$C:$C,'[1]Deals (investment)'!$B:$B,$A213,'[1]Deals (investment)'!$V:$V,BJ$1)</f>
        <v>#VALUE!</v>
      </c>
      <c r="BK213" s="17" t="e">
        <f>SUMIFS('[1]Deals (investment)'!$C:$C,'[1]Deals (investment)'!$B:$B,$A213,'[1]Deals (investment)'!$V:$V,BK$1)</f>
        <v>#VALUE!</v>
      </c>
      <c r="BL213" s="17" t="e">
        <f>SUMIFS('[1]Deals (investment)'!$C:$C,'[1]Deals (investment)'!$B:$B,$A213,'[1]Deals (investment)'!$V:$V,BL$1)</f>
        <v>#VALUE!</v>
      </c>
      <c r="BM213" s="17" t="e">
        <f>SUMIFS('[1]Deals (investment)'!$C:$C,'[1]Deals (investment)'!$B:$B,$A213,'[1]Deals (investment)'!$V:$V,BM$1)</f>
        <v>#VALUE!</v>
      </c>
      <c r="BN213" s="15"/>
      <c r="BO213" s="15"/>
      <c r="BP213" s="22"/>
      <c r="BQ213" s="15"/>
      <c r="BR213" s="15"/>
      <c r="BS213" s="15"/>
      <c r="BT213" s="15"/>
      <c r="BU213" s="15"/>
      <c r="BV213" s="15"/>
      <c r="BW213" s="15"/>
      <c r="BX213" s="15"/>
      <c r="BY213" s="15"/>
      <c r="BZ213" s="15"/>
      <c r="CA213" s="15"/>
      <c r="CB213" s="15"/>
      <c r="CC213" s="15"/>
      <c r="CD213" s="15" t="str">
        <f t="shared" si="26"/>
        <v>HotelOnlineHotelOnline is an online tool that allows hotels to build an online presence and increase customer acquisition.Active</v>
      </c>
      <c r="CE213" s="15"/>
      <c r="CF213" s="15"/>
      <c r="CG213" s="15"/>
      <c r="CH213" s="15"/>
      <c r="CI213" s="15"/>
      <c r="CJ213" s="15"/>
    </row>
    <row r="214" spans="1:118" ht="12.75">
      <c r="A214" s="15" t="s">
        <v>1883</v>
      </c>
      <c r="B214" s="15" t="s">
        <v>1884</v>
      </c>
      <c r="C214" s="15" t="s">
        <v>58</v>
      </c>
      <c r="D214" s="16">
        <v>2016</v>
      </c>
      <c r="E214" s="15" t="s">
        <v>128</v>
      </c>
      <c r="F214" s="15"/>
      <c r="G214" s="15" t="s">
        <v>129</v>
      </c>
      <c r="H214" s="15" t="s">
        <v>129</v>
      </c>
      <c r="I214" s="15" t="s">
        <v>129</v>
      </c>
      <c r="J214" s="15"/>
      <c r="K214" s="17" t="e">
        <f t="shared" si="23"/>
        <v>#VALUE!</v>
      </c>
      <c r="L214" s="15"/>
      <c r="M214" s="18" t="e">
        <f t="shared" si="24"/>
        <v>#VALUE!</v>
      </c>
      <c r="N214" s="15"/>
      <c r="O214" s="15"/>
      <c r="P214" s="15"/>
      <c r="Q214" s="15"/>
      <c r="R214" s="15" t="s">
        <v>375</v>
      </c>
      <c r="S214" s="19">
        <v>300000</v>
      </c>
      <c r="T214" s="15" t="s">
        <v>375</v>
      </c>
      <c r="U214" s="19">
        <v>300000</v>
      </c>
      <c r="V214" s="15" t="s">
        <v>1885</v>
      </c>
      <c r="W214" s="15"/>
      <c r="X214" s="15" t="s">
        <v>134</v>
      </c>
      <c r="Y214" s="15" t="s">
        <v>1886</v>
      </c>
      <c r="AB214" s="20" t="s">
        <v>136</v>
      </c>
      <c r="AC214" s="21" t="s">
        <v>1887</v>
      </c>
      <c r="AD214" s="21" t="s">
        <v>1888</v>
      </c>
      <c r="AE214" s="21" t="s">
        <v>1889</v>
      </c>
      <c r="AF214" s="21" t="s">
        <v>1890</v>
      </c>
      <c r="AG214" s="22">
        <f t="shared" ref="AG214:AG249" si="27">COUNTA(B214:AF214)/(COUNTA(B214:AF214)+COUNTBLANK(B214:AF214))</f>
        <v>0.67741935483870963</v>
      </c>
      <c r="AH214" s="15" t="str">
        <f t="shared" si="21"/>
        <v/>
      </c>
      <c r="AI214" s="22" t="str">
        <f>VLOOKUP(A214,'[1]Deals (investment)'!$B$2:$Z$1497,1,FALSE)</f>
        <v>Bosta</v>
      </c>
      <c r="AJ214" s="22">
        <f>VLOOKUP(A214,'[1]Deals (investment)'!$B$2:$Z$870,15,FALSE)</f>
        <v>0</v>
      </c>
      <c r="AK214" s="17" t="e">
        <f>VLOOKUP(A214,'[1]Deals (Exits)'!B:B,1,FALSE)</f>
        <v>#N/A</v>
      </c>
      <c r="AL214" s="23">
        <f>VLOOKUP(G214,[1]Lookups!$V$3:$Y$197,4,FALSE)</f>
        <v>0</v>
      </c>
      <c r="AM214" s="17" t="str">
        <f>VLOOKUP(X214,[1]Lookups!$B$3:$C$200,2,FALSE)</f>
        <v>Transport &amp; Logistics</v>
      </c>
      <c r="AN214" s="17" t="str">
        <f>VLOOKUP(R214,[1]Lookups!$H$3:$I$69,2,FALSE)</f>
        <v>2. Seed</v>
      </c>
      <c r="AO214" s="17" t="str">
        <f>VLOOKUP(T214,[1]Lookups!$H$3:$I$69,2,FALSE)</f>
        <v>2. Seed</v>
      </c>
      <c r="AP214" s="17" t="str">
        <f>VLOOKUP(AN214,[1]Lookups!$N$3:$O$11,2,FALSE)</f>
        <v>Early</v>
      </c>
      <c r="AQ214" s="18" t="e">
        <f>COUNTIFS('[1]Deals (investment)'!$B:$B,$A214)</f>
        <v>#VALUE!</v>
      </c>
      <c r="AR214" s="18" t="e">
        <f>COUNTIFS('[1]Deals (investment)'!$B:$B,$A214,'[1]Deals (investment)'!$T:$T,$AW$1)+COUNTIFS('[1]Deals (investment)'!$B:$B,$A214,'[1]Deals (investment)'!$T:$T,$AX$1)+COUNTIFS('[1]Deals (investment)'!$B:$B,$A214,'[1]Deals (investment)'!$T:$T,$AY$1)</f>
        <v>#VALUE!</v>
      </c>
      <c r="AS214" s="17" t="e">
        <f>SUMIFS('[1]Deals (investment)'!$C:$C,'[1]Deals (investment)'!$B:$B,$A214)</f>
        <v>#VALUE!</v>
      </c>
      <c r="AT214" s="17" t="e">
        <f t="shared" si="25"/>
        <v>#VALUE!</v>
      </c>
      <c r="AU214" s="18" t="e">
        <f>COUNTIF('[1]Deals (Exits)'!$B:$B,A214)</f>
        <v>#VALUE!</v>
      </c>
      <c r="AV214" s="17" t="e">
        <f>SUMIFS('[1]Deals (investment)'!$C:$C,'[1]Deals (investment)'!$B:$B,$A214,'[1]Deals (investment)'!$T:$T,AV$1)</f>
        <v>#VALUE!</v>
      </c>
      <c r="AW214" s="17" t="e">
        <f>SUMIFS('[1]Deals (investment)'!$C:$C,'[1]Deals (investment)'!$B:$B,$A214,'[1]Deals (investment)'!$T:$T,AW$1)</f>
        <v>#VALUE!</v>
      </c>
      <c r="AX214" s="17" t="e">
        <f>SUMIFS('[1]Deals (investment)'!$C:$C,'[1]Deals (investment)'!$B:$B,$A214,'[1]Deals (investment)'!$T:$T,AX$1)</f>
        <v>#VALUE!</v>
      </c>
      <c r="AY214" s="17" t="e">
        <f>SUMIFS('[1]Deals (investment)'!$C:$C,'[1]Deals (investment)'!$B:$B,$A214,'[1]Deals (investment)'!$T:$T,AY$1)</f>
        <v>#VALUE!</v>
      </c>
      <c r="AZ214" s="17" t="e">
        <f>SUMIFS('[1]Deals (investment)'!$C:$C,'[1]Deals (investment)'!$B:$B,$A214,'[1]Deals (investment)'!$T:$T,AZ$1)</f>
        <v>#VALUE!</v>
      </c>
      <c r="BA214" s="17" t="e">
        <f>SUMIFS('[1]Deals (investment)'!$C:$C,'[1]Deals (investment)'!$B:$B,$A214,'[1]Deals (investment)'!$T:$T,BA$1)</f>
        <v>#VALUE!</v>
      </c>
      <c r="BB214" s="17" t="e">
        <f>SUMIFS('[1]Deals (investment)'!$C:$C,'[1]Deals (investment)'!$B:$B,$A214,'[1]Deals (investment)'!$T:$T,BB$1)</f>
        <v>#VALUE!</v>
      </c>
      <c r="BC214" s="17" t="e">
        <f>SUMIFS('[1]Deals (Exits)'!$C:$C,'[1]Deals (Exits)'!$B:$B,$A214)</f>
        <v>#VALUE!</v>
      </c>
      <c r="BD214" s="17" t="e">
        <f>SUMIFS('[1]Deals (investment)'!$C:$C,'[1]Deals (investment)'!$B:$B,$A214,'[1]Deals (investment)'!$V:$V,BD$1)</f>
        <v>#VALUE!</v>
      </c>
      <c r="BE214" s="17" t="e">
        <f>SUMIFS('[1]Deals (investment)'!$C:$C,'[1]Deals (investment)'!$B:$B,$A214,'[1]Deals (investment)'!$V:$V,BE$1)</f>
        <v>#VALUE!</v>
      </c>
      <c r="BF214" s="17" t="e">
        <f>SUMIFS('[1]Deals (investment)'!$C:$C,'[1]Deals (investment)'!$B:$B,$A214,'[1]Deals (investment)'!$V:$V,BF$1)</f>
        <v>#VALUE!</v>
      </c>
      <c r="BG214" s="17" t="e">
        <f>SUMIFS('[1]Deals (investment)'!$C:$C,'[1]Deals (investment)'!$B:$B,$A214,'[1]Deals (investment)'!$V:$V,BG$1)</f>
        <v>#VALUE!</v>
      </c>
      <c r="BH214" s="17" t="e">
        <f>SUMIFS('[1]Deals (investment)'!$C:$C,'[1]Deals (investment)'!$B:$B,$A214,'[1]Deals (investment)'!$V:$V,BH$1)</f>
        <v>#VALUE!</v>
      </c>
      <c r="BI214" s="17" t="e">
        <f>SUMIFS('[1]Deals (investment)'!$C:$C,'[1]Deals (investment)'!$B:$B,$A214,'[1]Deals (investment)'!$V:$V,BI$1)</f>
        <v>#VALUE!</v>
      </c>
      <c r="BJ214" s="17" t="e">
        <f>SUMIFS('[1]Deals (investment)'!$C:$C,'[1]Deals (investment)'!$B:$B,$A214,'[1]Deals (investment)'!$V:$V,BJ$1)</f>
        <v>#VALUE!</v>
      </c>
      <c r="BK214" s="17" t="e">
        <f>SUMIFS('[1]Deals (investment)'!$C:$C,'[1]Deals (investment)'!$B:$B,$A214,'[1]Deals (investment)'!$V:$V,BK$1)</f>
        <v>#VALUE!</v>
      </c>
      <c r="BL214" s="17" t="e">
        <f>SUMIFS('[1]Deals (investment)'!$C:$C,'[1]Deals (investment)'!$B:$B,$A214,'[1]Deals (investment)'!$V:$V,BL$1)</f>
        <v>#VALUE!</v>
      </c>
      <c r="BM214" s="17" t="e">
        <f>SUMIFS('[1]Deals (investment)'!$C:$C,'[1]Deals (investment)'!$B:$B,$A214,'[1]Deals (investment)'!$V:$V,BM$1)</f>
        <v>#VALUE!</v>
      </c>
      <c r="BN214" s="15"/>
      <c r="BO214" s="15"/>
      <c r="BP214" s="22"/>
      <c r="BQ214" s="15"/>
      <c r="BR214" s="15"/>
      <c r="BS214" s="15"/>
      <c r="BT214" s="15"/>
      <c r="BU214" s="15"/>
      <c r="BV214" s="15"/>
      <c r="BW214" s="15"/>
      <c r="BX214" s="15"/>
      <c r="BY214" s="15"/>
      <c r="BZ214" s="15"/>
      <c r="CA214" s="15"/>
      <c r="CB214" s="15"/>
      <c r="CC214" s="15"/>
      <c r="CD214" s="15" t="str">
        <f t="shared" si="26"/>
        <v>BostaBosta is a logistics company based in Cairo, helps businesses deliver their packages same day leveraging the latest and greatest using technology and algorithms.Active</v>
      </c>
      <c r="CE214" s="15"/>
      <c r="CF214" s="15"/>
      <c r="CG214" s="15"/>
      <c r="CH214" s="15"/>
      <c r="CI214" s="15"/>
      <c r="CJ214" s="15"/>
      <c r="DM214">
        <v>93</v>
      </c>
    </row>
    <row r="215" spans="1:118" ht="12.75">
      <c r="A215" s="15" t="s">
        <v>1891</v>
      </c>
      <c r="B215" s="15" t="s">
        <v>1892</v>
      </c>
      <c r="C215" s="15" t="s">
        <v>58</v>
      </c>
      <c r="D215" s="16">
        <v>2013</v>
      </c>
      <c r="E215" s="15" t="s">
        <v>1893</v>
      </c>
      <c r="F215" s="15"/>
      <c r="G215" s="15" t="s">
        <v>129</v>
      </c>
      <c r="H215" s="15" t="s">
        <v>129</v>
      </c>
      <c r="I215" s="15" t="s">
        <v>129</v>
      </c>
      <c r="J215" s="15"/>
      <c r="K215" s="17" t="e">
        <f t="shared" si="23"/>
        <v>#VALUE!</v>
      </c>
      <c r="L215" s="15"/>
      <c r="M215" s="18" t="e">
        <f t="shared" si="24"/>
        <v>#VALUE!</v>
      </c>
      <c r="N215" s="15"/>
      <c r="O215" s="15"/>
      <c r="P215" s="15"/>
      <c r="Q215" s="15"/>
      <c r="R215" s="15" t="s">
        <v>375</v>
      </c>
      <c r="S215" s="19">
        <v>300000</v>
      </c>
      <c r="T215" s="15" t="s">
        <v>375</v>
      </c>
      <c r="U215" s="17">
        <v>300000</v>
      </c>
      <c r="V215" s="15" t="s">
        <v>1894</v>
      </c>
      <c r="W215" s="15"/>
      <c r="X215" s="15" t="s">
        <v>404</v>
      </c>
      <c r="Y215" s="15" t="s">
        <v>762</v>
      </c>
      <c r="AB215" s="20" t="s">
        <v>286</v>
      </c>
      <c r="AC215" s="21" t="s">
        <v>1895</v>
      </c>
      <c r="AD215" s="21" t="s">
        <v>1896</v>
      </c>
      <c r="AE215" s="21" t="s">
        <v>1897</v>
      </c>
      <c r="AF215" s="21" t="s">
        <v>1898</v>
      </c>
      <c r="AG215" s="22">
        <f t="shared" si="27"/>
        <v>0.67741935483870963</v>
      </c>
      <c r="AH215" s="15" t="e">
        <f t="shared" si="21"/>
        <v>#VALUE!</v>
      </c>
      <c r="AI215" s="22" t="str">
        <f>VLOOKUP(A215,'[1]Deals (investment)'!$B$2:$Z$1497,1,FALSE)</f>
        <v>Entlaqa</v>
      </c>
      <c r="AJ215" s="22">
        <f>VLOOKUP(A215,'[1]Deals (investment)'!$B$2:$Z$870,15,FALSE)</f>
        <v>1</v>
      </c>
      <c r="AK215" s="17" t="e">
        <f>VLOOKUP(A215,'[1]Deals (Exits)'!B:B,1,FALSE)</f>
        <v>#N/A</v>
      </c>
      <c r="AL215" s="23">
        <f>VLOOKUP(G215,[1]Lookups!$V$3:$Y$197,4,FALSE)</f>
        <v>0</v>
      </c>
      <c r="AM215" s="17" t="str">
        <f>VLOOKUP(X215,[1]Lookups!$B$3:$C$200,2,FALSE)</f>
        <v>Other Technologies &amp; Information Technology</v>
      </c>
      <c r="AN215" s="17" t="str">
        <f>VLOOKUP(R215,[1]Lookups!$H$3:$I$69,2,FALSE)</f>
        <v>2. Seed</v>
      </c>
      <c r="AO215" s="17" t="str">
        <f>VLOOKUP(T215,[1]Lookups!$H$3:$I$69,2,FALSE)</f>
        <v>2. Seed</v>
      </c>
      <c r="AP215" s="17" t="str">
        <f>VLOOKUP(AN215,[1]Lookups!$N$3:$O$11,2,FALSE)</f>
        <v>Early</v>
      </c>
      <c r="AQ215" s="18" t="e">
        <f>COUNTIFS('[1]Deals (investment)'!$B:$B,$A215)</f>
        <v>#VALUE!</v>
      </c>
      <c r="AR215" s="18" t="e">
        <f>COUNTIFS('[1]Deals (investment)'!$B:$B,$A215,'[1]Deals (investment)'!$T:$T,$AW$1)+COUNTIFS('[1]Deals (investment)'!$B:$B,$A215,'[1]Deals (investment)'!$T:$T,$AX$1)+COUNTIFS('[1]Deals (investment)'!$B:$B,$A215,'[1]Deals (investment)'!$T:$T,$AY$1)</f>
        <v>#VALUE!</v>
      </c>
      <c r="AS215" s="17" t="e">
        <f>SUMIFS('[1]Deals (investment)'!$C:$C,'[1]Deals (investment)'!$B:$B,$A215)</f>
        <v>#VALUE!</v>
      </c>
      <c r="AT215" s="17" t="e">
        <f t="shared" si="25"/>
        <v>#VALUE!</v>
      </c>
      <c r="AU215" s="18" t="e">
        <f>COUNTIF('[1]Deals (Exits)'!$B:$B,A215)</f>
        <v>#VALUE!</v>
      </c>
      <c r="AV215" s="17" t="e">
        <f>SUMIFS('[1]Deals (investment)'!$C:$C,'[1]Deals (investment)'!$B:$B,$A215,'[1]Deals (investment)'!$T:$T,AV$1)</f>
        <v>#VALUE!</v>
      </c>
      <c r="AW215" s="17" t="e">
        <f>SUMIFS('[1]Deals (investment)'!$C:$C,'[1]Deals (investment)'!$B:$B,$A215,'[1]Deals (investment)'!$T:$T,AW$1)</f>
        <v>#VALUE!</v>
      </c>
      <c r="AX215" s="17" t="e">
        <f>SUMIFS('[1]Deals (investment)'!$C:$C,'[1]Deals (investment)'!$B:$B,$A215,'[1]Deals (investment)'!$T:$T,AX$1)</f>
        <v>#VALUE!</v>
      </c>
      <c r="AY215" s="17" t="e">
        <f>SUMIFS('[1]Deals (investment)'!$C:$C,'[1]Deals (investment)'!$B:$B,$A215,'[1]Deals (investment)'!$T:$T,AY$1)</f>
        <v>#VALUE!</v>
      </c>
      <c r="AZ215" s="17" t="e">
        <f>SUMIFS('[1]Deals (investment)'!$C:$C,'[1]Deals (investment)'!$B:$B,$A215,'[1]Deals (investment)'!$T:$T,AZ$1)</f>
        <v>#VALUE!</v>
      </c>
      <c r="BA215" s="17" t="e">
        <f>SUMIFS('[1]Deals (investment)'!$C:$C,'[1]Deals (investment)'!$B:$B,$A215,'[1]Deals (investment)'!$T:$T,BA$1)</f>
        <v>#VALUE!</v>
      </c>
      <c r="BB215" s="17" t="e">
        <f>SUMIFS('[1]Deals (investment)'!$C:$C,'[1]Deals (investment)'!$B:$B,$A215,'[1]Deals (investment)'!$T:$T,BB$1)</f>
        <v>#VALUE!</v>
      </c>
      <c r="BC215" s="17" t="e">
        <f>SUMIFS('[1]Deals (Exits)'!$C:$C,'[1]Deals (Exits)'!$B:$B,$A215)</f>
        <v>#VALUE!</v>
      </c>
      <c r="BD215" s="17" t="e">
        <f>SUMIFS('[1]Deals (investment)'!$C:$C,'[1]Deals (investment)'!$B:$B,$A215,'[1]Deals (investment)'!$V:$V,BD$1)</f>
        <v>#VALUE!</v>
      </c>
      <c r="BE215" s="17" t="e">
        <f>SUMIFS('[1]Deals (investment)'!$C:$C,'[1]Deals (investment)'!$B:$B,$A215,'[1]Deals (investment)'!$V:$V,BE$1)</f>
        <v>#VALUE!</v>
      </c>
      <c r="BF215" s="17" t="e">
        <f>SUMIFS('[1]Deals (investment)'!$C:$C,'[1]Deals (investment)'!$B:$B,$A215,'[1]Deals (investment)'!$V:$V,BF$1)</f>
        <v>#VALUE!</v>
      </c>
      <c r="BG215" s="17" t="e">
        <f>SUMIFS('[1]Deals (investment)'!$C:$C,'[1]Deals (investment)'!$B:$B,$A215,'[1]Deals (investment)'!$V:$V,BG$1)</f>
        <v>#VALUE!</v>
      </c>
      <c r="BH215" s="17" t="e">
        <f>SUMIFS('[1]Deals (investment)'!$C:$C,'[1]Deals (investment)'!$B:$B,$A215,'[1]Deals (investment)'!$V:$V,BH$1)</f>
        <v>#VALUE!</v>
      </c>
      <c r="BI215" s="17" t="e">
        <f>SUMIFS('[1]Deals (investment)'!$C:$C,'[1]Deals (investment)'!$B:$B,$A215,'[1]Deals (investment)'!$V:$V,BI$1)</f>
        <v>#VALUE!</v>
      </c>
      <c r="BJ215" s="17" t="e">
        <f>SUMIFS('[1]Deals (investment)'!$C:$C,'[1]Deals (investment)'!$B:$B,$A215,'[1]Deals (investment)'!$V:$V,BJ$1)</f>
        <v>#VALUE!</v>
      </c>
      <c r="BK215" s="17" t="e">
        <f>SUMIFS('[1]Deals (investment)'!$C:$C,'[1]Deals (investment)'!$B:$B,$A215,'[1]Deals (investment)'!$V:$V,BK$1)</f>
        <v>#VALUE!</v>
      </c>
      <c r="BL215" s="17" t="e">
        <f>SUMIFS('[1]Deals (investment)'!$C:$C,'[1]Deals (investment)'!$B:$B,$A215,'[1]Deals (investment)'!$V:$V,BL$1)</f>
        <v>#VALUE!</v>
      </c>
      <c r="BM215" s="17" t="e">
        <f>SUMIFS('[1]Deals (investment)'!$C:$C,'[1]Deals (investment)'!$B:$B,$A215,'[1]Deals (investment)'!$V:$V,BM$1)</f>
        <v>#VALUE!</v>
      </c>
      <c r="BN215" s="15"/>
      <c r="BO215" s="15"/>
      <c r="BP215" s="22"/>
      <c r="BQ215" s="15"/>
      <c r="BR215" s="15"/>
      <c r="BS215" s="15"/>
      <c r="BT215" s="15"/>
      <c r="BU215" s="15"/>
      <c r="BV215" s="15"/>
      <c r="BW215" s="15"/>
      <c r="BX215" s="15"/>
      <c r="BY215" s="15"/>
      <c r="BZ215" s="15"/>
      <c r="CA215" s="15"/>
      <c r="CB215" s="15"/>
      <c r="CC215" s="15"/>
      <c r="CD215" s="15" t="str">
        <f t="shared" si="26"/>
        <v>EntlaqaENTLAQA is an Egyptian company specialized in creative Human Resources &amp; Marketing Solutions (E-Learning, Interactive Learning, Recruitment &amp; Selection solutions, Surveys &amp; Quizzes, Websites &amp; Web Applications Development, Mobile Applications Development, and Touch Screens Applications)Active</v>
      </c>
      <c r="CE215" s="15"/>
      <c r="CF215" s="15"/>
      <c r="CG215" s="15"/>
      <c r="CH215" s="15"/>
      <c r="CI215" s="15"/>
      <c r="CJ215" s="15"/>
    </row>
    <row r="216" spans="1:118" ht="12.75">
      <c r="A216" s="15" t="s">
        <v>1899</v>
      </c>
      <c r="B216" s="15" t="s">
        <v>1900</v>
      </c>
      <c r="C216" s="15" t="s">
        <v>58</v>
      </c>
      <c r="D216" s="16">
        <v>2015</v>
      </c>
      <c r="E216" s="15" t="s">
        <v>128</v>
      </c>
      <c r="F216" s="15" t="s">
        <v>199</v>
      </c>
      <c r="G216" s="15" t="s">
        <v>129</v>
      </c>
      <c r="H216" s="15" t="s">
        <v>129</v>
      </c>
      <c r="I216" s="15" t="s">
        <v>129</v>
      </c>
      <c r="J216" s="15"/>
      <c r="K216" s="17" t="e">
        <f t="shared" si="23"/>
        <v>#VALUE!</v>
      </c>
      <c r="L216" s="15"/>
      <c r="M216" s="18" t="e">
        <f t="shared" si="24"/>
        <v>#VALUE!</v>
      </c>
      <c r="N216" s="15"/>
      <c r="O216" s="15"/>
      <c r="P216" s="15"/>
      <c r="Q216" s="15"/>
      <c r="R216" s="15" t="s">
        <v>636</v>
      </c>
      <c r="S216" s="19">
        <v>150000</v>
      </c>
      <c r="T216" s="15" t="s">
        <v>375</v>
      </c>
      <c r="U216" s="17">
        <v>200000</v>
      </c>
      <c r="V216" s="15" t="s">
        <v>1901</v>
      </c>
      <c r="W216" s="15">
        <v>0</v>
      </c>
      <c r="X216" s="15" t="s">
        <v>64</v>
      </c>
      <c r="Y216" s="15" t="s">
        <v>1902</v>
      </c>
      <c r="AB216" s="20" t="s">
        <v>286</v>
      </c>
      <c r="AC216" s="21" t="s">
        <v>1903</v>
      </c>
      <c r="AD216" s="21" t="s">
        <v>1904</v>
      </c>
      <c r="AE216" s="21" t="s">
        <v>1905</v>
      </c>
      <c r="AF216" s="21" t="s">
        <v>1906</v>
      </c>
      <c r="AG216" s="22">
        <f t="shared" si="27"/>
        <v>0.74193548387096775</v>
      </c>
      <c r="AH216" s="15" t="str">
        <f t="shared" si="21"/>
        <v/>
      </c>
      <c r="AI216" s="22" t="str">
        <f>VLOOKUP(A216,'[1]Deals (investment)'!$B$2:$Z$1497,1,FALSE)</f>
        <v>Mumm</v>
      </c>
      <c r="AJ216" s="22">
        <f>VLOOKUP(A216,'[1]Deals (investment)'!$B$2:$Z$870,15,FALSE)</f>
        <v>1</v>
      </c>
      <c r="AK216" s="17" t="e">
        <f>VLOOKUP(A216,'[1]Deals (Exits)'!B:B,1,FALSE)</f>
        <v>#N/A</v>
      </c>
      <c r="AL216" s="23">
        <f>VLOOKUP(G216,[1]Lookups!$V$3:$Y$197,4,FALSE)</f>
        <v>0</v>
      </c>
      <c r="AM216" s="17" t="str">
        <f>VLOOKUP(X216,[1]Lookups!$B$3:$C$200,2,FALSE)</f>
        <v>E-commerce &amp; Retail</v>
      </c>
      <c r="AN216" s="17" t="str">
        <f>VLOOKUP(R216,[1]Lookups!$H$3:$I$69,2,FALSE)</f>
        <v>1. Grant</v>
      </c>
      <c r="AO216" s="17" t="str">
        <f>VLOOKUP(T216,[1]Lookups!$H$3:$I$69,2,FALSE)</f>
        <v>2. Seed</v>
      </c>
      <c r="AP216" s="17" t="str">
        <f>VLOOKUP(AN216,[1]Lookups!$N$3:$O$11,2,FALSE)</f>
        <v>Early</v>
      </c>
      <c r="AQ216" s="18" t="e">
        <f>COUNTIFS('[1]Deals (investment)'!$B:$B,$A216)</f>
        <v>#VALUE!</v>
      </c>
      <c r="AR216" s="18" t="e">
        <f>COUNTIFS('[1]Deals (investment)'!$B:$B,$A216,'[1]Deals (investment)'!$T:$T,$AW$1)+COUNTIFS('[1]Deals (investment)'!$B:$B,$A216,'[1]Deals (investment)'!$T:$T,$AX$1)+COUNTIFS('[1]Deals (investment)'!$B:$B,$A216,'[1]Deals (investment)'!$T:$T,$AY$1)</f>
        <v>#VALUE!</v>
      </c>
      <c r="AS216" s="17" t="e">
        <f>SUMIFS('[1]Deals (investment)'!$C:$C,'[1]Deals (investment)'!$B:$B,$A216)</f>
        <v>#VALUE!</v>
      </c>
      <c r="AT216" s="17" t="e">
        <f t="shared" si="25"/>
        <v>#VALUE!</v>
      </c>
      <c r="AU216" s="18" t="e">
        <f>COUNTIF('[1]Deals (Exits)'!$B:$B,A216)</f>
        <v>#VALUE!</v>
      </c>
      <c r="AV216" s="17" t="e">
        <f>SUMIFS('[1]Deals (investment)'!$C:$C,'[1]Deals (investment)'!$B:$B,$A216,'[1]Deals (investment)'!$T:$T,AV$1)</f>
        <v>#VALUE!</v>
      </c>
      <c r="AW216" s="17" t="e">
        <f>SUMIFS('[1]Deals (investment)'!$C:$C,'[1]Deals (investment)'!$B:$B,$A216,'[1]Deals (investment)'!$T:$T,AW$1)</f>
        <v>#VALUE!</v>
      </c>
      <c r="AX216" s="17" t="e">
        <f>SUMIFS('[1]Deals (investment)'!$C:$C,'[1]Deals (investment)'!$B:$B,$A216,'[1]Deals (investment)'!$T:$T,AX$1)</f>
        <v>#VALUE!</v>
      </c>
      <c r="AY216" s="17" t="e">
        <f>SUMIFS('[1]Deals (investment)'!$C:$C,'[1]Deals (investment)'!$B:$B,$A216,'[1]Deals (investment)'!$T:$T,AY$1)</f>
        <v>#VALUE!</v>
      </c>
      <c r="AZ216" s="17" t="e">
        <f>SUMIFS('[1]Deals (investment)'!$C:$C,'[1]Deals (investment)'!$B:$B,$A216,'[1]Deals (investment)'!$T:$T,AZ$1)</f>
        <v>#VALUE!</v>
      </c>
      <c r="BA216" s="17" t="e">
        <f>SUMIFS('[1]Deals (investment)'!$C:$C,'[1]Deals (investment)'!$B:$B,$A216,'[1]Deals (investment)'!$T:$T,BA$1)</f>
        <v>#VALUE!</v>
      </c>
      <c r="BB216" s="17" t="e">
        <f>SUMIFS('[1]Deals (investment)'!$C:$C,'[1]Deals (investment)'!$B:$B,$A216,'[1]Deals (investment)'!$T:$T,BB$1)</f>
        <v>#VALUE!</v>
      </c>
      <c r="BC216" s="17" t="e">
        <f>SUMIFS('[1]Deals (Exits)'!$C:$C,'[1]Deals (Exits)'!$B:$B,$A216)</f>
        <v>#VALUE!</v>
      </c>
      <c r="BD216" s="17" t="e">
        <f>SUMIFS('[1]Deals (investment)'!$C:$C,'[1]Deals (investment)'!$B:$B,$A216,'[1]Deals (investment)'!$V:$V,BD$1)</f>
        <v>#VALUE!</v>
      </c>
      <c r="BE216" s="17" t="e">
        <f>SUMIFS('[1]Deals (investment)'!$C:$C,'[1]Deals (investment)'!$B:$B,$A216,'[1]Deals (investment)'!$V:$V,BE$1)</f>
        <v>#VALUE!</v>
      </c>
      <c r="BF216" s="17" t="e">
        <f>SUMIFS('[1]Deals (investment)'!$C:$C,'[1]Deals (investment)'!$B:$B,$A216,'[1]Deals (investment)'!$V:$V,BF$1)</f>
        <v>#VALUE!</v>
      </c>
      <c r="BG216" s="17" t="e">
        <f>SUMIFS('[1]Deals (investment)'!$C:$C,'[1]Deals (investment)'!$B:$B,$A216,'[1]Deals (investment)'!$V:$V,BG$1)</f>
        <v>#VALUE!</v>
      </c>
      <c r="BH216" s="17" t="e">
        <f>SUMIFS('[1]Deals (investment)'!$C:$C,'[1]Deals (investment)'!$B:$B,$A216,'[1]Deals (investment)'!$V:$V,BH$1)</f>
        <v>#VALUE!</v>
      </c>
      <c r="BI216" s="17" t="e">
        <f>SUMIFS('[1]Deals (investment)'!$C:$C,'[1]Deals (investment)'!$B:$B,$A216,'[1]Deals (investment)'!$V:$V,BI$1)</f>
        <v>#VALUE!</v>
      </c>
      <c r="BJ216" s="17" t="e">
        <f>SUMIFS('[1]Deals (investment)'!$C:$C,'[1]Deals (investment)'!$B:$B,$A216,'[1]Deals (investment)'!$V:$V,BJ$1)</f>
        <v>#VALUE!</v>
      </c>
      <c r="BK216" s="17" t="e">
        <f>SUMIFS('[1]Deals (investment)'!$C:$C,'[1]Deals (investment)'!$B:$B,$A216,'[1]Deals (investment)'!$V:$V,BK$1)</f>
        <v>#VALUE!</v>
      </c>
      <c r="BL216" s="17" t="e">
        <f>SUMIFS('[1]Deals (investment)'!$C:$C,'[1]Deals (investment)'!$B:$B,$A216,'[1]Deals (investment)'!$V:$V,BL$1)</f>
        <v>#VALUE!</v>
      </c>
      <c r="BM216" s="17" t="e">
        <f>SUMIFS('[1]Deals (investment)'!$C:$C,'[1]Deals (investment)'!$B:$B,$A216,'[1]Deals (investment)'!$V:$V,BM$1)</f>
        <v>#VALUE!</v>
      </c>
      <c r="BN216" s="15"/>
      <c r="BO216" s="15"/>
      <c r="BP216" s="22"/>
      <c r="BQ216" s="15"/>
      <c r="BR216" s="15"/>
      <c r="BS216" s="15"/>
      <c r="BT216" s="15"/>
      <c r="BU216" s="15"/>
      <c r="BV216" s="15"/>
      <c r="BW216" s="15"/>
      <c r="BX216" s="15"/>
      <c r="BY216" s="15"/>
      <c r="BZ216" s="15"/>
      <c r="CA216" s="15"/>
      <c r="CB216" s="15"/>
      <c r="CC216" s="15"/>
      <c r="CD216" s="15"/>
      <c r="CE216" s="15"/>
      <c r="CF216" s="15"/>
      <c r="CG216" s="15"/>
      <c r="CH216" s="15"/>
      <c r="CI216" s="15"/>
      <c r="CJ216" s="15"/>
      <c r="DM216">
        <v>341</v>
      </c>
      <c r="DN216">
        <v>2018</v>
      </c>
    </row>
    <row r="217" spans="1:118" ht="12.75">
      <c r="A217" s="15" t="s">
        <v>1907</v>
      </c>
      <c r="B217" s="15" t="s">
        <v>1908</v>
      </c>
      <c r="C217" s="15" t="s">
        <v>58</v>
      </c>
      <c r="D217" s="16">
        <v>2018</v>
      </c>
      <c r="E217" s="15" t="s">
        <v>782</v>
      </c>
      <c r="F217" s="15"/>
      <c r="G217" s="15" t="s">
        <v>783</v>
      </c>
      <c r="H217" s="15" t="s">
        <v>783</v>
      </c>
      <c r="I217" s="15" t="s">
        <v>783</v>
      </c>
      <c r="J217" s="15"/>
      <c r="K217" s="17" t="e">
        <f t="shared" si="23"/>
        <v>#VALUE!</v>
      </c>
      <c r="L217" s="15"/>
      <c r="M217" s="18" t="e">
        <f t="shared" si="24"/>
        <v>#VALUE!</v>
      </c>
      <c r="N217" s="15"/>
      <c r="O217" s="15"/>
      <c r="P217" s="15"/>
      <c r="Q217" s="15"/>
      <c r="R217" s="15" t="s">
        <v>375</v>
      </c>
      <c r="S217" s="19">
        <v>300000</v>
      </c>
      <c r="T217" s="15" t="s">
        <v>375</v>
      </c>
      <c r="U217" s="17">
        <v>300000</v>
      </c>
      <c r="V217" s="15" t="s">
        <v>1909</v>
      </c>
      <c r="W217" s="15"/>
      <c r="X217" s="15" t="s">
        <v>404</v>
      </c>
      <c r="Y217" s="15" t="s">
        <v>1910</v>
      </c>
      <c r="AB217" s="20" t="s">
        <v>286</v>
      </c>
      <c r="AC217" s="21" t="s">
        <v>1911</v>
      </c>
      <c r="AD217" s="21" t="s">
        <v>1912</v>
      </c>
      <c r="AE217" s="15"/>
      <c r="AF217" s="21" t="s">
        <v>1913</v>
      </c>
      <c r="AG217" s="22">
        <f t="shared" si="27"/>
        <v>0.64516129032258063</v>
      </c>
      <c r="AH217" s="15" t="str">
        <f t="shared" si="21"/>
        <v/>
      </c>
      <c r="AI217" s="22" t="str">
        <f>VLOOKUP(A217,'[1]Deals (investment)'!$B$2:$Z$1497,1,FALSE)</f>
        <v>Scale</v>
      </c>
      <c r="AJ217" s="22">
        <f>VLOOKUP(A217,'[1]Deals (investment)'!$B$2:$Z$870,15,FALSE)</f>
        <v>1</v>
      </c>
      <c r="AK217" s="17" t="e">
        <f>VLOOKUP(A217,'[1]Deals (Exits)'!B:B,1,FALSE)</f>
        <v>#N/A</v>
      </c>
      <c r="AL217" s="23">
        <f>VLOOKUP(G217,[1]Lookups!$V$3:$Y$197,4,FALSE)</f>
        <v>0</v>
      </c>
      <c r="AM217" s="17" t="str">
        <f>VLOOKUP(X217,[1]Lookups!$B$3:$C$200,2,FALSE)</f>
        <v>Other Technologies &amp; Information Technology</v>
      </c>
      <c r="AN217" s="17" t="str">
        <f>VLOOKUP(R217,[1]Lookups!$H$3:$I$69,2,FALSE)</f>
        <v>2. Seed</v>
      </c>
      <c r="AO217" s="17" t="str">
        <f>VLOOKUP(T217,[1]Lookups!$H$3:$I$69,2,FALSE)</f>
        <v>2. Seed</v>
      </c>
      <c r="AP217" s="17" t="str">
        <f>VLOOKUP(AN217,[1]Lookups!$N$3:$O$11,2,FALSE)</f>
        <v>Early</v>
      </c>
      <c r="AQ217" s="18" t="e">
        <f>COUNTIFS('[1]Deals (investment)'!$B:$B,$A217)</f>
        <v>#VALUE!</v>
      </c>
      <c r="AR217" s="18" t="e">
        <f>COUNTIFS('[1]Deals (investment)'!$B:$B,$A217,'[1]Deals (investment)'!$T:$T,$AW$1)+COUNTIFS('[1]Deals (investment)'!$B:$B,$A217,'[1]Deals (investment)'!$T:$T,$AX$1)+COUNTIFS('[1]Deals (investment)'!$B:$B,$A217,'[1]Deals (investment)'!$T:$T,$AY$1)</f>
        <v>#VALUE!</v>
      </c>
      <c r="AS217" s="17" t="e">
        <f>SUMIFS('[1]Deals (investment)'!$C:$C,'[1]Deals (investment)'!$B:$B,$A217)</f>
        <v>#VALUE!</v>
      </c>
      <c r="AT217" s="17" t="e">
        <f t="shared" si="25"/>
        <v>#VALUE!</v>
      </c>
      <c r="AU217" s="18" t="e">
        <f>COUNTIF('[1]Deals (Exits)'!$B:$B,A217)</f>
        <v>#VALUE!</v>
      </c>
      <c r="AV217" s="17" t="e">
        <f>SUMIFS('[1]Deals (investment)'!$C:$C,'[1]Deals (investment)'!$B:$B,$A217,'[1]Deals (investment)'!$T:$T,AV$1)</f>
        <v>#VALUE!</v>
      </c>
      <c r="AW217" s="17" t="e">
        <f>SUMIFS('[1]Deals (investment)'!$C:$C,'[1]Deals (investment)'!$B:$B,$A217,'[1]Deals (investment)'!$T:$T,AW$1)</f>
        <v>#VALUE!</v>
      </c>
      <c r="AX217" s="17" t="e">
        <f>SUMIFS('[1]Deals (investment)'!$C:$C,'[1]Deals (investment)'!$B:$B,$A217,'[1]Deals (investment)'!$T:$T,AX$1)</f>
        <v>#VALUE!</v>
      </c>
      <c r="AY217" s="17" t="e">
        <f>SUMIFS('[1]Deals (investment)'!$C:$C,'[1]Deals (investment)'!$B:$B,$A217,'[1]Deals (investment)'!$T:$T,AY$1)</f>
        <v>#VALUE!</v>
      </c>
      <c r="AZ217" s="17" t="e">
        <f>SUMIFS('[1]Deals (investment)'!$C:$C,'[1]Deals (investment)'!$B:$B,$A217,'[1]Deals (investment)'!$T:$T,AZ$1)</f>
        <v>#VALUE!</v>
      </c>
      <c r="BA217" s="17" t="e">
        <f>SUMIFS('[1]Deals (investment)'!$C:$C,'[1]Deals (investment)'!$B:$B,$A217,'[1]Deals (investment)'!$T:$T,BA$1)</f>
        <v>#VALUE!</v>
      </c>
      <c r="BB217" s="17" t="e">
        <f>SUMIFS('[1]Deals (investment)'!$C:$C,'[1]Deals (investment)'!$B:$B,$A217,'[1]Deals (investment)'!$T:$T,BB$1)</f>
        <v>#VALUE!</v>
      </c>
      <c r="BC217" s="17" t="e">
        <f>SUMIFS('[1]Deals (Exits)'!$C:$C,'[1]Deals (Exits)'!$B:$B,$A217)</f>
        <v>#VALUE!</v>
      </c>
      <c r="BD217" s="17" t="e">
        <f>SUMIFS('[1]Deals (investment)'!$C:$C,'[1]Deals (investment)'!$B:$B,$A217,'[1]Deals (investment)'!$V:$V,BD$1)</f>
        <v>#VALUE!</v>
      </c>
      <c r="BE217" s="17" t="e">
        <f>SUMIFS('[1]Deals (investment)'!$C:$C,'[1]Deals (investment)'!$B:$B,$A217,'[1]Deals (investment)'!$V:$V,BE$1)</f>
        <v>#VALUE!</v>
      </c>
      <c r="BF217" s="17" t="e">
        <f>SUMIFS('[1]Deals (investment)'!$C:$C,'[1]Deals (investment)'!$B:$B,$A217,'[1]Deals (investment)'!$V:$V,BF$1)</f>
        <v>#VALUE!</v>
      </c>
      <c r="BG217" s="17" t="e">
        <f>SUMIFS('[1]Deals (investment)'!$C:$C,'[1]Deals (investment)'!$B:$B,$A217,'[1]Deals (investment)'!$V:$V,BG$1)</f>
        <v>#VALUE!</v>
      </c>
      <c r="BH217" s="17" t="e">
        <f>SUMIFS('[1]Deals (investment)'!$C:$C,'[1]Deals (investment)'!$B:$B,$A217,'[1]Deals (investment)'!$V:$V,BH$1)</f>
        <v>#VALUE!</v>
      </c>
      <c r="BI217" s="17" t="e">
        <f>SUMIFS('[1]Deals (investment)'!$C:$C,'[1]Deals (investment)'!$B:$B,$A217,'[1]Deals (investment)'!$V:$V,BI$1)</f>
        <v>#VALUE!</v>
      </c>
      <c r="BJ217" s="17" t="e">
        <f>SUMIFS('[1]Deals (investment)'!$C:$C,'[1]Deals (investment)'!$B:$B,$A217,'[1]Deals (investment)'!$V:$V,BJ$1)</f>
        <v>#VALUE!</v>
      </c>
      <c r="BK217" s="17" t="e">
        <f>SUMIFS('[1]Deals (investment)'!$C:$C,'[1]Deals (investment)'!$B:$B,$A217,'[1]Deals (investment)'!$V:$V,BK$1)</f>
        <v>#VALUE!</v>
      </c>
      <c r="BL217" s="17" t="e">
        <f>SUMIFS('[1]Deals (investment)'!$C:$C,'[1]Deals (investment)'!$B:$B,$A217,'[1]Deals (investment)'!$V:$V,BL$1)</f>
        <v>#VALUE!</v>
      </c>
      <c r="BM217" s="17" t="e">
        <f>SUMIFS('[1]Deals (investment)'!$C:$C,'[1]Deals (investment)'!$B:$B,$A217,'[1]Deals (investment)'!$V:$V,BM$1)</f>
        <v>#VALUE!</v>
      </c>
      <c r="BN217" s="15"/>
      <c r="BO217" s="15"/>
      <c r="BP217" s="22"/>
      <c r="BQ217" s="15"/>
      <c r="BR217" s="15"/>
      <c r="BS217" s="15"/>
      <c r="BT217" s="15"/>
      <c r="BU217" s="15"/>
      <c r="BV217" s="15"/>
      <c r="BW217" s="15"/>
      <c r="BX217" s="15"/>
      <c r="BY217" s="15"/>
      <c r="BZ217" s="15"/>
      <c r="CA217" s="15"/>
      <c r="CB217" s="15"/>
      <c r="CC217" s="15"/>
      <c r="CD217" s="15"/>
      <c r="CE217" s="15"/>
      <c r="CF217" s="15"/>
      <c r="CG217" s="15"/>
      <c r="CH217" s="15"/>
      <c r="CI217" s="15"/>
      <c r="CJ217" s="15"/>
    </row>
    <row r="218" spans="1:118" ht="12.75">
      <c r="A218" s="15" t="s">
        <v>1914</v>
      </c>
      <c r="B218" s="15" t="s">
        <v>1915</v>
      </c>
      <c r="C218" s="15" t="s">
        <v>58</v>
      </c>
      <c r="D218" s="16">
        <v>2014</v>
      </c>
      <c r="E218" s="15" t="s">
        <v>59</v>
      </c>
      <c r="F218" s="15"/>
      <c r="G218" s="15" t="s">
        <v>61</v>
      </c>
      <c r="H218" s="15" t="s">
        <v>61</v>
      </c>
      <c r="I218" s="15" t="s">
        <v>61</v>
      </c>
      <c r="J218" s="15"/>
      <c r="K218" s="17" t="e">
        <f t="shared" si="23"/>
        <v>#VALUE!</v>
      </c>
      <c r="L218" s="15"/>
      <c r="M218" s="18" t="e">
        <f t="shared" si="24"/>
        <v>#VALUE!</v>
      </c>
      <c r="N218" s="15"/>
      <c r="O218" s="15"/>
      <c r="P218" s="15"/>
      <c r="Q218" s="15"/>
      <c r="R218" s="15" t="s">
        <v>132</v>
      </c>
      <c r="S218" s="19" t="s">
        <v>144</v>
      </c>
      <c r="T218" s="15" t="s">
        <v>636</v>
      </c>
      <c r="U218" s="17">
        <v>320000</v>
      </c>
      <c r="V218" s="15" t="s">
        <v>1916</v>
      </c>
      <c r="W218" s="15"/>
      <c r="X218" s="15" t="s">
        <v>191</v>
      </c>
      <c r="Y218" s="15" t="s">
        <v>1917</v>
      </c>
      <c r="AB218" s="20" t="s">
        <v>136</v>
      </c>
      <c r="AC218" s="21" t="s">
        <v>1918</v>
      </c>
      <c r="AD218" s="21" t="s">
        <v>1919</v>
      </c>
      <c r="AE218" s="21" t="s">
        <v>1920</v>
      </c>
      <c r="AF218" s="21" t="s">
        <v>1921</v>
      </c>
      <c r="AG218" s="22">
        <f t="shared" si="27"/>
        <v>0.67741935483870963</v>
      </c>
      <c r="AH218" s="15" t="e">
        <f t="shared" si="21"/>
        <v>#VALUE!</v>
      </c>
      <c r="AI218" s="22" t="str">
        <f>VLOOKUP(A218,'[1]Deals (investment)'!$B$2:$Z$1497,1,FALSE)</f>
        <v>PrepClass</v>
      </c>
      <c r="AJ218" s="22">
        <f>VLOOKUP(A218,'[1]Deals (investment)'!$B$2:$Z$870,15,FALSE)</f>
        <v>1</v>
      </c>
      <c r="AK218" s="17" t="e">
        <f>VLOOKUP(A218,'[1]Deals (Exits)'!B:B,1,FALSE)</f>
        <v>#N/A</v>
      </c>
      <c r="AL218" s="23">
        <f>VLOOKUP(G218,[1]Lookups!$V$3:$Y$197,4,FALSE)</f>
        <v>0</v>
      </c>
      <c r="AM218" s="17" t="str">
        <f>VLOOKUP(X218,[1]Lookups!$B$3:$C$200,2,FALSE)</f>
        <v>Education</v>
      </c>
      <c r="AN218" s="17" t="str">
        <f>VLOOKUP(R218,[1]Lookups!$H$3:$I$69,2,FALSE)</f>
        <v>3. Early Venture</v>
      </c>
      <c r="AO218" s="17" t="str">
        <f>VLOOKUP(T218,[1]Lookups!$H$3:$I$69,2,FALSE)</f>
        <v>1. Grant</v>
      </c>
      <c r="AP218" s="17" t="str">
        <f>VLOOKUP(AN218,[1]Lookups!$N$3:$O$11,2,FALSE)</f>
        <v>Early</v>
      </c>
      <c r="AQ218" s="18" t="e">
        <f>COUNTIFS('[1]Deals (investment)'!$B:$B,$A218)</f>
        <v>#VALUE!</v>
      </c>
      <c r="AR218" s="18" t="e">
        <f>COUNTIFS('[1]Deals (investment)'!$B:$B,$A218,'[1]Deals (investment)'!$T:$T,$AW$1)+COUNTIFS('[1]Deals (investment)'!$B:$B,$A218,'[1]Deals (investment)'!$T:$T,$AX$1)+COUNTIFS('[1]Deals (investment)'!$B:$B,$A218,'[1]Deals (investment)'!$T:$T,$AY$1)</f>
        <v>#VALUE!</v>
      </c>
      <c r="AS218" s="17" t="e">
        <f>SUMIFS('[1]Deals (investment)'!$C:$C,'[1]Deals (investment)'!$B:$B,$A218)</f>
        <v>#VALUE!</v>
      </c>
      <c r="AT218" s="17" t="e">
        <f t="shared" si="25"/>
        <v>#VALUE!</v>
      </c>
      <c r="AU218" s="18" t="e">
        <f>COUNTIF('[1]Deals (Exits)'!$B:$B,A218)</f>
        <v>#VALUE!</v>
      </c>
      <c r="AV218" s="17" t="e">
        <f>SUMIFS('[1]Deals (investment)'!$C:$C,'[1]Deals (investment)'!$B:$B,$A218,'[1]Deals (investment)'!$T:$T,AV$1)</f>
        <v>#VALUE!</v>
      </c>
      <c r="AW218" s="17" t="e">
        <f>SUMIFS('[1]Deals (investment)'!$C:$C,'[1]Deals (investment)'!$B:$B,$A218,'[1]Deals (investment)'!$T:$T,AW$1)</f>
        <v>#VALUE!</v>
      </c>
      <c r="AX218" s="17" t="e">
        <f>SUMIFS('[1]Deals (investment)'!$C:$C,'[1]Deals (investment)'!$B:$B,$A218,'[1]Deals (investment)'!$T:$T,AX$1)</f>
        <v>#VALUE!</v>
      </c>
      <c r="AY218" s="17" t="e">
        <f>SUMIFS('[1]Deals (investment)'!$C:$C,'[1]Deals (investment)'!$B:$B,$A218,'[1]Deals (investment)'!$T:$T,AY$1)</f>
        <v>#VALUE!</v>
      </c>
      <c r="AZ218" s="17" t="e">
        <f>SUMIFS('[1]Deals (investment)'!$C:$C,'[1]Deals (investment)'!$B:$B,$A218,'[1]Deals (investment)'!$T:$T,AZ$1)</f>
        <v>#VALUE!</v>
      </c>
      <c r="BA218" s="17" t="e">
        <f>SUMIFS('[1]Deals (investment)'!$C:$C,'[1]Deals (investment)'!$B:$B,$A218,'[1]Deals (investment)'!$T:$T,BA$1)</f>
        <v>#VALUE!</v>
      </c>
      <c r="BB218" s="17" t="e">
        <f>SUMIFS('[1]Deals (investment)'!$C:$C,'[1]Deals (investment)'!$B:$B,$A218,'[1]Deals (investment)'!$T:$T,BB$1)</f>
        <v>#VALUE!</v>
      </c>
      <c r="BC218" s="17" t="e">
        <f>SUMIFS('[1]Deals (Exits)'!$C:$C,'[1]Deals (Exits)'!$B:$B,$A218)</f>
        <v>#VALUE!</v>
      </c>
      <c r="BD218" s="17" t="e">
        <f>SUMIFS('[1]Deals (investment)'!$C:$C,'[1]Deals (investment)'!$B:$B,$A218,'[1]Deals (investment)'!$V:$V,BD$1)</f>
        <v>#VALUE!</v>
      </c>
      <c r="BE218" s="17" t="e">
        <f>SUMIFS('[1]Deals (investment)'!$C:$C,'[1]Deals (investment)'!$B:$B,$A218,'[1]Deals (investment)'!$V:$V,BE$1)</f>
        <v>#VALUE!</v>
      </c>
      <c r="BF218" s="17" t="e">
        <f>SUMIFS('[1]Deals (investment)'!$C:$C,'[1]Deals (investment)'!$B:$B,$A218,'[1]Deals (investment)'!$V:$V,BF$1)</f>
        <v>#VALUE!</v>
      </c>
      <c r="BG218" s="17" t="e">
        <f>SUMIFS('[1]Deals (investment)'!$C:$C,'[1]Deals (investment)'!$B:$B,$A218,'[1]Deals (investment)'!$V:$V,BG$1)</f>
        <v>#VALUE!</v>
      </c>
      <c r="BH218" s="17" t="e">
        <f>SUMIFS('[1]Deals (investment)'!$C:$C,'[1]Deals (investment)'!$B:$B,$A218,'[1]Deals (investment)'!$V:$V,BH$1)</f>
        <v>#VALUE!</v>
      </c>
      <c r="BI218" s="17" t="e">
        <f>SUMIFS('[1]Deals (investment)'!$C:$C,'[1]Deals (investment)'!$B:$B,$A218,'[1]Deals (investment)'!$V:$V,BI$1)</f>
        <v>#VALUE!</v>
      </c>
      <c r="BJ218" s="17" t="e">
        <f>SUMIFS('[1]Deals (investment)'!$C:$C,'[1]Deals (investment)'!$B:$B,$A218,'[1]Deals (investment)'!$V:$V,BJ$1)</f>
        <v>#VALUE!</v>
      </c>
      <c r="BK218" s="17" t="e">
        <f>SUMIFS('[1]Deals (investment)'!$C:$C,'[1]Deals (investment)'!$B:$B,$A218,'[1]Deals (investment)'!$V:$V,BK$1)</f>
        <v>#VALUE!</v>
      </c>
      <c r="BL218" s="17" t="e">
        <f>SUMIFS('[1]Deals (investment)'!$C:$C,'[1]Deals (investment)'!$B:$B,$A218,'[1]Deals (investment)'!$V:$V,BL$1)</f>
        <v>#VALUE!</v>
      </c>
      <c r="BM218" s="17" t="e">
        <f>SUMIFS('[1]Deals (investment)'!$C:$C,'[1]Deals (investment)'!$B:$B,$A218,'[1]Deals (investment)'!$V:$V,BM$1)</f>
        <v>#VALUE!</v>
      </c>
      <c r="BN218" s="15"/>
      <c r="BO218" s="15"/>
      <c r="BP218" s="22"/>
      <c r="BQ218" s="15"/>
      <c r="BR218" s="15"/>
      <c r="BS218" s="15"/>
      <c r="BT218" s="15"/>
      <c r="BU218" s="15"/>
      <c r="BV218" s="15"/>
      <c r="BW218" s="15"/>
      <c r="BX218" s="15"/>
      <c r="BY218" s="15"/>
      <c r="BZ218" s="15"/>
      <c r="CA218" s="15"/>
      <c r="CB218" s="15"/>
      <c r="CC218" s="15"/>
      <c r="CD218" s="15"/>
      <c r="CE218" s="15"/>
      <c r="CF218" s="15"/>
      <c r="CG218" s="15"/>
      <c r="CH218" s="15"/>
      <c r="CI218" s="15"/>
      <c r="CJ218" s="15"/>
      <c r="DM218">
        <v>181</v>
      </c>
    </row>
    <row r="219" spans="1:118" ht="12.75">
      <c r="A219" s="15" t="s">
        <v>1922</v>
      </c>
      <c r="B219" s="15" t="s">
        <v>1923</v>
      </c>
      <c r="C219" s="15" t="s">
        <v>58</v>
      </c>
      <c r="D219" s="16">
        <v>2006</v>
      </c>
      <c r="E219" s="15" t="s">
        <v>90</v>
      </c>
      <c r="F219" s="15"/>
      <c r="G219" s="15" t="s">
        <v>91</v>
      </c>
      <c r="H219" s="15" t="s">
        <v>91</v>
      </c>
      <c r="I219" s="15" t="s">
        <v>91</v>
      </c>
      <c r="J219" s="15"/>
      <c r="K219" s="17" t="e">
        <f t="shared" si="23"/>
        <v>#VALUE!</v>
      </c>
      <c r="L219" s="15"/>
      <c r="M219" s="18" t="e">
        <f t="shared" si="24"/>
        <v>#VALUE!</v>
      </c>
      <c r="N219" s="15"/>
      <c r="O219" s="15"/>
      <c r="P219" s="15"/>
      <c r="Q219" s="15"/>
      <c r="R219" s="15" t="s">
        <v>132</v>
      </c>
      <c r="S219" s="19">
        <v>300000</v>
      </c>
      <c r="T219" s="15" t="s">
        <v>132</v>
      </c>
      <c r="U219" s="19">
        <v>300000</v>
      </c>
      <c r="V219" s="15" t="s">
        <v>1924</v>
      </c>
      <c r="W219" s="15"/>
      <c r="X219" s="15" t="s">
        <v>404</v>
      </c>
      <c r="Y219" s="15" t="s">
        <v>777</v>
      </c>
      <c r="AB219" s="20" t="s">
        <v>286</v>
      </c>
      <c r="AC219" s="21" t="s">
        <v>1925</v>
      </c>
      <c r="AD219" s="21" t="s">
        <v>1926</v>
      </c>
      <c r="AE219" s="21" t="s">
        <v>1927</v>
      </c>
      <c r="AF219" s="21" t="s">
        <v>1928</v>
      </c>
      <c r="AG219" s="22">
        <f t="shared" si="27"/>
        <v>0.67741935483870963</v>
      </c>
      <c r="AH219" s="15" t="str">
        <f t="shared" si="21"/>
        <v/>
      </c>
      <c r="AI219" s="22" t="str">
        <f>VLOOKUP(A219,'[1]Deals (investment)'!$B$2:$Z$1497,1,FALSE)</f>
        <v>GoDoChurch</v>
      </c>
      <c r="AJ219" s="22">
        <f>VLOOKUP(A219,'[1]Deals (investment)'!$B$2:$Z$870,15,FALSE)</f>
        <v>1</v>
      </c>
      <c r="AK219" s="17" t="e">
        <f>VLOOKUP(A219,'[1]Deals (Exits)'!B:B,1,FALSE)</f>
        <v>#N/A</v>
      </c>
      <c r="AL219" s="23">
        <f>VLOOKUP(G219,[1]Lookups!$V$3:$Y$197,4,FALSE)</f>
        <v>0</v>
      </c>
      <c r="AM219" s="17" t="str">
        <f>VLOOKUP(X219,[1]Lookups!$B$3:$C$200,2,FALSE)</f>
        <v>Other Technologies &amp; Information Technology</v>
      </c>
      <c r="AN219" s="17" t="str">
        <f>VLOOKUP(R219,[1]Lookups!$H$3:$I$69,2,FALSE)</f>
        <v>3. Early Venture</v>
      </c>
      <c r="AO219" s="17" t="str">
        <f>VLOOKUP(T219,[1]Lookups!$H$3:$I$69,2,FALSE)</f>
        <v>3. Early Venture</v>
      </c>
      <c r="AP219" s="17" t="str">
        <f>VLOOKUP(AN219,[1]Lookups!$N$3:$O$11,2,FALSE)</f>
        <v>Early</v>
      </c>
      <c r="AQ219" s="18" t="e">
        <f>COUNTIFS('[1]Deals (investment)'!$B:$B,$A219)</f>
        <v>#VALUE!</v>
      </c>
      <c r="AR219" s="18" t="e">
        <f>COUNTIFS('[1]Deals (investment)'!$B:$B,$A219,'[1]Deals (investment)'!$T:$T,$AW$1)+COUNTIFS('[1]Deals (investment)'!$B:$B,$A219,'[1]Deals (investment)'!$T:$T,$AX$1)+COUNTIFS('[1]Deals (investment)'!$B:$B,$A219,'[1]Deals (investment)'!$T:$T,$AY$1)</f>
        <v>#VALUE!</v>
      </c>
      <c r="AS219" s="17" t="e">
        <f>SUMIFS('[1]Deals (investment)'!$C:$C,'[1]Deals (investment)'!$B:$B,$A219)</f>
        <v>#VALUE!</v>
      </c>
      <c r="AT219" s="17" t="e">
        <f t="shared" si="25"/>
        <v>#VALUE!</v>
      </c>
      <c r="AU219" s="18" t="e">
        <f>COUNTIF('[1]Deals (Exits)'!$B:$B,A219)</f>
        <v>#VALUE!</v>
      </c>
      <c r="AV219" s="17" t="e">
        <f>SUMIFS('[1]Deals (investment)'!$C:$C,'[1]Deals (investment)'!$B:$B,$A219,'[1]Deals (investment)'!$T:$T,AV$1)</f>
        <v>#VALUE!</v>
      </c>
      <c r="AW219" s="17" t="e">
        <f>SUMIFS('[1]Deals (investment)'!$C:$C,'[1]Deals (investment)'!$B:$B,$A219,'[1]Deals (investment)'!$T:$T,AW$1)</f>
        <v>#VALUE!</v>
      </c>
      <c r="AX219" s="17" t="e">
        <f>SUMIFS('[1]Deals (investment)'!$C:$C,'[1]Deals (investment)'!$B:$B,$A219,'[1]Deals (investment)'!$T:$T,AX$1)</f>
        <v>#VALUE!</v>
      </c>
      <c r="AY219" s="17" t="e">
        <f>SUMIFS('[1]Deals (investment)'!$C:$C,'[1]Deals (investment)'!$B:$B,$A219,'[1]Deals (investment)'!$T:$T,AY$1)</f>
        <v>#VALUE!</v>
      </c>
      <c r="AZ219" s="17" t="e">
        <f>SUMIFS('[1]Deals (investment)'!$C:$C,'[1]Deals (investment)'!$B:$B,$A219,'[1]Deals (investment)'!$T:$T,AZ$1)</f>
        <v>#VALUE!</v>
      </c>
      <c r="BA219" s="17" t="e">
        <f>SUMIFS('[1]Deals (investment)'!$C:$C,'[1]Deals (investment)'!$B:$B,$A219,'[1]Deals (investment)'!$T:$T,BA$1)</f>
        <v>#VALUE!</v>
      </c>
      <c r="BB219" s="17" t="e">
        <f>SUMIFS('[1]Deals (investment)'!$C:$C,'[1]Deals (investment)'!$B:$B,$A219,'[1]Deals (investment)'!$T:$T,BB$1)</f>
        <v>#VALUE!</v>
      </c>
      <c r="BC219" s="17" t="e">
        <f>SUMIFS('[1]Deals (Exits)'!$C:$C,'[1]Deals (Exits)'!$B:$B,$A219)</f>
        <v>#VALUE!</v>
      </c>
      <c r="BD219" s="17" t="e">
        <f>SUMIFS('[1]Deals (investment)'!$C:$C,'[1]Deals (investment)'!$B:$B,$A219,'[1]Deals (investment)'!$V:$V,BD$1)</f>
        <v>#VALUE!</v>
      </c>
      <c r="BE219" s="17" t="e">
        <f>SUMIFS('[1]Deals (investment)'!$C:$C,'[1]Deals (investment)'!$B:$B,$A219,'[1]Deals (investment)'!$V:$V,BE$1)</f>
        <v>#VALUE!</v>
      </c>
      <c r="BF219" s="17" t="e">
        <f>SUMIFS('[1]Deals (investment)'!$C:$C,'[1]Deals (investment)'!$B:$B,$A219,'[1]Deals (investment)'!$V:$V,BF$1)</f>
        <v>#VALUE!</v>
      </c>
      <c r="BG219" s="17" t="e">
        <f>SUMIFS('[1]Deals (investment)'!$C:$C,'[1]Deals (investment)'!$B:$B,$A219,'[1]Deals (investment)'!$V:$V,BG$1)</f>
        <v>#VALUE!</v>
      </c>
      <c r="BH219" s="17" t="e">
        <f>SUMIFS('[1]Deals (investment)'!$C:$C,'[1]Deals (investment)'!$B:$B,$A219,'[1]Deals (investment)'!$V:$V,BH$1)</f>
        <v>#VALUE!</v>
      </c>
      <c r="BI219" s="17" t="e">
        <f>SUMIFS('[1]Deals (investment)'!$C:$C,'[1]Deals (investment)'!$B:$B,$A219,'[1]Deals (investment)'!$V:$V,BI$1)</f>
        <v>#VALUE!</v>
      </c>
      <c r="BJ219" s="17" t="e">
        <f>SUMIFS('[1]Deals (investment)'!$C:$C,'[1]Deals (investment)'!$B:$B,$A219,'[1]Deals (investment)'!$V:$V,BJ$1)</f>
        <v>#VALUE!</v>
      </c>
      <c r="BK219" s="17" t="e">
        <f>SUMIFS('[1]Deals (investment)'!$C:$C,'[1]Deals (investment)'!$B:$B,$A219,'[1]Deals (investment)'!$V:$V,BK$1)</f>
        <v>#VALUE!</v>
      </c>
      <c r="BL219" s="17" t="e">
        <f>SUMIFS('[1]Deals (investment)'!$C:$C,'[1]Deals (investment)'!$B:$B,$A219,'[1]Deals (investment)'!$V:$V,BL$1)</f>
        <v>#VALUE!</v>
      </c>
      <c r="BM219" s="17" t="e">
        <f>SUMIFS('[1]Deals (investment)'!$C:$C,'[1]Deals (investment)'!$B:$B,$A219,'[1]Deals (investment)'!$V:$V,BM$1)</f>
        <v>#VALUE!</v>
      </c>
      <c r="BN219" s="15"/>
      <c r="BO219" s="15"/>
      <c r="BP219" s="22"/>
      <c r="BQ219" s="15"/>
      <c r="BR219" s="15"/>
      <c r="BS219" s="15"/>
      <c r="BT219" s="15"/>
      <c r="BU219" s="15"/>
      <c r="BV219" s="15"/>
      <c r="BW219" s="15"/>
      <c r="BX219" s="15"/>
      <c r="BY219" s="15"/>
      <c r="BZ219" s="15"/>
      <c r="CA219" s="15"/>
      <c r="CB219" s="15"/>
      <c r="CC219" s="15"/>
      <c r="CD219" s="15"/>
      <c r="CE219" s="15"/>
      <c r="CF219" s="15"/>
      <c r="CG219" s="15"/>
      <c r="CH219" s="15"/>
      <c r="CI219" s="15"/>
      <c r="CJ219" s="15"/>
    </row>
    <row r="220" spans="1:118" ht="12.75">
      <c r="A220" s="15" t="s">
        <v>1929</v>
      </c>
      <c r="B220" s="15" t="s">
        <v>1930</v>
      </c>
      <c r="C220" s="15" t="s">
        <v>58</v>
      </c>
      <c r="D220" s="16">
        <v>2015</v>
      </c>
      <c r="E220" s="15" t="s">
        <v>90</v>
      </c>
      <c r="F220" s="15"/>
      <c r="G220" s="15" t="s">
        <v>91</v>
      </c>
      <c r="H220" s="15" t="s">
        <v>91</v>
      </c>
      <c r="I220" s="15" t="s">
        <v>91</v>
      </c>
      <c r="J220" s="15"/>
      <c r="K220" s="17" t="e">
        <f t="shared" si="23"/>
        <v>#VALUE!</v>
      </c>
      <c r="L220" s="15"/>
      <c r="M220" s="18" t="e">
        <f t="shared" si="24"/>
        <v>#VALUE!</v>
      </c>
      <c r="N220" s="15"/>
      <c r="O220" s="15"/>
      <c r="P220" s="15"/>
      <c r="Q220" s="15"/>
      <c r="R220" s="15" t="s">
        <v>1042</v>
      </c>
      <c r="S220" s="19">
        <v>300000</v>
      </c>
      <c r="T220" s="15" t="s">
        <v>1043</v>
      </c>
      <c r="U220" s="17">
        <v>300000</v>
      </c>
      <c r="V220" s="15" t="s">
        <v>1931</v>
      </c>
      <c r="W220" s="15"/>
      <c r="X220" s="15" t="s">
        <v>191</v>
      </c>
      <c r="Y220" s="15" t="s">
        <v>1932</v>
      </c>
      <c r="AB220" s="20" t="s">
        <v>286</v>
      </c>
      <c r="AC220" s="21" t="s">
        <v>1933</v>
      </c>
      <c r="AD220" s="21" t="s">
        <v>1934</v>
      </c>
      <c r="AE220" s="21" t="s">
        <v>1935</v>
      </c>
      <c r="AF220" s="21" t="s">
        <v>1936</v>
      </c>
      <c r="AG220" s="22">
        <f t="shared" si="27"/>
        <v>0.67741935483870963</v>
      </c>
      <c r="AH220" s="15" t="str">
        <f t="shared" si="21"/>
        <v/>
      </c>
      <c r="AI220" s="22" t="str">
        <f>VLOOKUP(A220,'[1]Deals (investment)'!$B$2:$Z$1497,1,FALSE)</f>
        <v>The Student Hub</v>
      </c>
      <c r="AJ220" s="22">
        <f>VLOOKUP(A220,'[1]Deals (investment)'!$B$2:$Z$870,15,FALSE)</f>
        <v>1</v>
      </c>
      <c r="AK220" s="17" t="e">
        <f>VLOOKUP(A220,'[1]Deals (Exits)'!B:B,1,FALSE)</f>
        <v>#N/A</v>
      </c>
      <c r="AL220" s="23">
        <f>VLOOKUP(G220,[1]Lookups!$V$3:$Y$197,4,FALSE)</f>
        <v>0</v>
      </c>
      <c r="AM220" s="17" t="str">
        <f>VLOOKUP(X220,[1]Lookups!$B$3:$C$200,2,FALSE)</f>
        <v>Education</v>
      </c>
      <c r="AN220" s="17" t="str">
        <f>VLOOKUP(R220,[1]Lookups!$H$3:$I$69,2,FALSE)</f>
        <v>2. Seed</v>
      </c>
      <c r="AO220" s="17" t="str">
        <f>VLOOKUP(T220,[1]Lookups!$H$3:$I$69,2,FALSE)</f>
        <v>2. Seed</v>
      </c>
      <c r="AP220" s="17" t="str">
        <f>VLOOKUP(AN220,[1]Lookups!$N$3:$O$11,2,FALSE)</f>
        <v>Early</v>
      </c>
      <c r="AQ220" s="18" t="e">
        <f>COUNTIFS('[1]Deals (investment)'!$B:$B,$A220)</f>
        <v>#VALUE!</v>
      </c>
      <c r="AR220" s="18" t="e">
        <f>COUNTIFS('[1]Deals (investment)'!$B:$B,$A220,'[1]Deals (investment)'!$T:$T,$AW$1)+COUNTIFS('[1]Deals (investment)'!$B:$B,$A220,'[1]Deals (investment)'!$T:$T,$AX$1)+COUNTIFS('[1]Deals (investment)'!$B:$B,$A220,'[1]Deals (investment)'!$T:$T,$AY$1)</f>
        <v>#VALUE!</v>
      </c>
      <c r="AS220" s="17" t="e">
        <f>SUMIFS('[1]Deals (investment)'!$C:$C,'[1]Deals (investment)'!$B:$B,$A220)</f>
        <v>#VALUE!</v>
      </c>
      <c r="AT220" s="17" t="e">
        <f t="shared" si="25"/>
        <v>#VALUE!</v>
      </c>
      <c r="AU220" s="18" t="e">
        <f>COUNTIF('[1]Deals (Exits)'!$B:$B,A220)</f>
        <v>#VALUE!</v>
      </c>
      <c r="AV220" s="17" t="e">
        <f>SUMIFS('[1]Deals (investment)'!$C:$C,'[1]Deals (investment)'!$B:$B,$A220,'[1]Deals (investment)'!$T:$T,AV$1)</f>
        <v>#VALUE!</v>
      </c>
      <c r="AW220" s="17" t="e">
        <f>SUMIFS('[1]Deals (investment)'!$C:$C,'[1]Deals (investment)'!$B:$B,$A220,'[1]Deals (investment)'!$T:$T,AW$1)</f>
        <v>#VALUE!</v>
      </c>
      <c r="AX220" s="17" t="e">
        <f>SUMIFS('[1]Deals (investment)'!$C:$C,'[1]Deals (investment)'!$B:$B,$A220,'[1]Deals (investment)'!$T:$T,AX$1)</f>
        <v>#VALUE!</v>
      </c>
      <c r="AY220" s="17" t="e">
        <f>SUMIFS('[1]Deals (investment)'!$C:$C,'[1]Deals (investment)'!$B:$B,$A220,'[1]Deals (investment)'!$T:$T,AY$1)</f>
        <v>#VALUE!</v>
      </c>
      <c r="AZ220" s="17" t="e">
        <f>SUMIFS('[1]Deals (investment)'!$C:$C,'[1]Deals (investment)'!$B:$B,$A220,'[1]Deals (investment)'!$T:$T,AZ$1)</f>
        <v>#VALUE!</v>
      </c>
      <c r="BA220" s="17" t="e">
        <f>SUMIFS('[1]Deals (investment)'!$C:$C,'[1]Deals (investment)'!$B:$B,$A220,'[1]Deals (investment)'!$T:$T,BA$1)</f>
        <v>#VALUE!</v>
      </c>
      <c r="BB220" s="17" t="e">
        <f>SUMIFS('[1]Deals (investment)'!$C:$C,'[1]Deals (investment)'!$B:$B,$A220,'[1]Deals (investment)'!$T:$T,BB$1)</f>
        <v>#VALUE!</v>
      </c>
      <c r="BC220" s="17" t="e">
        <f>SUMIFS('[1]Deals (Exits)'!$C:$C,'[1]Deals (Exits)'!$B:$B,$A220)</f>
        <v>#VALUE!</v>
      </c>
      <c r="BD220" s="17" t="e">
        <f>SUMIFS('[1]Deals (investment)'!$C:$C,'[1]Deals (investment)'!$B:$B,$A220,'[1]Deals (investment)'!$V:$V,BD$1)</f>
        <v>#VALUE!</v>
      </c>
      <c r="BE220" s="17" t="e">
        <f>SUMIFS('[1]Deals (investment)'!$C:$C,'[1]Deals (investment)'!$B:$B,$A220,'[1]Deals (investment)'!$V:$V,BE$1)</f>
        <v>#VALUE!</v>
      </c>
      <c r="BF220" s="17" t="e">
        <f>SUMIFS('[1]Deals (investment)'!$C:$C,'[1]Deals (investment)'!$B:$B,$A220,'[1]Deals (investment)'!$V:$V,BF$1)</f>
        <v>#VALUE!</v>
      </c>
      <c r="BG220" s="17" t="e">
        <f>SUMIFS('[1]Deals (investment)'!$C:$C,'[1]Deals (investment)'!$B:$B,$A220,'[1]Deals (investment)'!$V:$V,BG$1)</f>
        <v>#VALUE!</v>
      </c>
      <c r="BH220" s="17" t="e">
        <f>SUMIFS('[1]Deals (investment)'!$C:$C,'[1]Deals (investment)'!$B:$B,$A220,'[1]Deals (investment)'!$V:$V,BH$1)</f>
        <v>#VALUE!</v>
      </c>
      <c r="BI220" s="17" t="e">
        <f>SUMIFS('[1]Deals (investment)'!$C:$C,'[1]Deals (investment)'!$B:$B,$A220,'[1]Deals (investment)'!$V:$V,BI$1)</f>
        <v>#VALUE!</v>
      </c>
      <c r="BJ220" s="17" t="e">
        <f>SUMIFS('[1]Deals (investment)'!$C:$C,'[1]Deals (investment)'!$B:$B,$A220,'[1]Deals (investment)'!$V:$V,BJ$1)</f>
        <v>#VALUE!</v>
      </c>
      <c r="BK220" s="17" t="e">
        <f>SUMIFS('[1]Deals (investment)'!$C:$C,'[1]Deals (investment)'!$B:$B,$A220,'[1]Deals (investment)'!$V:$V,BK$1)</f>
        <v>#VALUE!</v>
      </c>
      <c r="BL220" s="17" t="e">
        <f>SUMIFS('[1]Deals (investment)'!$C:$C,'[1]Deals (investment)'!$B:$B,$A220,'[1]Deals (investment)'!$V:$V,BL$1)</f>
        <v>#VALUE!</v>
      </c>
      <c r="BM220" s="17" t="e">
        <f>SUMIFS('[1]Deals (investment)'!$C:$C,'[1]Deals (investment)'!$B:$B,$A220,'[1]Deals (investment)'!$V:$V,BM$1)</f>
        <v>#VALUE!</v>
      </c>
      <c r="BN220" s="15"/>
      <c r="BO220" s="15"/>
      <c r="BP220" s="22"/>
      <c r="BQ220" s="15"/>
      <c r="BR220" s="15"/>
      <c r="BS220" s="15"/>
      <c r="BT220" s="15"/>
      <c r="BU220" s="15"/>
      <c r="BV220" s="15"/>
      <c r="BW220" s="15"/>
      <c r="BX220" s="15"/>
      <c r="BY220" s="15"/>
      <c r="BZ220" s="15"/>
      <c r="CA220" s="15"/>
      <c r="CB220" s="15"/>
      <c r="CC220" s="15"/>
      <c r="CD220" s="15"/>
      <c r="CE220" s="15"/>
      <c r="CF220" s="15"/>
      <c r="CG220" s="15"/>
      <c r="CH220" s="15"/>
      <c r="CI220" s="15"/>
      <c r="CJ220" s="15"/>
    </row>
    <row r="221" spans="1:118" ht="12.75">
      <c r="A221" s="15" t="s">
        <v>1937</v>
      </c>
      <c r="B221" s="15" t="s">
        <v>1938</v>
      </c>
      <c r="C221" s="15" t="s">
        <v>58</v>
      </c>
      <c r="D221" s="16">
        <v>2018</v>
      </c>
      <c r="E221" s="15" t="s">
        <v>128</v>
      </c>
      <c r="F221" s="15"/>
      <c r="G221" s="15" t="s">
        <v>129</v>
      </c>
      <c r="H221" s="15" t="s">
        <v>129</v>
      </c>
      <c r="I221" s="15" t="s">
        <v>129</v>
      </c>
      <c r="J221" s="15"/>
      <c r="K221" s="17" t="e">
        <f t="shared" si="23"/>
        <v>#VALUE!</v>
      </c>
      <c r="L221" s="15"/>
      <c r="M221" s="18" t="e">
        <f t="shared" si="24"/>
        <v>#VALUE!</v>
      </c>
      <c r="N221" s="15"/>
      <c r="O221" s="15"/>
      <c r="P221" s="15"/>
      <c r="Q221" s="15"/>
      <c r="R221" s="15" t="s">
        <v>375</v>
      </c>
      <c r="S221" s="19">
        <v>35000</v>
      </c>
      <c r="T221" s="15" t="s">
        <v>375</v>
      </c>
      <c r="U221" s="17">
        <v>35000</v>
      </c>
      <c r="V221" s="15" t="s">
        <v>1939</v>
      </c>
      <c r="W221" s="15"/>
      <c r="X221" s="15" t="s">
        <v>158</v>
      </c>
      <c r="Y221" s="15" t="s">
        <v>1940</v>
      </c>
      <c r="AB221" s="32">
        <v>43506</v>
      </c>
      <c r="AC221" s="21" t="s">
        <v>1941</v>
      </c>
      <c r="AD221" s="21" t="s">
        <v>1942</v>
      </c>
      <c r="AE221" s="21" t="s">
        <v>1943</v>
      </c>
      <c r="AF221" s="21" t="s">
        <v>1944</v>
      </c>
      <c r="AG221" s="22">
        <f t="shared" si="27"/>
        <v>0.67741935483870963</v>
      </c>
      <c r="AH221" s="15" t="str">
        <f t="shared" si="21"/>
        <v/>
      </c>
      <c r="AI221" s="22" t="str">
        <f>VLOOKUP(A221,'[1]Deals (investment)'!$B$2:$Z$1497,1,FALSE)</f>
        <v>Xpay</v>
      </c>
      <c r="AJ221" s="22">
        <f>VLOOKUP(A221,'[1]Deals (investment)'!$B$2:$Z$870,15,FALSE)</f>
        <v>1</v>
      </c>
      <c r="AK221" s="17" t="e">
        <f>VLOOKUP(A221,'[1]Deals (Exits)'!B:B,1,FALSE)</f>
        <v>#N/A</v>
      </c>
      <c r="AL221" s="23">
        <f>VLOOKUP(G221,[1]Lookups!$V$3:$Y$197,4,FALSE)</f>
        <v>0</v>
      </c>
      <c r="AM221" s="17" t="str">
        <f>VLOOKUP(X221,[1]Lookups!$B$3:$C$200,2,FALSE)</f>
        <v>Financial Services</v>
      </c>
      <c r="AN221" s="17" t="str">
        <f>VLOOKUP(R221,[1]Lookups!$H$3:$I$69,2,FALSE)</f>
        <v>2. Seed</v>
      </c>
      <c r="AO221" s="17" t="str">
        <f>VLOOKUP(T221,[1]Lookups!$H$3:$I$69,2,FALSE)</f>
        <v>2. Seed</v>
      </c>
      <c r="AP221" s="17" t="str">
        <f>VLOOKUP(AN221,[1]Lookups!$N$3:$O$11,2,FALSE)</f>
        <v>Early</v>
      </c>
      <c r="AQ221" s="18" t="e">
        <f>COUNTIFS('[1]Deals (investment)'!$B:$B,$A221)</f>
        <v>#VALUE!</v>
      </c>
      <c r="AR221" s="18" t="e">
        <f>COUNTIFS('[1]Deals (investment)'!$B:$B,$A221,'[1]Deals (investment)'!$T:$T,$AW$1)+COUNTIFS('[1]Deals (investment)'!$B:$B,$A221,'[1]Deals (investment)'!$T:$T,$AX$1)+COUNTIFS('[1]Deals (investment)'!$B:$B,$A221,'[1]Deals (investment)'!$T:$T,$AY$1)</f>
        <v>#VALUE!</v>
      </c>
      <c r="AS221" s="17" t="e">
        <f>SUMIFS('[1]Deals (investment)'!$C:$C,'[1]Deals (investment)'!$B:$B,$A221)</f>
        <v>#VALUE!</v>
      </c>
      <c r="AT221" s="17" t="e">
        <f t="shared" si="25"/>
        <v>#VALUE!</v>
      </c>
      <c r="AU221" s="18" t="e">
        <f>COUNTIF('[1]Deals (Exits)'!$B:$B,A221)</f>
        <v>#VALUE!</v>
      </c>
      <c r="AV221" s="17" t="e">
        <f>SUMIFS('[1]Deals (investment)'!$C:$C,'[1]Deals (investment)'!$B:$B,$A221,'[1]Deals (investment)'!$T:$T,AV$1)</f>
        <v>#VALUE!</v>
      </c>
      <c r="AW221" s="17" t="e">
        <f>SUMIFS('[1]Deals (investment)'!$C:$C,'[1]Deals (investment)'!$B:$B,$A221,'[1]Deals (investment)'!$T:$T,AW$1)</f>
        <v>#VALUE!</v>
      </c>
      <c r="AX221" s="17" t="e">
        <f>SUMIFS('[1]Deals (investment)'!$C:$C,'[1]Deals (investment)'!$B:$B,$A221,'[1]Deals (investment)'!$T:$T,AX$1)</f>
        <v>#VALUE!</v>
      </c>
      <c r="AY221" s="17" t="e">
        <f>SUMIFS('[1]Deals (investment)'!$C:$C,'[1]Deals (investment)'!$B:$B,$A221,'[1]Deals (investment)'!$T:$T,AY$1)</f>
        <v>#VALUE!</v>
      </c>
      <c r="AZ221" s="17" t="e">
        <f>SUMIFS('[1]Deals (investment)'!$C:$C,'[1]Deals (investment)'!$B:$B,$A221,'[1]Deals (investment)'!$T:$T,AZ$1)</f>
        <v>#VALUE!</v>
      </c>
      <c r="BA221" s="17" t="e">
        <f>SUMIFS('[1]Deals (investment)'!$C:$C,'[1]Deals (investment)'!$B:$B,$A221,'[1]Deals (investment)'!$T:$T,BA$1)</f>
        <v>#VALUE!</v>
      </c>
      <c r="BB221" s="17" t="e">
        <f>SUMIFS('[1]Deals (investment)'!$C:$C,'[1]Deals (investment)'!$B:$B,$A221,'[1]Deals (investment)'!$T:$T,BB$1)</f>
        <v>#VALUE!</v>
      </c>
      <c r="BC221" s="17" t="e">
        <f>SUMIFS('[1]Deals (Exits)'!$C:$C,'[1]Deals (Exits)'!$B:$B,$A221)</f>
        <v>#VALUE!</v>
      </c>
      <c r="BD221" s="17" t="e">
        <f>SUMIFS('[1]Deals (investment)'!$C:$C,'[1]Deals (investment)'!$B:$B,$A221,'[1]Deals (investment)'!$V:$V,BD$1)</f>
        <v>#VALUE!</v>
      </c>
      <c r="BE221" s="17" t="e">
        <f>SUMIFS('[1]Deals (investment)'!$C:$C,'[1]Deals (investment)'!$B:$B,$A221,'[1]Deals (investment)'!$V:$V,BE$1)</f>
        <v>#VALUE!</v>
      </c>
      <c r="BF221" s="17" t="e">
        <f>SUMIFS('[1]Deals (investment)'!$C:$C,'[1]Deals (investment)'!$B:$B,$A221,'[1]Deals (investment)'!$V:$V,BF$1)</f>
        <v>#VALUE!</v>
      </c>
      <c r="BG221" s="17" t="e">
        <f>SUMIFS('[1]Deals (investment)'!$C:$C,'[1]Deals (investment)'!$B:$B,$A221,'[1]Deals (investment)'!$V:$V,BG$1)</f>
        <v>#VALUE!</v>
      </c>
      <c r="BH221" s="17" t="e">
        <f>SUMIFS('[1]Deals (investment)'!$C:$C,'[1]Deals (investment)'!$B:$B,$A221,'[1]Deals (investment)'!$V:$V,BH$1)</f>
        <v>#VALUE!</v>
      </c>
      <c r="BI221" s="17" t="e">
        <f>SUMIFS('[1]Deals (investment)'!$C:$C,'[1]Deals (investment)'!$B:$B,$A221,'[1]Deals (investment)'!$V:$V,BI$1)</f>
        <v>#VALUE!</v>
      </c>
      <c r="BJ221" s="17" t="e">
        <f>SUMIFS('[1]Deals (investment)'!$C:$C,'[1]Deals (investment)'!$B:$B,$A221,'[1]Deals (investment)'!$V:$V,BJ$1)</f>
        <v>#VALUE!</v>
      </c>
      <c r="BK221" s="17" t="e">
        <f>SUMIFS('[1]Deals (investment)'!$C:$C,'[1]Deals (investment)'!$B:$B,$A221,'[1]Deals (investment)'!$V:$V,BK$1)</f>
        <v>#VALUE!</v>
      </c>
      <c r="BL221" s="17" t="e">
        <f>SUMIFS('[1]Deals (investment)'!$C:$C,'[1]Deals (investment)'!$B:$B,$A221,'[1]Deals (investment)'!$V:$V,BL$1)</f>
        <v>#VALUE!</v>
      </c>
      <c r="BM221" s="17" t="e">
        <f>SUMIFS('[1]Deals (investment)'!$C:$C,'[1]Deals (investment)'!$B:$B,$A221,'[1]Deals (investment)'!$V:$V,BM$1)</f>
        <v>#VALUE!</v>
      </c>
      <c r="BN221" s="15"/>
      <c r="BO221" s="15"/>
      <c r="BP221" s="22"/>
      <c r="BQ221" s="15"/>
      <c r="BR221" s="15"/>
      <c r="BS221" s="15"/>
      <c r="BT221" s="15"/>
      <c r="BU221" s="15"/>
      <c r="BV221" s="15"/>
      <c r="BW221" s="15"/>
      <c r="BX221" s="15"/>
      <c r="BY221" s="15"/>
      <c r="BZ221" s="15"/>
      <c r="CA221" s="15"/>
      <c r="CB221" s="15"/>
      <c r="CC221" s="15"/>
      <c r="CD221" s="15"/>
      <c r="CE221" s="15"/>
      <c r="CF221" s="15"/>
      <c r="CG221" s="15"/>
      <c r="CH221" s="15"/>
      <c r="CI221" s="15"/>
      <c r="CJ221" s="15"/>
      <c r="DM221">
        <v>501</v>
      </c>
    </row>
    <row r="222" spans="1:118" ht="12.75">
      <c r="A222" s="15" t="s">
        <v>1945</v>
      </c>
      <c r="B222" s="15" t="s">
        <v>1946</v>
      </c>
      <c r="C222" s="15" t="s">
        <v>58</v>
      </c>
      <c r="D222" s="16">
        <v>2017</v>
      </c>
      <c r="E222" s="15" t="s">
        <v>1947</v>
      </c>
      <c r="F222" s="15"/>
      <c r="G222" s="15" t="s">
        <v>188</v>
      </c>
      <c r="H222" s="15" t="s">
        <v>188</v>
      </c>
      <c r="I222" s="15" t="s">
        <v>1948</v>
      </c>
      <c r="J222" s="15"/>
      <c r="K222" s="17" t="e">
        <f t="shared" si="23"/>
        <v>#VALUE!</v>
      </c>
      <c r="L222" s="15"/>
      <c r="M222" s="18" t="e">
        <f t="shared" si="24"/>
        <v>#VALUE!</v>
      </c>
      <c r="N222" s="15"/>
      <c r="O222" s="15"/>
      <c r="P222" s="15"/>
      <c r="Q222" s="15"/>
      <c r="R222" s="15" t="s">
        <v>375</v>
      </c>
      <c r="S222" s="19">
        <v>284000</v>
      </c>
      <c r="T222" s="15" t="s">
        <v>375</v>
      </c>
      <c r="U222" s="17">
        <v>284000</v>
      </c>
      <c r="V222" s="15" t="s">
        <v>1949</v>
      </c>
      <c r="W222" s="15"/>
      <c r="X222" s="15" t="s">
        <v>158</v>
      </c>
      <c r="Y222" s="15" t="s">
        <v>158</v>
      </c>
      <c r="AB222" s="32">
        <v>43506</v>
      </c>
      <c r="AC222" s="21" t="s">
        <v>1950</v>
      </c>
      <c r="AD222" s="21" t="s">
        <v>1951</v>
      </c>
      <c r="AE222" s="15"/>
      <c r="AF222" s="15"/>
      <c r="AG222" s="22">
        <f t="shared" si="27"/>
        <v>0.61290322580645162</v>
      </c>
      <c r="AH222" s="15" t="e">
        <f t="shared" si="21"/>
        <v>#VALUE!</v>
      </c>
      <c r="AI222" s="35" t="str">
        <f>VLOOKUP(A222,'[1]Deals (investment)'!$B$2:$Z$1497,1,FALSE)</f>
        <v>HUB2.io</v>
      </c>
      <c r="AJ222" s="22">
        <f>VLOOKUP(A222,'[1]Deals (investment)'!$B$2:$Z$870,15,FALSE)</f>
        <v>1</v>
      </c>
      <c r="AK222" s="17" t="e">
        <f>VLOOKUP(A222,'[1]Deals (Exits)'!B:B,1,FALSE)</f>
        <v>#N/A</v>
      </c>
      <c r="AL222" s="23">
        <f>VLOOKUP(G222,[1]Lookups!$V$3:$Y$197,4,FALSE)</f>
        <v>0</v>
      </c>
      <c r="AM222" s="17" t="str">
        <f>VLOOKUP(X222,[1]Lookups!$B$3:$C$200,2,FALSE)</f>
        <v>Financial Services</v>
      </c>
      <c r="AN222" s="17" t="str">
        <f>VLOOKUP(R222,[1]Lookups!$H$3:$I$69,2,FALSE)</f>
        <v>2. Seed</v>
      </c>
      <c r="AO222" s="17" t="str">
        <f>VLOOKUP(T222,[1]Lookups!$H$3:$I$69,2,FALSE)</f>
        <v>2. Seed</v>
      </c>
      <c r="AP222" s="17" t="str">
        <f>VLOOKUP(AN222,[1]Lookups!$N$3:$O$11,2,FALSE)</f>
        <v>Early</v>
      </c>
      <c r="AQ222" s="18" t="e">
        <f>COUNTIFS('[1]Deals (investment)'!$B:$B,$A222)</f>
        <v>#VALUE!</v>
      </c>
      <c r="AR222" s="18" t="e">
        <f>COUNTIFS('[1]Deals (investment)'!$B:$B,$A222,'[1]Deals (investment)'!$T:$T,$AW$1)+COUNTIFS('[1]Deals (investment)'!$B:$B,$A222,'[1]Deals (investment)'!$T:$T,$AX$1)+COUNTIFS('[1]Deals (investment)'!$B:$B,$A222,'[1]Deals (investment)'!$T:$T,$AY$1)</f>
        <v>#VALUE!</v>
      </c>
      <c r="AS222" s="17" t="e">
        <f>SUMIFS('[1]Deals (investment)'!$C:$C,'[1]Deals (investment)'!$B:$B,$A222)</f>
        <v>#VALUE!</v>
      </c>
      <c r="AT222" s="17" t="e">
        <f t="shared" si="25"/>
        <v>#VALUE!</v>
      </c>
      <c r="AU222" s="18" t="e">
        <f>COUNTIF('[1]Deals (Exits)'!$B:$B,A222)</f>
        <v>#VALUE!</v>
      </c>
      <c r="AV222" s="17" t="e">
        <f>SUMIFS('[1]Deals (investment)'!$C:$C,'[1]Deals (investment)'!$B:$B,$A222,'[1]Deals (investment)'!$T:$T,AV$1)</f>
        <v>#VALUE!</v>
      </c>
      <c r="AW222" s="17" t="e">
        <f>SUMIFS('[1]Deals (investment)'!$C:$C,'[1]Deals (investment)'!$B:$B,$A222,'[1]Deals (investment)'!$T:$T,AW$1)</f>
        <v>#VALUE!</v>
      </c>
      <c r="AX222" s="17" t="e">
        <f>SUMIFS('[1]Deals (investment)'!$C:$C,'[1]Deals (investment)'!$B:$B,$A222,'[1]Deals (investment)'!$T:$T,AX$1)</f>
        <v>#VALUE!</v>
      </c>
      <c r="AY222" s="17" t="e">
        <f>SUMIFS('[1]Deals (investment)'!$C:$C,'[1]Deals (investment)'!$B:$B,$A222,'[1]Deals (investment)'!$T:$T,AY$1)</f>
        <v>#VALUE!</v>
      </c>
      <c r="AZ222" s="17" t="e">
        <f>SUMIFS('[1]Deals (investment)'!$C:$C,'[1]Deals (investment)'!$B:$B,$A222,'[1]Deals (investment)'!$T:$T,AZ$1)</f>
        <v>#VALUE!</v>
      </c>
      <c r="BA222" s="17" t="e">
        <f>SUMIFS('[1]Deals (investment)'!$C:$C,'[1]Deals (investment)'!$B:$B,$A222,'[1]Deals (investment)'!$T:$T,BA$1)</f>
        <v>#VALUE!</v>
      </c>
      <c r="BB222" s="17" t="e">
        <f>SUMIFS('[1]Deals (investment)'!$C:$C,'[1]Deals (investment)'!$B:$B,$A222,'[1]Deals (investment)'!$T:$T,BB$1)</f>
        <v>#VALUE!</v>
      </c>
      <c r="BC222" s="17" t="e">
        <f>SUMIFS('[1]Deals (Exits)'!$C:$C,'[1]Deals (Exits)'!$B:$B,$A222)</f>
        <v>#VALUE!</v>
      </c>
      <c r="BD222" s="17" t="e">
        <f>SUMIFS('[1]Deals (investment)'!$C:$C,'[1]Deals (investment)'!$B:$B,$A222,'[1]Deals (investment)'!$V:$V,BD$1)</f>
        <v>#VALUE!</v>
      </c>
      <c r="BE222" s="17" t="e">
        <f>SUMIFS('[1]Deals (investment)'!$C:$C,'[1]Deals (investment)'!$B:$B,$A222,'[1]Deals (investment)'!$V:$V,BE$1)</f>
        <v>#VALUE!</v>
      </c>
      <c r="BF222" s="17" t="e">
        <f>SUMIFS('[1]Deals (investment)'!$C:$C,'[1]Deals (investment)'!$B:$B,$A222,'[1]Deals (investment)'!$V:$V,BF$1)</f>
        <v>#VALUE!</v>
      </c>
      <c r="BG222" s="17" t="e">
        <f>SUMIFS('[1]Deals (investment)'!$C:$C,'[1]Deals (investment)'!$B:$B,$A222,'[1]Deals (investment)'!$V:$V,BG$1)</f>
        <v>#VALUE!</v>
      </c>
      <c r="BH222" s="17" t="e">
        <f>SUMIFS('[1]Deals (investment)'!$C:$C,'[1]Deals (investment)'!$B:$B,$A222,'[1]Deals (investment)'!$V:$V,BH$1)</f>
        <v>#VALUE!</v>
      </c>
      <c r="BI222" s="17" t="e">
        <f>SUMIFS('[1]Deals (investment)'!$C:$C,'[1]Deals (investment)'!$B:$B,$A222,'[1]Deals (investment)'!$V:$V,BI$1)</f>
        <v>#VALUE!</v>
      </c>
      <c r="BJ222" s="17" t="e">
        <f>SUMIFS('[1]Deals (investment)'!$C:$C,'[1]Deals (investment)'!$B:$B,$A222,'[1]Deals (investment)'!$V:$V,BJ$1)</f>
        <v>#VALUE!</v>
      </c>
      <c r="BK222" s="17" t="e">
        <f>SUMIFS('[1]Deals (investment)'!$C:$C,'[1]Deals (investment)'!$B:$B,$A222,'[1]Deals (investment)'!$V:$V,BK$1)</f>
        <v>#VALUE!</v>
      </c>
      <c r="BL222" s="17" t="e">
        <f>SUMIFS('[1]Deals (investment)'!$C:$C,'[1]Deals (investment)'!$B:$B,$A222,'[1]Deals (investment)'!$V:$V,BL$1)</f>
        <v>#VALUE!</v>
      </c>
      <c r="BM222" s="17" t="e">
        <f>SUMIFS('[1]Deals (investment)'!$C:$C,'[1]Deals (investment)'!$B:$B,$A222,'[1]Deals (investment)'!$V:$V,BM$1)</f>
        <v>#VALUE!</v>
      </c>
      <c r="BN222" s="15"/>
      <c r="BO222" s="15"/>
      <c r="BP222" s="22"/>
      <c r="BQ222" s="15"/>
      <c r="BR222" s="15"/>
      <c r="BS222" s="15"/>
      <c r="BT222" s="15"/>
      <c r="BU222" s="15"/>
      <c r="BV222" s="15"/>
      <c r="BW222" s="15"/>
      <c r="BX222" s="15"/>
      <c r="BY222" s="15"/>
      <c r="BZ222" s="15"/>
      <c r="CA222" s="15"/>
      <c r="CB222" s="15"/>
      <c r="CC222" s="15"/>
      <c r="CD222" s="15"/>
      <c r="CE222" s="15"/>
      <c r="CF222" s="15"/>
      <c r="CG222" s="15"/>
      <c r="CH222" s="15"/>
      <c r="CI222" s="15"/>
      <c r="CJ222" s="15"/>
    </row>
    <row r="223" spans="1:118" ht="12.75">
      <c r="A223" s="15" t="s">
        <v>1952</v>
      </c>
      <c r="B223" s="15" t="s">
        <v>1953</v>
      </c>
      <c r="C223" s="15" t="s">
        <v>58</v>
      </c>
      <c r="D223" s="16">
        <v>2015</v>
      </c>
      <c r="E223" s="15" t="s">
        <v>59</v>
      </c>
      <c r="F223" s="15" t="s">
        <v>110</v>
      </c>
      <c r="G223" s="15" t="s">
        <v>61</v>
      </c>
      <c r="H223" s="15" t="s">
        <v>61</v>
      </c>
      <c r="I223" s="15" t="s">
        <v>61</v>
      </c>
      <c r="J223" s="15"/>
      <c r="K223" s="17" t="e">
        <f t="shared" si="23"/>
        <v>#VALUE!</v>
      </c>
      <c r="L223" s="15"/>
      <c r="M223" s="18" t="e">
        <f t="shared" si="24"/>
        <v>#VALUE!</v>
      </c>
      <c r="N223" s="15" t="s">
        <v>1954</v>
      </c>
      <c r="O223" s="15"/>
      <c r="P223" s="15"/>
      <c r="Q223" s="24">
        <v>43027</v>
      </c>
      <c r="R223" s="15" t="s">
        <v>375</v>
      </c>
      <c r="S223" s="19" t="s">
        <v>144</v>
      </c>
      <c r="T223" s="15" t="s">
        <v>375</v>
      </c>
      <c r="U223" s="17">
        <v>150000</v>
      </c>
      <c r="V223" s="15" t="s">
        <v>1955</v>
      </c>
      <c r="W223" s="15">
        <v>0</v>
      </c>
      <c r="X223" s="15" t="s">
        <v>158</v>
      </c>
      <c r="Y223" s="15" t="s">
        <v>1956</v>
      </c>
      <c r="Z223" s="25" t="s">
        <v>147</v>
      </c>
      <c r="AA223" s="25" t="s">
        <v>1957</v>
      </c>
      <c r="AB223" s="20" t="s">
        <v>286</v>
      </c>
      <c r="AC223" s="21" t="s">
        <v>1958</v>
      </c>
      <c r="AD223" s="21" t="s">
        <v>1959</v>
      </c>
      <c r="AE223" s="21" t="s">
        <v>1960</v>
      </c>
      <c r="AF223" s="21" t="s">
        <v>1961</v>
      </c>
      <c r="AG223" s="22">
        <f t="shared" si="27"/>
        <v>0.87096774193548387</v>
      </c>
      <c r="AH223" s="15" t="str">
        <f t="shared" si="21"/>
        <v/>
      </c>
      <c r="AI223" s="22" t="str">
        <f>VLOOKUP(A223,'[1]Deals (investment)'!$B$2:$Z$1497,1,FALSE)</f>
        <v>Aella Credit</v>
      </c>
      <c r="AJ223" s="22">
        <f>VLOOKUP(A223,'[1]Deals (investment)'!$B$2:$Z$870,15,FALSE)</f>
        <v>1</v>
      </c>
      <c r="AK223" s="17" t="e">
        <f>VLOOKUP(A223,'[1]Deals (Exits)'!B:B,1,FALSE)</f>
        <v>#N/A</v>
      </c>
      <c r="AL223" s="23">
        <f>VLOOKUP(G223,[1]Lookups!$V$3:$Y$197,4,FALSE)</f>
        <v>0</v>
      </c>
      <c r="AM223" s="17" t="str">
        <f>VLOOKUP(X223,[1]Lookups!$B$3:$C$200,2,FALSE)</f>
        <v>Financial Services</v>
      </c>
      <c r="AN223" s="17" t="str">
        <f>VLOOKUP(R223,[1]Lookups!$H$3:$I$69,2,FALSE)</f>
        <v>2. Seed</v>
      </c>
      <c r="AO223" s="17" t="str">
        <f>VLOOKUP(T223,[1]Lookups!$H$3:$I$69,2,FALSE)</f>
        <v>2. Seed</v>
      </c>
      <c r="AP223" s="17" t="str">
        <f>VLOOKUP(AN223,[1]Lookups!$N$3:$O$11,2,FALSE)</f>
        <v>Early</v>
      </c>
      <c r="AQ223" s="18" t="e">
        <f>COUNTIFS('[1]Deals (investment)'!$B:$B,$A223)</f>
        <v>#VALUE!</v>
      </c>
      <c r="AR223" s="18" t="e">
        <f>COUNTIFS('[1]Deals (investment)'!$B:$B,$A223,'[1]Deals (investment)'!$T:$T,$AW$1)+COUNTIFS('[1]Deals (investment)'!$B:$B,$A223,'[1]Deals (investment)'!$T:$T,$AX$1)+COUNTIFS('[1]Deals (investment)'!$B:$B,$A223,'[1]Deals (investment)'!$T:$T,$AY$1)</f>
        <v>#VALUE!</v>
      </c>
      <c r="AS223" s="17" t="e">
        <f>SUMIFS('[1]Deals (investment)'!$C:$C,'[1]Deals (investment)'!$B:$B,$A223)</f>
        <v>#VALUE!</v>
      </c>
      <c r="AT223" s="17" t="e">
        <f t="shared" si="25"/>
        <v>#VALUE!</v>
      </c>
      <c r="AU223" s="18" t="e">
        <f>COUNTIF('[1]Deals (Exits)'!$B:$B,A223)</f>
        <v>#VALUE!</v>
      </c>
      <c r="AV223" s="17" t="e">
        <f>SUMIFS('[1]Deals (investment)'!$C:$C,'[1]Deals (investment)'!$B:$B,$A223,'[1]Deals (investment)'!$T:$T,AV$1)</f>
        <v>#VALUE!</v>
      </c>
      <c r="AW223" s="17" t="e">
        <f>SUMIFS('[1]Deals (investment)'!$C:$C,'[1]Deals (investment)'!$B:$B,$A223,'[1]Deals (investment)'!$T:$T,AW$1)</f>
        <v>#VALUE!</v>
      </c>
      <c r="AX223" s="17" t="e">
        <f>SUMIFS('[1]Deals (investment)'!$C:$C,'[1]Deals (investment)'!$B:$B,$A223,'[1]Deals (investment)'!$T:$T,AX$1)</f>
        <v>#VALUE!</v>
      </c>
      <c r="AY223" s="17" t="e">
        <f>SUMIFS('[1]Deals (investment)'!$C:$C,'[1]Deals (investment)'!$B:$B,$A223,'[1]Deals (investment)'!$T:$T,AY$1)</f>
        <v>#VALUE!</v>
      </c>
      <c r="AZ223" s="17" t="e">
        <f>SUMIFS('[1]Deals (investment)'!$C:$C,'[1]Deals (investment)'!$B:$B,$A223,'[1]Deals (investment)'!$T:$T,AZ$1)</f>
        <v>#VALUE!</v>
      </c>
      <c r="BA223" s="17" t="e">
        <f>SUMIFS('[1]Deals (investment)'!$C:$C,'[1]Deals (investment)'!$B:$B,$A223,'[1]Deals (investment)'!$T:$T,BA$1)</f>
        <v>#VALUE!</v>
      </c>
      <c r="BB223" s="17" t="e">
        <f>SUMIFS('[1]Deals (investment)'!$C:$C,'[1]Deals (investment)'!$B:$B,$A223,'[1]Deals (investment)'!$T:$T,BB$1)</f>
        <v>#VALUE!</v>
      </c>
      <c r="BC223" s="17" t="e">
        <f>SUMIFS('[1]Deals (Exits)'!$C:$C,'[1]Deals (Exits)'!$B:$B,$A223)</f>
        <v>#VALUE!</v>
      </c>
      <c r="BD223" s="17" t="e">
        <f>SUMIFS('[1]Deals (investment)'!$C:$C,'[1]Deals (investment)'!$B:$B,$A223,'[1]Deals (investment)'!$V:$V,BD$1)</f>
        <v>#VALUE!</v>
      </c>
      <c r="BE223" s="17" t="e">
        <f>SUMIFS('[1]Deals (investment)'!$C:$C,'[1]Deals (investment)'!$B:$B,$A223,'[1]Deals (investment)'!$V:$V,BE$1)</f>
        <v>#VALUE!</v>
      </c>
      <c r="BF223" s="17" t="e">
        <f>SUMIFS('[1]Deals (investment)'!$C:$C,'[1]Deals (investment)'!$B:$B,$A223,'[1]Deals (investment)'!$V:$V,BF$1)</f>
        <v>#VALUE!</v>
      </c>
      <c r="BG223" s="17" t="e">
        <f>SUMIFS('[1]Deals (investment)'!$C:$C,'[1]Deals (investment)'!$B:$B,$A223,'[1]Deals (investment)'!$V:$V,BG$1)</f>
        <v>#VALUE!</v>
      </c>
      <c r="BH223" s="17" t="e">
        <f>SUMIFS('[1]Deals (investment)'!$C:$C,'[1]Deals (investment)'!$B:$B,$A223,'[1]Deals (investment)'!$V:$V,BH$1)</f>
        <v>#VALUE!</v>
      </c>
      <c r="BI223" s="17" t="e">
        <f>SUMIFS('[1]Deals (investment)'!$C:$C,'[1]Deals (investment)'!$B:$B,$A223,'[1]Deals (investment)'!$V:$V,BI$1)</f>
        <v>#VALUE!</v>
      </c>
      <c r="BJ223" s="17" t="e">
        <f>SUMIFS('[1]Deals (investment)'!$C:$C,'[1]Deals (investment)'!$B:$B,$A223,'[1]Deals (investment)'!$V:$V,BJ$1)</f>
        <v>#VALUE!</v>
      </c>
      <c r="BK223" s="17" t="e">
        <f>SUMIFS('[1]Deals (investment)'!$C:$C,'[1]Deals (investment)'!$B:$B,$A223,'[1]Deals (investment)'!$V:$V,BK$1)</f>
        <v>#VALUE!</v>
      </c>
      <c r="BL223" s="17" t="e">
        <f>SUMIFS('[1]Deals (investment)'!$C:$C,'[1]Deals (investment)'!$B:$B,$A223,'[1]Deals (investment)'!$V:$V,BL$1)</f>
        <v>#VALUE!</v>
      </c>
      <c r="BM223" s="17" t="e">
        <f>SUMIFS('[1]Deals (investment)'!$C:$C,'[1]Deals (investment)'!$B:$B,$A223,'[1]Deals (investment)'!$V:$V,BM$1)</f>
        <v>#VALUE!</v>
      </c>
      <c r="BN223" s="15"/>
      <c r="BO223" s="15"/>
      <c r="BP223" s="22"/>
      <c r="BQ223" s="15"/>
      <c r="BR223" s="15"/>
      <c r="BS223" s="15"/>
      <c r="BT223" s="15"/>
      <c r="BU223" s="15"/>
      <c r="BV223" s="15"/>
      <c r="BW223" s="15"/>
      <c r="BX223" s="15"/>
      <c r="BY223" s="15"/>
      <c r="BZ223" s="15"/>
      <c r="CA223" s="15"/>
      <c r="CB223" s="15"/>
      <c r="CC223" s="15"/>
      <c r="CD223" s="15" t="str">
        <f t="shared" ref="CD223:CD224" si="28">CONCATENATE(A223,B223,C223)</f>
        <v>Aella CreditAella Credit provides Instant loans to Africans who can prove a source of Income either through their employers or individually. We are at the forefront of financial inclusion and empowerment of the underbanked.Active</v>
      </c>
      <c r="CE223" s="15"/>
      <c r="CF223" s="15"/>
      <c r="CG223" s="15"/>
      <c r="CH223" s="15"/>
      <c r="CI223" s="15"/>
      <c r="CJ223" s="15"/>
      <c r="DM223">
        <v>166</v>
      </c>
    </row>
    <row r="224" spans="1:118" ht="12.75">
      <c r="A224" s="15" t="s">
        <v>1962</v>
      </c>
      <c r="B224" s="15" t="s">
        <v>1963</v>
      </c>
      <c r="C224" s="15" t="s">
        <v>58</v>
      </c>
      <c r="D224" s="16">
        <v>2016</v>
      </c>
      <c r="E224" s="15" t="s">
        <v>340</v>
      </c>
      <c r="F224" s="15"/>
      <c r="G224" s="15" t="s">
        <v>342</v>
      </c>
      <c r="H224" s="15" t="s">
        <v>342</v>
      </c>
      <c r="I224" s="15" t="s">
        <v>342</v>
      </c>
      <c r="J224" s="15"/>
      <c r="K224" s="17" t="e">
        <f t="shared" si="23"/>
        <v>#VALUE!</v>
      </c>
      <c r="L224" s="15"/>
      <c r="M224" s="18" t="e">
        <f t="shared" si="24"/>
        <v>#VALUE!</v>
      </c>
      <c r="N224" s="15"/>
      <c r="O224" s="15"/>
      <c r="P224" s="15"/>
      <c r="Q224" s="15"/>
      <c r="R224" s="15" t="s">
        <v>375</v>
      </c>
      <c r="S224" s="19" t="s">
        <v>144</v>
      </c>
      <c r="T224" s="15" t="s">
        <v>375</v>
      </c>
      <c r="U224" s="38">
        <v>266000</v>
      </c>
      <c r="V224" s="15" t="s">
        <v>1964</v>
      </c>
      <c r="W224" s="15"/>
      <c r="X224" s="15" t="s">
        <v>134</v>
      </c>
      <c r="Y224" s="15" t="s">
        <v>1965</v>
      </c>
      <c r="AB224" s="20" t="s">
        <v>286</v>
      </c>
      <c r="AC224" s="21" t="s">
        <v>1966</v>
      </c>
      <c r="AD224" s="21" t="s">
        <v>1967</v>
      </c>
      <c r="AE224" s="21" t="s">
        <v>1968</v>
      </c>
      <c r="AF224" s="21" t="s">
        <v>1969</v>
      </c>
      <c r="AG224" s="22">
        <f t="shared" si="27"/>
        <v>0.67741935483870963</v>
      </c>
      <c r="AH224" s="15" t="str">
        <f t="shared" si="21"/>
        <v/>
      </c>
      <c r="AI224" s="22" t="str">
        <f>VLOOKUP(A224,'[1]Deals (investment)'!$B$2:$Z$1497,1,FALSE)</f>
        <v>Musanga</v>
      </c>
      <c r="AJ224" s="22">
        <f>VLOOKUP(A224,'[1]Deals (investment)'!$B$2:$Z$870,15,FALSE)</f>
        <v>1</v>
      </c>
      <c r="AK224" s="17" t="e">
        <f>VLOOKUP(A224,'[1]Deals (Exits)'!B:B,1,FALSE)</f>
        <v>#N/A</v>
      </c>
      <c r="AL224" s="23">
        <f>VLOOKUP(G224,[1]Lookups!$V$3:$Y$197,4,FALSE)</f>
        <v>0</v>
      </c>
      <c r="AM224" s="17" t="str">
        <f>VLOOKUP(X224,[1]Lookups!$B$3:$C$200,2,FALSE)</f>
        <v>Transport &amp; Logistics</v>
      </c>
      <c r="AN224" s="17" t="str">
        <f>VLOOKUP(R224,[1]Lookups!$H$3:$I$69,2,FALSE)</f>
        <v>2. Seed</v>
      </c>
      <c r="AO224" s="17" t="str">
        <f>VLOOKUP(T224,[1]Lookups!$H$3:$I$69,2,FALSE)</f>
        <v>2. Seed</v>
      </c>
      <c r="AP224" s="17" t="str">
        <f>VLOOKUP(AN224,[1]Lookups!$N$3:$O$11,2,FALSE)</f>
        <v>Early</v>
      </c>
      <c r="AQ224" s="18" t="e">
        <f>COUNTIFS('[1]Deals (investment)'!$B:$B,$A224)</f>
        <v>#VALUE!</v>
      </c>
      <c r="AR224" s="18" t="e">
        <f>COUNTIFS('[1]Deals (investment)'!$B:$B,$A224,'[1]Deals (investment)'!$T:$T,$AW$1)+COUNTIFS('[1]Deals (investment)'!$B:$B,$A224,'[1]Deals (investment)'!$T:$T,$AX$1)+COUNTIFS('[1]Deals (investment)'!$B:$B,$A224,'[1]Deals (investment)'!$T:$T,$AY$1)</f>
        <v>#VALUE!</v>
      </c>
      <c r="AS224" s="17" t="e">
        <f>SUMIFS('[1]Deals (investment)'!$C:$C,'[1]Deals (investment)'!$B:$B,$A224)</f>
        <v>#VALUE!</v>
      </c>
      <c r="AT224" s="17" t="e">
        <f t="shared" si="25"/>
        <v>#VALUE!</v>
      </c>
      <c r="AU224" s="18" t="e">
        <f>COUNTIF('[1]Deals (Exits)'!$B:$B,A224)</f>
        <v>#VALUE!</v>
      </c>
      <c r="AV224" s="17" t="e">
        <f>SUMIFS('[1]Deals (investment)'!$C:$C,'[1]Deals (investment)'!$B:$B,$A224,'[1]Deals (investment)'!$T:$T,AV$1)</f>
        <v>#VALUE!</v>
      </c>
      <c r="AW224" s="17" t="e">
        <f>SUMIFS('[1]Deals (investment)'!$C:$C,'[1]Deals (investment)'!$B:$B,$A224,'[1]Deals (investment)'!$T:$T,AW$1)</f>
        <v>#VALUE!</v>
      </c>
      <c r="AX224" s="17" t="e">
        <f>SUMIFS('[1]Deals (investment)'!$C:$C,'[1]Deals (investment)'!$B:$B,$A224,'[1]Deals (investment)'!$T:$T,AX$1)</f>
        <v>#VALUE!</v>
      </c>
      <c r="AY224" s="17" t="e">
        <f>SUMIFS('[1]Deals (investment)'!$C:$C,'[1]Deals (investment)'!$B:$B,$A224,'[1]Deals (investment)'!$T:$T,AY$1)</f>
        <v>#VALUE!</v>
      </c>
      <c r="AZ224" s="17" t="e">
        <f>SUMIFS('[1]Deals (investment)'!$C:$C,'[1]Deals (investment)'!$B:$B,$A224,'[1]Deals (investment)'!$T:$T,AZ$1)</f>
        <v>#VALUE!</v>
      </c>
      <c r="BA224" s="17" t="e">
        <f>SUMIFS('[1]Deals (investment)'!$C:$C,'[1]Deals (investment)'!$B:$B,$A224,'[1]Deals (investment)'!$T:$T,BA$1)</f>
        <v>#VALUE!</v>
      </c>
      <c r="BB224" s="17" t="e">
        <f>SUMIFS('[1]Deals (investment)'!$C:$C,'[1]Deals (investment)'!$B:$B,$A224,'[1]Deals (investment)'!$T:$T,BB$1)</f>
        <v>#VALUE!</v>
      </c>
      <c r="BC224" s="17" t="e">
        <f>SUMIFS('[1]Deals (Exits)'!$C:$C,'[1]Deals (Exits)'!$B:$B,$A224)</f>
        <v>#VALUE!</v>
      </c>
      <c r="BD224" s="17" t="e">
        <f>SUMIFS('[1]Deals (investment)'!$C:$C,'[1]Deals (investment)'!$B:$B,$A224,'[1]Deals (investment)'!$V:$V,BD$1)</f>
        <v>#VALUE!</v>
      </c>
      <c r="BE224" s="17" t="e">
        <f>SUMIFS('[1]Deals (investment)'!$C:$C,'[1]Deals (investment)'!$B:$B,$A224,'[1]Deals (investment)'!$V:$V,BE$1)</f>
        <v>#VALUE!</v>
      </c>
      <c r="BF224" s="17" t="e">
        <f>SUMIFS('[1]Deals (investment)'!$C:$C,'[1]Deals (investment)'!$B:$B,$A224,'[1]Deals (investment)'!$V:$V,BF$1)</f>
        <v>#VALUE!</v>
      </c>
      <c r="BG224" s="17" t="e">
        <f>SUMIFS('[1]Deals (investment)'!$C:$C,'[1]Deals (investment)'!$B:$B,$A224,'[1]Deals (investment)'!$V:$V,BG$1)</f>
        <v>#VALUE!</v>
      </c>
      <c r="BH224" s="17" t="e">
        <f>SUMIFS('[1]Deals (investment)'!$C:$C,'[1]Deals (investment)'!$B:$B,$A224,'[1]Deals (investment)'!$V:$V,BH$1)</f>
        <v>#VALUE!</v>
      </c>
      <c r="BI224" s="17" t="e">
        <f>SUMIFS('[1]Deals (investment)'!$C:$C,'[1]Deals (investment)'!$B:$B,$A224,'[1]Deals (investment)'!$V:$V,BI$1)</f>
        <v>#VALUE!</v>
      </c>
      <c r="BJ224" s="17" t="e">
        <f>SUMIFS('[1]Deals (investment)'!$C:$C,'[1]Deals (investment)'!$B:$B,$A224,'[1]Deals (investment)'!$V:$V,BJ$1)</f>
        <v>#VALUE!</v>
      </c>
      <c r="BK224" s="17" t="e">
        <f>SUMIFS('[1]Deals (investment)'!$C:$C,'[1]Deals (investment)'!$B:$B,$A224,'[1]Deals (investment)'!$V:$V,BK$1)</f>
        <v>#VALUE!</v>
      </c>
      <c r="BL224" s="17" t="e">
        <f>SUMIFS('[1]Deals (investment)'!$C:$C,'[1]Deals (investment)'!$B:$B,$A224,'[1]Deals (investment)'!$V:$V,BL$1)</f>
        <v>#VALUE!</v>
      </c>
      <c r="BM224" s="17" t="e">
        <f>SUMIFS('[1]Deals (investment)'!$C:$C,'[1]Deals (investment)'!$B:$B,$A224,'[1]Deals (investment)'!$V:$V,BM$1)</f>
        <v>#VALUE!</v>
      </c>
      <c r="BN224" s="15"/>
      <c r="BO224" s="15"/>
      <c r="BP224" s="22"/>
      <c r="BQ224" s="15"/>
      <c r="BR224" s="15"/>
      <c r="BS224" s="15"/>
      <c r="BT224" s="15"/>
      <c r="BU224" s="15"/>
      <c r="BV224" s="15"/>
      <c r="BW224" s="15"/>
      <c r="BX224" s="15"/>
      <c r="BY224" s="15"/>
      <c r="BZ224" s="15"/>
      <c r="CA224" s="15"/>
      <c r="CB224" s="15"/>
      <c r="CC224" s="15"/>
      <c r="CD224" s="15" t="str">
        <f t="shared" si="28"/>
        <v>MusangaMusanga is a platform that connects shippers and carriers in real time. We are on a mission to transform product Delivery across Africa and other emerging markets.Active</v>
      </c>
      <c r="CE224" s="15"/>
      <c r="CF224" s="15"/>
      <c r="CG224" s="15"/>
      <c r="CH224" s="15"/>
      <c r="CI224" s="15"/>
      <c r="CJ224" s="15"/>
      <c r="DM224">
        <v>102</v>
      </c>
    </row>
    <row r="225" spans="1:117" ht="12.75">
      <c r="A225" s="15" t="s">
        <v>1970</v>
      </c>
      <c r="B225" s="15" t="s">
        <v>1971</v>
      </c>
      <c r="C225" s="15" t="s">
        <v>58</v>
      </c>
      <c r="D225" s="16">
        <v>2016</v>
      </c>
      <c r="E225" s="15" t="s">
        <v>128</v>
      </c>
      <c r="F225" s="15" t="s">
        <v>199</v>
      </c>
      <c r="G225" s="15" t="s">
        <v>129</v>
      </c>
      <c r="H225" s="15" t="s">
        <v>129</v>
      </c>
      <c r="I225" s="15" t="s">
        <v>129</v>
      </c>
      <c r="J225" s="15"/>
      <c r="K225" s="17" t="e">
        <f t="shared" si="23"/>
        <v>#VALUE!</v>
      </c>
      <c r="L225" s="15"/>
      <c r="M225" s="18" t="e">
        <f t="shared" si="24"/>
        <v>#VALUE!</v>
      </c>
      <c r="N225" s="15"/>
      <c r="O225" s="15"/>
      <c r="P225" s="15"/>
      <c r="Q225" s="15"/>
      <c r="R225" s="15" t="s">
        <v>375</v>
      </c>
      <c r="S225" s="19">
        <v>150000</v>
      </c>
      <c r="T225" s="15" t="s">
        <v>375</v>
      </c>
      <c r="U225" s="17">
        <v>150000</v>
      </c>
      <c r="V225" s="15" t="s">
        <v>1972</v>
      </c>
      <c r="W225" s="15">
        <v>1</v>
      </c>
      <c r="X225" s="15" t="s">
        <v>229</v>
      </c>
      <c r="Y225" s="15" t="s">
        <v>1973</v>
      </c>
      <c r="AB225" s="32">
        <v>43506</v>
      </c>
      <c r="AC225" s="21" t="s">
        <v>1974</v>
      </c>
      <c r="AD225" s="21" t="s">
        <v>1975</v>
      </c>
      <c r="AE225" s="15" t="s">
        <v>199</v>
      </c>
      <c r="AF225" s="21" t="s">
        <v>1976</v>
      </c>
      <c r="AG225" s="22">
        <f t="shared" si="27"/>
        <v>0.74193548387096775</v>
      </c>
      <c r="AH225" s="15" t="str">
        <f t="shared" si="21"/>
        <v/>
      </c>
      <c r="AI225" s="22" t="str">
        <f>VLOOKUP(A225,'[1]Deals (investment)'!$B$2:$Z$1497,1,FALSE)</f>
        <v>Tripdizer</v>
      </c>
      <c r="AJ225" s="22">
        <f>VLOOKUP(A225,'[1]Deals (investment)'!$B$2:$Z$870,15,FALSE)</f>
        <v>1</v>
      </c>
      <c r="AK225" s="17" t="e">
        <f>VLOOKUP(A225,'[1]Deals (Exits)'!B:B,1,FALSE)</f>
        <v>#N/A</v>
      </c>
      <c r="AL225" s="23">
        <f>VLOOKUP(G225,[1]Lookups!$V$3:$Y$197,4,FALSE)</f>
        <v>0</v>
      </c>
      <c r="AM225" s="17" t="str">
        <f>VLOOKUP(X225,[1]Lookups!$B$3:$C$200,2,FALSE)</f>
        <v>Travel &amp; Leisure</v>
      </c>
      <c r="AN225" s="17" t="str">
        <f>VLOOKUP(R225,[1]Lookups!$H$3:$I$69,2,FALSE)</f>
        <v>2. Seed</v>
      </c>
      <c r="AO225" s="17" t="str">
        <f>VLOOKUP(T225,[1]Lookups!$H$3:$I$69,2,FALSE)</f>
        <v>2. Seed</v>
      </c>
      <c r="AP225" s="17" t="str">
        <f>VLOOKUP(AN225,[1]Lookups!$N$3:$O$11,2,FALSE)</f>
        <v>Early</v>
      </c>
      <c r="AQ225" s="18" t="e">
        <f>COUNTIFS('[1]Deals (investment)'!$B:$B,$A225)</f>
        <v>#VALUE!</v>
      </c>
      <c r="AR225" s="18" t="e">
        <f>COUNTIFS('[1]Deals (investment)'!$B:$B,$A225,'[1]Deals (investment)'!$T:$T,$AW$1)+COUNTIFS('[1]Deals (investment)'!$B:$B,$A225,'[1]Deals (investment)'!$T:$T,$AX$1)+COUNTIFS('[1]Deals (investment)'!$B:$B,$A225,'[1]Deals (investment)'!$T:$T,$AY$1)</f>
        <v>#VALUE!</v>
      </c>
      <c r="AS225" s="17" t="e">
        <f>SUMIFS('[1]Deals (investment)'!$C:$C,'[1]Deals (investment)'!$B:$B,$A225)</f>
        <v>#VALUE!</v>
      </c>
      <c r="AT225" s="17" t="e">
        <f t="shared" si="25"/>
        <v>#VALUE!</v>
      </c>
      <c r="AU225" s="18" t="e">
        <f>COUNTIF('[1]Deals (Exits)'!$B:$B,A225)</f>
        <v>#VALUE!</v>
      </c>
      <c r="AV225" s="17" t="e">
        <f>SUMIFS('[1]Deals (investment)'!$C:$C,'[1]Deals (investment)'!$B:$B,$A225,'[1]Deals (investment)'!$T:$T,AV$1)</f>
        <v>#VALUE!</v>
      </c>
      <c r="AW225" s="17" t="e">
        <f>SUMIFS('[1]Deals (investment)'!$C:$C,'[1]Deals (investment)'!$B:$B,$A225,'[1]Deals (investment)'!$T:$T,AW$1)</f>
        <v>#VALUE!</v>
      </c>
      <c r="AX225" s="17" t="e">
        <f>SUMIFS('[1]Deals (investment)'!$C:$C,'[1]Deals (investment)'!$B:$B,$A225,'[1]Deals (investment)'!$T:$T,AX$1)</f>
        <v>#VALUE!</v>
      </c>
      <c r="AY225" s="17" t="e">
        <f>SUMIFS('[1]Deals (investment)'!$C:$C,'[1]Deals (investment)'!$B:$B,$A225,'[1]Deals (investment)'!$T:$T,AY$1)</f>
        <v>#VALUE!</v>
      </c>
      <c r="AZ225" s="17" t="e">
        <f>SUMIFS('[1]Deals (investment)'!$C:$C,'[1]Deals (investment)'!$B:$B,$A225,'[1]Deals (investment)'!$T:$T,AZ$1)</f>
        <v>#VALUE!</v>
      </c>
      <c r="BA225" s="17" t="e">
        <f>SUMIFS('[1]Deals (investment)'!$C:$C,'[1]Deals (investment)'!$B:$B,$A225,'[1]Deals (investment)'!$T:$T,BA$1)</f>
        <v>#VALUE!</v>
      </c>
      <c r="BB225" s="17" t="e">
        <f>SUMIFS('[1]Deals (investment)'!$C:$C,'[1]Deals (investment)'!$B:$B,$A225,'[1]Deals (investment)'!$T:$T,BB$1)</f>
        <v>#VALUE!</v>
      </c>
      <c r="BC225" s="17" t="e">
        <f>SUMIFS('[1]Deals (Exits)'!$C:$C,'[1]Deals (Exits)'!$B:$B,$A225)</f>
        <v>#VALUE!</v>
      </c>
      <c r="BD225" s="17" t="e">
        <f>SUMIFS('[1]Deals (investment)'!$C:$C,'[1]Deals (investment)'!$B:$B,$A225,'[1]Deals (investment)'!$V:$V,BD$1)</f>
        <v>#VALUE!</v>
      </c>
      <c r="BE225" s="17" t="e">
        <f>SUMIFS('[1]Deals (investment)'!$C:$C,'[1]Deals (investment)'!$B:$B,$A225,'[1]Deals (investment)'!$V:$V,BE$1)</f>
        <v>#VALUE!</v>
      </c>
      <c r="BF225" s="17" t="e">
        <f>SUMIFS('[1]Deals (investment)'!$C:$C,'[1]Deals (investment)'!$B:$B,$A225,'[1]Deals (investment)'!$V:$V,BF$1)</f>
        <v>#VALUE!</v>
      </c>
      <c r="BG225" s="17" t="e">
        <f>SUMIFS('[1]Deals (investment)'!$C:$C,'[1]Deals (investment)'!$B:$B,$A225,'[1]Deals (investment)'!$V:$V,BG$1)</f>
        <v>#VALUE!</v>
      </c>
      <c r="BH225" s="17" t="e">
        <f>SUMIFS('[1]Deals (investment)'!$C:$C,'[1]Deals (investment)'!$B:$B,$A225,'[1]Deals (investment)'!$V:$V,BH$1)</f>
        <v>#VALUE!</v>
      </c>
      <c r="BI225" s="17" t="e">
        <f>SUMIFS('[1]Deals (investment)'!$C:$C,'[1]Deals (investment)'!$B:$B,$A225,'[1]Deals (investment)'!$V:$V,BI$1)</f>
        <v>#VALUE!</v>
      </c>
      <c r="BJ225" s="17" t="e">
        <f>SUMIFS('[1]Deals (investment)'!$C:$C,'[1]Deals (investment)'!$B:$B,$A225,'[1]Deals (investment)'!$V:$V,BJ$1)</f>
        <v>#VALUE!</v>
      </c>
      <c r="BK225" s="17" t="e">
        <f>SUMIFS('[1]Deals (investment)'!$C:$C,'[1]Deals (investment)'!$B:$B,$A225,'[1]Deals (investment)'!$V:$V,BK$1)</f>
        <v>#VALUE!</v>
      </c>
      <c r="BL225" s="17" t="e">
        <f>SUMIFS('[1]Deals (investment)'!$C:$C,'[1]Deals (investment)'!$B:$B,$A225,'[1]Deals (investment)'!$V:$V,BL$1)</f>
        <v>#VALUE!</v>
      </c>
      <c r="BM225" s="17" t="e">
        <f>SUMIFS('[1]Deals (investment)'!$C:$C,'[1]Deals (investment)'!$B:$B,$A225,'[1]Deals (investment)'!$V:$V,BM$1)</f>
        <v>#VALUE!</v>
      </c>
      <c r="BN225" s="15"/>
      <c r="BO225" s="15"/>
      <c r="BP225" s="22"/>
      <c r="BQ225" s="15"/>
      <c r="BR225" s="15"/>
      <c r="BS225" s="15"/>
      <c r="BT225" s="15"/>
      <c r="BU225" s="15"/>
      <c r="BV225" s="15"/>
      <c r="BW225" s="15"/>
      <c r="BX225" s="15"/>
      <c r="BY225" s="15"/>
      <c r="BZ225" s="15"/>
      <c r="CA225" s="15"/>
      <c r="CB225" s="15"/>
      <c r="CC225" s="15"/>
      <c r="CD225" s="15"/>
      <c r="CE225" s="15"/>
      <c r="CF225" s="15"/>
      <c r="CG225" s="15"/>
      <c r="CH225" s="15"/>
      <c r="CI225" s="15"/>
      <c r="CJ225" s="15"/>
      <c r="DM225">
        <v>346</v>
      </c>
    </row>
    <row r="226" spans="1:117" ht="12.75">
      <c r="A226" s="15" t="s">
        <v>1977</v>
      </c>
      <c r="B226" s="15" t="s">
        <v>1978</v>
      </c>
      <c r="C226" s="15" t="s">
        <v>58</v>
      </c>
      <c r="D226" s="16">
        <v>2017</v>
      </c>
      <c r="E226" s="15" t="s">
        <v>128</v>
      </c>
      <c r="F226" s="15" t="s">
        <v>1979</v>
      </c>
      <c r="G226" s="15" t="s">
        <v>129</v>
      </c>
      <c r="H226" s="15" t="s">
        <v>129</v>
      </c>
      <c r="I226" s="15" t="s">
        <v>1980</v>
      </c>
      <c r="J226" s="15"/>
      <c r="K226" s="17">
        <v>250000</v>
      </c>
      <c r="L226" s="15"/>
      <c r="M226" s="18" t="e">
        <f t="shared" si="24"/>
        <v>#VALUE!</v>
      </c>
      <c r="N226" s="15" t="s">
        <v>1981</v>
      </c>
      <c r="O226" s="15"/>
      <c r="P226" s="15"/>
      <c r="Q226" s="24" t="e">
        <f ca="1">_xludf.MAXIFS('[1]Deals (investment)'!A:A,'[1]Deals (investment)'!B:B,A226)</f>
        <v>#NAME?</v>
      </c>
      <c r="R226" s="15" t="s">
        <v>375</v>
      </c>
      <c r="S226" s="19">
        <v>250000</v>
      </c>
      <c r="T226" s="15" t="s">
        <v>375</v>
      </c>
      <c r="U226" s="19">
        <v>250000</v>
      </c>
      <c r="V226" s="15" t="s">
        <v>1982</v>
      </c>
      <c r="W226" s="15">
        <v>1</v>
      </c>
      <c r="X226" s="15" t="s">
        <v>294</v>
      </c>
      <c r="Y226" s="15" t="s">
        <v>1983</v>
      </c>
      <c r="AA226" s="25" t="s">
        <v>1984</v>
      </c>
      <c r="AB226" s="20" t="s">
        <v>286</v>
      </c>
      <c r="AC226" s="21" t="s">
        <v>1985</v>
      </c>
      <c r="AD226" s="21" t="s">
        <v>1986</v>
      </c>
      <c r="AE226" s="21" t="s">
        <v>1987</v>
      </c>
      <c r="AF226" s="21" t="s">
        <v>1988</v>
      </c>
      <c r="AG226" s="22">
        <f t="shared" ca="1" si="27"/>
        <v>0.83870967741935487</v>
      </c>
      <c r="AH226" s="15" t="str">
        <f t="shared" si="21"/>
        <v/>
      </c>
      <c r="AI226" s="22" t="str">
        <f>VLOOKUP(A226,'[1]Deals (investment)'!$B$2:$Z$1497,1,FALSE)</f>
        <v>HealthApp Group</v>
      </c>
      <c r="AJ226" s="22">
        <f>VLOOKUP(A226,'[1]Deals (investment)'!$B$2:$Z$870,15,FALSE)</f>
        <v>0</v>
      </c>
      <c r="AK226" s="17" t="e">
        <f>VLOOKUP(A226,'[1]Deals (Exits)'!B:B,1,FALSE)</f>
        <v>#N/A</v>
      </c>
      <c r="AL226" s="23">
        <f>VLOOKUP(G226,[1]Lookups!$V$3:$Y$197,4,FALSE)</f>
        <v>0</v>
      </c>
      <c r="AM226" s="17" t="str">
        <f>VLOOKUP(X226,[1]Lookups!$B$3:$C$200,2,FALSE)</f>
        <v>Health &amp; Pharmaceuticals</v>
      </c>
      <c r="AN226" s="17" t="str">
        <f>VLOOKUP(R226,[1]Lookups!$H$3:$I$69,2,FALSE)</f>
        <v>2. Seed</v>
      </c>
      <c r="AO226" s="17" t="str">
        <f>VLOOKUP(T226,[1]Lookups!$H$3:$I$69,2,FALSE)</f>
        <v>2. Seed</v>
      </c>
      <c r="AP226" s="17" t="str">
        <f>VLOOKUP(AN226,[1]Lookups!$N$3:$O$11,2,FALSE)</f>
        <v>Early</v>
      </c>
      <c r="AQ226" s="18" t="e">
        <f>COUNTIFS('[1]Deals (investment)'!$B:$B,$A226)</f>
        <v>#VALUE!</v>
      </c>
      <c r="AR226" s="18" t="e">
        <f>COUNTIFS('[1]Deals (investment)'!$B:$B,$A226,'[1]Deals (investment)'!$T:$T,$AW$1)+COUNTIFS('[1]Deals (investment)'!$B:$B,$A226,'[1]Deals (investment)'!$T:$T,$AX$1)+COUNTIFS('[1]Deals (investment)'!$B:$B,$A226,'[1]Deals (investment)'!$T:$T,$AY$1)</f>
        <v>#VALUE!</v>
      </c>
      <c r="AS226" s="17" t="e">
        <f>SUMIFS('[1]Deals (investment)'!$C:$C,'[1]Deals (investment)'!$B:$B,$A226)</f>
        <v>#VALUE!</v>
      </c>
      <c r="AT226" s="17" t="e">
        <f t="shared" si="25"/>
        <v>#VALUE!</v>
      </c>
      <c r="AU226" s="18" t="e">
        <f>COUNTIF('[1]Deals (Exits)'!$B:$B,A226)</f>
        <v>#VALUE!</v>
      </c>
      <c r="AV226" s="17" t="e">
        <f>SUMIFS('[1]Deals (investment)'!$C:$C,'[1]Deals (investment)'!$B:$B,$A226,'[1]Deals (investment)'!$T:$T,AV$1)</f>
        <v>#VALUE!</v>
      </c>
      <c r="AW226" s="17" t="e">
        <f>SUMIFS('[1]Deals (investment)'!$C:$C,'[1]Deals (investment)'!$B:$B,$A226,'[1]Deals (investment)'!$T:$T,AW$1)</f>
        <v>#VALUE!</v>
      </c>
      <c r="AX226" s="17" t="e">
        <f>SUMIFS('[1]Deals (investment)'!$C:$C,'[1]Deals (investment)'!$B:$B,$A226,'[1]Deals (investment)'!$T:$T,AX$1)</f>
        <v>#VALUE!</v>
      </c>
      <c r="AY226" s="17" t="e">
        <f>SUMIFS('[1]Deals (investment)'!$C:$C,'[1]Deals (investment)'!$B:$B,$A226,'[1]Deals (investment)'!$T:$T,AY$1)</f>
        <v>#VALUE!</v>
      </c>
      <c r="AZ226" s="17" t="e">
        <f>SUMIFS('[1]Deals (investment)'!$C:$C,'[1]Deals (investment)'!$B:$B,$A226,'[1]Deals (investment)'!$T:$T,AZ$1)</f>
        <v>#VALUE!</v>
      </c>
      <c r="BA226" s="17" t="e">
        <f>SUMIFS('[1]Deals (investment)'!$C:$C,'[1]Deals (investment)'!$B:$B,$A226,'[1]Deals (investment)'!$T:$T,BA$1)</f>
        <v>#VALUE!</v>
      </c>
      <c r="BB226" s="17" t="e">
        <f>SUMIFS('[1]Deals (investment)'!$C:$C,'[1]Deals (investment)'!$B:$B,$A226,'[1]Deals (investment)'!$T:$T,BB$1)</f>
        <v>#VALUE!</v>
      </c>
      <c r="BC226" s="17" t="e">
        <f>SUMIFS('[1]Deals (Exits)'!$C:$C,'[1]Deals (Exits)'!$B:$B,$A226)</f>
        <v>#VALUE!</v>
      </c>
      <c r="BD226" s="17" t="e">
        <f>SUMIFS('[1]Deals (investment)'!$C:$C,'[1]Deals (investment)'!$B:$B,$A226,'[1]Deals (investment)'!$V:$V,BD$1)</f>
        <v>#VALUE!</v>
      </c>
      <c r="BE226" s="17" t="e">
        <f>SUMIFS('[1]Deals (investment)'!$C:$C,'[1]Deals (investment)'!$B:$B,$A226,'[1]Deals (investment)'!$V:$V,BE$1)</f>
        <v>#VALUE!</v>
      </c>
      <c r="BF226" s="17" t="e">
        <f>SUMIFS('[1]Deals (investment)'!$C:$C,'[1]Deals (investment)'!$B:$B,$A226,'[1]Deals (investment)'!$V:$V,BF$1)</f>
        <v>#VALUE!</v>
      </c>
      <c r="BG226" s="17" t="e">
        <f>SUMIFS('[1]Deals (investment)'!$C:$C,'[1]Deals (investment)'!$B:$B,$A226,'[1]Deals (investment)'!$V:$V,BG$1)</f>
        <v>#VALUE!</v>
      </c>
      <c r="BH226" s="17" t="e">
        <f>SUMIFS('[1]Deals (investment)'!$C:$C,'[1]Deals (investment)'!$B:$B,$A226,'[1]Deals (investment)'!$V:$V,BH$1)</f>
        <v>#VALUE!</v>
      </c>
      <c r="BI226" s="17" t="e">
        <f>SUMIFS('[1]Deals (investment)'!$C:$C,'[1]Deals (investment)'!$B:$B,$A226,'[1]Deals (investment)'!$V:$V,BI$1)</f>
        <v>#VALUE!</v>
      </c>
      <c r="BJ226" s="17" t="e">
        <f>SUMIFS('[1]Deals (investment)'!$C:$C,'[1]Deals (investment)'!$B:$B,$A226,'[1]Deals (investment)'!$V:$V,BJ$1)</f>
        <v>#VALUE!</v>
      </c>
      <c r="BK226" s="17" t="e">
        <f>SUMIFS('[1]Deals (investment)'!$C:$C,'[1]Deals (investment)'!$B:$B,$A226,'[1]Deals (investment)'!$V:$V,BK$1)</f>
        <v>#VALUE!</v>
      </c>
      <c r="BL226" s="17" t="e">
        <f>SUMIFS('[1]Deals (investment)'!$C:$C,'[1]Deals (investment)'!$B:$B,$A226,'[1]Deals (investment)'!$V:$V,BL$1)</f>
        <v>#VALUE!</v>
      </c>
      <c r="BM226" s="17" t="e">
        <f>SUMIFS('[1]Deals (investment)'!$C:$C,'[1]Deals (investment)'!$B:$B,$A226,'[1]Deals (investment)'!$V:$V,BM$1)</f>
        <v>#VALUE!</v>
      </c>
      <c r="BN226" s="15"/>
      <c r="BO226" s="15"/>
      <c r="BP226" s="22"/>
      <c r="BQ226" s="15"/>
      <c r="BR226" s="15"/>
      <c r="BS226" s="15"/>
      <c r="BT226" s="15"/>
      <c r="BU226" s="15"/>
      <c r="BV226" s="15"/>
      <c r="BW226" s="15"/>
      <c r="BX226" s="15"/>
      <c r="BY226" s="15"/>
      <c r="BZ226" s="15"/>
      <c r="CA226" s="15"/>
      <c r="CB226" s="15"/>
      <c r="CC226" s="15"/>
      <c r="CD226" s="15" t="str">
        <f>CONCATENATE(A226,B226,C226)</f>
        <v>HealthApp GroupHealthApp Group are the publishers of 7keema, the market leader of the on demand nursing services in Egypt. Since founded, 7keema is helping thousands of both users and nursing staff all over Cairo.Active</v>
      </c>
      <c r="CE226" s="15"/>
      <c r="CF226" s="15"/>
      <c r="CG226" s="15"/>
      <c r="CH226" s="15"/>
      <c r="CI226" s="15"/>
      <c r="CJ226" s="15"/>
    </row>
    <row r="227" spans="1:117" ht="12.75">
      <c r="A227" s="15" t="s">
        <v>1989</v>
      </c>
      <c r="B227" s="15" t="s">
        <v>1990</v>
      </c>
      <c r="C227" s="15" t="s">
        <v>58</v>
      </c>
      <c r="D227" s="16">
        <v>2017</v>
      </c>
      <c r="E227" s="15" t="s">
        <v>272</v>
      </c>
      <c r="F227" s="15"/>
      <c r="G227" s="15" t="s">
        <v>273</v>
      </c>
      <c r="H227" s="15" t="s">
        <v>273</v>
      </c>
      <c r="I227" s="15" t="s">
        <v>273</v>
      </c>
      <c r="J227" s="15"/>
      <c r="K227" s="17" t="e">
        <f t="shared" ref="K227:K283" si="29">AT227</f>
        <v>#VALUE!</v>
      </c>
      <c r="L227" s="15"/>
      <c r="M227" s="18" t="e">
        <f t="shared" si="24"/>
        <v>#VALUE!</v>
      </c>
      <c r="N227" s="15"/>
      <c r="O227" s="15"/>
      <c r="P227" s="15"/>
      <c r="Q227" s="15"/>
      <c r="R227" s="15" t="s">
        <v>375</v>
      </c>
      <c r="S227" s="19">
        <v>250000</v>
      </c>
      <c r="T227" s="15" t="s">
        <v>375</v>
      </c>
      <c r="U227" s="17">
        <v>250000</v>
      </c>
      <c r="V227" s="15" t="s">
        <v>1991</v>
      </c>
      <c r="W227" s="15"/>
      <c r="X227" s="15" t="s">
        <v>294</v>
      </c>
      <c r="Y227" s="15" t="s">
        <v>1992</v>
      </c>
      <c r="AB227" s="32">
        <v>43506</v>
      </c>
      <c r="AC227" s="21" t="s">
        <v>1993</v>
      </c>
      <c r="AD227" s="21" t="s">
        <v>1994</v>
      </c>
      <c r="AE227" s="21" t="s">
        <v>1995</v>
      </c>
      <c r="AF227" s="21" t="s">
        <v>1996</v>
      </c>
      <c r="AG227" s="22">
        <f t="shared" si="27"/>
        <v>0.67741935483870963</v>
      </c>
      <c r="AH227" s="15" t="str">
        <f t="shared" si="21"/>
        <v/>
      </c>
      <c r="AI227" s="22" t="str">
        <f>VLOOKUP(A227,'[1]Deals (investment)'!$B$2:$Z$1497,1,FALSE)</f>
        <v>Redbird Health Tech</v>
      </c>
      <c r="AJ227" s="22">
        <f>VLOOKUP(A227,'[1]Deals (investment)'!$B$2:$Z$870,15,FALSE)</f>
        <v>1</v>
      </c>
      <c r="AK227" s="17" t="e">
        <f>VLOOKUP(A227,'[1]Deals (Exits)'!B:B,1,FALSE)</f>
        <v>#N/A</v>
      </c>
      <c r="AL227" s="23">
        <f>VLOOKUP(G227,[1]Lookups!$V$3:$Y$197,4,FALSE)</f>
        <v>0</v>
      </c>
      <c r="AM227" s="17" t="str">
        <f>VLOOKUP(X227,[1]Lookups!$B$3:$C$200,2,FALSE)</f>
        <v>Health &amp; Pharmaceuticals</v>
      </c>
      <c r="AN227" s="17" t="str">
        <f>VLOOKUP(R227,[1]Lookups!$H$3:$I$69,2,FALSE)</f>
        <v>2. Seed</v>
      </c>
      <c r="AO227" s="17" t="str">
        <f>VLOOKUP(T227,[1]Lookups!$H$3:$I$69,2,FALSE)</f>
        <v>2. Seed</v>
      </c>
      <c r="AP227" s="17" t="str">
        <f>VLOOKUP(AN227,[1]Lookups!$N$3:$O$11,2,FALSE)</f>
        <v>Early</v>
      </c>
      <c r="AQ227" s="18" t="e">
        <f>COUNTIFS('[1]Deals (investment)'!$B:$B,$A227)</f>
        <v>#VALUE!</v>
      </c>
      <c r="AR227" s="18" t="e">
        <f>COUNTIFS('[1]Deals (investment)'!$B:$B,$A227,'[1]Deals (investment)'!$T:$T,$AW$1)+COUNTIFS('[1]Deals (investment)'!$B:$B,$A227,'[1]Deals (investment)'!$T:$T,$AX$1)+COUNTIFS('[1]Deals (investment)'!$B:$B,$A227,'[1]Deals (investment)'!$T:$T,$AY$1)</f>
        <v>#VALUE!</v>
      </c>
      <c r="AS227" s="17" t="e">
        <f>SUMIFS('[1]Deals (investment)'!$C:$C,'[1]Deals (investment)'!$B:$B,$A227)</f>
        <v>#VALUE!</v>
      </c>
      <c r="AT227" s="17" t="e">
        <f t="shared" si="25"/>
        <v>#VALUE!</v>
      </c>
      <c r="AU227" s="18" t="e">
        <f>COUNTIF('[1]Deals (Exits)'!$B:$B,A227)</f>
        <v>#VALUE!</v>
      </c>
      <c r="AV227" s="17" t="e">
        <f>SUMIFS('[1]Deals (investment)'!$C:$C,'[1]Deals (investment)'!$B:$B,$A227,'[1]Deals (investment)'!$T:$T,AV$1)</f>
        <v>#VALUE!</v>
      </c>
      <c r="AW227" s="17" t="e">
        <f>SUMIFS('[1]Deals (investment)'!$C:$C,'[1]Deals (investment)'!$B:$B,$A227,'[1]Deals (investment)'!$T:$T,AW$1)</f>
        <v>#VALUE!</v>
      </c>
      <c r="AX227" s="17" t="e">
        <f>SUMIFS('[1]Deals (investment)'!$C:$C,'[1]Deals (investment)'!$B:$B,$A227,'[1]Deals (investment)'!$T:$T,AX$1)</f>
        <v>#VALUE!</v>
      </c>
      <c r="AY227" s="17" t="e">
        <f>SUMIFS('[1]Deals (investment)'!$C:$C,'[1]Deals (investment)'!$B:$B,$A227,'[1]Deals (investment)'!$T:$T,AY$1)</f>
        <v>#VALUE!</v>
      </c>
      <c r="AZ227" s="17" t="e">
        <f>SUMIFS('[1]Deals (investment)'!$C:$C,'[1]Deals (investment)'!$B:$B,$A227,'[1]Deals (investment)'!$T:$T,AZ$1)</f>
        <v>#VALUE!</v>
      </c>
      <c r="BA227" s="17" t="e">
        <f>SUMIFS('[1]Deals (investment)'!$C:$C,'[1]Deals (investment)'!$B:$B,$A227,'[1]Deals (investment)'!$T:$T,BA$1)</f>
        <v>#VALUE!</v>
      </c>
      <c r="BB227" s="17" t="e">
        <f>SUMIFS('[1]Deals (investment)'!$C:$C,'[1]Deals (investment)'!$B:$B,$A227,'[1]Deals (investment)'!$T:$T,BB$1)</f>
        <v>#VALUE!</v>
      </c>
      <c r="BC227" s="17" t="e">
        <f>SUMIFS('[1]Deals (Exits)'!$C:$C,'[1]Deals (Exits)'!$B:$B,$A227)</f>
        <v>#VALUE!</v>
      </c>
      <c r="BD227" s="17" t="e">
        <f>SUMIFS('[1]Deals (investment)'!$C:$C,'[1]Deals (investment)'!$B:$B,$A227,'[1]Deals (investment)'!$V:$V,BD$1)</f>
        <v>#VALUE!</v>
      </c>
      <c r="BE227" s="17" t="e">
        <f>SUMIFS('[1]Deals (investment)'!$C:$C,'[1]Deals (investment)'!$B:$B,$A227,'[1]Deals (investment)'!$V:$V,BE$1)</f>
        <v>#VALUE!</v>
      </c>
      <c r="BF227" s="17" t="e">
        <f>SUMIFS('[1]Deals (investment)'!$C:$C,'[1]Deals (investment)'!$B:$B,$A227,'[1]Deals (investment)'!$V:$V,BF$1)</f>
        <v>#VALUE!</v>
      </c>
      <c r="BG227" s="17" t="e">
        <f>SUMIFS('[1]Deals (investment)'!$C:$C,'[1]Deals (investment)'!$B:$B,$A227,'[1]Deals (investment)'!$V:$V,BG$1)</f>
        <v>#VALUE!</v>
      </c>
      <c r="BH227" s="17" t="e">
        <f>SUMIFS('[1]Deals (investment)'!$C:$C,'[1]Deals (investment)'!$B:$B,$A227,'[1]Deals (investment)'!$V:$V,BH$1)</f>
        <v>#VALUE!</v>
      </c>
      <c r="BI227" s="17" t="e">
        <f>SUMIFS('[1]Deals (investment)'!$C:$C,'[1]Deals (investment)'!$B:$B,$A227,'[1]Deals (investment)'!$V:$V,BI$1)</f>
        <v>#VALUE!</v>
      </c>
      <c r="BJ227" s="17" t="e">
        <f>SUMIFS('[1]Deals (investment)'!$C:$C,'[1]Deals (investment)'!$B:$B,$A227,'[1]Deals (investment)'!$V:$V,BJ$1)</f>
        <v>#VALUE!</v>
      </c>
      <c r="BK227" s="17" t="e">
        <f>SUMIFS('[1]Deals (investment)'!$C:$C,'[1]Deals (investment)'!$B:$B,$A227,'[1]Deals (investment)'!$V:$V,BK$1)</f>
        <v>#VALUE!</v>
      </c>
      <c r="BL227" s="17" t="e">
        <f>SUMIFS('[1]Deals (investment)'!$C:$C,'[1]Deals (investment)'!$B:$B,$A227,'[1]Deals (investment)'!$V:$V,BL$1)</f>
        <v>#VALUE!</v>
      </c>
      <c r="BM227" s="17" t="e">
        <f>SUMIFS('[1]Deals (investment)'!$C:$C,'[1]Deals (investment)'!$B:$B,$A227,'[1]Deals (investment)'!$V:$V,BM$1)</f>
        <v>#VALUE!</v>
      </c>
      <c r="BN227" s="15"/>
      <c r="BO227" s="15"/>
      <c r="BP227" s="22"/>
      <c r="BQ227" s="15"/>
      <c r="BR227" s="15"/>
      <c r="BS227" s="15"/>
      <c r="BT227" s="15"/>
      <c r="BU227" s="15"/>
      <c r="BV227" s="15"/>
      <c r="BW227" s="15"/>
      <c r="BX227" s="15"/>
      <c r="BY227" s="15"/>
      <c r="BZ227" s="15"/>
      <c r="CA227" s="15"/>
      <c r="CB227" s="15"/>
      <c r="CC227" s="15"/>
      <c r="CD227" s="15"/>
      <c r="CE227" s="15"/>
      <c r="CF227" s="15"/>
      <c r="CG227" s="15"/>
      <c r="CH227" s="15"/>
      <c r="CI227" s="15"/>
      <c r="CJ227" s="15"/>
    </row>
    <row r="228" spans="1:117" ht="12.75">
      <c r="A228" s="15" t="s">
        <v>1997</v>
      </c>
      <c r="B228" s="15" t="s">
        <v>1998</v>
      </c>
      <c r="C228" s="15" t="s">
        <v>58</v>
      </c>
      <c r="D228" s="16">
        <v>2017</v>
      </c>
      <c r="E228" s="15" t="s">
        <v>117</v>
      </c>
      <c r="F228" s="15"/>
      <c r="G228" s="15" t="s">
        <v>118</v>
      </c>
      <c r="H228" s="15" t="s">
        <v>118</v>
      </c>
      <c r="I228" s="15" t="s">
        <v>118</v>
      </c>
      <c r="J228" s="15"/>
      <c r="K228" s="17" t="e">
        <f t="shared" si="29"/>
        <v>#VALUE!</v>
      </c>
      <c r="L228" s="15"/>
      <c r="M228" s="18" t="e">
        <f t="shared" si="24"/>
        <v>#VALUE!</v>
      </c>
      <c r="N228" s="15"/>
      <c r="O228" s="15"/>
      <c r="P228" s="15"/>
      <c r="Q228" s="24" t="e">
        <f ca="1">_xludf.MAXIFS('[1]Deals (investment)'!A:A,'[1]Deals (investment)'!B:B,A228)</f>
        <v>#NAME?</v>
      </c>
      <c r="R228" s="15" t="s">
        <v>375</v>
      </c>
      <c r="S228" s="19">
        <v>250000</v>
      </c>
      <c r="T228" s="15" t="s">
        <v>375</v>
      </c>
      <c r="U228" s="17">
        <v>250000</v>
      </c>
      <c r="V228" s="15" t="s">
        <v>1999</v>
      </c>
      <c r="W228" s="15"/>
      <c r="X228" s="15" t="s">
        <v>657</v>
      </c>
      <c r="Y228" s="15" t="s">
        <v>2000</v>
      </c>
      <c r="AB228" s="32">
        <v>43506</v>
      </c>
      <c r="AC228" s="21" t="s">
        <v>2001</v>
      </c>
      <c r="AD228" s="21" t="s">
        <v>2002</v>
      </c>
      <c r="AE228" s="21" t="s">
        <v>2003</v>
      </c>
      <c r="AF228" s="21" t="s">
        <v>2004</v>
      </c>
      <c r="AG228" s="22">
        <f t="shared" ca="1" si="27"/>
        <v>0.70967741935483875</v>
      </c>
      <c r="AH228" s="15" t="str">
        <f t="shared" si="21"/>
        <v/>
      </c>
      <c r="AI228" s="22" t="str">
        <f>VLOOKUP(A228,'[1]Deals (investment)'!$B$2:$Z$1497,1,FALSE)</f>
        <v>UTU technologies</v>
      </c>
      <c r="AJ228" s="22">
        <f>VLOOKUP(A228,'[1]Deals (investment)'!$B$2:$Z$870,15,FALSE)</f>
        <v>0</v>
      </c>
      <c r="AK228" s="17" t="e">
        <f>VLOOKUP(A228,'[1]Deals (Exits)'!B:B,1,FALSE)</f>
        <v>#N/A</v>
      </c>
      <c r="AL228" s="23">
        <f>VLOOKUP(G228,[1]Lookups!$V$3:$Y$197,4,FALSE)</f>
        <v>0</v>
      </c>
      <c r="AM228" s="17" t="str">
        <f>VLOOKUP(X228,[1]Lookups!$B$3:$C$200,2,FALSE)</f>
        <v>Emerging Technologies</v>
      </c>
      <c r="AN228" s="17" t="str">
        <f>VLOOKUP(R228,[1]Lookups!$H$3:$I$69,2,FALSE)</f>
        <v>2. Seed</v>
      </c>
      <c r="AO228" s="17" t="str">
        <f>VLOOKUP(T228,[1]Lookups!$H$3:$I$69,2,FALSE)</f>
        <v>2. Seed</v>
      </c>
      <c r="AP228" s="17" t="str">
        <f>VLOOKUP(AN228,[1]Lookups!$N$3:$O$11,2,FALSE)</f>
        <v>Early</v>
      </c>
      <c r="AQ228" s="18" t="e">
        <f>COUNTIFS('[1]Deals (investment)'!$B:$B,$A228)</f>
        <v>#VALUE!</v>
      </c>
      <c r="AR228" s="18" t="e">
        <f>COUNTIFS('[1]Deals (investment)'!$B:$B,$A228,'[1]Deals (investment)'!$T:$T,$AW$1)+COUNTIFS('[1]Deals (investment)'!$B:$B,$A228,'[1]Deals (investment)'!$T:$T,$AX$1)+COUNTIFS('[1]Deals (investment)'!$B:$B,$A228,'[1]Deals (investment)'!$T:$T,$AY$1)</f>
        <v>#VALUE!</v>
      </c>
      <c r="AS228" s="17" t="e">
        <f>SUMIFS('[1]Deals (investment)'!$C:$C,'[1]Deals (investment)'!$B:$B,$A228)</f>
        <v>#VALUE!</v>
      </c>
      <c r="AT228" s="17" t="e">
        <f t="shared" si="25"/>
        <v>#VALUE!</v>
      </c>
      <c r="AU228" s="18" t="e">
        <f>COUNTIF('[1]Deals (Exits)'!$B:$B,A228)</f>
        <v>#VALUE!</v>
      </c>
      <c r="AV228" s="17" t="e">
        <f>SUMIFS('[1]Deals (investment)'!$C:$C,'[1]Deals (investment)'!$B:$B,$A228,'[1]Deals (investment)'!$T:$T,AV$1)</f>
        <v>#VALUE!</v>
      </c>
      <c r="AW228" s="17" t="e">
        <f>SUMIFS('[1]Deals (investment)'!$C:$C,'[1]Deals (investment)'!$B:$B,$A228,'[1]Deals (investment)'!$T:$T,AW$1)</f>
        <v>#VALUE!</v>
      </c>
      <c r="AX228" s="17" t="e">
        <f>SUMIFS('[1]Deals (investment)'!$C:$C,'[1]Deals (investment)'!$B:$B,$A228,'[1]Deals (investment)'!$T:$T,AX$1)</f>
        <v>#VALUE!</v>
      </c>
      <c r="AY228" s="17" t="e">
        <f>SUMIFS('[1]Deals (investment)'!$C:$C,'[1]Deals (investment)'!$B:$B,$A228,'[1]Deals (investment)'!$T:$T,AY$1)</f>
        <v>#VALUE!</v>
      </c>
      <c r="AZ228" s="17" t="e">
        <f>SUMIFS('[1]Deals (investment)'!$C:$C,'[1]Deals (investment)'!$B:$B,$A228,'[1]Deals (investment)'!$T:$T,AZ$1)</f>
        <v>#VALUE!</v>
      </c>
      <c r="BA228" s="17" t="e">
        <f>SUMIFS('[1]Deals (investment)'!$C:$C,'[1]Deals (investment)'!$B:$B,$A228,'[1]Deals (investment)'!$T:$T,BA$1)</f>
        <v>#VALUE!</v>
      </c>
      <c r="BB228" s="17" t="e">
        <f>SUMIFS('[1]Deals (investment)'!$C:$C,'[1]Deals (investment)'!$B:$B,$A228,'[1]Deals (investment)'!$T:$T,BB$1)</f>
        <v>#VALUE!</v>
      </c>
      <c r="BC228" s="17" t="e">
        <f>SUMIFS('[1]Deals (Exits)'!$C:$C,'[1]Deals (Exits)'!$B:$B,$A228)</f>
        <v>#VALUE!</v>
      </c>
      <c r="BD228" s="17" t="e">
        <f>SUMIFS('[1]Deals (investment)'!$C:$C,'[1]Deals (investment)'!$B:$B,$A228,'[1]Deals (investment)'!$V:$V,BD$1)</f>
        <v>#VALUE!</v>
      </c>
      <c r="BE228" s="17" t="e">
        <f>SUMIFS('[1]Deals (investment)'!$C:$C,'[1]Deals (investment)'!$B:$B,$A228,'[1]Deals (investment)'!$V:$V,BE$1)</f>
        <v>#VALUE!</v>
      </c>
      <c r="BF228" s="17" t="e">
        <f>SUMIFS('[1]Deals (investment)'!$C:$C,'[1]Deals (investment)'!$B:$B,$A228,'[1]Deals (investment)'!$V:$V,BF$1)</f>
        <v>#VALUE!</v>
      </c>
      <c r="BG228" s="17" t="e">
        <f>SUMIFS('[1]Deals (investment)'!$C:$C,'[1]Deals (investment)'!$B:$B,$A228,'[1]Deals (investment)'!$V:$V,BG$1)</f>
        <v>#VALUE!</v>
      </c>
      <c r="BH228" s="17" t="e">
        <f>SUMIFS('[1]Deals (investment)'!$C:$C,'[1]Deals (investment)'!$B:$B,$A228,'[1]Deals (investment)'!$V:$V,BH$1)</f>
        <v>#VALUE!</v>
      </c>
      <c r="BI228" s="17" t="e">
        <f>SUMIFS('[1]Deals (investment)'!$C:$C,'[1]Deals (investment)'!$B:$B,$A228,'[1]Deals (investment)'!$V:$V,BI$1)</f>
        <v>#VALUE!</v>
      </c>
      <c r="BJ228" s="17" t="e">
        <f>SUMIFS('[1]Deals (investment)'!$C:$C,'[1]Deals (investment)'!$B:$B,$A228,'[1]Deals (investment)'!$V:$V,BJ$1)</f>
        <v>#VALUE!</v>
      </c>
      <c r="BK228" s="17" t="e">
        <f>SUMIFS('[1]Deals (investment)'!$C:$C,'[1]Deals (investment)'!$B:$B,$A228,'[1]Deals (investment)'!$V:$V,BK$1)</f>
        <v>#VALUE!</v>
      </c>
      <c r="BL228" s="17" t="e">
        <f>SUMIFS('[1]Deals (investment)'!$C:$C,'[1]Deals (investment)'!$B:$B,$A228,'[1]Deals (investment)'!$V:$V,BL$1)</f>
        <v>#VALUE!</v>
      </c>
      <c r="BM228" s="17" t="e">
        <f>SUMIFS('[1]Deals (investment)'!$C:$C,'[1]Deals (investment)'!$B:$B,$A228,'[1]Deals (investment)'!$V:$V,BM$1)</f>
        <v>#VALUE!</v>
      </c>
      <c r="BN228" s="15"/>
      <c r="BO228" s="15"/>
      <c r="BP228" s="22"/>
      <c r="BQ228" s="15"/>
      <c r="BR228" s="15"/>
      <c r="BS228" s="15"/>
      <c r="BT228" s="15"/>
      <c r="BU228" s="15"/>
      <c r="BV228" s="15"/>
      <c r="BW228" s="15"/>
      <c r="BX228" s="15"/>
      <c r="BY228" s="15"/>
      <c r="BZ228" s="15"/>
      <c r="CA228" s="15"/>
      <c r="CB228" s="15"/>
      <c r="CC228" s="15"/>
      <c r="CD228" s="15"/>
      <c r="CE228" s="15"/>
      <c r="CF228" s="15"/>
      <c r="CG228" s="15"/>
      <c r="CH228" s="15"/>
      <c r="CI228" s="15"/>
      <c r="CJ228" s="15"/>
      <c r="DM228">
        <v>87</v>
      </c>
    </row>
    <row r="229" spans="1:117" ht="12.75">
      <c r="A229" s="15" t="s">
        <v>2005</v>
      </c>
      <c r="B229" s="15" t="s">
        <v>2006</v>
      </c>
      <c r="C229" s="15" t="s">
        <v>58</v>
      </c>
      <c r="D229" s="16">
        <v>2016</v>
      </c>
      <c r="E229" s="15" t="s">
        <v>117</v>
      </c>
      <c r="F229" s="15"/>
      <c r="G229" s="15" t="s">
        <v>118</v>
      </c>
      <c r="H229" s="15" t="s">
        <v>118</v>
      </c>
      <c r="I229" s="15" t="s">
        <v>118</v>
      </c>
      <c r="J229" s="15"/>
      <c r="K229" s="17" t="e">
        <f t="shared" si="29"/>
        <v>#VALUE!</v>
      </c>
      <c r="L229" s="15"/>
      <c r="M229" s="18" t="e">
        <f t="shared" si="24"/>
        <v>#VALUE!</v>
      </c>
      <c r="N229" s="15"/>
      <c r="O229" s="15"/>
      <c r="P229" s="15"/>
      <c r="Q229" s="24" t="e">
        <f ca="1">_xludf.MAXIFS('[1]Deals (investment)'!A:A,'[1]Deals (investment)'!B:B,A229)</f>
        <v>#NAME?</v>
      </c>
      <c r="R229" s="15" t="s">
        <v>375</v>
      </c>
      <c r="S229" s="19">
        <v>350000</v>
      </c>
      <c r="T229" s="15" t="s">
        <v>375</v>
      </c>
      <c r="U229" s="17">
        <v>350000</v>
      </c>
      <c r="V229" s="15" t="s">
        <v>2007</v>
      </c>
      <c r="W229" s="15"/>
      <c r="X229" s="15" t="s">
        <v>256</v>
      </c>
      <c r="Y229" s="15" t="s">
        <v>2008</v>
      </c>
      <c r="AB229" s="20" t="s">
        <v>286</v>
      </c>
      <c r="AC229" s="21" t="s">
        <v>2009</v>
      </c>
      <c r="AD229" s="21" t="s">
        <v>2010</v>
      </c>
      <c r="AE229" s="21" t="s">
        <v>2011</v>
      </c>
      <c r="AF229" s="21" t="s">
        <v>2012</v>
      </c>
      <c r="AG229" s="22">
        <f t="shared" ca="1" si="27"/>
        <v>0.70967741935483875</v>
      </c>
      <c r="AH229" s="15" t="str">
        <f t="shared" si="21"/>
        <v/>
      </c>
      <c r="AI229" s="22" t="str">
        <f>VLOOKUP(A229,'[1]Deals (investment)'!$B$2:$Z$1497,1,FALSE)</f>
        <v>Zumi</v>
      </c>
      <c r="AJ229" s="22">
        <f>VLOOKUP(A229,'[1]Deals (investment)'!$B$2:$Z$870,15,FALSE)</f>
        <v>1</v>
      </c>
      <c r="AK229" s="17" t="e">
        <f>VLOOKUP(A229,'[1]Deals (Exits)'!B:B,1,FALSE)</f>
        <v>#N/A</v>
      </c>
      <c r="AL229" s="23">
        <f>VLOOKUP(G229,[1]Lookups!$V$3:$Y$197,4,FALSE)</f>
        <v>0</v>
      </c>
      <c r="AM229" s="17" t="str">
        <f>VLOOKUP(X229,[1]Lookups!$B$3:$C$200,2,FALSE)</f>
        <v>Media &amp; Entertainment</v>
      </c>
      <c r="AN229" s="17" t="str">
        <f>VLOOKUP(R229,[1]Lookups!$H$3:$I$69,2,FALSE)</f>
        <v>2. Seed</v>
      </c>
      <c r="AO229" s="17" t="str">
        <f>VLOOKUP(T229,[1]Lookups!$H$3:$I$69,2,FALSE)</f>
        <v>2. Seed</v>
      </c>
      <c r="AP229" s="17" t="str">
        <f>VLOOKUP(AN229,[1]Lookups!$N$3:$O$11,2,FALSE)</f>
        <v>Early</v>
      </c>
      <c r="AQ229" s="18" t="e">
        <f>COUNTIFS('[1]Deals (investment)'!$B:$B,$A229)</f>
        <v>#VALUE!</v>
      </c>
      <c r="AR229" s="18" t="e">
        <f>COUNTIFS('[1]Deals (investment)'!$B:$B,$A229,'[1]Deals (investment)'!$T:$T,$AW$1)+COUNTIFS('[1]Deals (investment)'!$B:$B,$A229,'[1]Deals (investment)'!$T:$T,$AX$1)+COUNTIFS('[1]Deals (investment)'!$B:$B,$A229,'[1]Deals (investment)'!$T:$T,$AY$1)</f>
        <v>#VALUE!</v>
      </c>
      <c r="AS229" s="17" t="e">
        <f>SUMIFS('[1]Deals (investment)'!$C:$C,'[1]Deals (investment)'!$B:$B,$A229)</f>
        <v>#VALUE!</v>
      </c>
      <c r="AT229" s="17" t="e">
        <f t="shared" si="25"/>
        <v>#VALUE!</v>
      </c>
      <c r="AU229" s="18" t="e">
        <f>COUNTIF('[1]Deals (Exits)'!$B:$B,A229)</f>
        <v>#VALUE!</v>
      </c>
      <c r="AV229" s="17" t="e">
        <f>SUMIFS('[1]Deals (investment)'!$C:$C,'[1]Deals (investment)'!$B:$B,$A229,'[1]Deals (investment)'!$T:$T,AV$1)</f>
        <v>#VALUE!</v>
      </c>
      <c r="AW229" s="17" t="e">
        <f>SUMIFS('[1]Deals (investment)'!$C:$C,'[1]Deals (investment)'!$B:$B,$A229,'[1]Deals (investment)'!$T:$T,AW$1)</f>
        <v>#VALUE!</v>
      </c>
      <c r="AX229" s="17" t="e">
        <f>SUMIFS('[1]Deals (investment)'!$C:$C,'[1]Deals (investment)'!$B:$B,$A229,'[1]Deals (investment)'!$T:$T,AX$1)</f>
        <v>#VALUE!</v>
      </c>
      <c r="AY229" s="17" t="e">
        <f>SUMIFS('[1]Deals (investment)'!$C:$C,'[1]Deals (investment)'!$B:$B,$A229,'[1]Deals (investment)'!$T:$T,AY$1)</f>
        <v>#VALUE!</v>
      </c>
      <c r="AZ229" s="17" t="e">
        <f>SUMIFS('[1]Deals (investment)'!$C:$C,'[1]Deals (investment)'!$B:$B,$A229,'[1]Deals (investment)'!$T:$T,AZ$1)</f>
        <v>#VALUE!</v>
      </c>
      <c r="BA229" s="17" t="e">
        <f>SUMIFS('[1]Deals (investment)'!$C:$C,'[1]Deals (investment)'!$B:$B,$A229,'[1]Deals (investment)'!$T:$T,BA$1)</f>
        <v>#VALUE!</v>
      </c>
      <c r="BB229" s="17" t="e">
        <f>SUMIFS('[1]Deals (investment)'!$C:$C,'[1]Deals (investment)'!$B:$B,$A229,'[1]Deals (investment)'!$T:$T,BB$1)</f>
        <v>#VALUE!</v>
      </c>
      <c r="BC229" s="17" t="e">
        <f>SUMIFS('[1]Deals (Exits)'!$C:$C,'[1]Deals (Exits)'!$B:$B,$A229)</f>
        <v>#VALUE!</v>
      </c>
      <c r="BD229" s="17" t="e">
        <f>SUMIFS('[1]Deals (investment)'!$C:$C,'[1]Deals (investment)'!$B:$B,$A229,'[1]Deals (investment)'!$V:$V,BD$1)</f>
        <v>#VALUE!</v>
      </c>
      <c r="BE229" s="17" t="e">
        <f>SUMIFS('[1]Deals (investment)'!$C:$C,'[1]Deals (investment)'!$B:$B,$A229,'[1]Deals (investment)'!$V:$V,BE$1)</f>
        <v>#VALUE!</v>
      </c>
      <c r="BF229" s="17" t="e">
        <f>SUMIFS('[1]Deals (investment)'!$C:$C,'[1]Deals (investment)'!$B:$B,$A229,'[1]Deals (investment)'!$V:$V,BF$1)</f>
        <v>#VALUE!</v>
      </c>
      <c r="BG229" s="17" t="e">
        <f>SUMIFS('[1]Deals (investment)'!$C:$C,'[1]Deals (investment)'!$B:$B,$A229,'[1]Deals (investment)'!$V:$V,BG$1)</f>
        <v>#VALUE!</v>
      </c>
      <c r="BH229" s="17" t="e">
        <f>SUMIFS('[1]Deals (investment)'!$C:$C,'[1]Deals (investment)'!$B:$B,$A229,'[1]Deals (investment)'!$V:$V,BH$1)</f>
        <v>#VALUE!</v>
      </c>
      <c r="BI229" s="17" t="e">
        <f>SUMIFS('[1]Deals (investment)'!$C:$C,'[1]Deals (investment)'!$B:$B,$A229,'[1]Deals (investment)'!$V:$V,BI$1)</f>
        <v>#VALUE!</v>
      </c>
      <c r="BJ229" s="17" t="e">
        <f>SUMIFS('[1]Deals (investment)'!$C:$C,'[1]Deals (investment)'!$B:$B,$A229,'[1]Deals (investment)'!$V:$V,BJ$1)</f>
        <v>#VALUE!</v>
      </c>
      <c r="BK229" s="17" t="e">
        <f>SUMIFS('[1]Deals (investment)'!$C:$C,'[1]Deals (investment)'!$B:$B,$A229,'[1]Deals (investment)'!$V:$V,BK$1)</f>
        <v>#VALUE!</v>
      </c>
      <c r="BL229" s="17" t="e">
        <f>SUMIFS('[1]Deals (investment)'!$C:$C,'[1]Deals (investment)'!$B:$B,$A229,'[1]Deals (investment)'!$V:$V,BL$1)</f>
        <v>#VALUE!</v>
      </c>
      <c r="BM229" s="17" t="e">
        <f>SUMIFS('[1]Deals (investment)'!$C:$C,'[1]Deals (investment)'!$B:$B,$A229,'[1]Deals (investment)'!$V:$V,BM$1)</f>
        <v>#VALUE!</v>
      </c>
      <c r="BN229" s="15"/>
      <c r="BO229" s="15"/>
      <c r="BP229" s="22"/>
      <c r="BQ229" s="15"/>
      <c r="BR229" s="15"/>
      <c r="BS229" s="15"/>
      <c r="BT229" s="15"/>
      <c r="BU229" s="15"/>
      <c r="BV229" s="15"/>
      <c r="BW229" s="15"/>
      <c r="BX229" s="15"/>
      <c r="BY229" s="15"/>
      <c r="BZ229" s="15"/>
      <c r="CA229" s="15"/>
      <c r="CB229" s="15"/>
      <c r="CC229" s="15"/>
      <c r="CD229" s="15"/>
      <c r="CE229" s="15"/>
      <c r="CF229" s="15"/>
      <c r="CG229" s="15"/>
      <c r="CH229" s="15"/>
      <c r="CI229" s="15"/>
      <c r="CJ229" s="15"/>
    </row>
    <row r="230" spans="1:117" ht="12.75">
      <c r="A230" s="15" t="s">
        <v>2013</v>
      </c>
      <c r="B230" s="17" t="s">
        <v>2014</v>
      </c>
      <c r="C230" s="15" t="s">
        <v>46</v>
      </c>
      <c r="D230" s="16">
        <v>2012</v>
      </c>
      <c r="E230" s="17" t="s">
        <v>117</v>
      </c>
      <c r="F230" s="17" t="s">
        <v>110</v>
      </c>
      <c r="G230" s="15" t="s">
        <v>118</v>
      </c>
      <c r="H230" s="15" t="s">
        <v>118</v>
      </c>
      <c r="I230" s="17" t="s">
        <v>118</v>
      </c>
      <c r="J230" s="17"/>
      <c r="K230" s="17" t="e">
        <f t="shared" si="29"/>
        <v>#VALUE!</v>
      </c>
      <c r="L230" s="15"/>
      <c r="M230" s="18" t="e">
        <f t="shared" si="24"/>
        <v>#VALUE!</v>
      </c>
      <c r="N230" s="15"/>
      <c r="O230" s="15"/>
      <c r="P230" s="15"/>
      <c r="Q230" s="24" t="e">
        <f ca="1">_xludf.MAXIFS('[1]Deals (investment)'!A:A,'[1]Deals (investment)'!B:B,A230)</f>
        <v>#NAME?</v>
      </c>
      <c r="R230" s="15" t="s">
        <v>375</v>
      </c>
      <c r="S230" s="19">
        <v>1100000</v>
      </c>
      <c r="T230" s="15" t="s">
        <v>375</v>
      </c>
      <c r="U230" s="17">
        <v>1100000</v>
      </c>
      <c r="V230" s="15" t="s">
        <v>2015</v>
      </c>
      <c r="W230" s="15">
        <v>0</v>
      </c>
      <c r="X230" s="15" t="s">
        <v>158</v>
      </c>
      <c r="Y230" s="17" t="s">
        <v>2016</v>
      </c>
      <c r="Z230" s="25" t="s">
        <v>81</v>
      </c>
      <c r="AB230" s="30" t="s">
        <v>286</v>
      </c>
      <c r="AC230" s="39" t="s">
        <v>2017</v>
      </c>
      <c r="AD230" s="31" t="s">
        <v>2018</v>
      </c>
      <c r="AE230" s="39" t="s">
        <v>2019</v>
      </c>
      <c r="AF230" s="39" t="s">
        <v>2020</v>
      </c>
      <c r="AG230" s="22">
        <f t="shared" ca="1" si="27"/>
        <v>0.80645161290322576</v>
      </c>
      <c r="AH230" s="15" t="str">
        <f t="shared" si="21"/>
        <v/>
      </c>
      <c r="AI230" s="22" t="str">
        <f>VLOOKUP(A230,'[1]Deals (investment)'!$B$2:$Z$1497,1,FALSE)</f>
        <v>Bamba Group</v>
      </c>
      <c r="AJ230" s="22">
        <f>VLOOKUP(A230,'[1]Deals (investment)'!$B$2:$Z$870,15,FALSE)</f>
        <v>1</v>
      </c>
      <c r="AK230" s="17" t="str">
        <f>VLOOKUP(A230,'[1]Deals (Exits)'!B:B,1,FALSE)</f>
        <v>Bamba Group</v>
      </c>
      <c r="AL230" s="23">
        <f>VLOOKUP(G230,[1]Lookups!$V$3:$Y$197,4,FALSE)</f>
        <v>0</v>
      </c>
      <c r="AM230" s="17" t="str">
        <f>VLOOKUP(X230,[1]Lookups!$B$3:$C$200,2,FALSE)</f>
        <v>Financial Services</v>
      </c>
      <c r="AN230" s="17" t="str">
        <f>VLOOKUP(R230,[1]Lookups!$H$3:$I$69,2,FALSE)</f>
        <v>2. Seed</v>
      </c>
      <c r="AO230" s="17" t="str">
        <f>VLOOKUP(T230,[1]Lookups!$H$3:$I$69,2,FALSE)</f>
        <v>2. Seed</v>
      </c>
      <c r="AP230" s="17" t="str">
        <f>VLOOKUP(AN230,[1]Lookups!$N$3:$O$11,2,FALSE)</f>
        <v>Early</v>
      </c>
      <c r="AQ230" s="18" t="e">
        <f>COUNTIFS('[1]Deals (investment)'!$B:$B,$A230)</f>
        <v>#VALUE!</v>
      </c>
      <c r="AR230" s="18" t="e">
        <f>COUNTIFS('[1]Deals (investment)'!$B:$B,$A230,'[1]Deals (investment)'!$T:$T,$AW$1)+COUNTIFS('[1]Deals (investment)'!$B:$B,$A230,'[1]Deals (investment)'!$T:$T,$AX$1)+COUNTIFS('[1]Deals (investment)'!$B:$B,$A230,'[1]Deals (investment)'!$T:$T,$AY$1)</f>
        <v>#VALUE!</v>
      </c>
      <c r="AS230" s="17" t="e">
        <f>SUMIFS('[1]Deals (investment)'!$C:$C,'[1]Deals (investment)'!$B:$B,$A230)</f>
        <v>#VALUE!</v>
      </c>
      <c r="AT230" s="17" t="e">
        <f t="shared" si="25"/>
        <v>#VALUE!</v>
      </c>
      <c r="AU230" s="18" t="e">
        <f>COUNTIF('[1]Deals (Exits)'!$B:$B,A230)</f>
        <v>#VALUE!</v>
      </c>
      <c r="AV230" s="17" t="e">
        <f>SUMIFS('[1]Deals (investment)'!$C:$C,'[1]Deals (investment)'!$B:$B,$A230,'[1]Deals (investment)'!$T:$T,AV$1)</f>
        <v>#VALUE!</v>
      </c>
      <c r="AW230" s="17" t="e">
        <f>SUMIFS('[1]Deals (investment)'!$C:$C,'[1]Deals (investment)'!$B:$B,$A230,'[1]Deals (investment)'!$T:$T,AW$1)</f>
        <v>#VALUE!</v>
      </c>
      <c r="AX230" s="17" t="e">
        <f>SUMIFS('[1]Deals (investment)'!$C:$C,'[1]Deals (investment)'!$B:$B,$A230,'[1]Deals (investment)'!$T:$T,AX$1)</f>
        <v>#VALUE!</v>
      </c>
      <c r="AY230" s="17" t="e">
        <f>SUMIFS('[1]Deals (investment)'!$C:$C,'[1]Deals (investment)'!$B:$B,$A230,'[1]Deals (investment)'!$T:$T,AY$1)</f>
        <v>#VALUE!</v>
      </c>
      <c r="AZ230" s="17" t="e">
        <f>SUMIFS('[1]Deals (investment)'!$C:$C,'[1]Deals (investment)'!$B:$B,$A230,'[1]Deals (investment)'!$T:$T,AZ$1)</f>
        <v>#VALUE!</v>
      </c>
      <c r="BA230" s="17" t="e">
        <f>SUMIFS('[1]Deals (investment)'!$C:$C,'[1]Deals (investment)'!$B:$B,$A230,'[1]Deals (investment)'!$T:$T,BA$1)</f>
        <v>#VALUE!</v>
      </c>
      <c r="BB230" s="17" t="e">
        <f>SUMIFS('[1]Deals (investment)'!$C:$C,'[1]Deals (investment)'!$B:$B,$A230,'[1]Deals (investment)'!$T:$T,BB$1)</f>
        <v>#VALUE!</v>
      </c>
      <c r="BC230" s="17" t="e">
        <f>SUMIFS('[1]Deals (Exits)'!$C:$C,'[1]Deals (Exits)'!$B:$B,$A230)</f>
        <v>#VALUE!</v>
      </c>
      <c r="BD230" s="17" t="e">
        <f>SUMIFS('[1]Deals (investment)'!$C:$C,'[1]Deals (investment)'!$B:$B,$A230,'[1]Deals (investment)'!$V:$V,BD$1)</f>
        <v>#VALUE!</v>
      </c>
      <c r="BE230" s="17" t="e">
        <f>SUMIFS('[1]Deals (investment)'!$C:$C,'[1]Deals (investment)'!$B:$B,$A230,'[1]Deals (investment)'!$V:$V,BE$1)</f>
        <v>#VALUE!</v>
      </c>
      <c r="BF230" s="17" t="e">
        <f>SUMIFS('[1]Deals (investment)'!$C:$C,'[1]Deals (investment)'!$B:$B,$A230,'[1]Deals (investment)'!$V:$V,BF$1)</f>
        <v>#VALUE!</v>
      </c>
      <c r="BG230" s="17" t="e">
        <f>SUMIFS('[1]Deals (investment)'!$C:$C,'[1]Deals (investment)'!$B:$B,$A230,'[1]Deals (investment)'!$V:$V,BG$1)</f>
        <v>#VALUE!</v>
      </c>
      <c r="BH230" s="17" t="e">
        <f>SUMIFS('[1]Deals (investment)'!$C:$C,'[1]Deals (investment)'!$B:$B,$A230,'[1]Deals (investment)'!$V:$V,BH$1)</f>
        <v>#VALUE!</v>
      </c>
      <c r="BI230" s="17" t="e">
        <f>SUMIFS('[1]Deals (investment)'!$C:$C,'[1]Deals (investment)'!$B:$B,$A230,'[1]Deals (investment)'!$V:$V,BI$1)</f>
        <v>#VALUE!</v>
      </c>
      <c r="BJ230" s="17" t="e">
        <f>SUMIFS('[1]Deals (investment)'!$C:$C,'[1]Deals (investment)'!$B:$B,$A230,'[1]Deals (investment)'!$V:$V,BJ$1)</f>
        <v>#VALUE!</v>
      </c>
      <c r="BK230" s="17" t="e">
        <f>SUMIFS('[1]Deals (investment)'!$C:$C,'[1]Deals (investment)'!$B:$B,$A230,'[1]Deals (investment)'!$V:$V,BK$1)</f>
        <v>#VALUE!</v>
      </c>
      <c r="BL230" s="17" t="e">
        <f>SUMIFS('[1]Deals (investment)'!$C:$C,'[1]Deals (investment)'!$B:$B,$A230,'[1]Deals (investment)'!$V:$V,BL$1)</f>
        <v>#VALUE!</v>
      </c>
      <c r="BM230" s="17" t="e">
        <f>SUMIFS('[1]Deals (investment)'!$C:$C,'[1]Deals (investment)'!$B:$B,$A230,'[1]Deals (investment)'!$V:$V,BM$1)</f>
        <v>#VALUE!</v>
      </c>
      <c r="BN230" s="15"/>
      <c r="BO230" s="15"/>
      <c r="BP230" s="22"/>
      <c r="BQ230" s="15"/>
      <c r="BR230" s="15"/>
      <c r="BS230" s="15"/>
      <c r="BT230" s="15"/>
      <c r="BU230" s="15"/>
      <c r="BV230" s="15"/>
      <c r="BW230" s="15"/>
      <c r="BX230" s="15"/>
      <c r="BY230" s="15"/>
      <c r="BZ230" s="15"/>
      <c r="CA230" s="15"/>
      <c r="CB230" s="15"/>
      <c r="CC230" s="15"/>
      <c r="CD230" s="15"/>
      <c r="CE230" s="15"/>
      <c r="CF230" s="15"/>
      <c r="CG230" s="15"/>
      <c r="CH230" s="15"/>
      <c r="CI230" s="15"/>
      <c r="CJ230" s="15"/>
    </row>
    <row r="231" spans="1:117" ht="12.75">
      <c r="A231" s="15" t="s">
        <v>2021</v>
      </c>
      <c r="B231" s="15" t="s">
        <v>2022</v>
      </c>
      <c r="C231" s="15" t="s">
        <v>58</v>
      </c>
      <c r="D231" s="16">
        <v>2018</v>
      </c>
      <c r="E231" s="15" t="s">
        <v>59</v>
      </c>
      <c r="F231" s="15"/>
      <c r="G231" s="15" t="s">
        <v>61</v>
      </c>
      <c r="H231" s="15" t="s">
        <v>61</v>
      </c>
      <c r="I231" s="15" t="s">
        <v>61</v>
      </c>
      <c r="J231" s="15"/>
      <c r="K231" s="17" t="e">
        <f t="shared" si="29"/>
        <v>#VALUE!</v>
      </c>
      <c r="L231" s="15"/>
      <c r="M231" s="18" t="e">
        <f t="shared" si="24"/>
        <v>#VALUE!</v>
      </c>
      <c r="N231" s="15"/>
      <c r="O231" s="15"/>
      <c r="P231" s="15"/>
      <c r="Q231" s="15"/>
      <c r="R231" s="15" t="s">
        <v>1490</v>
      </c>
      <c r="S231" s="19">
        <v>250000</v>
      </c>
      <c r="T231" s="15" t="s">
        <v>1490</v>
      </c>
      <c r="U231" s="17">
        <v>250000</v>
      </c>
      <c r="V231" s="15" t="s">
        <v>2023</v>
      </c>
      <c r="W231" s="15"/>
      <c r="X231" s="15" t="s">
        <v>404</v>
      </c>
      <c r="Y231" s="15" t="s">
        <v>2024</v>
      </c>
      <c r="AB231" s="20" t="s">
        <v>286</v>
      </c>
      <c r="AC231" s="21" t="s">
        <v>2025</v>
      </c>
      <c r="AD231" s="21" t="s">
        <v>2026</v>
      </c>
      <c r="AE231" s="21" t="s">
        <v>2027</v>
      </c>
      <c r="AF231" s="15"/>
      <c r="AG231" s="22">
        <f t="shared" si="27"/>
        <v>0.64516129032258063</v>
      </c>
      <c r="AH231" s="15" t="str">
        <f t="shared" si="21"/>
        <v/>
      </c>
      <c r="AI231" s="22" t="str">
        <f>VLOOKUP(A231,'[1]Deals (investment)'!$B$2:$Z$1497,1,FALSE)</f>
        <v>Enov8 Solutions</v>
      </c>
      <c r="AJ231" s="22">
        <f>VLOOKUP(A231,'[1]Deals (investment)'!$B$2:$Z$870,15,FALSE)</f>
        <v>1</v>
      </c>
      <c r="AK231" s="17" t="e">
        <f>VLOOKUP(A231,'[1]Deals (Exits)'!B:B,1,FALSE)</f>
        <v>#N/A</v>
      </c>
      <c r="AL231" s="23">
        <f>VLOOKUP(G231,[1]Lookups!$V$3:$Y$197,4,FALSE)</f>
        <v>0</v>
      </c>
      <c r="AM231" s="17" t="str">
        <f>VLOOKUP(X231,[1]Lookups!$B$3:$C$200,2,FALSE)</f>
        <v>Other Technologies &amp; Information Technology</v>
      </c>
      <c r="AN231" s="17" t="str">
        <f>VLOOKUP(R231,[1]Lookups!$H$3:$I$69,2,FALSE)</f>
        <v>2. Seed</v>
      </c>
      <c r="AO231" s="17" t="str">
        <f>VLOOKUP(T231,[1]Lookups!$H$3:$I$69,2,FALSE)</f>
        <v>2. Seed</v>
      </c>
      <c r="AP231" s="17" t="str">
        <f>VLOOKUP(AN231,[1]Lookups!$N$3:$O$11,2,FALSE)</f>
        <v>Early</v>
      </c>
      <c r="AQ231" s="18" t="e">
        <f>COUNTIFS('[1]Deals (investment)'!$B:$B,$A231)</f>
        <v>#VALUE!</v>
      </c>
      <c r="AR231" s="18" t="e">
        <f>COUNTIFS('[1]Deals (investment)'!$B:$B,$A231,'[1]Deals (investment)'!$T:$T,$AW$1)+COUNTIFS('[1]Deals (investment)'!$B:$B,$A231,'[1]Deals (investment)'!$T:$T,$AX$1)+COUNTIFS('[1]Deals (investment)'!$B:$B,$A231,'[1]Deals (investment)'!$T:$T,$AY$1)</f>
        <v>#VALUE!</v>
      </c>
      <c r="AS231" s="17" t="e">
        <f>SUMIFS('[1]Deals (investment)'!$C:$C,'[1]Deals (investment)'!$B:$B,$A231)</f>
        <v>#VALUE!</v>
      </c>
      <c r="AT231" s="17" t="e">
        <f t="shared" si="25"/>
        <v>#VALUE!</v>
      </c>
      <c r="AU231" s="18" t="e">
        <f>COUNTIF('[1]Deals (Exits)'!$B:$B,A231)</f>
        <v>#VALUE!</v>
      </c>
      <c r="AV231" s="17" t="e">
        <f>SUMIFS('[1]Deals (investment)'!$C:$C,'[1]Deals (investment)'!$B:$B,$A231,'[1]Deals (investment)'!$T:$T,AV$1)</f>
        <v>#VALUE!</v>
      </c>
      <c r="AW231" s="17" t="e">
        <f>SUMIFS('[1]Deals (investment)'!$C:$C,'[1]Deals (investment)'!$B:$B,$A231,'[1]Deals (investment)'!$T:$T,AW$1)</f>
        <v>#VALUE!</v>
      </c>
      <c r="AX231" s="17" t="e">
        <f>SUMIFS('[1]Deals (investment)'!$C:$C,'[1]Deals (investment)'!$B:$B,$A231,'[1]Deals (investment)'!$T:$T,AX$1)</f>
        <v>#VALUE!</v>
      </c>
      <c r="AY231" s="17" t="e">
        <f>SUMIFS('[1]Deals (investment)'!$C:$C,'[1]Deals (investment)'!$B:$B,$A231,'[1]Deals (investment)'!$T:$T,AY$1)</f>
        <v>#VALUE!</v>
      </c>
      <c r="AZ231" s="17" t="e">
        <f>SUMIFS('[1]Deals (investment)'!$C:$C,'[1]Deals (investment)'!$B:$B,$A231,'[1]Deals (investment)'!$T:$T,AZ$1)</f>
        <v>#VALUE!</v>
      </c>
      <c r="BA231" s="17" t="e">
        <f>SUMIFS('[1]Deals (investment)'!$C:$C,'[1]Deals (investment)'!$B:$B,$A231,'[1]Deals (investment)'!$T:$T,BA$1)</f>
        <v>#VALUE!</v>
      </c>
      <c r="BB231" s="17" t="e">
        <f>SUMIFS('[1]Deals (investment)'!$C:$C,'[1]Deals (investment)'!$B:$B,$A231,'[1]Deals (investment)'!$T:$T,BB$1)</f>
        <v>#VALUE!</v>
      </c>
      <c r="BC231" s="17" t="e">
        <f>SUMIFS('[1]Deals (Exits)'!$C:$C,'[1]Deals (Exits)'!$B:$B,$A231)</f>
        <v>#VALUE!</v>
      </c>
      <c r="BD231" s="17" t="e">
        <f>SUMIFS('[1]Deals (investment)'!$C:$C,'[1]Deals (investment)'!$B:$B,$A231,'[1]Deals (investment)'!$V:$V,BD$1)</f>
        <v>#VALUE!</v>
      </c>
      <c r="BE231" s="17" t="e">
        <f>SUMIFS('[1]Deals (investment)'!$C:$C,'[1]Deals (investment)'!$B:$B,$A231,'[1]Deals (investment)'!$V:$V,BE$1)</f>
        <v>#VALUE!</v>
      </c>
      <c r="BF231" s="17" t="e">
        <f>SUMIFS('[1]Deals (investment)'!$C:$C,'[1]Deals (investment)'!$B:$B,$A231,'[1]Deals (investment)'!$V:$V,BF$1)</f>
        <v>#VALUE!</v>
      </c>
      <c r="BG231" s="17" t="e">
        <f>SUMIFS('[1]Deals (investment)'!$C:$C,'[1]Deals (investment)'!$B:$B,$A231,'[1]Deals (investment)'!$V:$V,BG$1)</f>
        <v>#VALUE!</v>
      </c>
      <c r="BH231" s="17" t="e">
        <f>SUMIFS('[1]Deals (investment)'!$C:$C,'[1]Deals (investment)'!$B:$B,$A231,'[1]Deals (investment)'!$V:$V,BH$1)</f>
        <v>#VALUE!</v>
      </c>
      <c r="BI231" s="17" t="e">
        <f>SUMIFS('[1]Deals (investment)'!$C:$C,'[1]Deals (investment)'!$B:$B,$A231,'[1]Deals (investment)'!$V:$V,BI$1)</f>
        <v>#VALUE!</v>
      </c>
      <c r="BJ231" s="17" t="e">
        <f>SUMIFS('[1]Deals (investment)'!$C:$C,'[1]Deals (investment)'!$B:$B,$A231,'[1]Deals (investment)'!$V:$V,BJ$1)</f>
        <v>#VALUE!</v>
      </c>
      <c r="BK231" s="17" t="e">
        <f>SUMIFS('[1]Deals (investment)'!$C:$C,'[1]Deals (investment)'!$B:$B,$A231,'[1]Deals (investment)'!$V:$V,BK$1)</f>
        <v>#VALUE!</v>
      </c>
      <c r="BL231" s="17" t="e">
        <f>SUMIFS('[1]Deals (investment)'!$C:$C,'[1]Deals (investment)'!$B:$B,$A231,'[1]Deals (investment)'!$V:$V,BL$1)</f>
        <v>#VALUE!</v>
      </c>
      <c r="BM231" s="17" t="e">
        <f>SUMIFS('[1]Deals (investment)'!$C:$C,'[1]Deals (investment)'!$B:$B,$A231,'[1]Deals (investment)'!$V:$V,BM$1)</f>
        <v>#VALUE!</v>
      </c>
      <c r="BN231" s="15"/>
      <c r="BO231" s="15"/>
      <c r="BP231" s="22"/>
      <c r="BQ231" s="15"/>
      <c r="BR231" s="15"/>
      <c r="BS231" s="15"/>
      <c r="BT231" s="15"/>
      <c r="BU231" s="15"/>
      <c r="BV231" s="15"/>
      <c r="BW231" s="15"/>
      <c r="BX231" s="15"/>
      <c r="BY231" s="15"/>
      <c r="BZ231" s="15"/>
      <c r="CA231" s="15"/>
      <c r="CB231" s="15"/>
      <c r="CC231" s="15"/>
      <c r="CD231" s="15"/>
      <c r="CE231" s="15"/>
      <c r="CF231" s="15"/>
      <c r="CG231" s="15"/>
      <c r="CH231" s="15"/>
      <c r="CI231" s="15"/>
      <c r="CJ231" s="15"/>
    </row>
    <row r="232" spans="1:117" ht="12.75">
      <c r="A232" s="15" t="s">
        <v>2028</v>
      </c>
      <c r="B232" s="15" t="s">
        <v>2029</v>
      </c>
      <c r="C232" s="15" t="s">
        <v>58</v>
      </c>
      <c r="D232" s="16">
        <v>2015</v>
      </c>
      <c r="E232" s="15" t="s">
        <v>59</v>
      </c>
      <c r="F232" s="15"/>
      <c r="G232" s="15" t="s">
        <v>61</v>
      </c>
      <c r="H232" s="15" t="s">
        <v>61</v>
      </c>
      <c r="I232" s="15" t="s">
        <v>61</v>
      </c>
      <c r="J232" s="15"/>
      <c r="K232" s="17" t="e">
        <f t="shared" si="29"/>
        <v>#VALUE!</v>
      </c>
      <c r="L232" s="15"/>
      <c r="M232" s="18" t="e">
        <f t="shared" si="24"/>
        <v>#VALUE!</v>
      </c>
      <c r="N232" s="15"/>
      <c r="O232" s="15"/>
      <c r="P232" s="15"/>
      <c r="Q232" s="15"/>
      <c r="R232" s="15" t="s">
        <v>375</v>
      </c>
      <c r="S232" s="19">
        <v>250000</v>
      </c>
      <c r="T232" s="15" t="s">
        <v>375</v>
      </c>
      <c r="U232" s="17">
        <v>250000</v>
      </c>
      <c r="V232" s="15" t="s">
        <v>2030</v>
      </c>
      <c r="W232" s="15"/>
      <c r="X232" s="15" t="s">
        <v>294</v>
      </c>
      <c r="Y232" s="15" t="s">
        <v>2031</v>
      </c>
      <c r="AB232" s="32">
        <v>43506</v>
      </c>
      <c r="AC232" s="21" t="s">
        <v>2032</v>
      </c>
      <c r="AD232" s="21" t="s">
        <v>2033</v>
      </c>
      <c r="AE232" s="15"/>
      <c r="AF232" s="21" t="s">
        <v>2034</v>
      </c>
      <c r="AG232" s="22">
        <f t="shared" si="27"/>
        <v>0.64516129032258063</v>
      </c>
      <c r="AH232" s="15" t="str">
        <f t="shared" si="21"/>
        <v/>
      </c>
      <c r="AI232" s="22" t="str">
        <f>VLOOKUP(A232,'[1]Deals (investment)'!$B$2:$Z$1497,1,FALSE)</f>
        <v>SonoCare</v>
      </c>
      <c r="AJ232" s="22">
        <f>VLOOKUP(A232,'[1]Deals (investment)'!$B$2:$Z$870,15,FALSE)</f>
        <v>1</v>
      </c>
      <c r="AK232" s="17" t="e">
        <f>VLOOKUP(A232,'[1]Deals (Exits)'!B:B,1,FALSE)</f>
        <v>#N/A</v>
      </c>
      <c r="AL232" s="23">
        <f>VLOOKUP(G232,[1]Lookups!$V$3:$Y$197,4,FALSE)</f>
        <v>0</v>
      </c>
      <c r="AM232" s="17" t="str">
        <f>VLOOKUP(X232,[1]Lookups!$B$3:$C$200,2,FALSE)</f>
        <v>Health &amp; Pharmaceuticals</v>
      </c>
      <c r="AN232" s="17" t="str">
        <f>VLOOKUP(R232,[1]Lookups!$H$3:$I$69,2,FALSE)</f>
        <v>2. Seed</v>
      </c>
      <c r="AO232" s="17" t="str">
        <f>VLOOKUP(T232,[1]Lookups!$H$3:$I$69,2,FALSE)</f>
        <v>2. Seed</v>
      </c>
      <c r="AP232" s="17" t="str">
        <f>VLOOKUP(AN232,[1]Lookups!$N$3:$O$11,2,FALSE)</f>
        <v>Early</v>
      </c>
      <c r="AQ232" s="18" t="e">
        <f>COUNTIFS('[1]Deals (investment)'!$B:$B,$A232)</f>
        <v>#VALUE!</v>
      </c>
      <c r="AR232" s="18" t="e">
        <f>COUNTIFS('[1]Deals (investment)'!$B:$B,$A232,'[1]Deals (investment)'!$T:$T,$AW$1)+COUNTIFS('[1]Deals (investment)'!$B:$B,$A232,'[1]Deals (investment)'!$T:$T,$AX$1)+COUNTIFS('[1]Deals (investment)'!$B:$B,$A232,'[1]Deals (investment)'!$T:$T,$AY$1)</f>
        <v>#VALUE!</v>
      </c>
      <c r="AS232" s="17" t="e">
        <f>SUMIFS('[1]Deals (investment)'!$C:$C,'[1]Deals (investment)'!$B:$B,$A232)</f>
        <v>#VALUE!</v>
      </c>
      <c r="AT232" s="17" t="e">
        <f t="shared" si="25"/>
        <v>#VALUE!</v>
      </c>
      <c r="AU232" s="18" t="e">
        <f>COUNTIF('[1]Deals (Exits)'!$B:$B,A232)</f>
        <v>#VALUE!</v>
      </c>
      <c r="AV232" s="17" t="e">
        <f>SUMIFS('[1]Deals (investment)'!$C:$C,'[1]Deals (investment)'!$B:$B,$A232,'[1]Deals (investment)'!$T:$T,AV$1)</f>
        <v>#VALUE!</v>
      </c>
      <c r="AW232" s="17" t="e">
        <f>SUMIFS('[1]Deals (investment)'!$C:$C,'[1]Deals (investment)'!$B:$B,$A232,'[1]Deals (investment)'!$T:$T,AW$1)</f>
        <v>#VALUE!</v>
      </c>
      <c r="AX232" s="17" t="e">
        <f>SUMIFS('[1]Deals (investment)'!$C:$C,'[1]Deals (investment)'!$B:$B,$A232,'[1]Deals (investment)'!$T:$T,AX$1)</f>
        <v>#VALUE!</v>
      </c>
      <c r="AY232" s="17" t="e">
        <f>SUMIFS('[1]Deals (investment)'!$C:$C,'[1]Deals (investment)'!$B:$B,$A232,'[1]Deals (investment)'!$T:$T,AY$1)</f>
        <v>#VALUE!</v>
      </c>
      <c r="AZ232" s="17" t="e">
        <f>SUMIFS('[1]Deals (investment)'!$C:$C,'[1]Deals (investment)'!$B:$B,$A232,'[1]Deals (investment)'!$T:$T,AZ$1)</f>
        <v>#VALUE!</v>
      </c>
      <c r="BA232" s="17" t="e">
        <f>SUMIFS('[1]Deals (investment)'!$C:$C,'[1]Deals (investment)'!$B:$B,$A232,'[1]Deals (investment)'!$T:$T,BA$1)</f>
        <v>#VALUE!</v>
      </c>
      <c r="BB232" s="17" t="e">
        <f>SUMIFS('[1]Deals (investment)'!$C:$C,'[1]Deals (investment)'!$B:$B,$A232,'[1]Deals (investment)'!$T:$T,BB$1)</f>
        <v>#VALUE!</v>
      </c>
      <c r="BC232" s="17" t="e">
        <f>SUMIFS('[1]Deals (Exits)'!$C:$C,'[1]Deals (Exits)'!$B:$B,$A232)</f>
        <v>#VALUE!</v>
      </c>
      <c r="BD232" s="17" t="e">
        <f>SUMIFS('[1]Deals (investment)'!$C:$C,'[1]Deals (investment)'!$B:$B,$A232,'[1]Deals (investment)'!$V:$V,BD$1)</f>
        <v>#VALUE!</v>
      </c>
      <c r="BE232" s="17" t="e">
        <f>SUMIFS('[1]Deals (investment)'!$C:$C,'[1]Deals (investment)'!$B:$B,$A232,'[1]Deals (investment)'!$V:$V,BE$1)</f>
        <v>#VALUE!</v>
      </c>
      <c r="BF232" s="17" t="e">
        <f>SUMIFS('[1]Deals (investment)'!$C:$C,'[1]Deals (investment)'!$B:$B,$A232,'[1]Deals (investment)'!$V:$V,BF$1)</f>
        <v>#VALUE!</v>
      </c>
      <c r="BG232" s="17" t="e">
        <f>SUMIFS('[1]Deals (investment)'!$C:$C,'[1]Deals (investment)'!$B:$B,$A232,'[1]Deals (investment)'!$V:$V,BG$1)</f>
        <v>#VALUE!</v>
      </c>
      <c r="BH232" s="17" t="e">
        <f>SUMIFS('[1]Deals (investment)'!$C:$C,'[1]Deals (investment)'!$B:$B,$A232,'[1]Deals (investment)'!$V:$V,BH$1)</f>
        <v>#VALUE!</v>
      </c>
      <c r="BI232" s="17" t="e">
        <f>SUMIFS('[1]Deals (investment)'!$C:$C,'[1]Deals (investment)'!$B:$B,$A232,'[1]Deals (investment)'!$V:$V,BI$1)</f>
        <v>#VALUE!</v>
      </c>
      <c r="BJ232" s="17" t="e">
        <f>SUMIFS('[1]Deals (investment)'!$C:$C,'[1]Deals (investment)'!$B:$B,$A232,'[1]Deals (investment)'!$V:$V,BJ$1)</f>
        <v>#VALUE!</v>
      </c>
      <c r="BK232" s="17" t="e">
        <f>SUMIFS('[1]Deals (investment)'!$C:$C,'[1]Deals (investment)'!$B:$B,$A232,'[1]Deals (investment)'!$V:$V,BK$1)</f>
        <v>#VALUE!</v>
      </c>
      <c r="BL232" s="17" t="e">
        <f>SUMIFS('[1]Deals (investment)'!$C:$C,'[1]Deals (investment)'!$B:$B,$A232,'[1]Deals (investment)'!$V:$V,BL$1)</f>
        <v>#VALUE!</v>
      </c>
      <c r="BM232" s="17" t="e">
        <f>SUMIFS('[1]Deals (investment)'!$C:$C,'[1]Deals (investment)'!$B:$B,$A232,'[1]Deals (investment)'!$V:$V,BM$1)</f>
        <v>#VALUE!</v>
      </c>
      <c r="BN232" s="15"/>
      <c r="BO232" s="15"/>
      <c r="BP232" s="22"/>
      <c r="BQ232" s="15"/>
      <c r="BR232" s="15"/>
      <c r="BS232" s="15"/>
      <c r="BT232" s="15"/>
      <c r="BU232" s="15"/>
      <c r="BV232" s="15"/>
      <c r="BW232" s="15"/>
      <c r="BX232" s="15"/>
      <c r="BY232" s="15"/>
      <c r="BZ232" s="15"/>
      <c r="CA232" s="15"/>
      <c r="CB232" s="15"/>
      <c r="CC232" s="15"/>
      <c r="CD232" s="15" t="str">
        <f>CONCATENATE(A232,B232,C232)</f>
        <v>SonocareSonocare is a mobile-oriented on-demand point of care diagnostic medical imaging service that delivers diagnostic medical imaging services at point of need.Active</v>
      </c>
      <c r="CE232" s="15"/>
      <c r="CF232" s="15"/>
      <c r="CG232" s="15"/>
      <c r="CH232" s="15"/>
      <c r="CI232" s="15"/>
      <c r="CJ232" s="15"/>
    </row>
    <row r="233" spans="1:117" ht="12.75">
      <c r="A233" s="15" t="s">
        <v>2035</v>
      </c>
      <c r="B233" s="15" t="s">
        <v>2036</v>
      </c>
      <c r="C233" s="15" t="s">
        <v>58</v>
      </c>
      <c r="D233" s="16"/>
      <c r="E233" s="15"/>
      <c r="F233" s="15"/>
      <c r="G233" s="15"/>
      <c r="H233" s="15"/>
      <c r="I233" s="15"/>
      <c r="J233" s="15"/>
      <c r="K233" s="17" t="e">
        <f t="shared" si="29"/>
        <v>#VALUE!</v>
      </c>
      <c r="L233" s="15"/>
      <c r="M233" s="18" t="e">
        <f t="shared" si="24"/>
        <v>#VALUE!</v>
      </c>
      <c r="N233" s="15" t="s">
        <v>2037</v>
      </c>
      <c r="O233" s="15"/>
      <c r="P233" s="15"/>
      <c r="Q233" s="24" t="e">
        <f ca="1">_xludf.MAXIFS('[1]Deals (investment)'!A:A,'[1]Deals (investment)'!B:B,A233)</f>
        <v>#NAME?</v>
      </c>
      <c r="R233" s="15"/>
      <c r="S233" s="19"/>
      <c r="T233" s="15"/>
      <c r="U233" s="17"/>
      <c r="V233" s="15" t="s">
        <v>2038</v>
      </c>
      <c r="W233" s="15">
        <v>0</v>
      </c>
      <c r="X233" s="15" t="s">
        <v>158</v>
      </c>
      <c r="Y233" s="15" t="s">
        <v>2039</v>
      </c>
      <c r="AB233" s="20"/>
      <c r="AC233" s="15"/>
      <c r="AD233" s="15"/>
      <c r="AE233" s="15"/>
      <c r="AF233" s="15"/>
      <c r="AG233" s="22">
        <f t="shared" ca="1" si="27"/>
        <v>0.32258064516129031</v>
      </c>
      <c r="AH233" s="15" t="str">
        <f t="shared" si="21"/>
        <v/>
      </c>
      <c r="AI233" s="22" t="str">
        <f>VLOOKUP(A233,'[1]Deals (investment)'!$B$2:$Z$1497,1,FALSE)</f>
        <v>Intelligra</v>
      </c>
      <c r="AJ233" s="22">
        <f>VLOOKUP(A233,'[1]Deals (investment)'!$B$2:$Z$870,15,FALSE)</f>
        <v>1</v>
      </c>
      <c r="AK233" s="17" t="e">
        <f>VLOOKUP(A233,'[1]Deals (Exits)'!B:B,1,FALSE)</f>
        <v>#N/A</v>
      </c>
      <c r="AL233" s="23" t="e">
        <f>VLOOKUP(G233,[1]Lookups!$V$3:$Y$197,4,FALSE)</f>
        <v>#N/A</v>
      </c>
      <c r="AM233" s="17" t="str">
        <f>VLOOKUP(X233,[1]Lookups!$B$3:$C$200,2,FALSE)</f>
        <v>Financial Services</v>
      </c>
      <c r="AN233" s="17" t="e">
        <f>VLOOKUP(R233,[1]Lookups!$H$3:$I$69,2,FALSE)</f>
        <v>#N/A</v>
      </c>
      <c r="AO233" s="17" t="e">
        <f>VLOOKUP(T233,[1]Lookups!$H$3:$I$69,2,FALSE)</f>
        <v>#N/A</v>
      </c>
      <c r="AP233" s="17" t="e">
        <f>VLOOKUP(AN233,[1]Lookups!$N$3:$O$11,2,FALSE)</f>
        <v>#N/A</v>
      </c>
      <c r="AQ233" s="18" t="e">
        <f>COUNTIFS('[1]Deals (investment)'!$B:$B,$A233)</f>
        <v>#VALUE!</v>
      </c>
      <c r="AR233" s="18" t="e">
        <f>COUNTIFS('[1]Deals (investment)'!$B:$B,$A233,'[1]Deals (investment)'!$T:$T,$AW$1)+COUNTIFS('[1]Deals (investment)'!$B:$B,$A233,'[1]Deals (investment)'!$T:$T,$AX$1)+COUNTIFS('[1]Deals (investment)'!$B:$B,$A233,'[1]Deals (investment)'!$T:$T,$AY$1)</f>
        <v>#VALUE!</v>
      </c>
      <c r="AS233" s="17" t="e">
        <f>SUMIFS('[1]Deals (investment)'!$C:$C,'[1]Deals (investment)'!$B:$B,$A233)</f>
        <v>#VALUE!</v>
      </c>
      <c r="AT233" s="17" t="e">
        <f t="shared" si="25"/>
        <v>#VALUE!</v>
      </c>
      <c r="AU233" s="18" t="e">
        <f>COUNTIF('[1]Deals (Exits)'!$B:$B,A233)</f>
        <v>#VALUE!</v>
      </c>
      <c r="AV233" s="17" t="e">
        <f>SUMIFS('[1]Deals (investment)'!$C:$C,'[1]Deals (investment)'!$B:$B,$A233,'[1]Deals (investment)'!$T:$T,AV$1)</f>
        <v>#VALUE!</v>
      </c>
      <c r="AW233" s="17" t="e">
        <f>SUMIFS('[1]Deals (investment)'!$C:$C,'[1]Deals (investment)'!$B:$B,$A233,'[1]Deals (investment)'!$T:$T,AW$1)</f>
        <v>#VALUE!</v>
      </c>
      <c r="AX233" s="17" t="e">
        <f>SUMIFS('[1]Deals (investment)'!$C:$C,'[1]Deals (investment)'!$B:$B,$A233,'[1]Deals (investment)'!$T:$T,AX$1)</f>
        <v>#VALUE!</v>
      </c>
      <c r="AY233" s="17" t="e">
        <f>SUMIFS('[1]Deals (investment)'!$C:$C,'[1]Deals (investment)'!$B:$B,$A233,'[1]Deals (investment)'!$T:$T,AY$1)</f>
        <v>#VALUE!</v>
      </c>
      <c r="AZ233" s="17" t="e">
        <f>SUMIFS('[1]Deals (investment)'!$C:$C,'[1]Deals (investment)'!$B:$B,$A233,'[1]Deals (investment)'!$T:$T,AZ$1)</f>
        <v>#VALUE!</v>
      </c>
      <c r="BA233" s="17" t="e">
        <f>SUMIFS('[1]Deals (investment)'!$C:$C,'[1]Deals (investment)'!$B:$B,$A233,'[1]Deals (investment)'!$T:$T,BA$1)</f>
        <v>#VALUE!</v>
      </c>
      <c r="BB233" s="17" t="e">
        <f>SUMIFS('[1]Deals (investment)'!$C:$C,'[1]Deals (investment)'!$B:$B,$A233,'[1]Deals (investment)'!$T:$T,BB$1)</f>
        <v>#VALUE!</v>
      </c>
      <c r="BC233" s="17" t="e">
        <f>SUMIFS('[1]Deals (Exits)'!$C:$C,'[1]Deals (Exits)'!$B:$B,$A233)</f>
        <v>#VALUE!</v>
      </c>
      <c r="BD233" s="17" t="e">
        <f>SUMIFS('[1]Deals (investment)'!$C:$C,'[1]Deals (investment)'!$B:$B,$A233,'[1]Deals (investment)'!$V:$V,BD$1)</f>
        <v>#VALUE!</v>
      </c>
      <c r="BE233" s="17" t="e">
        <f>SUMIFS('[1]Deals (investment)'!$C:$C,'[1]Deals (investment)'!$B:$B,$A233,'[1]Deals (investment)'!$V:$V,BE$1)</f>
        <v>#VALUE!</v>
      </c>
      <c r="BF233" s="17" t="e">
        <f>SUMIFS('[1]Deals (investment)'!$C:$C,'[1]Deals (investment)'!$B:$B,$A233,'[1]Deals (investment)'!$V:$V,BF$1)</f>
        <v>#VALUE!</v>
      </c>
      <c r="BG233" s="17" t="e">
        <f>SUMIFS('[1]Deals (investment)'!$C:$C,'[1]Deals (investment)'!$B:$B,$A233,'[1]Deals (investment)'!$V:$V,BG$1)</f>
        <v>#VALUE!</v>
      </c>
      <c r="BH233" s="17" t="e">
        <f>SUMIFS('[1]Deals (investment)'!$C:$C,'[1]Deals (investment)'!$B:$B,$A233,'[1]Deals (investment)'!$V:$V,BH$1)</f>
        <v>#VALUE!</v>
      </c>
      <c r="BI233" s="17" t="e">
        <f>SUMIFS('[1]Deals (investment)'!$C:$C,'[1]Deals (investment)'!$B:$B,$A233,'[1]Deals (investment)'!$V:$V,BI$1)</f>
        <v>#VALUE!</v>
      </c>
      <c r="BJ233" s="17" t="e">
        <f>SUMIFS('[1]Deals (investment)'!$C:$C,'[1]Deals (investment)'!$B:$B,$A233,'[1]Deals (investment)'!$V:$V,BJ$1)</f>
        <v>#VALUE!</v>
      </c>
      <c r="BK233" s="17" t="e">
        <f>SUMIFS('[1]Deals (investment)'!$C:$C,'[1]Deals (investment)'!$B:$B,$A233,'[1]Deals (investment)'!$V:$V,BK$1)</f>
        <v>#VALUE!</v>
      </c>
      <c r="BL233" s="17" t="e">
        <f>SUMIFS('[1]Deals (investment)'!$C:$C,'[1]Deals (investment)'!$B:$B,$A233,'[1]Deals (investment)'!$V:$V,BL$1)</f>
        <v>#VALUE!</v>
      </c>
      <c r="BM233" s="17" t="e">
        <f>SUMIFS('[1]Deals (investment)'!$C:$C,'[1]Deals (investment)'!$B:$B,$A233,'[1]Deals (investment)'!$V:$V,BM$1)</f>
        <v>#VALUE!</v>
      </c>
      <c r="BN233" s="15"/>
      <c r="BO233" s="15"/>
      <c r="BP233" s="22"/>
      <c r="BQ233" s="15"/>
      <c r="BR233" s="15"/>
      <c r="BS233" s="15"/>
      <c r="BT233" s="15"/>
      <c r="BU233" s="15"/>
      <c r="BV233" s="15"/>
      <c r="BW233" s="15"/>
      <c r="BX233" s="15"/>
      <c r="BY233" s="15"/>
      <c r="BZ233" s="15"/>
      <c r="CA233" s="15"/>
      <c r="CB233" s="15"/>
      <c r="CC233" s="15"/>
      <c r="CD233" s="15"/>
      <c r="CE233" s="15"/>
      <c r="CF233" s="15"/>
      <c r="CG233" s="15"/>
      <c r="CH233" s="15"/>
      <c r="CI233" s="15"/>
      <c r="CJ233" s="15"/>
    </row>
    <row r="234" spans="1:117" ht="12.75">
      <c r="A234" s="21" t="s">
        <v>2040</v>
      </c>
      <c r="B234" s="15" t="s">
        <v>2041</v>
      </c>
      <c r="C234" s="15" t="s">
        <v>58</v>
      </c>
      <c r="D234" s="16">
        <v>2014</v>
      </c>
      <c r="E234" s="15" t="s">
        <v>2042</v>
      </c>
      <c r="F234" s="15"/>
      <c r="G234" s="15" t="s">
        <v>783</v>
      </c>
      <c r="H234" s="15" t="s">
        <v>783</v>
      </c>
      <c r="I234" s="15" t="s">
        <v>783</v>
      </c>
      <c r="J234" s="15"/>
      <c r="K234" s="17" t="e">
        <f t="shared" si="29"/>
        <v>#VALUE!</v>
      </c>
      <c r="L234" s="15"/>
      <c r="M234" s="18" t="e">
        <f t="shared" si="24"/>
        <v>#VALUE!</v>
      </c>
      <c r="N234" s="15"/>
      <c r="O234" s="15"/>
      <c r="P234" s="15"/>
      <c r="Q234" s="15"/>
      <c r="R234" s="15" t="s">
        <v>375</v>
      </c>
      <c r="S234" s="19">
        <v>200000</v>
      </c>
      <c r="T234" s="15" t="s">
        <v>375</v>
      </c>
      <c r="U234" s="17">
        <v>200000</v>
      </c>
      <c r="V234" s="15" t="s">
        <v>2043</v>
      </c>
      <c r="W234" s="15"/>
      <c r="X234" s="15" t="s">
        <v>134</v>
      </c>
      <c r="Y234" s="15" t="s">
        <v>2044</v>
      </c>
      <c r="AA234" s="25" t="s">
        <v>2045</v>
      </c>
      <c r="AB234" s="32">
        <v>43506</v>
      </c>
      <c r="AC234" s="21" t="s">
        <v>2046</v>
      </c>
      <c r="AD234" s="21" t="s">
        <v>2047</v>
      </c>
      <c r="AE234" s="21" t="s">
        <v>2048</v>
      </c>
      <c r="AF234" s="21" t="s">
        <v>2049</v>
      </c>
      <c r="AG234" s="22">
        <f t="shared" si="27"/>
        <v>0.70967741935483875</v>
      </c>
      <c r="AH234" s="15" t="str">
        <f t="shared" si="21"/>
        <v/>
      </c>
      <c r="AI234" s="35" t="str">
        <f>VLOOKUP(A234,'[1]Deals (investment)'!$B$2:$Z$1497,1,FALSE)</f>
        <v>Lagare.ma</v>
      </c>
      <c r="AJ234" s="22">
        <f>VLOOKUP(A234,'[1]Deals (investment)'!$B$2:$Z$870,15,FALSE)</f>
        <v>1</v>
      </c>
      <c r="AK234" s="17" t="e">
        <f>VLOOKUP(A234,'[1]Deals (Exits)'!B:B,1,FALSE)</f>
        <v>#N/A</v>
      </c>
      <c r="AL234" s="23">
        <f>VLOOKUP(G234,[1]Lookups!$V$3:$Y$197,4,FALSE)</f>
        <v>0</v>
      </c>
      <c r="AM234" s="17" t="str">
        <f>VLOOKUP(X234,[1]Lookups!$B$3:$C$200,2,FALSE)</f>
        <v>Transport &amp; Logistics</v>
      </c>
      <c r="AN234" s="17" t="str">
        <f>VLOOKUP(R234,[1]Lookups!$H$3:$I$69,2,FALSE)</f>
        <v>2. Seed</v>
      </c>
      <c r="AO234" s="17" t="str">
        <f>VLOOKUP(T234,[1]Lookups!$H$3:$I$69,2,FALSE)</f>
        <v>2. Seed</v>
      </c>
      <c r="AP234" s="17" t="str">
        <f>VLOOKUP(AN234,[1]Lookups!$N$3:$O$11,2,FALSE)</f>
        <v>Early</v>
      </c>
      <c r="AQ234" s="18" t="e">
        <f>COUNTIFS('[1]Deals (investment)'!$B:$B,$A234)</f>
        <v>#VALUE!</v>
      </c>
      <c r="AR234" s="18" t="e">
        <f>COUNTIFS('[1]Deals (investment)'!$B:$B,$A234,'[1]Deals (investment)'!$T:$T,$AW$1)+COUNTIFS('[1]Deals (investment)'!$B:$B,$A234,'[1]Deals (investment)'!$T:$T,$AX$1)+COUNTIFS('[1]Deals (investment)'!$B:$B,$A234,'[1]Deals (investment)'!$T:$T,$AY$1)</f>
        <v>#VALUE!</v>
      </c>
      <c r="AS234" s="17" t="e">
        <f>SUMIFS('[1]Deals (investment)'!$C:$C,'[1]Deals (investment)'!$B:$B,$A234)</f>
        <v>#VALUE!</v>
      </c>
      <c r="AT234" s="17" t="e">
        <f t="shared" si="25"/>
        <v>#VALUE!</v>
      </c>
      <c r="AU234" s="18" t="e">
        <f>COUNTIF('[1]Deals (Exits)'!$B:$B,A234)</f>
        <v>#VALUE!</v>
      </c>
      <c r="AV234" s="17" t="e">
        <f>SUMIFS('[1]Deals (investment)'!$C:$C,'[1]Deals (investment)'!$B:$B,$A234,'[1]Deals (investment)'!$T:$T,AV$1)</f>
        <v>#VALUE!</v>
      </c>
      <c r="AW234" s="17" t="e">
        <f>SUMIFS('[1]Deals (investment)'!$C:$C,'[1]Deals (investment)'!$B:$B,$A234,'[1]Deals (investment)'!$T:$T,AW$1)</f>
        <v>#VALUE!</v>
      </c>
      <c r="AX234" s="17" t="e">
        <f>SUMIFS('[1]Deals (investment)'!$C:$C,'[1]Deals (investment)'!$B:$B,$A234,'[1]Deals (investment)'!$T:$T,AX$1)</f>
        <v>#VALUE!</v>
      </c>
      <c r="AY234" s="17" t="e">
        <f>SUMIFS('[1]Deals (investment)'!$C:$C,'[1]Deals (investment)'!$B:$B,$A234,'[1]Deals (investment)'!$T:$T,AY$1)</f>
        <v>#VALUE!</v>
      </c>
      <c r="AZ234" s="17" t="e">
        <f>SUMIFS('[1]Deals (investment)'!$C:$C,'[1]Deals (investment)'!$B:$B,$A234,'[1]Deals (investment)'!$T:$T,AZ$1)</f>
        <v>#VALUE!</v>
      </c>
      <c r="BA234" s="17" t="e">
        <f>SUMIFS('[1]Deals (investment)'!$C:$C,'[1]Deals (investment)'!$B:$B,$A234,'[1]Deals (investment)'!$T:$T,BA$1)</f>
        <v>#VALUE!</v>
      </c>
      <c r="BB234" s="17" t="e">
        <f>SUMIFS('[1]Deals (investment)'!$C:$C,'[1]Deals (investment)'!$B:$B,$A234,'[1]Deals (investment)'!$T:$T,BB$1)</f>
        <v>#VALUE!</v>
      </c>
      <c r="BC234" s="17" t="e">
        <f>SUMIFS('[1]Deals (Exits)'!$C:$C,'[1]Deals (Exits)'!$B:$B,$A234)</f>
        <v>#VALUE!</v>
      </c>
      <c r="BD234" s="17" t="e">
        <f>SUMIFS('[1]Deals (investment)'!$C:$C,'[1]Deals (investment)'!$B:$B,$A234,'[1]Deals (investment)'!$V:$V,BD$1)</f>
        <v>#VALUE!</v>
      </c>
      <c r="BE234" s="17" t="e">
        <f>SUMIFS('[1]Deals (investment)'!$C:$C,'[1]Deals (investment)'!$B:$B,$A234,'[1]Deals (investment)'!$V:$V,BE$1)</f>
        <v>#VALUE!</v>
      </c>
      <c r="BF234" s="17" t="e">
        <f>SUMIFS('[1]Deals (investment)'!$C:$C,'[1]Deals (investment)'!$B:$B,$A234,'[1]Deals (investment)'!$V:$V,BF$1)</f>
        <v>#VALUE!</v>
      </c>
      <c r="BG234" s="17" t="e">
        <f>SUMIFS('[1]Deals (investment)'!$C:$C,'[1]Deals (investment)'!$B:$B,$A234,'[1]Deals (investment)'!$V:$V,BG$1)</f>
        <v>#VALUE!</v>
      </c>
      <c r="BH234" s="17" t="e">
        <f>SUMIFS('[1]Deals (investment)'!$C:$C,'[1]Deals (investment)'!$B:$B,$A234,'[1]Deals (investment)'!$V:$V,BH$1)</f>
        <v>#VALUE!</v>
      </c>
      <c r="BI234" s="17" t="e">
        <f>SUMIFS('[1]Deals (investment)'!$C:$C,'[1]Deals (investment)'!$B:$B,$A234,'[1]Deals (investment)'!$V:$V,BI$1)</f>
        <v>#VALUE!</v>
      </c>
      <c r="BJ234" s="17" t="e">
        <f>SUMIFS('[1]Deals (investment)'!$C:$C,'[1]Deals (investment)'!$B:$B,$A234,'[1]Deals (investment)'!$V:$V,BJ$1)</f>
        <v>#VALUE!</v>
      </c>
      <c r="BK234" s="17" t="e">
        <f>SUMIFS('[1]Deals (investment)'!$C:$C,'[1]Deals (investment)'!$B:$B,$A234,'[1]Deals (investment)'!$V:$V,BK$1)</f>
        <v>#VALUE!</v>
      </c>
      <c r="BL234" s="17" t="e">
        <f>SUMIFS('[1]Deals (investment)'!$C:$C,'[1]Deals (investment)'!$B:$B,$A234,'[1]Deals (investment)'!$V:$V,BL$1)</f>
        <v>#VALUE!</v>
      </c>
      <c r="BM234" s="17" t="e">
        <f>SUMIFS('[1]Deals (investment)'!$C:$C,'[1]Deals (investment)'!$B:$B,$A234,'[1]Deals (investment)'!$V:$V,BM$1)</f>
        <v>#VALUE!</v>
      </c>
      <c r="BN234" s="15"/>
      <c r="BO234" s="15"/>
      <c r="BP234" s="22"/>
      <c r="BQ234" s="15"/>
      <c r="BR234" s="15"/>
      <c r="BS234" s="15"/>
      <c r="BT234" s="15"/>
      <c r="BU234" s="15"/>
      <c r="BV234" s="15"/>
      <c r="BW234" s="15"/>
      <c r="BX234" s="15"/>
      <c r="BY234" s="15"/>
      <c r="BZ234" s="15"/>
      <c r="CA234" s="15"/>
      <c r="CB234" s="15"/>
      <c r="CC234" s="15"/>
      <c r="CD234" s="15"/>
      <c r="CE234" s="15"/>
      <c r="CF234" s="15"/>
      <c r="CG234" s="15"/>
      <c r="CH234" s="15"/>
      <c r="CI234" s="15"/>
      <c r="CJ234" s="15"/>
    </row>
    <row r="235" spans="1:117" ht="12.75">
      <c r="A235" s="15" t="s">
        <v>2050</v>
      </c>
      <c r="B235" s="15" t="s">
        <v>2051</v>
      </c>
      <c r="C235" s="15" t="s">
        <v>58</v>
      </c>
      <c r="D235" s="16">
        <v>2018</v>
      </c>
      <c r="E235" s="15" t="s">
        <v>59</v>
      </c>
      <c r="F235" s="15"/>
      <c r="G235" s="15" t="s">
        <v>61</v>
      </c>
      <c r="H235" s="15" t="s">
        <v>61</v>
      </c>
      <c r="I235" s="15" t="s">
        <v>61</v>
      </c>
      <c r="J235" s="15"/>
      <c r="K235" s="17" t="e">
        <f t="shared" si="29"/>
        <v>#VALUE!</v>
      </c>
      <c r="L235" s="15"/>
      <c r="M235" s="18" t="e">
        <f t="shared" si="24"/>
        <v>#VALUE!</v>
      </c>
      <c r="N235" s="15"/>
      <c r="O235" s="15"/>
      <c r="P235" s="15"/>
      <c r="Q235" s="15"/>
      <c r="R235" s="15" t="s">
        <v>92</v>
      </c>
      <c r="S235" s="19" t="s">
        <v>144</v>
      </c>
      <c r="T235" s="15" t="s">
        <v>375</v>
      </c>
      <c r="U235" s="17">
        <v>200000</v>
      </c>
      <c r="V235" s="15" t="s">
        <v>2052</v>
      </c>
      <c r="W235" s="15"/>
      <c r="X235" s="15" t="s">
        <v>158</v>
      </c>
      <c r="Y235" s="15" t="s">
        <v>670</v>
      </c>
      <c r="AB235" s="20" t="s">
        <v>286</v>
      </c>
      <c r="AC235" s="21" t="s">
        <v>2053</v>
      </c>
      <c r="AD235" s="21" t="s">
        <v>2054</v>
      </c>
      <c r="AE235" s="21" t="s">
        <v>2055</v>
      </c>
      <c r="AF235" s="21" t="s">
        <v>2056</v>
      </c>
      <c r="AG235" s="22">
        <f t="shared" si="27"/>
        <v>0.67741935483870963</v>
      </c>
      <c r="AH235" s="15" t="e">
        <f t="shared" si="21"/>
        <v>#VALUE!</v>
      </c>
      <c r="AI235" s="22" t="str">
        <f>VLOOKUP(A235,'[1]Deals (investment)'!$B$2:$Z$1497,1,FALSE)</f>
        <v>ThankUCash</v>
      </c>
      <c r="AJ235" s="22">
        <f>VLOOKUP(A235,'[1]Deals (investment)'!$B$2:$Z$870,15,FALSE)</f>
        <v>1</v>
      </c>
      <c r="AK235" s="17" t="e">
        <f>VLOOKUP(A235,'[1]Deals (Exits)'!B:B,1,FALSE)</f>
        <v>#N/A</v>
      </c>
      <c r="AL235" s="23">
        <f>VLOOKUP(G235,[1]Lookups!$V$3:$Y$197,4,FALSE)</f>
        <v>0</v>
      </c>
      <c r="AM235" s="17" t="str">
        <f>VLOOKUP(X235,[1]Lookups!$B$3:$C$200,2,FALSE)</f>
        <v>Financial Services</v>
      </c>
      <c r="AN235" s="17" t="str">
        <f>VLOOKUP(R235,[1]Lookups!$H$3:$I$69,2,FALSE)</f>
        <v>4. Late Venture</v>
      </c>
      <c r="AO235" s="17" t="str">
        <f>VLOOKUP(T235,[1]Lookups!$H$3:$I$69,2,FALSE)</f>
        <v>2. Seed</v>
      </c>
      <c r="AP235" s="17" t="str">
        <f>VLOOKUP(AN235,[1]Lookups!$N$3:$O$11,2,FALSE)</f>
        <v>Growth</v>
      </c>
      <c r="AQ235" s="18" t="e">
        <f>COUNTIFS('[1]Deals (investment)'!$B:$B,$A235)</f>
        <v>#VALUE!</v>
      </c>
      <c r="AR235" s="18" t="e">
        <f>COUNTIFS('[1]Deals (investment)'!$B:$B,$A235,'[1]Deals (investment)'!$T:$T,$AW$1)+COUNTIFS('[1]Deals (investment)'!$B:$B,$A235,'[1]Deals (investment)'!$T:$T,$AX$1)+COUNTIFS('[1]Deals (investment)'!$B:$B,$A235,'[1]Deals (investment)'!$T:$T,$AY$1)</f>
        <v>#VALUE!</v>
      </c>
      <c r="AS235" s="17" t="e">
        <f>SUMIFS('[1]Deals (investment)'!$C:$C,'[1]Deals (investment)'!$B:$B,$A235)</f>
        <v>#VALUE!</v>
      </c>
      <c r="AT235" s="17" t="e">
        <f t="shared" si="25"/>
        <v>#VALUE!</v>
      </c>
      <c r="AU235" s="18" t="e">
        <f>COUNTIF('[1]Deals (Exits)'!$B:$B,A235)</f>
        <v>#VALUE!</v>
      </c>
      <c r="AV235" s="17" t="e">
        <f>SUMIFS('[1]Deals (investment)'!$C:$C,'[1]Deals (investment)'!$B:$B,$A235,'[1]Deals (investment)'!$T:$T,AV$1)</f>
        <v>#VALUE!</v>
      </c>
      <c r="AW235" s="17" t="e">
        <f>SUMIFS('[1]Deals (investment)'!$C:$C,'[1]Deals (investment)'!$B:$B,$A235,'[1]Deals (investment)'!$T:$T,AW$1)</f>
        <v>#VALUE!</v>
      </c>
      <c r="AX235" s="17" t="e">
        <f>SUMIFS('[1]Deals (investment)'!$C:$C,'[1]Deals (investment)'!$B:$B,$A235,'[1]Deals (investment)'!$T:$T,AX$1)</f>
        <v>#VALUE!</v>
      </c>
      <c r="AY235" s="17" t="e">
        <f>SUMIFS('[1]Deals (investment)'!$C:$C,'[1]Deals (investment)'!$B:$B,$A235,'[1]Deals (investment)'!$T:$T,AY$1)</f>
        <v>#VALUE!</v>
      </c>
      <c r="AZ235" s="17" t="e">
        <f>SUMIFS('[1]Deals (investment)'!$C:$C,'[1]Deals (investment)'!$B:$B,$A235,'[1]Deals (investment)'!$T:$T,AZ$1)</f>
        <v>#VALUE!</v>
      </c>
      <c r="BA235" s="17" t="e">
        <f>SUMIFS('[1]Deals (investment)'!$C:$C,'[1]Deals (investment)'!$B:$B,$A235,'[1]Deals (investment)'!$T:$T,BA$1)</f>
        <v>#VALUE!</v>
      </c>
      <c r="BB235" s="17" t="e">
        <f>SUMIFS('[1]Deals (investment)'!$C:$C,'[1]Deals (investment)'!$B:$B,$A235,'[1]Deals (investment)'!$T:$T,BB$1)</f>
        <v>#VALUE!</v>
      </c>
      <c r="BC235" s="17" t="e">
        <f>SUMIFS('[1]Deals (Exits)'!$C:$C,'[1]Deals (Exits)'!$B:$B,$A235)</f>
        <v>#VALUE!</v>
      </c>
      <c r="BD235" s="17" t="e">
        <f>SUMIFS('[1]Deals (investment)'!$C:$C,'[1]Deals (investment)'!$B:$B,$A235,'[1]Deals (investment)'!$V:$V,BD$1)</f>
        <v>#VALUE!</v>
      </c>
      <c r="BE235" s="17" t="e">
        <f>SUMIFS('[1]Deals (investment)'!$C:$C,'[1]Deals (investment)'!$B:$B,$A235,'[1]Deals (investment)'!$V:$V,BE$1)</f>
        <v>#VALUE!</v>
      </c>
      <c r="BF235" s="17" t="e">
        <f>SUMIFS('[1]Deals (investment)'!$C:$C,'[1]Deals (investment)'!$B:$B,$A235,'[1]Deals (investment)'!$V:$V,BF$1)</f>
        <v>#VALUE!</v>
      </c>
      <c r="BG235" s="17" t="e">
        <f>SUMIFS('[1]Deals (investment)'!$C:$C,'[1]Deals (investment)'!$B:$B,$A235,'[1]Deals (investment)'!$V:$V,BG$1)</f>
        <v>#VALUE!</v>
      </c>
      <c r="BH235" s="17" t="e">
        <f>SUMIFS('[1]Deals (investment)'!$C:$C,'[1]Deals (investment)'!$B:$B,$A235,'[1]Deals (investment)'!$V:$V,BH$1)</f>
        <v>#VALUE!</v>
      </c>
      <c r="BI235" s="17" t="e">
        <f>SUMIFS('[1]Deals (investment)'!$C:$C,'[1]Deals (investment)'!$B:$B,$A235,'[1]Deals (investment)'!$V:$V,BI$1)</f>
        <v>#VALUE!</v>
      </c>
      <c r="BJ235" s="17" t="e">
        <f>SUMIFS('[1]Deals (investment)'!$C:$C,'[1]Deals (investment)'!$B:$B,$A235,'[1]Deals (investment)'!$V:$V,BJ$1)</f>
        <v>#VALUE!</v>
      </c>
      <c r="BK235" s="17" t="e">
        <f>SUMIFS('[1]Deals (investment)'!$C:$C,'[1]Deals (investment)'!$B:$B,$A235,'[1]Deals (investment)'!$V:$V,BK$1)</f>
        <v>#VALUE!</v>
      </c>
      <c r="BL235" s="17" t="e">
        <f>SUMIFS('[1]Deals (investment)'!$C:$C,'[1]Deals (investment)'!$B:$B,$A235,'[1]Deals (investment)'!$V:$V,BL$1)</f>
        <v>#VALUE!</v>
      </c>
      <c r="BM235" s="17" t="e">
        <f>SUMIFS('[1]Deals (investment)'!$C:$C,'[1]Deals (investment)'!$B:$B,$A235,'[1]Deals (investment)'!$V:$V,BM$1)</f>
        <v>#VALUE!</v>
      </c>
      <c r="BN235" s="15"/>
      <c r="BO235" s="15"/>
      <c r="BP235" s="22"/>
      <c r="BQ235" s="15"/>
      <c r="BR235" s="15"/>
      <c r="BS235" s="15"/>
      <c r="BT235" s="15"/>
      <c r="BU235" s="15"/>
      <c r="BV235" s="15"/>
      <c r="BW235" s="15"/>
      <c r="BX235" s="15"/>
      <c r="BY235" s="15"/>
      <c r="BZ235" s="15"/>
      <c r="CA235" s="15"/>
      <c r="CB235" s="15"/>
      <c r="CC235" s="15"/>
      <c r="CD235" s="15"/>
      <c r="CE235" s="15"/>
      <c r="CF235" s="15"/>
      <c r="CG235" s="15"/>
      <c r="CH235" s="15"/>
      <c r="CI235" s="15"/>
      <c r="CJ235" s="15"/>
      <c r="DM235">
        <v>25</v>
      </c>
    </row>
    <row r="236" spans="1:117" ht="12.75">
      <c r="A236" s="15" t="s">
        <v>2057</v>
      </c>
      <c r="B236" s="15" t="s">
        <v>2058</v>
      </c>
      <c r="C236" s="15" t="s">
        <v>58</v>
      </c>
      <c r="D236" s="16">
        <v>2017</v>
      </c>
      <c r="E236" s="15" t="s">
        <v>882</v>
      </c>
      <c r="F236" s="15" t="s">
        <v>110</v>
      </c>
      <c r="G236" s="15" t="s">
        <v>103</v>
      </c>
      <c r="H236" s="15" t="s">
        <v>103</v>
      </c>
      <c r="I236" s="15" t="s">
        <v>103</v>
      </c>
      <c r="J236" s="15"/>
      <c r="K236" s="17" t="e">
        <f t="shared" si="29"/>
        <v>#VALUE!</v>
      </c>
      <c r="L236" s="15"/>
      <c r="M236" s="18" t="e">
        <f t="shared" si="24"/>
        <v>#VALUE!</v>
      </c>
      <c r="N236" s="15"/>
      <c r="O236" s="15"/>
      <c r="P236" s="15"/>
      <c r="Q236" s="15"/>
      <c r="R236" s="15" t="s">
        <v>2059</v>
      </c>
      <c r="S236" s="19">
        <v>50000</v>
      </c>
      <c r="T236" s="15" t="s">
        <v>1490</v>
      </c>
      <c r="U236" s="17">
        <v>50000</v>
      </c>
      <c r="V236" s="15" t="s">
        <v>2060</v>
      </c>
      <c r="W236" s="15">
        <v>0</v>
      </c>
      <c r="X236" s="15" t="s">
        <v>158</v>
      </c>
      <c r="Y236" s="15" t="s">
        <v>2061</v>
      </c>
      <c r="AB236" s="32">
        <v>43506</v>
      </c>
      <c r="AC236" s="21" t="s">
        <v>2062</v>
      </c>
      <c r="AD236" s="21" t="s">
        <v>2063</v>
      </c>
      <c r="AE236" s="21" t="s">
        <v>2064</v>
      </c>
      <c r="AF236" s="21" t="s">
        <v>2065</v>
      </c>
      <c r="AG236" s="22">
        <f t="shared" si="27"/>
        <v>0.74193548387096775</v>
      </c>
      <c r="AH236" s="15" t="str">
        <f t="shared" si="21"/>
        <v/>
      </c>
      <c r="AI236" s="22" t="str">
        <f>VLOOKUP(A236,'[1]Deals (investment)'!$B$2:$Z$1497,1,FALSE)</f>
        <v>Nala</v>
      </c>
      <c r="AJ236" s="22">
        <f>VLOOKUP(A236,'[1]Deals (investment)'!$B$2:$Z$870,15,FALSE)</f>
        <v>0</v>
      </c>
      <c r="AK236" s="17" t="e">
        <f>VLOOKUP(A236,'[1]Deals (Exits)'!B:B,1,FALSE)</f>
        <v>#N/A</v>
      </c>
      <c r="AL236" s="23">
        <f>VLOOKUP(G236,[1]Lookups!$V$3:$Y$197,4,FALSE)</f>
        <v>0</v>
      </c>
      <c r="AM236" s="17" t="str">
        <f>VLOOKUP(X236,[1]Lookups!$B$3:$C$200,2,FALSE)</f>
        <v>Financial Services</v>
      </c>
      <c r="AN236" s="17" t="e">
        <f>VLOOKUP(R236,[1]Lookups!$H$3:$I$69,2,FALSE)</f>
        <v>#N/A</v>
      </c>
      <c r="AO236" s="17" t="str">
        <f>VLOOKUP(T236,[1]Lookups!$H$3:$I$69,2,FALSE)</f>
        <v>2. Seed</v>
      </c>
      <c r="AP236" s="17" t="e">
        <f>VLOOKUP(AN236,[1]Lookups!$N$3:$O$11,2,FALSE)</f>
        <v>#N/A</v>
      </c>
      <c r="AQ236" s="18" t="e">
        <f>COUNTIFS('[1]Deals (investment)'!$B:$B,$A236)</f>
        <v>#VALUE!</v>
      </c>
      <c r="AR236" s="18" t="e">
        <f>COUNTIFS('[1]Deals (investment)'!$B:$B,$A236,'[1]Deals (investment)'!$T:$T,$AW$1)+COUNTIFS('[1]Deals (investment)'!$B:$B,$A236,'[1]Deals (investment)'!$T:$T,$AX$1)+COUNTIFS('[1]Deals (investment)'!$B:$B,$A236,'[1]Deals (investment)'!$T:$T,$AY$1)</f>
        <v>#VALUE!</v>
      </c>
      <c r="AS236" s="17" t="e">
        <f>SUMIFS('[1]Deals (investment)'!$C:$C,'[1]Deals (investment)'!$B:$B,$A236)</f>
        <v>#VALUE!</v>
      </c>
      <c r="AT236" s="17" t="e">
        <f t="shared" si="25"/>
        <v>#VALUE!</v>
      </c>
      <c r="AU236" s="18" t="e">
        <f>COUNTIF('[1]Deals (Exits)'!$B:$B,A236)</f>
        <v>#VALUE!</v>
      </c>
      <c r="AV236" s="17" t="e">
        <f>SUMIFS('[1]Deals (investment)'!$C:$C,'[1]Deals (investment)'!$B:$B,$A236,'[1]Deals (investment)'!$T:$T,AV$1)</f>
        <v>#VALUE!</v>
      </c>
      <c r="AW236" s="17" t="e">
        <f>SUMIFS('[1]Deals (investment)'!$C:$C,'[1]Deals (investment)'!$B:$B,$A236,'[1]Deals (investment)'!$T:$T,AW$1)</f>
        <v>#VALUE!</v>
      </c>
      <c r="AX236" s="17" t="e">
        <f>SUMIFS('[1]Deals (investment)'!$C:$C,'[1]Deals (investment)'!$B:$B,$A236,'[1]Deals (investment)'!$T:$T,AX$1)</f>
        <v>#VALUE!</v>
      </c>
      <c r="AY236" s="17" t="e">
        <f>SUMIFS('[1]Deals (investment)'!$C:$C,'[1]Deals (investment)'!$B:$B,$A236,'[1]Deals (investment)'!$T:$T,AY$1)</f>
        <v>#VALUE!</v>
      </c>
      <c r="AZ236" s="17" t="e">
        <f>SUMIFS('[1]Deals (investment)'!$C:$C,'[1]Deals (investment)'!$B:$B,$A236,'[1]Deals (investment)'!$T:$T,AZ$1)</f>
        <v>#VALUE!</v>
      </c>
      <c r="BA236" s="17" t="e">
        <f>SUMIFS('[1]Deals (investment)'!$C:$C,'[1]Deals (investment)'!$B:$B,$A236,'[1]Deals (investment)'!$T:$T,BA$1)</f>
        <v>#VALUE!</v>
      </c>
      <c r="BB236" s="17" t="e">
        <f>SUMIFS('[1]Deals (investment)'!$C:$C,'[1]Deals (investment)'!$B:$B,$A236,'[1]Deals (investment)'!$T:$T,BB$1)</f>
        <v>#VALUE!</v>
      </c>
      <c r="BC236" s="17" t="e">
        <f>SUMIFS('[1]Deals (Exits)'!$C:$C,'[1]Deals (Exits)'!$B:$B,$A236)</f>
        <v>#VALUE!</v>
      </c>
      <c r="BD236" s="17" t="e">
        <f>SUMIFS('[1]Deals (investment)'!$C:$C,'[1]Deals (investment)'!$B:$B,$A236,'[1]Deals (investment)'!$V:$V,BD$1)</f>
        <v>#VALUE!</v>
      </c>
      <c r="BE236" s="17" t="e">
        <f>SUMIFS('[1]Deals (investment)'!$C:$C,'[1]Deals (investment)'!$B:$B,$A236,'[1]Deals (investment)'!$V:$V,BE$1)</f>
        <v>#VALUE!</v>
      </c>
      <c r="BF236" s="17" t="e">
        <f>SUMIFS('[1]Deals (investment)'!$C:$C,'[1]Deals (investment)'!$B:$B,$A236,'[1]Deals (investment)'!$V:$V,BF$1)</f>
        <v>#VALUE!</v>
      </c>
      <c r="BG236" s="17" t="e">
        <f>SUMIFS('[1]Deals (investment)'!$C:$C,'[1]Deals (investment)'!$B:$B,$A236,'[1]Deals (investment)'!$V:$V,BG$1)</f>
        <v>#VALUE!</v>
      </c>
      <c r="BH236" s="17" t="e">
        <f>SUMIFS('[1]Deals (investment)'!$C:$C,'[1]Deals (investment)'!$B:$B,$A236,'[1]Deals (investment)'!$V:$V,BH$1)</f>
        <v>#VALUE!</v>
      </c>
      <c r="BI236" s="17" t="e">
        <f>SUMIFS('[1]Deals (investment)'!$C:$C,'[1]Deals (investment)'!$B:$B,$A236,'[1]Deals (investment)'!$V:$V,BI$1)</f>
        <v>#VALUE!</v>
      </c>
      <c r="BJ236" s="17" t="e">
        <f>SUMIFS('[1]Deals (investment)'!$C:$C,'[1]Deals (investment)'!$B:$B,$A236,'[1]Deals (investment)'!$V:$V,BJ$1)</f>
        <v>#VALUE!</v>
      </c>
      <c r="BK236" s="17" t="e">
        <f>SUMIFS('[1]Deals (investment)'!$C:$C,'[1]Deals (investment)'!$B:$B,$A236,'[1]Deals (investment)'!$V:$V,BK$1)</f>
        <v>#VALUE!</v>
      </c>
      <c r="BL236" s="17" t="e">
        <f>SUMIFS('[1]Deals (investment)'!$C:$C,'[1]Deals (investment)'!$B:$B,$A236,'[1]Deals (investment)'!$V:$V,BL$1)</f>
        <v>#VALUE!</v>
      </c>
      <c r="BM236" s="17" t="e">
        <f>SUMIFS('[1]Deals (investment)'!$C:$C,'[1]Deals (investment)'!$B:$B,$A236,'[1]Deals (investment)'!$V:$V,BM$1)</f>
        <v>#VALUE!</v>
      </c>
      <c r="BN236" s="15"/>
      <c r="BO236" s="15"/>
      <c r="BP236" s="22"/>
      <c r="BQ236" s="15"/>
      <c r="BR236" s="15"/>
      <c r="BS236" s="15"/>
      <c r="BT236" s="15"/>
      <c r="BU236" s="15"/>
      <c r="BV236" s="15"/>
      <c r="BW236" s="15"/>
      <c r="BX236" s="15"/>
      <c r="BY236" s="15"/>
      <c r="BZ236" s="15"/>
      <c r="CA236" s="15"/>
      <c r="CB236" s="15"/>
      <c r="CC236" s="15"/>
      <c r="CD236" s="15"/>
      <c r="CE236" s="15"/>
      <c r="CF236" s="15"/>
      <c r="CG236" s="15"/>
      <c r="CH236" s="15"/>
      <c r="CI236" s="15"/>
      <c r="CJ236" s="15"/>
      <c r="DM236">
        <v>48</v>
      </c>
    </row>
    <row r="237" spans="1:117" ht="12.75">
      <c r="A237" s="15" t="s">
        <v>2066</v>
      </c>
      <c r="B237" s="15" t="s">
        <v>2067</v>
      </c>
      <c r="C237" s="15" t="s">
        <v>58</v>
      </c>
      <c r="D237" s="16">
        <v>2017</v>
      </c>
      <c r="E237" s="15" t="s">
        <v>128</v>
      </c>
      <c r="F237" s="15"/>
      <c r="G237" s="15" t="s">
        <v>129</v>
      </c>
      <c r="H237" s="15" t="s">
        <v>129</v>
      </c>
      <c r="I237" s="15" t="s">
        <v>129</v>
      </c>
      <c r="J237" s="15"/>
      <c r="K237" s="17" t="e">
        <f t="shared" si="29"/>
        <v>#VALUE!</v>
      </c>
      <c r="L237" s="15"/>
      <c r="M237" s="18" t="e">
        <f t="shared" si="24"/>
        <v>#VALUE!</v>
      </c>
      <c r="N237" s="15"/>
      <c r="O237" s="15"/>
      <c r="P237" s="15"/>
      <c r="Q237" s="15"/>
      <c r="R237" s="15" t="s">
        <v>375</v>
      </c>
      <c r="S237" s="19">
        <v>200000</v>
      </c>
      <c r="T237" s="15" t="s">
        <v>375</v>
      </c>
      <c r="U237" s="17">
        <v>200000</v>
      </c>
      <c r="V237" s="15" t="s">
        <v>2068</v>
      </c>
      <c r="W237" s="15"/>
      <c r="X237" s="15" t="s">
        <v>134</v>
      </c>
      <c r="Y237" s="15" t="s">
        <v>2069</v>
      </c>
      <c r="AB237" s="20" t="s">
        <v>286</v>
      </c>
      <c r="AC237" s="21" t="s">
        <v>2070</v>
      </c>
      <c r="AD237" s="21" t="s">
        <v>2071</v>
      </c>
      <c r="AE237" s="21" t="s">
        <v>2072</v>
      </c>
      <c r="AF237" s="21" t="s">
        <v>2073</v>
      </c>
      <c r="AG237" s="22">
        <f t="shared" si="27"/>
        <v>0.67741935483870963</v>
      </c>
      <c r="AH237" s="15" t="str">
        <f t="shared" si="21"/>
        <v/>
      </c>
      <c r="AI237" s="22" t="str">
        <f>VLOOKUP(A237,'[1]Deals (investment)'!$B$2:$Z$1497,1,FALSE)</f>
        <v>HitchHiker</v>
      </c>
      <c r="AJ237" s="22">
        <f>VLOOKUP(A237,'[1]Deals (investment)'!$B$2:$Z$870,15,FALSE)</f>
        <v>1</v>
      </c>
      <c r="AK237" s="17" t="e">
        <f>VLOOKUP(A237,'[1]Deals (Exits)'!B:B,1,FALSE)</f>
        <v>#N/A</v>
      </c>
      <c r="AL237" s="23">
        <f>VLOOKUP(G237,[1]Lookups!$V$3:$Y$197,4,FALSE)</f>
        <v>0</v>
      </c>
      <c r="AM237" s="17" t="str">
        <f>VLOOKUP(X237,[1]Lookups!$B$3:$C$200,2,FALSE)</f>
        <v>Transport &amp; Logistics</v>
      </c>
      <c r="AN237" s="17" t="str">
        <f>VLOOKUP(R237,[1]Lookups!$H$3:$I$69,2,FALSE)</f>
        <v>2. Seed</v>
      </c>
      <c r="AO237" s="17" t="str">
        <f>VLOOKUP(T237,[1]Lookups!$H$3:$I$69,2,FALSE)</f>
        <v>2. Seed</v>
      </c>
      <c r="AP237" s="17" t="str">
        <f>VLOOKUP(AN237,[1]Lookups!$N$3:$O$11,2,FALSE)</f>
        <v>Early</v>
      </c>
      <c r="AQ237" s="18" t="e">
        <f>COUNTIFS('[1]Deals (investment)'!$B:$B,$A237)</f>
        <v>#VALUE!</v>
      </c>
      <c r="AR237" s="18" t="e">
        <f>COUNTIFS('[1]Deals (investment)'!$B:$B,$A237,'[1]Deals (investment)'!$T:$T,$AW$1)+COUNTIFS('[1]Deals (investment)'!$B:$B,$A237,'[1]Deals (investment)'!$T:$T,$AX$1)+COUNTIFS('[1]Deals (investment)'!$B:$B,$A237,'[1]Deals (investment)'!$T:$T,$AY$1)</f>
        <v>#VALUE!</v>
      </c>
      <c r="AS237" s="17" t="e">
        <f>SUMIFS('[1]Deals (investment)'!$C:$C,'[1]Deals (investment)'!$B:$B,$A237)</f>
        <v>#VALUE!</v>
      </c>
      <c r="AT237" s="17" t="e">
        <f t="shared" si="25"/>
        <v>#VALUE!</v>
      </c>
      <c r="AU237" s="18" t="e">
        <f>COUNTIF('[1]Deals (Exits)'!$B:$B,A237)</f>
        <v>#VALUE!</v>
      </c>
      <c r="AV237" s="17" t="e">
        <f>SUMIFS('[1]Deals (investment)'!$C:$C,'[1]Deals (investment)'!$B:$B,$A237,'[1]Deals (investment)'!$T:$T,AV$1)</f>
        <v>#VALUE!</v>
      </c>
      <c r="AW237" s="17" t="e">
        <f>SUMIFS('[1]Deals (investment)'!$C:$C,'[1]Deals (investment)'!$B:$B,$A237,'[1]Deals (investment)'!$T:$T,AW$1)</f>
        <v>#VALUE!</v>
      </c>
      <c r="AX237" s="17" t="e">
        <f>SUMIFS('[1]Deals (investment)'!$C:$C,'[1]Deals (investment)'!$B:$B,$A237,'[1]Deals (investment)'!$T:$T,AX$1)</f>
        <v>#VALUE!</v>
      </c>
      <c r="AY237" s="17" t="e">
        <f>SUMIFS('[1]Deals (investment)'!$C:$C,'[1]Deals (investment)'!$B:$B,$A237,'[1]Deals (investment)'!$T:$T,AY$1)</f>
        <v>#VALUE!</v>
      </c>
      <c r="AZ237" s="17" t="e">
        <f>SUMIFS('[1]Deals (investment)'!$C:$C,'[1]Deals (investment)'!$B:$B,$A237,'[1]Deals (investment)'!$T:$T,AZ$1)</f>
        <v>#VALUE!</v>
      </c>
      <c r="BA237" s="17" t="e">
        <f>SUMIFS('[1]Deals (investment)'!$C:$C,'[1]Deals (investment)'!$B:$B,$A237,'[1]Deals (investment)'!$T:$T,BA$1)</f>
        <v>#VALUE!</v>
      </c>
      <c r="BB237" s="17" t="e">
        <f>SUMIFS('[1]Deals (investment)'!$C:$C,'[1]Deals (investment)'!$B:$B,$A237,'[1]Deals (investment)'!$T:$T,BB$1)</f>
        <v>#VALUE!</v>
      </c>
      <c r="BC237" s="17" t="e">
        <f>SUMIFS('[1]Deals (Exits)'!$C:$C,'[1]Deals (Exits)'!$B:$B,$A237)</f>
        <v>#VALUE!</v>
      </c>
      <c r="BD237" s="17" t="e">
        <f>SUMIFS('[1]Deals (investment)'!$C:$C,'[1]Deals (investment)'!$B:$B,$A237,'[1]Deals (investment)'!$V:$V,BD$1)</f>
        <v>#VALUE!</v>
      </c>
      <c r="BE237" s="17" t="e">
        <f>SUMIFS('[1]Deals (investment)'!$C:$C,'[1]Deals (investment)'!$B:$B,$A237,'[1]Deals (investment)'!$V:$V,BE$1)</f>
        <v>#VALUE!</v>
      </c>
      <c r="BF237" s="17" t="e">
        <f>SUMIFS('[1]Deals (investment)'!$C:$C,'[1]Deals (investment)'!$B:$B,$A237,'[1]Deals (investment)'!$V:$V,BF$1)</f>
        <v>#VALUE!</v>
      </c>
      <c r="BG237" s="17" t="e">
        <f>SUMIFS('[1]Deals (investment)'!$C:$C,'[1]Deals (investment)'!$B:$B,$A237,'[1]Deals (investment)'!$V:$V,BG$1)</f>
        <v>#VALUE!</v>
      </c>
      <c r="BH237" s="17" t="e">
        <f>SUMIFS('[1]Deals (investment)'!$C:$C,'[1]Deals (investment)'!$B:$B,$A237,'[1]Deals (investment)'!$V:$V,BH$1)</f>
        <v>#VALUE!</v>
      </c>
      <c r="BI237" s="17" t="e">
        <f>SUMIFS('[1]Deals (investment)'!$C:$C,'[1]Deals (investment)'!$B:$B,$A237,'[1]Deals (investment)'!$V:$V,BI$1)</f>
        <v>#VALUE!</v>
      </c>
      <c r="BJ237" s="17" t="e">
        <f>SUMIFS('[1]Deals (investment)'!$C:$C,'[1]Deals (investment)'!$B:$B,$A237,'[1]Deals (investment)'!$V:$V,BJ$1)</f>
        <v>#VALUE!</v>
      </c>
      <c r="BK237" s="17" t="e">
        <f>SUMIFS('[1]Deals (investment)'!$C:$C,'[1]Deals (investment)'!$B:$B,$A237,'[1]Deals (investment)'!$V:$V,BK$1)</f>
        <v>#VALUE!</v>
      </c>
      <c r="BL237" s="17" t="e">
        <f>SUMIFS('[1]Deals (investment)'!$C:$C,'[1]Deals (investment)'!$B:$B,$A237,'[1]Deals (investment)'!$V:$V,BL$1)</f>
        <v>#VALUE!</v>
      </c>
      <c r="BM237" s="17" t="e">
        <f>SUMIFS('[1]Deals (investment)'!$C:$C,'[1]Deals (investment)'!$B:$B,$A237,'[1]Deals (investment)'!$V:$V,BM$1)</f>
        <v>#VALUE!</v>
      </c>
      <c r="BN237" s="15"/>
      <c r="BO237" s="15"/>
      <c r="BP237" s="22"/>
      <c r="BQ237" s="15"/>
      <c r="BR237" s="15"/>
      <c r="BS237" s="15"/>
      <c r="BT237" s="15"/>
      <c r="BU237" s="15"/>
      <c r="BV237" s="15"/>
      <c r="BW237" s="15"/>
      <c r="BX237" s="15"/>
      <c r="BY237" s="15"/>
      <c r="BZ237" s="15"/>
      <c r="CA237" s="15"/>
      <c r="CB237" s="15"/>
      <c r="CC237" s="15"/>
      <c r="CD237" s="15"/>
      <c r="CE237" s="15"/>
      <c r="CF237" s="15"/>
      <c r="CG237" s="15"/>
      <c r="CH237" s="15"/>
      <c r="CI237" s="15"/>
      <c r="CJ237" s="15"/>
    </row>
    <row r="238" spans="1:117" ht="12.75">
      <c r="A238" s="15" t="s">
        <v>2074</v>
      </c>
      <c r="B238" s="15" t="s">
        <v>2075</v>
      </c>
      <c r="C238" s="15" t="s">
        <v>58</v>
      </c>
      <c r="D238" s="16">
        <v>2018</v>
      </c>
      <c r="E238" s="15" t="s">
        <v>117</v>
      </c>
      <c r="F238" s="15"/>
      <c r="G238" s="15" t="s">
        <v>118</v>
      </c>
      <c r="H238" s="15" t="s">
        <v>118</v>
      </c>
      <c r="I238" s="15" t="s">
        <v>118</v>
      </c>
      <c r="J238" s="15"/>
      <c r="K238" s="17" t="e">
        <f t="shared" si="29"/>
        <v>#VALUE!</v>
      </c>
      <c r="L238" s="15"/>
      <c r="M238" s="18" t="e">
        <f t="shared" si="24"/>
        <v>#VALUE!</v>
      </c>
      <c r="N238" s="15"/>
      <c r="O238" s="15"/>
      <c r="P238" s="15"/>
      <c r="Q238" s="24" t="e">
        <f ca="1">_xludf.MAXIFS('[1]Deals (investment)'!A:A,'[1]Deals (investment)'!B:B,A238)</f>
        <v>#NAME?</v>
      </c>
      <c r="R238" s="15" t="s">
        <v>375</v>
      </c>
      <c r="S238" s="19">
        <v>200000</v>
      </c>
      <c r="T238" s="15" t="s">
        <v>375</v>
      </c>
      <c r="U238" s="17">
        <v>200000</v>
      </c>
      <c r="V238" s="15" t="s">
        <v>2076</v>
      </c>
      <c r="W238" s="15"/>
      <c r="X238" s="15" t="s">
        <v>64</v>
      </c>
      <c r="Y238" s="15" t="s">
        <v>2077</v>
      </c>
      <c r="AB238" s="20"/>
      <c r="AC238" s="21" t="s">
        <v>2078</v>
      </c>
      <c r="AD238" s="15"/>
      <c r="AE238" s="21" t="s">
        <v>2079</v>
      </c>
      <c r="AF238" s="21" t="s">
        <v>2080</v>
      </c>
      <c r="AG238" s="22">
        <f t="shared" ca="1" si="27"/>
        <v>0.64516129032258063</v>
      </c>
      <c r="AH238" s="15" t="e">
        <f t="shared" si="21"/>
        <v>#VALUE!</v>
      </c>
      <c r="AI238" s="35" t="str">
        <f>VLOOKUP(A238,'[1]Deals (investment)'!$B$2:$Z$1497,1,FALSE)</f>
        <v>Findit.ke</v>
      </c>
      <c r="AJ238" s="22">
        <f>VLOOKUP(A238,'[1]Deals (investment)'!$B$2:$Z$870,15,FALSE)</f>
        <v>1</v>
      </c>
      <c r="AK238" s="17" t="e">
        <f>VLOOKUP(A238,'[1]Deals (Exits)'!B:B,1,FALSE)</f>
        <v>#N/A</v>
      </c>
      <c r="AL238" s="23">
        <f>VLOOKUP(G238,[1]Lookups!$V$3:$Y$197,4,FALSE)</f>
        <v>0</v>
      </c>
      <c r="AM238" s="17" t="str">
        <f>VLOOKUP(X238,[1]Lookups!$B$3:$C$200,2,FALSE)</f>
        <v>E-commerce &amp; Retail</v>
      </c>
      <c r="AN238" s="17" t="str">
        <f>VLOOKUP(R238,[1]Lookups!$H$3:$I$69,2,FALSE)</f>
        <v>2. Seed</v>
      </c>
      <c r="AO238" s="17" t="str">
        <f>VLOOKUP(T238,[1]Lookups!$H$3:$I$69,2,FALSE)</f>
        <v>2. Seed</v>
      </c>
      <c r="AP238" s="17" t="str">
        <f>VLOOKUP(AN238,[1]Lookups!$N$3:$O$11,2,FALSE)</f>
        <v>Early</v>
      </c>
      <c r="AQ238" s="18" t="e">
        <f>COUNTIFS('[1]Deals (investment)'!$B:$B,$A238)</f>
        <v>#VALUE!</v>
      </c>
      <c r="AR238" s="18" t="e">
        <f>COUNTIFS('[1]Deals (investment)'!$B:$B,$A238,'[1]Deals (investment)'!$T:$T,$AW$1)+COUNTIFS('[1]Deals (investment)'!$B:$B,$A238,'[1]Deals (investment)'!$T:$T,$AX$1)+COUNTIFS('[1]Deals (investment)'!$B:$B,$A238,'[1]Deals (investment)'!$T:$T,$AY$1)</f>
        <v>#VALUE!</v>
      </c>
      <c r="AS238" s="17" t="e">
        <f>SUMIFS('[1]Deals (investment)'!$C:$C,'[1]Deals (investment)'!$B:$B,$A238)</f>
        <v>#VALUE!</v>
      </c>
      <c r="AT238" s="17" t="e">
        <f t="shared" si="25"/>
        <v>#VALUE!</v>
      </c>
      <c r="AU238" s="18" t="e">
        <f>COUNTIF('[1]Deals (Exits)'!$B:$B,A238)</f>
        <v>#VALUE!</v>
      </c>
      <c r="AV238" s="17" t="e">
        <f>SUMIFS('[1]Deals (investment)'!$C:$C,'[1]Deals (investment)'!$B:$B,$A238,'[1]Deals (investment)'!$T:$T,AV$1)</f>
        <v>#VALUE!</v>
      </c>
      <c r="AW238" s="17" t="e">
        <f>SUMIFS('[1]Deals (investment)'!$C:$C,'[1]Deals (investment)'!$B:$B,$A238,'[1]Deals (investment)'!$T:$T,AW$1)</f>
        <v>#VALUE!</v>
      </c>
      <c r="AX238" s="17" t="e">
        <f>SUMIFS('[1]Deals (investment)'!$C:$C,'[1]Deals (investment)'!$B:$B,$A238,'[1]Deals (investment)'!$T:$T,AX$1)</f>
        <v>#VALUE!</v>
      </c>
      <c r="AY238" s="17" t="e">
        <f>SUMIFS('[1]Deals (investment)'!$C:$C,'[1]Deals (investment)'!$B:$B,$A238,'[1]Deals (investment)'!$T:$T,AY$1)</f>
        <v>#VALUE!</v>
      </c>
      <c r="AZ238" s="17" t="e">
        <f>SUMIFS('[1]Deals (investment)'!$C:$C,'[1]Deals (investment)'!$B:$B,$A238,'[1]Deals (investment)'!$T:$T,AZ$1)</f>
        <v>#VALUE!</v>
      </c>
      <c r="BA238" s="17" t="e">
        <f>SUMIFS('[1]Deals (investment)'!$C:$C,'[1]Deals (investment)'!$B:$B,$A238,'[1]Deals (investment)'!$T:$T,BA$1)</f>
        <v>#VALUE!</v>
      </c>
      <c r="BB238" s="17" t="e">
        <f>SUMIFS('[1]Deals (investment)'!$C:$C,'[1]Deals (investment)'!$B:$B,$A238,'[1]Deals (investment)'!$T:$T,BB$1)</f>
        <v>#VALUE!</v>
      </c>
      <c r="BC238" s="17" t="e">
        <f>SUMIFS('[1]Deals (Exits)'!$C:$C,'[1]Deals (Exits)'!$B:$B,$A238)</f>
        <v>#VALUE!</v>
      </c>
      <c r="BD238" s="17" t="e">
        <f>SUMIFS('[1]Deals (investment)'!$C:$C,'[1]Deals (investment)'!$B:$B,$A238,'[1]Deals (investment)'!$V:$V,BD$1)</f>
        <v>#VALUE!</v>
      </c>
      <c r="BE238" s="17" t="e">
        <f>SUMIFS('[1]Deals (investment)'!$C:$C,'[1]Deals (investment)'!$B:$B,$A238,'[1]Deals (investment)'!$V:$V,BE$1)</f>
        <v>#VALUE!</v>
      </c>
      <c r="BF238" s="17" t="e">
        <f>SUMIFS('[1]Deals (investment)'!$C:$C,'[1]Deals (investment)'!$B:$B,$A238,'[1]Deals (investment)'!$V:$V,BF$1)</f>
        <v>#VALUE!</v>
      </c>
      <c r="BG238" s="17" t="e">
        <f>SUMIFS('[1]Deals (investment)'!$C:$C,'[1]Deals (investment)'!$B:$B,$A238,'[1]Deals (investment)'!$V:$V,BG$1)</f>
        <v>#VALUE!</v>
      </c>
      <c r="BH238" s="17" t="e">
        <f>SUMIFS('[1]Deals (investment)'!$C:$C,'[1]Deals (investment)'!$B:$B,$A238,'[1]Deals (investment)'!$V:$V,BH$1)</f>
        <v>#VALUE!</v>
      </c>
      <c r="BI238" s="17" t="e">
        <f>SUMIFS('[1]Deals (investment)'!$C:$C,'[1]Deals (investment)'!$B:$B,$A238,'[1]Deals (investment)'!$V:$V,BI$1)</f>
        <v>#VALUE!</v>
      </c>
      <c r="BJ238" s="17" t="e">
        <f>SUMIFS('[1]Deals (investment)'!$C:$C,'[1]Deals (investment)'!$B:$B,$A238,'[1]Deals (investment)'!$V:$V,BJ$1)</f>
        <v>#VALUE!</v>
      </c>
      <c r="BK238" s="17" t="e">
        <f>SUMIFS('[1]Deals (investment)'!$C:$C,'[1]Deals (investment)'!$B:$B,$A238,'[1]Deals (investment)'!$V:$V,BK$1)</f>
        <v>#VALUE!</v>
      </c>
      <c r="BL238" s="17" t="e">
        <f>SUMIFS('[1]Deals (investment)'!$C:$C,'[1]Deals (investment)'!$B:$B,$A238,'[1]Deals (investment)'!$V:$V,BL$1)</f>
        <v>#VALUE!</v>
      </c>
      <c r="BM238" s="17" t="e">
        <f>SUMIFS('[1]Deals (investment)'!$C:$C,'[1]Deals (investment)'!$B:$B,$A238,'[1]Deals (investment)'!$V:$V,BM$1)</f>
        <v>#VALUE!</v>
      </c>
      <c r="BN238" s="15"/>
      <c r="BO238" s="15"/>
      <c r="BP238" s="22"/>
      <c r="BQ238" s="15"/>
      <c r="BR238" s="15"/>
      <c r="BS238" s="15"/>
      <c r="BT238" s="15"/>
      <c r="BU238" s="15"/>
      <c r="BV238" s="15"/>
      <c r="BW238" s="15"/>
      <c r="BX238" s="15"/>
      <c r="BY238" s="15"/>
      <c r="BZ238" s="15"/>
      <c r="CA238" s="15"/>
      <c r="CB238" s="15"/>
      <c r="CC238" s="15"/>
      <c r="CD238" s="15" t="str">
        <f t="shared" ref="CD238:CD239" si="30">CONCATENATE(A238,B238,C238)</f>
        <v>Findit.KeFindit.ke is Kenya’s first online directory to showcase your products. With access to thousands of businesses already signed up we are able to provide updated business information to they are users. From Manufacturers to Retailers, Doctors or Dentists, Legal Advisors or Consultants, hotels and Restaurants.Active</v>
      </c>
      <c r="CE238" s="15"/>
      <c r="CF238" s="15"/>
      <c r="CG238" s="15"/>
      <c r="CH238" s="15"/>
      <c r="CI238" s="15"/>
      <c r="CJ238" s="15"/>
    </row>
    <row r="239" spans="1:117" ht="12.75">
      <c r="A239" s="15" t="s">
        <v>2081</v>
      </c>
      <c r="B239" s="15" t="s">
        <v>2082</v>
      </c>
      <c r="C239" s="15" t="s">
        <v>58</v>
      </c>
      <c r="D239" s="16">
        <v>2018</v>
      </c>
      <c r="E239" s="15" t="s">
        <v>117</v>
      </c>
      <c r="F239" s="15"/>
      <c r="G239" s="15" t="s">
        <v>118</v>
      </c>
      <c r="H239" s="15" t="s">
        <v>118</v>
      </c>
      <c r="I239" s="15" t="s">
        <v>118</v>
      </c>
      <c r="J239" s="15"/>
      <c r="K239" s="17" t="e">
        <f t="shared" si="29"/>
        <v>#VALUE!</v>
      </c>
      <c r="L239" s="15"/>
      <c r="M239" s="18" t="e">
        <f t="shared" si="24"/>
        <v>#VALUE!</v>
      </c>
      <c r="N239" s="15"/>
      <c r="O239" s="15"/>
      <c r="P239" s="15"/>
      <c r="Q239" s="24" t="e">
        <f ca="1">_xludf.MAXIFS('[1]Deals (investment)'!A:A,'[1]Deals (investment)'!B:B,A239)</f>
        <v>#NAME?</v>
      </c>
      <c r="R239" s="15" t="s">
        <v>62</v>
      </c>
      <c r="S239" s="19">
        <v>200000</v>
      </c>
      <c r="T239" s="15" t="s">
        <v>62</v>
      </c>
      <c r="U239" s="17">
        <v>200000</v>
      </c>
      <c r="V239" s="15" t="s">
        <v>2083</v>
      </c>
      <c r="W239" s="15"/>
      <c r="X239" s="15" t="s">
        <v>294</v>
      </c>
      <c r="Y239" s="15" t="s">
        <v>2084</v>
      </c>
      <c r="AB239" s="20" t="s">
        <v>286</v>
      </c>
      <c r="AC239" s="21" t="s">
        <v>2085</v>
      </c>
      <c r="AD239" s="21" t="s">
        <v>2086</v>
      </c>
      <c r="AE239" s="15"/>
      <c r="AF239" s="15"/>
      <c r="AG239" s="22">
        <f t="shared" ca="1" si="27"/>
        <v>0.64516129032258063</v>
      </c>
      <c r="AH239" s="15" t="str">
        <f t="shared" si="21"/>
        <v/>
      </c>
      <c r="AI239" s="22" t="str">
        <f>VLOOKUP(A239,'[1]Deals (investment)'!$B$2:$Z$1497,1,FALSE)</f>
        <v>Lapaire Glasses</v>
      </c>
      <c r="AJ239" s="22">
        <f>VLOOKUP(A239,'[1]Deals (investment)'!$B$2:$Z$870,15,FALSE)</f>
        <v>1</v>
      </c>
      <c r="AK239" s="17" t="e">
        <f>VLOOKUP(A239,'[1]Deals (Exits)'!B:B,1,FALSE)</f>
        <v>#N/A</v>
      </c>
      <c r="AL239" s="23">
        <f>VLOOKUP(G239,[1]Lookups!$V$3:$Y$197,4,FALSE)</f>
        <v>0</v>
      </c>
      <c r="AM239" s="17" t="str">
        <f>VLOOKUP(X239,[1]Lookups!$B$3:$C$200,2,FALSE)</f>
        <v>Health &amp; Pharmaceuticals</v>
      </c>
      <c r="AN239" s="17" t="str">
        <f>VLOOKUP(R239,[1]Lookups!$H$3:$I$69,2,FALSE)</f>
        <v>4. Late Venture</v>
      </c>
      <c r="AO239" s="17" t="str">
        <f>VLOOKUP(T239,[1]Lookups!$H$3:$I$69,2,FALSE)</f>
        <v>4. Late Venture</v>
      </c>
      <c r="AP239" s="17" t="str">
        <f>VLOOKUP(AN239,[1]Lookups!$N$3:$O$11,2,FALSE)</f>
        <v>Growth</v>
      </c>
      <c r="AQ239" s="18" t="e">
        <f>COUNTIFS('[1]Deals (investment)'!$B:$B,$A239)</f>
        <v>#VALUE!</v>
      </c>
      <c r="AR239" s="18" t="e">
        <f>COUNTIFS('[1]Deals (investment)'!$B:$B,$A239,'[1]Deals (investment)'!$T:$T,$AW$1)+COUNTIFS('[1]Deals (investment)'!$B:$B,$A239,'[1]Deals (investment)'!$T:$T,$AX$1)+COUNTIFS('[1]Deals (investment)'!$B:$B,$A239,'[1]Deals (investment)'!$T:$T,$AY$1)</f>
        <v>#VALUE!</v>
      </c>
      <c r="AS239" s="17" t="e">
        <f>SUMIFS('[1]Deals (investment)'!$C:$C,'[1]Deals (investment)'!$B:$B,$A239)</f>
        <v>#VALUE!</v>
      </c>
      <c r="AT239" s="17" t="e">
        <f t="shared" si="25"/>
        <v>#VALUE!</v>
      </c>
      <c r="AU239" s="18" t="e">
        <f>COUNTIF('[1]Deals (Exits)'!$B:$B,A239)</f>
        <v>#VALUE!</v>
      </c>
      <c r="AV239" s="17" t="e">
        <f>SUMIFS('[1]Deals (investment)'!$C:$C,'[1]Deals (investment)'!$B:$B,$A239,'[1]Deals (investment)'!$T:$T,AV$1)</f>
        <v>#VALUE!</v>
      </c>
      <c r="AW239" s="17" t="e">
        <f>SUMIFS('[1]Deals (investment)'!$C:$C,'[1]Deals (investment)'!$B:$B,$A239,'[1]Deals (investment)'!$T:$T,AW$1)</f>
        <v>#VALUE!</v>
      </c>
      <c r="AX239" s="17" t="e">
        <f>SUMIFS('[1]Deals (investment)'!$C:$C,'[1]Deals (investment)'!$B:$B,$A239,'[1]Deals (investment)'!$T:$T,AX$1)</f>
        <v>#VALUE!</v>
      </c>
      <c r="AY239" s="17" t="e">
        <f>SUMIFS('[1]Deals (investment)'!$C:$C,'[1]Deals (investment)'!$B:$B,$A239,'[1]Deals (investment)'!$T:$T,AY$1)</f>
        <v>#VALUE!</v>
      </c>
      <c r="AZ239" s="17" t="e">
        <f>SUMIFS('[1]Deals (investment)'!$C:$C,'[1]Deals (investment)'!$B:$B,$A239,'[1]Deals (investment)'!$T:$T,AZ$1)</f>
        <v>#VALUE!</v>
      </c>
      <c r="BA239" s="17" t="e">
        <f>SUMIFS('[1]Deals (investment)'!$C:$C,'[1]Deals (investment)'!$B:$B,$A239,'[1]Deals (investment)'!$T:$T,BA$1)</f>
        <v>#VALUE!</v>
      </c>
      <c r="BB239" s="17" t="e">
        <f>SUMIFS('[1]Deals (investment)'!$C:$C,'[1]Deals (investment)'!$B:$B,$A239,'[1]Deals (investment)'!$T:$T,BB$1)</f>
        <v>#VALUE!</v>
      </c>
      <c r="BC239" s="17" t="e">
        <f>SUMIFS('[1]Deals (Exits)'!$C:$C,'[1]Deals (Exits)'!$B:$B,$A239)</f>
        <v>#VALUE!</v>
      </c>
      <c r="BD239" s="17" t="e">
        <f>SUMIFS('[1]Deals (investment)'!$C:$C,'[1]Deals (investment)'!$B:$B,$A239,'[1]Deals (investment)'!$V:$V,BD$1)</f>
        <v>#VALUE!</v>
      </c>
      <c r="BE239" s="17" t="e">
        <f>SUMIFS('[1]Deals (investment)'!$C:$C,'[1]Deals (investment)'!$B:$B,$A239,'[1]Deals (investment)'!$V:$V,BE$1)</f>
        <v>#VALUE!</v>
      </c>
      <c r="BF239" s="17" t="e">
        <f>SUMIFS('[1]Deals (investment)'!$C:$C,'[1]Deals (investment)'!$B:$B,$A239,'[1]Deals (investment)'!$V:$V,BF$1)</f>
        <v>#VALUE!</v>
      </c>
      <c r="BG239" s="17" t="e">
        <f>SUMIFS('[1]Deals (investment)'!$C:$C,'[1]Deals (investment)'!$B:$B,$A239,'[1]Deals (investment)'!$V:$V,BG$1)</f>
        <v>#VALUE!</v>
      </c>
      <c r="BH239" s="17" t="e">
        <f>SUMIFS('[1]Deals (investment)'!$C:$C,'[1]Deals (investment)'!$B:$B,$A239,'[1]Deals (investment)'!$V:$V,BH$1)</f>
        <v>#VALUE!</v>
      </c>
      <c r="BI239" s="17" t="e">
        <f>SUMIFS('[1]Deals (investment)'!$C:$C,'[1]Deals (investment)'!$B:$B,$A239,'[1]Deals (investment)'!$V:$V,BI$1)</f>
        <v>#VALUE!</v>
      </c>
      <c r="BJ239" s="17" t="e">
        <f>SUMIFS('[1]Deals (investment)'!$C:$C,'[1]Deals (investment)'!$B:$B,$A239,'[1]Deals (investment)'!$V:$V,BJ$1)</f>
        <v>#VALUE!</v>
      </c>
      <c r="BK239" s="17" t="e">
        <f>SUMIFS('[1]Deals (investment)'!$C:$C,'[1]Deals (investment)'!$B:$B,$A239,'[1]Deals (investment)'!$V:$V,BK$1)</f>
        <v>#VALUE!</v>
      </c>
      <c r="BL239" s="17" t="e">
        <f>SUMIFS('[1]Deals (investment)'!$C:$C,'[1]Deals (investment)'!$B:$B,$A239,'[1]Deals (investment)'!$V:$V,BL$1)</f>
        <v>#VALUE!</v>
      </c>
      <c r="BM239" s="17" t="e">
        <f>SUMIFS('[1]Deals (investment)'!$C:$C,'[1]Deals (investment)'!$B:$B,$A239,'[1]Deals (investment)'!$V:$V,BM$1)</f>
        <v>#VALUE!</v>
      </c>
      <c r="BN239" s="15"/>
      <c r="BO239" s="15"/>
      <c r="BP239" s="22"/>
      <c r="BQ239" s="15"/>
      <c r="BR239" s="15"/>
      <c r="BS239" s="15"/>
      <c r="BT239" s="15"/>
      <c r="BU239" s="15"/>
      <c r="BV239" s="15"/>
      <c r="BW239" s="15"/>
      <c r="BX239" s="15"/>
      <c r="BY239" s="15"/>
      <c r="BZ239" s="15"/>
      <c r="CA239" s="15"/>
      <c r="CB239" s="15"/>
      <c r="CC239" s="15"/>
      <c r="CD239" s="15" t="str">
        <f t="shared" si="30"/>
        <v>Lapaire GlassesLapaire Glasses Kenya Ltd is a social enterprise aiming to disrupt the eyewear industry in KenyaActive</v>
      </c>
      <c r="CE239" s="15"/>
      <c r="CF239" s="15"/>
      <c r="CG239" s="15"/>
      <c r="CH239" s="15"/>
      <c r="CI239" s="15"/>
      <c r="CJ239" s="15"/>
    </row>
    <row r="240" spans="1:117" ht="12.75">
      <c r="A240" s="15" t="s">
        <v>2087</v>
      </c>
      <c r="B240" s="15" t="s">
        <v>2088</v>
      </c>
      <c r="C240" s="15" t="s">
        <v>58</v>
      </c>
      <c r="D240" s="16">
        <v>2015</v>
      </c>
      <c r="E240" s="15" t="s">
        <v>59</v>
      </c>
      <c r="F240" s="15"/>
      <c r="G240" s="15" t="s">
        <v>61</v>
      </c>
      <c r="H240" s="15" t="s">
        <v>61</v>
      </c>
      <c r="I240" s="15" t="s">
        <v>61</v>
      </c>
      <c r="J240" s="15"/>
      <c r="K240" s="17" t="e">
        <f t="shared" si="29"/>
        <v>#VALUE!</v>
      </c>
      <c r="L240" s="15"/>
      <c r="M240" s="18" t="e">
        <f t="shared" si="24"/>
        <v>#VALUE!</v>
      </c>
      <c r="N240" s="15"/>
      <c r="O240" s="15"/>
      <c r="P240" s="15"/>
      <c r="Q240" s="15"/>
      <c r="R240" s="15" t="s">
        <v>375</v>
      </c>
      <c r="S240" s="19">
        <v>200000</v>
      </c>
      <c r="T240" s="15" t="s">
        <v>375</v>
      </c>
      <c r="U240" s="17">
        <v>200000</v>
      </c>
      <c r="V240" s="15" t="s">
        <v>2089</v>
      </c>
      <c r="W240" s="15"/>
      <c r="X240" s="15" t="s">
        <v>294</v>
      </c>
      <c r="Y240" s="15" t="s">
        <v>2090</v>
      </c>
      <c r="AB240" s="20" t="s">
        <v>286</v>
      </c>
      <c r="AC240" s="21" t="s">
        <v>2091</v>
      </c>
      <c r="AD240" s="21" t="s">
        <v>2092</v>
      </c>
      <c r="AE240" s="21" t="s">
        <v>2093</v>
      </c>
      <c r="AF240" s="21" t="s">
        <v>2094</v>
      </c>
      <c r="AG240" s="22">
        <f t="shared" si="27"/>
        <v>0.67741935483870963</v>
      </c>
      <c r="AH240" s="15" t="str">
        <f t="shared" si="21"/>
        <v/>
      </c>
      <c r="AI240" s="22" t="str">
        <f>VLOOKUP(A240,'[1]Deals (investment)'!$B$2:$Z$1497,1,FALSE)</f>
        <v xml:space="preserve">LifeBank </v>
      </c>
      <c r="AJ240" s="22">
        <f>VLOOKUP(A240,'[1]Deals (investment)'!$B$2:$Z$870,15,FALSE)</f>
        <v>1</v>
      </c>
      <c r="AK240" s="17" t="e">
        <f>VLOOKUP(A240,'[1]Deals (Exits)'!B:B,1,FALSE)</f>
        <v>#N/A</v>
      </c>
      <c r="AL240" s="23">
        <f>VLOOKUP(G240,[1]Lookups!$V$3:$Y$197,4,FALSE)</f>
        <v>0</v>
      </c>
      <c r="AM240" s="17" t="str">
        <f>VLOOKUP(X240,[1]Lookups!$B$3:$C$200,2,FALSE)</f>
        <v>Health &amp; Pharmaceuticals</v>
      </c>
      <c r="AN240" s="17" t="str">
        <f>VLOOKUP(R240,[1]Lookups!$H$3:$I$69,2,FALSE)</f>
        <v>2. Seed</v>
      </c>
      <c r="AO240" s="17" t="str">
        <f>VLOOKUP(T240,[1]Lookups!$H$3:$I$69,2,FALSE)</f>
        <v>2. Seed</v>
      </c>
      <c r="AP240" s="17" t="str">
        <f>VLOOKUP(AN240,[1]Lookups!$N$3:$O$11,2,FALSE)</f>
        <v>Early</v>
      </c>
      <c r="AQ240" s="18" t="e">
        <f>COUNTIFS('[1]Deals (investment)'!$B:$B,$A240)</f>
        <v>#VALUE!</v>
      </c>
      <c r="AR240" s="18" t="e">
        <f>COUNTIFS('[1]Deals (investment)'!$B:$B,$A240,'[1]Deals (investment)'!$T:$T,$AW$1)+COUNTIFS('[1]Deals (investment)'!$B:$B,$A240,'[1]Deals (investment)'!$T:$T,$AX$1)+COUNTIFS('[1]Deals (investment)'!$B:$B,$A240,'[1]Deals (investment)'!$T:$T,$AY$1)</f>
        <v>#VALUE!</v>
      </c>
      <c r="AS240" s="17" t="e">
        <f>SUMIFS('[1]Deals (investment)'!$C:$C,'[1]Deals (investment)'!$B:$B,$A240)</f>
        <v>#VALUE!</v>
      </c>
      <c r="AT240" s="17" t="e">
        <f t="shared" si="25"/>
        <v>#VALUE!</v>
      </c>
      <c r="AU240" s="18" t="e">
        <f>COUNTIF('[1]Deals (Exits)'!$B:$B,A240)</f>
        <v>#VALUE!</v>
      </c>
      <c r="AV240" s="17" t="e">
        <f>SUMIFS('[1]Deals (investment)'!$C:$C,'[1]Deals (investment)'!$B:$B,$A240,'[1]Deals (investment)'!$T:$T,AV$1)</f>
        <v>#VALUE!</v>
      </c>
      <c r="AW240" s="17" t="e">
        <f>SUMIFS('[1]Deals (investment)'!$C:$C,'[1]Deals (investment)'!$B:$B,$A240,'[1]Deals (investment)'!$T:$T,AW$1)</f>
        <v>#VALUE!</v>
      </c>
      <c r="AX240" s="17" t="e">
        <f>SUMIFS('[1]Deals (investment)'!$C:$C,'[1]Deals (investment)'!$B:$B,$A240,'[1]Deals (investment)'!$T:$T,AX$1)</f>
        <v>#VALUE!</v>
      </c>
      <c r="AY240" s="17" t="e">
        <f>SUMIFS('[1]Deals (investment)'!$C:$C,'[1]Deals (investment)'!$B:$B,$A240,'[1]Deals (investment)'!$T:$T,AY$1)</f>
        <v>#VALUE!</v>
      </c>
      <c r="AZ240" s="17" t="e">
        <f>SUMIFS('[1]Deals (investment)'!$C:$C,'[1]Deals (investment)'!$B:$B,$A240,'[1]Deals (investment)'!$T:$T,AZ$1)</f>
        <v>#VALUE!</v>
      </c>
      <c r="BA240" s="17" t="e">
        <f>SUMIFS('[1]Deals (investment)'!$C:$C,'[1]Deals (investment)'!$B:$B,$A240,'[1]Deals (investment)'!$T:$T,BA$1)</f>
        <v>#VALUE!</v>
      </c>
      <c r="BB240" s="17" t="e">
        <f>SUMIFS('[1]Deals (investment)'!$C:$C,'[1]Deals (investment)'!$B:$B,$A240,'[1]Deals (investment)'!$T:$T,BB$1)</f>
        <v>#VALUE!</v>
      </c>
      <c r="BC240" s="17" t="e">
        <f>SUMIFS('[1]Deals (Exits)'!$C:$C,'[1]Deals (Exits)'!$B:$B,$A240)</f>
        <v>#VALUE!</v>
      </c>
      <c r="BD240" s="17" t="e">
        <f>SUMIFS('[1]Deals (investment)'!$C:$C,'[1]Deals (investment)'!$B:$B,$A240,'[1]Deals (investment)'!$V:$V,BD$1)</f>
        <v>#VALUE!</v>
      </c>
      <c r="BE240" s="17" t="e">
        <f>SUMIFS('[1]Deals (investment)'!$C:$C,'[1]Deals (investment)'!$B:$B,$A240,'[1]Deals (investment)'!$V:$V,BE$1)</f>
        <v>#VALUE!</v>
      </c>
      <c r="BF240" s="17" t="e">
        <f>SUMIFS('[1]Deals (investment)'!$C:$C,'[1]Deals (investment)'!$B:$B,$A240,'[1]Deals (investment)'!$V:$V,BF$1)</f>
        <v>#VALUE!</v>
      </c>
      <c r="BG240" s="17" t="e">
        <f>SUMIFS('[1]Deals (investment)'!$C:$C,'[1]Deals (investment)'!$B:$B,$A240,'[1]Deals (investment)'!$V:$V,BG$1)</f>
        <v>#VALUE!</v>
      </c>
      <c r="BH240" s="17" t="e">
        <f>SUMIFS('[1]Deals (investment)'!$C:$C,'[1]Deals (investment)'!$B:$B,$A240,'[1]Deals (investment)'!$V:$V,BH$1)</f>
        <v>#VALUE!</v>
      </c>
      <c r="BI240" s="17" t="e">
        <f>SUMIFS('[1]Deals (investment)'!$C:$C,'[1]Deals (investment)'!$B:$B,$A240,'[1]Deals (investment)'!$V:$V,BI$1)</f>
        <v>#VALUE!</v>
      </c>
      <c r="BJ240" s="17" t="e">
        <f>SUMIFS('[1]Deals (investment)'!$C:$C,'[1]Deals (investment)'!$B:$B,$A240,'[1]Deals (investment)'!$V:$V,BJ$1)</f>
        <v>#VALUE!</v>
      </c>
      <c r="BK240" s="17" t="e">
        <f>SUMIFS('[1]Deals (investment)'!$C:$C,'[1]Deals (investment)'!$B:$B,$A240,'[1]Deals (investment)'!$V:$V,BK$1)</f>
        <v>#VALUE!</v>
      </c>
      <c r="BL240" s="17" t="e">
        <f>SUMIFS('[1]Deals (investment)'!$C:$C,'[1]Deals (investment)'!$B:$B,$A240,'[1]Deals (investment)'!$V:$V,BL$1)</f>
        <v>#VALUE!</v>
      </c>
      <c r="BM240" s="17" t="e">
        <f>SUMIFS('[1]Deals (investment)'!$C:$C,'[1]Deals (investment)'!$B:$B,$A240,'[1]Deals (investment)'!$V:$V,BM$1)</f>
        <v>#VALUE!</v>
      </c>
      <c r="BN240" s="15"/>
      <c r="BO240" s="15"/>
      <c r="BP240" s="22"/>
      <c r="BQ240" s="15"/>
      <c r="BR240" s="15"/>
      <c r="BS240" s="15"/>
      <c r="BT240" s="15"/>
      <c r="BU240" s="15"/>
      <c r="BV240" s="15"/>
      <c r="BW240" s="15"/>
      <c r="BX240" s="15"/>
      <c r="BY240" s="15"/>
      <c r="BZ240" s="15"/>
      <c r="CA240" s="15"/>
      <c r="CB240" s="15"/>
      <c r="CC240" s="15"/>
      <c r="CD240" s="15"/>
      <c r="CE240" s="15"/>
      <c r="CF240" s="15"/>
      <c r="CG240" s="15"/>
      <c r="CH240" s="15"/>
      <c r="CI240" s="15"/>
      <c r="CJ240" s="15"/>
    </row>
    <row r="241" spans="1:117" ht="12.75">
      <c r="A241" s="15" t="s">
        <v>2095</v>
      </c>
      <c r="B241" s="15" t="s">
        <v>2096</v>
      </c>
      <c r="C241" s="15" t="s">
        <v>58</v>
      </c>
      <c r="D241" s="16">
        <v>2016</v>
      </c>
      <c r="E241" s="15" t="s">
        <v>90</v>
      </c>
      <c r="F241" s="15"/>
      <c r="G241" s="15" t="s">
        <v>91</v>
      </c>
      <c r="H241" s="15" t="s">
        <v>91</v>
      </c>
      <c r="I241" s="15" t="s">
        <v>91</v>
      </c>
      <c r="J241" s="15"/>
      <c r="K241" s="17" t="e">
        <f t="shared" si="29"/>
        <v>#VALUE!</v>
      </c>
      <c r="L241" s="15"/>
      <c r="M241" s="18" t="e">
        <f t="shared" si="24"/>
        <v>#VALUE!</v>
      </c>
      <c r="N241" s="15"/>
      <c r="O241" s="15"/>
      <c r="P241" s="15"/>
      <c r="Q241" s="15"/>
      <c r="R241" s="15" t="s">
        <v>375</v>
      </c>
      <c r="S241" s="19">
        <v>200000</v>
      </c>
      <c r="T241" s="15" t="s">
        <v>375</v>
      </c>
      <c r="U241" s="17">
        <v>200000</v>
      </c>
      <c r="V241" s="15" t="s">
        <v>2097</v>
      </c>
      <c r="W241" s="15"/>
      <c r="X241" s="15" t="s">
        <v>158</v>
      </c>
      <c r="Y241" s="15" t="s">
        <v>2098</v>
      </c>
      <c r="AB241" s="32">
        <v>43506</v>
      </c>
      <c r="AC241" s="21" t="s">
        <v>2099</v>
      </c>
      <c r="AD241" s="21" t="s">
        <v>2100</v>
      </c>
      <c r="AE241" s="21" t="s">
        <v>2101</v>
      </c>
      <c r="AF241" s="15"/>
      <c r="AG241" s="22">
        <f t="shared" si="27"/>
        <v>0.64516129032258063</v>
      </c>
      <c r="AH241" s="15" t="str">
        <f t="shared" si="21"/>
        <v/>
      </c>
      <c r="AI241" s="22" t="str">
        <f>VLOOKUP(A241,'[1]Deals (investment)'!$B$2:$Z$1497,1,FALSE)</f>
        <v>Nobuntu</v>
      </c>
      <c r="AJ241" s="22">
        <f>VLOOKUP(A241,'[1]Deals (investment)'!$B$2:$Z$870,15,FALSE)</f>
        <v>1</v>
      </c>
      <c r="AK241" s="17" t="e">
        <f>VLOOKUP(A241,'[1]Deals (Exits)'!B:B,1,FALSE)</f>
        <v>#N/A</v>
      </c>
      <c r="AL241" s="23">
        <f>VLOOKUP(G241,[1]Lookups!$V$3:$Y$197,4,FALSE)</f>
        <v>0</v>
      </c>
      <c r="AM241" s="17" t="str">
        <f>VLOOKUP(X241,[1]Lookups!$B$3:$C$200,2,FALSE)</f>
        <v>Financial Services</v>
      </c>
      <c r="AN241" s="17" t="str">
        <f>VLOOKUP(R241,[1]Lookups!$H$3:$I$69,2,FALSE)</f>
        <v>2. Seed</v>
      </c>
      <c r="AO241" s="17" t="str">
        <f>VLOOKUP(T241,[1]Lookups!$H$3:$I$69,2,FALSE)</f>
        <v>2. Seed</v>
      </c>
      <c r="AP241" s="17" t="str">
        <f>VLOOKUP(AN241,[1]Lookups!$N$3:$O$11,2,FALSE)</f>
        <v>Early</v>
      </c>
      <c r="AQ241" s="18" t="e">
        <f>COUNTIFS('[1]Deals (investment)'!$B:$B,$A241)</f>
        <v>#VALUE!</v>
      </c>
      <c r="AR241" s="18" t="e">
        <f>COUNTIFS('[1]Deals (investment)'!$B:$B,$A241,'[1]Deals (investment)'!$T:$T,$AW$1)+COUNTIFS('[1]Deals (investment)'!$B:$B,$A241,'[1]Deals (investment)'!$T:$T,$AX$1)+COUNTIFS('[1]Deals (investment)'!$B:$B,$A241,'[1]Deals (investment)'!$T:$T,$AY$1)</f>
        <v>#VALUE!</v>
      </c>
      <c r="AS241" s="17" t="e">
        <f>SUMIFS('[1]Deals (investment)'!$C:$C,'[1]Deals (investment)'!$B:$B,$A241)</f>
        <v>#VALUE!</v>
      </c>
      <c r="AT241" s="17" t="e">
        <f t="shared" si="25"/>
        <v>#VALUE!</v>
      </c>
      <c r="AU241" s="18" t="e">
        <f>COUNTIF('[1]Deals (Exits)'!$B:$B,A241)</f>
        <v>#VALUE!</v>
      </c>
      <c r="AV241" s="17" t="e">
        <f>SUMIFS('[1]Deals (investment)'!$C:$C,'[1]Deals (investment)'!$B:$B,$A241,'[1]Deals (investment)'!$T:$T,AV$1)</f>
        <v>#VALUE!</v>
      </c>
      <c r="AW241" s="17" t="e">
        <f>SUMIFS('[1]Deals (investment)'!$C:$C,'[1]Deals (investment)'!$B:$B,$A241,'[1]Deals (investment)'!$T:$T,AW$1)</f>
        <v>#VALUE!</v>
      </c>
      <c r="AX241" s="17" t="e">
        <f>SUMIFS('[1]Deals (investment)'!$C:$C,'[1]Deals (investment)'!$B:$B,$A241,'[1]Deals (investment)'!$T:$T,AX$1)</f>
        <v>#VALUE!</v>
      </c>
      <c r="AY241" s="17" t="e">
        <f>SUMIFS('[1]Deals (investment)'!$C:$C,'[1]Deals (investment)'!$B:$B,$A241,'[1]Deals (investment)'!$T:$T,AY$1)</f>
        <v>#VALUE!</v>
      </c>
      <c r="AZ241" s="17" t="e">
        <f>SUMIFS('[1]Deals (investment)'!$C:$C,'[1]Deals (investment)'!$B:$B,$A241,'[1]Deals (investment)'!$T:$T,AZ$1)</f>
        <v>#VALUE!</v>
      </c>
      <c r="BA241" s="17" t="e">
        <f>SUMIFS('[1]Deals (investment)'!$C:$C,'[1]Deals (investment)'!$B:$B,$A241,'[1]Deals (investment)'!$T:$T,BA$1)</f>
        <v>#VALUE!</v>
      </c>
      <c r="BB241" s="17" t="e">
        <f>SUMIFS('[1]Deals (investment)'!$C:$C,'[1]Deals (investment)'!$B:$B,$A241,'[1]Deals (investment)'!$T:$T,BB$1)</f>
        <v>#VALUE!</v>
      </c>
      <c r="BC241" s="17" t="e">
        <f>SUMIFS('[1]Deals (Exits)'!$C:$C,'[1]Deals (Exits)'!$B:$B,$A241)</f>
        <v>#VALUE!</v>
      </c>
      <c r="BD241" s="17" t="e">
        <f>SUMIFS('[1]Deals (investment)'!$C:$C,'[1]Deals (investment)'!$B:$B,$A241,'[1]Deals (investment)'!$V:$V,BD$1)</f>
        <v>#VALUE!</v>
      </c>
      <c r="BE241" s="17" t="e">
        <f>SUMIFS('[1]Deals (investment)'!$C:$C,'[1]Deals (investment)'!$B:$B,$A241,'[1]Deals (investment)'!$V:$V,BE$1)</f>
        <v>#VALUE!</v>
      </c>
      <c r="BF241" s="17" t="e">
        <f>SUMIFS('[1]Deals (investment)'!$C:$C,'[1]Deals (investment)'!$B:$B,$A241,'[1]Deals (investment)'!$V:$V,BF$1)</f>
        <v>#VALUE!</v>
      </c>
      <c r="BG241" s="17" t="e">
        <f>SUMIFS('[1]Deals (investment)'!$C:$C,'[1]Deals (investment)'!$B:$B,$A241,'[1]Deals (investment)'!$V:$V,BG$1)</f>
        <v>#VALUE!</v>
      </c>
      <c r="BH241" s="17" t="e">
        <f>SUMIFS('[1]Deals (investment)'!$C:$C,'[1]Deals (investment)'!$B:$B,$A241,'[1]Deals (investment)'!$V:$V,BH$1)</f>
        <v>#VALUE!</v>
      </c>
      <c r="BI241" s="17" t="e">
        <f>SUMIFS('[1]Deals (investment)'!$C:$C,'[1]Deals (investment)'!$B:$B,$A241,'[1]Deals (investment)'!$V:$V,BI$1)</f>
        <v>#VALUE!</v>
      </c>
      <c r="BJ241" s="17" t="e">
        <f>SUMIFS('[1]Deals (investment)'!$C:$C,'[1]Deals (investment)'!$B:$B,$A241,'[1]Deals (investment)'!$V:$V,BJ$1)</f>
        <v>#VALUE!</v>
      </c>
      <c r="BK241" s="17" t="e">
        <f>SUMIFS('[1]Deals (investment)'!$C:$C,'[1]Deals (investment)'!$B:$B,$A241,'[1]Deals (investment)'!$V:$V,BK$1)</f>
        <v>#VALUE!</v>
      </c>
      <c r="BL241" s="17" t="e">
        <f>SUMIFS('[1]Deals (investment)'!$C:$C,'[1]Deals (investment)'!$B:$B,$A241,'[1]Deals (investment)'!$V:$V,BL$1)</f>
        <v>#VALUE!</v>
      </c>
      <c r="BM241" s="17" t="e">
        <f>SUMIFS('[1]Deals (investment)'!$C:$C,'[1]Deals (investment)'!$B:$B,$A241,'[1]Deals (investment)'!$V:$V,BM$1)</f>
        <v>#VALUE!</v>
      </c>
      <c r="BN241" s="15"/>
      <c r="BO241" s="15"/>
      <c r="BP241" s="22"/>
      <c r="BQ241" s="15"/>
      <c r="BR241" s="15"/>
      <c r="BS241" s="15"/>
      <c r="BT241" s="15"/>
      <c r="BU241" s="15"/>
      <c r="BV241" s="15"/>
      <c r="BW241" s="15"/>
      <c r="BX241" s="15"/>
      <c r="BY241" s="15"/>
      <c r="BZ241" s="15"/>
      <c r="CA241" s="15"/>
      <c r="CB241" s="15"/>
      <c r="CC241" s="15"/>
      <c r="CD241" s="15" t="str">
        <f t="shared" ref="CD241:CD251" si="31">CONCATENATE(A241,B241,C241)</f>
        <v>NobuntuNobuntu designs and distributes community-minded savings products designed to help South Africans prepare for old age. Nobuntu was founded to solve a problem.Active</v>
      </c>
      <c r="CE241" s="15"/>
      <c r="CF241" s="15"/>
      <c r="CG241" s="15"/>
      <c r="CH241" s="15"/>
      <c r="CI241" s="15"/>
      <c r="CJ241" s="15"/>
      <c r="DM241">
        <v>379</v>
      </c>
    </row>
    <row r="242" spans="1:117" ht="12.75">
      <c r="A242" s="15" t="s">
        <v>2102</v>
      </c>
      <c r="B242" s="15" t="s">
        <v>2103</v>
      </c>
      <c r="C242" s="15" t="s">
        <v>58</v>
      </c>
      <c r="D242" s="16">
        <v>2012</v>
      </c>
      <c r="E242" s="15" t="s">
        <v>1086</v>
      </c>
      <c r="F242" s="15" t="s">
        <v>2104</v>
      </c>
      <c r="G242" s="15" t="s">
        <v>891</v>
      </c>
      <c r="H242" s="15" t="s">
        <v>891</v>
      </c>
      <c r="I242" s="15" t="s">
        <v>2105</v>
      </c>
      <c r="J242" s="15"/>
      <c r="K242" s="17" t="e">
        <f t="shared" si="29"/>
        <v>#VALUE!</v>
      </c>
      <c r="L242" s="15"/>
      <c r="M242" s="18" t="e">
        <f t="shared" si="24"/>
        <v>#VALUE!</v>
      </c>
      <c r="N242" s="15"/>
      <c r="O242" s="15"/>
      <c r="P242" s="15"/>
      <c r="Q242" s="15"/>
      <c r="R242" s="15" t="s">
        <v>2106</v>
      </c>
      <c r="S242" s="19">
        <v>200000</v>
      </c>
      <c r="T242" s="15" t="s">
        <v>1043</v>
      </c>
      <c r="U242" s="17">
        <v>200000</v>
      </c>
      <c r="V242" s="15" t="s">
        <v>2107</v>
      </c>
      <c r="W242" s="15">
        <v>0</v>
      </c>
      <c r="X242" s="15" t="s">
        <v>294</v>
      </c>
      <c r="Y242" s="15" t="s">
        <v>2108</v>
      </c>
      <c r="AB242" s="20" t="s">
        <v>333</v>
      </c>
      <c r="AC242" s="21" t="s">
        <v>2109</v>
      </c>
      <c r="AD242" s="21" t="s">
        <v>2110</v>
      </c>
      <c r="AE242" s="21" t="s">
        <v>2111</v>
      </c>
      <c r="AF242" s="21" t="s">
        <v>2112</v>
      </c>
      <c r="AG242" s="22">
        <f t="shared" si="27"/>
        <v>0.74193548387096775</v>
      </c>
      <c r="AH242" s="15" t="e">
        <f t="shared" si="21"/>
        <v>#VALUE!</v>
      </c>
      <c r="AI242" s="22" t="str">
        <f>VLOOKUP(A242,'[1]Deals (investment)'!$B$2:$Z$1497,1,FALSE)</f>
        <v xml:space="preserve">The Medical Concierge Group </v>
      </c>
      <c r="AJ242" s="22">
        <f>VLOOKUP(A242,'[1]Deals (investment)'!$B$2:$Z$870,15,FALSE)</f>
        <v>1</v>
      </c>
      <c r="AK242" s="17" t="e">
        <f>VLOOKUP(A242,'[1]Deals (Exits)'!B:B,1,FALSE)</f>
        <v>#N/A</v>
      </c>
      <c r="AL242" s="23">
        <f>VLOOKUP(G242,[1]Lookups!$V$3:$Y$197,4,FALSE)</f>
        <v>0</v>
      </c>
      <c r="AM242" s="17" t="str">
        <f>VLOOKUP(X242,[1]Lookups!$B$3:$C$200,2,FALSE)</f>
        <v>Health &amp; Pharmaceuticals</v>
      </c>
      <c r="AN242" s="17" t="e">
        <f>VLOOKUP(R242,[1]Lookups!$H$3:$I$69,2,FALSE)</f>
        <v>#N/A</v>
      </c>
      <c r="AO242" s="17" t="str">
        <f>VLOOKUP(T242,[1]Lookups!$H$3:$I$69,2,FALSE)</f>
        <v>2. Seed</v>
      </c>
      <c r="AP242" s="17" t="e">
        <f>VLOOKUP(AN242,[1]Lookups!$N$3:$O$11,2,FALSE)</f>
        <v>#N/A</v>
      </c>
      <c r="AQ242" s="18" t="e">
        <f>COUNTIFS('[1]Deals (investment)'!$B:$B,$A242)</f>
        <v>#VALUE!</v>
      </c>
      <c r="AR242" s="18" t="e">
        <f>COUNTIFS('[1]Deals (investment)'!$B:$B,$A242,'[1]Deals (investment)'!$T:$T,$AW$1)+COUNTIFS('[1]Deals (investment)'!$B:$B,$A242,'[1]Deals (investment)'!$T:$T,$AX$1)+COUNTIFS('[1]Deals (investment)'!$B:$B,$A242,'[1]Deals (investment)'!$T:$T,$AY$1)</f>
        <v>#VALUE!</v>
      </c>
      <c r="AS242" s="17" t="e">
        <f>SUMIFS('[1]Deals (investment)'!$C:$C,'[1]Deals (investment)'!$B:$B,$A242)</f>
        <v>#VALUE!</v>
      </c>
      <c r="AT242" s="17" t="e">
        <f t="shared" si="25"/>
        <v>#VALUE!</v>
      </c>
      <c r="AU242" s="18" t="e">
        <f>COUNTIF('[1]Deals (Exits)'!$B:$B,A242)</f>
        <v>#VALUE!</v>
      </c>
      <c r="AV242" s="17" t="e">
        <f>SUMIFS('[1]Deals (investment)'!$C:$C,'[1]Deals (investment)'!$B:$B,$A242,'[1]Deals (investment)'!$T:$T,AV$1)</f>
        <v>#VALUE!</v>
      </c>
      <c r="AW242" s="17" t="e">
        <f>SUMIFS('[1]Deals (investment)'!$C:$C,'[1]Deals (investment)'!$B:$B,$A242,'[1]Deals (investment)'!$T:$T,AW$1)</f>
        <v>#VALUE!</v>
      </c>
      <c r="AX242" s="17" t="e">
        <f>SUMIFS('[1]Deals (investment)'!$C:$C,'[1]Deals (investment)'!$B:$B,$A242,'[1]Deals (investment)'!$T:$T,AX$1)</f>
        <v>#VALUE!</v>
      </c>
      <c r="AY242" s="17" t="e">
        <f>SUMIFS('[1]Deals (investment)'!$C:$C,'[1]Deals (investment)'!$B:$B,$A242,'[1]Deals (investment)'!$T:$T,AY$1)</f>
        <v>#VALUE!</v>
      </c>
      <c r="AZ242" s="17" t="e">
        <f>SUMIFS('[1]Deals (investment)'!$C:$C,'[1]Deals (investment)'!$B:$B,$A242,'[1]Deals (investment)'!$T:$T,AZ$1)</f>
        <v>#VALUE!</v>
      </c>
      <c r="BA242" s="17" t="e">
        <f>SUMIFS('[1]Deals (investment)'!$C:$C,'[1]Deals (investment)'!$B:$B,$A242,'[1]Deals (investment)'!$T:$T,BA$1)</f>
        <v>#VALUE!</v>
      </c>
      <c r="BB242" s="17" t="e">
        <f>SUMIFS('[1]Deals (investment)'!$C:$C,'[1]Deals (investment)'!$B:$B,$A242,'[1]Deals (investment)'!$T:$T,BB$1)</f>
        <v>#VALUE!</v>
      </c>
      <c r="BC242" s="17" t="e">
        <f>SUMIFS('[1]Deals (Exits)'!$C:$C,'[1]Deals (Exits)'!$B:$B,$A242)</f>
        <v>#VALUE!</v>
      </c>
      <c r="BD242" s="17" t="e">
        <f>SUMIFS('[1]Deals (investment)'!$C:$C,'[1]Deals (investment)'!$B:$B,$A242,'[1]Deals (investment)'!$V:$V,BD$1)</f>
        <v>#VALUE!</v>
      </c>
      <c r="BE242" s="17" t="e">
        <f>SUMIFS('[1]Deals (investment)'!$C:$C,'[1]Deals (investment)'!$B:$B,$A242,'[1]Deals (investment)'!$V:$V,BE$1)</f>
        <v>#VALUE!</v>
      </c>
      <c r="BF242" s="17" t="e">
        <f>SUMIFS('[1]Deals (investment)'!$C:$C,'[1]Deals (investment)'!$B:$B,$A242,'[1]Deals (investment)'!$V:$V,BF$1)</f>
        <v>#VALUE!</v>
      </c>
      <c r="BG242" s="17" t="e">
        <f>SUMIFS('[1]Deals (investment)'!$C:$C,'[1]Deals (investment)'!$B:$B,$A242,'[1]Deals (investment)'!$V:$V,BG$1)</f>
        <v>#VALUE!</v>
      </c>
      <c r="BH242" s="17" t="e">
        <f>SUMIFS('[1]Deals (investment)'!$C:$C,'[1]Deals (investment)'!$B:$B,$A242,'[1]Deals (investment)'!$V:$V,BH$1)</f>
        <v>#VALUE!</v>
      </c>
      <c r="BI242" s="17" t="e">
        <f>SUMIFS('[1]Deals (investment)'!$C:$C,'[1]Deals (investment)'!$B:$B,$A242,'[1]Deals (investment)'!$V:$V,BI$1)</f>
        <v>#VALUE!</v>
      </c>
      <c r="BJ242" s="17" t="e">
        <f>SUMIFS('[1]Deals (investment)'!$C:$C,'[1]Deals (investment)'!$B:$B,$A242,'[1]Deals (investment)'!$V:$V,BJ$1)</f>
        <v>#VALUE!</v>
      </c>
      <c r="BK242" s="17" t="e">
        <f>SUMIFS('[1]Deals (investment)'!$C:$C,'[1]Deals (investment)'!$B:$B,$A242,'[1]Deals (investment)'!$V:$V,BK$1)</f>
        <v>#VALUE!</v>
      </c>
      <c r="BL242" s="17" t="e">
        <f>SUMIFS('[1]Deals (investment)'!$C:$C,'[1]Deals (investment)'!$B:$B,$A242,'[1]Deals (investment)'!$V:$V,BL$1)</f>
        <v>#VALUE!</v>
      </c>
      <c r="BM242" s="17" t="e">
        <f>SUMIFS('[1]Deals (investment)'!$C:$C,'[1]Deals (investment)'!$B:$B,$A242,'[1]Deals (investment)'!$V:$V,BM$1)</f>
        <v>#VALUE!</v>
      </c>
      <c r="BN242" s="15"/>
      <c r="BO242" s="15"/>
      <c r="BP242" s="22"/>
      <c r="BQ242" s="15"/>
      <c r="BR242" s="15"/>
      <c r="BS242" s="15"/>
      <c r="BT242" s="15"/>
      <c r="BU242" s="15"/>
      <c r="BV242" s="15"/>
      <c r="BW242" s="15"/>
      <c r="BX242" s="15"/>
      <c r="BY242" s="15"/>
      <c r="BZ242" s="15"/>
      <c r="CA242" s="15"/>
      <c r="CB242" s="15"/>
      <c r="CC242" s="15"/>
      <c r="CD242" s="15" t="str">
        <f t="shared" si="31"/>
        <v>The Medical Concierge Group TMCG provides an end-to-end technology enabled health service delivered through Telemedicine. This is initiated with a patient teleconsultation with Medical Doctors supported by artificial intelligence clinical decision support at a telemedicine contact centre.Active</v>
      </c>
      <c r="CE242" s="15"/>
      <c r="CF242" s="15"/>
      <c r="CG242" s="15"/>
      <c r="CH242" s="15"/>
      <c r="CI242" s="15"/>
      <c r="CJ242" s="15"/>
    </row>
    <row r="243" spans="1:117" ht="12.75">
      <c r="A243" s="15" t="s">
        <v>2113</v>
      </c>
      <c r="B243" s="15" t="s">
        <v>2114</v>
      </c>
      <c r="C243" s="15" t="s">
        <v>58</v>
      </c>
      <c r="D243" s="16">
        <v>2018</v>
      </c>
      <c r="E243" s="15" t="s">
        <v>59</v>
      </c>
      <c r="F243" s="15"/>
      <c r="G243" s="15" t="s">
        <v>61</v>
      </c>
      <c r="H243" s="15" t="s">
        <v>61</v>
      </c>
      <c r="I243" s="15" t="s">
        <v>61</v>
      </c>
      <c r="J243" s="15"/>
      <c r="K243" s="17" t="e">
        <f t="shared" si="29"/>
        <v>#VALUE!</v>
      </c>
      <c r="L243" s="15"/>
      <c r="M243" s="18" t="e">
        <f t="shared" si="24"/>
        <v>#VALUE!</v>
      </c>
      <c r="N243" s="15" t="s">
        <v>2115</v>
      </c>
      <c r="O243" s="15"/>
      <c r="P243" s="15"/>
      <c r="Q243" s="24">
        <v>43571</v>
      </c>
      <c r="R243" s="15" t="s">
        <v>375</v>
      </c>
      <c r="S243" s="19">
        <v>40000</v>
      </c>
      <c r="T243" s="15" t="s">
        <v>375</v>
      </c>
      <c r="U243" s="17">
        <v>150000</v>
      </c>
      <c r="V243" s="15" t="s">
        <v>2116</v>
      </c>
      <c r="W243" s="15">
        <v>1</v>
      </c>
      <c r="X243" s="15" t="s">
        <v>158</v>
      </c>
      <c r="Y243" s="15" t="s">
        <v>2117</v>
      </c>
      <c r="AA243" s="25" t="s">
        <v>2118</v>
      </c>
      <c r="AB243" s="20" t="s">
        <v>286</v>
      </c>
      <c r="AC243" s="21" t="s">
        <v>2119</v>
      </c>
      <c r="AD243" s="21" t="s">
        <v>2120</v>
      </c>
      <c r="AE243" s="21" t="s">
        <v>2121</v>
      </c>
      <c r="AF243" s="21" t="s">
        <v>2122</v>
      </c>
      <c r="AG243" s="22">
        <f t="shared" si="27"/>
        <v>0.80645161290322576</v>
      </c>
      <c r="AH243" s="15" t="str">
        <f t="shared" si="21"/>
        <v/>
      </c>
      <c r="AI243" s="22" t="str">
        <f>VLOOKUP(A243,'[1]Deals (investment)'!$B$2:$Z$1497,1,FALSE)</f>
        <v>Schoolable</v>
      </c>
      <c r="AJ243" s="22" t="e">
        <f>VLOOKUP(A243,'[1]Deals (investment)'!$B$2:$Z$870,15,FALSE)</f>
        <v>#N/A</v>
      </c>
      <c r="AK243" s="17" t="e">
        <f>VLOOKUP(A243,'[1]Deals (Exits)'!B:B,1,FALSE)</f>
        <v>#N/A</v>
      </c>
      <c r="AL243" s="23">
        <f>VLOOKUP(G243,[1]Lookups!$V$3:$Y$197,4,FALSE)</f>
        <v>0</v>
      </c>
      <c r="AM243" s="17" t="str">
        <f>VLOOKUP(X243,[1]Lookups!$B$3:$C$200,2,FALSE)</f>
        <v>Financial Services</v>
      </c>
      <c r="AN243" s="17" t="str">
        <f>VLOOKUP(R243,[1]Lookups!$H$3:$I$69,2,FALSE)</f>
        <v>2. Seed</v>
      </c>
      <c r="AO243" s="17" t="str">
        <f>VLOOKUP(T243,[1]Lookups!$H$3:$I$69,2,FALSE)</f>
        <v>2. Seed</v>
      </c>
      <c r="AP243" s="17" t="str">
        <f>VLOOKUP(AN243,[1]Lookups!$N$3:$O$11,2,FALSE)</f>
        <v>Early</v>
      </c>
      <c r="AQ243" s="18" t="e">
        <f>COUNTIFS('[1]Deals (investment)'!$B:$B,$A243)</f>
        <v>#VALUE!</v>
      </c>
      <c r="AR243" s="18" t="e">
        <f>COUNTIFS('[1]Deals (investment)'!$B:$B,$A243,'[1]Deals (investment)'!$T:$T,$AW$1)+COUNTIFS('[1]Deals (investment)'!$B:$B,$A243,'[1]Deals (investment)'!$T:$T,$AX$1)+COUNTIFS('[1]Deals (investment)'!$B:$B,$A243,'[1]Deals (investment)'!$T:$T,$AY$1)</f>
        <v>#VALUE!</v>
      </c>
      <c r="AS243" s="17" t="e">
        <f>SUMIFS('[1]Deals (investment)'!$C:$C,'[1]Deals (investment)'!$B:$B,$A243)</f>
        <v>#VALUE!</v>
      </c>
      <c r="AT243" s="17" t="e">
        <f t="shared" si="25"/>
        <v>#VALUE!</v>
      </c>
      <c r="AU243" s="18" t="e">
        <f>COUNTIF('[1]Deals (Exits)'!$B:$B,A243)</f>
        <v>#VALUE!</v>
      </c>
      <c r="AV243" s="17" t="e">
        <f>SUMIFS('[1]Deals (investment)'!$C:$C,'[1]Deals (investment)'!$B:$B,$A243,'[1]Deals (investment)'!$T:$T,AV$1)</f>
        <v>#VALUE!</v>
      </c>
      <c r="AW243" s="17" t="e">
        <f>SUMIFS('[1]Deals (investment)'!$C:$C,'[1]Deals (investment)'!$B:$B,$A243,'[1]Deals (investment)'!$T:$T,AW$1)</f>
        <v>#VALUE!</v>
      </c>
      <c r="AX243" s="17" t="e">
        <f>SUMIFS('[1]Deals (investment)'!$C:$C,'[1]Deals (investment)'!$B:$B,$A243,'[1]Deals (investment)'!$T:$T,AX$1)</f>
        <v>#VALUE!</v>
      </c>
      <c r="AY243" s="17" t="e">
        <f>SUMIFS('[1]Deals (investment)'!$C:$C,'[1]Deals (investment)'!$B:$B,$A243,'[1]Deals (investment)'!$T:$T,AY$1)</f>
        <v>#VALUE!</v>
      </c>
      <c r="AZ243" s="17" t="e">
        <f>SUMIFS('[1]Deals (investment)'!$C:$C,'[1]Deals (investment)'!$B:$B,$A243,'[1]Deals (investment)'!$T:$T,AZ$1)</f>
        <v>#VALUE!</v>
      </c>
      <c r="BA243" s="17" t="e">
        <f>SUMIFS('[1]Deals (investment)'!$C:$C,'[1]Deals (investment)'!$B:$B,$A243,'[1]Deals (investment)'!$T:$T,BA$1)</f>
        <v>#VALUE!</v>
      </c>
      <c r="BB243" s="17" t="e">
        <f>SUMIFS('[1]Deals (investment)'!$C:$C,'[1]Deals (investment)'!$B:$B,$A243,'[1]Deals (investment)'!$T:$T,BB$1)</f>
        <v>#VALUE!</v>
      </c>
      <c r="BC243" s="17" t="e">
        <f>SUMIFS('[1]Deals (Exits)'!$C:$C,'[1]Deals (Exits)'!$B:$B,$A243)</f>
        <v>#VALUE!</v>
      </c>
      <c r="BD243" s="17" t="e">
        <f>SUMIFS('[1]Deals (investment)'!$C:$C,'[1]Deals (investment)'!$B:$B,$A243,'[1]Deals (investment)'!$V:$V,BD$1)</f>
        <v>#VALUE!</v>
      </c>
      <c r="BE243" s="17" t="e">
        <f>SUMIFS('[1]Deals (investment)'!$C:$C,'[1]Deals (investment)'!$B:$B,$A243,'[1]Deals (investment)'!$V:$V,BE$1)</f>
        <v>#VALUE!</v>
      </c>
      <c r="BF243" s="17" t="e">
        <f>SUMIFS('[1]Deals (investment)'!$C:$C,'[1]Deals (investment)'!$B:$B,$A243,'[1]Deals (investment)'!$V:$V,BF$1)</f>
        <v>#VALUE!</v>
      </c>
      <c r="BG243" s="17" t="e">
        <f>SUMIFS('[1]Deals (investment)'!$C:$C,'[1]Deals (investment)'!$B:$B,$A243,'[1]Deals (investment)'!$V:$V,BG$1)</f>
        <v>#VALUE!</v>
      </c>
      <c r="BH243" s="17" t="e">
        <f>SUMIFS('[1]Deals (investment)'!$C:$C,'[1]Deals (investment)'!$B:$B,$A243,'[1]Deals (investment)'!$V:$V,BH$1)</f>
        <v>#VALUE!</v>
      </c>
      <c r="BI243" s="17" t="e">
        <f>SUMIFS('[1]Deals (investment)'!$C:$C,'[1]Deals (investment)'!$B:$B,$A243,'[1]Deals (investment)'!$V:$V,BI$1)</f>
        <v>#VALUE!</v>
      </c>
      <c r="BJ243" s="17" t="e">
        <f>SUMIFS('[1]Deals (investment)'!$C:$C,'[1]Deals (investment)'!$B:$B,$A243,'[1]Deals (investment)'!$V:$V,BJ$1)</f>
        <v>#VALUE!</v>
      </c>
      <c r="BK243" s="17" t="e">
        <f>SUMIFS('[1]Deals (investment)'!$C:$C,'[1]Deals (investment)'!$B:$B,$A243,'[1]Deals (investment)'!$V:$V,BK$1)</f>
        <v>#VALUE!</v>
      </c>
      <c r="BL243" s="17" t="e">
        <f>SUMIFS('[1]Deals (investment)'!$C:$C,'[1]Deals (investment)'!$B:$B,$A243,'[1]Deals (investment)'!$V:$V,BL$1)</f>
        <v>#VALUE!</v>
      </c>
      <c r="BM243" s="17" t="e">
        <f>SUMIFS('[1]Deals (investment)'!$C:$C,'[1]Deals (investment)'!$B:$B,$A243,'[1]Deals (investment)'!$V:$V,BM$1)</f>
        <v>#VALUE!</v>
      </c>
      <c r="BN243" s="15"/>
      <c r="BO243" s="15"/>
      <c r="BP243" s="22"/>
      <c r="BQ243" s="15"/>
      <c r="BR243" s="15"/>
      <c r="BS243" s="15"/>
      <c r="BT243" s="15"/>
      <c r="BU243" s="15"/>
      <c r="BV243" s="15"/>
      <c r="BW243" s="15"/>
      <c r="BX243" s="15"/>
      <c r="BY243" s="15"/>
      <c r="BZ243" s="15"/>
      <c r="CA243" s="15"/>
      <c r="CB243" s="15"/>
      <c r="CC243" s="15"/>
      <c r="CD243" s="15" t="str">
        <f t="shared" si="31"/>
        <v>SchoolableSchoolable provides simple finance solutions for schools in Africa. There are 65 million students in Africa attending private schools, but tuition payments can be a pain point for parents paying for their child’s educationActive</v>
      </c>
      <c r="CE243" s="15"/>
      <c r="CF243" s="15"/>
      <c r="CG243" s="15"/>
      <c r="CH243" s="15"/>
      <c r="CI243" s="15"/>
      <c r="CJ243" s="15"/>
    </row>
    <row r="244" spans="1:117" ht="12.75">
      <c r="A244" s="15" t="s">
        <v>2123</v>
      </c>
      <c r="B244" s="15" t="s">
        <v>2124</v>
      </c>
      <c r="C244" s="15" t="s">
        <v>58</v>
      </c>
      <c r="D244" s="16">
        <v>2017</v>
      </c>
      <c r="E244" s="15" t="s">
        <v>59</v>
      </c>
      <c r="F244" s="15"/>
      <c r="G244" s="15" t="s">
        <v>61</v>
      </c>
      <c r="H244" s="15" t="s">
        <v>61</v>
      </c>
      <c r="I244" s="15" t="s">
        <v>61</v>
      </c>
      <c r="J244" s="15"/>
      <c r="K244" s="17" t="e">
        <f t="shared" si="29"/>
        <v>#VALUE!</v>
      </c>
      <c r="L244" s="15"/>
      <c r="M244" s="18" t="e">
        <f t="shared" si="24"/>
        <v>#VALUE!</v>
      </c>
      <c r="N244" s="15" t="s">
        <v>2125</v>
      </c>
      <c r="O244" s="15"/>
      <c r="P244" s="15"/>
      <c r="Q244" s="15"/>
      <c r="R244" s="15" t="s">
        <v>375</v>
      </c>
      <c r="S244" s="19">
        <v>120000</v>
      </c>
      <c r="T244" s="15" t="s">
        <v>375</v>
      </c>
      <c r="U244" s="19">
        <v>120000</v>
      </c>
      <c r="V244" s="15" t="s">
        <v>2126</v>
      </c>
      <c r="W244" s="15"/>
      <c r="X244" s="15" t="s">
        <v>158</v>
      </c>
      <c r="Y244" s="15" t="s">
        <v>2127</v>
      </c>
      <c r="AB244" s="20" t="s">
        <v>286</v>
      </c>
      <c r="AC244" s="21" t="s">
        <v>2128</v>
      </c>
      <c r="AD244" s="21" t="s">
        <v>2129</v>
      </c>
      <c r="AE244" s="21" t="s">
        <v>2130</v>
      </c>
      <c r="AF244" s="21" t="s">
        <v>2131</v>
      </c>
      <c r="AG244" s="22">
        <f t="shared" si="27"/>
        <v>0.70967741935483875</v>
      </c>
      <c r="AH244" s="15" t="str">
        <f t="shared" si="21"/>
        <v/>
      </c>
      <c r="AI244" s="22" t="str">
        <f>VLOOKUP(A244,'[1]Deals (investment)'!$B$2:$Z$1497,1,FALSE)</f>
        <v>CowryWise</v>
      </c>
      <c r="AJ244" s="22">
        <f>VLOOKUP(A244,'[1]Deals (investment)'!$B$2:$Z$870,15,FALSE)</f>
        <v>1</v>
      </c>
      <c r="AK244" s="17" t="e">
        <f>VLOOKUP(A244,'[1]Deals (Exits)'!B:B,1,FALSE)</f>
        <v>#N/A</v>
      </c>
      <c r="AL244" s="23">
        <f>VLOOKUP(G244,[1]Lookups!$V$3:$Y$197,4,FALSE)</f>
        <v>0</v>
      </c>
      <c r="AM244" s="17" t="str">
        <f>VLOOKUP(X244,[1]Lookups!$B$3:$C$200,2,FALSE)</f>
        <v>Financial Services</v>
      </c>
      <c r="AN244" s="17" t="str">
        <f>VLOOKUP(R244,[1]Lookups!$H$3:$I$69,2,FALSE)</f>
        <v>2. Seed</v>
      </c>
      <c r="AO244" s="17" t="str">
        <f>VLOOKUP(T244,[1]Lookups!$H$3:$I$69,2,FALSE)</f>
        <v>2. Seed</v>
      </c>
      <c r="AP244" s="17" t="str">
        <f>VLOOKUP(AN244,[1]Lookups!$N$3:$O$11,2,FALSE)</f>
        <v>Early</v>
      </c>
      <c r="AQ244" s="18" t="e">
        <f>COUNTIFS('[1]Deals (investment)'!$B:$B,$A244)</f>
        <v>#VALUE!</v>
      </c>
      <c r="AR244" s="18" t="e">
        <f>COUNTIFS('[1]Deals (investment)'!$B:$B,$A244,'[1]Deals (investment)'!$T:$T,$AW$1)+COUNTIFS('[1]Deals (investment)'!$B:$B,$A244,'[1]Deals (investment)'!$T:$T,$AX$1)+COUNTIFS('[1]Deals (investment)'!$B:$B,$A244,'[1]Deals (investment)'!$T:$T,$AY$1)</f>
        <v>#VALUE!</v>
      </c>
      <c r="AS244" s="17" t="e">
        <f>SUMIFS('[1]Deals (investment)'!$C:$C,'[1]Deals (investment)'!$B:$B,$A244)</f>
        <v>#VALUE!</v>
      </c>
      <c r="AT244" s="17" t="e">
        <f t="shared" si="25"/>
        <v>#VALUE!</v>
      </c>
      <c r="AU244" s="18" t="e">
        <f>COUNTIF('[1]Deals (Exits)'!$B:$B,A244)</f>
        <v>#VALUE!</v>
      </c>
      <c r="AV244" s="17" t="e">
        <f>SUMIFS('[1]Deals (investment)'!$C:$C,'[1]Deals (investment)'!$B:$B,$A244,'[1]Deals (investment)'!$T:$T,AV$1)</f>
        <v>#VALUE!</v>
      </c>
      <c r="AW244" s="17" t="e">
        <f>SUMIFS('[1]Deals (investment)'!$C:$C,'[1]Deals (investment)'!$B:$B,$A244,'[1]Deals (investment)'!$T:$T,AW$1)</f>
        <v>#VALUE!</v>
      </c>
      <c r="AX244" s="17" t="e">
        <f>SUMIFS('[1]Deals (investment)'!$C:$C,'[1]Deals (investment)'!$B:$B,$A244,'[1]Deals (investment)'!$T:$T,AX$1)</f>
        <v>#VALUE!</v>
      </c>
      <c r="AY244" s="17" t="e">
        <f>SUMIFS('[1]Deals (investment)'!$C:$C,'[1]Deals (investment)'!$B:$B,$A244,'[1]Deals (investment)'!$T:$T,AY$1)</f>
        <v>#VALUE!</v>
      </c>
      <c r="AZ244" s="17" t="e">
        <f>SUMIFS('[1]Deals (investment)'!$C:$C,'[1]Deals (investment)'!$B:$B,$A244,'[1]Deals (investment)'!$T:$T,AZ$1)</f>
        <v>#VALUE!</v>
      </c>
      <c r="BA244" s="17" t="e">
        <f>SUMIFS('[1]Deals (investment)'!$C:$C,'[1]Deals (investment)'!$B:$B,$A244,'[1]Deals (investment)'!$T:$T,BA$1)</f>
        <v>#VALUE!</v>
      </c>
      <c r="BB244" s="17" t="e">
        <f>SUMIFS('[1]Deals (investment)'!$C:$C,'[1]Deals (investment)'!$B:$B,$A244,'[1]Deals (investment)'!$T:$T,BB$1)</f>
        <v>#VALUE!</v>
      </c>
      <c r="BC244" s="17" t="e">
        <f>SUMIFS('[1]Deals (Exits)'!$C:$C,'[1]Deals (Exits)'!$B:$B,$A244)</f>
        <v>#VALUE!</v>
      </c>
      <c r="BD244" s="17" t="e">
        <f>SUMIFS('[1]Deals (investment)'!$C:$C,'[1]Deals (investment)'!$B:$B,$A244,'[1]Deals (investment)'!$V:$V,BD$1)</f>
        <v>#VALUE!</v>
      </c>
      <c r="BE244" s="17" t="e">
        <f>SUMIFS('[1]Deals (investment)'!$C:$C,'[1]Deals (investment)'!$B:$B,$A244,'[1]Deals (investment)'!$V:$V,BE$1)</f>
        <v>#VALUE!</v>
      </c>
      <c r="BF244" s="17" t="e">
        <f>SUMIFS('[1]Deals (investment)'!$C:$C,'[1]Deals (investment)'!$B:$B,$A244,'[1]Deals (investment)'!$V:$V,BF$1)</f>
        <v>#VALUE!</v>
      </c>
      <c r="BG244" s="17" t="e">
        <f>SUMIFS('[1]Deals (investment)'!$C:$C,'[1]Deals (investment)'!$B:$B,$A244,'[1]Deals (investment)'!$V:$V,BG$1)</f>
        <v>#VALUE!</v>
      </c>
      <c r="BH244" s="17" t="e">
        <f>SUMIFS('[1]Deals (investment)'!$C:$C,'[1]Deals (investment)'!$B:$B,$A244,'[1]Deals (investment)'!$V:$V,BH$1)</f>
        <v>#VALUE!</v>
      </c>
      <c r="BI244" s="17" t="e">
        <f>SUMIFS('[1]Deals (investment)'!$C:$C,'[1]Deals (investment)'!$B:$B,$A244,'[1]Deals (investment)'!$V:$V,BI$1)</f>
        <v>#VALUE!</v>
      </c>
      <c r="BJ244" s="17" t="e">
        <f>SUMIFS('[1]Deals (investment)'!$C:$C,'[1]Deals (investment)'!$B:$B,$A244,'[1]Deals (investment)'!$V:$V,BJ$1)</f>
        <v>#VALUE!</v>
      </c>
      <c r="BK244" s="17" t="e">
        <f>SUMIFS('[1]Deals (investment)'!$C:$C,'[1]Deals (investment)'!$B:$B,$A244,'[1]Deals (investment)'!$V:$V,BK$1)</f>
        <v>#VALUE!</v>
      </c>
      <c r="BL244" s="17" t="e">
        <f>SUMIFS('[1]Deals (investment)'!$C:$C,'[1]Deals (investment)'!$B:$B,$A244,'[1]Deals (investment)'!$V:$V,BL$1)</f>
        <v>#VALUE!</v>
      </c>
      <c r="BM244" s="17" t="e">
        <f>SUMIFS('[1]Deals (investment)'!$C:$C,'[1]Deals (investment)'!$B:$B,$A244,'[1]Deals (investment)'!$V:$V,BM$1)</f>
        <v>#VALUE!</v>
      </c>
      <c r="BN244" s="15"/>
      <c r="BO244" s="15"/>
      <c r="BP244" s="22"/>
      <c r="BQ244" s="15"/>
      <c r="BR244" s="15"/>
      <c r="BS244" s="15"/>
      <c r="BT244" s="15"/>
      <c r="BU244" s="15"/>
      <c r="BV244" s="15"/>
      <c r="BW244" s="15"/>
      <c r="BX244" s="15"/>
      <c r="BY244" s="15"/>
      <c r="BZ244" s="15"/>
      <c r="CA244" s="15"/>
      <c r="CB244" s="15"/>
      <c r="CC244" s="15"/>
      <c r="CD244" s="15" t="str">
        <f t="shared" si="31"/>
        <v>CowrywiseCowryWise is a FinTech company democratizing access to premium financial services by making these services available to the mass market cheaply.Active</v>
      </c>
      <c r="CE244" s="15"/>
      <c r="CF244" s="15"/>
      <c r="CG244" s="15"/>
      <c r="CH244" s="15"/>
      <c r="CI244" s="15"/>
      <c r="CJ244" s="15"/>
      <c r="DM244">
        <v>93</v>
      </c>
    </row>
    <row r="245" spans="1:117" ht="12.75">
      <c r="A245" s="15" t="s">
        <v>2132</v>
      </c>
      <c r="B245" s="15" t="s">
        <v>2133</v>
      </c>
      <c r="C245" s="15" t="s">
        <v>58</v>
      </c>
      <c r="D245" s="16">
        <v>2017</v>
      </c>
      <c r="E245" s="15" t="s">
        <v>128</v>
      </c>
      <c r="F245" s="15"/>
      <c r="G245" s="15" t="s">
        <v>129</v>
      </c>
      <c r="H245" s="15" t="s">
        <v>129</v>
      </c>
      <c r="I245" s="15" t="s">
        <v>129</v>
      </c>
      <c r="J245" s="15"/>
      <c r="K245" s="17" t="e">
        <f t="shared" si="29"/>
        <v>#VALUE!</v>
      </c>
      <c r="L245" s="15"/>
      <c r="M245" s="18" t="e">
        <f t="shared" si="24"/>
        <v>#VALUE!</v>
      </c>
      <c r="N245" s="15"/>
      <c r="O245" s="15"/>
      <c r="P245" s="15"/>
      <c r="Q245" s="15"/>
      <c r="R245" s="15"/>
      <c r="S245" s="19"/>
      <c r="T245" s="15"/>
      <c r="U245" s="17"/>
      <c r="V245" s="15" t="s">
        <v>2134</v>
      </c>
      <c r="W245" s="15"/>
      <c r="X245" s="15" t="s">
        <v>64</v>
      </c>
      <c r="Y245" s="15" t="s">
        <v>2135</v>
      </c>
      <c r="AB245" s="20" t="s">
        <v>286</v>
      </c>
      <c r="AC245" s="21" t="s">
        <v>2136</v>
      </c>
      <c r="AD245" s="21" t="s">
        <v>2137</v>
      </c>
      <c r="AE245" s="21" t="s">
        <v>2138</v>
      </c>
      <c r="AF245" s="21" t="s">
        <v>2139</v>
      </c>
      <c r="AG245" s="22">
        <f t="shared" si="27"/>
        <v>0.54838709677419351</v>
      </c>
      <c r="AH245" s="15" t="e">
        <f t="shared" si="21"/>
        <v>#VALUE!</v>
      </c>
      <c r="AI245" s="22" t="str">
        <f>VLOOKUP(A245,'[1]Deals (investment)'!$B$2:$Z$1497,1,FALSE)</f>
        <v>Odiggo</v>
      </c>
      <c r="AJ245" s="22" t="e">
        <f>VLOOKUP(A245,'[1]Deals (investment)'!$B$2:$Z$870,15,FALSE)</f>
        <v>#N/A</v>
      </c>
      <c r="AK245" s="17" t="e">
        <f>VLOOKUP(A245,'[1]Deals (Exits)'!B:B,1,FALSE)</f>
        <v>#N/A</v>
      </c>
      <c r="AL245" s="23">
        <f>VLOOKUP(G245,[1]Lookups!$V$3:$Y$197,4,FALSE)</f>
        <v>0</v>
      </c>
      <c r="AM245" s="17" t="str">
        <f>VLOOKUP(X245,[1]Lookups!$B$3:$C$200,2,FALSE)</f>
        <v>E-commerce &amp; Retail</v>
      </c>
      <c r="AN245" s="17" t="e">
        <f>VLOOKUP(R245,[1]Lookups!$H$3:$I$69,2,FALSE)</f>
        <v>#N/A</v>
      </c>
      <c r="AO245" s="17" t="e">
        <f>VLOOKUP(T245,[1]Lookups!$H$3:$I$69,2,FALSE)</f>
        <v>#N/A</v>
      </c>
      <c r="AP245" s="17" t="e">
        <f>VLOOKUP(AN245,[1]Lookups!$N$3:$O$11,2,FALSE)</f>
        <v>#N/A</v>
      </c>
      <c r="AQ245" s="18" t="e">
        <f>COUNTIFS('[1]Deals (investment)'!$B:$B,$A245)</f>
        <v>#VALUE!</v>
      </c>
      <c r="AR245" s="18" t="e">
        <f>COUNTIFS('[1]Deals (investment)'!$B:$B,$A245,'[1]Deals (investment)'!$T:$T,$AW$1)+COUNTIFS('[1]Deals (investment)'!$B:$B,$A245,'[1]Deals (investment)'!$T:$T,$AX$1)+COUNTIFS('[1]Deals (investment)'!$B:$B,$A245,'[1]Deals (investment)'!$T:$T,$AY$1)</f>
        <v>#VALUE!</v>
      </c>
      <c r="AS245" s="17" t="e">
        <f>SUMIFS('[1]Deals (investment)'!$C:$C,'[1]Deals (investment)'!$B:$B,$A245)</f>
        <v>#VALUE!</v>
      </c>
      <c r="AT245" s="17" t="e">
        <f t="shared" si="25"/>
        <v>#VALUE!</v>
      </c>
      <c r="AU245" s="18" t="e">
        <f>COUNTIF('[1]Deals (Exits)'!$B:$B,A245)</f>
        <v>#VALUE!</v>
      </c>
      <c r="AV245" s="17" t="e">
        <f>SUMIFS('[1]Deals (investment)'!$C:$C,'[1]Deals (investment)'!$B:$B,$A245,'[1]Deals (investment)'!$T:$T,AV$1)</f>
        <v>#VALUE!</v>
      </c>
      <c r="AW245" s="17" t="e">
        <f>SUMIFS('[1]Deals (investment)'!$C:$C,'[1]Deals (investment)'!$B:$B,$A245,'[1]Deals (investment)'!$T:$T,AW$1)</f>
        <v>#VALUE!</v>
      </c>
      <c r="AX245" s="17" t="e">
        <f>SUMIFS('[1]Deals (investment)'!$C:$C,'[1]Deals (investment)'!$B:$B,$A245,'[1]Deals (investment)'!$T:$T,AX$1)</f>
        <v>#VALUE!</v>
      </c>
      <c r="AY245" s="17" t="e">
        <f>SUMIFS('[1]Deals (investment)'!$C:$C,'[1]Deals (investment)'!$B:$B,$A245,'[1]Deals (investment)'!$T:$T,AY$1)</f>
        <v>#VALUE!</v>
      </c>
      <c r="AZ245" s="17" t="e">
        <f>SUMIFS('[1]Deals (investment)'!$C:$C,'[1]Deals (investment)'!$B:$B,$A245,'[1]Deals (investment)'!$T:$T,AZ$1)</f>
        <v>#VALUE!</v>
      </c>
      <c r="BA245" s="17" t="e">
        <f>SUMIFS('[1]Deals (investment)'!$C:$C,'[1]Deals (investment)'!$B:$B,$A245,'[1]Deals (investment)'!$T:$T,BA$1)</f>
        <v>#VALUE!</v>
      </c>
      <c r="BB245" s="17" t="e">
        <f>SUMIFS('[1]Deals (investment)'!$C:$C,'[1]Deals (investment)'!$B:$B,$A245,'[1]Deals (investment)'!$T:$T,BB$1)</f>
        <v>#VALUE!</v>
      </c>
      <c r="BC245" s="17" t="e">
        <f>SUMIFS('[1]Deals (Exits)'!$C:$C,'[1]Deals (Exits)'!$B:$B,$A245)</f>
        <v>#VALUE!</v>
      </c>
      <c r="BD245" s="17" t="e">
        <f>SUMIFS('[1]Deals (investment)'!$C:$C,'[1]Deals (investment)'!$B:$B,$A245,'[1]Deals (investment)'!$V:$V,BD$1)</f>
        <v>#VALUE!</v>
      </c>
      <c r="BE245" s="17" t="e">
        <f>SUMIFS('[1]Deals (investment)'!$C:$C,'[1]Deals (investment)'!$B:$B,$A245,'[1]Deals (investment)'!$V:$V,BE$1)</f>
        <v>#VALUE!</v>
      </c>
      <c r="BF245" s="17" t="e">
        <f>SUMIFS('[1]Deals (investment)'!$C:$C,'[1]Deals (investment)'!$B:$B,$A245,'[1]Deals (investment)'!$V:$V,BF$1)</f>
        <v>#VALUE!</v>
      </c>
      <c r="BG245" s="17" t="e">
        <f>SUMIFS('[1]Deals (investment)'!$C:$C,'[1]Deals (investment)'!$B:$B,$A245,'[1]Deals (investment)'!$V:$V,BG$1)</f>
        <v>#VALUE!</v>
      </c>
      <c r="BH245" s="17" t="e">
        <f>SUMIFS('[1]Deals (investment)'!$C:$C,'[1]Deals (investment)'!$B:$B,$A245,'[1]Deals (investment)'!$V:$V,BH$1)</f>
        <v>#VALUE!</v>
      </c>
      <c r="BI245" s="17" t="e">
        <f>SUMIFS('[1]Deals (investment)'!$C:$C,'[1]Deals (investment)'!$B:$B,$A245,'[1]Deals (investment)'!$V:$V,BI$1)</f>
        <v>#VALUE!</v>
      </c>
      <c r="BJ245" s="17" t="e">
        <f>SUMIFS('[1]Deals (investment)'!$C:$C,'[1]Deals (investment)'!$B:$B,$A245,'[1]Deals (investment)'!$V:$V,BJ$1)</f>
        <v>#VALUE!</v>
      </c>
      <c r="BK245" s="17" t="e">
        <f>SUMIFS('[1]Deals (investment)'!$C:$C,'[1]Deals (investment)'!$B:$B,$A245,'[1]Deals (investment)'!$V:$V,BK$1)</f>
        <v>#VALUE!</v>
      </c>
      <c r="BL245" s="17" t="e">
        <f>SUMIFS('[1]Deals (investment)'!$C:$C,'[1]Deals (investment)'!$B:$B,$A245,'[1]Deals (investment)'!$V:$V,BL$1)</f>
        <v>#VALUE!</v>
      </c>
      <c r="BM245" s="17" t="e">
        <f>SUMIFS('[1]Deals (investment)'!$C:$C,'[1]Deals (investment)'!$B:$B,$A245,'[1]Deals (investment)'!$V:$V,BM$1)</f>
        <v>#VALUE!</v>
      </c>
      <c r="BN245" s="15"/>
      <c r="BO245" s="15"/>
      <c r="BP245" s="22"/>
      <c r="BQ245" s="15"/>
      <c r="BR245" s="15"/>
      <c r="BS245" s="15"/>
      <c r="BT245" s="15"/>
      <c r="BU245" s="15"/>
      <c r="BV245" s="15"/>
      <c r="BW245" s="15"/>
      <c r="BX245" s="15"/>
      <c r="BY245" s="15"/>
      <c r="BZ245" s="15"/>
      <c r="CA245" s="15"/>
      <c r="CB245" s="15"/>
      <c r="CC245" s="15"/>
      <c r="CD245" s="15" t="str">
        <f t="shared" si="31"/>
        <v>OdiggoOdiggo is an eCommerce platform that connects customers with established car parts &amp; services suppliers all around Egypt. We're here to make car parts &amp; services as simple as buying a t-shirt online, with a few clicks we can help people find their car parts and get them delivered to their service centers or their homesActive</v>
      </c>
      <c r="CE245" s="15"/>
      <c r="CF245" s="15"/>
      <c r="CG245" s="15"/>
      <c r="CH245" s="15"/>
      <c r="CI245" s="15"/>
      <c r="CJ245" s="15"/>
    </row>
    <row r="246" spans="1:117" ht="12.75">
      <c r="A246" s="15" t="s">
        <v>2140</v>
      </c>
      <c r="B246" s="15" t="s">
        <v>2141</v>
      </c>
      <c r="C246" s="15" t="s">
        <v>58</v>
      </c>
      <c r="D246" s="16">
        <v>2018</v>
      </c>
      <c r="E246" s="15" t="s">
        <v>128</v>
      </c>
      <c r="F246" s="15"/>
      <c r="G246" s="15" t="s">
        <v>129</v>
      </c>
      <c r="H246" s="15" t="s">
        <v>129</v>
      </c>
      <c r="I246" s="15" t="s">
        <v>129</v>
      </c>
      <c r="J246" s="15"/>
      <c r="K246" s="17" t="e">
        <f t="shared" si="29"/>
        <v>#VALUE!</v>
      </c>
      <c r="L246" s="15"/>
      <c r="M246" s="18" t="e">
        <f t="shared" si="24"/>
        <v>#VALUE!</v>
      </c>
      <c r="N246" s="15"/>
      <c r="O246" s="15"/>
      <c r="P246" s="15"/>
      <c r="Q246" s="15"/>
      <c r="R246" s="15"/>
      <c r="S246" s="19"/>
      <c r="T246" s="15"/>
      <c r="U246" s="17"/>
      <c r="V246" s="15" t="s">
        <v>2140</v>
      </c>
      <c r="W246" s="15"/>
      <c r="X246" s="15" t="s">
        <v>404</v>
      </c>
      <c r="Y246" s="15" t="s">
        <v>2142</v>
      </c>
      <c r="AB246" s="20" t="s">
        <v>286</v>
      </c>
      <c r="AC246" s="21" t="s">
        <v>2143</v>
      </c>
      <c r="AD246" s="21" t="s">
        <v>2144</v>
      </c>
      <c r="AE246" s="21" t="s">
        <v>2145</v>
      </c>
      <c r="AF246" s="21" t="s">
        <v>2146</v>
      </c>
      <c r="AG246" s="22">
        <f t="shared" si="27"/>
        <v>0.54838709677419351</v>
      </c>
      <c r="AH246" s="15" t="e">
        <f t="shared" si="21"/>
        <v>#VALUE!</v>
      </c>
      <c r="AI246" s="22" t="str">
        <f>VLOOKUP(A246,'[1]Deals (investment)'!$B$2:$Z$1497,1,FALSE)</f>
        <v>Wasla Browser</v>
      </c>
      <c r="AJ246" s="22">
        <f>VLOOKUP(A246,'[1]Deals (investment)'!$B$2:$Z$870,15,FALSE)</f>
        <v>1</v>
      </c>
      <c r="AK246" s="17" t="e">
        <f>VLOOKUP(A246,'[1]Deals (Exits)'!B:B,1,FALSE)</f>
        <v>#N/A</v>
      </c>
      <c r="AL246" s="23">
        <f>VLOOKUP(G246,[1]Lookups!$V$3:$Y$197,4,FALSE)</f>
        <v>0</v>
      </c>
      <c r="AM246" s="17" t="str">
        <f>VLOOKUP(X246,[1]Lookups!$B$3:$C$200,2,FALSE)</f>
        <v>Other Technologies &amp; Information Technology</v>
      </c>
      <c r="AN246" s="17" t="e">
        <f>VLOOKUP(R246,[1]Lookups!$H$3:$I$69,2,FALSE)</f>
        <v>#N/A</v>
      </c>
      <c r="AO246" s="17" t="e">
        <f>VLOOKUP(T246,[1]Lookups!$H$3:$I$69,2,FALSE)</f>
        <v>#N/A</v>
      </c>
      <c r="AP246" s="17" t="e">
        <f>VLOOKUP(AN246,[1]Lookups!$N$3:$O$11,2,FALSE)</f>
        <v>#N/A</v>
      </c>
      <c r="AQ246" s="18" t="e">
        <f>COUNTIFS('[1]Deals (investment)'!$B:$B,$A246)</f>
        <v>#VALUE!</v>
      </c>
      <c r="AR246" s="18" t="e">
        <f>COUNTIFS('[1]Deals (investment)'!$B:$B,$A246,'[1]Deals (investment)'!$T:$T,$AW$1)+COUNTIFS('[1]Deals (investment)'!$B:$B,$A246,'[1]Deals (investment)'!$T:$T,$AX$1)+COUNTIFS('[1]Deals (investment)'!$B:$B,$A246,'[1]Deals (investment)'!$T:$T,$AY$1)</f>
        <v>#VALUE!</v>
      </c>
      <c r="AS246" s="17" t="e">
        <f>SUMIFS('[1]Deals (investment)'!$C:$C,'[1]Deals (investment)'!$B:$B,$A246)</f>
        <v>#VALUE!</v>
      </c>
      <c r="AT246" s="17" t="e">
        <f t="shared" si="25"/>
        <v>#VALUE!</v>
      </c>
      <c r="AU246" s="18" t="e">
        <f>COUNTIF('[1]Deals (Exits)'!$B:$B,A246)</f>
        <v>#VALUE!</v>
      </c>
      <c r="AV246" s="17" t="e">
        <f>SUMIFS('[1]Deals (investment)'!$C:$C,'[1]Deals (investment)'!$B:$B,$A246,'[1]Deals (investment)'!$T:$T,AV$1)</f>
        <v>#VALUE!</v>
      </c>
      <c r="AW246" s="17" t="e">
        <f>SUMIFS('[1]Deals (investment)'!$C:$C,'[1]Deals (investment)'!$B:$B,$A246,'[1]Deals (investment)'!$T:$T,AW$1)</f>
        <v>#VALUE!</v>
      </c>
      <c r="AX246" s="17" t="e">
        <f>SUMIFS('[1]Deals (investment)'!$C:$C,'[1]Deals (investment)'!$B:$B,$A246,'[1]Deals (investment)'!$T:$T,AX$1)</f>
        <v>#VALUE!</v>
      </c>
      <c r="AY246" s="17" t="e">
        <f>SUMIFS('[1]Deals (investment)'!$C:$C,'[1]Deals (investment)'!$B:$B,$A246,'[1]Deals (investment)'!$T:$T,AY$1)</f>
        <v>#VALUE!</v>
      </c>
      <c r="AZ246" s="17" t="e">
        <f>SUMIFS('[1]Deals (investment)'!$C:$C,'[1]Deals (investment)'!$B:$B,$A246,'[1]Deals (investment)'!$T:$T,AZ$1)</f>
        <v>#VALUE!</v>
      </c>
      <c r="BA246" s="17" t="e">
        <f>SUMIFS('[1]Deals (investment)'!$C:$C,'[1]Deals (investment)'!$B:$B,$A246,'[1]Deals (investment)'!$T:$T,BA$1)</f>
        <v>#VALUE!</v>
      </c>
      <c r="BB246" s="17" t="e">
        <f>SUMIFS('[1]Deals (investment)'!$C:$C,'[1]Deals (investment)'!$B:$B,$A246,'[1]Deals (investment)'!$T:$T,BB$1)</f>
        <v>#VALUE!</v>
      </c>
      <c r="BC246" s="17" t="e">
        <f>SUMIFS('[1]Deals (Exits)'!$C:$C,'[1]Deals (Exits)'!$B:$B,$A246)</f>
        <v>#VALUE!</v>
      </c>
      <c r="BD246" s="17" t="e">
        <f>SUMIFS('[1]Deals (investment)'!$C:$C,'[1]Deals (investment)'!$B:$B,$A246,'[1]Deals (investment)'!$V:$V,BD$1)</f>
        <v>#VALUE!</v>
      </c>
      <c r="BE246" s="17" t="e">
        <f>SUMIFS('[1]Deals (investment)'!$C:$C,'[1]Deals (investment)'!$B:$B,$A246,'[1]Deals (investment)'!$V:$V,BE$1)</f>
        <v>#VALUE!</v>
      </c>
      <c r="BF246" s="17" t="e">
        <f>SUMIFS('[1]Deals (investment)'!$C:$C,'[1]Deals (investment)'!$B:$B,$A246,'[1]Deals (investment)'!$V:$V,BF$1)</f>
        <v>#VALUE!</v>
      </c>
      <c r="BG246" s="17" t="e">
        <f>SUMIFS('[1]Deals (investment)'!$C:$C,'[1]Deals (investment)'!$B:$B,$A246,'[1]Deals (investment)'!$V:$V,BG$1)</f>
        <v>#VALUE!</v>
      </c>
      <c r="BH246" s="17" t="e">
        <f>SUMIFS('[1]Deals (investment)'!$C:$C,'[1]Deals (investment)'!$B:$B,$A246,'[1]Deals (investment)'!$V:$V,BH$1)</f>
        <v>#VALUE!</v>
      </c>
      <c r="BI246" s="17" t="e">
        <f>SUMIFS('[1]Deals (investment)'!$C:$C,'[1]Deals (investment)'!$B:$B,$A246,'[1]Deals (investment)'!$V:$V,BI$1)</f>
        <v>#VALUE!</v>
      </c>
      <c r="BJ246" s="17" t="e">
        <f>SUMIFS('[1]Deals (investment)'!$C:$C,'[1]Deals (investment)'!$B:$B,$A246,'[1]Deals (investment)'!$V:$V,BJ$1)</f>
        <v>#VALUE!</v>
      </c>
      <c r="BK246" s="17" t="e">
        <f>SUMIFS('[1]Deals (investment)'!$C:$C,'[1]Deals (investment)'!$B:$B,$A246,'[1]Deals (investment)'!$V:$V,BK$1)</f>
        <v>#VALUE!</v>
      </c>
      <c r="BL246" s="17" t="e">
        <f>SUMIFS('[1]Deals (investment)'!$C:$C,'[1]Deals (investment)'!$B:$B,$A246,'[1]Deals (investment)'!$V:$V,BL$1)</f>
        <v>#VALUE!</v>
      </c>
      <c r="BM246" s="17" t="e">
        <f>SUMIFS('[1]Deals (investment)'!$C:$C,'[1]Deals (investment)'!$B:$B,$A246,'[1]Deals (investment)'!$V:$V,BM$1)</f>
        <v>#VALUE!</v>
      </c>
      <c r="BN246" s="15"/>
      <c r="BO246" s="15"/>
      <c r="BP246" s="22"/>
      <c r="BQ246" s="15"/>
      <c r="BR246" s="15"/>
      <c r="BS246" s="15"/>
      <c r="BT246" s="15"/>
      <c r="BU246" s="15"/>
      <c r="BV246" s="15"/>
      <c r="BW246" s="15"/>
      <c r="BX246" s="15"/>
      <c r="BY246" s="15"/>
      <c r="BZ246" s="15"/>
      <c r="CA246" s="15"/>
      <c r="CB246" s="15"/>
      <c r="CC246" s="15"/>
      <c r="CD246" s="15" t="str">
        <f t="shared" si="31"/>
        <v>Wasla BrowserWasla is an Android browser that subsidizes our user's mobile data costs by leveraging mobile advertising. We have built a better browser experience that allows our users to surf the internet, stay updated with the latest news, download and watch videos, play games, check Facebook and shop or search with Google; all while you complete in-app missions to earn points which are redeemable for mobile data and airtime.Active</v>
      </c>
      <c r="CE246" s="15"/>
      <c r="CF246" s="15"/>
      <c r="CG246" s="15"/>
      <c r="CH246" s="15"/>
      <c r="CI246" s="15"/>
      <c r="CJ246" s="15"/>
    </row>
    <row r="247" spans="1:117" ht="12.75">
      <c r="A247" s="15" t="s">
        <v>2147</v>
      </c>
      <c r="B247" s="15" t="s">
        <v>2148</v>
      </c>
      <c r="C247" s="15" t="s">
        <v>58</v>
      </c>
      <c r="D247" s="16">
        <v>2016</v>
      </c>
      <c r="E247" s="15" t="s">
        <v>90</v>
      </c>
      <c r="F247" s="15"/>
      <c r="G247" s="15" t="s">
        <v>91</v>
      </c>
      <c r="H247" s="15" t="s">
        <v>91</v>
      </c>
      <c r="I247" s="15" t="s">
        <v>91</v>
      </c>
      <c r="J247" s="15"/>
      <c r="K247" s="17" t="e">
        <f t="shared" si="29"/>
        <v>#VALUE!</v>
      </c>
      <c r="L247" s="15"/>
      <c r="M247" s="18" t="e">
        <f t="shared" si="24"/>
        <v>#VALUE!</v>
      </c>
      <c r="N247" s="15"/>
      <c r="O247" s="15"/>
      <c r="P247" s="15"/>
      <c r="Q247" s="15"/>
      <c r="R247" s="15" t="s">
        <v>375</v>
      </c>
      <c r="S247" s="19">
        <v>180000</v>
      </c>
      <c r="T247" s="15" t="s">
        <v>375</v>
      </c>
      <c r="U247" s="17">
        <v>180000</v>
      </c>
      <c r="V247" s="15" t="s">
        <v>2149</v>
      </c>
      <c r="W247" s="15"/>
      <c r="X247" s="15" t="s">
        <v>404</v>
      </c>
      <c r="Y247" s="15" t="s">
        <v>2150</v>
      </c>
      <c r="AB247" s="32">
        <v>43506</v>
      </c>
      <c r="AC247" s="21" t="s">
        <v>2151</v>
      </c>
      <c r="AD247" s="21" t="s">
        <v>2152</v>
      </c>
      <c r="AE247" s="21" t="s">
        <v>2153</v>
      </c>
      <c r="AF247" s="21" t="s">
        <v>2154</v>
      </c>
      <c r="AG247" s="22">
        <f t="shared" si="27"/>
        <v>0.67741935483870963</v>
      </c>
      <c r="AH247" s="15" t="e">
        <f t="shared" si="21"/>
        <v>#VALUE!</v>
      </c>
      <c r="AI247" s="22" t="str">
        <f>VLOOKUP(A247,'[1]Deals (investment)'!$B$2:$Z$1497,1,FALSE)</f>
        <v>Hi5</v>
      </c>
      <c r="AJ247" s="22">
        <f>VLOOKUP(A247,'[1]Deals (investment)'!$B$2:$Z$870,15,FALSE)</f>
        <v>1</v>
      </c>
      <c r="AK247" s="17" t="e">
        <f>VLOOKUP(A247,'[1]Deals (Exits)'!B:B,1,FALSE)</f>
        <v>#N/A</v>
      </c>
      <c r="AL247" s="23">
        <f>VLOOKUP(G247,[1]Lookups!$V$3:$Y$197,4,FALSE)</f>
        <v>0</v>
      </c>
      <c r="AM247" s="17" t="str">
        <f>VLOOKUP(X247,[1]Lookups!$B$3:$C$200,2,FALSE)</f>
        <v>Other Technologies &amp; Information Technology</v>
      </c>
      <c r="AN247" s="17" t="str">
        <f>VLOOKUP(R247,[1]Lookups!$H$3:$I$69,2,FALSE)</f>
        <v>2. Seed</v>
      </c>
      <c r="AO247" s="17" t="str">
        <f>VLOOKUP(T247,[1]Lookups!$H$3:$I$69,2,FALSE)</f>
        <v>2. Seed</v>
      </c>
      <c r="AP247" s="17" t="str">
        <f>VLOOKUP(AN247,[1]Lookups!$N$3:$O$11,2,FALSE)</f>
        <v>Early</v>
      </c>
      <c r="AQ247" s="18" t="e">
        <f>COUNTIFS('[1]Deals (investment)'!$B:$B,$A247)</f>
        <v>#VALUE!</v>
      </c>
      <c r="AR247" s="18" t="e">
        <f>COUNTIFS('[1]Deals (investment)'!$B:$B,$A247,'[1]Deals (investment)'!$T:$T,$AW$1)+COUNTIFS('[1]Deals (investment)'!$B:$B,$A247,'[1]Deals (investment)'!$T:$T,$AX$1)+COUNTIFS('[1]Deals (investment)'!$B:$B,$A247,'[1]Deals (investment)'!$T:$T,$AY$1)</f>
        <v>#VALUE!</v>
      </c>
      <c r="AS247" s="17" t="e">
        <f>SUMIFS('[1]Deals (investment)'!$C:$C,'[1]Deals (investment)'!$B:$B,$A247)</f>
        <v>#VALUE!</v>
      </c>
      <c r="AT247" s="17" t="e">
        <f t="shared" si="25"/>
        <v>#VALUE!</v>
      </c>
      <c r="AU247" s="18" t="e">
        <f>COUNTIF('[1]Deals (Exits)'!$B:$B,A247)</f>
        <v>#VALUE!</v>
      </c>
      <c r="AV247" s="17" t="e">
        <f>SUMIFS('[1]Deals (investment)'!$C:$C,'[1]Deals (investment)'!$B:$B,$A247,'[1]Deals (investment)'!$T:$T,AV$1)</f>
        <v>#VALUE!</v>
      </c>
      <c r="AW247" s="17" t="e">
        <f>SUMIFS('[1]Deals (investment)'!$C:$C,'[1]Deals (investment)'!$B:$B,$A247,'[1]Deals (investment)'!$T:$T,AW$1)</f>
        <v>#VALUE!</v>
      </c>
      <c r="AX247" s="17" t="e">
        <f>SUMIFS('[1]Deals (investment)'!$C:$C,'[1]Deals (investment)'!$B:$B,$A247,'[1]Deals (investment)'!$T:$T,AX$1)</f>
        <v>#VALUE!</v>
      </c>
      <c r="AY247" s="17" t="e">
        <f>SUMIFS('[1]Deals (investment)'!$C:$C,'[1]Deals (investment)'!$B:$B,$A247,'[1]Deals (investment)'!$T:$T,AY$1)</f>
        <v>#VALUE!</v>
      </c>
      <c r="AZ247" s="17" t="e">
        <f>SUMIFS('[1]Deals (investment)'!$C:$C,'[1]Deals (investment)'!$B:$B,$A247,'[1]Deals (investment)'!$T:$T,AZ$1)</f>
        <v>#VALUE!</v>
      </c>
      <c r="BA247" s="17" t="e">
        <f>SUMIFS('[1]Deals (investment)'!$C:$C,'[1]Deals (investment)'!$B:$B,$A247,'[1]Deals (investment)'!$T:$T,BA$1)</f>
        <v>#VALUE!</v>
      </c>
      <c r="BB247" s="17" t="e">
        <f>SUMIFS('[1]Deals (investment)'!$C:$C,'[1]Deals (investment)'!$B:$B,$A247,'[1]Deals (investment)'!$T:$T,BB$1)</f>
        <v>#VALUE!</v>
      </c>
      <c r="BC247" s="17" t="e">
        <f>SUMIFS('[1]Deals (Exits)'!$C:$C,'[1]Deals (Exits)'!$B:$B,$A247)</f>
        <v>#VALUE!</v>
      </c>
      <c r="BD247" s="17" t="e">
        <f>SUMIFS('[1]Deals (investment)'!$C:$C,'[1]Deals (investment)'!$B:$B,$A247,'[1]Deals (investment)'!$V:$V,BD$1)</f>
        <v>#VALUE!</v>
      </c>
      <c r="BE247" s="17" t="e">
        <f>SUMIFS('[1]Deals (investment)'!$C:$C,'[1]Deals (investment)'!$B:$B,$A247,'[1]Deals (investment)'!$V:$V,BE$1)</f>
        <v>#VALUE!</v>
      </c>
      <c r="BF247" s="17" t="e">
        <f>SUMIFS('[1]Deals (investment)'!$C:$C,'[1]Deals (investment)'!$B:$B,$A247,'[1]Deals (investment)'!$V:$V,BF$1)</f>
        <v>#VALUE!</v>
      </c>
      <c r="BG247" s="17" t="e">
        <f>SUMIFS('[1]Deals (investment)'!$C:$C,'[1]Deals (investment)'!$B:$B,$A247,'[1]Deals (investment)'!$V:$V,BG$1)</f>
        <v>#VALUE!</v>
      </c>
      <c r="BH247" s="17" t="e">
        <f>SUMIFS('[1]Deals (investment)'!$C:$C,'[1]Deals (investment)'!$B:$B,$A247,'[1]Deals (investment)'!$V:$V,BH$1)</f>
        <v>#VALUE!</v>
      </c>
      <c r="BI247" s="17" t="e">
        <f>SUMIFS('[1]Deals (investment)'!$C:$C,'[1]Deals (investment)'!$B:$B,$A247,'[1]Deals (investment)'!$V:$V,BI$1)</f>
        <v>#VALUE!</v>
      </c>
      <c r="BJ247" s="17" t="e">
        <f>SUMIFS('[1]Deals (investment)'!$C:$C,'[1]Deals (investment)'!$B:$B,$A247,'[1]Deals (investment)'!$V:$V,BJ$1)</f>
        <v>#VALUE!</v>
      </c>
      <c r="BK247" s="17" t="e">
        <f>SUMIFS('[1]Deals (investment)'!$C:$C,'[1]Deals (investment)'!$B:$B,$A247,'[1]Deals (investment)'!$V:$V,BK$1)</f>
        <v>#VALUE!</v>
      </c>
      <c r="BL247" s="17" t="e">
        <f>SUMIFS('[1]Deals (investment)'!$C:$C,'[1]Deals (investment)'!$B:$B,$A247,'[1]Deals (investment)'!$V:$V,BL$1)</f>
        <v>#VALUE!</v>
      </c>
      <c r="BM247" s="17" t="e">
        <f>SUMIFS('[1]Deals (investment)'!$C:$C,'[1]Deals (investment)'!$B:$B,$A247,'[1]Deals (investment)'!$V:$V,BM$1)</f>
        <v>#VALUE!</v>
      </c>
      <c r="BN247" s="15"/>
      <c r="BO247" s="15"/>
      <c r="BP247" s="22"/>
      <c r="BQ247" s="15"/>
      <c r="BR247" s="15"/>
      <c r="BS247" s="15"/>
      <c r="BT247" s="15"/>
      <c r="BU247" s="15"/>
      <c r="BV247" s="15"/>
      <c r="BW247" s="15"/>
      <c r="BX247" s="15"/>
      <c r="BY247" s="15"/>
      <c r="BZ247" s="15"/>
      <c r="CA247" s="15"/>
      <c r="CB247" s="15"/>
      <c r="CC247" s="15"/>
      <c r="CD247" s="15" t="str">
        <f t="shared" si="31"/>
        <v>Hi5Hi5 enables companies to better manage their human resources (HR) processes via a simple app that allows employees to update their own information. By registering for Hi5, adding co-workers and sending invitations, HR staff can sit back and allow employees to populate their own dataActive</v>
      </c>
      <c r="CE247" s="15"/>
      <c r="CF247" s="15"/>
      <c r="CG247" s="15"/>
      <c r="CH247" s="15"/>
      <c r="CI247" s="15"/>
      <c r="CJ247" s="15"/>
    </row>
    <row r="248" spans="1:117" ht="12.75">
      <c r="A248" s="15" t="s">
        <v>2155</v>
      </c>
      <c r="B248" s="15" t="s">
        <v>2156</v>
      </c>
      <c r="C248" s="15" t="s">
        <v>58</v>
      </c>
      <c r="D248" s="16">
        <v>2016</v>
      </c>
      <c r="E248" s="15" t="s">
        <v>90</v>
      </c>
      <c r="F248" s="15"/>
      <c r="G248" s="15" t="s">
        <v>91</v>
      </c>
      <c r="H248" s="15" t="s">
        <v>91</v>
      </c>
      <c r="I248" s="15" t="s">
        <v>91</v>
      </c>
      <c r="J248" s="15"/>
      <c r="K248" s="17" t="e">
        <f t="shared" si="29"/>
        <v>#VALUE!</v>
      </c>
      <c r="L248" s="15"/>
      <c r="M248" s="18" t="e">
        <f t="shared" si="24"/>
        <v>#VALUE!</v>
      </c>
      <c r="N248" s="15"/>
      <c r="O248" s="15"/>
      <c r="P248" s="15"/>
      <c r="Q248" s="15"/>
      <c r="R248" s="15" t="s">
        <v>92</v>
      </c>
      <c r="S248" s="19">
        <v>137000</v>
      </c>
      <c r="T248" s="15" t="s">
        <v>92</v>
      </c>
      <c r="U248" s="17">
        <v>137000</v>
      </c>
      <c r="V248" s="15" t="s">
        <v>2157</v>
      </c>
      <c r="W248" s="15"/>
      <c r="X248" s="15" t="s">
        <v>134</v>
      </c>
      <c r="Y248" s="15" t="s">
        <v>2158</v>
      </c>
      <c r="AB248" s="32">
        <v>43506</v>
      </c>
      <c r="AC248" s="21" t="s">
        <v>2159</v>
      </c>
      <c r="AD248" s="21" t="s">
        <v>2160</v>
      </c>
      <c r="AE248" s="21" t="s">
        <v>2161</v>
      </c>
      <c r="AF248" s="21" t="s">
        <v>2162</v>
      </c>
      <c r="AG248" s="22">
        <f t="shared" si="27"/>
        <v>0.67741935483870963</v>
      </c>
      <c r="AH248" s="15" t="str">
        <f t="shared" si="21"/>
        <v/>
      </c>
      <c r="AI248" s="22" t="str">
        <f>VLOOKUP(A248,'[1]Deals (investment)'!$B$2:$Z$1497,1,FALSE)</f>
        <v>Jumpin Rides</v>
      </c>
      <c r="AJ248" s="22">
        <f>VLOOKUP(A248,'[1]Deals (investment)'!$B$2:$Z$870,15,FALSE)</f>
        <v>1</v>
      </c>
      <c r="AK248" s="17" t="e">
        <f>VLOOKUP(A248,'[1]Deals (Exits)'!B:B,1,FALSE)</f>
        <v>#N/A</v>
      </c>
      <c r="AL248" s="23">
        <f>VLOOKUP(G248,[1]Lookups!$V$3:$Y$197,4,FALSE)</f>
        <v>0</v>
      </c>
      <c r="AM248" s="17" t="str">
        <f>VLOOKUP(X248,[1]Lookups!$B$3:$C$200,2,FALSE)</f>
        <v>Transport &amp; Logistics</v>
      </c>
      <c r="AN248" s="17" t="str">
        <f>VLOOKUP(R248,[1]Lookups!$H$3:$I$69,2,FALSE)</f>
        <v>4. Late Venture</v>
      </c>
      <c r="AO248" s="17" t="str">
        <f>VLOOKUP(T248,[1]Lookups!$H$3:$I$69,2,FALSE)</f>
        <v>4. Late Venture</v>
      </c>
      <c r="AP248" s="17" t="str">
        <f>VLOOKUP(AN248,[1]Lookups!$N$3:$O$11,2,FALSE)</f>
        <v>Growth</v>
      </c>
      <c r="AQ248" s="18" t="e">
        <f>COUNTIFS('[1]Deals (investment)'!$B:$B,$A248)</f>
        <v>#VALUE!</v>
      </c>
      <c r="AR248" s="18" t="e">
        <f>COUNTIFS('[1]Deals (investment)'!$B:$B,$A248,'[1]Deals (investment)'!$T:$T,$AW$1)+COUNTIFS('[1]Deals (investment)'!$B:$B,$A248,'[1]Deals (investment)'!$T:$T,$AX$1)+COUNTIFS('[1]Deals (investment)'!$B:$B,$A248,'[1]Deals (investment)'!$T:$T,$AY$1)</f>
        <v>#VALUE!</v>
      </c>
      <c r="AS248" s="17" t="e">
        <f>SUMIFS('[1]Deals (investment)'!$C:$C,'[1]Deals (investment)'!$B:$B,$A248)</f>
        <v>#VALUE!</v>
      </c>
      <c r="AT248" s="17" t="e">
        <f t="shared" si="25"/>
        <v>#VALUE!</v>
      </c>
      <c r="AU248" s="18" t="e">
        <f>COUNTIF('[1]Deals (Exits)'!$B:$B,A248)</f>
        <v>#VALUE!</v>
      </c>
      <c r="AV248" s="17" t="e">
        <f>SUMIFS('[1]Deals (investment)'!$C:$C,'[1]Deals (investment)'!$B:$B,$A248,'[1]Deals (investment)'!$T:$T,AV$1)</f>
        <v>#VALUE!</v>
      </c>
      <c r="AW248" s="17" t="e">
        <f>SUMIFS('[1]Deals (investment)'!$C:$C,'[1]Deals (investment)'!$B:$B,$A248,'[1]Deals (investment)'!$T:$T,AW$1)</f>
        <v>#VALUE!</v>
      </c>
      <c r="AX248" s="17" t="e">
        <f>SUMIFS('[1]Deals (investment)'!$C:$C,'[1]Deals (investment)'!$B:$B,$A248,'[1]Deals (investment)'!$T:$T,AX$1)</f>
        <v>#VALUE!</v>
      </c>
      <c r="AY248" s="17" t="e">
        <f>SUMIFS('[1]Deals (investment)'!$C:$C,'[1]Deals (investment)'!$B:$B,$A248,'[1]Deals (investment)'!$T:$T,AY$1)</f>
        <v>#VALUE!</v>
      </c>
      <c r="AZ248" s="17" t="e">
        <f>SUMIFS('[1]Deals (investment)'!$C:$C,'[1]Deals (investment)'!$B:$B,$A248,'[1]Deals (investment)'!$T:$T,AZ$1)</f>
        <v>#VALUE!</v>
      </c>
      <c r="BA248" s="17" t="e">
        <f>SUMIFS('[1]Deals (investment)'!$C:$C,'[1]Deals (investment)'!$B:$B,$A248,'[1]Deals (investment)'!$T:$T,BA$1)</f>
        <v>#VALUE!</v>
      </c>
      <c r="BB248" s="17" t="e">
        <f>SUMIFS('[1]Deals (investment)'!$C:$C,'[1]Deals (investment)'!$B:$B,$A248,'[1]Deals (investment)'!$T:$T,BB$1)</f>
        <v>#VALUE!</v>
      </c>
      <c r="BC248" s="17" t="e">
        <f>SUMIFS('[1]Deals (Exits)'!$C:$C,'[1]Deals (Exits)'!$B:$B,$A248)</f>
        <v>#VALUE!</v>
      </c>
      <c r="BD248" s="17" t="e">
        <f>SUMIFS('[1]Deals (investment)'!$C:$C,'[1]Deals (investment)'!$B:$B,$A248,'[1]Deals (investment)'!$V:$V,BD$1)</f>
        <v>#VALUE!</v>
      </c>
      <c r="BE248" s="17" t="e">
        <f>SUMIFS('[1]Deals (investment)'!$C:$C,'[1]Deals (investment)'!$B:$B,$A248,'[1]Deals (investment)'!$V:$V,BE$1)</f>
        <v>#VALUE!</v>
      </c>
      <c r="BF248" s="17" t="e">
        <f>SUMIFS('[1]Deals (investment)'!$C:$C,'[1]Deals (investment)'!$B:$B,$A248,'[1]Deals (investment)'!$V:$V,BF$1)</f>
        <v>#VALUE!</v>
      </c>
      <c r="BG248" s="17" t="e">
        <f>SUMIFS('[1]Deals (investment)'!$C:$C,'[1]Deals (investment)'!$B:$B,$A248,'[1]Deals (investment)'!$V:$V,BG$1)</f>
        <v>#VALUE!</v>
      </c>
      <c r="BH248" s="17" t="e">
        <f>SUMIFS('[1]Deals (investment)'!$C:$C,'[1]Deals (investment)'!$B:$B,$A248,'[1]Deals (investment)'!$V:$V,BH$1)</f>
        <v>#VALUE!</v>
      </c>
      <c r="BI248" s="17" t="e">
        <f>SUMIFS('[1]Deals (investment)'!$C:$C,'[1]Deals (investment)'!$B:$B,$A248,'[1]Deals (investment)'!$V:$V,BI$1)</f>
        <v>#VALUE!</v>
      </c>
      <c r="BJ248" s="17" t="e">
        <f>SUMIFS('[1]Deals (investment)'!$C:$C,'[1]Deals (investment)'!$B:$B,$A248,'[1]Deals (investment)'!$V:$V,BJ$1)</f>
        <v>#VALUE!</v>
      </c>
      <c r="BK248" s="17" t="e">
        <f>SUMIFS('[1]Deals (investment)'!$C:$C,'[1]Deals (investment)'!$B:$B,$A248,'[1]Deals (investment)'!$V:$V,BK$1)</f>
        <v>#VALUE!</v>
      </c>
      <c r="BL248" s="17" t="e">
        <f>SUMIFS('[1]Deals (investment)'!$C:$C,'[1]Deals (investment)'!$B:$B,$A248,'[1]Deals (investment)'!$V:$V,BL$1)</f>
        <v>#VALUE!</v>
      </c>
      <c r="BM248" s="17" t="e">
        <f>SUMIFS('[1]Deals (investment)'!$C:$C,'[1]Deals (investment)'!$B:$B,$A248,'[1]Deals (investment)'!$V:$V,BM$1)</f>
        <v>#VALUE!</v>
      </c>
      <c r="BN248" s="15"/>
      <c r="BO248" s="15"/>
      <c r="BP248" s="22"/>
      <c r="BQ248" s="15"/>
      <c r="BR248" s="15"/>
      <c r="BS248" s="15"/>
      <c r="BT248" s="15"/>
      <c r="BU248" s="15"/>
      <c r="BV248" s="15"/>
      <c r="BW248" s="15"/>
      <c r="BX248" s="15"/>
      <c r="BY248" s="15"/>
      <c r="BZ248" s="15"/>
      <c r="CA248" s="15"/>
      <c r="CB248" s="15"/>
      <c r="CC248" s="15"/>
      <c r="CD248" s="15" t="str">
        <f t="shared" si="31"/>
        <v>Jumpin RidesJumpin Rides is a peer-to-peer ride sharing platform operating in South Africa.Active</v>
      </c>
      <c r="CE248" s="15"/>
      <c r="CF248" s="15"/>
      <c r="CG248" s="15"/>
      <c r="CH248" s="15"/>
      <c r="CI248" s="15"/>
      <c r="CJ248" s="15"/>
      <c r="DM248">
        <v>725</v>
      </c>
    </row>
    <row r="249" spans="1:117" ht="12.75">
      <c r="A249" s="15" t="s">
        <v>2163</v>
      </c>
      <c r="B249" s="15" t="s">
        <v>2164</v>
      </c>
      <c r="C249" s="15" t="s">
        <v>618</v>
      </c>
      <c r="D249" s="16">
        <v>2015</v>
      </c>
      <c r="E249" s="15" t="s">
        <v>59</v>
      </c>
      <c r="F249" s="15"/>
      <c r="G249" s="15" t="s">
        <v>61</v>
      </c>
      <c r="H249" s="15" t="s">
        <v>61</v>
      </c>
      <c r="I249" s="15" t="s">
        <v>61</v>
      </c>
      <c r="J249" s="15"/>
      <c r="K249" s="17" t="e">
        <f t="shared" si="29"/>
        <v>#VALUE!</v>
      </c>
      <c r="L249" s="15"/>
      <c r="M249" s="18" t="e">
        <f t="shared" si="24"/>
        <v>#VALUE!</v>
      </c>
      <c r="N249" s="15"/>
      <c r="O249" s="15"/>
      <c r="P249" s="15"/>
      <c r="Q249" s="15"/>
      <c r="R249" s="15" t="s">
        <v>375</v>
      </c>
      <c r="S249" s="19">
        <v>175000</v>
      </c>
      <c r="T249" s="15" t="s">
        <v>375</v>
      </c>
      <c r="U249" s="17">
        <v>175000</v>
      </c>
      <c r="V249" s="15" t="s">
        <v>2165</v>
      </c>
      <c r="W249" s="15"/>
      <c r="X249" s="15" t="s">
        <v>134</v>
      </c>
      <c r="Y249" s="15" t="s">
        <v>2166</v>
      </c>
      <c r="AB249" s="32">
        <v>43506</v>
      </c>
      <c r="AC249" s="21" t="s">
        <v>2167</v>
      </c>
      <c r="AD249" s="21" t="s">
        <v>2168</v>
      </c>
      <c r="AE249" s="21" t="s">
        <v>2169</v>
      </c>
      <c r="AF249" s="21" t="s">
        <v>2170</v>
      </c>
      <c r="AG249" s="22">
        <f t="shared" si="27"/>
        <v>0.67741935483870963</v>
      </c>
      <c r="AH249" s="15" t="str">
        <f t="shared" si="21"/>
        <v/>
      </c>
      <c r="AI249" s="22" t="str">
        <f>VLOOKUP(A249,'[1]Deals (investment)'!$B$2:$Z$1497,1,FALSE)</f>
        <v>GoMyWay</v>
      </c>
      <c r="AJ249" s="22">
        <f>VLOOKUP(A249,'[1]Deals (investment)'!$B$2:$Z$870,15,FALSE)</f>
        <v>1</v>
      </c>
      <c r="AK249" s="17" t="e">
        <f>VLOOKUP(A249,'[1]Deals (Exits)'!B:B,1,FALSE)</f>
        <v>#N/A</v>
      </c>
      <c r="AL249" s="23">
        <f>VLOOKUP(G249,[1]Lookups!$V$3:$Y$197,4,FALSE)</f>
        <v>0</v>
      </c>
      <c r="AM249" s="17" t="str">
        <f>VLOOKUP(X249,[1]Lookups!$B$3:$C$200,2,FALSE)</f>
        <v>Transport &amp; Logistics</v>
      </c>
      <c r="AN249" s="17" t="str">
        <f>VLOOKUP(R249,[1]Lookups!$H$3:$I$69,2,FALSE)</f>
        <v>2. Seed</v>
      </c>
      <c r="AO249" s="17" t="str">
        <f>VLOOKUP(T249,[1]Lookups!$H$3:$I$69,2,FALSE)</f>
        <v>2. Seed</v>
      </c>
      <c r="AP249" s="17" t="str">
        <f>VLOOKUP(AN249,[1]Lookups!$N$3:$O$11,2,FALSE)</f>
        <v>Early</v>
      </c>
      <c r="AQ249" s="18" t="e">
        <f>COUNTIFS('[1]Deals (investment)'!$B:$B,$A249)</f>
        <v>#VALUE!</v>
      </c>
      <c r="AR249" s="18" t="e">
        <f>COUNTIFS('[1]Deals (investment)'!$B:$B,$A249,'[1]Deals (investment)'!$T:$T,$AW$1)+COUNTIFS('[1]Deals (investment)'!$B:$B,$A249,'[1]Deals (investment)'!$T:$T,$AX$1)+COUNTIFS('[1]Deals (investment)'!$B:$B,$A249,'[1]Deals (investment)'!$T:$T,$AY$1)</f>
        <v>#VALUE!</v>
      </c>
      <c r="AS249" s="17" t="e">
        <f>SUMIFS('[1]Deals (investment)'!$C:$C,'[1]Deals (investment)'!$B:$B,$A249)</f>
        <v>#VALUE!</v>
      </c>
      <c r="AT249" s="17" t="e">
        <f t="shared" si="25"/>
        <v>#VALUE!</v>
      </c>
      <c r="AU249" s="18" t="e">
        <f>COUNTIF('[1]Deals (Exits)'!$B:$B,A249)</f>
        <v>#VALUE!</v>
      </c>
      <c r="AV249" s="17" t="e">
        <f>SUMIFS('[1]Deals (investment)'!$C:$C,'[1]Deals (investment)'!$B:$B,$A249,'[1]Deals (investment)'!$T:$T,AV$1)</f>
        <v>#VALUE!</v>
      </c>
      <c r="AW249" s="17" t="e">
        <f>SUMIFS('[1]Deals (investment)'!$C:$C,'[1]Deals (investment)'!$B:$B,$A249,'[1]Deals (investment)'!$T:$T,AW$1)</f>
        <v>#VALUE!</v>
      </c>
      <c r="AX249" s="17" t="e">
        <f>SUMIFS('[1]Deals (investment)'!$C:$C,'[1]Deals (investment)'!$B:$B,$A249,'[1]Deals (investment)'!$T:$T,AX$1)</f>
        <v>#VALUE!</v>
      </c>
      <c r="AY249" s="17" t="e">
        <f>SUMIFS('[1]Deals (investment)'!$C:$C,'[1]Deals (investment)'!$B:$B,$A249,'[1]Deals (investment)'!$T:$T,AY$1)</f>
        <v>#VALUE!</v>
      </c>
      <c r="AZ249" s="17" t="e">
        <f>SUMIFS('[1]Deals (investment)'!$C:$C,'[1]Deals (investment)'!$B:$B,$A249,'[1]Deals (investment)'!$T:$T,AZ$1)</f>
        <v>#VALUE!</v>
      </c>
      <c r="BA249" s="17" t="e">
        <f>SUMIFS('[1]Deals (investment)'!$C:$C,'[1]Deals (investment)'!$B:$B,$A249,'[1]Deals (investment)'!$T:$T,BA$1)</f>
        <v>#VALUE!</v>
      </c>
      <c r="BB249" s="17" t="e">
        <f>SUMIFS('[1]Deals (investment)'!$C:$C,'[1]Deals (investment)'!$B:$B,$A249,'[1]Deals (investment)'!$T:$T,BB$1)</f>
        <v>#VALUE!</v>
      </c>
      <c r="BC249" s="17" t="e">
        <f>SUMIFS('[1]Deals (Exits)'!$C:$C,'[1]Deals (Exits)'!$B:$B,$A249)</f>
        <v>#VALUE!</v>
      </c>
      <c r="BD249" s="17" t="e">
        <f>SUMIFS('[1]Deals (investment)'!$C:$C,'[1]Deals (investment)'!$B:$B,$A249,'[1]Deals (investment)'!$V:$V,BD$1)</f>
        <v>#VALUE!</v>
      </c>
      <c r="BE249" s="17" t="e">
        <f>SUMIFS('[1]Deals (investment)'!$C:$C,'[1]Deals (investment)'!$B:$B,$A249,'[1]Deals (investment)'!$V:$V,BE$1)</f>
        <v>#VALUE!</v>
      </c>
      <c r="BF249" s="17" t="e">
        <f>SUMIFS('[1]Deals (investment)'!$C:$C,'[1]Deals (investment)'!$B:$B,$A249,'[1]Deals (investment)'!$V:$V,BF$1)</f>
        <v>#VALUE!</v>
      </c>
      <c r="BG249" s="17" t="e">
        <f>SUMIFS('[1]Deals (investment)'!$C:$C,'[1]Deals (investment)'!$B:$B,$A249,'[1]Deals (investment)'!$V:$V,BG$1)</f>
        <v>#VALUE!</v>
      </c>
      <c r="BH249" s="17" t="e">
        <f>SUMIFS('[1]Deals (investment)'!$C:$C,'[1]Deals (investment)'!$B:$B,$A249,'[1]Deals (investment)'!$V:$V,BH$1)</f>
        <v>#VALUE!</v>
      </c>
      <c r="BI249" s="17" t="e">
        <f>SUMIFS('[1]Deals (investment)'!$C:$C,'[1]Deals (investment)'!$B:$B,$A249,'[1]Deals (investment)'!$V:$V,BI$1)</f>
        <v>#VALUE!</v>
      </c>
      <c r="BJ249" s="17" t="e">
        <f>SUMIFS('[1]Deals (investment)'!$C:$C,'[1]Deals (investment)'!$B:$B,$A249,'[1]Deals (investment)'!$V:$V,BJ$1)</f>
        <v>#VALUE!</v>
      </c>
      <c r="BK249" s="17" t="e">
        <f>SUMIFS('[1]Deals (investment)'!$C:$C,'[1]Deals (investment)'!$B:$B,$A249,'[1]Deals (investment)'!$V:$V,BK$1)</f>
        <v>#VALUE!</v>
      </c>
      <c r="BL249" s="17" t="e">
        <f>SUMIFS('[1]Deals (investment)'!$C:$C,'[1]Deals (investment)'!$B:$B,$A249,'[1]Deals (investment)'!$V:$V,BL$1)</f>
        <v>#VALUE!</v>
      </c>
      <c r="BM249" s="17" t="e">
        <f>SUMIFS('[1]Deals (investment)'!$C:$C,'[1]Deals (investment)'!$B:$B,$A249,'[1]Deals (investment)'!$V:$V,BM$1)</f>
        <v>#VALUE!</v>
      </c>
      <c r="BN249" s="15"/>
      <c r="BO249" s="15"/>
      <c r="BP249" s="22"/>
      <c r="BQ249" s="15"/>
      <c r="BR249" s="15"/>
      <c r="BS249" s="15"/>
      <c r="BT249" s="15"/>
      <c r="BU249" s="15"/>
      <c r="BV249" s="15"/>
      <c r="BW249" s="15"/>
      <c r="BX249" s="15"/>
      <c r="BY249" s="15"/>
      <c r="BZ249" s="15"/>
      <c r="CA249" s="15"/>
      <c r="CB249" s="15"/>
      <c r="CC249" s="15"/>
      <c r="CD249" s="15" t="str">
        <f t="shared" si="31"/>
        <v>GoMyWayGoMyWay is a ride sharing service that connects private car owners with empty seats to passengers going the same way across NigeriaDead</v>
      </c>
      <c r="CE249" s="15"/>
      <c r="CF249" s="15"/>
      <c r="CG249" s="15"/>
      <c r="CH249" s="15"/>
      <c r="CI249" s="15"/>
      <c r="CJ249" s="15"/>
    </row>
    <row r="250" spans="1:117" ht="25.5">
      <c r="A250" s="15" t="s">
        <v>2171</v>
      </c>
      <c r="B250" s="15" t="s">
        <v>2172</v>
      </c>
      <c r="C250" s="15" t="s">
        <v>58</v>
      </c>
      <c r="D250" s="16">
        <v>2014</v>
      </c>
      <c r="E250" s="26" t="s">
        <v>90</v>
      </c>
      <c r="F250" s="26" t="s">
        <v>199</v>
      </c>
      <c r="G250" s="26" t="s">
        <v>91</v>
      </c>
      <c r="H250" s="26" t="s">
        <v>91</v>
      </c>
      <c r="I250" s="15" t="s">
        <v>91</v>
      </c>
      <c r="J250" s="26"/>
      <c r="K250" s="17" t="e">
        <f t="shared" si="29"/>
        <v>#VALUE!</v>
      </c>
      <c r="L250" s="15"/>
      <c r="M250" s="18" t="e">
        <f t="shared" si="24"/>
        <v>#VALUE!</v>
      </c>
      <c r="N250" s="15"/>
      <c r="O250" s="15"/>
      <c r="P250" s="15"/>
      <c r="Q250" s="15"/>
      <c r="R250" s="15" t="s">
        <v>2173</v>
      </c>
      <c r="S250" s="19">
        <v>150000</v>
      </c>
      <c r="T250" s="15" t="s">
        <v>375</v>
      </c>
      <c r="U250" s="17">
        <v>150000</v>
      </c>
      <c r="V250" s="40" t="s">
        <v>2174</v>
      </c>
      <c r="W250" s="15">
        <v>0</v>
      </c>
      <c r="X250" s="15" t="s">
        <v>158</v>
      </c>
      <c r="Y250" s="15" t="s">
        <v>2175</v>
      </c>
      <c r="AB250" s="20" t="s">
        <v>286</v>
      </c>
      <c r="AC250" s="21" t="s">
        <v>2176</v>
      </c>
      <c r="AD250" s="27" t="s">
        <v>2177</v>
      </c>
      <c r="AE250" s="21" t="s">
        <v>2178</v>
      </c>
      <c r="AF250" s="15" t="s">
        <v>199</v>
      </c>
      <c r="AG250" s="22">
        <f>COUNTA(B249:AF249)/(COUNTA(B249:AF249)+COUNTBLANK(B249:AF249))</f>
        <v>0.67741935483870963</v>
      </c>
      <c r="AH250" s="15" t="str">
        <f t="shared" si="21"/>
        <v/>
      </c>
      <c r="AI250" s="22" t="str">
        <f>VLOOKUP(A250,'[1]Deals (investment)'!$B$2:$Z$1497,1,FALSE)</f>
        <v>Payment24</v>
      </c>
      <c r="AJ250" s="22">
        <f>VLOOKUP(A250,'[1]Deals (investment)'!$B$2:$Z$870,15,FALSE)</f>
        <v>1</v>
      </c>
      <c r="AK250" s="17" t="e">
        <f>VLOOKUP(A250,'[1]Deals (Exits)'!B:B,1,FALSE)</f>
        <v>#N/A</v>
      </c>
      <c r="AL250" s="23">
        <f>VLOOKUP(G250,[1]Lookups!$V$3:$Y$197,4,FALSE)</f>
        <v>0</v>
      </c>
      <c r="AM250" s="17" t="str">
        <f>VLOOKUP(X250,[1]Lookups!$B$3:$C$200,2,FALSE)</f>
        <v>Financial Services</v>
      </c>
      <c r="AN250" s="17" t="e">
        <f>VLOOKUP(R250,[1]Lookups!$H$3:$I$69,2,FALSE)</f>
        <v>#N/A</v>
      </c>
      <c r="AO250" s="17" t="str">
        <f>VLOOKUP(T250,[1]Lookups!$H$3:$I$69,2,FALSE)</f>
        <v>2. Seed</v>
      </c>
      <c r="AP250" s="17" t="e">
        <f>VLOOKUP(AN250,[1]Lookups!$N$3:$O$11,2,FALSE)</f>
        <v>#N/A</v>
      </c>
      <c r="AQ250" s="18" t="e">
        <f>COUNTIFS('[1]Deals (investment)'!$B:$B,$A250)</f>
        <v>#VALUE!</v>
      </c>
      <c r="AR250" s="18" t="e">
        <f>COUNTIFS('[1]Deals (investment)'!$B:$B,$A250,'[1]Deals (investment)'!$T:$T,$AW$1)+COUNTIFS('[1]Deals (investment)'!$B:$B,$A250,'[1]Deals (investment)'!$T:$T,$AX$1)+COUNTIFS('[1]Deals (investment)'!$B:$B,$A250,'[1]Deals (investment)'!$T:$T,$AY$1)</f>
        <v>#VALUE!</v>
      </c>
      <c r="AS250" s="17" t="e">
        <f>SUMIFS('[1]Deals (investment)'!$C:$C,'[1]Deals (investment)'!$B:$B,$A250)</f>
        <v>#VALUE!</v>
      </c>
      <c r="AT250" s="17" t="e">
        <f t="shared" si="25"/>
        <v>#VALUE!</v>
      </c>
      <c r="AU250" s="18" t="e">
        <f>COUNTIF('[1]Deals (Exits)'!$B:$B,A250)</f>
        <v>#VALUE!</v>
      </c>
      <c r="AV250" s="17" t="e">
        <f>SUMIFS('[1]Deals (investment)'!$C:$C,'[1]Deals (investment)'!$B:$B,$A250,'[1]Deals (investment)'!$T:$T,AV$1)</f>
        <v>#VALUE!</v>
      </c>
      <c r="AW250" s="17" t="e">
        <f>SUMIFS('[1]Deals (investment)'!$C:$C,'[1]Deals (investment)'!$B:$B,$A250,'[1]Deals (investment)'!$T:$T,AW$1)</f>
        <v>#VALUE!</v>
      </c>
      <c r="AX250" s="17" t="e">
        <f>SUMIFS('[1]Deals (investment)'!$C:$C,'[1]Deals (investment)'!$B:$B,$A250,'[1]Deals (investment)'!$T:$T,AX$1)</f>
        <v>#VALUE!</v>
      </c>
      <c r="AY250" s="17" t="e">
        <f>SUMIFS('[1]Deals (investment)'!$C:$C,'[1]Deals (investment)'!$B:$B,$A250,'[1]Deals (investment)'!$T:$T,AY$1)</f>
        <v>#VALUE!</v>
      </c>
      <c r="AZ250" s="17" t="e">
        <f>SUMIFS('[1]Deals (investment)'!$C:$C,'[1]Deals (investment)'!$B:$B,$A250,'[1]Deals (investment)'!$T:$T,AZ$1)</f>
        <v>#VALUE!</v>
      </c>
      <c r="BA250" s="17" t="e">
        <f>SUMIFS('[1]Deals (investment)'!$C:$C,'[1]Deals (investment)'!$B:$B,$A250,'[1]Deals (investment)'!$T:$T,BA$1)</f>
        <v>#VALUE!</v>
      </c>
      <c r="BB250" s="17" t="e">
        <f>SUMIFS('[1]Deals (investment)'!$C:$C,'[1]Deals (investment)'!$B:$B,$A250,'[1]Deals (investment)'!$T:$T,BB$1)</f>
        <v>#VALUE!</v>
      </c>
      <c r="BC250" s="17" t="e">
        <f>SUMIFS('[1]Deals (Exits)'!$C:$C,'[1]Deals (Exits)'!$B:$B,$A250)</f>
        <v>#VALUE!</v>
      </c>
      <c r="BD250" s="17" t="e">
        <f>SUMIFS('[1]Deals (investment)'!$C:$C,'[1]Deals (investment)'!$B:$B,$A250,'[1]Deals (investment)'!$V:$V,BD$1)</f>
        <v>#VALUE!</v>
      </c>
      <c r="BE250" s="17" t="e">
        <f>SUMIFS('[1]Deals (investment)'!$C:$C,'[1]Deals (investment)'!$B:$B,$A250,'[1]Deals (investment)'!$V:$V,BE$1)</f>
        <v>#VALUE!</v>
      </c>
      <c r="BF250" s="17" t="e">
        <f>SUMIFS('[1]Deals (investment)'!$C:$C,'[1]Deals (investment)'!$B:$B,$A250,'[1]Deals (investment)'!$V:$V,BF$1)</f>
        <v>#VALUE!</v>
      </c>
      <c r="BG250" s="17" t="e">
        <f>SUMIFS('[1]Deals (investment)'!$C:$C,'[1]Deals (investment)'!$B:$B,$A250,'[1]Deals (investment)'!$V:$V,BG$1)</f>
        <v>#VALUE!</v>
      </c>
      <c r="BH250" s="17" t="e">
        <f>SUMIFS('[1]Deals (investment)'!$C:$C,'[1]Deals (investment)'!$B:$B,$A250,'[1]Deals (investment)'!$V:$V,BH$1)</f>
        <v>#VALUE!</v>
      </c>
      <c r="BI250" s="17" t="e">
        <f>SUMIFS('[1]Deals (investment)'!$C:$C,'[1]Deals (investment)'!$B:$B,$A250,'[1]Deals (investment)'!$V:$V,BI$1)</f>
        <v>#VALUE!</v>
      </c>
      <c r="BJ250" s="17" t="e">
        <f>SUMIFS('[1]Deals (investment)'!$C:$C,'[1]Deals (investment)'!$B:$B,$A250,'[1]Deals (investment)'!$V:$V,BJ$1)</f>
        <v>#VALUE!</v>
      </c>
      <c r="BK250" s="17" t="e">
        <f>SUMIFS('[1]Deals (investment)'!$C:$C,'[1]Deals (investment)'!$B:$B,$A250,'[1]Deals (investment)'!$V:$V,BK$1)</f>
        <v>#VALUE!</v>
      </c>
      <c r="BL250" s="17" t="e">
        <f>SUMIFS('[1]Deals (investment)'!$C:$C,'[1]Deals (investment)'!$B:$B,$A250,'[1]Deals (investment)'!$V:$V,BL$1)</f>
        <v>#VALUE!</v>
      </c>
      <c r="BM250" s="17" t="e">
        <f>SUMIFS('[1]Deals (investment)'!$C:$C,'[1]Deals (investment)'!$B:$B,$A250,'[1]Deals (investment)'!$V:$V,BM$1)</f>
        <v>#VALUE!</v>
      </c>
      <c r="BN250" s="15"/>
      <c r="BO250" s="15"/>
      <c r="BP250" s="22"/>
      <c r="BQ250" s="15"/>
      <c r="BR250" s="15"/>
      <c r="BS250" s="15"/>
      <c r="BT250" s="15"/>
      <c r="BU250" s="15"/>
      <c r="BV250" s="15"/>
      <c r="BW250" s="15"/>
      <c r="BX250" s="15"/>
      <c r="BY250" s="15"/>
      <c r="BZ250" s="15"/>
      <c r="CA250" s="15"/>
      <c r="CB250" s="15"/>
      <c r="CC250" s="15"/>
      <c r="CD250" s="15" t="str">
        <f t="shared" si="31"/>
        <v>Payment24Payment24 is an International Fuel Payment Solutions Provider based in Cape Town and BerlinActive</v>
      </c>
      <c r="CE250" s="15"/>
      <c r="CF250" s="15"/>
      <c r="CG250" s="15"/>
      <c r="CH250" s="15"/>
      <c r="CI250" s="15"/>
      <c r="CJ250" s="15"/>
      <c r="DM250">
        <v>391</v>
      </c>
    </row>
    <row r="251" spans="1:117" ht="12.75">
      <c r="A251" s="15" t="s">
        <v>2179</v>
      </c>
      <c r="B251" s="15" t="s">
        <v>2180</v>
      </c>
      <c r="C251" s="15" t="s">
        <v>58</v>
      </c>
      <c r="D251" s="16">
        <v>2017</v>
      </c>
      <c r="E251" s="15" t="s">
        <v>2181</v>
      </c>
      <c r="F251" s="15"/>
      <c r="G251" s="15" t="s">
        <v>188</v>
      </c>
      <c r="H251" s="15"/>
      <c r="I251" s="15" t="s">
        <v>188</v>
      </c>
      <c r="J251" s="15"/>
      <c r="K251" s="17" t="e">
        <f t="shared" si="29"/>
        <v>#VALUE!</v>
      </c>
      <c r="L251" s="15"/>
      <c r="M251" s="18" t="e">
        <f t="shared" si="24"/>
        <v>#VALUE!</v>
      </c>
      <c r="N251" s="15"/>
      <c r="O251" s="15"/>
      <c r="P251" s="15"/>
      <c r="Q251" s="15"/>
      <c r="R251" s="15"/>
      <c r="S251" s="19"/>
      <c r="T251" s="15"/>
      <c r="U251" s="17"/>
      <c r="V251" s="15" t="s">
        <v>2182</v>
      </c>
      <c r="W251" s="15"/>
      <c r="X251" s="15" t="s">
        <v>657</v>
      </c>
      <c r="Y251" s="15" t="s">
        <v>2183</v>
      </c>
      <c r="AB251" s="32">
        <v>43506</v>
      </c>
      <c r="AC251" s="21" t="s">
        <v>2184</v>
      </c>
      <c r="AD251" s="21" t="s">
        <v>2185</v>
      </c>
      <c r="AE251" s="21" t="s">
        <v>2186</v>
      </c>
      <c r="AF251" s="21" t="s">
        <v>2187</v>
      </c>
      <c r="AG251" s="22">
        <f t="shared" ref="AG251:AG281" si="32">COUNTA(B251:AF251)/(COUNTA(B251:AF251)+COUNTBLANK(B251:AF251))</f>
        <v>0.5161290322580645</v>
      </c>
      <c r="AH251" s="15" t="str">
        <f t="shared" si="21"/>
        <v/>
      </c>
      <c r="AI251" s="22" t="str">
        <f>VLOOKUP(A251,'[1]Deals (investment)'!$B$2:$Z$1497,1,FALSE)</f>
        <v>IAME</v>
      </c>
      <c r="AJ251" s="22">
        <f>VLOOKUP(A251,'[1]Deals (investment)'!$B$2:$Z$870,15,FALSE)</f>
        <v>1</v>
      </c>
      <c r="AK251" s="17" t="e">
        <f>VLOOKUP(A251,'[1]Deals (Exits)'!B:B,1,FALSE)</f>
        <v>#N/A</v>
      </c>
      <c r="AL251" s="23">
        <f>VLOOKUP(G251,[1]Lookups!$V$3:$Y$197,4,FALSE)</f>
        <v>0</v>
      </c>
      <c r="AM251" s="17" t="str">
        <f>VLOOKUP(X251,[1]Lookups!$B$3:$C$200,2,FALSE)</f>
        <v>Emerging Technologies</v>
      </c>
      <c r="AN251" s="17" t="e">
        <f>VLOOKUP(R251,[1]Lookups!$H$3:$I$69,2,FALSE)</f>
        <v>#N/A</v>
      </c>
      <c r="AO251" s="17" t="e">
        <f>VLOOKUP(T251,[1]Lookups!$H$3:$I$69,2,FALSE)</f>
        <v>#N/A</v>
      </c>
      <c r="AP251" s="17" t="e">
        <f>VLOOKUP(AN251,[1]Lookups!$N$3:$O$11,2,FALSE)</f>
        <v>#N/A</v>
      </c>
      <c r="AQ251" s="18" t="e">
        <f>COUNTIFS('[1]Deals (investment)'!$B:$B,$A251)</f>
        <v>#VALUE!</v>
      </c>
      <c r="AR251" s="18" t="e">
        <f>COUNTIFS('[1]Deals (investment)'!$B:$B,$A251,'[1]Deals (investment)'!$T:$T,$AW$1)+COUNTIFS('[1]Deals (investment)'!$B:$B,$A251,'[1]Deals (investment)'!$T:$T,$AX$1)+COUNTIFS('[1]Deals (investment)'!$B:$B,$A251,'[1]Deals (investment)'!$T:$T,$AY$1)</f>
        <v>#VALUE!</v>
      </c>
      <c r="AS251" s="17" t="e">
        <f>SUMIFS('[1]Deals (investment)'!$C:$C,'[1]Deals (investment)'!$B:$B,$A251)</f>
        <v>#VALUE!</v>
      </c>
      <c r="AT251" s="17" t="e">
        <f t="shared" si="25"/>
        <v>#VALUE!</v>
      </c>
      <c r="AU251" s="18" t="e">
        <f>COUNTIF('[1]Deals (Exits)'!$B:$B,A251)</f>
        <v>#VALUE!</v>
      </c>
      <c r="AV251" s="17" t="e">
        <f>SUMIFS('[1]Deals (investment)'!$C:$C,'[1]Deals (investment)'!$B:$B,$A251,'[1]Deals (investment)'!$T:$T,AV$1)</f>
        <v>#VALUE!</v>
      </c>
      <c r="AW251" s="17" t="e">
        <f>SUMIFS('[1]Deals (investment)'!$C:$C,'[1]Deals (investment)'!$B:$B,$A251,'[1]Deals (investment)'!$T:$T,AW$1)</f>
        <v>#VALUE!</v>
      </c>
      <c r="AX251" s="17" t="e">
        <f>SUMIFS('[1]Deals (investment)'!$C:$C,'[1]Deals (investment)'!$B:$B,$A251,'[1]Deals (investment)'!$T:$T,AX$1)</f>
        <v>#VALUE!</v>
      </c>
      <c r="AY251" s="17" t="e">
        <f>SUMIFS('[1]Deals (investment)'!$C:$C,'[1]Deals (investment)'!$B:$B,$A251,'[1]Deals (investment)'!$T:$T,AY$1)</f>
        <v>#VALUE!</v>
      </c>
      <c r="AZ251" s="17" t="e">
        <f>SUMIFS('[1]Deals (investment)'!$C:$C,'[1]Deals (investment)'!$B:$B,$A251,'[1]Deals (investment)'!$T:$T,AZ$1)</f>
        <v>#VALUE!</v>
      </c>
      <c r="BA251" s="17" t="e">
        <f>SUMIFS('[1]Deals (investment)'!$C:$C,'[1]Deals (investment)'!$B:$B,$A251,'[1]Deals (investment)'!$T:$T,BA$1)</f>
        <v>#VALUE!</v>
      </c>
      <c r="BB251" s="17" t="e">
        <f>SUMIFS('[1]Deals (investment)'!$C:$C,'[1]Deals (investment)'!$B:$B,$A251,'[1]Deals (investment)'!$T:$T,BB$1)</f>
        <v>#VALUE!</v>
      </c>
      <c r="BC251" s="17" t="e">
        <f>SUMIFS('[1]Deals (Exits)'!$C:$C,'[1]Deals (Exits)'!$B:$B,$A251)</f>
        <v>#VALUE!</v>
      </c>
      <c r="BD251" s="17" t="e">
        <f>SUMIFS('[1]Deals (investment)'!$C:$C,'[1]Deals (investment)'!$B:$B,$A251,'[1]Deals (investment)'!$V:$V,BD$1)</f>
        <v>#VALUE!</v>
      </c>
      <c r="BE251" s="17" t="e">
        <f>SUMIFS('[1]Deals (investment)'!$C:$C,'[1]Deals (investment)'!$B:$B,$A251,'[1]Deals (investment)'!$V:$V,BE$1)</f>
        <v>#VALUE!</v>
      </c>
      <c r="BF251" s="17" t="e">
        <f>SUMIFS('[1]Deals (investment)'!$C:$C,'[1]Deals (investment)'!$B:$B,$A251,'[1]Deals (investment)'!$V:$V,BF$1)</f>
        <v>#VALUE!</v>
      </c>
      <c r="BG251" s="17" t="e">
        <f>SUMIFS('[1]Deals (investment)'!$C:$C,'[1]Deals (investment)'!$B:$B,$A251,'[1]Deals (investment)'!$V:$V,BG$1)</f>
        <v>#VALUE!</v>
      </c>
      <c r="BH251" s="17" t="e">
        <f>SUMIFS('[1]Deals (investment)'!$C:$C,'[1]Deals (investment)'!$B:$B,$A251,'[1]Deals (investment)'!$V:$V,BH$1)</f>
        <v>#VALUE!</v>
      </c>
      <c r="BI251" s="17" t="e">
        <f>SUMIFS('[1]Deals (investment)'!$C:$C,'[1]Deals (investment)'!$B:$B,$A251,'[1]Deals (investment)'!$V:$V,BI$1)</f>
        <v>#VALUE!</v>
      </c>
      <c r="BJ251" s="17" t="e">
        <f>SUMIFS('[1]Deals (investment)'!$C:$C,'[1]Deals (investment)'!$B:$B,$A251,'[1]Deals (investment)'!$V:$V,BJ$1)</f>
        <v>#VALUE!</v>
      </c>
      <c r="BK251" s="17" t="e">
        <f>SUMIFS('[1]Deals (investment)'!$C:$C,'[1]Deals (investment)'!$B:$B,$A251,'[1]Deals (investment)'!$V:$V,BK$1)</f>
        <v>#VALUE!</v>
      </c>
      <c r="BL251" s="17" t="e">
        <f>SUMIFS('[1]Deals (investment)'!$C:$C,'[1]Deals (investment)'!$B:$B,$A251,'[1]Deals (investment)'!$V:$V,BL$1)</f>
        <v>#VALUE!</v>
      </c>
      <c r="BM251" s="17" t="e">
        <f>SUMIFS('[1]Deals (investment)'!$C:$C,'[1]Deals (investment)'!$B:$B,$A251,'[1]Deals (investment)'!$V:$V,BM$1)</f>
        <v>#VALUE!</v>
      </c>
      <c r="BN251" s="15"/>
      <c r="BO251" s="15"/>
      <c r="BP251" s="22"/>
      <c r="BQ251" s="15"/>
      <c r="BR251" s="15"/>
      <c r="BS251" s="15"/>
      <c r="BT251" s="15"/>
      <c r="BU251" s="15"/>
      <c r="BV251" s="15"/>
      <c r="BW251" s="15"/>
      <c r="BX251" s="15"/>
      <c r="BY251" s="15"/>
      <c r="BZ251" s="15"/>
      <c r="CA251" s="15"/>
      <c r="CB251" s="15"/>
      <c r="CC251" s="15"/>
      <c r="CD251" s="15" t="str">
        <f t="shared" si="31"/>
        <v>IAMEIAME is blockchain based identification system that works by fragmented validationActive</v>
      </c>
      <c r="CE251" s="15"/>
      <c r="CF251" s="15"/>
      <c r="CG251" s="15"/>
      <c r="CH251" s="15"/>
      <c r="CI251" s="15"/>
      <c r="CJ251" s="15"/>
      <c r="DM251">
        <v>22</v>
      </c>
    </row>
    <row r="252" spans="1:117" ht="12.75">
      <c r="A252" s="15" t="s">
        <v>2188</v>
      </c>
      <c r="B252" s="15" t="s">
        <v>2189</v>
      </c>
      <c r="C252" s="15" t="s">
        <v>58</v>
      </c>
      <c r="D252" s="16">
        <v>2013</v>
      </c>
      <c r="E252" s="15" t="s">
        <v>1649</v>
      </c>
      <c r="F252" s="15"/>
      <c r="G252" s="15" t="s">
        <v>1650</v>
      </c>
      <c r="H252" s="15" t="s">
        <v>1650</v>
      </c>
      <c r="I252" s="15" t="s">
        <v>1650</v>
      </c>
      <c r="J252" s="15"/>
      <c r="K252" s="17" t="e">
        <f t="shared" si="29"/>
        <v>#VALUE!</v>
      </c>
      <c r="L252" s="15"/>
      <c r="M252" s="18" t="e">
        <f t="shared" si="24"/>
        <v>#VALUE!</v>
      </c>
      <c r="N252" s="15"/>
      <c r="O252" s="15"/>
      <c r="P252" s="15"/>
      <c r="Q252" s="24" t="e">
        <f ca="1">_xludf.MAXIFS('[1]Deals (investment)'!A:A,'[1]Deals (investment)'!B:B,A252)</f>
        <v>#NAME?</v>
      </c>
      <c r="R252" s="15" t="s">
        <v>375</v>
      </c>
      <c r="S252" s="19" t="s">
        <v>144</v>
      </c>
      <c r="T252" s="15" t="s">
        <v>375</v>
      </c>
      <c r="U252" s="17"/>
      <c r="V252" s="15" t="s">
        <v>2190</v>
      </c>
      <c r="W252" s="15"/>
      <c r="X252" s="15" t="s">
        <v>79</v>
      </c>
      <c r="Y252" s="15" t="s">
        <v>2191</v>
      </c>
      <c r="AB252" s="32">
        <v>43506</v>
      </c>
      <c r="AC252" s="21" t="s">
        <v>2192</v>
      </c>
      <c r="AD252" s="21" t="s">
        <v>2193</v>
      </c>
      <c r="AE252" s="21" t="s">
        <v>2194</v>
      </c>
      <c r="AF252" s="21" t="s">
        <v>2195</v>
      </c>
      <c r="AG252" s="22">
        <f t="shared" ca="1" si="32"/>
        <v>0.67741935483870963</v>
      </c>
      <c r="AH252" s="15" t="str">
        <f t="shared" si="21"/>
        <v/>
      </c>
      <c r="AI252" s="22" t="str">
        <f>VLOOKUP(A252,'[1]Deals (investment)'!$B$2:$Z$1497,1,FALSE)</f>
        <v>Jobartis</v>
      </c>
      <c r="AJ252" s="22">
        <f>VLOOKUP(A252,'[1]Deals (investment)'!$B$2:$Z$870,15,FALSE)</f>
        <v>1</v>
      </c>
      <c r="AK252" s="17" t="e">
        <f>VLOOKUP(A252,'[1]Deals (Exits)'!B:B,1,FALSE)</f>
        <v>#N/A</v>
      </c>
      <c r="AL252" s="23">
        <f>VLOOKUP(G252,[1]Lookups!$V$3:$Y$197,4,FALSE)</f>
        <v>0</v>
      </c>
      <c r="AM252" s="17" t="str">
        <f>VLOOKUP(X252,[1]Lookups!$B$3:$C$200,2,FALSE)</f>
        <v>Other Technologies &amp; Information Technology</v>
      </c>
      <c r="AN252" s="17" t="str">
        <f>VLOOKUP(R252,[1]Lookups!$H$3:$I$69,2,FALSE)</f>
        <v>2. Seed</v>
      </c>
      <c r="AO252" s="17" t="str">
        <f>VLOOKUP(T252,[1]Lookups!$H$3:$I$69,2,FALSE)</f>
        <v>2. Seed</v>
      </c>
      <c r="AP252" s="17" t="str">
        <f>VLOOKUP(AN252,[1]Lookups!$N$3:$O$11,2,FALSE)</f>
        <v>Early</v>
      </c>
      <c r="AQ252" s="18" t="e">
        <f>COUNTIFS('[1]Deals (investment)'!$B:$B,$A252)</f>
        <v>#VALUE!</v>
      </c>
      <c r="AR252" s="18" t="e">
        <f>COUNTIFS('[1]Deals (investment)'!$B:$B,$A252,'[1]Deals (investment)'!$T:$T,$AW$1)+COUNTIFS('[1]Deals (investment)'!$B:$B,$A252,'[1]Deals (investment)'!$T:$T,$AX$1)+COUNTIFS('[1]Deals (investment)'!$B:$B,$A252,'[1]Deals (investment)'!$T:$T,$AY$1)</f>
        <v>#VALUE!</v>
      </c>
      <c r="AS252" s="17" t="e">
        <f>SUMIFS('[1]Deals (investment)'!$C:$C,'[1]Deals (investment)'!$B:$B,$A252)</f>
        <v>#VALUE!</v>
      </c>
      <c r="AT252" s="17" t="e">
        <f t="shared" si="25"/>
        <v>#VALUE!</v>
      </c>
      <c r="AU252" s="18" t="e">
        <f>COUNTIF('[1]Deals (Exits)'!$B:$B,A252)</f>
        <v>#VALUE!</v>
      </c>
      <c r="AV252" s="17" t="e">
        <f>SUMIFS('[1]Deals (investment)'!$C:$C,'[1]Deals (investment)'!$B:$B,$A252,'[1]Deals (investment)'!$T:$T,AV$1)</f>
        <v>#VALUE!</v>
      </c>
      <c r="AW252" s="17" t="e">
        <f>SUMIFS('[1]Deals (investment)'!$C:$C,'[1]Deals (investment)'!$B:$B,$A252,'[1]Deals (investment)'!$T:$T,AW$1)</f>
        <v>#VALUE!</v>
      </c>
      <c r="AX252" s="17" t="e">
        <f>SUMIFS('[1]Deals (investment)'!$C:$C,'[1]Deals (investment)'!$B:$B,$A252,'[1]Deals (investment)'!$T:$T,AX$1)</f>
        <v>#VALUE!</v>
      </c>
      <c r="AY252" s="17" t="e">
        <f>SUMIFS('[1]Deals (investment)'!$C:$C,'[1]Deals (investment)'!$B:$B,$A252,'[1]Deals (investment)'!$T:$T,AY$1)</f>
        <v>#VALUE!</v>
      </c>
      <c r="AZ252" s="17" t="e">
        <f>SUMIFS('[1]Deals (investment)'!$C:$C,'[1]Deals (investment)'!$B:$B,$A252,'[1]Deals (investment)'!$T:$T,AZ$1)</f>
        <v>#VALUE!</v>
      </c>
      <c r="BA252" s="17" t="e">
        <f>SUMIFS('[1]Deals (investment)'!$C:$C,'[1]Deals (investment)'!$B:$B,$A252,'[1]Deals (investment)'!$T:$T,BA$1)</f>
        <v>#VALUE!</v>
      </c>
      <c r="BB252" s="17" t="e">
        <f>SUMIFS('[1]Deals (investment)'!$C:$C,'[1]Deals (investment)'!$B:$B,$A252,'[1]Deals (investment)'!$T:$T,BB$1)</f>
        <v>#VALUE!</v>
      </c>
      <c r="BC252" s="17" t="e">
        <f>SUMIFS('[1]Deals (Exits)'!$C:$C,'[1]Deals (Exits)'!$B:$B,$A252)</f>
        <v>#VALUE!</v>
      </c>
      <c r="BD252" s="17" t="e">
        <f>SUMIFS('[1]Deals (investment)'!$C:$C,'[1]Deals (investment)'!$B:$B,$A252,'[1]Deals (investment)'!$V:$V,BD$1)</f>
        <v>#VALUE!</v>
      </c>
      <c r="BE252" s="17" t="e">
        <f>SUMIFS('[1]Deals (investment)'!$C:$C,'[1]Deals (investment)'!$B:$B,$A252,'[1]Deals (investment)'!$V:$V,BE$1)</f>
        <v>#VALUE!</v>
      </c>
      <c r="BF252" s="17" t="e">
        <f>SUMIFS('[1]Deals (investment)'!$C:$C,'[1]Deals (investment)'!$B:$B,$A252,'[1]Deals (investment)'!$V:$V,BF$1)</f>
        <v>#VALUE!</v>
      </c>
      <c r="BG252" s="17" t="e">
        <f>SUMIFS('[1]Deals (investment)'!$C:$C,'[1]Deals (investment)'!$B:$B,$A252,'[1]Deals (investment)'!$V:$V,BG$1)</f>
        <v>#VALUE!</v>
      </c>
      <c r="BH252" s="17" t="e">
        <f>SUMIFS('[1]Deals (investment)'!$C:$C,'[1]Deals (investment)'!$B:$B,$A252,'[1]Deals (investment)'!$V:$V,BH$1)</f>
        <v>#VALUE!</v>
      </c>
      <c r="BI252" s="17" t="e">
        <f>SUMIFS('[1]Deals (investment)'!$C:$C,'[1]Deals (investment)'!$B:$B,$A252,'[1]Deals (investment)'!$V:$V,BI$1)</f>
        <v>#VALUE!</v>
      </c>
      <c r="BJ252" s="17" t="e">
        <f>SUMIFS('[1]Deals (investment)'!$C:$C,'[1]Deals (investment)'!$B:$B,$A252,'[1]Deals (investment)'!$V:$V,BJ$1)</f>
        <v>#VALUE!</v>
      </c>
      <c r="BK252" s="17" t="e">
        <f>SUMIFS('[1]Deals (investment)'!$C:$C,'[1]Deals (investment)'!$B:$B,$A252,'[1]Deals (investment)'!$V:$V,BK$1)</f>
        <v>#VALUE!</v>
      </c>
      <c r="BL252" s="17" t="e">
        <f>SUMIFS('[1]Deals (investment)'!$C:$C,'[1]Deals (investment)'!$B:$B,$A252,'[1]Deals (investment)'!$V:$V,BL$1)</f>
        <v>#VALUE!</v>
      </c>
      <c r="BM252" s="17" t="e">
        <f>SUMIFS('[1]Deals (investment)'!$C:$C,'[1]Deals (investment)'!$B:$B,$A252,'[1]Deals (investment)'!$V:$V,BM$1)</f>
        <v>#VALUE!</v>
      </c>
      <c r="BN252" s="15"/>
      <c r="BO252" s="15"/>
      <c r="BP252" s="22"/>
      <c r="BQ252" s="15"/>
      <c r="BR252" s="15"/>
      <c r="BS252" s="15"/>
      <c r="BT252" s="15"/>
      <c r="BU252" s="15"/>
      <c r="BV252" s="15"/>
      <c r="BW252" s="15"/>
      <c r="BX252" s="15"/>
      <c r="BY252" s="15"/>
      <c r="BZ252" s="15"/>
      <c r="CA252" s="15"/>
      <c r="CB252" s="15"/>
      <c r="CC252" s="15"/>
      <c r="CD252" s="15"/>
      <c r="CE252" s="15"/>
      <c r="CF252" s="15"/>
      <c r="CG252" s="15"/>
      <c r="CH252" s="15"/>
      <c r="CI252" s="15"/>
      <c r="CJ252" s="15"/>
      <c r="DM252">
        <v>1480</v>
      </c>
    </row>
    <row r="253" spans="1:117" ht="12.75">
      <c r="A253" s="15" t="s">
        <v>2196</v>
      </c>
      <c r="B253" s="15" t="s">
        <v>2197</v>
      </c>
      <c r="C253" s="15" t="s">
        <v>58</v>
      </c>
      <c r="D253" s="16">
        <v>2013</v>
      </c>
      <c r="E253" s="15" t="s">
        <v>2198</v>
      </c>
      <c r="F253" s="15"/>
      <c r="G253" s="15" t="s">
        <v>188</v>
      </c>
      <c r="H253" s="15" t="s">
        <v>188</v>
      </c>
      <c r="I253" s="15" t="s">
        <v>188</v>
      </c>
      <c r="J253" s="15"/>
      <c r="K253" s="17" t="e">
        <f t="shared" si="29"/>
        <v>#VALUE!</v>
      </c>
      <c r="L253" s="15"/>
      <c r="M253" s="18" t="e">
        <f t="shared" si="24"/>
        <v>#VALUE!</v>
      </c>
      <c r="N253" s="15"/>
      <c r="O253" s="15"/>
      <c r="P253" s="15"/>
      <c r="Q253" s="15"/>
      <c r="R253" s="15" t="s">
        <v>375</v>
      </c>
      <c r="S253" s="19">
        <v>167000</v>
      </c>
      <c r="T253" s="15" t="s">
        <v>375</v>
      </c>
      <c r="U253" s="17">
        <v>167000</v>
      </c>
      <c r="V253" s="15"/>
      <c r="W253" s="15"/>
      <c r="X253" s="15" t="s">
        <v>79</v>
      </c>
      <c r="Y253" s="15" t="s">
        <v>2199</v>
      </c>
      <c r="Z253" s="25" t="s">
        <v>670</v>
      </c>
      <c r="AB253" s="20"/>
      <c r="AC253" s="21" t="s">
        <v>2200</v>
      </c>
      <c r="AD253" s="15"/>
      <c r="AE253" s="15"/>
      <c r="AF253" s="15"/>
      <c r="AG253" s="22">
        <f t="shared" si="32"/>
        <v>0.54838709677419351</v>
      </c>
      <c r="AH253" s="15" t="str">
        <f t="shared" si="21"/>
        <v/>
      </c>
      <c r="AI253" s="22" t="str">
        <f>VLOOKUP(A253,'[1]Deals (investment)'!$B$2:$Z$1497,1,FALSE)</f>
        <v>Koann</v>
      </c>
      <c r="AJ253" s="22">
        <f>VLOOKUP(A253,'[1]Deals (investment)'!$B$2:$Z$870,15,FALSE)</f>
        <v>1</v>
      </c>
      <c r="AK253" s="17" t="e">
        <f>VLOOKUP(A253,'[1]Deals (Exits)'!B:B,1,FALSE)</f>
        <v>#N/A</v>
      </c>
      <c r="AL253" s="23">
        <f>VLOOKUP(G253,[1]Lookups!$V$3:$Y$197,4,FALSE)</f>
        <v>0</v>
      </c>
      <c r="AM253" s="17" t="str">
        <f>VLOOKUP(X253,[1]Lookups!$B$3:$C$200,2,FALSE)</f>
        <v>Other Technologies &amp; Information Technology</v>
      </c>
      <c r="AN253" s="17" t="str">
        <f>VLOOKUP(R253,[1]Lookups!$H$3:$I$69,2,FALSE)</f>
        <v>2. Seed</v>
      </c>
      <c r="AO253" s="17" t="str">
        <f>VLOOKUP(T253,[1]Lookups!$H$3:$I$69,2,FALSE)</f>
        <v>2. Seed</v>
      </c>
      <c r="AP253" s="17" t="str">
        <f>VLOOKUP(AN253,[1]Lookups!$N$3:$O$11,2,FALSE)</f>
        <v>Early</v>
      </c>
      <c r="AQ253" s="18" t="e">
        <f>COUNTIFS('[1]Deals (investment)'!$B:$B,$A253)</f>
        <v>#VALUE!</v>
      </c>
      <c r="AR253" s="18" t="e">
        <f>COUNTIFS('[1]Deals (investment)'!$B:$B,$A253,'[1]Deals (investment)'!$T:$T,$AW$1)+COUNTIFS('[1]Deals (investment)'!$B:$B,$A253,'[1]Deals (investment)'!$T:$T,$AX$1)+COUNTIFS('[1]Deals (investment)'!$B:$B,$A253,'[1]Deals (investment)'!$T:$T,$AY$1)</f>
        <v>#VALUE!</v>
      </c>
      <c r="AS253" s="17" t="e">
        <f>SUMIFS('[1]Deals (investment)'!$C:$C,'[1]Deals (investment)'!$B:$B,$A253)</f>
        <v>#VALUE!</v>
      </c>
      <c r="AT253" s="17" t="e">
        <f t="shared" si="25"/>
        <v>#VALUE!</v>
      </c>
      <c r="AU253" s="18" t="e">
        <f>COUNTIF('[1]Deals (Exits)'!$B:$B,A253)</f>
        <v>#VALUE!</v>
      </c>
      <c r="AV253" s="17" t="e">
        <f>SUMIFS('[1]Deals (investment)'!$C:$C,'[1]Deals (investment)'!$B:$B,$A253,'[1]Deals (investment)'!$T:$T,AV$1)</f>
        <v>#VALUE!</v>
      </c>
      <c r="AW253" s="17" t="e">
        <f>SUMIFS('[1]Deals (investment)'!$C:$C,'[1]Deals (investment)'!$B:$B,$A253,'[1]Deals (investment)'!$T:$T,AW$1)</f>
        <v>#VALUE!</v>
      </c>
      <c r="AX253" s="17" t="e">
        <f>SUMIFS('[1]Deals (investment)'!$C:$C,'[1]Deals (investment)'!$B:$B,$A253,'[1]Deals (investment)'!$T:$T,AX$1)</f>
        <v>#VALUE!</v>
      </c>
      <c r="AY253" s="17" t="e">
        <f>SUMIFS('[1]Deals (investment)'!$C:$C,'[1]Deals (investment)'!$B:$B,$A253,'[1]Deals (investment)'!$T:$T,AY$1)</f>
        <v>#VALUE!</v>
      </c>
      <c r="AZ253" s="17" t="e">
        <f>SUMIFS('[1]Deals (investment)'!$C:$C,'[1]Deals (investment)'!$B:$B,$A253,'[1]Deals (investment)'!$T:$T,AZ$1)</f>
        <v>#VALUE!</v>
      </c>
      <c r="BA253" s="17" t="e">
        <f>SUMIFS('[1]Deals (investment)'!$C:$C,'[1]Deals (investment)'!$B:$B,$A253,'[1]Deals (investment)'!$T:$T,BA$1)</f>
        <v>#VALUE!</v>
      </c>
      <c r="BB253" s="17" t="e">
        <f>SUMIFS('[1]Deals (investment)'!$C:$C,'[1]Deals (investment)'!$B:$B,$A253,'[1]Deals (investment)'!$T:$T,BB$1)</f>
        <v>#VALUE!</v>
      </c>
      <c r="BC253" s="17" t="e">
        <f>SUMIFS('[1]Deals (Exits)'!$C:$C,'[1]Deals (Exits)'!$B:$B,$A253)</f>
        <v>#VALUE!</v>
      </c>
      <c r="BD253" s="17" t="e">
        <f>SUMIFS('[1]Deals (investment)'!$C:$C,'[1]Deals (investment)'!$B:$B,$A253,'[1]Deals (investment)'!$V:$V,BD$1)</f>
        <v>#VALUE!</v>
      </c>
      <c r="BE253" s="17" t="e">
        <f>SUMIFS('[1]Deals (investment)'!$C:$C,'[1]Deals (investment)'!$B:$B,$A253,'[1]Deals (investment)'!$V:$V,BE$1)</f>
        <v>#VALUE!</v>
      </c>
      <c r="BF253" s="17" t="e">
        <f>SUMIFS('[1]Deals (investment)'!$C:$C,'[1]Deals (investment)'!$B:$B,$A253,'[1]Deals (investment)'!$V:$V,BF$1)</f>
        <v>#VALUE!</v>
      </c>
      <c r="BG253" s="17" t="e">
        <f>SUMIFS('[1]Deals (investment)'!$C:$C,'[1]Deals (investment)'!$B:$B,$A253,'[1]Deals (investment)'!$V:$V,BG$1)</f>
        <v>#VALUE!</v>
      </c>
      <c r="BH253" s="17" t="e">
        <f>SUMIFS('[1]Deals (investment)'!$C:$C,'[1]Deals (investment)'!$B:$B,$A253,'[1]Deals (investment)'!$V:$V,BH$1)</f>
        <v>#VALUE!</v>
      </c>
      <c r="BI253" s="17" t="e">
        <f>SUMIFS('[1]Deals (investment)'!$C:$C,'[1]Deals (investment)'!$B:$B,$A253,'[1]Deals (investment)'!$V:$V,BI$1)</f>
        <v>#VALUE!</v>
      </c>
      <c r="BJ253" s="17" t="e">
        <f>SUMIFS('[1]Deals (investment)'!$C:$C,'[1]Deals (investment)'!$B:$B,$A253,'[1]Deals (investment)'!$V:$V,BJ$1)</f>
        <v>#VALUE!</v>
      </c>
      <c r="BK253" s="17" t="e">
        <f>SUMIFS('[1]Deals (investment)'!$C:$C,'[1]Deals (investment)'!$B:$B,$A253,'[1]Deals (investment)'!$V:$V,BK$1)</f>
        <v>#VALUE!</v>
      </c>
      <c r="BL253" s="17" t="e">
        <f>SUMIFS('[1]Deals (investment)'!$C:$C,'[1]Deals (investment)'!$B:$B,$A253,'[1]Deals (investment)'!$V:$V,BL$1)</f>
        <v>#VALUE!</v>
      </c>
      <c r="BM253" s="17" t="e">
        <f>SUMIFS('[1]Deals (investment)'!$C:$C,'[1]Deals (investment)'!$B:$B,$A253,'[1]Deals (investment)'!$V:$V,BM$1)</f>
        <v>#VALUE!</v>
      </c>
      <c r="BN253" s="15"/>
      <c r="BO253" s="15"/>
      <c r="BP253" s="22"/>
      <c r="BQ253" s="15"/>
      <c r="BR253" s="15"/>
      <c r="BS253" s="15"/>
      <c r="BT253" s="15"/>
      <c r="BU253" s="15"/>
      <c r="BV253" s="15"/>
      <c r="BW253" s="15"/>
      <c r="BX253" s="15"/>
      <c r="BY253" s="15"/>
      <c r="BZ253" s="15"/>
      <c r="CA253" s="15"/>
      <c r="CB253" s="15"/>
      <c r="CC253" s="15"/>
      <c r="CD253" s="15"/>
      <c r="CE253" s="15"/>
      <c r="CF253" s="15"/>
      <c r="CG253" s="15"/>
      <c r="CH253" s="15"/>
      <c r="CI253" s="15"/>
      <c r="CJ253" s="15"/>
    </row>
    <row r="254" spans="1:117" ht="12.75">
      <c r="A254" s="15" t="s">
        <v>2201</v>
      </c>
      <c r="B254" s="15" t="s">
        <v>2202</v>
      </c>
      <c r="C254" s="15" t="s">
        <v>58</v>
      </c>
      <c r="D254" s="16">
        <v>2017</v>
      </c>
      <c r="E254" s="15" t="s">
        <v>59</v>
      </c>
      <c r="F254" s="15"/>
      <c r="G254" s="15" t="s">
        <v>61</v>
      </c>
      <c r="H254" s="15" t="s">
        <v>61</v>
      </c>
      <c r="I254" s="15" t="s">
        <v>61</v>
      </c>
      <c r="J254" s="15"/>
      <c r="K254" s="17" t="e">
        <f t="shared" si="29"/>
        <v>#VALUE!</v>
      </c>
      <c r="L254" s="15"/>
      <c r="M254" s="18" t="e">
        <f t="shared" si="24"/>
        <v>#VALUE!</v>
      </c>
      <c r="N254" s="15" t="s">
        <v>2203</v>
      </c>
      <c r="O254" s="15"/>
      <c r="P254" s="15"/>
      <c r="Q254" s="24">
        <v>43544</v>
      </c>
      <c r="R254" s="15" t="s">
        <v>375</v>
      </c>
      <c r="S254" s="19">
        <v>150000</v>
      </c>
      <c r="T254" s="15" t="s">
        <v>375</v>
      </c>
      <c r="U254" s="19">
        <v>150000</v>
      </c>
      <c r="V254" s="15" t="s">
        <v>2204</v>
      </c>
      <c r="W254" s="15"/>
      <c r="X254" s="15" t="s">
        <v>158</v>
      </c>
      <c r="Y254" s="15" t="s">
        <v>2205</v>
      </c>
      <c r="AB254" s="32">
        <v>43506</v>
      </c>
      <c r="AC254" s="21" t="s">
        <v>2206</v>
      </c>
      <c r="AD254" s="21" t="s">
        <v>2207</v>
      </c>
      <c r="AE254" s="21" t="s">
        <v>2208</v>
      </c>
      <c r="AF254" s="15"/>
      <c r="AG254" s="22">
        <f t="shared" si="32"/>
        <v>0.70967741935483875</v>
      </c>
      <c r="AH254" s="15" t="str">
        <f t="shared" si="21"/>
        <v/>
      </c>
      <c r="AI254" s="22" t="str">
        <f>VLOOKUP(A254,'[1]Deals (investment)'!$B$2:$Z$1497,1,FALSE)</f>
        <v>CredPal</v>
      </c>
      <c r="AJ254" s="22">
        <f>VLOOKUP(A254,'[1]Deals (investment)'!$B$2:$Z$870,15,FALSE)</f>
        <v>1</v>
      </c>
      <c r="AK254" s="17" t="e">
        <f>VLOOKUP(A254,'[1]Deals (Exits)'!B:B,1,FALSE)</f>
        <v>#N/A</v>
      </c>
      <c r="AL254" s="23">
        <f>VLOOKUP(G254,[1]Lookups!$V$3:$Y$197,4,FALSE)</f>
        <v>0</v>
      </c>
      <c r="AM254" s="17" t="str">
        <f>VLOOKUP(X254,[1]Lookups!$B$3:$C$200,2,FALSE)</f>
        <v>Financial Services</v>
      </c>
      <c r="AN254" s="17" t="str">
        <f>VLOOKUP(R254,[1]Lookups!$H$3:$I$69,2,FALSE)</f>
        <v>2. Seed</v>
      </c>
      <c r="AO254" s="17" t="str">
        <f>VLOOKUP(T254,[1]Lookups!$H$3:$I$69,2,FALSE)</f>
        <v>2. Seed</v>
      </c>
      <c r="AP254" s="17" t="str">
        <f>VLOOKUP(AN254,[1]Lookups!$N$3:$O$11,2,FALSE)</f>
        <v>Early</v>
      </c>
      <c r="AQ254" s="18" t="e">
        <f>COUNTIFS('[1]Deals (investment)'!$B:$B,$A254)</f>
        <v>#VALUE!</v>
      </c>
      <c r="AR254" s="18" t="e">
        <f>COUNTIFS('[1]Deals (investment)'!$B:$B,$A254,'[1]Deals (investment)'!$T:$T,$AW$1)+COUNTIFS('[1]Deals (investment)'!$B:$B,$A254,'[1]Deals (investment)'!$T:$T,$AX$1)+COUNTIFS('[1]Deals (investment)'!$B:$B,$A254,'[1]Deals (investment)'!$T:$T,$AY$1)</f>
        <v>#VALUE!</v>
      </c>
      <c r="AS254" s="17" t="e">
        <f>SUMIFS('[1]Deals (investment)'!$C:$C,'[1]Deals (investment)'!$B:$B,$A254)</f>
        <v>#VALUE!</v>
      </c>
      <c r="AT254" s="17" t="e">
        <f t="shared" si="25"/>
        <v>#VALUE!</v>
      </c>
      <c r="AU254" s="18" t="e">
        <f>COUNTIF('[1]Deals (Exits)'!$B:$B,A254)</f>
        <v>#VALUE!</v>
      </c>
      <c r="AV254" s="17" t="e">
        <f>SUMIFS('[1]Deals (investment)'!$C:$C,'[1]Deals (investment)'!$B:$B,$A254,'[1]Deals (investment)'!$T:$T,AV$1)</f>
        <v>#VALUE!</v>
      </c>
      <c r="AW254" s="17" t="e">
        <f>SUMIFS('[1]Deals (investment)'!$C:$C,'[1]Deals (investment)'!$B:$B,$A254,'[1]Deals (investment)'!$T:$T,AW$1)</f>
        <v>#VALUE!</v>
      </c>
      <c r="AX254" s="17" t="e">
        <f>SUMIFS('[1]Deals (investment)'!$C:$C,'[1]Deals (investment)'!$B:$B,$A254,'[1]Deals (investment)'!$T:$T,AX$1)</f>
        <v>#VALUE!</v>
      </c>
      <c r="AY254" s="17" t="e">
        <f>SUMIFS('[1]Deals (investment)'!$C:$C,'[1]Deals (investment)'!$B:$B,$A254,'[1]Deals (investment)'!$T:$T,AY$1)</f>
        <v>#VALUE!</v>
      </c>
      <c r="AZ254" s="17" t="e">
        <f>SUMIFS('[1]Deals (investment)'!$C:$C,'[1]Deals (investment)'!$B:$B,$A254,'[1]Deals (investment)'!$T:$T,AZ$1)</f>
        <v>#VALUE!</v>
      </c>
      <c r="BA254" s="17" t="e">
        <f>SUMIFS('[1]Deals (investment)'!$C:$C,'[1]Deals (investment)'!$B:$B,$A254,'[1]Deals (investment)'!$T:$T,BA$1)</f>
        <v>#VALUE!</v>
      </c>
      <c r="BB254" s="17" t="e">
        <f>SUMIFS('[1]Deals (investment)'!$C:$C,'[1]Deals (investment)'!$B:$B,$A254,'[1]Deals (investment)'!$T:$T,BB$1)</f>
        <v>#VALUE!</v>
      </c>
      <c r="BC254" s="17" t="e">
        <f>SUMIFS('[1]Deals (Exits)'!$C:$C,'[1]Deals (Exits)'!$B:$B,$A254)</f>
        <v>#VALUE!</v>
      </c>
      <c r="BD254" s="17" t="e">
        <f>SUMIFS('[1]Deals (investment)'!$C:$C,'[1]Deals (investment)'!$B:$B,$A254,'[1]Deals (investment)'!$V:$V,BD$1)</f>
        <v>#VALUE!</v>
      </c>
      <c r="BE254" s="17" t="e">
        <f>SUMIFS('[1]Deals (investment)'!$C:$C,'[1]Deals (investment)'!$B:$B,$A254,'[1]Deals (investment)'!$V:$V,BE$1)</f>
        <v>#VALUE!</v>
      </c>
      <c r="BF254" s="17" t="e">
        <f>SUMIFS('[1]Deals (investment)'!$C:$C,'[1]Deals (investment)'!$B:$B,$A254,'[1]Deals (investment)'!$V:$V,BF$1)</f>
        <v>#VALUE!</v>
      </c>
      <c r="BG254" s="17" t="e">
        <f>SUMIFS('[1]Deals (investment)'!$C:$C,'[1]Deals (investment)'!$B:$B,$A254,'[1]Deals (investment)'!$V:$V,BG$1)</f>
        <v>#VALUE!</v>
      </c>
      <c r="BH254" s="17" t="e">
        <f>SUMIFS('[1]Deals (investment)'!$C:$C,'[1]Deals (investment)'!$B:$B,$A254,'[1]Deals (investment)'!$V:$V,BH$1)</f>
        <v>#VALUE!</v>
      </c>
      <c r="BI254" s="17" t="e">
        <f>SUMIFS('[1]Deals (investment)'!$C:$C,'[1]Deals (investment)'!$B:$B,$A254,'[1]Deals (investment)'!$V:$V,BI$1)</f>
        <v>#VALUE!</v>
      </c>
      <c r="BJ254" s="17" t="e">
        <f>SUMIFS('[1]Deals (investment)'!$C:$C,'[1]Deals (investment)'!$B:$B,$A254,'[1]Deals (investment)'!$V:$V,BJ$1)</f>
        <v>#VALUE!</v>
      </c>
      <c r="BK254" s="17" t="e">
        <f>SUMIFS('[1]Deals (investment)'!$C:$C,'[1]Deals (investment)'!$B:$B,$A254,'[1]Deals (investment)'!$V:$V,BK$1)</f>
        <v>#VALUE!</v>
      </c>
      <c r="BL254" s="17" t="e">
        <f>SUMIFS('[1]Deals (investment)'!$C:$C,'[1]Deals (investment)'!$B:$B,$A254,'[1]Deals (investment)'!$V:$V,BL$1)</f>
        <v>#VALUE!</v>
      </c>
      <c r="BM254" s="17" t="e">
        <f>SUMIFS('[1]Deals (investment)'!$C:$C,'[1]Deals (investment)'!$B:$B,$A254,'[1]Deals (investment)'!$V:$V,BM$1)</f>
        <v>#VALUE!</v>
      </c>
      <c r="BN254" s="15"/>
      <c r="BO254" s="15"/>
      <c r="BP254" s="22"/>
      <c r="BQ254" s="15"/>
      <c r="BR254" s="15"/>
      <c r="BS254" s="15"/>
      <c r="BT254" s="15"/>
      <c r="BU254" s="15"/>
      <c r="BV254" s="15"/>
      <c r="BW254" s="15"/>
      <c r="BX254" s="15"/>
      <c r="BY254" s="15"/>
      <c r="BZ254" s="15"/>
      <c r="CA254" s="15"/>
      <c r="CB254" s="15"/>
      <c r="CC254" s="15"/>
      <c r="CD254" s="15"/>
      <c r="CE254" s="15"/>
      <c r="CF254" s="15"/>
      <c r="CG254" s="15"/>
      <c r="CH254" s="15"/>
      <c r="CI254" s="15"/>
      <c r="CJ254" s="15"/>
      <c r="DM254">
        <v>93</v>
      </c>
    </row>
    <row r="255" spans="1:117" ht="12.75">
      <c r="A255" s="15" t="s">
        <v>2209</v>
      </c>
      <c r="B255" s="15" t="s">
        <v>2210</v>
      </c>
      <c r="C255" s="15" t="s">
        <v>58</v>
      </c>
      <c r="D255" s="16">
        <v>2016</v>
      </c>
      <c r="E255" s="15" t="s">
        <v>518</v>
      </c>
      <c r="F255" s="15" t="s">
        <v>199</v>
      </c>
      <c r="G255" s="15" t="s">
        <v>519</v>
      </c>
      <c r="H255" s="15" t="s">
        <v>519</v>
      </c>
      <c r="I255" s="15" t="s">
        <v>519</v>
      </c>
      <c r="J255" s="15"/>
      <c r="K255" s="17" t="e">
        <f t="shared" si="29"/>
        <v>#VALUE!</v>
      </c>
      <c r="L255" s="15"/>
      <c r="M255" s="18" t="e">
        <f t="shared" si="24"/>
        <v>#VALUE!</v>
      </c>
      <c r="N255" s="15"/>
      <c r="O255" s="15"/>
      <c r="P255" s="15"/>
      <c r="Q255" s="15"/>
      <c r="R255" s="15" t="s">
        <v>284</v>
      </c>
      <c r="S255" s="19">
        <v>175000</v>
      </c>
      <c r="T255" s="15" t="s">
        <v>284</v>
      </c>
      <c r="U255" s="17">
        <v>175000</v>
      </c>
      <c r="V255" s="15" t="s">
        <v>2211</v>
      </c>
      <c r="W255" s="15">
        <v>0</v>
      </c>
      <c r="X255" s="15" t="s">
        <v>158</v>
      </c>
      <c r="Y255" s="15" t="s">
        <v>2212</v>
      </c>
      <c r="AB255" s="32">
        <v>43506</v>
      </c>
      <c r="AC255" s="21" t="s">
        <v>2213</v>
      </c>
      <c r="AD255" s="21" t="s">
        <v>2214</v>
      </c>
      <c r="AE255" s="15" t="s">
        <v>199</v>
      </c>
      <c r="AF255" s="21" t="s">
        <v>2215</v>
      </c>
      <c r="AG255" s="22">
        <f t="shared" si="32"/>
        <v>0.74193548387096775</v>
      </c>
      <c r="AH255" s="15" t="str">
        <f t="shared" si="21"/>
        <v/>
      </c>
      <c r="AI255" s="22" t="str">
        <f>VLOOKUP(A255,'[1]Deals (investment)'!$B$2:$Z$1497,1,FALSE)</f>
        <v>Swiver</v>
      </c>
      <c r="AJ255" s="22">
        <f>VLOOKUP(A255,'[1]Deals (investment)'!$B$2:$Z$870,15,FALSE)</f>
        <v>1</v>
      </c>
      <c r="AK255" s="17" t="e">
        <f>VLOOKUP(A255,'[1]Deals (Exits)'!B:B,1,FALSE)</f>
        <v>#N/A</v>
      </c>
      <c r="AL255" s="23">
        <f>VLOOKUP(G255,[1]Lookups!$V$3:$Y$197,4,FALSE)</f>
        <v>0</v>
      </c>
      <c r="AM255" s="17" t="str">
        <f>VLOOKUP(X255,[1]Lookups!$B$3:$C$200,2,FALSE)</f>
        <v>Financial Services</v>
      </c>
      <c r="AN255" s="17" t="str">
        <f>VLOOKUP(R255,[1]Lookups!$H$3:$I$69,2,FALSE)</f>
        <v>4. Late Venture</v>
      </c>
      <c r="AO255" s="17" t="str">
        <f>VLOOKUP(T255,[1]Lookups!$H$3:$I$69,2,FALSE)</f>
        <v>4. Late Venture</v>
      </c>
      <c r="AP255" s="17" t="str">
        <f>VLOOKUP(AN255,[1]Lookups!$N$3:$O$11,2,FALSE)</f>
        <v>Growth</v>
      </c>
      <c r="AQ255" s="18" t="e">
        <f>COUNTIFS('[1]Deals (investment)'!$B:$B,$A255)</f>
        <v>#VALUE!</v>
      </c>
      <c r="AR255" s="18" t="e">
        <f>COUNTIFS('[1]Deals (investment)'!$B:$B,$A255,'[1]Deals (investment)'!$T:$T,$AW$1)+COUNTIFS('[1]Deals (investment)'!$B:$B,$A255,'[1]Deals (investment)'!$T:$T,$AX$1)+COUNTIFS('[1]Deals (investment)'!$B:$B,$A255,'[1]Deals (investment)'!$T:$T,$AY$1)</f>
        <v>#VALUE!</v>
      </c>
      <c r="AS255" s="17" t="e">
        <f>SUMIFS('[1]Deals (investment)'!$C:$C,'[1]Deals (investment)'!$B:$B,$A255)</f>
        <v>#VALUE!</v>
      </c>
      <c r="AT255" s="17" t="e">
        <f t="shared" si="25"/>
        <v>#VALUE!</v>
      </c>
      <c r="AU255" s="18" t="e">
        <f>COUNTIF('[1]Deals (Exits)'!$B:$B,A255)</f>
        <v>#VALUE!</v>
      </c>
      <c r="AV255" s="17" t="e">
        <f>SUMIFS('[1]Deals (investment)'!$C:$C,'[1]Deals (investment)'!$B:$B,$A255,'[1]Deals (investment)'!$T:$T,AV$1)</f>
        <v>#VALUE!</v>
      </c>
      <c r="AW255" s="17" t="e">
        <f>SUMIFS('[1]Deals (investment)'!$C:$C,'[1]Deals (investment)'!$B:$B,$A255,'[1]Deals (investment)'!$T:$T,AW$1)</f>
        <v>#VALUE!</v>
      </c>
      <c r="AX255" s="17" t="e">
        <f>SUMIFS('[1]Deals (investment)'!$C:$C,'[1]Deals (investment)'!$B:$B,$A255,'[1]Deals (investment)'!$T:$T,AX$1)</f>
        <v>#VALUE!</v>
      </c>
      <c r="AY255" s="17" t="e">
        <f>SUMIFS('[1]Deals (investment)'!$C:$C,'[1]Deals (investment)'!$B:$B,$A255,'[1]Deals (investment)'!$T:$T,AY$1)</f>
        <v>#VALUE!</v>
      </c>
      <c r="AZ255" s="17" t="e">
        <f>SUMIFS('[1]Deals (investment)'!$C:$C,'[1]Deals (investment)'!$B:$B,$A255,'[1]Deals (investment)'!$T:$T,AZ$1)</f>
        <v>#VALUE!</v>
      </c>
      <c r="BA255" s="17" t="e">
        <f>SUMIFS('[1]Deals (investment)'!$C:$C,'[1]Deals (investment)'!$B:$B,$A255,'[1]Deals (investment)'!$T:$T,BA$1)</f>
        <v>#VALUE!</v>
      </c>
      <c r="BB255" s="17" t="e">
        <f>SUMIFS('[1]Deals (investment)'!$C:$C,'[1]Deals (investment)'!$B:$B,$A255,'[1]Deals (investment)'!$T:$T,BB$1)</f>
        <v>#VALUE!</v>
      </c>
      <c r="BC255" s="17" t="e">
        <f>SUMIFS('[1]Deals (Exits)'!$C:$C,'[1]Deals (Exits)'!$B:$B,$A255)</f>
        <v>#VALUE!</v>
      </c>
      <c r="BD255" s="17" t="e">
        <f>SUMIFS('[1]Deals (investment)'!$C:$C,'[1]Deals (investment)'!$B:$B,$A255,'[1]Deals (investment)'!$V:$V,BD$1)</f>
        <v>#VALUE!</v>
      </c>
      <c r="BE255" s="17" t="e">
        <f>SUMIFS('[1]Deals (investment)'!$C:$C,'[1]Deals (investment)'!$B:$B,$A255,'[1]Deals (investment)'!$V:$V,BE$1)</f>
        <v>#VALUE!</v>
      </c>
      <c r="BF255" s="17" t="e">
        <f>SUMIFS('[1]Deals (investment)'!$C:$C,'[1]Deals (investment)'!$B:$B,$A255,'[1]Deals (investment)'!$V:$V,BF$1)</f>
        <v>#VALUE!</v>
      </c>
      <c r="BG255" s="17" t="e">
        <f>SUMIFS('[1]Deals (investment)'!$C:$C,'[1]Deals (investment)'!$B:$B,$A255,'[1]Deals (investment)'!$V:$V,BG$1)</f>
        <v>#VALUE!</v>
      </c>
      <c r="BH255" s="17" t="e">
        <f>SUMIFS('[1]Deals (investment)'!$C:$C,'[1]Deals (investment)'!$B:$B,$A255,'[1]Deals (investment)'!$V:$V,BH$1)</f>
        <v>#VALUE!</v>
      </c>
      <c r="BI255" s="17" t="e">
        <f>SUMIFS('[1]Deals (investment)'!$C:$C,'[1]Deals (investment)'!$B:$B,$A255,'[1]Deals (investment)'!$V:$V,BI$1)</f>
        <v>#VALUE!</v>
      </c>
      <c r="BJ255" s="17" t="e">
        <f>SUMIFS('[1]Deals (investment)'!$C:$C,'[1]Deals (investment)'!$B:$B,$A255,'[1]Deals (investment)'!$V:$V,BJ$1)</f>
        <v>#VALUE!</v>
      </c>
      <c r="BK255" s="17" t="e">
        <f>SUMIFS('[1]Deals (investment)'!$C:$C,'[1]Deals (investment)'!$B:$B,$A255,'[1]Deals (investment)'!$V:$V,BK$1)</f>
        <v>#VALUE!</v>
      </c>
      <c r="BL255" s="17" t="e">
        <f>SUMIFS('[1]Deals (investment)'!$C:$C,'[1]Deals (investment)'!$B:$B,$A255,'[1]Deals (investment)'!$V:$V,BL$1)</f>
        <v>#VALUE!</v>
      </c>
      <c r="BM255" s="17" t="e">
        <f>SUMIFS('[1]Deals (investment)'!$C:$C,'[1]Deals (investment)'!$B:$B,$A255,'[1]Deals (investment)'!$V:$V,BM$1)</f>
        <v>#VALUE!</v>
      </c>
      <c r="BN255" s="15"/>
      <c r="BO255" s="15"/>
      <c r="BP255" s="22"/>
      <c r="BQ255" s="15"/>
      <c r="BR255" s="15"/>
      <c r="BS255" s="15"/>
      <c r="BT255" s="15"/>
      <c r="BU255" s="15"/>
      <c r="BV255" s="15"/>
      <c r="BW255" s="15"/>
      <c r="BX255" s="15"/>
      <c r="BY255" s="15"/>
      <c r="BZ255" s="15"/>
      <c r="CA255" s="15"/>
      <c r="CB255" s="15"/>
      <c r="CC255" s="15"/>
      <c r="CD255" s="15" t="str">
        <f t="shared" ref="CD255:CD257" si="33">CONCATENATE(A255,B255,C255)</f>
        <v>SwiverSwiver aims to facilitate paperwork management for SMEs by offering online invoicing.Active</v>
      </c>
      <c r="CE255" s="15"/>
      <c r="CF255" s="15"/>
      <c r="CG255" s="15"/>
      <c r="CH255" s="15"/>
      <c r="CI255" s="15"/>
      <c r="CJ255" s="15"/>
    </row>
    <row r="256" spans="1:117" ht="12.75">
      <c r="A256" s="15" t="s">
        <v>2216</v>
      </c>
      <c r="B256" s="15" t="s">
        <v>2217</v>
      </c>
      <c r="C256" s="15" t="s">
        <v>58</v>
      </c>
      <c r="D256" s="16">
        <v>2016</v>
      </c>
      <c r="E256" s="15" t="s">
        <v>59</v>
      </c>
      <c r="F256" s="15"/>
      <c r="G256" s="15" t="s">
        <v>61</v>
      </c>
      <c r="H256" s="15" t="s">
        <v>61</v>
      </c>
      <c r="I256" s="15" t="s">
        <v>61</v>
      </c>
      <c r="J256" s="15"/>
      <c r="K256" s="17" t="e">
        <f t="shared" si="29"/>
        <v>#VALUE!</v>
      </c>
      <c r="L256" s="15"/>
      <c r="M256" s="18" t="e">
        <f t="shared" si="24"/>
        <v>#VALUE!</v>
      </c>
      <c r="N256" s="15" t="s">
        <v>2218</v>
      </c>
      <c r="O256" s="15"/>
      <c r="P256" s="15"/>
      <c r="Q256" s="24">
        <v>43544</v>
      </c>
      <c r="R256" s="15" t="s">
        <v>375</v>
      </c>
      <c r="S256" s="19">
        <v>150000</v>
      </c>
      <c r="T256" s="15" t="s">
        <v>375</v>
      </c>
      <c r="U256" s="17">
        <v>150000</v>
      </c>
      <c r="V256" s="15" t="s">
        <v>2219</v>
      </c>
      <c r="W256" s="15">
        <v>0</v>
      </c>
      <c r="X256" s="15" t="s">
        <v>158</v>
      </c>
      <c r="Y256" s="15" t="s">
        <v>2220</v>
      </c>
      <c r="AA256" s="25" t="s">
        <v>646</v>
      </c>
      <c r="AB256" s="20" t="s">
        <v>286</v>
      </c>
      <c r="AC256" s="21" t="s">
        <v>2221</v>
      </c>
      <c r="AD256" s="21" t="s">
        <v>2222</v>
      </c>
      <c r="AE256" s="21" t="s">
        <v>2223</v>
      </c>
      <c r="AF256" s="21" t="s">
        <v>2224</v>
      </c>
      <c r="AG256" s="22">
        <f t="shared" si="32"/>
        <v>0.80645161290322576</v>
      </c>
      <c r="AH256" s="15" t="str">
        <f t="shared" si="21"/>
        <v/>
      </c>
      <c r="AI256" s="22" t="str">
        <f>VLOOKUP(A256,'[1]Deals (investment)'!$B$2:$Z$1497,1,FALSE)</f>
        <v>Wallets Africa</v>
      </c>
      <c r="AJ256" s="22">
        <f>VLOOKUP(A256,'[1]Deals (investment)'!$B$2:$Z$870,15,FALSE)</f>
        <v>1</v>
      </c>
      <c r="AK256" s="17" t="e">
        <f>VLOOKUP(A256,'[1]Deals (Exits)'!B:B,1,FALSE)</f>
        <v>#N/A</v>
      </c>
      <c r="AL256" s="23">
        <f>VLOOKUP(G256,[1]Lookups!$V$3:$Y$197,4,FALSE)</f>
        <v>0</v>
      </c>
      <c r="AM256" s="17" t="str">
        <f>VLOOKUP(X256,[1]Lookups!$B$3:$C$200,2,FALSE)</f>
        <v>Financial Services</v>
      </c>
      <c r="AN256" s="17" t="str">
        <f>VLOOKUP(R256,[1]Lookups!$H$3:$I$69,2,FALSE)</f>
        <v>2. Seed</v>
      </c>
      <c r="AO256" s="17" t="str">
        <f>VLOOKUP(T256,[1]Lookups!$H$3:$I$69,2,FALSE)</f>
        <v>2. Seed</v>
      </c>
      <c r="AP256" s="17" t="str">
        <f>VLOOKUP(AN256,[1]Lookups!$N$3:$O$11,2,FALSE)</f>
        <v>Early</v>
      </c>
      <c r="AQ256" s="18" t="e">
        <f>COUNTIFS('[1]Deals (investment)'!$B:$B,$A256)</f>
        <v>#VALUE!</v>
      </c>
      <c r="AR256" s="18" t="e">
        <f>COUNTIFS('[1]Deals (investment)'!$B:$B,$A256,'[1]Deals (investment)'!$T:$T,$AW$1)+COUNTIFS('[1]Deals (investment)'!$B:$B,$A256,'[1]Deals (investment)'!$T:$T,$AX$1)+COUNTIFS('[1]Deals (investment)'!$B:$B,$A256,'[1]Deals (investment)'!$T:$T,$AY$1)</f>
        <v>#VALUE!</v>
      </c>
      <c r="AS256" s="17" t="e">
        <f>SUMIFS('[1]Deals (investment)'!$C:$C,'[1]Deals (investment)'!$B:$B,$A256)</f>
        <v>#VALUE!</v>
      </c>
      <c r="AT256" s="17" t="e">
        <f t="shared" si="25"/>
        <v>#VALUE!</v>
      </c>
      <c r="AU256" s="18" t="e">
        <f>COUNTIF('[1]Deals (Exits)'!$B:$B,A256)</f>
        <v>#VALUE!</v>
      </c>
      <c r="AV256" s="17" t="e">
        <f>SUMIFS('[1]Deals (investment)'!$C:$C,'[1]Deals (investment)'!$B:$B,$A256,'[1]Deals (investment)'!$T:$T,AV$1)</f>
        <v>#VALUE!</v>
      </c>
      <c r="AW256" s="17" t="e">
        <f>SUMIFS('[1]Deals (investment)'!$C:$C,'[1]Deals (investment)'!$B:$B,$A256,'[1]Deals (investment)'!$T:$T,AW$1)</f>
        <v>#VALUE!</v>
      </c>
      <c r="AX256" s="17" t="e">
        <f>SUMIFS('[1]Deals (investment)'!$C:$C,'[1]Deals (investment)'!$B:$B,$A256,'[1]Deals (investment)'!$T:$T,AX$1)</f>
        <v>#VALUE!</v>
      </c>
      <c r="AY256" s="17" t="e">
        <f>SUMIFS('[1]Deals (investment)'!$C:$C,'[1]Deals (investment)'!$B:$B,$A256,'[1]Deals (investment)'!$T:$T,AY$1)</f>
        <v>#VALUE!</v>
      </c>
      <c r="AZ256" s="17" t="e">
        <f>SUMIFS('[1]Deals (investment)'!$C:$C,'[1]Deals (investment)'!$B:$B,$A256,'[1]Deals (investment)'!$T:$T,AZ$1)</f>
        <v>#VALUE!</v>
      </c>
      <c r="BA256" s="17" t="e">
        <f>SUMIFS('[1]Deals (investment)'!$C:$C,'[1]Deals (investment)'!$B:$B,$A256,'[1]Deals (investment)'!$T:$T,BA$1)</f>
        <v>#VALUE!</v>
      </c>
      <c r="BB256" s="17" t="e">
        <f>SUMIFS('[1]Deals (investment)'!$C:$C,'[1]Deals (investment)'!$B:$B,$A256,'[1]Deals (investment)'!$T:$T,BB$1)</f>
        <v>#VALUE!</v>
      </c>
      <c r="BC256" s="17" t="e">
        <f>SUMIFS('[1]Deals (Exits)'!$C:$C,'[1]Deals (Exits)'!$B:$B,$A256)</f>
        <v>#VALUE!</v>
      </c>
      <c r="BD256" s="17" t="e">
        <f>SUMIFS('[1]Deals (investment)'!$C:$C,'[1]Deals (investment)'!$B:$B,$A256,'[1]Deals (investment)'!$V:$V,BD$1)</f>
        <v>#VALUE!</v>
      </c>
      <c r="BE256" s="17" t="e">
        <f>SUMIFS('[1]Deals (investment)'!$C:$C,'[1]Deals (investment)'!$B:$B,$A256,'[1]Deals (investment)'!$V:$V,BE$1)</f>
        <v>#VALUE!</v>
      </c>
      <c r="BF256" s="17" t="e">
        <f>SUMIFS('[1]Deals (investment)'!$C:$C,'[1]Deals (investment)'!$B:$B,$A256,'[1]Deals (investment)'!$V:$V,BF$1)</f>
        <v>#VALUE!</v>
      </c>
      <c r="BG256" s="17" t="e">
        <f>SUMIFS('[1]Deals (investment)'!$C:$C,'[1]Deals (investment)'!$B:$B,$A256,'[1]Deals (investment)'!$V:$V,BG$1)</f>
        <v>#VALUE!</v>
      </c>
      <c r="BH256" s="17" t="e">
        <f>SUMIFS('[1]Deals (investment)'!$C:$C,'[1]Deals (investment)'!$B:$B,$A256,'[1]Deals (investment)'!$V:$V,BH$1)</f>
        <v>#VALUE!</v>
      </c>
      <c r="BI256" s="17" t="e">
        <f>SUMIFS('[1]Deals (investment)'!$C:$C,'[1]Deals (investment)'!$B:$B,$A256,'[1]Deals (investment)'!$V:$V,BI$1)</f>
        <v>#VALUE!</v>
      </c>
      <c r="BJ256" s="17" t="e">
        <f>SUMIFS('[1]Deals (investment)'!$C:$C,'[1]Deals (investment)'!$B:$B,$A256,'[1]Deals (investment)'!$V:$V,BJ$1)</f>
        <v>#VALUE!</v>
      </c>
      <c r="BK256" s="17" t="e">
        <f>SUMIFS('[1]Deals (investment)'!$C:$C,'[1]Deals (investment)'!$B:$B,$A256,'[1]Deals (investment)'!$V:$V,BK$1)</f>
        <v>#VALUE!</v>
      </c>
      <c r="BL256" s="17" t="e">
        <f>SUMIFS('[1]Deals (investment)'!$C:$C,'[1]Deals (investment)'!$B:$B,$A256,'[1]Deals (investment)'!$V:$V,BL$1)</f>
        <v>#VALUE!</v>
      </c>
      <c r="BM256" s="17" t="e">
        <f>SUMIFS('[1]Deals (investment)'!$C:$C,'[1]Deals (investment)'!$B:$B,$A256,'[1]Deals (investment)'!$V:$V,BM$1)</f>
        <v>#VALUE!</v>
      </c>
      <c r="BN256" s="15"/>
      <c r="BO256" s="15"/>
      <c r="BP256" s="22"/>
      <c r="BQ256" s="15"/>
      <c r="BR256" s="15"/>
      <c r="BS256" s="15"/>
      <c r="BT256" s="15"/>
      <c r="BU256" s="15"/>
      <c r="BV256" s="15"/>
      <c r="BW256" s="15"/>
      <c r="BX256" s="15"/>
      <c r="BY256" s="15"/>
      <c r="BZ256" s="15"/>
      <c r="CA256" s="15"/>
      <c r="CB256" s="15"/>
      <c r="CC256" s="15"/>
      <c r="CD256" s="15" t="str">
        <f t="shared" si="33"/>
        <v>Wallets AfricaA fintech app that allows people to send money to friends or family and pay bills with only the recipient’s phone number, Wallet helps users keep track of their spending through financial reporting available on the app.Active</v>
      </c>
      <c r="CE256" s="15"/>
      <c r="CF256" s="15"/>
      <c r="CG256" s="15"/>
      <c r="CH256" s="15"/>
      <c r="CI256" s="15"/>
      <c r="CJ256" s="15"/>
      <c r="DM256">
        <v>214</v>
      </c>
    </row>
    <row r="257" spans="1:117" ht="12.75">
      <c r="A257" s="21" t="s">
        <v>2225</v>
      </c>
      <c r="B257" s="15" t="s">
        <v>2226</v>
      </c>
      <c r="C257" s="15" t="s">
        <v>58</v>
      </c>
      <c r="D257" s="16">
        <v>2013</v>
      </c>
      <c r="E257" s="15" t="s">
        <v>59</v>
      </c>
      <c r="F257" s="15" t="s">
        <v>199</v>
      </c>
      <c r="G257" s="15" t="s">
        <v>61</v>
      </c>
      <c r="H257" s="15" t="s">
        <v>61</v>
      </c>
      <c r="I257" s="15" t="s">
        <v>61</v>
      </c>
      <c r="J257" s="15"/>
      <c r="K257" s="17" t="e">
        <f t="shared" si="29"/>
        <v>#VALUE!</v>
      </c>
      <c r="L257" s="15"/>
      <c r="M257" s="18" t="e">
        <f t="shared" si="24"/>
        <v>#VALUE!</v>
      </c>
      <c r="N257" s="15"/>
      <c r="O257" s="15"/>
      <c r="P257" s="15"/>
      <c r="Q257" s="15"/>
      <c r="R257" s="15" t="s">
        <v>92</v>
      </c>
      <c r="S257" s="19">
        <v>50000</v>
      </c>
      <c r="T257" s="15" t="s">
        <v>375</v>
      </c>
      <c r="U257" s="17">
        <v>112500</v>
      </c>
      <c r="V257" s="15" t="s">
        <v>2227</v>
      </c>
      <c r="W257" s="15">
        <v>0</v>
      </c>
      <c r="X257" s="15" t="s">
        <v>256</v>
      </c>
      <c r="Y257" s="15" t="s">
        <v>2228</v>
      </c>
      <c r="AB257" s="20" t="s">
        <v>286</v>
      </c>
      <c r="AC257" s="21" t="s">
        <v>2229</v>
      </c>
      <c r="AD257" s="21" t="s">
        <v>2230</v>
      </c>
      <c r="AE257" s="21" t="s">
        <v>2231</v>
      </c>
      <c r="AF257" s="21" t="s">
        <v>2232</v>
      </c>
      <c r="AG257" s="22">
        <f t="shared" si="32"/>
        <v>0.74193548387096775</v>
      </c>
      <c r="AH257" s="15" t="e">
        <f t="shared" si="21"/>
        <v>#VALUE!</v>
      </c>
      <c r="AI257" s="35" t="str">
        <f>VLOOKUP(A257,'[1]Deals (investment)'!$B$2:$Z$1497,1,FALSE)</f>
        <v>Printivo.com</v>
      </c>
      <c r="AJ257" s="22">
        <f>VLOOKUP(A257,'[1]Deals (investment)'!$B$2:$Z$870,15,FALSE)</f>
        <v>1</v>
      </c>
      <c r="AK257" s="17" t="e">
        <f>VLOOKUP(A257,'[1]Deals (Exits)'!B:B,1,FALSE)</f>
        <v>#N/A</v>
      </c>
      <c r="AL257" s="23">
        <f>VLOOKUP(G257,[1]Lookups!$V$3:$Y$197,4,FALSE)</f>
        <v>0</v>
      </c>
      <c r="AM257" s="17" t="str">
        <f>VLOOKUP(X257,[1]Lookups!$B$3:$C$200,2,FALSE)</f>
        <v>Media &amp; Entertainment</v>
      </c>
      <c r="AN257" s="17" t="str">
        <f>VLOOKUP(R257,[1]Lookups!$H$3:$I$69,2,FALSE)</f>
        <v>4. Late Venture</v>
      </c>
      <c r="AO257" s="17" t="str">
        <f>VLOOKUP(T257,[1]Lookups!$H$3:$I$69,2,FALSE)</f>
        <v>2. Seed</v>
      </c>
      <c r="AP257" s="17" t="str">
        <f>VLOOKUP(AN257,[1]Lookups!$N$3:$O$11,2,FALSE)</f>
        <v>Growth</v>
      </c>
      <c r="AQ257" s="18" t="e">
        <f>COUNTIFS('[1]Deals (investment)'!$B:$B,$A257)</f>
        <v>#VALUE!</v>
      </c>
      <c r="AR257" s="18" t="e">
        <f>COUNTIFS('[1]Deals (investment)'!$B:$B,$A257,'[1]Deals (investment)'!$T:$T,$AW$1)+COUNTIFS('[1]Deals (investment)'!$B:$B,$A257,'[1]Deals (investment)'!$T:$T,$AX$1)+COUNTIFS('[1]Deals (investment)'!$B:$B,$A257,'[1]Deals (investment)'!$T:$T,$AY$1)</f>
        <v>#VALUE!</v>
      </c>
      <c r="AS257" s="17" t="e">
        <f>SUMIFS('[1]Deals (investment)'!$C:$C,'[1]Deals (investment)'!$B:$B,$A257)</f>
        <v>#VALUE!</v>
      </c>
      <c r="AT257" s="17" t="e">
        <f t="shared" si="25"/>
        <v>#VALUE!</v>
      </c>
      <c r="AU257" s="18" t="e">
        <f>COUNTIF('[1]Deals (Exits)'!$B:$B,A257)</f>
        <v>#VALUE!</v>
      </c>
      <c r="AV257" s="17" t="e">
        <f>SUMIFS('[1]Deals (investment)'!$C:$C,'[1]Deals (investment)'!$B:$B,$A257,'[1]Deals (investment)'!$T:$T,AV$1)</f>
        <v>#VALUE!</v>
      </c>
      <c r="AW257" s="17" t="e">
        <f>SUMIFS('[1]Deals (investment)'!$C:$C,'[1]Deals (investment)'!$B:$B,$A257,'[1]Deals (investment)'!$T:$T,AW$1)</f>
        <v>#VALUE!</v>
      </c>
      <c r="AX257" s="17" t="e">
        <f>SUMIFS('[1]Deals (investment)'!$C:$C,'[1]Deals (investment)'!$B:$B,$A257,'[1]Deals (investment)'!$T:$T,AX$1)</f>
        <v>#VALUE!</v>
      </c>
      <c r="AY257" s="17" t="e">
        <f>SUMIFS('[1]Deals (investment)'!$C:$C,'[1]Deals (investment)'!$B:$B,$A257,'[1]Deals (investment)'!$T:$T,AY$1)</f>
        <v>#VALUE!</v>
      </c>
      <c r="AZ257" s="17" t="e">
        <f>SUMIFS('[1]Deals (investment)'!$C:$C,'[1]Deals (investment)'!$B:$B,$A257,'[1]Deals (investment)'!$T:$T,AZ$1)</f>
        <v>#VALUE!</v>
      </c>
      <c r="BA257" s="17" t="e">
        <f>SUMIFS('[1]Deals (investment)'!$C:$C,'[1]Deals (investment)'!$B:$B,$A257,'[1]Deals (investment)'!$T:$T,BA$1)</f>
        <v>#VALUE!</v>
      </c>
      <c r="BB257" s="17" t="e">
        <f>SUMIFS('[1]Deals (investment)'!$C:$C,'[1]Deals (investment)'!$B:$B,$A257,'[1]Deals (investment)'!$T:$T,BB$1)</f>
        <v>#VALUE!</v>
      </c>
      <c r="BC257" s="17" t="e">
        <f>SUMIFS('[1]Deals (Exits)'!$C:$C,'[1]Deals (Exits)'!$B:$B,$A257)</f>
        <v>#VALUE!</v>
      </c>
      <c r="BD257" s="17" t="e">
        <f>SUMIFS('[1]Deals (investment)'!$C:$C,'[1]Deals (investment)'!$B:$B,$A257,'[1]Deals (investment)'!$V:$V,BD$1)</f>
        <v>#VALUE!</v>
      </c>
      <c r="BE257" s="17" t="e">
        <f>SUMIFS('[1]Deals (investment)'!$C:$C,'[1]Deals (investment)'!$B:$B,$A257,'[1]Deals (investment)'!$V:$V,BE$1)</f>
        <v>#VALUE!</v>
      </c>
      <c r="BF257" s="17" t="e">
        <f>SUMIFS('[1]Deals (investment)'!$C:$C,'[1]Deals (investment)'!$B:$B,$A257,'[1]Deals (investment)'!$V:$V,BF$1)</f>
        <v>#VALUE!</v>
      </c>
      <c r="BG257" s="17" t="e">
        <f>SUMIFS('[1]Deals (investment)'!$C:$C,'[1]Deals (investment)'!$B:$B,$A257,'[1]Deals (investment)'!$V:$V,BG$1)</f>
        <v>#VALUE!</v>
      </c>
      <c r="BH257" s="17" t="e">
        <f>SUMIFS('[1]Deals (investment)'!$C:$C,'[1]Deals (investment)'!$B:$B,$A257,'[1]Deals (investment)'!$V:$V,BH$1)</f>
        <v>#VALUE!</v>
      </c>
      <c r="BI257" s="17" t="e">
        <f>SUMIFS('[1]Deals (investment)'!$C:$C,'[1]Deals (investment)'!$B:$B,$A257,'[1]Deals (investment)'!$V:$V,BI$1)</f>
        <v>#VALUE!</v>
      </c>
      <c r="BJ257" s="17" t="e">
        <f>SUMIFS('[1]Deals (investment)'!$C:$C,'[1]Deals (investment)'!$B:$B,$A257,'[1]Deals (investment)'!$V:$V,BJ$1)</f>
        <v>#VALUE!</v>
      </c>
      <c r="BK257" s="17" t="e">
        <f>SUMIFS('[1]Deals (investment)'!$C:$C,'[1]Deals (investment)'!$B:$B,$A257,'[1]Deals (investment)'!$V:$V,BK$1)</f>
        <v>#VALUE!</v>
      </c>
      <c r="BL257" s="17" t="e">
        <f>SUMIFS('[1]Deals (investment)'!$C:$C,'[1]Deals (investment)'!$B:$B,$A257,'[1]Deals (investment)'!$V:$V,BL$1)</f>
        <v>#VALUE!</v>
      </c>
      <c r="BM257" s="17" t="e">
        <f>SUMIFS('[1]Deals (investment)'!$C:$C,'[1]Deals (investment)'!$B:$B,$A257,'[1]Deals (investment)'!$V:$V,BM$1)</f>
        <v>#VALUE!</v>
      </c>
      <c r="BN257" s="15"/>
      <c r="BO257" s="15"/>
      <c r="BP257" s="22"/>
      <c r="BQ257" s="15"/>
      <c r="BR257" s="15"/>
      <c r="BS257" s="15"/>
      <c r="BT257" s="15"/>
      <c r="BU257" s="15"/>
      <c r="BV257" s="15"/>
      <c r="BW257" s="15"/>
      <c r="BX257" s="15"/>
      <c r="BY257" s="15"/>
      <c r="BZ257" s="15"/>
      <c r="CA257" s="15"/>
      <c r="CB257" s="15"/>
      <c r="CC257" s="15"/>
      <c r="CD257" s="15" t="str">
        <f t="shared" si="33"/>
        <v>Printivo.comPrintivo.com is disrupting the Nigerian printing industry through their efficient printing expertise, wide range of design templates and the reach of the internet. The first of its kind in Nigeria, Printivo offers: high quality prints, unrivalled turnaround time, a do-it-yourself approach to print ordering and a wide range of print product design templates. Printivo serves both individual and corporate customers.Active</v>
      </c>
      <c r="CE257" s="15"/>
      <c r="CF257" s="15"/>
      <c r="CG257" s="15"/>
      <c r="CH257" s="15"/>
      <c r="CI257" s="15"/>
      <c r="CJ257" s="15"/>
      <c r="DM257">
        <v>91</v>
      </c>
    </row>
    <row r="258" spans="1:117" ht="12.75">
      <c r="A258" s="15" t="s">
        <v>2233</v>
      </c>
      <c r="B258" s="15" t="s">
        <v>2234</v>
      </c>
      <c r="C258" s="15" t="s">
        <v>58</v>
      </c>
      <c r="D258" s="15">
        <v>2017</v>
      </c>
      <c r="E258" s="15" t="s">
        <v>90</v>
      </c>
      <c r="F258" s="17"/>
      <c r="G258" s="15" t="s">
        <v>91</v>
      </c>
      <c r="H258" s="15" t="s">
        <v>91</v>
      </c>
      <c r="I258" s="17" t="s">
        <v>91</v>
      </c>
      <c r="J258" s="17"/>
      <c r="K258" s="17" t="e">
        <f t="shared" si="29"/>
        <v>#VALUE!</v>
      </c>
      <c r="L258" s="15"/>
      <c r="M258" s="18" t="e">
        <f t="shared" si="24"/>
        <v>#VALUE!</v>
      </c>
      <c r="N258" s="15"/>
      <c r="O258" s="15"/>
      <c r="P258" s="15"/>
      <c r="Q258" s="15"/>
      <c r="R258" s="15" t="s">
        <v>375</v>
      </c>
      <c r="S258" s="19">
        <v>160000</v>
      </c>
      <c r="T258" s="15" t="s">
        <v>375</v>
      </c>
      <c r="U258" s="19">
        <v>160000</v>
      </c>
      <c r="V258" s="15" t="s">
        <v>2235</v>
      </c>
      <c r="W258" s="15">
        <v>0</v>
      </c>
      <c r="X258" s="15" t="s">
        <v>404</v>
      </c>
      <c r="Y258" s="17" t="s">
        <v>1537</v>
      </c>
      <c r="AB258" s="30"/>
      <c r="AC258" s="31" t="s">
        <v>2236</v>
      </c>
      <c r="AD258" s="17"/>
      <c r="AE258" s="17"/>
      <c r="AF258" s="17"/>
      <c r="AG258" s="22">
        <f t="shared" si="32"/>
        <v>0.58064516129032262</v>
      </c>
      <c r="AH258" s="15" t="e">
        <f t="shared" ref="AH258:AH321" si="34">IF(A258 = "","",IF(COUNTIF(CD:CD,CONCATENATE(A258,B258,C258))&gt;1,"Duplicated",""))</f>
        <v>#VALUE!</v>
      </c>
      <c r="AI258" s="22" t="str">
        <f>VLOOKUP(A258,'[1]Deals (investment)'!$B$2:$Z$1497,1,FALSE)</f>
        <v>Aura</v>
      </c>
      <c r="AJ258" s="22">
        <f>VLOOKUP(A258,'[1]Deals (investment)'!$B$2:$Z$870,15,FALSE)</f>
        <v>1</v>
      </c>
      <c r="AK258" s="17" t="e">
        <f>VLOOKUP(A258,'[1]Deals (Exits)'!B:B,1,FALSE)</f>
        <v>#N/A</v>
      </c>
      <c r="AL258" s="23">
        <f>VLOOKUP(G258,[1]Lookups!$V$3:$Y$197,4,FALSE)</f>
        <v>0</v>
      </c>
      <c r="AM258" s="17" t="str">
        <f>VLOOKUP(X258,[1]Lookups!$B$3:$C$200,2,FALSE)</f>
        <v>Other Technologies &amp; Information Technology</v>
      </c>
      <c r="AN258" s="17" t="str">
        <f>VLOOKUP(R258,[1]Lookups!$H$3:$I$69,2,FALSE)</f>
        <v>2. Seed</v>
      </c>
      <c r="AO258" s="17" t="str">
        <f>VLOOKUP(T258,[1]Lookups!$H$3:$I$69,2,FALSE)</f>
        <v>2. Seed</v>
      </c>
      <c r="AP258" s="17" t="str">
        <f>VLOOKUP(AN258,[1]Lookups!$N$3:$O$11,2,FALSE)</f>
        <v>Early</v>
      </c>
      <c r="AQ258" s="18" t="e">
        <f>COUNTIFS('[1]Deals (investment)'!$B:$B,$A258)</f>
        <v>#VALUE!</v>
      </c>
      <c r="AR258" s="18" t="e">
        <f>COUNTIFS('[1]Deals (investment)'!$B:$B,$A258,'[1]Deals (investment)'!$T:$T,$AW$1)+COUNTIFS('[1]Deals (investment)'!$B:$B,$A258,'[1]Deals (investment)'!$T:$T,$AX$1)+COUNTIFS('[1]Deals (investment)'!$B:$B,$A258,'[1]Deals (investment)'!$T:$T,$AY$1)</f>
        <v>#VALUE!</v>
      </c>
      <c r="AS258" s="17" t="e">
        <f>SUMIFS('[1]Deals (investment)'!$C:$C,'[1]Deals (investment)'!$B:$B,$A258)</f>
        <v>#VALUE!</v>
      </c>
      <c r="AT258" s="17" t="e">
        <f t="shared" si="25"/>
        <v>#VALUE!</v>
      </c>
      <c r="AU258" s="18" t="e">
        <f>COUNTIF('[1]Deals (Exits)'!$B:$B,A258)</f>
        <v>#VALUE!</v>
      </c>
      <c r="AV258" s="17" t="e">
        <f>SUMIFS('[1]Deals (investment)'!$C:$C,'[1]Deals (investment)'!$B:$B,$A258,'[1]Deals (investment)'!$T:$T,AV$1)</f>
        <v>#VALUE!</v>
      </c>
      <c r="AW258" s="17" t="e">
        <f>SUMIFS('[1]Deals (investment)'!$C:$C,'[1]Deals (investment)'!$B:$B,$A258,'[1]Deals (investment)'!$T:$T,AW$1)</f>
        <v>#VALUE!</v>
      </c>
      <c r="AX258" s="17" t="e">
        <f>SUMIFS('[1]Deals (investment)'!$C:$C,'[1]Deals (investment)'!$B:$B,$A258,'[1]Deals (investment)'!$T:$T,AX$1)</f>
        <v>#VALUE!</v>
      </c>
      <c r="AY258" s="17" t="e">
        <f>SUMIFS('[1]Deals (investment)'!$C:$C,'[1]Deals (investment)'!$B:$B,$A258,'[1]Deals (investment)'!$T:$T,AY$1)</f>
        <v>#VALUE!</v>
      </c>
      <c r="AZ258" s="17" t="e">
        <f>SUMIFS('[1]Deals (investment)'!$C:$C,'[1]Deals (investment)'!$B:$B,$A258,'[1]Deals (investment)'!$T:$T,AZ$1)</f>
        <v>#VALUE!</v>
      </c>
      <c r="BA258" s="17" t="e">
        <f>SUMIFS('[1]Deals (investment)'!$C:$C,'[1]Deals (investment)'!$B:$B,$A258,'[1]Deals (investment)'!$T:$T,BA$1)</f>
        <v>#VALUE!</v>
      </c>
      <c r="BB258" s="17" t="e">
        <f>SUMIFS('[1]Deals (investment)'!$C:$C,'[1]Deals (investment)'!$B:$B,$A258,'[1]Deals (investment)'!$T:$T,BB$1)</f>
        <v>#VALUE!</v>
      </c>
      <c r="BC258" s="17" t="e">
        <f>SUMIFS('[1]Deals (Exits)'!$C:$C,'[1]Deals (Exits)'!$B:$B,$A258)</f>
        <v>#VALUE!</v>
      </c>
      <c r="BD258" s="17" t="e">
        <f>SUMIFS('[1]Deals (investment)'!$C:$C,'[1]Deals (investment)'!$B:$B,$A258,'[1]Deals (investment)'!$V:$V,BD$1)</f>
        <v>#VALUE!</v>
      </c>
      <c r="BE258" s="17" t="e">
        <f>SUMIFS('[1]Deals (investment)'!$C:$C,'[1]Deals (investment)'!$B:$B,$A258,'[1]Deals (investment)'!$V:$V,BE$1)</f>
        <v>#VALUE!</v>
      </c>
      <c r="BF258" s="17" t="e">
        <f>SUMIFS('[1]Deals (investment)'!$C:$C,'[1]Deals (investment)'!$B:$B,$A258,'[1]Deals (investment)'!$V:$V,BF$1)</f>
        <v>#VALUE!</v>
      </c>
      <c r="BG258" s="17" t="e">
        <f>SUMIFS('[1]Deals (investment)'!$C:$C,'[1]Deals (investment)'!$B:$B,$A258,'[1]Deals (investment)'!$V:$V,BG$1)</f>
        <v>#VALUE!</v>
      </c>
      <c r="BH258" s="17" t="e">
        <f>SUMIFS('[1]Deals (investment)'!$C:$C,'[1]Deals (investment)'!$B:$B,$A258,'[1]Deals (investment)'!$V:$V,BH$1)</f>
        <v>#VALUE!</v>
      </c>
      <c r="BI258" s="17" t="e">
        <f>SUMIFS('[1]Deals (investment)'!$C:$C,'[1]Deals (investment)'!$B:$B,$A258,'[1]Deals (investment)'!$V:$V,BI$1)</f>
        <v>#VALUE!</v>
      </c>
      <c r="BJ258" s="17" t="e">
        <f>SUMIFS('[1]Deals (investment)'!$C:$C,'[1]Deals (investment)'!$B:$B,$A258,'[1]Deals (investment)'!$V:$V,BJ$1)</f>
        <v>#VALUE!</v>
      </c>
      <c r="BK258" s="17" t="e">
        <f>SUMIFS('[1]Deals (investment)'!$C:$C,'[1]Deals (investment)'!$B:$B,$A258,'[1]Deals (investment)'!$V:$V,BK$1)</f>
        <v>#VALUE!</v>
      </c>
      <c r="BL258" s="17" t="e">
        <f>SUMIFS('[1]Deals (investment)'!$C:$C,'[1]Deals (investment)'!$B:$B,$A258,'[1]Deals (investment)'!$V:$V,BL$1)</f>
        <v>#VALUE!</v>
      </c>
      <c r="BM258" s="17" t="e">
        <f>SUMIFS('[1]Deals (investment)'!$C:$C,'[1]Deals (investment)'!$B:$B,$A258,'[1]Deals (investment)'!$V:$V,BM$1)</f>
        <v>#VALUE!</v>
      </c>
      <c r="BN258" s="15"/>
      <c r="BO258" s="15"/>
      <c r="BP258" s="22"/>
      <c r="BQ258" s="15"/>
      <c r="BR258" s="15"/>
      <c r="BS258" s="15"/>
      <c r="BT258" s="15"/>
      <c r="BU258" s="15"/>
      <c r="BV258" s="15"/>
      <c r="BW258" s="15"/>
      <c r="BX258" s="15"/>
      <c r="BY258" s="15"/>
      <c r="BZ258" s="15"/>
      <c r="CA258" s="15"/>
      <c r="CB258" s="15"/>
      <c r="CC258" s="15"/>
      <c r="CD258" s="15"/>
      <c r="CE258" s="15"/>
      <c r="CF258" s="15"/>
      <c r="CG258" s="15"/>
      <c r="CH258" s="15"/>
      <c r="CI258" s="15"/>
      <c r="CJ258" s="15"/>
    </row>
    <row r="259" spans="1:117" ht="12.75">
      <c r="A259" s="15" t="s">
        <v>2237</v>
      </c>
      <c r="B259" s="15" t="s">
        <v>2238</v>
      </c>
      <c r="C259" s="15" t="s">
        <v>58</v>
      </c>
      <c r="D259" s="16">
        <v>2017</v>
      </c>
      <c r="E259" s="15" t="s">
        <v>666</v>
      </c>
      <c r="F259" s="15"/>
      <c r="G259" s="15" t="s">
        <v>891</v>
      </c>
      <c r="H259" s="15" t="s">
        <v>891</v>
      </c>
      <c r="I259" s="15" t="s">
        <v>891</v>
      </c>
      <c r="J259" s="15"/>
      <c r="K259" s="17" t="e">
        <f t="shared" si="29"/>
        <v>#VALUE!</v>
      </c>
      <c r="L259" s="15"/>
      <c r="M259" s="18" t="e">
        <f t="shared" si="24"/>
        <v>#VALUE!</v>
      </c>
      <c r="N259" s="15"/>
      <c r="O259" s="15"/>
      <c r="P259" s="15"/>
      <c r="Q259" s="15"/>
      <c r="R259" s="15"/>
      <c r="S259" s="19"/>
      <c r="T259" s="15"/>
      <c r="U259" s="17"/>
      <c r="V259" s="15" t="s">
        <v>2239</v>
      </c>
      <c r="W259" s="15"/>
      <c r="X259" s="15" t="s">
        <v>158</v>
      </c>
      <c r="Y259" s="15" t="s">
        <v>2240</v>
      </c>
      <c r="AB259" s="32">
        <v>43506</v>
      </c>
      <c r="AC259" s="21" t="s">
        <v>2241</v>
      </c>
      <c r="AD259" s="21" t="s">
        <v>2242</v>
      </c>
      <c r="AE259" s="21" t="s">
        <v>2243</v>
      </c>
      <c r="AF259" s="21" t="s">
        <v>2244</v>
      </c>
      <c r="AG259" s="22">
        <f t="shared" si="32"/>
        <v>0.54838709677419351</v>
      </c>
      <c r="AH259" s="15" t="str">
        <f t="shared" si="34"/>
        <v/>
      </c>
      <c r="AI259" s="22" t="str">
        <f>VLOOKUP(A259,'[1]Deals (investment)'!$B$2:$Z$1497,1,FALSE)</f>
        <v>Eversend</v>
      </c>
      <c r="AJ259" s="22">
        <f>VLOOKUP(A259,'[1]Deals (investment)'!$B$2:$Z$870,15,FALSE)</f>
        <v>1</v>
      </c>
      <c r="AK259" s="17" t="e">
        <f>VLOOKUP(A259,'[1]Deals (Exits)'!B:B,1,FALSE)</f>
        <v>#N/A</v>
      </c>
      <c r="AL259" s="23">
        <f>VLOOKUP(G259,[1]Lookups!$V$3:$Y$197,4,FALSE)</f>
        <v>0</v>
      </c>
      <c r="AM259" s="17" t="str">
        <f>VLOOKUP(X259,[1]Lookups!$B$3:$C$200,2,FALSE)</f>
        <v>Financial Services</v>
      </c>
      <c r="AN259" s="17" t="e">
        <f>VLOOKUP(R259,[1]Lookups!$H$3:$I$69,2,FALSE)</f>
        <v>#N/A</v>
      </c>
      <c r="AO259" s="17" t="e">
        <f>VLOOKUP(T259,[1]Lookups!$H$3:$I$69,2,FALSE)</f>
        <v>#N/A</v>
      </c>
      <c r="AP259" s="17" t="e">
        <f>VLOOKUP(AN259,[1]Lookups!$N$3:$O$11,2,FALSE)</f>
        <v>#N/A</v>
      </c>
      <c r="AQ259" s="18" t="e">
        <f>COUNTIFS('[1]Deals (investment)'!$B:$B,$A259)</f>
        <v>#VALUE!</v>
      </c>
      <c r="AR259" s="18" t="e">
        <f>COUNTIFS('[1]Deals (investment)'!$B:$B,$A259,'[1]Deals (investment)'!$T:$T,$AW$1)+COUNTIFS('[1]Deals (investment)'!$B:$B,$A259,'[1]Deals (investment)'!$T:$T,$AX$1)+COUNTIFS('[1]Deals (investment)'!$B:$B,$A259,'[1]Deals (investment)'!$T:$T,$AY$1)</f>
        <v>#VALUE!</v>
      </c>
      <c r="AS259" s="17" t="e">
        <f>SUMIFS('[1]Deals (investment)'!$C:$C,'[1]Deals (investment)'!$B:$B,$A259)</f>
        <v>#VALUE!</v>
      </c>
      <c r="AT259" s="17" t="e">
        <f t="shared" si="25"/>
        <v>#VALUE!</v>
      </c>
      <c r="AU259" s="18" t="e">
        <f>COUNTIF('[1]Deals (Exits)'!$B:$B,A259)</f>
        <v>#VALUE!</v>
      </c>
      <c r="AV259" s="17" t="e">
        <f>SUMIFS('[1]Deals (investment)'!$C:$C,'[1]Deals (investment)'!$B:$B,$A259,'[1]Deals (investment)'!$T:$T,AV$1)</f>
        <v>#VALUE!</v>
      </c>
      <c r="AW259" s="17" t="e">
        <f>SUMIFS('[1]Deals (investment)'!$C:$C,'[1]Deals (investment)'!$B:$B,$A259,'[1]Deals (investment)'!$T:$T,AW$1)</f>
        <v>#VALUE!</v>
      </c>
      <c r="AX259" s="17" t="e">
        <f>SUMIFS('[1]Deals (investment)'!$C:$C,'[1]Deals (investment)'!$B:$B,$A259,'[1]Deals (investment)'!$T:$T,AX$1)</f>
        <v>#VALUE!</v>
      </c>
      <c r="AY259" s="17" t="e">
        <f>SUMIFS('[1]Deals (investment)'!$C:$C,'[1]Deals (investment)'!$B:$B,$A259,'[1]Deals (investment)'!$T:$T,AY$1)</f>
        <v>#VALUE!</v>
      </c>
      <c r="AZ259" s="17" t="e">
        <f>SUMIFS('[1]Deals (investment)'!$C:$C,'[1]Deals (investment)'!$B:$B,$A259,'[1]Deals (investment)'!$T:$T,AZ$1)</f>
        <v>#VALUE!</v>
      </c>
      <c r="BA259" s="17" t="e">
        <f>SUMIFS('[1]Deals (investment)'!$C:$C,'[1]Deals (investment)'!$B:$B,$A259,'[1]Deals (investment)'!$T:$T,BA$1)</f>
        <v>#VALUE!</v>
      </c>
      <c r="BB259" s="17" t="e">
        <f>SUMIFS('[1]Deals (investment)'!$C:$C,'[1]Deals (investment)'!$B:$B,$A259,'[1]Deals (investment)'!$T:$T,BB$1)</f>
        <v>#VALUE!</v>
      </c>
      <c r="BC259" s="17" t="e">
        <f>SUMIFS('[1]Deals (Exits)'!$C:$C,'[1]Deals (Exits)'!$B:$B,$A259)</f>
        <v>#VALUE!</v>
      </c>
      <c r="BD259" s="17" t="e">
        <f>SUMIFS('[1]Deals (investment)'!$C:$C,'[1]Deals (investment)'!$B:$B,$A259,'[1]Deals (investment)'!$V:$V,BD$1)</f>
        <v>#VALUE!</v>
      </c>
      <c r="BE259" s="17" t="e">
        <f>SUMIFS('[1]Deals (investment)'!$C:$C,'[1]Deals (investment)'!$B:$B,$A259,'[1]Deals (investment)'!$V:$V,BE$1)</f>
        <v>#VALUE!</v>
      </c>
      <c r="BF259" s="17" t="e">
        <f>SUMIFS('[1]Deals (investment)'!$C:$C,'[1]Deals (investment)'!$B:$B,$A259,'[1]Deals (investment)'!$V:$V,BF$1)</f>
        <v>#VALUE!</v>
      </c>
      <c r="BG259" s="17" t="e">
        <f>SUMIFS('[1]Deals (investment)'!$C:$C,'[1]Deals (investment)'!$B:$B,$A259,'[1]Deals (investment)'!$V:$V,BG$1)</f>
        <v>#VALUE!</v>
      </c>
      <c r="BH259" s="17" t="e">
        <f>SUMIFS('[1]Deals (investment)'!$C:$C,'[1]Deals (investment)'!$B:$B,$A259,'[1]Deals (investment)'!$V:$V,BH$1)</f>
        <v>#VALUE!</v>
      </c>
      <c r="BI259" s="17" t="e">
        <f>SUMIFS('[1]Deals (investment)'!$C:$C,'[1]Deals (investment)'!$B:$B,$A259,'[1]Deals (investment)'!$V:$V,BI$1)</f>
        <v>#VALUE!</v>
      </c>
      <c r="BJ259" s="17" t="e">
        <f>SUMIFS('[1]Deals (investment)'!$C:$C,'[1]Deals (investment)'!$B:$B,$A259,'[1]Deals (investment)'!$V:$V,BJ$1)</f>
        <v>#VALUE!</v>
      </c>
      <c r="BK259" s="17" t="e">
        <f>SUMIFS('[1]Deals (investment)'!$C:$C,'[1]Deals (investment)'!$B:$B,$A259,'[1]Deals (investment)'!$V:$V,BK$1)</f>
        <v>#VALUE!</v>
      </c>
      <c r="BL259" s="17" t="e">
        <f>SUMIFS('[1]Deals (investment)'!$C:$C,'[1]Deals (investment)'!$B:$B,$A259,'[1]Deals (investment)'!$V:$V,BL$1)</f>
        <v>#VALUE!</v>
      </c>
      <c r="BM259" s="17" t="e">
        <f>SUMIFS('[1]Deals (investment)'!$C:$C,'[1]Deals (investment)'!$B:$B,$A259,'[1]Deals (investment)'!$V:$V,BM$1)</f>
        <v>#VALUE!</v>
      </c>
      <c r="BN259" s="15"/>
      <c r="BO259" s="15"/>
      <c r="BP259" s="22"/>
      <c r="BQ259" s="15"/>
      <c r="BR259" s="15"/>
      <c r="BS259" s="15"/>
      <c r="BT259" s="15"/>
      <c r="BU259" s="15"/>
      <c r="BV259" s="15"/>
      <c r="BW259" s="15"/>
      <c r="BX259" s="15"/>
      <c r="BY259" s="15"/>
      <c r="BZ259" s="15"/>
      <c r="CA259" s="15"/>
      <c r="CB259" s="15"/>
      <c r="CC259" s="15"/>
      <c r="CD259" s="15"/>
      <c r="CE259" s="15"/>
      <c r="CF259" s="15"/>
      <c r="CG259" s="15"/>
      <c r="CH259" s="15"/>
      <c r="CI259" s="15"/>
      <c r="CJ259" s="15"/>
      <c r="DM259">
        <v>107</v>
      </c>
    </row>
    <row r="260" spans="1:117" ht="12.75">
      <c r="A260" s="15" t="s">
        <v>2245</v>
      </c>
      <c r="B260" s="15" t="s">
        <v>2246</v>
      </c>
      <c r="C260" s="15" t="s">
        <v>58</v>
      </c>
      <c r="D260" s="16">
        <v>2017</v>
      </c>
      <c r="E260" s="26" t="s">
        <v>128</v>
      </c>
      <c r="F260" s="26" t="s">
        <v>199</v>
      </c>
      <c r="G260" s="26" t="s">
        <v>129</v>
      </c>
      <c r="H260" s="26" t="s">
        <v>129</v>
      </c>
      <c r="I260" s="15" t="s">
        <v>129</v>
      </c>
      <c r="J260" s="26"/>
      <c r="K260" s="17" t="e">
        <f t="shared" si="29"/>
        <v>#VALUE!</v>
      </c>
      <c r="L260" s="15"/>
      <c r="M260" s="18" t="e">
        <f t="shared" si="24"/>
        <v>#VALUE!</v>
      </c>
      <c r="N260" s="15"/>
      <c r="O260" s="15"/>
      <c r="P260" s="15"/>
      <c r="Q260" s="15"/>
      <c r="R260" s="15" t="s">
        <v>132</v>
      </c>
      <c r="S260" s="19" t="s">
        <v>144</v>
      </c>
      <c r="T260" s="15" t="s">
        <v>132</v>
      </c>
      <c r="U260" s="17" t="s">
        <v>144</v>
      </c>
      <c r="V260" s="15" t="s">
        <v>2247</v>
      </c>
      <c r="W260" s="15">
        <v>0</v>
      </c>
      <c r="X260" s="15" t="s">
        <v>64</v>
      </c>
      <c r="Y260" s="15" t="s">
        <v>2248</v>
      </c>
      <c r="AB260" s="20" t="s">
        <v>333</v>
      </c>
      <c r="AC260" s="21" t="s">
        <v>2249</v>
      </c>
      <c r="AD260" s="27" t="s">
        <v>2250</v>
      </c>
      <c r="AE260" s="27" t="s">
        <v>2251</v>
      </c>
      <c r="AF260" s="27" t="s">
        <v>2252</v>
      </c>
      <c r="AG260" s="22">
        <f t="shared" si="32"/>
        <v>0.74193548387096775</v>
      </c>
      <c r="AH260" s="15" t="str">
        <f t="shared" si="34"/>
        <v/>
      </c>
      <c r="AI260" s="22" t="str">
        <f>VLOOKUP(A260,'[1]Deals (investment)'!$B$2:$Z$1497,1,FALSE)</f>
        <v>Breadfast</v>
      </c>
      <c r="AJ260" s="22" t="e">
        <f>VLOOKUP(A260,'[1]Deals (investment)'!$B$2:$Z$870,15,FALSE)</f>
        <v>#N/A</v>
      </c>
      <c r="AK260" s="17" t="e">
        <f>VLOOKUP(A260,'[1]Deals (Exits)'!B:B,1,FALSE)</f>
        <v>#N/A</v>
      </c>
      <c r="AL260" s="23">
        <f>VLOOKUP(G260,[1]Lookups!$V$3:$Y$197,4,FALSE)</f>
        <v>0</v>
      </c>
      <c r="AM260" s="17" t="str">
        <f>VLOOKUP(X260,[1]Lookups!$B$3:$C$200,2,FALSE)</f>
        <v>E-commerce &amp; Retail</v>
      </c>
      <c r="AN260" s="17" t="str">
        <f>VLOOKUP(R260,[1]Lookups!$H$3:$I$69,2,FALSE)</f>
        <v>3. Early Venture</v>
      </c>
      <c r="AO260" s="17" t="str">
        <f>VLOOKUP(T260,[1]Lookups!$H$3:$I$69,2,FALSE)</f>
        <v>3. Early Venture</v>
      </c>
      <c r="AP260" s="17" t="str">
        <f>VLOOKUP(AN260,[1]Lookups!$N$3:$O$11,2,FALSE)</f>
        <v>Early</v>
      </c>
      <c r="AQ260" s="18" t="e">
        <f>COUNTIFS('[1]Deals (investment)'!$B:$B,$A260)</f>
        <v>#VALUE!</v>
      </c>
      <c r="AR260" s="18" t="e">
        <f>COUNTIFS('[1]Deals (investment)'!$B:$B,$A260,'[1]Deals (investment)'!$T:$T,$AW$1)+COUNTIFS('[1]Deals (investment)'!$B:$B,$A260,'[1]Deals (investment)'!$T:$T,$AX$1)+COUNTIFS('[1]Deals (investment)'!$B:$B,$A260,'[1]Deals (investment)'!$T:$T,$AY$1)</f>
        <v>#VALUE!</v>
      </c>
      <c r="AS260" s="17" t="e">
        <f>SUMIFS('[1]Deals (investment)'!$C:$C,'[1]Deals (investment)'!$B:$B,$A260)</f>
        <v>#VALUE!</v>
      </c>
      <c r="AT260" s="17" t="e">
        <f t="shared" si="25"/>
        <v>#VALUE!</v>
      </c>
      <c r="AU260" s="18" t="e">
        <f>COUNTIF('[1]Deals (Exits)'!$B:$B,A260)</f>
        <v>#VALUE!</v>
      </c>
      <c r="AV260" s="17" t="e">
        <f>SUMIFS('[1]Deals (investment)'!$C:$C,'[1]Deals (investment)'!$B:$B,$A260,'[1]Deals (investment)'!$T:$T,AV$1)</f>
        <v>#VALUE!</v>
      </c>
      <c r="AW260" s="17" t="e">
        <f>SUMIFS('[1]Deals (investment)'!$C:$C,'[1]Deals (investment)'!$B:$B,$A260,'[1]Deals (investment)'!$T:$T,AW$1)</f>
        <v>#VALUE!</v>
      </c>
      <c r="AX260" s="17" t="e">
        <f>SUMIFS('[1]Deals (investment)'!$C:$C,'[1]Deals (investment)'!$B:$B,$A260,'[1]Deals (investment)'!$T:$T,AX$1)</f>
        <v>#VALUE!</v>
      </c>
      <c r="AY260" s="17" t="e">
        <f>SUMIFS('[1]Deals (investment)'!$C:$C,'[1]Deals (investment)'!$B:$B,$A260,'[1]Deals (investment)'!$T:$T,AY$1)</f>
        <v>#VALUE!</v>
      </c>
      <c r="AZ260" s="17" t="e">
        <f>SUMIFS('[1]Deals (investment)'!$C:$C,'[1]Deals (investment)'!$B:$B,$A260,'[1]Deals (investment)'!$T:$T,AZ$1)</f>
        <v>#VALUE!</v>
      </c>
      <c r="BA260" s="17" t="e">
        <f>SUMIFS('[1]Deals (investment)'!$C:$C,'[1]Deals (investment)'!$B:$B,$A260,'[1]Deals (investment)'!$T:$T,BA$1)</f>
        <v>#VALUE!</v>
      </c>
      <c r="BB260" s="17" t="e">
        <f>SUMIFS('[1]Deals (investment)'!$C:$C,'[1]Deals (investment)'!$B:$B,$A260,'[1]Deals (investment)'!$T:$T,BB$1)</f>
        <v>#VALUE!</v>
      </c>
      <c r="BC260" s="17" t="e">
        <f>SUMIFS('[1]Deals (Exits)'!$C:$C,'[1]Deals (Exits)'!$B:$B,$A260)</f>
        <v>#VALUE!</v>
      </c>
      <c r="BD260" s="17" t="e">
        <f>SUMIFS('[1]Deals (investment)'!$C:$C,'[1]Deals (investment)'!$B:$B,$A260,'[1]Deals (investment)'!$V:$V,BD$1)</f>
        <v>#VALUE!</v>
      </c>
      <c r="BE260" s="17" t="e">
        <f>SUMIFS('[1]Deals (investment)'!$C:$C,'[1]Deals (investment)'!$B:$B,$A260,'[1]Deals (investment)'!$V:$V,BE$1)</f>
        <v>#VALUE!</v>
      </c>
      <c r="BF260" s="17" t="e">
        <f>SUMIFS('[1]Deals (investment)'!$C:$C,'[1]Deals (investment)'!$B:$B,$A260,'[1]Deals (investment)'!$V:$V,BF$1)</f>
        <v>#VALUE!</v>
      </c>
      <c r="BG260" s="17" t="e">
        <f>SUMIFS('[1]Deals (investment)'!$C:$C,'[1]Deals (investment)'!$B:$B,$A260,'[1]Deals (investment)'!$V:$V,BG$1)</f>
        <v>#VALUE!</v>
      </c>
      <c r="BH260" s="17" t="e">
        <f>SUMIFS('[1]Deals (investment)'!$C:$C,'[1]Deals (investment)'!$B:$B,$A260,'[1]Deals (investment)'!$V:$V,BH$1)</f>
        <v>#VALUE!</v>
      </c>
      <c r="BI260" s="17" t="e">
        <f>SUMIFS('[1]Deals (investment)'!$C:$C,'[1]Deals (investment)'!$B:$B,$A260,'[1]Deals (investment)'!$V:$V,BI$1)</f>
        <v>#VALUE!</v>
      </c>
      <c r="BJ260" s="17" t="e">
        <f>SUMIFS('[1]Deals (investment)'!$C:$C,'[1]Deals (investment)'!$B:$B,$A260,'[1]Deals (investment)'!$V:$V,BJ$1)</f>
        <v>#VALUE!</v>
      </c>
      <c r="BK260" s="17" t="e">
        <f>SUMIFS('[1]Deals (investment)'!$C:$C,'[1]Deals (investment)'!$B:$B,$A260,'[1]Deals (investment)'!$V:$V,BK$1)</f>
        <v>#VALUE!</v>
      </c>
      <c r="BL260" s="17" t="e">
        <f>SUMIFS('[1]Deals (investment)'!$C:$C,'[1]Deals (investment)'!$B:$B,$A260,'[1]Deals (investment)'!$V:$V,BL$1)</f>
        <v>#VALUE!</v>
      </c>
      <c r="BM260" s="17" t="e">
        <f>SUMIFS('[1]Deals (investment)'!$C:$C,'[1]Deals (investment)'!$B:$B,$A260,'[1]Deals (investment)'!$V:$V,BM$1)</f>
        <v>#VALUE!</v>
      </c>
      <c r="BN260" s="15"/>
      <c r="BO260" s="15"/>
      <c r="BP260" s="22"/>
      <c r="BQ260" s="15"/>
      <c r="BR260" s="15"/>
      <c r="BS260" s="15"/>
      <c r="BT260" s="15"/>
      <c r="BU260" s="15"/>
      <c r="BV260" s="15"/>
      <c r="BW260" s="15"/>
      <c r="BX260" s="15"/>
      <c r="BY260" s="15"/>
      <c r="BZ260" s="15"/>
      <c r="CA260" s="15"/>
      <c r="CB260" s="15"/>
      <c r="CC260" s="15"/>
      <c r="CD260" s="15" t="str">
        <f>CONCATENATE(A260,B260,C260)</f>
        <v>BreadfastBreadfast is a bakery and breakfast delivery startup.Active</v>
      </c>
      <c r="CE260" s="15"/>
      <c r="CF260" s="15"/>
      <c r="CG260" s="15"/>
      <c r="CH260" s="15"/>
      <c r="CI260" s="15"/>
      <c r="CJ260" s="15"/>
    </row>
    <row r="261" spans="1:117" ht="12.75">
      <c r="A261" s="15" t="s">
        <v>2253</v>
      </c>
      <c r="B261" s="15" t="s">
        <v>2254</v>
      </c>
      <c r="C261" s="15" t="s">
        <v>58</v>
      </c>
      <c r="D261" s="16">
        <v>2017</v>
      </c>
      <c r="E261" s="15" t="s">
        <v>1893</v>
      </c>
      <c r="F261" s="15" t="s">
        <v>199</v>
      </c>
      <c r="G261" s="15" t="s">
        <v>129</v>
      </c>
      <c r="H261" s="15" t="s">
        <v>129</v>
      </c>
      <c r="I261" s="15" t="s">
        <v>129</v>
      </c>
      <c r="J261" s="15"/>
      <c r="K261" s="17" t="e">
        <f t="shared" si="29"/>
        <v>#VALUE!</v>
      </c>
      <c r="L261" s="15"/>
      <c r="M261" s="18" t="e">
        <f t="shared" si="24"/>
        <v>#VALUE!</v>
      </c>
      <c r="N261" s="15"/>
      <c r="O261" s="15"/>
      <c r="P261" s="15"/>
      <c r="Q261" s="15"/>
      <c r="R261" s="15" t="s">
        <v>375</v>
      </c>
      <c r="S261" s="19">
        <v>150000</v>
      </c>
      <c r="T261" s="15" t="s">
        <v>375</v>
      </c>
      <c r="U261" s="17">
        <v>150000</v>
      </c>
      <c r="V261" s="15" t="s">
        <v>2255</v>
      </c>
      <c r="W261" s="15">
        <v>0</v>
      </c>
      <c r="X261" s="15" t="s">
        <v>404</v>
      </c>
      <c r="Y261" s="15" t="s">
        <v>2256</v>
      </c>
      <c r="AB261" s="32">
        <v>43506</v>
      </c>
      <c r="AC261" s="21" t="s">
        <v>2257</v>
      </c>
      <c r="AD261" s="27" t="s">
        <v>2258</v>
      </c>
      <c r="AE261" s="15" t="s">
        <v>199</v>
      </c>
      <c r="AF261" s="21" t="s">
        <v>2259</v>
      </c>
      <c r="AG261" s="22">
        <f t="shared" si="32"/>
        <v>0.74193548387096775</v>
      </c>
      <c r="AH261" s="15" t="e">
        <f t="shared" si="34"/>
        <v>#VALUE!</v>
      </c>
      <c r="AI261" s="22" t="str">
        <f>VLOOKUP(A261,'[1]Deals (investment)'!$B$2:$Z$1497,1,FALSE)</f>
        <v>Garment IO</v>
      </c>
      <c r="AJ261" s="22" t="e">
        <f>VLOOKUP(A261,'[1]Deals (investment)'!$B$2:$Z$870,15,FALSE)</f>
        <v>#N/A</v>
      </c>
      <c r="AK261" s="17" t="e">
        <f>VLOOKUP(A261,'[1]Deals (Exits)'!B:B,1,FALSE)</f>
        <v>#N/A</v>
      </c>
      <c r="AL261" s="23">
        <f>VLOOKUP(G261,[1]Lookups!$V$3:$Y$197,4,FALSE)</f>
        <v>0</v>
      </c>
      <c r="AM261" s="17" t="str">
        <f>VLOOKUP(X261,[1]Lookups!$B$3:$C$200,2,FALSE)</f>
        <v>Other Technologies &amp; Information Technology</v>
      </c>
      <c r="AN261" s="17" t="str">
        <f>VLOOKUP(R261,[1]Lookups!$H$3:$I$69,2,FALSE)</f>
        <v>2. Seed</v>
      </c>
      <c r="AO261" s="17" t="str">
        <f>VLOOKUP(T261,[1]Lookups!$H$3:$I$69,2,FALSE)</f>
        <v>2. Seed</v>
      </c>
      <c r="AP261" s="17" t="str">
        <f>VLOOKUP(AN261,[1]Lookups!$N$3:$O$11,2,FALSE)</f>
        <v>Early</v>
      </c>
      <c r="AQ261" s="18" t="e">
        <f>COUNTIFS('[1]Deals (investment)'!$B:$B,$A261)</f>
        <v>#VALUE!</v>
      </c>
      <c r="AR261" s="18" t="e">
        <f>COUNTIFS('[1]Deals (investment)'!$B:$B,$A261,'[1]Deals (investment)'!$T:$T,$AW$1)+COUNTIFS('[1]Deals (investment)'!$B:$B,$A261,'[1]Deals (investment)'!$T:$T,$AX$1)+COUNTIFS('[1]Deals (investment)'!$B:$B,$A261,'[1]Deals (investment)'!$T:$T,$AY$1)</f>
        <v>#VALUE!</v>
      </c>
      <c r="AS261" s="17" t="e">
        <f>SUMIFS('[1]Deals (investment)'!$C:$C,'[1]Deals (investment)'!$B:$B,$A261)</f>
        <v>#VALUE!</v>
      </c>
      <c r="AT261" s="17" t="e">
        <f t="shared" si="25"/>
        <v>#VALUE!</v>
      </c>
      <c r="AU261" s="18" t="e">
        <f>COUNTIF('[1]Deals (Exits)'!$B:$B,A261)</f>
        <v>#VALUE!</v>
      </c>
      <c r="AV261" s="17" t="e">
        <f>SUMIFS('[1]Deals (investment)'!$C:$C,'[1]Deals (investment)'!$B:$B,$A261,'[1]Deals (investment)'!$T:$T,AV$1)</f>
        <v>#VALUE!</v>
      </c>
      <c r="AW261" s="17" t="e">
        <f>SUMIFS('[1]Deals (investment)'!$C:$C,'[1]Deals (investment)'!$B:$B,$A261,'[1]Deals (investment)'!$T:$T,AW$1)</f>
        <v>#VALUE!</v>
      </c>
      <c r="AX261" s="17" t="e">
        <f>SUMIFS('[1]Deals (investment)'!$C:$C,'[1]Deals (investment)'!$B:$B,$A261,'[1]Deals (investment)'!$T:$T,AX$1)</f>
        <v>#VALUE!</v>
      </c>
      <c r="AY261" s="17" t="e">
        <f>SUMIFS('[1]Deals (investment)'!$C:$C,'[1]Deals (investment)'!$B:$B,$A261,'[1]Deals (investment)'!$T:$T,AY$1)</f>
        <v>#VALUE!</v>
      </c>
      <c r="AZ261" s="17" t="e">
        <f>SUMIFS('[1]Deals (investment)'!$C:$C,'[1]Deals (investment)'!$B:$B,$A261,'[1]Deals (investment)'!$T:$T,AZ$1)</f>
        <v>#VALUE!</v>
      </c>
      <c r="BA261" s="17" t="e">
        <f>SUMIFS('[1]Deals (investment)'!$C:$C,'[1]Deals (investment)'!$B:$B,$A261,'[1]Deals (investment)'!$T:$T,BA$1)</f>
        <v>#VALUE!</v>
      </c>
      <c r="BB261" s="17" t="e">
        <f>SUMIFS('[1]Deals (investment)'!$C:$C,'[1]Deals (investment)'!$B:$B,$A261,'[1]Deals (investment)'!$T:$T,BB$1)</f>
        <v>#VALUE!</v>
      </c>
      <c r="BC261" s="17" t="e">
        <f>SUMIFS('[1]Deals (Exits)'!$C:$C,'[1]Deals (Exits)'!$B:$B,$A261)</f>
        <v>#VALUE!</v>
      </c>
      <c r="BD261" s="17" t="e">
        <f>SUMIFS('[1]Deals (investment)'!$C:$C,'[1]Deals (investment)'!$B:$B,$A261,'[1]Deals (investment)'!$V:$V,BD$1)</f>
        <v>#VALUE!</v>
      </c>
      <c r="BE261" s="17" t="e">
        <f>SUMIFS('[1]Deals (investment)'!$C:$C,'[1]Deals (investment)'!$B:$B,$A261,'[1]Deals (investment)'!$V:$V,BE$1)</f>
        <v>#VALUE!</v>
      </c>
      <c r="BF261" s="17" t="e">
        <f>SUMIFS('[1]Deals (investment)'!$C:$C,'[1]Deals (investment)'!$B:$B,$A261,'[1]Deals (investment)'!$V:$V,BF$1)</f>
        <v>#VALUE!</v>
      </c>
      <c r="BG261" s="17" t="e">
        <f>SUMIFS('[1]Deals (investment)'!$C:$C,'[1]Deals (investment)'!$B:$B,$A261,'[1]Deals (investment)'!$V:$V,BG$1)</f>
        <v>#VALUE!</v>
      </c>
      <c r="BH261" s="17" t="e">
        <f>SUMIFS('[1]Deals (investment)'!$C:$C,'[1]Deals (investment)'!$B:$B,$A261,'[1]Deals (investment)'!$V:$V,BH$1)</f>
        <v>#VALUE!</v>
      </c>
      <c r="BI261" s="17" t="e">
        <f>SUMIFS('[1]Deals (investment)'!$C:$C,'[1]Deals (investment)'!$B:$B,$A261,'[1]Deals (investment)'!$V:$V,BI$1)</f>
        <v>#VALUE!</v>
      </c>
      <c r="BJ261" s="17" t="e">
        <f>SUMIFS('[1]Deals (investment)'!$C:$C,'[1]Deals (investment)'!$B:$B,$A261,'[1]Deals (investment)'!$V:$V,BJ$1)</f>
        <v>#VALUE!</v>
      </c>
      <c r="BK261" s="17" t="e">
        <f>SUMIFS('[1]Deals (investment)'!$C:$C,'[1]Deals (investment)'!$B:$B,$A261,'[1]Deals (investment)'!$V:$V,BK$1)</f>
        <v>#VALUE!</v>
      </c>
      <c r="BL261" s="17" t="e">
        <f>SUMIFS('[1]Deals (investment)'!$C:$C,'[1]Deals (investment)'!$B:$B,$A261,'[1]Deals (investment)'!$V:$V,BL$1)</f>
        <v>#VALUE!</v>
      </c>
      <c r="BM261" s="17" t="e">
        <f>SUMIFS('[1]Deals (investment)'!$C:$C,'[1]Deals (investment)'!$B:$B,$A261,'[1]Deals (investment)'!$V:$V,BM$1)</f>
        <v>#VALUE!</v>
      </c>
      <c r="BN261" s="15"/>
      <c r="BO261" s="15"/>
      <c r="BP261" s="22"/>
      <c r="BQ261" s="15"/>
      <c r="BR261" s="15"/>
      <c r="BS261" s="15"/>
      <c r="BT261" s="15"/>
      <c r="BU261" s="15"/>
      <c r="BV261" s="15"/>
      <c r="BW261" s="15"/>
      <c r="BX261" s="15"/>
      <c r="BY261" s="15"/>
      <c r="BZ261" s="15"/>
      <c r="CA261" s="15"/>
      <c r="CB261" s="15"/>
      <c r="CC261" s="15"/>
      <c r="CD261" s="15"/>
      <c r="CE261" s="15"/>
      <c r="CF261" s="15"/>
      <c r="CG261" s="15"/>
      <c r="CH261" s="15"/>
      <c r="CI261" s="15"/>
      <c r="CJ261" s="15"/>
    </row>
    <row r="262" spans="1:117" ht="12.75">
      <c r="A262" s="15" t="s">
        <v>2260</v>
      </c>
      <c r="B262" s="15" t="s">
        <v>2261</v>
      </c>
      <c r="C262" s="15" t="s">
        <v>58</v>
      </c>
      <c r="D262" s="16">
        <v>2016</v>
      </c>
      <c r="E262" s="15" t="s">
        <v>128</v>
      </c>
      <c r="F262" s="15"/>
      <c r="G262" s="15" t="s">
        <v>129</v>
      </c>
      <c r="H262" s="15" t="s">
        <v>129</v>
      </c>
      <c r="I262" s="15" t="s">
        <v>129</v>
      </c>
      <c r="J262" s="15"/>
      <c r="K262" s="17" t="e">
        <f t="shared" si="29"/>
        <v>#VALUE!</v>
      </c>
      <c r="L262" s="15"/>
      <c r="M262" s="18" t="e">
        <f t="shared" si="24"/>
        <v>#VALUE!</v>
      </c>
      <c r="N262" s="15"/>
      <c r="O262" s="15"/>
      <c r="P262" s="15"/>
      <c r="Q262" s="15"/>
      <c r="R262" s="15"/>
      <c r="S262" s="19"/>
      <c r="T262" s="15"/>
      <c r="U262" s="17"/>
      <c r="V262" s="15" t="s">
        <v>2262</v>
      </c>
      <c r="W262" s="15"/>
      <c r="X262" s="15" t="s">
        <v>191</v>
      </c>
      <c r="Y262" s="15" t="s">
        <v>2263</v>
      </c>
      <c r="AB262" s="20" t="s">
        <v>286</v>
      </c>
      <c r="AC262" s="21" t="s">
        <v>2264</v>
      </c>
      <c r="AD262" s="21" t="s">
        <v>2265</v>
      </c>
      <c r="AE262" s="21" t="s">
        <v>2266</v>
      </c>
      <c r="AF262" s="21" t="s">
        <v>2267</v>
      </c>
      <c r="AG262" s="22">
        <f t="shared" si="32"/>
        <v>0.54838709677419351</v>
      </c>
      <c r="AH262" s="15" t="str">
        <f t="shared" si="34"/>
        <v/>
      </c>
      <c r="AI262" s="22" t="str">
        <f>VLOOKUP(A262,'[1]Deals (investment)'!$B$2:$Z$1497,1,FALSE)</f>
        <v>PraxiLabs</v>
      </c>
      <c r="AJ262" s="22">
        <f>VLOOKUP(A262,'[1]Deals (investment)'!$B$2:$Z$870,15,FALSE)</f>
        <v>1</v>
      </c>
      <c r="AK262" s="17" t="e">
        <f>VLOOKUP(A262,'[1]Deals (Exits)'!B:B,1,FALSE)</f>
        <v>#N/A</v>
      </c>
      <c r="AL262" s="23">
        <f>VLOOKUP(G262,[1]Lookups!$V$3:$Y$197,4,FALSE)</f>
        <v>0</v>
      </c>
      <c r="AM262" s="17" t="str">
        <f>VLOOKUP(X262,[1]Lookups!$B$3:$C$200,2,FALSE)</f>
        <v>Education</v>
      </c>
      <c r="AN262" s="17" t="e">
        <f>VLOOKUP(R262,[1]Lookups!$H$3:$I$69,2,FALSE)</f>
        <v>#N/A</v>
      </c>
      <c r="AO262" s="17" t="e">
        <f>VLOOKUP(T262,[1]Lookups!$H$3:$I$69,2,FALSE)</f>
        <v>#N/A</v>
      </c>
      <c r="AP262" s="17" t="e">
        <f>VLOOKUP(AN262,[1]Lookups!$N$3:$O$11,2,FALSE)</f>
        <v>#N/A</v>
      </c>
      <c r="AQ262" s="18" t="e">
        <f>COUNTIFS('[1]Deals (investment)'!$B:$B,$A262)</f>
        <v>#VALUE!</v>
      </c>
      <c r="AR262" s="18" t="e">
        <f>COUNTIFS('[1]Deals (investment)'!$B:$B,$A262,'[1]Deals (investment)'!$T:$T,$AW$1)+COUNTIFS('[1]Deals (investment)'!$B:$B,$A262,'[1]Deals (investment)'!$T:$T,$AX$1)+COUNTIFS('[1]Deals (investment)'!$B:$B,$A262,'[1]Deals (investment)'!$T:$T,$AY$1)</f>
        <v>#VALUE!</v>
      </c>
      <c r="AS262" s="17" t="e">
        <f>SUMIFS('[1]Deals (investment)'!$C:$C,'[1]Deals (investment)'!$B:$B,$A262)</f>
        <v>#VALUE!</v>
      </c>
      <c r="AT262" s="17" t="e">
        <f t="shared" si="25"/>
        <v>#VALUE!</v>
      </c>
      <c r="AU262" s="18" t="e">
        <f>COUNTIF('[1]Deals (Exits)'!$B:$B,A262)</f>
        <v>#VALUE!</v>
      </c>
      <c r="AV262" s="17" t="e">
        <f>SUMIFS('[1]Deals (investment)'!$C:$C,'[1]Deals (investment)'!$B:$B,$A262,'[1]Deals (investment)'!$T:$T,AV$1)</f>
        <v>#VALUE!</v>
      </c>
      <c r="AW262" s="17" t="e">
        <f>SUMIFS('[1]Deals (investment)'!$C:$C,'[1]Deals (investment)'!$B:$B,$A262,'[1]Deals (investment)'!$T:$T,AW$1)</f>
        <v>#VALUE!</v>
      </c>
      <c r="AX262" s="17" t="e">
        <f>SUMIFS('[1]Deals (investment)'!$C:$C,'[1]Deals (investment)'!$B:$B,$A262,'[1]Deals (investment)'!$T:$T,AX$1)</f>
        <v>#VALUE!</v>
      </c>
      <c r="AY262" s="17" t="e">
        <f>SUMIFS('[1]Deals (investment)'!$C:$C,'[1]Deals (investment)'!$B:$B,$A262,'[1]Deals (investment)'!$T:$T,AY$1)</f>
        <v>#VALUE!</v>
      </c>
      <c r="AZ262" s="17" t="e">
        <f>SUMIFS('[1]Deals (investment)'!$C:$C,'[1]Deals (investment)'!$B:$B,$A262,'[1]Deals (investment)'!$T:$T,AZ$1)</f>
        <v>#VALUE!</v>
      </c>
      <c r="BA262" s="17" t="e">
        <f>SUMIFS('[1]Deals (investment)'!$C:$C,'[1]Deals (investment)'!$B:$B,$A262,'[1]Deals (investment)'!$T:$T,BA$1)</f>
        <v>#VALUE!</v>
      </c>
      <c r="BB262" s="17" t="e">
        <f>SUMIFS('[1]Deals (investment)'!$C:$C,'[1]Deals (investment)'!$B:$B,$A262,'[1]Deals (investment)'!$T:$T,BB$1)</f>
        <v>#VALUE!</v>
      </c>
      <c r="BC262" s="17" t="e">
        <f>SUMIFS('[1]Deals (Exits)'!$C:$C,'[1]Deals (Exits)'!$B:$B,$A262)</f>
        <v>#VALUE!</v>
      </c>
      <c r="BD262" s="17" t="e">
        <f>SUMIFS('[1]Deals (investment)'!$C:$C,'[1]Deals (investment)'!$B:$B,$A262,'[1]Deals (investment)'!$V:$V,BD$1)</f>
        <v>#VALUE!</v>
      </c>
      <c r="BE262" s="17" t="e">
        <f>SUMIFS('[1]Deals (investment)'!$C:$C,'[1]Deals (investment)'!$B:$B,$A262,'[1]Deals (investment)'!$V:$V,BE$1)</f>
        <v>#VALUE!</v>
      </c>
      <c r="BF262" s="17" t="e">
        <f>SUMIFS('[1]Deals (investment)'!$C:$C,'[1]Deals (investment)'!$B:$B,$A262,'[1]Deals (investment)'!$V:$V,BF$1)</f>
        <v>#VALUE!</v>
      </c>
      <c r="BG262" s="17" t="e">
        <f>SUMIFS('[1]Deals (investment)'!$C:$C,'[1]Deals (investment)'!$B:$B,$A262,'[1]Deals (investment)'!$V:$V,BG$1)</f>
        <v>#VALUE!</v>
      </c>
      <c r="BH262" s="17" t="e">
        <f>SUMIFS('[1]Deals (investment)'!$C:$C,'[1]Deals (investment)'!$B:$B,$A262,'[1]Deals (investment)'!$V:$V,BH$1)</f>
        <v>#VALUE!</v>
      </c>
      <c r="BI262" s="17" t="e">
        <f>SUMIFS('[1]Deals (investment)'!$C:$C,'[1]Deals (investment)'!$B:$B,$A262,'[1]Deals (investment)'!$V:$V,BI$1)</f>
        <v>#VALUE!</v>
      </c>
      <c r="BJ262" s="17" t="e">
        <f>SUMIFS('[1]Deals (investment)'!$C:$C,'[1]Deals (investment)'!$B:$B,$A262,'[1]Deals (investment)'!$V:$V,BJ$1)</f>
        <v>#VALUE!</v>
      </c>
      <c r="BK262" s="17" t="e">
        <f>SUMIFS('[1]Deals (investment)'!$C:$C,'[1]Deals (investment)'!$B:$B,$A262,'[1]Deals (investment)'!$V:$V,BK$1)</f>
        <v>#VALUE!</v>
      </c>
      <c r="BL262" s="17" t="e">
        <f>SUMIFS('[1]Deals (investment)'!$C:$C,'[1]Deals (investment)'!$B:$B,$A262,'[1]Deals (investment)'!$V:$V,BL$1)</f>
        <v>#VALUE!</v>
      </c>
      <c r="BM262" s="17" t="e">
        <f>SUMIFS('[1]Deals (investment)'!$C:$C,'[1]Deals (investment)'!$B:$B,$A262,'[1]Deals (investment)'!$V:$V,BM$1)</f>
        <v>#VALUE!</v>
      </c>
      <c r="BN262" s="15"/>
      <c r="BO262" s="15"/>
      <c r="BP262" s="22"/>
      <c r="BQ262" s="15"/>
      <c r="BR262" s="15"/>
      <c r="BS262" s="15"/>
      <c r="BT262" s="15"/>
      <c r="BU262" s="15"/>
      <c r="BV262" s="15"/>
      <c r="BW262" s="15"/>
      <c r="BX262" s="15"/>
      <c r="BY262" s="15"/>
      <c r="BZ262" s="15"/>
      <c r="CA262" s="15"/>
      <c r="CB262" s="15"/>
      <c r="CC262" s="15"/>
      <c r="CD262" s="15"/>
      <c r="CE262" s="15"/>
      <c r="CF262" s="15"/>
      <c r="CG262" s="15"/>
      <c r="CH262" s="15"/>
      <c r="CI262" s="15"/>
      <c r="CJ262" s="15"/>
    </row>
    <row r="263" spans="1:117" ht="12.75">
      <c r="A263" s="15" t="s">
        <v>2268</v>
      </c>
      <c r="B263" s="15" t="s">
        <v>2269</v>
      </c>
      <c r="C263" s="15" t="s">
        <v>58</v>
      </c>
      <c r="D263" s="16">
        <v>2009</v>
      </c>
      <c r="E263" s="15" t="s">
        <v>117</v>
      </c>
      <c r="F263" s="15"/>
      <c r="G263" s="15" t="s">
        <v>118</v>
      </c>
      <c r="H263" s="15" t="s">
        <v>118</v>
      </c>
      <c r="I263" s="15" t="s">
        <v>118</v>
      </c>
      <c r="J263" s="15"/>
      <c r="K263" s="17" t="e">
        <f t="shared" si="29"/>
        <v>#VALUE!</v>
      </c>
      <c r="L263" s="15"/>
      <c r="M263" s="18" t="e">
        <f t="shared" si="24"/>
        <v>#VALUE!</v>
      </c>
      <c r="N263" s="15"/>
      <c r="O263" s="15"/>
      <c r="P263" s="15"/>
      <c r="Q263" s="24" t="e">
        <f ca="1">_xludf.MAXIFS('[1]Deals (investment)'!A:A,'[1]Deals (investment)'!B:B,A263)</f>
        <v>#NAME?</v>
      </c>
      <c r="R263" s="15"/>
      <c r="S263" s="19"/>
      <c r="T263" s="15"/>
      <c r="U263" s="17"/>
      <c r="V263" s="15" t="s">
        <v>2270</v>
      </c>
      <c r="W263" s="15"/>
      <c r="X263" s="15" t="s">
        <v>158</v>
      </c>
      <c r="Y263" s="15"/>
      <c r="AB263" s="20" t="s">
        <v>286</v>
      </c>
      <c r="AC263" s="15"/>
      <c r="AD263" s="21" t="s">
        <v>2271</v>
      </c>
      <c r="AE263" s="15"/>
      <c r="AF263" s="15"/>
      <c r="AG263" s="22">
        <f t="shared" ca="1" si="32"/>
        <v>0.45161290322580644</v>
      </c>
      <c r="AH263" s="15" t="str">
        <f t="shared" si="34"/>
        <v/>
      </c>
      <c r="AI263" s="22" t="str">
        <f>VLOOKUP(A263,'[1]Deals (investment)'!$B$2:$Z$1497,1,FALSE)</f>
        <v>FinAccess</v>
      </c>
      <c r="AJ263" s="22">
        <f>VLOOKUP(A263,'[1]Deals (investment)'!$B$2:$Z$870,15,FALSE)</f>
        <v>1</v>
      </c>
      <c r="AK263" s="17" t="e">
        <f>VLOOKUP(A263,'[1]Deals (Exits)'!B:B,1,FALSE)</f>
        <v>#N/A</v>
      </c>
      <c r="AL263" s="23">
        <f>VLOOKUP(G263,[1]Lookups!$V$3:$Y$197,4,FALSE)</f>
        <v>0</v>
      </c>
      <c r="AM263" s="17" t="str">
        <f>VLOOKUP(X263,[1]Lookups!$B$3:$C$200,2,FALSE)</f>
        <v>Financial Services</v>
      </c>
      <c r="AN263" s="17" t="e">
        <f>VLOOKUP(R263,[1]Lookups!$H$3:$I$69,2,FALSE)</f>
        <v>#N/A</v>
      </c>
      <c r="AO263" s="17" t="e">
        <f>VLOOKUP(T263,[1]Lookups!$H$3:$I$69,2,FALSE)</f>
        <v>#N/A</v>
      </c>
      <c r="AP263" s="17" t="e">
        <f>VLOOKUP(AN263,[1]Lookups!$N$3:$O$11,2,FALSE)</f>
        <v>#N/A</v>
      </c>
      <c r="AQ263" s="18" t="e">
        <f>COUNTIFS('[1]Deals (investment)'!$B:$B,$A263)</f>
        <v>#VALUE!</v>
      </c>
      <c r="AR263" s="18" t="e">
        <f>COUNTIFS('[1]Deals (investment)'!$B:$B,$A263,'[1]Deals (investment)'!$T:$T,$AW$1)+COUNTIFS('[1]Deals (investment)'!$B:$B,$A263,'[1]Deals (investment)'!$T:$T,$AX$1)+COUNTIFS('[1]Deals (investment)'!$B:$B,$A263,'[1]Deals (investment)'!$T:$T,$AY$1)</f>
        <v>#VALUE!</v>
      </c>
      <c r="AS263" s="17" t="e">
        <f>SUMIFS('[1]Deals (investment)'!$C:$C,'[1]Deals (investment)'!$B:$B,$A263)</f>
        <v>#VALUE!</v>
      </c>
      <c r="AT263" s="17" t="e">
        <f t="shared" si="25"/>
        <v>#VALUE!</v>
      </c>
      <c r="AU263" s="18" t="e">
        <f>COUNTIF('[1]Deals (Exits)'!$B:$B,A263)</f>
        <v>#VALUE!</v>
      </c>
      <c r="AV263" s="17" t="e">
        <f>SUMIFS('[1]Deals (investment)'!$C:$C,'[1]Deals (investment)'!$B:$B,$A263,'[1]Deals (investment)'!$T:$T,AV$1)</f>
        <v>#VALUE!</v>
      </c>
      <c r="AW263" s="17" t="e">
        <f>SUMIFS('[1]Deals (investment)'!$C:$C,'[1]Deals (investment)'!$B:$B,$A263,'[1]Deals (investment)'!$T:$T,AW$1)</f>
        <v>#VALUE!</v>
      </c>
      <c r="AX263" s="17" t="e">
        <f>SUMIFS('[1]Deals (investment)'!$C:$C,'[1]Deals (investment)'!$B:$B,$A263,'[1]Deals (investment)'!$T:$T,AX$1)</f>
        <v>#VALUE!</v>
      </c>
      <c r="AY263" s="17" t="e">
        <f>SUMIFS('[1]Deals (investment)'!$C:$C,'[1]Deals (investment)'!$B:$B,$A263,'[1]Deals (investment)'!$T:$T,AY$1)</f>
        <v>#VALUE!</v>
      </c>
      <c r="AZ263" s="17" t="e">
        <f>SUMIFS('[1]Deals (investment)'!$C:$C,'[1]Deals (investment)'!$B:$B,$A263,'[1]Deals (investment)'!$T:$T,AZ$1)</f>
        <v>#VALUE!</v>
      </c>
      <c r="BA263" s="17" t="e">
        <f>SUMIFS('[1]Deals (investment)'!$C:$C,'[1]Deals (investment)'!$B:$B,$A263,'[1]Deals (investment)'!$T:$T,BA$1)</f>
        <v>#VALUE!</v>
      </c>
      <c r="BB263" s="17" t="e">
        <f>SUMIFS('[1]Deals (investment)'!$C:$C,'[1]Deals (investment)'!$B:$B,$A263,'[1]Deals (investment)'!$T:$T,BB$1)</f>
        <v>#VALUE!</v>
      </c>
      <c r="BC263" s="17" t="e">
        <f>SUMIFS('[1]Deals (Exits)'!$C:$C,'[1]Deals (Exits)'!$B:$B,$A263)</f>
        <v>#VALUE!</v>
      </c>
      <c r="BD263" s="17" t="e">
        <f>SUMIFS('[1]Deals (investment)'!$C:$C,'[1]Deals (investment)'!$B:$B,$A263,'[1]Deals (investment)'!$V:$V,BD$1)</f>
        <v>#VALUE!</v>
      </c>
      <c r="BE263" s="17" t="e">
        <f>SUMIFS('[1]Deals (investment)'!$C:$C,'[1]Deals (investment)'!$B:$B,$A263,'[1]Deals (investment)'!$V:$V,BE$1)</f>
        <v>#VALUE!</v>
      </c>
      <c r="BF263" s="17" t="e">
        <f>SUMIFS('[1]Deals (investment)'!$C:$C,'[1]Deals (investment)'!$B:$B,$A263,'[1]Deals (investment)'!$V:$V,BF$1)</f>
        <v>#VALUE!</v>
      </c>
      <c r="BG263" s="17" t="e">
        <f>SUMIFS('[1]Deals (investment)'!$C:$C,'[1]Deals (investment)'!$B:$B,$A263,'[1]Deals (investment)'!$V:$V,BG$1)</f>
        <v>#VALUE!</v>
      </c>
      <c r="BH263" s="17" t="e">
        <f>SUMIFS('[1]Deals (investment)'!$C:$C,'[1]Deals (investment)'!$B:$B,$A263,'[1]Deals (investment)'!$V:$V,BH$1)</f>
        <v>#VALUE!</v>
      </c>
      <c r="BI263" s="17" t="e">
        <f>SUMIFS('[1]Deals (investment)'!$C:$C,'[1]Deals (investment)'!$B:$B,$A263,'[1]Deals (investment)'!$V:$V,BI$1)</f>
        <v>#VALUE!</v>
      </c>
      <c r="BJ263" s="17" t="e">
        <f>SUMIFS('[1]Deals (investment)'!$C:$C,'[1]Deals (investment)'!$B:$B,$A263,'[1]Deals (investment)'!$V:$V,BJ$1)</f>
        <v>#VALUE!</v>
      </c>
      <c r="BK263" s="17" t="e">
        <f>SUMIFS('[1]Deals (investment)'!$C:$C,'[1]Deals (investment)'!$B:$B,$A263,'[1]Deals (investment)'!$V:$V,BK$1)</f>
        <v>#VALUE!</v>
      </c>
      <c r="BL263" s="17" t="e">
        <f>SUMIFS('[1]Deals (investment)'!$C:$C,'[1]Deals (investment)'!$B:$B,$A263,'[1]Deals (investment)'!$V:$V,BL$1)</f>
        <v>#VALUE!</v>
      </c>
      <c r="BM263" s="17" t="e">
        <f>SUMIFS('[1]Deals (investment)'!$C:$C,'[1]Deals (investment)'!$B:$B,$A263,'[1]Deals (investment)'!$V:$V,BM$1)</f>
        <v>#VALUE!</v>
      </c>
      <c r="BN263" s="15"/>
      <c r="BO263" s="15"/>
      <c r="BP263" s="22"/>
      <c r="BQ263" s="15"/>
      <c r="BR263" s="15"/>
      <c r="BS263" s="15"/>
      <c r="BT263" s="15"/>
      <c r="BU263" s="15"/>
      <c r="BV263" s="15"/>
      <c r="BW263" s="15"/>
      <c r="BX263" s="15"/>
      <c r="BY263" s="15"/>
      <c r="BZ263" s="15"/>
      <c r="CA263" s="15"/>
      <c r="CB263" s="15"/>
      <c r="CC263" s="15"/>
      <c r="CD263" s="15" t="str">
        <f>CONCATENATE(A263,B263,C263)</f>
        <v>FinAccessFinAccess is a cloud-based “banking software for microfinance organisationsActive</v>
      </c>
      <c r="CE263" s="15"/>
      <c r="CF263" s="15"/>
      <c r="CG263" s="15"/>
      <c r="CH263" s="15"/>
      <c r="CI263" s="15"/>
      <c r="CJ263" s="15"/>
    </row>
    <row r="264" spans="1:117" ht="12.75">
      <c r="A264" s="15" t="s">
        <v>2272</v>
      </c>
      <c r="B264" s="15" t="s">
        <v>2273</v>
      </c>
      <c r="C264" s="15" t="s">
        <v>58</v>
      </c>
      <c r="D264" s="16">
        <v>2016</v>
      </c>
      <c r="E264" s="15" t="s">
        <v>117</v>
      </c>
      <c r="F264" s="15"/>
      <c r="G264" s="15" t="s">
        <v>118</v>
      </c>
      <c r="H264" s="15" t="s">
        <v>118</v>
      </c>
      <c r="I264" s="15" t="s">
        <v>118</v>
      </c>
      <c r="J264" s="15"/>
      <c r="K264" s="17" t="e">
        <f t="shared" si="29"/>
        <v>#VALUE!</v>
      </c>
      <c r="L264" s="15"/>
      <c r="M264" s="18" t="e">
        <f t="shared" si="24"/>
        <v>#VALUE!</v>
      </c>
      <c r="N264" s="15"/>
      <c r="O264" s="15"/>
      <c r="P264" s="15"/>
      <c r="Q264" s="24" t="e">
        <f ca="1">_xludf.MAXIFS('[1]Deals (investment)'!A:A,'[1]Deals (investment)'!B:B,A264)</f>
        <v>#NAME?</v>
      </c>
      <c r="R264" s="15" t="s">
        <v>375</v>
      </c>
      <c r="S264" s="19" t="s">
        <v>144</v>
      </c>
      <c r="T264" s="15" t="s">
        <v>375</v>
      </c>
      <c r="U264" s="17">
        <v>150000</v>
      </c>
      <c r="V264" s="15" t="s">
        <v>2274</v>
      </c>
      <c r="W264" s="15"/>
      <c r="X264" s="15" t="s">
        <v>294</v>
      </c>
      <c r="Y264" s="15" t="s">
        <v>2275</v>
      </c>
      <c r="Z264" s="25" t="s">
        <v>147</v>
      </c>
      <c r="AB264" s="20" t="s">
        <v>286</v>
      </c>
      <c r="AC264" s="21" t="s">
        <v>2276</v>
      </c>
      <c r="AD264" s="21" t="s">
        <v>2277</v>
      </c>
      <c r="AE264" s="21" t="s">
        <v>2278</v>
      </c>
      <c r="AF264" s="21" t="s">
        <v>2279</v>
      </c>
      <c r="AG264" s="22">
        <f t="shared" ca="1" si="32"/>
        <v>0.74193548387096775</v>
      </c>
      <c r="AH264" s="15" t="str">
        <f t="shared" si="34"/>
        <v/>
      </c>
      <c r="AI264" s="22" t="str">
        <f>VLOOKUP(A264,'[1]Deals (investment)'!$B$2:$Z$1497,1,FALSE)</f>
        <v>Flare</v>
      </c>
      <c r="AJ264" s="22">
        <f>VLOOKUP(A264,'[1]Deals (investment)'!$B$2:$Z$870,15,FALSE)</f>
        <v>1</v>
      </c>
      <c r="AK264" s="17" t="e">
        <f>VLOOKUP(A264,'[1]Deals (Exits)'!B:B,1,FALSE)</f>
        <v>#N/A</v>
      </c>
      <c r="AL264" s="23">
        <f>VLOOKUP(G264,[1]Lookups!$V$3:$Y$197,4,FALSE)</f>
        <v>0</v>
      </c>
      <c r="AM264" s="17" t="str">
        <f>VLOOKUP(X264,[1]Lookups!$B$3:$C$200,2,FALSE)</f>
        <v>Health &amp; Pharmaceuticals</v>
      </c>
      <c r="AN264" s="17" t="str">
        <f>VLOOKUP(R264,[1]Lookups!$H$3:$I$69,2,FALSE)</f>
        <v>2. Seed</v>
      </c>
      <c r="AO264" s="17" t="str">
        <f>VLOOKUP(T264,[1]Lookups!$H$3:$I$69,2,FALSE)</f>
        <v>2. Seed</v>
      </c>
      <c r="AP264" s="17" t="str">
        <f>VLOOKUP(AN264,[1]Lookups!$N$3:$O$11,2,FALSE)</f>
        <v>Early</v>
      </c>
      <c r="AQ264" s="18" t="e">
        <f>COUNTIFS('[1]Deals (investment)'!$B:$B,$A264)</f>
        <v>#VALUE!</v>
      </c>
      <c r="AR264" s="18" t="e">
        <f>COUNTIFS('[1]Deals (investment)'!$B:$B,$A264,'[1]Deals (investment)'!$T:$T,$AW$1)+COUNTIFS('[1]Deals (investment)'!$B:$B,$A264,'[1]Deals (investment)'!$T:$T,$AX$1)+COUNTIFS('[1]Deals (investment)'!$B:$B,$A264,'[1]Deals (investment)'!$T:$T,$AY$1)</f>
        <v>#VALUE!</v>
      </c>
      <c r="AS264" s="17" t="e">
        <f>SUMIFS('[1]Deals (investment)'!$C:$C,'[1]Deals (investment)'!$B:$B,$A264)</f>
        <v>#VALUE!</v>
      </c>
      <c r="AT264" s="17" t="e">
        <f t="shared" si="25"/>
        <v>#VALUE!</v>
      </c>
      <c r="AU264" s="18" t="e">
        <f>COUNTIF('[1]Deals (Exits)'!$B:$B,A264)</f>
        <v>#VALUE!</v>
      </c>
      <c r="AV264" s="17" t="e">
        <f>SUMIFS('[1]Deals (investment)'!$C:$C,'[1]Deals (investment)'!$B:$B,$A264,'[1]Deals (investment)'!$T:$T,AV$1)</f>
        <v>#VALUE!</v>
      </c>
      <c r="AW264" s="17" t="e">
        <f>SUMIFS('[1]Deals (investment)'!$C:$C,'[1]Deals (investment)'!$B:$B,$A264,'[1]Deals (investment)'!$T:$T,AW$1)</f>
        <v>#VALUE!</v>
      </c>
      <c r="AX264" s="17" t="e">
        <f>SUMIFS('[1]Deals (investment)'!$C:$C,'[1]Deals (investment)'!$B:$B,$A264,'[1]Deals (investment)'!$T:$T,AX$1)</f>
        <v>#VALUE!</v>
      </c>
      <c r="AY264" s="17" t="e">
        <f>SUMIFS('[1]Deals (investment)'!$C:$C,'[1]Deals (investment)'!$B:$B,$A264,'[1]Deals (investment)'!$T:$T,AY$1)</f>
        <v>#VALUE!</v>
      </c>
      <c r="AZ264" s="17" t="e">
        <f>SUMIFS('[1]Deals (investment)'!$C:$C,'[1]Deals (investment)'!$B:$B,$A264,'[1]Deals (investment)'!$T:$T,AZ$1)</f>
        <v>#VALUE!</v>
      </c>
      <c r="BA264" s="17" t="e">
        <f>SUMIFS('[1]Deals (investment)'!$C:$C,'[1]Deals (investment)'!$B:$B,$A264,'[1]Deals (investment)'!$T:$T,BA$1)</f>
        <v>#VALUE!</v>
      </c>
      <c r="BB264" s="17" t="e">
        <f>SUMIFS('[1]Deals (investment)'!$C:$C,'[1]Deals (investment)'!$B:$B,$A264,'[1]Deals (investment)'!$T:$T,BB$1)</f>
        <v>#VALUE!</v>
      </c>
      <c r="BC264" s="17" t="e">
        <f>SUMIFS('[1]Deals (Exits)'!$C:$C,'[1]Deals (Exits)'!$B:$B,$A264)</f>
        <v>#VALUE!</v>
      </c>
      <c r="BD264" s="17" t="e">
        <f>SUMIFS('[1]Deals (investment)'!$C:$C,'[1]Deals (investment)'!$B:$B,$A264,'[1]Deals (investment)'!$V:$V,BD$1)</f>
        <v>#VALUE!</v>
      </c>
      <c r="BE264" s="17" t="e">
        <f>SUMIFS('[1]Deals (investment)'!$C:$C,'[1]Deals (investment)'!$B:$B,$A264,'[1]Deals (investment)'!$V:$V,BE$1)</f>
        <v>#VALUE!</v>
      </c>
      <c r="BF264" s="17" t="e">
        <f>SUMIFS('[1]Deals (investment)'!$C:$C,'[1]Deals (investment)'!$B:$B,$A264,'[1]Deals (investment)'!$V:$V,BF$1)</f>
        <v>#VALUE!</v>
      </c>
      <c r="BG264" s="17" t="e">
        <f>SUMIFS('[1]Deals (investment)'!$C:$C,'[1]Deals (investment)'!$B:$B,$A264,'[1]Deals (investment)'!$V:$V,BG$1)</f>
        <v>#VALUE!</v>
      </c>
      <c r="BH264" s="17" t="e">
        <f>SUMIFS('[1]Deals (investment)'!$C:$C,'[1]Deals (investment)'!$B:$B,$A264,'[1]Deals (investment)'!$V:$V,BH$1)</f>
        <v>#VALUE!</v>
      </c>
      <c r="BI264" s="17" t="e">
        <f>SUMIFS('[1]Deals (investment)'!$C:$C,'[1]Deals (investment)'!$B:$B,$A264,'[1]Deals (investment)'!$V:$V,BI$1)</f>
        <v>#VALUE!</v>
      </c>
      <c r="BJ264" s="17" t="e">
        <f>SUMIFS('[1]Deals (investment)'!$C:$C,'[1]Deals (investment)'!$B:$B,$A264,'[1]Deals (investment)'!$V:$V,BJ$1)</f>
        <v>#VALUE!</v>
      </c>
      <c r="BK264" s="17" t="e">
        <f>SUMIFS('[1]Deals (investment)'!$C:$C,'[1]Deals (investment)'!$B:$B,$A264,'[1]Deals (investment)'!$V:$V,BK$1)</f>
        <v>#VALUE!</v>
      </c>
      <c r="BL264" s="17" t="e">
        <f>SUMIFS('[1]Deals (investment)'!$C:$C,'[1]Deals (investment)'!$B:$B,$A264,'[1]Deals (investment)'!$V:$V,BL$1)</f>
        <v>#VALUE!</v>
      </c>
      <c r="BM264" s="17" t="e">
        <f>SUMIFS('[1]Deals (investment)'!$C:$C,'[1]Deals (investment)'!$B:$B,$A264,'[1]Deals (investment)'!$V:$V,BM$1)</f>
        <v>#VALUE!</v>
      </c>
      <c r="BN264" s="15"/>
      <c r="BO264" s="15"/>
      <c r="BP264" s="22"/>
      <c r="BQ264" s="15"/>
      <c r="BR264" s="15"/>
      <c r="BS264" s="15"/>
      <c r="BT264" s="15"/>
      <c r="BU264" s="15"/>
      <c r="BV264" s="15"/>
      <c r="BW264" s="15"/>
      <c r="BX264" s="15"/>
      <c r="BY264" s="15"/>
      <c r="BZ264" s="15"/>
      <c r="CA264" s="15"/>
      <c r="CB264" s="15"/>
      <c r="CC264" s="15"/>
      <c r="CD264" s="15"/>
      <c r="CE264" s="15"/>
      <c r="CF264" s="15"/>
      <c r="CG264" s="15"/>
      <c r="CH264" s="15"/>
      <c r="CI264" s="15"/>
      <c r="CJ264" s="15"/>
    </row>
    <row r="265" spans="1:117" ht="12.75">
      <c r="A265" s="15" t="s">
        <v>2280</v>
      </c>
      <c r="B265" s="15" t="s">
        <v>2281</v>
      </c>
      <c r="C265" s="15" t="s">
        <v>58</v>
      </c>
      <c r="D265" s="16">
        <v>2017</v>
      </c>
      <c r="E265" s="15" t="s">
        <v>59</v>
      </c>
      <c r="F265" s="15"/>
      <c r="G265" s="15" t="s">
        <v>61</v>
      </c>
      <c r="H265" s="15" t="s">
        <v>61</v>
      </c>
      <c r="I265" s="15" t="s">
        <v>61</v>
      </c>
      <c r="J265" s="15"/>
      <c r="K265" s="17" t="e">
        <f t="shared" si="29"/>
        <v>#VALUE!</v>
      </c>
      <c r="L265" s="15"/>
      <c r="M265" s="18" t="e">
        <f t="shared" si="24"/>
        <v>#VALUE!</v>
      </c>
      <c r="N265" s="15"/>
      <c r="O265" s="15"/>
      <c r="P265" s="15"/>
      <c r="Q265" s="15"/>
      <c r="R265" s="15" t="s">
        <v>375</v>
      </c>
      <c r="S265" s="19">
        <v>150000</v>
      </c>
      <c r="T265" s="15"/>
      <c r="U265" s="17"/>
      <c r="V265" s="15" t="s">
        <v>2282</v>
      </c>
      <c r="W265" s="15"/>
      <c r="X265" s="15" t="s">
        <v>79</v>
      </c>
      <c r="Y265" s="15" t="s">
        <v>2283</v>
      </c>
      <c r="AB265" s="20" t="s">
        <v>286</v>
      </c>
      <c r="AC265" s="21" t="s">
        <v>2284</v>
      </c>
      <c r="AD265" s="21" t="s">
        <v>2285</v>
      </c>
      <c r="AE265" s="21" t="s">
        <v>2286</v>
      </c>
      <c r="AF265" s="21" t="s">
        <v>2287</v>
      </c>
      <c r="AG265" s="22">
        <f t="shared" si="32"/>
        <v>0.61290322580645162</v>
      </c>
      <c r="AH265" s="15" t="str">
        <f t="shared" si="34"/>
        <v/>
      </c>
      <c r="AI265" s="22" t="str">
        <f>VLOOKUP(A265,'[1]Deals (investment)'!$B$2:$Z$1497,1,FALSE)</f>
        <v>SeamlessHR</v>
      </c>
      <c r="AJ265" s="22" t="e">
        <f>VLOOKUP(A265,'[1]Deals (investment)'!$B$2:$Z$870,15,FALSE)</f>
        <v>#N/A</v>
      </c>
      <c r="AK265" s="17" t="e">
        <f>VLOOKUP(A265,'[1]Deals (Exits)'!B:B,1,FALSE)</f>
        <v>#N/A</v>
      </c>
      <c r="AL265" s="23">
        <f>VLOOKUP(G265,[1]Lookups!$V$3:$Y$197,4,FALSE)</f>
        <v>0</v>
      </c>
      <c r="AM265" s="17" t="str">
        <f>VLOOKUP(X265,[1]Lookups!$B$3:$C$200,2,FALSE)</f>
        <v>Other Technologies &amp; Information Technology</v>
      </c>
      <c r="AN265" s="17" t="str">
        <f>VLOOKUP(R265,[1]Lookups!$H$3:$I$69,2,FALSE)</f>
        <v>2. Seed</v>
      </c>
      <c r="AO265" s="17" t="e">
        <f>VLOOKUP(T265,[1]Lookups!$H$3:$I$69,2,FALSE)</f>
        <v>#N/A</v>
      </c>
      <c r="AP265" s="17" t="str">
        <f>VLOOKUP(AN265,[1]Lookups!$N$3:$O$11,2,FALSE)</f>
        <v>Early</v>
      </c>
      <c r="AQ265" s="18" t="e">
        <f>COUNTIFS('[1]Deals (investment)'!$B:$B,$A265)</f>
        <v>#VALUE!</v>
      </c>
      <c r="AR265" s="18" t="e">
        <f>COUNTIFS('[1]Deals (investment)'!$B:$B,$A265,'[1]Deals (investment)'!$T:$T,$AW$1)+COUNTIFS('[1]Deals (investment)'!$B:$B,$A265,'[1]Deals (investment)'!$T:$T,$AX$1)+COUNTIFS('[1]Deals (investment)'!$B:$B,$A265,'[1]Deals (investment)'!$T:$T,$AY$1)</f>
        <v>#VALUE!</v>
      </c>
      <c r="AS265" s="17" t="e">
        <f>SUMIFS('[1]Deals (investment)'!$C:$C,'[1]Deals (investment)'!$B:$B,$A265)</f>
        <v>#VALUE!</v>
      </c>
      <c r="AT265" s="17" t="e">
        <f t="shared" si="25"/>
        <v>#VALUE!</v>
      </c>
      <c r="AU265" s="18" t="e">
        <f>COUNTIF('[1]Deals (Exits)'!$B:$B,A265)</f>
        <v>#VALUE!</v>
      </c>
      <c r="AV265" s="17" t="e">
        <f>SUMIFS('[1]Deals (investment)'!$C:$C,'[1]Deals (investment)'!$B:$B,$A265,'[1]Deals (investment)'!$T:$T,AV$1)</f>
        <v>#VALUE!</v>
      </c>
      <c r="AW265" s="17" t="e">
        <f>SUMIFS('[1]Deals (investment)'!$C:$C,'[1]Deals (investment)'!$B:$B,$A265,'[1]Deals (investment)'!$T:$T,AW$1)</f>
        <v>#VALUE!</v>
      </c>
      <c r="AX265" s="17" t="e">
        <f>SUMIFS('[1]Deals (investment)'!$C:$C,'[1]Deals (investment)'!$B:$B,$A265,'[1]Deals (investment)'!$T:$T,AX$1)</f>
        <v>#VALUE!</v>
      </c>
      <c r="AY265" s="17" t="e">
        <f>SUMIFS('[1]Deals (investment)'!$C:$C,'[1]Deals (investment)'!$B:$B,$A265,'[1]Deals (investment)'!$T:$T,AY$1)</f>
        <v>#VALUE!</v>
      </c>
      <c r="AZ265" s="17" t="e">
        <f>SUMIFS('[1]Deals (investment)'!$C:$C,'[1]Deals (investment)'!$B:$B,$A265,'[1]Deals (investment)'!$T:$T,AZ$1)</f>
        <v>#VALUE!</v>
      </c>
      <c r="BA265" s="17" t="e">
        <f>SUMIFS('[1]Deals (investment)'!$C:$C,'[1]Deals (investment)'!$B:$B,$A265,'[1]Deals (investment)'!$T:$T,BA$1)</f>
        <v>#VALUE!</v>
      </c>
      <c r="BB265" s="17" t="e">
        <f>SUMIFS('[1]Deals (investment)'!$C:$C,'[1]Deals (investment)'!$B:$B,$A265,'[1]Deals (investment)'!$T:$T,BB$1)</f>
        <v>#VALUE!</v>
      </c>
      <c r="BC265" s="17" t="e">
        <f>SUMIFS('[1]Deals (Exits)'!$C:$C,'[1]Deals (Exits)'!$B:$B,$A265)</f>
        <v>#VALUE!</v>
      </c>
      <c r="BD265" s="17" t="e">
        <f>SUMIFS('[1]Deals (investment)'!$C:$C,'[1]Deals (investment)'!$B:$B,$A265,'[1]Deals (investment)'!$V:$V,BD$1)</f>
        <v>#VALUE!</v>
      </c>
      <c r="BE265" s="17" t="e">
        <f>SUMIFS('[1]Deals (investment)'!$C:$C,'[1]Deals (investment)'!$B:$B,$A265,'[1]Deals (investment)'!$V:$V,BE$1)</f>
        <v>#VALUE!</v>
      </c>
      <c r="BF265" s="17" t="e">
        <f>SUMIFS('[1]Deals (investment)'!$C:$C,'[1]Deals (investment)'!$B:$B,$A265,'[1]Deals (investment)'!$V:$V,BF$1)</f>
        <v>#VALUE!</v>
      </c>
      <c r="BG265" s="17" t="e">
        <f>SUMIFS('[1]Deals (investment)'!$C:$C,'[1]Deals (investment)'!$B:$B,$A265,'[1]Deals (investment)'!$V:$V,BG$1)</f>
        <v>#VALUE!</v>
      </c>
      <c r="BH265" s="17" t="e">
        <f>SUMIFS('[1]Deals (investment)'!$C:$C,'[1]Deals (investment)'!$B:$B,$A265,'[1]Deals (investment)'!$V:$V,BH$1)</f>
        <v>#VALUE!</v>
      </c>
      <c r="BI265" s="17" t="e">
        <f>SUMIFS('[1]Deals (investment)'!$C:$C,'[1]Deals (investment)'!$B:$B,$A265,'[1]Deals (investment)'!$V:$V,BI$1)</f>
        <v>#VALUE!</v>
      </c>
      <c r="BJ265" s="17" t="e">
        <f>SUMIFS('[1]Deals (investment)'!$C:$C,'[1]Deals (investment)'!$B:$B,$A265,'[1]Deals (investment)'!$V:$V,BJ$1)</f>
        <v>#VALUE!</v>
      </c>
      <c r="BK265" s="17" t="e">
        <f>SUMIFS('[1]Deals (investment)'!$C:$C,'[1]Deals (investment)'!$B:$B,$A265,'[1]Deals (investment)'!$V:$V,BK$1)</f>
        <v>#VALUE!</v>
      </c>
      <c r="BL265" s="17" t="e">
        <f>SUMIFS('[1]Deals (investment)'!$C:$C,'[1]Deals (investment)'!$B:$B,$A265,'[1]Deals (investment)'!$V:$V,BL$1)</f>
        <v>#VALUE!</v>
      </c>
      <c r="BM265" s="17" t="e">
        <f>SUMIFS('[1]Deals (investment)'!$C:$C,'[1]Deals (investment)'!$B:$B,$A265,'[1]Deals (investment)'!$V:$V,BM$1)</f>
        <v>#VALUE!</v>
      </c>
      <c r="BN265" s="15"/>
      <c r="BO265" s="15"/>
      <c r="BP265" s="22"/>
      <c r="BQ265" s="15"/>
      <c r="BR265" s="15"/>
      <c r="BS265" s="15"/>
      <c r="BT265" s="15"/>
      <c r="BU265" s="15"/>
      <c r="BV265" s="15"/>
      <c r="BW265" s="15"/>
      <c r="BX265" s="15"/>
      <c r="BY265" s="15"/>
      <c r="BZ265" s="15"/>
      <c r="CA265" s="15"/>
      <c r="CB265" s="15"/>
      <c r="CC265" s="15"/>
      <c r="CD265" s="15"/>
      <c r="CE265" s="15"/>
      <c r="CF265" s="15"/>
      <c r="CG265" s="15"/>
      <c r="CH265" s="15"/>
      <c r="CI265" s="15"/>
      <c r="CJ265" s="15"/>
    </row>
    <row r="266" spans="1:117" ht="12.75">
      <c r="A266" s="15" t="s">
        <v>2288</v>
      </c>
      <c r="B266" s="15" t="s">
        <v>2289</v>
      </c>
      <c r="C266" s="15" t="s">
        <v>58</v>
      </c>
      <c r="D266" s="16">
        <v>2016</v>
      </c>
      <c r="E266" s="15" t="s">
        <v>470</v>
      </c>
      <c r="F266" s="15"/>
      <c r="G266" s="15" t="s">
        <v>471</v>
      </c>
      <c r="H266" s="15" t="s">
        <v>471</v>
      </c>
      <c r="I266" s="15" t="s">
        <v>2290</v>
      </c>
      <c r="J266" s="15"/>
      <c r="K266" s="17" t="e">
        <f t="shared" si="29"/>
        <v>#VALUE!</v>
      </c>
      <c r="L266" s="15"/>
      <c r="M266" s="18" t="e">
        <f t="shared" si="24"/>
        <v>#VALUE!</v>
      </c>
      <c r="N266" s="15"/>
      <c r="O266" s="15"/>
      <c r="P266" s="15"/>
      <c r="Q266" s="24" t="e">
        <f ca="1">_xludf.MAXIFS('[1]Deals (investment)'!A:A,'[1]Deals (investment)'!B:B,A266)</f>
        <v>#NAME?</v>
      </c>
      <c r="R266" s="15" t="s">
        <v>636</v>
      </c>
      <c r="S266" s="19" t="s">
        <v>144</v>
      </c>
      <c r="T266" s="15" t="s">
        <v>312</v>
      </c>
      <c r="U266" s="17" t="s">
        <v>312</v>
      </c>
      <c r="V266" s="15" t="s">
        <v>2291</v>
      </c>
      <c r="W266" s="15"/>
      <c r="X266" s="15" t="s">
        <v>64</v>
      </c>
      <c r="Y266" s="15" t="s">
        <v>2292</v>
      </c>
      <c r="AB266" s="32">
        <v>43506</v>
      </c>
      <c r="AC266" s="21" t="s">
        <v>2293</v>
      </c>
      <c r="AD266" s="15"/>
      <c r="AE266" s="21" t="s">
        <v>2294</v>
      </c>
      <c r="AF266" s="21" t="s">
        <v>2295</v>
      </c>
      <c r="AG266" s="22">
        <f t="shared" ca="1" si="32"/>
        <v>0.67741935483870963</v>
      </c>
      <c r="AH266" s="15" t="e">
        <f t="shared" si="34"/>
        <v>#VALUE!</v>
      </c>
      <c r="AI266" s="22" t="str">
        <f>VLOOKUP(A266,'[1]Deals (investment)'!$B$2:$Z$1497,1,FALSE)</f>
        <v>Kasha</v>
      </c>
      <c r="AJ266" s="22">
        <f>VLOOKUP(A266,'[1]Deals (investment)'!$B$2:$Z$870,15,FALSE)</f>
        <v>1</v>
      </c>
      <c r="AK266" s="17" t="e">
        <f>VLOOKUP(A266,'[1]Deals (Exits)'!B:B,1,FALSE)</f>
        <v>#N/A</v>
      </c>
      <c r="AL266" s="23">
        <f>VLOOKUP(G266,[1]Lookups!$V$3:$Y$197,4,FALSE)</f>
        <v>0</v>
      </c>
      <c r="AM266" s="17" t="str">
        <f>VLOOKUP(X266,[1]Lookups!$B$3:$C$200,2,FALSE)</f>
        <v>E-commerce &amp; Retail</v>
      </c>
      <c r="AN266" s="17" t="str">
        <f>VLOOKUP(R266,[1]Lookups!$H$3:$I$69,2,FALSE)</f>
        <v>1. Grant</v>
      </c>
      <c r="AO266" s="17" t="e">
        <f>VLOOKUP(T266,[1]Lookups!$H$3:$I$69,2,FALSE)</f>
        <v>#N/A</v>
      </c>
      <c r="AP266" s="17" t="str">
        <f>VLOOKUP(AN266,[1]Lookups!$N$3:$O$11,2,FALSE)</f>
        <v>Early</v>
      </c>
      <c r="AQ266" s="18" t="e">
        <f>COUNTIFS('[1]Deals (investment)'!$B:$B,$A266)</f>
        <v>#VALUE!</v>
      </c>
      <c r="AR266" s="18" t="e">
        <f>COUNTIFS('[1]Deals (investment)'!$B:$B,$A266,'[1]Deals (investment)'!$T:$T,$AW$1)+COUNTIFS('[1]Deals (investment)'!$B:$B,$A266,'[1]Deals (investment)'!$T:$T,$AX$1)+COUNTIFS('[1]Deals (investment)'!$B:$B,$A266,'[1]Deals (investment)'!$T:$T,$AY$1)</f>
        <v>#VALUE!</v>
      </c>
      <c r="AS266" s="17" t="e">
        <f>SUMIFS('[1]Deals (investment)'!$C:$C,'[1]Deals (investment)'!$B:$B,$A266)</f>
        <v>#VALUE!</v>
      </c>
      <c r="AT266" s="17" t="e">
        <f t="shared" si="25"/>
        <v>#VALUE!</v>
      </c>
      <c r="AU266" s="18" t="e">
        <f>COUNTIF('[1]Deals (Exits)'!$B:$B,A266)</f>
        <v>#VALUE!</v>
      </c>
      <c r="AV266" s="17" t="e">
        <f>SUMIFS('[1]Deals (investment)'!$C:$C,'[1]Deals (investment)'!$B:$B,$A266,'[1]Deals (investment)'!$T:$T,AV$1)</f>
        <v>#VALUE!</v>
      </c>
      <c r="AW266" s="17" t="e">
        <f>SUMIFS('[1]Deals (investment)'!$C:$C,'[1]Deals (investment)'!$B:$B,$A266,'[1]Deals (investment)'!$T:$T,AW$1)</f>
        <v>#VALUE!</v>
      </c>
      <c r="AX266" s="17" t="e">
        <f>SUMIFS('[1]Deals (investment)'!$C:$C,'[1]Deals (investment)'!$B:$B,$A266,'[1]Deals (investment)'!$T:$T,AX$1)</f>
        <v>#VALUE!</v>
      </c>
      <c r="AY266" s="17" t="e">
        <f>SUMIFS('[1]Deals (investment)'!$C:$C,'[1]Deals (investment)'!$B:$B,$A266,'[1]Deals (investment)'!$T:$T,AY$1)</f>
        <v>#VALUE!</v>
      </c>
      <c r="AZ266" s="17" t="e">
        <f>SUMIFS('[1]Deals (investment)'!$C:$C,'[1]Deals (investment)'!$B:$B,$A266,'[1]Deals (investment)'!$T:$T,AZ$1)</f>
        <v>#VALUE!</v>
      </c>
      <c r="BA266" s="17" t="e">
        <f>SUMIFS('[1]Deals (investment)'!$C:$C,'[1]Deals (investment)'!$B:$B,$A266,'[1]Deals (investment)'!$T:$T,BA$1)</f>
        <v>#VALUE!</v>
      </c>
      <c r="BB266" s="17" t="e">
        <f>SUMIFS('[1]Deals (investment)'!$C:$C,'[1]Deals (investment)'!$B:$B,$A266,'[1]Deals (investment)'!$T:$T,BB$1)</f>
        <v>#VALUE!</v>
      </c>
      <c r="BC266" s="17" t="e">
        <f>SUMIFS('[1]Deals (Exits)'!$C:$C,'[1]Deals (Exits)'!$B:$B,$A266)</f>
        <v>#VALUE!</v>
      </c>
      <c r="BD266" s="17" t="e">
        <f>SUMIFS('[1]Deals (investment)'!$C:$C,'[1]Deals (investment)'!$B:$B,$A266,'[1]Deals (investment)'!$V:$V,BD$1)</f>
        <v>#VALUE!</v>
      </c>
      <c r="BE266" s="17" t="e">
        <f>SUMIFS('[1]Deals (investment)'!$C:$C,'[1]Deals (investment)'!$B:$B,$A266,'[1]Deals (investment)'!$V:$V,BE$1)</f>
        <v>#VALUE!</v>
      </c>
      <c r="BF266" s="17" t="e">
        <f>SUMIFS('[1]Deals (investment)'!$C:$C,'[1]Deals (investment)'!$B:$B,$A266,'[1]Deals (investment)'!$V:$V,BF$1)</f>
        <v>#VALUE!</v>
      </c>
      <c r="BG266" s="17" t="e">
        <f>SUMIFS('[1]Deals (investment)'!$C:$C,'[1]Deals (investment)'!$B:$B,$A266,'[1]Deals (investment)'!$V:$V,BG$1)</f>
        <v>#VALUE!</v>
      </c>
      <c r="BH266" s="17" t="e">
        <f>SUMIFS('[1]Deals (investment)'!$C:$C,'[1]Deals (investment)'!$B:$B,$A266,'[1]Deals (investment)'!$V:$V,BH$1)</f>
        <v>#VALUE!</v>
      </c>
      <c r="BI266" s="17" t="e">
        <f>SUMIFS('[1]Deals (investment)'!$C:$C,'[1]Deals (investment)'!$B:$B,$A266,'[1]Deals (investment)'!$V:$V,BI$1)</f>
        <v>#VALUE!</v>
      </c>
      <c r="BJ266" s="17" t="e">
        <f>SUMIFS('[1]Deals (investment)'!$C:$C,'[1]Deals (investment)'!$B:$B,$A266,'[1]Deals (investment)'!$V:$V,BJ$1)</f>
        <v>#VALUE!</v>
      </c>
      <c r="BK266" s="17" t="e">
        <f>SUMIFS('[1]Deals (investment)'!$C:$C,'[1]Deals (investment)'!$B:$B,$A266,'[1]Deals (investment)'!$V:$V,BK$1)</f>
        <v>#VALUE!</v>
      </c>
      <c r="BL266" s="17" t="e">
        <f>SUMIFS('[1]Deals (investment)'!$C:$C,'[1]Deals (investment)'!$B:$B,$A266,'[1]Deals (investment)'!$V:$V,BL$1)</f>
        <v>#VALUE!</v>
      </c>
      <c r="BM266" s="17" t="e">
        <f>SUMIFS('[1]Deals (investment)'!$C:$C,'[1]Deals (investment)'!$B:$B,$A266,'[1]Deals (investment)'!$V:$V,BM$1)</f>
        <v>#VALUE!</v>
      </c>
      <c r="BN266" s="15"/>
      <c r="BO266" s="15"/>
      <c r="BP266" s="22"/>
      <c r="BQ266" s="15"/>
      <c r="BR266" s="15"/>
      <c r="BS266" s="15"/>
      <c r="BT266" s="15"/>
      <c r="BU266" s="15"/>
      <c r="BV266" s="15"/>
      <c r="BW266" s="15"/>
      <c r="BX266" s="15"/>
      <c r="BY266" s="15"/>
      <c r="BZ266" s="15"/>
      <c r="CA266" s="15"/>
      <c r="CB266" s="15"/>
      <c r="CC266" s="15"/>
      <c r="CD266" s="15"/>
      <c r="CE266" s="15"/>
      <c r="CF266" s="15"/>
      <c r="CG266" s="15"/>
      <c r="CH266" s="15"/>
      <c r="CI266" s="15"/>
      <c r="CJ266" s="15"/>
      <c r="DM266">
        <v>69</v>
      </c>
    </row>
    <row r="267" spans="1:117" ht="12.75">
      <c r="A267" s="15" t="s">
        <v>2296</v>
      </c>
      <c r="B267" s="15" t="s">
        <v>2297</v>
      </c>
      <c r="C267" s="15"/>
      <c r="D267" s="16">
        <v>2017</v>
      </c>
      <c r="E267" s="15" t="s">
        <v>470</v>
      </c>
      <c r="F267" s="15"/>
      <c r="G267" s="15" t="s">
        <v>471</v>
      </c>
      <c r="H267" s="15" t="s">
        <v>471</v>
      </c>
      <c r="I267" s="15" t="s">
        <v>471</v>
      </c>
      <c r="J267" s="15"/>
      <c r="K267" s="17" t="e">
        <f t="shared" si="29"/>
        <v>#VALUE!</v>
      </c>
      <c r="L267" s="15"/>
      <c r="M267" s="18" t="e">
        <f t="shared" si="24"/>
        <v>#VALUE!</v>
      </c>
      <c r="N267" s="15"/>
      <c r="O267" s="15"/>
      <c r="P267" s="15"/>
      <c r="Q267" s="15"/>
      <c r="R267" s="15"/>
      <c r="S267" s="19"/>
      <c r="T267" s="15"/>
      <c r="U267" s="17"/>
      <c r="V267" s="15" t="s">
        <v>2298</v>
      </c>
      <c r="W267" s="15"/>
      <c r="X267" s="15" t="s">
        <v>134</v>
      </c>
      <c r="Y267" s="15" t="s">
        <v>2299</v>
      </c>
      <c r="AB267" s="20"/>
      <c r="AC267" s="21" t="s">
        <v>2300</v>
      </c>
      <c r="AD267" s="15"/>
      <c r="AE267" s="21" t="s">
        <v>2301</v>
      </c>
      <c r="AF267" s="21" t="s">
        <v>2302</v>
      </c>
      <c r="AG267" s="22">
        <f t="shared" si="32"/>
        <v>0.45161290322580644</v>
      </c>
      <c r="AH267" s="15" t="e">
        <f t="shared" si="34"/>
        <v>#VALUE!</v>
      </c>
      <c r="AI267" s="22" t="str">
        <f>VLOOKUP(A267,'[1]Deals (investment)'!$B$2:$Z$1497,1,FALSE)</f>
        <v>Rwanda Motor Cycle Company</v>
      </c>
      <c r="AJ267" s="22">
        <f>VLOOKUP(A267,'[1]Deals (investment)'!$B$2:$Z$870,15,FALSE)</f>
        <v>1</v>
      </c>
      <c r="AK267" s="17" t="e">
        <f>VLOOKUP(A267,'[1]Deals (Exits)'!B:B,1,FALSE)</f>
        <v>#N/A</v>
      </c>
      <c r="AL267" s="23">
        <f>VLOOKUP(G267,[1]Lookups!$V$3:$Y$197,4,FALSE)</f>
        <v>0</v>
      </c>
      <c r="AM267" s="17" t="str">
        <f>VLOOKUP(X267,[1]Lookups!$B$3:$C$200,2,FALSE)</f>
        <v>Transport &amp; Logistics</v>
      </c>
      <c r="AN267" s="17" t="e">
        <f>VLOOKUP(R267,[1]Lookups!$H$3:$I$69,2,FALSE)</f>
        <v>#N/A</v>
      </c>
      <c r="AO267" s="17" t="e">
        <f>VLOOKUP(T267,[1]Lookups!$H$3:$I$69,2,FALSE)</f>
        <v>#N/A</v>
      </c>
      <c r="AP267" s="17" t="e">
        <f>VLOOKUP(AN267,[1]Lookups!$N$3:$O$11,2,FALSE)</f>
        <v>#N/A</v>
      </c>
      <c r="AQ267" s="18" t="e">
        <f>COUNTIFS('[1]Deals (investment)'!$B:$B,$A267)</f>
        <v>#VALUE!</v>
      </c>
      <c r="AR267" s="18" t="e">
        <f>COUNTIFS('[1]Deals (investment)'!$B:$B,$A267,'[1]Deals (investment)'!$T:$T,$AW$1)+COUNTIFS('[1]Deals (investment)'!$B:$B,$A267,'[1]Deals (investment)'!$T:$T,$AX$1)+COUNTIFS('[1]Deals (investment)'!$B:$B,$A267,'[1]Deals (investment)'!$T:$T,$AY$1)</f>
        <v>#VALUE!</v>
      </c>
      <c r="AS267" s="17" t="e">
        <f>SUMIFS('[1]Deals (investment)'!$C:$C,'[1]Deals (investment)'!$B:$B,$A267)</f>
        <v>#VALUE!</v>
      </c>
      <c r="AT267" s="17" t="e">
        <f t="shared" si="25"/>
        <v>#VALUE!</v>
      </c>
      <c r="AU267" s="18" t="e">
        <f>COUNTIF('[1]Deals (Exits)'!$B:$B,A267)</f>
        <v>#VALUE!</v>
      </c>
      <c r="AV267" s="17" t="e">
        <f>SUMIFS('[1]Deals (investment)'!$C:$C,'[1]Deals (investment)'!$B:$B,$A267,'[1]Deals (investment)'!$T:$T,AV$1)</f>
        <v>#VALUE!</v>
      </c>
      <c r="AW267" s="17" t="e">
        <f>SUMIFS('[1]Deals (investment)'!$C:$C,'[1]Deals (investment)'!$B:$B,$A267,'[1]Deals (investment)'!$T:$T,AW$1)</f>
        <v>#VALUE!</v>
      </c>
      <c r="AX267" s="17" t="e">
        <f>SUMIFS('[1]Deals (investment)'!$C:$C,'[1]Deals (investment)'!$B:$B,$A267,'[1]Deals (investment)'!$T:$T,AX$1)</f>
        <v>#VALUE!</v>
      </c>
      <c r="AY267" s="17" t="e">
        <f>SUMIFS('[1]Deals (investment)'!$C:$C,'[1]Deals (investment)'!$B:$B,$A267,'[1]Deals (investment)'!$T:$T,AY$1)</f>
        <v>#VALUE!</v>
      </c>
      <c r="AZ267" s="17" t="e">
        <f>SUMIFS('[1]Deals (investment)'!$C:$C,'[1]Deals (investment)'!$B:$B,$A267,'[1]Deals (investment)'!$T:$T,AZ$1)</f>
        <v>#VALUE!</v>
      </c>
      <c r="BA267" s="17" t="e">
        <f>SUMIFS('[1]Deals (investment)'!$C:$C,'[1]Deals (investment)'!$B:$B,$A267,'[1]Deals (investment)'!$T:$T,BA$1)</f>
        <v>#VALUE!</v>
      </c>
      <c r="BB267" s="17" t="e">
        <f>SUMIFS('[1]Deals (investment)'!$C:$C,'[1]Deals (investment)'!$B:$B,$A267,'[1]Deals (investment)'!$T:$T,BB$1)</f>
        <v>#VALUE!</v>
      </c>
      <c r="BC267" s="17" t="e">
        <f>SUMIFS('[1]Deals (Exits)'!$C:$C,'[1]Deals (Exits)'!$B:$B,$A267)</f>
        <v>#VALUE!</v>
      </c>
      <c r="BD267" s="17" t="e">
        <f>SUMIFS('[1]Deals (investment)'!$C:$C,'[1]Deals (investment)'!$B:$B,$A267,'[1]Deals (investment)'!$V:$V,BD$1)</f>
        <v>#VALUE!</v>
      </c>
      <c r="BE267" s="17" t="e">
        <f>SUMIFS('[1]Deals (investment)'!$C:$C,'[1]Deals (investment)'!$B:$B,$A267,'[1]Deals (investment)'!$V:$V,BE$1)</f>
        <v>#VALUE!</v>
      </c>
      <c r="BF267" s="17" t="e">
        <f>SUMIFS('[1]Deals (investment)'!$C:$C,'[1]Deals (investment)'!$B:$B,$A267,'[1]Deals (investment)'!$V:$V,BF$1)</f>
        <v>#VALUE!</v>
      </c>
      <c r="BG267" s="17" t="e">
        <f>SUMIFS('[1]Deals (investment)'!$C:$C,'[1]Deals (investment)'!$B:$B,$A267,'[1]Deals (investment)'!$V:$V,BG$1)</f>
        <v>#VALUE!</v>
      </c>
      <c r="BH267" s="17" t="e">
        <f>SUMIFS('[1]Deals (investment)'!$C:$C,'[1]Deals (investment)'!$B:$B,$A267,'[1]Deals (investment)'!$V:$V,BH$1)</f>
        <v>#VALUE!</v>
      </c>
      <c r="BI267" s="17" t="e">
        <f>SUMIFS('[1]Deals (investment)'!$C:$C,'[1]Deals (investment)'!$B:$B,$A267,'[1]Deals (investment)'!$V:$V,BI$1)</f>
        <v>#VALUE!</v>
      </c>
      <c r="BJ267" s="17" t="e">
        <f>SUMIFS('[1]Deals (investment)'!$C:$C,'[1]Deals (investment)'!$B:$B,$A267,'[1]Deals (investment)'!$V:$V,BJ$1)</f>
        <v>#VALUE!</v>
      </c>
      <c r="BK267" s="17" t="e">
        <f>SUMIFS('[1]Deals (investment)'!$C:$C,'[1]Deals (investment)'!$B:$B,$A267,'[1]Deals (investment)'!$V:$V,BK$1)</f>
        <v>#VALUE!</v>
      </c>
      <c r="BL267" s="17" t="e">
        <f>SUMIFS('[1]Deals (investment)'!$C:$C,'[1]Deals (investment)'!$B:$B,$A267,'[1]Deals (investment)'!$V:$V,BL$1)</f>
        <v>#VALUE!</v>
      </c>
      <c r="BM267" s="17" t="e">
        <f>SUMIFS('[1]Deals (investment)'!$C:$C,'[1]Deals (investment)'!$B:$B,$A267,'[1]Deals (investment)'!$V:$V,BM$1)</f>
        <v>#VALUE!</v>
      </c>
      <c r="BN267" s="15"/>
      <c r="BO267" s="15"/>
      <c r="BP267" s="22"/>
      <c r="BQ267" s="15"/>
      <c r="BR267" s="15"/>
      <c r="BS267" s="15"/>
      <c r="BT267" s="15"/>
      <c r="BU267" s="15"/>
      <c r="BV267" s="15"/>
      <c r="BW267" s="15"/>
      <c r="BX267" s="15"/>
      <c r="BY267" s="15"/>
      <c r="BZ267" s="15"/>
      <c r="CA267" s="15"/>
      <c r="CB267" s="15"/>
      <c r="CC267" s="15"/>
      <c r="CD267" s="15"/>
      <c r="CE267" s="15"/>
      <c r="CF267" s="15"/>
      <c r="CG267" s="15"/>
      <c r="CH267" s="15"/>
      <c r="CI267" s="15"/>
      <c r="CJ267" s="15"/>
    </row>
    <row r="268" spans="1:117" ht="12.75">
      <c r="A268" s="15" t="s">
        <v>2303</v>
      </c>
      <c r="B268" s="15" t="s">
        <v>2304</v>
      </c>
      <c r="C268" s="15" t="s">
        <v>58</v>
      </c>
      <c r="D268" s="16">
        <v>2017</v>
      </c>
      <c r="E268" s="15" t="s">
        <v>128</v>
      </c>
      <c r="F268" s="15" t="s">
        <v>199</v>
      </c>
      <c r="G268" s="15" t="s">
        <v>129</v>
      </c>
      <c r="H268" s="15" t="s">
        <v>129</v>
      </c>
      <c r="I268" s="15" t="s">
        <v>129</v>
      </c>
      <c r="J268" s="15"/>
      <c r="K268" s="17" t="e">
        <f t="shared" si="29"/>
        <v>#VALUE!</v>
      </c>
      <c r="L268" s="15"/>
      <c r="M268" s="18" t="e">
        <f t="shared" si="24"/>
        <v>#VALUE!</v>
      </c>
      <c r="N268" s="15"/>
      <c r="O268" s="15"/>
      <c r="P268" s="15"/>
      <c r="Q268" s="15"/>
      <c r="R268" s="15" t="s">
        <v>375</v>
      </c>
      <c r="S268" s="19">
        <v>150000</v>
      </c>
      <c r="T268" s="15" t="s">
        <v>375</v>
      </c>
      <c r="U268" s="17">
        <v>150000</v>
      </c>
      <c r="V268" s="15" t="s">
        <v>2305</v>
      </c>
      <c r="W268" s="15">
        <v>0</v>
      </c>
      <c r="X268" s="15" t="s">
        <v>2306</v>
      </c>
      <c r="Y268" s="15" t="s">
        <v>2307</v>
      </c>
      <c r="AB268" s="32">
        <v>43506</v>
      </c>
      <c r="AC268" s="21" t="s">
        <v>2308</v>
      </c>
      <c r="AD268" s="21" t="s">
        <v>2309</v>
      </c>
      <c r="AE268" s="15"/>
      <c r="AF268" s="21" t="s">
        <v>2310</v>
      </c>
      <c r="AG268" s="22">
        <f t="shared" si="32"/>
        <v>0.70967741935483875</v>
      </c>
      <c r="AH268" s="15" t="str">
        <f t="shared" si="34"/>
        <v/>
      </c>
      <c r="AI268" s="22" t="str">
        <f>VLOOKUP(A268,'[1]Deals (investment)'!$B$2:$Z$1497,1,FALSE)</f>
        <v>Harmonica</v>
      </c>
      <c r="AJ268" s="22">
        <f>VLOOKUP(A268,'[1]Deals (investment)'!$B$2:$Z$870,15,FALSE)</f>
        <v>1</v>
      </c>
      <c r="AK268" s="17" t="str">
        <f>VLOOKUP(A268,'[1]Deals (Exits)'!B:B,1,FALSE)</f>
        <v>Harmonica</v>
      </c>
      <c r="AL268" s="23">
        <f>VLOOKUP(G268,[1]Lookups!$V$3:$Y$197,4,FALSE)</f>
        <v>0</v>
      </c>
      <c r="AM268" s="17" t="str">
        <f>VLOOKUP(X268,[1]Lookups!$B$3:$C$200,2,FALSE)</f>
        <v>Media &amp; Entertainment</v>
      </c>
      <c r="AN268" s="17" t="str">
        <f>VLOOKUP(R268,[1]Lookups!$H$3:$I$69,2,FALSE)</f>
        <v>2. Seed</v>
      </c>
      <c r="AO268" s="17" t="str">
        <f>VLOOKUP(T268,[1]Lookups!$H$3:$I$69,2,FALSE)</f>
        <v>2. Seed</v>
      </c>
      <c r="AP268" s="17" t="str">
        <f>VLOOKUP(AN268,[1]Lookups!$N$3:$O$11,2,FALSE)</f>
        <v>Early</v>
      </c>
      <c r="AQ268" s="18" t="e">
        <f>COUNTIFS('[1]Deals (investment)'!$B:$B,$A268)</f>
        <v>#VALUE!</v>
      </c>
      <c r="AR268" s="18" t="e">
        <f>COUNTIFS('[1]Deals (investment)'!$B:$B,$A268,'[1]Deals (investment)'!$T:$T,$AW$1)+COUNTIFS('[1]Deals (investment)'!$B:$B,$A268,'[1]Deals (investment)'!$T:$T,$AX$1)+COUNTIFS('[1]Deals (investment)'!$B:$B,$A268,'[1]Deals (investment)'!$T:$T,$AY$1)</f>
        <v>#VALUE!</v>
      </c>
      <c r="AS268" s="17" t="e">
        <f>SUMIFS('[1]Deals (investment)'!$C:$C,'[1]Deals (investment)'!$B:$B,$A268)</f>
        <v>#VALUE!</v>
      </c>
      <c r="AT268" s="17" t="e">
        <f t="shared" si="25"/>
        <v>#VALUE!</v>
      </c>
      <c r="AU268" s="18" t="e">
        <f>COUNTIF('[1]Deals (Exits)'!$B:$B,A268)</f>
        <v>#VALUE!</v>
      </c>
      <c r="AV268" s="17" t="e">
        <f>SUMIFS('[1]Deals (investment)'!$C:$C,'[1]Deals (investment)'!$B:$B,$A268,'[1]Deals (investment)'!$T:$T,AV$1)</f>
        <v>#VALUE!</v>
      </c>
      <c r="AW268" s="17" t="e">
        <f>SUMIFS('[1]Deals (investment)'!$C:$C,'[1]Deals (investment)'!$B:$B,$A268,'[1]Deals (investment)'!$T:$T,AW$1)</f>
        <v>#VALUE!</v>
      </c>
      <c r="AX268" s="17" t="e">
        <f>SUMIFS('[1]Deals (investment)'!$C:$C,'[1]Deals (investment)'!$B:$B,$A268,'[1]Deals (investment)'!$T:$T,AX$1)</f>
        <v>#VALUE!</v>
      </c>
      <c r="AY268" s="17" t="e">
        <f>SUMIFS('[1]Deals (investment)'!$C:$C,'[1]Deals (investment)'!$B:$B,$A268,'[1]Deals (investment)'!$T:$T,AY$1)</f>
        <v>#VALUE!</v>
      </c>
      <c r="AZ268" s="17" t="e">
        <f>SUMIFS('[1]Deals (investment)'!$C:$C,'[1]Deals (investment)'!$B:$B,$A268,'[1]Deals (investment)'!$T:$T,AZ$1)</f>
        <v>#VALUE!</v>
      </c>
      <c r="BA268" s="17" t="e">
        <f>SUMIFS('[1]Deals (investment)'!$C:$C,'[1]Deals (investment)'!$B:$B,$A268,'[1]Deals (investment)'!$T:$T,BA$1)</f>
        <v>#VALUE!</v>
      </c>
      <c r="BB268" s="17" t="e">
        <f>SUMIFS('[1]Deals (investment)'!$C:$C,'[1]Deals (investment)'!$B:$B,$A268,'[1]Deals (investment)'!$T:$T,BB$1)</f>
        <v>#VALUE!</v>
      </c>
      <c r="BC268" s="17" t="e">
        <f>SUMIFS('[1]Deals (Exits)'!$C:$C,'[1]Deals (Exits)'!$B:$B,$A268)</f>
        <v>#VALUE!</v>
      </c>
      <c r="BD268" s="17" t="e">
        <f>SUMIFS('[1]Deals (investment)'!$C:$C,'[1]Deals (investment)'!$B:$B,$A268,'[1]Deals (investment)'!$V:$V,BD$1)</f>
        <v>#VALUE!</v>
      </c>
      <c r="BE268" s="17" t="e">
        <f>SUMIFS('[1]Deals (investment)'!$C:$C,'[1]Deals (investment)'!$B:$B,$A268,'[1]Deals (investment)'!$V:$V,BE$1)</f>
        <v>#VALUE!</v>
      </c>
      <c r="BF268" s="17" t="e">
        <f>SUMIFS('[1]Deals (investment)'!$C:$C,'[1]Deals (investment)'!$B:$B,$A268,'[1]Deals (investment)'!$V:$V,BF$1)</f>
        <v>#VALUE!</v>
      </c>
      <c r="BG268" s="17" t="e">
        <f>SUMIFS('[1]Deals (investment)'!$C:$C,'[1]Deals (investment)'!$B:$B,$A268,'[1]Deals (investment)'!$V:$V,BG$1)</f>
        <v>#VALUE!</v>
      </c>
      <c r="BH268" s="17" t="e">
        <f>SUMIFS('[1]Deals (investment)'!$C:$C,'[1]Deals (investment)'!$B:$B,$A268,'[1]Deals (investment)'!$V:$V,BH$1)</f>
        <v>#VALUE!</v>
      </c>
      <c r="BI268" s="17" t="e">
        <f>SUMIFS('[1]Deals (investment)'!$C:$C,'[1]Deals (investment)'!$B:$B,$A268,'[1]Deals (investment)'!$V:$V,BI$1)</f>
        <v>#VALUE!</v>
      </c>
      <c r="BJ268" s="17" t="e">
        <f>SUMIFS('[1]Deals (investment)'!$C:$C,'[1]Deals (investment)'!$B:$B,$A268,'[1]Deals (investment)'!$V:$V,BJ$1)</f>
        <v>#VALUE!</v>
      </c>
      <c r="BK268" s="17" t="e">
        <f>SUMIFS('[1]Deals (investment)'!$C:$C,'[1]Deals (investment)'!$B:$B,$A268,'[1]Deals (investment)'!$V:$V,BK$1)</f>
        <v>#VALUE!</v>
      </c>
      <c r="BL268" s="17" t="e">
        <f>SUMIFS('[1]Deals (investment)'!$C:$C,'[1]Deals (investment)'!$B:$B,$A268,'[1]Deals (investment)'!$V:$V,BL$1)</f>
        <v>#VALUE!</v>
      </c>
      <c r="BM268" s="17" t="e">
        <f>SUMIFS('[1]Deals (investment)'!$C:$C,'[1]Deals (investment)'!$B:$B,$A268,'[1]Deals (investment)'!$V:$V,BM$1)</f>
        <v>#VALUE!</v>
      </c>
      <c r="BN268" s="15"/>
      <c r="BO268" s="15"/>
      <c r="BP268" s="22"/>
      <c r="BQ268" s="15"/>
      <c r="BR268" s="15"/>
      <c r="BS268" s="15"/>
      <c r="BT268" s="15"/>
      <c r="BU268" s="15"/>
      <c r="BV268" s="15"/>
      <c r="BW268" s="15"/>
      <c r="BX268" s="15"/>
      <c r="BY268" s="15"/>
      <c r="BZ268" s="15"/>
      <c r="CA268" s="15"/>
      <c r="CB268" s="15"/>
      <c r="CC268" s="15"/>
      <c r="CD268" s="15"/>
      <c r="CE268" s="15"/>
      <c r="CF268" s="15"/>
      <c r="CG268" s="15"/>
      <c r="CH268" s="15"/>
      <c r="CI268" s="15"/>
      <c r="CJ268" s="15"/>
    </row>
    <row r="269" spans="1:117" ht="12.75">
      <c r="A269" s="15" t="s">
        <v>2311</v>
      </c>
      <c r="B269" s="15" t="s">
        <v>2312</v>
      </c>
      <c r="C269" s="15" t="s">
        <v>58</v>
      </c>
      <c r="D269" s="16">
        <v>2017</v>
      </c>
      <c r="E269" s="15" t="s">
        <v>90</v>
      </c>
      <c r="F269" s="15"/>
      <c r="G269" s="15" t="s">
        <v>91</v>
      </c>
      <c r="H269" s="15" t="s">
        <v>91</v>
      </c>
      <c r="I269" s="15" t="s">
        <v>91</v>
      </c>
      <c r="J269" s="15"/>
      <c r="K269" s="17" t="e">
        <f t="shared" si="29"/>
        <v>#VALUE!</v>
      </c>
      <c r="L269" s="15"/>
      <c r="M269" s="18" t="e">
        <f t="shared" si="24"/>
        <v>#VALUE!</v>
      </c>
      <c r="N269" s="15"/>
      <c r="O269" s="15"/>
      <c r="P269" s="15"/>
      <c r="Q269" s="15"/>
      <c r="R269" s="15" t="s">
        <v>375</v>
      </c>
      <c r="S269" s="19">
        <v>150000</v>
      </c>
      <c r="T269" s="15" t="s">
        <v>375</v>
      </c>
      <c r="U269" s="17">
        <v>150000</v>
      </c>
      <c r="V269" s="15" t="s">
        <v>2313</v>
      </c>
      <c r="W269" s="15"/>
      <c r="X269" s="15" t="s">
        <v>256</v>
      </c>
      <c r="Y269" s="15" t="s">
        <v>2314</v>
      </c>
      <c r="AB269" s="32">
        <v>43506</v>
      </c>
      <c r="AC269" s="21" t="s">
        <v>2315</v>
      </c>
      <c r="AD269" s="21" t="s">
        <v>2316</v>
      </c>
      <c r="AE269" s="15"/>
      <c r="AF269" s="21" t="s">
        <v>2317</v>
      </c>
      <c r="AG269" s="22">
        <f t="shared" si="32"/>
        <v>0.64516129032258063</v>
      </c>
      <c r="AH269" s="15" t="e">
        <f t="shared" si="34"/>
        <v>#VALUE!</v>
      </c>
      <c r="AI269" s="22" t="str">
        <f>VLOOKUP(A269,'[1]Deals (investment)'!$B$2:$Z$1497,1,FALSE)</f>
        <v>Hashtag Our Stories</v>
      </c>
      <c r="AJ269" s="22">
        <f>VLOOKUP(A269,'[1]Deals (investment)'!$B$2:$Z$870,15,FALSE)</f>
        <v>1</v>
      </c>
      <c r="AK269" s="17" t="e">
        <f>VLOOKUP(A269,'[1]Deals (Exits)'!B:B,1,FALSE)</f>
        <v>#N/A</v>
      </c>
      <c r="AL269" s="23">
        <f>VLOOKUP(G269,[1]Lookups!$V$3:$Y$197,4,FALSE)</f>
        <v>0</v>
      </c>
      <c r="AM269" s="17" t="str">
        <f>VLOOKUP(X269,[1]Lookups!$B$3:$C$200,2,FALSE)</f>
        <v>Media &amp; Entertainment</v>
      </c>
      <c r="AN269" s="17" t="str">
        <f>VLOOKUP(R269,[1]Lookups!$H$3:$I$69,2,FALSE)</f>
        <v>2. Seed</v>
      </c>
      <c r="AO269" s="17" t="str">
        <f>VLOOKUP(T269,[1]Lookups!$H$3:$I$69,2,FALSE)</f>
        <v>2. Seed</v>
      </c>
      <c r="AP269" s="17" t="str">
        <f>VLOOKUP(AN269,[1]Lookups!$N$3:$O$11,2,FALSE)</f>
        <v>Early</v>
      </c>
      <c r="AQ269" s="18" t="e">
        <f>COUNTIFS('[1]Deals (investment)'!$B:$B,$A269)</f>
        <v>#VALUE!</v>
      </c>
      <c r="AR269" s="18" t="e">
        <f>COUNTIFS('[1]Deals (investment)'!$B:$B,$A269,'[1]Deals (investment)'!$T:$T,$AW$1)+COUNTIFS('[1]Deals (investment)'!$B:$B,$A269,'[1]Deals (investment)'!$T:$T,$AX$1)+COUNTIFS('[1]Deals (investment)'!$B:$B,$A269,'[1]Deals (investment)'!$T:$T,$AY$1)</f>
        <v>#VALUE!</v>
      </c>
      <c r="AS269" s="17" t="e">
        <f>SUMIFS('[1]Deals (investment)'!$C:$C,'[1]Deals (investment)'!$B:$B,$A269)</f>
        <v>#VALUE!</v>
      </c>
      <c r="AT269" s="17" t="e">
        <f t="shared" si="25"/>
        <v>#VALUE!</v>
      </c>
      <c r="AU269" s="18" t="e">
        <f>COUNTIF('[1]Deals (Exits)'!$B:$B,A269)</f>
        <v>#VALUE!</v>
      </c>
      <c r="AV269" s="17" t="e">
        <f>SUMIFS('[1]Deals (investment)'!$C:$C,'[1]Deals (investment)'!$B:$B,$A269,'[1]Deals (investment)'!$T:$T,AV$1)</f>
        <v>#VALUE!</v>
      </c>
      <c r="AW269" s="17" t="e">
        <f>SUMIFS('[1]Deals (investment)'!$C:$C,'[1]Deals (investment)'!$B:$B,$A269,'[1]Deals (investment)'!$T:$T,AW$1)</f>
        <v>#VALUE!</v>
      </c>
      <c r="AX269" s="17" t="e">
        <f>SUMIFS('[1]Deals (investment)'!$C:$C,'[1]Deals (investment)'!$B:$B,$A269,'[1]Deals (investment)'!$T:$T,AX$1)</f>
        <v>#VALUE!</v>
      </c>
      <c r="AY269" s="17" t="e">
        <f>SUMIFS('[1]Deals (investment)'!$C:$C,'[1]Deals (investment)'!$B:$B,$A269,'[1]Deals (investment)'!$T:$T,AY$1)</f>
        <v>#VALUE!</v>
      </c>
      <c r="AZ269" s="17" t="e">
        <f>SUMIFS('[1]Deals (investment)'!$C:$C,'[1]Deals (investment)'!$B:$B,$A269,'[1]Deals (investment)'!$T:$T,AZ$1)</f>
        <v>#VALUE!</v>
      </c>
      <c r="BA269" s="17" t="e">
        <f>SUMIFS('[1]Deals (investment)'!$C:$C,'[1]Deals (investment)'!$B:$B,$A269,'[1]Deals (investment)'!$T:$T,BA$1)</f>
        <v>#VALUE!</v>
      </c>
      <c r="BB269" s="17" t="e">
        <f>SUMIFS('[1]Deals (investment)'!$C:$C,'[1]Deals (investment)'!$B:$B,$A269,'[1]Deals (investment)'!$T:$T,BB$1)</f>
        <v>#VALUE!</v>
      </c>
      <c r="BC269" s="17" t="e">
        <f>SUMIFS('[1]Deals (Exits)'!$C:$C,'[1]Deals (Exits)'!$B:$B,$A269)</f>
        <v>#VALUE!</v>
      </c>
      <c r="BD269" s="17" t="e">
        <f>SUMIFS('[1]Deals (investment)'!$C:$C,'[1]Deals (investment)'!$B:$B,$A269,'[1]Deals (investment)'!$V:$V,BD$1)</f>
        <v>#VALUE!</v>
      </c>
      <c r="BE269" s="17" t="e">
        <f>SUMIFS('[1]Deals (investment)'!$C:$C,'[1]Deals (investment)'!$B:$B,$A269,'[1]Deals (investment)'!$V:$V,BE$1)</f>
        <v>#VALUE!</v>
      </c>
      <c r="BF269" s="17" t="e">
        <f>SUMIFS('[1]Deals (investment)'!$C:$C,'[1]Deals (investment)'!$B:$B,$A269,'[1]Deals (investment)'!$V:$V,BF$1)</f>
        <v>#VALUE!</v>
      </c>
      <c r="BG269" s="17" t="e">
        <f>SUMIFS('[1]Deals (investment)'!$C:$C,'[1]Deals (investment)'!$B:$B,$A269,'[1]Deals (investment)'!$V:$V,BG$1)</f>
        <v>#VALUE!</v>
      </c>
      <c r="BH269" s="17" t="e">
        <f>SUMIFS('[1]Deals (investment)'!$C:$C,'[1]Deals (investment)'!$B:$B,$A269,'[1]Deals (investment)'!$V:$V,BH$1)</f>
        <v>#VALUE!</v>
      </c>
      <c r="BI269" s="17" t="e">
        <f>SUMIFS('[1]Deals (investment)'!$C:$C,'[1]Deals (investment)'!$B:$B,$A269,'[1]Deals (investment)'!$V:$V,BI$1)</f>
        <v>#VALUE!</v>
      </c>
      <c r="BJ269" s="17" t="e">
        <f>SUMIFS('[1]Deals (investment)'!$C:$C,'[1]Deals (investment)'!$B:$B,$A269,'[1]Deals (investment)'!$V:$V,BJ$1)</f>
        <v>#VALUE!</v>
      </c>
      <c r="BK269" s="17" t="e">
        <f>SUMIFS('[1]Deals (investment)'!$C:$C,'[1]Deals (investment)'!$B:$B,$A269,'[1]Deals (investment)'!$V:$V,BK$1)</f>
        <v>#VALUE!</v>
      </c>
      <c r="BL269" s="17" t="e">
        <f>SUMIFS('[1]Deals (investment)'!$C:$C,'[1]Deals (investment)'!$B:$B,$A269,'[1]Deals (investment)'!$V:$V,BL$1)</f>
        <v>#VALUE!</v>
      </c>
      <c r="BM269" s="17" t="e">
        <f>SUMIFS('[1]Deals (investment)'!$C:$C,'[1]Deals (investment)'!$B:$B,$A269,'[1]Deals (investment)'!$V:$V,BM$1)</f>
        <v>#VALUE!</v>
      </c>
      <c r="BN269" s="15"/>
      <c r="BO269" s="15"/>
      <c r="BP269" s="22"/>
      <c r="BQ269" s="15"/>
      <c r="BR269" s="15"/>
      <c r="BS269" s="15"/>
      <c r="BT269" s="15"/>
      <c r="BU269" s="15"/>
      <c r="BV269" s="15"/>
      <c r="BW269" s="15"/>
      <c r="BX269" s="15"/>
      <c r="BY269" s="15"/>
      <c r="BZ269" s="15"/>
      <c r="CA269" s="15"/>
      <c r="CB269" s="15"/>
      <c r="CC269" s="15"/>
      <c r="CD269" s="15"/>
      <c r="CE269" s="15"/>
      <c r="CF269" s="15"/>
      <c r="CG269" s="15"/>
      <c r="CH269" s="15"/>
      <c r="CI269" s="15"/>
      <c r="CJ269" s="15"/>
    </row>
    <row r="270" spans="1:117" ht="12.75">
      <c r="A270" s="21" t="s">
        <v>2318</v>
      </c>
      <c r="B270" s="15" t="s">
        <v>2319</v>
      </c>
      <c r="C270" s="15" t="s">
        <v>58</v>
      </c>
      <c r="D270" s="16">
        <v>2017</v>
      </c>
      <c r="E270" s="15" t="s">
        <v>518</v>
      </c>
      <c r="F270" s="15"/>
      <c r="G270" s="15" t="s">
        <v>519</v>
      </c>
      <c r="H270" s="15" t="s">
        <v>519</v>
      </c>
      <c r="I270" s="15" t="s">
        <v>519</v>
      </c>
      <c r="J270" s="15"/>
      <c r="K270" s="17" t="e">
        <f t="shared" si="29"/>
        <v>#VALUE!</v>
      </c>
      <c r="L270" s="15"/>
      <c r="M270" s="18" t="e">
        <f t="shared" si="24"/>
        <v>#VALUE!</v>
      </c>
      <c r="N270" s="15"/>
      <c r="O270" s="15"/>
      <c r="P270" s="15"/>
      <c r="Q270" s="15"/>
      <c r="R270" s="15"/>
      <c r="S270" s="19"/>
      <c r="T270" s="15"/>
      <c r="U270" s="17"/>
      <c r="V270" s="15" t="s">
        <v>2320</v>
      </c>
      <c r="W270" s="15"/>
      <c r="X270" s="15" t="s">
        <v>404</v>
      </c>
      <c r="Y270" s="15" t="s">
        <v>2321</v>
      </c>
      <c r="AB270" s="20" t="s">
        <v>286</v>
      </c>
      <c r="AC270" s="21" t="s">
        <v>2322</v>
      </c>
      <c r="AD270" s="21" t="s">
        <v>2323</v>
      </c>
      <c r="AE270" s="15"/>
      <c r="AF270" s="15"/>
      <c r="AG270" s="22">
        <f t="shared" si="32"/>
        <v>0.4838709677419355</v>
      </c>
      <c r="AH270" s="15" t="str">
        <f t="shared" si="34"/>
        <v/>
      </c>
      <c r="AI270" s="35" t="str">
        <f>VLOOKUP(A270,'[1]Deals (investment)'!$B$2:$Z$1497,1,FALSE)</f>
        <v>Think.IT</v>
      </c>
      <c r="AJ270" s="22">
        <f>VLOOKUP(A270,'[1]Deals (investment)'!$B$2:$Z$870,15,FALSE)</f>
        <v>1</v>
      </c>
      <c r="AK270" s="17" t="e">
        <f>VLOOKUP(A270,'[1]Deals (Exits)'!B:B,1,FALSE)</f>
        <v>#N/A</v>
      </c>
      <c r="AL270" s="23">
        <f>VLOOKUP(G270,[1]Lookups!$V$3:$Y$197,4,FALSE)</f>
        <v>0</v>
      </c>
      <c r="AM270" s="17" t="str">
        <f>VLOOKUP(X270,[1]Lookups!$B$3:$C$200,2,FALSE)</f>
        <v>Other Technologies &amp; Information Technology</v>
      </c>
      <c r="AN270" s="17" t="e">
        <f>VLOOKUP(R270,[1]Lookups!$H$3:$I$69,2,FALSE)</f>
        <v>#N/A</v>
      </c>
      <c r="AO270" s="17" t="e">
        <f>VLOOKUP(T270,[1]Lookups!$H$3:$I$69,2,FALSE)</f>
        <v>#N/A</v>
      </c>
      <c r="AP270" s="17" t="e">
        <f>VLOOKUP(AN270,[1]Lookups!$N$3:$O$11,2,FALSE)</f>
        <v>#N/A</v>
      </c>
      <c r="AQ270" s="18" t="e">
        <f>COUNTIFS('[1]Deals (investment)'!$B:$B,$A270)</f>
        <v>#VALUE!</v>
      </c>
      <c r="AR270" s="18" t="e">
        <f>COUNTIFS('[1]Deals (investment)'!$B:$B,$A270,'[1]Deals (investment)'!$T:$T,$AW$1)+COUNTIFS('[1]Deals (investment)'!$B:$B,$A270,'[1]Deals (investment)'!$T:$T,$AX$1)+COUNTIFS('[1]Deals (investment)'!$B:$B,$A270,'[1]Deals (investment)'!$T:$T,$AY$1)</f>
        <v>#VALUE!</v>
      </c>
      <c r="AS270" s="17" t="e">
        <f>SUMIFS('[1]Deals (investment)'!$C:$C,'[1]Deals (investment)'!$B:$B,$A270)</f>
        <v>#VALUE!</v>
      </c>
      <c r="AT270" s="17" t="e">
        <f t="shared" si="25"/>
        <v>#VALUE!</v>
      </c>
      <c r="AU270" s="18" t="e">
        <f>COUNTIF('[1]Deals (Exits)'!$B:$B,A270)</f>
        <v>#VALUE!</v>
      </c>
      <c r="AV270" s="17" t="e">
        <f>SUMIFS('[1]Deals (investment)'!$C:$C,'[1]Deals (investment)'!$B:$B,$A270,'[1]Deals (investment)'!$T:$T,AV$1)</f>
        <v>#VALUE!</v>
      </c>
      <c r="AW270" s="17" t="e">
        <f>SUMIFS('[1]Deals (investment)'!$C:$C,'[1]Deals (investment)'!$B:$B,$A270,'[1]Deals (investment)'!$T:$T,AW$1)</f>
        <v>#VALUE!</v>
      </c>
      <c r="AX270" s="17" t="e">
        <f>SUMIFS('[1]Deals (investment)'!$C:$C,'[1]Deals (investment)'!$B:$B,$A270,'[1]Deals (investment)'!$T:$T,AX$1)</f>
        <v>#VALUE!</v>
      </c>
      <c r="AY270" s="17" t="e">
        <f>SUMIFS('[1]Deals (investment)'!$C:$C,'[1]Deals (investment)'!$B:$B,$A270,'[1]Deals (investment)'!$T:$T,AY$1)</f>
        <v>#VALUE!</v>
      </c>
      <c r="AZ270" s="17" t="e">
        <f>SUMIFS('[1]Deals (investment)'!$C:$C,'[1]Deals (investment)'!$B:$B,$A270,'[1]Deals (investment)'!$T:$T,AZ$1)</f>
        <v>#VALUE!</v>
      </c>
      <c r="BA270" s="17" t="e">
        <f>SUMIFS('[1]Deals (investment)'!$C:$C,'[1]Deals (investment)'!$B:$B,$A270,'[1]Deals (investment)'!$T:$T,BA$1)</f>
        <v>#VALUE!</v>
      </c>
      <c r="BB270" s="17" t="e">
        <f>SUMIFS('[1]Deals (investment)'!$C:$C,'[1]Deals (investment)'!$B:$B,$A270,'[1]Deals (investment)'!$T:$T,BB$1)</f>
        <v>#VALUE!</v>
      </c>
      <c r="BC270" s="17" t="e">
        <f>SUMIFS('[1]Deals (Exits)'!$C:$C,'[1]Deals (Exits)'!$B:$B,$A270)</f>
        <v>#VALUE!</v>
      </c>
      <c r="BD270" s="17" t="e">
        <f>SUMIFS('[1]Deals (investment)'!$C:$C,'[1]Deals (investment)'!$B:$B,$A270,'[1]Deals (investment)'!$V:$V,BD$1)</f>
        <v>#VALUE!</v>
      </c>
      <c r="BE270" s="17" t="e">
        <f>SUMIFS('[1]Deals (investment)'!$C:$C,'[1]Deals (investment)'!$B:$B,$A270,'[1]Deals (investment)'!$V:$V,BE$1)</f>
        <v>#VALUE!</v>
      </c>
      <c r="BF270" s="17" t="e">
        <f>SUMIFS('[1]Deals (investment)'!$C:$C,'[1]Deals (investment)'!$B:$B,$A270,'[1]Deals (investment)'!$V:$V,BF$1)</f>
        <v>#VALUE!</v>
      </c>
      <c r="BG270" s="17" t="e">
        <f>SUMIFS('[1]Deals (investment)'!$C:$C,'[1]Deals (investment)'!$B:$B,$A270,'[1]Deals (investment)'!$V:$V,BG$1)</f>
        <v>#VALUE!</v>
      </c>
      <c r="BH270" s="17" t="e">
        <f>SUMIFS('[1]Deals (investment)'!$C:$C,'[1]Deals (investment)'!$B:$B,$A270,'[1]Deals (investment)'!$V:$V,BH$1)</f>
        <v>#VALUE!</v>
      </c>
      <c r="BI270" s="17" t="e">
        <f>SUMIFS('[1]Deals (investment)'!$C:$C,'[1]Deals (investment)'!$B:$B,$A270,'[1]Deals (investment)'!$V:$V,BI$1)</f>
        <v>#VALUE!</v>
      </c>
      <c r="BJ270" s="17" t="e">
        <f>SUMIFS('[1]Deals (investment)'!$C:$C,'[1]Deals (investment)'!$B:$B,$A270,'[1]Deals (investment)'!$V:$V,BJ$1)</f>
        <v>#VALUE!</v>
      </c>
      <c r="BK270" s="17" t="e">
        <f>SUMIFS('[1]Deals (investment)'!$C:$C,'[1]Deals (investment)'!$B:$B,$A270,'[1]Deals (investment)'!$V:$V,BK$1)</f>
        <v>#VALUE!</v>
      </c>
      <c r="BL270" s="17" t="e">
        <f>SUMIFS('[1]Deals (investment)'!$C:$C,'[1]Deals (investment)'!$B:$B,$A270,'[1]Deals (investment)'!$V:$V,BL$1)</f>
        <v>#VALUE!</v>
      </c>
      <c r="BM270" s="17" t="e">
        <f>SUMIFS('[1]Deals (investment)'!$C:$C,'[1]Deals (investment)'!$B:$B,$A270,'[1]Deals (investment)'!$V:$V,BM$1)</f>
        <v>#VALUE!</v>
      </c>
      <c r="BN270" s="15"/>
      <c r="BO270" s="15"/>
      <c r="BP270" s="22"/>
      <c r="BQ270" s="15"/>
      <c r="BR270" s="15"/>
      <c r="BS270" s="15"/>
      <c r="BT270" s="15"/>
      <c r="BU270" s="15"/>
      <c r="BV270" s="15"/>
      <c r="BW270" s="15"/>
      <c r="BX270" s="15"/>
      <c r="BY270" s="15"/>
      <c r="BZ270" s="15"/>
      <c r="CA270" s="15"/>
      <c r="CB270" s="15"/>
      <c r="CC270" s="15"/>
      <c r="CD270" s="15"/>
      <c r="CE270" s="15"/>
      <c r="CF270" s="15"/>
      <c r="CG270" s="15"/>
      <c r="CH270" s="15"/>
      <c r="CI270" s="15"/>
      <c r="CJ270" s="15"/>
    </row>
    <row r="271" spans="1:117" ht="12.75">
      <c r="A271" s="15" t="s">
        <v>2324</v>
      </c>
      <c r="B271" s="15" t="s">
        <v>2325</v>
      </c>
      <c r="C271" s="15" t="s">
        <v>58</v>
      </c>
      <c r="D271" s="16">
        <v>2016</v>
      </c>
      <c r="E271" s="15" t="s">
        <v>59</v>
      </c>
      <c r="F271" s="15"/>
      <c r="G271" s="15" t="s">
        <v>61</v>
      </c>
      <c r="H271" s="15" t="s">
        <v>61</v>
      </c>
      <c r="I271" s="15" t="s">
        <v>61</v>
      </c>
      <c r="J271" s="15"/>
      <c r="K271" s="17" t="e">
        <f t="shared" si="29"/>
        <v>#VALUE!</v>
      </c>
      <c r="L271" s="15"/>
      <c r="M271" s="18" t="e">
        <f t="shared" si="24"/>
        <v>#VALUE!</v>
      </c>
      <c r="N271" s="15"/>
      <c r="O271" s="15"/>
      <c r="P271" s="15"/>
      <c r="Q271" s="15"/>
      <c r="R271" s="15" t="s">
        <v>1490</v>
      </c>
      <c r="S271" s="19">
        <v>100000</v>
      </c>
      <c r="T271" s="15" t="s">
        <v>2326</v>
      </c>
      <c r="U271" s="17">
        <v>100000</v>
      </c>
      <c r="V271" s="15" t="s">
        <v>2327</v>
      </c>
      <c r="W271" s="15">
        <v>0</v>
      </c>
      <c r="X271" s="15" t="s">
        <v>191</v>
      </c>
      <c r="Y271" s="15" t="s">
        <v>2328</v>
      </c>
      <c r="AA271" s="25" t="s">
        <v>2329</v>
      </c>
      <c r="AB271" s="20" t="s">
        <v>286</v>
      </c>
      <c r="AC271" s="21" t="s">
        <v>2330</v>
      </c>
      <c r="AD271" s="21" t="s">
        <v>2331</v>
      </c>
      <c r="AE271" s="21" t="s">
        <v>2332</v>
      </c>
      <c r="AF271" s="21" t="s">
        <v>2333</v>
      </c>
      <c r="AG271" s="22">
        <f t="shared" si="32"/>
        <v>0.74193548387096775</v>
      </c>
      <c r="AH271" s="15" t="str">
        <f t="shared" si="34"/>
        <v/>
      </c>
      <c r="AI271" s="22" t="str">
        <f>VLOOKUP(A271,'[1]Deals (investment)'!$B$2:$Z$1497,1,FALSE)</f>
        <v>ScholarX</v>
      </c>
      <c r="AJ271" s="22">
        <f>VLOOKUP(A271,'[1]Deals (investment)'!$B$2:$Z$870,15,FALSE)</f>
        <v>1</v>
      </c>
      <c r="AK271" s="17" t="e">
        <f>VLOOKUP(A271,'[1]Deals (Exits)'!B:B,1,FALSE)</f>
        <v>#N/A</v>
      </c>
      <c r="AL271" s="23">
        <f>VLOOKUP(G271,[1]Lookups!$V$3:$Y$197,4,FALSE)</f>
        <v>0</v>
      </c>
      <c r="AM271" s="17" t="str">
        <f>VLOOKUP(X271,[1]Lookups!$B$3:$C$200,2,FALSE)</f>
        <v>Education</v>
      </c>
      <c r="AN271" s="17" t="str">
        <f>VLOOKUP(R271,[1]Lookups!$H$3:$I$69,2,FALSE)</f>
        <v>2. Seed</v>
      </c>
      <c r="AO271" s="17" t="str">
        <f>VLOOKUP(T271,[1]Lookups!$H$3:$I$69,2,FALSE)</f>
        <v>2. Seed</v>
      </c>
      <c r="AP271" s="17" t="str">
        <f>VLOOKUP(AN271,[1]Lookups!$N$3:$O$11,2,FALSE)</f>
        <v>Early</v>
      </c>
      <c r="AQ271" s="18" t="e">
        <f>COUNTIFS('[1]Deals (investment)'!$B:$B,$A271)</f>
        <v>#VALUE!</v>
      </c>
      <c r="AR271" s="18" t="e">
        <f>COUNTIFS('[1]Deals (investment)'!$B:$B,$A271,'[1]Deals (investment)'!$T:$T,$AW$1)+COUNTIFS('[1]Deals (investment)'!$B:$B,$A271,'[1]Deals (investment)'!$T:$T,$AX$1)+COUNTIFS('[1]Deals (investment)'!$B:$B,$A271,'[1]Deals (investment)'!$T:$T,$AY$1)</f>
        <v>#VALUE!</v>
      </c>
      <c r="AS271" s="17" t="e">
        <f>SUMIFS('[1]Deals (investment)'!$C:$C,'[1]Deals (investment)'!$B:$B,$A271)</f>
        <v>#VALUE!</v>
      </c>
      <c r="AT271" s="17" t="e">
        <f t="shared" si="25"/>
        <v>#VALUE!</v>
      </c>
      <c r="AU271" s="18" t="e">
        <f>COUNTIF('[1]Deals (Exits)'!$B:$B,A271)</f>
        <v>#VALUE!</v>
      </c>
      <c r="AV271" s="17" t="e">
        <f>SUMIFS('[1]Deals (investment)'!$C:$C,'[1]Deals (investment)'!$B:$B,$A271,'[1]Deals (investment)'!$T:$T,AV$1)</f>
        <v>#VALUE!</v>
      </c>
      <c r="AW271" s="17" t="e">
        <f>SUMIFS('[1]Deals (investment)'!$C:$C,'[1]Deals (investment)'!$B:$B,$A271,'[1]Deals (investment)'!$T:$T,AW$1)</f>
        <v>#VALUE!</v>
      </c>
      <c r="AX271" s="17" t="e">
        <f>SUMIFS('[1]Deals (investment)'!$C:$C,'[1]Deals (investment)'!$B:$B,$A271,'[1]Deals (investment)'!$T:$T,AX$1)</f>
        <v>#VALUE!</v>
      </c>
      <c r="AY271" s="17" t="e">
        <f>SUMIFS('[1]Deals (investment)'!$C:$C,'[1]Deals (investment)'!$B:$B,$A271,'[1]Deals (investment)'!$T:$T,AY$1)</f>
        <v>#VALUE!</v>
      </c>
      <c r="AZ271" s="17" t="e">
        <f>SUMIFS('[1]Deals (investment)'!$C:$C,'[1]Deals (investment)'!$B:$B,$A271,'[1]Deals (investment)'!$T:$T,AZ$1)</f>
        <v>#VALUE!</v>
      </c>
      <c r="BA271" s="17" t="e">
        <f>SUMIFS('[1]Deals (investment)'!$C:$C,'[1]Deals (investment)'!$B:$B,$A271,'[1]Deals (investment)'!$T:$T,BA$1)</f>
        <v>#VALUE!</v>
      </c>
      <c r="BB271" s="17" t="e">
        <f>SUMIFS('[1]Deals (investment)'!$C:$C,'[1]Deals (investment)'!$B:$B,$A271,'[1]Deals (investment)'!$T:$T,BB$1)</f>
        <v>#VALUE!</v>
      </c>
      <c r="BC271" s="17" t="e">
        <f>SUMIFS('[1]Deals (Exits)'!$C:$C,'[1]Deals (Exits)'!$B:$B,$A271)</f>
        <v>#VALUE!</v>
      </c>
      <c r="BD271" s="17" t="e">
        <f>SUMIFS('[1]Deals (investment)'!$C:$C,'[1]Deals (investment)'!$B:$B,$A271,'[1]Deals (investment)'!$V:$V,BD$1)</f>
        <v>#VALUE!</v>
      </c>
      <c r="BE271" s="17" t="e">
        <f>SUMIFS('[1]Deals (investment)'!$C:$C,'[1]Deals (investment)'!$B:$B,$A271,'[1]Deals (investment)'!$V:$V,BE$1)</f>
        <v>#VALUE!</v>
      </c>
      <c r="BF271" s="17" t="e">
        <f>SUMIFS('[1]Deals (investment)'!$C:$C,'[1]Deals (investment)'!$B:$B,$A271,'[1]Deals (investment)'!$V:$V,BF$1)</f>
        <v>#VALUE!</v>
      </c>
      <c r="BG271" s="17" t="e">
        <f>SUMIFS('[1]Deals (investment)'!$C:$C,'[1]Deals (investment)'!$B:$B,$A271,'[1]Deals (investment)'!$V:$V,BG$1)</f>
        <v>#VALUE!</v>
      </c>
      <c r="BH271" s="17" t="e">
        <f>SUMIFS('[1]Deals (investment)'!$C:$C,'[1]Deals (investment)'!$B:$B,$A271,'[1]Deals (investment)'!$V:$V,BH$1)</f>
        <v>#VALUE!</v>
      </c>
      <c r="BI271" s="17" t="e">
        <f>SUMIFS('[1]Deals (investment)'!$C:$C,'[1]Deals (investment)'!$B:$B,$A271,'[1]Deals (investment)'!$V:$V,BI$1)</f>
        <v>#VALUE!</v>
      </c>
      <c r="BJ271" s="17" t="e">
        <f>SUMIFS('[1]Deals (investment)'!$C:$C,'[1]Deals (investment)'!$B:$B,$A271,'[1]Deals (investment)'!$V:$V,BJ$1)</f>
        <v>#VALUE!</v>
      </c>
      <c r="BK271" s="17" t="e">
        <f>SUMIFS('[1]Deals (investment)'!$C:$C,'[1]Deals (investment)'!$B:$B,$A271,'[1]Deals (investment)'!$V:$V,BK$1)</f>
        <v>#VALUE!</v>
      </c>
      <c r="BL271" s="17" t="e">
        <f>SUMIFS('[1]Deals (investment)'!$C:$C,'[1]Deals (investment)'!$B:$B,$A271,'[1]Deals (investment)'!$V:$V,BL$1)</f>
        <v>#VALUE!</v>
      </c>
      <c r="BM271" s="17" t="e">
        <f>SUMIFS('[1]Deals (investment)'!$C:$C,'[1]Deals (investment)'!$B:$B,$A271,'[1]Deals (investment)'!$V:$V,BM$1)</f>
        <v>#VALUE!</v>
      </c>
      <c r="BN271" s="15"/>
      <c r="BO271" s="15"/>
      <c r="BP271" s="22"/>
      <c r="BQ271" s="15"/>
      <c r="BR271" s="15"/>
      <c r="BS271" s="15"/>
      <c r="BT271" s="15"/>
      <c r="BU271" s="15"/>
      <c r="BV271" s="15"/>
      <c r="BW271" s="15"/>
      <c r="BX271" s="15"/>
      <c r="BY271" s="15"/>
      <c r="BZ271" s="15"/>
      <c r="CA271" s="15"/>
      <c r="CB271" s="15"/>
      <c r="CC271" s="15"/>
      <c r="CD271" s="15"/>
      <c r="CE271" s="15"/>
      <c r="CF271" s="15"/>
      <c r="CG271" s="15"/>
      <c r="CH271" s="15"/>
      <c r="CI271" s="15"/>
      <c r="CJ271" s="15"/>
      <c r="DM271">
        <v>328</v>
      </c>
    </row>
    <row r="272" spans="1:117" ht="12.75">
      <c r="A272" s="15" t="s">
        <v>2334</v>
      </c>
      <c r="B272" s="15" t="s">
        <v>2335</v>
      </c>
      <c r="C272" s="15" t="s">
        <v>58</v>
      </c>
      <c r="D272" s="16">
        <v>2015</v>
      </c>
      <c r="E272" s="15" t="s">
        <v>470</v>
      </c>
      <c r="F272" s="15" t="s">
        <v>2336</v>
      </c>
      <c r="G272" s="15" t="s">
        <v>471</v>
      </c>
      <c r="H272" s="15" t="s">
        <v>471</v>
      </c>
      <c r="I272" s="15" t="s">
        <v>2337</v>
      </c>
      <c r="J272" s="15"/>
      <c r="K272" s="17" t="e">
        <f t="shared" si="29"/>
        <v>#VALUE!</v>
      </c>
      <c r="L272" s="15"/>
      <c r="M272" s="18" t="e">
        <f t="shared" si="24"/>
        <v>#VALUE!</v>
      </c>
      <c r="N272" s="15"/>
      <c r="O272" s="15"/>
      <c r="P272" s="15"/>
      <c r="Q272" s="24" t="e">
        <f ca="1">_xludf.MAXIFS('[1]Deals (investment)'!A:A,'[1]Deals (investment)'!B:B,A272)</f>
        <v>#NAME?</v>
      </c>
      <c r="R272" s="15" t="s">
        <v>841</v>
      </c>
      <c r="S272" s="19" t="s">
        <v>144</v>
      </c>
      <c r="T272" s="15" t="s">
        <v>375</v>
      </c>
      <c r="U272" s="17">
        <v>131000</v>
      </c>
      <c r="V272" s="15" t="s">
        <v>2338</v>
      </c>
      <c r="W272" s="15">
        <v>0</v>
      </c>
      <c r="X272" s="15" t="s">
        <v>134</v>
      </c>
      <c r="Y272" s="15" t="s">
        <v>2339</v>
      </c>
      <c r="AB272" s="20" t="s">
        <v>286</v>
      </c>
      <c r="AC272" s="21" t="s">
        <v>2340</v>
      </c>
      <c r="AD272" s="21" t="s">
        <v>2341</v>
      </c>
      <c r="AE272" s="21" t="s">
        <v>2342</v>
      </c>
      <c r="AF272" s="21" t="s">
        <v>2343</v>
      </c>
      <c r="AG272" s="22">
        <f t="shared" ca="1" si="32"/>
        <v>0.77419354838709675</v>
      </c>
      <c r="AH272" s="15" t="str">
        <f t="shared" si="34"/>
        <v/>
      </c>
      <c r="AI272" s="22" t="str">
        <f>VLOOKUP(A272,'[1]Deals (investment)'!$B$2:$Z$1497,1,FALSE)</f>
        <v>CanGo</v>
      </c>
      <c r="AJ272" s="22">
        <f>VLOOKUP(A272,'[1]Deals (investment)'!$B$2:$Z$870,15,FALSE)</f>
        <v>0</v>
      </c>
      <c r="AK272" s="17" t="e">
        <f>VLOOKUP(A272,'[1]Deals (Exits)'!B:B,1,FALSE)</f>
        <v>#N/A</v>
      </c>
      <c r="AL272" s="23">
        <f>VLOOKUP(G272,[1]Lookups!$V$3:$Y$197,4,FALSE)</f>
        <v>0</v>
      </c>
      <c r="AM272" s="17" t="str">
        <f>VLOOKUP(X272,[1]Lookups!$B$3:$C$200,2,FALSE)</f>
        <v>Transport &amp; Logistics</v>
      </c>
      <c r="AN272" s="17" t="str">
        <f>VLOOKUP(R272,[1]Lookups!$H$3:$I$69,2,FALSE)</f>
        <v>5. Debt Financing</v>
      </c>
      <c r="AO272" s="17" t="str">
        <f>VLOOKUP(T272,[1]Lookups!$H$3:$I$69,2,FALSE)</f>
        <v>2. Seed</v>
      </c>
      <c r="AP272" s="17" t="str">
        <f>VLOOKUP(AN272,[1]Lookups!$N$3:$O$11,2,FALSE)</f>
        <v>Growth</v>
      </c>
      <c r="AQ272" s="18" t="e">
        <f>COUNTIFS('[1]Deals (investment)'!$B:$B,$A272)</f>
        <v>#VALUE!</v>
      </c>
      <c r="AR272" s="18" t="e">
        <f>COUNTIFS('[1]Deals (investment)'!$B:$B,$A272,'[1]Deals (investment)'!$T:$T,$AW$1)+COUNTIFS('[1]Deals (investment)'!$B:$B,$A272,'[1]Deals (investment)'!$T:$T,$AX$1)+COUNTIFS('[1]Deals (investment)'!$B:$B,$A272,'[1]Deals (investment)'!$T:$T,$AY$1)</f>
        <v>#VALUE!</v>
      </c>
      <c r="AS272" s="17" t="e">
        <f>SUMIFS('[1]Deals (investment)'!$C:$C,'[1]Deals (investment)'!$B:$B,$A272)</f>
        <v>#VALUE!</v>
      </c>
      <c r="AT272" s="17" t="e">
        <f t="shared" si="25"/>
        <v>#VALUE!</v>
      </c>
      <c r="AU272" s="18" t="e">
        <f>COUNTIF('[1]Deals (Exits)'!$B:$B,A272)</f>
        <v>#VALUE!</v>
      </c>
      <c r="AV272" s="17" t="e">
        <f>SUMIFS('[1]Deals (investment)'!$C:$C,'[1]Deals (investment)'!$B:$B,$A272,'[1]Deals (investment)'!$T:$T,AV$1)</f>
        <v>#VALUE!</v>
      </c>
      <c r="AW272" s="17" t="e">
        <f>SUMIFS('[1]Deals (investment)'!$C:$C,'[1]Deals (investment)'!$B:$B,$A272,'[1]Deals (investment)'!$T:$T,AW$1)</f>
        <v>#VALUE!</v>
      </c>
      <c r="AX272" s="17" t="e">
        <f>SUMIFS('[1]Deals (investment)'!$C:$C,'[1]Deals (investment)'!$B:$B,$A272,'[1]Deals (investment)'!$T:$T,AX$1)</f>
        <v>#VALUE!</v>
      </c>
      <c r="AY272" s="17" t="e">
        <f>SUMIFS('[1]Deals (investment)'!$C:$C,'[1]Deals (investment)'!$B:$B,$A272,'[1]Deals (investment)'!$T:$T,AY$1)</f>
        <v>#VALUE!</v>
      </c>
      <c r="AZ272" s="17" t="e">
        <f>SUMIFS('[1]Deals (investment)'!$C:$C,'[1]Deals (investment)'!$B:$B,$A272,'[1]Deals (investment)'!$T:$T,AZ$1)</f>
        <v>#VALUE!</v>
      </c>
      <c r="BA272" s="17" t="e">
        <f>SUMIFS('[1]Deals (investment)'!$C:$C,'[1]Deals (investment)'!$B:$B,$A272,'[1]Deals (investment)'!$T:$T,BA$1)</f>
        <v>#VALUE!</v>
      </c>
      <c r="BB272" s="17" t="e">
        <f>SUMIFS('[1]Deals (investment)'!$C:$C,'[1]Deals (investment)'!$B:$B,$A272,'[1]Deals (investment)'!$T:$T,BB$1)</f>
        <v>#VALUE!</v>
      </c>
      <c r="BC272" s="17" t="e">
        <f>SUMIFS('[1]Deals (Exits)'!$C:$C,'[1]Deals (Exits)'!$B:$B,$A272)</f>
        <v>#VALUE!</v>
      </c>
      <c r="BD272" s="17" t="e">
        <f>SUMIFS('[1]Deals (investment)'!$C:$C,'[1]Deals (investment)'!$B:$B,$A272,'[1]Deals (investment)'!$V:$V,BD$1)</f>
        <v>#VALUE!</v>
      </c>
      <c r="BE272" s="17" t="e">
        <f>SUMIFS('[1]Deals (investment)'!$C:$C,'[1]Deals (investment)'!$B:$B,$A272,'[1]Deals (investment)'!$V:$V,BE$1)</f>
        <v>#VALUE!</v>
      </c>
      <c r="BF272" s="17" t="e">
        <f>SUMIFS('[1]Deals (investment)'!$C:$C,'[1]Deals (investment)'!$B:$B,$A272,'[1]Deals (investment)'!$V:$V,BF$1)</f>
        <v>#VALUE!</v>
      </c>
      <c r="BG272" s="17" t="e">
        <f>SUMIFS('[1]Deals (investment)'!$C:$C,'[1]Deals (investment)'!$B:$B,$A272,'[1]Deals (investment)'!$V:$V,BG$1)</f>
        <v>#VALUE!</v>
      </c>
      <c r="BH272" s="17" t="e">
        <f>SUMIFS('[1]Deals (investment)'!$C:$C,'[1]Deals (investment)'!$B:$B,$A272,'[1]Deals (investment)'!$V:$V,BH$1)</f>
        <v>#VALUE!</v>
      </c>
      <c r="BI272" s="17" t="e">
        <f>SUMIFS('[1]Deals (investment)'!$C:$C,'[1]Deals (investment)'!$B:$B,$A272,'[1]Deals (investment)'!$V:$V,BI$1)</f>
        <v>#VALUE!</v>
      </c>
      <c r="BJ272" s="17" t="e">
        <f>SUMIFS('[1]Deals (investment)'!$C:$C,'[1]Deals (investment)'!$B:$B,$A272,'[1]Deals (investment)'!$V:$V,BJ$1)</f>
        <v>#VALUE!</v>
      </c>
      <c r="BK272" s="17" t="e">
        <f>SUMIFS('[1]Deals (investment)'!$C:$C,'[1]Deals (investment)'!$B:$B,$A272,'[1]Deals (investment)'!$V:$V,BK$1)</f>
        <v>#VALUE!</v>
      </c>
      <c r="BL272" s="17" t="e">
        <f>SUMIFS('[1]Deals (investment)'!$C:$C,'[1]Deals (investment)'!$B:$B,$A272,'[1]Deals (investment)'!$V:$V,BL$1)</f>
        <v>#VALUE!</v>
      </c>
      <c r="BM272" s="17" t="e">
        <f>SUMIFS('[1]Deals (investment)'!$C:$C,'[1]Deals (investment)'!$B:$B,$A272,'[1]Deals (investment)'!$V:$V,BM$1)</f>
        <v>#VALUE!</v>
      </c>
      <c r="BN272" s="15"/>
      <c r="BO272" s="15"/>
      <c r="BP272" s="22"/>
      <c r="BQ272" s="15"/>
      <c r="BR272" s="15"/>
      <c r="BS272" s="15"/>
      <c r="BT272" s="15"/>
      <c r="BU272" s="15"/>
      <c r="BV272" s="15"/>
      <c r="BW272" s="15"/>
      <c r="BX272" s="15"/>
      <c r="BY272" s="15"/>
      <c r="BZ272" s="15"/>
      <c r="CA272" s="15"/>
      <c r="CB272" s="15"/>
      <c r="CC272" s="15"/>
      <c r="CD272" s="15"/>
      <c r="CE272" s="15"/>
      <c r="CF272" s="15"/>
      <c r="CG272" s="15"/>
      <c r="CH272" s="15"/>
      <c r="CI272" s="15"/>
      <c r="CJ272" s="15"/>
      <c r="DM272">
        <v>274</v>
      </c>
    </row>
    <row r="273" spans="1:117" ht="12.75">
      <c r="A273" s="15" t="s">
        <v>2344</v>
      </c>
      <c r="B273" s="15" t="s">
        <v>2345</v>
      </c>
      <c r="C273" s="15" t="s">
        <v>58</v>
      </c>
      <c r="D273" s="16">
        <v>2018</v>
      </c>
      <c r="E273" s="15" t="s">
        <v>1228</v>
      </c>
      <c r="F273" s="15" t="s">
        <v>110</v>
      </c>
      <c r="G273" s="15" t="s">
        <v>1229</v>
      </c>
      <c r="H273" s="15" t="s">
        <v>1229</v>
      </c>
      <c r="I273" s="15" t="s">
        <v>1229</v>
      </c>
      <c r="J273" s="15"/>
      <c r="K273" s="17" t="e">
        <f t="shared" si="29"/>
        <v>#VALUE!</v>
      </c>
      <c r="L273" s="15"/>
      <c r="M273" s="18" t="e">
        <f t="shared" si="24"/>
        <v>#VALUE!</v>
      </c>
      <c r="N273" s="15" t="s">
        <v>2346</v>
      </c>
      <c r="O273" s="15"/>
      <c r="P273" s="15"/>
      <c r="Q273" s="24">
        <v>43299</v>
      </c>
      <c r="R273" s="15" t="s">
        <v>1490</v>
      </c>
      <c r="S273" s="19">
        <v>128000</v>
      </c>
      <c r="T273" s="15" t="s">
        <v>1490</v>
      </c>
      <c r="U273" s="17">
        <v>128000</v>
      </c>
      <c r="V273" s="15" t="s">
        <v>2347</v>
      </c>
      <c r="W273" s="15">
        <v>0</v>
      </c>
      <c r="X273" s="15" t="s">
        <v>158</v>
      </c>
      <c r="Y273" s="15" t="s">
        <v>2348</v>
      </c>
      <c r="Z273" s="25" t="s">
        <v>2349</v>
      </c>
      <c r="AA273" s="25" t="s">
        <v>110</v>
      </c>
      <c r="AB273" s="32">
        <v>43506</v>
      </c>
      <c r="AC273" s="27" t="s">
        <v>2350</v>
      </c>
      <c r="AD273" s="27" t="s">
        <v>2351</v>
      </c>
      <c r="AE273" s="27" t="s">
        <v>2352</v>
      </c>
      <c r="AF273" s="21" t="s">
        <v>2353</v>
      </c>
      <c r="AG273" s="22">
        <f t="shared" si="32"/>
        <v>0.87096774193548387</v>
      </c>
      <c r="AH273" s="15" t="str">
        <f t="shared" si="34"/>
        <v/>
      </c>
      <c r="AI273" s="22" t="str">
        <f>VLOOKUP(A273,'[1]Deals (investment)'!$B$2:$Z$1497,1,FALSE)</f>
        <v>Julaya</v>
      </c>
      <c r="AJ273" s="22">
        <f>VLOOKUP(A273,'[1]Deals (investment)'!$B$2:$Z$870,15,FALSE)</f>
        <v>1</v>
      </c>
      <c r="AK273" s="17" t="e">
        <f>VLOOKUP(A273,'[1]Deals (Exits)'!B:B,1,FALSE)</f>
        <v>#N/A</v>
      </c>
      <c r="AL273" s="23">
        <f>VLOOKUP(G273,[1]Lookups!$V$3:$Y$197,4,FALSE)</f>
        <v>0</v>
      </c>
      <c r="AM273" s="17" t="str">
        <f>VLOOKUP(X273,[1]Lookups!$B$3:$C$200,2,FALSE)</f>
        <v>Financial Services</v>
      </c>
      <c r="AN273" s="17" t="str">
        <f>VLOOKUP(R273,[1]Lookups!$H$3:$I$69,2,FALSE)</f>
        <v>2. Seed</v>
      </c>
      <c r="AO273" s="17" t="str">
        <f>VLOOKUP(T273,[1]Lookups!$H$3:$I$69,2,FALSE)</f>
        <v>2. Seed</v>
      </c>
      <c r="AP273" s="17" t="str">
        <f>VLOOKUP(AN273,[1]Lookups!$N$3:$O$11,2,FALSE)</f>
        <v>Early</v>
      </c>
      <c r="AQ273" s="18" t="e">
        <f>COUNTIFS('[1]Deals (investment)'!$B:$B,$A273)</f>
        <v>#VALUE!</v>
      </c>
      <c r="AR273" s="18" t="e">
        <f>COUNTIFS('[1]Deals (investment)'!$B:$B,$A273,'[1]Deals (investment)'!$T:$T,$AW$1)+COUNTIFS('[1]Deals (investment)'!$B:$B,$A273,'[1]Deals (investment)'!$T:$T,$AX$1)+COUNTIFS('[1]Deals (investment)'!$B:$B,$A273,'[1]Deals (investment)'!$T:$T,$AY$1)</f>
        <v>#VALUE!</v>
      </c>
      <c r="AS273" s="17" t="e">
        <f>SUMIFS('[1]Deals (investment)'!$C:$C,'[1]Deals (investment)'!$B:$B,$A273)</f>
        <v>#VALUE!</v>
      </c>
      <c r="AT273" s="17" t="e">
        <f t="shared" si="25"/>
        <v>#VALUE!</v>
      </c>
      <c r="AU273" s="18" t="e">
        <f>COUNTIF('[1]Deals (Exits)'!$B:$B,A273)</f>
        <v>#VALUE!</v>
      </c>
      <c r="AV273" s="17" t="e">
        <f>SUMIFS('[1]Deals (investment)'!$C:$C,'[1]Deals (investment)'!$B:$B,$A273,'[1]Deals (investment)'!$T:$T,AV$1)</f>
        <v>#VALUE!</v>
      </c>
      <c r="AW273" s="17" t="e">
        <f>SUMIFS('[1]Deals (investment)'!$C:$C,'[1]Deals (investment)'!$B:$B,$A273,'[1]Deals (investment)'!$T:$T,AW$1)</f>
        <v>#VALUE!</v>
      </c>
      <c r="AX273" s="17" t="e">
        <f>SUMIFS('[1]Deals (investment)'!$C:$C,'[1]Deals (investment)'!$B:$B,$A273,'[1]Deals (investment)'!$T:$T,AX$1)</f>
        <v>#VALUE!</v>
      </c>
      <c r="AY273" s="17" t="e">
        <f>SUMIFS('[1]Deals (investment)'!$C:$C,'[1]Deals (investment)'!$B:$B,$A273,'[1]Deals (investment)'!$T:$T,AY$1)</f>
        <v>#VALUE!</v>
      </c>
      <c r="AZ273" s="17" t="e">
        <f>SUMIFS('[1]Deals (investment)'!$C:$C,'[1]Deals (investment)'!$B:$B,$A273,'[1]Deals (investment)'!$T:$T,AZ$1)</f>
        <v>#VALUE!</v>
      </c>
      <c r="BA273" s="17" t="e">
        <f>SUMIFS('[1]Deals (investment)'!$C:$C,'[1]Deals (investment)'!$B:$B,$A273,'[1]Deals (investment)'!$T:$T,BA$1)</f>
        <v>#VALUE!</v>
      </c>
      <c r="BB273" s="17" t="e">
        <f>SUMIFS('[1]Deals (investment)'!$C:$C,'[1]Deals (investment)'!$B:$B,$A273,'[1]Deals (investment)'!$T:$T,BB$1)</f>
        <v>#VALUE!</v>
      </c>
      <c r="BC273" s="17" t="e">
        <f>SUMIFS('[1]Deals (Exits)'!$C:$C,'[1]Deals (Exits)'!$B:$B,$A273)</f>
        <v>#VALUE!</v>
      </c>
      <c r="BD273" s="17" t="e">
        <f>SUMIFS('[1]Deals (investment)'!$C:$C,'[1]Deals (investment)'!$B:$B,$A273,'[1]Deals (investment)'!$V:$V,BD$1)</f>
        <v>#VALUE!</v>
      </c>
      <c r="BE273" s="17" t="e">
        <f>SUMIFS('[1]Deals (investment)'!$C:$C,'[1]Deals (investment)'!$B:$B,$A273,'[1]Deals (investment)'!$V:$V,BE$1)</f>
        <v>#VALUE!</v>
      </c>
      <c r="BF273" s="17" t="e">
        <f>SUMIFS('[1]Deals (investment)'!$C:$C,'[1]Deals (investment)'!$B:$B,$A273,'[1]Deals (investment)'!$V:$V,BF$1)</f>
        <v>#VALUE!</v>
      </c>
      <c r="BG273" s="17" t="e">
        <f>SUMIFS('[1]Deals (investment)'!$C:$C,'[1]Deals (investment)'!$B:$B,$A273,'[1]Deals (investment)'!$V:$V,BG$1)</f>
        <v>#VALUE!</v>
      </c>
      <c r="BH273" s="17" t="e">
        <f>SUMIFS('[1]Deals (investment)'!$C:$C,'[1]Deals (investment)'!$B:$B,$A273,'[1]Deals (investment)'!$V:$V,BH$1)</f>
        <v>#VALUE!</v>
      </c>
      <c r="BI273" s="17" t="e">
        <f>SUMIFS('[1]Deals (investment)'!$C:$C,'[1]Deals (investment)'!$B:$B,$A273,'[1]Deals (investment)'!$V:$V,BI$1)</f>
        <v>#VALUE!</v>
      </c>
      <c r="BJ273" s="17" t="e">
        <f>SUMIFS('[1]Deals (investment)'!$C:$C,'[1]Deals (investment)'!$B:$B,$A273,'[1]Deals (investment)'!$V:$V,BJ$1)</f>
        <v>#VALUE!</v>
      </c>
      <c r="BK273" s="17" t="e">
        <f>SUMIFS('[1]Deals (investment)'!$C:$C,'[1]Deals (investment)'!$B:$B,$A273,'[1]Deals (investment)'!$V:$V,BK$1)</f>
        <v>#VALUE!</v>
      </c>
      <c r="BL273" s="17" t="e">
        <f>SUMIFS('[1]Deals (investment)'!$C:$C,'[1]Deals (investment)'!$B:$B,$A273,'[1]Deals (investment)'!$V:$V,BL$1)</f>
        <v>#VALUE!</v>
      </c>
      <c r="BM273" s="17" t="e">
        <f>SUMIFS('[1]Deals (investment)'!$C:$C,'[1]Deals (investment)'!$B:$B,$A273,'[1]Deals (investment)'!$V:$V,BM$1)</f>
        <v>#VALUE!</v>
      </c>
      <c r="BN273" s="15"/>
      <c r="BO273" s="15"/>
      <c r="BP273" s="22"/>
      <c r="BQ273" s="15"/>
      <c r="BR273" s="15"/>
      <c r="BS273" s="15"/>
      <c r="BT273" s="15"/>
      <c r="BU273" s="15"/>
      <c r="BV273" s="15"/>
      <c r="BW273" s="15"/>
      <c r="BX273" s="15"/>
      <c r="BY273" s="15"/>
      <c r="BZ273" s="15"/>
      <c r="CA273" s="15"/>
      <c r="CB273" s="15"/>
      <c r="CC273" s="15"/>
      <c r="CD273" s="15"/>
      <c r="CE273" s="15"/>
      <c r="CF273" s="15"/>
      <c r="CG273" s="15"/>
      <c r="CH273" s="15"/>
      <c r="CI273" s="15"/>
      <c r="CJ273" s="15"/>
    </row>
    <row r="274" spans="1:117" ht="12.75">
      <c r="A274" s="15" t="s">
        <v>2354</v>
      </c>
      <c r="B274" s="15" t="s">
        <v>2355</v>
      </c>
      <c r="C274" s="15" t="s">
        <v>618</v>
      </c>
      <c r="D274" s="16">
        <v>2014</v>
      </c>
      <c r="E274" s="15" t="s">
        <v>666</v>
      </c>
      <c r="F274" s="15"/>
      <c r="G274" s="15" t="s">
        <v>2356</v>
      </c>
      <c r="H274" s="15" t="s">
        <v>2356</v>
      </c>
      <c r="I274" s="15" t="s">
        <v>2356</v>
      </c>
      <c r="J274" s="15"/>
      <c r="K274" s="17" t="e">
        <f t="shared" si="29"/>
        <v>#VALUE!</v>
      </c>
      <c r="L274" s="15"/>
      <c r="M274" s="18" t="e">
        <f t="shared" si="24"/>
        <v>#VALUE!</v>
      </c>
      <c r="N274" s="15"/>
      <c r="O274" s="15"/>
      <c r="P274" s="15"/>
      <c r="Q274" s="24" t="e">
        <f ca="1">_xludf.MAXIFS('[1]Deals (investment)'!A:A,'[1]Deals (investment)'!B:B,A274)</f>
        <v>#NAME?</v>
      </c>
      <c r="R274" s="15" t="s">
        <v>92</v>
      </c>
      <c r="S274" s="19" t="s">
        <v>144</v>
      </c>
      <c r="T274" s="15" t="s">
        <v>375</v>
      </c>
      <c r="U274" s="17">
        <v>120000</v>
      </c>
      <c r="V274" s="15" t="s">
        <v>2357</v>
      </c>
      <c r="W274" s="15"/>
      <c r="X274" s="15" t="s">
        <v>256</v>
      </c>
      <c r="Y274" s="15" t="s">
        <v>2358</v>
      </c>
      <c r="AB274" s="32">
        <v>43506</v>
      </c>
      <c r="AC274" s="21" t="s">
        <v>2359</v>
      </c>
      <c r="AD274" s="21" t="s">
        <v>2360</v>
      </c>
      <c r="AE274" s="21" t="s">
        <v>2361</v>
      </c>
      <c r="AF274" s="21" t="s">
        <v>2362</v>
      </c>
      <c r="AG274" s="22">
        <f t="shared" ca="1" si="32"/>
        <v>0.70967741935483875</v>
      </c>
      <c r="AH274" s="15" t="str">
        <f t="shared" si="34"/>
        <v/>
      </c>
      <c r="AI274" s="22" t="str">
        <f>VLOOKUP(A274,'[1]Deals (investment)'!$B$2:$Z$1497,1,FALSE)</f>
        <v>Afrostream</v>
      </c>
      <c r="AJ274" s="22">
        <f>VLOOKUP(A274,'[1]Deals (investment)'!$B$2:$Z$870,15,FALSE)</f>
        <v>1</v>
      </c>
      <c r="AK274" s="17" t="e">
        <f>VLOOKUP(A274,'[1]Deals (Exits)'!B:B,1,FALSE)</f>
        <v>#N/A</v>
      </c>
      <c r="AL274" s="23">
        <f>VLOOKUP(G274,[1]Lookups!$V$3:$Y$197,4,FALSE)</f>
        <v>1</v>
      </c>
      <c r="AM274" s="17" t="str">
        <f>VLOOKUP(X274,[1]Lookups!$B$3:$C$200,2,FALSE)</f>
        <v>Media &amp; Entertainment</v>
      </c>
      <c r="AN274" s="17" t="str">
        <f>VLOOKUP(R274,[1]Lookups!$H$3:$I$69,2,FALSE)</f>
        <v>4. Late Venture</v>
      </c>
      <c r="AO274" s="17" t="str">
        <f>VLOOKUP(T274,[1]Lookups!$H$3:$I$69,2,FALSE)</f>
        <v>2. Seed</v>
      </c>
      <c r="AP274" s="17" t="str">
        <f>VLOOKUP(AN274,[1]Lookups!$N$3:$O$11,2,FALSE)</f>
        <v>Growth</v>
      </c>
      <c r="AQ274" s="18" t="e">
        <f>COUNTIFS('[1]Deals (investment)'!$B:$B,$A274)</f>
        <v>#VALUE!</v>
      </c>
      <c r="AR274" s="18" t="e">
        <f>COUNTIFS('[1]Deals (investment)'!$B:$B,$A274,'[1]Deals (investment)'!$T:$T,$AW$1)+COUNTIFS('[1]Deals (investment)'!$B:$B,$A274,'[1]Deals (investment)'!$T:$T,$AX$1)+COUNTIFS('[1]Deals (investment)'!$B:$B,$A274,'[1]Deals (investment)'!$T:$T,$AY$1)</f>
        <v>#VALUE!</v>
      </c>
      <c r="AS274" s="17" t="e">
        <f>SUMIFS('[1]Deals (investment)'!$C:$C,'[1]Deals (investment)'!$B:$B,$A274)</f>
        <v>#VALUE!</v>
      </c>
      <c r="AT274" s="17" t="e">
        <f t="shared" si="25"/>
        <v>#VALUE!</v>
      </c>
      <c r="AU274" s="18" t="e">
        <f>COUNTIF('[1]Deals (Exits)'!$B:$B,A274)</f>
        <v>#VALUE!</v>
      </c>
      <c r="AV274" s="17" t="e">
        <f>SUMIFS('[1]Deals (investment)'!$C:$C,'[1]Deals (investment)'!$B:$B,$A274,'[1]Deals (investment)'!$T:$T,AV$1)</f>
        <v>#VALUE!</v>
      </c>
      <c r="AW274" s="17" t="e">
        <f>SUMIFS('[1]Deals (investment)'!$C:$C,'[1]Deals (investment)'!$B:$B,$A274,'[1]Deals (investment)'!$T:$T,AW$1)</f>
        <v>#VALUE!</v>
      </c>
      <c r="AX274" s="17" t="e">
        <f>SUMIFS('[1]Deals (investment)'!$C:$C,'[1]Deals (investment)'!$B:$B,$A274,'[1]Deals (investment)'!$T:$T,AX$1)</f>
        <v>#VALUE!</v>
      </c>
      <c r="AY274" s="17" t="e">
        <f>SUMIFS('[1]Deals (investment)'!$C:$C,'[1]Deals (investment)'!$B:$B,$A274,'[1]Deals (investment)'!$T:$T,AY$1)</f>
        <v>#VALUE!</v>
      </c>
      <c r="AZ274" s="17" t="e">
        <f>SUMIFS('[1]Deals (investment)'!$C:$C,'[1]Deals (investment)'!$B:$B,$A274,'[1]Deals (investment)'!$T:$T,AZ$1)</f>
        <v>#VALUE!</v>
      </c>
      <c r="BA274" s="17" t="e">
        <f>SUMIFS('[1]Deals (investment)'!$C:$C,'[1]Deals (investment)'!$B:$B,$A274,'[1]Deals (investment)'!$T:$T,BA$1)</f>
        <v>#VALUE!</v>
      </c>
      <c r="BB274" s="17" t="e">
        <f>SUMIFS('[1]Deals (investment)'!$C:$C,'[1]Deals (investment)'!$B:$B,$A274,'[1]Deals (investment)'!$T:$T,BB$1)</f>
        <v>#VALUE!</v>
      </c>
      <c r="BC274" s="17" t="e">
        <f>SUMIFS('[1]Deals (Exits)'!$C:$C,'[1]Deals (Exits)'!$B:$B,$A274)</f>
        <v>#VALUE!</v>
      </c>
      <c r="BD274" s="17" t="e">
        <f>SUMIFS('[1]Deals (investment)'!$C:$C,'[1]Deals (investment)'!$B:$B,$A274,'[1]Deals (investment)'!$V:$V,BD$1)</f>
        <v>#VALUE!</v>
      </c>
      <c r="BE274" s="17" t="e">
        <f>SUMIFS('[1]Deals (investment)'!$C:$C,'[1]Deals (investment)'!$B:$B,$A274,'[1]Deals (investment)'!$V:$V,BE$1)</f>
        <v>#VALUE!</v>
      </c>
      <c r="BF274" s="17" t="e">
        <f>SUMIFS('[1]Deals (investment)'!$C:$C,'[1]Deals (investment)'!$B:$B,$A274,'[1]Deals (investment)'!$V:$V,BF$1)</f>
        <v>#VALUE!</v>
      </c>
      <c r="BG274" s="17" t="e">
        <f>SUMIFS('[1]Deals (investment)'!$C:$C,'[1]Deals (investment)'!$B:$B,$A274,'[1]Deals (investment)'!$V:$V,BG$1)</f>
        <v>#VALUE!</v>
      </c>
      <c r="BH274" s="17" t="e">
        <f>SUMIFS('[1]Deals (investment)'!$C:$C,'[1]Deals (investment)'!$B:$B,$A274,'[1]Deals (investment)'!$V:$V,BH$1)</f>
        <v>#VALUE!</v>
      </c>
      <c r="BI274" s="17" t="e">
        <f>SUMIFS('[1]Deals (investment)'!$C:$C,'[1]Deals (investment)'!$B:$B,$A274,'[1]Deals (investment)'!$V:$V,BI$1)</f>
        <v>#VALUE!</v>
      </c>
      <c r="BJ274" s="17" t="e">
        <f>SUMIFS('[1]Deals (investment)'!$C:$C,'[1]Deals (investment)'!$B:$B,$A274,'[1]Deals (investment)'!$V:$V,BJ$1)</f>
        <v>#VALUE!</v>
      </c>
      <c r="BK274" s="17" t="e">
        <f>SUMIFS('[1]Deals (investment)'!$C:$C,'[1]Deals (investment)'!$B:$B,$A274,'[1]Deals (investment)'!$V:$V,BK$1)</f>
        <v>#VALUE!</v>
      </c>
      <c r="BL274" s="17" t="e">
        <f>SUMIFS('[1]Deals (investment)'!$C:$C,'[1]Deals (investment)'!$B:$B,$A274,'[1]Deals (investment)'!$V:$V,BL$1)</f>
        <v>#VALUE!</v>
      </c>
      <c r="BM274" s="17" t="e">
        <f>SUMIFS('[1]Deals (investment)'!$C:$C,'[1]Deals (investment)'!$B:$B,$A274,'[1]Deals (investment)'!$V:$V,BM$1)</f>
        <v>#VALUE!</v>
      </c>
      <c r="BN274" s="15"/>
      <c r="BO274" s="15"/>
      <c r="BP274" s="22"/>
      <c r="BQ274" s="15"/>
      <c r="BR274" s="15"/>
      <c r="BS274" s="15"/>
      <c r="BT274" s="15"/>
      <c r="BU274" s="15"/>
      <c r="BV274" s="15"/>
      <c r="BW274" s="15"/>
      <c r="BX274" s="15"/>
      <c r="BY274" s="15"/>
      <c r="BZ274" s="15"/>
      <c r="CA274" s="15"/>
      <c r="CB274" s="15"/>
      <c r="CC274" s="15"/>
      <c r="CD274" s="15"/>
      <c r="CE274" s="15"/>
      <c r="CF274" s="15"/>
      <c r="CG274" s="15"/>
      <c r="CH274" s="15"/>
      <c r="CI274" s="15"/>
      <c r="CJ274" s="15"/>
      <c r="DM274">
        <v>50</v>
      </c>
    </row>
    <row r="275" spans="1:117" ht="12.75">
      <c r="A275" s="15" t="s">
        <v>2363</v>
      </c>
      <c r="B275" s="15" t="s">
        <v>2364</v>
      </c>
      <c r="C275" s="15" t="s">
        <v>58</v>
      </c>
      <c r="D275" s="16">
        <v>2016</v>
      </c>
      <c r="E275" s="15" t="s">
        <v>59</v>
      </c>
      <c r="F275" s="15"/>
      <c r="G275" s="15" t="s">
        <v>61</v>
      </c>
      <c r="H275" s="15" t="s">
        <v>61</v>
      </c>
      <c r="I275" s="15" t="s">
        <v>61</v>
      </c>
      <c r="J275" s="15"/>
      <c r="K275" s="17" t="e">
        <f t="shared" si="29"/>
        <v>#VALUE!</v>
      </c>
      <c r="L275" s="15"/>
      <c r="M275" s="18" t="e">
        <f t="shared" si="24"/>
        <v>#VALUE!</v>
      </c>
      <c r="N275" s="15"/>
      <c r="O275" s="15"/>
      <c r="P275" s="15"/>
      <c r="Q275" s="15"/>
      <c r="R275" s="15" t="s">
        <v>375</v>
      </c>
      <c r="S275" s="19">
        <v>120000</v>
      </c>
      <c r="T275" s="15" t="s">
        <v>375</v>
      </c>
      <c r="U275" s="19">
        <v>120000</v>
      </c>
      <c r="V275" s="15" t="s">
        <v>2365</v>
      </c>
      <c r="W275" s="15"/>
      <c r="X275" s="15" t="s">
        <v>191</v>
      </c>
      <c r="Y275" s="15" t="s">
        <v>2366</v>
      </c>
      <c r="AB275" s="20" t="s">
        <v>286</v>
      </c>
      <c r="AC275" s="21" t="s">
        <v>2367</v>
      </c>
      <c r="AD275" s="21" t="s">
        <v>2368</v>
      </c>
      <c r="AE275" s="21" t="s">
        <v>2369</v>
      </c>
      <c r="AF275" s="21" t="s">
        <v>2370</v>
      </c>
      <c r="AG275" s="22">
        <f t="shared" si="32"/>
        <v>0.67741935483870963</v>
      </c>
      <c r="AH275" s="15" t="str">
        <f t="shared" si="34"/>
        <v/>
      </c>
      <c r="AI275" s="22" t="str">
        <f>VLOOKUP(A275,'[1]Deals (investment)'!$B$2:$Z$1497,1,FALSE)</f>
        <v>Edves</v>
      </c>
      <c r="AJ275" s="22">
        <f>VLOOKUP(A275,'[1]Deals (investment)'!$B$2:$Z$870,15,FALSE)</f>
        <v>1</v>
      </c>
      <c r="AK275" s="17" t="e">
        <f>VLOOKUP(A275,'[1]Deals (Exits)'!B:B,1,FALSE)</f>
        <v>#N/A</v>
      </c>
      <c r="AL275" s="23">
        <f>VLOOKUP(G275,[1]Lookups!$V$3:$Y$197,4,FALSE)</f>
        <v>0</v>
      </c>
      <c r="AM275" s="17" t="str">
        <f>VLOOKUP(X275,[1]Lookups!$B$3:$C$200,2,FALSE)</f>
        <v>Education</v>
      </c>
      <c r="AN275" s="17" t="str">
        <f>VLOOKUP(R275,[1]Lookups!$H$3:$I$69,2,FALSE)</f>
        <v>2. Seed</v>
      </c>
      <c r="AO275" s="17" t="str">
        <f>VLOOKUP(T275,[1]Lookups!$H$3:$I$69,2,FALSE)</f>
        <v>2. Seed</v>
      </c>
      <c r="AP275" s="17" t="str">
        <f>VLOOKUP(AN275,[1]Lookups!$N$3:$O$11,2,FALSE)</f>
        <v>Early</v>
      </c>
      <c r="AQ275" s="18" t="e">
        <f>COUNTIFS('[1]Deals (investment)'!$B:$B,$A275)</f>
        <v>#VALUE!</v>
      </c>
      <c r="AR275" s="18" t="e">
        <f>COUNTIFS('[1]Deals (investment)'!$B:$B,$A275,'[1]Deals (investment)'!$T:$T,$AW$1)+COUNTIFS('[1]Deals (investment)'!$B:$B,$A275,'[1]Deals (investment)'!$T:$T,$AX$1)+COUNTIFS('[1]Deals (investment)'!$B:$B,$A275,'[1]Deals (investment)'!$T:$T,$AY$1)</f>
        <v>#VALUE!</v>
      </c>
      <c r="AS275" s="17" t="e">
        <f>SUMIFS('[1]Deals (investment)'!$C:$C,'[1]Deals (investment)'!$B:$B,$A275)</f>
        <v>#VALUE!</v>
      </c>
      <c r="AT275" s="17" t="e">
        <f t="shared" si="25"/>
        <v>#VALUE!</v>
      </c>
      <c r="AU275" s="18" t="e">
        <f>COUNTIF('[1]Deals (Exits)'!$B:$B,A275)</f>
        <v>#VALUE!</v>
      </c>
      <c r="AV275" s="17" t="e">
        <f>SUMIFS('[1]Deals (investment)'!$C:$C,'[1]Deals (investment)'!$B:$B,$A275,'[1]Deals (investment)'!$T:$T,AV$1)</f>
        <v>#VALUE!</v>
      </c>
      <c r="AW275" s="17" t="e">
        <f>SUMIFS('[1]Deals (investment)'!$C:$C,'[1]Deals (investment)'!$B:$B,$A275,'[1]Deals (investment)'!$T:$T,AW$1)</f>
        <v>#VALUE!</v>
      </c>
      <c r="AX275" s="17" t="e">
        <f>SUMIFS('[1]Deals (investment)'!$C:$C,'[1]Deals (investment)'!$B:$B,$A275,'[1]Deals (investment)'!$T:$T,AX$1)</f>
        <v>#VALUE!</v>
      </c>
      <c r="AY275" s="17" t="e">
        <f>SUMIFS('[1]Deals (investment)'!$C:$C,'[1]Deals (investment)'!$B:$B,$A275,'[1]Deals (investment)'!$T:$T,AY$1)</f>
        <v>#VALUE!</v>
      </c>
      <c r="AZ275" s="17" t="e">
        <f>SUMIFS('[1]Deals (investment)'!$C:$C,'[1]Deals (investment)'!$B:$B,$A275,'[1]Deals (investment)'!$T:$T,AZ$1)</f>
        <v>#VALUE!</v>
      </c>
      <c r="BA275" s="17" t="e">
        <f>SUMIFS('[1]Deals (investment)'!$C:$C,'[1]Deals (investment)'!$B:$B,$A275,'[1]Deals (investment)'!$T:$T,BA$1)</f>
        <v>#VALUE!</v>
      </c>
      <c r="BB275" s="17" t="e">
        <f>SUMIFS('[1]Deals (investment)'!$C:$C,'[1]Deals (investment)'!$B:$B,$A275,'[1]Deals (investment)'!$T:$T,BB$1)</f>
        <v>#VALUE!</v>
      </c>
      <c r="BC275" s="17" t="e">
        <f>SUMIFS('[1]Deals (Exits)'!$C:$C,'[1]Deals (Exits)'!$B:$B,$A275)</f>
        <v>#VALUE!</v>
      </c>
      <c r="BD275" s="17" t="e">
        <f>SUMIFS('[1]Deals (investment)'!$C:$C,'[1]Deals (investment)'!$B:$B,$A275,'[1]Deals (investment)'!$V:$V,BD$1)</f>
        <v>#VALUE!</v>
      </c>
      <c r="BE275" s="17" t="e">
        <f>SUMIFS('[1]Deals (investment)'!$C:$C,'[1]Deals (investment)'!$B:$B,$A275,'[1]Deals (investment)'!$V:$V,BE$1)</f>
        <v>#VALUE!</v>
      </c>
      <c r="BF275" s="17" t="e">
        <f>SUMIFS('[1]Deals (investment)'!$C:$C,'[1]Deals (investment)'!$B:$B,$A275,'[1]Deals (investment)'!$V:$V,BF$1)</f>
        <v>#VALUE!</v>
      </c>
      <c r="BG275" s="17" t="e">
        <f>SUMIFS('[1]Deals (investment)'!$C:$C,'[1]Deals (investment)'!$B:$B,$A275,'[1]Deals (investment)'!$V:$V,BG$1)</f>
        <v>#VALUE!</v>
      </c>
      <c r="BH275" s="17" t="e">
        <f>SUMIFS('[1]Deals (investment)'!$C:$C,'[1]Deals (investment)'!$B:$B,$A275,'[1]Deals (investment)'!$V:$V,BH$1)</f>
        <v>#VALUE!</v>
      </c>
      <c r="BI275" s="17" t="e">
        <f>SUMIFS('[1]Deals (investment)'!$C:$C,'[1]Deals (investment)'!$B:$B,$A275,'[1]Deals (investment)'!$V:$V,BI$1)</f>
        <v>#VALUE!</v>
      </c>
      <c r="BJ275" s="17" t="e">
        <f>SUMIFS('[1]Deals (investment)'!$C:$C,'[1]Deals (investment)'!$B:$B,$A275,'[1]Deals (investment)'!$V:$V,BJ$1)</f>
        <v>#VALUE!</v>
      </c>
      <c r="BK275" s="17" t="e">
        <f>SUMIFS('[1]Deals (investment)'!$C:$C,'[1]Deals (investment)'!$B:$B,$A275,'[1]Deals (investment)'!$V:$V,BK$1)</f>
        <v>#VALUE!</v>
      </c>
      <c r="BL275" s="17" t="e">
        <f>SUMIFS('[1]Deals (investment)'!$C:$C,'[1]Deals (investment)'!$B:$B,$A275,'[1]Deals (investment)'!$V:$V,BL$1)</f>
        <v>#VALUE!</v>
      </c>
      <c r="BM275" s="17" t="e">
        <f>SUMIFS('[1]Deals (investment)'!$C:$C,'[1]Deals (investment)'!$B:$B,$A275,'[1]Deals (investment)'!$V:$V,BM$1)</f>
        <v>#VALUE!</v>
      </c>
      <c r="BN275" s="15"/>
      <c r="BO275" s="15"/>
      <c r="BP275" s="22"/>
      <c r="BQ275" s="15"/>
      <c r="BR275" s="15"/>
      <c r="BS275" s="15"/>
      <c r="BT275" s="15"/>
      <c r="BU275" s="15"/>
      <c r="BV275" s="15"/>
      <c r="BW275" s="15"/>
      <c r="BX275" s="15"/>
      <c r="BY275" s="15"/>
      <c r="BZ275" s="15"/>
      <c r="CA275" s="15"/>
      <c r="CB275" s="15"/>
      <c r="CC275" s="15"/>
      <c r="CD275" s="15"/>
      <c r="CE275" s="15"/>
      <c r="CF275" s="15"/>
      <c r="CG275" s="15"/>
      <c r="CH275" s="15"/>
      <c r="CI275" s="15"/>
      <c r="CJ275" s="15"/>
      <c r="DM275">
        <v>287</v>
      </c>
    </row>
    <row r="276" spans="1:117" ht="12.75">
      <c r="A276" s="15" t="s">
        <v>2371</v>
      </c>
      <c r="B276" s="15" t="s">
        <v>2372</v>
      </c>
      <c r="C276" s="15" t="s">
        <v>58</v>
      </c>
      <c r="D276" s="16">
        <v>2017</v>
      </c>
      <c r="E276" s="15" t="s">
        <v>59</v>
      </c>
      <c r="F276" s="15"/>
      <c r="G276" s="15" t="s">
        <v>61</v>
      </c>
      <c r="H276" s="15" t="s">
        <v>61</v>
      </c>
      <c r="I276" s="15" t="s">
        <v>61</v>
      </c>
      <c r="J276" s="15"/>
      <c r="K276" s="17" t="e">
        <f t="shared" si="29"/>
        <v>#VALUE!</v>
      </c>
      <c r="L276" s="15"/>
      <c r="M276" s="18" t="e">
        <f t="shared" si="24"/>
        <v>#VALUE!</v>
      </c>
      <c r="N276" s="15"/>
      <c r="O276" s="15"/>
      <c r="P276" s="15"/>
      <c r="Q276" s="15"/>
      <c r="R276" s="15" t="s">
        <v>375</v>
      </c>
      <c r="S276" s="19">
        <v>120000</v>
      </c>
      <c r="T276" s="15"/>
      <c r="U276" s="17"/>
      <c r="V276" s="15" t="s">
        <v>2373</v>
      </c>
      <c r="W276" s="15"/>
      <c r="X276" s="15" t="s">
        <v>158</v>
      </c>
      <c r="Y276" s="15" t="s">
        <v>2374</v>
      </c>
      <c r="AB276" s="20" t="s">
        <v>286</v>
      </c>
      <c r="AC276" s="21" t="s">
        <v>2375</v>
      </c>
      <c r="AD276" s="21" t="s">
        <v>2376</v>
      </c>
      <c r="AE276" s="21" t="s">
        <v>2377</v>
      </c>
      <c r="AF276" s="21" t="s">
        <v>2378</v>
      </c>
      <c r="AG276" s="22">
        <f t="shared" si="32"/>
        <v>0.61290322580645162</v>
      </c>
      <c r="AH276" s="15" t="str">
        <f t="shared" si="34"/>
        <v/>
      </c>
      <c r="AI276" s="22" t="str">
        <f>VLOOKUP(A276,'[1]Deals (investment)'!$B$2:$Z$1497,1,FALSE)</f>
        <v>Kora</v>
      </c>
      <c r="AJ276" s="22" t="e">
        <f>VLOOKUP(A276,'[1]Deals (investment)'!$B$2:$Z$870,15,FALSE)</f>
        <v>#N/A</v>
      </c>
      <c r="AK276" s="17" t="e">
        <f>VLOOKUP(A276,'[1]Deals (Exits)'!B:B,1,FALSE)</f>
        <v>#N/A</v>
      </c>
      <c r="AL276" s="23">
        <f>VLOOKUP(G276,[1]Lookups!$V$3:$Y$197,4,FALSE)</f>
        <v>0</v>
      </c>
      <c r="AM276" s="17" t="str">
        <f>VLOOKUP(X276,[1]Lookups!$B$3:$C$200,2,FALSE)</f>
        <v>Financial Services</v>
      </c>
      <c r="AN276" s="17" t="str">
        <f>VLOOKUP(R276,[1]Lookups!$H$3:$I$69,2,FALSE)</f>
        <v>2. Seed</v>
      </c>
      <c r="AO276" s="17" t="e">
        <f>VLOOKUP(T276,[1]Lookups!$H$3:$I$69,2,FALSE)</f>
        <v>#N/A</v>
      </c>
      <c r="AP276" s="17" t="str">
        <f>VLOOKUP(AN276,[1]Lookups!$N$3:$O$11,2,FALSE)</f>
        <v>Early</v>
      </c>
      <c r="AQ276" s="18" t="e">
        <f>COUNTIFS('[1]Deals (investment)'!$B:$B,$A276)</f>
        <v>#VALUE!</v>
      </c>
      <c r="AR276" s="18" t="e">
        <f>COUNTIFS('[1]Deals (investment)'!$B:$B,$A276,'[1]Deals (investment)'!$T:$T,$AW$1)+COUNTIFS('[1]Deals (investment)'!$B:$B,$A276,'[1]Deals (investment)'!$T:$T,$AX$1)+COUNTIFS('[1]Deals (investment)'!$B:$B,$A276,'[1]Deals (investment)'!$T:$T,$AY$1)</f>
        <v>#VALUE!</v>
      </c>
      <c r="AS276" s="17" t="e">
        <f>SUMIFS('[1]Deals (investment)'!$C:$C,'[1]Deals (investment)'!$B:$B,$A276)</f>
        <v>#VALUE!</v>
      </c>
      <c r="AT276" s="17" t="e">
        <f t="shared" si="25"/>
        <v>#VALUE!</v>
      </c>
      <c r="AU276" s="18" t="e">
        <f>COUNTIF('[1]Deals (Exits)'!$B:$B,A276)</f>
        <v>#VALUE!</v>
      </c>
      <c r="AV276" s="17" t="e">
        <f>SUMIFS('[1]Deals (investment)'!$C:$C,'[1]Deals (investment)'!$B:$B,$A276,'[1]Deals (investment)'!$T:$T,AV$1)</f>
        <v>#VALUE!</v>
      </c>
      <c r="AW276" s="17" t="e">
        <f>SUMIFS('[1]Deals (investment)'!$C:$C,'[1]Deals (investment)'!$B:$B,$A276,'[1]Deals (investment)'!$T:$T,AW$1)</f>
        <v>#VALUE!</v>
      </c>
      <c r="AX276" s="17" t="e">
        <f>SUMIFS('[1]Deals (investment)'!$C:$C,'[1]Deals (investment)'!$B:$B,$A276,'[1]Deals (investment)'!$T:$T,AX$1)</f>
        <v>#VALUE!</v>
      </c>
      <c r="AY276" s="17" t="e">
        <f>SUMIFS('[1]Deals (investment)'!$C:$C,'[1]Deals (investment)'!$B:$B,$A276,'[1]Deals (investment)'!$T:$T,AY$1)</f>
        <v>#VALUE!</v>
      </c>
      <c r="AZ276" s="17" t="e">
        <f>SUMIFS('[1]Deals (investment)'!$C:$C,'[1]Deals (investment)'!$B:$B,$A276,'[1]Deals (investment)'!$T:$T,AZ$1)</f>
        <v>#VALUE!</v>
      </c>
      <c r="BA276" s="17" t="e">
        <f>SUMIFS('[1]Deals (investment)'!$C:$C,'[1]Deals (investment)'!$B:$B,$A276,'[1]Deals (investment)'!$T:$T,BA$1)</f>
        <v>#VALUE!</v>
      </c>
      <c r="BB276" s="17" t="e">
        <f>SUMIFS('[1]Deals (investment)'!$C:$C,'[1]Deals (investment)'!$B:$B,$A276,'[1]Deals (investment)'!$T:$T,BB$1)</f>
        <v>#VALUE!</v>
      </c>
      <c r="BC276" s="17" t="e">
        <f>SUMIFS('[1]Deals (Exits)'!$C:$C,'[1]Deals (Exits)'!$B:$B,$A276)</f>
        <v>#VALUE!</v>
      </c>
      <c r="BD276" s="17" t="e">
        <f>SUMIFS('[1]Deals (investment)'!$C:$C,'[1]Deals (investment)'!$B:$B,$A276,'[1]Deals (investment)'!$V:$V,BD$1)</f>
        <v>#VALUE!</v>
      </c>
      <c r="BE276" s="17" t="e">
        <f>SUMIFS('[1]Deals (investment)'!$C:$C,'[1]Deals (investment)'!$B:$B,$A276,'[1]Deals (investment)'!$V:$V,BE$1)</f>
        <v>#VALUE!</v>
      </c>
      <c r="BF276" s="17" t="e">
        <f>SUMIFS('[1]Deals (investment)'!$C:$C,'[1]Deals (investment)'!$B:$B,$A276,'[1]Deals (investment)'!$V:$V,BF$1)</f>
        <v>#VALUE!</v>
      </c>
      <c r="BG276" s="17" t="e">
        <f>SUMIFS('[1]Deals (investment)'!$C:$C,'[1]Deals (investment)'!$B:$B,$A276,'[1]Deals (investment)'!$V:$V,BG$1)</f>
        <v>#VALUE!</v>
      </c>
      <c r="BH276" s="17" t="e">
        <f>SUMIFS('[1]Deals (investment)'!$C:$C,'[1]Deals (investment)'!$B:$B,$A276,'[1]Deals (investment)'!$V:$V,BH$1)</f>
        <v>#VALUE!</v>
      </c>
      <c r="BI276" s="17" t="e">
        <f>SUMIFS('[1]Deals (investment)'!$C:$C,'[1]Deals (investment)'!$B:$B,$A276,'[1]Deals (investment)'!$V:$V,BI$1)</f>
        <v>#VALUE!</v>
      </c>
      <c r="BJ276" s="17" t="e">
        <f>SUMIFS('[1]Deals (investment)'!$C:$C,'[1]Deals (investment)'!$B:$B,$A276,'[1]Deals (investment)'!$V:$V,BJ$1)</f>
        <v>#VALUE!</v>
      </c>
      <c r="BK276" s="17" t="e">
        <f>SUMIFS('[1]Deals (investment)'!$C:$C,'[1]Deals (investment)'!$B:$B,$A276,'[1]Deals (investment)'!$V:$V,BK$1)</f>
        <v>#VALUE!</v>
      </c>
      <c r="BL276" s="17" t="e">
        <f>SUMIFS('[1]Deals (investment)'!$C:$C,'[1]Deals (investment)'!$B:$B,$A276,'[1]Deals (investment)'!$V:$V,BL$1)</f>
        <v>#VALUE!</v>
      </c>
      <c r="BM276" s="17" t="e">
        <f>SUMIFS('[1]Deals (investment)'!$C:$C,'[1]Deals (investment)'!$B:$B,$A276,'[1]Deals (investment)'!$V:$V,BM$1)</f>
        <v>#VALUE!</v>
      </c>
      <c r="BN276" s="15"/>
      <c r="BO276" s="15"/>
      <c r="BP276" s="22"/>
      <c r="BQ276" s="15"/>
      <c r="BR276" s="15"/>
      <c r="BS276" s="15"/>
      <c r="BT276" s="15"/>
      <c r="BU276" s="15"/>
      <c r="BV276" s="15"/>
      <c r="BW276" s="15"/>
      <c r="BX276" s="15"/>
      <c r="BY276" s="15"/>
      <c r="BZ276" s="15"/>
      <c r="CA276" s="15"/>
      <c r="CB276" s="15"/>
      <c r="CC276" s="15"/>
      <c r="CD276" s="15" t="str">
        <f>CONCATENATE(A276,B276,C276)</f>
        <v>KoraKora is an online cross-border payments solution that leverages cutting edge technology including Blockchain settlement to lower the cost of remittance while increasing the speed of individual and business payments into and within AfricaActive</v>
      </c>
      <c r="CE276" s="15"/>
      <c r="CF276" s="15"/>
      <c r="CG276" s="15"/>
      <c r="CH276" s="15"/>
      <c r="CI276" s="15"/>
      <c r="CJ276" s="15"/>
    </row>
    <row r="277" spans="1:117" ht="12.75">
      <c r="A277" s="15" t="s">
        <v>2379</v>
      </c>
      <c r="B277" s="15" t="s">
        <v>2380</v>
      </c>
      <c r="C277" s="15" t="s">
        <v>58</v>
      </c>
      <c r="D277" s="16">
        <v>2017</v>
      </c>
      <c r="E277" s="15" t="s">
        <v>59</v>
      </c>
      <c r="F277" s="15"/>
      <c r="G277" s="15" t="s">
        <v>61</v>
      </c>
      <c r="H277" s="15" t="s">
        <v>61</v>
      </c>
      <c r="I277" s="15" t="s">
        <v>61</v>
      </c>
      <c r="J277" s="15"/>
      <c r="K277" s="17" t="e">
        <f t="shared" si="29"/>
        <v>#VALUE!</v>
      </c>
      <c r="L277" s="15"/>
      <c r="M277" s="18" t="e">
        <f t="shared" si="24"/>
        <v>#VALUE!</v>
      </c>
      <c r="N277" s="15"/>
      <c r="O277" s="15"/>
      <c r="P277" s="15"/>
      <c r="Q277" s="15"/>
      <c r="R277" s="15" t="s">
        <v>375</v>
      </c>
      <c r="S277" s="19">
        <v>120000</v>
      </c>
      <c r="T277" s="15" t="s">
        <v>375</v>
      </c>
      <c r="U277" s="17">
        <v>120000</v>
      </c>
      <c r="V277" s="15" t="s">
        <v>2381</v>
      </c>
      <c r="W277" s="15"/>
      <c r="X277" s="15" t="s">
        <v>64</v>
      </c>
      <c r="Y277" s="15" t="s">
        <v>2382</v>
      </c>
      <c r="AB277" s="20" t="s">
        <v>286</v>
      </c>
      <c r="AC277" s="21" t="s">
        <v>2383</v>
      </c>
      <c r="AD277" s="21" t="s">
        <v>2384</v>
      </c>
      <c r="AE277" s="15"/>
      <c r="AF277" s="21" t="s">
        <v>2385</v>
      </c>
      <c r="AG277" s="22">
        <f t="shared" si="32"/>
        <v>0.64516129032258063</v>
      </c>
      <c r="AH277" s="15" t="str">
        <f t="shared" si="34"/>
        <v/>
      </c>
      <c r="AI277" s="22" t="str">
        <f>VLOOKUP(A277,'[1]Deals (investment)'!$B$2:$Z$1497,1,FALSE)</f>
        <v>Releaf</v>
      </c>
      <c r="AJ277" s="22">
        <f>VLOOKUP(A277,'[1]Deals (investment)'!$B$2:$Z$870,15,FALSE)</f>
        <v>1</v>
      </c>
      <c r="AK277" s="17" t="e">
        <f>VLOOKUP(A277,'[1]Deals (Exits)'!B:B,1,FALSE)</f>
        <v>#N/A</v>
      </c>
      <c r="AL277" s="23">
        <f>VLOOKUP(G277,[1]Lookups!$V$3:$Y$197,4,FALSE)</f>
        <v>0</v>
      </c>
      <c r="AM277" s="17" t="str">
        <f>VLOOKUP(X277,[1]Lookups!$B$3:$C$200,2,FALSE)</f>
        <v>E-commerce &amp; Retail</v>
      </c>
      <c r="AN277" s="17" t="str">
        <f>VLOOKUP(R277,[1]Lookups!$H$3:$I$69,2,FALSE)</f>
        <v>2. Seed</v>
      </c>
      <c r="AO277" s="17" t="str">
        <f>VLOOKUP(T277,[1]Lookups!$H$3:$I$69,2,FALSE)</f>
        <v>2. Seed</v>
      </c>
      <c r="AP277" s="17" t="str">
        <f>VLOOKUP(AN277,[1]Lookups!$N$3:$O$11,2,FALSE)</f>
        <v>Early</v>
      </c>
      <c r="AQ277" s="18" t="e">
        <f>COUNTIFS('[1]Deals (investment)'!$B:$B,$A277)</f>
        <v>#VALUE!</v>
      </c>
      <c r="AR277" s="18" t="e">
        <f>COUNTIFS('[1]Deals (investment)'!$B:$B,$A277,'[1]Deals (investment)'!$T:$T,$AW$1)+COUNTIFS('[1]Deals (investment)'!$B:$B,$A277,'[1]Deals (investment)'!$T:$T,$AX$1)+COUNTIFS('[1]Deals (investment)'!$B:$B,$A277,'[1]Deals (investment)'!$T:$T,$AY$1)</f>
        <v>#VALUE!</v>
      </c>
      <c r="AS277" s="17" t="e">
        <f>SUMIFS('[1]Deals (investment)'!$C:$C,'[1]Deals (investment)'!$B:$B,$A277)</f>
        <v>#VALUE!</v>
      </c>
      <c r="AT277" s="17" t="e">
        <f t="shared" si="25"/>
        <v>#VALUE!</v>
      </c>
      <c r="AU277" s="18" t="e">
        <f>COUNTIF('[1]Deals (Exits)'!$B:$B,A277)</f>
        <v>#VALUE!</v>
      </c>
      <c r="AV277" s="17" t="e">
        <f>SUMIFS('[1]Deals (investment)'!$C:$C,'[1]Deals (investment)'!$B:$B,$A277,'[1]Deals (investment)'!$T:$T,AV$1)</f>
        <v>#VALUE!</v>
      </c>
      <c r="AW277" s="17" t="e">
        <f>SUMIFS('[1]Deals (investment)'!$C:$C,'[1]Deals (investment)'!$B:$B,$A277,'[1]Deals (investment)'!$T:$T,AW$1)</f>
        <v>#VALUE!</v>
      </c>
      <c r="AX277" s="17" t="e">
        <f>SUMIFS('[1]Deals (investment)'!$C:$C,'[1]Deals (investment)'!$B:$B,$A277,'[1]Deals (investment)'!$T:$T,AX$1)</f>
        <v>#VALUE!</v>
      </c>
      <c r="AY277" s="17" t="e">
        <f>SUMIFS('[1]Deals (investment)'!$C:$C,'[1]Deals (investment)'!$B:$B,$A277,'[1]Deals (investment)'!$T:$T,AY$1)</f>
        <v>#VALUE!</v>
      </c>
      <c r="AZ277" s="17" t="e">
        <f>SUMIFS('[1]Deals (investment)'!$C:$C,'[1]Deals (investment)'!$B:$B,$A277,'[1]Deals (investment)'!$T:$T,AZ$1)</f>
        <v>#VALUE!</v>
      </c>
      <c r="BA277" s="17" t="e">
        <f>SUMIFS('[1]Deals (investment)'!$C:$C,'[1]Deals (investment)'!$B:$B,$A277,'[1]Deals (investment)'!$T:$T,BA$1)</f>
        <v>#VALUE!</v>
      </c>
      <c r="BB277" s="17" t="e">
        <f>SUMIFS('[1]Deals (investment)'!$C:$C,'[1]Deals (investment)'!$B:$B,$A277,'[1]Deals (investment)'!$T:$T,BB$1)</f>
        <v>#VALUE!</v>
      </c>
      <c r="BC277" s="17" t="e">
        <f>SUMIFS('[1]Deals (Exits)'!$C:$C,'[1]Deals (Exits)'!$B:$B,$A277)</f>
        <v>#VALUE!</v>
      </c>
      <c r="BD277" s="17" t="e">
        <f>SUMIFS('[1]Deals (investment)'!$C:$C,'[1]Deals (investment)'!$B:$B,$A277,'[1]Deals (investment)'!$V:$V,BD$1)</f>
        <v>#VALUE!</v>
      </c>
      <c r="BE277" s="17" t="e">
        <f>SUMIFS('[1]Deals (investment)'!$C:$C,'[1]Deals (investment)'!$B:$B,$A277,'[1]Deals (investment)'!$V:$V,BE$1)</f>
        <v>#VALUE!</v>
      </c>
      <c r="BF277" s="17" t="e">
        <f>SUMIFS('[1]Deals (investment)'!$C:$C,'[1]Deals (investment)'!$B:$B,$A277,'[1]Deals (investment)'!$V:$V,BF$1)</f>
        <v>#VALUE!</v>
      </c>
      <c r="BG277" s="17" t="e">
        <f>SUMIFS('[1]Deals (investment)'!$C:$C,'[1]Deals (investment)'!$B:$B,$A277,'[1]Deals (investment)'!$V:$V,BG$1)</f>
        <v>#VALUE!</v>
      </c>
      <c r="BH277" s="17" t="e">
        <f>SUMIFS('[1]Deals (investment)'!$C:$C,'[1]Deals (investment)'!$B:$B,$A277,'[1]Deals (investment)'!$V:$V,BH$1)</f>
        <v>#VALUE!</v>
      </c>
      <c r="BI277" s="17" t="e">
        <f>SUMIFS('[1]Deals (investment)'!$C:$C,'[1]Deals (investment)'!$B:$B,$A277,'[1]Deals (investment)'!$V:$V,BI$1)</f>
        <v>#VALUE!</v>
      </c>
      <c r="BJ277" s="17" t="e">
        <f>SUMIFS('[1]Deals (investment)'!$C:$C,'[1]Deals (investment)'!$B:$B,$A277,'[1]Deals (investment)'!$V:$V,BJ$1)</f>
        <v>#VALUE!</v>
      </c>
      <c r="BK277" s="17" t="e">
        <f>SUMIFS('[1]Deals (investment)'!$C:$C,'[1]Deals (investment)'!$B:$B,$A277,'[1]Deals (investment)'!$V:$V,BK$1)</f>
        <v>#VALUE!</v>
      </c>
      <c r="BL277" s="17" t="e">
        <f>SUMIFS('[1]Deals (investment)'!$C:$C,'[1]Deals (investment)'!$B:$B,$A277,'[1]Deals (investment)'!$V:$V,BL$1)</f>
        <v>#VALUE!</v>
      </c>
      <c r="BM277" s="17" t="e">
        <f>SUMIFS('[1]Deals (investment)'!$C:$C,'[1]Deals (investment)'!$B:$B,$A277,'[1]Deals (investment)'!$V:$V,BM$1)</f>
        <v>#VALUE!</v>
      </c>
      <c r="BN277" s="15"/>
      <c r="BO277" s="15"/>
      <c r="BP277" s="22"/>
      <c r="BQ277" s="15"/>
      <c r="BR277" s="15"/>
      <c r="BS277" s="15"/>
      <c r="BT277" s="15"/>
      <c r="BU277" s="15"/>
      <c r="BV277" s="15"/>
      <c r="BW277" s="15"/>
      <c r="BX277" s="15"/>
      <c r="BY277" s="15"/>
      <c r="BZ277" s="15"/>
      <c r="CA277" s="15"/>
      <c r="CB277" s="15"/>
      <c r="CC277" s="15"/>
      <c r="CD277" s="15"/>
      <c r="CE277" s="15"/>
      <c r="CF277" s="15"/>
      <c r="CG277" s="15"/>
      <c r="CH277" s="15"/>
      <c r="CI277" s="15"/>
      <c r="CJ277" s="15"/>
    </row>
    <row r="278" spans="1:117" ht="12.75">
      <c r="A278" s="15" t="s">
        <v>2386</v>
      </c>
      <c r="B278" s="15" t="s">
        <v>2387</v>
      </c>
      <c r="C278" s="15"/>
      <c r="D278" s="16">
        <v>2014</v>
      </c>
      <c r="E278" s="15" t="s">
        <v>2388</v>
      </c>
      <c r="F278" s="15" t="s">
        <v>199</v>
      </c>
      <c r="G278" s="15" t="s">
        <v>61</v>
      </c>
      <c r="H278" s="15" t="s">
        <v>61</v>
      </c>
      <c r="I278" s="15" t="s">
        <v>61</v>
      </c>
      <c r="J278" s="15"/>
      <c r="K278" s="17" t="e">
        <f t="shared" si="29"/>
        <v>#VALUE!</v>
      </c>
      <c r="L278" s="15"/>
      <c r="M278" s="18" t="e">
        <f t="shared" si="24"/>
        <v>#VALUE!</v>
      </c>
      <c r="N278" s="15"/>
      <c r="O278" s="15"/>
      <c r="P278" s="15"/>
      <c r="Q278" s="15"/>
      <c r="R278" s="15"/>
      <c r="S278" s="19"/>
      <c r="T278" s="15"/>
      <c r="U278" s="17"/>
      <c r="V278" s="15" t="s">
        <v>2389</v>
      </c>
      <c r="W278" s="15">
        <v>0</v>
      </c>
      <c r="X278" s="15" t="s">
        <v>404</v>
      </c>
      <c r="Y278" s="15" t="s">
        <v>2390</v>
      </c>
      <c r="AB278" s="32">
        <v>43506</v>
      </c>
      <c r="AC278" s="21" t="s">
        <v>2391</v>
      </c>
      <c r="AD278" s="21" t="s">
        <v>2392</v>
      </c>
      <c r="AE278" s="21" t="s">
        <v>2393</v>
      </c>
      <c r="AF278" s="21" t="s">
        <v>2394</v>
      </c>
      <c r="AG278" s="22">
        <f t="shared" si="32"/>
        <v>0.58064516129032262</v>
      </c>
      <c r="AH278" s="15" t="str">
        <f t="shared" si="34"/>
        <v/>
      </c>
      <c r="AI278" s="22" t="str">
        <f>VLOOKUP(A278,'[1]Deals (investment)'!$B$2:$Z$1497,1,FALSE)</f>
        <v>WellaHealth</v>
      </c>
      <c r="AJ278" s="22" t="e">
        <f>VLOOKUP(A278,'[1]Deals (investment)'!$B$2:$Z$870,15,FALSE)</f>
        <v>#N/A</v>
      </c>
      <c r="AK278" s="17" t="e">
        <f>VLOOKUP(A278,'[1]Deals (Exits)'!B:B,1,FALSE)</f>
        <v>#N/A</v>
      </c>
      <c r="AL278" s="23">
        <f>VLOOKUP(G278,[1]Lookups!$V$3:$Y$197,4,FALSE)</f>
        <v>0</v>
      </c>
      <c r="AM278" s="17" t="str">
        <f>VLOOKUP(X278,[1]Lookups!$B$3:$C$200,2,FALSE)</f>
        <v>Other Technologies &amp; Information Technology</v>
      </c>
      <c r="AN278" s="17" t="e">
        <f>VLOOKUP(R278,[1]Lookups!$H$3:$I$69,2,FALSE)</f>
        <v>#N/A</v>
      </c>
      <c r="AO278" s="17" t="e">
        <f>VLOOKUP(T278,[1]Lookups!$H$3:$I$69,2,FALSE)</f>
        <v>#N/A</v>
      </c>
      <c r="AP278" s="17" t="e">
        <f>VLOOKUP(AN278,[1]Lookups!$N$3:$O$11,2,FALSE)</f>
        <v>#N/A</v>
      </c>
      <c r="AQ278" s="18" t="e">
        <f>COUNTIFS('[1]Deals (investment)'!$B:$B,$A278)</f>
        <v>#VALUE!</v>
      </c>
      <c r="AR278" s="18" t="e">
        <f>COUNTIFS('[1]Deals (investment)'!$B:$B,$A278,'[1]Deals (investment)'!$T:$T,$AW$1)+COUNTIFS('[1]Deals (investment)'!$B:$B,$A278,'[1]Deals (investment)'!$T:$T,$AX$1)+COUNTIFS('[1]Deals (investment)'!$B:$B,$A278,'[1]Deals (investment)'!$T:$T,$AY$1)</f>
        <v>#VALUE!</v>
      </c>
      <c r="AS278" s="17" t="e">
        <f>SUMIFS('[1]Deals (investment)'!$C:$C,'[1]Deals (investment)'!$B:$B,$A278)</f>
        <v>#VALUE!</v>
      </c>
      <c r="AT278" s="17" t="e">
        <f t="shared" si="25"/>
        <v>#VALUE!</v>
      </c>
      <c r="AU278" s="18" t="e">
        <f>COUNTIF('[1]Deals (Exits)'!$B:$B,A278)</f>
        <v>#VALUE!</v>
      </c>
      <c r="AV278" s="17" t="e">
        <f>SUMIFS('[1]Deals (investment)'!$C:$C,'[1]Deals (investment)'!$B:$B,$A278,'[1]Deals (investment)'!$T:$T,AV$1)</f>
        <v>#VALUE!</v>
      </c>
      <c r="AW278" s="17" t="e">
        <f>SUMIFS('[1]Deals (investment)'!$C:$C,'[1]Deals (investment)'!$B:$B,$A278,'[1]Deals (investment)'!$T:$T,AW$1)</f>
        <v>#VALUE!</v>
      </c>
      <c r="AX278" s="17" t="e">
        <f>SUMIFS('[1]Deals (investment)'!$C:$C,'[1]Deals (investment)'!$B:$B,$A278,'[1]Deals (investment)'!$T:$T,AX$1)</f>
        <v>#VALUE!</v>
      </c>
      <c r="AY278" s="17" t="e">
        <f>SUMIFS('[1]Deals (investment)'!$C:$C,'[1]Deals (investment)'!$B:$B,$A278,'[1]Deals (investment)'!$T:$T,AY$1)</f>
        <v>#VALUE!</v>
      </c>
      <c r="AZ278" s="17" t="e">
        <f>SUMIFS('[1]Deals (investment)'!$C:$C,'[1]Deals (investment)'!$B:$B,$A278,'[1]Deals (investment)'!$T:$T,AZ$1)</f>
        <v>#VALUE!</v>
      </c>
      <c r="BA278" s="17" t="e">
        <f>SUMIFS('[1]Deals (investment)'!$C:$C,'[1]Deals (investment)'!$B:$B,$A278,'[1]Deals (investment)'!$T:$T,BA$1)</f>
        <v>#VALUE!</v>
      </c>
      <c r="BB278" s="17" t="e">
        <f>SUMIFS('[1]Deals (investment)'!$C:$C,'[1]Deals (investment)'!$B:$B,$A278,'[1]Deals (investment)'!$T:$T,BB$1)</f>
        <v>#VALUE!</v>
      </c>
      <c r="BC278" s="17" t="e">
        <f>SUMIFS('[1]Deals (Exits)'!$C:$C,'[1]Deals (Exits)'!$B:$B,$A278)</f>
        <v>#VALUE!</v>
      </c>
      <c r="BD278" s="17" t="e">
        <f>SUMIFS('[1]Deals (investment)'!$C:$C,'[1]Deals (investment)'!$B:$B,$A278,'[1]Deals (investment)'!$V:$V,BD$1)</f>
        <v>#VALUE!</v>
      </c>
      <c r="BE278" s="17" t="e">
        <f>SUMIFS('[1]Deals (investment)'!$C:$C,'[1]Deals (investment)'!$B:$B,$A278,'[1]Deals (investment)'!$V:$V,BE$1)</f>
        <v>#VALUE!</v>
      </c>
      <c r="BF278" s="17" t="e">
        <f>SUMIFS('[1]Deals (investment)'!$C:$C,'[1]Deals (investment)'!$B:$B,$A278,'[1]Deals (investment)'!$V:$V,BF$1)</f>
        <v>#VALUE!</v>
      </c>
      <c r="BG278" s="17" t="e">
        <f>SUMIFS('[1]Deals (investment)'!$C:$C,'[1]Deals (investment)'!$B:$B,$A278,'[1]Deals (investment)'!$V:$V,BG$1)</f>
        <v>#VALUE!</v>
      </c>
      <c r="BH278" s="17" t="e">
        <f>SUMIFS('[1]Deals (investment)'!$C:$C,'[1]Deals (investment)'!$B:$B,$A278,'[1]Deals (investment)'!$V:$V,BH$1)</f>
        <v>#VALUE!</v>
      </c>
      <c r="BI278" s="17" t="e">
        <f>SUMIFS('[1]Deals (investment)'!$C:$C,'[1]Deals (investment)'!$B:$B,$A278,'[1]Deals (investment)'!$V:$V,BI$1)</f>
        <v>#VALUE!</v>
      </c>
      <c r="BJ278" s="17" t="e">
        <f>SUMIFS('[1]Deals (investment)'!$C:$C,'[1]Deals (investment)'!$B:$B,$A278,'[1]Deals (investment)'!$V:$V,BJ$1)</f>
        <v>#VALUE!</v>
      </c>
      <c r="BK278" s="17" t="e">
        <f>SUMIFS('[1]Deals (investment)'!$C:$C,'[1]Deals (investment)'!$B:$B,$A278,'[1]Deals (investment)'!$V:$V,BK$1)</f>
        <v>#VALUE!</v>
      </c>
      <c r="BL278" s="17" t="e">
        <f>SUMIFS('[1]Deals (investment)'!$C:$C,'[1]Deals (investment)'!$B:$B,$A278,'[1]Deals (investment)'!$V:$V,BL$1)</f>
        <v>#VALUE!</v>
      </c>
      <c r="BM278" s="17" t="e">
        <f>SUMIFS('[1]Deals (investment)'!$C:$C,'[1]Deals (investment)'!$B:$B,$A278,'[1]Deals (investment)'!$V:$V,BM$1)</f>
        <v>#VALUE!</v>
      </c>
      <c r="BN278" s="15"/>
      <c r="BO278" s="15"/>
      <c r="BP278" s="22"/>
      <c r="BQ278" s="15"/>
      <c r="BR278" s="15"/>
      <c r="BS278" s="15"/>
      <c r="BT278" s="15"/>
      <c r="BU278" s="15"/>
      <c r="BV278" s="15"/>
      <c r="BW278" s="15"/>
      <c r="BX278" s="15"/>
      <c r="BY278" s="15"/>
      <c r="BZ278" s="15"/>
      <c r="CA278" s="15"/>
      <c r="CB278" s="15"/>
      <c r="CC278" s="15"/>
      <c r="CD278" s="15"/>
      <c r="CE278" s="15"/>
      <c r="CF278" s="15"/>
      <c r="CG278" s="15"/>
      <c r="CH278" s="15"/>
      <c r="CI278" s="15"/>
      <c r="CJ278" s="15"/>
    </row>
    <row r="279" spans="1:117" ht="12.75">
      <c r="A279" s="15" t="s">
        <v>2395</v>
      </c>
      <c r="B279" s="15" t="s">
        <v>2396</v>
      </c>
      <c r="C279" s="15" t="s">
        <v>58</v>
      </c>
      <c r="D279" s="16">
        <v>2015</v>
      </c>
      <c r="E279" s="15" t="s">
        <v>701</v>
      </c>
      <c r="F279" s="15"/>
      <c r="G279" s="15" t="s">
        <v>702</v>
      </c>
      <c r="H279" s="15" t="s">
        <v>702</v>
      </c>
      <c r="I279" s="15" t="s">
        <v>2397</v>
      </c>
      <c r="J279" s="15"/>
      <c r="K279" s="17" t="e">
        <f t="shared" si="29"/>
        <v>#VALUE!</v>
      </c>
      <c r="L279" s="15"/>
      <c r="M279" s="18" t="e">
        <f t="shared" si="24"/>
        <v>#VALUE!</v>
      </c>
      <c r="N279" s="15"/>
      <c r="O279" s="15"/>
      <c r="P279" s="15"/>
      <c r="Q279" s="24" t="e">
        <f ca="1">_xludf.MAXIFS('[1]Deals (investment)'!A:A,'[1]Deals (investment)'!B:B,A279)</f>
        <v>#NAME?</v>
      </c>
      <c r="R279" s="15" t="s">
        <v>1490</v>
      </c>
      <c r="S279" s="19">
        <v>120000</v>
      </c>
      <c r="T279" s="15" t="s">
        <v>1490</v>
      </c>
      <c r="U279" s="17">
        <v>120000</v>
      </c>
      <c r="V279" s="15" t="s">
        <v>2398</v>
      </c>
      <c r="W279" s="15"/>
      <c r="X279" s="15" t="s">
        <v>64</v>
      </c>
      <c r="Y279" s="15" t="s">
        <v>2399</v>
      </c>
      <c r="AB279" s="32">
        <v>43506</v>
      </c>
      <c r="AC279" s="21" t="s">
        <v>2400</v>
      </c>
      <c r="AD279" s="21" t="s">
        <v>2401</v>
      </c>
      <c r="AE279" s="21" t="s">
        <v>2402</v>
      </c>
      <c r="AF279" s="21" t="s">
        <v>2403</v>
      </c>
      <c r="AG279" s="22">
        <f t="shared" ca="1" si="32"/>
        <v>0.70967741935483875</v>
      </c>
      <c r="AH279" s="15" t="e">
        <f t="shared" si="34"/>
        <v>#VALUE!</v>
      </c>
      <c r="AI279" s="22" t="str">
        <f>VLOOKUP(A279,'[1]Deals (investment)'!$B$2:$Z$1497,1,FALSE)</f>
        <v>Shopmeaway</v>
      </c>
      <c r="AJ279" s="22">
        <f>VLOOKUP(A279,'[1]Deals (investment)'!$B$2:$Z$870,15,FALSE)</f>
        <v>1</v>
      </c>
      <c r="AK279" s="17" t="e">
        <f>VLOOKUP(A279,'[1]Deals (Exits)'!B:B,1,FALSE)</f>
        <v>#N/A</v>
      </c>
      <c r="AL279" s="23">
        <f>VLOOKUP(G279,[1]Lookups!$V$3:$Y$197,4,FALSE)</f>
        <v>0</v>
      </c>
      <c r="AM279" s="17" t="str">
        <f>VLOOKUP(X279,[1]Lookups!$B$3:$C$200,2,FALSE)</f>
        <v>E-commerce &amp; Retail</v>
      </c>
      <c r="AN279" s="17" t="str">
        <f>VLOOKUP(R279,[1]Lookups!$H$3:$I$69,2,FALSE)</f>
        <v>2. Seed</v>
      </c>
      <c r="AO279" s="17" t="str">
        <f>VLOOKUP(T279,[1]Lookups!$H$3:$I$69,2,FALSE)</f>
        <v>2. Seed</v>
      </c>
      <c r="AP279" s="17" t="str">
        <f>VLOOKUP(AN279,[1]Lookups!$N$3:$O$11,2,FALSE)</f>
        <v>Early</v>
      </c>
      <c r="AQ279" s="18" t="e">
        <f>COUNTIFS('[1]Deals (investment)'!$B:$B,$A279)</f>
        <v>#VALUE!</v>
      </c>
      <c r="AR279" s="18" t="e">
        <f>COUNTIFS('[1]Deals (investment)'!$B:$B,$A279,'[1]Deals (investment)'!$T:$T,$AW$1)+COUNTIFS('[1]Deals (investment)'!$B:$B,$A279,'[1]Deals (investment)'!$T:$T,$AX$1)+COUNTIFS('[1]Deals (investment)'!$B:$B,$A279,'[1]Deals (investment)'!$T:$T,$AY$1)</f>
        <v>#VALUE!</v>
      </c>
      <c r="AS279" s="17" t="e">
        <f>SUMIFS('[1]Deals (investment)'!$C:$C,'[1]Deals (investment)'!$B:$B,$A279)</f>
        <v>#VALUE!</v>
      </c>
      <c r="AT279" s="17" t="e">
        <f t="shared" si="25"/>
        <v>#VALUE!</v>
      </c>
      <c r="AU279" s="18" t="e">
        <f>COUNTIF('[1]Deals (Exits)'!$B:$B,A279)</f>
        <v>#VALUE!</v>
      </c>
      <c r="AV279" s="17" t="e">
        <f>SUMIFS('[1]Deals (investment)'!$C:$C,'[1]Deals (investment)'!$B:$B,$A279,'[1]Deals (investment)'!$T:$T,AV$1)</f>
        <v>#VALUE!</v>
      </c>
      <c r="AW279" s="17" t="e">
        <f>SUMIFS('[1]Deals (investment)'!$C:$C,'[1]Deals (investment)'!$B:$B,$A279,'[1]Deals (investment)'!$T:$T,AW$1)</f>
        <v>#VALUE!</v>
      </c>
      <c r="AX279" s="17" t="e">
        <f>SUMIFS('[1]Deals (investment)'!$C:$C,'[1]Deals (investment)'!$B:$B,$A279,'[1]Deals (investment)'!$T:$T,AX$1)</f>
        <v>#VALUE!</v>
      </c>
      <c r="AY279" s="17" t="e">
        <f>SUMIFS('[1]Deals (investment)'!$C:$C,'[1]Deals (investment)'!$B:$B,$A279,'[1]Deals (investment)'!$T:$T,AY$1)</f>
        <v>#VALUE!</v>
      </c>
      <c r="AZ279" s="17" t="e">
        <f>SUMIFS('[1]Deals (investment)'!$C:$C,'[1]Deals (investment)'!$B:$B,$A279,'[1]Deals (investment)'!$T:$T,AZ$1)</f>
        <v>#VALUE!</v>
      </c>
      <c r="BA279" s="17" t="e">
        <f>SUMIFS('[1]Deals (investment)'!$C:$C,'[1]Deals (investment)'!$B:$B,$A279,'[1]Deals (investment)'!$T:$T,BA$1)</f>
        <v>#VALUE!</v>
      </c>
      <c r="BB279" s="17" t="e">
        <f>SUMIFS('[1]Deals (investment)'!$C:$C,'[1]Deals (investment)'!$B:$B,$A279,'[1]Deals (investment)'!$T:$T,BB$1)</f>
        <v>#VALUE!</v>
      </c>
      <c r="BC279" s="17" t="e">
        <f>SUMIFS('[1]Deals (Exits)'!$C:$C,'[1]Deals (Exits)'!$B:$B,$A279)</f>
        <v>#VALUE!</v>
      </c>
      <c r="BD279" s="17" t="e">
        <f>SUMIFS('[1]Deals (investment)'!$C:$C,'[1]Deals (investment)'!$B:$B,$A279,'[1]Deals (investment)'!$V:$V,BD$1)</f>
        <v>#VALUE!</v>
      </c>
      <c r="BE279" s="17" t="e">
        <f>SUMIFS('[1]Deals (investment)'!$C:$C,'[1]Deals (investment)'!$B:$B,$A279,'[1]Deals (investment)'!$V:$V,BE$1)</f>
        <v>#VALUE!</v>
      </c>
      <c r="BF279" s="17" t="e">
        <f>SUMIFS('[1]Deals (investment)'!$C:$C,'[1]Deals (investment)'!$B:$B,$A279,'[1]Deals (investment)'!$V:$V,BF$1)</f>
        <v>#VALUE!</v>
      </c>
      <c r="BG279" s="17" t="e">
        <f>SUMIFS('[1]Deals (investment)'!$C:$C,'[1]Deals (investment)'!$B:$B,$A279,'[1]Deals (investment)'!$V:$V,BG$1)</f>
        <v>#VALUE!</v>
      </c>
      <c r="BH279" s="17" t="e">
        <f>SUMIFS('[1]Deals (investment)'!$C:$C,'[1]Deals (investment)'!$B:$B,$A279,'[1]Deals (investment)'!$V:$V,BH$1)</f>
        <v>#VALUE!</v>
      </c>
      <c r="BI279" s="17" t="e">
        <f>SUMIFS('[1]Deals (investment)'!$C:$C,'[1]Deals (investment)'!$B:$B,$A279,'[1]Deals (investment)'!$V:$V,BI$1)</f>
        <v>#VALUE!</v>
      </c>
      <c r="BJ279" s="17" t="e">
        <f>SUMIFS('[1]Deals (investment)'!$C:$C,'[1]Deals (investment)'!$B:$B,$A279,'[1]Deals (investment)'!$V:$V,BJ$1)</f>
        <v>#VALUE!</v>
      </c>
      <c r="BK279" s="17" t="e">
        <f>SUMIFS('[1]Deals (investment)'!$C:$C,'[1]Deals (investment)'!$B:$B,$A279,'[1]Deals (investment)'!$V:$V,BK$1)</f>
        <v>#VALUE!</v>
      </c>
      <c r="BL279" s="17" t="e">
        <f>SUMIFS('[1]Deals (investment)'!$C:$C,'[1]Deals (investment)'!$B:$B,$A279,'[1]Deals (investment)'!$V:$V,BL$1)</f>
        <v>#VALUE!</v>
      </c>
      <c r="BM279" s="17" t="e">
        <f>SUMIFS('[1]Deals (investment)'!$C:$C,'[1]Deals (investment)'!$B:$B,$A279,'[1]Deals (investment)'!$V:$V,BM$1)</f>
        <v>#VALUE!</v>
      </c>
      <c r="BN279" s="15"/>
      <c r="BO279" s="15"/>
      <c r="BP279" s="22"/>
      <c r="BQ279" s="15"/>
      <c r="BR279" s="15"/>
      <c r="BS279" s="15"/>
      <c r="BT279" s="15"/>
      <c r="BU279" s="15"/>
      <c r="BV279" s="15"/>
      <c r="BW279" s="15"/>
      <c r="BX279" s="15"/>
      <c r="BY279" s="15"/>
      <c r="BZ279" s="15"/>
      <c r="CA279" s="15"/>
      <c r="CB279" s="15"/>
      <c r="CC279" s="15"/>
      <c r="CD279" s="15"/>
      <c r="CE279" s="15"/>
      <c r="CF279" s="15"/>
      <c r="CG279" s="15"/>
      <c r="CH279" s="15"/>
      <c r="CI279" s="15"/>
      <c r="CJ279" s="15"/>
    </row>
    <row r="280" spans="1:117" ht="12.75">
      <c r="A280" s="15" t="s">
        <v>2404</v>
      </c>
      <c r="B280" s="15" t="s">
        <v>2405</v>
      </c>
      <c r="C280" s="15" t="s">
        <v>58</v>
      </c>
      <c r="D280" s="16">
        <v>2017</v>
      </c>
      <c r="E280" s="15" t="s">
        <v>2406</v>
      </c>
      <c r="F280" s="15"/>
      <c r="G280" s="15" t="s">
        <v>91</v>
      </c>
      <c r="H280" s="15" t="s">
        <v>91</v>
      </c>
      <c r="I280" s="15" t="s">
        <v>91</v>
      </c>
      <c r="J280" s="15"/>
      <c r="K280" s="17" t="e">
        <f t="shared" si="29"/>
        <v>#VALUE!</v>
      </c>
      <c r="L280" s="15"/>
      <c r="M280" s="18" t="e">
        <f t="shared" si="24"/>
        <v>#VALUE!</v>
      </c>
      <c r="N280" s="15"/>
      <c r="O280" s="15"/>
      <c r="P280" s="15"/>
      <c r="Q280" s="15"/>
      <c r="R280" s="15" t="s">
        <v>375</v>
      </c>
      <c r="S280" s="19">
        <v>120000</v>
      </c>
      <c r="T280" s="15" t="s">
        <v>375</v>
      </c>
      <c r="U280" s="17">
        <v>120000</v>
      </c>
      <c r="V280" s="15" t="s">
        <v>2407</v>
      </c>
      <c r="W280" s="15"/>
      <c r="X280" s="15" t="s">
        <v>134</v>
      </c>
      <c r="Y280" s="15" t="s">
        <v>2408</v>
      </c>
      <c r="AB280" s="20" t="s">
        <v>286</v>
      </c>
      <c r="AC280" s="21" t="s">
        <v>2409</v>
      </c>
      <c r="AD280" s="21" t="s">
        <v>2410</v>
      </c>
      <c r="AE280" s="21" t="s">
        <v>2411</v>
      </c>
      <c r="AF280" s="21" t="s">
        <v>2412</v>
      </c>
      <c r="AG280" s="22">
        <f t="shared" si="32"/>
        <v>0.67741935483870963</v>
      </c>
      <c r="AH280" s="15" t="str">
        <f t="shared" si="34"/>
        <v/>
      </c>
      <c r="AI280" s="22" t="str">
        <f>VLOOKUP(A280,'[1]Deals (investment)'!$B$2:$Z$1497,1,FALSE)</f>
        <v>Passerine Aircraft Corporation</v>
      </c>
      <c r="AJ280" s="22">
        <f>VLOOKUP(A280,'[1]Deals (investment)'!$B$2:$Z$870,15,FALSE)</f>
        <v>1</v>
      </c>
      <c r="AK280" s="17" t="e">
        <f>VLOOKUP(A280,'[1]Deals (Exits)'!B:B,1,FALSE)</f>
        <v>#N/A</v>
      </c>
      <c r="AL280" s="23">
        <f>VLOOKUP(G280,[1]Lookups!$V$3:$Y$197,4,FALSE)</f>
        <v>0</v>
      </c>
      <c r="AM280" s="17" t="str">
        <f>VLOOKUP(X280,[1]Lookups!$B$3:$C$200,2,FALSE)</f>
        <v>Transport &amp; Logistics</v>
      </c>
      <c r="AN280" s="17" t="str">
        <f>VLOOKUP(R280,[1]Lookups!$H$3:$I$69,2,FALSE)</f>
        <v>2. Seed</v>
      </c>
      <c r="AO280" s="17" t="str">
        <f>VLOOKUP(T280,[1]Lookups!$H$3:$I$69,2,FALSE)</f>
        <v>2. Seed</v>
      </c>
      <c r="AP280" s="17" t="str">
        <f>VLOOKUP(AN280,[1]Lookups!$N$3:$O$11,2,FALSE)</f>
        <v>Early</v>
      </c>
      <c r="AQ280" s="18" t="e">
        <f>COUNTIFS('[1]Deals (investment)'!$B:$B,$A280)</f>
        <v>#VALUE!</v>
      </c>
      <c r="AR280" s="18" t="e">
        <f>COUNTIFS('[1]Deals (investment)'!$B:$B,$A280,'[1]Deals (investment)'!$T:$T,$AW$1)+COUNTIFS('[1]Deals (investment)'!$B:$B,$A280,'[1]Deals (investment)'!$T:$T,$AX$1)+COUNTIFS('[1]Deals (investment)'!$B:$B,$A280,'[1]Deals (investment)'!$T:$T,$AY$1)</f>
        <v>#VALUE!</v>
      </c>
      <c r="AS280" s="17" t="e">
        <f>SUMIFS('[1]Deals (investment)'!$C:$C,'[1]Deals (investment)'!$B:$B,$A280)</f>
        <v>#VALUE!</v>
      </c>
      <c r="AT280" s="17" t="e">
        <f t="shared" si="25"/>
        <v>#VALUE!</v>
      </c>
      <c r="AU280" s="18" t="e">
        <f>COUNTIF('[1]Deals (Exits)'!$B:$B,A280)</f>
        <v>#VALUE!</v>
      </c>
      <c r="AV280" s="17" t="e">
        <f>SUMIFS('[1]Deals (investment)'!$C:$C,'[1]Deals (investment)'!$B:$B,$A280,'[1]Deals (investment)'!$T:$T,AV$1)</f>
        <v>#VALUE!</v>
      </c>
      <c r="AW280" s="17" t="e">
        <f>SUMIFS('[1]Deals (investment)'!$C:$C,'[1]Deals (investment)'!$B:$B,$A280,'[1]Deals (investment)'!$T:$T,AW$1)</f>
        <v>#VALUE!</v>
      </c>
      <c r="AX280" s="17" t="e">
        <f>SUMIFS('[1]Deals (investment)'!$C:$C,'[1]Deals (investment)'!$B:$B,$A280,'[1]Deals (investment)'!$T:$T,AX$1)</f>
        <v>#VALUE!</v>
      </c>
      <c r="AY280" s="17" t="e">
        <f>SUMIFS('[1]Deals (investment)'!$C:$C,'[1]Deals (investment)'!$B:$B,$A280,'[1]Deals (investment)'!$T:$T,AY$1)</f>
        <v>#VALUE!</v>
      </c>
      <c r="AZ280" s="17" t="e">
        <f>SUMIFS('[1]Deals (investment)'!$C:$C,'[1]Deals (investment)'!$B:$B,$A280,'[1]Deals (investment)'!$T:$T,AZ$1)</f>
        <v>#VALUE!</v>
      </c>
      <c r="BA280" s="17" t="e">
        <f>SUMIFS('[1]Deals (investment)'!$C:$C,'[1]Deals (investment)'!$B:$B,$A280,'[1]Deals (investment)'!$T:$T,BA$1)</f>
        <v>#VALUE!</v>
      </c>
      <c r="BB280" s="17" t="e">
        <f>SUMIFS('[1]Deals (investment)'!$C:$C,'[1]Deals (investment)'!$B:$B,$A280,'[1]Deals (investment)'!$T:$T,BB$1)</f>
        <v>#VALUE!</v>
      </c>
      <c r="BC280" s="17" t="e">
        <f>SUMIFS('[1]Deals (Exits)'!$C:$C,'[1]Deals (Exits)'!$B:$B,$A280)</f>
        <v>#VALUE!</v>
      </c>
      <c r="BD280" s="17" t="e">
        <f>SUMIFS('[1]Deals (investment)'!$C:$C,'[1]Deals (investment)'!$B:$B,$A280,'[1]Deals (investment)'!$V:$V,BD$1)</f>
        <v>#VALUE!</v>
      </c>
      <c r="BE280" s="17" t="e">
        <f>SUMIFS('[1]Deals (investment)'!$C:$C,'[1]Deals (investment)'!$B:$B,$A280,'[1]Deals (investment)'!$V:$V,BE$1)</f>
        <v>#VALUE!</v>
      </c>
      <c r="BF280" s="17" t="e">
        <f>SUMIFS('[1]Deals (investment)'!$C:$C,'[1]Deals (investment)'!$B:$B,$A280,'[1]Deals (investment)'!$V:$V,BF$1)</f>
        <v>#VALUE!</v>
      </c>
      <c r="BG280" s="17" t="e">
        <f>SUMIFS('[1]Deals (investment)'!$C:$C,'[1]Deals (investment)'!$B:$B,$A280,'[1]Deals (investment)'!$V:$V,BG$1)</f>
        <v>#VALUE!</v>
      </c>
      <c r="BH280" s="17" t="e">
        <f>SUMIFS('[1]Deals (investment)'!$C:$C,'[1]Deals (investment)'!$B:$B,$A280,'[1]Deals (investment)'!$V:$V,BH$1)</f>
        <v>#VALUE!</v>
      </c>
      <c r="BI280" s="17" t="e">
        <f>SUMIFS('[1]Deals (investment)'!$C:$C,'[1]Deals (investment)'!$B:$B,$A280,'[1]Deals (investment)'!$V:$V,BI$1)</f>
        <v>#VALUE!</v>
      </c>
      <c r="BJ280" s="17" t="e">
        <f>SUMIFS('[1]Deals (investment)'!$C:$C,'[1]Deals (investment)'!$B:$B,$A280,'[1]Deals (investment)'!$V:$V,BJ$1)</f>
        <v>#VALUE!</v>
      </c>
      <c r="BK280" s="17" t="e">
        <f>SUMIFS('[1]Deals (investment)'!$C:$C,'[1]Deals (investment)'!$B:$B,$A280,'[1]Deals (investment)'!$V:$V,BK$1)</f>
        <v>#VALUE!</v>
      </c>
      <c r="BL280" s="17" t="e">
        <f>SUMIFS('[1]Deals (investment)'!$C:$C,'[1]Deals (investment)'!$B:$B,$A280,'[1]Deals (investment)'!$V:$V,BL$1)</f>
        <v>#VALUE!</v>
      </c>
      <c r="BM280" s="17" t="e">
        <f>SUMIFS('[1]Deals (investment)'!$C:$C,'[1]Deals (investment)'!$B:$B,$A280,'[1]Deals (investment)'!$V:$V,BM$1)</f>
        <v>#VALUE!</v>
      </c>
      <c r="BN280" s="15"/>
      <c r="BO280" s="15"/>
      <c r="BP280" s="22"/>
      <c r="BQ280" s="15"/>
      <c r="BR280" s="15"/>
      <c r="BS280" s="15"/>
      <c r="BT280" s="15"/>
      <c r="BU280" s="15"/>
      <c r="BV280" s="15"/>
      <c r="BW280" s="15"/>
      <c r="BX280" s="15"/>
      <c r="BY280" s="15"/>
      <c r="BZ280" s="15"/>
      <c r="CA280" s="15"/>
      <c r="CB280" s="15"/>
      <c r="CC280" s="15"/>
      <c r="CD280" s="15"/>
      <c r="CE280" s="15"/>
      <c r="CF280" s="15"/>
      <c r="CG280" s="15"/>
      <c r="CH280" s="15"/>
      <c r="CI280" s="15"/>
      <c r="CJ280" s="15"/>
    </row>
    <row r="281" spans="1:117" ht="12.75">
      <c r="A281" s="15" t="s">
        <v>2413</v>
      </c>
      <c r="B281" s="15" t="s">
        <v>2414</v>
      </c>
      <c r="C281" s="15" t="s">
        <v>58</v>
      </c>
      <c r="D281" s="16">
        <v>2014</v>
      </c>
      <c r="E281" s="15" t="s">
        <v>1086</v>
      </c>
      <c r="F281" s="15"/>
      <c r="G281" s="15" t="s">
        <v>891</v>
      </c>
      <c r="H281" s="15" t="s">
        <v>891</v>
      </c>
      <c r="I281" s="15" t="s">
        <v>891</v>
      </c>
      <c r="J281" s="15"/>
      <c r="K281" s="17" t="e">
        <f t="shared" si="29"/>
        <v>#VALUE!</v>
      </c>
      <c r="L281" s="15"/>
      <c r="M281" s="18" t="e">
        <f t="shared" si="24"/>
        <v>#VALUE!</v>
      </c>
      <c r="N281" s="15"/>
      <c r="O281" s="15"/>
      <c r="P281" s="15"/>
      <c r="Q281" s="15"/>
      <c r="R281" s="15" t="s">
        <v>375</v>
      </c>
      <c r="S281" s="19">
        <v>1000000</v>
      </c>
      <c r="T281" s="15" t="s">
        <v>375</v>
      </c>
      <c r="U281" s="17">
        <v>10000000</v>
      </c>
      <c r="V281" s="15" t="s">
        <v>2415</v>
      </c>
      <c r="W281" s="15"/>
      <c r="X281" s="15" t="s">
        <v>107</v>
      </c>
      <c r="Y281" s="15" t="s">
        <v>2416</v>
      </c>
      <c r="AB281" s="20" t="s">
        <v>286</v>
      </c>
      <c r="AC281" s="21" t="s">
        <v>2417</v>
      </c>
      <c r="AD281" s="21" t="s">
        <v>2418</v>
      </c>
      <c r="AE281" s="21" t="s">
        <v>2419</v>
      </c>
      <c r="AF281" s="21" t="s">
        <v>2418</v>
      </c>
      <c r="AG281" s="22">
        <f t="shared" si="32"/>
        <v>0.67741935483870963</v>
      </c>
      <c r="AH281" s="15" t="str">
        <f t="shared" si="34"/>
        <v/>
      </c>
      <c r="AI281" s="22" t="str">
        <f>VLOOKUP(A281,'[1]Deals (investment)'!$B$2:$Z$1497,1,FALSE)</f>
        <v>Mandulis Energy</v>
      </c>
      <c r="AJ281" s="22">
        <f>VLOOKUP(A281,'[1]Deals (investment)'!$B$2:$Z$870,15,FALSE)</f>
        <v>1</v>
      </c>
      <c r="AK281" s="17" t="e">
        <f>VLOOKUP(A281,'[1]Deals (Exits)'!B:B,1,FALSE)</f>
        <v>#N/A</v>
      </c>
      <c r="AL281" s="23">
        <f>VLOOKUP(G281,[1]Lookups!$V$3:$Y$197,4,FALSE)</f>
        <v>0</v>
      </c>
      <c r="AM281" s="17" t="str">
        <f>VLOOKUP(X281,[1]Lookups!$B$3:$C$200,2,FALSE)</f>
        <v>Energy &amp; Resources</v>
      </c>
      <c r="AN281" s="17" t="str">
        <f>VLOOKUP(R281,[1]Lookups!$H$3:$I$69,2,FALSE)</f>
        <v>2. Seed</v>
      </c>
      <c r="AO281" s="17" t="str">
        <f>VLOOKUP(T281,[1]Lookups!$H$3:$I$69,2,FALSE)</f>
        <v>2. Seed</v>
      </c>
      <c r="AP281" s="17" t="str">
        <f>VLOOKUP(AN281,[1]Lookups!$N$3:$O$11,2,FALSE)</f>
        <v>Early</v>
      </c>
      <c r="AQ281" s="18" t="e">
        <f>COUNTIFS('[1]Deals (investment)'!$B:$B,$A281)</f>
        <v>#VALUE!</v>
      </c>
      <c r="AR281" s="18" t="e">
        <f>COUNTIFS('[1]Deals (investment)'!$B:$B,$A281,'[1]Deals (investment)'!$T:$T,$AW$1)+COUNTIFS('[1]Deals (investment)'!$B:$B,$A281,'[1]Deals (investment)'!$T:$T,$AX$1)+COUNTIFS('[1]Deals (investment)'!$B:$B,$A281,'[1]Deals (investment)'!$T:$T,$AY$1)</f>
        <v>#VALUE!</v>
      </c>
      <c r="AS281" s="17" t="e">
        <f>SUMIFS('[1]Deals (investment)'!$C:$C,'[1]Deals (investment)'!$B:$B,$A281)</f>
        <v>#VALUE!</v>
      </c>
      <c r="AT281" s="17" t="e">
        <f t="shared" si="25"/>
        <v>#VALUE!</v>
      </c>
      <c r="AU281" s="18" t="e">
        <f>COUNTIF('[1]Deals (Exits)'!$B:$B,A281)</f>
        <v>#VALUE!</v>
      </c>
      <c r="AV281" s="17" t="e">
        <f>SUMIFS('[1]Deals (investment)'!$C:$C,'[1]Deals (investment)'!$B:$B,$A281,'[1]Deals (investment)'!$T:$T,AV$1)</f>
        <v>#VALUE!</v>
      </c>
      <c r="AW281" s="17" t="e">
        <f>SUMIFS('[1]Deals (investment)'!$C:$C,'[1]Deals (investment)'!$B:$B,$A281,'[1]Deals (investment)'!$T:$T,AW$1)</f>
        <v>#VALUE!</v>
      </c>
      <c r="AX281" s="17" t="e">
        <f>SUMIFS('[1]Deals (investment)'!$C:$C,'[1]Deals (investment)'!$B:$B,$A281,'[1]Deals (investment)'!$T:$T,AX$1)</f>
        <v>#VALUE!</v>
      </c>
      <c r="AY281" s="17" t="e">
        <f>SUMIFS('[1]Deals (investment)'!$C:$C,'[1]Deals (investment)'!$B:$B,$A281,'[1]Deals (investment)'!$T:$T,AY$1)</f>
        <v>#VALUE!</v>
      </c>
      <c r="AZ281" s="17" t="e">
        <f>SUMIFS('[1]Deals (investment)'!$C:$C,'[1]Deals (investment)'!$B:$B,$A281,'[1]Deals (investment)'!$T:$T,AZ$1)</f>
        <v>#VALUE!</v>
      </c>
      <c r="BA281" s="17" t="e">
        <f>SUMIFS('[1]Deals (investment)'!$C:$C,'[1]Deals (investment)'!$B:$B,$A281,'[1]Deals (investment)'!$T:$T,BA$1)</f>
        <v>#VALUE!</v>
      </c>
      <c r="BB281" s="17" t="e">
        <f>SUMIFS('[1]Deals (investment)'!$C:$C,'[1]Deals (investment)'!$B:$B,$A281,'[1]Deals (investment)'!$T:$T,BB$1)</f>
        <v>#VALUE!</v>
      </c>
      <c r="BC281" s="17" t="e">
        <f>SUMIFS('[1]Deals (Exits)'!$C:$C,'[1]Deals (Exits)'!$B:$B,$A281)</f>
        <v>#VALUE!</v>
      </c>
      <c r="BD281" s="17" t="e">
        <f>SUMIFS('[1]Deals (investment)'!$C:$C,'[1]Deals (investment)'!$B:$B,$A281,'[1]Deals (investment)'!$V:$V,BD$1)</f>
        <v>#VALUE!</v>
      </c>
      <c r="BE281" s="17" t="e">
        <f>SUMIFS('[1]Deals (investment)'!$C:$C,'[1]Deals (investment)'!$B:$B,$A281,'[1]Deals (investment)'!$V:$V,BE$1)</f>
        <v>#VALUE!</v>
      </c>
      <c r="BF281" s="17" t="e">
        <f>SUMIFS('[1]Deals (investment)'!$C:$C,'[1]Deals (investment)'!$B:$B,$A281,'[1]Deals (investment)'!$V:$V,BF$1)</f>
        <v>#VALUE!</v>
      </c>
      <c r="BG281" s="17" t="e">
        <f>SUMIFS('[1]Deals (investment)'!$C:$C,'[1]Deals (investment)'!$B:$B,$A281,'[1]Deals (investment)'!$V:$V,BG$1)</f>
        <v>#VALUE!</v>
      </c>
      <c r="BH281" s="17" t="e">
        <f>SUMIFS('[1]Deals (investment)'!$C:$C,'[1]Deals (investment)'!$B:$B,$A281,'[1]Deals (investment)'!$V:$V,BH$1)</f>
        <v>#VALUE!</v>
      </c>
      <c r="BI281" s="17" t="e">
        <f>SUMIFS('[1]Deals (investment)'!$C:$C,'[1]Deals (investment)'!$B:$B,$A281,'[1]Deals (investment)'!$V:$V,BI$1)</f>
        <v>#VALUE!</v>
      </c>
      <c r="BJ281" s="17" t="e">
        <f>SUMIFS('[1]Deals (investment)'!$C:$C,'[1]Deals (investment)'!$B:$B,$A281,'[1]Deals (investment)'!$V:$V,BJ$1)</f>
        <v>#VALUE!</v>
      </c>
      <c r="BK281" s="17" t="e">
        <f>SUMIFS('[1]Deals (investment)'!$C:$C,'[1]Deals (investment)'!$B:$B,$A281,'[1]Deals (investment)'!$V:$V,BK$1)</f>
        <v>#VALUE!</v>
      </c>
      <c r="BL281" s="17" t="e">
        <f>SUMIFS('[1]Deals (investment)'!$C:$C,'[1]Deals (investment)'!$B:$B,$A281,'[1]Deals (investment)'!$V:$V,BL$1)</f>
        <v>#VALUE!</v>
      </c>
      <c r="BM281" s="17" t="e">
        <f>SUMIFS('[1]Deals (investment)'!$C:$C,'[1]Deals (investment)'!$B:$B,$A281,'[1]Deals (investment)'!$V:$V,BM$1)</f>
        <v>#VALUE!</v>
      </c>
      <c r="BN281" s="15"/>
      <c r="BO281" s="15"/>
      <c r="BP281" s="22"/>
      <c r="BQ281" s="15"/>
      <c r="BR281" s="15"/>
      <c r="BS281" s="15"/>
      <c r="BT281" s="15"/>
      <c r="BU281" s="15"/>
      <c r="BV281" s="15"/>
      <c r="BW281" s="15"/>
      <c r="BX281" s="15"/>
      <c r="BY281" s="15"/>
      <c r="BZ281" s="15"/>
      <c r="CA281" s="15"/>
      <c r="CB281" s="15"/>
      <c r="CC281" s="15"/>
      <c r="CD281" s="15"/>
      <c r="CE281" s="15"/>
      <c r="CF281" s="15"/>
      <c r="CG281" s="15"/>
      <c r="CH281" s="15"/>
      <c r="CI281" s="15"/>
      <c r="CJ281" s="15"/>
    </row>
    <row r="282" spans="1:117" ht="12.75">
      <c r="A282" s="15" t="s">
        <v>2420</v>
      </c>
      <c r="B282" s="15" t="s">
        <v>2421</v>
      </c>
      <c r="C282" s="15" t="s">
        <v>58</v>
      </c>
      <c r="D282" s="16">
        <v>2011</v>
      </c>
      <c r="E282" s="26" t="s">
        <v>117</v>
      </c>
      <c r="F282" s="26" t="s">
        <v>199</v>
      </c>
      <c r="G282" s="26" t="s">
        <v>118</v>
      </c>
      <c r="H282" s="26" t="s">
        <v>118</v>
      </c>
      <c r="I282" s="15" t="s">
        <v>118</v>
      </c>
      <c r="J282" s="26"/>
      <c r="K282" s="17" t="e">
        <f t="shared" si="29"/>
        <v>#VALUE!</v>
      </c>
      <c r="L282" s="15"/>
      <c r="M282" s="18" t="e">
        <f t="shared" si="24"/>
        <v>#VALUE!</v>
      </c>
      <c r="N282" s="15"/>
      <c r="O282" s="15"/>
      <c r="P282" s="15"/>
      <c r="Q282" s="24" t="e">
        <f ca="1">_xludf.MAXIFS('[1]Deals (investment)'!A:A,'[1]Deals (investment)'!B:B,A282)</f>
        <v>#NAME?</v>
      </c>
      <c r="R282" s="15" t="s">
        <v>375</v>
      </c>
      <c r="S282" s="19">
        <v>80000</v>
      </c>
      <c r="T282" s="15" t="s">
        <v>375</v>
      </c>
      <c r="U282" s="17">
        <v>80000</v>
      </c>
      <c r="V282" s="15" t="s">
        <v>2422</v>
      </c>
      <c r="W282" s="15">
        <v>0</v>
      </c>
      <c r="X282" s="15" t="s">
        <v>158</v>
      </c>
      <c r="Y282" s="15" t="s">
        <v>2423</v>
      </c>
      <c r="AB282" s="20"/>
      <c r="AC282" s="21" t="s">
        <v>2424</v>
      </c>
      <c r="AD282" s="27" t="s">
        <v>2425</v>
      </c>
      <c r="AE282" s="27" t="s">
        <v>2426</v>
      </c>
      <c r="AF282" s="27" t="s">
        <v>2427</v>
      </c>
      <c r="AG282" s="22">
        <f>COUNTA(B281:AF281)/(COUNTA(B281:AF281)+COUNTBLANK(B281:AF281))</f>
        <v>0.67741935483870963</v>
      </c>
      <c r="AH282" s="15" t="str">
        <f t="shared" si="34"/>
        <v/>
      </c>
      <c r="AI282" s="22" t="str">
        <f>VLOOKUP(A282,'[1]Deals (investment)'!$B$2:$Z$1497,1,FALSE)</f>
        <v>Paykind Inc</v>
      </c>
      <c r="AJ282" s="22">
        <f>VLOOKUP(A282,'[1]Deals (investment)'!$B$2:$Z$870,15,FALSE)</f>
        <v>1</v>
      </c>
      <c r="AK282" s="17" t="e">
        <f>VLOOKUP(A282,'[1]Deals (Exits)'!B:B,1,FALSE)</f>
        <v>#N/A</v>
      </c>
      <c r="AL282" s="23">
        <f>VLOOKUP(G282,[1]Lookups!$V$3:$Y$197,4,FALSE)</f>
        <v>0</v>
      </c>
      <c r="AM282" s="17" t="str">
        <f>VLOOKUP(X282,[1]Lookups!$B$3:$C$200,2,FALSE)</f>
        <v>Financial Services</v>
      </c>
      <c r="AN282" s="17" t="str">
        <f>VLOOKUP(R282,[1]Lookups!$H$3:$I$69,2,FALSE)</f>
        <v>2. Seed</v>
      </c>
      <c r="AO282" s="17" t="str">
        <f>VLOOKUP(T282,[1]Lookups!$H$3:$I$69,2,FALSE)</f>
        <v>2. Seed</v>
      </c>
      <c r="AP282" s="17" t="str">
        <f>VLOOKUP(AN282,[1]Lookups!$N$3:$O$11,2,FALSE)</f>
        <v>Early</v>
      </c>
      <c r="AQ282" s="18" t="e">
        <f>COUNTIFS('[1]Deals (investment)'!$B:$B,$A282)</f>
        <v>#VALUE!</v>
      </c>
      <c r="AR282" s="18" t="e">
        <f>COUNTIFS('[1]Deals (investment)'!$B:$B,$A282,'[1]Deals (investment)'!$T:$T,$AW$1)+COUNTIFS('[1]Deals (investment)'!$B:$B,$A282,'[1]Deals (investment)'!$T:$T,$AX$1)+COUNTIFS('[1]Deals (investment)'!$B:$B,$A282,'[1]Deals (investment)'!$T:$T,$AY$1)</f>
        <v>#VALUE!</v>
      </c>
      <c r="AS282" s="17" t="e">
        <f>SUMIFS('[1]Deals (investment)'!$C:$C,'[1]Deals (investment)'!$B:$B,$A282)</f>
        <v>#VALUE!</v>
      </c>
      <c r="AT282" s="17" t="e">
        <f t="shared" si="25"/>
        <v>#VALUE!</v>
      </c>
      <c r="AU282" s="18" t="e">
        <f>COUNTIF('[1]Deals (Exits)'!$B:$B,A282)</f>
        <v>#VALUE!</v>
      </c>
      <c r="AV282" s="17" t="e">
        <f>SUMIFS('[1]Deals (investment)'!$C:$C,'[1]Deals (investment)'!$B:$B,$A282,'[1]Deals (investment)'!$T:$T,AV$1)</f>
        <v>#VALUE!</v>
      </c>
      <c r="AW282" s="17" t="e">
        <f>SUMIFS('[1]Deals (investment)'!$C:$C,'[1]Deals (investment)'!$B:$B,$A282,'[1]Deals (investment)'!$T:$T,AW$1)</f>
        <v>#VALUE!</v>
      </c>
      <c r="AX282" s="17" t="e">
        <f>SUMIFS('[1]Deals (investment)'!$C:$C,'[1]Deals (investment)'!$B:$B,$A282,'[1]Deals (investment)'!$T:$T,AX$1)</f>
        <v>#VALUE!</v>
      </c>
      <c r="AY282" s="17" t="e">
        <f>SUMIFS('[1]Deals (investment)'!$C:$C,'[1]Deals (investment)'!$B:$B,$A282,'[1]Deals (investment)'!$T:$T,AY$1)</f>
        <v>#VALUE!</v>
      </c>
      <c r="AZ282" s="17" t="e">
        <f>SUMIFS('[1]Deals (investment)'!$C:$C,'[1]Deals (investment)'!$B:$B,$A282,'[1]Deals (investment)'!$T:$T,AZ$1)</f>
        <v>#VALUE!</v>
      </c>
      <c r="BA282" s="17" t="e">
        <f>SUMIFS('[1]Deals (investment)'!$C:$C,'[1]Deals (investment)'!$B:$B,$A282,'[1]Deals (investment)'!$T:$T,BA$1)</f>
        <v>#VALUE!</v>
      </c>
      <c r="BB282" s="17" t="e">
        <f>SUMIFS('[1]Deals (investment)'!$C:$C,'[1]Deals (investment)'!$B:$B,$A282,'[1]Deals (investment)'!$T:$T,BB$1)</f>
        <v>#VALUE!</v>
      </c>
      <c r="BC282" s="17" t="e">
        <f>SUMIFS('[1]Deals (Exits)'!$C:$C,'[1]Deals (Exits)'!$B:$B,$A282)</f>
        <v>#VALUE!</v>
      </c>
      <c r="BD282" s="17" t="e">
        <f>SUMIFS('[1]Deals (investment)'!$C:$C,'[1]Deals (investment)'!$B:$B,$A282,'[1]Deals (investment)'!$V:$V,BD$1)</f>
        <v>#VALUE!</v>
      </c>
      <c r="BE282" s="17" t="e">
        <f>SUMIFS('[1]Deals (investment)'!$C:$C,'[1]Deals (investment)'!$B:$B,$A282,'[1]Deals (investment)'!$V:$V,BE$1)</f>
        <v>#VALUE!</v>
      </c>
      <c r="BF282" s="17" t="e">
        <f>SUMIFS('[1]Deals (investment)'!$C:$C,'[1]Deals (investment)'!$B:$B,$A282,'[1]Deals (investment)'!$V:$V,BF$1)</f>
        <v>#VALUE!</v>
      </c>
      <c r="BG282" s="17" t="e">
        <f>SUMIFS('[1]Deals (investment)'!$C:$C,'[1]Deals (investment)'!$B:$B,$A282,'[1]Deals (investment)'!$V:$V,BG$1)</f>
        <v>#VALUE!</v>
      </c>
      <c r="BH282" s="17" t="e">
        <f>SUMIFS('[1]Deals (investment)'!$C:$C,'[1]Deals (investment)'!$B:$B,$A282,'[1]Deals (investment)'!$V:$V,BH$1)</f>
        <v>#VALUE!</v>
      </c>
      <c r="BI282" s="17" t="e">
        <f>SUMIFS('[1]Deals (investment)'!$C:$C,'[1]Deals (investment)'!$B:$B,$A282,'[1]Deals (investment)'!$V:$V,BI$1)</f>
        <v>#VALUE!</v>
      </c>
      <c r="BJ282" s="17" t="e">
        <f>SUMIFS('[1]Deals (investment)'!$C:$C,'[1]Deals (investment)'!$B:$B,$A282,'[1]Deals (investment)'!$V:$V,BJ$1)</f>
        <v>#VALUE!</v>
      </c>
      <c r="BK282" s="17" t="e">
        <f>SUMIFS('[1]Deals (investment)'!$C:$C,'[1]Deals (investment)'!$B:$B,$A282,'[1]Deals (investment)'!$V:$V,BK$1)</f>
        <v>#VALUE!</v>
      </c>
      <c r="BL282" s="17" t="e">
        <f>SUMIFS('[1]Deals (investment)'!$C:$C,'[1]Deals (investment)'!$B:$B,$A282,'[1]Deals (investment)'!$V:$V,BL$1)</f>
        <v>#VALUE!</v>
      </c>
      <c r="BM282" s="17" t="e">
        <f>SUMIFS('[1]Deals (investment)'!$C:$C,'[1]Deals (investment)'!$B:$B,$A282,'[1]Deals (investment)'!$V:$V,BM$1)</f>
        <v>#VALUE!</v>
      </c>
      <c r="BN282" s="15"/>
      <c r="BO282" s="15"/>
      <c r="BP282" s="22"/>
      <c r="BQ282" s="15"/>
      <c r="BR282" s="15"/>
      <c r="BS282" s="15"/>
      <c r="BT282" s="15"/>
      <c r="BU282" s="15"/>
      <c r="BV282" s="15"/>
      <c r="BW282" s="15"/>
      <c r="BX282" s="15"/>
      <c r="BY282" s="15"/>
      <c r="BZ282" s="15"/>
      <c r="CA282" s="15"/>
      <c r="CB282" s="15"/>
      <c r="CC282" s="15"/>
      <c r="CD282" s="15"/>
      <c r="CE282" s="15"/>
      <c r="CF282" s="15"/>
      <c r="CG282" s="15"/>
      <c r="CH282" s="15"/>
      <c r="CI282" s="15"/>
      <c r="CJ282" s="15"/>
      <c r="DM282">
        <v>349</v>
      </c>
    </row>
    <row r="283" spans="1:117" ht="12.75">
      <c r="A283" s="15" t="s">
        <v>2428</v>
      </c>
      <c r="B283" s="15" t="s">
        <v>2429</v>
      </c>
      <c r="C283" s="15" t="s">
        <v>58</v>
      </c>
      <c r="D283" s="16">
        <v>2016</v>
      </c>
      <c r="E283" s="15" t="s">
        <v>128</v>
      </c>
      <c r="F283" s="15" t="s">
        <v>110</v>
      </c>
      <c r="G283" s="15" t="s">
        <v>129</v>
      </c>
      <c r="H283" s="15" t="s">
        <v>129</v>
      </c>
      <c r="I283" s="15" t="s">
        <v>129</v>
      </c>
      <c r="J283" s="15"/>
      <c r="K283" s="17" t="e">
        <f t="shared" si="29"/>
        <v>#VALUE!</v>
      </c>
      <c r="L283" s="15"/>
      <c r="M283" s="18" t="e">
        <f t="shared" si="24"/>
        <v>#VALUE!</v>
      </c>
      <c r="N283" s="15" t="s">
        <v>2430</v>
      </c>
      <c r="O283" s="15"/>
      <c r="P283" s="15"/>
      <c r="Q283" s="24">
        <v>43374</v>
      </c>
      <c r="R283" s="15" t="s">
        <v>375</v>
      </c>
      <c r="S283" s="19">
        <v>100000</v>
      </c>
      <c r="T283" s="15" t="s">
        <v>375</v>
      </c>
      <c r="U283" s="17">
        <v>100000</v>
      </c>
      <c r="V283" s="15" t="s">
        <v>2431</v>
      </c>
      <c r="W283" s="15">
        <v>1</v>
      </c>
      <c r="X283" s="15" t="s">
        <v>64</v>
      </c>
      <c r="Y283" s="15" t="s">
        <v>2432</v>
      </c>
      <c r="Z283" s="25" t="s">
        <v>147</v>
      </c>
      <c r="AA283" s="25" t="s">
        <v>2430</v>
      </c>
      <c r="AB283" s="20" t="s">
        <v>286</v>
      </c>
      <c r="AC283" s="21" t="s">
        <v>2433</v>
      </c>
      <c r="AD283" s="21" t="s">
        <v>2434</v>
      </c>
      <c r="AE283" s="21" t="s">
        <v>2435</v>
      </c>
      <c r="AF283" s="21" t="s">
        <v>2436</v>
      </c>
      <c r="AG283" s="22">
        <f t="shared" ref="AG283:AG284" si="35">COUNTA(B283:AF283)/(COUNTA(B283:AF283)+COUNTBLANK(B283:AF283))</f>
        <v>0.87096774193548387</v>
      </c>
      <c r="AH283" s="15" t="str">
        <f t="shared" si="34"/>
        <v/>
      </c>
      <c r="AI283" s="22" t="str">
        <f>VLOOKUP(A283,'[1]Deals (investment)'!$B$2:$Z$1497,1,FALSE)</f>
        <v>Aklabaity</v>
      </c>
      <c r="AJ283" s="22">
        <f>VLOOKUP(A283,'[1]Deals (investment)'!$B$2:$Z$870,15,FALSE)</f>
        <v>1</v>
      </c>
      <c r="AK283" s="17" t="e">
        <f>VLOOKUP(A283,'[1]Deals (Exits)'!B:B,1,FALSE)</f>
        <v>#N/A</v>
      </c>
      <c r="AL283" s="23">
        <f>VLOOKUP(G283,[1]Lookups!$V$3:$Y$197,4,FALSE)</f>
        <v>0</v>
      </c>
      <c r="AM283" s="17" t="str">
        <f>VLOOKUP(X283,[1]Lookups!$B$3:$C$200,2,FALSE)</f>
        <v>E-commerce &amp; Retail</v>
      </c>
      <c r="AN283" s="17" t="str">
        <f>VLOOKUP(R283,[1]Lookups!$H$3:$I$69,2,FALSE)</f>
        <v>2. Seed</v>
      </c>
      <c r="AO283" s="17" t="str">
        <f>VLOOKUP(T283,[1]Lookups!$H$3:$I$69,2,FALSE)</f>
        <v>2. Seed</v>
      </c>
      <c r="AP283" s="17" t="str">
        <f>VLOOKUP(AN283,[1]Lookups!$N$3:$O$11,2,FALSE)</f>
        <v>Early</v>
      </c>
      <c r="AQ283" s="18" t="e">
        <f>COUNTIFS('[1]Deals (investment)'!$B:$B,$A283)</f>
        <v>#VALUE!</v>
      </c>
      <c r="AR283" s="18" t="e">
        <f>COUNTIFS('[1]Deals (investment)'!$B:$B,$A283,'[1]Deals (investment)'!$T:$T,$AW$1)+COUNTIFS('[1]Deals (investment)'!$B:$B,$A283,'[1]Deals (investment)'!$T:$T,$AX$1)+COUNTIFS('[1]Deals (investment)'!$B:$B,$A283,'[1]Deals (investment)'!$T:$T,$AY$1)</f>
        <v>#VALUE!</v>
      </c>
      <c r="AS283" s="17" t="e">
        <f>SUMIFS('[1]Deals (investment)'!$C:$C,'[1]Deals (investment)'!$B:$B,$A283)</f>
        <v>#VALUE!</v>
      </c>
      <c r="AT283" s="17" t="e">
        <f t="shared" si="25"/>
        <v>#VALUE!</v>
      </c>
      <c r="AU283" s="18" t="e">
        <f>COUNTIF('[1]Deals (Exits)'!$B:$B,A283)</f>
        <v>#VALUE!</v>
      </c>
      <c r="AV283" s="17" t="e">
        <f>SUMIFS('[1]Deals (investment)'!$C:$C,'[1]Deals (investment)'!$B:$B,$A283,'[1]Deals (investment)'!$T:$T,AV$1)</f>
        <v>#VALUE!</v>
      </c>
      <c r="AW283" s="17" t="e">
        <f>SUMIFS('[1]Deals (investment)'!$C:$C,'[1]Deals (investment)'!$B:$B,$A283,'[1]Deals (investment)'!$T:$T,AW$1)</f>
        <v>#VALUE!</v>
      </c>
      <c r="AX283" s="17" t="e">
        <f>SUMIFS('[1]Deals (investment)'!$C:$C,'[1]Deals (investment)'!$B:$B,$A283,'[1]Deals (investment)'!$T:$T,AX$1)</f>
        <v>#VALUE!</v>
      </c>
      <c r="AY283" s="17" t="e">
        <f>SUMIFS('[1]Deals (investment)'!$C:$C,'[1]Deals (investment)'!$B:$B,$A283,'[1]Deals (investment)'!$T:$T,AY$1)</f>
        <v>#VALUE!</v>
      </c>
      <c r="AZ283" s="17" t="e">
        <f>SUMIFS('[1]Deals (investment)'!$C:$C,'[1]Deals (investment)'!$B:$B,$A283,'[1]Deals (investment)'!$T:$T,AZ$1)</f>
        <v>#VALUE!</v>
      </c>
      <c r="BA283" s="17" t="e">
        <f>SUMIFS('[1]Deals (investment)'!$C:$C,'[1]Deals (investment)'!$B:$B,$A283,'[1]Deals (investment)'!$T:$T,BA$1)</f>
        <v>#VALUE!</v>
      </c>
      <c r="BB283" s="17" t="e">
        <f>SUMIFS('[1]Deals (investment)'!$C:$C,'[1]Deals (investment)'!$B:$B,$A283,'[1]Deals (investment)'!$T:$T,BB$1)</f>
        <v>#VALUE!</v>
      </c>
      <c r="BC283" s="17" t="e">
        <f>SUMIFS('[1]Deals (Exits)'!$C:$C,'[1]Deals (Exits)'!$B:$B,$A283)</f>
        <v>#VALUE!</v>
      </c>
      <c r="BD283" s="17" t="e">
        <f>SUMIFS('[1]Deals (investment)'!$C:$C,'[1]Deals (investment)'!$B:$B,$A283,'[1]Deals (investment)'!$V:$V,BD$1)</f>
        <v>#VALUE!</v>
      </c>
      <c r="BE283" s="17" t="e">
        <f>SUMIFS('[1]Deals (investment)'!$C:$C,'[1]Deals (investment)'!$B:$B,$A283,'[1]Deals (investment)'!$V:$V,BE$1)</f>
        <v>#VALUE!</v>
      </c>
      <c r="BF283" s="17" t="e">
        <f>SUMIFS('[1]Deals (investment)'!$C:$C,'[1]Deals (investment)'!$B:$B,$A283,'[1]Deals (investment)'!$V:$V,BF$1)</f>
        <v>#VALUE!</v>
      </c>
      <c r="BG283" s="17" t="e">
        <f>SUMIFS('[1]Deals (investment)'!$C:$C,'[1]Deals (investment)'!$B:$B,$A283,'[1]Deals (investment)'!$V:$V,BG$1)</f>
        <v>#VALUE!</v>
      </c>
      <c r="BH283" s="17" t="e">
        <f>SUMIFS('[1]Deals (investment)'!$C:$C,'[1]Deals (investment)'!$B:$B,$A283,'[1]Deals (investment)'!$V:$V,BH$1)</f>
        <v>#VALUE!</v>
      </c>
      <c r="BI283" s="17" t="e">
        <f>SUMIFS('[1]Deals (investment)'!$C:$C,'[1]Deals (investment)'!$B:$B,$A283,'[1]Deals (investment)'!$V:$V,BI$1)</f>
        <v>#VALUE!</v>
      </c>
      <c r="BJ283" s="17" t="e">
        <f>SUMIFS('[1]Deals (investment)'!$C:$C,'[1]Deals (investment)'!$B:$B,$A283,'[1]Deals (investment)'!$V:$V,BJ$1)</f>
        <v>#VALUE!</v>
      </c>
      <c r="BK283" s="17" t="e">
        <f>SUMIFS('[1]Deals (investment)'!$C:$C,'[1]Deals (investment)'!$B:$B,$A283,'[1]Deals (investment)'!$V:$V,BK$1)</f>
        <v>#VALUE!</v>
      </c>
      <c r="BL283" s="17" t="e">
        <f>SUMIFS('[1]Deals (investment)'!$C:$C,'[1]Deals (investment)'!$B:$B,$A283,'[1]Deals (investment)'!$V:$V,BL$1)</f>
        <v>#VALUE!</v>
      </c>
      <c r="BM283" s="17" t="e">
        <f>SUMIFS('[1]Deals (investment)'!$C:$C,'[1]Deals (investment)'!$B:$B,$A283,'[1]Deals (investment)'!$V:$V,BM$1)</f>
        <v>#VALUE!</v>
      </c>
      <c r="BN283" s="15"/>
      <c r="BO283" s="15"/>
      <c r="BP283" s="22"/>
      <c r="BQ283" s="15"/>
      <c r="BR283" s="15"/>
      <c r="BS283" s="15"/>
      <c r="BT283" s="15"/>
      <c r="BU283" s="15"/>
      <c r="BV283" s="15"/>
      <c r="BW283" s="15"/>
      <c r="BX283" s="15"/>
      <c r="BY283" s="15"/>
      <c r="BZ283" s="15"/>
      <c r="CA283" s="15"/>
      <c r="CB283" s="15"/>
      <c r="CC283" s="15"/>
      <c r="CD283" s="15"/>
      <c r="CE283" s="15"/>
      <c r="CF283" s="15"/>
      <c r="CG283" s="15"/>
      <c r="CH283" s="15"/>
      <c r="CI283" s="15"/>
      <c r="CJ283" s="15"/>
    </row>
    <row r="284" spans="1:117" ht="12.75">
      <c r="A284" s="15" t="s">
        <v>2437</v>
      </c>
      <c r="B284" s="25" t="s">
        <v>2438</v>
      </c>
      <c r="C284" s="15" t="s">
        <v>58</v>
      </c>
      <c r="D284" s="16">
        <v>2015</v>
      </c>
      <c r="E284" s="26" t="s">
        <v>1893</v>
      </c>
      <c r="F284" s="26" t="s">
        <v>110</v>
      </c>
      <c r="G284" s="26" t="s">
        <v>129</v>
      </c>
      <c r="H284" s="26" t="s">
        <v>129</v>
      </c>
      <c r="I284" s="15" t="s">
        <v>129</v>
      </c>
      <c r="J284" s="26"/>
      <c r="K284" s="17">
        <v>100000</v>
      </c>
      <c r="L284" s="15"/>
      <c r="M284" s="18">
        <f t="shared" si="24"/>
        <v>0</v>
      </c>
      <c r="N284" s="15" t="s">
        <v>2439</v>
      </c>
      <c r="O284" s="15"/>
      <c r="P284" s="15"/>
      <c r="Q284" s="24">
        <v>43661</v>
      </c>
      <c r="R284" s="15" t="s">
        <v>375</v>
      </c>
      <c r="S284" s="19">
        <v>100000</v>
      </c>
      <c r="T284" s="15" t="s">
        <v>375</v>
      </c>
      <c r="U284" s="17">
        <v>100000</v>
      </c>
      <c r="V284" s="15" t="s">
        <v>2440</v>
      </c>
      <c r="W284" s="15">
        <v>0</v>
      </c>
      <c r="X284" s="15" t="s">
        <v>191</v>
      </c>
      <c r="Y284" s="15" t="s">
        <v>2441</v>
      </c>
      <c r="AA284" s="25" t="s">
        <v>110</v>
      </c>
      <c r="AB284" s="32">
        <v>43506</v>
      </c>
      <c r="AC284" s="27" t="s">
        <v>2442</v>
      </c>
      <c r="AD284" s="27" t="s">
        <v>2443</v>
      </c>
      <c r="AE284" s="25" t="s">
        <v>110</v>
      </c>
      <c r="AF284" s="25" t="s">
        <v>110</v>
      </c>
      <c r="AG284" s="22">
        <f t="shared" si="35"/>
        <v>0.83870967741935487</v>
      </c>
      <c r="AH284" s="15" t="str">
        <f t="shared" si="34"/>
        <v/>
      </c>
      <c r="AI284" s="22" t="str">
        <f>VLOOKUP(A284,'[1]Deals (investment)'!$B$2:$Z$1497,1,FALSE)</f>
        <v>COLNN</v>
      </c>
      <c r="AJ284" s="22"/>
      <c r="AK284" s="17" t="e">
        <f>VLOOKUP(A284,'[1]Deals (Exits)'!B:B,1,FALSE)</f>
        <v>#N/A</v>
      </c>
      <c r="AL284" s="23"/>
      <c r="AM284" s="17" t="str">
        <f>VLOOKUP(X284,[1]Lookups!$B$3:$C$200,2,FALSE)</f>
        <v>Education</v>
      </c>
      <c r="AN284" s="17"/>
      <c r="AO284" s="17"/>
      <c r="AP284" s="17"/>
      <c r="AQ284" s="18"/>
      <c r="AR284" s="18"/>
      <c r="AS284" s="17"/>
      <c r="AT284" s="17"/>
      <c r="AU284" s="18"/>
      <c r="AV284" s="17"/>
      <c r="AW284" s="17"/>
      <c r="AX284" s="17"/>
      <c r="AY284" s="17"/>
      <c r="AZ284" s="17"/>
      <c r="BA284" s="17"/>
      <c r="BB284" s="17"/>
      <c r="BC284" s="17"/>
      <c r="BD284" s="17"/>
      <c r="BE284" s="17"/>
      <c r="BF284" s="17"/>
      <c r="BG284" s="17"/>
      <c r="BH284" s="17"/>
      <c r="BI284" s="17"/>
      <c r="BJ284" s="17"/>
      <c r="BK284" s="17"/>
      <c r="BL284" s="17"/>
      <c r="BM284" s="17"/>
      <c r="BN284" s="15"/>
      <c r="BO284" s="15"/>
      <c r="BP284" s="22"/>
      <c r="BQ284" s="15"/>
      <c r="BR284" s="15"/>
      <c r="BS284" s="15"/>
      <c r="BT284" s="15"/>
      <c r="BU284" s="15"/>
      <c r="BV284" s="15"/>
      <c r="BW284" s="15"/>
      <c r="BX284" s="15"/>
      <c r="BY284" s="15"/>
      <c r="BZ284" s="15"/>
      <c r="CA284" s="15"/>
      <c r="CB284" s="15"/>
      <c r="CC284" s="15"/>
      <c r="CD284" s="15"/>
      <c r="CE284" s="15"/>
      <c r="CF284" s="15"/>
      <c r="CG284" s="15"/>
      <c r="CH284" s="15"/>
      <c r="CI284" s="15"/>
      <c r="CJ284" s="15"/>
    </row>
    <row r="285" spans="1:117" ht="12.75">
      <c r="A285" s="15" t="s">
        <v>2444</v>
      </c>
      <c r="B285" s="15" t="s">
        <v>2445</v>
      </c>
      <c r="C285" s="15" t="s">
        <v>58</v>
      </c>
      <c r="D285" s="16">
        <v>2013</v>
      </c>
      <c r="E285" s="26" t="s">
        <v>1893</v>
      </c>
      <c r="F285" s="26" t="s">
        <v>199</v>
      </c>
      <c r="G285" s="26" t="s">
        <v>129</v>
      </c>
      <c r="H285" s="26" t="s">
        <v>129</v>
      </c>
      <c r="I285" s="15" t="s">
        <v>129</v>
      </c>
      <c r="J285" s="26"/>
      <c r="K285" s="17" t="e">
        <f t="shared" ref="K285:K299" si="36">AT285</f>
        <v>#VALUE!</v>
      </c>
      <c r="L285" s="15"/>
      <c r="M285" s="18" t="e">
        <f t="shared" si="24"/>
        <v>#VALUE!</v>
      </c>
      <c r="N285" s="15"/>
      <c r="O285" s="15"/>
      <c r="P285" s="15"/>
      <c r="Q285" s="15"/>
      <c r="R285" s="15" t="s">
        <v>2173</v>
      </c>
      <c r="S285" s="19">
        <v>80000</v>
      </c>
      <c r="T285" s="15" t="s">
        <v>375</v>
      </c>
      <c r="U285" s="17">
        <v>80000</v>
      </c>
      <c r="V285" s="15" t="s">
        <v>2446</v>
      </c>
      <c r="W285" s="15">
        <v>1</v>
      </c>
      <c r="X285" s="15" t="s">
        <v>256</v>
      </c>
      <c r="Y285" s="15" t="s">
        <v>2447</v>
      </c>
      <c r="AB285" s="32">
        <v>43506</v>
      </c>
      <c r="AC285" s="15" t="s">
        <v>199</v>
      </c>
      <c r="AD285" s="15" t="s">
        <v>199</v>
      </c>
      <c r="AE285" s="21" t="s">
        <v>2448</v>
      </c>
      <c r="AF285" s="21" t="s">
        <v>2449</v>
      </c>
      <c r="AG285" s="22">
        <f>COUNTA(B284:AF284)/(COUNTA(B284:AF284)+COUNTBLANK(B284:AF284))</f>
        <v>0.83870967741935487</v>
      </c>
      <c r="AH285" s="15" t="str">
        <f t="shared" si="34"/>
        <v/>
      </c>
      <c r="AI285" s="22" t="str">
        <f>VLOOKUP(A285,'[1]Deals (investment)'!$B$2:$Z$1497,1,FALSE)</f>
        <v>Elwafeyat</v>
      </c>
      <c r="AJ285" s="22">
        <f>VLOOKUP(A285,'[1]Deals (investment)'!$B$2:$Z$870,15,FALSE)</f>
        <v>1</v>
      </c>
      <c r="AK285" s="17" t="e">
        <f>VLOOKUP(A285,'[1]Deals (Exits)'!B:B,1,FALSE)</f>
        <v>#N/A</v>
      </c>
      <c r="AL285" s="23">
        <f>VLOOKUP(G285,[1]Lookups!$V$3:$Y$197,4,FALSE)</f>
        <v>0</v>
      </c>
      <c r="AM285" s="17" t="str">
        <f>VLOOKUP(X285,[1]Lookups!$B$3:$C$200,2,FALSE)</f>
        <v>Media &amp; Entertainment</v>
      </c>
      <c r="AN285" s="17" t="e">
        <f>VLOOKUP(R285,[1]Lookups!$H$3:$I$69,2,FALSE)</f>
        <v>#N/A</v>
      </c>
      <c r="AO285" s="17" t="str">
        <f>VLOOKUP(T285,[1]Lookups!$H$3:$I$69,2,FALSE)</f>
        <v>2. Seed</v>
      </c>
      <c r="AP285" s="17" t="e">
        <f>VLOOKUP(AN285,[1]Lookups!$N$3:$O$11,2,FALSE)</f>
        <v>#N/A</v>
      </c>
      <c r="AQ285" s="18" t="e">
        <f>COUNTIFS('[1]Deals (investment)'!$B:$B,$A285)</f>
        <v>#VALUE!</v>
      </c>
      <c r="AR285" s="18" t="e">
        <f>COUNTIFS('[1]Deals (investment)'!$B:$B,$A285,'[1]Deals (investment)'!$T:$T,$AW$1)+COUNTIFS('[1]Deals (investment)'!$B:$B,$A285,'[1]Deals (investment)'!$T:$T,$AX$1)+COUNTIFS('[1]Deals (investment)'!$B:$B,$A285,'[1]Deals (investment)'!$T:$T,$AY$1)</f>
        <v>#VALUE!</v>
      </c>
      <c r="AS285" s="17" t="e">
        <f>SUMIFS('[1]Deals (investment)'!$C:$C,'[1]Deals (investment)'!$B:$B,$A285)</f>
        <v>#VALUE!</v>
      </c>
      <c r="AT285" s="17" t="e">
        <f t="shared" ref="AT285:AT299" si="37">SUM(AW285:AY285)</f>
        <v>#VALUE!</v>
      </c>
      <c r="AU285" s="18" t="e">
        <f>COUNTIF('[1]Deals (Exits)'!$B:$B,A285)</f>
        <v>#VALUE!</v>
      </c>
      <c r="AV285" s="17" t="e">
        <f>SUMIFS('[1]Deals (investment)'!$C:$C,'[1]Deals (investment)'!$B:$B,$A285,'[1]Deals (investment)'!$T:$T,AV$1)</f>
        <v>#VALUE!</v>
      </c>
      <c r="AW285" s="17" t="e">
        <f>SUMIFS('[1]Deals (investment)'!$C:$C,'[1]Deals (investment)'!$B:$B,$A285,'[1]Deals (investment)'!$T:$T,AW$1)</f>
        <v>#VALUE!</v>
      </c>
      <c r="AX285" s="17" t="e">
        <f>SUMIFS('[1]Deals (investment)'!$C:$C,'[1]Deals (investment)'!$B:$B,$A285,'[1]Deals (investment)'!$T:$T,AX$1)</f>
        <v>#VALUE!</v>
      </c>
      <c r="AY285" s="17" t="e">
        <f>SUMIFS('[1]Deals (investment)'!$C:$C,'[1]Deals (investment)'!$B:$B,$A285,'[1]Deals (investment)'!$T:$T,AY$1)</f>
        <v>#VALUE!</v>
      </c>
      <c r="AZ285" s="17" t="e">
        <f>SUMIFS('[1]Deals (investment)'!$C:$C,'[1]Deals (investment)'!$B:$B,$A285,'[1]Deals (investment)'!$T:$T,AZ$1)</f>
        <v>#VALUE!</v>
      </c>
      <c r="BA285" s="17" t="e">
        <f>SUMIFS('[1]Deals (investment)'!$C:$C,'[1]Deals (investment)'!$B:$B,$A285,'[1]Deals (investment)'!$T:$T,BA$1)</f>
        <v>#VALUE!</v>
      </c>
      <c r="BB285" s="17" t="e">
        <f>SUMIFS('[1]Deals (investment)'!$C:$C,'[1]Deals (investment)'!$B:$B,$A285,'[1]Deals (investment)'!$T:$T,BB$1)</f>
        <v>#VALUE!</v>
      </c>
      <c r="BC285" s="17" t="e">
        <f>SUMIFS('[1]Deals (Exits)'!$C:$C,'[1]Deals (Exits)'!$B:$B,$A285)</f>
        <v>#VALUE!</v>
      </c>
      <c r="BD285" s="17" t="e">
        <f>SUMIFS('[1]Deals (investment)'!$C:$C,'[1]Deals (investment)'!$B:$B,$A285,'[1]Deals (investment)'!$V:$V,BD$1)</f>
        <v>#VALUE!</v>
      </c>
      <c r="BE285" s="17" t="e">
        <f>SUMIFS('[1]Deals (investment)'!$C:$C,'[1]Deals (investment)'!$B:$B,$A285,'[1]Deals (investment)'!$V:$V,BE$1)</f>
        <v>#VALUE!</v>
      </c>
      <c r="BF285" s="17" t="e">
        <f>SUMIFS('[1]Deals (investment)'!$C:$C,'[1]Deals (investment)'!$B:$B,$A285,'[1]Deals (investment)'!$V:$V,BF$1)</f>
        <v>#VALUE!</v>
      </c>
      <c r="BG285" s="17" t="e">
        <f>SUMIFS('[1]Deals (investment)'!$C:$C,'[1]Deals (investment)'!$B:$B,$A285,'[1]Deals (investment)'!$V:$V,BG$1)</f>
        <v>#VALUE!</v>
      </c>
      <c r="BH285" s="17" t="e">
        <f>SUMIFS('[1]Deals (investment)'!$C:$C,'[1]Deals (investment)'!$B:$B,$A285,'[1]Deals (investment)'!$V:$V,BH$1)</f>
        <v>#VALUE!</v>
      </c>
      <c r="BI285" s="17" t="e">
        <f>SUMIFS('[1]Deals (investment)'!$C:$C,'[1]Deals (investment)'!$B:$B,$A285,'[1]Deals (investment)'!$V:$V,BI$1)</f>
        <v>#VALUE!</v>
      </c>
      <c r="BJ285" s="17" t="e">
        <f>SUMIFS('[1]Deals (investment)'!$C:$C,'[1]Deals (investment)'!$B:$B,$A285,'[1]Deals (investment)'!$V:$V,BJ$1)</f>
        <v>#VALUE!</v>
      </c>
      <c r="BK285" s="17" t="e">
        <f>SUMIFS('[1]Deals (investment)'!$C:$C,'[1]Deals (investment)'!$B:$B,$A285,'[1]Deals (investment)'!$V:$V,BK$1)</f>
        <v>#VALUE!</v>
      </c>
      <c r="BL285" s="17" t="e">
        <f>SUMIFS('[1]Deals (investment)'!$C:$C,'[1]Deals (investment)'!$B:$B,$A285,'[1]Deals (investment)'!$V:$V,BL$1)</f>
        <v>#VALUE!</v>
      </c>
      <c r="BM285" s="17" t="e">
        <f>SUMIFS('[1]Deals (investment)'!$C:$C,'[1]Deals (investment)'!$B:$B,$A285,'[1]Deals (investment)'!$V:$V,BM$1)</f>
        <v>#VALUE!</v>
      </c>
      <c r="BN285" s="15"/>
      <c r="BO285" s="15"/>
      <c r="BP285" s="22"/>
      <c r="BQ285" s="15"/>
      <c r="BR285" s="15"/>
      <c r="BS285" s="15"/>
      <c r="BT285" s="15"/>
      <c r="BU285" s="15"/>
      <c r="BV285" s="15"/>
      <c r="BW285" s="15"/>
      <c r="BX285" s="15"/>
      <c r="BY285" s="15"/>
      <c r="BZ285" s="15"/>
      <c r="CA285" s="15"/>
      <c r="CB285" s="15"/>
      <c r="CC285" s="15"/>
      <c r="CD285" s="15"/>
      <c r="CE285" s="15"/>
      <c r="CF285" s="15"/>
      <c r="CG285" s="15"/>
      <c r="CH285" s="15"/>
      <c r="CI285" s="15"/>
      <c r="CJ285" s="15"/>
      <c r="DM285">
        <v>406</v>
      </c>
    </row>
    <row r="286" spans="1:117" ht="12.75">
      <c r="A286" s="15" t="s">
        <v>2450</v>
      </c>
      <c r="B286" s="15" t="s">
        <v>2451</v>
      </c>
      <c r="C286" s="15" t="s">
        <v>58</v>
      </c>
      <c r="D286" s="16">
        <v>2016</v>
      </c>
      <c r="E286" s="15" t="s">
        <v>128</v>
      </c>
      <c r="F286" s="15"/>
      <c r="G286" s="15" t="s">
        <v>129</v>
      </c>
      <c r="H286" s="15" t="s">
        <v>129</v>
      </c>
      <c r="I286" s="15" t="s">
        <v>129</v>
      </c>
      <c r="J286" s="15"/>
      <c r="K286" s="17" t="e">
        <f t="shared" si="36"/>
        <v>#VALUE!</v>
      </c>
      <c r="L286" s="15"/>
      <c r="M286" s="18" t="e">
        <f t="shared" si="24"/>
        <v>#VALUE!</v>
      </c>
      <c r="N286" s="15"/>
      <c r="O286" s="15"/>
      <c r="P286" s="15"/>
      <c r="Q286" s="15"/>
      <c r="R286" s="15" t="s">
        <v>375</v>
      </c>
      <c r="S286" s="19" t="s">
        <v>144</v>
      </c>
      <c r="T286" s="15" t="s">
        <v>685</v>
      </c>
      <c r="U286" s="17">
        <v>44900</v>
      </c>
      <c r="V286" s="15" t="s">
        <v>2452</v>
      </c>
      <c r="W286" s="15"/>
      <c r="X286" s="15" t="s">
        <v>256</v>
      </c>
      <c r="Y286" s="15" t="s">
        <v>2453</v>
      </c>
      <c r="AB286" s="32">
        <v>43506</v>
      </c>
      <c r="AC286" s="21" t="s">
        <v>2454</v>
      </c>
      <c r="AD286" s="21" t="s">
        <v>2455</v>
      </c>
      <c r="AE286" s="21" t="s">
        <v>2456</v>
      </c>
      <c r="AF286" s="21" t="s">
        <v>2457</v>
      </c>
      <c r="AG286" s="22">
        <f t="shared" ref="AG286:AG478" si="38">COUNTA(B286:AF286)/(COUNTA(B286:AF286)+COUNTBLANK(B286:AF286))</f>
        <v>0.67741935483870963</v>
      </c>
      <c r="AH286" s="15" t="str">
        <f t="shared" si="34"/>
        <v/>
      </c>
      <c r="AI286" s="22" t="str">
        <f>VLOOKUP(A286,'[1]Deals (investment)'!$B$2:$Z$1497,1,FALSE)</f>
        <v>GBarena</v>
      </c>
      <c r="AJ286" s="22">
        <f>VLOOKUP(A286,'[1]Deals (investment)'!$B$2:$Z$870,15,FALSE)</f>
        <v>1</v>
      </c>
      <c r="AK286" s="17" t="e">
        <f>VLOOKUP(A286,'[1]Deals (Exits)'!B:B,1,FALSE)</f>
        <v>#N/A</v>
      </c>
      <c r="AL286" s="23">
        <f>VLOOKUP(G286,[1]Lookups!$V$3:$Y$197,4,FALSE)</f>
        <v>0</v>
      </c>
      <c r="AM286" s="17" t="str">
        <f>VLOOKUP(X286,[1]Lookups!$B$3:$C$200,2,FALSE)</f>
        <v>Media &amp; Entertainment</v>
      </c>
      <c r="AN286" s="17" t="str">
        <f>VLOOKUP(R286,[1]Lookups!$H$3:$I$69,2,FALSE)</f>
        <v>2. Seed</v>
      </c>
      <c r="AO286" s="17" t="str">
        <f>VLOOKUP(T286,[1]Lookups!$H$3:$I$69,2,FALSE)</f>
        <v xml:space="preserve">1. Grant
</v>
      </c>
      <c r="AP286" s="17" t="str">
        <f>VLOOKUP(AN286,[1]Lookups!$N$3:$O$11,2,FALSE)</f>
        <v>Early</v>
      </c>
      <c r="AQ286" s="18" t="e">
        <f>COUNTIFS('[1]Deals (investment)'!$B:$B,$A286)</f>
        <v>#VALUE!</v>
      </c>
      <c r="AR286" s="18" t="e">
        <f>COUNTIFS('[1]Deals (investment)'!$B:$B,$A286,'[1]Deals (investment)'!$T:$T,$AW$1)+COUNTIFS('[1]Deals (investment)'!$B:$B,$A286,'[1]Deals (investment)'!$T:$T,$AX$1)+COUNTIFS('[1]Deals (investment)'!$B:$B,$A286,'[1]Deals (investment)'!$T:$T,$AY$1)</f>
        <v>#VALUE!</v>
      </c>
      <c r="AS286" s="17" t="e">
        <f>SUMIFS('[1]Deals (investment)'!$C:$C,'[1]Deals (investment)'!$B:$B,$A286)</f>
        <v>#VALUE!</v>
      </c>
      <c r="AT286" s="17" t="e">
        <f t="shared" si="37"/>
        <v>#VALUE!</v>
      </c>
      <c r="AU286" s="18" t="e">
        <f>COUNTIF('[1]Deals (Exits)'!$B:$B,A286)</f>
        <v>#VALUE!</v>
      </c>
      <c r="AV286" s="17" t="e">
        <f>SUMIFS('[1]Deals (investment)'!$C:$C,'[1]Deals (investment)'!$B:$B,$A286,'[1]Deals (investment)'!$T:$T,AV$1)</f>
        <v>#VALUE!</v>
      </c>
      <c r="AW286" s="17" t="e">
        <f>SUMIFS('[1]Deals (investment)'!$C:$C,'[1]Deals (investment)'!$B:$B,$A286,'[1]Deals (investment)'!$T:$T,AW$1)</f>
        <v>#VALUE!</v>
      </c>
      <c r="AX286" s="17" t="e">
        <f>SUMIFS('[1]Deals (investment)'!$C:$C,'[1]Deals (investment)'!$B:$B,$A286,'[1]Deals (investment)'!$T:$T,AX$1)</f>
        <v>#VALUE!</v>
      </c>
      <c r="AY286" s="17" t="e">
        <f>SUMIFS('[1]Deals (investment)'!$C:$C,'[1]Deals (investment)'!$B:$B,$A286,'[1]Deals (investment)'!$T:$T,AY$1)</f>
        <v>#VALUE!</v>
      </c>
      <c r="AZ286" s="17" t="e">
        <f>SUMIFS('[1]Deals (investment)'!$C:$C,'[1]Deals (investment)'!$B:$B,$A286,'[1]Deals (investment)'!$T:$T,AZ$1)</f>
        <v>#VALUE!</v>
      </c>
      <c r="BA286" s="17" t="e">
        <f>SUMIFS('[1]Deals (investment)'!$C:$C,'[1]Deals (investment)'!$B:$B,$A286,'[1]Deals (investment)'!$T:$T,BA$1)</f>
        <v>#VALUE!</v>
      </c>
      <c r="BB286" s="17" t="e">
        <f>SUMIFS('[1]Deals (investment)'!$C:$C,'[1]Deals (investment)'!$B:$B,$A286,'[1]Deals (investment)'!$T:$T,BB$1)</f>
        <v>#VALUE!</v>
      </c>
      <c r="BC286" s="17" t="e">
        <f>SUMIFS('[1]Deals (Exits)'!$C:$C,'[1]Deals (Exits)'!$B:$B,$A286)</f>
        <v>#VALUE!</v>
      </c>
      <c r="BD286" s="17" t="e">
        <f>SUMIFS('[1]Deals (investment)'!$C:$C,'[1]Deals (investment)'!$B:$B,$A286,'[1]Deals (investment)'!$V:$V,BD$1)</f>
        <v>#VALUE!</v>
      </c>
      <c r="BE286" s="17" t="e">
        <f>SUMIFS('[1]Deals (investment)'!$C:$C,'[1]Deals (investment)'!$B:$B,$A286,'[1]Deals (investment)'!$V:$V,BE$1)</f>
        <v>#VALUE!</v>
      </c>
      <c r="BF286" s="17" t="e">
        <f>SUMIFS('[1]Deals (investment)'!$C:$C,'[1]Deals (investment)'!$B:$B,$A286,'[1]Deals (investment)'!$V:$V,BF$1)</f>
        <v>#VALUE!</v>
      </c>
      <c r="BG286" s="17" t="e">
        <f>SUMIFS('[1]Deals (investment)'!$C:$C,'[1]Deals (investment)'!$B:$B,$A286,'[1]Deals (investment)'!$V:$V,BG$1)</f>
        <v>#VALUE!</v>
      </c>
      <c r="BH286" s="17" t="e">
        <f>SUMIFS('[1]Deals (investment)'!$C:$C,'[1]Deals (investment)'!$B:$B,$A286,'[1]Deals (investment)'!$V:$V,BH$1)</f>
        <v>#VALUE!</v>
      </c>
      <c r="BI286" s="17" t="e">
        <f>SUMIFS('[1]Deals (investment)'!$C:$C,'[1]Deals (investment)'!$B:$B,$A286,'[1]Deals (investment)'!$V:$V,BI$1)</f>
        <v>#VALUE!</v>
      </c>
      <c r="BJ286" s="17" t="e">
        <f>SUMIFS('[1]Deals (investment)'!$C:$C,'[1]Deals (investment)'!$B:$B,$A286,'[1]Deals (investment)'!$V:$V,BJ$1)</f>
        <v>#VALUE!</v>
      </c>
      <c r="BK286" s="17" t="e">
        <f>SUMIFS('[1]Deals (investment)'!$C:$C,'[1]Deals (investment)'!$B:$B,$A286,'[1]Deals (investment)'!$V:$V,BK$1)</f>
        <v>#VALUE!</v>
      </c>
      <c r="BL286" s="17" t="e">
        <f>SUMIFS('[1]Deals (investment)'!$C:$C,'[1]Deals (investment)'!$B:$B,$A286,'[1]Deals (investment)'!$V:$V,BL$1)</f>
        <v>#VALUE!</v>
      </c>
      <c r="BM286" s="17" t="e">
        <f>SUMIFS('[1]Deals (investment)'!$C:$C,'[1]Deals (investment)'!$B:$B,$A286,'[1]Deals (investment)'!$V:$V,BM$1)</f>
        <v>#VALUE!</v>
      </c>
      <c r="BN286" s="15"/>
      <c r="BO286" s="15"/>
      <c r="BP286" s="22"/>
      <c r="BQ286" s="15"/>
      <c r="BR286" s="15"/>
      <c r="BS286" s="15"/>
      <c r="BT286" s="15"/>
      <c r="BU286" s="15"/>
      <c r="BV286" s="15"/>
      <c r="BW286" s="15"/>
      <c r="BX286" s="15"/>
      <c r="BY286" s="15"/>
      <c r="BZ286" s="15"/>
      <c r="CA286" s="15"/>
      <c r="CB286" s="15"/>
      <c r="CC286" s="15"/>
      <c r="CD286" s="15"/>
      <c r="CE286" s="15"/>
      <c r="CF286" s="15"/>
      <c r="CG286" s="15"/>
      <c r="CH286" s="15"/>
      <c r="CI286" s="15"/>
      <c r="CJ286" s="15"/>
      <c r="DM286">
        <v>126</v>
      </c>
    </row>
    <row r="287" spans="1:117" ht="12.75">
      <c r="A287" s="15" t="s">
        <v>2458</v>
      </c>
      <c r="B287" s="15" t="s">
        <v>2459</v>
      </c>
      <c r="C287" s="15" t="s">
        <v>58</v>
      </c>
      <c r="D287" s="16">
        <v>2018</v>
      </c>
      <c r="E287" s="15" t="s">
        <v>2460</v>
      </c>
      <c r="F287" s="15" t="s">
        <v>110</v>
      </c>
      <c r="G287" s="15" t="s">
        <v>129</v>
      </c>
      <c r="H287" s="15" t="s">
        <v>129</v>
      </c>
      <c r="I287" s="15" t="s">
        <v>129</v>
      </c>
      <c r="J287" s="15"/>
      <c r="K287" s="17" t="e">
        <f t="shared" si="36"/>
        <v>#VALUE!</v>
      </c>
      <c r="L287" s="15"/>
      <c r="M287" s="18" t="e">
        <f t="shared" si="24"/>
        <v>#VALUE!</v>
      </c>
      <c r="N287" s="15"/>
      <c r="O287" s="15"/>
      <c r="P287" s="15"/>
      <c r="Q287" s="15"/>
      <c r="R287" s="15"/>
      <c r="S287" s="19"/>
      <c r="T287" s="15"/>
      <c r="U287" s="17"/>
      <c r="V287" s="15" t="s">
        <v>2461</v>
      </c>
      <c r="W287" s="15">
        <v>1</v>
      </c>
      <c r="X287" s="15" t="s">
        <v>134</v>
      </c>
      <c r="Y287" s="15" t="s">
        <v>2462</v>
      </c>
      <c r="AB287" s="20" t="s">
        <v>286</v>
      </c>
      <c r="AC287" s="21" t="s">
        <v>2463</v>
      </c>
      <c r="AD287" s="21" t="s">
        <v>2464</v>
      </c>
      <c r="AE287" s="15" t="s">
        <v>110</v>
      </c>
      <c r="AF287" s="21" t="s">
        <v>2465</v>
      </c>
      <c r="AG287" s="22">
        <f t="shared" si="38"/>
        <v>0.61290322580645162</v>
      </c>
      <c r="AH287" s="15" t="str">
        <f t="shared" si="34"/>
        <v/>
      </c>
      <c r="AI287" s="22" t="str">
        <f>VLOOKUP(A287,'[1]Deals (investment)'!$B$2:$Z$1497,1,FALSE)</f>
        <v>Hovo</v>
      </c>
      <c r="AJ287" s="22">
        <f>VLOOKUP(A287,'[1]Deals (investment)'!$B$2:$Z$870,15,FALSE)</f>
        <v>1</v>
      </c>
      <c r="AK287" s="17" t="e">
        <f>VLOOKUP(A287,'[1]Deals (Exits)'!B:B,1,FALSE)</f>
        <v>#N/A</v>
      </c>
      <c r="AL287" s="23">
        <f>VLOOKUP(G287,[1]Lookups!$V$3:$Y$197,4,FALSE)</f>
        <v>0</v>
      </c>
      <c r="AM287" s="17" t="str">
        <f>VLOOKUP(X287,[1]Lookups!$B$3:$C$200,2,FALSE)</f>
        <v>Transport &amp; Logistics</v>
      </c>
      <c r="AN287" s="17" t="e">
        <f>VLOOKUP(R287,[1]Lookups!$H$3:$I$69,2,FALSE)</f>
        <v>#N/A</v>
      </c>
      <c r="AO287" s="17" t="e">
        <f>VLOOKUP(T287,[1]Lookups!$H$3:$I$69,2,FALSE)</f>
        <v>#N/A</v>
      </c>
      <c r="AP287" s="17" t="e">
        <f>VLOOKUP(AN287,[1]Lookups!$N$3:$O$11,2,FALSE)</f>
        <v>#N/A</v>
      </c>
      <c r="AQ287" s="18" t="e">
        <f>COUNTIFS('[1]Deals (investment)'!$B:$B,$A287)</f>
        <v>#VALUE!</v>
      </c>
      <c r="AR287" s="18" t="e">
        <f>COUNTIFS('[1]Deals (investment)'!$B:$B,$A287,'[1]Deals (investment)'!$T:$T,$AW$1)+COUNTIFS('[1]Deals (investment)'!$B:$B,$A287,'[1]Deals (investment)'!$T:$T,$AX$1)+COUNTIFS('[1]Deals (investment)'!$B:$B,$A287,'[1]Deals (investment)'!$T:$T,$AY$1)</f>
        <v>#VALUE!</v>
      </c>
      <c r="AS287" s="17" t="e">
        <f>SUMIFS('[1]Deals (investment)'!$C:$C,'[1]Deals (investment)'!$B:$B,$A287)</f>
        <v>#VALUE!</v>
      </c>
      <c r="AT287" s="17" t="e">
        <f t="shared" si="37"/>
        <v>#VALUE!</v>
      </c>
      <c r="AU287" s="18" t="e">
        <f>COUNTIF('[1]Deals (Exits)'!$B:$B,A287)</f>
        <v>#VALUE!</v>
      </c>
      <c r="AV287" s="17" t="e">
        <f>SUMIFS('[1]Deals (investment)'!$C:$C,'[1]Deals (investment)'!$B:$B,$A287,'[1]Deals (investment)'!$T:$T,AV$1)</f>
        <v>#VALUE!</v>
      </c>
      <c r="AW287" s="17" t="e">
        <f>SUMIFS('[1]Deals (investment)'!$C:$C,'[1]Deals (investment)'!$B:$B,$A287,'[1]Deals (investment)'!$T:$T,AW$1)</f>
        <v>#VALUE!</v>
      </c>
      <c r="AX287" s="17" t="e">
        <f>SUMIFS('[1]Deals (investment)'!$C:$C,'[1]Deals (investment)'!$B:$B,$A287,'[1]Deals (investment)'!$T:$T,AX$1)</f>
        <v>#VALUE!</v>
      </c>
      <c r="AY287" s="17" t="e">
        <f>SUMIFS('[1]Deals (investment)'!$C:$C,'[1]Deals (investment)'!$B:$B,$A287,'[1]Deals (investment)'!$T:$T,AY$1)</f>
        <v>#VALUE!</v>
      </c>
      <c r="AZ287" s="17" t="e">
        <f>SUMIFS('[1]Deals (investment)'!$C:$C,'[1]Deals (investment)'!$B:$B,$A287,'[1]Deals (investment)'!$T:$T,AZ$1)</f>
        <v>#VALUE!</v>
      </c>
      <c r="BA287" s="17" t="e">
        <f>SUMIFS('[1]Deals (investment)'!$C:$C,'[1]Deals (investment)'!$B:$B,$A287,'[1]Deals (investment)'!$T:$T,BA$1)</f>
        <v>#VALUE!</v>
      </c>
      <c r="BB287" s="17" t="e">
        <f>SUMIFS('[1]Deals (investment)'!$C:$C,'[1]Deals (investment)'!$B:$B,$A287,'[1]Deals (investment)'!$T:$T,BB$1)</f>
        <v>#VALUE!</v>
      </c>
      <c r="BC287" s="17" t="e">
        <f>SUMIFS('[1]Deals (Exits)'!$C:$C,'[1]Deals (Exits)'!$B:$B,$A287)</f>
        <v>#VALUE!</v>
      </c>
      <c r="BD287" s="17" t="e">
        <f>SUMIFS('[1]Deals (investment)'!$C:$C,'[1]Deals (investment)'!$B:$B,$A287,'[1]Deals (investment)'!$V:$V,BD$1)</f>
        <v>#VALUE!</v>
      </c>
      <c r="BE287" s="17" t="e">
        <f>SUMIFS('[1]Deals (investment)'!$C:$C,'[1]Deals (investment)'!$B:$B,$A287,'[1]Deals (investment)'!$V:$V,BE$1)</f>
        <v>#VALUE!</v>
      </c>
      <c r="BF287" s="17" t="e">
        <f>SUMIFS('[1]Deals (investment)'!$C:$C,'[1]Deals (investment)'!$B:$B,$A287,'[1]Deals (investment)'!$V:$V,BF$1)</f>
        <v>#VALUE!</v>
      </c>
      <c r="BG287" s="17" t="e">
        <f>SUMIFS('[1]Deals (investment)'!$C:$C,'[1]Deals (investment)'!$B:$B,$A287,'[1]Deals (investment)'!$V:$V,BG$1)</f>
        <v>#VALUE!</v>
      </c>
      <c r="BH287" s="17" t="e">
        <f>SUMIFS('[1]Deals (investment)'!$C:$C,'[1]Deals (investment)'!$B:$B,$A287,'[1]Deals (investment)'!$V:$V,BH$1)</f>
        <v>#VALUE!</v>
      </c>
      <c r="BI287" s="17" t="e">
        <f>SUMIFS('[1]Deals (investment)'!$C:$C,'[1]Deals (investment)'!$B:$B,$A287,'[1]Deals (investment)'!$V:$V,BI$1)</f>
        <v>#VALUE!</v>
      </c>
      <c r="BJ287" s="17" t="e">
        <f>SUMIFS('[1]Deals (investment)'!$C:$C,'[1]Deals (investment)'!$B:$B,$A287,'[1]Deals (investment)'!$V:$V,BJ$1)</f>
        <v>#VALUE!</v>
      </c>
      <c r="BK287" s="17" t="e">
        <f>SUMIFS('[1]Deals (investment)'!$C:$C,'[1]Deals (investment)'!$B:$B,$A287,'[1]Deals (investment)'!$V:$V,BK$1)</f>
        <v>#VALUE!</v>
      </c>
      <c r="BL287" s="17" t="e">
        <f>SUMIFS('[1]Deals (investment)'!$C:$C,'[1]Deals (investment)'!$B:$B,$A287,'[1]Deals (investment)'!$V:$V,BL$1)</f>
        <v>#VALUE!</v>
      </c>
      <c r="BM287" s="17" t="e">
        <f>SUMIFS('[1]Deals (investment)'!$C:$C,'[1]Deals (investment)'!$B:$B,$A287,'[1]Deals (investment)'!$V:$V,BM$1)</f>
        <v>#VALUE!</v>
      </c>
      <c r="BN287" s="15"/>
      <c r="BO287" s="15"/>
      <c r="BP287" s="22"/>
      <c r="BQ287" s="15"/>
      <c r="BR287" s="15"/>
      <c r="BS287" s="15"/>
      <c r="BT287" s="15"/>
      <c r="BU287" s="15"/>
      <c r="BV287" s="15"/>
      <c r="BW287" s="15"/>
      <c r="BX287" s="15"/>
      <c r="BY287" s="15"/>
      <c r="BZ287" s="15"/>
      <c r="CA287" s="15"/>
      <c r="CB287" s="15"/>
      <c r="CC287" s="15"/>
      <c r="CD287" s="15"/>
      <c r="CE287" s="15"/>
      <c r="CF287" s="15"/>
      <c r="CG287" s="15"/>
      <c r="CH287" s="15"/>
      <c r="CI287" s="15"/>
      <c r="CJ287" s="15"/>
    </row>
    <row r="288" spans="1:117" ht="12.75">
      <c r="A288" s="15" t="s">
        <v>2466</v>
      </c>
      <c r="B288" s="15" t="s">
        <v>2467</v>
      </c>
      <c r="C288" s="15" t="s">
        <v>58</v>
      </c>
      <c r="D288" s="16">
        <v>2015</v>
      </c>
      <c r="E288" s="15" t="s">
        <v>2460</v>
      </c>
      <c r="F288" s="15" t="s">
        <v>199</v>
      </c>
      <c r="G288" s="15" t="s">
        <v>129</v>
      </c>
      <c r="H288" s="15" t="s">
        <v>129</v>
      </c>
      <c r="I288" s="15" t="s">
        <v>129</v>
      </c>
      <c r="J288" s="15"/>
      <c r="K288" s="17" t="e">
        <f t="shared" si="36"/>
        <v>#VALUE!</v>
      </c>
      <c r="L288" s="15"/>
      <c r="M288" s="18" t="e">
        <f t="shared" si="24"/>
        <v>#VALUE!</v>
      </c>
      <c r="N288" s="15"/>
      <c r="O288" s="15"/>
      <c r="P288" s="15"/>
      <c r="Q288" s="15"/>
      <c r="R288" s="15" t="s">
        <v>375</v>
      </c>
      <c r="S288" s="19">
        <v>100000</v>
      </c>
      <c r="T288" s="15" t="s">
        <v>375</v>
      </c>
      <c r="U288" s="17">
        <v>100000</v>
      </c>
      <c r="V288" s="15" t="s">
        <v>2468</v>
      </c>
      <c r="W288" s="25">
        <v>0</v>
      </c>
      <c r="X288" s="15" t="s">
        <v>404</v>
      </c>
      <c r="Y288" s="15" t="s">
        <v>2469</v>
      </c>
      <c r="AB288" s="32">
        <v>43506</v>
      </c>
      <c r="AC288" s="21" t="s">
        <v>2470</v>
      </c>
      <c r="AD288" s="21" t="s">
        <v>2471</v>
      </c>
      <c r="AE288" s="21" t="s">
        <v>2472</v>
      </c>
      <c r="AF288" s="21" t="s">
        <v>2473</v>
      </c>
      <c r="AG288" s="22">
        <f t="shared" si="38"/>
        <v>0.74193548387096775</v>
      </c>
      <c r="AH288" s="15" t="str">
        <f t="shared" si="34"/>
        <v/>
      </c>
      <c r="AI288" s="22" t="str">
        <f>VLOOKUP(A288,'[1]Deals (investment)'!$B$2:$Z$1497,1,FALSE)</f>
        <v>Webville</v>
      </c>
      <c r="AJ288" s="22">
        <f>VLOOKUP(A288,'[1]Deals (investment)'!$B$2:$Z$870,15,FALSE)</f>
        <v>1</v>
      </c>
      <c r="AK288" s="17" t="e">
        <f>VLOOKUP(A288,'[1]Deals (Exits)'!B:B,1,FALSE)</f>
        <v>#N/A</v>
      </c>
      <c r="AL288" s="23">
        <f>VLOOKUP(G288,[1]Lookups!$V$3:$Y$197,4,FALSE)</f>
        <v>0</v>
      </c>
      <c r="AM288" s="17" t="str">
        <f>VLOOKUP(X288,[1]Lookups!$B$3:$C$200,2,FALSE)</f>
        <v>Other Technologies &amp; Information Technology</v>
      </c>
      <c r="AN288" s="17" t="str">
        <f>VLOOKUP(R288,[1]Lookups!$H$3:$I$69,2,FALSE)</f>
        <v>2. Seed</v>
      </c>
      <c r="AO288" s="17" t="str">
        <f>VLOOKUP(T288,[1]Lookups!$H$3:$I$69,2,FALSE)</f>
        <v>2. Seed</v>
      </c>
      <c r="AP288" s="17" t="str">
        <f>VLOOKUP(AN288,[1]Lookups!$N$3:$O$11,2,FALSE)</f>
        <v>Early</v>
      </c>
      <c r="AQ288" s="18" t="e">
        <f>COUNTIFS('[1]Deals (investment)'!$B:$B,$A288)</f>
        <v>#VALUE!</v>
      </c>
      <c r="AR288" s="18" t="e">
        <f>COUNTIFS('[1]Deals (investment)'!$B:$B,$A288,'[1]Deals (investment)'!$T:$T,$AW$1)+COUNTIFS('[1]Deals (investment)'!$B:$B,$A288,'[1]Deals (investment)'!$T:$T,$AX$1)+COUNTIFS('[1]Deals (investment)'!$B:$B,$A288,'[1]Deals (investment)'!$T:$T,$AY$1)</f>
        <v>#VALUE!</v>
      </c>
      <c r="AS288" s="17" t="e">
        <f>SUMIFS('[1]Deals (investment)'!$C:$C,'[1]Deals (investment)'!$B:$B,$A288)</f>
        <v>#VALUE!</v>
      </c>
      <c r="AT288" s="17" t="e">
        <f t="shared" si="37"/>
        <v>#VALUE!</v>
      </c>
      <c r="AU288" s="18" t="e">
        <f>COUNTIF('[1]Deals (Exits)'!$B:$B,A288)</f>
        <v>#VALUE!</v>
      </c>
      <c r="AV288" s="17" t="e">
        <f>SUMIFS('[1]Deals (investment)'!$C:$C,'[1]Deals (investment)'!$B:$B,$A288,'[1]Deals (investment)'!$T:$T,AV$1)</f>
        <v>#VALUE!</v>
      </c>
      <c r="AW288" s="17" t="e">
        <f>SUMIFS('[1]Deals (investment)'!$C:$C,'[1]Deals (investment)'!$B:$B,$A288,'[1]Deals (investment)'!$T:$T,AW$1)</f>
        <v>#VALUE!</v>
      </c>
      <c r="AX288" s="17" t="e">
        <f>SUMIFS('[1]Deals (investment)'!$C:$C,'[1]Deals (investment)'!$B:$B,$A288,'[1]Deals (investment)'!$T:$T,AX$1)</f>
        <v>#VALUE!</v>
      </c>
      <c r="AY288" s="17" t="e">
        <f>SUMIFS('[1]Deals (investment)'!$C:$C,'[1]Deals (investment)'!$B:$B,$A288,'[1]Deals (investment)'!$T:$T,AY$1)</f>
        <v>#VALUE!</v>
      </c>
      <c r="AZ288" s="17" t="e">
        <f>SUMIFS('[1]Deals (investment)'!$C:$C,'[1]Deals (investment)'!$B:$B,$A288,'[1]Deals (investment)'!$T:$T,AZ$1)</f>
        <v>#VALUE!</v>
      </c>
      <c r="BA288" s="17" t="e">
        <f>SUMIFS('[1]Deals (investment)'!$C:$C,'[1]Deals (investment)'!$B:$B,$A288,'[1]Deals (investment)'!$T:$T,BA$1)</f>
        <v>#VALUE!</v>
      </c>
      <c r="BB288" s="17" t="e">
        <f>SUMIFS('[1]Deals (investment)'!$C:$C,'[1]Deals (investment)'!$B:$B,$A288,'[1]Deals (investment)'!$T:$T,BB$1)</f>
        <v>#VALUE!</v>
      </c>
      <c r="BC288" s="17" t="e">
        <f>SUMIFS('[1]Deals (Exits)'!$C:$C,'[1]Deals (Exits)'!$B:$B,$A288)</f>
        <v>#VALUE!</v>
      </c>
      <c r="BD288" s="17" t="e">
        <f>SUMIFS('[1]Deals (investment)'!$C:$C,'[1]Deals (investment)'!$B:$B,$A288,'[1]Deals (investment)'!$V:$V,BD$1)</f>
        <v>#VALUE!</v>
      </c>
      <c r="BE288" s="17" t="e">
        <f>SUMIFS('[1]Deals (investment)'!$C:$C,'[1]Deals (investment)'!$B:$B,$A288,'[1]Deals (investment)'!$V:$V,BE$1)</f>
        <v>#VALUE!</v>
      </c>
      <c r="BF288" s="17" t="e">
        <f>SUMIFS('[1]Deals (investment)'!$C:$C,'[1]Deals (investment)'!$B:$B,$A288,'[1]Deals (investment)'!$V:$V,BF$1)</f>
        <v>#VALUE!</v>
      </c>
      <c r="BG288" s="17" t="e">
        <f>SUMIFS('[1]Deals (investment)'!$C:$C,'[1]Deals (investment)'!$B:$B,$A288,'[1]Deals (investment)'!$V:$V,BG$1)</f>
        <v>#VALUE!</v>
      </c>
      <c r="BH288" s="17" t="e">
        <f>SUMIFS('[1]Deals (investment)'!$C:$C,'[1]Deals (investment)'!$B:$B,$A288,'[1]Deals (investment)'!$V:$V,BH$1)</f>
        <v>#VALUE!</v>
      </c>
      <c r="BI288" s="17" t="e">
        <f>SUMIFS('[1]Deals (investment)'!$C:$C,'[1]Deals (investment)'!$B:$B,$A288,'[1]Deals (investment)'!$V:$V,BI$1)</f>
        <v>#VALUE!</v>
      </c>
      <c r="BJ288" s="17" t="e">
        <f>SUMIFS('[1]Deals (investment)'!$C:$C,'[1]Deals (investment)'!$B:$B,$A288,'[1]Deals (investment)'!$V:$V,BJ$1)</f>
        <v>#VALUE!</v>
      </c>
      <c r="BK288" s="17" t="e">
        <f>SUMIFS('[1]Deals (investment)'!$C:$C,'[1]Deals (investment)'!$B:$B,$A288,'[1]Deals (investment)'!$V:$V,BK$1)</f>
        <v>#VALUE!</v>
      </c>
      <c r="BL288" s="17" t="e">
        <f>SUMIFS('[1]Deals (investment)'!$C:$C,'[1]Deals (investment)'!$B:$B,$A288,'[1]Deals (investment)'!$V:$V,BL$1)</f>
        <v>#VALUE!</v>
      </c>
      <c r="BM288" s="17" t="e">
        <f>SUMIFS('[1]Deals (investment)'!$C:$C,'[1]Deals (investment)'!$B:$B,$A288,'[1]Deals (investment)'!$V:$V,BM$1)</f>
        <v>#VALUE!</v>
      </c>
      <c r="BN288" s="15"/>
      <c r="BO288" s="15"/>
      <c r="BP288" s="22"/>
      <c r="BQ288" s="15"/>
      <c r="BR288" s="15"/>
      <c r="BS288" s="15"/>
      <c r="BT288" s="15"/>
      <c r="BU288" s="15"/>
      <c r="BV288" s="15"/>
      <c r="BW288" s="15"/>
      <c r="BX288" s="15"/>
      <c r="BY288" s="15"/>
      <c r="BZ288" s="15"/>
      <c r="CA288" s="15"/>
      <c r="CB288" s="15"/>
      <c r="CC288" s="15"/>
      <c r="CD288" s="15" t="str">
        <f t="shared" ref="CD288:CD289" si="39">CONCATENATE(A288,B288,C288)</f>
        <v>WebvilleWebville is a social rating engine that aggregates and analyzes content ratings to help users preview the quality of any link on the web.Active</v>
      </c>
      <c r="CE288" s="15"/>
      <c r="CF288" s="15"/>
      <c r="CG288" s="15"/>
      <c r="CH288" s="15"/>
      <c r="CI288" s="15"/>
      <c r="CJ288" s="15"/>
    </row>
    <row r="289" spans="1:117" ht="12.75">
      <c r="A289" s="15" t="s">
        <v>2474</v>
      </c>
      <c r="B289" s="15" t="s">
        <v>2475</v>
      </c>
      <c r="C289" s="15" t="s">
        <v>58</v>
      </c>
      <c r="D289" s="16">
        <v>2018</v>
      </c>
      <c r="E289" s="15" t="s">
        <v>128</v>
      </c>
      <c r="F289" s="15"/>
      <c r="G289" s="15" t="s">
        <v>129</v>
      </c>
      <c r="H289" s="15" t="s">
        <v>129</v>
      </c>
      <c r="I289" s="15" t="s">
        <v>129</v>
      </c>
      <c r="J289" s="15"/>
      <c r="K289" s="17" t="e">
        <f t="shared" si="36"/>
        <v>#VALUE!</v>
      </c>
      <c r="L289" s="15"/>
      <c r="M289" s="18" t="e">
        <f t="shared" si="24"/>
        <v>#VALUE!</v>
      </c>
      <c r="N289" s="15"/>
      <c r="O289" s="15"/>
      <c r="P289" s="15"/>
      <c r="Q289" s="15"/>
      <c r="R289" s="15"/>
      <c r="S289" s="19"/>
      <c r="T289" s="15"/>
      <c r="U289" s="17"/>
      <c r="V289" s="15" t="s">
        <v>2476</v>
      </c>
      <c r="W289" s="15"/>
      <c r="X289" s="15" t="s">
        <v>256</v>
      </c>
      <c r="Y289" s="15" t="s">
        <v>2477</v>
      </c>
      <c r="AB289" s="20"/>
      <c r="AC289" s="21" t="s">
        <v>2478</v>
      </c>
      <c r="AD289" s="15"/>
      <c r="AE289" s="15"/>
      <c r="AF289" s="21" t="s">
        <v>2479</v>
      </c>
      <c r="AG289" s="22">
        <f t="shared" si="38"/>
        <v>0.45161290322580644</v>
      </c>
      <c r="AH289" s="15" t="str">
        <f t="shared" si="34"/>
        <v/>
      </c>
      <c r="AI289" s="22" t="str">
        <f>VLOOKUP(A289,'[1]Deals (investment)'!$B$2:$Z$1497,1,FALSE)</f>
        <v xml:space="preserve">Shagga3App </v>
      </c>
      <c r="AJ289" s="22">
        <f>VLOOKUP(A289,'[1]Deals (investment)'!$B$2:$Z$870,15,FALSE)</f>
        <v>1</v>
      </c>
      <c r="AK289" s="17" t="e">
        <f>VLOOKUP(A289,'[1]Deals (Exits)'!B:B,1,FALSE)</f>
        <v>#N/A</v>
      </c>
      <c r="AL289" s="23">
        <f>VLOOKUP(G289,[1]Lookups!$V$3:$Y$197,4,FALSE)</f>
        <v>0</v>
      </c>
      <c r="AM289" s="17" t="str">
        <f>VLOOKUP(X289,[1]Lookups!$B$3:$C$200,2,FALSE)</f>
        <v>Media &amp; Entertainment</v>
      </c>
      <c r="AN289" s="17" t="e">
        <f>VLOOKUP(R289,[1]Lookups!$H$3:$I$69,2,FALSE)</f>
        <v>#N/A</v>
      </c>
      <c r="AO289" s="17" t="e">
        <f>VLOOKUP(T289,[1]Lookups!$H$3:$I$69,2,FALSE)</f>
        <v>#N/A</v>
      </c>
      <c r="AP289" s="17" t="e">
        <f>VLOOKUP(AN289,[1]Lookups!$N$3:$O$11,2,FALSE)</f>
        <v>#N/A</v>
      </c>
      <c r="AQ289" s="18" t="e">
        <f>COUNTIFS('[1]Deals (investment)'!$B:$B,$A289)</f>
        <v>#VALUE!</v>
      </c>
      <c r="AR289" s="18" t="e">
        <f>COUNTIFS('[1]Deals (investment)'!$B:$B,$A289,'[1]Deals (investment)'!$T:$T,$AW$1)+COUNTIFS('[1]Deals (investment)'!$B:$B,$A289,'[1]Deals (investment)'!$T:$T,$AX$1)+COUNTIFS('[1]Deals (investment)'!$B:$B,$A289,'[1]Deals (investment)'!$T:$T,$AY$1)</f>
        <v>#VALUE!</v>
      </c>
      <c r="AS289" s="17" t="e">
        <f>SUMIFS('[1]Deals (investment)'!$C:$C,'[1]Deals (investment)'!$B:$B,$A289)</f>
        <v>#VALUE!</v>
      </c>
      <c r="AT289" s="17" t="e">
        <f t="shared" si="37"/>
        <v>#VALUE!</v>
      </c>
      <c r="AU289" s="18" t="e">
        <f>COUNTIF('[1]Deals (Exits)'!$B:$B,A289)</f>
        <v>#VALUE!</v>
      </c>
      <c r="AV289" s="17" t="e">
        <f>SUMIFS('[1]Deals (investment)'!$C:$C,'[1]Deals (investment)'!$B:$B,$A289,'[1]Deals (investment)'!$T:$T,AV$1)</f>
        <v>#VALUE!</v>
      </c>
      <c r="AW289" s="17" t="e">
        <f>SUMIFS('[1]Deals (investment)'!$C:$C,'[1]Deals (investment)'!$B:$B,$A289,'[1]Deals (investment)'!$T:$T,AW$1)</f>
        <v>#VALUE!</v>
      </c>
      <c r="AX289" s="17" t="e">
        <f>SUMIFS('[1]Deals (investment)'!$C:$C,'[1]Deals (investment)'!$B:$B,$A289,'[1]Deals (investment)'!$T:$T,AX$1)</f>
        <v>#VALUE!</v>
      </c>
      <c r="AY289" s="17" t="e">
        <f>SUMIFS('[1]Deals (investment)'!$C:$C,'[1]Deals (investment)'!$B:$B,$A289,'[1]Deals (investment)'!$T:$T,AY$1)</f>
        <v>#VALUE!</v>
      </c>
      <c r="AZ289" s="17" t="e">
        <f>SUMIFS('[1]Deals (investment)'!$C:$C,'[1]Deals (investment)'!$B:$B,$A289,'[1]Deals (investment)'!$T:$T,AZ$1)</f>
        <v>#VALUE!</v>
      </c>
      <c r="BA289" s="17" t="e">
        <f>SUMIFS('[1]Deals (investment)'!$C:$C,'[1]Deals (investment)'!$B:$B,$A289,'[1]Deals (investment)'!$T:$T,BA$1)</f>
        <v>#VALUE!</v>
      </c>
      <c r="BB289" s="17" t="e">
        <f>SUMIFS('[1]Deals (investment)'!$C:$C,'[1]Deals (investment)'!$B:$B,$A289,'[1]Deals (investment)'!$T:$T,BB$1)</f>
        <v>#VALUE!</v>
      </c>
      <c r="BC289" s="17" t="e">
        <f>SUMIFS('[1]Deals (Exits)'!$C:$C,'[1]Deals (Exits)'!$B:$B,$A289)</f>
        <v>#VALUE!</v>
      </c>
      <c r="BD289" s="17" t="e">
        <f>SUMIFS('[1]Deals (investment)'!$C:$C,'[1]Deals (investment)'!$B:$B,$A289,'[1]Deals (investment)'!$V:$V,BD$1)</f>
        <v>#VALUE!</v>
      </c>
      <c r="BE289" s="17" t="e">
        <f>SUMIFS('[1]Deals (investment)'!$C:$C,'[1]Deals (investment)'!$B:$B,$A289,'[1]Deals (investment)'!$V:$V,BE$1)</f>
        <v>#VALUE!</v>
      </c>
      <c r="BF289" s="17" t="e">
        <f>SUMIFS('[1]Deals (investment)'!$C:$C,'[1]Deals (investment)'!$B:$B,$A289,'[1]Deals (investment)'!$V:$V,BF$1)</f>
        <v>#VALUE!</v>
      </c>
      <c r="BG289" s="17" t="e">
        <f>SUMIFS('[1]Deals (investment)'!$C:$C,'[1]Deals (investment)'!$B:$B,$A289,'[1]Deals (investment)'!$V:$V,BG$1)</f>
        <v>#VALUE!</v>
      </c>
      <c r="BH289" s="17" t="e">
        <f>SUMIFS('[1]Deals (investment)'!$C:$C,'[1]Deals (investment)'!$B:$B,$A289,'[1]Deals (investment)'!$V:$V,BH$1)</f>
        <v>#VALUE!</v>
      </c>
      <c r="BI289" s="17" t="e">
        <f>SUMIFS('[1]Deals (investment)'!$C:$C,'[1]Deals (investment)'!$B:$B,$A289,'[1]Deals (investment)'!$V:$V,BI$1)</f>
        <v>#VALUE!</v>
      </c>
      <c r="BJ289" s="17" t="e">
        <f>SUMIFS('[1]Deals (investment)'!$C:$C,'[1]Deals (investment)'!$B:$B,$A289,'[1]Deals (investment)'!$V:$V,BJ$1)</f>
        <v>#VALUE!</v>
      </c>
      <c r="BK289" s="17" t="e">
        <f>SUMIFS('[1]Deals (investment)'!$C:$C,'[1]Deals (investment)'!$B:$B,$A289,'[1]Deals (investment)'!$V:$V,BK$1)</f>
        <v>#VALUE!</v>
      </c>
      <c r="BL289" s="17" t="e">
        <f>SUMIFS('[1]Deals (investment)'!$C:$C,'[1]Deals (investment)'!$B:$B,$A289,'[1]Deals (investment)'!$V:$V,BL$1)</f>
        <v>#VALUE!</v>
      </c>
      <c r="BM289" s="17" t="e">
        <f>SUMIFS('[1]Deals (investment)'!$C:$C,'[1]Deals (investment)'!$B:$B,$A289,'[1]Deals (investment)'!$V:$V,BM$1)</f>
        <v>#VALUE!</v>
      </c>
      <c r="BN289" s="15"/>
      <c r="BO289" s="15"/>
      <c r="BP289" s="22"/>
      <c r="BQ289" s="15"/>
      <c r="BR289" s="15"/>
      <c r="BS289" s="15"/>
      <c r="BT289" s="15"/>
      <c r="BU289" s="15"/>
      <c r="BV289" s="15"/>
      <c r="BW289" s="15"/>
      <c r="BX289" s="15"/>
      <c r="BY289" s="15"/>
      <c r="BZ289" s="15"/>
      <c r="CA289" s="15"/>
      <c r="CB289" s="15"/>
      <c r="CC289" s="15"/>
      <c r="CD289" s="15" t="str">
        <f t="shared" si="39"/>
        <v>Shagga3App Shagga3App" is a mobile application that allows its users to upload/ record their cheerig videos to their sports teamActive</v>
      </c>
      <c r="CE289" s="15"/>
      <c r="CF289" s="15"/>
      <c r="CG289" s="15"/>
      <c r="CH289" s="15"/>
      <c r="CI289" s="15"/>
      <c r="CJ289" s="15"/>
    </row>
    <row r="290" spans="1:117" ht="12.75">
      <c r="A290" s="15" t="s">
        <v>2480</v>
      </c>
      <c r="B290" s="17" t="s">
        <v>2481</v>
      </c>
      <c r="C290" s="15" t="s">
        <v>58</v>
      </c>
      <c r="D290" s="16">
        <v>2018</v>
      </c>
      <c r="E290" s="17" t="s">
        <v>272</v>
      </c>
      <c r="F290" s="17"/>
      <c r="G290" s="15" t="s">
        <v>273</v>
      </c>
      <c r="H290" s="15" t="s">
        <v>273</v>
      </c>
      <c r="I290" s="17" t="s">
        <v>273</v>
      </c>
      <c r="J290" s="17"/>
      <c r="K290" s="17" t="e">
        <f t="shared" si="36"/>
        <v>#VALUE!</v>
      </c>
      <c r="L290" s="15"/>
      <c r="M290" s="18" t="e">
        <f t="shared" si="24"/>
        <v>#VALUE!</v>
      </c>
      <c r="N290" s="15"/>
      <c r="O290" s="15"/>
      <c r="P290" s="15"/>
      <c r="Q290" s="15"/>
      <c r="R290" s="15" t="s">
        <v>375</v>
      </c>
      <c r="S290" s="19">
        <v>100000</v>
      </c>
      <c r="T290" s="15" t="s">
        <v>375</v>
      </c>
      <c r="U290" s="19">
        <v>100000</v>
      </c>
      <c r="V290" s="15" t="s">
        <v>2482</v>
      </c>
      <c r="W290" s="15"/>
      <c r="X290" s="15" t="s">
        <v>158</v>
      </c>
      <c r="Y290" s="17" t="s">
        <v>2483</v>
      </c>
      <c r="AB290" s="32">
        <v>43506</v>
      </c>
      <c r="AC290" s="31" t="s">
        <v>2484</v>
      </c>
      <c r="AD290" s="31" t="s">
        <v>2485</v>
      </c>
      <c r="AE290" s="17"/>
      <c r="AF290" s="17"/>
      <c r="AG290" s="22">
        <f t="shared" si="38"/>
        <v>0.61290322580645162</v>
      </c>
      <c r="AH290" s="15" t="e">
        <f t="shared" si="34"/>
        <v>#VALUE!</v>
      </c>
      <c r="AI290" s="22" t="str">
        <f>VLOOKUP(A290,'[1]Deals (investment)'!$B$2:$Z$1497,1,FALSE)</f>
        <v>BACE Group</v>
      </c>
      <c r="AJ290" s="22">
        <f>VLOOKUP(A290,'[1]Deals (investment)'!$B$2:$Z$870,15,FALSE)</f>
        <v>1</v>
      </c>
      <c r="AK290" s="17" t="e">
        <f>VLOOKUP(A290,'[1]Deals (Exits)'!B:B,1,FALSE)</f>
        <v>#N/A</v>
      </c>
      <c r="AL290" s="23">
        <f>VLOOKUP(G290,[1]Lookups!$V$3:$Y$197,4,FALSE)</f>
        <v>0</v>
      </c>
      <c r="AM290" s="17" t="str">
        <f>VLOOKUP(X290,[1]Lookups!$B$3:$C$200,2,FALSE)</f>
        <v>Financial Services</v>
      </c>
      <c r="AN290" s="17" t="str">
        <f>VLOOKUP(R290,[1]Lookups!$H$3:$I$69,2,FALSE)</f>
        <v>2. Seed</v>
      </c>
      <c r="AO290" s="17" t="str">
        <f>VLOOKUP(T290,[1]Lookups!$H$3:$I$69,2,FALSE)</f>
        <v>2. Seed</v>
      </c>
      <c r="AP290" s="17" t="str">
        <f>VLOOKUP(AN290,[1]Lookups!$N$3:$O$11,2,FALSE)</f>
        <v>Early</v>
      </c>
      <c r="AQ290" s="18" t="e">
        <f>COUNTIFS('[1]Deals (investment)'!$B:$B,$A290)</f>
        <v>#VALUE!</v>
      </c>
      <c r="AR290" s="18" t="e">
        <f>COUNTIFS('[1]Deals (investment)'!$B:$B,$A290,'[1]Deals (investment)'!$T:$T,$AW$1)+COUNTIFS('[1]Deals (investment)'!$B:$B,$A290,'[1]Deals (investment)'!$T:$T,$AX$1)+COUNTIFS('[1]Deals (investment)'!$B:$B,$A290,'[1]Deals (investment)'!$T:$T,$AY$1)</f>
        <v>#VALUE!</v>
      </c>
      <c r="AS290" s="17" t="e">
        <f>SUMIFS('[1]Deals (investment)'!$C:$C,'[1]Deals (investment)'!$B:$B,$A290)</f>
        <v>#VALUE!</v>
      </c>
      <c r="AT290" s="17" t="e">
        <f t="shared" si="37"/>
        <v>#VALUE!</v>
      </c>
      <c r="AU290" s="18" t="e">
        <f>COUNTIF('[1]Deals (Exits)'!$B:$B,A290)</f>
        <v>#VALUE!</v>
      </c>
      <c r="AV290" s="17" t="e">
        <f>SUMIFS('[1]Deals (investment)'!$C:$C,'[1]Deals (investment)'!$B:$B,$A290,'[1]Deals (investment)'!$T:$T,AV$1)</f>
        <v>#VALUE!</v>
      </c>
      <c r="AW290" s="17" t="e">
        <f>SUMIFS('[1]Deals (investment)'!$C:$C,'[1]Deals (investment)'!$B:$B,$A290,'[1]Deals (investment)'!$T:$T,AW$1)</f>
        <v>#VALUE!</v>
      </c>
      <c r="AX290" s="17" t="e">
        <f>SUMIFS('[1]Deals (investment)'!$C:$C,'[1]Deals (investment)'!$B:$B,$A290,'[1]Deals (investment)'!$T:$T,AX$1)</f>
        <v>#VALUE!</v>
      </c>
      <c r="AY290" s="17" t="e">
        <f>SUMIFS('[1]Deals (investment)'!$C:$C,'[1]Deals (investment)'!$B:$B,$A290,'[1]Deals (investment)'!$T:$T,AY$1)</f>
        <v>#VALUE!</v>
      </c>
      <c r="AZ290" s="17" t="e">
        <f>SUMIFS('[1]Deals (investment)'!$C:$C,'[1]Deals (investment)'!$B:$B,$A290,'[1]Deals (investment)'!$T:$T,AZ$1)</f>
        <v>#VALUE!</v>
      </c>
      <c r="BA290" s="17" t="e">
        <f>SUMIFS('[1]Deals (investment)'!$C:$C,'[1]Deals (investment)'!$B:$B,$A290,'[1]Deals (investment)'!$T:$T,BA$1)</f>
        <v>#VALUE!</v>
      </c>
      <c r="BB290" s="17" t="e">
        <f>SUMIFS('[1]Deals (investment)'!$C:$C,'[1]Deals (investment)'!$B:$B,$A290,'[1]Deals (investment)'!$T:$T,BB$1)</f>
        <v>#VALUE!</v>
      </c>
      <c r="BC290" s="17" t="e">
        <f>SUMIFS('[1]Deals (Exits)'!$C:$C,'[1]Deals (Exits)'!$B:$B,$A290)</f>
        <v>#VALUE!</v>
      </c>
      <c r="BD290" s="17" t="e">
        <f>SUMIFS('[1]Deals (investment)'!$C:$C,'[1]Deals (investment)'!$B:$B,$A290,'[1]Deals (investment)'!$V:$V,BD$1)</f>
        <v>#VALUE!</v>
      </c>
      <c r="BE290" s="17" t="e">
        <f>SUMIFS('[1]Deals (investment)'!$C:$C,'[1]Deals (investment)'!$B:$B,$A290,'[1]Deals (investment)'!$V:$V,BE$1)</f>
        <v>#VALUE!</v>
      </c>
      <c r="BF290" s="17" t="e">
        <f>SUMIFS('[1]Deals (investment)'!$C:$C,'[1]Deals (investment)'!$B:$B,$A290,'[1]Deals (investment)'!$V:$V,BF$1)</f>
        <v>#VALUE!</v>
      </c>
      <c r="BG290" s="17" t="e">
        <f>SUMIFS('[1]Deals (investment)'!$C:$C,'[1]Deals (investment)'!$B:$B,$A290,'[1]Deals (investment)'!$V:$V,BG$1)</f>
        <v>#VALUE!</v>
      </c>
      <c r="BH290" s="17" t="e">
        <f>SUMIFS('[1]Deals (investment)'!$C:$C,'[1]Deals (investment)'!$B:$B,$A290,'[1]Deals (investment)'!$V:$V,BH$1)</f>
        <v>#VALUE!</v>
      </c>
      <c r="BI290" s="17" t="e">
        <f>SUMIFS('[1]Deals (investment)'!$C:$C,'[1]Deals (investment)'!$B:$B,$A290,'[1]Deals (investment)'!$V:$V,BI$1)</f>
        <v>#VALUE!</v>
      </c>
      <c r="BJ290" s="17" t="e">
        <f>SUMIFS('[1]Deals (investment)'!$C:$C,'[1]Deals (investment)'!$B:$B,$A290,'[1]Deals (investment)'!$V:$V,BJ$1)</f>
        <v>#VALUE!</v>
      </c>
      <c r="BK290" s="17" t="e">
        <f>SUMIFS('[1]Deals (investment)'!$C:$C,'[1]Deals (investment)'!$B:$B,$A290,'[1]Deals (investment)'!$V:$V,BK$1)</f>
        <v>#VALUE!</v>
      </c>
      <c r="BL290" s="17" t="e">
        <f>SUMIFS('[1]Deals (investment)'!$C:$C,'[1]Deals (investment)'!$B:$B,$A290,'[1]Deals (investment)'!$V:$V,BL$1)</f>
        <v>#VALUE!</v>
      </c>
      <c r="BM290" s="17" t="e">
        <f>SUMIFS('[1]Deals (investment)'!$C:$C,'[1]Deals (investment)'!$B:$B,$A290,'[1]Deals (investment)'!$V:$V,BM$1)</f>
        <v>#VALUE!</v>
      </c>
      <c r="BN290" s="15"/>
      <c r="BO290" s="15"/>
      <c r="BP290" s="22"/>
      <c r="BQ290" s="15"/>
      <c r="BR290" s="15"/>
      <c r="BS290" s="15"/>
      <c r="BT290" s="15"/>
      <c r="BU290" s="15"/>
      <c r="BV290" s="15"/>
      <c r="BW290" s="15"/>
      <c r="BX290" s="15"/>
      <c r="BY290" s="15"/>
      <c r="BZ290" s="15"/>
      <c r="CA290" s="15"/>
      <c r="CB290" s="15"/>
      <c r="CC290" s="15"/>
      <c r="CD290" s="15"/>
      <c r="CE290" s="15"/>
      <c r="CF290" s="15"/>
      <c r="CG290" s="15"/>
      <c r="CH290" s="15"/>
      <c r="CI290" s="15"/>
      <c r="CJ290" s="15"/>
    </row>
    <row r="291" spans="1:117" ht="12.75">
      <c r="A291" s="15" t="s">
        <v>2486</v>
      </c>
      <c r="B291" s="15" t="s">
        <v>2487</v>
      </c>
      <c r="C291" s="15" t="s">
        <v>58</v>
      </c>
      <c r="D291" s="16">
        <v>2018</v>
      </c>
      <c r="E291" s="15" t="s">
        <v>272</v>
      </c>
      <c r="F291" s="15"/>
      <c r="G291" s="15" t="s">
        <v>273</v>
      </c>
      <c r="H291" s="15" t="s">
        <v>273</v>
      </c>
      <c r="I291" s="15" t="s">
        <v>273</v>
      </c>
      <c r="J291" s="15"/>
      <c r="K291" s="17" t="e">
        <f t="shared" si="36"/>
        <v>#VALUE!</v>
      </c>
      <c r="L291" s="15"/>
      <c r="M291" s="18" t="e">
        <f t="shared" si="24"/>
        <v>#VALUE!</v>
      </c>
      <c r="N291" s="15"/>
      <c r="O291" s="15"/>
      <c r="P291" s="15"/>
      <c r="Q291" s="15"/>
      <c r="R291" s="15" t="s">
        <v>375</v>
      </c>
      <c r="S291" s="19">
        <v>100000</v>
      </c>
      <c r="T291" s="15" t="s">
        <v>375</v>
      </c>
      <c r="U291" s="17">
        <v>100000</v>
      </c>
      <c r="V291" s="15" t="s">
        <v>2488</v>
      </c>
      <c r="W291" s="15"/>
      <c r="X291" s="15" t="s">
        <v>404</v>
      </c>
      <c r="Y291" s="15" t="s">
        <v>2489</v>
      </c>
      <c r="AB291" s="32">
        <v>43506</v>
      </c>
      <c r="AC291" s="21" t="s">
        <v>2490</v>
      </c>
      <c r="AD291" s="21" t="s">
        <v>2491</v>
      </c>
      <c r="AE291" s="21" t="s">
        <v>2492</v>
      </c>
      <c r="AF291" s="21" t="s">
        <v>2493</v>
      </c>
      <c r="AG291" s="22">
        <f t="shared" si="38"/>
        <v>0.67741935483870963</v>
      </c>
      <c r="AH291" s="15" t="str">
        <f t="shared" si="34"/>
        <v/>
      </c>
      <c r="AI291" s="22" t="str">
        <f>VLOOKUP(A291,'[1]Deals (investment)'!$B$2:$Z$1497,1,FALSE)</f>
        <v>Jumeni</v>
      </c>
      <c r="AJ291" s="22">
        <f>VLOOKUP(A291,'[1]Deals (investment)'!$B$2:$Z$870,15,FALSE)</f>
        <v>1</v>
      </c>
      <c r="AK291" s="17" t="e">
        <f>VLOOKUP(A291,'[1]Deals (Exits)'!B:B,1,FALSE)</f>
        <v>#N/A</v>
      </c>
      <c r="AL291" s="23">
        <f>VLOOKUP(G291,[1]Lookups!$V$3:$Y$197,4,FALSE)</f>
        <v>0</v>
      </c>
      <c r="AM291" s="17" t="str">
        <f>VLOOKUP(X291,[1]Lookups!$B$3:$C$200,2,FALSE)</f>
        <v>Other Technologies &amp; Information Technology</v>
      </c>
      <c r="AN291" s="17" t="str">
        <f>VLOOKUP(R291,[1]Lookups!$H$3:$I$69,2,FALSE)</f>
        <v>2. Seed</v>
      </c>
      <c r="AO291" s="17" t="str">
        <f>VLOOKUP(T291,[1]Lookups!$H$3:$I$69,2,FALSE)</f>
        <v>2. Seed</v>
      </c>
      <c r="AP291" s="17" t="str">
        <f>VLOOKUP(AN291,[1]Lookups!$N$3:$O$11,2,FALSE)</f>
        <v>Early</v>
      </c>
      <c r="AQ291" s="18" t="e">
        <f>COUNTIFS('[1]Deals (investment)'!$B:$B,$A291)</f>
        <v>#VALUE!</v>
      </c>
      <c r="AR291" s="18" t="e">
        <f>COUNTIFS('[1]Deals (investment)'!$B:$B,$A291,'[1]Deals (investment)'!$T:$T,$AW$1)+COUNTIFS('[1]Deals (investment)'!$B:$B,$A291,'[1]Deals (investment)'!$T:$T,$AX$1)+COUNTIFS('[1]Deals (investment)'!$B:$B,$A291,'[1]Deals (investment)'!$T:$T,$AY$1)</f>
        <v>#VALUE!</v>
      </c>
      <c r="AS291" s="17" t="e">
        <f>SUMIFS('[1]Deals (investment)'!$C:$C,'[1]Deals (investment)'!$B:$B,$A291)</f>
        <v>#VALUE!</v>
      </c>
      <c r="AT291" s="17" t="e">
        <f t="shared" si="37"/>
        <v>#VALUE!</v>
      </c>
      <c r="AU291" s="18" t="e">
        <f>COUNTIF('[1]Deals (Exits)'!$B:$B,A291)</f>
        <v>#VALUE!</v>
      </c>
      <c r="AV291" s="17" t="e">
        <f>SUMIFS('[1]Deals (investment)'!$C:$C,'[1]Deals (investment)'!$B:$B,$A291,'[1]Deals (investment)'!$T:$T,AV$1)</f>
        <v>#VALUE!</v>
      </c>
      <c r="AW291" s="17" t="e">
        <f>SUMIFS('[1]Deals (investment)'!$C:$C,'[1]Deals (investment)'!$B:$B,$A291,'[1]Deals (investment)'!$T:$T,AW$1)</f>
        <v>#VALUE!</v>
      </c>
      <c r="AX291" s="17" t="e">
        <f>SUMIFS('[1]Deals (investment)'!$C:$C,'[1]Deals (investment)'!$B:$B,$A291,'[1]Deals (investment)'!$T:$T,AX$1)</f>
        <v>#VALUE!</v>
      </c>
      <c r="AY291" s="17" t="e">
        <f>SUMIFS('[1]Deals (investment)'!$C:$C,'[1]Deals (investment)'!$B:$B,$A291,'[1]Deals (investment)'!$T:$T,AY$1)</f>
        <v>#VALUE!</v>
      </c>
      <c r="AZ291" s="17" t="e">
        <f>SUMIFS('[1]Deals (investment)'!$C:$C,'[1]Deals (investment)'!$B:$B,$A291,'[1]Deals (investment)'!$T:$T,AZ$1)</f>
        <v>#VALUE!</v>
      </c>
      <c r="BA291" s="17" t="e">
        <f>SUMIFS('[1]Deals (investment)'!$C:$C,'[1]Deals (investment)'!$B:$B,$A291,'[1]Deals (investment)'!$T:$T,BA$1)</f>
        <v>#VALUE!</v>
      </c>
      <c r="BB291" s="17" t="e">
        <f>SUMIFS('[1]Deals (investment)'!$C:$C,'[1]Deals (investment)'!$B:$B,$A291,'[1]Deals (investment)'!$T:$T,BB$1)</f>
        <v>#VALUE!</v>
      </c>
      <c r="BC291" s="17" t="e">
        <f>SUMIFS('[1]Deals (Exits)'!$C:$C,'[1]Deals (Exits)'!$B:$B,$A291)</f>
        <v>#VALUE!</v>
      </c>
      <c r="BD291" s="17" t="e">
        <f>SUMIFS('[1]Deals (investment)'!$C:$C,'[1]Deals (investment)'!$B:$B,$A291,'[1]Deals (investment)'!$V:$V,BD$1)</f>
        <v>#VALUE!</v>
      </c>
      <c r="BE291" s="17" t="e">
        <f>SUMIFS('[1]Deals (investment)'!$C:$C,'[1]Deals (investment)'!$B:$B,$A291,'[1]Deals (investment)'!$V:$V,BE$1)</f>
        <v>#VALUE!</v>
      </c>
      <c r="BF291" s="17" t="e">
        <f>SUMIFS('[1]Deals (investment)'!$C:$C,'[1]Deals (investment)'!$B:$B,$A291,'[1]Deals (investment)'!$V:$V,BF$1)</f>
        <v>#VALUE!</v>
      </c>
      <c r="BG291" s="17" t="e">
        <f>SUMIFS('[1]Deals (investment)'!$C:$C,'[1]Deals (investment)'!$B:$B,$A291,'[1]Deals (investment)'!$V:$V,BG$1)</f>
        <v>#VALUE!</v>
      </c>
      <c r="BH291" s="17" t="e">
        <f>SUMIFS('[1]Deals (investment)'!$C:$C,'[1]Deals (investment)'!$B:$B,$A291,'[1]Deals (investment)'!$V:$V,BH$1)</f>
        <v>#VALUE!</v>
      </c>
      <c r="BI291" s="17" t="e">
        <f>SUMIFS('[1]Deals (investment)'!$C:$C,'[1]Deals (investment)'!$B:$B,$A291,'[1]Deals (investment)'!$V:$V,BI$1)</f>
        <v>#VALUE!</v>
      </c>
      <c r="BJ291" s="17" t="e">
        <f>SUMIFS('[1]Deals (investment)'!$C:$C,'[1]Deals (investment)'!$B:$B,$A291,'[1]Deals (investment)'!$V:$V,BJ$1)</f>
        <v>#VALUE!</v>
      </c>
      <c r="BK291" s="17" t="e">
        <f>SUMIFS('[1]Deals (investment)'!$C:$C,'[1]Deals (investment)'!$B:$B,$A291,'[1]Deals (investment)'!$V:$V,BK$1)</f>
        <v>#VALUE!</v>
      </c>
      <c r="BL291" s="17" t="e">
        <f>SUMIFS('[1]Deals (investment)'!$C:$C,'[1]Deals (investment)'!$B:$B,$A291,'[1]Deals (investment)'!$V:$V,BL$1)</f>
        <v>#VALUE!</v>
      </c>
      <c r="BM291" s="17" t="e">
        <f>SUMIFS('[1]Deals (investment)'!$C:$C,'[1]Deals (investment)'!$B:$B,$A291,'[1]Deals (investment)'!$V:$V,BM$1)</f>
        <v>#VALUE!</v>
      </c>
      <c r="BN291" s="15"/>
      <c r="BO291" s="15"/>
      <c r="BP291" s="22"/>
      <c r="BQ291" s="15"/>
      <c r="BR291" s="15"/>
      <c r="BS291" s="15"/>
      <c r="BT291" s="15"/>
      <c r="BU291" s="15"/>
      <c r="BV291" s="15"/>
      <c r="BW291" s="15"/>
      <c r="BX291" s="15"/>
      <c r="BY291" s="15"/>
      <c r="BZ291" s="15"/>
      <c r="CA291" s="15"/>
      <c r="CB291" s="15"/>
      <c r="CC291" s="15"/>
      <c r="CD291" s="15"/>
      <c r="CE291" s="15"/>
      <c r="CF291" s="15"/>
      <c r="CG291" s="15"/>
      <c r="CH291" s="15"/>
      <c r="CI291" s="15"/>
      <c r="CJ291" s="15"/>
    </row>
    <row r="292" spans="1:117" ht="12.75">
      <c r="A292" s="15" t="s">
        <v>2494</v>
      </c>
      <c r="B292" s="15" t="s">
        <v>2495</v>
      </c>
      <c r="C292" s="15" t="s">
        <v>58</v>
      </c>
      <c r="D292" s="16">
        <v>2018</v>
      </c>
      <c r="E292" s="15" t="s">
        <v>272</v>
      </c>
      <c r="F292" s="15"/>
      <c r="G292" s="15" t="s">
        <v>273</v>
      </c>
      <c r="H292" s="15" t="s">
        <v>273</v>
      </c>
      <c r="I292" s="15" t="s">
        <v>273</v>
      </c>
      <c r="J292" s="15"/>
      <c r="K292" s="17" t="e">
        <f t="shared" si="36"/>
        <v>#VALUE!</v>
      </c>
      <c r="L292" s="15"/>
      <c r="M292" s="18" t="e">
        <f t="shared" si="24"/>
        <v>#VALUE!</v>
      </c>
      <c r="N292" s="15"/>
      <c r="O292" s="15"/>
      <c r="P292" s="15"/>
      <c r="Q292" s="15"/>
      <c r="R292" s="15" t="s">
        <v>375</v>
      </c>
      <c r="S292" s="19">
        <v>100000</v>
      </c>
      <c r="T292" s="15" t="s">
        <v>375</v>
      </c>
      <c r="U292" s="17">
        <v>100000</v>
      </c>
      <c r="V292" s="15" t="s">
        <v>2496</v>
      </c>
      <c r="W292" s="15"/>
      <c r="X292" s="15" t="s">
        <v>158</v>
      </c>
      <c r="Y292" s="15" t="s">
        <v>2497</v>
      </c>
      <c r="AB292" s="32">
        <v>43506</v>
      </c>
      <c r="AC292" s="21" t="s">
        <v>2498</v>
      </c>
      <c r="AD292" s="21" t="s">
        <v>2499</v>
      </c>
      <c r="AE292" s="21" t="s">
        <v>2500</v>
      </c>
      <c r="AF292" s="21" t="s">
        <v>2501</v>
      </c>
      <c r="AG292" s="22">
        <f t="shared" si="38"/>
        <v>0.67741935483870963</v>
      </c>
      <c r="AH292" s="15" t="str">
        <f t="shared" si="34"/>
        <v/>
      </c>
      <c r="AI292" s="22" t="str">
        <f>VLOOKUP(A292,'[1]Deals (investment)'!$B$2:$Z$1497,1,FALSE)</f>
        <v>Nvoicia</v>
      </c>
      <c r="AJ292" s="22">
        <f>VLOOKUP(A292,'[1]Deals (investment)'!$B$2:$Z$870,15,FALSE)</f>
        <v>1</v>
      </c>
      <c r="AK292" s="17" t="e">
        <f>VLOOKUP(A292,'[1]Deals (Exits)'!B:B,1,FALSE)</f>
        <v>#N/A</v>
      </c>
      <c r="AL292" s="23">
        <f>VLOOKUP(G292,[1]Lookups!$V$3:$Y$197,4,FALSE)</f>
        <v>0</v>
      </c>
      <c r="AM292" s="17" t="str">
        <f>VLOOKUP(X292,[1]Lookups!$B$3:$C$200,2,FALSE)</f>
        <v>Financial Services</v>
      </c>
      <c r="AN292" s="17" t="str">
        <f>VLOOKUP(R292,[1]Lookups!$H$3:$I$69,2,FALSE)</f>
        <v>2. Seed</v>
      </c>
      <c r="AO292" s="17" t="str">
        <f>VLOOKUP(T292,[1]Lookups!$H$3:$I$69,2,FALSE)</f>
        <v>2. Seed</v>
      </c>
      <c r="AP292" s="17" t="str">
        <f>VLOOKUP(AN292,[1]Lookups!$N$3:$O$11,2,FALSE)</f>
        <v>Early</v>
      </c>
      <c r="AQ292" s="18" t="e">
        <f>COUNTIFS('[1]Deals (investment)'!$B:$B,$A292)</f>
        <v>#VALUE!</v>
      </c>
      <c r="AR292" s="18" t="e">
        <f>COUNTIFS('[1]Deals (investment)'!$B:$B,$A292,'[1]Deals (investment)'!$T:$T,$AW$1)+COUNTIFS('[1]Deals (investment)'!$B:$B,$A292,'[1]Deals (investment)'!$T:$T,$AX$1)+COUNTIFS('[1]Deals (investment)'!$B:$B,$A292,'[1]Deals (investment)'!$T:$T,$AY$1)</f>
        <v>#VALUE!</v>
      </c>
      <c r="AS292" s="17" t="e">
        <f>SUMIFS('[1]Deals (investment)'!$C:$C,'[1]Deals (investment)'!$B:$B,$A292)</f>
        <v>#VALUE!</v>
      </c>
      <c r="AT292" s="17" t="e">
        <f t="shared" si="37"/>
        <v>#VALUE!</v>
      </c>
      <c r="AU292" s="18" t="e">
        <f>COUNTIF('[1]Deals (Exits)'!$B:$B,A292)</f>
        <v>#VALUE!</v>
      </c>
      <c r="AV292" s="17" t="e">
        <f>SUMIFS('[1]Deals (investment)'!$C:$C,'[1]Deals (investment)'!$B:$B,$A292,'[1]Deals (investment)'!$T:$T,AV$1)</f>
        <v>#VALUE!</v>
      </c>
      <c r="AW292" s="17" t="e">
        <f>SUMIFS('[1]Deals (investment)'!$C:$C,'[1]Deals (investment)'!$B:$B,$A292,'[1]Deals (investment)'!$T:$T,AW$1)</f>
        <v>#VALUE!</v>
      </c>
      <c r="AX292" s="17" t="e">
        <f>SUMIFS('[1]Deals (investment)'!$C:$C,'[1]Deals (investment)'!$B:$B,$A292,'[1]Deals (investment)'!$T:$T,AX$1)</f>
        <v>#VALUE!</v>
      </c>
      <c r="AY292" s="17" t="e">
        <f>SUMIFS('[1]Deals (investment)'!$C:$C,'[1]Deals (investment)'!$B:$B,$A292,'[1]Deals (investment)'!$T:$T,AY$1)</f>
        <v>#VALUE!</v>
      </c>
      <c r="AZ292" s="17" t="e">
        <f>SUMIFS('[1]Deals (investment)'!$C:$C,'[1]Deals (investment)'!$B:$B,$A292,'[1]Deals (investment)'!$T:$T,AZ$1)</f>
        <v>#VALUE!</v>
      </c>
      <c r="BA292" s="17" t="e">
        <f>SUMIFS('[1]Deals (investment)'!$C:$C,'[1]Deals (investment)'!$B:$B,$A292,'[1]Deals (investment)'!$T:$T,BA$1)</f>
        <v>#VALUE!</v>
      </c>
      <c r="BB292" s="17" t="e">
        <f>SUMIFS('[1]Deals (investment)'!$C:$C,'[1]Deals (investment)'!$B:$B,$A292,'[1]Deals (investment)'!$T:$T,BB$1)</f>
        <v>#VALUE!</v>
      </c>
      <c r="BC292" s="17" t="e">
        <f>SUMIFS('[1]Deals (Exits)'!$C:$C,'[1]Deals (Exits)'!$B:$B,$A292)</f>
        <v>#VALUE!</v>
      </c>
      <c r="BD292" s="17" t="e">
        <f>SUMIFS('[1]Deals (investment)'!$C:$C,'[1]Deals (investment)'!$B:$B,$A292,'[1]Deals (investment)'!$V:$V,BD$1)</f>
        <v>#VALUE!</v>
      </c>
      <c r="BE292" s="17" t="e">
        <f>SUMIFS('[1]Deals (investment)'!$C:$C,'[1]Deals (investment)'!$B:$B,$A292,'[1]Deals (investment)'!$V:$V,BE$1)</f>
        <v>#VALUE!</v>
      </c>
      <c r="BF292" s="17" t="e">
        <f>SUMIFS('[1]Deals (investment)'!$C:$C,'[1]Deals (investment)'!$B:$B,$A292,'[1]Deals (investment)'!$V:$V,BF$1)</f>
        <v>#VALUE!</v>
      </c>
      <c r="BG292" s="17" t="e">
        <f>SUMIFS('[1]Deals (investment)'!$C:$C,'[1]Deals (investment)'!$B:$B,$A292,'[1]Deals (investment)'!$V:$V,BG$1)</f>
        <v>#VALUE!</v>
      </c>
      <c r="BH292" s="17" t="e">
        <f>SUMIFS('[1]Deals (investment)'!$C:$C,'[1]Deals (investment)'!$B:$B,$A292,'[1]Deals (investment)'!$V:$V,BH$1)</f>
        <v>#VALUE!</v>
      </c>
      <c r="BI292" s="17" t="e">
        <f>SUMIFS('[1]Deals (investment)'!$C:$C,'[1]Deals (investment)'!$B:$B,$A292,'[1]Deals (investment)'!$V:$V,BI$1)</f>
        <v>#VALUE!</v>
      </c>
      <c r="BJ292" s="17" t="e">
        <f>SUMIFS('[1]Deals (investment)'!$C:$C,'[1]Deals (investment)'!$B:$B,$A292,'[1]Deals (investment)'!$V:$V,BJ$1)</f>
        <v>#VALUE!</v>
      </c>
      <c r="BK292" s="17" t="e">
        <f>SUMIFS('[1]Deals (investment)'!$C:$C,'[1]Deals (investment)'!$B:$B,$A292,'[1]Deals (investment)'!$V:$V,BK$1)</f>
        <v>#VALUE!</v>
      </c>
      <c r="BL292" s="17" t="e">
        <f>SUMIFS('[1]Deals (investment)'!$C:$C,'[1]Deals (investment)'!$B:$B,$A292,'[1]Deals (investment)'!$V:$V,BL$1)</f>
        <v>#VALUE!</v>
      </c>
      <c r="BM292" s="17" t="e">
        <f>SUMIFS('[1]Deals (investment)'!$C:$C,'[1]Deals (investment)'!$B:$B,$A292,'[1]Deals (investment)'!$V:$V,BM$1)</f>
        <v>#VALUE!</v>
      </c>
      <c r="BN292" s="15"/>
      <c r="BO292" s="15"/>
      <c r="BP292" s="22"/>
      <c r="BQ292" s="15"/>
      <c r="BR292" s="15"/>
      <c r="BS292" s="15"/>
      <c r="BT292" s="15"/>
      <c r="BU292" s="15"/>
      <c r="BV292" s="15"/>
      <c r="BW292" s="15"/>
      <c r="BX292" s="15"/>
      <c r="BY292" s="15"/>
      <c r="BZ292" s="15"/>
      <c r="CA292" s="15"/>
      <c r="CB292" s="15"/>
      <c r="CC292" s="15"/>
      <c r="CD292" s="15" t="str">
        <f>CONCATENATE(A292,B292,C292)</f>
        <v>NvoiciaNvoicia assists small businesses with unpaid invoices, gain access to working capital loans in order to efficiently run their businesses using these invoices.Active</v>
      </c>
      <c r="CE292" s="15"/>
      <c r="CF292" s="15"/>
      <c r="CG292" s="15"/>
      <c r="CH292" s="15"/>
      <c r="CI292" s="15"/>
      <c r="CJ292" s="15"/>
    </row>
    <row r="293" spans="1:117" ht="12.75">
      <c r="A293" s="25" t="s">
        <v>2502</v>
      </c>
      <c r="B293" s="15" t="s">
        <v>2503</v>
      </c>
      <c r="C293" s="15"/>
      <c r="D293" s="16">
        <v>2017</v>
      </c>
      <c r="E293" s="15" t="s">
        <v>272</v>
      </c>
      <c r="F293" s="15"/>
      <c r="G293" s="15" t="s">
        <v>273</v>
      </c>
      <c r="H293" s="15" t="s">
        <v>273</v>
      </c>
      <c r="I293" s="15" t="s">
        <v>273</v>
      </c>
      <c r="J293" s="15"/>
      <c r="K293" s="17" t="e">
        <f t="shared" si="36"/>
        <v>#VALUE!</v>
      </c>
      <c r="L293" s="15"/>
      <c r="M293" s="18" t="e">
        <f t="shared" si="24"/>
        <v>#VALUE!</v>
      </c>
      <c r="N293" s="15"/>
      <c r="O293" s="15"/>
      <c r="P293" s="15"/>
      <c r="Q293" s="15"/>
      <c r="R293" s="15"/>
      <c r="S293" s="19"/>
      <c r="T293" s="15"/>
      <c r="U293" s="17"/>
      <c r="V293" s="15" t="s">
        <v>2504</v>
      </c>
      <c r="W293" s="15"/>
      <c r="X293" s="15" t="s">
        <v>493</v>
      </c>
      <c r="Y293" s="15" t="s">
        <v>2505</v>
      </c>
      <c r="AB293" s="32">
        <v>43506</v>
      </c>
      <c r="AC293" s="21" t="s">
        <v>2506</v>
      </c>
      <c r="AD293" s="21" t="s">
        <v>2507</v>
      </c>
      <c r="AE293" s="21" t="s">
        <v>2508</v>
      </c>
      <c r="AF293" s="21" t="s">
        <v>2509</v>
      </c>
      <c r="AG293" s="22">
        <f t="shared" si="38"/>
        <v>0.5161290322580645</v>
      </c>
      <c r="AH293" s="15" t="e">
        <f t="shared" si="34"/>
        <v>#VALUE!</v>
      </c>
      <c r="AI293" s="22" t="str">
        <f>VLOOKUP(A293,'[1]Deals (investment)'!$B$2:$Z$1497,1,FALSE)</f>
        <v xml:space="preserve">CodeIn </v>
      </c>
      <c r="AJ293" s="22">
        <f>VLOOKUP(A293,'[1]Deals (investment)'!$B$2:$Z$870,15,FALSE)</f>
        <v>1</v>
      </c>
      <c r="AK293" s="17" t="e">
        <f>VLOOKUP(A293,'[1]Deals (Exits)'!B:B,1,FALSE)</f>
        <v>#N/A</v>
      </c>
      <c r="AL293" s="23">
        <f>VLOOKUP(G293,[1]Lookups!$V$3:$Y$197,4,FALSE)</f>
        <v>0</v>
      </c>
      <c r="AM293" s="17" t="str">
        <f>VLOOKUP(X293,[1]Lookups!$B$3:$C$200,2,FALSE)</f>
        <v>Employment, Talent &amp; Labour</v>
      </c>
      <c r="AN293" s="17" t="e">
        <f>VLOOKUP(R293,[1]Lookups!$H$3:$I$69,2,FALSE)</f>
        <v>#N/A</v>
      </c>
      <c r="AO293" s="17" t="e">
        <f>VLOOKUP(T293,[1]Lookups!$H$3:$I$69,2,FALSE)</f>
        <v>#N/A</v>
      </c>
      <c r="AP293" s="17" t="e">
        <f>VLOOKUP(AN293,[1]Lookups!$N$3:$O$11,2,FALSE)</f>
        <v>#N/A</v>
      </c>
      <c r="AQ293" s="18" t="e">
        <f>COUNTIFS('[1]Deals (investment)'!$B:$B,$A293)</f>
        <v>#VALUE!</v>
      </c>
      <c r="AR293" s="18" t="e">
        <f>COUNTIFS('[1]Deals (investment)'!$B:$B,$A293,'[1]Deals (investment)'!$T:$T,$AW$1)+COUNTIFS('[1]Deals (investment)'!$B:$B,$A293,'[1]Deals (investment)'!$T:$T,$AX$1)+COUNTIFS('[1]Deals (investment)'!$B:$B,$A293,'[1]Deals (investment)'!$T:$T,$AY$1)</f>
        <v>#VALUE!</v>
      </c>
      <c r="AS293" s="17" t="e">
        <f>SUMIFS('[1]Deals (investment)'!$C:$C,'[1]Deals (investment)'!$B:$B,$A293)</f>
        <v>#VALUE!</v>
      </c>
      <c r="AT293" s="17" t="e">
        <f t="shared" si="37"/>
        <v>#VALUE!</v>
      </c>
      <c r="AU293" s="18" t="e">
        <f>COUNTIF('[1]Deals (Exits)'!$B:$B,A293)</f>
        <v>#VALUE!</v>
      </c>
      <c r="AV293" s="17" t="e">
        <f>SUMIFS('[1]Deals (investment)'!$C:$C,'[1]Deals (investment)'!$B:$B,$A293,'[1]Deals (investment)'!$T:$T,AV$1)</f>
        <v>#VALUE!</v>
      </c>
      <c r="AW293" s="17" t="e">
        <f>SUMIFS('[1]Deals (investment)'!$C:$C,'[1]Deals (investment)'!$B:$B,$A293,'[1]Deals (investment)'!$T:$T,AW$1)</f>
        <v>#VALUE!</v>
      </c>
      <c r="AX293" s="17" t="e">
        <f>SUMIFS('[1]Deals (investment)'!$C:$C,'[1]Deals (investment)'!$B:$B,$A293,'[1]Deals (investment)'!$T:$T,AX$1)</f>
        <v>#VALUE!</v>
      </c>
      <c r="AY293" s="17" t="e">
        <f>SUMIFS('[1]Deals (investment)'!$C:$C,'[1]Deals (investment)'!$B:$B,$A293,'[1]Deals (investment)'!$T:$T,AY$1)</f>
        <v>#VALUE!</v>
      </c>
      <c r="AZ293" s="17" t="e">
        <f>SUMIFS('[1]Deals (investment)'!$C:$C,'[1]Deals (investment)'!$B:$B,$A293,'[1]Deals (investment)'!$T:$T,AZ$1)</f>
        <v>#VALUE!</v>
      </c>
      <c r="BA293" s="17" t="e">
        <f>SUMIFS('[1]Deals (investment)'!$C:$C,'[1]Deals (investment)'!$B:$B,$A293,'[1]Deals (investment)'!$T:$T,BA$1)</f>
        <v>#VALUE!</v>
      </c>
      <c r="BB293" s="17" t="e">
        <f>SUMIFS('[1]Deals (investment)'!$C:$C,'[1]Deals (investment)'!$B:$B,$A293,'[1]Deals (investment)'!$T:$T,BB$1)</f>
        <v>#VALUE!</v>
      </c>
      <c r="BC293" s="17" t="e">
        <f>SUMIFS('[1]Deals (Exits)'!$C:$C,'[1]Deals (Exits)'!$B:$B,$A293)</f>
        <v>#VALUE!</v>
      </c>
      <c r="BD293" s="17" t="e">
        <f>SUMIFS('[1]Deals (investment)'!$C:$C,'[1]Deals (investment)'!$B:$B,$A293,'[1]Deals (investment)'!$V:$V,BD$1)</f>
        <v>#VALUE!</v>
      </c>
      <c r="BE293" s="17" t="e">
        <f>SUMIFS('[1]Deals (investment)'!$C:$C,'[1]Deals (investment)'!$B:$B,$A293,'[1]Deals (investment)'!$V:$V,BE$1)</f>
        <v>#VALUE!</v>
      </c>
      <c r="BF293" s="17" t="e">
        <f>SUMIFS('[1]Deals (investment)'!$C:$C,'[1]Deals (investment)'!$B:$B,$A293,'[1]Deals (investment)'!$V:$V,BF$1)</f>
        <v>#VALUE!</v>
      </c>
      <c r="BG293" s="17" t="e">
        <f>SUMIFS('[1]Deals (investment)'!$C:$C,'[1]Deals (investment)'!$B:$B,$A293,'[1]Deals (investment)'!$V:$V,BG$1)</f>
        <v>#VALUE!</v>
      </c>
      <c r="BH293" s="17" t="e">
        <f>SUMIFS('[1]Deals (investment)'!$C:$C,'[1]Deals (investment)'!$B:$B,$A293,'[1]Deals (investment)'!$V:$V,BH$1)</f>
        <v>#VALUE!</v>
      </c>
      <c r="BI293" s="17" t="e">
        <f>SUMIFS('[1]Deals (investment)'!$C:$C,'[1]Deals (investment)'!$B:$B,$A293,'[1]Deals (investment)'!$V:$V,BI$1)</f>
        <v>#VALUE!</v>
      </c>
      <c r="BJ293" s="17" t="e">
        <f>SUMIFS('[1]Deals (investment)'!$C:$C,'[1]Deals (investment)'!$B:$B,$A293,'[1]Deals (investment)'!$V:$V,BJ$1)</f>
        <v>#VALUE!</v>
      </c>
      <c r="BK293" s="17" t="e">
        <f>SUMIFS('[1]Deals (investment)'!$C:$C,'[1]Deals (investment)'!$B:$B,$A293,'[1]Deals (investment)'!$V:$V,BK$1)</f>
        <v>#VALUE!</v>
      </c>
      <c r="BL293" s="17" t="e">
        <f>SUMIFS('[1]Deals (investment)'!$C:$C,'[1]Deals (investment)'!$B:$B,$A293,'[1]Deals (investment)'!$V:$V,BL$1)</f>
        <v>#VALUE!</v>
      </c>
      <c r="BM293" s="17" t="e">
        <f>SUMIFS('[1]Deals (investment)'!$C:$C,'[1]Deals (investment)'!$B:$B,$A293,'[1]Deals (investment)'!$V:$V,BM$1)</f>
        <v>#VALUE!</v>
      </c>
      <c r="BN293" s="15"/>
      <c r="BO293" s="15"/>
      <c r="BP293" s="22"/>
      <c r="BQ293" s="15"/>
      <c r="BR293" s="15"/>
      <c r="BS293" s="15"/>
      <c r="BT293" s="15"/>
      <c r="BU293" s="15"/>
      <c r="BV293" s="15"/>
      <c r="BW293" s="15"/>
      <c r="BX293" s="15"/>
      <c r="BY293" s="15"/>
      <c r="BZ293" s="15"/>
      <c r="CA293" s="15"/>
      <c r="CB293" s="15"/>
      <c r="CC293" s="15"/>
      <c r="CD293" s="15"/>
      <c r="CE293" s="15"/>
      <c r="CF293" s="15"/>
      <c r="CG293" s="15"/>
      <c r="CH293" s="15"/>
      <c r="CI293" s="15"/>
      <c r="CJ293" s="15"/>
    </row>
    <row r="294" spans="1:117" ht="12.75">
      <c r="A294" s="15" t="s">
        <v>2510</v>
      </c>
      <c r="B294" s="15" t="s">
        <v>2511</v>
      </c>
      <c r="C294" s="15" t="s">
        <v>58</v>
      </c>
      <c r="D294" s="16">
        <v>2018</v>
      </c>
      <c r="E294" s="15" t="s">
        <v>272</v>
      </c>
      <c r="F294" s="15"/>
      <c r="G294" s="15" t="s">
        <v>273</v>
      </c>
      <c r="H294" s="15" t="s">
        <v>273</v>
      </c>
      <c r="I294" s="15" t="s">
        <v>273</v>
      </c>
      <c r="J294" s="15"/>
      <c r="K294" s="17" t="e">
        <f t="shared" si="36"/>
        <v>#VALUE!</v>
      </c>
      <c r="L294" s="15"/>
      <c r="M294" s="18" t="e">
        <f t="shared" si="24"/>
        <v>#VALUE!</v>
      </c>
      <c r="N294" s="15"/>
      <c r="O294" s="15"/>
      <c r="P294" s="15"/>
      <c r="Q294" s="15"/>
      <c r="R294" s="15"/>
      <c r="S294" s="19"/>
      <c r="T294" s="15"/>
      <c r="U294" s="17"/>
      <c r="V294" s="15" t="s">
        <v>2512</v>
      </c>
      <c r="W294" s="15"/>
      <c r="X294" s="15" t="s">
        <v>134</v>
      </c>
      <c r="Y294" s="15" t="s">
        <v>2513</v>
      </c>
      <c r="AB294" s="32">
        <v>43506</v>
      </c>
      <c r="AC294" s="15"/>
      <c r="AD294" s="21" t="s">
        <v>2514</v>
      </c>
      <c r="AE294" s="15"/>
      <c r="AF294" s="15"/>
      <c r="AG294" s="22">
        <f t="shared" si="38"/>
        <v>0.45161290322580644</v>
      </c>
      <c r="AH294" s="15" t="e">
        <f t="shared" si="34"/>
        <v>#VALUE!</v>
      </c>
      <c r="AI294" s="22" t="str">
        <f>VLOOKUP(A294,'[1]Deals (investment)'!$B$2:$Z$1497,1,FALSE)</f>
        <v>ShareHouse</v>
      </c>
      <c r="AJ294" s="22">
        <f>VLOOKUP(A294,'[1]Deals (investment)'!$B$2:$Z$870,15,FALSE)</f>
        <v>1</v>
      </c>
      <c r="AK294" s="17" t="e">
        <f>VLOOKUP(A294,'[1]Deals (Exits)'!B:B,1,FALSE)</f>
        <v>#N/A</v>
      </c>
      <c r="AL294" s="23">
        <f>VLOOKUP(G294,[1]Lookups!$V$3:$Y$197,4,FALSE)</f>
        <v>0</v>
      </c>
      <c r="AM294" s="17" t="str">
        <f>VLOOKUP(X294,[1]Lookups!$B$3:$C$200,2,FALSE)</f>
        <v>Transport &amp; Logistics</v>
      </c>
      <c r="AN294" s="17" t="e">
        <f>VLOOKUP(R294,[1]Lookups!$H$3:$I$69,2,FALSE)</f>
        <v>#N/A</v>
      </c>
      <c r="AO294" s="17" t="e">
        <f>VLOOKUP(T294,[1]Lookups!$H$3:$I$69,2,FALSE)</f>
        <v>#N/A</v>
      </c>
      <c r="AP294" s="17" t="e">
        <f>VLOOKUP(AN294,[1]Lookups!$N$3:$O$11,2,FALSE)</f>
        <v>#N/A</v>
      </c>
      <c r="AQ294" s="18" t="e">
        <f>COUNTIFS('[1]Deals (investment)'!$B:$B,$A294)</f>
        <v>#VALUE!</v>
      </c>
      <c r="AR294" s="18" t="e">
        <f>COUNTIFS('[1]Deals (investment)'!$B:$B,$A294,'[1]Deals (investment)'!$T:$T,$AW$1)+COUNTIFS('[1]Deals (investment)'!$B:$B,$A294,'[1]Deals (investment)'!$T:$T,$AX$1)+COUNTIFS('[1]Deals (investment)'!$B:$B,$A294,'[1]Deals (investment)'!$T:$T,$AY$1)</f>
        <v>#VALUE!</v>
      </c>
      <c r="AS294" s="17" t="e">
        <f>SUMIFS('[1]Deals (investment)'!$C:$C,'[1]Deals (investment)'!$B:$B,$A294)</f>
        <v>#VALUE!</v>
      </c>
      <c r="AT294" s="17" t="e">
        <f t="shared" si="37"/>
        <v>#VALUE!</v>
      </c>
      <c r="AU294" s="18" t="e">
        <f>COUNTIF('[1]Deals (Exits)'!$B:$B,A294)</f>
        <v>#VALUE!</v>
      </c>
      <c r="AV294" s="17" t="e">
        <f>SUMIFS('[1]Deals (investment)'!$C:$C,'[1]Deals (investment)'!$B:$B,$A294,'[1]Deals (investment)'!$T:$T,AV$1)</f>
        <v>#VALUE!</v>
      </c>
      <c r="AW294" s="17" t="e">
        <f>SUMIFS('[1]Deals (investment)'!$C:$C,'[1]Deals (investment)'!$B:$B,$A294,'[1]Deals (investment)'!$T:$T,AW$1)</f>
        <v>#VALUE!</v>
      </c>
      <c r="AX294" s="17" t="e">
        <f>SUMIFS('[1]Deals (investment)'!$C:$C,'[1]Deals (investment)'!$B:$B,$A294,'[1]Deals (investment)'!$T:$T,AX$1)</f>
        <v>#VALUE!</v>
      </c>
      <c r="AY294" s="17" t="e">
        <f>SUMIFS('[1]Deals (investment)'!$C:$C,'[1]Deals (investment)'!$B:$B,$A294,'[1]Deals (investment)'!$T:$T,AY$1)</f>
        <v>#VALUE!</v>
      </c>
      <c r="AZ294" s="17" t="e">
        <f>SUMIFS('[1]Deals (investment)'!$C:$C,'[1]Deals (investment)'!$B:$B,$A294,'[1]Deals (investment)'!$T:$T,AZ$1)</f>
        <v>#VALUE!</v>
      </c>
      <c r="BA294" s="17" t="e">
        <f>SUMIFS('[1]Deals (investment)'!$C:$C,'[1]Deals (investment)'!$B:$B,$A294,'[1]Deals (investment)'!$T:$T,BA$1)</f>
        <v>#VALUE!</v>
      </c>
      <c r="BB294" s="17" t="e">
        <f>SUMIFS('[1]Deals (investment)'!$C:$C,'[1]Deals (investment)'!$B:$B,$A294,'[1]Deals (investment)'!$T:$T,BB$1)</f>
        <v>#VALUE!</v>
      </c>
      <c r="BC294" s="17" t="e">
        <f>SUMIFS('[1]Deals (Exits)'!$C:$C,'[1]Deals (Exits)'!$B:$B,$A294)</f>
        <v>#VALUE!</v>
      </c>
      <c r="BD294" s="17" t="e">
        <f>SUMIFS('[1]Deals (investment)'!$C:$C,'[1]Deals (investment)'!$B:$B,$A294,'[1]Deals (investment)'!$V:$V,BD$1)</f>
        <v>#VALUE!</v>
      </c>
      <c r="BE294" s="17" t="e">
        <f>SUMIFS('[1]Deals (investment)'!$C:$C,'[1]Deals (investment)'!$B:$B,$A294,'[1]Deals (investment)'!$V:$V,BE$1)</f>
        <v>#VALUE!</v>
      </c>
      <c r="BF294" s="17" t="e">
        <f>SUMIFS('[1]Deals (investment)'!$C:$C,'[1]Deals (investment)'!$B:$B,$A294,'[1]Deals (investment)'!$V:$V,BF$1)</f>
        <v>#VALUE!</v>
      </c>
      <c r="BG294" s="17" t="e">
        <f>SUMIFS('[1]Deals (investment)'!$C:$C,'[1]Deals (investment)'!$B:$B,$A294,'[1]Deals (investment)'!$V:$V,BG$1)</f>
        <v>#VALUE!</v>
      </c>
      <c r="BH294" s="17" t="e">
        <f>SUMIFS('[1]Deals (investment)'!$C:$C,'[1]Deals (investment)'!$B:$B,$A294,'[1]Deals (investment)'!$V:$V,BH$1)</f>
        <v>#VALUE!</v>
      </c>
      <c r="BI294" s="17" t="e">
        <f>SUMIFS('[1]Deals (investment)'!$C:$C,'[1]Deals (investment)'!$B:$B,$A294,'[1]Deals (investment)'!$V:$V,BI$1)</f>
        <v>#VALUE!</v>
      </c>
      <c r="BJ294" s="17" t="e">
        <f>SUMIFS('[1]Deals (investment)'!$C:$C,'[1]Deals (investment)'!$B:$B,$A294,'[1]Deals (investment)'!$V:$V,BJ$1)</f>
        <v>#VALUE!</v>
      </c>
      <c r="BK294" s="17" t="e">
        <f>SUMIFS('[1]Deals (investment)'!$C:$C,'[1]Deals (investment)'!$B:$B,$A294,'[1]Deals (investment)'!$V:$V,BK$1)</f>
        <v>#VALUE!</v>
      </c>
      <c r="BL294" s="17" t="e">
        <f>SUMIFS('[1]Deals (investment)'!$C:$C,'[1]Deals (investment)'!$B:$B,$A294,'[1]Deals (investment)'!$V:$V,BL$1)</f>
        <v>#VALUE!</v>
      </c>
      <c r="BM294" s="17" t="e">
        <f>SUMIFS('[1]Deals (investment)'!$C:$C,'[1]Deals (investment)'!$B:$B,$A294,'[1]Deals (investment)'!$V:$V,BM$1)</f>
        <v>#VALUE!</v>
      </c>
      <c r="BN294" s="15"/>
      <c r="BO294" s="15"/>
      <c r="BP294" s="22"/>
      <c r="BQ294" s="15"/>
      <c r="BR294" s="15"/>
      <c r="BS294" s="15"/>
      <c r="BT294" s="15"/>
      <c r="BU294" s="15"/>
      <c r="BV294" s="15"/>
      <c r="BW294" s="15"/>
      <c r="BX294" s="15"/>
      <c r="BY294" s="15"/>
      <c r="BZ294" s="15"/>
      <c r="CA294" s="15"/>
      <c r="CB294" s="15"/>
      <c r="CC294" s="15"/>
      <c r="CD294" s="15" t="str">
        <f t="shared" ref="CD294:CD295" si="40">CONCATENATE(A294,B294,C294)</f>
        <v>ShareHouseSharehouse helps business find storage space whenever they need it, with the beauty of getting storage space as small as 20 sqm for whatever period they need it on one hand, and lets businesses rent out unused storage space, like that empty corner in your warehouse on the otherActive</v>
      </c>
      <c r="CE294" s="15"/>
      <c r="CF294" s="15"/>
      <c r="CG294" s="15"/>
      <c r="CH294" s="15"/>
      <c r="CI294" s="15"/>
      <c r="CJ294" s="15"/>
    </row>
    <row r="295" spans="1:117" ht="12.75">
      <c r="A295" s="15" t="s">
        <v>2515</v>
      </c>
      <c r="B295" s="15" t="s">
        <v>2516</v>
      </c>
      <c r="C295" s="15" t="s">
        <v>58</v>
      </c>
      <c r="D295" s="16">
        <v>2018</v>
      </c>
      <c r="E295" s="15" t="s">
        <v>272</v>
      </c>
      <c r="F295" s="15"/>
      <c r="G295" s="15" t="s">
        <v>273</v>
      </c>
      <c r="H295" s="15" t="s">
        <v>273</v>
      </c>
      <c r="I295" s="15" t="s">
        <v>273</v>
      </c>
      <c r="J295" s="15"/>
      <c r="K295" s="17" t="e">
        <f t="shared" si="36"/>
        <v>#VALUE!</v>
      </c>
      <c r="L295" s="15"/>
      <c r="M295" s="18" t="e">
        <f t="shared" si="24"/>
        <v>#VALUE!</v>
      </c>
      <c r="N295" s="15"/>
      <c r="O295" s="15"/>
      <c r="P295" s="15"/>
      <c r="Q295" s="15"/>
      <c r="R295" s="15"/>
      <c r="S295" s="19"/>
      <c r="T295" s="15"/>
      <c r="U295" s="17"/>
      <c r="V295" s="15" t="s">
        <v>2517</v>
      </c>
      <c r="W295" s="15"/>
      <c r="X295" s="15" t="s">
        <v>134</v>
      </c>
      <c r="Y295" s="15" t="s">
        <v>2518</v>
      </c>
      <c r="AB295" s="32">
        <v>43506</v>
      </c>
      <c r="AC295" s="21" t="s">
        <v>2519</v>
      </c>
      <c r="AD295" s="21" t="s">
        <v>2520</v>
      </c>
      <c r="AE295" s="15"/>
      <c r="AF295" s="15"/>
      <c r="AG295" s="22">
        <f t="shared" si="38"/>
        <v>0.4838709677419355</v>
      </c>
      <c r="AH295" s="15" t="e">
        <f t="shared" si="34"/>
        <v>#VALUE!</v>
      </c>
      <c r="AI295" s="22" t="str">
        <f>VLOOKUP(A295,'[1]Deals (investment)'!$B$2:$Z$1497,1,FALSE)</f>
        <v>Truckr Technologies</v>
      </c>
      <c r="AJ295" s="22">
        <f>VLOOKUP(A295,'[1]Deals (investment)'!$B$2:$Z$870,15,FALSE)</f>
        <v>1</v>
      </c>
      <c r="AK295" s="17" t="e">
        <f>VLOOKUP(A295,'[1]Deals (Exits)'!B:B,1,FALSE)</f>
        <v>#N/A</v>
      </c>
      <c r="AL295" s="23">
        <f>VLOOKUP(G295,[1]Lookups!$V$3:$Y$197,4,FALSE)</f>
        <v>0</v>
      </c>
      <c r="AM295" s="17" t="str">
        <f>VLOOKUP(X295,[1]Lookups!$B$3:$C$200,2,FALSE)</f>
        <v>Transport &amp; Logistics</v>
      </c>
      <c r="AN295" s="17" t="e">
        <f>VLOOKUP(R295,[1]Lookups!$H$3:$I$69,2,FALSE)</f>
        <v>#N/A</v>
      </c>
      <c r="AO295" s="17" t="e">
        <f>VLOOKUP(T295,[1]Lookups!$H$3:$I$69,2,FALSE)</f>
        <v>#N/A</v>
      </c>
      <c r="AP295" s="17" t="e">
        <f>VLOOKUP(AN295,[1]Lookups!$N$3:$O$11,2,FALSE)</f>
        <v>#N/A</v>
      </c>
      <c r="AQ295" s="18" t="e">
        <f>COUNTIFS('[1]Deals (investment)'!$B:$B,$A295)</f>
        <v>#VALUE!</v>
      </c>
      <c r="AR295" s="18" t="e">
        <f>COUNTIFS('[1]Deals (investment)'!$B:$B,$A295,'[1]Deals (investment)'!$T:$T,$AW$1)+COUNTIFS('[1]Deals (investment)'!$B:$B,$A295,'[1]Deals (investment)'!$T:$T,$AX$1)+COUNTIFS('[1]Deals (investment)'!$B:$B,$A295,'[1]Deals (investment)'!$T:$T,$AY$1)</f>
        <v>#VALUE!</v>
      </c>
      <c r="AS295" s="17" t="e">
        <f>SUMIFS('[1]Deals (investment)'!$C:$C,'[1]Deals (investment)'!$B:$B,$A295)</f>
        <v>#VALUE!</v>
      </c>
      <c r="AT295" s="17" t="e">
        <f t="shared" si="37"/>
        <v>#VALUE!</v>
      </c>
      <c r="AU295" s="18" t="e">
        <f>COUNTIF('[1]Deals (Exits)'!$B:$B,A295)</f>
        <v>#VALUE!</v>
      </c>
      <c r="AV295" s="17" t="e">
        <f>SUMIFS('[1]Deals (investment)'!$C:$C,'[1]Deals (investment)'!$B:$B,$A295,'[1]Deals (investment)'!$T:$T,AV$1)</f>
        <v>#VALUE!</v>
      </c>
      <c r="AW295" s="17" t="e">
        <f>SUMIFS('[1]Deals (investment)'!$C:$C,'[1]Deals (investment)'!$B:$B,$A295,'[1]Deals (investment)'!$T:$T,AW$1)</f>
        <v>#VALUE!</v>
      </c>
      <c r="AX295" s="17" t="e">
        <f>SUMIFS('[1]Deals (investment)'!$C:$C,'[1]Deals (investment)'!$B:$B,$A295,'[1]Deals (investment)'!$T:$T,AX$1)</f>
        <v>#VALUE!</v>
      </c>
      <c r="AY295" s="17" t="e">
        <f>SUMIFS('[1]Deals (investment)'!$C:$C,'[1]Deals (investment)'!$B:$B,$A295,'[1]Deals (investment)'!$T:$T,AY$1)</f>
        <v>#VALUE!</v>
      </c>
      <c r="AZ295" s="17" t="e">
        <f>SUMIFS('[1]Deals (investment)'!$C:$C,'[1]Deals (investment)'!$B:$B,$A295,'[1]Deals (investment)'!$T:$T,AZ$1)</f>
        <v>#VALUE!</v>
      </c>
      <c r="BA295" s="17" t="e">
        <f>SUMIFS('[1]Deals (investment)'!$C:$C,'[1]Deals (investment)'!$B:$B,$A295,'[1]Deals (investment)'!$T:$T,BA$1)</f>
        <v>#VALUE!</v>
      </c>
      <c r="BB295" s="17" t="e">
        <f>SUMIFS('[1]Deals (investment)'!$C:$C,'[1]Deals (investment)'!$B:$B,$A295,'[1]Deals (investment)'!$T:$T,BB$1)</f>
        <v>#VALUE!</v>
      </c>
      <c r="BC295" s="17" t="e">
        <f>SUMIFS('[1]Deals (Exits)'!$C:$C,'[1]Deals (Exits)'!$B:$B,$A295)</f>
        <v>#VALUE!</v>
      </c>
      <c r="BD295" s="17" t="e">
        <f>SUMIFS('[1]Deals (investment)'!$C:$C,'[1]Deals (investment)'!$B:$B,$A295,'[1]Deals (investment)'!$V:$V,BD$1)</f>
        <v>#VALUE!</v>
      </c>
      <c r="BE295" s="17" t="e">
        <f>SUMIFS('[1]Deals (investment)'!$C:$C,'[1]Deals (investment)'!$B:$B,$A295,'[1]Deals (investment)'!$V:$V,BE$1)</f>
        <v>#VALUE!</v>
      </c>
      <c r="BF295" s="17" t="e">
        <f>SUMIFS('[1]Deals (investment)'!$C:$C,'[1]Deals (investment)'!$B:$B,$A295,'[1]Deals (investment)'!$V:$V,BF$1)</f>
        <v>#VALUE!</v>
      </c>
      <c r="BG295" s="17" t="e">
        <f>SUMIFS('[1]Deals (investment)'!$C:$C,'[1]Deals (investment)'!$B:$B,$A295,'[1]Deals (investment)'!$V:$V,BG$1)</f>
        <v>#VALUE!</v>
      </c>
      <c r="BH295" s="17" t="e">
        <f>SUMIFS('[1]Deals (investment)'!$C:$C,'[1]Deals (investment)'!$B:$B,$A295,'[1]Deals (investment)'!$V:$V,BH$1)</f>
        <v>#VALUE!</v>
      </c>
      <c r="BI295" s="17" t="e">
        <f>SUMIFS('[1]Deals (investment)'!$C:$C,'[1]Deals (investment)'!$B:$B,$A295,'[1]Deals (investment)'!$V:$V,BI$1)</f>
        <v>#VALUE!</v>
      </c>
      <c r="BJ295" s="17" t="e">
        <f>SUMIFS('[1]Deals (investment)'!$C:$C,'[1]Deals (investment)'!$B:$B,$A295,'[1]Deals (investment)'!$V:$V,BJ$1)</f>
        <v>#VALUE!</v>
      </c>
      <c r="BK295" s="17" t="e">
        <f>SUMIFS('[1]Deals (investment)'!$C:$C,'[1]Deals (investment)'!$B:$B,$A295,'[1]Deals (investment)'!$V:$V,BK$1)</f>
        <v>#VALUE!</v>
      </c>
      <c r="BL295" s="17" t="e">
        <f>SUMIFS('[1]Deals (investment)'!$C:$C,'[1]Deals (investment)'!$B:$B,$A295,'[1]Deals (investment)'!$V:$V,BL$1)</f>
        <v>#VALUE!</v>
      </c>
      <c r="BM295" s="17" t="e">
        <f>SUMIFS('[1]Deals (investment)'!$C:$C,'[1]Deals (investment)'!$B:$B,$A295,'[1]Deals (investment)'!$V:$V,BM$1)</f>
        <v>#VALUE!</v>
      </c>
      <c r="BN295" s="15"/>
      <c r="BO295" s="15"/>
      <c r="BP295" s="22"/>
      <c r="BQ295" s="15"/>
      <c r="BR295" s="15"/>
      <c r="BS295" s="15"/>
      <c r="BT295" s="15"/>
      <c r="BU295" s="15"/>
      <c r="BV295" s="15"/>
      <c r="BW295" s="15"/>
      <c r="BX295" s="15"/>
      <c r="BY295" s="15"/>
      <c r="BZ295" s="15"/>
      <c r="CA295" s="15"/>
      <c r="CB295" s="15"/>
      <c r="CC295" s="15"/>
      <c r="CD295" s="15" t="str">
        <f t="shared" si="40"/>
        <v>Truckr TechnologiesTruckr Technologies is a secure and centralized marketplace which enables listing and booking of third-party trucks. Truckr gives real-time visibility, cargo-in-transit insurance and proper communication channels to cargo owners such as shippers and freight forwarders. Through Truckr, cargo owners cut down the cost of transportation by at least 30% by utilizing empty milesActive</v>
      </c>
      <c r="CE295" s="15"/>
      <c r="CF295" s="15"/>
      <c r="CG295" s="15"/>
      <c r="CH295" s="15"/>
      <c r="CI295" s="15"/>
      <c r="CJ295" s="15"/>
      <c r="DM295">
        <v>273</v>
      </c>
    </row>
    <row r="296" spans="1:117" ht="12.75">
      <c r="A296" s="15" t="s">
        <v>2521</v>
      </c>
      <c r="B296" s="15" t="s">
        <v>2522</v>
      </c>
      <c r="C296" s="15" t="s">
        <v>58</v>
      </c>
      <c r="D296" s="16">
        <v>2013</v>
      </c>
      <c r="E296" s="15" t="s">
        <v>2523</v>
      </c>
      <c r="F296" s="17" t="s">
        <v>110</v>
      </c>
      <c r="G296" s="15" t="s">
        <v>118</v>
      </c>
      <c r="H296" s="15" t="s">
        <v>118</v>
      </c>
      <c r="I296" s="17" t="s">
        <v>118</v>
      </c>
      <c r="J296" s="17"/>
      <c r="K296" s="17" t="e">
        <f t="shared" si="36"/>
        <v>#VALUE!</v>
      </c>
      <c r="L296" s="15"/>
      <c r="M296" s="18" t="e">
        <f t="shared" si="24"/>
        <v>#VALUE!</v>
      </c>
      <c r="N296" s="15" t="s">
        <v>2524</v>
      </c>
      <c r="O296" s="15"/>
      <c r="P296" s="15"/>
      <c r="Q296" s="24" t="e">
        <f ca="1">_xludf.MAXIFS('[1]Deals (investment)'!A:A,'[1]Deals (investment)'!B:B,A296)</f>
        <v>#NAME?</v>
      </c>
      <c r="R296" s="15" t="s">
        <v>375</v>
      </c>
      <c r="S296" s="19">
        <v>90000</v>
      </c>
      <c r="T296" s="15" t="s">
        <v>375</v>
      </c>
      <c r="U296" s="19">
        <v>90000</v>
      </c>
      <c r="V296" s="15" t="s">
        <v>2525</v>
      </c>
      <c r="W296" s="15">
        <v>0</v>
      </c>
      <c r="X296" s="15" t="s">
        <v>191</v>
      </c>
      <c r="Y296" s="17" t="s">
        <v>2526</v>
      </c>
      <c r="Z296" s="25" t="s">
        <v>147</v>
      </c>
      <c r="AA296" s="25" t="s">
        <v>110</v>
      </c>
      <c r="AB296" s="30" t="s">
        <v>286</v>
      </c>
      <c r="AC296" s="31" t="s">
        <v>2527</v>
      </c>
      <c r="AD296" s="31" t="s">
        <v>2528</v>
      </c>
      <c r="AE296" s="21" t="s">
        <v>2529</v>
      </c>
      <c r="AF296" s="21" t="s">
        <v>2530</v>
      </c>
      <c r="AG296" s="22">
        <f t="shared" ca="1" si="38"/>
        <v>0.87096774193548387</v>
      </c>
      <c r="AH296" s="15" t="str">
        <f t="shared" si="34"/>
        <v/>
      </c>
      <c r="AI296" s="22" t="str">
        <f>VLOOKUP(A296,'[1]Deals (investment)'!$B$2:$Z$1497,1,FALSE)</f>
        <v>Arifu</v>
      </c>
      <c r="AJ296" s="22">
        <f>VLOOKUP(A296,'[1]Deals (investment)'!$B$2:$Z$870,15,FALSE)</f>
        <v>1</v>
      </c>
      <c r="AK296" s="17" t="e">
        <f>VLOOKUP(A296,'[1]Deals (Exits)'!B:B,1,FALSE)</f>
        <v>#N/A</v>
      </c>
      <c r="AL296" s="23">
        <f>VLOOKUP(G296,[1]Lookups!$V$3:$Y$197,4,FALSE)</f>
        <v>0</v>
      </c>
      <c r="AM296" s="17" t="str">
        <f>VLOOKUP(X296,[1]Lookups!$B$3:$C$200,2,FALSE)</f>
        <v>Education</v>
      </c>
      <c r="AN296" s="17" t="str">
        <f>VLOOKUP(R296,[1]Lookups!$H$3:$I$69,2,FALSE)</f>
        <v>2. Seed</v>
      </c>
      <c r="AO296" s="17" t="str">
        <f>VLOOKUP(T296,[1]Lookups!$H$3:$I$69,2,FALSE)</f>
        <v>2. Seed</v>
      </c>
      <c r="AP296" s="17" t="str">
        <f>VLOOKUP(AN296,[1]Lookups!$N$3:$O$11,2,FALSE)</f>
        <v>Early</v>
      </c>
      <c r="AQ296" s="18" t="e">
        <f>COUNTIFS('[1]Deals (investment)'!$B:$B,$A296)</f>
        <v>#VALUE!</v>
      </c>
      <c r="AR296" s="18" t="e">
        <f>COUNTIFS('[1]Deals (investment)'!$B:$B,$A296,'[1]Deals (investment)'!$T:$T,$AW$1)+COUNTIFS('[1]Deals (investment)'!$B:$B,$A296,'[1]Deals (investment)'!$T:$T,$AX$1)+COUNTIFS('[1]Deals (investment)'!$B:$B,$A296,'[1]Deals (investment)'!$T:$T,$AY$1)</f>
        <v>#VALUE!</v>
      </c>
      <c r="AS296" s="17" t="e">
        <f>SUMIFS('[1]Deals (investment)'!$C:$C,'[1]Deals (investment)'!$B:$B,$A296)</f>
        <v>#VALUE!</v>
      </c>
      <c r="AT296" s="17" t="e">
        <f t="shared" si="37"/>
        <v>#VALUE!</v>
      </c>
      <c r="AU296" s="18" t="e">
        <f>COUNTIF('[1]Deals (Exits)'!$B:$B,A296)</f>
        <v>#VALUE!</v>
      </c>
      <c r="AV296" s="17" t="e">
        <f>SUMIFS('[1]Deals (investment)'!$C:$C,'[1]Deals (investment)'!$B:$B,$A296,'[1]Deals (investment)'!$T:$T,AV$1)</f>
        <v>#VALUE!</v>
      </c>
      <c r="AW296" s="17" t="e">
        <f>SUMIFS('[1]Deals (investment)'!$C:$C,'[1]Deals (investment)'!$B:$B,$A296,'[1]Deals (investment)'!$T:$T,AW$1)</f>
        <v>#VALUE!</v>
      </c>
      <c r="AX296" s="17" t="e">
        <f>SUMIFS('[1]Deals (investment)'!$C:$C,'[1]Deals (investment)'!$B:$B,$A296,'[1]Deals (investment)'!$T:$T,AX$1)</f>
        <v>#VALUE!</v>
      </c>
      <c r="AY296" s="17" t="e">
        <f>SUMIFS('[1]Deals (investment)'!$C:$C,'[1]Deals (investment)'!$B:$B,$A296,'[1]Deals (investment)'!$T:$T,AY$1)</f>
        <v>#VALUE!</v>
      </c>
      <c r="AZ296" s="17" t="e">
        <f>SUMIFS('[1]Deals (investment)'!$C:$C,'[1]Deals (investment)'!$B:$B,$A296,'[1]Deals (investment)'!$T:$T,AZ$1)</f>
        <v>#VALUE!</v>
      </c>
      <c r="BA296" s="17" t="e">
        <f>SUMIFS('[1]Deals (investment)'!$C:$C,'[1]Deals (investment)'!$B:$B,$A296,'[1]Deals (investment)'!$T:$T,BA$1)</f>
        <v>#VALUE!</v>
      </c>
      <c r="BB296" s="17" t="e">
        <f>SUMIFS('[1]Deals (investment)'!$C:$C,'[1]Deals (investment)'!$B:$B,$A296,'[1]Deals (investment)'!$T:$T,BB$1)</f>
        <v>#VALUE!</v>
      </c>
      <c r="BC296" s="17" t="e">
        <f>SUMIFS('[1]Deals (Exits)'!$C:$C,'[1]Deals (Exits)'!$B:$B,$A296)</f>
        <v>#VALUE!</v>
      </c>
      <c r="BD296" s="17" t="e">
        <f>SUMIFS('[1]Deals (investment)'!$C:$C,'[1]Deals (investment)'!$B:$B,$A296,'[1]Deals (investment)'!$V:$V,BD$1)</f>
        <v>#VALUE!</v>
      </c>
      <c r="BE296" s="17" t="e">
        <f>SUMIFS('[1]Deals (investment)'!$C:$C,'[1]Deals (investment)'!$B:$B,$A296,'[1]Deals (investment)'!$V:$V,BE$1)</f>
        <v>#VALUE!</v>
      </c>
      <c r="BF296" s="17" t="e">
        <f>SUMIFS('[1]Deals (investment)'!$C:$C,'[1]Deals (investment)'!$B:$B,$A296,'[1]Deals (investment)'!$V:$V,BF$1)</f>
        <v>#VALUE!</v>
      </c>
      <c r="BG296" s="17" t="e">
        <f>SUMIFS('[1]Deals (investment)'!$C:$C,'[1]Deals (investment)'!$B:$B,$A296,'[1]Deals (investment)'!$V:$V,BG$1)</f>
        <v>#VALUE!</v>
      </c>
      <c r="BH296" s="17" t="e">
        <f>SUMIFS('[1]Deals (investment)'!$C:$C,'[1]Deals (investment)'!$B:$B,$A296,'[1]Deals (investment)'!$V:$V,BH$1)</f>
        <v>#VALUE!</v>
      </c>
      <c r="BI296" s="17" t="e">
        <f>SUMIFS('[1]Deals (investment)'!$C:$C,'[1]Deals (investment)'!$B:$B,$A296,'[1]Deals (investment)'!$V:$V,BI$1)</f>
        <v>#VALUE!</v>
      </c>
      <c r="BJ296" s="17" t="e">
        <f>SUMIFS('[1]Deals (investment)'!$C:$C,'[1]Deals (investment)'!$B:$B,$A296,'[1]Deals (investment)'!$V:$V,BJ$1)</f>
        <v>#VALUE!</v>
      </c>
      <c r="BK296" s="17" t="e">
        <f>SUMIFS('[1]Deals (investment)'!$C:$C,'[1]Deals (investment)'!$B:$B,$A296,'[1]Deals (investment)'!$V:$V,BK$1)</f>
        <v>#VALUE!</v>
      </c>
      <c r="BL296" s="17" t="e">
        <f>SUMIFS('[1]Deals (investment)'!$C:$C,'[1]Deals (investment)'!$B:$B,$A296,'[1]Deals (investment)'!$V:$V,BL$1)</f>
        <v>#VALUE!</v>
      </c>
      <c r="BM296" s="17" t="e">
        <f>SUMIFS('[1]Deals (investment)'!$C:$C,'[1]Deals (investment)'!$B:$B,$A296,'[1]Deals (investment)'!$V:$V,BM$1)</f>
        <v>#VALUE!</v>
      </c>
      <c r="BN296" s="15"/>
      <c r="BO296" s="15"/>
      <c r="BP296" s="22"/>
      <c r="BQ296" s="15"/>
      <c r="BR296" s="15"/>
      <c r="BS296" s="15"/>
      <c r="BT296" s="15"/>
      <c r="BU296" s="15"/>
      <c r="BV296" s="15"/>
      <c r="BW296" s="15"/>
      <c r="BX296" s="15"/>
      <c r="BY296" s="15"/>
      <c r="BZ296" s="15"/>
      <c r="CA296" s="15"/>
      <c r="CB296" s="15"/>
      <c r="CC296" s="15"/>
      <c r="CD296" s="15"/>
      <c r="CE296" s="15"/>
      <c r="CF296" s="15"/>
      <c r="CG296" s="15"/>
      <c r="CH296" s="15"/>
      <c r="CI296" s="15"/>
      <c r="CJ296" s="15"/>
    </row>
    <row r="297" spans="1:117" ht="12.75">
      <c r="A297" s="15" t="s">
        <v>2531</v>
      </c>
      <c r="B297" s="15" t="s">
        <v>2532</v>
      </c>
      <c r="C297" s="15" t="s">
        <v>58</v>
      </c>
      <c r="D297" s="16">
        <v>2016</v>
      </c>
      <c r="E297" s="15" t="s">
        <v>117</v>
      </c>
      <c r="F297" s="15" t="s">
        <v>199</v>
      </c>
      <c r="G297" s="15" t="s">
        <v>118</v>
      </c>
      <c r="H297" s="15" t="s">
        <v>118</v>
      </c>
      <c r="I297" s="15" t="s">
        <v>118</v>
      </c>
      <c r="J297" s="15"/>
      <c r="K297" s="17" t="e">
        <f t="shared" si="36"/>
        <v>#VALUE!</v>
      </c>
      <c r="L297" s="15"/>
      <c r="M297" s="18" t="e">
        <f t="shared" si="24"/>
        <v>#VALUE!</v>
      </c>
      <c r="N297" s="15"/>
      <c r="O297" s="15"/>
      <c r="P297" s="15"/>
      <c r="Q297" s="24" t="e">
        <f ca="1">_xludf.MAXIFS('[1]Deals (investment)'!A:A,'[1]Deals (investment)'!B:B,A297)</f>
        <v>#NAME?</v>
      </c>
      <c r="R297" s="15" t="s">
        <v>375</v>
      </c>
      <c r="S297" s="19">
        <v>50000</v>
      </c>
      <c r="T297" s="15" t="s">
        <v>375</v>
      </c>
      <c r="U297" s="17">
        <v>50000</v>
      </c>
      <c r="V297" s="15" t="s">
        <v>2533</v>
      </c>
      <c r="W297" s="15">
        <v>0</v>
      </c>
      <c r="X297" s="15" t="s">
        <v>256</v>
      </c>
      <c r="Y297" s="15" t="s">
        <v>2534</v>
      </c>
      <c r="AB297" s="32">
        <v>43506</v>
      </c>
      <c r="AC297" s="21" t="s">
        <v>2535</v>
      </c>
      <c r="AD297" s="21" t="s">
        <v>2536</v>
      </c>
      <c r="AE297" s="21" t="s">
        <v>2537</v>
      </c>
      <c r="AF297" s="21" t="s">
        <v>2538</v>
      </c>
      <c r="AG297" s="22">
        <f t="shared" ca="1" si="38"/>
        <v>0.77419354838709675</v>
      </c>
      <c r="AH297" s="15" t="e">
        <f t="shared" si="34"/>
        <v>#VALUE!</v>
      </c>
      <c r="AI297" s="22" t="str">
        <f>VLOOKUP(A297,'[1]Deals (investment)'!$B$2:$Z$1497,1,FALSE)</f>
        <v>Onesha</v>
      </c>
      <c r="AJ297" s="22">
        <f>VLOOKUP(A297,'[1]Deals (investment)'!$B$2:$Z$870,15,FALSE)</f>
        <v>1</v>
      </c>
      <c r="AK297" s="17" t="e">
        <f>VLOOKUP(A297,'[1]Deals (Exits)'!B:B,1,FALSE)</f>
        <v>#N/A</v>
      </c>
      <c r="AL297" s="23">
        <f>VLOOKUP(G297,[1]Lookups!$V$3:$Y$197,4,FALSE)</f>
        <v>0</v>
      </c>
      <c r="AM297" s="17" t="str">
        <f>VLOOKUP(X297,[1]Lookups!$B$3:$C$200,2,FALSE)</f>
        <v>Media &amp; Entertainment</v>
      </c>
      <c r="AN297" s="17" t="str">
        <f>VLOOKUP(R297,[1]Lookups!$H$3:$I$69,2,FALSE)</f>
        <v>2. Seed</v>
      </c>
      <c r="AO297" s="17" t="str">
        <f>VLOOKUP(T297,[1]Lookups!$H$3:$I$69,2,FALSE)</f>
        <v>2. Seed</v>
      </c>
      <c r="AP297" s="17" t="str">
        <f>VLOOKUP(AN297,[1]Lookups!$N$3:$O$11,2,FALSE)</f>
        <v>Early</v>
      </c>
      <c r="AQ297" s="18" t="e">
        <f>COUNTIFS('[1]Deals (investment)'!$B:$B,$A297)</f>
        <v>#VALUE!</v>
      </c>
      <c r="AR297" s="18" t="e">
        <f>COUNTIFS('[1]Deals (investment)'!$B:$B,$A297,'[1]Deals (investment)'!$T:$T,$AW$1)+COUNTIFS('[1]Deals (investment)'!$B:$B,$A297,'[1]Deals (investment)'!$T:$T,$AX$1)+COUNTIFS('[1]Deals (investment)'!$B:$B,$A297,'[1]Deals (investment)'!$T:$T,$AY$1)</f>
        <v>#VALUE!</v>
      </c>
      <c r="AS297" s="17" t="e">
        <f>SUMIFS('[1]Deals (investment)'!$C:$C,'[1]Deals (investment)'!$B:$B,$A297)</f>
        <v>#VALUE!</v>
      </c>
      <c r="AT297" s="17" t="e">
        <f t="shared" si="37"/>
        <v>#VALUE!</v>
      </c>
      <c r="AU297" s="18" t="e">
        <f>COUNTIF('[1]Deals (Exits)'!$B:$B,A297)</f>
        <v>#VALUE!</v>
      </c>
      <c r="AV297" s="17" t="e">
        <f>SUMIFS('[1]Deals (investment)'!$C:$C,'[1]Deals (investment)'!$B:$B,$A297,'[1]Deals (investment)'!$T:$T,AV$1)</f>
        <v>#VALUE!</v>
      </c>
      <c r="AW297" s="17" t="e">
        <f>SUMIFS('[1]Deals (investment)'!$C:$C,'[1]Deals (investment)'!$B:$B,$A297,'[1]Deals (investment)'!$T:$T,AW$1)</f>
        <v>#VALUE!</v>
      </c>
      <c r="AX297" s="17" t="e">
        <f>SUMIFS('[1]Deals (investment)'!$C:$C,'[1]Deals (investment)'!$B:$B,$A297,'[1]Deals (investment)'!$T:$T,AX$1)</f>
        <v>#VALUE!</v>
      </c>
      <c r="AY297" s="17" t="e">
        <f>SUMIFS('[1]Deals (investment)'!$C:$C,'[1]Deals (investment)'!$B:$B,$A297,'[1]Deals (investment)'!$T:$T,AY$1)</f>
        <v>#VALUE!</v>
      </c>
      <c r="AZ297" s="17" t="e">
        <f>SUMIFS('[1]Deals (investment)'!$C:$C,'[1]Deals (investment)'!$B:$B,$A297,'[1]Deals (investment)'!$T:$T,AZ$1)</f>
        <v>#VALUE!</v>
      </c>
      <c r="BA297" s="17" t="e">
        <f>SUMIFS('[1]Deals (investment)'!$C:$C,'[1]Deals (investment)'!$B:$B,$A297,'[1]Deals (investment)'!$T:$T,BA$1)</f>
        <v>#VALUE!</v>
      </c>
      <c r="BB297" s="17" t="e">
        <f>SUMIFS('[1]Deals (investment)'!$C:$C,'[1]Deals (investment)'!$B:$B,$A297,'[1]Deals (investment)'!$T:$T,BB$1)</f>
        <v>#VALUE!</v>
      </c>
      <c r="BC297" s="17" t="e">
        <f>SUMIFS('[1]Deals (Exits)'!$C:$C,'[1]Deals (Exits)'!$B:$B,$A297)</f>
        <v>#VALUE!</v>
      </c>
      <c r="BD297" s="17" t="e">
        <f>SUMIFS('[1]Deals (investment)'!$C:$C,'[1]Deals (investment)'!$B:$B,$A297,'[1]Deals (investment)'!$V:$V,BD$1)</f>
        <v>#VALUE!</v>
      </c>
      <c r="BE297" s="17" t="e">
        <f>SUMIFS('[1]Deals (investment)'!$C:$C,'[1]Deals (investment)'!$B:$B,$A297,'[1]Deals (investment)'!$V:$V,BE$1)</f>
        <v>#VALUE!</v>
      </c>
      <c r="BF297" s="17" t="e">
        <f>SUMIFS('[1]Deals (investment)'!$C:$C,'[1]Deals (investment)'!$B:$B,$A297,'[1]Deals (investment)'!$V:$V,BF$1)</f>
        <v>#VALUE!</v>
      </c>
      <c r="BG297" s="17" t="e">
        <f>SUMIFS('[1]Deals (investment)'!$C:$C,'[1]Deals (investment)'!$B:$B,$A297,'[1]Deals (investment)'!$V:$V,BG$1)</f>
        <v>#VALUE!</v>
      </c>
      <c r="BH297" s="17" t="e">
        <f>SUMIFS('[1]Deals (investment)'!$C:$C,'[1]Deals (investment)'!$B:$B,$A297,'[1]Deals (investment)'!$V:$V,BH$1)</f>
        <v>#VALUE!</v>
      </c>
      <c r="BI297" s="17" t="e">
        <f>SUMIFS('[1]Deals (investment)'!$C:$C,'[1]Deals (investment)'!$B:$B,$A297,'[1]Deals (investment)'!$V:$V,BI$1)</f>
        <v>#VALUE!</v>
      </c>
      <c r="BJ297" s="17" t="e">
        <f>SUMIFS('[1]Deals (investment)'!$C:$C,'[1]Deals (investment)'!$B:$B,$A297,'[1]Deals (investment)'!$V:$V,BJ$1)</f>
        <v>#VALUE!</v>
      </c>
      <c r="BK297" s="17" t="e">
        <f>SUMIFS('[1]Deals (investment)'!$C:$C,'[1]Deals (investment)'!$B:$B,$A297,'[1]Deals (investment)'!$V:$V,BK$1)</f>
        <v>#VALUE!</v>
      </c>
      <c r="BL297" s="17" t="e">
        <f>SUMIFS('[1]Deals (investment)'!$C:$C,'[1]Deals (investment)'!$B:$B,$A297,'[1]Deals (investment)'!$V:$V,BL$1)</f>
        <v>#VALUE!</v>
      </c>
      <c r="BM297" s="17" t="e">
        <f>SUMIFS('[1]Deals (investment)'!$C:$C,'[1]Deals (investment)'!$B:$B,$A297,'[1]Deals (investment)'!$V:$V,BM$1)</f>
        <v>#VALUE!</v>
      </c>
      <c r="BN297" s="15"/>
      <c r="BO297" s="15"/>
      <c r="BP297" s="22"/>
      <c r="BQ297" s="15"/>
      <c r="BR297" s="15"/>
      <c r="BS297" s="15"/>
      <c r="BT297" s="15"/>
      <c r="BU297" s="15"/>
      <c r="BV297" s="15"/>
      <c r="BW297" s="15"/>
      <c r="BX297" s="15"/>
      <c r="BY297" s="15"/>
      <c r="BZ297" s="15"/>
      <c r="CA297" s="15"/>
      <c r="CB297" s="15"/>
      <c r="CC297" s="15"/>
      <c r="CD297" s="15" t="str">
        <f t="shared" ref="CD297:CD299" si="41">CONCATENATE(A297,B297,C297)</f>
        <v>OneshaAt Onesha, we aim to make businesses in line with the times. We help you with design, digital and social media through our network of skilled creatives. We give your business a digital lifeline through content creation and strategy for a positive impact on your customers and your followers.Active</v>
      </c>
      <c r="CE297" s="15"/>
      <c r="CF297" s="15"/>
      <c r="CG297" s="15"/>
      <c r="CH297" s="15"/>
      <c r="CI297" s="15"/>
      <c r="CJ297" s="15"/>
    </row>
    <row r="298" spans="1:117" ht="12.75">
      <c r="A298" s="15" t="s">
        <v>2539</v>
      </c>
      <c r="B298" s="15" t="s">
        <v>2540</v>
      </c>
      <c r="C298" s="15" t="s">
        <v>58</v>
      </c>
      <c r="D298" s="16">
        <v>2017</v>
      </c>
      <c r="E298" s="15" t="s">
        <v>117</v>
      </c>
      <c r="F298" s="15"/>
      <c r="G298" s="15" t="s">
        <v>118</v>
      </c>
      <c r="H298" s="15" t="s">
        <v>118</v>
      </c>
      <c r="I298" s="15" t="s">
        <v>118</v>
      </c>
      <c r="J298" s="15"/>
      <c r="K298" s="17" t="e">
        <f t="shared" si="36"/>
        <v>#VALUE!</v>
      </c>
      <c r="L298" s="15"/>
      <c r="M298" s="18" t="e">
        <f t="shared" si="24"/>
        <v>#VALUE!</v>
      </c>
      <c r="N298" s="15"/>
      <c r="O298" s="15"/>
      <c r="P298" s="15"/>
      <c r="Q298" s="24" t="e">
        <f ca="1">_xludf.MAXIFS('[1]Deals (investment)'!A:A,'[1]Deals (investment)'!B:B,A298)</f>
        <v>#NAME?</v>
      </c>
      <c r="R298" s="15" t="s">
        <v>375</v>
      </c>
      <c r="S298" s="19">
        <v>50000</v>
      </c>
      <c r="T298" s="15" t="s">
        <v>375</v>
      </c>
      <c r="U298" s="17">
        <v>50000</v>
      </c>
      <c r="V298" s="15" t="s">
        <v>2541</v>
      </c>
      <c r="W298" s="15"/>
      <c r="X298" s="15" t="s">
        <v>670</v>
      </c>
      <c r="Y298" s="15" t="s">
        <v>2542</v>
      </c>
      <c r="AB298" s="32">
        <v>43506</v>
      </c>
      <c r="AC298" s="21" t="s">
        <v>2543</v>
      </c>
      <c r="AD298" s="21" t="s">
        <v>2544</v>
      </c>
      <c r="AE298" s="21" t="s">
        <v>2545</v>
      </c>
      <c r="AF298" s="21" t="s">
        <v>2546</v>
      </c>
      <c r="AG298" s="22">
        <f t="shared" ca="1" si="38"/>
        <v>0.70967741935483875</v>
      </c>
      <c r="AH298" s="15" t="str">
        <f t="shared" si="34"/>
        <v/>
      </c>
      <c r="AI298" s="22" t="str">
        <f>VLOOKUP(A298,'[1]Deals (investment)'!$B$2:$Z$1497,1,FALSE)</f>
        <v>TalkLift</v>
      </c>
      <c r="AJ298" s="22">
        <f>VLOOKUP(A298,'[1]Deals (investment)'!$B$2:$Z$870,15,FALSE)</f>
        <v>1</v>
      </c>
      <c r="AK298" s="17" t="e">
        <f>VLOOKUP(A298,'[1]Deals (Exits)'!B:B,1,FALSE)</f>
        <v>#N/A</v>
      </c>
      <c r="AL298" s="23">
        <f>VLOOKUP(G298,[1]Lookups!$V$3:$Y$197,4,FALSE)</f>
        <v>0</v>
      </c>
      <c r="AM298" s="17" t="str">
        <f>VLOOKUP(X298,[1]Lookups!$B$3:$C$200,2,FALSE)</f>
        <v>Other Technologies &amp; Information Technology</v>
      </c>
      <c r="AN298" s="17" t="str">
        <f>VLOOKUP(R298,[1]Lookups!$H$3:$I$69,2,FALSE)</f>
        <v>2. Seed</v>
      </c>
      <c r="AO298" s="17" t="str">
        <f>VLOOKUP(T298,[1]Lookups!$H$3:$I$69,2,FALSE)</f>
        <v>2. Seed</v>
      </c>
      <c r="AP298" s="17" t="str">
        <f>VLOOKUP(AN298,[1]Lookups!$N$3:$O$11,2,FALSE)</f>
        <v>Early</v>
      </c>
      <c r="AQ298" s="18" t="e">
        <f>COUNTIFS('[1]Deals (investment)'!$B:$B,$A298)</f>
        <v>#VALUE!</v>
      </c>
      <c r="AR298" s="18" t="e">
        <f>COUNTIFS('[1]Deals (investment)'!$B:$B,$A298,'[1]Deals (investment)'!$T:$T,$AW$1)+COUNTIFS('[1]Deals (investment)'!$B:$B,$A298,'[1]Deals (investment)'!$T:$T,$AX$1)+COUNTIFS('[1]Deals (investment)'!$B:$B,$A298,'[1]Deals (investment)'!$T:$T,$AY$1)</f>
        <v>#VALUE!</v>
      </c>
      <c r="AS298" s="17" t="e">
        <f>SUMIFS('[1]Deals (investment)'!$C:$C,'[1]Deals (investment)'!$B:$B,$A298)</f>
        <v>#VALUE!</v>
      </c>
      <c r="AT298" s="17" t="e">
        <f t="shared" si="37"/>
        <v>#VALUE!</v>
      </c>
      <c r="AU298" s="18" t="e">
        <f>COUNTIF('[1]Deals (Exits)'!$B:$B,A298)</f>
        <v>#VALUE!</v>
      </c>
      <c r="AV298" s="17" t="e">
        <f>SUMIFS('[1]Deals (investment)'!$C:$C,'[1]Deals (investment)'!$B:$B,$A298,'[1]Deals (investment)'!$T:$T,AV$1)</f>
        <v>#VALUE!</v>
      </c>
      <c r="AW298" s="17" t="e">
        <f>SUMIFS('[1]Deals (investment)'!$C:$C,'[1]Deals (investment)'!$B:$B,$A298,'[1]Deals (investment)'!$T:$T,AW$1)</f>
        <v>#VALUE!</v>
      </c>
      <c r="AX298" s="17" t="e">
        <f>SUMIFS('[1]Deals (investment)'!$C:$C,'[1]Deals (investment)'!$B:$B,$A298,'[1]Deals (investment)'!$T:$T,AX$1)</f>
        <v>#VALUE!</v>
      </c>
      <c r="AY298" s="17" t="e">
        <f>SUMIFS('[1]Deals (investment)'!$C:$C,'[1]Deals (investment)'!$B:$B,$A298,'[1]Deals (investment)'!$T:$T,AY$1)</f>
        <v>#VALUE!</v>
      </c>
      <c r="AZ298" s="17" t="e">
        <f>SUMIFS('[1]Deals (investment)'!$C:$C,'[1]Deals (investment)'!$B:$B,$A298,'[1]Deals (investment)'!$T:$T,AZ$1)</f>
        <v>#VALUE!</v>
      </c>
      <c r="BA298" s="17" t="e">
        <f>SUMIFS('[1]Deals (investment)'!$C:$C,'[1]Deals (investment)'!$B:$B,$A298,'[1]Deals (investment)'!$T:$T,BA$1)</f>
        <v>#VALUE!</v>
      </c>
      <c r="BB298" s="17" t="e">
        <f>SUMIFS('[1]Deals (investment)'!$C:$C,'[1]Deals (investment)'!$B:$B,$A298,'[1]Deals (investment)'!$T:$T,BB$1)</f>
        <v>#VALUE!</v>
      </c>
      <c r="BC298" s="17" t="e">
        <f>SUMIFS('[1]Deals (Exits)'!$C:$C,'[1]Deals (Exits)'!$B:$B,$A298)</f>
        <v>#VALUE!</v>
      </c>
      <c r="BD298" s="17" t="e">
        <f>SUMIFS('[1]Deals (investment)'!$C:$C,'[1]Deals (investment)'!$B:$B,$A298,'[1]Deals (investment)'!$V:$V,BD$1)</f>
        <v>#VALUE!</v>
      </c>
      <c r="BE298" s="17" t="e">
        <f>SUMIFS('[1]Deals (investment)'!$C:$C,'[1]Deals (investment)'!$B:$B,$A298,'[1]Deals (investment)'!$V:$V,BE$1)</f>
        <v>#VALUE!</v>
      </c>
      <c r="BF298" s="17" t="e">
        <f>SUMIFS('[1]Deals (investment)'!$C:$C,'[1]Deals (investment)'!$B:$B,$A298,'[1]Deals (investment)'!$V:$V,BF$1)</f>
        <v>#VALUE!</v>
      </c>
      <c r="BG298" s="17" t="e">
        <f>SUMIFS('[1]Deals (investment)'!$C:$C,'[1]Deals (investment)'!$B:$B,$A298,'[1]Deals (investment)'!$V:$V,BG$1)</f>
        <v>#VALUE!</v>
      </c>
      <c r="BH298" s="17" t="e">
        <f>SUMIFS('[1]Deals (investment)'!$C:$C,'[1]Deals (investment)'!$B:$B,$A298,'[1]Deals (investment)'!$V:$V,BH$1)</f>
        <v>#VALUE!</v>
      </c>
      <c r="BI298" s="17" t="e">
        <f>SUMIFS('[1]Deals (investment)'!$C:$C,'[1]Deals (investment)'!$B:$B,$A298,'[1]Deals (investment)'!$V:$V,BI$1)</f>
        <v>#VALUE!</v>
      </c>
      <c r="BJ298" s="17" t="e">
        <f>SUMIFS('[1]Deals (investment)'!$C:$C,'[1]Deals (investment)'!$B:$B,$A298,'[1]Deals (investment)'!$V:$V,BJ$1)</f>
        <v>#VALUE!</v>
      </c>
      <c r="BK298" s="17" t="e">
        <f>SUMIFS('[1]Deals (investment)'!$C:$C,'[1]Deals (investment)'!$B:$B,$A298,'[1]Deals (investment)'!$V:$V,BK$1)</f>
        <v>#VALUE!</v>
      </c>
      <c r="BL298" s="17" t="e">
        <f>SUMIFS('[1]Deals (investment)'!$C:$C,'[1]Deals (investment)'!$B:$B,$A298,'[1]Deals (investment)'!$V:$V,BL$1)</f>
        <v>#VALUE!</v>
      </c>
      <c r="BM298" s="17" t="e">
        <f>SUMIFS('[1]Deals (investment)'!$C:$C,'[1]Deals (investment)'!$B:$B,$A298,'[1]Deals (investment)'!$V:$V,BM$1)</f>
        <v>#VALUE!</v>
      </c>
      <c r="BN298" s="15"/>
      <c r="BO298" s="15"/>
      <c r="BP298" s="22"/>
      <c r="BQ298" s="15"/>
      <c r="BR298" s="15"/>
      <c r="BS298" s="15"/>
      <c r="BT298" s="15"/>
      <c r="BU298" s="15"/>
      <c r="BV298" s="15"/>
      <c r="BW298" s="15"/>
      <c r="BX298" s="15"/>
      <c r="BY298" s="15"/>
      <c r="BZ298" s="15"/>
      <c r="CA298" s="15"/>
      <c r="CB298" s="15"/>
      <c r="CC298" s="15"/>
      <c r="CD298" s="15" t="str">
        <f t="shared" si="41"/>
        <v>TalkliftTalkLift platform provides an easy way for businesses to manage conversations with their customers from different communication channel.Active</v>
      </c>
      <c r="CE298" s="15"/>
      <c r="CF298" s="15"/>
      <c r="CG298" s="15"/>
      <c r="CH298" s="15"/>
      <c r="CI298" s="15"/>
      <c r="CJ298" s="15"/>
      <c r="DM298">
        <v>83</v>
      </c>
    </row>
    <row r="299" spans="1:117" ht="12.75">
      <c r="A299" s="15" t="s">
        <v>2547</v>
      </c>
      <c r="B299" s="15" t="s">
        <v>2548</v>
      </c>
      <c r="C299" s="15" t="s">
        <v>58</v>
      </c>
      <c r="D299" s="16">
        <v>2017</v>
      </c>
      <c r="E299" s="15" t="s">
        <v>117</v>
      </c>
      <c r="F299" s="15"/>
      <c r="G299" s="15" t="s">
        <v>118</v>
      </c>
      <c r="H299" s="15" t="s">
        <v>118</v>
      </c>
      <c r="I299" s="15" t="s">
        <v>118</v>
      </c>
      <c r="J299" s="15"/>
      <c r="K299" s="17" t="e">
        <f t="shared" si="36"/>
        <v>#VALUE!</v>
      </c>
      <c r="L299" s="15"/>
      <c r="M299" s="18" t="e">
        <f t="shared" si="24"/>
        <v>#VALUE!</v>
      </c>
      <c r="N299" s="15"/>
      <c r="O299" s="15"/>
      <c r="P299" s="15"/>
      <c r="Q299" s="24" t="e">
        <f ca="1">_xludf.MAXIFS('[1]Deals (investment)'!A:A,'[1]Deals (investment)'!B:B,A299)</f>
        <v>#NAME?</v>
      </c>
      <c r="R299" s="15" t="s">
        <v>375</v>
      </c>
      <c r="S299" s="19">
        <v>100000</v>
      </c>
      <c r="T299" s="15" t="s">
        <v>375</v>
      </c>
      <c r="U299" s="17">
        <v>100000</v>
      </c>
      <c r="V299" s="15" t="s">
        <v>2549</v>
      </c>
      <c r="W299" s="15">
        <v>0</v>
      </c>
      <c r="X299" s="15" t="s">
        <v>294</v>
      </c>
      <c r="Y299" s="15" t="s">
        <v>2550</v>
      </c>
      <c r="AB299" s="32">
        <v>43506</v>
      </c>
      <c r="AC299" s="21" t="s">
        <v>2551</v>
      </c>
      <c r="AD299" s="21" t="s">
        <v>2552</v>
      </c>
      <c r="AE299" s="15"/>
      <c r="AF299" s="15"/>
      <c r="AG299" s="22">
        <f t="shared" ca="1" si="38"/>
        <v>0.67741935483870963</v>
      </c>
      <c r="AH299" s="15" t="e">
        <f t="shared" si="34"/>
        <v>#VALUE!</v>
      </c>
      <c r="AI299" s="22" t="str">
        <f>VLOOKUP(A299,'[1]Deals (investment)'!$B$2:$Z$1497,1,FALSE)</f>
        <v>Tambua Health Inc.</v>
      </c>
      <c r="AJ299" s="22" t="e">
        <f>VLOOKUP(A299,'[1]Deals (investment)'!$B$2:$Z$870,15,FALSE)</f>
        <v>#N/A</v>
      </c>
      <c r="AK299" s="17" t="e">
        <f>VLOOKUP(A299,'[1]Deals (Exits)'!B:B,1,FALSE)</f>
        <v>#N/A</v>
      </c>
      <c r="AL299" s="23">
        <f>VLOOKUP(G299,[1]Lookups!$V$3:$Y$197,4,FALSE)</f>
        <v>0</v>
      </c>
      <c r="AM299" s="17" t="str">
        <f>VLOOKUP(X299,[1]Lookups!$B$3:$C$200,2,FALSE)</f>
        <v>Health &amp; Pharmaceuticals</v>
      </c>
      <c r="AN299" s="17" t="str">
        <f>VLOOKUP(R299,[1]Lookups!$H$3:$I$69,2,FALSE)</f>
        <v>2. Seed</v>
      </c>
      <c r="AO299" s="17" t="str">
        <f>VLOOKUP(T299,[1]Lookups!$H$3:$I$69,2,FALSE)</f>
        <v>2. Seed</v>
      </c>
      <c r="AP299" s="17" t="str">
        <f>VLOOKUP(AN299,[1]Lookups!$N$3:$O$11,2,FALSE)</f>
        <v>Early</v>
      </c>
      <c r="AQ299" s="18" t="e">
        <f>COUNTIFS('[1]Deals (investment)'!$B:$B,$A299)</f>
        <v>#VALUE!</v>
      </c>
      <c r="AR299" s="18" t="e">
        <f>COUNTIFS('[1]Deals (investment)'!$B:$B,$A299,'[1]Deals (investment)'!$T:$T,$AW$1)+COUNTIFS('[1]Deals (investment)'!$B:$B,$A299,'[1]Deals (investment)'!$T:$T,$AX$1)+COUNTIFS('[1]Deals (investment)'!$B:$B,$A299,'[1]Deals (investment)'!$T:$T,$AY$1)</f>
        <v>#VALUE!</v>
      </c>
      <c r="AS299" s="17" t="e">
        <f>SUMIFS('[1]Deals (investment)'!$C:$C,'[1]Deals (investment)'!$B:$B,$A299)</f>
        <v>#VALUE!</v>
      </c>
      <c r="AT299" s="17" t="e">
        <f t="shared" si="37"/>
        <v>#VALUE!</v>
      </c>
      <c r="AU299" s="18" t="e">
        <f>COUNTIF('[1]Deals (Exits)'!$B:$B,A299)</f>
        <v>#VALUE!</v>
      </c>
      <c r="AV299" s="17" t="e">
        <f>SUMIFS('[1]Deals (investment)'!$C:$C,'[1]Deals (investment)'!$B:$B,$A299,'[1]Deals (investment)'!$T:$T,AV$1)</f>
        <v>#VALUE!</v>
      </c>
      <c r="AW299" s="17" t="e">
        <f>SUMIFS('[1]Deals (investment)'!$C:$C,'[1]Deals (investment)'!$B:$B,$A299,'[1]Deals (investment)'!$T:$T,AW$1)</f>
        <v>#VALUE!</v>
      </c>
      <c r="AX299" s="17" t="e">
        <f>SUMIFS('[1]Deals (investment)'!$C:$C,'[1]Deals (investment)'!$B:$B,$A299,'[1]Deals (investment)'!$T:$T,AX$1)</f>
        <v>#VALUE!</v>
      </c>
      <c r="AY299" s="17" t="e">
        <f>SUMIFS('[1]Deals (investment)'!$C:$C,'[1]Deals (investment)'!$B:$B,$A299,'[1]Deals (investment)'!$T:$T,AY$1)</f>
        <v>#VALUE!</v>
      </c>
      <c r="AZ299" s="17" t="e">
        <f>SUMIFS('[1]Deals (investment)'!$C:$C,'[1]Deals (investment)'!$B:$B,$A299,'[1]Deals (investment)'!$T:$T,AZ$1)</f>
        <v>#VALUE!</v>
      </c>
      <c r="BA299" s="17" t="e">
        <f>SUMIFS('[1]Deals (investment)'!$C:$C,'[1]Deals (investment)'!$B:$B,$A299,'[1]Deals (investment)'!$T:$T,BA$1)</f>
        <v>#VALUE!</v>
      </c>
      <c r="BB299" s="17" t="e">
        <f>SUMIFS('[1]Deals (investment)'!$C:$C,'[1]Deals (investment)'!$B:$B,$A299,'[1]Deals (investment)'!$T:$T,BB$1)</f>
        <v>#VALUE!</v>
      </c>
      <c r="BC299" s="17" t="e">
        <f>SUMIFS('[1]Deals (Exits)'!$C:$C,'[1]Deals (Exits)'!$B:$B,$A299)</f>
        <v>#VALUE!</v>
      </c>
      <c r="BD299" s="17" t="e">
        <f>SUMIFS('[1]Deals (investment)'!$C:$C,'[1]Deals (investment)'!$B:$B,$A299,'[1]Deals (investment)'!$V:$V,BD$1)</f>
        <v>#VALUE!</v>
      </c>
      <c r="BE299" s="17" t="e">
        <f>SUMIFS('[1]Deals (investment)'!$C:$C,'[1]Deals (investment)'!$B:$B,$A299,'[1]Deals (investment)'!$V:$V,BE$1)</f>
        <v>#VALUE!</v>
      </c>
      <c r="BF299" s="17" t="e">
        <f>SUMIFS('[1]Deals (investment)'!$C:$C,'[1]Deals (investment)'!$B:$B,$A299,'[1]Deals (investment)'!$V:$V,BF$1)</f>
        <v>#VALUE!</v>
      </c>
      <c r="BG299" s="17" t="e">
        <f>SUMIFS('[1]Deals (investment)'!$C:$C,'[1]Deals (investment)'!$B:$B,$A299,'[1]Deals (investment)'!$V:$V,BG$1)</f>
        <v>#VALUE!</v>
      </c>
      <c r="BH299" s="17" t="e">
        <f>SUMIFS('[1]Deals (investment)'!$C:$C,'[1]Deals (investment)'!$B:$B,$A299,'[1]Deals (investment)'!$V:$V,BH$1)</f>
        <v>#VALUE!</v>
      </c>
      <c r="BI299" s="17" t="e">
        <f>SUMIFS('[1]Deals (investment)'!$C:$C,'[1]Deals (investment)'!$B:$B,$A299,'[1]Deals (investment)'!$V:$V,BI$1)</f>
        <v>#VALUE!</v>
      </c>
      <c r="BJ299" s="17" t="e">
        <f>SUMIFS('[1]Deals (investment)'!$C:$C,'[1]Deals (investment)'!$B:$B,$A299,'[1]Deals (investment)'!$V:$V,BJ$1)</f>
        <v>#VALUE!</v>
      </c>
      <c r="BK299" s="17" t="e">
        <f>SUMIFS('[1]Deals (investment)'!$C:$C,'[1]Deals (investment)'!$B:$B,$A299,'[1]Deals (investment)'!$V:$V,BK$1)</f>
        <v>#VALUE!</v>
      </c>
      <c r="BL299" s="17" t="e">
        <f>SUMIFS('[1]Deals (investment)'!$C:$C,'[1]Deals (investment)'!$B:$B,$A299,'[1]Deals (investment)'!$V:$V,BL$1)</f>
        <v>#VALUE!</v>
      </c>
      <c r="BM299" s="17" t="e">
        <f>SUMIFS('[1]Deals (investment)'!$C:$C,'[1]Deals (investment)'!$B:$B,$A299,'[1]Deals (investment)'!$V:$V,BM$1)</f>
        <v>#VALUE!</v>
      </c>
      <c r="BN299" s="15"/>
      <c r="BO299" s="15"/>
      <c r="BP299" s="22"/>
      <c r="BQ299" s="15"/>
      <c r="BR299" s="15"/>
      <c r="BS299" s="15"/>
      <c r="BT299" s="15"/>
      <c r="BU299" s="15"/>
      <c r="BV299" s="15"/>
      <c r="BW299" s="15"/>
      <c r="BX299" s="15"/>
      <c r="BY299" s="15"/>
      <c r="BZ299" s="15"/>
      <c r="CA299" s="15"/>
      <c r="CB299" s="15"/>
      <c r="CC299" s="15"/>
      <c r="CD299" s="15" t="str">
        <f t="shared" si="41"/>
        <v>Tambua Health Inc.Tambua Health Limited is a medical technology software and services company that utilizes Spectral Analysis, Artificial Intelligence and Machine Learning to offer cheap, accessible and reliable Diagnosis solutions for Lower Respiratory Tract Infections. We are also advancing the use of digital therapeutics and healthcare informaticsActive</v>
      </c>
      <c r="CE299" s="15"/>
      <c r="CF299" s="15"/>
      <c r="CG299" s="15"/>
      <c r="CH299" s="15"/>
      <c r="CI299" s="15"/>
      <c r="CJ299" s="15"/>
    </row>
    <row r="300" spans="1:117" ht="12.75">
      <c r="A300" s="15" t="s">
        <v>2553</v>
      </c>
      <c r="B300" s="15" t="s">
        <v>2554</v>
      </c>
      <c r="C300" s="15" t="s">
        <v>58</v>
      </c>
      <c r="D300" s="16">
        <v>2016</v>
      </c>
      <c r="E300" s="26" t="s">
        <v>117</v>
      </c>
      <c r="F300" s="26" t="s">
        <v>110</v>
      </c>
      <c r="G300" s="26" t="s">
        <v>118</v>
      </c>
      <c r="H300" s="26" t="s">
        <v>118</v>
      </c>
      <c r="I300" s="15" t="s">
        <v>118</v>
      </c>
      <c r="J300" s="26" t="s">
        <v>118</v>
      </c>
      <c r="K300" s="17">
        <v>100000</v>
      </c>
      <c r="L300" s="15">
        <v>1</v>
      </c>
      <c r="M300" s="15">
        <v>1</v>
      </c>
      <c r="N300" s="15" t="s">
        <v>2555</v>
      </c>
      <c r="O300" s="15"/>
      <c r="P300" s="15"/>
      <c r="Q300" s="24" t="e">
        <f ca="1">_xludf.MAXIFS('[1]Deals (investment)'!A:A,'[1]Deals (investment)'!B:B,A300)</f>
        <v>#NAME?</v>
      </c>
      <c r="R300" s="15" t="s">
        <v>375</v>
      </c>
      <c r="S300" s="19">
        <v>100000</v>
      </c>
      <c r="T300" s="15" t="s">
        <v>375</v>
      </c>
      <c r="U300" s="19">
        <v>100000</v>
      </c>
      <c r="V300" s="15" t="s">
        <v>2556</v>
      </c>
      <c r="W300" s="15">
        <v>1</v>
      </c>
      <c r="X300" s="15" t="s">
        <v>538</v>
      </c>
      <c r="Y300" s="15" t="s">
        <v>2557</v>
      </c>
      <c r="Z300" s="25" t="s">
        <v>109</v>
      </c>
      <c r="AA300" s="25" t="s">
        <v>2558</v>
      </c>
      <c r="AB300" s="32">
        <v>43506</v>
      </c>
      <c r="AC300" s="21" t="s">
        <v>2559</v>
      </c>
      <c r="AD300" s="27" t="s">
        <v>2560</v>
      </c>
      <c r="AE300" s="27" t="s">
        <v>2561</v>
      </c>
      <c r="AF300" s="27" t="s">
        <v>2562</v>
      </c>
      <c r="AG300" s="22">
        <f t="shared" ca="1" si="38"/>
        <v>0.93548387096774188</v>
      </c>
      <c r="AH300" s="15" t="e">
        <f t="shared" si="34"/>
        <v>#VALUE!</v>
      </c>
      <c r="AI300" s="22" t="str">
        <f>VLOOKUP(A300,'[1]Deals (investment)'!$B$2:$Z$1497,1,FALSE)</f>
        <v>Taimba Limited</v>
      </c>
      <c r="AJ300" s="22" t="e">
        <f>VLOOKUP(A300,'[1]Deals (investment)'!$B$2:$Z$870,15,FALSE)</f>
        <v>#N/A</v>
      </c>
      <c r="AK300" s="17" t="e">
        <f>VLOOKUP(A300,'[1]Deals (Exits)'!B:B,1,FALSE)</f>
        <v>#N/A</v>
      </c>
      <c r="AL300" s="23">
        <f>VLOOKUP(G300,[1]Lookups!$V$3:$Y$197,4,FALSE)</f>
        <v>0</v>
      </c>
      <c r="AM300" s="17" t="str">
        <f>VLOOKUP(X300,[1]Lookups!$B$3:$C$200,2,FALSE)</f>
        <v>Agriculture</v>
      </c>
      <c r="AN300" s="17" t="str">
        <f>VLOOKUP(R300,[1]Lookups!$H$3:$I$69,2,FALSE)</f>
        <v>2. Seed</v>
      </c>
      <c r="AO300" s="17"/>
      <c r="AP300" s="17"/>
      <c r="AQ300" s="18"/>
      <c r="AR300" s="18"/>
      <c r="AS300" s="17"/>
      <c r="AT300" s="17"/>
      <c r="AU300" s="18"/>
      <c r="AV300" s="17"/>
      <c r="AW300" s="17"/>
      <c r="AX300" s="17"/>
      <c r="AY300" s="17"/>
      <c r="AZ300" s="17"/>
      <c r="BA300" s="17"/>
      <c r="BB300" s="17"/>
      <c r="BC300" s="17"/>
      <c r="BD300" s="17"/>
      <c r="BE300" s="17"/>
      <c r="BF300" s="17"/>
      <c r="BG300" s="17"/>
      <c r="BH300" s="17"/>
      <c r="BI300" s="17"/>
      <c r="BJ300" s="17"/>
      <c r="BK300" s="17"/>
      <c r="BL300" s="17"/>
      <c r="BM300" s="17"/>
      <c r="BN300" s="15"/>
      <c r="BO300" s="15"/>
      <c r="BP300" s="22"/>
      <c r="BQ300" s="15"/>
      <c r="BR300" s="15"/>
      <c r="BS300" s="15"/>
      <c r="BT300" s="15"/>
      <c r="BU300" s="15"/>
      <c r="BV300" s="15"/>
      <c r="BW300" s="15"/>
      <c r="BX300" s="15"/>
      <c r="BY300" s="15"/>
      <c r="BZ300" s="15"/>
      <c r="CA300" s="15"/>
      <c r="CB300" s="15"/>
      <c r="CC300" s="15"/>
      <c r="CD300" s="15"/>
      <c r="CE300" s="15"/>
      <c r="CF300" s="15"/>
      <c r="CG300" s="15"/>
      <c r="CH300" s="15"/>
      <c r="CI300" s="15"/>
      <c r="CJ300" s="15"/>
    </row>
    <row r="301" spans="1:117" ht="12.75">
      <c r="A301" s="15" t="s">
        <v>2563</v>
      </c>
      <c r="B301" s="15" t="s">
        <v>2564</v>
      </c>
      <c r="C301" s="15" t="s">
        <v>58</v>
      </c>
      <c r="D301" s="16">
        <v>2018</v>
      </c>
      <c r="E301" s="15" t="s">
        <v>59</v>
      </c>
      <c r="F301" s="15"/>
      <c r="G301" s="15" t="s">
        <v>61</v>
      </c>
      <c r="H301" s="15" t="s">
        <v>61</v>
      </c>
      <c r="I301" s="15" t="s">
        <v>61</v>
      </c>
      <c r="J301" s="15"/>
      <c r="K301" s="17" t="e">
        <f t="shared" ref="K301:K331" si="42">AT301</f>
        <v>#VALUE!</v>
      </c>
      <c r="L301" s="15"/>
      <c r="M301" s="18" t="e">
        <f t="shared" ref="M301:M331" si="43">AR301</f>
        <v>#VALUE!</v>
      </c>
      <c r="N301" s="15"/>
      <c r="O301" s="15"/>
      <c r="P301" s="15"/>
      <c r="Q301" s="15"/>
      <c r="R301" s="15"/>
      <c r="S301" s="19"/>
      <c r="T301" s="15"/>
      <c r="U301" s="17"/>
      <c r="V301" s="15" t="s">
        <v>2565</v>
      </c>
      <c r="W301" s="15"/>
      <c r="X301" s="15" t="s">
        <v>79</v>
      </c>
      <c r="Y301" s="15" t="s">
        <v>2566</v>
      </c>
      <c r="AB301" s="32">
        <v>43506</v>
      </c>
      <c r="AC301" s="21" t="s">
        <v>2567</v>
      </c>
      <c r="AD301" s="21" t="s">
        <v>2568</v>
      </c>
      <c r="AE301" s="21" t="s">
        <v>2569</v>
      </c>
      <c r="AF301" s="21" t="s">
        <v>2570</v>
      </c>
      <c r="AG301" s="22">
        <f t="shared" si="38"/>
        <v>0.54838709677419351</v>
      </c>
      <c r="AH301" s="15" t="e">
        <f t="shared" si="34"/>
        <v>#VALUE!</v>
      </c>
      <c r="AI301" s="22" t="str">
        <f>VLOOKUP(A301,'[1]Deals (investment)'!$B$2:$Z$1497,1,FALSE)</f>
        <v>Judy</v>
      </c>
      <c r="AJ301" s="22">
        <f>VLOOKUP(A301,'[1]Deals (investment)'!$B$2:$Z$870,15,FALSE)</f>
        <v>1</v>
      </c>
      <c r="AK301" s="17" t="e">
        <f>VLOOKUP(A301,'[1]Deals (Exits)'!B:B,1,FALSE)</f>
        <v>#N/A</v>
      </c>
      <c r="AL301" s="23">
        <f>VLOOKUP(G301,[1]Lookups!$V$3:$Y$197,4,FALSE)</f>
        <v>0</v>
      </c>
      <c r="AM301" s="17" t="str">
        <f>VLOOKUP(X301,[1]Lookups!$B$3:$C$200,2,FALSE)</f>
        <v>Other Technologies &amp; Information Technology</v>
      </c>
      <c r="AN301" s="17" t="e">
        <f>VLOOKUP(R301,[1]Lookups!$H$3:$I$69,2,FALSE)</f>
        <v>#N/A</v>
      </c>
      <c r="AO301" s="17" t="e">
        <f>VLOOKUP(T301,[1]Lookups!$H$3:$I$69,2,FALSE)</f>
        <v>#N/A</v>
      </c>
      <c r="AP301" s="17" t="e">
        <f>VLOOKUP(AN301,[1]Lookups!$N$3:$O$11,2,FALSE)</f>
        <v>#N/A</v>
      </c>
      <c r="AQ301" s="18" t="e">
        <f>COUNTIFS('[1]Deals (investment)'!$B:$B,$A301)</f>
        <v>#VALUE!</v>
      </c>
      <c r="AR301" s="18" t="e">
        <f>COUNTIFS('[1]Deals (investment)'!$B:$B,$A301,'[1]Deals (investment)'!$T:$T,$AW$1)+COUNTIFS('[1]Deals (investment)'!$B:$B,$A301,'[1]Deals (investment)'!$T:$T,$AX$1)+COUNTIFS('[1]Deals (investment)'!$B:$B,$A301,'[1]Deals (investment)'!$T:$T,$AY$1)</f>
        <v>#VALUE!</v>
      </c>
      <c r="AS301" s="17" t="e">
        <f>SUMIFS('[1]Deals (investment)'!$C:$C,'[1]Deals (investment)'!$B:$B,$A301)</f>
        <v>#VALUE!</v>
      </c>
      <c r="AT301" s="17" t="e">
        <f t="shared" ref="AT301:AT331" si="44">SUM(AW301:AY301)</f>
        <v>#VALUE!</v>
      </c>
      <c r="AU301" s="18" t="e">
        <f>COUNTIF('[1]Deals (Exits)'!$B:$B,A301)</f>
        <v>#VALUE!</v>
      </c>
      <c r="AV301" s="17" t="e">
        <f>SUMIFS('[1]Deals (investment)'!$C:$C,'[1]Deals (investment)'!$B:$B,$A301,'[1]Deals (investment)'!$T:$T,AV$1)</f>
        <v>#VALUE!</v>
      </c>
      <c r="AW301" s="17" t="e">
        <f>SUMIFS('[1]Deals (investment)'!$C:$C,'[1]Deals (investment)'!$B:$B,$A301,'[1]Deals (investment)'!$T:$T,AW$1)</f>
        <v>#VALUE!</v>
      </c>
      <c r="AX301" s="17" t="e">
        <f>SUMIFS('[1]Deals (investment)'!$C:$C,'[1]Deals (investment)'!$B:$B,$A301,'[1]Deals (investment)'!$T:$T,AX$1)</f>
        <v>#VALUE!</v>
      </c>
      <c r="AY301" s="17" t="e">
        <f>SUMIFS('[1]Deals (investment)'!$C:$C,'[1]Deals (investment)'!$B:$B,$A301,'[1]Deals (investment)'!$T:$T,AY$1)</f>
        <v>#VALUE!</v>
      </c>
      <c r="AZ301" s="17" t="e">
        <f>SUMIFS('[1]Deals (investment)'!$C:$C,'[1]Deals (investment)'!$B:$B,$A301,'[1]Deals (investment)'!$T:$T,AZ$1)</f>
        <v>#VALUE!</v>
      </c>
      <c r="BA301" s="17" t="e">
        <f>SUMIFS('[1]Deals (investment)'!$C:$C,'[1]Deals (investment)'!$B:$B,$A301,'[1]Deals (investment)'!$T:$T,BA$1)</f>
        <v>#VALUE!</v>
      </c>
      <c r="BB301" s="17" t="e">
        <f>SUMIFS('[1]Deals (investment)'!$C:$C,'[1]Deals (investment)'!$B:$B,$A301,'[1]Deals (investment)'!$T:$T,BB$1)</f>
        <v>#VALUE!</v>
      </c>
      <c r="BC301" s="17" t="e">
        <f>SUMIFS('[1]Deals (Exits)'!$C:$C,'[1]Deals (Exits)'!$B:$B,$A301)</f>
        <v>#VALUE!</v>
      </c>
      <c r="BD301" s="17" t="e">
        <f>SUMIFS('[1]Deals (investment)'!$C:$C,'[1]Deals (investment)'!$B:$B,$A301,'[1]Deals (investment)'!$V:$V,BD$1)</f>
        <v>#VALUE!</v>
      </c>
      <c r="BE301" s="17" t="e">
        <f>SUMIFS('[1]Deals (investment)'!$C:$C,'[1]Deals (investment)'!$B:$B,$A301,'[1]Deals (investment)'!$V:$V,BE$1)</f>
        <v>#VALUE!</v>
      </c>
      <c r="BF301" s="17" t="e">
        <f>SUMIFS('[1]Deals (investment)'!$C:$C,'[1]Deals (investment)'!$B:$B,$A301,'[1]Deals (investment)'!$V:$V,BF$1)</f>
        <v>#VALUE!</v>
      </c>
      <c r="BG301" s="17" t="e">
        <f>SUMIFS('[1]Deals (investment)'!$C:$C,'[1]Deals (investment)'!$B:$B,$A301,'[1]Deals (investment)'!$V:$V,BG$1)</f>
        <v>#VALUE!</v>
      </c>
      <c r="BH301" s="17" t="e">
        <f>SUMIFS('[1]Deals (investment)'!$C:$C,'[1]Deals (investment)'!$B:$B,$A301,'[1]Deals (investment)'!$V:$V,BH$1)</f>
        <v>#VALUE!</v>
      </c>
      <c r="BI301" s="17" t="e">
        <f>SUMIFS('[1]Deals (investment)'!$C:$C,'[1]Deals (investment)'!$B:$B,$A301,'[1]Deals (investment)'!$V:$V,BI$1)</f>
        <v>#VALUE!</v>
      </c>
      <c r="BJ301" s="17" t="e">
        <f>SUMIFS('[1]Deals (investment)'!$C:$C,'[1]Deals (investment)'!$B:$B,$A301,'[1]Deals (investment)'!$V:$V,BJ$1)</f>
        <v>#VALUE!</v>
      </c>
      <c r="BK301" s="17" t="e">
        <f>SUMIFS('[1]Deals (investment)'!$C:$C,'[1]Deals (investment)'!$B:$B,$A301,'[1]Deals (investment)'!$V:$V,BK$1)</f>
        <v>#VALUE!</v>
      </c>
      <c r="BL301" s="17" t="e">
        <f>SUMIFS('[1]Deals (investment)'!$C:$C,'[1]Deals (investment)'!$B:$B,$A301,'[1]Deals (investment)'!$V:$V,BL$1)</f>
        <v>#VALUE!</v>
      </c>
      <c r="BM301" s="17" t="e">
        <f>SUMIFS('[1]Deals (investment)'!$C:$C,'[1]Deals (investment)'!$B:$B,$A301,'[1]Deals (investment)'!$V:$V,BM$1)</f>
        <v>#VALUE!</v>
      </c>
      <c r="BN301" s="15"/>
      <c r="BO301" s="15"/>
      <c r="BP301" s="22"/>
      <c r="BQ301" s="15"/>
      <c r="BR301" s="15"/>
      <c r="BS301" s="15"/>
      <c r="BT301" s="15"/>
      <c r="BU301" s="15"/>
      <c r="BV301" s="15"/>
      <c r="BW301" s="15"/>
      <c r="BX301" s="15"/>
      <c r="BY301" s="15"/>
      <c r="BZ301" s="15"/>
      <c r="CA301" s="15"/>
      <c r="CB301" s="15"/>
      <c r="CC301" s="15"/>
      <c r="CD301" s="15"/>
      <c r="CE301" s="15"/>
      <c r="CF301" s="15"/>
      <c r="CG301" s="15"/>
      <c r="CH301" s="15"/>
      <c r="CI301" s="15"/>
      <c r="CJ301" s="15"/>
    </row>
    <row r="302" spans="1:117" ht="12.75">
      <c r="A302" s="15" t="s">
        <v>2571</v>
      </c>
      <c r="B302" s="15" t="s">
        <v>2572</v>
      </c>
      <c r="C302" s="15" t="s">
        <v>58</v>
      </c>
      <c r="D302" s="16">
        <v>2018</v>
      </c>
      <c r="E302" s="15" t="s">
        <v>59</v>
      </c>
      <c r="F302" s="15"/>
      <c r="G302" s="15" t="s">
        <v>61</v>
      </c>
      <c r="H302" s="15" t="s">
        <v>61</v>
      </c>
      <c r="I302" s="15" t="s">
        <v>61</v>
      </c>
      <c r="J302" s="15"/>
      <c r="K302" s="17" t="e">
        <f t="shared" si="42"/>
        <v>#VALUE!</v>
      </c>
      <c r="L302" s="15"/>
      <c r="M302" s="18" t="e">
        <f t="shared" si="43"/>
        <v>#VALUE!</v>
      </c>
      <c r="N302" s="15"/>
      <c r="O302" s="15"/>
      <c r="P302" s="15"/>
      <c r="Q302" s="15"/>
      <c r="R302" s="15"/>
      <c r="S302" s="19"/>
      <c r="T302" s="15"/>
      <c r="U302" s="17"/>
      <c r="V302" s="15" t="s">
        <v>2573</v>
      </c>
      <c r="W302" s="15">
        <v>0</v>
      </c>
      <c r="X302" s="15" t="s">
        <v>134</v>
      </c>
      <c r="Y302" s="15" t="s">
        <v>2574</v>
      </c>
      <c r="AB302" s="32">
        <v>43506</v>
      </c>
      <c r="AC302" s="21" t="s">
        <v>2575</v>
      </c>
      <c r="AD302" s="21" t="s">
        <v>2576</v>
      </c>
      <c r="AE302" s="21" t="s">
        <v>2577</v>
      </c>
      <c r="AF302" s="21" t="s">
        <v>2578</v>
      </c>
      <c r="AG302" s="22">
        <f t="shared" si="38"/>
        <v>0.58064516129032262</v>
      </c>
      <c r="AH302" s="15" t="str">
        <f t="shared" si="34"/>
        <v/>
      </c>
      <c r="AI302" s="22" t="str">
        <f>VLOOKUP(A302,'[1]Deals (investment)'!$B$2:$Z$1497,1,FALSE)</f>
        <v xml:space="preserve">MVXchange </v>
      </c>
      <c r="AJ302" s="22" t="e">
        <f>VLOOKUP(A302,'[1]Deals (investment)'!$B$2:$Z$870,15,FALSE)</f>
        <v>#N/A</v>
      </c>
      <c r="AK302" s="17" t="e">
        <f>VLOOKUP(A302,'[1]Deals (Exits)'!B:B,1,FALSE)</f>
        <v>#N/A</v>
      </c>
      <c r="AL302" s="23">
        <f>VLOOKUP(G302,[1]Lookups!$V$3:$Y$197,4,FALSE)</f>
        <v>0</v>
      </c>
      <c r="AM302" s="17" t="str">
        <f>VLOOKUP(X302,[1]Lookups!$B$3:$C$200,2,FALSE)</f>
        <v>Transport &amp; Logistics</v>
      </c>
      <c r="AN302" s="17" t="e">
        <f>VLOOKUP(R302,[1]Lookups!$H$3:$I$69,2,FALSE)</f>
        <v>#N/A</v>
      </c>
      <c r="AO302" s="17" t="e">
        <f>VLOOKUP(T302,[1]Lookups!$H$3:$I$69,2,FALSE)</f>
        <v>#N/A</v>
      </c>
      <c r="AP302" s="17" t="e">
        <f>VLOOKUP(AN302,[1]Lookups!$N$3:$O$11,2,FALSE)</f>
        <v>#N/A</v>
      </c>
      <c r="AQ302" s="18" t="e">
        <f>COUNTIFS('[1]Deals (investment)'!$B:$B,$A302)</f>
        <v>#VALUE!</v>
      </c>
      <c r="AR302" s="18" t="e">
        <f>COUNTIFS('[1]Deals (investment)'!$B:$B,$A302,'[1]Deals (investment)'!$T:$T,$AW$1)+COUNTIFS('[1]Deals (investment)'!$B:$B,$A302,'[1]Deals (investment)'!$T:$T,$AX$1)+COUNTIFS('[1]Deals (investment)'!$B:$B,$A302,'[1]Deals (investment)'!$T:$T,$AY$1)</f>
        <v>#VALUE!</v>
      </c>
      <c r="AS302" s="17" t="e">
        <f>SUMIFS('[1]Deals (investment)'!$C:$C,'[1]Deals (investment)'!$B:$B,$A302)</f>
        <v>#VALUE!</v>
      </c>
      <c r="AT302" s="17" t="e">
        <f t="shared" si="44"/>
        <v>#VALUE!</v>
      </c>
      <c r="AU302" s="18" t="e">
        <f>COUNTIF('[1]Deals (Exits)'!$B:$B,A302)</f>
        <v>#VALUE!</v>
      </c>
      <c r="AV302" s="17" t="e">
        <f>SUMIFS('[1]Deals (investment)'!$C:$C,'[1]Deals (investment)'!$B:$B,$A302,'[1]Deals (investment)'!$T:$T,AV$1)</f>
        <v>#VALUE!</v>
      </c>
      <c r="AW302" s="17" t="e">
        <f>SUMIFS('[1]Deals (investment)'!$C:$C,'[1]Deals (investment)'!$B:$B,$A302,'[1]Deals (investment)'!$T:$T,AW$1)</f>
        <v>#VALUE!</v>
      </c>
      <c r="AX302" s="17" t="e">
        <f>SUMIFS('[1]Deals (investment)'!$C:$C,'[1]Deals (investment)'!$B:$B,$A302,'[1]Deals (investment)'!$T:$T,AX$1)</f>
        <v>#VALUE!</v>
      </c>
      <c r="AY302" s="17" t="e">
        <f>SUMIFS('[1]Deals (investment)'!$C:$C,'[1]Deals (investment)'!$B:$B,$A302,'[1]Deals (investment)'!$T:$T,AY$1)</f>
        <v>#VALUE!</v>
      </c>
      <c r="AZ302" s="17" t="e">
        <f>SUMIFS('[1]Deals (investment)'!$C:$C,'[1]Deals (investment)'!$B:$B,$A302,'[1]Deals (investment)'!$T:$T,AZ$1)</f>
        <v>#VALUE!</v>
      </c>
      <c r="BA302" s="17" t="e">
        <f>SUMIFS('[1]Deals (investment)'!$C:$C,'[1]Deals (investment)'!$B:$B,$A302,'[1]Deals (investment)'!$T:$T,BA$1)</f>
        <v>#VALUE!</v>
      </c>
      <c r="BB302" s="17" t="e">
        <f>SUMIFS('[1]Deals (investment)'!$C:$C,'[1]Deals (investment)'!$B:$B,$A302,'[1]Deals (investment)'!$T:$T,BB$1)</f>
        <v>#VALUE!</v>
      </c>
      <c r="BC302" s="17" t="e">
        <f>SUMIFS('[1]Deals (Exits)'!$C:$C,'[1]Deals (Exits)'!$B:$B,$A302)</f>
        <v>#VALUE!</v>
      </c>
      <c r="BD302" s="17" t="e">
        <f>SUMIFS('[1]Deals (investment)'!$C:$C,'[1]Deals (investment)'!$B:$B,$A302,'[1]Deals (investment)'!$V:$V,BD$1)</f>
        <v>#VALUE!</v>
      </c>
      <c r="BE302" s="17" t="e">
        <f>SUMIFS('[1]Deals (investment)'!$C:$C,'[1]Deals (investment)'!$B:$B,$A302,'[1]Deals (investment)'!$V:$V,BE$1)</f>
        <v>#VALUE!</v>
      </c>
      <c r="BF302" s="17" t="e">
        <f>SUMIFS('[1]Deals (investment)'!$C:$C,'[1]Deals (investment)'!$B:$B,$A302,'[1]Deals (investment)'!$V:$V,BF$1)</f>
        <v>#VALUE!</v>
      </c>
      <c r="BG302" s="17" t="e">
        <f>SUMIFS('[1]Deals (investment)'!$C:$C,'[1]Deals (investment)'!$B:$B,$A302,'[1]Deals (investment)'!$V:$V,BG$1)</f>
        <v>#VALUE!</v>
      </c>
      <c r="BH302" s="17" t="e">
        <f>SUMIFS('[1]Deals (investment)'!$C:$C,'[1]Deals (investment)'!$B:$B,$A302,'[1]Deals (investment)'!$V:$V,BH$1)</f>
        <v>#VALUE!</v>
      </c>
      <c r="BI302" s="17" t="e">
        <f>SUMIFS('[1]Deals (investment)'!$C:$C,'[1]Deals (investment)'!$B:$B,$A302,'[1]Deals (investment)'!$V:$V,BI$1)</f>
        <v>#VALUE!</v>
      </c>
      <c r="BJ302" s="17" t="e">
        <f>SUMIFS('[1]Deals (investment)'!$C:$C,'[1]Deals (investment)'!$B:$B,$A302,'[1]Deals (investment)'!$V:$V,BJ$1)</f>
        <v>#VALUE!</v>
      </c>
      <c r="BK302" s="17" t="e">
        <f>SUMIFS('[1]Deals (investment)'!$C:$C,'[1]Deals (investment)'!$B:$B,$A302,'[1]Deals (investment)'!$V:$V,BK$1)</f>
        <v>#VALUE!</v>
      </c>
      <c r="BL302" s="17" t="e">
        <f>SUMIFS('[1]Deals (investment)'!$C:$C,'[1]Deals (investment)'!$B:$B,$A302,'[1]Deals (investment)'!$V:$V,BL$1)</f>
        <v>#VALUE!</v>
      </c>
      <c r="BM302" s="17" t="e">
        <f>SUMIFS('[1]Deals (investment)'!$C:$C,'[1]Deals (investment)'!$B:$B,$A302,'[1]Deals (investment)'!$V:$V,BM$1)</f>
        <v>#VALUE!</v>
      </c>
      <c r="BN302" s="15"/>
      <c r="BO302" s="15"/>
      <c r="BP302" s="22"/>
      <c r="BQ302" s="15"/>
      <c r="BR302" s="15"/>
      <c r="BS302" s="15"/>
      <c r="BT302" s="15"/>
      <c r="BU302" s="15"/>
      <c r="BV302" s="15"/>
      <c r="BW302" s="15"/>
      <c r="BX302" s="15"/>
      <c r="BY302" s="15"/>
      <c r="BZ302" s="15"/>
      <c r="CA302" s="15"/>
      <c r="CB302" s="15"/>
      <c r="CC302" s="15"/>
      <c r="CD302" s="15" t="str">
        <f>CONCATENATE(A302,B302,C302)</f>
        <v>MVXchange MVXchange is a digital maritime logistics platform with an integrated shipbroking solution.Active</v>
      </c>
      <c r="CE302" s="15"/>
      <c r="CF302" s="15"/>
      <c r="CG302" s="15"/>
      <c r="CH302" s="15"/>
      <c r="CI302" s="15"/>
      <c r="CJ302" s="15"/>
    </row>
    <row r="303" spans="1:117" ht="12.75">
      <c r="A303" s="15" t="s">
        <v>2579</v>
      </c>
      <c r="B303" s="15" t="s">
        <v>2580</v>
      </c>
      <c r="C303" s="15" t="s">
        <v>58</v>
      </c>
      <c r="D303" s="16">
        <v>2010</v>
      </c>
      <c r="E303" s="15" t="s">
        <v>90</v>
      </c>
      <c r="F303" s="15"/>
      <c r="G303" s="15" t="s">
        <v>91</v>
      </c>
      <c r="H303" s="15" t="s">
        <v>91</v>
      </c>
      <c r="I303" s="15" t="s">
        <v>91</v>
      </c>
      <c r="J303" s="15"/>
      <c r="K303" s="17" t="e">
        <f t="shared" si="42"/>
        <v>#VALUE!</v>
      </c>
      <c r="L303" s="15"/>
      <c r="M303" s="18" t="e">
        <f t="shared" si="43"/>
        <v>#VALUE!</v>
      </c>
      <c r="N303" s="15"/>
      <c r="O303" s="15"/>
      <c r="P303" s="15"/>
      <c r="Q303" s="15"/>
      <c r="R303" s="15" t="s">
        <v>375</v>
      </c>
      <c r="S303" s="19">
        <v>100000</v>
      </c>
      <c r="T303" s="15"/>
      <c r="U303" s="17"/>
      <c r="V303" s="15" t="s">
        <v>2581</v>
      </c>
      <c r="W303" s="15"/>
      <c r="X303" s="15" t="s">
        <v>256</v>
      </c>
      <c r="Y303" s="15" t="s">
        <v>2582</v>
      </c>
      <c r="AB303" s="20" t="s">
        <v>286</v>
      </c>
      <c r="AC303" s="21" t="s">
        <v>2583</v>
      </c>
      <c r="AD303" s="21" t="s">
        <v>2584</v>
      </c>
      <c r="AE303" s="21" t="s">
        <v>2585</v>
      </c>
      <c r="AF303" s="21" t="s">
        <v>2586</v>
      </c>
      <c r="AG303" s="22">
        <f t="shared" si="38"/>
        <v>0.61290322580645162</v>
      </c>
      <c r="AH303" s="15" t="str">
        <f t="shared" si="34"/>
        <v/>
      </c>
      <c r="AI303" s="22" t="str">
        <f>VLOOKUP(A303,'[1]Deals (investment)'!$B$2:$Z$1497,1,FALSE)</f>
        <v>FanCam</v>
      </c>
      <c r="AJ303" s="22" t="e">
        <f>VLOOKUP(A303,'[1]Deals (investment)'!$B$2:$Z$870,15,FALSE)</f>
        <v>#N/A</v>
      </c>
      <c r="AK303" s="17" t="e">
        <f>VLOOKUP(A303,'[1]Deals (Exits)'!B:B,1,FALSE)</f>
        <v>#N/A</v>
      </c>
      <c r="AL303" s="23">
        <f>VLOOKUP(G303,[1]Lookups!$V$3:$Y$197,4,FALSE)</f>
        <v>0</v>
      </c>
      <c r="AM303" s="17" t="str">
        <f>VLOOKUP(X303,[1]Lookups!$B$3:$C$200,2,FALSE)</f>
        <v>Media &amp; Entertainment</v>
      </c>
      <c r="AN303" s="17" t="str">
        <f>VLOOKUP(R303,[1]Lookups!$H$3:$I$69,2,FALSE)</f>
        <v>2. Seed</v>
      </c>
      <c r="AO303" s="17" t="e">
        <f>VLOOKUP(T303,[1]Lookups!$H$3:$I$69,2,FALSE)</f>
        <v>#N/A</v>
      </c>
      <c r="AP303" s="17" t="str">
        <f>VLOOKUP(AN303,[1]Lookups!$N$3:$O$11,2,FALSE)</f>
        <v>Early</v>
      </c>
      <c r="AQ303" s="18" t="e">
        <f>COUNTIFS('[1]Deals (investment)'!$B:$B,$A303)</f>
        <v>#VALUE!</v>
      </c>
      <c r="AR303" s="18" t="e">
        <f>COUNTIFS('[1]Deals (investment)'!$B:$B,$A303,'[1]Deals (investment)'!$T:$T,$AW$1)+COUNTIFS('[1]Deals (investment)'!$B:$B,$A303,'[1]Deals (investment)'!$T:$T,$AX$1)+COUNTIFS('[1]Deals (investment)'!$B:$B,$A303,'[1]Deals (investment)'!$T:$T,$AY$1)</f>
        <v>#VALUE!</v>
      </c>
      <c r="AS303" s="17" t="e">
        <f>SUMIFS('[1]Deals (investment)'!$C:$C,'[1]Deals (investment)'!$B:$B,$A303)</f>
        <v>#VALUE!</v>
      </c>
      <c r="AT303" s="17" t="e">
        <f t="shared" si="44"/>
        <v>#VALUE!</v>
      </c>
      <c r="AU303" s="18" t="e">
        <f>COUNTIF('[1]Deals (Exits)'!$B:$B,A303)</f>
        <v>#VALUE!</v>
      </c>
      <c r="AV303" s="17" t="e">
        <f>SUMIFS('[1]Deals (investment)'!$C:$C,'[1]Deals (investment)'!$B:$B,$A303,'[1]Deals (investment)'!$T:$T,AV$1)</f>
        <v>#VALUE!</v>
      </c>
      <c r="AW303" s="17" t="e">
        <f>SUMIFS('[1]Deals (investment)'!$C:$C,'[1]Deals (investment)'!$B:$B,$A303,'[1]Deals (investment)'!$T:$T,AW$1)</f>
        <v>#VALUE!</v>
      </c>
      <c r="AX303" s="17" t="e">
        <f>SUMIFS('[1]Deals (investment)'!$C:$C,'[1]Deals (investment)'!$B:$B,$A303,'[1]Deals (investment)'!$T:$T,AX$1)</f>
        <v>#VALUE!</v>
      </c>
      <c r="AY303" s="17" t="e">
        <f>SUMIFS('[1]Deals (investment)'!$C:$C,'[1]Deals (investment)'!$B:$B,$A303,'[1]Deals (investment)'!$T:$T,AY$1)</f>
        <v>#VALUE!</v>
      </c>
      <c r="AZ303" s="17" t="e">
        <f>SUMIFS('[1]Deals (investment)'!$C:$C,'[1]Deals (investment)'!$B:$B,$A303,'[1]Deals (investment)'!$T:$T,AZ$1)</f>
        <v>#VALUE!</v>
      </c>
      <c r="BA303" s="17" t="e">
        <f>SUMIFS('[1]Deals (investment)'!$C:$C,'[1]Deals (investment)'!$B:$B,$A303,'[1]Deals (investment)'!$T:$T,BA$1)</f>
        <v>#VALUE!</v>
      </c>
      <c r="BB303" s="17" t="e">
        <f>SUMIFS('[1]Deals (investment)'!$C:$C,'[1]Deals (investment)'!$B:$B,$A303,'[1]Deals (investment)'!$T:$T,BB$1)</f>
        <v>#VALUE!</v>
      </c>
      <c r="BC303" s="17" t="e">
        <f>SUMIFS('[1]Deals (Exits)'!$C:$C,'[1]Deals (Exits)'!$B:$B,$A303)</f>
        <v>#VALUE!</v>
      </c>
      <c r="BD303" s="17" t="e">
        <f>SUMIFS('[1]Deals (investment)'!$C:$C,'[1]Deals (investment)'!$B:$B,$A303,'[1]Deals (investment)'!$V:$V,BD$1)</f>
        <v>#VALUE!</v>
      </c>
      <c r="BE303" s="17" t="e">
        <f>SUMIFS('[1]Deals (investment)'!$C:$C,'[1]Deals (investment)'!$B:$B,$A303,'[1]Deals (investment)'!$V:$V,BE$1)</f>
        <v>#VALUE!</v>
      </c>
      <c r="BF303" s="17" t="e">
        <f>SUMIFS('[1]Deals (investment)'!$C:$C,'[1]Deals (investment)'!$B:$B,$A303,'[1]Deals (investment)'!$V:$V,BF$1)</f>
        <v>#VALUE!</v>
      </c>
      <c r="BG303" s="17" t="e">
        <f>SUMIFS('[1]Deals (investment)'!$C:$C,'[1]Deals (investment)'!$B:$B,$A303,'[1]Deals (investment)'!$V:$V,BG$1)</f>
        <v>#VALUE!</v>
      </c>
      <c r="BH303" s="17" t="e">
        <f>SUMIFS('[1]Deals (investment)'!$C:$C,'[1]Deals (investment)'!$B:$B,$A303,'[1]Deals (investment)'!$V:$V,BH$1)</f>
        <v>#VALUE!</v>
      </c>
      <c r="BI303" s="17" t="e">
        <f>SUMIFS('[1]Deals (investment)'!$C:$C,'[1]Deals (investment)'!$B:$B,$A303,'[1]Deals (investment)'!$V:$V,BI$1)</f>
        <v>#VALUE!</v>
      </c>
      <c r="BJ303" s="17" t="e">
        <f>SUMIFS('[1]Deals (investment)'!$C:$C,'[1]Deals (investment)'!$B:$B,$A303,'[1]Deals (investment)'!$V:$V,BJ$1)</f>
        <v>#VALUE!</v>
      </c>
      <c r="BK303" s="17" t="e">
        <f>SUMIFS('[1]Deals (investment)'!$C:$C,'[1]Deals (investment)'!$B:$B,$A303,'[1]Deals (investment)'!$V:$V,BK$1)</f>
        <v>#VALUE!</v>
      </c>
      <c r="BL303" s="17" t="e">
        <f>SUMIFS('[1]Deals (investment)'!$C:$C,'[1]Deals (investment)'!$B:$B,$A303,'[1]Deals (investment)'!$V:$V,BL$1)</f>
        <v>#VALUE!</v>
      </c>
      <c r="BM303" s="17" t="e">
        <f>SUMIFS('[1]Deals (investment)'!$C:$C,'[1]Deals (investment)'!$B:$B,$A303,'[1]Deals (investment)'!$V:$V,BM$1)</f>
        <v>#VALUE!</v>
      </c>
      <c r="BN303" s="15"/>
      <c r="BO303" s="15"/>
      <c r="BP303" s="22"/>
      <c r="BQ303" s="15"/>
      <c r="BR303" s="15"/>
      <c r="BS303" s="15"/>
      <c r="BT303" s="15"/>
      <c r="BU303" s="15"/>
      <c r="BV303" s="15"/>
      <c r="BW303" s="15"/>
      <c r="BX303" s="15"/>
      <c r="BY303" s="15"/>
      <c r="BZ303" s="15"/>
      <c r="CA303" s="15"/>
      <c r="CB303" s="15"/>
      <c r="CC303" s="15"/>
      <c r="CD303" s="15"/>
      <c r="CE303" s="15"/>
      <c r="CF303" s="15"/>
      <c r="CG303" s="15"/>
      <c r="CH303" s="15"/>
      <c r="CI303" s="15"/>
      <c r="CJ303" s="15"/>
    </row>
    <row r="304" spans="1:117" ht="12.75">
      <c r="A304" s="15" t="s">
        <v>2587</v>
      </c>
      <c r="B304" s="15" t="s">
        <v>2588</v>
      </c>
      <c r="C304" s="15" t="s">
        <v>58</v>
      </c>
      <c r="D304" s="16">
        <v>2014</v>
      </c>
      <c r="E304" s="15" t="s">
        <v>1086</v>
      </c>
      <c r="F304" s="15" t="s">
        <v>59</v>
      </c>
      <c r="G304" s="15" t="s">
        <v>891</v>
      </c>
      <c r="H304" s="15" t="s">
        <v>891</v>
      </c>
      <c r="I304" s="15" t="s">
        <v>2589</v>
      </c>
      <c r="J304" s="15"/>
      <c r="K304" s="17" t="e">
        <f t="shared" si="42"/>
        <v>#VALUE!</v>
      </c>
      <c r="L304" s="15"/>
      <c r="M304" s="18" t="e">
        <f t="shared" si="43"/>
        <v>#VALUE!</v>
      </c>
      <c r="N304" s="15"/>
      <c r="O304" s="15"/>
      <c r="P304" s="15"/>
      <c r="Q304" s="15"/>
      <c r="R304" s="15" t="s">
        <v>375</v>
      </c>
      <c r="S304" s="19">
        <v>100000</v>
      </c>
      <c r="T304" s="15" t="s">
        <v>375</v>
      </c>
      <c r="U304" s="17">
        <v>100000</v>
      </c>
      <c r="V304" s="15" t="s">
        <v>2590</v>
      </c>
      <c r="W304" s="15"/>
      <c r="X304" s="15" t="s">
        <v>158</v>
      </c>
      <c r="Y304" s="15" t="s">
        <v>2591</v>
      </c>
      <c r="AB304" s="20" t="s">
        <v>286</v>
      </c>
      <c r="AC304" s="21" t="s">
        <v>2592</v>
      </c>
      <c r="AD304" s="21" t="s">
        <v>2593</v>
      </c>
      <c r="AE304" s="21" t="s">
        <v>2594</v>
      </c>
      <c r="AF304" s="21" t="s">
        <v>2595</v>
      </c>
      <c r="AG304" s="22">
        <f t="shared" si="38"/>
        <v>0.70967741935483875</v>
      </c>
      <c r="AH304" s="15" t="e">
        <f t="shared" si="34"/>
        <v>#VALUE!</v>
      </c>
      <c r="AI304" s="22" t="str">
        <f>VLOOKUP(A304,'[1]Deals (investment)'!$B$2:$Z$1497,1,FALSE)</f>
        <v>Xente</v>
      </c>
      <c r="AJ304" s="22">
        <f>VLOOKUP(A304,'[1]Deals (investment)'!$B$2:$Z$870,15,FALSE)</f>
        <v>1</v>
      </c>
      <c r="AK304" s="17" t="e">
        <f>VLOOKUP(A304,'[1]Deals (Exits)'!B:B,1,FALSE)</f>
        <v>#N/A</v>
      </c>
      <c r="AL304" s="23">
        <f>VLOOKUP(G304,[1]Lookups!$V$3:$Y$197,4,FALSE)</f>
        <v>0</v>
      </c>
      <c r="AM304" s="17" t="str">
        <f>VLOOKUP(X304,[1]Lookups!$B$3:$C$200,2,FALSE)</f>
        <v>Financial Services</v>
      </c>
      <c r="AN304" s="17" t="str">
        <f>VLOOKUP(R304,[1]Lookups!$H$3:$I$69,2,FALSE)</f>
        <v>2. Seed</v>
      </c>
      <c r="AO304" s="17" t="str">
        <f>VLOOKUP(T304,[1]Lookups!$H$3:$I$69,2,FALSE)</f>
        <v>2. Seed</v>
      </c>
      <c r="AP304" s="17" t="str">
        <f>VLOOKUP(AN304,[1]Lookups!$N$3:$O$11,2,FALSE)</f>
        <v>Early</v>
      </c>
      <c r="AQ304" s="18" t="e">
        <f>COUNTIFS('[1]Deals (investment)'!$B:$B,$A304)</f>
        <v>#VALUE!</v>
      </c>
      <c r="AR304" s="18" t="e">
        <f>COUNTIFS('[1]Deals (investment)'!$B:$B,$A304,'[1]Deals (investment)'!$T:$T,$AW$1)+COUNTIFS('[1]Deals (investment)'!$B:$B,$A304,'[1]Deals (investment)'!$T:$T,$AX$1)+COUNTIFS('[1]Deals (investment)'!$B:$B,$A304,'[1]Deals (investment)'!$T:$T,$AY$1)</f>
        <v>#VALUE!</v>
      </c>
      <c r="AS304" s="17" t="e">
        <f>SUMIFS('[1]Deals (investment)'!$C:$C,'[1]Deals (investment)'!$B:$B,$A304)</f>
        <v>#VALUE!</v>
      </c>
      <c r="AT304" s="17" t="e">
        <f t="shared" si="44"/>
        <v>#VALUE!</v>
      </c>
      <c r="AU304" s="18" t="e">
        <f>COUNTIF('[1]Deals (Exits)'!$B:$B,A304)</f>
        <v>#VALUE!</v>
      </c>
      <c r="AV304" s="17" t="e">
        <f>SUMIFS('[1]Deals (investment)'!$C:$C,'[1]Deals (investment)'!$B:$B,$A304,'[1]Deals (investment)'!$T:$T,AV$1)</f>
        <v>#VALUE!</v>
      </c>
      <c r="AW304" s="17" t="e">
        <f>SUMIFS('[1]Deals (investment)'!$C:$C,'[1]Deals (investment)'!$B:$B,$A304,'[1]Deals (investment)'!$T:$T,AW$1)</f>
        <v>#VALUE!</v>
      </c>
      <c r="AX304" s="17" t="e">
        <f>SUMIFS('[1]Deals (investment)'!$C:$C,'[1]Deals (investment)'!$B:$B,$A304,'[1]Deals (investment)'!$T:$T,AX$1)</f>
        <v>#VALUE!</v>
      </c>
      <c r="AY304" s="17" t="e">
        <f>SUMIFS('[1]Deals (investment)'!$C:$C,'[1]Deals (investment)'!$B:$B,$A304,'[1]Deals (investment)'!$T:$T,AY$1)</f>
        <v>#VALUE!</v>
      </c>
      <c r="AZ304" s="17" t="e">
        <f>SUMIFS('[1]Deals (investment)'!$C:$C,'[1]Deals (investment)'!$B:$B,$A304,'[1]Deals (investment)'!$T:$T,AZ$1)</f>
        <v>#VALUE!</v>
      </c>
      <c r="BA304" s="17" t="e">
        <f>SUMIFS('[1]Deals (investment)'!$C:$C,'[1]Deals (investment)'!$B:$B,$A304,'[1]Deals (investment)'!$T:$T,BA$1)</f>
        <v>#VALUE!</v>
      </c>
      <c r="BB304" s="17" t="e">
        <f>SUMIFS('[1]Deals (investment)'!$C:$C,'[1]Deals (investment)'!$B:$B,$A304,'[1]Deals (investment)'!$T:$T,BB$1)</f>
        <v>#VALUE!</v>
      </c>
      <c r="BC304" s="17" t="e">
        <f>SUMIFS('[1]Deals (Exits)'!$C:$C,'[1]Deals (Exits)'!$B:$B,$A304)</f>
        <v>#VALUE!</v>
      </c>
      <c r="BD304" s="17" t="e">
        <f>SUMIFS('[1]Deals (investment)'!$C:$C,'[1]Deals (investment)'!$B:$B,$A304,'[1]Deals (investment)'!$V:$V,BD$1)</f>
        <v>#VALUE!</v>
      </c>
      <c r="BE304" s="17" t="e">
        <f>SUMIFS('[1]Deals (investment)'!$C:$C,'[1]Deals (investment)'!$B:$B,$A304,'[1]Deals (investment)'!$V:$V,BE$1)</f>
        <v>#VALUE!</v>
      </c>
      <c r="BF304" s="17" t="e">
        <f>SUMIFS('[1]Deals (investment)'!$C:$C,'[1]Deals (investment)'!$B:$B,$A304,'[1]Deals (investment)'!$V:$V,BF$1)</f>
        <v>#VALUE!</v>
      </c>
      <c r="BG304" s="17" t="e">
        <f>SUMIFS('[1]Deals (investment)'!$C:$C,'[1]Deals (investment)'!$B:$B,$A304,'[1]Deals (investment)'!$V:$V,BG$1)</f>
        <v>#VALUE!</v>
      </c>
      <c r="BH304" s="17" t="e">
        <f>SUMIFS('[1]Deals (investment)'!$C:$C,'[1]Deals (investment)'!$B:$B,$A304,'[1]Deals (investment)'!$V:$V,BH$1)</f>
        <v>#VALUE!</v>
      </c>
      <c r="BI304" s="17" t="e">
        <f>SUMIFS('[1]Deals (investment)'!$C:$C,'[1]Deals (investment)'!$B:$B,$A304,'[1]Deals (investment)'!$V:$V,BI$1)</f>
        <v>#VALUE!</v>
      </c>
      <c r="BJ304" s="17" t="e">
        <f>SUMIFS('[1]Deals (investment)'!$C:$C,'[1]Deals (investment)'!$B:$B,$A304,'[1]Deals (investment)'!$V:$V,BJ$1)</f>
        <v>#VALUE!</v>
      </c>
      <c r="BK304" s="17" t="e">
        <f>SUMIFS('[1]Deals (investment)'!$C:$C,'[1]Deals (investment)'!$B:$B,$A304,'[1]Deals (investment)'!$V:$V,BK$1)</f>
        <v>#VALUE!</v>
      </c>
      <c r="BL304" s="17" t="e">
        <f>SUMIFS('[1]Deals (investment)'!$C:$C,'[1]Deals (investment)'!$B:$B,$A304,'[1]Deals (investment)'!$V:$V,BL$1)</f>
        <v>#VALUE!</v>
      </c>
      <c r="BM304" s="17" t="e">
        <f>SUMIFS('[1]Deals (investment)'!$C:$C,'[1]Deals (investment)'!$B:$B,$A304,'[1]Deals (investment)'!$V:$V,BM$1)</f>
        <v>#VALUE!</v>
      </c>
      <c r="BN304" s="15"/>
      <c r="BO304" s="15"/>
      <c r="BP304" s="22"/>
      <c r="BQ304" s="15"/>
      <c r="BR304" s="15"/>
      <c r="BS304" s="15"/>
      <c r="BT304" s="15"/>
      <c r="BU304" s="15"/>
      <c r="BV304" s="15"/>
      <c r="BW304" s="15"/>
      <c r="BX304" s="15"/>
      <c r="BY304" s="15"/>
      <c r="BZ304" s="15"/>
      <c r="CA304" s="15"/>
      <c r="CB304" s="15"/>
      <c r="CC304" s="15"/>
      <c r="CD304" s="15" t="str">
        <f t="shared" ref="CD304:CD305" si="45">CONCATENATE(A304,B304,C304)</f>
        <v>XenteXente is a Payments, Financial Services and eCommerce app for consumers and businesses. With Xente, consumers can buy airtime, data, pay all their bills, fees, book tickets for events, movies and buses and also shop online. Payments are easy using Mobile Money, Visa &amp; MasterCard. They can also Buy Now &amp; Pay Later.Active</v>
      </c>
      <c r="CE304" s="15"/>
      <c r="CF304" s="15"/>
      <c r="CG304" s="15"/>
      <c r="CH304" s="15"/>
      <c r="CI304" s="15"/>
      <c r="CJ304" s="15"/>
    </row>
    <row r="305" spans="1:117" ht="12.75">
      <c r="A305" s="25" t="s">
        <v>2596</v>
      </c>
      <c r="B305" s="15" t="s">
        <v>2597</v>
      </c>
      <c r="C305" s="15" t="s">
        <v>58</v>
      </c>
      <c r="D305" s="16">
        <v>2007</v>
      </c>
      <c r="E305" s="15" t="s">
        <v>2598</v>
      </c>
      <c r="F305" s="15" t="s">
        <v>110</v>
      </c>
      <c r="G305" s="15" t="s">
        <v>61</v>
      </c>
      <c r="H305" s="15" t="s">
        <v>61</v>
      </c>
      <c r="I305" s="15" t="s">
        <v>61</v>
      </c>
      <c r="J305" s="15"/>
      <c r="K305" s="17" t="e">
        <f t="shared" si="42"/>
        <v>#VALUE!</v>
      </c>
      <c r="L305" s="15"/>
      <c r="M305" s="18" t="e">
        <f t="shared" si="43"/>
        <v>#VALUE!</v>
      </c>
      <c r="N305" s="25" t="s">
        <v>2599</v>
      </c>
      <c r="O305" s="15"/>
      <c r="P305" s="15"/>
      <c r="Q305" s="24">
        <v>43619</v>
      </c>
      <c r="R305" s="15" t="s">
        <v>375</v>
      </c>
      <c r="S305" s="19">
        <v>57000</v>
      </c>
      <c r="T305" s="15" t="s">
        <v>375</v>
      </c>
      <c r="U305" s="19">
        <v>57000</v>
      </c>
      <c r="V305" s="15" t="s">
        <v>2600</v>
      </c>
      <c r="W305" s="15">
        <v>0</v>
      </c>
      <c r="X305" s="15" t="s">
        <v>107</v>
      </c>
      <c r="Y305" s="15" t="s">
        <v>2601</v>
      </c>
      <c r="Z305" s="25" t="s">
        <v>2602</v>
      </c>
      <c r="AB305" s="32">
        <v>43506</v>
      </c>
      <c r="AC305" s="21" t="s">
        <v>2603</v>
      </c>
      <c r="AD305" s="15" t="s">
        <v>110</v>
      </c>
      <c r="AE305" s="21" t="s">
        <v>2604</v>
      </c>
      <c r="AF305" s="21" t="s">
        <v>2605</v>
      </c>
      <c r="AG305" s="22">
        <f t="shared" si="38"/>
        <v>0.83870967741935487</v>
      </c>
      <c r="AH305" s="15" t="str">
        <f t="shared" si="34"/>
        <v/>
      </c>
      <c r="AI305" s="22" t="str">
        <f>VLOOKUP(A305,'[1]Deals (investment)'!$B$2:$Z$1497,1,FALSE)</f>
        <v>Greenage Technologies</v>
      </c>
      <c r="AJ305" s="22">
        <f>VLOOKUP(A305,'[1]Deals (investment)'!$B$2:$Z$870,15,FALSE)</f>
        <v>1</v>
      </c>
      <c r="AK305" s="17" t="e">
        <f>VLOOKUP(A305,'[1]Deals (Exits)'!B:B,1,FALSE)</f>
        <v>#N/A</v>
      </c>
      <c r="AL305" s="23">
        <f>VLOOKUP(G305,[1]Lookups!$V$3:$Y$197,4,FALSE)</f>
        <v>0</v>
      </c>
      <c r="AM305" s="17" t="str">
        <f>VLOOKUP(X305,[1]Lookups!$B$3:$C$200,2,FALSE)</f>
        <v>Energy &amp; Resources</v>
      </c>
      <c r="AN305" s="17" t="str">
        <f>VLOOKUP(R305,[1]Lookups!$H$3:$I$69,2,FALSE)</f>
        <v>2. Seed</v>
      </c>
      <c r="AO305" s="17" t="str">
        <f>VLOOKUP(T305,[1]Lookups!$H$3:$I$69,2,FALSE)</f>
        <v>2. Seed</v>
      </c>
      <c r="AP305" s="17" t="str">
        <f>VLOOKUP(AN305,[1]Lookups!$N$3:$O$11,2,FALSE)</f>
        <v>Early</v>
      </c>
      <c r="AQ305" s="18" t="e">
        <f>COUNTIFS('[1]Deals (investment)'!$B:$B,$A305)</f>
        <v>#VALUE!</v>
      </c>
      <c r="AR305" s="18" t="e">
        <f>COUNTIFS('[1]Deals (investment)'!$B:$B,$A305,'[1]Deals (investment)'!$T:$T,$AW$1)+COUNTIFS('[1]Deals (investment)'!$B:$B,$A305,'[1]Deals (investment)'!$T:$T,$AX$1)+COUNTIFS('[1]Deals (investment)'!$B:$B,$A305,'[1]Deals (investment)'!$T:$T,$AY$1)</f>
        <v>#VALUE!</v>
      </c>
      <c r="AS305" s="17" t="e">
        <f>SUMIFS('[1]Deals (investment)'!$C:$C,'[1]Deals (investment)'!$B:$B,$A305)</f>
        <v>#VALUE!</v>
      </c>
      <c r="AT305" s="17" t="e">
        <f t="shared" si="44"/>
        <v>#VALUE!</v>
      </c>
      <c r="AU305" s="18" t="e">
        <f>COUNTIF('[1]Deals (Exits)'!$B:$B,A305)</f>
        <v>#VALUE!</v>
      </c>
      <c r="AV305" s="17" t="e">
        <f>SUMIFS('[1]Deals (investment)'!$C:$C,'[1]Deals (investment)'!$B:$B,$A305,'[1]Deals (investment)'!$T:$T,AV$1)</f>
        <v>#VALUE!</v>
      </c>
      <c r="AW305" s="17" t="e">
        <f>SUMIFS('[1]Deals (investment)'!$C:$C,'[1]Deals (investment)'!$B:$B,$A305,'[1]Deals (investment)'!$T:$T,AW$1)</f>
        <v>#VALUE!</v>
      </c>
      <c r="AX305" s="17" t="e">
        <f>SUMIFS('[1]Deals (investment)'!$C:$C,'[1]Deals (investment)'!$B:$B,$A305,'[1]Deals (investment)'!$T:$T,AX$1)</f>
        <v>#VALUE!</v>
      </c>
      <c r="AY305" s="17" t="e">
        <f>SUMIFS('[1]Deals (investment)'!$C:$C,'[1]Deals (investment)'!$B:$B,$A305,'[1]Deals (investment)'!$T:$T,AY$1)</f>
        <v>#VALUE!</v>
      </c>
      <c r="AZ305" s="17" t="e">
        <f>SUMIFS('[1]Deals (investment)'!$C:$C,'[1]Deals (investment)'!$B:$B,$A305,'[1]Deals (investment)'!$T:$T,AZ$1)</f>
        <v>#VALUE!</v>
      </c>
      <c r="BA305" s="17" t="e">
        <f>SUMIFS('[1]Deals (investment)'!$C:$C,'[1]Deals (investment)'!$B:$B,$A305,'[1]Deals (investment)'!$T:$T,BA$1)</f>
        <v>#VALUE!</v>
      </c>
      <c r="BB305" s="17" t="e">
        <f>SUMIFS('[1]Deals (investment)'!$C:$C,'[1]Deals (investment)'!$B:$B,$A305,'[1]Deals (investment)'!$T:$T,BB$1)</f>
        <v>#VALUE!</v>
      </c>
      <c r="BC305" s="17" t="e">
        <f>SUMIFS('[1]Deals (Exits)'!$C:$C,'[1]Deals (Exits)'!$B:$B,$A305)</f>
        <v>#VALUE!</v>
      </c>
      <c r="BD305" s="17" t="e">
        <f>SUMIFS('[1]Deals (investment)'!$C:$C,'[1]Deals (investment)'!$B:$B,$A305,'[1]Deals (investment)'!$V:$V,BD$1)</f>
        <v>#VALUE!</v>
      </c>
      <c r="BE305" s="17" t="e">
        <f>SUMIFS('[1]Deals (investment)'!$C:$C,'[1]Deals (investment)'!$B:$B,$A305,'[1]Deals (investment)'!$V:$V,BE$1)</f>
        <v>#VALUE!</v>
      </c>
      <c r="BF305" s="17" t="e">
        <f>SUMIFS('[1]Deals (investment)'!$C:$C,'[1]Deals (investment)'!$B:$B,$A305,'[1]Deals (investment)'!$V:$V,BF$1)</f>
        <v>#VALUE!</v>
      </c>
      <c r="BG305" s="17" t="e">
        <f>SUMIFS('[1]Deals (investment)'!$C:$C,'[1]Deals (investment)'!$B:$B,$A305,'[1]Deals (investment)'!$V:$V,BG$1)</f>
        <v>#VALUE!</v>
      </c>
      <c r="BH305" s="17" t="e">
        <f>SUMIFS('[1]Deals (investment)'!$C:$C,'[1]Deals (investment)'!$B:$B,$A305,'[1]Deals (investment)'!$V:$V,BH$1)</f>
        <v>#VALUE!</v>
      </c>
      <c r="BI305" s="17" t="e">
        <f>SUMIFS('[1]Deals (investment)'!$C:$C,'[1]Deals (investment)'!$B:$B,$A305,'[1]Deals (investment)'!$V:$V,BI$1)</f>
        <v>#VALUE!</v>
      </c>
      <c r="BJ305" s="17" t="e">
        <f>SUMIFS('[1]Deals (investment)'!$C:$C,'[1]Deals (investment)'!$B:$B,$A305,'[1]Deals (investment)'!$V:$V,BJ$1)</f>
        <v>#VALUE!</v>
      </c>
      <c r="BK305" s="17" t="e">
        <f>SUMIFS('[1]Deals (investment)'!$C:$C,'[1]Deals (investment)'!$B:$B,$A305,'[1]Deals (investment)'!$V:$V,BK$1)</f>
        <v>#VALUE!</v>
      </c>
      <c r="BL305" s="17" t="e">
        <f>SUMIFS('[1]Deals (investment)'!$C:$C,'[1]Deals (investment)'!$B:$B,$A305,'[1]Deals (investment)'!$V:$V,BL$1)</f>
        <v>#VALUE!</v>
      </c>
      <c r="BM305" s="17" t="e">
        <f>SUMIFS('[1]Deals (investment)'!$C:$C,'[1]Deals (investment)'!$B:$B,$A305,'[1]Deals (investment)'!$V:$V,BM$1)</f>
        <v>#VALUE!</v>
      </c>
      <c r="BN305" s="15"/>
      <c r="BO305" s="15"/>
      <c r="BP305" s="22"/>
      <c r="BQ305" s="15"/>
      <c r="BR305" s="15"/>
      <c r="BS305" s="15"/>
      <c r="BT305" s="15"/>
      <c r="BU305" s="15"/>
      <c r="BV305" s="15"/>
      <c r="BW305" s="15"/>
      <c r="BX305" s="15"/>
      <c r="BY305" s="15"/>
      <c r="BZ305" s="15"/>
      <c r="CA305" s="15"/>
      <c r="CB305" s="15"/>
      <c r="CC305" s="15"/>
      <c r="CD305" s="15" t="str">
        <f t="shared" si="45"/>
        <v>Greenage TechnologiesNigerian Based firm that deals in the design and production of Inverters, industrial Stabilizers, Auto Change Overs and Energy Efficient ElectrificationActive</v>
      </c>
      <c r="CE305" s="15"/>
      <c r="CF305" s="15"/>
      <c r="CG305" s="15"/>
      <c r="CH305" s="15"/>
      <c r="CI305" s="15"/>
      <c r="CJ305" s="15"/>
      <c r="DM305">
        <v>99</v>
      </c>
    </row>
    <row r="306" spans="1:117" ht="12.75">
      <c r="A306" s="15" t="s">
        <v>2606</v>
      </c>
      <c r="B306" s="15" t="s">
        <v>2607</v>
      </c>
      <c r="C306" s="15" t="s">
        <v>58</v>
      </c>
      <c r="D306" s="16">
        <v>2017</v>
      </c>
      <c r="E306" s="15" t="s">
        <v>2608</v>
      </c>
      <c r="F306" s="15" t="s">
        <v>110</v>
      </c>
      <c r="G306" s="15" t="s">
        <v>2609</v>
      </c>
      <c r="H306" s="15" t="s">
        <v>2609</v>
      </c>
      <c r="I306" s="15" t="s">
        <v>2609</v>
      </c>
      <c r="J306" s="15"/>
      <c r="K306" s="17" t="e">
        <f t="shared" si="42"/>
        <v>#VALUE!</v>
      </c>
      <c r="L306" s="15"/>
      <c r="M306" s="18" t="e">
        <f t="shared" si="43"/>
        <v>#VALUE!</v>
      </c>
      <c r="N306" s="15"/>
      <c r="O306" s="15"/>
      <c r="P306" s="15"/>
      <c r="Q306" s="24" t="e">
        <f ca="1">_xludf.MAXIFS('[1]Deals (investment)'!A:A,'[1]Deals (investment)'!B:B,A306)</f>
        <v>#NAME?</v>
      </c>
      <c r="R306" s="15" t="s">
        <v>375</v>
      </c>
      <c r="S306" s="19">
        <v>75000</v>
      </c>
      <c r="T306" s="15" t="s">
        <v>375</v>
      </c>
      <c r="U306" s="19">
        <v>75000</v>
      </c>
      <c r="V306" s="15" t="s">
        <v>2610</v>
      </c>
      <c r="W306" s="15">
        <v>1</v>
      </c>
      <c r="X306" s="15" t="s">
        <v>64</v>
      </c>
      <c r="Y306" s="15" t="s">
        <v>2611</v>
      </c>
      <c r="Z306" s="25" t="s">
        <v>147</v>
      </c>
      <c r="AA306" s="25" t="s">
        <v>110</v>
      </c>
      <c r="AB306" s="32">
        <v>43506</v>
      </c>
      <c r="AC306" s="27" t="s">
        <v>2612</v>
      </c>
      <c r="AD306" s="27" t="s">
        <v>2613</v>
      </c>
      <c r="AE306" s="15" t="s">
        <v>110</v>
      </c>
      <c r="AF306" s="21" t="s">
        <v>2614</v>
      </c>
      <c r="AG306" s="22">
        <f t="shared" ca="1" si="38"/>
        <v>0.83870967741935487</v>
      </c>
      <c r="AH306" s="15" t="str">
        <f t="shared" si="34"/>
        <v/>
      </c>
      <c r="AI306" s="22" t="str">
        <f>VLOOKUP(A306,'[1]Deals (investment)'!$B$2:$Z$1497,1,FALSE)</f>
        <v>MyFoodness</v>
      </c>
      <c r="AJ306" s="22">
        <f>VLOOKUP(A306,'[1]Deals (investment)'!$B$2:$Z$870,15,FALSE)</f>
        <v>1</v>
      </c>
      <c r="AK306" s="17" t="e">
        <f>VLOOKUP(A306,'[1]Deals (Exits)'!B:B,1,FALSE)</f>
        <v>#N/A</v>
      </c>
      <c r="AL306" s="23">
        <f>VLOOKUP(G306,[1]Lookups!$V$3:$Y$197,4,FALSE)</f>
        <v>0</v>
      </c>
      <c r="AM306" s="17" t="str">
        <f>VLOOKUP(X306,[1]Lookups!$B$3:$C$200,2,FALSE)</f>
        <v>E-commerce &amp; Retail</v>
      </c>
      <c r="AN306" s="17" t="str">
        <f>VLOOKUP(R306,[1]Lookups!$H$3:$I$69,2,FALSE)</f>
        <v>2. Seed</v>
      </c>
      <c r="AO306" s="17" t="str">
        <f>VLOOKUP(T306,[1]Lookups!$H$3:$I$69,2,FALSE)</f>
        <v>2. Seed</v>
      </c>
      <c r="AP306" s="17" t="str">
        <f>VLOOKUP(AN306,[1]Lookups!$N$3:$O$11,2,FALSE)</f>
        <v>Early</v>
      </c>
      <c r="AQ306" s="18" t="e">
        <f>COUNTIFS('[1]Deals (investment)'!$B:$B,$A306)</f>
        <v>#VALUE!</v>
      </c>
      <c r="AR306" s="18" t="e">
        <f>COUNTIFS('[1]Deals (investment)'!$B:$B,$A306,'[1]Deals (investment)'!$T:$T,$AW$1)+COUNTIFS('[1]Deals (investment)'!$B:$B,$A306,'[1]Deals (investment)'!$T:$T,$AX$1)+COUNTIFS('[1]Deals (investment)'!$B:$B,$A306,'[1]Deals (investment)'!$T:$T,$AY$1)</f>
        <v>#VALUE!</v>
      </c>
      <c r="AS306" s="17" t="e">
        <f>SUMIFS('[1]Deals (investment)'!$C:$C,'[1]Deals (investment)'!$B:$B,$A306)</f>
        <v>#VALUE!</v>
      </c>
      <c r="AT306" s="17" t="e">
        <f t="shared" si="44"/>
        <v>#VALUE!</v>
      </c>
      <c r="AU306" s="18" t="e">
        <f>COUNTIF('[1]Deals (Exits)'!$B:$B,A306)</f>
        <v>#VALUE!</v>
      </c>
      <c r="AV306" s="17" t="e">
        <f>SUMIFS('[1]Deals (investment)'!$C:$C,'[1]Deals (investment)'!$B:$B,$A306,'[1]Deals (investment)'!$T:$T,AV$1)</f>
        <v>#VALUE!</v>
      </c>
      <c r="AW306" s="17" t="e">
        <f>SUMIFS('[1]Deals (investment)'!$C:$C,'[1]Deals (investment)'!$B:$B,$A306,'[1]Deals (investment)'!$T:$T,AW$1)</f>
        <v>#VALUE!</v>
      </c>
      <c r="AX306" s="17" t="e">
        <f>SUMIFS('[1]Deals (investment)'!$C:$C,'[1]Deals (investment)'!$B:$B,$A306,'[1]Deals (investment)'!$T:$T,AX$1)</f>
        <v>#VALUE!</v>
      </c>
      <c r="AY306" s="17" t="e">
        <f>SUMIFS('[1]Deals (investment)'!$C:$C,'[1]Deals (investment)'!$B:$B,$A306,'[1]Deals (investment)'!$T:$T,AY$1)</f>
        <v>#VALUE!</v>
      </c>
      <c r="AZ306" s="17" t="e">
        <f>SUMIFS('[1]Deals (investment)'!$C:$C,'[1]Deals (investment)'!$B:$B,$A306,'[1]Deals (investment)'!$T:$T,AZ$1)</f>
        <v>#VALUE!</v>
      </c>
      <c r="BA306" s="17" t="e">
        <f>SUMIFS('[1]Deals (investment)'!$C:$C,'[1]Deals (investment)'!$B:$B,$A306,'[1]Deals (investment)'!$T:$T,BA$1)</f>
        <v>#VALUE!</v>
      </c>
      <c r="BB306" s="17" t="e">
        <f>SUMIFS('[1]Deals (investment)'!$C:$C,'[1]Deals (investment)'!$B:$B,$A306,'[1]Deals (investment)'!$T:$T,BB$1)</f>
        <v>#VALUE!</v>
      </c>
      <c r="BC306" s="17" t="e">
        <f>SUMIFS('[1]Deals (Exits)'!$C:$C,'[1]Deals (Exits)'!$B:$B,$A306)</f>
        <v>#VALUE!</v>
      </c>
      <c r="BD306" s="17" t="e">
        <f>SUMIFS('[1]Deals (investment)'!$C:$C,'[1]Deals (investment)'!$B:$B,$A306,'[1]Deals (investment)'!$V:$V,BD$1)</f>
        <v>#VALUE!</v>
      </c>
      <c r="BE306" s="17" t="e">
        <f>SUMIFS('[1]Deals (investment)'!$C:$C,'[1]Deals (investment)'!$B:$B,$A306,'[1]Deals (investment)'!$V:$V,BE$1)</f>
        <v>#VALUE!</v>
      </c>
      <c r="BF306" s="17" t="e">
        <f>SUMIFS('[1]Deals (investment)'!$C:$C,'[1]Deals (investment)'!$B:$B,$A306,'[1]Deals (investment)'!$V:$V,BF$1)</f>
        <v>#VALUE!</v>
      </c>
      <c r="BG306" s="17" t="e">
        <f>SUMIFS('[1]Deals (investment)'!$C:$C,'[1]Deals (investment)'!$B:$B,$A306,'[1]Deals (investment)'!$V:$V,BG$1)</f>
        <v>#VALUE!</v>
      </c>
      <c r="BH306" s="17" t="e">
        <f>SUMIFS('[1]Deals (investment)'!$C:$C,'[1]Deals (investment)'!$B:$B,$A306,'[1]Deals (investment)'!$V:$V,BH$1)</f>
        <v>#VALUE!</v>
      </c>
      <c r="BI306" s="17" t="e">
        <f>SUMIFS('[1]Deals (investment)'!$C:$C,'[1]Deals (investment)'!$B:$B,$A306,'[1]Deals (investment)'!$V:$V,BI$1)</f>
        <v>#VALUE!</v>
      </c>
      <c r="BJ306" s="17" t="e">
        <f>SUMIFS('[1]Deals (investment)'!$C:$C,'[1]Deals (investment)'!$B:$B,$A306,'[1]Deals (investment)'!$V:$V,BJ$1)</f>
        <v>#VALUE!</v>
      </c>
      <c r="BK306" s="17" t="e">
        <f>SUMIFS('[1]Deals (investment)'!$C:$C,'[1]Deals (investment)'!$B:$B,$A306,'[1]Deals (investment)'!$V:$V,BK$1)</f>
        <v>#VALUE!</v>
      </c>
      <c r="BL306" s="17" t="e">
        <f>SUMIFS('[1]Deals (investment)'!$C:$C,'[1]Deals (investment)'!$B:$B,$A306,'[1]Deals (investment)'!$V:$V,BL$1)</f>
        <v>#VALUE!</v>
      </c>
      <c r="BM306" s="17" t="e">
        <f>SUMIFS('[1]Deals (investment)'!$C:$C,'[1]Deals (investment)'!$B:$B,$A306,'[1]Deals (investment)'!$V:$V,BM$1)</f>
        <v>#VALUE!</v>
      </c>
      <c r="BN306" s="15"/>
      <c r="BO306" s="15"/>
      <c r="BP306" s="22"/>
      <c r="BQ306" s="15"/>
      <c r="BR306" s="15"/>
      <c r="BS306" s="15"/>
      <c r="BT306" s="15"/>
      <c r="BU306" s="15"/>
      <c r="BV306" s="15"/>
      <c r="BW306" s="15"/>
      <c r="BX306" s="15"/>
      <c r="BY306" s="15"/>
      <c r="BZ306" s="15"/>
      <c r="CA306" s="15"/>
      <c r="CB306" s="15"/>
      <c r="CC306" s="15"/>
      <c r="CD306" s="15"/>
      <c r="CE306" s="15"/>
      <c r="CF306" s="15"/>
      <c r="CG306" s="15"/>
      <c r="CH306" s="15"/>
      <c r="CI306" s="15"/>
      <c r="CJ306" s="15"/>
    </row>
    <row r="307" spans="1:117" ht="12.75">
      <c r="A307" s="15" t="s">
        <v>2615</v>
      </c>
      <c r="B307" s="15" t="s">
        <v>2616</v>
      </c>
      <c r="C307" s="15" t="s">
        <v>58</v>
      </c>
      <c r="D307" s="16">
        <v>2015</v>
      </c>
      <c r="E307" s="15" t="s">
        <v>59</v>
      </c>
      <c r="F307" s="15"/>
      <c r="G307" s="15" t="s">
        <v>61</v>
      </c>
      <c r="H307" s="15" t="s">
        <v>61</v>
      </c>
      <c r="I307" s="15" t="s">
        <v>61</v>
      </c>
      <c r="J307" s="15"/>
      <c r="K307" s="17" t="e">
        <f t="shared" si="42"/>
        <v>#VALUE!</v>
      </c>
      <c r="L307" s="15"/>
      <c r="M307" s="18" t="e">
        <f t="shared" si="43"/>
        <v>#VALUE!</v>
      </c>
      <c r="N307" s="15" t="s">
        <v>2617</v>
      </c>
      <c r="O307" s="15"/>
      <c r="P307" s="15"/>
      <c r="Q307" s="24">
        <v>43434</v>
      </c>
      <c r="R307" s="15" t="s">
        <v>375</v>
      </c>
      <c r="S307" s="19">
        <v>25000</v>
      </c>
      <c r="T307" s="15" t="s">
        <v>375</v>
      </c>
      <c r="U307" s="17">
        <v>25000</v>
      </c>
      <c r="V307" s="15" t="s">
        <v>2618</v>
      </c>
      <c r="W307" s="15">
        <v>0</v>
      </c>
      <c r="X307" s="15" t="s">
        <v>158</v>
      </c>
      <c r="Y307" s="28" t="s">
        <v>2619</v>
      </c>
      <c r="Z307" s="25" t="s">
        <v>160</v>
      </c>
      <c r="AA307" s="25" t="s">
        <v>2620</v>
      </c>
      <c r="AB307" s="20" t="s">
        <v>286</v>
      </c>
      <c r="AC307" s="21" t="s">
        <v>2621</v>
      </c>
      <c r="AD307" s="21" t="s">
        <v>2622</v>
      </c>
      <c r="AE307" s="21" t="s">
        <v>2623</v>
      </c>
      <c r="AF307" s="21" t="s">
        <v>2624</v>
      </c>
      <c r="AG307" s="22">
        <f t="shared" si="38"/>
        <v>0.83870967741935487</v>
      </c>
      <c r="AH307" s="15" t="e">
        <f t="shared" si="34"/>
        <v>#VALUE!</v>
      </c>
      <c r="AI307" s="22" t="str">
        <f>VLOOKUP(A307,'[1]Deals (investment)'!$B$2:$Z$1497,1,FALSE)</f>
        <v>Accounteer</v>
      </c>
      <c r="AJ307" s="22">
        <f>VLOOKUP(A307,'[1]Deals (investment)'!$B$2:$Z$870,15,FALSE)</f>
        <v>1</v>
      </c>
      <c r="AK307" s="17" t="e">
        <f>VLOOKUP(A307,'[1]Deals (Exits)'!B:B,1,FALSE)</f>
        <v>#N/A</v>
      </c>
      <c r="AL307" s="23">
        <f>VLOOKUP(G307,[1]Lookups!$V$3:$Y$197,4,FALSE)</f>
        <v>0</v>
      </c>
      <c r="AM307" s="17" t="str">
        <f>VLOOKUP(X307,[1]Lookups!$B$3:$C$200,2,FALSE)</f>
        <v>Financial Services</v>
      </c>
      <c r="AN307" s="17" t="str">
        <f>VLOOKUP(R307,[1]Lookups!$H$3:$I$69,2,FALSE)</f>
        <v>2. Seed</v>
      </c>
      <c r="AO307" s="17" t="str">
        <f>VLOOKUP(T307,[1]Lookups!$H$3:$I$69,2,FALSE)</f>
        <v>2. Seed</v>
      </c>
      <c r="AP307" s="17" t="str">
        <f>VLOOKUP(AN307,[1]Lookups!$N$3:$O$11,2,FALSE)</f>
        <v>Early</v>
      </c>
      <c r="AQ307" s="18" t="e">
        <f>COUNTIFS('[1]Deals (investment)'!$B:$B,$A307)</f>
        <v>#VALUE!</v>
      </c>
      <c r="AR307" s="18" t="e">
        <f>COUNTIFS('[1]Deals (investment)'!$B:$B,$A307,'[1]Deals (investment)'!$T:$T,$AW$1)+COUNTIFS('[1]Deals (investment)'!$B:$B,$A307,'[1]Deals (investment)'!$T:$T,$AX$1)+COUNTIFS('[1]Deals (investment)'!$B:$B,$A307,'[1]Deals (investment)'!$T:$T,$AY$1)</f>
        <v>#VALUE!</v>
      </c>
      <c r="AS307" s="17" t="e">
        <f>SUMIFS('[1]Deals (investment)'!$C:$C,'[1]Deals (investment)'!$B:$B,$A307)</f>
        <v>#VALUE!</v>
      </c>
      <c r="AT307" s="17" t="e">
        <f t="shared" si="44"/>
        <v>#VALUE!</v>
      </c>
      <c r="AU307" s="18" t="e">
        <f>COUNTIF('[1]Deals (Exits)'!$B:$B,A307)</f>
        <v>#VALUE!</v>
      </c>
      <c r="AV307" s="17" t="e">
        <f>SUMIFS('[1]Deals (investment)'!$C:$C,'[1]Deals (investment)'!$B:$B,$A307,'[1]Deals (investment)'!$T:$T,AV$1)</f>
        <v>#VALUE!</v>
      </c>
      <c r="AW307" s="17" t="e">
        <f>SUMIFS('[1]Deals (investment)'!$C:$C,'[1]Deals (investment)'!$B:$B,$A307,'[1]Deals (investment)'!$T:$T,AW$1)</f>
        <v>#VALUE!</v>
      </c>
      <c r="AX307" s="17" t="e">
        <f>SUMIFS('[1]Deals (investment)'!$C:$C,'[1]Deals (investment)'!$B:$B,$A307,'[1]Deals (investment)'!$T:$T,AX$1)</f>
        <v>#VALUE!</v>
      </c>
      <c r="AY307" s="17" t="e">
        <f>SUMIFS('[1]Deals (investment)'!$C:$C,'[1]Deals (investment)'!$B:$B,$A307,'[1]Deals (investment)'!$T:$T,AY$1)</f>
        <v>#VALUE!</v>
      </c>
      <c r="AZ307" s="17" t="e">
        <f>SUMIFS('[1]Deals (investment)'!$C:$C,'[1]Deals (investment)'!$B:$B,$A307,'[1]Deals (investment)'!$T:$T,AZ$1)</f>
        <v>#VALUE!</v>
      </c>
      <c r="BA307" s="17" t="e">
        <f>SUMIFS('[1]Deals (investment)'!$C:$C,'[1]Deals (investment)'!$B:$B,$A307,'[1]Deals (investment)'!$T:$T,BA$1)</f>
        <v>#VALUE!</v>
      </c>
      <c r="BB307" s="17" t="e">
        <f>SUMIFS('[1]Deals (investment)'!$C:$C,'[1]Deals (investment)'!$B:$B,$A307,'[1]Deals (investment)'!$T:$T,BB$1)</f>
        <v>#VALUE!</v>
      </c>
      <c r="BC307" s="17" t="e">
        <f>SUMIFS('[1]Deals (Exits)'!$C:$C,'[1]Deals (Exits)'!$B:$B,$A307)</f>
        <v>#VALUE!</v>
      </c>
      <c r="BD307" s="17" t="e">
        <f>SUMIFS('[1]Deals (investment)'!$C:$C,'[1]Deals (investment)'!$B:$B,$A307,'[1]Deals (investment)'!$V:$V,BD$1)</f>
        <v>#VALUE!</v>
      </c>
      <c r="BE307" s="17" t="e">
        <f>SUMIFS('[1]Deals (investment)'!$C:$C,'[1]Deals (investment)'!$B:$B,$A307,'[1]Deals (investment)'!$V:$V,BE$1)</f>
        <v>#VALUE!</v>
      </c>
      <c r="BF307" s="17" t="e">
        <f>SUMIFS('[1]Deals (investment)'!$C:$C,'[1]Deals (investment)'!$B:$B,$A307,'[1]Deals (investment)'!$V:$V,BF$1)</f>
        <v>#VALUE!</v>
      </c>
      <c r="BG307" s="17" t="e">
        <f>SUMIFS('[1]Deals (investment)'!$C:$C,'[1]Deals (investment)'!$B:$B,$A307,'[1]Deals (investment)'!$V:$V,BG$1)</f>
        <v>#VALUE!</v>
      </c>
      <c r="BH307" s="17" t="e">
        <f>SUMIFS('[1]Deals (investment)'!$C:$C,'[1]Deals (investment)'!$B:$B,$A307,'[1]Deals (investment)'!$V:$V,BH$1)</f>
        <v>#VALUE!</v>
      </c>
      <c r="BI307" s="17" t="e">
        <f>SUMIFS('[1]Deals (investment)'!$C:$C,'[1]Deals (investment)'!$B:$B,$A307,'[1]Deals (investment)'!$V:$V,BI$1)</f>
        <v>#VALUE!</v>
      </c>
      <c r="BJ307" s="17" t="e">
        <f>SUMIFS('[1]Deals (investment)'!$C:$C,'[1]Deals (investment)'!$B:$B,$A307,'[1]Deals (investment)'!$V:$V,BJ$1)</f>
        <v>#VALUE!</v>
      </c>
      <c r="BK307" s="17" t="e">
        <f>SUMIFS('[1]Deals (investment)'!$C:$C,'[1]Deals (investment)'!$B:$B,$A307,'[1]Deals (investment)'!$V:$V,BK$1)</f>
        <v>#VALUE!</v>
      </c>
      <c r="BL307" s="17" t="e">
        <f>SUMIFS('[1]Deals (investment)'!$C:$C,'[1]Deals (investment)'!$B:$B,$A307,'[1]Deals (investment)'!$V:$V,BL$1)</f>
        <v>#VALUE!</v>
      </c>
      <c r="BM307" s="17" t="e">
        <f>SUMIFS('[1]Deals (investment)'!$C:$C,'[1]Deals (investment)'!$B:$B,$A307,'[1]Deals (investment)'!$V:$V,BM$1)</f>
        <v>#VALUE!</v>
      </c>
      <c r="BN307" s="15"/>
      <c r="BO307" s="15"/>
      <c r="BP307" s="22"/>
      <c r="BQ307" s="15"/>
      <c r="BR307" s="15"/>
      <c r="BS307" s="15"/>
      <c r="BT307" s="15"/>
      <c r="BU307" s="15"/>
      <c r="BV307" s="15"/>
      <c r="BW307" s="15"/>
      <c r="BX307" s="15"/>
      <c r="BY307" s="15"/>
      <c r="BZ307" s="15"/>
      <c r="CA307" s="15"/>
      <c r="CB307" s="15"/>
      <c r="CC307" s="15"/>
      <c r="CD307" s="15"/>
      <c r="CE307" s="15"/>
      <c r="CF307" s="15"/>
      <c r="CG307" s="15"/>
      <c r="CH307" s="15"/>
      <c r="CI307" s="15"/>
      <c r="CJ307" s="15"/>
      <c r="DM307">
        <v>80</v>
      </c>
    </row>
    <row r="308" spans="1:117" ht="12.75">
      <c r="A308" s="15" t="s">
        <v>2625</v>
      </c>
      <c r="B308" s="15" t="s">
        <v>2626</v>
      </c>
      <c r="C308" s="15" t="s">
        <v>58</v>
      </c>
      <c r="D308" s="16">
        <v>2016</v>
      </c>
      <c r="E308" s="15" t="s">
        <v>117</v>
      </c>
      <c r="F308" s="15"/>
      <c r="G308" s="15" t="s">
        <v>118</v>
      </c>
      <c r="H308" s="15" t="s">
        <v>118</v>
      </c>
      <c r="I308" s="15" t="s">
        <v>118</v>
      </c>
      <c r="J308" s="15"/>
      <c r="K308" s="17" t="e">
        <f t="shared" si="42"/>
        <v>#VALUE!</v>
      </c>
      <c r="L308" s="15"/>
      <c r="M308" s="18" t="e">
        <f t="shared" si="43"/>
        <v>#VALUE!</v>
      </c>
      <c r="N308" s="15"/>
      <c r="O308" s="15"/>
      <c r="P308" s="15"/>
      <c r="Q308" s="24" t="e">
        <f ca="1">_xludf.MAXIFS('[1]Deals (investment)'!A:A,'[1]Deals (investment)'!B:B,A308)</f>
        <v>#NAME?</v>
      </c>
      <c r="R308" s="15" t="s">
        <v>375</v>
      </c>
      <c r="S308" s="19">
        <v>75000</v>
      </c>
      <c r="T308" s="15" t="s">
        <v>375</v>
      </c>
      <c r="U308" s="19">
        <v>75000</v>
      </c>
      <c r="V308" s="15" t="s">
        <v>2627</v>
      </c>
      <c r="W308" s="15"/>
      <c r="X308" s="15" t="s">
        <v>229</v>
      </c>
      <c r="Y308" s="15" t="s">
        <v>2628</v>
      </c>
      <c r="AB308" s="32">
        <v>43506</v>
      </c>
      <c r="AC308" s="21" t="s">
        <v>2629</v>
      </c>
      <c r="AD308" s="21" t="s">
        <v>2630</v>
      </c>
      <c r="AE308" s="21" t="s">
        <v>2631</v>
      </c>
      <c r="AF308" s="21" t="s">
        <v>2632</v>
      </c>
      <c r="AG308" s="22">
        <f t="shared" ca="1" si="38"/>
        <v>0.70967741935483875</v>
      </c>
      <c r="AH308" s="15" t="str">
        <f t="shared" si="34"/>
        <v/>
      </c>
      <c r="AI308" s="22" t="str">
        <f>VLOOKUP(A308,'[1]Deals (investment)'!$B$2:$Z$1497,1,FALSE)</f>
        <v>Cloud9Xp</v>
      </c>
      <c r="AJ308" s="22">
        <f>VLOOKUP(A308,'[1]Deals (investment)'!$B$2:$Z$870,15,FALSE)</f>
        <v>1</v>
      </c>
      <c r="AK308" s="17" t="e">
        <f>VLOOKUP(A308,'[1]Deals (Exits)'!B:B,1,FALSE)</f>
        <v>#N/A</v>
      </c>
      <c r="AL308" s="23">
        <f>VLOOKUP(G308,[1]Lookups!$V$3:$Y$197,4,FALSE)</f>
        <v>0</v>
      </c>
      <c r="AM308" s="17" t="str">
        <f>VLOOKUP(X308,[1]Lookups!$B$3:$C$200,2,FALSE)</f>
        <v>Travel &amp; Leisure</v>
      </c>
      <c r="AN308" s="17" t="str">
        <f>VLOOKUP(R308,[1]Lookups!$H$3:$I$69,2,FALSE)</f>
        <v>2. Seed</v>
      </c>
      <c r="AO308" s="17" t="str">
        <f>VLOOKUP(T308,[1]Lookups!$H$3:$I$69,2,FALSE)</f>
        <v>2. Seed</v>
      </c>
      <c r="AP308" s="17" t="str">
        <f>VLOOKUP(AN308,[1]Lookups!$N$3:$O$11,2,FALSE)</f>
        <v>Early</v>
      </c>
      <c r="AQ308" s="18" t="e">
        <f>COUNTIFS('[1]Deals (investment)'!$B:$B,$A308)</f>
        <v>#VALUE!</v>
      </c>
      <c r="AR308" s="18" t="e">
        <f>COUNTIFS('[1]Deals (investment)'!$B:$B,$A308,'[1]Deals (investment)'!$T:$T,$AW$1)+COUNTIFS('[1]Deals (investment)'!$B:$B,$A308,'[1]Deals (investment)'!$T:$T,$AX$1)+COUNTIFS('[1]Deals (investment)'!$B:$B,$A308,'[1]Deals (investment)'!$T:$T,$AY$1)</f>
        <v>#VALUE!</v>
      </c>
      <c r="AS308" s="17" t="e">
        <f>SUMIFS('[1]Deals (investment)'!$C:$C,'[1]Deals (investment)'!$B:$B,$A308)</f>
        <v>#VALUE!</v>
      </c>
      <c r="AT308" s="17" t="e">
        <f t="shared" si="44"/>
        <v>#VALUE!</v>
      </c>
      <c r="AU308" s="18" t="e">
        <f>COUNTIF('[1]Deals (Exits)'!$B:$B,A308)</f>
        <v>#VALUE!</v>
      </c>
      <c r="AV308" s="17" t="e">
        <f>SUMIFS('[1]Deals (investment)'!$C:$C,'[1]Deals (investment)'!$B:$B,$A308,'[1]Deals (investment)'!$T:$T,AV$1)</f>
        <v>#VALUE!</v>
      </c>
      <c r="AW308" s="17" t="e">
        <f>SUMIFS('[1]Deals (investment)'!$C:$C,'[1]Deals (investment)'!$B:$B,$A308,'[1]Deals (investment)'!$T:$T,AW$1)</f>
        <v>#VALUE!</v>
      </c>
      <c r="AX308" s="17" t="e">
        <f>SUMIFS('[1]Deals (investment)'!$C:$C,'[1]Deals (investment)'!$B:$B,$A308,'[1]Deals (investment)'!$T:$T,AX$1)</f>
        <v>#VALUE!</v>
      </c>
      <c r="AY308" s="17" t="e">
        <f>SUMIFS('[1]Deals (investment)'!$C:$C,'[1]Deals (investment)'!$B:$B,$A308,'[1]Deals (investment)'!$T:$T,AY$1)</f>
        <v>#VALUE!</v>
      </c>
      <c r="AZ308" s="17" t="e">
        <f>SUMIFS('[1]Deals (investment)'!$C:$C,'[1]Deals (investment)'!$B:$B,$A308,'[1]Deals (investment)'!$T:$T,AZ$1)</f>
        <v>#VALUE!</v>
      </c>
      <c r="BA308" s="17" t="e">
        <f>SUMIFS('[1]Deals (investment)'!$C:$C,'[1]Deals (investment)'!$B:$B,$A308,'[1]Deals (investment)'!$T:$T,BA$1)</f>
        <v>#VALUE!</v>
      </c>
      <c r="BB308" s="17" t="e">
        <f>SUMIFS('[1]Deals (investment)'!$C:$C,'[1]Deals (investment)'!$B:$B,$A308,'[1]Deals (investment)'!$T:$T,BB$1)</f>
        <v>#VALUE!</v>
      </c>
      <c r="BC308" s="17" t="e">
        <f>SUMIFS('[1]Deals (Exits)'!$C:$C,'[1]Deals (Exits)'!$B:$B,$A308)</f>
        <v>#VALUE!</v>
      </c>
      <c r="BD308" s="17" t="e">
        <f>SUMIFS('[1]Deals (investment)'!$C:$C,'[1]Deals (investment)'!$B:$B,$A308,'[1]Deals (investment)'!$V:$V,BD$1)</f>
        <v>#VALUE!</v>
      </c>
      <c r="BE308" s="17" t="e">
        <f>SUMIFS('[1]Deals (investment)'!$C:$C,'[1]Deals (investment)'!$B:$B,$A308,'[1]Deals (investment)'!$V:$V,BE$1)</f>
        <v>#VALUE!</v>
      </c>
      <c r="BF308" s="17" t="e">
        <f>SUMIFS('[1]Deals (investment)'!$C:$C,'[1]Deals (investment)'!$B:$B,$A308,'[1]Deals (investment)'!$V:$V,BF$1)</f>
        <v>#VALUE!</v>
      </c>
      <c r="BG308" s="17" t="e">
        <f>SUMIFS('[1]Deals (investment)'!$C:$C,'[1]Deals (investment)'!$B:$B,$A308,'[1]Deals (investment)'!$V:$V,BG$1)</f>
        <v>#VALUE!</v>
      </c>
      <c r="BH308" s="17" t="e">
        <f>SUMIFS('[1]Deals (investment)'!$C:$C,'[1]Deals (investment)'!$B:$B,$A308,'[1]Deals (investment)'!$V:$V,BH$1)</f>
        <v>#VALUE!</v>
      </c>
      <c r="BI308" s="17" t="e">
        <f>SUMIFS('[1]Deals (investment)'!$C:$C,'[1]Deals (investment)'!$B:$B,$A308,'[1]Deals (investment)'!$V:$V,BI$1)</f>
        <v>#VALUE!</v>
      </c>
      <c r="BJ308" s="17" t="e">
        <f>SUMIFS('[1]Deals (investment)'!$C:$C,'[1]Deals (investment)'!$B:$B,$A308,'[1]Deals (investment)'!$V:$V,BJ$1)</f>
        <v>#VALUE!</v>
      </c>
      <c r="BK308" s="17" t="e">
        <f>SUMIFS('[1]Deals (investment)'!$C:$C,'[1]Deals (investment)'!$B:$B,$A308,'[1]Deals (investment)'!$V:$V,BK$1)</f>
        <v>#VALUE!</v>
      </c>
      <c r="BL308" s="17" t="e">
        <f>SUMIFS('[1]Deals (investment)'!$C:$C,'[1]Deals (investment)'!$B:$B,$A308,'[1]Deals (investment)'!$V:$V,BL$1)</f>
        <v>#VALUE!</v>
      </c>
      <c r="BM308" s="17" t="e">
        <f>SUMIFS('[1]Deals (investment)'!$C:$C,'[1]Deals (investment)'!$B:$B,$A308,'[1]Deals (investment)'!$V:$V,BM$1)</f>
        <v>#VALUE!</v>
      </c>
      <c r="BN308" s="15"/>
      <c r="BO308" s="15"/>
      <c r="BP308" s="22"/>
      <c r="BQ308" s="15"/>
      <c r="BR308" s="15"/>
      <c r="BS308" s="15"/>
      <c r="BT308" s="15"/>
      <c r="BU308" s="15"/>
      <c r="BV308" s="15"/>
      <c r="BW308" s="15"/>
      <c r="BX308" s="15"/>
      <c r="BY308" s="15"/>
      <c r="BZ308" s="15"/>
      <c r="CA308" s="15"/>
      <c r="CB308" s="15"/>
      <c r="CC308" s="15"/>
      <c r="CD308" s="15"/>
      <c r="CE308" s="15"/>
      <c r="CF308" s="15"/>
      <c r="CG308" s="15"/>
      <c r="CH308" s="15"/>
      <c r="CI308" s="15"/>
      <c r="CJ308" s="15"/>
    </row>
    <row r="309" spans="1:117" ht="12.75">
      <c r="A309" s="15" t="s">
        <v>2633</v>
      </c>
      <c r="B309" s="15" t="s">
        <v>2634</v>
      </c>
      <c r="C309" s="15" t="s">
        <v>58</v>
      </c>
      <c r="D309" s="16">
        <v>2016</v>
      </c>
      <c r="E309" s="15" t="s">
        <v>90</v>
      </c>
      <c r="F309" s="15"/>
      <c r="G309" s="15" t="s">
        <v>91</v>
      </c>
      <c r="H309" s="15" t="s">
        <v>91</v>
      </c>
      <c r="I309" s="15" t="s">
        <v>91</v>
      </c>
      <c r="J309" s="15"/>
      <c r="K309" s="17" t="e">
        <f t="shared" si="42"/>
        <v>#VALUE!</v>
      </c>
      <c r="L309" s="15"/>
      <c r="M309" s="18" t="e">
        <f t="shared" si="43"/>
        <v>#VALUE!</v>
      </c>
      <c r="N309" s="15"/>
      <c r="O309" s="15"/>
      <c r="P309" s="15"/>
      <c r="Q309" s="15"/>
      <c r="R309" s="15" t="s">
        <v>1830</v>
      </c>
      <c r="S309" s="19">
        <v>21400</v>
      </c>
      <c r="T309" s="15" t="s">
        <v>1043</v>
      </c>
      <c r="U309" s="17">
        <v>179000</v>
      </c>
      <c r="V309" s="15" t="s">
        <v>2635</v>
      </c>
      <c r="W309" s="15"/>
      <c r="X309" s="15" t="s">
        <v>404</v>
      </c>
      <c r="Y309" s="15" t="s">
        <v>2636</v>
      </c>
      <c r="AB309" s="32">
        <v>43506</v>
      </c>
      <c r="AC309" s="21" t="s">
        <v>2637</v>
      </c>
      <c r="AD309" s="21" t="s">
        <v>2638</v>
      </c>
      <c r="AE309" s="21" t="s">
        <v>2639</v>
      </c>
      <c r="AF309" s="21" t="s">
        <v>2640</v>
      </c>
      <c r="AG309" s="22">
        <f t="shared" si="38"/>
        <v>0.67741935483870963</v>
      </c>
      <c r="AH309" s="15" t="str">
        <f t="shared" si="34"/>
        <v/>
      </c>
      <c r="AI309" s="22" t="str">
        <f>VLOOKUP(A309,'[1]Deals (investment)'!$B$2:$Z$1497,1,FALSE)</f>
        <v>LÜLA</v>
      </c>
      <c r="AJ309" s="22">
        <f>VLOOKUP(A309,'[1]Deals (investment)'!$B$2:$Z$870,15,FALSE)</f>
        <v>1</v>
      </c>
      <c r="AK309" s="17" t="e">
        <f>VLOOKUP(A309,'[1]Deals (Exits)'!B:B,1,FALSE)</f>
        <v>#N/A</v>
      </c>
      <c r="AL309" s="23">
        <f>VLOOKUP(G309,[1]Lookups!$V$3:$Y$197,4,FALSE)</f>
        <v>0</v>
      </c>
      <c r="AM309" s="17" t="str">
        <f>VLOOKUP(X309,[1]Lookups!$B$3:$C$200,2,FALSE)</f>
        <v>Other Technologies &amp; Information Technology</v>
      </c>
      <c r="AN309" s="17" t="str">
        <f>VLOOKUP(R309,[1]Lookups!$H$3:$I$69,2,FALSE)</f>
        <v>7. Offerings</v>
      </c>
      <c r="AO309" s="17" t="str">
        <f>VLOOKUP(T309,[1]Lookups!$H$3:$I$69,2,FALSE)</f>
        <v>2. Seed</v>
      </c>
      <c r="AP309" s="17" t="str">
        <f>VLOOKUP(AN309,[1]Lookups!$N$3:$O$11,2,FALSE)</f>
        <v>Mature</v>
      </c>
      <c r="AQ309" s="18" t="e">
        <f>COUNTIFS('[1]Deals (investment)'!$B:$B,$A309)</f>
        <v>#VALUE!</v>
      </c>
      <c r="AR309" s="18" t="e">
        <f>COUNTIFS('[1]Deals (investment)'!$B:$B,$A309,'[1]Deals (investment)'!$T:$T,$AW$1)+COUNTIFS('[1]Deals (investment)'!$B:$B,$A309,'[1]Deals (investment)'!$T:$T,$AX$1)+COUNTIFS('[1]Deals (investment)'!$B:$B,$A309,'[1]Deals (investment)'!$T:$T,$AY$1)</f>
        <v>#VALUE!</v>
      </c>
      <c r="AS309" s="17" t="e">
        <f>SUMIFS('[1]Deals (investment)'!$C:$C,'[1]Deals (investment)'!$B:$B,$A309)</f>
        <v>#VALUE!</v>
      </c>
      <c r="AT309" s="17" t="e">
        <f t="shared" si="44"/>
        <v>#VALUE!</v>
      </c>
      <c r="AU309" s="18" t="e">
        <f>COUNTIF('[1]Deals (Exits)'!$B:$B,A309)</f>
        <v>#VALUE!</v>
      </c>
      <c r="AV309" s="17" t="e">
        <f>SUMIFS('[1]Deals (investment)'!$C:$C,'[1]Deals (investment)'!$B:$B,$A309,'[1]Deals (investment)'!$T:$T,AV$1)</f>
        <v>#VALUE!</v>
      </c>
      <c r="AW309" s="17" t="e">
        <f>SUMIFS('[1]Deals (investment)'!$C:$C,'[1]Deals (investment)'!$B:$B,$A309,'[1]Deals (investment)'!$T:$T,AW$1)</f>
        <v>#VALUE!</v>
      </c>
      <c r="AX309" s="17" t="e">
        <f>SUMIFS('[1]Deals (investment)'!$C:$C,'[1]Deals (investment)'!$B:$B,$A309,'[1]Deals (investment)'!$T:$T,AX$1)</f>
        <v>#VALUE!</v>
      </c>
      <c r="AY309" s="17" t="e">
        <f>SUMIFS('[1]Deals (investment)'!$C:$C,'[1]Deals (investment)'!$B:$B,$A309,'[1]Deals (investment)'!$T:$T,AY$1)</f>
        <v>#VALUE!</v>
      </c>
      <c r="AZ309" s="17" t="e">
        <f>SUMIFS('[1]Deals (investment)'!$C:$C,'[1]Deals (investment)'!$B:$B,$A309,'[1]Deals (investment)'!$T:$T,AZ$1)</f>
        <v>#VALUE!</v>
      </c>
      <c r="BA309" s="17" t="e">
        <f>SUMIFS('[1]Deals (investment)'!$C:$C,'[1]Deals (investment)'!$B:$B,$A309,'[1]Deals (investment)'!$T:$T,BA$1)</f>
        <v>#VALUE!</v>
      </c>
      <c r="BB309" s="17" t="e">
        <f>SUMIFS('[1]Deals (investment)'!$C:$C,'[1]Deals (investment)'!$B:$B,$A309,'[1]Deals (investment)'!$T:$T,BB$1)</f>
        <v>#VALUE!</v>
      </c>
      <c r="BC309" s="17" t="e">
        <f>SUMIFS('[1]Deals (Exits)'!$C:$C,'[1]Deals (Exits)'!$B:$B,$A309)</f>
        <v>#VALUE!</v>
      </c>
      <c r="BD309" s="17" t="e">
        <f>SUMIFS('[1]Deals (investment)'!$C:$C,'[1]Deals (investment)'!$B:$B,$A309,'[1]Deals (investment)'!$V:$V,BD$1)</f>
        <v>#VALUE!</v>
      </c>
      <c r="BE309" s="17" t="e">
        <f>SUMIFS('[1]Deals (investment)'!$C:$C,'[1]Deals (investment)'!$B:$B,$A309,'[1]Deals (investment)'!$V:$V,BE$1)</f>
        <v>#VALUE!</v>
      </c>
      <c r="BF309" s="17" t="e">
        <f>SUMIFS('[1]Deals (investment)'!$C:$C,'[1]Deals (investment)'!$B:$B,$A309,'[1]Deals (investment)'!$V:$V,BF$1)</f>
        <v>#VALUE!</v>
      </c>
      <c r="BG309" s="17" t="e">
        <f>SUMIFS('[1]Deals (investment)'!$C:$C,'[1]Deals (investment)'!$B:$B,$A309,'[1]Deals (investment)'!$V:$V,BG$1)</f>
        <v>#VALUE!</v>
      </c>
      <c r="BH309" s="17" t="e">
        <f>SUMIFS('[1]Deals (investment)'!$C:$C,'[1]Deals (investment)'!$B:$B,$A309,'[1]Deals (investment)'!$V:$V,BH$1)</f>
        <v>#VALUE!</v>
      </c>
      <c r="BI309" s="17" t="e">
        <f>SUMIFS('[1]Deals (investment)'!$C:$C,'[1]Deals (investment)'!$B:$B,$A309,'[1]Deals (investment)'!$V:$V,BI$1)</f>
        <v>#VALUE!</v>
      </c>
      <c r="BJ309" s="17" t="e">
        <f>SUMIFS('[1]Deals (investment)'!$C:$C,'[1]Deals (investment)'!$B:$B,$A309,'[1]Deals (investment)'!$V:$V,BJ$1)</f>
        <v>#VALUE!</v>
      </c>
      <c r="BK309" s="17" t="e">
        <f>SUMIFS('[1]Deals (investment)'!$C:$C,'[1]Deals (investment)'!$B:$B,$A309,'[1]Deals (investment)'!$V:$V,BK$1)</f>
        <v>#VALUE!</v>
      </c>
      <c r="BL309" s="17" t="e">
        <f>SUMIFS('[1]Deals (investment)'!$C:$C,'[1]Deals (investment)'!$B:$B,$A309,'[1]Deals (investment)'!$V:$V,BL$1)</f>
        <v>#VALUE!</v>
      </c>
      <c r="BM309" s="17" t="e">
        <f>SUMIFS('[1]Deals (investment)'!$C:$C,'[1]Deals (investment)'!$B:$B,$A309,'[1]Deals (investment)'!$V:$V,BM$1)</f>
        <v>#VALUE!</v>
      </c>
      <c r="BN309" s="15"/>
      <c r="BO309" s="15"/>
      <c r="BP309" s="22"/>
      <c r="BQ309" s="15"/>
      <c r="BR309" s="15"/>
      <c r="BS309" s="15"/>
      <c r="BT309" s="15"/>
      <c r="BU309" s="15"/>
      <c r="BV309" s="15"/>
      <c r="BW309" s="15"/>
      <c r="BX309" s="15"/>
      <c r="BY309" s="15"/>
      <c r="BZ309" s="15"/>
      <c r="CA309" s="15"/>
      <c r="CB309" s="15"/>
      <c r="CC309" s="15"/>
      <c r="CD309" s="15"/>
      <c r="CE309" s="15"/>
      <c r="CF309" s="15"/>
      <c r="CG309" s="15"/>
      <c r="CH309" s="15"/>
      <c r="CI309" s="15"/>
      <c r="CJ309" s="15"/>
      <c r="DM309">
        <v>136</v>
      </c>
    </row>
    <row r="310" spans="1:117" ht="12.75">
      <c r="A310" s="15" t="s">
        <v>2641</v>
      </c>
      <c r="B310" s="15" t="s">
        <v>2642</v>
      </c>
      <c r="C310" s="15" t="s">
        <v>58</v>
      </c>
      <c r="D310" s="16">
        <v>2013</v>
      </c>
      <c r="E310" s="15" t="s">
        <v>90</v>
      </c>
      <c r="F310" s="15" t="s">
        <v>199</v>
      </c>
      <c r="G310" s="15" t="s">
        <v>91</v>
      </c>
      <c r="H310" s="15" t="s">
        <v>91</v>
      </c>
      <c r="I310" s="15" t="s">
        <v>91</v>
      </c>
      <c r="J310" s="15"/>
      <c r="K310" s="17" t="e">
        <f t="shared" si="42"/>
        <v>#VALUE!</v>
      </c>
      <c r="L310" s="15"/>
      <c r="M310" s="18" t="e">
        <f t="shared" si="43"/>
        <v>#VALUE!</v>
      </c>
      <c r="N310" s="15"/>
      <c r="O310" s="15"/>
      <c r="P310" s="15"/>
      <c r="Q310" s="15"/>
      <c r="R310" s="15" t="s">
        <v>375</v>
      </c>
      <c r="S310" s="19">
        <v>69000</v>
      </c>
      <c r="T310" s="15" t="s">
        <v>2173</v>
      </c>
      <c r="U310" s="17">
        <v>69000</v>
      </c>
      <c r="V310" s="15" t="s">
        <v>2643</v>
      </c>
      <c r="W310" s="15">
        <v>0</v>
      </c>
      <c r="X310" s="15" t="s">
        <v>294</v>
      </c>
      <c r="Y310" s="15" t="s">
        <v>2644</v>
      </c>
      <c r="AB310" s="32">
        <v>43506</v>
      </c>
      <c r="AC310" s="21" t="s">
        <v>2645</v>
      </c>
      <c r="AD310" s="21" t="s">
        <v>2646</v>
      </c>
      <c r="AE310" s="21" t="s">
        <v>2647</v>
      </c>
      <c r="AF310" s="21" t="s">
        <v>2648</v>
      </c>
      <c r="AG310" s="22">
        <f t="shared" si="38"/>
        <v>0.74193548387096775</v>
      </c>
      <c r="AH310" s="15" t="str">
        <f t="shared" si="34"/>
        <v/>
      </c>
      <c r="AI310" s="22" t="str">
        <f>VLOOKUP(A310,'[1]Deals (investment)'!$B$2:$Z$1497,1,FALSE)</f>
        <v>Vula Mobile</v>
      </c>
      <c r="AJ310" s="22">
        <f>VLOOKUP(A310,'[1]Deals (investment)'!$B$2:$Z$870,15,FALSE)</f>
        <v>1</v>
      </c>
      <c r="AK310" s="17" t="e">
        <f>VLOOKUP(A310,'[1]Deals (Exits)'!B:B,1,FALSE)</f>
        <v>#N/A</v>
      </c>
      <c r="AL310" s="23">
        <f>VLOOKUP(G310,[1]Lookups!$V$3:$Y$197,4,FALSE)</f>
        <v>0</v>
      </c>
      <c r="AM310" s="17" t="str">
        <f>VLOOKUP(X310,[1]Lookups!$B$3:$C$200,2,FALSE)</f>
        <v>Health &amp; Pharmaceuticals</v>
      </c>
      <c r="AN310" s="17" t="str">
        <f>VLOOKUP(R310,[1]Lookups!$H$3:$I$69,2,FALSE)</f>
        <v>2. Seed</v>
      </c>
      <c r="AO310" s="17" t="e">
        <f>VLOOKUP(T310,[1]Lookups!$H$3:$I$69,2,FALSE)</f>
        <v>#N/A</v>
      </c>
      <c r="AP310" s="17" t="str">
        <f>VLOOKUP(AN310,[1]Lookups!$N$3:$O$11,2,FALSE)</f>
        <v>Early</v>
      </c>
      <c r="AQ310" s="18" t="e">
        <f>COUNTIFS('[1]Deals (investment)'!$B:$B,$A310)</f>
        <v>#VALUE!</v>
      </c>
      <c r="AR310" s="18" t="e">
        <f>COUNTIFS('[1]Deals (investment)'!$B:$B,$A310,'[1]Deals (investment)'!$T:$T,$AW$1)+COUNTIFS('[1]Deals (investment)'!$B:$B,$A310,'[1]Deals (investment)'!$T:$T,$AX$1)+COUNTIFS('[1]Deals (investment)'!$B:$B,$A310,'[1]Deals (investment)'!$T:$T,$AY$1)</f>
        <v>#VALUE!</v>
      </c>
      <c r="AS310" s="17" t="e">
        <f>SUMIFS('[1]Deals (investment)'!$C:$C,'[1]Deals (investment)'!$B:$B,$A310)</f>
        <v>#VALUE!</v>
      </c>
      <c r="AT310" s="17" t="e">
        <f t="shared" si="44"/>
        <v>#VALUE!</v>
      </c>
      <c r="AU310" s="18" t="e">
        <f>COUNTIF('[1]Deals (Exits)'!$B:$B,A310)</f>
        <v>#VALUE!</v>
      </c>
      <c r="AV310" s="17" t="e">
        <f>SUMIFS('[1]Deals (investment)'!$C:$C,'[1]Deals (investment)'!$B:$B,$A310,'[1]Deals (investment)'!$T:$T,AV$1)</f>
        <v>#VALUE!</v>
      </c>
      <c r="AW310" s="17" t="e">
        <f>SUMIFS('[1]Deals (investment)'!$C:$C,'[1]Deals (investment)'!$B:$B,$A310,'[1]Deals (investment)'!$T:$T,AW$1)</f>
        <v>#VALUE!</v>
      </c>
      <c r="AX310" s="17" t="e">
        <f>SUMIFS('[1]Deals (investment)'!$C:$C,'[1]Deals (investment)'!$B:$B,$A310,'[1]Deals (investment)'!$T:$T,AX$1)</f>
        <v>#VALUE!</v>
      </c>
      <c r="AY310" s="17" t="e">
        <f>SUMIFS('[1]Deals (investment)'!$C:$C,'[1]Deals (investment)'!$B:$B,$A310,'[1]Deals (investment)'!$T:$T,AY$1)</f>
        <v>#VALUE!</v>
      </c>
      <c r="AZ310" s="17" t="e">
        <f>SUMIFS('[1]Deals (investment)'!$C:$C,'[1]Deals (investment)'!$B:$B,$A310,'[1]Deals (investment)'!$T:$T,AZ$1)</f>
        <v>#VALUE!</v>
      </c>
      <c r="BA310" s="17" t="e">
        <f>SUMIFS('[1]Deals (investment)'!$C:$C,'[1]Deals (investment)'!$B:$B,$A310,'[1]Deals (investment)'!$T:$T,BA$1)</f>
        <v>#VALUE!</v>
      </c>
      <c r="BB310" s="17" t="e">
        <f>SUMIFS('[1]Deals (investment)'!$C:$C,'[1]Deals (investment)'!$B:$B,$A310,'[1]Deals (investment)'!$T:$T,BB$1)</f>
        <v>#VALUE!</v>
      </c>
      <c r="BC310" s="17" t="e">
        <f>SUMIFS('[1]Deals (Exits)'!$C:$C,'[1]Deals (Exits)'!$B:$B,$A310)</f>
        <v>#VALUE!</v>
      </c>
      <c r="BD310" s="17" t="e">
        <f>SUMIFS('[1]Deals (investment)'!$C:$C,'[1]Deals (investment)'!$B:$B,$A310,'[1]Deals (investment)'!$V:$V,BD$1)</f>
        <v>#VALUE!</v>
      </c>
      <c r="BE310" s="17" t="e">
        <f>SUMIFS('[1]Deals (investment)'!$C:$C,'[1]Deals (investment)'!$B:$B,$A310,'[1]Deals (investment)'!$V:$V,BE$1)</f>
        <v>#VALUE!</v>
      </c>
      <c r="BF310" s="17" t="e">
        <f>SUMIFS('[1]Deals (investment)'!$C:$C,'[1]Deals (investment)'!$B:$B,$A310,'[1]Deals (investment)'!$V:$V,BF$1)</f>
        <v>#VALUE!</v>
      </c>
      <c r="BG310" s="17" t="e">
        <f>SUMIFS('[1]Deals (investment)'!$C:$C,'[1]Deals (investment)'!$B:$B,$A310,'[1]Deals (investment)'!$V:$V,BG$1)</f>
        <v>#VALUE!</v>
      </c>
      <c r="BH310" s="17" t="e">
        <f>SUMIFS('[1]Deals (investment)'!$C:$C,'[1]Deals (investment)'!$B:$B,$A310,'[1]Deals (investment)'!$V:$V,BH$1)</f>
        <v>#VALUE!</v>
      </c>
      <c r="BI310" s="17" t="e">
        <f>SUMIFS('[1]Deals (investment)'!$C:$C,'[1]Deals (investment)'!$B:$B,$A310,'[1]Deals (investment)'!$V:$V,BI$1)</f>
        <v>#VALUE!</v>
      </c>
      <c r="BJ310" s="17" t="e">
        <f>SUMIFS('[1]Deals (investment)'!$C:$C,'[1]Deals (investment)'!$B:$B,$A310,'[1]Deals (investment)'!$V:$V,BJ$1)</f>
        <v>#VALUE!</v>
      </c>
      <c r="BK310" s="17" t="e">
        <f>SUMIFS('[1]Deals (investment)'!$C:$C,'[1]Deals (investment)'!$B:$B,$A310,'[1]Deals (investment)'!$V:$V,BK$1)</f>
        <v>#VALUE!</v>
      </c>
      <c r="BL310" s="17" t="e">
        <f>SUMIFS('[1]Deals (investment)'!$C:$C,'[1]Deals (investment)'!$B:$B,$A310,'[1]Deals (investment)'!$V:$V,BL$1)</f>
        <v>#VALUE!</v>
      </c>
      <c r="BM310" s="17" t="e">
        <f>SUMIFS('[1]Deals (investment)'!$C:$C,'[1]Deals (investment)'!$B:$B,$A310,'[1]Deals (investment)'!$V:$V,BM$1)</f>
        <v>#VALUE!</v>
      </c>
      <c r="BN310" s="15"/>
      <c r="BO310" s="15"/>
      <c r="BP310" s="22"/>
      <c r="BQ310" s="15"/>
      <c r="BR310" s="15"/>
      <c r="BS310" s="15"/>
      <c r="BT310" s="15"/>
      <c r="BU310" s="15"/>
      <c r="BV310" s="15"/>
      <c r="BW310" s="15"/>
      <c r="BX310" s="15"/>
      <c r="BY310" s="15"/>
      <c r="BZ310" s="15"/>
      <c r="CA310" s="15"/>
      <c r="CB310" s="15"/>
      <c r="CC310" s="15"/>
      <c r="CD310" s="15"/>
      <c r="CE310" s="15"/>
      <c r="CF310" s="15"/>
      <c r="CG310" s="15"/>
      <c r="CH310" s="15"/>
      <c r="CI310" s="15"/>
      <c r="CJ310" s="15"/>
    </row>
    <row r="311" spans="1:117" ht="12.75">
      <c r="A311" s="15" t="s">
        <v>2649</v>
      </c>
      <c r="B311" s="15" t="s">
        <v>2650</v>
      </c>
      <c r="C311" s="15" t="s">
        <v>58</v>
      </c>
      <c r="D311" s="16">
        <v>2014</v>
      </c>
      <c r="E311" s="15" t="s">
        <v>1472</v>
      </c>
      <c r="F311" s="15" t="s">
        <v>199</v>
      </c>
      <c r="G311" s="15" t="s">
        <v>91</v>
      </c>
      <c r="H311" s="15" t="s">
        <v>91</v>
      </c>
      <c r="I311" s="15" t="s">
        <v>91</v>
      </c>
      <c r="J311" s="15"/>
      <c r="K311" s="17" t="e">
        <f t="shared" si="42"/>
        <v>#VALUE!</v>
      </c>
      <c r="L311" s="15"/>
      <c r="M311" s="18" t="e">
        <f t="shared" si="43"/>
        <v>#VALUE!</v>
      </c>
      <c r="N311" s="15"/>
      <c r="O311" s="15"/>
      <c r="P311" s="15"/>
      <c r="Q311" s="15"/>
      <c r="R311" s="15"/>
      <c r="S311" s="19"/>
      <c r="T311" s="15"/>
      <c r="U311" s="17"/>
      <c r="V311" s="15" t="s">
        <v>2651</v>
      </c>
      <c r="W311" s="15">
        <v>1</v>
      </c>
      <c r="X311" s="15" t="s">
        <v>64</v>
      </c>
      <c r="Y311" s="15" t="s">
        <v>2652</v>
      </c>
      <c r="AB311" s="32">
        <v>43506</v>
      </c>
      <c r="AC311" s="21" t="s">
        <v>2653</v>
      </c>
      <c r="AD311" s="21" t="s">
        <v>2654</v>
      </c>
      <c r="AE311" s="27" t="s">
        <v>2655</v>
      </c>
      <c r="AF311" s="21" t="s">
        <v>2656</v>
      </c>
      <c r="AG311" s="22">
        <f t="shared" si="38"/>
        <v>0.61290322580645162</v>
      </c>
      <c r="AH311" s="15" t="str">
        <f t="shared" si="34"/>
        <v/>
      </c>
      <c r="AI311" s="22" t="str">
        <f>VLOOKUP(A311,'[1]Deals (investment)'!$B$2:$Z$1497,1,FALSE)</f>
        <v>You, Baby and I</v>
      </c>
      <c r="AJ311" s="22">
        <f>VLOOKUP(A311,'[1]Deals (investment)'!$B$2:$Z$870,15,FALSE)</f>
        <v>1</v>
      </c>
      <c r="AK311" s="17" t="e">
        <f>VLOOKUP(A311,'[1]Deals (Exits)'!B:B,1,FALSE)</f>
        <v>#N/A</v>
      </c>
      <c r="AL311" s="23">
        <f>VLOOKUP(G311,[1]Lookups!$V$3:$Y$197,4,FALSE)</f>
        <v>0</v>
      </c>
      <c r="AM311" s="17" t="str">
        <f>VLOOKUP(X311,[1]Lookups!$B$3:$C$200,2,FALSE)</f>
        <v>E-commerce &amp; Retail</v>
      </c>
      <c r="AN311" s="17" t="e">
        <f>VLOOKUP(R311,[1]Lookups!$H$3:$I$69,2,FALSE)</f>
        <v>#N/A</v>
      </c>
      <c r="AO311" s="17" t="e">
        <f>VLOOKUP(T311,[1]Lookups!$H$3:$I$69,2,FALSE)</f>
        <v>#N/A</v>
      </c>
      <c r="AP311" s="17" t="e">
        <f>VLOOKUP(AN311,[1]Lookups!$N$3:$O$11,2,FALSE)</f>
        <v>#N/A</v>
      </c>
      <c r="AQ311" s="18" t="e">
        <f>COUNTIFS('[1]Deals (investment)'!$B:$B,$A311)</f>
        <v>#VALUE!</v>
      </c>
      <c r="AR311" s="18" t="e">
        <f>COUNTIFS('[1]Deals (investment)'!$B:$B,$A311,'[1]Deals (investment)'!$T:$T,$AW$1)+COUNTIFS('[1]Deals (investment)'!$B:$B,$A311,'[1]Deals (investment)'!$T:$T,$AX$1)+COUNTIFS('[1]Deals (investment)'!$B:$B,$A311,'[1]Deals (investment)'!$T:$T,$AY$1)</f>
        <v>#VALUE!</v>
      </c>
      <c r="AS311" s="17" t="e">
        <f>SUMIFS('[1]Deals (investment)'!$C:$C,'[1]Deals (investment)'!$B:$B,$A311)</f>
        <v>#VALUE!</v>
      </c>
      <c r="AT311" s="17" t="e">
        <f t="shared" si="44"/>
        <v>#VALUE!</v>
      </c>
      <c r="AU311" s="18" t="e">
        <f>COUNTIF('[1]Deals (Exits)'!$B:$B,A311)</f>
        <v>#VALUE!</v>
      </c>
      <c r="AV311" s="17" t="e">
        <f>SUMIFS('[1]Deals (investment)'!$C:$C,'[1]Deals (investment)'!$B:$B,$A311,'[1]Deals (investment)'!$T:$T,AV$1)</f>
        <v>#VALUE!</v>
      </c>
      <c r="AW311" s="17" t="e">
        <f>SUMIFS('[1]Deals (investment)'!$C:$C,'[1]Deals (investment)'!$B:$B,$A311,'[1]Deals (investment)'!$T:$T,AW$1)</f>
        <v>#VALUE!</v>
      </c>
      <c r="AX311" s="17" t="e">
        <f>SUMIFS('[1]Deals (investment)'!$C:$C,'[1]Deals (investment)'!$B:$B,$A311,'[1]Deals (investment)'!$T:$T,AX$1)</f>
        <v>#VALUE!</v>
      </c>
      <c r="AY311" s="17" t="e">
        <f>SUMIFS('[1]Deals (investment)'!$C:$C,'[1]Deals (investment)'!$B:$B,$A311,'[1]Deals (investment)'!$T:$T,AY$1)</f>
        <v>#VALUE!</v>
      </c>
      <c r="AZ311" s="17" t="e">
        <f>SUMIFS('[1]Deals (investment)'!$C:$C,'[1]Deals (investment)'!$B:$B,$A311,'[1]Deals (investment)'!$T:$T,AZ$1)</f>
        <v>#VALUE!</v>
      </c>
      <c r="BA311" s="17" t="e">
        <f>SUMIFS('[1]Deals (investment)'!$C:$C,'[1]Deals (investment)'!$B:$B,$A311,'[1]Deals (investment)'!$T:$T,BA$1)</f>
        <v>#VALUE!</v>
      </c>
      <c r="BB311" s="17" t="e">
        <f>SUMIFS('[1]Deals (investment)'!$C:$C,'[1]Deals (investment)'!$B:$B,$A311,'[1]Deals (investment)'!$T:$T,BB$1)</f>
        <v>#VALUE!</v>
      </c>
      <c r="BC311" s="17" t="e">
        <f>SUMIFS('[1]Deals (Exits)'!$C:$C,'[1]Deals (Exits)'!$B:$B,$A311)</f>
        <v>#VALUE!</v>
      </c>
      <c r="BD311" s="17" t="e">
        <f>SUMIFS('[1]Deals (investment)'!$C:$C,'[1]Deals (investment)'!$B:$B,$A311,'[1]Deals (investment)'!$V:$V,BD$1)</f>
        <v>#VALUE!</v>
      </c>
      <c r="BE311" s="17" t="e">
        <f>SUMIFS('[1]Deals (investment)'!$C:$C,'[1]Deals (investment)'!$B:$B,$A311,'[1]Deals (investment)'!$V:$V,BE$1)</f>
        <v>#VALUE!</v>
      </c>
      <c r="BF311" s="17" t="e">
        <f>SUMIFS('[1]Deals (investment)'!$C:$C,'[1]Deals (investment)'!$B:$B,$A311,'[1]Deals (investment)'!$V:$V,BF$1)</f>
        <v>#VALUE!</v>
      </c>
      <c r="BG311" s="17" t="e">
        <f>SUMIFS('[1]Deals (investment)'!$C:$C,'[1]Deals (investment)'!$B:$B,$A311,'[1]Deals (investment)'!$V:$V,BG$1)</f>
        <v>#VALUE!</v>
      </c>
      <c r="BH311" s="17" t="e">
        <f>SUMIFS('[1]Deals (investment)'!$C:$C,'[1]Deals (investment)'!$B:$B,$A311,'[1]Deals (investment)'!$V:$V,BH$1)</f>
        <v>#VALUE!</v>
      </c>
      <c r="BI311" s="17" t="e">
        <f>SUMIFS('[1]Deals (investment)'!$C:$C,'[1]Deals (investment)'!$B:$B,$A311,'[1]Deals (investment)'!$V:$V,BI$1)</f>
        <v>#VALUE!</v>
      </c>
      <c r="BJ311" s="17" t="e">
        <f>SUMIFS('[1]Deals (investment)'!$C:$C,'[1]Deals (investment)'!$B:$B,$A311,'[1]Deals (investment)'!$V:$V,BJ$1)</f>
        <v>#VALUE!</v>
      </c>
      <c r="BK311" s="17" t="e">
        <f>SUMIFS('[1]Deals (investment)'!$C:$C,'[1]Deals (investment)'!$B:$B,$A311,'[1]Deals (investment)'!$V:$V,BK$1)</f>
        <v>#VALUE!</v>
      </c>
      <c r="BL311" s="17" t="e">
        <f>SUMIFS('[1]Deals (investment)'!$C:$C,'[1]Deals (investment)'!$B:$B,$A311,'[1]Deals (investment)'!$V:$V,BL$1)</f>
        <v>#VALUE!</v>
      </c>
      <c r="BM311" s="17" t="e">
        <f>SUMIFS('[1]Deals (investment)'!$C:$C,'[1]Deals (investment)'!$B:$B,$A311,'[1]Deals (investment)'!$V:$V,BM$1)</f>
        <v>#VALUE!</v>
      </c>
      <c r="BN311" s="15"/>
      <c r="BO311" s="15"/>
      <c r="BP311" s="22"/>
      <c r="BQ311" s="15"/>
      <c r="BR311" s="15"/>
      <c r="BS311" s="15"/>
      <c r="BT311" s="15"/>
      <c r="BU311" s="15"/>
      <c r="BV311" s="15"/>
      <c r="BW311" s="15"/>
      <c r="BX311" s="15"/>
      <c r="BY311" s="15"/>
      <c r="BZ311" s="15"/>
      <c r="CA311" s="15"/>
      <c r="CB311" s="15"/>
      <c r="CC311" s="15"/>
      <c r="CD311" s="15"/>
      <c r="CE311" s="15"/>
      <c r="CF311" s="15"/>
      <c r="CG311" s="15"/>
      <c r="CH311" s="15"/>
      <c r="CI311" s="15"/>
      <c r="CJ311" s="15"/>
    </row>
    <row r="312" spans="1:117" ht="12.75">
      <c r="A312" s="15" t="s">
        <v>2657</v>
      </c>
      <c r="B312" s="15" t="s">
        <v>2658</v>
      </c>
      <c r="C312" s="15" t="s">
        <v>58</v>
      </c>
      <c r="D312" s="16">
        <v>2017</v>
      </c>
      <c r="E312" s="15" t="s">
        <v>90</v>
      </c>
      <c r="F312" s="15" t="s">
        <v>199</v>
      </c>
      <c r="G312" s="15" t="s">
        <v>91</v>
      </c>
      <c r="H312" s="15" t="s">
        <v>91</v>
      </c>
      <c r="I312" s="15" t="s">
        <v>91</v>
      </c>
      <c r="J312" s="15"/>
      <c r="K312" s="17" t="e">
        <f t="shared" si="42"/>
        <v>#VALUE!</v>
      </c>
      <c r="L312" s="15"/>
      <c r="M312" s="18" t="e">
        <f t="shared" si="43"/>
        <v>#VALUE!</v>
      </c>
      <c r="N312" s="15"/>
      <c r="O312" s="15"/>
      <c r="P312" s="15"/>
      <c r="Q312" s="15"/>
      <c r="R312" s="15" t="s">
        <v>1043</v>
      </c>
      <c r="S312" s="19">
        <v>35000</v>
      </c>
      <c r="T312" s="15" t="s">
        <v>375</v>
      </c>
      <c r="U312" s="17">
        <v>35000</v>
      </c>
      <c r="V312" s="15" t="s">
        <v>2659</v>
      </c>
      <c r="W312" s="15">
        <v>1</v>
      </c>
      <c r="X312" s="15" t="s">
        <v>191</v>
      </c>
      <c r="Y312" s="15" t="s">
        <v>2660</v>
      </c>
      <c r="AA312" s="25" t="s">
        <v>2329</v>
      </c>
      <c r="AB312" s="32">
        <v>43506</v>
      </c>
      <c r="AC312" s="21" t="s">
        <v>2661</v>
      </c>
      <c r="AD312" s="21" t="s">
        <v>2662</v>
      </c>
      <c r="AE312" s="15" t="s">
        <v>199</v>
      </c>
      <c r="AF312" s="21" t="s">
        <v>2663</v>
      </c>
      <c r="AG312" s="22">
        <f t="shared" si="38"/>
        <v>0.77419354838709675</v>
      </c>
      <c r="AH312" s="15" t="e">
        <f t="shared" si="34"/>
        <v>#VALUE!</v>
      </c>
      <c r="AI312" s="22" t="str">
        <f>VLOOKUP(A312,'[1]Deals (investment)'!$B$2:$Z$1497,1,FALSE)</f>
        <v>Zomila</v>
      </c>
      <c r="AJ312" s="22">
        <f>VLOOKUP(A312,'[1]Deals (investment)'!$B$2:$Z$870,15,FALSE)</f>
        <v>1</v>
      </c>
      <c r="AK312" s="17" t="e">
        <f>VLOOKUP(A312,'[1]Deals (Exits)'!B:B,1,FALSE)</f>
        <v>#N/A</v>
      </c>
      <c r="AL312" s="23">
        <f>VLOOKUP(G312,[1]Lookups!$V$3:$Y$197,4,FALSE)</f>
        <v>0</v>
      </c>
      <c r="AM312" s="17" t="str">
        <f>VLOOKUP(X312,[1]Lookups!$B$3:$C$200,2,FALSE)</f>
        <v>Education</v>
      </c>
      <c r="AN312" s="17" t="str">
        <f>VLOOKUP(R312,[1]Lookups!$H$3:$I$69,2,FALSE)</f>
        <v>2. Seed</v>
      </c>
      <c r="AO312" s="17" t="str">
        <f>VLOOKUP(T312,[1]Lookups!$H$3:$I$69,2,FALSE)</f>
        <v>2. Seed</v>
      </c>
      <c r="AP312" s="17" t="str">
        <f>VLOOKUP(AN312,[1]Lookups!$N$3:$O$11,2,FALSE)</f>
        <v>Early</v>
      </c>
      <c r="AQ312" s="18" t="e">
        <f>COUNTIFS('[1]Deals (investment)'!$B:$B,$A312)</f>
        <v>#VALUE!</v>
      </c>
      <c r="AR312" s="18" t="e">
        <f>COUNTIFS('[1]Deals (investment)'!$B:$B,$A312,'[1]Deals (investment)'!$T:$T,$AW$1)+COUNTIFS('[1]Deals (investment)'!$B:$B,$A312,'[1]Deals (investment)'!$T:$T,$AX$1)+COUNTIFS('[1]Deals (investment)'!$B:$B,$A312,'[1]Deals (investment)'!$T:$T,$AY$1)</f>
        <v>#VALUE!</v>
      </c>
      <c r="AS312" s="17" t="e">
        <f>SUMIFS('[1]Deals (investment)'!$C:$C,'[1]Deals (investment)'!$B:$B,$A312)</f>
        <v>#VALUE!</v>
      </c>
      <c r="AT312" s="17" t="e">
        <f t="shared" si="44"/>
        <v>#VALUE!</v>
      </c>
      <c r="AU312" s="18" t="e">
        <f>COUNTIF('[1]Deals (Exits)'!$B:$B,A312)</f>
        <v>#VALUE!</v>
      </c>
      <c r="AV312" s="17" t="e">
        <f>SUMIFS('[1]Deals (investment)'!$C:$C,'[1]Deals (investment)'!$B:$B,$A312,'[1]Deals (investment)'!$T:$T,AV$1)</f>
        <v>#VALUE!</v>
      </c>
      <c r="AW312" s="17" t="e">
        <f>SUMIFS('[1]Deals (investment)'!$C:$C,'[1]Deals (investment)'!$B:$B,$A312,'[1]Deals (investment)'!$T:$T,AW$1)</f>
        <v>#VALUE!</v>
      </c>
      <c r="AX312" s="17" t="e">
        <f>SUMIFS('[1]Deals (investment)'!$C:$C,'[1]Deals (investment)'!$B:$B,$A312,'[1]Deals (investment)'!$T:$T,AX$1)</f>
        <v>#VALUE!</v>
      </c>
      <c r="AY312" s="17" t="e">
        <f>SUMIFS('[1]Deals (investment)'!$C:$C,'[1]Deals (investment)'!$B:$B,$A312,'[1]Deals (investment)'!$T:$T,AY$1)</f>
        <v>#VALUE!</v>
      </c>
      <c r="AZ312" s="17" t="e">
        <f>SUMIFS('[1]Deals (investment)'!$C:$C,'[1]Deals (investment)'!$B:$B,$A312,'[1]Deals (investment)'!$T:$T,AZ$1)</f>
        <v>#VALUE!</v>
      </c>
      <c r="BA312" s="17" t="e">
        <f>SUMIFS('[1]Deals (investment)'!$C:$C,'[1]Deals (investment)'!$B:$B,$A312,'[1]Deals (investment)'!$T:$T,BA$1)</f>
        <v>#VALUE!</v>
      </c>
      <c r="BB312" s="17" t="e">
        <f>SUMIFS('[1]Deals (investment)'!$C:$C,'[1]Deals (investment)'!$B:$B,$A312,'[1]Deals (investment)'!$T:$T,BB$1)</f>
        <v>#VALUE!</v>
      </c>
      <c r="BC312" s="17" t="e">
        <f>SUMIFS('[1]Deals (Exits)'!$C:$C,'[1]Deals (Exits)'!$B:$B,$A312)</f>
        <v>#VALUE!</v>
      </c>
      <c r="BD312" s="17" t="e">
        <f>SUMIFS('[1]Deals (investment)'!$C:$C,'[1]Deals (investment)'!$B:$B,$A312,'[1]Deals (investment)'!$V:$V,BD$1)</f>
        <v>#VALUE!</v>
      </c>
      <c r="BE312" s="17" t="e">
        <f>SUMIFS('[1]Deals (investment)'!$C:$C,'[1]Deals (investment)'!$B:$B,$A312,'[1]Deals (investment)'!$V:$V,BE$1)</f>
        <v>#VALUE!</v>
      </c>
      <c r="BF312" s="17" t="e">
        <f>SUMIFS('[1]Deals (investment)'!$C:$C,'[1]Deals (investment)'!$B:$B,$A312,'[1]Deals (investment)'!$V:$V,BF$1)</f>
        <v>#VALUE!</v>
      </c>
      <c r="BG312" s="17" t="e">
        <f>SUMIFS('[1]Deals (investment)'!$C:$C,'[1]Deals (investment)'!$B:$B,$A312,'[1]Deals (investment)'!$V:$V,BG$1)</f>
        <v>#VALUE!</v>
      </c>
      <c r="BH312" s="17" t="e">
        <f>SUMIFS('[1]Deals (investment)'!$C:$C,'[1]Deals (investment)'!$B:$B,$A312,'[1]Deals (investment)'!$V:$V,BH$1)</f>
        <v>#VALUE!</v>
      </c>
      <c r="BI312" s="17" t="e">
        <f>SUMIFS('[1]Deals (investment)'!$C:$C,'[1]Deals (investment)'!$B:$B,$A312,'[1]Deals (investment)'!$V:$V,BI$1)</f>
        <v>#VALUE!</v>
      </c>
      <c r="BJ312" s="17" t="e">
        <f>SUMIFS('[1]Deals (investment)'!$C:$C,'[1]Deals (investment)'!$B:$B,$A312,'[1]Deals (investment)'!$V:$V,BJ$1)</f>
        <v>#VALUE!</v>
      </c>
      <c r="BK312" s="17" t="e">
        <f>SUMIFS('[1]Deals (investment)'!$C:$C,'[1]Deals (investment)'!$B:$B,$A312,'[1]Deals (investment)'!$V:$V,BK$1)</f>
        <v>#VALUE!</v>
      </c>
      <c r="BL312" s="17" t="e">
        <f>SUMIFS('[1]Deals (investment)'!$C:$C,'[1]Deals (investment)'!$B:$B,$A312,'[1]Deals (investment)'!$V:$V,BL$1)</f>
        <v>#VALUE!</v>
      </c>
      <c r="BM312" s="17" t="e">
        <f>SUMIFS('[1]Deals (investment)'!$C:$C,'[1]Deals (investment)'!$B:$B,$A312,'[1]Deals (investment)'!$V:$V,BM$1)</f>
        <v>#VALUE!</v>
      </c>
      <c r="BN312" s="15"/>
      <c r="BO312" s="15"/>
      <c r="BP312" s="22"/>
      <c r="BQ312" s="15"/>
      <c r="BR312" s="15"/>
      <c r="BS312" s="15"/>
      <c r="BT312" s="15"/>
      <c r="BU312" s="15"/>
      <c r="BV312" s="15"/>
      <c r="BW312" s="15"/>
      <c r="BX312" s="15"/>
      <c r="BY312" s="15"/>
      <c r="BZ312" s="15"/>
      <c r="CA312" s="15"/>
      <c r="CB312" s="15"/>
      <c r="CC312" s="15"/>
      <c r="CD312" s="15"/>
      <c r="CE312" s="15"/>
      <c r="CF312" s="15"/>
      <c r="CG312" s="15"/>
      <c r="CH312" s="15"/>
      <c r="CI312" s="15"/>
      <c r="CJ312" s="15"/>
      <c r="DM312">
        <v>205</v>
      </c>
    </row>
    <row r="313" spans="1:117" ht="12.75">
      <c r="A313" s="15" t="s">
        <v>2664</v>
      </c>
      <c r="B313" s="15" t="s">
        <v>2665</v>
      </c>
      <c r="C313" s="15" t="s">
        <v>58</v>
      </c>
      <c r="D313" s="16">
        <v>2015</v>
      </c>
      <c r="E313" s="15" t="s">
        <v>1324</v>
      </c>
      <c r="F313" s="15" t="s">
        <v>199</v>
      </c>
      <c r="G313" s="15" t="s">
        <v>1325</v>
      </c>
      <c r="H313" s="15" t="s">
        <v>1325</v>
      </c>
      <c r="I313" s="15" t="s">
        <v>1325</v>
      </c>
      <c r="J313" s="15"/>
      <c r="K313" s="17" t="e">
        <f t="shared" si="42"/>
        <v>#VALUE!</v>
      </c>
      <c r="L313" s="15"/>
      <c r="M313" s="18" t="e">
        <f t="shared" si="43"/>
        <v>#VALUE!</v>
      </c>
      <c r="N313" s="15"/>
      <c r="O313" s="15"/>
      <c r="P313" s="15"/>
      <c r="Q313" s="15"/>
      <c r="R313" s="15"/>
      <c r="S313" s="19"/>
      <c r="T313" s="15"/>
      <c r="U313" s="17"/>
      <c r="V313" s="15" t="s">
        <v>2666</v>
      </c>
      <c r="W313" s="15">
        <v>0</v>
      </c>
      <c r="X313" s="15" t="s">
        <v>158</v>
      </c>
      <c r="Y313" s="15" t="s">
        <v>2667</v>
      </c>
      <c r="AB313" s="32">
        <v>43506</v>
      </c>
      <c r="AC313" s="21" t="s">
        <v>2668</v>
      </c>
      <c r="AD313" s="21" t="s">
        <v>2669</v>
      </c>
      <c r="AE313" s="27" t="s">
        <v>2670</v>
      </c>
      <c r="AF313" s="21" t="s">
        <v>2671</v>
      </c>
      <c r="AG313" s="22">
        <f t="shared" si="38"/>
        <v>0.61290322580645162</v>
      </c>
      <c r="AH313" s="15" t="str">
        <f t="shared" si="34"/>
        <v/>
      </c>
      <c r="AI313" s="22" t="str">
        <f>VLOOKUP(A313,'[1]Deals (investment)'!$B$2:$Z$1497,1,FALSE)</f>
        <v>YenePay</v>
      </c>
      <c r="AJ313" s="22">
        <f>VLOOKUP(A313,'[1]Deals (investment)'!$B$2:$Z$870,15,FALSE)</f>
        <v>1</v>
      </c>
      <c r="AK313" s="17" t="e">
        <f>VLOOKUP(A313,'[1]Deals (Exits)'!B:B,1,FALSE)</f>
        <v>#N/A</v>
      </c>
      <c r="AL313" s="23">
        <f>VLOOKUP(G313,[1]Lookups!$V$3:$Y$197,4,FALSE)</f>
        <v>0</v>
      </c>
      <c r="AM313" s="17" t="str">
        <f>VLOOKUP(X313,[1]Lookups!$B$3:$C$200,2,FALSE)</f>
        <v>Financial Services</v>
      </c>
      <c r="AN313" s="17" t="e">
        <f>VLOOKUP(R313,[1]Lookups!$H$3:$I$69,2,FALSE)</f>
        <v>#N/A</v>
      </c>
      <c r="AO313" s="17" t="e">
        <f>VLOOKUP(T313,[1]Lookups!$H$3:$I$69,2,FALSE)</f>
        <v>#N/A</v>
      </c>
      <c r="AP313" s="17" t="e">
        <f>VLOOKUP(AN313,[1]Lookups!$N$3:$O$11,2,FALSE)</f>
        <v>#N/A</v>
      </c>
      <c r="AQ313" s="18" t="e">
        <f>COUNTIFS('[1]Deals (investment)'!$B:$B,$A313)</f>
        <v>#VALUE!</v>
      </c>
      <c r="AR313" s="18" t="e">
        <f>COUNTIFS('[1]Deals (investment)'!$B:$B,$A313,'[1]Deals (investment)'!$T:$T,$AW$1)+COUNTIFS('[1]Deals (investment)'!$B:$B,$A313,'[1]Deals (investment)'!$T:$T,$AX$1)+COUNTIFS('[1]Deals (investment)'!$B:$B,$A313,'[1]Deals (investment)'!$T:$T,$AY$1)</f>
        <v>#VALUE!</v>
      </c>
      <c r="AS313" s="17" t="e">
        <f>SUMIFS('[1]Deals (investment)'!$C:$C,'[1]Deals (investment)'!$B:$B,$A313)</f>
        <v>#VALUE!</v>
      </c>
      <c r="AT313" s="17" t="e">
        <f t="shared" si="44"/>
        <v>#VALUE!</v>
      </c>
      <c r="AU313" s="18" t="e">
        <f>COUNTIF('[1]Deals (Exits)'!$B:$B,A313)</f>
        <v>#VALUE!</v>
      </c>
      <c r="AV313" s="17" t="e">
        <f>SUMIFS('[1]Deals (investment)'!$C:$C,'[1]Deals (investment)'!$B:$B,$A313,'[1]Deals (investment)'!$T:$T,AV$1)</f>
        <v>#VALUE!</v>
      </c>
      <c r="AW313" s="17" t="e">
        <f>SUMIFS('[1]Deals (investment)'!$C:$C,'[1]Deals (investment)'!$B:$B,$A313,'[1]Deals (investment)'!$T:$T,AW$1)</f>
        <v>#VALUE!</v>
      </c>
      <c r="AX313" s="17" t="e">
        <f>SUMIFS('[1]Deals (investment)'!$C:$C,'[1]Deals (investment)'!$B:$B,$A313,'[1]Deals (investment)'!$T:$T,AX$1)</f>
        <v>#VALUE!</v>
      </c>
      <c r="AY313" s="17" t="e">
        <f>SUMIFS('[1]Deals (investment)'!$C:$C,'[1]Deals (investment)'!$B:$B,$A313,'[1]Deals (investment)'!$T:$T,AY$1)</f>
        <v>#VALUE!</v>
      </c>
      <c r="AZ313" s="17" t="e">
        <f>SUMIFS('[1]Deals (investment)'!$C:$C,'[1]Deals (investment)'!$B:$B,$A313,'[1]Deals (investment)'!$T:$T,AZ$1)</f>
        <v>#VALUE!</v>
      </c>
      <c r="BA313" s="17" t="e">
        <f>SUMIFS('[1]Deals (investment)'!$C:$C,'[1]Deals (investment)'!$B:$B,$A313,'[1]Deals (investment)'!$T:$T,BA$1)</f>
        <v>#VALUE!</v>
      </c>
      <c r="BB313" s="17" t="e">
        <f>SUMIFS('[1]Deals (investment)'!$C:$C,'[1]Deals (investment)'!$B:$B,$A313,'[1]Deals (investment)'!$T:$T,BB$1)</f>
        <v>#VALUE!</v>
      </c>
      <c r="BC313" s="17" t="e">
        <f>SUMIFS('[1]Deals (Exits)'!$C:$C,'[1]Deals (Exits)'!$B:$B,$A313)</f>
        <v>#VALUE!</v>
      </c>
      <c r="BD313" s="17" t="e">
        <f>SUMIFS('[1]Deals (investment)'!$C:$C,'[1]Deals (investment)'!$B:$B,$A313,'[1]Deals (investment)'!$V:$V,BD$1)</f>
        <v>#VALUE!</v>
      </c>
      <c r="BE313" s="17" t="e">
        <f>SUMIFS('[1]Deals (investment)'!$C:$C,'[1]Deals (investment)'!$B:$B,$A313,'[1]Deals (investment)'!$V:$V,BE$1)</f>
        <v>#VALUE!</v>
      </c>
      <c r="BF313" s="17" t="e">
        <f>SUMIFS('[1]Deals (investment)'!$C:$C,'[1]Deals (investment)'!$B:$B,$A313,'[1]Deals (investment)'!$V:$V,BF$1)</f>
        <v>#VALUE!</v>
      </c>
      <c r="BG313" s="17" t="e">
        <f>SUMIFS('[1]Deals (investment)'!$C:$C,'[1]Deals (investment)'!$B:$B,$A313,'[1]Deals (investment)'!$V:$V,BG$1)</f>
        <v>#VALUE!</v>
      </c>
      <c r="BH313" s="17" t="e">
        <f>SUMIFS('[1]Deals (investment)'!$C:$C,'[1]Deals (investment)'!$B:$B,$A313,'[1]Deals (investment)'!$V:$V,BH$1)</f>
        <v>#VALUE!</v>
      </c>
      <c r="BI313" s="17" t="e">
        <f>SUMIFS('[1]Deals (investment)'!$C:$C,'[1]Deals (investment)'!$B:$B,$A313,'[1]Deals (investment)'!$V:$V,BI$1)</f>
        <v>#VALUE!</v>
      </c>
      <c r="BJ313" s="17" t="e">
        <f>SUMIFS('[1]Deals (investment)'!$C:$C,'[1]Deals (investment)'!$B:$B,$A313,'[1]Deals (investment)'!$V:$V,BJ$1)</f>
        <v>#VALUE!</v>
      </c>
      <c r="BK313" s="17" t="e">
        <f>SUMIFS('[1]Deals (investment)'!$C:$C,'[1]Deals (investment)'!$B:$B,$A313,'[1]Deals (investment)'!$V:$V,BK$1)</f>
        <v>#VALUE!</v>
      </c>
      <c r="BL313" s="17" t="e">
        <f>SUMIFS('[1]Deals (investment)'!$C:$C,'[1]Deals (investment)'!$B:$B,$A313,'[1]Deals (investment)'!$V:$V,BL$1)</f>
        <v>#VALUE!</v>
      </c>
      <c r="BM313" s="17" t="e">
        <f>SUMIFS('[1]Deals (investment)'!$C:$C,'[1]Deals (investment)'!$B:$B,$A313,'[1]Deals (investment)'!$V:$V,BM$1)</f>
        <v>#VALUE!</v>
      </c>
      <c r="BN313" s="15"/>
      <c r="BO313" s="15"/>
      <c r="BP313" s="22"/>
      <c r="BQ313" s="15"/>
      <c r="BR313" s="15"/>
      <c r="BS313" s="15"/>
      <c r="BT313" s="15"/>
      <c r="BU313" s="15"/>
      <c r="BV313" s="15"/>
      <c r="BW313" s="15"/>
      <c r="BX313" s="15"/>
      <c r="BY313" s="15"/>
      <c r="BZ313" s="15"/>
      <c r="CA313" s="15"/>
      <c r="CB313" s="15"/>
      <c r="CC313" s="15"/>
      <c r="CD313" s="15" t="str">
        <f t="shared" ref="CD313:CD317" si="46">CONCATENATE(A313,B313,C313)</f>
        <v>YenePayYenePay is an account based online payment platform for ethiopian businesses to sell and collect payment electronically using web and mobile technologiesActive</v>
      </c>
      <c r="CE313" s="15"/>
      <c r="CF313" s="15"/>
      <c r="CG313" s="15"/>
      <c r="CH313" s="15"/>
      <c r="CI313" s="15"/>
      <c r="CJ313" s="15"/>
    </row>
    <row r="314" spans="1:117" ht="12.75">
      <c r="A314" s="15" t="s">
        <v>2672</v>
      </c>
      <c r="B314" s="15" t="s">
        <v>2673</v>
      </c>
      <c r="C314" s="15" t="s">
        <v>58</v>
      </c>
      <c r="D314" s="16">
        <v>2018</v>
      </c>
      <c r="E314" s="15" t="s">
        <v>128</v>
      </c>
      <c r="F314" s="15" t="s">
        <v>199</v>
      </c>
      <c r="G314" s="15" t="s">
        <v>129</v>
      </c>
      <c r="H314" s="15" t="s">
        <v>129</v>
      </c>
      <c r="I314" s="15" t="s">
        <v>129</v>
      </c>
      <c r="J314" s="15"/>
      <c r="K314" s="17" t="e">
        <f t="shared" si="42"/>
        <v>#VALUE!</v>
      </c>
      <c r="L314" s="15"/>
      <c r="M314" s="18" t="e">
        <f t="shared" si="43"/>
        <v>#VALUE!</v>
      </c>
      <c r="N314" s="15"/>
      <c r="O314" s="15"/>
      <c r="P314" s="15"/>
      <c r="Q314" s="15"/>
      <c r="R314" s="15" t="s">
        <v>1490</v>
      </c>
      <c r="S314" s="19">
        <v>60000</v>
      </c>
      <c r="T314" s="15" t="s">
        <v>1490</v>
      </c>
      <c r="U314" s="17">
        <v>60000</v>
      </c>
      <c r="V314" s="15" t="s">
        <v>2674</v>
      </c>
      <c r="W314" s="15">
        <v>0</v>
      </c>
      <c r="X314" s="15" t="s">
        <v>134</v>
      </c>
      <c r="Y314" s="15" t="s">
        <v>2675</v>
      </c>
      <c r="AB314" s="32">
        <v>43506</v>
      </c>
      <c r="AC314" s="21" t="s">
        <v>2676</v>
      </c>
      <c r="AD314" s="21" t="s">
        <v>2677</v>
      </c>
      <c r="AE314" s="21" t="s">
        <v>2678</v>
      </c>
      <c r="AF314" s="21" t="s">
        <v>2679</v>
      </c>
      <c r="AG314" s="22">
        <f t="shared" si="38"/>
        <v>0.74193548387096775</v>
      </c>
      <c r="AH314" s="15" t="str">
        <f t="shared" si="34"/>
        <v/>
      </c>
      <c r="AI314" s="22" t="str">
        <f>VLOOKUP(A314,'[1]Deals (investment)'!$B$2:$Z$1497,1,FALSE)</f>
        <v>Tareeqi</v>
      </c>
      <c r="AJ314" s="22">
        <f>VLOOKUP(A314,'[1]Deals (investment)'!$B$2:$Z$870,15,FALSE)</f>
        <v>1</v>
      </c>
      <c r="AK314" s="17" t="e">
        <f>VLOOKUP(A314,'[1]Deals (Exits)'!B:B,1,FALSE)</f>
        <v>#N/A</v>
      </c>
      <c r="AL314" s="23">
        <f>VLOOKUP(G314,[1]Lookups!$V$3:$Y$197,4,FALSE)</f>
        <v>0</v>
      </c>
      <c r="AM314" s="17" t="str">
        <f>VLOOKUP(X314,[1]Lookups!$B$3:$C$200,2,FALSE)</f>
        <v>Transport &amp; Logistics</v>
      </c>
      <c r="AN314" s="17" t="str">
        <f>VLOOKUP(R314,[1]Lookups!$H$3:$I$69,2,FALSE)</f>
        <v>2. Seed</v>
      </c>
      <c r="AO314" s="17" t="str">
        <f>VLOOKUP(T314,[1]Lookups!$H$3:$I$69,2,FALSE)</f>
        <v>2. Seed</v>
      </c>
      <c r="AP314" s="17" t="str">
        <f>VLOOKUP(AN314,[1]Lookups!$N$3:$O$11,2,FALSE)</f>
        <v>Early</v>
      </c>
      <c r="AQ314" s="18" t="e">
        <f>COUNTIFS('[1]Deals (investment)'!$B:$B,$A314)</f>
        <v>#VALUE!</v>
      </c>
      <c r="AR314" s="18" t="e">
        <f>COUNTIFS('[1]Deals (investment)'!$B:$B,$A314,'[1]Deals (investment)'!$T:$T,$AW$1)+COUNTIFS('[1]Deals (investment)'!$B:$B,$A314,'[1]Deals (investment)'!$T:$T,$AX$1)+COUNTIFS('[1]Deals (investment)'!$B:$B,$A314,'[1]Deals (investment)'!$T:$T,$AY$1)</f>
        <v>#VALUE!</v>
      </c>
      <c r="AS314" s="17" t="e">
        <f>SUMIFS('[1]Deals (investment)'!$C:$C,'[1]Deals (investment)'!$B:$B,$A314)</f>
        <v>#VALUE!</v>
      </c>
      <c r="AT314" s="17" t="e">
        <f t="shared" si="44"/>
        <v>#VALUE!</v>
      </c>
      <c r="AU314" s="18" t="e">
        <f>COUNTIF('[1]Deals (Exits)'!$B:$B,A314)</f>
        <v>#VALUE!</v>
      </c>
      <c r="AV314" s="17" t="e">
        <f>SUMIFS('[1]Deals (investment)'!$C:$C,'[1]Deals (investment)'!$B:$B,$A314,'[1]Deals (investment)'!$T:$T,AV$1)</f>
        <v>#VALUE!</v>
      </c>
      <c r="AW314" s="17" t="e">
        <f>SUMIFS('[1]Deals (investment)'!$C:$C,'[1]Deals (investment)'!$B:$B,$A314,'[1]Deals (investment)'!$T:$T,AW$1)</f>
        <v>#VALUE!</v>
      </c>
      <c r="AX314" s="17" t="e">
        <f>SUMIFS('[1]Deals (investment)'!$C:$C,'[1]Deals (investment)'!$B:$B,$A314,'[1]Deals (investment)'!$T:$T,AX$1)</f>
        <v>#VALUE!</v>
      </c>
      <c r="AY314" s="17" t="e">
        <f>SUMIFS('[1]Deals (investment)'!$C:$C,'[1]Deals (investment)'!$B:$B,$A314,'[1]Deals (investment)'!$T:$T,AY$1)</f>
        <v>#VALUE!</v>
      </c>
      <c r="AZ314" s="17" t="e">
        <f>SUMIFS('[1]Deals (investment)'!$C:$C,'[1]Deals (investment)'!$B:$B,$A314,'[1]Deals (investment)'!$T:$T,AZ$1)</f>
        <v>#VALUE!</v>
      </c>
      <c r="BA314" s="17" t="e">
        <f>SUMIFS('[1]Deals (investment)'!$C:$C,'[1]Deals (investment)'!$B:$B,$A314,'[1]Deals (investment)'!$T:$T,BA$1)</f>
        <v>#VALUE!</v>
      </c>
      <c r="BB314" s="17" t="e">
        <f>SUMIFS('[1]Deals (investment)'!$C:$C,'[1]Deals (investment)'!$B:$B,$A314,'[1]Deals (investment)'!$T:$T,BB$1)</f>
        <v>#VALUE!</v>
      </c>
      <c r="BC314" s="17" t="e">
        <f>SUMIFS('[1]Deals (Exits)'!$C:$C,'[1]Deals (Exits)'!$B:$B,$A314)</f>
        <v>#VALUE!</v>
      </c>
      <c r="BD314" s="17" t="e">
        <f>SUMIFS('[1]Deals (investment)'!$C:$C,'[1]Deals (investment)'!$B:$B,$A314,'[1]Deals (investment)'!$V:$V,BD$1)</f>
        <v>#VALUE!</v>
      </c>
      <c r="BE314" s="17" t="e">
        <f>SUMIFS('[1]Deals (investment)'!$C:$C,'[1]Deals (investment)'!$B:$B,$A314,'[1]Deals (investment)'!$V:$V,BE$1)</f>
        <v>#VALUE!</v>
      </c>
      <c r="BF314" s="17" t="e">
        <f>SUMIFS('[1]Deals (investment)'!$C:$C,'[1]Deals (investment)'!$B:$B,$A314,'[1]Deals (investment)'!$V:$V,BF$1)</f>
        <v>#VALUE!</v>
      </c>
      <c r="BG314" s="17" t="e">
        <f>SUMIFS('[1]Deals (investment)'!$C:$C,'[1]Deals (investment)'!$B:$B,$A314,'[1]Deals (investment)'!$V:$V,BG$1)</f>
        <v>#VALUE!</v>
      </c>
      <c r="BH314" s="17" t="e">
        <f>SUMIFS('[1]Deals (investment)'!$C:$C,'[1]Deals (investment)'!$B:$B,$A314,'[1]Deals (investment)'!$V:$V,BH$1)</f>
        <v>#VALUE!</v>
      </c>
      <c r="BI314" s="17" t="e">
        <f>SUMIFS('[1]Deals (investment)'!$C:$C,'[1]Deals (investment)'!$B:$B,$A314,'[1]Deals (investment)'!$V:$V,BI$1)</f>
        <v>#VALUE!</v>
      </c>
      <c r="BJ314" s="17" t="e">
        <f>SUMIFS('[1]Deals (investment)'!$C:$C,'[1]Deals (investment)'!$B:$B,$A314,'[1]Deals (investment)'!$V:$V,BJ$1)</f>
        <v>#VALUE!</v>
      </c>
      <c r="BK314" s="17" t="e">
        <f>SUMIFS('[1]Deals (investment)'!$C:$C,'[1]Deals (investment)'!$B:$B,$A314,'[1]Deals (investment)'!$V:$V,BK$1)</f>
        <v>#VALUE!</v>
      </c>
      <c r="BL314" s="17" t="e">
        <f>SUMIFS('[1]Deals (investment)'!$C:$C,'[1]Deals (investment)'!$B:$B,$A314,'[1]Deals (investment)'!$V:$V,BL$1)</f>
        <v>#VALUE!</v>
      </c>
      <c r="BM314" s="17" t="e">
        <f>SUMIFS('[1]Deals (investment)'!$C:$C,'[1]Deals (investment)'!$B:$B,$A314,'[1]Deals (investment)'!$V:$V,BM$1)</f>
        <v>#VALUE!</v>
      </c>
      <c r="BN314" s="15"/>
      <c r="BO314" s="15"/>
      <c r="BP314" s="22"/>
      <c r="BQ314" s="15"/>
      <c r="BR314" s="15"/>
      <c r="BS314" s="15"/>
      <c r="BT314" s="15"/>
      <c r="BU314" s="15"/>
      <c r="BV314" s="15"/>
      <c r="BW314" s="15"/>
      <c r="BX314" s="15"/>
      <c r="BY314" s="15"/>
      <c r="BZ314" s="15"/>
      <c r="CA314" s="15"/>
      <c r="CB314" s="15"/>
      <c r="CC314" s="15"/>
      <c r="CD314" s="15" t="str">
        <f t="shared" si="46"/>
        <v>TareeqiTAREEQI is the no.1 App in the MENA region in tracking Schools, universities and companies bus fleets.Active</v>
      </c>
      <c r="CE314" s="15"/>
      <c r="CF314" s="15"/>
      <c r="CG314" s="15"/>
      <c r="CH314" s="15"/>
      <c r="CI314" s="15"/>
      <c r="CJ314" s="15"/>
    </row>
    <row r="315" spans="1:117" ht="12.75">
      <c r="A315" s="15" t="s">
        <v>2680</v>
      </c>
      <c r="B315" s="15" t="s">
        <v>2681</v>
      </c>
      <c r="C315" s="15" t="s">
        <v>58</v>
      </c>
      <c r="D315" s="16">
        <v>2017</v>
      </c>
      <c r="E315" s="15" t="s">
        <v>1673</v>
      </c>
      <c r="F315" s="15" t="s">
        <v>199</v>
      </c>
      <c r="G315" s="15" t="s">
        <v>129</v>
      </c>
      <c r="H315" s="15" t="s">
        <v>129</v>
      </c>
      <c r="I315" s="15" t="s">
        <v>129</v>
      </c>
      <c r="J315" s="15"/>
      <c r="K315" s="17" t="e">
        <f t="shared" si="42"/>
        <v>#VALUE!</v>
      </c>
      <c r="L315" s="15"/>
      <c r="M315" s="18" t="e">
        <f t="shared" si="43"/>
        <v>#VALUE!</v>
      </c>
      <c r="N315" s="15"/>
      <c r="O315" s="15"/>
      <c r="P315" s="15"/>
      <c r="Q315" s="15"/>
      <c r="R315" s="15" t="s">
        <v>375</v>
      </c>
      <c r="S315" s="19">
        <v>20000</v>
      </c>
      <c r="T315" s="15" t="s">
        <v>375</v>
      </c>
      <c r="U315" s="17">
        <v>30000</v>
      </c>
      <c r="V315" s="15" t="s">
        <v>2682</v>
      </c>
      <c r="W315" s="15">
        <v>0</v>
      </c>
      <c r="X315" s="15" t="s">
        <v>64</v>
      </c>
      <c r="Y315" s="15" t="s">
        <v>2683</v>
      </c>
      <c r="AB315" s="32">
        <v>43506</v>
      </c>
      <c r="AC315" s="21" t="s">
        <v>2684</v>
      </c>
      <c r="AD315" s="15" t="s">
        <v>199</v>
      </c>
      <c r="AE315" s="15" t="s">
        <v>199</v>
      </c>
      <c r="AF315" s="21" t="s">
        <v>2685</v>
      </c>
      <c r="AG315" s="22">
        <f t="shared" si="38"/>
        <v>0.74193548387096775</v>
      </c>
      <c r="AH315" s="15" t="e">
        <f t="shared" si="34"/>
        <v>#VALUE!</v>
      </c>
      <c r="AI315" s="22" t="str">
        <f>VLOOKUP(A315,'[1]Deals (investment)'!$B$2:$Z$1497,1,FALSE)</f>
        <v>Werpx</v>
      </c>
      <c r="AJ315" s="22">
        <f>VLOOKUP(A315,'[1]Deals (investment)'!$B$2:$Z$870,15,FALSE)</f>
        <v>1</v>
      </c>
      <c r="AK315" s="17" t="e">
        <f>VLOOKUP(A315,'[1]Deals (Exits)'!B:B,1,FALSE)</f>
        <v>#N/A</v>
      </c>
      <c r="AL315" s="23">
        <f>VLOOKUP(G315,[1]Lookups!$V$3:$Y$197,4,FALSE)</f>
        <v>0</v>
      </c>
      <c r="AM315" s="17" t="str">
        <f>VLOOKUP(X315,[1]Lookups!$B$3:$C$200,2,FALSE)</f>
        <v>E-commerce &amp; Retail</v>
      </c>
      <c r="AN315" s="17" t="str">
        <f>VLOOKUP(R315,[1]Lookups!$H$3:$I$69,2,FALSE)</f>
        <v>2. Seed</v>
      </c>
      <c r="AO315" s="17" t="str">
        <f>VLOOKUP(T315,[1]Lookups!$H$3:$I$69,2,FALSE)</f>
        <v>2. Seed</v>
      </c>
      <c r="AP315" s="17" t="str">
        <f>VLOOKUP(AN315,[1]Lookups!$N$3:$O$11,2,FALSE)</f>
        <v>Early</v>
      </c>
      <c r="AQ315" s="18" t="e">
        <f>COUNTIFS('[1]Deals (investment)'!$B:$B,$A315)</f>
        <v>#VALUE!</v>
      </c>
      <c r="AR315" s="18" t="e">
        <f>COUNTIFS('[1]Deals (investment)'!$B:$B,$A315,'[1]Deals (investment)'!$T:$T,$AW$1)+COUNTIFS('[1]Deals (investment)'!$B:$B,$A315,'[1]Deals (investment)'!$T:$T,$AX$1)+COUNTIFS('[1]Deals (investment)'!$B:$B,$A315,'[1]Deals (investment)'!$T:$T,$AY$1)</f>
        <v>#VALUE!</v>
      </c>
      <c r="AS315" s="17" t="e">
        <f>SUMIFS('[1]Deals (investment)'!$C:$C,'[1]Deals (investment)'!$B:$B,$A315)</f>
        <v>#VALUE!</v>
      </c>
      <c r="AT315" s="17" t="e">
        <f t="shared" si="44"/>
        <v>#VALUE!</v>
      </c>
      <c r="AU315" s="18" t="e">
        <f>COUNTIF('[1]Deals (Exits)'!$B:$B,A315)</f>
        <v>#VALUE!</v>
      </c>
      <c r="AV315" s="17" t="e">
        <f>SUMIFS('[1]Deals (investment)'!$C:$C,'[1]Deals (investment)'!$B:$B,$A315,'[1]Deals (investment)'!$T:$T,AV$1)</f>
        <v>#VALUE!</v>
      </c>
      <c r="AW315" s="17" t="e">
        <f>SUMIFS('[1]Deals (investment)'!$C:$C,'[1]Deals (investment)'!$B:$B,$A315,'[1]Deals (investment)'!$T:$T,AW$1)</f>
        <v>#VALUE!</v>
      </c>
      <c r="AX315" s="17" t="e">
        <f>SUMIFS('[1]Deals (investment)'!$C:$C,'[1]Deals (investment)'!$B:$B,$A315,'[1]Deals (investment)'!$T:$T,AX$1)</f>
        <v>#VALUE!</v>
      </c>
      <c r="AY315" s="17" t="e">
        <f>SUMIFS('[1]Deals (investment)'!$C:$C,'[1]Deals (investment)'!$B:$B,$A315,'[1]Deals (investment)'!$T:$T,AY$1)</f>
        <v>#VALUE!</v>
      </c>
      <c r="AZ315" s="17" t="e">
        <f>SUMIFS('[1]Deals (investment)'!$C:$C,'[1]Deals (investment)'!$B:$B,$A315,'[1]Deals (investment)'!$T:$T,AZ$1)</f>
        <v>#VALUE!</v>
      </c>
      <c r="BA315" s="17" t="e">
        <f>SUMIFS('[1]Deals (investment)'!$C:$C,'[1]Deals (investment)'!$B:$B,$A315,'[1]Deals (investment)'!$T:$T,BA$1)</f>
        <v>#VALUE!</v>
      </c>
      <c r="BB315" s="17" t="e">
        <f>SUMIFS('[1]Deals (investment)'!$C:$C,'[1]Deals (investment)'!$B:$B,$A315,'[1]Deals (investment)'!$T:$T,BB$1)</f>
        <v>#VALUE!</v>
      </c>
      <c r="BC315" s="17" t="e">
        <f>SUMIFS('[1]Deals (Exits)'!$C:$C,'[1]Deals (Exits)'!$B:$B,$A315)</f>
        <v>#VALUE!</v>
      </c>
      <c r="BD315" s="17" t="e">
        <f>SUMIFS('[1]Deals (investment)'!$C:$C,'[1]Deals (investment)'!$B:$B,$A315,'[1]Deals (investment)'!$V:$V,BD$1)</f>
        <v>#VALUE!</v>
      </c>
      <c r="BE315" s="17" t="e">
        <f>SUMIFS('[1]Deals (investment)'!$C:$C,'[1]Deals (investment)'!$B:$B,$A315,'[1]Deals (investment)'!$V:$V,BE$1)</f>
        <v>#VALUE!</v>
      </c>
      <c r="BF315" s="17" t="e">
        <f>SUMIFS('[1]Deals (investment)'!$C:$C,'[1]Deals (investment)'!$B:$B,$A315,'[1]Deals (investment)'!$V:$V,BF$1)</f>
        <v>#VALUE!</v>
      </c>
      <c r="BG315" s="17" t="e">
        <f>SUMIFS('[1]Deals (investment)'!$C:$C,'[1]Deals (investment)'!$B:$B,$A315,'[1]Deals (investment)'!$V:$V,BG$1)</f>
        <v>#VALUE!</v>
      </c>
      <c r="BH315" s="17" t="e">
        <f>SUMIFS('[1]Deals (investment)'!$C:$C,'[1]Deals (investment)'!$B:$B,$A315,'[1]Deals (investment)'!$V:$V,BH$1)</f>
        <v>#VALUE!</v>
      </c>
      <c r="BI315" s="17" t="e">
        <f>SUMIFS('[1]Deals (investment)'!$C:$C,'[1]Deals (investment)'!$B:$B,$A315,'[1]Deals (investment)'!$V:$V,BI$1)</f>
        <v>#VALUE!</v>
      </c>
      <c r="BJ315" s="17" t="e">
        <f>SUMIFS('[1]Deals (investment)'!$C:$C,'[1]Deals (investment)'!$B:$B,$A315,'[1]Deals (investment)'!$V:$V,BJ$1)</f>
        <v>#VALUE!</v>
      </c>
      <c r="BK315" s="17" t="e">
        <f>SUMIFS('[1]Deals (investment)'!$C:$C,'[1]Deals (investment)'!$B:$B,$A315,'[1]Deals (investment)'!$V:$V,BK$1)</f>
        <v>#VALUE!</v>
      </c>
      <c r="BL315" s="17" t="e">
        <f>SUMIFS('[1]Deals (investment)'!$C:$C,'[1]Deals (investment)'!$B:$B,$A315,'[1]Deals (investment)'!$V:$V,BL$1)</f>
        <v>#VALUE!</v>
      </c>
      <c r="BM315" s="17" t="e">
        <f>SUMIFS('[1]Deals (investment)'!$C:$C,'[1]Deals (investment)'!$B:$B,$A315,'[1]Deals (investment)'!$V:$V,BM$1)</f>
        <v>#VALUE!</v>
      </c>
      <c r="BN315" s="15"/>
      <c r="BO315" s="15"/>
      <c r="BP315" s="22"/>
      <c r="BQ315" s="15"/>
      <c r="BR315" s="15"/>
      <c r="BS315" s="15"/>
      <c r="BT315" s="15"/>
      <c r="BU315" s="15"/>
      <c r="BV315" s="15"/>
      <c r="BW315" s="15"/>
      <c r="BX315" s="15"/>
      <c r="BY315" s="15"/>
      <c r="BZ315" s="15"/>
      <c r="CA315" s="15"/>
      <c r="CB315" s="15"/>
      <c r="CC315" s="15"/>
      <c r="CD315" s="15" t="str">
        <f t="shared" si="46"/>
        <v>WerpxWerpx creates a communication channel between Producers, Distributors, Retailers &amp; Consumers to solve the Inventory Distortion Problem, Artificial Intelligence will be used to predict demands and ensure the product that Consumer want is always on the shelfActive</v>
      </c>
      <c r="CE315" s="15"/>
      <c r="CF315" s="15"/>
      <c r="CG315" s="15"/>
      <c r="CH315" s="15"/>
      <c r="CI315" s="15"/>
      <c r="CJ315" s="15"/>
      <c r="DM315">
        <v>385</v>
      </c>
    </row>
    <row r="316" spans="1:117" ht="12.75">
      <c r="A316" s="15" t="s">
        <v>2686</v>
      </c>
      <c r="B316" s="15" t="s">
        <v>2687</v>
      </c>
      <c r="C316" s="15" t="s">
        <v>58</v>
      </c>
      <c r="D316" s="16">
        <v>2017</v>
      </c>
      <c r="E316" s="15" t="s">
        <v>59</v>
      </c>
      <c r="F316" s="15"/>
      <c r="G316" s="15" t="s">
        <v>61</v>
      </c>
      <c r="H316" s="15" t="s">
        <v>61</v>
      </c>
      <c r="I316" s="15" t="s">
        <v>61</v>
      </c>
      <c r="J316" s="15"/>
      <c r="K316" s="17" t="e">
        <f t="shared" si="42"/>
        <v>#VALUE!</v>
      </c>
      <c r="L316" s="15"/>
      <c r="M316" s="18" t="e">
        <f t="shared" si="43"/>
        <v>#VALUE!</v>
      </c>
      <c r="N316" s="15"/>
      <c r="O316" s="15"/>
      <c r="P316" s="15"/>
      <c r="Q316" s="15"/>
      <c r="R316" s="15" t="s">
        <v>375</v>
      </c>
      <c r="S316" s="19">
        <v>35000</v>
      </c>
      <c r="T316" s="15"/>
      <c r="U316" s="17"/>
      <c r="V316" s="15" t="s">
        <v>2688</v>
      </c>
      <c r="W316" s="15"/>
      <c r="X316" s="15" t="s">
        <v>1072</v>
      </c>
      <c r="Y316" s="15" t="s">
        <v>2689</v>
      </c>
      <c r="AB316" s="32">
        <v>43506</v>
      </c>
      <c r="AC316" s="21" t="s">
        <v>2690</v>
      </c>
      <c r="AD316" s="21" t="s">
        <v>2691</v>
      </c>
      <c r="AE316" s="21" t="s">
        <v>2692</v>
      </c>
      <c r="AF316" s="21" t="s">
        <v>2693</v>
      </c>
      <c r="AG316" s="22">
        <f t="shared" si="38"/>
        <v>0.61290322580645162</v>
      </c>
      <c r="AH316" s="15" t="str">
        <f t="shared" si="34"/>
        <v/>
      </c>
      <c r="AI316" s="22" t="str">
        <f>VLOOKUP(A316,'[1]Deals (investment)'!$B$2:$Z$1497,1,FALSE)</f>
        <v>E-Estates</v>
      </c>
      <c r="AJ316" s="22">
        <f>VLOOKUP(A316,'[1]Deals (investment)'!$B$2:$Z$870,15,FALSE)</f>
        <v>1</v>
      </c>
      <c r="AK316" s="17" t="e">
        <f>VLOOKUP(A316,'[1]Deals (Exits)'!B:B,1,FALSE)</f>
        <v>#N/A</v>
      </c>
      <c r="AL316" s="23">
        <f>VLOOKUP(G316,[1]Lookups!$V$3:$Y$197,4,FALSE)</f>
        <v>0</v>
      </c>
      <c r="AM316" s="17" t="str">
        <f>VLOOKUP(X316,[1]Lookups!$B$3:$C$200,2,FALSE)</f>
        <v>Construction &amp; Real Estate</v>
      </c>
      <c r="AN316" s="17" t="str">
        <f>VLOOKUP(R316,[1]Lookups!$H$3:$I$69,2,FALSE)</f>
        <v>2. Seed</v>
      </c>
      <c r="AO316" s="17" t="e">
        <f>VLOOKUP(T316,[1]Lookups!$H$3:$I$69,2,FALSE)</f>
        <v>#N/A</v>
      </c>
      <c r="AP316" s="17" t="str">
        <f>VLOOKUP(AN316,[1]Lookups!$N$3:$O$11,2,FALSE)</f>
        <v>Early</v>
      </c>
      <c r="AQ316" s="18" t="e">
        <f>COUNTIFS('[1]Deals (investment)'!$B:$B,$A316)</f>
        <v>#VALUE!</v>
      </c>
      <c r="AR316" s="18" t="e">
        <f>COUNTIFS('[1]Deals (investment)'!$B:$B,$A316,'[1]Deals (investment)'!$T:$T,$AW$1)+COUNTIFS('[1]Deals (investment)'!$B:$B,$A316,'[1]Deals (investment)'!$T:$T,$AX$1)+COUNTIFS('[1]Deals (investment)'!$B:$B,$A316,'[1]Deals (investment)'!$T:$T,$AY$1)</f>
        <v>#VALUE!</v>
      </c>
      <c r="AS316" s="17" t="e">
        <f>SUMIFS('[1]Deals (investment)'!$C:$C,'[1]Deals (investment)'!$B:$B,$A316)</f>
        <v>#VALUE!</v>
      </c>
      <c r="AT316" s="17" t="e">
        <f t="shared" si="44"/>
        <v>#VALUE!</v>
      </c>
      <c r="AU316" s="18" t="e">
        <f>COUNTIF('[1]Deals (Exits)'!$B:$B,A316)</f>
        <v>#VALUE!</v>
      </c>
      <c r="AV316" s="17" t="e">
        <f>SUMIFS('[1]Deals (investment)'!$C:$C,'[1]Deals (investment)'!$B:$B,$A316,'[1]Deals (investment)'!$T:$T,AV$1)</f>
        <v>#VALUE!</v>
      </c>
      <c r="AW316" s="17" t="e">
        <f>SUMIFS('[1]Deals (investment)'!$C:$C,'[1]Deals (investment)'!$B:$B,$A316,'[1]Deals (investment)'!$T:$T,AW$1)</f>
        <v>#VALUE!</v>
      </c>
      <c r="AX316" s="17" t="e">
        <f>SUMIFS('[1]Deals (investment)'!$C:$C,'[1]Deals (investment)'!$B:$B,$A316,'[1]Deals (investment)'!$T:$T,AX$1)</f>
        <v>#VALUE!</v>
      </c>
      <c r="AY316" s="17" t="e">
        <f>SUMIFS('[1]Deals (investment)'!$C:$C,'[1]Deals (investment)'!$B:$B,$A316,'[1]Deals (investment)'!$T:$T,AY$1)</f>
        <v>#VALUE!</v>
      </c>
      <c r="AZ316" s="17" t="e">
        <f>SUMIFS('[1]Deals (investment)'!$C:$C,'[1]Deals (investment)'!$B:$B,$A316,'[1]Deals (investment)'!$T:$T,AZ$1)</f>
        <v>#VALUE!</v>
      </c>
      <c r="BA316" s="17" t="e">
        <f>SUMIFS('[1]Deals (investment)'!$C:$C,'[1]Deals (investment)'!$B:$B,$A316,'[1]Deals (investment)'!$T:$T,BA$1)</f>
        <v>#VALUE!</v>
      </c>
      <c r="BB316" s="17" t="e">
        <f>SUMIFS('[1]Deals (investment)'!$C:$C,'[1]Deals (investment)'!$B:$B,$A316,'[1]Deals (investment)'!$T:$T,BB$1)</f>
        <v>#VALUE!</v>
      </c>
      <c r="BC316" s="17" t="e">
        <f>SUMIFS('[1]Deals (Exits)'!$C:$C,'[1]Deals (Exits)'!$B:$B,$A316)</f>
        <v>#VALUE!</v>
      </c>
      <c r="BD316" s="17" t="e">
        <f>SUMIFS('[1]Deals (investment)'!$C:$C,'[1]Deals (investment)'!$B:$B,$A316,'[1]Deals (investment)'!$V:$V,BD$1)</f>
        <v>#VALUE!</v>
      </c>
      <c r="BE316" s="17" t="e">
        <f>SUMIFS('[1]Deals (investment)'!$C:$C,'[1]Deals (investment)'!$B:$B,$A316,'[1]Deals (investment)'!$V:$V,BE$1)</f>
        <v>#VALUE!</v>
      </c>
      <c r="BF316" s="17" t="e">
        <f>SUMIFS('[1]Deals (investment)'!$C:$C,'[1]Deals (investment)'!$B:$B,$A316,'[1]Deals (investment)'!$V:$V,BF$1)</f>
        <v>#VALUE!</v>
      </c>
      <c r="BG316" s="17" t="e">
        <f>SUMIFS('[1]Deals (investment)'!$C:$C,'[1]Deals (investment)'!$B:$B,$A316,'[1]Deals (investment)'!$V:$V,BG$1)</f>
        <v>#VALUE!</v>
      </c>
      <c r="BH316" s="17" t="e">
        <f>SUMIFS('[1]Deals (investment)'!$C:$C,'[1]Deals (investment)'!$B:$B,$A316,'[1]Deals (investment)'!$V:$V,BH$1)</f>
        <v>#VALUE!</v>
      </c>
      <c r="BI316" s="17" t="e">
        <f>SUMIFS('[1]Deals (investment)'!$C:$C,'[1]Deals (investment)'!$B:$B,$A316,'[1]Deals (investment)'!$V:$V,BI$1)</f>
        <v>#VALUE!</v>
      </c>
      <c r="BJ316" s="17" t="e">
        <f>SUMIFS('[1]Deals (investment)'!$C:$C,'[1]Deals (investment)'!$B:$B,$A316,'[1]Deals (investment)'!$V:$V,BJ$1)</f>
        <v>#VALUE!</v>
      </c>
      <c r="BK316" s="17" t="e">
        <f>SUMIFS('[1]Deals (investment)'!$C:$C,'[1]Deals (investment)'!$B:$B,$A316,'[1]Deals (investment)'!$V:$V,BK$1)</f>
        <v>#VALUE!</v>
      </c>
      <c r="BL316" s="17" t="e">
        <f>SUMIFS('[1]Deals (investment)'!$C:$C,'[1]Deals (investment)'!$B:$B,$A316,'[1]Deals (investment)'!$V:$V,BL$1)</f>
        <v>#VALUE!</v>
      </c>
      <c r="BM316" s="17" t="e">
        <f>SUMIFS('[1]Deals (investment)'!$C:$C,'[1]Deals (investment)'!$B:$B,$A316,'[1]Deals (investment)'!$V:$V,BM$1)</f>
        <v>#VALUE!</v>
      </c>
      <c r="BN316" s="15"/>
      <c r="BO316" s="15"/>
      <c r="BP316" s="22"/>
      <c r="BQ316" s="15"/>
      <c r="BR316" s="15"/>
      <c r="BS316" s="15"/>
      <c r="BT316" s="15"/>
      <c r="BU316" s="15"/>
      <c r="BV316" s="15"/>
      <c r="BW316" s="15"/>
      <c r="BX316" s="15"/>
      <c r="BY316" s="15"/>
      <c r="BZ316" s="15"/>
      <c r="CA316" s="15"/>
      <c r="CB316" s="15"/>
      <c r="CC316" s="15"/>
      <c r="CD316" s="15" t="str">
        <f t="shared" si="46"/>
        <v>E-EstatesE-estates is a resident management solution built on a mobile and web platform for residents and estate managers in gated communitiesActive</v>
      </c>
      <c r="CE316" s="15"/>
      <c r="CF316" s="15"/>
      <c r="CG316" s="15"/>
      <c r="CH316" s="15"/>
      <c r="CI316" s="15"/>
      <c r="CJ316" s="15"/>
      <c r="DM316">
        <v>10</v>
      </c>
    </row>
    <row r="317" spans="1:117" ht="12.75">
      <c r="A317" s="15" t="s">
        <v>2694</v>
      </c>
      <c r="B317" s="15" t="s">
        <v>2695</v>
      </c>
      <c r="C317" s="15" t="s">
        <v>58</v>
      </c>
      <c r="D317" s="16">
        <v>2016</v>
      </c>
      <c r="E317" s="15" t="s">
        <v>2696</v>
      </c>
      <c r="F317" s="15"/>
      <c r="G317" s="15" t="s">
        <v>519</v>
      </c>
      <c r="H317" s="15" t="s">
        <v>519</v>
      </c>
      <c r="I317" s="15" t="s">
        <v>519</v>
      </c>
      <c r="J317" s="15"/>
      <c r="K317" s="17" t="e">
        <f t="shared" si="42"/>
        <v>#VALUE!</v>
      </c>
      <c r="L317" s="15"/>
      <c r="M317" s="18" t="e">
        <f t="shared" si="43"/>
        <v>#VALUE!</v>
      </c>
      <c r="N317" s="15"/>
      <c r="O317" s="15"/>
      <c r="P317" s="15"/>
      <c r="Q317" s="15"/>
      <c r="R317" s="15"/>
      <c r="S317" s="19"/>
      <c r="T317" s="15"/>
      <c r="U317" s="17"/>
      <c r="V317" s="15" t="s">
        <v>2697</v>
      </c>
      <c r="W317" s="15"/>
      <c r="X317" s="15" t="s">
        <v>134</v>
      </c>
      <c r="Y317" s="15" t="s">
        <v>2698</v>
      </c>
      <c r="AB317" s="32">
        <v>43506</v>
      </c>
      <c r="AC317" s="21" t="s">
        <v>2699</v>
      </c>
      <c r="AD317" s="15"/>
      <c r="AE317" s="21" t="s">
        <v>2700</v>
      </c>
      <c r="AF317" s="21" t="s">
        <v>2701</v>
      </c>
      <c r="AG317" s="22">
        <f t="shared" si="38"/>
        <v>0.5161290322580645</v>
      </c>
      <c r="AH317" s="15" t="e">
        <f t="shared" si="34"/>
        <v>#VALUE!</v>
      </c>
      <c r="AI317" s="22" t="str">
        <f>VLOOKUP(A317,'[1]Deals (investment)'!$B$2:$Z$1497,1,FALSE)</f>
        <v>Optimalogistic</v>
      </c>
      <c r="AJ317" s="22">
        <f>VLOOKUP(A317,'[1]Deals (investment)'!$B$2:$Z$870,15,FALSE)</f>
        <v>1</v>
      </c>
      <c r="AK317" s="17" t="e">
        <f>VLOOKUP(A317,'[1]Deals (Exits)'!B:B,1,FALSE)</f>
        <v>#N/A</v>
      </c>
      <c r="AL317" s="23">
        <f>VLOOKUP(G317,[1]Lookups!$V$3:$Y$197,4,FALSE)</f>
        <v>0</v>
      </c>
      <c r="AM317" s="17" t="str">
        <f>VLOOKUP(X317,[1]Lookups!$B$3:$C$200,2,FALSE)</f>
        <v>Transport &amp; Logistics</v>
      </c>
      <c r="AN317" s="17" t="e">
        <f>VLOOKUP(R317,[1]Lookups!$H$3:$I$69,2,FALSE)</f>
        <v>#N/A</v>
      </c>
      <c r="AO317" s="17" t="e">
        <f>VLOOKUP(T317,[1]Lookups!$H$3:$I$69,2,FALSE)</f>
        <v>#N/A</v>
      </c>
      <c r="AP317" s="17" t="e">
        <f>VLOOKUP(AN317,[1]Lookups!$N$3:$O$11,2,FALSE)</f>
        <v>#N/A</v>
      </c>
      <c r="AQ317" s="18" t="e">
        <f>COUNTIFS('[1]Deals (investment)'!$B:$B,$A317)</f>
        <v>#VALUE!</v>
      </c>
      <c r="AR317" s="18" t="e">
        <f>COUNTIFS('[1]Deals (investment)'!$B:$B,$A317,'[1]Deals (investment)'!$T:$T,$AW$1)+COUNTIFS('[1]Deals (investment)'!$B:$B,$A317,'[1]Deals (investment)'!$T:$T,$AX$1)+COUNTIFS('[1]Deals (investment)'!$B:$B,$A317,'[1]Deals (investment)'!$T:$T,$AY$1)</f>
        <v>#VALUE!</v>
      </c>
      <c r="AS317" s="17" t="e">
        <f>SUMIFS('[1]Deals (investment)'!$C:$C,'[1]Deals (investment)'!$B:$B,$A317)</f>
        <v>#VALUE!</v>
      </c>
      <c r="AT317" s="17" t="e">
        <f t="shared" si="44"/>
        <v>#VALUE!</v>
      </c>
      <c r="AU317" s="18" t="e">
        <f>COUNTIF('[1]Deals (Exits)'!$B:$B,A317)</f>
        <v>#VALUE!</v>
      </c>
      <c r="AV317" s="17" t="e">
        <f>SUMIFS('[1]Deals (investment)'!$C:$C,'[1]Deals (investment)'!$B:$B,$A317,'[1]Deals (investment)'!$T:$T,AV$1)</f>
        <v>#VALUE!</v>
      </c>
      <c r="AW317" s="17" t="e">
        <f>SUMIFS('[1]Deals (investment)'!$C:$C,'[1]Deals (investment)'!$B:$B,$A317,'[1]Deals (investment)'!$T:$T,AW$1)</f>
        <v>#VALUE!</v>
      </c>
      <c r="AX317" s="17" t="e">
        <f>SUMIFS('[1]Deals (investment)'!$C:$C,'[1]Deals (investment)'!$B:$B,$A317,'[1]Deals (investment)'!$T:$T,AX$1)</f>
        <v>#VALUE!</v>
      </c>
      <c r="AY317" s="17" t="e">
        <f>SUMIFS('[1]Deals (investment)'!$C:$C,'[1]Deals (investment)'!$B:$B,$A317,'[1]Deals (investment)'!$T:$T,AY$1)</f>
        <v>#VALUE!</v>
      </c>
      <c r="AZ317" s="17" t="e">
        <f>SUMIFS('[1]Deals (investment)'!$C:$C,'[1]Deals (investment)'!$B:$B,$A317,'[1]Deals (investment)'!$T:$T,AZ$1)</f>
        <v>#VALUE!</v>
      </c>
      <c r="BA317" s="17" t="e">
        <f>SUMIFS('[1]Deals (investment)'!$C:$C,'[1]Deals (investment)'!$B:$B,$A317,'[1]Deals (investment)'!$T:$T,BA$1)</f>
        <v>#VALUE!</v>
      </c>
      <c r="BB317" s="17" t="e">
        <f>SUMIFS('[1]Deals (investment)'!$C:$C,'[1]Deals (investment)'!$B:$B,$A317,'[1]Deals (investment)'!$T:$T,BB$1)</f>
        <v>#VALUE!</v>
      </c>
      <c r="BC317" s="17" t="e">
        <f>SUMIFS('[1]Deals (Exits)'!$C:$C,'[1]Deals (Exits)'!$B:$B,$A317)</f>
        <v>#VALUE!</v>
      </c>
      <c r="BD317" s="17" t="e">
        <f>SUMIFS('[1]Deals (investment)'!$C:$C,'[1]Deals (investment)'!$B:$B,$A317,'[1]Deals (investment)'!$V:$V,BD$1)</f>
        <v>#VALUE!</v>
      </c>
      <c r="BE317" s="17" t="e">
        <f>SUMIFS('[1]Deals (investment)'!$C:$C,'[1]Deals (investment)'!$B:$B,$A317,'[1]Deals (investment)'!$V:$V,BE$1)</f>
        <v>#VALUE!</v>
      </c>
      <c r="BF317" s="17" t="e">
        <f>SUMIFS('[1]Deals (investment)'!$C:$C,'[1]Deals (investment)'!$B:$B,$A317,'[1]Deals (investment)'!$V:$V,BF$1)</f>
        <v>#VALUE!</v>
      </c>
      <c r="BG317" s="17" t="e">
        <f>SUMIFS('[1]Deals (investment)'!$C:$C,'[1]Deals (investment)'!$B:$B,$A317,'[1]Deals (investment)'!$V:$V,BG$1)</f>
        <v>#VALUE!</v>
      </c>
      <c r="BH317" s="17" t="e">
        <f>SUMIFS('[1]Deals (investment)'!$C:$C,'[1]Deals (investment)'!$B:$B,$A317,'[1]Deals (investment)'!$V:$V,BH$1)</f>
        <v>#VALUE!</v>
      </c>
      <c r="BI317" s="17" t="e">
        <f>SUMIFS('[1]Deals (investment)'!$C:$C,'[1]Deals (investment)'!$B:$B,$A317,'[1]Deals (investment)'!$V:$V,BI$1)</f>
        <v>#VALUE!</v>
      </c>
      <c r="BJ317" s="17" t="e">
        <f>SUMIFS('[1]Deals (investment)'!$C:$C,'[1]Deals (investment)'!$B:$B,$A317,'[1]Deals (investment)'!$V:$V,BJ$1)</f>
        <v>#VALUE!</v>
      </c>
      <c r="BK317" s="17" t="e">
        <f>SUMIFS('[1]Deals (investment)'!$C:$C,'[1]Deals (investment)'!$B:$B,$A317,'[1]Deals (investment)'!$V:$V,BK$1)</f>
        <v>#VALUE!</v>
      </c>
      <c r="BL317" s="17" t="e">
        <f>SUMIFS('[1]Deals (investment)'!$C:$C,'[1]Deals (investment)'!$B:$B,$A317,'[1]Deals (investment)'!$V:$V,BL$1)</f>
        <v>#VALUE!</v>
      </c>
      <c r="BM317" s="17" t="e">
        <f>SUMIFS('[1]Deals (investment)'!$C:$C,'[1]Deals (investment)'!$B:$B,$A317,'[1]Deals (investment)'!$V:$V,BM$1)</f>
        <v>#VALUE!</v>
      </c>
      <c r="BN317" s="15"/>
      <c r="BO317" s="15"/>
      <c r="BP317" s="22"/>
      <c r="BQ317" s="15"/>
      <c r="BR317" s="15"/>
      <c r="BS317" s="15"/>
      <c r="BT317" s="15"/>
      <c r="BU317" s="15"/>
      <c r="BV317" s="15"/>
      <c r="BW317" s="15"/>
      <c r="BX317" s="15"/>
      <c r="BY317" s="15"/>
      <c r="BZ317" s="15"/>
      <c r="CA317" s="15"/>
      <c r="CB317" s="15"/>
      <c r="CC317" s="15"/>
      <c r="CD317" s="15" t="str">
        <f t="shared" si="46"/>
        <v>OptimalogisticMarketplace for logistic services via Internet such as road haulier, heavy duty machinery rental, handling euipments rental, etc. It offer many functions like: - Booking system - Trucking System - Real time trucks details - Empty return trip notification - Dedicated solution for industrials and manufactures to manage their logisticsActive</v>
      </c>
      <c r="CE317" s="15"/>
      <c r="CF317" s="15"/>
      <c r="CG317" s="15"/>
      <c r="CH317" s="15"/>
      <c r="CI317" s="15"/>
      <c r="CJ317" s="15"/>
    </row>
    <row r="318" spans="1:117" ht="12.75">
      <c r="A318" s="25" t="s">
        <v>2702</v>
      </c>
      <c r="B318" s="15" t="s">
        <v>2703</v>
      </c>
      <c r="C318" s="15" t="s">
        <v>58</v>
      </c>
      <c r="D318" s="16">
        <v>2014</v>
      </c>
      <c r="E318" s="26" t="s">
        <v>1086</v>
      </c>
      <c r="F318" s="26" t="s">
        <v>110</v>
      </c>
      <c r="G318" s="26" t="s">
        <v>891</v>
      </c>
      <c r="H318" s="26"/>
      <c r="I318" s="15" t="s">
        <v>891</v>
      </c>
      <c r="J318" s="26" t="s">
        <v>891</v>
      </c>
      <c r="K318" s="17" t="e">
        <f t="shared" si="42"/>
        <v>#VALUE!</v>
      </c>
      <c r="L318" s="15"/>
      <c r="M318" s="18" t="e">
        <f t="shared" si="43"/>
        <v>#VALUE!</v>
      </c>
      <c r="N318" s="15" t="s">
        <v>2704</v>
      </c>
      <c r="O318" s="15"/>
      <c r="P318" s="15"/>
      <c r="Q318" s="24">
        <v>43669</v>
      </c>
      <c r="R318" s="15" t="s">
        <v>375</v>
      </c>
      <c r="S318" s="19">
        <v>60000</v>
      </c>
      <c r="T318" s="15" t="s">
        <v>375</v>
      </c>
      <c r="U318" s="19">
        <v>60000</v>
      </c>
      <c r="V318" s="15" t="s">
        <v>2705</v>
      </c>
      <c r="W318" s="15">
        <v>1</v>
      </c>
      <c r="X318" s="15" t="s">
        <v>64</v>
      </c>
      <c r="Y318" s="15" t="s">
        <v>2706</v>
      </c>
      <c r="Z318" s="25" t="s">
        <v>147</v>
      </c>
      <c r="AA318" s="25" t="s">
        <v>110</v>
      </c>
      <c r="AB318" s="32">
        <v>43506</v>
      </c>
      <c r="AC318" s="21" t="s">
        <v>2707</v>
      </c>
      <c r="AD318" s="15" t="s">
        <v>110</v>
      </c>
      <c r="AE318" s="21" t="s">
        <v>2708</v>
      </c>
      <c r="AF318" s="21" t="s">
        <v>2709</v>
      </c>
      <c r="AG318" s="22">
        <f t="shared" si="38"/>
        <v>0.87096774193548387</v>
      </c>
      <c r="AH318" s="15" t="str">
        <f t="shared" si="34"/>
        <v/>
      </c>
      <c r="AI318" s="22" t="str">
        <f>VLOOKUP(A318,'[1]Deals (investment)'!$B$2:$Z$1497,1,FALSE)</f>
        <v>Kijani Limited</v>
      </c>
      <c r="AJ318" s="22" t="e">
        <f>VLOOKUP(A318,'[1]Deals (investment)'!$B$2:$Z$870,15,FALSE)</f>
        <v>#N/A</v>
      </c>
      <c r="AK318" s="17" t="e">
        <f>VLOOKUP(A318,'[1]Deals (Exits)'!B:B,1,FALSE)</f>
        <v>#N/A</v>
      </c>
      <c r="AL318" s="23">
        <f>VLOOKUP(G318,[1]Lookups!$V$3:$Y$197,4,FALSE)</f>
        <v>0</v>
      </c>
      <c r="AM318" s="17" t="str">
        <f>VLOOKUP(X318,[1]Lookups!$B$3:$C$200,2,FALSE)</f>
        <v>E-commerce &amp; Retail</v>
      </c>
      <c r="AN318" s="17" t="str">
        <f>VLOOKUP(R318,[1]Lookups!$H$3:$I$69,2,FALSE)</f>
        <v>2. Seed</v>
      </c>
      <c r="AO318" s="17" t="str">
        <f>VLOOKUP(T318,[1]Lookups!$H$3:$I$69,2,FALSE)</f>
        <v>2. Seed</v>
      </c>
      <c r="AP318" s="17" t="str">
        <f>VLOOKUP(AN318,[1]Lookups!$N$3:$O$11,2,FALSE)</f>
        <v>Early</v>
      </c>
      <c r="AQ318" s="18" t="e">
        <f>COUNTIFS('[1]Deals (investment)'!$B:$B,$A318)</f>
        <v>#VALUE!</v>
      </c>
      <c r="AR318" s="18" t="e">
        <f>COUNTIFS('[1]Deals (investment)'!$B:$B,$A318,'[1]Deals (investment)'!$T:$T,$AW$1)+COUNTIFS('[1]Deals (investment)'!$B:$B,$A318,'[1]Deals (investment)'!$T:$T,$AX$1)+COUNTIFS('[1]Deals (investment)'!$B:$B,$A318,'[1]Deals (investment)'!$T:$T,$AY$1)</f>
        <v>#VALUE!</v>
      </c>
      <c r="AS318" s="17" t="e">
        <f>SUMIFS('[1]Deals (investment)'!$C:$C,'[1]Deals (investment)'!$B:$B,$A318)</f>
        <v>#VALUE!</v>
      </c>
      <c r="AT318" s="17" t="e">
        <f t="shared" si="44"/>
        <v>#VALUE!</v>
      </c>
      <c r="AU318" s="18" t="e">
        <f>COUNTIF('[1]Deals (Exits)'!$B:$B,A318)</f>
        <v>#VALUE!</v>
      </c>
      <c r="AV318" s="17" t="e">
        <f>SUMIFS('[1]Deals (investment)'!$C:$C,'[1]Deals (investment)'!$B:$B,$A318,'[1]Deals (investment)'!$T:$T,AV$1)</f>
        <v>#VALUE!</v>
      </c>
      <c r="AW318" s="17" t="e">
        <f>SUMIFS('[1]Deals (investment)'!$C:$C,'[1]Deals (investment)'!$B:$B,$A318,'[1]Deals (investment)'!$T:$T,AW$1)</f>
        <v>#VALUE!</v>
      </c>
      <c r="AX318" s="17" t="e">
        <f>SUMIFS('[1]Deals (investment)'!$C:$C,'[1]Deals (investment)'!$B:$B,$A318,'[1]Deals (investment)'!$T:$T,AX$1)</f>
        <v>#VALUE!</v>
      </c>
      <c r="AY318" s="17" t="e">
        <f>SUMIFS('[1]Deals (investment)'!$C:$C,'[1]Deals (investment)'!$B:$B,$A318,'[1]Deals (investment)'!$T:$T,AY$1)</f>
        <v>#VALUE!</v>
      </c>
      <c r="AZ318" s="17" t="e">
        <f>SUMIFS('[1]Deals (investment)'!$C:$C,'[1]Deals (investment)'!$B:$B,$A318,'[1]Deals (investment)'!$T:$T,AZ$1)</f>
        <v>#VALUE!</v>
      </c>
      <c r="BA318" s="17" t="e">
        <f>SUMIFS('[1]Deals (investment)'!$C:$C,'[1]Deals (investment)'!$B:$B,$A318,'[1]Deals (investment)'!$T:$T,BA$1)</f>
        <v>#VALUE!</v>
      </c>
      <c r="BB318" s="17" t="e">
        <f>SUMIFS('[1]Deals (investment)'!$C:$C,'[1]Deals (investment)'!$B:$B,$A318,'[1]Deals (investment)'!$T:$T,BB$1)</f>
        <v>#VALUE!</v>
      </c>
      <c r="BC318" s="17" t="e">
        <f>SUMIFS('[1]Deals (Exits)'!$C:$C,'[1]Deals (Exits)'!$B:$B,$A318)</f>
        <v>#VALUE!</v>
      </c>
      <c r="BD318" s="17" t="e">
        <f>SUMIFS('[1]Deals (investment)'!$C:$C,'[1]Deals (investment)'!$B:$B,$A318,'[1]Deals (investment)'!$V:$V,BD$1)</f>
        <v>#VALUE!</v>
      </c>
      <c r="BE318" s="17" t="e">
        <f>SUMIFS('[1]Deals (investment)'!$C:$C,'[1]Deals (investment)'!$B:$B,$A318,'[1]Deals (investment)'!$V:$V,BE$1)</f>
        <v>#VALUE!</v>
      </c>
      <c r="BF318" s="17" t="e">
        <f>SUMIFS('[1]Deals (investment)'!$C:$C,'[1]Deals (investment)'!$B:$B,$A318,'[1]Deals (investment)'!$V:$V,BF$1)</f>
        <v>#VALUE!</v>
      </c>
      <c r="BG318" s="17" t="e">
        <f>SUMIFS('[1]Deals (investment)'!$C:$C,'[1]Deals (investment)'!$B:$B,$A318,'[1]Deals (investment)'!$V:$V,BG$1)</f>
        <v>#VALUE!</v>
      </c>
      <c r="BH318" s="17" t="e">
        <f>SUMIFS('[1]Deals (investment)'!$C:$C,'[1]Deals (investment)'!$B:$B,$A318,'[1]Deals (investment)'!$V:$V,BH$1)</f>
        <v>#VALUE!</v>
      </c>
      <c r="BI318" s="17" t="e">
        <f>SUMIFS('[1]Deals (investment)'!$C:$C,'[1]Deals (investment)'!$B:$B,$A318,'[1]Deals (investment)'!$V:$V,BI$1)</f>
        <v>#VALUE!</v>
      </c>
      <c r="BJ318" s="17" t="e">
        <f>SUMIFS('[1]Deals (investment)'!$C:$C,'[1]Deals (investment)'!$B:$B,$A318,'[1]Deals (investment)'!$V:$V,BJ$1)</f>
        <v>#VALUE!</v>
      </c>
      <c r="BK318" s="17" t="e">
        <f>SUMIFS('[1]Deals (investment)'!$C:$C,'[1]Deals (investment)'!$B:$B,$A318,'[1]Deals (investment)'!$V:$V,BK$1)</f>
        <v>#VALUE!</v>
      </c>
      <c r="BL318" s="17" t="e">
        <f>SUMIFS('[1]Deals (investment)'!$C:$C,'[1]Deals (investment)'!$B:$B,$A318,'[1]Deals (investment)'!$V:$V,BL$1)</f>
        <v>#VALUE!</v>
      </c>
      <c r="BM318" s="17" t="e">
        <f>SUMIFS('[1]Deals (investment)'!$C:$C,'[1]Deals (investment)'!$B:$B,$A318,'[1]Deals (investment)'!$V:$V,BM$1)</f>
        <v>#VALUE!</v>
      </c>
      <c r="BN318" s="15"/>
      <c r="BO318" s="15"/>
      <c r="BP318" s="22"/>
      <c r="BQ318" s="15"/>
      <c r="BR318" s="15"/>
      <c r="BS318" s="15"/>
      <c r="BT318" s="15"/>
      <c r="BU318" s="15"/>
      <c r="BV318" s="15"/>
      <c r="BW318" s="15"/>
      <c r="BX318" s="15"/>
      <c r="BY318" s="15"/>
      <c r="BZ318" s="15"/>
      <c r="CA318" s="15"/>
      <c r="CB318" s="15"/>
      <c r="CC318" s="15"/>
      <c r="CD318" s="15"/>
      <c r="CE318" s="15"/>
      <c r="CF318" s="15"/>
      <c r="CG318" s="15"/>
      <c r="CH318" s="15"/>
      <c r="CI318" s="15"/>
      <c r="CJ318" s="15"/>
    </row>
    <row r="319" spans="1:117" ht="12.75">
      <c r="A319" s="15" t="s">
        <v>2710</v>
      </c>
      <c r="B319" s="15" t="s">
        <v>2711</v>
      </c>
      <c r="C319" s="15" t="s">
        <v>58</v>
      </c>
      <c r="D319" s="16">
        <v>2018</v>
      </c>
      <c r="E319" s="15" t="s">
        <v>90</v>
      </c>
      <c r="F319" s="15"/>
      <c r="G319" s="15" t="s">
        <v>91</v>
      </c>
      <c r="H319" s="15" t="s">
        <v>91</v>
      </c>
      <c r="I319" s="15" t="s">
        <v>91</v>
      </c>
      <c r="J319" s="15"/>
      <c r="K319" s="17" t="e">
        <f t="shared" si="42"/>
        <v>#VALUE!</v>
      </c>
      <c r="L319" s="15"/>
      <c r="M319" s="18" t="e">
        <f t="shared" si="43"/>
        <v>#VALUE!</v>
      </c>
      <c r="N319" s="15"/>
      <c r="O319" s="15"/>
      <c r="P319" s="15"/>
      <c r="Q319" s="15"/>
      <c r="R319" s="15"/>
      <c r="S319" s="19"/>
      <c r="T319" s="15"/>
      <c r="U319" s="17"/>
      <c r="V319" s="15" t="s">
        <v>2712</v>
      </c>
      <c r="W319" s="15"/>
      <c r="X319" s="15" t="s">
        <v>493</v>
      </c>
      <c r="Y319" s="15" t="s">
        <v>1412</v>
      </c>
      <c r="AB319" s="32">
        <v>43506</v>
      </c>
      <c r="AC319" s="21" t="s">
        <v>2713</v>
      </c>
      <c r="AD319" s="21" t="s">
        <v>2714</v>
      </c>
      <c r="AE319" s="15"/>
      <c r="AF319" s="21" t="s">
        <v>2715</v>
      </c>
      <c r="AG319" s="22">
        <f t="shared" si="38"/>
        <v>0.5161290322580645</v>
      </c>
      <c r="AH319" s="15" t="e">
        <f t="shared" si="34"/>
        <v>#VALUE!</v>
      </c>
      <c r="AI319" s="22" t="str">
        <f>VLOOKUP(A319,'[1]Deals (investment)'!$B$2:$Z$1497,1,FALSE)</f>
        <v>JobJack</v>
      </c>
      <c r="AJ319" s="22">
        <f>VLOOKUP(A319,'[1]Deals (investment)'!$B$2:$Z$870,15,FALSE)</f>
        <v>1</v>
      </c>
      <c r="AK319" s="17" t="e">
        <f>VLOOKUP(A319,'[1]Deals (Exits)'!B:B,1,FALSE)</f>
        <v>#N/A</v>
      </c>
      <c r="AL319" s="23">
        <f>VLOOKUP(G319,[1]Lookups!$V$3:$Y$197,4,FALSE)</f>
        <v>0</v>
      </c>
      <c r="AM319" s="17" t="str">
        <f>VLOOKUP(X319,[1]Lookups!$B$3:$C$200,2,FALSE)</f>
        <v>Employment, Talent &amp; Labour</v>
      </c>
      <c r="AN319" s="17" t="e">
        <f>VLOOKUP(R319,[1]Lookups!$H$3:$I$69,2,FALSE)</f>
        <v>#N/A</v>
      </c>
      <c r="AO319" s="17" t="e">
        <f>VLOOKUP(T319,[1]Lookups!$H$3:$I$69,2,FALSE)</f>
        <v>#N/A</v>
      </c>
      <c r="AP319" s="17" t="e">
        <f>VLOOKUP(AN319,[1]Lookups!$N$3:$O$11,2,FALSE)</f>
        <v>#N/A</v>
      </c>
      <c r="AQ319" s="18" t="e">
        <f>COUNTIFS('[1]Deals (investment)'!$B:$B,$A319)</f>
        <v>#VALUE!</v>
      </c>
      <c r="AR319" s="18" t="e">
        <f>COUNTIFS('[1]Deals (investment)'!$B:$B,$A319,'[1]Deals (investment)'!$T:$T,$AW$1)+COUNTIFS('[1]Deals (investment)'!$B:$B,$A319,'[1]Deals (investment)'!$T:$T,$AX$1)+COUNTIFS('[1]Deals (investment)'!$B:$B,$A319,'[1]Deals (investment)'!$T:$T,$AY$1)</f>
        <v>#VALUE!</v>
      </c>
      <c r="AS319" s="17" t="e">
        <f>SUMIFS('[1]Deals (investment)'!$C:$C,'[1]Deals (investment)'!$B:$B,$A319)</f>
        <v>#VALUE!</v>
      </c>
      <c r="AT319" s="17" t="e">
        <f t="shared" si="44"/>
        <v>#VALUE!</v>
      </c>
      <c r="AU319" s="18" t="e">
        <f>COUNTIF('[1]Deals (Exits)'!$B:$B,A319)</f>
        <v>#VALUE!</v>
      </c>
      <c r="AV319" s="17" t="e">
        <f>SUMIFS('[1]Deals (investment)'!$C:$C,'[1]Deals (investment)'!$B:$B,$A319,'[1]Deals (investment)'!$T:$T,AV$1)</f>
        <v>#VALUE!</v>
      </c>
      <c r="AW319" s="17" t="e">
        <f>SUMIFS('[1]Deals (investment)'!$C:$C,'[1]Deals (investment)'!$B:$B,$A319,'[1]Deals (investment)'!$T:$T,AW$1)</f>
        <v>#VALUE!</v>
      </c>
      <c r="AX319" s="17" t="e">
        <f>SUMIFS('[1]Deals (investment)'!$C:$C,'[1]Deals (investment)'!$B:$B,$A319,'[1]Deals (investment)'!$T:$T,AX$1)</f>
        <v>#VALUE!</v>
      </c>
      <c r="AY319" s="17" t="e">
        <f>SUMIFS('[1]Deals (investment)'!$C:$C,'[1]Deals (investment)'!$B:$B,$A319,'[1]Deals (investment)'!$T:$T,AY$1)</f>
        <v>#VALUE!</v>
      </c>
      <c r="AZ319" s="17" t="e">
        <f>SUMIFS('[1]Deals (investment)'!$C:$C,'[1]Deals (investment)'!$B:$B,$A319,'[1]Deals (investment)'!$T:$T,AZ$1)</f>
        <v>#VALUE!</v>
      </c>
      <c r="BA319" s="17" t="e">
        <f>SUMIFS('[1]Deals (investment)'!$C:$C,'[1]Deals (investment)'!$B:$B,$A319,'[1]Deals (investment)'!$T:$T,BA$1)</f>
        <v>#VALUE!</v>
      </c>
      <c r="BB319" s="17" t="e">
        <f>SUMIFS('[1]Deals (investment)'!$C:$C,'[1]Deals (investment)'!$B:$B,$A319,'[1]Deals (investment)'!$T:$T,BB$1)</f>
        <v>#VALUE!</v>
      </c>
      <c r="BC319" s="17" t="e">
        <f>SUMIFS('[1]Deals (Exits)'!$C:$C,'[1]Deals (Exits)'!$B:$B,$A319)</f>
        <v>#VALUE!</v>
      </c>
      <c r="BD319" s="17" t="e">
        <f>SUMIFS('[1]Deals (investment)'!$C:$C,'[1]Deals (investment)'!$B:$B,$A319,'[1]Deals (investment)'!$V:$V,BD$1)</f>
        <v>#VALUE!</v>
      </c>
      <c r="BE319" s="17" t="e">
        <f>SUMIFS('[1]Deals (investment)'!$C:$C,'[1]Deals (investment)'!$B:$B,$A319,'[1]Deals (investment)'!$V:$V,BE$1)</f>
        <v>#VALUE!</v>
      </c>
      <c r="BF319" s="17" t="e">
        <f>SUMIFS('[1]Deals (investment)'!$C:$C,'[1]Deals (investment)'!$B:$B,$A319,'[1]Deals (investment)'!$V:$V,BF$1)</f>
        <v>#VALUE!</v>
      </c>
      <c r="BG319" s="17" t="e">
        <f>SUMIFS('[1]Deals (investment)'!$C:$C,'[1]Deals (investment)'!$B:$B,$A319,'[1]Deals (investment)'!$V:$V,BG$1)</f>
        <v>#VALUE!</v>
      </c>
      <c r="BH319" s="17" t="e">
        <f>SUMIFS('[1]Deals (investment)'!$C:$C,'[1]Deals (investment)'!$B:$B,$A319,'[1]Deals (investment)'!$V:$V,BH$1)</f>
        <v>#VALUE!</v>
      </c>
      <c r="BI319" s="17" t="e">
        <f>SUMIFS('[1]Deals (investment)'!$C:$C,'[1]Deals (investment)'!$B:$B,$A319,'[1]Deals (investment)'!$V:$V,BI$1)</f>
        <v>#VALUE!</v>
      </c>
      <c r="BJ319" s="17" t="e">
        <f>SUMIFS('[1]Deals (investment)'!$C:$C,'[1]Deals (investment)'!$B:$B,$A319,'[1]Deals (investment)'!$V:$V,BJ$1)</f>
        <v>#VALUE!</v>
      </c>
      <c r="BK319" s="17" t="e">
        <f>SUMIFS('[1]Deals (investment)'!$C:$C,'[1]Deals (investment)'!$B:$B,$A319,'[1]Deals (investment)'!$V:$V,BK$1)</f>
        <v>#VALUE!</v>
      </c>
      <c r="BL319" s="17" t="e">
        <f>SUMIFS('[1]Deals (investment)'!$C:$C,'[1]Deals (investment)'!$B:$B,$A319,'[1]Deals (investment)'!$V:$V,BL$1)</f>
        <v>#VALUE!</v>
      </c>
      <c r="BM319" s="17" t="e">
        <f>SUMIFS('[1]Deals (investment)'!$C:$C,'[1]Deals (investment)'!$B:$B,$A319,'[1]Deals (investment)'!$V:$V,BM$1)</f>
        <v>#VALUE!</v>
      </c>
      <c r="BN319" s="15"/>
      <c r="BO319" s="15"/>
      <c r="BP319" s="22"/>
      <c r="BQ319" s="15"/>
      <c r="BR319" s="15"/>
      <c r="BS319" s="15"/>
      <c r="BT319" s="15"/>
      <c r="BU319" s="15"/>
      <c r="BV319" s="15"/>
      <c r="BW319" s="15"/>
      <c r="BX319" s="15"/>
      <c r="BY319" s="15"/>
      <c r="BZ319" s="15"/>
      <c r="CA319" s="15"/>
      <c r="CB319" s="15"/>
      <c r="CC319" s="15"/>
      <c r="CD319" s="15" t="str">
        <f t="shared" ref="CD319:CD326" si="47">CONCATENATE(A319,B319,C319)</f>
        <v>JobJackJOBJACK is a marketplace for entry level jobs. One place where all entry level jobs are available. From once-off waiters for an wedding and marshals for a marathon to cashiers and cleaners in a retail store. Any type of job not needing a qualification.Active</v>
      </c>
      <c r="CE319" s="15"/>
      <c r="CF319" s="15"/>
      <c r="CG319" s="15"/>
      <c r="CH319" s="15"/>
      <c r="CI319" s="15"/>
      <c r="CJ319" s="15"/>
      <c r="DM319">
        <v>121</v>
      </c>
    </row>
    <row r="320" spans="1:117" ht="12.75">
      <c r="A320" s="15" t="s">
        <v>2716</v>
      </c>
      <c r="B320" s="15" t="s">
        <v>2717</v>
      </c>
      <c r="C320" s="15" t="s">
        <v>58</v>
      </c>
      <c r="D320" s="16">
        <v>2015</v>
      </c>
      <c r="E320" s="15" t="s">
        <v>2718</v>
      </c>
      <c r="F320" s="15"/>
      <c r="G320" s="15" t="s">
        <v>2719</v>
      </c>
      <c r="H320" s="15" t="s">
        <v>2719</v>
      </c>
      <c r="I320" s="15" t="s">
        <v>2719</v>
      </c>
      <c r="J320" s="15"/>
      <c r="K320" s="17" t="e">
        <f t="shared" si="42"/>
        <v>#VALUE!</v>
      </c>
      <c r="L320" s="15"/>
      <c r="M320" s="18" t="e">
        <f t="shared" si="43"/>
        <v>#VALUE!</v>
      </c>
      <c r="N320" s="15"/>
      <c r="O320" s="15"/>
      <c r="P320" s="15"/>
      <c r="Q320" s="24" t="e">
        <f ca="1">_xludf.MAXIFS('[1]Deals (investment)'!A:A,'[1]Deals (investment)'!B:B,A320)</f>
        <v>#NAME?</v>
      </c>
      <c r="R320" s="15" t="s">
        <v>1042</v>
      </c>
      <c r="S320" s="19">
        <v>57000</v>
      </c>
      <c r="T320" s="15" t="s">
        <v>1043</v>
      </c>
      <c r="U320" s="17">
        <v>57000</v>
      </c>
      <c r="V320" s="15" t="s">
        <v>2720</v>
      </c>
      <c r="W320" s="15"/>
      <c r="X320" s="15" t="s">
        <v>256</v>
      </c>
      <c r="Y320" s="15" t="s">
        <v>2721</v>
      </c>
      <c r="AB320" s="32">
        <v>43506</v>
      </c>
      <c r="AC320" s="21" t="s">
        <v>2722</v>
      </c>
      <c r="AD320" s="21" t="s">
        <v>2723</v>
      </c>
      <c r="AE320" s="21" t="s">
        <v>2724</v>
      </c>
      <c r="AF320" s="21" t="s">
        <v>2725</v>
      </c>
      <c r="AG320" s="22">
        <f t="shared" ca="1" si="38"/>
        <v>0.70967741935483875</v>
      </c>
      <c r="AH320" s="15" t="e">
        <f t="shared" si="34"/>
        <v>#VALUE!</v>
      </c>
      <c r="AI320" s="22" t="str">
        <f>VLOOKUP(A320,'[1]Deals (investment)'!$B$2:$Z$1497,1,FALSE)</f>
        <v>Mvelani</v>
      </c>
      <c r="AJ320" s="22">
        <f>VLOOKUP(A320,'[1]Deals (investment)'!$B$2:$Z$870,15,FALSE)</f>
        <v>1</v>
      </c>
      <c r="AK320" s="17" t="e">
        <f>VLOOKUP(A320,'[1]Deals (Exits)'!B:B,1,FALSE)</f>
        <v>#N/A</v>
      </c>
      <c r="AL320" s="23">
        <f>VLOOKUP(G320,[1]Lookups!$V$3:$Y$197,4,FALSE)</f>
        <v>0</v>
      </c>
      <c r="AM320" s="17" t="str">
        <f>VLOOKUP(X320,[1]Lookups!$B$3:$C$200,2,FALSE)</f>
        <v>Media &amp; Entertainment</v>
      </c>
      <c r="AN320" s="17" t="str">
        <f>VLOOKUP(R320,[1]Lookups!$H$3:$I$69,2,FALSE)</f>
        <v>2. Seed</v>
      </c>
      <c r="AO320" s="17" t="str">
        <f>VLOOKUP(T320,[1]Lookups!$H$3:$I$69,2,FALSE)</f>
        <v>2. Seed</v>
      </c>
      <c r="AP320" s="17" t="str">
        <f>VLOOKUP(AN320,[1]Lookups!$N$3:$O$11,2,FALSE)</f>
        <v>Early</v>
      </c>
      <c r="AQ320" s="18" t="e">
        <f>COUNTIFS('[1]Deals (investment)'!$B:$B,$A320)</f>
        <v>#VALUE!</v>
      </c>
      <c r="AR320" s="18" t="e">
        <f>COUNTIFS('[1]Deals (investment)'!$B:$B,$A320,'[1]Deals (investment)'!$T:$T,$AW$1)+COUNTIFS('[1]Deals (investment)'!$B:$B,$A320,'[1]Deals (investment)'!$T:$T,$AX$1)+COUNTIFS('[1]Deals (investment)'!$B:$B,$A320,'[1]Deals (investment)'!$T:$T,$AY$1)</f>
        <v>#VALUE!</v>
      </c>
      <c r="AS320" s="17" t="e">
        <f>SUMIFS('[1]Deals (investment)'!$C:$C,'[1]Deals (investment)'!$B:$B,$A320)</f>
        <v>#VALUE!</v>
      </c>
      <c r="AT320" s="17" t="e">
        <f t="shared" si="44"/>
        <v>#VALUE!</v>
      </c>
      <c r="AU320" s="18" t="e">
        <f>COUNTIF('[1]Deals (Exits)'!$B:$B,A320)</f>
        <v>#VALUE!</v>
      </c>
      <c r="AV320" s="17" t="e">
        <f>SUMIFS('[1]Deals (investment)'!$C:$C,'[1]Deals (investment)'!$B:$B,$A320,'[1]Deals (investment)'!$T:$T,AV$1)</f>
        <v>#VALUE!</v>
      </c>
      <c r="AW320" s="17" t="e">
        <f>SUMIFS('[1]Deals (investment)'!$C:$C,'[1]Deals (investment)'!$B:$B,$A320,'[1]Deals (investment)'!$T:$T,AW$1)</f>
        <v>#VALUE!</v>
      </c>
      <c r="AX320" s="17" t="e">
        <f>SUMIFS('[1]Deals (investment)'!$C:$C,'[1]Deals (investment)'!$B:$B,$A320,'[1]Deals (investment)'!$T:$T,AX$1)</f>
        <v>#VALUE!</v>
      </c>
      <c r="AY320" s="17" t="e">
        <f>SUMIFS('[1]Deals (investment)'!$C:$C,'[1]Deals (investment)'!$B:$B,$A320,'[1]Deals (investment)'!$T:$T,AY$1)</f>
        <v>#VALUE!</v>
      </c>
      <c r="AZ320" s="17" t="e">
        <f>SUMIFS('[1]Deals (investment)'!$C:$C,'[1]Deals (investment)'!$B:$B,$A320,'[1]Deals (investment)'!$T:$T,AZ$1)</f>
        <v>#VALUE!</v>
      </c>
      <c r="BA320" s="17" t="e">
        <f>SUMIFS('[1]Deals (investment)'!$C:$C,'[1]Deals (investment)'!$B:$B,$A320,'[1]Deals (investment)'!$T:$T,BA$1)</f>
        <v>#VALUE!</v>
      </c>
      <c r="BB320" s="17" t="e">
        <f>SUMIFS('[1]Deals (investment)'!$C:$C,'[1]Deals (investment)'!$B:$B,$A320,'[1]Deals (investment)'!$T:$T,BB$1)</f>
        <v>#VALUE!</v>
      </c>
      <c r="BC320" s="17" t="e">
        <f>SUMIFS('[1]Deals (Exits)'!$C:$C,'[1]Deals (Exits)'!$B:$B,$A320)</f>
        <v>#VALUE!</v>
      </c>
      <c r="BD320" s="17" t="e">
        <f>SUMIFS('[1]Deals (investment)'!$C:$C,'[1]Deals (investment)'!$B:$B,$A320,'[1]Deals (investment)'!$V:$V,BD$1)</f>
        <v>#VALUE!</v>
      </c>
      <c r="BE320" s="17" t="e">
        <f>SUMIFS('[1]Deals (investment)'!$C:$C,'[1]Deals (investment)'!$B:$B,$A320,'[1]Deals (investment)'!$V:$V,BE$1)</f>
        <v>#VALUE!</v>
      </c>
      <c r="BF320" s="17" t="e">
        <f>SUMIFS('[1]Deals (investment)'!$C:$C,'[1]Deals (investment)'!$B:$B,$A320,'[1]Deals (investment)'!$V:$V,BF$1)</f>
        <v>#VALUE!</v>
      </c>
      <c r="BG320" s="17" t="e">
        <f>SUMIFS('[1]Deals (investment)'!$C:$C,'[1]Deals (investment)'!$B:$B,$A320,'[1]Deals (investment)'!$V:$V,BG$1)</f>
        <v>#VALUE!</v>
      </c>
      <c r="BH320" s="17" t="e">
        <f>SUMIFS('[1]Deals (investment)'!$C:$C,'[1]Deals (investment)'!$B:$B,$A320,'[1]Deals (investment)'!$V:$V,BH$1)</f>
        <v>#VALUE!</v>
      </c>
      <c r="BI320" s="17" t="e">
        <f>SUMIFS('[1]Deals (investment)'!$C:$C,'[1]Deals (investment)'!$B:$B,$A320,'[1]Deals (investment)'!$V:$V,BI$1)</f>
        <v>#VALUE!</v>
      </c>
      <c r="BJ320" s="17" t="e">
        <f>SUMIFS('[1]Deals (investment)'!$C:$C,'[1]Deals (investment)'!$B:$B,$A320,'[1]Deals (investment)'!$V:$V,BJ$1)</f>
        <v>#VALUE!</v>
      </c>
      <c r="BK320" s="17" t="e">
        <f>SUMIFS('[1]Deals (investment)'!$C:$C,'[1]Deals (investment)'!$B:$B,$A320,'[1]Deals (investment)'!$V:$V,BK$1)</f>
        <v>#VALUE!</v>
      </c>
      <c r="BL320" s="17" t="e">
        <f>SUMIFS('[1]Deals (investment)'!$C:$C,'[1]Deals (investment)'!$B:$B,$A320,'[1]Deals (investment)'!$V:$V,BL$1)</f>
        <v>#VALUE!</v>
      </c>
      <c r="BM320" s="17" t="e">
        <f>SUMIFS('[1]Deals (investment)'!$C:$C,'[1]Deals (investment)'!$B:$B,$A320,'[1]Deals (investment)'!$V:$V,BM$1)</f>
        <v>#VALUE!</v>
      </c>
      <c r="BN320" s="15"/>
      <c r="BO320" s="15"/>
      <c r="BP320" s="22"/>
      <c r="BQ320" s="15"/>
      <c r="BR320" s="15"/>
      <c r="BS320" s="15"/>
      <c r="BT320" s="15"/>
      <c r="BU320" s="15"/>
      <c r="BV320" s="15"/>
      <c r="BW320" s="15"/>
      <c r="BX320" s="15"/>
      <c r="BY320" s="15"/>
      <c r="BZ320" s="15"/>
      <c r="CA320" s="15"/>
      <c r="CB320" s="15"/>
      <c r="CC320" s="15"/>
      <c r="CD320" s="15" t="str">
        <f t="shared" si="47"/>
        <v>MvelaniMvelani is an on-demand African music platform that helps music lover discover and listen to old and new music on all of their devices. It was founded in January 2015 by UK based entrepreneur Dumisani Kapanga. Mvelani is a Chichewa word meaning ‘Listen’. Besides listen to music, the site provides artists with a ready fan base that helps them heard.Active</v>
      </c>
      <c r="CE320" s="15"/>
      <c r="CF320" s="15"/>
      <c r="CG320" s="15"/>
      <c r="CH320" s="15"/>
      <c r="CI320" s="15"/>
      <c r="CJ320" s="15"/>
    </row>
    <row r="321" spans="1:117" ht="12.75">
      <c r="A321" s="15" t="s">
        <v>2726</v>
      </c>
      <c r="B321" s="15" t="s">
        <v>2727</v>
      </c>
      <c r="C321" s="15" t="s">
        <v>58</v>
      </c>
      <c r="D321" s="16">
        <v>2018</v>
      </c>
      <c r="E321" s="15" t="s">
        <v>2728</v>
      </c>
      <c r="F321" s="15"/>
      <c r="G321" s="15" t="s">
        <v>1829</v>
      </c>
      <c r="H321" s="15" t="s">
        <v>1829</v>
      </c>
      <c r="I321" s="15" t="s">
        <v>1829</v>
      </c>
      <c r="J321" s="15"/>
      <c r="K321" s="17" t="e">
        <f t="shared" si="42"/>
        <v>#VALUE!</v>
      </c>
      <c r="L321" s="15"/>
      <c r="M321" s="18" t="e">
        <f t="shared" si="43"/>
        <v>#VALUE!</v>
      </c>
      <c r="N321" s="15"/>
      <c r="O321" s="15"/>
      <c r="P321" s="15"/>
      <c r="Q321" s="24" t="e">
        <f ca="1">_xludf.MAXIFS('[1]Deals (investment)'!A:A,'[1]Deals (investment)'!B:B,A321)</f>
        <v>#NAME?</v>
      </c>
      <c r="R321" s="15"/>
      <c r="S321" s="19"/>
      <c r="T321" s="15"/>
      <c r="U321" s="17"/>
      <c r="V321" s="15" t="s">
        <v>2729</v>
      </c>
      <c r="W321" s="15"/>
      <c r="X321" s="15" t="s">
        <v>256</v>
      </c>
      <c r="Y321" s="15" t="s">
        <v>2730</v>
      </c>
      <c r="AB321" s="32">
        <v>43506</v>
      </c>
      <c r="AC321" s="21" t="s">
        <v>2731</v>
      </c>
      <c r="AD321" s="21" t="s">
        <v>2732</v>
      </c>
      <c r="AE321" s="21" t="s">
        <v>2733</v>
      </c>
      <c r="AF321" s="21" t="s">
        <v>2734</v>
      </c>
      <c r="AG321" s="22">
        <f t="shared" ca="1" si="38"/>
        <v>0.58064516129032262</v>
      </c>
      <c r="AH321" s="15" t="str">
        <f t="shared" si="34"/>
        <v/>
      </c>
      <c r="AI321" s="22" t="str">
        <f>VLOOKUP(A321,'[1]Deals (investment)'!$B$2:$Z$1497,1,FALSE)</f>
        <v>Seemba</v>
      </c>
      <c r="AJ321" s="22">
        <f>VLOOKUP(A321,'[1]Deals (investment)'!$B$2:$Z$870,15,FALSE)</f>
        <v>1</v>
      </c>
      <c r="AK321" s="17" t="e">
        <f>VLOOKUP(A321,'[1]Deals (Exits)'!B:B,1,FALSE)</f>
        <v>#N/A</v>
      </c>
      <c r="AL321" s="23">
        <f>VLOOKUP(G321,[1]Lookups!$V$3:$Y$197,4,FALSE)</f>
        <v>0</v>
      </c>
      <c r="AM321" s="17" t="str">
        <f>VLOOKUP(X321,[1]Lookups!$B$3:$C$200,2,FALSE)</f>
        <v>Media &amp; Entertainment</v>
      </c>
      <c r="AN321" s="17" t="e">
        <f>VLOOKUP(R321,[1]Lookups!$H$3:$I$69,2,FALSE)</f>
        <v>#N/A</v>
      </c>
      <c r="AO321" s="17" t="e">
        <f>VLOOKUP(T321,[1]Lookups!$H$3:$I$69,2,FALSE)</f>
        <v>#N/A</v>
      </c>
      <c r="AP321" s="17" t="e">
        <f>VLOOKUP(AN321,[1]Lookups!$N$3:$O$11,2,FALSE)</f>
        <v>#N/A</v>
      </c>
      <c r="AQ321" s="18" t="e">
        <f>COUNTIFS('[1]Deals (investment)'!$B:$B,$A321)</f>
        <v>#VALUE!</v>
      </c>
      <c r="AR321" s="18" t="e">
        <f>COUNTIFS('[1]Deals (investment)'!$B:$B,$A321,'[1]Deals (investment)'!$T:$T,$AW$1)+COUNTIFS('[1]Deals (investment)'!$B:$B,$A321,'[1]Deals (investment)'!$T:$T,$AX$1)+COUNTIFS('[1]Deals (investment)'!$B:$B,$A321,'[1]Deals (investment)'!$T:$T,$AY$1)</f>
        <v>#VALUE!</v>
      </c>
      <c r="AS321" s="17" t="e">
        <f>SUMIFS('[1]Deals (investment)'!$C:$C,'[1]Deals (investment)'!$B:$B,$A321)</f>
        <v>#VALUE!</v>
      </c>
      <c r="AT321" s="17" t="e">
        <f t="shared" si="44"/>
        <v>#VALUE!</v>
      </c>
      <c r="AU321" s="18" t="e">
        <f>COUNTIF('[1]Deals (Exits)'!$B:$B,A321)</f>
        <v>#VALUE!</v>
      </c>
      <c r="AV321" s="17" t="e">
        <f>SUMIFS('[1]Deals (investment)'!$C:$C,'[1]Deals (investment)'!$B:$B,$A321,'[1]Deals (investment)'!$T:$T,AV$1)</f>
        <v>#VALUE!</v>
      </c>
      <c r="AW321" s="17" t="e">
        <f>SUMIFS('[1]Deals (investment)'!$C:$C,'[1]Deals (investment)'!$B:$B,$A321,'[1]Deals (investment)'!$T:$T,AW$1)</f>
        <v>#VALUE!</v>
      </c>
      <c r="AX321" s="17" t="e">
        <f>SUMIFS('[1]Deals (investment)'!$C:$C,'[1]Deals (investment)'!$B:$B,$A321,'[1]Deals (investment)'!$T:$T,AX$1)</f>
        <v>#VALUE!</v>
      </c>
      <c r="AY321" s="17" t="e">
        <f>SUMIFS('[1]Deals (investment)'!$C:$C,'[1]Deals (investment)'!$B:$B,$A321,'[1]Deals (investment)'!$T:$T,AY$1)</f>
        <v>#VALUE!</v>
      </c>
      <c r="AZ321" s="17" t="e">
        <f>SUMIFS('[1]Deals (investment)'!$C:$C,'[1]Deals (investment)'!$B:$B,$A321,'[1]Deals (investment)'!$T:$T,AZ$1)</f>
        <v>#VALUE!</v>
      </c>
      <c r="BA321" s="17" t="e">
        <f>SUMIFS('[1]Deals (investment)'!$C:$C,'[1]Deals (investment)'!$B:$B,$A321,'[1]Deals (investment)'!$T:$T,BA$1)</f>
        <v>#VALUE!</v>
      </c>
      <c r="BB321" s="17" t="e">
        <f>SUMIFS('[1]Deals (investment)'!$C:$C,'[1]Deals (investment)'!$B:$B,$A321,'[1]Deals (investment)'!$T:$T,BB$1)</f>
        <v>#VALUE!</v>
      </c>
      <c r="BC321" s="17" t="e">
        <f>SUMIFS('[1]Deals (Exits)'!$C:$C,'[1]Deals (Exits)'!$B:$B,$A321)</f>
        <v>#VALUE!</v>
      </c>
      <c r="BD321" s="17" t="e">
        <f>SUMIFS('[1]Deals (investment)'!$C:$C,'[1]Deals (investment)'!$B:$B,$A321,'[1]Deals (investment)'!$V:$V,BD$1)</f>
        <v>#VALUE!</v>
      </c>
      <c r="BE321" s="17" t="e">
        <f>SUMIFS('[1]Deals (investment)'!$C:$C,'[1]Deals (investment)'!$B:$B,$A321,'[1]Deals (investment)'!$V:$V,BE$1)</f>
        <v>#VALUE!</v>
      </c>
      <c r="BF321" s="17" t="e">
        <f>SUMIFS('[1]Deals (investment)'!$C:$C,'[1]Deals (investment)'!$B:$B,$A321,'[1]Deals (investment)'!$V:$V,BF$1)</f>
        <v>#VALUE!</v>
      </c>
      <c r="BG321" s="17" t="e">
        <f>SUMIFS('[1]Deals (investment)'!$C:$C,'[1]Deals (investment)'!$B:$B,$A321,'[1]Deals (investment)'!$V:$V,BG$1)</f>
        <v>#VALUE!</v>
      </c>
      <c r="BH321" s="17" t="e">
        <f>SUMIFS('[1]Deals (investment)'!$C:$C,'[1]Deals (investment)'!$B:$B,$A321,'[1]Deals (investment)'!$V:$V,BH$1)</f>
        <v>#VALUE!</v>
      </c>
      <c r="BI321" s="17" t="e">
        <f>SUMIFS('[1]Deals (investment)'!$C:$C,'[1]Deals (investment)'!$B:$B,$A321,'[1]Deals (investment)'!$V:$V,BI$1)</f>
        <v>#VALUE!</v>
      </c>
      <c r="BJ321" s="17" t="e">
        <f>SUMIFS('[1]Deals (investment)'!$C:$C,'[1]Deals (investment)'!$B:$B,$A321,'[1]Deals (investment)'!$V:$V,BJ$1)</f>
        <v>#VALUE!</v>
      </c>
      <c r="BK321" s="17" t="e">
        <f>SUMIFS('[1]Deals (investment)'!$C:$C,'[1]Deals (investment)'!$B:$B,$A321,'[1]Deals (investment)'!$V:$V,BK$1)</f>
        <v>#VALUE!</v>
      </c>
      <c r="BL321" s="17" t="e">
        <f>SUMIFS('[1]Deals (investment)'!$C:$C,'[1]Deals (investment)'!$B:$B,$A321,'[1]Deals (investment)'!$V:$V,BL$1)</f>
        <v>#VALUE!</v>
      </c>
      <c r="BM321" s="17" t="e">
        <f>SUMIFS('[1]Deals (investment)'!$C:$C,'[1]Deals (investment)'!$B:$B,$A321,'[1]Deals (investment)'!$V:$V,BM$1)</f>
        <v>#VALUE!</v>
      </c>
      <c r="BN321" s="15"/>
      <c r="BO321" s="15"/>
      <c r="BP321" s="22"/>
      <c r="BQ321" s="15"/>
      <c r="BR321" s="15"/>
      <c r="BS321" s="15"/>
      <c r="BT321" s="15"/>
      <c r="BU321" s="15"/>
      <c r="BV321" s="15"/>
      <c r="BW321" s="15"/>
      <c r="BX321" s="15"/>
      <c r="BY321" s="15"/>
      <c r="BZ321" s="15"/>
      <c r="CA321" s="15"/>
      <c r="CB321" s="15"/>
      <c r="CC321" s="15"/>
      <c r="CD321" s="15" t="str">
        <f t="shared" si="47"/>
        <v>SeembaSeemba revolutionizes the video game market by introducing a new perspective to the gaming experience. We give players the opportunity to monetize their talent by participating in eSport tournaments from anywhere, at any momentActive</v>
      </c>
      <c r="CE321" s="15"/>
      <c r="CF321" s="15"/>
      <c r="CG321" s="15"/>
      <c r="CH321" s="15"/>
      <c r="CI321" s="15"/>
      <c r="CJ321" s="15"/>
    </row>
    <row r="322" spans="1:117" ht="12.75">
      <c r="A322" s="15" t="s">
        <v>2735</v>
      </c>
      <c r="B322" s="15" t="s">
        <v>2736</v>
      </c>
      <c r="C322" s="15" t="s">
        <v>58</v>
      </c>
      <c r="D322" s="16">
        <v>2019</v>
      </c>
      <c r="E322" s="15" t="s">
        <v>128</v>
      </c>
      <c r="F322" s="15"/>
      <c r="G322" s="15" t="s">
        <v>129</v>
      </c>
      <c r="H322" s="15" t="s">
        <v>129</v>
      </c>
      <c r="I322" s="15" t="s">
        <v>129</v>
      </c>
      <c r="J322" s="15"/>
      <c r="K322" s="17" t="e">
        <f t="shared" si="42"/>
        <v>#VALUE!</v>
      </c>
      <c r="L322" s="15"/>
      <c r="M322" s="18" t="e">
        <f t="shared" si="43"/>
        <v>#VALUE!</v>
      </c>
      <c r="N322" s="15"/>
      <c r="O322" s="15"/>
      <c r="P322" s="15"/>
      <c r="Q322" s="15"/>
      <c r="R322" s="15" t="s">
        <v>1490</v>
      </c>
      <c r="S322" s="19">
        <v>50000</v>
      </c>
      <c r="T322" s="15"/>
      <c r="U322" s="17"/>
      <c r="V322" s="15" t="s">
        <v>2737</v>
      </c>
      <c r="W322" s="15"/>
      <c r="X322" s="15" t="s">
        <v>158</v>
      </c>
      <c r="Y322" s="15" t="s">
        <v>2738</v>
      </c>
      <c r="AB322" s="20" t="s">
        <v>286</v>
      </c>
      <c r="AC322" s="21" t="s">
        <v>2739</v>
      </c>
      <c r="AD322" s="15"/>
      <c r="AE322" s="21" t="s">
        <v>2740</v>
      </c>
      <c r="AF322" s="21" t="s">
        <v>2741</v>
      </c>
      <c r="AG322" s="22">
        <f t="shared" si="38"/>
        <v>0.58064516129032262</v>
      </c>
      <c r="AH322" s="15" t="str">
        <f t="shared" ref="AH322:AH385" si="48">IF(A322 = "","",IF(COUNTIF(CD:CD,CONCATENATE(A322,B322,C322))&gt;1,"Duplicated",""))</f>
        <v/>
      </c>
      <c r="AI322" s="22" t="str">
        <f>VLOOKUP(A322,'[1]Deals (investment)'!$B$2:$Z$1497,1,FALSE)</f>
        <v>IDF3</v>
      </c>
      <c r="AJ322" s="22" t="e">
        <f>VLOOKUP(A322,'[1]Deals (investment)'!$B$2:$Z$870,15,FALSE)</f>
        <v>#N/A</v>
      </c>
      <c r="AK322" s="17" t="e">
        <f>VLOOKUP(A322,'[1]Deals (Exits)'!B:B,1,FALSE)</f>
        <v>#N/A</v>
      </c>
      <c r="AL322" s="23">
        <f>VLOOKUP(G322,[1]Lookups!$V$3:$Y$197,4,FALSE)</f>
        <v>0</v>
      </c>
      <c r="AM322" s="17" t="str">
        <f>VLOOKUP(X322,[1]Lookups!$B$3:$C$200,2,FALSE)</f>
        <v>Financial Services</v>
      </c>
      <c r="AN322" s="17" t="str">
        <f>VLOOKUP(R322,[1]Lookups!$H$3:$I$69,2,FALSE)</f>
        <v>2. Seed</v>
      </c>
      <c r="AO322" s="17" t="e">
        <f>VLOOKUP(T322,[1]Lookups!$H$3:$I$69,2,FALSE)</f>
        <v>#N/A</v>
      </c>
      <c r="AP322" s="17" t="str">
        <f>VLOOKUP(AN322,[1]Lookups!$N$3:$O$11,2,FALSE)</f>
        <v>Early</v>
      </c>
      <c r="AQ322" s="18" t="e">
        <f>COUNTIFS('[1]Deals (investment)'!$B:$B,$A322)</f>
        <v>#VALUE!</v>
      </c>
      <c r="AR322" s="18" t="e">
        <f>COUNTIFS('[1]Deals (investment)'!$B:$B,$A322,'[1]Deals (investment)'!$T:$T,$AW$1)+COUNTIFS('[1]Deals (investment)'!$B:$B,$A322,'[1]Deals (investment)'!$T:$T,$AX$1)+COUNTIFS('[1]Deals (investment)'!$B:$B,$A322,'[1]Deals (investment)'!$T:$T,$AY$1)</f>
        <v>#VALUE!</v>
      </c>
      <c r="AS322" s="17" t="e">
        <f>SUMIFS('[1]Deals (investment)'!$C:$C,'[1]Deals (investment)'!$B:$B,$A322)</f>
        <v>#VALUE!</v>
      </c>
      <c r="AT322" s="17" t="e">
        <f t="shared" si="44"/>
        <v>#VALUE!</v>
      </c>
      <c r="AU322" s="18" t="e">
        <f>COUNTIF('[1]Deals (Exits)'!$B:$B,A322)</f>
        <v>#VALUE!</v>
      </c>
      <c r="AV322" s="17" t="e">
        <f>SUMIFS('[1]Deals (investment)'!$C:$C,'[1]Deals (investment)'!$B:$B,$A322,'[1]Deals (investment)'!$T:$T,AV$1)</f>
        <v>#VALUE!</v>
      </c>
      <c r="AW322" s="17" t="e">
        <f>SUMIFS('[1]Deals (investment)'!$C:$C,'[1]Deals (investment)'!$B:$B,$A322,'[1]Deals (investment)'!$T:$T,AW$1)</f>
        <v>#VALUE!</v>
      </c>
      <c r="AX322" s="17" t="e">
        <f>SUMIFS('[1]Deals (investment)'!$C:$C,'[1]Deals (investment)'!$B:$B,$A322,'[1]Deals (investment)'!$T:$T,AX$1)</f>
        <v>#VALUE!</v>
      </c>
      <c r="AY322" s="17" t="e">
        <f>SUMIFS('[1]Deals (investment)'!$C:$C,'[1]Deals (investment)'!$B:$B,$A322,'[1]Deals (investment)'!$T:$T,AY$1)</f>
        <v>#VALUE!</v>
      </c>
      <c r="AZ322" s="17" t="e">
        <f>SUMIFS('[1]Deals (investment)'!$C:$C,'[1]Deals (investment)'!$B:$B,$A322,'[1]Deals (investment)'!$T:$T,AZ$1)</f>
        <v>#VALUE!</v>
      </c>
      <c r="BA322" s="17" t="e">
        <f>SUMIFS('[1]Deals (investment)'!$C:$C,'[1]Deals (investment)'!$B:$B,$A322,'[1]Deals (investment)'!$T:$T,BA$1)</f>
        <v>#VALUE!</v>
      </c>
      <c r="BB322" s="17" t="e">
        <f>SUMIFS('[1]Deals (investment)'!$C:$C,'[1]Deals (investment)'!$B:$B,$A322,'[1]Deals (investment)'!$T:$T,BB$1)</f>
        <v>#VALUE!</v>
      </c>
      <c r="BC322" s="17" t="e">
        <f>SUMIFS('[1]Deals (Exits)'!$C:$C,'[1]Deals (Exits)'!$B:$B,$A322)</f>
        <v>#VALUE!</v>
      </c>
      <c r="BD322" s="17" t="e">
        <f>SUMIFS('[1]Deals (investment)'!$C:$C,'[1]Deals (investment)'!$B:$B,$A322,'[1]Deals (investment)'!$V:$V,BD$1)</f>
        <v>#VALUE!</v>
      </c>
      <c r="BE322" s="17" t="e">
        <f>SUMIFS('[1]Deals (investment)'!$C:$C,'[1]Deals (investment)'!$B:$B,$A322,'[1]Deals (investment)'!$V:$V,BE$1)</f>
        <v>#VALUE!</v>
      </c>
      <c r="BF322" s="17" t="e">
        <f>SUMIFS('[1]Deals (investment)'!$C:$C,'[1]Deals (investment)'!$B:$B,$A322,'[1]Deals (investment)'!$V:$V,BF$1)</f>
        <v>#VALUE!</v>
      </c>
      <c r="BG322" s="17" t="e">
        <f>SUMIFS('[1]Deals (investment)'!$C:$C,'[1]Deals (investment)'!$B:$B,$A322,'[1]Deals (investment)'!$V:$V,BG$1)</f>
        <v>#VALUE!</v>
      </c>
      <c r="BH322" s="17" t="e">
        <f>SUMIFS('[1]Deals (investment)'!$C:$C,'[1]Deals (investment)'!$B:$B,$A322,'[1]Deals (investment)'!$V:$V,BH$1)</f>
        <v>#VALUE!</v>
      </c>
      <c r="BI322" s="17" t="e">
        <f>SUMIFS('[1]Deals (investment)'!$C:$C,'[1]Deals (investment)'!$B:$B,$A322,'[1]Deals (investment)'!$V:$V,BI$1)</f>
        <v>#VALUE!</v>
      </c>
      <c r="BJ322" s="17" t="e">
        <f>SUMIFS('[1]Deals (investment)'!$C:$C,'[1]Deals (investment)'!$B:$B,$A322,'[1]Deals (investment)'!$V:$V,BJ$1)</f>
        <v>#VALUE!</v>
      </c>
      <c r="BK322" s="17" t="e">
        <f>SUMIFS('[1]Deals (investment)'!$C:$C,'[1]Deals (investment)'!$B:$B,$A322,'[1]Deals (investment)'!$V:$V,BK$1)</f>
        <v>#VALUE!</v>
      </c>
      <c r="BL322" s="17" t="e">
        <f>SUMIFS('[1]Deals (investment)'!$C:$C,'[1]Deals (investment)'!$B:$B,$A322,'[1]Deals (investment)'!$V:$V,BL$1)</f>
        <v>#VALUE!</v>
      </c>
      <c r="BM322" s="17" t="e">
        <f>SUMIFS('[1]Deals (investment)'!$C:$C,'[1]Deals (investment)'!$B:$B,$A322,'[1]Deals (investment)'!$V:$V,BM$1)</f>
        <v>#VALUE!</v>
      </c>
      <c r="BN322" s="15"/>
      <c r="BO322" s="15"/>
      <c r="BP322" s="22"/>
      <c r="BQ322" s="15"/>
      <c r="BR322" s="15"/>
      <c r="BS322" s="15"/>
      <c r="BT322" s="15"/>
      <c r="BU322" s="15"/>
      <c r="BV322" s="15"/>
      <c r="BW322" s="15"/>
      <c r="BX322" s="15"/>
      <c r="BY322" s="15"/>
      <c r="BZ322" s="15"/>
      <c r="CA322" s="15"/>
      <c r="CB322" s="15"/>
      <c r="CC322" s="15"/>
      <c r="CD322" s="15" t="str">
        <f t="shared" si="47"/>
        <v>IDF3IDF3 is mobile platform that allow cashless transactions between any two parties making POS and money transfer a seamless experienceActive</v>
      </c>
      <c r="CE322" s="15"/>
      <c r="CF322" s="15"/>
      <c r="CG322" s="15"/>
      <c r="CH322" s="15"/>
      <c r="CI322" s="15"/>
      <c r="CJ322" s="15"/>
    </row>
    <row r="323" spans="1:117" ht="12.75">
      <c r="A323" s="15" t="s">
        <v>2742</v>
      </c>
      <c r="B323" s="15" t="s">
        <v>2743</v>
      </c>
      <c r="C323" s="15" t="s">
        <v>58</v>
      </c>
      <c r="D323" s="16">
        <v>2019</v>
      </c>
      <c r="E323" s="15" t="s">
        <v>128</v>
      </c>
      <c r="F323" s="15"/>
      <c r="G323" s="15" t="s">
        <v>129</v>
      </c>
      <c r="H323" s="15" t="s">
        <v>129</v>
      </c>
      <c r="I323" s="15" t="s">
        <v>129</v>
      </c>
      <c r="J323" s="15"/>
      <c r="K323" s="17" t="e">
        <f t="shared" si="42"/>
        <v>#VALUE!</v>
      </c>
      <c r="L323" s="15"/>
      <c r="M323" s="18" t="e">
        <f t="shared" si="43"/>
        <v>#VALUE!</v>
      </c>
      <c r="N323" s="15"/>
      <c r="O323" s="15"/>
      <c r="P323" s="15"/>
      <c r="Q323" s="15"/>
      <c r="R323" s="15" t="s">
        <v>375</v>
      </c>
      <c r="S323" s="19">
        <v>50000</v>
      </c>
      <c r="T323" s="15" t="s">
        <v>375</v>
      </c>
      <c r="U323" s="17" t="s">
        <v>144</v>
      </c>
      <c r="V323" s="15" t="s">
        <v>2744</v>
      </c>
      <c r="W323" s="15">
        <v>0</v>
      </c>
      <c r="X323" s="15" t="s">
        <v>256</v>
      </c>
      <c r="Y323" s="15" t="s">
        <v>2745</v>
      </c>
      <c r="AB323" s="20" t="s">
        <v>286</v>
      </c>
      <c r="AC323" s="21" t="s">
        <v>2746</v>
      </c>
      <c r="AD323" s="21" t="s">
        <v>2747</v>
      </c>
      <c r="AE323" s="21" t="s">
        <v>2748</v>
      </c>
      <c r="AF323" s="21" t="s">
        <v>2749</v>
      </c>
      <c r="AG323" s="22">
        <f t="shared" si="38"/>
        <v>0.70967741935483875</v>
      </c>
      <c r="AH323" s="15" t="str">
        <f t="shared" si="48"/>
        <v/>
      </c>
      <c r="AI323" s="22" t="str">
        <f>VLOOKUP(A323,'[1]Deals (investment)'!$B$2:$Z$1497,1,FALSE)</f>
        <v>Pinoffer</v>
      </c>
      <c r="AJ323" s="22" t="e">
        <f>VLOOKUP(A323,'[1]Deals (investment)'!$B$2:$Z$870,15,FALSE)</f>
        <v>#N/A</v>
      </c>
      <c r="AK323" s="17" t="e">
        <f>VLOOKUP(A323,'[1]Deals (Exits)'!B:B,1,FALSE)</f>
        <v>#N/A</v>
      </c>
      <c r="AL323" s="23">
        <f>VLOOKUP(G323,[1]Lookups!$V$3:$Y$197,4,FALSE)</f>
        <v>0</v>
      </c>
      <c r="AM323" s="17" t="str">
        <f>VLOOKUP(X323,[1]Lookups!$B$3:$C$200,2,FALSE)</f>
        <v>Media &amp; Entertainment</v>
      </c>
      <c r="AN323" s="17" t="str">
        <f>VLOOKUP(R323,[1]Lookups!$H$3:$I$69,2,FALSE)</f>
        <v>2. Seed</v>
      </c>
      <c r="AO323" s="17" t="str">
        <f>VLOOKUP(T323,[1]Lookups!$H$3:$I$69,2,FALSE)</f>
        <v>2. Seed</v>
      </c>
      <c r="AP323" s="17" t="str">
        <f>VLOOKUP(AN323,[1]Lookups!$N$3:$O$11,2,FALSE)</f>
        <v>Early</v>
      </c>
      <c r="AQ323" s="18" t="e">
        <f>COUNTIFS('[1]Deals (investment)'!$B:$B,$A323)</f>
        <v>#VALUE!</v>
      </c>
      <c r="AR323" s="18" t="e">
        <f>COUNTIFS('[1]Deals (investment)'!$B:$B,$A323,'[1]Deals (investment)'!$T:$T,$AW$1)+COUNTIFS('[1]Deals (investment)'!$B:$B,$A323,'[1]Deals (investment)'!$T:$T,$AX$1)+COUNTIFS('[1]Deals (investment)'!$B:$B,$A323,'[1]Deals (investment)'!$T:$T,$AY$1)</f>
        <v>#VALUE!</v>
      </c>
      <c r="AS323" s="17" t="e">
        <f>SUMIFS('[1]Deals (investment)'!$C:$C,'[1]Deals (investment)'!$B:$B,$A323)</f>
        <v>#VALUE!</v>
      </c>
      <c r="AT323" s="17" t="e">
        <f t="shared" si="44"/>
        <v>#VALUE!</v>
      </c>
      <c r="AU323" s="18" t="e">
        <f>COUNTIF('[1]Deals (Exits)'!$B:$B,A323)</f>
        <v>#VALUE!</v>
      </c>
      <c r="AV323" s="17" t="e">
        <f>SUMIFS('[1]Deals (investment)'!$C:$C,'[1]Deals (investment)'!$B:$B,$A323,'[1]Deals (investment)'!$T:$T,AV$1)</f>
        <v>#VALUE!</v>
      </c>
      <c r="AW323" s="17" t="e">
        <f>SUMIFS('[1]Deals (investment)'!$C:$C,'[1]Deals (investment)'!$B:$B,$A323,'[1]Deals (investment)'!$T:$T,AW$1)</f>
        <v>#VALUE!</v>
      </c>
      <c r="AX323" s="17" t="e">
        <f>SUMIFS('[1]Deals (investment)'!$C:$C,'[1]Deals (investment)'!$B:$B,$A323,'[1]Deals (investment)'!$T:$T,AX$1)</f>
        <v>#VALUE!</v>
      </c>
      <c r="AY323" s="17" t="e">
        <f>SUMIFS('[1]Deals (investment)'!$C:$C,'[1]Deals (investment)'!$B:$B,$A323,'[1]Deals (investment)'!$T:$T,AY$1)</f>
        <v>#VALUE!</v>
      </c>
      <c r="AZ323" s="17" t="e">
        <f>SUMIFS('[1]Deals (investment)'!$C:$C,'[1]Deals (investment)'!$B:$B,$A323,'[1]Deals (investment)'!$T:$T,AZ$1)</f>
        <v>#VALUE!</v>
      </c>
      <c r="BA323" s="17" t="e">
        <f>SUMIFS('[1]Deals (investment)'!$C:$C,'[1]Deals (investment)'!$B:$B,$A323,'[1]Deals (investment)'!$T:$T,BA$1)</f>
        <v>#VALUE!</v>
      </c>
      <c r="BB323" s="17" t="e">
        <f>SUMIFS('[1]Deals (investment)'!$C:$C,'[1]Deals (investment)'!$B:$B,$A323,'[1]Deals (investment)'!$T:$T,BB$1)</f>
        <v>#VALUE!</v>
      </c>
      <c r="BC323" s="17" t="e">
        <f>SUMIFS('[1]Deals (Exits)'!$C:$C,'[1]Deals (Exits)'!$B:$B,$A323)</f>
        <v>#VALUE!</v>
      </c>
      <c r="BD323" s="17" t="e">
        <f>SUMIFS('[1]Deals (investment)'!$C:$C,'[1]Deals (investment)'!$B:$B,$A323,'[1]Deals (investment)'!$V:$V,BD$1)</f>
        <v>#VALUE!</v>
      </c>
      <c r="BE323" s="17" t="e">
        <f>SUMIFS('[1]Deals (investment)'!$C:$C,'[1]Deals (investment)'!$B:$B,$A323,'[1]Deals (investment)'!$V:$V,BE$1)</f>
        <v>#VALUE!</v>
      </c>
      <c r="BF323" s="17" t="e">
        <f>SUMIFS('[1]Deals (investment)'!$C:$C,'[1]Deals (investment)'!$B:$B,$A323,'[1]Deals (investment)'!$V:$V,BF$1)</f>
        <v>#VALUE!</v>
      </c>
      <c r="BG323" s="17" t="e">
        <f>SUMIFS('[1]Deals (investment)'!$C:$C,'[1]Deals (investment)'!$B:$B,$A323,'[1]Deals (investment)'!$V:$V,BG$1)</f>
        <v>#VALUE!</v>
      </c>
      <c r="BH323" s="17" t="e">
        <f>SUMIFS('[1]Deals (investment)'!$C:$C,'[1]Deals (investment)'!$B:$B,$A323,'[1]Deals (investment)'!$V:$V,BH$1)</f>
        <v>#VALUE!</v>
      </c>
      <c r="BI323" s="17" t="e">
        <f>SUMIFS('[1]Deals (investment)'!$C:$C,'[1]Deals (investment)'!$B:$B,$A323,'[1]Deals (investment)'!$V:$V,BI$1)</f>
        <v>#VALUE!</v>
      </c>
      <c r="BJ323" s="17" t="e">
        <f>SUMIFS('[1]Deals (investment)'!$C:$C,'[1]Deals (investment)'!$B:$B,$A323,'[1]Deals (investment)'!$V:$V,BJ$1)</f>
        <v>#VALUE!</v>
      </c>
      <c r="BK323" s="17" t="e">
        <f>SUMIFS('[1]Deals (investment)'!$C:$C,'[1]Deals (investment)'!$B:$B,$A323,'[1]Deals (investment)'!$V:$V,BK$1)</f>
        <v>#VALUE!</v>
      </c>
      <c r="BL323" s="17" t="e">
        <f>SUMIFS('[1]Deals (investment)'!$C:$C,'[1]Deals (investment)'!$B:$B,$A323,'[1]Deals (investment)'!$V:$V,BL$1)</f>
        <v>#VALUE!</v>
      </c>
      <c r="BM323" s="17" t="e">
        <f>SUMIFS('[1]Deals (investment)'!$C:$C,'[1]Deals (investment)'!$B:$B,$A323,'[1]Deals (investment)'!$V:$V,BM$1)</f>
        <v>#VALUE!</v>
      </c>
      <c r="BN323" s="15"/>
      <c r="BO323" s="15"/>
      <c r="BP323" s="22"/>
      <c r="BQ323" s="15"/>
      <c r="BR323" s="15"/>
      <c r="BS323" s="15"/>
      <c r="BT323" s="15"/>
      <c r="BU323" s="15"/>
      <c r="BV323" s="15"/>
      <c r="BW323" s="15"/>
      <c r="BX323" s="15"/>
      <c r="BY323" s="15"/>
      <c r="BZ323" s="15"/>
      <c r="CA323" s="15"/>
      <c r="CB323" s="15"/>
      <c r="CC323" s="15"/>
      <c r="CD323" s="15" t="str">
        <f t="shared" si="47"/>
        <v>PinofferPinoffer is an offline stores analytics and retention platform power by AI Boost your sales by creating geo-retargeted ads that Increase the number of your returned customersActive</v>
      </c>
      <c r="CE323" s="15"/>
      <c r="CF323" s="15"/>
      <c r="CG323" s="15"/>
      <c r="CH323" s="15"/>
      <c r="CI323" s="15"/>
      <c r="CJ323" s="15"/>
      <c r="DM323">
        <v>45</v>
      </c>
    </row>
    <row r="324" spans="1:117" ht="12.75">
      <c r="A324" s="15" t="s">
        <v>2750</v>
      </c>
      <c r="B324" s="15" t="s">
        <v>2751</v>
      </c>
      <c r="C324" s="15" t="s">
        <v>58</v>
      </c>
      <c r="D324" s="16">
        <v>2016</v>
      </c>
      <c r="E324" s="15" t="s">
        <v>128</v>
      </c>
      <c r="F324" s="15" t="s">
        <v>199</v>
      </c>
      <c r="G324" s="15" t="s">
        <v>129</v>
      </c>
      <c r="H324" s="15" t="s">
        <v>129</v>
      </c>
      <c r="I324" s="15" t="s">
        <v>129</v>
      </c>
      <c r="J324" s="15"/>
      <c r="K324" s="17" t="e">
        <f t="shared" si="42"/>
        <v>#VALUE!</v>
      </c>
      <c r="L324" s="15"/>
      <c r="M324" s="18" t="e">
        <f t="shared" si="43"/>
        <v>#VALUE!</v>
      </c>
      <c r="N324" s="15"/>
      <c r="O324" s="15"/>
      <c r="P324" s="15"/>
      <c r="Q324" s="15"/>
      <c r="R324" s="15" t="s">
        <v>1667</v>
      </c>
      <c r="S324" s="19" t="s">
        <v>144</v>
      </c>
      <c r="T324" s="15" t="s">
        <v>1667</v>
      </c>
      <c r="U324" s="17" t="s">
        <v>144</v>
      </c>
      <c r="V324" s="15" t="s">
        <v>2752</v>
      </c>
      <c r="W324" s="15">
        <v>0</v>
      </c>
      <c r="X324" s="15" t="s">
        <v>404</v>
      </c>
      <c r="Y324" s="15" t="s">
        <v>2753</v>
      </c>
      <c r="AB324" s="20" t="s">
        <v>286</v>
      </c>
      <c r="AC324" s="21" t="s">
        <v>2754</v>
      </c>
      <c r="AD324" s="27" t="s">
        <v>2755</v>
      </c>
      <c r="AE324" s="21" t="s">
        <v>2756</v>
      </c>
      <c r="AF324" s="27" t="s">
        <v>2757</v>
      </c>
      <c r="AG324" s="22">
        <f t="shared" si="38"/>
        <v>0.74193548387096775</v>
      </c>
      <c r="AH324" s="15" t="str">
        <f t="shared" si="48"/>
        <v/>
      </c>
      <c r="AI324" s="22" t="str">
        <f>VLOOKUP(A324,'[1]Deals (investment)'!$B$2:$Z$1497,1,FALSE)</f>
        <v>WideBot</v>
      </c>
      <c r="AJ324" s="22">
        <f>VLOOKUP(A324,'[1]Deals (investment)'!$B$2:$Z$870,15,FALSE)</f>
        <v>1</v>
      </c>
      <c r="AK324" s="17" t="e">
        <f>VLOOKUP(A324,'[1]Deals (Exits)'!B:B,1,FALSE)</f>
        <v>#N/A</v>
      </c>
      <c r="AL324" s="23">
        <f>VLOOKUP(G324,[1]Lookups!$V$3:$Y$197,4,FALSE)</f>
        <v>0</v>
      </c>
      <c r="AM324" s="17" t="str">
        <f>VLOOKUP(X324,[1]Lookups!$B$3:$C$200,2,FALSE)</f>
        <v>Other Technologies &amp; Information Technology</v>
      </c>
      <c r="AN324" s="17" t="str">
        <f>VLOOKUP(R324,[1]Lookups!$H$3:$I$69,2,FALSE)</f>
        <v>3. Early Venture</v>
      </c>
      <c r="AO324" s="17" t="str">
        <f>VLOOKUP(T324,[1]Lookups!$H$3:$I$69,2,FALSE)</f>
        <v>3. Early Venture</v>
      </c>
      <c r="AP324" s="17" t="str">
        <f>VLOOKUP(AN324,[1]Lookups!$N$3:$O$11,2,FALSE)</f>
        <v>Early</v>
      </c>
      <c r="AQ324" s="18" t="e">
        <f>COUNTIFS('[1]Deals (investment)'!$B:$B,$A324)</f>
        <v>#VALUE!</v>
      </c>
      <c r="AR324" s="18" t="e">
        <f>COUNTIFS('[1]Deals (investment)'!$B:$B,$A324,'[1]Deals (investment)'!$T:$T,$AW$1)+COUNTIFS('[1]Deals (investment)'!$B:$B,$A324,'[1]Deals (investment)'!$T:$T,$AX$1)+COUNTIFS('[1]Deals (investment)'!$B:$B,$A324,'[1]Deals (investment)'!$T:$T,$AY$1)</f>
        <v>#VALUE!</v>
      </c>
      <c r="AS324" s="17" t="e">
        <f>SUMIFS('[1]Deals (investment)'!$C:$C,'[1]Deals (investment)'!$B:$B,$A324)</f>
        <v>#VALUE!</v>
      </c>
      <c r="AT324" s="17" t="e">
        <f t="shared" si="44"/>
        <v>#VALUE!</v>
      </c>
      <c r="AU324" s="18" t="e">
        <f>COUNTIF('[1]Deals (Exits)'!$B:$B,A324)</f>
        <v>#VALUE!</v>
      </c>
      <c r="AV324" s="17" t="e">
        <f>SUMIFS('[1]Deals (investment)'!$C:$C,'[1]Deals (investment)'!$B:$B,$A324,'[1]Deals (investment)'!$T:$T,AV$1)</f>
        <v>#VALUE!</v>
      </c>
      <c r="AW324" s="17" t="e">
        <f>SUMIFS('[1]Deals (investment)'!$C:$C,'[1]Deals (investment)'!$B:$B,$A324,'[1]Deals (investment)'!$T:$T,AW$1)</f>
        <v>#VALUE!</v>
      </c>
      <c r="AX324" s="17" t="e">
        <f>SUMIFS('[1]Deals (investment)'!$C:$C,'[1]Deals (investment)'!$B:$B,$A324,'[1]Deals (investment)'!$T:$T,AX$1)</f>
        <v>#VALUE!</v>
      </c>
      <c r="AY324" s="17" t="e">
        <f>SUMIFS('[1]Deals (investment)'!$C:$C,'[1]Deals (investment)'!$B:$B,$A324,'[1]Deals (investment)'!$T:$T,AY$1)</f>
        <v>#VALUE!</v>
      </c>
      <c r="AZ324" s="17" t="e">
        <f>SUMIFS('[1]Deals (investment)'!$C:$C,'[1]Deals (investment)'!$B:$B,$A324,'[1]Deals (investment)'!$T:$T,AZ$1)</f>
        <v>#VALUE!</v>
      </c>
      <c r="BA324" s="17" t="e">
        <f>SUMIFS('[1]Deals (investment)'!$C:$C,'[1]Deals (investment)'!$B:$B,$A324,'[1]Deals (investment)'!$T:$T,BA$1)</f>
        <v>#VALUE!</v>
      </c>
      <c r="BB324" s="17" t="e">
        <f>SUMIFS('[1]Deals (investment)'!$C:$C,'[1]Deals (investment)'!$B:$B,$A324,'[1]Deals (investment)'!$T:$T,BB$1)</f>
        <v>#VALUE!</v>
      </c>
      <c r="BC324" s="17" t="e">
        <f>SUMIFS('[1]Deals (Exits)'!$C:$C,'[1]Deals (Exits)'!$B:$B,$A324)</f>
        <v>#VALUE!</v>
      </c>
      <c r="BD324" s="17" t="e">
        <f>SUMIFS('[1]Deals (investment)'!$C:$C,'[1]Deals (investment)'!$B:$B,$A324,'[1]Deals (investment)'!$V:$V,BD$1)</f>
        <v>#VALUE!</v>
      </c>
      <c r="BE324" s="17" t="e">
        <f>SUMIFS('[1]Deals (investment)'!$C:$C,'[1]Deals (investment)'!$B:$B,$A324,'[1]Deals (investment)'!$V:$V,BE$1)</f>
        <v>#VALUE!</v>
      </c>
      <c r="BF324" s="17" t="e">
        <f>SUMIFS('[1]Deals (investment)'!$C:$C,'[1]Deals (investment)'!$B:$B,$A324,'[1]Deals (investment)'!$V:$V,BF$1)</f>
        <v>#VALUE!</v>
      </c>
      <c r="BG324" s="17" t="e">
        <f>SUMIFS('[1]Deals (investment)'!$C:$C,'[1]Deals (investment)'!$B:$B,$A324,'[1]Deals (investment)'!$V:$V,BG$1)</f>
        <v>#VALUE!</v>
      </c>
      <c r="BH324" s="17" t="e">
        <f>SUMIFS('[1]Deals (investment)'!$C:$C,'[1]Deals (investment)'!$B:$B,$A324,'[1]Deals (investment)'!$V:$V,BH$1)</f>
        <v>#VALUE!</v>
      </c>
      <c r="BI324" s="17" t="e">
        <f>SUMIFS('[1]Deals (investment)'!$C:$C,'[1]Deals (investment)'!$B:$B,$A324,'[1]Deals (investment)'!$V:$V,BI$1)</f>
        <v>#VALUE!</v>
      </c>
      <c r="BJ324" s="17" t="e">
        <f>SUMIFS('[1]Deals (investment)'!$C:$C,'[1]Deals (investment)'!$B:$B,$A324,'[1]Deals (investment)'!$V:$V,BJ$1)</f>
        <v>#VALUE!</v>
      </c>
      <c r="BK324" s="17" t="e">
        <f>SUMIFS('[1]Deals (investment)'!$C:$C,'[1]Deals (investment)'!$B:$B,$A324,'[1]Deals (investment)'!$V:$V,BK$1)</f>
        <v>#VALUE!</v>
      </c>
      <c r="BL324" s="17" t="e">
        <f>SUMIFS('[1]Deals (investment)'!$C:$C,'[1]Deals (investment)'!$B:$B,$A324,'[1]Deals (investment)'!$V:$V,BL$1)</f>
        <v>#VALUE!</v>
      </c>
      <c r="BM324" s="17" t="e">
        <f>SUMIFS('[1]Deals (investment)'!$C:$C,'[1]Deals (investment)'!$B:$B,$A324,'[1]Deals (investment)'!$V:$V,BM$1)</f>
        <v>#VALUE!</v>
      </c>
      <c r="BN324" s="15"/>
      <c r="BO324" s="15"/>
      <c r="BP324" s="22"/>
      <c r="BQ324" s="15"/>
      <c r="BR324" s="15"/>
      <c r="BS324" s="15"/>
      <c r="BT324" s="15"/>
      <c r="BU324" s="15"/>
      <c r="BV324" s="15"/>
      <c r="BW324" s="15"/>
      <c r="BX324" s="15"/>
      <c r="BY324" s="15"/>
      <c r="BZ324" s="15"/>
      <c r="CA324" s="15"/>
      <c r="CB324" s="15"/>
      <c r="CC324" s="15"/>
      <c r="CD324" s="15" t="str">
        <f t="shared" si="47"/>
        <v>WideBotWideBot is the first Arabic-focused bot builder platform.Active</v>
      </c>
      <c r="CE324" s="15"/>
      <c r="CF324" s="15"/>
      <c r="CG324" s="15"/>
      <c r="CH324" s="15"/>
      <c r="CI324" s="15"/>
      <c r="CJ324" s="15"/>
      <c r="DM324">
        <v>556</v>
      </c>
    </row>
    <row r="325" spans="1:117" ht="12.75">
      <c r="A325" s="15" t="s">
        <v>2758</v>
      </c>
      <c r="B325" s="15" t="s">
        <v>2759</v>
      </c>
      <c r="C325" s="15" t="s">
        <v>58</v>
      </c>
      <c r="D325" s="16">
        <v>2016</v>
      </c>
      <c r="E325" s="15" t="s">
        <v>272</v>
      </c>
      <c r="F325" s="15"/>
      <c r="G325" s="15" t="s">
        <v>273</v>
      </c>
      <c r="H325" s="15" t="s">
        <v>273</v>
      </c>
      <c r="I325" s="15" t="s">
        <v>273</v>
      </c>
      <c r="J325" s="15"/>
      <c r="K325" s="17" t="e">
        <f t="shared" si="42"/>
        <v>#VALUE!</v>
      </c>
      <c r="L325" s="15"/>
      <c r="M325" s="18" t="e">
        <f t="shared" si="43"/>
        <v>#VALUE!</v>
      </c>
      <c r="N325" s="15"/>
      <c r="O325" s="15"/>
      <c r="P325" s="15"/>
      <c r="Q325" s="15"/>
      <c r="R325" s="15" t="s">
        <v>375</v>
      </c>
      <c r="S325" s="19">
        <v>50000</v>
      </c>
      <c r="T325" s="15" t="s">
        <v>375</v>
      </c>
      <c r="U325" s="17">
        <v>50000</v>
      </c>
      <c r="V325" s="15" t="s">
        <v>2760</v>
      </c>
      <c r="W325" s="15">
        <v>0</v>
      </c>
      <c r="X325" s="15" t="s">
        <v>538</v>
      </c>
      <c r="Y325" s="15" t="s">
        <v>2761</v>
      </c>
      <c r="AB325" s="20" t="s">
        <v>312</v>
      </c>
      <c r="AC325" s="21" t="s">
        <v>2762</v>
      </c>
      <c r="AD325" s="27" t="s">
        <v>2763</v>
      </c>
      <c r="AE325" s="21" t="s">
        <v>2764</v>
      </c>
      <c r="AF325" s="21" t="s">
        <v>2765</v>
      </c>
      <c r="AG325" s="22">
        <f t="shared" si="38"/>
        <v>0.70967741935483875</v>
      </c>
      <c r="AH325" s="15" t="e">
        <f t="shared" si="48"/>
        <v>#VALUE!</v>
      </c>
      <c r="AI325" s="22" t="str">
        <f>VLOOKUP(A325,'[1]Deals (investment)'!$B$2:$Z$1497,1,FALSE)</f>
        <v>TroTro Tractor</v>
      </c>
      <c r="AJ325" s="22">
        <f>VLOOKUP(A325,'[1]Deals (investment)'!$B$2:$Z$870,15,FALSE)</f>
        <v>1</v>
      </c>
      <c r="AK325" s="17" t="e">
        <f>VLOOKUP(A325,'[1]Deals (Exits)'!B:B,1,FALSE)</f>
        <v>#N/A</v>
      </c>
      <c r="AL325" s="23">
        <f>VLOOKUP(G325,[1]Lookups!$V$3:$Y$197,4,FALSE)</f>
        <v>0</v>
      </c>
      <c r="AM325" s="17" t="str">
        <f>VLOOKUP(X325,[1]Lookups!$B$3:$C$200,2,FALSE)</f>
        <v>Agriculture</v>
      </c>
      <c r="AN325" s="17" t="str">
        <f>VLOOKUP(R325,[1]Lookups!$H$3:$I$69,2,FALSE)</f>
        <v>2. Seed</v>
      </c>
      <c r="AO325" s="17" t="str">
        <f>VLOOKUP(T325,[1]Lookups!$H$3:$I$69,2,FALSE)</f>
        <v>2. Seed</v>
      </c>
      <c r="AP325" s="17" t="str">
        <f>VLOOKUP(AN325,[1]Lookups!$N$3:$O$11,2,FALSE)</f>
        <v>Early</v>
      </c>
      <c r="AQ325" s="18" t="e">
        <f>COUNTIFS('[1]Deals (investment)'!$B:$B,$A325)</f>
        <v>#VALUE!</v>
      </c>
      <c r="AR325" s="18" t="e">
        <f>COUNTIFS('[1]Deals (investment)'!$B:$B,$A325,'[1]Deals (investment)'!$T:$T,$AW$1)+COUNTIFS('[1]Deals (investment)'!$B:$B,$A325,'[1]Deals (investment)'!$T:$T,$AX$1)+COUNTIFS('[1]Deals (investment)'!$B:$B,$A325,'[1]Deals (investment)'!$T:$T,$AY$1)</f>
        <v>#VALUE!</v>
      </c>
      <c r="AS325" s="17" t="e">
        <f>SUMIFS('[1]Deals (investment)'!$C:$C,'[1]Deals (investment)'!$B:$B,$A325)</f>
        <v>#VALUE!</v>
      </c>
      <c r="AT325" s="17" t="e">
        <f t="shared" si="44"/>
        <v>#VALUE!</v>
      </c>
      <c r="AU325" s="18" t="e">
        <f>COUNTIF('[1]Deals (Exits)'!$B:$B,A325)</f>
        <v>#VALUE!</v>
      </c>
      <c r="AV325" s="17" t="e">
        <f>SUMIFS('[1]Deals (investment)'!$C:$C,'[1]Deals (investment)'!$B:$B,$A325,'[1]Deals (investment)'!$T:$T,AV$1)</f>
        <v>#VALUE!</v>
      </c>
      <c r="AW325" s="17" t="e">
        <f>SUMIFS('[1]Deals (investment)'!$C:$C,'[1]Deals (investment)'!$B:$B,$A325,'[1]Deals (investment)'!$T:$T,AW$1)</f>
        <v>#VALUE!</v>
      </c>
      <c r="AX325" s="17" t="e">
        <f>SUMIFS('[1]Deals (investment)'!$C:$C,'[1]Deals (investment)'!$B:$B,$A325,'[1]Deals (investment)'!$T:$T,AX$1)</f>
        <v>#VALUE!</v>
      </c>
      <c r="AY325" s="17" t="e">
        <f>SUMIFS('[1]Deals (investment)'!$C:$C,'[1]Deals (investment)'!$B:$B,$A325,'[1]Deals (investment)'!$T:$T,AY$1)</f>
        <v>#VALUE!</v>
      </c>
      <c r="AZ325" s="17" t="e">
        <f>SUMIFS('[1]Deals (investment)'!$C:$C,'[1]Deals (investment)'!$B:$B,$A325,'[1]Deals (investment)'!$T:$T,AZ$1)</f>
        <v>#VALUE!</v>
      </c>
      <c r="BA325" s="17" t="e">
        <f>SUMIFS('[1]Deals (investment)'!$C:$C,'[1]Deals (investment)'!$B:$B,$A325,'[1]Deals (investment)'!$T:$T,BA$1)</f>
        <v>#VALUE!</v>
      </c>
      <c r="BB325" s="17" t="e">
        <f>SUMIFS('[1]Deals (investment)'!$C:$C,'[1]Deals (investment)'!$B:$B,$A325,'[1]Deals (investment)'!$T:$T,BB$1)</f>
        <v>#VALUE!</v>
      </c>
      <c r="BC325" s="17" t="e">
        <f>SUMIFS('[1]Deals (Exits)'!$C:$C,'[1]Deals (Exits)'!$B:$B,$A325)</f>
        <v>#VALUE!</v>
      </c>
      <c r="BD325" s="17" t="e">
        <f>SUMIFS('[1]Deals (investment)'!$C:$C,'[1]Deals (investment)'!$B:$B,$A325,'[1]Deals (investment)'!$V:$V,BD$1)</f>
        <v>#VALUE!</v>
      </c>
      <c r="BE325" s="17" t="e">
        <f>SUMIFS('[1]Deals (investment)'!$C:$C,'[1]Deals (investment)'!$B:$B,$A325,'[1]Deals (investment)'!$V:$V,BE$1)</f>
        <v>#VALUE!</v>
      </c>
      <c r="BF325" s="17" t="e">
        <f>SUMIFS('[1]Deals (investment)'!$C:$C,'[1]Deals (investment)'!$B:$B,$A325,'[1]Deals (investment)'!$V:$V,BF$1)</f>
        <v>#VALUE!</v>
      </c>
      <c r="BG325" s="17" t="e">
        <f>SUMIFS('[1]Deals (investment)'!$C:$C,'[1]Deals (investment)'!$B:$B,$A325,'[1]Deals (investment)'!$V:$V,BG$1)</f>
        <v>#VALUE!</v>
      </c>
      <c r="BH325" s="17" t="e">
        <f>SUMIFS('[1]Deals (investment)'!$C:$C,'[1]Deals (investment)'!$B:$B,$A325,'[1]Deals (investment)'!$V:$V,BH$1)</f>
        <v>#VALUE!</v>
      </c>
      <c r="BI325" s="17" t="e">
        <f>SUMIFS('[1]Deals (investment)'!$C:$C,'[1]Deals (investment)'!$B:$B,$A325,'[1]Deals (investment)'!$V:$V,BI$1)</f>
        <v>#VALUE!</v>
      </c>
      <c r="BJ325" s="17" t="e">
        <f>SUMIFS('[1]Deals (investment)'!$C:$C,'[1]Deals (investment)'!$B:$B,$A325,'[1]Deals (investment)'!$V:$V,BJ$1)</f>
        <v>#VALUE!</v>
      </c>
      <c r="BK325" s="17" t="e">
        <f>SUMIFS('[1]Deals (investment)'!$C:$C,'[1]Deals (investment)'!$B:$B,$A325,'[1]Deals (investment)'!$V:$V,BK$1)</f>
        <v>#VALUE!</v>
      </c>
      <c r="BL325" s="17" t="e">
        <f>SUMIFS('[1]Deals (investment)'!$C:$C,'[1]Deals (investment)'!$B:$B,$A325,'[1]Deals (investment)'!$V:$V,BL$1)</f>
        <v>#VALUE!</v>
      </c>
      <c r="BM325" s="17" t="e">
        <f>SUMIFS('[1]Deals (investment)'!$C:$C,'[1]Deals (investment)'!$B:$B,$A325,'[1]Deals (investment)'!$V:$V,BM$1)</f>
        <v>#VALUE!</v>
      </c>
      <c r="BN325" s="15"/>
      <c r="BO325" s="15"/>
      <c r="BP325" s="22"/>
      <c r="BQ325" s="15"/>
      <c r="BR325" s="15"/>
      <c r="BS325" s="15"/>
      <c r="BT325" s="15"/>
      <c r="BU325" s="15"/>
      <c r="BV325" s="15"/>
      <c r="BW325" s="15"/>
      <c r="BX325" s="15"/>
      <c r="BY325" s="15"/>
      <c r="BZ325" s="15"/>
      <c r="CA325" s="15"/>
      <c r="CB325" s="15"/>
      <c r="CC325" s="15"/>
      <c r="CD325" s="15" t="str">
        <f t="shared" si="47"/>
        <v>Trotro TractorWe are a team of young passionate Africans using internet of things (IoT) and technology to change the lives of smallholder farmers through the provision of platforms which makes agricultural mechanization (Tractor) service available, accessible and affordable to enhance productivity, improve efficiency and reduce post-harvest loss.Active</v>
      </c>
      <c r="CE325" s="15"/>
      <c r="CF325" s="15"/>
      <c r="CG325" s="15"/>
      <c r="CH325" s="15"/>
      <c r="CI325" s="15"/>
      <c r="CJ325" s="15"/>
    </row>
    <row r="326" spans="1:117" ht="12.75">
      <c r="A326" s="15" t="s">
        <v>2766</v>
      </c>
      <c r="B326" s="28" t="s">
        <v>2767</v>
      </c>
      <c r="C326" s="15" t="s">
        <v>58</v>
      </c>
      <c r="D326" s="16">
        <v>2015</v>
      </c>
      <c r="E326" s="15" t="s">
        <v>117</v>
      </c>
      <c r="F326" s="17"/>
      <c r="G326" s="15" t="s">
        <v>118</v>
      </c>
      <c r="H326" s="15" t="s">
        <v>118</v>
      </c>
      <c r="I326" s="17" t="s">
        <v>118</v>
      </c>
      <c r="J326" s="17"/>
      <c r="K326" s="17" t="e">
        <f t="shared" si="42"/>
        <v>#VALUE!</v>
      </c>
      <c r="L326" s="15"/>
      <c r="M326" s="18" t="e">
        <f t="shared" si="43"/>
        <v>#VALUE!</v>
      </c>
      <c r="N326" s="15"/>
      <c r="O326" s="15"/>
      <c r="P326" s="15"/>
      <c r="Q326" s="24" t="e">
        <f ca="1">_xludf.MAXIFS('[1]Deals (investment)'!A:A,'[1]Deals (investment)'!B:B,A326)</f>
        <v>#NAME?</v>
      </c>
      <c r="R326" s="15" t="s">
        <v>375</v>
      </c>
      <c r="S326" s="19">
        <v>50000</v>
      </c>
      <c r="T326" s="15" t="s">
        <v>636</v>
      </c>
      <c r="U326" s="19">
        <v>200000</v>
      </c>
      <c r="V326" s="15" t="s">
        <v>2768</v>
      </c>
      <c r="W326" s="15"/>
      <c r="X326" s="15" t="s">
        <v>158</v>
      </c>
      <c r="Y326" s="17" t="s">
        <v>2769</v>
      </c>
      <c r="AB326" s="30" t="s">
        <v>286</v>
      </c>
      <c r="AC326" s="31" t="s">
        <v>2770</v>
      </c>
      <c r="AD326" s="21" t="s">
        <v>2771</v>
      </c>
      <c r="AE326" s="21" t="s">
        <v>2772</v>
      </c>
      <c r="AF326" s="21" t="s">
        <v>2773</v>
      </c>
      <c r="AG326" s="22">
        <f t="shared" ca="1" si="38"/>
        <v>0.70967741935483875</v>
      </c>
      <c r="AH326" s="15" t="str">
        <f t="shared" si="48"/>
        <v/>
      </c>
      <c r="AI326" s="22" t="str">
        <f>VLOOKUP(A326,'[1]Deals (investment)'!$B$2:$Z$1497,1,FALSE)</f>
        <v>Cherehani Africa</v>
      </c>
      <c r="AJ326" s="22">
        <f>VLOOKUP(A326,'[1]Deals (investment)'!$B$2:$Z$870,15,FALSE)</f>
        <v>1</v>
      </c>
      <c r="AK326" s="17" t="e">
        <f>VLOOKUP(A326,'[1]Deals (Exits)'!B:B,1,FALSE)</f>
        <v>#N/A</v>
      </c>
      <c r="AL326" s="23">
        <f>VLOOKUP(G326,[1]Lookups!$V$3:$Y$197,4,FALSE)</f>
        <v>0</v>
      </c>
      <c r="AM326" s="17" t="str">
        <f>VLOOKUP(X326,[1]Lookups!$B$3:$C$200,2,FALSE)</f>
        <v>Financial Services</v>
      </c>
      <c r="AN326" s="17" t="str">
        <f>VLOOKUP(R326,[1]Lookups!$H$3:$I$69,2,FALSE)</f>
        <v>2. Seed</v>
      </c>
      <c r="AO326" s="17" t="str">
        <f>VLOOKUP(T326,[1]Lookups!$H$3:$I$69,2,FALSE)</f>
        <v>1. Grant</v>
      </c>
      <c r="AP326" s="17" t="str">
        <f>VLOOKUP(AN326,[1]Lookups!$N$3:$O$11,2,FALSE)</f>
        <v>Early</v>
      </c>
      <c r="AQ326" s="18" t="e">
        <f>COUNTIFS('[1]Deals (investment)'!$B:$B,$A326)</f>
        <v>#VALUE!</v>
      </c>
      <c r="AR326" s="18" t="e">
        <f>COUNTIFS('[1]Deals (investment)'!$B:$B,$A326,'[1]Deals (investment)'!$T:$T,$AW$1)+COUNTIFS('[1]Deals (investment)'!$B:$B,$A326,'[1]Deals (investment)'!$T:$T,$AX$1)+COUNTIFS('[1]Deals (investment)'!$B:$B,$A326,'[1]Deals (investment)'!$T:$T,$AY$1)</f>
        <v>#VALUE!</v>
      </c>
      <c r="AS326" s="17" t="e">
        <f>SUMIFS('[1]Deals (investment)'!$C:$C,'[1]Deals (investment)'!$B:$B,$A326)</f>
        <v>#VALUE!</v>
      </c>
      <c r="AT326" s="17" t="e">
        <f t="shared" si="44"/>
        <v>#VALUE!</v>
      </c>
      <c r="AU326" s="18" t="e">
        <f>COUNTIF('[1]Deals (Exits)'!$B:$B,A326)</f>
        <v>#VALUE!</v>
      </c>
      <c r="AV326" s="17" t="e">
        <f>SUMIFS('[1]Deals (investment)'!$C:$C,'[1]Deals (investment)'!$B:$B,$A326,'[1]Deals (investment)'!$T:$T,AV$1)</f>
        <v>#VALUE!</v>
      </c>
      <c r="AW326" s="17" t="e">
        <f>SUMIFS('[1]Deals (investment)'!$C:$C,'[1]Deals (investment)'!$B:$B,$A326,'[1]Deals (investment)'!$T:$T,AW$1)</f>
        <v>#VALUE!</v>
      </c>
      <c r="AX326" s="17" t="e">
        <f>SUMIFS('[1]Deals (investment)'!$C:$C,'[1]Deals (investment)'!$B:$B,$A326,'[1]Deals (investment)'!$T:$T,AX$1)</f>
        <v>#VALUE!</v>
      </c>
      <c r="AY326" s="17" t="e">
        <f>SUMIFS('[1]Deals (investment)'!$C:$C,'[1]Deals (investment)'!$B:$B,$A326,'[1]Deals (investment)'!$T:$T,AY$1)</f>
        <v>#VALUE!</v>
      </c>
      <c r="AZ326" s="17" t="e">
        <f>SUMIFS('[1]Deals (investment)'!$C:$C,'[1]Deals (investment)'!$B:$B,$A326,'[1]Deals (investment)'!$T:$T,AZ$1)</f>
        <v>#VALUE!</v>
      </c>
      <c r="BA326" s="17" t="e">
        <f>SUMIFS('[1]Deals (investment)'!$C:$C,'[1]Deals (investment)'!$B:$B,$A326,'[1]Deals (investment)'!$T:$T,BA$1)</f>
        <v>#VALUE!</v>
      </c>
      <c r="BB326" s="17" t="e">
        <f>SUMIFS('[1]Deals (investment)'!$C:$C,'[1]Deals (investment)'!$B:$B,$A326,'[1]Deals (investment)'!$T:$T,BB$1)</f>
        <v>#VALUE!</v>
      </c>
      <c r="BC326" s="17" t="e">
        <f>SUMIFS('[1]Deals (Exits)'!$C:$C,'[1]Deals (Exits)'!$B:$B,$A326)</f>
        <v>#VALUE!</v>
      </c>
      <c r="BD326" s="17" t="e">
        <f>SUMIFS('[1]Deals (investment)'!$C:$C,'[1]Deals (investment)'!$B:$B,$A326,'[1]Deals (investment)'!$V:$V,BD$1)</f>
        <v>#VALUE!</v>
      </c>
      <c r="BE326" s="17" t="e">
        <f>SUMIFS('[1]Deals (investment)'!$C:$C,'[1]Deals (investment)'!$B:$B,$A326,'[1]Deals (investment)'!$V:$V,BE$1)</f>
        <v>#VALUE!</v>
      </c>
      <c r="BF326" s="17" t="e">
        <f>SUMIFS('[1]Deals (investment)'!$C:$C,'[1]Deals (investment)'!$B:$B,$A326,'[1]Deals (investment)'!$V:$V,BF$1)</f>
        <v>#VALUE!</v>
      </c>
      <c r="BG326" s="17" t="e">
        <f>SUMIFS('[1]Deals (investment)'!$C:$C,'[1]Deals (investment)'!$B:$B,$A326,'[1]Deals (investment)'!$V:$V,BG$1)</f>
        <v>#VALUE!</v>
      </c>
      <c r="BH326" s="17" t="e">
        <f>SUMIFS('[1]Deals (investment)'!$C:$C,'[1]Deals (investment)'!$B:$B,$A326,'[1]Deals (investment)'!$V:$V,BH$1)</f>
        <v>#VALUE!</v>
      </c>
      <c r="BI326" s="17" t="e">
        <f>SUMIFS('[1]Deals (investment)'!$C:$C,'[1]Deals (investment)'!$B:$B,$A326,'[1]Deals (investment)'!$V:$V,BI$1)</f>
        <v>#VALUE!</v>
      </c>
      <c r="BJ326" s="17" t="e">
        <f>SUMIFS('[1]Deals (investment)'!$C:$C,'[1]Deals (investment)'!$B:$B,$A326,'[1]Deals (investment)'!$V:$V,BJ$1)</f>
        <v>#VALUE!</v>
      </c>
      <c r="BK326" s="17" t="e">
        <f>SUMIFS('[1]Deals (investment)'!$C:$C,'[1]Deals (investment)'!$B:$B,$A326,'[1]Deals (investment)'!$V:$V,BK$1)</f>
        <v>#VALUE!</v>
      </c>
      <c r="BL326" s="17" t="e">
        <f>SUMIFS('[1]Deals (investment)'!$C:$C,'[1]Deals (investment)'!$B:$B,$A326,'[1]Deals (investment)'!$V:$V,BL$1)</f>
        <v>#VALUE!</v>
      </c>
      <c r="BM326" s="17" t="e">
        <f>SUMIFS('[1]Deals (investment)'!$C:$C,'[1]Deals (investment)'!$B:$B,$A326,'[1]Deals (investment)'!$V:$V,BM$1)</f>
        <v>#VALUE!</v>
      </c>
      <c r="BN326" s="15"/>
      <c r="BO326" s="15"/>
      <c r="BP326" s="22"/>
      <c r="BQ326" s="15"/>
      <c r="BR326" s="15"/>
      <c r="BS326" s="15"/>
      <c r="BT326" s="15"/>
      <c r="BU326" s="15"/>
      <c r="BV326" s="15"/>
      <c r="BW326" s="15"/>
      <c r="BX326" s="15"/>
      <c r="BY326" s="15"/>
      <c r="BZ326" s="15"/>
      <c r="CA326" s="15"/>
      <c r="CB326" s="15"/>
      <c r="CC326" s="15"/>
      <c r="CD326" s="15" t="str">
        <f t="shared" si="47"/>
        <v>Cherehani AfricaCherehani leverages mobile based technology to provide credit, market information and financial education to women micro-entrepreneurs.Active</v>
      </c>
      <c r="CE326" s="15"/>
      <c r="CF326" s="15"/>
      <c r="CG326" s="15"/>
      <c r="CH326" s="15"/>
      <c r="CI326" s="15"/>
      <c r="CJ326" s="15"/>
      <c r="DM326">
        <v>304</v>
      </c>
    </row>
    <row r="327" spans="1:117" ht="12.75">
      <c r="A327" s="15" t="s">
        <v>2774</v>
      </c>
      <c r="B327" s="15" t="s">
        <v>2775</v>
      </c>
      <c r="C327" s="15" t="s">
        <v>58</v>
      </c>
      <c r="D327" s="16">
        <v>2017</v>
      </c>
      <c r="E327" s="15" t="s">
        <v>117</v>
      </c>
      <c r="F327" s="15" t="s">
        <v>199</v>
      </c>
      <c r="G327" s="15" t="s">
        <v>118</v>
      </c>
      <c r="H327" s="15" t="s">
        <v>118</v>
      </c>
      <c r="I327" s="15" t="s">
        <v>118</v>
      </c>
      <c r="J327" s="15"/>
      <c r="K327" s="17" t="e">
        <f t="shared" si="42"/>
        <v>#VALUE!</v>
      </c>
      <c r="L327" s="15"/>
      <c r="M327" s="18" t="e">
        <f t="shared" si="43"/>
        <v>#VALUE!</v>
      </c>
      <c r="N327" s="15"/>
      <c r="O327" s="15"/>
      <c r="P327" s="15"/>
      <c r="Q327" s="24" t="e">
        <f ca="1">_xludf.MAXIFS('[1]Deals (investment)'!A:A,'[1]Deals (investment)'!B:B,A327)</f>
        <v>#NAME?</v>
      </c>
      <c r="R327" s="15"/>
      <c r="S327" s="19"/>
      <c r="T327" s="15"/>
      <c r="U327" s="17"/>
      <c r="V327" s="15" t="s">
        <v>2776</v>
      </c>
      <c r="W327" s="15">
        <v>0</v>
      </c>
      <c r="X327" s="15" t="s">
        <v>79</v>
      </c>
      <c r="Y327" s="15" t="s">
        <v>2777</v>
      </c>
      <c r="AB327" s="32">
        <v>43506</v>
      </c>
      <c r="AC327" s="21" t="s">
        <v>2778</v>
      </c>
      <c r="AD327" s="21" t="s">
        <v>2779</v>
      </c>
      <c r="AE327" s="21" t="s">
        <v>2780</v>
      </c>
      <c r="AF327" s="21" t="s">
        <v>2781</v>
      </c>
      <c r="AG327" s="22">
        <f t="shared" ca="1" si="38"/>
        <v>0.64516129032258063</v>
      </c>
      <c r="AH327" s="15" t="str">
        <f t="shared" si="48"/>
        <v/>
      </c>
      <c r="AI327" s="22" t="str">
        <f>VLOOKUP(A327,'[1]Deals (investment)'!$B$2:$Z$1497,1,FALSE)</f>
        <v>TozzaPlus</v>
      </c>
      <c r="AJ327" s="22">
        <f>VLOOKUP(A327,'[1]Deals (investment)'!$B$2:$Z$870,15,FALSE)</f>
        <v>1</v>
      </c>
      <c r="AK327" s="17" t="e">
        <f>VLOOKUP(A327,'[1]Deals (Exits)'!B:B,1,FALSE)</f>
        <v>#N/A</v>
      </c>
      <c r="AL327" s="23">
        <f>VLOOKUP(G327,[1]Lookups!$V$3:$Y$197,4,FALSE)</f>
        <v>0</v>
      </c>
      <c r="AM327" s="17" t="str">
        <f>VLOOKUP(X327,[1]Lookups!$B$3:$C$200,2,FALSE)</f>
        <v>Other Technologies &amp; Information Technology</v>
      </c>
      <c r="AN327" s="17" t="e">
        <f>VLOOKUP(R327,[1]Lookups!$H$3:$I$69,2,FALSE)</f>
        <v>#N/A</v>
      </c>
      <c r="AO327" s="17" t="e">
        <f>VLOOKUP(T327,[1]Lookups!$H$3:$I$69,2,FALSE)</f>
        <v>#N/A</v>
      </c>
      <c r="AP327" s="17" t="e">
        <f>VLOOKUP(AN327,[1]Lookups!$N$3:$O$11,2,FALSE)</f>
        <v>#N/A</v>
      </c>
      <c r="AQ327" s="18" t="e">
        <f>COUNTIFS('[1]Deals (investment)'!$B:$B,$A327)</f>
        <v>#VALUE!</v>
      </c>
      <c r="AR327" s="18" t="e">
        <f>COUNTIFS('[1]Deals (investment)'!$B:$B,$A327,'[1]Deals (investment)'!$T:$T,$AW$1)+COUNTIFS('[1]Deals (investment)'!$B:$B,$A327,'[1]Deals (investment)'!$T:$T,$AX$1)+COUNTIFS('[1]Deals (investment)'!$B:$B,$A327,'[1]Deals (investment)'!$T:$T,$AY$1)</f>
        <v>#VALUE!</v>
      </c>
      <c r="AS327" s="17" t="e">
        <f>SUMIFS('[1]Deals (investment)'!$C:$C,'[1]Deals (investment)'!$B:$B,$A327)</f>
        <v>#VALUE!</v>
      </c>
      <c r="AT327" s="17" t="e">
        <f t="shared" si="44"/>
        <v>#VALUE!</v>
      </c>
      <c r="AU327" s="18" t="e">
        <f>COUNTIF('[1]Deals (Exits)'!$B:$B,A327)</f>
        <v>#VALUE!</v>
      </c>
      <c r="AV327" s="17" t="e">
        <f>SUMIFS('[1]Deals (investment)'!$C:$C,'[1]Deals (investment)'!$B:$B,$A327,'[1]Deals (investment)'!$T:$T,AV$1)</f>
        <v>#VALUE!</v>
      </c>
      <c r="AW327" s="17" t="e">
        <f>SUMIFS('[1]Deals (investment)'!$C:$C,'[1]Deals (investment)'!$B:$B,$A327,'[1]Deals (investment)'!$T:$T,AW$1)</f>
        <v>#VALUE!</v>
      </c>
      <c r="AX327" s="17" t="e">
        <f>SUMIFS('[1]Deals (investment)'!$C:$C,'[1]Deals (investment)'!$B:$B,$A327,'[1]Deals (investment)'!$T:$T,AX$1)</f>
        <v>#VALUE!</v>
      </c>
      <c r="AY327" s="17" t="e">
        <f>SUMIFS('[1]Deals (investment)'!$C:$C,'[1]Deals (investment)'!$B:$B,$A327,'[1]Deals (investment)'!$T:$T,AY$1)</f>
        <v>#VALUE!</v>
      </c>
      <c r="AZ327" s="17" t="e">
        <f>SUMIFS('[1]Deals (investment)'!$C:$C,'[1]Deals (investment)'!$B:$B,$A327,'[1]Deals (investment)'!$T:$T,AZ$1)</f>
        <v>#VALUE!</v>
      </c>
      <c r="BA327" s="17" t="e">
        <f>SUMIFS('[1]Deals (investment)'!$C:$C,'[1]Deals (investment)'!$B:$B,$A327,'[1]Deals (investment)'!$T:$T,BA$1)</f>
        <v>#VALUE!</v>
      </c>
      <c r="BB327" s="17" t="e">
        <f>SUMIFS('[1]Deals (investment)'!$C:$C,'[1]Deals (investment)'!$B:$B,$A327,'[1]Deals (investment)'!$T:$T,BB$1)</f>
        <v>#VALUE!</v>
      </c>
      <c r="BC327" s="17" t="e">
        <f>SUMIFS('[1]Deals (Exits)'!$C:$C,'[1]Deals (Exits)'!$B:$B,$A327)</f>
        <v>#VALUE!</v>
      </c>
      <c r="BD327" s="17" t="e">
        <f>SUMIFS('[1]Deals (investment)'!$C:$C,'[1]Deals (investment)'!$B:$B,$A327,'[1]Deals (investment)'!$V:$V,BD$1)</f>
        <v>#VALUE!</v>
      </c>
      <c r="BE327" s="17" t="e">
        <f>SUMIFS('[1]Deals (investment)'!$C:$C,'[1]Deals (investment)'!$B:$B,$A327,'[1]Deals (investment)'!$V:$V,BE$1)</f>
        <v>#VALUE!</v>
      </c>
      <c r="BF327" s="17" t="e">
        <f>SUMIFS('[1]Deals (investment)'!$C:$C,'[1]Deals (investment)'!$B:$B,$A327,'[1]Deals (investment)'!$V:$V,BF$1)</f>
        <v>#VALUE!</v>
      </c>
      <c r="BG327" s="17" t="e">
        <f>SUMIFS('[1]Deals (investment)'!$C:$C,'[1]Deals (investment)'!$B:$B,$A327,'[1]Deals (investment)'!$V:$V,BG$1)</f>
        <v>#VALUE!</v>
      </c>
      <c r="BH327" s="17" t="e">
        <f>SUMIFS('[1]Deals (investment)'!$C:$C,'[1]Deals (investment)'!$B:$B,$A327,'[1]Deals (investment)'!$V:$V,BH$1)</f>
        <v>#VALUE!</v>
      </c>
      <c r="BI327" s="17" t="e">
        <f>SUMIFS('[1]Deals (investment)'!$C:$C,'[1]Deals (investment)'!$B:$B,$A327,'[1]Deals (investment)'!$V:$V,BI$1)</f>
        <v>#VALUE!</v>
      </c>
      <c r="BJ327" s="17" t="e">
        <f>SUMIFS('[1]Deals (investment)'!$C:$C,'[1]Deals (investment)'!$B:$B,$A327,'[1]Deals (investment)'!$V:$V,BJ$1)</f>
        <v>#VALUE!</v>
      </c>
      <c r="BK327" s="17" t="e">
        <f>SUMIFS('[1]Deals (investment)'!$C:$C,'[1]Deals (investment)'!$B:$B,$A327,'[1]Deals (investment)'!$V:$V,BK$1)</f>
        <v>#VALUE!</v>
      </c>
      <c r="BL327" s="17" t="e">
        <f>SUMIFS('[1]Deals (investment)'!$C:$C,'[1]Deals (investment)'!$B:$B,$A327,'[1]Deals (investment)'!$V:$V,BL$1)</f>
        <v>#VALUE!</v>
      </c>
      <c r="BM327" s="17" t="e">
        <f>SUMIFS('[1]Deals (investment)'!$C:$C,'[1]Deals (investment)'!$B:$B,$A327,'[1]Deals (investment)'!$V:$V,BM$1)</f>
        <v>#VALUE!</v>
      </c>
      <c r="BN327" s="15"/>
      <c r="BO327" s="15"/>
      <c r="BP327" s="22"/>
      <c r="BQ327" s="15"/>
      <c r="BR327" s="15"/>
      <c r="BS327" s="15"/>
      <c r="BT327" s="15"/>
      <c r="BU327" s="15"/>
      <c r="BV327" s="15"/>
      <c r="BW327" s="15"/>
      <c r="BX327" s="15"/>
      <c r="BY327" s="15"/>
      <c r="BZ327" s="15"/>
      <c r="CA327" s="15"/>
      <c r="CB327" s="15"/>
      <c r="CC327" s="15"/>
      <c r="CD327" s="15"/>
      <c r="CE327" s="15"/>
      <c r="CF327" s="15"/>
      <c r="CG327" s="15"/>
      <c r="CH327" s="15"/>
      <c r="CI327" s="15"/>
      <c r="CJ327" s="15"/>
    </row>
    <row r="328" spans="1:117" ht="12.75">
      <c r="A328" s="15" t="s">
        <v>2782</v>
      </c>
      <c r="B328" s="15" t="s">
        <v>2783</v>
      </c>
      <c r="C328" s="15" t="s">
        <v>58</v>
      </c>
      <c r="D328" s="16">
        <v>2018</v>
      </c>
      <c r="E328" s="15" t="s">
        <v>59</v>
      </c>
      <c r="F328" s="15" t="s">
        <v>199</v>
      </c>
      <c r="G328" s="15" t="s">
        <v>61</v>
      </c>
      <c r="H328" s="15" t="s">
        <v>61</v>
      </c>
      <c r="I328" s="15" t="s">
        <v>61</v>
      </c>
      <c r="J328" s="15"/>
      <c r="K328" s="17" t="e">
        <f t="shared" si="42"/>
        <v>#VALUE!</v>
      </c>
      <c r="L328" s="15"/>
      <c r="M328" s="18" t="e">
        <f t="shared" si="43"/>
        <v>#VALUE!</v>
      </c>
      <c r="N328" s="15"/>
      <c r="O328" s="15"/>
      <c r="P328" s="15"/>
      <c r="Q328" s="15"/>
      <c r="R328" s="15" t="s">
        <v>199</v>
      </c>
      <c r="S328" s="19" t="s">
        <v>199</v>
      </c>
      <c r="T328" s="15" t="s">
        <v>199</v>
      </c>
      <c r="U328" s="17" t="s">
        <v>199</v>
      </c>
      <c r="V328" s="15" t="s">
        <v>2784</v>
      </c>
      <c r="W328" s="15">
        <v>1</v>
      </c>
      <c r="X328" s="15" t="s">
        <v>64</v>
      </c>
      <c r="Y328" s="15" t="s">
        <v>2785</v>
      </c>
      <c r="AB328" s="32">
        <v>43506</v>
      </c>
      <c r="AC328" s="21" t="s">
        <v>2786</v>
      </c>
      <c r="AD328" s="21" t="s">
        <v>2787</v>
      </c>
      <c r="AE328" s="21" t="s">
        <v>2788</v>
      </c>
      <c r="AF328" s="27" t="s">
        <v>2789</v>
      </c>
      <c r="AG328" s="22">
        <f t="shared" si="38"/>
        <v>0.74193548387096775</v>
      </c>
      <c r="AH328" s="15" t="e">
        <f t="shared" si="48"/>
        <v>#VALUE!</v>
      </c>
      <c r="AI328" s="22" t="str">
        <f>VLOOKUP(A328,'[1]Deals (investment)'!$B$2:$Z$1497,1,FALSE)</f>
        <v>RentSmallSmall</v>
      </c>
      <c r="AJ328" s="22">
        <f>VLOOKUP(A328,'[1]Deals (investment)'!$B$2:$Z$870,15,FALSE)</f>
        <v>1</v>
      </c>
      <c r="AK328" s="17" t="e">
        <f>VLOOKUP(A328,'[1]Deals (Exits)'!B:B,1,FALSE)</f>
        <v>#N/A</v>
      </c>
      <c r="AL328" s="23">
        <f>VLOOKUP(G328,[1]Lookups!$V$3:$Y$197,4,FALSE)</f>
        <v>0</v>
      </c>
      <c r="AM328" s="17" t="str">
        <f>VLOOKUP(X328,[1]Lookups!$B$3:$C$200,2,FALSE)</f>
        <v>E-commerce &amp; Retail</v>
      </c>
      <c r="AN328" s="17" t="e">
        <f>VLOOKUP(R328,[1]Lookups!$H$3:$I$69,2,FALSE)</f>
        <v>#N/A</v>
      </c>
      <c r="AO328" s="17" t="e">
        <f>VLOOKUP(T328,[1]Lookups!$H$3:$I$69,2,FALSE)</f>
        <v>#N/A</v>
      </c>
      <c r="AP328" s="17" t="e">
        <f>VLOOKUP(AN328,[1]Lookups!$N$3:$O$11,2,FALSE)</f>
        <v>#N/A</v>
      </c>
      <c r="AQ328" s="18" t="e">
        <f>COUNTIFS('[1]Deals (investment)'!$B:$B,$A328)</f>
        <v>#VALUE!</v>
      </c>
      <c r="AR328" s="18" t="e">
        <f>COUNTIFS('[1]Deals (investment)'!$B:$B,$A328,'[1]Deals (investment)'!$T:$T,$AW$1)+COUNTIFS('[1]Deals (investment)'!$B:$B,$A328,'[1]Deals (investment)'!$T:$T,$AX$1)+COUNTIFS('[1]Deals (investment)'!$B:$B,$A328,'[1]Deals (investment)'!$T:$T,$AY$1)</f>
        <v>#VALUE!</v>
      </c>
      <c r="AS328" s="17" t="e">
        <f>SUMIFS('[1]Deals (investment)'!$C:$C,'[1]Deals (investment)'!$B:$B,$A328)</f>
        <v>#VALUE!</v>
      </c>
      <c r="AT328" s="17" t="e">
        <f t="shared" si="44"/>
        <v>#VALUE!</v>
      </c>
      <c r="AU328" s="18" t="e">
        <f>COUNTIF('[1]Deals (Exits)'!$B:$B,A328)</f>
        <v>#VALUE!</v>
      </c>
      <c r="AV328" s="17" t="e">
        <f>SUMIFS('[1]Deals (investment)'!$C:$C,'[1]Deals (investment)'!$B:$B,$A328,'[1]Deals (investment)'!$T:$T,AV$1)</f>
        <v>#VALUE!</v>
      </c>
      <c r="AW328" s="17" t="e">
        <f>SUMIFS('[1]Deals (investment)'!$C:$C,'[1]Deals (investment)'!$B:$B,$A328,'[1]Deals (investment)'!$T:$T,AW$1)</f>
        <v>#VALUE!</v>
      </c>
      <c r="AX328" s="17" t="e">
        <f>SUMIFS('[1]Deals (investment)'!$C:$C,'[1]Deals (investment)'!$B:$B,$A328,'[1]Deals (investment)'!$T:$T,AX$1)</f>
        <v>#VALUE!</v>
      </c>
      <c r="AY328" s="17" t="e">
        <f>SUMIFS('[1]Deals (investment)'!$C:$C,'[1]Deals (investment)'!$B:$B,$A328,'[1]Deals (investment)'!$T:$T,AY$1)</f>
        <v>#VALUE!</v>
      </c>
      <c r="AZ328" s="17" t="e">
        <f>SUMIFS('[1]Deals (investment)'!$C:$C,'[1]Deals (investment)'!$B:$B,$A328,'[1]Deals (investment)'!$T:$T,AZ$1)</f>
        <v>#VALUE!</v>
      </c>
      <c r="BA328" s="17" t="e">
        <f>SUMIFS('[1]Deals (investment)'!$C:$C,'[1]Deals (investment)'!$B:$B,$A328,'[1]Deals (investment)'!$T:$T,BA$1)</f>
        <v>#VALUE!</v>
      </c>
      <c r="BB328" s="17" t="e">
        <f>SUMIFS('[1]Deals (investment)'!$C:$C,'[1]Deals (investment)'!$B:$B,$A328,'[1]Deals (investment)'!$T:$T,BB$1)</f>
        <v>#VALUE!</v>
      </c>
      <c r="BC328" s="17" t="e">
        <f>SUMIFS('[1]Deals (Exits)'!$C:$C,'[1]Deals (Exits)'!$B:$B,$A328)</f>
        <v>#VALUE!</v>
      </c>
      <c r="BD328" s="17" t="e">
        <f>SUMIFS('[1]Deals (investment)'!$C:$C,'[1]Deals (investment)'!$B:$B,$A328,'[1]Deals (investment)'!$V:$V,BD$1)</f>
        <v>#VALUE!</v>
      </c>
      <c r="BE328" s="17" t="e">
        <f>SUMIFS('[1]Deals (investment)'!$C:$C,'[1]Deals (investment)'!$B:$B,$A328,'[1]Deals (investment)'!$V:$V,BE$1)</f>
        <v>#VALUE!</v>
      </c>
      <c r="BF328" s="17" t="e">
        <f>SUMIFS('[1]Deals (investment)'!$C:$C,'[1]Deals (investment)'!$B:$B,$A328,'[1]Deals (investment)'!$V:$V,BF$1)</f>
        <v>#VALUE!</v>
      </c>
      <c r="BG328" s="17" t="e">
        <f>SUMIFS('[1]Deals (investment)'!$C:$C,'[1]Deals (investment)'!$B:$B,$A328,'[1]Deals (investment)'!$V:$V,BG$1)</f>
        <v>#VALUE!</v>
      </c>
      <c r="BH328" s="17" t="e">
        <f>SUMIFS('[1]Deals (investment)'!$C:$C,'[1]Deals (investment)'!$B:$B,$A328,'[1]Deals (investment)'!$V:$V,BH$1)</f>
        <v>#VALUE!</v>
      </c>
      <c r="BI328" s="17" t="e">
        <f>SUMIFS('[1]Deals (investment)'!$C:$C,'[1]Deals (investment)'!$B:$B,$A328,'[1]Deals (investment)'!$V:$V,BI$1)</f>
        <v>#VALUE!</v>
      </c>
      <c r="BJ328" s="17" t="e">
        <f>SUMIFS('[1]Deals (investment)'!$C:$C,'[1]Deals (investment)'!$B:$B,$A328,'[1]Deals (investment)'!$V:$V,BJ$1)</f>
        <v>#VALUE!</v>
      </c>
      <c r="BK328" s="17" t="e">
        <f>SUMIFS('[1]Deals (investment)'!$C:$C,'[1]Deals (investment)'!$B:$B,$A328,'[1]Deals (investment)'!$V:$V,BK$1)</f>
        <v>#VALUE!</v>
      </c>
      <c r="BL328" s="17" t="e">
        <f>SUMIFS('[1]Deals (investment)'!$C:$C,'[1]Deals (investment)'!$B:$B,$A328,'[1]Deals (investment)'!$V:$V,BL$1)</f>
        <v>#VALUE!</v>
      </c>
      <c r="BM328" s="17" t="e">
        <f>SUMIFS('[1]Deals (investment)'!$C:$C,'[1]Deals (investment)'!$B:$B,$A328,'[1]Deals (investment)'!$V:$V,BM$1)</f>
        <v>#VALUE!</v>
      </c>
      <c r="BN328" s="15"/>
      <c r="BO328" s="15"/>
      <c r="BP328" s="22"/>
      <c r="BQ328" s="15"/>
      <c r="BR328" s="15"/>
      <c r="BS328" s="15"/>
      <c r="BT328" s="15"/>
      <c r="BU328" s="15"/>
      <c r="BV328" s="15"/>
      <c r="BW328" s="15"/>
      <c r="BX328" s="15"/>
      <c r="BY328" s="15"/>
      <c r="BZ328" s="15"/>
      <c r="CA328" s="15"/>
      <c r="CB328" s="15"/>
      <c r="CC328" s="15"/>
      <c r="CD328" s="15" t="str">
        <f t="shared" ref="CD328:CD331" si="49">CONCATENATE(A328,B328,C328)</f>
        <v>RentSmallSmallRent Small Small Ltd. is a technology based property rental solution. Our vision is to improve rental experience and increase occupancy rate in Nigeria. We do this by work with good property owners to make their properties quickly rentable, and profitable, yet liveable and affordable to tenantsActive</v>
      </c>
      <c r="CE328" s="15"/>
      <c r="CF328" s="15"/>
      <c r="CG328" s="15"/>
      <c r="CH328" s="15"/>
      <c r="CI328" s="15"/>
      <c r="CJ328" s="15"/>
    </row>
    <row r="329" spans="1:117" ht="12.75">
      <c r="A329" s="15" t="s">
        <v>2790</v>
      </c>
      <c r="B329" s="15" t="s">
        <v>2791</v>
      </c>
      <c r="C329" s="15" t="s">
        <v>58</v>
      </c>
      <c r="D329" s="16">
        <v>2018</v>
      </c>
      <c r="E329" s="15" t="s">
        <v>59</v>
      </c>
      <c r="F329" s="15"/>
      <c r="G329" s="15" t="s">
        <v>61</v>
      </c>
      <c r="H329" s="15" t="s">
        <v>61</v>
      </c>
      <c r="I329" s="15" t="s">
        <v>61</v>
      </c>
      <c r="J329" s="15"/>
      <c r="K329" s="17" t="e">
        <f t="shared" si="42"/>
        <v>#VALUE!</v>
      </c>
      <c r="L329" s="15"/>
      <c r="M329" s="18" t="e">
        <f t="shared" si="43"/>
        <v>#VALUE!</v>
      </c>
      <c r="N329" s="15"/>
      <c r="O329" s="15"/>
      <c r="P329" s="15"/>
      <c r="Q329" s="24">
        <v>43344</v>
      </c>
      <c r="R329" s="15" t="s">
        <v>1490</v>
      </c>
      <c r="S329" s="19">
        <v>50000</v>
      </c>
      <c r="T329" s="15" t="s">
        <v>1490</v>
      </c>
      <c r="U329" s="17">
        <v>50000</v>
      </c>
      <c r="V329" s="15" t="s">
        <v>2792</v>
      </c>
      <c r="W329" s="15">
        <v>0</v>
      </c>
      <c r="X329" s="15" t="s">
        <v>158</v>
      </c>
      <c r="Y329" s="15" t="s">
        <v>2793</v>
      </c>
      <c r="AB329" s="20"/>
      <c r="AC329" s="15"/>
      <c r="AD329" s="15"/>
      <c r="AE329" s="15"/>
      <c r="AF329" s="15"/>
      <c r="AG329" s="22">
        <f t="shared" si="38"/>
        <v>0.58064516129032262</v>
      </c>
      <c r="AH329" s="15" t="str">
        <f t="shared" si="48"/>
        <v/>
      </c>
      <c r="AI329" s="22" t="str">
        <f>VLOOKUP(A329,'[1]Deals (investment)'!$B$2:$Z$1497,1,FALSE)</f>
        <v>DARA</v>
      </c>
      <c r="AJ329" s="22">
        <f>VLOOKUP(A329,'[1]Deals (investment)'!$B$2:$Z$870,15,FALSE)</f>
        <v>1</v>
      </c>
      <c r="AK329" s="17" t="e">
        <f>VLOOKUP(A329,'[1]Deals (Exits)'!B:B,1,FALSE)</f>
        <v>#N/A</v>
      </c>
      <c r="AL329" s="23">
        <f>VLOOKUP(G329,[1]Lookups!$V$3:$Y$197,4,FALSE)</f>
        <v>0</v>
      </c>
      <c r="AM329" s="17" t="str">
        <f>VLOOKUP(X329,[1]Lookups!$B$3:$C$200,2,FALSE)</f>
        <v>Financial Services</v>
      </c>
      <c r="AN329" s="17" t="str">
        <f>VLOOKUP(R329,[1]Lookups!$H$3:$I$69,2,FALSE)</f>
        <v>2. Seed</v>
      </c>
      <c r="AO329" s="17" t="str">
        <f>VLOOKUP(T329,[1]Lookups!$H$3:$I$69,2,FALSE)</f>
        <v>2. Seed</v>
      </c>
      <c r="AP329" s="17" t="str">
        <f>VLOOKUP(AN329,[1]Lookups!$N$3:$O$11,2,FALSE)</f>
        <v>Early</v>
      </c>
      <c r="AQ329" s="18" t="e">
        <f>COUNTIFS('[1]Deals (investment)'!$B:$B,$A329)</f>
        <v>#VALUE!</v>
      </c>
      <c r="AR329" s="18" t="e">
        <f>COUNTIFS('[1]Deals (investment)'!$B:$B,$A329,'[1]Deals (investment)'!$T:$T,$AW$1)+COUNTIFS('[1]Deals (investment)'!$B:$B,$A329,'[1]Deals (investment)'!$T:$T,$AX$1)+COUNTIFS('[1]Deals (investment)'!$B:$B,$A329,'[1]Deals (investment)'!$T:$T,$AY$1)</f>
        <v>#VALUE!</v>
      </c>
      <c r="AS329" s="17" t="e">
        <f>SUMIFS('[1]Deals (investment)'!$C:$C,'[1]Deals (investment)'!$B:$B,$A329)</f>
        <v>#VALUE!</v>
      </c>
      <c r="AT329" s="17" t="e">
        <f t="shared" si="44"/>
        <v>#VALUE!</v>
      </c>
      <c r="AU329" s="18" t="e">
        <f>COUNTIF('[1]Deals (Exits)'!$B:$B,A329)</f>
        <v>#VALUE!</v>
      </c>
      <c r="AV329" s="17" t="e">
        <f>SUMIFS('[1]Deals (investment)'!$C:$C,'[1]Deals (investment)'!$B:$B,$A329,'[1]Deals (investment)'!$T:$T,AV$1)</f>
        <v>#VALUE!</v>
      </c>
      <c r="AW329" s="17" t="e">
        <f>SUMIFS('[1]Deals (investment)'!$C:$C,'[1]Deals (investment)'!$B:$B,$A329,'[1]Deals (investment)'!$T:$T,AW$1)</f>
        <v>#VALUE!</v>
      </c>
      <c r="AX329" s="17" t="e">
        <f>SUMIFS('[1]Deals (investment)'!$C:$C,'[1]Deals (investment)'!$B:$B,$A329,'[1]Deals (investment)'!$T:$T,AX$1)</f>
        <v>#VALUE!</v>
      </c>
      <c r="AY329" s="17" t="e">
        <f>SUMIFS('[1]Deals (investment)'!$C:$C,'[1]Deals (investment)'!$B:$B,$A329,'[1]Deals (investment)'!$T:$T,AY$1)</f>
        <v>#VALUE!</v>
      </c>
      <c r="AZ329" s="17" t="e">
        <f>SUMIFS('[1]Deals (investment)'!$C:$C,'[1]Deals (investment)'!$B:$B,$A329,'[1]Deals (investment)'!$T:$T,AZ$1)</f>
        <v>#VALUE!</v>
      </c>
      <c r="BA329" s="17" t="e">
        <f>SUMIFS('[1]Deals (investment)'!$C:$C,'[1]Deals (investment)'!$B:$B,$A329,'[1]Deals (investment)'!$T:$T,BA$1)</f>
        <v>#VALUE!</v>
      </c>
      <c r="BB329" s="17" t="e">
        <f>SUMIFS('[1]Deals (investment)'!$C:$C,'[1]Deals (investment)'!$B:$B,$A329,'[1]Deals (investment)'!$T:$T,BB$1)</f>
        <v>#VALUE!</v>
      </c>
      <c r="BC329" s="17" t="e">
        <f>SUMIFS('[1]Deals (Exits)'!$C:$C,'[1]Deals (Exits)'!$B:$B,$A329)</f>
        <v>#VALUE!</v>
      </c>
      <c r="BD329" s="17" t="e">
        <f>SUMIFS('[1]Deals (investment)'!$C:$C,'[1]Deals (investment)'!$B:$B,$A329,'[1]Deals (investment)'!$V:$V,BD$1)</f>
        <v>#VALUE!</v>
      </c>
      <c r="BE329" s="17" t="e">
        <f>SUMIFS('[1]Deals (investment)'!$C:$C,'[1]Deals (investment)'!$B:$B,$A329,'[1]Deals (investment)'!$V:$V,BE$1)</f>
        <v>#VALUE!</v>
      </c>
      <c r="BF329" s="17" t="e">
        <f>SUMIFS('[1]Deals (investment)'!$C:$C,'[1]Deals (investment)'!$B:$B,$A329,'[1]Deals (investment)'!$V:$V,BF$1)</f>
        <v>#VALUE!</v>
      </c>
      <c r="BG329" s="17" t="e">
        <f>SUMIFS('[1]Deals (investment)'!$C:$C,'[1]Deals (investment)'!$B:$B,$A329,'[1]Deals (investment)'!$V:$V,BG$1)</f>
        <v>#VALUE!</v>
      </c>
      <c r="BH329" s="17" t="e">
        <f>SUMIFS('[1]Deals (investment)'!$C:$C,'[1]Deals (investment)'!$B:$B,$A329,'[1]Deals (investment)'!$V:$V,BH$1)</f>
        <v>#VALUE!</v>
      </c>
      <c r="BI329" s="17" t="e">
        <f>SUMIFS('[1]Deals (investment)'!$C:$C,'[1]Deals (investment)'!$B:$B,$A329,'[1]Deals (investment)'!$V:$V,BI$1)</f>
        <v>#VALUE!</v>
      </c>
      <c r="BJ329" s="17" t="e">
        <f>SUMIFS('[1]Deals (investment)'!$C:$C,'[1]Deals (investment)'!$B:$B,$A329,'[1]Deals (investment)'!$V:$V,BJ$1)</f>
        <v>#VALUE!</v>
      </c>
      <c r="BK329" s="17" t="e">
        <f>SUMIFS('[1]Deals (investment)'!$C:$C,'[1]Deals (investment)'!$B:$B,$A329,'[1]Deals (investment)'!$V:$V,BK$1)</f>
        <v>#VALUE!</v>
      </c>
      <c r="BL329" s="17" t="e">
        <f>SUMIFS('[1]Deals (investment)'!$C:$C,'[1]Deals (investment)'!$B:$B,$A329,'[1]Deals (investment)'!$V:$V,BL$1)</f>
        <v>#VALUE!</v>
      </c>
      <c r="BM329" s="17" t="e">
        <f>SUMIFS('[1]Deals (investment)'!$C:$C,'[1]Deals (investment)'!$B:$B,$A329,'[1]Deals (investment)'!$V:$V,BM$1)</f>
        <v>#VALUE!</v>
      </c>
      <c r="BN329" s="15"/>
      <c r="BO329" s="15"/>
      <c r="BP329" s="22"/>
      <c r="BQ329" s="15"/>
      <c r="BR329" s="15"/>
      <c r="BS329" s="15"/>
      <c r="BT329" s="15"/>
      <c r="BU329" s="15"/>
      <c r="BV329" s="15"/>
      <c r="BW329" s="15"/>
      <c r="BX329" s="15"/>
      <c r="BY329" s="15"/>
      <c r="BZ329" s="15"/>
      <c r="CA329" s="15"/>
      <c r="CB329" s="15"/>
      <c r="CC329" s="15"/>
      <c r="CD329" s="15" t="str">
        <f t="shared" si="49"/>
        <v>DARAFund raiser saving and contribution an online app that enables people save for longterm or short term projectsActive</v>
      </c>
      <c r="CE329" s="15"/>
      <c r="CF329" s="15"/>
      <c r="CG329" s="15"/>
      <c r="CH329" s="15"/>
      <c r="CI329" s="15"/>
      <c r="CJ329" s="15"/>
    </row>
    <row r="330" spans="1:117" ht="12.75">
      <c r="A330" s="15" t="s">
        <v>2794</v>
      </c>
      <c r="B330" s="15" t="s">
        <v>2795</v>
      </c>
      <c r="C330" s="15" t="s">
        <v>58</v>
      </c>
      <c r="D330" s="16">
        <v>2016</v>
      </c>
      <c r="E330" s="15" t="s">
        <v>59</v>
      </c>
      <c r="F330" s="15"/>
      <c r="G330" s="15" t="s">
        <v>61</v>
      </c>
      <c r="H330" s="15" t="s">
        <v>61</v>
      </c>
      <c r="I330" s="15" t="s">
        <v>61</v>
      </c>
      <c r="J330" s="15"/>
      <c r="K330" s="17" t="e">
        <f t="shared" si="42"/>
        <v>#VALUE!</v>
      </c>
      <c r="L330" s="15"/>
      <c r="M330" s="18" t="e">
        <f t="shared" si="43"/>
        <v>#VALUE!</v>
      </c>
      <c r="N330" s="15"/>
      <c r="O330" s="15"/>
      <c r="P330" s="15"/>
      <c r="Q330" s="15"/>
      <c r="R330" s="15"/>
      <c r="S330" s="19"/>
      <c r="T330" s="15"/>
      <c r="U330" s="17"/>
      <c r="V330" s="15" t="s">
        <v>2796</v>
      </c>
      <c r="W330" s="15"/>
      <c r="X330" s="15" t="s">
        <v>2797</v>
      </c>
      <c r="Y330" s="15" t="s">
        <v>2798</v>
      </c>
      <c r="AB330" s="32">
        <v>43506</v>
      </c>
      <c r="AC330" s="21" t="s">
        <v>2799</v>
      </c>
      <c r="AD330" s="21" t="s">
        <v>2800</v>
      </c>
      <c r="AE330" s="21" t="s">
        <v>2801</v>
      </c>
      <c r="AF330" s="15"/>
      <c r="AG330" s="22">
        <f t="shared" si="38"/>
        <v>0.5161290322580645</v>
      </c>
      <c r="AH330" s="15" t="str">
        <f t="shared" si="48"/>
        <v/>
      </c>
      <c r="AI330" s="22" t="str">
        <f>VLOOKUP(A330,'[1]Deals (investment)'!$B$2:$Z$1497,1,FALSE)</f>
        <v>iFixng</v>
      </c>
      <c r="AJ330" s="22">
        <f>VLOOKUP(A330,'[1]Deals (investment)'!$B$2:$Z$870,15,FALSE)</f>
        <v>1</v>
      </c>
      <c r="AK330" s="17" t="e">
        <f>VLOOKUP(A330,'[1]Deals (Exits)'!B:B,1,FALSE)</f>
        <v>#N/A</v>
      </c>
      <c r="AL330" s="23">
        <f>VLOOKUP(G330,[1]Lookups!$V$3:$Y$197,4,FALSE)</f>
        <v>0</v>
      </c>
      <c r="AM330" s="17" t="str">
        <f>VLOOKUP(X330,[1]Lookups!$B$3:$C$200,2,FALSE)</f>
        <v>Employment, Talent &amp; Labour</v>
      </c>
      <c r="AN330" s="17" t="e">
        <f>VLOOKUP(R330,[1]Lookups!$H$3:$I$69,2,FALSE)</f>
        <v>#N/A</v>
      </c>
      <c r="AO330" s="17" t="e">
        <f>VLOOKUP(T330,[1]Lookups!$H$3:$I$69,2,FALSE)</f>
        <v>#N/A</v>
      </c>
      <c r="AP330" s="17" t="e">
        <f>VLOOKUP(AN330,[1]Lookups!$N$3:$O$11,2,FALSE)</f>
        <v>#N/A</v>
      </c>
      <c r="AQ330" s="18" t="e">
        <f>COUNTIFS('[1]Deals (investment)'!$B:$B,$A330)</f>
        <v>#VALUE!</v>
      </c>
      <c r="AR330" s="18" t="e">
        <f>COUNTIFS('[1]Deals (investment)'!$B:$B,$A330,'[1]Deals (investment)'!$T:$T,$AW$1)+COUNTIFS('[1]Deals (investment)'!$B:$B,$A330,'[1]Deals (investment)'!$T:$T,$AX$1)+COUNTIFS('[1]Deals (investment)'!$B:$B,$A330,'[1]Deals (investment)'!$T:$T,$AY$1)</f>
        <v>#VALUE!</v>
      </c>
      <c r="AS330" s="17" t="e">
        <f>SUMIFS('[1]Deals (investment)'!$C:$C,'[1]Deals (investment)'!$B:$B,$A330)</f>
        <v>#VALUE!</v>
      </c>
      <c r="AT330" s="17" t="e">
        <f t="shared" si="44"/>
        <v>#VALUE!</v>
      </c>
      <c r="AU330" s="18" t="e">
        <f>COUNTIF('[1]Deals (Exits)'!$B:$B,A330)</f>
        <v>#VALUE!</v>
      </c>
      <c r="AV330" s="17" t="e">
        <f>SUMIFS('[1]Deals (investment)'!$C:$C,'[1]Deals (investment)'!$B:$B,$A330,'[1]Deals (investment)'!$T:$T,AV$1)</f>
        <v>#VALUE!</v>
      </c>
      <c r="AW330" s="17" t="e">
        <f>SUMIFS('[1]Deals (investment)'!$C:$C,'[1]Deals (investment)'!$B:$B,$A330,'[1]Deals (investment)'!$T:$T,AW$1)</f>
        <v>#VALUE!</v>
      </c>
      <c r="AX330" s="17" t="e">
        <f>SUMIFS('[1]Deals (investment)'!$C:$C,'[1]Deals (investment)'!$B:$B,$A330,'[1]Deals (investment)'!$T:$T,AX$1)</f>
        <v>#VALUE!</v>
      </c>
      <c r="AY330" s="17" t="e">
        <f>SUMIFS('[1]Deals (investment)'!$C:$C,'[1]Deals (investment)'!$B:$B,$A330,'[1]Deals (investment)'!$T:$T,AY$1)</f>
        <v>#VALUE!</v>
      </c>
      <c r="AZ330" s="17" t="e">
        <f>SUMIFS('[1]Deals (investment)'!$C:$C,'[1]Deals (investment)'!$B:$B,$A330,'[1]Deals (investment)'!$T:$T,AZ$1)</f>
        <v>#VALUE!</v>
      </c>
      <c r="BA330" s="17" t="e">
        <f>SUMIFS('[1]Deals (investment)'!$C:$C,'[1]Deals (investment)'!$B:$B,$A330,'[1]Deals (investment)'!$T:$T,BA$1)</f>
        <v>#VALUE!</v>
      </c>
      <c r="BB330" s="17" t="e">
        <f>SUMIFS('[1]Deals (investment)'!$C:$C,'[1]Deals (investment)'!$B:$B,$A330,'[1]Deals (investment)'!$T:$T,BB$1)</f>
        <v>#VALUE!</v>
      </c>
      <c r="BC330" s="17" t="e">
        <f>SUMIFS('[1]Deals (Exits)'!$C:$C,'[1]Deals (Exits)'!$B:$B,$A330)</f>
        <v>#VALUE!</v>
      </c>
      <c r="BD330" s="17" t="e">
        <f>SUMIFS('[1]Deals (investment)'!$C:$C,'[1]Deals (investment)'!$B:$B,$A330,'[1]Deals (investment)'!$V:$V,BD$1)</f>
        <v>#VALUE!</v>
      </c>
      <c r="BE330" s="17" t="e">
        <f>SUMIFS('[1]Deals (investment)'!$C:$C,'[1]Deals (investment)'!$B:$B,$A330,'[1]Deals (investment)'!$V:$V,BE$1)</f>
        <v>#VALUE!</v>
      </c>
      <c r="BF330" s="17" t="e">
        <f>SUMIFS('[1]Deals (investment)'!$C:$C,'[1]Deals (investment)'!$B:$B,$A330,'[1]Deals (investment)'!$V:$V,BF$1)</f>
        <v>#VALUE!</v>
      </c>
      <c r="BG330" s="17" t="e">
        <f>SUMIFS('[1]Deals (investment)'!$C:$C,'[1]Deals (investment)'!$B:$B,$A330,'[1]Deals (investment)'!$V:$V,BG$1)</f>
        <v>#VALUE!</v>
      </c>
      <c r="BH330" s="17" t="e">
        <f>SUMIFS('[1]Deals (investment)'!$C:$C,'[1]Deals (investment)'!$B:$B,$A330,'[1]Deals (investment)'!$V:$V,BH$1)</f>
        <v>#VALUE!</v>
      </c>
      <c r="BI330" s="17" t="e">
        <f>SUMIFS('[1]Deals (investment)'!$C:$C,'[1]Deals (investment)'!$B:$B,$A330,'[1]Deals (investment)'!$V:$V,BI$1)</f>
        <v>#VALUE!</v>
      </c>
      <c r="BJ330" s="17" t="e">
        <f>SUMIFS('[1]Deals (investment)'!$C:$C,'[1]Deals (investment)'!$B:$B,$A330,'[1]Deals (investment)'!$V:$V,BJ$1)</f>
        <v>#VALUE!</v>
      </c>
      <c r="BK330" s="17" t="e">
        <f>SUMIFS('[1]Deals (investment)'!$C:$C,'[1]Deals (investment)'!$B:$B,$A330,'[1]Deals (investment)'!$V:$V,BK$1)</f>
        <v>#VALUE!</v>
      </c>
      <c r="BL330" s="17" t="e">
        <f>SUMIFS('[1]Deals (investment)'!$C:$C,'[1]Deals (investment)'!$B:$B,$A330,'[1]Deals (investment)'!$V:$V,BL$1)</f>
        <v>#VALUE!</v>
      </c>
      <c r="BM330" s="17" t="e">
        <f>SUMIFS('[1]Deals (investment)'!$C:$C,'[1]Deals (investment)'!$B:$B,$A330,'[1]Deals (investment)'!$V:$V,BM$1)</f>
        <v>#VALUE!</v>
      </c>
      <c r="BN330" s="15"/>
      <c r="BO330" s="15"/>
      <c r="BP330" s="22"/>
      <c r="BQ330" s="15"/>
      <c r="BR330" s="15"/>
      <c r="BS330" s="15"/>
      <c r="BT330" s="15"/>
      <c r="BU330" s="15"/>
      <c r="BV330" s="15"/>
      <c r="BW330" s="15"/>
      <c r="BX330" s="15"/>
      <c r="BY330" s="15"/>
      <c r="BZ330" s="15"/>
      <c r="CA330" s="15"/>
      <c r="CB330" s="15"/>
      <c r="CC330" s="15"/>
      <c r="CD330" s="15" t="str">
        <f t="shared" si="49"/>
        <v>iFixngiFix Integrated Systems (iFixng.com), an online handyman/artisans hire and recruitment company in NigeriaActive</v>
      </c>
      <c r="CE330" s="15"/>
      <c r="CF330" s="15"/>
      <c r="CG330" s="15"/>
      <c r="CH330" s="15"/>
      <c r="CI330" s="15"/>
      <c r="CJ330" s="15"/>
    </row>
    <row r="331" spans="1:117" ht="12.75">
      <c r="A331" s="15" t="s">
        <v>2802</v>
      </c>
      <c r="B331" s="15" t="s">
        <v>2803</v>
      </c>
      <c r="C331" s="15" t="s">
        <v>58</v>
      </c>
      <c r="D331" s="16">
        <v>2014</v>
      </c>
      <c r="E331" s="15" t="s">
        <v>470</v>
      </c>
      <c r="F331" s="15"/>
      <c r="G331" s="15" t="s">
        <v>471</v>
      </c>
      <c r="H331" s="15" t="s">
        <v>471</v>
      </c>
      <c r="I331" s="15" t="s">
        <v>471</v>
      </c>
      <c r="J331" s="15"/>
      <c r="K331" s="17" t="e">
        <f t="shared" si="42"/>
        <v>#VALUE!</v>
      </c>
      <c r="L331" s="15"/>
      <c r="M331" s="18" t="e">
        <f t="shared" si="43"/>
        <v>#VALUE!</v>
      </c>
      <c r="N331" s="15"/>
      <c r="O331" s="15"/>
      <c r="P331" s="15"/>
      <c r="Q331" s="15"/>
      <c r="R331" s="15" t="s">
        <v>375</v>
      </c>
      <c r="S331" s="19">
        <v>50000</v>
      </c>
      <c r="T331" s="15" t="s">
        <v>375</v>
      </c>
      <c r="U331" s="19">
        <v>50000</v>
      </c>
      <c r="V331" s="15" t="s">
        <v>2804</v>
      </c>
      <c r="W331" s="15"/>
      <c r="X331" s="15" t="s">
        <v>158</v>
      </c>
      <c r="Y331" s="15" t="s">
        <v>2805</v>
      </c>
      <c r="AB331" s="20" t="s">
        <v>286</v>
      </c>
      <c r="AC331" s="21" t="s">
        <v>2806</v>
      </c>
      <c r="AD331" s="21" t="s">
        <v>2807</v>
      </c>
      <c r="AE331" s="21" t="s">
        <v>2808</v>
      </c>
      <c r="AF331" s="21" t="s">
        <v>2809</v>
      </c>
      <c r="AG331" s="22">
        <f t="shared" si="38"/>
        <v>0.67741935483870963</v>
      </c>
      <c r="AH331" s="15" t="str">
        <f t="shared" si="48"/>
        <v/>
      </c>
      <c r="AI331" s="22" t="str">
        <f>VLOOKUP(A331,'[1]Deals (investment)'!$B$2:$Z$1497,1,FALSE)</f>
        <v>Exuus</v>
      </c>
      <c r="AJ331" s="22">
        <f>VLOOKUP(A331,'[1]Deals (investment)'!$B$2:$Z$870,15,FALSE)</f>
        <v>1</v>
      </c>
      <c r="AK331" s="17" t="e">
        <f>VLOOKUP(A331,'[1]Deals (Exits)'!B:B,1,FALSE)</f>
        <v>#N/A</v>
      </c>
      <c r="AL331" s="23">
        <f>VLOOKUP(G331,[1]Lookups!$V$3:$Y$197,4,FALSE)</f>
        <v>0</v>
      </c>
      <c r="AM331" s="17" t="str">
        <f>VLOOKUP(X331,[1]Lookups!$B$3:$C$200,2,FALSE)</f>
        <v>Financial Services</v>
      </c>
      <c r="AN331" s="17" t="str">
        <f>VLOOKUP(R331,[1]Lookups!$H$3:$I$69,2,FALSE)</f>
        <v>2. Seed</v>
      </c>
      <c r="AO331" s="17" t="str">
        <f>VLOOKUP(T331,[1]Lookups!$H$3:$I$69,2,FALSE)</f>
        <v>2. Seed</v>
      </c>
      <c r="AP331" s="17" t="str">
        <f>VLOOKUP(AN331,[1]Lookups!$N$3:$O$11,2,FALSE)</f>
        <v>Early</v>
      </c>
      <c r="AQ331" s="18" t="e">
        <f>COUNTIFS('[1]Deals (investment)'!$B:$B,$A331)</f>
        <v>#VALUE!</v>
      </c>
      <c r="AR331" s="18" t="e">
        <f>COUNTIFS('[1]Deals (investment)'!$B:$B,$A331,'[1]Deals (investment)'!$T:$T,$AW$1)+COUNTIFS('[1]Deals (investment)'!$B:$B,$A331,'[1]Deals (investment)'!$T:$T,$AX$1)+COUNTIFS('[1]Deals (investment)'!$B:$B,$A331,'[1]Deals (investment)'!$T:$T,$AY$1)</f>
        <v>#VALUE!</v>
      </c>
      <c r="AS331" s="17" t="e">
        <f>SUMIFS('[1]Deals (investment)'!$C:$C,'[1]Deals (investment)'!$B:$B,$A331)</f>
        <v>#VALUE!</v>
      </c>
      <c r="AT331" s="17" t="e">
        <f t="shared" si="44"/>
        <v>#VALUE!</v>
      </c>
      <c r="AU331" s="18" t="e">
        <f>COUNTIF('[1]Deals (Exits)'!$B:$B,A331)</f>
        <v>#VALUE!</v>
      </c>
      <c r="AV331" s="17" t="e">
        <f>SUMIFS('[1]Deals (investment)'!$C:$C,'[1]Deals (investment)'!$B:$B,$A331,'[1]Deals (investment)'!$T:$T,AV$1)</f>
        <v>#VALUE!</v>
      </c>
      <c r="AW331" s="17" t="e">
        <f>SUMIFS('[1]Deals (investment)'!$C:$C,'[1]Deals (investment)'!$B:$B,$A331,'[1]Deals (investment)'!$T:$T,AW$1)</f>
        <v>#VALUE!</v>
      </c>
      <c r="AX331" s="17" t="e">
        <f>SUMIFS('[1]Deals (investment)'!$C:$C,'[1]Deals (investment)'!$B:$B,$A331,'[1]Deals (investment)'!$T:$T,AX$1)</f>
        <v>#VALUE!</v>
      </c>
      <c r="AY331" s="17" t="e">
        <f>SUMIFS('[1]Deals (investment)'!$C:$C,'[1]Deals (investment)'!$B:$B,$A331,'[1]Deals (investment)'!$T:$T,AY$1)</f>
        <v>#VALUE!</v>
      </c>
      <c r="AZ331" s="17" t="e">
        <f>SUMIFS('[1]Deals (investment)'!$C:$C,'[1]Deals (investment)'!$B:$B,$A331,'[1]Deals (investment)'!$T:$T,AZ$1)</f>
        <v>#VALUE!</v>
      </c>
      <c r="BA331" s="17" t="e">
        <f>SUMIFS('[1]Deals (investment)'!$C:$C,'[1]Deals (investment)'!$B:$B,$A331,'[1]Deals (investment)'!$T:$T,BA$1)</f>
        <v>#VALUE!</v>
      </c>
      <c r="BB331" s="17" t="e">
        <f>SUMIFS('[1]Deals (investment)'!$C:$C,'[1]Deals (investment)'!$B:$B,$A331,'[1]Deals (investment)'!$T:$T,BB$1)</f>
        <v>#VALUE!</v>
      </c>
      <c r="BC331" s="17" t="e">
        <f>SUMIFS('[1]Deals (Exits)'!$C:$C,'[1]Deals (Exits)'!$B:$B,$A331)</f>
        <v>#VALUE!</v>
      </c>
      <c r="BD331" s="17" t="e">
        <f>SUMIFS('[1]Deals (investment)'!$C:$C,'[1]Deals (investment)'!$B:$B,$A331,'[1]Deals (investment)'!$V:$V,BD$1)</f>
        <v>#VALUE!</v>
      </c>
      <c r="BE331" s="17" t="e">
        <f>SUMIFS('[1]Deals (investment)'!$C:$C,'[1]Deals (investment)'!$B:$B,$A331,'[1]Deals (investment)'!$V:$V,BE$1)</f>
        <v>#VALUE!</v>
      </c>
      <c r="BF331" s="17" t="e">
        <f>SUMIFS('[1]Deals (investment)'!$C:$C,'[1]Deals (investment)'!$B:$B,$A331,'[1]Deals (investment)'!$V:$V,BF$1)</f>
        <v>#VALUE!</v>
      </c>
      <c r="BG331" s="17" t="e">
        <f>SUMIFS('[1]Deals (investment)'!$C:$C,'[1]Deals (investment)'!$B:$B,$A331,'[1]Deals (investment)'!$V:$V,BG$1)</f>
        <v>#VALUE!</v>
      </c>
      <c r="BH331" s="17" t="e">
        <f>SUMIFS('[1]Deals (investment)'!$C:$C,'[1]Deals (investment)'!$B:$B,$A331,'[1]Deals (investment)'!$V:$V,BH$1)</f>
        <v>#VALUE!</v>
      </c>
      <c r="BI331" s="17" t="e">
        <f>SUMIFS('[1]Deals (investment)'!$C:$C,'[1]Deals (investment)'!$B:$B,$A331,'[1]Deals (investment)'!$V:$V,BI$1)</f>
        <v>#VALUE!</v>
      </c>
      <c r="BJ331" s="17" t="e">
        <f>SUMIFS('[1]Deals (investment)'!$C:$C,'[1]Deals (investment)'!$B:$B,$A331,'[1]Deals (investment)'!$V:$V,BJ$1)</f>
        <v>#VALUE!</v>
      </c>
      <c r="BK331" s="17" t="e">
        <f>SUMIFS('[1]Deals (investment)'!$C:$C,'[1]Deals (investment)'!$B:$B,$A331,'[1]Deals (investment)'!$V:$V,BK$1)</f>
        <v>#VALUE!</v>
      </c>
      <c r="BL331" s="17" t="e">
        <f>SUMIFS('[1]Deals (investment)'!$C:$C,'[1]Deals (investment)'!$B:$B,$A331,'[1]Deals (investment)'!$V:$V,BL$1)</f>
        <v>#VALUE!</v>
      </c>
      <c r="BM331" s="17" t="e">
        <f>SUMIFS('[1]Deals (investment)'!$C:$C,'[1]Deals (investment)'!$B:$B,$A331,'[1]Deals (investment)'!$V:$V,BM$1)</f>
        <v>#VALUE!</v>
      </c>
      <c r="BN331" s="15"/>
      <c r="BO331" s="15"/>
      <c r="BP331" s="22"/>
      <c r="BQ331" s="15"/>
      <c r="BR331" s="15"/>
      <c r="BS331" s="15"/>
      <c r="BT331" s="15"/>
      <c r="BU331" s="15"/>
      <c r="BV331" s="15"/>
      <c r="BW331" s="15"/>
      <c r="BX331" s="15"/>
      <c r="BY331" s="15"/>
      <c r="BZ331" s="15"/>
      <c r="CA331" s="15"/>
      <c r="CB331" s="15"/>
      <c r="CC331" s="15"/>
      <c r="CD331" s="15" t="str">
        <f t="shared" si="49"/>
        <v>ExuusExuus inspires resilience and enable communities to achieve their optimal satisfaction by positively impacting the future.Active</v>
      </c>
      <c r="CE331" s="15"/>
      <c r="CF331" s="15"/>
      <c r="CG331" s="15"/>
      <c r="CH331" s="15"/>
      <c r="CI331" s="15"/>
      <c r="CJ331" s="15"/>
    </row>
    <row r="332" spans="1:117" ht="12.75">
      <c r="A332" s="25" t="s">
        <v>2810</v>
      </c>
      <c r="B332" s="15" t="s">
        <v>2811</v>
      </c>
      <c r="C332" s="15" t="s">
        <v>58</v>
      </c>
      <c r="D332" s="16">
        <v>2017</v>
      </c>
      <c r="E332" s="26" t="s">
        <v>1086</v>
      </c>
      <c r="F332" s="26" t="s">
        <v>110</v>
      </c>
      <c r="G332" s="26" t="s">
        <v>891</v>
      </c>
      <c r="H332" s="26" t="s">
        <v>891</v>
      </c>
      <c r="I332" s="15" t="s">
        <v>891</v>
      </c>
      <c r="J332" s="26" t="s">
        <v>891</v>
      </c>
      <c r="K332" s="17">
        <v>50000</v>
      </c>
      <c r="L332" s="15">
        <v>2</v>
      </c>
      <c r="M332" s="15">
        <v>1</v>
      </c>
      <c r="N332" s="15" t="s">
        <v>2812</v>
      </c>
      <c r="O332" s="15"/>
      <c r="P332" s="15"/>
      <c r="Q332" s="24" t="e">
        <f ca="1">_xludf.MAXIFS('[1]Deals (investment)'!A:A,'[1]Deals (investment)'!B:B,A332)</f>
        <v>#NAME?</v>
      </c>
      <c r="R332" s="15" t="s">
        <v>636</v>
      </c>
      <c r="S332" s="19">
        <v>40000</v>
      </c>
      <c r="T332" s="15" t="s">
        <v>636</v>
      </c>
      <c r="U332" s="19">
        <v>40000</v>
      </c>
      <c r="V332" s="15" t="s">
        <v>2813</v>
      </c>
      <c r="W332" s="15">
        <v>1</v>
      </c>
      <c r="X332" s="15" t="s">
        <v>294</v>
      </c>
      <c r="Y332" s="15" t="s">
        <v>2814</v>
      </c>
      <c r="Z332" s="25" t="s">
        <v>147</v>
      </c>
      <c r="AA332" s="25" t="s">
        <v>2815</v>
      </c>
      <c r="AB332" s="20" t="s">
        <v>286</v>
      </c>
      <c r="AC332" s="21" t="s">
        <v>2816</v>
      </c>
      <c r="AD332" s="15" t="s">
        <v>110</v>
      </c>
      <c r="AE332" s="15" t="s">
        <v>110</v>
      </c>
      <c r="AF332" s="21" t="s">
        <v>2817</v>
      </c>
      <c r="AG332" s="22">
        <f t="shared" ca="1" si="38"/>
        <v>0.93548387096774188</v>
      </c>
      <c r="AH332" s="15" t="str">
        <f t="shared" si="48"/>
        <v/>
      </c>
      <c r="AI332" s="22" t="str">
        <f>VLOOKUP(A332,'[1]Deals (investment)'!$B$2:$Z$1497,1,FALSE)</f>
        <v>Dios Dental Group</v>
      </c>
      <c r="AJ332" s="22">
        <f>VLOOKUP(A332,'[1]Deals (investment)'!$B$2:$Z$870,15,FALSE)</f>
        <v>0</v>
      </c>
      <c r="AK332" s="17" t="e">
        <f>VLOOKUP(A332,'[1]Deals (Exits)'!B:B,1,FALSE)</f>
        <v>#N/A</v>
      </c>
      <c r="AL332" s="23">
        <f>VLOOKUP(G332,[1]Lookups!$V$3:$Y$197,4,FALSE)</f>
        <v>0</v>
      </c>
      <c r="AM332" s="17" t="str">
        <f>VLOOKUP(X332,[1]Lookups!$B$3:$C$200,2,FALSE)</f>
        <v>Health &amp; Pharmaceuticals</v>
      </c>
      <c r="AN332" s="17" t="str">
        <f>VLOOKUP(R332,[1]Lookups!$H$3:$I$69,2,FALSE)</f>
        <v>1. Grant</v>
      </c>
      <c r="AO332" s="17"/>
      <c r="AP332" s="17"/>
      <c r="AQ332" s="18"/>
      <c r="AR332" s="18"/>
      <c r="AS332" s="17"/>
      <c r="AT332" s="17"/>
      <c r="AU332" s="18"/>
      <c r="AV332" s="17"/>
      <c r="AW332" s="17"/>
      <c r="AX332" s="17"/>
      <c r="AY332" s="17"/>
      <c r="AZ332" s="17"/>
      <c r="BA332" s="17"/>
      <c r="BB332" s="17"/>
      <c r="BC332" s="17"/>
      <c r="BD332" s="17"/>
      <c r="BE332" s="17"/>
      <c r="BF332" s="17"/>
      <c r="BG332" s="17"/>
      <c r="BH332" s="17"/>
      <c r="BI332" s="17"/>
      <c r="BJ332" s="17"/>
      <c r="BK332" s="17"/>
      <c r="BL332" s="17"/>
      <c r="BM332" s="17"/>
      <c r="BN332" s="15"/>
      <c r="BO332" s="15"/>
      <c r="BP332" s="22"/>
      <c r="BQ332" s="15"/>
      <c r="BR332" s="15"/>
      <c r="BS332" s="15"/>
      <c r="BT332" s="15"/>
      <c r="BU332" s="15"/>
      <c r="BV332" s="15"/>
      <c r="BW332" s="15"/>
      <c r="BX332" s="15"/>
      <c r="BY332" s="15"/>
      <c r="BZ332" s="15"/>
      <c r="CA332" s="15"/>
      <c r="CB332" s="15"/>
      <c r="CC332" s="15"/>
      <c r="CD332" s="15"/>
      <c r="CE332" s="15"/>
      <c r="CF332" s="15"/>
      <c r="CG332" s="15"/>
      <c r="CH332" s="15"/>
      <c r="CI332" s="15"/>
      <c r="CJ332" s="15"/>
      <c r="DM332">
        <v>250</v>
      </c>
    </row>
    <row r="333" spans="1:117" ht="12.75">
      <c r="A333" s="15" t="s">
        <v>2818</v>
      </c>
      <c r="B333" s="15" t="s">
        <v>2819</v>
      </c>
      <c r="C333" s="15" t="s">
        <v>58</v>
      </c>
      <c r="D333" s="16">
        <v>2018</v>
      </c>
      <c r="E333" s="15" t="s">
        <v>128</v>
      </c>
      <c r="F333" s="15"/>
      <c r="G333" s="15" t="s">
        <v>129</v>
      </c>
      <c r="H333" s="15" t="s">
        <v>129</v>
      </c>
      <c r="I333" s="15" t="s">
        <v>129</v>
      </c>
      <c r="J333" s="15"/>
      <c r="K333" s="17" t="e">
        <f t="shared" ref="K333:K408" si="50">AT333</f>
        <v>#VALUE!</v>
      </c>
      <c r="L333" s="15"/>
      <c r="M333" s="18" t="e">
        <f t="shared" ref="M333:M587" si="51">AR333</f>
        <v>#VALUE!</v>
      </c>
      <c r="N333" s="15"/>
      <c r="O333" s="15"/>
      <c r="P333" s="15"/>
      <c r="Q333" s="15"/>
      <c r="R333" s="15" t="s">
        <v>1490</v>
      </c>
      <c r="S333" s="19">
        <v>28000</v>
      </c>
      <c r="T333" s="15"/>
      <c r="U333" s="17"/>
      <c r="V333" s="15" t="s">
        <v>2820</v>
      </c>
      <c r="W333" s="15"/>
      <c r="X333" s="15" t="s">
        <v>2821</v>
      </c>
      <c r="Y333" s="15" t="s">
        <v>2822</v>
      </c>
      <c r="AB333" s="20"/>
      <c r="AC333" s="21" t="s">
        <v>2823</v>
      </c>
      <c r="AD333" s="15"/>
      <c r="AE333" s="15"/>
      <c r="AF333" s="21" t="s">
        <v>2824</v>
      </c>
      <c r="AG333" s="22">
        <f t="shared" si="38"/>
        <v>0.5161290322580645</v>
      </c>
      <c r="AH333" s="15" t="str">
        <f t="shared" si="48"/>
        <v/>
      </c>
      <c r="AI333" s="22" t="str">
        <f>VLOOKUP(A333,'[1]Deals (investment)'!$B$2:$Z$1497,1,FALSE)</f>
        <v>MAYDAY</v>
      </c>
      <c r="AJ333" s="22">
        <f>VLOOKUP(A333,'[1]Deals (investment)'!$B$2:$Z$870,15,FALSE)</f>
        <v>1</v>
      </c>
      <c r="AK333" s="17" t="e">
        <f>VLOOKUP(A333,'[1]Deals (Exits)'!B:B,1,FALSE)</f>
        <v>#N/A</v>
      </c>
      <c r="AL333" s="23">
        <f>VLOOKUP(G333,[1]Lookups!$V$3:$Y$197,4,FALSE)</f>
        <v>0</v>
      </c>
      <c r="AM333" s="17" t="str">
        <f>VLOOKUP(X333,[1]Lookups!$B$3:$C$200,2,FALSE)</f>
        <v>Other Technologies &amp; Information Technology</v>
      </c>
      <c r="AN333" s="17" t="str">
        <f>VLOOKUP(R333,[1]Lookups!$H$3:$I$69,2,FALSE)</f>
        <v>2. Seed</v>
      </c>
      <c r="AO333" s="17" t="e">
        <f>VLOOKUP(T333,[1]Lookups!$H$3:$I$69,2,FALSE)</f>
        <v>#N/A</v>
      </c>
      <c r="AP333" s="17" t="str">
        <f>VLOOKUP(AN333,[1]Lookups!$N$3:$O$11,2,FALSE)</f>
        <v>Early</v>
      </c>
      <c r="AQ333" s="18" t="e">
        <f>COUNTIFS('[1]Deals (investment)'!$B:$B,$A333)</f>
        <v>#VALUE!</v>
      </c>
      <c r="AR333" s="18" t="e">
        <f>COUNTIFS('[1]Deals (investment)'!$B:$B,$A333,'[1]Deals (investment)'!$T:$T,$AW$1)+COUNTIFS('[1]Deals (investment)'!$B:$B,$A333,'[1]Deals (investment)'!$T:$T,$AX$1)+COUNTIFS('[1]Deals (investment)'!$B:$B,$A333,'[1]Deals (investment)'!$T:$T,$AY$1)</f>
        <v>#VALUE!</v>
      </c>
      <c r="AS333" s="17" t="e">
        <f>SUMIFS('[1]Deals (investment)'!$C:$C,'[1]Deals (investment)'!$B:$B,$A333)</f>
        <v>#VALUE!</v>
      </c>
      <c r="AT333" s="17" t="e">
        <f t="shared" ref="AT333:AT416" si="52">SUM(AW333:AY333)</f>
        <v>#VALUE!</v>
      </c>
      <c r="AU333" s="18" t="e">
        <f>COUNTIF('[1]Deals (Exits)'!$B:$B,A333)</f>
        <v>#VALUE!</v>
      </c>
      <c r="AV333" s="17" t="e">
        <f>SUMIFS('[1]Deals (investment)'!$C:$C,'[1]Deals (investment)'!$B:$B,$A333,'[1]Deals (investment)'!$T:$T,AV$1)</f>
        <v>#VALUE!</v>
      </c>
      <c r="AW333" s="17" t="e">
        <f>SUMIFS('[1]Deals (investment)'!$C:$C,'[1]Deals (investment)'!$B:$B,$A333,'[1]Deals (investment)'!$T:$T,AW$1)</f>
        <v>#VALUE!</v>
      </c>
      <c r="AX333" s="17" t="e">
        <f>SUMIFS('[1]Deals (investment)'!$C:$C,'[1]Deals (investment)'!$B:$B,$A333,'[1]Deals (investment)'!$T:$T,AX$1)</f>
        <v>#VALUE!</v>
      </c>
      <c r="AY333" s="17" t="e">
        <f>SUMIFS('[1]Deals (investment)'!$C:$C,'[1]Deals (investment)'!$B:$B,$A333,'[1]Deals (investment)'!$T:$T,AY$1)</f>
        <v>#VALUE!</v>
      </c>
      <c r="AZ333" s="17" t="e">
        <f>SUMIFS('[1]Deals (investment)'!$C:$C,'[1]Deals (investment)'!$B:$B,$A333,'[1]Deals (investment)'!$T:$T,AZ$1)</f>
        <v>#VALUE!</v>
      </c>
      <c r="BA333" s="17" t="e">
        <f>SUMIFS('[1]Deals (investment)'!$C:$C,'[1]Deals (investment)'!$B:$B,$A333,'[1]Deals (investment)'!$T:$T,BA$1)</f>
        <v>#VALUE!</v>
      </c>
      <c r="BB333" s="17" t="e">
        <f>SUMIFS('[1]Deals (investment)'!$C:$C,'[1]Deals (investment)'!$B:$B,$A333,'[1]Deals (investment)'!$T:$T,BB$1)</f>
        <v>#VALUE!</v>
      </c>
      <c r="BC333" s="17" t="e">
        <f>SUMIFS('[1]Deals (Exits)'!$C:$C,'[1]Deals (Exits)'!$B:$B,$A333)</f>
        <v>#VALUE!</v>
      </c>
      <c r="BD333" s="17" t="e">
        <f>SUMIFS('[1]Deals (investment)'!$C:$C,'[1]Deals (investment)'!$B:$B,$A333,'[1]Deals (investment)'!$V:$V,BD$1)</f>
        <v>#VALUE!</v>
      </c>
      <c r="BE333" s="17" t="e">
        <f>SUMIFS('[1]Deals (investment)'!$C:$C,'[1]Deals (investment)'!$B:$B,$A333,'[1]Deals (investment)'!$V:$V,BE$1)</f>
        <v>#VALUE!</v>
      </c>
      <c r="BF333" s="17" t="e">
        <f>SUMIFS('[1]Deals (investment)'!$C:$C,'[1]Deals (investment)'!$B:$B,$A333,'[1]Deals (investment)'!$V:$V,BF$1)</f>
        <v>#VALUE!</v>
      </c>
      <c r="BG333" s="17" t="e">
        <f>SUMIFS('[1]Deals (investment)'!$C:$C,'[1]Deals (investment)'!$B:$B,$A333,'[1]Deals (investment)'!$V:$V,BG$1)</f>
        <v>#VALUE!</v>
      </c>
      <c r="BH333" s="17" t="e">
        <f>SUMIFS('[1]Deals (investment)'!$C:$C,'[1]Deals (investment)'!$B:$B,$A333,'[1]Deals (investment)'!$V:$V,BH$1)</f>
        <v>#VALUE!</v>
      </c>
      <c r="BI333" s="17" t="e">
        <f>SUMIFS('[1]Deals (investment)'!$C:$C,'[1]Deals (investment)'!$B:$B,$A333,'[1]Deals (investment)'!$V:$V,BI$1)</f>
        <v>#VALUE!</v>
      </c>
      <c r="BJ333" s="17" t="e">
        <f>SUMIFS('[1]Deals (investment)'!$C:$C,'[1]Deals (investment)'!$B:$B,$A333,'[1]Deals (investment)'!$V:$V,BJ$1)</f>
        <v>#VALUE!</v>
      </c>
      <c r="BK333" s="17" t="e">
        <f>SUMIFS('[1]Deals (investment)'!$C:$C,'[1]Deals (investment)'!$B:$B,$A333,'[1]Deals (investment)'!$V:$V,BK$1)</f>
        <v>#VALUE!</v>
      </c>
      <c r="BL333" s="17" t="e">
        <f>SUMIFS('[1]Deals (investment)'!$C:$C,'[1]Deals (investment)'!$B:$B,$A333,'[1]Deals (investment)'!$V:$V,BL$1)</f>
        <v>#VALUE!</v>
      </c>
      <c r="BM333" s="17" t="e">
        <f>SUMIFS('[1]Deals (investment)'!$C:$C,'[1]Deals (investment)'!$B:$B,$A333,'[1]Deals (investment)'!$V:$V,BM$1)</f>
        <v>#VALUE!</v>
      </c>
      <c r="BN333" s="15"/>
      <c r="BO333" s="15"/>
      <c r="BP333" s="22"/>
      <c r="BQ333" s="15"/>
      <c r="BR333" s="15"/>
      <c r="BS333" s="15"/>
      <c r="BT333" s="15"/>
      <c r="BU333" s="15"/>
      <c r="BV333" s="15"/>
      <c r="BW333" s="15"/>
      <c r="BX333" s="15"/>
      <c r="BY333" s="15"/>
      <c r="BZ333" s="15"/>
      <c r="CA333" s="15"/>
      <c r="CB333" s="15"/>
      <c r="CC333" s="15"/>
      <c r="CD333" s="15" t="str">
        <f t="shared" ref="CD333:CD334" si="53">CONCATENATE(A333,B333,C333)</f>
        <v>MAYDAYMAYDAY utilizes a sharing economy model connecting "providers" in this case tow trucks or car drivers with motorists in need of assistance across Cairo &amp; GizaActive</v>
      </c>
      <c r="CE333" s="15"/>
      <c r="CF333" s="15"/>
      <c r="CG333" s="15"/>
      <c r="CH333" s="15"/>
      <c r="CI333" s="15"/>
      <c r="CJ333" s="15"/>
      <c r="DM333">
        <v>103</v>
      </c>
    </row>
    <row r="334" spans="1:117" ht="12.75">
      <c r="A334" s="15" t="s">
        <v>2825</v>
      </c>
      <c r="B334" s="15" t="s">
        <v>2826</v>
      </c>
      <c r="C334" s="15" t="s">
        <v>58</v>
      </c>
      <c r="D334" s="16">
        <v>2015</v>
      </c>
      <c r="E334" s="15" t="s">
        <v>59</v>
      </c>
      <c r="F334" s="15"/>
      <c r="G334" s="15" t="s">
        <v>61</v>
      </c>
      <c r="H334" s="15" t="s">
        <v>61</v>
      </c>
      <c r="I334" s="15" t="s">
        <v>118</v>
      </c>
      <c r="J334" s="15"/>
      <c r="K334" s="17" t="e">
        <f t="shared" si="50"/>
        <v>#VALUE!</v>
      </c>
      <c r="L334" s="15"/>
      <c r="M334" s="18" t="e">
        <f t="shared" si="51"/>
        <v>#VALUE!</v>
      </c>
      <c r="N334" s="15" t="s">
        <v>412</v>
      </c>
      <c r="O334" s="15"/>
      <c r="P334" s="15"/>
      <c r="Q334" s="24" t="e">
        <f ca="1">_xludf.MAXIFS('[1]Deals (investment)'!A:A,'[1]Deals (investment)'!B:B,A334)</f>
        <v>#NAME?</v>
      </c>
      <c r="R334" s="15" t="s">
        <v>375</v>
      </c>
      <c r="S334" s="19">
        <v>109000</v>
      </c>
      <c r="T334" s="15" t="s">
        <v>375</v>
      </c>
      <c r="U334" s="17">
        <v>109000</v>
      </c>
      <c r="V334" s="15" t="s">
        <v>2827</v>
      </c>
      <c r="W334" s="15"/>
      <c r="X334" s="15" t="s">
        <v>79</v>
      </c>
      <c r="Y334" s="15" t="s">
        <v>2828</v>
      </c>
      <c r="AB334" s="32">
        <v>43506</v>
      </c>
      <c r="AC334" s="21" t="s">
        <v>2829</v>
      </c>
      <c r="AD334" s="21" t="s">
        <v>2830</v>
      </c>
      <c r="AE334" s="21" t="s">
        <v>2831</v>
      </c>
      <c r="AF334" s="21" t="s">
        <v>2832</v>
      </c>
      <c r="AG334" s="22">
        <f t="shared" ca="1" si="38"/>
        <v>0.74193548387096775</v>
      </c>
      <c r="AH334" s="15" t="str">
        <f t="shared" si="48"/>
        <v/>
      </c>
      <c r="AI334" s="22" t="str">
        <f>VLOOKUP(A334,'[1]Deals (investment)'!$B$2:$Z$1497,1,FALSE)</f>
        <v>ogaVenue</v>
      </c>
      <c r="AJ334" s="22">
        <f>VLOOKUP(A334,'[1]Deals (investment)'!$B$2:$Z$870,15,FALSE)</f>
        <v>1</v>
      </c>
      <c r="AK334" s="17" t="e">
        <f>VLOOKUP(A334,'[1]Deals (Exits)'!B:B,1,FALSE)</f>
        <v>#N/A</v>
      </c>
      <c r="AL334" s="23">
        <f>VLOOKUP(G334,[1]Lookups!$V$3:$Y$197,4,FALSE)</f>
        <v>0</v>
      </c>
      <c r="AM334" s="17" t="str">
        <f>VLOOKUP(X334,[1]Lookups!$B$3:$C$200,2,FALSE)</f>
        <v>Other Technologies &amp; Information Technology</v>
      </c>
      <c r="AN334" s="17" t="str">
        <f>VLOOKUP(R334,[1]Lookups!$H$3:$I$69,2,FALSE)</f>
        <v>2. Seed</v>
      </c>
      <c r="AO334" s="17" t="str">
        <f>VLOOKUP(T334,[1]Lookups!$H$3:$I$69,2,FALSE)</f>
        <v>2. Seed</v>
      </c>
      <c r="AP334" s="17" t="str">
        <f>VLOOKUP(AN334,[1]Lookups!$N$3:$O$11,2,FALSE)</f>
        <v>Early</v>
      </c>
      <c r="AQ334" s="18" t="e">
        <f>COUNTIFS('[1]Deals (investment)'!$B:$B,$A334)</f>
        <v>#VALUE!</v>
      </c>
      <c r="AR334" s="18" t="e">
        <f>COUNTIFS('[1]Deals (investment)'!$B:$B,$A334,'[1]Deals (investment)'!$T:$T,$AW$1)+COUNTIFS('[1]Deals (investment)'!$B:$B,$A334,'[1]Deals (investment)'!$T:$T,$AX$1)+COUNTIFS('[1]Deals (investment)'!$B:$B,$A334,'[1]Deals (investment)'!$T:$T,$AY$1)</f>
        <v>#VALUE!</v>
      </c>
      <c r="AS334" s="17" t="e">
        <f>SUMIFS('[1]Deals (investment)'!$C:$C,'[1]Deals (investment)'!$B:$B,$A334)</f>
        <v>#VALUE!</v>
      </c>
      <c r="AT334" s="17" t="e">
        <f t="shared" si="52"/>
        <v>#VALUE!</v>
      </c>
      <c r="AU334" s="18" t="e">
        <f>COUNTIF('[1]Deals (Exits)'!$B:$B,A334)</f>
        <v>#VALUE!</v>
      </c>
      <c r="AV334" s="17" t="e">
        <f>SUMIFS('[1]Deals (investment)'!$C:$C,'[1]Deals (investment)'!$B:$B,$A334,'[1]Deals (investment)'!$T:$T,AV$1)</f>
        <v>#VALUE!</v>
      </c>
      <c r="AW334" s="17" t="e">
        <f>SUMIFS('[1]Deals (investment)'!$C:$C,'[1]Deals (investment)'!$B:$B,$A334,'[1]Deals (investment)'!$T:$T,AW$1)</f>
        <v>#VALUE!</v>
      </c>
      <c r="AX334" s="17" t="e">
        <f>SUMIFS('[1]Deals (investment)'!$C:$C,'[1]Deals (investment)'!$B:$B,$A334,'[1]Deals (investment)'!$T:$T,AX$1)</f>
        <v>#VALUE!</v>
      </c>
      <c r="AY334" s="17" t="e">
        <f>SUMIFS('[1]Deals (investment)'!$C:$C,'[1]Deals (investment)'!$B:$B,$A334,'[1]Deals (investment)'!$T:$T,AY$1)</f>
        <v>#VALUE!</v>
      </c>
      <c r="AZ334" s="17" t="e">
        <f>SUMIFS('[1]Deals (investment)'!$C:$C,'[1]Deals (investment)'!$B:$B,$A334,'[1]Deals (investment)'!$T:$T,AZ$1)</f>
        <v>#VALUE!</v>
      </c>
      <c r="BA334" s="17" t="e">
        <f>SUMIFS('[1]Deals (investment)'!$C:$C,'[1]Deals (investment)'!$B:$B,$A334,'[1]Deals (investment)'!$T:$T,BA$1)</f>
        <v>#VALUE!</v>
      </c>
      <c r="BB334" s="17" t="e">
        <f>SUMIFS('[1]Deals (investment)'!$C:$C,'[1]Deals (investment)'!$B:$B,$A334,'[1]Deals (investment)'!$T:$T,BB$1)</f>
        <v>#VALUE!</v>
      </c>
      <c r="BC334" s="17" t="e">
        <f>SUMIFS('[1]Deals (Exits)'!$C:$C,'[1]Deals (Exits)'!$B:$B,$A334)</f>
        <v>#VALUE!</v>
      </c>
      <c r="BD334" s="17" t="e">
        <f>SUMIFS('[1]Deals (investment)'!$C:$C,'[1]Deals (investment)'!$B:$B,$A334,'[1]Deals (investment)'!$V:$V,BD$1)</f>
        <v>#VALUE!</v>
      </c>
      <c r="BE334" s="17" t="e">
        <f>SUMIFS('[1]Deals (investment)'!$C:$C,'[1]Deals (investment)'!$B:$B,$A334,'[1]Deals (investment)'!$V:$V,BE$1)</f>
        <v>#VALUE!</v>
      </c>
      <c r="BF334" s="17" t="e">
        <f>SUMIFS('[1]Deals (investment)'!$C:$C,'[1]Deals (investment)'!$B:$B,$A334,'[1]Deals (investment)'!$V:$V,BF$1)</f>
        <v>#VALUE!</v>
      </c>
      <c r="BG334" s="17" t="e">
        <f>SUMIFS('[1]Deals (investment)'!$C:$C,'[1]Deals (investment)'!$B:$B,$A334,'[1]Deals (investment)'!$V:$V,BG$1)</f>
        <v>#VALUE!</v>
      </c>
      <c r="BH334" s="17" t="e">
        <f>SUMIFS('[1]Deals (investment)'!$C:$C,'[1]Deals (investment)'!$B:$B,$A334,'[1]Deals (investment)'!$V:$V,BH$1)</f>
        <v>#VALUE!</v>
      </c>
      <c r="BI334" s="17" t="e">
        <f>SUMIFS('[1]Deals (investment)'!$C:$C,'[1]Deals (investment)'!$B:$B,$A334,'[1]Deals (investment)'!$V:$V,BI$1)</f>
        <v>#VALUE!</v>
      </c>
      <c r="BJ334" s="17" t="e">
        <f>SUMIFS('[1]Deals (investment)'!$C:$C,'[1]Deals (investment)'!$B:$B,$A334,'[1]Deals (investment)'!$V:$V,BJ$1)</f>
        <v>#VALUE!</v>
      </c>
      <c r="BK334" s="17" t="e">
        <f>SUMIFS('[1]Deals (investment)'!$C:$C,'[1]Deals (investment)'!$B:$B,$A334,'[1]Deals (investment)'!$V:$V,BK$1)</f>
        <v>#VALUE!</v>
      </c>
      <c r="BL334" s="17" t="e">
        <f>SUMIFS('[1]Deals (investment)'!$C:$C,'[1]Deals (investment)'!$B:$B,$A334,'[1]Deals (investment)'!$V:$V,BL$1)</f>
        <v>#VALUE!</v>
      </c>
      <c r="BM334" s="17" t="e">
        <f>SUMIFS('[1]Deals (investment)'!$C:$C,'[1]Deals (investment)'!$B:$B,$A334,'[1]Deals (investment)'!$V:$V,BM$1)</f>
        <v>#VALUE!</v>
      </c>
      <c r="BN334" s="15"/>
      <c r="BO334" s="15"/>
      <c r="BP334" s="22"/>
      <c r="BQ334" s="15"/>
      <c r="BR334" s="15"/>
      <c r="BS334" s="15"/>
      <c r="BT334" s="15"/>
      <c r="BU334" s="15"/>
      <c r="BV334" s="15"/>
      <c r="BW334" s="15"/>
      <c r="BX334" s="15"/>
      <c r="BY334" s="15"/>
      <c r="BZ334" s="15"/>
      <c r="CA334" s="15"/>
      <c r="CB334" s="15"/>
      <c r="CC334" s="15"/>
      <c r="CD334" s="15" t="str">
        <f t="shared" si="53"/>
        <v>OgavenueogaVenue is a Nigerian based online marketplace for event services which allows event hosts to find and book any type of event services.Active</v>
      </c>
      <c r="CE334" s="15"/>
      <c r="CF334" s="15"/>
      <c r="CG334" s="15"/>
      <c r="CH334" s="15"/>
      <c r="CI334" s="15"/>
      <c r="CJ334" s="15"/>
    </row>
    <row r="335" spans="1:117" ht="12.75">
      <c r="A335" s="15" t="s">
        <v>2833</v>
      </c>
      <c r="B335" s="15" t="s">
        <v>2834</v>
      </c>
      <c r="C335" s="15" t="s">
        <v>58</v>
      </c>
      <c r="D335" s="16">
        <v>2017</v>
      </c>
      <c r="E335" s="15" t="s">
        <v>1324</v>
      </c>
      <c r="F335" s="15"/>
      <c r="G335" s="15" t="s">
        <v>1325</v>
      </c>
      <c r="H335" s="15" t="s">
        <v>1325</v>
      </c>
      <c r="I335" s="15" t="s">
        <v>1325</v>
      </c>
      <c r="J335" s="15" t="s">
        <v>1325</v>
      </c>
      <c r="K335" s="17" t="e">
        <f t="shared" si="50"/>
        <v>#VALUE!</v>
      </c>
      <c r="L335" s="15"/>
      <c r="M335" s="18" t="e">
        <f t="shared" si="51"/>
        <v>#VALUE!</v>
      </c>
      <c r="N335" s="15"/>
      <c r="O335" s="15"/>
      <c r="P335" s="15"/>
      <c r="Q335" s="15"/>
      <c r="R335" s="15"/>
      <c r="S335" s="19"/>
      <c r="T335" s="15"/>
      <c r="U335" s="17"/>
      <c r="V335" s="15" t="s">
        <v>2835</v>
      </c>
      <c r="W335" s="15">
        <v>0</v>
      </c>
      <c r="X335" s="15" t="s">
        <v>191</v>
      </c>
      <c r="Y335" s="15" t="s">
        <v>2836</v>
      </c>
      <c r="AA335" s="25" t="s">
        <v>2329</v>
      </c>
      <c r="AB335" s="32">
        <v>43506</v>
      </c>
      <c r="AC335" s="27" t="s">
        <v>2837</v>
      </c>
      <c r="AD335" s="27" t="s">
        <v>2838</v>
      </c>
      <c r="AE335" s="21" t="s">
        <v>2839</v>
      </c>
      <c r="AF335" s="21" t="s">
        <v>2840</v>
      </c>
      <c r="AG335" s="22">
        <f t="shared" si="38"/>
        <v>0.64516129032258063</v>
      </c>
      <c r="AH335" s="15" t="str">
        <f t="shared" si="48"/>
        <v/>
      </c>
      <c r="AI335" s="22" t="str">
        <f>VLOOKUP(A335,'[1]Deals (investment)'!$B$2:$Z$1497,1,FALSE)</f>
        <v>LangBot</v>
      </c>
      <c r="AJ335" s="22">
        <f>VLOOKUP(A335,'[1]Deals (investment)'!$B$2:$Z$870,15,FALSE)</f>
        <v>1</v>
      </c>
      <c r="AK335" s="17" t="e">
        <f>VLOOKUP(A335,'[1]Deals (Exits)'!B:B,1,FALSE)</f>
        <v>#N/A</v>
      </c>
      <c r="AL335" s="23">
        <f>VLOOKUP(G335,[1]Lookups!$V$3:$Y$197,4,FALSE)</f>
        <v>0</v>
      </c>
      <c r="AM335" s="17" t="str">
        <f>VLOOKUP(X335,[1]Lookups!$B$3:$C$200,2,FALSE)</f>
        <v>Education</v>
      </c>
      <c r="AN335" s="17" t="e">
        <f>VLOOKUP(R335,[1]Lookups!$H$3:$I$69,2,FALSE)</f>
        <v>#N/A</v>
      </c>
      <c r="AO335" s="17" t="e">
        <f>VLOOKUP(T335,[1]Lookups!$H$3:$I$69,2,FALSE)</f>
        <v>#N/A</v>
      </c>
      <c r="AP335" s="17" t="e">
        <f>VLOOKUP(AN335,[1]Lookups!$N$3:$O$11,2,FALSE)</f>
        <v>#N/A</v>
      </c>
      <c r="AQ335" s="18" t="e">
        <f>COUNTIFS('[1]Deals (investment)'!$B:$B,$A335)</f>
        <v>#VALUE!</v>
      </c>
      <c r="AR335" s="18" t="e">
        <f>COUNTIFS('[1]Deals (investment)'!$B:$B,$A335,'[1]Deals (investment)'!$T:$T,$AW$1)+COUNTIFS('[1]Deals (investment)'!$B:$B,$A335,'[1]Deals (investment)'!$T:$T,$AX$1)+COUNTIFS('[1]Deals (investment)'!$B:$B,$A335,'[1]Deals (investment)'!$T:$T,$AY$1)</f>
        <v>#VALUE!</v>
      </c>
      <c r="AS335" s="17" t="e">
        <f>SUMIFS('[1]Deals (investment)'!$C:$C,'[1]Deals (investment)'!$B:$B,$A335)</f>
        <v>#VALUE!</v>
      </c>
      <c r="AT335" s="17" t="e">
        <f t="shared" si="52"/>
        <v>#VALUE!</v>
      </c>
      <c r="AU335" s="18" t="e">
        <f>COUNTIF('[1]Deals (Exits)'!$B:$B,A335)</f>
        <v>#VALUE!</v>
      </c>
      <c r="AV335" s="17" t="e">
        <f>SUMIFS('[1]Deals (investment)'!$C:$C,'[1]Deals (investment)'!$B:$B,$A335,'[1]Deals (investment)'!$T:$T,AV$1)</f>
        <v>#VALUE!</v>
      </c>
      <c r="AW335" s="17" t="e">
        <f>SUMIFS('[1]Deals (investment)'!$C:$C,'[1]Deals (investment)'!$B:$B,$A335,'[1]Deals (investment)'!$T:$T,AW$1)</f>
        <v>#VALUE!</v>
      </c>
      <c r="AX335" s="17" t="e">
        <f>SUMIFS('[1]Deals (investment)'!$C:$C,'[1]Deals (investment)'!$B:$B,$A335,'[1]Deals (investment)'!$T:$T,AX$1)</f>
        <v>#VALUE!</v>
      </c>
      <c r="AY335" s="17" t="e">
        <f>SUMIFS('[1]Deals (investment)'!$C:$C,'[1]Deals (investment)'!$B:$B,$A335,'[1]Deals (investment)'!$T:$T,AY$1)</f>
        <v>#VALUE!</v>
      </c>
      <c r="AZ335" s="17" t="e">
        <f>SUMIFS('[1]Deals (investment)'!$C:$C,'[1]Deals (investment)'!$B:$B,$A335,'[1]Deals (investment)'!$T:$T,AZ$1)</f>
        <v>#VALUE!</v>
      </c>
      <c r="BA335" s="17" t="e">
        <f>SUMIFS('[1]Deals (investment)'!$C:$C,'[1]Deals (investment)'!$B:$B,$A335,'[1]Deals (investment)'!$T:$T,BA$1)</f>
        <v>#VALUE!</v>
      </c>
      <c r="BB335" s="17" t="e">
        <f>SUMIFS('[1]Deals (investment)'!$C:$C,'[1]Deals (investment)'!$B:$B,$A335,'[1]Deals (investment)'!$T:$T,BB$1)</f>
        <v>#VALUE!</v>
      </c>
      <c r="BC335" s="17" t="e">
        <f>SUMIFS('[1]Deals (Exits)'!$C:$C,'[1]Deals (Exits)'!$B:$B,$A335)</f>
        <v>#VALUE!</v>
      </c>
      <c r="BD335" s="17" t="e">
        <f>SUMIFS('[1]Deals (investment)'!$C:$C,'[1]Deals (investment)'!$B:$B,$A335,'[1]Deals (investment)'!$V:$V,BD$1)</f>
        <v>#VALUE!</v>
      </c>
      <c r="BE335" s="17" t="e">
        <f>SUMIFS('[1]Deals (investment)'!$C:$C,'[1]Deals (investment)'!$B:$B,$A335,'[1]Deals (investment)'!$V:$V,BE$1)</f>
        <v>#VALUE!</v>
      </c>
      <c r="BF335" s="17" t="e">
        <f>SUMIFS('[1]Deals (investment)'!$C:$C,'[1]Deals (investment)'!$B:$B,$A335,'[1]Deals (investment)'!$V:$V,BF$1)</f>
        <v>#VALUE!</v>
      </c>
      <c r="BG335" s="17" t="e">
        <f>SUMIFS('[1]Deals (investment)'!$C:$C,'[1]Deals (investment)'!$B:$B,$A335,'[1]Deals (investment)'!$V:$V,BG$1)</f>
        <v>#VALUE!</v>
      </c>
      <c r="BH335" s="17" t="e">
        <f>SUMIFS('[1]Deals (investment)'!$C:$C,'[1]Deals (investment)'!$B:$B,$A335,'[1]Deals (investment)'!$V:$V,BH$1)</f>
        <v>#VALUE!</v>
      </c>
      <c r="BI335" s="17" t="e">
        <f>SUMIFS('[1]Deals (investment)'!$C:$C,'[1]Deals (investment)'!$B:$B,$A335,'[1]Deals (investment)'!$V:$V,BI$1)</f>
        <v>#VALUE!</v>
      </c>
      <c r="BJ335" s="17" t="e">
        <f>SUMIFS('[1]Deals (investment)'!$C:$C,'[1]Deals (investment)'!$B:$B,$A335,'[1]Deals (investment)'!$V:$V,BJ$1)</f>
        <v>#VALUE!</v>
      </c>
      <c r="BK335" s="17" t="e">
        <f>SUMIFS('[1]Deals (investment)'!$C:$C,'[1]Deals (investment)'!$B:$B,$A335,'[1]Deals (investment)'!$V:$V,BK$1)</f>
        <v>#VALUE!</v>
      </c>
      <c r="BL335" s="17" t="e">
        <f>SUMIFS('[1]Deals (investment)'!$C:$C,'[1]Deals (investment)'!$B:$B,$A335,'[1]Deals (investment)'!$V:$V,BL$1)</f>
        <v>#VALUE!</v>
      </c>
      <c r="BM335" s="17" t="e">
        <f>SUMIFS('[1]Deals (investment)'!$C:$C,'[1]Deals (investment)'!$B:$B,$A335,'[1]Deals (investment)'!$V:$V,BM$1)</f>
        <v>#VALUE!</v>
      </c>
      <c r="BN335" s="15"/>
      <c r="BO335" s="15"/>
      <c r="BP335" s="22"/>
      <c r="BQ335" s="15"/>
      <c r="BR335" s="15"/>
      <c r="BS335" s="15"/>
      <c r="BT335" s="15"/>
      <c r="BU335" s="15"/>
      <c r="BV335" s="15"/>
      <c r="BW335" s="15"/>
      <c r="BX335" s="15"/>
      <c r="BY335" s="15"/>
      <c r="BZ335" s="15"/>
      <c r="CA335" s="15"/>
      <c r="CB335" s="15"/>
      <c r="CC335" s="15"/>
      <c r="CD335" s="15"/>
      <c r="CE335" s="15"/>
      <c r="CF335" s="15"/>
      <c r="CG335" s="15"/>
      <c r="CH335" s="15"/>
      <c r="CI335" s="15"/>
      <c r="CJ335" s="15"/>
    </row>
    <row r="336" spans="1:117" ht="12.75">
      <c r="A336" s="15" t="s">
        <v>2841</v>
      </c>
      <c r="B336" s="15" t="s">
        <v>2842</v>
      </c>
      <c r="C336" s="15" t="s">
        <v>58</v>
      </c>
      <c r="D336" s="16">
        <v>2018</v>
      </c>
      <c r="E336" s="15" t="s">
        <v>272</v>
      </c>
      <c r="F336" s="15"/>
      <c r="G336" s="15" t="s">
        <v>273</v>
      </c>
      <c r="H336" s="15" t="s">
        <v>273</v>
      </c>
      <c r="I336" s="15" t="s">
        <v>273</v>
      </c>
      <c r="J336" s="15"/>
      <c r="K336" s="17" t="e">
        <f t="shared" si="50"/>
        <v>#VALUE!</v>
      </c>
      <c r="L336" s="15"/>
      <c r="M336" s="18" t="e">
        <f t="shared" si="51"/>
        <v>#VALUE!</v>
      </c>
      <c r="N336" s="15"/>
      <c r="O336" s="15"/>
      <c r="P336" s="15"/>
      <c r="Q336" s="15"/>
      <c r="R336" s="15" t="s">
        <v>375</v>
      </c>
      <c r="S336" s="19" t="s">
        <v>144</v>
      </c>
      <c r="T336" s="15"/>
      <c r="U336" s="17"/>
      <c r="V336" s="15" t="s">
        <v>2843</v>
      </c>
      <c r="W336" s="15"/>
      <c r="X336" s="15" t="s">
        <v>158</v>
      </c>
      <c r="Y336" s="15" t="s">
        <v>2844</v>
      </c>
      <c r="AB336" s="32">
        <v>43506</v>
      </c>
      <c r="AC336" s="21" t="s">
        <v>2845</v>
      </c>
      <c r="AD336" s="21" t="s">
        <v>2846</v>
      </c>
      <c r="AE336" s="21" t="s">
        <v>2847</v>
      </c>
      <c r="AF336" s="21" t="s">
        <v>2848</v>
      </c>
      <c r="AG336" s="22">
        <f t="shared" si="38"/>
        <v>0.61290322580645162</v>
      </c>
      <c r="AH336" s="15" t="str">
        <f t="shared" si="48"/>
        <v/>
      </c>
      <c r="AI336" s="22" t="str">
        <f>VLOOKUP(A336,'[1]Deals (investment)'!$B$2:$Z$1497,1,FALSE)</f>
        <v>Nocofio</v>
      </c>
      <c r="AJ336" s="22">
        <f>VLOOKUP(A336,'[1]Deals (investment)'!$B$2:$Z$870,15,FALSE)</f>
        <v>1</v>
      </c>
      <c r="AK336" s="17" t="e">
        <f>VLOOKUP(A336,'[1]Deals (Exits)'!B:B,1,FALSE)</f>
        <v>#N/A</v>
      </c>
      <c r="AL336" s="23">
        <f>VLOOKUP(G336,[1]Lookups!$V$3:$Y$197,4,FALSE)</f>
        <v>0</v>
      </c>
      <c r="AM336" s="17" t="str">
        <f>VLOOKUP(X336,[1]Lookups!$B$3:$C$200,2,FALSE)</f>
        <v>Financial Services</v>
      </c>
      <c r="AN336" s="17" t="str">
        <f>VLOOKUP(R336,[1]Lookups!$H$3:$I$69,2,FALSE)</f>
        <v>2. Seed</v>
      </c>
      <c r="AO336" s="17" t="e">
        <f>VLOOKUP(T336,[1]Lookups!$H$3:$I$69,2,FALSE)</f>
        <v>#N/A</v>
      </c>
      <c r="AP336" s="17" t="str">
        <f>VLOOKUP(AN336,[1]Lookups!$N$3:$O$11,2,FALSE)</f>
        <v>Early</v>
      </c>
      <c r="AQ336" s="18" t="e">
        <f>COUNTIFS('[1]Deals (investment)'!$B:$B,$A336)</f>
        <v>#VALUE!</v>
      </c>
      <c r="AR336" s="18" t="e">
        <f>COUNTIFS('[1]Deals (investment)'!$B:$B,$A336,'[1]Deals (investment)'!$T:$T,$AW$1)+COUNTIFS('[1]Deals (investment)'!$B:$B,$A336,'[1]Deals (investment)'!$T:$T,$AX$1)+COUNTIFS('[1]Deals (investment)'!$B:$B,$A336,'[1]Deals (investment)'!$T:$T,$AY$1)</f>
        <v>#VALUE!</v>
      </c>
      <c r="AS336" s="17" t="e">
        <f>SUMIFS('[1]Deals (investment)'!$C:$C,'[1]Deals (investment)'!$B:$B,$A336)</f>
        <v>#VALUE!</v>
      </c>
      <c r="AT336" s="17" t="e">
        <f t="shared" si="52"/>
        <v>#VALUE!</v>
      </c>
      <c r="AU336" s="18" t="e">
        <f>COUNTIF('[1]Deals (Exits)'!$B:$B,A336)</f>
        <v>#VALUE!</v>
      </c>
      <c r="AV336" s="17" t="e">
        <f>SUMIFS('[1]Deals (investment)'!$C:$C,'[1]Deals (investment)'!$B:$B,$A336,'[1]Deals (investment)'!$T:$T,AV$1)</f>
        <v>#VALUE!</v>
      </c>
      <c r="AW336" s="17" t="e">
        <f>SUMIFS('[1]Deals (investment)'!$C:$C,'[1]Deals (investment)'!$B:$B,$A336,'[1]Deals (investment)'!$T:$T,AW$1)</f>
        <v>#VALUE!</v>
      </c>
      <c r="AX336" s="17" t="e">
        <f>SUMIFS('[1]Deals (investment)'!$C:$C,'[1]Deals (investment)'!$B:$B,$A336,'[1]Deals (investment)'!$T:$T,AX$1)</f>
        <v>#VALUE!</v>
      </c>
      <c r="AY336" s="17" t="e">
        <f>SUMIFS('[1]Deals (investment)'!$C:$C,'[1]Deals (investment)'!$B:$B,$A336,'[1]Deals (investment)'!$T:$T,AY$1)</f>
        <v>#VALUE!</v>
      </c>
      <c r="AZ336" s="17" t="e">
        <f>SUMIFS('[1]Deals (investment)'!$C:$C,'[1]Deals (investment)'!$B:$B,$A336,'[1]Deals (investment)'!$T:$T,AZ$1)</f>
        <v>#VALUE!</v>
      </c>
      <c r="BA336" s="17" t="e">
        <f>SUMIFS('[1]Deals (investment)'!$C:$C,'[1]Deals (investment)'!$B:$B,$A336,'[1]Deals (investment)'!$T:$T,BA$1)</f>
        <v>#VALUE!</v>
      </c>
      <c r="BB336" s="17" t="e">
        <f>SUMIFS('[1]Deals (investment)'!$C:$C,'[1]Deals (investment)'!$B:$B,$A336,'[1]Deals (investment)'!$T:$T,BB$1)</f>
        <v>#VALUE!</v>
      </c>
      <c r="BC336" s="17" t="e">
        <f>SUMIFS('[1]Deals (Exits)'!$C:$C,'[1]Deals (Exits)'!$B:$B,$A336)</f>
        <v>#VALUE!</v>
      </c>
      <c r="BD336" s="17" t="e">
        <f>SUMIFS('[1]Deals (investment)'!$C:$C,'[1]Deals (investment)'!$B:$B,$A336,'[1]Deals (investment)'!$V:$V,BD$1)</f>
        <v>#VALUE!</v>
      </c>
      <c r="BE336" s="17" t="e">
        <f>SUMIFS('[1]Deals (investment)'!$C:$C,'[1]Deals (investment)'!$B:$B,$A336,'[1]Deals (investment)'!$V:$V,BE$1)</f>
        <v>#VALUE!</v>
      </c>
      <c r="BF336" s="17" t="e">
        <f>SUMIFS('[1]Deals (investment)'!$C:$C,'[1]Deals (investment)'!$B:$B,$A336,'[1]Deals (investment)'!$V:$V,BF$1)</f>
        <v>#VALUE!</v>
      </c>
      <c r="BG336" s="17" t="e">
        <f>SUMIFS('[1]Deals (investment)'!$C:$C,'[1]Deals (investment)'!$B:$B,$A336,'[1]Deals (investment)'!$V:$V,BG$1)</f>
        <v>#VALUE!</v>
      </c>
      <c r="BH336" s="17" t="e">
        <f>SUMIFS('[1]Deals (investment)'!$C:$C,'[1]Deals (investment)'!$B:$B,$A336,'[1]Deals (investment)'!$V:$V,BH$1)</f>
        <v>#VALUE!</v>
      </c>
      <c r="BI336" s="17" t="e">
        <f>SUMIFS('[1]Deals (investment)'!$C:$C,'[1]Deals (investment)'!$B:$B,$A336,'[1]Deals (investment)'!$V:$V,BI$1)</f>
        <v>#VALUE!</v>
      </c>
      <c r="BJ336" s="17" t="e">
        <f>SUMIFS('[1]Deals (investment)'!$C:$C,'[1]Deals (investment)'!$B:$B,$A336,'[1]Deals (investment)'!$V:$V,BJ$1)</f>
        <v>#VALUE!</v>
      </c>
      <c r="BK336" s="17" t="e">
        <f>SUMIFS('[1]Deals (investment)'!$C:$C,'[1]Deals (investment)'!$B:$B,$A336,'[1]Deals (investment)'!$V:$V,BK$1)</f>
        <v>#VALUE!</v>
      </c>
      <c r="BL336" s="17" t="e">
        <f>SUMIFS('[1]Deals (investment)'!$C:$C,'[1]Deals (investment)'!$B:$B,$A336,'[1]Deals (investment)'!$V:$V,BL$1)</f>
        <v>#VALUE!</v>
      </c>
      <c r="BM336" s="17" t="e">
        <f>SUMIFS('[1]Deals (investment)'!$C:$C,'[1]Deals (investment)'!$B:$B,$A336,'[1]Deals (investment)'!$V:$V,BM$1)</f>
        <v>#VALUE!</v>
      </c>
      <c r="BN336" s="15"/>
      <c r="BO336" s="15"/>
      <c r="BP336" s="22"/>
      <c r="BQ336" s="15"/>
      <c r="BR336" s="15"/>
      <c r="BS336" s="15"/>
      <c r="BT336" s="15"/>
      <c r="BU336" s="15"/>
      <c r="BV336" s="15"/>
      <c r="BW336" s="15"/>
      <c r="BX336" s="15"/>
      <c r="BY336" s="15"/>
      <c r="BZ336" s="15"/>
      <c r="CA336" s="15"/>
      <c r="CB336" s="15"/>
      <c r="CC336" s="15"/>
      <c r="CD336" s="15" t="str">
        <f t="shared" ref="CD336:CD337" si="54">CONCATENATE(A336,B336,C336)</f>
        <v>NocofioNocofio connects finance to smallholder agri-businsesses. We do this through crowd-lending and our credit scoring service which could be used for loan applicationsActive</v>
      </c>
      <c r="CE336" s="15"/>
      <c r="CF336" s="15"/>
      <c r="CG336" s="15"/>
      <c r="CH336" s="15"/>
      <c r="CI336" s="15"/>
      <c r="CJ336" s="15"/>
      <c r="DM336">
        <v>264</v>
      </c>
    </row>
    <row r="337" spans="1:117" ht="12.75">
      <c r="A337" s="15" t="s">
        <v>2849</v>
      </c>
      <c r="B337" s="15" t="s">
        <v>2850</v>
      </c>
      <c r="C337" s="15" t="s">
        <v>58</v>
      </c>
      <c r="D337" s="16">
        <v>2012</v>
      </c>
      <c r="E337" s="15" t="s">
        <v>117</v>
      </c>
      <c r="F337" s="15"/>
      <c r="G337" s="15" t="s">
        <v>118</v>
      </c>
      <c r="H337" s="15" t="s">
        <v>118</v>
      </c>
      <c r="I337" s="15" t="s">
        <v>118</v>
      </c>
      <c r="J337" s="15"/>
      <c r="K337" s="17" t="e">
        <f t="shared" si="50"/>
        <v>#VALUE!</v>
      </c>
      <c r="L337" s="15"/>
      <c r="M337" s="18" t="e">
        <f t="shared" si="51"/>
        <v>#VALUE!</v>
      </c>
      <c r="N337" s="15"/>
      <c r="O337" s="15"/>
      <c r="P337" s="15"/>
      <c r="Q337" s="24" t="e">
        <f ca="1">_xludf.MAXIFS('[1]Deals (investment)'!A:A,'[1]Deals (investment)'!B:B,A337)</f>
        <v>#NAME?</v>
      </c>
      <c r="R337" s="15"/>
      <c r="S337" s="19"/>
      <c r="T337" s="15"/>
      <c r="U337" s="17"/>
      <c r="V337" s="15" t="s">
        <v>2851</v>
      </c>
      <c r="W337" s="15">
        <v>1</v>
      </c>
      <c r="X337" s="15" t="s">
        <v>191</v>
      </c>
      <c r="Y337" s="15" t="s">
        <v>2852</v>
      </c>
      <c r="AA337" s="25" t="s">
        <v>2329</v>
      </c>
      <c r="AB337" s="20" t="s">
        <v>286</v>
      </c>
      <c r="AC337" s="21" t="s">
        <v>2853</v>
      </c>
      <c r="AD337" s="21" t="s">
        <v>2854</v>
      </c>
      <c r="AE337" s="21" t="s">
        <v>2855</v>
      </c>
      <c r="AF337" s="21" t="s">
        <v>2856</v>
      </c>
      <c r="AG337" s="22">
        <f t="shared" ca="1" si="38"/>
        <v>0.64516129032258063</v>
      </c>
      <c r="AH337" s="15" t="str">
        <f t="shared" si="48"/>
        <v/>
      </c>
      <c r="AI337" s="22" t="str">
        <f>VLOOKUP(A337,'[1]Deals (investment)'!$B$2:$Z$1497,1,FALSE)</f>
        <v>eLimu</v>
      </c>
      <c r="AJ337" s="22">
        <f>VLOOKUP(A337,'[1]Deals (investment)'!$B$2:$Z$870,15,FALSE)</f>
        <v>1</v>
      </c>
      <c r="AK337" s="17" t="e">
        <f>VLOOKUP(A337,'[1]Deals (Exits)'!B:B,1,FALSE)</f>
        <v>#N/A</v>
      </c>
      <c r="AL337" s="23">
        <f>VLOOKUP(G337,[1]Lookups!$V$3:$Y$197,4,FALSE)</f>
        <v>0</v>
      </c>
      <c r="AM337" s="17" t="str">
        <f>VLOOKUP(X337,[1]Lookups!$B$3:$C$200,2,FALSE)</f>
        <v>Education</v>
      </c>
      <c r="AN337" s="17" t="e">
        <f>VLOOKUP(R337,[1]Lookups!$H$3:$I$69,2,FALSE)</f>
        <v>#N/A</v>
      </c>
      <c r="AO337" s="17" t="e">
        <f>VLOOKUP(T337,[1]Lookups!$H$3:$I$69,2,FALSE)</f>
        <v>#N/A</v>
      </c>
      <c r="AP337" s="17" t="e">
        <f>VLOOKUP(AN337,[1]Lookups!$N$3:$O$11,2,FALSE)</f>
        <v>#N/A</v>
      </c>
      <c r="AQ337" s="18" t="e">
        <f>COUNTIFS('[1]Deals (investment)'!$B:$B,$A337)</f>
        <v>#VALUE!</v>
      </c>
      <c r="AR337" s="18" t="e">
        <f>COUNTIFS('[1]Deals (investment)'!$B:$B,$A337,'[1]Deals (investment)'!$T:$T,$AW$1)+COUNTIFS('[1]Deals (investment)'!$B:$B,$A337,'[1]Deals (investment)'!$T:$T,$AX$1)+COUNTIFS('[1]Deals (investment)'!$B:$B,$A337,'[1]Deals (investment)'!$T:$T,$AY$1)</f>
        <v>#VALUE!</v>
      </c>
      <c r="AS337" s="17" t="e">
        <f>SUMIFS('[1]Deals (investment)'!$C:$C,'[1]Deals (investment)'!$B:$B,$A337)</f>
        <v>#VALUE!</v>
      </c>
      <c r="AT337" s="17" t="e">
        <f t="shared" si="52"/>
        <v>#VALUE!</v>
      </c>
      <c r="AU337" s="18" t="e">
        <f>COUNTIF('[1]Deals (Exits)'!$B:$B,A337)</f>
        <v>#VALUE!</v>
      </c>
      <c r="AV337" s="17" t="e">
        <f>SUMIFS('[1]Deals (investment)'!$C:$C,'[1]Deals (investment)'!$B:$B,$A337,'[1]Deals (investment)'!$T:$T,AV$1)</f>
        <v>#VALUE!</v>
      </c>
      <c r="AW337" s="17" t="e">
        <f>SUMIFS('[1]Deals (investment)'!$C:$C,'[1]Deals (investment)'!$B:$B,$A337,'[1]Deals (investment)'!$T:$T,AW$1)</f>
        <v>#VALUE!</v>
      </c>
      <c r="AX337" s="17" t="e">
        <f>SUMIFS('[1]Deals (investment)'!$C:$C,'[1]Deals (investment)'!$B:$B,$A337,'[1]Deals (investment)'!$T:$T,AX$1)</f>
        <v>#VALUE!</v>
      </c>
      <c r="AY337" s="17" t="e">
        <f>SUMIFS('[1]Deals (investment)'!$C:$C,'[1]Deals (investment)'!$B:$B,$A337,'[1]Deals (investment)'!$T:$T,AY$1)</f>
        <v>#VALUE!</v>
      </c>
      <c r="AZ337" s="17" t="e">
        <f>SUMIFS('[1]Deals (investment)'!$C:$C,'[1]Deals (investment)'!$B:$B,$A337,'[1]Deals (investment)'!$T:$T,AZ$1)</f>
        <v>#VALUE!</v>
      </c>
      <c r="BA337" s="17" t="e">
        <f>SUMIFS('[1]Deals (investment)'!$C:$C,'[1]Deals (investment)'!$B:$B,$A337,'[1]Deals (investment)'!$T:$T,BA$1)</f>
        <v>#VALUE!</v>
      </c>
      <c r="BB337" s="17" t="e">
        <f>SUMIFS('[1]Deals (investment)'!$C:$C,'[1]Deals (investment)'!$B:$B,$A337,'[1]Deals (investment)'!$T:$T,BB$1)</f>
        <v>#VALUE!</v>
      </c>
      <c r="BC337" s="17" t="e">
        <f>SUMIFS('[1]Deals (Exits)'!$C:$C,'[1]Deals (Exits)'!$B:$B,$A337)</f>
        <v>#VALUE!</v>
      </c>
      <c r="BD337" s="17" t="e">
        <f>SUMIFS('[1]Deals (investment)'!$C:$C,'[1]Deals (investment)'!$B:$B,$A337,'[1]Deals (investment)'!$V:$V,BD$1)</f>
        <v>#VALUE!</v>
      </c>
      <c r="BE337" s="17" t="e">
        <f>SUMIFS('[1]Deals (investment)'!$C:$C,'[1]Deals (investment)'!$B:$B,$A337,'[1]Deals (investment)'!$V:$V,BE$1)</f>
        <v>#VALUE!</v>
      </c>
      <c r="BF337" s="17" t="e">
        <f>SUMIFS('[1]Deals (investment)'!$C:$C,'[1]Deals (investment)'!$B:$B,$A337,'[1]Deals (investment)'!$V:$V,BF$1)</f>
        <v>#VALUE!</v>
      </c>
      <c r="BG337" s="17" t="e">
        <f>SUMIFS('[1]Deals (investment)'!$C:$C,'[1]Deals (investment)'!$B:$B,$A337,'[1]Deals (investment)'!$V:$V,BG$1)</f>
        <v>#VALUE!</v>
      </c>
      <c r="BH337" s="17" t="e">
        <f>SUMIFS('[1]Deals (investment)'!$C:$C,'[1]Deals (investment)'!$B:$B,$A337,'[1]Deals (investment)'!$V:$V,BH$1)</f>
        <v>#VALUE!</v>
      </c>
      <c r="BI337" s="17" t="e">
        <f>SUMIFS('[1]Deals (investment)'!$C:$C,'[1]Deals (investment)'!$B:$B,$A337,'[1]Deals (investment)'!$V:$V,BI$1)</f>
        <v>#VALUE!</v>
      </c>
      <c r="BJ337" s="17" t="e">
        <f>SUMIFS('[1]Deals (investment)'!$C:$C,'[1]Deals (investment)'!$B:$B,$A337,'[1]Deals (investment)'!$V:$V,BJ$1)</f>
        <v>#VALUE!</v>
      </c>
      <c r="BK337" s="17" t="e">
        <f>SUMIFS('[1]Deals (investment)'!$C:$C,'[1]Deals (investment)'!$B:$B,$A337,'[1]Deals (investment)'!$V:$V,BK$1)</f>
        <v>#VALUE!</v>
      </c>
      <c r="BL337" s="17" t="e">
        <f>SUMIFS('[1]Deals (investment)'!$C:$C,'[1]Deals (investment)'!$B:$B,$A337,'[1]Deals (investment)'!$V:$V,BL$1)</f>
        <v>#VALUE!</v>
      </c>
      <c r="BM337" s="17" t="e">
        <f>SUMIFS('[1]Deals (investment)'!$C:$C,'[1]Deals (investment)'!$B:$B,$A337,'[1]Deals (investment)'!$V:$V,BM$1)</f>
        <v>#VALUE!</v>
      </c>
      <c r="BN337" s="15"/>
      <c r="BO337" s="15"/>
      <c r="BP337" s="22"/>
      <c r="BQ337" s="15"/>
      <c r="BR337" s="15"/>
      <c r="BS337" s="15"/>
      <c r="BT337" s="15"/>
      <c r="BU337" s="15"/>
      <c r="BV337" s="15"/>
      <c r="BW337" s="15"/>
      <c r="BX337" s="15"/>
      <c r="BY337" s="15"/>
      <c r="BZ337" s="15"/>
      <c r="CA337" s="15"/>
      <c r="CB337" s="15"/>
      <c r="CC337" s="15"/>
      <c r="CD337" s="15" t="str">
        <f t="shared" si="54"/>
        <v>eLimuELimu helps primary school students in Kenya learn - It engages children in the learning process by incorporating the element of playActive</v>
      </c>
      <c r="CE337" s="15"/>
      <c r="CF337" s="15"/>
      <c r="CG337" s="15"/>
      <c r="CH337" s="15"/>
      <c r="CI337" s="15"/>
      <c r="CJ337" s="15"/>
    </row>
    <row r="338" spans="1:117" ht="12.75">
      <c r="A338" s="15" t="s">
        <v>2857</v>
      </c>
      <c r="B338" s="15" t="s">
        <v>2858</v>
      </c>
      <c r="C338" s="15" t="s">
        <v>58</v>
      </c>
      <c r="D338" s="16">
        <v>2015</v>
      </c>
      <c r="E338" s="15" t="s">
        <v>117</v>
      </c>
      <c r="F338" s="15" t="s">
        <v>110</v>
      </c>
      <c r="G338" s="15" t="s">
        <v>118</v>
      </c>
      <c r="H338" s="15" t="s">
        <v>118</v>
      </c>
      <c r="I338" s="15" t="s">
        <v>118</v>
      </c>
      <c r="J338" s="15"/>
      <c r="K338" s="17" t="e">
        <f t="shared" si="50"/>
        <v>#VALUE!</v>
      </c>
      <c r="L338" s="15"/>
      <c r="M338" s="18" t="e">
        <f t="shared" si="51"/>
        <v>#VALUE!</v>
      </c>
      <c r="N338" s="15" t="s">
        <v>2859</v>
      </c>
      <c r="O338" s="15"/>
      <c r="P338" s="15"/>
      <c r="Q338" s="24" t="e">
        <f ca="1">_xludf.MAXIFS('[1]Deals (investment)'!A:A,'[1]Deals (investment)'!B:B,A338)</f>
        <v>#NAME?</v>
      </c>
      <c r="R338" s="15" t="s">
        <v>375</v>
      </c>
      <c r="S338" s="19">
        <v>40000</v>
      </c>
      <c r="T338" s="15" t="s">
        <v>375</v>
      </c>
      <c r="U338" s="19">
        <v>40000</v>
      </c>
      <c r="V338" s="15" t="s">
        <v>2860</v>
      </c>
      <c r="W338" s="15">
        <v>0</v>
      </c>
      <c r="X338" s="15" t="s">
        <v>158</v>
      </c>
      <c r="Y338" s="15" t="s">
        <v>2861</v>
      </c>
      <c r="Z338" s="25" t="s">
        <v>147</v>
      </c>
      <c r="AB338" s="20" t="s">
        <v>333</v>
      </c>
      <c r="AC338" s="21" t="s">
        <v>2862</v>
      </c>
      <c r="AD338" s="27" t="s">
        <v>2863</v>
      </c>
      <c r="AE338" s="21" t="s">
        <v>2864</v>
      </c>
      <c r="AF338" s="21" t="s">
        <v>2865</v>
      </c>
      <c r="AG338" s="22">
        <f t="shared" ca="1" si="38"/>
        <v>0.83870967741935487</v>
      </c>
      <c r="AH338" s="15" t="str">
        <f t="shared" si="48"/>
        <v/>
      </c>
      <c r="AI338" s="22" t="str">
        <f>VLOOKUP(A338,'[1]Deals (investment)'!$B$2:$Z$1497,1,FALSE)</f>
        <v>LipaLater</v>
      </c>
      <c r="AJ338" s="22" t="e">
        <f>VLOOKUP(A338,'[1]Deals (investment)'!$B$2:$Z$870,15,FALSE)</f>
        <v>#N/A</v>
      </c>
      <c r="AK338" s="17" t="e">
        <f>VLOOKUP(A338,'[1]Deals (Exits)'!B:B,1,FALSE)</f>
        <v>#N/A</v>
      </c>
      <c r="AL338" s="23">
        <f>VLOOKUP(G338,[1]Lookups!$V$3:$Y$197,4,FALSE)</f>
        <v>0</v>
      </c>
      <c r="AM338" s="17" t="str">
        <f>VLOOKUP(X338,[1]Lookups!$B$3:$C$200,2,FALSE)</f>
        <v>Financial Services</v>
      </c>
      <c r="AN338" s="17" t="str">
        <f>VLOOKUP(R338,[1]Lookups!$H$3:$I$69,2,FALSE)</f>
        <v>2. Seed</v>
      </c>
      <c r="AO338" s="17" t="str">
        <f>VLOOKUP(T338,[1]Lookups!$H$3:$I$69,2,FALSE)</f>
        <v>2. Seed</v>
      </c>
      <c r="AP338" s="17" t="str">
        <f>VLOOKUP(AN338,[1]Lookups!$N$3:$O$11,2,FALSE)</f>
        <v>Early</v>
      </c>
      <c r="AQ338" s="18" t="e">
        <f>COUNTIFS('[1]Deals (investment)'!$B:$B,$A338)</f>
        <v>#VALUE!</v>
      </c>
      <c r="AR338" s="18" t="e">
        <f>COUNTIFS('[1]Deals (investment)'!$B:$B,$A338,'[1]Deals (investment)'!$T:$T,$AW$1)+COUNTIFS('[1]Deals (investment)'!$B:$B,$A338,'[1]Deals (investment)'!$T:$T,$AX$1)+COUNTIFS('[1]Deals (investment)'!$B:$B,$A338,'[1]Deals (investment)'!$T:$T,$AY$1)</f>
        <v>#VALUE!</v>
      </c>
      <c r="AS338" s="17" t="e">
        <f>SUMIFS('[1]Deals (investment)'!$C:$C,'[1]Deals (investment)'!$B:$B,$A338)</f>
        <v>#VALUE!</v>
      </c>
      <c r="AT338" s="17" t="e">
        <f t="shared" si="52"/>
        <v>#VALUE!</v>
      </c>
      <c r="AU338" s="18" t="e">
        <f>COUNTIF('[1]Deals (Exits)'!$B:$B,A338)</f>
        <v>#VALUE!</v>
      </c>
      <c r="AV338" s="17" t="e">
        <f>SUMIFS('[1]Deals (investment)'!$C:$C,'[1]Deals (investment)'!$B:$B,$A338,'[1]Deals (investment)'!$T:$T,AV$1)</f>
        <v>#VALUE!</v>
      </c>
      <c r="AW338" s="17" t="e">
        <f>SUMIFS('[1]Deals (investment)'!$C:$C,'[1]Deals (investment)'!$B:$B,$A338,'[1]Deals (investment)'!$T:$T,AW$1)</f>
        <v>#VALUE!</v>
      </c>
      <c r="AX338" s="17" t="e">
        <f>SUMIFS('[1]Deals (investment)'!$C:$C,'[1]Deals (investment)'!$B:$B,$A338,'[1]Deals (investment)'!$T:$T,AX$1)</f>
        <v>#VALUE!</v>
      </c>
      <c r="AY338" s="17" t="e">
        <f>SUMIFS('[1]Deals (investment)'!$C:$C,'[1]Deals (investment)'!$B:$B,$A338,'[1]Deals (investment)'!$T:$T,AY$1)</f>
        <v>#VALUE!</v>
      </c>
      <c r="AZ338" s="17" t="e">
        <f>SUMIFS('[1]Deals (investment)'!$C:$C,'[1]Deals (investment)'!$B:$B,$A338,'[1]Deals (investment)'!$T:$T,AZ$1)</f>
        <v>#VALUE!</v>
      </c>
      <c r="BA338" s="17" t="e">
        <f>SUMIFS('[1]Deals (investment)'!$C:$C,'[1]Deals (investment)'!$B:$B,$A338,'[1]Deals (investment)'!$T:$T,BA$1)</f>
        <v>#VALUE!</v>
      </c>
      <c r="BB338" s="17" t="e">
        <f>SUMIFS('[1]Deals (investment)'!$C:$C,'[1]Deals (investment)'!$B:$B,$A338,'[1]Deals (investment)'!$T:$T,BB$1)</f>
        <v>#VALUE!</v>
      </c>
      <c r="BC338" s="17" t="e">
        <f>SUMIFS('[1]Deals (Exits)'!$C:$C,'[1]Deals (Exits)'!$B:$B,$A338)</f>
        <v>#VALUE!</v>
      </c>
      <c r="BD338" s="17" t="e">
        <f>SUMIFS('[1]Deals (investment)'!$C:$C,'[1]Deals (investment)'!$B:$B,$A338,'[1]Deals (investment)'!$V:$V,BD$1)</f>
        <v>#VALUE!</v>
      </c>
      <c r="BE338" s="17" t="e">
        <f>SUMIFS('[1]Deals (investment)'!$C:$C,'[1]Deals (investment)'!$B:$B,$A338,'[1]Deals (investment)'!$V:$V,BE$1)</f>
        <v>#VALUE!</v>
      </c>
      <c r="BF338" s="17" t="e">
        <f>SUMIFS('[1]Deals (investment)'!$C:$C,'[1]Deals (investment)'!$B:$B,$A338,'[1]Deals (investment)'!$V:$V,BF$1)</f>
        <v>#VALUE!</v>
      </c>
      <c r="BG338" s="17" t="e">
        <f>SUMIFS('[1]Deals (investment)'!$C:$C,'[1]Deals (investment)'!$B:$B,$A338,'[1]Deals (investment)'!$V:$V,BG$1)</f>
        <v>#VALUE!</v>
      </c>
      <c r="BH338" s="17" t="e">
        <f>SUMIFS('[1]Deals (investment)'!$C:$C,'[1]Deals (investment)'!$B:$B,$A338,'[1]Deals (investment)'!$V:$V,BH$1)</f>
        <v>#VALUE!</v>
      </c>
      <c r="BI338" s="17" t="e">
        <f>SUMIFS('[1]Deals (investment)'!$C:$C,'[1]Deals (investment)'!$B:$B,$A338,'[1]Deals (investment)'!$V:$V,BI$1)</f>
        <v>#VALUE!</v>
      </c>
      <c r="BJ338" s="17" t="e">
        <f>SUMIFS('[1]Deals (investment)'!$C:$C,'[1]Deals (investment)'!$B:$B,$A338,'[1]Deals (investment)'!$V:$V,BJ$1)</f>
        <v>#VALUE!</v>
      </c>
      <c r="BK338" s="17" t="e">
        <f>SUMIFS('[1]Deals (investment)'!$C:$C,'[1]Deals (investment)'!$B:$B,$A338,'[1]Deals (investment)'!$V:$V,BK$1)</f>
        <v>#VALUE!</v>
      </c>
      <c r="BL338" s="17" t="e">
        <f>SUMIFS('[1]Deals (investment)'!$C:$C,'[1]Deals (investment)'!$B:$B,$A338,'[1]Deals (investment)'!$V:$V,BL$1)</f>
        <v>#VALUE!</v>
      </c>
      <c r="BM338" s="17" t="e">
        <f>SUMIFS('[1]Deals (investment)'!$C:$C,'[1]Deals (investment)'!$B:$B,$A338,'[1]Deals (investment)'!$V:$V,BM$1)</f>
        <v>#VALUE!</v>
      </c>
      <c r="BN338" s="15"/>
      <c r="BO338" s="15"/>
      <c r="BP338" s="22"/>
      <c r="BQ338" s="15"/>
      <c r="BR338" s="15"/>
      <c r="BS338" s="15"/>
      <c r="BT338" s="15"/>
      <c r="BU338" s="15"/>
      <c r="BV338" s="15"/>
      <c r="BW338" s="15"/>
      <c r="BX338" s="15"/>
      <c r="BY338" s="15"/>
      <c r="BZ338" s="15"/>
      <c r="CA338" s="15"/>
      <c r="CB338" s="15"/>
      <c r="CC338" s="15"/>
      <c r="CD338" s="15"/>
      <c r="CE338" s="15"/>
      <c r="CF338" s="15"/>
      <c r="CG338" s="15"/>
      <c r="CH338" s="15"/>
      <c r="CI338" s="15"/>
      <c r="CJ338" s="15"/>
    </row>
    <row r="339" spans="1:117" ht="12.75">
      <c r="A339" s="15" t="s">
        <v>2866</v>
      </c>
      <c r="B339" s="15" t="s">
        <v>2867</v>
      </c>
      <c r="C339" s="15" t="s">
        <v>58</v>
      </c>
      <c r="D339" s="16">
        <v>2016</v>
      </c>
      <c r="E339" s="15" t="s">
        <v>2868</v>
      </c>
      <c r="F339" s="17" t="s">
        <v>110</v>
      </c>
      <c r="G339" s="15" t="s">
        <v>61</v>
      </c>
      <c r="H339" s="15" t="s">
        <v>61</v>
      </c>
      <c r="I339" s="17" t="s">
        <v>61</v>
      </c>
      <c r="J339" s="17"/>
      <c r="K339" s="17" t="e">
        <f t="shared" si="50"/>
        <v>#VALUE!</v>
      </c>
      <c r="L339" s="15"/>
      <c r="M339" s="18" t="e">
        <f t="shared" si="51"/>
        <v>#VALUE!</v>
      </c>
      <c r="N339" s="15" t="s">
        <v>2869</v>
      </c>
      <c r="O339" s="15"/>
      <c r="P339" s="15"/>
      <c r="Q339" s="24">
        <v>43230</v>
      </c>
      <c r="R339" s="15" t="s">
        <v>375</v>
      </c>
      <c r="S339" s="19">
        <v>40000</v>
      </c>
      <c r="T339" s="15" t="s">
        <v>375</v>
      </c>
      <c r="U339" s="19">
        <v>40000</v>
      </c>
      <c r="V339" s="15" t="s">
        <v>2870</v>
      </c>
      <c r="W339" s="15">
        <v>0</v>
      </c>
      <c r="X339" s="15" t="s">
        <v>538</v>
      </c>
      <c r="Y339" s="17" t="s">
        <v>2871</v>
      </c>
      <c r="Z339" s="25" t="s">
        <v>109</v>
      </c>
      <c r="AA339" s="15" t="s">
        <v>2869</v>
      </c>
      <c r="AB339" s="30"/>
      <c r="AC339" s="31" t="s">
        <v>2872</v>
      </c>
      <c r="AD339" s="17"/>
      <c r="AE339" s="15"/>
      <c r="AF339" s="21" t="s">
        <v>2873</v>
      </c>
      <c r="AG339" s="22">
        <f t="shared" si="38"/>
        <v>0.77419354838709675</v>
      </c>
      <c r="AH339" s="15" t="str">
        <f t="shared" si="48"/>
        <v/>
      </c>
      <c r="AI339" s="22" t="str">
        <f>VLOOKUP(A339,'[1]Deals (investment)'!$B$2:$Z$1497,1,FALSE)</f>
        <v>BirdPreneuer</v>
      </c>
      <c r="AJ339" s="22">
        <f>VLOOKUP(A339,'[1]Deals (investment)'!$B$2:$Z$870,15,FALSE)</f>
        <v>1</v>
      </c>
      <c r="AK339" s="17" t="e">
        <f>VLOOKUP(A339,'[1]Deals (Exits)'!B:B,1,FALSE)</f>
        <v>#N/A</v>
      </c>
      <c r="AL339" s="23">
        <f>VLOOKUP(G339,[1]Lookups!$V$3:$Y$197,4,FALSE)</f>
        <v>0</v>
      </c>
      <c r="AM339" s="17" t="str">
        <f>VLOOKUP(X339,[1]Lookups!$B$3:$C$200,2,FALSE)</f>
        <v>Agriculture</v>
      </c>
      <c r="AN339" s="17" t="str">
        <f>VLOOKUP(R339,[1]Lookups!$H$3:$I$69,2,FALSE)</f>
        <v>2. Seed</v>
      </c>
      <c r="AO339" s="17" t="str">
        <f>VLOOKUP(T339,[1]Lookups!$H$3:$I$69,2,FALSE)</f>
        <v>2. Seed</v>
      </c>
      <c r="AP339" s="17" t="str">
        <f>VLOOKUP(AN339,[1]Lookups!$N$3:$O$11,2,FALSE)</f>
        <v>Early</v>
      </c>
      <c r="AQ339" s="18" t="e">
        <f>COUNTIFS('[1]Deals (investment)'!$B:$B,$A339)</f>
        <v>#VALUE!</v>
      </c>
      <c r="AR339" s="18" t="e">
        <f>COUNTIFS('[1]Deals (investment)'!$B:$B,$A339,'[1]Deals (investment)'!$T:$T,$AW$1)+COUNTIFS('[1]Deals (investment)'!$B:$B,$A339,'[1]Deals (investment)'!$T:$T,$AX$1)+COUNTIFS('[1]Deals (investment)'!$B:$B,$A339,'[1]Deals (investment)'!$T:$T,$AY$1)</f>
        <v>#VALUE!</v>
      </c>
      <c r="AS339" s="17" t="e">
        <f>SUMIFS('[1]Deals (investment)'!$C:$C,'[1]Deals (investment)'!$B:$B,$A339)</f>
        <v>#VALUE!</v>
      </c>
      <c r="AT339" s="17" t="e">
        <f t="shared" si="52"/>
        <v>#VALUE!</v>
      </c>
      <c r="AU339" s="18" t="e">
        <f>COUNTIF('[1]Deals (Exits)'!$B:$B,A339)</f>
        <v>#VALUE!</v>
      </c>
      <c r="AV339" s="17" t="e">
        <f>SUMIFS('[1]Deals (investment)'!$C:$C,'[1]Deals (investment)'!$B:$B,$A339,'[1]Deals (investment)'!$T:$T,AV$1)</f>
        <v>#VALUE!</v>
      </c>
      <c r="AW339" s="17" t="e">
        <f>SUMIFS('[1]Deals (investment)'!$C:$C,'[1]Deals (investment)'!$B:$B,$A339,'[1]Deals (investment)'!$T:$T,AW$1)</f>
        <v>#VALUE!</v>
      </c>
      <c r="AX339" s="17" t="e">
        <f>SUMIFS('[1]Deals (investment)'!$C:$C,'[1]Deals (investment)'!$B:$B,$A339,'[1]Deals (investment)'!$T:$T,AX$1)</f>
        <v>#VALUE!</v>
      </c>
      <c r="AY339" s="17" t="e">
        <f>SUMIFS('[1]Deals (investment)'!$C:$C,'[1]Deals (investment)'!$B:$B,$A339,'[1]Deals (investment)'!$T:$T,AY$1)</f>
        <v>#VALUE!</v>
      </c>
      <c r="AZ339" s="17" t="e">
        <f>SUMIFS('[1]Deals (investment)'!$C:$C,'[1]Deals (investment)'!$B:$B,$A339,'[1]Deals (investment)'!$T:$T,AZ$1)</f>
        <v>#VALUE!</v>
      </c>
      <c r="BA339" s="17" t="e">
        <f>SUMIFS('[1]Deals (investment)'!$C:$C,'[1]Deals (investment)'!$B:$B,$A339,'[1]Deals (investment)'!$T:$T,BA$1)</f>
        <v>#VALUE!</v>
      </c>
      <c r="BB339" s="17" t="e">
        <f>SUMIFS('[1]Deals (investment)'!$C:$C,'[1]Deals (investment)'!$B:$B,$A339,'[1]Deals (investment)'!$T:$T,BB$1)</f>
        <v>#VALUE!</v>
      </c>
      <c r="BC339" s="17" t="e">
        <f>SUMIFS('[1]Deals (Exits)'!$C:$C,'[1]Deals (Exits)'!$B:$B,$A339)</f>
        <v>#VALUE!</v>
      </c>
      <c r="BD339" s="17" t="e">
        <f>SUMIFS('[1]Deals (investment)'!$C:$C,'[1]Deals (investment)'!$B:$B,$A339,'[1]Deals (investment)'!$V:$V,BD$1)</f>
        <v>#VALUE!</v>
      </c>
      <c r="BE339" s="17" t="e">
        <f>SUMIFS('[1]Deals (investment)'!$C:$C,'[1]Deals (investment)'!$B:$B,$A339,'[1]Deals (investment)'!$V:$V,BE$1)</f>
        <v>#VALUE!</v>
      </c>
      <c r="BF339" s="17" t="e">
        <f>SUMIFS('[1]Deals (investment)'!$C:$C,'[1]Deals (investment)'!$B:$B,$A339,'[1]Deals (investment)'!$V:$V,BF$1)</f>
        <v>#VALUE!</v>
      </c>
      <c r="BG339" s="17" t="e">
        <f>SUMIFS('[1]Deals (investment)'!$C:$C,'[1]Deals (investment)'!$B:$B,$A339,'[1]Deals (investment)'!$V:$V,BG$1)</f>
        <v>#VALUE!</v>
      </c>
      <c r="BH339" s="17" t="e">
        <f>SUMIFS('[1]Deals (investment)'!$C:$C,'[1]Deals (investment)'!$B:$B,$A339,'[1]Deals (investment)'!$V:$V,BH$1)</f>
        <v>#VALUE!</v>
      </c>
      <c r="BI339" s="17" t="e">
        <f>SUMIFS('[1]Deals (investment)'!$C:$C,'[1]Deals (investment)'!$B:$B,$A339,'[1]Deals (investment)'!$V:$V,BI$1)</f>
        <v>#VALUE!</v>
      </c>
      <c r="BJ339" s="17" t="e">
        <f>SUMIFS('[1]Deals (investment)'!$C:$C,'[1]Deals (investment)'!$B:$B,$A339,'[1]Deals (investment)'!$V:$V,BJ$1)</f>
        <v>#VALUE!</v>
      </c>
      <c r="BK339" s="17" t="e">
        <f>SUMIFS('[1]Deals (investment)'!$C:$C,'[1]Deals (investment)'!$B:$B,$A339,'[1]Deals (investment)'!$V:$V,BK$1)</f>
        <v>#VALUE!</v>
      </c>
      <c r="BL339" s="17" t="e">
        <f>SUMIFS('[1]Deals (investment)'!$C:$C,'[1]Deals (investment)'!$B:$B,$A339,'[1]Deals (investment)'!$V:$V,BL$1)</f>
        <v>#VALUE!</v>
      </c>
      <c r="BM339" s="17" t="e">
        <f>SUMIFS('[1]Deals (investment)'!$C:$C,'[1]Deals (investment)'!$B:$B,$A339,'[1]Deals (investment)'!$V:$V,BM$1)</f>
        <v>#VALUE!</v>
      </c>
      <c r="BN339" s="15"/>
      <c r="BO339" s="15"/>
      <c r="BP339" s="22"/>
      <c r="BQ339" s="15"/>
      <c r="BR339" s="15"/>
      <c r="BS339" s="15"/>
      <c r="BT339" s="15"/>
      <c r="BU339" s="15"/>
      <c r="BV339" s="15"/>
      <c r="BW339" s="15"/>
      <c r="BX339" s="15"/>
      <c r="BY339" s="15"/>
      <c r="BZ339" s="15"/>
      <c r="CA339" s="15"/>
      <c r="CB339" s="15"/>
      <c r="CC339" s="15"/>
      <c r="CD339" s="15" t="str">
        <f t="shared" ref="CD339:CD341" si="55">CONCATENATE(A339,B339,C339)</f>
        <v>BirdpreneuerBirdPreneur is a shop platform that focuses on helping individuals and corporate organizations raise birds.Active</v>
      </c>
      <c r="CE339" s="15"/>
      <c r="CF339" s="15"/>
      <c r="CG339" s="15"/>
      <c r="CH339" s="15"/>
      <c r="CI339" s="15"/>
      <c r="CJ339" s="15"/>
    </row>
    <row r="340" spans="1:117" ht="12.75">
      <c r="A340" s="15" t="s">
        <v>2874</v>
      </c>
      <c r="B340" s="15" t="s">
        <v>2875</v>
      </c>
      <c r="C340" s="15" t="s">
        <v>58</v>
      </c>
      <c r="D340" s="16">
        <v>2016</v>
      </c>
      <c r="E340" s="15" t="s">
        <v>59</v>
      </c>
      <c r="F340" s="17" t="s">
        <v>110</v>
      </c>
      <c r="G340" s="15" t="s">
        <v>61</v>
      </c>
      <c r="H340" s="15" t="s">
        <v>61</v>
      </c>
      <c r="I340" s="17" t="s">
        <v>61</v>
      </c>
      <c r="J340" s="17"/>
      <c r="K340" s="17" t="e">
        <f t="shared" si="50"/>
        <v>#VALUE!</v>
      </c>
      <c r="L340" s="15"/>
      <c r="M340" s="18" t="e">
        <f t="shared" si="51"/>
        <v>#VALUE!</v>
      </c>
      <c r="N340" s="15" t="s">
        <v>2329</v>
      </c>
      <c r="O340" s="15"/>
      <c r="P340" s="15"/>
      <c r="Q340" s="24">
        <v>43312</v>
      </c>
      <c r="R340" s="15" t="s">
        <v>375</v>
      </c>
      <c r="S340" s="19">
        <v>40000</v>
      </c>
      <c r="T340" s="15" t="s">
        <v>375</v>
      </c>
      <c r="U340" s="19">
        <v>40000</v>
      </c>
      <c r="V340" s="15" t="s">
        <v>2876</v>
      </c>
      <c r="W340" s="15">
        <v>0</v>
      </c>
      <c r="X340" s="15" t="s">
        <v>191</v>
      </c>
      <c r="Y340" s="15" t="s">
        <v>2877</v>
      </c>
      <c r="Z340" s="25" t="s">
        <v>147</v>
      </c>
      <c r="AA340" s="25" t="s">
        <v>2329</v>
      </c>
      <c r="AB340" s="30" t="s">
        <v>286</v>
      </c>
      <c r="AC340" s="31" t="s">
        <v>2878</v>
      </c>
      <c r="AD340" s="31" t="s">
        <v>2879</v>
      </c>
      <c r="AE340" s="21" t="s">
        <v>2880</v>
      </c>
      <c r="AF340" s="21" t="s">
        <v>2881</v>
      </c>
      <c r="AG340" s="22">
        <f t="shared" si="38"/>
        <v>0.87096774193548387</v>
      </c>
      <c r="AH340" s="15" t="e">
        <f t="shared" si="48"/>
        <v>#VALUE!</v>
      </c>
      <c r="AI340" s="22" t="str">
        <f>VLOOKUP(A340,'[1]Deals (investment)'!$B$2:$Z$1497,1,FALSE)</f>
        <v>Bluebic</v>
      </c>
      <c r="AJ340" s="22">
        <f>VLOOKUP(A340,'[1]Deals (investment)'!$B$2:$Z$870,15,FALSE)</f>
        <v>1</v>
      </c>
      <c r="AK340" s="17" t="e">
        <f>VLOOKUP(A340,'[1]Deals (Exits)'!B:B,1,FALSE)</f>
        <v>#N/A</v>
      </c>
      <c r="AL340" s="23">
        <f>VLOOKUP(G340,[1]Lookups!$V$3:$Y$197,4,FALSE)</f>
        <v>0</v>
      </c>
      <c r="AM340" s="17" t="str">
        <f>VLOOKUP(X340,[1]Lookups!$B$3:$C$200,2,FALSE)</f>
        <v>Education</v>
      </c>
      <c r="AN340" s="17" t="str">
        <f>VLOOKUP(R340,[1]Lookups!$H$3:$I$69,2,FALSE)</f>
        <v>2. Seed</v>
      </c>
      <c r="AO340" s="17" t="str">
        <f>VLOOKUP(T340,[1]Lookups!$H$3:$I$69,2,FALSE)</f>
        <v>2. Seed</v>
      </c>
      <c r="AP340" s="17" t="str">
        <f>VLOOKUP(AN340,[1]Lookups!$N$3:$O$11,2,FALSE)</f>
        <v>Early</v>
      </c>
      <c r="AQ340" s="18" t="e">
        <f>COUNTIFS('[1]Deals (investment)'!$B:$B,$A340)</f>
        <v>#VALUE!</v>
      </c>
      <c r="AR340" s="18" t="e">
        <f>COUNTIFS('[1]Deals (investment)'!$B:$B,$A340,'[1]Deals (investment)'!$T:$T,$AW$1)+COUNTIFS('[1]Deals (investment)'!$B:$B,$A340,'[1]Deals (investment)'!$T:$T,$AX$1)+COUNTIFS('[1]Deals (investment)'!$B:$B,$A340,'[1]Deals (investment)'!$T:$T,$AY$1)</f>
        <v>#VALUE!</v>
      </c>
      <c r="AS340" s="17" t="e">
        <f>SUMIFS('[1]Deals (investment)'!$C:$C,'[1]Deals (investment)'!$B:$B,$A340)</f>
        <v>#VALUE!</v>
      </c>
      <c r="AT340" s="17" t="e">
        <f t="shared" si="52"/>
        <v>#VALUE!</v>
      </c>
      <c r="AU340" s="18" t="e">
        <f>COUNTIF('[1]Deals (Exits)'!$B:$B,A340)</f>
        <v>#VALUE!</v>
      </c>
      <c r="AV340" s="17" t="e">
        <f>SUMIFS('[1]Deals (investment)'!$C:$C,'[1]Deals (investment)'!$B:$B,$A340,'[1]Deals (investment)'!$T:$T,AV$1)</f>
        <v>#VALUE!</v>
      </c>
      <c r="AW340" s="17" t="e">
        <f>SUMIFS('[1]Deals (investment)'!$C:$C,'[1]Deals (investment)'!$B:$B,$A340,'[1]Deals (investment)'!$T:$T,AW$1)</f>
        <v>#VALUE!</v>
      </c>
      <c r="AX340" s="17" t="e">
        <f>SUMIFS('[1]Deals (investment)'!$C:$C,'[1]Deals (investment)'!$B:$B,$A340,'[1]Deals (investment)'!$T:$T,AX$1)</f>
        <v>#VALUE!</v>
      </c>
      <c r="AY340" s="17" t="e">
        <f>SUMIFS('[1]Deals (investment)'!$C:$C,'[1]Deals (investment)'!$B:$B,$A340,'[1]Deals (investment)'!$T:$T,AY$1)</f>
        <v>#VALUE!</v>
      </c>
      <c r="AZ340" s="17" t="e">
        <f>SUMIFS('[1]Deals (investment)'!$C:$C,'[1]Deals (investment)'!$B:$B,$A340,'[1]Deals (investment)'!$T:$T,AZ$1)</f>
        <v>#VALUE!</v>
      </c>
      <c r="BA340" s="17" t="e">
        <f>SUMIFS('[1]Deals (investment)'!$C:$C,'[1]Deals (investment)'!$B:$B,$A340,'[1]Deals (investment)'!$T:$T,BA$1)</f>
        <v>#VALUE!</v>
      </c>
      <c r="BB340" s="17" t="e">
        <f>SUMIFS('[1]Deals (investment)'!$C:$C,'[1]Deals (investment)'!$B:$B,$A340,'[1]Deals (investment)'!$T:$T,BB$1)</f>
        <v>#VALUE!</v>
      </c>
      <c r="BC340" s="17" t="e">
        <f>SUMIFS('[1]Deals (Exits)'!$C:$C,'[1]Deals (Exits)'!$B:$B,$A340)</f>
        <v>#VALUE!</v>
      </c>
      <c r="BD340" s="17" t="e">
        <f>SUMIFS('[1]Deals (investment)'!$C:$C,'[1]Deals (investment)'!$B:$B,$A340,'[1]Deals (investment)'!$V:$V,BD$1)</f>
        <v>#VALUE!</v>
      </c>
      <c r="BE340" s="17" t="e">
        <f>SUMIFS('[1]Deals (investment)'!$C:$C,'[1]Deals (investment)'!$B:$B,$A340,'[1]Deals (investment)'!$V:$V,BE$1)</f>
        <v>#VALUE!</v>
      </c>
      <c r="BF340" s="17" t="e">
        <f>SUMIFS('[1]Deals (investment)'!$C:$C,'[1]Deals (investment)'!$B:$B,$A340,'[1]Deals (investment)'!$V:$V,BF$1)</f>
        <v>#VALUE!</v>
      </c>
      <c r="BG340" s="17" t="e">
        <f>SUMIFS('[1]Deals (investment)'!$C:$C,'[1]Deals (investment)'!$B:$B,$A340,'[1]Deals (investment)'!$V:$V,BG$1)</f>
        <v>#VALUE!</v>
      </c>
      <c r="BH340" s="17" t="e">
        <f>SUMIFS('[1]Deals (investment)'!$C:$C,'[1]Deals (investment)'!$B:$B,$A340,'[1]Deals (investment)'!$V:$V,BH$1)</f>
        <v>#VALUE!</v>
      </c>
      <c r="BI340" s="17" t="e">
        <f>SUMIFS('[1]Deals (investment)'!$C:$C,'[1]Deals (investment)'!$B:$B,$A340,'[1]Deals (investment)'!$V:$V,BI$1)</f>
        <v>#VALUE!</v>
      </c>
      <c r="BJ340" s="17" t="e">
        <f>SUMIFS('[1]Deals (investment)'!$C:$C,'[1]Deals (investment)'!$B:$B,$A340,'[1]Deals (investment)'!$V:$V,BJ$1)</f>
        <v>#VALUE!</v>
      </c>
      <c r="BK340" s="17" t="e">
        <f>SUMIFS('[1]Deals (investment)'!$C:$C,'[1]Deals (investment)'!$B:$B,$A340,'[1]Deals (investment)'!$V:$V,BK$1)</f>
        <v>#VALUE!</v>
      </c>
      <c r="BL340" s="17" t="e">
        <f>SUMIFS('[1]Deals (investment)'!$C:$C,'[1]Deals (investment)'!$B:$B,$A340,'[1]Deals (investment)'!$V:$V,BL$1)</f>
        <v>#VALUE!</v>
      </c>
      <c r="BM340" s="17" t="e">
        <f>SUMIFS('[1]Deals (investment)'!$C:$C,'[1]Deals (investment)'!$B:$B,$A340,'[1]Deals (investment)'!$V:$V,BM$1)</f>
        <v>#VALUE!</v>
      </c>
      <c r="BN340" s="15"/>
      <c r="BO340" s="15"/>
      <c r="BP340" s="22"/>
      <c r="BQ340" s="15"/>
      <c r="BR340" s="15"/>
      <c r="BS340" s="15"/>
      <c r="BT340" s="15"/>
      <c r="BU340" s="15"/>
      <c r="BV340" s="15"/>
      <c r="BW340" s="15"/>
      <c r="BX340" s="15"/>
      <c r="BY340" s="15"/>
      <c r="BZ340" s="15"/>
      <c r="CA340" s="15"/>
      <c r="CB340" s="15"/>
      <c r="CC340" s="15"/>
      <c r="CD340" s="15" t="str">
        <f t="shared" si="55"/>
        <v>BluebicWe exist to make technology solutions that facilitate learning and streamline school operations available to all schools. We see ourselves as technical partners to schools, providing them with technology solutions that help them grow quickly and profitably, while improving student outcomes. We maintain close working relationship with partner schools to ensure technology adoption is effective and painless.Active</v>
      </c>
      <c r="CE340" s="15"/>
      <c r="CF340" s="15"/>
      <c r="CG340" s="15"/>
      <c r="CH340" s="15"/>
      <c r="CI340" s="15"/>
      <c r="CJ340" s="15"/>
    </row>
    <row r="341" spans="1:117" ht="12.75">
      <c r="A341" s="15" t="s">
        <v>2882</v>
      </c>
      <c r="B341" s="15" t="s">
        <v>2883</v>
      </c>
      <c r="C341" s="15" t="s">
        <v>58</v>
      </c>
      <c r="D341" s="16">
        <v>2015</v>
      </c>
      <c r="E341" s="15" t="s">
        <v>59</v>
      </c>
      <c r="F341" s="15"/>
      <c r="G341" s="15" t="s">
        <v>61</v>
      </c>
      <c r="H341" s="15" t="s">
        <v>61</v>
      </c>
      <c r="I341" s="15" t="s">
        <v>61</v>
      </c>
      <c r="J341" s="15"/>
      <c r="K341" s="17" t="e">
        <f t="shared" si="50"/>
        <v>#VALUE!</v>
      </c>
      <c r="L341" s="15"/>
      <c r="M341" s="18" t="e">
        <f t="shared" si="51"/>
        <v>#VALUE!</v>
      </c>
      <c r="N341" s="15"/>
      <c r="O341" s="15"/>
      <c r="P341" s="15"/>
      <c r="Q341" s="15"/>
      <c r="R341" s="15" t="s">
        <v>375</v>
      </c>
      <c r="S341" s="19">
        <v>40000</v>
      </c>
      <c r="T341" s="15"/>
      <c r="U341" s="17"/>
      <c r="V341" s="15" t="s">
        <v>2884</v>
      </c>
      <c r="W341" s="15">
        <v>0</v>
      </c>
      <c r="X341" s="15" t="s">
        <v>64</v>
      </c>
      <c r="Y341" s="15" t="s">
        <v>2885</v>
      </c>
      <c r="Z341" s="25" t="s">
        <v>147</v>
      </c>
      <c r="AB341" s="20" t="s">
        <v>286</v>
      </c>
      <c r="AC341" s="21" t="s">
        <v>2886</v>
      </c>
      <c r="AD341" s="21" t="s">
        <v>2887</v>
      </c>
      <c r="AE341" s="21" t="s">
        <v>2888</v>
      </c>
      <c r="AF341" s="21" t="s">
        <v>2889</v>
      </c>
      <c r="AG341" s="22">
        <f t="shared" si="38"/>
        <v>0.67741935483870963</v>
      </c>
      <c r="AH341" s="15" t="str">
        <f t="shared" si="48"/>
        <v/>
      </c>
      <c r="AI341" s="22" t="str">
        <f>VLOOKUP(A341,'[1]Deals (investment)'!$B$2:$Z$1497,1,FALSE)</f>
        <v>Eazyhire</v>
      </c>
      <c r="AJ341" s="22" t="e">
        <f>VLOOKUP(A341,'[1]Deals (investment)'!$B$2:$Z$870,15,FALSE)</f>
        <v>#N/A</v>
      </c>
      <c r="AK341" s="17" t="e">
        <f>VLOOKUP(A341,'[1]Deals (Exits)'!B:B,1,FALSE)</f>
        <v>#N/A</v>
      </c>
      <c r="AL341" s="23">
        <f>VLOOKUP(G341,[1]Lookups!$V$3:$Y$197,4,FALSE)</f>
        <v>0</v>
      </c>
      <c r="AM341" s="17" t="str">
        <f>VLOOKUP(X341,[1]Lookups!$B$3:$C$200,2,FALSE)</f>
        <v>E-commerce &amp; Retail</v>
      </c>
      <c r="AN341" s="17" t="str">
        <f>VLOOKUP(R341,[1]Lookups!$H$3:$I$69,2,FALSE)</f>
        <v>2. Seed</v>
      </c>
      <c r="AO341" s="17" t="e">
        <f>VLOOKUP(T341,[1]Lookups!$H$3:$I$69,2,FALSE)</f>
        <v>#N/A</v>
      </c>
      <c r="AP341" s="17" t="str">
        <f>VLOOKUP(AN341,[1]Lookups!$N$3:$O$11,2,FALSE)</f>
        <v>Early</v>
      </c>
      <c r="AQ341" s="18" t="e">
        <f>COUNTIFS('[1]Deals (investment)'!$B:$B,$A341)</f>
        <v>#VALUE!</v>
      </c>
      <c r="AR341" s="18" t="e">
        <f>COUNTIFS('[1]Deals (investment)'!$B:$B,$A341,'[1]Deals (investment)'!$T:$T,$AW$1)+COUNTIFS('[1]Deals (investment)'!$B:$B,$A341,'[1]Deals (investment)'!$T:$T,$AX$1)+COUNTIFS('[1]Deals (investment)'!$B:$B,$A341,'[1]Deals (investment)'!$T:$T,$AY$1)</f>
        <v>#VALUE!</v>
      </c>
      <c r="AS341" s="17" t="e">
        <f>SUMIFS('[1]Deals (investment)'!$C:$C,'[1]Deals (investment)'!$B:$B,$A341)</f>
        <v>#VALUE!</v>
      </c>
      <c r="AT341" s="17" t="e">
        <f t="shared" si="52"/>
        <v>#VALUE!</v>
      </c>
      <c r="AU341" s="18" t="e">
        <f>COUNTIF('[1]Deals (Exits)'!$B:$B,A341)</f>
        <v>#VALUE!</v>
      </c>
      <c r="AV341" s="17" t="e">
        <f>SUMIFS('[1]Deals (investment)'!$C:$C,'[1]Deals (investment)'!$B:$B,$A341,'[1]Deals (investment)'!$T:$T,AV$1)</f>
        <v>#VALUE!</v>
      </c>
      <c r="AW341" s="17" t="e">
        <f>SUMIFS('[1]Deals (investment)'!$C:$C,'[1]Deals (investment)'!$B:$B,$A341,'[1]Deals (investment)'!$T:$T,AW$1)</f>
        <v>#VALUE!</v>
      </c>
      <c r="AX341" s="17" t="e">
        <f>SUMIFS('[1]Deals (investment)'!$C:$C,'[1]Deals (investment)'!$B:$B,$A341,'[1]Deals (investment)'!$T:$T,AX$1)</f>
        <v>#VALUE!</v>
      </c>
      <c r="AY341" s="17" t="e">
        <f>SUMIFS('[1]Deals (investment)'!$C:$C,'[1]Deals (investment)'!$B:$B,$A341,'[1]Deals (investment)'!$T:$T,AY$1)</f>
        <v>#VALUE!</v>
      </c>
      <c r="AZ341" s="17" t="e">
        <f>SUMIFS('[1]Deals (investment)'!$C:$C,'[1]Deals (investment)'!$B:$B,$A341,'[1]Deals (investment)'!$T:$T,AZ$1)</f>
        <v>#VALUE!</v>
      </c>
      <c r="BA341" s="17" t="e">
        <f>SUMIFS('[1]Deals (investment)'!$C:$C,'[1]Deals (investment)'!$B:$B,$A341,'[1]Deals (investment)'!$T:$T,BA$1)</f>
        <v>#VALUE!</v>
      </c>
      <c r="BB341" s="17" t="e">
        <f>SUMIFS('[1]Deals (investment)'!$C:$C,'[1]Deals (investment)'!$B:$B,$A341,'[1]Deals (investment)'!$T:$T,BB$1)</f>
        <v>#VALUE!</v>
      </c>
      <c r="BC341" s="17" t="e">
        <f>SUMIFS('[1]Deals (Exits)'!$C:$C,'[1]Deals (Exits)'!$B:$B,$A341)</f>
        <v>#VALUE!</v>
      </c>
      <c r="BD341" s="17" t="e">
        <f>SUMIFS('[1]Deals (investment)'!$C:$C,'[1]Deals (investment)'!$B:$B,$A341,'[1]Deals (investment)'!$V:$V,BD$1)</f>
        <v>#VALUE!</v>
      </c>
      <c r="BE341" s="17" t="e">
        <f>SUMIFS('[1]Deals (investment)'!$C:$C,'[1]Deals (investment)'!$B:$B,$A341,'[1]Deals (investment)'!$V:$V,BE$1)</f>
        <v>#VALUE!</v>
      </c>
      <c r="BF341" s="17" t="e">
        <f>SUMIFS('[1]Deals (investment)'!$C:$C,'[1]Deals (investment)'!$B:$B,$A341,'[1]Deals (investment)'!$V:$V,BF$1)</f>
        <v>#VALUE!</v>
      </c>
      <c r="BG341" s="17" t="e">
        <f>SUMIFS('[1]Deals (investment)'!$C:$C,'[1]Deals (investment)'!$B:$B,$A341,'[1]Deals (investment)'!$V:$V,BG$1)</f>
        <v>#VALUE!</v>
      </c>
      <c r="BH341" s="17" t="e">
        <f>SUMIFS('[1]Deals (investment)'!$C:$C,'[1]Deals (investment)'!$B:$B,$A341,'[1]Deals (investment)'!$V:$V,BH$1)</f>
        <v>#VALUE!</v>
      </c>
      <c r="BI341" s="17" t="e">
        <f>SUMIFS('[1]Deals (investment)'!$C:$C,'[1]Deals (investment)'!$B:$B,$A341,'[1]Deals (investment)'!$V:$V,BI$1)</f>
        <v>#VALUE!</v>
      </c>
      <c r="BJ341" s="17" t="e">
        <f>SUMIFS('[1]Deals (investment)'!$C:$C,'[1]Deals (investment)'!$B:$B,$A341,'[1]Deals (investment)'!$V:$V,BJ$1)</f>
        <v>#VALUE!</v>
      </c>
      <c r="BK341" s="17" t="e">
        <f>SUMIFS('[1]Deals (investment)'!$C:$C,'[1]Deals (investment)'!$B:$B,$A341,'[1]Deals (investment)'!$V:$V,BK$1)</f>
        <v>#VALUE!</v>
      </c>
      <c r="BL341" s="17" t="e">
        <f>SUMIFS('[1]Deals (investment)'!$C:$C,'[1]Deals (investment)'!$B:$B,$A341,'[1]Deals (investment)'!$V:$V,BL$1)</f>
        <v>#VALUE!</v>
      </c>
      <c r="BM341" s="17" t="e">
        <f>SUMIFS('[1]Deals (investment)'!$C:$C,'[1]Deals (investment)'!$B:$B,$A341,'[1]Deals (investment)'!$V:$V,BM$1)</f>
        <v>#VALUE!</v>
      </c>
      <c r="BN341" s="15"/>
      <c r="BO341" s="15"/>
      <c r="BP341" s="22"/>
      <c r="BQ341" s="15"/>
      <c r="BR341" s="15"/>
      <c r="BS341" s="15"/>
      <c r="BT341" s="15"/>
      <c r="BU341" s="15"/>
      <c r="BV341" s="15"/>
      <c r="BW341" s="15"/>
      <c r="BX341" s="15"/>
      <c r="BY341" s="15"/>
      <c r="BZ341" s="15"/>
      <c r="CA341" s="15"/>
      <c r="CB341" s="15"/>
      <c r="CC341" s="15"/>
      <c r="CD341" s="15" t="str">
        <f t="shared" si="55"/>
        <v>EazyhireEazyhire is a peer to peer leasing platform with a presence in Nigeria and Kenya. The company has a technology-enabled platform that enables leasing solutions for the building and heavy machinery industriesActive</v>
      </c>
      <c r="CE341" s="15"/>
      <c r="CF341" s="15"/>
      <c r="CG341" s="15"/>
      <c r="CH341" s="15"/>
      <c r="CI341" s="15"/>
      <c r="CJ341" s="15"/>
    </row>
    <row r="342" spans="1:117" ht="12.75">
      <c r="A342" s="15" t="s">
        <v>2890</v>
      </c>
      <c r="B342" s="15" t="s">
        <v>2891</v>
      </c>
      <c r="C342" s="15" t="s">
        <v>58</v>
      </c>
      <c r="D342" s="16">
        <v>2015</v>
      </c>
      <c r="E342" s="15" t="s">
        <v>2892</v>
      </c>
      <c r="F342" s="15"/>
      <c r="G342" s="15" t="s">
        <v>61</v>
      </c>
      <c r="H342" s="15" t="s">
        <v>61</v>
      </c>
      <c r="I342" s="15" t="s">
        <v>61</v>
      </c>
      <c r="J342" s="15"/>
      <c r="K342" s="17" t="e">
        <f t="shared" si="50"/>
        <v>#VALUE!</v>
      </c>
      <c r="L342" s="15"/>
      <c r="M342" s="18" t="e">
        <f t="shared" si="51"/>
        <v>#VALUE!</v>
      </c>
      <c r="N342" s="15"/>
      <c r="O342" s="15"/>
      <c r="P342" s="15"/>
      <c r="Q342" s="15"/>
      <c r="R342" s="15"/>
      <c r="S342" s="19"/>
      <c r="T342" s="15"/>
      <c r="U342" s="17"/>
      <c r="V342" s="15" t="s">
        <v>2893</v>
      </c>
      <c r="W342" s="15"/>
      <c r="X342" s="15" t="s">
        <v>191</v>
      </c>
      <c r="Y342" s="15" t="s">
        <v>2894</v>
      </c>
      <c r="AB342" s="20" t="s">
        <v>286</v>
      </c>
      <c r="AC342" s="21" t="s">
        <v>2895</v>
      </c>
      <c r="AD342" s="21" t="s">
        <v>2896</v>
      </c>
      <c r="AE342" s="21" t="s">
        <v>2897</v>
      </c>
      <c r="AF342" s="21" t="s">
        <v>2898</v>
      </c>
      <c r="AG342" s="22">
        <f t="shared" si="38"/>
        <v>0.54838709677419351</v>
      </c>
      <c r="AH342" s="15" t="str">
        <f t="shared" si="48"/>
        <v/>
      </c>
      <c r="AI342" s="22" t="str">
        <f>VLOOKUP(A342,'[1]Deals (investment)'!$B$2:$Z$1497,1,FALSE)</f>
        <v>LearnFactory Nigeria</v>
      </c>
      <c r="AJ342" s="22">
        <f>VLOOKUP(A342,'[1]Deals (investment)'!$B$2:$Z$870,15,FALSE)</f>
        <v>1</v>
      </c>
      <c r="AK342" s="17" t="e">
        <f>VLOOKUP(A342,'[1]Deals (Exits)'!B:B,1,FALSE)</f>
        <v>#N/A</v>
      </c>
      <c r="AL342" s="23">
        <f>VLOOKUP(G342,[1]Lookups!$V$3:$Y$197,4,FALSE)</f>
        <v>0</v>
      </c>
      <c r="AM342" s="17" t="str">
        <f>VLOOKUP(X342,[1]Lookups!$B$3:$C$200,2,FALSE)</f>
        <v>Education</v>
      </c>
      <c r="AN342" s="17" t="e">
        <f>VLOOKUP(R342,[1]Lookups!$H$3:$I$69,2,FALSE)</f>
        <v>#N/A</v>
      </c>
      <c r="AO342" s="17" t="e">
        <f>VLOOKUP(T342,[1]Lookups!$H$3:$I$69,2,FALSE)</f>
        <v>#N/A</v>
      </c>
      <c r="AP342" s="17" t="e">
        <f>VLOOKUP(AN342,[1]Lookups!$N$3:$O$11,2,FALSE)</f>
        <v>#N/A</v>
      </c>
      <c r="AQ342" s="18" t="e">
        <f>COUNTIFS('[1]Deals (investment)'!$B:$B,$A342)</f>
        <v>#VALUE!</v>
      </c>
      <c r="AR342" s="18" t="e">
        <f>COUNTIFS('[1]Deals (investment)'!$B:$B,$A342,'[1]Deals (investment)'!$T:$T,$AW$1)+COUNTIFS('[1]Deals (investment)'!$B:$B,$A342,'[1]Deals (investment)'!$T:$T,$AX$1)+COUNTIFS('[1]Deals (investment)'!$B:$B,$A342,'[1]Deals (investment)'!$T:$T,$AY$1)</f>
        <v>#VALUE!</v>
      </c>
      <c r="AS342" s="17" t="e">
        <f>SUMIFS('[1]Deals (investment)'!$C:$C,'[1]Deals (investment)'!$B:$B,$A342)</f>
        <v>#VALUE!</v>
      </c>
      <c r="AT342" s="17" t="e">
        <f t="shared" si="52"/>
        <v>#VALUE!</v>
      </c>
      <c r="AU342" s="18" t="e">
        <f>COUNTIF('[1]Deals (Exits)'!$B:$B,A342)</f>
        <v>#VALUE!</v>
      </c>
      <c r="AV342" s="17" t="e">
        <f>SUMIFS('[1]Deals (investment)'!$C:$C,'[1]Deals (investment)'!$B:$B,$A342,'[1]Deals (investment)'!$T:$T,AV$1)</f>
        <v>#VALUE!</v>
      </c>
      <c r="AW342" s="17" t="e">
        <f>SUMIFS('[1]Deals (investment)'!$C:$C,'[1]Deals (investment)'!$B:$B,$A342,'[1]Deals (investment)'!$T:$T,AW$1)</f>
        <v>#VALUE!</v>
      </c>
      <c r="AX342" s="17" t="e">
        <f>SUMIFS('[1]Deals (investment)'!$C:$C,'[1]Deals (investment)'!$B:$B,$A342,'[1]Deals (investment)'!$T:$T,AX$1)</f>
        <v>#VALUE!</v>
      </c>
      <c r="AY342" s="17" t="e">
        <f>SUMIFS('[1]Deals (investment)'!$C:$C,'[1]Deals (investment)'!$B:$B,$A342,'[1]Deals (investment)'!$T:$T,AY$1)</f>
        <v>#VALUE!</v>
      </c>
      <c r="AZ342" s="17" t="e">
        <f>SUMIFS('[1]Deals (investment)'!$C:$C,'[1]Deals (investment)'!$B:$B,$A342,'[1]Deals (investment)'!$T:$T,AZ$1)</f>
        <v>#VALUE!</v>
      </c>
      <c r="BA342" s="17" t="e">
        <f>SUMIFS('[1]Deals (investment)'!$C:$C,'[1]Deals (investment)'!$B:$B,$A342,'[1]Deals (investment)'!$T:$T,BA$1)</f>
        <v>#VALUE!</v>
      </c>
      <c r="BB342" s="17" t="e">
        <f>SUMIFS('[1]Deals (investment)'!$C:$C,'[1]Deals (investment)'!$B:$B,$A342,'[1]Deals (investment)'!$T:$T,BB$1)</f>
        <v>#VALUE!</v>
      </c>
      <c r="BC342" s="17" t="e">
        <f>SUMIFS('[1]Deals (Exits)'!$C:$C,'[1]Deals (Exits)'!$B:$B,$A342)</f>
        <v>#VALUE!</v>
      </c>
      <c r="BD342" s="17" t="e">
        <f>SUMIFS('[1]Deals (investment)'!$C:$C,'[1]Deals (investment)'!$B:$B,$A342,'[1]Deals (investment)'!$V:$V,BD$1)</f>
        <v>#VALUE!</v>
      </c>
      <c r="BE342" s="17" t="e">
        <f>SUMIFS('[1]Deals (investment)'!$C:$C,'[1]Deals (investment)'!$B:$B,$A342,'[1]Deals (investment)'!$V:$V,BE$1)</f>
        <v>#VALUE!</v>
      </c>
      <c r="BF342" s="17" t="e">
        <f>SUMIFS('[1]Deals (investment)'!$C:$C,'[1]Deals (investment)'!$B:$B,$A342,'[1]Deals (investment)'!$V:$V,BF$1)</f>
        <v>#VALUE!</v>
      </c>
      <c r="BG342" s="17" t="e">
        <f>SUMIFS('[1]Deals (investment)'!$C:$C,'[1]Deals (investment)'!$B:$B,$A342,'[1]Deals (investment)'!$V:$V,BG$1)</f>
        <v>#VALUE!</v>
      </c>
      <c r="BH342" s="17" t="e">
        <f>SUMIFS('[1]Deals (investment)'!$C:$C,'[1]Deals (investment)'!$B:$B,$A342,'[1]Deals (investment)'!$V:$V,BH$1)</f>
        <v>#VALUE!</v>
      </c>
      <c r="BI342" s="17" t="e">
        <f>SUMIFS('[1]Deals (investment)'!$C:$C,'[1]Deals (investment)'!$B:$B,$A342,'[1]Deals (investment)'!$V:$V,BI$1)</f>
        <v>#VALUE!</v>
      </c>
      <c r="BJ342" s="17" t="e">
        <f>SUMIFS('[1]Deals (investment)'!$C:$C,'[1]Deals (investment)'!$B:$B,$A342,'[1]Deals (investment)'!$V:$V,BJ$1)</f>
        <v>#VALUE!</v>
      </c>
      <c r="BK342" s="17" t="e">
        <f>SUMIFS('[1]Deals (investment)'!$C:$C,'[1]Deals (investment)'!$B:$B,$A342,'[1]Deals (investment)'!$V:$V,BK$1)</f>
        <v>#VALUE!</v>
      </c>
      <c r="BL342" s="17" t="e">
        <f>SUMIFS('[1]Deals (investment)'!$C:$C,'[1]Deals (investment)'!$B:$B,$A342,'[1]Deals (investment)'!$V:$V,BL$1)</f>
        <v>#VALUE!</v>
      </c>
      <c r="BM342" s="17" t="e">
        <f>SUMIFS('[1]Deals (investment)'!$C:$C,'[1]Deals (investment)'!$B:$B,$A342,'[1]Deals (investment)'!$V:$V,BM$1)</f>
        <v>#VALUE!</v>
      </c>
      <c r="BN342" s="15"/>
      <c r="BO342" s="15"/>
      <c r="BP342" s="22"/>
      <c r="BQ342" s="15"/>
      <c r="BR342" s="15"/>
      <c r="BS342" s="15"/>
      <c r="BT342" s="15"/>
      <c r="BU342" s="15"/>
      <c r="BV342" s="15"/>
      <c r="BW342" s="15"/>
      <c r="BX342" s="15"/>
      <c r="BY342" s="15"/>
      <c r="BZ342" s="15"/>
      <c r="CA342" s="15"/>
      <c r="CB342" s="15"/>
      <c r="CC342" s="15"/>
      <c r="CD342" s="15"/>
      <c r="CE342" s="15"/>
      <c r="CF342" s="15"/>
      <c r="CG342" s="15"/>
      <c r="CH342" s="15"/>
      <c r="CI342" s="15"/>
      <c r="CJ342" s="15"/>
      <c r="DM342">
        <v>140</v>
      </c>
    </row>
    <row r="343" spans="1:117" ht="12.75">
      <c r="A343" s="15" t="s">
        <v>2899</v>
      </c>
      <c r="B343" s="15" t="s">
        <v>2900</v>
      </c>
      <c r="C343" s="15" t="s">
        <v>58</v>
      </c>
      <c r="D343" s="16">
        <v>2018</v>
      </c>
      <c r="E343" s="15" t="s">
        <v>59</v>
      </c>
      <c r="F343" s="15" t="s">
        <v>199</v>
      </c>
      <c r="G343" s="15" t="s">
        <v>61</v>
      </c>
      <c r="H343" s="15" t="s">
        <v>61</v>
      </c>
      <c r="I343" s="15" t="s">
        <v>61</v>
      </c>
      <c r="J343" s="15"/>
      <c r="K343" s="17" t="e">
        <f t="shared" si="50"/>
        <v>#VALUE!</v>
      </c>
      <c r="L343" s="15"/>
      <c r="M343" s="18" t="e">
        <f t="shared" si="51"/>
        <v>#VALUE!</v>
      </c>
      <c r="N343" s="15"/>
      <c r="O343" s="15"/>
      <c r="P343" s="15"/>
      <c r="Q343" s="15"/>
      <c r="R343" s="15" t="s">
        <v>375</v>
      </c>
      <c r="S343" s="19">
        <v>50000</v>
      </c>
      <c r="T343" s="15" t="s">
        <v>375</v>
      </c>
      <c r="U343" s="17">
        <v>50000</v>
      </c>
      <c r="V343" s="15" t="s">
        <v>2901</v>
      </c>
      <c r="W343" s="15">
        <v>0</v>
      </c>
      <c r="X343" s="15" t="s">
        <v>404</v>
      </c>
      <c r="Y343" s="15" t="s">
        <v>2902</v>
      </c>
      <c r="AA343" s="25" t="s">
        <v>2329</v>
      </c>
      <c r="AB343" s="20" t="s">
        <v>286</v>
      </c>
      <c r="AC343" s="21" t="s">
        <v>2903</v>
      </c>
      <c r="AD343" s="21" t="s">
        <v>2904</v>
      </c>
      <c r="AE343" s="21" t="s">
        <v>2905</v>
      </c>
      <c r="AF343" s="21" t="s">
        <v>2906</v>
      </c>
      <c r="AG343" s="22">
        <f t="shared" si="38"/>
        <v>0.77419354838709675</v>
      </c>
      <c r="AH343" s="15" t="str">
        <f t="shared" si="48"/>
        <v/>
      </c>
      <c r="AI343" s="22" t="str">
        <f>VLOOKUP(A343,'[1]Deals (investment)'!$B$2:$Z$1497,1,FALSE)</f>
        <v>SlateCube</v>
      </c>
      <c r="AJ343" s="22">
        <f>VLOOKUP(A343,'[1]Deals (investment)'!$B$2:$Z$870,15,FALSE)</f>
        <v>1</v>
      </c>
      <c r="AK343" s="17" t="e">
        <f>VLOOKUP(A343,'[1]Deals (Exits)'!B:B,1,FALSE)</f>
        <v>#N/A</v>
      </c>
      <c r="AL343" s="23">
        <f>VLOOKUP(G343,[1]Lookups!$V$3:$Y$197,4,FALSE)</f>
        <v>0</v>
      </c>
      <c r="AM343" s="17" t="str">
        <f>VLOOKUP(X343,[1]Lookups!$B$3:$C$200,2,FALSE)</f>
        <v>Other Technologies &amp; Information Technology</v>
      </c>
      <c r="AN343" s="17" t="str">
        <f>VLOOKUP(R343,[1]Lookups!$H$3:$I$69,2,FALSE)</f>
        <v>2. Seed</v>
      </c>
      <c r="AO343" s="17" t="str">
        <f>VLOOKUP(T343,[1]Lookups!$H$3:$I$69,2,FALSE)</f>
        <v>2. Seed</v>
      </c>
      <c r="AP343" s="17" t="str">
        <f>VLOOKUP(AN343,[1]Lookups!$N$3:$O$11,2,FALSE)</f>
        <v>Early</v>
      </c>
      <c r="AQ343" s="18" t="e">
        <f>COUNTIFS('[1]Deals (investment)'!$B:$B,$A343)</f>
        <v>#VALUE!</v>
      </c>
      <c r="AR343" s="18" t="e">
        <f>COUNTIFS('[1]Deals (investment)'!$B:$B,$A343,'[1]Deals (investment)'!$T:$T,$AW$1)+COUNTIFS('[1]Deals (investment)'!$B:$B,$A343,'[1]Deals (investment)'!$T:$T,$AX$1)+COUNTIFS('[1]Deals (investment)'!$B:$B,$A343,'[1]Deals (investment)'!$T:$T,$AY$1)</f>
        <v>#VALUE!</v>
      </c>
      <c r="AS343" s="17" t="e">
        <f>SUMIFS('[1]Deals (investment)'!$C:$C,'[1]Deals (investment)'!$B:$B,$A343)</f>
        <v>#VALUE!</v>
      </c>
      <c r="AT343" s="17" t="e">
        <f t="shared" si="52"/>
        <v>#VALUE!</v>
      </c>
      <c r="AU343" s="18" t="e">
        <f>COUNTIF('[1]Deals (Exits)'!$B:$B,A343)</f>
        <v>#VALUE!</v>
      </c>
      <c r="AV343" s="17" t="e">
        <f>SUMIFS('[1]Deals (investment)'!$C:$C,'[1]Deals (investment)'!$B:$B,$A343,'[1]Deals (investment)'!$T:$T,AV$1)</f>
        <v>#VALUE!</v>
      </c>
      <c r="AW343" s="17" t="e">
        <f>SUMIFS('[1]Deals (investment)'!$C:$C,'[1]Deals (investment)'!$B:$B,$A343,'[1]Deals (investment)'!$T:$T,AW$1)</f>
        <v>#VALUE!</v>
      </c>
      <c r="AX343" s="17" t="e">
        <f>SUMIFS('[1]Deals (investment)'!$C:$C,'[1]Deals (investment)'!$B:$B,$A343,'[1]Deals (investment)'!$T:$T,AX$1)</f>
        <v>#VALUE!</v>
      </c>
      <c r="AY343" s="17" t="e">
        <f>SUMIFS('[1]Deals (investment)'!$C:$C,'[1]Deals (investment)'!$B:$B,$A343,'[1]Deals (investment)'!$T:$T,AY$1)</f>
        <v>#VALUE!</v>
      </c>
      <c r="AZ343" s="17" t="e">
        <f>SUMIFS('[1]Deals (investment)'!$C:$C,'[1]Deals (investment)'!$B:$B,$A343,'[1]Deals (investment)'!$T:$T,AZ$1)</f>
        <v>#VALUE!</v>
      </c>
      <c r="BA343" s="17" t="e">
        <f>SUMIFS('[1]Deals (investment)'!$C:$C,'[1]Deals (investment)'!$B:$B,$A343,'[1]Deals (investment)'!$T:$T,BA$1)</f>
        <v>#VALUE!</v>
      </c>
      <c r="BB343" s="17" t="e">
        <f>SUMIFS('[1]Deals (investment)'!$C:$C,'[1]Deals (investment)'!$B:$B,$A343,'[1]Deals (investment)'!$T:$T,BB$1)</f>
        <v>#VALUE!</v>
      </c>
      <c r="BC343" s="17" t="e">
        <f>SUMIFS('[1]Deals (Exits)'!$C:$C,'[1]Deals (Exits)'!$B:$B,$A343)</f>
        <v>#VALUE!</v>
      </c>
      <c r="BD343" s="17" t="e">
        <f>SUMIFS('[1]Deals (investment)'!$C:$C,'[1]Deals (investment)'!$B:$B,$A343,'[1]Deals (investment)'!$V:$V,BD$1)</f>
        <v>#VALUE!</v>
      </c>
      <c r="BE343" s="17" t="e">
        <f>SUMIFS('[1]Deals (investment)'!$C:$C,'[1]Deals (investment)'!$B:$B,$A343,'[1]Deals (investment)'!$V:$V,BE$1)</f>
        <v>#VALUE!</v>
      </c>
      <c r="BF343" s="17" t="e">
        <f>SUMIFS('[1]Deals (investment)'!$C:$C,'[1]Deals (investment)'!$B:$B,$A343,'[1]Deals (investment)'!$V:$V,BF$1)</f>
        <v>#VALUE!</v>
      </c>
      <c r="BG343" s="17" t="e">
        <f>SUMIFS('[1]Deals (investment)'!$C:$C,'[1]Deals (investment)'!$B:$B,$A343,'[1]Deals (investment)'!$V:$V,BG$1)</f>
        <v>#VALUE!</v>
      </c>
      <c r="BH343" s="17" t="e">
        <f>SUMIFS('[1]Deals (investment)'!$C:$C,'[1]Deals (investment)'!$B:$B,$A343,'[1]Deals (investment)'!$V:$V,BH$1)</f>
        <v>#VALUE!</v>
      </c>
      <c r="BI343" s="17" t="e">
        <f>SUMIFS('[1]Deals (investment)'!$C:$C,'[1]Deals (investment)'!$B:$B,$A343,'[1]Deals (investment)'!$V:$V,BI$1)</f>
        <v>#VALUE!</v>
      </c>
      <c r="BJ343" s="17" t="e">
        <f>SUMIFS('[1]Deals (investment)'!$C:$C,'[1]Deals (investment)'!$B:$B,$A343,'[1]Deals (investment)'!$V:$V,BJ$1)</f>
        <v>#VALUE!</v>
      </c>
      <c r="BK343" s="17" t="e">
        <f>SUMIFS('[1]Deals (investment)'!$C:$C,'[1]Deals (investment)'!$B:$B,$A343,'[1]Deals (investment)'!$V:$V,BK$1)</f>
        <v>#VALUE!</v>
      </c>
      <c r="BL343" s="17" t="e">
        <f>SUMIFS('[1]Deals (investment)'!$C:$C,'[1]Deals (investment)'!$B:$B,$A343,'[1]Deals (investment)'!$V:$V,BL$1)</f>
        <v>#VALUE!</v>
      </c>
      <c r="BM343" s="17" t="e">
        <f>SUMIFS('[1]Deals (investment)'!$C:$C,'[1]Deals (investment)'!$B:$B,$A343,'[1]Deals (investment)'!$V:$V,BM$1)</f>
        <v>#VALUE!</v>
      </c>
      <c r="BN343" s="15"/>
      <c r="BO343" s="15"/>
      <c r="BP343" s="22"/>
      <c r="BQ343" s="15"/>
      <c r="BR343" s="15"/>
      <c r="BS343" s="15"/>
      <c r="BT343" s="15"/>
      <c r="BU343" s="15"/>
      <c r="BV343" s="15"/>
      <c r="BW343" s="15"/>
      <c r="BX343" s="15"/>
      <c r="BY343" s="15"/>
      <c r="BZ343" s="15"/>
      <c r="CA343" s="15"/>
      <c r="CB343" s="15"/>
      <c r="CC343" s="15"/>
      <c r="CD343" s="15"/>
      <c r="CE343" s="15"/>
      <c r="CF343" s="15"/>
      <c r="CG343" s="15"/>
      <c r="CH343" s="15"/>
      <c r="CI343" s="15"/>
      <c r="CJ343" s="15"/>
    </row>
    <row r="344" spans="1:117" ht="12.75">
      <c r="A344" s="15" t="s">
        <v>2907</v>
      </c>
      <c r="B344" s="15" t="s">
        <v>2908</v>
      </c>
      <c r="C344" s="15" t="s">
        <v>58</v>
      </c>
      <c r="D344" s="16">
        <v>2015</v>
      </c>
      <c r="E344" s="15" t="s">
        <v>2909</v>
      </c>
      <c r="F344" s="15" t="s">
        <v>110</v>
      </c>
      <c r="G344" s="15" t="s">
        <v>91</v>
      </c>
      <c r="H344" s="15" t="s">
        <v>91</v>
      </c>
      <c r="I344" s="15" t="s">
        <v>91</v>
      </c>
      <c r="J344" s="15"/>
      <c r="K344" s="17" t="e">
        <f t="shared" si="50"/>
        <v>#VALUE!</v>
      </c>
      <c r="L344" s="15"/>
      <c r="M344" s="18" t="e">
        <f t="shared" si="51"/>
        <v>#VALUE!</v>
      </c>
      <c r="N344" s="15"/>
      <c r="O344" s="15"/>
      <c r="P344" s="15"/>
      <c r="Q344" s="15"/>
      <c r="R344" s="15"/>
      <c r="S344" s="19"/>
      <c r="T344" s="15"/>
      <c r="U344" s="17"/>
      <c r="V344" s="15" t="s">
        <v>2910</v>
      </c>
      <c r="W344" s="15">
        <v>0</v>
      </c>
      <c r="X344" s="15" t="s">
        <v>191</v>
      </c>
      <c r="Y344" s="15" t="s">
        <v>2911</v>
      </c>
      <c r="AA344" s="25" t="s">
        <v>2329</v>
      </c>
      <c r="AB344" s="32">
        <v>43506</v>
      </c>
      <c r="AC344" s="27" t="s">
        <v>2912</v>
      </c>
      <c r="AD344" s="21" t="s">
        <v>2913</v>
      </c>
      <c r="AE344" s="21" t="s">
        <v>2914</v>
      </c>
      <c r="AF344" s="21" t="s">
        <v>2915</v>
      </c>
      <c r="AG344" s="22">
        <f t="shared" si="38"/>
        <v>0.64516129032258063</v>
      </c>
      <c r="AH344" s="15" t="e">
        <f t="shared" si="48"/>
        <v>#VALUE!</v>
      </c>
      <c r="AI344" s="22" t="str">
        <f>VLOOKUP(A344,'[1]Deals (investment)'!$B$2:$Z$1497,1,FALSE)</f>
        <v>LightBulb</v>
      </c>
      <c r="AJ344" s="22">
        <f>VLOOKUP(A344,'[1]Deals (investment)'!$B$2:$Z$870,15,FALSE)</f>
        <v>1</v>
      </c>
      <c r="AK344" s="17" t="e">
        <f>VLOOKUP(A344,'[1]Deals (Exits)'!B:B,1,FALSE)</f>
        <v>#N/A</v>
      </c>
      <c r="AL344" s="23">
        <f>VLOOKUP(G344,[1]Lookups!$V$3:$Y$197,4,FALSE)</f>
        <v>0</v>
      </c>
      <c r="AM344" s="17" t="str">
        <f>VLOOKUP(X344,[1]Lookups!$B$3:$C$200,2,FALSE)</f>
        <v>Education</v>
      </c>
      <c r="AN344" s="17" t="e">
        <f>VLOOKUP(R344,[1]Lookups!$H$3:$I$69,2,FALSE)</f>
        <v>#N/A</v>
      </c>
      <c r="AO344" s="17" t="e">
        <f>VLOOKUP(T344,[1]Lookups!$H$3:$I$69,2,FALSE)</f>
        <v>#N/A</v>
      </c>
      <c r="AP344" s="17" t="e">
        <f>VLOOKUP(AN344,[1]Lookups!$N$3:$O$11,2,FALSE)</f>
        <v>#N/A</v>
      </c>
      <c r="AQ344" s="18" t="e">
        <f>COUNTIFS('[1]Deals (investment)'!$B:$B,$A344)</f>
        <v>#VALUE!</v>
      </c>
      <c r="AR344" s="18" t="e">
        <f>COUNTIFS('[1]Deals (investment)'!$B:$B,$A344,'[1]Deals (investment)'!$T:$T,$AW$1)+COUNTIFS('[1]Deals (investment)'!$B:$B,$A344,'[1]Deals (investment)'!$T:$T,$AX$1)+COUNTIFS('[1]Deals (investment)'!$B:$B,$A344,'[1]Deals (investment)'!$T:$T,$AY$1)</f>
        <v>#VALUE!</v>
      </c>
      <c r="AS344" s="17" t="e">
        <f>SUMIFS('[1]Deals (investment)'!$C:$C,'[1]Deals (investment)'!$B:$B,$A344)</f>
        <v>#VALUE!</v>
      </c>
      <c r="AT344" s="17" t="e">
        <f t="shared" si="52"/>
        <v>#VALUE!</v>
      </c>
      <c r="AU344" s="18" t="e">
        <f>COUNTIF('[1]Deals (Exits)'!$B:$B,A344)</f>
        <v>#VALUE!</v>
      </c>
      <c r="AV344" s="17" t="e">
        <f>SUMIFS('[1]Deals (investment)'!$C:$C,'[1]Deals (investment)'!$B:$B,$A344,'[1]Deals (investment)'!$T:$T,AV$1)</f>
        <v>#VALUE!</v>
      </c>
      <c r="AW344" s="17" t="e">
        <f>SUMIFS('[1]Deals (investment)'!$C:$C,'[1]Deals (investment)'!$B:$B,$A344,'[1]Deals (investment)'!$T:$T,AW$1)</f>
        <v>#VALUE!</v>
      </c>
      <c r="AX344" s="17" t="e">
        <f>SUMIFS('[1]Deals (investment)'!$C:$C,'[1]Deals (investment)'!$B:$B,$A344,'[1]Deals (investment)'!$T:$T,AX$1)</f>
        <v>#VALUE!</v>
      </c>
      <c r="AY344" s="17" t="e">
        <f>SUMIFS('[1]Deals (investment)'!$C:$C,'[1]Deals (investment)'!$B:$B,$A344,'[1]Deals (investment)'!$T:$T,AY$1)</f>
        <v>#VALUE!</v>
      </c>
      <c r="AZ344" s="17" t="e">
        <f>SUMIFS('[1]Deals (investment)'!$C:$C,'[1]Deals (investment)'!$B:$B,$A344,'[1]Deals (investment)'!$T:$T,AZ$1)</f>
        <v>#VALUE!</v>
      </c>
      <c r="BA344" s="17" t="e">
        <f>SUMIFS('[1]Deals (investment)'!$C:$C,'[1]Deals (investment)'!$B:$B,$A344,'[1]Deals (investment)'!$T:$T,BA$1)</f>
        <v>#VALUE!</v>
      </c>
      <c r="BB344" s="17" t="e">
        <f>SUMIFS('[1]Deals (investment)'!$C:$C,'[1]Deals (investment)'!$B:$B,$A344,'[1]Deals (investment)'!$T:$T,BB$1)</f>
        <v>#VALUE!</v>
      </c>
      <c r="BC344" s="17" t="e">
        <f>SUMIFS('[1]Deals (Exits)'!$C:$C,'[1]Deals (Exits)'!$B:$B,$A344)</f>
        <v>#VALUE!</v>
      </c>
      <c r="BD344" s="17" t="e">
        <f>SUMIFS('[1]Deals (investment)'!$C:$C,'[1]Deals (investment)'!$B:$B,$A344,'[1]Deals (investment)'!$V:$V,BD$1)</f>
        <v>#VALUE!</v>
      </c>
      <c r="BE344" s="17" t="e">
        <f>SUMIFS('[1]Deals (investment)'!$C:$C,'[1]Deals (investment)'!$B:$B,$A344,'[1]Deals (investment)'!$V:$V,BE$1)</f>
        <v>#VALUE!</v>
      </c>
      <c r="BF344" s="17" t="e">
        <f>SUMIFS('[1]Deals (investment)'!$C:$C,'[1]Deals (investment)'!$B:$B,$A344,'[1]Deals (investment)'!$V:$V,BF$1)</f>
        <v>#VALUE!</v>
      </c>
      <c r="BG344" s="17" t="e">
        <f>SUMIFS('[1]Deals (investment)'!$C:$C,'[1]Deals (investment)'!$B:$B,$A344,'[1]Deals (investment)'!$V:$V,BG$1)</f>
        <v>#VALUE!</v>
      </c>
      <c r="BH344" s="17" t="e">
        <f>SUMIFS('[1]Deals (investment)'!$C:$C,'[1]Deals (investment)'!$B:$B,$A344,'[1]Deals (investment)'!$V:$V,BH$1)</f>
        <v>#VALUE!</v>
      </c>
      <c r="BI344" s="17" t="e">
        <f>SUMIFS('[1]Deals (investment)'!$C:$C,'[1]Deals (investment)'!$B:$B,$A344,'[1]Deals (investment)'!$V:$V,BI$1)</f>
        <v>#VALUE!</v>
      </c>
      <c r="BJ344" s="17" t="e">
        <f>SUMIFS('[1]Deals (investment)'!$C:$C,'[1]Deals (investment)'!$B:$B,$A344,'[1]Deals (investment)'!$V:$V,BJ$1)</f>
        <v>#VALUE!</v>
      </c>
      <c r="BK344" s="17" t="e">
        <f>SUMIFS('[1]Deals (investment)'!$C:$C,'[1]Deals (investment)'!$B:$B,$A344,'[1]Deals (investment)'!$V:$V,BK$1)</f>
        <v>#VALUE!</v>
      </c>
      <c r="BL344" s="17" t="e">
        <f>SUMIFS('[1]Deals (investment)'!$C:$C,'[1]Deals (investment)'!$B:$B,$A344,'[1]Deals (investment)'!$V:$V,BL$1)</f>
        <v>#VALUE!</v>
      </c>
      <c r="BM344" s="17" t="e">
        <f>SUMIFS('[1]Deals (investment)'!$C:$C,'[1]Deals (investment)'!$B:$B,$A344,'[1]Deals (investment)'!$V:$V,BM$1)</f>
        <v>#VALUE!</v>
      </c>
      <c r="BN344" s="15"/>
      <c r="BO344" s="15"/>
      <c r="BP344" s="22"/>
      <c r="BQ344" s="15"/>
      <c r="BR344" s="15"/>
      <c r="BS344" s="15"/>
      <c r="BT344" s="15"/>
      <c r="BU344" s="15"/>
      <c r="BV344" s="15"/>
      <c r="BW344" s="15"/>
      <c r="BX344" s="15"/>
      <c r="BY344" s="15"/>
      <c r="BZ344" s="15"/>
      <c r="CA344" s="15"/>
      <c r="CB344" s="15"/>
      <c r="CC344" s="15"/>
      <c r="CD344" s="15"/>
      <c r="CE344" s="15"/>
      <c r="CF344" s="15"/>
      <c r="CG344" s="15"/>
      <c r="CH344" s="15"/>
      <c r="CI344" s="15"/>
      <c r="CJ344" s="15"/>
    </row>
    <row r="345" spans="1:117" ht="12.75">
      <c r="A345" s="15" t="s">
        <v>2916</v>
      </c>
      <c r="B345" s="15" t="s">
        <v>2917</v>
      </c>
      <c r="C345" s="15" t="s">
        <v>58</v>
      </c>
      <c r="D345" s="16"/>
      <c r="E345" s="15" t="s">
        <v>90</v>
      </c>
      <c r="F345" s="15"/>
      <c r="G345" s="15" t="s">
        <v>91</v>
      </c>
      <c r="H345" s="15" t="s">
        <v>91</v>
      </c>
      <c r="I345" s="15" t="s">
        <v>91</v>
      </c>
      <c r="J345" s="15"/>
      <c r="K345" s="17" t="e">
        <f t="shared" si="50"/>
        <v>#VALUE!</v>
      </c>
      <c r="L345" s="15"/>
      <c r="M345" s="18" t="e">
        <f t="shared" si="51"/>
        <v>#VALUE!</v>
      </c>
      <c r="N345" s="15" t="s">
        <v>2329</v>
      </c>
      <c r="O345" s="15"/>
      <c r="P345" s="15"/>
      <c r="Q345" s="24">
        <v>43293</v>
      </c>
      <c r="R345" s="15" t="s">
        <v>375</v>
      </c>
      <c r="S345" s="19">
        <v>50000</v>
      </c>
      <c r="T345" s="15" t="s">
        <v>375</v>
      </c>
      <c r="U345" s="19">
        <v>50000</v>
      </c>
      <c r="V345" s="15"/>
      <c r="W345" s="15"/>
      <c r="X345" s="15" t="s">
        <v>191</v>
      </c>
      <c r="Y345" s="15" t="s">
        <v>2836</v>
      </c>
      <c r="Z345" s="25" t="s">
        <v>81</v>
      </c>
      <c r="AB345" s="20"/>
      <c r="AC345" s="25" t="s">
        <v>110</v>
      </c>
      <c r="AD345" s="15"/>
      <c r="AE345" s="15"/>
      <c r="AF345" s="15"/>
      <c r="AG345" s="22">
        <f t="shared" si="38"/>
        <v>0.58064516129032262</v>
      </c>
      <c r="AH345" s="15" t="str">
        <f t="shared" si="48"/>
        <v/>
      </c>
      <c r="AI345" s="22" t="str">
        <f>VLOOKUP(A345,'[1]Deals (investment)'!$B$2:$Z$1497,1,FALSE)</f>
        <v>Nahana Africa</v>
      </c>
      <c r="AJ345" s="22">
        <f>VLOOKUP(A345,'[1]Deals (investment)'!$B$2:$Z$870,15,FALSE)</f>
        <v>1</v>
      </c>
      <c r="AK345" s="17" t="e">
        <f>VLOOKUP(A345,'[1]Deals (Exits)'!B:B,1,FALSE)</f>
        <v>#N/A</v>
      </c>
      <c r="AL345" s="23">
        <f>VLOOKUP(G345,[1]Lookups!$V$3:$Y$197,4,FALSE)</f>
        <v>0</v>
      </c>
      <c r="AM345" s="17" t="str">
        <f>VLOOKUP(X345,[1]Lookups!$B$3:$C$200,2,FALSE)</f>
        <v>Education</v>
      </c>
      <c r="AN345" s="17" t="str">
        <f>VLOOKUP(R345,[1]Lookups!$H$3:$I$69,2,FALSE)</f>
        <v>2. Seed</v>
      </c>
      <c r="AO345" s="17" t="str">
        <f>VLOOKUP(T345,[1]Lookups!$H$3:$I$69,2,FALSE)</f>
        <v>2. Seed</v>
      </c>
      <c r="AP345" s="17" t="str">
        <f>VLOOKUP(AN345,[1]Lookups!$N$3:$O$11,2,FALSE)</f>
        <v>Early</v>
      </c>
      <c r="AQ345" s="18" t="e">
        <f>COUNTIFS('[1]Deals (investment)'!$B:$B,$A345)</f>
        <v>#VALUE!</v>
      </c>
      <c r="AR345" s="18" t="e">
        <f>COUNTIFS('[1]Deals (investment)'!$B:$B,$A345,'[1]Deals (investment)'!$T:$T,$AW$1)+COUNTIFS('[1]Deals (investment)'!$B:$B,$A345,'[1]Deals (investment)'!$T:$T,$AX$1)+COUNTIFS('[1]Deals (investment)'!$B:$B,$A345,'[1]Deals (investment)'!$T:$T,$AY$1)</f>
        <v>#VALUE!</v>
      </c>
      <c r="AS345" s="17" t="e">
        <f>SUMIFS('[1]Deals (investment)'!$C:$C,'[1]Deals (investment)'!$B:$B,$A345)</f>
        <v>#VALUE!</v>
      </c>
      <c r="AT345" s="17" t="e">
        <f t="shared" si="52"/>
        <v>#VALUE!</v>
      </c>
      <c r="AU345" s="18" t="e">
        <f>COUNTIF('[1]Deals (Exits)'!$B:$B,A345)</f>
        <v>#VALUE!</v>
      </c>
      <c r="AV345" s="17" t="e">
        <f>SUMIFS('[1]Deals (investment)'!$C:$C,'[1]Deals (investment)'!$B:$B,$A345,'[1]Deals (investment)'!$T:$T,AV$1)</f>
        <v>#VALUE!</v>
      </c>
      <c r="AW345" s="17" t="e">
        <f>SUMIFS('[1]Deals (investment)'!$C:$C,'[1]Deals (investment)'!$B:$B,$A345,'[1]Deals (investment)'!$T:$T,AW$1)</f>
        <v>#VALUE!</v>
      </c>
      <c r="AX345" s="17" t="e">
        <f>SUMIFS('[1]Deals (investment)'!$C:$C,'[1]Deals (investment)'!$B:$B,$A345,'[1]Deals (investment)'!$T:$T,AX$1)</f>
        <v>#VALUE!</v>
      </c>
      <c r="AY345" s="17" t="e">
        <f>SUMIFS('[1]Deals (investment)'!$C:$C,'[1]Deals (investment)'!$B:$B,$A345,'[1]Deals (investment)'!$T:$T,AY$1)</f>
        <v>#VALUE!</v>
      </c>
      <c r="AZ345" s="17" t="e">
        <f>SUMIFS('[1]Deals (investment)'!$C:$C,'[1]Deals (investment)'!$B:$B,$A345,'[1]Deals (investment)'!$T:$T,AZ$1)</f>
        <v>#VALUE!</v>
      </c>
      <c r="BA345" s="17" t="e">
        <f>SUMIFS('[1]Deals (investment)'!$C:$C,'[1]Deals (investment)'!$B:$B,$A345,'[1]Deals (investment)'!$T:$T,BA$1)</f>
        <v>#VALUE!</v>
      </c>
      <c r="BB345" s="17" t="e">
        <f>SUMIFS('[1]Deals (investment)'!$C:$C,'[1]Deals (investment)'!$B:$B,$A345,'[1]Deals (investment)'!$T:$T,BB$1)</f>
        <v>#VALUE!</v>
      </c>
      <c r="BC345" s="17" t="e">
        <f>SUMIFS('[1]Deals (Exits)'!$C:$C,'[1]Deals (Exits)'!$B:$B,$A345)</f>
        <v>#VALUE!</v>
      </c>
      <c r="BD345" s="17" t="e">
        <f>SUMIFS('[1]Deals (investment)'!$C:$C,'[1]Deals (investment)'!$B:$B,$A345,'[1]Deals (investment)'!$V:$V,BD$1)</f>
        <v>#VALUE!</v>
      </c>
      <c r="BE345" s="17" t="e">
        <f>SUMIFS('[1]Deals (investment)'!$C:$C,'[1]Deals (investment)'!$B:$B,$A345,'[1]Deals (investment)'!$V:$V,BE$1)</f>
        <v>#VALUE!</v>
      </c>
      <c r="BF345" s="17" t="e">
        <f>SUMIFS('[1]Deals (investment)'!$C:$C,'[1]Deals (investment)'!$B:$B,$A345,'[1]Deals (investment)'!$V:$V,BF$1)</f>
        <v>#VALUE!</v>
      </c>
      <c r="BG345" s="17" t="e">
        <f>SUMIFS('[1]Deals (investment)'!$C:$C,'[1]Deals (investment)'!$B:$B,$A345,'[1]Deals (investment)'!$V:$V,BG$1)</f>
        <v>#VALUE!</v>
      </c>
      <c r="BH345" s="17" t="e">
        <f>SUMIFS('[1]Deals (investment)'!$C:$C,'[1]Deals (investment)'!$B:$B,$A345,'[1]Deals (investment)'!$V:$V,BH$1)</f>
        <v>#VALUE!</v>
      </c>
      <c r="BI345" s="17" t="e">
        <f>SUMIFS('[1]Deals (investment)'!$C:$C,'[1]Deals (investment)'!$B:$B,$A345,'[1]Deals (investment)'!$V:$V,BI$1)</f>
        <v>#VALUE!</v>
      </c>
      <c r="BJ345" s="17" t="e">
        <f>SUMIFS('[1]Deals (investment)'!$C:$C,'[1]Deals (investment)'!$B:$B,$A345,'[1]Deals (investment)'!$V:$V,BJ$1)</f>
        <v>#VALUE!</v>
      </c>
      <c r="BK345" s="17" t="e">
        <f>SUMIFS('[1]Deals (investment)'!$C:$C,'[1]Deals (investment)'!$B:$B,$A345,'[1]Deals (investment)'!$V:$V,BK$1)</f>
        <v>#VALUE!</v>
      </c>
      <c r="BL345" s="17" t="e">
        <f>SUMIFS('[1]Deals (investment)'!$C:$C,'[1]Deals (investment)'!$B:$B,$A345,'[1]Deals (investment)'!$V:$V,BL$1)</f>
        <v>#VALUE!</v>
      </c>
      <c r="BM345" s="17" t="e">
        <f>SUMIFS('[1]Deals (investment)'!$C:$C,'[1]Deals (investment)'!$B:$B,$A345,'[1]Deals (investment)'!$V:$V,BM$1)</f>
        <v>#VALUE!</v>
      </c>
      <c r="BN345" s="15"/>
      <c r="BO345" s="15"/>
      <c r="BP345" s="22"/>
      <c r="BQ345" s="15"/>
      <c r="BR345" s="15"/>
      <c r="BS345" s="15"/>
      <c r="BT345" s="15"/>
      <c r="BU345" s="15"/>
      <c r="BV345" s="15"/>
      <c r="BW345" s="15"/>
      <c r="BX345" s="15"/>
      <c r="BY345" s="15"/>
      <c r="BZ345" s="15"/>
      <c r="CA345" s="15"/>
      <c r="CB345" s="15"/>
      <c r="CC345" s="15"/>
      <c r="CD345" s="15" t="str">
        <f t="shared" ref="CD345:CD352" si="56">CONCATENATE(A345,B345,C345)</f>
        <v>Nahana AfricaNahana Africa aims to provide science and mathematics teachers with both online training as well as teaching content.Active</v>
      </c>
      <c r="CE345" s="15"/>
      <c r="CF345" s="15"/>
      <c r="CG345" s="15"/>
      <c r="CH345" s="15"/>
      <c r="CI345" s="15"/>
      <c r="CJ345" s="15"/>
    </row>
    <row r="346" spans="1:117" ht="12.75">
      <c r="A346" s="15" t="s">
        <v>2918</v>
      </c>
      <c r="B346" s="15" t="s">
        <v>2919</v>
      </c>
      <c r="C346" s="15" t="s">
        <v>58</v>
      </c>
      <c r="D346" s="16">
        <v>2017</v>
      </c>
      <c r="E346" s="15" t="s">
        <v>1086</v>
      </c>
      <c r="F346" s="15" t="s">
        <v>199</v>
      </c>
      <c r="G346" s="15" t="s">
        <v>891</v>
      </c>
      <c r="H346" s="15" t="s">
        <v>891</v>
      </c>
      <c r="I346" s="15" t="s">
        <v>891</v>
      </c>
      <c r="J346" s="15"/>
      <c r="K346" s="17" t="e">
        <f t="shared" si="50"/>
        <v>#VALUE!</v>
      </c>
      <c r="L346" s="15"/>
      <c r="M346" s="18" t="e">
        <f t="shared" si="51"/>
        <v>#VALUE!</v>
      </c>
      <c r="N346" s="15"/>
      <c r="O346" s="15"/>
      <c r="P346" s="15"/>
      <c r="Q346" s="15"/>
      <c r="R346" s="15" t="s">
        <v>375</v>
      </c>
      <c r="S346" s="19">
        <v>40000</v>
      </c>
      <c r="T346" s="15"/>
      <c r="U346" s="17"/>
      <c r="V346" s="15" t="s">
        <v>2920</v>
      </c>
      <c r="W346" s="15">
        <v>0</v>
      </c>
      <c r="X346" s="15" t="s">
        <v>404</v>
      </c>
      <c r="Y346" s="15" t="s">
        <v>1006</v>
      </c>
      <c r="AA346" s="25" t="s">
        <v>2921</v>
      </c>
      <c r="AB346" s="32">
        <v>43506</v>
      </c>
      <c r="AC346" s="21" t="s">
        <v>2922</v>
      </c>
      <c r="AD346" s="21" t="s">
        <v>2923</v>
      </c>
      <c r="AE346" s="21" t="s">
        <v>2924</v>
      </c>
      <c r="AF346" s="21" t="s">
        <v>2925</v>
      </c>
      <c r="AG346" s="22">
        <f t="shared" si="38"/>
        <v>0.70967741935483875</v>
      </c>
      <c r="AH346" s="15" t="e">
        <f t="shared" si="48"/>
        <v>#VALUE!</v>
      </c>
      <c r="AI346" s="22" t="str">
        <f>VLOOKUP(A346,'[1]Deals (investment)'!$B$2:$Z$1497,1,FALSE)</f>
        <v>Digest Africa</v>
      </c>
      <c r="AJ346" s="22" t="e">
        <f>VLOOKUP(A346,'[1]Deals (investment)'!$B$2:$Z$870,15,FALSE)</f>
        <v>#N/A</v>
      </c>
      <c r="AK346" s="17" t="e">
        <f>VLOOKUP(A346,'[1]Deals (Exits)'!B:B,1,FALSE)</f>
        <v>#N/A</v>
      </c>
      <c r="AL346" s="23">
        <f>VLOOKUP(G346,[1]Lookups!$V$3:$Y$197,4,FALSE)</f>
        <v>0</v>
      </c>
      <c r="AM346" s="17" t="str">
        <f>VLOOKUP(X346,[1]Lookups!$B$3:$C$200,2,FALSE)</f>
        <v>Other Technologies &amp; Information Technology</v>
      </c>
      <c r="AN346" s="17" t="str">
        <f>VLOOKUP(R346,[1]Lookups!$H$3:$I$69,2,FALSE)</f>
        <v>2. Seed</v>
      </c>
      <c r="AO346" s="17" t="e">
        <f>VLOOKUP(T346,[1]Lookups!$H$3:$I$69,2,FALSE)</f>
        <v>#N/A</v>
      </c>
      <c r="AP346" s="17" t="str">
        <f>VLOOKUP(AN346,[1]Lookups!$N$3:$O$11,2,FALSE)</f>
        <v>Early</v>
      </c>
      <c r="AQ346" s="18" t="e">
        <f>COUNTIFS('[1]Deals (investment)'!$B:$B,$A346)</f>
        <v>#VALUE!</v>
      </c>
      <c r="AR346" s="18" t="e">
        <f>COUNTIFS('[1]Deals (investment)'!$B:$B,$A346,'[1]Deals (investment)'!$T:$T,$AW$1)+COUNTIFS('[1]Deals (investment)'!$B:$B,$A346,'[1]Deals (investment)'!$T:$T,$AX$1)+COUNTIFS('[1]Deals (investment)'!$B:$B,$A346,'[1]Deals (investment)'!$T:$T,$AY$1)</f>
        <v>#VALUE!</v>
      </c>
      <c r="AS346" s="17" t="e">
        <f>SUMIFS('[1]Deals (investment)'!$C:$C,'[1]Deals (investment)'!$B:$B,$A346)</f>
        <v>#VALUE!</v>
      </c>
      <c r="AT346" s="17" t="e">
        <f t="shared" si="52"/>
        <v>#VALUE!</v>
      </c>
      <c r="AU346" s="18" t="e">
        <f>COUNTIF('[1]Deals (Exits)'!$B:$B,A346)</f>
        <v>#VALUE!</v>
      </c>
      <c r="AV346" s="17" t="e">
        <f>SUMIFS('[1]Deals (investment)'!$C:$C,'[1]Deals (investment)'!$B:$B,$A346,'[1]Deals (investment)'!$T:$T,AV$1)</f>
        <v>#VALUE!</v>
      </c>
      <c r="AW346" s="17" t="e">
        <f>SUMIFS('[1]Deals (investment)'!$C:$C,'[1]Deals (investment)'!$B:$B,$A346,'[1]Deals (investment)'!$T:$T,AW$1)</f>
        <v>#VALUE!</v>
      </c>
      <c r="AX346" s="17" t="e">
        <f>SUMIFS('[1]Deals (investment)'!$C:$C,'[1]Deals (investment)'!$B:$B,$A346,'[1]Deals (investment)'!$T:$T,AX$1)</f>
        <v>#VALUE!</v>
      </c>
      <c r="AY346" s="17" t="e">
        <f>SUMIFS('[1]Deals (investment)'!$C:$C,'[1]Deals (investment)'!$B:$B,$A346,'[1]Deals (investment)'!$T:$T,AY$1)</f>
        <v>#VALUE!</v>
      </c>
      <c r="AZ346" s="17" t="e">
        <f>SUMIFS('[1]Deals (investment)'!$C:$C,'[1]Deals (investment)'!$B:$B,$A346,'[1]Deals (investment)'!$T:$T,AZ$1)</f>
        <v>#VALUE!</v>
      </c>
      <c r="BA346" s="17" t="e">
        <f>SUMIFS('[1]Deals (investment)'!$C:$C,'[1]Deals (investment)'!$B:$B,$A346,'[1]Deals (investment)'!$T:$T,BA$1)</f>
        <v>#VALUE!</v>
      </c>
      <c r="BB346" s="17" t="e">
        <f>SUMIFS('[1]Deals (investment)'!$C:$C,'[1]Deals (investment)'!$B:$B,$A346,'[1]Deals (investment)'!$T:$T,BB$1)</f>
        <v>#VALUE!</v>
      </c>
      <c r="BC346" s="17" t="e">
        <f>SUMIFS('[1]Deals (Exits)'!$C:$C,'[1]Deals (Exits)'!$B:$B,$A346)</f>
        <v>#VALUE!</v>
      </c>
      <c r="BD346" s="17" t="e">
        <f>SUMIFS('[1]Deals (investment)'!$C:$C,'[1]Deals (investment)'!$B:$B,$A346,'[1]Deals (investment)'!$V:$V,BD$1)</f>
        <v>#VALUE!</v>
      </c>
      <c r="BE346" s="17" t="e">
        <f>SUMIFS('[1]Deals (investment)'!$C:$C,'[1]Deals (investment)'!$B:$B,$A346,'[1]Deals (investment)'!$V:$V,BE$1)</f>
        <v>#VALUE!</v>
      </c>
      <c r="BF346" s="17" t="e">
        <f>SUMIFS('[1]Deals (investment)'!$C:$C,'[1]Deals (investment)'!$B:$B,$A346,'[1]Deals (investment)'!$V:$V,BF$1)</f>
        <v>#VALUE!</v>
      </c>
      <c r="BG346" s="17" t="e">
        <f>SUMIFS('[1]Deals (investment)'!$C:$C,'[1]Deals (investment)'!$B:$B,$A346,'[1]Deals (investment)'!$V:$V,BG$1)</f>
        <v>#VALUE!</v>
      </c>
      <c r="BH346" s="17" t="e">
        <f>SUMIFS('[1]Deals (investment)'!$C:$C,'[1]Deals (investment)'!$B:$B,$A346,'[1]Deals (investment)'!$V:$V,BH$1)</f>
        <v>#VALUE!</v>
      </c>
      <c r="BI346" s="17" t="e">
        <f>SUMIFS('[1]Deals (investment)'!$C:$C,'[1]Deals (investment)'!$B:$B,$A346,'[1]Deals (investment)'!$V:$V,BI$1)</f>
        <v>#VALUE!</v>
      </c>
      <c r="BJ346" s="17" t="e">
        <f>SUMIFS('[1]Deals (investment)'!$C:$C,'[1]Deals (investment)'!$B:$B,$A346,'[1]Deals (investment)'!$V:$V,BJ$1)</f>
        <v>#VALUE!</v>
      </c>
      <c r="BK346" s="17" t="e">
        <f>SUMIFS('[1]Deals (investment)'!$C:$C,'[1]Deals (investment)'!$B:$B,$A346,'[1]Deals (investment)'!$V:$V,BK$1)</f>
        <v>#VALUE!</v>
      </c>
      <c r="BL346" s="17" t="e">
        <f>SUMIFS('[1]Deals (investment)'!$C:$C,'[1]Deals (investment)'!$B:$B,$A346,'[1]Deals (investment)'!$V:$V,BL$1)</f>
        <v>#VALUE!</v>
      </c>
      <c r="BM346" s="17" t="e">
        <f>SUMIFS('[1]Deals (investment)'!$C:$C,'[1]Deals (investment)'!$B:$B,$A346,'[1]Deals (investment)'!$V:$V,BM$1)</f>
        <v>#VALUE!</v>
      </c>
      <c r="BN346" s="15"/>
      <c r="BO346" s="15"/>
      <c r="BP346" s="22"/>
      <c r="BQ346" s="15"/>
      <c r="BR346" s="15"/>
      <c r="BS346" s="15"/>
      <c r="BT346" s="15"/>
      <c r="BU346" s="15"/>
      <c r="BV346" s="15"/>
      <c r="BW346" s="15"/>
      <c r="BX346" s="15"/>
      <c r="BY346" s="15"/>
      <c r="BZ346" s="15"/>
      <c r="CA346" s="15"/>
      <c r="CB346" s="15"/>
      <c r="CC346" s="15"/>
      <c r="CD346" s="15" t="str">
        <f t="shared" si="56"/>
        <v>Digest AfricaDigest Africa (Uganda) is a single online platform where investors and corporates can access verified, tailored and real-time news about Africa’s early-stage technology companies. The news is fact-checked and up-to-date and includes analysis that is easy to consume and understand to guide profitable decision making.Active</v>
      </c>
      <c r="CE346" s="15"/>
      <c r="CF346" s="15"/>
      <c r="CG346" s="15"/>
      <c r="CH346" s="15"/>
      <c r="CI346" s="15"/>
      <c r="CJ346" s="15"/>
    </row>
    <row r="347" spans="1:117" ht="12.75">
      <c r="A347" s="15" t="s">
        <v>2926</v>
      </c>
      <c r="B347" s="15" t="s">
        <v>2927</v>
      </c>
      <c r="C347" s="15" t="s">
        <v>58</v>
      </c>
      <c r="D347" s="16">
        <v>2017</v>
      </c>
      <c r="E347" s="15" t="s">
        <v>1086</v>
      </c>
      <c r="F347" s="15" t="s">
        <v>199</v>
      </c>
      <c r="G347" s="15" t="s">
        <v>891</v>
      </c>
      <c r="H347" s="15" t="s">
        <v>891</v>
      </c>
      <c r="I347" s="15" t="s">
        <v>891</v>
      </c>
      <c r="J347" s="15"/>
      <c r="K347" s="17" t="e">
        <f t="shared" si="50"/>
        <v>#VALUE!</v>
      </c>
      <c r="L347" s="15"/>
      <c r="M347" s="18" t="e">
        <f t="shared" si="51"/>
        <v>#VALUE!</v>
      </c>
      <c r="N347" s="15"/>
      <c r="O347" s="15"/>
      <c r="P347" s="15"/>
      <c r="Q347" s="15"/>
      <c r="R347" s="15" t="s">
        <v>375</v>
      </c>
      <c r="S347" s="19">
        <v>40000</v>
      </c>
      <c r="T347" s="15" t="s">
        <v>375</v>
      </c>
      <c r="U347" s="17">
        <v>40000</v>
      </c>
      <c r="V347" s="15" t="s">
        <v>2928</v>
      </c>
      <c r="W347" s="15">
        <v>0</v>
      </c>
      <c r="X347" s="15" t="s">
        <v>158</v>
      </c>
      <c r="Y347" s="15" t="s">
        <v>2929</v>
      </c>
      <c r="AB347" s="32">
        <v>43506</v>
      </c>
      <c r="AC347" s="21" t="s">
        <v>2930</v>
      </c>
      <c r="AD347" s="21" t="s">
        <v>2931</v>
      </c>
      <c r="AE347" s="41" t="s">
        <v>2932</v>
      </c>
      <c r="AF347" s="21" t="s">
        <v>2933</v>
      </c>
      <c r="AG347" s="22">
        <f t="shared" si="38"/>
        <v>0.74193548387096775</v>
      </c>
      <c r="AH347" s="15" t="e">
        <f t="shared" si="48"/>
        <v>#VALUE!</v>
      </c>
      <c r="AI347" s="22" t="str">
        <f>VLOOKUP(A347,'[1]Deals (investment)'!$B$2:$Z$1497,1,FALSE)</f>
        <v>Swipe2Pay</v>
      </c>
      <c r="AJ347" s="22">
        <f>VLOOKUP(A347,'[1]Deals (investment)'!$B$2:$Z$870,15,FALSE)</f>
        <v>1</v>
      </c>
      <c r="AK347" s="17" t="e">
        <f>VLOOKUP(A347,'[1]Deals (Exits)'!B:B,1,FALSE)</f>
        <v>#N/A</v>
      </c>
      <c r="AL347" s="23">
        <f>VLOOKUP(G347,[1]Lookups!$V$3:$Y$197,4,FALSE)</f>
        <v>0</v>
      </c>
      <c r="AM347" s="17" t="str">
        <f>VLOOKUP(X347,[1]Lookups!$B$3:$C$200,2,FALSE)</f>
        <v>Financial Services</v>
      </c>
      <c r="AN347" s="17" t="str">
        <f>VLOOKUP(R347,[1]Lookups!$H$3:$I$69,2,FALSE)</f>
        <v>2. Seed</v>
      </c>
      <c r="AO347" s="17" t="str">
        <f>VLOOKUP(T347,[1]Lookups!$H$3:$I$69,2,FALSE)</f>
        <v>2. Seed</v>
      </c>
      <c r="AP347" s="17" t="str">
        <f>VLOOKUP(AN347,[1]Lookups!$N$3:$O$11,2,FALSE)</f>
        <v>Early</v>
      </c>
      <c r="AQ347" s="18" t="e">
        <f>COUNTIFS('[1]Deals (investment)'!$B:$B,$A347)</f>
        <v>#VALUE!</v>
      </c>
      <c r="AR347" s="18" t="e">
        <f>COUNTIFS('[1]Deals (investment)'!$B:$B,$A347,'[1]Deals (investment)'!$T:$T,$AW$1)+COUNTIFS('[1]Deals (investment)'!$B:$B,$A347,'[1]Deals (investment)'!$T:$T,$AX$1)+COUNTIFS('[1]Deals (investment)'!$B:$B,$A347,'[1]Deals (investment)'!$T:$T,$AY$1)</f>
        <v>#VALUE!</v>
      </c>
      <c r="AS347" s="17" t="e">
        <f>SUMIFS('[1]Deals (investment)'!$C:$C,'[1]Deals (investment)'!$B:$B,$A347)</f>
        <v>#VALUE!</v>
      </c>
      <c r="AT347" s="17" t="e">
        <f t="shared" si="52"/>
        <v>#VALUE!</v>
      </c>
      <c r="AU347" s="18" t="e">
        <f>COUNTIF('[1]Deals (Exits)'!$B:$B,A347)</f>
        <v>#VALUE!</v>
      </c>
      <c r="AV347" s="17" t="e">
        <f>SUMIFS('[1]Deals (investment)'!$C:$C,'[1]Deals (investment)'!$B:$B,$A347,'[1]Deals (investment)'!$T:$T,AV$1)</f>
        <v>#VALUE!</v>
      </c>
      <c r="AW347" s="17" t="e">
        <f>SUMIFS('[1]Deals (investment)'!$C:$C,'[1]Deals (investment)'!$B:$B,$A347,'[1]Deals (investment)'!$T:$T,AW$1)</f>
        <v>#VALUE!</v>
      </c>
      <c r="AX347" s="17" t="e">
        <f>SUMIFS('[1]Deals (investment)'!$C:$C,'[1]Deals (investment)'!$B:$B,$A347,'[1]Deals (investment)'!$T:$T,AX$1)</f>
        <v>#VALUE!</v>
      </c>
      <c r="AY347" s="17" t="e">
        <f>SUMIFS('[1]Deals (investment)'!$C:$C,'[1]Deals (investment)'!$B:$B,$A347,'[1]Deals (investment)'!$T:$T,AY$1)</f>
        <v>#VALUE!</v>
      </c>
      <c r="AZ347" s="17" t="e">
        <f>SUMIFS('[1]Deals (investment)'!$C:$C,'[1]Deals (investment)'!$B:$B,$A347,'[1]Deals (investment)'!$T:$T,AZ$1)</f>
        <v>#VALUE!</v>
      </c>
      <c r="BA347" s="17" t="e">
        <f>SUMIFS('[1]Deals (investment)'!$C:$C,'[1]Deals (investment)'!$B:$B,$A347,'[1]Deals (investment)'!$T:$T,BA$1)</f>
        <v>#VALUE!</v>
      </c>
      <c r="BB347" s="17" t="e">
        <f>SUMIFS('[1]Deals (investment)'!$C:$C,'[1]Deals (investment)'!$B:$B,$A347,'[1]Deals (investment)'!$T:$T,BB$1)</f>
        <v>#VALUE!</v>
      </c>
      <c r="BC347" s="17" t="e">
        <f>SUMIFS('[1]Deals (Exits)'!$C:$C,'[1]Deals (Exits)'!$B:$B,$A347)</f>
        <v>#VALUE!</v>
      </c>
      <c r="BD347" s="17" t="e">
        <f>SUMIFS('[1]Deals (investment)'!$C:$C,'[1]Deals (investment)'!$B:$B,$A347,'[1]Deals (investment)'!$V:$V,BD$1)</f>
        <v>#VALUE!</v>
      </c>
      <c r="BE347" s="17" t="e">
        <f>SUMIFS('[1]Deals (investment)'!$C:$C,'[1]Deals (investment)'!$B:$B,$A347,'[1]Deals (investment)'!$V:$V,BE$1)</f>
        <v>#VALUE!</v>
      </c>
      <c r="BF347" s="17" t="e">
        <f>SUMIFS('[1]Deals (investment)'!$C:$C,'[1]Deals (investment)'!$B:$B,$A347,'[1]Deals (investment)'!$V:$V,BF$1)</f>
        <v>#VALUE!</v>
      </c>
      <c r="BG347" s="17" t="e">
        <f>SUMIFS('[1]Deals (investment)'!$C:$C,'[1]Deals (investment)'!$B:$B,$A347,'[1]Deals (investment)'!$V:$V,BG$1)</f>
        <v>#VALUE!</v>
      </c>
      <c r="BH347" s="17" t="e">
        <f>SUMIFS('[1]Deals (investment)'!$C:$C,'[1]Deals (investment)'!$B:$B,$A347,'[1]Deals (investment)'!$V:$V,BH$1)</f>
        <v>#VALUE!</v>
      </c>
      <c r="BI347" s="17" t="e">
        <f>SUMIFS('[1]Deals (investment)'!$C:$C,'[1]Deals (investment)'!$B:$B,$A347,'[1]Deals (investment)'!$V:$V,BI$1)</f>
        <v>#VALUE!</v>
      </c>
      <c r="BJ347" s="17" t="e">
        <f>SUMIFS('[1]Deals (investment)'!$C:$C,'[1]Deals (investment)'!$B:$B,$A347,'[1]Deals (investment)'!$V:$V,BJ$1)</f>
        <v>#VALUE!</v>
      </c>
      <c r="BK347" s="17" t="e">
        <f>SUMIFS('[1]Deals (investment)'!$C:$C,'[1]Deals (investment)'!$B:$B,$A347,'[1]Deals (investment)'!$V:$V,BK$1)</f>
        <v>#VALUE!</v>
      </c>
      <c r="BL347" s="17" t="e">
        <f>SUMIFS('[1]Deals (investment)'!$C:$C,'[1]Deals (investment)'!$B:$B,$A347,'[1]Deals (investment)'!$V:$V,BL$1)</f>
        <v>#VALUE!</v>
      </c>
      <c r="BM347" s="17" t="e">
        <f>SUMIFS('[1]Deals (investment)'!$C:$C,'[1]Deals (investment)'!$B:$B,$A347,'[1]Deals (investment)'!$V:$V,BM$1)</f>
        <v>#VALUE!</v>
      </c>
      <c r="BN347" s="15"/>
      <c r="BO347" s="15"/>
      <c r="BP347" s="22"/>
      <c r="BQ347" s="15"/>
      <c r="BR347" s="15"/>
      <c r="BS347" s="15"/>
      <c r="BT347" s="15"/>
      <c r="BU347" s="15"/>
      <c r="BV347" s="15"/>
      <c r="BW347" s="15"/>
      <c r="BX347" s="15"/>
      <c r="BY347" s="15"/>
      <c r="BZ347" s="15"/>
      <c r="CA347" s="15"/>
      <c r="CB347" s="15"/>
      <c r="CC347" s="15"/>
      <c r="CD347" s="15" t="str">
        <f t="shared" si="56"/>
        <v>Swipe2PaySwipe2pay is a payment solutions company, that empowers SME’s to accept both card and mobile money as a mode of payment and not only to accept payments but also make sense of their sales data, to have quick access to loans. Swipe2pay offers merchants a choice of mobile card readers that connect to their smartphone/tablet allowing them to accept payments quickly and simply. The solution goes beyond payment processing in that it includes a free point-of-sale app and a free business intelligence portal, enabling business owners to monitor store performance.Active</v>
      </c>
      <c r="CE347" s="15"/>
      <c r="CF347" s="15"/>
      <c r="CG347" s="15"/>
      <c r="CH347" s="15"/>
      <c r="CI347" s="15"/>
      <c r="CJ347" s="15"/>
    </row>
    <row r="348" spans="1:117" ht="12.75">
      <c r="A348" s="15" t="s">
        <v>2934</v>
      </c>
      <c r="B348" s="15" t="s">
        <v>2935</v>
      </c>
      <c r="C348" s="15" t="s">
        <v>58</v>
      </c>
      <c r="D348" s="16">
        <v>2018</v>
      </c>
      <c r="E348" s="15" t="s">
        <v>90</v>
      </c>
      <c r="F348" s="15"/>
      <c r="G348" s="15" t="s">
        <v>91</v>
      </c>
      <c r="H348" s="15" t="s">
        <v>91</v>
      </c>
      <c r="I348" s="15" t="s">
        <v>91</v>
      </c>
      <c r="J348" s="15"/>
      <c r="K348" s="17" t="e">
        <f t="shared" si="50"/>
        <v>#VALUE!</v>
      </c>
      <c r="L348" s="15"/>
      <c r="M348" s="18" t="e">
        <f t="shared" si="51"/>
        <v>#VALUE!</v>
      </c>
      <c r="N348" s="15"/>
      <c r="O348" s="15"/>
      <c r="P348" s="15"/>
      <c r="Q348" s="15"/>
      <c r="R348" s="15"/>
      <c r="S348" s="19"/>
      <c r="T348" s="15"/>
      <c r="U348" s="17"/>
      <c r="V348" s="15" t="s">
        <v>2936</v>
      </c>
      <c r="W348" s="15"/>
      <c r="X348" s="15" t="s">
        <v>158</v>
      </c>
      <c r="Y348" s="15" t="s">
        <v>2937</v>
      </c>
      <c r="AB348" s="32">
        <v>43506</v>
      </c>
      <c r="AC348" s="21" t="s">
        <v>2938</v>
      </c>
      <c r="AD348" s="21" t="s">
        <v>2939</v>
      </c>
      <c r="AE348" s="21" t="s">
        <v>2940</v>
      </c>
      <c r="AF348" s="15"/>
      <c r="AG348" s="22">
        <f t="shared" si="38"/>
        <v>0.5161290322580645</v>
      </c>
      <c r="AH348" s="15" t="str">
        <f t="shared" si="48"/>
        <v/>
      </c>
      <c r="AI348" s="22" t="str">
        <f>VLOOKUP(A348,'[1]Deals (investment)'!$B$2:$Z$1497,1,FALSE)</f>
        <v>Vollar</v>
      </c>
      <c r="AJ348" s="22" t="e">
        <f>VLOOKUP(A348,'[1]Deals (investment)'!$B$2:$Z$870,15,FALSE)</f>
        <v>#N/A</v>
      </c>
      <c r="AK348" s="17" t="e">
        <f>VLOOKUP(A348,'[1]Deals (Exits)'!B:B,1,FALSE)</f>
        <v>#N/A</v>
      </c>
      <c r="AL348" s="23">
        <f>VLOOKUP(G348,[1]Lookups!$V$3:$Y$197,4,FALSE)</f>
        <v>0</v>
      </c>
      <c r="AM348" s="17" t="str">
        <f>VLOOKUP(X348,[1]Lookups!$B$3:$C$200,2,FALSE)</f>
        <v>Financial Services</v>
      </c>
      <c r="AN348" s="17" t="e">
        <f>VLOOKUP(R348,[1]Lookups!$H$3:$I$69,2,FALSE)</f>
        <v>#N/A</v>
      </c>
      <c r="AO348" s="17" t="e">
        <f>VLOOKUP(T348,[1]Lookups!$H$3:$I$69,2,FALSE)</f>
        <v>#N/A</v>
      </c>
      <c r="AP348" s="17" t="e">
        <f>VLOOKUP(AN348,[1]Lookups!$N$3:$O$11,2,FALSE)</f>
        <v>#N/A</v>
      </c>
      <c r="AQ348" s="18" t="e">
        <f>COUNTIFS('[1]Deals (investment)'!$B:$B,$A348)</f>
        <v>#VALUE!</v>
      </c>
      <c r="AR348" s="18" t="e">
        <f>COUNTIFS('[1]Deals (investment)'!$B:$B,$A348,'[1]Deals (investment)'!$T:$T,$AW$1)+COUNTIFS('[1]Deals (investment)'!$B:$B,$A348,'[1]Deals (investment)'!$T:$T,$AX$1)+COUNTIFS('[1]Deals (investment)'!$B:$B,$A348,'[1]Deals (investment)'!$T:$T,$AY$1)</f>
        <v>#VALUE!</v>
      </c>
      <c r="AS348" s="17" t="e">
        <f>SUMIFS('[1]Deals (investment)'!$C:$C,'[1]Deals (investment)'!$B:$B,$A348)</f>
        <v>#VALUE!</v>
      </c>
      <c r="AT348" s="17" t="e">
        <f t="shared" si="52"/>
        <v>#VALUE!</v>
      </c>
      <c r="AU348" s="18" t="e">
        <f>COUNTIF('[1]Deals (Exits)'!$B:$B,A348)</f>
        <v>#VALUE!</v>
      </c>
      <c r="AV348" s="17" t="e">
        <f>SUMIFS('[1]Deals (investment)'!$C:$C,'[1]Deals (investment)'!$B:$B,$A348,'[1]Deals (investment)'!$T:$T,AV$1)</f>
        <v>#VALUE!</v>
      </c>
      <c r="AW348" s="17" t="e">
        <f>SUMIFS('[1]Deals (investment)'!$C:$C,'[1]Deals (investment)'!$B:$B,$A348,'[1]Deals (investment)'!$T:$T,AW$1)</f>
        <v>#VALUE!</v>
      </c>
      <c r="AX348" s="17" t="e">
        <f>SUMIFS('[1]Deals (investment)'!$C:$C,'[1]Deals (investment)'!$B:$B,$A348,'[1]Deals (investment)'!$T:$T,AX$1)</f>
        <v>#VALUE!</v>
      </c>
      <c r="AY348" s="17" t="e">
        <f>SUMIFS('[1]Deals (investment)'!$C:$C,'[1]Deals (investment)'!$B:$B,$A348,'[1]Deals (investment)'!$T:$T,AY$1)</f>
        <v>#VALUE!</v>
      </c>
      <c r="AZ348" s="17" t="e">
        <f>SUMIFS('[1]Deals (investment)'!$C:$C,'[1]Deals (investment)'!$B:$B,$A348,'[1]Deals (investment)'!$T:$T,AZ$1)</f>
        <v>#VALUE!</v>
      </c>
      <c r="BA348" s="17" t="e">
        <f>SUMIFS('[1]Deals (investment)'!$C:$C,'[1]Deals (investment)'!$B:$B,$A348,'[1]Deals (investment)'!$T:$T,BA$1)</f>
        <v>#VALUE!</v>
      </c>
      <c r="BB348" s="17" t="e">
        <f>SUMIFS('[1]Deals (investment)'!$C:$C,'[1]Deals (investment)'!$B:$B,$A348,'[1]Deals (investment)'!$T:$T,BB$1)</f>
        <v>#VALUE!</v>
      </c>
      <c r="BC348" s="17" t="e">
        <f>SUMIFS('[1]Deals (Exits)'!$C:$C,'[1]Deals (Exits)'!$B:$B,$A348)</f>
        <v>#VALUE!</v>
      </c>
      <c r="BD348" s="17" t="e">
        <f>SUMIFS('[1]Deals (investment)'!$C:$C,'[1]Deals (investment)'!$B:$B,$A348,'[1]Deals (investment)'!$V:$V,BD$1)</f>
        <v>#VALUE!</v>
      </c>
      <c r="BE348" s="17" t="e">
        <f>SUMIFS('[1]Deals (investment)'!$C:$C,'[1]Deals (investment)'!$B:$B,$A348,'[1]Deals (investment)'!$V:$V,BE$1)</f>
        <v>#VALUE!</v>
      </c>
      <c r="BF348" s="17" t="e">
        <f>SUMIFS('[1]Deals (investment)'!$C:$C,'[1]Deals (investment)'!$B:$B,$A348,'[1]Deals (investment)'!$V:$V,BF$1)</f>
        <v>#VALUE!</v>
      </c>
      <c r="BG348" s="17" t="e">
        <f>SUMIFS('[1]Deals (investment)'!$C:$C,'[1]Deals (investment)'!$B:$B,$A348,'[1]Deals (investment)'!$V:$V,BG$1)</f>
        <v>#VALUE!</v>
      </c>
      <c r="BH348" s="17" t="e">
        <f>SUMIFS('[1]Deals (investment)'!$C:$C,'[1]Deals (investment)'!$B:$B,$A348,'[1]Deals (investment)'!$V:$V,BH$1)</f>
        <v>#VALUE!</v>
      </c>
      <c r="BI348" s="17" t="e">
        <f>SUMIFS('[1]Deals (investment)'!$C:$C,'[1]Deals (investment)'!$B:$B,$A348,'[1]Deals (investment)'!$V:$V,BI$1)</f>
        <v>#VALUE!</v>
      </c>
      <c r="BJ348" s="17" t="e">
        <f>SUMIFS('[1]Deals (investment)'!$C:$C,'[1]Deals (investment)'!$B:$B,$A348,'[1]Deals (investment)'!$V:$V,BJ$1)</f>
        <v>#VALUE!</v>
      </c>
      <c r="BK348" s="17" t="e">
        <f>SUMIFS('[1]Deals (investment)'!$C:$C,'[1]Deals (investment)'!$B:$B,$A348,'[1]Deals (investment)'!$V:$V,BK$1)</f>
        <v>#VALUE!</v>
      </c>
      <c r="BL348" s="17" t="e">
        <f>SUMIFS('[1]Deals (investment)'!$C:$C,'[1]Deals (investment)'!$B:$B,$A348,'[1]Deals (investment)'!$V:$V,BL$1)</f>
        <v>#VALUE!</v>
      </c>
      <c r="BM348" s="17" t="e">
        <f>SUMIFS('[1]Deals (investment)'!$C:$C,'[1]Deals (investment)'!$B:$B,$A348,'[1]Deals (investment)'!$V:$V,BM$1)</f>
        <v>#VALUE!</v>
      </c>
      <c r="BN348" s="15"/>
      <c r="BO348" s="15"/>
      <c r="BP348" s="22"/>
      <c r="BQ348" s="15"/>
      <c r="BR348" s="15"/>
      <c r="BS348" s="15"/>
      <c r="BT348" s="15"/>
      <c r="BU348" s="15"/>
      <c r="BV348" s="15"/>
      <c r="BW348" s="15"/>
      <c r="BX348" s="15"/>
      <c r="BY348" s="15"/>
      <c r="BZ348" s="15"/>
      <c r="CA348" s="15"/>
      <c r="CB348" s="15"/>
      <c r="CC348" s="15"/>
      <c r="CD348" s="15" t="str">
        <f t="shared" si="56"/>
        <v>VollarVollar is a digital currency earned by doing good alongside local nonprofit organisationsActive</v>
      </c>
      <c r="CE348" s="15"/>
      <c r="CF348" s="15"/>
      <c r="CG348" s="15"/>
      <c r="CH348" s="15"/>
      <c r="CI348" s="15"/>
      <c r="CJ348" s="15"/>
    </row>
    <row r="349" spans="1:117" ht="12.75">
      <c r="A349" s="15" t="s">
        <v>2941</v>
      </c>
      <c r="B349" s="15" t="s">
        <v>2942</v>
      </c>
      <c r="C349" s="15" t="s">
        <v>58</v>
      </c>
      <c r="D349" s="16">
        <v>2017</v>
      </c>
      <c r="E349" s="15" t="s">
        <v>1828</v>
      </c>
      <c r="F349" s="15"/>
      <c r="G349" s="15" t="s">
        <v>1829</v>
      </c>
      <c r="H349" s="15" t="s">
        <v>1829</v>
      </c>
      <c r="I349" s="15" t="s">
        <v>1829</v>
      </c>
      <c r="J349" s="15"/>
      <c r="K349" s="17" t="e">
        <f t="shared" si="50"/>
        <v>#VALUE!</v>
      </c>
      <c r="L349" s="15"/>
      <c r="M349" s="18" t="e">
        <f t="shared" si="51"/>
        <v>#VALUE!</v>
      </c>
      <c r="N349" s="15"/>
      <c r="O349" s="15"/>
      <c r="P349" s="15"/>
      <c r="Q349" s="24" t="e">
        <f ca="1">_xludf.MAXIFS('[1]Deals (investment)'!A:A,'[1]Deals (investment)'!B:B,A349)</f>
        <v>#NAME?</v>
      </c>
      <c r="R349" s="15"/>
      <c r="S349" s="19"/>
      <c r="T349" s="15"/>
      <c r="U349" s="17"/>
      <c r="V349" s="15" t="s">
        <v>2943</v>
      </c>
      <c r="W349" s="15"/>
      <c r="X349" s="15" t="s">
        <v>294</v>
      </c>
      <c r="Y349" s="15" t="s">
        <v>2944</v>
      </c>
      <c r="AB349" s="32">
        <v>43506</v>
      </c>
      <c r="AC349" s="21" t="s">
        <v>2945</v>
      </c>
      <c r="AD349" s="15"/>
      <c r="AE349" s="15"/>
      <c r="AF349" s="15"/>
      <c r="AG349" s="22">
        <f t="shared" ca="1" si="38"/>
        <v>0.4838709677419355</v>
      </c>
      <c r="AH349" s="15" t="str">
        <f t="shared" si="48"/>
        <v/>
      </c>
      <c r="AI349" s="22" t="str">
        <f>VLOOKUP(A349,'[1]Deals (investment)'!$B$2:$Z$1497,1,FALSE)</f>
        <v>GICMED</v>
      </c>
      <c r="AJ349" s="22">
        <f>VLOOKUP(A349,'[1]Deals (investment)'!$B$2:$Z$870,15,FALSE)</f>
        <v>1</v>
      </c>
      <c r="AK349" s="17" t="e">
        <f>VLOOKUP(A349,'[1]Deals (Exits)'!B:B,1,FALSE)</f>
        <v>#N/A</v>
      </c>
      <c r="AL349" s="23">
        <f>VLOOKUP(G349,[1]Lookups!$V$3:$Y$197,4,FALSE)</f>
        <v>0</v>
      </c>
      <c r="AM349" s="17" t="str">
        <f>VLOOKUP(X349,[1]Lookups!$B$3:$C$200,2,FALSE)</f>
        <v>Health &amp; Pharmaceuticals</v>
      </c>
      <c r="AN349" s="17" t="e">
        <f>VLOOKUP(R349,[1]Lookups!$H$3:$I$69,2,FALSE)</f>
        <v>#N/A</v>
      </c>
      <c r="AO349" s="17" t="e">
        <f>VLOOKUP(T349,[1]Lookups!$H$3:$I$69,2,FALSE)</f>
        <v>#N/A</v>
      </c>
      <c r="AP349" s="17" t="e">
        <f>VLOOKUP(AN349,[1]Lookups!$N$3:$O$11,2,FALSE)</f>
        <v>#N/A</v>
      </c>
      <c r="AQ349" s="18" t="e">
        <f>COUNTIFS('[1]Deals (investment)'!$B:$B,$A349)</f>
        <v>#VALUE!</v>
      </c>
      <c r="AR349" s="18" t="e">
        <f>COUNTIFS('[1]Deals (investment)'!$B:$B,$A349,'[1]Deals (investment)'!$T:$T,$AW$1)+COUNTIFS('[1]Deals (investment)'!$B:$B,$A349,'[1]Deals (investment)'!$T:$T,$AX$1)+COUNTIFS('[1]Deals (investment)'!$B:$B,$A349,'[1]Deals (investment)'!$T:$T,$AY$1)</f>
        <v>#VALUE!</v>
      </c>
      <c r="AS349" s="17" t="e">
        <f>SUMIFS('[1]Deals (investment)'!$C:$C,'[1]Deals (investment)'!$B:$B,$A349)</f>
        <v>#VALUE!</v>
      </c>
      <c r="AT349" s="17" t="e">
        <f t="shared" si="52"/>
        <v>#VALUE!</v>
      </c>
      <c r="AU349" s="18" t="e">
        <f>COUNTIF('[1]Deals (Exits)'!$B:$B,A349)</f>
        <v>#VALUE!</v>
      </c>
      <c r="AV349" s="17" t="e">
        <f>SUMIFS('[1]Deals (investment)'!$C:$C,'[1]Deals (investment)'!$B:$B,$A349,'[1]Deals (investment)'!$T:$T,AV$1)</f>
        <v>#VALUE!</v>
      </c>
      <c r="AW349" s="17" t="e">
        <f>SUMIFS('[1]Deals (investment)'!$C:$C,'[1]Deals (investment)'!$B:$B,$A349,'[1]Deals (investment)'!$T:$T,AW$1)</f>
        <v>#VALUE!</v>
      </c>
      <c r="AX349" s="17" t="e">
        <f>SUMIFS('[1]Deals (investment)'!$C:$C,'[1]Deals (investment)'!$B:$B,$A349,'[1]Deals (investment)'!$T:$T,AX$1)</f>
        <v>#VALUE!</v>
      </c>
      <c r="AY349" s="17" t="e">
        <f>SUMIFS('[1]Deals (investment)'!$C:$C,'[1]Deals (investment)'!$B:$B,$A349,'[1]Deals (investment)'!$T:$T,AY$1)</f>
        <v>#VALUE!</v>
      </c>
      <c r="AZ349" s="17" t="e">
        <f>SUMIFS('[1]Deals (investment)'!$C:$C,'[1]Deals (investment)'!$B:$B,$A349,'[1]Deals (investment)'!$T:$T,AZ$1)</f>
        <v>#VALUE!</v>
      </c>
      <c r="BA349" s="17" t="e">
        <f>SUMIFS('[1]Deals (investment)'!$C:$C,'[1]Deals (investment)'!$B:$B,$A349,'[1]Deals (investment)'!$T:$T,BA$1)</f>
        <v>#VALUE!</v>
      </c>
      <c r="BB349" s="17" t="e">
        <f>SUMIFS('[1]Deals (investment)'!$C:$C,'[1]Deals (investment)'!$B:$B,$A349,'[1]Deals (investment)'!$T:$T,BB$1)</f>
        <v>#VALUE!</v>
      </c>
      <c r="BC349" s="17" t="e">
        <f>SUMIFS('[1]Deals (Exits)'!$C:$C,'[1]Deals (Exits)'!$B:$B,$A349)</f>
        <v>#VALUE!</v>
      </c>
      <c r="BD349" s="17" t="e">
        <f>SUMIFS('[1]Deals (investment)'!$C:$C,'[1]Deals (investment)'!$B:$B,$A349,'[1]Deals (investment)'!$V:$V,BD$1)</f>
        <v>#VALUE!</v>
      </c>
      <c r="BE349" s="17" t="e">
        <f>SUMIFS('[1]Deals (investment)'!$C:$C,'[1]Deals (investment)'!$B:$B,$A349,'[1]Deals (investment)'!$V:$V,BE$1)</f>
        <v>#VALUE!</v>
      </c>
      <c r="BF349" s="17" t="e">
        <f>SUMIFS('[1]Deals (investment)'!$C:$C,'[1]Deals (investment)'!$B:$B,$A349,'[1]Deals (investment)'!$V:$V,BF$1)</f>
        <v>#VALUE!</v>
      </c>
      <c r="BG349" s="17" t="e">
        <f>SUMIFS('[1]Deals (investment)'!$C:$C,'[1]Deals (investment)'!$B:$B,$A349,'[1]Deals (investment)'!$V:$V,BG$1)</f>
        <v>#VALUE!</v>
      </c>
      <c r="BH349" s="17" t="e">
        <f>SUMIFS('[1]Deals (investment)'!$C:$C,'[1]Deals (investment)'!$B:$B,$A349,'[1]Deals (investment)'!$V:$V,BH$1)</f>
        <v>#VALUE!</v>
      </c>
      <c r="BI349" s="17" t="e">
        <f>SUMIFS('[1]Deals (investment)'!$C:$C,'[1]Deals (investment)'!$B:$B,$A349,'[1]Deals (investment)'!$V:$V,BI$1)</f>
        <v>#VALUE!</v>
      </c>
      <c r="BJ349" s="17" t="e">
        <f>SUMIFS('[1]Deals (investment)'!$C:$C,'[1]Deals (investment)'!$B:$B,$A349,'[1]Deals (investment)'!$V:$V,BJ$1)</f>
        <v>#VALUE!</v>
      </c>
      <c r="BK349" s="17" t="e">
        <f>SUMIFS('[1]Deals (investment)'!$C:$C,'[1]Deals (investment)'!$B:$B,$A349,'[1]Deals (investment)'!$V:$V,BK$1)</f>
        <v>#VALUE!</v>
      </c>
      <c r="BL349" s="17" t="e">
        <f>SUMIFS('[1]Deals (investment)'!$C:$C,'[1]Deals (investment)'!$B:$B,$A349,'[1]Deals (investment)'!$V:$V,BL$1)</f>
        <v>#VALUE!</v>
      </c>
      <c r="BM349" s="17" t="e">
        <f>SUMIFS('[1]Deals (investment)'!$C:$C,'[1]Deals (investment)'!$B:$B,$A349,'[1]Deals (investment)'!$V:$V,BM$1)</f>
        <v>#VALUE!</v>
      </c>
      <c r="BN349" s="15"/>
      <c r="BO349" s="15"/>
      <c r="BP349" s="22"/>
      <c r="BQ349" s="15"/>
      <c r="BR349" s="15"/>
      <c r="BS349" s="15"/>
      <c r="BT349" s="15"/>
      <c r="BU349" s="15"/>
      <c r="BV349" s="15"/>
      <c r="BW349" s="15"/>
      <c r="BX349" s="15"/>
      <c r="BY349" s="15"/>
      <c r="BZ349" s="15"/>
      <c r="CA349" s="15"/>
      <c r="CB349" s="15"/>
      <c r="CC349" s="15"/>
      <c r="CD349" s="15" t="str">
        <f t="shared" si="56"/>
        <v>GICMEDGICMED is a Telemedicine and Portable Digital Micriscopy venture to remotely screen and diagnose breast and cervical cancersActive</v>
      </c>
      <c r="CE349" s="15"/>
      <c r="CF349" s="15"/>
      <c r="CG349" s="15"/>
      <c r="CH349" s="15"/>
      <c r="CI349" s="15"/>
      <c r="CJ349" s="15"/>
    </row>
    <row r="350" spans="1:117" ht="12.75">
      <c r="A350" s="25" t="s">
        <v>2946</v>
      </c>
      <c r="B350" s="15" t="s">
        <v>2947</v>
      </c>
      <c r="C350" s="15" t="s">
        <v>58</v>
      </c>
      <c r="D350" s="16">
        <v>2014</v>
      </c>
      <c r="E350" s="15" t="s">
        <v>59</v>
      </c>
      <c r="F350" s="15"/>
      <c r="G350" s="15" t="s">
        <v>61</v>
      </c>
      <c r="H350" s="15" t="s">
        <v>61</v>
      </c>
      <c r="I350" s="15" t="s">
        <v>61</v>
      </c>
      <c r="J350" s="15"/>
      <c r="K350" s="17" t="e">
        <f t="shared" si="50"/>
        <v>#VALUE!</v>
      </c>
      <c r="L350" s="15"/>
      <c r="M350" s="18" t="e">
        <f t="shared" si="51"/>
        <v>#VALUE!</v>
      </c>
      <c r="N350" s="15"/>
      <c r="O350" s="15"/>
      <c r="P350" s="15"/>
      <c r="Q350" s="15"/>
      <c r="R350" s="15"/>
      <c r="S350" s="19"/>
      <c r="T350" s="15"/>
      <c r="U350" s="17"/>
      <c r="V350" s="15" t="s">
        <v>2948</v>
      </c>
      <c r="W350" s="15"/>
      <c r="X350" s="15" t="s">
        <v>64</v>
      </c>
      <c r="Y350" s="15" t="s">
        <v>2949</v>
      </c>
      <c r="AB350" s="32">
        <v>43506</v>
      </c>
      <c r="AC350" s="21" t="s">
        <v>2950</v>
      </c>
      <c r="AD350" s="21" t="s">
        <v>2951</v>
      </c>
      <c r="AE350" s="21" t="s">
        <v>2952</v>
      </c>
      <c r="AF350" s="21" t="s">
        <v>2953</v>
      </c>
      <c r="AG350" s="22">
        <f t="shared" si="38"/>
        <v>0.54838709677419351</v>
      </c>
      <c r="AH350" s="15" t="e">
        <f t="shared" si="48"/>
        <v>#VALUE!</v>
      </c>
      <c r="AI350" s="22" t="str">
        <f>VLOOKUP(A350,'[1]Deals (investment)'!$B$2:$Z$1497,1,FALSE)</f>
        <v xml:space="preserve">Fashpa </v>
      </c>
      <c r="AJ350" s="22">
        <f>VLOOKUP(A350,'[1]Deals (investment)'!$B$2:$Z$870,15,FALSE)</f>
        <v>1</v>
      </c>
      <c r="AK350" s="17" t="e">
        <f>VLOOKUP(A350,'[1]Deals (Exits)'!B:B,1,FALSE)</f>
        <v>#N/A</v>
      </c>
      <c r="AL350" s="23">
        <f>VLOOKUP(G350,[1]Lookups!$V$3:$Y$197,4,FALSE)</f>
        <v>0</v>
      </c>
      <c r="AM350" s="17" t="str">
        <f>VLOOKUP(X350,[1]Lookups!$B$3:$C$200,2,FALSE)</f>
        <v>E-commerce &amp; Retail</v>
      </c>
      <c r="AN350" s="17" t="e">
        <f>VLOOKUP(R350,[1]Lookups!$H$3:$I$69,2,FALSE)</f>
        <v>#N/A</v>
      </c>
      <c r="AO350" s="17" t="e">
        <f>VLOOKUP(T350,[1]Lookups!$H$3:$I$69,2,FALSE)</f>
        <v>#N/A</v>
      </c>
      <c r="AP350" s="17" t="e">
        <f>VLOOKUP(AN350,[1]Lookups!$N$3:$O$11,2,FALSE)</f>
        <v>#N/A</v>
      </c>
      <c r="AQ350" s="18" t="e">
        <f>COUNTIFS('[1]Deals (investment)'!$B:$B,$A350)</f>
        <v>#VALUE!</v>
      </c>
      <c r="AR350" s="18" t="e">
        <f>COUNTIFS('[1]Deals (investment)'!$B:$B,$A350,'[1]Deals (investment)'!$T:$T,$AW$1)+COUNTIFS('[1]Deals (investment)'!$B:$B,$A350,'[1]Deals (investment)'!$T:$T,$AX$1)+COUNTIFS('[1]Deals (investment)'!$B:$B,$A350,'[1]Deals (investment)'!$T:$T,$AY$1)</f>
        <v>#VALUE!</v>
      </c>
      <c r="AS350" s="17" t="e">
        <f>SUMIFS('[1]Deals (investment)'!$C:$C,'[1]Deals (investment)'!$B:$B,$A350)</f>
        <v>#VALUE!</v>
      </c>
      <c r="AT350" s="17" t="e">
        <f t="shared" si="52"/>
        <v>#VALUE!</v>
      </c>
      <c r="AU350" s="18" t="e">
        <f>COUNTIF('[1]Deals (Exits)'!$B:$B,A350)</f>
        <v>#VALUE!</v>
      </c>
      <c r="AV350" s="17" t="e">
        <f>SUMIFS('[1]Deals (investment)'!$C:$C,'[1]Deals (investment)'!$B:$B,$A350,'[1]Deals (investment)'!$T:$T,AV$1)</f>
        <v>#VALUE!</v>
      </c>
      <c r="AW350" s="17" t="e">
        <f>SUMIFS('[1]Deals (investment)'!$C:$C,'[1]Deals (investment)'!$B:$B,$A350,'[1]Deals (investment)'!$T:$T,AW$1)</f>
        <v>#VALUE!</v>
      </c>
      <c r="AX350" s="17" t="e">
        <f>SUMIFS('[1]Deals (investment)'!$C:$C,'[1]Deals (investment)'!$B:$B,$A350,'[1]Deals (investment)'!$T:$T,AX$1)</f>
        <v>#VALUE!</v>
      </c>
      <c r="AY350" s="17" t="e">
        <f>SUMIFS('[1]Deals (investment)'!$C:$C,'[1]Deals (investment)'!$B:$B,$A350,'[1]Deals (investment)'!$T:$T,AY$1)</f>
        <v>#VALUE!</v>
      </c>
      <c r="AZ350" s="17" t="e">
        <f>SUMIFS('[1]Deals (investment)'!$C:$C,'[1]Deals (investment)'!$B:$B,$A350,'[1]Deals (investment)'!$T:$T,AZ$1)</f>
        <v>#VALUE!</v>
      </c>
      <c r="BA350" s="17" t="e">
        <f>SUMIFS('[1]Deals (investment)'!$C:$C,'[1]Deals (investment)'!$B:$B,$A350,'[1]Deals (investment)'!$T:$T,BA$1)</f>
        <v>#VALUE!</v>
      </c>
      <c r="BB350" s="17" t="e">
        <f>SUMIFS('[1]Deals (investment)'!$C:$C,'[1]Deals (investment)'!$B:$B,$A350,'[1]Deals (investment)'!$T:$T,BB$1)</f>
        <v>#VALUE!</v>
      </c>
      <c r="BC350" s="17" t="e">
        <f>SUMIFS('[1]Deals (Exits)'!$C:$C,'[1]Deals (Exits)'!$B:$B,$A350)</f>
        <v>#VALUE!</v>
      </c>
      <c r="BD350" s="17" t="e">
        <f>SUMIFS('[1]Deals (investment)'!$C:$C,'[1]Deals (investment)'!$B:$B,$A350,'[1]Deals (investment)'!$V:$V,BD$1)</f>
        <v>#VALUE!</v>
      </c>
      <c r="BE350" s="17" t="e">
        <f>SUMIFS('[1]Deals (investment)'!$C:$C,'[1]Deals (investment)'!$B:$B,$A350,'[1]Deals (investment)'!$V:$V,BE$1)</f>
        <v>#VALUE!</v>
      </c>
      <c r="BF350" s="17" t="e">
        <f>SUMIFS('[1]Deals (investment)'!$C:$C,'[1]Deals (investment)'!$B:$B,$A350,'[1]Deals (investment)'!$V:$V,BF$1)</f>
        <v>#VALUE!</v>
      </c>
      <c r="BG350" s="17" t="e">
        <f>SUMIFS('[1]Deals (investment)'!$C:$C,'[1]Deals (investment)'!$B:$B,$A350,'[1]Deals (investment)'!$V:$V,BG$1)</f>
        <v>#VALUE!</v>
      </c>
      <c r="BH350" s="17" t="e">
        <f>SUMIFS('[1]Deals (investment)'!$C:$C,'[1]Deals (investment)'!$B:$B,$A350,'[1]Deals (investment)'!$V:$V,BH$1)</f>
        <v>#VALUE!</v>
      </c>
      <c r="BI350" s="17" t="e">
        <f>SUMIFS('[1]Deals (investment)'!$C:$C,'[1]Deals (investment)'!$B:$B,$A350,'[1]Deals (investment)'!$V:$V,BI$1)</f>
        <v>#VALUE!</v>
      </c>
      <c r="BJ350" s="17" t="e">
        <f>SUMIFS('[1]Deals (investment)'!$C:$C,'[1]Deals (investment)'!$B:$B,$A350,'[1]Deals (investment)'!$V:$V,BJ$1)</f>
        <v>#VALUE!</v>
      </c>
      <c r="BK350" s="17" t="e">
        <f>SUMIFS('[1]Deals (investment)'!$C:$C,'[1]Deals (investment)'!$B:$B,$A350,'[1]Deals (investment)'!$V:$V,BK$1)</f>
        <v>#VALUE!</v>
      </c>
      <c r="BL350" s="17" t="e">
        <f>SUMIFS('[1]Deals (investment)'!$C:$C,'[1]Deals (investment)'!$B:$B,$A350,'[1]Deals (investment)'!$V:$V,BL$1)</f>
        <v>#VALUE!</v>
      </c>
      <c r="BM350" s="17" t="e">
        <f>SUMIFS('[1]Deals (investment)'!$C:$C,'[1]Deals (investment)'!$B:$B,$A350,'[1]Deals (investment)'!$V:$V,BM$1)</f>
        <v>#VALUE!</v>
      </c>
      <c r="BN350" s="15"/>
      <c r="BO350" s="15"/>
      <c r="BP350" s="22"/>
      <c r="BQ350" s="15"/>
      <c r="BR350" s="15"/>
      <c r="BS350" s="15"/>
      <c r="BT350" s="15"/>
      <c r="BU350" s="15"/>
      <c r="BV350" s="15"/>
      <c r="BW350" s="15"/>
      <c r="BX350" s="15"/>
      <c r="BY350" s="15"/>
      <c r="BZ350" s="15"/>
      <c r="CA350" s="15"/>
      <c r="CB350" s="15"/>
      <c r="CC350" s="15"/>
      <c r="CD350" s="15" t="str">
        <f t="shared" si="56"/>
        <v>Fashpa Fashpa is Nigeria’s leading online fashion destination! Shopping online at Fashpa.com in Nigeria means the days of looking through endless boutiques and car boot sales to find that perfect fashion item and buying it at an expensive price when you do are long gone.Active</v>
      </c>
      <c r="CE350" s="15"/>
      <c r="CF350" s="15"/>
      <c r="CG350" s="15"/>
      <c r="CH350" s="15"/>
      <c r="CI350" s="15"/>
      <c r="CJ350" s="15"/>
    </row>
    <row r="351" spans="1:117" ht="14.25">
      <c r="A351" s="15" t="s">
        <v>2954</v>
      </c>
      <c r="B351" s="15" t="s">
        <v>2955</v>
      </c>
      <c r="C351" s="15" t="s">
        <v>58</v>
      </c>
      <c r="D351" s="16">
        <v>2018</v>
      </c>
      <c r="E351" s="15" t="s">
        <v>1472</v>
      </c>
      <c r="F351" s="15" t="s">
        <v>110</v>
      </c>
      <c r="G351" s="15" t="s">
        <v>91</v>
      </c>
      <c r="H351" s="15" t="s">
        <v>91</v>
      </c>
      <c r="I351" s="15" t="s">
        <v>2956</v>
      </c>
      <c r="J351" s="15"/>
      <c r="K351" s="17" t="e">
        <f t="shared" si="50"/>
        <v>#VALUE!</v>
      </c>
      <c r="L351" s="15"/>
      <c r="M351" s="18" t="e">
        <f t="shared" si="51"/>
        <v>#VALUE!</v>
      </c>
      <c r="N351" s="15" t="s">
        <v>110</v>
      </c>
      <c r="O351" s="15"/>
      <c r="P351" s="15"/>
      <c r="Q351" s="42">
        <v>43108</v>
      </c>
      <c r="R351" s="15" t="s">
        <v>1490</v>
      </c>
      <c r="S351" s="19">
        <v>35000</v>
      </c>
      <c r="T351" s="15" t="s">
        <v>1490</v>
      </c>
      <c r="U351" s="19">
        <v>35000</v>
      </c>
      <c r="V351" s="15" t="s">
        <v>2957</v>
      </c>
      <c r="W351" s="15">
        <v>0</v>
      </c>
      <c r="X351" s="15" t="s">
        <v>79</v>
      </c>
      <c r="Y351" s="15" t="s">
        <v>2958</v>
      </c>
      <c r="Z351" s="25" t="s">
        <v>147</v>
      </c>
      <c r="AA351" s="25" t="s">
        <v>2959</v>
      </c>
      <c r="AB351" s="32">
        <v>43506</v>
      </c>
      <c r="AC351" s="21" t="s">
        <v>2960</v>
      </c>
      <c r="AD351" s="21" t="s">
        <v>2961</v>
      </c>
      <c r="AE351" s="21" t="s">
        <v>2962</v>
      </c>
      <c r="AF351" s="21" t="s">
        <v>2963</v>
      </c>
      <c r="AG351" s="22">
        <f t="shared" si="38"/>
        <v>0.87096774193548387</v>
      </c>
      <c r="AH351" s="15" t="str">
        <f t="shared" si="48"/>
        <v/>
      </c>
      <c r="AI351" s="22" t="str">
        <f>VLOOKUP(A351,'[1]Deals (investment)'!$B$2:$Z$1497,1,FALSE)</f>
        <v>Tapsnapp</v>
      </c>
      <c r="AJ351" s="22">
        <f>VLOOKUP(A351,'[1]Deals (investment)'!$B$2:$Z$870,15,FALSE)</f>
        <v>1</v>
      </c>
      <c r="AK351" s="17" t="e">
        <f>VLOOKUP(A351,'[1]Deals (Exits)'!B:B,1,FALSE)</f>
        <v>#N/A</v>
      </c>
      <c r="AL351" s="23">
        <f>VLOOKUP(G351,[1]Lookups!$V$3:$Y$197,4,FALSE)</f>
        <v>0</v>
      </c>
      <c r="AM351" s="17" t="str">
        <f>VLOOKUP(X351,[1]Lookups!$B$3:$C$200,2,FALSE)</f>
        <v>Other Technologies &amp; Information Technology</v>
      </c>
      <c r="AN351" s="17" t="str">
        <f>VLOOKUP(R351,[1]Lookups!$H$3:$I$69,2,FALSE)</f>
        <v>2. Seed</v>
      </c>
      <c r="AO351" s="17" t="str">
        <f>VLOOKUP(T351,[1]Lookups!$H$3:$I$69,2,FALSE)</f>
        <v>2. Seed</v>
      </c>
      <c r="AP351" s="17" t="str">
        <f>VLOOKUP(AN351,[1]Lookups!$N$3:$O$11,2,FALSE)</f>
        <v>Early</v>
      </c>
      <c r="AQ351" s="18" t="e">
        <f>COUNTIFS('[1]Deals (investment)'!$B:$B,$A351)</f>
        <v>#VALUE!</v>
      </c>
      <c r="AR351" s="18" t="e">
        <f>COUNTIFS('[1]Deals (investment)'!$B:$B,$A351,'[1]Deals (investment)'!$T:$T,$AW$1)+COUNTIFS('[1]Deals (investment)'!$B:$B,$A351,'[1]Deals (investment)'!$T:$T,$AX$1)+COUNTIFS('[1]Deals (investment)'!$B:$B,$A351,'[1]Deals (investment)'!$T:$T,$AY$1)</f>
        <v>#VALUE!</v>
      </c>
      <c r="AS351" s="17" t="e">
        <f>SUMIFS('[1]Deals (investment)'!$C:$C,'[1]Deals (investment)'!$B:$B,$A351)</f>
        <v>#VALUE!</v>
      </c>
      <c r="AT351" s="17" t="e">
        <f t="shared" si="52"/>
        <v>#VALUE!</v>
      </c>
      <c r="AU351" s="18" t="e">
        <f>COUNTIF('[1]Deals (Exits)'!$B:$B,A351)</f>
        <v>#VALUE!</v>
      </c>
      <c r="AV351" s="17" t="e">
        <f>SUMIFS('[1]Deals (investment)'!$C:$C,'[1]Deals (investment)'!$B:$B,$A351,'[1]Deals (investment)'!$T:$T,AV$1)</f>
        <v>#VALUE!</v>
      </c>
      <c r="AW351" s="17" t="e">
        <f>SUMIFS('[1]Deals (investment)'!$C:$C,'[1]Deals (investment)'!$B:$B,$A351,'[1]Deals (investment)'!$T:$T,AW$1)</f>
        <v>#VALUE!</v>
      </c>
      <c r="AX351" s="17" t="e">
        <f>SUMIFS('[1]Deals (investment)'!$C:$C,'[1]Deals (investment)'!$B:$B,$A351,'[1]Deals (investment)'!$T:$T,AX$1)</f>
        <v>#VALUE!</v>
      </c>
      <c r="AY351" s="17" t="e">
        <f>SUMIFS('[1]Deals (investment)'!$C:$C,'[1]Deals (investment)'!$B:$B,$A351,'[1]Deals (investment)'!$T:$T,AY$1)</f>
        <v>#VALUE!</v>
      </c>
      <c r="AZ351" s="17" t="e">
        <f>SUMIFS('[1]Deals (investment)'!$C:$C,'[1]Deals (investment)'!$B:$B,$A351,'[1]Deals (investment)'!$T:$T,AZ$1)</f>
        <v>#VALUE!</v>
      </c>
      <c r="BA351" s="17" t="e">
        <f>SUMIFS('[1]Deals (investment)'!$C:$C,'[1]Deals (investment)'!$B:$B,$A351,'[1]Deals (investment)'!$T:$T,BA$1)</f>
        <v>#VALUE!</v>
      </c>
      <c r="BB351" s="17" t="e">
        <f>SUMIFS('[1]Deals (investment)'!$C:$C,'[1]Deals (investment)'!$B:$B,$A351,'[1]Deals (investment)'!$T:$T,BB$1)</f>
        <v>#VALUE!</v>
      </c>
      <c r="BC351" s="17" t="e">
        <f>SUMIFS('[1]Deals (Exits)'!$C:$C,'[1]Deals (Exits)'!$B:$B,$A351)</f>
        <v>#VALUE!</v>
      </c>
      <c r="BD351" s="17" t="e">
        <f>SUMIFS('[1]Deals (investment)'!$C:$C,'[1]Deals (investment)'!$B:$B,$A351,'[1]Deals (investment)'!$V:$V,BD$1)</f>
        <v>#VALUE!</v>
      </c>
      <c r="BE351" s="17" t="e">
        <f>SUMIFS('[1]Deals (investment)'!$C:$C,'[1]Deals (investment)'!$B:$B,$A351,'[1]Deals (investment)'!$V:$V,BE$1)</f>
        <v>#VALUE!</v>
      </c>
      <c r="BF351" s="17" t="e">
        <f>SUMIFS('[1]Deals (investment)'!$C:$C,'[1]Deals (investment)'!$B:$B,$A351,'[1]Deals (investment)'!$V:$V,BF$1)</f>
        <v>#VALUE!</v>
      </c>
      <c r="BG351" s="17" t="e">
        <f>SUMIFS('[1]Deals (investment)'!$C:$C,'[1]Deals (investment)'!$B:$B,$A351,'[1]Deals (investment)'!$V:$V,BG$1)</f>
        <v>#VALUE!</v>
      </c>
      <c r="BH351" s="17" t="e">
        <f>SUMIFS('[1]Deals (investment)'!$C:$C,'[1]Deals (investment)'!$B:$B,$A351,'[1]Deals (investment)'!$V:$V,BH$1)</f>
        <v>#VALUE!</v>
      </c>
      <c r="BI351" s="17" t="e">
        <f>SUMIFS('[1]Deals (investment)'!$C:$C,'[1]Deals (investment)'!$B:$B,$A351,'[1]Deals (investment)'!$V:$V,BI$1)</f>
        <v>#VALUE!</v>
      </c>
      <c r="BJ351" s="17" t="e">
        <f>SUMIFS('[1]Deals (investment)'!$C:$C,'[1]Deals (investment)'!$B:$B,$A351,'[1]Deals (investment)'!$V:$V,BJ$1)</f>
        <v>#VALUE!</v>
      </c>
      <c r="BK351" s="17" t="e">
        <f>SUMIFS('[1]Deals (investment)'!$C:$C,'[1]Deals (investment)'!$B:$B,$A351,'[1]Deals (investment)'!$V:$V,BK$1)</f>
        <v>#VALUE!</v>
      </c>
      <c r="BL351" s="17" t="e">
        <f>SUMIFS('[1]Deals (investment)'!$C:$C,'[1]Deals (investment)'!$B:$B,$A351,'[1]Deals (investment)'!$V:$V,BL$1)</f>
        <v>#VALUE!</v>
      </c>
      <c r="BM351" s="17" t="e">
        <f>SUMIFS('[1]Deals (investment)'!$C:$C,'[1]Deals (investment)'!$B:$B,$A351,'[1]Deals (investment)'!$V:$V,BM$1)</f>
        <v>#VALUE!</v>
      </c>
      <c r="BN351" s="15"/>
      <c r="BO351" s="15"/>
      <c r="BP351" s="22"/>
      <c r="BQ351" s="15"/>
      <c r="BR351" s="15"/>
      <c r="BS351" s="15"/>
      <c r="BT351" s="15"/>
      <c r="BU351" s="15"/>
      <c r="BV351" s="15"/>
      <c r="BW351" s="15"/>
      <c r="BX351" s="15"/>
      <c r="BY351" s="15"/>
      <c r="BZ351" s="15"/>
      <c r="CA351" s="15"/>
      <c r="CB351" s="15"/>
      <c r="CC351" s="15"/>
      <c r="CD351" s="15" t="str">
        <f t="shared" si="56"/>
        <v>TapsnappTapsnapp is designed to help businesses leverage photography for their specific needs, matched to location, speciality and budget. Users are able to receive shoots from multiple options, pay and manage their shoot from just one platform.Active</v>
      </c>
      <c r="CE351" s="15"/>
      <c r="CF351" s="15"/>
      <c r="CG351" s="15"/>
      <c r="CH351" s="15"/>
      <c r="CI351" s="15"/>
      <c r="CJ351" s="15"/>
    </row>
    <row r="352" spans="1:117" ht="12.75">
      <c r="A352" s="15" t="s">
        <v>2964</v>
      </c>
      <c r="B352" s="15" t="s">
        <v>2965</v>
      </c>
      <c r="C352" s="15" t="s">
        <v>58</v>
      </c>
      <c r="D352" s="16">
        <v>2018</v>
      </c>
      <c r="E352" s="15" t="s">
        <v>128</v>
      </c>
      <c r="F352" s="15"/>
      <c r="G352" s="15" t="s">
        <v>129</v>
      </c>
      <c r="H352" s="15" t="s">
        <v>129</v>
      </c>
      <c r="I352" s="15" t="s">
        <v>129</v>
      </c>
      <c r="J352" s="15"/>
      <c r="K352" s="17" t="e">
        <f t="shared" si="50"/>
        <v>#VALUE!</v>
      </c>
      <c r="L352" s="15"/>
      <c r="M352" s="18" t="e">
        <f t="shared" si="51"/>
        <v>#VALUE!</v>
      </c>
      <c r="N352" s="15"/>
      <c r="O352" s="15"/>
      <c r="P352" s="15"/>
      <c r="Q352" s="15"/>
      <c r="R352" s="15" t="s">
        <v>375</v>
      </c>
      <c r="S352" s="19">
        <v>30000</v>
      </c>
      <c r="T352" s="15" t="s">
        <v>375</v>
      </c>
      <c r="U352" s="17">
        <v>30000</v>
      </c>
      <c r="V352" s="15" t="s">
        <v>2966</v>
      </c>
      <c r="W352" s="15"/>
      <c r="X352" s="15" t="s">
        <v>404</v>
      </c>
      <c r="Y352" s="15" t="s">
        <v>2967</v>
      </c>
      <c r="AB352" s="32">
        <v>43506</v>
      </c>
      <c r="AC352" s="21" t="s">
        <v>2968</v>
      </c>
      <c r="AD352" s="21" t="s">
        <v>2969</v>
      </c>
      <c r="AE352" s="21" t="s">
        <v>2970</v>
      </c>
      <c r="AF352" s="21" t="s">
        <v>2971</v>
      </c>
      <c r="AG352" s="22">
        <f t="shared" si="38"/>
        <v>0.67741935483870963</v>
      </c>
      <c r="AH352" s="15" t="e">
        <f t="shared" si="48"/>
        <v>#VALUE!</v>
      </c>
      <c r="AI352" s="22" t="str">
        <f>VLOOKUP(A352,'[1]Deals (investment)'!$B$2:$Z$1497,1,FALSE)</f>
        <v>Teradix</v>
      </c>
      <c r="AJ352" s="22">
        <f>VLOOKUP(A352,'[1]Deals (investment)'!$B$2:$Z$870,15,FALSE)</f>
        <v>1</v>
      </c>
      <c r="AK352" s="17" t="e">
        <f>VLOOKUP(A352,'[1]Deals (Exits)'!B:B,1,FALSE)</f>
        <v>#N/A</v>
      </c>
      <c r="AL352" s="23">
        <f>VLOOKUP(G352,[1]Lookups!$V$3:$Y$197,4,FALSE)</f>
        <v>0</v>
      </c>
      <c r="AM352" s="17" t="str">
        <f>VLOOKUP(X352,[1]Lookups!$B$3:$C$200,2,FALSE)</f>
        <v>Other Technologies &amp; Information Technology</v>
      </c>
      <c r="AN352" s="17" t="str">
        <f>VLOOKUP(R352,[1]Lookups!$H$3:$I$69,2,FALSE)</f>
        <v>2. Seed</v>
      </c>
      <c r="AO352" s="17" t="str">
        <f>VLOOKUP(T352,[1]Lookups!$H$3:$I$69,2,FALSE)</f>
        <v>2. Seed</v>
      </c>
      <c r="AP352" s="17" t="str">
        <f>VLOOKUP(AN352,[1]Lookups!$N$3:$O$11,2,FALSE)</f>
        <v>Early</v>
      </c>
      <c r="AQ352" s="18" t="e">
        <f>COUNTIFS('[1]Deals (investment)'!$B:$B,$A352)</f>
        <v>#VALUE!</v>
      </c>
      <c r="AR352" s="18" t="e">
        <f>COUNTIFS('[1]Deals (investment)'!$B:$B,$A352,'[1]Deals (investment)'!$T:$T,$AW$1)+COUNTIFS('[1]Deals (investment)'!$B:$B,$A352,'[1]Deals (investment)'!$T:$T,$AX$1)+COUNTIFS('[1]Deals (investment)'!$B:$B,$A352,'[1]Deals (investment)'!$T:$T,$AY$1)</f>
        <v>#VALUE!</v>
      </c>
      <c r="AS352" s="17" t="e">
        <f>SUMIFS('[1]Deals (investment)'!$C:$C,'[1]Deals (investment)'!$B:$B,$A352)</f>
        <v>#VALUE!</v>
      </c>
      <c r="AT352" s="17" t="e">
        <f t="shared" si="52"/>
        <v>#VALUE!</v>
      </c>
      <c r="AU352" s="18" t="e">
        <f>COUNTIF('[1]Deals (Exits)'!$B:$B,A352)</f>
        <v>#VALUE!</v>
      </c>
      <c r="AV352" s="17" t="e">
        <f>SUMIFS('[1]Deals (investment)'!$C:$C,'[1]Deals (investment)'!$B:$B,$A352,'[1]Deals (investment)'!$T:$T,AV$1)</f>
        <v>#VALUE!</v>
      </c>
      <c r="AW352" s="17" t="e">
        <f>SUMIFS('[1]Deals (investment)'!$C:$C,'[1]Deals (investment)'!$B:$B,$A352,'[1]Deals (investment)'!$T:$T,AW$1)</f>
        <v>#VALUE!</v>
      </c>
      <c r="AX352" s="17" t="e">
        <f>SUMIFS('[1]Deals (investment)'!$C:$C,'[1]Deals (investment)'!$B:$B,$A352,'[1]Deals (investment)'!$T:$T,AX$1)</f>
        <v>#VALUE!</v>
      </c>
      <c r="AY352" s="17" t="e">
        <f>SUMIFS('[1]Deals (investment)'!$C:$C,'[1]Deals (investment)'!$B:$B,$A352,'[1]Deals (investment)'!$T:$T,AY$1)</f>
        <v>#VALUE!</v>
      </c>
      <c r="AZ352" s="17" t="e">
        <f>SUMIFS('[1]Deals (investment)'!$C:$C,'[1]Deals (investment)'!$B:$B,$A352,'[1]Deals (investment)'!$T:$T,AZ$1)</f>
        <v>#VALUE!</v>
      </c>
      <c r="BA352" s="17" t="e">
        <f>SUMIFS('[1]Deals (investment)'!$C:$C,'[1]Deals (investment)'!$B:$B,$A352,'[1]Deals (investment)'!$T:$T,BA$1)</f>
        <v>#VALUE!</v>
      </c>
      <c r="BB352" s="17" t="e">
        <f>SUMIFS('[1]Deals (investment)'!$C:$C,'[1]Deals (investment)'!$B:$B,$A352,'[1]Deals (investment)'!$T:$T,BB$1)</f>
        <v>#VALUE!</v>
      </c>
      <c r="BC352" s="17" t="e">
        <f>SUMIFS('[1]Deals (Exits)'!$C:$C,'[1]Deals (Exits)'!$B:$B,$A352)</f>
        <v>#VALUE!</v>
      </c>
      <c r="BD352" s="17" t="e">
        <f>SUMIFS('[1]Deals (investment)'!$C:$C,'[1]Deals (investment)'!$B:$B,$A352,'[1]Deals (investment)'!$V:$V,BD$1)</f>
        <v>#VALUE!</v>
      </c>
      <c r="BE352" s="17" t="e">
        <f>SUMIFS('[1]Deals (investment)'!$C:$C,'[1]Deals (investment)'!$B:$B,$A352,'[1]Deals (investment)'!$V:$V,BE$1)</f>
        <v>#VALUE!</v>
      </c>
      <c r="BF352" s="17" t="e">
        <f>SUMIFS('[1]Deals (investment)'!$C:$C,'[1]Deals (investment)'!$B:$B,$A352,'[1]Deals (investment)'!$V:$V,BF$1)</f>
        <v>#VALUE!</v>
      </c>
      <c r="BG352" s="17" t="e">
        <f>SUMIFS('[1]Deals (investment)'!$C:$C,'[1]Deals (investment)'!$B:$B,$A352,'[1]Deals (investment)'!$V:$V,BG$1)</f>
        <v>#VALUE!</v>
      </c>
      <c r="BH352" s="17" t="e">
        <f>SUMIFS('[1]Deals (investment)'!$C:$C,'[1]Deals (investment)'!$B:$B,$A352,'[1]Deals (investment)'!$V:$V,BH$1)</f>
        <v>#VALUE!</v>
      </c>
      <c r="BI352" s="17" t="e">
        <f>SUMIFS('[1]Deals (investment)'!$C:$C,'[1]Deals (investment)'!$B:$B,$A352,'[1]Deals (investment)'!$V:$V,BI$1)</f>
        <v>#VALUE!</v>
      </c>
      <c r="BJ352" s="17" t="e">
        <f>SUMIFS('[1]Deals (investment)'!$C:$C,'[1]Deals (investment)'!$B:$B,$A352,'[1]Deals (investment)'!$V:$V,BJ$1)</f>
        <v>#VALUE!</v>
      </c>
      <c r="BK352" s="17" t="e">
        <f>SUMIFS('[1]Deals (investment)'!$C:$C,'[1]Deals (investment)'!$B:$B,$A352,'[1]Deals (investment)'!$V:$V,BK$1)</f>
        <v>#VALUE!</v>
      </c>
      <c r="BL352" s="17" t="e">
        <f>SUMIFS('[1]Deals (investment)'!$C:$C,'[1]Deals (investment)'!$B:$B,$A352,'[1]Deals (investment)'!$V:$V,BL$1)</f>
        <v>#VALUE!</v>
      </c>
      <c r="BM352" s="17" t="e">
        <f>SUMIFS('[1]Deals (investment)'!$C:$C,'[1]Deals (investment)'!$B:$B,$A352,'[1]Deals (investment)'!$V:$V,BM$1)</f>
        <v>#VALUE!</v>
      </c>
      <c r="BN352" s="15"/>
      <c r="BO352" s="15"/>
      <c r="BP352" s="22"/>
      <c r="BQ352" s="15"/>
      <c r="BR352" s="15"/>
      <c r="BS352" s="15"/>
      <c r="BT352" s="15"/>
      <c r="BU352" s="15"/>
      <c r="BV352" s="15"/>
      <c r="BW352" s="15"/>
      <c r="BX352" s="15"/>
      <c r="BY352" s="15"/>
      <c r="BZ352" s="15"/>
      <c r="CA352" s="15"/>
      <c r="CB352" s="15"/>
      <c r="CC352" s="15"/>
      <c r="CD352" s="15" t="str">
        <f t="shared" si="56"/>
        <v>TeradixTeradix is an online B2B marketplace that connects small &amp; medium businesses with the right technology partners who can implement their projects providing reliable information about their history of projects and relevant reviews. A reliable information such as partner reviews, projects history, technical capabilities, and technical competenciesActive</v>
      </c>
      <c r="CE352" s="15"/>
      <c r="CF352" s="15"/>
      <c r="CG352" s="15"/>
      <c r="CH352" s="15"/>
      <c r="CI352" s="15"/>
      <c r="CJ352" s="15"/>
    </row>
    <row r="353" spans="1:117" ht="12.75">
      <c r="A353" s="15" t="s">
        <v>2972</v>
      </c>
      <c r="B353" s="15" t="s">
        <v>2973</v>
      </c>
      <c r="C353" s="15" t="s">
        <v>58</v>
      </c>
      <c r="D353" s="16">
        <v>2017</v>
      </c>
      <c r="E353" s="15" t="s">
        <v>128</v>
      </c>
      <c r="F353" s="15" t="s">
        <v>110</v>
      </c>
      <c r="G353" s="15" t="s">
        <v>129</v>
      </c>
      <c r="H353" s="15" t="s">
        <v>129</v>
      </c>
      <c r="I353" s="15" t="s">
        <v>129</v>
      </c>
      <c r="J353" s="15"/>
      <c r="K353" s="17" t="e">
        <f t="shared" si="50"/>
        <v>#VALUE!</v>
      </c>
      <c r="L353" s="15"/>
      <c r="M353" s="18" t="e">
        <f t="shared" si="51"/>
        <v>#VALUE!</v>
      </c>
      <c r="N353" s="15" t="s">
        <v>2974</v>
      </c>
      <c r="O353" s="15"/>
      <c r="P353" s="15"/>
      <c r="Q353" s="24">
        <v>43235</v>
      </c>
      <c r="R353" s="15" t="s">
        <v>375</v>
      </c>
      <c r="S353" s="19">
        <v>28000</v>
      </c>
      <c r="T353" s="15" t="s">
        <v>375</v>
      </c>
      <c r="U353" s="17">
        <v>28000</v>
      </c>
      <c r="V353" s="15" t="s">
        <v>2975</v>
      </c>
      <c r="W353" s="15">
        <v>0</v>
      </c>
      <c r="X353" s="15" t="s">
        <v>158</v>
      </c>
      <c r="Y353" s="15" t="s">
        <v>2976</v>
      </c>
      <c r="AA353" s="25" t="s">
        <v>2977</v>
      </c>
      <c r="AB353" s="32">
        <v>43506</v>
      </c>
      <c r="AC353" s="21" t="s">
        <v>2978</v>
      </c>
      <c r="AD353" s="21" t="s">
        <v>2979</v>
      </c>
      <c r="AE353" s="21" t="s">
        <v>2980</v>
      </c>
      <c r="AF353" s="21" t="s">
        <v>2981</v>
      </c>
      <c r="AG353" s="22">
        <f t="shared" si="38"/>
        <v>0.83870967741935487</v>
      </c>
      <c r="AH353" s="15" t="e">
        <f t="shared" si="48"/>
        <v>#VALUE!</v>
      </c>
      <c r="AI353" s="22" t="str">
        <f>VLOOKUP(A353,'[1]Deals (investment)'!$B$2:$Z$1497,1,FALSE)</f>
        <v>7aweshly</v>
      </c>
      <c r="AJ353" s="22">
        <f>VLOOKUP(A353,'[1]Deals (investment)'!$B$2:$Z$870,15,FALSE)</f>
        <v>1</v>
      </c>
      <c r="AK353" s="17" t="e">
        <f>VLOOKUP(A353,'[1]Deals (Exits)'!B:B,1,FALSE)</f>
        <v>#N/A</v>
      </c>
      <c r="AL353" s="23">
        <f>VLOOKUP(G353,[1]Lookups!$V$3:$Y$197,4,FALSE)</f>
        <v>0</v>
      </c>
      <c r="AM353" s="17" t="str">
        <f>VLOOKUP(X353,[1]Lookups!$B$3:$C$200,2,FALSE)</f>
        <v>Financial Services</v>
      </c>
      <c r="AN353" s="17" t="str">
        <f>VLOOKUP(R353,[1]Lookups!$H$3:$I$69,2,FALSE)</f>
        <v>2. Seed</v>
      </c>
      <c r="AO353" s="17" t="str">
        <f>VLOOKUP(T353,[1]Lookups!$H$3:$I$69,2,FALSE)</f>
        <v>2. Seed</v>
      </c>
      <c r="AP353" s="17" t="str">
        <f>VLOOKUP(AN353,[1]Lookups!$N$3:$O$11,2,FALSE)</f>
        <v>Early</v>
      </c>
      <c r="AQ353" s="18" t="e">
        <f>COUNTIFS('[1]Deals (investment)'!$B:$B,$A353)</f>
        <v>#VALUE!</v>
      </c>
      <c r="AR353" s="18" t="e">
        <f>COUNTIFS('[1]Deals (investment)'!$B:$B,$A353,'[1]Deals (investment)'!$T:$T,$AW$1)+COUNTIFS('[1]Deals (investment)'!$B:$B,$A353,'[1]Deals (investment)'!$T:$T,$AX$1)+COUNTIFS('[1]Deals (investment)'!$B:$B,$A353,'[1]Deals (investment)'!$T:$T,$AY$1)</f>
        <v>#VALUE!</v>
      </c>
      <c r="AS353" s="17" t="e">
        <f>SUMIFS('[1]Deals (investment)'!$C:$C,'[1]Deals (investment)'!$B:$B,$A353)</f>
        <v>#VALUE!</v>
      </c>
      <c r="AT353" s="17" t="e">
        <f t="shared" si="52"/>
        <v>#VALUE!</v>
      </c>
      <c r="AU353" s="18" t="e">
        <f>COUNTIF('[1]Deals (Exits)'!$B:$B,A353)</f>
        <v>#VALUE!</v>
      </c>
      <c r="AV353" s="17" t="e">
        <f>SUMIFS('[1]Deals (investment)'!$C:$C,'[1]Deals (investment)'!$B:$B,$A353,'[1]Deals (investment)'!$T:$T,AV$1)</f>
        <v>#VALUE!</v>
      </c>
      <c r="AW353" s="17" t="e">
        <f>SUMIFS('[1]Deals (investment)'!$C:$C,'[1]Deals (investment)'!$B:$B,$A353,'[1]Deals (investment)'!$T:$T,AW$1)</f>
        <v>#VALUE!</v>
      </c>
      <c r="AX353" s="17" t="e">
        <f>SUMIFS('[1]Deals (investment)'!$C:$C,'[1]Deals (investment)'!$B:$B,$A353,'[1]Deals (investment)'!$T:$T,AX$1)</f>
        <v>#VALUE!</v>
      </c>
      <c r="AY353" s="17" t="e">
        <f>SUMIFS('[1]Deals (investment)'!$C:$C,'[1]Deals (investment)'!$B:$B,$A353,'[1]Deals (investment)'!$T:$T,AY$1)</f>
        <v>#VALUE!</v>
      </c>
      <c r="AZ353" s="17" t="e">
        <f>SUMIFS('[1]Deals (investment)'!$C:$C,'[1]Deals (investment)'!$B:$B,$A353,'[1]Deals (investment)'!$T:$T,AZ$1)</f>
        <v>#VALUE!</v>
      </c>
      <c r="BA353" s="17" t="e">
        <f>SUMIFS('[1]Deals (investment)'!$C:$C,'[1]Deals (investment)'!$B:$B,$A353,'[1]Deals (investment)'!$T:$T,BA$1)</f>
        <v>#VALUE!</v>
      </c>
      <c r="BB353" s="17" t="e">
        <f>SUMIFS('[1]Deals (investment)'!$C:$C,'[1]Deals (investment)'!$B:$B,$A353,'[1]Deals (investment)'!$T:$T,BB$1)</f>
        <v>#VALUE!</v>
      </c>
      <c r="BC353" s="17" t="e">
        <f>SUMIFS('[1]Deals (Exits)'!$C:$C,'[1]Deals (Exits)'!$B:$B,$A353)</f>
        <v>#VALUE!</v>
      </c>
      <c r="BD353" s="17" t="e">
        <f>SUMIFS('[1]Deals (investment)'!$C:$C,'[1]Deals (investment)'!$B:$B,$A353,'[1]Deals (investment)'!$V:$V,BD$1)</f>
        <v>#VALUE!</v>
      </c>
      <c r="BE353" s="17" t="e">
        <f>SUMIFS('[1]Deals (investment)'!$C:$C,'[1]Deals (investment)'!$B:$B,$A353,'[1]Deals (investment)'!$V:$V,BE$1)</f>
        <v>#VALUE!</v>
      </c>
      <c r="BF353" s="17" t="e">
        <f>SUMIFS('[1]Deals (investment)'!$C:$C,'[1]Deals (investment)'!$B:$B,$A353,'[1]Deals (investment)'!$V:$V,BF$1)</f>
        <v>#VALUE!</v>
      </c>
      <c r="BG353" s="17" t="e">
        <f>SUMIFS('[1]Deals (investment)'!$C:$C,'[1]Deals (investment)'!$B:$B,$A353,'[1]Deals (investment)'!$V:$V,BG$1)</f>
        <v>#VALUE!</v>
      </c>
      <c r="BH353" s="17" t="e">
        <f>SUMIFS('[1]Deals (investment)'!$C:$C,'[1]Deals (investment)'!$B:$B,$A353,'[1]Deals (investment)'!$V:$V,BH$1)</f>
        <v>#VALUE!</v>
      </c>
      <c r="BI353" s="17" t="e">
        <f>SUMIFS('[1]Deals (investment)'!$C:$C,'[1]Deals (investment)'!$B:$B,$A353,'[1]Deals (investment)'!$V:$V,BI$1)</f>
        <v>#VALUE!</v>
      </c>
      <c r="BJ353" s="17" t="e">
        <f>SUMIFS('[1]Deals (investment)'!$C:$C,'[1]Deals (investment)'!$B:$B,$A353,'[1]Deals (investment)'!$V:$V,BJ$1)</f>
        <v>#VALUE!</v>
      </c>
      <c r="BK353" s="17" t="e">
        <f>SUMIFS('[1]Deals (investment)'!$C:$C,'[1]Deals (investment)'!$B:$B,$A353,'[1]Deals (investment)'!$V:$V,BK$1)</f>
        <v>#VALUE!</v>
      </c>
      <c r="BL353" s="17" t="e">
        <f>SUMIFS('[1]Deals (investment)'!$C:$C,'[1]Deals (investment)'!$B:$B,$A353,'[1]Deals (investment)'!$V:$V,BL$1)</f>
        <v>#VALUE!</v>
      </c>
      <c r="BM353" s="17" t="e">
        <f>SUMIFS('[1]Deals (investment)'!$C:$C,'[1]Deals (investment)'!$B:$B,$A353,'[1]Deals (investment)'!$V:$V,BM$1)</f>
        <v>#VALUE!</v>
      </c>
      <c r="BN353" s="15"/>
      <c r="BO353" s="15"/>
      <c r="BP353" s="22"/>
      <c r="BQ353" s="15"/>
      <c r="BR353" s="15"/>
      <c r="BS353" s="15"/>
      <c r="BT353" s="15"/>
      <c r="BU353" s="15"/>
      <c r="BV353" s="15"/>
      <c r="BW353" s="15"/>
      <c r="BX353" s="15"/>
      <c r="BY353" s="15"/>
      <c r="BZ353" s="15"/>
      <c r="CA353" s="15"/>
      <c r="CB353" s="15"/>
      <c r="CC353" s="15"/>
      <c r="CD353" s="15"/>
      <c r="CE353" s="15"/>
      <c r="CF353" s="15"/>
      <c r="CG353" s="15"/>
      <c r="CH353" s="15"/>
      <c r="CI353" s="15"/>
      <c r="CJ353" s="15"/>
    </row>
    <row r="354" spans="1:117" ht="12.75">
      <c r="A354" s="15" t="s">
        <v>2982</v>
      </c>
      <c r="B354" s="15" t="s">
        <v>2983</v>
      </c>
      <c r="C354" s="15" t="s">
        <v>58</v>
      </c>
      <c r="D354" s="16">
        <v>2017</v>
      </c>
      <c r="E354" s="15" t="s">
        <v>128</v>
      </c>
      <c r="F354" s="43" t="s">
        <v>110</v>
      </c>
      <c r="G354" s="15" t="s">
        <v>129</v>
      </c>
      <c r="H354" s="15" t="s">
        <v>129</v>
      </c>
      <c r="I354" s="43" t="s">
        <v>129</v>
      </c>
      <c r="J354" s="43"/>
      <c r="K354" s="17" t="e">
        <f t="shared" si="50"/>
        <v>#VALUE!</v>
      </c>
      <c r="L354" s="15"/>
      <c r="M354" s="18" t="e">
        <f t="shared" si="51"/>
        <v>#VALUE!</v>
      </c>
      <c r="N354" s="15"/>
      <c r="O354" s="15"/>
      <c r="P354" s="15"/>
      <c r="Q354" s="15"/>
      <c r="R354" s="15" t="s">
        <v>375</v>
      </c>
      <c r="S354" s="19">
        <v>28000</v>
      </c>
      <c r="T354" s="15" t="s">
        <v>375</v>
      </c>
      <c r="U354" s="19">
        <v>28000</v>
      </c>
      <c r="V354" s="15" t="s">
        <v>2984</v>
      </c>
      <c r="W354" s="15">
        <v>0</v>
      </c>
      <c r="X354" s="15" t="s">
        <v>79</v>
      </c>
      <c r="Y354" s="15" t="s">
        <v>2985</v>
      </c>
      <c r="Z354" s="25" t="s">
        <v>147</v>
      </c>
      <c r="AA354" s="25" t="s">
        <v>110</v>
      </c>
      <c r="AB354" s="30" t="s">
        <v>286</v>
      </c>
      <c r="AC354" s="21" t="s">
        <v>2986</v>
      </c>
      <c r="AD354" s="21" t="s">
        <v>2987</v>
      </c>
      <c r="AE354" s="21" t="s">
        <v>2988</v>
      </c>
      <c r="AF354" s="44" t="s">
        <v>2989</v>
      </c>
      <c r="AG354" s="22">
        <f t="shared" si="38"/>
        <v>0.80645161290322576</v>
      </c>
      <c r="AH354" s="15" t="str">
        <f t="shared" si="48"/>
        <v/>
      </c>
      <c r="AI354" s="22" t="str">
        <f>VLOOKUP(A354,'[1]Deals (investment)'!$B$2:$Z$1497,1,FALSE)</f>
        <v>Arza2</v>
      </c>
      <c r="AJ354" s="22">
        <f>VLOOKUP(A354,'[1]Deals (investment)'!$B$2:$Z$870,15,FALSE)</f>
        <v>1</v>
      </c>
      <c r="AK354" s="17" t="e">
        <f>VLOOKUP(A354,'[1]Deals (Exits)'!B:B,1,FALSE)</f>
        <v>#N/A</v>
      </c>
      <c r="AL354" s="23">
        <f>VLOOKUP(G354,[1]Lookups!$V$3:$Y$197,4,FALSE)</f>
        <v>0</v>
      </c>
      <c r="AM354" s="17" t="str">
        <f>VLOOKUP(X354,[1]Lookups!$B$3:$C$200,2,FALSE)</f>
        <v>Other Technologies &amp; Information Technology</v>
      </c>
      <c r="AN354" s="17" t="str">
        <f>VLOOKUP(R354,[1]Lookups!$H$3:$I$69,2,FALSE)</f>
        <v>2. Seed</v>
      </c>
      <c r="AO354" s="17" t="str">
        <f>VLOOKUP(T354,[1]Lookups!$H$3:$I$69,2,FALSE)</f>
        <v>2. Seed</v>
      </c>
      <c r="AP354" s="17" t="str">
        <f>VLOOKUP(AN354,[1]Lookups!$N$3:$O$11,2,FALSE)</f>
        <v>Early</v>
      </c>
      <c r="AQ354" s="18" t="e">
        <f>COUNTIFS('[1]Deals (investment)'!$B:$B,$A354)</f>
        <v>#VALUE!</v>
      </c>
      <c r="AR354" s="18" t="e">
        <f>COUNTIFS('[1]Deals (investment)'!$B:$B,$A354,'[1]Deals (investment)'!$T:$T,$AW$1)+COUNTIFS('[1]Deals (investment)'!$B:$B,$A354,'[1]Deals (investment)'!$T:$T,$AX$1)+COUNTIFS('[1]Deals (investment)'!$B:$B,$A354,'[1]Deals (investment)'!$T:$T,$AY$1)</f>
        <v>#VALUE!</v>
      </c>
      <c r="AS354" s="17" t="e">
        <f>SUMIFS('[1]Deals (investment)'!$C:$C,'[1]Deals (investment)'!$B:$B,$A354)</f>
        <v>#VALUE!</v>
      </c>
      <c r="AT354" s="17" t="e">
        <f t="shared" si="52"/>
        <v>#VALUE!</v>
      </c>
      <c r="AU354" s="18" t="e">
        <f>COUNTIF('[1]Deals (Exits)'!$B:$B,A354)</f>
        <v>#VALUE!</v>
      </c>
      <c r="AV354" s="17" t="e">
        <f>SUMIFS('[1]Deals (investment)'!$C:$C,'[1]Deals (investment)'!$B:$B,$A354,'[1]Deals (investment)'!$T:$T,AV$1)</f>
        <v>#VALUE!</v>
      </c>
      <c r="AW354" s="17" t="e">
        <f>SUMIFS('[1]Deals (investment)'!$C:$C,'[1]Deals (investment)'!$B:$B,$A354,'[1]Deals (investment)'!$T:$T,AW$1)</f>
        <v>#VALUE!</v>
      </c>
      <c r="AX354" s="17" t="e">
        <f>SUMIFS('[1]Deals (investment)'!$C:$C,'[1]Deals (investment)'!$B:$B,$A354,'[1]Deals (investment)'!$T:$T,AX$1)</f>
        <v>#VALUE!</v>
      </c>
      <c r="AY354" s="17" t="e">
        <f>SUMIFS('[1]Deals (investment)'!$C:$C,'[1]Deals (investment)'!$B:$B,$A354,'[1]Deals (investment)'!$T:$T,AY$1)</f>
        <v>#VALUE!</v>
      </c>
      <c r="AZ354" s="17" t="e">
        <f>SUMIFS('[1]Deals (investment)'!$C:$C,'[1]Deals (investment)'!$B:$B,$A354,'[1]Deals (investment)'!$T:$T,AZ$1)</f>
        <v>#VALUE!</v>
      </c>
      <c r="BA354" s="17" t="e">
        <f>SUMIFS('[1]Deals (investment)'!$C:$C,'[1]Deals (investment)'!$B:$B,$A354,'[1]Deals (investment)'!$T:$T,BA$1)</f>
        <v>#VALUE!</v>
      </c>
      <c r="BB354" s="17" t="e">
        <f>SUMIFS('[1]Deals (investment)'!$C:$C,'[1]Deals (investment)'!$B:$B,$A354,'[1]Deals (investment)'!$T:$T,BB$1)</f>
        <v>#VALUE!</v>
      </c>
      <c r="BC354" s="17" t="e">
        <f>SUMIFS('[1]Deals (Exits)'!$C:$C,'[1]Deals (Exits)'!$B:$B,$A354)</f>
        <v>#VALUE!</v>
      </c>
      <c r="BD354" s="17" t="e">
        <f>SUMIFS('[1]Deals (investment)'!$C:$C,'[1]Deals (investment)'!$B:$B,$A354,'[1]Deals (investment)'!$V:$V,BD$1)</f>
        <v>#VALUE!</v>
      </c>
      <c r="BE354" s="17" t="e">
        <f>SUMIFS('[1]Deals (investment)'!$C:$C,'[1]Deals (investment)'!$B:$B,$A354,'[1]Deals (investment)'!$V:$V,BE$1)</f>
        <v>#VALUE!</v>
      </c>
      <c r="BF354" s="17" t="e">
        <f>SUMIFS('[1]Deals (investment)'!$C:$C,'[1]Deals (investment)'!$B:$B,$A354,'[1]Deals (investment)'!$V:$V,BF$1)</f>
        <v>#VALUE!</v>
      </c>
      <c r="BG354" s="17" t="e">
        <f>SUMIFS('[1]Deals (investment)'!$C:$C,'[1]Deals (investment)'!$B:$B,$A354,'[1]Deals (investment)'!$V:$V,BG$1)</f>
        <v>#VALUE!</v>
      </c>
      <c r="BH354" s="17" t="e">
        <f>SUMIFS('[1]Deals (investment)'!$C:$C,'[1]Deals (investment)'!$B:$B,$A354,'[1]Deals (investment)'!$V:$V,BH$1)</f>
        <v>#VALUE!</v>
      </c>
      <c r="BI354" s="17" t="e">
        <f>SUMIFS('[1]Deals (investment)'!$C:$C,'[1]Deals (investment)'!$B:$B,$A354,'[1]Deals (investment)'!$V:$V,BI$1)</f>
        <v>#VALUE!</v>
      </c>
      <c r="BJ354" s="17" t="e">
        <f>SUMIFS('[1]Deals (investment)'!$C:$C,'[1]Deals (investment)'!$B:$B,$A354,'[1]Deals (investment)'!$V:$V,BJ$1)</f>
        <v>#VALUE!</v>
      </c>
      <c r="BK354" s="17" t="e">
        <f>SUMIFS('[1]Deals (investment)'!$C:$C,'[1]Deals (investment)'!$B:$B,$A354,'[1]Deals (investment)'!$V:$V,BK$1)</f>
        <v>#VALUE!</v>
      </c>
      <c r="BL354" s="17" t="e">
        <f>SUMIFS('[1]Deals (investment)'!$C:$C,'[1]Deals (investment)'!$B:$B,$A354,'[1]Deals (investment)'!$V:$V,BL$1)</f>
        <v>#VALUE!</v>
      </c>
      <c r="BM354" s="17" t="e">
        <f>SUMIFS('[1]Deals (investment)'!$C:$C,'[1]Deals (investment)'!$B:$B,$A354,'[1]Deals (investment)'!$V:$V,BM$1)</f>
        <v>#VALUE!</v>
      </c>
      <c r="BN354" s="15"/>
      <c r="BO354" s="15"/>
      <c r="BP354" s="22"/>
      <c r="BQ354" s="15"/>
      <c r="BR354" s="15"/>
      <c r="BS354" s="15"/>
      <c r="BT354" s="15"/>
      <c r="BU354" s="15"/>
      <c r="BV354" s="15"/>
      <c r="BW354" s="15"/>
      <c r="BX354" s="15"/>
      <c r="BY354" s="15"/>
      <c r="BZ354" s="15"/>
      <c r="CA354" s="15"/>
      <c r="CB354" s="15"/>
      <c r="CC354" s="15"/>
      <c r="CD354" s="15" t="str">
        <f t="shared" ref="CD354:CD365" si="57">CONCATENATE(A354,B354,C354)</f>
        <v>Arza2Arza2 is a job search and employment platform geared toward blue collar and self-employed workers.Active</v>
      </c>
      <c r="CE354" s="15"/>
      <c r="CF354" s="15"/>
      <c r="CG354" s="15"/>
      <c r="CH354" s="15"/>
      <c r="CI354" s="15"/>
      <c r="CJ354" s="15"/>
    </row>
    <row r="355" spans="1:117" ht="12.75">
      <c r="A355" s="15" t="s">
        <v>2990</v>
      </c>
      <c r="B355" s="15" t="s">
        <v>2991</v>
      </c>
      <c r="C355" s="15" t="s">
        <v>58</v>
      </c>
      <c r="D355" s="16">
        <v>2017</v>
      </c>
      <c r="E355" s="15" t="s">
        <v>2992</v>
      </c>
      <c r="F355" s="15"/>
      <c r="G355" s="15" t="s">
        <v>129</v>
      </c>
      <c r="H355" s="15" t="s">
        <v>129</v>
      </c>
      <c r="I355" s="15" t="s">
        <v>129</v>
      </c>
      <c r="J355" s="15"/>
      <c r="K355" s="17" t="e">
        <f t="shared" si="50"/>
        <v>#VALUE!</v>
      </c>
      <c r="L355" s="15"/>
      <c r="M355" s="18" t="e">
        <f t="shared" si="51"/>
        <v>#VALUE!</v>
      </c>
      <c r="N355" s="15"/>
      <c r="O355" s="15"/>
      <c r="P355" s="15"/>
      <c r="Q355" s="15"/>
      <c r="R355" s="15" t="s">
        <v>375</v>
      </c>
      <c r="S355" s="19">
        <v>17000</v>
      </c>
      <c r="T355" s="15" t="s">
        <v>375</v>
      </c>
      <c r="U355" s="19">
        <v>17000</v>
      </c>
      <c r="V355" s="15" t="s">
        <v>2993</v>
      </c>
      <c r="W355" s="15"/>
      <c r="X355" s="15" t="s">
        <v>294</v>
      </c>
      <c r="Y355" s="15" t="s">
        <v>2994</v>
      </c>
      <c r="AB355" s="32">
        <v>43506</v>
      </c>
      <c r="AC355" s="21" t="s">
        <v>2995</v>
      </c>
      <c r="AD355" s="21" t="s">
        <v>2996</v>
      </c>
      <c r="AE355" s="21" t="s">
        <v>2997</v>
      </c>
      <c r="AF355" s="21" t="s">
        <v>2998</v>
      </c>
      <c r="AG355" s="22">
        <f t="shared" si="38"/>
        <v>0.67741935483870963</v>
      </c>
      <c r="AH355" s="15" t="e">
        <f t="shared" si="48"/>
        <v>#VALUE!</v>
      </c>
      <c r="AI355" s="22" t="str">
        <f>VLOOKUP(A355,'[1]Deals (investment)'!$B$2:$Z$1497,1,FALSE)</f>
        <v>Chefaa</v>
      </c>
      <c r="AJ355" s="22">
        <f>VLOOKUP(A355,'[1]Deals (investment)'!$B$2:$Z$870,15,FALSE)</f>
        <v>1</v>
      </c>
      <c r="AK355" s="17" t="e">
        <f>VLOOKUP(A355,'[1]Deals (Exits)'!B:B,1,FALSE)</f>
        <v>#N/A</v>
      </c>
      <c r="AL355" s="23">
        <f>VLOOKUP(G355,[1]Lookups!$V$3:$Y$197,4,FALSE)</f>
        <v>0</v>
      </c>
      <c r="AM355" s="17" t="str">
        <f>VLOOKUP(X355,[1]Lookups!$B$3:$C$200,2,FALSE)</f>
        <v>Health &amp; Pharmaceuticals</v>
      </c>
      <c r="AN355" s="17" t="str">
        <f>VLOOKUP(R355,[1]Lookups!$H$3:$I$69,2,FALSE)</f>
        <v>2. Seed</v>
      </c>
      <c r="AO355" s="17" t="str">
        <f>VLOOKUP(T355,[1]Lookups!$H$3:$I$69,2,FALSE)</f>
        <v>2. Seed</v>
      </c>
      <c r="AP355" s="17" t="str">
        <f>VLOOKUP(AN355,[1]Lookups!$N$3:$O$11,2,FALSE)</f>
        <v>Early</v>
      </c>
      <c r="AQ355" s="18" t="e">
        <f>COUNTIFS('[1]Deals (investment)'!$B:$B,$A355)</f>
        <v>#VALUE!</v>
      </c>
      <c r="AR355" s="18" t="e">
        <f>COUNTIFS('[1]Deals (investment)'!$B:$B,$A355,'[1]Deals (investment)'!$T:$T,$AW$1)+COUNTIFS('[1]Deals (investment)'!$B:$B,$A355,'[1]Deals (investment)'!$T:$T,$AX$1)+COUNTIFS('[1]Deals (investment)'!$B:$B,$A355,'[1]Deals (investment)'!$T:$T,$AY$1)</f>
        <v>#VALUE!</v>
      </c>
      <c r="AS355" s="17" t="e">
        <f>SUMIFS('[1]Deals (investment)'!$C:$C,'[1]Deals (investment)'!$B:$B,$A355)</f>
        <v>#VALUE!</v>
      </c>
      <c r="AT355" s="17" t="e">
        <f t="shared" si="52"/>
        <v>#VALUE!</v>
      </c>
      <c r="AU355" s="18" t="e">
        <f>COUNTIF('[1]Deals (Exits)'!$B:$B,A355)</f>
        <v>#VALUE!</v>
      </c>
      <c r="AV355" s="17" t="e">
        <f>SUMIFS('[1]Deals (investment)'!$C:$C,'[1]Deals (investment)'!$B:$B,$A355,'[1]Deals (investment)'!$T:$T,AV$1)</f>
        <v>#VALUE!</v>
      </c>
      <c r="AW355" s="17" t="e">
        <f>SUMIFS('[1]Deals (investment)'!$C:$C,'[1]Deals (investment)'!$B:$B,$A355,'[1]Deals (investment)'!$T:$T,AW$1)</f>
        <v>#VALUE!</v>
      </c>
      <c r="AX355" s="17" t="e">
        <f>SUMIFS('[1]Deals (investment)'!$C:$C,'[1]Deals (investment)'!$B:$B,$A355,'[1]Deals (investment)'!$T:$T,AX$1)</f>
        <v>#VALUE!</v>
      </c>
      <c r="AY355" s="17" t="e">
        <f>SUMIFS('[1]Deals (investment)'!$C:$C,'[1]Deals (investment)'!$B:$B,$A355,'[1]Deals (investment)'!$T:$T,AY$1)</f>
        <v>#VALUE!</v>
      </c>
      <c r="AZ355" s="17" t="e">
        <f>SUMIFS('[1]Deals (investment)'!$C:$C,'[1]Deals (investment)'!$B:$B,$A355,'[1]Deals (investment)'!$T:$T,AZ$1)</f>
        <v>#VALUE!</v>
      </c>
      <c r="BA355" s="17" t="e">
        <f>SUMIFS('[1]Deals (investment)'!$C:$C,'[1]Deals (investment)'!$B:$B,$A355,'[1]Deals (investment)'!$T:$T,BA$1)</f>
        <v>#VALUE!</v>
      </c>
      <c r="BB355" s="17" t="e">
        <f>SUMIFS('[1]Deals (investment)'!$C:$C,'[1]Deals (investment)'!$B:$B,$A355,'[1]Deals (investment)'!$T:$T,BB$1)</f>
        <v>#VALUE!</v>
      </c>
      <c r="BC355" s="17" t="e">
        <f>SUMIFS('[1]Deals (Exits)'!$C:$C,'[1]Deals (Exits)'!$B:$B,$A355)</f>
        <v>#VALUE!</v>
      </c>
      <c r="BD355" s="17" t="e">
        <f>SUMIFS('[1]Deals (investment)'!$C:$C,'[1]Deals (investment)'!$B:$B,$A355,'[1]Deals (investment)'!$V:$V,BD$1)</f>
        <v>#VALUE!</v>
      </c>
      <c r="BE355" s="17" t="e">
        <f>SUMIFS('[1]Deals (investment)'!$C:$C,'[1]Deals (investment)'!$B:$B,$A355,'[1]Deals (investment)'!$V:$V,BE$1)</f>
        <v>#VALUE!</v>
      </c>
      <c r="BF355" s="17" t="e">
        <f>SUMIFS('[1]Deals (investment)'!$C:$C,'[1]Deals (investment)'!$B:$B,$A355,'[1]Deals (investment)'!$V:$V,BF$1)</f>
        <v>#VALUE!</v>
      </c>
      <c r="BG355" s="17" t="e">
        <f>SUMIFS('[1]Deals (investment)'!$C:$C,'[1]Deals (investment)'!$B:$B,$A355,'[1]Deals (investment)'!$V:$V,BG$1)</f>
        <v>#VALUE!</v>
      </c>
      <c r="BH355" s="17" t="e">
        <f>SUMIFS('[1]Deals (investment)'!$C:$C,'[1]Deals (investment)'!$B:$B,$A355,'[1]Deals (investment)'!$V:$V,BH$1)</f>
        <v>#VALUE!</v>
      </c>
      <c r="BI355" s="17" t="e">
        <f>SUMIFS('[1]Deals (investment)'!$C:$C,'[1]Deals (investment)'!$B:$B,$A355,'[1]Deals (investment)'!$V:$V,BI$1)</f>
        <v>#VALUE!</v>
      </c>
      <c r="BJ355" s="17" t="e">
        <f>SUMIFS('[1]Deals (investment)'!$C:$C,'[1]Deals (investment)'!$B:$B,$A355,'[1]Deals (investment)'!$V:$V,BJ$1)</f>
        <v>#VALUE!</v>
      </c>
      <c r="BK355" s="17" t="e">
        <f>SUMIFS('[1]Deals (investment)'!$C:$C,'[1]Deals (investment)'!$B:$B,$A355,'[1]Deals (investment)'!$V:$V,BK$1)</f>
        <v>#VALUE!</v>
      </c>
      <c r="BL355" s="17" t="e">
        <f>SUMIFS('[1]Deals (investment)'!$C:$C,'[1]Deals (investment)'!$B:$B,$A355,'[1]Deals (investment)'!$V:$V,BL$1)</f>
        <v>#VALUE!</v>
      </c>
      <c r="BM355" s="17" t="e">
        <f>SUMIFS('[1]Deals (investment)'!$C:$C,'[1]Deals (investment)'!$B:$B,$A355,'[1]Deals (investment)'!$V:$V,BM$1)</f>
        <v>#VALUE!</v>
      </c>
      <c r="BN355" s="15"/>
      <c r="BO355" s="15"/>
      <c r="BP355" s="22"/>
      <c r="BQ355" s="15"/>
      <c r="BR355" s="15"/>
      <c r="BS355" s="15"/>
      <c r="BT355" s="15"/>
      <c r="BU355" s="15"/>
      <c r="BV355" s="15"/>
      <c r="BW355" s="15"/>
      <c r="BX355" s="15"/>
      <c r="BY355" s="15"/>
      <c r="BZ355" s="15"/>
      <c r="CA355" s="15"/>
      <c r="CB355" s="15"/>
      <c r="CC355" s="15"/>
      <c r="CD355" s="15" t="str">
        <f t="shared" si="57"/>
        <v>ChefaaA vision-driven company to help patients order/schedule &amp; have medicine delivered from nearest pharmacy according to GPS location with the easiest user trip. Locate medicine in a click by our real-time search engine. Our services extend to non-pharmaceuticals via our e-commerce Marketplace to be one-stop shop. We use AI technology and we are HIPAA compliant.Active</v>
      </c>
      <c r="CE355" s="15"/>
      <c r="CF355" s="15"/>
      <c r="CG355" s="15"/>
      <c r="CH355" s="15"/>
      <c r="CI355" s="15"/>
      <c r="CJ355" s="15"/>
      <c r="DM355">
        <v>455</v>
      </c>
    </row>
    <row r="356" spans="1:117" ht="12.75">
      <c r="A356" s="15" t="s">
        <v>2999</v>
      </c>
      <c r="B356" s="15" t="s">
        <v>3000</v>
      </c>
      <c r="C356" s="15" t="s">
        <v>58</v>
      </c>
      <c r="D356" s="16">
        <v>2018</v>
      </c>
      <c r="E356" s="15" t="s">
        <v>128</v>
      </c>
      <c r="F356" s="15"/>
      <c r="G356" s="15" t="s">
        <v>129</v>
      </c>
      <c r="H356" s="15" t="s">
        <v>129</v>
      </c>
      <c r="I356" s="15" t="s">
        <v>129</v>
      </c>
      <c r="J356" s="15"/>
      <c r="K356" s="17" t="e">
        <f t="shared" si="50"/>
        <v>#VALUE!</v>
      </c>
      <c r="L356" s="15"/>
      <c r="M356" s="18" t="e">
        <f t="shared" si="51"/>
        <v>#VALUE!</v>
      </c>
      <c r="N356" s="15"/>
      <c r="O356" s="15"/>
      <c r="P356" s="15"/>
      <c r="Q356" s="15"/>
      <c r="R356" s="15" t="s">
        <v>3001</v>
      </c>
      <c r="S356" s="19" t="s">
        <v>144</v>
      </c>
      <c r="T356" s="15" t="s">
        <v>312</v>
      </c>
      <c r="U356" s="17" t="s">
        <v>312</v>
      </c>
      <c r="V356" s="15" t="s">
        <v>3002</v>
      </c>
      <c r="W356" s="15"/>
      <c r="X356" s="15" t="s">
        <v>64</v>
      </c>
      <c r="Y356" s="15" t="s">
        <v>3003</v>
      </c>
      <c r="AB356" s="32">
        <v>43506</v>
      </c>
      <c r="AC356" s="21" t="s">
        <v>3004</v>
      </c>
      <c r="AD356" s="15"/>
      <c r="AE356" s="21" t="s">
        <v>3005</v>
      </c>
      <c r="AF356" s="21" t="s">
        <v>3006</v>
      </c>
      <c r="AG356" s="22">
        <f t="shared" si="38"/>
        <v>0.64516129032258063</v>
      </c>
      <c r="AH356" s="15" t="e">
        <f t="shared" si="48"/>
        <v>#VALUE!</v>
      </c>
      <c r="AI356" s="22" t="str">
        <f>VLOOKUP(A356,'[1]Deals (investment)'!$B$2:$Z$1497,1,FALSE)</f>
        <v>iSagha</v>
      </c>
      <c r="AJ356" s="22">
        <f>VLOOKUP(A356,'[1]Deals (investment)'!$B$2:$Z$870,15,FALSE)</f>
        <v>1</v>
      </c>
      <c r="AK356" s="17" t="e">
        <f>VLOOKUP(A356,'[1]Deals (Exits)'!B:B,1,FALSE)</f>
        <v>#N/A</v>
      </c>
      <c r="AL356" s="23">
        <f>VLOOKUP(G356,[1]Lookups!$V$3:$Y$197,4,FALSE)</f>
        <v>0</v>
      </c>
      <c r="AM356" s="17" t="str">
        <f>VLOOKUP(X356,[1]Lookups!$B$3:$C$200,2,FALSE)</f>
        <v>E-commerce &amp; Retail</v>
      </c>
      <c r="AN356" s="17" t="str">
        <f>VLOOKUP(R356,[1]Lookups!$H$3:$I$69,2,FALSE)</f>
        <v>2. Seed</v>
      </c>
      <c r="AO356" s="17" t="e">
        <f>VLOOKUP(T356,[1]Lookups!$H$3:$I$69,2,FALSE)</f>
        <v>#N/A</v>
      </c>
      <c r="AP356" s="17" t="str">
        <f>VLOOKUP(AN356,[1]Lookups!$N$3:$O$11,2,FALSE)</f>
        <v>Early</v>
      </c>
      <c r="AQ356" s="18" t="e">
        <f>COUNTIFS('[1]Deals (investment)'!$B:$B,$A356)</f>
        <v>#VALUE!</v>
      </c>
      <c r="AR356" s="18" t="e">
        <f>COUNTIFS('[1]Deals (investment)'!$B:$B,$A356,'[1]Deals (investment)'!$T:$T,$AW$1)+COUNTIFS('[1]Deals (investment)'!$B:$B,$A356,'[1]Deals (investment)'!$T:$T,$AX$1)+COUNTIFS('[1]Deals (investment)'!$B:$B,$A356,'[1]Deals (investment)'!$T:$T,$AY$1)</f>
        <v>#VALUE!</v>
      </c>
      <c r="AS356" s="17" t="e">
        <f>SUMIFS('[1]Deals (investment)'!$C:$C,'[1]Deals (investment)'!$B:$B,$A356)</f>
        <v>#VALUE!</v>
      </c>
      <c r="AT356" s="17" t="e">
        <f t="shared" si="52"/>
        <v>#VALUE!</v>
      </c>
      <c r="AU356" s="18" t="e">
        <f>COUNTIF('[1]Deals (Exits)'!$B:$B,A356)</f>
        <v>#VALUE!</v>
      </c>
      <c r="AV356" s="17" t="e">
        <f>SUMIFS('[1]Deals (investment)'!$C:$C,'[1]Deals (investment)'!$B:$B,$A356,'[1]Deals (investment)'!$T:$T,AV$1)</f>
        <v>#VALUE!</v>
      </c>
      <c r="AW356" s="17" t="e">
        <f>SUMIFS('[1]Deals (investment)'!$C:$C,'[1]Deals (investment)'!$B:$B,$A356,'[1]Deals (investment)'!$T:$T,AW$1)</f>
        <v>#VALUE!</v>
      </c>
      <c r="AX356" s="17" t="e">
        <f>SUMIFS('[1]Deals (investment)'!$C:$C,'[1]Deals (investment)'!$B:$B,$A356,'[1]Deals (investment)'!$T:$T,AX$1)</f>
        <v>#VALUE!</v>
      </c>
      <c r="AY356" s="17" t="e">
        <f>SUMIFS('[1]Deals (investment)'!$C:$C,'[1]Deals (investment)'!$B:$B,$A356,'[1]Deals (investment)'!$T:$T,AY$1)</f>
        <v>#VALUE!</v>
      </c>
      <c r="AZ356" s="17" t="e">
        <f>SUMIFS('[1]Deals (investment)'!$C:$C,'[1]Deals (investment)'!$B:$B,$A356,'[1]Deals (investment)'!$T:$T,AZ$1)</f>
        <v>#VALUE!</v>
      </c>
      <c r="BA356" s="17" t="e">
        <f>SUMIFS('[1]Deals (investment)'!$C:$C,'[1]Deals (investment)'!$B:$B,$A356,'[1]Deals (investment)'!$T:$T,BA$1)</f>
        <v>#VALUE!</v>
      </c>
      <c r="BB356" s="17" t="e">
        <f>SUMIFS('[1]Deals (investment)'!$C:$C,'[1]Deals (investment)'!$B:$B,$A356,'[1]Deals (investment)'!$T:$T,BB$1)</f>
        <v>#VALUE!</v>
      </c>
      <c r="BC356" s="17" t="e">
        <f>SUMIFS('[1]Deals (Exits)'!$C:$C,'[1]Deals (Exits)'!$B:$B,$A356)</f>
        <v>#VALUE!</v>
      </c>
      <c r="BD356" s="17" t="e">
        <f>SUMIFS('[1]Deals (investment)'!$C:$C,'[1]Deals (investment)'!$B:$B,$A356,'[1]Deals (investment)'!$V:$V,BD$1)</f>
        <v>#VALUE!</v>
      </c>
      <c r="BE356" s="17" t="e">
        <f>SUMIFS('[1]Deals (investment)'!$C:$C,'[1]Deals (investment)'!$B:$B,$A356,'[1]Deals (investment)'!$V:$V,BE$1)</f>
        <v>#VALUE!</v>
      </c>
      <c r="BF356" s="17" t="e">
        <f>SUMIFS('[1]Deals (investment)'!$C:$C,'[1]Deals (investment)'!$B:$B,$A356,'[1]Deals (investment)'!$V:$V,BF$1)</f>
        <v>#VALUE!</v>
      </c>
      <c r="BG356" s="17" t="e">
        <f>SUMIFS('[1]Deals (investment)'!$C:$C,'[1]Deals (investment)'!$B:$B,$A356,'[1]Deals (investment)'!$V:$V,BG$1)</f>
        <v>#VALUE!</v>
      </c>
      <c r="BH356" s="17" t="e">
        <f>SUMIFS('[1]Deals (investment)'!$C:$C,'[1]Deals (investment)'!$B:$B,$A356,'[1]Deals (investment)'!$V:$V,BH$1)</f>
        <v>#VALUE!</v>
      </c>
      <c r="BI356" s="17" t="e">
        <f>SUMIFS('[1]Deals (investment)'!$C:$C,'[1]Deals (investment)'!$B:$B,$A356,'[1]Deals (investment)'!$V:$V,BI$1)</f>
        <v>#VALUE!</v>
      </c>
      <c r="BJ356" s="17" t="e">
        <f>SUMIFS('[1]Deals (investment)'!$C:$C,'[1]Deals (investment)'!$B:$B,$A356,'[1]Deals (investment)'!$V:$V,BJ$1)</f>
        <v>#VALUE!</v>
      </c>
      <c r="BK356" s="17" t="e">
        <f>SUMIFS('[1]Deals (investment)'!$C:$C,'[1]Deals (investment)'!$B:$B,$A356,'[1]Deals (investment)'!$V:$V,BK$1)</f>
        <v>#VALUE!</v>
      </c>
      <c r="BL356" s="17" t="e">
        <f>SUMIFS('[1]Deals (investment)'!$C:$C,'[1]Deals (investment)'!$B:$B,$A356,'[1]Deals (investment)'!$V:$V,BL$1)</f>
        <v>#VALUE!</v>
      </c>
      <c r="BM356" s="17" t="e">
        <f>SUMIFS('[1]Deals (investment)'!$C:$C,'[1]Deals (investment)'!$B:$B,$A356,'[1]Deals (investment)'!$V:$V,BM$1)</f>
        <v>#VALUE!</v>
      </c>
      <c r="BN356" s="15"/>
      <c r="BO356" s="15"/>
      <c r="BP356" s="22"/>
      <c r="BQ356" s="15"/>
      <c r="BR356" s="15"/>
      <c r="BS356" s="15"/>
      <c r="BT356" s="15"/>
      <c r="BU356" s="15"/>
      <c r="BV356" s="15"/>
      <c r="BW356" s="15"/>
      <c r="BX356" s="15"/>
      <c r="BY356" s="15"/>
      <c r="BZ356" s="15"/>
      <c r="CA356" s="15"/>
      <c r="CB356" s="15"/>
      <c r="CC356" s="15"/>
      <c r="CD356" s="15" t="str">
        <f t="shared" si="57"/>
        <v>IsaghaISagha is the first integrated jewelry platform in Egypt and the Arab world. Although the jewelry industry in Egypt is a very ancient industry, it is still far from technological development. Therefore, Ay-Sagha has come to develop and transfer this market for the 21st century through the market of iagha.com and its applications for mobile phones such as Android and iOS.Active</v>
      </c>
      <c r="CE356" s="15"/>
      <c r="CF356" s="15"/>
      <c r="CG356" s="15"/>
      <c r="CH356" s="15"/>
      <c r="CI356" s="15"/>
      <c r="CJ356" s="15"/>
    </row>
    <row r="357" spans="1:117" ht="12.75">
      <c r="A357" s="15" t="s">
        <v>3007</v>
      </c>
      <c r="B357" s="15" t="s">
        <v>3008</v>
      </c>
      <c r="C357" s="15" t="s">
        <v>58</v>
      </c>
      <c r="D357" s="16">
        <v>2018</v>
      </c>
      <c r="E357" s="15" t="s">
        <v>128</v>
      </c>
      <c r="F357" s="15"/>
      <c r="G357" s="15" t="s">
        <v>129</v>
      </c>
      <c r="H357" s="15" t="s">
        <v>129</v>
      </c>
      <c r="I357" s="15" t="s">
        <v>129</v>
      </c>
      <c r="J357" s="15"/>
      <c r="K357" s="17" t="e">
        <f t="shared" si="50"/>
        <v>#VALUE!</v>
      </c>
      <c r="L357" s="15"/>
      <c r="M357" s="18" t="e">
        <f t="shared" si="51"/>
        <v>#VALUE!</v>
      </c>
      <c r="N357" s="15"/>
      <c r="O357" s="15"/>
      <c r="P357" s="15"/>
      <c r="Q357" s="15"/>
      <c r="R357" s="15" t="s">
        <v>375</v>
      </c>
      <c r="S357" s="19">
        <v>27000</v>
      </c>
      <c r="T357" s="15" t="s">
        <v>375</v>
      </c>
      <c r="U357" s="17">
        <v>27000</v>
      </c>
      <c r="V357" s="15" t="s">
        <v>3009</v>
      </c>
      <c r="W357" s="15"/>
      <c r="X357" s="15" t="s">
        <v>294</v>
      </c>
      <c r="Y357" s="15" t="s">
        <v>3010</v>
      </c>
      <c r="AB357" s="20" t="s">
        <v>286</v>
      </c>
      <c r="AC357" s="21" t="s">
        <v>3011</v>
      </c>
      <c r="AD357" s="21" t="s">
        <v>3012</v>
      </c>
      <c r="AE357" s="21" t="s">
        <v>3013</v>
      </c>
      <c r="AF357" s="21" t="s">
        <v>3014</v>
      </c>
      <c r="AG357" s="22">
        <f t="shared" si="38"/>
        <v>0.67741935483870963</v>
      </c>
      <c r="AH357" s="15" t="str">
        <f t="shared" si="48"/>
        <v/>
      </c>
      <c r="AI357" s="22" t="str">
        <f>VLOOKUP(A357,'[1]Deals (investment)'!$B$2:$Z$1497,1,FALSE)</f>
        <v>MedMisr</v>
      </c>
      <c r="AJ357" s="22">
        <f>VLOOKUP(A357,'[1]Deals (investment)'!$B$2:$Z$870,15,FALSE)</f>
        <v>1</v>
      </c>
      <c r="AK357" s="17" t="e">
        <f>VLOOKUP(A357,'[1]Deals (Exits)'!B:B,1,FALSE)</f>
        <v>#N/A</v>
      </c>
      <c r="AL357" s="23">
        <f>VLOOKUP(G357,[1]Lookups!$V$3:$Y$197,4,FALSE)</f>
        <v>0</v>
      </c>
      <c r="AM357" s="17" t="str">
        <f>VLOOKUP(X357,[1]Lookups!$B$3:$C$200,2,FALSE)</f>
        <v>Health &amp; Pharmaceuticals</v>
      </c>
      <c r="AN357" s="17" t="str">
        <f>VLOOKUP(R357,[1]Lookups!$H$3:$I$69,2,FALSE)</f>
        <v>2. Seed</v>
      </c>
      <c r="AO357" s="17" t="str">
        <f>VLOOKUP(T357,[1]Lookups!$H$3:$I$69,2,FALSE)</f>
        <v>2. Seed</v>
      </c>
      <c r="AP357" s="17" t="str">
        <f>VLOOKUP(AN357,[1]Lookups!$N$3:$O$11,2,FALSE)</f>
        <v>Early</v>
      </c>
      <c r="AQ357" s="18" t="e">
        <f>COUNTIFS('[1]Deals (investment)'!$B:$B,$A357)</f>
        <v>#VALUE!</v>
      </c>
      <c r="AR357" s="18" t="e">
        <f>COUNTIFS('[1]Deals (investment)'!$B:$B,$A357,'[1]Deals (investment)'!$T:$T,$AW$1)+COUNTIFS('[1]Deals (investment)'!$B:$B,$A357,'[1]Deals (investment)'!$T:$T,$AX$1)+COUNTIFS('[1]Deals (investment)'!$B:$B,$A357,'[1]Deals (investment)'!$T:$T,$AY$1)</f>
        <v>#VALUE!</v>
      </c>
      <c r="AS357" s="17" t="e">
        <f>SUMIFS('[1]Deals (investment)'!$C:$C,'[1]Deals (investment)'!$B:$B,$A357)</f>
        <v>#VALUE!</v>
      </c>
      <c r="AT357" s="17" t="e">
        <f t="shared" si="52"/>
        <v>#VALUE!</v>
      </c>
      <c r="AU357" s="18" t="e">
        <f>COUNTIF('[1]Deals (Exits)'!$B:$B,A357)</f>
        <v>#VALUE!</v>
      </c>
      <c r="AV357" s="17" t="e">
        <f>SUMIFS('[1]Deals (investment)'!$C:$C,'[1]Deals (investment)'!$B:$B,$A357,'[1]Deals (investment)'!$T:$T,AV$1)</f>
        <v>#VALUE!</v>
      </c>
      <c r="AW357" s="17" t="e">
        <f>SUMIFS('[1]Deals (investment)'!$C:$C,'[1]Deals (investment)'!$B:$B,$A357,'[1]Deals (investment)'!$T:$T,AW$1)</f>
        <v>#VALUE!</v>
      </c>
      <c r="AX357" s="17" t="e">
        <f>SUMIFS('[1]Deals (investment)'!$C:$C,'[1]Deals (investment)'!$B:$B,$A357,'[1]Deals (investment)'!$T:$T,AX$1)</f>
        <v>#VALUE!</v>
      </c>
      <c r="AY357" s="17" t="e">
        <f>SUMIFS('[1]Deals (investment)'!$C:$C,'[1]Deals (investment)'!$B:$B,$A357,'[1]Deals (investment)'!$T:$T,AY$1)</f>
        <v>#VALUE!</v>
      </c>
      <c r="AZ357" s="17" t="e">
        <f>SUMIFS('[1]Deals (investment)'!$C:$C,'[1]Deals (investment)'!$B:$B,$A357,'[1]Deals (investment)'!$T:$T,AZ$1)</f>
        <v>#VALUE!</v>
      </c>
      <c r="BA357" s="17" t="e">
        <f>SUMIFS('[1]Deals (investment)'!$C:$C,'[1]Deals (investment)'!$B:$B,$A357,'[1]Deals (investment)'!$T:$T,BA$1)</f>
        <v>#VALUE!</v>
      </c>
      <c r="BB357" s="17" t="e">
        <f>SUMIFS('[1]Deals (investment)'!$C:$C,'[1]Deals (investment)'!$B:$B,$A357,'[1]Deals (investment)'!$T:$T,BB$1)</f>
        <v>#VALUE!</v>
      </c>
      <c r="BC357" s="17" t="e">
        <f>SUMIFS('[1]Deals (Exits)'!$C:$C,'[1]Deals (Exits)'!$B:$B,$A357)</f>
        <v>#VALUE!</v>
      </c>
      <c r="BD357" s="17" t="e">
        <f>SUMIFS('[1]Deals (investment)'!$C:$C,'[1]Deals (investment)'!$B:$B,$A357,'[1]Deals (investment)'!$V:$V,BD$1)</f>
        <v>#VALUE!</v>
      </c>
      <c r="BE357" s="17" t="e">
        <f>SUMIFS('[1]Deals (investment)'!$C:$C,'[1]Deals (investment)'!$B:$B,$A357,'[1]Deals (investment)'!$V:$V,BE$1)</f>
        <v>#VALUE!</v>
      </c>
      <c r="BF357" s="17" t="e">
        <f>SUMIFS('[1]Deals (investment)'!$C:$C,'[1]Deals (investment)'!$B:$B,$A357,'[1]Deals (investment)'!$V:$V,BF$1)</f>
        <v>#VALUE!</v>
      </c>
      <c r="BG357" s="17" t="e">
        <f>SUMIFS('[1]Deals (investment)'!$C:$C,'[1]Deals (investment)'!$B:$B,$A357,'[1]Deals (investment)'!$V:$V,BG$1)</f>
        <v>#VALUE!</v>
      </c>
      <c r="BH357" s="17" t="e">
        <f>SUMIFS('[1]Deals (investment)'!$C:$C,'[1]Deals (investment)'!$B:$B,$A357,'[1]Deals (investment)'!$V:$V,BH$1)</f>
        <v>#VALUE!</v>
      </c>
      <c r="BI357" s="17" t="e">
        <f>SUMIFS('[1]Deals (investment)'!$C:$C,'[1]Deals (investment)'!$B:$B,$A357,'[1]Deals (investment)'!$V:$V,BI$1)</f>
        <v>#VALUE!</v>
      </c>
      <c r="BJ357" s="17" t="e">
        <f>SUMIFS('[1]Deals (investment)'!$C:$C,'[1]Deals (investment)'!$B:$B,$A357,'[1]Deals (investment)'!$V:$V,BJ$1)</f>
        <v>#VALUE!</v>
      </c>
      <c r="BK357" s="17" t="e">
        <f>SUMIFS('[1]Deals (investment)'!$C:$C,'[1]Deals (investment)'!$B:$B,$A357,'[1]Deals (investment)'!$V:$V,BK$1)</f>
        <v>#VALUE!</v>
      </c>
      <c r="BL357" s="17" t="e">
        <f>SUMIFS('[1]Deals (investment)'!$C:$C,'[1]Deals (investment)'!$B:$B,$A357,'[1]Deals (investment)'!$V:$V,BL$1)</f>
        <v>#VALUE!</v>
      </c>
      <c r="BM357" s="17" t="e">
        <f>SUMIFS('[1]Deals (investment)'!$C:$C,'[1]Deals (investment)'!$B:$B,$A357,'[1]Deals (investment)'!$V:$V,BM$1)</f>
        <v>#VALUE!</v>
      </c>
      <c r="BN357" s="15"/>
      <c r="BO357" s="15"/>
      <c r="BP357" s="22"/>
      <c r="BQ357" s="15"/>
      <c r="BR357" s="15"/>
      <c r="BS357" s="15"/>
      <c r="BT357" s="15"/>
      <c r="BU357" s="15"/>
      <c r="BV357" s="15"/>
      <c r="BW357" s="15"/>
      <c r="BX357" s="15"/>
      <c r="BY357" s="15"/>
      <c r="BZ357" s="15"/>
      <c r="CA357" s="15"/>
      <c r="CB357" s="15"/>
      <c r="CC357" s="15"/>
      <c r="CD357" s="15" t="str">
        <f t="shared" si="57"/>
        <v>MedmisrMedMisr is the Egypt's 1st Digital Healthcare Benefits Management Startup that provides Medical claims management services for Insurance companies, starting from the first Medical point of service.Active</v>
      </c>
      <c r="CE357" s="15"/>
      <c r="CF357" s="15"/>
      <c r="CG357" s="15"/>
      <c r="CH357" s="15"/>
      <c r="CI357" s="15"/>
      <c r="CJ357" s="15"/>
    </row>
    <row r="358" spans="1:117" ht="12.75">
      <c r="A358" s="15" t="s">
        <v>3015</v>
      </c>
      <c r="B358" s="15" t="s">
        <v>3016</v>
      </c>
      <c r="C358" s="15" t="s">
        <v>58</v>
      </c>
      <c r="D358" s="16">
        <v>2016</v>
      </c>
      <c r="E358" s="15" t="s">
        <v>3017</v>
      </c>
      <c r="F358" s="15" t="s">
        <v>199</v>
      </c>
      <c r="G358" s="15" t="s">
        <v>129</v>
      </c>
      <c r="H358" s="15" t="s">
        <v>129</v>
      </c>
      <c r="I358" s="15" t="s">
        <v>129</v>
      </c>
      <c r="J358" s="15"/>
      <c r="K358" s="17" t="e">
        <f t="shared" si="50"/>
        <v>#VALUE!</v>
      </c>
      <c r="L358" s="15"/>
      <c r="M358" s="18" t="e">
        <f t="shared" si="51"/>
        <v>#VALUE!</v>
      </c>
      <c r="N358" s="15"/>
      <c r="O358" s="15"/>
      <c r="P358" s="15"/>
      <c r="Q358" s="15"/>
      <c r="R358" s="15" t="s">
        <v>375</v>
      </c>
      <c r="S358" s="19">
        <v>17000</v>
      </c>
      <c r="T358" s="15" t="s">
        <v>375</v>
      </c>
      <c r="U358" s="17">
        <v>17000</v>
      </c>
      <c r="V358" s="15" t="s">
        <v>3018</v>
      </c>
      <c r="W358" s="15">
        <v>0</v>
      </c>
      <c r="X358" s="15" t="s">
        <v>256</v>
      </c>
      <c r="Y358" s="15" t="s">
        <v>3019</v>
      </c>
      <c r="AB358" s="32">
        <v>43506</v>
      </c>
      <c r="AC358" s="21" t="s">
        <v>3020</v>
      </c>
      <c r="AD358" s="21" t="s">
        <v>3021</v>
      </c>
      <c r="AE358" s="21" t="s">
        <v>3022</v>
      </c>
      <c r="AF358" s="21" t="s">
        <v>3023</v>
      </c>
      <c r="AG358" s="22">
        <f t="shared" si="38"/>
        <v>0.74193548387096775</v>
      </c>
      <c r="AH358" s="15" t="str">
        <f t="shared" si="48"/>
        <v/>
      </c>
      <c r="AI358" s="22" t="str">
        <f>VLOOKUP(A358,'[1]Deals (investment)'!$B$2:$Z$1497,1,FALSE)</f>
        <v>Mosawer</v>
      </c>
      <c r="AJ358" s="22">
        <f>VLOOKUP(A358,'[1]Deals (investment)'!$B$2:$Z$870,15,FALSE)</f>
        <v>1</v>
      </c>
      <c r="AK358" s="17" t="e">
        <f>VLOOKUP(A358,'[1]Deals (Exits)'!B:B,1,FALSE)</f>
        <v>#N/A</v>
      </c>
      <c r="AL358" s="23">
        <f>VLOOKUP(G358,[1]Lookups!$V$3:$Y$197,4,FALSE)</f>
        <v>0</v>
      </c>
      <c r="AM358" s="17" t="str">
        <f>VLOOKUP(X358,[1]Lookups!$B$3:$C$200,2,FALSE)</f>
        <v>Media &amp; Entertainment</v>
      </c>
      <c r="AN358" s="17" t="str">
        <f>VLOOKUP(R358,[1]Lookups!$H$3:$I$69,2,FALSE)</f>
        <v>2. Seed</v>
      </c>
      <c r="AO358" s="17" t="str">
        <f>VLOOKUP(T358,[1]Lookups!$H$3:$I$69,2,FALSE)</f>
        <v>2. Seed</v>
      </c>
      <c r="AP358" s="17" t="str">
        <f>VLOOKUP(AN358,[1]Lookups!$N$3:$O$11,2,FALSE)</f>
        <v>Early</v>
      </c>
      <c r="AQ358" s="18" t="e">
        <f>COUNTIFS('[1]Deals (investment)'!$B:$B,$A358)</f>
        <v>#VALUE!</v>
      </c>
      <c r="AR358" s="18" t="e">
        <f>COUNTIFS('[1]Deals (investment)'!$B:$B,$A358,'[1]Deals (investment)'!$T:$T,$AW$1)+COUNTIFS('[1]Deals (investment)'!$B:$B,$A358,'[1]Deals (investment)'!$T:$T,$AX$1)+COUNTIFS('[1]Deals (investment)'!$B:$B,$A358,'[1]Deals (investment)'!$T:$T,$AY$1)</f>
        <v>#VALUE!</v>
      </c>
      <c r="AS358" s="17" t="e">
        <f>SUMIFS('[1]Deals (investment)'!$C:$C,'[1]Deals (investment)'!$B:$B,$A358)</f>
        <v>#VALUE!</v>
      </c>
      <c r="AT358" s="17" t="e">
        <f t="shared" si="52"/>
        <v>#VALUE!</v>
      </c>
      <c r="AU358" s="18" t="e">
        <f>COUNTIF('[1]Deals (Exits)'!$B:$B,A358)</f>
        <v>#VALUE!</v>
      </c>
      <c r="AV358" s="17" t="e">
        <f>SUMIFS('[1]Deals (investment)'!$C:$C,'[1]Deals (investment)'!$B:$B,$A358,'[1]Deals (investment)'!$T:$T,AV$1)</f>
        <v>#VALUE!</v>
      </c>
      <c r="AW358" s="17" t="e">
        <f>SUMIFS('[1]Deals (investment)'!$C:$C,'[1]Deals (investment)'!$B:$B,$A358,'[1]Deals (investment)'!$T:$T,AW$1)</f>
        <v>#VALUE!</v>
      </c>
      <c r="AX358" s="17" t="e">
        <f>SUMIFS('[1]Deals (investment)'!$C:$C,'[1]Deals (investment)'!$B:$B,$A358,'[1]Deals (investment)'!$T:$T,AX$1)</f>
        <v>#VALUE!</v>
      </c>
      <c r="AY358" s="17" t="e">
        <f>SUMIFS('[1]Deals (investment)'!$C:$C,'[1]Deals (investment)'!$B:$B,$A358,'[1]Deals (investment)'!$T:$T,AY$1)</f>
        <v>#VALUE!</v>
      </c>
      <c r="AZ358" s="17" t="e">
        <f>SUMIFS('[1]Deals (investment)'!$C:$C,'[1]Deals (investment)'!$B:$B,$A358,'[1]Deals (investment)'!$T:$T,AZ$1)</f>
        <v>#VALUE!</v>
      </c>
      <c r="BA358" s="17" t="e">
        <f>SUMIFS('[1]Deals (investment)'!$C:$C,'[1]Deals (investment)'!$B:$B,$A358,'[1]Deals (investment)'!$T:$T,BA$1)</f>
        <v>#VALUE!</v>
      </c>
      <c r="BB358" s="17" t="e">
        <f>SUMIFS('[1]Deals (investment)'!$C:$C,'[1]Deals (investment)'!$B:$B,$A358,'[1]Deals (investment)'!$T:$T,BB$1)</f>
        <v>#VALUE!</v>
      </c>
      <c r="BC358" s="17" t="e">
        <f>SUMIFS('[1]Deals (Exits)'!$C:$C,'[1]Deals (Exits)'!$B:$B,$A358)</f>
        <v>#VALUE!</v>
      </c>
      <c r="BD358" s="17" t="e">
        <f>SUMIFS('[1]Deals (investment)'!$C:$C,'[1]Deals (investment)'!$B:$B,$A358,'[1]Deals (investment)'!$V:$V,BD$1)</f>
        <v>#VALUE!</v>
      </c>
      <c r="BE358" s="17" t="e">
        <f>SUMIFS('[1]Deals (investment)'!$C:$C,'[1]Deals (investment)'!$B:$B,$A358,'[1]Deals (investment)'!$V:$V,BE$1)</f>
        <v>#VALUE!</v>
      </c>
      <c r="BF358" s="17" t="e">
        <f>SUMIFS('[1]Deals (investment)'!$C:$C,'[1]Deals (investment)'!$B:$B,$A358,'[1]Deals (investment)'!$V:$V,BF$1)</f>
        <v>#VALUE!</v>
      </c>
      <c r="BG358" s="17" t="e">
        <f>SUMIFS('[1]Deals (investment)'!$C:$C,'[1]Deals (investment)'!$B:$B,$A358,'[1]Deals (investment)'!$V:$V,BG$1)</f>
        <v>#VALUE!</v>
      </c>
      <c r="BH358" s="17" t="e">
        <f>SUMIFS('[1]Deals (investment)'!$C:$C,'[1]Deals (investment)'!$B:$B,$A358,'[1]Deals (investment)'!$V:$V,BH$1)</f>
        <v>#VALUE!</v>
      </c>
      <c r="BI358" s="17" t="e">
        <f>SUMIFS('[1]Deals (investment)'!$C:$C,'[1]Deals (investment)'!$B:$B,$A358,'[1]Deals (investment)'!$V:$V,BI$1)</f>
        <v>#VALUE!</v>
      </c>
      <c r="BJ358" s="17" t="e">
        <f>SUMIFS('[1]Deals (investment)'!$C:$C,'[1]Deals (investment)'!$B:$B,$A358,'[1]Deals (investment)'!$V:$V,BJ$1)</f>
        <v>#VALUE!</v>
      </c>
      <c r="BK358" s="17" t="e">
        <f>SUMIFS('[1]Deals (investment)'!$C:$C,'[1]Deals (investment)'!$B:$B,$A358,'[1]Deals (investment)'!$V:$V,BK$1)</f>
        <v>#VALUE!</v>
      </c>
      <c r="BL358" s="17" t="e">
        <f>SUMIFS('[1]Deals (investment)'!$C:$C,'[1]Deals (investment)'!$B:$B,$A358,'[1]Deals (investment)'!$V:$V,BL$1)</f>
        <v>#VALUE!</v>
      </c>
      <c r="BM358" s="17" t="e">
        <f>SUMIFS('[1]Deals (investment)'!$C:$C,'[1]Deals (investment)'!$B:$B,$A358,'[1]Deals (investment)'!$V:$V,BM$1)</f>
        <v>#VALUE!</v>
      </c>
      <c r="BN358" s="15"/>
      <c r="BO358" s="15"/>
      <c r="BP358" s="22"/>
      <c r="BQ358" s="15"/>
      <c r="BR358" s="15"/>
      <c r="BS358" s="15"/>
      <c r="BT358" s="15"/>
      <c r="BU358" s="15"/>
      <c r="BV358" s="15"/>
      <c r="BW358" s="15"/>
      <c r="BX358" s="15"/>
      <c r="BY358" s="15"/>
      <c r="BZ358" s="15"/>
      <c r="CA358" s="15"/>
      <c r="CB358" s="15"/>
      <c r="CC358" s="15"/>
      <c r="CD358" s="15" t="str">
        <f t="shared" si="57"/>
        <v>MosawerMosawer.net is a commercial photography comprehensive that helps photographers and videographers to efficiently manage their workflow.Active</v>
      </c>
      <c r="CE358" s="15"/>
      <c r="CF358" s="15"/>
      <c r="CG358" s="15"/>
      <c r="CH358" s="15"/>
      <c r="CI358" s="15"/>
      <c r="CJ358" s="15"/>
    </row>
    <row r="359" spans="1:117" ht="12.75">
      <c r="A359" s="15" t="s">
        <v>3024</v>
      </c>
      <c r="B359" s="15" t="s">
        <v>3025</v>
      </c>
      <c r="C359" s="15" t="s">
        <v>58</v>
      </c>
      <c r="D359" s="16">
        <v>2018</v>
      </c>
      <c r="E359" s="15" t="s">
        <v>3017</v>
      </c>
      <c r="F359" s="15" t="s">
        <v>199</v>
      </c>
      <c r="G359" s="15" t="s">
        <v>129</v>
      </c>
      <c r="H359" s="15" t="s">
        <v>129</v>
      </c>
      <c r="I359" s="15" t="s">
        <v>129</v>
      </c>
      <c r="J359" s="15"/>
      <c r="K359" s="17" t="e">
        <f t="shared" si="50"/>
        <v>#VALUE!</v>
      </c>
      <c r="L359" s="15"/>
      <c r="M359" s="18" t="e">
        <f t="shared" si="51"/>
        <v>#VALUE!</v>
      </c>
      <c r="N359" s="15"/>
      <c r="O359" s="15"/>
      <c r="P359" s="15"/>
      <c r="Q359" s="15"/>
      <c r="R359" s="15" t="s">
        <v>375</v>
      </c>
      <c r="S359" s="19">
        <v>28000</v>
      </c>
      <c r="T359" s="15" t="s">
        <v>375</v>
      </c>
      <c r="U359" s="17">
        <v>28000</v>
      </c>
      <c r="V359" s="15" t="s">
        <v>3026</v>
      </c>
      <c r="W359" s="15">
        <v>0</v>
      </c>
      <c r="X359" s="15" t="s">
        <v>64</v>
      </c>
      <c r="Y359" s="15" t="s">
        <v>3027</v>
      </c>
      <c r="AB359" s="32">
        <v>43506</v>
      </c>
      <c r="AC359" s="21" t="s">
        <v>3028</v>
      </c>
      <c r="AD359" s="15" t="s">
        <v>199</v>
      </c>
      <c r="AE359" s="15" t="s">
        <v>199</v>
      </c>
      <c r="AF359" s="27" t="s">
        <v>3029</v>
      </c>
      <c r="AG359" s="22">
        <f t="shared" si="38"/>
        <v>0.74193548387096775</v>
      </c>
      <c r="AH359" s="15" t="e">
        <f t="shared" si="48"/>
        <v>#VALUE!</v>
      </c>
      <c r="AI359" s="22" t="str">
        <f>VLOOKUP(A359,'[1]Deals (investment)'!$B$2:$Z$1497,1,FALSE)</f>
        <v>Tombeely</v>
      </c>
      <c r="AJ359" s="22">
        <f>VLOOKUP(A359,'[1]Deals (investment)'!$B$2:$Z$870,15,FALSE)</f>
        <v>1</v>
      </c>
      <c r="AK359" s="17" t="e">
        <f>VLOOKUP(A359,'[1]Deals (Exits)'!B:B,1,FALSE)</f>
        <v>#N/A</v>
      </c>
      <c r="AL359" s="23">
        <f>VLOOKUP(G359,[1]Lookups!$V$3:$Y$197,4,FALSE)</f>
        <v>0</v>
      </c>
      <c r="AM359" s="17" t="str">
        <f>VLOOKUP(X359,[1]Lookups!$B$3:$C$200,2,FALSE)</f>
        <v>E-commerce &amp; Retail</v>
      </c>
      <c r="AN359" s="17" t="str">
        <f>VLOOKUP(R359,[1]Lookups!$H$3:$I$69,2,FALSE)</f>
        <v>2. Seed</v>
      </c>
      <c r="AO359" s="17" t="str">
        <f>VLOOKUP(T359,[1]Lookups!$H$3:$I$69,2,FALSE)</f>
        <v>2. Seed</v>
      </c>
      <c r="AP359" s="17" t="str">
        <f>VLOOKUP(AN359,[1]Lookups!$N$3:$O$11,2,FALSE)</f>
        <v>Early</v>
      </c>
      <c r="AQ359" s="18" t="e">
        <f>COUNTIFS('[1]Deals (investment)'!$B:$B,$A359)</f>
        <v>#VALUE!</v>
      </c>
      <c r="AR359" s="18" t="e">
        <f>COUNTIFS('[1]Deals (investment)'!$B:$B,$A359,'[1]Deals (investment)'!$T:$T,$AW$1)+COUNTIFS('[1]Deals (investment)'!$B:$B,$A359,'[1]Deals (investment)'!$T:$T,$AX$1)+COUNTIFS('[1]Deals (investment)'!$B:$B,$A359,'[1]Deals (investment)'!$T:$T,$AY$1)</f>
        <v>#VALUE!</v>
      </c>
      <c r="AS359" s="17" t="e">
        <f>SUMIFS('[1]Deals (investment)'!$C:$C,'[1]Deals (investment)'!$B:$B,$A359)</f>
        <v>#VALUE!</v>
      </c>
      <c r="AT359" s="17" t="e">
        <f t="shared" si="52"/>
        <v>#VALUE!</v>
      </c>
      <c r="AU359" s="18" t="e">
        <f>COUNTIF('[1]Deals (Exits)'!$B:$B,A359)</f>
        <v>#VALUE!</v>
      </c>
      <c r="AV359" s="17" t="e">
        <f>SUMIFS('[1]Deals (investment)'!$C:$C,'[1]Deals (investment)'!$B:$B,$A359,'[1]Deals (investment)'!$T:$T,AV$1)</f>
        <v>#VALUE!</v>
      </c>
      <c r="AW359" s="17" t="e">
        <f>SUMIFS('[1]Deals (investment)'!$C:$C,'[1]Deals (investment)'!$B:$B,$A359,'[1]Deals (investment)'!$T:$T,AW$1)</f>
        <v>#VALUE!</v>
      </c>
      <c r="AX359" s="17" t="e">
        <f>SUMIFS('[1]Deals (investment)'!$C:$C,'[1]Deals (investment)'!$B:$B,$A359,'[1]Deals (investment)'!$T:$T,AX$1)</f>
        <v>#VALUE!</v>
      </c>
      <c r="AY359" s="17" t="e">
        <f>SUMIFS('[1]Deals (investment)'!$C:$C,'[1]Deals (investment)'!$B:$B,$A359,'[1]Deals (investment)'!$T:$T,AY$1)</f>
        <v>#VALUE!</v>
      </c>
      <c r="AZ359" s="17" t="e">
        <f>SUMIFS('[1]Deals (investment)'!$C:$C,'[1]Deals (investment)'!$B:$B,$A359,'[1]Deals (investment)'!$T:$T,AZ$1)</f>
        <v>#VALUE!</v>
      </c>
      <c r="BA359" s="17" t="e">
        <f>SUMIFS('[1]Deals (investment)'!$C:$C,'[1]Deals (investment)'!$B:$B,$A359,'[1]Deals (investment)'!$T:$T,BA$1)</f>
        <v>#VALUE!</v>
      </c>
      <c r="BB359" s="17" t="e">
        <f>SUMIFS('[1]Deals (investment)'!$C:$C,'[1]Deals (investment)'!$B:$B,$A359,'[1]Deals (investment)'!$T:$T,BB$1)</f>
        <v>#VALUE!</v>
      </c>
      <c r="BC359" s="17" t="e">
        <f>SUMIFS('[1]Deals (Exits)'!$C:$C,'[1]Deals (Exits)'!$B:$B,$A359)</f>
        <v>#VALUE!</v>
      </c>
      <c r="BD359" s="17" t="e">
        <f>SUMIFS('[1]Deals (investment)'!$C:$C,'[1]Deals (investment)'!$B:$B,$A359,'[1]Deals (investment)'!$V:$V,BD$1)</f>
        <v>#VALUE!</v>
      </c>
      <c r="BE359" s="17" t="e">
        <f>SUMIFS('[1]Deals (investment)'!$C:$C,'[1]Deals (investment)'!$B:$B,$A359,'[1]Deals (investment)'!$V:$V,BE$1)</f>
        <v>#VALUE!</v>
      </c>
      <c r="BF359" s="17" t="e">
        <f>SUMIFS('[1]Deals (investment)'!$C:$C,'[1]Deals (investment)'!$B:$B,$A359,'[1]Deals (investment)'!$V:$V,BF$1)</f>
        <v>#VALUE!</v>
      </c>
      <c r="BG359" s="17" t="e">
        <f>SUMIFS('[1]Deals (investment)'!$C:$C,'[1]Deals (investment)'!$B:$B,$A359,'[1]Deals (investment)'!$V:$V,BG$1)</f>
        <v>#VALUE!</v>
      </c>
      <c r="BH359" s="17" t="e">
        <f>SUMIFS('[1]Deals (investment)'!$C:$C,'[1]Deals (investment)'!$B:$B,$A359,'[1]Deals (investment)'!$V:$V,BH$1)</f>
        <v>#VALUE!</v>
      </c>
      <c r="BI359" s="17" t="e">
        <f>SUMIFS('[1]Deals (investment)'!$C:$C,'[1]Deals (investment)'!$B:$B,$A359,'[1]Deals (investment)'!$V:$V,BI$1)</f>
        <v>#VALUE!</v>
      </c>
      <c r="BJ359" s="17" t="e">
        <f>SUMIFS('[1]Deals (investment)'!$C:$C,'[1]Deals (investment)'!$B:$B,$A359,'[1]Deals (investment)'!$V:$V,BJ$1)</f>
        <v>#VALUE!</v>
      </c>
      <c r="BK359" s="17" t="e">
        <f>SUMIFS('[1]Deals (investment)'!$C:$C,'[1]Deals (investment)'!$B:$B,$A359,'[1]Deals (investment)'!$V:$V,BK$1)</f>
        <v>#VALUE!</v>
      </c>
      <c r="BL359" s="17" t="e">
        <f>SUMIFS('[1]Deals (investment)'!$C:$C,'[1]Deals (investment)'!$B:$B,$A359,'[1]Deals (investment)'!$V:$V,BL$1)</f>
        <v>#VALUE!</v>
      </c>
      <c r="BM359" s="17" t="e">
        <f>SUMIFS('[1]Deals (investment)'!$C:$C,'[1]Deals (investment)'!$B:$B,$A359,'[1]Deals (investment)'!$V:$V,BM$1)</f>
        <v>#VALUE!</v>
      </c>
      <c r="BN359" s="15"/>
      <c r="BO359" s="15"/>
      <c r="BP359" s="22"/>
      <c r="BQ359" s="15"/>
      <c r="BR359" s="15"/>
      <c r="BS359" s="15"/>
      <c r="BT359" s="15"/>
      <c r="BU359" s="15"/>
      <c r="BV359" s="15"/>
      <c r="BW359" s="15"/>
      <c r="BX359" s="15"/>
      <c r="BY359" s="15"/>
      <c r="BZ359" s="15"/>
      <c r="CA359" s="15"/>
      <c r="CB359" s="15"/>
      <c r="CC359" s="15"/>
      <c r="CD359" s="15" t="str">
        <f t="shared" si="57"/>
        <v>TombeelyTombeely.com platform is made to connect auto parts merchants with the customers to reduce the aftermarket car parts shopping hasstle, as well as providing huge varieties to customers with installation options through a network of srevice centers and mechanics with warranty. It also provides on-site maintenance.Active</v>
      </c>
      <c r="CE359" s="15"/>
      <c r="CF359" s="15"/>
      <c r="CG359" s="15"/>
      <c r="CH359" s="15"/>
      <c r="CI359" s="15"/>
      <c r="CJ359" s="15"/>
    </row>
    <row r="360" spans="1:117" ht="12.75">
      <c r="A360" s="15" t="s">
        <v>3030</v>
      </c>
      <c r="B360" s="15" t="s">
        <v>3031</v>
      </c>
      <c r="C360" s="15" t="s">
        <v>58</v>
      </c>
      <c r="D360" s="16">
        <v>2017</v>
      </c>
      <c r="E360" s="15" t="s">
        <v>128</v>
      </c>
      <c r="F360" s="15"/>
      <c r="G360" s="15" t="s">
        <v>129</v>
      </c>
      <c r="H360" s="15" t="s">
        <v>129</v>
      </c>
      <c r="I360" s="15" t="s">
        <v>129</v>
      </c>
      <c r="J360" s="15"/>
      <c r="K360" s="17" t="e">
        <f t="shared" si="50"/>
        <v>#VALUE!</v>
      </c>
      <c r="L360" s="15"/>
      <c r="M360" s="18" t="e">
        <f t="shared" si="51"/>
        <v>#VALUE!</v>
      </c>
      <c r="N360" s="15"/>
      <c r="O360" s="15"/>
      <c r="P360" s="15"/>
      <c r="Q360" s="15"/>
      <c r="R360" s="15" t="s">
        <v>375</v>
      </c>
      <c r="S360" s="19">
        <v>28000</v>
      </c>
      <c r="T360" s="15" t="s">
        <v>375</v>
      </c>
      <c r="U360" s="17">
        <v>28000</v>
      </c>
      <c r="V360" s="15" t="s">
        <v>3032</v>
      </c>
      <c r="W360" s="15"/>
      <c r="X360" s="15" t="s">
        <v>134</v>
      </c>
      <c r="Y360" s="15" t="s">
        <v>3033</v>
      </c>
      <c r="AB360" s="32">
        <v>43506</v>
      </c>
      <c r="AC360" s="21" t="s">
        <v>3034</v>
      </c>
      <c r="AD360" s="15"/>
      <c r="AE360" s="21" t="s">
        <v>3035</v>
      </c>
      <c r="AF360" s="21" t="s">
        <v>3036</v>
      </c>
      <c r="AG360" s="22">
        <f t="shared" si="38"/>
        <v>0.64516129032258063</v>
      </c>
      <c r="AH360" s="15" t="e">
        <f t="shared" si="48"/>
        <v>#VALUE!</v>
      </c>
      <c r="AI360" s="22" t="str">
        <f>VLOOKUP(A360,'[1]Deals (investment)'!$B$2:$Z$1497,1,FALSE)</f>
        <v>Transpooler</v>
      </c>
      <c r="AJ360" s="22">
        <f>VLOOKUP(A360,'[1]Deals (investment)'!$B$2:$Z$870,15,FALSE)</f>
        <v>1</v>
      </c>
      <c r="AK360" s="17" t="e">
        <f>VLOOKUP(A360,'[1]Deals (Exits)'!B:B,1,FALSE)</f>
        <v>#N/A</v>
      </c>
      <c r="AL360" s="23">
        <f>VLOOKUP(G360,[1]Lookups!$V$3:$Y$197,4,FALSE)</f>
        <v>0</v>
      </c>
      <c r="AM360" s="17" t="str">
        <f>VLOOKUP(X360,[1]Lookups!$B$3:$C$200,2,FALSE)</f>
        <v>Transport &amp; Logistics</v>
      </c>
      <c r="AN360" s="17" t="str">
        <f>VLOOKUP(R360,[1]Lookups!$H$3:$I$69,2,FALSE)</f>
        <v>2. Seed</v>
      </c>
      <c r="AO360" s="17" t="str">
        <f>VLOOKUP(T360,[1]Lookups!$H$3:$I$69,2,FALSE)</f>
        <v>2. Seed</v>
      </c>
      <c r="AP360" s="17" t="str">
        <f>VLOOKUP(AN360,[1]Lookups!$N$3:$O$11,2,FALSE)</f>
        <v>Early</v>
      </c>
      <c r="AQ360" s="18" t="e">
        <f>COUNTIFS('[1]Deals (investment)'!$B:$B,$A360)</f>
        <v>#VALUE!</v>
      </c>
      <c r="AR360" s="18" t="e">
        <f>COUNTIFS('[1]Deals (investment)'!$B:$B,$A360,'[1]Deals (investment)'!$T:$T,$AW$1)+COUNTIFS('[1]Deals (investment)'!$B:$B,$A360,'[1]Deals (investment)'!$T:$T,$AX$1)+COUNTIFS('[1]Deals (investment)'!$B:$B,$A360,'[1]Deals (investment)'!$T:$T,$AY$1)</f>
        <v>#VALUE!</v>
      </c>
      <c r="AS360" s="17" t="e">
        <f>SUMIFS('[1]Deals (investment)'!$C:$C,'[1]Deals (investment)'!$B:$B,$A360)</f>
        <v>#VALUE!</v>
      </c>
      <c r="AT360" s="17" t="e">
        <f t="shared" si="52"/>
        <v>#VALUE!</v>
      </c>
      <c r="AU360" s="18" t="e">
        <f>COUNTIF('[1]Deals (Exits)'!$B:$B,A360)</f>
        <v>#VALUE!</v>
      </c>
      <c r="AV360" s="17" t="e">
        <f>SUMIFS('[1]Deals (investment)'!$C:$C,'[1]Deals (investment)'!$B:$B,$A360,'[1]Deals (investment)'!$T:$T,AV$1)</f>
        <v>#VALUE!</v>
      </c>
      <c r="AW360" s="17" t="e">
        <f>SUMIFS('[1]Deals (investment)'!$C:$C,'[1]Deals (investment)'!$B:$B,$A360,'[1]Deals (investment)'!$T:$T,AW$1)</f>
        <v>#VALUE!</v>
      </c>
      <c r="AX360" s="17" t="e">
        <f>SUMIFS('[1]Deals (investment)'!$C:$C,'[1]Deals (investment)'!$B:$B,$A360,'[1]Deals (investment)'!$T:$T,AX$1)</f>
        <v>#VALUE!</v>
      </c>
      <c r="AY360" s="17" t="e">
        <f>SUMIFS('[1]Deals (investment)'!$C:$C,'[1]Deals (investment)'!$B:$B,$A360,'[1]Deals (investment)'!$T:$T,AY$1)</f>
        <v>#VALUE!</v>
      </c>
      <c r="AZ360" s="17" t="e">
        <f>SUMIFS('[1]Deals (investment)'!$C:$C,'[1]Deals (investment)'!$B:$B,$A360,'[1]Deals (investment)'!$T:$T,AZ$1)</f>
        <v>#VALUE!</v>
      </c>
      <c r="BA360" s="17" t="e">
        <f>SUMIFS('[1]Deals (investment)'!$C:$C,'[1]Deals (investment)'!$B:$B,$A360,'[1]Deals (investment)'!$T:$T,BA$1)</f>
        <v>#VALUE!</v>
      </c>
      <c r="BB360" s="17" t="e">
        <f>SUMIFS('[1]Deals (investment)'!$C:$C,'[1]Deals (investment)'!$B:$B,$A360,'[1]Deals (investment)'!$T:$T,BB$1)</f>
        <v>#VALUE!</v>
      </c>
      <c r="BC360" s="17" t="e">
        <f>SUMIFS('[1]Deals (Exits)'!$C:$C,'[1]Deals (Exits)'!$B:$B,$A360)</f>
        <v>#VALUE!</v>
      </c>
      <c r="BD360" s="17" t="e">
        <f>SUMIFS('[1]Deals (investment)'!$C:$C,'[1]Deals (investment)'!$B:$B,$A360,'[1]Deals (investment)'!$V:$V,BD$1)</f>
        <v>#VALUE!</v>
      </c>
      <c r="BE360" s="17" t="e">
        <f>SUMIFS('[1]Deals (investment)'!$C:$C,'[1]Deals (investment)'!$B:$B,$A360,'[1]Deals (investment)'!$V:$V,BE$1)</f>
        <v>#VALUE!</v>
      </c>
      <c r="BF360" s="17" t="e">
        <f>SUMIFS('[1]Deals (investment)'!$C:$C,'[1]Deals (investment)'!$B:$B,$A360,'[1]Deals (investment)'!$V:$V,BF$1)</f>
        <v>#VALUE!</v>
      </c>
      <c r="BG360" s="17" t="e">
        <f>SUMIFS('[1]Deals (investment)'!$C:$C,'[1]Deals (investment)'!$B:$B,$A360,'[1]Deals (investment)'!$V:$V,BG$1)</f>
        <v>#VALUE!</v>
      </c>
      <c r="BH360" s="17" t="e">
        <f>SUMIFS('[1]Deals (investment)'!$C:$C,'[1]Deals (investment)'!$B:$B,$A360,'[1]Deals (investment)'!$V:$V,BH$1)</f>
        <v>#VALUE!</v>
      </c>
      <c r="BI360" s="17" t="e">
        <f>SUMIFS('[1]Deals (investment)'!$C:$C,'[1]Deals (investment)'!$B:$B,$A360,'[1]Deals (investment)'!$V:$V,BI$1)</f>
        <v>#VALUE!</v>
      </c>
      <c r="BJ360" s="17" t="e">
        <f>SUMIFS('[1]Deals (investment)'!$C:$C,'[1]Deals (investment)'!$B:$B,$A360,'[1]Deals (investment)'!$V:$V,BJ$1)</f>
        <v>#VALUE!</v>
      </c>
      <c r="BK360" s="17" t="e">
        <f>SUMIFS('[1]Deals (investment)'!$C:$C,'[1]Deals (investment)'!$B:$B,$A360,'[1]Deals (investment)'!$V:$V,BK$1)</f>
        <v>#VALUE!</v>
      </c>
      <c r="BL360" s="17" t="e">
        <f>SUMIFS('[1]Deals (investment)'!$C:$C,'[1]Deals (investment)'!$B:$B,$A360,'[1]Deals (investment)'!$V:$V,BL$1)</f>
        <v>#VALUE!</v>
      </c>
      <c r="BM360" s="17" t="e">
        <f>SUMIFS('[1]Deals (investment)'!$C:$C,'[1]Deals (investment)'!$B:$B,$A360,'[1]Deals (investment)'!$V:$V,BM$1)</f>
        <v>#VALUE!</v>
      </c>
      <c r="BN360" s="15"/>
      <c r="BO360" s="15"/>
      <c r="BP360" s="22"/>
      <c r="BQ360" s="15"/>
      <c r="BR360" s="15"/>
      <c r="BS360" s="15"/>
      <c r="BT360" s="15"/>
      <c r="BU360" s="15"/>
      <c r="BV360" s="15"/>
      <c r="BW360" s="15"/>
      <c r="BX360" s="15"/>
      <c r="BY360" s="15"/>
      <c r="BZ360" s="15"/>
      <c r="CA360" s="15"/>
      <c r="CB360" s="15"/>
      <c r="CC360" s="15"/>
      <c r="CD360" s="15" t="str">
        <f t="shared" si="57"/>
        <v>TranspoolerTranspooler App helps the schools &amp; parents to track the school bus and receive the important notifications. It is an innovative school bus tracker without installing GPS devices! Ready Web and Mobile APPs for your school, try for FREE and NO credit card requiredActive</v>
      </c>
      <c r="CE360" s="15"/>
      <c r="CF360" s="15"/>
      <c r="CG360" s="15"/>
      <c r="CH360" s="15"/>
      <c r="CI360" s="15"/>
      <c r="CJ360" s="15"/>
    </row>
    <row r="361" spans="1:117" ht="12.75">
      <c r="A361" s="15" t="s">
        <v>3037</v>
      </c>
      <c r="B361" s="15" t="s">
        <v>3038</v>
      </c>
      <c r="C361" s="15" t="s">
        <v>58</v>
      </c>
      <c r="D361" s="16">
        <v>2018</v>
      </c>
      <c r="E361" s="15" t="s">
        <v>1893</v>
      </c>
      <c r="F361" s="15" t="s">
        <v>199</v>
      </c>
      <c r="G361" s="15" t="s">
        <v>129</v>
      </c>
      <c r="H361" s="15" t="s">
        <v>129</v>
      </c>
      <c r="I361" s="15" t="s">
        <v>129</v>
      </c>
      <c r="J361" s="15"/>
      <c r="K361" s="17" t="e">
        <f t="shared" si="50"/>
        <v>#VALUE!</v>
      </c>
      <c r="L361" s="15"/>
      <c r="M361" s="18" t="e">
        <f t="shared" si="51"/>
        <v>#VALUE!</v>
      </c>
      <c r="N361" s="15"/>
      <c r="O361" s="15"/>
      <c r="P361" s="15"/>
      <c r="Q361" s="15"/>
      <c r="R361" s="15" t="s">
        <v>375</v>
      </c>
      <c r="S361" s="19">
        <v>28000</v>
      </c>
      <c r="T361" s="15" t="s">
        <v>375</v>
      </c>
      <c r="U361" s="17">
        <v>28000</v>
      </c>
      <c r="V361" s="15" t="s">
        <v>3039</v>
      </c>
      <c r="W361" s="15">
        <v>0</v>
      </c>
      <c r="X361" s="15" t="s">
        <v>134</v>
      </c>
      <c r="Y361" s="15" t="s">
        <v>3040</v>
      </c>
      <c r="AB361" s="32">
        <v>43506</v>
      </c>
      <c r="AC361" s="21" t="s">
        <v>3041</v>
      </c>
      <c r="AD361" s="21" t="s">
        <v>3042</v>
      </c>
      <c r="AE361" s="21" t="s">
        <v>3043</v>
      </c>
      <c r="AF361" s="21" t="s">
        <v>3044</v>
      </c>
      <c r="AG361" s="22">
        <f t="shared" si="38"/>
        <v>0.74193548387096775</v>
      </c>
      <c r="AH361" s="15" t="str">
        <f t="shared" si="48"/>
        <v/>
      </c>
      <c r="AI361" s="22" t="str">
        <f>VLOOKUP(A361,'[1]Deals (investment)'!$B$2:$Z$1497,1,FALSE)</f>
        <v>Wasel</v>
      </c>
      <c r="AJ361" s="22">
        <f>VLOOKUP(A361,'[1]Deals (investment)'!$B$2:$Z$870,15,FALSE)</f>
        <v>1</v>
      </c>
      <c r="AK361" s="17" t="e">
        <f>VLOOKUP(A361,'[1]Deals (Exits)'!B:B,1,FALSE)</f>
        <v>#N/A</v>
      </c>
      <c r="AL361" s="23">
        <f>VLOOKUP(G361,[1]Lookups!$V$3:$Y$197,4,FALSE)</f>
        <v>0</v>
      </c>
      <c r="AM361" s="17" t="str">
        <f>VLOOKUP(X361,[1]Lookups!$B$3:$C$200,2,FALSE)</f>
        <v>Transport &amp; Logistics</v>
      </c>
      <c r="AN361" s="17" t="str">
        <f>VLOOKUP(R361,[1]Lookups!$H$3:$I$69,2,FALSE)</f>
        <v>2. Seed</v>
      </c>
      <c r="AO361" s="17" t="str">
        <f>VLOOKUP(T361,[1]Lookups!$H$3:$I$69,2,FALSE)</f>
        <v>2. Seed</v>
      </c>
      <c r="AP361" s="17" t="str">
        <f>VLOOKUP(AN361,[1]Lookups!$N$3:$O$11,2,FALSE)</f>
        <v>Early</v>
      </c>
      <c r="AQ361" s="18" t="e">
        <f>COUNTIFS('[1]Deals (investment)'!$B:$B,$A361)</f>
        <v>#VALUE!</v>
      </c>
      <c r="AR361" s="18" t="e">
        <f>COUNTIFS('[1]Deals (investment)'!$B:$B,$A361,'[1]Deals (investment)'!$T:$T,$AW$1)+COUNTIFS('[1]Deals (investment)'!$B:$B,$A361,'[1]Deals (investment)'!$T:$T,$AX$1)+COUNTIFS('[1]Deals (investment)'!$B:$B,$A361,'[1]Deals (investment)'!$T:$T,$AY$1)</f>
        <v>#VALUE!</v>
      </c>
      <c r="AS361" s="17" t="e">
        <f>SUMIFS('[1]Deals (investment)'!$C:$C,'[1]Deals (investment)'!$B:$B,$A361)</f>
        <v>#VALUE!</v>
      </c>
      <c r="AT361" s="17" t="e">
        <f t="shared" si="52"/>
        <v>#VALUE!</v>
      </c>
      <c r="AU361" s="18" t="e">
        <f>COUNTIF('[1]Deals (Exits)'!$B:$B,A361)</f>
        <v>#VALUE!</v>
      </c>
      <c r="AV361" s="17" t="e">
        <f>SUMIFS('[1]Deals (investment)'!$C:$C,'[1]Deals (investment)'!$B:$B,$A361,'[1]Deals (investment)'!$T:$T,AV$1)</f>
        <v>#VALUE!</v>
      </c>
      <c r="AW361" s="17" t="e">
        <f>SUMIFS('[1]Deals (investment)'!$C:$C,'[1]Deals (investment)'!$B:$B,$A361,'[1]Deals (investment)'!$T:$T,AW$1)</f>
        <v>#VALUE!</v>
      </c>
      <c r="AX361" s="17" t="e">
        <f>SUMIFS('[1]Deals (investment)'!$C:$C,'[1]Deals (investment)'!$B:$B,$A361,'[1]Deals (investment)'!$T:$T,AX$1)</f>
        <v>#VALUE!</v>
      </c>
      <c r="AY361" s="17" t="e">
        <f>SUMIFS('[1]Deals (investment)'!$C:$C,'[1]Deals (investment)'!$B:$B,$A361,'[1]Deals (investment)'!$T:$T,AY$1)</f>
        <v>#VALUE!</v>
      </c>
      <c r="AZ361" s="17" t="e">
        <f>SUMIFS('[1]Deals (investment)'!$C:$C,'[1]Deals (investment)'!$B:$B,$A361,'[1]Deals (investment)'!$T:$T,AZ$1)</f>
        <v>#VALUE!</v>
      </c>
      <c r="BA361" s="17" t="e">
        <f>SUMIFS('[1]Deals (investment)'!$C:$C,'[1]Deals (investment)'!$B:$B,$A361,'[1]Deals (investment)'!$T:$T,BA$1)</f>
        <v>#VALUE!</v>
      </c>
      <c r="BB361" s="17" t="e">
        <f>SUMIFS('[1]Deals (investment)'!$C:$C,'[1]Deals (investment)'!$B:$B,$A361,'[1]Deals (investment)'!$T:$T,BB$1)</f>
        <v>#VALUE!</v>
      </c>
      <c r="BC361" s="17" t="e">
        <f>SUMIFS('[1]Deals (Exits)'!$C:$C,'[1]Deals (Exits)'!$B:$B,$A361)</f>
        <v>#VALUE!</v>
      </c>
      <c r="BD361" s="17" t="e">
        <f>SUMIFS('[1]Deals (investment)'!$C:$C,'[1]Deals (investment)'!$B:$B,$A361,'[1]Deals (investment)'!$V:$V,BD$1)</f>
        <v>#VALUE!</v>
      </c>
      <c r="BE361" s="17" t="e">
        <f>SUMIFS('[1]Deals (investment)'!$C:$C,'[1]Deals (investment)'!$B:$B,$A361,'[1]Deals (investment)'!$V:$V,BE$1)</f>
        <v>#VALUE!</v>
      </c>
      <c r="BF361" s="17" t="e">
        <f>SUMIFS('[1]Deals (investment)'!$C:$C,'[1]Deals (investment)'!$B:$B,$A361,'[1]Deals (investment)'!$V:$V,BF$1)</f>
        <v>#VALUE!</v>
      </c>
      <c r="BG361" s="17" t="e">
        <f>SUMIFS('[1]Deals (investment)'!$C:$C,'[1]Deals (investment)'!$B:$B,$A361,'[1]Deals (investment)'!$V:$V,BG$1)</f>
        <v>#VALUE!</v>
      </c>
      <c r="BH361" s="17" t="e">
        <f>SUMIFS('[1]Deals (investment)'!$C:$C,'[1]Deals (investment)'!$B:$B,$A361,'[1]Deals (investment)'!$V:$V,BH$1)</f>
        <v>#VALUE!</v>
      </c>
      <c r="BI361" s="17" t="e">
        <f>SUMIFS('[1]Deals (investment)'!$C:$C,'[1]Deals (investment)'!$B:$B,$A361,'[1]Deals (investment)'!$V:$V,BI$1)</f>
        <v>#VALUE!</v>
      </c>
      <c r="BJ361" s="17" t="e">
        <f>SUMIFS('[1]Deals (investment)'!$C:$C,'[1]Deals (investment)'!$B:$B,$A361,'[1]Deals (investment)'!$V:$V,BJ$1)</f>
        <v>#VALUE!</v>
      </c>
      <c r="BK361" s="17" t="e">
        <f>SUMIFS('[1]Deals (investment)'!$C:$C,'[1]Deals (investment)'!$B:$B,$A361,'[1]Deals (investment)'!$V:$V,BK$1)</f>
        <v>#VALUE!</v>
      </c>
      <c r="BL361" s="17" t="e">
        <f>SUMIFS('[1]Deals (investment)'!$C:$C,'[1]Deals (investment)'!$B:$B,$A361,'[1]Deals (investment)'!$V:$V,BL$1)</f>
        <v>#VALUE!</v>
      </c>
      <c r="BM361" s="17" t="e">
        <f>SUMIFS('[1]Deals (investment)'!$C:$C,'[1]Deals (investment)'!$B:$B,$A361,'[1]Deals (investment)'!$V:$V,BM$1)</f>
        <v>#VALUE!</v>
      </c>
      <c r="BN361" s="15"/>
      <c r="BO361" s="15"/>
      <c r="BP361" s="22"/>
      <c r="BQ361" s="15"/>
      <c r="BR361" s="15"/>
      <c r="BS361" s="15"/>
      <c r="BT361" s="15"/>
      <c r="BU361" s="15"/>
      <c r="BV361" s="15"/>
      <c r="BW361" s="15"/>
      <c r="BX361" s="15"/>
      <c r="BY361" s="15"/>
      <c r="BZ361" s="15"/>
      <c r="CA361" s="15"/>
      <c r="CB361" s="15"/>
      <c r="CC361" s="15"/>
      <c r="CD361" s="15" t="str">
        <f t="shared" si="57"/>
        <v>WaselWasel is a Cairo-based transportation startup offering people inter-city trips in regular cars. The startup has fixed routes on fixed times and allows people to book a seat on these trips using their websiteActive</v>
      </c>
      <c r="CE361" s="15"/>
      <c r="CF361" s="15"/>
      <c r="CG361" s="15"/>
      <c r="CH361" s="15"/>
      <c r="CI361" s="15"/>
      <c r="CJ361" s="15"/>
    </row>
    <row r="362" spans="1:117" ht="12.75">
      <c r="A362" s="15" t="s">
        <v>3045</v>
      </c>
      <c r="B362" s="15" t="s">
        <v>3046</v>
      </c>
      <c r="C362" s="15" t="s">
        <v>58</v>
      </c>
      <c r="D362" s="16">
        <v>2017</v>
      </c>
      <c r="E362" s="15" t="s">
        <v>128</v>
      </c>
      <c r="F362" s="15"/>
      <c r="G362" s="15" t="s">
        <v>129</v>
      </c>
      <c r="H362" s="15" t="s">
        <v>129</v>
      </c>
      <c r="I362" s="15" t="s">
        <v>129</v>
      </c>
      <c r="J362" s="15"/>
      <c r="K362" s="17" t="e">
        <f t="shared" si="50"/>
        <v>#VALUE!</v>
      </c>
      <c r="L362" s="15"/>
      <c r="M362" s="18" t="e">
        <f t="shared" si="51"/>
        <v>#VALUE!</v>
      </c>
      <c r="N362" s="15"/>
      <c r="O362" s="15"/>
      <c r="P362" s="15"/>
      <c r="Q362" s="15"/>
      <c r="R362" s="15" t="s">
        <v>375</v>
      </c>
      <c r="S362" s="19">
        <v>28000</v>
      </c>
      <c r="T362" s="15" t="s">
        <v>375</v>
      </c>
      <c r="U362" s="17">
        <v>28000</v>
      </c>
      <c r="V362" s="15" t="s">
        <v>3047</v>
      </c>
      <c r="W362" s="15"/>
      <c r="X362" s="15" t="s">
        <v>64</v>
      </c>
      <c r="Y362" s="15" t="s">
        <v>3048</v>
      </c>
      <c r="AB362" s="32">
        <v>43506</v>
      </c>
      <c r="AC362" s="21" t="s">
        <v>3049</v>
      </c>
      <c r="AD362" s="21" t="s">
        <v>3050</v>
      </c>
      <c r="AE362" s="21" t="s">
        <v>3051</v>
      </c>
      <c r="AF362" s="21" t="s">
        <v>3052</v>
      </c>
      <c r="AG362" s="22">
        <f t="shared" si="38"/>
        <v>0.67741935483870963</v>
      </c>
      <c r="AH362" s="15" t="e">
        <f t="shared" si="48"/>
        <v>#VALUE!</v>
      </c>
      <c r="AI362" s="22" t="str">
        <f>VLOOKUP(A362,'[1]Deals (investment)'!$B$2:$Z$1497,1,FALSE)</f>
        <v>Weelo</v>
      </c>
      <c r="AJ362" s="22">
        <f>VLOOKUP(A362,'[1]Deals (investment)'!$B$2:$Z$870,15,FALSE)</f>
        <v>1</v>
      </c>
      <c r="AK362" s="17" t="e">
        <f>VLOOKUP(A362,'[1]Deals (Exits)'!B:B,1,FALSE)</f>
        <v>#N/A</v>
      </c>
      <c r="AL362" s="23">
        <f>VLOOKUP(G362,[1]Lookups!$V$3:$Y$197,4,FALSE)</f>
        <v>0</v>
      </c>
      <c r="AM362" s="17" t="str">
        <f>VLOOKUP(X362,[1]Lookups!$B$3:$C$200,2,FALSE)</f>
        <v>E-commerce &amp; Retail</v>
      </c>
      <c r="AN362" s="17" t="str">
        <f>VLOOKUP(R362,[1]Lookups!$H$3:$I$69,2,FALSE)</f>
        <v>2. Seed</v>
      </c>
      <c r="AO362" s="17" t="str">
        <f>VLOOKUP(T362,[1]Lookups!$H$3:$I$69,2,FALSE)</f>
        <v>2. Seed</v>
      </c>
      <c r="AP362" s="17" t="str">
        <f>VLOOKUP(AN362,[1]Lookups!$N$3:$O$11,2,FALSE)</f>
        <v>Early</v>
      </c>
      <c r="AQ362" s="18" t="e">
        <f>COUNTIFS('[1]Deals (investment)'!$B:$B,$A362)</f>
        <v>#VALUE!</v>
      </c>
      <c r="AR362" s="18" t="e">
        <f>COUNTIFS('[1]Deals (investment)'!$B:$B,$A362,'[1]Deals (investment)'!$T:$T,$AW$1)+COUNTIFS('[1]Deals (investment)'!$B:$B,$A362,'[1]Deals (investment)'!$T:$T,$AX$1)+COUNTIFS('[1]Deals (investment)'!$B:$B,$A362,'[1]Deals (investment)'!$T:$T,$AY$1)</f>
        <v>#VALUE!</v>
      </c>
      <c r="AS362" s="17" t="e">
        <f>SUMIFS('[1]Deals (investment)'!$C:$C,'[1]Deals (investment)'!$B:$B,$A362)</f>
        <v>#VALUE!</v>
      </c>
      <c r="AT362" s="17" t="e">
        <f t="shared" si="52"/>
        <v>#VALUE!</v>
      </c>
      <c r="AU362" s="18" t="e">
        <f>COUNTIF('[1]Deals (Exits)'!$B:$B,A362)</f>
        <v>#VALUE!</v>
      </c>
      <c r="AV362" s="17" t="e">
        <f>SUMIFS('[1]Deals (investment)'!$C:$C,'[1]Deals (investment)'!$B:$B,$A362,'[1]Deals (investment)'!$T:$T,AV$1)</f>
        <v>#VALUE!</v>
      </c>
      <c r="AW362" s="17" t="e">
        <f>SUMIFS('[1]Deals (investment)'!$C:$C,'[1]Deals (investment)'!$B:$B,$A362,'[1]Deals (investment)'!$T:$T,AW$1)</f>
        <v>#VALUE!</v>
      </c>
      <c r="AX362" s="17" t="e">
        <f>SUMIFS('[1]Deals (investment)'!$C:$C,'[1]Deals (investment)'!$B:$B,$A362,'[1]Deals (investment)'!$T:$T,AX$1)</f>
        <v>#VALUE!</v>
      </c>
      <c r="AY362" s="17" t="e">
        <f>SUMIFS('[1]Deals (investment)'!$C:$C,'[1]Deals (investment)'!$B:$B,$A362,'[1]Deals (investment)'!$T:$T,AY$1)</f>
        <v>#VALUE!</v>
      </c>
      <c r="AZ362" s="17" t="e">
        <f>SUMIFS('[1]Deals (investment)'!$C:$C,'[1]Deals (investment)'!$B:$B,$A362,'[1]Deals (investment)'!$T:$T,AZ$1)</f>
        <v>#VALUE!</v>
      </c>
      <c r="BA362" s="17" t="e">
        <f>SUMIFS('[1]Deals (investment)'!$C:$C,'[1]Deals (investment)'!$B:$B,$A362,'[1]Deals (investment)'!$T:$T,BA$1)</f>
        <v>#VALUE!</v>
      </c>
      <c r="BB362" s="17" t="e">
        <f>SUMIFS('[1]Deals (investment)'!$C:$C,'[1]Deals (investment)'!$B:$B,$A362,'[1]Deals (investment)'!$T:$T,BB$1)</f>
        <v>#VALUE!</v>
      </c>
      <c r="BC362" s="17" t="e">
        <f>SUMIFS('[1]Deals (Exits)'!$C:$C,'[1]Deals (Exits)'!$B:$B,$A362)</f>
        <v>#VALUE!</v>
      </c>
      <c r="BD362" s="17" t="e">
        <f>SUMIFS('[1]Deals (investment)'!$C:$C,'[1]Deals (investment)'!$B:$B,$A362,'[1]Deals (investment)'!$V:$V,BD$1)</f>
        <v>#VALUE!</v>
      </c>
      <c r="BE362" s="17" t="e">
        <f>SUMIFS('[1]Deals (investment)'!$C:$C,'[1]Deals (investment)'!$B:$B,$A362,'[1]Deals (investment)'!$V:$V,BE$1)</f>
        <v>#VALUE!</v>
      </c>
      <c r="BF362" s="17" t="e">
        <f>SUMIFS('[1]Deals (investment)'!$C:$C,'[1]Deals (investment)'!$B:$B,$A362,'[1]Deals (investment)'!$V:$V,BF$1)</f>
        <v>#VALUE!</v>
      </c>
      <c r="BG362" s="17" t="e">
        <f>SUMIFS('[1]Deals (investment)'!$C:$C,'[1]Deals (investment)'!$B:$B,$A362,'[1]Deals (investment)'!$V:$V,BG$1)</f>
        <v>#VALUE!</v>
      </c>
      <c r="BH362" s="17" t="e">
        <f>SUMIFS('[1]Deals (investment)'!$C:$C,'[1]Deals (investment)'!$B:$B,$A362,'[1]Deals (investment)'!$V:$V,BH$1)</f>
        <v>#VALUE!</v>
      </c>
      <c r="BI362" s="17" t="e">
        <f>SUMIFS('[1]Deals (investment)'!$C:$C,'[1]Deals (investment)'!$B:$B,$A362,'[1]Deals (investment)'!$V:$V,BI$1)</f>
        <v>#VALUE!</v>
      </c>
      <c r="BJ362" s="17" t="e">
        <f>SUMIFS('[1]Deals (investment)'!$C:$C,'[1]Deals (investment)'!$B:$B,$A362,'[1]Deals (investment)'!$V:$V,BJ$1)</f>
        <v>#VALUE!</v>
      </c>
      <c r="BK362" s="17" t="e">
        <f>SUMIFS('[1]Deals (investment)'!$C:$C,'[1]Deals (investment)'!$B:$B,$A362,'[1]Deals (investment)'!$V:$V,BK$1)</f>
        <v>#VALUE!</v>
      </c>
      <c r="BL362" s="17" t="e">
        <f>SUMIFS('[1]Deals (investment)'!$C:$C,'[1]Deals (investment)'!$B:$B,$A362,'[1]Deals (investment)'!$V:$V,BL$1)</f>
        <v>#VALUE!</v>
      </c>
      <c r="BM362" s="17" t="e">
        <f>SUMIFS('[1]Deals (investment)'!$C:$C,'[1]Deals (investment)'!$B:$B,$A362,'[1]Deals (investment)'!$V:$V,BM$1)</f>
        <v>#VALUE!</v>
      </c>
      <c r="BN362" s="15"/>
      <c r="BO362" s="15"/>
      <c r="BP362" s="22"/>
      <c r="BQ362" s="15"/>
      <c r="BR362" s="15"/>
      <c r="BS362" s="15"/>
      <c r="BT362" s="15"/>
      <c r="BU362" s="15"/>
      <c r="BV362" s="15"/>
      <c r="BW362" s="15"/>
      <c r="BX362" s="15"/>
      <c r="BY362" s="15"/>
      <c r="BZ362" s="15"/>
      <c r="CA362" s="15"/>
      <c r="CB362" s="15"/>
      <c r="CC362" s="15"/>
      <c r="CD362" s="15" t="str">
        <f t="shared" si="57"/>
        <v>WeeloFounded in 2017, Weelo offers an innovative way for supermarkets to answer the demands of new generation consumers and meet them exactly where they are; on their mobile phone. Our app provides a hassle-free solution to all the pains of inefficient phone ordering processes – delivering inconveniences, time wasting, and puts an end to mystery bags.Active</v>
      </c>
      <c r="CE362" s="15"/>
      <c r="CF362" s="15"/>
      <c r="CG362" s="15"/>
      <c r="CH362" s="15"/>
      <c r="CI362" s="15"/>
      <c r="CJ362" s="15"/>
    </row>
    <row r="363" spans="1:117" ht="12.75">
      <c r="A363" s="25" t="s">
        <v>3053</v>
      </c>
      <c r="B363" s="15" t="s">
        <v>3054</v>
      </c>
      <c r="C363" s="15" t="s">
        <v>58</v>
      </c>
      <c r="D363" s="16">
        <v>2018</v>
      </c>
      <c r="E363" s="15" t="s">
        <v>128</v>
      </c>
      <c r="F363" s="15"/>
      <c r="G363" s="15" t="s">
        <v>129</v>
      </c>
      <c r="H363" s="15" t="s">
        <v>129</v>
      </c>
      <c r="I363" s="15" t="s">
        <v>129</v>
      </c>
      <c r="J363" s="15"/>
      <c r="K363" s="17" t="e">
        <f t="shared" si="50"/>
        <v>#VALUE!</v>
      </c>
      <c r="L363" s="15"/>
      <c r="M363" s="18" t="e">
        <f t="shared" si="51"/>
        <v>#VALUE!</v>
      </c>
      <c r="N363" s="15"/>
      <c r="O363" s="15"/>
      <c r="P363" s="15"/>
      <c r="Q363" s="15"/>
      <c r="R363" s="15" t="s">
        <v>375</v>
      </c>
      <c r="S363" s="19">
        <v>28000</v>
      </c>
      <c r="T363" s="15"/>
      <c r="U363" s="17"/>
      <c r="V363" s="15" t="s">
        <v>3055</v>
      </c>
      <c r="W363" s="15"/>
      <c r="X363" s="15" t="s">
        <v>294</v>
      </c>
      <c r="Y363" s="15" t="s">
        <v>3056</v>
      </c>
      <c r="AB363" s="32">
        <v>43506</v>
      </c>
      <c r="AC363" s="21" t="s">
        <v>3057</v>
      </c>
      <c r="AD363" s="21" t="s">
        <v>3058</v>
      </c>
      <c r="AE363" s="15"/>
      <c r="AF363" s="21" t="s">
        <v>3059</v>
      </c>
      <c r="AG363" s="22">
        <f t="shared" si="38"/>
        <v>0.58064516129032262</v>
      </c>
      <c r="AH363" s="15" t="str">
        <f t="shared" si="48"/>
        <v/>
      </c>
      <c r="AI363" s="22" t="str">
        <f>VLOOKUP(A363,'[1]Deals (investment)'!$B$2:$Z$1497,1,FALSE)</f>
        <v>ElRoshetta</v>
      </c>
      <c r="AJ363" s="22">
        <f>VLOOKUP(A363,'[1]Deals (investment)'!$B$2:$Z$870,15,FALSE)</f>
        <v>1</v>
      </c>
      <c r="AK363" s="17" t="e">
        <f>VLOOKUP(A363,'[1]Deals (Exits)'!B:B,1,FALSE)</f>
        <v>#N/A</v>
      </c>
      <c r="AL363" s="23">
        <f>VLOOKUP(G363,[1]Lookups!$V$3:$Y$197,4,FALSE)</f>
        <v>0</v>
      </c>
      <c r="AM363" s="17" t="str">
        <f>VLOOKUP(X363,[1]Lookups!$B$3:$C$200,2,FALSE)</f>
        <v>Health &amp; Pharmaceuticals</v>
      </c>
      <c r="AN363" s="17" t="str">
        <f>VLOOKUP(R363,[1]Lookups!$H$3:$I$69,2,FALSE)</f>
        <v>2. Seed</v>
      </c>
      <c r="AO363" s="17" t="e">
        <f>VLOOKUP(T363,[1]Lookups!$H$3:$I$69,2,FALSE)</f>
        <v>#N/A</v>
      </c>
      <c r="AP363" s="17" t="str">
        <f>VLOOKUP(AN363,[1]Lookups!$N$3:$O$11,2,FALSE)</f>
        <v>Early</v>
      </c>
      <c r="AQ363" s="18" t="e">
        <f>COUNTIFS('[1]Deals (investment)'!$B:$B,$A363)</f>
        <v>#VALUE!</v>
      </c>
      <c r="AR363" s="18" t="e">
        <f>COUNTIFS('[1]Deals (investment)'!$B:$B,$A363,'[1]Deals (investment)'!$T:$T,$AW$1)+COUNTIFS('[1]Deals (investment)'!$B:$B,$A363,'[1]Deals (investment)'!$T:$T,$AX$1)+COUNTIFS('[1]Deals (investment)'!$B:$B,$A363,'[1]Deals (investment)'!$T:$T,$AY$1)</f>
        <v>#VALUE!</v>
      </c>
      <c r="AS363" s="17" t="e">
        <f>SUMIFS('[1]Deals (investment)'!$C:$C,'[1]Deals (investment)'!$B:$B,$A363)</f>
        <v>#VALUE!</v>
      </c>
      <c r="AT363" s="17" t="e">
        <f t="shared" si="52"/>
        <v>#VALUE!</v>
      </c>
      <c r="AU363" s="18" t="e">
        <f>COUNTIF('[1]Deals (Exits)'!$B:$B,A363)</f>
        <v>#VALUE!</v>
      </c>
      <c r="AV363" s="17" t="e">
        <f>SUMIFS('[1]Deals (investment)'!$C:$C,'[1]Deals (investment)'!$B:$B,$A363,'[1]Deals (investment)'!$T:$T,AV$1)</f>
        <v>#VALUE!</v>
      </c>
      <c r="AW363" s="17" t="e">
        <f>SUMIFS('[1]Deals (investment)'!$C:$C,'[1]Deals (investment)'!$B:$B,$A363,'[1]Deals (investment)'!$T:$T,AW$1)</f>
        <v>#VALUE!</v>
      </c>
      <c r="AX363" s="17" t="e">
        <f>SUMIFS('[1]Deals (investment)'!$C:$C,'[1]Deals (investment)'!$B:$B,$A363,'[1]Deals (investment)'!$T:$T,AX$1)</f>
        <v>#VALUE!</v>
      </c>
      <c r="AY363" s="17" t="e">
        <f>SUMIFS('[1]Deals (investment)'!$C:$C,'[1]Deals (investment)'!$B:$B,$A363,'[1]Deals (investment)'!$T:$T,AY$1)</f>
        <v>#VALUE!</v>
      </c>
      <c r="AZ363" s="17" t="e">
        <f>SUMIFS('[1]Deals (investment)'!$C:$C,'[1]Deals (investment)'!$B:$B,$A363,'[1]Deals (investment)'!$T:$T,AZ$1)</f>
        <v>#VALUE!</v>
      </c>
      <c r="BA363" s="17" t="e">
        <f>SUMIFS('[1]Deals (investment)'!$C:$C,'[1]Deals (investment)'!$B:$B,$A363,'[1]Deals (investment)'!$T:$T,BA$1)</f>
        <v>#VALUE!</v>
      </c>
      <c r="BB363" s="17" t="e">
        <f>SUMIFS('[1]Deals (investment)'!$C:$C,'[1]Deals (investment)'!$B:$B,$A363,'[1]Deals (investment)'!$T:$T,BB$1)</f>
        <v>#VALUE!</v>
      </c>
      <c r="BC363" s="17" t="e">
        <f>SUMIFS('[1]Deals (Exits)'!$C:$C,'[1]Deals (Exits)'!$B:$B,$A363)</f>
        <v>#VALUE!</v>
      </c>
      <c r="BD363" s="17" t="e">
        <f>SUMIFS('[1]Deals (investment)'!$C:$C,'[1]Deals (investment)'!$B:$B,$A363,'[1]Deals (investment)'!$V:$V,BD$1)</f>
        <v>#VALUE!</v>
      </c>
      <c r="BE363" s="17" t="e">
        <f>SUMIFS('[1]Deals (investment)'!$C:$C,'[1]Deals (investment)'!$B:$B,$A363,'[1]Deals (investment)'!$V:$V,BE$1)</f>
        <v>#VALUE!</v>
      </c>
      <c r="BF363" s="17" t="e">
        <f>SUMIFS('[1]Deals (investment)'!$C:$C,'[1]Deals (investment)'!$B:$B,$A363,'[1]Deals (investment)'!$V:$V,BF$1)</f>
        <v>#VALUE!</v>
      </c>
      <c r="BG363" s="17" t="e">
        <f>SUMIFS('[1]Deals (investment)'!$C:$C,'[1]Deals (investment)'!$B:$B,$A363,'[1]Deals (investment)'!$V:$V,BG$1)</f>
        <v>#VALUE!</v>
      </c>
      <c r="BH363" s="17" t="e">
        <f>SUMIFS('[1]Deals (investment)'!$C:$C,'[1]Deals (investment)'!$B:$B,$A363,'[1]Deals (investment)'!$V:$V,BH$1)</f>
        <v>#VALUE!</v>
      </c>
      <c r="BI363" s="17" t="e">
        <f>SUMIFS('[1]Deals (investment)'!$C:$C,'[1]Deals (investment)'!$B:$B,$A363,'[1]Deals (investment)'!$V:$V,BI$1)</f>
        <v>#VALUE!</v>
      </c>
      <c r="BJ363" s="17" t="e">
        <f>SUMIFS('[1]Deals (investment)'!$C:$C,'[1]Deals (investment)'!$B:$B,$A363,'[1]Deals (investment)'!$V:$V,BJ$1)</f>
        <v>#VALUE!</v>
      </c>
      <c r="BK363" s="17" t="e">
        <f>SUMIFS('[1]Deals (investment)'!$C:$C,'[1]Deals (investment)'!$B:$B,$A363,'[1]Deals (investment)'!$V:$V,BK$1)</f>
        <v>#VALUE!</v>
      </c>
      <c r="BL363" s="17" t="e">
        <f>SUMIFS('[1]Deals (investment)'!$C:$C,'[1]Deals (investment)'!$B:$B,$A363,'[1]Deals (investment)'!$V:$V,BL$1)</f>
        <v>#VALUE!</v>
      </c>
      <c r="BM363" s="17" t="e">
        <f>SUMIFS('[1]Deals (investment)'!$C:$C,'[1]Deals (investment)'!$B:$B,$A363,'[1]Deals (investment)'!$V:$V,BM$1)</f>
        <v>#VALUE!</v>
      </c>
      <c r="BN363" s="15"/>
      <c r="BO363" s="15"/>
      <c r="BP363" s="22"/>
      <c r="BQ363" s="15"/>
      <c r="BR363" s="15"/>
      <c r="BS363" s="15"/>
      <c r="BT363" s="15"/>
      <c r="BU363" s="15"/>
      <c r="BV363" s="15"/>
      <c r="BW363" s="15"/>
      <c r="BX363" s="15"/>
      <c r="BY363" s="15"/>
      <c r="BZ363" s="15"/>
      <c r="CA363" s="15"/>
      <c r="CB363" s="15"/>
      <c r="CC363" s="15"/>
      <c r="CD363" s="15" t="str">
        <f t="shared" si="57"/>
        <v>ElRoshettaElRoshetta helps patients to save and order their prescriptions and medicines online with easy and friendly mobile through our partnership with 500+ pharmacies and insurance companies.Active</v>
      </c>
      <c r="CE363" s="15"/>
      <c r="CF363" s="15"/>
      <c r="CG363" s="15"/>
      <c r="CH363" s="15"/>
      <c r="CI363" s="15"/>
      <c r="CJ363" s="15"/>
    </row>
    <row r="364" spans="1:117" ht="12.75">
      <c r="A364" s="15" t="s">
        <v>3060</v>
      </c>
      <c r="B364" s="15" t="s">
        <v>3061</v>
      </c>
      <c r="C364" s="15" t="s">
        <v>58</v>
      </c>
      <c r="D364" s="16">
        <v>2018</v>
      </c>
      <c r="E364" s="15" t="s">
        <v>128</v>
      </c>
      <c r="F364" s="15"/>
      <c r="G364" s="15" t="s">
        <v>129</v>
      </c>
      <c r="H364" s="15" t="s">
        <v>129</v>
      </c>
      <c r="I364" s="15" t="s">
        <v>129</v>
      </c>
      <c r="J364" s="15"/>
      <c r="K364" s="17" t="e">
        <f t="shared" si="50"/>
        <v>#VALUE!</v>
      </c>
      <c r="L364" s="15"/>
      <c r="M364" s="18" t="e">
        <f t="shared" si="51"/>
        <v>#VALUE!</v>
      </c>
      <c r="N364" s="15"/>
      <c r="O364" s="15"/>
      <c r="P364" s="15"/>
      <c r="Q364" s="15"/>
      <c r="R364" s="15"/>
      <c r="S364" s="19"/>
      <c r="T364" s="15"/>
      <c r="U364" s="17"/>
      <c r="V364" s="15" t="s">
        <v>3062</v>
      </c>
      <c r="W364" s="15"/>
      <c r="X364" s="15" t="s">
        <v>158</v>
      </c>
      <c r="Y364" s="15" t="s">
        <v>3063</v>
      </c>
      <c r="AB364" s="20" t="s">
        <v>286</v>
      </c>
      <c r="AC364" s="21" t="s">
        <v>3064</v>
      </c>
      <c r="AD364" s="21" t="s">
        <v>3065</v>
      </c>
      <c r="AE364" s="21" t="s">
        <v>3066</v>
      </c>
      <c r="AF364" s="21" t="s">
        <v>3067</v>
      </c>
      <c r="AG364" s="22">
        <f t="shared" si="38"/>
        <v>0.54838709677419351</v>
      </c>
      <c r="AH364" s="15" t="str">
        <f t="shared" si="48"/>
        <v/>
      </c>
      <c r="AI364" s="22" t="str">
        <f>VLOOKUP(A364,'[1]Deals (investment)'!$B$2:$Z$1497,1,FALSE)</f>
        <v>El Zatona</v>
      </c>
      <c r="AJ364" s="22" t="e">
        <f>VLOOKUP(A364,'[1]Deals (investment)'!$B$2:$Z$870,15,FALSE)</f>
        <v>#N/A</v>
      </c>
      <c r="AK364" s="17" t="e">
        <f>VLOOKUP(A364,'[1]Deals (Exits)'!B:B,1,FALSE)</f>
        <v>#N/A</v>
      </c>
      <c r="AL364" s="23">
        <f>VLOOKUP(G364,[1]Lookups!$V$3:$Y$197,4,FALSE)</f>
        <v>0</v>
      </c>
      <c r="AM364" s="17" t="str">
        <f>VLOOKUP(X364,[1]Lookups!$B$3:$C$200,2,FALSE)</f>
        <v>Financial Services</v>
      </c>
      <c r="AN364" s="17" t="e">
        <f>VLOOKUP(R364,[1]Lookups!$H$3:$I$69,2,FALSE)</f>
        <v>#N/A</v>
      </c>
      <c r="AO364" s="17" t="e">
        <f>VLOOKUP(T364,[1]Lookups!$H$3:$I$69,2,FALSE)</f>
        <v>#N/A</v>
      </c>
      <c r="AP364" s="17" t="e">
        <f>VLOOKUP(AN364,[1]Lookups!$N$3:$O$11,2,FALSE)</f>
        <v>#N/A</v>
      </c>
      <c r="AQ364" s="18" t="e">
        <f>COUNTIFS('[1]Deals (investment)'!$B:$B,$A364)</f>
        <v>#VALUE!</v>
      </c>
      <c r="AR364" s="18" t="e">
        <f>COUNTIFS('[1]Deals (investment)'!$B:$B,$A364,'[1]Deals (investment)'!$T:$T,$AW$1)+COUNTIFS('[1]Deals (investment)'!$B:$B,$A364,'[1]Deals (investment)'!$T:$T,$AX$1)+COUNTIFS('[1]Deals (investment)'!$B:$B,$A364,'[1]Deals (investment)'!$T:$T,$AY$1)</f>
        <v>#VALUE!</v>
      </c>
      <c r="AS364" s="17" t="e">
        <f>SUMIFS('[1]Deals (investment)'!$C:$C,'[1]Deals (investment)'!$B:$B,$A364)</f>
        <v>#VALUE!</v>
      </c>
      <c r="AT364" s="17" t="e">
        <f t="shared" si="52"/>
        <v>#VALUE!</v>
      </c>
      <c r="AU364" s="18" t="e">
        <f>COUNTIF('[1]Deals (Exits)'!$B:$B,A364)</f>
        <v>#VALUE!</v>
      </c>
      <c r="AV364" s="17" t="e">
        <f>SUMIFS('[1]Deals (investment)'!$C:$C,'[1]Deals (investment)'!$B:$B,$A364,'[1]Deals (investment)'!$T:$T,AV$1)</f>
        <v>#VALUE!</v>
      </c>
      <c r="AW364" s="17" t="e">
        <f>SUMIFS('[1]Deals (investment)'!$C:$C,'[1]Deals (investment)'!$B:$B,$A364,'[1]Deals (investment)'!$T:$T,AW$1)</f>
        <v>#VALUE!</v>
      </c>
      <c r="AX364" s="17" t="e">
        <f>SUMIFS('[1]Deals (investment)'!$C:$C,'[1]Deals (investment)'!$B:$B,$A364,'[1]Deals (investment)'!$T:$T,AX$1)</f>
        <v>#VALUE!</v>
      </c>
      <c r="AY364" s="17" t="e">
        <f>SUMIFS('[1]Deals (investment)'!$C:$C,'[1]Deals (investment)'!$B:$B,$A364,'[1]Deals (investment)'!$T:$T,AY$1)</f>
        <v>#VALUE!</v>
      </c>
      <c r="AZ364" s="17" t="e">
        <f>SUMIFS('[1]Deals (investment)'!$C:$C,'[1]Deals (investment)'!$B:$B,$A364,'[1]Deals (investment)'!$T:$T,AZ$1)</f>
        <v>#VALUE!</v>
      </c>
      <c r="BA364" s="17" t="e">
        <f>SUMIFS('[1]Deals (investment)'!$C:$C,'[1]Deals (investment)'!$B:$B,$A364,'[1]Deals (investment)'!$T:$T,BA$1)</f>
        <v>#VALUE!</v>
      </c>
      <c r="BB364" s="17" t="e">
        <f>SUMIFS('[1]Deals (investment)'!$C:$C,'[1]Deals (investment)'!$B:$B,$A364,'[1]Deals (investment)'!$T:$T,BB$1)</f>
        <v>#VALUE!</v>
      </c>
      <c r="BC364" s="17" t="e">
        <f>SUMIFS('[1]Deals (Exits)'!$C:$C,'[1]Deals (Exits)'!$B:$B,$A364)</f>
        <v>#VALUE!</v>
      </c>
      <c r="BD364" s="17" t="e">
        <f>SUMIFS('[1]Deals (investment)'!$C:$C,'[1]Deals (investment)'!$B:$B,$A364,'[1]Deals (investment)'!$V:$V,BD$1)</f>
        <v>#VALUE!</v>
      </c>
      <c r="BE364" s="17" t="e">
        <f>SUMIFS('[1]Deals (investment)'!$C:$C,'[1]Deals (investment)'!$B:$B,$A364,'[1]Deals (investment)'!$V:$V,BE$1)</f>
        <v>#VALUE!</v>
      </c>
      <c r="BF364" s="17" t="e">
        <f>SUMIFS('[1]Deals (investment)'!$C:$C,'[1]Deals (investment)'!$B:$B,$A364,'[1]Deals (investment)'!$V:$V,BF$1)</f>
        <v>#VALUE!</v>
      </c>
      <c r="BG364" s="17" t="e">
        <f>SUMIFS('[1]Deals (investment)'!$C:$C,'[1]Deals (investment)'!$B:$B,$A364,'[1]Deals (investment)'!$V:$V,BG$1)</f>
        <v>#VALUE!</v>
      </c>
      <c r="BH364" s="17" t="e">
        <f>SUMIFS('[1]Deals (investment)'!$C:$C,'[1]Deals (investment)'!$B:$B,$A364,'[1]Deals (investment)'!$V:$V,BH$1)</f>
        <v>#VALUE!</v>
      </c>
      <c r="BI364" s="17" t="e">
        <f>SUMIFS('[1]Deals (investment)'!$C:$C,'[1]Deals (investment)'!$B:$B,$A364,'[1]Deals (investment)'!$V:$V,BI$1)</f>
        <v>#VALUE!</v>
      </c>
      <c r="BJ364" s="17" t="e">
        <f>SUMIFS('[1]Deals (investment)'!$C:$C,'[1]Deals (investment)'!$B:$B,$A364,'[1]Deals (investment)'!$V:$V,BJ$1)</f>
        <v>#VALUE!</v>
      </c>
      <c r="BK364" s="17" t="e">
        <f>SUMIFS('[1]Deals (investment)'!$C:$C,'[1]Deals (investment)'!$B:$B,$A364,'[1]Deals (investment)'!$V:$V,BK$1)</f>
        <v>#VALUE!</v>
      </c>
      <c r="BL364" s="17" t="e">
        <f>SUMIFS('[1]Deals (investment)'!$C:$C,'[1]Deals (investment)'!$B:$B,$A364,'[1]Deals (investment)'!$V:$V,BL$1)</f>
        <v>#VALUE!</v>
      </c>
      <c r="BM364" s="17" t="e">
        <f>SUMIFS('[1]Deals (investment)'!$C:$C,'[1]Deals (investment)'!$B:$B,$A364,'[1]Deals (investment)'!$V:$V,BM$1)</f>
        <v>#VALUE!</v>
      </c>
      <c r="BN364" s="15"/>
      <c r="BO364" s="15"/>
      <c r="BP364" s="22"/>
      <c r="BQ364" s="15"/>
      <c r="BR364" s="15"/>
      <c r="BS364" s="15"/>
      <c r="BT364" s="15"/>
      <c r="BU364" s="15"/>
      <c r="BV364" s="15"/>
      <c r="BW364" s="15"/>
      <c r="BX364" s="15"/>
      <c r="BY364" s="15"/>
      <c r="BZ364" s="15"/>
      <c r="CA364" s="15"/>
      <c r="CB364" s="15"/>
      <c r="CC364" s="15"/>
      <c r="CD364" s="15" t="str">
        <f t="shared" si="57"/>
        <v>El ZatonaEl Zatona is a software program called POS (Point Of Sale), El zatona app is simple and easy like a piece of cakeActive</v>
      </c>
      <c r="CE364" s="15"/>
      <c r="CF364" s="15"/>
      <c r="CG364" s="15"/>
      <c r="CH364" s="15"/>
      <c r="CI364" s="15"/>
      <c r="CJ364" s="15"/>
    </row>
    <row r="365" spans="1:117" ht="12.75">
      <c r="A365" s="15" t="s">
        <v>3068</v>
      </c>
      <c r="B365" s="15" t="s">
        <v>3069</v>
      </c>
      <c r="C365" s="15" t="s">
        <v>58</v>
      </c>
      <c r="D365" s="16">
        <v>2019</v>
      </c>
      <c r="E365" s="15" t="s">
        <v>128</v>
      </c>
      <c r="F365" s="15" t="s">
        <v>199</v>
      </c>
      <c r="G365" s="15" t="s">
        <v>129</v>
      </c>
      <c r="H365" s="15" t="s">
        <v>129</v>
      </c>
      <c r="I365" s="15" t="s">
        <v>129</v>
      </c>
      <c r="J365" s="15"/>
      <c r="K365" s="17" t="e">
        <f t="shared" si="50"/>
        <v>#VALUE!</v>
      </c>
      <c r="L365" s="15"/>
      <c r="M365" s="18" t="e">
        <f t="shared" si="51"/>
        <v>#VALUE!</v>
      </c>
      <c r="N365" s="15"/>
      <c r="O365" s="15"/>
      <c r="P365" s="15"/>
      <c r="Q365" s="15"/>
      <c r="R365" s="15" t="s">
        <v>1490</v>
      </c>
      <c r="S365" s="19">
        <v>25000</v>
      </c>
      <c r="T365" s="15" t="s">
        <v>1490</v>
      </c>
      <c r="U365" s="17">
        <v>25000</v>
      </c>
      <c r="V365" s="15" t="s">
        <v>3070</v>
      </c>
      <c r="W365" s="15">
        <v>0</v>
      </c>
      <c r="X365" s="15" t="s">
        <v>158</v>
      </c>
      <c r="Y365" s="15" t="s">
        <v>3071</v>
      </c>
      <c r="AB365" s="32">
        <v>43506</v>
      </c>
      <c r="AC365" s="27" t="s">
        <v>3072</v>
      </c>
      <c r="AD365" s="15"/>
      <c r="AE365" s="15"/>
      <c r="AF365" s="27" t="s">
        <v>3073</v>
      </c>
      <c r="AG365" s="22">
        <f t="shared" si="38"/>
        <v>0.67741935483870963</v>
      </c>
      <c r="AH365" s="15" t="str">
        <f t="shared" si="48"/>
        <v/>
      </c>
      <c r="AI365" s="22" t="str">
        <f>VLOOKUP(A365,'[1]Deals (investment)'!$B$2:$Z$1497,1,FALSE)</f>
        <v>Netsahem</v>
      </c>
      <c r="AJ365" s="22" t="e">
        <f>VLOOKUP(A365,'[1]Deals (investment)'!$B$2:$Z$870,15,FALSE)</f>
        <v>#N/A</v>
      </c>
      <c r="AK365" s="17" t="e">
        <f>VLOOKUP(A365,'[1]Deals (Exits)'!B:B,1,FALSE)</f>
        <v>#N/A</v>
      </c>
      <c r="AL365" s="23">
        <f>VLOOKUP(G365,[1]Lookups!$V$3:$Y$197,4,FALSE)</f>
        <v>0</v>
      </c>
      <c r="AM365" s="17" t="str">
        <f>VLOOKUP(X365,[1]Lookups!$B$3:$C$200,2,FALSE)</f>
        <v>Financial Services</v>
      </c>
      <c r="AN365" s="17" t="str">
        <f>VLOOKUP(R365,[1]Lookups!$H$3:$I$69,2,FALSE)</f>
        <v>2. Seed</v>
      </c>
      <c r="AO365" s="17" t="str">
        <f>VLOOKUP(T365,[1]Lookups!$H$3:$I$69,2,FALSE)</f>
        <v>2. Seed</v>
      </c>
      <c r="AP365" s="17" t="str">
        <f>VLOOKUP(AN365,[1]Lookups!$N$3:$O$11,2,FALSE)</f>
        <v>Early</v>
      </c>
      <c r="AQ365" s="18" t="e">
        <f>COUNTIFS('[1]Deals (investment)'!$B:$B,$A365)</f>
        <v>#VALUE!</v>
      </c>
      <c r="AR365" s="18" t="e">
        <f>COUNTIFS('[1]Deals (investment)'!$B:$B,$A365,'[1]Deals (investment)'!$T:$T,$AW$1)+COUNTIFS('[1]Deals (investment)'!$B:$B,$A365,'[1]Deals (investment)'!$T:$T,$AX$1)+COUNTIFS('[1]Deals (investment)'!$B:$B,$A365,'[1]Deals (investment)'!$T:$T,$AY$1)</f>
        <v>#VALUE!</v>
      </c>
      <c r="AS365" s="17" t="e">
        <f>SUMIFS('[1]Deals (investment)'!$C:$C,'[1]Deals (investment)'!$B:$B,$A365)</f>
        <v>#VALUE!</v>
      </c>
      <c r="AT365" s="17" t="e">
        <f t="shared" si="52"/>
        <v>#VALUE!</v>
      </c>
      <c r="AU365" s="18" t="e">
        <f>COUNTIF('[1]Deals (Exits)'!$B:$B,A365)</f>
        <v>#VALUE!</v>
      </c>
      <c r="AV365" s="17" t="e">
        <f>SUMIFS('[1]Deals (investment)'!$C:$C,'[1]Deals (investment)'!$B:$B,$A365,'[1]Deals (investment)'!$T:$T,AV$1)</f>
        <v>#VALUE!</v>
      </c>
      <c r="AW365" s="17" t="e">
        <f>SUMIFS('[1]Deals (investment)'!$C:$C,'[1]Deals (investment)'!$B:$B,$A365,'[1]Deals (investment)'!$T:$T,AW$1)</f>
        <v>#VALUE!</v>
      </c>
      <c r="AX365" s="17" t="e">
        <f>SUMIFS('[1]Deals (investment)'!$C:$C,'[1]Deals (investment)'!$B:$B,$A365,'[1]Deals (investment)'!$T:$T,AX$1)</f>
        <v>#VALUE!</v>
      </c>
      <c r="AY365" s="17" t="e">
        <f>SUMIFS('[1]Deals (investment)'!$C:$C,'[1]Deals (investment)'!$B:$B,$A365,'[1]Deals (investment)'!$T:$T,AY$1)</f>
        <v>#VALUE!</v>
      </c>
      <c r="AZ365" s="17" t="e">
        <f>SUMIFS('[1]Deals (investment)'!$C:$C,'[1]Deals (investment)'!$B:$B,$A365,'[1]Deals (investment)'!$T:$T,AZ$1)</f>
        <v>#VALUE!</v>
      </c>
      <c r="BA365" s="17" t="e">
        <f>SUMIFS('[1]Deals (investment)'!$C:$C,'[1]Deals (investment)'!$B:$B,$A365,'[1]Deals (investment)'!$T:$T,BA$1)</f>
        <v>#VALUE!</v>
      </c>
      <c r="BB365" s="17" t="e">
        <f>SUMIFS('[1]Deals (investment)'!$C:$C,'[1]Deals (investment)'!$B:$B,$A365,'[1]Deals (investment)'!$T:$T,BB$1)</f>
        <v>#VALUE!</v>
      </c>
      <c r="BC365" s="17" t="e">
        <f>SUMIFS('[1]Deals (Exits)'!$C:$C,'[1]Deals (Exits)'!$B:$B,$A365)</f>
        <v>#VALUE!</v>
      </c>
      <c r="BD365" s="17" t="e">
        <f>SUMIFS('[1]Deals (investment)'!$C:$C,'[1]Deals (investment)'!$B:$B,$A365,'[1]Deals (investment)'!$V:$V,BD$1)</f>
        <v>#VALUE!</v>
      </c>
      <c r="BE365" s="17" t="e">
        <f>SUMIFS('[1]Deals (investment)'!$C:$C,'[1]Deals (investment)'!$B:$B,$A365,'[1]Deals (investment)'!$V:$V,BE$1)</f>
        <v>#VALUE!</v>
      </c>
      <c r="BF365" s="17" t="e">
        <f>SUMIFS('[1]Deals (investment)'!$C:$C,'[1]Deals (investment)'!$B:$B,$A365,'[1]Deals (investment)'!$V:$V,BF$1)</f>
        <v>#VALUE!</v>
      </c>
      <c r="BG365" s="17" t="e">
        <f>SUMIFS('[1]Deals (investment)'!$C:$C,'[1]Deals (investment)'!$B:$B,$A365,'[1]Deals (investment)'!$V:$V,BG$1)</f>
        <v>#VALUE!</v>
      </c>
      <c r="BH365" s="17" t="e">
        <f>SUMIFS('[1]Deals (investment)'!$C:$C,'[1]Deals (investment)'!$B:$B,$A365,'[1]Deals (investment)'!$V:$V,BH$1)</f>
        <v>#VALUE!</v>
      </c>
      <c r="BI365" s="17" t="e">
        <f>SUMIFS('[1]Deals (investment)'!$C:$C,'[1]Deals (investment)'!$B:$B,$A365,'[1]Deals (investment)'!$V:$V,BI$1)</f>
        <v>#VALUE!</v>
      </c>
      <c r="BJ365" s="17" t="e">
        <f>SUMIFS('[1]Deals (investment)'!$C:$C,'[1]Deals (investment)'!$B:$B,$A365,'[1]Deals (investment)'!$V:$V,BJ$1)</f>
        <v>#VALUE!</v>
      </c>
      <c r="BK365" s="17" t="e">
        <f>SUMIFS('[1]Deals (investment)'!$C:$C,'[1]Deals (investment)'!$B:$B,$A365,'[1]Deals (investment)'!$V:$V,BK$1)</f>
        <v>#VALUE!</v>
      </c>
      <c r="BL365" s="17" t="e">
        <f>SUMIFS('[1]Deals (investment)'!$C:$C,'[1]Deals (investment)'!$B:$B,$A365,'[1]Deals (investment)'!$V:$V,BL$1)</f>
        <v>#VALUE!</v>
      </c>
      <c r="BM365" s="17" t="e">
        <f>SUMIFS('[1]Deals (investment)'!$C:$C,'[1]Deals (investment)'!$B:$B,$A365,'[1]Deals (investment)'!$V:$V,BM$1)</f>
        <v>#VALUE!</v>
      </c>
      <c r="BN365" s="15"/>
      <c r="BO365" s="15"/>
      <c r="BP365" s="22"/>
      <c r="BQ365" s="15"/>
      <c r="BR365" s="15"/>
      <c r="BS365" s="15"/>
      <c r="BT365" s="15"/>
      <c r="BU365" s="15"/>
      <c r="BV365" s="15"/>
      <c r="BW365" s="15"/>
      <c r="BX365" s="15"/>
      <c r="BY365" s="15"/>
      <c r="BZ365" s="15"/>
      <c r="CA365" s="15"/>
      <c r="CB365" s="15"/>
      <c r="CC365" s="15"/>
      <c r="CD365" s="15" t="str">
        <f t="shared" si="57"/>
        <v>NetsahemNetsahem is a fundraising platform exlusively dedicated to charity. Netsahem wants to link NGO's with funding for their charities and causes.Active</v>
      </c>
      <c r="CE365" s="15"/>
      <c r="CF365" s="15"/>
      <c r="CG365" s="15"/>
      <c r="CH365" s="15"/>
      <c r="CI365" s="15"/>
      <c r="CJ365" s="15"/>
    </row>
    <row r="366" spans="1:117" ht="12.75">
      <c r="A366" s="15" t="s">
        <v>3074</v>
      </c>
      <c r="B366" s="15" t="s">
        <v>3075</v>
      </c>
      <c r="C366" s="15" t="s">
        <v>58</v>
      </c>
      <c r="D366" s="16">
        <v>2018</v>
      </c>
      <c r="E366" s="15" t="s">
        <v>128</v>
      </c>
      <c r="F366" s="15"/>
      <c r="G366" s="15" t="s">
        <v>129</v>
      </c>
      <c r="H366" s="15" t="s">
        <v>129</v>
      </c>
      <c r="I366" s="15" t="s">
        <v>129</v>
      </c>
      <c r="J366" s="15"/>
      <c r="K366" s="17" t="e">
        <f t="shared" si="50"/>
        <v>#VALUE!</v>
      </c>
      <c r="L366" s="15"/>
      <c r="M366" s="18" t="e">
        <f t="shared" si="51"/>
        <v>#VALUE!</v>
      </c>
      <c r="N366" s="15"/>
      <c r="O366" s="15"/>
      <c r="P366" s="15"/>
      <c r="Q366" s="15"/>
      <c r="R366" s="15" t="s">
        <v>1490</v>
      </c>
      <c r="S366" s="19">
        <v>25000</v>
      </c>
      <c r="T366" s="15" t="s">
        <v>1490</v>
      </c>
      <c r="U366" s="17">
        <v>25000</v>
      </c>
      <c r="V366" s="15" t="s">
        <v>3076</v>
      </c>
      <c r="W366" s="15"/>
      <c r="X366" s="15" t="s">
        <v>64</v>
      </c>
      <c r="Y366" s="15" t="s">
        <v>3077</v>
      </c>
      <c r="AB366" s="32">
        <v>43506</v>
      </c>
      <c r="AC366" s="21" t="s">
        <v>3078</v>
      </c>
      <c r="AD366" s="21" t="s">
        <v>3079</v>
      </c>
      <c r="AE366" s="15"/>
      <c r="AF366" s="15"/>
      <c r="AG366" s="22">
        <f t="shared" si="38"/>
        <v>0.61290322580645162</v>
      </c>
      <c r="AH366" s="15" t="str">
        <f t="shared" si="48"/>
        <v/>
      </c>
      <c r="AI366" s="22" t="str">
        <f>VLOOKUP(A366,'[1]Deals (investment)'!$B$2:$Z$1497,1,FALSE)</f>
        <v>Seventail</v>
      </c>
      <c r="AJ366" s="22" t="e">
        <f>VLOOKUP(A366,'[1]Deals (investment)'!$B$2:$Z$870,15,FALSE)</f>
        <v>#N/A</v>
      </c>
      <c r="AK366" s="17" t="e">
        <f>VLOOKUP(A366,'[1]Deals (Exits)'!B:B,1,FALSE)</f>
        <v>#N/A</v>
      </c>
      <c r="AL366" s="23">
        <f>VLOOKUP(G366,[1]Lookups!$V$3:$Y$197,4,FALSE)</f>
        <v>0</v>
      </c>
      <c r="AM366" s="17" t="str">
        <f>VLOOKUP(X366,[1]Lookups!$B$3:$C$200,2,FALSE)</f>
        <v>E-commerce &amp; Retail</v>
      </c>
      <c r="AN366" s="17" t="str">
        <f>VLOOKUP(R366,[1]Lookups!$H$3:$I$69,2,FALSE)</f>
        <v>2. Seed</v>
      </c>
      <c r="AO366" s="17" t="str">
        <f>VLOOKUP(T366,[1]Lookups!$H$3:$I$69,2,FALSE)</f>
        <v>2. Seed</v>
      </c>
      <c r="AP366" s="17" t="str">
        <f>VLOOKUP(AN366,[1]Lookups!$N$3:$O$11,2,FALSE)</f>
        <v>Early</v>
      </c>
      <c r="AQ366" s="18" t="e">
        <f>COUNTIFS('[1]Deals (investment)'!$B:$B,$A366)</f>
        <v>#VALUE!</v>
      </c>
      <c r="AR366" s="18" t="e">
        <f>COUNTIFS('[1]Deals (investment)'!$B:$B,$A366,'[1]Deals (investment)'!$T:$T,$AW$1)+COUNTIFS('[1]Deals (investment)'!$B:$B,$A366,'[1]Deals (investment)'!$T:$T,$AX$1)+COUNTIFS('[1]Deals (investment)'!$B:$B,$A366,'[1]Deals (investment)'!$T:$T,$AY$1)</f>
        <v>#VALUE!</v>
      </c>
      <c r="AS366" s="17" t="e">
        <f>SUMIFS('[1]Deals (investment)'!$C:$C,'[1]Deals (investment)'!$B:$B,$A366)</f>
        <v>#VALUE!</v>
      </c>
      <c r="AT366" s="17" t="e">
        <f t="shared" si="52"/>
        <v>#VALUE!</v>
      </c>
      <c r="AU366" s="18" t="e">
        <f>COUNTIF('[1]Deals (Exits)'!$B:$B,A366)</f>
        <v>#VALUE!</v>
      </c>
      <c r="AV366" s="17" t="e">
        <f>SUMIFS('[1]Deals (investment)'!$C:$C,'[1]Deals (investment)'!$B:$B,$A366,'[1]Deals (investment)'!$T:$T,AV$1)</f>
        <v>#VALUE!</v>
      </c>
      <c r="AW366" s="17" t="e">
        <f>SUMIFS('[1]Deals (investment)'!$C:$C,'[1]Deals (investment)'!$B:$B,$A366,'[1]Deals (investment)'!$T:$T,AW$1)</f>
        <v>#VALUE!</v>
      </c>
      <c r="AX366" s="17" t="e">
        <f>SUMIFS('[1]Deals (investment)'!$C:$C,'[1]Deals (investment)'!$B:$B,$A366,'[1]Deals (investment)'!$T:$T,AX$1)</f>
        <v>#VALUE!</v>
      </c>
      <c r="AY366" s="17" t="e">
        <f>SUMIFS('[1]Deals (investment)'!$C:$C,'[1]Deals (investment)'!$B:$B,$A366,'[1]Deals (investment)'!$T:$T,AY$1)</f>
        <v>#VALUE!</v>
      </c>
      <c r="AZ366" s="17" t="e">
        <f>SUMIFS('[1]Deals (investment)'!$C:$C,'[1]Deals (investment)'!$B:$B,$A366,'[1]Deals (investment)'!$T:$T,AZ$1)</f>
        <v>#VALUE!</v>
      </c>
      <c r="BA366" s="17" t="e">
        <f>SUMIFS('[1]Deals (investment)'!$C:$C,'[1]Deals (investment)'!$B:$B,$A366,'[1]Deals (investment)'!$T:$T,BA$1)</f>
        <v>#VALUE!</v>
      </c>
      <c r="BB366" s="17" t="e">
        <f>SUMIFS('[1]Deals (investment)'!$C:$C,'[1]Deals (investment)'!$B:$B,$A366,'[1]Deals (investment)'!$T:$T,BB$1)</f>
        <v>#VALUE!</v>
      </c>
      <c r="BC366" s="17" t="e">
        <f>SUMIFS('[1]Deals (Exits)'!$C:$C,'[1]Deals (Exits)'!$B:$B,$A366)</f>
        <v>#VALUE!</v>
      </c>
      <c r="BD366" s="17" t="e">
        <f>SUMIFS('[1]Deals (investment)'!$C:$C,'[1]Deals (investment)'!$B:$B,$A366,'[1]Deals (investment)'!$V:$V,BD$1)</f>
        <v>#VALUE!</v>
      </c>
      <c r="BE366" s="17" t="e">
        <f>SUMIFS('[1]Deals (investment)'!$C:$C,'[1]Deals (investment)'!$B:$B,$A366,'[1]Deals (investment)'!$V:$V,BE$1)</f>
        <v>#VALUE!</v>
      </c>
      <c r="BF366" s="17" t="e">
        <f>SUMIFS('[1]Deals (investment)'!$C:$C,'[1]Deals (investment)'!$B:$B,$A366,'[1]Deals (investment)'!$V:$V,BF$1)</f>
        <v>#VALUE!</v>
      </c>
      <c r="BG366" s="17" t="e">
        <f>SUMIFS('[1]Deals (investment)'!$C:$C,'[1]Deals (investment)'!$B:$B,$A366,'[1]Deals (investment)'!$V:$V,BG$1)</f>
        <v>#VALUE!</v>
      </c>
      <c r="BH366" s="17" t="e">
        <f>SUMIFS('[1]Deals (investment)'!$C:$C,'[1]Deals (investment)'!$B:$B,$A366,'[1]Deals (investment)'!$V:$V,BH$1)</f>
        <v>#VALUE!</v>
      </c>
      <c r="BI366" s="17" t="e">
        <f>SUMIFS('[1]Deals (investment)'!$C:$C,'[1]Deals (investment)'!$B:$B,$A366,'[1]Deals (investment)'!$V:$V,BI$1)</f>
        <v>#VALUE!</v>
      </c>
      <c r="BJ366" s="17" t="e">
        <f>SUMIFS('[1]Deals (investment)'!$C:$C,'[1]Deals (investment)'!$B:$B,$A366,'[1]Deals (investment)'!$V:$V,BJ$1)</f>
        <v>#VALUE!</v>
      </c>
      <c r="BK366" s="17" t="e">
        <f>SUMIFS('[1]Deals (investment)'!$C:$C,'[1]Deals (investment)'!$B:$B,$A366,'[1]Deals (investment)'!$V:$V,BK$1)</f>
        <v>#VALUE!</v>
      </c>
      <c r="BL366" s="17" t="e">
        <f>SUMIFS('[1]Deals (investment)'!$C:$C,'[1]Deals (investment)'!$B:$B,$A366,'[1]Deals (investment)'!$V:$V,BL$1)</f>
        <v>#VALUE!</v>
      </c>
      <c r="BM366" s="17" t="e">
        <f>SUMIFS('[1]Deals (investment)'!$C:$C,'[1]Deals (investment)'!$B:$B,$A366,'[1]Deals (investment)'!$V:$V,BM$1)</f>
        <v>#VALUE!</v>
      </c>
      <c r="BN366" s="15"/>
      <c r="BO366" s="15"/>
      <c r="BP366" s="22"/>
      <c r="BQ366" s="15"/>
      <c r="BR366" s="15"/>
      <c r="BS366" s="15"/>
      <c r="BT366" s="15"/>
      <c r="BU366" s="15"/>
      <c r="BV366" s="15"/>
      <c r="BW366" s="15"/>
      <c r="BX366" s="15"/>
      <c r="BY366" s="15"/>
      <c r="BZ366" s="15"/>
      <c r="CA366" s="15"/>
      <c r="CB366" s="15"/>
      <c r="CC366" s="15"/>
      <c r="CD366" s="15"/>
      <c r="CE366" s="15"/>
      <c r="CF366" s="15"/>
      <c r="CG366" s="15"/>
      <c r="CH366" s="15"/>
      <c r="CI366" s="15"/>
      <c r="CJ366" s="15"/>
    </row>
    <row r="367" spans="1:117" ht="12.75">
      <c r="A367" s="15" t="s">
        <v>3080</v>
      </c>
      <c r="B367" s="15" t="s">
        <v>3081</v>
      </c>
      <c r="C367" s="15" t="s">
        <v>58</v>
      </c>
      <c r="D367" s="16">
        <v>2019</v>
      </c>
      <c r="E367" s="15" t="s">
        <v>128</v>
      </c>
      <c r="F367" s="15"/>
      <c r="G367" s="15" t="s">
        <v>129</v>
      </c>
      <c r="H367" s="15" t="s">
        <v>129</v>
      </c>
      <c r="I367" s="15" t="s">
        <v>129</v>
      </c>
      <c r="J367" s="15"/>
      <c r="K367" s="17" t="e">
        <f t="shared" si="50"/>
        <v>#VALUE!</v>
      </c>
      <c r="L367" s="15"/>
      <c r="M367" s="18" t="e">
        <f t="shared" si="51"/>
        <v>#VALUE!</v>
      </c>
      <c r="N367" s="15"/>
      <c r="O367" s="15"/>
      <c r="P367" s="15"/>
      <c r="Q367" s="15"/>
      <c r="R367" s="15" t="s">
        <v>1490</v>
      </c>
      <c r="S367" s="19">
        <v>25000</v>
      </c>
      <c r="T367" s="15" t="s">
        <v>1490</v>
      </c>
      <c r="U367" s="17">
        <v>25000</v>
      </c>
      <c r="V367" s="15" t="s">
        <v>3082</v>
      </c>
      <c r="W367" s="15"/>
      <c r="X367" s="15" t="s">
        <v>158</v>
      </c>
      <c r="Y367" s="15" t="s">
        <v>3083</v>
      </c>
      <c r="AB367" s="32">
        <v>43506</v>
      </c>
      <c r="AC367" s="15"/>
      <c r="AD367" s="15"/>
      <c r="AE367" s="15"/>
      <c r="AF367" s="15"/>
      <c r="AG367" s="22">
        <f t="shared" si="38"/>
        <v>0.54838709677419351</v>
      </c>
      <c r="AH367" s="15" t="str">
        <f t="shared" si="48"/>
        <v/>
      </c>
      <c r="AI367" s="22" t="str">
        <f>VLOOKUP(A367,'[1]Deals (investment)'!$B$2:$Z$1497,1,FALSE)</f>
        <v>Youspital</v>
      </c>
      <c r="AJ367" s="22" t="e">
        <f>VLOOKUP(A367,'[1]Deals (investment)'!$B$2:$Z$870,15,FALSE)</f>
        <v>#N/A</v>
      </c>
      <c r="AK367" s="17" t="e">
        <f>VLOOKUP(A367,'[1]Deals (Exits)'!B:B,1,FALSE)</f>
        <v>#N/A</v>
      </c>
      <c r="AL367" s="23">
        <f>VLOOKUP(G367,[1]Lookups!$V$3:$Y$197,4,FALSE)</f>
        <v>0</v>
      </c>
      <c r="AM367" s="17" t="str">
        <f>VLOOKUP(X367,[1]Lookups!$B$3:$C$200,2,FALSE)</f>
        <v>Financial Services</v>
      </c>
      <c r="AN367" s="17" t="str">
        <f>VLOOKUP(R367,[1]Lookups!$H$3:$I$69,2,FALSE)</f>
        <v>2. Seed</v>
      </c>
      <c r="AO367" s="17" t="str">
        <f>VLOOKUP(T367,[1]Lookups!$H$3:$I$69,2,FALSE)</f>
        <v>2. Seed</v>
      </c>
      <c r="AP367" s="17" t="str">
        <f>VLOOKUP(AN367,[1]Lookups!$N$3:$O$11,2,FALSE)</f>
        <v>Early</v>
      </c>
      <c r="AQ367" s="18" t="e">
        <f>COUNTIFS('[1]Deals (investment)'!$B:$B,$A367)</f>
        <v>#VALUE!</v>
      </c>
      <c r="AR367" s="18" t="e">
        <f>COUNTIFS('[1]Deals (investment)'!$B:$B,$A367,'[1]Deals (investment)'!$T:$T,$AW$1)+COUNTIFS('[1]Deals (investment)'!$B:$B,$A367,'[1]Deals (investment)'!$T:$T,$AX$1)+COUNTIFS('[1]Deals (investment)'!$B:$B,$A367,'[1]Deals (investment)'!$T:$T,$AY$1)</f>
        <v>#VALUE!</v>
      </c>
      <c r="AS367" s="17" t="e">
        <f>SUMIFS('[1]Deals (investment)'!$C:$C,'[1]Deals (investment)'!$B:$B,$A367)</f>
        <v>#VALUE!</v>
      </c>
      <c r="AT367" s="17" t="e">
        <f t="shared" si="52"/>
        <v>#VALUE!</v>
      </c>
      <c r="AU367" s="18" t="e">
        <f>COUNTIF('[1]Deals (Exits)'!$B:$B,A367)</f>
        <v>#VALUE!</v>
      </c>
      <c r="AV367" s="17" t="e">
        <f>SUMIFS('[1]Deals (investment)'!$C:$C,'[1]Deals (investment)'!$B:$B,$A367,'[1]Deals (investment)'!$T:$T,AV$1)</f>
        <v>#VALUE!</v>
      </c>
      <c r="AW367" s="17" t="e">
        <f>SUMIFS('[1]Deals (investment)'!$C:$C,'[1]Deals (investment)'!$B:$B,$A367,'[1]Deals (investment)'!$T:$T,AW$1)</f>
        <v>#VALUE!</v>
      </c>
      <c r="AX367" s="17" t="e">
        <f>SUMIFS('[1]Deals (investment)'!$C:$C,'[1]Deals (investment)'!$B:$B,$A367,'[1]Deals (investment)'!$T:$T,AX$1)</f>
        <v>#VALUE!</v>
      </c>
      <c r="AY367" s="17" t="e">
        <f>SUMIFS('[1]Deals (investment)'!$C:$C,'[1]Deals (investment)'!$B:$B,$A367,'[1]Deals (investment)'!$T:$T,AY$1)</f>
        <v>#VALUE!</v>
      </c>
      <c r="AZ367" s="17" t="e">
        <f>SUMIFS('[1]Deals (investment)'!$C:$C,'[1]Deals (investment)'!$B:$B,$A367,'[1]Deals (investment)'!$T:$T,AZ$1)</f>
        <v>#VALUE!</v>
      </c>
      <c r="BA367" s="17" t="e">
        <f>SUMIFS('[1]Deals (investment)'!$C:$C,'[1]Deals (investment)'!$B:$B,$A367,'[1]Deals (investment)'!$T:$T,BA$1)</f>
        <v>#VALUE!</v>
      </c>
      <c r="BB367" s="17" t="e">
        <f>SUMIFS('[1]Deals (investment)'!$C:$C,'[1]Deals (investment)'!$B:$B,$A367,'[1]Deals (investment)'!$T:$T,BB$1)</f>
        <v>#VALUE!</v>
      </c>
      <c r="BC367" s="17" t="e">
        <f>SUMIFS('[1]Deals (Exits)'!$C:$C,'[1]Deals (Exits)'!$B:$B,$A367)</f>
        <v>#VALUE!</v>
      </c>
      <c r="BD367" s="17" t="e">
        <f>SUMIFS('[1]Deals (investment)'!$C:$C,'[1]Deals (investment)'!$B:$B,$A367,'[1]Deals (investment)'!$V:$V,BD$1)</f>
        <v>#VALUE!</v>
      </c>
      <c r="BE367" s="17" t="e">
        <f>SUMIFS('[1]Deals (investment)'!$C:$C,'[1]Deals (investment)'!$B:$B,$A367,'[1]Deals (investment)'!$V:$V,BE$1)</f>
        <v>#VALUE!</v>
      </c>
      <c r="BF367" s="17" t="e">
        <f>SUMIFS('[1]Deals (investment)'!$C:$C,'[1]Deals (investment)'!$B:$B,$A367,'[1]Deals (investment)'!$V:$V,BF$1)</f>
        <v>#VALUE!</v>
      </c>
      <c r="BG367" s="17" t="e">
        <f>SUMIFS('[1]Deals (investment)'!$C:$C,'[1]Deals (investment)'!$B:$B,$A367,'[1]Deals (investment)'!$V:$V,BG$1)</f>
        <v>#VALUE!</v>
      </c>
      <c r="BH367" s="17" t="e">
        <f>SUMIFS('[1]Deals (investment)'!$C:$C,'[1]Deals (investment)'!$B:$B,$A367,'[1]Deals (investment)'!$V:$V,BH$1)</f>
        <v>#VALUE!</v>
      </c>
      <c r="BI367" s="17" t="e">
        <f>SUMIFS('[1]Deals (investment)'!$C:$C,'[1]Deals (investment)'!$B:$B,$A367,'[1]Deals (investment)'!$V:$V,BI$1)</f>
        <v>#VALUE!</v>
      </c>
      <c r="BJ367" s="17" t="e">
        <f>SUMIFS('[1]Deals (investment)'!$C:$C,'[1]Deals (investment)'!$B:$B,$A367,'[1]Deals (investment)'!$V:$V,BJ$1)</f>
        <v>#VALUE!</v>
      </c>
      <c r="BK367" s="17" t="e">
        <f>SUMIFS('[1]Deals (investment)'!$C:$C,'[1]Deals (investment)'!$B:$B,$A367,'[1]Deals (investment)'!$V:$V,BK$1)</f>
        <v>#VALUE!</v>
      </c>
      <c r="BL367" s="17" t="e">
        <f>SUMIFS('[1]Deals (investment)'!$C:$C,'[1]Deals (investment)'!$B:$B,$A367,'[1]Deals (investment)'!$V:$V,BL$1)</f>
        <v>#VALUE!</v>
      </c>
      <c r="BM367" s="17" t="e">
        <f>SUMIFS('[1]Deals (investment)'!$C:$C,'[1]Deals (investment)'!$B:$B,$A367,'[1]Deals (investment)'!$V:$V,BM$1)</f>
        <v>#VALUE!</v>
      </c>
      <c r="BN367" s="15"/>
      <c r="BO367" s="15"/>
      <c r="BP367" s="22"/>
      <c r="BQ367" s="15"/>
      <c r="BR367" s="15"/>
      <c r="BS367" s="15"/>
      <c r="BT367" s="15"/>
      <c r="BU367" s="15"/>
      <c r="BV367" s="15"/>
      <c r="BW367" s="15"/>
      <c r="BX367" s="15"/>
      <c r="BY367" s="15"/>
      <c r="BZ367" s="15"/>
      <c r="CA367" s="15"/>
      <c r="CB367" s="15"/>
      <c r="CC367" s="15"/>
      <c r="CD367" s="15" t="str">
        <f t="shared" ref="CD367:CD368" si="58">CONCATENATE(A367,B367,C367)</f>
        <v>YouspitalYOUSPITAL provides access to massively discounted healthcare services. Our customers do not need to be members in an exclusive community to access these servicesActive</v>
      </c>
      <c r="CE367" s="15"/>
      <c r="CF367" s="15"/>
      <c r="CG367" s="15"/>
      <c r="CH367" s="15"/>
      <c r="CI367" s="15"/>
      <c r="CJ367" s="15"/>
    </row>
    <row r="368" spans="1:117" ht="12.75">
      <c r="A368" s="15" t="s">
        <v>3084</v>
      </c>
      <c r="B368" s="15" t="s">
        <v>3085</v>
      </c>
      <c r="C368" s="15" t="s">
        <v>58</v>
      </c>
      <c r="D368" s="16">
        <v>2018</v>
      </c>
      <c r="E368" s="15" t="s">
        <v>128</v>
      </c>
      <c r="F368" s="15"/>
      <c r="G368" s="15" t="s">
        <v>129</v>
      </c>
      <c r="H368" s="15" t="s">
        <v>129</v>
      </c>
      <c r="I368" s="15" t="s">
        <v>129</v>
      </c>
      <c r="J368" s="15"/>
      <c r="K368" s="17" t="e">
        <f t="shared" si="50"/>
        <v>#VALUE!</v>
      </c>
      <c r="L368" s="15"/>
      <c r="M368" s="18" t="e">
        <f t="shared" si="51"/>
        <v>#VALUE!</v>
      </c>
      <c r="N368" s="15"/>
      <c r="O368" s="15"/>
      <c r="P368" s="15"/>
      <c r="Q368" s="15"/>
      <c r="R368" s="15"/>
      <c r="S368" s="19"/>
      <c r="T368" s="15"/>
      <c r="U368" s="17"/>
      <c r="V368" s="15" t="s">
        <v>3086</v>
      </c>
      <c r="W368" s="15">
        <v>0</v>
      </c>
      <c r="X368" s="15" t="s">
        <v>158</v>
      </c>
      <c r="Y368" s="15" t="s">
        <v>3087</v>
      </c>
      <c r="Z368" s="25" t="s">
        <v>147</v>
      </c>
      <c r="AB368" s="32">
        <v>43506</v>
      </c>
      <c r="AC368" s="21" t="s">
        <v>3088</v>
      </c>
      <c r="AD368" s="27" t="s">
        <v>3089</v>
      </c>
      <c r="AE368" s="15"/>
      <c r="AF368" s="21" t="s">
        <v>3090</v>
      </c>
      <c r="AG368" s="22">
        <f t="shared" si="38"/>
        <v>0.58064516129032262</v>
      </c>
      <c r="AH368" s="15" t="str">
        <f t="shared" si="48"/>
        <v/>
      </c>
      <c r="AI368" s="22" t="str">
        <f>VLOOKUP(A368,'[1]Deals (investment)'!$B$2:$Z$1497,1,FALSE)</f>
        <v>Compareha</v>
      </c>
      <c r="AJ368" s="22" t="e">
        <f>VLOOKUP(A368,'[1]Deals (investment)'!$B$2:$Z$870,15,FALSE)</f>
        <v>#N/A</v>
      </c>
      <c r="AK368" s="17" t="e">
        <f>VLOOKUP(A368,'[1]Deals (Exits)'!B:B,1,FALSE)</f>
        <v>#N/A</v>
      </c>
      <c r="AL368" s="23">
        <f>VLOOKUP(G368,[1]Lookups!$V$3:$Y$197,4,FALSE)</f>
        <v>0</v>
      </c>
      <c r="AM368" s="17" t="str">
        <f>VLOOKUP(X368,[1]Lookups!$B$3:$C$200,2,FALSE)</f>
        <v>Financial Services</v>
      </c>
      <c r="AN368" s="17" t="e">
        <f>VLOOKUP(R368,[1]Lookups!$H$3:$I$69,2,FALSE)</f>
        <v>#N/A</v>
      </c>
      <c r="AO368" s="17" t="e">
        <f>VLOOKUP(T368,[1]Lookups!$H$3:$I$69,2,FALSE)</f>
        <v>#N/A</v>
      </c>
      <c r="AP368" s="17" t="e">
        <f>VLOOKUP(AN368,[1]Lookups!$N$3:$O$11,2,FALSE)</f>
        <v>#N/A</v>
      </c>
      <c r="AQ368" s="18" t="e">
        <f>COUNTIFS('[1]Deals (investment)'!$B:$B,$A368)</f>
        <v>#VALUE!</v>
      </c>
      <c r="AR368" s="18" t="e">
        <f>COUNTIFS('[1]Deals (investment)'!$B:$B,$A368,'[1]Deals (investment)'!$T:$T,$AW$1)+COUNTIFS('[1]Deals (investment)'!$B:$B,$A368,'[1]Deals (investment)'!$T:$T,$AX$1)+COUNTIFS('[1]Deals (investment)'!$B:$B,$A368,'[1]Deals (investment)'!$T:$T,$AY$1)</f>
        <v>#VALUE!</v>
      </c>
      <c r="AS368" s="17" t="e">
        <f>SUMIFS('[1]Deals (investment)'!$C:$C,'[1]Deals (investment)'!$B:$B,$A368)</f>
        <v>#VALUE!</v>
      </c>
      <c r="AT368" s="17" t="e">
        <f t="shared" si="52"/>
        <v>#VALUE!</v>
      </c>
      <c r="AU368" s="18" t="e">
        <f>COUNTIF('[1]Deals (Exits)'!$B:$B,A368)</f>
        <v>#VALUE!</v>
      </c>
      <c r="AV368" s="17" t="e">
        <f>SUMIFS('[1]Deals (investment)'!$C:$C,'[1]Deals (investment)'!$B:$B,$A368,'[1]Deals (investment)'!$T:$T,AV$1)</f>
        <v>#VALUE!</v>
      </c>
      <c r="AW368" s="17" t="e">
        <f>SUMIFS('[1]Deals (investment)'!$C:$C,'[1]Deals (investment)'!$B:$B,$A368,'[1]Deals (investment)'!$T:$T,AW$1)</f>
        <v>#VALUE!</v>
      </c>
      <c r="AX368" s="17" t="e">
        <f>SUMIFS('[1]Deals (investment)'!$C:$C,'[1]Deals (investment)'!$B:$B,$A368,'[1]Deals (investment)'!$T:$T,AX$1)</f>
        <v>#VALUE!</v>
      </c>
      <c r="AY368" s="17" t="e">
        <f>SUMIFS('[1]Deals (investment)'!$C:$C,'[1]Deals (investment)'!$B:$B,$A368,'[1]Deals (investment)'!$T:$T,AY$1)</f>
        <v>#VALUE!</v>
      </c>
      <c r="AZ368" s="17" t="e">
        <f>SUMIFS('[1]Deals (investment)'!$C:$C,'[1]Deals (investment)'!$B:$B,$A368,'[1]Deals (investment)'!$T:$T,AZ$1)</f>
        <v>#VALUE!</v>
      </c>
      <c r="BA368" s="17" t="e">
        <f>SUMIFS('[1]Deals (investment)'!$C:$C,'[1]Deals (investment)'!$B:$B,$A368,'[1]Deals (investment)'!$T:$T,BA$1)</f>
        <v>#VALUE!</v>
      </c>
      <c r="BB368" s="17" t="e">
        <f>SUMIFS('[1]Deals (investment)'!$C:$C,'[1]Deals (investment)'!$B:$B,$A368,'[1]Deals (investment)'!$T:$T,BB$1)</f>
        <v>#VALUE!</v>
      </c>
      <c r="BC368" s="17" t="e">
        <f>SUMIFS('[1]Deals (Exits)'!$C:$C,'[1]Deals (Exits)'!$B:$B,$A368)</f>
        <v>#VALUE!</v>
      </c>
      <c r="BD368" s="17" t="e">
        <f>SUMIFS('[1]Deals (investment)'!$C:$C,'[1]Deals (investment)'!$B:$B,$A368,'[1]Deals (investment)'!$V:$V,BD$1)</f>
        <v>#VALUE!</v>
      </c>
      <c r="BE368" s="17" t="e">
        <f>SUMIFS('[1]Deals (investment)'!$C:$C,'[1]Deals (investment)'!$B:$B,$A368,'[1]Deals (investment)'!$V:$V,BE$1)</f>
        <v>#VALUE!</v>
      </c>
      <c r="BF368" s="17" t="e">
        <f>SUMIFS('[1]Deals (investment)'!$C:$C,'[1]Deals (investment)'!$B:$B,$A368,'[1]Deals (investment)'!$V:$V,BF$1)</f>
        <v>#VALUE!</v>
      </c>
      <c r="BG368" s="17" t="e">
        <f>SUMIFS('[1]Deals (investment)'!$C:$C,'[1]Deals (investment)'!$B:$B,$A368,'[1]Deals (investment)'!$V:$V,BG$1)</f>
        <v>#VALUE!</v>
      </c>
      <c r="BH368" s="17" t="e">
        <f>SUMIFS('[1]Deals (investment)'!$C:$C,'[1]Deals (investment)'!$B:$B,$A368,'[1]Deals (investment)'!$V:$V,BH$1)</f>
        <v>#VALUE!</v>
      </c>
      <c r="BI368" s="17" t="e">
        <f>SUMIFS('[1]Deals (investment)'!$C:$C,'[1]Deals (investment)'!$B:$B,$A368,'[1]Deals (investment)'!$V:$V,BI$1)</f>
        <v>#VALUE!</v>
      </c>
      <c r="BJ368" s="17" t="e">
        <f>SUMIFS('[1]Deals (investment)'!$C:$C,'[1]Deals (investment)'!$B:$B,$A368,'[1]Deals (investment)'!$V:$V,BJ$1)</f>
        <v>#VALUE!</v>
      </c>
      <c r="BK368" s="17" t="e">
        <f>SUMIFS('[1]Deals (investment)'!$C:$C,'[1]Deals (investment)'!$B:$B,$A368,'[1]Deals (investment)'!$V:$V,BK$1)</f>
        <v>#VALUE!</v>
      </c>
      <c r="BL368" s="17" t="e">
        <f>SUMIFS('[1]Deals (investment)'!$C:$C,'[1]Deals (investment)'!$B:$B,$A368,'[1]Deals (investment)'!$V:$V,BL$1)</f>
        <v>#VALUE!</v>
      </c>
      <c r="BM368" s="17" t="e">
        <f>SUMIFS('[1]Deals (investment)'!$C:$C,'[1]Deals (investment)'!$B:$B,$A368,'[1]Deals (investment)'!$V:$V,BM$1)</f>
        <v>#VALUE!</v>
      </c>
      <c r="BN368" s="15"/>
      <c r="BO368" s="15"/>
      <c r="BP368" s="22"/>
      <c r="BQ368" s="15"/>
      <c r="BR368" s="15"/>
      <c r="BS368" s="15"/>
      <c r="BT368" s="15"/>
      <c r="BU368" s="15"/>
      <c r="BV368" s="15"/>
      <c r="BW368" s="15"/>
      <c r="BX368" s="15"/>
      <c r="BY368" s="15"/>
      <c r="BZ368" s="15"/>
      <c r="CA368" s="15"/>
      <c r="CB368" s="15"/>
      <c r="CC368" s="15"/>
      <c r="CD368" s="15" t="str">
        <f t="shared" si="58"/>
        <v>ComparehaCompareha is comparison platform for financial products based out of Cairo, Egypt.Active</v>
      </c>
      <c r="CE368" s="15"/>
      <c r="CF368" s="15"/>
      <c r="CG368" s="15"/>
      <c r="CH368" s="15"/>
      <c r="CI368" s="15"/>
      <c r="CJ368" s="15"/>
    </row>
    <row r="369" spans="1:117" ht="12.75">
      <c r="A369" s="15" t="s">
        <v>3091</v>
      </c>
      <c r="B369" s="15" t="s">
        <v>3092</v>
      </c>
      <c r="C369" s="15" t="s">
        <v>58</v>
      </c>
      <c r="D369" s="16">
        <v>2016</v>
      </c>
      <c r="E369" s="15" t="s">
        <v>128</v>
      </c>
      <c r="F369" s="15" t="s">
        <v>110</v>
      </c>
      <c r="G369" s="15" t="s">
        <v>129</v>
      </c>
      <c r="H369" s="15" t="s">
        <v>129</v>
      </c>
      <c r="I369" s="15" t="s">
        <v>129</v>
      </c>
      <c r="J369" s="15"/>
      <c r="K369" s="17" t="e">
        <f t="shared" si="50"/>
        <v>#VALUE!</v>
      </c>
      <c r="L369" s="15"/>
      <c r="M369" s="18" t="e">
        <f t="shared" si="51"/>
        <v>#VALUE!</v>
      </c>
      <c r="N369" s="15" t="s">
        <v>3093</v>
      </c>
      <c r="O369" s="15"/>
      <c r="P369" s="15"/>
      <c r="Q369" s="24">
        <v>43615</v>
      </c>
      <c r="R369" s="15" t="s">
        <v>1490</v>
      </c>
      <c r="S369" s="19">
        <v>25000</v>
      </c>
      <c r="T369" s="15" t="s">
        <v>1490</v>
      </c>
      <c r="U369" s="17">
        <v>25000</v>
      </c>
      <c r="V369" s="15" t="s">
        <v>3094</v>
      </c>
      <c r="W369" s="15">
        <v>0</v>
      </c>
      <c r="X369" s="15" t="s">
        <v>158</v>
      </c>
      <c r="Y369" s="15" t="s">
        <v>3095</v>
      </c>
      <c r="Z369" s="25" t="s">
        <v>147</v>
      </c>
      <c r="AB369" s="20" t="s">
        <v>286</v>
      </c>
      <c r="AC369" s="21" t="s">
        <v>3096</v>
      </c>
      <c r="AD369" s="27" t="s">
        <v>3097</v>
      </c>
      <c r="AE369" s="15" t="s">
        <v>110</v>
      </c>
      <c r="AF369" s="15" t="s">
        <v>110</v>
      </c>
      <c r="AG369" s="22">
        <f t="shared" si="38"/>
        <v>0.83870967741935487</v>
      </c>
      <c r="AH369" s="15" t="str">
        <f t="shared" si="48"/>
        <v/>
      </c>
      <c r="AI369" s="22" t="str">
        <f>VLOOKUP(A369,'[1]Deals (investment)'!$B$2:$Z$1497,1,FALSE)</f>
        <v>ElGameya</v>
      </c>
      <c r="AJ369" s="22" t="e">
        <f>VLOOKUP(A369,'[1]Deals (investment)'!$B$2:$Z$870,15,FALSE)</f>
        <v>#N/A</v>
      </c>
      <c r="AK369" s="17" t="e">
        <f>VLOOKUP(A369,'[1]Deals (Exits)'!B:B,1,FALSE)</f>
        <v>#N/A</v>
      </c>
      <c r="AL369" s="23">
        <f>VLOOKUP(G369,[1]Lookups!$V$3:$Y$197,4,FALSE)</f>
        <v>0</v>
      </c>
      <c r="AM369" s="17" t="str">
        <f>VLOOKUP(X369,[1]Lookups!$B$3:$C$200,2,FALSE)</f>
        <v>Financial Services</v>
      </c>
      <c r="AN369" s="17" t="str">
        <f>VLOOKUP(R369,[1]Lookups!$H$3:$I$69,2,FALSE)</f>
        <v>2. Seed</v>
      </c>
      <c r="AO369" s="17" t="str">
        <f>VLOOKUP(T369,[1]Lookups!$H$3:$I$69,2,FALSE)</f>
        <v>2. Seed</v>
      </c>
      <c r="AP369" s="17" t="str">
        <f>VLOOKUP(AN369,[1]Lookups!$N$3:$O$11,2,FALSE)</f>
        <v>Early</v>
      </c>
      <c r="AQ369" s="18" t="e">
        <f>COUNTIFS('[1]Deals (investment)'!$B:$B,$A369)</f>
        <v>#VALUE!</v>
      </c>
      <c r="AR369" s="18" t="e">
        <f>COUNTIFS('[1]Deals (investment)'!$B:$B,$A369,'[1]Deals (investment)'!$T:$T,$AW$1)+COUNTIFS('[1]Deals (investment)'!$B:$B,$A369,'[1]Deals (investment)'!$T:$T,$AX$1)+COUNTIFS('[1]Deals (investment)'!$B:$B,$A369,'[1]Deals (investment)'!$T:$T,$AY$1)</f>
        <v>#VALUE!</v>
      </c>
      <c r="AS369" s="17" t="e">
        <f>SUMIFS('[1]Deals (investment)'!$C:$C,'[1]Deals (investment)'!$B:$B,$A369)</f>
        <v>#VALUE!</v>
      </c>
      <c r="AT369" s="17" t="e">
        <f t="shared" si="52"/>
        <v>#VALUE!</v>
      </c>
      <c r="AU369" s="18" t="e">
        <f>COUNTIF('[1]Deals (Exits)'!$B:$B,A369)</f>
        <v>#VALUE!</v>
      </c>
      <c r="AV369" s="17" t="e">
        <f>SUMIFS('[1]Deals (investment)'!$C:$C,'[1]Deals (investment)'!$B:$B,$A369,'[1]Deals (investment)'!$T:$T,AV$1)</f>
        <v>#VALUE!</v>
      </c>
      <c r="AW369" s="17" t="e">
        <f>SUMIFS('[1]Deals (investment)'!$C:$C,'[1]Deals (investment)'!$B:$B,$A369,'[1]Deals (investment)'!$T:$T,AW$1)</f>
        <v>#VALUE!</v>
      </c>
      <c r="AX369" s="17" t="e">
        <f>SUMIFS('[1]Deals (investment)'!$C:$C,'[1]Deals (investment)'!$B:$B,$A369,'[1]Deals (investment)'!$T:$T,AX$1)</f>
        <v>#VALUE!</v>
      </c>
      <c r="AY369" s="17" t="e">
        <f>SUMIFS('[1]Deals (investment)'!$C:$C,'[1]Deals (investment)'!$B:$B,$A369,'[1]Deals (investment)'!$T:$T,AY$1)</f>
        <v>#VALUE!</v>
      </c>
      <c r="AZ369" s="17" t="e">
        <f>SUMIFS('[1]Deals (investment)'!$C:$C,'[1]Deals (investment)'!$B:$B,$A369,'[1]Deals (investment)'!$T:$T,AZ$1)</f>
        <v>#VALUE!</v>
      </c>
      <c r="BA369" s="17" t="e">
        <f>SUMIFS('[1]Deals (investment)'!$C:$C,'[1]Deals (investment)'!$B:$B,$A369,'[1]Deals (investment)'!$T:$T,BA$1)</f>
        <v>#VALUE!</v>
      </c>
      <c r="BB369" s="17" t="e">
        <f>SUMIFS('[1]Deals (investment)'!$C:$C,'[1]Deals (investment)'!$B:$B,$A369,'[1]Deals (investment)'!$T:$T,BB$1)</f>
        <v>#VALUE!</v>
      </c>
      <c r="BC369" s="17" t="e">
        <f>SUMIFS('[1]Deals (Exits)'!$C:$C,'[1]Deals (Exits)'!$B:$B,$A369)</f>
        <v>#VALUE!</v>
      </c>
      <c r="BD369" s="17" t="e">
        <f>SUMIFS('[1]Deals (investment)'!$C:$C,'[1]Deals (investment)'!$B:$B,$A369,'[1]Deals (investment)'!$V:$V,BD$1)</f>
        <v>#VALUE!</v>
      </c>
      <c r="BE369" s="17" t="e">
        <f>SUMIFS('[1]Deals (investment)'!$C:$C,'[1]Deals (investment)'!$B:$B,$A369,'[1]Deals (investment)'!$V:$V,BE$1)</f>
        <v>#VALUE!</v>
      </c>
      <c r="BF369" s="17" t="e">
        <f>SUMIFS('[1]Deals (investment)'!$C:$C,'[1]Deals (investment)'!$B:$B,$A369,'[1]Deals (investment)'!$V:$V,BF$1)</f>
        <v>#VALUE!</v>
      </c>
      <c r="BG369" s="17" t="e">
        <f>SUMIFS('[1]Deals (investment)'!$C:$C,'[1]Deals (investment)'!$B:$B,$A369,'[1]Deals (investment)'!$V:$V,BG$1)</f>
        <v>#VALUE!</v>
      </c>
      <c r="BH369" s="17" t="e">
        <f>SUMIFS('[1]Deals (investment)'!$C:$C,'[1]Deals (investment)'!$B:$B,$A369,'[1]Deals (investment)'!$V:$V,BH$1)</f>
        <v>#VALUE!</v>
      </c>
      <c r="BI369" s="17" t="e">
        <f>SUMIFS('[1]Deals (investment)'!$C:$C,'[1]Deals (investment)'!$B:$B,$A369,'[1]Deals (investment)'!$V:$V,BI$1)</f>
        <v>#VALUE!</v>
      </c>
      <c r="BJ369" s="17" t="e">
        <f>SUMIFS('[1]Deals (investment)'!$C:$C,'[1]Deals (investment)'!$B:$B,$A369,'[1]Deals (investment)'!$V:$V,BJ$1)</f>
        <v>#VALUE!</v>
      </c>
      <c r="BK369" s="17" t="e">
        <f>SUMIFS('[1]Deals (investment)'!$C:$C,'[1]Deals (investment)'!$B:$B,$A369,'[1]Deals (investment)'!$V:$V,BK$1)</f>
        <v>#VALUE!</v>
      </c>
      <c r="BL369" s="17" t="e">
        <f>SUMIFS('[1]Deals (investment)'!$C:$C,'[1]Deals (investment)'!$B:$B,$A369,'[1]Deals (investment)'!$V:$V,BL$1)</f>
        <v>#VALUE!</v>
      </c>
      <c r="BM369" s="17" t="e">
        <f>SUMIFS('[1]Deals (investment)'!$C:$C,'[1]Deals (investment)'!$B:$B,$A369,'[1]Deals (investment)'!$V:$V,BM$1)</f>
        <v>#VALUE!</v>
      </c>
      <c r="BN369" s="15"/>
      <c r="BO369" s="15"/>
      <c r="BP369" s="22"/>
      <c r="BQ369" s="15"/>
      <c r="BR369" s="15"/>
      <c r="BS369" s="15"/>
      <c r="BT369" s="15"/>
      <c r="BU369" s="15"/>
      <c r="BV369" s="15"/>
      <c r="BW369" s="15"/>
      <c r="BX369" s="15"/>
      <c r="BY369" s="15"/>
      <c r="BZ369" s="15"/>
      <c r="CA369" s="15"/>
      <c r="CB369" s="15"/>
      <c r="CC369" s="15"/>
      <c r="CD369" s="15"/>
      <c r="CE369" s="15"/>
      <c r="CF369" s="15"/>
      <c r="CG369" s="15"/>
      <c r="CH369" s="15"/>
      <c r="CI369" s="15"/>
      <c r="CJ369" s="15"/>
    </row>
    <row r="370" spans="1:117" ht="12.75">
      <c r="A370" s="15" t="s">
        <v>3098</v>
      </c>
      <c r="B370" s="15" t="s">
        <v>3099</v>
      </c>
      <c r="C370" s="15" t="s">
        <v>58</v>
      </c>
      <c r="D370" s="16">
        <v>2018</v>
      </c>
      <c r="E370" s="15" t="s">
        <v>128</v>
      </c>
      <c r="F370" s="15" t="s">
        <v>110</v>
      </c>
      <c r="G370" s="15" t="s">
        <v>129</v>
      </c>
      <c r="H370" s="15" t="s">
        <v>129</v>
      </c>
      <c r="I370" s="15" t="s">
        <v>129</v>
      </c>
      <c r="J370" s="15"/>
      <c r="K370" s="17" t="e">
        <f t="shared" si="50"/>
        <v>#VALUE!</v>
      </c>
      <c r="L370" s="25"/>
      <c r="M370" s="18" t="e">
        <f t="shared" si="51"/>
        <v>#VALUE!</v>
      </c>
      <c r="N370" s="25" t="s">
        <v>3093</v>
      </c>
      <c r="O370" s="15"/>
      <c r="P370" s="15"/>
      <c r="Q370" s="24">
        <v>43615</v>
      </c>
      <c r="R370" s="15" t="s">
        <v>1490</v>
      </c>
      <c r="S370" s="19">
        <v>25000</v>
      </c>
      <c r="T370" s="15" t="s">
        <v>1490</v>
      </c>
      <c r="U370" s="17">
        <v>25000</v>
      </c>
      <c r="V370" s="15" t="s">
        <v>3100</v>
      </c>
      <c r="W370" s="15">
        <v>0</v>
      </c>
      <c r="X370" s="15" t="s">
        <v>158</v>
      </c>
      <c r="Y370" s="15" t="s">
        <v>1940</v>
      </c>
      <c r="Z370" s="25" t="s">
        <v>109</v>
      </c>
      <c r="AA370" s="25" t="s">
        <v>110</v>
      </c>
      <c r="AB370" s="20"/>
      <c r="AC370" s="21" t="s">
        <v>3101</v>
      </c>
      <c r="AD370" s="15" t="s">
        <v>110</v>
      </c>
      <c r="AE370" s="27" t="s">
        <v>3102</v>
      </c>
      <c r="AF370" s="27" t="s">
        <v>3103</v>
      </c>
      <c r="AG370" s="22">
        <f t="shared" si="38"/>
        <v>0.83870967741935487</v>
      </c>
      <c r="AH370" s="15" t="str">
        <f t="shared" si="48"/>
        <v/>
      </c>
      <c r="AI370" s="22" t="str">
        <f>VLOOKUP(A370,'[1]Deals (investment)'!$B$2:$Z$1497,1,FALSE)</f>
        <v>Fawaterak</v>
      </c>
      <c r="AJ370" s="22" t="e">
        <f>VLOOKUP(A370,'[1]Deals (investment)'!$B$2:$Z$870,15,FALSE)</f>
        <v>#N/A</v>
      </c>
      <c r="AK370" s="17" t="e">
        <f>VLOOKUP(A370,'[1]Deals (Exits)'!B:B,1,FALSE)</f>
        <v>#N/A</v>
      </c>
      <c r="AL370" s="23">
        <f>VLOOKUP(G370,[1]Lookups!$V$3:$Y$197,4,FALSE)</f>
        <v>0</v>
      </c>
      <c r="AM370" s="17" t="str">
        <f>VLOOKUP(X370,[1]Lookups!$B$3:$C$200,2,FALSE)</f>
        <v>Financial Services</v>
      </c>
      <c r="AN370" s="17" t="str">
        <f>VLOOKUP(R370,[1]Lookups!$H$3:$I$69,2,FALSE)</f>
        <v>2. Seed</v>
      </c>
      <c r="AO370" s="17" t="str">
        <f>VLOOKUP(T370,[1]Lookups!$H$3:$I$69,2,FALSE)</f>
        <v>2. Seed</v>
      </c>
      <c r="AP370" s="17" t="str">
        <f>VLOOKUP(AN370,[1]Lookups!$N$3:$O$11,2,FALSE)</f>
        <v>Early</v>
      </c>
      <c r="AQ370" s="18" t="e">
        <f>COUNTIFS('[1]Deals (investment)'!$B:$B,$A370)</f>
        <v>#VALUE!</v>
      </c>
      <c r="AR370" s="18" t="e">
        <f>COUNTIFS('[1]Deals (investment)'!$B:$B,$A370,'[1]Deals (investment)'!$T:$T,$AW$1)+COUNTIFS('[1]Deals (investment)'!$B:$B,$A370,'[1]Deals (investment)'!$T:$T,$AX$1)+COUNTIFS('[1]Deals (investment)'!$B:$B,$A370,'[1]Deals (investment)'!$T:$T,$AY$1)</f>
        <v>#VALUE!</v>
      </c>
      <c r="AS370" s="17" t="e">
        <f>SUMIFS('[1]Deals (investment)'!$C:$C,'[1]Deals (investment)'!$B:$B,$A370)</f>
        <v>#VALUE!</v>
      </c>
      <c r="AT370" s="17" t="e">
        <f t="shared" si="52"/>
        <v>#VALUE!</v>
      </c>
      <c r="AU370" s="18" t="e">
        <f>COUNTIF('[1]Deals (Exits)'!$B:$B,A370)</f>
        <v>#VALUE!</v>
      </c>
      <c r="AV370" s="17" t="e">
        <f>SUMIFS('[1]Deals (investment)'!$C:$C,'[1]Deals (investment)'!$B:$B,$A370,'[1]Deals (investment)'!$T:$T,AV$1)</f>
        <v>#VALUE!</v>
      </c>
      <c r="AW370" s="17" t="e">
        <f>SUMIFS('[1]Deals (investment)'!$C:$C,'[1]Deals (investment)'!$B:$B,$A370,'[1]Deals (investment)'!$T:$T,AW$1)</f>
        <v>#VALUE!</v>
      </c>
      <c r="AX370" s="17" t="e">
        <f>SUMIFS('[1]Deals (investment)'!$C:$C,'[1]Deals (investment)'!$B:$B,$A370,'[1]Deals (investment)'!$T:$T,AX$1)</f>
        <v>#VALUE!</v>
      </c>
      <c r="AY370" s="17" t="e">
        <f>SUMIFS('[1]Deals (investment)'!$C:$C,'[1]Deals (investment)'!$B:$B,$A370,'[1]Deals (investment)'!$T:$T,AY$1)</f>
        <v>#VALUE!</v>
      </c>
      <c r="AZ370" s="17" t="e">
        <f>SUMIFS('[1]Deals (investment)'!$C:$C,'[1]Deals (investment)'!$B:$B,$A370,'[1]Deals (investment)'!$T:$T,AZ$1)</f>
        <v>#VALUE!</v>
      </c>
      <c r="BA370" s="17" t="e">
        <f>SUMIFS('[1]Deals (investment)'!$C:$C,'[1]Deals (investment)'!$B:$B,$A370,'[1]Deals (investment)'!$T:$T,BA$1)</f>
        <v>#VALUE!</v>
      </c>
      <c r="BB370" s="17" t="e">
        <f>SUMIFS('[1]Deals (investment)'!$C:$C,'[1]Deals (investment)'!$B:$B,$A370,'[1]Deals (investment)'!$T:$T,BB$1)</f>
        <v>#VALUE!</v>
      </c>
      <c r="BC370" s="17" t="e">
        <f>SUMIFS('[1]Deals (Exits)'!$C:$C,'[1]Deals (Exits)'!$B:$B,$A370)</f>
        <v>#VALUE!</v>
      </c>
      <c r="BD370" s="17" t="e">
        <f>SUMIFS('[1]Deals (investment)'!$C:$C,'[1]Deals (investment)'!$B:$B,$A370,'[1]Deals (investment)'!$V:$V,BD$1)</f>
        <v>#VALUE!</v>
      </c>
      <c r="BE370" s="17" t="e">
        <f>SUMIFS('[1]Deals (investment)'!$C:$C,'[1]Deals (investment)'!$B:$B,$A370,'[1]Deals (investment)'!$V:$V,BE$1)</f>
        <v>#VALUE!</v>
      </c>
      <c r="BF370" s="17" t="e">
        <f>SUMIFS('[1]Deals (investment)'!$C:$C,'[1]Deals (investment)'!$B:$B,$A370,'[1]Deals (investment)'!$V:$V,BF$1)</f>
        <v>#VALUE!</v>
      </c>
      <c r="BG370" s="17" t="e">
        <f>SUMIFS('[1]Deals (investment)'!$C:$C,'[1]Deals (investment)'!$B:$B,$A370,'[1]Deals (investment)'!$V:$V,BG$1)</f>
        <v>#VALUE!</v>
      </c>
      <c r="BH370" s="17" t="e">
        <f>SUMIFS('[1]Deals (investment)'!$C:$C,'[1]Deals (investment)'!$B:$B,$A370,'[1]Deals (investment)'!$V:$V,BH$1)</f>
        <v>#VALUE!</v>
      </c>
      <c r="BI370" s="17" t="e">
        <f>SUMIFS('[1]Deals (investment)'!$C:$C,'[1]Deals (investment)'!$B:$B,$A370,'[1]Deals (investment)'!$V:$V,BI$1)</f>
        <v>#VALUE!</v>
      </c>
      <c r="BJ370" s="17" t="e">
        <f>SUMIFS('[1]Deals (investment)'!$C:$C,'[1]Deals (investment)'!$B:$B,$A370,'[1]Deals (investment)'!$V:$V,BJ$1)</f>
        <v>#VALUE!</v>
      </c>
      <c r="BK370" s="17" t="e">
        <f>SUMIFS('[1]Deals (investment)'!$C:$C,'[1]Deals (investment)'!$B:$B,$A370,'[1]Deals (investment)'!$V:$V,BK$1)</f>
        <v>#VALUE!</v>
      </c>
      <c r="BL370" s="17" t="e">
        <f>SUMIFS('[1]Deals (investment)'!$C:$C,'[1]Deals (investment)'!$B:$B,$A370,'[1]Deals (investment)'!$V:$V,BL$1)</f>
        <v>#VALUE!</v>
      </c>
      <c r="BM370" s="17" t="e">
        <f>SUMIFS('[1]Deals (investment)'!$C:$C,'[1]Deals (investment)'!$B:$B,$A370,'[1]Deals (investment)'!$V:$V,BM$1)</f>
        <v>#VALUE!</v>
      </c>
      <c r="BN370" s="15"/>
      <c r="BO370" s="15"/>
      <c r="BP370" s="22"/>
      <c r="BQ370" s="15"/>
      <c r="BR370" s="15"/>
      <c r="BS370" s="15"/>
      <c r="BT370" s="15"/>
      <c r="BU370" s="15"/>
      <c r="BV370" s="15"/>
      <c r="BW370" s="15"/>
      <c r="BX370" s="15"/>
      <c r="BY370" s="15"/>
      <c r="BZ370" s="15"/>
      <c r="CA370" s="15"/>
      <c r="CB370" s="15"/>
      <c r="CC370" s="15"/>
      <c r="CD370" s="15" t="str">
        <f>CONCATENATE(A370,B370,C370)</f>
        <v>FawaterakPlatform that enables customers increase sales, faciitate online payments,and e-invoices.Active</v>
      </c>
      <c r="CE370" s="15"/>
      <c r="CF370" s="15"/>
      <c r="CG370" s="15"/>
      <c r="CH370" s="15"/>
      <c r="CI370" s="15"/>
      <c r="CJ370" s="15"/>
    </row>
    <row r="371" spans="1:117" ht="12.75">
      <c r="A371" s="15" t="s">
        <v>3104</v>
      </c>
      <c r="B371" s="15" t="s">
        <v>3105</v>
      </c>
      <c r="C371" s="15" t="s">
        <v>58</v>
      </c>
      <c r="D371" s="16">
        <v>2016</v>
      </c>
      <c r="E371" s="15" t="s">
        <v>128</v>
      </c>
      <c r="F371" s="15"/>
      <c r="G371" s="15" t="s">
        <v>129</v>
      </c>
      <c r="H371" s="15" t="s">
        <v>129</v>
      </c>
      <c r="I371" s="15" t="s">
        <v>129</v>
      </c>
      <c r="J371" s="15"/>
      <c r="K371" s="17" t="e">
        <f t="shared" si="50"/>
        <v>#VALUE!</v>
      </c>
      <c r="L371" s="15"/>
      <c r="M371" s="18" t="e">
        <f t="shared" si="51"/>
        <v>#VALUE!</v>
      </c>
      <c r="N371" s="15" t="s">
        <v>3106</v>
      </c>
      <c r="O371" s="15"/>
      <c r="P371" s="15"/>
      <c r="Q371" s="15"/>
      <c r="R371" s="15" t="s">
        <v>1490</v>
      </c>
      <c r="S371" s="19">
        <v>25000</v>
      </c>
      <c r="T371" s="15"/>
      <c r="U371" s="17"/>
      <c r="V371" s="15" t="s">
        <v>3107</v>
      </c>
      <c r="W371" s="15">
        <v>0</v>
      </c>
      <c r="X371" s="15" t="s">
        <v>158</v>
      </c>
      <c r="Y371" s="15" t="s">
        <v>3108</v>
      </c>
      <c r="Z371" s="25" t="s">
        <v>147</v>
      </c>
      <c r="AA371" s="25" t="s">
        <v>3106</v>
      </c>
      <c r="AB371" s="32">
        <v>43506</v>
      </c>
      <c r="AC371" s="15" t="s">
        <v>110</v>
      </c>
      <c r="AD371" s="15" t="s">
        <v>110</v>
      </c>
      <c r="AE371" s="15" t="s">
        <v>110</v>
      </c>
      <c r="AF371" s="21" t="s">
        <v>3109</v>
      </c>
      <c r="AG371" s="22">
        <f t="shared" si="38"/>
        <v>0.74193548387096775</v>
      </c>
      <c r="AH371" s="15" t="e">
        <f t="shared" si="48"/>
        <v>#VALUE!</v>
      </c>
      <c r="AI371" s="22" t="str">
        <f>VLOOKUP(A371,'[1]Deals (investment)'!$B$2:$Z$1497,1,FALSE)</f>
        <v>Neqabty</v>
      </c>
      <c r="AJ371" s="22" t="e">
        <f>VLOOKUP(A371,'[1]Deals (investment)'!$B$2:$Z$870,15,FALSE)</f>
        <v>#N/A</v>
      </c>
      <c r="AK371" s="17" t="e">
        <f>VLOOKUP(A371,'[1]Deals (Exits)'!B:B,1,FALSE)</f>
        <v>#N/A</v>
      </c>
      <c r="AL371" s="23">
        <f>VLOOKUP(G371,[1]Lookups!$V$3:$Y$197,4,FALSE)</f>
        <v>0</v>
      </c>
      <c r="AM371" s="17" t="str">
        <f>VLOOKUP(X371,[1]Lookups!$B$3:$C$200,2,FALSE)</f>
        <v>Financial Services</v>
      </c>
      <c r="AN371" s="17" t="str">
        <f>VLOOKUP(R371,[1]Lookups!$H$3:$I$69,2,FALSE)</f>
        <v>2. Seed</v>
      </c>
      <c r="AO371" s="17" t="e">
        <f>VLOOKUP(T371,[1]Lookups!$H$3:$I$69,2,FALSE)</f>
        <v>#N/A</v>
      </c>
      <c r="AP371" s="17" t="str">
        <f>VLOOKUP(AN371,[1]Lookups!$N$3:$O$11,2,FALSE)</f>
        <v>Early</v>
      </c>
      <c r="AQ371" s="18" t="e">
        <f>COUNTIFS('[1]Deals (investment)'!$B:$B,$A371)</f>
        <v>#VALUE!</v>
      </c>
      <c r="AR371" s="18" t="e">
        <f>COUNTIFS('[1]Deals (investment)'!$B:$B,$A371,'[1]Deals (investment)'!$T:$T,$AW$1)+COUNTIFS('[1]Deals (investment)'!$B:$B,$A371,'[1]Deals (investment)'!$T:$T,$AX$1)+COUNTIFS('[1]Deals (investment)'!$B:$B,$A371,'[1]Deals (investment)'!$T:$T,$AY$1)</f>
        <v>#VALUE!</v>
      </c>
      <c r="AS371" s="17" t="e">
        <f>SUMIFS('[1]Deals (investment)'!$C:$C,'[1]Deals (investment)'!$B:$B,$A371)</f>
        <v>#VALUE!</v>
      </c>
      <c r="AT371" s="17" t="e">
        <f t="shared" si="52"/>
        <v>#VALUE!</v>
      </c>
      <c r="AU371" s="18" t="e">
        <f>COUNTIF('[1]Deals (Exits)'!$B:$B,A371)</f>
        <v>#VALUE!</v>
      </c>
      <c r="AV371" s="17" t="e">
        <f>SUMIFS('[1]Deals (investment)'!$C:$C,'[1]Deals (investment)'!$B:$B,$A371,'[1]Deals (investment)'!$T:$T,AV$1)</f>
        <v>#VALUE!</v>
      </c>
      <c r="AW371" s="17" t="e">
        <f>SUMIFS('[1]Deals (investment)'!$C:$C,'[1]Deals (investment)'!$B:$B,$A371,'[1]Deals (investment)'!$T:$T,AW$1)</f>
        <v>#VALUE!</v>
      </c>
      <c r="AX371" s="17" t="e">
        <f>SUMIFS('[1]Deals (investment)'!$C:$C,'[1]Deals (investment)'!$B:$B,$A371,'[1]Deals (investment)'!$T:$T,AX$1)</f>
        <v>#VALUE!</v>
      </c>
      <c r="AY371" s="17" t="e">
        <f>SUMIFS('[1]Deals (investment)'!$C:$C,'[1]Deals (investment)'!$B:$B,$A371,'[1]Deals (investment)'!$T:$T,AY$1)</f>
        <v>#VALUE!</v>
      </c>
      <c r="AZ371" s="17" t="e">
        <f>SUMIFS('[1]Deals (investment)'!$C:$C,'[1]Deals (investment)'!$B:$B,$A371,'[1]Deals (investment)'!$T:$T,AZ$1)</f>
        <v>#VALUE!</v>
      </c>
      <c r="BA371" s="17" t="e">
        <f>SUMIFS('[1]Deals (investment)'!$C:$C,'[1]Deals (investment)'!$B:$B,$A371,'[1]Deals (investment)'!$T:$T,BA$1)</f>
        <v>#VALUE!</v>
      </c>
      <c r="BB371" s="17" t="e">
        <f>SUMIFS('[1]Deals (investment)'!$C:$C,'[1]Deals (investment)'!$B:$B,$A371,'[1]Deals (investment)'!$T:$T,BB$1)</f>
        <v>#VALUE!</v>
      </c>
      <c r="BC371" s="17" t="e">
        <f>SUMIFS('[1]Deals (Exits)'!$C:$C,'[1]Deals (Exits)'!$B:$B,$A371)</f>
        <v>#VALUE!</v>
      </c>
      <c r="BD371" s="17" t="e">
        <f>SUMIFS('[1]Deals (investment)'!$C:$C,'[1]Deals (investment)'!$B:$B,$A371,'[1]Deals (investment)'!$V:$V,BD$1)</f>
        <v>#VALUE!</v>
      </c>
      <c r="BE371" s="17" t="e">
        <f>SUMIFS('[1]Deals (investment)'!$C:$C,'[1]Deals (investment)'!$B:$B,$A371,'[1]Deals (investment)'!$V:$V,BE$1)</f>
        <v>#VALUE!</v>
      </c>
      <c r="BF371" s="17" t="e">
        <f>SUMIFS('[1]Deals (investment)'!$C:$C,'[1]Deals (investment)'!$B:$B,$A371,'[1]Deals (investment)'!$V:$V,BF$1)</f>
        <v>#VALUE!</v>
      </c>
      <c r="BG371" s="17" t="e">
        <f>SUMIFS('[1]Deals (investment)'!$C:$C,'[1]Deals (investment)'!$B:$B,$A371,'[1]Deals (investment)'!$V:$V,BG$1)</f>
        <v>#VALUE!</v>
      </c>
      <c r="BH371" s="17" t="e">
        <f>SUMIFS('[1]Deals (investment)'!$C:$C,'[1]Deals (investment)'!$B:$B,$A371,'[1]Deals (investment)'!$V:$V,BH$1)</f>
        <v>#VALUE!</v>
      </c>
      <c r="BI371" s="17" t="e">
        <f>SUMIFS('[1]Deals (investment)'!$C:$C,'[1]Deals (investment)'!$B:$B,$A371,'[1]Deals (investment)'!$V:$V,BI$1)</f>
        <v>#VALUE!</v>
      </c>
      <c r="BJ371" s="17" t="e">
        <f>SUMIFS('[1]Deals (investment)'!$C:$C,'[1]Deals (investment)'!$B:$B,$A371,'[1]Deals (investment)'!$V:$V,BJ$1)</f>
        <v>#VALUE!</v>
      </c>
      <c r="BK371" s="17" t="e">
        <f>SUMIFS('[1]Deals (investment)'!$C:$C,'[1]Deals (investment)'!$B:$B,$A371,'[1]Deals (investment)'!$V:$V,BK$1)</f>
        <v>#VALUE!</v>
      </c>
      <c r="BL371" s="17" t="e">
        <f>SUMIFS('[1]Deals (investment)'!$C:$C,'[1]Deals (investment)'!$B:$B,$A371,'[1]Deals (investment)'!$V:$V,BL$1)</f>
        <v>#VALUE!</v>
      </c>
      <c r="BM371" s="17" t="e">
        <f>SUMIFS('[1]Deals (investment)'!$C:$C,'[1]Deals (investment)'!$B:$B,$A371,'[1]Deals (investment)'!$V:$V,BM$1)</f>
        <v>#VALUE!</v>
      </c>
      <c r="BN371" s="15"/>
      <c r="BO371" s="15"/>
      <c r="BP371" s="22"/>
      <c r="BQ371" s="15"/>
      <c r="BR371" s="15"/>
      <c r="BS371" s="15"/>
      <c r="BT371" s="15"/>
      <c r="BU371" s="15"/>
      <c r="BV371" s="15"/>
      <c r="BW371" s="15"/>
      <c r="BX371" s="15"/>
      <c r="BY371" s="15"/>
      <c r="BZ371" s="15"/>
      <c r="CA371" s="15"/>
      <c r="CB371" s="15"/>
      <c r="CC371" s="15"/>
      <c r="CD371" s="15"/>
      <c r="CE371" s="15"/>
      <c r="CF371" s="15"/>
      <c r="CG371" s="15"/>
      <c r="CH371" s="15"/>
      <c r="CI371" s="15"/>
      <c r="CJ371" s="15"/>
    </row>
    <row r="372" spans="1:117" ht="12.75">
      <c r="A372" s="15" t="s">
        <v>3110</v>
      </c>
      <c r="B372" s="15" t="s">
        <v>3111</v>
      </c>
      <c r="C372" s="15" t="s">
        <v>58</v>
      </c>
      <c r="D372" s="16">
        <v>2015</v>
      </c>
      <c r="E372" s="15" t="s">
        <v>1228</v>
      </c>
      <c r="F372" s="15"/>
      <c r="G372" s="15" t="s">
        <v>1229</v>
      </c>
      <c r="H372" s="15" t="s">
        <v>1229</v>
      </c>
      <c r="I372" s="15" t="s">
        <v>1229</v>
      </c>
      <c r="J372" s="15"/>
      <c r="K372" s="17" t="e">
        <f t="shared" si="50"/>
        <v>#VALUE!</v>
      </c>
      <c r="L372" s="15"/>
      <c r="M372" s="18" t="e">
        <f t="shared" si="51"/>
        <v>#VALUE!</v>
      </c>
      <c r="N372" s="15"/>
      <c r="O372" s="15"/>
      <c r="P372" s="15"/>
      <c r="Q372" s="15"/>
      <c r="R372" s="15" t="s">
        <v>636</v>
      </c>
      <c r="S372" s="19" t="s">
        <v>144</v>
      </c>
      <c r="T372" s="15"/>
      <c r="U372" s="17"/>
      <c r="V372" s="15" t="s">
        <v>3112</v>
      </c>
      <c r="W372" s="15"/>
      <c r="X372" s="15" t="s">
        <v>404</v>
      </c>
      <c r="Y372" s="15" t="s">
        <v>3113</v>
      </c>
      <c r="AB372" s="20"/>
      <c r="AC372" s="21" t="s">
        <v>3114</v>
      </c>
      <c r="AD372" s="15"/>
      <c r="AE372" s="15"/>
      <c r="AF372" s="21" t="s">
        <v>3115</v>
      </c>
      <c r="AG372" s="22">
        <f t="shared" si="38"/>
        <v>0.5161290322580645</v>
      </c>
      <c r="AH372" s="15" t="str">
        <f t="shared" si="48"/>
        <v/>
      </c>
      <c r="AI372" s="22" t="str">
        <f>VLOOKUP(A372,'[1]Deals (investment)'!$B$2:$Z$1497,1,FALSE)</f>
        <v>Coliba</v>
      </c>
      <c r="AJ372" s="22" t="e">
        <f>VLOOKUP(A372,'[1]Deals (investment)'!$B$2:$Z$870,15,FALSE)</f>
        <v>#N/A</v>
      </c>
      <c r="AK372" s="17" t="e">
        <f>VLOOKUP(A372,'[1]Deals (Exits)'!B:B,1,FALSE)</f>
        <v>#N/A</v>
      </c>
      <c r="AL372" s="23">
        <f>VLOOKUP(G372,[1]Lookups!$V$3:$Y$197,4,FALSE)</f>
        <v>0</v>
      </c>
      <c r="AM372" s="17" t="str">
        <f>VLOOKUP(X372,[1]Lookups!$B$3:$C$200,2,FALSE)</f>
        <v>Other Technologies &amp; Information Technology</v>
      </c>
      <c r="AN372" s="17" t="str">
        <f>VLOOKUP(R372,[1]Lookups!$H$3:$I$69,2,FALSE)</f>
        <v>1. Grant</v>
      </c>
      <c r="AO372" s="17" t="e">
        <f>VLOOKUP(T372,[1]Lookups!$H$3:$I$69,2,FALSE)</f>
        <v>#N/A</v>
      </c>
      <c r="AP372" s="17" t="str">
        <f>VLOOKUP(AN372,[1]Lookups!$N$3:$O$11,2,FALSE)</f>
        <v>Early</v>
      </c>
      <c r="AQ372" s="18" t="e">
        <f>COUNTIFS('[1]Deals (investment)'!$B:$B,$A372)</f>
        <v>#VALUE!</v>
      </c>
      <c r="AR372" s="18" t="e">
        <f>COUNTIFS('[1]Deals (investment)'!$B:$B,$A372,'[1]Deals (investment)'!$T:$T,$AW$1)+COUNTIFS('[1]Deals (investment)'!$B:$B,$A372,'[1]Deals (investment)'!$T:$T,$AX$1)+COUNTIFS('[1]Deals (investment)'!$B:$B,$A372,'[1]Deals (investment)'!$T:$T,$AY$1)</f>
        <v>#VALUE!</v>
      </c>
      <c r="AS372" s="17" t="e">
        <f>SUMIFS('[1]Deals (investment)'!$C:$C,'[1]Deals (investment)'!$B:$B,$A372)</f>
        <v>#VALUE!</v>
      </c>
      <c r="AT372" s="17" t="e">
        <f t="shared" si="52"/>
        <v>#VALUE!</v>
      </c>
      <c r="AU372" s="18" t="e">
        <f>COUNTIF('[1]Deals (Exits)'!$B:$B,A372)</f>
        <v>#VALUE!</v>
      </c>
      <c r="AV372" s="17" t="e">
        <f>SUMIFS('[1]Deals (investment)'!$C:$C,'[1]Deals (investment)'!$B:$B,$A372,'[1]Deals (investment)'!$T:$T,AV$1)</f>
        <v>#VALUE!</v>
      </c>
      <c r="AW372" s="17" t="e">
        <f>SUMIFS('[1]Deals (investment)'!$C:$C,'[1]Deals (investment)'!$B:$B,$A372,'[1]Deals (investment)'!$T:$T,AW$1)</f>
        <v>#VALUE!</v>
      </c>
      <c r="AX372" s="17" t="e">
        <f>SUMIFS('[1]Deals (investment)'!$C:$C,'[1]Deals (investment)'!$B:$B,$A372,'[1]Deals (investment)'!$T:$T,AX$1)</f>
        <v>#VALUE!</v>
      </c>
      <c r="AY372" s="17" t="e">
        <f>SUMIFS('[1]Deals (investment)'!$C:$C,'[1]Deals (investment)'!$B:$B,$A372,'[1]Deals (investment)'!$T:$T,AY$1)</f>
        <v>#VALUE!</v>
      </c>
      <c r="AZ372" s="17" t="e">
        <f>SUMIFS('[1]Deals (investment)'!$C:$C,'[1]Deals (investment)'!$B:$B,$A372,'[1]Deals (investment)'!$T:$T,AZ$1)</f>
        <v>#VALUE!</v>
      </c>
      <c r="BA372" s="17" t="e">
        <f>SUMIFS('[1]Deals (investment)'!$C:$C,'[1]Deals (investment)'!$B:$B,$A372,'[1]Deals (investment)'!$T:$T,BA$1)</f>
        <v>#VALUE!</v>
      </c>
      <c r="BB372" s="17" t="e">
        <f>SUMIFS('[1]Deals (investment)'!$C:$C,'[1]Deals (investment)'!$B:$B,$A372,'[1]Deals (investment)'!$T:$T,BB$1)</f>
        <v>#VALUE!</v>
      </c>
      <c r="BC372" s="17" t="e">
        <f>SUMIFS('[1]Deals (Exits)'!$C:$C,'[1]Deals (Exits)'!$B:$B,$A372)</f>
        <v>#VALUE!</v>
      </c>
      <c r="BD372" s="17" t="e">
        <f>SUMIFS('[1]Deals (investment)'!$C:$C,'[1]Deals (investment)'!$B:$B,$A372,'[1]Deals (investment)'!$V:$V,BD$1)</f>
        <v>#VALUE!</v>
      </c>
      <c r="BE372" s="17" t="e">
        <f>SUMIFS('[1]Deals (investment)'!$C:$C,'[1]Deals (investment)'!$B:$B,$A372,'[1]Deals (investment)'!$V:$V,BE$1)</f>
        <v>#VALUE!</v>
      </c>
      <c r="BF372" s="17" t="e">
        <f>SUMIFS('[1]Deals (investment)'!$C:$C,'[1]Deals (investment)'!$B:$B,$A372,'[1]Deals (investment)'!$V:$V,BF$1)</f>
        <v>#VALUE!</v>
      </c>
      <c r="BG372" s="17" t="e">
        <f>SUMIFS('[1]Deals (investment)'!$C:$C,'[1]Deals (investment)'!$B:$B,$A372,'[1]Deals (investment)'!$V:$V,BG$1)</f>
        <v>#VALUE!</v>
      </c>
      <c r="BH372" s="17" t="e">
        <f>SUMIFS('[1]Deals (investment)'!$C:$C,'[1]Deals (investment)'!$B:$B,$A372,'[1]Deals (investment)'!$V:$V,BH$1)</f>
        <v>#VALUE!</v>
      </c>
      <c r="BI372" s="17" t="e">
        <f>SUMIFS('[1]Deals (investment)'!$C:$C,'[1]Deals (investment)'!$B:$B,$A372,'[1]Deals (investment)'!$V:$V,BI$1)</f>
        <v>#VALUE!</v>
      </c>
      <c r="BJ372" s="17" t="e">
        <f>SUMIFS('[1]Deals (investment)'!$C:$C,'[1]Deals (investment)'!$B:$B,$A372,'[1]Deals (investment)'!$V:$V,BJ$1)</f>
        <v>#VALUE!</v>
      </c>
      <c r="BK372" s="17" t="e">
        <f>SUMIFS('[1]Deals (investment)'!$C:$C,'[1]Deals (investment)'!$B:$B,$A372,'[1]Deals (investment)'!$V:$V,BK$1)</f>
        <v>#VALUE!</v>
      </c>
      <c r="BL372" s="17" t="e">
        <f>SUMIFS('[1]Deals (investment)'!$C:$C,'[1]Deals (investment)'!$B:$B,$A372,'[1]Deals (investment)'!$V:$V,BL$1)</f>
        <v>#VALUE!</v>
      </c>
      <c r="BM372" s="17" t="e">
        <f>SUMIFS('[1]Deals (investment)'!$C:$C,'[1]Deals (investment)'!$B:$B,$A372,'[1]Deals (investment)'!$V:$V,BM$1)</f>
        <v>#VALUE!</v>
      </c>
      <c r="BN372" s="15"/>
      <c r="BO372" s="15"/>
      <c r="BP372" s="22"/>
      <c r="BQ372" s="15"/>
      <c r="BR372" s="15"/>
      <c r="BS372" s="15"/>
      <c r="BT372" s="15"/>
      <c r="BU372" s="15"/>
      <c r="BV372" s="15"/>
      <c r="BW372" s="15"/>
      <c r="BX372" s="15"/>
      <c r="BY372" s="15"/>
      <c r="BZ372" s="15"/>
      <c r="CA372" s="15"/>
      <c r="CB372" s="15"/>
      <c r="CC372" s="15"/>
      <c r="CD372" s="15"/>
      <c r="CE372" s="15"/>
      <c r="CF372" s="15"/>
      <c r="CG372" s="15"/>
      <c r="CH372" s="15"/>
      <c r="CI372" s="15"/>
      <c r="CJ372" s="15"/>
    </row>
    <row r="373" spans="1:117" ht="12.75">
      <c r="A373" s="15" t="s">
        <v>3116</v>
      </c>
      <c r="B373" s="15" t="s">
        <v>3117</v>
      </c>
      <c r="C373" s="15" t="s">
        <v>58</v>
      </c>
      <c r="D373" s="16">
        <v>2018</v>
      </c>
      <c r="E373" s="15" t="s">
        <v>117</v>
      </c>
      <c r="F373" s="15"/>
      <c r="G373" s="15" t="s">
        <v>118</v>
      </c>
      <c r="H373" s="15" t="s">
        <v>118</v>
      </c>
      <c r="I373" s="15" t="s">
        <v>118</v>
      </c>
      <c r="J373" s="15"/>
      <c r="K373" s="17" t="e">
        <f t="shared" si="50"/>
        <v>#VALUE!</v>
      </c>
      <c r="L373" s="15"/>
      <c r="M373" s="18" t="e">
        <f t="shared" si="51"/>
        <v>#VALUE!</v>
      </c>
      <c r="N373" s="15"/>
      <c r="O373" s="15"/>
      <c r="P373" s="15"/>
      <c r="Q373" s="24" t="e">
        <f ca="1">_xludf.MAXIFS('[1]Deals (investment)'!A:A,'[1]Deals (investment)'!B:B,A373)</f>
        <v>#NAME?</v>
      </c>
      <c r="R373" s="15"/>
      <c r="S373" s="19"/>
      <c r="T373" s="15"/>
      <c r="U373" s="17"/>
      <c r="V373" s="15" t="s">
        <v>3118</v>
      </c>
      <c r="W373" s="15"/>
      <c r="X373" s="15" t="s">
        <v>404</v>
      </c>
      <c r="Y373" s="15" t="s">
        <v>3119</v>
      </c>
      <c r="AB373" s="32">
        <v>43506</v>
      </c>
      <c r="AC373" s="21" t="s">
        <v>3120</v>
      </c>
      <c r="AD373" s="21" t="s">
        <v>3121</v>
      </c>
      <c r="AE373" s="21" t="s">
        <v>3122</v>
      </c>
      <c r="AF373" s="21" t="s">
        <v>3123</v>
      </c>
      <c r="AG373" s="22">
        <f t="shared" ca="1" si="38"/>
        <v>0.58064516129032262</v>
      </c>
      <c r="AH373" s="15" t="e">
        <f t="shared" si="48"/>
        <v>#VALUE!</v>
      </c>
      <c r="AI373" s="22" t="str">
        <f>VLOOKUP(A373,'[1]Deals (investment)'!$B$2:$Z$1497,1,FALSE)</f>
        <v>Funtrench</v>
      </c>
      <c r="AJ373" s="22">
        <f>VLOOKUP(A373,'[1]Deals (investment)'!$B$2:$Z$870,15,FALSE)</f>
        <v>1</v>
      </c>
      <c r="AK373" s="17" t="e">
        <f>VLOOKUP(A373,'[1]Deals (Exits)'!B:B,1,FALSE)</f>
        <v>#N/A</v>
      </c>
      <c r="AL373" s="23">
        <f>VLOOKUP(G373,[1]Lookups!$V$3:$Y$197,4,FALSE)</f>
        <v>0</v>
      </c>
      <c r="AM373" s="17" t="str">
        <f>VLOOKUP(X373,[1]Lookups!$B$3:$C$200,2,FALSE)</f>
        <v>Other Technologies &amp; Information Technology</v>
      </c>
      <c r="AN373" s="17" t="e">
        <f>VLOOKUP(R373,[1]Lookups!$H$3:$I$69,2,FALSE)</f>
        <v>#N/A</v>
      </c>
      <c r="AO373" s="17" t="e">
        <f>VLOOKUP(T373,[1]Lookups!$H$3:$I$69,2,FALSE)</f>
        <v>#N/A</v>
      </c>
      <c r="AP373" s="17" t="e">
        <f>VLOOKUP(AN373,[1]Lookups!$N$3:$O$11,2,FALSE)</f>
        <v>#N/A</v>
      </c>
      <c r="AQ373" s="18" t="e">
        <f>COUNTIFS('[1]Deals (investment)'!$B:$B,$A373)</f>
        <v>#VALUE!</v>
      </c>
      <c r="AR373" s="18" t="e">
        <f>COUNTIFS('[1]Deals (investment)'!$B:$B,$A373,'[1]Deals (investment)'!$T:$T,$AW$1)+COUNTIFS('[1]Deals (investment)'!$B:$B,$A373,'[1]Deals (investment)'!$T:$T,$AX$1)+COUNTIFS('[1]Deals (investment)'!$B:$B,$A373,'[1]Deals (investment)'!$T:$T,$AY$1)</f>
        <v>#VALUE!</v>
      </c>
      <c r="AS373" s="17" t="e">
        <f>SUMIFS('[1]Deals (investment)'!$C:$C,'[1]Deals (investment)'!$B:$B,$A373)</f>
        <v>#VALUE!</v>
      </c>
      <c r="AT373" s="17" t="e">
        <f t="shared" si="52"/>
        <v>#VALUE!</v>
      </c>
      <c r="AU373" s="18" t="e">
        <f>COUNTIF('[1]Deals (Exits)'!$B:$B,A373)</f>
        <v>#VALUE!</v>
      </c>
      <c r="AV373" s="17" t="e">
        <f>SUMIFS('[1]Deals (investment)'!$C:$C,'[1]Deals (investment)'!$B:$B,$A373,'[1]Deals (investment)'!$T:$T,AV$1)</f>
        <v>#VALUE!</v>
      </c>
      <c r="AW373" s="17" t="e">
        <f>SUMIFS('[1]Deals (investment)'!$C:$C,'[1]Deals (investment)'!$B:$B,$A373,'[1]Deals (investment)'!$T:$T,AW$1)</f>
        <v>#VALUE!</v>
      </c>
      <c r="AX373" s="17" t="e">
        <f>SUMIFS('[1]Deals (investment)'!$C:$C,'[1]Deals (investment)'!$B:$B,$A373,'[1]Deals (investment)'!$T:$T,AX$1)</f>
        <v>#VALUE!</v>
      </c>
      <c r="AY373" s="17" t="e">
        <f>SUMIFS('[1]Deals (investment)'!$C:$C,'[1]Deals (investment)'!$B:$B,$A373,'[1]Deals (investment)'!$T:$T,AY$1)</f>
        <v>#VALUE!</v>
      </c>
      <c r="AZ373" s="17" t="e">
        <f>SUMIFS('[1]Deals (investment)'!$C:$C,'[1]Deals (investment)'!$B:$B,$A373,'[1]Deals (investment)'!$T:$T,AZ$1)</f>
        <v>#VALUE!</v>
      </c>
      <c r="BA373" s="17" t="e">
        <f>SUMIFS('[1]Deals (investment)'!$C:$C,'[1]Deals (investment)'!$B:$B,$A373,'[1]Deals (investment)'!$T:$T,BA$1)</f>
        <v>#VALUE!</v>
      </c>
      <c r="BB373" s="17" t="e">
        <f>SUMIFS('[1]Deals (investment)'!$C:$C,'[1]Deals (investment)'!$B:$B,$A373,'[1]Deals (investment)'!$T:$T,BB$1)</f>
        <v>#VALUE!</v>
      </c>
      <c r="BC373" s="17" t="e">
        <f>SUMIFS('[1]Deals (Exits)'!$C:$C,'[1]Deals (Exits)'!$B:$B,$A373)</f>
        <v>#VALUE!</v>
      </c>
      <c r="BD373" s="17" t="e">
        <f>SUMIFS('[1]Deals (investment)'!$C:$C,'[1]Deals (investment)'!$B:$B,$A373,'[1]Deals (investment)'!$V:$V,BD$1)</f>
        <v>#VALUE!</v>
      </c>
      <c r="BE373" s="17" t="e">
        <f>SUMIFS('[1]Deals (investment)'!$C:$C,'[1]Deals (investment)'!$B:$B,$A373,'[1]Deals (investment)'!$V:$V,BE$1)</f>
        <v>#VALUE!</v>
      </c>
      <c r="BF373" s="17" t="e">
        <f>SUMIFS('[1]Deals (investment)'!$C:$C,'[1]Deals (investment)'!$B:$B,$A373,'[1]Deals (investment)'!$V:$V,BF$1)</f>
        <v>#VALUE!</v>
      </c>
      <c r="BG373" s="17" t="e">
        <f>SUMIFS('[1]Deals (investment)'!$C:$C,'[1]Deals (investment)'!$B:$B,$A373,'[1]Deals (investment)'!$V:$V,BG$1)</f>
        <v>#VALUE!</v>
      </c>
      <c r="BH373" s="17" t="e">
        <f>SUMIFS('[1]Deals (investment)'!$C:$C,'[1]Deals (investment)'!$B:$B,$A373,'[1]Deals (investment)'!$V:$V,BH$1)</f>
        <v>#VALUE!</v>
      </c>
      <c r="BI373" s="17" t="e">
        <f>SUMIFS('[1]Deals (investment)'!$C:$C,'[1]Deals (investment)'!$B:$B,$A373,'[1]Deals (investment)'!$V:$V,BI$1)</f>
        <v>#VALUE!</v>
      </c>
      <c r="BJ373" s="17" t="e">
        <f>SUMIFS('[1]Deals (investment)'!$C:$C,'[1]Deals (investment)'!$B:$B,$A373,'[1]Deals (investment)'!$V:$V,BJ$1)</f>
        <v>#VALUE!</v>
      </c>
      <c r="BK373" s="17" t="e">
        <f>SUMIFS('[1]Deals (investment)'!$C:$C,'[1]Deals (investment)'!$B:$B,$A373,'[1]Deals (investment)'!$V:$V,BK$1)</f>
        <v>#VALUE!</v>
      </c>
      <c r="BL373" s="17" t="e">
        <f>SUMIFS('[1]Deals (investment)'!$C:$C,'[1]Deals (investment)'!$B:$B,$A373,'[1]Deals (investment)'!$V:$V,BL$1)</f>
        <v>#VALUE!</v>
      </c>
      <c r="BM373" s="17" t="e">
        <f>SUMIFS('[1]Deals (investment)'!$C:$C,'[1]Deals (investment)'!$B:$B,$A373,'[1]Deals (investment)'!$V:$V,BM$1)</f>
        <v>#VALUE!</v>
      </c>
      <c r="BN373" s="15"/>
      <c r="BO373" s="15"/>
      <c r="BP373" s="22"/>
      <c r="BQ373" s="15"/>
      <c r="BR373" s="15"/>
      <c r="BS373" s="15"/>
      <c r="BT373" s="15"/>
      <c r="BU373" s="15"/>
      <c r="BV373" s="15"/>
      <c r="BW373" s="15"/>
      <c r="BX373" s="15"/>
      <c r="BY373" s="15"/>
      <c r="BZ373" s="15"/>
      <c r="CA373" s="15"/>
      <c r="CB373" s="15"/>
      <c r="CC373" s="15"/>
      <c r="CD373" s="15"/>
      <c r="CE373" s="15"/>
      <c r="CF373" s="15"/>
      <c r="CG373" s="15"/>
      <c r="CH373" s="15"/>
      <c r="CI373" s="15"/>
      <c r="CJ373" s="15"/>
    </row>
    <row r="374" spans="1:117" ht="12.75">
      <c r="A374" s="15" t="s">
        <v>3124</v>
      </c>
      <c r="B374" s="15" t="s">
        <v>3125</v>
      </c>
      <c r="C374" s="15" t="s">
        <v>58</v>
      </c>
      <c r="D374" s="16">
        <v>2012</v>
      </c>
      <c r="E374" s="15" t="s">
        <v>117</v>
      </c>
      <c r="F374" s="15"/>
      <c r="G374" s="15" t="s">
        <v>118</v>
      </c>
      <c r="H374" s="15" t="s">
        <v>118</v>
      </c>
      <c r="I374" s="15" t="s">
        <v>118</v>
      </c>
      <c r="J374" s="15"/>
      <c r="K374" s="17" t="e">
        <f t="shared" si="50"/>
        <v>#VALUE!</v>
      </c>
      <c r="L374" s="15"/>
      <c r="M374" s="18" t="e">
        <f t="shared" si="51"/>
        <v>#VALUE!</v>
      </c>
      <c r="N374" s="15"/>
      <c r="O374" s="15"/>
      <c r="P374" s="15"/>
      <c r="Q374" s="24" t="e">
        <f ca="1">_xludf.MAXIFS('[1]Deals (investment)'!A:A,'[1]Deals (investment)'!B:B,A374)</f>
        <v>#NAME?</v>
      </c>
      <c r="R374" s="15" t="s">
        <v>375</v>
      </c>
      <c r="S374" s="19">
        <v>25000</v>
      </c>
      <c r="T374" s="15" t="s">
        <v>375</v>
      </c>
      <c r="U374" s="17">
        <v>25000</v>
      </c>
      <c r="V374" s="15" t="s">
        <v>3126</v>
      </c>
      <c r="W374" s="15"/>
      <c r="X374" s="15" t="s">
        <v>2306</v>
      </c>
      <c r="Y374" s="15" t="s">
        <v>3127</v>
      </c>
      <c r="AB374" s="32">
        <v>43506</v>
      </c>
      <c r="AC374" s="21" t="s">
        <v>3128</v>
      </c>
      <c r="AD374" s="21" t="s">
        <v>3129</v>
      </c>
      <c r="AE374" s="21" t="s">
        <v>3130</v>
      </c>
      <c r="AF374" s="21" t="s">
        <v>3131</v>
      </c>
      <c r="AG374" s="22">
        <f t="shared" ca="1" si="38"/>
        <v>0.70967741935483875</v>
      </c>
      <c r="AH374" s="15" t="e">
        <f t="shared" si="48"/>
        <v>#VALUE!</v>
      </c>
      <c r="AI374" s="22" t="str">
        <f>VLOOKUP(A374,'[1]Deals (investment)'!$B$2:$Z$1497,1,FALSE)</f>
        <v>Ma3Route</v>
      </c>
      <c r="AJ374" s="22">
        <f>VLOOKUP(A374,'[1]Deals (investment)'!$B$2:$Z$870,15,FALSE)</f>
        <v>1</v>
      </c>
      <c r="AK374" s="17" t="e">
        <f>VLOOKUP(A374,'[1]Deals (Exits)'!B:B,1,FALSE)</f>
        <v>#N/A</v>
      </c>
      <c r="AL374" s="23">
        <f>VLOOKUP(G374,[1]Lookups!$V$3:$Y$197,4,FALSE)</f>
        <v>0</v>
      </c>
      <c r="AM374" s="17" t="str">
        <f>VLOOKUP(X374,[1]Lookups!$B$3:$C$200,2,FALSE)</f>
        <v>Media &amp; Entertainment</v>
      </c>
      <c r="AN374" s="17" t="str">
        <f>VLOOKUP(R374,[1]Lookups!$H$3:$I$69,2,FALSE)</f>
        <v>2. Seed</v>
      </c>
      <c r="AO374" s="17" t="str">
        <f>VLOOKUP(T374,[1]Lookups!$H$3:$I$69,2,FALSE)</f>
        <v>2. Seed</v>
      </c>
      <c r="AP374" s="17" t="str">
        <f>VLOOKUP(AN374,[1]Lookups!$N$3:$O$11,2,FALSE)</f>
        <v>Early</v>
      </c>
      <c r="AQ374" s="18" t="e">
        <f>COUNTIFS('[1]Deals (investment)'!$B:$B,$A374)</f>
        <v>#VALUE!</v>
      </c>
      <c r="AR374" s="18" t="e">
        <f>COUNTIFS('[1]Deals (investment)'!$B:$B,$A374,'[1]Deals (investment)'!$T:$T,$AW$1)+COUNTIFS('[1]Deals (investment)'!$B:$B,$A374,'[1]Deals (investment)'!$T:$T,$AX$1)+COUNTIFS('[1]Deals (investment)'!$B:$B,$A374,'[1]Deals (investment)'!$T:$T,$AY$1)</f>
        <v>#VALUE!</v>
      </c>
      <c r="AS374" s="17" t="e">
        <f>SUMIFS('[1]Deals (investment)'!$C:$C,'[1]Deals (investment)'!$B:$B,$A374)</f>
        <v>#VALUE!</v>
      </c>
      <c r="AT374" s="17" t="e">
        <f t="shared" si="52"/>
        <v>#VALUE!</v>
      </c>
      <c r="AU374" s="18" t="e">
        <f>COUNTIF('[1]Deals (Exits)'!$B:$B,A374)</f>
        <v>#VALUE!</v>
      </c>
      <c r="AV374" s="17" t="e">
        <f>SUMIFS('[1]Deals (investment)'!$C:$C,'[1]Deals (investment)'!$B:$B,$A374,'[1]Deals (investment)'!$T:$T,AV$1)</f>
        <v>#VALUE!</v>
      </c>
      <c r="AW374" s="17" t="e">
        <f>SUMIFS('[1]Deals (investment)'!$C:$C,'[1]Deals (investment)'!$B:$B,$A374,'[1]Deals (investment)'!$T:$T,AW$1)</f>
        <v>#VALUE!</v>
      </c>
      <c r="AX374" s="17" t="e">
        <f>SUMIFS('[1]Deals (investment)'!$C:$C,'[1]Deals (investment)'!$B:$B,$A374,'[1]Deals (investment)'!$T:$T,AX$1)</f>
        <v>#VALUE!</v>
      </c>
      <c r="AY374" s="17" t="e">
        <f>SUMIFS('[1]Deals (investment)'!$C:$C,'[1]Deals (investment)'!$B:$B,$A374,'[1]Deals (investment)'!$T:$T,AY$1)</f>
        <v>#VALUE!</v>
      </c>
      <c r="AZ374" s="17" t="e">
        <f>SUMIFS('[1]Deals (investment)'!$C:$C,'[1]Deals (investment)'!$B:$B,$A374,'[1]Deals (investment)'!$T:$T,AZ$1)</f>
        <v>#VALUE!</v>
      </c>
      <c r="BA374" s="17" t="e">
        <f>SUMIFS('[1]Deals (investment)'!$C:$C,'[1]Deals (investment)'!$B:$B,$A374,'[1]Deals (investment)'!$T:$T,BA$1)</f>
        <v>#VALUE!</v>
      </c>
      <c r="BB374" s="17" t="e">
        <f>SUMIFS('[1]Deals (investment)'!$C:$C,'[1]Deals (investment)'!$B:$B,$A374,'[1]Deals (investment)'!$T:$T,BB$1)</f>
        <v>#VALUE!</v>
      </c>
      <c r="BC374" s="17" t="e">
        <f>SUMIFS('[1]Deals (Exits)'!$C:$C,'[1]Deals (Exits)'!$B:$B,$A374)</f>
        <v>#VALUE!</v>
      </c>
      <c r="BD374" s="17" t="e">
        <f>SUMIFS('[1]Deals (investment)'!$C:$C,'[1]Deals (investment)'!$B:$B,$A374,'[1]Deals (investment)'!$V:$V,BD$1)</f>
        <v>#VALUE!</v>
      </c>
      <c r="BE374" s="17" t="e">
        <f>SUMIFS('[1]Deals (investment)'!$C:$C,'[1]Deals (investment)'!$B:$B,$A374,'[1]Deals (investment)'!$V:$V,BE$1)</f>
        <v>#VALUE!</v>
      </c>
      <c r="BF374" s="17" t="e">
        <f>SUMIFS('[1]Deals (investment)'!$C:$C,'[1]Deals (investment)'!$B:$B,$A374,'[1]Deals (investment)'!$V:$V,BF$1)</f>
        <v>#VALUE!</v>
      </c>
      <c r="BG374" s="17" t="e">
        <f>SUMIFS('[1]Deals (investment)'!$C:$C,'[1]Deals (investment)'!$B:$B,$A374,'[1]Deals (investment)'!$V:$V,BG$1)</f>
        <v>#VALUE!</v>
      </c>
      <c r="BH374" s="17" t="e">
        <f>SUMIFS('[1]Deals (investment)'!$C:$C,'[1]Deals (investment)'!$B:$B,$A374,'[1]Deals (investment)'!$V:$V,BH$1)</f>
        <v>#VALUE!</v>
      </c>
      <c r="BI374" s="17" t="e">
        <f>SUMIFS('[1]Deals (investment)'!$C:$C,'[1]Deals (investment)'!$B:$B,$A374,'[1]Deals (investment)'!$V:$V,BI$1)</f>
        <v>#VALUE!</v>
      </c>
      <c r="BJ374" s="17" t="e">
        <f>SUMIFS('[1]Deals (investment)'!$C:$C,'[1]Deals (investment)'!$B:$B,$A374,'[1]Deals (investment)'!$V:$V,BJ$1)</f>
        <v>#VALUE!</v>
      </c>
      <c r="BK374" s="17" t="e">
        <f>SUMIFS('[1]Deals (investment)'!$C:$C,'[1]Deals (investment)'!$B:$B,$A374,'[1]Deals (investment)'!$V:$V,BK$1)</f>
        <v>#VALUE!</v>
      </c>
      <c r="BL374" s="17" t="e">
        <f>SUMIFS('[1]Deals (investment)'!$C:$C,'[1]Deals (investment)'!$B:$B,$A374,'[1]Deals (investment)'!$V:$V,BL$1)</f>
        <v>#VALUE!</v>
      </c>
      <c r="BM374" s="17" t="e">
        <f>SUMIFS('[1]Deals (investment)'!$C:$C,'[1]Deals (investment)'!$B:$B,$A374,'[1]Deals (investment)'!$V:$V,BM$1)</f>
        <v>#VALUE!</v>
      </c>
      <c r="BN374" s="15"/>
      <c r="BO374" s="15"/>
      <c r="BP374" s="22"/>
      <c r="BQ374" s="15"/>
      <c r="BR374" s="15"/>
      <c r="BS374" s="15"/>
      <c r="BT374" s="15"/>
      <c r="BU374" s="15"/>
      <c r="BV374" s="15"/>
      <c r="BW374" s="15"/>
      <c r="BX374" s="15"/>
      <c r="BY374" s="15"/>
      <c r="BZ374" s="15"/>
      <c r="CA374" s="15"/>
      <c r="CB374" s="15"/>
      <c r="CC374" s="15"/>
      <c r="CD374" s="15"/>
      <c r="CE374" s="15"/>
      <c r="CF374" s="15"/>
      <c r="CG374" s="15"/>
      <c r="CH374" s="15"/>
      <c r="CI374" s="15"/>
      <c r="CJ374" s="15"/>
    </row>
    <row r="375" spans="1:117" ht="12.75">
      <c r="A375" s="15" t="s">
        <v>3132</v>
      </c>
      <c r="B375" s="15" t="s">
        <v>3133</v>
      </c>
      <c r="C375" s="15" t="s">
        <v>58</v>
      </c>
      <c r="D375" s="16">
        <v>2017</v>
      </c>
      <c r="E375" s="15" t="s">
        <v>59</v>
      </c>
      <c r="F375" s="15"/>
      <c r="G375" s="15" t="s">
        <v>61</v>
      </c>
      <c r="H375" s="15" t="s">
        <v>61</v>
      </c>
      <c r="I375" s="15" t="s">
        <v>61</v>
      </c>
      <c r="J375" s="15"/>
      <c r="K375" s="17" t="e">
        <f t="shared" si="50"/>
        <v>#VALUE!</v>
      </c>
      <c r="L375" s="15"/>
      <c r="M375" s="18" t="e">
        <f t="shared" si="51"/>
        <v>#VALUE!</v>
      </c>
      <c r="N375" s="15"/>
      <c r="O375" s="15"/>
      <c r="P375" s="15"/>
      <c r="Q375" s="15"/>
      <c r="R375" s="15"/>
      <c r="S375" s="19"/>
      <c r="T375" s="15"/>
      <c r="U375" s="17"/>
      <c r="V375" s="15" t="s">
        <v>3134</v>
      </c>
      <c r="W375" s="15"/>
      <c r="X375" s="15" t="s">
        <v>158</v>
      </c>
      <c r="Y375" s="15" t="s">
        <v>3135</v>
      </c>
      <c r="AB375" s="32">
        <v>43506</v>
      </c>
      <c r="AC375" s="21" t="s">
        <v>3136</v>
      </c>
      <c r="AD375" s="21" t="s">
        <v>3137</v>
      </c>
      <c r="AE375" s="21" t="s">
        <v>3138</v>
      </c>
      <c r="AF375" s="21" t="s">
        <v>3139</v>
      </c>
      <c r="AG375" s="22">
        <f t="shared" si="38"/>
        <v>0.54838709677419351</v>
      </c>
      <c r="AH375" s="15" t="e">
        <f t="shared" si="48"/>
        <v>#VALUE!</v>
      </c>
      <c r="AI375" s="22" t="str">
        <f>VLOOKUP(A375,'[1]Deals (investment)'!$B$2:$Z$1497,1,FALSE)</f>
        <v>KoloPay</v>
      </c>
      <c r="AJ375" s="22">
        <f>VLOOKUP(A375,'[1]Deals (investment)'!$B$2:$Z$870,15,FALSE)</f>
        <v>1</v>
      </c>
      <c r="AK375" s="17" t="e">
        <f>VLOOKUP(A375,'[1]Deals (Exits)'!B:B,1,FALSE)</f>
        <v>#N/A</v>
      </c>
      <c r="AL375" s="23">
        <f>VLOOKUP(G375,[1]Lookups!$V$3:$Y$197,4,FALSE)</f>
        <v>0</v>
      </c>
      <c r="AM375" s="17" t="str">
        <f>VLOOKUP(X375,[1]Lookups!$B$3:$C$200,2,FALSE)</f>
        <v>Financial Services</v>
      </c>
      <c r="AN375" s="17" t="e">
        <f>VLOOKUP(R375,[1]Lookups!$H$3:$I$69,2,FALSE)</f>
        <v>#N/A</v>
      </c>
      <c r="AO375" s="17" t="e">
        <f>VLOOKUP(T375,[1]Lookups!$H$3:$I$69,2,FALSE)</f>
        <v>#N/A</v>
      </c>
      <c r="AP375" s="17" t="e">
        <f>VLOOKUP(AN375,[1]Lookups!$N$3:$O$11,2,FALSE)</f>
        <v>#N/A</v>
      </c>
      <c r="AQ375" s="18" t="e">
        <f>COUNTIFS('[1]Deals (investment)'!$B:$B,$A375)</f>
        <v>#VALUE!</v>
      </c>
      <c r="AR375" s="18" t="e">
        <f>COUNTIFS('[1]Deals (investment)'!$B:$B,$A375,'[1]Deals (investment)'!$T:$T,$AW$1)+COUNTIFS('[1]Deals (investment)'!$B:$B,$A375,'[1]Deals (investment)'!$T:$T,$AX$1)+COUNTIFS('[1]Deals (investment)'!$B:$B,$A375,'[1]Deals (investment)'!$T:$T,$AY$1)</f>
        <v>#VALUE!</v>
      </c>
      <c r="AS375" s="17" t="e">
        <f>SUMIFS('[1]Deals (investment)'!$C:$C,'[1]Deals (investment)'!$B:$B,$A375)</f>
        <v>#VALUE!</v>
      </c>
      <c r="AT375" s="17" t="e">
        <f t="shared" si="52"/>
        <v>#VALUE!</v>
      </c>
      <c r="AU375" s="18" t="e">
        <f>COUNTIF('[1]Deals (Exits)'!$B:$B,A375)</f>
        <v>#VALUE!</v>
      </c>
      <c r="AV375" s="17" t="e">
        <f>SUMIFS('[1]Deals (investment)'!$C:$C,'[1]Deals (investment)'!$B:$B,$A375,'[1]Deals (investment)'!$T:$T,AV$1)</f>
        <v>#VALUE!</v>
      </c>
      <c r="AW375" s="17" t="e">
        <f>SUMIFS('[1]Deals (investment)'!$C:$C,'[1]Deals (investment)'!$B:$B,$A375,'[1]Deals (investment)'!$T:$T,AW$1)</f>
        <v>#VALUE!</v>
      </c>
      <c r="AX375" s="17" t="e">
        <f>SUMIFS('[1]Deals (investment)'!$C:$C,'[1]Deals (investment)'!$B:$B,$A375,'[1]Deals (investment)'!$T:$T,AX$1)</f>
        <v>#VALUE!</v>
      </c>
      <c r="AY375" s="17" t="e">
        <f>SUMIFS('[1]Deals (investment)'!$C:$C,'[1]Deals (investment)'!$B:$B,$A375,'[1]Deals (investment)'!$T:$T,AY$1)</f>
        <v>#VALUE!</v>
      </c>
      <c r="AZ375" s="17" t="e">
        <f>SUMIFS('[1]Deals (investment)'!$C:$C,'[1]Deals (investment)'!$B:$B,$A375,'[1]Deals (investment)'!$T:$T,AZ$1)</f>
        <v>#VALUE!</v>
      </c>
      <c r="BA375" s="17" t="e">
        <f>SUMIFS('[1]Deals (investment)'!$C:$C,'[1]Deals (investment)'!$B:$B,$A375,'[1]Deals (investment)'!$T:$T,BA$1)</f>
        <v>#VALUE!</v>
      </c>
      <c r="BB375" s="17" t="e">
        <f>SUMIFS('[1]Deals (investment)'!$C:$C,'[1]Deals (investment)'!$B:$B,$A375,'[1]Deals (investment)'!$T:$T,BB$1)</f>
        <v>#VALUE!</v>
      </c>
      <c r="BC375" s="17" t="e">
        <f>SUMIFS('[1]Deals (Exits)'!$C:$C,'[1]Deals (Exits)'!$B:$B,$A375)</f>
        <v>#VALUE!</v>
      </c>
      <c r="BD375" s="17" t="e">
        <f>SUMIFS('[1]Deals (investment)'!$C:$C,'[1]Deals (investment)'!$B:$B,$A375,'[1]Deals (investment)'!$V:$V,BD$1)</f>
        <v>#VALUE!</v>
      </c>
      <c r="BE375" s="17" t="e">
        <f>SUMIFS('[1]Deals (investment)'!$C:$C,'[1]Deals (investment)'!$B:$B,$A375,'[1]Deals (investment)'!$V:$V,BE$1)</f>
        <v>#VALUE!</v>
      </c>
      <c r="BF375" s="17" t="e">
        <f>SUMIFS('[1]Deals (investment)'!$C:$C,'[1]Deals (investment)'!$B:$B,$A375,'[1]Deals (investment)'!$V:$V,BF$1)</f>
        <v>#VALUE!</v>
      </c>
      <c r="BG375" s="17" t="e">
        <f>SUMIFS('[1]Deals (investment)'!$C:$C,'[1]Deals (investment)'!$B:$B,$A375,'[1]Deals (investment)'!$V:$V,BG$1)</f>
        <v>#VALUE!</v>
      </c>
      <c r="BH375" s="17" t="e">
        <f>SUMIFS('[1]Deals (investment)'!$C:$C,'[1]Deals (investment)'!$B:$B,$A375,'[1]Deals (investment)'!$V:$V,BH$1)</f>
        <v>#VALUE!</v>
      </c>
      <c r="BI375" s="17" t="e">
        <f>SUMIFS('[1]Deals (investment)'!$C:$C,'[1]Deals (investment)'!$B:$B,$A375,'[1]Deals (investment)'!$V:$V,BI$1)</f>
        <v>#VALUE!</v>
      </c>
      <c r="BJ375" s="17" t="e">
        <f>SUMIFS('[1]Deals (investment)'!$C:$C,'[1]Deals (investment)'!$B:$B,$A375,'[1]Deals (investment)'!$V:$V,BJ$1)</f>
        <v>#VALUE!</v>
      </c>
      <c r="BK375" s="17" t="e">
        <f>SUMIFS('[1]Deals (investment)'!$C:$C,'[1]Deals (investment)'!$B:$B,$A375,'[1]Deals (investment)'!$V:$V,BK$1)</f>
        <v>#VALUE!</v>
      </c>
      <c r="BL375" s="17" t="e">
        <f>SUMIFS('[1]Deals (investment)'!$C:$C,'[1]Deals (investment)'!$B:$B,$A375,'[1]Deals (investment)'!$V:$V,BL$1)</f>
        <v>#VALUE!</v>
      </c>
      <c r="BM375" s="17" t="e">
        <f>SUMIFS('[1]Deals (investment)'!$C:$C,'[1]Deals (investment)'!$B:$B,$A375,'[1]Deals (investment)'!$V:$V,BM$1)</f>
        <v>#VALUE!</v>
      </c>
      <c r="BN375" s="15"/>
      <c r="BO375" s="15"/>
      <c r="BP375" s="22"/>
      <c r="BQ375" s="15"/>
      <c r="BR375" s="15"/>
      <c r="BS375" s="15"/>
      <c r="BT375" s="15"/>
      <c r="BU375" s="15"/>
      <c r="BV375" s="15"/>
      <c r="BW375" s="15"/>
      <c r="BX375" s="15"/>
      <c r="BY375" s="15"/>
      <c r="BZ375" s="15"/>
      <c r="CA375" s="15"/>
      <c r="CB375" s="15"/>
      <c r="CC375" s="15"/>
      <c r="CD375" s="15" t="str">
        <f>CONCATENATE(A375,B375,C375)</f>
        <v>KolopayKoloPay, a financial technology company, is helping people with poor savings and impulse buying habits to save towards planned goals over a period of time and they achieve them at amazing discounts and interest as incentives to encourage savingsActive</v>
      </c>
      <c r="CE375" s="15"/>
      <c r="CF375" s="15"/>
      <c r="CG375" s="15"/>
      <c r="CH375" s="15"/>
      <c r="CI375" s="15"/>
      <c r="CJ375" s="15"/>
    </row>
    <row r="376" spans="1:117" ht="12.75">
      <c r="A376" s="15" t="s">
        <v>3140</v>
      </c>
      <c r="B376" s="15" t="s">
        <v>3141</v>
      </c>
      <c r="C376" s="15" t="s">
        <v>58</v>
      </c>
      <c r="D376" s="16">
        <v>2017</v>
      </c>
      <c r="E376" s="15" t="s">
        <v>59</v>
      </c>
      <c r="F376" s="15"/>
      <c r="G376" s="15" t="s">
        <v>61</v>
      </c>
      <c r="H376" s="15" t="s">
        <v>61</v>
      </c>
      <c r="I376" s="15" t="s">
        <v>61</v>
      </c>
      <c r="J376" s="15"/>
      <c r="K376" s="17" t="e">
        <f t="shared" si="50"/>
        <v>#VALUE!</v>
      </c>
      <c r="L376" s="15"/>
      <c r="M376" s="18" t="e">
        <f t="shared" si="51"/>
        <v>#VALUE!</v>
      </c>
      <c r="N376" s="15"/>
      <c r="O376" s="15"/>
      <c r="P376" s="15"/>
      <c r="Q376" s="15"/>
      <c r="R376" s="15"/>
      <c r="S376" s="19"/>
      <c r="T376" s="15"/>
      <c r="U376" s="17"/>
      <c r="V376" s="15" t="s">
        <v>3142</v>
      </c>
      <c r="W376" s="15">
        <v>0</v>
      </c>
      <c r="X376" s="15" t="s">
        <v>3143</v>
      </c>
      <c r="Y376" s="15" t="s">
        <v>3144</v>
      </c>
      <c r="Z376" s="25" t="s">
        <v>147</v>
      </c>
      <c r="AA376" s="25" t="s">
        <v>3145</v>
      </c>
      <c r="AB376" s="20" t="s">
        <v>286</v>
      </c>
      <c r="AC376" s="21" t="s">
        <v>3146</v>
      </c>
      <c r="AD376" s="27" t="s">
        <v>3147</v>
      </c>
      <c r="AE376" s="21" t="s">
        <v>3148</v>
      </c>
      <c r="AF376" s="21" t="s">
        <v>3149</v>
      </c>
      <c r="AG376" s="22">
        <f t="shared" si="38"/>
        <v>0.64516129032258063</v>
      </c>
      <c r="AH376" s="15" t="str">
        <f t="shared" si="48"/>
        <v/>
      </c>
      <c r="AI376" s="22" t="str">
        <f>VLOOKUP(A376,'[1]Deals (investment)'!$B$2:$Z$1497,1,FALSE)</f>
        <v>PowerCube</v>
      </c>
      <c r="AJ376" s="22">
        <f>VLOOKUP(A376,'[1]Deals (investment)'!$B$2:$Z$870,15,FALSE)</f>
        <v>1</v>
      </c>
      <c r="AK376" s="17" t="e">
        <f>VLOOKUP(A376,'[1]Deals (Exits)'!B:B,1,FALSE)</f>
        <v>#N/A</v>
      </c>
      <c r="AL376" s="23">
        <f>VLOOKUP(G376,[1]Lookups!$V$3:$Y$197,4,FALSE)</f>
        <v>0</v>
      </c>
      <c r="AM376" s="17" t="str">
        <f>VLOOKUP(X376,[1]Lookups!$B$3:$C$200,2,FALSE)</f>
        <v>Energy &amp; Resources</v>
      </c>
      <c r="AN376" s="17" t="e">
        <f>VLOOKUP(R376,[1]Lookups!$H$3:$I$69,2,FALSE)</f>
        <v>#N/A</v>
      </c>
      <c r="AO376" s="17" t="e">
        <f>VLOOKUP(T376,[1]Lookups!$H$3:$I$69,2,FALSE)</f>
        <v>#N/A</v>
      </c>
      <c r="AP376" s="17" t="e">
        <f>VLOOKUP(AN376,[1]Lookups!$N$3:$O$11,2,FALSE)</f>
        <v>#N/A</v>
      </c>
      <c r="AQ376" s="18" t="e">
        <f>COUNTIFS('[1]Deals (investment)'!$B:$B,$A376)</f>
        <v>#VALUE!</v>
      </c>
      <c r="AR376" s="18" t="e">
        <f>COUNTIFS('[1]Deals (investment)'!$B:$B,$A376,'[1]Deals (investment)'!$T:$T,$AW$1)+COUNTIFS('[1]Deals (investment)'!$B:$B,$A376,'[1]Deals (investment)'!$T:$T,$AX$1)+COUNTIFS('[1]Deals (investment)'!$B:$B,$A376,'[1]Deals (investment)'!$T:$T,$AY$1)</f>
        <v>#VALUE!</v>
      </c>
      <c r="AS376" s="17" t="e">
        <f>SUMIFS('[1]Deals (investment)'!$C:$C,'[1]Deals (investment)'!$B:$B,$A376)</f>
        <v>#VALUE!</v>
      </c>
      <c r="AT376" s="17" t="e">
        <f t="shared" si="52"/>
        <v>#VALUE!</v>
      </c>
      <c r="AU376" s="18" t="e">
        <f>COUNTIF('[1]Deals (Exits)'!$B:$B,A376)</f>
        <v>#VALUE!</v>
      </c>
      <c r="AV376" s="17" t="e">
        <f>SUMIFS('[1]Deals (investment)'!$C:$C,'[1]Deals (investment)'!$B:$B,$A376,'[1]Deals (investment)'!$T:$T,AV$1)</f>
        <v>#VALUE!</v>
      </c>
      <c r="AW376" s="17" t="e">
        <f>SUMIFS('[1]Deals (investment)'!$C:$C,'[1]Deals (investment)'!$B:$B,$A376,'[1]Deals (investment)'!$T:$T,AW$1)</f>
        <v>#VALUE!</v>
      </c>
      <c r="AX376" s="17" t="e">
        <f>SUMIFS('[1]Deals (investment)'!$C:$C,'[1]Deals (investment)'!$B:$B,$A376,'[1]Deals (investment)'!$T:$T,AX$1)</f>
        <v>#VALUE!</v>
      </c>
      <c r="AY376" s="17" t="e">
        <f>SUMIFS('[1]Deals (investment)'!$C:$C,'[1]Deals (investment)'!$B:$B,$A376,'[1]Deals (investment)'!$T:$T,AY$1)</f>
        <v>#VALUE!</v>
      </c>
      <c r="AZ376" s="17" t="e">
        <f>SUMIFS('[1]Deals (investment)'!$C:$C,'[1]Deals (investment)'!$B:$B,$A376,'[1]Deals (investment)'!$T:$T,AZ$1)</f>
        <v>#VALUE!</v>
      </c>
      <c r="BA376" s="17" t="e">
        <f>SUMIFS('[1]Deals (investment)'!$C:$C,'[1]Deals (investment)'!$B:$B,$A376,'[1]Deals (investment)'!$T:$T,BA$1)</f>
        <v>#VALUE!</v>
      </c>
      <c r="BB376" s="17" t="e">
        <f>SUMIFS('[1]Deals (investment)'!$C:$C,'[1]Deals (investment)'!$B:$B,$A376,'[1]Deals (investment)'!$T:$T,BB$1)</f>
        <v>#VALUE!</v>
      </c>
      <c r="BC376" s="17" t="e">
        <f>SUMIFS('[1]Deals (Exits)'!$C:$C,'[1]Deals (Exits)'!$B:$B,$A376)</f>
        <v>#VALUE!</v>
      </c>
      <c r="BD376" s="17" t="e">
        <f>SUMIFS('[1]Deals (investment)'!$C:$C,'[1]Deals (investment)'!$B:$B,$A376,'[1]Deals (investment)'!$V:$V,BD$1)</f>
        <v>#VALUE!</v>
      </c>
      <c r="BE376" s="17" t="e">
        <f>SUMIFS('[1]Deals (investment)'!$C:$C,'[1]Deals (investment)'!$B:$B,$A376,'[1]Deals (investment)'!$V:$V,BE$1)</f>
        <v>#VALUE!</v>
      </c>
      <c r="BF376" s="17" t="e">
        <f>SUMIFS('[1]Deals (investment)'!$C:$C,'[1]Deals (investment)'!$B:$B,$A376,'[1]Deals (investment)'!$V:$V,BF$1)</f>
        <v>#VALUE!</v>
      </c>
      <c r="BG376" s="17" t="e">
        <f>SUMIFS('[1]Deals (investment)'!$C:$C,'[1]Deals (investment)'!$B:$B,$A376,'[1]Deals (investment)'!$V:$V,BG$1)</f>
        <v>#VALUE!</v>
      </c>
      <c r="BH376" s="17" t="e">
        <f>SUMIFS('[1]Deals (investment)'!$C:$C,'[1]Deals (investment)'!$B:$B,$A376,'[1]Deals (investment)'!$V:$V,BH$1)</f>
        <v>#VALUE!</v>
      </c>
      <c r="BI376" s="17" t="e">
        <f>SUMIFS('[1]Deals (investment)'!$C:$C,'[1]Deals (investment)'!$B:$B,$A376,'[1]Deals (investment)'!$V:$V,BI$1)</f>
        <v>#VALUE!</v>
      </c>
      <c r="BJ376" s="17" t="e">
        <f>SUMIFS('[1]Deals (investment)'!$C:$C,'[1]Deals (investment)'!$B:$B,$A376,'[1]Deals (investment)'!$V:$V,BJ$1)</f>
        <v>#VALUE!</v>
      </c>
      <c r="BK376" s="17" t="e">
        <f>SUMIFS('[1]Deals (investment)'!$C:$C,'[1]Deals (investment)'!$B:$B,$A376,'[1]Deals (investment)'!$V:$V,BK$1)</f>
        <v>#VALUE!</v>
      </c>
      <c r="BL376" s="17" t="e">
        <f>SUMIFS('[1]Deals (investment)'!$C:$C,'[1]Deals (investment)'!$B:$B,$A376,'[1]Deals (investment)'!$V:$V,BL$1)</f>
        <v>#VALUE!</v>
      </c>
      <c r="BM376" s="17" t="e">
        <f>SUMIFS('[1]Deals (investment)'!$C:$C,'[1]Deals (investment)'!$B:$B,$A376,'[1]Deals (investment)'!$V:$V,BM$1)</f>
        <v>#VALUE!</v>
      </c>
      <c r="BN376" s="15"/>
      <c r="BO376" s="15"/>
      <c r="BP376" s="22"/>
      <c r="BQ376" s="15"/>
      <c r="BR376" s="15"/>
      <c r="BS376" s="15"/>
      <c r="BT376" s="15"/>
      <c r="BU376" s="15"/>
      <c r="BV376" s="15"/>
      <c r="BW376" s="15"/>
      <c r="BX376" s="15"/>
      <c r="BY376" s="15"/>
      <c r="BZ376" s="15"/>
      <c r="CA376" s="15"/>
      <c r="CB376" s="15"/>
      <c r="CC376" s="15"/>
      <c r="CD376" s="15"/>
      <c r="CE376" s="15"/>
      <c r="CF376" s="15"/>
      <c r="CG376" s="15"/>
      <c r="CH376" s="15"/>
      <c r="CI376" s="15"/>
      <c r="CJ376" s="15"/>
    </row>
    <row r="377" spans="1:117" ht="12.75">
      <c r="A377" s="15" t="s">
        <v>3150</v>
      </c>
      <c r="B377" s="15" t="s">
        <v>3151</v>
      </c>
      <c r="C377" s="15" t="s">
        <v>58</v>
      </c>
      <c r="D377" s="16">
        <v>2018</v>
      </c>
      <c r="E377" s="15" t="s">
        <v>3152</v>
      </c>
      <c r="F377" s="15"/>
      <c r="G377" s="15" t="s">
        <v>61</v>
      </c>
      <c r="H377" s="15" t="s">
        <v>61</v>
      </c>
      <c r="I377" s="15" t="s">
        <v>61</v>
      </c>
      <c r="J377" s="15"/>
      <c r="K377" s="17" t="e">
        <f t="shared" si="50"/>
        <v>#VALUE!</v>
      </c>
      <c r="L377" s="15"/>
      <c r="M377" s="18" t="e">
        <f t="shared" si="51"/>
        <v>#VALUE!</v>
      </c>
      <c r="N377" s="15"/>
      <c r="O377" s="15"/>
      <c r="P377" s="15"/>
      <c r="Q377" s="15"/>
      <c r="R377" s="15"/>
      <c r="S377" s="19"/>
      <c r="T377" s="15"/>
      <c r="U377" s="17"/>
      <c r="V377" s="15" t="s">
        <v>3153</v>
      </c>
      <c r="W377" s="15"/>
      <c r="X377" s="15" t="s">
        <v>64</v>
      </c>
      <c r="Y377" s="15" t="s">
        <v>404</v>
      </c>
      <c r="AB377" s="32">
        <v>43506</v>
      </c>
      <c r="AC377" s="21" t="s">
        <v>3154</v>
      </c>
      <c r="AD377" s="21" t="s">
        <v>3155</v>
      </c>
      <c r="AE377" s="15"/>
      <c r="AF377" s="21" t="s">
        <v>3156</v>
      </c>
      <c r="AG377" s="22">
        <f t="shared" si="38"/>
        <v>0.5161290322580645</v>
      </c>
      <c r="AH377" s="15" t="str">
        <f t="shared" si="48"/>
        <v/>
      </c>
      <c r="AI377" s="22" t="str">
        <f>VLOOKUP(A377,'[1]Deals (investment)'!$B$2:$Z$1497,1,FALSE)</f>
        <v>TradeBuza</v>
      </c>
      <c r="AJ377" s="22">
        <f>VLOOKUP(A377,'[1]Deals (investment)'!$B$2:$Z$870,15,FALSE)</f>
        <v>1</v>
      </c>
      <c r="AK377" s="17" t="e">
        <f>VLOOKUP(A377,'[1]Deals (Exits)'!B:B,1,FALSE)</f>
        <v>#N/A</v>
      </c>
      <c r="AL377" s="23">
        <f>VLOOKUP(G377,[1]Lookups!$V$3:$Y$197,4,FALSE)</f>
        <v>0</v>
      </c>
      <c r="AM377" s="17" t="str">
        <f>VLOOKUP(X377,[1]Lookups!$B$3:$C$200,2,FALSE)</f>
        <v>E-commerce &amp; Retail</v>
      </c>
      <c r="AN377" s="17" t="e">
        <f>VLOOKUP(R377,[1]Lookups!$H$3:$I$69,2,FALSE)</f>
        <v>#N/A</v>
      </c>
      <c r="AO377" s="17" t="e">
        <f>VLOOKUP(T377,[1]Lookups!$H$3:$I$69,2,FALSE)</f>
        <v>#N/A</v>
      </c>
      <c r="AP377" s="17" t="e">
        <f>VLOOKUP(AN377,[1]Lookups!$N$3:$O$11,2,FALSE)</f>
        <v>#N/A</v>
      </c>
      <c r="AQ377" s="18" t="e">
        <f>COUNTIFS('[1]Deals (investment)'!$B:$B,$A377)</f>
        <v>#VALUE!</v>
      </c>
      <c r="AR377" s="18" t="e">
        <f>COUNTIFS('[1]Deals (investment)'!$B:$B,$A377,'[1]Deals (investment)'!$T:$T,$AW$1)+COUNTIFS('[1]Deals (investment)'!$B:$B,$A377,'[1]Deals (investment)'!$T:$T,$AX$1)+COUNTIFS('[1]Deals (investment)'!$B:$B,$A377,'[1]Deals (investment)'!$T:$T,$AY$1)</f>
        <v>#VALUE!</v>
      </c>
      <c r="AS377" s="17" t="e">
        <f>SUMIFS('[1]Deals (investment)'!$C:$C,'[1]Deals (investment)'!$B:$B,$A377)</f>
        <v>#VALUE!</v>
      </c>
      <c r="AT377" s="17" t="e">
        <f t="shared" si="52"/>
        <v>#VALUE!</v>
      </c>
      <c r="AU377" s="18" t="e">
        <f>COUNTIF('[1]Deals (Exits)'!$B:$B,A377)</f>
        <v>#VALUE!</v>
      </c>
      <c r="AV377" s="17" t="e">
        <f>SUMIFS('[1]Deals (investment)'!$C:$C,'[1]Deals (investment)'!$B:$B,$A377,'[1]Deals (investment)'!$T:$T,AV$1)</f>
        <v>#VALUE!</v>
      </c>
      <c r="AW377" s="17" t="e">
        <f>SUMIFS('[1]Deals (investment)'!$C:$C,'[1]Deals (investment)'!$B:$B,$A377,'[1]Deals (investment)'!$T:$T,AW$1)</f>
        <v>#VALUE!</v>
      </c>
      <c r="AX377" s="17" t="e">
        <f>SUMIFS('[1]Deals (investment)'!$C:$C,'[1]Deals (investment)'!$B:$B,$A377,'[1]Deals (investment)'!$T:$T,AX$1)</f>
        <v>#VALUE!</v>
      </c>
      <c r="AY377" s="17" t="e">
        <f>SUMIFS('[1]Deals (investment)'!$C:$C,'[1]Deals (investment)'!$B:$B,$A377,'[1]Deals (investment)'!$T:$T,AY$1)</f>
        <v>#VALUE!</v>
      </c>
      <c r="AZ377" s="17" t="e">
        <f>SUMIFS('[1]Deals (investment)'!$C:$C,'[1]Deals (investment)'!$B:$B,$A377,'[1]Deals (investment)'!$T:$T,AZ$1)</f>
        <v>#VALUE!</v>
      </c>
      <c r="BA377" s="17" t="e">
        <f>SUMIFS('[1]Deals (investment)'!$C:$C,'[1]Deals (investment)'!$B:$B,$A377,'[1]Deals (investment)'!$T:$T,BA$1)</f>
        <v>#VALUE!</v>
      </c>
      <c r="BB377" s="17" t="e">
        <f>SUMIFS('[1]Deals (investment)'!$C:$C,'[1]Deals (investment)'!$B:$B,$A377,'[1]Deals (investment)'!$T:$T,BB$1)</f>
        <v>#VALUE!</v>
      </c>
      <c r="BC377" s="17" t="e">
        <f>SUMIFS('[1]Deals (Exits)'!$C:$C,'[1]Deals (Exits)'!$B:$B,$A377)</f>
        <v>#VALUE!</v>
      </c>
      <c r="BD377" s="17" t="e">
        <f>SUMIFS('[1]Deals (investment)'!$C:$C,'[1]Deals (investment)'!$B:$B,$A377,'[1]Deals (investment)'!$V:$V,BD$1)</f>
        <v>#VALUE!</v>
      </c>
      <c r="BE377" s="17" t="e">
        <f>SUMIFS('[1]Deals (investment)'!$C:$C,'[1]Deals (investment)'!$B:$B,$A377,'[1]Deals (investment)'!$V:$V,BE$1)</f>
        <v>#VALUE!</v>
      </c>
      <c r="BF377" s="17" t="e">
        <f>SUMIFS('[1]Deals (investment)'!$C:$C,'[1]Deals (investment)'!$B:$B,$A377,'[1]Deals (investment)'!$V:$V,BF$1)</f>
        <v>#VALUE!</v>
      </c>
      <c r="BG377" s="17" t="e">
        <f>SUMIFS('[1]Deals (investment)'!$C:$C,'[1]Deals (investment)'!$B:$B,$A377,'[1]Deals (investment)'!$V:$V,BG$1)</f>
        <v>#VALUE!</v>
      </c>
      <c r="BH377" s="17" t="e">
        <f>SUMIFS('[1]Deals (investment)'!$C:$C,'[1]Deals (investment)'!$B:$B,$A377,'[1]Deals (investment)'!$V:$V,BH$1)</f>
        <v>#VALUE!</v>
      </c>
      <c r="BI377" s="17" t="e">
        <f>SUMIFS('[1]Deals (investment)'!$C:$C,'[1]Deals (investment)'!$B:$B,$A377,'[1]Deals (investment)'!$V:$V,BI$1)</f>
        <v>#VALUE!</v>
      </c>
      <c r="BJ377" s="17" t="e">
        <f>SUMIFS('[1]Deals (investment)'!$C:$C,'[1]Deals (investment)'!$B:$B,$A377,'[1]Deals (investment)'!$V:$V,BJ$1)</f>
        <v>#VALUE!</v>
      </c>
      <c r="BK377" s="17" t="e">
        <f>SUMIFS('[1]Deals (investment)'!$C:$C,'[1]Deals (investment)'!$B:$B,$A377,'[1]Deals (investment)'!$V:$V,BK$1)</f>
        <v>#VALUE!</v>
      </c>
      <c r="BL377" s="17" t="e">
        <f>SUMIFS('[1]Deals (investment)'!$C:$C,'[1]Deals (investment)'!$B:$B,$A377,'[1]Deals (investment)'!$V:$V,BL$1)</f>
        <v>#VALUE!</v>
      </c>
      <c r="BM377" s="17" t="e">
        <f>SUMIFS('[1]Deals (investment)'!$C:$C,'[1]Deals (investment)'!$B:$B,$A377,'[1]Deals (investment)'!$V:$V,BM$1)</f>
        <v>#VALUE!</v>
      </c>
      <c r="BN377" s="15"/>
      <c r="BO377" s="15"/>
      <c r="BP377" s="22"/>
      <c r="BQ377" s="15"/>
      <c r="BR377" s="15"/>
      <c r="BS377" s="15"/>
      <c r="BT377" s="15"/>
      <c r="BU377" s="15"/>
      <c r="BV377" s="15"/>
      <c r="BW377" s="15"/>
      <c r="BX377" s="15"/>
      <c r="BY377" s="15"/>
      <c r="BZ377" s="15"/>
      <c r="CA377" s="15"/>
      <c r="CB377" s="15"/>
      <c r="CC377" s="15"/>
      <c r="CD377" s="15" t="str">
        <f t="shared" ref="CD377:CD392" si="59">CONCATENATE(A377,B377,C377)</f>
        <v>TradebuzaTech-enabled Commodities Sourcing platform for Commodities Aggregators &amp; Outgrower SchemesActive</v>
      </c>
      <c r="CE377" s="15"/>
      <c r="CF377" s="15"/>
      <c r="CG377" s="15"/>
      <c r="CH377" s="15"/>
      <c r="CI377" s="15"/>
      <c r="CJ377" s="15"/>
    </row>
    <row r="378" spans="1:117" ht="12.75">
      <c r="A378" s="15" t="s">
        <v>3157</v>
      </c>
      <c r="B378" s="15" t="s">
        <v>3158</v>
      </c>
      <c r="C378" s="15"/>
      <c r="D378" s="16">
        <v>2014</v>
      </c>
      <c r="E378" s="15" t="s">
        <v>3159</v>
      </c>
      <c r="F378" s="15"/>
      <c r="G378" s="15" t="s">
        <v>3159</v>
      </c>
      <c r="H378" s="15" t="s">
        <v>3159</v>
      </c>
      <c r="I378" s="15" t="s">
        <v>3160</v>
      </c>
      <c r="J378" s="15"/>
      <c r="K378" s="17" t="e">
        <f t="shared" si="50"/>
        <v>#VALUE!</v>
      </c>
      <c r="L378" s="15"/>
      <c r="M378" s="18" t="e">
        <f t="shared" si="51"/>
        <v>#VALUE!</v>
      </c>
      <c r="N378" s="15"/>
      <c r="O378" s="15"/>
      <c r="P378" s="15"/>
      <c r="Q378" s="24" t="e">
        <f ca="1">_xludf.MAXIFS('[1]Deals (investment)'!A:A,'[1]Deals (investment)'!B:B,A378)</f>
        <v>#NAME?</v>
      </c>
      <c r="R378" s="15"/>
      <c r="S378" s="19"/>
      <c r="T378" s="15"/>
      <c r="U378" s="17"/>
      <c r="V378" s="15" t="s">
        <v>3161</v>
      </c>
      <c r="W378" s="15">
        <v>0</v>
      </c>
      <c r="X378" s="15" t="s">
        <v>657</v>
      </c>
      <c r="Y378" s="15" t="s">
        <v>3162</v>
      </c>
      <c r="Z378" s="25" t="s">
        <v>109</v>
      </c>
      <c r="AB378" s="32">
        <v>43506</v>
      </c>
      <c r="AC378" s="21" t="s">
        <v>3163</v>
      </c>
      <c r="AD378" s="27" t="s">
        <v>3164</v>
      </c>
      <c r="AE378" s="15" t="s">
        <v>110</v>
      </c>
      <c r="AF378" s="21" t="s">
        <v>3165</v>
      </c>
      <c r="AG378" s="22">
        <f t="shared" ca="1" si="38"/>
        <v>0.61290322580645162</v>
      </c>
      <c r="AH378" s="15" t="e">
        <f t="shared" si="48"/>
        <v>#VALUE!</v>
      </c>
      <c r="AI378" s="22" t="str">
        <f>VLOOKUP(A378,'[1]Deals (investment)'!$B$2:$Z$1497,1,FALSE)</f>
        <v>Track Your Build</v>
      </c>
      <c r="AJ378" s="22">
        <f>VLOOKUP(A378,'[1]Deals (investment)'!$B$2:$Z$870,15,FALSE)</f>
        <v>1</v>
      </c>
      <c r="AK378" s="17" t="e">
        <f>VLOOKUP(A378,'[1]Deals (Exits)'!B:B,1,FALSE)</f>
        <v>#N/A</v>
      </c>
      <c r="AL378" s="23">
        <f>VLOOKUP(G378,[1]Lookups!$V$3:$Y$197,4,FALSE)</f>
        <v>0</v>
      </c>
      <c r="AM378" s="17" t="str">
        <f>VLOOKUP(X378,[1]Lookups!$B$3:$C$200,2,FALSE)</f>
        <v>Emerging Technologies</v>
      </c>
      <c r="AN378" s="17" t="e">
        <f>VLOOKUP(R378,[1]Lookups!$H$3:$I$69,2,FALSE)</f>
        <v>#N/A</v>
      </c>
      <c r="AO378" s="17" t="e">
        <f>VLOOKUP(T378,[1]Lookups!$H$3:$I$69,2,FALSE)</f>
        <v>#N/A</v>
      </c>
      <c r="AP378" s="17" t="e">
        <f>VLOOKUP(AN378,[1]Lookups!$N$3:$O$11,2,FALSE)</f>
        <v>#N/A</v>
      </c>
      <c r="AQ378" s="18" t="e">
        <f>COUNTIFS('[1]Deals (investment)'!$B:$B,$A378)</f>
        <v>#VALUE!</v>
      </c>
      <c r="AR378" s="18" t="e">
        <f>COUNTIFS('[1]Deals (investment)'!$B:$B,$A378,'[1]Deals (investment)'!$T:$T,$AW$1)+COUNTIFS('[1]Deals (investment)'!$B:$B,$A378,'[1]Deals (investment)'!$T:$T,$AX$1)+COUNTIFS('[1]Deals (investment)'!$B:$B,$A378,'[1]Deals (investment)'!$T:$T,$AY$1)</f>
        <v>#VALUE!</v>
      </c>
      <c r="AS378" s="17" t="e">
        <f>SUMIFS('[1]Deals (investment)'!$C:$C,'[1]Deals (investment)'!$B:$B,$A378)</f>
        <v>#VALUE!</v>
      </c>
      <c r="AT378" s="17" t="e">
        <f t="shared" si="52"/>
        <v>#VALUE!</v>
      </c>
      <c r="AU378" s="18" t="e">
        <f>COUNTIF('[1]Deals (Exits)'!$B:$B,A378)</f>
        <v>#VALUE!</v>
      </c>
      <c r="AV378" s="17" t="e">
        <f>SUMIFS('[1]Deals (investment)'!$C:$C,'[1]Deals (investment)'!$B:$B,$A378,'[1]Deals (investment)'!$T:$T,AV$1)</f>
        <v>#VALUE!</v>
      </c>
      <c r="AW378" s="17" t="e">
        <f>SUMIFS('[1]Deals (investment)'!$C:$C,'[1]Deals (investment)'!$B:$B,$A378,'[1]Deals (investment)'!$T:$T,AW$1)</f>
        <v>#VALUE!</v>
      </c>
      <c r="AX378" s="17" t="e">
        <f>SUMIFS('[1]Deals (investment)'!$C:$C,'[1]Deals (investment)'!$B:$B,$A378,'[1]Deals (investment)'!$T:$T,AX$1)</f>
        <v>#VALUE!</v>
      </c>
      <c r="AY378" s="17" t="e">
        <f>SUMIFS('[1]Deals (investment)'!$C:$C,'[1]Deals (investment)'!$B:$B,$A378,'[1]Deals (investment)'!$T:$T,AY$1)</f>
        <v>#VALUE!</v>
      </c>
      <c r="AZ378" s="17" t="e">
        <f>SUMIFS('[1]Deals (investment)'!$C:$C,'[1]Deals (investment)'!$B:$B,$A378,'[1]Deals (investment)'!$T:$T,AZ$1)</f>
        <v>#VALUE!</v>
      </c>
      <c r="BA378" s="17" t="e">
        <f>SUMIFS('[1]Deals (investment)'!$C:$C,'[1]Deals (investment)'!$B:$B,$A378,'[1]Deals (investment)'!$T:$T,BA$1)</f>
        <v>#VALUE!</v>
      </c>
      <c r="BB378" s="17" t="e">
        <f>SUMIFS('[1]Deals (investment)'!$C:$C,'[1]Deals (investment)'!$B:$B,$A378,'[1]Deals (investment)'!$T:$T,BB$1)</f>
        <v>#VALUE!</v>
      </c>
      <c r="BC378" s="17" t="e">
        <f>SUMIFS('[1]Deals (Exits)'!$C:$C,'[1]Deals (Exits)'!$B:$B,$A378)</f>
        <v>#VALUE!</v>
      </c>
      <c r="BD378" s="17" t="e">
        <f>SUMIFS('[1]Deals (investment)'!$C:$C,'[1]Deals (investment)'!$B:$B,$A378,'[1]Deals (investment)'!$V:$V,BD$1)</f>
        <v>#VALUE!</v>
      </c>
      <c r="BE378" s="17" t="e">
        <f>SUMIFS('[1]Deals (investment)'!$C:$C,'[1]Deals (investment)'!$B:$B,$A378,'[1]Deals (investment)'!$V:$V,BE$1)</f>
        <v>#VALUE!</v>
      </c>
      <c r="BF378" s="17" t="e">
        <f>SUMIFS('[1]Deals (investment)'!$C:$C,'[1]Deals (investment)'!$B:$B,$A378,'[1]Deals (investment)'!$V:$V,BF$1)</f>
        <v>#VALUE!</v>
      </c>
      <c r="BG378" s="17" t="e">
        <f>SUMIFS('[1]Deals (investment)'!$C:$C,'[1]Deals (investment)'!$B:$B,$A378,'[1]Deals (investment)'!$V:$V,BG$1)</f>
        <v>#VALUE!</v>
      </c>
      <c r="BH378" s="17" t="e">
        <f>SUMIFS('[1]Deals (investment)'!$C:$C,'[1]Deals (investment)'!$B:$B,$A378,'[1]Deals (investment)'!$V:$V,BH$1)</f>
        <v>#VALUE!</v>
      </c>
      <c r="BI378" s="17" t="e">
        <f>SUMIFS('[1]Deals (investment)'!$C:$C,'[1]Deals (investment)'!$B:$B,$A378,'[1]Deals (investment)'!$V:$V,BI$1)</f>
        <v>#VALUE!</v>
      </c>
      <c r="BJ378" s="17" t="e">
        <f>SUMIFS('[1]Deals (investment)'!$C:$C,'[1]Deals (investment)'!$B:$B,$A378,'[1]Deals (investment)'!$V:$V,BJ$1)</f>
        <v>#VALUE!</v>
      </c>
      <c r="BK378" s="17" t="e">
        <f>SUMIFS('[1]Deals (investment)'!$C:$C,'[1]Deals (investment)'!$B:$B,$A378,'[1]Deals (investment)'!$V:$V,BK$1)</f>
        <v>#VALUE!</v>
      </c>
      <c r="BL378" s="17" t="e">
        <f>SUMIFS('[1]Deals (investment)'!$C:$C,'[1]Deals (investment)'!$B:$B,$A378,'[1]Deals (investment)'!$V:$V,BL$1)</f>
        <v>#VALUE!</v>
      </c>
      <c r="BM378" s="17" t="e">
        <f>SUMIFS('[1]Deals (investment)'!$C:$C,'[1]Deals (investment)'!$B:$B,$A378,'[1]Deals (investment)'!$V:$V,BM$1)</f>
        <v>#VALUE!</v>
      </c>
      <c r="BN378" s="15"/>
      <c r="BO378" s="15"/>
      <c r="BP378" s="22"/>
      <c r="BQ378" s="15"/>
      <c r="BR378" s="15"/>
      <c r="BS378" s="15"/>
      <c r="BT378" s="15"/>
      <c r="BU378" s="15"/>
      <c r="BV378" s="15"/>
      <c r="BW378" s="15"/>
      <c r="BX378" s="15"/>
      <c r="BY378" s="15"/>
      <c r="BZ378" s="15"/>
      <c r="CA378" s="15"/>
      <c r="CB378" s="15"/>
      <c r="CC378" s="15"/>
      <c r="CD378" s="15" t="str">
        <f t="shared" si="59"/>
        <v>Track Your BuildTrack Your Build is an interactive construction project management, auditing and tracking platform that gives clients the freedom to engage in their construction project from anywhere in the world and still have total monitoring and control</v>
      </c>
      <c r="CE378" s="15"/>
      <c r="CF378" s="15"/>
      <c r="CG378" s="15"/>
      <c r="CH378" s="15"/>
      <c r="CI378" s="15"/>
      <c r="CJ378" s="15"/>
    </row>
    <row r="379" spans="1:117" ht="12.75">
      <c r="A379" s="15" t="s">
        <v>3166</v>
      </c>
      <c r="B379" s="15" t="s">
        <v>3167</v>
      </c>
      <c r="C379" s="15" t="s">
        <v>58</v>
      </c>
      <c r="D379" s="16">
        <v>2014</v>
      </c>
      <c r="E379" s="15" t="s">
        <v>128</v>
      </c>
      <c r="F379" s="15"/>
      <c r="G379" s="15" t="s">
        <v>129</v>
      </c>
      <c r="H379" s="15" t="s">
        <v>129</v>
      </c>
      <c r="I379" s="15" t="s">
        <v>129</v>
      </c>
      <c r="J379" s="15"/>
      <c r="K379" s="17" t="e">
        <f t="shared" si="50"/>
        <v>#VALUE!</v>
      </c>
      <c r="L379" s="15"/>
      <c r="M379" s="18" t="e">
        <f t="shared" si="51"/>
        <v>#VALUE!</v>
      </c>
      <c r="N379" s="15"/>
      <c r="O379" s="15"/>
      <c r="P379" s="15"/>
      <c r="Q379" s="15"/>
      <c r="R379" s="15" t="s">
        <v>375</v>
      </c>
      <c r="S379" s="19">
        <v>20000</v>
      </c>
      <c r="T379" s="15"/>
      <c r="U379" s="17"/>
      <c r="V379" s="15" t="s">
        <v>1744</v>
      </c>
      <c r="W379" s="15"/>
      <c r="X379" s="15" t="s">
        <v>256</v>
      </c>
      <c r="Y379" s="15" t="s">
        <v>3168</v>
      </c>
      <c r="AB379" s="32">
        <v>43506</v>
      </c>
      <c r="AC379" s="21" t="s">
        <v>3169</v>
      </c>
      <c r="AD379" s="21" t="s">
        <v>3170</v>
      </c>
      <c r="AE379" s="21" t="s">
        <v>3171</v>
      </c>
      <c r="AF379" s="21" t="s">
        <v>3172</v>
      </c>
      <c r="AG379" s="22">
        <f t="shared" si="38"/>
        <v>0.61290322580645162</v>
      </c>
      <c r="AH379" s="15" t="str">
        <f t="shared" si="48"/>
        <v/>
      </c>
      <c r="AI379" s="22" t="str">
        <f>VLOOKUP(A379,'[1]Deals (investment)'!$B$2:$Z$1497,1,FALSE)</f>
        <v>Digital Boom</v>
      </c>
      <c r="AJ379" s="22" t="e">
        <f>VLOOKUP(A379,'[1]Deals (investment)'!$B$2:$Z$870,15,FALSE)</f>
        <v>#N/A</v>
      </c>
      <c r="AK379" s="17" t="e">
        <f>VLOOKUP(A379,'[1]Deals (Exits)'!B:B,1,FALSE)</f>
        <v>#N/A</v>
      </c>
      <c r="AL379" s="23">
        <f>VLOOKUP(G379,[1]Lookups!$V$3:$Y$197,4,FALSE)</f>
        <v>0</v>
      </c>
      <c r="AM379" s="17" t="str">
        <f>VLOOKUP(X379,[1]Lookups!$B$3:$C$200,2,FALSE)</f>
        <v>Media &amp; Entertainment</v>
      </c>
      <c r="AN379" s="17" t="str">
        <f>VLOOKUP(R379,[1]Lookups!$H$3:$I$69,2,FALSE)</f>
        <v>2. Seed</v>
      </c>
      <c r="AO379" s="17" t="e">
        <f>VLOOKUP(T379,[1]Lookups!$H$3:$I$69,2,FALSE)</f>
        <v>#N/A</v>
      </c>
      <c r="AP379" s="17" t="str">
        <f>VLOOKUP(AN379,[1]Lookups!$N$3:$O$11,2,FALSE)</f>
        <v>Early</v>
      </c>
      <c r="AQ379" s="18" t="e">
        <f>COUNTIFS('[1]Deals (investment)'!$B:$B,$A379)</f>
        <v>#VALUE!</v>
      </c>
      <c r="AR379" s="18" t="e">
        <f>COUNTIFS('[1]Deals (investment)'!$B:$B,$A379,'[1]Deals (investment)'!$T:$T,$AW$1)+COUNTIFS('[1]Deals (investment)'!$B:$B,$A379,'[1]Deals (investment)'!$T:$T,$AX$1)+COUNTIFS('[1]Deals (investment)'!$B:$B,$A379,'[1]Deals (investment)'!$T:$T,$AY$1)</f>
        <v>#VALUE!</v>
      </c>
      <c r="AS379" s="17" t="e">
        <f>SUMIFS('[1]Deals (investment)'!$C:$C,'[1]Deals (investment)'!$B:$B,$A379)</f>
        <v>#VALUE!</v>
      </c>
      <c r="AT379" s="17" t="e">
        <f t="shared" si="52"/>
        <v>#VALUE!</v>
      </c>
      <c r="AU379" s="18" t="e">
        <f>COUNTIF('[1]Deals (Exits)'!$B:$B,A379)</f>
        <v>#VALUE!</v>
      </c>
      <c r="AV379" s="17" t="e">
        <f>SUMIFS('[1]Deals (investment)'!$C:$C,'[1]Deals (investment)'!$B:$B,$A379,'[1]Deals (investment)'!$T:$T,AV$1)</f>
        <v>#VALUE!</v>
      </c>
      <c r="AW379" s="17" t="e">
        <f>SUMIFS('[1]Deals (investment)'!$C:$C,'[1]Deals (investment)'!$B:$B,$A379,'[1]Deals (investment)'!$T:$T,AW$1)</f>
        <v>#VALUE!</v>
      </c>
      <c r="AX379" s="17" t="e">
        <f>SUMIFS('[1]Deals (investment)'!$C:$C,'[1]Deals (investment)'!$B:$B,$A379,'[1]Deals (investment)'!$T:$T,AX$1)</f>
        <v>#VALUE!</v>
      </c>
      <c r="AY379" s="17" t="e">
        <f>SUMIFS('[1]Deals (investment)'!$C:$C,'[1]Deals (investment)'!$B:$B,$A379,'[1]Deals (investment)'!$T:$T,AY$1)</f>
        <v>#VALUE!</v>
      </c>
      <c r="AZ379" s="17" t="e">
        <f>SUMIFS('[1]Deals (investment)'!$C:$C,'[1]Deals (investment)'!$B:$B,$A379,'[1]Deals (investment)'!$T:$T,AZ$1)</f>
        <v>#VALUE!</v>
      </c>
      <c r="BA379" s="17" t="e">
        <f>SUMIFS('[1]Deals (investment)'!$C:$C,'[1]Deals (investment)'!$B:$B,$A379,'[1]Deals (investment)'!$T:$T,BA$1)</f>
        <v>#VALUE!</v>
      </c>
      <c r="BB379" s="17" t="e">
        <f>SUMIFS('[1]Deals (investment)'!$C:$C,'[1]Deals (investment)'!$B:$B,$A379,'[1]Deals (investment)'!$T:$T,BB$1)</f>
        <v>#VALUE!</v>
      </c>
      <c r="BC379" s="17" t="e">
        <f>SUMIFS('[1]Deals (Exits)'!$C:$C,'[1]Deals (Exits)'!$B:$B,$A379)</f>
        <v>#VALUE!</v>
      </c>
      <c r="BD379" s="17" t="e">
        <f>SUMIFS('[1]Deals (investment)'!$C:$C,'[1]Deals (investment)'!$B:$B,$A379,'[1]Deals (investment)'!$V:$V,BD$1)</f>
        <v>#VALUE!</v>
      </c>
      <c r="BE379" s="17" t="e">
        <f>SUMIFS('[1]Deals (investment)'!$C:$C,'[1]Deals (investment)'!$B:$B,$A379,'[1]Deals (investment)'!$V:$V,BE$1)</f>
        <v>#VALUE!</v>
      </c>
      <c r="BF379" s="17" t="e">
        <f>SUMIFS('[1]Deals (investment)'!$C:$C,'[1]Deals (investment)'!$B:$B,$A379,'[1]Deals (investment)'!$V:$V,BF$1)</f>
        <v>#VALUE!</v>
      </c>
      <c r="BG379" s="17" t="e">
        <f>SUMIFS('[1]Deals (investment)'!$C:$C,'[1]Deals (investment)'!$B:$B,$A379,'[1]Deals (investment)'!$V:$V,BG$1)</f>
        <v>#VALUE!</v>
      </c>
      <c r="BH379" s="17" t="e">
        <f>SUMIFS('[1]Deals (investment)'!$C:$C,'[1]Deals (investment)'!$B:$B,$A379,'[1]Deals (investment)'!$V:$V,BH$1)</f>
        <v>#VALUE!</v>
      </c>
      <c r="BI379" s="17" t="e">
        <f>SUMIFS('[1]Deals (investment)'!$C:$C,'[1]Deals (investment)'!$B:$B,$A379,'[1]Deals (investment)'!$V:$V,BI$1)</f>
        <v>#VALUE!</v>
      </c>
      <c r="BJ379" s="17" t="e">
        <f>SUMIFS('[1]Deals (investment)'!$C:$C,'[1]Deals (investment)'!$B:$B,$A379,'[1]Deals (investment)'!$V:$V,BJ$1)</f>
        <v>#VALUE!</v>
      </c>
      <c r="BK379" s="17" t="e">
        <f>SUMIFS('[1]Deals (investment)'!$C:$C,'[1]Deals (investment)'!$B:$B,$A379,'[1]Deals (investment)'!$V:$V,BK$1)</f>
        <v>#VALUE!</v>
      </c>
      <c r="BL379" s="17" t="e">
        <f>SUMIFS('[1]Deals (investment)'!$C:$C,'[1]Deals (investment)'!$B:$B,$A379,'[1]Deals (investment)'!$V:$V,BL$1)</f>
        <v>#VALUE!</v>
      </c>
      <c r="BM379" s="17" t="e">
        <f>SUMIFS('[1]Deals (investment)'!$C:$C,'[1]Deals (investment)'!$B:$B,$A379,'[1]Deals (investment)'!$V:$V,BM$1)</f>
        <v>#VALUE!</v>
      </c>
      <c r="BN379" s="15"/>
      <c r="BO379" s="15"/>
      <c r="BP379" s="22"/>
      <c r="BQ379" s="15"/>
      <c r="BR379" s="15"/>
      <c r="BS379" s="15"/>
      <c r="BT379" s="15"/>
      <c r="BU379" s="15"/>
      <c r="BV379" s="15"/>
      <c r="BW379" s="15"/>
      <c r="BX379" s="15"/>
      <c r="BY379" s="15"/>
      <c r="BZ379" s="15"/>
      <c r="CA379" s="15"/>
      <c r="CB379" s="15"/>
      <c r="CC379" s="15"/>
      <c r="CD379" s="15" t="str">
        <f t="shared" si="59"/>
        <v>Digital BoomDigital Boom is a leading source of news for marketing and advertising professionals. It delivers insightful, forward-thinking contentActive</v>
      </c>
      <c r="CE379" s="15"/>
      <c r="CF379" s="15"/>
      <c r="CG379" s="15"/>
      <c r="CH379" s="15"/>
      <c r="CI379" s="15"/>
      <c r="CJ379" s="15"/>
    </row>
    <row r="380" spans="1:117" ht="12.75">
      <c r="A380" s="15" t="s">
        <v>3173</v>
      </c>
      <c r="B380" s="15" t="s">
        <v>3174</v>
      </c>
      <c r="C380" s="15" t="s">
        <v>58</v>
      </c>
      <c r="D380" s="16">
        <v>2017</v>
      </c>
      <c r="E380" s="15" t="s">
        <v>128</v>
      </c>
      <c r="F380" s="15"/>
      <c r="G380" s="15" t="s">
        <v>129</v>
      </c>
      <c r="H380" s="15" t="s">
        <v>129</v>
      </c>
      <c r="I380" s="15" t="s">
        <v>129</v>
      </c>
      <c r="J380" s="15"/>
      <c r="K380" s="17" t="e">
        <f t="shared" si="50"/>
        <v>#VALUE!</v>
      </c>
      <c r="L380" s="15"/>
      <c r="M380" s="18" t="e">
        <f t="shared" si="51"/>
        <v>#VALUE!</v>
      </c>
      <c r="N380" s="15"/>
      <c r="O380" s="15"/>
      <c r="P380" s="15"/>
      <c r="Q380" s="15"/>
      <c r="R380" s="15" t="s">
        <v>375</v>
      </c>
      <c r="S380" s="19">
        <v>20000</v>
      </c>
      <c r="T380" s="15"/>
      <c r="U380" s="17"/>
      <c r="V380" s="15" t="s">
        <v>3175</v>
      </c>
      <c r="W380" s="15"/>
      <c r="X380" s="15" t="s">
        <v>404</v>
      </c>
      <c r="Y380" s="15"/>
      <c r="AB380" s="20"/>
      <c r="AC380" s="21" t="s">
        <v>3176</v>
      </c>
      <c r="AD380" s="15"/>
      <c r="AE380" s="15"/>
      <c r="AF380" s="21" t="s">
        <v>3177</v>
      </c>
      <c r="AG380" s="22">
        <f t="shared" si="38"/>
        <v>0.4838709677419355</v>
      </c>
      <c r="AH380" s="15" t="str">
        <f t="shared" si="48"/>
        <v/>
      </c>
      <c r="AI380" s="22" t="str">
        <f>VLOOKUP(A380,'[1]Deals (investment)'!$B$2:$Z$1497,1,FALSE)</f>
        <v>Scienup</v>
      </c>
      <c r="AJ380" s="22">
        <f>VLOOKUP(A380,'[1]Deals (investment)'!$B$2:$Z$870,15,FALSE)</f>
        <v>1</v>
      </c>
      <c r="AK380" s="17" t="e">
        <f>VLOOKUP(A380,'[1]Deals (Exits)'!B:B,1,FALSE)</f>
        <v>#N/A</v>
      </c>
      <c r="AL380" s="23">
        <f>VLOOKUP(G380,[1]Lookups!$V$3:$Y$197,4,FALSE)</f>
        <v>0</v>
      </c>
      <c r="AM380" s="17" t="str">
        <f>VLOOKUP(X380,[1]Lookups!$B$3:$C$200,2,FALSE)</f>
        <v>Other Technologies &amp; Information Technology</v>
      </c>
      <c r="AN380" s="17" t="str">
        <f>VLOOKUP(R380,[1]Lookups!$H$3:$I$69,2,FALSE)</f>
        <v>2. Seed</v>
      </c>
      <c r="AO380" s="17" t="e">
        <f>VLOOKUP(T380,[1]Lookups!$H$3:$I$69,2,FALSE)</f>
        <v>#N/A</v>
      </c>
      <c r="AP380" s="17" t="str">
        <f>VLOOKUP(AN380,[1]Lookups!$N$3:$O$11,2,FALSE)</f>
        <v>Early</v>
      </c>
      <c r="AQ380" s="18" t="e">
        <f>COUNTIFS('[1]Deals (investment)'!$B:$B,$A380)</f>
        <v>#VALUE!</v>
      </c>
      <c r="AR380" s="18" t="e">
        <f>COUNTIFS('[1]Deals (investment)'!$B:$B,$A380,'[1]Deals (investment)'!$T:$T,$AW$1)+COUNTIFS('[1]Deals (investment)'!$B:$B,$A380,'[1]Deals (investment)'!$T:$T,$AX$1)+COUNTIFS('[1]Deals (investment)'!$B:$B,$A380,'[1]Deals (investment)'!$T:$T,$AY$1)</f>
        <v>#VALUE!</v>
      </c>
      <c r="AS380" s="17" t="e">
        <f>SUMIFS('[1]Deals (investment)'!$C:$C,'[1]Deals (investment)'!$B:$B,$A380)</f>
        <v>#VALUE!</v>
      </c>
      <c r="AT380" s="17" t="e">
        <f t="shared" si="52"/>
        <v>#VALUE!</v>
      </c>
      <c r="AU380" s="18" t="e">
        <f>COUNTIF('[1]Deals (Exits)'!$B:$B,A380)</f>
        <v>#VALUE!</v>
      </c>
      <c r="AV380" s="17" t="e">
        <f>SUMIFS('[1]Deals (investment)'!$C:$C,'[1]Deals (investment)'!$B:$B,$A380,'[1]Deals (investment)'!$T:$T,AV$1)</f>
        <v>#VALUE!</v>
      </c>
      <c r="AW380" s="17" t="e">
        <f>SUMIFS('[1]Deals (investment)'!$C:$C,'[1]Deals (investment)'!$B:$B,$A380,'[1]Deals (investment)'!$T:$T,AW$1)</f>
        <v>#VALUE!</v>
      </c>
      <c r="AX380" s="17" t="e">
        <f>SUMIFS('[1]Deals (investment)'!$C:$C,'[1]Deals (investment)'!$B:$B,$A380,'[1]Deals (investment)'!$T:$T,AX$1)</f>
        <v>#VALUE!</v>
      </c>
      <c r="AY380" s="17" t="e">
        <f>SUMIFS('[1]Deals (investment)'!$C:$C,'[1]Deals (investment)'!$B:$B,$A380,'[1]Deals (investment)'!$T:$T,AY$1)</f>
        <v>#VALUE!</v>
      </c>
      <c r="AZ380" s="17" t="e">
        <f>SUMIFS('[1]Deals (investment)'!$C:$C,'[1]Deals (investment)'!$B:$B,$A380,'[1]Deals (investment)'!$T:$T,AZ$1)</f>
        <v>#VALUE!</v>
      </c>
      <c r="BA380" s="17" t="e">
        <f>SUMIFS('[1]Deals (investment)'!$C:$C,'[1]Deals (investment)'!$B:$B,$A380,'[1]Deals (investment)'!$T:$T,BA$1)</f>
        <v>#VALUE!</v>
      </c>
      <c r="BB380" s="17" t="e">
        <f>SUMIFS('[1]Deals (investment)'!$C:$C,'[1]Deals (investment)'!$B:$B,$A380,'[1]Deals (investment)'!$T:$T,BB$1)</f>
        <v>#VALUE!</v>
      </c>
      <c r="BC380" s="17" t="e">
        <f>SUMIFS('[1]Deals (Exits)'!$C:$C,'[1]Deals (Exits)'!$B:$B,$A380)</f>
        <v>#VALUE!</v>
      </c>
      <c r="BD380" s="17" t="e">
        <f>SUMIFS('[1]Deals (investment)'!$C:$C,'[1]Deals (investment)'!$B:$B,$A380,'[1]Deals (investment)'!$V:$V,BD$1)</f>
        <v>#VALUE!</v>
      </c>
      <c r="BE380" s="17" t="e">
        <f>SUMIFS('[1]Deals (investment)'!$C:$C,'[1]Deals (investment)'!$B:$B,$A380,'[1]Deals (investment)'!$V:$V,BE$1)</f>
        <v>#VALUE!</v>
      </c>
      <c r="BF380" s="17" t="e">
        <f>SUMIFS('[1]Deals (investment)'!$C:$C,'[1]Deals (investment)'!$B:$B,$A380,'[1]Deals (investment)'!$V:$V,BF$1)</f>
        <v>#VALUE!</v>
      </c>
      <c r="BG380" s="17" t="e">
        <f>SUMIFS('[1]Deals (investment)'!$C:$C,'[1]Deals (investment)'!$B:$B,$A380,'[1]Deals (investment)'!$V:$V,BG$1)</f>
        <v>#VALUE!</v>
      </c>
      <c r="BH380" s="17" t="e">
        <f>SUMIFS('[1]Deals (investment)'!$C:$C,'[1]Deals (investment)'!$B:$B,$A380,'[1]Deals (investment)'!$V:$V,BH$1)</f>
        <v>#VALUE!</v>
      </c>
      <c r="BI380" s="17" t="e">
        <f>SUMIFS('[1]Deals (investment)'!$C:$C,'[1]Deals (investment)'!$B:$B,$A380,'[1]Deals (investment)'!$V:$V,BI$1)</f>
        <v>#VALUE!</v>
      </c>
      <c r="BJ380" s="17" t="e">
        <f>SUMIFS('[1]Deals (investment)'!$C:$C,'[1]Deals (investment)'!$B:$B,$A380,'[1]Deals (investment)'!$V:$V,BJ$1)</f>
        <v>#VALUE!</v>
      </c>
      <c r="BK380" s="17" t="e">
        <f>SUMIFS('[1]Deals (investment)'!$C:$C,'[1]Deals (investment)'!$B:$B,$A380,'[1]Deals (investment)'!$V:$V,BK$1)</f>
        <v>#VALUE!</v>
      </c>
      <c r="BL380" s="17" t="e">
        <f>SUMIFS('[1]Deals (investment)'!$C:$C,'[1]Deals (investment)'!$B:$B,$A380,'[1]Deals (investment)'!$V:$V,BL$1)</f>
        <v>#VALUE!</v>
      </c>
      <c r="BM380" s="17" t="e">
        <f>SUMIFS('[1]Deals (investment)'!$C:$C,'[1]Deals (investment)'!$B:$B,$A380,'[1]Deals (investment)'!$V:$V,BM$1)</f>
        <v>#VALUE!</v>
      </c>
      <c r="BN380" s="15"/>
      <c r="BO380" s="15"/>
      <c r="BP380" s="22"/>
      <c r="BQ380" s="15"/>
      <c r="BR380" s="15"/>
      <c r="BS380" s="15"/>
      <c r="BT380" s="15"/>
      <c r="BU380" s="15"/>
      <c r="BV380" s="15"/>
      <c r="BW380" s="15"/>
      <c r="BX380" s="15"/>
      <c r="BY380" s="15"/>
      <c r="BZ380" s="15"/>
      <c r="CA380" s="15"/>
      <c r="CB380" s="15"/>
      <c r="CC380" s="15"/>
      <c r="CD380" s="15" t="str">
        <f t="shared" si="59"/>
        <v>ScienupScienup helps organizations promote, manage, and share their scientific research equipment and facilities. It offers accessibility as an enabler for collaborationActive</v>
      </c>
      <c r="CE380" s="15"/>
      <c r="CF380" s="15"/>
      <c r="CG380" s="15"/>
      <c r="CH380" s="15"/>
      <c r="CI380" s="15"/>
      <c r="CJ380" s="15"/>
    </row>
    <row r="381" spans="1:117" ht="12.75">
      <c r="A381" s="15" t="s">
        <v>3178</v>
      </c>
      <c r="B381" s="15" t="s">
        <v>3179</v>
      </c>
      <c r="C381" s="15" t="s">
        <v>58</v>
      </c>
      <c r="D381" s="16">
        <v>2015</v>
      </c>
      <c r="E381" s="15" t="s">
        <v>117</v>
      </c>
      <c r="F381" s="15" t="s">
        <v>110</v>
      </c>
      <c r="G381" s="15" t="s">
        <v>118</v>
      </c>
      <c r="H381" s="15" t="s">
        <v>118</v>
      </c>
      <c r="I381" s="15" t="s">
        <v>118</v>
      </c>
      <c r="J381" s="15"/>
      <c r="K381" s="17" t="e">
        <f t="shared" si="50"/>
        <v>#VALUE!</v>
      </c>
      <c r="L381" s="25"/>
      <c r="M381" s="18" t="e">
        <f t="shared" si="51"/>
        <v>#VALUE!</v>
      </c>
      <c r="N381" s="25" t="s">
        <v>3180</v>
      </c>
      <c r="O381" s="15"/>
      <c r="P381" s="15"/>
      <c r="Q381" s="24" t="e">
        <f ca="1">_xludf.MAXIFS('[1]Deals (investment)'!A:A,'[1]Deals (investment)'!B:B,A381)</f>
        <v>#NAME?</v>
      </c>
      <c r="R381" s="15" t="s">
        <v>375</v>
      </c>
      <c r="S381" s="19">
        <v>20000</v>
      </c>
      <c r="T381" s="15" t="s">
        <v>375</v>
      </c>
      <c r="U381" s="19">
        <v>20000</v>
      </c>
      <c r="V381" s="15" t="s">
        <v>3181</v>
      </c>
      <c r="W381" s="15">
        <v>0</v>
      </c>
      <c r="X381" s="15" t="s">
        <v>404</v>
      </c>
      <c r="Y381" s="15" t="s">
        <v>3182</v>
      </c>
      <c r="Z381" s="25" t="s">
        <v>109</v>
      </c>
      <c r="AB381" s="32">
        <v>43506</v>
      </c>
      <c r="AC381" s="27" t="s">
        <v>3183</v>
      </c>
      <c r="AD381" s="27" t="s">
        <v>3184</v>
      </c>
      <c r="AE381" s="27" t="s">
        <v>3185</v>
      </c>
      <c r="AF381" s="27" t="s">
        <v>3186</v>
      </c>
      <c r="AG381" s="22">
        <f t="shared" ca="1" si="38"/>
        <v>0.83870967741935487</v>
      </c>
      <c r="AH381" s="15" t="str">
        <f t="shared" si="48"/>
        <v/>
      </c>
      <c r="AI381" s="22" t="str">
        <f>VLOOKUP(A381,'[1]Deals (investment)'!$B$2:$Z$1497,1,FALSE)</f>
        <v>Briglobe</v>
      </c>
      <c r="AJ381" s="22">
        <f>VLOOKUP(A381,'[1]Deals (investment)'!$B$2:$Z$870,15,FALSE)</f>
        <v>1</v>
      </c>
      <c r="AK381" s="17" t="e">
        <f>VLOOKUP(A381,'[1]Deals (Exits)'!B:B,1,FALSE)</f>
        <v>#N/A</v>
      </c>
      <c r="AL381" s="23">
        <f>VLOOKUP(G381,[1]Lookups!$V$3:$Y$197,4,FALSE)</f>
        <v>0</v>
      </c>
      <c r="AM381" s="17" t="str">
        <f>VLOOKUP(X381,[1]Lookups!$B$3:$C$200,2,FALSE)</f>
        <v>Other Technologies &amp; Information Technology</v>
      </c>
      <c r="AN381" s="17" t="str">
        <f>VLOOKUP(R381,[1]Lookups!$H$3:$I$69,2,FALSE)</f>
        <v>2. Seed</v>
      </c>
      <c r="AO381" s="17" t="str">
        <f>VLOOKUP(T381,[1]Lookups!$H$3:$I$69,2,FALSE)</f>
        <v>2. Seed</v>
      </c>
      <c r="AP381" s="17" t="str">
        <f>VLOOKUP(AN381,[1]Lookups!$N$3:$O$11,2,FALSE)</f>
        <v>Early</v>
      </c>
      <c r="AQ381" s="18" t="e">
        <f>COUNTIFS('[1]Deals (investment)'!$B:$B,$A381)</f>
        <v>#VALUE!</v>
      </c>
      <c r="AR381" s="18" t="e">
        <f>COUNTIFS('[1]Deals (investment)'!$B:$B,$A381,'[1]Deals (investment)'!$T:$T,$AW$1)+COUNTIFS('[1]Deals (investment)'!$B:$B,$A381,'[1]Deals (investment)'!$T:$T,$AX$1)+COUNTIFS('[1]Deals (investment)'!$B:$B,$A381,'[1]Deals (investment)'!$T:$T,$AY$1)</f>
        <v>#VALUE!</v>
      </c>
      <c r="AS381" s="17" t="e">
        <f>SUMIFS('[1]Deals (investment)'!$C:$C,'[1]Deals (investment)'!$B:$B,$A381)</f>
        <v>#VALUE!</v>
      </c>
      <c r="AT381" s="17" t="e">
        <f t="shared" si="52"/>
        <v>#VALUE!</v>
      </c>
      <c r="AU381" s="18" t="e">
        <f>COUNTIF('[1]Deals (Exits)'!$B:$B,A381)</f>
        <v>#VALUE!</v>
      </c>
      <c r="AV381" s="17" t="e">
        <f>SUMIFS('[1]Deals (investment)'!$C:$C,'[1]Deals (investment)'!$B:$B,$A381,'[1]Deals (investment)'!$T:$T,AV$1)</f>
        <v>#VALUE!</v>
      </c>
      <c r="AW381" s="17" t="e">
        <f>SUMIFS('[1]Deals (investment)'!$C:$C,'[1]Deals (investment)'!$B:$B,$A381,'[1]Deals (investment)'!$T:$T,AW$1)</f>
        <v>#VALUE!</v>
      </c>
      <c r="AX381" s="17" t="e">
        <f>SUMIFS('[1]Deals (investment)'!$C:$C,'[1]Deals (investment)'!$B:$B,$A381,'[1]Deals (investment)'!$T:$T,AX$1)</f>
        <v>#VALUE!</v>
      </c>
      <c r="AY381" s="17" t="e">
        <f>SUMIFS('[1]Deals (investment)'!$C:$C,'[1]Deals (investment)'!$B:$B,$A381,'[1]Deals (investment)'!$T:$T,AY$1)</f>
        <v>#VALUE!</v>
      </c>
      <c r="AZ381" s="17" t="e">
        <f>SUMIFS('[1]Deals (investment)'!$C:$C,'[1]Deals (investment)'!$B:$B,$A381,'[1]Deals (investment)'!$T:$T,AZ$1)</f>
        <v>#VALUE!</v>
      </c>
      <c r="BA381" s="17" t="e">
        <f>SUMIFS('[1]Deals (investment)'!$C:$C,'[1]Deals (investment)'!$B:$B,$A381,'[1]Deals (investment)'!$T:$T,BA$1)</f>
        <v>#VALUE!</v>
      </c>
      <c r="BB381" s="17" t="e">
        <f>SUMIFS('[1]Deals (investment)'!$C:$C,'[1]Deals (investment)'!$B:$B,$A381,'[1]Deals (investment)'!$T:$T,BB$1)</f>
        <v>#VALUE!</v>
      </c>
      <c r="BC381" s="17" t="e">
        <f>SUMIFS('[1]Deals (Exits)'!$C:$C,'[1]Deals (Exits)'!$B:$B,$A381)</f>
        <v>#VALUE!</v>
      </c>
      <c r="BD381" s="17" t="e">
        <f>SUMIFS('[1]Deals (investment)'!$C:$C,'[1]Deals (investment)'!$B:$B,$A381,'[1]Deals (investment)'!$V:$V,BD$1)</f>
        <v>#VALUE!</v>
      </c>
      <c r="BE381" s="17" t="e">
        <f>SUMIFS('[1]Deals (investment)'!$C:$C,'[1]Deals (investment)'!$B:$B,$A381,'[1]Deals (investment)'!$V:$V,BE$1)</f>
        <v>#VALUE!</v>
      </c>
      <c r="BF381" s="17" t="e">
        <f>SUMIFS('[1]Deals (investment)'!$C:$C,'[1]Deals (investment)'!$B:$B,$A381,'[1]Deals (investment)'!$V:$V,BF$1)</f>
        <v>#VALUE!</v>
      </c>
      <c r="BG381" s="17" t="e">
        <f>SUMIFS('[1]Deals (investment)'!$C:$C,'[1]Deals (investment)'!$B:$B,$A381,'[1]Deals (investment)'!$V:$V,BG$1)</f>
        <v>#VALUE!</v>
      </c>
      <c r="BH381" s="17" t="e">
        <f>SUMIFS('[1]Deals (investment)'!$C:$C,'[1]Deals (investment)'!$B:$B,$A381,'[1]Deals (investment)'!$V:$V,BH$1)</f>
        <v>#VALUE!</v>
      </c>
      <c r="BI381" s="17" t="e">
        <f>SUMIFS('[1]Deals (investment)'!$C:$C,'[1]Deals (investment)'!$B:$B,$A381,'[1]Deals (investment)'!$V:$V,BI$1)</f>
        <v>#VALUE!</v>
      </c>
      <c r="BJ381" s="17" t="e">
        <f>SUMIFS('[1]Deals (investment)'!$C:$C,'[1]Deals (investment)'!$B:$B,$A381,'[1]Deals (investment)'!$V:$V,BJ$1)</f>
        <v>#VALUE!</v>
      </c>
      <c r="BK381" s="17" t="e">
        <f>SUMIFS('[1]Deals (investment)'!$C:$C,'[1]Deals (investment)'!$B:$B,$A381,'[1]Deals (investment)'!$V:$V,BK$1)</f>
        <v>#VALUE!</v>
      </c>
      <c r="BL381" s="17" t="e">
        <f>SUMIFS('[1]Deals (investment)'!$C:$C,'[1]Deals (investment)'!$B:$B,$A381,'[1]Deals (investment)'!$V:$V,BL$1)</f>
        <v>#VALUE!</v>
      </c>
      <c r="BM381" s="17" t="e">
        <f>SUMIFS('[1]Deals (investment)'!$C:$C,'[1]Deals (investment)'!$B:$B,$A381,'[1]Deals (investment)'!$V:$V,BM$1)</f>
        <v>#VALUE!</v>
      </c>
      <c r="BN381" s="15"/>
      <c r="BO381" s="15"/>
      <c r="BP381" s="22"/>
      <c r="BQ381" s="15"/>
      <c r="BR381" s="15"/>
      <c r="BS381" s="15"/>
      <c r="BT381" s="15"/>
      <c r="BU381" s="15"/>
      <c r="BV381" s="15"/>
      <c r="BW381" s="15"/>
      <c r="BX381" s="15"/>
      <c r="BY381" s="15"/>
      <c r="BZ381" s="15"/>
      <c r="CA381" s="15"/>
      <c r="CB381" s="15"/>
      <c r="CC381" s="15"/>
      <c r="CD381" s="15" t="str">
        <f t="shared" si="59"/>
        <v>BriglobeBriglobe is a technology company dealing in software solutions that integrate data, technology and skills to empower businesses.``Active</v>
      </c>
      <c r="CE381" s="15"/>
      <c r="CF381" s="15"/>
      <c r="CG381" s="15"/>
      <c r="CH381" s="15"/>
      <c r="CI381" s="15"/>
      <c r="CJ381" s="15"/>
    </row>
    <row r="382" spans="1:117" ht="12.75">
      <c r="A382" s="15" t="s">
        <v>3187</v>
      </c>
      <c r="B382" s="15" t="s">
        <v>3188</v>
      </c>
      <c r="C382" s="15" t="s">
        <v>58</v>
      </c>
      <c r="D382" s="16">
        <v>2011</v>
      </c>
      <c r="E382" s="15" t="s">
        <v>59</v>
      </c>
      <c r="F382" s="15" t="s">
        <v>110</v>
      </c>
      <c r="G382" s="15" t="s">
        <v>61</v>
      </c>
      <c r="H382" s="15" t="s">
        <v>61</v>
      </c>
      <c r="I382" s="15" t="s">
        <v>61</v>
      </c>
      <c r="J382" s="15"/>
      <c r="K382" s="17" t="e">
        <f t="shared" si="50"/>
        <v>#VALUE!</v>
      </c>
      <c r="L382" s="15"/>
      <c r="M382" s="18" t="e">
        <f t="shared" si="51"/>
        <v>#VALUE!</v>
      </c>
      <c r="N382" s="15"/>
      <c r="O382" s="15"/>
      <c r="P382" s="15"/>
      <c r="Q382" s="15"/>
      <c r="R382" s="15"/>
      <c r="S382" s="19"/>
      <c r="T382" s="15"/>
      <c r="U382" s="17"/>
      <c r="V382" s="15" t="s">
        <v>3189</v>
      </c>
      <c r="W382" s="15">
        <v>1</v>
      </c>
      <c r="X382" s="15" t="s">
        <v>3190</v>
      </c>
      <c r="Y382" s="15" t="s">
        <v>3191</v>
      </c>
      <c r="Z382" s="25" t="s">
        <v>109</v>
      </c>
      <c r="AB382" s="20" t="s">
        <v>286</v>
      </c>
      <c r="AC382" s="21" t="s">
        <v>3192</v>
      </c>
      <c r="AD382" s="27" t="s">
        <v>3193</v>
      </c>
      <c r="AE382" s="27" t="s">
        <v>3194</v>
      </c>
      <c r="AF382" s="21" t="s">
        <v>3195</v>
      </c>
      <c r="AG382" s="22">
        <f t="shared" si="38"/>
        <v>0.64516129032258063</v>
      </c>
      <c r="AH382" s="15" t="str">
        <f t="shared" si="48"/>
        <v/>
      </c>
      <c r="AI382" s="22" t="str">
        <f>VLOOKUP(A382,'[1]Deals (investment)'!$B$2:$Z$1497,1,FALSE)</f>
        <v>Sweetkiwi</v>
      </c>
      <c r="AJ382" s="22">
        <f>VLOOKUP(A382,'[1]Deals (investment)'!$B$2:$Z$870,15,FALSE)</f>
        <v>1</v>
      </c>
      <c r="AK382" s="17" t="e">
        <f>VLOOKUP(A382,'[1]Deals (Exits)'!B:B,1,FALSE)</f>
        <v>#N/A</v>
      </c>
      <c r="AL382" s="23">
        <f>VLOOKUP(G382,[1]Lookups!$V$3:$Y$197,4,FALSE)</f>
        <v>0</v>
      </c>
      <c r="AM382" s="17">
        <f>VLOOKUP(X382,[1]Lookups!$B$3:$C$200,2,FALSE)</f>
        <v>0</v>
      </c>
      <c r="AN382" s="17" t="e">
        <f>VLOOKUP(R382,[1]Lookups!$H$3:$I$69,2,FALSE)</f>
        <v>#N/A</v>
      </c>
      <c r="AO382" s="17" t="e">
        <f>VLOOKUP(T382,[1]Lookups!$H$3:$I$69,2,FALSE)</f>
        <v>#N/A</v>
      </c>
      <c r="AP382" s="17" t="e">
        <f>VLOOKUP(AN382,[1]Lookups!$N$3:$O$11,2,FALSE)</f>
        <v>#N/A</v>
      </c>
      <c r="AQ382" s="18" t="e">
        <f>COUNTIFS('[1]Deals (investment)'!$B:$B,$A382)</f>
        <v>#VALUE!</v>
      </c>
      <c r="AR382" s="18" t="e">
        <f>COUNTIFS('[1]Deals (investment)'!$B:$B,$A382,'[1]Deals (investment)'!$T:$T,$AW$1)+COUNTIFS('[1]Deals (investment)'!$B:$B,$A382,'[1]Deals (investment)'!$T:$T,$AX$1)+COUNTIFS('[1]Deals (investment)'!$B:$B,$A382,'[1]Deals (investment)'!$T:$T,$AY$1)</f>
        <v>#VALUE!</v>
      </c>
      <c r="AS382" s="17" t="e">
        <f>SUMIFS('[1]Deals (investment)'!$C:$C,'[1]Deals (investment)'!$B:$B,$A382)</f>
        <v>#VALUE!</v>
      </c>
      <c r="AT382" s="17" t="e">
        <f t="shared" si="52"/>
        <v>#VALUE!</v>
      </c>
      <c r="AU382" s="18" t="e">
        <f>COUNTIF('[1]Deals (Exits)'!$B:$B,A382)</f>
        <v>#VALUE!</v>
      </c>
      <c r="AV382" s="17" t="e">
        <f>SUMIFS('[1]Deals (investment)'!$C:$C,'[1]Deals (investment)'!$B:$B,$A382,'[1]Deals (investment)'!$T:$T,AV$1)</f>
        <v>#VALUE!</v>
      </c>
      <c r="AW382" s="17" t="e">
        <f>SUMIFS('[1]Deals (investment)'!$C:$C,'[1]Deals (investment)'!$B:$B,$A382,'[1]Deals (investment)'!$T:$T,AW$1)</f>
        <v>#VALUE!</v>
      </c>
      <c r="AX382" s="17" t="e">
        <f>SUMIFS('[1]Deals (investment)'!$C:$C,'[1]Deals (investment)'!$B:$B,$A382,'[1]Deals (investment)'!$T:$T,AX$1)</f>
        <v>#VALUE!</v>
      </c>
      <c r="AY382" s="17" t="e">
        <f>SUMIFS('[1]Deals (investment)'!$C:$C,'[1]Deals (investment)'!$B:$B,$A382,'[1]Deals (investment)'!$T:$T,AY$1)</f>
        <v>#VALUE!</v>
      </c>
      <c r="AZ382" s="17" t="e">
        <f>SUMIFS('[1]Deals (investment)'!$C:$C,'[1]Deals (investment)'!$B:$B,$A382,'[1]Deals (investment)'!$T:$T,AZ$1)</f>
        <v>#VALUE!</v>
      </c>
      <c r="BA382" s="17" t="e">
        <f>SUMIFS('[1]Deals (investment)'!$C:$C,'[1]Deals (investment)'!$B:$B,$A382,'[1]Deals (investment)'!$T:$T,BA$1)</f>
        <v>#VALUE!</v>
      </c>
      <c r="BB382" s="17" t="e">
        <f>SUMIFS('[1]Deals (investment)'!$C:$C,'[1]Deals (investment)'!$B:$B,$A382,'[1]Deals (investment)'!$T:$T,BB$1)</f>
        <v>#VALUE!</v>
      </c>
      <c r="BC382" s="17" t="e">
        <f>SUMIFS('[1]Deals (Exits)'!$C:$C,'[1]Deals (Exits)'!$B:$B,$A382)</f>
        <v>#VALUE!</v>
      </c>
      <c r="BD382" s="17" t="e">
        <f>SUMIFS('[1]Deals (investment)'!$C:$C,'[1]Deals (investment)'!$B:$B,$A382,'[1]Deals (investment)'!$V:$V,BD$1)</f>
        <v>#VALUE!</v>
      </c>
      <c r="BE382" s="17" t="e">
        <f>SUMIFS('[1]Deals (investment)'!$C:$C,'[1]Deals (investment)'!$B:$B,$A382,'[1]Deals (investment)'!$V:$V,BE$1)</f>
        <v>#VALUE!</v>
      </c>
      <c r="BF382" s="17" t="e">
        <f>SUMIFS('[1]Deals (investment)'!$C:$C,'[1]Deals (investment)'!$B:$B,$A382,'[1]Deals (investment)'!$V:$V,BF$1)</f>
        <v>#VALUE!</v>
      </c>
      <c r="BG382" s="17" t="e">
        <f>SUMIFS('[1]Deals (investment)'!$C:$C,'[1]Deals (investment)'!$B:$B,$A382,'[1]Deals (investment)'!$V:$V,BG$1)</f>
        <v>#VALUE!</v>
      </c>
      <c r="BH382" s="17" t="e">
        <f>SUMIFS('[1]Deals (investment)'!$C:$C,'[1]Deals (investment)'!$B:$B,$A382,'[1]Deals (investment)'!$V:$V,BH$1)</f>
        <v>#VALUE!</v>
      </c>
      <c r="BI382" s="17" t="e">
        <f>SUMIFS('[1]Deals (investment)'!$C:$C,'[1]Deals (investment)'!$B:$B,$A382,'[1]Deals (investment)'!$V:$V,BI$1)</f>
        <v>#VALUE!</v>
      </c>
      <c r="BJ382" s="17" t="e">
        <f>SUMIFS('[1]Deals (investment)'!$C:$C,'[1]Deals (investment)'!$B:$B,$A382,'[1]Deals (investment)'!$V:$V,BJ$1)</f>
        <v>#VALUE!</v>
      </c>
      <c r="BK382" s="17" t="e">
        <f>SUMIFS('[1]Deals (investment)'!$C:$C,'[1]Deals (investment)'!$B:$B,$A382,'[1]Deals (investment)'!$V:$V,BK$1)</f>
        <v>#VALUE!</v>
      </c>
      <c r="BL382" s="17" t="e">
        <f>SUMIFS('[1]Deals (investment)'!$C:$C,'[1]Deals (investment)'!$B:$B,$A382,'[1]Deals (investment)'!$V:$V,BL$1)</f>
        <v>#VALUE!</v>
      </c>
      <c r="BM382" s="17" t="e">
        <f>SUMIFS('[1]Deals (investment)'!$C:$C,'[1]Deals (investment)'!$B:$B,$A382,'[1]Deals (investment)'!$V:$V,BM$1)</f>
        <v>#VALUE!</v>
      </c>
      <c r="BN382" s="15"/>
      <c r="BO382" s="15"/>
      <c r="BP382" s="22"/>
      <c r="BQ382" s="15"/>
      <c r="BR382" s="15"/>
      <c r="BS382" s="15"/>
      <c r="BT382" s="15"/>
      <c r="BU382" s="15"/>
      <c r="BV382" s="15"/>
      <c r="BW382" s="15"/>
      <c r="BX382" s="15"/>
      <c r="BY382" s="15"/>
      <c r="BZ382" s="15"/>
      <c r="CA382" s="15"/>
      <c r="CB382" s="15"/>
      <c r="CC382" s="15"/>
      <c r="CD382" s="15" t="str">
        <f t="shared" si="59"/>
        <v>SweetkiwiSweetkiwi is a yogurt brand founded in 2011. Our yogurt is made fresh daily with natural strained yogurt and carefully whipped for your pleasure. Our yogurt is refreshingly light, low-fat and genuinely healthyActive</v>
      </c>
      <c r="CE382" s="15"/>
      <c r="CF382" s="15"/>
      <c r="CG382" s="15"/>
      <c r="CH382" s="15"/>
      <c r="CI382" s="15"/>
      <c r="CJ382" s="15"/>
    </row>
    <row r="383" spans="1:117" ht="12.75">
      <c r="A383" s="15" t="s">
        <v>3196</v>
      </c>
      <c r="B383" s="15" t="s">
        <v>3197</v>
      </c>
      <c r="C383" s="15" t="s">
        <v>58</v>
      </c>
      <c r="D383" s="16">
        <v>2017</v>
      </c>
      <c r="E383" s="15" t="s">
        <v>3198</v>
      </c>
      <c r="F383" s="15"/>
      <c r="G383" s="15" t="s">
        <v>61</v>
      </c>
      <c r="H383" s="15" t="s">
        <v>61</v>
      </c>
      <c r="I383" s="15" t="s">
        <v>61</v>
      </c>
      <c r="J383" s="15"/>
      <c r="K383" s="17" t="e">
        <f t="shared" si="50"/>
        <v>#VALUE!</v>
      </c>
      <c r="L383" s="15"/>
      <c r="M383" s="18" t="e">
        <f t="shared" si="51"/>
        <v>#VALUE!</v>
      </c>
      <c r="N383" s="15"/>
      <c r="O383" s="15"/>
      <c r="P383" s="15"/>
      <c r="Q383" s="15"/>
      <c r="R383" s="15"/>
      <c r="S383" s="19"/>
      <c r="T383" s="15"/>
      <c r="U383" s="17"/>
      <c r="V383" s="15" t="s">
        <v>3199</v>
      </c>
      <c r="W383" s="15"/>
      <c r="X383" s="15" t="s">
        <v>64</v>
      </c>
      <c r="Y383" s="15" t="s">
        <v>3200</v>
      </c>
      <c r="AB383" s="32">
        <v>43506</v>
      </c>
      <c r="AC383" s="21" t="s">
        <v>3201</v>
      </c>
      <c r="AD383" s="21" t="s">
        <v>3202</v>
      </c>
      <c r="AE383" s="21" t="s">
        <v>3203</v>
      </c>
      <c r="AF383" s="21" t="s">
        <v>3204</v>
      </c>
      <c r="AG383" s="22">
        <f t="shared" si="38"/>
        <v>0.54838709677419351</v>
      </c>
      <c r="AH383" s="15" t="e">
        <f t="shared" si="48"/>
        <v>#VALUE!</v>
      </c>
      <c r="AI383" s="22" t="str">
        <f>VLOOKUP(A383,'[1]Deals (investment)'!$B$2:$Z$1497,1,FALSE)</f>
        <v>Touchabl Pictures</v>
      </c>
      <c r="AJ383" s="22">
        <f>VLOOKUP(A383,'[1]Deals (investment)'!$B$2:$Z$870,15,FALSE)</f>
        <v>1</v>
      </c>
      <c r="AK383" s="17" t="e">
        <f>VLOOKUP(A383,'[1]Deals (Exits)'!B:B,1,FALSE)</f>
        <v>#N/A</v>
      </c>
      <c r="AL383" s="23">
        <f>VLOOKUP(G383,[1]Lookups!$V$3:$Y$197,4,FALSE)</f>
        <v>0</v>
      </c>
      <c r="AM383" s="17" t="str">
        <f>VLOOKUP(X383,[1]Lookups!$B$3:$C$200,2,FALSE)</f>
        <v>E-commerce &amp; Retail</v>
      </c>
      <c r="AN383" s="17" t="e">
        <f>VLOOKUP(R383,[1]Lookups!$H$3:$I$69,2,FALSE)</f>
        <v>#N/A</v>
      </c>
      <c r="AO383" s="17" t="e">
        <f>VLOOKUP(T383,[1]Lookups!$H$3:$I$69,2,FALSE)</f>
        <v>#N/A</v>
      </c>
      <c r="AP383" s="17" t="e">
        <f>VLOOKUP(AN383,[1]Lookups!$N$3:$O$11,2,FALSE)</f>
        <v>#N/A</v>
      </c>
      <c r="AQ383" s="18" t="e">
        <f>COUNTIFS('[1]Deals (investment)'!$B:$B,$A383)</f>
        <v>#VALUE!</v>
      </c>
      <c r="AR383" s="18" t="e">
        <f>COUNTIFS('[1]Deals (investment)'!$B:$B,$A383,'[1]Deals (investment)'!$T:$T,$AW$1)+COUNTIFS('[1]Deals (investment)'!$B:$B,$A383,'[1]Deals (investment)'!$T:$T,$AX$1)+COUNTIFS('[1]Deals (investment)'!$B:$B,$A383,'[1]Deals (investment)'!$T:$T,$AY$1)</f>
        <v>#VALUE!</v>
      </c>
      <c r="AS383" s="17" t="e">
        <f>SUMIFS('[1]Deals (investment)'!$C:$C,'[1]Deals (investment)'!$B:$B,$A383)</f>
        <v>#VALUE!</v>
      </c>
      <c r="AT383" s="17" t="e">
        <f t="shared" si="52"/>
        <v>#VALUE!</v>
      </c>
      <c r="AU383" s="18" t="e">
        <f>COUNTIF('[1]Deals (Exits)'!$B:$B,A383)</f>
        <v>#VALUE!</v>
      </c>
      <c r="AV383" s="17" t="e">
        <f>SUMIFS('[1]Deals (investment)'!$C:$C,'[1]Deals (investment)'!$B:$B,$A383,'[1]Deals (investment)'!$T:$T,AV$1)</f>
        <v>#VALUE!</v>
      </c>
      <c r="AW383" s="17" t="e">
        <f>SUMIFS('[1]Deals (investment)'!$C:$C,'[1]Deals (investment)'!$B:$B,$A383,'[1]Deals (investment)'!$T:$T,AW$1)</f>
        <v>#VALUE!</v>
      </c>
      <c r="AX383" s="17" t="e">
        <f>SUMIFS('[1]Deals (investment)'!$C:$C,'[1]Deals (investment)'!$B:$B,$A383,'[1]Deals (investment)'!$T:$T,AX$1)</f>
        <v>#VALUE!</v>
      </c>
      <c r="AY383" s="17" t="e">
        <f>SUMIFS('[1]Deals (investment)'!$C:$C,'[1]Deals (investment)'!$B:$B,$A383,'[1]Deals (investment)'!$T:$T,AY$1)</f>
        <v>#VALUE!</v>
      </c>
      <c r="AZ383" s="17" t="e">
        <f>SUMIFS('[1]Deals (investment)'!$C:$C,'[1]Deals (investment)'!$B:$B,$A383,'[1]Deals (investment)'!$T:$T,AZ$1)</f>
        <v>#VALUE!</v>
      </c>
      <c r="BA383" s="17" t="e">
        <f>SUMIFS('[1]Deals (investment)'!$C:$C,'[1]Deals (investment)'!$B:$B,$A383,'[1]Deals (investment)'!$T:$T,BA$1)</f>
        <v>#VALUE!</v>
      </c>
      <c r="BB383" s="17" t="e">
        <f>SUMIFS('[1]Deals (investment)'!$C:$C,'[1]Deals (investment)'!$B:$B,$A383,'[1]Deals (investment)'!$T:$T,BB$1)</f>
        <v>#VALUE!</v>
      </c>
      <c r="BC383" s="17" t="e">
        <f>SUMIFS('[1]Deals (Exits)'!$C:$C,'[1]Deals (Exits)'!$B:$B,$A383)</f>
        <v>#VALUE!</v>
      </c>
      <c r="BD383" s="17" t="e">
        <f>SUMIFS('[1]Deals (investment)'!$C:$C,'[1]Deals (investment)'!$B:$B,$A383,'[1]Deals (investment)'!$V:$V,BD$1)</f>
        <v>#VALUE!</v>
      </c>
      <c r="BE383" s="17" t="e">
        <f>SUMIFS('[1]Deals (investment)'!$C:$C,'[1]Deals (investment)'!$B:$B,$A383,'[1]Deals (investment)'!$V:$V,BE$1)</f>
        <v>#VALUE!</v>
      </c>
      <c r="BF383" s="17" t="e">
        <f>SUMIFS('[1]Deals (investment)'!$C:$C,'[1]Deals (investment)'!$B:$B,$A383,'[1]Deals (investment)'!$V:$V,BF$1)</f>
        <v>#VALUE!</v>
      </c>
      <c r="BG383" s="17" t="e">
        <f>SUMIFS('[1]Deals (investment)'!$C:$C,'[1]Deals (investment)'!$B:$B,$A383,'[1]Deals (investment)'!$V:$V,BG$1)</f>
        <v>#VALUE!</v>
      </c>
      <c r="BH383" s="17" t="e">
        <f>SUMIFS('[1]Deals (investment)'!$C:$C,'[1]Deals (investment)'!$B:$B,$A383,'[1]Deals (investment)'!$V:$V,BH$1)</f>
        <v>#VALUE!</v>
      </c>
      <c r="BI383" s="17" t="e">
        <f>SUMIFS('[1]Deals (investment)'!$C:$C,'[1]Deals (investment)'!$B:$B,$A383,'[1]Deals (investment)'!$V:$V,BI$1)</f>
        <v>#VALUE!</v>
      </c>
      <c r="BJ383" s="17" t="e">
        <f>SUMIFS('[1]Deals (investment)'!$C:$C,'[1]Deals (investment)'!$B:$B,$A383,'[1]Deals (investment)'!$V:$V,BJ$1)</f>
        <v>#VALUE!</v>
      </c>
      <c r="BK383" s="17" t="e">
        <f>SUMIFS('[1]Deals (investment)'!$C:$C,'[1]Deals (investment)'!$B:$B,$A383,'[1]Deals (investment)'!$V:$V,BK$1)</f>
        <v>#VALUE!</v>
      </c>
      <c r="BL383" s="17" t="e">
        <f>SUMIFS('[1]Deals (investment)'!$C:$C,'[1]Deals (investment)'!$B:$B,$A383,'[1]Deals (investment)'!$V:$V,BL$1)</f>
        <v>#VALUE!</v>
      </c>
      <c r="BM383" s="17" t="e">
        <f>SUMIFS('[1]Deals (investment)'!$C:$C,'[1]Deals (investment)'!$B:$B,$A383,'[1]Deals (investment)'!$V:$V,BM$1)</f>
        <v>#VALUE!</v>
      </c>
      <c r="BN383" s="15"/>
      <c r="BO383" s="15"/>
      <c r="BP383" s="22"/>
      <c r="BQ383" s="15"/>
      <c r="BR383" s="15"/>
      <c r="BS383" s="15"/>
      <c r="BT383" s="15"/>
      <c r="BU383" s="15"/>
      <c r="BV383" s="15"/>
      <c r="BW383" s="15"/>
      <c r="BX383" s="15"/>
      <c r="BY383" s="15"/>
      <c r="BZ383" s="15"/>
      <c r="CA383" s="15"/>
      <c r="CB383" s="15"/>
      <c r="CC383" s="15"/>
      <c r="CD383" s="15" t="str">
        <f t="shared" si="59"/>
        <v>Touchabl PicturesTouchabl, a deep tech company, is making buying &amp; selling of fashion stress-free in Africa in the fashion space. We have developed an AI system that enable anyone shop for fashion items instantly by touch it in an existing picture or by snap itActive</v>
      </c>
      <c r="CE383" s="15"/>
      <c r="CF383" s="15"/>
      <c r="CG383" s="15"/>
      <c r="CH383" s="15"/>
      <c r="CI383" s="15"/>
      <c r="CJ383" s="15"/>
    </row>
    <row r="384" spans="1:117" ht="12.75">
      <c r="A384" s="15" t="s">
        <v>3205</v>
      </c>
      <c r="B384" s="15" t="s">
        <v>3206</v>
      </c>
      <c r="C384" s="15" t="s">
        <v>58</v>
      </c>
      <c r="D384" s="16">
        <v>2013</v>
      </c>
      <c r="E384" s="15" t="s">
        <v>128</v>
      </c>
      <c r="F384" s="15" t="s">
        <v>110</v>
      </c>
      <c r="G384" s="15" t="s">
        <v>129</v>
      </c>
      <c r="H384" s="15" t="s">
        <v>129</v>
      </c>
      <c r="I384" s="15" t="s">
        <v>129</v>
      </c>
      <c r="J384" s="15"/>
      <c r="K384" s="17" t="e">
        <f t="shared" si="50"/>
        <v>#VALUE!</v>
      </c>
      <c r="L384" s="15"/>
      <c r="M384" s="18" t="e">
        <f t="shared" si="51"/>
        <v>#VALUE!</v>
      </c>
      <c r="N384" s="15"/>
      <c r="O384" s="15"/>
      <c r="P384" s="15"/>
      <c r="Q384" s="15"/>
      <c r="R384" s="15"/>
      <c r="S384" s="19"/>
      <c r="T384" s="15"/>
      <c r="U384" s="17"/>
      <c r="V384" s="15" t="s">
        <v>3207</v>
      </c>
      <c r="W384" s="15">
        <v>0</v>
      </c>
      <c r="X384" s="15" t="s">
        <v>134</v>
      </c>
      <c r="Y384" s="15" t="s">
        <v>3208</v>
      </c>
      <c r="Z384" s="25" t="s">
        <v>109</v>
      </c>
      <c r="AB384" s="20" t="s">
        <v>286</v>
      </c>
      <c r="AC384" s="15"/>
      <c r="AD384" s="15"/>
      <c r="AE384" s="15"/>
      <c r="AF384" s="21" t="s">
        <v>3209</v>
      </c>
      <c r="AG384" s="22">
        <f t="shared" si="38"/>
        <v>0.54838709677419351</v>
      </c>
      <c r="AH384" s="15" t="str">
        <f t="shared" si="48"/>
        <v/>
      </c>
      <c r="AI384" s="22" t="str">
        <f>VLOOKUP(A384,'[1]Deals (investment)'!$B$2:$Z$1497,1,FALSE)</f>
        <v>Zaagel Xpress</v>
      </c>
      <c r="AJ384" s="22">
        <f>VLOOKUP(A384,'[1]Deals (investment)'!$B$2:$Z$870,15,FALSE)</f>
        <v>1</v>
      </c>
      <c r="AK384" s="17" t="e">
        <f>VLOOKUP(A384,'[1]Deals (Exits)'!B:B,1,FALSE)</f>
        <v>#N/A</v>
      </c>
      <c r="AL384" s="23">
        <f>VLOOKUP(G384,[1]Lookups!$V$3:$Y$197,4,FALSE)</f>
        <v>0</v>
      </c>
      <c r="AM384" s="17" t="str">
        <f>VLOOKUP(X384,[1]Lookups!$B$3:$C$200,2,FALSE)</f>
        <v>Transport &amp; Logistics</v>
      </c>
      <c r="AN384" s="17" t="e">
        <f>VLOOKUP(R384,[1]Lookups!$H$3:$I$69,2,FALSE)</f>
        <v>#N/A</v>
      </c>
      <c r="AO384" s="17" t="e">
        <f>VLOOKUP(T384,[1]Lookups!$H$3:$I$69,2,FALSE)</f>
        <v>#N/A</v>
      </c>
      <c r="AP384" s="17" t="e">
        <f>VLOOKUP(AN384,[1]Lookups!$N$3:$O$11,2,FALSE)</f>
        <v>#N/A</v>
      </c>
      <c r="AQ384" s="18" t="e">
        <f>COUNTIFS('[1]Deals (investment)'!$B:$B,$A384)</f>
        <v>#VALUE!</v>
      </c>
      <c r="AR384" s="18" t="e">
        <f>COUNTIFS('[1]Deals (investment)'!$B:$B,$A384,'[1]Deals (investment)'!$T:$T,$AW$1)+COUNTIFS('[1]Deals (investment)'!$B:$B,$A384,'[1]Deals (investment)'!$T:$T,$AX$1)+COUNTIFS('[1]Deals (investment)'!$B:$B,$A384,'[1]Deals (investment)'!$T:$T,$AY$1)</f>
        <v>#VALUE!</v>
      </c>
      <c r="AS384" s="17" t="e">
        <f>SUMIFS('[1]Deals (investment)'!$C:$C,'[1]Deals (investment)'!$B:$B,$A384)</f>
        <v>#VALUE!</v>
      </c>
      <c r="AT384" s="17" t="e">
        <f t="shared" si="52"/>
        <v>#VALUE!</v>
      </c>
      <c r="AU384" s="18" t="e">
        <f>COUNTIF('[1]Deals (Exits)'!$B:$B,A384)</f>
        <v>#VALUE!</v>
      </c>
      <c r="AV384" s="17" t="e">
        <f>SUMIFS('[1]Deals (investment)'!$C:$C,'[1]Deals (investment)'!$B:$B,$A384,'[1]Deals (investment)'!$T:$T,AV$1)</f>
        <v>#VALUE!</v>
      </c>
      <c r="AW384" s="17" t="e">
        <f>SUMIFS('[1]Deals (investment)'!$C:$C,'[1]Deals (investment)'!$B:$B,$A384,'[1]Deals (investment)'!$T:$T,AW$1)</f>
        <v>#VALUE!</v>
      </c>
      <c r="AX384" s="17" t="e">
        <f>SUMIFS('[1]Deals (investment)'!$C:$C,'[1]Deals (investment)'!$B:$B,$A384,'[1]Deals (investment)'!$T:$T,AX$1)</f>
        <v>#VALUE!</v>
      </c>
      <c r="AY384" s="17" t="e">
        <f>SUMIFS('[1]Deals (investment)'!$C:$C,'[1]Deals (investment)'!$B:$B,$A384,'[1]Deals (investment)'!$T:$T,AY$1)</f>
        <v>#VALUE!</v>
      </c>
      <c r="AZ384" s="17" t="e">
        <f>SUMIFS('[1]Deals (investment)'!$C:$C,'[1]Deals (investment)'!$B:$B,$A384,'[1]Deals (investment)'!$T:$T,AZ$1)</f>
        <v>#VALUE!</v>
      </c>
      <c r="BA384" s="17" t="e">
        <f>SUMIFS('[1]Deals (investment)'!$C:$C,'[1]Deals (investment)'!$B:$B,$A384,'[1]Deals (investment)'!$T:$T,BA$1)</f>
        <v>#VALUE!</v>
      </c>
      <c r="BB384" s="17" t="e">
        <f>SUMIFS('[1]Deals (investment)'!$C:$C,'[1]Deals (investment)'!$B:$B,$A384,'[1]Deals (investment)'!$T:$T,BB$1)</f>
        <v>#VALUE!</v>
      </c>
      <c r="BC384" s="17" t="e">
        <f>SUMIFS('[1]Deals (Exits)'!$C:$C,'[1]Deals (Exits)'!$B:$B,$A384)</f>
        <v>#VALUE!</v>
      </c>
      <c r="BD384" s="17" t="e">
        <f>SUMIFS('[1]Deals (investment)'!$C:$C,'[1]Deals (investment)'!$B:$B,$A384,'[1]Deals (investment)'!$V:$V,BD$1)</f>
        <v>#VALUE!</v>
      </c>
      <c r="BE384" s="17" t="e">
        <f>SUMIFS('[1]Deals (investment)'!$C:$C,'[1]Deals (investment)'!$B:$B,$A384,'[1]Deals (investment)'!$V:$V,BE$1)</f>
        <v>#VALUE!</v>
      </c>
      <c r="BF384" s="17" t="e">
        <f>SUMIFS('[1]Deals (investment)'!$C:$C,'[1]Deals (investment)'!$B:$B,$A384,'[1]Deals (investment)'!$V:$V,BF$1)</f>
        <v>#VALUE!</v>
      </c>
      <c r="BG384" s="17" t="e">
        <f>SUMIFS('[1]Deals (investment)'!$C:$C,'[1]Deals (investment)'!$B:$B,$A384,'[1]Deals (investment)'!$V:$V,BG$1)</f>
        <v>#VALUE!</v>
      </c>
      <c r="BH384" s="17" t="e">
        <f>SUMIFS('[1]Deals (investment)'!$C:$C,'[1]Deals (investment)'!$B:$B,$A384,'[1]Deals (investment)'!$V:$V,BH$1)</f>
        <v>#VALUE!</v>
      </c>
      <c r="BI384" s="17" t="e">
        <f>SUMIFS('[1]Deals (investment)'!$C:$C,'[1]Deals (investment)'!$B:$B,$A384,'[1]Deals (investment)'!$V:$V,BI$1)</f>
        <v>#VALUE!</v>
      </c>
      <c r="BJ384" s="17" t="e">
        <f>SUMIFS('[1]Deals (investment)'!$C:$C,'[1]Deals (investment)'!$B:$B,$A384,'[1]Deals (investment)'!$V:$V,BJ$1)</f>
        <v>#VALUE!</v>
      </c>
      <c r="BK384" s="17" t="e">
        <f>SUMIFS('[1]Deals (investment)'!$C:$C,'[1]Deals (investment)'!$B:$B,$A384,'[1]Deals (investment)'!$V:$V,BK$1)</f>
        <v>#VALUE!</v>
      </c>
      <c r="BL384" s="17" t="e">
        <f>SUMIFS('[1]Deals (investment)'!$C:$C,'[1]Deals (investment)'!$B:$B,$A384,'[1]Deals (investment)'!$V:$V,BL$1)</f>
        <v>#VALUE!</v>
      </c>
      <c r="BM384" s="17" t="e">
        <f>SUMIFS('[1]Deals (investment)'!$C:$C,'[1]Deals (investment)'!$B:$B,$A384,'[1]Deals (investment)'!$V:$V,BM$1)</f>
        <v>#VALUE!</v>
      </c>
      <c r="BN384" s="15"/>
      <c r="BO384" s="15"/>
      <c r="BP384" s="22"/>
      <c r="BQ384" s="15"/>
      <c r="BR384" s="15"/>
      <c r="BS384" s="15"/>
      <c r="BT384" s="15"/>
      <c r="BU384" s="15"/>
      <c r="BV384" s="15"/>
      <c r="BW384" s="15"/>
      <c r="BX384" s="15"/>
      <c r="BY384" s="15"/>
      <c r="BZ384" s="15"/>
      <c r="CA384" s="15"/>
      <c r="CB384" s="15"/>
      <c r="CC384" s="15"/>
      <c r="CD384" s="15" t="str">
        <f t="shared" si="59"/>
        <v>Zaagel XpressWe provide same day delivery for businesses at low prices.Active</v>
      </c>
      <c r="CE384" s="15"/>
      <c r="CF384" s="15"/>
      <c r="CG384" s="15"/>
      <c r="CH384" s="15"/>
      <c r="CI384" s="15"/>
      <c r="CJ384" s="15"/>
      <c r="DM384">
        <v>243</v>
      </c>
    </row>
    <row r="385" spans="1:117" ht="12.75">
      <c r="A385" s="15" t="s">
        <v>3210</v>
      </c>
      <c r="B385" s="15" t="s">
        <v>3211</v>
      </c>
      <c r="C385" s="15" t="s">
        <v>58</v>
      </c>
      <c r="D385" s="16">
        <v>2018</v>
      </c>
      <c r="E385" s="15" t="s">
        <v>90</v>
      </c>
      <c r="F385" s="15" t="s">
        <v>199</v>
      </c>
      <c r="G385" s="15" t="s">
        <v>91</v>
      </c>
      <c r="H385" s="15" t="s">
        <v>91</v>
      </c>
      <c r="I385" s="15" t="s">
        <v>91</v>
      </c>
      <c r="J385" s="15"/>
      <c r="K385" s="17" t="e">
        <f t="shared" si="50"/>
        <v>#VALUE!</v>
      </c>
      <c r="L385" s="15"/>
      <c r="M385" s="18" t="e">
        <f t="shared" si="51"/>
        <v>#VALUE!</v>
      </c>
      <c r="N385" s="15"/>
      <c r="O385" s="15"/>
      <c r="P385" s="15"/>
      <c r="Q385" s="15"/>
      <c r="R385" s="15" t="s">
        <v>375</v>
      </c>
      <c r="S385" s="19">
        <v>110000</v>
      </c>
      <c r="T385" s="15"/>
      <c r="U385" s="17"/>
      <c r="V385" s="15" t="s">
        <v>3212</v>
      </c>
      <c r="W385" s="15">
        <v>1</v>
      </c>
      <c r="X385" s="15" t="s">
        <v>657</v>
      </c>
      <c r="Y385" s="15" t="s">
        <v>3213</v>
      </c>
      <c r="AB385" s="32">
        <v>43506</v>
      </c>
      <c r="AC385" s="21" t="s">
        <v>3214</v>
      </c>
      <c r="AD385" s="21" t="s">
        <v>3215</v>
      </c>
      <c r="AE385" s="21" t="s">
        <v>3216</v>
      </c>
      <c r="AF385" s="15"/>
      <c r="AG385" s="22">
        <f t="shared" si="38"/>
        <v>0.64516129032258063</v>
      </c>
      <c r="AH385" s="15" t="str">
        <f t="shared" si="48"/>
        <v/>
      </c>
      <c r="AI385" s="35" t="str">
        <f>VLOOKUP(A385,'[1]Deals (investment)'!$B$2:$Z$1497,1,FALSE)</f>
        <v>Voyc.ai</v>
      </c>
      <c r="AJ385" s="22">
        <f>VLOOKUP(A385,'[1]Deals (investment)'!$B$2:$Z$870,15,FALSE)</f>
        <v>1</v>
      </c>
      <c r="AK385" s="17" t="e">
        <f>VLOOKUP(A385,'[1]Deals (Exits)'!B:B,1,FALSE)</f>
        <v>#N/A</v>
      </c>
      <c r="AL385" s="23">
        <f>VLOOKUP(G385,[1]Lookups!$V$3:$Y$197,4,FALSE)</f>
        <v>0</v>
      </c>
      <c r="AM385" s="17" t="str">
        <f>VLOOKUP(X385,[1]Lookups!$B$3:$C$200,2,FALSE)</f>
        <v>Emerging Technologies</v>
      </c>
      <c r="AN385" s="17" t="str">
        <f>VLOOKUP(R385,[1]Lookups!$H$3:$I$69,2,FALSE)</f>
        <v>2. Seed</v>
      </c>
      <c r="AO385" s="17" t="e">
        <f>VLOOKUP(T385,[1]Lookups!$H$3:$I$69,2,FALSE)</f>
        <v>#N/A</v>
      </c>
      <c r="AP385" s="17" t="str">
        <f>VLOOKUP(AN385,[1]Lookups!$N$3:$O$11,2,FALSE)</f>
        <v>Early</v>
      </c>
      <c r="AQ385" s="18" t="e">
        <f>COUNTIFS('[1]Deals (investment)'!$B:$B,$A385)</f>
        <v>#VALUE!</v>
      </c>
      <c r="AR385" s="18" t="e">
        <f>COUNTIFS('[1]Deals (investment)'!$B:$B,$A385,'[1]Deals (investment)'!$T:$T,$AW$1)+COUNTIFS('[1]Deals (investment)'!$B:$B,$A385,'[1]Deals (investment)'!$T:$T,$AX$1)+COUNTIFS('[1]Deals (investment)'!$B:$B,$A385,'[1]Deals (investment)'!$T:$T,$AY$1)</f>
        <v>#VALUE!</v>
      </c>
      <c r="AS385" s="17" t="e">
        <f>SUMIFS('[1]Deals (investment)'!$C:$C,'[1]Deals (investment)'!$B:$B,$A385)</f>
        <v>#VALUE!</v>
      </c>
      <c r="AT385" s="17" t="e">
        <f t="shared" si="52"/>
        <v>#VALUE!</v>
      </c>
      <c r="AU385" s="18" t="e">
        <f>COUNTIF('[1]Deals (Exits)'!$B:$B,A385)</f>
        <v>#VALUE!</v>
      </c>
      <c r="AV385" s="17" t="e">
        <f>SUMIFS('[1]Deals (investment)'!$C:$C,'[1]Deals (investment)'!$B:$B,$A385,'[1]Deals (investment)'!$T:$T,AV$1)</f>
        <v>#VALUE!</v>
      </c>
      <c r="AW385" s="17" t="e">
        <f>SUMIFS('[1]Deals (investment)'!$C:$C,'[1]Deals (investment)'!$B:$B,$A385,'[1]Deals (investment)'!$T:$T,AW$1)</f>
        <v>#VALUE!</v>
      </c>
      <c r="AX385" s="17" t="e">
        <f>SUMIFS('[1]Deals (investment)'!$C:$C,'[1]Deals (investment)'!$B:$B,$A385,'[1]Deals (investment)'!$T:$T,AX$1)</f>
        <v>#VALUE!</v>
      </c>
      <c r="AY385" s="17" t="e">
        <f>SUMIFS('[1]Deals (investment)'!$C:$C,'[1]Deals (investment)'!$B:$B,$A385,'[1]Deals (investment)'!$T:$T,AY$1)</f>
        <v>#VALUE!</v>
      </c>
      <c r="AZ385" s="17" t="e">
        <f>SUMIFS('[1]Deals (investment)'!$C:$C,'[1]Deals (investment)'!$B:$B,$A385,'[1]Deals (investment)'!$T:$T,AZ$1)</f>
        <v>#VALUE!</v>
      </c>
      <c r="BA385" s="17" t="e">
        <f>SUMIFS('[1]Deals (investment)'!$C:$C,'[1]Deals (investment)'!$B:$B,$A385,'[1]Deals (investment)'!$T:$T,BA$1)</f>
        <v>#VALUE!</v>
      </c>
      <c r="BB385" s="17" t="e">
        <f>SUMIFS('[1]Deals (investment)'!$C:$C,'[1]Deals (investment)'!$B:$B,$A385,'[1]Deals (investment)'!$T:$T,BB$1)</f>
        <v>#VALUE!</v>
      </c>
      <c r="BC385" s="17" t="e">
        <f>SUMIFS('[1]Deals (Exits)'!$C:$C,'[1]Deals (Exits)'!$B:$B,$A385)</f>
        <v>#VALUE!</v>
      </c>
      <c r="BD385" s="17" t="e">
        <f>SUMIFS('[1]Deals (investment)'!$C:$C,'[1]Deals (investment)'!$B:$B,$A385,'[1]Deals (investment)'!$V:$V,BD$1)</f>
        <v>#VALUE!</v>
      </c>
      <c r="BE385" s="17" t="e">
        <f>SUMIFS('[1]Deals (investment)'!$C:$C,'[1]Deals (investment)'!$B:$B,$A385,'[1]Deals (investment)'!$V:$V,BE$1)</f>
        <v>#VALUE!</v>
      </c>
      <c r="BF385" s="17" t="e">
        <f>SUMIFS('[1]Deals (investment)'!$C:$C,'[1]Deals (investment)'!$B:$B,$A385,'[1]Deals (investment)'!$V:$V,BF$1)</f>
        <v>#VALUE!</v>
      </c>
      <c r="BG385" s="17" t="e">
        <f>SUMIFS('[1]Deals (investment)'!$C:$C,'[1]Deals (investment)'!$B:$B,$A385,'[1]Deals (investment)'!$V:$V,BG$1)</f>
        <v>#VALUE!</v>
      </c>
      <c r="BH385" s="17" t="e">
        <f>SUMIFS('[1]Deals (investment)'!$C:$C,'[1]Deals (investment)'!$B:$B,$A385,'[1]Deals (investment)'!$V:$V,BH$1)</f>
        <v>#VALUE!</v>
      </c>
      <c r="BI385" s="17" t="e">
        <f>SUMIFS('[1]Deals (investment)'!$C:$C,'[1]Deals (investment)'!$B:$B,$A385,'[1]Deals (investment)'!$V:$V,BI$1)</f>
        <v>#VALUE!</v>
      </c>
      <c r="BJ385" s="17" t="e">
        <f>SUMIFS('[1]Deals (investment)'!$C:$C,'[1]Deals (investment)'!$B:$B,$A385,'[1]Deals (investment)'!$V:$V,BJ$1)</f>
        <v>#VALUE!</v>
      </c>
      <c r="BK385" s="17" t="e">
        <f>SUMIFS('[1]Deals (investment)'!$C:$C,'[1]Deals (investment)'!$B:$B,$A385,'[1]Deals (investment)'!$V:$V,BK$1)</f>
        <v>#VALUE!</v>
      </c>
      <c r="BL385" s="17" t="e">
        <f>SUMIFS('[1]Deals (investment)'!$C:$C,'[1]Deals (investment)'!$B:$B,$A385,'[1]Deals (investment)'!$V:$V,BL$1)</f>
        <v>#VALUE!</v>
      </c>
      <c r="BM385" s="17" t="e">
        <f>SUMIFS('[1]Deals (investment)'!$C:$C,'[1]Deals (investment)'!$B:$B,$A385,'[1]Deals (investment)'!$V:$V,BM$1)</f>
        <v>#VALUE!</v>
      </c>
      <c r="BN385" s="15"/>
      <c r="BO385" s="15"/>
      <c r="BP385" s="22"/>
      <c r="BQ385" s="15"/>
      <c r="BR385" s="15"/>
      <c r="BS385" s="15"/>
      <c r="BT385" s="15"/>
      <c r="BU385" s="15"/>
      <c r="BV385" s="15"/>
      <c r="BW385" s="15"/>
      <c r="BX385" s="15"/>
      <c r="BY385" s="15"/>
      <c r="BZ385" s="15"/>
      <c r="CA385" s="15"/>
      <c r="CB385" s="15"/>
      <c r="CC385" s="15"/>
      <c r="CD385" s="15" t="str">
        <f t="shared" si="59"/>
        <v>Voyc.AiA CX Research Platform that helps companies understand their customers by turning their customer research into insights, profiles, and customer journey mapsActive</v>
      </c>
      <c r="CE385" s="15"/>
      <c r="CF385" s="15"/>
      <c r="CG385" s="15"/>
      <c r="CH385" s="15"/>
      <c r="CI385" s="15"/>
      <c r="CJ385" s="15"/>
    </row>
    <row r="386" spans="1:117" ht="12.75">
      <c r="A386" s="15" t="s">
        <v>3217</v>
      </c>
      <c r="B386" s="15" t="s">
        <v>3218</v>
      </c>
      <c r="C386" s="15" t="s">
        <v>58</v>
      </c>
      <c r="D386" s="16">
        <v>2016</v>
      </c>
      <c r="E386" s="15" t="s">
        <v>117</v>
      </c>
      <c r="F386" s="15"/>
      <c r="G386" s="15" t="s">
        <v>118</v>
      </c>
      <c r="H386" s="15" t="s">
        <v>118</v>
      </c>
      <c r="I386" s="15" t="s">
        <v>118</v>
      </c>
      <c r="J386" s="15"/>
      <c r="K386" s="17" t="e">
        <f t="shared" si="50"/>
        <v>#VALUE!</v>
      </c>
      <c r="L386" s="15"/>
      <c r="M386" s="18" t="e">
        <f t="shared" si="51"/>
        <v>#VALUE!</v>
      </c>
      <c r="N386" s="15"/>
      <c r="O386" s="15"/>
      <c r="P386" s="15"/>
      <c r="Q386" s="24" t="e">
        <f ca="1">_xludf.MAXIFS('[1]Deals (investment)'!A:A,'[1]Deals (investment)'!B:B,A386)</f>
        <v>#NAME?</v>
      </c>
      <c r="R386" s="15"/>
      <c r="S386" s="19"/>
      <c r="T386" s="15"/>
      <c r="U386" s="17"/>
      <c r="V386" s="15" t="s">
        <v>3219</v>
      </c>
      <c r="W386" s="15"/>
      <c r="X386" s="15" t="s">
        <v>404</v>
      </c>
      <c r="Y386" s="15" t="s">
        <v>3220</v>
      </c>
      <c r="AB386" s="20" t="s">
        <v>286</v>
      </c>
      <c r="AC386" s="21" t="s">
        <v>3221</v>
      </c>
      <c r="AD386" s="21" t="s">
        <v>3222</v>
      </c>
      <c r="AE386" s="15"/>
      <c r="AF386" s="15"/>
      <c r="AG386" s="22">
        <f t="shared" ca="1" si="38"/>
        <v>0.5161290322580645</v>
      </c>
      <c r="AH386" s="15" t="e">
        <f t="shared" ref="AH386:AH449" si="60">IF(A386 = "","",IF(COUNTIF(CD:CD,CONCATENATE(A386,B386,C386))&gt;1,"Duplicated",""))</f>
        <v>#VALUE!</v>
      </c>
      <c r="AI386" s="22" t="str">
        <f>VLOOKUP(A386,'[1]Deals (investment)'!$B$2:$Z$1497,1,FALSE)</f>
        <v>Taz Technologies</v>
      </c>
      <c r="AJ386" s="22">
        <f>VLOOKUP(A386,'[1]Deals (investment)'!$B$2:$Z$870,15,FALSE)</f>
        <v>1</v>
      </c>
      <c r="AK386" s="17" t="e">
        <f>VLOOKUP(A386,'[1]Deals (Exits)'!B:B,1,FALSE)</f>
        <v>#N/A</v>
      </c>
      <c r="AL386" s="23">
        <f>VLOOKUP(G386,[1]Lookups!$V$3:$Y$197,4,FALSE)</f>
        <v>0</v>
      </c>
      <c r="AM386" s="17" t="str">
        <f>VLOOKUP(X386,[1]Lookups!$B$3:$C$200,2,FALSE)</f>
        <v>Other Technologies &amp; Information Technology</v>
      </c>
      <c r="AN386" s="17" t="e">
        <f>VLOOKUP(R386,[1]Lookups!$H$3:$I$69,2,FALSE)</f>
        <v>#N/A</v>
      </c>
      <c r="AO386" s="17" t="e">
        <f>VLOOKUP(T386,[1]Lookups!$H$3:$I$69,2,FALSE)</f>
        <v>#N/A</v>
      </c>
      <c r="AP386" s="17" t="e">
        <f>VLOOKUP(AN386,[1]Lookups!$N$3:$O$11,2,FALSE)</f>
        <v>#N/A</v>
      </c>
      <c r="AQ386" s="18" t="e">
        <f>COUNTIFS('[1]Deals (investment)'!$B:$B,$A386)</f>
        <v>#VALUE!</v>
      </c>
      <c r="AR386" s="18" t="e">
        <f>COUNTIFS('[1]Deals (investment)'!$B:$B,$A386,'[1]Deals (investment)'!$T:$T,$AW$1)+COUNTIFS('[1]Deals (investment)'!$B:$B,$A386,'[1]Deals (investment)'!$T:$T,$AX$1)+COUNTIFS('[1]Deals (investment)'!$B:$B,$A386,'[1]Deals (investment)'!$T:$T,$AY$1)</f>
        <v>#VALUE!</v>
      </c>
      <c r="AS386" s="17" t="e">
        <f>SUMIFS('[1]Deals (investment)'!$C:$C,'[1]Deals (investment)'!$B:$B,$A386)</f>
        <v>#VALUE!</v>
      </c>
      <c r="AT386" s="17" t="e">
        <f t="shared" si="52"/>
        <v>#VALUE!</v>
      </c>
      <c r="AU386" s="18" t="e">
        <f>COUNTIF('[1]Deals (Exits)'!$B:$B,A386)</f>
        <v>#VALUE!</v>
      </c>
      <c r="AV386" s="17" t="e">
        <f>SUMIFS('[1]Deals (investment)'!$C:$C,'[1]Deals (investment)'!$B:$B,$A386,'[1]Deals (investment)'!$T:$T,AV$1)</f>
        <v>#VALUE!</v>
      </c>
      <c r="AW386" s="17" t="e">
        <f>SUMIFS('[1]Deals (investment)'!$C:$C,'[1]Deals (investment)'!$B:$B,$A386,'[1]Deals (investment)'!$T:$T,AW$1)</f>
        <v>#VALUE!</v>
      </c>
      <c r="AX386" s="17" t="e">
        <f>SUMIFS('[1]Deals (investment)'!$C:$C,'[1]Deals (investment)'!$B:$B,$A386,'[1]Deals (investment)'!$T:$T,AX$1)</f>
        <v>#VALUE!</v>
      </c>
      <c r="AY386" s="17" t="e">
        <f>SUMIFS('[1]Deals (investment)'!$C:$C,'[1]Deals (investment)'!$B:$B,$A386,'[1]Deals (investment)'!$T:$T,AY$1)</f>
        <v>#VALUE!</v>
      </c>
      <c r="AZ386" s="17" t="e">
        <f>SUMIFS('[1]Deals (investment)'!$C:$C,'[1]Deals (investment)'!$B:$B,$A386,'[1]Deals (investment)'!$T:$T,AZ$1)</f>
        <v>#VALUE!</v>
      </c>
      <c r="BA386" s="17" t="e">
        <f>SUMIFS('[1]Deals (investment)'!$C:$C,'[1]Deals (investment)'!$B:$B,$A386,'[1]Deals (investment)'!$T:$T,BA$1)</f>
        <v>#VALUE!</v>
      </c>
      <c r="BB386" s="17" t="e">
        <f>SUMIFS('[1]Deals (investment)'!$C:$C,'[1]Deals (investment)'!$B:$B,$A386,'[1]Deals (investment)'!$T:$T,BB$1)</f>
        <v>#VALUE!</v>
      </c>
      <c r="BC386" s="17" t="e">
        <f>SUMIFS('[1]Deals (Exits)'!$C:$C,'[1]Deals (Exits)'!$B:$B,$A386)</f>
        <v>#VALUE!</v>
      </c>
      <c r="BD386" s="17" t="e">
        <f>SUMIFS('[1]Deals (investment)'!$C:$C,'[1]Deals (investment)'!$B:$B,$A386,'[1]Deals (investment)'!$V:$V,BD$1)</f>
        <v>#VALUE!</v>
      </c>
      <c r="BE386" s="17" t="e">
        <f>SUMIFS('[1]Deals (investment)'!$C:$C,'[1]Deals (investment)'!$B:$B,$A386,'[1]Deals (investment)'!$V:$V,BE$1)</f>
        <v>#VALUE!</v>
      </c>
      <c r="BF386" s="17" t="e">
        <f>SUMIFS('[1]Deals (investment)'!$C:$C,'[1]Deals (investment)'!$B:$B,$A386,'[1]Deals (investment)'!$V:$V,BF$1)</f>
        <v>#VALUE!</v>
      </c>
      <c r="BG386" s="17" t="e">
        <f>SUMIFS('[1]Deals (investment)'!$C:$C,'[1]Deals (investment)'!$B:$B,$A386,'[1]Deals (investment)'!$V:$V,BG$1)</f>
        <v>#VALUE!</v>
      </c>
      <c r="BH386" s="17" t="e">
        <f>SUMIFS('[1]Deals (investment)'!$C:$C,'[1]Deals (investment)'!$B:$B,$A386,'[1]Deals (investment)'!$V:$V,BH$1)</f>
        <v>#VALUE!</v>
      </c>
      <c r="BI386" s="17" t="e">
        <f>SUMIFS('[1]Deals (investment)'!$C:$C,'[1]Deals (investment)'!$B:$B,$A386,'[1]Deals (investment)'!$V:$V,BI$1)</f>
        <v>#VALUE!</v>
      </c>
      <c r="BJ386" s="17" t="e">
        <f>SUMIFS('[1]Deals (investment)'!$C:$C,'[1]Deals (investment)'!$B:$B,$A386,'[1]Deals (investment)'!$V:$V,BJ$1)</f>
        <v>#VALUE!</v>
      </c>
      <c r="BK386" s="17" t="e">
        <f>SUMIFS('[1]Deals (investment)'!$C:$C,'[1]Deals (investment)'!$B:$B,$A386,'[1]Deals (investment)'!$V:$V,BK$1)</f>
        <v>#VALUE!</v>
      </c>
      <c r="BL386" s="17" t="e">
        <f>SUMIFS('[1]Deals (investment)'!$C:$C,'[1]Deals (investment)'!$B:$B,$A386,'[1]Deals (investment)'!$V:$V,BL$1)</f>
        <v>#VALUE!</v>
      </c>
      <c r="BM386" s="17" t="e">
        <f>SUMIFS('[1]Deals (investment)'!$C:$C,'[1]Deals (investment)'!$B:$B,$A386,'[1]Deals (investment)'!$V:$V,BM$1)</f>
        <v>#VALUE!</v>
      </c>
      <c r="BN386" s="15"/>
      <c r="BO386" s="15"/>
      <c r="BP386" s="22"/>
      <c r="BQ386" s="15"/>
      <c r="BR386" s="15"/>
      <c r="BS386" s="15"/>
      <c r="BT386" s="15"/>
      <c r="BU386" s="15"/>
      <c r="BV386" s="15"/>
      <c r="BW386" s="15"/>
      <c r="BX386" s="15"/>
      <c r="BY386" s="15"/>
      <c r="BZ386" s="15"/>
      <c r="CA386" s="15"/>
      <c r="CB386" s="15"/>
      <c r="CC386" s="15"/>
      <c r="CD386" s="15" t="str">
        <f t="shared" si="59"/>
        <v>Taz TechnologiesTaz Technologies is a Kenyan youth company founded with the sole purpose of providing innovative solutions to local challenges and problems. The firm envisions, develops and implements inventive, homegrown tech-management and tech- marketing solutions for organizations.Active</v>
      </c>
      <c r="CE386" s="15"/>
      <c r="CF386" s="15"/>
      <c r="CG386" s="15"/>
      <c r="CH386" s="15"/>
      <c r="CI386" s="15"/>
      <c r="CJ386" s="15"/>
    </row>
    <row r="387" spans="1:117" ht="12.75">
      <c r="A387" s="15" t="s">
        <v>3223</v>
      </c>
      <c r="B387" s="15" t="s">
        <v>3224</v>
      </c>
      <c r="C387" s="15" t="s">
        <v>58</v>
      </c>
      <c r="D387" s="16">
        <v>2016</v>
      </c>
      <c r="E387" s="15" t="s">
        <v>272</v>
      </c>
      <c r="F387" s="15"/>
      <c r="G387" s="15" t="s">
        <v>273</v>
      </c>
      <c r="H387" s="15" t="s">
        <v>273</v>
      </c>
      <c r="I387" s="15" t="s">
        <v>273</v>
      </c>
      <c r="J387" s="15"/>
      <c r="K387" s="17" t="e">
        <f t="shared" si="50"/>
        <v>#VALUE!</v>
      </c>
      <c r="L387" s="15"/>
      <c r="M387" s="18" t="e">
        <f t="shared" si="51"/>
        <v>#VALUE!</v>
      </c>
      <c r="N387" s="15"/>
      <c r="O387" s="15"/>
      <c r="P387" s="15"/>
      <c r="Q387" s="24">
        <v>43294</v>
      </c>
      <c r="R387" s="15" t="s">
        <v>375</v>
      </c>
      <c r="S387" s="19">
        <v>17000</v>
      </c>
      <c r="T387" s="15" t="s">
        <v>375</v>
      </c>
      <c r="U387" s="17">
        <v>17000</v>
      </c>
      <c r="V387" s="15" t="s">
        <v>3225</v>
      </c>
      <c r="W387" s="15">
        <v>0</v>
      </c>
      <c r="X387" s="15" t="s">
        <v>404</v>
      </c>
      <c r="Y387" s="15" t="s">
        <v>3226</v>
      </c>
      <c r="Z387" s="25" t="s">
        <v>109</v>
      </c>
      <c r="AB387" s="32">
        <v>43506</v>
      </c>
      <c r="AC387" s="27" t="s">
        <v>3227</v>
      </c>
      <c r="AD387" s="27" t="s">
        <v>3228</v>
      </c>
      <c r="AE387" s="15" t="s">
        <v>110</v>
      </c>
      <c r="AF387" s="21" t="s">
        <v>3229</v>
      </c>
      <c r="AG387" s="22">
        <f t="shared" si="38"/>
        <v>0.77419354838709675</v>
      </c>
      <c r="AH387" s="15" t="str">
        <f t="shared" si="60"/>
        <v/>
      </c>
      <c r="AI387" s="22" t="str">
        <f>VLOOKUP(A387,'[1]Deals (investment)'!$B$2:$Z$1497,1,FALSE)</f>
        <v xml:space="preserve">Inclusive Financial Technologies </v>
      </c>
      <c r="AJ387" s="22">
        <f>VLOOKUP(A387,'[1]Deals (investment)'!$B$2:$Z$870,15,FALSE)</f>
        <v>1</v>
      </c>
      <c r="AK387" s="17" t="e">
        <f>VLOOKUP(A387,'[1]Deals (Exits)'!B:B,1,FALSE)</f>
        <v>#N/A</v>
      </c>
      <c r="AL387" s="23">
        <f>VLOOKUP(G387,[1]Lookups!$V$3:$Y$197,4,FALSE)</f>
        <v>0</v>
      </c>
      <c r="AM387" s="17" t="str">
        <f>VLOOKUP(X387,[1]Lookups!$B$3:$C$200,2,FALSE)</f>
        <v>Other Technologies &amp; Information Technology</v>
      </c>
      <c r="AN387" s="17" t="str">
        <f>VLOOKUP(R387,[1]Lookups!$H$3:$I$69,2,FALSE)</f>
        <v>2. Seed</v>
      </c>
      <c r="AO387" s="17" t="str">
        <f>VLOOKUP(T387,[1]Lookups!$H$3:$I$69,2,FALSE)</f>
        <v>2. Seed</v>
      </c>
      <c r="AP387" s="17" t="str">
        <f>VLOOKUP(AN387,[1]Lookups!$N$3:$O$11,2,FALSE)</f>
        <v>Early</v>
      </c>
      <c r="AQ387" s="18" t="e">
        <f>COUNTIFS('[1]Deals (investment)'!$B:$B,$A387)</f>
        <v>#VALUE!</v>
      </c>
      <c r="AR387" s="18" t="e">
        <f>COUNTIFS('[1]Deals (investment)'!$B:$B,$A387,'[1]Deals (investment)'!$T:$T,$AW$1)+COUNTIFS('[1]Deals (investment)'!$B:$B,$A387,'[1]Deals (investment)'!$T:$T,$AX$1)+COUNTIFS('[1]Deals (investment)'!$B:$B,$A387,'[1]Deals (investment)'!$T:$T,$AY$1)</f>
        <v>#VALUE!</v>
      </c>
      <c r="AS387" s="17" t="e">
        <f>SUMIFS('[1]Deals (investment)'!$C:$C,'[1]Deals (investment)'!$B:$B,$A387)</f>
        <v>#VALUE!</v>
      </c>
      <c r="AT387" s="17" t="e">
        <f t="shared" si="52"/>
        <v>#VALUE!</v>
      </c>
      <c r="AU387" s="18" t="e">
        <f>COUNTIF('[1]Deals (Exits)'!$B:$B,A387)</f>
        <v>#VALUE!</v>
      </c>
      <c r="AV387" s="17" t="e">
        <f>SUMIFS('[1]Deals (investment)'!$C:$C,'[1]Deals (investment)'!$B:$B,$A387,'[1]Deals (investment)'!$T:$T,AV$1)</f>
        <v>#VALUE!</v>
      </c>
      <c r="AW387" s="17" t="e">
        <f>SUMIFS('[1]Deals (investment)'!$C:$C,'[1]Deals (investment)'!$B:$B,$A387,'[1]Deals (investment)'!$T:$T,AW$1)</f>
        <v>#VALUE!</v>
      </c>
      <c r="AX387" s="17" t="e">
        <f>SUMIFS('[1]Deals (investment)'!$C:$C,'[1]Deals (investment)'!$B:$B,$A387,'[1]Deals (investment)'!$T:$T,AX$1)</f>
        <v>#VALUE!</v>
      </c>
      <c r="AY387" s="17" t="e">
        <f>SUMIFS('[1]Deals (investment)'!$C:$C,'[1]Deals (investment)'!$B:$B,$A387,'[1]Deals (investment)'!$T:$T,AY$1)</f>
        <v>#VALUE!</v>
      </c>
      <c r="AZ387" s="17" t="e">
        <f>SUMIFS('[1]Deals (investment)'!$C:$C,'[1]Deals (investment)'!$B:$B,$A387,'[1]Deals (investment)'!$T:$T,AZ$1)</f>
        <v>#VALUE!</v>
      </c>
      <c r="BA387" s="17" t="e">
        <f>SUMIFS('[1]Deals (investment)'!$C:$C,'[1]Deals (investment)'!$B:$B,$A387,'[1]Deals (investment)'!$T:$T,BA$1)</f>
        <v>#VALUE!</v>
      </c>
      <c r="BB387" s="17" t="e">
        <f>SUMIFS('[1]Deals (investment)'!$C:$C,'[1]Deals (investment)'!$B:$B,$A387,'[1]Deals (investment)'!$T:$T,BB$1)</f>
        <v>#VALUE!</v>
      </c>
      <c r="BC387" s="17" t="e">
        <f>SUMIFS('[1]Deals (Exits)'!$C:$C,'[1]Deals (Exits)'!$B:$B,$A387)</f>
        <v>#VALUE!</v>
      </c>
      <c r="BD387" s="17" t="e">
        <f>SUMIFS('[1]Deals (investment)'!$C:$C,'[1]Deals (investment)'!$B:$B,$A387,'[1]Deals (investment)'!$V:$V,BD$1)</f>
        <v>#VALUE!</v>
      </c>
      <c r="BE387" s="17" t="e">
        <f>SUMIFS('[1]Deals (investment)'!$C:$C,'[1]Deals (investment)'!$B:$B,$A387,'[1]Deals (investment)'!$V:$V,BE$1)</f>
        <v>#VALUE!</v>
      </c>
      <c r="BF387" s="17" t="e">
        <f>SUMIFS('[1]Deals (investment)'!$C:$C,'[1]Deals (investment)'!$B:$B,$A387,'[1]Deals (investment)'!$V:$V,BF$1)</f>
        <v>#VALUE!</v>
      </c>
      <c r="BG387" s="17" t="e">
        <f>SUMIFS('[1]Deals (investment)'!$C:$C,'[1]Deals (investment)'!$B:$B,$A387,'[1]Deals (investment)'!$V:$V,BG$1)</f>
        <v>#VALUE!</v>
      </c>
      <c r="BH387" s="17" t="e">
        <f>SUMIFS('[1]Deals (investment)'!$C:$C,'[1]Deals (investment)'!$B:$B,$A387,'[1]Deals (investment)'!$V:$V,BH$1)</f>
        <v>#VALUE!</v>
      </c>
      <c r="BI387" s="17" t="e">
        <f>SUMIFS('[1]Deals (investment)'!$C:$C,'[1]Deals (investment)'!$B:$B,$A387,'[1]Deals (investment)'!$V:$V,BI$1)</f>
        <v>#VALUE!</v>
      </c>
      <c r="BJ387" s="17" t="e">
        <f>SUMIFS('[1]Deals (investment)'!$C:$C,'[1]Deals (investment)'!$B:$B,$A387,'[1]Deals (investment)'!$V:$V,BJ$1)</f>
        <v>#VALUE!</v>
      </c>
      <c r="BK387" s="17" t="e">
        <f>SUMIFS('[1]Deals (investment)'!$C:$C,'[1]Deals (investment)'!$B:$B,$A387,'[1]Deals (investment)'!$V:$V,BK$1)</f>
        <v>#VALUE!</v>
      </c>
      <c r="BL387" s="17" t="e">
        <f>SUMIFS('[1]Deals (investment)'!$C:$C,'[1]Deals (investment)'!$B:$B,$A387,'[1]Deals (investment)'!$V:$V,BL$1)</f>
        <v>#VALUE!</v>
      </c>
      <c r="BM387" s="17" t="e">
        <f>SUMIFS('[1]Deals (investment)'!$C:$C,'[1]Deals (investment)'!$B:$B,$A387,'[1]Deals (investment)'!$V:$V,BM$1)</f>
        <v>#VALUE!</v>
      </c>
      <c r="BN387" s="15"/>
      <c r="BO387" s="15"/>
      <c r="BP387" s="22"/>
      <c r="BQ387" s="15"/>
      <c r="BR387" s="15"/>
      <c r="BS387" s="15"/>
      <c r="BT387" s="15"/>
      <c r="BU387" s="15"/>
      <c r="BV387" s="15"/>
      <c r="BW387" s="15"/>
      <c r="BX387" s="15"/>
      <c r="BY387" s="15"/>
      <c r="BZ387" s="15"/>
      <c r="CA387" s="15"/>
      <c r="CB387" s="15"/>
      <c r="CC387" s="15"/>
      <c r="CD387" s="15" t="str">
        <f t="shared" si="59"/>
        <v>Inclusive Financial Technologies Inclusive Financial Technologies is focused on creating products and services that deliver the best customer experience (“money experiences”) without compromising privacy and security.Active</v>
      </c>
      <c r="CE387" s="15"/>
      <c r="CF387" s="15"/>
      <c r="CG387" s="15"/>
      <c r="CH387" s="15"/>
      <c r="CI387" s="15"/>
      <c r="CJ387" s="15"/>
    </row>
    <row r="388" spans="1:117" ht="12.75">
      <c r="A388" s="15" t="s">
        <v>3230</v>
      </c>
      <c r="B388" s="15" t="s">
        <v>3231</v>
      </c>
      <c r="C388" s="15" t="s">
        <v>58</v>
      </c>
      <c r="D388" s="16">
        <v>2016</v>
      </c>
      <c r="E388" s="15" t="s">
        <v>1228</v>
      </c>
      <c r="F388" s="15"/>
      <c r="G388" s="15" t="s">
        <v>1229</v>
      </c>
      <c r="H388" s="15" t="s">
        <v>1229</v>
      </c>
      <c r="I388" s="15" t="s">
        <v>1229</v>
      </c>
      <c r="J388" s="15"/>
      <c r="K388" s="17" t="e">
        <f t="shared" si="50"/>
        <v>#VALUE!</v>
      </c>
      <c r="L388" s="15"/>
      <c r="M388" s="18" t="e">
        <f t="shared" si="51"/>
        <v>#VALUE!</v>
      </c>
      <c r="N388" s="15"/>
      <c r="O388" s="15"/>
      <c r="P388" s="15"/>
      <c r="Q388" s="15"/>
      <c r="R388" s="15" t="s">
        <v>375</v>
      </c>
      <c r="S388" s="19" t="s">
        <v>144</v>
      </c>
      <c r="T388" s="15"/>
      <c r="U388" s="17"/>
      <c r="V388" s="15" t="s">
        <v>3232</v>
      </c>
      <c r="W388" s="15"/>
      <c r="X388" s="15" t="s">
        <v>158</v>
      </c>
      <c r="Y388" s="15" t="s">
        <v>3233</v>
      </c>
      <c r="AB388" s="32">
        <v>43506</v>
      </c>
      <c r="AC388" s="21" t="s">
        <v>3234</v>
      </c>
      <c r="AD388" s="21" t="s">
        <v>3235</v>
      </c>
      <c r="AE388" s="21" t="s">
        <v>3236</v>
      </c>
      <c r="AF388" s="21" t="s">
        <v>3237</v>
      </c>
      <c r="AG388" s="22">
        <f t="shared" si="38"/>
        <v>0.61290322580645162</v>
      </c>
      <c r="AH388" s="15" t="str">
        <f t="shared" si="60"/>
        <v/>
      </c>
      <c r="AI388" s="22" t="str">
        <f>VLOOKUP(A388,'[1]Deals (investment)'!$B$2:$Z$1497,1,FALSE)</f>
        <v>Digitech Group</v>
      </c>
      <c r="AJ388" s="22">
        <f>VLOOKUP(A388,'[1]Deals (investment)'!$B$2:$Z$870,15,FALSE)</f>
        <v>1</v>
      </c>
      <c r="AK388" s="17" t="e">
        <f>VLOOKUP(A388,'[1]Deals (Exits)'!B:B,1,FALSE)</f>
        <v>#N/A</v>
      </c>
      <c r="AL388" s="23">
        <f>VLOOKUP(G388,[1]Lookups!$V$3:$Y$197,4,FALSE)</f>
        <v>0</v>
      </c>
      <c r="AM388" s="17" t="str">
        <f>VLOOKUP(X388,[1]Lookups!$B$3:$C$200,2,FALSE)</f>
        <v>Financial Services</v>
      </c>
      <c r="AN388" s="17" t="str">
        <f>VLOOKUP(R388,[1]Lookups!$H$3:$I$69,2,FALSE)</f>
        <v>2. Seed</v>
      </c>
      <c r="AO388" s="17" t="e">
        <f>VLOOKUP(T388,[1]Lookups!$H$3:$I$69,2,FALSE)</f>
        <v>#N/A</v>
      </c>
      <c r="AP388" s="17" t="str">
        <f>VLOOKUP(AN388,[1]Lookups!$N$3:$O$11,2,FALSE)</f>
        <v>Early</v>
      </c>
      <c r="AQ388" s="18" t="e">
        <f>COUNTIFS('[1]Deals (investment)'!$B:$B,$A388)</f>
        <v>#VALUE!</v>
      </c>
      <c r="AR388" s="18" t="e">
        <f>COUNTIFS('[1]Deals (investment)'!$B:$B,$A388,'[1]Deals (investment)'!$T:$T,$AW$1)+COUNTIFS('[1]Deals (investment)'!$B:$B,$A388,'[1]Deals (investment)'!$T:$T,$AX$1)+COUNTIFS('[1]Deals (investment)'!$B:$B,$A388,'[1]Deals (investment)'!$T:$T,$AY$1)</f>
        <v>#VALUE!</v>
      </c>
      <c r="AS388" s="17" t="e">
        <f>SUMIFS('[1]Deals (investment)'!$C:$C,'[1]Deals (investment)'!$B:$B,$A388)</f>
        <v>#VALUE!</v>
      </c>
      <c r="AT388" s="17" t="e">
        <f t="shared" si="52"/>
        <v>#VALUE!</v>
      </c>
      <c r="AU388" s="18" t="e">
        <f>COUNTIF('[1]Deals (Exits)'!$B:$B,A388)</f>
        <v>#VALUE!</v>
      </c>
      <c r="AV388" s="17" t="e">
        <f>SUMIFS('[1]Deals (investment)'!$C:$C,'[1]Deals (investment)'!$B:$B,$A388,'[1]Deals (investment)'!$T:$T,AV$1)</f>
        <v>#VALUE!</v>
      </c>
      <c r="AW388" s="17" t="e">
        <f>SUMIFS('[1]Deals (investment)'!$C:$C,'[1]Deals (investment)'!$B:$B,$A388,'[1]Deals (investment)'!$T:$T,AW$1)</f>
        <v>#VALUE!</v>
      </c>
      <c r="AX388" s="17" t="e">
        <f>SUMIFS('[1]Deals (investment)'!$C:$C,'[1]Deals (investment)'!$B:$B,$A388,'[1]Deals (investment)'!$T:$T,AX$1)</f>
        <v>#VALUE!</v>
      </c>
      <c r="AY388" s="17" t="e">
        <f>SUMIFS('[1]Deals (investment)'!$C:$C,'[1]Deals (investment)'!$B:$B,$A388,'[1]Deals (investment)'!$T:$T,AY$1)</f>
        <v>#VALUE!</v>
      </c>
      <c r="AZ388" s="17" t="e">
        <f>SUMIFS('[1]Deals (investment)'!$C:$C,'[1]Deals (investment)'!$B:$B,$A388,'[1]Deals (investment)'!$T:$T,AZ$1)</f>
        <v>#VALUE!</v>
      </c>
      <c r="BA388" s="17" t="e">
        <f>SUMIFS('[1]Deals (investment)'!$C:$C,'[1]Deals (investment)'!$B:$B,$A388,'[1]Deals (investment)'!$T:$T,BA$1)</f>
        <v>#VALUE!</v>
      </c>
      <c r="BB388" s="17" t="e">
        <f>SUMIFS('[1]Deals (investment)'!$C:$C,'[1]Deals (investment)'!$B:$B,$A388,'[1]Deals (investment)'!$T:$T,BB$1)</f>
        <v>#VALUE!</v>
      </c>
      <c r="BC388" s="17" t="e">
        <f>SUMIFS('[1]Deals (Exits)'!$C:$C,'[1]Deals (Exits)'!$B:$B,$A388)</f>
        <v>#VALUE!</v>
      </c>
      <c r="BD388" s="17" t="e">
        <f>SUMIFS('[1]Deals (investment)'!$C:$C,'[1]Deals (investment)'!$B:$B,$A388,'[1]Deals (investment)'!$V:$V,BD$1)</f>
        <v>#VALUE!</v>
      </c>
      <c r="BE388" s="17" t="e">
        <f>SUMIFS('[1]Deals (investment)'!$C:$C,'[1]Deals (investment)'!$B:$B,$A388,'[1]Deals (investment)'!$V:$V,BE$1)</f>
        <v>#VALUE!</v>
      </c>
      <c r="BF388" s="17" t="e">
        <f>SUMIFS('[1]Deals (investment)'!$C:$C,'[1]Deals (investment)'!$B:$B,$A388,'[1]Deals (investment)'!$V:$V,BF$1)</f>
        <v>#VALUE!</v>
      </c>
      <c r="BG388" s="17" t="e">
        <f>SUMIFS('[1]Deals (investment)'!$C:$C,'[1]Deals (investment)'!$B:$B,$A388,'[1]Deals (investment)'!$V:$V,BG$1)</f>
        <v>#VALUE!</v>
      </c>
      <c r="BH388" s="17" t="e">
        <f>SUMIFS('[1]Deals (investment)'!$C:$C,'[1]Deals (investment)'!$B:$B,$A388,'[1]Deals (investment)'!$V:$V,BH$1)</f>
        <v>#VALUE!</v>
      </c>
      <c r="BI388" s="17" t="e">
        <f>SUMIFS('[1]Deals (investment)'!$C:$C,'[1]Deals (investment)'!$B:$B,$A388,'[1]Deals (investment)'!$V:$V,BI$1)</f>
        <v>#VALUE!</v>
      </c>
      <c r="BJ388" s="17" t="e">
        <f>SUMIFS('[1]Deals (investment)'!$C:$C,'[1]Deals (investment)'!$B:$B,$A388,'[1]Deals (investment)'!$V:$V,BJ$1)</f>
        <v>#VALUE!</v>
      </c>
      <c r="BK388" s="17" t="e">
        <f>SUMIFS('[1]Deals (investment)'!$C:$C,'[1]Deals (investment)'!$B:$B,$A388,'[1]Deals (investment)'!$V:$V,BK$1)</f>
        <v>#VALUE!</v>
      </c>
      <c r="BL388" s="17" t="e">
        <f>SUMIFS('[1]Deals (investment)'!$C:$C,'[1]Deals (investment)'!$B:$B,$A388,'[1]Deals (investment)'!$V:$V,BL$1)</f>
        <v>#VALUE!</v>
      </c>
      <c r="BM388" s="17" t="e">
        <f>SUMIFS('[1]Deals (investment)'!$C:$C,'[1]Deals (investment)'!$B:$B,$A388,'[1]Deals (investment)'!$V:$V,BM$1)</f>
        <v>#VALUE!</v>
      </c>
      <c r="BN388" s="15"/>
      <c r="BO388" s="15"/>
      <c r="BP388" s="22"/>
      <c r="BQ388" s="15"/>
      <c r="BR388" s="15"/>
      <c r="BS388" s="15"/>
      <c r="BT388" s="15"/>
      <c r="BU388" s="15"/>
      <c r="BV388" s="15"/>
      <c r="BW388" s="15"/>
      <c r="BX388" s="15"/>
      <c r="BY388" s="15"/>
      <c r="BZ388" s="15"/>
      <c r="CA388" s="15"/>
      <c r="CB388" s="15"/>
      <c r="CC388" s="15"/>
      <c r="CD388" s="15" t="str">
        <f t="shared" si="59"/>
        <v>Digitech GroupDigitech provides a fully integrated and cloud-based InsurTech platform to incumbent insurance companiesActive</v>
      </c>
      <c r="CE388" s="15"/>
      <c r="CF388" s="15"/>
      <c r="CG388" s="15"/>
      <c r="CH388" s="15"/>
      <c r="CI388" s="15"/>
      <c r="CJ388" s="15"/>
    </row>
    <row r="389" spans="1:117" ht="12.75">
      <c r="A389" s="15" t="s">
        <v>3238</v>
      </c>
      <c r="B389" s="15" t="s">
        <v>3239</v>
      </c>
      <c r="C389" s="15" t="s">
        <v>58</v>
      </c>
      <c r="D389" s="16">
        <v>2016</v>
      </c>
      <c r="E389" s="15" t="s">
        <v>117</v>
      </c>
      <c r="F389" s="15" t="s">
        <v>110</v>
      </c>
      <c r="G389" s="15" t="s">
        <v>118</v>
      </c>
      <c r="H389" s="15" t="s">
        <v>118</v>
      </c>
      <c r="I389" s="15" t="s">
        <v>118</v>
      </c>
      <c r="J389" s="15"/>
      <c r="K389" s="17" t="e">
        <f t="shared" si="50"/>
        <v>#VALUE!</v>
      </c>
      <c r="L389" s="15"/>
      <c r="M389" s="18" t="e">
        <f t="shared" si="51"/>
        <v>#VALUE!</v>
      </c>
      <c r="N389" s="15"/>
      <c r="O389" s="15"/>
      <c r="P389" s="15"/>
      <c r="Q389" s="24" t="e">
        <f ca="1">_xludf.MAXIFS('[1]Deals (investment)'!A:A,'[1]Deals (investment)'!B:B,A389)</f>
        <v>#NAME?</v>
      </c>
      <c r="R389" s="15"/>
      <c r="S389" s="19"/>
      <c r="T389" s="15"/>
      <c r="U389" s="17"/>
      <c r="V389" s="15" t="s">
        <v>3240</v>
      </c>
      <c r="W389" s="15">
        <v>0</v>
      </c>
      <c r="X389" s="15" t="s">
        <v>404</v>
      </c>
      <c r="Y389" s="15" t="s">
        <v>3241</v>
      </c>
      <c r="Z389" s="25" t="s">
        <v>109</v>
      </c>
      <c r="AB389" s="20" t="s">
        <v>286</v>
      </c>
      <c r="AC389" s="21" t="s">
        <v>3242</v>
      </c>
      <c r="AD389" s="15"/>
      <c r="AE389" s="21" t="s">
        <v>3243</v>
      </c>
      <c r="AF389" s="21" t="s">
        <v>3244</v>
      </c>
      <c r="AG389" s="22">
        <f t="shared" ca="1" si="38"/>
        <v>0.64516129032258063</v>
      </c>
      <c r="AH389" s="15" t="e">
        <f t="shared" si="60"/>
        <v>#VALUE!</v>
      </c>
      <c r="AI389" s="22" t="str">
        <f>VLOOKUP(A389,'[1]Deals (investment)'!$B$2:$Z$1497,1,FALSE)</f>
        <v>MPost</v>
      </c>
      <c r="AJ389" s="22">
        <f>VLOOKUP(A389,'[1]Deals (investment)'!$B$2:$Z$870,15,FALSE)</f>
        <v>1</v>
      </c>
      <c r="AK389" s="17" t="e">
        <f>VLOOKUP(A389,'[1]Deals (Exits)'!B:B,1,FALSE)</f>
        <v>#N/A</v>
      </c>
      <c r="AL389" s="23">
        <f>VLOOKUP(G389,[1]Lookups!$V$3:$Y$197,4,FALSE)</f>
        <v>0</v>
      </c>
      <c r="AM389" s="17" t="str">
        <f>VLOOKUP(X389,[1]Lookups!$B$3:$C$200,2,FALSE)</f>
        <v>Other Technologies &amp; Information Technology</v>
      </c>
      <c r="AN389" s="17" t="e">
        <f>VLOOKUP(R389,[1]Lookups!$H$3:$I$69,2,FALSE)</f>
        <v>#N/A</v>
      </c>
      <c r="AO389" s="17" t="e">
        <f>VLOOKUP(T389,[1]Lookups!$H$3:$I$69,2,FALSE)</f>
        <v>#N/A</v>
      </c>
      <c r="AP389" s="17" t="e">
        <f>VLOOKUP(AN389,[1]Lookups!$N$3:$O$11,2,FALSE)</f>
        <v>#N/A</v>
      </c>
      <c r="AQ389" s="18" t="e">
        <f>COUNTIFS('[1]Deals (investment)'!$B:$B,$A389)</f>
        <v>#VALUE!</v>
      </c>
      <c r="AR389" s="18" t="e">
        <f>COUNTIFS('[1]Deals (investment)'!$B:$B,$A389,'[1]Deals (investment)'!$T:$T,$AW$1)+COUNTIFS('[1]Deals (investment)'!$B:$B,$A389,'[1]Deals (investment)'!$T:$T,$AX$1)+COUNTIFS('[1]Deals (investment)'!$B:$B,$A389,'[1]Deals (investment)'!$T:$T,$AY$1)</f>
        <v>#VALUE!</v>
      </c>
      <c r="AS389" s="17" t="e">
        <f>SUMIFS('[1]Deals (investment)'!$C:$C,'[1]Deals (investment)'!$B:$B,$A389)</f>
        <v>#VALUE!</v>
      </c>
      <c r="AT389" s="17" t="e">
        <f t="shared" si="52"/>
        <v>#VALUE!</v>
      </c>
      <c r="AU389" s="18" t="e">
        <f>COUNTIF('[1]Deals (Exits)'!$B:$B,A389)</f>
        <v>#VALUE!</v>
      </c>
      <c r="AV389" s="17" t="e">
        <f>SUMIFS('[1]Deals (investment)'!$C:$C,'[1]Deals (investment)'!$B:$B,$A389,'[1]Deals (investment)'!$T:$T,AV$1)</f>
        <v>#VALUE!</v>
      </c>
      <c r="AW389" s="17" t="e">
        <f>SUMIFS('[1]Deals (investment)'!$C:$C,'[1]Deals (investment)'!$B:$B,$A389,'[1]Deals (investment)'!$T:$T,AW$1)</f>
        <v>#VALUE!</v>
      </c>
      <c r="AX389" s="17" t="e">
        <f>SUMIFS('[1]Deals (investment)'!$C:$C,'[1]Deals (investment)'!$B:$B,$A389,'[1]Deals (investment)'!$T:$T,AX$1)</f>
        <v>#VALUE!</v>
      </c>
      <c r="AY389" s="17" t="e">
        <f>SUMIFS('[1]Deals (investment)'!$C:$C,'[1]Deals (investment)'!$B:$B,$A389,'[1]Deals (investment)'!$T:$T,AY$1)</f>
        <v>#VALUE!</v>
      </c>
      <c r="AZ389" s="17" t="e">
        <f>SUMIFS('[1]Deals (investment)'!$C:$C,'[1]Deals (investment)'!$B:$B,$A389,'[1]Deals (investment)'!$T:$T,AZ$1)</f>
        <v>#VALUE!</v>
      </c>
      <c r="BA389" s="17" t="e">
        <f>SUMIFS('[1]Deals (investment)'!$C:$C,'[1]Deals (investment)'!$B:$B,$A389,'[1]Deals (investment)'!$T:$T,BA$1)</f>
        <v>#VALUE!</v>
      </c>
      <c r="BB389" s="17" t="e">
        <f>SUMIFS('[1]Deals (investment)'!$C:$C,'[1]Deals (investment)'!$B:$B,$A389,'[1]Deals (investment)'!$T:$T,BB$1)</f>
        <v>#VALUE!</v>
      </c>
      <c r="BC389" s="17" t="e">
        <f>SUMIFS('[1]Deals (Exits)'!$C:$C,'[1]Deals (Exits)'!$B:$B,$A389)</f>
        <v>#VALUE!</v>
      </c>
      <c r="BD389" s="17" t="e">
        <f>SUMIFS('[1]Deals (investment)'!$C:$C,'[1]Deals (investment)'!$B:$B,$A389,'[1]Deals (investment)'!$V:$V,BD$1)</f>
        <v>#VALUE!</v>
      </c>
      <c r="BE389" s="17" t="e">
        <f>SUMIFS('[1]Deals (investment)'!$C:$C,'[1]Deals (investment)'!$B:$B,$A389,'[1]Deals (investment)'!$V:$V,BE$1)</f>
        <v>#VALUE!</v>
      </c>
      <c r="BF389" s="17" t="e">
        <f>SUMIFS('[1]Deals (investment)'!$C:$C,'[1]Deals (investment)'!$B:$B,$A389,'[1]Deals (investment)'!$V:$V,BF$1)</f>
        <v>#VALUE!</v>
      </c>
      <c r="BG389" s="17" t="e">
        <f>SUMIFS('[1]Deals (investment)'!$C:$C,'[1]Deals (investment)'!$B:$B,$A389,'[1]Deals (investment)'!$V:$V,BG$1)</f>
        <v>#VALUE!</v>
      </c>
      <c r="BH389" s="17" t="e">
        <f>SUMIFS('[1]Deals (investment)'!$C:$C,'[1]Deals (investment)'!$B:$B,$A389,'[1]Deals (investment)'!$V:$V,BH$1)</f>
        <v>#VALUE!</v>
      </c>
      <c r="BI389" s="17" t="e">
        <f>SUMIFS('[1]Deals (investment)'!$C:$C,'[1]Deals (investment)'!$B:$B,$A389,'[1]Deals (investment)'!$V:$V,BI$1)</f>
        <v>#VALUE!</v>
      </c>
      <c r="BJ389" s="17" t="e">
        <f>SUMIFS('[1]Deals (investment)'!$C:$C,'[1]Deals (investment)'!$B:$B,$A389,'[1]Deals (investment)'!$V:$V,BJ$1)</f>
        <v>#VALUE!</v>
      </c>
      <c r="BK389" s="17" t="e">
        <f>SUMIFS('[1]Deals (investment)'!$C:$C,'[1]Deals (investment)'!$B:$B,$A389,'[1]Deals (investment)'!$V:$V,BK$1)</f>
        <v>#VALUE!</v>
      </c>
      <c r="BL389" s="17" t="e">
        <f>SUMIFS('[1]Deals (investment)'!$C:$C,'[1]Deals (investment)'!$B:$B,$A389,'[1]Deals (investment)'!$V:$V,BL$1)</f>
        <v>#VALUE!</v>
      </c>
      <c r="BM389" s="17" t="e">
        <f>SUMIFS('[1]Deals (investment)'!$C:$C,'[1]Deals (investment)'!$B:$B,$A389,'[1]Deals (investment)'!$V:$V,BM$1)</f>
        <v>#VALUE!</v>
      </c>
      <c r="BN389" s="15"/>
      <c r="BO389" s="15"/>
      <c r="BP389" s="22"/>
      <c r="BQ389" s="15"/>
      <c r="BR389" s="15"/>
      <c r="BS389" s="15"/>
      <c r="BT389" s="15"/>
      <c r="BU389" s="15"/>
      <c r="BV389" s="15"/>
      <c r="BW389" s="15"/>
      <c r="BX389" s="15"/>
      <c r="BY389" s="15"/>
      <c r="BZ389" s="15"/>
      <c r="CA389" s="15"/>
      <c r="CB389" s="15"/>
      <c r="CC389" s="15"/>
      <c r="CD389" s="15" t="str">
        <f t="shared" si="59"/>
        <v>MPostMPost means Mobile Post office. It enables any mobile phone user to have his or her phone act like a mobile post office. It allows you to make your mobile number be a formal postal address. With it, you get access to Postal Services through your mobile phone.Active</v>
      </c>
      <c r="CE389" s="15"/>
      <c r="CF389" s="15"/>
      <c r="CG389" s="15"/>
      <c r="CH389" s="15"/>
      <c r="CI389" s="15"/>
      <c r="CJ389" s="15"/>
      <c r="DM389">
        <v>77</v>
      </c>
    </row>
    <row r="390" spans="1:117" ht="12.75">
      <c r="A390" s="15" t="s">
        <v>3245</v>
      </c>
      <c r="B390" s="17" t="s">
        <v>3246</v>
      </c>
      <c r="C390" s="15" t="s">
        <v>58</v>
      </c>
      <c r="D390" s="16">
        <v>2017</v>
      </c>
      <c r="E390" s="17" t="s">
        <v>59</v>
      </c>
      <c r="F390" s="17"/>
      <c r="G390" s="15" t="s">
        <v>61</v>
      </c>
      <c r="H390" s="15" t="s">
        <v>61</v>
      </c>
      <c r="I390" s="17" t="s">
        <v>61</v>
      </c>
      <c r="J390" s="17"/>
      <c r="K390" s="17" t="e">
        <f t="shared" si="50"/>
        <v>#VALUE!</v>
      </c>
      <c r="L390" s="15"/>
      <c r="M390" s="18" t="e">
        <f t="shared" si="51"/>
        <v>#VALUE!</v>
      </c>
      <c r="N390" s="15" t="s">
        <v>3247</v>
      </c>
      <c r="O390" s="15"/>
      <c r="P390" s="15"/>
      <c r="Q390" s="15"/>
      <c r="R390" s="15" t="s">
        <v>375</v>
      </c>
      <c r="S390" s="19">
        <v>17000</v>
      </c>
      <c r="T390" s="15"/>
      <c r="U390" s="17"/>
      <c r="V390" s="15" t="s">
        <v>3248</v>
      </c>
      <c r="W390" s="15"/>
      <c r="X390" s="15" t="s">
        <v>158</v>
      </c>
      <c r="Y390" s="17" t="s">
        <v>3249</v>
      </c>
      <c r="AA390" s="25" t="s">
        <v>3250</v>
      </c>
      <c r="AB390" s="32">
        <v>43506</v>
      </c>
      <c r="AC390" s="31" t="s">
        <v>3251</v>
      </c>
      <c r="AD390" s="31" t="s">
        <v>3252</v>
      </c>
      <c r="AE390" s="21" t="s">
        <v>3253</v>
      </c>
      <c r="AF390" s="21" t="s">
        <v>3254</v>
      </c>
      <c r="AG390" s="22">
        <f t="shared" si="38"/>
        <v>0.67741935483870963</v>
      </c>
      <c r="AH390" s="15" t="str">
        <f t="shared" si="60"/>
        <v/>
      </c>
      <c r="AI390" s="22" t="str">
        <f>VLOOKUP(A390,'[1]Deals (investment)'!$B$2:$Z$1497,1,FALSE)</f>
        <v>Bankly Technologies</v>
      </c>
      <c r="AJ390" s="22">
        <f>VLOOKUP(A390,'[1]Deals (investment)'!$B$2:$Z$870,15,FALSE)</f>
        <v>1</v>
      </c>
      <c r="AK390" s="17" t="e">
        <f>VLOOKUP(A390,'[1]Deals (Exits)'!B:B,1,FALSE)</f>
        <v>#N/A</v>
      </c>
      <c r="AL390" s="23">
        <f>VLOOKUP(G390,[1]Lookups!$V$3:$Y$197,4,FALSE)</f>
        <v>0</v>
      </c>
      <c r="AM390" s="17" t="str">
        <f>VLOOKUP(X390,[1]Lookups!$B$3:$C$200,2,FALSE)</f>
        <v>Financial Services</v>
      </c>
      <c r="AN390" s="17" t="str">
        <f>VLOOKUP(R390,[1]Lookups!$H$3:$I$69,2,FALSE)</f>
        <v>2. Seed</v>
      </c>
      <c r="AO390" s="17" t="e">
        <f>VLOOKUP(T390,[1]Lookups!$H$3:$I$69,2,FALSE)</f>
        <v>#N/A</v>
      </c>
      <c r="AP390" s="17" t="str">
        <f>VLOOKUP(AN390,[1]Lookups!$N$3:$O$11,2,FALSE)</f>
        <v>Early</v>
      </c>
      <c r="AQ390" s="18" t="e">
        <f>COUNTIFS('[1]Deals (investment)'!$B:$B,$A390)</f>
        <v>#VALUE!</v>
      </c>
      <c r="AR390" s="18" t="e">
        <f>COUNTIFS('[1]Deals (investment)'!$B:$B,$A390,'[1]Deals (investment)'!$T:$T,$AW$1)+COUNTIFS('[1]Deals (investment)'!$B:$B,$A390,'[1]Deals (investment)'!$T:$T,$AX$1)+COUNTIFS('[1]Deals (investment)'!$B:$B,$A390,'[1]Deals (investment)'!$T:$T,$AY$1)</f>
        <v>#VALUE!</v>
      </c>
      <c r="AS390" s="17" t="e">
        <f>SUMIFS('[1]Deals (investment)'!$C:$C,'[1]Deals (investment)'!$B:$B,$A390)</f>
        <v>#VALUE!</v>
      </c>
      <c r="AT390" s="17" t="e">
        <f t="shared" si="52"/>
        <v>#VALUE!</v>
      </c>
      <c r="AU390" s="18" t="e">
        <f>COUNTIF('[1]Deals (Exits)'!$B:$B,A390)</f>
        <v>#VALUE!</v>
      </c>
      <c r="AV390" s="17" t="e">
        <f>SUMIFS('[1]Deals (investment)'!$C:$C,'[1]Deals (investment)'!$B:$B,$A390,'[1]Deals (investment)'!$T:$T,AV$1)</f>
        <v>#VALUE!</v>
      </c>
      <c r="AW390" s="17" t="e">
        <f>SUMIFS('[1]Deals (investment)'!$C:$C,'[1]Deals (investment)'!$B:$B,$A390,'[1]Deals (investment)'!$T:$T,AW$1)</f>
        <v>#VALUE!</v>
      </c>
      <c r="AX390" s="17" t="e">
        <f>SUMIFS('[1]Deals (investment)'!$C:$C,'[1]Deals (investment)'!$B:$B,$A390,'[1]Deals (investment)'!$T:$T,AX$1)</f>
        <v>#VALUE!</v>
      </c>
      <c r="AY390" s="17" t="e">
        <f>SUMIFS('[1]Deals (investment)'!$C:$C,'[1]Deals (investment)'!$B:$B,$A390,'[1]Deals (investment)'!$T:$T,AY$1)</f>
        <v>#VALUE!</v>
      </c>
      <c r="AZ390" s="17" t="e">
        <f>SUMIFS('[1]Deals (investment)'!$C:$C,'[1]Deals (investment)'!$B:$B,$A390,'[1]Deals (investment)'!$T:$T,AZ$1)</f>
        <v>#VALUE!</v>
      </c>
      <c r="BA390" s="17" t="e">
        <f>SUMIFS('[1]Deals (investment)'!$C:$C,'[1]Deals (investment)'!$B:$B,$A390,'[1]Deals (investment)'!$T:$T,BA$1)</f>
        <v>#VALUE!</v>
      </c>
      <c r="BB390" s="17" t="e">
        <f>SUMIFS('[1]Deals (investment)'!$C:$C,'[1]Deals (investment)'!$B:$B,$A390,'[1]Deals (investment)'!$T:$T,BB$1)</f>
        <v>#VALUE!</v>
      </c>
      <c r="BC390" s="17" t="e">
        <f>SUMIFS('[1]Deals (Exits)'!$C:$C,'[1]Deals (Exits)'!$B:$B,$A390)</f>
        <v>#VALUE!</v>
      </c>
      <c r="BD390" s="17" t="e">
        <f>SUMIFS('[1]Deals (investment)'!$C:$C,'[1]Deals (investment)'!$B:$B,$A390,'[1]Deals (investment)'!$V:$V,BD$1)</f>
        <v>#VALUE!</v>
      </c>
      <c r="BE390" s="17" t="e">
        <f>SUMIFS('[1]Deals (investment)'!$C:$C,'[1]Deals (investment)'!$B:$B,$A390,'[1]Deals (investment)'!$V:$V,BE$1)</f>
        <v>#VALUE!</v>
      </c>
      <c r="BF390" s="17" t="e">
        <f>SUMIFS('[1]Deals (investment)'!$C:$C,'[1]Deals (investment)'!$B:$B,$A390,'[1]Deals (investment)'!$V:$V,BF$1)</f>
        <v>#VALUE!</v>
      </c>
      <c r="BG390" s="17" t="e">
        <f>SUMIFS('[1]Deals (investment)'!$C:$C,'[1]Deals (investment)'!$B:$B,$A390,'[1]Deals (investment)'!$V:$V,BG$1)</f>
        <v>#VALUE!</v>
      </c>
      <c r="BH390" s="17" t="e">
        <f>SUMIFS('[1]Deals (investment)'!$C:$C,'[1]Deals (investment)'!$B:$B,$A390,'[1]Deals (investment)'!$V:$V,BH$1)</f>
        <v>#VALUE!</v>
      </c>
      <c r="BI390" s="17" t="e">
        <f>SUMIFS('[1]Deals (investment)'!$C:$C,'[1]Deals (investment)'!$B:$B,$A390,'[1]Deals (investment)'!$V:$V,BI$1)</f>
        <v>#VALUE!</v>
      </c>
      <c r="BJ390" s="17" t="e">
        <f>SUMIFS('[1]Deals (investment)'!$C:$C,'[1]Deals (investment)'!$B:$B,$A390,'[1]Deals (investment)'!$V:$V,BJ$1)</f>
        <v>#VALUE!</v>
      </c>
      <c r="BK390" s="17" t="e">
        <f>SUMIFS('[1]Deals (investment)'!$C:$C,'[1]Deals (investment)'!$B:$B,$A390,'[1]Deals (investment)'!$V:$V,BK$1)</f>
        <v>#VALUE!</v>
      </c>
      <c r="BL390" s="17" t="e">
        <f>SUMIFS('[1]Deals (investment)'!$C:$C,'[1]Deals (investment)'!$B:$B,$A390,'[1]Deals (investment)'!$V:$V,BL$1)</f>
        <v>#VALUE!</v>
      </c>
      <c r="BM390" s="17" t="e">
        <f>SUMIFS('[1]Deals (investment)'!$C:$C,'[1]Deals (investment)'!$B:$B,$A390,'[1]Deals (investment)'!$V:$V,BM$1)</f>
        <v>#VALUE!</v>
      </c>
      <c r="BN390" s="15"/>
      <c r="BO390" s="15"/>
      <c r="BP390" s="22"/>
      <c r="BQ390" s="15"/>
      <c r="BR390" s="15"/>
      <c r="BS390" s="15"/>
      <c r="BT390" s="15"/>
      <c r="BU390" s="15"/>
      <c r="BV390" s="15"/>
      <c r="BW390" s="15"/>
      <c r="BX390" s="15"/>
      <c r="BY390" s="15"/>
      <c r="BZ390" s="15"/>
      <c r="CA390" s="15"/>
      <c r="CB390" s="15"/>
      <c r="CC390" s="15"/>
      <c r="CD390" s="15" t="str">
        <f t="shared" si="59"/>
        <v>Bankly TechnologiesBankly is a cash digitisation savings product that allows users top up their wallet using vouchers.Active</v>
      </c>
      <c r="CE390" s="15"/>
      <c r="CF390" s="15"/>
      <c r="CG390" s="15"/>
      <c r="CH390" s="15"/>
      <c r="CI390" s="15"/>
      <c r="CJ390" s="15"/>
    </row>
    <row r="391" spans="1:117" ht="12.75">
      <c r="A391" s="15" t="s">
        <v>3255</v>
      </c>
      <c r="B391" s="15" t="s">
        <v>3256</v>
      </c>
      <c r="C391" s="15" t="s">
        <v>58</v>
      </c>
      <c r="D391" s="16">
        <v>2017</v>
      </c>
      <c r="E391" s="15" t="s">
        <v>59</v>
      </c>
      <c r="F391" s="15"/>
      <c r="G391" s="15" t="s">
        <v>61</v>
      </c>
      <c r="H391" s="15" t="s">
        <v>61</v>
      </c>
      <c r="I391" s="15" t="s">
        <v>61</v>
      </c>
      <c r="J391" s="15"/>
      <c r="K391" s="17" t="e">
        <f t="shared" si="50"/>
        <v>#VALUE!</v>
      </c>
      <c r="L391" s="15"/>
      <c r="M391" s="18" t="e">
        <f t="shared" si="51"/>
        <v>#VALUE!</v>
      </c>
      <c r="N391" s="15"/>
      <c r="O391" s="15"/>
      <c r="P391" s="15"/>
      <c r="Q391" s="15"/>
      <c r="R391" s="15" t="s">
        <v>375</v>
      </c>
      <c r="S391" s="19" t="s">
        <v>144</v>
      </c>
      <c r="T391" s="15"/>
      <c r="U391" s="17"/>
      <c r="V391" s="15" t="s">
        <v>3257</v>
      </c>
      <c r="W391" s="15"/>
      <c r="X391" s="15" t="s">
        <v>158</v>
      </c>
      <c r="Y391" s="15" t="s">
        <v>158</v>
      </c>
      <c r="AB391" s="20" t="s">
        <v>286</v>
      </c>
      <c r="AC391" s="21" t="s">
        <v>3258</v>
      </c>
      <c r="AD391" s="21" t="s">
        <v>3259</v>
      </c>
      <c r="AE391" s="21" t="s">
        <v>3260</v>
      </c>
      <c r="AF391" s="21" t="s">
        <v>3261</v>
      </c>
      <c r="AG391" s="22">
        <f t="shared" si="38"/>
        <v>0.61290322580645162</v>
      </c>
      <c r="AH391" s="15" t="str">
        <f t="shared" si="60"/>
        <v/>
      </c>
      <c r="AI391" s="22" t="str">
        <f>VLOOKUP(A391,'[1]Deals (investment)'!$B$2:$Z$1497,1,FALSE)</f>
        <v>Kudabank</v>
      </c>
      <c r="AJ391" s="22">
        <f>VLOOKUP(A391,'[1]Deals (investment)'!$B$2:$Z$870,15,FALSE)</f>
        <v>1</v>
      </c>
      <c r="AK391" s="17" t="e">
        <f>VLOOKUP(A391,'[1]Deals (Exits)'!B:B,1,FALSE)</f>
        <v>#N/A</v>
      </c>
      <c r="AL391" s="23">
        <f>VLOOKUP(G391,[1]Lookups!$V$3:$Y$197,4,FALSE)</f>
        <v>0</v>
      </c>
      <c r="AM391" s="17" t="str">
        <f>VLOOKUP(X391,[1]Lookups!$B$3:$C$200,2,FALSE)</f>
        <v>Financial Services</v>
      </c>
      <c r="AN391" s="17" t="str">
        <f>VLOOKUP(R391,[1]Lookups!$H$3:$I$69,2,FALSE)</f>
        <v>2. Seed</v>
      </c>
      <c r="AO391" s="17" t="e">
        <f>VLOOKUP(T391,[1]Lookups!$H$3:$I$69,2,FALSE)</f>
        <v>#N/A</v>
      </c>
      <c r="AP391" s="17" t="str">
        <f>VLOOKUP(AN391,[1]Lookups!$N$3:$O$11,2,FALSE)</f>
        <v>Early</v>
      </c>
      <c r="AQ391" s="18" t="e">
        <f>COUNTIFS('[1]Deals (investment)'!$B:$B,$A391)</f>
        <v>#VALUE!</v>
      </c>
      <c r="AR391" s="18" t="e">
        <f>COUNTIFS('[1]Deals (investment)'!$B:$B,$A391,'[1]Deals (investment)'!$T:$T,$AW$1)+COUNTIFS('[1]Deals (investment)'!$B:$B,$A391,'[1]Deals (investment)'!$T:$T,$AX$1)+COUNTIFS('[1]Deals (investment)'!$B:$B,$A391,'[1]Deals (investment)'!$T:$T,$AY$1)</f>
        <v>#VALUE!</v>
      </c>
      <c r="AS391" s="17" t="e">
        <f>SUMIFS('[1]Deals (investment)'!$C:$C,'[1]Deals (investment)'!$B:$B,$A391)</f>
        <v>#VALUE!</v>
      </c>
      <c r="AT391" s="17" t="e">
        <f t="shared" si="52"/>
        <v>#VALUE!</v>
      </c>
      <c r="AU391" s="18" t="e">
        <f>COUNTIF('[1]Deals (Exits)'!$B:$B,A391)</f>
        <v>#VALUE!</v>
      </c>
      <c r="AV391" s="17" t="e">
        <f>SUMIFS('[1]Deals (investment)'!$C:$C,'[1]Deals (investment)'!$B:$B,$A391,'[1]Deals (investment)'!$T:$T,AV$1)</f>
        <v>#VALUE!</v>
      </c>
      <c r="AW391" s="17" t="e">
        <f>SUMIFS('[1]Deals (investment)'!$C:$C,'[1]Deals (investment)'!$B:$B,$A391,'[1]Deals (investment)'!$T:$T,AW$1)</f>
        <v>#VALUE!</v>
      </c>
      <c r="AX391" s="17" t="e">
        <f>SUMIFS('[1]Deals (investment)'!$C:$C,'[1]Deals (investment)'!$B:$B,$A391,'[1]Deals (investment)'!$T:$T,AX$1)</f>
        <v>#VALUE!</v>
      </c>
      <c r="AY391" s="17" t="e">
        <f>SUMIFS('[1]Deals (investment)'!$C:$C,'[1]Deals (investment)'!$B:$B,$A391,'[1]Deals (investment)'!$T:$T,AY$1)</f>
        <v>#VALUE!</v>
      </c>
      <c r="AZ391" s="17" t="e">
        <f>SUMIFS('[1]Deals (investment)'!$C:$C,'[1]Deals (investment)'!$B:$B,$A391,'[1]Deals (investment)'!$T:$T,AZ$1)</f>
        <v>#VALUE!</v>
      </c>
      <c r="BA391" s="17" t="e">
        <f>SUMIFS('[1]Deals (investment)'!$C:$C,'[1]Deals (investment)'!$B:$B,$A391,'[1]Deals (investment)'!$T:$T,BA$1)</f>
        <v>#VALUE!</v>
      </c>
      <c r="BB391" s="17" t="e">
        <f>SUMIFS('[1]Deals (investment)'!$C:$C,'[1]Deals (investment)'!$B:$B,$A391,'[1]Deals (investment)'!$T:$T,BB$1)</f>
        <v>#VALUE!</v>
      </c>
      <c r="BC391" s="17" t="e">
        <f>SUMIFS('[1]Deals (Exits)'!$C:$C,'[1]Deals (Exits)'!$B:$B,$A391)</f>
        <v>#VALUE!</v>
      </c>
      <c r="BD391" s="17" t="e">
        <f>SUMIFS('[1]Deals (investment)'!$C:$C,'[1]Deals (investment)'!$B:$B,$A391,'[1]Deals (investment)'!$V:$V,BD$1)</f>
        <v>#VALUE!</v>
      </c>
      <c r="BE391" s="17" t="e">
        <f>SUMIFS('[1]Deals (investment)'!$C:$C,'[1]Deals (investment)'!$B:$B,$A391,'[1]Deals (investment)'!$V:$V,BE$1)</f>
        <v>#VALUE!</v>
      </c>
      <c r="BF391" s="17" t="e">
        <f>SUMIFS('[1]Deals (investment)'!$C:$C,'[1]Deals (investment)'!$B:$B,$A391,'[1]Deals (investment)'!$V:$V,BF$1)</f>
        <v>#VALUE!</v>
      </c>
      <c r="BG391" s="17" t="e">
        <f>SUMIFS('[1]Deals (investment)'!$C:$C,'[1]Deals (investment)'!$B:$B,$A391,'[1]Deals (investment)'!$V:$V,BG$1)</f>
        <v>#VALUE!</v>
      </c>
      <c r="BH391" s="17" t="e">
        <f>SUMIFS('[1]Deals (investment)'!$C:$C,'[1]Deals (investment)'!$B:$B,$A391,'[1]Deals (investment)'!$V:$V,BH$1)</f>
        <v>#VALUE!</v>
      </c>
      <c r="BI391" s="17" t="e">
        <f>SUMIFS('[1]Deals (investment)'!$C:$C,'[1]Deals (investment)'!$B:$B,$A391,'[1]Deals (investment)'!$V:$V,BI$1)</f>
        <v>#VALUE!</v>
      </c>
      <c r="BJ391" s="17" t="e">
        <f>SUMIFS('[1]Deals (investment)'!$C:$C,'[1]Deals (investment)'!$B:$B,$A391,'[1]Deals (investment)'!$V:$V,BJ$1)</f>
        <v>#VALUE!</v>
      </c>
      <c r="BK391" s="17" t="e">
        <f>SUMIFS('[1]Deals (investment)'!$C:$C,'[1]Deals (investment)'!$B:$B,$A391,'[1]Deals (investment)'!$V:$V,BK$1)</f>
        <v>#VALUE!</v>
      </c>
      <c r="BL391" s="17" t="e">
        <f>SUMIFS('[1]Deals (investment)'!$C:$C,'[1]Deals (investment)'!$B:$B,$A391,'[1]Deals (investment)'!$V:$V,BL$1)</f>
        <v>#VALUE!</v>
      </c>
      <c r="BM391" s="17" t="e">
        <f>SUMIFS('[1]Deals (investment)'!$C:$C,'[1]Deals (investment)'!$B:$B,$A391,'[1]Deals (investment)'!$V:$V,BM$1)</f>
        <v>#VALUE!</v>
      </c>
      <c r="BN391" s="15"/>
      <c r="BO391" s="15"/>
      <c r="BP391" s="22"/>
      <c r="BQ391" s="15"/>
      <c r="BR391" s="15"/>
      <c r="BS391" s="15"/>
      <c r="BT391" s="15"/>
      <c r="BU391" s="15"/>
      <c r="BV391" s="15"/>
      <c r="BW391" s="15"/>
      <c r="BX391" s="15"/>
      <c r="BY391" s="15"/>
      <c r="BZ391" s="15"/>
      <c r="CA391" s="15"/>
      <c r="CB391" s="15"/>
      <c r="CC391" s="15"/>
      <c r="CD391" s="15" t="str">
        <f t="shared" si="59"/>
        <v>KudabankKudimoney is a full service digital only bank that enriches lives by helping people live healthier financial lives. Kudimoney does this by offering free banking services and making saving easy and rewarding, because every kudi countsActive</v>
      </c>
      <c r="CE391" s="15"/>
      <c r="CF391" s="15"/>
      <c r="CG391" s="15"/>
      <c r="CH391" s="15"/>
      <c r="CI391" s="15"/>
      <c r="CJ391" s="15"/>
      <c r="DM391">
        <v>424</v>
      </c>
    </row>
    <row r="392" spans="1:117" ht="12.75">
      <c r="A392" s="15" t="s">
        <v>3262</v>
      </c>
      <c r="B392" s="15" t="s">
        <v>3263</v>
      </c>
      <c r="C392" s="15" t="s">
        <v>58</v>
      </c>
      <c r="D392" s="16">
        <v>2017</v>
      </c>
      <c r="E392" s="15" t="s">
        <v>90</v>
      </c>
      <c r="F392" s="17"/>
      <c r="G392" s="15" t="s">
        <v>91</v>
      </c>
      <c r="H392" s="15" t="s">
        <v>91</v>
      </c>
      <c r="I392" s="17" t="s">
        <v>91</v>
      </c>
      <c r="J392" s="17"/>
      <c r="K392" s="17" t="e">
        <f t="shared" si="50"/>
        <v>#VALUE!</v>
      </c>
      <c r="L392" s="15"/>
      <c r="M392" s="18" t="e">
        <f t="shared" si="51"/>
        <v>#VALUE!</v>
      </c>
      <c r="N392" s="15" t="s">
        <v>3264</v>
      </c>
      <c r="O392" s="15"/>
      <c r="P392" s="15"/>
      <c r="Q392" s="24">
        <v>43392</v>
      </c>
      <c r="R392" s="15" t="s">
        <v>375</v>
      </c>
      <c r="S392" s="19">
        <v>70000</v>
      </c>
      <c r="T392" s="15" t="s">
        <v>375</v>
      </c>
      <c r="U392" s="19">
        <v>70000</v>
      </c>
      <c r="V392" s="15" t="s">
        <v>3265</v>
      </c>
      <c r="W392" s="15">
        <v>1</v>
      </c>
      <c r="X392" s="15" t="s">
        <v>158</v>
      </c>
      <c r="Y392" s="17" t="s">
        <v>3266</v>
      </c>
      <c r="Z392" s="25" t="s">
        <v>109</v>
      </c>
      <c r="AB392" s="32">
        <v>43506</v>
      </c>
      <c r="AC392" s="31" t="s">
        <v>3267</v>
      </c>
      <c r="AD392" s="39" t="s">
        <v>3268</v>
      </c>
      <c r="AE392" s="39" t="s">
        <v>3269</v>
      </c>
      <c r="AF392" s="39" t="s">
        <v>3270</v>
      </c>
      <c r="AG392" s="22">
        <f t="shared" si="38"/>
        <v>0.80645161290322576</v>
      </c>
      <c r="AH392" s="15" t="str">
        <f t="shared" si="60"/>
        <v/>
      </c>
      <c r="AI392" s="22" t="str">
        <f>VLOOKUP(A392,'[1]Deals (investment)'!$B$2:$Z$1497,1,FALSE)</f>
        <v>Akiba Digital</v>
      </c>
      <c r="AJ392" s="22">
        <f>VLOOKUP(A392,'[1]Deals (investment)'!$B$2:$Z$870,15,FALSE)</f>
        <v>1</v>
      </c>
      <c r="AK392" s="17" t="e">
        <f>VLOOKUP(A392,'[1]Deals (Exits)'!B:B,1,FALSE)</f>
        <v>#N/A</v>
      </c>
      <c r="AL392" s="23">
        <f>VLOOKUP(G392,[1]Lookups!$V$3:$Y$197,4,FALSE)</f>
        <v>0</v>
      </c>
      <c r="AM392" s="17" t="str">
        <f>VLOOKUP(X392,[1]Lookups!$B$3:$C$200,2,FALSE)</f>
        <v>Financial Services</v>
      </c>
      <c r="AN392" s="17" t="str">
        <f>VLOOKUP(R392,[1]Lookups!$H$3:$I$69,2,FALSE)</f>
        <v>2. Seed</v>
      </c>
      <c r="AO392" s="17" t="str">
        <f>VLOOKUP(T392,[1]Lookups!$H$3:$I$69,2,FALSE)</f>
        <v>2. Seed</v>
      </c>
      <c r="AP392" s="17" t="str">
        <f>VLOOKUP(AN392,[1]Lookups!$N$3:$O$11,2,FALSE)</f>
        <v>Early</v>
      </c>
      <c r="AQ392" s="18" t="e">
        <f>COUNTIFS('[1]Deals (investment)'!$B:$B,$A392)</f>
        <v>#VALUE!</v>
      </c>
      <c r="AR392" s="18" t="e">
        <f>COUNTIFS('[1]Deals (investment)'!$B:$B,$A392,'[1]Deals (investment)'!$T:$T,$AW$1)+COUNTIFS('[1]Deals (investment)'!$B:$B,$A392,'[1]Deals (investment)'!$T:$T,$AX$1)+COUNTIFS('[1]Deals (investment)'!$B:$B,$A392,'[1]Deals (investment)'!$T:$T,$AY$1)</f>
        <v>#VALUE!</v>
      </c>
      <c r="AS392" s="17" t="e">
        <f>SUMIFS('[1]Deals (investment)'!$C:$C,'[1]Deals (investment)'!$B:$B,$A392)</f>
        <v>#VALUE!</v>
      </c>
      <c r="AT392" s="17" t="e">
        <f t="shared" si="52"/>
        <v>#VALUE!</v>
      </c>
      <c r="AU392" s="18" t="e">
        <f>COUNTIF('[1]Deals (Exits)'!$B:$B,A392)</f>
        <v>#VALUE!</v>
      </c>
      <c r="AV392" s="17" t="e">
        <f>SUMIFS('[1]Deals (investment)'!$C:$C,'[1]Deals (investment)'!$B:$B,$A392,'[1]Deals (investment)'!$T:$T,AV$1)</f>
        <v>#VALUE!</v>
      </c>
      <c r="AW392" s="17" t="e">
        <f>SUMIFS('[1]Deals (investment)'!$C:$C,'[1]Deals (investment)'!$B:$B,$A392,'[1]Deals (investment)'!$T:$T,AW$1)</f>
        <v>#VALUE!</v>
      </c>
      <c r="AX392" s="17" t="e">
        <f>SUMIFS('[1]Deals (investment)'!$C:$C,'[1]Deals (investment)'!$B:$B,$A392,'[1]Deals (investment)'!$T:$T,AX$1)</f>
        <v>#VALUE!</v>
      </c>
      <c r="AY392" s="17" t="e">
        <f>SUMIFS('[1]Deals (investment)'!$C:$C,'[1]Deals (investment)'!$B:$B,$A392,'[1]Deals (investment)'!$T:$T,AY$1)</f>
        <v>#VALUE!</v>
      </c>
      <c r="AZ392" s="17" t="e">
        <f>SUMIFS('[1]Deals (investment)'!$C:$C,'[1]Deals (investment)'!$B:$B,$A392,'[1]Deals (investment)'!$T:$T,AZ$1)</f>
        <v>#VALUE!</v>
      </c>
      <c r="BA392" s="17" t="e">
        <f>SUMIFS('[1]Deals (investment)'!$C:$C,'[1]Deals (investment)'!$B:$B,$A392,'[1]Deals (investment)'!$T:$T,BA$1)</f>
        <v>#VALUE!</v>
      </c>
      <c r="BB392" s="17" t="e">
        <f>SUMIFS('[1]Deals (investment)'!$C:$C,'[1]Deals (investment)'!$B:$B,$A392,'[1]Deals (investment)'!$T:$T,BB$1)</f>
        <v>#VALUE!</v>
      </c>
      <c r="BC392" s="17" t="e">
        <f>SUMIFS('[1]Deals (Exits)'!$C:$C,'[1]Deals (Exits)'!$B:$B,$A392)</f>
        <v>#VALUE!</v>
      </c>
      <c r="BD392" s="17" t="e">
        <f>SUMIFS('[1]Deals (investment)'!$C:$C,'[1]Deals (investment)'!$B:$B,$A392,'[1]Deals (investment)'!$V:$V,BD$1)</f>
        <v>#VALUE!</v>
      </c>
      <c r="BE392" s="17" t="e">
        <f>SUMIFS('[1]Deals (investment)'!$C:$C,'[1]Deals (investment)'!$B:$B,$A392,'[1]Deals (investment)'!$V:$V,BE$1)</f>
        <v>#VALUE!</v>
      </c>
      <c r="BF392" s="17" t="e">
        <f>SUMIFS('[1]Deals (investment)'!$C:$C,'[1]Deals (investment)'!$B:$B,$A392,'[1]Deals (investment)'!$V:$V,BF$1)</f>
        <v>#VALUE!</v>
      </c>
      <c r="BG392" s="17" t="e">
        <f>SUMIFS('[1]Deals (investment)'!$C:$C,'[1]Deals (investment)'!$B:$B,$A392,'[1]Deals (investment)'!$V:$V,BG$1)</f>
        <v>#VALUE!</v>
      </c>
      <c r="BH392" s="17" t="e">
        <f>SUMIFS('[1]Deals (investment)'!$C:$C,'[1]Deals (investment)'!$B:$B,$A392,'[1]Deals (investment)'!$V:$V,BH$1)</f>
        <v>#VALUE!</v>
      </c>
      <c r="BI392" s="17" t="e">
        <f>SUMIFS('[1]Deals (investment)'!$C:$C,'[1]Deals (investment)'!$B:$B,$A392,'[1]Deals (investment)'!$V:$V,BI$1)</f>
        <v>#VALUE!</v>
      </c>
      <c r="BJ392" s="17" t="e">
        <f>SUMIFS('[1]Deals (investment)'!$C:$C,'[1]Deals (investment)'!$B:$B,$A392,'[1]Deals (investment)'!$V:$V,BJ$1)</f>
        <v>#VALUE!</v>
      </c>
      <c r="BK392" s="17" t="e">
        <f>SUMIFS('[1]Deals (investment)'!$C:$C,'[1]Deals (investment)'!$B:$B,$A392,'[1]Deals (investment)'!$V:$V,BK$1)</f>
        <v>#VALUE!</v>
      </c>
      <c r="BL392" s="17" t="e">
        <f>SUMIFS('[1]Deals (investment)'!$C:$C,'[1]Deals (investment)'!$B:$B,$A392,'[1]Deals (investment)'!$V:$V,BL$1)</f>
        <v>#VALUE!</v>
      </c>
      <c r="BM392" s="17" t="e">
        <f>SUMIFS('[1]Deals (investment)'!$C:$C,'[1]Deals (investment)'!$B:$B,$A392,'[1]Deals (investment)'!$V:$V,BM$1)</f>
        <v>#VALUE!</v>
      </c>
      <c r="BN392" s="15"/>
      <c r="BO392" s="15"/>
      <c r="BP392" s="22"/>
      <c r="BQ392" s="15"/>
      <c r="BR392" s="15"/>
      <c r="BS392" s="15"/>
      <c r="BT392" s="15"/>
      <c r="BU392" s="15"/>
      <c r="BV392" s="15"/>
      <c r="BW392" s="15"/>
      <c r="BX392" s="15"/>
      <c r="BY392" s="15"/>
      <c r="BZ392" s="15"/>
      <c r="CA392" s="15"/>
      <c r="CB392" s="15"/>
      <c r="CC392" s="15"/>
      <c r="CD392" s="15" t="str">
        <f t="shared" si="59"/>
        <v>Akiba DigitalAkiba is a mobile app that makes it easier and more rewarding to set, manage &amp; meet your savings goals.Active</v>
      </c>
      <c r="CE392" s="15"/>
      <c r="CF392" s="15"/>
      <c r="CG392" s="15"/>
      <c r="CH392" s="15"/>
      <c r="CI392" s="15"/>
      <c r="CJ392" s="15"/>
    </row>
    <row r="393" spans="1:117" ht="12.75">
      <c r="A393" s="15" t="s">
        <v>3271</v>
      </c>
      <c r="B393" s="15" t="s">
        <v>3272</v>
      </c>
      <c r="C393" s="15" t="s">
        <v>58</v>
      </c>
      <c r="D393" s="16">
        <v>2017</v>
      </c>
      <c r="E393" s="15" t="s">
        <v>2909</v>
      </c>
      <c r="F393" s="17" t="s">
        <v>110</v>
      </c>
      <c r="G393" s="15" t="s">
        <v>91</v>
      </c>
      <c r="H393" s="15" t="s">
        <v>91</v>
      </c>
      <c r="I393" s="17" t="s">
        <v>91</v>
      </c>
      <c r="J393" s="17"/>
      <c r="K393" s="17" t="e">
        <f t="shared" si="50"/>
        <v>#VALUE!</v>
      </c>
      <c r="L393" s="15"/>
      <c r="M393" s="18" t="e">
        <f t="shared" si="51"/>
        <v>#VALUE!</v>
      </c>
      <c r="N393" s="15"/>
      <c r="O393" s="15"/>
      <c r="P393" s="15"/>
      <c r="Q393" s="24">
        <v>43294</v>
      </c>
      <c r="R393" s="15" t="s">
        <v>375</v>
      </c>
      <c r="S393" s="19">
        <v>17000</v>
      </c>
      <c r="T393" s="15" t="s">
        <v>375</v>
      </c>
      <c r="U393" s="19">
        <v>17000</v>
      </c>
      <c r="V393" s="15" t="s">
        <v>3273</v>
      </c>
      <c r="W393" s="15">
        <v>0</v>
      </c>
      <c r="X393" s="15" t="s">
        <v>404</v>
      </c>
      <c r="Y393" s="17" t="s">
        <v>3274</v>
      </c>
      <c r="Z393" s="25" t="s">
        <v>81</v>
      </c>
      <c r="AB393" s="32">
        <v>43506</v>
      </c>
      <c r="AC393" s="31" t="s">
        <v>3275</v>
      </c>
      <c r="AD393" s="44" t="s">
        <v>3276</v>
      </c>
      <c r="AE393" s="21" t="s">
        <v>3277</v>
      </c>
      <c r="AF393" s="21" t="s">
        <v>3278</v>
      </c>
      <c r="AG393" s="22">
        <f t="shared" si="38"/>
        <v>0.80645161290322576</v>
      </c>
      <c r="AH393" s="15" t="e">
        <f t="shared" si="60"/>
        <v>#VALUE!</v>
      </c>
      <c r="AI393" s="22" t="str">
        <f>VLOOKUP(A393,'[1]Deals (investment)'!$B$2:$Z$1497,1,FALSE)</f>
        <v>Brandbook Analytics</v>
      </c>
      <c r="AJ393" s="22">
        <f>VLOOKUP(A393,'[1]Deals (investment)'!$B$2:$Z$870,15,FALSE)</f>
        <v>1</v>
      </c>
      <c r="AK393" s="17" t="e">
        <f>VLOOKUP(A393,'[1]Deals (Exits)'!B:B,1,FALSE)</f>
        <v>#N/A</v>
      </c>
      <c r="AL393" s="23">
        <f>VLOOKUP(G393,[1]Lookups!$V$3:$Y$197,4,FALSE)</f>
        <v>0</v>
      </c>
      <c r="AM393" s="17" t="str">
        <f>VLOOKUP(X393,[1]Lookups!$B$3:$C$200,2,FALSE)</f>
        <v>Other Technologies &amp; Information Technology</v>
      </c>
      <c r="AN393" s="17" t="str">
        <f>VLOOKUP(R393,[1]Lookups!$H$3:$I$69,2,FALSE)</f>
        <v>2. Seed</v>
      </c>
      <c r="AO393" s="17" t="str">
        <f>VLOOKUP(T393,[1]Lookups!$H$3:$I$69,2,FALSE)</f>
        <v>2. Seed</v>
      </c>
      <c r="AP393" s="17" t="str">
        <f>VLOOKUP(AN393,[1]Lookups!$N$3:$O$11,2,FALSE)</f>
        <v>Early</v>
      </c>
      <c r="AQ393" s="18" t="e">
        <f>COUNTIFS('[1]Deals (investment)'!$B:$B,$A393)</f>
        <v>#VALUE!</v>
      </c>
      <c r="AR393" s="18" t="e">
        <f>COUNTIFS('[1]Deals (investment)'!$B:$B,$A393,'[1]Deals (investment)'!$T:$T,$AW$1)+COUNTIFS('[1]Deals (investment)'!$B:$B,$A393,'[1]Deals (investment)'!$T:$T,$AX$1)+COUNTIFS('[1]Deals (investment)'!$B:$B,$A393,'[1]Deals (investment)'!$T:$T,$AY$1)</f>
        <v>#VALUE!</v>
      </c>
      <c r="AS393" s="17" t="e">
        <f>SUMIFS('[1]Deals (investment)'!$C:$C,'[1]Deals (investment)'!$B:$B,$A393)</f>
        <v>#VALUE!</v>
      </c>
      <c r="AT393" s="17" t="e">
        <f t="shared" si="52"/>
        <v>#VALUE!</v>
      </c>
      <c r="AU393" s="18" t="e">
        <f>COUNTIF('[1]Deals (Exits)'!$B:$B,A393)</f>
        <v>#VALUE!</v>
      </c>
      <c r="AV393" s="17" t="e">
        <f>SUMIFS('[1]Deals (investment)'!$C:$C,'[1]Deals (investment)'!$B:$B,$A393,'[1]Deals (investment)'!$T:$T,AV$1)</f>
        <v>#VALUE!</v>
      </c>
      <c r="AW393" s="17" t="e">
        <f>SUMIFS('[1]Deals (investment)'!$C:$C,'[1]Deals (investment)'!$B:$B,$A393,'[1]Deals (investment)'!$T:$T,AW$1)</f>
        <v>#VALUE!</v>
      </c>
      <c r="AX393" s="17" t="e">
        <f>SUMIFS('[1]Deals (investment)'!$C:$C,'[1]Deals (investment)'!$B:$B,$A393,'[1]Deals (investment)'!$T:$T,AX$1)</f>
        <v>#VALUE!</v>
      </c>
      <c r="AY393" s="17" t="e">
        <f>SUMIFS('[1]Deals (investment)'!$C:$C,'[1]Deals (investment)'!$B:$B,$A393,'[1]Deals (investment)'!$T:$T,AY$1)</f>
        <v>#VALUE!</v>
      </c>
      <c r="AZ393" s="17" t="e">
        <f>SUMIFS('[1]Deals (investment)'!$C:$C,'[1]Deals (investment)'!$B:$B,$A393,'[1]Deals (investment)'!$T:$T,AZ$1)</f>
        <v>#VALUE!</v>
      </c>
      <c r="BA393" s="17" t="e">
        <f>SUMIFS('[1]Deals (investment)'!$C:$C,'[1]Deals (investment)'!$B:$B,$A393,'[1]Deals (investment)'!$T:$T,BA$1)</f>
        <v>#VALUE!</v>
      </c>
      <c r="BB393" s="17" t="e">
        <f>SUMIFS('[1]Deals (investment)'!$C:$C,'[1]Deals (investment)'!$B:$B,$A393,'[1]Deals (investment)'!$T:$T,BB$1)</f>
        <v>#VALUE!</v>
      </c>
      <c r="BC393" s="17" t="e">
        <f>SUMIFS('[1]Deals (Exits)'!$C:$C,'[1]Deals (Exits)'!$B:$B,$A393)</f>
        <v>#VALUE!</v>
      </c>
      <c r="BD393" s="17" t="e">
        <f>SUMIFS('[1]Deals (investment)'!$C:$C,'[1]Deals (investment)'!$B:$B,$A393,'[1]Deals (investment)'!$V:$V,BD$1)</f>
        <v>#VALUE!</v>
      </c>
      <c r="BE393" s="17" t="e">
        <f>SUMIFS('[1]Deals (investment)'!$C:$C,'[1]Deals (investment)'!$B:$B,$A393,'[1]Deals (investment)'!$V:$V,BE$1)</f>
        <v>#VALUE!</v>
      </c>
      <c r="BF393" s="17" t="e">
        <f>SUMIFS('[1]Deals (investment)'!$C:$C,'[1]Deals (investment)'!$B:$B,$A393,'[1]Deals (investment)'!$V:$V,BF$1)</f>
        <v>#VALUE!</v>
      </c>
      <c r="BG393" s="17" t="e">
        <f>SUMIFS('[1]Deals (investment)'!$C:$C,'[1]Deals (investment)'!$B:$B,$A393,'[1]Deals (investment)'!$V:$V,BG$1)</f>
        <v>#VALUE!</v>
      </c>
      <c r="BH393" s="17" t="e">
        <f>SUMIFS('[1]Deals (investment)'!$C:$C,'[1]Deals (investment)'!$B:$B,$A393,'[1]Deals (investment)'!$V:$V,BH$1)</f>
        <v>#VALUE!</v>
      </c>
      <c r="BI393" s="17" t="e">
        <f>SUMIFS('[1]Deals (investment)'!$C:$C,'[1]Deals (investment)'!$B:$B,$A393,'[1]Deals (investment)'!$V:$V,BI$1)</f>
        <v>#VALUE!</v>
      </c>
      <c r="BJ393" s="17" t="e">
        <f>SUMIFS('[1]Deals (investment)'!$C:$C,'[1]Deals (investment)'!$B:$B,$A393,'[1]Deals (investment)'!$V:$V,BJ$1)</f>
        <v>#VALUE!</v>
      </c>
      <c r="BK393" s="17" t="e">
        <f>SUMIFS('[1]Deals (investment)'!$C:$C,'[1]Deals (investment)'!$B:$B,$A393,'[1]Deals (investment)'!$V:$V,BK$1)</f>
        <v>#VALUE!</v>
      </c>
      <c r="BL393" s="17" t="e">
        <f>SUMIFS('[1]Deals (investment)'!$C:$C,'[1]Deals (investment)'!$B:$B,$A393,'[1]Deals (investment)'!$V:$V,BL$1)</f>
        <v>#VALUE!</v>
      </c>
      <c r="BM393" s="17" t="e">
        <f>SUMIFS('[1]Deals (investment)'!$C:$C,'[1]Deals (investment)'!$B:$B,$A393,'[1]Deals (investment)'!$V:$V,BM$1)</f>
        <v>#VALUE!</v>
      </c>
      <c r="BN393" s="15"/>
      <c r="BO393" s="15"/>
      <c r="BP393" s="22"/>
      <c r="BQ393" s="15"/>
      <c r="BR393" s="15"/>
      <c r="BS393" s="15"/>
      <c r="BT393" s="15"/>
      <c r="BU393" s="15"/>
      <c r="BV393" s="15"/>
      <c r="BW393" s="15"/>
      <c r="BX393" s="15"/>
      <c r="BY393" s="15"/>
      <c r="BZ393" s="15"/>
      <c r="CA393" s="15"/>
      <c r="CB393" s="15"/>
      <c r="CC393" s="15"/>
      <c r="CD393" s="15"/>
      <c r="CE393" s="15"/>
      <c r="CF393" s="15"/>
      <c r="CG393" s="15"/>
      <c r="CH393" s="15"/>
      <c r="CI393" s="15"/>
      <c r="CJ393" s="15"/>
    </row>
    <row r="394" spans="1:117" ht="12.75">
      <c r="A394" s="15" t="s">
        <v>3279</v>
      </c>
      <c r="B394" s="15" t="s">
        <v>3280</v>
      </c>
      <c r="C394" s="15" t="s">
        <v>58</v>
      </c>
      <c r="D394" s="16">
        <v>2017</v>
      </c>
      <c r="E394" s="15" t="s">
        <v>90</v>
      </c>
      <c r="F394" s="15"/>
      <c r="G394" s="15" t="s">
        <v>91</v>
      </c>
      <c r="H394" s="15" t="s">
        <v>91</v>
      </c>
      <c r="I394" s="15" t="s">
        <v>91</v>
      </c>
      <c r="J394" s="15"/>
      <c r="K394" s="17" t="e">
        <f t="shared" si="50"/>
        <v>#VALUE!</v>
      </c>
      <c r="L394" s="15"/>
      <c r="M394" s="18" t="e">
        <f t="shared" si="51"/>
        <v>#VALUE!</v>
      </c>
      <c r="N394" s="15"/>
      <c r="O394" s="15"/>
      <c r="P394" s="15"/>
      <c r="Q394" s="15"/>
      <c r="R394" s="15"/>
      <c r="S394" s="19"/>
      <c r="T394" s="15"/>
      <c r="U394" s="17"/>
      <c r="V394" s="15" t="s">
        <v>3281</v>
      </c>
      <c r="W394" s="15"/>
      <c r="X394" s="15" t="s">
        <v>158</v>
      </c>
      <c r="Y394" s="15" t="s">
        <v>3282</v>
      </c>
      <c r="AB394" s="32">
        <v>43506</v>
      </c>
      <c r="AC394" s="21" t="s">
        <v>3283</v>
      </c>
      <c r="AD394" s="21" t="s">
        <v>3284</v>
      </c>
      <c r="AE394" s="21" t="s">
        <v>3285</v>
      </c>
      <c r="AF394" s="21" t="s">
        <v>3286</v>
      </c>
      <c r="AG394" s="22">
        <f t="shared" si="38"/>
        <v>0.54838709677419351</v>
      </c>
      <c r="AH394" s="15" t="str">
        <f t="shared" si="60"/>
        <v/>
      </c>
      <c r="AI394" s="22" t="str">
        <f>VLOOKUP(A394,'[1]Deals (investment)'!$B$2:$Z$1497,1,FALSE)</f>
        <v>Prospa</v>
      </c>
      <c r="AJ394" s="22">
        <f>VLOOKUP(A394,'[1]Deals (investment)'!$B$2:$Z$870,15,FALSE)</f>
        <v>1</v>
      </c>
      <c r="AK394" s="17" t="e">
        <f>VLOOKUP(A394,'[1]Deals (Exits)'!B:B,1,FALSE)</f>
        <v>#N/A</v>
      </c>
      <c r="AL394" s="23">
        <f>VLOOKUP(G394,[1]Lookups!$V$3:$Y$197,4,FALSE)</f>
        <v>0</v>
      </c>
      <c r="AM394" s="17" t="str">
        <f>VLOOKUP(X394,[1]Lookups!$B$3:$C$200,2,FALSE)</f>
        <v>Financial Services</v>
      </c>
      <c r="AN394" s="17" t="e">
        <f>VLOOKUP(R394,[1]Lookups!$H$3:$I$69,2,FALSE)</f>
        <v>#N/A</v>
      </c>
      <c r="AO394" s="17" t="e">
        <f>VLOOKUP(T394,[1]Lookups!$H$3:$I$69,2,FALSE)</f>
        <v>#N/A</v>
      </c>
      <c r="AP394" s="17" t="e">
        <f>VLOOKUP(AN394,[1]Lookups!$N$3:$O$11,2,FALSE)</f>
        <v>#N/A</v>
      </c>
      <c r="AQ394" s="18" t="e">
        <f>COUNTIFS('[1]Deals (investment)'!$B:$B,$A394)</f>
        <v>#VALUE!</v>
      </c>
      <c r="AR394" s="18" t="e">
        <f>COUNTIFS('[1]Deals (investment)'!$B:$B,$A394,'[1]Deals (investment)'!$T:$T,$AW$1)+COUNTIFS('[1]Deals (investment)'!$B:$B,$A394,'[1]Deals (investment)'!$T:$T,$AX$1)+COUNTIFS('[1]Deals (investment)'!$B:$B,$A394,'[1]Deals (investment)'!$T:$T,$AY$1)</f>
        <v>#VALUE!</v>
      </c>
      <c r="AS394" s="17" t="e">
        <f>SUMIFS('[1]Deals (investment)'!$C:$C,'[1]Deals (investment)'!$B:$B,$A394)</f>
        <v>#VALUE!</v>
      </c>
      <c r="AT394" s="17" t="e">
        <f t="shared" si="52"/>
        <v>#VALUE!</v>
      </c>
      <c r="AU394" s="18" t="e">
        <f>COUNTIF('[1]Deals (Exits)'!$B:$B,A394)</f>
        <v>#VALUE!</v>
      </c>
      <c r="AV394" s="17" t="e">
        <f>SUMIFS('[1]Deals (investment)'!$C:$C,'[1]Deals (investment)'!$B:$B,$A394,'[1]Deals (investment)'!$T:$T,AV$1)</f>
        <v>#VALUE!</v>
      </c>
      <c r="AW394" s="17" t="e">
        <f>SUMIFS('[1]Deals (investment)'!$C:$C,'[1]Deals (investment)'!$B:$B,$A394,'[1]Deals (investment)'!$T:$T,AW$1)</f>
        <v>#VALUE!</v>
      </c>
      <c r="AX394" s="17" t="e">
        <f>SUMIFS('[1]Deals (investment)'!$C:$C,'[1]Deals (investment)'!$B:$B,$A394,'[1]Deals (investment)'!$T:$T,AX$1)</f>
        <v>#VALUE!</v>
      </c>
      <c r="AY394" s="17" t="e">
        <f>SUMIFS('[1]Deals (investment)'!$C:$C,'[1]Deals (investment)'!$B:$B,$A394,'[1]Deals (investment)'!$T:$T,AY$1)</f>
        <v>#VALUE!</v>
      </c>
      <c r="AZ394" s="17" t="e">
        <f>SUMIFS('[1]Deals (investment)'!$C:$C,'[1]Deals (investment)'!$B:$B,$A394,'[1]Deals (investment)'!$T:$T,AZ$1)</f>
        <v>#VALUE!</v>
      </c>
      <c r="BA394" s="17" t="e">
        <f>SUMIFS('[1]Deals (investment)'!$C:$C,'[1]Deals (investment)'!$B:$B,$A394,'[1]Deals (investment)'!$T:$T,BA$1)</f>
        <v>#VALUE!</v>
      </c>
      <c r="BB394" s="17" t="e">
        <f>SUMIFS('[1]Deals (investment)'!$C:$C,'[1]Deals (investment)'!$B:$B,$A394,'[1]Deals (investment)'!$T:$T,BB$1)</f>
        <v>#VALUE!</v>
      </c>
      <c r="BC394" s="17" t="e">
        <f>SUMIFS('[1]Deals (Exits)'!$C:$C,'[1]Deals (Exits)'!$B:$B,$A394)</f>
        <v>#VALUE!</v>
      </c>
      <c r="BD394" s="17" t="e">
        <f>SUMIFS('[1]Deals (investment)'!$C:$C,'[1]Deals (investment)'!$B:$B,$A394,'[1]Deals (investment)'!$V:$V,BD$1)</f>
        <v>#VALUE!</v>
      </c>
      <c r="BE394" s="17" t="e">
        <f>SUMIFS('[1]Deals (investment)'!$C:$C,'[1]Deals (investment)'!$B:$B,$A394,'[1]Deals (investment)'!$V:$V,BE$1)</f>
        <v>#VALUE!</v>
      </c>
      <c r="BF394" s="17" t="e">
        <f>SUMIFS('[1]Deals (investment)'!$C:$C,'[1]Deals (investment)'!$B:$B,$A394,'[1]Deals (investment)'!$V:$V,BF$1)</f>
        <v>#VALUE!</v>
      </c>
      <c r="BG394" s="17" t="e">
        <f>SUMIFS('[1]Deals (investment)'!$C:$C,'[1]Deals (investment)'!$B:$B,$A394,'[1]Deals (investment)'!$V:$V,BG$1)</f>
        <v>#VALUE!</v>
      </c>
      <c r="BH394" s="17" t="e">
        <f>SUMIFS('[1]Deals (investment)'!$C:$C,'[1]Deals (investment)'!$B:$B,$A394,'[1]Deals (investment)'!$V:$V,BH$1)</f>
        <v>#VALUE!</v>
      </c>
      <c r="BI394" s="17" t="e">
        <f>SUMIFS('[1]Deals (investment)'!$C:$C,'[1]Deals (investment)'!$B:$B,$A394,'[1]Deals (investment)'!$V:$V,BI$1)</f>
        <v>#VALUE!</v>
      </c>
      <c r="BJ394" s="17" t="e">
        <f>SUMIFS('[1]Deals (investment)'!$C:$C,'[1]Deals (investment)'!$B:$B,$A394,'[1]Deals (investment)'!$V:$V,BJ$1)</f>
        <v>#VALUE!</v>
      </c>
      <c r="BK394" s="17" t="e">
        <f>SUMIFS('[1]Deals (investment)'!$C:$C,'[1]Deals (investment)'!$B:$B,$A394,'[1]Deals (investment)'!$V:$V,BK$1)</f>
        <v>#VALUE!</v>
      </c>
      <c r="BL394" s="17" t="e">
        <f>SUMIFS('[1]Deals (investment)'!$C:$C,'[1]Deals (investment)'!$B:$B,$A394,'[1]Deals (investment)'!$V:$V,BL$1)</f>
        <v>#VALUE!</v>
      </c>
      <c r="BM394" s="17" t="e">
        <f>SUMIFS('[1]Deals (investment)'!$C:$C,'[1]Deals (investment)'!$B:$B,$A394,'[1]Deals (investment)'!$V:$V,BM$1)</f>
        <v>#VALUE!</v>
      </c>
      <c r="BN394" s="15"/>
      <c r="BO394" s="15"/>
      <c r="BP394" s="22"/>
      <c r="BQ394" s="15"/>
      <c r="BR394" s="15"/>
      <c r="BS394" s="15"/>
      <c r="BT394" s="15"/>
      <c r="BU394" s="15"/>
      <c r="BV394" s="15"/>
      <c r="BW394" s="15"/>
      <c r="BX394" s="15"/>
      <c r="BY394" s="15"/>
      <c r="BZ394" s="15"/>
      <c r="CA394" s="15"/>
      <c r="CB394" s="15"/>
      <c r="CC394" s="15"/>
      <c r="CD394" s="15" t="str">
        <f t="shared" ref="CD394:CD395" si="61">CONCATENATE(A394,B394,C394)</f>
        <v>ProspaProspa is a mobile savings wallet for low-income earning South Africans that makes it easy to save small amounts infrequently using prepaid vouchersActive</v>
      </c>
      <c r="CE394" s="15"/>
      <c r="CF394" s="15"/>
      <c r="CG394" s="15"/>
      <c r="CH394" s="15"/>
      <c r="CI394" s="15"/>
      <c r="CJ394" s="15"/>
    </row>
    <row r="395" spans="1:117" ht="12.75">
      <c r="A395" s="15" t="s">
        <v>3287</v>
      </c>
      <c r="B395" s="15" t="s">
        <v>3288</v>
      </c>
      <c r="C395" s="15" t="s">
        <v>58</v>
      </c>
      <c r="D395" s="16">
        <v>2017</v>
      </c>
      <c r="E395" s="15" t="s">
        <v>117</v>
      </c>
      <c r="F395" s="15" t="s">
        <v>199</v>
      </c>
      <c r="G395" s="15" t="s">
        <v>118</v>
      </c>
      <c r="H395" s="15" t="s">
        <v>118</v>
      </c>
      <c r="I395" s="15" t="s">
        <v>118</v>
      </c>
      <c r="J395" s="15"/>
      <c r="K395" s="17" t="e">
        <f t="shared" si="50"/>
        <v>#VALUE!</v>
      </c>
      <c r="L395" s="15"/>
      <c r="M395" s="18" t="e">
        <f t="shared" si="51"/>
        <v>#VALUE!</v>
      </c>
      <c r="N395" s="15"/>
      <c r="O395" s="15"/>
      <c r="P395" s="15"/>
      <c r="Q395" s="24" t="e">
        <f ca="1">_xludf.MAXIFS('[1]Deals (investment)'!A:A,'[1]Deals (investment)'!B:B,A395)</f>
        <v>#NAME?</v>
      </c>
      <c r="R395" s="15"/>
      <c r="S395" s="19"/>
      <c r="T395" s="15"/>
      <c r="U395" s="17"/>
      <c r="V395" s="15" t="s">
        <v>3289</v>
      </c>
      <c r="W395" s="15">
        <v>0</v>
      </c>
      <c r="X395" s="15" t="s">
        <v>294</v>
      </c>
      <c r="Y395" s="15" t="s">
        <v>3290</v>
      </c>
      <c r="AB395" s="20" t="s">
        <v>286</v>
      </c>
      <c r="AC395" s="21" t="s">
        <v>3291</v>
      </c>
      <c r="AD395" s="21" t="s">
        <v>3292</v>
      </c>
      <c r="AE395" s="27" t="s">
        <v>3293</v>
      </c>
      <c r="AF395" s="21" t="s">
        <v>3294</v>
      </c>
      <c r="AG395" s="22">
        <f t="shared" ca="1" si="38"/>
        <v>0.64516129032258063</v>
      </c>
      <c r="AH395" s="15" t="str">
        <f t="shared" si="60"/>
        <v/>
      </c>
      <c r="AI395" s="22" t="str">
        <f>VLOOKUP(A395,'[1]Deals (investment)'!$B$2:$Z$1497,1,FALSE)</f>
        <v>Medico Plus</v>
      </c>
      <c r="AJ395" s="22">
        <f>VLOOKUP(A395,'[1]Deals (investment)'!$B$2:$Z$870,15,FALSE)</f>
        <v>1</v>
      </c>
      <c r="AK395" s="17" t="e">
        <f>VLOOKUP(A395,'[1]Deals (Exits)'!B:B,1,FALSE)</f>
        <v>#N/A</v>
      </c>
      <c r="AL395" s="23">
        <f>VLOOKUP(G395,[1]Lookups!$V$3:$Y$197,4,FALSE)</f>
        <v>0</v>
      </c>
      <c r="AM395" s="17" t="str">
        <f>VLOOKUP(X395,[1]Lookups!$B$3:$C$200,2,FALSE)</f>
        <v>Health &amp; Pharmaceuticals</v>
      </c>
      <c r="AN395" s="17" t="e">
        <f>VLOOKUP(R395,[1]Lookups!$H$3:$I$69,2,FALSE)</f>
        <v>#N/A</v>
      </c>
      <c r="AO395" s="17" t="e">
        <f>VLOOKUP(T395,[1]Lookups!$H$3:$I$69,2,FALSE)</f>
        <v>#N/A</v>
      </c>
      <c r="AP395" s="17" t="e">
        <f>VLOOKUP(AN395,[1]Lookups!$N$3:$O$11,2,FALSE)</f>
        <v>#N/A</v>
      </c>
      <c r="AQ395" s="18" t="e">
        <f>COUNTIFS('[1]Deals (investment)'!$B:$B,$A395)</f>
        <v>#VALUE!</v>
      </c>
      <c r="AR395" s="18" t="e">
        <f>COUNTIFS('[1]Deals (investment)'!$B:$B,$A395,'[1]Deals (investment)'!$T:$T,$AW$1)+COUNTIFS('[1]Deals (investment)'!$B:$B,$A395,'[1]Deals (investment)'!$T:$T,$AX$1)+COUNTIFS('[1]Deals (investment)'!$B:$B,$A395,'[1]Deals (investment)'!$T:$T,$AY$1)</f>
        <v>#VALUE!</v>
      </c>
      <c r="AS395" s="17" t="e">
        <f>SUMIFS('[1]Deals (investment)'!$C:$C,'[1]Deals (investment)'!$B:$B,$A395)</f>
        <v>#VALUE!</v>
      </c>
      <c r="AT395" s="17" t="e">
        <f t="shared" si="52"/>
        <v>#VALUE!</v>
      </c>
      <c r="AU395" s="18" t="e">
        <f>COUNTIF('[1]Deals (Exits)'!$B:$B,A395)</f>
        <v>#VALUE!</v>
      </c>
      <c r="AV395" s="17" t="e">
        <f>SUMIFS('[1]Deals (investment)'!$C:$C,'[1]Deals (investment)'!$B:$B,$A395,'[1]Deals (investment)'!$T:$T,AV$1)</f>
        <v>#VALUE!</v>
      </c>
      <c r="AW395" s="17" t="e">
        <f>SUMIFS('[1]Deals (investment)'!$C:$C,'[1]Deals (investment)'!$B:$B,$A395,'[1]Deals (investment)'!$T:$T,AW$1)</f>
        <v>#VALUE!</v>
      </c>
      <c r="AX395" s="17" t="e">
        <f>SUMIFS('[1]Deals (investment)'!$C:$C,'[1]Deals (investment)'!$B:$B,$A395,'[1]Deals (investment)'!$T:$T,AX$1)</f>
        <v>#VALUE!</v>
      </c>
      <c r="AY395" s="17" t="e">
        <f>SUMIFS('[1]Deals (investment)'!$C:$C,'[1]Deals (investment)'!$B:$B,$A395,'[1]Deals (investment)'!$T:$T,AY$1)</f>
        <v>#VALUE!</v>
      </c>
      <c r="AZ395" s="17" t="e">
        <f>SUMIFS('[1]Deals (investment)'!$C:$C,'[1]Deals (investment)'!$B:$B,$A395,'[1]Deals (investment)'!$T:$T,AZ$1)</f>
        <v>#VALUE!</v>
      </c>
      <c r="BA395" s="17" t="e">
        <f>SUMIFS('[1]Deals (investment)'!$C:$C,'[1]Deals (investment)'!$B:$B,$A395,'[1]Deals (investment)'!$T:$T,BA$1)</f>
        <v>#VALUE!</v>
      </c>
      <c r="BB395" s="17" t="e">
        <f>SUMIFS('[1]Deals (investment)'!$C:$C,'[1]Deals (investment)'!$B:$B,$A395,'[1]Deals (investment)'!$T:$T,BB$1)</f>
        <v>#VALUE!</v>
      </c>
      <c r="BC395" s="17" t="e">
        <f>SUMIFS('[1]Deals (Exits)'!$C:$C,'[1]Deals (Exits)'!$B:$B,$A395)</f>
        <v>#VALUE!</v>
      </c>
      <c r="BD395" s="17" t="e">
        <f>SUMIFS('[1]Deals (investment)'!$C:$C,'[1]Deals (investment)'!$B:$B,$A395,'[1]Deals (investment)'!$V:$V,BD$1)</f>
        <v>#VALUE!</v>
      </c>
      <c r="BE395" s="17" t="e">
        <f>SUMIFS('[1]Deals (investment)'!$C:$C,'[1]Deals (investment)'!$B:$B,$A395,'[1]Deals (investment)'!$V:$V,BE$1)</f>
        <v>#VALUE!</v>
      </c>
      <c r="BF395" s="17" t="e">
        <f>SUMIFS('[1]Deals (investment)'!$C:$C,'[1]Deals (investment)'!$B:$B,$A395,'[1]Deals (investment)'!$V:$V,BF$1)</f>
        <v>#VALUE!</v>
      </c>
      <c r="BG395" s="17" t="e">
        <f>SUMIFS('[1]Deals (investment)'!$C:$C,'[1]Deals (investment)'!$B:$B,$A395,'[1]Deals (investment)'!$V:$V,BG$1)</f>
        <v>#VALUE!</v>
      </c>
      <c r="BH395" s="17" t="e">
        <f>SUMIFS('[1]Deals (investment)'!$C:$C,'[1]Deals (investment)'!$B:$B,$A395,'[1]Deals (investment)'!$V:$V,BH$1)</f>
        <v>#VALUE!</v>
      </c>
      <c r="BI395" s="17" t="e">
        <f>SUMIFS('[1]Deals (investment)'!$C:$C,'[1]Deals (investment)'!$B:$B,$A395,'[1]Deals (investment)'!$V:$V,BI$1)</f>
        <v>#VALUE!</v>
      </c>
      <c r="BJ395" s="17" t="e">
        <f>SUMIFS('[1]Deals (investment)'!$C:$C,'[1]Deals (investment)'!$B:$B,$A395,'[1]Deals (investment)'!$V:$V,BJ$1)</f>
        <v>#VALUE!</v>
      </c>
      <c r="BK395" s="17" t="e">
        <f>SUMIFS('[1]Deals (investment)'!$C:$C,'[1]Deals (investment)'!$B:$B,$A395,'[1]Deals (investment)'!$V:$V,BK$1)</f>
        <v>#VALUE!</v>
      </c>
      <c r="BL395" s="17" t="e">
        <f>SUMIFS('[1]Deals (investment)'!$C:$C,'[1]Deals (investment)'!$B:$B,$A395,'[1]Deals (investment)'!$V:$V,BL$1)</f>
        <v>#VALUE!</v>
      </c>
      <c r="BM395" s="17" t="e">
        <f>SUMIFS('[1]Deals (investment)'!$C:$C,'[1]Deals (investment)'!$B:$B,$A395,'[1]Deals (investment)'!$V:$V,BM$1)</f>
        <v>#VALUE!</v>
      </c>
      <c r="BN395" s="15"/>
      <c r="BO395" s="15"/>
      <c r="BP395" s="22"/>
      <c r="BQ395" s="15"/>
      <c r="BR395" s="15"/>
      <c r="BS395" s="15"/>
      <c r="BT395" s="15"/>
      <c r="BU395" s="15"/>
      <c r="BV395" s="15"/>
      <c r="BW395" s="15"/>
      <c r="BX395" s="15"/>
      <c r="BY395" s="15"/>
      <c r="BZ395" s="15"/>
      <c r="CA395" s="15"/>
      <c r="CB395" s="15"/>
      <c r="CC395" s="15"/>
      <c r="CD395" s="15" t="str">
        <f t="shared" si="61"/>
        <v>Medico PlusMedico Plus is the world’s first integrated Healthcare company aiming to bring the entire healthcare community onto ONE platformActive</v>
      </c>
      <c r="CE395" s="15"/>
      <c r="CF395" s="15"/>
      <c r="CG395" s="15"/>
      <c r="CH395" s="15"/>
      <c r="CI395" s="15"/>
      <c r="CJ395" s="15"/>
    </row>
    <row r="396" spans="1:117" ht="12.75">
      <c r="A396" s="15" t="s">
        <v>3295</v>
      </c>
      <c r="B396" s="15" t="s">
        <v>3296</v>
      </c>
      <c r="C396" s="15" t="s">
        <v>58</v>
      </c>
      <c r="D396" s="16">
        <v>2017</v>
      </c>
      <c r="E396" s="15" t="s">
        <v>59</v>
      </c>
      <c r="F396" s="15" t="s">
        <v>110</v>
      </c>
      <c r="G396" s="15" t="s">
        <v>61</v>
      </c>
      <c r="H396" s="15" t="s">
        <v>61</v>
      </c>
      <c r="I396" s="15" t="s">
        <v>61</v>
      </c>
      <c r="J396" s="15"/>
      <c r="K396" s="17" t="e">
        <f t="shared" si="50"/>
        <v>#VALUE!</v>
      </c>
      <c r="L396" s="15"/>
      <c r="M396" s="18" t="e">
        <f t="shared" si="51"/>
        <v>#VALUE!</v>
      </c>
      <c r="N396" s="15" t="s">
        <v>3297</v>
      </c>
      <c r="O396" s="15"/>
      <c r="P396" s="15"/>
      <c r="Q396" s="24">
        <v>43328</v>
      </c>
      <c r="R396" s="15" t="s">
        <v>375</v>
      </c>
      <c r="S396" s="19" t="s">
        <v>144</v>
      </c>
      <c r="T396" s="15" t="s">
        <v>312</v>
      </c>
      <c r="U396" s="17" t="s">
        <v>312</v>
      </c>
      <c r="V396" s="15" t="s">
        <v>3298</v>
      </c>
      <c r="W396" s="15">
        <v>1</v>
      </c>
      <c r="X396" s="15" t="s">
        <v>191</v>
      </c>
      <c r="Y396" s="15" t="s">
        <v>3299</v>
      </c>
      <c r="Z396" s="25" t="s">
        <v>147</v>
      </c>
      <c r="AB396" s="20" t="s">
        <v>286</v>
      </c>
      <c r="AC396" s="21" t="s">
        <v>3300</v>
      </c>
      <c r="AD396" s="15" t="s">
        <v>110</v>
      </c>
      <c r="AE396" s="15" t="s">
        <v>3301</v>
      </c>
      <c r="AF396" s="27" t="s">
        <v>3302</v>
      </c>
      <c r="AG396" s="22">
        <f t="shared" si="38"/>
        <v>0.83870967741935487</v>
      </c>
      <c r="AH396" s="15" t="str">
        <f t="shared" si="60"/>
        <v/>
      </c>
      <c r="AI396" s="22" t="str">
        <f>VLOOKUP(A396,'[1]Deals (investment)'!$B$2:$Z$1497,1,FALSE)</f>
        <v>Allpro Technologies</v>
      </c>
      <c r="AJ396" s="22">
        <f>VLOOKUP(A396,'[1]Deals (investment)'!$B$2:$Z$870,15,FALSE)</f>
        <v>1</v>
      </c>
      <c r="AK396" s="17" t="e">
        <f>VLOOKUP(A396,'[1]Deals (Exits)'!B:B,1,FALSE)</f>
        <v>#N/A</v>
      </c>
      <c r="AL396" s="23">
        <f>VLOOKUP(G396,[1]Lookups!$V$3:$Y$197,4,FALSE)</f>
        <v>0</v>
      </c>
      <c r="AM396" s="17" t="str">
        <f>VLOOKUP(X396,[1]Lookups!$B$3:$C$200,2,FALSE)</f>
        <v>Education</v>
      </c>
      <c r="AN396" s="17" t="str">
        <f>VLOOKUP(R396,[1]Lookups!$H$3:$I$69,2,FALSE)</f>
        <v>2. Seed</v>
      </c>
      <c r="AO396" s="17" t="e">
        <f>VLOOKUP(T396,[1]Lookups!$H$3:$I$69,2,FALSE)</f>
        <v>#N/A</v>
      </c>
      <c r="AP396" s="17" t="str">
        <f>VLOOKUP(AN396,[1]Lookups!$N$3:$O$11,2,FALSE)</f>
        <v>Early</v>
      </c>
      <c r="AQ396" s="18" t="e">
        <f>COUNTIFS('[1]Deals (investment)'!$B:$B,$A396)</f>
        <v>#VALUE!</v>
      </c>
      <c r="AR396" s="18" t="e">
        <f>COUNTIFS('[1]Deals (investment)'!$B:$B,$A396,'[1]Deals (investment)'!$T:$T,$AW$1)+COUNTIFS('[1]Deals (investment)'!$B:$B,$A396,'[1]Deals (investment)'!$T:$T,$AX$1)+COUNTIFS('[1]Deals (investment)'!$B:$B,$A396,'[1]Deals (investment)'!$T:$T,$AY$1)</f>
        <v>#VALUE!</v>
      </c>
      <c r="AS396" s="17" t="e">
        <f>SUMIFS('[1]Deals (investment)'!$C:$C,'[1]Deals (investment)'!$B:$B,$A396)</f>
        <v>#VALUE!</v>
      </c>
      <c r="AT396" s="17" t="e">
        <f t="shared" si="52"/>
        <v>#VALUE!</v>
      </c>
      <c r="AU396" s="18" t="e">
        <f>COUNTIF('[1]Deals (Exits)'!$B:$B,A396)</f>
        <v>#VALUE!</v>
      </c>
      <c r="AV396" s="17" t="e">
        <f>SUMIFS('[1]Deals (investment)'!$C:$C,'[1]Deals (investment)'!$B:$B,$A396,'[1]Deals (investment)'!$T:$T,AV$1)</f>
        <v>#VALUE!</v>
      </c>
      <c r="AW396" s="17" t="e">
        <f>SUMIFS('[1]Deals (investment)'!$C:$C,'[1]Deals (investment)'!$B:$B,$A396,'[1]Deals (investment)'!$T:$T,AW$1)</f>
        <v>#VALUE!</v>
      </c>
      <c r="AX396" s="17" t="e">
        <f>SUMIFS('[1]Deals (investment)'!$C:$C,'[1]Deals (investment)'!$B:$B,$A396,'[1]Deals (investment)'!$T:$T,AX$1)</f>
        <v>#VALUE!</v>
      </c>
      <c r="AY396" s="17" t="e">
        <f>SUMIFS('[1]Deals (investment)'!$C:$C,'[1]Deals (investment)'!$B:$B,$A396,'[1]Deals (investment)'!$T:$T,AY$1)</f>
        <v>#VALUE!</v>
      </c>
      <c r="AZ396" s="17" t="e">
        <f>SUMIFS('[1]Deals (investment)'!$C:$C,'[1]Deals (investment)'!$B:$B,$A396,'[1]Deals (investment)'!$T:$T,AZ$1)</f>
        <v>#VALUE!</v>
      </c>
      <c r="BA396" s="17" t="e">
        <f>SUMIFS('[1]Deals (investment)'!$C:$C,'[1]Deals (investment)'!$B:$B,$A396,'[1]Deals (investment)'!$T:$T,BA$1)</f>
        <v>#VALUE!</v>
      </c>
      <c r="BB396" s="17" t="e">
        <f>SUMIFS('[1]Deals (investment)'!$C:$C,'[1]Deals (investment)'!$B:$B,$A396,'[1]Deals (investment)'!$T:$T,BB$1)</f>
        <v>#VALUE!</v>
      </c>
      <c r="BC396" s="17" t="e">
        <f>SUMIFS('[1]Deals (Exits)'!$C:$C,'[1]Deals (Exits)'!$B:$B,$A396)</f>
        <v>#VALUE!</v>
      </c>
      <c r="BD396" s="17" t="e">
        <f>SUMIFS('[1]Deals (investment)'!$C:$C,'[1]Deals (investment)'!$B:$B,$A396,'[1]Deals (investment)'!$V:$V,BD$1)</f>
        <v>#VALUE!</v>
      </c>
      <c r="BE396" s="17" t="e">
        <f>SUMIFS('[1]Deals (investment)'!$C:$C,'[1]Deals (investment)'!$B:$B,$A396,'[1]Deals (investment)'!$V:$V,BE$1)</f>
        <v>#VALUE!</v>
      </c>
      <c r="BF396" s="17" t="e">
        <f>SUMIFS('[1]Deals (investment)'!$C:$C,'[1]Deals (investment)'!$B:$B,$A396,'[1]Deals (investment)'!$V:$V,BF$1)</f>
        <v>#VALUE!</v>
      </c>
      <c r="BG396" s="17" t="e">
        <f>SUMIFS('[1]Deals (investment)'!$C:$C,'[1]Deals (investment)'!$B:$B,$A396,'[1]Deals (investment)'!$V:$V,BG$1)</f>
        <v>#VALUE!</v>
      </c>
      <c r="BH396" s="17" t="e">
        <f>SUMIFS('[1]Deals (investment)'!$C:$C,'[1]Deals (investment)'!$B:$B,$A396,'[1]Deals (investment)'!$V:$V,BH$1)</f>
        <v>#VALUE!</v>
      </c>
      <c r="BI396" s="17" t="e">
        <f>SUMIFS('[1]Deals (investment)'!$C:$C,'[1]Deals (investment)'!$B:$B,$A396,'[1]Deals (investment)'!$V:$V,BI$1)</f>
        <v>#VALUE!</v>
      </c>
      <c r="BJ396" s="17" t="e">
        <f>SUMIFS('[1]Deals (investment)'!$C:$C,'[1]Deals (investment)'!$B:$B,$A396,'[1]Deals (investment)'!$V:$V,BJ$1)</f>
        <v>#VALUE!</v>
      </c>
      <c r="BK396" s="17" t="e">
        <f>SUMIFS('[1]Deals (investment)'!$C:$C,'[1]Deals (investment)'!$B:$B,$A396,'[1]Deals (investment)'!$V:$V,BK$1)</f>
        <v>#VALUE!</v>
      </c>
      <c r="BL396" s="17" t="e">
        <f>SUMIFS('[1]Deals (investment)'!$C:$C,'[1]Deals (investment)'!$B:$B,$A396,'[1]Deals (investment)'!$V:$V,BL$1)</f>
        <v>#VALUE!</v>
      </c>
      <c r="BM396" s="17" t="e">
        <f>SUMIFS('[1]Deals (investment)'!$C:$C,'[1]Deals (investment)'!$B:$B,$A396,'[1]Deals (investment)'!$V:$V,BM$1)</f>
        <v>#VALUE!</v>
      </c>
      <c r="BN396" s="15"/>
      <c r="BO396" s="15"/>
      <c r="BP396" s="22"/>
      <c r="BQ396" s="15"/>
      <c r="BR396" s="15"/>
      <c r="BS396" s="15"/>
      <c r="BT396" s="15"/>
      <c r="BU396" s="15"/>
      <c r="BV396" s="15"/>
      <c r="BW396" s="15"/>
      <c r="BX396" s="15"/>
      <c r="BY396" s="15"/>
      <c r="BZ396" s="15"/>
      <c r="CA396" s="15"/>
      <c r="CB396" s="15"/>
      <c r="CC396" s="15"/>
      <c r="CD396" s="15"/>
      <c r="CE396" s="15"/>
      <c r="CF396" s="15"/>
      <c r="CG396" s="15"/>
      <c r="CH396" s="15"/>
      <c r="CI396" s="15"/>
      <c r="CJ396" s="15"/>
    </row>
    <row r="397" spans="1:117" ht="12.75">
      <c r="A397" s="15" t="s">
        <v>3303</v>
      </c>
      <c r="B397" s="15" t="s">
        <v>3304</v>
      </c>
      <c r="C397" s="15" t="s">
        <v>58</v>
      </c>
      <c r="D397" s="16">
        <v>2018</v>
      </c>
      <c r="E397" s="15" t="s">
        <v>59</v>
      </c>
      <c r="F397" s="15"/>
      <c r="G397" s="15" t="s">
        <v>61</v>
      </c>
      <c r="H397" s="15" t="s">
        <v>61</v>
      </c>
      <c r="I397" s="15" t="s">
        <v>61</v>
      </c>
      <c r="J397" s="15"/>
      <c r="K397" s="17" t="e">
        <f t="shared" si="50"/>
        <v>#VALUE!</v>
      </c>
      <c r="L397" s="15"/>
      <c r="M397" s="18" t="e">
        <f t="shared" si="51"/>
        <v>#VALUE!</v>
      </c>
      <c r="N397" s="15" t="s">
        <v>3305</v>
      </c>
      <c r="O397" s="15"/>
      <c r="P397" s="15"/>
      <c r="Q397" s="24">
        <v>43431</v>
      </c>
      <c r="R397" s="15" t="s">
        <v>375</v>
      </c>
      <c r="S397" s="19">
        <v>15000</v>
      </c>
      <c r="T397" s="15" t="s">
        <v>375</v>
      </c>
      <c r="U397" s="19">
        <v>15000</v>
      </c>
      <c r="V397" s="15"/>
      <c r="W397" s="15"/>
      <c r="X397" s="15" t="s">
        <v>79</v>
      </c>
      <c r="Y397" s="15" t="s">
        <v>3306</v>
      </c>
      <c r="Z397" s="25" t="s">
        <v>109</v>
      </c>
      <c r="AB397" s="32">
        <v>43506</v>
      </c>
      <c r="AC397" s="15" t="s">
        <v>110</v>
      </c>
      <c r="AD397" s="15" t="s">
        <v>110</v>
      </c>
      <c r="AE397" s="15" t="s">
        <v>110</v>
      </c>
      <c r="AF397" s="15" t="s">
        <v>110</v>
      </c>
      <c r="AG397" s="22">
        <f t="shared" si="38"/>
        <v>0.74193548387096775</v>
      </c>
      <c r="AH397" s="15" t="str">
        <f t="shared" si="60"/>
        <v/>
      </c>
      <c r="AI397" s="22" t="str">
        <f>VLOOKUP(A397,'[1]Deals (investment)'!$B$2:$Z$1497,1,FALSE)</f>
        <v>LawyerApp</v>
      </c>
      <c r="AJ397" s="22">
        <f>VLOOKUP(A397,'[1]Deals (investment)'!$B$2:$Z$870,15,FALSE)</f>
        <v>1</v>
      </c>
      <c r="AK397" s="17" t="e">
        <f>VLOOKUP(A397,'[1]Deals (Exits)'!B:B,1,FALSE)</f>
        <v>#N/A</v>
      </c>
      <c r="AL397" s="23">
        <f>VLOOKUP(G397,[1]Lookups!$V$3:$Y$197,4,FALSE)</f>
        <v>0</v>
      </c>
      <c r="AM397" s="17" t="str">
        <f>VLOOKUP(X397,[1]Lookups!$B$3:$C$200,2,FALSE)</f>
        <v>Other Technologies &amp; Information Technology</v>
      </c>
      <c r="AN397" s="17" t="str">
        <f>VLOOKUP(R397,[1]Lookups!$H$3:$I$69,2,FALSE)</f>
        <v>2. Seed</v>
      </c>
      <c r="AO397" s="17" t="str">
        <f>VLOOKUP(T397,[1]Lookups!$H$3:$I$69,2,FALSE)</f>
        <v>2. Seed</v>
      </c>
      <c r="AP397" s="17" t="str">
        <f>VLOOKUP(AN397,[1]Lookups!$N$3:$O$11,2,FALSE)</f>
        <v>Early</v>
      </c>
      <c r="AQ397" s="18" t="e">
        <f>COUNTIFS('[1]Deals (investment)'!$B:$B,$A397)</f>
        <v>#VALUE!</v>
      </c>
      <c r="AR397" s="18" t="e">
        <f>COUNTIFS('[1]Deals (investment)'!$B:$B,$A397,'[1]Deals (investment)'!$T:$T,$AW$1)+COUNTIFS('[1]Deals (investment)'!$B:$B,$A397,'[1]Deals (investment)'!$T:$T,$AX$1)+COUNTIFS('[1]Deals (investment)'!$B:$B,$A397,'[1]Deals (investment)'!$T:$T,$AY$1)</f>
        <v>#VALUE!</v>
      </c>
      <c r="AS397" s="17" t="e">
        <f>SUMIFS('[1]Deals (investment)'!$C:$C,'[1]Deals (investment)'!$B:$B,$A397)</f>
        <v>#VALUE!</v>
      </c>
      <c r="AT397" s="17" t="e">
        <f t="shared" si="52"/>
        <v>#VALUE!</v>
      </c>
      <c r="AU397" s="18" t="e">
        <f>COUNTIF('[1]Deals (Exits)'!$B:$B,A397)</f>
        <v>#VALUE!</v>
      </c>
      <c r="AV397" s="17" t="e">
        <f>SUMIFS('[1]Deals (investment)'!$C:$C,'[1]Deals (investment)'!$B:$B,$A397,'[1]Deals (investment)'!$T:$T,AV$1)</f>
        <v>#VALUE!</v>
      </c>
      <c r="AW397" s="17" t="e">
        <f>SUMIFS('[1]Deals (investment)'!$C:$C,'[1]Deals (investment)'!$B:$B,$A397,'[1]Deals (investment)'!$T:$T,AW$1)</f>
        <v>#VALUE!</v>
      </c>
      <c r="AX397" s="17" t="e">
        <f>SUMIFS('[1]Deals (investment)'!$C:$C,'[1]Deals (investment)'!$B:$B,$A397,'[1]Deals (investment)'!$T:$T,AX$1)</f>
        <v>#VALUE!</v>
      </c>
      <c r="AY397" s="17" t="e">
        <f>SUMIFS('[1]Deals (investment)'!$C:$C,'[1]Deals (investment)'!$B:$B,$A397,'[1]Deals (investment)'!$T:$T,AY$1)</f>
        <v>#VALUE!</v>
      </c>
      <c r="AZ397" s="17" t="e">
        <f>SUMIFS('[1]Deals (investment)'!$C:$C,'[1]Deals (investment)'!$B:$B,$A397,'[1]Deals (investment)'!$T:$T,AZ$1)</f>
        <v>#VALUE!</v>
      </c>
      <c r="BA397" s="17" t="e">
        <f>SUMIFS('[1]Deals (investment)'!$C:$C,'[1]Deals (investment)'!$B:$B,$A397,'[1]Deals (investment)'!$T:$T,BA$1)</f>
        <v>#VALUE!</v>
      </c>
      <c r="BB397" s="17" t="e">
        <f>SUMIFS('[1]Deals (investment)'!$C:$C,'[1]Deals (investment)'!$B:$B,$A397,'[1]Deals (investment)'!$T:$T,BB$1)</f>
        <v>#VALUE!</v>
      </c>
      <c r="BC397" s="17" t="e">
        <f>SUMIFS('[1]Deals (Exits)'!$C:$C,'[1]Deals (Exits)'!$B:$B,$A397)</f>
        <v>#VALUE!</v>
      </c>
      <c r="BD397" s="17" t="e">
        <f>SUMIFS('[1]Deals (investment)'!$C:$C,'[1]Deals (investment)'!$B:$B,$A397,'[1]Deals (investment)'!$V:$V,BD$1)</f>
        <v>#VALUE!</v>
      </c>
      <c r="BE397" s="17" t="e">
        <f>SUMIFS('[1]Deals (investment)'!$C:$C,'[1]Deals (investment)'!$B:$B,$A397,'[1]Deals (investment)'!$V:$V,BE$1)</f>
        <v>#VALUE!</v>
      </c>
      <c r="BF397" s="17" t="e">
        <f>SUMIFS('[1]Deals (investment)'!$C:$C,'[1]Deals (investment)'!$B:$B,$A397,'[1]Deals (investment)'!$V:$V,BF$1)</f>
        <v>#VALUE!</v>
      </c>
      <c r="BG397" s="17" t="e">
        <f>SUMIFS('[1]Deals (investment)'!$C:$C,'[1]Deals (investment)'!$B:$B,$A397,'[1]Deals (investment)'!$V:$V,BG$1)</f>
        <v>#VALUE!</v>
      </c>
      <c r="BH397" s="17" t="e">
        <f>SUMIFS('[1]Deals (investment)'!$C:$C,'[1]Deals (investment)'!$B:$B,$A397,'[1]Deals (investment)'!$V:$V,BH$1)</f>
        <v>#VALUE!</v>
      </c>
      <c r="BI397" s="17" t="e">
        <f>SUMIFS('[1]Deals (investment)'!$C:$C,'[1]Deals (investment)'!$B:$B,$A397,'[1]Deals (investment)'!$V:$V,BI$1)</f>
        <v>#VALUE!</v>
      </c>
      <c r="BJ397" s="17" t="e">
        <f>SUMIFS('[1]Deals (investment)'!$C:$C,'[1]Deals (investment)'!$B:$B,$A397,'[1]Deals (investment)'!$V:$V,BJ$1)</f>
        <v>#VALUE!</v>
      </c>
      <c r="BK397" s="17" t="e">
        <f>SUMIFS('[1]Deals (investment)'!$C:$C,'[1]Deals (investment)'!$B:$B,$A397,'[1]Deals (investment)'!$V:$V,BK$1)</f>
        <v>#VALUE!</v>
      </c>
      <c r="BL397" s="17" t="e">
        <f>SUMIFS('[1]Deals (investment)'!$C:$C,'[1]Deals (investment)'!$B:$B,$A397,'[1]Deals (investment)'!$V:$V,BL$1)</f>
        <v>#VALUE!</v>
      </c>
      <c r="BM397" s="17" t="e">
        <f>SUMIFS('[1]Deals (investment)'!$C:$C,'[1]Deals (investment)'!$B:$B,$A397,'[1]Deals (investment)'!$V:$V,BM$1)</f>
        <v>#VALUE!</v>
      </c>
      <c r="BN397" s="15"/>
      <c r="BO397" s="15"/>
      <c r="BP397" s="22"/>
      <c r="BQ397" s="15"/>
      <c r="BR397" s="15"/>
      <c r="BS397" s="15"/>
      <c r="BT397" s="15"/>
      <c r="BU397" s="15"/>
      <c r="BV397" s="15"/>
      <c r="BW397" s="15"/>
      <c r="BX397" s="15"/>
      <c r="BY397" s="15"/>
      <c r="BZ397" s="15"/>
      <c r="CA397" s="15"/>
      <c r="CB397" s="15"/>
      <c r="CC397" s="15"/>
      <c r="CD397" s="15" t="str">
        <f t="shared" ref="CD397:CD410" si="62">CONCATENATE(A397,B397,C397)</f>
        <v>LawyerappLawyerApp; an online community for legal practicesActive</v>
      </c>
      <c r="CE397" s="15"/>
      <c r="CF397" s="15"/>
      <c r="CG397" s="15"/>
      <c r="CH397" s="15"/>
      <c r="CI397" s="15"/>
      <c r="CJ397" s="15"/>
    </row>
    <row r="398" spans="1:117" ht="12.75">
      <c r="A398" s="15" t="s">
        <v>3307</v>
      </c>
      <c r="B398" s="15" t="s">
        <v>3308</v>
      </c>
      <c r="C398" s="15" t="s">
        <v>58</v>
      </c>
      <c r="D398" s="16">
        <v>2016</v>
      </c>
      <c r="E398" s="15" t="s">
        <v>59</v>
      </c>
      <c r="F398" s="15"/>
      <c r="G398" s="15" t="s">
        <v>61</v>
      </c>
      <c r="H398" s="15" t="s">
        <v>61</v>
      </c>
      <c r="I398" s="15" t="s">
        <v>61</v>
      </c>
      <c r="J398" s="15"/>
      <c r="K398" s="17" t="e">
        <f t="shared" si="50"/>
        <v>#VALUE!</v>
      </c>
      <c r="L398" s="15"/>
      <c r="M398" s="18" t="e">
        <f t="shared" si="51"/>
        <v>#VALUE!</v>
      </c>
      <c r="N398" s="15" t="s">
        <v>3309</v>
      </c>
      <c r="O398" s="15"/>
      <c r="P398" s="15"/>
      <c r="Q398" s="15"/>
      <c r="R398" s="15" t="s">
        <v>375</v>
      </c>
      <c r="S398" s="19">
        <v>15000</v>
      </c>
      <c r="T398" s="15" t="s">
        <v>375</v>
      </c>
      <c r="U398" s="17">
        <v>15000</v>
      </c>
      <c r="V398" s="15" t="s">
        <v>3310</v>
      </c>
      <c r="W398" s="15">
        <v>0</v>
      </c>
      <c r="X398" s="15" t="s">
        <v>158</v>
      </c>
      <c r="Y398" s="15" t="s">
        <v>3311</v>
      </c>
      <c r="AB398" s="20" t="s">
        <v>286</v>
      </c>
      <c r="AC398" s="21" t="s">
        <v>3312</v>
      </c>
      <c r="AD398" s="21" t="s">
        <v>3313</v>
      </c>
      <c r="AE398" s="21" t="s">
        <v>3314</v>
      </c>
      <c r="AF398" s="21" t="s">
        <v>3315</v>
      </c>
      <c r="AG398" s="22">
        <f t="shared" si="38"/>
        <v>0.74193548387096775</v>
      </c>
      <c r="AH398" s="15" t="str">
        <f t="shared" si="60"/>
        <v/>
      </c>
      <c r="AI398" s="22" t="str">
        <f>VLOOKUP(A398,'[1]Deals (investment)'!$B$2:$Z$1497,1,FALSE)</f>
        <v>Riby Finance</v>
      </c>
      <c r="AJ398" s="22">
        <f>VLOOKUP(A398,'[1]Deals (investment)'!$B$2:$Z$870,15,FALSE)</f>
        <v>1</v>
      </c>
      <c r="AK398" s="17" t="e">
        <f>VLOOKUP(A398,'[1]Deals (Exits)'!B:B,1,FALSE)</f>
        <v>#N/A</v>
      </c>
      <c r="AL398" s="23">
        <f>VLOOKUP(G398,[1]Lookups!$V$3:$Y$197,4,FALSE)</f>
        <v>0</v>
      </c>
      <c r="AM398" s="17" t="str">
        <f>VLOOKUP(X398,[1]Lookups!$B$3:$C$200,2,FALSE)</f>
        <v>Financial Services</v>
      </c>
      <c r="AN398" s="17" t="str">
        <f>VLOOKUP(R398,[1]Lookups!$H$3:$I$69,2,FALSE)</f>
        <v>2. Seed</v>
      </c>
      <c r="AO398" s="17" t="str">
        <f>VLOOKUP(T398,[1]Lookups!$H$3:$I$69,2,FALSE)</f>
        <v>2. Seed</v>
      </c>
      <c r="AP398" s="17" t="str">
        <f>VLOOKUP(AN398,[1]Lookups!$N$3:$O$11,2,FALSE)</f>
        <v>Early</v>
      </c>
      <c r="AQ398" s="18" t="e">
        <f>COUNTIFS('[1]Deals (investment)'!$B:$B,$A398)</f>
        <v>#VALUE!</v>
      </c>
      <c r="AR398" s="18" t="e">
        <f>COUNTIFS('[1]Deals (investment)'!$B:$B,$A398,'[1]Deals (investment)'!$T:$T,$AW$1)+COUNTIFS('[1]Deals (investment)'!$B:$B,$A398,'[1]Deals (investment)'!$T:$T,$AX$1)+COUNTIFS('[1]Deals (investment)'!$B:$B,$A398,'[1]Deals (investment)'!$T:$T,$AY$1)</f>
        <v>#VALUE!</v>
      </c>
      <c r="AS398" s="17" t="e">
        <f>SUMIFS('[1]Deals (investment)'!$C:$C,'[1]Deals (investment)'!$B:$B,$A398)</f>
        <v>#VALUE!</v>
      </c>
      <c r="AT398" s="17" t="e">
        <f t="shared" si="52"/>
        <v>#VALUE!</v>
      </c>
      <c r="AU398" s="18" t="e">
        <f>COUNTIF('[1]Deals (Exits)'!$B:$B,A398)</f>
        <v>#VALUE!</v>
      </c>
      <c r="AV398" s="17" t="e">
        <f>SUMIFS('[1]Deals (investment)'!$C:$C,'[1]Deals (investment)'!$B:$B,$A398,'[1]Deals (investment)'!$T:$T,AV$1)</f>
        <v>#VALUE!</v>
      </c>
      <c r="AW398" s="17" t="e">
        <f>SUMIFS('[1]Deals (investment)'!$C:$C,'[1]Deals (investment)'!$B:$B,$A398,'[1]Deals (investment)'!$T:$T,AW$1)</f>
        <v>#VALUE!</v>
      </c>
      <c r="AX398" s="17" t="e">
        <f>SUMIFS('[1]Deals (investment)'!$C:$C,'[1]Deals (investment)'!$B:$B,$A398,'[1]Deals (investment)'!$T:$T,AX$1)</f>
        <v>#VALUE!</v>
      </c>
      <c r="AY398" s="17" t="e">
        <f>SUMIFS('[1]Deals (investment)'!$C:$C,'[1]Deals (investment)'!$B:$B,$A398,'[1]Deals (investment)'!$T:$T,AY$1)</f>
        <v>#VALUE!</v>
      </c>
      <c r="AZ398" s="17" t="e">
        <f>SUMIFS('[1]Deals (investment)'!$C:$C,'[1]Deals (investment)'!$B:$B,$A398,'[1]Deals (investment)'!$T:$T,AZ$1)</f>
        <v>#VALUE!</v>
      </c>
      <c r="BA398" s="17" t="e">
        <f>SUMIFS('[1]Deals (investment)'!$C:$C,'[1]Deals (investment)'!$B:$B,$A398,'[1]Deals (investment)'!$T:$T,BA$1)</f>
        <v>#VALUE!</v>
      </c>
      <c r="BB398" s="17" t="e">
        <f>SUMIFS('[1]Deals (investment)'!$C:$C,'[1]Deals (investment)'!$B:$B,$A398,'[1]Deals (investment)'!$T:$T,BB$1)</f>
        <v>#VALUE!</v>
      </c>
      <c r="BC398" s="17" t="e">
        <f>SUMIFS('[1]Deals (Exits)'!$C:$C,'[1]Deals (Exits)'!$B:$B,$A398)</f>
        <v>#VALUE!</v>
      </c>
      <c r="BD398" s="17" t="e">
        <f>SUMIFS('[1]Deals (investment)'!$C:$C,'[1]Deals (investment)'!$B:$B,$A398,'[1]Deals (investment)'!$V:$V,BD$1)</f>
        <v>#VALUE!</v>
      </c>
      <c r="BE398" s="17" t="e">
        <f>SUMIFS('[1]Deals (investment)'!$C:$C,'[1]Deals (investment)'!$B:$B,$A398,'[1]Deals (investment)'!$V:$V,BE$1)</f>
        <v>#VALUE!</v>
      </c>
      <c r="BF398" s="17" t="e">
        <f>SUMIFS('[1]Deals (investment)'!$C:$C,'[1]Deals (investment)'!$B:$B,$A398,'[1]Deals (investment)'!$V:$V,BF$1)</f>
        <v>#VALUE!</v>
      </c>
      <c r="BG398" s="17" t="e">
        <f>SUMIFS('[1]Deals (investment)'!$C:$C,'[1]Deals (investment)'!$B:$B,$A398,'[1]Deals (investment)'!$V:$V,BG$1)</f>
        <v>#VALUE!</v>
      </c>
      <c r="BH398" s="17" t="e">
        <f>SUMIFS('[1]Deals (investment)'!$C:$C,'[1]Deals (investment)'!$B:$B,$A398,'[1]Deals (investment)'!$V:$V,BH$1)</f>
        <v>#VALUE!</v>
      </c>
      <c r="BI398" s="17" t="e">
        <f>SUMIFS('[1]Deals (investment)'!$C:$C,'[1]Deals (investment)'!$B:$B,$A398,'[1]Deals (investment)'!$V:$V,BI$1)</f>
        <v>#VALUE!</v>
      </c>
      <c r="BJ398" s="17" t="e">
        <f>SUMIFS('[1]Deals (investment)'!$C:$C,'[1]Deals (investment)'!$B:$B,$A398,'[1]Deals (investment)'!$V:$V,BJ$1)</f>
        <v>#VALUE!</v>
      </c>
      <c r="BK398" s="17" t="e">
        <f>SUMIFS('[1]Deals (investment)'!$C:$C,'[1]Deals (investment)'!$B:$B,$A398,'[1]Deals (investment)'!$V:$V,BK$1)</f>
        <v>#VALUE!</v>
      </c>
      <c r="BL398" s="17" t="e">
        <f>SUMIFS('[1]Deals (investment)'!$C:$C,'[1]Deals (investment)'!$B:$B,$A398,'[1]Deals (investment)'!$V:$V,BL$1)</f>
        <v>#VALUE!</v>
      </c>
      <c r="BM398" s="17" t="e">
        <f>SUMIFS('[1]Deals (investment)'!$C:$C,'[1]Deals (investment)'!$B:$B,$A398,'[1]Deals (investment)'!$V:$V,BM$1)</f>
        <v>#VALUE!</v>
      </c>
      <c r="BN398" s="15"/>
      <c r="BO398" s="15"/>
      <c r="BP398" s="22"/>
      <c r="BQ398" s="15"/>
      <c r="BR398" s="15"/>
      <c r="BS398" s="15"/>
      <c r="BT398" s="15"/>
      <c r="BU398" s="15"/>
      <c r="BV398" s="15"/>
      <c r="BW398" s="15"/>
      <c r="BX398" s="15"/>
      <c r="BY398" s="15"/>
      <c r="BZ398" s="15"/>
      <c r="CA398" s="15"/>
      <c r="CB398" s="15"/>
      <c r="CC398" s="15"/>
      <c r="CD398" s="15" t="str">
        <f t="shared" si="62"/>
        <v>Riby FinanceRiby is a Finance Technology Company that provides a simple and smart finance management platform for groups and their members. Our solution automates the financial and business activities of cooperative.Active</v>
      </c>
      <c r="CE398" s="15"/>
      <c r="CF398" s="15"/>
      <c r="CG398" s="15"/>
      <c r="CH398" s="15"/>
      <c r="CI398" s="15"/>
      <c r="CJ398" s="15"/>
      <c r="DM398">
        <v>171</v>
      </c>
    </row>
    <row r="399" spans="1:117" ht="12.75">
      <c r="A399" s="15" t="s">
        <v>3316</v>
      </c>
      <c r="B399" s="15" t="s">
        <v>3317</v>
      </c>
      <c r="C399" s="15" t="s">
        <v>58</v>
      </c>
      <c r="D399" s="16">
        <v>2018</v>
      </c>
      <c r="E399" s="15" t="s">
        <v>3198</v>
      </c>
      <c r="F399" s="15" t="s">
        <v>110</v>
      </c>
      <c r="G399" s="15" t="s">
        <v>61</v>
      </c>
      <c r="H399" s="15" t="s">
        <v>61</v>
      </c>
      <c r="I399" s="15" t="s">
        <v>61</v>
      </c>
      <c r="J399" s="15" t="s">
        <v>61</v>
      </c>
      <c r="K399" s="17" t="e">
        <f t="shared" si="50"/>
        <v>#VALUE!</v>
      </c>
      <c r="L399" s="15"/>
      <c r="M399" s="18" t="e">
        <f t="shared" si="51"/>
        <v>#VALUE!</v>
      </c>
      <c r="N399" s="15" t="s">
        <v>3318</v>
      </c>
      <c r="O399" s="15"/>
      <c r="P399" s="15"/>
      <c r="Q399" s="24">
        <v>43367</v>
      </c>
      <c r="R399" s="15" t="s">
        <v>1490</v>
      </c>
      <c r="S399" s="19">
        <v>15000</v>
      </c>
      <c r="T399" s="15" t="s">
        <v>1490</v>
      </c>
      <c r="U399" s="17">
        <v>15000</v>
      </c>
      <c r="V399" s="45" t="s">
        <v>3319</v>
      </c>
      <c r="W399" s="15">
        <v>0</v>
      </c>
      <c r="X399" s="15" t="s">
        <v>158</v>
      </c>
      <c r="Y399" s="15" t="s">
        <v>3320</v>
      </c>
      <c r="Z399" s="25" t="s">
        <v>81</v>
      </c>
      <c r="AA399" s="25" t="s">
        <v>3321</v>
      </c>
      <c r="AB399" s="32">
        <v>43506</v>
      </c>
      <c r="AC399" s="27" t="s">
        <v>3322</v>
      </c>
      <c r="AD399" s="15" t="s">
        <v>110</v>
      </c>
      <c r="AE399" s="46" t="s">
        <v>3323</v>
      </c>
      <c r="AF399" s="21" t="s">
        <v>3324</v>
      </c>
      <c r="AG399" s="22">
        <f t="shared" si="38"/>
        <v>0.90322580645161288</v>
      </c>
      <c r="AH399" s="15" t="e">
        <f t="shared" si="60"/>
        <v>#VALUE!</v>
      </c>
      <c r="AI399" s="22" t="str">
        <f>VLOOKUP(A399,'[1]Deals (investment)'!$B$2:$Z$1497,1,FALSE)</f>
        <v>RedRaven</v>
      </c>
      <c r="AJ399" s="22">
        <f>VLOOKUP(A399,'[1]Deals (investment)'!$B$2:$Z$870,15,FALSE)</f>
        <v>1</v>
      </c>
      <c r="AK399" s="17" t="e">
        <f>VLOOKUP(A399,'[1]Deals (Exits)'!B:B,1,FALSE)</f>
        <v>#N/A</v>
      </c>
      <c r="AL399" s="23">
        <f>VLOOKUP(G399,[1]Lookups!$V$3:$Y$197,4,FALSE)</f>
        <v>0</v>
      </c>
      <c r="AM399" s="17" t="str">
        <f>VLOOKUP(X399,[1]Lookups!$B$3:$C$200,2,FALSE)</f>
        <v>Financial Services</v>
      </c>
      <c r="AN399" s="17" t="str">
        <f>VLOOKUP(R399,[1]Lookups!$H$3:$I$69,2,FALSE)</f>
        <v>2. Seed</v>
      </c>
      <c r="AO399" s="17" t="str">
        <f>VLOOKUP(T399,[1]Lookups!$H$3:$I$69,2,FALSE)</f>
        <v>2. Seed</v>
      </c>
      <c r="AP399" s="17" t="str">
        <f>VLOOKUP(AN399,[1]Lookups!$N$3:$O$11,2,FALSE)</f>
        <v>Early</v>
      </c>
      <c r="AQ399" s="18" t="e">
        <f>COUNTIFS('[1]Deals (investment)'!$B:$B,$A399)</f>
        <v>#VALUE!</v>
      </c>
      <c r="AR399" s="18" t="e">
        <f>COUNTIFS('[1]Deals (investment)'!$B:$B,$A399,'[1]Deals (investment)'!$T:$T,$AW$1)+COUNTIFS('[1]Deals (investment)'!$B:$B,$A399,'[1]Deals (investment)'!$T:$T,$AX$1)+COUNTIFS('[1]Deals (investment)'!$B:$B,$A399,'[1]Deals (investment)'!$T:$T,$AY$1)</f>
        <v>#VALUE!</v>
      </c>
      <c r="AS399" s="17" t="e">
        <f>SUMIFS('[1]Deals (investment)'!$C:$C,'[1]Deals (investment)'!$B:$B,$A399)</f>
        <v>#VALUE!</v>
      </c>
      <c r="AT399" s="17" t="e">
        <f t="shared" si="52"/>
        <v>#VALUE!</v>
      </c>
      <c r="AU399" s="18" t="e">
        <f>COUNTIF('[1]Deals (Exits)'!$B:$B,A399)</f>
        <v>#VALUE!</v>
      </c>
      <c r="AV399" s="17" t="e">
        <f>SUMIFS('[1]Deals (investment)'!$C:$C,'[1]Deals (investment)'!$B:$B,$A399,'[1]Deals (investment)'!$T:$T,AV$1)</f>
        <v>#VALUE!</v>
      </c>
      <c r="AW399" s="17" t="e">
        <f>SUMIFS('[1]Deals (investment)'!$C:$C,'[1]Deals (investment)'!$B:$B,$A399,'[1]Deals (investment)'!$T:$T,AW$1)</f>
        <v>#VALUE!</v>
      </c>
      <c r="AX399" s="17" t="e">
        <f>SUMIFS('[1]Deals (investment)'!$C:$C,'[1]Deals (investment)'!$B:$B,$A399,'[1]Deals (investment)'!$T:$T,AX$1)</f>
        <v>#VALUE!</v>
      </c>
      <c r="AY399" s="17" t="e">
        <f>SUMIFS('[1]Deals (investment)'!$C:$C,'[1]Deals (investment)'!$B:$B,$A399,'[1]Deals (investment)'!$T:$T,AY$1)</f>
        <v>#VALUE!</v>
      </c>
      <c r="AZ399" s="17" t="e">
        <f>SUMIFS('[1]Deals (investment)'!$C:$C,'[1]Deals (investment)'!$B:$B,$A399,'[1]Deals (investment)'!$T:$T,AZ$1)</f>
        <v>#VALUE!</v>
      </c>
      <c r="BA399" s="17" t="e">
        <f>SUMIFS('[1]Deals (investment)'!$C:$C,'[1]Deals (investment)'!$B:$B,$A399,'[1]Deals (investment)'!$T:$T,BA$1)</f>
        <v>#VALUE!</v>
      </c>
      <c r="BB399" s="17" t="e">
        <f>SUMIFS('[1]Deals (investment)'!$C:$C,'[1]Deals (investment)'!$B:$B,$A399,'[1]Deals (investment)'!$T:$T,BB$1)</f>
        <v>#VALUE!</v>
      </c>
      <c r="BC399" s="17" t="e">
        <f>SUMIFS('[1]Deals (Exits)'!$C:$C,'[1]Deals (Exits)'!$B:$B,$A399)</f>
        <v>#VALUE!</v>
      </c>
      <c r="BD399" s="17" t="e">
        <f>SUMIFS('[1]Deals (investment)'!$C:$C,'[1]Deals (investment)'!$B:$B,$A399,'[1]Deals (investment)'!$V:$V,BD$1)</f>
        <v>#VALUE!</v>
      </c>
      <c r="BE399" s="17" t="e">
        <f>SUMIFS('[1]Deals (investment)'!$C:$C,'[1]Deals (investment)'!$B:$B,$A399,'[1]Deals (investment)'!$V:$V,BE$1)</f>
        <v>#VALUE!</v>
      </c>
      <c r="BF399" s="17" t="e">
        <f>SUMIFS('[1]Deals (investment)'!$C:$C,'[1]Deals (investment)'!$B:$B,$A399,'[1]Deals (investment)'!$V:$V,BF$1)</f>
        <v>#VALUE!</v>
      </c>
      <c r="BG399" s="17" t="e">
        <f>SUMIFS('[1]Deals (investment)'!$C:$C,'[1]Deals (investment)'!$B:$B,$A399,'[1]Deals (investment)'!$V:$V,BG$1)</f>
        <v>#VALUE!</v>
      </c>
      <c r="BH399" s="17" t="e">
        <f>SUMIFS('[1]Deals (investment)'!$C:$C,'[1]Deals (investment)'!$B:$B,$A399,'[1]Deals (investment)'!$V:$V,BH$1)</f>
        <v>#VALUE!</v>
      </c>
      <c r="BI399" s="17" t="e">
        <f>SUMIFS('[1]Deals (investment)'!$C:$C,'[1]Deals (investment)'!$B:$B,$A399,'[1]Deals (investment)'!$V:$V,BI$1)</f>
        <v>#VALUE!</v>
      </c>
      <c r="BJ399" s="17" t="e">
        <f>SUMIFS('[1]Deals (investment)'!$C:$C,'[1]Deals (investment)'!$B:$B,$A399,'[1]Deals (investment)'!$V:$V,BJ$1)</f>
        <v>#VALUE!</v>
      </c>
      <c r="BK399" s="17" t="e">
        <f>SUMIFS('[1]Deals (investment)'!$C:$C,'[1]Deals (investment)'!$B:$B,$A399,'[1]Deals (investment)'!$V:$V,BK$1)</f>
        <v>#VALUE!</v>
      </c>
      <c r="BL399" s="17" t="e">
        <f>SUMIFS('[1]Deals (investment)'!$C:$C,'[1]Deals (investment)'!$B:$B,$A399,'[1]Deals (investment)'!$V:$V,BL$1)</f>
        <v>#VALUE!</v>
      </c>
      <c r="BM399" s="17" t="e">
        <f>SUMIFS('[1]Deals (investment)'!$C:$C,'[1]Deals (investment)'!$B:$B,$A399,'[1]Deals (investment)'!$V:$V,BM$1)</f>
        <v>#VALUE!</v>
      </c>
      <c r="BN399" s="15"/>
      <c r="BO399" s="15"/>
      <c r="BP399" s="22"/>
      <c r="BQ399" s="15"/>
      <c r="BR399" s="15"/>
      <c r="BS399" s="15"/>
      <c r="BT399" s="15"/>
      <c r="BU399" s="15"/>
      <c r="BV399" s="15"/>
      <c r="BW399" s="15"/>
      <c r="BX399" s="15"/>
      <c r="BY399" s="15"/>
      <c r="BZ399" s="15"/>
      <c r="CA399" s="15"/>
      <c r="CB399" s="15"/>
      <c r="CC399" s="15"/>
      <c r="CD399" s="15" t="str">
        <f t="shared" si="62"/>
        <v>RedravenRedRaven Limited is a startup company in Port Harcourt with specialization in building blockchain-related technology. With financial technology (fintech) solutions gaining ground in Nigeria, companies such as RedRaven are leveraging the opportunities provided in this spaceActive</v>
      </c>
      <c r="CE399" s="15"/>
      <c r="CF399" s="15"/>
      <c r="CG399" s="15"/>
      <c r="CH399" s="15"/>
      <c r="CI399" s="15"/>
      <c r="CJ399" s="15"/>
    </row>
    <row r="400" spans="1:117" ht="12.75">
      <c r="A400" s="15" t="s">
        <v>3325</v>
      </c>
      <c r="B400" s="15" t="s">
        <v>3326</v>
      </c>
      <c r="C400" s="15" t="s">
        <v>58</v>
      </c>
      <c r="D400" s="16">
        <v>2016</v>
      </c>
      <c r="E400" s="15" t="s">
        <v>59</v>
      </c>
      <c r="F400" s="17"/>
      <c r="G400" s="15" t="s">
        <v>61</v>
      </c>
      <c r="H400" s="15" t="s">
        <v>61</v>
      </c>
      <c r="I400" s="17" t="s">
        <v>61</v>
      </c>
      <c r="J400" s="17"/>
      <c r="K400" s="17" t="e">
        <f t="shared" si="50"/>
        <v>#VALUE!</v>
      </c>
      <c r="L400" s="15"/>
      <c r="M400" s="18" t="e">
        <f t="shared" si="51"/>
        <v>#VALUE!</v>
      </c>
      <c r="N400" s="15"/>
      <c r="O400" s="15"/>
      <c r="P400" s="15"/>
      <c r="Q400" s="15"/>
      <c r="R400" s="15" t="s">
        <v>375</v>
      </c>
      <c r="S400" s="19">
        <v>10000</v>
      </c>
      <c r="T400" s="15" t="s">
        <v>375</v>
      </c>
      <c r="U400" s="19">
        <v>10000</v>
      </c>
      <c r="V400" s="15" t="s">
        <v>3327</v>
      </c>
      <c r="W400" s="15">
        <v>0</v>
      </c>
      <c r="X400" s="15" t="s">
        <v>107</v>
      </c>
      <c r="Y400" s="15" t="s">
        <v>3328</v>
      </c>
      <c r="Z400" s="25" t="s">
        <v>109</v>
      </c>
      <c r="AB400" s="30" t="s">
        <v>286</v>
      </c>
      <c r="AC400" s="31" t="s">
        <v>3329</v>
      </c>
      <c r="AD400" s="21" t="s">
        <v>3330</v>
      </c>
      <c r="AE400" s="17"/>
      <c r="AF400" s="21" t="s">
        <v>3331</v>
      </c>
      <c r="AG400" s="22">
        <f t="shared" si="38"/>
        <v>0.70967741935483875</v>
      </c>
      <c r="AH400" s="15" t="e">
        <f t="shared" si="60"/>
        <v>#VALUE!</v>
      </c>
      <c r="AI400" s="22" t="str">
        <f>VLOOKUP(A400,'[1]Deals (investment)'!$B$2:$Z$1497,1,FALSE)</f>
        <v>Aspire Power Solutions</v>
      </c>
      <c r="AJ400" s="22">
        <f>VLOOKUP(A400,'[1]Deals (investment)'!$B$2:$Z$870,15,FALSE)</f>
        <v>1</v>
      </c>
      <c r="AK400" s="17" t="e">
        <f>VLOOKUP(A400,'[1]Deals (Exits)'!B:B,1,FALSE)</f>
        <v>#N/A</v>
      </c>
      <c r="AL400" s="23">
        <f>VLOOKUP(G400,[1]Lookups!$V$3:$Y$197,4,FALSE)</f>
        <v>0</v>
      </c>
      <c r="AM400" s="17" t="str">
        <f>VLOOKUP(X400,[1]Lookups!$B$3:$C$200,2,FALSE)</f>
        <v>Energy &amp; Resources</v>
      </c>
      <c r="AN400" s="17" t="str">
        <f>VLOOKUP(R400,[1]Lookups!$H$3:$I$69,2,FALSE)</f>
        <v>2. Seed</v>
      </c>
      <c r="AO400" s="17" t="str">
        <f>VLOOKUP(T400,[1]Lookups!$H$3:$I$69,2,FALSE)</f>
        <v>2. Seed</v>
      </c>
      <c r="AP400" s="17" t="str">
        <f>VLOOKUP(AN400,[1]Lookups!$N$3:$O$11,2,FALSE)</f>
        <v>Early</v>
      </c>
      <c r="AQ400" s="18" t="e">
        <f>COUNTIFS('[1]Deals (investment)'!$B:$B,$A400)</f>
        <v>#VALUE!</v>
      </c>
      <c r="AR400" s="18" t="e">
        <f>COUNTIFS('[1]Deals (investment)'!$B:$B,$A400,'[1]Deals (investment)'!$T:$T,$AW$1)+COUNTIFS('[1]Deals (investment)'!$B:$B,$A400,'[1]Deals (investment)'!$T:$T,$AX$1)+COUNTIFS('[1]Deals (investment)'!$B:$B,$A400,'[1]Deals (investment)'!$T:$T,$AY$1)</f>
        <v>#VALUE!</v>
      </c>
      <c r="AS400" s="17" t="e">
        <f>SUMIFS('[1]Deals (investment)'!$C:$C,'[1]Deals (investment)'!$B:$B,$A400)</f>
        <v>#VALUE!</v>
      </c>
      <c r="AT400" s="17" t="e">
        <f t="shared" si="52"/>
        <v>#VALUE!</v>
      </c>
      <c r="AU400" s="18" t="e">
        <f>COUNTIF('[1]Deals (Exits)'!$B:$B,A400)</f>
        <v>#VALUE!</v>
      </c>
      <c r="AV400" s="17" t="e">
        <f>SUMIFS('[1]Deals (investment)'!$C:$C,'[1]Deals (investment)'!$B:$B,$A400,'[1]Deals (investment)'!$T:$T,AV$1)</f>
        <v>#VALUE!</v>
      </c>
      <c r="AW400" s="17" t="e">
        <f>SUMIFS('[1]Deals (investment)'!$C:$C,'[1]Deals (investment)'!$B:$B,$A400,'[1]Deals (investment)'!$T:$T,AW$1)</f>
        <v>#VALUE!</v>
      </c>
      <c r="AX400" s="17" t="e">
        <f>SUMIFS('[1]Deals (investment)'!$C:$C,'[1]Deals (investment)'!$B:$B,$A400,'[1]Deals (investment)'!$T:$T,AX$1)</f>
        <v>#VALUE!</v>
      </c>
      <c r="AY400" s="17" t="e">
        <f>SUMIFS('[1]Deals (investment)'!$C:$C,'[1]Deals (investment)'!$B:$B,$A400,'[1]Deals (investment)'!$T:$T,AY$1)</f>
        <v>#VALUE!</v>
      </c>
      <c r="AZ400" s="17" t="e">
        <f>SUMIFS('[1]Deals (investment)'!$C:$C,'[1]Deals (investment)'!$B:$B,$A400,'[1]Deals (investment)'!$T:$T,AZ$1)</f>
        <v>#VALUE!</v>
      </c>
      <c r="BA400" s="17" t="e">
        <f>SUMIFS('[1]Deals (investment)'!$C:$C,'[1]Deals (investment)'!$B:$B,$A400,'[1]Deals (investment)'!$T:$T,BA$1)</f>
        <v>#VALUE!</v>
      </c>
      <c r="BB400" s="17" t="e">
        <f>SUMIFS('[1]Deals (investment)'!$C:$C,'[1]Deals (investment)'!$B:$B,$A400,'[1]Deals (investment)'!$T:$T,BB$1)</f>
        <v>#VALUE!</v>
      </c>
      <c r="BC400" s="17" t="e">
        <f>SUMIFS('[1]Deals (Exits)'!$C:$C,'[1]Deals (Exits)'!$B:$B,$A400)</f>
        <v>#VALUE!</v>
      </c>
      <c r="BD400" s="17" t="e">
        <f>SUMIFS('[1]Deals (investment)'!$C:$C,'[1]Deals (investment)'!$B:$B,$A400,'[1]Deals (investment)'!$V:$V,BD$1)</f>
        <v>#VALUE!</v>
      </c>
      <c r="BE400" s="17" t="e">
        <f>SUMIFS('[1]Deals (investment)'!$C:$C,'[1]Deals (investment)'!$B:$B,$A400,'[1]Deals (investment)'!$V:$V,BE$1)</f>
        <v>#VALUE!</v>
      </c>
      <c r="BF400" s="17" t="e">
        <f>SUMIFS('[1]Deals (investment)'!$C:$C,'[1]Deals (investment)'!$B:$B,$A400,'[1]Deals (investment)'!$V:$V,BF$1)</f>
        <v>#VALUE!</v>
      </c>
      <c r="BG400" s="17" t="e">
        <f>SUMIFS('[1]Deals (investment)'!$C:$C,'[1]Deals (investment)'!$B:$B,$A400,'[1]Deals (investment)'!$V:$V,BG$1)</f>
        <v>#VALUE!</v>
      </c>
      <c r="BH400" s="17" t="e">
        <f>SUMIFS('[1]Deals (investment)'!$C:$C,'[1]Deals (investment)'!$B:$B,$A400,'[1]Deals (investment)'!$V:$V,BH$1)</f>
        <v>#VALUE!</v>
      </c>
      <c r="BI400" s="17" t="e">
        <f>SUMIFS('[1]Deals (investment)'!$C:$C,'[1]Deals (investment)'!$B:$B,$A400,'[1]Deals (investment)'!$V:$V,BI$1)</f>
        <v>#VALUE!</v>
      </c>
      <c r="BJ400" s="17" t="e">
        <f>SUMIFS('[1]Deals (investment)'!$C:$C,'[1]Deals (investment)'!$B:$B,$A400,'[1]Deals (investment)'!$V:$V,BJ$1)</f>
        <v>#VALUE!</v>
      </c>
      <c r="BK400" s="17" t="e">
        <f>SUMIFS('[1]Deals (investment)'!$C:$C,'[1]Deals (investment)'!$B:$B,$A400,'[1]Deals (investment)'!$V:$V,BK$1)</f>
        <v>#VALUE!</v>
      </c>
      <c r="BL400" s="17" t="e">
        <f>SUMIFS('[1]Deals (investment)'!$C:$C,'[1]Deals (investment)'!$B:$B,$A400,'[1]Deals (investment)'!$V:$V,BL$1)</f>
        <v>#VALUE!</v>
      </c>
      <c r="BM400" s="17" t="e">
        <f>SUMIFS('[1]Deals (investment)'!$C:$C,'[1]Deals (investment)'!$B:$B,$A400,'[1]Deals (investment)'!$V:$V,BM$1)</f>
        <v>#VALUE!</v>
      </c>
      <c r="BN400" s="15"/>
      <c r="BO400" s="15"/>
      <c r="BP400" s="22"/>
      <c r="BQ400" s="15"/>
      <c r="BR400" s="15"/>
      <c r="BS400" s="15"/>
      <c r="BT400" s="15"/>
      <c r="BU400" s="15"/>
      <c r="BV400" s="15"/>
      <c r="BW400" s="15"/>
      <c r="BX400" s="15"/>
      <c r="BY400" s="15"/>
      <c r="BZ400" s="15"/>
      <c r="CA400" s="15"/>
      <c r="CB400" s="15"/>
      <c r="CC400" s="15"/>
      <c r="CD400" s="15" t="str">
        <f t="shared" si="62"/>
        <v>Aspire Power SolutionsAPS was born out of a realization that Sub Saharan African's will need to continue being Prosumers of electricity (Producing Consumers) for the long term due to weak, non existent, or inefficient grids common place across the continent. APS takes an analytics, technology, and long term service driven approach to ensuring these Prosumers don't walk alone. We optimize your electricity profile over time to give you the 'Power To Be'.Active</v>
      </c>
      <c r="CE400" s="15"/>
      <c r="CF400" s="15"/>
      <c r="CG400" s="15"/>
      <c r="CH400" s="15"/>
      <c r="CI400" s="15"/>
      <c r="CJ400" s="15"/>
    </row>
    <row r="401" spans="1:88" ht="12.75">
      <c r="A401" s="15" t="s">
        <v>3332</v>
      </c>
      <c r="B401" s="15" t="s">
        <v>3333</v>
      </c>
      <c r="C401" s="15" t="s">
        <v>58</v>
      </c>
      <c r="D401" s="16">
        <v>2018</v>
      </c>
      <c r="E401" s="15" t="s">
        <v>59</v>
      </c>
      <c r="F401" s="15" t="s">
        <v>110</v>
      </c>
      <c r="G401" s="15" t="s">
        <v>61</v>
      </c>
      <c r="H401" s="15" t="s">
        <v>61</v>
      </c>
      <c r="I401" s="15" t="s">
        <v>61</v>
      </c>
      <c r="J401" s="15"/>
      <c r="K401" s="17" t="e">
        <f t="shared" si="50"/>
        <v>#VALUE!</v>
      </c>
      <c r="L401" s="15"/>
      <c r="M401" s="18" t="e">
        <f t="shared" si="51"/>
        <v>#VALUE!</v>
      </c>
      <c r="N401" s="15" t="s">
        <v>3334</v>
      </c>
      <c r="O401" s="15"/>
      <c r="P401" s="15"/>
      <c r="Q401" s="24">
        <v>43312</v>
      </c>
      <c r="R401" s="15" t="s">
        <v>1490</v>
      </c>
      <c r="S401" s="19">
        <v>10000</v>
      </c>
      <c r="T401" s="15" t="s">
        <v>1490</v>
      </c>
      <c r="U401" s="19">
        <v>10000</v>
      </c>
      <c r="V401" s="15" t="s">
        <v>3335</v>
      </c>
      <c r="W401" s="25">
        <v>0</v>
      </c>
      <c r="X401" s="15" t="s">
        <v>107</v>
      </c>
      <c r="Y401" s="15" t="s">
        <v>3144</v>
      </c>
      <c r="Z401" s="25" t="s">
        <v>147</v>
      </c>
      <c r="AB401" s="32">
        <v>43506</v>
      </c>
      <c r="AC401" s="15" t="s">
        <v>110</v>
      </c>
      <c r="AD401" s="15" t="s">
        <v>110</v>
      </c>
      <c r="AE401" s="15" t="s">
        <v>110</v>
      </c>
      <c r="AF401" s="15" t="s">
        <v>110</v>
      </c>
      <c r="AG401" s="22">
        <f t="shared" si="38"/>
        <v>0.83870967741935487</v>
      </c>
      <c r="AH401" s="15" t="str">
        <f t="shared" si="60"/>
        <v/>
      </c>
      <c r="AI401" s="22" t="str">
        <f>VLOOKUP(A401,'[1]Deals (investment)'!$B$2:$Z$1497,1,FALSE)</f>
        <v>Hydrolite</v>
      </c>
      <c r="AJ401" s="22">
        <f>VLOOKUP(A401,'[1]Deals (investment)'!$B$2:$Z$870,15,FALSE)</f>
        <v>1</v>
      </c>
      <c r="AK401" s="17" t="e">
        <f>VLOOKUP(A401,'[1]Deals (Exits)'!B:B,1,FALSE)</f>
        <v>#N/A</v>
      </c>
      <c r="AL401" s="23">
        <f>VLOOKUP(G401,[1]Lookups!$V$3:$Y$197,4,FALSE)</f>
        <v>0</v>
      </c>
      <c r="AM401" s="17" t="str">
        <f>VLOOKUP(X401,[1]Lookups!$B$3:$C$200,2,FALSE)</f>
        <v>Energy &amp; Resources</v>
      </c>
      <c r="AN401" s="17" t="str">
        <f>VLOOKUP(R401,[1]Lookups!$H$3:$I$69,2,FALSE)</f>
        <v>2. Seed</v>
      </c>
      <c r="AO401" s="17" t="str">
        <f>VLOOKUP(T401,[1]Lookups!$H$3:$I$69,2,FALSE)</f>
        <v>2. Seed</v>
      </c>
      <c r="AP401" s="17" t="str">
        <f>VLOOKUP(AN401,[1]Lookups!$N$3:$O$11,2,FALSE)</f>
        <v>Early</v>
      </c>
      <c r="AQ401" s="18" t="e">
        <f>COUNTIFS('[1]Deals (investment)'!$B:$B,$A401)</f>
        <v>#VALUE!</v>
      </c>
      <c r="AR401" s="18" t="e">
        <f>COUNTIFS('[1]Deals (investment)'!$B:$B,$A401,'[1]Deals (investment)'!$T:$T,$AW$1)+COUNTIFS('[1]Deals (investment)'!$B:$B,$A401,'[1]Deals (investment)'!$T:$T,$AX$1)+COUNTIFS('[1]Deals (investment)'!$B:$B,$A401,'[1]Deals (investment)'!$T:$T,$AY$1)</f>
        <v>#VALUE!</v>
      </c>
      <c r="AS401" s="17" t="e">
        <f>SUMIFS('[1]Deals (investment)'!$C:$C,'[1]Deals (investment)'!$B:$B,$A401)</f>
        <v>#VALUE!</v>
      </c>
      <c r="AT401" s="17" t="e">
        <f t="shared" si="52"/>
        <v>#VALUE!</v>
      </c>
      <c r="AU401" s="18" t="e">
        <f>COUNTIF('[1]Deals (Exits)'!$B:$B,A401)</f>
        <v>#VALUE!</v>
      </c>
      <c r="AV401" s="17" t="e">
        <f>SUMIFS('[1]Deals (investment)'!$C:$C,'[1]Deals (investment)'!$B:$B,$A401,'[1]Deals (investment)'!$T:$T,AV$1)</f>
        <v>#VALUE!</v>
      </c>
      <c r="AW401" s="17" t="e">
        <f>SUMIFS('[1]Deals (investment)'!$C:$C,'[1]Deals (investment)'!$B:$B,$A401,'[1]Deals (investment)'!$T:$T,AW$1)</f>
        <v>#VALUE!</v>
      </c>
      <c r="AX401" s="17" t="e">
        <f>SUMIFS('[1]Deals (investment)'!$C:$C,'[1]Deals (investment)'!$B:$B,$A401,'[1]Deals (investment)'!$T:$T,AX$1)</f>
        <v>#VALUE!</v>
      </c>
      <c r="AY401" s="17" t="e">
        <f>SUMIFS('[1]Deals (investment)'!$C:$C,'[1]Deals (investment)'!$B:$B,$A401,'[1]Deals (investment)'!$T:$T,AY$1)</f>
        <v>#VALUE!</v>
      </c>
      <c r="AZ401" s="17" t="e">
        <f>SUMIFS('[1]Deals (investment)'!$C:$C,'[1]Deals (investment)'!$B:$B,$A401,'[1]Deals (investment)'!$T:$T,AZ$1)</f>
        <v>#VALUE!</v>
      </c>
      <c r="BA401" s="17" t="e">
        <f>SUMIFS('[1]Deals (investment)'!$C:$C,'[1]Deals (investment)'!$B:$B,$A401,'[1]Deals (investment)'!$T:$T,BA$1)</f>
        <v>#VALUE!</v>
      </c>
      <c r="BB401" s="17" t="e">
        <f>SUMIFS('[1]Deals (investment)'!$C:$C,'[1]Deals (investment)'!$B:$B,$A401,'[1]Deals (investment)'!$T:$T,BB$1)</f>
        <v>#VALUE!</v>
      </c>
      <c r="BC401" s="17" t="e">
        <f>SUMIFS('[1]Deals (Exits)'!$C:$C,'[1]Deals (Exits)'!$B:$B,$A401)</f>
        <v>#VALUE!</v>
      </c>
      <c r="BD401" s="17" t="e">
        <f>SUMIFS('[1]Deals (investment)'!$C:$C,'[1]Deals (investment)'!$B:$B,$A401,'[1]Deals (investment)'!$V:$V,BD$1)</f>
        <v>#VALUE!</v>
      </c>
      <c r="BE401" s="17" t="e">
        <f>SUMIFS('[1]Deals (investment)'!$C:$C,'[1]Deals (investment)'!$B:$B,$A401,'[1]Deals (investment)'!$V:$V,BE$1)</f>
        <v>#VALUE!</v>
      </c>
      <c r="BF401" s="17" t="e">
        <f>SUMIFS('[1]Deals (investment)'!$C:$C,'[1]Deals (investment)'!$B:$B,$A401,'[1]Deals (investment)'!$V:$V,BF$1)</f>
        <v>#VALUE!</v>
      </c>
      <c r="BG401" s="17" t="e">
        <f>SUMIFS('[1]Deals (investment)'!$C:$C,'[1]Deals (investment)'!$B:$B,$A401,'[1]Deals (investment)'!$V:$V,BG$1)</f>
        <v>#VALUE!</v>
      </c>
      <c r="BH401" s="17" t="e">
        <f>SUMIFS('[1]Deals (investment)'!$C:$C,'[1]Deals (investment)'!$B:$B,$A401,'[1]Deals (investment)'!$V:$V,BH$1)</f>
        <v>#VALUE!</v>
      </c>
      <c r="BI401" s="17" t="e">
        <f>SUMIFS('[1]Deals (investment)'!$C:$C,'[1]Deals (investment)'!$B:$B,$A401,'[1]Deals (investment)'!$V:$V,BI$1)</f>
        <v>#VALUE!</v>
      </c>
      <c r="BJ401" s="17" t="e">
        <f>SUMIFS('[1]Deals (investment)'!$C:$C,'[1]Deals (investment)'!$B:$B,$A401,'[1]Deals (investment)'!$V:$V,BJ$1)</f>
        <v>#VALUE!</v>
      </c>
      <c r="BK401" s="17" t="e">
        <f>SUMIFS('[1]Deals (investment)'!$C:$C,'[1]Deals (investment)'!$B:$B,$A401,'[1]Deals (investment)'!$V:$V,BK$1)</f>
        <v>#VALUE!</v>
      </c>
      <c r="BL401" s="17" t="e">
        <f>SUMIFS('[1]Deals (investment)'!$C:$C,'[1]Deals (investment)'!$B:$B,$A401,'[1]Deals (investment)'!$V:$V,BL$1)</f>
        <v>#VALUE!</v>
      </c>
      <c r="BM401" s="17" t="e">
        <f>SUMIFS('[1]Deals (investment)'!$C:$C,'[1]Deals (investment)'!$B:$B,$A401,'[1]Deals (investment)'!$V:$V,BM$1)</f>
        <v>#VALUE!</v>
      </c>
      <c r="BN401" s="15"/>
      <c r="BO401" s="15"/>
      <c r="BP401" s="22"/>
      <c r="BQ401" s="15"/>
      <c r="BR401" s="15"/>
      <c r="BS401" s="15"/>
      <c r="BT401" s="15"/>
      <c r="BU401" s="15"/>
      <c r="BV401" s="15"/>
      <c r="BW401" s="15"/>
      <c r="BX401" s="15"/>
      <c r="BY401" s="15"/>
      <c r="BZ401" s="15"/>
      <c r="CA401" s="15"/>
      <c r="CB401" s="15"/>
      <c r="CC401" s="15"/>
      <c r="CD401" s="15" t="str">
        <f t="shared" si="62"/>
        <v>HydroliteHydrolite developed a home lighting system powered by water and is designed for off-grid communities. Its torches can last up to 2 weeks after contact with water.Active</v>
      </c>
      <c r="CE401" s="15"/>
      <c r="CF401" s="15"/>
      <c r="CG401" s="15"/>
      <c r="CH401" s="15"/>
      <c r="CI401" s="15"/>
      <c r="CJ401" s="15"/>
    </row>
    <row r="402" spans="1:88" ht="12.75">
      <c r="A402" s="15" t="s">
        <v>3336</v>
      </c>
      <c r="B402" s="15" t="s">
        <v>3337</v>
      </c>
      <c r="C402" s="15" t="s">
        <v>58</v>
      </c>
      <c r="D402" s="16">
        <v>2018</v>
      </c>
      <c r="E402" s="15" t="s">
        <v>59</v>
      </c>
      <c r="F402" s="15"/>
      <c r="G402" s="15" t="s">
        <v>61</v>
      </c>
      <c r="H402" s="15" t="s">
        <v>61</v>
      </c>
      <c r="I402" s="15" t="s">
        <v>61</v>
      </c>
      <c r="J402" s="15"/>
      <c r="K402" s="17" t="e">
        <f t="shared" si="50"/>
        <v>#VALUE!</v>
      </c>
      <c r="L402" s="15"/>
      <c r="M402" s="18" t="e">
        <f t="shared" si="51"/>
        <v>#VALUE!</v>
      </c>
      <c r="N402" s="15" t="s">
        <v>3334</v>
      </c>
      <c r="O402" s="15"/>
      <c r="P402" s="15"/>
      <c r="Q402" s="24">
        <v>43312</v>
      </c>
      <c r="R402" s="15" t="s">
        <v>1490</v>
      </c>
      <c r="S402" s="19">
        <v>10000</v>
      </c>
      <c r="T402" s="15" t="s">
        <v>1490</v>
      </c>
      <c r="U402" s="19">
        <v>10000</v>
      </c>
      <c r="V402" s="15" t="s">
        <v>3338</v>
      </c>
      <c r="W402" s="15">
        <v>0</v>
      </c>
      <c r="X402" s="15" t="s">
        <v>3339</v>
      </c>
      <c r="Y402" s="15" t="s">
        <v>3144</v>
      </c>
      <c r="AB402" s="32">
        <v>43506</v>
      </c>
      <c r="AC402" s="15" t="s">
        <v>110</v>
      </c>
      <c r="AD402" s="15" t="s">
        <v>110</v>
      </c>
      <c r="AE402" s="15" t="s">
        <v>110</v>
      </c>
      <c r="AF402" s="15" t="s">
        <v>110</v>
      </c>
      <c r="AG402" s="22">
        <f t="shared" si="38"/>
        <v>0.77419354838709675</v>
      </c>
      <c r="AH402" s="15" t="str">
        <f t="shared" si="60"/>
        <v/>
      </c>
      <c r="AI402" s="22" t="str">
        <f>VLOOKUP(A402,'[1]Deals (investment)'!$B$2:$Z$1497,1,FALSE)</f>
        <v>Hydrotriciton</v>
      </c>
      <c r="AJ402" s="22">
        <f>VLOOKUP(A402,'[1]Deals (investment)'!$B$2:$Z$870,15,FALSE)</f>
        <v>1</v>
      </c>
      <c r="AK402" s="17" t="e">
        <f>VLOOKUP(A402,'[1]Deals (Exits)'!B:B,1,FALSE)</f>
        <v>#N/A</v>
      </c>
      <c r="AL402" s="23">
        <f>VLOOKUP(G402,[1]Lookups!$V$3:$Y$197,4,FALSE)</f>
        <v>0</v>
      </c>
      <c r="AM402" s="17" t="str">
        <f>VLOOKUP(X402,[1]Lookups!$B$3:$C$200,2,FALSE)</f>
        <v>Energy &amp; Resources</v>
      </c>
      <c r="AN402" s="17" t="str">
        <f>VLOOKUP(R402,[1]Lookups!$H$3:$I$69,2,FALSE)</f>
        <v>2. Seed</v>
      </c>
      <c r="AO402" s="17" t="str">
        <f>VLOOKUP(T402,[1]Lookups!$H$3:$I$69,2,FALSE)</f>
        <v>2. Seed</v>
      </c>
      <c r="AP402" s="17" t="str">
        <f>VLOOKUP(AN402,[1]Lookups!$N$3:$O$11,2,FALSE)</f>
        <v>Early</v>
      </c>
      <c r="AQ402" s="18" t="e">
        <f>COUNTIFS('[1]Deals (investment)'!$B:$B,$A402)</f>
        <v>#VALUE!</v>
      </c>
      <c r="AR402" s="18" t="e">
        <f>COUNTIFS('[1]Deals (investment)'!$B:$B,$A402,'[1]Deals (investment)'!$T:$T,$AW$1)+COUNTIFS('[1]Deals (investment)'!$B:$B,$A402,'[1]Deals (investment)'!$T:$T,$AX$1)+COUNTIFS('[1]Deals (investment)'!$B:$B,$A402,'[1]Deals (investment)'!$T:$T,$AY$1)</f>
        <v>#VALUE!</v>
      </c>
      <c r="AS402" s="17" t="e">
        <f>SUMIFS('[1]Deals (investment)'!$C:$C,'[1]Deals (investment)'!$B:$B,$A402)</f>
        <v>#VALUE!</v>
      </c>
      <c r="AT402" s="17" t="e">
        <f t="shared" si="52"/>
        <v>#VALUE!</v>
      </c>
      <c r="AU402" s="18" t="e">
        <f>COUNTIF('[1]Deals (Exits)'!$B:$B,A402)</f>
        <v>#VALUE!</v>
      </c>
      <c r="AV402" s="17" t="e">
        <f>SUMIFS('[1]Deals (investment)'!$C:$C,'[1]Deals (investment)'!$B:$B,$A402,'[1]Deals (investment)'!$T:$T,AV$1)</f>
        <v>#VALUE!</v>
      </c>
      <c r="AW402" s="17" t="e">
        <f>SUMIFS('[1]Deals (investment)'!$C:$C,'[1]Deals (investment)'!$B:$B,$A402,'[1]Deals (investment)'!$T:$T,AW$1)</f>
        <v>#VALUE!</v>
      </c>
      <c r="AX402" s="17" t="e">
        <f>SUMIFS('[1]Deals (investment)'!$C:$C,'[1]Deals (investment)'!$B:$B,$A402,'[1]Deals (investment)'!$T:$T,AX$1)</f>
        <v>#VALUE!</v>
      </c>
      <c r="AY402" s="17" t="e">
        <f>SUMIFS('[1]Deals (investment)'!$C:$C,'[1]Deals (investment)'!$B:$B,$A402,'[1]Deals (investment)'!$T:$T,AY$1)</f>
        <v>#VALUE!</v>
      </c>
      <c r="AZ402" s="17" t="e">
        <f>SUMIFS('[1]Deals (investment)'!$C:$C,'[1]Deals (investment)'!$B:$B,$A402,'[1]Deals (investment)'!$T:$T,AZ$1)</f>
        <v>#VALUE!</v>
      </c>
      <c r="BA402" s="17" t="e">
        <f>SUMIFS('[1]Deals (investment)'!$C:$C,'[1]Deals (investment)'!$B:$B,$A402,'[1]Deals (investment)'!$T:$T,BA$1)</f>
        <v>#VALUE!</v>
      </c>
      <c r="BB402" s="17" t="e">
        <f>SUMIFS('[1]Deals (investment)'!$C:$C,'[1]Deals (investment)'!$B:$B,$A402,'[1]Deals (investment)'!$T:$T,BB$1)</f>
        <v>#VALUE!</v>
      </c>
      <c r="BC402" s="17" t="e">
        <f>SUMIFS('[1]Deals (Exits)'!$C:$C,'[1]Deals (Exits)'!$B:$B,$A402)</f>
        <v>#VALUE!</v>
      </c>
      <c r="BD402" s="17" t="e">
        <f>SUMIFS('[1]Deals (investment)'!$C:$C,'[1]Deals (investment)'!$B:$B,$A402,'[1]Deals (investment)'!$V:$V,BD$1)</f>
        <v>#VALUE!</v>
      </c>
      <c r="BE402" s="17" t="e">
        <f>SUMIFS('[1]Deals (investment)'!$C:$C,'[1]Deals (investment)'!$B:$B,$A402,'[1]Deals (investment)'!$V:$V,BE$1)</f>
        <v>#VALUE!</v>
      </c>
      <c r="BF402" s="17" t="e">
        <f>SUMIFS('[1]Deals (investment)'!$C:$C,'[1]Deals (investment)'!$B:$B,$A402,'[1]Deals (investment)'!$V:$V,BF$1)</f>
        <v>#VALUE!</v>
      </c>
      <c r="BG402" s="17" t="e">
        <f>SUMIFS('[1]Deals (investment)'!$C:$C,'[1]Deals (investment)'!$B:$B,$A402,'[1]Deals (investment)'!$V:$V,BG$1)</f>
        <v>#VALUE!</v>
      </c>
      <c r="BH402" s="17" t="e">
        <f>SUMIFS('[1]Deals (investment)'!$C:$C,'[1]Deals (investment)'!$B:$B,$A402,'[1]Deals (investment)'!$V:$V,BH$1)</f>
        <v>#VALUE!</v>
      </c>
      <c r="BI402" s="17" t="e">
        <f>SUMIFS('[1]Deals (investment)'!$C:$C,'[1]Deals (investment)'!$B:$B,$A402,'[1]Deals (investment)'!$V:$V,BI$1)</f>
        <v>#VALUE!</v>
      </c>
      <c r="BJ402" s="17" t="e">
        <f>SUMIFS('[1]Deals (investment)'!$C:$C,'[1]Deals (investment)'!$B:$B,$A402,'[1]Deals (investment)'!$V:$V,BJ$1)</f>
        <v>#VALUE!</v>
      </c>
      <c r="BK402" s="17" t="e">
        <f>SUMIFS('[1]Deals (investment)'!$C:$C,'[1]Deals (investment)'!$B:$B,$A402,'[1]Deals (investment)'!$V:$V,BK$1)</f>
        <v>#VALUE!</v>
      </c>
      <c r="BL402" s="17" t="e">
        <f>SUMIFS('[1]Deals (investment)'!$C:$C,'[1]Deals (investment)'!$B:$B,$A402,'[1]Deals (investment)'!$V:$V,BL$1)</f>
        <v>#VALUE!</v>
      </c>
      <c r="BM402" s="17" t="e">
        <f>SUMIFS('[1]Deals (investment)'!$C:$C,'[1]Deals (investment)'!$B:$B,$A402,'[1]Deals (investment)'!$V:$V,BM$1)</f>
        <v>#VALUE!</v>
      </c>
      <c r="BN402" s="15"/>
      <c r="BO402" s="15"/>
      <c r="BP402" s="22"/>
      <c r="BQ402" s="15"/>
      <c r="BR402" s="15"/>
      <c r="BS402" s="15"/>
      <c r="BT402" s="15"/>
      <c r="BU402" s="15"/>
      <c r="BV402" s="15"/>
      <c r="BW402" s="15"/>
      <c r="BX402" s="15"/>
      <c r="BY402" s="15"/>
      <c r="BZ402" s="15"/>
      <c r="CA402" s="15"/>
      <c r="CB402" s="15"/>
      <c r="CC402" s="15"/>
      <c r="CD402" s="15" t="str">
        <f t="shared" si="62"/>
        <v>HydrotricitonThe hydrotriciton generator is an emission-free, noiseless and easy to use generating set that is powered by water.Active</v>
      </c>
      <c r="CE402" s="15"/>
      <c r="CF402" s="15"/>
      <c r="CG402" s="15"/>
      <c r="CH402" s="15"/>
      <c r="CI402" s="15"/>
      <c r="CJ402" s="15"/>
    </row>
    <row r="403" spans="1:88" ht="12.75">
      <c r="A403" s="15" t="s">
        <v>3340</v>
      </c>
      <c r="B403" s="15" t="s">
        <v>3341</v>
      </c>
      <c r="C403" s="15" t="s">
        <v>58</v>
      </c>
      <c r="D403" s="16">
        <v>2018</v>
      </c>
      <c r="E403" s="15" t="s">
        <v>3342</v>
      </c>
      <c r="F403" s="15"/>
      <c r="G403" s="15" t="s">
        <v>61</v>
      </c>
      <c r="H403" s="15" t="s">
        <v>61</v>
      </c>
      <c r="I403" s="15" t="s">
        <v>61</v>
      </c>
      <c r="J403" s="15"/>
      <c r="K403" s="17" t="e">
        <f t="shared" si="50"/>
        <v>#VALUE!</v>
      </c>
      <c r="L403" s="15"/>
      <c r="M403" s="18" t="e">
        <f t="shared" si="51"/>
        <v>#VALUE!</v>
      </c>
      <c r="N403" s="15"/>
      <c r="O403" s="15"/>
      <c r="P403" s="15"/>
      <c r="Q403" s="15"/>
      <c r="R403" s="15"/>
      <c r="S403" s="19"/>
      <c r="T403" s="15"/>
      <c r="U403" s="17"/>
      <c r="V403" s="15" t="s">
        <v>3343</v>
      </c>
      <c r="W403" s="15"/>
      <c r="X403" s="15" t="s">
        <v>538</v>
      </c>
      <c r="Y403" s="15" t="s">
        <v>3344</v>
      </c>
      <c r="AB403" s="32">
        <v>43506</v>
      </c>
      <c r="AC403" s="21" t="s">
        <v>3345</v>
      </c>
      <c r="AD403" s="21" t="s">
        <v>3346</v>
      </c>
      <c r="AE403" s="21" t="s">
        <v>3347</v>
      </c>
      <c r="AF403" s="21" t="s">
        <v>3348</v>
      </c>
      <c r="AG403" s="22">
        <f t="shared" si="38"/>
        <v>0.54838709677419351</v>
      </c>
      <c r="AH403" s="15" t="str">
        <f t="shared" si="60"/>
        <v/>
      </c>
      <c r="AI403" s="22" t="str">
        <f>VLOOKUP(A403,'[1]Deals (investment)'!$B$2:$Z$1497,1,FALSE)</f>
        <v>Rucove</v>
      </c>
      <c r="AJ403" s="22" t="e">
        <f>VLOOKUP(A403,'[1]Deals (investment)'!$B$2:$Z$870,15,FALSE)</f>
        <v>#N/A</v>
      </c>
      <c r="AK403" s="17" t="e">
        <f>VLOOKUP(A403,'[1]Deals (Exits)'!B:B,1,FALSE)</f>
        <v>#N/A</v>
      </c>
      <c r="AL403" s="23">
        <f>VLOOKUP(G403,[1]Lookups!$V$3:$Y$197,4,FALSE)</f>
        <v>0</v>
      </c>
      <c r="AM403" s="17" t="str">
        <f>VLOOKUP(X403,[1]Lookups!$B$3:$C$200,2,FALSE)</f>
        <v>Agriculture</v>
      </c>
      <c r="AN403" s="17" t="e">
        <f>VLOOKUP(R403,[1]Lookups!$H$3:$I$69,2,FALSE)</f>
        <v>#N/A</v>
      </c>
      <c r="AO403" s="17" t="e">
        <f>VLOOKUP(T403,[1]Lookups!$H$3:$I$69,2,FALSE)</f>
        <v>#N/A</v>
      </c>
      <c r="AP403" s="17" t="e">
        <f>VLOOKUP(AN403,[1]Lookups!$N$3:$O$11,2,FALSE)</f>
        <v>#N/A</v>
      </c>
      <c r="AQ403" s="18" t="e">
        <f>COUNTIFS('[1]Deals (investment)'!$B:$B,$A403)</f>
        <v>#VALUE!</v>
      </c>
      <c r="AR403" s="18" t="e">
        <f>COUNTIFS('[1]Deals (investment)'!$B:$B,$A403,'[1]Deals (investment)'!$T:$T,$AW$1)+COUNTIFS('[1]Deals (investment)'!$B:$B,$A403,'[1]Deals (investment)'!$T:$T,$AX$1)+COUNTIFS('[1]Deals (investment)'!$B:$B,$A403,'[1]Deals (investment)'!$T:$T,$AY$1)</f>
        <v>#VALUE!</v>
      </c>
      <c r="AS403" s="17" t="e">
        <f>SUMIFS('[1]Deals (investment)'!$C:$C,'[1]Deals (investment)'!$B:$B,$A403)</f>
        <v>#VALUE!</v>
      </c>
      <c r="AT403" s="17" t="e">
        <f t="shared" si="52"/>
        <v>#VALUE!</v>
      </c>
      <c r="AU403" s="18" t="e">
        <f>COUNTIF('[1]Deals (Exits)'!$B:$B,A403)</f>
        <v>#VALUE!</v>
      </c>
      <c r="AV403" s="17" t="e">
        <f>SUMIFS('[1]Deals (investment)'!$C:$C,'[1]Deals (investment)'!$B:$B,$A403,'[1]Deals (investment)'!$T:$T,AV$1)</f>
        <v>#VALUE!</v>
      </c>
      <c r="AW403" s="17" t="e">
        <f>SUMIFS('[1]Deals (investment)'!$C:$C,'[1]Deals (investment)'!$B:$B,$A403,'[1]Deals (investment)'!$T:$T,AW$1)</f>
        <v>#VALUE!</v>
      </c>
      <c r="AX403" s="17" t="e">
        <f>SUMIFS('[1]Deals (investment)'!$C:$C,'[1]Deals (investment)'!$B:$B,$A403,'[1]Deals (investment)'!$T:$T,AX$1)</f>
        <v>#VALUE!</v>
      </c>
      <c r="AY403" s="17" t="e">
        <f>SUMIFS('[1]Deals (investment)'!$C:$C,'[1]Deals (investment)'!$B:$B,$A403,'[1]Deals (investment)'!$T:$T,AY$1)</f>
        <v>#VALUE!</v>
      </c>
      <c r="AZ403" s="17" t="e">
        <f>SUMIFS('[1]Deals (investment)'!$C:$C,'[1]Deals (investment)'!$B:$B,$A403,'[1]Deals (investment)'!$T:$T,AZ$1)</f>
        <v>#VALUE!</v>
      </c>
      <c r="BA403" s="17" t="e">
        <f>SUMIFS('[1]Deals (investment)'!$C:$C,'[1]Deals (investment)'!$B:$B,$A403,'[1]Deals (investment)'!$T:$T,BA$1)</f>
        <v>#VALUE!</v>
      </c>
      <c r="BB403" s="17" t="e">
        <f>SUMIFS('[1]Deals (investment)'!$C:$C,'[1]Deals (investment)'!$B:$B,$A403,'[1]Deals (investment)'!$T:$T,BB$1)</f>
        <v>#VALUE!</v>
      </c>
      <c r="BC403" s="17" t="e">
        <f>SUMIFS('[1]Deals (Exits)'!$C:$C,'[1]Deals (Exits)'!$B:$B,$A403)</f>
        <v>#VALUE!</v>
      </c>
      <c r="BD403" s="17" t="e">
        <f>SUMIFS('[1]Deals (investment)'!$C:$C,'[1]Deals (investment)'!$B:$B,$A403,'[1]Deals (investment)'!$V:$V,BD$1)</f>
        <v>#VALUE!</v>
      </c>
      <c r="BE403" s="17" t="e">
        <f>SUMIFS('[1]Deals (investment)'!$C:$C,'[1]Deals (investment)'!$B:$B,$A403,'[1]Deals (investment)'!$V:$V,BE$1)</f>
        <v>#VALUE!</v>
      </c>
      <c r="BF403" s="17" t="e">
        <f>SUMIFS('[1]Deals (investment)'!$C:$C,'[1]Deals (investment)'!$B:$B,$A403,'[1]Deals (investment)'!$V:$V,BF$1)</f>
        <v>#VALUE!</v>
      </c>
      <c r="BG403" s="17" t="e">
        <f>SUMIFS('[1]Deals (investment)'!$C:$C,'[1]Deals (investment)'!$B:$B,$A403,'[1]Deals (investment)'!$V:$V,BG$1)</f>
        <v>#VALUE!</v>
      </c>
      <c r="BH403" s="17" t="e">
        <f>SUMIFS('[1]Deals (investment)'!$C:$C,'[1]Deals (investment)'!$B:$B,$A403,'[1]Deals (investment)'!$V:$V,BH$1)</f>
        <v>#VALUE!</v>
      </c>
      <c r="BI403" s="17" t="e">
        <f>SUMIFS('[1]Deals (investment)'!$C:$C,'[1]Deals (investment)'!$B:$B,$A403,'[1]Deals (investment)'!$V:$V,BI$1)</f>
        <v>#VALUE!</v>
      </c>
      <c r="BJ403" s="17" t="e">
        <f>SUMIFS('[1]Deals (investment)'!$C:$C,'[1]Deals (investment)'!$B:$B,$A403,'[1]Deals (investment)'!$V:$V,BJ$1)</f>
        <v>#VALUE!</v>
      </c>
      <c r="BK403" s="17" t="e">
        <f>SUMIFS('[1]Deals (investment)'!$C:$C,'[1]Deals (investment)'!$B:$B,$A403,'[1]Deals (investment)'!$V:$V,BK$1)</f>
        <v>#VALUE!</v>
      </c>
      <c r="BL403" s="17" t="e">
        <f>SUMIFS('[1]Deals (investment)'!$C:$C,'[1]Deals (investment)'!$B:$B,$A403,'[1]Deals (investment)'!$V:$V,BL$1)</f>
        <v>#VALUE!</v>
      </c>
      <c r="BM403" s="17" t="e">
        <f>SUMIFS('[1]Deals (investment)'!$C:$C,'[1]Deals (investment)'!$B:$B,$A403,'[1]Deals (investment)'!$V:$V,BM$1)</f>
        <v>#VALUE!</v>
      </c>
      <c r="BN403" s="15"/>
      <c r="BO403" s="15"/>
      <c r="BP403" s="22"/>
      <c r="BQ403" s="15"/>
      <c r="BR403" s="15"/>
      <c r="BS403" s="15"/>
      <c r="BT403" s="15"/>
      <c r="BU403" s="15"/>
      <c r="BV403" s="15"/>
      <c r="BW403" s="15"/>
      <c r="BX403" s="15"/>
      <c r="BY403" s="15"/>
      <c r="BZ403" s="15"/>
      <c r="CA403" s="15"/>
      <c r="CB403" s="15"/>
      <c r="CC403" s="15"/>
      <c r="CD403" s="15" t="str">
        <f t="shared" si="62"/>
        <v>RucoveRucove put together people, data, and network to make agro cross-border trades happenActive</v>
      </c>
      <c r="CE403" s="15"/>
      <c r="CF403" s="15"/>
      <c r="CG403" s="15"/>
      <c r="CH403" s="15"/>
      <c r="CI403" s="15"/>
      <c r="CJ403" s="15"/>
    </row>
    <row r="404" spans="1:88" ht="12.75">
      <c r="A404" s="15" t="s">
        <v>3349</v>
      </c>
      <c r="B404" s="15" t="s">
        <v>3350</v>
      </c>
      <c r="C404" s="15" t="s">
        <v>58</v>
      </c>
      <c r="D404" s="16">
        <v>2018</v>
      </c>
      <c r="E404" s="15" t="s">
        <v>59</v>
      </c>
      <c r="F404" s="15" t="s">
        <v>199</v>
      </c>
      <c r="G404" s="15" t="s">
        <v>61</v>
      </c>
      <c r="H404" s="15" t="s">
        <v>61</v>
      </c>
      <c r="I404" s="15" t="s">
        <v>61</v>
      </c>
      <c r="J404" s="15"/>
      <c r="K404" s="17" t="e">
        <f t="shared" si="50"/>
        <v>#VALUE!</v>
      </c>
      <c r="L404" s="15"/>
      <c r="M404" s="18" t="e">
        <f t="shared" si="51"/>
        <v>#VALUE!</v>
      </c>
      <c r="N404" s="15"/>
      <c r="O404" s="15"/>
      <c r="P404" s="15"/>
      <c r="Q404" s="15"/>
      <c r="R404" s="15" t="s">
        <v>375</v>
      </c>
      <c r="S404" s="19">
        <v>10000</v>
      </c>
      <c r="T404" s="15" t="s">
        <v>375</v>
      </c>
      <c r="U404" s="17">
        <v>10000</v>
      </c>
      <c r="V404" s="15" t="s">
        <v>3351</v>
      </c>
      <c r="W404" s="15">
        <v>0</v>
      </c>
      <c r="X404" s="15" t="s">
        <v>256</v>
      </c>
      <c r="Y404" s="15" t="s">
        <v>3352</v>
      </c>
      <c r="AB404" s="32">
        <v>43506</v>
      </c>
      <c r="AC404" s="21" t="s">
        <v>3353</v>
      </c>
      <c r="AD404" s="21" t="s">
        <v>3354</v>
      </c>
      <c r="AE404" s="21" t="s">
        <v>3355</v>
      </c>
      <c r="AF404" s="21" t="s">
        <v>3356</v>
      </c>
      <c r="AG404" s="22">
        <f t="shared" si="38"/>
        <v>0.74193548387096775</v>
      </c>
      <c r="AH404" s="15" t="str">
        <f t="shared" si="60"/>
        <v/>
      </c>
      <c r="AI404" s="22" t="str">
        <f>VLOOKUP(A404,'[1]Deals (investment)'!$B$2:$Z$1497,1,FALSE)</f>
        <v>Spurbuddy</v>
      </c>
      <c r="AJ404" s="22">
        <f>VLOOKUP(A404,'[1]Deals (investment)'!$B$2:$Z$870,15,FALSE)</f>
        <v>1</v>
      </c>
      <c r="AK404" s="17" t="e">
        <f>VLOOKUP(A404,'[1]Deals (Exits)'!B:B,1,FALSE)</f>
        <v>#N/A</v>
      </c>
      <c r="AL404" s="23">
        <f>VLOOKUP(G404,[1]Lookups!$V$3:$Y$197,4,FALSE)</f>
        <v>0</v>
      </c>
      <c r="AM404" s="17" t="str">
        <f>VLOOKUP(X404,[1]Lookups!$B$3:$C$200,2,FALSE)</f>
        <v>Media &amp; Entertainment</v>
      </c>
      <c r="AN404" s="17" t="str">
        <f>VLOOKUP(R404,[1]Lookups!$H$3:$I$69,2,FALSE)</f>
        <v>2. Seed</v>
      </c>
      <c r="AO404" s="17" t="str">
        <f>VLOOKUP(T404,[1]Lookups!$H$3:$I$69,2,FALSE)</f>
        <v>2. Seed</v>
      </c>
      <c r="AP404" s="17" t="str">
        <f>VLOOKUP(AN404,[1]Lookups!$N$3:$O$11,2,FALSE)</f>
        <v>Early</v>
      </c>
      <c r="AQ404" s="18" t="e">
        <f>COUNTIFS('[1]Deals (investment)'!$B:$B,$A404)</f>
        <v>#VALUE!</v>
      </c>
      <c r="AR404" s="18" t="e">
        <f>COUNTIFS('[1]Deals (investment)'!$B:$B,$A404,'[1]Deals (investment)'!$T:$T,$AW$1)+COUNTIFS('[1]Deals (investment)'!$B:$B,$A404,'[1]Deals (investment)'!$T:$T,$AX$1)+COUNTIFS('[1]Deals (investment)'!$B:$B,$A404,'[1]Deals (investment)'!$T:$T,$AY$1)</f>
        <v>#VALUE!</v>
      </c>
      <c r="AS404" s="17" t="e">
        <f>SUMIFS('[1]Deals (investment)'!$C:$C,'[1]Deals (investment)'!$B:$B,$A404)</f>
        <v>#VALUE!</v>
      </c>
      <c r="AT404" s="17" t="e">
        <f t="shared" si="52"/>
        <v>#VALUE!</v>
      </c>
      <c r="AU404" s="18" t="e">
        <f>COUNTIF('[1]Deals (Exits)'!$B:$B,A404)</f>
        <v>#VALUE!</v>
      </c>
      <c r="AV404" s="17" t="e">
        <f>SUMIFS('[1]Deals (investment)'!$C:$C,'[1]Deals (investment)'!$B:$B,$A404,'[1]Deals (investment)'!$T:$T,AV$1)</f>
        <v>#VALUE!</v>
      </c>
      <c r="AW404" s="17" t="e">
        <f>SUMIFS('[1]Deals (investment)'!$C:$C,'[1]Deals (investment)'!$B:$B,$A404,'[1]Deals (investment)'!$T:$T,AW$1)</f>
        <v>#VALUE!</v>
      </c>
      <c r="AX404" s="17" t="e">
        <f>SUMIFS('[1]Deals (investment)'!$C:$C,'[1]Deals (investment)'!$B:$B,$A404,'[1]Deals (investment)'!$T:$T,AX$1)</f>
        <v>#VALUE!</v>
      </c>
      <c r="AY404" s="17" t="e">
        <f>SUMIFS('[1]Deals (investment)'!$C:$C,'[1]Deals (investment)'!$B:$B,$A404,'[1]Deals (investment)'!$T:$T,AY$1)</f>
        <v>#VALUE!</v>
      </c>
      <c r="AZ404" s="17" t="e">
        <f>SUMIFS('[1]Deals (investment)'!$C:$C,'[1]Deals (investment)'!$B:$B,$A404,'[1]Deals (investment)'!$T:$T,AZ$1)</f>
        <v>#VALUE!</v>
      </c>
      <c r="BA404" s="17" t="e">
        <f>SUMIFS('[1]Deals (investment)'!$C:$C,'[1]Deals (investment)'!$B:$B,$A404,'[1]Deals (investment)'!$T:$T,BA$1)</f>
        <v>#VALUE!</v>
      </c>
      <c r="BB404" s="17" t="e">
        <f>SUMIFS('[1]Deals (investment)'!$C:$C,'[1]Deals (investment)'!$B:$B,$A404,'[1]Deals (investment)'!$T:$T,BB$1)</f>
        <v>#VALUE!</v>
      </c>
      <c r="BC404" s="17" t="e">
        <f>SUMIFS('[1]Deals (Exits)'!$C:$C,'[1]Deals (Exits)'!$B:$B,$A404)</f>
        <v>#VALUE!</v>
      </c>
      <c r="BD404" s="17" t="e">
        <f>SUMIFS('[1]Deals (investment)'!$C:$C,'[1]Deals (investment)'!$B:$B,$A404,'[1]Deals (investment)'!$V:$V,BD$1)</f>
        <v>#VALUE!</v>
      </c>
      <c r="BE404" s="17" t="e">
        <f>SUMIFS('[1]Deals (investment)'!$C:$C,'[1]Deals (investment)'!$B:$B,$A404,'[1]Deals (investment)'!$V:$V,BE$1)</f>
        <v>#VALUE!</v>
      </c>
      <c r="BF404" s="17" t="e">
        <f>SUMIFS('[1]Deals (investment)'!$C:$C,'[1]Deals (investment)'!$B:$B,$A404,'[1]Deals (investment)'!$V:$V,BF$1)</f>
        <v>#VALUE!</v>
      </c>
      <c r="BG404" s="17" t="e">
        <f>SUMIFS('[1]Deals (investment)'!$C:$C,'[1]Deals (investment)'!$B:$B,$A404,'[1]Deals (investment)'!$V:$V,BG$1)</f>
        <v>#VALUE!</v>
      </c>
      <c r="BH404" s="17" t="e">
        <f>SUMIFS('[1]Deals (investment)'!$C:$C,'[1]Deals (investment)'!$B:$B,$A404,'[1]Deals (investment)'!$V:$V,BH$1)</f>
        <v>#VALUE!</v>
      </c>
      <c r="BI404" s="17" t="e">
        <f>SUMIFS('[1]Deals (investment)'!$C:$C,'[1]Deals (investment)'!$B:$B,$A404,'[1]Deals (investment)'!$V:$V,BI$1)</f>
        <v>#VALUE!</v>
      </c>
      <c r="BJ404" s="17" t="e">
        <f>SUMIFS('[1]Deals (investment)'!$C:$C,'[1]Deals (investment)'!$B:$B,$A404,'[1]Deals (investment)'!$V:$V,BJ$1)</f>
        <v>#VALUE!</v>
      </c>
      <c r="BK404" s="17" t="e">
        <f>SUMIFS('[1]Deals (investment)'!$C:$C,'[1]Deals (investment)'!$B:$B,$A404,'[1]Deals (investment)'!$V:$V,BK$1)</f>
        <v>#VALUE!</v>
      </c>
      <c r="BL404" s="17" t="e">
        <f>SUMIFS('[1]Deals (investment)'!$C:$C,'[1]Deals (investment)'!$B:$B,$A404,'[1]Deals (investment)'!$V:$V,BL$1)</f>
        <v>#VALUE!</v>
      </c>
      <c r="BM404" s="17" t="e">
        <f>SUMIFS('[1]Deals (investment)'!$C:$C,'[1]Deals (investment)'!$B:$B,$A404,'[1]Deals (investment)'!$V:$V,BM$1)</f>
        <v>#VALUE!</v>
      </c>
      <c r="BN404" s="15"/>
      <c r="BO404" s="15"/>
      <c r="BP404" s="22"/>
      <c r="BQ404" s="15"/>
      <c r="BR404" s="15"/>
      <c r="BS404" s="15"/>
      <c r="BT404" s="15"/>
      <c r="BU404" s="15"/>
      <c r="BV404" s="15"/>
      <c r="BW404" s="15"/>
      <c r="BX404" s="15"/>
      <c r="BY404" s="15"/>
      <c r="BZ404" s="15"/>
      <c r="CA404" s="15"/>
      <c r="CB404" s="15"/>
      <c r="CC404" s="15"/>
      <c r="CD404" s="15" t="str">
        <f t="shared" si="62"/>
        <v>SpurbuddyWe are SpurBuddy, a creative agency built with a clear focus on creating handcrafted digital experiences for brands to engage with their customers.Active</v>
      </c>
      <c r="CE404" s="15"/>
      <c r="CF404" s="15"/>
      <c r="CG404" s="15"/>
      <c r="CH404" s="15"/>
      <c r="CI404" s="15"/>
      <c r="CJ404" s="15"/>
    </row>
    <row r="405" spans="1:88" ht="12.75">
      <c r="A405" s="15" t="s">
        <v>3357</v>
      </c>
      <c r="B405" s="15" t="s">
        <v>3358</v>
      </c>
      <c r="C405" s="15" t="s">
        <v>58</v>
      </c>
      <c r="D405" s="16">
        <v>2017</v>
      </c>
      <c r="E405" s="15" t="s">
        <v>59</v>
      </c>
      <c r="F405" s="15" t="s">
        <v>110</v>
      </c>
      <c r="G405" s="15" t="s">
        <v>61</v>
      </c>
      <c r="H405" s="15" t="s">
        <v>61</v>
      </c>
      <c r="I405" s="15" t="s">
        <v>61</v>
      </c>
      <c r="J405" s="15"/>
      <c r="K405" s="17" t="e">
        <f t="shared" si="50"/>
        <v>#VALUE!</v>
      </c>
      <c r="L405" s="15"/>
      <c r="M405" s="18" t="e">
        <f t="shared" si="51"/>
        <v>#VALUE!</v>
      </c>
      <c r="N405" s="15" t="s">
        <v>3359</v>
      </c>
      <c r="O405" s="15"/>
      <c r="P405" s="15"/>
      <c r="Q405" s="24">
        <v>43312</v>
      </c>
      <c r="R405" s="15" t="s">
        <v>375</v>
      </c>
      <c r="S405" s="19">
        <v>10000</v>
      </c>
      <c r="T405" s="15" t="s">
        <v>375</v>
      </c>
      <c r="U405" s="19">
        <v>10000</v>
      </c>
      <c r="V405" s="15" t="s">
        <v>3360</v>
      </c>
      <c r="W405" s="15">
        <v>0</v>
      </c>
      <c r="X405" s="15" t="s">
        <v>107</v>
      </c>
      <c r="Y405" s="15" t="s">
        <v>3144</v>
      </c>
      <c r="Z405" s="25" t="s">
        <v>109</v>
      </c>
      <c r="AB405" s="32">
        <v>43506</v>
      </c>
      <c r="AC405" s="15" t="s">
        <v>110</v>
      </c>
      <c r="AD405" s="15" t="s">
        <v>110</v>
      </c>
      <c r="AE405" s="15" t="s">
        <v>110</v>
      </c>
      <c r="AF405" s="15" t="s">
        <v>110</v>
      </c>
      <c r="AG405" s="22">
        <f t="shared" si="38"/>
        <v>0.83870967741935487</v>
      </c>
      <c r="AH405" s="15" t="str">
        <f t="shared" si="60"/>
        <v/>
      </c>
      <c r="AI405" s="22" t="str">
        <f>VLOOKUP(A405,'[1]Deals (investment)'!$B$2:$Z$1497,1,FALSE)</f>
        <v>ZeroElectric</v>
      </c>
      <c r="AJ405" s="22">
        <f>VLOOKUP(A405,'[1]Deals (investment)'!$B$2:$Z$870,15,FALSE)</f>
        <v>1</v>
      </c>
      <c r="AK405" s="17" t="e">
        <f>VLOOKUP(A405,'[1]Deals (Exits)'!B:B,1,FALSE)</f>
        <v>#N/A</v>
      </c>
      <c r="AL405" s="23">
        <f>VLOOKUP(G405,[1]Lookups!$V$3:$Y$197,4,FALSE)</f>
        <v>0</v>
      </c>
      <c r="AM405" s="17" t="str">
        <f>VLOOKUP(X405,[1]Lookups!$B$3:$C$200,2,FALSE)</f>
        <v>Energy &amp; Resources</v>
      </c>
      <c r="AN405" s="17" t="str">
        <f>VLOOKUP(R405,[1]Lookups!$H$3:$I$69,2,FALSE)</f>
        <v>2. Seed</v>
      </c>
      <c r="AO405" s="17" t="str">
        <f>VLOOKUP(T405,[1]Lookups!$H$3:$I$69,2,FALSE)</f>
        <v>2. Seed</v>
      </c>
      <c r="AP405" s="17" t="str">
        <f>VLOOKUP(AN405,[1]Lookups!$N$3:$O$11,2,FALSE)</f>
        <v>Early</v>
      </c>
      <c r="AQ405" s="18" t="e">
        <f>COUNTIFS('[1]Deals (investment)'!$B:$B,$A405)</f>
        <v>#VALUE!</v>
      </c>
      <c r="AR405" s="18" t="e">
        <f>COUNTIFS('[1]Deals (investment)'!$B:$B,$A405,'[1]Deals (investment)'!$T:$T,$AW$1)+COUNTIFS('[1]Deals (investment)'!$B:$B,$A405,'[1]Deals (investment)'!$T:$T,$AX$1)+COUNTIFS('[1]Deals (investment)'!$B:$B,$A405,'[1]Deals (investment)'!$T:$T,$AY$1)</f>
        <v>#VALUE!</v>
      </c>
      <c r="AS405" s="17" t="e">
        <f>SUMIFS('[1]Deals (investment)'!$C:$C,'[1]Deals (investment)'!$B:$B,$A405)</f>
        <v>#VALUE!</v>
      </c>
      <c r="AT405" s="17" t="e">
        <f t="shared" si="52"/>
        <v>#VALUE!</v>
      </c>
      <c r="AU405" s="18" t="e">
        <f>COUNTIF('[1]Deals (Exits)'!$B:$B,A405)</f>
        <v>#VALUE!</v>
      </c>
      <c r="AV405" s="17" t="e">
        <f>SUMIFS('[1]Deals (investment)'!$C:$C,'[1]Deals (investment)'!$B:$B,$A405,'[1]Deals (investment)'!$T:$T,AV$1)</f>
        <v>#VALUE!</v>
      </c>
      <c r="AW405" s="17" t="e">
        <f>SUMIFS('[1]Deals (investment)'!$C:$C,'[1]Deals (investment)'!$B:$B,$A405,'[1]Deals (investment)'!$T:$T,AW$1)</f>
        <v>#VALUE!</v>
      </c>
      <c r="AX405" s="17" t="e">
        <f>SUMIFS('[1]Deals (investment)'!$C:$C,'[1]Deals (investment)'!$B:$B,$A405,'[1]Deals (investment)'!$T:$T,AX$1)</f>
        <v>#VALUE!</v>
      </c>
      <c r="AY405" s="17" t="e">
        <f>SUMIFS('[1]Deals (investment)'!$C:$C,'[1]Deals (investment)'!$B:$B,$A405,'[1]Deals (investment)'!$T:$T,AY$1)</f>
        <v>#VALUE!</v>
      </c>
      <c r="AZ405" s="17" t="e">
        <f>SUMIFS('[1]Deals (investment)'!$C:$C,'[1]Deals (investment)'!$B:$B,$A405,'[1]Deals (investment)'!$T:$T,AZ$1)</f>
        <v>#VALUE!</v>
      </c>
      <c r="BA405" s="17" t="e">
        <f>SUMIFS('[1]Deals (investment)'!$C:$C,'[1]Deals (investment)'!$B:$B,$A405,'[1]Deals (investment)'!$T:$T,BA$1)</f>
        <v>#VALUE!</v>
      </c>
      <c r="BB405" s="17" t="e">
        <f>SUMIFS('[1]Deals (investment)'!$C:$C,'[1]Deals (investment)'!$B:$B,$A405,'[1]Deals (investment)'!$T:$T,BB$1)</f>
        <v>#VALUE!</v>
      </c>
      <c r="BC405" s="17" t="e">
        <f>SUMIFS('[1]Deals (Exits)'!$C:$C,'[1]Deals (Exits)'!$B:$B,$A405)</f>
        <v>#VALUE!</v>
      </c>
      <c r="BD405" s="17" t="e">
        <f>SUMIFS('[1]Deals (investment)'!$C:$C,'[1]Deals (investment)'!$B:$B,$A405,'[1]Deals (investment)'!$V:$V,BD$1)</f>
        <v>#VALUE!</v>
      </c>
      <c r="BE405" s="17" t="e">
        <f>SUMIFS('[1]Deals (investment)'!$C:$C,'[1]Deals (investment)'!$B:$B,$A405,'[1]Deals (investment)'!$V:$V,BE$1)</f>
        <v>#VALUE!</v>
      </c>
      <c r="BF405" s="17" t="e">
        <f>SUMIFS('[1]Deals (investment)'!$C:$C,'[1]Deals (investment)'!$B:$B,$A405,'[1]Deals (investment)'!$V:$V,BF$1)</f>
        <v>#VALUE!</v>
      </c>
      <c r="BG405" s="17" t="e">
        <f>SUMIFS('[1]Deals (investment)'!$C:$C,'[1]Deals (investment)'!$B:$B,$A405,'[1]Deals (investment)'!$V:$V,BG$1)</f>
        <v>#VALUE!</v>
      </c>
      <c r="BH405" s="17" t="e">
        <f>SUMIFS('[1]Deals (investment)'!$C:$C,'[1]Deals (investment)'!$B:$B,$A405,'[1]Deals (investment)'!$V:$V,BH$1)</f>
        <v>#VALUE!</v>
      </c>
      <c r="BI405" s="17" t="e">
        <f>SUMIFS('[1]Deals (investment)'!$C:$C,'[1]Deals (investment)'!$B:$B,$A405,'[1]Deals (investment)'!$V:$V,BI$1)</f>
        <v>#VALUE!</v>
      </c>
      <c r="BJ405" s="17" t="e">
        <f>SUMIFS('[1]Deals (investment)'!$C:$C,'[1]Deals (investment)'!$B:$B,$A405,'[1]Deals (investment)'!$V:$V,BJ$1)</f>
        <v>#VALUE!</v>
      </c>
      <c r="BK405" s="17" t="e">
        <f>SUMIFS('[1]Deals (investment)'!$C:$C,'[1]Deals (investment)'!$B:$B,$A405,'[1]Deals (investment)'!$V:$V,BK$1)</f>
        <v>#VALUE!</v>
      </c>
      <c r="BL405" s="17" t="e">
        <f>SUMIFS('[1]Deals (investment)'!$C:$C,'[1]Deals (investment)'!$B:$B,$A405,'[1]Deals (investment)'!$V:$V,BL$1)</f>
        <v>#VALUE!</v>
      </c>
      <c r="BM405" s="17" t="e">
        <f>SUMIFS('[1]Deals (investment)'!$C:$C,'[1]Deals (investment)'!$B:$B,$A405,'[1]Deals (investment)'!$V:$V,BM$1)</f>
        <v>#VALUE!</v>
      </c>
      <c r="BN405" s="15"/>
      <c r="BO405" s="15"/>
      <c r="BP405" s="22"/>
      <c r="BQ405" s="15"/>
      <c r="BR405" s="15"/>
      <c r="BS405" s="15"/>
      <c r="BT405" s="15"/>
      <c r="BU405" s="15"/>
      <c r="BV405" s="15"/>
      <c r="BW405" s="15"/>
      <c r="BX405" s="15"/>
      <c r="BY405" s="15"/>
      <c r="BZ405" s="15"/>
      <c r="CA405" s="15"/>
      <c r="CB405" s="15"/>
      <c r="CC405" s="15"/>
      <c r="CD405" s="15" t="str">
        <f t="shared" si="62"/>
        <v>ZeroElectricZeroElectric developed a climate controlled system that cools the environment with water in areas without electricity.Active</v>
      </c>
      <c r="CE405" s="15"/>
      <c r="CF405" s="15"/>
      <c r="CG405" s="15"/>
      <c r="CH405" s="15"/>
      <c r="CI405" s="15"/>
      <c r="CJ405" s="15"/>
    </row>
    <row r="406" spans="1:88" ht="12.75">
      <c r="A406" s="15" t="s">
        <v>3361</v>
      </c>
      <c r="B406" s="15" t="s">
        <v>3362</v>
      </c>
      <c r="C406" s="15" t="s">
        <v>58</v>
      </c>
      <c r="D406" s="16">
        <v>2016</v>
      </c>
      <c r="E406" s="15" t="s">
        <v>90</v>
      </c>
      <c r="F406" s="15"/>
      <c r="G406" s="15" t="s">
        <v>91</v>
      </c>
      <c r="H406" s="15" t="s">
        <v>91</v>
      </c>
      <c r="I406" s="15" t="s">
        <v>91</v>
      </c>
      <c r="J406" s="15"/>
      <c r="K406" s="17" t="e">
        <f t="shared" si="50"/>
        <v>#VALUE!</v>
      </c>
      <c r="L406" s="15"/>
      <c r="M406" s="18" t="e">
        <f t="shared" si="51"/>
        <v>#VALUE!</v>
      </c>
      <c r="N406" s="15"/>
      <c r="O406" s="15"/>
      <c r="P406" s="15"/>
      <c r="Q406" s="15"/>
      <c r="R406" s="15" t="s">
        <v>375</v>
      </c>
      <c r="S406" s="19">
        <v>10000</v>
      </c>
      <c r="T406" s="15"/>
      <c r="U406" s="17"/>
      <c r="V406" s="15" t="s">
        <v>3363</v>
      </c>
      <c r="W406" s="15"/>
      <c r="X406" s="15" t="s">
        <v>294</v>
      </c>
      <c r="Y406" s="15" t="s">
        <v>3364</v>
      </c>
      <c r="AB406" s="20" t="s">
        <v>286</v>
      </c>
      <c r="AC406" s="21" t="s">
        <v>3365</v>
      </c>
      <c r="AD406" s="21" t="s">
        <v>3366</v>
      </c>
      <c r="AE406" s="15"/>
      <c r="AF406" s="15"/>
      <c r="AG406" s="22">
        <f t="shared" si="38"/>
        <v>0.54838709677419351</v>
      </c>
      <c r="AH406" s="15" t="str">
        <f t="shared" si="60"/>
        <v/>
      </c>
      <c r="AI406" s="22" t="str">
        <f>VLOOKUP(A406,'[1]Deals (investment)'!$B$2:$Z$1497,1,FALSE)</f>
        <v>Iyeza Health</v>
      </c>
      <c r="AJ406" s="22" t="e">
        <f>VLOOKUP(A406,'[1]Deals (investment)'!$B$2:$Z$870,15,FALSE)</f>
        <v>#N/A</v>
      </c>
      <c r="AK406" s="17" t="e">
        <f>VLOOKUP(A406,'[1]Deals (Exits)'!B:B,1,FALSE)</f>
        <v>#N/A</v>
      </c>
      <c r="AL406" s="23">
        <f>VLOOKUP(G406,[1]Lookups!$V$3:$Y$197,4,FALSE)</f>
        <v>0</v>
      </c>
      <c r="AM406" s="17" t="str">
        <f>VLOOKUP(X406,[1]Lookups!$B$3:$C$200,2,FALSE)</f>
        <v>Health &amp; Pharmaceuticals</v>
      </c>
      <c r="AN406" s="17" t="str">
        <f>VLOOKUP(R406,[1]Lookups!$H$3:$I$69,2,FALSE)</f>
        <v>2. Seed</v>
      </c>
      <c r="AO406" s="17" t="e">
        <f>VLOOKUP(T406,[1]Lookups!$H$3:$I$69,2,FALSE)</f>
        <v>#N/A</v>
      </c>
      <c r="AP406" s="17" t="str">
        <f>VLOOKUP(AN406,[1]Lookups!$N$3:$O$11,2,FALSE)</f>
        <v>Early</v>
      </c>
      <c r="AQ406" s="18" t="e">
        <f>COUNTIFS('[1]Deals (investment)'!$B:$B,$A406)</f>
        <v>#VALUE!</v>
      </c>
      <c r="AR406" s="18" t="e">
        <f>COUNTIFS('[1]Deals (investment)'!$B:$B,$A406,'[1]Deals (investment)'!$T:$T,$AW$1)+COUNTIFS('[1]Deals (investment)'!$B:$B,$A406,'[1]Deals (investment)'!$T:$T,$AX$1)+COUNTIFS('[1]Deals (investment)'!$B:$B,$A406,'[1]Deals (investment)'!$T:$T,$AY$1)</f>
        <v>#VALUE!</v>
      </c>
      <c r="AS406" s="17" t="e">
        <f>SUMIFS('[1]Deals (investment)'!$C:$C,'[1]Deals (investment)'!$B:$B,$A406)</f>
        <v>#VALUE!</v>
      </c>
      <c r="AT406" s="17" t="e">
        <f t="shared" si="52"/>
        <v>#VALUE!</v>
      </c>
      <c r="AU406" s="18" t="e">
        <f>COUNTIF('[1]Deals (Exits)'!$B:$B,A406)</f>
        <v>#VALUE!</v>
      </c>
      <c r="AV406" s="17" t="e">
        <f>SUMIFS('[1]Deals (investment)'!$C:$C,'[1]Deals (investment)'!$B:$B,$A406,'[1]Deals (investment)'!$T:$T,AV$1)</f>
        <v>#VALUE!</v>
      </c>
      <c r="AW406" s="17" t="e">
        <f>SUMIFS('[1]Deals (investment)'!$C:$C,'[1]Deals (investment)'!$B:$B,$A406,'[1]Deals (investment)'!$T:$T,AW$1)</f>
        <v>#VALUE!</v>
      </c>
      <c r="AX406" s="17" t="e">
        <f>SUMIFS('[1]Deals (investment)'!$C:$C,'[1]Deals (investment)'!$B:$B,$A406,'[1]Deals (investment)'!$T:$T,AX$1)</f>
        <v>#VALUE!</v>
      </c>
      <c r="AY406" s="17" t="e">
        <f>SUMIFS('[1]Deals (investment)'!$C:$C,'[1]Deals (investment)'!$B:$B,$A406,'[1]Deals (investment)'!$T:$T,AY$1)</f>
        <v>#VALUE!</v>
      </c>
      <c r="AZ406" s="17" t="e">
        <f>SUMIFS('[1]Deals (investment)'!$C:$C,'[1]Deals (investment)'!$B:$B,$A406,'[1]Deals (investment)'!$T:$T,AZ$1)</f>
        <v>#VALUE!</v>
      </c>
      <c r="BA406" s="17" t="e">
        <f>SUMIFS('[1]Deals (investment)'!$C:$C,'[1]Deals (investment)'!$B:$B,$A406,'[1]Deals (investment)'!$T:$T,BA$1)</f>
        <v>#VALUE!</v>
      </c>
      <c r="BB406" s="17" t="e">
        <f>SUMIFS('[1]Deals (investment)'!$C:$C,'[1]Deals (investment)'!$B:$B,$A406,'[1]Deals (investment)'!$T:$T,BB$1)</f>
        <v>#VALUE!</v>
      </c>
      <c r="BC406" s="17" t="e">
        <f>SUMIFS('[1]Deals (Exits)'!$C:$C,'[1]Deals (Exits)'!$B:$B,$A406)</f>
        <v>#VALUE!</v>
      </c>
      <c r="BD406" s="17" t="e">
        <f>SUMIFS('[1]Deals (investment)'!$C:$C,'[1]Deals (investment)'!$B:$B,$A406,'[1]Deals (investment)'!$V:$V,BD$1)</f>
        <v>#VALUE!</v>
      </c>
      <c r="BE406" s="17" t="e">
        <f>SUMIFS('[1]Deals (investment)'!$C:$C,'[1]Deals (investment)'!$B:$B,$A406,'[1]Deals (investment)'!$V:$V,BE$1)</f>
        <v>#VALUE!</v>
      </c>
      <c r="BF406" s="17" t="e">
        <f>SUMIFS('[1]Deals (investment)'!$C:$C,'[1]Deals (investment)'!$B:$B,$A406,'[1]Deals (investment)'!$V:$V,BF$1)</f>
        <v>#VALUE!</v>
      </c>
      <c r="BG406" s="17" t="e">
        <f>SUMIFS('[1]Deals (investment)'!$C:$C,'[1]Deals (investment)'!$B:$B,$A406,'[1]Deals (investment)'!$V:$V,BG$1)</f>
        <v>#VALUE!</v>
      </c>
      <c r="BH406" s="17" t="e">
        <f>SUMIFS('[1]Deals (investment)'!$C:$C,'[1]Deals (investment)'!$B:$B,$A406,'[1]Deals (investment)'!$V:$V,BH$1)</f>
        <v>#VALUE!</v>
      </c>
      <c r="BI406" s="17" t="e">
        <f>SUMIFS('[1]Deals (investment)'!$C:$C,'[1]Deals (investment)'!$B:$B,$A406,'[1]Deals (investment)'!$V:$V,BI$1)</f>
        <v>#VALUE!</v>
      </c>
      <c r="BJ406" s="17" t="e">
        <f>SUMIFS('[1]Deals (investment)'!$C:$C,'[1]Deals (investment)'!$B:$B,$A406,'[1]Deals (investment)'!$V:$V,BJ$1)</f>
        <v>#VALUE!</v>
      </c>
      <c r="BK406" s="17" t="e">
        <f>SUMIFS('[1]Deals (investment)'!$C:$C,'[1]Deals (investment)'!$B:$B,$A406,'[1]Deals (investment)'!$V:$V,BK$1)</f>
        <v>#VALUE!</v>
      </c>
      <c r="BL406" s="17" t="e">
        <f>SUMIFS('[1]Deals (investment)'!$C:$C,'[1]Deals (investment)'!$B:$B,$A406,'[1]Deals (investment)'!$V:$V,BL$1)</f>
        <v>#VALUE!</v>
      </c>
      <c r="BM406" s="17" t="e">
        <f>SUMIFS('[1]Deals (investment)'!$C:$C,'[1]Deals (investment)'!$B:$B,$A406,'[1]Deals (investment)'!$V:$V,BM$1)</f>
        <v>#VALUE!</v>
      </c>
      <c r="BN406" s="15"/>
      <c r="BO406" s="15"/>
      <c r="BP406" s="22"/>
      <c r="BQ406" s="15"/>
      <c r="BR406" s="15"/>
      <c r="BS406" s="15"/>
      <c r="BT406" s="15"/>
      <c r="BU406" s="15"/>
      <c r="BV406" s="15"/>
      <c r="BW406" s="15"/>
      <c r="BX406" s="15"/>
      <c r="BY406" s="15"/>
      <c r="BZ406" s="15"/>
      <c r="CA406" s="15"/>
      <c r="CB406" s="15"/>
      <c r="CC406" s="15"/>
      <c r="CD406" s="15" t="str">
        <f t="shared" si="62"/>
        <v>Iyeza HealthIyeza Health is a specialist health company committed to changing the face of public health in South Africa. Iyeza Health offer accessible alternatives to the current status quo in the health products distribution and supply chain.Active</v>
      </c>
      <c r="CE406" s="15"/>
      <c r="CF406" s="15"/>
      <c r="CG406" s="15"/>
      <c r="CH406" s="15"/>
      <c r="CI406" s="15"/>
      <c r="CJ406" s="15"/>
    </row>
    <row r="407" spans="1:88" ht="12.75">
      <c r="A407" s="15" t="s">
        <v>3367</v>
      </c>
      <c r="B407" s="15" t="s">
        <v>3368</v>
      </c>
      <c r="C407" s="15" t="s">
        <v>58</v>
      </c>
      <c r="D407" s="16">
        <v>2017</v>
      </c>
      <c r="E407" s="15" t="s">
        <v>1086</v>
      </c>
      <c r="F407" s="15"/>
      <c r="G407" s="15" t="s">
        <v>891</v>
      </c>
      <c r="H407" s="15" t="s">
        <v>891</v>
      </c>
      <c r="I407" s="15" t="s">
        <v>891</v>
      </c>
      <c r="J407" s="15"/>
      <c r="K407" s="17" t="e">
        <f t="shared" si="50"/>
        <v>#VALUE!</v>
      </c>
      <c r="L407" s="15"/>
      <c r="M407" s="18" t="e">
        <f t="shared" si="51"/>
        <v>#VALUE!</v>
      </c>
      <c r="N407" s="15"/>
      <c r="O407" s="15"/>
      <c r="P407" s="15"/>
      <c r="Q407" s="15"/>
      <c r="R407" s="15" t="s">
        <v>1042</v>
      </c>
      <c r="S407" s="19" t="s">
        <v>144</v>
      </c>
      <c r="T407" s="15" t="s">
        <v>375</v>
      </c>
      <c r="U407" s="17">
        <v>10000</v>
      </c>
      <c r="V407" s="15" t="s">
        <v>3369</v>
      </c>
      <c r="W407" s="15"/>
      <c r="X407" s="15" t="s">
        <v>64</v>
      </c>
      <c r="Y407" s="15" t="s">
        <v>3370</v>
      </c>
      <c r="AB407" s="32">
        <v>43506</v>
      </c>
      <c r="AC407" s="21" t="s">
        <v>3371</v>
      </c>
      <c r="AD407" s="21" t="s">
        <v>3372</v>
      </c>
      <c r="AE407" s="15"/>
      <c r="AF407" s="15"/>
      <c r="AG407" s="22">
        <f t="shared" si="38"/>
        <v>0.61290322580645162</v>
      </c>
      <c r="AH407" s="15" t="str">
        <f t="shared" si="60"/>
        <v/>
      </c>
      <c r="AI407" s="22" t="str">
        <f>VLOOKUP(A407,'[1]Deals (investment)'!$B$2:$Z$1497,1,FALSE)</f>
        <v>Courier Lite</v>
      </c>
      <c r="AJ407" s="22">
        <f>VLOOKUP(A407,'[1]Deals (investment)'!$B$2:$Z$870,15,FALSE)</f>
        <v>1</v>
      </c>
      <c r="AK407" s="17" t="e">
        <f>VLOOKUP(A407,'[1]Deals (Exits)'!B:B,1,FALSE)</f>
        <v>#N/A</v>
      </c>
      <c r="AL407" s="23">
        <f>VLOOKUP(G407,[1]Lookups!$V$3:$Y$197,4,FALSE)</f>
        <v>0</v>
      </c>
      <c r="AM407" s="17" t="str">
        <f>VLOOKUP(X407,[1]Lookups!$B$3:$C$200,2,FALSE)</f>
        <v>E-commerce &amp; Retail</v>
      </c>
      <c r="AN407" s="17" t="str">
        <f>VLOOKUP(R407,[1]Lookups!$H$3:$I$69,2,FALSE)</f>
        <v>2. Seed</v>
      </c>
      <c r="AO407" s="17" t="str">
        <f>VLOOKUP(T407,[1]Lookups!$H$3:$I$69,2,FALSE)</f>
        <v>2. Seed</v>
      </c>
      <c r="AP407" s="17" t="str">
        <f>VLOOKUP(AN407,[1]Lookups!$N$3:$O$11,2,FALSE)</f>
        <v>Early</v>
      </c>
      <c r="AQ407" s="18" t="e">
        <f>COUNTIFS('[1]Deals (investment)'!$B:$B,$A407)</f>
        <v>#VALUE!</v>
      </c>
      <c r="AR407" s="18" t="e">
        <f>COUNTIFS('[1]Deals (investment)'!$B:$B,$A407,'[1]Deals (investment)'!$T:$T,$AW$1)+COUNTIFS('[1]Deals (investment)'!$B:$B,$A407,'[1]Deals (investment)'!$T:$T,$AX$1)+COUNTIFS('[1]Deals (investment)'!$B:$B,$A407,'[1]Deals (investment)'!$T:$T,$AY$1)</f>
        <v>#VALUE!</v>
      </c>
      <c r="AS407" s="17" t="e">
        <f>SUMIFS('[1]Deals (investment)'!$C:$C,'[1]Deals (investment)'!$B:$B,$A407)</f>
        <v>#VALUE!</v>
      </c>
      <c r="AT407" s="17" t="e">
        <f t="shared" si="52"/>
        <v>#VALUE!</v>
      </c>
      <c r="AU407" s="18" t="e">
        <f>COUNTIF('[1]Deals (Exits)'!$B:$B,A407)</f>
        <v>#VALUE!</v>
      </c>
      <c r="AV407" s="17" t="e">
        <f>SUMIFS('[1]Deals (investment)'!$C:$C,'[1]Deals (investment)'!$B:$B,$A407,'[1]Deals (investment)'!$T:$T,AV$1)</f>
        <v>#VALUE!</v>
      </c>
      <c r="AW407" s="17" t="e">
        <f>SUMIFS('[1]Deals (investment)'!$C:$C,'[1]Deals (investment)'!$B:$B,$A407,'[1]Deals (investment)'!$T:$T,AW$1)</f>
        <v>#VALUE!</v>
      </c>
      <c r="AX407" s="17" t="e">
        <f>SUMIFS('[1]Deals (investment)'!$C:$C,'[1]Deals (investment)'!$B:$B,$A407,'[1]Deals (investment)'!$T:$T,AX$1)</f>
        <v>#VALUE!</v>
      </c>
      <c r="AY407" s="17" t="e">
        <f>SUMIFS('[1]Deals (investment)'!$C:$C,'[1]Deals (investment)'!$B:$B,$A407,'[1]Deals (investment)'!$T:$T,AY$1)</f>
        <v>#VALUE!</v>
      </c>
      <c r="AZ407" s="17" t="e">
        <f>SUMIFS('[1]Deals (investment)'!$C:$C,'[1]Deals (investment)'!$B:$B,$A407,'[1]Deals (investment)'!$T:$T,AZ$1)</f>
        <v>#VALUE!</v>
      </c>
      <c r="BA407" s="17" t="e">
        <f>SUMIFS('[1]Deals (investment)'!$C:$C,'[1]Deals (investment)'!$B:$B,$A407,'[1]Deals (investment)'!$T:$T,BA$1)</f>
        <v>#VALUE!</v>
      </c>
      <c r="BB407" s="17" t="e">
        <f>SUMIFS('[1]Deals (investment)'!$C:$C,'[1]Deals (investment)'!$B:$B,$A407,'[1]Deals (investment)'!$T:$T,BB$1)</f>
        <v>#VALUE!</v>
      </c>
      <c r="BC407" s="17" t="e">
        <f>SUMIFS('[1]Deals (Exits)'!$C:$C,'[1]Deals (Exits)'!$B:$B,$A407)</f>
        <v>#VALUE!</v>
      </c>
      <c r="BD407" s="17" t="e">
        <f>SUMIFS('[1]Deals (investment)'!$C:$C,'[1]Deals (investment)'!$B:$B,$A407,'[1]Deals (investment)'!$V:$V,BD$1)</f>
        <v>#VALUE!</v>
      </c>
      <c r="BE407" s="17" t="e">
        <f>SUMIFS('[1]Deals (investment)'!$C:$C,'[1]Deals (investment)'!$B:$B,$A407,'[1]Deals (investment)'!$V:$V,BE$1)</f>
        <v>#VALUE!</v>
      </c>
      <c r="BF407" s="17" t="e">
        <f>SUMIFS('[1]Deals (investment)'!$C:$C,'[1]Deals (investment)'!$B:$B,$A407,'[1]Deals (investment)'!$V:$V,BF$1)</f>
        <v>#VALUE!</v>
      </c>
      <c r="BG407" s="17" t="e">
        <f>SUMIFS('[1]Deals (investment)'!$C:$C,'[1]Deals (investment)'!$B:$B,$A407,'[1]Deals (investment)'!$V:$V,BG$1)</f>
        <v>#VALUE!</v>
      </c>
      <c r="BH407" s="17" t="e">
        <f>SUMIFS('[1]Deals (investment)'!$C:$C,'[1]Deals (investment)'!$B:$B,$A407,'[1]Deals (investment)'!$V:$V,BH$1)</f>
        <v>#VALUE!</v>
      </c>
      <c r="BI407" s="17" t="e">
        <f>SUMIFS('[1]Deals (investment)'!$C:$C,'[1]Deals (investment)'!$B:$B,$A407,'[1]Deals (investment)'!$V:$V,BI$1)</f>
        <v>#VALUE!</v>
      </c>
      <c r="BJ407" s="17" t="e">
        <f>SUMIFS('[1]Deals (investment)'!$C:$C,'[1]Deals (investment)'!$B:$B,$A407,'[1]Deals (investment)'!$V:$V,BJ$1)</f>
        <v>#VALUE!</v>
      </c>
      <c r="BK407" s="17" t="e">
        <f>SUMIFS('[1]Deals (investment)'!$C:$C,'[1]Deals (investment)'!$B:$B,$A407,'[1]Deals (investment)'!$V:$V,BK$1)</f>
        <v>#VALUE!</v>
      </c>
      <c r="BL407" s="17" t="e">
        <f>SUMIFS('[1]Deals (investment)'!$C:$C,'[1]Deals (investment)'!$B:$B,$A407,'[1]Deals (investment)'!$V:$V,BL$1)</f>
        <v>#VALUE!</v>
      </c>
      <c r="BM407" s="17" t="e">
        <f>SUMIFS('[1]Deals (investment)'!$C:$C,'[1]Deals (investment)'!$B:$B,$A407,'[1]Deals (investment)'!$V:$V,BM$1)</f>
        <v>#VALUE!</v>
      </c>
      <c r="BN407" s="15"/>
      <c r="BO407" s="15"/>
      <c r="BP407" s="22"/>
      <c r="BQ407" s="15"/>
      <c r="BR407" s="15"/>
      <c r="BS407" s="15"/>
      <c r="BT407" s="15"/>
      <c r="BU407" s="15"/>
      <c r="BV407" s="15"/>
      <c r="BW407" s="15"/>
      <c r="BX407" s="15"/>
      <c r="BY407" s="15"/>
      <c r="BZ407" s="15"/>
      <c r="CA407" s="15"/>
      <c r="CB407" s="15"/>
      <c r="CC407" s="15"/>
      <c r="CD407" s="15" t="str">
        <f t="shared" si="62"/>
        <v>Courier LiteCourier Lite is a courier delivery service company with a mission to digitize courier services in emerging marketsActive</v>
      </c>
      <c r="CE407" s="15"/>
      <c r="CF407" s="15"/>
      <c r="CG407" s="15"/>
      <c r="CH407" s="15"/>
      <c r="CI407" s="15"/>
      <c r="CJ407" s="15"/>
    </row>
    <row r="408" spans="1:88" ht="12.75">
      <c r="A408" s="15" t="s">
        <v>3373</v>
      </c>
      <c r="B408" s="15" t="s">
        <v>3374</v>
      </c>
      <c r="C408" s="15" t="s">
        <v>58</v>
      </c>
      <c r="D408" s="16">
        <v>2017</v>
      </c>
      <c r="E408" s="15" t="s">
        <v>128</v>
      </c>
      <c r="F408" s="15" t="s">
        <v>110</v>
      </c>
      <c r="G408" s="15" t="s">
        <v>129</v>
      </c>
      <c r="H408" s="15" t="s">
        <v>129</v>
      </c>
      <c r="I408" s="15" t="s">
        <v>129</v>
      </c>
      <c r="J408" s="15"/>
      <c r="K408" s="17" t="e">
        <f t="shared" si="50"/>
        <v>#VALUE!</v>
      </c>
      <c r="L408" s="15"/>
      <c r="M408" s="18" t="e">
        <f t="shared" si="51"/>
        <v>#VALUE!</v>
      </c>
      <c r="N408" s="15"/>
      <c r="O408" s="15"/>
      <c r="P408" s="15"/>
      <c r="Q408" s="15"/>
      <c r="R408" s="15"/>
      <c r="S408" s="19"/>
      <c r="T408" s="15"/>
      <c r="U408" s="17"/>
      <c r="V408" s="15" t="s">
        <v>3375</v>
      </c>
      <c r="W408" s="15">
        <v>0</v>
      </c>
      <c r="X408" s="15" t="s">
        <v>404</v>
      </c>
      <c r="Y408" s="15" t="s">
        <v>3376</v>
      </c>
      <c r="Z408" s="25" t="s">
        <v>147</v>
      </c>
      <c r="AB408" s="32">
        <v>43506</v>
      </c>
      <c r="AC408" s="21" t="s">
        <v>3377</v>
      </c>
      <c r="AD408" s="15" t="s">
        <v>110</v>
      </c>
      <c r="AE408" s="15" t="s">
        <v>110</v>
      </c>
      <c r="AF408" s="21" t="s">
        <v>3378</v>
      </c>
      <c r="AG408" s="22">
        <f t="shared" si="38"/>
        <v>0.64516129032258063</v>
      </c>
      <c r="AH408" s="15" t="str">
        <f t="shared" si="60"/>
        <v/>
      </c>
      <c r="AI408" s="22" t="str">
        <f>VLOOKUP(A408,'[1]Deals (investment)'!$B$2:$Z$1497,1,FALSE)</f>
        <v>Enqaz Dot Net</v>
      </c>
      <c r="AJ408" s="22">
        <f>VLOOKUP(A408,'[1]Deals (investment)'!$B$2:$Z$870,15,FALSE)</f>
        <v>1</v>
      </c>
      <c r="AK408" s="17" t="e">
        <f>VLOOKUP(A408,'[1]Deals (Exits)'!B:B,1,FALSE)</f>
        <v>#N/A</v>
      </c>
      <c r="AL408" s="23">
        <f>VLOOKUP(G408,[1]Lookups!$V$3:$Y$197,4,FALSE)</f>
        <v>0</v>
      </c>
      <c r="AM408" s="17" t="str">
        <f>VLOOKUP(X408,[1]Lookups!$B$3:$C$200,2,FALSE)</f>
        <v>Other Technologies &amp; Information Technology</v>
      </c>
      <c r="AN408" s="17" t="e">
        <f>VLOOKUP(R408,[1]Lookups!$H$3:$I$69,2,FALSE)</f>
        <v>#N/A</v>
      </c>
      <c r="AO408" s="17" t="e">
        <f>VLOOKUP(T408,[1]Lookups!$H$3:$I$69,2,FALSE)</f>
        <v>#N/A</v>
      </c>
      <c r="AP408" s="17" t="e">
        <f>VLOOKUP(AN408,[1]Lookups!$N$3:$O$11,2,FALSE)</f>
        <v>#N/A</v>
      </c>
      <c r="AQ408" s="18" t="e">
        <f>COUNTIFS('[1]Deals (investment)'!$B:$B,$A408)</f>
        <v>#VALUE!</v>
      </c>
      <c r="AR408" s="18" t="e">
        <f>COUNTIFS('[1]Deals (investment)'!$B:$B,$A408,'[1]Deals (investment)'!$T:$T,$AW$1)+COUNTIFS('[1]Deals (investment)'!$B:$B,$A408,'[1]Deals (investment)'!$T:$T,$AX$1)+COUNTIFS('[1]Deals (investment)'!$B:$B,$A408,'[1]Deals (investment)'!$T:$T,$AY$1)</f>
        <v>#VALUE!</v>
      </c>
      <c r="AS408" s="17" t="e">
        <f>SUMIFS('[1]Deals (investment)'!$C:$C,'[1]Deals (investment)'!$B:$B,$A408)</f>
        <v>#VALUE!</v>
      </c>
      <c r="AT408" s="17" t="e">
        <f t="shared" si="52"/>
        <v>#VALUE!</v>
      </c>
      <c r="AU408" s="18" t="e">
        <f>COUNTIF('[1]Deals (Exits)'!$B:$B,A408)</f>
        <v>#VALUE!</v>
      </c>
      <c r="AV408" s="17" t="e">
        <f>SUMIFS('[1]Deals (investment)'!$C:$C,'[1]Deals (investment)'!$B:$B,$A408,'[1]Deals (investment)'!$T:$T,AV$1)</f>
        <v>#VALUE!</v>
      </c>
      <c r="AW408" s="17" t="e">
        <f>SUMIFS('[1]Deals (investment)'!$C:$C,'[1]Deals (investment)'!$B:$B,$A408,'[1]Deals (investment)'!$T:$T,AW$1)</f>
        <v>#VALUE!</v>
      </c>
      <c r="AX408" s="17" t="e">
        <f>SUMIFS('[1]Deals (investment)'!$C:$C,'[1]Deals (investment)'!$B:$B,$A408,'[1]Deals (investment)'!$T:$T,AX$1)</f>
        <v>#VALUE!</v>
      </c>
      <c r="AY408" s="17" t="e">
        <f>SUMIFS('[1]Deals (investment)'!$C:$C,'[1]Deals (investment)'!$B:$B,$A408,'[1]Deals (investment)'!$T:$T,AY$1)</f>
        <v>#VALUE!</v>
      </c>
      <c r="AZ408" s="17" t="e">
        <f>SUMIFS('[1]Deals (investment)'!$C:$C,'[1]Deals (investment)'!$B:$B,$A408,'[1]Deals (investment)'!$T:$T,AZ$1)</f>
        <v>#VALUE!</v>
      </c>
      <c r="BA408" s="17" t="e">
        <f>SUMIFS('[1]Deals (investment)'!$C:$C,'[1]Deals (investment)'!$B:$B,$A408,'[1]Deals (investment)'!$T:$T,BA$1)</f>
        <v>#VALUE!</v>
      </c>
      <c r="BB408" s="17" t="e">
        <f>SUMIFS('[1]Deals (investment)'!$C:$C,'[1]Deals (investment)'!$B:$B,$A408,'[1]Deals (investment)'!$T:$T,BB$1)</f>
        <v>#VALUE!</v>
      </c>
      <c r="BC408" s="17" t="e">
        <f>SUMIFS('[1]Deals (Exits)'!$C:$C,'[1]Deals (Exits)'!$B:$B,$A408)</f>
        <v>#VALUE!</v>
      </c>
      <c r="BD408" s="17" t="e">
        <f>SUMIFS('[1]Deals (investment)'!$C:$C,'[1]Deals (investment)'!$B:$B,$A408,'[1]Deals (investment)'!$V:$V,BD$1)</f>
        <v>#VALUE!</v>
      </c>
      <c r="BE408" s="17" t="e">
        <f>SUMIFS('[1]Deals (investment)'!$C:$C,'[1]Deals (investment)'!$B:$B,$A408,'[1]Deals (investment)'!$V:$V,BE$1)</f>
        <v>#VALUE!</v>
      </c>
      <c r="BF408" s="17" t="e">
        <f>SUMIFS('[1]Deals (investment)'!$C:$C,'[1]Deals (investment)'!$B:$B,$A408,'[1]Deals (investment)'!$V:$V,BF$1)</f>
        <v>#VALUE!</v>
      </c>
      <c r="BG408" s="17" t="e">
        <f>SUMIFS('[1]Deals (investment)'!$C:$C,'[1]Deals (investment)'!$B:$B,$A408,'[1]Deals (investment)'!$V:$V,BG$1)</f>
        <v>#VALUE!</v>
      </c>
      <c r="BH408" s="17" t="e">
        <f>SUMIFS('[1]Deals (investment)'!$C:$C,'[1]Deals (investment)'!$B:$B,$A408,'[1]Deals (investment)'!$V:$V,BH$1)</f>
        <v>#VALUE!</v>
      </c>
      <c r="BI408" s="17" t="e">
        <f>SUMIFS('[1]Deals (investment)'!$C:$C,'[1]Deals (investment)'!$B:$B,$A408,'[1]Deals (investment)'!$V:$V,BI$1)</f>
        <v>#VALUE!</v>
      </c>
      <c r="BJ408" s="17" t="e">
        <f>SUMIFS('[1]Deals (investment)'!$C:$C,'[1]Deals (investment)'!$B:$B,$A408,'[1]Deals (investment)'!$V:$V,BJ$1)</f>
        <v>#VALUE!</v>
      </c>
      <c r="BK408" s="17" t="e">
        <f>SUMIFS('[1]Deals (investment)'!$C:$C,'[1]Deals (investment)'!$B:$B,$A408,'[1]Deals (investment)'!$V:$V,BK$1)</f>
        <v>#VALUE!</v>
      </c>
      <c r="BL408" s="17" t="e">
        <f>SUMIFS('[1]Deals (investment)'!$C:$C,'[1]Deals (investment)'!$B:$B,$A408,'[1]Deals (investment)'!$V:$V,BL$1)</f>
        <v>#VALUE!</v>
      </c>
      <c r="BM408" s="17" t="e">
        <f>SUMIFS('[1]Deals (investment)'!$C:$C,'[1]Deals (investment)'!$B:$B,$A408,'[1]Deals (investment)'!$V:$V,BM$1)</f>
        <v>#VALUE!</v>
      </c>
      <c r="BN408" s="15"/>
      <c r="BO408" s="15"/>
      <c r="BP408" s="22"/>
      <c r="BQ408" s="15"/>
      <c r="BR408" s="15"/>
      <c r="BS408" s="15"/>
      <c r="BT408" s="15"/>
      <c r="BU408" s="15"/>
      <c r="BV408" s="15"/>
      <c r="BW408" s="15"/>
      <c r="BX408" s="15"/>
      <c r="BY408" s="15"/>
      <c r="BZ408" s="15"/>
      <c r="CA408" s="15"/>
      <c r="CB408" s="15"/>
      <c r="CC408" s="15"/>
      <c r="CD408" s="15" t="str">
        <f t="shared" si="62"/>
        <v>Enqaz Dot NetEnQaz.Net is Egyptian’s leading on-demand roadside assistance service.Active</v>
      </c>
      <c r="CE408" s="15"/>
      <c r="CF408" s="15"/>
      <c r="CG408" s="15"/>
      <c r="CH408" s="15"/>
      <c r="CI408" s="15"/>
      <c r="CJ408" s="15"/>
    </row>
    <row r="409" spans="1:88" ht="12.75">
      <c r="A409" s="15" t="s">
        <v>3379</v>
      </c>
      <c r="B409" s="15" t="s">
        <v>3380</v>
      </c>
      <c r="C409" s="15" t="s">
        <v>58</v>
      </c>
      <c r="D409" s="16">
        <v>2018</v>
      </c>
      <c r="E409" s="15" t="s">
        <v>3381</v>
      </c>
      <c r="F409" s="15" t="s">
        <v>110</v>
      </c>
      <c r="G409" s="15" t="s">
        <v>61</v>
      </c>
      <c r="H409" s="15" t="s">
        <v>61</v>
      </c>
      <c r="I409" s="15" t="s">
        <v>61</v>
      </c>
      <c r="J409" s="15"/>
      <c r="K409" s="17">
        <v>5000</v>
      </c>
      <c r="L409" s="15"/>
      <c r="M409" s="18" t="e">
        <f t="shared" si="51"/>
        <v>#VALUE!</v>
      </c>
      <c r="N409" s="15" t="s">
        <v>3382</v>
      </c>
      <c r="O409" s="15"/>
      <c r="P409" s="15"/>
      <c r="Q409" s="24">
        <v>43571</v>
      </c>
      <c r="R409" s="15" t="s">
        <v>375</v>
      </c>
      <c r="S409" s="19">
        <v>5000</v>
      </c>
      <c r="T409" s="15" t="s">
        <v>375</v>
      </c>
      <c r="U409" s="17">
        <v>5000</v>
      </c>
      <c r="V409" s="15" t="s">
        <v>3383</v>
      </c>
      <c r="W409" s="15">
        <v>0</v>
      </c>
      <c r="X409" s="15" t="s">
        <v>538</v>
      </c>
      <c r="Y409" s="15" t="s">
        <v>3384</v>
      </c>
      <c r="Z409" s="25" t="s">
        <v>147</v>
      </c>
      <c r="AA409" s="25" t="s">
        <v>110</v>
      </c>
      <c r="AB409" s="32">
        <v>43506</v>
      </c>
      <c r="AC409" s="21" t="s">
        <v>3385</v>
      </c>
      <c r="AD409" s="21" t="s">
        <v>3386</v>
      </c>
      <c r="AE409" s="21" t="s">
        <v>3387</v>
      </c>
      <c r="AF409" s="21" t="s">
        <v>3388</v>
      </c>
      <c r="AG409" s="22">
        <f t="shared" si="38"/>
        <v>0.87096774193548387</v>
      </c>
      <c r="AH409" s="15" t="str">
        <f t="shared" si="60"/>
        <v/>
      </c>
      <c r="AI409" s="22" t="str">
        <f>VLOOKUP(A409,'[1]Deals (investment)'!$B$2:$Z$1497,1,FALSE)</f>
        <v>Alphotazi Farms</v>
      </c>
      <c r="AJ409" s="22" t="e">
        <f>VLOOKUP(A409,'[1]Deals (investment)'!$B$2:$Z$870,15,FALSE)</f>
        <v>#N/A</v>
      </c>
      <c r="AK409" s="17" t="e">
        <f>VLOOKUP(A409,'[1]Deals (Exits)'!B:B,1,FALSE)</f>
        <v>#N/A</v>
      </c>
      <c r="AL409" s="23">
        <f>VLOOKUP(G409,[1]Lookups!$V$3:$Y$197,4,FALSE)</f>
        <v>0</v>
      </c>
      <c r="AM409" s="17" t="str">
        <f>VLOOKUP(X409,[1]Lookups!$B$3:$C$200,2,FALSE)</f>
        <v>Agriculture</v>
      </c>
      <c r="AN409" s="17" t="str">
        <f>VLOOKUP(R409,[1]Lookups!$H$3:$I$69,2,FALSE)</f>
        <v>2. Seed</v>
      </c>
      <c r="AO409" s="17" t="str">
        <f>VLOOKUP(T409,[1]Lookups!$H$3:$I$69,2,FALSE)</f>
        <v>2. Seed</v>
      </c>
      <c r="AP409" s="17" t="str">
        <f>VLOOKUP(AN409,[1]Lookups!$N$3:$O$11,2,FALSE)</f>
        <v>Early</v>
      </c>
      <c r="AQ409" s="18" t="e">
        <f>COUNTIFS('[1]Deals (investment)'!$B:$B,$A409)</f>
        <v>#VALUE!</v>
      </c>
      <c r="AR409" s="18" t="e">
        <f>COUNTIFS('[1]Deals (investment)'!$B:$B,$A409,'[1]Deals (investment)'!$T:$T,$AW$1)+COUNTIFS('[1]Deals (investment)'!$B:$B,$A409,'[1]Deals (investment)'!$T:$T,$AX$1)+COUNTIFS('[1]Deals (investment)'!$B:$B,$A409,'[1]Deals (investment)'!$T:$T,$AY$1)</f>
        <v>#VALUE!</v>
      </c>
      <c r="AS409" s="17" t="e">
        <f>SUMIFS('[1]Deals (investment)'!$C:$C,'[1]Deals (investment)'!$B:$B,$A409)</f>
        <v>#VALUE!</v>
      </c>
      <c r="AT409" s="17" t="e">
        <f t="shared" si="52"/>
        <v>#VALUE!</v>
      </c>
      <c r="AU409" s="18" t="e">
        <f>COUNTIF('[1]Deals (Exits)'!$B:$B,A409)</f>
        <v>#VALUE!</v>
      </c>
      <c r="AV409" s="17" t="e">
        <f>SUMIFS('[1]Deals (investment)'!$C:$C,'[1]Deals (investment)'!$B:$B,$A409,'[1]Deals (investment)'!$T:$T,AV$1)</f>
        <v>#VALUE!</v>
      </c>
      <c r="AW409" s="17" t="e">
        <f>SUMIFS('[1]Deals (investment)'!$C:$C,'[1]Deals (investment)'!$B:$B,$A409,'[1]Deals (investment)'!$T:$T,AW$1)</f>
        <v>#VALUE!</v>
      </c>
      <c r="AX409" s="17" t="e">
        <f>SUMIFS('[1]Deals (investment)'!$C:$C,'[1]Deals (investment)'!$B:$B,$A409,'[1]Deals (investment)'!$T:$T,AX$1)</f>
        <v>#VALUE!</v>
      </c>
      <c r="AY409" s="17" t="e">
        <f>SUMIFS('[1]Deals (investment)'!$C:$C,'[1]Deals (investment)'!$B:$B,$A409,'[1]Deals (investment)'!$T:$T,AY$1)</f>
        <v>#VALUE!</v>
      </c>
      <c r="AZ409" s="17" t="e">
        <f>SUMIFS('[1]Deals (investment)'!$C:$C,'[1]Deals (investment)'!$B:$B,$A409,'[1]Deals (investment)'!$T:$T,AZ$1)</f>
        <v>#VALUE!</v>
      </c>
      <c r="BA409" s="17" t="e">
        <f>SUMIFS('[1]Deals (investment)'!$C:$C,'[1]Deals (investment)'!$B:$B,$A409,'[1]Deals (investment)'!$T:$T,BA$1)</f>
        <v>#VALUE!</v>
      </c>
      <c r="BB409" s="17" t="e">
        <f>SUMIFS('[1]Deals (investment)'!$C:$C,'[1]Deals (investment)'!$B:$B,$A409,'[1]Deals (investment)'!$T:$T,BB$1)</f>
        <v>#VALUE!</v>
      </c>
      <c r="BC409" s="17" t="e">
        <f>SUMIFS('[1]Deals (Exits)'!$C:$C,'[1]Deals (Exits)'!$B:$B,$A409)</f>
        <v>#VALUE!</v>
      </c>
      <c r="BD409" s="17" t="e">
        <f>SUMIFS('[1]Deals (investment)'!$C:$C,'[1]Deals (investment)'!$B:$B,$A409,'[1]Deals (investment)'!$V:$V,BD$1)</f>
        <v>#VALUE!</v>
      </c>
      <c r="BE409" s="17" t="e">
        <f>SUMIFS('[1]Deals (investment)'!$C:$C,'[1]Deals (investment)'!$B:$B,$A409,'[1]Deals (investment)'!$V:$V,BE$1)</f>
        <v>#VALUE!</v>
      </c>
      <c r="BF409" s="17" t="e">
        <f>SUMIFS('[1]Deals (investment)'!$C:$C,'[1]Deals (investment)'!$B:$B,$A409,'[1]Deals (investment)'!$V:$V,BF$1)</f>
        <v>#VALUE!</v>
      </c>
      <c r="BG409" s="17" t="e">
        <f>SUMIFS('[1]Deals (investment)'!$C:$C,'[1]Deals (investment)'!$B:$B,$A409,'[1]Deals (investment)'!$V:$V,BG$1)</f>
        <v>#VALUE!</v>
      </c>
      <c r="BH409" s="17" t="e">
        <f>SUMIFS('[1]Deals (investment)'!$C:$C,'[1]Deals (investment)'!$B:$B,$A409,'[1]Deals (investment)'!$V:$V,BH$1)</f>
        <v>#VALUE!</v>
      </c>
      <c r="BI409" s="17" t="e">
        <f>SUMIFS('[1]Deals (investment)'!$C:$C,'[1]Deals (investment)'!$B:$B,$A409,'[1]Deals (investment)'!$V:$V,BI$1)</f>
        <v>#VALUE!</v>
      </c>
      <c r="BJ409" s="17" t="e">
        <f>SUMIFS('[1]Deals (investment)'!$C:$C,'[1]Deals (investment)'!$B:$B,$A409,'[1]Deals (investment)'!$V:$V,BJ$1)</f>
        <v>#VALUE!</v>
      </c>
      <c r="BK409" s="17" t="e">
        <f>SUMIFS('[1]Deals (investment)'!$C:$C,'[1]Deals (investment)'!$B:$B,$A409,'[1]Deals (investment)'!$V:$V,BK$1)</f>
        <v>#VALUE!</v>
      </c>
      <c r="BL409" s="17" t="e">
        <f>SUMIFS('[1]Deals (investment)'!$C:$C,'[1]Deals (investment)'!$B:$B,$A409,'[1]Deals (investment)'!$V:$V,BL$1)</f>
        <v>#VALUE!</v>
      </c>
      <c r="BM409" s="17" t="e">
        <f>SUMIFS('[1]Deals (investment)'!$C:$C,'[1]Deals (investment)'!$B:$B,$A409,'[1]Deals (investment)'!$V:$V,BM$1)</f>
        <v>#VALUE!</v>
      </c>
      <c r="BN409" s="15"/>
      <c r="BO409" s="15"/>
      <c r="BP409" s="22"/>
      <c r="BQ409" s="15"/>
      <c r="BR409" s="15"/>
      <c r="BS409" s="15"/>
      <c r="BT409" s="15"/>
      <c r="BU409" s="15"/>
      <c r="BV409" s="15"/>
      <c r="BW409" s="15"/>
      <c r="BX409" s="15"/>
      <c r="BY409" s="15"/>
      <c r="BZ409" s="15"/>
      <c r="CA409" s="15"/>
      <c r="CB409" s="15"/>
      <c r="CC409" s="15"/>
      <c r="CD409" s="15" t="str">
        <f t="shared" si="62"/>
        <v>Alphotazi FarmsWe run modular cassava processing plant, increase farmers' throughput and give them access to an assured market for their crop.Active</v>
      </c>
      <c r="CE409" s="15"/>
      <c r="CF409" s="15"/>
      <c r="CG409" s="15"/>
      <c r="CH409" s="15"/>
      <c r="CI409" s="15"/>
      <c r="CJ409" s="15"/>
    </row>
    <row r="410" spans="1:88" ht="12.75">
      <c r="A410" s="15" t="s">
        <v>3389</v>
      </c>
      <c r="B410" s="15" t="s">
        <v>3390</v>
      </c>
      <c r="C410" s="15" t="s">
        <v>58</v>
      </c>
      <c r="D410" s="16">
        <v>2018</v>
      </c>
      <c r="E410" s="15" t="s">
        <v>59</v>
      </c>
      <c r="F410" s="15"/>
      <c r="G410" s="15" t="s">
        <v>61</v>
      </c>
      <c r="H410" s="15" t="s">
        <v>61</v>
      </c>
      <c r="I410" s="15" t="s">
        <v>61</v>
      </c>
      <c r="J410" s="15"/>
      <c r="K410" s="17" t="e">
        <f t="shared" ref="K410:K416" si="63">AT410</f>
        <v>#VALUE!</v>
      </c>
      <c r="L410" s="15"/>
      <c r="M410" s="18" t="e">
        <f t="shared" si="51"/>
        <v>#VALUE!</v>
      </c>
      <c r="N410" s="15"/>
      <c r="O410" s="15"/>
      <c r="P410" s="15"/>
      <c r="Q410" s="15"/>
      <c r="R410" s="15"/>
      <c r="S410" s="19"/>
      <c r="T410" s="15"/>
      <c r="U410" s="17"/>
      <c r="V410" s="15" t="s">
        <v>3391</v>
      </c>
      <c r="W410" s="15"/>
      <c r="X410" s="15" t="s">
        <v>404</v>
      </c>
      <c r="Y410" s="15" t="s">
        <v>3392</v>
      </c>
      <c r="AB410" s="32">
        <v>43506</v>
      </c>
      <c r="AC410" s="21" t="s">
        <v>3393</v>
      </c>
      <c r="AD410" s="21" t="s">
        <v>3394</v>
      </c>
      <c r="AE410" s="21" t="s">
        <v>3395</v>
      </c>
      <c r="AF410" s="21" t="s">
        <v>3396</v>
      </c>
      <c r="AG410" s="22">
        <f t="shared" si="38"/>
        <v>0.54838709677419351</v>
      </c>
      <c r="AH410" s="15" t="str">
        <f t="shared" si="60"/>
        <v/>
      </c>
      <c r="AI410" s="22" t="str">
        <f>VLOOKUP(A410,'[1]Deals (investment)'!$B$2:$Z$1497,1,FALSE)</f>
        <v>Cycles</v>
      </c>
      <c r="AJ410" s="22">
        <f>VLOOKUP(A410,'[1]Deals (investment)'!$B$2:$Z$870,15,FALSE)</f>
        <v>1</v>
      </c>
      <c r="AK410" s="17" t="e">
        <f>VLOOKUP(A410,'[1]Deals (Exits)'!B:B,1,FALSE)</f>
        <v>#N/A</v>
      </c>
      <c r="AL410" s="23">
        <f>VLOOKUP(G410,[1]Lookups!$V$3:$Y$197,4,FALSE)</f>
        <v>0</v>
      </c>
      <c r="AM410" s="17" t="str">
        <f>VLOOKUP(X410,[1]Lookups!$B$3:$C$200,2,FALSE)</f>
        <v>Other Technologies &amp; Information Technology</v>
      </c>
      <c r="AN410" s="17" t="e">
        <f>VLOOKUP(R410,[1]Lookups!$H$3:$I$69,2,FALSE)</f>
        <v>#N/A</v>
      </c>
      <c r="AO410" s="17" t="e">
        <f>VLOOKUP(T410,[1]Lookups!$H$3:$I$69,2,FALSE)</f>
        <v>#N/A</v>
      </c>
      <c r="AP410" s="17" t="e">
        <f>VLOOKUP(AN410,[1]Lookups!$N$3:$O$11,2,FALSE)</f>
        <v>#N/A</v>
      </c>
      <c r="AQ410" s="18" t="e">
        <f>COUNTIFS('[1]Deals (investment)'!$B:$B,$A410)</f>
        <v>#VALUE!</v>
      </c>
      <c r="AR410" s="18" t="e">
        <f>COUNTIFS('[1]Deals (investment)'!$B:$B,$A410,'[1]Deals (investment)'!$T:$T,$AW$1)+COUNTIFS('[1]Deals (investment)'!$B:$B,$A410,'[1]Deals (investment)'!$T:$T,$AX$1)+COUNTIFS('[1]Deals (investment)'!$B:$B,$A410,'[1]Deals (investment)'!$T:$T,$AY$1)</f>
        <v>#VALUE!</v>
      </c>
      <c r="AS410" s="17" t="e">
        <f>SUMIFS('[1]Deals (investment)'!$C:$C,'[1]Deals (investment)'!$B:$B,$A410)</f>
        <v>#VALUE!</v>
      </c>
      <c r="AT410" s="17" t="e">
        <f t="shared" si="52"/>
        <v>#VALUE!</v>
      </c>
      <c r="AU410" s="18" t="e">
        <f>COUNTIF('[1]Deals (Exits)'!$B:$B,A410)</f>
        <v>#VALUE!</v>
      </c>
      <c r="AV410" s="17" t="e">
        <f>SUMIFS('[1]Deals (investment)'!$C:$C,'[1]Deals (investment)'!$B:$B,$A410,'[1]Deals (investment)'!$T:$T,AV$1)</f>
        <v>#VALUE!</v>
      </c>
      <c r="AW410" s="17" t="e">
        <f>SUMIFS('[1]Deals (investment)'!$C:$C,'[1]Deals (investment)'!$B:$B,$A410,'[1]Deals (investment)'!$T:$T,AW$1)</f>
        <v>#VALUE!</v>
      </c>
      <c r="AX410" s="17" t="e">
        <f>SUMIFS('[1]Deals (investment)'!$C:$C,'[1]Deals (investment)'!$B:$B,$A410,'[1]Deals (investment)'!$T:$T,AX$1)</f>
        <v>#VALUE!</v>
      </c>
      <c r="AY410" s="17" t="e">
        <f>SUMIFS('[1]Deals (investment)'!$C:$C,'[1]Deals (investment)'!$B:$B,$A410,'[1]Deals (investment)'!$T:$T,AY$1)</f>
        <v>#VALUE!</v>
      </c>
      <c r="AZ410" s="17" t="e">
        <f>SUMIFS('[1]Deals (investment)'!$C:$C,'[1]Deals (investment)'!$B:$B,$A410,'[1]Deals (investment)'!$T:$T,AZ$1)</f>
        <v>#VALUE!</v>
      </c>
      <c r="BA410" s="17" t="e">
        <f>SUMIFS('[1]Deals (investment)'!$C:$C,'[1]Deals (investment)'!$B:$B,$A410,'[1]Deals (investment)'!$T:$T,BA$1)</f>
        <v>#VALUE!</v>
      </c>
      <c r="BB410" s="17" t="e">
        <f>SUMIFS('[1]Deals (investment)'!$C:$C,'[1]Deals (investment)'!$B:$B,$A410,'[1]Deals (investment)'!$T:$T,BB$1)</f>
        <v>#VALUE!</v>
      </c>
      <c r="BC410" s="17" t="e">
        <f>SUMIFS('[1]Deals (Exits)'!$C:$C,'[1]Deals (Exits)'!$B:$B,$A410)</f>
        <v>#VALUE!</v>
      </c>
      <c r="BD410" s="17" t="e">
        <f>SUMIFS('[1]Deals (investment)'!$C:$C,'[1]Deals (investment)'!$B:$B,$A410,'[1]Deals (investment)'!$V:$V,BD$1)</f>
        <v>#VALUE!</v>
      </c>
      <c r="BE410" s="17" t="e">
        <f>SUMIFS('[1]Deals (investment)'!$C:$C,'[1]Deals (investment)'!$B:$B,$A410,'[1]Deals (investment)'!$V:$V,BE$1)</f>
        <v>#VALUE!</v>
      </c>
      <c r="BF410" s="17" t="e">
        <f>SUMIFS('[1]Deals (investment)'!$C:$C,'[1]Deals (investment)'!$B:$B,$A410,'[1]Deals (investment)'!$V:$V,BF$1)</f>
        <v>#VALUE!</v>
      </c>
      <c r="BG410" s="17" t="e">
        <f>SUMIFS('[1]Deals (investment)'!$C:$C,'[1]Deals (investment)'!$B:$B,$A410,'[1]Deals (investment)'!$V:$V,BG$1)</f>
        <v>#VALUE!</v>
      </c>
      <c r="BH410" s="17" t="e">
        <f>SUMIFS('[1]Deals (investment)'!$C:$C,'[1]Deals (investment)'!$B:$B,$A410,'[1]Deals (investment)'!$V:$V,BH$1)</f>
        <v>#VALUE!</v>
      </c>
      <c r="BI410" s="17" t="e">
        <f>SUMIFS('[1]Deals (investment)'!$C:$C,'[1]Deals (investment)'!$B:$B,$A410,'[1]Deals (investment)'!$V:$V,BI$1)</f>
        <v>#VALUE!</v>
      </c>
      <c r="BJ410" s="17" t="e">
        <f>SUMIFS('[1]Deals (investment)'!$C:$C,'[1]Deals (investment)'!$B:$B,$A410,'[1]Deals (investment)'!$V:$V,BJ$1)</f>
        <v>#VALUE!</v>
      </c>
      <c r="BK410" s="17" t="e">
        <f>SUMIFS('[1]Deals (investment)'!$C:$C,'[1]Deals (investment)'!$B:$B,$A410,'[1]Deals (investment)'!$V:$V,BK$1)</f>
        <v>#VALUE!</v>
      </c>
      <c r="BL410" s="17" t="e">
        <f>SUMIFS('[1]Deals (investment)'!$C:$C,'[1]Deals (investment)'!$B:$B,$A410,'[1]Deals (investment)'!$V:$V,BL$1)</f>
        <v>#VALUE!</v>
      </c>
      <c r="BM410" s="17" t="e">
        <f>SUMIFS('[1]Deals (investment)'!$C:$C,'[1]Deals (investment)'!$B:$B,$A410,'[1]Deals (investment)'!$V:$V,BM$1)</f>
        <v>#VALUE!</v>
      </c>
      <c r="BN410" s="15"/>
      <c r="BO410" s="15"/>
      <c r="BP410" s="22"/>
      <c r="BQ410" s="15"/>
      <c r="BR410" s="15"/>
      <c r="BS410" s="15"/>
      <c r="BT410" s="15"/>
      <c r="BU410" s="15"/>
      <c r="BV410" s="15"/>
      <c r="BW410" s="15"/>
      <c r="BX410" s="15"/>
      <c r="BY410" s="15"/>
      <c r="BZ410" s="15"/>
      <c r="CA410" s="15"/>
      <c r="CB410" s="15"/>
      <c r="CC410" s="15"/>
      <c r="CD410" s="15" t="str">
        <f t="shared" si="62"/>
        <v>CyclesCycles is a bike-sharing company changing the way we make short commutes in Nigeria through efficient smart-bike technology.Active</v>
      </c>
      <c r="CE410" s="15"/>
      <c r="CF410" s="15"/>
      <c r="CG410" s="15"/>
      <c r="CH410" s="15"/>
      <c r="CI410" s="15"/>
      <c r="CJ410" s="15"/>
    </row>
    <row r="411" spans="1:88" ht="12.75">
      <c r="A411" s="15" t="s">
        <v>3397</v>
      </c>
      <c r="B411" s="15" t="s">
        <v>3398</v>
      </c>
      <c r="C411" s="15" t="s">
        <v>58</v>
      </c>
      <c r="D411" s="16">
        <v>2018</v>
      </c>
      <c r="E411" s="15" t="s">
        <v>59</v>
      </c>
      <c r="F411" s="15" t="s">
        <v>3399</v>
      </c>
      <c r="G411" s="15" t="s">
        <v>61</v>
      </c>
      <c r="H411" s="15" t="s">
        <v>61</v>
      </c>
      <c r="I411" s="15" t="s">
        <v>61</v>
      </c>
      <c r="J411" s="15"/>
      <c r="K411" s="17" t="e">
        <f t="shared" si="63"/>
        <v>#VALUE!</v>
      </c>
      <c r="L411" s="15"/>
      <c r="M411" s="18" t="e">
        <f t="shared" si="51"/>
        <v>#VALUE!</v>
      </c>
      <c r="N411" s="15"/>
      <c r="O411" s="15"/>
      <c r="P411" s="15"/>
      <c r="Q411" s="24">
        <v>43540</v>
      </c>
      <c r="R411" s="15" t="s">
        <v>1490</v>
      </c>
      <c r="S411" s="19">
        <v>5000</v>
      </c>
      <c r="T411" s="15"/>
      <c r="U411" s="17"/>
      <c r="V411" s="15" t="s">
        <v>3400</v>
      </c>
      <c r="W411" s="15">
        <v>0</v>
      </c>
      <c r="X411" s="15" t="s">
        <v>64</v>
      </c>
      <c r="Y411" s="15" t="s">
        <v>3401</v>
      </c>
      <c r="Z411" s="25" t="s">
        <v>147</v>
      </c>
      <c r="AA411" s="25" t="s">
        <v>110</v>
      </c>
      <c r="AB411" s="32">
        <v>43506</v>
      </c>
      <c r="AC411" s="27" t="s">
        <v>3402</v>
      </c>
      <c r="AD411" s="21" t="s">
        <v>3403</v>
      </c>
      <c r="AE411" s="21" t="s">
        <v>3404</v>
      </c>
      <c r="AF411" s="21" t="s">
        <v>3405</v>
      </c>
      <c r="AG411" s="22">
        <f t="shared" si="38"/>
        <v>0.77419354838709675</v>
      </c>
      <c r="AH411" s="15" t="e">
        <f t="shared" si="60"/>
        <v>#VALUE!</v>
      </c>
      <c r="AI411" s="22" t="str">
        <f>VLOOKUP(A411,'[1]Deals (investment)'!$B$2:$Z$1497,1,FALSE)</f>
        <v>Middletrust</v>
      </c>
      <c r="AJ411" s="22" t="e">
        <f>VLOOKUP(A411,'[1]Deals (investment)'!$B$2:$Z$870,15,FALSE)</f>
        <v>#N/A</v>
      </c>
      <c r="AK411" s="17" t="e">
        <f>VLOOKUP(A411,'[1]Deals (Exits)'!B:B,1,FALSE)</f>
        <v>#N/A</v>
      </c>
      <c r="AL411" s="23">
        <f>VLOOKUP(G411,[1]Lookups!$V$3:$Y$197,4,FALSE)</f>
        <v>0</v>
      </c>
      <c r="AM411" s="17" t="str">
        <f>VLOOKUP(X411,[1]Lookups!$B$3:$C$200,2,FALSE)</f>
        <v>E-commerce &amp; Retail</v>
      </c>
      <c r="AN411" s="17" t="str">
        <f>VLOOKUP(R411,[1]Lookups!$H$3:$I$69,2,FALSE)</f>
        <v>2. Seed</v>
      </c>
      <c r="AO411" s="17" t="e">
        <f>VLOOKUP(T411,[1]Lookups!$H$3:$I$69,2,FALSE)</f>
        <v>#N/A</v>
      </c>
      <c r="AP411" s="17" t="str">
        <f>VLOOKUP(AN411,[1]Lookups!$N$3:$O$11,2,FALSE)</f>
        <v>Early</v>
      </c>
      <c r="AQ411" s="18" t="e">
        <f>COUNTIFS('[1]Deals (investment)'!$B:$B,$A411)</f>
        <v>#VALUE!</v>
      </c>
      <c r="AR411" s="18" t="e">
        <f>COUNTIFS('[1]Deals (investment)'!$B:$B,$A411,'[1]Deals (investment)'!$T:$T,$AW$1)+COUNTIFS('[1]Deals (investment)'!$B:$B,$A411,'[1]Deals (investment)'!$T:$T,$AX$1)+COUNTIFS('[1]Deals (investment)'!$B:$B,$A411,'[1]Deals (investment)'!$T:$T,$AY$1)</f>
        <v>#VALUE!</v>
      </c>
      <c r="AS411" s="17" t="e">
        <f>SUMIFS('[1]Deals (investment)'!$C:$C,'[1]Deals (investment)'!$B:$B,$A411)</f>
        <v>#VALUE!</v>
      </c>
      <c r="AT411" s="17" t="e">
        <f t="shared" si="52"/>
        <v>#VALUE!</v>
      </c>
      <c r="AU411" s="18" t="e">
        <f>COUNTIF('[1]Deals (Exits)'!$B:$B,A411)</f>
        <v>#VALUE!</v>
      </c>
      <c r="AV411" s="17" t="e">
        <f>SUMIFS('[1]Deals (investment)'!$C:$C,'[1]Deals (investment)'!$B:$B,$A411,'[1]Deals (investment)'!$T:$T,AV$1)</f>
        <v>#VALUE!</v>
      </c>
      <c r="AW411" s="17" t="e">
        <f>SUMIFS('[1]Deals (investment)'!$C:$C,'[1]Deals (investment)'!$B:$B,$A411,'[1]Deals (investment)'!$T:$T,AW$1)</f>
        <v>#VALUE!</v>
      </c>
      <c r="AX411" s="17" t="e">
        <f>SUMIFS('[1]Deals (investment)'!$C:$C,'[1]Deals (investment)'!$B:$B,$A411,'[1]Deals (investment)'!$T:$T,AX$1)</f>
        <v>#VALUE!</v>
      </c>
      <c r="AY411" s="17" t="e">
        <f>SUMIFS('[1]Deals (investment)'!$C:$C,'[1]Deals (investment)'!$B:$B,$A411,'[1]Deals (investment)'!$T:$T,AY$1)</f>
        <v>#VALUE!</v>
      </c>
      <c r="AZ411" s="17" t="e">
        <f>SUMIFS('[1]Deals (investment)'!$C:$C,'[1]Deals (investment)'!$B:$B,$A411,'[1]Deals (investment)'!$T:$T,AZ$1)</f>
        <v>#VALUE!</v>
      </c>
      <c r="BA411" s="17" t="e">
        <f>SUMIFS('[1]Deals (investment)'!$C:$C,'[1]Deals (investment)'!$B:$B,$A411,'[1]Deals (investment)'!$T:$T,BA$1)</f>
        <v>#VALUE!</v>
      </c>
      <c r="BB411" s="17" t="e">
        <f>SUMIFS('[1]Deals (investment)'!$C:$C,'[1]Deals (investment)'!$B:$B,$A411,'[1]Deals (investment)'!$T:$T,BB$1)</f>
        <v>#VALUE!</v>
      </c>
      <c r="BC411" s="17" t="e">
        <f>SUMIFS('[1]Deals (Exits)'!$C:$C,'[1]Deals (Exits)'!$B:$B,$A411)</f>
        <v>#VALUE!</v>
      </c>
      <c r="BD411" s="17" t="e">
        <f>SUMIFS('[1]Deals (investment)'!$C:$C,'[1]Deals (investment)'!$B:$B,$A411,'[1]Deals (investment)'!$V:$V,BD$1)</f>
        <v>#VALUE!</v>
      </c>
      <c r="BE411" s="17" t="e">
        <f>SUMIFS('[1]Deals (investment)'!$C:$C,'[1]Deals (investment)'!$B:$B,$A411,'[1]Deals (investment)'!$V:$V,BE$1)</f>
        <v>#VALUE!</v>
      </c>
      <c r="BF411" s="17" t="e">
        <f>SUMIFS('[1]Deals (investment)'!$C:$C,'[1]Deals (investment)'!$B:$B,$A411,'[1]Deals (investment)'!$V:$V,BF$1)</f>
        <v>#VALUE!</v>
      </c>
      <c r="BG411" s="17" t="e">
        <f>SUMIFS('[1]Deals (investment)'!$C:$C,'[1]Deals (investment)'!$B:$B,$A411,'[1]Deals (investment)'!$V:$V,BG$1)</f>
        <v>#VALUE!</v>
      </c>
      <c r="BH411" s="17" t="e">
        <f>SUMIFS('[1]Deals (investment)'!$C:$C,'[1]Deals (investment)'!$B:$B,$A411,'[1]Deals (investment)'!$V:$V,BH$1)</f>
        <v>#VALUE!</v>
      </c>
      <c r="BI411" s="17" t="e">
        <f>SUMIFS('[1]Deals (investment)'!$C:$C,'[1]Deals (investment)'!$B:$B,$A411,'[1]Deals (investment)'!$V:$V,BI$1)</f>
        <v>#VALUE!</v>
      </c>
      <c r="BJ411" s="17" t="e">
        <f>SUMIFS('[1]Deals (investment)'!$C:$C,'[1]Deals (investment)'!$B:$B,$A411,'[1]Deals (investment)'!$V:$V,BJ$1)</f>
        <v>#VALUE!</v>
      </c>
      <c r="BK411" s="17" t="e">
        <f>SUMIFS('[1]Deals (investment)'!$C:$C,'[1]Deals (investment)'!$B:$B,$A411,'[1]Deals (investment)'!$V:$V,BK$1)</f>
        <v>#VALUE!</v>
      </c>
      <c r="BL411" s="17" t="e">
        <f>SUMIFS('[1]Deals (investment)'!$C:$C,'[1]Deals (investment)'!$B:$B,$A411,'[1]Deals (investment)'!$V:$V,BL$1)</f>
        <v>#VALUE!</v>
      </c>
      <c r="BM411" s="17" t="e">
        <f>SUMIFS('[1]Deals (investment)'!$C:$C,'[1]Deals (investment)'!$B:$B,$A411,'[1]Deals (investment)'!$V:$V,BM$1)</f>
        <v>#VALUE!</v>
      </c>
      <c r="BN411" s="15"/>
      <c r="BO411" s="15"/>
      <c r="BP411" s="22"/>
      <c r="BQ411" s="15"/>
      <c r="BR411" s="15"/>
      <c r="BS411" s="15"/>
      <c r="BT411" s="15"/>
      <c r="BU411" s="15"/>
      <c r="BV411" s="15"/>
      <c r="BW411" s="15"/>
      <c r="BX411" s="15"/>
      <c r="BY411" s="15"/>
      <c r="BZ411" s="15"/>
      <c r="CA411" s="15"/>
      <c r="CB411" s="15"/>
      <c r="CC411" s="15"/>
      <c r="CD411" s="15"/>
      <c r="CE411" s="15"/>
      <c r="CF411" s="15"/>
      <c r="CG411" s="15"/>
      <c r="CH411" s="15"/>
      <c r="CI411" s="15"/>
      <c r="CJ411" s="15"/>
    </row>
    <row r="412" spans="1:88" ht="12.75">
      <c r="A412" s="15" t="s">
        <v>3406</v>
      </c>
      <c r="B412" s="15" t="s">
        <v>3407</v>
      </c>
      <c r="C412" s="15" t="s">
        <v>58</v>
      </c>
      <c r="D412" s="16">
        <v>2017</v>
      </c>
      <c r="E412" s="15" t="s">
        <v>59</v>
      </c>
      <c r="F412" s="15" t="s">
        <v>110</v>
      </c>
      <c r="G412" s="15" t="s">
        <v>61</v>
      </c>
      <c r="H412" s="15" t="s">
        <v>61</v>
      </c>
      <c r="I412" s="15" t="s">
        <v>61</v>
      </c>
      <c r="J412" s="15"/>
      <c r="K412" s="17" t="e">
        <f t="shared" si="63"/>
        <v>#VALUE!</v>
      </c>
      <c r="L412" s="15"/>
      <c r="M412" s="18" t="e">
        <f t="shared" si="51"/>
        <v>#VALUE!</v>
      </c>
      <c r="N412" s="15"/>
      <c r="O412" s="15"/>
      <c r="P412" s="15"/>
      <c r="Q412" s="24">
        <v>43313</v>
      </c>
      <c r="R412" s="15" t="s">
        <v>375</v>
      </c>
      <c r="S412" s="19">
        <v>5000</v>
      </c>
      <c r="T412" s="15" t="s">
        <v>375</v>
      </c>
      <c r="U412" s="19">
        <v>5000</v>
      </c>
      <c r="V412" s="15" t="s">
        <v>3408</v>
      </c>
      <c r="W412" s="15">
        <v>0</v>
      </c>
      <c r="X412" s="15" t="s">
        <v>1072</v>
      </c>
      <c r="Y412" s="15" t="s">
        <v>404</v>
      </c>
      <c r="AB412" s="32">
        <v>43506</v>
      </c>
      <c r="AC412" s="27" t="s">
        <v>3409</v>
      </c>
      <c r="AD412" s="15"/>
      <c r="AE412" s="15"/>
      <c r="AF412" s="15"/>
      <c r="AG412" s="22">
        <f t="shared" si="38"/>
        <v>0.67741935483870963</v>
      </c>
      <c r="AH412" s="15" t="str">
        <f t="shared" si="60"/>
        <v/>
      </c>
      <c r="AI412" s="22" t="str">
        <f>VLOOKUP(A412,'[1]Deals (investment)'!$B$2:$Z$1497,1,FALSE)</f>
        <v>OffCampus</v>
      </c>
      <c r="AJ412" s="22">
        <f>VLOOKUP(A412,'[1]Deals (investment)'!$B$2:$Z$870,15,FALSE)</f>
        <v>1</v>
      </c>
      <c r="AK412" s="17" t="e">
        <f>VLOOKUP(A412,'[1]Deals (Exits)'!B:B,1,FALSE)</f>
        <v>#N/A</v>
      </c>
      <c r="AL412" s="23">
        <f>VLOOKUP(G412,[1]Lookups!$V$3:$Y$197,4,FALSE)</f>
        <v>0</v>
      </c>
      <c r="AM412" s="17" t="str">
        <f>VLOOKUP(X412,[1]Lookups!$B$3:$C$200,2,FALSE)</f>
        <v>Construction &amp; Real Estate</v>
      </c>
      <c r="AN412" s="17" t="str">
        <f>VLOOKUP(R412,[1]Lookups!$H$3:$I$69,2,FALSE)</f>
        <v>2. Seed</v>
      </c>
      <c r="AO412" s="17" t="str">
        <f>VLOOKUP(T412,[1]Lookups!$H$3:$I$69,2,FALSE)</f>
        <v>2. Seed</v>
      </c>
      <c r="AP412" s="17" t="str">
        <f>VLOOKUP(AN412,[1]Lookups!$N$3:$O$11,2,FALSE)</f>
        <v>Early</v>
      </c>
      <c r="AQ412" s="18" t="e">
        <f>COUNTIFS('[1]Deals (investment)'!$B:$B,$A412)</f>
        <v>#VALUE!</v>
      </c>
      <c r="AR412" s="18" t="e">
        <f>COUNTIFS('[1]Deals (investment)'!$B:$B,$A412,'[1]Deals (investment)'!$T:$T,$AW$1)+COUNTIFS('[1]Deals (investment)'!$B:$B,$A412,'[1]Deals (investment)'!$T:$T,$AX$1)+COUNTIFS('[1]Deals (investment)'!$B:$B,$A412,'[1]Deals (investment)'!$T:$T,$AY$1)</f>
        <v>#VALUE!</v>
      </c>
      <c r="AS412" s="17" t="e">
        <f>SUMIFS('[1]Deals (investment)'!$C:$C,'[1]Deals (investment)'!$B:$B,$A412)</f>
        <v>#VALUE!</v>
      </c>
      <c r="AT412" s="17" t="e">
        <f t="shared" si="52"/>
        <v>#VALUE!</v>
      </c>
      <c r="AU412" s="18" t="e">
        <f>COUNTIF('[1]Deals (Exits)'!$B:$B,A412)</f>
        <v>#VALUE!</v>
      </c>
      <c r="AV412" s="17" t="e">
        <f>SUMIFS('[1]Deals (investment)'!$C:$C,'[1]Deals (investment)'!$B:$B,$A412,'[1]Deals (investment)'!$T:$T,AV$1)</f>
        <v>#VALUE!</v>
      </c>
      <c r="AW412" s="17" t="e">
        <f>SUMIFS('[1]Deals (investment)'!$C:$C,'[1]Deals (investment)'!$B:$B,$A412,'[1]Deals (investment)'!$T:$T,AW$1)</f>
        <v>#VALUE!</v>
      </c>
      <c r="AX412" s="17" t="e">
        <f>SUMIFS('[1]Deals (investment)'!$C:$C,'[1]Deals (investment)'!$B:$B,$A412,'[1]Deals (investment)'!$T:$T,AX$1)</f>
        <v>#VALUE!</v>
      </c>
      <c r="AY412" s="17" t="e">
        <f>SUMIFS('[1]Deals (investment)'!$C:$C,'[1]Deals (investment)'!$B:$B,$A412,'[1]Deals (investment)'!$T:$T,AY$1)</f>
        <v>#VALUE!</v>
      </c>
      <c r="AZ412" s="17" t="e">
        <f>SUMIFS('[1]Deals (investment)'!$C:$C,'[1]Deals (investment)'!$B:$B,$A412,'[1]Deals (investment)'!$T:$T,AZ$1)</f>
        <v>#VALUE!</v>
      </c>
      <c r="BA412" s="17" t="e">
        <f>SUMIFS('[1]Deals (investment)'!$C:$C,'[1]Deals (investment)'!$B:$B,$A412,'[1]Deals (investment)'!$T:$T,BA$1)</f>
        <v>#VALUE!</v>
      </c>
      <c r="BB412" s="17" t="e">
        <f>SUMIFS('[1]Deals (investment)'!$C:$C,'[1]Deals (investment)'!$B:$B,$A412,'[1]Deals (investment)'!$T:$T,BB$1)</f>
        <v>#VALUE!</v>
      </c>
      <c r="BC412" s="17" t="e">
        <f>SUMIFS('[1]Deals (Exits)'!$C:$C,'[1]Deals (Exits)'!$B:$B,$A412)</f>
        <v>#VALUE!</v>
      </c>
      <c r="BD412" s="17" t="e">
        <f>SUMIFS('[1]Deals (investment)'!$C:$C,'[1]Deals (investment)'!$B:$B,$A412,'[1]Deals (investment)'!$V:$V,BD$1)</f>
        <v>#VALUE!</v>
      </c>
      <c r="BE412" s="17" t="e">
        <f>SUMIFS('[1]Deals (investment)'!$C:$C,'[1]Deals (investment)'!$B:$B,$A412,'[1]Deals (investment)'!$V:$V,BE$1)</f>
        <v>#VALUE!</v>
      </c>
      <c r="BF412" s="17" t="e">
        <f>SUMIFS('[1]Deals (investment)'!$C:$C,'[1]Deals (investment)'!$B:$B,$A412,'[1]Deals (investment)'!$V:$V,BF$1)</f>
        <v>#VALUE!</v>
      </c>
      <c r="BG412" s="17" t="e">
        <f>SUMIFS('[1]Deals (investment)'!$C:$C,'[1]Deals (investment)'!$B:$B,$A412,'[1]Deals (investment)'!$V:$V,BG$1)</f>
        <v>#VALUE!</v>
      </c>
      <c r="BH412" s="17" t="e">
        <f>SUMIFS('[1]Deals (investment)'!$C:$C,'[1]Deals (investment)'!$B:$B,$A412,'[1]Deals (investment)'!$V:$V,BH$1)</f>
        <v>#VALUE!</v>
      </c>
      <c r="BI412" s="17" t="e">
        <f>SUMIFS('[1]Deals (investment)'!$C:$C,'[1]Deals (investment)'!$B:$B,$A412,'[1]Deals (investment)'!$V:$V,BI$1)</f>
        <v>#VALUE!</v>
      </c>
      <c r="BJ412" s="17" t="e">
        <f>SUMIFS('[1]Deals (investment)'!$C:$C,'[1]Deals (investment)'!$B:$B,$A412,'[1]Deals (investment)'!$V:$V,BJ$1)</f>
        <v>#VALUE!</v>
      </c>
      <c r="BK412" s="17" t="e">
        <f>SUMIFS('[1]Deals (investment)'!$C:$C,'[1]Deals (investment)'!$B:$B,$A412,'[1]Deals (investment)'!$V:$V,BK$1)</f>
        <v>#VALUE!</v>
      </c>
      <c r="BL412" s="17" t="e">
        <f>SUMIFS('[1]Deals (investment)'!$C:$C,'[1]Deals (investment)'!$B:$B,$A412,'[1]Deals (investment)'!$V:$V,BL$1)</f>
        <v>#VALUE!</v>
      </c>
      <c r="BM412" s="17" t="e">
        <f>SUMIFS('[1]Deals (investment)'!$C:$C,'[1]Deals (investment)'!$B:$B,$A412,'[1]Deals (investment)'!$V:$V,BM$1)</f>
        <v>#VALUE!</v>
      </c>
      <c r="BN412" s="15"/>
      <c r="BO412" s="15"/>
      <c r="BP412" s="22"/>
      <c r="BQ412" s="15"/>
      <c r="BR412" s="15"/>
      <c r="BS412" s="15"/>
      <c r="BT412" s="15"/>
      <c r="BU412" s="15"/>
      <c r="BV412" s="15"/>
      <c r="BW412" s="15"/>
      <c r="BX412" s="15"/>
      <c r="BY412" s="15"/>
      <c r="BZ412" s="15"/>
      <c r="CA412" s="15"/>
      <c r="CB412" s="15"/>
      <c r="CC412" s="15"/>
      <c r="CD412" s="15" t="str">
        <f t="shared" ref="CD412:CD414" si="64">CONCATENATE(A412,B412,C412)</f>
        <v>OffCampusOffCampus allows Nigerian students in tertiary institutions (universities, polytechnics and colleges of education) search for, and rent off-campus accommodations around their schools.Active</v>
      </c>
      <c r="CE412" s="15"/>
      <c r="CF412" s="15"/>
      <c r="CG412" s="15"/>
      <c r="CH412" s="15"/>
      <c r="CI412" s="15"/>
      <c r="CJ412" s="15"/>
    </row>
    <row r="413" spans="1:88" ht="12.75">
      <c r="A413" s="15" t="s">
        <v>3410</v>
      </c>
      <c r="B413" s="15" t="s">
        <v>3411</v>
      </c>
      <c r="C413" s="15" t="s">
        <v>58</v>
      </c>
      <c r="D413" s="16">
        <v>2018</v>
      </c>
      <c r="E413" s="15" t="s">
        <v>59</v>
      </c>
      <c r="F413" s="15"/>
      <c r="G413" s="15" t="s">
        <v>61</v>
      </c>
      <c r="H413" s="15" t="s">
        <v>61</v>
      </c>
      <c r="I413" s="15" t="s">
        <v>61</v>
      </c>
      <c r="J413" s="15"/>
      <c r="K413" s="17" t="e">
        <f t="shared" si="63"/>
        <v>#VALUE!</v>
      </c>
      <c r="L413" s="15"/>
      <c r="M413" s="18" t="e">
        <f t="shared" si="51"/>
        <v>#VALUE!</v>
      </c>
      <c r="N413" s="15"/>
      <c r="O413" s="15"/>
      <c r="P413" s="15"/>
      <c r="Q413" s="15"/>
      <c r="R413" s="15"/>
      <c r="S413" s="19"/>
      <c r="T413" s="15"/>
      <c r="U413" s="17"/>
      <c r="V413" s="15" t="s">
        <v>3412</v>
      </c>
      <c r="W413" s="15"/>
      <c r="X413" s="15" t="s">
        <v>3143</v>
      </c>
      <c r="Y413" s="15" t="s">
        <v>3413</v>
      </c>
      <c r="AB413" s="32">
        <v>43506</v>
      </c>
      <c r="AC413" s="21" t="s">
        <v>3414</v>
      </c>
      <c r="AD413" s="21" t="s">
        <v>3415</v>
      </c>
      <c r="AE413" s="21" t="s">
        <v>3416</v>
      </c>
      <c r="AF413" s="21" t="s">
        <v>3417</v>
      </c>
      <c r="AG413" s="22">
        <f t="shared" si="38"/>
        <v>0.54838709677419351</v>
      </c>
      <c r="AH413" s="15" t="e">
        <f t="shared" si="60"/>
        <v>#VALUE!</v>
      </c>
      <c r="AI413" s="22" t="str">
        <f>VLOOKUP(A413,'[1]Deals (investment)'!$B$2:$Z$1497,1,FALSE)</f>
        <v>Solatrify</v>
      </c>
      <c r="AJ413" s="22">
        <f>VLOOKUP(A413,'[1]Deals (investment)'!$B$2:$Z$870,15,FALSE)</f>
        <v>1</v>
      </c>
      <c r="AK413" s="17" t="e">
        <f>VLOOKUP(A413,'[1]Deals (Exits)'!B:B,1,FALSE)</f>
        <v>#N/A</v>
      </c>
      <c r="AL413" s="23">
        <f>VLOOKUP(G413,[1]Lookups!$V$3:$Y$197,4,FALSE)</f>
        <v>0</v>
      </c>
      <c r="AM413" s="17" t="str">
        <f>VLOOKUP(X413,[1]Lookups!$B$3:$C$200,2,FALSE)</f>
        <v>Energy &amp; Resources</v>
      </c>
      <c r="AN413" s="17" t="e">
        <f>VLOOKUP(R413,[1]Lookups!$H$3:$I$69,2,FALSE)</f>
        <v>#N/A</v>
      </c>
      <c r="AO413" s="17" t="e">
        <f>VLOOKUP(T413,[1]Lookups!$H$3:$I$69,2,FALSE)</f>
        <v>#N/A</v>
      </c>
      <c r="AP413" s="17" t="e">
        <f>VLOOKUP(AN413,[1]Lookups!$N$3:$O$11,2,FALSE)</f>
        <v>#N/A</v>
      </c>
      <c r="AQ413" s="18" t="e">
        <f>COUNTIFS('[1]Deals (investment)'!$B:$B,$A413)</f>
        <v>#VALUE!</v>
      </c>
      <c r="AR413" s="18" t="e">
        <f>COUNTIFS('[1]Deals (investment)'!$B:$B,$A413,'[1]Deals (investment)'!$T:$T,$AW$1)+COUNTIFS('[1]Deals (investment)'!$B:$B,$A413,'[1]Deals (investment)'!$T:$T,$AX$1)+COUNTIFS('[1]Deals (investment)'!$B:$B,$A413,'[1]Deals (investment)'!$T:$T,$AY$1)</f>
        <v>#VALUE!</v>
      </c>
      <c r="AS413" s="17" t="e">
        <f>SUMIFS('[1]Deals (investment)'!$C:$C,'[1]Deals (investment)'!$B:$B,$A413)</f>
        <v>#VALUE!</v>
      </c>
      <c r="AT413" s="17" t="e">
        <f t="shared" si="52"/>
        <v>#VALUE!</v>
      </c>
      <c r="AU413" s="18" t="e">
        <f>COUNTIF('[1]Deals (Exits)'!$B:$B,A413)</f>
        <v>#VALUE!</v>
      </c>
      <c r="AV413" s="17" t="e">
        <f>SUMIFS('[1]Deals (investment)'!$C:$C,'[1]Deals (investment)'!$B:$B,$A413,'[1]Deals (investment)'!$T:$T,AV$1)</f>
        <v>#VALUE!</v>
      </c>
      <c r="AW413" s="17" t="e">
        <f>SUMIFS('[1]Deals (investment)'!$C:$C,'[1]Deals (investment)'!$B:$B,$A413,'[1]Deals (investment)'!$T:$T,AW$1)</f>
        <v>#VALUE!</v>
      </c>
      <c r="AX413" s="17" t="e">
        <f>SUMIFS('[1]Deals (investment)'!$C:$C,'[1]Deals (investment)'!$B:$B,$A413,'[1]Deals (investment)'!$T:$T,AX$1)</f>
        <v>#VALUE!</v>
      </c>
      <c r="AY413" s="17" t="e">
        <f>SUMIFS('[1]Deals (investment)'!$C:$C,'[1]Deals (investment)'!$B:$B,$A413,'[1]Deals (investment)'!$T:$T,AY$1)</f>
        <v>#VALUE!</v>
      </c>
      <c r="AZ413" s="17" t="e">
        <f>SUMIFS('[1]Deals (investment)'!$C:$C,'[1]Deals (investment)'!$B:$B,$A413,'[1]Deals (investment)'!$T:$T,AZ$1)</f>
        <v>#VALUE!</v>
      </c>
      <c r="BA413" s="17" t="e">
        <f>SUMIFS('[1]Deals (investment)'!$C:$C,'[1]Deals (investment)'!$B:$B,$A413,'[1]Deals (investment)'!$T:$T,BA$1)</f>
        <v>#VALUE!</v>
      </c>
      <c r="BB413" s="17" t="e">
        <f>SUMIFS('[1]Deals (investment)'!$C:$C,'[1]Deals (investment)'!$B:$B,$A413,'[1]Deals (investment)'!$T:$T,BB$1)</f>
        <v>#VALUE!</v>
      </c>
      <c r="BC413" s="17" t="e">
        <f>SUMIFS('[1]Deals (Exits)'!$C:$C,'[1]Deals (Exits)'!$B:$B,$A413)</f>
        <v>#VALUE!</v>
      </c>
      <c r="BD413" s="17" t="e">
        <f>SUMIFS('[1]Deals (investment)'!$C:$C,'[1]Deals (investment)'!$B:$B,$A413,'[1]Deals (investment)'!$V:$V,BD$1)</f>
        <v>#VALUE!</v>
      </c>
      <c r="BE413" s="17" t="e">
        <f>SUMIFS('[1]Deals (investment)'!$C:$C,'[1]Deals (investment)'!$B:$B,$A413,'[1]Deals (investment)'!$V:$V,BE$1)</f>
        <v>#VALUE!</v>
      </c>
      <c r="BF413" s="17" t="e">
        <f>SUMIFS('[1]Deals (investment)'!$C:$C,'[1]Deals (investment)'!$B:$B,$A413,'[1]Deals (investment)'!$V:$V,BF$1)</f>
        <v>#VALUE!</v>
      </c>
      <c r="BG413" s="17" t="e">
        <f>SUMIFS('[1]Deals (investment)'!$C:$C,'[1]Deals (investment)'!$B:$B,$A413,'[1]Deals (investment)'!$V:$V,BG$1)</f>
        <v>#VALUE!</v>
      </c>
      <c r="BH413" s="17" t="e">
        <f>SUMIFS('[1]Deals (investment)'!$C:$C,'[1]Deals (investment)'!$B:$B,$A413,'[1]Deals (investment)'!$V:$V,BH$1)</f>
        <v>#VALUE!</v>
      </c>
      <c r="BI413" s="17" t="e">
        <f>SUMIFS('[1]Deals (investment)'!$C:$C,'[1]Deals (investment)'!$B:$B,$A413,'[1]Deals (investment)'!$V:$V,BI$1)</f>
        <v>#VALUE!</v>
      </c>
      <c r="BJ413" s="17" t="e">
        <f>SUMIFS('[1]Deals (investment)'!$C:$C,'[1]Deals (investment)'!$B:$B,$A413,'[1]Deals (investment)'!$V:$V,BJ$1)</f>
        <v>#VALUE!</v>
      </c>
      <c r="BK413" s="17" t="e">
        <f>SUMIFS('[1]Deals (investment)'!$C:$C,'[1]Deals (investment)'!$B:$B,$A413,'[1]Deals (investment)'!$V:$V,BK$1)</f>
        <v>#VALUE!</v>
      </c>
      <c r="BL413" s="17" t="e">
        <f>SUMIFS('[1]Deals (investment)'!$C:$C,'[1]Deals (investment)'!$B:$B,$A413,'[1]Deals (investment)'!$V:$V,BL$1)</f>
        <v>#VALUE!</v>
      </c>
      <c r="BM413" s="17" t="e">
        <f>SUMIFS('[1]Deals (investment)'!$C:$C,'[1]Deals (investment)'!$B:$B,$A413,'[1]Deals (investment)'!$V:$V,BM$1)</f>
        <v>#VALUE!</v>
      </c>
      <c r="BN413" s="15"/>
      <c r="BO413" s="15"/>
      <c r="BP413" s="22"/>
      <c r="BQ413" s="15"/>
      <c r="BR413" s="15"/>
      <c r="BS413" s="15"/>
      <c r="BT413" s="15"/>
      <c r="BU413" s="15"/>
      <c r="BV413" s="15"/>
      <c r="BW413" s="15"/>
      <c r="BX413" s="15"/>
      <c r="BY413" s="15"/>
      <c r="BZ413" s="15"/>
      <c r="CA413" s="15"/>
      <c r="CB413" s="15"/>
      <c r="CC413" s="15"/>
      <c r="CD413" s="15" t="str">
        <f t="shared" si="64"/>
        <v>SolatrifySolatrify is Africa's foremost value-added solar distribution company committed to providing quality solar equipment, business support &amp; financial mechanism for the growing network of local solar dealers, installers &amp; project contractors in Sub-Saharan AfricanActive</v>
      </c>
      <c r="CE413" s="15"/>
      <c r="CF413" s="15"/>
      <c r="CG413" s="15"/>
      <c r="CH413" s="15"/>
      <c r="CI413" s="15"/>
      <c r="CJ413" s="15"/>
    </row>
    <row r="414" spans="1:88" ht="12.75">
      <c r="A414" s="15" t="s">
        <v>3418</v>
      </c>
      <c r="B414" s="15" t="s">
        <v>3419</v>
      </c>
      <c r="C414" s="15" t="s">
        <v>58</v>
      </c>
      <c r="D414" s="16">
        <v>2018</v>
      </c>
      <c r="E414" s="15" t="s">
        <v>59</v>
      </c>
      <c r="F414" s="15"/>
      <c r="G414" s="15" t="s">
        <v>61</v>
      </c>
      <c r="H414" s="15" t="s">
        <v>61</v>
      </c>
      <c r="I414" s="15" t="s">
        <v>61</v>
      </c>
      <c r="J414" s="15"/>
      <c r="K414" s="17" t="e">
        <f t="shared" si="63"/>
        <v>#VALUE!</v>
      </c>
      <c r="L414" s="15"/>
      <c r="M414" s="18" t="e">
        <f t="shared" si="51"/>
        <v>#VALUE!</v>
      </c>
      <c r="N414" s="15"/>
      <c r="O414" s="15"/>
      <c r="P414" s="15"/>
      <c r="Q414" s="15"/>
      <c r="R414" s="15" t="s">
        <v>1490</v>
      </c>
      <c r="S414" s="19">
        <v>5000</v>
      </c>
      <c r="T414" s="15" t="s">
        <v>1490</v>
      </c>
      <c r="U414" s="17">
        <v>5000</v>
      </c>
      <c r="V414" s="15" t="s">
        <v>3420</v>
      </c>
      <c r="W414" s="15"/>
      <c r="X414" s="15" t="s">
        <v>64</v>
      </c>
      <c r="Y414" s="15" t="s">
        <v>3421</v>
      </c>
      <c r="AB414" s="32">
        <v>43506</v>
      </c>
      <c r="AC414" s="21" t="s">
        <v>3422</v>
      </c>
      <c r="AD414" s="21" t="s">
        <v>3423</v>
      </c>
      <c r="AE414" s="21" t="s">
        <v>3424</v>
      </c>
      <c r="AF414" s="21" t="s">
        <v>3425</v>
      </c>
      <c r="AG414" s="22">
        <f t="shared" si="38"/>
        <v>0.67741935483870963</v>
      </c>
      <c r="AH414" s="15" t="e">
        <f t="shared" si="60"/>
        <v>#VALUE!</v>
      </c>
      <c r="AI414" s="22" t="str">
        <f>VLOOKUP(A414,'[1]Deals (investment)'!$B$2:$Z$1497,1,FALSE)</f>
        <v>Spicyauto</v>
      </c>
      <c r="AJ414" s="22">
        <f>VLOOKUP(A414,'[1]Deals (investment)'!$B$2:$Z$870,15,FALSE)</f>
        <v>1</v>
      </c>
      <c r="AK414" s="17" t="e">
        <f>VLOOKUP(A414,'[1]Deals (Exits)'!B:B,1,FALSE)</f>
        <v>#N/A</v>
      </c>
      <c r="AL414" s="23">
        <f>VLOOKUP(G414,[1]Lookups!$V$3:$Y$197,4,FALSE)</f>
        <v>0</v>
      </c>
      <c r="AM414" s="17" t="str">
        <f>VLOOKUP(X414,[1]Lookups!$B$3:$C$200,2,FALSE)</f>
        <v>E-commerce &amp; Retail</v>
      </c>
      <c r="AN414" s="17" t="str">
        <f>VLOOKUP(R414,[1]Lookups!$H$3:$I$69,2,FALSE)</f>
        <v>2. Seed</v>
      </c>
      <c r="AO414" s="17" t="str">
        <f>VLOOKUP(T414,[1]Lookups!$H$3:$I$69,2,FALSE)</f>
        <v>2. Seed</v>
      </c>
      <c r="AP414" s="17" t="str">
        <f>VLOOKUP(AN414,[1]Lookups!$N$3:$O$11,2,FALSE)</f>
        <v>Early</v>
      </c>
      <c r="AQ414" s="18" t="e">
        <f>COUNTIFS('[1]Deals (investment)'!$B:$B,$A414)</f>
        <v>#VALUE!</v>
      </c>
      <c r="AR414" s="18" t="e">
        <f>COUNTIFS('[1]Deals (investment)'!$B:$B,$A414,'[1]Deals (investment)'!$T:$T,$AW$1)+COUNTIFS('[1]Deals (investment)'!$B:$B,$A414,'[1]Deals (investment)'!$T:$T,$AX$1)+COUNTIFS('[1]Deals (investment)'!$B:$B,$A414,'[1]Deals (investment)'!$T:$T,$AY$1)</f>
        <v>#VALUE!</v>
      </c>
      <c r="AS414" s="17" t="e">
        <f>SUMIFS('[1]Deals (investment)'!$C:$C,'[1]Deals (investment)'!$B:$B,$A414)</f>
        <v>#VALUE!</v>
      </c>
      <c r="AT414" s="17" t="e">
        <f t="shared" si="52"/>
        <v>#VALUE!</v>
      </c>
      <c r="AU414" s="18" t="e">
        <f>COUNTIF('[1]Deals (Exits)'!$B:$B,A414)</f>
        <v>#VALUE!</v>
      </c>
      <c r="AV414" s="17" t="e">
        <f>SUMIFS('[1]Deals (investment)'!$C:$C,'[1]Deals (investment)'!$B:$B,$A414,'[1]Deals (investment)'!$T:$T,AV$1)</f>
        <v>#VALUE!</v>
      </c>
      <c r="AW414" s="17" t="e">
        <f>SUMIFS('[1]Deals (investment)'!$C:$C,'[1]Deals (investment)'!$B:$B,$A414,'[1]Deals (investment)'!$T:$T,AW$1)</f>
        <v>#VALUE!</v>
      </c>
      <c r="AX414" s="17" t="e">
        <f>SUMIFS('[1]Deals (investment)'!$C:$C,'[1]Deals (investment)'!$B:$B,$A414,'[1]Deals (investment)'!$T:$T,AX$1)</f>
        <v>#VALUE!</v>
      </c>
      <c r="AY414" s="17" t="e">
        <f>SUMIFS('[1]Deals (investment)'!$C:$C,'[1]Deals (investment)'!$B:$B,$A414,'[1]Deals (investment)'!$T:$T,AY$1)</f>
        <v>#VALUE!</v>
      </c>
      <c r="AZ414" s="17" t="e">
        <f>SUMIFS('[1]Deals (investment)'!$C:$C,'[1]Deals (investment)'!$B:$B,$A414,'[1]Deals (investment)'!$T:$T,AZ$1)</f>
        <v>#VALUE!</v>
      </c>
      <c r="BA414" s="17" t="e">
        <f>SUMIFS('[1]Deals (investment)'!$C:$C,'[1]Deals (investment)'!$B:$B,$A414,'[1]Deals (investment)'!$T:$T,BA$1)</f>
        <v>#VALUE!</v>
      </c>
      <c r="BB414" s="17" t="e">
        <f>SUMIFS('[1]Deals (investment)'!$C:$C,'[1]Deals (investment)'!$B:$B,$A414,'[1]Deals (investment)'!$T:$T,BB$1)</f>
        <v>#VALUE!</v>
      </c>
      <c r="BC414" s="17" t="e">
        <f>SUMIFS('[1]Deals (Exits)'!$C:$C,'[1]Deals (Exits)'!$B:$B,$A414)</f>
        <v>#VALUE!</v>
      </c>
      <c r="BD414" s="17" t="e">
        <f>SUMIFS('[1]Deals (investment)'!$C:$C,'[1]Deals (investment)'!$B:$B,$A414,'[1]Deals (investment)'!$V:$V,BD$1)</f>
        <v>#VALUE!</v>
      </c>
      <c r="BE414" s="17" t="e">
        <f>SUMIFS('[1]Deals (investment)'!$C:$C,'[1]Deals (investment)'!$B:$B,$A414,'[1]Deals (investment)'!$V:$V,BE$1)</f>
        <v>#VALUE!</v>
      </c>
      <c r="BF414" s="17" t="e">
        <f>SUMIFS('[1]Deals (investment)'!$C:$C,'[1]Deals (investment)'!$B:$B,$A414,'[1]Deals (investment)'!$V:$V,BF$1)</f>
        <v>#VALUE!</v>
      </c>
      <c r="BG414" s="17" t="e">
        <f>SUMIFS('[1]Deals (investment)'!$C:$C,'[1]Deals (investment)'!$B:$B,$A414,'[1]Deals (investment)'!$V:$V,BG$1)</f>
        <v>#VALUE!</v>
      </c>
      <c r="BH414" s="17" t="e">
        <f>SUMIFS('[1]Deals (investment)'!$C:$C,'[1]Deals (investment)'!$B:$B,$A414,'[1]Deals (investment)'!$V:$V,BH$1)</f>
        <v>#VALUE!</v>
      </c>
      <c r="BI414" s="17" t="e">
        <f>SUMIFS('[1]Deals (investment)'!$C:$C,'[1]Deals (investment)'!$B:$B,$A414,'[1]Deals (investment)'!$V:$V,BI$1)</f>
        <v>#VALUE!</v>
      </c>
      <c r="BJ414" s="17" t="e">
        <f>SUMIFS('[1]Deals (investment)'!$C:$C,'[1]Deals (investment)'!$B:$B,$A414,'[1]Deals (investment)'!$V:$V,BJ$1)</f>
        <v>#VALUE!</v>
      </c>
      <c r="BK414" s="17" t="e">
        <f>SUMIFS('[1]Deals (investment)'!$C:$C,'[1]Deals (investment)'!$B:$B,$A414,'[1]Deals (investment)'!$V:$V,BK$1)</f>
        <v>#VALUE!</v>
      </c>
      <c r="BL414" s="17" t="e">
        <f>SUMIFS('[1]Deals (investment)'!$C:$C,'[1]Deals (investment)'!$B:$B,$A414,'[1]Deals (investment)'!$V:$V,BL$1)</f>
        <v>#VALUE!</v>
      </c>
      <c r="BM414" s="17" t="e">
        <f>SUMIFS('[1]Deals (investment)'!$C:$C,'[1]Deals (investment)'!$B:$B,$A414,'[1]Deals (investment)'!$V:$V,BM$1)</f>
        <v>#VALUE!</v>
      </c>
      <c r="BN414" s="15"/>
      <c r="BO414" s="15"/>
      <c r="BP414" s="22"/>
      <c r="BQ414" s="15"/>
      <c r="BR414" s="15"/>
      <c r="BS414" s="15"/>
      <c r="BT414" s="15"/>
      <c r="BU414" s="15"/>
      <c r="BV414" s="15"/>
      <c r="BW414" s="15"/>
      <c r="BX414" s="15"/>
      <c r="BY414" s="15"/>
      <c r="BZ414" s="15"/>
      <c r="CA414" s="15"/>
      <c r="CB414" s="15"/>
      <c r="CC414" s="15"/>
      <c r="CD414" s="15" t="str">
        <f t="shared" si="64"/>
        <v>SpicyautoSpicyauto Limited is an online car marketplace in Nigeria committed to becoming the most loved and trusted marketplace on the web. We tirelessly pursue these goals by offering a superior experience, creating transparency for everyone and stellar customer service. We offer a trusted, reliable and cost-effective online marketplace for the widest range of quality vehicles in NigeriaActive</v>
      </c>
      <c r="CE414" s="15"/>
      <c r="CF414" s="15"/>
      <c r="CG414" s="15"/>
      <c r="CH414" s="15"/>
      <c r="CI414" s="15"/>
      <c r="CJ414" s="15"/>
    </row>
    <row r="415" spans="1:88" ht="12.75">
      <c r="A415" s="15" t="s">
        <v>3426</v>
      </c>
      <c r="B415" s="15" t="s">
        <v>3427</v>
      </c>
      <c r="C415" s="15" t="s">
        <v>58</v>
      </c>
      <c r="D415" s="16">
        <v>2016</v>
      </c>
      <c r="E415" s="15" t="s">
        <v>59</v>
      </c>
      <c r="F415" s="15" t="s">
        <v>110</v>
      </c>
      <c r="G415" s="15" t="s">
        <v>61</v>
      </c>
      <c r="H415" s="15" t="s">
        <v>61</v>
      </c>
      <c r="I415" s="15" t="s">
        <v>61</v>
      </c>
      <c r="J415" s="15"/>
      <c r="K415" s="17" t="e">
        <f t="shared" si="63"/>
        <v>#VALUE!</v>
      </c>
      <c r="L415" s="15"/>
      <c r="M415" s="18" t="e">
        <f t="shared" si="51"/>
        <v>#VALUE!</v>
      </c>
      <c r="N415" s="15" t="s">
        <v>3428</v>
      </c>
      <c r="O415" s="15"/>
      <c r="P415" s="15"/>
      <c r="Q415" s="24">
        <v>43313</v>
      </c>
      <c r="R415" s="15" t="s">
        <v>375</v>
      </c>
      <c r="S415" s="19">
        <v>5000</v>
      </c>
      <c r="T415" s="15" t="s">
        <v>375</v>
      </c>
      <c r="U415" s="19">
        <v>5000</v>
      </c>
      <c r="V415" s="15" t="s">
        <v>3429</v>
      </c>
      <c r="W415" s="15">
        <v>1</v>
      </c>
      <c r="X415" s="15" t="s">
        <v>404</v>
      </c>
      <c r="Y415" s="15" t="s">
        <v>3430</v>
      </c>
      <c r="AA415" s="25" t="s">
        <v>110</v>
      </c>
      <c r="AB415" s="32">
        <v>43506</v>
      </c>
      <c r="AC415" s="27" t="s">
        <v>3431</v>
      </c>
      <c r="AD415" s="27" t="s">
        <v>3432</v>
      </c>
      <c r="AE415" s="21" t="s">
        <v>3433</v>
      </c>
      <c r="AF415" s="21" t="s">
        <v>3434</v>
      </c>
      <c r="AG415" s="22">
        <f t="shared" si="38"/>
        <v>0.83870967741935487</v>
      </c>
      <c r="AH415" s="15" t="str">
        <f t="shared" si="60"/>
        <v/>
      </c>
      <c r="AI415" s="22" t="str">
        <f>VLOOKUP(A415,'[1]Deals (investment)'!$B$2:$Z$1497,1,FALSE)</f>
        <v>Tender NG</v>
      </c>
      <c r="AJ415" s="22">
        <f>VLOOKUP(A415,'[1]Deals (investment)'!$B$2:$Z$870,15,FALSE)</f>
        <v>1</v>
      </c>
      <c r="AK415" s="17" t="e">
        <f>VLOOKUP(A415,'[1]Deals (Exits)'!B:B,1,FALSE)</f>
        <v>#N/A</v>
      </c>
      <c r="AL415" s="23">
        <f>VLOOKUP(G415,[1]Lookups!$V$3:$Y$197,4,FALSE)</f>
        <v>0</v>
      </c>
      <c r="AM415" s="17" t="str">
        <f>VLOOKUP(X415,[1]Lookups!$B$3:$C$200,2,FALSE)</f>
        <v>Other Technologies &amp; Information Technology</v>
      </c>
      <c r="AN415" s="17" t="str">
        <f>VLOOKUP(R415,[1]Lookups!$H$3:$I$69,2,FALSE)</f>
        <v>2. Seed</v>
      </c>
      <c r="AO415" s="17" t="str">
        <f>VLOOKUP(T415,[1]Lookups!$H$3:$I$69,2,FALSE)</f>
        <v>2. Seed</v>
      </c>
      <c r="AP415" s="17" t="str">
        <f>VLOOKUP(AN415,[1]Lookups!$N$3:$O$11,2,FALSE)</f>
        <v>Early</v>
      </c>
      <c r="AQ415" s="18" t="e">
        <f>COUNTIFS('[1]Deals (investment)'!$B:$B,$A415)</f>
        <v>#VALUE!</v>
      </c>
      <c r="AR415" s="18" t="e">
        <f>COUNTIFS('[1]Deals (investment)'!$B:$B,$A415,'[1]Deals (investment)'!$T:$T,$AW$1)+COUNTIFS('[1]Deals (investment)'!$B:$B,$A415,'[1]Deals (investment)'!$T:$T,$AX$1)+COUNTIFS('[1]Deals (investment)'!$B:$B,$A415,'[1]Deals (investment)'!$T:$T,$AY$1)</f>
        <v>#VALUE!</v>
      </c>
      <c r="AS415" s="17" t="e">
        <f>SUMIFS('[1]Deals (investment)'!$C:$C,'[1]Deals (investment)'!$B:$B,$A415)</f>
        <v>#VALUE!</v>
      </c>
      <c r="AT415" s="17" t="e">
        <f t="shared" si="52"/>
        <v>#VALUE!</v>
      </c>
      <c r="AU415" s="18" t="e">
        <f>COUNTIF('[1]Deals (Exits)'!$B:$B,A415)</f>
        <v>#VALUE!</v>
      </c>
      <c r="AV415" s="17" t="e">
        <f>SUMIFS('[1]Deals (investment)'!$C:$C,'[1]Deals (investment)'!$B:$B,$A415,'[1]Deals (investment)'!$T:$T,AV$1)</f>
        <v>#VALUE!</v>
      </c>
      <c r="AW415" s="17" t="e">
        <f>SUMIFS('[1]Deals (investment)'!$C:$C,'[1]Deals (investment)'!$B:$B,$A415,'[1]Deals (investment)'!$T:$T,AW$1)</f>
        <v>#VALUE!</v>
      </c>
      <c r="AX415" s="17" t="e">
        <f>SUMIFS('[1]Deals (investment)'!$C:$C,'[1]Deals (investment)'!$B:$B,$A415,'[1]Deals (investment)'!$T:$T,AX$1)</f>
        <v>#VALUE!</v>
      </c>
      <c r="AY415" s="17" t="e">
        <f>SUMIFS('[1]Deals (investment)'!$C:$C,'[1]Deals (investment)'!$B:$B,$A415,'[1]Deals (investment)'!$T:$T,AY$1)</f>
        <v>#VALUE!</v>
      </c>
      <c r="AZ415" s="17" t="e">
        <f>SUMIFS('[1]Deals (investment)'!$C:$C,'[1]Deals (investment)'!$B:$B,$A415,'[1]Deals (investment)'!$T:$T,AZ$1)</f>
        <v>#VALUE!</v>
      </c>
      <c r="BA415" s="17" t="e">
        <f>SUMIFS('[1]Deals (investment)'!$C:$C,'[1]Deals (investment)'!$B:$B,$A415,'[1]Deals (investment)'!$T:$T,BA$1)</f>
        <v>#VALUE!</v>
      </c>
      <c r="BB415" s="17" t="e">
        <f>SUMIFS('[1]Deals (investment)'!$C:$C,'[1]Deals (investment)'!$B:$B,$A415,'[1]Deals (investment)'!$T:$T,BB$1)</f>
        <v>#VALUE!</v>
      </c>
      <c r="BC415" s="17" t="e">
        <f>SUMIFS('[1]Deals (Exits)'!$C:$C,'[1]Deals (Exits)'!$B:$B,$A415)</f>
        <v>#VALUE!</v>
      </c>
      <c r="BD415" s="17" t="e">
        <f>SUMIFS('[1]Deals (investment)'!$C:$C,'[1]Deals (investment)'!$B:$B,$A415,'[1]Deals (investment)'!$V:$V,BD$1)</f>
        <v>#VALUE!</v>
      </c>
      <c r="BE415" s="17" t="e">
        <f>SUMIFS('[1]Deals (investment)'!$C:$C,'[1]Deals (investment)'!$B:$B,$A415,'[1]Deals (investment)'!$V:$V,BE$1)</f>
        <v>#VALUE!</v>
      </c>
      <c r="BF415" s="17" t="e">
        <f>SUMIFS('[1]Deals (investment)'!$C:$C,'[1]Deals (investment)'!$B:$B,$A415,'[1]Deals (investment)'!$V:$V,BF$1)</f>
        <v>#VALUE!</v>
      </c>
      <c r="BG415" s="17" t="e">
        <f>SUMIFS('[1]Deals (investment)'!$C:$C,'[1]Deals (investment)'!$B:$B,$A415,'[1]Deals (investment)'!$V:$V,BG$1)</f>
        <v>#VALUE!</v>
      </c>
      <c r="BH415" s="17" t="e">
        <f>SUMIFS('[1]Deals (investment)'!$C:$C,'[1]Deals (investment)'!$B:$B,$A415,'[1]Deals (investment)'!$V:$V,BH$1)</f>
        <v>#VALUE!</v>
      </c>
      <c r="BI415" s="17" t="e">
        <f>SUMIFS('[1]Deals (investment)'!$C:$C,'[1]Deals (investment)'!$B:$B,$A415,'[1]Deals (investment)'!$V:$V,BI$1)</f>
        <v>#VALUE!</v>
      </c>
      <c r="BJ415" s="17" t="e">
        <f>SUMIFS('[1]Deals (investment)'!$C:$C,'[1]Deals (investment)'!$B:$B,$A415,'[1]Deals (investment)'!$V:$V,BJ$1)</f>
        <v>#VALUE!</v>
      </c>
      <c r="BK415" s="17" t="e">
        <f>SUMIFS('[1]Deals (investment)'!$C:$C,'[1]Deals (investment)'!$B:$B,$A415,'[1]Deals (investment)'!$V:$V,BK$1)</f>
        <v>#VALUE!</v>
      </c>
      <c r="BL415" s="17" t="e">
        <f>SUMIFS('[1]Deals (investment)'!$C:$C,'[1]Deals (investment)'!$B:$B,$A415,'[1]Deals (investment)'!$V:$V,BL$1)</f>
        <v>#VALUE!</v>
      </c>
      <c r="BM415" s="17" t="e">
        <f>SUMIFS('[1]Deals (investment)'!$C:$C,'[1]Deals (investment)'!$B:$B,$A415,'[1]Deals (investment)'!$V:$V,BM$1)</f>
        <v>#VALUE!</v>
      </c>
      <c r="BN415" s="15"/>
      <c r="BO415" s="15"/>
      <c r="BP415" s="22"/>
      <c r="BQ415" s="15"/>
      <c r="BR415" s="15"/>
      <c r="BS415" s="15"/>
      <c r="BT415" s="15"/>
      <c r="BU415" s="15"/>
      <c r="BV415" s="15"/>
      <c r="BW415" s="15"/>
      <c r="BX415" s="15"/>
      <c r="BY415" s="15"/>
      <c r="BZ415" s="15"/>
      <c r="CA415" s="15"/>
      <c r="CB415" s="15"/>
      <c r="CC415" s="15"/>
      <c r="CD415" s="15"/>
      <c r="CE415" s="15"/>
      <c r="CF415" s="15"/>
      <c r="CG415" s="15"/>
      <c r="CH415" s="15"/>
      <c r="CI415" s="15"/>
      <c r="CJ415" s="15"/>
    </row>
    <row r="416" spans="1:88" ht="12.75">
      <c r="A416" s="15" t="s">
        <v>3435</v>
      </c>
      <c r="B416" s="15" t="s">
        <v>3436</v>
      </c>
      <c r="C416" s="15" t="s">
        <v>58</v>
      </c>
      <c r="D416" s="16">
        <v>2018</v>
      </c>
      <c r="E416" s="15" t="s">
        <v>59</v>
      </c>
      <c r="F416" s="15"/>
      <c r="G416" s="15" t="s">
        <v>61</v>
      </c>
      <c r="H416" s="15" t="s">
        <v>61</v>
      </c>
      <c r="I416" s="15" t="s">
        <v>61</v>
      </c>
      <c r="J416" s="15"/>
      <c r="K416" s="17" t="e">
        <f t="shared" si="63"/>
        <v>#VALUE!</v>
      </c>
      <c r="L416" s="15"/>
      <c r="M416" s="18" t="e">
        <f t="shared" si="51"/>
        <v>#VALUE!</v>
      </c>
      <c r="N416" s="15"/>
      <c r="O416" s="15"/>
      <c r="P416" s="15"/>
      <c r="Q416" s="15"/>
      <c r="R416" s="15" t="s">
        <v>375</v>
      </c>
      <c r="S416" s="19">
        <v>4170</v>
      </c>
      <c r="T416" s="15" t="s">
        <v>375</v>
      </c>
      <c r="U416" s="17">
        <v>4170</v>
      </c>
      <c r="V416" s="15" t="s">
        <v>3437</v>
      </c>
      <c r="W416" s="15"/>
      <c r="X416" s="15" t="s">
        <v>256</v>
      </c>
      <c r="Y416" s="15" t="s">
        <v>3438</v>
      </c>
      <c r="AB416" s="32">
        <v>43506</v>
      </c>
      <c r="AC416" s="21" t="s">
        <v>3439</v>
      </c>
      <c r="AD416" s="21" t="s">
        <v>3440</v>
      </c>
      <c r="AE416" s="21" t="s">
        <v>3441</v>
      </c>
      <c r="AF416" s="15"/>
      <c r="AG416" s="22">
        <f t="shared" si="38"/>
        <v>0.64516129032258063</v>
      </c>
      <c r="AH416" s="15" t="e">
        <f t="shared" si="60"/>
        <v>#VALUE!</v>
      </c>
      <c r="AI416" s="22" t="str">
        <f>VLOOKUP(A416,'[1]Deals (investment)'!$B$2:$Z$1497,1,FALSE)</f>
        <v>servixme</v>
      </c>
      <c r="AJ416" s="22">
        <f>VLOOKUP(A416,'[1]Deals (investment)'!$B$2:$Z$870,15,FALSE)</f>
        <v>1</v>
      </c>
      <c r="AK416" s="17" t="e">
        <f>VLOOKUP(A416,'[1]Deals (Exits)'!B:B,1,FALSE)</f>
        <v>#N/A</v>
      </c>
      <c r="AL416" s="23">
        <f>VLOOKUP(G416,[1]Lookups!$V$3:$Y$197,4,FALSE)</f>
        <v>0</v>
      </c>
      <c r="AM416" s="17" t="str">
        <f>VLOOKUP(X416,[1]Lookups!$B$3:$C$200,2,FALSE)</f>
        <v>Media &amp; Entertainment</v>
      </c>
      <c r="AN416" s="17" t="str">
        <f>VLOOKUP(R416,[1]Lookups!$H$3:$I$69,2,FALSE)</f>
        <v>2. Seed</v>
      </c>
      <c r="AO416" s="17" t="str">
        <f>VLOOKUP(T416,[1]Lookups!$H$3:$I$69,2,FALSE)</f>
        <v>2. Seed</v>
      </c>
      <c r="AP416" s="17" t="str">
        <f>VLOOKUP(AN416,[1]Lookups!$N$3:$O$11,2,FALSE)</f>
        <v>Early</v>
      </c>
      <c r="AQ416" s="18" t="e">
        <f>COUNTIFS('[1]Deals (investment)'!$B:$B,$A416)</f>
        <v>#VALUE!</v>
      </c>
      <c r="AR416" s="18" t="e">
        <f>COUNTIFS('[1]Deals (investment)'!$B:$B,$A416,'[1]Deals (investment)'!$T:$T,$AW$1)+COUNTIFS('[1]Deals (investment)'!$B:$B,$A416,'[1]Deals (investment)'!$T:$T,$AX$1)+COUNTIFS('[1]Deals (investment)'!$B:$B,$A416,'[1]Deals (investment)'!$T:$T,$AY$1)</f>
        <v>#VALUE!</v>
      </c>
      <c r="AS416" s="17" t="e">
        <f>SUMIFS('[1]Deals (investment)'!$C:$C,'[1]Deals (investment)'!$B:$B,$A416)</f>
        <v>#VALUE!</v>
      </c>
      <c r="AT416" s="17" t="e">
        <f t="shared" si="52"/>
        <v>#VALUE!</v>
      </c>
      <c r="AU416" s="18" t="e">
        <f>COUNTIF('[1]Deals (Exits)'!$B:$B,A416)</f>
        <v>#VALUE!</v>
      </c>
      <c r="AV416" s="17" t="e">
        <f>SUMIFS('[1]Deals (investment)'!$C:$C,'[1]Deals (investment)'!$B:$B,$A416,'[1]Deals (investment)'!$T:$T,AV$1)</f>
        <v>#VALUE!</v>
      </c>
      <c r="AW416" s="17" t="e">
        <f>SUMIFS('[1]Deals (investment)'!$C:$C,'[1]Deals (investment)'!$B:$B,$A416,'[1]Deals (investment)'!$T:$T,AW$1)</f>
        <v>#VALUE!</v>
      </c>
      <c r="AX416" s="17" t="e">
        <f>SUMIFS('[1]Deals (investment)'!$C:$C,'[1]Deals (investment)'!$B:$B,$A416,'[1]Deals (investment)'!$T:$T,AX$1)</f>
        <v>#VALUE!</v>
      </c>
      <c r="AY416" s="17" t="e">
        <f>SUMIFS('[1]Deals (investment)'!$C:$C,'[1]Deals (investment)'!$B:$B,$A416,'[1]Deals (investment)'!$T:$T,AY$1)</f>
        <v>#VALUE!</v>
      </c>
      <c r="AZ416" s="17" t="e">
        <f>SUMIFS('[1]Deals (investment)'!$C:$C,'[1]Deals (investment)'!$B:$B,$A416,'[1]Deals (investment)'!$T:$T,AZ$1)</f>
        <v>#VALUE!</v>
      </c>
      <c r="BA416" s="17" t="e">
        <f>SUMIFS('[1]Deals (investment)'!$C:$C,'[1]Deals (investment)'!$B:$B,$A416,'[1]Deals (investment)'!$T:$T,BA$1)</f>
        <v>#VALUE!</v>
      </c>
      <c r="BB416" s="17" t="e">
        <f>SUMIFS('[1]Deals (investment)'!$C:$C,'[1]Deals (investment)'!$B:$B,$A416,'[1]Deals (investment)'!$T:$T,BB$1)</f>
        <v>#VALUE!</v>
      </c>
      <c r="BC416" s="17" t="e">
        <f>SUMIFS('[1]Deals (Exits)'!$C:$C,'[1]Deals (Exits)'!$B:$B,$A416)</f>
        <v>#VALUE!</v>
      </c>
      <c r="BD416" s="17" t="e">
        <f>SUMIFS('[1]Deals (investment)'!$C:$C,'[1]Deals (investment)'!$B:$B,$A416,'[1]Deals (investment)'!$V:$V,BD$1)</f>
        <v>#VALUE!</v>
      </c>
      <c r="BE416" s="17" t="e">
        <f>SUMIFS('[1]Deals (investment)'!$C:$C,'[1]Deals (investment)'!$B:$B,$A416,'[1]Deals (investment)'!$V:$V,BE$1)</f>
        <v>#VALUE!</v>
      </c>
      <c r="BF416" s="17" t="e">
        <f>SUMIFS('[1]Deals (investment)'!$C:$C,'[1]Deals (investment)'!$B:$B,$A416,'[1]Deals (investment)'!$V:$V,BF$1)</f>
        <v>#VALUE!</v>
      </c>
      <c r="BG416" s="17" t="e">
        <f>SUMIFS('[1]Deals (investment)'!$C:$C,'[1]Deals (investment)'!$B:$B,$A416,'[1]Deals (investment)'!$V:$V,BG$1)</f>
        <v>#VALUE!</v>
      </c>
      <c r="BH416" s="17" t="e">
        <f>SUMIFS('[1]Deals (investment)'!$C:$C,'[1]Deals (investment)'!$B:$B,$A416,'[1]Deals (investment)'!$V:$V,BH$1)</f>
        <v>#VALUE!</v>
      </c>
      <c r="BI416" s="17" t="e">
        <f>SUMIFS('[1]Deals (investment)'!$C:$C,'[1]Deals (investment)'!$B:$B,$A416,'[1]Deals (investment)'!$V:$V,BI$1)</f>
        <v>#VALUE!</v>
      </c>
      <c r="BJ416" s="17" t="e">
        <f>SUMIFS('[1]Deals (investment)'!$C:$C,'[1]Deals (investment)'!$B:$B,$A416,'[1]Deals (investment)'!$V:$V,BJ$1)</f>
        <v>#VALUE!</v>
      </c>
      <c r="BK416" s="17" t="e">
        <f>SUMIFS('[1]Deals (investment)'!$C:$C,'[1]Deals (investment)'!$B:$B,$A416,'[1]Deals (investment)'!$V:$V,BK$1)</f>
        <v>#VALUE!</v>
      </c>
      <c r="BL416" s="17" t="e">
        <f>SUMIFS('[1]Deals (investment)'!$C:$C,'[1]Deals (investment)'!$B:$B,$A416,'[1]Deals (investment)'!$V:$V,BL$1)</f>
        <v>#VALUE!</v>
      </c>
      <c r="BM416" s="17" t="e">
        <f>SUMIFS('[1]Deals (investment)'!$C:$C,'[1]Deals (investment)'!$B:$B,$A416,'[1]Deals (investment)'!$V:$V,BM$1)</f>
        <v>#VALUE!</v>
      </c>
      <c r="BN416" s="15"/>
      <c r="BO416" s="15"/>
      <c r="BP416" s="22"/>
      <c r="BQ416" s="15"/>
      <c r="BR416" s="15"/>
      <c r="BS416" s="15"/>
      <c r="BT416" s="15"/>
      <c r="BU416" s="15"/>
      <c r="BV416" s="15"/>
      <c r="BW416" s="15"/>
      <c r="BX416" s="15"/>
      <c r="BY416" s="15"/>
      <c r="BZ416" s="15"/>
      <c r="CA416" s="15"/>
      <c r="CB416" s="15"/>
      <c r="CC416" s="15"/>
      <c r="CD416" s="15" t="str">
        <f>CONCATENATE(A416,B416,C416)</f>
        <v>ServixmeWe’re passionate about helping you find your creative voice. We champion brands and bring them into the spotlight. We leverage your unique strengths to build strategic roadmaps, and deliver the right customers to you. Our team offers unparalleled creative solutions to all of our clients, and is determined to see every job through to its successActive</v>
      </c>
      <c r="CE416" s="15"/>
      <c r="CF416" s="15"/>
      <c r="CG416" s="15"/>
      <c r="CH416" s="15"/>
      <c r="CI416" s="15"/>
      <c r="CJ416" s="15"/>
    </row>
    <row r="417" spans="1:118" ht="12.75">
      <c r="A417" s="15" t="s">
        <v>3442</v>
      </c>
      <c r="B417" s="15" t="s">
        <v>3443</v>
      </c>
      <c r="C417" s="15" t="s">
        <v>58</v>
      </c>
      <c r="D417" s="16">
        <v>2017</v>
      </c>
      <c r="E417" s="15" t="s">
        <v>59</v>
      </c>
      <c r="F417" s="15" t="s">
        <v>110</v>
      </c>
      <c r="G417" s="15" t="s">
        <v>61</v>
      </c>
      <c r="H417" s="15" t="s">
        <v>61</v>
      </c>
      <c r="I417" s="15" t="s">
        <v>61</v>
      </c>
      <c r="J417" s="15"/>
      <c r="K417" s="17">
        <v>3800</v>
      </c>
      <c r="L417" s="15"/>
      <c r="M417" s="18">
        <f t="shared" si="51"/>
        <v>0</v>
      </c>
      <c r="N417" s="15" t="s">
        <v>2620</v>
      </c>
      <c r="O417" s="15"/>
      <c r="P417" s="15"/>
      <c r="Q417" s="24">
        <v>43641</v>
      </c>
      <c r="R417" s="15" t="s">
        <v>636</v>
      </c>
      <c r="S417" s="19">
        <v>3800</v>
      </c>
      <c r="T417" s="15" t="s">
        <v>636</v>
      </c>
      <c r="U417" s="17">
        <v>3800</v>
      </c>
      <c r="V417" s="15" t="s">
        <v>3444</v>
      </c>
      <c r="W417" s="15">
        <v>0</v>
      </c>
      <c r="X417" s="15" t="s">
        <v>64</v>
      </c>
      <c r="Y417" s="15" t="s">
        <v>3445</v>
      </c>
      <c r="Z417" s="25" t="s">
        <v>147</v>
      </c>
      <c r="AA417" s="25" t="s">
        <v>3446</v>
      </c>
      <c r="AB417" s="32">
        <v>43506</v>
      </c>
      <c r="AC417" s="27" t="s">
        <v>3447</v>
      </c>
      <c r="AD417" s="15" t="s">
        <v>110</v>
      </c>
      <c r="AE417" s="27" t="s">
        <v>3448</v>
      </c>
      <c r="AF417" s="21" t="s">
        <v>3449</v>
      </c>
      <c r="AG417" s="22">
        <f t="shared" si="38"/>
        <v>0.87096774193548387</v>
      </c>
      <c r="AH417" s="15" t="str">
        <f t="shared" si="60"/>
        <v/>
      </c>
      <c r="AI417" s="22" t="str">
        <f>VLOOKUP(A417,'[1]Deals (investment)'!$B$2:$Z$1497,1,FALSE)</f>
        <v>Ogaranya</v>
      </c>
      <c r="AJ417" s="22"/>
      <c r="AK417" s="17" t="e">
        <f>VLOOKUP(A417,'[1]Deals (Exits)'!B:B,1,FALSE)</f>
        <v>#N/A</v>
      </c>
      <c r="AL417" s="23"/>
      <c r="AM417" s="17" t="str">
        <f>VLOOKUP(X417,[1]Lookups!$B$3:$C$200,2,FALSE)</f>
        <v>E-commerce &amp; Retail</v>
      </c>
      <c r="AN417" s="17"/>
      <c r="AO417" s="17"/>
      <c r="AP417" s="17"/>
      <c r="AQ417" s="18"/>
      <c r="AR417" s="18"/>
      <c r="AS417" s="17"/>
      <c r="AT417" s="17"/>
      <c r="AU417" s="18"/>
      <c r="AV417" s="17"/>
      <c r="AW417" s="17"/>
      <c r="AX417" s="17"/>
      <c r="AY417" s="17"/>
      <c r="AZ417" s="17"/>
      <c r="BA417" s="17"/>
      <c r="BB417" s="17"/>
      <c r="BC417" s="17"/>
      <c r="BD417" s="17"/>
      <c r="BE417" s="17"/>
      <c r="BF417" s="17"/>
      <c r="BG417" s="17"/>
      <c r="BH417" s="17"/>
      <c r="BI417" s="17"/>
      <c r="BJ417" s="17"/>
      <c r="BK417" s="17"/>
      <c r="BL417" s="17"/>
      <c r="BM417" s="17"/>
      <c r="BN417" s="15"/>
      <c r="BO417" s="15"/>
      <c r="BP417" s="22"/>
      <c r="BQ417" s="15"/>
      <c r="BR417" s="15"/>
      <c r="BS417" s="15"/>
      <c r="BT417" s="15"/>
      <c r="BU417" s="15"/>
      <c r="BV417" s="15"/>
      <c r="BW417" s="15"/>
      <c r="BX417" s="15"/>
      <c r="BY417" s="15"/>
      <c r="BZ417" s="15"/>
      <c r="CA417" s="15"/>
      <c r="CB417" s="15"/>
      <c r="CC417" s="15"/>
      <c r="CD417" s="15"/>
      <c r="CE417" s="15"/>
      <c r="CF417" s="15"/>
      <c r="CG417" s="15"/>
      <c r="CH417" s="15"/>
      <c r="CI417" s="15"/>
      <c r="CJ417" s="15"/>
      <c r="DN417">
        <v>2019</v>
      </c>
    </row>
    <row r="418" spans="1:118" ht="12.75">
      <c r="A418" s="15" t="s">
        <v>3450</v>
      </c>
      <c r="B418" s="15" t="s">
        <v>3451</v>
      </c>
      <c r="C418" s="15" t="s">
        <v>58</v>
      </c>
      <c r="D418" s="16">
        <v>2017</v>
      </c>
      <c r="E418" s="15" t="s">
        <v>59</v>
      </c>
      <c r="F418" s="15" t="s">
        <v>110</v>
      </c>
      <c r="G418" s="15" t="s">
        <v>61</v>
      </c>
      <c r="H418" s="15" t="s">
        <v>61</v>
      </c>
      <c r="I418" s="15" t="s">
        <v>61</v>
      </c>
      <c r="J418" s="15"/>
      <c r="K418" s="17">
        <v>3800</v>
      </c>
      <c r="L418" s="15"/>
      <c r="M418" s="18">
        <f t="shared" si="51"/>
        <v>0</v>
      </c>
      <c r="N418" s="15" t="s">
        <v>2620</v>
      </c>
      <c r="O418" s="15"/>
      <c r="P418" s="15"/>
      <c r="Q418" s="24">
        <v>43642</v>
      </c>
      <c r="R418" s="15" t="s">
        <v>636</v>
      </c>
      <c r="S418" s="19">
        <v>3800</v>
      </c>
      <c r="T418" s="15" t="s">
        <v>636</v>
      </c>
      <c r="U418" s="17">
        <v>3800</v>
      </c>
      <c r="V418" s="15" t="s">
        <v>3452</v>
      </c>
      <c r="W418" s="15">
        <v>0</v>
      </c>
      <c r="X418" s="15" t="s">
        <v>158</v>
      </c>
      <c r="Y418" s="15" t="s">
        <v>3453</v>
      </c>
      <c r="Z418" s="25" t="s">
        <v>147</v>
      </c>
      <c r="AA418" s="25" t="s">
        <v>3446</v>
      </c>
      <c r="AB418" s="32">
        <v>43506</v>
      </c>
      <c r="AC418" s="27" t="s">
        <v>3454</v>
      </c>
      <c r="AD418" s="15" t="s">
        <v>110</v>
      </c>
      <c r="AE418" s="25" t="s">
        <v>110</v>
      </c>
      <c r="AF418" s="15" t="s">
        <v>110</v>
      </c>
      <c r="AG418" s="22">
        <f t="shared" si="38"/>
        <v>0.87096774193548387</v>
      </c>
      <c r="AH418" s="15" t="str">
        <f t="shared" si="60"/>
        <v/>
      </c>
      <c r="AI418" s="22" t="str">
        <f>VLOOKUP(A418,'[1]Deals (investment)'!$B$2:$Z$1497,1,FALSE)</f>
        <v>Tsaron Technologies</v>
      </c>
      <c r="AJ418" s="22"/>
      <c r="AK418" s="17" t="e">
        <f>VLOOKUP(A418,'[1]Deals (Exits)'!B:B,1,FALSE)</f>
        <v>#N/A</v>
      </c>
      <c r="AL418" s="23"/>
      <c r="AM418" s="17" t="str">
        <f>VLOOKUP(X418,[1]Lookups!$B$3:$C$200,2,FALSE)</f>
        <v>Financial Services</v>
      </c>
      <c r="AN418" s="17"/>
      <c r="AO418" s="17"/>
      <c r="AP418" s="17"/>
      <c r="AQ418" s="18"/>
      <c r="AR418" s="18"/>
      <c r="AS418" s="17"/>
      <c r="AT418" s="17"/>
      <c r="AU418" s="18"/>
      <c r="AV418" s="17"/>
      <c r="AW418" s="17"/>
      <c r="AX418" s="17"/>
      <c r="AY418" s="17"/>
      <c r="AZ418" s="17"/>
      <c r="BA418" s="17"/>
      <c r="BB418" s="17"/>
      <c r="BC418" s="17"/>
      <c r="BD418" s="17"/>
      <c r="BE418" s="17"/>
      <c r="BF418" s="17"/>
      <c r="BG418" s="17"/>
      <c r="BH418" s="17"/>
      <c r="BI418" s="17"/>
      <c r="BJ418" s="17"/>
      <c r="BK418" s="17"/>
      <c r="BL418" s="17"/>
      <c r="BM418" s="17"/>
      <c r="BN418" s="15"/>
      <c r="BO418" s="15"/>
      <c r="BP418" s="22"/>
      <c r="BQ418" s="15"/>
      <c r="BR418" s="15"/>
      <c r="BS418" s="15"/>
      <c r="BT418" s="15"/>
      <c r="BU418" s="15"/>
      <c r="BV418" s="15"/>
      <c r="BW418" s="15"/>
      <c r="BX418" s="15"/>
      <c r="BY418" s="15"/>
      <c r="BZ418" s="15"/>
      <c r="CA418" s="15"/>
      <c r="CB418" s="15"/>
      <c r="CC418" s="15"/>
      <c r="CD418" s="15"/>
      <c r="CE418" s="15"/>
      <c r="CF418" s="15"/>
      <c r="CG418" s="15"/>
      <c r="CH418" s="15"/>
      <c r="CI418" s="15"/>
      <c r="CJ418" s="15"/>
      <c r="DN418">
        <v>2019</v>
      </c>
    </row>
    <row r="419" spans="1:118" ht="12.75">
      <c r="A419" s="15" t="s">
        <v>3455</v>
      </c>
      <c r="B419" s="15" t="s">
        <v>3456</v>
      </c>
      <c r="C419" s="15" t="s">
        <v>58</v>
      </c>
      <c r="D419" s="16">
        <v>2018</v>
      </c>
      <c r="E419" s="15" t="s">
        <v>59</v>
      </c>
      <c r="F419" s="15"/>
      <c r="G419" s="15" t="s">
        <v>61</v>
      </c>
      <c r="H419" s="15" t="s">
        <v>61</v>
      </c>
      <c r="I419" s="15" t="s">
        <v>61</v>
      </c>
      <c r="J419" s="15"/>
      <c r="K419" s="17" t="e">
        <f t="shared" ref="K419:K673" si="65">AT419</f>
        <v>#VALUE!</v>
      </c>
      <c r="L419" s="15"/>
      <c r="M419" s="18" t="e">
        <f t="shared" si="51"/>
        <v>#VALUE!</v>
      </c>
      <c r="N419" s="15"/>
      <c r="O419" s="15"/>
      <c r="P419" s="15"/>
      <c r="Q419" s="15"/>
      <c r="R419" s="15" t="s">
        <v>375</v>
      </c>
      <c r="S419" s="19">
        <v>3600</v>
      </c>
      <c r="T419" s="15" t="s">
        <v>375</v>
      </c>
      <c r="U419" s="17">
        <v>3600</v>
      </c>
      <c r="V419" s="15" t="s">
        <v>3457</v>
      </c>
      <c r="W419" s="15"/>
      <c r="X419" s="15" t="s">
        <v>538</v>
      </c>
      <c r="Y419" s="15" t="s">
        <v>3458</v>
      </c>
      <c r="AB419" s="32">
        <v>43506</v>
      </c>
      <c r="AC419" s="21" t="s">
        <v>3459</v>
      </c>
      <c r="AD419" s="21" t="s">
        <v>3460</v>
      </c>
      <c r="AE419" s="21" t="s">
        <v>3461</v>
      </c>
      <c r="AF419" s="21" t="s">
        <v>3462</v>
      </c>
      <c r="AG419" s="22">
        <f t="shared" si="38"/>
        <v>0.67741935483870963</v>
      </c>
      <c r="AH419" s="15" t="str">
        <f t="shared" si="60"/>
        <v/>
      </c>
      <c r="AI419" s="22" t="str">
        <f>VLOOKUP(A419,'[1]Deals (investment)'!$B$2:$Z$1497,1,FALSE)</f>
        <v>Crop2Cash</v>
      </c>
      <c r="AJ419" s="22">
        <f>VLOOKUP(A419,'[1]Deals (investment)'!$B$2:$Z$870,15,FALSE)</f>
        <v>1</v>
      </c>
      <c r="AK419" s="17" t="e">
        <f>VLOOKUP(A419,'[1]Deals (Exits)'!B:B,1,FALSE)</f>
        <v>#N/A</v>
      </c>
      <c r="AL419" s="23">
        <f>VLOOKUP(G419,[1]Lookups!$V$3:$Y$197,4,FALSE)</f>
        <v>0</v>
      </c>
      <c r="AM419" s="17" t="str">
        <f>VLOOKUP(X419,[1]Lookups!$B$3:$C$200,2,FALSE)</f>
        <v>Agriculture</v>
      </c>
      <c r="AN419" s="17" t="str">
        <f>VLOOKUP(R419,[1]Lookups!$H$3:$I$69,2,FALSE)</f>
        <v>2. Seed</v>
      </c>
      <c r="AO419" s="17" t="str">
        <f>VLOOKUP(T419,[1]Lookups!$H$3:$I$69,2,FALSE)</f>
        <v>2. Seed</v>
      </c>
      <c r="AP419" s="17" t="str">
        <f>VLOOKUP(AN419,[1]Lookups!$N$3:$O$11,2,FALSE)</f>
        <v>Early</v>
      </c>
      <c r="AQ419" s="18" t="e">
        <f>COUNTIFS('[1]Deals (investment)'!$B:$B,$A419)</f>
        <v>#VALUE!</v>
      </c>
      <c r="AR419" s="18" t="e">
        <f>COUNTIFS('[1]Deals (investment)'!$B:$B,$A419,'[1]Deals (investment)'!$T:$T,$AW$1)+COUNTIFS('[1]Deals (investment)'!$B:$B,$A419,'[1]Deals (investment)'!$T:$T,$AX$1)+COUNTIFS('[1]Deals (investment)'!$B:$B,$A419,'[1]Deals (investment)'!$T:$T,$AY$1)</f>
        <v>#VALUE!</v>
      </c>
      <c r="AS419" s="17" t="e">
        <f>SUMIFS('[1]Deals (investment)'!$C:$C,'[1]Deals (investment)'!$B:$B,$A419)</f>
        <v>#VALUE!</v>
      </c>
      <c r="AT419" s="17" t="e">
        <f t="shared" ref="AT419:AT673" si="66">SUM(AW419:AY419)</f>
        <v>#VALUE!</v>
      </c>
      <c r="AU419" s="18" t="e">
        <f>COUNTIF('[1]Deals (Exits)'!$B:$B,A419)</f>
        <v>#VALUE!</v>
      </c>
      <c r="AV419" s="17" t="e">
        <f>SUMIFS('[1]Deals (investment)'!$C:$C,'[1]Deals (investment)'!$B:$B,$A419,'[1]Deals (investment)'!$T:$T,AV$1)</f>
        <v>#VALUE!</v>
      </c>
      <c r="AW419" s="17" t="e">
        <f>SUMIFS('[1]Deals (investment)'!$C:$C,'[1]Deals (investment)'!$B:$B,$A419,'[1]Deals (investment)'!$T:$T,AW$1)</f>
        <v>#VALUE!</v>
      </c>
      <c r="AX419" s="17" t="e">
        <f>SUMIFS('[1]Deals (investment)'!$C:$C,'[1]Deals (investment)'!$B:$B,$A419,'[1]Deals (investment)'!$T:$T,AX$1)</f>
        <v>#VALUE!</v>
      </c>
      <c r="AY419" s="17" t="e">
        <f>SUMIFS('[1]Deals (investment)'!$C:$C,'[1]Deals (investment)'!$B:$B,$A419,'[1]Deals (investment)'!$T:$T,AY$1)</f>
        <v>#VALUE!</v>
      </c>
      <c r="AZ419" s="17" t="e">
        <f>SUMIFS('[1]Deals (investment)'!$C:$C,'[1]Deals (investment)'!$B:$B,$A419,'[1]Deals (investment)'!$T:$T,AZ$1)</f>
        <v>#VALUE!</v>
      </c>
      <c r="BA419" s="17" t="e">
        <f>SUMIFS('[1]Deals (investment)'!$C:$C,'[1]Deals (investment)'!$B:$B,$A419,'[1]Deals (investment)'!$T:$T,BA$1)</f>
        <v>#VALUE!</v>
      </c>
      <c r="BB419" s="17" t="e">
        <f>SUMIFS('[1]Deals (investment)'!$C:$C,'[1]Deals (investment)'!$B:$B,$A419,'[1]Deals (investment)'!$T:$T,BB$1)</f>
        <v>#VALUE!</v>
      </c>
      <c r="BC419" s="17" t="e">
        <f>SUMIFS('[1]Deals (Exits)'!$C:$C,'[1]Deals (Exits)'!$B:$B,$A419)</f>
        <v>#VALUE!</v>
      </c>
      <c r="BD419" s="17" t="e">
        <f>SUMIFS('[1]Deals (investment)'!$C:$C,'[1]Deals (investment)'!$B:$B,$A419,'[1]Deals (investment)'!$V:$V,BD$1)</f>
        <v>#VALUE!</v>
      </c>
      <c r="BE419" s="17" t="e">
        <f>SUMIFS('[1]Deals (investment)'!$C:$C,'[1]Deals (investment)'!$B:$B,$A419,'[1]Deals (investment)'!$V:$V,BE$1)</f>
        <v>#VALUE!</v>
      </c>
      <c r="BF419" s="17" t="e">
        <f>SUMIFS('[1]Deals (investment)'!$C:$C,'[1]Deals (investment)'!$B:$B,$A419,'[1]Deals (investment)'!$V:$V,BF$1)</f>
        <v>#VALUE!</v>
      </c>
      <c r="BG419" s="17" t="e">
        <f>SUMIFS('[1]Deals (investment)'!$C:$C,'[1]Deals (investment)'!$B:$B,$A419,'[1]Deals (investment)'!$V:$V,BG$1)</f>
        <v>#VALUE!</v>
      </c>
      <c r="BH419" s="17" t="e">
        <f>SUMIFS('[1]Deals (investment)'!$C:$C,'[1]Deals (investment)'!$B:$B,$A419,'[1]Deals (investment)'!$V:$V,BH$1)</f>
        <v>#VALUE!</v>
      </c>
      <c r="BI419" s="17" t="e">
        <f>SUMIFS('[1]Deals (investment)'!$C:$C,'[1]Deals (investment)'!$B:$B,$A419,'[1]Deals (investment)'!$V:$V,BI$1)</f>
        <v>#VALUE!</v>
      </c>
      <c r="BJ419" s="17" t="e">
        <f>SUMIFS('[1]Deals (investment)'!$C:$C,'[1]Deals (investment)'!$B:$B,$A419,'[1]Deals (investment)'!$V:$V,BJ$1)</f>
        <v>#VALUE!</v>
      </c>
      <c r="BK419" s="17" t="e">
        <f>SUMIFS('[1]Deals (investment)'!$C:$C,'[1]Deals (investment)'!$B:$B,$A419,'[1]Deals (investment)'!$V:$V,BK$1)</f>
        <v>#VALUE!</v>
      </c>
      <c r="BL419" s="17" t="e">
        <f>SUMIFS('[1]Deals (investment)'!$C:$C,'[1]Deals (investment)'!$B:$B,$A419,'[1]Deals (investment)'!$V:$V,BL$1)</f>
        <v>#VALUE!</v>
      </c>
      <c r="BM419" s="17" t="e">
        <f>SUMIFS('[1]Deals (investment)'!$C:$C,'[1]Deals (investment)'!$B:$B,$A419,'[1]Deals (investment)'!$V:$V,BM$1)</f>
        <v>#VALUE!</v>
      </c>
      <c r="BN419" s="15"/>
      <c r="BO419" s="15"/>
      <c r="BP419" s="22"/>
      <c r="BQ419" s="15"/>
      <c r="BR419" s="15"/>
      <c r="BS419" s="15"/>
      <c r="BT419" s="15"/>
      <c r="BU419" s="15"/>
      <c r="BV419" s="15"/>
      <c r="BW419" s="15"/>
      <c r="BX419" s="15"/>
      <c r="BY419" s="15"/>
      <c r="BZ419" s="15"/>
      <c r="CA419" s="15"/>
      <c r="CB419" s="15"/>
      <c r="CC419" s="15"/>
      <c r="CD419" s="15" t="str">
        <f t="shared" ref="CD419:CD420" si="67">CONCATENATE(A419,B419,C419)</f>
        <v>Crop2CashCrop2Cash is an A.I. powered Agri-Commerce platform that connects farmers and their crops to industries. The company is a winner of Wennovation Agri-Tech Demo DayActive</v>
      </c>
      <c r="CE419" s="15"/>
      <c r="CF419" s="15"/>
      <c r="CG419" s="15"/>
      <c r="CH419" s="15"/>
      <c r="CI419" s="15"/>
      <c r="CJ419" s="15"/>
    </row>
    <row r="420" spans="1:118" ht="12.75">
      <c r="A420" s="15" t="s">
        <v>3463</v>
      </c>
      <c r="B420" s="15" t="s">
        <v>3464</v>
      </c>
      <c r="C420" s="15" t="s">
        <v>58</v>
      </c>
      <c r="D420" s="16">
        <v>2017</v>
      </c>
      <c r="E420" s="15" t="s">
        <v>3465</v>
      </c>
      <c r="F420" s="15"/>
      <c r="G420" s="15" t="s">
        <v>1829</v>
      </c>
      <c r="H420" s="15" t="s">
        <v>1829</v>
      </c>
      <c r="I420" s="15" t="s">
        <v>1829</v>
      </c>
      <c r="J420" s="15"/>
      <c r="K420" s="17" t="e">
        <f t="shared" si="65"/>
        <v>#VALUE!</v>
      </c>
      <c r="L420" s="15"/>
      <c r="M420" s="18" t="e">
        <f t="shared" si="51"/>
        <v>#VALUE!</v>
      </c>
      <c r="N420" s="15"/>
      <c r="O420" s="15"/>
      <c r="P420" s="15"/>
      <c r="Q420" s="24" t="e">
        <f ca="1">_xludf.MAXIFS('[1]Deals (investment)'!A:A,'[1]Deals (investment)'!B:B,A420)</f>
        <v>#NAME?</v>
      </c>
      <c r="R420" s="15" t="s">
        <v>375</v>
      </c>
      <c r="S420" s="19">
        <v>3500</v>
      </c>
      <c r="T420" s="15" t="s">
        <v>375</v>
      </c>
      <c r="U420" s="17">
        <v>3500</v>
      </c>
      <c r="V420" s="15" t="s">
        <v>3466</v>
      </c>
      <c r="W420" s="15"/>
      <c r="X420" s="15" t="s">
        <v>158</v>
      </c>
      <c r="Y420" s="15" t="s">
        <v>3467</v>
      </c>
      <c r="AB420" s="32">
        <v>43506</v>
      </c>
      <c r="AC420" s="21" t="s">
        <v>3468</v>
      </c>
      <c r="AD420" s="21" t="s">
        <v>3469</v>
      </c>
      <c r="AE420" s="21" t="s">
        <v>3470</v>
      </c>
      <c r="AF420" s="21" t="s">
        <v>3471</v>
      </c>
      <c r="AG420" s="22">
        <f t="shared" ca="1" si="38"/>
        <v>0.70967741935483875</v>
      </c>
      <c r="AH420" s="15" t="e">
        <f t="shared" si="60"/>
        <v>#VALUE!</v>
      </c>
      <c r="AI420" s="22" t="str">
        <f>VLOOKUP(A420,'[1]Deals (investment)'!$B$2:$Z$1497,1,FALSE)</f>
        <v>Guanxi Invest</v>
      </c>
      <c r="AJ420" s="22">
        <f>VLOOKUP(A420,'[1]Deals (investment)'!$B$2:$Z$870,15,FALSE)</f>
        <v>1</v>
      </c>
      <c r="AK420" s="17" t="e">
        <f>VLOOKUP(A420,'[1]Deals (Exits)'!B:B,1,FALSE)</f>
        <v>#N/A</v>
      </c>
      <c r="AL420" s="23">
        <f>VLOOKUP(G420,[1]Lookups!$V$3:$Y$197,4,FALSE)</f>
        <v>0</v>
      </c>
      <c r="AM420" s="17" t="str">
        <f>VLOOKUP(X420,[1]Lookups!$B$3:$C$200,2,FALSE)</f>
        <v>Financial Services</v>
      </c>
      <c r="AN420" s="17" t="str">
        <f>VLOOKUP(R420,[1]Lookups!$H$3:$I$69,2,FALSE)</f>
        <v>2. Seed</v>
      </c>
      <c r="AO420" s="17" t="str">
        <f>VLOOKUP(T420,[1]Lookups!$H$3:$I$69,2,FALSE)</f>
        <v>2. Seed</v>
      </c>
      <c r="AP420" s="17" t="str">
        <f>VLOOKUP(AN420,[1]Lookups!$N$3:$O$11,2,FALSE)</f>
        <v>Early</v>
      </c>
      <c r="AQ420" s="18" t="e">
        <f>COUNTIFS('[1]Deals (investment)'!$B:$B,$A420)</f>
        <v>#VALUE!</v>
      </c>
      <c r="AR420" s="18" t="e">
        <f>COUNTIFS('[1]Deals (investment)'!$B:$B,$A420,'[1]Deals (investment)'!$T:$T,$AW$1)+COUNTIFS('[1]Deals (investment)'!$B:$B,$A420,'[1]Deals (investment)'!$T:$T,$AX$1)+COUNTIFS('[1]Deals (investment)'!$B:$B,$A420,'[1]Deals (investment)'!$T:$T,$AY$1)</f>
        <v>#VALUE!</v>
      </c>
      <c r="AS420" s="17" t="e">
        <f>SUMIFS('[1]Deals (investment)'!$C:$C,'[1]Deals (investment)'!$B:$B,$A420)</f>
        <v>#VALUE!</v>
      </c>
      <c r="AT420" s="17" t="e">
        <f t="shared" si="66"/>
        <v>#VALUE!</v>
      </c>
      <c r="AU420" s="18" t="e">
        <f>COUNTIF('[1]Deals (Exits)'!$B:$B,A420)</f>
        <v>#VALUE!</v>
      </c>
      <c r="AV420" s="17" t="e">
        <f>SUMIFS('[1]Deals (investment)'!$C:$C,'[1]Deals (investment)'!$B:$B,$A420,'[1]Deals (investment)'!$T:$T,AV$1)</f>
        <v>#VALUE!</v>
      </c>
      <c r="AW420" s="17" t="e">
        <f>SUMIFS('[1]Deals (investment)'!$C:$C,'[1]Deals (investment)'!$B:$B,$A420,'[1]Deals (investment)'!$T:$T,AW$1)</f>
        <v>#VALUE!</v>
      </c>
      <c r="AX420" s="17" t="e">
        <f>SUMIFS('[1]Deals (investment)'!$C:$C,'[1]Deals (investment)'!$B:$B,$A420,'[1]Deals (investment)'!$T:$T,AX$1)</f>
        <v>#VALUE!</v>
      </c>
      <c r="AY420" s="17" t="e">
        <f>SUMIFS('[1]Deals (investment)'!$C:$C,'[1]Deals (investment)'!$B:$B,$A420,'[1]Deals (investment)'!$T:$T,AY$1)</f>
        <v>#VALUE!</v>
      </c>
      <c r="AZ420" s="17" t="e">
        <f>SUMIFS('[1]Deals (investment)'!$C:$C,'[1]Deals (investment)'!$B:$B,$A420,'[1]Deals (investment)'!$T:$T,AZ$1)</f>
        <v>#VALUE!</v>
      </c>
      <c r="BA420" s="17" t="e">
        <f>SUMIFS('[1]Deals (investment)'!$C:$C,'[1]Deals (investment)'!$B:$B,$A420,'[1]Deals (investment)'!$T:$T,BA$1)</f>
        <v>#VALUE!</v>
      </c>
      <c r="BB420" s="17" t="e">
        <f>SUMIFS('[1]Deals (investment)'!$C:$C,'[1]Deals (investment)'!$B:$B,$A420,'[1]Deals (investment)'!$T:$T,BB$1)</f>
        <v>#VALUE!</v>
      </c>
      <c r="BC420" s="17" t="e">
        <f>SUMIFS('[1]Deals (Exits)'!$C:$C,'[1]Deals (Exits)'!$B:$B,$A420)</f>
        <v>#VALUE!</v>
      </c>
      <c r="BD420" s="17" t="e">
        <f>SUMIFS('[1]Deals (investment)'!$C:$C,'[1]Deals (investment)'!$B:$B,$A420,'[1]Deals (investment)'!$V:$V,BD$1)</f>
        <v>#VALUE!</v>
      </c>
      <c r="BE420" s="17" t="e">
        <f>SUMIFS('[1]Deals (investment)'!$C:$C,'[1]Deals (investment)'!$B:$B,$A420,'[1]Deals (investment)'!$V:$V,BE$1)</f>
        <v>#VALUE!</v>
      </c>
      <c r="BF420" s="17" t="e">
        <f>SUMIFS('[1]Deals (investment)'!$C:$C,'[1]Deals (investment)'!$B:$B,$A420,'[1]Deals (investment)'!$V:$V,BF$1)</f>
        <v>#VALUE!</v>
      </c>
      <c r="BG420" s="17" t="e">
        <f>SUMIFS('[1]Deals (investment)'!$C:$C,'[1]Deals (investment)'!$B:$B,$A420,'[1]Deals (investment)'!$V:$V,BG$1)</f>
        <v>#VALUE!</v>
      </c>
      <c r="BH420" s="17" t="e">
        <f>SUMIFS('[1]Deals (investment)'!$C:$C,'[1]Deals (investment)'!$B:$B,$A420,'[1]Deals (investment)'!$V:$V,BH$1)</f>
        <v>#VALUE!</v>
      </c>
      <c r="BI420" s="17" t="e">
        <f>SUMIFS('[1]Deals (investment)'!$C:$C,'[1]Deals (investment)'!$B:$B,$A420,'[1]Deals (investment)'!$V:$V,BI$1)</f>
        <v>#VALUE!</v>
      </c>
      <c r="BJ420" s="17" t="e">
        <f>SUMIFS('[1]Deals (investment)'!$C:$C,'[1]Deals (investment)'!$B:$B,$A420,'[1]Deals (investment)'!$V:$V,BJ$1)</f>
        <v>#VALUE!</v>
      </c>
      <c r="BK420" s="17" t="e">
        <f>SUMIFS('[1]Deals (investment)'!$C:$C,'[1]Deals (investment)'!$B:$B,$A420,'[1]Deals (investment)'!$V:$V,BK$1)</f>
        <v>#VALUE!</v>
      </c>
      <c r="BL420" s="17" t="e">
        <f>SUMIFS('[1]Deals (investment)'!$C:$C,'[1]Deals (investment)'!$B:$B,$A420,'[1]Deals (investment)'!$V:$V,BL$1)</f>
        <v>#VALUE!</v>
      </c>
      <c r="BM420" s="17" t="e">
        <f>SUMIFS('[1]Deals (investment)'!$C:$C,'[1]Deals (investment)'!$B:$B,$A420,'[1]Deals (investment)'!$V:$V,BM$1)</f>
        <v>#VALUE!</v>
      </c>
      <c r="BN420" s="15"/>
      <c r="BO420" s="15"/>
      <c r="BP420" s="22"/>
      <c r="BQ420" s="15"/>
      <c r="BR420" s="15"/>
      <c r="BS420" s="15"/>
      <c r="BT420" s="15"/>
      <c r="BU420" s="15"/>
      <c r="BV420" s="15"/>
      <c r="BW420" s="15"/>
      <c r="BX420" s="15"/>
      <c r="BY420" s="15"/>
      <c r="BZ420" s="15"/>
      <c r="CA420" s="15"/>
      <c r="CB420" s="15"/>
      <c r="CC420" s="15"/>
      <c r="CD420" s="15" t="str">
        <f t="shared" si="67"/>
        <v>Guanxi InvestGuanxi is a directory of the most innovative and competitive start-ups and projects in the continent. With the integration of local payment solutions (mobile money and cash payments) adapted to the low level of bank account penetration, Guanxi enables the public to discover and invest in projects/companies of their choices.Active</v>
      </c>
      <c r="CE420" s="15"/>
      <c r="CF420" s="15"/>
      <c r="CG420" s="15"/>
      <c r="CH420" s="15"/>
      <c r="CI420" s="15"/>
      <c r="CJ420" s="15"/>
      <c r="DM420">
        <v>352</v>
      </c>
    </row>
    <row r="421" spans="1:118" ht="12.75">
      <c r="A421" s="15" t="s">
        <v>3472</v>
      </c>
      <c r="B421" s="15" t="s">
        <v>3473</v>
      </c>
      <c r="C421" s="15"/>
      <c r="D421" s="16">
        <v>2018</v>
      </c>
      <c r="E421" s="15" t="s">
        <v>3474</v>
      </c>
      <c r="F421" s="15"/>
      <c r="G421" s="15" t="s">
        <v>61</v>
      </c>
      <c r="H421" s="15" t="s">
        <v>61</v>
      </c>
      <c r="I421" s="15" t="s">
        <v>61</v>
      </c>
      <c r="J421" s="15"/>
      <c r="K421" s="17" t="e">
        <f t="shared" si="65"/>
        <v>#VALUE!</v>
      </c>
      <c r="L421" s="15"/>
      <c r="M421" s="18" t="e">
        <f t="shared" si="51"/>
        <v>#VALUE!</v>
      </c>
      <c r="N421" s="15"/>
      <c r="O421" s="15"/>
      <c r="P421" s="15"/>
      <c r="Q421" s="15"/>
      <c r="R421" s="15"/>
      <c r="S421" s="19"/>
      <c r="T421" s="15"/>
      <c r="U421" s="17"/>
      <c r="V421" s="15" t="s">
        <v>3475</v>
      </c>
      <c r="W421" s="15"/>
      <c r="X421" s="15" t="s">
        <v>404</v>
      </c>
      <c r="Y421" s="15" t="s">
        <v>3476</v>
      </c>
      <c r="AB421" s="20"/>
      <c r="AC421" s="21" t="s">
        <v>3477</v>
      </c>
      <c r="AD421" s="15"/>
      <c r="AE421" s="21" t="s">
        <v>3478</v>
      </c>
      <c r="AF421" s="15"/>
      <c r="AG421" s="22">
        <f t="shared" si="38"/>
        <v>0.41935483870967744</v>
      </c>
      <c r="AH421" s="15" t="e">
        <f t="shared" si="60"/>
        <v>#VALUE!</v>
      </c>
      <c r="AI421" s="22" t="str">
        <f>VLOOKUP(A421,'[1]Deals (investment)'!$B$2:$Z$1497,1,FALSE)</f>
        <v>Numbers</v>
      </c>
      <c r="AJ421" s="22">
        <f>VLOOKUP(A421,'[1]Deals (investment)'!$B$2:$Z$870,15,FALSE)</f>
        <v>1</v>
      </c>
      <c r="AK421" s="17" t="e">
        <f>VLOOKUP(A421,'[1]Deals (Exits)'!B:B,1,FALSE)</f>
        <v>#N/A</v>
      </c>
      <c r="AL421" s="23">
        <f>VLOOKUP(G421,[1]Lookups!$V$3:$Y$197,4,FALSE)</f>
        <v>0</v>
      </c>
      <c r="AM421" s="17" t="str">
        <f>VLOOKUP(X421,[1]Lookups!$B$3:$C$200,2,FALSE)</f>
        <v>Other Technologies &amp; Information Technology</v>
      </c>
      <c r="AN421" s="17" t="e">
        <f>VLOOKUP(R421,[1]Lookups!$H$3:$I$69,2,FALSE)</f>
        <v>#N/A</v>
      </c>
      <c r="AO421" s="17" t="e">
        <f>VLOOKUP(T421,[1]Lookups!$H$3:$I$69,2,FALSE)</f>
        <v>#N/A</v>
      </c>
      <c r="AP421" s="17" t="e">
        <f>VLOOKUP(AN421,[1]Lookups!$N$3:$O$11,2,FALSE)</f>
        <v>#N/A</v>
      </c>
      <c r="AQ421" s="18" t="e">
        <f>COUNTIFS('[1]Deals (investment)'!$B:$B,$A421)</f>
        <v>#VALUE!</v>
      </c>
      <c r="AR421" s="18" t="e">
        <f>COUNTIFS('[1]Deals (investment)'!$B:$B,$A421,'[1]Deals (investment)'!$T:$T,$AW$1)+COUNTIFS('[1]Deals (investment)'!$B:$B,$A421,'[1]Deals (investment)'!$T:$T,$AX$1)+COUNTIFS('[1]Deals (investment)'!$B:$B,$A421,'[1]Deals (investment)'!$T:$T,$AY$1)</f>
        <v>#VALUE!</v>
      </c>
      <c r="AS421" s="17" t="e">
        <f>SUMIFS('[1]Deals (investment)'!$C:$C,'[1]Deals (investment)'!$B:$B,$A421)</f>
        <v>#VALUE!</v>
      </c>
      <c r="AT421" s="17" t="e">
        <f t="shared" si="66"/>
        <v>#VALUE!</v>
      </c>
      <c r="AU421" s="18" t="e">
        <f>COUNTIF('[1]Deals (Exits)'!$B:$B,A421)</f>
        <v>#VALUE!</v>
      </c>
      <c r="AV421" s="17" t="e">
        <f>SUMIFS('[1]Deals (investment)'!$C:$C,'[1]Deals (investment)'!$B:$B,$A421,'[1]Deals (investment)'!$T:$T,AV$1)</f>
        <v>#VALUE!</v>
      </c>
      <c r="AW421" s="17" t="e">
        <f>SUMIFS('[1]Deals (investment)'!$C:$C,'[1]Deals (investment)'!$B:$B,$A421,'[1]Deals (investment)'!$T:$T,AW$1)</f>
        <v>#VALUE!</v>
      </c>
      <c r="AX421" s="17" t="e">
        <f>SUMIFS('[1]Deals (investment)'!$C:$C,'[1]Deals (investment)'!$B:$B,$A421,'[1]Deals (investment)'!$T:$T,AX$1)</f>
        <v>#VALUE!</v>
      </c>
      <c r="AY421" s="17" t="e">
        <f>SUMIFS('[1]Deals (investment)'!$C:$C,'[1]Deals (investment)'!$B:$B,$A421,'[1]Deals (investment)'!$T:$T,AY$1)</f>
        <v>#VALUE!</v>
      </c>
      <c r="AZ421" s="17" t="e">
        <f>SUMIFS('[1]Deals (investment)'!$C:$C,'[1]Deals (investment)'!$B:$B,$A421,'[1]Deals (investment)'!$T:$T,AZ$1)</f>
        <v>#VALUE!</v>
      </c>
      <c r="BA421" s="17" t="e">
        <f>SUMIFS('[1]Deals (investment)'!$C:$C,'[1]Deals (investment)'!$B:$B,$A421,'[1]Deals (investment)'!$T:$T,BA$1)</f>
        <v>#VALUE!</v>
      </c>
      <c r="BB421" s="17" t="e">
        <f>SUMIFS('[1]Deals (investment)'!$C:$C,'[1]Deals (investment)'!$B:$B,$A421,'[1]Deals (investment)'!$T:$T,BB$1)</f>
        <v>#VALUE!</v>
      </c>
      <c r="BC421" s="17" t="e">
        <f>SUMIFS('[1]Deals (Exits)'!$C:$C,'[1]Deals (Exits)'!$B:$B,$A421)</f>
        <v>#VALUE!</v>
      </c>
      <c r="BD421" s="17" t="e">
        <f>SUMIFS('[1]Deals (investment)'!$C:$C,'[1]Deals (investment)'!$B:$B,$A421,'[1]Deals (investment)'!$V:$V,BD$1)</f>
        <v>#VALUE!</v>
      </c>
      <c r="BE421" s="17" t="e">
        <f>SUMIFS('[1]Deals (investment)'!$C:$C,'[1]Deals (investment)'!$B:$B,$A421,'[1]Deals (investment)'!$V:$V,BE$1)</f>
        <v>#VALUE!</v>
      </c>
      <c r="BF421" s="17" t="e">
        <f>SUMIFS('[1]Deals (investment)'!$C:$C,'[1]Deals (investment)'!$B:$B,$A421,'[1]Deals (investment)'!$V:$V,BF$1)</f>
        <v>#VALUE!</v>
      </c>
      <c r="BG421" s="17" t="e">
        <f>SUMIFS('[1]Deals (investment)'!$C:$C,'[1]Deals (investment)'!$B:$B,$A421,'[1]Deals (investment)'!$V:$V,BG$1)</f>
        <v>#VALUE!</v>
      </c>
      <c r="BH421" s="17" t="e">
        <f>SUMIFS('[1]Deals (investment)'!$C:$C,'[1]Deals (investment)'!$B:$B,$A421,'[1]Deals (investment)'!$V:$V,BH$1)</f>
        <v>#VALUE!</v>
      </c>
      <c r="BI421" s="17" t="e">
        <f>SUMIFS('[1]Deals (investment)'!$C:$C,'[1]Deals (investment)'!$B:$B,$A421,'[1]Deals (investment)'!$V:$V,BI$1)</f>
        <v>#VALUE!</v>
      </c>
      <c r="BJ421" s="17" t="e">
        <f>SUMIFS('[1]Deals (investment)'!$C:$C,'[1]Deals (investment)'!$B:$B,$A421,'[1]Deals (investment)'!$V:$V,BJ$1)</f>
        <v>#VALUE!</v>
      </c>
      <c r="BK421" s="17" t="e">
        <f>SUMIFS('[1]Deals (investment)'!$C:$C,'[1]Deals (investment)'!$B:$B,$A421,'[1]Deals (investment)'!$V:$V,BK$1)</f>
        <v>#VALUE!</v>
      </c>
      <c r="BL421" s="17" t="e">
        <f>SUMIFS('[1]Deals (investment)'!$C:$C,'[1]Deals (investment)'!$B:$B,$A421,'[1]Deals (investment)'!$V:$V,BL$1)</f>
        <v>#VALUE!</v>
      </c>
      <c r="BM421" s="17" t="e">
        <f>SUMIFS('[1]Deals (investment)'!$C:$C,'[1]Deals (investment)'!$B:$B,$A421,'[1]Deals (investment)'!$V:$V,BM$1)</f>
        <v>#VALUE!</v>
      </c>
      <c r="BN421" s="15"/>
      <c r="BO421" s="15"/>
      <c r="BP421" s="22"/>
      <c r="BQ421" s="15"/>
      <c r="BR421" s="15"/>
      <c r="BS421" s="15"/>
      <c r="BT421" s="15"/>
      <c r="BU421" s="15"/>
      <c r="BV421" s="15"/>
      <c r="BW421" s="15"/>
      <c r="BX421" s="15"/>
      <c r="BY421" s="15"/>
      <c r="BZ421" s="15"/>
      <c r="CA421" s="15"/>
      <c r="CB421" s="15"/>
      <c r="CC421" s="15"/>
      <c r="CD421" s="15"/>
      <c r="CE421" s="15"/>
      <c r="CF421" s="15"/>
      <c r="CG421" s="15"/>
      <c r="CH421" s="15"/>
      <c r="CI421" s="15"/>
      <c r="CJ421" s="15"/>
    </row>
    <row r="422" spans="1:118" ht="12.75">
      <c r="A422" s="15" t="s">
        <v>3479</v>
      </c>
      <c r="B422" s="15" t="s">
        <v>3480</v>
      </c>
      <c r="C422" s="15" t="s">
        <v>58</v>
      </c>
      <c r="D422" s="16">
        <v>2016</v>
      </c>
      <c r="E422" s="15" t="s">
        <v>128</v>
      </c>
      <c r="F422" s="15" t="s">
        <v>110</v>
      </c>
      <c r="G422" s="15" t="s">
        <v>129</v>
      </c>
      <c r="H422" s="15" t="s">
        <v>129</v>
      </c>
      <c r="I422" s="15" t="s">
        <v>129</v>
      </c>
      <c r="J422" s="15"/>
      <c r="K422" s="17" t="e">
        <f t="shared" si="65"/>
        <v>#VALUE!</v>
      </c>
      <c r="L422" s="15"/>
      <c r="M422" s="18" t="e">
        <f t="shared" si="51"/>
        <v>#VALUE!</v>
      </c>
      <c r="N422" s="15" t="s">
        <v>3481</v>
      </c>
      <c r="O422" s="15"/>
      <c r="P422" s="15"/>
      <c r="Q422" s="24">
        <v>43074</v>
      </c>
      <c r="R422" s="15" t="s">
        <v>636</v>
      </c>
      <c r="S422" s="19">
        <v>1200</v>
      </c>
      <c r="T422" s="15" t="s">
        <v>375</v>
      </c>
      <c r="U422" s="17">
        <v>3000</v>
      </c>
      <c r="V422" s="15" t="s">
        <v>3482</v>
      </c>
      <c r="W422" s="15">
        <v>0</v>
      </c>
      <c r="X422" s="15" t="s">
        <v>256</v>
      </c>
      <c r="Y422" s="15" t="s">
        <v>3483</v>
      </c>
      <c r="Z422" s="25" t="s">
        <v>109</v>
      </c>
      <c r="AB422" s="32">
        <v>43506</v>
      </c>
      <c r="AC422" s="27" t="s">
        <v>3484</v>
      </c>
      <c r="AD422" s="27" t="s">
        <v>3485</v>
      </c>
      <c r="AE422" s="27" t="s">
        <v>3486</v>
      </c>
      <c r="AF422" s="21" t="s">
        <v>3487</v>
      </c>
      <c r="AG422" s="22">
        <f t="shared" si="38"/>
        <v>0.83870967741935487</v>
      </c>
      <c r="AH422" s="15" t="str">
        <f t="shared" si="60"/>
        <v/>
      </c>
      <c r="AI422" s="22" t="str">
        <f>VLOOKUP(A422,'[1]Deals (investment)'!$B$2:$Z$1497,1,FALSE)</f>
        <v>Imaginators</v>
      </c>
      <c r="AJ422" s="22">
        <f>VLOOKUP(A422,'[1]Deals (investment)'!$B$2:$Z$870,15,FALSE)</f>
        <v>1</v>
      </c>
      <c r="AK422" s="17" t="e">
        <f>VLOOKUP(A422,'[1]Deals (Exits)'!B:B,1,FALSE)</f>
        <v>#N/A</v>
      </c>
      <c r="AL422" s="23">
        <f>VLOOKUP(G422,[1]Lookups!$V$3:$Y$197,4,FALSE)</f>
        <v>0</v>
      </c>
      <c r="AM422" s="17" t="str">
        <f>VLOOKUP(X422,[1]Lookups!$B$3:$C$200,2,FALSE)</f>
        <v>Media &amp; Entertainment</v>
      </c>
      <c r="AN422" s="17" t="str">
        <f>VLOOKUP(R422,[1]Lookups!$H$3:$I$69,2,FALSE)</f>
        <v>1. Grant</v>
      </c>
      <c r="AO422" s="17" t="str">
        <f>VLOOKUP(T422,[1]Lookups!$H$3:$I$69,2,FALSE)</f>
        <v>2. Seed</v>
      </c>
      <c r="AP422" s="17" t="str">
        <f>VLOOKUP(AN422,[1]Lookups!$N$3:$O$11,2,FALSE)</f>
        <v>Early</v>
      </c>
      <c r="AQ422" s="18" t="e">
        <f>COUNTIFS('[1]Deals (investment)'!$B:$B,$A422)</f>
        <v>#VALUE!</v>
      </c>
      <c r="AR422" s="18" t="e">
        <f>COUNTIFS('[1]Deals (investment)'!$B:$B,$A422,'[1]Deals (investment)'!$T:$T,$AW$1)+COUNTIFS('[1]Deals (investment)'!$B:$B,$A422,'[1]Deals (investment)'!$T:$T,$AX$1)+COUNTIFS('[1]Deals (investment)'!$B:$B,$A422,'[1]Deals (investment)'!$T:$T,$AY$1)</f>
        <v>#VALUE!</v>
      </c>
      <c r="AS422" s="17" t="e">
        <f>SUMIFS('[1]Deals (investment)'!$C:$C,'[1]Deals (investment)'!$B:$B,$A422)</f>
        <v>#VALUE!</v>
      </c>
      <c r="AT422" s="17" t="e">
        <f t="shared" si="66"/>
        <v>#VALUE!</v>
      </c>
      <c r="AU422" s="18" t="e">
        <f>COUNTIF('[1]Deals (Exits)'!$B:$B,A422)</f>
        <v>#VALUE!</v>
      </c>
      <c r="AV422" s="17" t="e">
        <f>SUMIFS('[1]Deals (investment)'!$C:$C,'[1]Deals (investment)'!$B:$B,$A422,'[1]Deals (investment)'!$T:$T,AV$1)</f>
        <v>#VALUE!</v>
      </c>
      <c r="AW422" s="17" t="e">
        <f>SUMIFS('[1]Deals (investment)'!$C:$C,'[1]Deals (investment)'!$B:$B,$A422,'[1]Deals (investment)'!$T:$T,AW$1)</f>
        <v>#VALUE!</v>
      </c>
      <c r="AX422" s="17" t="e">
        <f>SUMIFS('[1]Deals (investment)'!$C:$C,'[1]Deals (investment)'!$B:$B,$A422,'[1]Deals (investment)'!$T:$T,AX$1)</f>
        <v>#VALUE!</v>
      </c>
      <c r="AY422" s="17" t="e">
        <f>SUMIFS('[1]Deals (investment)'!$C:$C,'[1]Deals (investment)'!$B:$B,$A422,'[1]Deals (investment)'!$T:$T,AY$1)</f>
        <v>#VALUE!</v>
      </c>
      <c r="AZ422" s="17" t="e">
        <f>SUMIFS('[1]Deals (investment)'!$C:$C,'[1]Deals (investment)'!$B:$B,$A422,'[1]Deals (investment)'!$T:$T,AZ$1)</f>
        <v>#VALUE!</v>
      </c>
      <c r="BA422" s="17" t="e">
        <f>SUMIFS('[1]Deals (investment)'!$C:$C,'[1]Deals (investment)'!$B:$B,$A422,'[1]Deals (investment)'!$T:$T,BA$1)</f>
        <v>#VALUE!</v>
      </c>
      <c r="BB422" s="17" t="e">
        <f>SUMIFS('[1]Deals (investment)'!$C:$C,'[1]Deals (investment)'!$B:$B,$A422,'[1]Deals (investment)'!$T:$T,BB$1)</f>
        <v>#VALUE!</v>
      </c>
      <c r="BC422" s="17" t="e">
        <f>SUMIFS('[1]Deals (Exits)'!$C:$C,'[1]Deals (Exits)'!$B:$B,$A422)</f>
        <v>#VALUE!</v>
      </c>
      <c r="BD422" s="17" t="e">
        <f>SUMIFS('[1]Deals (investment)'!$C:$C,'[1]Deals (investment)'!$B:$B,$A422,'[1]Deals (investment)'!$V:$V,BD$1)</f>
        <v>#VALUE!</v>
      </c>
      <c r="BE422" s="17" t="e">
        <f>SUMIFS('[1]Deals (investment)'!$C:$C,'[1]Deals (investment)'!$B:$B,$A422,'[1]Deals (investment)'!$V:$V,BE$1)</f>
        <v>#VALUE!</v>
      </c>
      <c r="BF422" s="17" t="e">
        <f>SUMIFS('[1]Deals (investment)'!$C:$C,'[1]Deals (investment)'!$B:$B,$A422,'[1]Deals (investment)'!$V:$V,BF$1)</f>
        <v>#VALUE!</v>
      </c>
      <c r="BG422" s="17" t="e">
        <f>SUMIFS('[1]Deals (investment)'!$C:$C,'[1]Deals (investment)'!$B:$B,$A422,'[1]Deals (investment)'!$V:$V,BG$1)</f>
        <v>#VALUE!</v>
      </c>
      <c r="BH422" s="17" t="e">
        <f>SUMIFS('[1]Deals (investment)'!$C:$C,'[1]Deals (investment)'!$B:$B,$A422,'[1]Deals (investment)'!$V:$V,BH$1)</f>
        <v>#VALUE!</v>
      </c>
      <c r="BI422" s="17" t="e">
        <f>SUMIFS('[1]Deals (investment)'!$C:$C,'[1]Deals (investment)'!$B:$B,$A422,'[1]Deals (investment)'!$V:$V,BI$1)</f>
        <v>#VALUE!</v>
      </c>
      <c r="BJ422" s="17" t="e">
        <f>SUMIFS('[1]Deals (investment)'!$C:$C,'[1]Deals (investment)'!$B:$B,$A422,'[1]Deals (investment)'!$V:$V,BJ$1)</f>
        <v>#VALUE!</v>
      </c>
      <c r="BK422" s="17" t="e">
        <f>SUMIFS('[1]Deals (investment)'!$C:$C,'[1]Deals (investment)'!$B:$B,$A422,'[1]Deals (investment)'!$V:$V,BK$1)</f>
        <v>#VALUE!</v>
      </c>
      <c r="BL422" s="17" t="e">
        <f>SUMIFS('[1]Deals (investment)'!$C:$C,'[1]Deals (investment)'!$B:$B,$A422,'[1]Deals (investment)'!$V:$V,BL$1)</f>
        <v>#VALUE!</v>
      </c>
      <c r="BM422" s="17" t="e">
        <f>SUMIFS('[1]Deals (investment)'!$C:$C,'[1]Deals (investment)'!$B:$B,$A422,'[1]Deals (investment)'!$V:$V,BM$1)</f>
        <v>#VALUE!</v>
      </c>
      <c r="BN422" s="15"/>
      <c r="BO422" s="15"/>
      <c r="BP422" s="22"/>
      <c r="BQ422" s="15"/>
      <c r="BR422" s="15"/>
      <c r="BS422" s="15"/>
      <c r="BT422" s="15"/>
      <c r="BU422" s="15"/>
      <c r="BV422" s="15"/>
      <c r="BW422" s="15"/>
      <c r="BX422" s="15"/>
      <c r="BY422" s="15"/>
      <c r="BZ422" s="15"/>
      <c r="CA422" s="15"/>
      <c r="CB422" s="15"/>
      <c r="CC422" s="15"/>
      <c r="CD422" s="15" t="str">
        <f>CONCATENATE(A422,B422,C422)</f>
        <v>ImaginatorsImaginators is platform that enables users visualise their ideas.Active</v>
      </c>
      <c r="CE422" s="15"/>
      <c r="CF422" s="15"/>
      <c r="CG422" s="15"/>
      <c r="CH422" s="15"/>
      <c r="CI422" s="15"/>
      <c r="CJ422" s="15"/>
      <c r="DM422">
        <v>92</v>
      </c>
      <c r="DN422">
        <v>2017</v>
      </c>
    </row>
    <row r="423" spans="1:118" ht="12.75">
      <c r="A423" s="15" t="s">
        <v>3488</v>
      </c>
      <c r="B423" s="15" t="s">
        <v>3489</v>
      </c>
      <c r="C423" s="15" t="s">
        <v>58</v>
      </c>
      <c r="D423" s="16">
        <v>2017</v>
      </c>
      <c r="E423" s="15" t="s">
        <v>59</v>
      </c>
      <c r="F423" s="15"/>
      <c r="G423" s="15" t="s">
        <v>61</v>
      </c>
      <c r="H423" s="15" t="s">
        <v>61</v>
      </c>
      <c r="I423" s="15" t="s">
        <v>61</v>
      </c>
      <c r="J423" s="15"/>
      <c r="K423" s="17" t="e">
        <f t="shared" si="65"/>
        <v>#VALUE!</v>
      </c>
      <c r="L423" s="15"/>
      <c r="M423" s="18" t="e">
        <f t="shared" si="51"/>
        <v>#VALUE!</v>
      </c>
      <c r="N423" s="15"/>
      <c r="O423" s="15"/>
      <c r="P423" s="15"/>
      <c r="Q423" s="15"/>
      <c r="R423" s="15" t="s">
        <v>375</v>
      </c>
      <c r="S423" s="19">
        <v>2790</v>
      </c>
      <c r="T423" s="15" t="s">
        <v>375</v>
      </c>
      <c r="U423" s="17">
        <v>2790</v>
      </c>
      <c r="V423" s="15" t="s">
        <v>3490</v>
      </c>
      <c r="W423" s="15"/>
      <c r="X423" s="15" t="s">
        <v>538</v>
      </c>
      <c r="Y423" s="15" t="s">
        <v>3491</v>
      </c>
      <c r="AB423" s="32">
        <v>43506</v>
      </c>
      <c r="AC423" s="21" t="s">
        <v>3492</v>
      </c>
      <c r="AD423" s="15"/>
      <c r="AE423" s="21" t="s">
        <v>3493</v>
      </c>
      <c r="AF423" s="21" t="s">
        <v>3494</v>
      </c>
      <c r="AG423" s="22">
        <f t="shared" si="38"/>
        <v>0.64516129032258063</v>
      </c>
      <c r="AH423" s="15" t="e">
        <f t="shared" si="60"/>
        <v>#VALUE!</v>
      </c>
      <c r="AI423" s="22" t="str">
        <f>VLOOKUP(A423,'[1]Deals (investment)'!$B$2:$Z$1497,1,FALSE)</f>
        <v>Dilivasbox</v>
      </c>
      <c r="AJ423" s="22">
        <f>VLOOKUP(A423,'[1]Deals (investment)'!$B$2:$Z$870,15,FALSE)</f>
        <v>1</v>
      </c>
      <c r="AK423" s="17" t="e">
        <f>VLOOKUP(A423,'[1]Deals (Exits)'!B:B,1,FALSE)</f>
        <v>#N/A</v>
      </c>
      <c r="AL423" s="23">
        <f>VLOOKUP(G423,[1]Lookups!$V$3:$Y$197,4,FALSE)</f>
        <v>0</v>
      </c>
      <c r="AM423" s="17" t="str">
        <f>VLOOKUP(X423,[1]Lookups!$B$3:$C$200,2,FALSE)</f>
        <v>Agriculture</v>
      </c>
      <c r="AN423" s="17" t="str">
        <f>VLOOKUP(R423,[1]Lookups!$H$3:$I$69,2,FALSE)</f>
        <v>2. Seed</v>
      </c>
      <c r="AO423" s="17" t="str">
        <f>VLOOKUP(T423,[1]Lookups!$H$3:$I$69,2,FALSE)</f>
        <v>2. Seed</v>
      </c>
      <c r="AP423" s="17" t="str">
        <f>VLOOKUP(AN423,[1]Lookups!$N$3:$O$11,2,FALSE)</f>
        <v>Early</v>
      </c>
      <c r="AQ423" s="18" t="e">
        <f>COUNTIFS('[1]Deals (investment)'!$B:$B,$A423)</f>
        <v>#VALUE!</v>
      </c>
      <c r="AR423" s="18" t="e">
        <f>COUNTIFS('[1]Deals (investment)'!$B:$B,$A423,'[1]Deals (investment)'!$T:$T,$AW$1)+COUNTIFS('[1]Deals (investment)'!$B:$B,$A423,'[1]Deals (investment)'!$T:$T,$AX$1)+COUNTIFS('[1]Deals (investment)'!$B:$B,$A423,'[1]Deals (investment)'!$T:$T,$AY$1)</f>
        <v>#VALUE!</v>
      </c>
      <c r="AS423" s="17" t="e">
        <f>SUMIFS('[1]Deals (investment)'!$C:$C,'[1]Deals (investment)'!$B:$B,$A423)</f>
        <v>#VALUE!</v>
      </c>
      <c r="AT423" s="17" t="e">
        <f t="shared" si="66"/>
        <v>#VALUE!</v>
      </c>
      <c r="AU423" s="18" t="e">
        <f>COUNTIF('[1]Deals (Exits)'!$B:$B,A423)</f>
        <v>#VALUE!</v>
      </c>
      <c r="AV423" s="17" t="e">
        <f>SUMIFS('[1]Deals (investment)'!$C:$C,'[1]Deals (investment)'!$B:$B,$A423,'[1]Deals (investment)'!$T:$T,AV$1)</f>
        <v>#VALUE!</v>
      </c>
      <c r="AW423" s="17" t="e">
        <f>SUMIFS('[1]Deals (investment)'!$C:$C,'[1]Deals (investment)'!$B:$B,$A423,'[1]Deals (investment)'!$T:$T,AW$1)</f>
        <v>#VALUE!</v>
      </c>
      <c r="AX423" s="17" t="e">
        <f>SUMIFS('[1]Deals (investment)'!$C:$C,'[1]Deals (investment)'!$B:$B,$A423,'[1]Deals (investment)'!$T:$T,AX$1)</f>
        <v>#VALUE!</v>
      </c>
      <c r="AY423" s="17" t="e">
        <f>SUMIFS('[1]Deals (investment)'!$C:$C,'[1]Deals (investment)'!$B:$B,$A423,'[1]Deals (investment)'!$T:$T,AY$1)</f>
        <v>#VALUE!</v>
      </c>
      <c r="AZ423" s="17" t="e">
        <f>SUMIFS('[1]Deals (investment)'!$C:$C,'[1]Deals (investment)'!$B:$B,$A423,'[1]Deals (investment)'!$T:$T,AZ$1)</f>
        <v>#VALUE!</v>
      </c>
      <c r="BA423" s="17" t="e">
        <f>SUMIFS('[1]Deals (investment)'!$C:$C,'[1]Deals (investment)'!$B:$B,$A423,'[1]Deals (investment)'!$T:$T,BA$1)</f>
        <v>#VALUE!</v>
      </c>
      <c r="BB423" s="17" t="e">
        <f>SUMIFS('[1]Deals (investment)'!$C:$C,'[1]Deals (investment)'!$B:$B,$A423,'[1]Deals (investment)'!$T:$T,BB$1)</f>
        <v>#VALUE!</v>
      </c>
      <c r="BC423" s="17" t="e">
        <f>SUMIFS('[1]Deals (Exits)'!$C:$C,'[1]Deals (Exits)'!$B:$B,$A423)</f>
        <v>#VALUE!</v>
      </c>
      <c r="BD423" s="17" t="e">
        <f>SUMIFS('[1]Deals (investment)'!$C:$C,'[1]Deals (investment)'!$B:$B,$A423,'[1]Deals (investment)'!$V:$V,BD$1)</f>
        <v>#VALUE!</v>
      </c>
      <c r="BE423" s="17" t="e">
        <f>SUMIFS('[1]Deals (investment)'!$C:$C,'[1]Deals (investment)'!$B:$B,$A423,'[1]Deals (investment)'!$V:$V,BE$1)</f>
        <v>#VALUE!</v>
      </c>
      <c r="BF423" s="17" t="e">
        <f>SUMIFS('[1]Deals (investment)'!$C:$C,'[1]Deals (investment)'!$B:$B,$A423,'[1]Deals (investment)'!$V:$V,BF$1)</f>
        <v>#VALUE!</v>
      </c>
      <c r="BG423" s="17" t="e">
        <f>SUMIFS('[1]Deals (investment)'!$C:$C,'[1]Deals (investment)'!$B:$B,$A423,'[1]Deals (investment)'!$V:$V,BG$1)</f>
        <v>#VALUE!</v>
      </c>
      <c r="BH423" s="17" t="e">
        <f>SUMIFS('[1]Deals (investment)'!$C:$C,'[1]Deals (investment)'!$B:$B,$A423,'[1]Deals (investment)'!$V:$V,BH$1)</f>
        <v>#VALUE!</v>
      </c>
      <c r="BI423" s="17" t="e">
        <f>SUMIFS('[1]Deals (investment)'!$C:$C,'[1]Deals (investment)'!$B:$B,$A423,'[1]Deals (investment)'!$V:$V,BI$1)</f>
        <v>#VALUE!</v>
      </c>
      <c r="BJ423" s="17" t="e">
        <f>SUMIFS('[1]Deals (investment)'!$C:$C,'[1]Deals (investment)'!$B:$B,$A423,'[1]Deals (investment)'!$V:$V,BJ$1)</f>
        <v>#VALUE!</v>
      </c>
      <c r="BK423" s="17" t="e">
        <f>SUMIFS('[1]Deals (investment)'!$C:$C,'[1]Deals (investment)'!$B:$B,$A423,'[1]Deals (investment)'!$V:$V,BK$1)</f>
        <v>#VALUE!</v>
      </c>
      <c r="BL423" s="17" t="e">
        <f>SUMIFS('[1]Deals (investment)'!$C:$C,'[1]Deals (investment)'!$B:$B,$A423,'[1]Deals (investment)'!$V:$V,BL$1)</f>
        <v>#VALUE!</v>
      </c>
      <c r="BM423" s="17" t="e">
        <f>SUMIFS('[1]Deals (investment)'!$C:$C,'[1]Deals (investment)'!$B:$B,$A423,'[1]Deals (investment)'!$V:$V,BM$1)</f>
        <v>#VALUE!</v>
      </c>
      <c r="BN423" s="15"/>
      <c r="BO423" s="15"/>
      <c r="BP423" s="22"/>
      <c r="BQ423" s="15"/>
      <c r="BR423" s="15"/>
      <c r="BS423" s="15"/>
      <c r="BT423" s="15"/>
      <c r="BU423" s="15"/>
      <c r="BV423" s="15"/>
      <c r="BW423" s="15"/>
      <c r="BX423" s="15"/>
      <c r="BY423" s="15"/>
      <c r="BZ423" s="15"/>
      <c r="CA423" s="15"/>
      <c r="CB423" s="15"/>
      <c r="CC423" s="15"/>
      <c r="CD423" s="15"/>
      <c r="CE423" s="15"/>
      <c r="CF423" s="15"/>
      <c r="CG423" s="15"/>
      <c r="CH423" s="15"/>
      <c r="CI423" s="15"/>
      <c r="CJ423" s="15"/>
    </row>
    <row r="424" spans="1:118" ht="12.75">
      <c r="A424" s="15" t="s">
        <v>3495</v>
      </c>
      <c r="B424" s="15" t="s">
        <v>3496</v>
      </c>
      <c r="C424" s="15" t="s">
        <v>58</v>
      </c>
      <c r="D424" s="16">
        <v>2018</v>
      </c>
      <c r="E424" s="15" t="s">
        <v>3474</v>
      </c>
      <c r="F424" s="15" t="s">
        <v>199</v>
      </c>
      <c r="G424" s="15" t="s">
        <v>61</v>
      </c>
      <c r="H424" s="15" t="s">
        <v>61</v>
      </c>
      <c r="I424" s="15" t="s">
        <v>61</v>
      </c>
      <c r="J424" s="15"/>
      <c r="K424" s="17" t="e">
        <f t="shared" si="65"/>
        <v>#VALUE!</v>
      </c>
      <c r="L424" s="15"/>
      <c r="M424" s="18" t="e">
        <f t="shared" si="51"/>
        <v>#VALUE!</v>
      </c>
      <c r="N424" s="15"/>
      <c r="O424" s="15"/>
      <c r="P424" s="15"/>
      <c r="Q424" s="15"/>
      <c r="R424" s="15" t="s">
        <v>1490</v>
      </c>
      <c r="S424" s="19">
        <v>2800</v>
      </c>
      <c r="T424" s="15" t="s">
        <v>1490</v>
      </c>
      <c r="U424" s="17">
        <v>2800</v>
      </c>
      <c r="V424" s="15" t="s">
        <v>3497</v>
      </c>
      <c r="W424" s="15">
        <v>0</v>
      </c>
      <c r="X424" s="15" t="s">
        <v>432</v>
      </c>
      <c r="Y424" s="15" t="s">
        <v>3498</v>
      </c>
      <c r="AB424" s="32">
        <v>43506</v>
      </c>
      <c r="AC424" s="21" t="s">
        <v>3499</v>
      </c>
      <c r="AD424" s="21" t="s">
        <v>3500</v>
      </c>
      <c r="AE424" s="15"/>
      <c r="AF424" s="15"/>
      <c r="AG424" s="22">
        <f t="shared" si="38"/>
        <v>0.67741935483870963</v>
      </c>
      <c r="AH424" s="15" t="e">
        <f t="shared" si="60"/>
        <v>#VALUE!</v>
      </c>
      <c r="AI424" s="22" t="str">
        <f>VLOOKUP(A424,'[1]Deals (investment)'!$B$2:$Z$1497,1,FALSE)</f>
        <v>Newdigit</v>
      </c>
      <c r="AJ424" s="22" t="e">
        <f>VLOOKUP(A424,'[1]Deals (investment)'!$B$2:$Z$870,15,FALSE)</f>
        <v>#N/A</v>
      </c>
      <c r="AK424" s="17" t="e">
        <f>VLOOKUP(A424,'[1]Deals (Exits)'!B:B,1,FALSE)</f>
        <v>#N/A</v>
      </c>
      <c r="AL424" s="23">
        <f>VLOOKUP(G424,[1]Lookups!$V$3:$Y$197,4,FALSE)</f>
        <v>0</v>
      </c>
      <c r="AM424" s="17" t="str">
        <f>VLOOKUP(X424,[1]Lookups!$B$3:$C$200,2,FALSE)</f>
        <v>Energy &amp; Resources</v>
      </c>
      <c r="AN424" s="17" t="str">
        <f>VLOOKUP(R424,[1]Lookups!$H$3:$I$69,2,FALSE)</f>
        <v>2. Seed</v>
      </c>
      <c r="AO424" s="17" t="str">
        <f>VLOOKUP(T424,[1]Lookups!$H$3:$I$69,2,FALSE)</f>
        <v>2. Seed</v>
      </c>
      <c r="AP424" s="17" t="str">
        <f>VLOOKUP(AN424,[1]Lookups!$N$3:$O$11,2,FALSE)</f>
        <v>Early</v>
      </c>
      <c r="AQ424" s="18" t="e">
        <f>COUNTIFS('[1]Deals (investment)'!$B:$B,$A424)</f>
        <v>#VALUE!</v>
      </c>
      <c r="AR424" s="18" t="e">
        <f>COUNTIFS('[1]Deals (investment)'!$B:$B,$A424,'[1]Deals (investment)'!$T:$T,$AW$1)+COUNTIFS('[1]Deals (investment)'!$B:$B,$A424,'[1]Deals (investment)'!$T:$T,$AX$1)+COUNTIFS('[1]Deals (investment)'!$B:$B,$A424,'[1]Deals (investment)'!$T:$T,$AY$1)</f>
        <v>#VALUE!</v>
      </c>
      <c r="AS424" s="17" t="e">
        <f>SUMIFS('[1]Deals (investment)'!$C:$C,'[1]Deals (investment)'!$B:$B,$A424)</f>
        <v>#VALUE!</v>
      </c>
      <c r="AT424" s="17" t="e">
        <f t="shared" si="66"/>
        <v>#VALUE!</v>
      </c>
      <c r="AU424" s="18" t="e">
        <f>COUNTIF('[1]Deals (Exits)'!$B:$B,A424)</f>
        <v>#VALUE!</v>
      </c>
      <c r="AV424" s="17" t="e">
        <f>SUMIFS('[1]Deals (investment)'!$C:$C,'[1]Deals (investment)'!$B:$B,$A424,'[1]Deals (investment)'!$T:$T,AV$1)</f>
        <v>#VALUE!</v>
      </c>
      <c r="AW424" s="17" t="e">
        <f>SUMIFS('[1]Deals (investment)'!$C:$C,'[1]Deals (investment)'!$B:$B,$A424,'[1]Deals (investment)'!$T:$T,AW$1)</f>
        <v>#VALUE!</v>
      </c>
      <c r="AX424" s="17" t="e">
        <f>SUMIFS('[1]Deals (investment)'!$C:$C,'[1]Deals (investment)'!$B:$B,$A424,'[1]Deals (investment)'!$T:$T,AX$1)</f>
        <v>#VALUE!</v>
      </c>
      <c r="AY424" s="17" t="e">
        <f>SUMIFS('[1]Deals (investment)'!$C:$C,'[1]Deals (investment)'!$B:$B,$A424,'[1]Deals (investment)'!$T:$T,AY$1)</f>
        <v>#VALUE!</v>
      </c>
      <c r="AZ424" s="17" t="e">
        <f>SUMIFS('[1]Deals (investment)'!$C:$C,'[1]Deals (investment)'!$B:$B,$A424,'[1]Deals (investment)'!$T:$T,AZ$1)</f>
        <v>#VALUE!</v>
      </c>
      <c r="BA424" s="17" t="e">
        <f>SUMIFS('[1]Deals (investment)'!$C:$C,'[1]Deals (investment)'!$B:$B,$A424,'[1]Deals (investment)'!$T:$T,BA$1)</f>
        <v>#VALUE!</v>
      </c>
      <c r="BB424" s="17" t="e">
        <f>SUMIFS('[1]Deals (investment)'!$C:$C,'[1]Deals (investment)'!$B:$B,$A424,'[1]Deals (investment)'!$T:$T,BB$1)</f>
        <v>#VALUE!</v>
      </c>
      <c r="BC424" s="17" t="e">
        <f>SUMIFS('[1]Deals (Exits)'!$C:$C,'[1]Deals (Exits)'!$B:$B,$A424)</f>
        <v>#VALUE!</v>
      </c>
      <c r="BD424" s="17" t="e">
        <f>SUMIFS('[1]Deals (investment)'!$C:$C,'[1]Deals (investment)'!$B:$B,$A424,'[1]Deals (investment)'!$V:$V,BD$1)</f>
        <v>#VALUE!</v>
      </c>
      <c r="BE424" s="17" t="e">
        <f>SUMIFS('[1]Deals (investment)'!$C:$C,'[1]Deals (investment)'!$B:$B,$A424,'[1]Deals (investment)'!$V:$V,BE$1)</f>
        <v>#VALUE!</v>
      </c>
      <c r="BF424" s="17" t="e">
        <f>SUMIFS('[1]Deals (investment)'!$C:$C,'[1]Deals (investment)'!$B:$B,$A424,'[1]Deals (investment)'!$V:$V,BF$1)</f>
        <v>#VALUE!</v>
      </c>
      <c r="BG424" s="17" t="e">
        <f>SUMIFS('[1]Deals (investment)'!$C:$C,'[1]Deals (investment)'!$B:$B,$A424,'[1]Deals (investment)'!$V:$V,BG$1)</f>
        <v>#VALUE!</v>
      </c>
      <c r="BH424" s="17" t="e">
        <f>SUMIFS('[1]Deals (investment)'!$C:$C,'[1]Deals (investment)'!$B:$B,$A424,'[1]Deals (investment)'!$V:$V,BH$1)</f>
        <v>#VALUE!</v>
      </c>
      <c r="BI424" s="17" t="e">
        <f>SUMIFS('[1]Deals (investment)'!$C:$C,'[1]Deals (investment)'!$B:$B,$A424,'[1]Deals (investment)'!$V:$V,BI$1)</f>
        <v>#VALUE!</v>
      </c>
      <c r="BJ424" s="17" t="e">
        <f>SUMIFS('[1]Deals (investment)'!$C:$C,'[1]Deals (investment)'!$B:$B,$A424,'[1]Deals (investment)'!$V:$V,BJ$1)</f>
        <v>#VALUE!</v>
      </c>
      <c r="BK424" s="17" t="e">
        <f>SUMIFS('[1]Deals (investment)'!$C:$C,'[1]Deals (investment)'!$B:$B,$A424,'[1]Deals (investment)'!$V:$V,BK$1)</f>
        <v>#VALUE!</v>
      </c>
      <c r="BL424" s="17" t="e">
        <f>SUMIFS('[1]Deals (investment)'!$C:$C,'[1]Deals (investment)'!$B:$B,$A424,'[1]Deals (investment)'!$V:$V,BL$1)</f>
        <v>#VALUE!</v>
      </c>
      <c r="BM424" s="17" t="e">
        <f>SUMIFS('[1]Deals (investment)'!$C:$C,'[1]Deals (investment)'!$B:$B,$A424,'[1]Deals (investment)'!$V:$V,BM$1)</f>
        <v>#VALUE!</v>
      </c>
      <c r="BN424" s="15"/>
      <c r="BO424" s="15"/>
      <c r="BP424" s="22"/>
      <c r="BQ424" s="15"/>
      <c r="BR424" s="15"/>
      <c r="BS424" s="15"/>
      <c r="BT424" s="15"/>
      <c r="BU424" s="15"/>
      <c r="BV424" s="15"/>
      <c r="BW424" s="15"/>
      <c r="BX424" s="15"/>
      <c r="BY424" s="15"/>
      <c r="BZ424" s="15"/>
      <c r="CA424" s="15"/>
      <c r="CB424" s="15"/>
      <c r="CC424" s="15"/>
      <c r="CD424" s="15"/>
      <c r="CE424" s="15"/>
      <c r="CF424" s="15"/>
      <c r="CG424" s="15"/>
      <c r="CH424" s="15"/>
      <c r="CI424" s="15"/>
      <c r="CJ424" s="15"/>
    </row>
    <row r="425" spans="1:118" ht="12.75">
      <c r="A425" s="15" t="s">
        <v>3501</v>
      </c>
      <c r="B425" s="15" t="s">
        <v>3502</v>
      </c>
      <c r="C425" s="15" t="s">
        <v>58</v>
      </c>
      <c r="D425" s="16">
        <v>2018</v>
      </c>
      <c r="E425" s="15" t="s">
        <v>90</v>
      </c>
      <c r="F425" s="15" t="s">
        <v>110</v>
      </c>
      <c r="G425" s="15" t="s">
        <v>91</v>
      </c>
      <c r="H425" s="15" t="s">
        <v>91</v>
      </c>
      <c r="I425" s="15" t="s">
        <v>91</v>
      </c>
      <c r="J425" s="15"/>
      <c r="K425" s="17" t="e">
        <f t="shared" si="65"/>
        <v>#VALUE!</v>
      </c>
      <c r="L425" s="15"/>
      <c r="M425" s="18" t="e">
        <f t="shared" si="51"/>
        <v>#VALUE!</v>
      </c>
      <c r="N425" s="15"/>
      <c r="O425" s="15"/>
      <c r="P425" s="15"/>
      <c r="Q425" s="24">
        <v>43435</v>
      </c>
      <c r="R425" s="15" t="s">
        <v>1490</v>
      </c>
      <c r="S425" s="19">
        <v>2132</v>
      </c>
      <c r="T425" s="15" t="s">
        <v>1490</v>
      </c>
      <c r="U425" s="19">
        <v>2132</v>
      </c>
      <c r="V425" s="15" t="s">
        <v>1491</v>
      </c>
      <c r="W425" s="15">
        <v>1</v>
      </c>
      <c r="X425" s="15" t="s">
        <v>64</v>
      </c>
      <c r="Y425" s="15" t="s">
        <v>1492</v>
      </c>
      <c r="Z425" s="25" t="s">
        <v>147</v>
      </c>
      <c r="AB425" s="32">
        <v>43506</v>
      </c>
      <c r="AC425" s="21" t="s">
        <v>3503</v>
      </c>
      <c r="AD425" s="15"/>
      <c r="AE425" s="15"/>
      <c r="AF425" s="15"/>
      <c r="AG425" s="22">
        <f t="shared" si="38"/>
        <v>0.70967741935483875</v>
      </c>
      <c r="AH425" s="15" t="str">
        <f t="shared" si="60"/>
        <v/>
      </c>
      <c r="AI425" s="22" t="str">
        <f>VLOOKUP(A425,'[1]Deals (investment)'!$B$2:$Z$1497,1,FALSE)</f>
        <v>Bridgeur</v>
      </c>
      <c r="AJ425" s="22">
        <f>VLOOKUP(A425,'[1]Deals (investment)'!$B$2:$Z$870,15,FALSE)</f>
        <v>1</v>
      </c>
      <c r="AK425" s="17" t="e">
        <f>VLOOKUP(A425,'[1]Deals (Exits)'!B:B,1,FALSE)</f>
        <v>#N/A</v>
      </c>
      <c r="AL425" s="23">
        <f>VLOOKUP(G425,[1]Lookups!$V$3:$Y$197,4,FALSE)</f>
        <v>0</v>
      </c>
      <c r="AM425" s="17" t="str">
        <f>VLOOKUP(X425,[1]Lookups!$B$3:$C$200,2,FALSE)</f>
        <v>E-commerce &amp; Retail</v>
      </c>
      <c r="AN425" s="17" t="str">
        <f>VLOOKUP(R425,[1]Lookups!$H$3:$I$69,2,FALSE)</f>
        <v>2. Seed</v>
      </c>
      <c r="AO425" s="17" t="str">
        <f>VLOOKUP(T425,[1]Lookups!$H$3:$I$69,2,FALSE)</f>
        <v>2. Seed</v>
      </c>
      <c r="AP425" s="17" t="str">
        <f>VLOOKUP(AN425,[1]Lookups!$N$3:$O$11,2,FALSE)</f>
        <v>Early</v>
      </c>
      <c r="AQ425" s="18" t="e">
        <f>COUNTIFS('[1]Deals (investment)'!$B:$B,$A425)</f>
        <v>#VALUE!</v>
      </c>
      <c r="AR425" s="18" t="e">
        <f>COUNTIFS('[1]Deals (investment)'!$B:$B,$A425,'[1]Deals (investment)'!$T:$T,$AW$1)+COUNTIFS('[1]Deals (investment)'!$B:$B,$A425,'[1]Deals (investment)'!$T:$T,$AX$1)+COUNTIFS('[1]Deals (investment)'!$B:$B,$A425,'[1]Deals (investment)'!$T:$T,$AY$1)</f>
        <v>#VALUE!</v>
      </c>
      <c r="AS425" s="17" t="e">
        <f>SUMIFS('[1]Deals (investment)'!$C:$C,'[1]Deals (investment)'!$B:$B,$A425)</f>
        <v>#VALUE!</v>
      </c>
      <c r="AT425" s="17" t="e">
        <f t="shared" si="66"/>
        <v>#VALUE!</v>
      </c>
      <c r="AU425" s="18" t="e">
        <f>COUNTIF('[1]Deals (Exits)'!$B:$B,A425)</f>
        <v>#VALUE!</v>
      </c>
      <c r="AV425" s="17" t="e">
        <f>SUMIFS('[1]Deals (investment)'!$C:$C,'[1]Deals (investment)'!$B:$B,$A425,'[1]Deals (investment)'!$T:$T,AV$1)</f>
        <v>#VALUE!</v>
      </c>
      <c r="AW425" s="17" t="e">
        <f>SUMIFS('[1]Deals (investment)'!$C:$C,'[1]Deals (investment)'!$B:$B,$A425,'[1]Deals (investment)'!$T:$T,AW$1)</f>
        <v>#VALUE!</v>
      </c>
      <c r="AX425" s="17" t="e">
        <f>SUMIFS('[1]Deals (investment)'!$C:$C,'[1]Deals (investment)'!$B:$B,$A425,'[1]Deals (investment)'!$T:$T,AX$1)</f>
        <v>#VALUE!</v>
      </c>
      <c r="AY425" s="17" t="e">
        <f>SUMIFS('[1]Deals (investment)'!$C:$C,'[1]Deals (investment)'!$B:$B,$A425,'[1]Deals (investment)'!$T:$T,AY$1)</f>
        <v>#VALUE!</v>
      </c>
      <c r="AZ425" s="17" t="e">
        <f>SUMIFS('[1]Deals (investment)'!$C:$C,'[1]Deals (investment)'!$B:$B,$A425,'[1]Deals (investment)'!$T:$T,AZ$1)</f>
        <v>#VALUE!</v>
      </c>
      <c r="BA425" s="17" t="e">
        <f>SUMIFS('[1]Deals (investment)'!$C:$C,'[1]Deals (investment)'!$B:$B,$A425,'[1]Deals (investment)'!$T:$T,BA$1)</f>
        <v>#VALUE!</v>
      </c>
      <c r="BB425" s="17" t="e">
        <f>SUMIFS('[1]Deals (investment)'!$C:$C,'[1]Deals (investment)'!$B:$B,$A425,'[1]Deals (investment)'!$T:$T,BB$1)</f>
        <v>#VALUE!</v>
      </c>
      <c r="BC425" s="17" t="e">
        <f>SUMIFS('[1]Deals (Exits)'!$C:$C,'[1]Deals (Exits)'!$B:$B,$A425)</f>
        <v>#VALUE!</v>
      </c>
      <c r="BD425" s="17" t="e">
        <f>SUMIFS('[1]Deals (investment)'!$C:$C,'[1]Deals (investment)'!$B:$B,$A425,'[1]Deals (investment)'!$V:$V,BD$1)</f>
        <v>#VALUE!</v>
      </c>
      <c r="BE425" s="17" t="e">
        <f>SUMIFS('[1]Deals (investment)'!$C:$C,'[1]Deals (investment)'!$B:$B,$A425,'[1]Deals (investment)'!$V:$V,BE$1)</f>
        <v>#VALUE!</v>
      </c>
      <c r="BF425" s="17" t="e">
        <f>SUMIFS('[1]Deals (investment)'!$C:$C,'[1]Deals (investment)'!$B:$B,$A425,'[1]Deals (investment)'!$V:$V,BF$1)</f>
        <v>#VALUE!</v>
      </c>
      <c r="BG425" s="17" t="e">
        <f>SUMIFS('[1]Deals (investment)'!$C:$C,'[1]Deals (investment)'!$B:$B,$A425,'[1]Deals (investment)'!$V:$V,BG$1)</f>
        <v>#VALUE!</v>
      </c>
      <c r="BH425" s="17" t="e">
        <f>SUMIFS('[1]Deals (investment)'!$C:$C,'[1]Deals (investment)'!$B:$B,$A425,'[1]Deals (investment)'!$V:$V,BH$1)</f>
        <v>#VALUE!</v>
      </c>
      <c r="BI425" s="17" t="e">
        <f>SUMIFS('[1]Deals (investment)'!$C:$C,'[1]Deals (investment)'!$B:$B,$A425,'[1]Deals (investment)'!$V:$V,BI$1)</f>
        <v>#VALUE!</v>
      </c>
      <c r="BJ425" s="17" t="e">
        <f>SUMIFS('[1]Deals (investment)'!$C:$C,'[1]Deals (investment)'!$B:$B,$A425,'[1]Deals (investment)'!$V:$V,BJ$1)</f>
        <v>#VALUE!</v>
      </c>
      <c r="BK425" s="17" t="e">
        <f>SUMIFS('[1]Deals (investment)'!$C:$C,'[1]Deals (investment)'!$B:$B,$A425,'[1]Deals (investment)'!$V:$V,BK$1)</f>
        <v>#VALUE!</v>
      </c>
      <c r="BL425" s="17" t="e">
        <f>SUMIFS('[1]Deals (investment)'!$C:$C,'[1]Deals (investment)'!$B:$B,$A425,'[1]Deals (investment)'!$V:$V,BL$1)</f>
        <v>#VALUE!</v>
      </c>
      <c r="BM425" s="17" t="e">
        <f>SUMIFS('[1]Deals (investment)'!$C:$C,'[1]Deals (investment)'!$B:$B,$A425,'[1]Deals (investment)'!$V:$V,BM$1)</f>
        <v>#VALUE!</v>
      </c>
      <c r="BN425" s="15"/>
      <c r="BO425" s="15"/>
      <c r="BP425" s="22"/>
      <c r="BQ425" s="15"/>
      <c r="BR425" s="15"/>
      <c r="BS425" s="15"/>
      <c r="BT425" s="15"/>
      <c r="BU425" s="15"/>
      <c r="BV425" s="15"/>
      <c r="BW425" s="15"/>
      <c r="BX425" s="15"/>
      <c r="BY425" s="15"/>
      <c r="BZ425" s="15"/>
      <c r="CA425" s="15"/>
      <c r="CB425" s="15"/>
      <c r="CC425" s="15"/>
      <c r="CD425" s="15"/>
      <c r="CE425" s="15"/>
      <c r="CF425" s="15"/>
      <c r="CG425" s="15"/>
      <c r="CH425" s="15"/>
      <c r="CI425" s="15"/>
      <c r="CJ425" s="15"/>
    </row>
    <row r="426" spans="1:118" ht="12.75">
      <c r="A426" s="15" t="s">
        <v>3504</v>
      </c>
      <c r="B426" s="15" t="s">
        <v>3505</v>
      </c>
      <c r="C426" s="15" t="s">
        <v>58</v>
      </c>
      <c r="D426" s="16">
        <v>2018</v>
      </c>
      <c r="E426" s="15" t="s">
        <v>3506</v>
      </c>
      <c r="F426" s="15"/>
      <c r="G426" s="15" t="s">
        <v>61</v>
      </c>
      <c r="H426" s="15" t="s">
        <v>61</v>
      </c>
      <c r="I426" s="15" t="s">
        <v>61</v>
      </c>
      <c r="J426" s="15"/>
      <c r="K426" s="17" t="e">
        <f t="shared" si="65"/>
        <v>#VALUE!</v>
      </c>
      <c r="L426" s="15"/>
      <c r="M426" s="18" t="e">
        <f t="shared" si="51"/>
        <v>#VALUE!</v>
      </c>
      <c r="N426" s="15"/>
      <c r="O426" s="15"/>
      <c r="P426" s="15"/>
      <c r="Q426" s="15"/>
      <c r="R426" s="15" t="s">
        <v>1490</v>
      </c>
      <c r="S426" s="19">
        <v>2000</v>
      </c>
      <c r="T426" s="15" t="s">
        <v>1490</v>
      </c>
      <c r="U426" s="17">
        <v>2000</v>
      </c>
      <c r="V426" s="15" t="s">
        <v>3507</v>
      </c>
      <c r="W426" s="15"/>
      <c r="X426" s="15" t="s">
        <v>256</v>
      </c>
      <c r="Y426" s="15" t="s">
        <v>3508</v>
      </c>
      <c r="AB426" s="32">
        <v>43506</v>
      </c>
      <c r="AC426" s="21" t="s">
        <v>3509</v>
      </c>
      <c r="AD426" s="21" t="s">
        <v>3510</v>
      </c>
      <c r="AE426" s="21" t="s">
        <v>3511</v>
      </c>
      <c r="AF426" s="21" t="s">
        <v>3512</v>
      </c>
      <c r="AG426" s="22">
        <f t="shared" si="38"/>
        <v>0.67741935483870963</v>
      </c>
      <c r="AH426" s="15" t="str">
        <f t="shared" si="60"/>
        <v/>
      </c>
      <c r="AI426" s="22" t="str">
        <f>VLOOKUP(A426,'[1]Deals (investment)'!$B$2:$Z$1497,1,FALSE)</f>
        <v>Sendroid AI</v>
      </c>
      <c r="AJ426" s="22">
        <f>VLOOKUP(A426,'[1]Deals (investment)'!$B$2:$Z$870,15,FALSE)</f>
        <v>1</v>
      </c>
      <c r="AK426" s="17" t="e">
        <f>VLOOKUP(A426,'[1]Deals (Exits)'!B:B,1,FALSE)</f>
        <v>#N/A</v>
      </c>
      <c r="AL426" s="23">
        <f>VLOOKUP(G426,[1]Lookups!$V$3:$Y$197,4,FALSE)</f>
        <v>0</v>
      </c>
      <c r="AM426" s="17" t="str">
        <f>VLOOKUP(X426,[1]Lookups!$B$3:$C$200,2,FALSE)</f>
        <v>Media &amp; Entertainment</v>
      </c>
      <c r="AN426" s="17" t="str">
        <f>VLOOKUP(R426,[1]Lookups!$H$3:$I$69,2,FALSE)</f>
        <v>2. Seed</v>
      </c>
      <c r="AO426" s="17" t="str">
        <f>VLOOKUP(T426,[1]Lookups!$H$3:$I$69,2,FALSE)</f>
        <v>2. Seed</v>
      </c>
      <c r="AP426" s="17" t="str">
        <f>VLOOKUP(AN426,[1]Lookups!$N$3:$O$11,2,FALSE)</f>
        <v>Early</v>
      </c>
      <c r="AQ426" s="18" t="e">
        <f>COUNTIFS('[1]Deals (investment)'!$B:$B,$A426)</f>
        <v>#VALUE!</v>
      </c>
      <c r="AR426" s="18" t="e">
        <f>COUNTIFS('[1]Deals (investment)'!$B:$B,$A426,'[1]Deals (investment)'!$T:$T,$AW$1)+COUNTIFS('[1]Deals (investment)'!$B:$B,$A426,'[1]Deals (investment)'!$T:$T,$AX$1)+COUNTIFS('[1]Deals (investment)'!$B:$B,$A426,'[1]Deals (investment)'!$T:$T,$AY$1)</f>
        <v>#VALUE!</v>
      </c>
      <c r="AS426" s="17" t="e">
        <f>SUMIFS('[1]Deals (investment)'!$C:$C,'[1]Deals (investment)'!$B:$B,$A426)</f>
        <v>#VALUE!</v>
      </c>
      <c r="AT426" s="17" t="e">
        <f t="shared" si="66"/>
        <v>#VALUE!</v>
      </c>
      <c r="AU426" s="18" t="e">
        <f>COUNTIF('[1]Deals (Exits)'!$B:$B,A426)</f>
        <v>#VALUE!</v>
      </c>
      <c r="AV426" s="17" t="e">
        <f>SUMIFS('[1]Deals (investment)'!$C:$C,'[1]Deals (investment)'!$B:$B,$A426,'[1]Deals (investment)'!$T:$T,AV$1)</f>
        <v>#VALUE!</v>
      </c>
      <c r="AW426" s="17" t="e">
        <f>SUMIFS('[1]Deals (investment)'!$C:$C,'[1]Deals (investment)'!$B:$B,$A426,'[1]Deals (investment)'!$T:$T,AW$1)</f>
        <v>#VALUE!</v>
      </c>
      <c r="AX426" s="17" t="e">
        <f>SUMIFS('[1]Deals (investment)'!$C:$C,'[1]Deals (investment)'!$B:$B,$A426,'[1]Deals (investment)'!$T:$T,AX$1)</f>
        <v>#VALUE!</v>
      </c>
      <c r="AY426" s="17" t="e">
        <f>SUMIFS('[1]Deals (investment)'!$C:$C,'[1]Deals (investment)'!$B:$B,$A426,'[1]Deals (investment)'!$T:$T,AY$1)</f>
        <v>#VALUE!</v>
      </c>
      <c r="AZ426" s="17" t="e">
        <f>SUMIFS('[1]Deals (investment)'!$C:$C,'[1]Deals (investment)'!$B:$B,$A426,'[1]Deals (investment)'!$T:$T,AZ$1)</f>
        <v>#VALUE!</v>
      </c>
      <c r="BA426" s="17" t="e">
        <f>SUMIFS('[1]Deals (investment)'!$C:$C,'[1]Deals (investment)'!$B:$B,$A426,'[1]Deals (investment)'!$T:$T,BA$1)</f>
        <v>#VALUE!</v>
      </c>
      <c r="BB426" s="17" t="e">
        <f>SUMIFS('[1]Deals (investment)'!$C:$C,'[1]Deals (investment)'!$B:$B,$A426,'[1]Deals (investment)'!$T:$T,BB$1)</f>
        <v>#VALUE!</v>
      </c>
      <c r="BC426" s="17" t="e">
        <f>SUMIFS('[1]Deals (Exits)'!$C:$C,'[1]Deals (Exits)'!$B:$B,$A426)</f>
        <v>#VALUE!</v>
      </c>
      <c r="BD426" s="17" t="e">
        <f>SUMIFS('[1]Deals (investment)'!$C:$C,'[1]Deals (investment)'!$B:$B,$A426,'[1]Deals (investment)'!$V:$V,BD$1)</f>
        <v>#VALUE!</v>
      </c>
      <c r="BE426" s="17" t="e">
        <f>SUMIFS('[1]Deals (investment)'!$C:$C,'[1]Deals (investment)'!$B:$B,$A426,'[1]Deals (investment)'!$V:$V,BE$1)</f>
        <v>#VALUE!</v>
      </c>
      <c r="BF426" s="17" t="e">
        <f>SUMIFS('[1]Deals (investment)'!$C:$C,'[1]Deals (investment)'!$B:$B,$A426,'[1]Deals (investment)'!$V:$V,BF$1)</f>
        <v>#VALUE!</v>
      </c>
      <c r="BG426" s="17" t="e">
        <f>SUMIFS('[1]Deals (investment)'!$C:$C,'[1]Deals (investment)'!$B:$B,$A426,'[1]Deals (investment)'!$V:$V,BG$1)</f>
        <v>#VALUE!</v>
      </c>
      <c r="BH426" s="17" t="e">
        <f>SUMIFS('[1]Deals (investment)'!$C:$C,'[1]Deals (investment)'!$B:$B,$A426,'[1]Deals (investment)'!$V:$V,BH$1)</f>
        <v>#VALUE!</v>
      </c>
      <c r="BI426" s="17" t="e">
        <f>SUMIFS('[1]Deals (investment)'!$C:$C,'[1]Deals (investment)'!$B:$B,$A426,'[1]Deals (investment)'!$V:$V,BI$1)</f>
        <v>#VALUE!</v>
      </c>
      <c r="BJ426" s="17" t="e">
        <f>SUMIFS('[1]Deals (investment)'!$C:$C,'[1]Deals (investment)'!$B:$B,$A426,'[1]Deals (investment)'!$V:$V,BJ$1)</f>
        <v>#VALUE!</v>
      </c>
      <c r="BK426" s="17" t="e">
        <f>SUMIFS('[1]Deals (investment)'!$C:$C,'[1]Deals (investment)'!$B:$B,$A426,'[1]Deals (investment)'!$V:$V,BK$1)</f>
        <v>#VALUE!</v>
      </c>
      <c r="BL426" s="17" t="e">
        <f>SUMIFS('[1]Deals (investment)'!$C:$C,'[1]Deals (investment)'!$B:$B,$A426,'[1]Deals (investment)'!$V:$V,BL$1)</f>
        <v>#VALUE!</v>
      </c>
      <c r="BM426" s="17" t="e">
        <f>SUMIFS('[1]Deals (investment)'!$C:$C,'[1]Deals (investment)'!$B:$B,$A426,'[1]Deals (investment)'!$V:$V,BM$1)</f>
        <v>#VALUE!</v>
      </c>
      <c r="BN426" s="15"/>
      <c r="BO426" s="15"/>
      <c r="BP426" s="22"/>
      <c r="BQ426" s="15"/>
      <c r="BR426" s="15"/>
      <c r="BS426" s="15"/>
      <c r="BT426" s="15"/>
      <c r="BU426" s="15"/>
      <c r="BV426" s="15"/>
      <c r="BW426" s="15"/>
      <c r="BX426" s="15"/>
      <c r="BY426" s="15"/>
      <c r="BZ426" s="15"/>
      <c r="CA426" s="15"/>
      <c r="CB426" s="15"/>
      <c r="CC426" s="15"/>
      <c r="CD426" s="15"/>
      <c r="CE426" s="15"/>
      <c r="CF426" s="15"/>
      <c r="CG426" s="15"/>
      <c r="CH426" s="15"/>
      <c r="CI426" s="15"/>
      <c r="CJ426" s="15"/>
    </row>
    <row r="427" spans="1:118" ht="12.75">
      <c r="A427" s="15" t="s">
        <v>3513</v>
      </c>
      <c r="B427" s="15" t="s">
        <v>3514</v>
      </c>
      <c r="C427" s="15" t="s">
        <v>58</v>
      </c>
      <c r="D427" s="16">
        <v>2018</v>
      </c>
      <c r="E427" s="15" t="s">
        <v>3474</v>
      </c>
      <c r="F427" s="15"/>
      <c r="G427" s="15" t="s">
        <v>61</v>
      </c>
      <c r="H427" s="15" t="s">
        <v>61</v>
      </c>
      <c r="I427" s="15" t="s">
        <v>61</v>
      </c>
      <c r="J427" s="15"/>
      <c r="K427" s="17" t="e">
        <f t="shared" si="65"/>
        <v>#VALUE!</v>
      </c>
      <c r="L427" s="15"/>
      <c r="M427" s="18" t="e">
        <f t="shared" si="51"/>
        <v>#VALUE!</v>
      </c>
      <c r="N427" s="15"/>
      <c r="O427" s="15"/>
      <c r="P427" s="15"/>
      <c r="Q427" s="15"/>
      <c r="R427" s="15"/>
      <c r="S427" s="19"/>
      <c r="T427" s="15"/>
      <c r="U427" s="17"/>
      <c r="V427" s="15" t="s">
        <v>3515</v>
      </c>
      <c r="W427" s="15"/>
      <c r="X427" s="15" t="s">
        <v>404</v>
      </c>
      <c r="Y427" s="15" t="s">
        <v>3516</v>
      </c>
      <c r="AB427" s="32">
        <v>43506</v>
      </c>
      <c r="AC427" s="21" t="s">
        <v>3517</v>
      </c>
      <c r="AD427" s="15"/>
      <c r="AE427" s="15"/>
      <c r="AF427" s="15"/>
      <c r="AG427" s="22">
        <f t="shared" si="38"/>
        <v>0.45161290322580644</v>
      </c>
      <c r="AH427" s="15" t="str">
        <f t="shared" si="60"/>
        <v/>
      </c>
      <c r="AI427" s="22" t="str">
        <f>VLOOKUP(A427,'[1]Deals (investment)'!$B$2:$Z$1497,1,FALSE)</f>
        <v>NanoDoors</v>
      </c>
      <c r="AJ427" s="22">
        <f>VLOOKUP(A427,'[1]Deals (investment)'!$B$2:$Z$870,15,FALSE)</f>
        <v>1</v>
      </c>
      <c r="AK427" s="17" t="e">
        <f>VLOOKUP(A427,'[1]Deals (Exits)'!B:B,1,FALSE)</f>
        <v>#N/A</v>
      </c>
      <c r="AL427" s="23">
        <f>VLOOKUP(G427,[1]Lookups!$V$3:$Y$197,4,FALSE)</f>
        <v>0</v>
      </c>
      <c r="AM427" s="17" t="str">
        <f>VLOOKUP(X427,[1]Lookups!$B$3:$C$200,2,FALSE)</f>
        <v>Other Technologies &amp; Information Technology</v>
      </c>
      <c r="AN427" s="17" t="e">
        <f>VLOOKUP(R427,[1]Lookups!$H$3:$I$69,2,FALSE)</f>
        <v>#N/A</v>
      </c>
      <c r="AO427" s="17" t="e">
        <f>VLOOKUP(T427,[1]Lookups!$H$3:$I$69,2,FALSE)</f>
        <v>#N/A</v>
      </c>
      <c r="AP427" s="17" t="e">
        <f>VLOOKUP(AN427,[1]Lookups!$N$3:$O$11,2,FALSE)</f>
        <v>#N/A</v>
      </c>
      <c r="AQ427" s="18" t="e">
        <f>COUNTIFS('[1]Deals (investment)'!$B:$B,$A427)</f>
        <v>#VALUE!</v>
      </c>
      <c r="AR427" s="18" t="e">
        <f>COUNTIFS('[1]Deals (investment)'!$B:$B,$A427,'[1]Deals (investment)'!$T:$T,$AW$1)+COUNTIFS('[1]Deals (investment)'!$B:$B,$A427,'[1]Deals (investment)'!$T:$T,$AX$1)+COUNTIFS('[1]Deals (investment)'!$B:$B,$A427,'[1]Deals (investment)'!$T:$T,$AY$1)</f>
        <v>#VALUE!</v>
      </c>
      <c r="AS427" s="17" t="e">
        <f>SUMIFS('[1]Deals (investment)'!$C:$C,'[1]Deals (investment)'!$B:$B,$A427)</f>
        <v>#VALUE!</v>
      </c>
      <c r="AT427" s="17" t="e">
        <f t="shared" si="66"/>
        <v>#VALUE!</v>
      </c>
      <c r="AU427" s="18" t="e">
        <f>COUNTIF('[1]Deals (Exits)'!$B:$B,A427)</f>
        <v>#VALUE!</v>
      </c>
      <c r="AV427" s="17" t="e">
        <f>SUMIFS('[1]Deals (investment)'!$C:$C,'[1]Deals (investment)'!$B:$B,$A427,'[1]Deals (investment)'!$T:$T,AV$1)</f>
        <v>#VALUE!</v>
      </c>
      <c r="AW427" s="17" t="e">
        <f>SUMIFS('[1]Deals (investment)'!$C:$C,'[1]Deals (investment)'!$B:$B,$A427,'[1]Deals (investment)'!$T:$T,AW$1)</f>
        <v>#VALUE!</v>
      </c>
      <c r="AX427" s="17" t="e">
        <f>SUMIFS('[1]Deals (investment)'!$C:$C,'[1]Deals (investment)'!$B:$B,$A427,'[1]Deals (investment)'!$T:$T,AX$1)</f>
        <v>#VALUE!</v>
      </c>
      <c r="AY427" s="17" t="e">
        <f>SUMIFS('[1]Deals (investment)'!$C:$C,'[1]Deals (investment)'!$B:$B,$A427,'[1]Deals (investment)'!$T:$T,AY$1)</f>
        <v>#VALUE!</v>
      </c>
      <c r="AZ427" s="17" t="e">
        <f>SUMIFS('[1]Deals (investment)'!$C:$C,'[1]Deals (investment)'!$B:$B,$A427,'[1]Deals (investment)'!$T:$T,AZ$1)</f>
        <v>#VALUE!</v>
      </c>
      <c r="BA427" s="17" t="e">
        <f>SUMIFS('[1]Deals (investment)'!$C:$C,'[1]Deals (investment)'!$B:$B,$A427,'[1]Deals (investment)'!$T:$T,BA$1)</f>
        <v>#VALUE!</v>
      </c>
      <c r="BB427" s="17" t="e">
        <f>SUMIFS('[1]Deals (investment)'!$C:$C,'[1]Deals (investment)'!$B:$B,$A427,'[1]Deals (investment)'!$T:$T,BB$1)</f>
        <v>#VALUE!</v>
      </c>
      <c r="BC427" s="17" t="e">
        <f>SUMIFS('[1]Deals (Exits)'!$C:$C,'[1]Deals (Exits)'!$B:$B,$A427)</f>
        <v>#VALUE!</v>
      </c>
      <c r="BD427" s="17" t="e">
        <f>SUMIFS('[1]Deals (investment)'!$C:$C,'[1]Deals (investment)'!$B:$B,$A427,'[1]Deals (investment)'!$V:$V,BD$1)</f>
        <v>#VALUE!</v>
      </c>
      <c r="BE427" s="17" t="e">
        <f>SUMIFS('[1]Deals (investment)'!$C:$C,'[1]Deals (investment)'!$B:$B,$A427,'[1]Deals (investment)'!$V:$V,BE$1)</f>
        <v>#VALUE!</v>
      </c>
      <c r="BF427" s="17" t="e">
        <f>SUMIFS('[1]Deals (investment)'!$C:$C,'[1]Deals (investment)'!$B:$B,$A427,'[1]Deals (investment)'!$V:$V,BF$1)</f>
        <v>#VALUE!</v>
      </c>
      <c r="BG427" s="17" t="e">
        <f>SUMIFS('[1]Deals (investment)'!$C:$C,'[1]Deals (investment)'!$B:$B,$A427,'[1]Deals (investment)'!$V:$V,BG$1)</f>
        <v>#VALUE!</v>
      </c>
      <c r="BH427" s="17" t="e">
        <f>SUMIFS('[1]Deals (investment)'!$C:$C,'[1]Deals (investment)'!$B:$B,$A427,'[1]Deals (investment)'!$V:$V,BH$1)</f>
        <v>#VALUE!</v>
      </c>
      <c r="BI427" s="17" t="e">
        <f>SUMIFS('[1]Deals (investment)'!$C:$C,'[1]Deals (investment)'!$B:$B,$A427,'[1]Deals (investment)'!$V:$V,BI$1)</f>
        <v>#VALUE!</v>
      </c>
      <c r="BJ427" s="17" t="e">
        <f>SUMIFS('[1]Deals (investment)'!$C:$C,'[1]Deals (investment)'!$B:$B,$A427,'[1]Deals (investment)'!$V:$V,BJ$1)</f>
        <v>#VALUE!</v>
      </c>
      <c r="BK427" s="17" t="e">
        <f>SUMIFS('[1]Deals (investment)'!$C:$C,'[1]Deals (investment)'!$B:$B,$A427,'[1]Deals (investment)'!$V:$V,BK$1)</f>
        <v>#VALUE!</v>
      </c>
      <c r="BL427" s="17" t="e">
        <f>SUMIFS('[1]Deals (investment)'!$C:$C,'[1]Deals (investment)'!$B:$B,$A427,'[1]Deals (investment)'!$V:$V,BL$1)</f>
        <v>#VALUE!</v>
      </c>
      <c r="BM427" s="17" t="e">
        <f>SUMIFS('[1]Deals (investment)'!$C:$C,'[1]Deals (investment)'!$B:$B,$A427,'[1]Deals (investment)'!$V:$V,BM$1)</f>
        <v>#VALUE!</v>
      </c>
      <c r="BN427" s="15"/>
      <c r="BO427" s="15"/>
      <c r="BP427" s="22"/>
      <c r="BQ427" s="15"/>
      <c r="BR427" s="15"/>
      <c r="BS427" s="15"/>
      <c r="BT427" s="15"/>
      <c r="BU427" s="15"/>
      <c r="BV427" s="15"/>
      <c r="BW427" s="15"/>
      <c r="BX427" s="15"/>
      <c r="BY427" s="15"/>
      <c r="BZ427" s="15"/>
      <c r="CA427" s="15"/>
      <c r="CB427" s="15"/>
      <c r="CC427" s="15"/>
      <c r="CD427" s="15"/>
      <c r="CE427" s="15"/>
      <c r="CF427" s="15"/>
      <c r="CG427" s="15"/>
      <c r="CH427" s="15"/>
      <c r="CI427" s="15"/>
      <c r="CJ427" s="15"/>
    </row>
    <row r="428" spans="1:118" ht="12.75">
      <c r="A428" s="15" t="s">
        <v>3518</v>
      </c>
      <c r="B428" s="15" t="s">
        <v>3519</v>
      </c>
      <c r="C428" s="15"/>
      <c r="D428" s="16">
        <v>2019</v>
      </c>
      <c r="E428" s="15" t="s">
        <v>59</v>
      </c>
      <c r="F428" s="15"/>
      <c r="G428" s="15" t="s">
        <v>61</v>
      </c>
      <c r="H428" s="15" t="s">
        <v>61</v>
      </c>
      <c r="I428" s="15" t="s">
        <v>61</v>
      </c>
      <c r="J428" s="15"/>
      <c r="K428" s="17" t="e">
        <f t="shared" si="65"/>
        <v>#VALUE!</v>
      </c>
      <c r="L428" s="15"/>
      <c r="M428" s="18" t="e">
        <f t="shared" si="51"/>
        <v>#VALUE!</v>
      </c>
      <c r="N428" s="15"/>
      <c r="O428" s="15"/>
      <c r="P428" s="15"/>
      <c r="Q428" s="15"/>
      <c r="R428" s="15" t="s">
        <v>1490</v>
      </c>
      <c r="S428" s="19">
        <v>1000</v>
      </c>
      <c r="T428" s="15" t="s">
        <v>1490</v>
      </c>
      <c r="U428" s="17">
        <v>1000</v>
      </c>
      <c r="V428" s="15" t="s">
        <v>3520</v>
      </c>
      <c r="W428" s="15"/>
      <c r="X428" s="15" t="s">
        <v>64</v>
      </c>
      <c r="Y428" s="15" t="s">
        <v>3521</v>
      </c>
      <c r="AB428" s="32">
        <v>43506</v>
      </c>
      <c r="AC428" s="21" t="s">
        <v>3522</v>
      </c>
      <c r="AD428" s="21" t="s">
        <v>3523</v>
      </c>
      <c r="AE428" s="21" t="s">
        <v>3524</v>
      </c>
      <c r="AF428" s="21" t="s">
        <v>3525</v>
      </c>
      <c r="AG428" s="22">
        <f t="shared" si="38"/>
        <v>0.64516129032258063</v>
      </c>
      <c r="AH428" s="15" t="str">
        <f t="shared" si="60"/>
        <v/>
      </c>
      <c r="AI428" s="22" t="str">
        <f>VLOOKUP(A428,'[1]Deals (investment)'!$B$2:$Z$1497,1,FALSE)</f>
        <v>Provider</v>
      </c>
      <c r="AJ428" s="22" t="e">
        <f>VLOOKUP(A428,'[1]Deals (investment)'!$B$2:$Z$870,15,FALSE)</f>
        <v>#N/A</v>
      </c>
      <c r="AK428" s="17" t="e">
        <f>VLOOKUP(A428,'[1]Deals (Exits)'!B:B,1,FALSE)</f>
        <v>#N/A</v>
      </c>
      <c r="AL428" s="23">
        <f>VLOOKUP(G428,[1]Lookups!$V$3:$Y$197,4,FALSE)</f>
        <v>0</v>
      </c>
      <c r="AM428" s="17" t="str">
        <f>VLOOKUP(X428,[1]Lookups!$B$3:$C$200,2,FALSE)</f>
        <v>E-commerce &amp; Retail</v>
      </c>
      <c r="AN428" s="17" t="str">
        <f>VLOOKUP(R428,[1]Lookups!$H$3:$I$69,2,FALSE)</f>
        <v>2. Seed</v>
      </c>
      <c r="AO428" s="17" t="str">
        <f>VLOOKUP(T428,[1]Lookups!$H$3:$I$69,2,FALSE)</f>
        <v>2. Seed</v>
      </c>
      <c r="AP428" s="17" t="str">
        <f>VLOOKUP(AN428,[1]Lookups!$N$3:$O$11,2,FALSE)</f>
        <v>Early</v>
      </c>
      <c r="AQ428" s="18" t="e">
        <f>COUNTIFS('[1]Deals (investment)'!$B:$B,$A428)</f>
        <v>#VALUE!</v>
      </c>
      <c r="AR428" s="18" t="e">
        <f>COUNTIFS('[1]Deals (investment)'!$B:$B,$A428,'[1]Deals (investment)'!$T:$T,$AW$1)+COUNTIFS('[1]Deals (investment)'!$B:$B,$A428,'[1]Deals (investment)'!$T:$T,$AX$1)+COUNTIFS('[1]Deals (investment)'!$B:$B,$A428,'[1]Deals (investment)'!$T:$T,$AY$1)</f>
        <v>#VALUE!</v>
      </c>
      <c r="AS428" s="17" t="e">
        <f>SUMIFS('[1]Deals (investment)'!$C:$C,'[1]Deals (investment)'!$B:$B,$A428)</f>
        <v>#VALUE!</v>
      </c>
      <c r="AT428" s="17" t="e">
        <f t="shared" si="66"/>
        <v>#VALUE!</v>
      </c>
      <c r="AU428" s="18" t="e">
        <f>COUNTIF('[1]Deals (Exits)'!$B:$B,A428)</f>
        <v>#VALUE!</v>
      </c>
      <c r="AV428" s="17" t="e">
        <f>SUMIFS('[1]Deals (investment)'!$C:$C,'[1]Deals (investment)'!$B:$B,$A428,'[1]Deals (investment)'!$T:$T,AV$1)</f>
        <v>#VALUE!</v>
      </c>
      <c r="AW428" s="17" t="e">
        <f>SUMIFS('[1]Deals (investment)'!$C:$C,'[1]Deals (investment)'!$B:$B,$A428,'[1]Deals (investment)'!$T:$T,AW$1)</f>
        <v>#VALUE!</v>
      </c>
      <c r="AX428" s="17" t="e">
        <f>SUMIFS('[1]Deals (investment)'!$C:$C,'[1]Deals (investment)'!$B:$B,$A428,'[1]Deals (investment)'!$T:$T,AX$1)</f>
        <v>#VALUE!</v>
      </c>
      <c r="AY428" s="17" t="e">
        <f>SUMIFS('[1]Deals (investment)'!$C:$C,'[1]Deals (investment)'!$B:$B,$A428,'[1]Deals (investment)'!$T:$T,AY$1)</f>
        <v>#VALUE!</v>
      </c>
      <c r="AZ428" s="17" t="e">
        <f>SUMIFS('[1]Deals (investment)'!$C:$C,'[1]Deals (investment)'!$B:$B,$A428,'[1]Deals (investment)'!$T:$T,AZ$1)</f>
        <v>#VALUE!</v>
      </c>
      <c r="BA428" s="17" t="e">
        <f>SUMIFS('[1]Deals (investment)'!$C:$C,'[1]Deals (investment)'!$B:$B,$A428,'[1]Deals (investment)'!$T:$T,BA$1)</f>
        <v>#VALUE!</v>
      </c>
      <c r="BB428" s="17" t="e">
        <f>SUMIFS('[1]Deals (investment)'!$C:$C,'[1]Deals (investment)'!$B:$B,$A428,'[1]Deals (investment)'!$T:$T,BB$1)</f>
        <v>#VALUE!</v>
      </c>
      <c r="BC428" s="17" t="e">
        <f>SUMIFS('[1]Deals (Exits)'!$C:$C,'[1]Deals (Exits)'!$B:$B,$A428)</f>
        <v>#VALUE!</v>
      </c>
      <c r="BD428" s="17" t="e">
        <f>SUMIFS('[1]Deals (investment)'!$C:$C,'[1]Deals (investment)'!$B:$B,$A428,'[1]Deals (investment)'!$V:$V,BD$1)</f>
        <v>#VALUE!</v>
      </c>
      <c r="BE428" s="17" t="e">
        <f>SUMIFS('[1]Deals (investment)'!$C:$C,'[1]Deals (investment)'!$B:$B,$A428,'[1]Deals (investment)'!$V:$V,BE$1)</f>
        <v>#VALUE!</v>
      </c>
      <c r="BF428" s="17" t="e">
        <f>SUMIFS('[1]Deals (investment)'!$C:$C,'[1]Deals (investment)'!$B:$B,$A428,'[1]Deals (investment)'!$V:$V,BF$1)</f>
        <v>#VALUE!</v>
      </c>
      <c r="BG428" s="17" t="e">
        <f>SUMIFS('[1]Deals (investment)'!$C:$C,'[1]Deals (investment)'!$B:$B,$A428,'[1]Deals (investment)'!$V:$V,BG$1)</f>
        <v>#VALUE!</v>
      </c>
      <c r="BH428" s="17" t="e">
        <f>SUMIFS('[1]Deals (investment)'!$C:$C,'[1]Deals (investment)'!$B:$B,$A428,'[1]Deals (investment)'!$V:$V,BH$1)</f>
        <v>#VALUE!</v>
      </c>
      <c r="BI428" s="17" t="e">
        <f>SUMIFS('[1]Deals (investment)'!$C:$C,'[1]Deals (investment)'!$B:$B,$A428,'[1]Deals (investment)'!$V:$V,BI$1)</f>
        <v>#VALUE!</v>
      </c>
      <c r="BJ428" s="17" t="e">
        <f>SUMIFS('[1]Deals (investment)'!$C:$C,'[1]Deals (investment)'!$B:$B,$A428,'[1]Deals (investment)'!$V:$V,BJ$1)</f>
        <v>#VALUE!</v>
      </c>
      <c r="BK428" s="17" t="e">
        <f>SUMIFS('[1]Deals (investment)'!$C:$C,'[1]Deals (investment)'!$B:$B,$A428,'[1]Deals (investment)'!$V:$V,BK$1)</f>
        <v>#VALUE!</v>
      </c>
      <c r="BL428" s="17" t="e">
        <f>SUMIFS('[1]Deals (investment)'!$C:$C,'[1]Deals (investment)'!$B:$B,$A428,'[1]Deals (investment)'!$V:$V,BL$1)</f>
        <v>#VALUE!</v>
      </c>
      <c r="BM428" s="17" t="e">
        <f>SUMIFS('[1]Deals (investment)'!$C:$C,'[1]Deals (investment)'!$B:$B,$A428,'[1]Deals (investment)'!$V:$V,BM$1)</f>
        <v>#VALUE!</v>
      </c>
      <c r="BN428" s="15"/>
      <c r="BO428" s="15"/>
      <c r="BP428" s="22"/>
      <c r="BQ428" s="15"/>
      <c r="BR428" s="15"/>
      <c r="BS428" s="15"/>
      <c r="BT428" s="15"/>
      <c r="BU428" s="15"/>
      <c r="BV428" s="15"/>
      <c r="BW428" s="15"/>
      <c r="BX428" s="15"/>
      <c r="BY428" s="15"/>
      <c r="BZ428" s="15"/>
      <c r="CA428" s="15"/>
      <c r="CB428" s="15"/>
      <c r="CC428" s="15"/>
      <c r="CD428" s="15"/>
      <c r="CE428" s="15"/>
      <c r="CF428" s="15"/>
      <c r="CG428" s="15"/>
      <c r="CH428" s="15"/>
      <c r="CI428" s="15"/>
      <c r="CJ428" s="15"/>
    </row>
    <row r="429" spans="1:118" ht="12.75">
      <c r="A429" s="15" t="s">
        <v>3526</v>
      </c>
      <c r="B429" s="15" t="s">
        <v>3527</v>
      </c>
      <c r="C429" s="15" t="s">
        <v>58</v>
      </c>
      <c r="D429" s="16">
        <v>2018</v>
      </c>
      <c r="E429" s="15" t="s">
        <v>3528</v>
      </c>
      <c r="F429" s="15" t="s">
        <v>110</v>
      </c>
      <c r="G429" s="15" t="s">
        <v>61</v>
      </c>
      <c r="H429" s="15" t="s">
        <v>61</v>
      </c>
      <c r="I429" s="15" t="s">
        <v>61</v>
      </c>
      <c r="J429" s="15"/>
      <c r="K429" s="17" t="e">
        <f t="shared" si="65"/>
        <v>#VALUE!</v>
      </c>
      <c r="L429" s="15"/>
      <c r="M429" s="18" t="e">
        <f t="shared" si="51"/>
        <v>#VALUE!</v>
      </c>
      <c r="N429" s="15"/>
      <c r="O429" s="15"/>
      <c r="P429" s="15"/>
      <c r="Q429" s="24">
        <v>43324</v>
      </c>
      <c r="R429" s="15" t="s">
        <v>375</v>
      </c>
      <c r="S429" s="19">
        <v>1000</v>
      </c>
      <c r="T429" s="15" t="s">
        <v>375</v>
      </c>
      <c r="U429" s="19">
        <v>1000</v>
      </c>
      <c r="V429" s="47" t="s">
        <v>3529</v>
      </c>
      <c r="W429" s="15">
        <v>0</v>
      </c>
      <c r="X429" s="15" t="s">
        <v>158</v>
      </c>
      <c r="Y429" s="15" t="s">
        <v>3530</v>
      </c>
      <c r="Z429" s="25" t="s">
        <v>81</v>
      </c>
      <c r="AA429" s="25" t="s">
        <v>110</v>
      </c>
      <c r="AB429" s="20"/>
      <c r="AC429" s="27" t="s">
        <v>3531</v>
      </c>
      <c r="AD429" s="15" t="s">
        <v>110</v>
      </c>
      <c r="AE429" s="21" t="s">
        <v>3532</v>
      </c>
      <c r="AF429" s="21" t="s">
        <v>3533</v>
      </c>
      <c r="AG429" s="22">
        <f t="shared" si="38"/>
        <v>0.80645161290322576</v>
      </c>
      <c r="AH429" s="15" t="str">
        <f t="shared" si="60"/>
        <v/>
      </c>
      <c r="AI429" s="22" t="str">
        <f>VLOOKUP(A429,'[1]Deals (investment)'!$B$2:$Z$1497,1,FALSE)</f>
        <v>Shield Finders</v>
      </c>
      <c r="AJ429" s="22">
        <f>VLOOKUP(A429,'[1]Deals (investment)'!$B$2:$Z$870,15,FALSE)</f>
        <v>1</v>
      </c>
      <c r="AK429" s="17" t="e">
        <f>VLOOKUP(A429,'[1]Deals (Exits)'!B:B,1,FALSE)</f>
        <v>#N/A</v>
      </c>
      <c r="AL429" s="23">
        <f>VLOOKUP(G429,[1]Lookups!$V$3:$Y$197,4,FALSE)</f>
        <v>0</v>
      </c>
      <c r="AM429" s="17" t="str">
        <f>VLOOKUP(X429,[1]Lookups!$B$3:$C$200,2,FALSE)</f>
        <v>Financial Services</v>
      </c>
      <c r="AN429" s="17" t="str">
        <f>VLOOKUP(R429,[1]Lookups!$H$3:$I$69,2,FALSE)</f>
        <v>2. Seed</v>
      </c>
      <c r="AO429" s="17" t="str">
        <f>VLOOKUP(T429,[1]Lookups!$H$3:$I$69,2,FALSE)</f>
        <v>2. Seed</v>
      </c>
      <c r="AP429" s="17" t="str">
        <f>VLOOKUP(AN429,[1]Lookups!$N$3:$O$11,2,FALSE)</f>
        <v>Early</v>
      </c>
      <c r="AQ429" s="18" t="e">
        <f>COUNTIFS('[1]Deals (investment)'!$B:$B,$A429)</f>
        <v>#VALUE!</v>
      </c>
      <c r="AR429" s="18" t="e">
        <f>COUNTIFS('[1]Deals (investment)'!$B:$B,$A429,'[1]Deals (investment)'!$T:$T,$AW$1)+COUNTIFS('[1]Deals (investment)'!$B:$B,$A429,'[1]Deals (investment)'!$T:$T,$AX$1)+COUNTIFS('[1]Deals (investment)'!$B:$B,$A429,'[1]Deals (investment)'!$T:$T,$AY$1)</f>
        <v>#VALUE!</v>
      </c>
      <c r="AS429" s="17" t="e">
        <f>SUMIFS('[1]Deals (investment)'!$C:$C,'[1]Deals (investment)'!$B:$B,$A429)</f>
        <v>#VALUE!</v>
      </c>
      <c r="AT429" s="17" t="e">
        <f t="shared" si="66"/>
        <v>#VALUE!</v>
      </c>
      <c r="AU429" s="18" t="e">
        <f>COUNTIF('[1]Deals (Exits)'!$B:$B,A429)</f>
        <v>#VALUE!</v>
      </c>
      <c r="AV429" s="17" t="e">
        <f>SUMIFS('[1]Deals (investment)'!$C:$C,'[1]Deals (investment)'!$B:$B,$A429,'[1]Deals (investment)'!$T:$T,AV$1)</f>
        <v>#VALUE!</v>
      </c>
      <c r="AW429" s="17" t="e">
        <f>SUMIFS('[1]Deals (investment)'!$C:$C,'[1]Deals (investment)'!$B:$B,$A429,'[1]Deals (investment)'!$T:$T,AW$1)</f>
        <v>#VALUE!</v>
      </c>
      <c r="AX429" s="17" t="e">
        <f>SUMIFS('[1]Deals (investment)'!$C:$C,'[1]Deals (investment)'!$B:$B,$A429,'[1]Deals (investment)'!$T:$T,AX$1)</f>
        <v>#VALUE!</v>
      </c>
      <c r="AY429" s="17" t="e">
        <f>SUMIFS('[1]Deals (investment)'!$C:$C,'[1]Deals (investment)'!$B:$B,$A429,'[1]Deals (investment)'!$T:$T,AY$1)</f>
        <v>#VALUE!</v>
      </c>
      <c r="AZ429" s="17" t="e">
        <f>SUMIFS('[1]Deals (investment)'!$C:$C,'[1]Deals (investment)'!$B:$B,$A429,'[1]Deals (investment)'!$T:$T,AZ$1)</f>
        <v>#VALUE!</v>
      </c>
      <c r="BA429" s="17" t="e">
        <f>SUMIFS('[1]Deals (investment)'!$C:$C,'[1]Deals (investment)'!$B:$B,$A429,'[1]Deals (investment)'!$T:$T,BA$1)</f>
        <v>#VALUE!</v>
      </c>
      <c r="BB429" s="17" t="e">
        <f>SUMIFS('[1]Deals (investment)'!$C:$C,'[1]Deals (investment)'!$B:$B,$A429,'[1]Deals (investment)'!$T:$T,BB$1)</f>
        <v>#VALUE!</v>
      </c>
      <c r="BC429" s="17" t="e">
        <f>SUMIFS('[1]Deals (Exits)'!$C:$C,'[1]Deals (Exits)'!$B:$B,$A429)</f>
        <v>#VALUE!</v>
      </c>
      <c r="BD429" s="17" t="e">
        <f>SUMIFS('[1]Deals (investment)'!$C:$C,'[1]Deals (investment)'!$B:$B,$A429,'[1]Deals (investment)'!$V:$V,BD$1)</f>
        <v>#VALUE!</v>
      </c>
      <c r="BE429" s="17" t="e">
        <f>SUMIFS('[1]Deals (investment)'!$C:$C,'[1]Deals (investment)'!$B:$B,$A429,'[1]Deals (investment)'!$V:$V,BE$1)</f>
        <v>#VALUE!</v>
      </c>
      <c r="BF429" s="17" t="e">
        <f>SUMIFS('[1]Deals (investment)'!$C:$C,'[1]Deals (investment)'!$B:$B,$A429,'[1]Deals (investment)'!$V:$V,BF$1)</f>
        <v>#VALUE!</v>
      </c>
      <c r="BG429" s="17" t="e">
        <f>SUMIFS('[1]Deals (investment)'!$C:$C,'[1]Deals (investment)'!$B:$B,$A429,'[1]Deals (investment)'!$V:$V,BG$1)</f>
        <v>#VALUE!</v>
      </c>
      <c r="BH429" s="17" t="e">
        <f>SUMIFS('[1]Deals (investment)'!$C:$C,'[1]Deals (investment)'!$B:$B,$A429,'[1]Deals (investment)'!$V:$V,BH$1)</f>
        <v>#VALUE!</v>
      </c>
      <c r="BI429" s="17" t="e">
        <f>SUMIFS('[1]Deals (investment)'!$C:$C,'[1]Deals (investment)'!$B:$B,$A429,'[1]Deals (investment)'!$V:$V,BI$1)</f>
        <v>#VALUE!</v>
      </c>
      <c r="BJ429" s="17" t="e">
        <f>SUMIFS('[1]Deals (investment)'!$C:$C,'[1]Deals (investment)'!$B:$B,$A429,'[1]Deals (investment)'!$V:$V,BJ$1)</f>
        <v>#VALUE!</v>
      </c>
      <c r="BK429" s="17" t="e">
        <f>SUMIFS('[1]Deals (investment)'!$C:$C,'[1]Deals (investment)'!$B:$B,$A429,'[1]Deals (investment)'!$V:$V,BK$1)</f>
        <v>#VALUE!</v>
      </c>
      <c r="BL429" s="17" t="e">
        <f>SUMIFS('[1]Deals (investment)'!$C:$C,'[1]Deals (investment)'!$B:$B,$A429,'[1]Deals (investment)'!$V:$V,BL$1)</f>
        <v>#VALUE!</v>
      </c>
      <c r="BM429" s="17" t="e">
        <f>SUMIFS('[1]Deals (investment)'!$C:$C,'[1]Deals (investment)'!$B:$B,$A429,'[1]Deals (investment)'!$V:$V,BM$1)</f>
        <v>#VALUE!</v>
      </c>
      <c r="BN429" s="15"/>
      <c r="BO429" s="15"/>
      <c r="BP429" s="22"/>
      <c r="BQ429" s="15"/>
      <c r="BR429" s="15"/>
      <c r="BS429" s="15"/>
      <c r="BT429" s="15"/>
      <c r="BU429" s="15"/>
      <c r="BV429" s="15"/>
      <c r="BW429" s="15"/>
      <c r="BX429" s="15"/>
      <c r="BY429" s="15"/>
      <c r="BZ429" s="15"/>
      <c r="CA429" s="15"/>
      <c r="CB429" s="15"/>
      <c r="CC429" s="15"/>
      <c r="CD429" s="15"/>
      <c r="CE429" s="15"/>
      <c r="CF429" s="15"/>
      <c r="CG429" s="15"/>
      <c r="CH429" s="15"/>
      <c r="CI429" s="15"/>
      <c r="CJ429" s="15"/>
    </row>
    <row r="430" spans="1:118" ht="12.75">
      <c r="A430" s="15" t="s">
        <v>3534</v>
      </c>
      <c r="B430" s="15" t="s">
        <v>3535</v>
      </c>
      <c r="C430" s="15" t="s">
        <v>58</v>
      </c>
      <c r="D430" s="16">
        <v>2010</v>
      </c>
      <c r="E430" s="15" t="s">
        <v>3506</v>
      </c>
      <c r="F430" s="15" t="s">
        <v>110</v>
      </c>
      <c r="G430" s="15" t="s">
        <v>61</v>
      </c>
      <c r="H430" s="15" t="s">
        <v>61</v>
      </c>
      <c r="I430" s="15" t="s">
        <v>61</v>
      </c>
      <c r="J430" s="15"/>
      <c r="K430" s="17" t="e">
        <f t="shared" si="65"/>
        <v>#VALUE!</v>
      </c>
      <c r="L430" s="15"/>
      <c r="M430" s="18" t="e">
        <f t="shared" si="51"/>
        <v>#VALUE!</v>
      </c>
      <c r="N430" s="15"/>
      <c r="O430" s="15"/>
      <c r="P430" s="15"/>
      <c r="Q430" s="15"/>
      <c r="R430" s="15"/>
      <c r="S430" s="19"/>
      <c r="T430" s="15"/>
      <c r="U430" s="17"/>
      <c r="V430" s="15" t="s">
        <v>3536</v>
      </c>
      <c r="W430" s="15">
        <v>0</v>
      </c>
      <c r="X430" s="15" t="s">
        <v>1072</v>
      </c>
      <c r="Y430" s="15" t="s">
        <v>3537</v>
      </c>
      <c r="Z430" s="25" t="s">
        <v>147</v>
      </c>
      <c r="AA430" s="25" t="s">
        <v>110</v>
      </c>
      <c r="AB430" s="32">
        <v>43506</v>
      </c>
      <c r="AC430" s="15" t="s">
        <v>3534</v>
      </c>
      <c r="AD430" s="15" t="s">
        <v>110</v>
      </c>
      <c r="AE430" s="27" t="s">
        <v>3538</v>
      </c>
      <c r="AF430" s="27" t="s">
        <v>3539</v>
      </c>
      <c r="AG430" s="22">
        <f t="shared" si="38"/>
        <v>0.67741935483870963</v>
      </c>
      <c r="AH430" s="15" t="str">
        <f t="shared" si="60"/>
        <v/>
      </c>
      <c r="AI430" s="35" t="str">
        <f>VLOOKUP(A430,'[1]Deals (investment)'!$B$2:$Z$1497,1,FALSE)</f>
        <v>Luxchizie.net</v>
      </c>
      <c r="AJ430" s="22">
        <f>VLOOKUP(A430,'[1]Deals (investment)'!$B$2:$Z$870,15,FALSE)</f>
        <v>1</v>
      </c>
      <c r="AK430" s="17" t="e">
        <f>VLOOKUP(A430,'[1]Deals (Exits)'!B:B,1,FALSE)</f>
        <v>#N/A</v>
      </c>
      <c r="AL430" s="23">
        <f>VLOOKUP(G430,[1]Lookups!$V$3:$Y$197,4,FALSE)</f>
        <v>0</v>
      </c>
      <c r="AM430" s="17" t="str">
        <f>VLOOKUP(X430,[1]Lookups!$B$3:$C$200,2,FALSE)</f>
        <v>Construction &amp; Real Estate</v>
      </c>
      <c r="AN430" s="17" t="e">
        <f>VLOOKUP(R430,[1]Lookups!$H$3:$I$69,2,FALSE)</f>
        <v>#N/A</v>
      </c>
      <c r="AO430" s="17" t="e">
        <f>VLOOKUP(T430,[1]Lookups!$H$3:$I$69,2,FALSE)</f>
        <v>#N/A</v>
      </c>
      <c r="AP430" s="17" t="e">
        <f>VLOOKUP(AN430,[1]Lookups!$N$3:$O$11,2,FALSE)</f>
        <v>#N/A</v>
      </c>
      <c r="AQ430" s="18" t="e">
        <f>COUNTIFS('[1]Deals (investment)'!$B:$B,$A430)</f>
        <v>#VALUE!</v>
      </c>
      <c r="AR430" s="18" t="e">
        <f>COUNTIFS('[1]Deals (investment)'!$B:$B,$A430,'[1]Deals (investment)'!$T:$T,$AW$1)+COUNTIFS('[1]Deals (investment)'!$B:$B,$A430,'[1]Deals (investment)'!$T:$T,$AX$1)+COUNTIFS('[1]Deals (investment)'!$B:$B,$A430,'[1]Deals (investment)'!$T:$T,$AY$1)</f>
        <v>#VALUE!</v>
      </c>
      <c r="AS430" s="17" t="e">
        <f>SUMIFS('[1]Deals (investment)'!$C:$C,'[1]Deals (investment)'!$B:$B,$A430)</f>
        <v>#VALUE!</v>
      </c>
      <c r="AT430" s="17" t="e">
        <f t="shared" si="66"/>
        <v>#VALUE!</v>
      </c>
      <c r="AU430" s="18" t="e">
        <f>COUNTIF('[1]Deals (Exits)'!$B:$B,A430)</f>
        <v>#VALUE!</v>
      </c>
      <c r="AV430" s="17" t="e">
        <f>SUMIFS('[1]Deals (investment)'!$C:$C,'[1]Deals (investment)'!$B:$B,$A430,'[1]Deals (investment)'!$T:$T,AV$1)</f>
        <v>#VALUE!</v>
      </c>
      <c r="AW430" s="17" t="e">
        <f>SUMIFS('[1]Deals (investment)'!$C:$C,'[1]Deals (investment)'!$B:$B,$A430,'[1]Deals (investment)'!$T:$T,AW$1)</f>
        <v>#VALUE!</v>
      </c>
      <c r="AX430" s="17" t="e">
        <f>SUMIFS('[1]Deals (investment)'!$C:$C,'[1]Deals (investment)'!$B:$B,$A430,'[1]Deals (investment)'!$T:$T,AX$1)</f>
        <v>#VALUE!</v>
      </c>
      <c r="AY430" s="17" t="e">
        <f>SUMIFS('[1]Deals (investment)'!$C:$C,'[1]Deals (investment)'!$B:$B,$A430,'[1]Deals (investment)'!$T:$T,AY$1)</f>
        <v>#VALUE!</v>
      </c>
      <c r="AZ430" s="17" t="e">
        <f>SUMIFS('[1]Deals (investment)'!$C:$C,'[1]Deals (investment)'!$B:$B,$A430,'[1]Deals (investment)'!$T:$T,AZ$1)</f>
        <v>#VALUE!</v>
      </c>
      <c r="BA430" s="17" t="e">
        <f>SUMIFS('[1]Deals (investment)'!$C:$C,'[1]Deals (investment)'!$B:$B,$A430,'[1]Deals (investment)'!$T:$T,BA$1)</f>
        <v>#VALUE!</v>
      </c>
      <c r="BB430" s="17" t="e">
        <f>SUMIFS('[1]Deals (investment)'!$C:$C,'[1]Deals (investment)'!$B:$B,$A430,'[1]Deals (investment)'!$T:$T,BB$1)</f>
        <v>#VALUE!</v>
      </c>
      <c r="BC430" s="17" t="e">
        <f>SUMIFS('[1]Deals (Exits)'!$C:$C,'[1]Deals (Exits)'!$B:$B,$A430)</f>
        <v>#VALUE!</v>
      </c>
      <c r="BD430" s="17" t="e">
        <f>SUMIFS('[1]Deals (investment)'!$C:$C,'[1]Deals (investment)'!$B:$B,$A430,'[1]Deals (investment)'!$V:$V,BD$1)</f>
        <v>#VALUE!</v>
      </c>
      <c r="BE430" s="17" t="e">
        <f>SUMIFS('[1]Deals (investment)'!$C:$C,'[1]Deals (investment)'!$B:$B,$A430,'[1]Deals (investment)'!$V:$V,BE$1)</f>
        <v>#VALUE!</v>
      </c>
      <c r="BF430" s="17" t="e">
        <f>SUMIFS('[1]Deals (investment)'!$C:$C,'[1]Deals (investment)'!$B:$B,$A430,'[1]Deals (investment)'!$V:$V,BF$1)</f>
        <v>#VALUE!</v>
      </c>
      <c r="BG430" s="17" t="e">
        <f>SUMIFS('[1]Deals (investment)'!$C:$C,'[1]Deals (investment)'!$B:$B,$A430,'[1]Deals (investment)'!$V:$V,BG$1)</f>
        <v>#VALUE!</v>
      </c>
      <c r="BH430" s="17" t="e">
        <f>SUMIFS('[1]Deals (investment)'!$C:$C,'[1]Deals (investment)'!$B:$B,$A430,'[1]Deals (investment)'!$V:$V,BH$1)</f>
        <v>#VALUE!</v>
      </c>
      <c r="BI430" s="17" t="e">
        <f>SUMIFS('[1]Deals (investment)'!$C:$C,'[1]Deals (investment)'!$B:$B,$A430,'[1]Deals (investment)'!$V:$V,BI$1)</f>
        <v>#VALUE!</v>
      </c>
      <c r="BJ430" s="17" t="e">
        <f>SUMIFS('[1]Deals (investment)'!$C:$C,'[1]Deals (investment)'!$B:$B,$A430,'[1]Deals (investment)'!$V:$V,BJ$1)</f>
        <v>#VALUE!</v>
      </c>
      <c r="BK430" s="17" t="e">
        <f>SUMIFS('[1]Deals (investment)'!$C:$C,'[1]Deals (investment)'!$B:$B,$A430,'[1]Deals (investment)'!$V:$V,BK$1)</f>
        <v>#VALUE!</v>
      </c>
      <c r="BL430" s="17" t="e">
        <f>SUMIFS('[1]Deals (investment)'!$C:$C,'[1]Deals (investment)'!$B:$B,$A430,'[1]Deals (investment)'!$V:$V,BL$1)</f>
        <v>#VALUE!</v>
      </c>
      <c r="BM430" s="17" t="e">
        <f>SUMIFS('[1]Deals (investment)'!$C:$C,'[1]Deals (investment)'!$B:$B,$A430,'[1]Deals (investment)'!$V:$V,BM$1)</f>
        <v>#VALUE!</v>
      </c>
      <c r="BN430" s="15"/>
      <c r="BO430" s="15"/>
      <c r="BP430" s="22"/>
      <c r="BQ430" s="15"/>
      <c r="BR430" s="15"/>
      <c r="BS430" s="15"/>
      <c r="BT430" s="15"/>
      <c r="BU430" s="15"/>
      <c r="BV430" s="15"/>
      <c r="BW430" s="15"/>
      <c r="BX430" s="15"/>
      <c r="BY430" s="15"/>
      <c r="BZ430" s="15"/>
      <c r="CA430" s="15"/>
      <c r="CB430" s="15"/>
      <c r="CC430" s="15"/>
      <c r="CD430" s="15" t="str">
        <f t="shared" ref="CD430:CD436" si="68">CONCATENATE(A430,B430,C430)</f>
        <v>Luxchizie.netLuxchizie is an ICT Hub that is into real estate and construction servicesActive</v>
      </c>
      <c r="CE430" s="15"/>
      <c r="CF430" s="15"/>
      <c r="CG430" s="15"/>
      <c r="CH430" s="15"/>
      <c r="CI430" s="15"/>
      <c r="CJ430" s="15"/>
    </row>
    <row r="431" spans="1:118" ht="12.75">
      <c r="A431" s="15" t="s">
        <v>3540</v>
      </c>
      <c r="B431" s="15" t="s">
        <v>3541</v>
      </c>
      <c r="C431" s="15" t="s">
        <v>58</v>
      </c>
      <c r="D431" s="16">
        <v>2017</v>
      </c>
      <c r="E431" s="15" t="s">
        <v>1649</v>
      </c>
      <c r="F431" s="15"/>
      <c r="G431" s="15" t="s">
        <v>1650</v>
      </c>
      <c r="H431" s="15" t="s">
        <v>1650</v>
      </c>
      <c r="I431" s="15"/>
      <c r="J431" s="15"/>
      <c r="K431" s="17" t="e">
        <f t="shared" si="65"/>
        <v>#VALUE!</v>
      </c>
      <c r="L431" s="15"/>
      <c r="M431" s="18" t="e">
        <f t="shared" si="51"/>
        <v>#VALUE!</v>
      </c>
      <c r="N431" s="15"/>
      <c r="O431" s="15"/>
      <c r="P431" s="15"/>
      <c r="Q431" s="15"/>
      <c r="R431" s="15"/>
      <c r="S431" s="19"/>
      <c r="T431" s="15"/>
      <c r="U431" s="17"/>
      <c r="V431" s="15" t="s">
        <v>312</v>
      </c>
      <c r="W431" s="15"/>
      <c r="X431" s="15" t="s">
        <v>404</v>
      </c>
      <c r="Y431" s="15"/>
      <c r="AB431" s="20"/>
      <c r="AC431" s="21" t="s">
        <v>3542</v>
      </c>
      <c r="AD431" s="21" t="s">
        <v>3543</v>
      </c>
      <c r="AE431" s="15"/>
      <c r="AF431" s="21" t="s">
        <v>3544</v>
      </c>
      <c r="AG431" s="22">
        <f t="shared" si="38"/>
        <v>0.41935483870967744</v>
      </c>
      <c r="AH431" s="15" t="str">
        <f t="shared" si="60"/>
        <v/>
      </c>
      <c r="AI431" s="22" t="e">
        <f>VLOOKUP(A431,'[1]Deals (investment)'!$B$2:$Z$1497,1,FALSE)</f>
        <v>#N/A</v>
      </c>
      <c r="AJ431" s="22" t="e">
        <f>VLOOKUP(A431,'[1]Deals (investment)'!$B$2:$Z$870,15,FALSE)</f>
        <v>#N/A</v>
      </c>
      <c r="AK431" s="17" t="e">
        <f>VLOOKUP(A431,'[1]Deals (Exits)'!B:B,1,FALSE)</f>
        <v>#N/A</v>
      </c>
      <c r="AL431" s="23">
        <f>VLOOKUP(G431,[1]Lookups!$V$3:$Y$197,4,FALSE)</f>
        <v>0</v>
      </c>
      <c r="AM431" s="17" t="str">
        <f>VLOOKUP(X431,[1]Lookups!$B$3:$C$200,2,FALSE)</f>
        <v>Other Technologies &amp; Information Technology</v>
      </c>
      <c r="AN431" s="17" t="e">
        <f>VLOOKUP(R431,[1]Lookups!$H$3:$I$69,2,FALSE)</f>
        <v>#N/A</v>
      </c>
      <c r="AO431" s="17" t="e">
        <f>VLOOKUP(T431,[1]Lookups!$H$3:$I$69,2,FALSE)</f>
        <v>#N/A</v>
      </c>
      <c r="AP431" s="17" t="e">
        <f>VLOOKUP(AN431,[1]Lookups!$N$3:$O$11,2,FALSE)</f>
        <v>#N/A</v>
      </c>
      <c r="AQ431" s="18" t="e">
        <f>COUNTIFS('[1]Deals (investment)'!$B:$B,$A431)</f>
        <v>#VALUE!</v>
      </c>
      <c r="AR431" s="18" t="e">
        <f>COUNTIFS('[1]Deals (investment)'!$B:$B,$A431,'[1]Deals (investment)'!$T:$T,$AW$1)+COUNTIFS('[1]Deals (investment)'!$B:$B,$A431,'[1]Deals (investment)'!$T:$T,$AX$1)+COUNTIFS('[1]Deals (investment)'!$B:$B,$A431,'[1]Deals (investment)'!$T:$T,$AY$1)</f>
        <v>#VALUE!</v>
      </c>
      <c r="AS431" s="17" t="e">
        <f>SUMIFS('[1]Deals (investment)'!$C:$C,'[1]Deals (investment)'!$B:$B,$A431)</f>
        <v>#VALUE!</v>
      </c>
      <c r="AT431" s="17" t="e">
        <f t="shared" si="66"/>
        <v>#VALUE!</v>
      </c>
      <c r="AU431" s="18" t="e">
        <f>COUNTIF('[1]Deals (Exits)'!$B:$B,A431)</f>
        <v>#VALUE!</v>
      </c>
      <c r="AV431" s="17" t="e">
        <f>SUMIFS('[1]Deals (investment)'!$C:$C,'[1]Deals (investment)'!$B:$B,$A431,'[1]Deals (investment)'!$T:$T,AV$1)</f>
        <v>#VALUE!</v>
      </c>
      <c r="AW431" s="17" t="e">
        <f>SUMIFS('[1]Deals (investment)'!$C:$C,'[1]Deals (investment)'!$B:$B,$A431,'[1]Deals (investment)'!$T:$T,AW$1)</f>
        <v>#VALUE!</v>
      </c>
      <c r="AX431" s="17" t="e">
        <f>SUMIFS('[1]Deals (investment)'!$C:$C,'[1]Deals (investment)'!$B:$B,$A431,'[1]Deals (investment)'!$T:$T,AX$1)</f>
        <v>#VALUE!</v>
      </c>
      <c r="AY431" s="17" t="e">
        <f>SUMIFS('[1]Deals (investment)'!$C:$C,'[1]Deals (investment)'!$B:$B,$A431,'[1]Deals (investment)'!$T:$T,AY$1)</f>
        <v>#VALUE!</v>
      </c>
      <c r="AZ431" s="17" t="e">
        <f>SUMIFS('[1]Deals (investment)'!$C:$C,'[1]Deals (investment)'!$B:$B,$A431,'[1]Deals (investment)'!$T:$T,AZ$1)</f>
        <v>#VALUE!</v>
      </c>
      <c r="BA431" s="17" t="e">
        <f>SUMIFS('[1]Deals (investment)'!$C:$C,'[1]Deals (investment)'!$B:$B,$A431,'[1]Deals (investment)'!$T:$T,BA$1)</f>
        <v>#VALUE!</v>
      </c>
      <c r="BB431" s="17" t="e">
        <f>SUMIFS('[1]Deals (investment)'!$C:$C,'[1]Deals (investment)'!$B:$B,$A431,'[1]Deals (investment)'!$T:$T,BB$1)</f>
        <v>#VALUE!</v>
      </c>
      <c r="BC431" s="17" t="e">
        <f>SUMIFS('[1]Deals (Exits)'!$C:$C,'[1]Deals (Exits)'!$B:$B,$A431)</f>
        <v>#VALUE!</v>
      </c>
      <c r="BD431" s="17" t="e">
        <f>SUMIFS('[1]Deals (investment)'!$C:$C,'[1]Deals (investment)'!$B:$B,$A431,'[1]Deals (investment)'!$V:$V,BD$1)</f>
        <v>#VALUE!</v>
      </c>
      <c r="BE431" s="17" t="e">
        <f>SUMIFS('[1]Deals (investment)'!$C:$C,'[1]Deals (investment)'!$B:$B,$A431,'[1]Deals (investment)'!$V:$V,BE$1)</f>
        <v>#VALUE!</v>
      </c>
      <c r="BF431" s="17" t="e">
        <f>SUMIFS('[1]Deals (investment)'!$C:$C,'[1]Deals (investment)'!$B:$B,$A431,'[1]Deals (investment)'!$V:$V,BF$1)</f>
        <v>#VALUE!</v>
      </c>
      <c r="BG431" s="17" t="e">
        <f>SUMIFS('[1]Deals (investment)'!$C:$C,'[1]Deals (investment)'!$B:$B,$A431,'[1]Deals (investment)'!$V:$V,BG$1)</f>
        <v>#VALUE!</v>
      </c>
      <c r="BH431" s="17" t="e">
        <f>SUMIFS('[1]Deals (investment)'!$C:$C,'[1]Deals (investment)'!$B:$B,$A431,'[1]Deals (investment)'!$V:$V,BH$1)</f>
        <v>#VALUE!</v>
      </c>
      <c r="BI431" s="17" t="e">
        <f>SUMIFS('[1]Deals (investment)'!$C:$C,'[1]Deals (investment)'!$B:$B,$A431,'[1]Deals (investment)'!$V:$V,BI$1)</f>
        <v>#VALUE!</v>
      </c>
      <c r="BJ431" s="17" t="e">
        <f>SUMIFS('[1]Deals (investment)'!$C:$C,'[1]Deals (investment)'!$B:$B,$A431,'[1]Deals (investment)'!$V:$V,BJ$1)</f>
        <v>#VALUE!</v>
      </c>
      <c r="BK431" s="17" t="e">
        <f>SUMIFS('[1]Deals (investment)'!$C:$C,'[1]Deals (investment)'!$B:$B,$A431,'[1]Deals (investment)'!$V:$V,BK$1)</f>
        <v>#VALUE!</v>
      </c>
      <c r="BL431" s="17" t="e">
        <f>SUMIFS('[1]Deals (investment)'!$C:$C,'[1]Deals (investment)'!$B:$B,$A431,'[1]Deals (investment)'!$V:$V,BL$1)</f>
        <v>#VALUE!</v>
      </c>
      <c r="BM431" s="17" t="e">
        <f>SUMIFS('[1]Deals (investment)'!$C:$C,'[1]Deals (investment)'!$B:$B,$A431,'[1]Deals (investment)'!$V:$V,BM$1)</f>
        <v>#VALUE!</v>
      </c>
      <c r="BN431" s="15"/>
      <c r="BO431" s="15"/>
      <c r="BP431" s="22"/>
      <c r="BQ431" s="15"/>
      <c r="BR431" s="15"/>
      <c r="BS431" s="15"/>
      <c r="BT431" s="15"/>
      <c r="BU431" s="15"/>
      <c r="BV431" s="15"/>
      <c r="BW431" s="15"/>
      <c r="BX431" s="15"/>
      <c r="BY431" s="15"/>
      <c r="BZ431" s="15"/>
      <c r="CA431" s="15"/>
      <c r="CB431" s="15"/>
      <c r="CC431" s="15"/>
      <c r="CD431" s="15" t="str">
        <f t="shared" si="68"/>
        <v>5linhasA Sociedade 5Linhas – Investimentos e Telecomunicações, S.A., é uma iniciativa que visa atrair e impulsionar investidores em Angola e aproximá-los de empreendedores que buscam apoio para seus projectos de base tecnológica.Active</v>
      </c>
      <c r="CE431" s="15"/>
      <c r="CF431" s="15"/>
      <c r="CG431" s="15"/>
      <c r="CH431" s="15"/>
      <c r="CI431" s="15"/>
      <c r="CJ431" s="15"/>
    </row>
    <row r="432" spans="1:118" ht="12.75">
      <c r="A432" s="15" t="s">
        <v>3545</v>
      </c>
      <c r="B432" s="15" t="s">
        <v>3546</v>
      </c>
      <c r="C432" s="15" t="s">
        <v>58</v>
      </c>
      <c r="D432" s="16">
        <v>2016</v>
      </c>
      <c r="E432" s="15" t="s">
        <v>1649</v>
      </c>
      <c r="F432" s="15"/>
      <c r="G432" s="15" t="s">
        <v>1650</v>
      </c>
      <c r="H432" s="15" t="s">
        <v>1650</v>
      </c>
      <c r="I432" s="15"/>
      <c r="J432" s="15"/>
      <c r="K432" s="17" t="e">
        <f t="shared" si="65"/>
        <v>#VALUE!</v>
      </c>
      <c r="L432" s="15"/>
      <c r="M432" s="18" t="e">
        <f t="shared" si="51"/>
        <v>#VALUE!</v>
      </c>
      <c r="N432" s="15"/>
      <c r="O432" s="15"/>
      <c r="P432" s="15"/>
      <c r="Q432" s="15"/>
      <c r="R432" s="15"/>
      <c r="S432" s="19"/>
      <c r="T432" s="15"/>
      <c r="U432" s="17"/>
      <c r="V432" s="15" t="s">
        <v>3547</v>
      </c>
      <c r="W432" s="15"/>
      <c r="X432" s="15" t="s">
        <v>657</v>
      </c>
      <c r="Y432" s="15"/>
      <c r="AB432" s="20"/>
      <c r="AC432" s="21" t="s">
        <v>3548</v>
      </c>
      <c r="AD432" s="21" t="s">
        <v>3549</v>
      </c>
      <c r="AE432" s="21" t="s">
        <v>3550</v>
      </c>
      <c r="AF432" s="21" t="s">
        <v>3551</v>
      </c>
      <c r="AG432" s="22">
        <f t="shared" si="38"/>
        <v>0.45161290322580644</v>
      </c>
      <c r="AH432" s="15" t="str">
        <f t="shared" si="60"/>
        <v/>
      </c>
      <c r="AI432" s="22" t="e">
        <f>VLOOKUP(A432,'[1]Deals (investment)'!$B$2:$Z$1497,1,FALSE)</f>
        <v>#N/A</v>
      </c>
      <c r="AJ432" s="22" t="e">
        <f>VLOOKUP(A432,'[1]Deals (investment)'!$B$2:$Z$870,15,FALSE)</f>
        <v>#N/A</v>
      </c>
      <c r="AK432" s="17" t="e">
        <f>VLOOKUP(A432,'[1]Deals (Exits)'!B:B,1,FALSE)</f>
        <v>#N/A</v>
      </c>
      <c r="AL432" s="23">
        <f>VLOOKUP(G432,[1]Lookups!$V$3:$Y$197,4,FALSE)</f>
        <v>0</v>
      </c>
      <c r="AM432" s="17" t="str">
        <f>VLOOKUP(X432,[1]Lookups!$B$3:$C$200,2,FALSE)</f>
        <v>Emerging Technologies</v>
      </c>
      <c r="AN432" s="17" t="e">
        <f>VLOOKUP(R432,[1]Lookups!$H$3:$I$69,2,FALSE)</f>
        <v>#N/A</v>
      </c>
      <c r="AO432" s="17" t="e">
        <f>VLOOKUP(T432,[1]Lookups!$H$3:$I$69,2,FALSE)</f>
        <v>#N/A</v>
      </c>
      <c r="AP432" s="17" t="e">
        <f>VLOOKUP(AN432,[1]Lookups!$N$3:$O$11,2,FALSE)</f>
        <v>#N/A</v>
      </c>
      <c r="AQ432" s="18" t="e">
        <f>COUNTIFS('[1]Deals (investment)'!$B:$B,$A432)</f>
        <v>#VALUE!</v>
      </c>
      <c r="AR432" s="18" t="e">
        <f>COUNTIFS('[1]Deals (investment)'!$B:$B,$A432,'[1]Deals (investment)'!$T:$T,$AW$1)+COUNTIFS('[1]Deals (investment)'!$B:$B,$A432,'[1]Deals (investment)'!$T:$T,$AX$1)+COUNTIFS('[1]Deals (investment)'!$B:$B,$A432,'[1]Deals (investment)'!$T:$T,$AY$1)</f>
        <v>#VALUE!</v>
      </c>
      <c r="AS432" s="17" t="e">
        <f>SUMIFS('[1]Deals (investment)'!$C:$C,'[1]Deals (investment)'!$B:$B,$A432)</f>
        <v>#VALUE!</v>
      </c>
      <c r="AT432" s="17" t="e">
        <f t="shared" si="66"/>
        <v>#VALUE!</v>
      </c>
      <c r="AU432" s="18" t="e">
        <f>COUNTIF('[1]Deals (Exits)'!$B:$B,A432)</f>
        <v>#VALUE!</v>
      </c>
      <c r="AV432" s="17" t="e">
        <f>SUMIFS('[1]Deals (investment)'!$C:$C,'[1]Deals (investment)'!$B:$B,$A432,'[1]Deals (investment)'!$T:$T,AV$1)</f>
        <v>#VALUE!</v>
      </c>
      <c r="AW432" s="17" t="e">
        <f>SUMIFS('[1]Deals (investment)'!$C:$C,'[1]Deals (investment)'!$B:$B,$A432,'[1]Deals (investment)'!$T:$T,AW$1)</f>
        <v>#VALUE!</v>
      </c>
      <c r="AX432" s="17" t="e">
        <f>SUMIFS('[1]Deals (investment)'!$C:$C,'[1]Deals (investment)'!$B:$B,$A432,'[1]Deals (investment)'!$T:$T,AX$1)</f>
        <v>#VALUE!</v>
      </c>
      <c r="AY432" s="17" t="e">
        <f>SUMIFS('[1]Deals (investment)'!$C:$C,'[1]Deals (investment)'!$B:$B,$A432,'[1]Deals (investment)'!$T:$T,AY$1)</f>
        <v>#VALUE!</v>
      </c>
      <c r="AZ432" s="17" t="e">
        <f>SUMIFS('[1]Deals (investment)'!$C:$C,'[1]Deals (investment)'!$B:$B,$A432,'[1]Deals (investment)'!$T:$T,AZ$1)</f>
        <v>#VALUE!</v>
      </c>
      <c r="BA432" s="17" t="e">
        <f>SUMIFS('[1]Deals (investment)'!$C:$C,'[1]Deals (investment)'!$B:$B,$A432,'[1]Deals (investment)'!$T:$T,BA$1)</f>
        <v>#VALUE!</v>
      </c>
      <c r="BB432" s="17" t="e">
        <f>SUMIFS('[1]Deals (investment)'!$C:$C,'[1]Deals (investment)'!$B:$B,$A432,'[1]Deals (investment)'!$T:$T,BB$1)</f>
        <v>#VALUE!</v>
      </c>
      <c r="BC432" s="17" t="e">
        <f>SUMIFS('[1]Deals (Exits)'!$C:$C,'[1]Deals (Exits)'!$B:$B,$A432)</f>
        <v>#VALUE!</v>
      </c>
      <c r="BD432" s="17" t="e">
        <f>SUMIFS('[1]Deals (investment)'!$C:$C,'[1]Deals (investment)'!$B:$B,$A432,'[1]Deals (investment)'!$V:$V,BD$1)</f>
        <v>#VALUE!</v>
      </c>
      <c r="BE432" s="17" t="e">
        <f>SUMIFS('[1]Deals (investment)'!$C:$C,'[1]Deals (investment)'!$B:$B,$A432,'[1]Deals (investment)'!$V:$V,BE$1)</f>
        <v>#VALUE!</v>
      </c>
      <c r="BF432" s="17" t="e">
        <f>SUMIFS('[1]Deals (investment)'!$C:$C,'[1]Deals (investment)'!$B:$B,$A432,'[1]Deals (investment)'!$V:$V,BF$1)</f>
        <v>#VALUE!</v>
      </c>
      <c r="BG432" s="17" t="e">
        <f>SUMIFS('[1]Deals (investment)'!$C:$C,'[1]Deals (investment)'!$B:$B,$A432,'[1]Deals (investment)'!$V:$V,BG$1)</f>
        <v>#VALUE!</v>
      </c>
      <c r="BH432" s="17" t="e">
        <f>SUMIFS('[1]Deals (investment)'!$C:$C,'[1]Deals (investment)'!$B:$B,$A432,'[1]Deals (investment)'!$V:$V,BH$1)</f>
        <v>#VALUE!</v>
      </c>
      <c r="BI432" s="17" t="e">
        <f>SUMIFS('[1]Deals (investment)'!$C:$C,'[1]Deals (investment)'!$B:$B,$A432,'[1]Deals (investment)'!$V:$V,BI$1)</f>
        <v>#VALUE!</v>
      </c>
      <c r="BJ432" s="17" t="e">
        <f>SUMIFS('[1]Deals (investment)'!$C:$C,'[1]Deals (investment)'!$B:$B,$A432,'[1]Deals (investment)'!$V:$V,BJ$1)</f>
        <v>#VALUE!</v>
      </c>
      <c r="BK432" s="17" t="e">
        <f>SUMIFS('[1]Deals (investment)'!$C:$C,'[1]Deals (investment)'!$B:$B,$A432,'[1]Deals (investment)'!$V:$V,BK$1)</f>
        <v>#VALUE!</v>
      </c>
      <c r="BL432" s="17" t="e">
        <f>SUMIFS('[1]Deals (investment)'!$C:$C,'[1]Deals (investment)'!$B:$B,$A432,'[1]Deals (investment)'!$V:$V,BL$1)</f>
        <v>#VALUE!</v>
      </c>
      <c r="BM432" s="17" t="e">
        <f>SUMIFS('[1]Deals (investment)'!$C:$C,'[1]Deals (investment)'!$B:$B,$A432,'[1]Deals (investment)'!$V:$V,BM$1)</f>
        <v>#VALUE!</v>
      </c>
      <c r="BN432" s="15"/>
      <c r="BO432" s="15"/>
      <c r="BP432" s="22"/>
      <c r="BQ432" s="15"/>
      <c r="BR432" s="15"/>
      <c r="BS432" s="15"/>
      <c r="BT432" s="15"/>
      <c r="BU432" s="15"/>
      <c r="BV432" s="15"/>
      <c r="BW432" s="15"/>
      <c r="BX432" s="15"/>
      <c r="BY432" s="15"/>
      <c r="BZ432" s="15"/>
      <c r="CA432" s="15"/>
      <c r="CB432" s="15"/>
      <c r="CC432" s="15"/>
      <c r="CD432" s="15" t="str">
        <f t="shared" si="68"/>
        <v>Agro-techHome appliances for cannabis and various crops cultivationActive</v>
      </c>
      <c r="CE432" s="15"/>
      <c r="CF432" s="15"/>
      <c r="CG432" s="15"/>
      <c r="CH432" s="15"/>
      <c r="CI432" s="15"/>
      <c r="CJ432" s="15"/>
    </row>
    <row r="433" spans="1:88" ht="12.75">
      <c r="A433" s="15" t="s">
        <v>3552</v>
      </c>
      <c r="B433" s="15" t="s">
        <v>3553</v>
      </c>
      <c r="C433" s="15" t="s">
        <v>58</v>
      </c>
      <c r="D433" s="16">
        <v>2018</v>
      </c>
      <c r="E433" s="15" t="s">
        <v>1649</v>
      </c>
      <c r="F433" s="15" t="s">
        <v>110</v>
      </c>
      <c r="G433" s="15" t="s">
        <v>1650</v>
      </c>
      <c r="H433" s="15" t="s">
        <v>1650</v>
      </c>
      <c r="I433" s="15" t="s">
        <v>1650</v>
      </c>
      <c r="J433" s="15"/>
      <c r="K433" s="17" t="e">
        <f t="shared" si="65"/>
        <v>#VALUE!</v>
      </c>
      <c r="L433" s="15"/>
      <c r="M433" s="18" t="e">
        <f t="shared" si="51"/>
        <v>#VALUE!</v>
      </c>
      <c r="N433" s="15"/>
      <c r="O433" s="15"/>
      <c r="P433" s="15"/>
      <c r="Q433" s="15"/>
      <c r="R433" s="15"/>
      <c r="S433" s="19"/>
      <c r="T433" s="15"/>
      <c r="U433" s="17"/>
      <c r="V433" s="15"/>
      <c r="W433" s="15"/>
      <c r="X433" s="15" t="s">
        <v>657</v>
      </c>
      <c r="Y433" s="15" t="s">
        <v>3554</v>
      </c>
      <c r="AB433" s="20"/>
      <c r="AC433" s="15" t="s">
        <v>110</v>
      </c>
      <c r="AD433" s="15" t="s">
        <v>110</v>
      </c>
      <c r="AE433" s="27" t="s">
        <v>3555</v>
      </c>
      <c r="AF433" s="27" t="s">
        <v>3556</v>
      </c>
      <c r="AG433" s="22">
        <f t="shared" si="38"/>
        <v>0.5161290322580645</v>
      </c>
      <c r="AH433" s="15" t="str">
        <f t="shared" si="60"/>
        <v/>
      </c>
      <c r="AI433" s="22" t="e">
        <f>VLOOKUP(A433,'[1]Deals (investment)'!$B$2:$Z$1497,1,FALSE)</f>
        <v>#N/A</v>
      </c>
      <c r="AJ433" s="22" t="e">
        <f>VLOOKUP(A433,'[1]Deals (investment)'!$B$2:$Z$870,15,FALSE)</f>
        <v>#N/A</v>
      </c>
      <c r="AK433" s="17" t="e">
        <f>VLOOKUP(A433,'[1]Deals (Exits)'!B:B,1,FALSE)</f>
        <v>#N/A</v>
      </c>
      <c r="AL433" s="23">
        <f>VLOOKUP(G433,[1]Lookups!$V$3:$Y$197,4,FALSE)</f>
        <v>0</v>
      </c>
      <c r="AM433" s="17" t="str">
        <f>VLOOKUP(X433,[1]Lookups!$B$3:$C$200,2,FALSE)</f>
        <v>Emerging Technologies</v>
      </c>
      <c r="AN433" s="17" t="e">
        <f>VLOOKUP(R433,[1]Lookups!$H$3:$I$69,2,FALSE)</f>
        <v>#N/A</v>
      </c>
      <c r="AO433" s="17" t="e">
        <f>VLOOKUP(T433,[1]Lookups!$H$3:$I$69,2,FALSE)</f>
        <v>#N/A</v>
      </c>
      <c r="AP433" s="17" t="e">
        <f>VLOOKUP(AN433,[1]Lookups!$N$3:$O$11,2,FALSE)</f>
        <v>#N/A</v>
      </c>
      <c r="AQ433" s="18" t="e">
        <f>COUNTIFS('[1]Deals (investment)'!$B:$B,$A433)</f>
        <v>#VALUE!</v>
      </c>
      <c r="AR433" s="18" t="e">
        <f>COUNTIFS('[1]Deals (investment)'!$B:$B,$A433,'[1]Deals (investment)'!$T:$T,$AW$1)+COUNTIFS('[1]Deals (investment)'!$B:$B,$A433,'[1]Deals (investment)'!$T:$T,$AX$1)+COUNTIFS('[1]Deals (investment)'!$B:$B,$A433,'[1]Deals (investment)'!$T:$T,$AY$1)</f>
        <v>#VALUE!</v>
      </c>
      <c r="AS433" s="17" t="e">
        <f>SUMIFS('[1]Deals (investment)'!$C:$C,'[1]Deals (investment)'!$B:$B,$A433)</f>
        <v>#VALUE!</v>
      </c>
      <c r="AT433" s="17" t="e">
        <f t="shared" si="66"/>
        <v>#VALUE!</v>
      </c>
      <c r="AU433" s="18" t="e">
        <f>COUNTIF('[1]Deals (Exits)'!$B:$B,A433)</f>
        <v>#VALUE!</v>
      </c>
      <c r="AV433" s="17" t="e">
        <f>SUMIFS('[1]Deals (investment)'!$C:$C,'[1]Deals (investment)'!$B:$B,$A433,'[1]Deals (investment)'!$T:$T,AV$1)</f>
        <v>#VALUE!</v>
      </c>
      <c r="AW433" s="17" t="e">
        <f>SUMIFS('[1]Deals (investment)'!$C:$C,'[1]Deals (investment)'!$B:$B,$A433,'[1]Deals (investment)'!$T:$T,AW$1)</f>
        <v>#VALUE!</v>
      </c>
      <c r="AX433" s="17" t="e">
        <f>SUMIFS('[1]Deals (investment)'!$C:$C,'[1]Deals (investment)'!$B:$B,$A433,'[1]Deals (investment)'!$T:$T,AX$1)</f>
        <v>#VALUE!</v>
      </c>
      <c r="AY433" s="17" t="e">
        <f>SUMIFS('[1]Deals (investment)'!$C:$C,'[1]Deals (investment)'!$B:$B,$A433,'[1]Deals (investment)'!$T:$T,AY$1)</f>
        <v>#VALUE!</v>
      </c>
      <c r="AZ433" s="17" t="e">
        <f>SUMIFS('[1]Deals (investment)'!$C:$C,'[1]Deals (investment)'!$B:$B,$A433,'[1]Deals (investment)'!$T:$T,AZ$1)</f>
        <v>#VALUE!</v>
      </c>
      <c r="BA433" s="17" t="e">
        <f>SUMIFS('[1]Deals (investment)'!$C:$C,'[1]Deals (investment)'!$B:$B,$A433,'[1]Deals (investment)'!$T:$T,BA$1)</f>
        <v>#VALUE!</v>
      </c>
      <c r="BB433" s="17" t="e">
        <f>SUMIFS('[1]Deals (investment)'!$C:$C,'[1]Deals (investment)'!$B:$B,$A433,'[1]Deals (investment)'!$T:$T,BB$1)</f>
        <v>#VALUE!</v>
      </c>
      <c r="BC433" s="17" t="e">
        <f>SUMIFS('[1]Deals (Exits)'!$C:$C,'[1]Deals (Exits)'!$B:$B,$A433)</f>
        <v>#VALUE!</v>
      </c>
      <c r="BD433" s="17" t="e">
        <f>SUMIFS('[1]Deals (investment)'!$C:$C,'[1]Deals (investment)'!$B:$B,$A433,'[1]Deals (investment)'!$V:$V,BD$1)</f>
        <v>#VALUE!</v>
      </c>
      <c r="BE433" s="17" t="e">
        <f>SUMIFS('[1]Deals (investment)'!$C:$C,'[1]Deals (investment)'!$B:$B,$A433,'[1]Deals (investment)'!$V:$V,BE$1)</f>
        <v>#VALUE!</v>
      </c>
      <c r="BF433" s="17" t="e">
        <f>SUMIFS('[1]Deals (investment)'!$C:$C,'[1]Deals (investment)'!$B:$B,$A433,'[1]Deals (investment)'!$V:$V,BF$1)</f>
        <v>#VALUE!</v>
      </c>
      <c r="BG433" s="17" t="e">
        <f>SUMIFS('[1]Deals (investment)'!$C:$C,'[1]Deals (investment)'!$B:$B,$A433,'[1]Deals (investment)'!$V:$V,BG$1)</f>
        <v>#VALUE!</v>
      </c>
      <c r="BH433" s="17" t="e">
        <f>SUMIFS('[1]Deals (investment)'!$C:$C,'[1]Deals (investment)'!$B:$B,$A433,'[1]Deals (investment)'!$V:$V,BH$1)</f>
        <v>#VALUE!</v>
      </c>
      <c r="BI433" s="17" t="e">
        <f>SUMIFS('[1]Deals (investment)'!$C:$C,'[1]Deals (investment)'!$B:$B,$A433,'[1]Deals (investment)'!$V:$V,BI$1)</f>
        <v>#VALUE!</v>
      </c>
      <c r="BJ433" s="17" t="e">
        <f>SUMIFS('[1]Deals (investment)'!$C:$C,'[1]Deals (investment)'!$B:$B,$A433,'[1]Deals (investment)'!$V:$V,BJ$1)</f>
        <v>#VALUE!</v>
      </c>
      <c r="BK433" s="17" t="e">
        <f>SUMIFS('[1]Deals (investment)'!$C:$C,'[1]Deals (investment)'!$B:$B,$A433,'[1]Deals (investment)'!$V:$V,BK$1)</f>
        <v>#VALUE!</v>
      </c>
      <c r="BL433" s="17" t="e">
        <f>SUMIFS('[1]Deals (investment)'!$C:$C,'[1]Deals (investment)'!$B:$B,$A433,'[1]Deals (investment)'!$V:$V,BL$1)</f>
        <v>#VALUE!</v>
      </c>
      <c r="BM433" s="17" t="e">
        <f>SUMIFS('[1]Deals (investment)'!$C:$C,'[1]Deals (investment)'!$B:$B,$A433,'[1]Deals (investment)'!$V:$V,BM$1)</f>
        <v>#VALUE!</v>
      </c>
      <c r="BN433" s="15"/>
      <c r="BO433" s="15"/>
      <c r="BP433" s="22"/>
      <c r="BQ433" s="15"/>
      <c r="BR433" s="15"/>
      <c r="BS433" s="15"/>
      <c r="BT433" s="15"/>
      <c r="BU433" s="15"/>
      <c r="BV433" s="15"/>
      <c r="BW433" s="15"/>
      <c r="BX433" s="15"/>
      <c r="BY433" s="15"/>
      <c r="BZ433" s="15"/>
      <c r="CA433" s="15"/>
      <c r="CB433" s="15"/>
      <c r="CC433" s="15"/>
      <c r="CD433" s="15" t="str">
        <f t="shared" si="68"/>
        <v>Alfa SementeiraProvide consultancy services related to Agriculture and Unmanned Aerial Vehicles.Active</v>
      </c>
      <c r="CE433" s="15"/>
      <c r="CF433" s="15"/>
      <c r="CG433" s="15"/>
      <c r="CH433" s="15"/>
      <c r="CI433" s="15"/>
      <c r="CJ433" s="15"/>
    </row>
    <row r="434" spans="1:88" ht="12.75">
      <c r="A434" s="15" t="s">
        <v>3557</v>
      </c>
      <c r="B434" s="15" t="s">
        <v>3558</v>
      </c>
      <c r="C434" s="15" t="s">
        <v>58</v>
      </c>
      <c r="D434" s="16">
        <v>2015</v>
      </c>
      <c r="E434" s="15" t="s">
        <v>1649</v>
      </c>
      <c r="F434" s="15"/>
      <c r="G434" s="15" t="s">
        <v>1650</v>
      </c>
      <c r="H434" s="15" t="s">
        <v>1650</v>
      </c>
      <c r="I434" s="15" t="s">
        <v>1650</v>
      </c>
      <c r="J434" s="15"/>
      <c r="K434" s="17" t="e">
        <f t="shared" si="65"/>
        <v>#VALUE!</v>
      </c>
      <c r="L434" s="15"/>
      <c r="M434" s="18" t="e">
        <f t="shared" si="51"/>
        <v>#VALUE!</v>
      </c>
      <c r="N434" s="15"/>
      <c r="O434" s="15"/>
      <c r="P434" s="15"/>
      <c r="Q434" s="15"/>
      <c r="R434" s="15"/>
      <c r="S434" s="19"/>
      <c r="T434" s="15"/>
      <c r="U434" s="17"/>
      <c r="V434" s="15"/>
      <c r="W434" s="15"/>
      <c r="X434" s="15" t="s">
        <v>294</v>
      </c>
      <c r="Y434" s="15" t="s">
        <v>3559</v>
      </c>
      <c r="Z434" s="25" t="s">
        <v>147</v>
      </c>
      <c r="AB434" s="20"/>
      <c r="AC434" s="21" t="s">
        <v>3560</v>
      </c>
      <c r="AD434" s="15"/>
      <c r="AE434" s="15"/>
      <c r="AF434" s="15"/>
      <c r="AG434" s="22">
        <f t="shared" si="38"/>
        <v>0.41935483870967744</v>
      </c>
      <c r="AH434" s="15" t="str">
        <f t="shared" si="60"/>
        <v/>
      </c>
      <c r="AI434" s="22" t="e">
        <f>VLOOKUP(A434,'[1]Deals (investment)'!$B$2:$Z$1497,1,FALSE)</f>
        <v>#N/A</v>
      </c>
      <c r="AJ434" s="22" t="e">
        <f>VLOOKUP(A434,'[1]Deals (investment)'!$B$2:$Z$870,15,FALSE)</f>
        <v>#N/A</v>
      </c>
      <c r="AK434" s="17" t="e">
        <f>VLOOKUP(A434,'[1]Deals (Exits)'!B:B,1,FALSE)</f>
        <v>#N/A</v>
      </c>
      <c r="AL434" s="23">
        <f>VLOOKUP(G434,[1]Lookups!$V$3:$Y$197,4,FALSE)</f>
        <v>0</v>
      </c>
      <c r="AM434" s="17" t="str">
        <f>VLOOKUP(X434,[1]Lookups!$B$3:$C$200,2,FALSE)</f>
        <v>Health &amp; Pharmaceuticals</v>
      </c>
      <c r="AN434" s="17" t="e">
        <f>VLOOKUP(R434,[1]Lookups!$H$3:$I$69,2,FALSE)</f>
        <v>#N/A</v>
      </c>
      <c r="AO434" s="17" t="e">
        <f>VLOOKUP(T434,[1]Lookups!$H$3:$I$69,2,FALSE)</f>
        <v>#N/A</v>
      </c>
      <c r="AP434" s="17" t="e">
        <f>VLOOKUP(AN434,[1]Lookups!$N$3:$O$11,2,FALSE)</f>
        <v>#N/A</v>
      </c>
      <c r="AQ434" s="18" t="e">
        <f>COUNTIFS('[1]Deals (investment)'!$B:$B,$A434)</f>
        <v>#VALUE!</v>
      </c>
      <c r="AR434" s="18" t="e">
        <f>COUNTIFS('[1]Deals (investment)'!$B:$B,$A434,'[1]Deals (investment)'!$T:$T,$AW$1)+COUNTIFS('[1]Deals (investment)'!$B:$B,$A434,'[1]Deals (investment)'!$T:$T,$AX$1)+COUNTIFS('[1]Deals (investment)'!$B:$B,$A434,'[1]Deals (investment)'!$T:$T,$AY$1)</f>
        <v>#VALUE!</v>
      </c>
      <c r="AS434" s="17" t="e">
        <f>SUMIFS('[1]Deals (investment)'!$C:$C,'[1]Deals (investment)'!$B:$B,$A434)</f>
        <v>#VALUE!</v>
      </c>
      <c r="AT434" s="17" t="e">
        <f t="shared" si="66"/>
        <v>#VALUE!</v>
      </c>
      <c r="AU434" s="18" t="e">
        <f>COUNTIF('[1]Deals (Exits)'!$B:$B,A434)</f>
        <v>#VALUE!</v>
      </c>
      <c r="AV434" s="17" t="e">
        <f>SUMIFS('[1]Deals (investment)'!$C:$C,'[1]Deals (investment)'!$B:$B,$A434,'[1]Deals (investment)'!$T:$T,AV$1)</f>
        <v>#VALUE!</v>
      </c>
      <c r="AW434" s="17" t="e">
        <f>SUMIFS('[1]Deals (investment)'!$C:$C,'[1]Deals (investment)'!$B:$B,$A434,'[1]Deals (investment)'!$T:$T,AW$1)</f>
        <v>#VALUE!</v>
      </c>
      <c r="AX434" s="17" t="e">
        <f>SUMIFS('[1]Deals (investment)'!$C:$C,'[1]Deals (investment)'!$B:$B,$A434,'[1]Deals (investment)'!$T:$T,AX$1)</f>
        <v>#VALUE!</v>
      </c>
      <c r="AY434" s="17" t="e">
        <f>SUMIFS('[1]Deals (investment)'!$C:$C,'[1]Deals (investment)'!$B:$B,$A434,'[1]Deals (investment)'!$T:$T,AY$1)</f>
        <v>#VALUE!</v>
      </c>
      <c r="AZ434" s="17" t="e">
        <f>SUMIFS('[1]Deals (investment)'!$C:$C,'[1]Deals (investment)'!$B:$B,$A434,'[1]Deals (investment)'!$T:$T,AZ$1)</f>
        <v>#VALUE!</v>
      </c>
      <c r="BA434" s="17" t="e">
        <f>SUMIFS('[1]Deals (investment)'!$C:$C,'[1]Deals (investment)'!$B:$B,$A434,'[1]Deals (investment)'!$T:$T,BA$1)</f>
        <v>#VALUE!</v>
      </c>
      <c r="BB434" s="17" t="e">
        <f>SUMIFS('[1]Deals (investment)'!$C:$C,'[1]Deals (investment)'!$B:$B,$A434,'[1]Deals (investment)'!$T:$T,BB$1)</f>
        <v>#VALUE!</v>
      </c>
      <c r="BC434" s="17" t="e">
        <f>SUMIFS('[1]Deals (Exits)'!$C:$C,'[1]Deals (Exits)'!$B:$B,$A434)</f>
        <v>#VALUE!</v>
      </c>
      <c r="BD434" s="17" t="e">
        <f>SUMIFS('[1]Deals (investment)'!$C:$C,'[1]Deals (investment)'!$B:$B,$A434,'[1]Deals (investment)'!$V:$V,BD$1)</f>
        <v>#VALUE!</v>
      </c>
      <c r="BE434" s="17" t="e">
        <f>SUMIFS('[1]Deals (investment)'!$C:$C,'[1]Deals (investment)'!$B:$B,$A434,'[1]Deals (investment)'!$V:$V,BE$1)</f>
        <v>#VALUE!</v>
      </c>
      <c r="BF434" s="17" t="e">
        <f>SUMIFS('[1]Deals (investment)'!$C:$C,'[1]Deals (investment)'!$B:$B,$A434,'[1]Deals (investment)'!$V:$V,BF$1)</f>
        <v>#VALUE!</v>
      </c>
      <c r="BG434" s="17" t="e">
        <f>SUMIFS('[1]Deals (investment)'!$C:$C,'[1]Deals (investment)'!$B:$B,$A434,'[1]Deals (investment)'!$V:$V,BG$1)</f>
        <v>#VALUE!</v>
      </c>
      <c r="BH434" s="17" t="e">
        <f>SUMIFS('[1]Deals (investment)'!$C:$C,'[1]Deals (investment)'!$B:$B,$A434,'[1]Deals (investment)'!$V:$V,BH$1)</f>
        <v>#VALUE!</v>
      </c>
      <c r="BI434" s="17" t="e">
        <f>SUMIFS('[1]Deals (investment)'!$C:$C,'[1]Deals (investment)'!$B:$B,$A434,'[1]Deals (investment)'!$V:$V,BI$1)</f>
        <v>#VALUE!</v>
      </c>
      <c r="BJ434" s="17" t="e">
        <f>SUMIFS('[1]Deals (investment)'!$C:$C,'[1]Deals (investment)'!$B:$B,$A434,'[1]Deals (investment)'!$V:$V,BJ$1)</f>
        <v>#VALUE!</v>
      </c>
      <c r="BK434" s="17" t="e">
        <f>SUMIFS('[1]Deals (investment)'!$C:$C,'[1]Deals (investment)'!$B:$B,$A434,'[1]Deals (investment)'!$V:$V,BK$1)</f>
        <v>#VALUE!</v>
      </c>
      <c r="BL434" s="17" t="e">
        <f>SUMIFS('[1]Deals (investment)'!$C:$C,'[1]Deals (investment)'!$B:$B,$A434,'[1]Deals (investment)'!$V:$V,BL$1)</f>
        <v>#VALUE!</v>
      </c>
      <c r="BM434" s="17" t="e">
        <f>SUMIFS('[1]Deals (investment)'!$C:$C,'[1]Deals (investment)'!$B:$B,$A434,'[1]Deals (investment)'!$V:$V,BM$1)</f>
        <v>#VALUE!</v>
      </c>
      <c r="BN434" s="15"/>
      <c r="BO434" s="15"/>
      <c r="BP434" s="22"/>
      <c r="BQ434" s="15"/>
      <c r="BR434" s="15"/>
      <c r="BS434" s="15"/>
      <c r="BT434" s="15"/>
      <c r="BU434" s="15"/>
      <c r="BV434" s="15"/>
      <c r="BW434" s="15"/>
      <c r="BX434" s="15"/>
      <c r="BY434" s="15"/>
      <c r="BZ434" s="15"/>
      <c r="CA434" s="15"/>
      <c r="CB434" s="15"/>
      <c r="CC434" s="15"/>
      <c r="CD434" s="15" t="str">
        <f t="shared" si="68"/>
        <v>Appy SaúdeAppy Saude connects users to the nearest pharmacies and hospitals in AngolaActive</v>
      </c>
      <c r="CE434" s="15"/>
      <c r="CF434" s="15"/>
      <c r="CG434" s="15"/>
      <c r="CH434" s="15"/>
      <c r="CI434" s="15"/>
      <c r="CJ434" s="15"/>
    </row>
    <row r="435" spans="1:88" ht="12.75">
      <c r="A435" s="15" t="s">
        <v>3561</v>
      </c>
      <c r="B435" s="15" t="s">
        <v>3562</v>
      </c>
      <c r="C435" s="15" t="s">
        <v>58</v>
      </c>
      <c r="D435" s="16">
        <v>2019</v>
      </c>
      <c r="E435" s="15" t="s">
        <v>1649</v>
      </c>
      <c r="F435" s="15"/>
      <c r="G435" s="15" t="s">
        <v>1650</v>
      </c>
      <c r="H435" s="15" t="s">
        <v>1650</v>
      </c>
      <c r="I435" s="15" t="s">
        <v>1650</v>
      </c>
      <c r="J435" s="15"/>
      <c r="K435" s="17" t="e">
        <f t="shared" si="65"/>
        <v>#VALUE!</v>
      </c>
      <c r="L435" s="15"/>
      <c r="M435" s="18" t="e">
        <f t="shared" si="51"/>
        <v>#VALUE!</v>
      </c>
      <c r="N435" s="15"/>
      <c r="O435" s="15"/>
      <c r="P435" s="15"/>
      <c r="Q435" s="15"/>
      <c r="R435" s="15"/>
      <c r="S435" s="19"/>
      <c r="T435" s="15"/>
      <c r="U435" s="17"/>
      <c r="V435" s="15" t="s">
        <v>3563</v>
      </c>
      <c r="W435" s="15"/>
      <c r="X435" s="15" t="s">
        <v>404</v>
      </c>
      <c r="Y435" s="15"/>
      <c r="AB435" s="20"/>
      <c r="AC435" s="21" t="s">
        <v>3564</v>
      </c>
      <c r="AD435" s="15"/>
      <c r="AE435" s="15"/>
      <c r="AF435" s="15"/>
      <c r="AG435" s="22">
        <f t="shared" si="38"/>
        <v>0.38709677419354838</v>
      </c>
      <c r="AH435" s="15" t="str">
        <f t="shared" si="60"/>
        <v/>
      </c>
      <c r="AI435" s="22" t="e">
        <f>VLOOKUP(A435,'[1]Deals (investment)'!$B$2:$Z$1497,1,FALSE)</f>
        <v>#N/A</v>
      </c>
      <c r="AJ435" s="22" t="e">
        <f>VLOOKUP(A435,'[1]Deals (investment)'!$B$2:$Z$870,15,FALSE)</f>
        <v>#N/A</v>
      </c>
      <c r="AK435" s="17" t="e">
        <f>VLOOKUP(A435,'[1]Deals (Exits)'!B:B,1,FALSE)</f>
        <v>#N/A</v>
      </c>
      <c r="AL435" s="23">
        <f>VLOOKUP(G435,[1]Lookups!$V$3:$Y$197,4,FALSE)</f>
        <v>0</v>
      </c>
      <c r="AM435" s="17" t="str">
        <f>VLOOKUP(X435,[1]Lookups!$B$3:$C$200,2,FALSE)</f>
        <v>Other Technologies &amp; Information Technology</v>
      </c>
      <c r="AN435" s="17" t="e">
        <f>VLOOKUP(R435,[1]Lookups!$H$3:$I$69,2,FALSE)</f>
        <v>#N/A</v>
      </c>
      <c r="AO435" s="17" t="e">
        <f>VLOOKUP(T435,[1]Lookups!$H$3:$I$69,2,FALSE)</f>
        <v>#N/A</v>
      </c>
      <c r="AP435" s="17" t="e">
        <f>VLOOKUP(AN435,[1]Lookups!$N$3:$O$11,2,FALSE)</f>
        <v>#N/A</v>
      </c>
      <c r="AQ435" s="18" t="e">
        <f>COUNTIFS('[1]Deals (investment)'!$B:$B,$A435)</f>
        <v>#VALUE!</v>
      </c>
      <c r="AR435" s="18" t="e">
        <f>COUNTIFS('[1]Deals (investment)'!$B:$B,$A435,'[1]Deals (investment)'!$T:$T,$AW$1)+COUNTIFS('[1]Deals (investment)'!$B:$B,$A435,'[1]Deals (investment)'!$T:$T,$AX$1)+COUNTIFS('[1]Deals (investment)'!$B:$B,$A435,'[1]Deals (investment)'!$T:$T,$AY$1)</f>
        <v>#VALUE!</v>
      </c>
      <c r="AS435" s="17" t="e">
        <f>SUMIFS('[1]Deals (investment)'!$C:$C,'[1]Deals (investment)'!$B:$B,$A435)</f>
        <v>#VALUE!</v>
      </c>
      <c r="AT435" s="17" t="e">
        <f t="shared" si="66"/>
        <v>#VALUE!</v>
      </c>
      <c r="AU435" s="18" t="e">
        <f>COUNTIF('[1]Deals (Exits)'!$B:$B,A435)</f>
        <v>#VALUE!</v>
      </c>
      <c r="AV435" s="17" t="e">
        <f>SUMIFS('[1]Deals (investment)'!$C:$C,'[1]Deals (investment)'!$B:$B,$A435,'[1]Deals (investment)'!$T:$T,AV$1)</f>
        <v>#VALUE!</v>
      </c>
      <c r="AW435" s="17" t="e">
        <f>SUMIFS('[1]Deals (investment)'!$C:$C,'[1]Deals (investment)'!$B:$B,$A435,'[1]Deals (investment)'!$T:$T,AW$1)</f>
        <v>#VALUE!</v>
      </c>
      <c r="AX435" s="17" t="e">
        <f>SUMIFS('[1]Deals (investment)'!$C:$C,'[1]Deals (investment)'!$B:$B,$A435,'[1]Deals (investment)'!$T:$T,AX$1)</f>
        <v>#VALUE!</v>
      </c>
      <c r="AY435" s="17" t="e">
        <f>SUMIFS('[1]Deals (investment)'!$C:$C,'[1]Deals (investment)'!$B:$B,$A435,'[1]Deals (investment)'!$T:$T,AY$1)</f>
        <v>#VALUE!</v>
      </c>
      <c r="AZ435" s="17" t="e">
        <f>SUMIFS('[1]Deals (investment)'!$C:$C,'[1]Deals (investment)'!$B:$B,$A435,'[1]Deals (investment)'!$T:$T,AZ$1)</f>
        <v>#VALUE!</v>
      </c>
      <c r="BA435" s="17" t="e">
        <f>SUMIFS('[1]Deals (investment)'!$C:$C,'[1]Deals (investment)'!$B:$B,$A435,'[1]Deals (investment)'!$T:$T,BA$1)</f>
        <v>#VALUE!</v>
      </c>
      <c r="BB435" s="17" t="e">
        <f>SUMIFS('[1]Deals (investment)'!$C:$C,'[1]Deals (investment)'!$B:$B,$A435,'[1]Deals (investment)'!$T:$T,BB$1)</f>
        <v>#VALUE!</v>
      </c>
      <c r="BC435" s="17" t="e">
        <f>SUMIFS('[1]Deals (Exits)'!$C:$C,'[1]Deals (Exits)'!$B:$B,$A435)</f>
        <v>#VALUE!</v>
      </c>
      <c r="BD435" s="17" t="e">
        <f>SUMIFS('[1]Deals (investment)'!$C:$C,'[1]Deals (investment)'!$B:$B,$A435,'[1]Deals (investment)'!$V:$V,BD$1)</f>
        <v>#VALUE!</v>
      </c>
      <c r="BE435" s="17" t="e">
        <f>SUMIFS('[1]Deals (investment)'!$C:$C,'[1]Deals (investment)'!$B:$B,$A435,'[1]Deals (investment)'!$V:$V,BE$1)</f>
        <v>#VALUE!</v>
      </c>
      <c r="BF435" s="17" t="e">
        <f>SUMIFS('[1]Deals (investment)'!$C:$C,'[1]Deals (investment)'!$B:$B,$A435,'[1]Deals (investment)'!$V:$V,BF$1)</f>
        <v>#VALUE!</v>
      </c>
      <c r="BG435" s="17" t="e">
        <f>SUMIFS('[1]Deals (investment)'!$C:$C,'[1]Deals (investment)'!$B:$B,$A435,'[1]Deals (investment)'!$V:$V,BG$1)</f>
        <v>#VALUE!</v>
      </c>
      <c r="BH435" s="17" t="e">
        <f>SUMIFS('[1]Deals (investment)'!$C:$C,'[1]Deals (investment)'!$B:$B,$A435,'[1]Deals (investment)'!$V:$V,BH$1)</f>
        <v>#VALUE!</v>
      </c>
      <c r="BI435" s="17" t="e">
        <f>SUMIFS('[1]Deals (investment)'!$C:$C,'[1]Deals (investment)'!$B:$B,$A435,'[1]Deals (investment)'!$V:$V,BI$1)</f>
        <v>#VALUE!</v>
      </c>
      <c r="BJ435" s="17" t="e">
        <f>SUMIFS('[1]Deals (investment)'!$C:$C,'[1]Deals (investment)'!$B:$B,$A435,'[1]Deals (investment)'!$V:$V,BJ$1)</f>
        <v>#VALUE!</v>
      </c>
      <c r="BK435" s="17" t="e">
        <f>SUMIFS('[1]Deals (investment)'!$C:$C,'[1]Deals (investment)'!$B:$B,$A435,'[1]Deals (investment)'!$V:$V,BK$1)</f>
        <v>#VALUE!</v>
      </c>
      <c r="BL435" s="17" t="e">
        <f>SUMIFS('[1]Deals (investment)'!$C:$C,'[1]Deals (investment)'!$B:$B,$A435,'[1]Deals (investment)'!$V:$V,BL$1)</f>
        <v>#VALUE!</v>
      </c>
      <c r="BM435" s="17" t="e">
        <f>SUMIFS('[1]Deals (investment)'!$C:$C,'[1]Deals (investment)'!$B:$B,$A435,'[1]Deals (investment)'!$V:$V,BM$1)</f>
        <v>#VALUE!</v>
      </c>
      <c r="BN435" s="15"/>
      <c r="BO435" s="15"/>
      <c r="BP435" s="22"/>
      <c r="BQ435" s="15"/>
      <c r="BR435" s="15"/>
      <c r="BS435" s="15"/>
      <c r="BT435" s="15"/>
      <c r="BU435" s="15"/>
      <c r="BV435" s="15"/>
      <c r="BW435" s="15"/>
      <c r="BX435" s="15"/>
      <c r="BY435" s="15"/>
      <c r="BZ435" s="15"/>
      <c r="CA435" s="15"/>
      <c r="CB435" s="15"/>
      <c r="CC435" s="15"/>
      <c r="CD435" s="15" t="str">
        <f t="shared" si="68"/>
        <v>Bantu GamesSomos os criadores do famoso jogo “Zungueira Run”. Nós desenvolvemos jogos que “Kuiam” e que todo angolano identifica-se!Active</v>
      </c>
      <c r="CE435" s="15"/>
      <c r="CF435" s="15"/>
      <c r="CG435" s="15"/>
      <c r="CH435" s="15"/>
      <c r="CI435" s="15"/>
      <c r="CJ435" s="15"/>
    </row>
    <row r="436" spans="1:88" ht="12.75">
      <c r="A436" s="15" t="s">
        <v>3565</v>
      </c>
      <c r="B436" s="15" t="s">
        <v>3566</v>
      </c>
      <c r="C436" s="15" t="s">
        <v>58</v>
      </c>
      <c r="D436" s="16">
        <v>2018</v>
      </c>
      <c r="E436" s="15" t="s">
        <v>1649</v>
      </c>
      <c r="F436" s="15"/>
      <c r="G436" s="15" t="s">
        <v>1650</v>
      </c>
      <c r="H436" s="15" t="s">
        <v>1650</v>
      </c>
      <c r="I436" s="15" t="s">
        <v>1650</v>
      </c>
      <c r="J436" s="15"/>
      <c r="K436" s="17" t="e">
        <f t="shared" si="65"/>
        <v>#VALUE!</v>
      </c>
      <c r="L436" s="15"/>
      <c r="M436" s="18" t="e">
        <f t="shared" si="51"/>
        <v>#VALUE!</v>
      </c>
      <c r="N436" s="15"/>
      <c r="O436" s="15"/>
      <c r="P436" s="15"/>
      <c r="Q436" s="15"/>
      <c r="R436" s="15"/>
      <c r="S436" s="19"/>
      <c r="T436" s="15"/>
      <c r="U436" s="17"/>
      <c r="V436" s="15" t="s">
        <v>3567</v>
      </c>
      <c r="W436" s="15">
        <v>1</v>
      </c>
      <c r="X436" s="15" t="s">
        <v>64</v>
      </c>
      <c r="Y436" s="15"/>
      <c r="AB436" s="20"/>
      <c r="AC436" s="21" t="s">
        <v>3568</v>
      </c>
      <c r="AD436" s="15"/>
      <c r="AE436" s="15"/>
      <c r="AF436" s="21" t="s">
        <v>3569</v>
      </c>
      <c r="AG436" s="22">
        <f t="shared" si="38"/>
        <v>0.45161290322580644</v>
      </c>
      <c r="AH436" s="15" t="str">
        <f t="shared" si="60"/>
        <v/>
      </c>
      <c r="AI436" s="22" t="e">
        <f>VLOOKUP(A436,'[1]Deals (investment)'!$B$2:$Z$1497,1,FALSE)</f>
        <v>#N/A</v>
      </c>
      <c r="AJ436" s="22" t="e">
        <f>VLOOKUP(A436,'[1]Deals (investment)'!$B$2:$Z$870,15,FALSE)</f>
        <v>#N/A</v>
      </c>
      <c r="AK436" s="17" t="e">
        <f>VLOOKUP(A436,'[1]Deals (Exits)'!B:B,1,FALSE)</f>
        <v>#N/A</v>
      </c>
      <c r="AL436" s="23">
        <f>VLOOKUP(G436,[1]Lookups!$V$3:$Y$197,4,FALSE)</f>
        <v>0</v>
      </c>
      <c r="AM436" s="17" t="str">
        <f>VLOOKUP(X436,[1]Lookups!$B$3:$C$200,2,FALSE)</f>
        <v>E-commerce &amp; Retail</v>
      </c>
      <c r="AN436" s="17" t="e">
        <f>VLOOKUP(R436,[1]Lookups!$H$3:$I$69,2,FALSE)</f>
        <v>#N/A</v>
      </c>
      <c r="AO436" s="17" t="e">
        <f>VLOOKUP(T436,[1]Lookups!$H$3:$I$69,2,FALSE)</f>
        <v>#N/A</v>
      </c>
      <c r="AP436" s="17" t="e">
        <f>VLOOKUP(AN436,[1]Lookups!$N$3:$O$11,2,FALSE)</f>
        <v>#N/A</v>
      </c>
      <c r="AQ436" s="18" t="e">
        <f>COUNTIFS('[1]Deals (investment)'!$B:$B,$A436)</f>
        <v>#VALUE!</v>
      </c>
      <c r="AR436" s="18" t="e">
        <f>COUNTIFS('[1]Deals (investment)'!$B:$B,$A436,'[1]Deals (investment)'!$T:$T,$AW$1)+COUNTIFS('[1]Deals (investment)'!$B:$B,$A436,'[1]Deals (investment)'!$T:$T,$AX$1)+COUNTIFS('[1]Deals (investment)'!$B:$B,$A436,'[1]Deals (investment)'!$T:$T,$AY$1)</f>
        <v>#VALUE!</v>
      </c>
      <c r="AS436" s="17" t="e">
        <f>SUMIFS('[1]Deals (investment)'!$C:$C,'[1]Deals (investment)'!$B:$B,$A436)</f>
        <v>#VALUE!</v>
      </c>
      <c r="AT436" s="17" t="e">
        <f t="shared" si="66"/>
        <v>#VALUE!</v>
      </c>
      <c r="AU436" s="18" t="e">
        <f>COUNTIF('[1]Deals (Exits)'!$B:$B,A436)</f>
        <v>#VALUE!</v>
      </c>
      <c r="AV436" s="17" t="e">
        <f>SUMIFS('[1]Deals (investment)'!$C:$C,'[1]Deals (investment)'!$B:$B,$A436,'[1]Deals (investment)'!$T:$T,AV$1)</f>
        <v>#VALUE!</v>
      </c>
      <c r="AW436" s="17" t="e">
        <f>SUMIFS('[1]Deals (investment)'!$C:$C,'[1]Deals (investment)'!$B:$B,$A436,'[1]Deals (investment)'!$T:$T,AW$1)</f>
        <v>#VALUE!</v>
      </c>
      <c r="AX436" s="17" t="e">
        <f>SUMIFS('[1]Deals (investment)'!$C:$C,'[1]Deals (investment)'!$B:$B,$A436,'[1]Deals (investment)'!$T:$T,AX$1)</f>
        <v>#VALUE!</v>
      </c>
      <c r="AY436" s="17" t="e">
        <f>SUMIFS('[1]Deals (investment)'!$C:$C,'[1]Deals (investment)'!$B:$B,$A436,'[1]Deals (investment)'!$T:$T,AY$1)</f>
        <v>#VALUE!</v>
      </c>
      <c r="AZ436" s="17" t="e">
        <f>SUMIFS('[1]Deals (investment)'!$C:$C,'[1]Deals (investment)'!$B:$B,$A436,'[1]Deals (investment)'!$T:$T,AZ$1)</f>
        <v>#VALUE!</v>
      </c>
      <c r="BA436" s="17" t="e">
        <f>SUMIFS('[1]Deals (investment)'!$C:$C,'[1]Deals (investment)'!$B:$B,$A436,'[1]Deals (investment)'!$T:$T,BA$1)</f>
        <v>#VALUE!</v>
      </c>
      <c r="BB436" s="17" t="e">
        <f>SUMIFS('[1]Deals (investment)'!$C:$C,'[1]Deals (investment)'!$B:$B,$A436,'[1]Deals (investment)'!$T:$T,BB$1)</f>
        <v>#VALUE!</v>
      </c>
      <c r="BC436" s="17" t="e">
        <f>SUMIFS('[1]Deals (Exits)'!$C:$C,'[1]Deals (Exits)'!$B:$B,$A436)</f>
        <v>#VALUE!</v>
      </c>
      <c r="BD436" s="17" t="e">
        <f>SUMIFS('[1]Deals (investment)'!$C:$C,'[1]Deals (investment)'!$B:$B,$A436,'[1]Deals (investment)'!$V:$V,BD$1)</f>
        <v>#VALUE!</v>
      </c>
      <c r="BE436" s="17" t="e">
        <f>SUMIFS('[1]Deals (investment)'!$C:$C,'[1]Deals (investment)'!$B:$B,$A436,'[1]Deals (investment)'!$V:$V,BE$1)</f>
        <v>#VALUE!</v>
      </c>
      <c r="BF436" s="17" t="e">
        <f>SUMIFS('[1]Deals (investment)'!$C:$C,'[1]Deals (investment)'!$B:$B,$A436,'[1]Deals (investment)'!$V:$V,BF$1)</f>
        <v>#VALUE!</v>
      </c>
      <c r="BG436" s="17" t="e">
        <f>SUMIFS('[1]Deals (investment)'!$C:$C,'[1]Deals (investment)'!$B:$B,$A436,'[1]Deals (investment)'!$V:$V,BG$1)</f>
        <v>#VALUE!</v>
      </c>
      <c r="BH436" s="17" t="e">
        <f>SUMIFS('[1]Deals (investment)'!$C:$C,'[1]Deals (investment)'!$B:$B,$A436,'[1]Deals (investment)'!$V:$V,BH$1)</f>
        <v>#VALUE!</v>
      </c>
      <c r="BI436" s="17" t="e">
        <f>SUMIFS('[1]Deals (investment)'!$C:$C,'[1]Deals (investment)'!$B:$B,$A436,'[1]Deals (investment)'!$V:$V,BI$1)</f>
        <v>#VALUE!</v>
      </c>
      <c r="BJ436" s="17" t="e">
        <f>SUMIFS('[1]Deals (investment)'!$C:$C,'[1]Deals (investment)'!$B:$B,$A436,'[1]Deals (investment)'!$V:$V,BJ$1)</f>
        <v>#VALUE!</v>
      </c>
      <c r="BK436" s="17" t="e">
        <f>SUMIFS('[1]Deals (investment)'!$C:$C,'[1]Deals (investment)'!$B:$B,$A436,'[1]Deals (investment)'!$V:$V,BK$1)</f>
        <v>#VALUE!</v>
      </c>
      <c r="BL436" s="17" t="e">
        <f>SUMIFS('[1]Deals (investment)'!$C:$C,'[1]Deals (investment)'!$B:$B,$A436,'[1]Deals (investment)'!$V:$V,BL$1)</f>
        <v>#VALUE!</v>
      </c>
      <c r="BM436" s="17" t="e">
        <f>SUMIFS('[1]Deals (investment)'!$C:$C,'[1]Deals (investment)'!$B:$B,$A436,'[1]Deals (investment)'!$V:$V,BM$1)</f>
        <v>#VALUE!</v>
      </c>
      <c r="BN436" s="15"/>
      <c r="BO436" s="15"/>
      <c r="BP436" s="22"/>
      <c r="BQ436" s="15"/>
      <c r="BR436" s="15"/>
      <c r="BS436" s="15"/>
      <c r="BT436" s="15"/>
      <c r="BU436" s="15"/>
      <c r="BV436" s="15"/>
      <c r="BW436" s="15"/>
      <c r="BX436" s="15"/>
      <c r="BY436" s="15"/>
      <c r="BZ436" s="15"/>
      <c r="CA436" s="15"/>
      <c r="CB436" s="15"/>
      <c r="CC436" s="15"/>
      <c r="CD436" s="15" t="str">
        <f t="shared" si="68"/>
        <v>BayQiBayQi is an Electronic Commerce (B2C) platform that enables Seller anywhere in the world to sell their products safely and easily directly to the End Consumer in Africa.Active</v>
      </c>
      <c r="CE436" s="15"/>
      <c r="CF436" s="15"/>
      <c r="CG436" s="15"/>
      <c r="CH436" s="15"/>
      <c r="CI436" s="15"/>
      <c r="CJ436" s="15"/>
    </row>
    <row r="437" spans="1:88" ht="12.75">
      <c r="A437" s="15" t="s">
        <v>3570</v>
      </c>
      <c r="B437" s="15" t="s">
        <v>3571</v>
      </c>
      <c r="C437" s="15" t="s">
        <v>58</v>
      </c>
      <c r="D437" s="16">
        <v>1996</v>
      </c>
      <c r="E437" s="15" t="s">
        <v>1649</v>
      </c>
      <c r="F437" s="15"/>
      <c r="G437" s="15" t="s">
        <v>1650</v>
      </c>
      <c r="H437" s="15" t="s">
        <v>1650</v>
      </c>
      <c r="I437" s="15" t="s">
        <v>1650</v>
      </c>
      <c r="J437" s="15"/>
      <c r="K437" s="17" t="e">
        <f t="shared" si="65"/>
        <v>#VALUE!</v>
      </c>
      <c r="L437" s="15"/>
      <c r="M437" s="18" t="e">
        <f t="shared" si="51"/>
        <v>#VALUE!</v>
      </c>
      <c r="N437" s="15"/>
      <c r="O437" s="15"/>
      <c r="P437" s="15"/>
      <c r="Q437" s="15"/>
      <c r="R437" s="15"/>
      <c r="S437" s="19"/>
      <c r="T437" s="15"/>
      <c r="U437" s="17"/>
      <c r="V437" s="15" t="s">
        <v>3572</v>
      </c>
      <c r="W437" s="15"/>
      <c r="X437" s="15" t="s">
        <v>158</v>
      </c>
      <c r="Y437" s="15"/>
      <c r="AB437" s="20"/>
      <c r="AC437" s="21" t="s">
        <v>3573</v>
      </c>
      <c r="AD437" s="21" t="s">
        <v>3574</v>
      </c>
      <c r="AE437" s="15"/>
      <c r="AF437" s="15"/>
      <c r="AG437" s="22">
        <f t="shared" si="38"/>
        <v>0.41935483870967744</v>
      </c>
      <c r="AH437" s="15" t="e">
        <f t="shared" si="60"/>
        <v>#VALUE!</v>
      </c>
      <c r="AI437" s="22" t="e">
        <f>VLOOKUP(A437,'[1]Deals (investment)'!$B$2:$Z$1497,1,FALSE)</f>
        <v>#N/A</v>
      </c>
      <c r="AJ437" s="22" t="e">
        <f>VLOOKUP(A437,'[1]Deals (investment)'!$B$2:$Z$870,15,FALSE)</f>
        <v>#N/A</v>
      </c>
      <c r="AK437" s="17" t="e">
        <f>VLOOKUP(A437,'[1]Deals (Exits)'!B:B,1,FALSE)</f>
        <v>#N/A</v>
      </c>
      <c r="AL437" s="23">
        <f>VLOOKUP(G437,[1]Lookups!$V$3:$Y$197,4,FALSE)</f>
        <v>0</v>
      </c>
      <c r="AM437" s="17" t="str">
        <f>VLOOKUP(X437,[1]Lookups!$B$3:$C$200,2,FALSE)</f>
        <v>Financial Services</v>
      </c>
      <c r="AN437" s="17" t="e">
        <f>VLOOKUP(R437,[1]Lookups!$H$3:$I$69,2,FALSE)</f>
        <v>#N/A</v>
      </c>
      <c r="AO437" s="17" t="e">
        <f>VLOOKUP(T437,[1]Lookups!$H$3:$I$69,2,FALSE)</f>
        <v>#N/A</v>
      </c>
      <c r="AP437" s="17" t="e">
        <f>VLOOKUP(AN437,[1]Lookups!$N$3:$O$11,2,FALSE)</f>
        <v>#N/A</v>
      </c>
      <c r="AQ437" s="18" t="e">
        <f>COUNTIFS('[1]Deals (investment)'!$B:$B,$A437)</f>
        <v>#VALUE!</v>
      </c>
      <c r="AR437" s="18" t="e">
        <f>COUNTIFS('[1]Deals (investment)'!$B:$B,$A437,'[1]Deals (investment)'!$T:$T,$AW$1)+COUNTIFS('[1]Deals (investment)'!$B:$B,$A437,'[1]Deals (investment)'!$T:$T,$AX$1)+COUNTIFS('[1]Deals (investment)'!$B:$B,$A437,'[1]Deals (investment)'!$T:$T,$AY$1)</f>
        <v>#VALUE!</v>
      </c>
      <c r="AS437" s="17" t="e">
        <f>SUMIFS('[1]Deals (investment)'!$C:$C,'[1]Deals (investment)'!$B:$B,$A437)</f>
        <v>#VALUE!</v>
      </c>
      <c r="AT437" s="17" t="e">
        <f t="shared" si="66"/>
        <v>#VALUE!</v>
      </c>
      <c r="AU437" s="18" t="e">
        <f>COUNTIF('[1]Deals (Exits)'!$B:$B,A437)</f>
        <v>#VALUE!</v>
      </c>
      <c r="AV437" s="17" t="e">
        <f>SUMIFS('[1]Deals (investment)'!$C:$C,'[1]Deals (investment)'!$B:$B,$A437,'[1]Deals (investment)'!$T:$T,AV$1)</f>
        <v>#VALUE!</v>
      </c>
      <c r="AW437" s="17" t="e">
        <f>SUMIFS('[1]Deals (investment)'!$C:$C,'[1]Deals (investment)'!$B:$B,$A437,'[1]Deals (investment)'!$T:$T,AW$1)</f>
        <v>#VALUE!</v>
      </c>
      <c r="AX437" s="17" t="e">
        <f>SUMIFS('[1]Deals (investment)'!$C:$C,'[1]Deals (investment)'!$B:$B,$A437,'[1]Deals (investment)'!$T:$T,AX$1)</f>
        <v>#VALUE!</v>
      </c>
      <c r="AY437" s="17" t="e">
        <f>SUMIFS('[1]Deals (investment)'!$C:$C,'[1]Deals (investment)'!$B:$B,$A437,'[1]Deals (investment)'!$T:$T,AY$1)</f>
        <v>#VALUE!</v>
      </c>
      <c r="AZ437" s="17" t="e">
        <f>SUMIFS('[1]Deals (investment)'!$C:$C,'[1]Deals (investment)'!$B:$B,$A437,'[1]Deals (investment)'!$T:$T,AZ$1)</f>
        <v>#VALUE!</v>
      </c>
      <c r="BA437" s="17" t="e">
        <f>SUMIFS('[1]Deals (investment)'!$C:$C,'[1]Deals (investment)'!$B:$B,$A437,'[1]Deals (investment)'!$T:$T,BA$1)</f>
        <v>#VALUE!</v>
      </c>
      <c r="BB437" s="17" t="e">
        <f>SUMIFS('[1]Deals (investment)'!$C:$C,'[1]Deals (investment)'!$B:$B,$A437,'[1]Deals (investment)'!$T:$T,BB$1)</f>
        <v>#VALUE!</v>
      </c>
      <c r="BC437" s="17" t="e">
        <f>SUMIFS('[1]Deals (Exits)'!$C:$C,'[1]Deals (Exits)'!$B:$B,$A437)</f>
        <v>#VALUE!</v>
      </c>
      <c r="BD437" s="17" t="e">
        <f>SUMIFS('[1]Deals (investment)'!$C:$C,'[1]Deals (investment)'!$B:$B,$A437,'[1]Deals (investment)'!$V:$V,BD$1)</f>
        <v>#VALUE!</v>
      </c>
      <c r="BE437" s="17" t="e">
        <f>SUMIFS('[1]Deals (investment)'!$C:$C,'[1]Deals (investment)'!$B:$B,$A437,'[1]Deals (investment)'!$V:$V,BE$1)</f>
        <v>#VALUE!</v>
      </c>
      <c r="BF437" s="17" t="e">
        <f>SUMIFS('[1]Deals (investment)'!$C:$C,'[1]Deals (investment)'!$B:$B,$A437,'[1]Deals (investment)'!$V:$V,BF$1)</f>
        <v>#VALUE!</v>
      </c>
      <c r="BG437" s="17" t="e">
        <f>SUMIFS('[1]Deals (investment)'!$C:$C,'[1]Deals (investment)'!$B:$B,$A437,'[1]Deals (investment)'!$V:$V,BG$1)</f>
        <v>#VALUE!</v>
      </c>
      <c r="BH437" s="17" t="e">
        <f>SUMIFS('[1]Deals (investment)'!$C:$C,'[1]Deals (investment)'!$B:$B,$A437,'[1]Deals (investment)'!$V:$V,BH$1)</f>
        <v>#VALUE!</v>
      </c>
      <c r="BI437" s="17" t="e">
        <f>SUMIFS('[1]Deals (investment)'!$C:$C,'[1]Deals (investment)'!$B:$B,$A437,'[1]Deals (investment)'!$V:$V,BI$1)</f>
        <v>#VALUE!</v>
      </c>
      <c r="BJ437" s="17" t="e">
        <f>SUMIFS('[1]Deals (investment)'!$C:$C,'[1]Deals (investment)'!$B:$B,$A437,'[1]Deals (investment)'!$V:$V,BJ$1)</f>
        <v>#VALUE!</v>
      </c>
      <c r="BK437" s="17" t="e">
        <f>SUMIFS('[1]Deals (investment)'!$C:$C,'[1]Deals (investment)'!$B:$B,$A437,'[1]Deals (investment)'!$V:$V,BK$1)</f>
        <v>#VALUE!</v>
      </c>
      <c r="BL437" s="17" t="e">
        <f>SUMIFS('[1]Deals (investment)'!$C:$C,'[1]Deals (investment)'!$B:$B,$A437,'[1]Deals (investment)'!$V:$V,BL$1)</f>
        <v>#VALUE!</v>
      </c>
      <c r="BM437" s="17" t="e">
        <f>SUMIFS('[1]Deals (investment)'!$C:$C,'[1]Deals (investment)'!$B:$B,$A437,'[1]Deals (investment)'!$V:$V,BM$1)</f>
        <v>#VALUE!</v>
      </c>
      <c r="BN437" s="15"/>
      <c r="BO437" s="15"/>
      <c r="BP437" s="22"/>
      <c r="BQ437" s="15"/>
      <c r="BR437" s="15"/>
      <c r="BS437" s="15"/>
      <c r="BT437" s="15"/>
      <c r="BU437" s="15"/>
      <c r="BV437" s="15"/>
      <c r="BW437" s="15"/>
      <c r="BX437" s="15"/>
      <c r="BY437" s="15"/>
      <c r="BZ437" s="15"/>
      <c r="CA437" s="15"/>
      <c r="CB437" s="15"/>
      <c r="CC437" s="15"/>
      <c r="CD437" s="15"/>
      <c r="CE437" s="15"/>
      <c r="CF437" s="15"/>
      <c r="CG437" s="15"/>
      <c r="CH437" s="15"/>
      <c r="CI437" s="15"/>
      <c r="CJ437" s="15"/>
    </row>
    <row r="438" spans="1:88" ht="12.75">
      <c r="A438" s="15" t="s">
        <v>3575</v>
      </c>
      <c r="B438" s="15" t="s">
        <v>3576</v>
      </c>
      <c r="C438" s="15" t="s">
        <v>58</v>
      </c>
      <c r="D438" s="16">
        <v>2019</v>
      </c>
      <c r="E438" s="15" t="s">
        <v>1649</v>
      </c>
      <c r="F438" s="15"/>
      <c r="G438" s="15" t="s">
        <v>1650</v>
      </c>
      <c r="H438" s="15" t="s">
        <v>1650</v>
      </c>
      <c r="I438" s="15" t="s">
        <v>1650</v>
      </c>
      <c r="J438" s="15"/>
      <c r="K438" s="17" t="e">
        <f t="shared" si="65"/>
        <v>#VALUE!</v>
      </c>
      <c r="L438" s="15"/>
      <c r="M438" s="18" t="e">
        <f t="shared" si="51"/>
        <v>#VALUE!</v>
      </c>
      <c r="N438" s="15"/>
      <c r="O438" s="15"/>
      <c r="P438" s="15"/>
      <c r="Q438" s="24" t="e">
        <f ca="1">_xludf.MAXIFS('[1]Deals (investment)'!A:A,'[1]Deals (investment)'!B:B,A438)</f>
        <v>#NAME?</v>
      </c>
      <c r="R438" s="15" t="s">
        <v>375</v>
      </c>
      <c r="S438" s="19" t="s">
        <v>144</v>
      </c>
      <c r="T438" s="15" t="s">
        <v>375</v>
      </c>
      <c r="U438" s="17" t="s">
        <v>144</v>
      </c>
      <c r="V438" s="15" t="s">
        <v>3577</v>
      </c>
      <c r="W438" s="15"/>
      <c r="X438" s="15" t="s">
        <v>493</v>
      </c>
      <c r="Y438" s="15" t="s">
        <v>3578</v>
      </c>
      <c r="AB438" s="20"/>
      <c r="AC438" s="21" t="s">
        <v>3579</v>
      </c>
      <c r="AD438" s="15"/>
      <c r="AE438" s="15"/>
      <c r="AF438" s="21" t="s">
        <v>3580</v>
      </c>
      <c r="AG438" s="22">
        <f t="shared" ca="1" si="38"/>
        <v>0.61290322580645162</v>
      </c>
      <c r="AH438" s="15" t="str">
        <f t="shared" si="60"/>
        <v/>
      </c>
      <c r="AI438" s="22" t="str">
        <f>VLOOKUP(A438,'[1]Deals (investment)'!$B$2:$Z$1497,1,FALSE)</f>
        <v>Bumba</v>
      </c>
      <c r="AJ438" s="22" t="e">
        <f>VLOOKUP(A438,'[1]Deals (investment)'!$B$2:$Z$870,15,FALSE)</f>
        <v>#N/A</v>
      </c>
      <c r="AK438" s="17" t="e">
        <f>VLOOKUP(A438,'[1]Deals (Exits)'!B:B,1,FALSE)</f>
        <v>#N/A</v>
      </c>
      <c r="AL438" s="23">
        <f>VLOOKUP(G438,[1]Lookups!$V$3:$Y$197,4,FALSE)</f>
        <v>0</v>
      </c>
      <c r="AM438" s="17" t="str">
        <f>VLOOKUP(X438,[1]Lookups!$B$3:$C$200,2,FALSE)</f>
        <v>Employment, Talent &amp; Labour</v>
      </c>
      <c r="AN438" s="17" t="str">
        <f>VLOOKUP(R438,[1]Lookups!$H$3:$I$69,2,FALSE)</f>
        <v>2. Seed</v>
      </c>
      <c r="AO438" s="17" t="str">
        <f>VLOOKUP(T438,[1]Lookups!$H$3:$I$69,2,FALSE)</f>
        <v>2. Seed</v>
      </c>
      <c r="AP438" s="17" t="str">
        <f>VLOOKUP(AN438,[1]Lookups!$N$3:$O$11,2,FALSE)</f>
        <v>Early</v>
      </c>
      <c r="AQ438" s="18" t="e">
        <f>COUNTIFS('[1]Deals (investment)'!$B:$B,$A438)</f>
        <v>#VALUE!</v>
      </c>
      <c r="AR438" s="18" t="e">
        <f>COUNTIFS('[1]Deals (investment)'!$B:$B,$A438,'[1]Deals (investment)'!$T:$T,$AW$1)+COUNTIFS('[1]Deals (investment)'!$B:$B,$A438,'[1]Deals (investment)'!$T:$T,$AX$1)+COUNTIFS('[1]Deals (investment)'!$B:$B,$A438,'[1]Deals (investment)'!$T:$T,$AY$1)</f>
        <v>#VALUE!</v>
      </c>
      <c r="AS438" s="17" t="e">
        <f>SUMIFS('[1]Deals (investment)'!$C:$C,'[1]Deals (investment)'!$B:$B,$A438)</f>
        <v>#VALUE!</v>
      </c>
      <c r="AT438" s="17" t="e">
        <f t="shared" si="66"/>
        <v>#VALUE!</v>
      </c>
      <c r="AU438" s="18" t="e">
        <f>COUNTIF('[1]Deals (Exits)'!$B:$B,A438)</f>
        <v>#VALUE!</v>
      </c>
      <c r="AV438" s="17" t="e">
        <f>SUMIFS('[1]Deals (investment)'!$C:$C,'[1]Deals (investment)'!$B:$B,$A438,'[1]Deals (investment)'!$T:$T,AV$1)</f>
        <v>#VALUE!</v>
      </c>
      <c r="AW438" s="17" t="e">
        <f>SUMIFS('[1]Deals (investment)'!$C:$C,'[1]Deals (investment)'!$B:$B,$A438,'[1]Deals (investment)'!$T:$T,AW$1)</f>
        <v>#VALUE!</v>
      </c>
      <c r="AX438" s="17" t="e">
        <f>SUMIFS('[1]Deals (investment)'!$C:$C,'[1]Deals (investment)'!$B:$B,$A438,'[1]Deals (investment)'!$T:$T,AX$1)</f>
        <v>#VALUE!</v>
      </c>
      <c r="AY438" s="17" t="e">
        <f>SUMIFS('[1]Deals (investment)'!$C:$C,'[1]Deals (investment)'!$B:$B,$A438,'[1]Deals (investment)'!$T:$T,AY$1)</f>
        <v>#VALUE!</v>
      </c>
      <c r="AZ438" s="17" t="e">
        <f>SUMIFS('[1]Deals (investment)'!$C:$C,'[1]Deals (investment)'!$B:$B,$A438,'[1]Deals (investment)'!$T:$T,AZ$1)</f>
        <v>#VALUE!</v>
      </c>
      <c r="BA438" s="17" t="e">
        <f>SUMIFS('[1]Deals (investment)'!$C:$C,'[1]Deals (investment)'!$B:$B,$A438,'[1]Deals (investment)'!$T:$T,BA$1)</f>
        <v>#VALUE!</v>
      </c>
      <c r="BB438" s="17" t="e">
        <f>SUMIFS('[1]Deals (investment)'!$C:$C,'[1]Deals (investment)'!$B:$B,$A438,'[1]Deals (investment)'!$T:$T,BB$1)</f>
        <v>#VALUE!</v>
      </c>
      <c r="BC438" s="17" t="e">
        <f>SUMIFS('[1]Deals (Exits)'!$C:$C,'[1]Deals (Exits)'!$B:$B,$A438)</f>
        <v>#VALUE!</v>
      </c>
      <c r="BD438" s="17" t="e">
        <f>SUMIFS('[1]Deals (investment)'!$C:$C,'[1]Deals (investment)'!$B:$B,$A438,'[1]Deals (investment)'!$V:$V,BD$1)</f>
        <v>#VALUE!</v>
      </c>
      <c r="BE438" s="17" t="e">
        <f>SUMIFS('[1]Deals (investment)'!$C:$C,'[1]Deals (investment)'!$B:$B,$A438,'[1]Deals (investment)'!$V:$V,BE$1)</f>
        <v>#VALUE!</v>
      </c>
      <c r="BF438" s="17" t="e">
        <f>SUMIFS('[1]Deals (investment)'!$C:$C,'[1]Deals (investment)'!$B:$B,$A438,'[1]Deals (investment)'!$V:$V,BF$1)</f>
        <v>#VALUE!</v>
      </c>
      <c r="BG438" s="17" t="e">
        <f>SUMIFS('[1]Deals (investment)'!$C:$C,'[1]Deals (investment)'!$B:$B,$A438,'[1]Deals (investment)'!$V:$V,BG$1)</f>
        <v>#VALUE!</v>
      </c>
      <c r="BH438" s="17" t="e">
        <f>SUMIFS('[1]Deals (investment)'!$C:$C,'[1]Deals (investment)'!$B:$B,$A438,'[1]Deals (investment)'!$V:$V,BH$1)</f>
        <v>#VALUE!</v>
      </c>
      <c r="BI438" s="17" t="e">
        <f>SUMIFS('[1]Deals (investment)'!$C:$C,'[1]Deals (investment)'!$B:$B,$A438,'[1]Deals (investment)'!$V:$V,BI$1)</f>
        <v>#VALUE!</v>
      </c>
      <c r="BJ438" s="17" t="e">
        <f>SUMIFS('[1]Deals (investment)'!$C:$C,'[1]Deals (investment)'!$B:$B,$A438,'[1]Deals (investment)'!$V:$V,BJ$1)</f>
        <v>#VALUE!</v>
      </c>
      <c r="BK438" s="17" t="e">
        <f>SUMIFS('[1]Deals (investment)'!$C:$C,'[1]Deals (investment)'!$B:$B,$A438,'[1]Deals (investment)'!$V:$V,BK$1)</f>
        <v>#VALUE!</v>
      </c>
      <c r="BL438" s="17" t="e">
        <f>SUMIFS('[1]Deals (investment)'!$C:$C,'[1]Deals (investment)'!$B:$B,$A438,'[1]Deals (investment)'!$V:$V,BL$1)</f>
        <v>#VALUE!</v>
      </c>
      <c r="BM438" s="17" t="e">
        <f>SUMIFS('[1]Deals (investment)'!$C:$C,'[1]Deals (investment)'!$B:$B,$A438,'[1]Deals (investment)'!$V:$V,BM$1)</f>
        <v>#VALUE!</v>
      </c>
      <c r="BN438" s="15"/>
      <c r="BO438" s="15"/>
      <c r="BP438" s="22"/>
      <c r="BQ438" s="15"/>
      <c r="BR438" s="15"/>
      <c r="BS438" s="15"/>
      <c r="BT438" s="15"/>
      <c r="BU438" s="15"/>
      <c r="BV438" s="15"/>
      <c r="BW438" s="15"/>
      <c r="BX438" s="15"/>
      <c r="BY438" s="15"/>
      <c r="BZ438" s="15"/>
      <c r="CA438" s="15"/>
      <c r="CB438" s="15"/>
      <c r="CC438" s="15"/>
      <c r="CD438" s="15" t="str">
        <f t="shared" ref="CD438:CD450" si="69">CONCATENATE(A438,B438,C438)</f>
        <v>BumbaBumba is a service contracting application in Angola. The application will allow single personals to get service providers that are based in Luanda-AngolaActive</v>
      </c>
      <c r="CE438" s="15"/>
      <c r="CF438" s="15"/>
      <c r="CG438" s="15"/>
      <c r="CH438" s="15"/>
      <c r="CI438" s="15"/>
      <c r="CJ438" s="15"/>
    </row>
    <row r="439" spans="1:88" ht="12.75">
      <c r="A439" s="15" t="s">
        <v>3581</v>
      </c>
      <c r="B439" s="15" t="s">
        <v>3582</v>
      </c>
      <c r="C439" s="15" t="s">
        <v>58</v>
      </c>
      <c r="D439" s="16">
        <v>2018</v>
      </c>
      <c r="E439" s="15" t="s">
        <v>1649</v>
      </c>
      <c r="F439" s="15" t="s">
        <v>110</v>
      </c>
      <c r="G439" s="15" t="s">
        <v>1650</v>
      </c>
      <c r="H439" s="15" t="s">
        <v>1650</v>
      </c>
      <c r="I439" s="15" t="s">
        <v>1650</v>
      </c>
      <c r="J439" s="15"/>
      <c r="K439" s="17" t="e">
        <f t="shared" si="65"/>
        <v>#VALUE!</v>
      </c>
      <c r="L439" s="15"/>
      <c r="M439" s="18" t="e">
        <f t="shared" si="51"/>
        <v>#VALUE!</v>
      </c>
      <c r="N439" s="15"/>
      <c r="O439" s="15"/>
      <c r="P439" s="15"/>
      <c r="Q439" s="15"/>
      <c r="R439" s="15"/>
      <c r="S439" s="19"/>
      <c r="T439" s="15"/>
      <c r="U439" s="17"/>
      <c r="V439" s="15" t="s">
        <v>3583</v>
      </c>
      <c r="W439" s="15">
        <v>0</v>
      </c>
      <c r="X439" s="15" t="s">
        <v>134</v>
      </c>
      <c r="Y439" s="15" t="s">
        <v>3584</v>
      </c>
      <c r="AB439" s="20" t="s">
        <v>286</v>
      </c>
      <c r="AC439" s="21" t="s">
        <v>3585</v>
      </c>
      <c r="AD439" s="21" t="s">
        <v>3586</v>
      </c>
      <c r="AE439" s="21" t="s">
        <v>3587</v>
      </c>
      <c r="AF439" s="21" t="s">
        <v>3588</v>
      </c>
      <c r="AG439" s="22">
        <f t="shared" si="38"/>
        <v>0.61290322580645162</v>
      </c>
      <c r="AH439" s="15" t="str">
        <f t="shared" si="60"/>
        <v/>
      </c>
      <c r="AI439" s="22" t="e">
        <f>VLOOKUP(A439,'[1]Deals (investment)'!$B$2:$Z$1497,1,FALSE)</f>
        <v>#N/A</v>
      </c>
      <c r="AJ439" s="22" t="e">
        <f>VLOOKUP(A439,'[1]Deals (investment)'!$B$2:$Z$870,15,FALSE)</f>
        <v>#N/A</v>
      </c>
      <c r="AK439" s="17" t="e">
        <f>VLOOKUP(A439,'[1]Deals (Exits)'!B:B,1,FALSE)</f>
        <v>#N/A</v>
      </c>
      <c r="AL439" s="23">
        <f>VLOOKUP(G439,[1]Lookups!$V$3:$Y$197,4,FALSE)</f>
        <v>0</v>
      </c>
      <c r="AM439" s="17" t="str">
        <f>VLOOKUP(X439,[1]Lookups!$B$3:$C$200,2,FALSE)</f>
        <v>Transport &amp; Logistics</v>
      </c>
      <c r="AN439" s="17" t="e">
        <f>VLOOKUP(R439,[1]Lookups!$H$3:$I$69,2,FALSE)</f>
        <v>#N/A</v>
      </c>
      <c r="AO439" s="17" t="e">
        <f>VLOOKUP(T439,[1]Lookups!$H$3:$I$69,2,FALSE)</f>
        <v>#N/A</v>
      </c>
      <c r="AP439" s="17" t="e">
        <f>VLOOKUP(AN439,[1]Lookups!$N$3:$O$11,2,FALSE)</f>
        <v>#N/A</v>
      </c>
      <c r="AQ439" s="18" t="e">
        <f>COUNTIFS('[1]Deals (investment)'!$B:$B,$A439)</f>
        <v>#VALUE!</v>
      </c>
      <c r="AR439" s="18" t="e">
        <f>COUNTIFS('[1]Deals (investment)'!$B:$B,$A439,'[1]Deals (investment)'!$T:$T,$AW$1)+COUNTIFS('[1]Deals (investment)'!$B:$B,$A439,'[1]Deals (investment)'!$T:$T,$AX$1)+COUNTIFS('[1]Deals (investment)'!$B:$B,$A439,'[1]Deals (investment)'!$T:$T,$AY$1)</f>
        <v>#VALUE!</v>
      </c>
      <c r="AS439" s="17" t="e">
        <f>SUMIFS('[1]Deals (investment)'!$C:$C,'[1]Deals (investment)'!$B:$B,$A439)</f>
        <v>#VALUE!</v>
      </c>
      <c r="AT439" s="17" t="e">
        <f t="shared" si="66"/>
        <v>#VALUE!</v>
      </c>
      <c r="AU439" s="18" t="e">
        <f>COUNTIF('[1]Deals (Exits)'!$B:$B,A439)</f>
        <v>#VALUE!</v>
      </c>
      <c r="AV439" s="17" t="e">
        <f>SUMIFS('[1]Deals (investment)'!$C:$C,'[1]Deals (investment)'!$B:$B,$A439,'[1]Deals (investment)'!$T:$T,AV$1)</f>
        <v>#VALUE!</v>
      </c>
      <c r="AW439" s="17" t="e">
        <f>SUMIFS('[1]Deals (investment)'!$C:$C,'[1]Deals (investment)'!$B:$B,$A439,'[1]Deals (investment)'!$T:$T,AW$1)</f>
        <v>#VALUE!</v>
      </c>
      <c r="AX439" s="17" t="e">
        <f>SUMIFS('[1]Deals (investment)'!$C:$C,'[1]Deals (investment)'!$B:$B,$A439,'[1]Deals (investment)'!$T:$T,AX$1)</f>
        <v>#VALUE!</v>
      </c>
      <c r="AY439" s="17" t="e">
        <f>SUMIFS('[1]Deals (investment)'!$C:$C,'[1]Deals (investment)'!$B:$B,$A439,'[1]Deals (investment)'!$T:$T,AY$1)</f>
        <v>#VALUE!</v>
      </c>
      <c r="AZ439" s="17" t="e">
        <f>SUMIFS('[1]Deals (investment)'!$C:$C,'[1]Deals (investment)'!$B:$B,$A439,'[1]Deals (investment)'!$T:$T,AZ$1)</f>
        <v>#VALUE!</v>
      </c>
      <c r="BA439" s="17" t="e">
        <f>SUMIFS('[1]Deals (investment)'!$C:$C,'[1]Deals (investment)'!$B:$B,$A439,'[1]Deals (investment)'!$T:$T,BA$1)</f>
        <v>#VALUE!</v>
      </c>
      <c r="BB439" s="17" t="e">
        <f>SUMIFS('[1]Deals (investment)'!$C:$C,'[1]Deals (investment)'!$B:$B,$A439,'[1]Deals (investment)'!$T:$T,BB$1)</f>
        <v>#VALUE!</v>
      </c>
      <c r="BC439" s="17" t="e">
        <f>SUMIFS('[1]Deals (Exits)'!$C:$C,'[1]Deals (Exits)'!$B:$B,$A439)</f>
        <v>#VALUE!</v>
      </c>
      <c r="BD439" s="17" t="e">
        <f>SUMIFS('[1]Deals (investment)'!$C:$C,'[1]Deals (investment)'!$B:$B,$A439,'[1]Deals (investment)'!$V:$V,BD$1)</f>
        <v>#VALUE!</v>
      </c>
      <c r="BE439" s="17" t="e">
        <f>SUMIFS('[1]Deals (investment)'!$C:$C,'[1]Deals (investment)'!$B:$B,$A439,'[1]Deals (investment)'!$V:$V,BE$1)</f>
        <v>#VALUE!</v>
      </c>
      <c r="BF439" s="17" t="e">
        <f>SUMIFS('[1]Deals (investment)'!$C:$C,'[1]Deals (investment)'!$B:$B,$A439,'[1]Deals (investment)'!$V:$V,BF$1)</f>
        <v>#VALUE!</v>
      </c>
      <c r="BG439" s="17" t="e">
        <f>SUMIFS('[1]Deals (investment)'!$C:$C,'[1]Deals (investment)'!$B:$B,$A439,'[1]Deals (investment)'!$V:$V,BG$1)</f>
        <v>#VALUE!</v>
      </c>
      <c r="BH439" s="17" t="e">
        <f>SUMIFS('[1]Deals (investment)'!$C:$C,'[1]Deals (investment)'!$B:$B,$A439,'[1]Deals (investment)'!$V:$V,BH$1)</f>
        <v>#VALUE!</v>
      </c>
      <c r="BI439" s="17" t="e">
        <f>SUMIFS('[1]Deals (investment)'!$C:$C,'[1]Deals (investment)'!$B:$B,$A439,'[1]Deals (investment)'!$V:$V,BI$1)</f>
        <v>#VALUE!</v>
      </c>
      <c r="BJ439" s="17" t="e">
        <f>SUMIFS('[1]Deals (investment)'!$C:$C,'[1]Deals (investment)'!$B:$B,$A439,'[1]Deals (investment)'!$V:$V,BJ$1)</f>
        <v>#VALUE!</v>
      </c>
      <c r="BK439" s="17" t="e">
        <f>SUMIFS('[1]Deals (investment)'!$C:$C,'[1]Deals (investment)'!$B:$B,$A439,'[1]Deals (investment)'!$V:$V,BK$1)</f>
        <v>#VALUE!</v>
      </c>
      <c r="BL439" s="17" t="e">
        <f>SUMIFS('[1]Deals (investment)'!$C:$C,'[1]Deals (investment)'!$B:$B,$A439,'[1]Deals (investment)'!$V:$V,BL$1)</f>
        <v>#VALUE!</v>
      </c>
      <c r="BM439" s="17" t="e">
        <f>SUMIFS('[1]Deals (investment)'!$C:$C,'[1]Deals (investment)'!$B:$B,$A439,'[1]Deals (investment)'!$V:$V,BM$1)</f>
        <v>#VALUE!</v>
      </c>
      <c r="BN439" s="15"/>
      <c r="BO439" s="15"/>
      <c r="BP439" s="22"/>
      <c r="BQ439" s="15"/>
      <c r="BR439" s="15"/>
      <c r="BS439" s="15"/>
      <c r="BT439" s="15"/>
      <c r="BU439" s="15"/>
      <c r="BV439" s="15"/>
      <c r="BW439" s="15"/>
      <c r="BX439" s="15"/>
      <c r="BY439" s="15"/>
      <c r="BZ439" s="15"/>
      <c r="CA439" s="15"/>
      <c r="CB439" s="15"/>
      <c r="CC439" s="15"/>
      <c r="CD439" s="15" t="str">
        <f t="shared" si="69"/>
        <v>KubingaKubinga privide economy cars at everyday prices.Active</v>
      </c>
      <c r="CE439" s="15"/>
      <c r="CF439" s="15"/>
      <c r="CG439" s="15"/>
      <c r="CH439" s="15"/>
      <c r="CI439" s="15"/>
      <c r="CJ439" s="15"/>
    </row>
    <row r="440" spans="1:88" ht="12.75">
      <c r="A440" s="15" t="s">
        <v>3589</v>
      </c>
      <c r="B440" s="15"/>
      <c r="C440" s="15"/>
      <c r="D440" s="16"/>
      <c r="E440" s="15"/>
      <c r="F440" s="15"/>
      <c r="G440" s="15" t="s">
        <v>3590</v>
      </c>
      <c r="H440" s="15" t="s">
        <v>3590</v>
      </c>
      <c r="I440" s="15" t="s">
        <v>3590</v>
      </c>
      <c r="J440" s="15"/>
      <c r="K440" s="17" t="e">
        <f t="shared" si="65"/>
        <v>#VALUE!</v>
      </c>
      <c r="L440" s="15"/>
      <c r="M440" s="18" t="e">
        <f t="shared" si="51"/>
        <v>#VALUE!</v>
      </c>
      <c r="N440" s="15"/>
      <c r="O440" s="15"/>
      <c r="P440" s="15"/>
      <c r="Q440" s="24" t="e">
        <f ca="1">_xludf.MAXIFS('[1]Deals (investment)'!A:A,'[1]Deals (investment)'!B:B,A440)</f>
        <v>#NAME?</v>
      </c>
      <c r="R440" s="15"/>
      <c r="S440" s="19"/>
      <c r="T440" s="15"/>
      <c r="U440" s="17"/>
      <c r="V440" s="15"/>
      <c r="W440" s="15"/>
      <c r="X440" s="15"/>
      <c r="Y440" s="15"/>
      <c r="AB440" s="20"/>
      <c r="AC440" s="15"/>
      <c r="AD440" s="15"/>
      <c r="AE440" s="15"/>
      <c r="AF440" s="15"/>
      <c r="AG440" s="22">
        <f t="shared" ca="1" si="38"/>
        <v>0.19354838709677419</v>
      </c>
      <c r="AH440" s="15" t="str">
        <f t="shared" si="60"/>
        <v/>
      </c>
      <c r="AI440" s="22" t="e">
        <f>VLOOKUP(A440,'[1]Deals (investment)'!$B$2:$Z$1497,1,FALSE)</f>
        <v>#N/A</v>
      </c>
      <c r="AJ440" s="22" t="e">
        <f>VLOOKUP(A440,'[1]Deals (investment)'!$B$2:$Z$870,15,FALSE)</f>
        <v>#N/A</v>
      </c>
      <c r="AK440" s="17" t="e">
        <f>VLOOKUP(A440,'[1]Deals (Exits)'!B:B,1,FALSE)</f>
        <v>#N/A</v>
      </c>
      <c r="AL440" s="23">
        <f>VLOOKUP(G440,[1]Lookups!$V$3:$Y$197,4,FALSE)</f>
        <v>0</v>
      </c>
      <c r="AM440" s="17" t="e">
        <f>VLOOKUP(X440,[1]Lookups!$B$3:$C$200,2,FALSE)</f>
        <v>#N/A</v>
      </c>
      <c r="AN440" s="17" t="e">
        <f>VLOOKUP(R440,[1]Lookups!$H$3:$I$69,2,FALSE)</f>
        <v>#N/A</v>
      </c>
      <c r="AO440" s="17" t="e">
        <f>VLOOKUP(T440,[1]Lookups!$H$3:$I$69,2,FALSE)</f>
        <v>#N/A</v>
      </c>
      <c r="AP440" s="17" t="e">
        <f>VLOOKUP(AN440,[1]Lookups!$N$3:$O$11,2,FALSE)</f>
        <v>#N/A</v>
      </c>
      <c r="AQ440" s="18" t="e">
        <f>COUNTIFS('[1]Deals (investment)'!$B:$B,$A440)</f>
        <v>#VALUE!</v>
      </c>
      <c r="AR440" s="18" t="e">
        <f>COUNTIFS('[1]Deals (investment)'!$B:$B,$A440,'[1]Deals (investment)'!$T:$T,$AW$1)+COUNTIFS('[1]Deals (investment)'!$B:$B,$A440,'[1]Deals (investment)'!$T:$T,$AX$1)+COUNTIFS('[1]Deals (investment)'!$B:$B,$A440,'[1]Deals (investment)'!$T:$T,$AY$1)</f>
        <v>#VALUE!</v>
      </c>
      <c r="AS440" s="17" t="e">
        <f>SUMIFS('[1]Deals (investment)'!$C:$C,'[1]Deals (investment)'!$B:$B,$A440)</f>
        <v>#VALUE!</v>
      </c>
      <c r="AT440" s="17" t="e">
        <f t="shared" si="66"/>
        <v>#VALUE!</v>
      </c>
      <c r="AU440" s="18" t="e">
        <f>COUNTIF('[1]Deals (Exits)'!$B:$B,A440)</f>
        <v>#VALUE!</v>
      </c>
      <c r="AV440" s="17" t="e">
        <f>SUMIFS('[1]Deals (investment)'!$C:$C,'[1]Deals (investment)'!$B:$B,$A440,'[1]Deals (investment)'!$T:$T,AV$1)</f>
        <v>#VALUE!</v>
      </c>
      <c r="AW440" s="17" t="e">
        <f>SUMIFS('[1]Deals (investment)'!$C:$C,'[1]Deals (investment)'!$B:$B,$A440,'[1]Deals (investment)'!$T:$T,AW$1)</f>
        <v>#VALUE!</v>
      </c>
      <c r="AX440" s="17" t="e">
        <f>SUMIFS('[1]Deals (investment)'!$C:$C,'[1]Deals (investment)'!$B:$B,$A440,'[1]Deals (investment)'!$T:$T,AX$1)</f>
        <v>#VALUE!</v>
      </c>
      <c r="AY440" s="17" t="e">
        <f>SUMIFS('[1]Deals (investment)'!$C:$C,'[1]Deals (investment)'!$B:$B,$A440,'[1]Deals (investment)'!$T:$T,AY$1)</f>
        <v>#VALUE!</v>
      </c>
      <c r="AZ440" s="17" t="e">
        <f>SUMIFS('[1]Deals (investment)'!$C:$C,'[1]Deals (investment)'!$B:$B,$A440,'[1]Deals (investment)'!$T:$T,AZ$1)</f>
        <v>#VALUE!</v>
      </c>
      <c r="BA440" s="17" t="e">
        <f>SUMIFS('[1]Deals (investment)'!$C:$C,'[1]Deals (investment)'!$B:$B,$A440,'[1]Deals (investment)'!$T:$T,BA$1)</f>
        <v>#VALUE!</v>
      </c>
      <c r="BB440" s="17" t="e">
        <f>SUMIFS('[1]Deals (investment)'!$C:$C,'[1]Deals (investment)'!$B:$B,$A440,'[1]Deals (investment)'!$T:$T,BB$1)</f>
        <v>#VALUE!</v>
      </c>
      <c r="BC440" s="17" t="e">
        <f>SUMIFS('[1]Deals (Exits)'!$C:$C,'[1]Deals (Exits)'!$B:$B,$A440)</f>
        <v>#VALUE!</v>
      </c>
      <c r="BD440" s="17" t="e">
        <f>SUMIFS('[1]Deals (investment)'!$C:$C,'[1]Deals (investment)'!$B:$B,$A440,'[1]Deals (investment)'!$V:$V,BD$1)</f>
        <v>#VALUE!</v>
      </c>
      <c r="BE440" s="17" t="e">
        <f>SUMIFS('[1]Deals (investment)'!$C:$C,'[1]Deals (investment)'!$B:$B,$A440,'[1]Deals (investment)'!$V:$V,BE$1)</f>
        <v>#VALUE!</v>
      </c>
      <c r="BF440" s="17" t="e">
        <f>SUMIFS('[1]Deals (investment)'!$C:$C,'[1]Deals (investment)'!$B:$B,$A440,'[1]Deals (investment)'!$V:$V,BF$1)</f>
        <v>#VALUE!</v>
      </c>
      <c r="BG440" s="17" t="e">
        <f>SUMIFS('[1]Deals (investment)'!$C:$C,'[1]Deals (investment)'!$B:$B,$A440,'[1]Deals (investment)'!$V:$V,BG$1)</f>
        <v>#VALUE!</v>
      </c>
      <c r="BH440" s="17" t="e">
        <f>SUMIFS('[1]Deals (investment)'!$C:$C,'[1]Deals (investment)'!$B:$B,$A440,'[1]Deals (investment)'!$V:$V,BH$1)</f>
        <v>#VALUE!</v>
      </c>
      <c r="BI440" s="17" t="e">
        <f>SUMIFS('[1]Deals (investment)'!$C:$C,'[1]Deals (investment)'!$B:$B,$A440,'[1]Deals (investment)'!$V:$V,BI$1)</f>
        <v>#VALUE!</v>
      </c>
      <c r="BJ440" s="17" t="e">
        <f>SUMIFS('[1]Deals (investment)'!$C:$C,'[1]Deals (investment)'!$B:$B,$A440,'[1]Deals (investment)'!$V:$V,BJ$1)</f>
        <v>#VALUE!</v>
      </c>
      <c r="BK440" s="17" t="e">
        <f>SUMIFS('[1]Deals (investment)'!$C:$C,'[1]Deals (investment)'!$B:$B,$A440,'[1]Deals (investment)'!$V:$V,BK$1)</f>
        <v>#VALUE!</v>
      </c>
      <c r="BL440" s="17" t="e">
        <f>SUMIFS('[1]Deals (investment)'!$C:$C,'[1]Deals (investment)'!$B:$B,$A440,'[1]Deals (investment)'!$V:$V,BL$1)</f>
        <v>#VALUE!</v>
      </c>
      <c r="BM440" s="17" t="e">
        <f>SUMIFS('[1]Deals (investment)'!$C:$C,'[1]Deals (investment)'!$B:$B,$A440,'[1]Deals (investment)'!$V:$V,BM$1)</f>
        <v>#VALUE!</v>
      </c>
      <c r="BN440" s="15"/>
      <c r="BO440" s="15"/>
      <c r="BP440" s="22"/>
      <c r="BQ440" s="15"/>
      <c r="BR440" s="15"/>
      <c r="BS440" s="15"/>
      <c r="BT440" s="15"/>
      <c r="BU440" s="15"/>
      <c r="BV440" s="15"/>
      <c r="BW440" s="15"/>
      <c r="BX440" s="15"/>
      <c r="BY440" s="15"/>
      <c r="BZ440" s="15"/>
      <c r="CA440" s="15"/>
      <c r="CB440" s="15"/>
      <c r="CC440" s="15"/>
      <c r="CD440" s="15" t="str">
        <f t="shared" si="69"/>
        <v>Btech Sarl - Benin</v>
      </c>
      <c r="CE440" s="15"/>
      <c r="CF440" s="15"/>
      <c r="CG440" s="15"/>
      <c r="CH440" s="15"/>
      <c r="CI440" s="15"/>
      <c r="CJ440" s="15"/>
    </row>
    <row r="441" spans="1:88" ht="12.75">
      <c r="A441" s="15" t="s">
        <v>3591</v>
      </c>
      <c r="B441" s="15" t="s">
        <v>3592</v>
      </c>
      <c r="C441" s="15" t="s">
        <v>58</v>
      </c>
      <c r="D441" s="16">
        <v>2014</v>
      </c>
      <c r="E441" s="15" t="s">
        <v>2608</v>
      </c>
      <c r="F441" s="15"/>
      <c r="G441" s="15" t="s">
        <v>2609</v>
      </c>
      <c r="H441" s="15" t="s">
        <v>2609</v>
      </c>
      <c r="I441" s="15" t="s">
        <v>2609</v>
      </c>
      <c r="J441" s="15"/>
      <c r="K441" s="17" t="e">
        <f t="shared" si="65"/>
        <v>#VALUE!</v>
      </c>
      <c r="L441" s="15"/>
      <c r="M441" s="18" t="e">
        <f t="shared" si="51"/>
        <v>#VALUE!</v>
      </c>
      <c r="N441" s="15"/>
      <c r="O441" s="15"/>
      <c r="P441" s="15"/>
      <c r="Q441" s="24" t="e">
        <f ca="1">_xludf.MAXIFS('[1]Deals (investment)'!A:A,'[1]Deals (investment)'!B:B,A441)</f>
        <v>#NAME?</v>
      </c>
      <c r="R441" s="15"/>
      <c r="S441" s="19"/>
      <c r="T441" s="15"/>
      <c r="U441" s="17"/>
      <c r="V441" s="15" t="s">
        <v>3593</v>
      </c>
      <c r="W441" s="15"/>
      <c r="X441" s="15" t="s">
        <v>294</v>
      </c>
      <c r="Y441" s="15"/>
      <c r="AB441" s="20"/>
      <c r="AC441" s="21" t="s">
        <v>3594</v>
      </c>
      <c r="AD441" s="15"/>
      <c r="AE441" s="21" t="s">
        <v>3595</v>
      </c>
      <c r="AF441" s="15"/>
      <c r="AG441" s="22">
        <f t="shared" ca="1" si="38"/>
        <v>0.45161290322580644</v>
      </c>
      <c r="AH441" s="15" t="str">
        <f t="shared" si="60"/>
        <v/>
      </c>
      <c r="AI441" s="22" t="e">
        <f>VLOOKUP(A441,'[1]Deals (investment)'!$B$2:$Z$1497,1,FALSE)</f>
        <v>#N/A</v>
      </c>
      <c r="AJ441" s="22" t="e">
        <f>VLOOKUP(A441,'[1]Deals (investment)'!$B$2:$Z$870,15,FALSE)</f>
        <v>#N/A</v>
      </c>
      <c r="AK441" s="17" t="e">
        <f>VLOOKUP(A441,'[1]Deals (Exits)'!B:B,1,FALSE)</f>
        <v>#N/A</v>
      </c>
      <c r="AL441" s="23">
        <f>VLOOKUP(G441,[1]Lookups!$V$3:$Y$197,4,FALSE)</f>
        <v>0</v>
      </c>
      <c r="AM441" s="17" t="str">
        <f>VLOOKUP(X441,[1]Lookups!$B$3:$C$200,2,FALSE)</f>
        <v>Health &amp; Pharmaceuticals</v>
      </c>
      <c r="AN441" s="17" t="e">
        <f>VLOOKUP(R441,[1]Lookups!$H$3:$I$69,2,FALSE)</f>
        <v>#N/A</v>
      </c>
      <c r="AO441" s="17" t="e">
        <f>VLOOKUP(T441,[1]Lookups!$H$3:$I$69,2,FALSE)</f>
        <v>#N/A</v>
      </c>
      <c r="AP441" s="17" t="e">
        <f>VLOOKUP(AN441,[1]Lookups!$N$3:$O$11,2,FALSE)</f>
        <v>#N/A</v>
      </c>
      <c r="AQ441" s="18" t="e">
        <f>COUNTIFS('[1]Deals (investment)'!$B:$B,$A441)</f>
        <v>#VALUE!</v>
      </c>
      <c r="AR441" s="18" t="e">
        <f>COUNTIFS('[1]Deals (investment)'!$B:$B,$A441,'[1]Deals (investment)'!$T:$T,$AW$1)+COUNTIFS('[1]Deals (investment)'!$B:$B,$A441,'[1]Deals (investment)'!$T:$T,$AX$1)+COUNTIFS('[1]Deals (investment)'!$B:$B,$A441,'[1]Deals (investment)'!$T:$T,$AY$1)</f>
        <v>#VALUE!</v>
      </c>
      <c r="AS441" s="17" t="e">
        <f>SUMIFS('[1]Deals (investment)'!$C:$C,'[1]Deals (investment)'!$B:$B,$A441)</f>
        <v>#VALUE!</v>
      </c>
      <c r="AT441" s="17" t="e">
        <f t="shared" si="66"/>
        <v>#VALUE!</v>
      </c>
      <c r="AU441" s="18" t="e">
        <f>COUNTIF('[1]Deals (Exits)'!$B:$B,A441)</f>
        <v>#VALUE!</v>
      </c>
      <c r="AV441" s="17" t="e">
        <f>SUMIFS('[1]Deals (investment)'!$C:$C,'[1]Deals (investment)'!$B:$B,$A441,'[1]Deals (investment)'!$T:$T,AV$1)</f>
        <v>#VALUE!</v>
      </c>
      <c r="AW441" s="17" t="e">
        <f>SUMIFS('[1]Deals (investment)'!$C:$C,'[1]Deals (investment)'!$B:$B,$A441,'[1]Deals (investment)'!$T:$T,AW$1)</f>
        <v>#VALUE!</v>
      </c>
      <c r="AX441" s="17" t="e">
        <f>SUMIFS('[1]Deals (investment)'!$C:$C,'[1]Deals (investment)'!$B:$B,$A441,'[1]Deals (investment)'!$T:$T,AX$1)</f>
        <v>#VALUE!</v>
      </c>
      <c r="AY441" s="17" t="e">
        <f>SUMIFS('[1]Deals (investment)'!$C:$C,'[1]Deals (investment)'!$B:$B,$A441,'[1]Deals (investment)'!$T:$T,AY$1)</f>
        <v>#VALUE!</v>
      </c>
      <c r="AZ441" s="17" t="e">
        <f>SUMIFS('[1]Deals (investment)'!$C:$C,'[1]Deals (investment)'!$B:$B,$A441,'[1]Deals (investment)'!$T:$T,AZ$1)</f>
        <v>#VALUE!</v>
      </c>
      <c r="BA441" s="17" t="e">
        <f>SUMIFS('[1]Deals (investment)'!$C:$C,'[1]Deals (investment)'!$B:$B,$A441,'[1]Deals (investment)'!$T:$T,BA$1)</f>
        <v>#VALUE!</v>
      </c>
      <c r="BB441" s="17" t="e">
        <f>SUMIFS('[1]Deals (investment)'!$C:$C,'[1]Deals (investment)'!$B:$B,$A441,'[1]Deals (investment)'!$T:$T,BB$1)</f>
        <v>#VALUE!</v>
      </c>
      <c r="BC441" s="17" t="e">
        <f>SUMIFS('[1]Deals (Exits)'!$C:$C,'[1]Deals (Exits)'!$B:$B,$A441)</f>
        <v>#VALUE!</v>
      </c>
      <c r="BD441" s="17" t="e">
        <f>SUMIFS('[1]Deals (investment)'!$C:$C,'[1]Deals (investment)'!$B:$B,$A441,'[1]Deals (investment)'!$V:$V,BD$1)</f>
        <v>#VALUE!</v>
      </c>
      <c r="BE441" s="17" t="e">
        <f>SUMIFS('[1]Deals (investment)'!$C:$C,'[1]Deals (investment)'!$B:$B,$A441,'[1]Deals (investment)'!$V:$V,BE$1)</f>
        <v>#VALUE!</v>
      </c>
      <c r="BF441" s="17" t="e">
        <f>SUMIFS('[1]Deals (investment)'!$C:$C,'[1]Deals (investment)'!$B:$B,$A441,'[1]Deals (investment)'!$V:$V,BF$1)</f>
        <v>#VALUE!</v>
      </c>
      <c r="BG441" s="17" t="e">
        <f>SUMIFS('[1]Deals (investment)'!$C:$C,'[1]Deals (investment)'!$B:$B,$A441,'[1]Deals (investment)'!$V:$V,BG$1)</f>
        <v>#VALUE!</v>
      </c>
      <c r="BH441" s="17" t="e">
        <f>SUMIFS('[1]Deals (investment)'!$C:$C,'[1]Deals (investment)'!$B:$B,$A441,'[1]Deals (investment)'!$V:$V,BH$1)</f>
        <v>#VALUE!</v>
      </c>
      <c r="BI441" s="17" t="e">
        <f>SUMIFS('[1]Deals (investment)'!$C:$C,'[1]Deals (investment)'!$B:$B,$A441,'[1]Deals (investment)'!$V:$V,BI$1)</f>
        <v>#VALUE!</v>
      </c>
      <c r="BJ441" s="17" t="e">
        <f>SUMIFS('[1]Deals (investment)'!$C:$C,'[1]Deals (investment)'!$B:$B,$A441,'[1]Deals (investment)'!$V:$V,BJ$1)</f>
        <v>#VALUE!</v>
      </c>
      <c r="BK441" s="17" t="e">
        <f>SUMIFS('[1]Deals (investment)'!$C:$C,'[1]Deals (investment)'!$B:$B,$A441,'[1]Deals (investment)'!$V:$V,BK$1)</f>
        <v>#VALUE!</v>
      </c>
      <c r="BL441" s="17" t="e">
        <f>SUMIFS('[1]Deals (investment)'!$C:$C,'[1]Deals (investment)'!$B:$B,$A441,'[1]Deals (investment)'!$V:$V,BL$1)</f>
        <v>#VALUE!</v>
      </c>
      <c r="BM441" s="17" t="e">
        <f>SUMIFS('[1]Deals (investment)'!$C:$C,'[1]Deals (investment)'!$B:$B,$A441,'[1]Deals (investment)'!$V:$V,BM$1)</f>
        <v>#VALUE!</v>
      </c>
      <c r="BN441" s="15"/>
      <c r="BO441" s="15"/>
      <c r="BP441" s="22"/>
      <c r="BQ441" s="15"/>
      <c r="BR441" s="15"/>
      <c r="BS441" s="15"/>
      <c r="BT441" s="15"/>
      <c r="BU441" s="15"/>
      <c r="BV441" s="15"/>
      <c r="BW441" s="15"/>
      <c r="BX441" s="15"/>
      <c r="BY441" s="15"/>
      <c r="BZ441" s="15"/>
      <c r="CA441" s="15"/>
      <c r="CB441" s="15"/>
      <c r="CC441" s="15"/>
      <c r="CD441" s="15" t="str">
        <f t="shared" si="69"/>
        <v>BotsogoThe BOTSwana Oncology Global Outreach program (BOTSOGO) works to improve access to quality cancer care in Botswana through a growing collaboration between physicians and other healthcare professionals in Boston and in BotswanaActive</v>
      </c>
      <c r="CE441" s="15"/>
      <c r="CF441" s="15"/>
      <c r="CG441" s="15"/>
      <c r="CH441" s="15"/>
      <c r="CI441" s="15"/>
      <c r="CJ441" s="15"/>
    </row>
    <row r="442" spans="1:88" ht="12.75">
      <c r="A442" s="15" t="s">
        <v>3596</v>
      </c>
      <c r="B442" s="15" t="s">
        <v>3597</v>
      </c>
      <c r="C442" s="15" t="s">
        <v>618</v>
      </c>
      <c r="D442" s="16">
        <v>2011</v>
      </c>
      <c r="E442" s="15" t="s">
        <v>3598</v>
      </c>
      <c r="F442" s="15"/>
      <c r="G442" s="15" t="s">
        <v>2609</v>
      </c>
      <c r="H442" s="15" t="s">
        <v>2609</v>
      </c>
      <c r="I442" s="15" t="s">
        <v>2609</v>
      </c>
      <c r="J442" s="15"/>
      <c r="K442" s="17" t="e">
        <f t="shared" si="65"/>
        <v>#VALUE!</v>
      </c>
      <c r="L442" s="15"/>
      <c r="M442" s="18" t="e">
        <f t="shared" si="51"/>
        <v>#VALUE!</v>
      </c>
      <c r="N442" s="15"/>
      <c r="O442" s="15"/>
      <c r="P442" s="15"/>
      <c r="Q442" s="24" t="e">
        <f ca="1">_xludf.MAXIFS('[1]Deals (investment)'!A:A,'[1]Deals (investment)'!B:B,A442)</f>
        <v>#NAME?</v>
      </c>
      <c r="R442" s="15" t="s">
        <v>312</v>
      </c>
      <c r="S442" s="19" t="s">
        <v>312</v>
      </c>
      <c r="T442" s="15" t="s">
        <v>312</v>
      </c>
      <c r="U442" s="17" t="s">
        <v>312</v>
      </c>
      <c r="V442" s="15" t="s">
        <v>3599</v>
      </c>
      <c r="W442" s="15"/>
      <c r="X442" s="15" t="s">
        <v>538</v>
      </c>
      <c r="Y442" s="15" t="s">
        <v>3600</v>
      </c>
      <c r="AB442" s="20"/>
      <c r="AC442" s="21" t="s">
        <v>3601</v>
      </c>
      <c r="AD442" s="15"/>
      <c r="AE442" s="15"/>
      <c r="AF442" s="21" t="s">
        <v>3602</v>
      </c>
      <c r="AG442" s="22">
        <f t="shared" ca="1" si="38"/>
        <v>0.61290322580645162</v>
      </c>
      <c r="AH442" s="15" t="str">
        <f t="shared" si="60"/>
        <v/>
      </c>
      <c r="AI442" s="22" t="e">
        <f>VLOOKUP(A442,'[1]Deals (investment)'!$B$2:$Z$1497,1,FALSE)</f>
        <v>#N/A</v>
      </c>
      <c r="AJ442" s="22" t="e">
        <f>VLOOKUP(A442,'[1]Deals (investment)'!$B$2:$Z$870,15,FALSE)</f>
        <v>#N/A</v>
      </c>
      <c r="AK442" s="17" t="e">
        <f>VLOOKUP(A442,'[1]Deals (Exits)'!B:B,1,FALSE)</f>
        <v>#N/A</v>
      </c>
      <c r="AL442" s="23">
        <f>VLOOKUP(G442,[1]Lookups!$V$3:$Y$197,4,FALSE)</f>
        <v>0</v>
      </c>
      <c r="AM442" s="17" t="str">
        <f>VLOOKUP(X442,[1]Lookups!$B$3:$C$200,2,FALSE)</f>
        <v>Agriculture</v>
      </c>
      <c r="AN442" s="17" t="e">
        <f>VLOOKUP(R442,[1]Lookups!$H$3:$I$69,2,FALSE)</f>
        <v>#N/A</v>
      </c>
      <c r="AO442" s="17" t="e">
        <f>VLOOKUP(T442,[1]Lookups!$H$3:$I$69,2,FALSE)</f>
        <v>#N/A</v>
      </c>
      <c r="AP442" s="17" t="e">
        <f>VLOOKUP(AN442,[1]Lookups!$N$3:$O$11,2,FALSE)</f>
        <v>#N/A</v>
      </c>
      <c r="AQ442" s="18" t="e">
        <f>COUNTIFS('[1]Deals (investment)'!$B:$B,$A442)</f>
        <v>#VALUE!</v>
      </c>
      <c r="AR442" s="18" t="e">
        <f>COUNTIFS('[1]Deals (investment)'!$B:$B,$A442,'[1]Deals (investment)'!$T:$T,$AW$1)+COUNTIFS('[1]Deals (investment)'!$B:$B,$A442,'[1]Deals (investment)'!$T:$T,$AX$1)+COUNTIFS('[1]Deals (investment)'!$B:$B,$A442,'[1]Deals (investment)'!$T:$T,$AY$1)</f>
        <v>#VALUE!</v>
      </c>
      <c r="AS442" s="17" t="e">
        <f>SUMIFS('[1]Deals (investment)'!$C:$C,'[1]Deals (investment)'!$B:$B,$A442)</f>
        <v>#VALUE!</v>
      </c>
      <c r="AT442" s="17" t="e">
        <f t="shared" si="66"/>
        <v>#VALUE!</v>
      </c>
      <c r="AU442" s="18" t="e">
        <f>COUNTIF('[1]Deals (Exits)'!$B:$B,A442)</f>
        <v>#VALUE!</v>
      </c>
      <c r="AV442" s="17" t="e">
        <f>SUMIFS('[1]Deals (investment)'!$C:$C,'[1]Deals (investment)'!$B:$B,$A442,'[1]Deals (investment)'!$T:$T,AV$1)</f>
        <v>#VALUE!</v>
      </c>
      <c r="AW442" s="17" t="e">
        <f>SUMIFS('[1]Deals (investment)'!$C:$C,'[1]Deals (investment)'!$B:$B,$A442,'[1]Deals (investment)'!$T:$T,AW$1)</f>
        <v>#VALUE!</v>
      </c>
      <c r="AX442" s="17" t="e">
        <f>SUMIFS('[1]Deals (investment)'!$C:$C,'[1]Deals (investment)'!$B:$B,$A442,'[1]Deals (investment)'!$T:$T,AX$1)</f>
        <v>#VALUE!</v>
      </c>
      <c r="AY442" s="17" t="e">
        <f>SUMIFS('[1]Deals (investment)'!$C:$C,'[1]Deals (investment)'!$B:$B,$A442,'[1]Deals (investment)'!$T:$T,AY$1)</f>
        <v>#VALUE!</v>
      </c>
      <c r="AZ442" s="17" t="e">
        <f>SUMIFS('[1]Deals (investment)'!$C:$C,'[1]Deals (investment)'!$B:$B,$A442,'[1]Deals (investment)'!$T:$T,AZ$1)</f>
        <v>#VALUE!</v>
      </c>
      <c r="BA442" s="17" t="e">
        <f>SUMIFS('[1]Deals (investment)'!$C:$C,'[1]Deals (investment)'!$B:$B,$A442,'[1]Deals (investment)'!$T:$T,BA$1)</f>
        <v>#VALUE!</v>
      </c>
      <c r="BB442" s="17" t="e">
        <f>SUMIFS('[1]Deals (investment)'!$C:$C,'[1]Deals (investment)'!$B:$B,$A442,'[1]Deals (investment)'!$T:$T,BB$1)</f>
        <v>#VALUE!</v>
      </c>
      <c r="BC442" s="17" t="e">
        <f>SUMIFS('[1]Deals (Exits)'!$C:$C,'[1]Deals (Exits)'!$B:$B,$A442)</f>
        <v>#VALUE!</v>
      </c>
      <c r="BD442" s="17" t="e">
        <f>SUMIFS('[1]Deals (investment)'!$C:$C,'[1]Deals (investment)'!$B:$B,$A442,'[1]Deals (investment)'!$V:$V,BD$1)</f>
        <v>#VALUE!</v>
      </c>
      <c r="BE442" s="17" t="e">
        <f>SUMIFS('[1]Deals (investment)'!$C:$C,'[1]Deals (investment)'!$B:$B,$A442,'[1]Deals (investment)'!$V:$V,BE$1)</f>
        <v>#VALUE!</v>
      </c>
      <c r="BF442" s="17" t="e">
        <f>SUMIFS('[1]Deals (investment)'!$C:$C,'[1]Deals (investment)'!$B:$B,$A442,'[1]Deals (investment)'!$V:$V,BF$1)</f>
        <v>#VALUE!</v>
      </c>
      <c r="BG442" s="17" t="e">
        <f>SUMIFS('[1]Deals (investment)'!$C:$C,'[1]Deals (investment)'!$B:$B,$A442,'[1]Deals (investment)'!$V:$V,BG$1)</f>
        <v>#VALUE!</v>
      </c>
      <c r="BH442" s="17" t="e">
        <f>SUMIFS('[1]Deals (investment)'!$C:$C,'[1]Deals (investment)'!$B:$B,$A442,'[1]Deals (investment)'!$V:$V,BH$1)</f>
        <v>#VALUE!</v>
      </c>
      <c r="BI442" s="17" t="e">
        <f>SUMIFS('[1]Deals (investment)'!$C:$C,'[1]Deals (investment)'!$B:$B,$A442,'[1]Deals (investment)'!$V:$V,BI$1)</f>
        <v>#VALUE!</v>
      </c>
      <c r="BJ442" s="17" t="e">
        <f>SUMIFS('[1]Deals (investment)'!$C:$C,'[1]Deals (investment)'!$B:$B,$A442,'[1]Deals (investment)'!$V:$V,BJ$1)</f>
        <v>#VALUE!</v>
      </c>
      <c r="BK442" s="17" t="e">
        <f>SUMIFS('[1]Deals (investment)'!$C:$C,'[1]Deals (investment)'!$B:$B,$A442,'[1]Deals (investment)'!$V:$V,BK$1)</f>
        <v>#VALUE!</v>
      </c>
      <c r="BL442" s="17" t="e">
        <f>SUMIFS('[1]Deals (investment)'!$C:$C,'[1]Deals (investment)'!$B:$B,$A442,'[1]Deals (investment)'!$V:$V,BL$1)</f>
        <v>#VALUE!</v>
      </c>
      <c r="BM442" s="17" t="e">
        <f>SUMIFS('[1]Deals (investment)'!$C:$C,'[1]Deals (investment)'!$B:$B,$A442,'[1]Deals (investment)'!$V:$V,BM$1)</f>
        <v>#VALUE!</v>
      </c>
      <c r="BN442" s="15"/>
      <c r="BO442" s="15"/>
      <c r="BP442" s="22"/>
      <c r="BQ442" s="15"/>
      <c r="BR442" s="15"/>
      <c r="BS442" s="15"/>
      <c r="BT442" s="15"/>
      <c r="BU442" s="15"/>
      <c r="BV442" s="15"/>
      <c r="BW442" s="15"/>
      <c r="BX442" s="15"/>
      <c r="BY442" s="15"/>
      <c r="BZ442" s="15"/>
      <c r="CA442" s="15"/>
      <c r="CB442" s="15"/>
      <c r="CC442" s="15"/>
      <c r="CD442" s="15" t="str">
        <f t="shared" si="69"/>
        <v>Chabana FarmsChabana Farms creates a marketing platform to help farmers such as myself to enter the global market. To encourage small scale farmers in rural Africa to produce and reach global markets especially women farmersDead</v>
      </c>
      <c r="CE442" s="15"/>
      <c r="CF442" s="15"/>
      <c r="CG442" s="15"/>
      <c r="CH442" s="15"/>
      <c r="CI442" s="15"/>
      <c r="CJ442" s="15"/>
    </row>
    <row r="443" spans="1:88" ht="12.75">
      <c r="A443" s="15" t="s">
        <v>3603</v>
      </c>
      <c r="B443" s="15" t="s">
        <v>3604</v>
      </c>
      <c r="C443" s="15" t="s">
        <v>58</v>
      </c>
      <c r="D443" s="16">
        <v>2017</v>
      </c>
      <c r="E443" s="15" t="s">
        <v>3465</v>
      </c>
      <c r="F443" s="15" t="s">
        <v>110</v>
      </c>
      <c r="G443" s="15" t="s">
        <v>1829</v>
      </c>
      <c r="H443" s="15" t="s">
        <v>1829</v>
      </c>
      <c r="I443" s="15" t="s">
        <v>1829</v>
      </c>
      <c r="J443" s="15"/>
      <c r="K443" s="17" t="e">
        <f t="shared" si="65"/>
        <v>#VALUE!</v>
      </c>
      <c r="L443" s="15"/>
      <c r="M443" s="18" t="e">
        <f t="shared" si="51"/>
        <v>#VALUE!</v>
      </c>
      <c r="N443" s="15"/>
      <c r="O443" s="15"/>
      <c r="P443" s="15"/>
      <c r="Q443" s="15"/>
      <c r="R443" s="15"/>
      <c r="S443" s="19"/>
      <c r="T443" s="15"/>
      <c r="U443" s="17"/>
      <c r="V443" s="15" t="s">
        <v>3605</v>
      </c>
      <c r="W443" s="15">
        <v>0</v>
      </c>
      <c r="X443" s="15" t="s">
        <v>538</v>
      </c>
      <c r="Y443" s="15" t="s">
        <v>3606</v>
      </c>
      <c r="AB443" s="32">
        <v>43506</v>
      </c>
      <c r="AC443" s="21" t="s">
        <v>3607</v>
      </c>
      <c r="AD443" s="21" t="s">
        <v>3608</v>
      </c>
      <c r="AE443" s="27" t="s">
        <v>3609</v>
      </c>
      <c r="AF443" s="27" t="s">
        <v>3610</v>
      </c>
      <c r="AG443" s="22">
        <f t="shared" si="38"/>
        <v>0.61290322580645162</v>
      </c>
      <c r="AH443" s="15" t="str">
        <f t="shared" si="60"/>
        <v/>
      </c>
      <c r="AI443" s="22" t="e">
        <f>VLOOKUP(A443,'[1]Deals (investment)'!$B$2:$Z$1497,1,FALSE)</f>
        <v>#N/A</v>
      </c>
      <c r="AJ443" s="22" t="e">
        <f>VLOOKUP(A443,'[1]Deals (investment)'!$B$2:$Z$870,15,FALSE)</f>
        <v>#N/A</v>
      </c>
      <c r="AK443" s="17" t="e">
        <f>VLOOKUP(A443,'[1]Deals (Exits)'!B:B,1,FALSE)</f>
        <v>#N/A</v>
      </c>
      <c r="AL443" s="23">
        <f>VLOOKUP(G443,[1]Lookups!$V$3:$Y$197,4,FALSE)</f>
        <v>0</v>
      </c>
      <c r="AM443" s="17" t="str">
        <f>VLOOKUP(X443,[1]Lookups!$B$3:$C$200,2,FALSE)</f>
        <v>Agriculture</v>
      </c>
      <c r="AN443" s="17" t="e">
        <f>VLOOKUP(R443,[1]Lookups!$H$3:$I$69,2,FALSE)</f>
        <v>#N/A</v>
      </c>
      <c r="AO443" s="17" t="e">
        <f>VLOOKUP(T443,[1]Lookups!$H$3:$I$69,2,FALSE)</f>
        <v>#N/A</v>
      </c>
      <c r="AP443" s="17" t="e">
        <f>VLOOKUP(AN443,[1]Lookups!$N$3:$O$11,2,FALSE)</f>
        <v>#N/A</v>
      </c>
      <c r="AQ443" s="18" t="e">
        <f>COUNTIFS('[1]Deals (investment)'!$B:$B,$A443)</f>
        <v>#VALUE!</v>
      </c>
      <c r="AR443" s="18" t="e">
        <f>COUNTIFS('[1]Deals (investment)'!$B:$B,$A443,'[1]Deals (investment)'!$T:$T,$AW$1)+COUNTIFS('[1]Deals (investment)'!$B:$B,$A443,'[1]Deals (investment)'!$T:$T,$AX$1)+COUNTIFS('[1]Deals (investment)'!$B:$B,$A443,'[1]Deals (investment)'!$T:$T,$AY$1)</f>
        <v>#VALUE!</v>
      </c>
      <c r="AS443" s="17" t="e">
        <f>SUMIFS('[1]Deals (investment)'!$C:$C,'[1]Deals (investment)'!$B:$B,$A443)</f>
        <v>#VALUE!</v>
      </c>
      <c r="AT443" s="17" t="e">
        <f t="shared" si="66"/>
        <v>#VALUE!</v>
      </c>
      <c r="AU443" s="18" t="e">
        <f>COUNTIF('[1]Deals (Exits)'!$B:$B,A443)</f>
        <v>#VALUE!</v>
      </c>
      <c r="AV443" s="17" t="e">
        <f>SUMIFS('[1]Deals (investment)'!$C:$C,'[1]Deals (investment)'!$B:$B,$A443,'[1]Deals (investment)'!$T:$T,AV$1)</f>
        <v>#VALUE!</v>
      </c>
      <c r="AW443" s="17" t="e">
        <f>SUMIFS('[1]Deals (investment)'!$C:$C,'[1]Deals (investment)'!$B:$B,$A443,'[1]Deals (investment)'!$T:$T,AW$1)</f>
        <v>#VALUE!</v>
      </c>
      <c r="AX443" s="17" t="e">
        <f>SUMIFS('[1]Deals (investment)'!$C:$C,'[1]Deals (investment)'!$B:$B,$A443,'[1]Deals (investment)'!$T:$T,AX$1)</f>
        <v>#VALUE!</v>
      </c>
      <c r="AY443" s="17" t="e">
        <f>SUMIFS('[1]Deals (investment)'!$C:$C,'[1]Deals (investment)'!$B:$B,$A443,'[1]Deals (investment)'!$T:$T,AY$1)</f>
        <v>#VALUE!</v>
      </c>
      <c r="AZ443" s="17" t="e">
        <f>SUMIFS('[1]Deals (investment)'!$C:$C,'[1]Deals (investment)'!$B:$B,$A443,'[1]Deals (investment)'!$T:$T,AZ$1)</f>
        <v>#VALUE!</v>
      </c>
      <c r="BA443" s="17" t="e">
        <f>SUMIFS('[1]Deals (investment)'!$C:$C,'[1]Deals (investment)'!$B:$B,$A443,'[1]Deals (investment)'!$T:$T,BA$1)</f>
        <v>#VALUE!</v>
      </c>
      <c r="BB443" s="17" t="e">
        <f>SUMIFS('[1]Deals (investment)'!$C:$C,'[1]Deals (investment)'!$B:$B,$A443,'[1]Deals (investment)'!$T:$T,BB$1)</f>
        <v>#VALUE!</v>
      </c>
      <c r="BC443" s="17" t="e">
        <f>SUMIFS('[1]Deals (Exits)'!$C:$C,'[1]Deals (Exits)'!$B:$B,$A443)</f>
        <v>#VALUE!</v>
      </c>
      <c r="BD443" s="17" t="e">
        <f>SUMIFS('[1]Deals (investment)'!$C:$C,'[1]Deals (investment)'!$B:$B,$A443,'[1]Deals (investment)'!$V:$V,BD$1)</f>
        <v>#VALUE!</v>
      </c>
      <c r="BE443" s="17" t="e">
        <f>SUMIFS('[1]Deals (investment)'!$C:$C,'[1]Deals (investment)'!$B:$B,$A443,'[1]Deals (investment)'!$V:$V,BE$1)</f>
        <v>#VALUE!</v>
      </c>
      <c r="BF443" s="17" t="e">
        <f>SUMIFS('[1]Deals (investment)'!$C:$C,'[1]Deals (investment)'!$B:$B,$A443,'[1]Deals (investment)'!$V:$V,BF$1)</f>
        <v>#VALUE!</v>
      </c>
      <c r="BG443" s="17" t="e">
        <f>SUMIFS('[1]Deals (investment)'!$C:$C,'[1]Deals (investment)'!$B:$B,$A443,'[1]Deals (investment)'!$V:$V,BG$1)</f>
        <v>#VALUE!</v>
      </c>
      <c r="BH443" s="17" t="e">
        <f>SUMIFS('[1]Deals (investment)'!$C:$C,'[1]Deals (investment)'!$B:$B,$A443,'[1]Deals (investment)'!$V:$V,BH$1)</f>
        <v>#VALUE!</v>
      </c>
      <c r="BI443" s="17" t="e">
        <f>SUMIFS('[1]Deals (investment)'!$C:$C,'[1]Deals (investment)'!$B:$B,$A443,'[1]Deals (investment)'!$V:$V,BI$1)</f>
        <v>#VALUE!</v>
      </c>
      <c r="BJ443" s="17" t="e">
        <f>SUMIFS('[1]Deals (investment)'!$C:$C,'[1]Deals (investment)'!$B:$B,$A443,'[1]Deals (investment)'!$V:$V,BJ$1)</f>
        <v>#VALUE!</v>
      </c>
      <c r="BK443" s="17" t="e">
        <f>SUMIFS('[1]Deals (investment)'!$C:$C,'[1]Deals (investment)'!$B:$B,$A443,'[1]Deals (investment)'!$V:$V,BK$1)</f>
        <v>#VALUE!</v>
      </c>
      <c r="BL443" s="17" t="e">
        <f>SUMIFS('[1]Deals (investment)'!$C:$C,'[1]Deals (investment)'!$B:$B,$A443,'[1]Deals (investment)'!$V:$V,BL$1)</f>
        <v>#VALUE!</v>
      </c>
      <c r="BM443" s="17" t="e">
        <f>SUMIFS('[1]Deals (investment)'!$C:$C,'[1]Deals (investment)'!$B:$B,$A443,'[1]Deals (investment)'!$V:$V,BM$1)</f>
        <v>#VALUE!</v>
      </c>
      <c r="BN443" s="15"/>
      <c r="BO443" s="15"/>
      <c r="BP443" s="22"/>
      <c r="BQ443" s="15"/>
      <c r="BR443" s="15"/>
      <c r="BS443" s="15"/>
      <c r="BT443" s="15"/>
      <c r="BU443" s="15"/>
      <c r="BV443" s="15"/>
      <c r="BW443" s="15"/>
      <c r="BX443" s="15"/>
      <c r="BY443" s="15"/>
      <c r="BZ443" s="15"/>
      <c r="CA443" s="15"/>
      <c r="CB443" s="15"/>
      <c r="CC443" s="15"/>
      <c r="CD443" s="15" t="str">
        <f t="shared" si="69"/>
        <v>AgriBizzAGRIBIZZ is the partner who listens to your agricultural needs and accompanies you with technological solutions and agricultural equipment.Active</v>
      </c>
      <c r="CE443" s="15"/>
      <c r="CF443" s="15"/>
      <c r="CG443" s="15"/>
      <c r="CH443" s="15"/>
      <c r="CI443" s="15"/>
      <c r="CJ443" s="15"/>
    </row>
    <row r="444" spans="1:88" ht="12.75">
      <c r="A444" s="15" t="s">
        <v>3611</v>
      </c>
      <c r="B444" s="15" t="s">
        <v>3612</v>
      </c>
      <c r="C444" s="15" t="s">
        <v>58</v>
      </c>
      <c r="D444" s="16">
        <v>2015</v>
      </c>
      <c r="E444" s="15" t="s">
        <v>3613</v>
      </c>
      <c r="F444" s="15" t="s">
        <v>110</v>
      </c>
      <c r="G444" s="15" t="s">
        <v>1829</v>
      </c>
      <c r="H444" s="15" t="s">
        <v>1829</v>
      </c>
      <c r="I444" s="15" t="s">
        <v>1829</v>
      </c>
      <c r="J444" s="15"/>
      <c r="K444" s="17" t="e">
        <f t="shared" si="65"/>
        <v>#VALUE!</v>
      </c>
      <c r="L444" s="15"/>
      <c r="M444" s="18" t="e">
        <f t="shared" si="51"/>
        <v>#VALUE!</v>
      </c>
      <c r="N444" s="15"/>
      <c r="O444" s="15"/>
      <c r="P444" s="15"/>
      <c r="Q444" s="15"/>
      <c r="R444" s="15"/>
      <c r="S444" s="19"/>
      <c r="T444" s="15"/>
      <c r="U444" s="17"/>
      <c r="V444" s="15" t="s">
        <v>3614</v>
      </c>
      <c r="W444" s="15"/>
      <c r="X444" s="15" t="s">
        <v>158</v>
      </c>
      <c r="Y444" s="15" t="s">
        <v>3615</v>
      </c>
      <c r="AB444" s="20"/>
      <c r="AC444" s="21" t="s">
        <v>3616</v>
      </c>
      <c r="AD444" s="21" t="s">
        <v>3617</v>
      </c>
      <c r="AE444" s="21" t="s">
        <v>3618</v>
      </c>
      <c r="AF444" s="21" t="s">
        <v>3619</v>
      </c>
      <c r="AG444" s="22">
        <f t="shared" si="38"/>
        <v>0.54838709677419351</v>
      </c>
      <c r="AH444" s="15" t="str">
        <f t="shared" si="60"/>
        <v/>
      </c>
      <c r="AI444" s="22" t="e">
        <f>VLOOKUP(A444,'[1]Deals (investment)'!$B$2:$Z$1497,1,FALSE)</f>
        <v>#N/A</v>
      </c>
      <c r="AJ444" s="22" t="e">
        <f>VLOOKUP(A444,'[1]Deals (investment)'!$B$2:$Z$870,15,FALSE)</f>
        <v>#N/A</v>
      </c>
      <c r="AK444" s="17" t="e">
        <f>VLOOKUP(A444,'[1]Deals (Exits)'!B:B,1,FALSE)</f>
        <v>#N/A</v>
      </c>
      <c r="AL444" s="23">
        <f>VLOOKUP(G444,[1]Lookups!$V$3:$Y$197,4,FALSE)</f>
        <v>0</v>
      </c>
      <c r="AM444" s="17" t="str">
        <f>VLOOKUP(X444,[1]Lookups!$B$3:$C$200,2,FALSE)</f>
        <v>Financial Services</v>
      </c>
      <c r="AN444" s="17" t="e">
        <f>VLOOKUP(R444,[1]Lookups!$H$3:$I$69,2,FALSE)</f>
        <v>#N/A</v>
      </c>
      <c r="AO444" s="17" t="e">
        <f>VLOOKUP(T444,[1]Lookups!$H$3:$I$69,2,FALSE)</f>
        <v>#N/A</v>
      </c>
      <c r="AP444" s="17" t="e">
        <f>VLOOKUP(AN444,[1]Lookups!$N$3:$O$11,2,FALSE)</f>
        <v>#N/A</v>
      </c>
      <c r="AQ444" s="18" t="e">
        <f>COUNTIFS('[1]Deals (investment)'!$B:$B,$A444)</f>
        <v>#VALUE!</v>
      </c>
      <c r="AR444" s="18" t="e">
        <f>COUNTIFS('[1]Deals (investment)'!$B:$B,$A444,'[1]Deals (investment)'!$T:$T,$AW$1)+COUNTIFS('[1]Deals (investment)'!$B:$B,$A444,'[1]Deals (investment)'!$T:$T,$AX$1)+COUNTIFS('[1]Deals (investment)'!$B:$B,$A444,'[1]Deals (investment)'!$T:$T,$AY$1)</f>
        <v>#VALUE!</v>
      </c>
      <c r="AS444" s="17" t="e">
        <f>SUMIFS('[1]Deals (investment)'!$C:$C,'[1]Deals (investment)'!$B:$B,$A444)</f>
        <v>#VALUE!</v>
      </c>
      <c r="AT444" s="17" t="e">
        <f t="shared" si="66"/>
        <v>#VALUE!</v>
      </c>
      <c r="AU444" s="18" t="e">
        <f>COUNTIF('[1]Deals (Exits)'!$B:$B,A444)</f>
        <v>#VALUE!</v>
      </c>
      <c r="AV444" s="17" t="e">
        <f>SUMIFS('[1]Deals (investment)'!$C:$C,'[1]Deals (investment)'!$B:$B,$A444,'[1]Deals (investment)'!$T:$T,AV$1)</f>
        <v>#VALUE!</v>
      </c>
      <c r="AW444" s="17" t="e">
        <f>SUMIFS('[1]Deals (investment)'!$C:$C,'[1]Deals (investment)'!$B:$B,$A444,'[1]Deals (investment)'!$T:$T,AW$1)</f>
        <v>#VALUE!</v>
      </c>
      <c r="AX444" s="17" t="e">
        <f>SUMIFS('[1]Deals (investment)'!$C:$C,'[1]Deals (investment)'!$B:$B,$A444,'[1]Deals (investment)'!$T:$T,AX$1)</f>
        <v>#VALUE!</v>
      </c>
      <c r="AY444" s="17" t="e">
        <f>SUMIFS('[1]Deals (investment)'!$C:$C,'[1]Deals (investment)'!$B:$B,$A444,'[1]Deals (investment)'!$T:$T,AY$1)</f>
        <v>#VALUE!</v>
      </c>
      <c r="AZ444" s="17" t="e">
        <f>SUMIFS('[1]Deals (investment)'!$C:$C,'[1]Deals (investment)'!$B:$B,$A444,'[1]Deals (investment)'!$T:$T,AZ$1)</f>
        <v>#VALUE!</v>
      </c>
      <c r="BA444" s="17" t="e">
        <f>SUMIFS('[1]Deals (investment)'!$C:$C,'[1]Deals (investment)'!$B:$B,$A444,'[1]Deals (investment)'!$T:$T,BA$1)</f>
        <v>#VALUE!</v>
      </c>
      <c r="BB444" s="17" t="e">
        <f>SUMIFS('[1]Deals (investment)'!$C:$C,'[1]Deals (investment)'!$B:$B,$A444,'[1]Deals (investment)'!$T:$T,BB$1)</f>
        <v>#VALUE!</v>
      </c>
      <c r="BC444" s="17" t="e">
        <f>SUMIFS('[1]Deals (Exits)'!$C:$C,'[1]Deals (Exits)'!$B:$B,$A444)</f>
        <v>#VALUE!</v>
      </c>
      <c r="BD444" s="17" t="e">
        <f>SUMIFS('[1]Deals (investment)'!$C:$C,'[1]Deals (investment)'!$B:$B,$A444,'[1]Deals (investment)'!$V:$V,BD$1)</f>
        <v>#VALUE!</v>
      </c>
      <c r="BE444" s="17" t="e">
        <f>SUMIFS('[1]Deals (investment)'!$C:$C,'[1]Deals (investment)'!$B:$B,$A444,'[1]Deals (investment)'!$V:$V,BE$1)</f>
        <v>#VALUE!</v>
      </c>
      <c r="BF444" s="17" t="e">
        <f>SUMIFS('[1]Deals (investment)'!$C:$C,'[1]Deals (investment)'!$B:$B,$A444,'[1]Deals (investment)'!$V:$V,BF$1)</f>
        <v>#VALUE!</v>
      </c>
      <c r="BG444" s="17" t="e">
        <f>SUMIFS('[1]Deals (investment)'!$C:$C,'[1]Deals (investment)'!$B:$B,$A444,'[1]Deals (investment)'!$V:$V,BG$1)</f>
        <v>#VALUE!</v>
      </c>
      <c r="BH444" s="17" t="e">
        <f>SUMIFS('[1]Deals (investment)'!$C:$C,'[1]Deals (investment)'!$B:$B,$A444,'[1]Deals (investment)'!$V:$V,BH$1)</f>
        <v>#VALUE!</v>
      </c>
      <c r="BI444" s="17" t="e">
        <f>SUMIFS('[1]Deals (investment)'!$C:$C,'[1]Deals (investment)'!$B:$B,$A444,'[1]Deals (investment)'!$V:$V,BI$1)</f>
        <v>#VALUE!</v>
      </c>
      <c r="BJ444" s="17" t="e">
        <f>SUMIFS('[1]Deals (investment)'!$C:$C,'[1]Deals (investment)'!$B:$B,$A444,'[1]Deals (investment)'!$V:$V,BJ$1)</f>
        <v>#VALUE!</v>
      </c>
      <c r="BK444" s="17" t="e">
        <f>SUMIFS('[1]Deals (investment)'!$C:$C,'[1]Deals (investment)'!$B:$B,$A444,'[1]Deals (investment)'!$V:$V,BK$1)</f>
        <v>#VALUE!</v>
      </c>
      <c r="BL444" s="17" t="e">
        <f>SUMIFS('[1]Deals (investment)'!$C:$C,'[1]Deals (investment)'!$B:$B,$A444,'[1]Deals (investment)'!$V:$V,BL$1)</f>
        <v>#VALUE!</v>
      </c>
      <c r="BM444" s="17" t="e">
        <f>SUMIFS('[1]Deals (investment)'!$C:$C,'[1]Deals (investment)'!$B:$B,$A444,'[1]Deals (investment)'!$V:$V,BM$1)</f>
        <v>#VALUE!</v>
      </c>
      <c r="BN444" s="15"/>
      <c r="BO444" s="15"/>
      <c r="BP444" s="22"/>
      <c r="BQ444" s="15"/>
      <c r="BR444" s="15"/>
      <c r="BS444" s="15"/>
      <c r="BT444" s="15"/>
      <c r="BU444" s="15"/>
      <c r="BV444" s="15"/>
      <c r="BW444" s="15"/>
      <c r="BX444" s="15"/>
      <c r="BY444" s="15"/>
      <c r="BZ444" s="15"/>
      <c r="CA444" s="15"/>
      <c r="CB444" s="15"/>
      <c r="CC444" s="15"/>
      <c r="CD444" s="15" t="str">
        <f t="shared" si="69"/>
        <v>DioolExchanging payments in Africa can often be complicated and time consuming. Diool lets you send payments to your contacts on any network, online or at the nearest shop.Active</v>
      </c>
      <c r="CE444" s="15"/>
      <c r="CF444" s="15"/>
      <c r="CG444" s="15"/>
      <c r="CH444" s="15"/>
      <c r="CI444" s="15"/>
      <c r="CJ444" s="15"/>
    </row>
    <row r="445" spans="1:88" ht="12.75">
      <c r="A445" s="15" t="s">
        <v>3620</v>
      </c>
      <c r="B445" s="15" t="s">
        <v>3621</v>
      </c>
      <c r="C445" s="15" t="s">
        <v>58</v>
      </c>
      <c r="D445" s="16">
        <v>2015</v>
      </c>
      <c r="E445" s="15" t="s">
        <v>3622</v>
      </c>
      <c r="F445" s="15"/>
      <c r="G445" s="15" t="s">
        <v>3623</v>
      </c>
      <c r="H445" s="15" t="s">
        <v>3623</v>
      </c>
      <c r="I445" s="15" t="s">
        <v>312</v>
      </c>
      <c r="J445" s="15"/>
      <c r="K445" s="17" t="e">
        <f t="shared" si="65"/>
        <v>#VALUE!</v>
      </c>
      <c r="L445" s="15"/>
      <c r="M445" s="18" t="e">
        <f t="shared" si="51"/>
        <v>#VALUE!</v>
      </c>
      <c r="N445" s="15"/>
      <c r="O445" s="15"/>
      <c r="P445" s="15"/>
      <c r="Q445" s="15"/>
      <c r="R445" s="15" t="s">
        <v>132</v>
      </c>
      <c r="S445" s="19">
        <v>20000000</v>
      </c>
      <c r="T445" s="15" t="s">
        <v>132</v>
      </c>
      <c r="U445" s="17">
        <v>20000000</v>
      </c>
      <c r="V445" s="15" t="s">
        <v>3624</v>
      </c>
      <c r="W445" s="15"/>
      <c r="X445" s="15" t="s">
        <v>256</v>
      </c>
      <c r="Y445" s="15" t="s">
        <v>3625</v>
      </c>
      <c r="AB445" s="20"/>
      <c r="AC445" s="21" t="s">
        <v>334</v>
      </c>
      <c r="AD445" s="21" t="s">
        <v>335</v>
      </c>
      <c r="AE445" s="21" t="s">
        <v>336</v>
      </c>
      <c r="AF445" s="21" t="s">
        <v>3626</v>
      </c>
      <c r="AG445" s="22">
        <f t="shared" si="38"/>
        <v>0.64516129032258063</v>
      </c>
      <c r="AH445" s="15" t="e">
        <f t="shared" si="60"/>
        <v>#VALUE!</v>
      </c>
      <c r="AI445" s="22" t="e">
        <f>VLOOKUP(A445,'[1]Deals (investment)'!$B$2:$Z$1497,1,FALSE)</f>
        <v>#N/A</v>
      </c>
      <c r="AJ445" s="22" t="e">
        <f>VLOOKUP(A445,'[1]Deals (investment)'!$B$2:$Z$870,15,FALSE)</f>
        <v>#N/A</v>
      </c>
      <c r="AK445" s="17" t="e">
        <f>VLOOKUP(A445,'[1]Deals (Exits)'!B:B,1,FALSE)</f>
        <v>#N/A</v>
      </c>
      <c r="AL445" s="23">
        <f>VLOOKUP(G445,[1]Lookups!$V$3:$Y$197,4,FALSE)</f>
        <v>1</v>
      </c>
      <c r="AM445" s="17" t="str">
        <f>VLOOKUP(X445,[1]Lookups!$B$3:$C$200,2,FALSE)</f>
        <v>Media &amp; Entertainment</v>
      </c>
      <c r="AN445" s="17" t="str">
        <f>VLOOKUP(R445,[1]Lookups!$H$3:$I$69,2,FALSE)</f>
        <v>3. Early Venture</v>
      </c>
      <c r="AO445" s="17" t="str">
        <f>VLOOKUP(T445,[1]Lookups!$H$3:$I$69,2,FALSE)</f>
        <v>3. Early Venture</v>
      </c>
      <c r="AP445" s="17" t="str">
        <f>VLOOKUP(AN445,[1]Lookups!$N$3:$O$11,2,FALSE)</f>
        <v>Early</v>
      </c>
      <c r="AQ445" s="18" t="e">
        <f>COUNTIFS('[1]Deals (investment)'!$B:$B,$A445)</f>
        <v>#VALUE!</v>
      </c>
      <c r="AR445" s="18" t="e">
        <f>COUNTIFS('[1]Deals (investment)'!$B:$B,$A445,'[1]Deals (investment)'!$T:$T,$AW$1)+COUNTIFS('[1]Deals (investment)'!$B:$B,$A445,'[1]Deals (investment)'!$T:$T,$AX$1)+COUNTIFS('[1]Deals (investment)'!$B:$B,$A445,'[1]Deals (investment)'!$T:$T,$AY$1)</f>
        <v>#VALUE!</v>
      </c>
      <c r="AS445" s="17" t="e">
        <f>SUMIFS('[1]Deals (investment)'!$C:$C,'[1]Deals (investment)'!$B:$B,$A445)</f>
        <v>#VALUE!</v>
      </c>
      <c r="AT445" s="17" t="e">
        <f t="shared" si="66"/>
        <v>#VALUE!</v>
      </c>
      <c r="AU445" s="18" t="e">
        <f>COUNTIF('[1]Deals (Exits)'!$B:$B,A445)</f>
        <v>#VALUE!</v>
      </c>
      <c r="AV445" s="17" t="e">
        <f>SUMIFS('[1]Deals (investment)'!$C:$C,'[1]Deals (investment)'!$B:$B,$A445,'[1]Deals (investment)'!$T:$T,AV$1)</f>
        <v>#VALUE!</v>
      </c>
      <c r="AW445" s="17" t="e">
        <f>SUMIFS('[1]Deals (investment)'!$C:$C,'[1]Deals (investment)'!$B:$B,$A445,'[1]Deals (investment)'!$T:$T,AW$1)</f>
        <v>#VALUE!</v>
      </c>
      <c r="AX445" s="17" t="e">
        <f>SUMIFS('[1]Deals (investment)'!$C:$C,'[1]Deals (investment)'!$B:$B,$A445,'[1]Deals (investment)'!$T:$T,AX$1)</f>
        <v>#VALUE!</v>
      </c>
      <c r="AY445" s="17" t="e">
        <f>SUMIFS('[1]Deals (investment)'!$C:$C,'[1]Deals (investment)'!$B:$B,$A445,'[1]Deals (investment)'!$T:$T,AY$1)</f>
        <v>#VALUE!</v>
      </c>
      <c r="AZ445" s="17" t="e">
        <f>SUMIFS('[1]Deals (investment)'!$C:$C,'[1]Deals (investment)'!$B:$B,$A445,'[1]Deals (investment)'!$T:$T,AZ$1)</f>
        <v>#VALUE!</v>
      </c>
      <c r="BA445" s="17" t="e">
        <f>SUMIFS('[1]Deals (investment)'!$C:$C,'[1]Deals (investment)'!$B:$B,$A445,'[1]Deals (investment)'!$T:$T,BA$1)</f>
        <v>#VALUE!</v>
      </c>
      <c r="BB445" s="17" t="e">
        <f>SUMIFS('[1]Deals (investment)'!$C:$C,'[1]Deals (investment)'!$B:$B,$A445,'[1]Deals (investment)'!$T:$T,BB$1)</f>
        <v>#VALUE!</v>
      </c>
      <c r="BC445" s="17" t="e">
        <f>SUMIFS('[1]Deals (Exits)'!$C:$C,'[1]Deals (Exits)'!$B:$B,$A445)</f>
        <v>#VALUE!</v>
      </c>
      <c r="BD445" s="17" t="e">
        <f>SUMIFS('[1]Deals (investment)'!$C:$C,'[1]Deals (investment)'!$B:$B,$A445,'[1]Deals (investment)'!$V:$V,BD$1)</f>
        <v>#VALUE!</v>
      </c>
      <c r="BE445" s="17" t="e">
        <f>SUMIFS('[1]Deals (investment)'!$C:$C,'[1]Deals (investment)'!$B:$B,$A445,'[1]Deals (investment)'!$V:$V,BE$1)</f>
        <v>#VALUE!</v>
      </c>
      <c r="BF445" s="17" t="e">
        <f>SUMIFS('[1]Deals (investment)'!$C:$C,'[1]Deals (investment)'!$B:$B,$A445,'[1]Deals (investment)'!$V:$V,BF$1)</f>
        <v>#VALUE!</v>
      </c>
      <c r="BG445" s="17" t="e">
        <f>SUMIFS('[1]Deals (investment)'!$C:$C,'[1]Deals (investment)'!$B:$B,$A445,'[1]Deals (investment)'!$V:$V,BG$1)</f>
        <v>#VALUE!</v>
      </c>
      <c r="BH445" s="17" t="e">
        <f>SUMIFS('[1]Deals (investment)'!$C:$C,'[1]Deals (investment)'!$B:$B,$A445,'[1]Deals (investment)'!$V:$V,BH$1)</f>
        <v>#VALUE!</v>
      </c>
      <c r="BI445" s="17" t="e">
        <f>SUMIFS('[1]Deals (investment)'!$C:$C,'[1]Deals (investment)'!$B:$B,$A445,'[1]Deals (investment)'!$V:$V,BI$1)</f>
        <v>#VALUE!</v>
      </c>
      <c r="BJ445" s="17" t="e">
        <f>SUMIFS('[1]Deals (investment)'!$C:$C,'[1]Deals (investment)'!$B:$B,$A445,'[1]Deals (investment)'!$V:$V,BJ$1)</f>
        <v>#VALUE!</v>
      </c>
      <c r="BK445" s="17" t="e">
        <f>SUMIFS('[1]Deals (investment)'!$C:$C,'[1]Deals (investment)'!$B:$B,$A445,'[1]Deals (investment)'!$V:$V,BK$1)</f>
        <v>#VALUE!</v>
      </c>
      <c r="BL445" s="17" t="e">
        <f>SUMIFS('[1]Deals (investment)'!$C:$C,'[1]Deals (investment)'!$B:$B,$A445,'[1]Deals (investment)'!$V:$V,BL$1)</f>
        <v>#VALUE!</v>
      </c>
      <c r="BM445" s="17" t="e">
        <f>SUMIFS('[1]Deals (investment)'!$C:$C,'[1]Deals (investment)'!$B:$B,$A445,'[1]Deals (investment)'!$V:$V,BM$1)</f>
        <v>#VALUE!</v>
      </c>
      <c r="BN445" s="15"/>
      <c r="BO445" s="15"/>
      <c r="BP445" s="22"/>
      <c r="BQ445" s="15"/>
      <c r="BR445" s="15"/>
      <c r="BS445" s="15"/>
      <c r="BT445" s="15"/>
      <c r="BU445" s="15"/>
      <c r="BV445" s="15"/>
      <c r="BW445" s="15"/>
      <c r="BX445" s="15"/>
      <c r="BY445" s="15"/>
      <c r="BZ445" s="15"/>
      <c r="CA445" s="15"/>
      <c r="CB445" s="15"/>
      <c r="CC445" s="15"/>
      <c r="CD445" s="15" t="str">
        <f t="shared" si="69"/>
        <v>BoomplayBoomplay is a streaming platform, which operates the Boom Player app, is adding an average of 2 million new subscribers per month and now boasts 44 million app downloads and 5.6 million daily users. It hosts the most extensive online African music catalog in the world with 5 million tracks, according to the companyActive</v>
      </c>
      <c r="CE445" s="15"/>
      <c r="CF445" s="15"/>
      <c r="CG445" s="15"/>
      <c r="CH445" s="15"/>
      <c r="CI445" s="15"/>
      <c r="CJ445" s="15"/>
    </row>
    <row r="446" spans="1:88" ht="12.75">
      <c r="A446" s="15" t="s">
        <v>3627</v>
      </c>
      <c r="B446" s="15" t="s">
        <v>3628</v>
      </c>
      <c r="C446" s="15" t="s">
        <v>58</v>
      </c>
      <c r="D446" s="16">
        <v>2018</v>
      </c>
      <c r="E446" s="15" t="s">
        <v>128</v>
      </c>
      <c r="F446" s="15" t="s">
        <v>110</v>
      </c>
      <c r="G446" s="15" t="s">
        <v>129</v>
      </c>
      <c r="H446" s="15" t="s">
        <v>129</v>
      </c>
      <c r="I446" s="15" t="s">
        <v>129</v>
      </c>
      <c r="J446" s="15"/>
      <c r="K446" s="17" t="e">
        <f t="shared" si="65"/>
        <v>#VALUE!</v>
      </c>
      <c r="L446" s="15"/>
      <c r="M446" s="18" t="e">
        <f t="shared" si="51"/>
        <v>#VALUE!</v>
      </c>
      <c r="N446" s="15" t="s">
        <v>3629</v>
      </c>
      <c r="O446" s="15"/>
      <c r="P446" s="15"/>
      <c r="Q446" s="24">
        <v>43101</v>
      </c>
      <c r="R446" s="15" t="s">
        <v>375</v>
      </c>
      <c r="S446" s="19" t="s">
        <v>144</v>
      </c>
      <c r="T446" s="15" t="s">
        <v>110</v>
      </c>
      <c r="U446" s="17" t="s">
        <v>110</v>
      </c>
      <c r="V446" s="15" t="s">
        <v>3630</v>
      </c>
      <c r="W446" s="15">
        <v>0</v>
      </c>
      <c r="X446" s="15" t="s">
        <v>158</v>
      </c>
      <c r="Y446" s="28" t="s">
        <v>3631</v>
      </c>
      <c r="Z446" s="25" t="s">
        <v>147</v>
      </c>
      <c r="AA446" s="25" t="s">
        <v>110</v>
      </c>
      <c r="AB446" s="20" t="s">
        <v>286</v>
      </c>
      <c r="AC446" s="21" t="s">
        <v>3632</v>
      </c>
      <c r="AD446" s="21" t="s">
        <v>3633</v>
      </c>
      <c r="AE446" s="21" t="s">
        <v>3634</v>
      </c>
      <c r="AF446" s="21" t="s">
        <v>3635</v>
      </c>
      <c r="AG446" s="22">
        <f t="shared" si="38"/>
        <v>0.87096774193548387</v>
      </c>
      <c r="AH446" s="15" t="e">
        <f t="shared" si="60"/>
        <v>#VALUE!</v>
      </c>
      <c r="AI446" s="22" t="str">
        <f>VLOOKUP(A446,'[1]Deals (investment)'!$B$2:$Z$1497,1,FALSE)</f>
        <v>Accept</v>
      </c>
      <c r="AJ446" s="22">
        <f>VLOOKUP(A446,'[1]Deals (investment)'!$B$2:$Z$870,15,FALSE)</f>
        <v>0</v>
      </c>
      <c r="AK446" s="17" t="e">
        <f>VLOOKUP(A446,'[1]Deals (Exits)'!B:B,1,FALSE)</f>
        <v>#N/A</v>
      </c>
      <c r="AL446" s="23">
        <f>VLOOKUP(G446,[1]Lookups!$V$3:$Y$197,4,FALSE)</f>
        <v>0</v>
      </c>
      <c r="AM446" s="17" t="str">
        <f>VLOOKUP(X446,[1]Lookups!$B$3:$C$200,2,FALSE)</f>
        <v>Financial Services</v>
      </c>
      <c r="AN446" s="17" t="str">
        <f>VLOOKUP(R446,[1]Lookups!$H$3:$I$69,2,FALSE)</f>
        <v>2. Seed</v>
      </c>
      <c r="AO446" s="17" t="e">
        <f>VLOOKUP(T446,[1]Lookups!$H$3:$I$69,2,FALSE)</f>
        <v>#N/A</v>
      </c>
      <c r="AP446" s="17" t="str">
        <f>VLOOKUP(AN446,[1]Lookups!$N$3:$O$11,2,FALSE)</f>
        <v>Early</v>
      </c>
      <c r="AQ446" s="18" t="e">
        <f>COUNTIFS('[1]Deals (investment)'!$B:$B,$A446)</f>
        <v>#VALUE!</v>
      </c>
      <c r="AR446" s="18" t="e">
        <f>COUNTIFS('[1]Deals (investment)'!$B:$B,$A446,'[1]Deals (investment)'!$T:$T,$AW$1)+COUNTIFS('[1]Deals (investment)'!$B:$B,$A446,'[1]Deals (investment)'!$T:$T,$AX$1)+COUNTIFS('[1]Deals (investment)'!$B:$B,$A446,'[1]Deals (investment)'!$T:$T,$AY$1)</f>
        <v>#VALUE!</v>
      </c>
      <c r="AS446" s="17" t="e">
        <f>SUMIFS('[1]Deals (investment)'!$C:$C,'[1]Deals (investment)'!$B:$B,$A446)</f>
        <v>#VALUE!</v>
      </c>
      <c r="AT446" s="17" t="e">
        <f t="shared" si="66"/>
        <v>#VALUE!</v>
      </c>
      <c r="AU446" s="18" t="e">
        <f>COUNTIF('[1]Deals (Exits)'!$B:$B,A446)</f>
        <v>#VALUE!</v>
      </c>
      <c r="AV446" s="17" t="e">
        <f>SUMIFS('[1]Deals (investment)'!$C:$C,'[1]Deals (investment)'!$B:$B,$A446,'[1]Deals (investment)'!$T:$T,AV$1)</f>
        <v>#VALUE!</v>
      </c>
      <c r="AW446" s="17" t="e">
        <f>SUMIFS('[1]Deals (investment)'!$C:$C,'[1]Deals (investment)'!$B:$B,$A446,'[1]Deals (investment)'!$T:$T,AW$1)</f>
        <v>#VALUE!</v>
      </c>
      <c r="AX446" s="17" t="e">
        <f>SUMIFS('[1]Deals (investment)'!$C:$C,'[1]Deals (investment)'!$B:$B,$A446,'[1]Deals (investment)'!$T:$T,AX$1)</f>
        <v>#VALUE!</v>
      </c>
      <c r="AY446" s="17" t="e">
        <f>SUMIFS('[1]Deals (investment)'!$C:$C,'[1]Deals (investment)'!$B:$B,$A446,'[1]Deals (investment)'!$T:$T,AY$1)</f>
        <v>#VALUE!</v>
      </c>
      <c r="AZ446" s="17" t="e">
        <f>SUMIFS('[1]Deals (investment)'!$C:$C,'[1]Deals (investment)'!$B:$B,$A446,'[1]Deals (investment)'!$T:$T,AZ$1)</f>
        <v>#VALUE!</v>
      </c>
      <c r="BA446" s="17" t="e">
        <f>SUMIFS('[1]Deals (investment)'!$C:$C,'[1]Deals (investment)'!$B:$B,$A446,'[1]Deals (investment)'!$T:$T,BA$1)</f>
        <v>#VALUE!</v>
      </c>
      <c r="BB446" s="17" t="e">
        <f>SUMIFS('[1]Deals (investment)'!$C:$C,'[1]Deals (investment)'!$B:$B,$A446,'[1]Deals (investment)'!$T:$T,BB$1)</f>
        <v>#VALUE!</v>
      </c>
      <c r="BC446" s="17" t="e">
        <f>SUMIFS('[1]Deals (Exits)'!$C:$C,'[1]Deals (Exits)'!$B:$B,$A446)</f>
        <v>#VALUE!</v>
      </c>
      <c r="BD446" s="17" t="e">
        <f>SUMIFS('[1]Deals (investment)'!$C:$C,'[1]Deals (investment)'!$B:$B,$A446,'[1]Deals (investment)'!$V:$V,BD$1)</f>
        <v>#VALUE!</v>
      </c>
      <c r="BE446" s="17" t="e">
        <f>SUMIFS('[1]Deals (investment)'!$C:$C,'[1]Deals (investment)'!$B:$B,$A446,'[1]Deals (investment)'!$V:$V,BE$1)</f>
        <v>#VALUE!</v>
      </c>
      <c r="BF446" s="17" t="e">
        <f>SUMIFS('[1]Deals (investment)'!$C:$C,'[1]Deals (investment)'!$B:$B,$A446,'[1]Deals (investment)'!$V:$V,BF$1)</f>
        <v>#VALUE!</v>
      </c>
      <c r="BG446" s="17" t="e">
        <f>SUMIFS('[1]Deals (investment)'!$C:$C,'[1]Deals (investment)'!$B:$B,$A446,'[1]Deals (investment)'!$V:$V,BG$1)</f>
        <v>#VALUE!</v>
      </c>
      <c r="BH446" s="17" t="e">
        <f>SUMIFS('[1]Deals (investment)'!$C:$C,'[1]Deals (investment)'!$B:$B,$A446,'[1]Deals (investment)'!$V:$V,BH$1)</f>
        <v>#VALUE!</v>
      </c>
      <c r="BI446" s="17" t="e">
        <f>SUMIFS('[1]Deals (investment)'!$C:$C,'[1]Deals (investment)'!$B:$B,$A446,'[1]Deals (investment)'!$V:$V,BI$1)</f>
        <v>#VALUE!</v>
      </c>
      <c r="BJ446" s="17" t="e">
        <f>SUMIFS('[1]Deals (investment)'!$C:$C,'[1]Deals (investment)'!$B:$B,$A446,'[1]Deals (investment)'!$V:$V,BJ$1)</f>
        <v>#VALUE!</v>
      </c>
      <c r="BK446" s="17" t="e">
        <f>SUMIFS('[1]Deals (investment)'!$C:$C,'[1]Deals (investment)'!$B:$B,$A446,'[1]Deals (investment)'!$V:$V,BK$1)</f>
        <v>#VALUE!</v>
      </c>
      <c r="BL446" s="17" t="e">
        <f>SUMIFS('[1]Deals (investment)'!$C:$C,'[1]Deals (investment)'!$B:$B,$A446,'[1]Deals (investment)'!$V:$V,BL$1)</f>
        <v>#VALUE!</v>
      </c>
      <c r="BM446" s="17" t="e">
        <f>SUMIFS('[1]Deals (investment)'!$C:$C,'[1]Deals (investment)'!$B:$B,$A446,'[1]Deals (investment)'!$V:$V,BM$1)</f>
        <v>#VALUE!</v>
      </c>
      <c r="BN446" s="15"/>
      <c r="BO446" s="15"/>
      <c r="BP446" s="22"/>
      <c r="BQ446" s="15"/>
      <c r="BR446" s="15"/>
      <c r="BS446" s="15"/>
      <c r="BT446" s="15"/>
      <c r="BU446" s="15"/>
      <c r="BV446" s="15"/>
      <c r="BW446" s="15"/>
      <c r="BX446" s="15"/>
      <c r="BY446" s="15"/>
      <c r="BZ446" s="15"/>
      <c r="CA446" s="15"/>
      <c r="CB446" s="15"/>
      <c r="CC446" s="15"/>
      <c r="CD446" s="15" t="str">
        <f t="shared" si="69"/>
        <v>AcceptAccept is a payment service provider and payment aggregator that empowers businesses to get paid wherever their customers are. Our services facilitate both online and offline payment channels with a set of tools to accept payments whether online, via mobile, on delivery or in store and whether paid by card, mobile wallet or cash.Active</v>
      </c>
      <c r="CE446" s="15"/>
      <c r="CF446" s="15"/>
      <c r="CG446" s="15"/>
      <c r="CH446" s="15"/>
      <c r="CI446" s="15"/>
      <c r="CJ446" s="15"/>
    </row>
    <row r="447" spans="1:88" ht="12.75">
      <c r="A447" s="15" t="s">
        <v>3636</v>
      </c>
      <c r="B447" s="28" t="s">
        <v>3637</v>
      </c>
      <c r="C447" s="15" t="s">
        <v>58</v>
      </c>
      <c r="D447" s="16">
        <v>2012</v>
      </c>
      <c r="E447" s="15" t="s">
        <v>128</v>
      </c>
      <c r="F447" s="17" t="s">
        <v>110</v>
      </c>
      <c r="G447" s="15" t="s">
        <v>129</v>
      </c>
      <c r="H447" s="15" t="s">
        <v>129</v>
      </c>
      <c r="I447" s="17" t="s">
        <v>129</v>
      </c>
      <c r="J447" s="17"/>
      <c r="K447" s="17" t="e">
        <f t="shared" si="65"/>
        <v>#VALUE!</v>
      </c>
      <c r="L447" s="15"/>
      <c r="M447" s="18" t="e">
        <f t="shared" si="51"/>
        <v>#VALUE!</v>
      </c>
      <c r="N447" s="15"/>
      <c r="O447" s="15"/>
      <c r="P447" s="15"/>
      <c r="Q447" s="24">
        <v>43348</v>
      </c>
      <c r="R447" s="15" t="s">
        <v>2106</v>
      </c>
      <c r="S447" s="19" t="s">
        <v>144</v>
      </c>
      <c r="T447" s="15" t="s">
        <v>110</v>
      </c>
      <c r="U447" s="17" t="s">
        <v>110</v>
      </c>
      <c r="V447" s="15" t="s">
        <v>3638</v>
      </c>
      <c r="W447" s="15">
        <v>0</v>
      </c>
      <c r="X447" s="15" t="s">
        <v>3639</v>
      </c>
      <c r="Y447" s="17" t="s">
        <v>3640</v>
      </c>
      <c r="Z447" s="25" t="s">
        <v>109</v>
      </c>
      <c r="AB447" s="30" t="s">
        <v>286</v>
      </c>
      <c r="AC447" s="31" t="s">
        <v>3641</v>
      </c>
      <c r="AD447" s="31" t="s">
        <v>3642</v>
      </c>
      <c r="AE447" s="39" t="s">
        <v>3643</v>
      </c>
      <c r="AF447" s="21" t="s">
        <v>3644</v>
      </c>
      <c r="AG447" s="22">
        <f t="shared" si="38"/>
        <v>0.80645161290322576</v>
      </c>
      <c r="AH447" s="15" t="str">
        <f t="shared" si="60"/>
        <v/>
      </c>
      <c r="AI447" s="22" t="str">
        <f>VLOOKUP(A447,'[1]Deals (investment)'!$B$2:$Z$1497,1,FALSE)</f>
        <v>AlMaqarr Coworking Space</v>
      </c>
      <c r="AJ447" s="22">
        <f>VLOOKUP(A447,'[1]Deals (investment)'!$B$2:$Z$870,15,FALSE)</f>
        <v>0</v>
      </c>
      <c r="AK447" s="17" t="e">
        <f>VLOOKUP(A447,'[1]Deals (Exits)'!B:B,1,FALSE)</f>
        <v>#N/A</v>
      </c>
      <c r="AL447" s="23">
        <f>VLOOKUP(G447,[1]Lookups!$V$3:$Y$197,4,FALSE)</f>
        <v>0</v>
      </c>
      <c r="AM447" s="17" t="str">
        <f>VLOOKUP(X447,[1]Lookups!$B$3:$C$200,2,FALSE)</f>
        <v>Construction &amp; Real Estate</v>
      </c>
      <c r="AN447" s="17" t="e">
        <f>VLOOKUP(R447,[1]Lookups!$H$3:$I$69,2,FALSE)</f>
        <v>#N/A</v>
      </c>
      <c r="AO447" s="17" t="e">
        <f>VLOOKUP(T447,[1]Lookups!$H$3:$I$69,2,FALSE)</f>
        <v>#N/A</v>
      </c>
      <c r="AP447" s="17" t="e">
        <f>VLOOKUP(AN447,[1]Lookups!$N$3:$O$11,2,FALSE)</f>
        <v>#N/A</v>
      </c>
      <c r="AQ447" s="18" t="e">
        <f>COUNTIFS('[1]Deals (investment)'!$B:$B,$A447)</f>
        <v>#VALUE!</v>
      </c>
      <c r="AR447" s="18" t="e">
        <f>COUNTIFS('[1]Deals (investment)'!$B:$B,$A447,'[1]Deals (investment)'!$T:$T,$AW$1)+COUNTIFS('[1]Deals (investment)'!$B:$B,$A447,'[1]Deals (investment)'!$T:$T,$AX$1)+COUNTIFS('[1]Deals (investment)'!$B:$B,$A447,'[1]Deals (investment)'!$T:$T,$AY$1)</f>
        <v>#VALUE!</v>
      </c>
      <c r="AS447" s="17" t="e">
        <f>SUMIFS('[1]Deals (investment)'!$C:$C,'[1]Deals (investment)'!$B:$B,$A447)</f>
        <v>#VALUE!</v>
      </c>
      <c r="AT447" s="17" t="e">
        <f t="shared" si="66"/>
        <v>#VALUE!</v>
      </c>
      <c r="AU447" s="18" t="e">
        <f>COUNTIF('[1]Deals (Exits)'!$B:$B,A447)</f>
        <v>#VALUE!</v>
      </c>
      <c r="AV447" s="17" t="e">
        <f>SUMIFS('[1]Deals (investment)'!$C:$C,'[1]Deals (investment)'!$B:$B,$A447,'[1]Deals (investment)'!$T:$T,AV$1)</f>
        <v>#VALUE!</v>
      </c>
      <c r="AW447" s="17" t="e">
        <f>SUMIFS('[1]Deals (investment)'!$C:$C,'[1]Deals (investment)'!$B:$B,$A447,'[1]Deals (investment)'!$T:$T,AW$1)</f>
        <v>#VALUE!</v>
      </c>
      <c r="AX447" s="17" t="e">
        <f>SUMIFS('[1]Deals (investment)'!$C:$C,'[1]Deals (investment)'!$B:$B,$A447,'[1]Deals (investment)'!$T:$T,AX$1)</f>
        <v>#VALUE!</v>
      </c>
      <c r="AY447" s="17" t="e">
        <f>SUMIFS('[1]Deals (investment)'!$C:$C,'[1]Deals (investment)'!$B:$B,$A447,'[1]Deals (investment)'!$T:$T,AY$1)</f>
        <v>#VALUE!</v>
      </c>
      <c r="AZ447" s="17" t="e">
        <f>SUMIFS('[1]Deals (investment)'!$C:$C,'[1]Deals (investment)'!$B:$B,$A447,'[1]Deals (investment)'!$T:$T,AZ$1)</f>
        <v>#VALUE!</v>
      </c>
      <c r="BA447" s="17" t="e">
        <f>SUMIFS('[1]Deals (investment)'!$C:$C,'[1]Deals (investment)'!$B:$B,$A447,'[1]Deals (investment)'!$T:$T,BA$1)</f>
        <v>#VALUE!</v>
      </c>
      <c r="BB447" s="17" t="e">
        <f>SUMIFS('[1]Deals (investment)'!$C:$C,'[1]Deals (investment)'!$B:$B,$A447,'[1]Deals (investment)'!$T:$T,BB$1)</f>
        <v>#VALUE!</v>
      </c>
      <c r="BC447" s="17" t="e">
        <f>SUMIFS('[1]Deals (Exits)'!$C:$C,'[1]Deals (Exits)'!$B:$B,$A447)</f>
        <v>#VALUE!</v>
      </c>
      <c r="BD447" s="17" t="e">
        <f>SUMIFS('[1]Deals (investment)'!$C:$C,'[1]Deals (investment)'!$B:$B,$A447,'[1]Deals (investment)'!$V:$V,BD$1)</f>
        <v>#VALUE!</v>
      </c>
      <c r="BE447" s="17" t="e">
        <f>SUMIFS('[1]Deals (investment)'!$C:$C,'[1]Deals (investment)'!$B:$B,$A447,'[1]Deals (investment)'!$V:$V,BE$1)</f>
        <v>#VALUE!</v>
      </c>
      <c r="BF447" s="17" t="e">
        <f>SUMIFS('[1]Deals (investment)'!$C:$C,'[1]Deals (investment)'!$B:$B,$A447,'[1]Deals (investment)'!$V:$V,BF$1)</f>
        <v>#VALUE!</v>
      </c>
      <c r="BG447" s="17" t="e">
        <f>SUMIFS('[1]Deals (investment)'!$C:$C,'[1]Deals (investment)'!$B:$B,$A447,'[1]Deals (investment)'!$V:$V,BG$1)</f>
        <v>#VALUE!</v>
      </c>
      <c r="BH447" s="17" t="e">
        <f>SUMIFS('[1]Deals (investment)'!$C:$C,'[1]Deals (investment)'!$B:$B,$A447,'[1]Deals (investment)'!$V:$V,BH$1)</f>
        <v>#VALUE!</v>
      </c>
      <c r="BI447" s="17" t="e">
        <f>SUMIFS('[1]Deals (investment)'!$C:$C,'[1]Deals (investment)'!$B:$B,$A447,'[1]Deals (investment)'!$V:$V,BI$1)</f>
        <v>#VALUE!</v>
      </c>
      <c r="BJ447" s="17" t="e">
        <f>SUMIFS('[1]Deals (investment)'!$C:$C,'[1]Deals (investment)'!$B:$B,$A447,'[1]Deals (investment)'!$V:$V,BJ$1)</f>
        <v>#VALUE!</v>
      </c>
      <c r="BK447" s="17" t="e">
        <f>SUMIFS('[1]Deals (investment)'!$C:$C,'[1]Deals (investment)'!$B:$B,$A447,'[1]Deals (investment)'!$V:$V,BK$1)</f>
        <v>#VALUE!</v>
      </c>
      <c r="BL447" s="17" t="e">
        <f>SUMIFS('[1]Deals (investment)'!$C:$C,'[1]Deals (investment)'!$B:$B,$A447,'[1]Deals (investment)'!$V:$V,BL$1)</f>
        <v>#VALUE!</v>
      </c>
      <c r="BM447" s="17" t="e">
        <f>SUMIFS('[1]Deals (investment)'!$C:$C,'[1]Deals (investment)'!$B:$B,$A447,'[1]Deals (investment)'!$V:$V,BM$1)</f>
        <v>#VALUE!</v>
      </c>
      <c r="BN447" s="15"/>
      <c r="BO447" s="15"/>
      <c r="BP447" s="22"/>
      <c r="BQ447" s="15"/>
      <c r="BR447" s="15"/>
      <c r="BS447" s="15"/>
      <c r="BT447" s="15"/>
      <c r="BU447" s="15"/>
      <c r="BV447" s="15"/>
      <c r="BW447" s="15"/>
      <c r="BX447" s="15"/>
      <c r="BY447" s="15"/>
      <c r="BZ447" s="15"/>
      <c r="CA447" s="15"/>
      <c r="CB447" s="15"/>
      <c r="CC447" s="15"/>
      <c r="CD447" s="15" t="str">
        <f t="shared" si="69"/>
        <v>Almaqarr Coworking SpaceAlMaqarr is the leading coworking space in Egypt since 2012. It manages a solid diversified community of innovation and collaboration between startups, student organizations, social initiatives and freelancers.Active</v>
      </c>
      <c r="CE447" s="15"/>
      <c r="CF447" s="15"/>
      <c r="CG447" s="15"/>
      <c r="CH447" s="15"/>
      <c r="CI447" s="15"/>
      <c r="CJ447" s="15"/>
    </row>
    <row r="448" spans="1:88" ht="12.75">
      <c r="A448" s="15" t="s">
        <v>3645</v>
      </c>
      <c r="B448" s="15" t="s">
        <v>3646</v>
      </c>
      <c r="C448" s="15" t="s">
        <v>58</v>
      </c>
      <c r="D448" s="16">
        <v>2017</v>
      </c>
      <c r="E448" s="15" t="s">
        <v>128</v>
      </c>
      <c r="F448" s="15"/>
      <c r="G448" s="15" t="s">
        <v>129</v>
      </c>
      <c r="H448" s="15" t="s">
        <v>129</v>
      </c>
      <c r="I448" s="15" t="s">
        <v>129</v>
      </c>
      <c r="J448" s="15"/>
      <c r="K448" s="17" t="e">
        <f t="shared" si="65"/>
        <v>#VALUE!</v>
      </c>
      <c r="L448" s="15"/>
      <c r="M448" s="18" t="e">
        <f t="shared" si="51"/>
        <v>#VALUE!</v>
      </c>
      <c r="N448" s="15"/>
      <c r="O448" s="15"/>
      <c r="P448" s="15"/>
      <c r="Q448" s="15"/>
      <c r="R448" s="15"/>
      <c r="S448" s="19"/>
      <c r="T448" s="15"/>
      <c r="U448" s="17"/>
      <c r="V448" s="15" t="s">
        <v>3647</v>
      </c>
      <c r="W448" s="15"/>
      <c r="X448" s="15" t="s">
        <v>64</v>
      </c>
      <c r="Y448" s="15" t="s">
        <v>3648</v>
      </c>
      <c r="AB448" s="20"/>
      <c r="AC448" s="21" t="s">
        <v>3649</v>
      </c>
      <c r="AD448" s="15"/>
      <c r="AE448" s="21" t="s">
        <v>3650</v>
      </c>
      <c r="AF448" s="21" t="s">
        <v>3651</v>
      </c>
      <c r="AG448" s="22">
        <f t="shared" si="38"/>
        <v>0.4838709677419355</v>
      </c>
      <c r="AH448" s="15" t="str">
        <f t="shared" si="60"/>
        <v/>
      </c>
      <c r="AI448" s="22" t="e">
        <f>VLOOKUP(A448,'[1]Deals (investment)'!$B$2:$Z$1497,1,FALSE)</f>
        <v>#N/A</v>
      </c>
      <c r="AJ448" s="22" t="e">
        <f>VLOOKUP(A448,'[1]Deals (investment)'!$B$2:$Z$870,15,FALSE)</f>
        <v>#N/A</v>
      </c>
      <c r="AK448" s="17" t="e">
        <f>VLOOKUP(A448,'[1]Deals (Exits)'!B:B,1,FALSE)</f>
        <v>#N/A</v>
      </c>
      <c r="AL448" s="23">
        <f>VLOOKUP(G448,[1]Lookups!$V$3:$Y$197,4,FALSE)</f>
        <v>0</v>
      </c>
      <c r="AM448" s="17" t="str">
        <f>VLOOKUP(X448,[1]Lookups!$B$3:$C$200,2,FALSE)</f>
        <v>E-commerce &amp; Retail</v>
      </c>
      <c r="AN448" s="17" t="e">
        <f>VLOOKUP(R448,[1]Lookups!$H$3:$I$69,2,FALSE)</f>
        <v>#N/A</v>
      </c>
      <c r="AO448" s="17" t="e">
        <f>VLOOKUP(T448,[1]Lookups!$H$3:$I$69,2,FALSE)</f>
        <v>#N/A</v>
      </c>
      <c r="AP448" s="17" t="e">
        <f>VLOOKUP(AN448,[1]Lookups!$N$3:$O$11,2,FALSE)</f>
        <v>#N/A</v>
      </c>
      <c r="AQ448" s="18" t="e">
        <f>COUNTIFS('[1]Deals (investment)'!$B:$B,$A448)</f>
        <v>#VALUE!</v>
      </c>
      <c r="AR448" s="18" t="e">
        <f>COUNTIFS('[1]Deals (investment)'!$B:$B,$A448,'[1]Deals (investment)'!$T:$T,$AW$1)+COUNTIFS('[1]Deals (investment)'!$B:$B,$A448,'[1]Deals (investment)'!$T:$T,$AX$1)+COUNTIFS('[1]Deals (investment)'!$B:$B,$A448,'[1]Deals (investment)'!$T:$T,$AY$1)</f>
        <v>#VALUE!</v>
      </c>
      <c r="AS448" s="17" t="e">
        <f>SUMIFS('[1]Deals (investment)'!$C:$C,'[1]Deals (investment)'!$B:$B,$A448)</f>
        <v>#VALUE!</v>
      </c>
      <c r="AT448" s="17" t="e">
        <f t="shared" si="66"/>
        <v>#VALUE!</v>
      </c>
      <c r="AU448" s="18" t="e">
        <f>COUNTIF('[1]Deals (Exits)'!$B:$B,A448)</f>
        <v>#VALUE!</v>
      </c>
      <c r="AV448" s="17" t="e">
        <f>SUMIFS('[1]Deals (investment)'!$C:$C,'[1]Deals (investment)'!$B:$B,$A448,'[1]Deals (investment)'!$T:$T,AV$1)</f>
        <v>#VALUE!</v>
      </c>
      <c r="AW448" s="17" t="e">
        <f>SUMIFS('[1]Deals (investment)'!$C:$C,'[1]Deals (investment)'!$B:$B,$A448,'[1]Deals (investment)'!$T:$T,AW$1)</f>
        <v>#VALUE!</v>
      </c>
      <c r="AX448" s="17" t="e">
        <f>SUMIFS('[1]Deals (investment)'!$C:$C,'[1]Deals (investment)'!$B:$B,$A448,'[1]Deals (investment)'!$T:$T,AX$1)</f>
        <v>#VALUE!</v>
      </c>
      <c r="AY448" s="17" t="e">
        <f>SUMIFS('[1]Deals (investment)'!$C:$C,'[1]Deals (investment)'!$B:$B,$A448,'[1]Deals (investment)'!$T:$T,AY$1)</f>
        <v>#VALUE!</v>
      </c>
      <c r="AZ448" s="17" t="e">
        <f>SUMIFS('[1]Deals (investment)'!$C:$C,'[1]Deals (investment)'!$B:$B,$A448,'[1]Deals (investment)'!$T:$T,AZ$1)</f>
        <v>#VALUE!</v>
      </c>
      <c r="BA448" s="17" t="e">
        <f>SUMIFS('[1]Deals (investment)'!$C:$C,'[1]Deals (investment)'!$B:$B,$A448,'[1]Deals (investment)'!$T:$T,BA$1)</f>
        <v>#VALUE!</v>
      </c>
      <c r="BB448" s="17" t="e">
        <f>SUMIFS('[1]Deals (investment)'!$C:$C,'[1]Deals (investment)'!$B:$B,$A448,'[1]Deals (investment)'!$T:$T,BB$1)</f>
        <v>#VALUE!</v>
      </c>
      <c r="BC448" s="17" t="e">
        <f>SUMIFS('[1]Deals (Exits)'!$C:$C,'[1]Deals (Exits)'!$B:$B,$A448)</f>
        <v>#VALUE!</v>
      </c>
      <c r="BD448" s="17" t="e">
        <f>SUMIFS('[1]Deals (investment)'!$C:$C,'[1]Deals (investment)'!$B:$B,$A448,'[1]Deals (investment)'!$V:$V,BD$1)</f>
        <v>#VALUE!</v>
      </c>
      <c r="BE448" s="17" t="e">
        <f>SUMIFS('[1]Deals (investment)'!$C:$C,'[1]Deals (investment)'!$B:$B,$A448,'[1]Deals (investment)'!$V:$V,BE$1)</f>
        <v>#VALUE!</v>
      </c>
      <c r="BF448" s="17" t="e">
        <f>SUMIFS('[1]Deals (investment)'!$C:$C,'[1]Deals (investment)'!$B:$B,$A448,'[1]Deals (investment)'!$V:$V,BF$1)</f>
        <v>#VALUE!</v>
      </c>
      <c r="BG448" s="17" t="e">
        <f>SUMIFS('[1]Deals (investment)'!$C:$C,'[1]Deals (investment)'!$B:$B,$A448,'[1]Deals (investment)'!$V:$V,BG$1)</f>
        <v>#VALUE!</v>
      </c>
      <c r="BH448" s="17" t="e">
        <f>SUMIFS('[1]Deals (investment)'!$C:$C,'[1]Deals (investment)'!$B:$B,$A448,'[1]Deals (investment)'!$V:$V,BH$1)</f>
        <v>#VALUE!</v>
      </c>
      <c r="BI448" s="17" t="e">
        <f>SUMIFS('[1]Deals (investment)'!$C:$C,'[1]Deals (investment)'!$B:$B,$A448,'[1]Deals (investment)'!$V:$V,BI$1)</f>
        <v>#VALUE!</v>
      </c>
      <c r="BJ448" s="17" t="e">
        <f>SUMIFS('[1]Deals (investment)'!$C:$C,'[1]Deals (investment)'!$B:$B,$A448,'[1]Deals (investment)'!$V:$V,BJ$1)</f>
        <v>#VALUE!</v>
      </c>
      <c r="BK448" s="17" t="e">
        <f>SUMIFS('[1]Deals (investment)'!$C:$C,'[1]Deals (investment)'!$B:$B,$A448,'[1]Deals (investment)'!$V:$V,BK$1)</f>
        <v>#VALUE!</v>
      </c>
      <c r="BL448" s="17" t="e">
        <f>SUMIFS('[1]Deals (investment)'!$C:$C,'[1]Deals (investment)'!$B:$B,$A448,'[1]Deals (investment)'!$V:$V,BL$1)</f>
        <v>#VALUE!</v>
      </c>
      <c r="BM448" s="17" t="e">
        <f>SUMIFS('[1]Deals (investment)'!$C:$C,'[1]Deals (investment)'!$B:$B,$A448,'[1]Deals (investment)'!$V:$V,BM$1)</f>
        <v>#VALUE!</v>
      </c>
      <c r="BN448" s="15"/>
      <c r="BO448" s="15"/>
      <c r="BP448" s="22"/>
      <c r="BQ448" s="15"/>
      <c r="BR448" s="15"/>
      <c r="BS448" s="15"/>
      <c r="BT448" s="15"/>
      <c r="BU448" s="15"/>
      <c r="BV448" s="15"/>
      <c r="BW448" s="15"/>
      <c r="BX448" s="15"/>
      <c r="BY448" s="15"/>
      <c r="BZ448" s="15"/>
      <c r="CA448" s="15"/>
      <c r="CB448" s="15"/>
      <c r="CC448" s="15"/>
      <c r="CD448" s="15" t="str">
        <f t="shared" si="69"/>
        <v>AutopartsAutoparts, an online marketplace, provides its customers an extensive selection of spare parts at competitive and transparent pricesActive</v>
      </c>
      <c r="CE448" s="15"/>
      <c r="CF448" s="15"/>
      <c r="CG448" s="15"/>
      <c r="CH448" s="15"/>
      <c r="CI448" s="15"/>
      <c r="CJ448" s="15"/>
    </row>
    <row r="449" spans="1:118" ht="12.75">
      <c r="A449" s="15" t="s">
        <v>3652</v>
      </c>
      <c r="B449" s="15" t="s">
        <v>3653</v>
      </c>
      <c r="C449" s="15" t="s">
        <v>58</v>
      </c>
      <c r="D449" s="16">
        <v>2015</v>
      </c>
      <c r="E449" s="15" t="s">
        <v>128</v>
      </c>
      <c r="F449" s="15" t="s">
        <v>110</v>
      </c>
      <c r="G449" s="15" t="s">
        <v>129</v>
      </c>
      <c r="H449" s="15" t="s">
        <v>129</v>
      </c>
      <c r="I449" s="15" t="s">
        <v>129</v>
      </c>
      <c r="J449" s="15"/>
      <c r="K449" s="17" t="e">
        <f t="shared" si="65"/>
        <v>#VALUE!</v>
      </c>
      <c r="L449" s="15"/>
      <c r="M449" s="18" t="e">
        <f t="shared" si="51"/>
        <v>#VALUE!</v>
      </c>
      <c r="N449" s="15"/>
      <c r="O449" s="15"/>
      <c r="P449" s="15"/>
      <c r="Q449" s="24">
        <v>43377</v>
      </c>
      <c r="R449" s="15" t="s">
        <v>375</v>
      </c>
      <c r="S449" s="19" t="s">
        <v>144</v>
      </c>
      <c r="T449" s="15" t="s">
        <v>110</v>
      </c>
      <c r="U449" s="17" t="s">
        <v>110</v>
      </c>
      <c r="V449" s="15" t="s">
        <v>3654</v>
      </c>
      <c r="W449" s="15">
        <v>0</v>
      </c>
      <c r="X449" s="15" t="s">
        <v>79</v>
      </c>
      <c r="Y449" s="15" t="s">
        <v>3655</v>
      </c>
      <c r="Z449" s="25" t="s">
        <v>147</v>
      </c>
      <c r="AB449" s="20" t="s">
        <v>286</v>
      </c>
      <c r="AC449" s="21" t="s">
        <v>3656</v>
      </c>
      <c r="AD449" s="21" t="s">
        <v>3657</v>
      </c>
      <c r="AE449" s="21" t="s">
        <v>3658</v>
      </c>
      <c r="AF449" s="21" t="s">
        <v>3659</v>
      </c>
      <c r="AG449" s="22">
        <f t="shared" si="38"/>
        <v>0.80645161290322576</v>
      </c>
      <c r="AH449" s="15" t="str">
        <f t="shared" si="60"/>
        <v/>
      </c>
      <c r="AI449" s="22" t="str">
        <f>VLOOKUP(A449,'[1]Deals (investment)'!$B$2:$Z$1497,1,FALSE)</f>
        <v>AnaMehani</v>
      </c>
      <c r="AJ449" s="22">
        <f>VLOOKUP(A449,'[1]Deals (investment)'!$B$2:$Z$870,15,FALSE)</f>
        <v>0</v>
      </c>
      <c r="AK449" s="17" t="e">
        <f>VLOOKUP(A449,'[1]Deals (Exits)'!B:B,1,FALSE)</f>
        <v>#N/A</v>
      </c>
      <c r="AL449" s="23">
        <f>VLOOKUP(G449,[1]Lookups!$V$3:$Y$197,4,FALSE)</f>
        <v>0</v>
      </c>
      <c r="AM449" s="17" t="str">
        <f>VLOOKUP(X449,[1]Lookups!$B$3:$C$200,2,FALSE)</f>
        <v>Other Technologies &amp; Information Technology</v>
      </c>
      <c r="AN449" s="17" t="str">
        <f>VLOOKUP(R449,[1]Lookups!$H$3:$I$69,2,FALSE)</f>
        <v>2. Seed</v>
      </c>
      <c r="AO449" s="17" t="e">
        <f>VLOOKUP(T449,[1]Lookups!$H$3:$I$69,2,FALSE)</f>
        <v>#N/A</v>
      </c>
      <c r="AP449" s="17" t="str">
        <f>VLOOKUP(AN449,[1]Lookups!$N$3:$O$11,2,FALSE)</f>
        <v>Early</v>
      </c>
      <c r="AQ449" s="18" t="e">
        <f>COUNTIFS('[1]Deals (investment)'!$B:$B,$A449)</f>
        <v>#VALUE!</v>
      </c>
      <c r="AR449" s="18" t="e">
        <f>COUNTIFS('[1]Deals (investment)'!$B:$B,$A449,'[1]Deals (investment)'!$T:$T,$AW$1)+COUNTIFS('[1]Deals (investment)'!$B:$B,$A449,'[1]Deals (investment)'!$T:$T,$AX$1)+COUNTIFS('[1]Deals (investment)'!$B:$B,$A449,'[1]Deals (investment)'!$T:$T,$AY$1)</f>
        <v>#VALUE!</v>
      </c>
      <c r="AS449" s="17" t="e">
        <f>SUMIFS('[1]Deals (investment)'!$C:$C,'[1]Deals (investment)'!$B:$B,$A449)</f>
        <v>#VALUE!</v>
      </c>
      <c r="AT449" s="17" t="e">
        <f t="shared" si="66"/>
        <v>#VALUE!</v>
      </c>
      <c r="AU449" s="18" t="e">
        <f>COUNTIF('[1]Deals (Exits)'!$B:$B,A449)</f>
        <v>#VALUE!</v>
      </c>
      <c r="AV449" s="17" t="e">
        <f>SUMIFS('[1]Deals (investment)'!$C:$C,'[1]Deals (investment)'!$B:$B,$A449,'[1]Deals (investment)'!$T:$T,AV$1)</f>
        <v>#VALUE!</v>
      </c>
      <c r="AW449" s="17" t="e">
        <f>SUMIFS('[1]Deals (investment)'!$C:$C,'[1]Deals (investment)'!$B:$B,$A449,'[1]Deals (investment)'!$T:$T,AW$1)</f>
        <v>#VALUE!</v>
      </c>
      <c r="AX449" s="17" t="e">
        <f>SUMIFS('[1]Deals (investment)'!$C:$C,'[1]Deals (investment)'!$B:$B,$A449,'[1]Deals (investment)'!$T:$T,AX$1)</f>
        <v>#VALUE!</v>
      </c>
      <c r="AY449" s="17" t="e">
        <f>SUMIFS('[1]Deals (investment)'!$C:$C,'[1]Deals (investment)'!$B:$B,$A449,'[1]Deals (investment)'!$T:$T,AY$1)</f>
        <v>#VALUE!</v>
      </c>
      <c r="AZ449" s="17" t="e">
        <f>SUMIFS('[1]Deals (investment)'!$C:$C,'[1]Deals (investment)'!$B:$B,$A449,'[1]Deals (investment)'!$T:$T,AZ$1)</f>
        <v>#VALUE!</v>
      </c>
      <c r="BA449" s="17" t="e">
        <f>SUMIFS('[1]Deals (investment)'!$C:$C,'[1]Deals (investment)'!$B:$B,$A449,'[1]Deals (investment)'!$T:$T,BA$1)</f>
        <v>#VALUE!</v>
      </c>
      <c r="BB449" s="17" t="e">
        <f>SUMIFS('[1]Deals (investment)'!$C:$C,'[1]Deals (investment)'!$B:$B,$A449,'[1]Deals (investment)'!$T:$T,BB$1)</f>
        <v>#VALUE!</v>
      </c>
      <c r="BC449" s="17" t="e">
        <f>SUMIFS('[1]Deals (Exits)'!$C:$C,'[1]Deals (Exits)'!$B:$B,$A449)</f>
        <v>#VALUE!</v>
      </c>
      <c r="BD449" s="17" t="e">
        <f>SUMIFS('[1]Deals (investment)'!$C:$C,'[1]Deals (investment)'!$B:$B,$A449,'[1]Deals (investment)'!$V:$V,BD$1)</f>
        <v>#VALUE!</v>
      </c>
      <c r="BE449" s="17" t="e">
        <f>SUMIFS('[1]Deals (investment)'!$C:$C,'[1]Deals (investment)'!$B:$B,$A449,'[1]Deals (investment)'!$V:$V,BE$1)</f>
        <v>#VALUE!</v>
      </c>
      <c r="BF449" s="17" t="e">
        <f>SUMIFS('[1]Deals (investment)'!$C:$C,'[1]Deals (investment)'!$B:$B,$A449,'[1]Deals (investment)'!$V:$V,BF$1)</f>
        <v>#VALUE!</v>
      </c>
      <c r="BG449" s="17" t="e">
        <f>SUMIFS('[1]Deals (investment)'!$C:$C,'[1]Deals (investment)'!$B:$B,$A449,'[1]Deals (investment)'!$V:$V,BG$1)</f>
        <v>#VALUE!</v>
      </c>
      <c r="BH449" s="17" t="e">
        <f>SUMIFS('[1]Deals (investment)'!$C:$C,'[1]Deals (investment)'!$B:$B,$A449,'[1]Deals (investment)'!$V:$V,BH$1)</f>
        <v>#VALUE!</v>
      </c>
      <c r="BI449" s="17" t="e">
        <f>SUMIFS('[1]Deals (investment)'!$C:$C,'[1]Deals (investment)'!$B:$B,$A449,'[1]Deals (investment)'!$V:$V,BI$1)</f>
        <v>#VALUE!</v>
      </c>
      <c r="BJ449" s="17" t="e">
        <f>SUMIFS('[1]Deals (investment)'!$C:$C,'[1]Deals (investment)'!$B:$B,$A449,'[1]Deals (investment)'!$V:$V,BJ$1)</f>
        <v>#VALUE!</v>
      </c>
      <c r="BK449" s="17" t="e">
        <f>SUMIFS('[1]Deals (investment)'!$C:$C,'[1]Deals (investment)'!$B:$B,$A449,'[1]Deals (investment)'!$V:$V,BK$1)</f>
        <v>#VALUE!</v>
      </c>
      <c r="BL449" s="17" t="e">
        <f>SUMIFS('[1]Deals (investment)'!$C:$C,'[1]Deals (investment)'!$B:$B,$A449,'[1]Deals (investment)'!$V:$V,BL$1)</f>
        <v>#VALUE!</v>
      </c>
      <c r="BM449" s="17" t="e">
        <f>SUMIFS('[1]Deals (investment)'!$C:$C,'[1]Deals (investment)'!$B:$B,$A449,'[1]Deals (investment)'!$V:$V,BM$1)</f>
        <v>#VALUE!</v>
      </c>
      <c r="BN449" s="15"/>
      <c r="BO449" s="15"/>
      <c r="BP449" s="22"/>
      <c r="BQ449" s="15"/>
      <c r="BR449" s="15"/>
      <c r="BS449" s="15"/>
      <c r="BT449" s="15"/>
      <c r="BU449" s="15"/>
      <c r="BV449" s="15"/>
      <c r="BW449" s="15"/>
      <c r="BX449" s="15"/>
      <c r="BY449" s="15"/>
      <c r="BZ449" s="15"/>
      <c r="CA449" s="15"/>
      <c r="CB449" s="15"/>
      <c r="CC449" s="15"/>
      <c r="CD449" s="15" t="str">
        <f t="shared" si="69"/>
        <v>AnaMehaniAnaMehani is an online service marketplace helps clients to find and select the best service providers nearby youActive</v>
      </c>
      <c r="CE449" s="15"/>
      <c r="CF449" s="15"/>
      <c r="CG449" s="15"/>
      <c r="CH449" s="15"/>
      <c r="CI449" s="15"/>
      <c r="CJ449" s="15"/>
    </row>
    <row r="450" spans="1:118" ht="12.75">
      <c r="A450" s="15" t="s">
        <v>3660</v>
      </c>
      <c r="B450" s="15" t="s">
        <v>3661</v>
      </c>
      <c r="C450" s="15" t="s">
        <v>58</v>
      </c>
      <c r="D450" s="16">
        <v>2011</v>
      </c>
      <c r="E450" s="15" t="s">
        <v>128</v>
      </c>
      <c r="F450" s="15"/>
      <c r="G450" s="15" t="s">
        <v>129</v>
      </c>
      <c r="H450" s="15" t="s">
        <v>129</v>
      </c>
      <c r="I450" s="15" t="s">
        <v>3662</v>
      </c>
      <c r="J450" s="15"/>
      <c r="K450" s="17" t="e">
        <f t="shared" si="65"/>
        <v>#VALUE!</v>
      </c>
      <c r="L450" s="15"/>
      <c r="M450" s="18" t="e">
        <f t="shared" si="51"/>
        <v>#VALUE!</v>
      </c>
      <c r="N450" s="15" t="s">
        <v>3663</v>
      </c>
      <c r="O450" s="15"/>
      <c r="P450" s="15"/>
      <c r="Q450" s="24" t="e">
        <f ca="1">_xludf.MAXIFS('[1]Deals (investment)'!A:A,'[1]Deals (investment)'!B:B,A450)</f>
        <v>#NAME?</v>
      </c>
      <c r="R450" s="15" t="s">
        <v>132</v>
      </c>
      <c r="S450" s="19" t="s">
        <v>144</v>
      </c>
      <c r="T450" s="15" t="s">
        <v>110</v>
      </c>
      <c r="U450" s="17" t="s">
        <v>110</v>
      </c>
      <c r="V450" s="15" t="s">
        <v>3664</v>
      </c>
      <c r="W450" s="15">
        <v>0</v>
      </c>
      <c r="X450" s="15" t="s">
        <v>64</v>
      </c>
      <c r="Y450" s="15" t="s">
        <v>3665</v>
      </c>
      <c r="Z450" s="25" t="s">
        <v>147</v>
      </c>
      <c r="AA450" s="25" t="s">
        <v>110</v>
      </c>
      <c r="AB450" s="20" t="s">
        <v>214</v>
      </c>
      <c r="AC450" s="21" t="s">
        <v>3666</v>
      </c>
      <c r="AD450" s="21" t="s">
        <v>3667</v>
      </c>
      <c r="AE450" s="21" t="s">
        <v>3668</v>
      </c>
      <c r="AF450" s="21" t="s">
        <v>3669</v>
      </c>
      <c r="AG450" s="22">
        <f t="shared" ca="1" si="38"/>
        <v>0.83870967741935487</v>
      </c>
      <c r="AH450" s="15" t="e">
        <f t="shared" ref="AH450:AH513" si="70">IF(A450 = "","",IF(COUNTIF(CD:CD,CONCATENATE(A450,B450,C450))&gt;1,"Duplicated",""))</f>
        <v>#VALUE!</v>
      </c>
      <c r="AI450" s="22" t="str">
        <f>VLOOKUP(A450,'[1]Deals (investment)'!$B$2:$Z$1497,1,FALSE)</f>
        <v>Aqarmap</v>
      </c>
      <c r="AJ450" s="22">
        <f>VLOOKUP(A450,'[1]Deals (investment)'!$B$2:$Z$870,15,FALSE)</f>
        <v>0</v>
      </c>
      <c r="AK450" s="17" t="e">
        <f>VLOOKUP(A450,'[1]Deals (Exits)'!B:B,1,FALSE)</f>
        <v>#N/A</v>
      </c>
      <c r="AL450" s="23">
        <f>VLOOKUP(G450,[1]Lookups!$V$3:$Y$197,4,FALSE)</f>
        <v>0</v>
      </c>
      <c r="AM450" s="17" t="str">
        <f>VLOOKUP(X450,[1]Lookups!$B$3:$C$200,2,FALSE)</f>
        <v>E-commerce &amp; Retail</v>
      </c>
      <c r="AN450" s="17" t="str">
        <f>VLOOKUP(R450,[1]Lookups!$H$3:$I$69,2,FALSE)</f>
        <v>3. Early Venture</v>
      </c>
      <c r="AO450" s="17" t="e">
        <f>VLOOKUP(T450,[1]Lookups!$H$3:$I$69,2,FALSE)</f>
        <v>#N/A</v>
      </c>
      <c r="AP450" s="17" t="str">
        <f>VLOOKUP(AN450,[1]Lookups!$N$3:$O$11,2,FALSE)</f>
        <v>Early</v>
      </c>
      <c r="AQ450" s="18" t="e">
        <f>COUNTIFS('[1]Deals (investment)'!$B:$B,$A450)</f>
        <v>#VALUE!</v>
      </c>
      <c r="AR450" s="18" t="e">
        <f>COUNTIFS('[1]Deals (investment)'!$B:$B,$A450,'[1]Deals (investment)'!$T:$T,$AW$1)+COUNTIFS('[1]Deals (investment)'!$B:$B,$A450,'[1]Deals (investment)'!$T:$T,$AX$1)+COUNTIFS('[1]Deals (investment)'!$B:$B,$A450,'[1]Deals (investment)'!$T:$T,$AY$1)</f>
        <v>#VALUE!</v>
      </c>
      <c r="AS450" s="17" t="e">
        <f>SUMIFS('[1]Deals (investment)'!$C:$C,'[1]Deals (investment)'!$B:$B,$A450)</f>
        <v>#VALUE!</v>
      </c>
      <c r="AT450" s="17" t="e">
        <f t="shared" si="66"/>
        <v>#VALUE!</v>
      </c>
      <c r="AU450" s="18" t="e">
        <f>COUNTIF('[1]Deals (Exits)'!$B:$B,A450)</f>
        <v>#VALUE!</v>
      </c>
      <c r="AV450" s="17" t="e">
        <f>SUMIFS('[1]Deals (investment)'!$C:$C,'[1]Deals (investment)'!$B:$B,$A450,'[1]Deals (investment)'!$T:$T,AV$1)</f>
        <v>#VALUE!</v>
      </c>
      <c r="AW450" s="17" t="e">
        <f>SUMIFS('[1]Deals (investment)'!$C:$C,'[1]Deals (investment)'!$B:$B,$A450,'[1]Deals (investment)'!$T:$T,AW$1)</f>
        <v>#VALUE!</v>
      </c>
      <c r="AX450" s="17" t="e">
        <f>SUMIFS('[1]Deals (investment)'!$C:$C,'[1]Deals (investment)'!$B:$B,$A450,'[1]Deals (investment)'!$T:$T,AX$1)</f>
        <v>#VALUE!</v>
      </c>
      <c r="AY450" s="17" t="e">
        <f>SUMIFS('[1]Deals (investment)'!$C:$C,'[1]Deals (investment)'!$B:$B,$A450,'[1]Deals (investment)'!$T:$T,AY$1)</f>
        <v>#VALUE!</v>
      </c>
      <c r="AZ450" s="17" t="e">
        <f>SUMIFS('[1]Deals (investment)'!$C:$C,'[1]Deals (investment)'!$B:$B,$A450,'[1]Deals (investment)'!$T:$T,AZ$1)</f>
        <v>#VALUE!</v>
      </c>
      <c r="BA450" s="17" t="e">
        <f>SUMIFS('[1]Deals (investment)'!$C:$C,'[1]Deals (investment)'!$B:$B,$A450,'[1]Deals (investment)'!$T:$T,BA$1)</f>
        <v>#VALUE!</v>
      </c>
      <c r="BB450" s="17" t="e">
        <f>SUMIFS('[1]Deals (investment)'!$C:$C,'[1]Deals (investment)'!$B:$B,$A450,'[1]Deals (investment)'!$T:$T,BB$1)</f>
        <v>#VALUE!</v>
      </c>
      <c r="BC450" s="17" t="e">
        <f>SUMIFS('[1]Deals (Exits)'!$C:$C,'[1]Deals (Exits)'!$B:$B,$A450)</f>
        <v>#VALUE!</v>
      </c>
      <c r="BD450" s="17" t="e">
        <f>SUMIFS('[1]Deals (investment)'!$C:$C,'[1]Deals (investment)'!$B:$B,$A450,'[1]Deals (investment)'!$V:$V,BD$1)</f>
        <v>#VALUE!</v>
      </c>
      <c r="BE450" s="17" t="e">
        <f>SUMIFS('[1]Deals (investment)'!$C:$C,'[1]Deals (investment)'!$B:$B,$A450,'[1]Deals (investment)'!$V:$V,BE$1)</f>
        <v>#VALUE!</v>
      </c>
      <c r="BF450" s="17" t="e">
        <f>SUMIFS('[1]Deals (investment)'!$C:$C,'[1]Deals (investment)'!$B:$B,$A450,'[1]Deals (investment)'!$V:$V,BF$1)</f>
        <v>#VALUE!</v>
      </c>
      <c r="BG450" s="17" t="e">
        <f>SUMIFS('[1]Deals (investment)'!$C:$C,'[1]Deals (investment)'!$B:$B,$A450,'[1]Deals (investment)'!$V:$V,BG$1)</f>
        <v>#VALUE!</v>
      </c>
      <c r="BH450" s="17" t="e">
        <f>SUMIFS('[1]Deals (investment)'!$C:$C,'[1]Deals (investment)'!$B:$B,$A450,'[1]Deals (investment)'!$V:$V,BH$1)</f>
        <v>#VALUE!</v>
      </c>
      <c r="BI450" s="17" t="e">
        <f>SUMIFS('[1]Deals (investment)'!$C:$C,'[1]Deals (investment)'!$B:$B,$A450,'[1]Deals (investment)'!$V:$V,BI$1)</f>
        <v>#VALUE!</v>
      </c>
      <c r="BJ450" s="17" t="e">
        <f>SUMIFS('[1]Deals (investment)'!$C:$C,'[1]Deals (investment)'!$B:$B,$A450,'[1]Deals (investment)'!$V:$V,BJ$1)</f>
        <v>#VALUE!</v>
      </c>
      <c r="BK450" s="17" t="e">
        <f>SUMIFS('[1]Deals (investment)'!$C:$C,'[1]Deals (investment)'!$B:$B,$A450,'[1]Deals (investment)'!$V:$V,BK$1)</f>
        <v>#VALUE!</v>
      </c>
      <c r="BL450" s="17" t="e">
        <f>SUMIFS('[1]Deals (investment)'!$C:$C,'[1]Deals (investment)'!$B:$B,$A450,'[1]Deals (investment)'!$V:$V,BL$1)</f>
        <v>#VALUE!</v>
      </c>
      <c r="BM450" s="17" t="e">
        <f>SUMIFS('[1]Deals (investment)'!$C:$C,'[1]Deals (investment)'!$B:$B,$A450,'[1]Deals (investment)'!$V:$V,BM$1)</f>
        <v>#VALUE!</v>
      </c>
      <c r="BN450" s="15"/>
      <c r="BO450" s="15"/>
      <c r="BP450" s="22"/>
      <c r="BQ450" s="15"/>
      <c r="BR450" s="15"/>
      <c r="BS450" s="15"/>
      <c r="BT450" s="15"/>
      <c r="BU450" s="15"/>
      <c r="BV450" s="15"/>
      <c r="BW450" s="15"/>
      <c r="BX450" s="15"/>
      <c r="BY450" s="15"/>
      <c r="BZ450" s="15"/>
      <c r="CA450" s="15"/>
      <c r="CB450" s="15"/>
      <c r="CC450" s="15"/>
      <c r="CD450" s="15" t="str">
        <f t="shared" si="69"/>
        <v>AqarmapAqarmap.com is an online Real Estate marketplace that makes buying, selling, and renting properties easy and convenient. We help thousands of Real Estate Developers and Brokers to promote their projects and properties to millions of qualified buyers. In 2016, we helped sell more than 17,000 units with a total value of more than 550 Million USD.Active</v>
      </c>
      <c r="CE450" s="15"/>
      <c r="CF450" s="15"/>
      <c r="CG450" s="15"/>
      <c r="CH450" s="15"/>
      <c r="CI450" s="15"/>
      <c r="CJ450" s="15"/>
    </row>
    <row r="451" spans="1:118" ht="12.75">
      <c r="A451" s="15" t="s">
        <v>3670</v>
      </c>
      <c r="B451" s="15" t="s">
        <v>3671</v>
      </c>
      <c r="C451" s="15"/>
      <c r="D451" s="16">
        <v>2014</v>
      </c>
      <c r="E451" s="15" t="s">
        <v>128</v>
      </c>
      <c r="F451" s="15" t="s">
        <v>110</v>
      </c>
      <c r="G451" s="15" t="s">
        <v>129</v>
      </c>
      <c r="H451" s="15" t="s">
        <v>129</v>
      </c>
      <c r="I451" s="15" t="s">
        <v>3672</v>
      </c>
      <c r="J451" s="15"/>
      <c r="K451" s="17" t="e">
        <f t="shared" si="65"/>
        <v>#VALUE!</v>
      </c>
      <c r="L451" s="15"/>
      <c r="M451" s="18" t="e">
        <f t="shared" si="51"/>
        <v>#VALUE!</v>
      </c>
      <c r="N451" s="15" t="s">
        <v>3673</v>
      </c>
      <c r="O451" s="15"/>
      <c r="P451" s="15"/>
      <c r="Q451" s="24" t="e">
        <f ca="1">_xludf.MAXIFS('[1]Deals (investment)'!A:A,'[1]Deals (investment)'!B:B,A451)</f>
        <v>#NAME?</v>
      </c>
      <c r="R451" s="15" t="s">
        <v>132</v>
      </c>
      <c r="S451" s="19" t="s">
        <v>144</v>
      </c>
      <c r="T451" s="15" t="s">
        <v>110</v>
      </c>
      <c r="U451" s="17" t="s">
        <v>110</v>
      </c>
      <c r="V451" s="15" t="s">
        <v>3674</v>
      </c>
      <c r="W451" s="15">
        <v>0</v>
      </c>
      <c r="X451" s="15" t="s">
        <v>404</v>
      </c>
      <c r="Y451" s="28" t="s">
        <v>3675</v>
      </c>
      <c r="Z451" s="25" t="s">
        <v>81</v>
      </c>
      <c r="AB451" s="20" t="s">
        <v>286</v>
      </c>
      <c r="AC451" s="21" t="s">
        <v>3676</v>
      </c>
      <c r="AD451" s="21" t="s">
        <v>3677</v>
      </c>
      <c r="AE451" s="21" t="s">
        <v>3678</v>
      </c>
      <c r="AF451" s="21" t="s">
        <v>3679</v>
      </c>
      <c r="AG451" s="22">
        <f t="shared" ca="1" si="38"/>
        <v>0.80645161290322576</v>
      </c>
      <c r="AH451" s="15" t="str">
        <f t="shared" si="70"/>
        <v/>
      </c>
      <c r="AI451" s="22" t="str">
        <f>VLOOKUP(A451,'[1]Deals (investment)'!$B$2:$Z$1497,1,FALSE)</f>
        <v>AvidBeam</v>
      </c>
      <c r="AJ451" s="22" t="e">
        <f>VLOOKUP(A451,'[1]Deals (investment)'!$B$2:$Z$870,15,FALSE)</f>
        <v>#N/A</v>
      </c>
      <c r="AK451" s="17" t="e">
        <f>VLOOKUP(A451,'[1]Deals (Exits)'!B:B,1,FALSE)</f>
        <v>#N/A</v>
      </c>
      <c r="AL451" s="23">
        <f>VLOOKUP(G451,[1]Lookups!$V$3:$Y$197,4,FALSE)</f>
        <v>0</v>
      </c>
      <c r="AM451" s="17" t="str">
        <f>VLOOKUP(X451,[1]Lookups!$B$3:$C$200,2,FALSE)</f>
        <v>Other Technologies &amp; Information Technology</v>
      </c>
      <c r="AN451" s="17" t="str">
        <f>VLOOKUP(R451,[1]Lookups!$H$3:$I$69,2,FALSE)</f>
        <v>3. Early Venture</v>
      </c>
      <c r="AO451" s="17" t="e">
        <f>VLOOKUP(T451,[1]Lookups!$H$3:$I$69,2,FALSE)</f>
        <v>#N/A</v>
      </c>
      <c r="AP451" s="17" t="str">
        <f>VLOOKUP(AN451,[1]Lookups!$N$3:$O$11,2,FALSE)</f>
        <v>Early</v>
      </c>
      <c r="AQ451" s="18" t="e">
        <f>COUNTIFS('[1]Deals (investment)'!$B:$B,$A451)</f>
        <v>#VALUE!</v>
      </c>
      <c r="AR451" s="18" t="e">
        <f>COUNTIFS('[1]Deals (investment)'!$B:$B,$A451,'[1]Deals (investment)'!$T:$T,$AW$1)+COUNTIFS('[1]Deals (investment)'!$B:$B,$A451,'[1]Deals (investment)'!$T:$T,$AX$1)+COUNTIFS('[1]Deals (investment)'!$B:$B,$A451,'[1]Deals (investment)'!$T:$T,$AY$1)</f>
        <v>#VALUE!</v>
      </c>
      <c r="AS451" s="17" t="e">
        <f>SUMIFS('[1]Deals (investment)'!$C:$C,'[1]Deals (investment)'!$B:$B,$A451)</f>
        <v>#VALUE!</v>
      </c>
      <c r="AT451" s="17" t="e">
        <f t="shared" si="66"/>
        <v>#VALUE!</v>
      </c>
      <c r="AU451" s="18" t="e">
        <f>COUNTIF('[1]Deals (Exits)'!$B:$B,A451)</f>
        <v>#VALUE!</v>
      </c>
      <c r="AV451" s="17" t="e">
        <f>SUMIFS('[1]Deals (investment)'!$C:$C,'[1]Deals (investment)'!$B:$B,$A451,'[1]Deals (investment)'!$T:$T,AV$1)</f>
        <v>#VALUE!</v>
      </c>
      <c r="AW451" s="17" t="e">
        <f>SUMIFS('[1]Deals (investment)'!$C:$C,'[1]Deals (investment)'!$B:$B,$A451,'[1]Deals (investment)'!$T:$T,AW$1)</f>
        <v>#VALUE!</v>
      </c>
      <c r="AX451" s="17" t="e">
        <f>SUMIFS('[1]Deals (investment)'!$C:$C,'[1]Deals (investment)'!$B:$B,$A451,'[1]Deals (investment)'!$T:$T,AX$1)</f>
        <v>#VALUE!</v>
      </c>
      <c r="AY451" s="17" t="e">
        <f>SUMIFS('[1]Deals (investment)'!$C:$C,'[1]Deals (investment)'!$B:$B,$A451,'[1]Deals (investment)'!$T:$T,AY$1)</f>
        <v>#VALUE!</v>
      </c>
      <c r="AZ451" s="17" t="e">
        <f>SUMIFS('[1]Deals (investment)'!$C:$C,'[1]Deals (investment)'!$B:$B,$A451,'[1]Deals (investment)'!$T:$T,AZ$1)</f>
        <v>#VALUE!</v>
      </c>
      <c r="BA451" s="17" t="e">
        <f>SUMIFS('[1]Deals (investment)'!$C:$C,'[1]Deals (investment)'!$B:$B,$A451,'[1]Deals (investment)'!$T:$T,BA$1)</f>
        <v>#VALUE!</v>
      </c>
      <c r="BB451" s="17" t="e">
        <f>SUMIFS('[1]Deals (investment)'!$C:$C,'[1]Deals (investment)'!$B:$B,$A451,'[1]Deals (investment)'!$T:$T,BB$1)</f>
        <v>#VALUE!</v>
      </c>
      <c r="BC451" s="17" t="e">
        <f>SUMIFS('[1]Deals (Exits)'!$C:$C,'[1]Deals (Exits)'!$B:$B,$A451)</f>
        <v>#VALUE!</v>
      </c>
      <c r="BD451" s="17" t="e">
        <f>SUMIFS('[1]Deals (investment)'!$C:$C,'[1]Deals (investment)'!$B:$B,$A451,'[1]Deals (investment)'!$V:$V,BD$1)</f>
        <v>#VALUE!</v>
      </c>
      <c r="BE451" s="17" t="e">
        <f>SUMIFS('[1]Deals (investment)'!$C:$C,'[1]Deals (investment)'!$B:$B,$A451,'[1]Deals (investment)'!$V:$V,BE$1)</f>
        <v>#VALUE!</v>
      </c>
      <c r="BF451" s="17" t="e">
        <f>SUMIFS('[1]Deals (investment)'!$C:$C,'[1]Deals (investment)'!$B:$B,$A451,'[1]Deals (investment)'!$V:$V,BF$1)</f>
        <v>#VALUE!</v>
      </c>
      <c r="BG451" s="17" t="e">
        <f>SUMIFS('[1]Deals (investment)'!$C:$C,'[1]Deals (investment)'!$B:$B,$A451,'[1]Deals (investment)'!$V:$V,BG$1)</f>
        <v>#VALUE!</v>
      </c>
      <c r="BH451" s="17" t="e">
        <f>SUMIFS('[1]Deals (investment)'!$C:$C,'[1]Deals (investment)'!$B:$B,$A451,'[1]Deals (investment)'!$V:$V,BH$1)</f>
        <v>#VALUE!</v>
      </c>
      <c r="BI451" s="17" t="e">
        <f>SUMIFS('[1]Deals (investment)'!$C:$C,'[1]Deals (investment)'!$B:$B,$A451,'[1]Deals (investment)'!$V:$V,BI$1)</f>
        <v>#VALUE!</v>
      </c>
      <c r="BJ451" s="17" t="e">
        <f>SUMIFS('[1]Deals (investment)'!$C:$C,'[1]Deals (investment)'!$B:$B,$A451,'[1]Deals (investment)'!$V:$V,BJ$1)</f>
        <v>#VALUE!</v>
      </c>
      <c r="BK451" s="17" t="e">
        <f>SUMIFS('[1]Deals (investment)'!$C:$C,'[1]Deals (investment)'!$B:$B,$A451,'[1]Deals (investment)'!$V:$V,BK$1)</f>
        <v>#VALUE!</v>
      </c>
      <c r="BL451" s="17" t="e">
        <f>SUMIFS('[1]Deals (investment)'!$C:$C,'[1]Deals (investment)'!$B:$B,$A451,'[1]Deals (investment)'!$V:$V,BL$1)</f>
        <v>#VALUE!</v>
      </c>
      <c r="BM451" s="17" t="e">
        <f>SUMIFS('[1]Deals (investment)'!$C:$C,'[1]Deals (investment)'!$B:$B,$A451,'[1]Deals (investment)'!$V:$V,BM$1)</f>
        <v>#VALUE!</v>
      </c>
      <c r="BN451" s="15"/>
      <c r="BO451" s="15"/>
      <c r="BP451" s="22"/>
      <c r="BQ451" s="15"/>
      <c r="BR451" s="15"/>
      <c r="BS451" s="15"/>
      <c r="BT451" s="15"/>
      <c r="BU451" s="15"/>
      <c r="BV451" s="15"/>
      <c r="BW451" s="15"/>
      <c r="BX451" s="15"/>
      <c r="BY451" s="15"/>
      <c r="BZ451" s="15"/>
      <c r="CA451" s="15"/>
      <c r="CB451" s="15"/>
      <c r="CC451" s="15"/>
      <c r="CD451" s="15"/>
      <c r="CE451" s="15"/>
      <c r="CF451" s="15"/>
      <c r="CG451" s="15"/>
      <c r="CH451" s="15"/>
      <c r="CI451" s="15"/>
      <c r="CJ451" s="15"/>
    </row>
    <row r="452" spans="1:118" ht="12.75">
      <c r="A452" s="15" t="s">
        <v>3680</v>
      </c>
      <c r="B452" s="28" t="s">
        <v>3681</v>
      </c>
      <c r="C452" s="15" t="s">
        <v>58</v>
      </c>
      <c r="D452" s="16">
        <v>2013</v>
      </c>
      <c r="E452" s="15" t="s">
        <v>128</v>
      </c>
      <c r="F452" s="17"/>
      <c r="G452" s="15" t="s">
        <v>129</v>
      </c>
      <c r="H452" s="15" t="s">
        <v>129</v>
      </c>
      <c r="I452" s="17" t="s">
        <v>129</v>
      </c>
      <c r="J452" s="17"/>
      <c r="K452" s="17" t="e">
        <f t="shared" si="65"/>
        <v>#VALUE!</v>
      </c>
      <c r="L452" s="15"/>
      <c r="M452" s="18" t="e">
        <f t="shared" si="51"/>
        <v>#VALUE!</v>
      </c>
      <c r="N452" s="15"/>
      <c r="O452" s="15"/>
      <c r="P452" s="15"/>
      <c r="Q452" s="15"/>
      <c r="R452" s="15" t="s">
        <v>375</v>
      </c>
      <c r="S452" s="19" t="s">
        <v>144</v>
      </c>
      <c r="T452" s="15"/>
      <c r="U452" s="17"/>
      <c r="V452" s="15" t="s">
        <v>3682</v>
      </c>
      <c r="W452" s="15"/>
      <c r="X452" s="15" t="s">
        <v>64</v>
      </c>
      <c r="Y452" s="17" t="s">
        <v>3683</v>
      </c>
      <c r="AB452" s="30" t="s">
        <v>286</v>
      </c>
      <c r="AC452" s="31" t="s">
        <v>3684</v>
      </c>
      <c r="AD452" s="31" t="s">
        <v>3685</v>
      </c>
      <c r="AE452" s="21" t="s">
        <v>3686</v>
      </c>
      <c r="AF452" s="21" t="s">
        <v>3687</v>
      </c>
      <c r="AG452" s="22">
        <f t="shared" si="38"/>
        <v>0.61290322580645162</v>
      </c>
      <c r="AH452" s="15" t="str">
        <f t="shared" si="70"/>
        <v/>
      </c>
      <c r="AI452" s="22" t="str">
        <f>VLOOKUP(A452,'[1]Deals (investment)'!$B$2:$Z$1497,1,FALSE)</f>
        <v>Awfar</v>
      </c>
      <c r="AJ452" s="22">
        <f>VLOOKUP(A452,'[1]Deals (investment)'!$B$2:$Z$870,15,FALSE)</f>
        <v>0</v>
      </c>
      <c r="AK452" s="17" t="e">
        <f>VLOOKUP(A452,'[1]Deals (Exits)'!B:B,1,FALSE)</f>
        <v>#N/A</v>
      </c>
      <c r="AL452" s="23">
        <f>VLOOKUP(G452,[1]Lookups!$V$3:$Y$197,4,FALSE)</f>
        <v>0</v>
      </c>
      <c r="AM452" s="17" t="str">
        <f>VLOOKUP(X452,[1]Lookups!$B$3:$C$200,2,FALSE)</f>
        <v>E-commerce &amp; Retail</v>
      </c>
      <c r="AN452" s="17" t="str">
        <f>VLOOKUP(R452,[1]Lookups!$H$3:$I$69,2,FALSE)</f>
        <v>2. Seed</v>
      </c>
      <c r="AO452" s="17" t="e">
        <f>VLOOKUP(T452,[1]Lookups!$H$3:$I$69,2,FALSE)</f>
        <v>#N/A</v>
      </c>
      <c r="AP452" s="17" t="str">
        <f>VLOOKUP(AN452,[1]Lookups!$N$3:$O$11,2,FALSE)</f>
        <v>Early</v>
      </c>
      <c r="AQ452" s="18" t="e">
        <f>COUNTIFS('[1]Deals (investment)'!$B:$B,$A452)</f>
        <v>#VALUE!</v>
      </c>
      <c r="AR452" s="18" t="e">
        <f>COUNTIFS('[1]Deals (investment)'!$B:$B,$A452,'[1]Deals (investment)'!$T:$T,$AW$1)+COUNTIFS('[1]Deals (investment)'!$B:$B,$A452,'[1]Deals (investment)'!$T:$T,$AX$1)+COUNTIFS('[1]Deals (investment)'!$B:$B,$A452,'[1]Deals (investment)'!$T:$T,$AY$1)</f>
        <v>#VALUE!</v>
      </c>
      <c r="AS452" s="17" t="e">
        <f>SUMIFS('[1]Deals (investment)'!$C:$C,'[1]Deals (investment)'!$B:$B,$A452)</f>
        <v>#VALUE!</v>
      </c>
      <c r="AT452" s="17" t="e">
        <f t="shared" si="66"/>
        <v>#VALUE!</v>
      </c>
      <c r="AU452" s="18" t="e">
        <f>COUNTIF('[1]Deals (Exits)'!$B:$B,A452)</f>
        <v>#VALUE!</v>
      </c>
      <c r="AV452" s="17" t="e">
        <f>SUMIFS('[1]Deals (investment)'!$C:$C,'[1]Deals (investment)'!$B:$B,$A452,'[1]Deals (investment)'!$T:$T,AV$1)</f>
        <v>#VALUE!</v>
      </c>
      <c r="AW452" s="17" t="e">
        <f>SUMIFS('[1]Deals (investment)'!$C:$C,'[1]Deals (investment)'!$B:$B,$A452,'[1]Deals (investment)'!$T:$T,AW$1)</f>
        <v>#VALUE!</v>
      </c>
      <c r="AX452" s="17" t="e">
        <f>SUMIFS('[1]Deals (investment)'!$C:$C,'[1]Deals (investment)'!$B:$B,$A452,'[1]Deals (investment)'!$T:$T,AX$1)</f>
        <v>#VALUE!</v>
      </c>
      <c r="AY452" s="17" t="e">
        <f>SUMIFS('[1]Deals (investment)'!$C:$C,'[1]Deals (investment)'!$B:$B,$A452,'[1]Deals (investment)'!$T:$T,AY$1)</f>
        <v>#VALUE!</v>
      </c>
      <c r="AZ452" s="17" t="e">
        <f>SUMIFS('[1]Deals (investment)'!$C:$C,'[1]Deals (investment)'!$B:$B,$A452,'[1]Deals (investment)'!$T:$T,AZ$1)</f>
        <v>#VALUE!</v>
      </c>
      <c r="BA452" s="17" t="e">
        <f>SUMIFS('[1]Deals (investment)'!$C:$C,'[1]Deals (investment)'!$B:$B,$A452,'[1]Deals (investment)'!$T:$T,BA$1)</f>
        <v>#VALUE!</v>
      </c>
      <c r="BB452" s="17" t="e">
        <f>SUMIFS('[1]Deals (investment)'!$C:$C,'[1]Deals (investment)'!$B:$B,$A452,'[1]Deals (investment)'!$T:$T,BB$1)</f>
        <v>#VALUE!</v>
      </c>
      <c r="BC452" s="17" t="e">
        <f>SUMIFS('[1]Deals (Exits)'!$C:$C,'[1]Deals (Exits)'!$B:$B,$A452)</f>
        <v>#VALUE!</v>
      </c>
      <c r="BD452" s="17" t="e">
        <f>SUMIFS('[1]Deals (investment)'!$C:$C,'[1]Deals (investment)'!$B:$B,$A452,'[1]Deals (investment)'!$V:$V,BD$1)</f>
        <v>#VALUE!</v>
      </c>
      <c r="BE452" s="17" t="e">
        <f>SUMIFS('[1]Deals (investment)'!$C:$C,'[1]Deals (investment)'!$B:$B,$A452,'[1]Deals (investment)'!$V:$V,BE$1)</f>
        <v>#VALUE!</v>
      </c>
      <c r="BF452" s="17" t="e">
        <f>SUMIFS('[1]Deals (investment)'!$C:$C,'[1]Deals (investment)'!$B:$B,$A452,'[1]Deals (investment)'!$V:$V,BF$1)</f>
        <v>#VALUE!</v>
      </c>
      <c r="BG452" s="17" t="e">
        <f>SUMIFS('[1]Deals (investment)'!$C:$C,'[1]Deals (investment)'!$B:$B,$A452,'[1]Deals (investment)'!$V:$V,BG$1)</f>
        <v>#VALUE!</v>
      </c>
      <c r="BH452" s="17" t="e">
        <f>SUMIFS('[1]Deals (investment)'!$C:$C,'[1]Deals (investment)'!$B:$B,$A452,'[1]Deals (investment)'!$V:$V,BH$1)</f>
        <v>#VALUE!</v>
      </c>
      <c r="BI452" s="17" t="e">
        <f>SUMIFS('[1]Deals (investment)'!$C:$C,'[1]Deals (investment)'!$B:$B,$A452,'[1]Deals (investment)'!$V:$V,BI$1)</f>
        <v>#VALUE!</v>
      </c>
      <c r="BJ452" s="17" t="e">
        <f>SUMIFS('[1]Deals (investment)'!$C:$C,'[1]Deals (investment)'!$B:$B,$A452,'[1]Deals (investment)'!$V:$V,BJ$1)</f>
        <v>#VALUE!</v>
      </c>
      <c r="BK452" s="17" t="e">
        <f>SUMIFS('[1]Deals (investment)'!$C:$C,'[1]Deals (investment)'!$B:$B,$A452,'[1]Deals (investment)'!$V:$V,BK$1)</f>
        <v>#VALUE!</v>
      </c>
      <c r="BL452" s="17" t="e">
        <f>SUMIFS('[1]Deals (investment)'!$C:$C,'[1]Deals (investment)'!$B:$B,$A452,'[1]Deals (investment)'!$V:$V,BL$1)</f>
        <v>#VALUE!</v>
      </c>
      <c r="BM452" s="17" t="e">
        <f>SUMIFS('[1]Deals (investment)'!$C:$C,'[1]Deals (investment)'!$B:$B,$A452,'[1]Deals (investment)'!$V:$V,BM$1)</f>
        <v>#VALUE!</v>
      </c>
      <c r="BN452" s="15"/>
      <c r="BO452" s="15"/>
      <c r="BP452" s="22"/>
      <c r="BQ452" s="15"/>
      <c r="BR452" s="15"/>
      <c r="BS452" s="15"/>
      <c r="BT452" s="15"/>
      <c r="BU452" s="15"/>
      <c r="BV452" s="15"/>
      <c r="BW452" s="15"/>
      <c r="BX452" s="15"/>
      <c r="BY452" s="15"/>
      <c r="BZ452" s="15"/>
      <c r="CA452" s="15"/>
      <c r="CB452" s="15"/>
      <c r="CC452" s="15"/>
      <c r="CD452" s="15" t="str">
        <f t="shared" ref="CD452:CD472" si="71">CONCATENATE(A452,B452,C452)</f>
        <v>AwfarGroceries delivery service provider and platform based in Egypt,Active</v>
      </c>
      <c r="CE452" s="15"/>
      <c r="CF452" s="15"/>
      <c r="CG452" s="15"/>
      <c r="CH452" s="15"/>
      <c r="CI452" s="15"/>
      <c r="CJ452" s="15"/>
    </row>
    <row r="453" spans="1:118" ht="12.75">
      <c r="A453" s="15" t="s">
        <v>3688</v>
      </c>
      <c r="B453" s="15" t="s">
        <v>3689</v>
      </c>
      <c r="C453" s="15" t="s">
        <v>58</v>
      </c>
      <c r="D453" s="16">
        <v>2013</v>
      </c>
      <c r="E453" s="15" t="s">
        <v>1893</v>
      </c>
      <c r="F453" s="15"/>
      <c r="G453" s="15" t="s">
        <v>129</v>
      </c>
      <c r="H453" s="15" t="s">
        <v>129</v>
      </c>
      <c r="I453" s="15" t="s">
        <v>129</v>
      </c>
      <c r="J453" s="15"/>
      <c r="K453" s="17" t="e">
        <f t="shared" si="65"/>
        <v>#VALUE!</v>
      </c>
      <c r="L453" s="15"/>
      <c r="M453" s="18" t="e">
        <f t="shared" si="51"/>
        <v>#VALUE!</v>
      </c>
      <c r="N453" s="15"/>
      <c r="O453" s="15"/>
      <c r="P453" s="15"/>
      <c r="Q453" s="15"/>
      <c r="R453" s="15" t="s">
        <v>375</v>
      </c>
      <c r="S453" s="19" t="s">
        <v>144</v>
      </c>
      <c r="T453" s="15"/>
      <c r="U453" s="17"/>
      <c r="V453" s="15" t="s">
        <v>3690</v>
      </c>
      <c r="W453" s="15"/>
      <c r="X453" s="15" t="s">
        <v>107</v>
      </c>
      <c r="Y453" s="15" t="s">
        <v>432</v>
      </c>
      <c r="AB453" s="20"/>
      <c r="AC453" s="21" t="s">
        <v>3691</v>
      </c>
      <c r="AD453" s="21" t="s">
        <v>3692</v>
      </c>
      <c r="AE453" s="15"/>
      <c r="AF453" s="15"/>
      <c r="AG453" s="22">
        <f t="shared" si="38"/>
        <v>0.5161290322580645</v>
      </c>
      <c r="AH453" s="15" t="str">
        <f t="shared" si="70"/>
        <v/>
      </c>
      <c r="AI453" s="22" t="e">
        <f>VLOOKUP(A453,'[1]Deals (investment)'!$B$2:$Z$1497,1,FALSE)</f>
        <v>#N/A</v>
      </c>
      <c r="AJ453" s="22" t="e">
        <f>VLOOKUP(A453,'[1]Deals (investment)'!$B$2:$Z$870,15,FALSE)</f>
        <v>#N/A</v>
      </c>
      <c r="AK453" s="17" t="e">
        <f>VLOOKUP(A453,'[1]Deals (Exits)'!B:B,1,FALSE)</f>
        <v>#N/A</v>
      </c>
      <c r="AL453" s="23">
        <f>VLOOKUP(G453,[1]Lookups!$V$3:$Y$197,4,FALSE)</f>
        <v>0</v>
      </c>
      <c r="AM453" s="17" t="str">
        <f>VLOOKUP(X453,[1]Lookups!$B$3:$C$200,2,FALSE)</f>
        <v>Energy &amp; Resources</v>
      </c>
      <c r="AN453" s="17" t="str">
        <f>VLOOKUP(R453,[1]Lookups!$H$3:$I$69,2,FALSE)</f>
        <v>2. Seed</v>
      </c>
      <c r="AO453" s="17" t="e">
        <f>VLOOKUP(T453,[1]Lookups!$H$3:$I$69,2,FALSE)</f>
        <v>#N/A</v>
      </c>
      <c r="AP453" s="17" t="str">
        <f>VLOOKUP(AN453,[1]Lookups!$N$3:$O$11,2,FALSE)</f>
        <v>Early</v>
      </c>
      <c r="AQ453" s="18" t="e">
        <f>COUNTIFS('[1]Deals (investment)'!$B:$B,$A453)</f>
        <v>#VALUE!</v>
      </c>
      <c r="AR453" s="18" t="e">
        <f>COUNTIFS('[1]Deals (investment)'!$B:$B,$A453,'[1]Deals (investment)'!$T:$T,$AW$1)+COUNTIFS('[1]Deals (investment)'!$B:$B,$A453,'[1]Deals (investment)'!$T:$T,$AX$1)+COUNTIFS('[1]Deals (investment)'!$B:$B,$A453,'[1]Deals (investment)'!$T:$T,$AY$1)</f>
        <v>#VALUE!</v>
      </c>
      <c r="AS453" s="17" t="e">
        <f>SUMIFS('[1]Deals (investment)'!$C:$C,'[1]Deals (investment)'!$B:$B,$A453)</f>
        <v>#VALUE!</v>
      </c>
      <c r="AT453" s="17" t="e">
        <f t="shared" si="66"/>
        <v>#VALUE!</v>
      </c>
      <c r="AU453" s="18" t="e">
        <f>COUNTIF('[1]Deals (Exits)'!$B:$B,A453)</f>
        <v>#VALUE!</v>
      </c>
      <c r="AV453" s="17" t="e">
        <f>SUMIFS('[1]Deals (investment)'!$C:$C,'[1]Deals (investment)'!$B:$B,$A453,'[1]Deals (investment)'!$T:$T,AV$1)</f>
        <v>#VALUE!</v>
      </c>
      <c r="AW453" s="17" t="e">
        <f>SUMIFS('[1]Deals (investment)'!$C:$C,'[1]Deals (investment)'!$B:$B,$A453,'[1]Deals (investment)'!$T:$T,AW$1)</f>
        <v>#VALUE!</v>
      </c>
      <c r="AX453" s="17" t="e">
        <f>SUMIFS('[1]Deals (investment)'!$C:$C,'[1]Deals (investment)'!$B:$B,$A453,'[1]Deals (investment)'!$T:$T,AX$1)</f>
        <v>#VALUE!</v>
      </c>
      <c r="AY453" s="17" t="e">
        <f>SUMIFS('[1]Deals (investment)'!$C:$C,'[1]Deals (investment)'!$B:$B,$A453,'[1]Deals (investment)'!$T:$T,AY$1)</f>
        <v>#VALUE!</v>
      </c>
      <c r="AZ453" s="17" t="e">
        <f>SUMIFS('[1]Deals (investment)'!$C:$C,'[1]Deals (investment)'!$B:$B,$A453,'[1]Deals (investment)'!$T:$T,AZ$1)</f>
        <v>#VALUE!</v>
      </c>
      <c r="BA453" s="17" t="e">
        <f>SUMIFS('[1]Deals (investment)'!$C:$C,'[1]Deals (investment)'!$B:$B,$A453,'[1]Deals (investment)'!$T:$T,BA$1)</f>
        <v>#VALUE!</v>
      </c>
      <c r="BB453" s="17" t="e">
        <f>SUMIFS('[1]Deals (investment)'!$C:$C,'[1]Deals (investment)'!$B:$B,$A453,'[1]Deals (investment)'!$T:$T,BB$1)</f>
        <v>#VALUE!</v>
      </c>
      <c r="BC453" s="17" t="e">
        <f>SUMIFS('[1]Deals (Exits)'!$C:$C,'[1]Deals (Exits)'!$B:$B,$A453)</f>
        <v>#VALUE!</v>
      </c>
      <c r="BD453" s="17" t="e">
        <f>SUMIFS('[1]Deals (investment)'!$C:$C,'[1]Deals (investment)'!$B:$B,$A453,'[1]Deals (investment)'!$V:$V,BD$1)</f>
        <v>#VALUE!</v>
      </c>
      <c r="BE453" s="17" t="e">
        <f>SUMIFS('[1]Deals (investment)'!$C:$C,'[1]Deals (investment)'!$B:$B,$A453,'[1]Deals (investment)'!$V:$V,BE$1)</f>
        <v>#VALUE!</v>
      </c>
      <c r="BF453" s="17" t="e">
        <f>SUMIFS('[1]Deals (investment)'!$C:$C,'[1]Deals (investment)'!$B:$B,$A453,'[1]Deals (investment)'!$V:$V,BF$1)</f>
        <v>#VALUE!</v>
      </c>
      <c r="BG453" s="17" t="e">
        <f>SUMIFS('[1]Deals (investment)'!$C:$C,'[1]Deals (investment)'!$B:$B,$A453,'[1]Deals (investment)'!$V:$V,BG$1)</f>
        <v>#VALUE!</v>
      </c>
      <c r="BH453" s="17" t="e">
        <f>SUMIFS('[1]Deals (investment)'!$C:$C,'[1]Deals (investment)'!$B:$B,$A453,'[1]Deals (investment)'!$V:$V,BH$1)</f>
        <v>#VALUE!</v>
      </c>
      <c r="BI453" s="17" t="e">
        <f>SUMIFS('[1]Deals (investment)'!$C:$C,'[1]Deals (investment)'!$B:$B,$A453,'[1]Deals (investment)'!$V:$V,BI$1)</f>
        <v>#VALUE!</v>
      </c>
      <c r="BJ453" s="17" t="e">
        <f>SUMIFS('[1]Deals (investment)'!$C:$C,'[1]Deals (investment)'!$B:$B,$A453,'[1]Deals (investment)'!$V:$V,BJ$1)</f>
        <v>#VALUE!</v>
      </c>
      <c r="BK453" s="17" t="e">
        <f>SUMIFS('[1]Deals (investment)'!$C:$C,'[1]Deals (investment)'!$B:$B,$A453,'[1]Deals (investment)'!$V:$V,BK$1)</f>
        <v>#VALUE!</v>
      </c>
      <c r="BL453" s="17" t="e">
        <f>SUMIFS('[1]Deals (investment)'!$C:$C,'[1]Deals (investment)'!$B:$B,$A453,'[1]Deals (investment)'!$V:$V,BL$1)</f>
        <v>#VALUE!</v>
      </c>
      <c r="BM453" s="17" t="e">
        <f>SUMIFS('[1]Deals (investment)'!$C:$C,'[1]Deals (investment)'!$B:$B,$A453,'[1]Deals (investment)'!$V:$V,BM$1)</f>
        <v>#VALUE!</v>
      </c>
      <c r="BN453" s="15"/>
      <c r="BO453" s="15"/>
      <c r="BP453" s="22"/>
      <c r="BQ453" s="15"/>
      <c r="BR453" s="15"/>
      <c r="BS453" s="15"/>
      <c r="BT453" s="15"/>
      <c r="BU453" s="15"/>
      <c r="BV453" s="15"/>
      <c r="BW453" s="15"/>
      <c r="BX453" s="15"/>
      <c r="BY453" s="15"/>
      <c r="BZ453" s="15"/>
      <c r="CA453" s="15"/>
      <c r="CB453" s="15"/>
      <c r="CC453" s="15"/>
      <c r="CD453" s="15" t="str">
        <f t="shared" si="71"/>
        <v>Biodiesel MisrBiodiesel Misr is the leading biodiesel company in Egypt. Established in 2013, with the vision to become a key player in the EMEA biodiesel marketActive</v>
      </c>
      <c r="CE453" s="15"/>
      <c r="CF453" s="15"/>
      <c r="CG453" s="15"/>
      <c r="CH453" s="15"/>
      <c r="CI453" s="15"/>
      <c r="CJ453" s="15"/>
    </row>
    <row r="454" spans="1:118" ht="12.75">
      <c r="A454" s="15" t="s">
        <v>3693</v>
      </c>
      <c r="B454" s="15" t="s">
        <v>3694</v>
      </c>
      <c r="C454" s="15" t="s">
        <v>58</v>
      </c>
      <c r="D454" s="16">
        <v>2017</v>
      </c>
      <c r="E454" s="15" t="s">
        <v>128</v>
      </c>
      <c r="F454" s="15" t="s">
        <v>110</v>
      </c>
      <c r="G454" s="15" t="s">
        <v>129</v>
      </c>
      <c r="H454" s="15" t="s">
        <v>129</v>
      </c>
      <c r="I454" s="15" t="s">
        <v>129</v>
      </c>
      <c r="J454" s="15"/>
      <c r="K454" s="17" t="e">
        <f t="shared" si="65"/>
        <v>#VALUE!</v>
      </c>
      <c r="L454" s="15"/>
      <c r="M454" s="18" t="e">
        <f t="shared" si="51"/>
        <v>#VALUE!</v>
      </c>
      <c r="N454" s="15"/>
      <c r="O454" s="15"/>
      <c r="P454" s="15"/>
      <c r="Q454" s="15"/>
      <c r="R454" s="15"/>
      <c r="S454" s="19"/>
      <c r="T454" s="15"/>
      <c r="U454" s="17"/>
      <c r="V454" s="15" t="s">
        <v>3695</v>
      </c>
      <c r="W454" s="15">
        <v>0</v>
      </c>
      <c r="X454" s="15" t="s">
        <v>64</v>
      </c>
      <c r="Y454" s="15" t="s">
        <v>3696</v>
      </c>
      <c r="AB454" s="20" t="s">
        <v>286</v>
      </c>
      <c r="AC454" s="36" t="s">
        <v>3697</v>
      </c>
      <c r="AD454" s="36" t="s">
        <v>3698</v>
      </c>
      <c r="AE454" s="36" t="s">
        <v>3699</v>
      </c>
      <c r="AF454" s="36" t="s">
        <v>3700</v>
      </c>
      <c r="AG454" s="22">
        <f t="shared" si="38"/>
        <v>0.61290322580645162</v>
      </c>
      <c r="AH454" s="15" t="str">
        <f t="shared" si="70"/>
        <v/>
      </c>
      <c r="AI454" s="22" t="e">
        <f>VLOOKUP(A454,'[1]Deals (investment)'!$B$2:$Z$1497,1,FALSE)</f>
        <v>#N/A</v>
      </c>
      <c r="AJ454" s="22" t="e">
        <f>VLOOKUP(A454,'[1]Deals (investment)'!$B$2:$Z$870,15,FALSE)</f>
        <v>#N/A</v>
      </c>
      <c r="AK454" s="17" t="e">
        <f>VLOOKUP(A454,'[1]Deals (Exits)'!B:B,1,FALSE)</f>
        <v>#N/A</v>
      </c>
      <c r="AL454" s="23">
        <f>VLOOKUP(G454,[1]Lookups!$V$3:$Y$197,4,FALSE)</f>
        <v>0</v>
      </c>
      <c r="AM454" s="17" t="str">
        <f>VLOOKUP(X454,[1]Lookups!$B$3:$C$200,2,FALSE)</f>
        <v>E-commerce &amp; Retail</v>
      </c>
      <c r="AN454" s="17" t="e">
        <f>VLOOKUP(R454,[1]Lookups!$H$3:$I$69,2,FALSE)</f>
        <v>#N/A</v>
      </c>
      <c r="AO454" s="17" t="e">
        <f>VLOOKUP(T454,[1]Lookups!$H$3:$I$69,2,FALSE)</f>
        <v>#N/A</v>
      </c>
      <c r="AP454" s="17" t="e">
        <f>VLOOKUP(AN454,[1]Lookups!$N$3:$O$11,2,FALSE)</f>
        <v>#N/A</v>
      </c>
      <c r="AQ454" s="18" t="e">
        <f>COUNTIFS('[1]Deals (investment)'!$B:$B,$A454)</f>
        <v>#VALUE!</v>
      </c>
      <c r="AR454" s="18" t="e">
        <f>COUNTIFS('[1]Deals (investment)'!$B:$B,$A454,'[1]Deals (investment)'!$T:$T,$AW$1)+COUNTIFS('[1]Deals (investment)'!$B:$B,$A454,'[1]Deals (investment)'!$T:$T,$AX$1)+COUNTIFS('[1]Deals (investment)'!$B:$B,$A454,'[1]Deals (investment)'!$T:$T,$AY$1)</f>
        <v>#VALUE!</v>
      </c>
      <c r="AS454" s="17" t="e">
        <f>SUMIFS('[1]Deals (investment)'!$C:$C,'[1]Deals (investment)'!$B:$B,$A454)</f>
        <v>#VALUE!</v>
      </c>
      <c r="AT454" s="17" t="e">
        <f t="shared" si="66"/>
        <v>#VALUE!</v>
      </c>
      <c r="AU454" s="18" t="e">
        <f>COUNTIF('[1]Deals (Exits)'!$B:$B,A454)</f>
        <v>#VALUE!</v>
      </c>
      <c r="AV454" s="17" t="e">
        <f>SUMIFS('[1]Deals (investment)'!$C:$C,'[1]Deals (investment)'!$B:$B,$A454,'[1]Deals (investment)'!$T:$T,AV$1)</f>
        <v>#VALUE!</v>
      </c>
      <c r="AW454" s="17" t="e">
        <f>SUMIFS('[1]Deals (investment)'!$C:$C,'[1]Deals (investment)'!$B:$B,$A454,'[1]Deals (investment)'!$T:$T,AW$1)</f>
        <v>#VALUE!</v>
      </c>
      <c r="AX454" s="17" t="e">
        <f>SUMIFS('[1]Deals (investment)'!$C:$C,'[1]Deals (investment)'!$B:$B,$A454,'[1]Deals (investment)'!$T:$T,AX$1)</f>
        <v>#VALUE!</v>
      </c>
      <c r="AY454" s="17" t="e">
        <f>SUMIFS('[1]Deals (investment)'!$C:$C,'[1]Deals (investment)'!$B:$B,$A454,'[1]Deals (investment)'!$T:$T,AY$1)</f>
        <v>#VALUE!</v>
      </c>
      <c r="AZ454" s="17" t="e">
        <f>SUMIFS('[1]Deals (investment)'!$C:$C,'[1]Deals (investment)'!$B:$B,$A454,'[1]Deals (investment)'!$T:$T,AZ$1)</f>
        <v>#VALUE!</v>
      </c>
      <c r="BA454" s="17" t="e">
        <f>SUMIFS('[1]Deals (investment)'!$C:$C,'[1]Deals (investment)'!$B:$B,$A454,'[1]Deals (investment)'!$T:$T,BA$1)</f>
        <v>#VALUE!</v>
      </c>
      <c r="BB454" s="17" t="e">
        <f>SUMIFS('[1]Deals (investment)'!$C:$C,'[1]Deals (investment)'!$B:$B,$A454,'[1]Deals (investment)'!$T:$T,BB$1)</f>
        <v>#VALUE!</v>
      </c>
      <c r="BC454" s="17" t="e">
        <f>SUMIFS('[1]Deals (Exits)'!$C:$C,'[1]Deals (Exits)'!$B:$B,$A454)</f>
        <v>#VALUE!</v>
      </c>
      <c r="BD454" s="17" t="e">
        <f>SUMIFS('[1]Deals (investment)'!$C:$C,'[1]Deals (investment)'!$B:$B,$A454,'[1]Deals (investment)'!$V:$V,BD$1)</f>
        <v>#VALUE!</v>
      </c>
      <c r="BE454" s="17" t="e">
        <f>SUMIFS('[1]Deals (investment)'!$C:$C,'[1]Deals (investment)'!$B:$B,$A454,'[1]Deals (investment)'!$V:$V,BE$1)</f>
        <v>#VALUE!</v>
      </c>
      <c r="BF454" s="17" t="e">
        <f>SUMIFS('[1]Deals (investment)'!$C:$C,'[1]Deals (investment)'!$B:$B,$A454,'[1]Deals (investment)'!$V:$V,BF$1)</f>
        <v>#VALUE!</v>
      </c>
      <c r="BG454" s="17" t="e">
        <f>SUMIFS('[1]Deals (investment)'!$C:$C,'[1]Deals (investment)'!$B:$B,$A454,'[1]Deals (investment)'!$V:$V,BG$1)</f>
        <v>#VALUE!</v>
      </c>
      <c r="BH454" s="17" t="e">
        <f>SUMIFS('[1]Deals (investment)'!$C:$C,'[1]Deals (investment)'!$B:$B,$A454,'[1]Deals (investment)'!$V:$V,BH$1)</f>
        <v>#VALUE!</v>
      </c>
      <c r="BI454" s="17" t="e">
        <f>SUMIFS('[1]Deals (investment)'!$C:$C,'[1]Deals (investment)'!$B:$B,$A454,'[1]Deals (investment)'!$V:$V,BI$1)</f>
        <v>#VALUE!</v>
      </c>
      <c r="BJ454" s="17" t="e">
        <f>SUMIFS('[1]Deals (investment)'!$C:$C,'[1]Deals (investment)'!$B:$B,$A454,'[1]Deals (investment)'!$V:$V,BJ$1)</f>
        <v>#VALUE!</v>
      </c>
      <c r="BK454" s="17" t="e">
        <f>SUMIFS('[1]Deals (investment)'!$C:$C,'[1]Deals (investment)'!$B:$B,$A454,'[1]Deals (investment)'!$V:$V,BK$1)</f>
        <v>#VALUE!</v>
      </c>
      <c r="BL454" s="17" t="e">
        <f>SUMIFS('[1]Deals (investment)'!$C:$C,'[1]Deals (investment)'!$B:$B,$A454,'[1]Deals (investment)'!$V:$V,BL$1)</f>
        <v>#VALUE!</v>
      </c>
      <c r="BM454" s="17" t="e">
        <f>SUMIFS('[1]Deals (investment)'!$C:$C,'[1]Deals (investment)'!$B:$B,$A454,'[1]Deals (investment)'!$V:$V,BM$1)</f>
        <v>#VALUE!</v>
      </c>
      <c r="BN454" s="15"/>
      <c r="BO454" s="15"/>
      <c r="BP454" s="22"/>
      <c r="BQ454" s="15"/>
      <c r="BR454" s="15"/>
      <c r="BS454" s="15"/>
      <c r="BT454" s="15"/>
      <c r="BU454" s="15"/>
      <c r="BV454" s="15"/>
      <c r="BW454" s="15"/>
      <c r="BX454" s="15"/>
      <c r="BY454" s="15"/>
      <c r="BZ454" s="15"/>
      <c r="CA454" s="15"/>
      <c r="CB454" s="15"/>
      <c r="CC454" s="15"/>
      <c r="CD454" s="15" t="str">
        <f t="shared" si="71"/>
        <v>DentaCartsDentaCarts is the dentist's smart partner, an online dental marketplace that connects dentists with vendors.Active</v>
      </c>
      <c r="CE454" s="15"/>
      <c r="CF454" s="15"/>
      <c r="CG454" s="15"/>
      <c r="CH454" s="15"/>
      <c r="CI454" s="15"/>
      <c r="CJ454" s="15"/>
    </row>
    <row r="455" spans="1:118" ht="12.75">
      <c r="A455" s="15" t="s">
        <v>3701</v>
      </c>
      <c r="B455" s="15" t="s">
        <v>3702</v>
      </c>
      <c r="C455" s="15" t="s">
        <v>58</v>
      </c>
      <c r="D455" s="16">
        <v>2016</v>
      </c>
      <c r="E455" s="15" t="s">
        <v>3703</v>
      </c>
      <c r="F455" s="17" t="s">
        <v>110</v>
      </c>
      <c r="G455" s="15" t="s">
        <v>129</v>
      </c>
      <c r="H455" s="15" t="s">
        <v>129</v>
      </c>
      <c r="I455" s="17" t="s">
        <v>129</v>
      </c>
      <c r="J455" s="17"/>
      <c r="K455" s="17" t="e">
        <f t="shared" si="65"/>
        <v>#VALUE!</v>
      </c>
      <c r="L455" s="15"/>
      <c r="M455" s="18" t="e">
        <f t="shared" si="51"/>
        <v>#VALUE!</v>
      </c>
      <c r="N455" s="15" t="s">
        <v>3704</v>
      </c>
      <c r="O455" s="15"/>
      <c r="P455" s="15"/>
      <c r="Q455" s="24">
        <v>43251</v>
      </c>
      <c r="R455" s="15" t="s">
        <v>375</v>
      </c>
      <c r="S455" s="19" t="s">
        <v>144</v>
      </c>
      <c r="T455" s="15" t="s">
        <v>110</v>
      </c>
      <c r="U455" s="17" t="s">
        <v>110</v>
      </c>
      <c r="V455" s="15" t="s">
        <v>3705</v>
      </c>
      <c r="W455" s="15">
        <v>0</v>
      </c>
      <c r="X455" s="15" t="s">
        <v>538</v>
      </c>
      <c r="Y455" s="17" t="s">
        <v>3706</v>
      </c>
      <c r="Z455" s="25" t="s">
        <v>109</v>
      </c>
      <c r="AB455" s="30" t="s">
        <v>286</v>
      </c>
      <c r="AC455" s="44" t="s">
        <v>3707</v>
      </c>
      <c r="AD455" s="44" t="s">
        <v>3708</v>
      </c>
      <c r="AE455" s="17" t="s">
        <v>110</v>
      </c>
      <c r="AF455" s="44" t="s">
        <v>3709</v>
      </c>
      <c r="AG455" s="22">
        <f t="shared" si="38"/>
        <v>0.83870967741935487</v>
      </c>
      <c r="AH455" s="15" t="str">
        <f t="shared" si="70"/>
        <v/>
      </c>
      <c r="AI455" s="22" t="str">
        <f>VLOOKUP(A455,'[1]Deals (investment)'!$B$2:$Z$1497,1,FALSE)</f>
        <v>Bermoda</v>
      </c>
      <c r="AJ455" s="22">
        <f>VLOOKUP(A455,'[1]Deals (investment)'!$B$2:$Z$870,15,FALSE)</f>
        <v>0</v>
      </c>
      <c r="AK455" s="17" t="e">
        <f>VLOOKUP(A455,'[1]Deals (Exits)'!B:B,1,FALSE)</f>
        <v>#N/A</v>
      </c>
      <c r="AL455" s="23">
        <f>VLOOKUP(G455,[1]Lookups!$V$3:$Y$197,4,FALSE)</f>
        <v>0</v>
      </c>
      <c r="AM455" s="17" t="str">
        <f>VLOOKUP(X455,[1]Lookups!$B$3:$C$200,2,FALSE)</f>
        <v>Agriculture</v>
      </c>
      <c r="AN455" s="17" t="str">
        <f>VLOOKUP(R455,[1]Lookups!$H$3:$I$69,2,FALSE)</f>
        <v>2. Seed</v>
      </c>
      <c r="AO455" s="17" t="e">
        <f>VLOOKUP(T455,[1]Lookups!$H$3:$I$69,2,FALSE)</f>
        <v>#N/A</v>
      </c>
      <c r="AP455" s="17" t="str">
        <f>VLOOKUP(AN455,[1]Lookups!$N$3:$O$11,2,FALSE)</f>
        <v>Early</v>
      </c>
      <c r="AQ455" s="18" t="e">
        <f>COUNTIFS('[1]Deals (investment)'!$B:$B,$A455)</f>
        <v>#VALUE!</v>
      </c>
      <c r="AR455" s="18" t="e">
        <f>COUNTIFS('[1]Deals (investment)'!$B:$B,$A455,'[1]Deals (investment)'!$T:$T,$AW$1)+COUNTIFS('[1]Deals (investment)'!$B:$B,$A455,'[1]Deals (investment)'!$T:$T,$AX$1)+COUNTIFS('[1]Deals (investment)'!$B:$B,$A455,'[1]Deals (investment)'!$T:$T,$AY$1)</f>
        <v>#VALUE!</v>
      </c>
      <c r="AS455" s="17" t="e">
        <f>SUMIFS('[1]Deals (investment)'!$C:$C,'[1]Deals (investment)'!$B:$B,$A455)</f>
        <v>#VALUE!</v>
      </c>
      <c r="AT455" s="17" t="e">
        <f t="shared" si="66"/>
        <v>#VALUE!</v>
      </c>
      <c r="AU455" s="18" t="e">
        <f>COUNTIF('[1]Deals (Exits)'!$B:$B,A455)</f>
        <v>#VALUE!</v>
      </c>
      <c r="AV455" s="17" t="e">
        <f>SUMIFS('[1]Deals (investment)'!$C:$C,'[1]Deals (investment)'!$B:$B,$A455,'[1]Deals (investment)'!$T:$T,AV$1)</f>
        <v>#VALUE!</v>
      </c>
      <c r="AW455" s="17" t="e">
        <f>SUMIFS('[1]Deals (investment)'!$C:$C,'[1]Deals (investment)'!$B:$B,$A455,'[1]Deals (investment)'!$T:$T,AW$1)</f>
        <v>#VALUE!</v>
      </c>
      <c r="AX455" s="17" t="e">
        <f>SUMIFS('[1]Deals (investment)'!$C:$C,'[1]Deals (investment)'!$B:$B,$A455,'[1]Deals (investment)'!$T:$T,AX$1)</f>
        <v>#VALUE!</v>
      </c>
      <c r="AY455" s="17" t="e">
        <f>SUMIFS('[1]Deals (investment)'!$C:$C,'[1]Deals (investment)'!$B:$B,$A455,'[1]Deals (investment)'!$T:$T,AY$1)</f>
        <v>#VALUE!</v>
      </c>
      <c r="AZ455" s="17" t="e">
        <f>SUMIFS('[1]Deals (investment)'!$C:$C,'[1]Deals (investment)'!$B:$B,$A455,'[1]Deals (investment)'!$T:$T,AZ$1)</f>
        <v>#VALUE!</v>
      </c>
      <c r="BA455" s="17" t="e">
        <f>SUMIFS('[1]Deals (investment)'!$C:$C,'[1]Deals (investment)'!$B:$B,$A455,'[1]Deals (investment)'!$T:$T,BA$1)</f>
        <v>#VALUE!</v>
      </c>
      <c r="BB455" s="17" t="e">
        <f>SUMIFS('[1]Deals (investment)'!$C:$C,'[1]Deals (investment)'!$B:$B,$A455,'[1]Deals (investment)'!$T:$T,BB$1)</f>
        <v>#VALUE!</v>
      </c>
      <c r="BC455" s="17" t="e">
        <f>SUMIFS('[1]Deals (Exits)'!$C:$C,'[1]Deals (Exits)'!$B:$B,$A455)</f>
        <v>#VALUE!</v>
      </c>
      <c r="BD455" s="17" t="e">
        <f>SUMIFS('[1]Deals (investment)'!$C:$C,'[1]Deals (investment)'!$B:$B,$A455,'[1]Deals (investment)'!$V:$V,BD$1)</f>
        <v>#VALUE!</v>
      </c>
      <c r="BE455" s="17" t="e">
        <f>SUMIFS('[1]Deals (investment)'!$C:$C,'[1]Deals (investment)'!$B:$B,$A455,'[1]Deals (investment)'!$V:$V,BE$1)</f>
        <v>#VALUE!</v>
      </c>
      <c r="BF455" s="17" t="e">
        <f>SUMIFS('[1]Deals (investment)'!$C:$C,'[1]Deals (investment)'!$B:$B,$A455,'[1]Deals (investment)'!$V:$V,BF$1)</f>
        <v>#VALUE!</v>
      </c>
      <c r="BG455" s="17" t="e">
        <f>SUMIFS('[1]Deals (investment)'!$C:$C,'[1]Deals (investment)'!$B:$B,$A455,'[1]Deals (investment)'!$V:$V,BG$1)</f>
        <v>#VALUE!</v>
      </c>
      <c r="BH455" s="17" t="e">
        <f>SUMIFS('[1]Deals (investment)'!$C:$C,'[1]Deals (investment)'!$B:$B,$A455,'[1]Deals (investment)'!$V:$V,BH$1)</f>
        <v>#VALUE!</v>
      </c>
      <c r="BI455" s="17" t="e">
        <f>SUMIFS('[1]Deals (investment)'!$C:$C,'[1]Deals (investment)'!$B:$B,$A455,'[1]Deals (investment)'!$V:$V,BI$1)</f>
        <v>#VALUE!</v>
      </c>
      <c r="BJ455" s="17" t="e">
        <f>SUMIFS('[1]Deals (investment)'!$C:$C,'[1]Deals (investment)'!$B:$B,$A455,'[1]Deals (investment)'!$V:$V,BJ$1)</f>
        <v>#VALUE!</v>
      </c>
      <c r="BK455" s="17" t="e">
        <f>SUMIFS('[1]Deals (investment)'!$C:$C,'[1]Deals (investment)'!$B:$B,$A455,'[1]Deals (investment)'!$V:$V,BK$1)</f>
        <v>#VALUE!</v>
      </c>
      <c r="BL455" s="17" t="e">
        <f>SUMIFS('[1]Deals (investment)'!$C:$C,'[1]Deals (investment)'!$B:$B,$A455,'[1]Deals (investment)'!$V:$V,BL$1)</f>
        <v>#VALUE!</v>
      </c>
      <c r="BM455" s="17" t="e">
        <f>SUMIFS('[1]Deals (investment)'!$C:$C,'[1]Deals (investment)'!$B:$B,$A455,'[1]Deals (investment)'!$V:$V,BM$1)</f>
        <v>#VALUE!</v>
      </c>
      <c r="BN455" s="15"/>
      <c r="BO455" s="15"/>
      <c r="BP455" s="22"/>
      <c r="BQ455" s="15"/>
      <c r="BR455" s="15"/>
      <c r="BS455" s="15"/>
      <c r="BT455" s="15"/>
      <c r="BU455" s="15"/>
      <c r="BV455" s="15"/>
      <c r="BW455" s="15"/>
      <c r="BX455" s="15"/>
      <c r="BY455" s="15"/>
      <c r="BZ455" s="15"/>
      <c r="CA455" s="15"/>
      <c r="CB455" s="15"/>
      <c r="CC455" s="15"/>
      <c r="CD455" s="15" t="str">
        <f t="shared" si="71"/>
        <v>BermodaBermoda is an Agritech company that develops high-value biofertilizers from agricultural waste.Active</v>
      </c>
      <c r="CE455" s="15"/>
      <c r="CF455" s="15"/>
      <c r="CG455" s="15"/>
      <c r="CH455" s="15"/>
      <c r="CI455" s="15"/>
      <c r="CJ455" s="15"/>
    </row>
    <row r="456" spans="1:118" ht="12.75">
      <c r="A456" s="15" t="s">
        <v>3710</v>
      </c>
      <c r="B456" s="15" t="s">
        <v>3711</v>
      </c>
      <c r="C456" s="15" t="s">
        <v>58</v>
      </c>
      <c r="D456" s="16">
        <v>2016</v>
      </c>
      <c r="E456" s="15" t="s">
        <v>128</v>
      </c>
      <c r="F456" s="15"/>
      <c r="G456" s="15" t="s">
        <v>129</v>
      </c>
      <c r="H456" s="15" t="s">
        <v>129</v>
      </c>
      <c r="I456" s="15" t="s">
        <v>3712</v>
      </c>
      <c r="J456" s="15"/>
      <c r="K456" s="17" t="e">
        <f t="shared" si="65"/>
        <v>#VALUE!</v>
      </c>
      <c r="L456" s="15"/>
      <c r="M456" s="18" t="e">
        <f t="shared" si="51"/>
        <v>#VALUE!</v>
      </c>
      <c r="N456" s="15"/>
      <c r="O456" s="15"/>
      <c r="P456" s="15"/>
      <c r="Q456" s="24" t="e">
        <f ca="1">_xludf.MAXIFS('[1]Deals (investment)'!A:A,'[1]Deals (investment)'!B:B,A456)</f>
        <v>#NAME?</v>
      </c>
      <c r="R456" s="15" t="s">
        <v>685</v>
      </c>
      <c r="S456" s="19" t="s">
        <v>144</v>
      </c>
      <c r="T456" s="15"/>
      <c r="U456" s="17"/>
      <c r="V456" s="15"/>
      <c r="W456" s="15"/>
      <c r="X456" s="15" t="s">
        <v>158</v>
      </c>
      <c r="Y456" s="15" t="s">
        <v>3713</v>
      </c>
      <c r="AB456" s="20"/>
      <c r="AC456" s="21" t="s">
        <v>3714</v>
      </c>
      <c r="AD456" s="21" t="s">
        <v>3715</v>
      </c>
      <c r="AE456" s="21" t="s">
        <v>3716</v>
      </c>
      <c r="AF456" s="21" t="s">
        <v>3717</v>
      </c>
      <c r="AG456" s="22">
        <f t="shared" ca="1" si="38"/>
        <v>0.58064516129032262</v>
      </c>
      <c r="AH456" s="15" t="str">
        <f t="shared" si="70"/>
        <v/>
      </c>
      <c r="AI456" s="22" t="e">
        <f>VLOOKUP(A456,'[1]Deals (investment)'!$B$2:$Z$1497,1,FALSE)</f>
        <v>#N/A</v>
      </c>
      <c r="AJ456" s="22" t="e">
        <f>VLOOKUP(A456,'[1]Deals (investment)'!$B$2:$Z$870,15,FALSE)</f>
        <v>#N/A</v>
      </c>
      <c r="AK456" s="17" t="e">
        <f>VLOOKUP(A456,'[1]Deals (Exits)'!B:B,1,FALSE)</f>
        <v>#N/A</v>
      </c>
      <c r="AL456" s="23">
        <f>VLOOKUP(G456,[1]Lookups!$V$3:$Y$197,4,FALSE)</f>
        <v>0</v>
      </c>
      <c r="AM456" s="17" t="str">
        <f>VLOOKUP(X456,[1]Lookups!$B$3:$C$200,2,FALSE)</f>
        <v>Financial Services</v>
      </c>
      <c r="AN456" s="17" t="str">
        <f>VLOOKUP(R456,[1]Lookups!$H$3:$I$69,2,FALSE)</f>
        <v xml:space="preserve">1. Grant
</v>
      </c>
      <c r="AO456" s="17" t="e">
        <f>VLOOKUP(T456,[1]Lookups!$H$3:$I$69,2,FALSE)</f>
        <v>#N/A</v>
      </c>
      <c r="AP456" s="17" t="e">
        <f>VLOOKUP(AN456,[1]Lookups!$N$3:$O$11,2,FALSE)</f>
        <v>#N/A</v>
      </c>
      <c r="AQ456" s="18" t="e">
        <f>COUNTIFS('[1]Deals (investment)'!$B:$B,$A456)</f>
        <v>#VALUE!</v>
      </c>
      <c r="AR456" s="18" t="e">
        <f>COUNTIFS('[1]Deals (investment)'!$B:$B,$A456,'[1]Deals (investment)'!$T:$T,$AW$1)+COUNTIFS('[1]Deals (investment)'!$B:$B,$A456,'[1]Deals (investment)'!$T:$T,$AX$1)+COUNTIFS('[1]Deals (investment)'!$B:$B,$A456,'[1]Deals (investment)'!$T:$T,$AY$1)</f>
        <v>#VALUE!</v>
      </c>
      <c r="AS456" s="17" t="e">
        <f>SUMIFS('[1]Deals (investment)'!$C:$C,'[1]Deals (investment)'!$B:$B,$A456)</f>
        <v>#VALUE!</v>
      </c>
      <c r="AT456" s="17" t="e">
        <f t="shared" si="66"/>
        <v>#VALUE!</v>
      </c>
      <c r="AU456" s="18" t="e">
        <f>COUNTIF('[1]Deals (Exits)'!$B:$B,A456)</f>
        <v>#VALUE!</v>
      </c>
      <c r="AV456" s="17" t="e">
        <f>SUMIFS('[1]Deals (investment)'!$C:$C,'[1]Deals (investment)'!$B:$B,$A456,'[1]Deals (investment)'!$T:$T,AV$1)</f>
        <v>#VALUE!</v>
      </c>
      <c r="AW456" s="17" t="e">
        <f>SUMIFS('[1]Deals (investment)'!$C:$C,'[1]Deals (investment)'!$B:$B,$A456,'[1]Deals (investment)'!$T:$T,AW$1)</f>
        <v>#VALUE!</v>
      </c>
      <c r="AX456" s="17" t="e">
        <f>SUMIFS('[1]Deals (investment)'!$C:$C,'[1]Deals (investment)'!$B:$B,$A456,'[1]Deals (investment)'!$T:$T,AX$1)</f>
        <v>#VALUE!</v>
      </c>
      <c r="AY456" s="17" t="e">
        <f>SUMIFS('[1]Deals (investment)'!$C:$C,'[1]Deals (investment)'!$B:$B,$A456,'[1]Deals (investment)'!$T:$T,AY$1)</f>
        <v>#VALUE!</v>
      </c>
      <c r="AZ456" s="17" t="e">
        <f>SUMIFS('[1]Deals (investment)'!$C:$C,'[1]Deals (investment)'!$B:$B,$A456,'[1]Deals (investment)'!$T:$T,AZ$1)</f>
        <v>#VALUE!</v>
      </c>
      <c r="BA456" s="17" t="e">
        <f>SUMIFS('[1]Deals (investment)'!$C:$C,'[1]Deals (investment)'!$B:$B,$A456,'[1]Deals (investment)'!$T:$T,BA$1)</f>
        <v>#VALUE!</v>
      </c>
      <c r="BB456" s="17" t="e">
        <f>SUMIFS('[1]Deals (investment)'!$C:$C,'[1]Deals (investment)'!$B:$B,$A456,'[1]Deals (investment)'!$T:$T,BB$1)</f>
        <v>#VALUE!</v>
      </c>
      <c r="BC456" s="17" t="e">
        <f>SUMIFS('[1]Deals (Exits)'!$C:$C,'[1]Deals (Exits)'!$B:$B,$A456)</f>
        <v>#VALUE!</v>
      </c>
      <c r="BD456" s="17" t="e">
        <f>SUMIFS('[1]Deals (investment)'!$C:$C,'[1]Deals (investment)'!$B:$B,$A456,'[1]Deals (investment)'!$V:$V,BD$1)</f>
        <v>#VALUE!</v>
      </c>
      <c r="BE456" s="17" t="e">
        <f>SUMIFS('[1]Deals (investment)'!$C:$C,'[1]Deals (investment)'!$B:$B,$A456,'[1]Deals (investment)'!$V:$V,BE$1)</f>
        <v>#VALUE!</v>
      </c>
      <c r="BF456" s="17" t="e">
        <f>SUMIFS('[1]Deals (investment)'!$C:$C,'[1]Deals (investment)'!$B:$B,$A456,'[1]Deals (investment)'!$V:$V,BF$1)</f>
        <v>#VALUE!</v>
      </c>
      <c r="BG456" s="17" t="e">
        <f>SUMIFS('[1]Deals (investment)'!$C:$C,'[1]Deals (investment)'!$B:$B,$A456,'[1]Deals (investment)'!$V:$V,BG$1)</f>
        <v>#VALUE!</v>
      </c>
      <c r="BH456" s="17" t="e">
        <f>SUMIFS('[1]Deals (investment)'!$C:$C,'[1]Deals (investment)'!$B:$B,$A456,'[1]Deals (investment)'!$V:$V,BH$1)</f>
        <v>#VALUE!</v>
      </c>
      <c r="BI456" s="17" t="e">
        <f>SUMIFS('[1]Deals (investment)'!$C:$C,'[1]Deals (investment)'!$B:$B,$A456,'[1]Deals (investment)'!$V:$V,BI$1)</f>
        <v>#VALUE!</v>
      </c>
      <c r="BJ456" s="17" t="e">
        <f>SUMIFS('[1]Deals (investment)'!$C:$C,'[1]Deals (investment)'!$B:$B,$A456,'[1]Deals (investment)'!$V:$V,BJ$1)</f>
        <v>#VALUE!</v>
      </c>
      <c r="BK456" s="17" t="e">
        <f>SUMIFS('[1]Deals (investment)'!$C:$C,'[1]Deals (investment)'!$B:$B,$A456,'[1]Deals (investment)'!$V:$V,BK$1)</f>
        <v>#VALUE!</v>
      </c>
      <c r="BL456" s="17" t="e">
        <f>SUMIFS('[1]Deals (investment)'!$C:$C,'[1]Deals (investment)'!$B:$B,$A456,'[1]Deals (investment)'!$V:$V,BL$1)</f>
        <v>#VALUE!</v>
      </c>
      <c r="BM456" s="17" t="e">
        <f>SUMIFS('[1]Deals (investment)'!$C:$C,'[1]Deals (investment)'!$B:$B,$A456,'[1]Deals (investment)'!$V:$V,BM$1)</f>
        <v>#VALUE!</v>
      </c>
      <c r="BN456" s="15"/>
      <c r="BO456" s="15"/>
      <c r="BP456" s="22"/>
      <c r="BQ456" s="15"/>
      <c r="BR456" s="15"/>
      <c r="BS456" s="15"/>
      <c r="BT456" s="15"/>
      <c r="BU456" s="15"/>
      <c r="BV456" s="15"/>
      <c r="BW456" s="15"/>
      <c r="BX456" s="15"/>
      <c r="BY456" s="15"/>
      <c r="BZ456" s="15"/>
      <c r="CA456" s="15"/>
      <c r="CB456" s="15"/>
      <c r="CC456" s="15"/>
      <c r="CD456" s="15" t="str">
        <f t="shared" si="71"/>
        <v>CarsuranceCarsurance is the fastest way to save on car insurance.Active</v>
      </c>
      <c r="CE456" s="15"/>
      <c r="CF456" s="15"/>
      <c r="CG456" s="15"/>
      <c r="CH456" s="15"/>
      <c r="CI456" s="15"/>
      <c r="CJ456" s="15"/>
    </row>
    <row r="457" spans="1:118" ht="12.75">
      <c r="A457" s="15" t="s">
        <v>3718</v>
      </c>
      <c r="B457" s="15" t="s">
        <v>3719</v>
      </c>
      <c r="C457" s="15" t="s">
        <v>58</v>
      </c>
      <c r="D457" s="16">
        <v>2011</v>
      </c>
      <c r="E457" s="15" t="s">
        <v>128</v>
      </c>
      <c r="F457" s="15"/>
      <c r="G457" s="15" t="s">
        <v>129</v>
      </c>
      <c r="H457" s="15" t="s">
        <v>129</v>
      </c>
      <c r="I457" s="15" t="s">
        <v>129</v>
      </c>
      <c r="J457" s="15"/>
      <c r="K457" s="17" t="e">
        <f t="shared" si="65"/>
        <v>#VALUE!</v>
      </c>
      <c r="L457" s="15"/>
      <c r="M457" s="18" t="e">
        <f t="shared" si="51"/>
        <v>#VALUE!</v>
      </c>
      <c r="N457" s="15"/>
      <c r="O457" s="15"/>
      <c r="P457" s="15"/>
      <c r="Q457" s="15"/>
      <c r="R457" s="15" t="s">
        <v>132</v>
      </c>
      <c r="S457" s="19">
        <v>1000000</v>
      </c>
      <c r="T457" s="15" t="s">
        <v>132</v>
      </c>
      <c r="U457" s="17">
        <v>1000000</v>
      </c>
      <c r="V457" s="15" t="s">
        <v>3720</v>
      </c>
      <c r="W457" s="15"/>
      <c r="X457" s="15" t="s">
        <v>404</v>
      </c>
      <c r="Y457" s="15" t="s">
        <v>3721</v>
      </c>
      <c r="AB457" s="20"/>
      <c r="AC457" s="21" t="s">
        <v>3722</v>
      </c>
      <c r="AD457" s="21" t="s">
        <v>3723</v>
      </c>
      <c r="AE457" s="21" t="s">
        <v>3724</v>
      </c>
      <c r="AF457" s="21" t="s">
        <v>3725</v>
      </c>
      <c r="AG457" s="22">
        <f t="shared" si="38"/>
        <v>0.64516129032258063</v>
      </c>
      <c r="AH457" s="15" t="str">
        <f t="shared" si="70"/>
        <v/>
      </c>
      <c r="AI457" s="22" t="e">
        <f>VLOOKUP(A457,'[1]Deals (investment)'!$B$2:$Z$1497,1,FALSE)</f>
        <v>#N/A</v>
      </c>
      <c r="AJ457" s="22" t="e">
        <f>VLOOKUP(A457,'[1]Deals (investment)'!$B$2:$Z$870,15,FALSE)</f>
        <v>#N/A</v>
      </c>
      <c r="AK457" s="17" t="e">
        <f>VLOOKUP(A457,'[1]Deals (Exits)'!B:B,1,FALSE)</f>
        <v>#N/A</v>
      </c>
      <c r="AL457" s="23">
        <f>VLOOKUP(G457,[1]Lookups!$V$3:$Y$197,4,FALSE)</f>
        <v>0</v>
      </c>
      <c r="AM457" s="17" t="str">
        <f>VLOOKUP(X457,[1]Lookups!$B$3:$C$200,2,FALSE)</f>
        <v>Other Technologies &amp; Information Technology</v>
      </c>
      <c r="AN457" s="17" t="str">
        <f>VLOOKUP(R457,[1]Lookups!$H$3:$I$69,2,FALSE)</f>
        <v>3. Early Venture</v>
      </c>
      <c r="AO457" s="17" t="str">
        <f>VLOOKUP(T457,[1]Lookups!$H$3:$I$69,2,FALSE)</f>
        <v>3. Early Venture</v>
      </c>
      <c r="AP457" s="17" t="str">
        <f>VLOOKUP(AN457,[1]Lookups!$N$3:$O$11,2,FALSE)</f>
        <v>Early</v>
      </c>
      <c r="AQ457" s="18" t="e">
        <f>COUNTIFS('[1]Deals (investment)'!$B:$B,$A457)</f>
        <v>#VALUE!</v>
      </c>
      <c r="AR457" s="18" t="e">
        <f>COUNTIFS('[1]Deals (investment)'!$B:$B,$A457,'[1]Deals (investment)'!$T:$T,$AW$1)+COUNTIFS('[1]Deals (investment)'!$B:$B,$A457,'[1]Deals (investment)'!$T:$T,$AX$1)+COUNTIFS('[1]Deals (investment)'!$B:$B,$A457,'[1]Deals (investment)'!$T:$T,$AY$1)</f>
        <v>#VALUE!</v>
      </c>
      <c r="AS457" s="17" t="e">
        <f>SUMIFS('[1]Deals (investment)'!$C:$C,'[1]Deals (investment)'!$B:$B,$A457)</f>
        <v>#VALUE!</v>
      </c>
      <c r="AT457" s="17" t="e">
        <f t="shared" si="66"/>
        <v>#VALUE!</v>
      </c>
      <c r="AU457" s="18" t="e">
        <f>COUNTIF('[1]Deals (Exits)'!$B:$B,A457)</f>
        <v>#VALUE!</v>
      </c>
      <c r="AV457" s="17" t="e">
        <f>SUMIFS('[1]Deals (investment)'!$C:$C,'[1]Deals (investment)'!$B:$B,$A457,'[1]Deals (investment)'!$T:$T,AV$1)</f>
        <v>#VALUE!</v>
      </c>
      <c r="AW457" s="17" t="e">
        <f>SUMIFS('[1]Deals (investment)'!$C:$C,'[1]Deals (investment)'!$B:$B,$A457,'[1]Deals (investment)'!$T:$T,AW$1)</f>
        <v>#VALUE!</v>
      </c>
      <c r="AX457" s="17" t="e">
        <f>SUMIFS('[1]Deals (investment)'!$C:$C,'[1]Deals (investment)'!$B:$B,$A457,'[1]Deals (investment)'!$T:$T,AX$1)</f>
        <v>#VALUE!</v>
      </c>
      <c r="AY457" s="17" t="e">
        <f>SUMIFS('[1]Deals (investment)'!$C:$C,'[1]Deals (investment)'!$B:$B,$A457,'[1]Deals (investment)'!$T:$T,AY$1)</f>
        <v>#VALUE!</v>
      </c>
      <c r="AZ457" s="17" t="e">
        <f>SUMIFS('[1]Deals (investment)'!$C:$C,'[1]Deals (investment)'!$B:$B,$A457,'[1]Deals (investment)'!$T:$T,AZ$1)</f>
        <v>#VALUE!</v>
      </c>
      <c r="BA457" s="17" t="e">
        <f>SUMIFS('[1]Deals (investment)'!$C:$C,'[1]Deals (investment)'!$B:$B,$A457,'[1]Deals (investment)'!$T:$T,BA$1)</f>
        <v>#VALUE!</v>
      </c>
      <c r="BB457" s="17" t="e">
        <f>SUMIFS('[1]Deals (investment)'!$C:$C,'[1]Deals (investment)'!$B:$B,$A457,'[1]Deals (investment)'!$T:$T,BB$1)</f>
        <v>#VALUE!</v>
      </c>
      <c r="BC457" s="17" t="e">
        <f>SUMIFS('[1]Deals (Exits)'!$C:$C,'[1]Deals (Exits)'!$B:$B,$A457)</f>
        <v>#VALUE!</v>
      </c>
      <c r="BD457" s="17" t="e">
        <f>SUMIFS('[1]Deals (investment)'!$C:$C,'[1]Deals (investment)'!$B:$B,$A457,'[1]Deals (investment)'!$V:$V,BD$1)</f>
        <v>#VALUE!</v>
      </c>
      <c r="BE457" s="17" t="e">
        <f>SUMIFS('[1]Deals (investment)'!$C:$C,'[1]Deals (investment)'!$B:$B,$A457,'[1]Deals (investment)'!$V:$V,BE$1)</f>
        <v>#VALUE!</v>
      </c>
      <c r="BF457" s="17" t="e">
        <f>SUMIFS('[1]Deals (investment)'!$C:$C,'[1]Deals (investment)'!$B:$B,$A457,'[1]Deals (investment)'!$V:$V,BF$1)</f>
        <v>#VALUE!</v>
      </c>
      <c r="BG457" s="17" t="e">
        <f>SUMIFS('[1]Deals (investment)'!$C:$C,'[1]Deals (investment)'!$B:$B,$A457,'[1]Deals (investment)'!$V:$V,BG$1)</f>
        <v>#VALUE!</v>
      </c>
      <c r="BH457" s="17" t="e">
        <f>SUMIFS('[1]Deals (investment)'!$C:$C,'[1]Deals (investment)'!$B:$B,$A457,'[1]Deals (investment)'!$V:$V,BH$1)</f>
        <v>#VALUE!</v>
      </c>
      <c r="BI457" s="17" t="e">
        <f>SUMIFS('[1]Deals (investment)'!$C:$C,'[1]Deals (investment)'!$B:$B,$A457,'[1]Deals (investment)'!$V:$V,BI$1)</f>
        <v>#VALUE!</v>
      </c>
      <c r="BJ457" s="17" t="e">
        <f>SUMIFS('[1]Deals (investment)'!$C:$C,'[1]Deals (investment)'!$B:$B,$A457,'[1]Deals (investment)'!$V:$V,BJ$1)</f>
        <v>#VALUE!</v>
      </c>
      <c r="BK457" s="17" t="e">
        <f>SUMIFS('[1]Deals (investment)'!$C:$C,'[1]Deals (investment)'!$B:$B,$A457,'[1]Deals (investment)'!$V:$V,BK$1)</f>
        <v>#VALUE!</v>
      </c>
      <c r="BL457" s="17" t="e">
        <f>SUMIFS('[1]Deals (investment)'!$C:$C,'[1]Deals (investment)'!$B:$B,$A457,'[1]Deals (investment)'!$V:$V,BL$1)</f>
        <v>#VALUE!</v>
      </c>
      <c r="BM457" s="17" t="e">
        <f>SUMIFS('[1]Deals (investment)'!$C:$C,'[1]Deals (investment)'!$B:$B,$A457,'[1]Deals (investment)'!$V:$V,BM$1)</f>
        <v>#VALUE!</v>
      </c>
      <c r="BN457" s="15"/>
      <c r="BO457" s="15"/>
      <c r="BP457" s="22"/>
      <c r="BQ457" s="15"/>
      <c r="BR457" s="15"/>
      <c r="BS457" s="15"/>
      <c r="BT457" s="15"/>
      <c r="BU457" s="15"/>
      <c r="BV457" s="15"/>
      <c r="BW457" s="15"/>
      <c r="BX457" s="15"/>
      <c r="BY457" s="15"/>
      <c r="BZ457" s="15"/>
      <c r="CA457" s="15"/>
      <c r="CB457" s="15"/>
      <c r="CC457" s="15"/>
      <c r="CD457" s="15" t="str">
        <f t="shared" si="71"/>
        <v>CequensCequens is a leading Communication Platform that empowers enterprises and OTTs with carrier-grade, continuously evolving, and global Messaging, Video, and Voice productsActive</v>
      </c>
      <c r="CE457" s="15"/>
      <c r="CF457" s="15"/>
      <c r="CG457" s="15"/>
      <c r="CH457" s="15"/>
      <c r="CI457" s="15"/>
      <c r="CJ457" s="15"/>
    </row>
    <row r="458" spans="1:118" ht="12.75">
      <c r="A458" s="15" t="s">
        <v>3726</v>
      </c>
      <c r="B458" s="15" t="s">
        <v>3727</v>
      </c>
      <c r="C458" s="15" t="s">
        <v>58</v>
      </c>
      <c r="D458" s="16">
        <v>2015</v>
      </c>
      <c r="E458" s="15" t="s">
        <v>128</v>
      </c>
      <c r="F458" s="15" t="s">
        <v>110</v>
      </c>
      <c r="G458" s="15" t="s">
        <v>129</v>
      </c>
      <c r="H458" s="15" t="s">
        <v>129</v>
      </c>
      <c r="I458" s="15" t="s">
        <v>129</v>
      </c>
      <c r="J458" s="15"/>
      <c r="K458" s="17" t="e">
        <f t="shared" si="65"/>
        <v>#VALUE!</v>
      </c>
      <c r="L458" s="15"/>
      <c r="M458" s="18" t="e">
        <f t="shared" si="51"/>
        <v>#VALUE!</v>
      </c>
      <c r="N458" s="15"/>
      <c r="O458" s="15"/>
      <c r="P458" s="15"/>
      <c r="Q458" s="15"/>
      <c r="R458" s="15"/>
      <c r="S458" s="19"/>
      <c r="T458" s="15"/>
      <c r="U458" s="17"/>
      <c r="V458" s="15" t="s">
        <v>3728</v>
      </c>
      <c r="W458" s="15"/>
      <c r="X458" s="15" t="s">
        <v>64</v>
      </c>
      <c r="Y458" s="15" t="s">
        <v>3729</v>
      </c>
      <c r="AB458" s="20"/>
      <c r="AC458" s="21" t="s">
        <v>3730</v>
      </c>
      <c r="AD458" s="21" t="s">
        <v>3731</v>
      </c>
      <c r="AE458" s="21" t="s">
        <v>3732</v>
      </c>
      <c r="AF458" s="21" t="s">
        <v>3733</v>
      </c>
      <c r="AG458" s="22">
        <f t="shared" si="38"/>
        <v>0.54838709677419351</v>
      </c>
      <c r="AH458" s="15" t="str">
        <f t="shared" si="70"/>
        <v/>
      </c>
      <c r="AI458" s="22" t="e">
        <f>VLOOKUP(A458,'[1]Deals (investment)'!$B$2:$Z$1497,1,FALSE)</f>
        <v>#N/A</v>
      </c>
      <c r="AJ458" s="22" t="e">
        <f>VLOOKUP(A458,'[1]Deals (investment)'!$B$2:$Z$870,15,FALSE)</f>
        <v>#N/A</v>
      </c>
      <c r="AK458" s="17" t="e">
        <f>VLOOKUP(A458,'[1]Deals (Exits)'!B:B,1,FALSE)</f>
        <v>#N/A</v>
      </c>
      <c r="AL458" s="23">
        <f>VLOOKUP(G458,[1]Lookups!$V$3:$Y$197,4,FALSE)</f>
        <v>0</v>
      </c>
      <c r="AM458" s="17" t="str">
        <f>VLOOKUP(X458,[1]Lookups!$B$3:$C$200,2,FALSE)</f>
        <v>E-commerce &amp; Retail</v>
      </c>
      <c r="AN458" s="17" t="e">
        <f>VLOOKUP(R458,[1]Lookups!$H$3:$I$69,2,FALSE)</f>
        <v>#N/A</v>
      </c>
      <c r="AO458" s="17" t="e">
        <f>VLOOKUP(T458,[1]Lookups!$H$3:$I$69,2,FALSE)</f>
        <v>#N/A</v>
      </c>
      <c r="AP458" s="17" t="e">
        <f>VLOOKUP(AN458,[1]Lookups!$N$3:$O$11,2,FALSE)</f>
        <v>#N/A</v>
      </c>
      <c r="AQ458" s="18" t="e">
        <f>COUNTIFS('[1]Deals (investment)'!$B:$B,$A458)</f>
        <v>#VALUE!</v>
      </c>
      <c r="AR458" s="18" t="e">
        <f>COUNTIFS('[1]Deals (investment)'!$B:$B,$A458,'[1]Deals (investment)'!$T:$T,$AW$1)+COUNTIFS('[1]Deals (investment)'!$B:$B,$A458,'[1]Deals (investment)'!$T:$T,$AX$1)+COUNTIFS('[1]Deals (investment)'!$B:$B,$A458,'[1]Deals (investment)'!$T:$T,$AY$1)</f>
        <v>#VALUE!</v>
      </c>
      <c r="AS458" s="17" t="e">
        <f>SUMIFS('[1]Deals (investment)'!$C:$C,'[1]Deals (investment)'!$B:$B,$A458)</f>
        <v>#VALUE!</v>
      </c>
      <c r="AT458" s="17" t="e">
        <f t="shared" si="66"/>
        <v>#VALUE!</v>
      </c>
      <c r="AU458" s="18" t="e">
        <f>COUNTIF('[1]Deals (Exits)'!$B:$B,A458)</f>
        <v>#VALUE!</v>
      </c>
      <c r="AV458" s="17" t="e">
        <f>SUMIFS('[1]Deals (investment)'!$C:$C,'[1]Deals (investment)'!$B:$B,$A458,'[1]Deals (investment)'!$T:$T,AV$1)</f>
        <v>#VALUE!</v>
      </c>
      <c r="AW458" s="17" t="e">
        <f>SUMIFS('[1]Deals (investment)'!$C:$C,'[1]Deals (investment)'!$B:$B,$A458,'[1]Deals (investment)'!$T:$T,AW$1)</f>
        <v>#VALUE!</v>
      </c>
      <c r="AX458" s="17" t="e">
        <f>SUMIFS('[1]Deals (investment)'!$C:$C,'[1]Deals (investment)'!$B:$B,$A458,'[1]Deals (investment)'!$T:$T,AX$1)</f>
        <v>#VALUE!</v>
      </c>
      <c r="AY458" s="17" t="e">
        <f>SUMIFS('[1]Deals (investment)'!$C:$C,'[1]Deals (investment)'!$B:$B,$A458,'[1]Deals (investment)'!$T:$T,AY$1)</f>
        <v>#VALUE!</v>
      </c>
      <c r="AZ458" s="17" t="e">
        <f>SUMIFS('[1]Deals (investment)'!$C:$C,'[1]Deals (investment)'!$B:$B,$A458,'[1]Deals (investment)'!$T:$T,AZ$1)</f>
        <v>#VALUE!</v>
      </c>
      <c r="BA458" s="17" t="e">
        <f>SUMIFS('[1]Deals (investment)'!$C:$C,'[1]Deals (investment)'!$B:$B,$A458,'[1]Deals (investment)'!$T:$T,BA$1)</f>
        <v>#VALUE!</v>
      </c>
      <c r="BB458" s="17" t="e">
        <f>SUMIFS('[1]Deals (investment)'!$C:$C,'[1]Deals (investment)'!$B:$B,$A458,'[1]Deals (investment)'!$T:$T,BB$1)</f>
        <v>#VALUE!</v>
      </c>
      <c r="BC458" s="17" t="e">
        <f>SUMIFS('[1]Deals (Exits)'!$C:$C,'[1]Deals (Exits)'!$B:$B,$A458)</f>
        <v>#VALUE!</v>
      </c>
      <c r="BD458" s="17" t="e">
        <f>SUMIFS('[1]Deals (investment)'!$C:$C,'[1]Deals (investment)'!$B:$B,$A458,'[1]Deals (investment)'!$V:$V,BD$1)</f>
        <v>#VALUE!</v>
      </c>
      <c r="BE458" s="17" t="e">
        <f>SUMIFS('[1]Deals (investment)'!$C:$C,'[1]Deals (investment)'!$B:$B,$A458,'[1]Deals (investment)'!$V:$V,BE$1)</f>
        <v>#VALUE!</v>
      </c>
      <c r="BF458" s="17" t="e">
        <f>SUMIFS('[1]Deals (investment)'!$C:$C,'[1]Deals (investment)'!$B:$B,$A458,'[1]Deals (investment)'!$V:$V,BF$1)</f>
        <v>#VALUE!</v>
      </c>
      <c r="BG458" s="17" t="e">
        <f>SUMIFS('[1]Deals (investment)'!$C:$C,'[1]Deals (investment)'!$B:$B,$A458,'[1]Deals (investment)'!$V:$V,BG$1)</f>
        <v>#VALUE!</v>
      </c>
      <c r="BH458" s="17" t="e">
        <f>SUMIFS('[1]Deals (investment)'!$C:$C,'[1]Deals (investment)'!$B:$B,$A458,'[1]Deals (investment)'!$V:$V,BH$1)</f>
        <v>#VALUE!</v>
      </c>
      <c r="BI458" s="17" t="e">
        <f>SUMIFS('[1]Deals (investment)'!$C:$C,'[1]Deals (investment)'!$B:$B,$A458,'[1]Deals (investment)'!$V:$V,BI$1)</f>
        <v>#VALUE!</v>
      </c>
      <c r="BJ458" s="17" t="e">
        <f>SUMIFS('[1]Deals (investment)'!$C:$C,'[1]Deals (investment)'!$B:$B,$A458,'[1]Deals (investment)'!$V:$V,BJ$1)</f>
        <v>#VALUE!</v>
      </c>
      <c r="BK458" s="17" t="e">
        <f>SUMIFS('[1]Deals (investment)'!$C:$C,'[1]Deals (investment)'!$B:$B,$A458,'[1]Deals (investment)'!$V:$V,BK$1)</f>
        <v>#VALUE!</v>
      </c>
      <c r="BL458" s="17" t="e">
        <f>SUMIFS('[1]Deals (investment)'!$C:$C,'[1]Deals (investment)'!$B:$B,$A458,'[1]Deals (investment)'!$V:$V,BL$1)</f>
        <v>#VALUE!</v>
      </c>
      <c r="BM458" s="17" t="e">
        <f>SUMIFS('[1]Deals (investment)'!$C:$C,'[1]Deals (investment)'!$B:$B,$A458,'[1]Deals (investment)'!$V:$V,BM$1)</f>
        <v>#VALUE!</v>
      </c>
      <c r="BN458" s="15"/>
      <c r="BO458" s="15"/>
      <c r="BP458" s="22"/>
      <c r="BQ458" s="15"/>
      <c r="BR458" s="15"/>
      <c r="BS458" s="15"/>
      <c r="BT458" s="15"/>
      <c r="BU458" s="15"/>
      <c r="BV458" s="15"/>
      <c r="BW458" s="15"/>
      <c r="BX458" s="15"/>
      <c r="BY458" s="15"/>
      <c r="BZ458" s="15"/>
      <c r="CA458" s="15"/>
      <c r="CB458" s="15"/>
      <c r="CC458" s="15"/>
      <c r="CD458" s="15" t="str">
        <f t="shared" si="71"/>
        <v>Farawlaya.ComFarawlaya.com showcases designers intimate and home wear apparel for women of all shapes and sizes.Active</v>
      </c>
      <c r="CE458" s="15"/>
      <c r="CF458" s="15"/>
      <c r="CG458" s="15"/>
      <c r="CH458" s="15"/>
      <c r="CI458" s="15"/>
      <c r="CJ458" s="15"/>
    </row>
    <row r="459" spans="1:118" ht="12.75">
      <c r="A459" s="15" t="s">
        <v>3734</v>
      </c>
      <c r="B459" s="15" t="s">
        <v>3735</v>
      </c>
      <c r="C459" s="15" t="s">
        <v>58</v>
      </c>
      <c r="D459" s="16">
        <v>2016</v>
      </c>
      <c r="E459" s="15" t="s">
        <v>1324</v>
      </c>
      <c r="F459" s="17"/>
      <c r="G459" s="15" t="s">
        <v>1325</v>
      </c>
      <c r="H459" s="15" t="s">
        <v>1325</v>
      </c>
      <c r="I459" s="17" t="s">
        <v>1325</v>
      </c>
      <c r="J459" s="17"/>
      <c r="K459" s="17" t="e">
        <f t="shared" si="65"/>
        <v>#VALUE!</v>
      </c>
      <c r="L459" s="15"/>
      <c r="M459" s="18" t="e">
        <f t="shared" si="51"/>
        <v>#VALUE!</v>
      </c>
      <c r="N459" s="15"/>
      <c r="O459" s="15"/>
      <c r="P459" s="15"/>
      <c r="Q459" s="15"/>
      <c r="R459" s="15" t="s">
        <v>636</v>
      </c>
      <c r="S459" s="19">
        <v>1100000</v>
      </c>
      <c r="T459" s="15" t="s">
        <v>636</v>
      </c>
      <c r="U459" s="19">
        <v>1100000</v>
      </c>
      <c r="V459" s="15" t="s">
        <v>3736</v>
      </c>
      <c r="W459" s="15"/>
      <c r="X459" s="15" t="s">
        <v>538</v>
      </c>
      <c r="Y459" s="17" t="s">
        <v>3737</v>
      </c>
      <c r="AB459" s="30" t="s">
        <v>286</v>
      </c>
      <c r="AC459" s="31" t="s">
        <v>3738</v>
      </c>
      <c r="AD459" s="31" t="s">
        <v>3739</v>
      </c>
      <c r="AE459" s="17"/>
      <c r="AF459" s="17"/>
      <c r="AG459" s="22">
        <f t="shared" si="38"/>
        <v>0.61290322580645162</v>
      </c>
      <c r="AH459" s="15" t="e">
        <f t="shared" si="70"/>
        <v>#VALUE!</v>
      </c>
      <c r="AI459" s="22" t="str">
        <f>VLOOKUP(A459,'[1]Deals (investment)'!$B$2:$Z$1497,1,FALSE)</f>
        <v>BlueMoon</v>
      </c>
      <c r="AJ459" s="22">
        <f>VLOOKUP(A459,'[1]Deals (investment)'!$B$2:$Z$870,15,FALSE)</f>
        <v>1</v>
      </c>
      <c r="AK459" s="17" t="e">
        <f>VLOOKUP(A459,'[1]Deals (Exits)'!B:B,1,FALSE)</f>
        <v>#N/A</v>
      </c>
      <c r="AL459" s="23">
        <f>VLOOKUP(G459,[1]Lookups!$V$3:$Y$197,4,FALSE)</f>
        <v>0</v>
      </c>
      <c r="AM459" s="17" t="str">
        <f>VLOOKUP(X459,[1]Lookups!$B$3:$C$200,2,FALSE)</f>
        <v>Agriculture</v>
      </c>
      <c r="AN459" s="17" t="str">
        <f>VLOOKUP(R459,[1]Lookups!$H$3:$I$69,2,FALSE)</f>
        <v>1. Grant</v>
      </c>
      <c r="AO459" s="17" t="str">
        <f>VLOOKUP(T459,[1]Lookups!$H$3:$I$69,2,FALSE)</f>
        <v>1. Grant</v>
      </c>
      <c r="AP459" s="17" t="str">
        <f>VLOOKUP(AN459,[1]Lookups!$N$3:$O$11,2,FALSE)</f>
        <v>Early</v>
      </c>
      <c r="AQ459" s="18" t="e">
        <f>COUNTIFS('[1]Deals (investment)'!$B:$B,$A459)</f>
        <v>#VALUE!</v>
      </c>
      <c r="AR459" s="18" t="e">
        <f>COUNTIFS('[1]Deals (investment)'!$B:$B,$A459,'[1]Deals (investment)'!$T:$T,$AW$1)+COUNTIFS('[1]Deals (investment)'!$B:$B,$A459,'[1]Deals (investment)'!$T:$T,$AX$1)+COUNTIFS('[1]Deals (investment)'!$B:$B,$A459,'[1]Deals (investment)'!$T:$T,$AY$1)</f>
        <v>#VALUE!</v>
      </c>
      <c r="AS459" s="17" t="e">
        <f>SUMIFS('[1]Deals (investment)'!$C:$C,'[1]Deals (investment)'!$B:$B,$A459)</f>
        <v>#VALUE!</v>
      </c>
      <c r="AT459" s="17" t="e">
        <f t="shared" si="66"/>
        <v>#VALUE!</v>
      </c>
      <c r="AU459" s="18" t="e">
        <f>COUNTIF('[1]Deals (Exits)'!$B:$B,A459)</f>
        <v>#VALUE!</v>
      </c>
      <c r="AV459" s="17" t="e">
        <f>SUMIFS('[1]Deals (investment)'!$C:$C,'[1]Deals (investment)'!$B:$B,$A459,'[1]Deals (investment)'!$T:$T,AV$1)</f>
        <v>#VALUE!</v>
      </c>
      <c r="AW459" s="17" t="e">
        <f>SUMIFS('[1]Deals (investment)'!$C:$C,'[1]Deals (investment)'!$B:$B,$A459,'[1]Deals (investment)'!$T:$T,AW$1)</f>
        <v>#VALUE!</v>
      </c>
      <c r="AX459" s="17" t="e">
        <f>SUMIFS('[1]Deals (investment)'!$C:$C,'[1]Deals (investment)'!$B:$B,$A459,'[1]Deals (investment)'!$T:$T,AX$1)</f>
        <v>#VALUE!</v>
      </c>
      <c r="AY459" s="17" t="e">
        <f>SUMIFS('[1]Deals (investment)'!$C:$C,'[1]Deals (investment)'!$B:$B,$A459,'[1]Deals (investment)'!$T:$T,AY$1)</f>
        <v>#VALUE!</v>
      </c>
      <c r="AZ459" s="17" t="e">
        <f>SUMIFS('[1]Deals (investment)'!$C:$C,'[1]Deals (investment)'!$B:$B,$A459,'[1]Deals (investment)'!$T:$T,AZ$1)</f>
        <v>#VALUE!</v>
      </c>
      <c r="BA459" s="17" t="e">
        <f>SUMIFS('[1]Deals (investment)'!$C:$C,'[1]Deals (investment)'!$B:$B,$A459,'[1]Deals (investment)'!$T:$T,BA$1)</f>
        <v>#VALUE!</v>
      </c>
      <c r="BB459" s="17" t="e">
        <f>SUMIFS('[1]Deals (investment)'!$C:$C,'[1]Deals (investment)'!$B:$B,$A459,'[1]Deals (investment)'!$T:$T,BB$1)</f>
        <v>#VALUE!</v>
      </c>
      <c r="BC459" s="17" t="e">
        <f>SUMIFS('[1]Deals (Exits)'!$C:$C,'[1]Deals (Exits)'!$B:$B,$A459)</f>
        <v>#VALUE!</v>
      </c>
      <c r="BD459" s="17" t="e">
        <f>SUMIFS('[1]Deals (investment)'!$C:$C,'[1]Deals (investment)'!$B:$B,$A459,'[1]Deals (investment)'!$V:$V,BD$1)</f>
        <v>#VALUE!</v>
      </c>
      <c r="BE459" s="17" t="e">
        <f>SUMIFS('[1]Deals (investment)'!$C:$C,'[1]Deals (investment)'!$B:$B,$A459,'[1]Deals (investment)'!$V:$V,BE$1)</f>
        <v>#VALUE!</v>
      </c>
      <c r="BF459" s="17" t="e">
        <f>SUMIFS('[1]Deals (investment)'!$C:$C,'[1]Deals (investment)'!$B:$B,$A459,'[1]Deals (investment)'!$V:$V,BF$1)</f>
        <v>#VALUE!</v>
      </c>
      <c r="BG459" s="17" t="e">
        <f>SUMIFS('[1]Deals (investment)'!$C:$C,'[1]Deals (investment)'!$B:$B,$A459,'[1]Deals (investment)'!$V:$V,BG$1)</f>
        <v>#VALUE!</v>
      </c>
      <c r="BH459" s="17" t="e">
        <f>SUMIFS('[1]Deals (investment)'!$C:$C,'[1]Deals (investment)'!$B:$B,$A459,'[1]Deals (investment)'!$V:$V,BH$1)</f>
        <v>#VALUE!</v>
      </c>
      <c r="BI459" s="17" t="e">
        <f>SUMIFS('[1]Deals (investment)'!$C:$C,'[1]Deals (investment)'!$B:$B,$A459,'[1]Deals (investment)'!$V:$V,BI$1)</f>
        <v>#VALUE!</v>
      </c>
      <c r="BJ459" s="17" t="e">
        <f>SUMIFS('[1]Deals (investment)'!$C:$C,'[1]Deals (investment)'!$B:$B,$A459,'[1]Deals (investment)'!$V:$V,BJ$1)</f>
        <v>#VALUE!</v>
      </c>
      <c r="BK459" s="17" t="e">
        <f>SUMIFS('[1]Deals (investment)'!$C:$C,'[1]Deals (investment)'!$B:$B,$A459,'[1]Deals (investment)'!$V:$V,BK$1)</f>
        <v>#VALUE!</v>
      </c>
      <c r="BL459" s="17" t="e">
        <f>SUMIFS('[1]Deals (investment)'!$C:$C,'[1]Deals (investment)'!$B:$B,$A459,'[1]Deals (investment)'!$V:$V,BL$1)</f>
        <v>#VALUE!</v>
      </c>
      <c r="BM459" s="17" t="e">
        <f>SUMIFS('[1]Deals (investment)'!$C:$C,'[1]Deals (investment)'!$B:$B,$A459,'[1]Deals (investment)'!$V:$V,BM$1)</f>
        <v>#VALUE!</v>
      </c>
      <c r="BN459" s="15"/>
      <c r="BO459" s="15"/>
      <c r="BP459" s="22"/>
      <c r="BQ459" s="15"/>
      <c r="BR459" s="15"/>
      <c r="BS459" s="15"/>
      <c r="BT459" s="15"/>
      <c r="BU459" s="15"/>
      <c r="BV459" s="15"/>
      <c r="BW459" s="15"/>
      <c r="BX459" s="15"/>
      <c r="BY459" s="15"/>
      <c r="BZ459" s="15"/>
      <c r="CA459" s="15"/>
      <c r="CB459" s="15"/>
      <c r="CC459" s="15"/>
      <c r="CD459" s="15" t="str">
        <f t="shared" si="71"/>
        <v>BluemoonblueMoon is a new and exciting initiative to discover, incubate, and invest seed funds into innovative and scalable youth agribusiness startups in Ethiopia. At blueMoon, we believe that, once in a blue moon, exceptional ideas can turn into great businesses that literally change the world.Active</v>
      </c>
      <c r="CE459" s="15"/>
      <c r="CF459" s="15"/>
      <c r="CG459" s="15"/>
      <c r="CH459" s="15"/>
      <c r="CI459" s="15"/>
      <c r="CJ459" s="15"/>
    </row>
    <row r="460" spans="1:118" ht="12.75">
      <c r="A460" s="15" t="s">
        <v>3740</v>
      </c>
      <c r="B460" s="15" t="s">
        <v>3741</v>
      </c>
      <c r="C460" s="15" t="s">
        <v>58</v>
      </c>
      <c r="D460" s="16">
        <v>2015</v>
      </c>
      <c r="E460" s="15" t="s">
        <v>666</v>
      </c>
      <c r="F460" s="15"/>
      <c r="G460" s="15" t="s">
        <v>2356</v>
      </c>
      <c r="H460" s="15" t="s">
        <v>2356</v>
      </c>
      <c r="I460" s="15" t="s">
        <v>2356</v>
      </c>
      <c r="J460" s="15"/>
      <c r="K460" s="17" t="e">
        <f t="shared" si="65"/>
        <v>#VALUE!</v>
      </c>
      <c r="L460" s="15"/>
      <c r="M460" s="18" t="e">
        <f t="shared" si="51"/>
        <v>#VALUE!</v>
      </c>
      <c r="N460" s="15"/>
      <c r="O460" s="15"/>
      <c r="P460" s="15"/>
      <c r="Q460" s="24" t="e">
        <f ca="1">_xludf.MAXIFS('[1]Deals (investment)'!A:A,'[1]Deals (investment)'!B:B,A460)</f>
        <v>#NAME?</v>
      </c>
      <c r="R460" s="15"/>
      <c r="S460" s="19"/>
      <c r="T460" s="15"/>
      <c r="U460" s="17"/>
      <c r="V460" s="15" t="s">
        <v>3742</v>
      </c>
      <c r="W460" s="15"/>
      <c r="X460" s="15" t="s">
        <v>158</v>
      </c>
      <c r="Y460" s="15" t="s">
        <v>3743</v>
      </c>
      <c r="AB460" s="32">
        <v>43506</v>
      </c>
      <c r="AC460" s="21" t="s">
        <v>3744</v>
      </c>
      <c r="AD460" s="21" t="s">
        <v>3745</v>
      </c>
      <c r="AE460" s="15"/>
      <c r="AF460" s="21" t="s">
        <v>3746</v>
      </c>
      <c r="AG460" s="22">
        <f t="shared" ca="1" si="38"/>
        <v>0.54838709677419351</v>
      </c>
      <c r="AH460" s="15" t="str">
        <f t="shared" si="70"/>
        <v/>
      </c>
      <c r="AI460" s="22" t="e">
        <f>VLOOKUP(A460,'[1]Deals (investment)'!$B$2:$Z$1497,1,FALSE)</f>
        <v>#N/A</v>
      </c>
      <c r="AJ460" s="22" t="e">
        <f>VLOOKUP(A460,'[1]Deals (investment)'!$B$2:$Z$870,15,FALSE)</f>
        <v>#N/A</v>
      </c>
      <c r="AK460" s="17" t="e">
        <f>VLOOKUP(A460,'[1]Deals (Exits)'!B:B,1,FALSE)</f>
        <v>#N/A</v>
      </c>
      <c r="AL460" s="23">
        <f>VLOOKUP(G460,[1]Lookups!$V$3:$Y$197,4,FALSE)</f>
        <v>1</v>
      </c>
      <c r="AM460" s="17" t="str">
        <f>VLOOKUP(X460,[1]Lookups!$B$3:$C$200,2,FALSE)</f>
        <v>Financial Services</v>
      </c>
      <c r="AN460" s="17" t="e">
        <f>VLOOKUP(R460,[1]Lookups!$H$3:$I$69,2,FALSE)</f>
        <v>#N/A</v>
      </c>
      <c r="AO460" s="17" t="e">
        <f>VLOOKUP(T460,[1]Lookups!$H$3:$I$69,2,FALSE)</f>
        <v>#N/A</v>
      </c>
      <c r="AP460" s="17" t="e">
        <f>VLOOKUP(AN460,[1]Lookups!$N$3:$O$11,2,FALSE)</f>
        <v>#N/A</v>
      </c>
      <c r="AQ460" s="18" t="e">
        <f>COUNTIFS('[1]Deals (investment)'!$B:$B,$A460)</f>
        <v>#VALUE!</v>
      </c>
      <c r="AR460" s="18" t="e">
        <f>COUNTIFS('[1]Deals (investment)'!$B:$B,$A460,'[1]Deals (investment)'!$T:$T,$AW$1)+COUNTIFS('[1]Deals (investment)'!$B:$B,$A460,'[1]Deals (investment)'!$T:$T,$AX$1)+COUNTIFS('[1]Deals (investment)'!$B:$B,$A460,'[1]Deals (investment)'!$T:$T,$AY$1)</f>
        <v>#VALUE!</v>
      </c>
      <c r="AS460" s="17" t="e">
        <f>SUMIFS('[1]Deals (investment)'!$C:$C,'[1]Deals (investment)'!$B:$B,$A460)</f>
        <v>#VALUE!</v>
      </c>
      <c r="AT460" s="17" t="e">
        <f t="shared" si="66"/>
        <v>#VALUE!</v>
      </c>
      <c r="AU460" s="18" t="e">
        <f>COUNTIF('[1]Deals (Exits)'!$B:$B,A460)</f>
        <v>#VALUE!</v>
      </c>
      <c r="AV460" s="17" t="e">
        <f>SUMIFS('[1]Deals (investment)'!$C:$C,'[1]Deals (investment)'!$B:$B,$A460,'[1]Deals (investment)'!$T:$T,AV$1)</f>
        <v>#VALUE!</v>
      </c>
      <c r="AW460" s="17" t="e">
        <f>SUMIFS('[1]Deals (investment)'!$C:$C,'[1]Deals (investment)'!$B:$B,$A460,'[1]Deals (investment)'!$T:$T,AW$1)</f>
        <v>#VALUE!</v>
      </c>
      <c r="AX460" s="17" t="e">
        <f>SUMIFS('[1]Deals (investment)'!$C:$C,'[1]Deals (investment)'!$B:$B,$A460,'[1]Deals (investment)'!$T:$T,AX$1)</f>
        <v>#VALUE!</v>
      </c>
      <c r="AY460" s="17" t="e">
        <f>SUMIFS('[1]Deals (investment)'!$C:$C,'[1]Deals (investment)'!$B:$B,$A460,'[1]Deals (investment)'!$T:$T,AY$1)</f>
        <v>#VALUE!</v>
      </c>
      <c r="AZ460" s="17" t="e">
        <f>SUMIFS('[1]Deals (investment)'!$C:$C,'[1]Deals (investment)'!$B:$B,$A460,'[1]Deals (investment)'!$T:$T,AZ$1)</f>
        <v>#VALUE!</v>
      </c>
      <c r="BA460" s="17" t="e">
        <f>SUMIFS('[1]Deals (investment)'!$C:$C,'[1]Deals (investment)'!$B:$B,$A460,'[1]Deals (investment)'!$T:$T,BA$1)</f>
        <v>#VALUE!</v>
      </c>
      <c r="BB460" s="17" t="e">
        <f>SUMIFS('[1]Deals (investment)'!$C:$C,'[1]Deals (investment)'!$B:$B,$A460,'[1]Deals (investment)'!$T:$T,BB$1)</f>
        <v>#VALUE!</v>
      </c>
      <c r="BC460" s="17" t="e">
        <f>SUMIFS('[1]Deals (Exits)'!$C:$C,'[1]Deals (Exits)'!$B:$B,$A460)</f>
        <v>#VALUE!</v>
      </c>
      <c r="BD460" s="17" t="e">
        <f>SUMIFS('[1]Deals (investment)'!$C:$C,'[1]Deals (investment)'!$B:$B,$A460,'[1]Deals (investment)'!$V:$V,BD$1)</f>
        <v>#VALUE!</v>
      </c>
      <c r="BE460" s="17" t="e">
        <f>SUMIFS('[1]Deals (investment)'!$C:$C,'[1]Deals (investment)'!$B:$B,$A460,'[1]Deals (investment)'!$V:$V,BE$1)</f>
        <v>#VALUE!</v>
      </c>
      <c r="BF460" s="17" t="e">
        <f>SUMIFS('[1]Deals (investment)'!$C:$C,'[1]Deals (investment)'!$B:$B,$A460,'[1]Deals (investment)'!$V:$V,BF$1)</f>
        <v>#VALUE!</v>
      </c>
      <c r="BG460" s="17" t="e">
        <f>SUMIFS('[1]Deals (investment)'!$C:$C,'[1]Deals (investment)'!$B:$B,$A460,'[1]Deals (investment)'!$V:$V,BG$1)</f>
        <v>#VALUE!</v>
      </c>
      <c r="BH460" s="17" t="e">
        <f>SUMIFS('[1]Deals (investment)'!$C:$C,'[1]Deals (investment)'!$B:$B,$A460,'[1]Deals (investment)'!$V:$V,BH$1)</f>
        <v>#VALUE!</v>
      </c>
      <c r="BI460" s="17" t="e">
        <f>SUMIFS('[1]Deals (investment)'!$C:$C,'[1]Deals (investment)'!$B:$B,$A460,'[1]Deals (investment)'!$V:$V,BI$1)</f>
        <v>#VALUE!</v>
      </c>
      <c r="BJ460" s="17" t="e">
        <f>SUMIFS('[1]Deals (investment)'!$C:$C,'[1]Deals (investment)'!$B:$B,$A460,'[1]Deals (investment)'!$V:$V,BJ$1)</f>
        <v>#VALUE!</v>
      </c>
      <c r="BK460" s="17" t="e">
        <f>SUMIFS('[1]Deals (investment)'!$C:$C,'[1]Deals (investment)'!$B:$B,$A460,'[1]Deals (investment)'!$V:$V,BK$1)</f>
        <v>#VALUE!</v>
      </c>
      <c r="BL460" s="17" t="e">
        <f>SUMIFS('[1]Deals (investment)'!$C:$C,'[1]Deals (investment)'!$B:$B,$A460,'[1]Deals (investment)'!$V:$V,BL$1)</f>
        <v>#VALUE!</v>
      </c>
      <c r="BM460" s="17" t="e">
        <f>SUMIFS('[1]Deals (investment)'!$C:$C,'[1]Deals (investment)'!$B:$B,$A460,'[1]Deals (investment)'!$V:$V,BM$1)</f>
        <v>#VALUE!</v>
      </c>
      <c r="BN460" s="15"/>
      <c r="BO460" s="15"/>
      <c r="BP460" s="22"/>
      <c r="BQ460" s="15"/>
      <c r="BR460" s="15"/>
      <c r="BS460" s="15"/>
      <c r="BT460" s="15"/>
      <c r="BU460" s="15"/>
      <c r="BV460" s="15"/>
      <c r="BW460" s="15"/>
      <c r="BX460" s="15"/>
      <c r="BY460" s="15"/>
      <c r="BZ460" s="15"/>
      <c r="CA460" s="15"/>
      <c r="CB460" s="15"/>
      <c r="CC460" s="15"/>
      <c r="CD460" s="15" t="str">
        <f t="shared" si="71"/>
        <v>AfrikwityAfrikwity is a pioneering equity crowdfunding platform in Africa dedicated to financing entrepreneurial projectsActive</v>
      </c>
      <c r="CE460" s="15"/>
      <c r="CF460" s="15"/>
      <c r="CG460" s="15"/>
      <c r="CH460" s="15"/>
      <c r="CI460" s="15"/>
      <c r="CJ460" s="15"/>
    </row>
    <row r="461" spans="1:118" ht="12.75">
      <c r="A461" s="15" t="s">
        <v>3747</v>
      </c>
      <c r="B461" s="15" t="s">
        <v>3748</v>
      </c>
      <c r="C461" s="15" t="s">
        <v>58</v>
      </c>
      <c r="D461" s="16">
        <v>2013</v>
      </c>
      <c r="E461" s="26" t="s">
        <v>666</v>
      </c>
      <c r="F461" s="26"/>
      <c r="G461" s="26" t="s">
        <v>2356</v>
      </c>
      <c r="H461" s="26" t="s">
        <v>2356</v>
      </c>
      <c r="I461" s="15" t="s">
        <v>3749</v>
      </c>
      <c r="J461" s="26"/>
      <c r="K461" s="17" t="e">
        <f t="shared" si="65"/>
        <v>#VALUE!</v>
      </c>
      <c r="L461" s="15"/>
      <c r="M461" s="18" t="e">
        <f t="shared" si="51"/>
        <v>#VALUE!</v>
      </c>
      <c r="N461" s="15" t="s">
        <v>3750</v>
      </c>
      <c r="O461" s="15"/>
      <c r="P461" s="15"/>
      <c r="Q461" s="24" t="e">
        <f ca="1">_xludf.MAXIFS('[1]Deals (investment)'!A:A,'[1]Deals (investment)'!B:B,A461)</f>
        <v>#NAME?</v>
      </c>
      <c r="R461" s="15" t="s">
        <v>131</v>
      </c>
      <c r="S461" s="19">
        <v>11300000</v>
      </c>
      <c r="T461" s="15" t="s">
        <v>131</v>
      </c>
      <c r="U461" s="17">
        <v>11300000</v>
      </c>
      <c r="V461" s="15" t="s">
        <v>3751</v>
      </c>
      <c r="W461" s="15">
        <v>1</v>
      </c>
      <c r="X461" s="15" t="s">
        <v>64</v>
      </c>
      <c r="Y461" s="15" t="s">
        <v>3752</v>
      </c>
      <c r="AA461" s="25" t="s">
        <v>3753</v>
      </c>
      <c r="AB461" s="20" t="s">
        <v>333</v>
      </c>
      <c r="AC461" s="27" t="s">
        <v>3754</v>
      </c>
      <c r="AD461" s="27" t="s">
        <v>3755</v>
      </c>
      <c r="AE461" s="15"/>
      <c r="AF461" s="15"/>
      <c r="AG461" s="22">
        <f t="shared" ca="1" si="38"/>
        <v>0.74193548387096775</v>
      </c>
      <c r="AH461" s="15" t="str">
        <f t="shared" si="70"/>
        <v/>
      </c>
      <c r="AI461" s="22" t="str">
        <f>VLOOKUP(A461,'[1]Deals (investment)'!$B$2:$Z$1497,1,FALSE)</f>
        <v>Afrimarket</v>
      </c>
      <c r="AJ461" s="22">
        <f>VLOOKUP(A461,'[1]Deals (investment)'!$B$2:$Z$870,15,FALSE)</f>
        <v>0</v>
      </c>
      <c r="AK461" s="17" t="e">
        <f>VLOOKUP(A461,'[1]Deals (Exits)'!B:B,1,FALSE)</f>
        <v>#N/A</v>
      </c>
      <c r="AL461" s="23">
        <f>VLOOKUP(G461,[1]Lookups!$V$3:$Y$197,4,FALSE)</f>
        <v>1</v>
      </c>
      <c r="AM461" s="17" t="str">
        <f>VLOOKUP(X461,[1]Lookups!$B$3:$C$200,2,FALSE)</f>
        <v>E-commerce &amp; Retail</v>
      </c>
      <c r="AN461" s="17" t="str">
        <f>VLOOKUP(R461,[1]Lookups!$H$3:$I$69,2,FALSE)</f>
        <v>3. Early Venture</v>
      </c>
      <c r="AO461" s="17" t="str">
        <f>VLOOKUP(T461,[1]Lookups!$H$3:$I$69,2,FALSE)</f>
        <v>3. Early Venture</v>
      </c>
      <c r="AP461" s="17" t="str">
        <f>VLOOKUP(AN461,[1]Lookups!$N$3:$O$11,2,FALSE)</f>
        <v>Early</v>
      </c>
      <c r="AQ461" s="18" t="e">
        <f>COUNTIFS('[1]Deals (investment)'!$B:$B,$A461)</f>
        <v>#VALUE!</v>
      </c>
      <c r="AR461" s="18" t="e">
        <f>COUNTIFS('[1]Deals (investment)'!$B:$B,$A461,'[1]Deals (investment)'!$T:$T,$AW$1)+COUNTIFS('[1]Deals (investment)'!$B:$B,$A461,'[1]Deals (investment)'!$T:$T,$AX$1)+COUNTIFS('[1]Deals (investment)'!$B:$B,$A461,'[1]Deals (investment)'!$T:$T,$AY$1)</f>
        <v>#VALUE!</v>
      </c>
      <c r="AS461" s="17" t="e">
        <f>SUMIFS('[1]Deals (investment)'!$C:$C,'[1]Deals (investment)'!$B:$B,$A461)</f>
        <v>#VALUE!</v>
      </c>
      <c r="AT461" s="17" t="e">
        <f t="shared" si="66"/>
        <v>#VALUE!</v>
      </c>
      <c r="AU461" s="18" t="e">
        <f>COUNTIF('[1]Deals (Exits)'!$B:$B,A461)</f>
        <v>#VALUE!</v>
      </c>
      <c r="AV461" s="17" t="e">
        <f>SUMIFS('[1]Deals (investment)'!$C:$C,'[1]Deals (investment)'!$B:$B,$A461,'[1]Deals (investment)'!$T:$T,AV$1)</f>
        <v>#VALUE!</v>
      </c>
      <c r="AW461" s="17" t="e">
        <f>SUMIFS('[1]Deals (investment)'!$C:$C,'[1]Deals (investment)'!$B:$B,$A461,'[1]Deals (investment)'!$T:$T,AW$1)</f>
        <v>#VALUE!</v>
      </c>
      <c r="AX461" s="17" t="e">
        <f>SUMIFS('[1]Deals (investment)'!$C:$C,'[1]Deals (investment)'!$B:$B,$A461,'[1]Deals (investment)'!$T:$T,AX$1)</f>
        <v>#VALUE!</v>
      </c>
      <c r="AY461" s="17" t="e">
        <f>SUMIFS('[1]Deals (investment)'!$C:$C,'[1]Deals (investment)'!$B:$B,$A461,'[1]Deals (investment)'!$T:$T,AY$1)</f>
        <v>#VALUE!</v>
      </c>
      <c r="AZ461" s="17" t="e">
        <f>SUMIFS('[1]Deals (investment)'!$C:$C,'[1]Deals (investment)'!$B:$B,$A461,'[1]Deals (investment)'!$T:$T,AZ$1)</f>
        <v>#VALUE!</v>
      </c>
      <c r="BA461" s="17" t="e">
        <f>SUMIFS('[1]Deals (investment)'!$C:$C,'[1]Deals (investment)'!$B:$B,$A461,'[1]Deals (investment)'!$T:$T,BA$1)</f>
        <v>#VALUE!</v>
      </c>
      <c r="BB461" s="17" t="e">
        <f>SUMIFS('[1]Deals (investment)'!$C:$C,'[1]Deals (investment)'!$B:$B,$A461,'[1]Deals (investment)'!$T:$T,BB$1)</f>
        <v>#VALUE!</v>
      </c>
      <c r="BC461" s="17" t="e">
        <f>SUMIFS('[1]Deals (Exits)'!$C:$C,'[1]Deals (Exits)'!$B:$B,$A461)</f>
        <v>#VALUE!</v>
      </c>
      <c r="BD461" s="17" t="e">
        <f>SUMIFS('[1]Deals (investment)'!$C:$C,'[1]Deals (investment)'!$B:$B,$A461,'[1]Deals (investment)'!$V:$V,BD$1)</f>
        <v>#VALUE!</v>
      </c>
      <c r="BE461" s="17" t="e">
        <f>SUMIFS('[1]Deals (investment)'!$C:$C,'[1]Deals (investment)'!$B:$B,$A461,'[1]Deals (investment)'!$V:$V,BE$1)</f>
        <v>#VALUE!</v>
      </c>
      <c r="BF461" s="17" t="e">
        <f>SUMIFS('[1]Deals (investment)'!$C:$C,'[1]Deals (investment)'!$B:$B,$A461,'[1]Deals (investment)'!$V:$V,BF$1)</f>
        <v>#VALUE!</v>
      </c>
      <c r="BG461" s="17" t="e">
        <f>SUMIFS('[1]Deals (investment)'!$C:$C,'[1]Deals (investment)'!$B:$B,$A461,'[1]Deals (investment)'!$V:$V,BG$1)</f>
        <v>#VALUE!</v>
      </c>
      <c r="BH461" s="17" t="e">
        <f>SUMIFS('[1]Deals (investment)'!$C:$C,'[1]Deals (investment)'!$B:$B,$A461,'[1]Deals (investment)'!$V:$V,BH$1)</f>
        <v>#VALUE!</v>
      </c>
      <c r="BI461" s="17" t="e">
        <f>SUMIFS('[1]Deals (investment)'!$C:$C,'[1]Deals (investment)'!$B:$B,$A461,'[1]Deals (investment)'!$V:$V,BI$1)</f>
        <v>#VALUE!</v>
      </c>
      <c r="BJ461" s="17" t="e">
        <f>SUMIFS('[1]Deals (investment)'!$C:$C,'[1]Deals (investment)'!$B:$B,$A461,'[1]Deals (investment)'!$V:$V,BJ$1)</f>
        <v>#VALUE!</v>
      </c>
      <c r="BK461" s="17" t="e">
        <f>SUMIFS('[1]Deals (investment)'!$C:$C,'[1]Deals (investment)'!$B:$B,$A461,'[1]Deals (investment)'!$V:$V,BK$1)</f>
        <v>#VALUE!</v>
      </c>
      <c r="BL461" s="17" t="e">
        <f>SUMIFS('[1]Deals (investment)'!$C:$C,'[1]Deals (investment)'!$B:$B,$A461,'[1]Deals (investment)'!$V:$V,BL$1)</f>
        <v>#VALUE!</v>
      </c>
      <c r="BM461" s="17" t="e">
        <f>SUMIFS('[1]Deals (investment)'!$C:$C,'[1]Deals (investment)'!$B:$B,$A461,'[1]Deals (investment)'!$V:$V,BM$1)</f>
        <v>#VALUE!</v>
      </c>
      <c r="BN461" s="15"/>
      <c r="BO461" s="15"/>
      <c r="BP461" s="22"/>
      <c r="BQ461" s="15"/>
      <c r="BR461" s="15"/>
      <c r="BS461" s="15"/>
      <c r="BT461" s="15"/>
      <c r="BU461" s="15"/>
      <c r="BV461" s="15"/>
      <c r="BW461" s="15"/>
      <c r="BX461" s="15"/>
      <c r="BY461" s="15"/>
      <c r="BZ461" s="15"/>
      <c r="CA461" s="15"/>
      <c r="CB461" s="15"/>
      <c r="CC461" s="15"/>
      <c r="CD461" s="15" t="str">
        <f t="shared" si="71"/>
        <v>AfrimarketAfrimarket is a French generalist ecommerce company operating in 5 West-African countries which fully integrates last mile logistics.Active</v>
      </c>
      <c r="CE461" s="15"/>
      <c r="CF461" s="15"/>
      <c r="CG461" s="15"/>
      <c r="CH461" s="15"/>
      <c r="CI461" s="15"/>
      <c r="CJ461" s="15"/>
      <c r="DM461">
        <v>576</v>
      </c>
      <c r="DN461">
        <v>2015</v>
      </c>
    </row>
    <row r="462" spans="1:118" ht="12.75">
      <c r="A462" s="15" t="s">
        <v>3756</v>
      </c>
      <c r="B462" s="15" t="s">
        <v>3757</v>
      </c>
      <c r="C462" s="15" t="s">
        <v>58</v>
      </c>
      <c r="D462" s="16">
        <v>2018</v>
      </c>
      <c r="E462" s="15" t="s">
        <v>272</v>
      </c>
      <c r="F462" s="15" t="s">
        <v>110</v>
      </c>
      <c r="G462" s="15" t="s">
        <v>273</v>
      </c>
      <c r="H462" s="15" t="s">
        <v>273</v>
      </c>
      <c r="I462" s="15" t="s">
        <v>273</v>
      </c>
      <c r="J462" s="15"/>
      <c r="K462" s="17" t="e">
        <f t="shared" si="65"/>
        <v>#VALUE!</v>
      </c>
      <c r="L462" s="15"/>
      <c r="M462" s="18" t="e">
        <f t="shared" si="51"/>
        <v>#VALUE!</v>
      </c>
      <c r="N462" s="15"/>
      <c r="O462" s="15"/>
      <c r="P462" s="15"/>
      <c r="Q462" s="15"/>
      <c r="R462" s="15"/>
      <c r="S462" s="19"/>
      <c r="T462" s="15"/>
      <c r="U462" s="17"/>
      <c r="V462" s="15"/>
      <c r="W462" s="15"/>
      <c r="X462" s="15" t="s">
        <v>158</v>
      </c>
      <c r="Y462" s="15" t="s">
        <v>3758</v>
      </c>
      <c r="AB462" s="20"/>
      <c r="AC462" s="21" t="s">
        <v>3759</v>
      </c>
      <c r="AD462" s="15" t="s">
        <v>110</v>
      </c>
      <c r="AE462" s="27" t="s">
        <v>3760</v>
      </c>
      <c r="AF462" s="15" t="s">
        <v>110</v>
      </c>
      <c r="AG462" s="22">
        <f t="shared" si="38"/>
        <v>0.5161290322580645</v>
      </c>
      <c r="AH462" s="15" t="str">
        <f t="shared" si="70"/>
        <v/>
      </c>
      <c r="AI462" s="22" t="e">
        <f>VLOOKUP(A462,'[1]Deals (investment)'!$B$2:$Z$1497,1,FALSE)</f>
        <v>#N/A</v>
      </c>
      <c r="AJ462" s="22" t="e">
        <f>VLOOKUP(A462,'[1]Deals (investment)'!$B$2:$Z$870,15,FALSE)</f>
        <v>#N/A</v>
      </c>
      <c r="AK462" s="17" t="e">
        <f>VLOOKUP(A462,'[1]Deals (Exits)'!B:B,1,FALSE)</f>
        <v>#N/A</v>
      </c>
      <c r="AL462" s="23">
        <f>VLOOKUP(G462,[1]Lookups!$V$3:$Y$197,4,FALSE)</f>
        <v>0</v>
      </c>
      <c r="AM462" s="17" t="str">
        <f>VLOOKUP(X462,[1]Lookups!$B$3:$C$200,2,FALSE)</f>
        <v>Financial Services</v>
      </c>
      <c r="AN462" s="17" t="e">
        <f>VLOOKUP(R462,[1]Lookups!$H$3:$I$69,2,FALSE)</f>
        <v>#N/A</v>
      </c>
      <c r="AO462" s="17" t="e">
        <f>VLOOKUP(T462,[1]Lookups!$H$3:$I$69,2,FALSE)</f>
        <v>#N/A</v>
      </c>
      <c r="AP462" s="17" t="e">
        <f>VLOOKUP(AN462,[1]Lookups!$N$3:$O$11,2,FALSE)</f>
        <v>#N/A</v>
      </c>
      <c r="AQ462" s="18" t="e">
        <f>COUNTIFS('[1]Deals (investment)'!$B:$B,$A462)</f>
        <v>#VALUE!</v>
      </c>
      <c r="AR462" s="18" t="e">
        <f>COUNTIFS('[1]Deals (investment)'!$B:$B,$A462,'[1]Deals (investment)'!$T:$T,$AW$1)+COUNTIFS('[1]Deals (investment)'!$B:$B,$A462,'[1]Deals (investment)'!$T:$T,$AX$1)+COUNTIFS('[1]Deals (investment)'!$B:$B,$A462,'[1]Deals (investment)'!$T:$T,$AY$1)</f>
        <v>#VALUE!</v>
      </c>
      <c r="AS462" s="17" t="e">
        <f>SUMIFS('[1]Deals (investment)'!$C:$C,'[1]Deals (investment)'!$B:$B,$A462)</f>
        <v>#VALUE!</v>
      </c>
      <c r="AT462" s="17" t="e">
        <f t="shared" si="66"/>
        <v>#VALUE!</v>
      </c>
      <c r="AU462" s="18" t="e">
        <f>COUNTIF('[1]Deals (Exits)'!$B:$B,A462)</f>
        <v>#VALUE!</v>
      </c>
      <c r="AV462" s="17" t="e">
        <f>SUMIFS('[1]Deals (investment)'!$C:$C,'[1]Deals (investment)'!$B:$B,$A462,'[1]Deals (investment)'!$T:$T,AV$1)</f>
        <v>#VALUE!</v>
      </c>
      <c r="AW462" s="17" t="e">
        <f>SUMIFS('[1]Deals (investment)'!$C:$C,'[1]Deals (investment)'!$B:$B,$A462,'[1]Deals (investment)'!$T:$T,AW$1)</f>
        <v>#VALUE!</v>
      </c>
      <c r="AX462" s="17" t="e">
        <f>SUMIFS('[1]Deals (investment)'!$C:$C,'[1]Deals (investment)'!$B:$B,$A462,'[1]Deals (investment)'!$T:$T,AX$1)</f>
        <v>#VALUE!</v>
      </c>
      <c r="AY462" s="17" t="e">
        <f>SUMIFS('[1]Deals (investment)'!$C:$C,'[1]Deals (investment)'!$B:$B,$A462,'[1]Deals (investment)'!$T:$T,AY$1)</f>
        <v>#VALUE!</v>
      </c>
      <c r="AZ462" s="17" t="e">
        <f>SUMIFS('[1]Deals (investment)'!$C:$C,'[1]Deals (investment)'!$B:$B,$A462,'[1]Deals (investment)'!$T:$T,AZ$1)</f>
        <v>#VALUE!</v>
      </c>
      <c r="BA462" s="17" t="e">
        <f>SUMIFS('[1]Deals (investment)'!$C:$C,'[1]Deals (investment)'!$B:$B,$A462,'[1]Deals (investment)'!$T:$T,BA$1)</f>
        <v>#VALUE!</v>
      </c>
      <c r="BB462" s="17" t="e">
        <f>SUMIFS('[1]Deals (investment)'!$C:$C,'[1]Deals (investment)'!$B:$B,$A462,'[1]Deals (investment)'!$T:$T,BB$1)</f>
        <v>#VALUE!</v>
      </c>
      <c r="BC462" s="17" t="e">
        <f>SUMIFS('[1]Deals (Exits)'!$C:$C,'[1]Deals (Exits)'!$B:$B,$A462)</f>
        <v>#VALUE!</v>
      </c>
      <c r="BD462" s="17" t="e">
        <f>SUMIFS('[1]Deals (investment)'!$C:$C,'[1]Deals (investment)'!$B:$B,$A462,'[1]Deals (investment)'!$V:$V,BD$1)</f>
        <v>#VALUE!</v>
      </c>
      <c r="BE462" s="17" t="e">
        <f>SUMIFS('[1]Deals (investment)'!$C:$C,'[1]Deals (investment)'!$B:$B,$A462,'[1]Deals (investment)'!$V:$V,BE$1)</f>
        <v>#VALUE!</v>
      </c>
      <c r="BF462" s="17" t="e">
        <f>SUMIFS('[1]Deals (investment)'!$C:$C,'[1]Deals (investment)'!$B:$B,$A462,'[1]Deals (investment)'!$V:$V,BF$1)</f>
        <v>#VALUE!</v>
      </c>
      <c r="BG462" s="17" t="e">
        <f>SUMIFS('[1]Deals (investment)'!$C:$C,'[1]Deals (investment)'!$B:$B,$A462,'[1]Deals (investment)'!$V:$V,BG$1)</f>
        <v>#VALUE!</v>
      </c>
      <c r="BH462" s="17" t="e">
        <f>SUMIFS('[1]Deals (investment)'!$C:$C,'[1]Deals (investment)'!$B:$B,$A462,'[1]Deals (investment)'!$V:$V,BH$1)</f>
        <v>#VALUE!</v>
      </c>
      <c r="BI462" s="17" t="e">
        <f>SUMIFS('[1]Deals (investment)'!$C:$C,'[1]Deals (investment)'!$B:$B,$A462,'[1]Deals (investment)'!$V:$V,BI$1)</f>
        <v>#VALUE!</v>
      </c>
      <c r="BJ462" s="17" t="e">
        <f>SUMIFS('[1]Deals (investment)'!$C:$C,'[1]Deals (investment)'!$B:$B,$A462,'[1]Deals (investment)'!$V:$V,BJ$1)</f>
        <v>#VALUE!</v>
      </c>
      <c r="BK462" s="17" t="e">
        <f>SUMIFS('[1]Deals (investment)'!$C:$C,'[1]Deals (investment)'!$B:$B,$A462,'[1]Deals (investment)'!$V:$V,BK$1)</f>
        <v>#VALUE!</v>
      </c>
      <c r="BL462" s="17" t="e">
        <f>SUMIFS('[1]Deals (investment)'!$C:$C,'[1]Deals (investment)'!$B:$B,$A462,'[1]Deals (investment)'!$V:$V,BL$1)</f>
        <v>#VALUE!</v>
      </c>
      <c r="BM462" s="17" t="e">
        <f>SUMIFS('[1]Deals (investment)'!$C:$C,'[1]Deals (investment)'!$B:$B,$A462,'[1]Deals (investment)'!$V:$V,BM$1)</f>
        <v>#VALUE!</v>
      </c>
      <c r="BN462" s="15"/>
      <c r="BO462" s="15"/>
      <c r="BP462" s="22"/>
      <c r="BQ462" s="15"/>
      <c r="BR462" s="15"/>
      <c r="BS462" s="15"/>
      <c r="BT462" s="15"/>
      <c r="BU462" s="15"/>
      <c r="BV462" s="15"/>
      <c r="BW462" s="15"/>
      <c r="BX462" s="15"/>
      <c r="BY462" s="15"/>
      <c r="BZ462" s="15"/>
      <c r="CA462" s="15"/>
      <c r="CB462" s="15"/>
      <c r="CC462" s="15"/>
      <c r="CD462" s="15" t="str">
        <f t="shared" si="71"/>
        <v>AfricoinxAfricoinx is a cryptocurrency exchange based in Ghana.Active</v>
      </c>
      <c r="CE462" s="15"/>
      <c r="CF462" s="15"/>
      <c r="CG462" s="15"/>
      <c r="CH462" s="15"/>
      <c r="CI462" s="15"/>
      <c r="CJ462" s="15"/>
    </row>
    <row r="463" spans="1:118" ht="12.75">
      <c r="A463" s="15" t="s">
        <v>3761</v>
      </c>
      <c r="B463" s="15" t="s">
        <v>3762</v>
      </c>
      <c r="C463" s="15" t="s">
        <v>58</v>
      </c>
      <c r="D463" s="16">
        <v>2014</v>
      </c>
      <c r="E463" s="26" t="s">
        <v>272</v>
      </c>
      <c r="F463" s="26" t="s">
        <v>701</v>
      </c>
      <c r="G463" s="26" t="s">
        <v>273</v>
      </c>
      <c r="H463" s="26" t="s">
        <v>273</v>
      </c>
      <c r="I463" s="15" t="s">
        <v>3763</v>
      </c>
      <c r="J463" s="26"/>
      <c r="K463" s="17" t="e">
        <f t="shared" si="65"/>
        <v>#VALUE!</v>
      </c>
      <c r="L463" s="15"/>
      <c r="M463" s="18" t="e">
        <f t="shared" si="51"/>
        <v>#VALUE!</v>
      </c>
      <c r="N463" s="15"/>
      <c r="O463" s="15"/>
      <c r="P463" s="15"/>
      <c r="Q463" s="15"/>
      <c r="R463" s="15"/>
      <c r="S463" s="19"/>
      <c r="T463" s="15"/>
      <c r="U463" s="17"/>
      <c r="V463" s="15" t="s">
        <v>3764</v>
      </c>
      <c r="W463" s="15">
        <v>0</v>
      </c>
      <c r="X463" s="15" t="s">
        <v>294</v>
      </c>
      <c r="Y463" s="15" t="s">
        <v>3765</v>
      </c>
      <c r="AB463" s="20"/>
      <c r="AC463" s="27" t="s">
        <v>3766</v>
      </c>
      <c r="AD463" s="15" t="s">
        <v>110</v>
      </c>
      <c r="AE463" s="27" t="s">
        <v>3767</v>
      </c>
      <c r="AF463" s="27" t="s">
        <v>3768</v>
      </c>
      <c r="AG463" s="22">
        <f t="shared" si="38"/>
        <v>0.58064516129032262</v>
      </c>
      <c r="AH463" s="15" t="str">
        <f t="shared" si="70"/>
        <v/>
      </c>
      <c r="AI463" s="22" t="e">
        <f>VLOOKUP(A463,'[1]Deals (investment)'!$B$2:$Z$1497,1,FALSE)</f>
        <v>#N/A</v>
      </c>
      <c r="AJ463" s="22" t="e">
        <f>VLOOKUP(A463,'[1]Deals (investment)'!$B$2:$Z$870,15,FALSE)</f>
        <v>#N/A</v>
      </c>
      <c r="AK463" s="17" t="e">
        <f>VLOOKUP(A463,'[1]Deals (Exits)'!B:B,1,FALSE)</f>
        <v>#N/A</v>
      </c>
      <c r="AL463" s="23">
        <f>VLOOKUP(G463,[1]Lookups!$V$3:$Y$197,4,FALSE)</f>
        <v>0</v>
      </c>
      <c r="AM463" s="17" t="str">
        <f>VLOOKUP(X463,[1]Lookups!$B$3:$C$200,2,FALSE)</f>
        <v>Health &amp; Pharmaceuticals</v>
      </c>
      <c r="AN463" s="17" t="e">
        <f>VLOOKUP(R463,[1]Lookups!$H$3:$I$69,2,FALSE)</f>
        <v>#N/A</v>
      </c>
      <c r="AO463" s="17" t="e">
        <f>VLOOKUP(T463,[1]Lookups!$H$3:$I$69,2,FALSE)</f>
        <v>#N/A</v>
      </c>
      <c r="AP463" s="17" t="e">
        <f>VLOOKUP(AN463,[1]Lookups!$N$3:$O$11,2,FALSE)</f>
        <v>#N/A</v>
      </c>
      <c r="AQ463" s="18" t="e">
        <f>COUNTIFS('[1]Deals (investment)'!$B:$B,$A463)</f>
        <v>#VALUE!</v>
      </c>
      <c r="AR463" s="18" t="e">
        <f>COUNTIFS('[1]Deals (investment)'!$B:$B,$A463,'[1]Deals (investment)'!$T:$T,$AW$1)+COUNTIFS('[1]Deals (investment)'!$B:$B,$A463,'[1]Deals (investment)'!$T:$T,$AX$1)+COUNTIFS('[1]Deals (investment)'!$B:$B,$A463,'[1]Deals (investment)'!$T:$T,$AY$1)</f>
        <v>#VALUE!</v>
      </c>
      <c r="AS463" s="17" t="e">
        <f>SUMIFS('[1]Deals (investment)'!$C:$C,'[1]Deals (investment)'!$B:$B,$A463)</f>
        <v>#VALUE!</v>
      </c>
      <c r="AT463" s="17" t="e">
        <f t="shared" si="66"/>
        <v>#VALUE!</v>
      </c>
      <c r="AU463" s="18" t="e">
        <f>COUNTIF('[1]Deals (Exits)'!$B:$B,A463)</f>
        <v>#VALUE!</v>
      </c>
      <c r="AV463" s="17" t="e">
        <f>SUMIFS('[1]Deals (investment)'!$C:$C,'[1]Deals (investment)'!$B:$B,$A463,'[1]Deals (investment)'!$T:$T,AV$1)</f>
        <v>#VALUE!</v>
      </c>
      <c r="AW463" s="17" t="e">
        <f>SUMIFS('[1]Deals (investment)'!$C:$C,'[1]Deals (investment)'!$B:$B,$A463,'[1]Deals (investment)'!$T:$T,AW$1)</f>
        <v>#VALUE!</v>
      </c>
      <c r="AX463" s="17" t="e">
        <f>SUMIFS('[1]Deals (investment)'!$C:$C,'[1]Deals (investment)'!$B:$B,$A463,'[1]Deals (investment)'!$T:$T,AX$1)</f>
        <v>#VALUE!</v>
      </c>
      <c r="AY463" s="17" t="e">
        <f>SUMIFS('[1]Deals (investment)'!$C:$C,'[1]Deals (investment)'!$B:$B,$A463,'[1]Deals (investment)'!$T:$T,AY$1)</f>
        <v>#VALUE!</v>
      </c>
      <c r="AZ463" s="17" t="e">
        <f>SUMIFS('[1]Deals (investment)'!$C:$C,'[1]Deals (investment)'!$B:$B,$A463,'[1]Deals (investment)'!$T:$T,AZ$1)</f>
        <v>#VALUE!</v>
      </c>
      <c r="BA463" s="17" t="e">
        <f>SUMIFS('[1]Deals (investment)'!$C:$C,'[1]Deals (investment)'!$B:$B,$A463,'[1]Deals (investment)'!$T:$T,BA$1)</f>
        <v>#VALUE!</v>
      </c>
      <c r="BB463" s="17" t="e">
        <f>SUMIFS('[1]Deals (investment)'!$C:$C,'[1]Deals (investment)'!$B:$B,$A463,'[1]Deals (investment)'!$T:$T,BB$1)</f>
        <v>#VALUE!</v>
      </c>
      <c r="BC463" s="17" t="e">
        <f>SUMIFS('[1]Deals (Exits)'!$C:$C,'[1]Deals (Exits)'!$B:$B,$A463)</f>
        <v>#VALUE!</v>
      </c>
      <c r="BD463" s="17" t="e">
        <f>SUMIFS('[1]Deals (investment)'!$C:$C,'[1]Deals (investment)'!$B:$B,$A463,'[1]Deals (investment)'!$V:$V,BD$1)</f>
        <v>#VALUE!</v>
      </c>
      <c r="BE463" s="17" t="e">
        <f>SUMIFS('[1]Deals (investment)'!$C:$C,'[1]Deals (investment)'!$B:$B,$A463,'[1]Deals (investment)'!$V:$V,BE$1)</f>
        <v>#VALUE!</v>
      </c>
      <c r="BF463" s="17" t="e">
        <f>SUMIFS('[1]Deals (investment)'!$C:$C,'[1]Deals (investment)'!$B:$B,$A463,'[1]Deals (investment)'!$V:$V,BF$1)</f>
        <v>#VALUE!</v>
      </c>
      <c r="BG463" s="17" t="e">
        <f>SUMIFS('[1]Deals (investment)'!$C:$C,'[1]Deals (investment)'!$B:$B,$A463,'[1]Deals (investment)'!$V:$V,BG$1)</f>
        <v>#VALUE!</v>
      </c>
      <c r="BH463" s="17" t="e">
        <f>SUMIFS('[1]Deals (investment)'!$C:$C,'[1]Deals (investment)'!$B:$B,$A463,'[1]Deals (investment)'!$V:$V,BH$1)</f>
        <v>#VALUE!</v>
      </c>
      <c r="BI463" s="17" t="e">
        <f>SUMIFS('[1]Deals (investment)'!$C:$C,'[1]Deals (investment)'!$B:$B,$A463,'[1]Deals (investment)'!$V:$V,BI$1)</f>
        <v>#VALUE!</v>
      </c>
      <c r="BJ463" s="17" t="e">
        <f>SUMIFS('[1]Deals (investment)'!$C:$C,'[1]Deals (investment)'!$B:$B,$A463,'[1]Deals (investment)'!$V:$V,BJ$1)</f>
        <v>#VALUE!</v>
      </c>
      <c r="BK463" s="17" t="e">
        <f>SUMIFS('[1]Deals (investment)'!$C:$C,'[1]Deals (investment)'!$B:$B,$A463,'[1]Deals (investment)'!$V:$V,BK$1)</f>
        <v>#VALUE!</v>
      </c>
      <c r="BL463" s="17" t="e">
        <f>SUMIFS('[1]Deals (investment)'!$C:$C,'[1]Deals (investment)'!$B:$B,$A463,'[1]Deals (investment)'!$V:$V,BL$1)</f>
        <v>#VALUE!</v>
      </c>
      <c r="BM463" s="17" t="e">
        <f>SUMIFS('[1]Deals (investment)'!$C:$C,'[1]Deals (investment)'!$B:$B,$A463,'[1]Deals (investment)'!$V:$V,BM$1)</f>
        <v>#VALUE!</v>
      </c>
      <c r="BN463" s="15"/>
      <c r="BO463" s="15"/>
      <c r="BP463" s="22"/>
      <c r="BQ463" s="15"/>
      <c r="BR463" s="15"/>
      <c r="BS463" s="15"/>
      <c r="BT463" s="15"/>
      <c r="BU463" s="15"/>
      <c r="BV463" s="15"/>
      <c r="BW463" s="15"/>
      <c r="BX463" s="15"/>
      <c r="BY463" s="15"/>
      <c r="BZ463" s="15"/>
      <c r="CA463" s="15"/>
      <c r="CB463" s="15"/>
      <c r="CC463" s="15"/>
      <c r="CD463" s="15" t="str">
        <f t="shared" si="71"/>
        <v>BisaBisa is a mobile app that enables users to to directly interact with medical practitioners without being physically present at the hospital.Active</v>
      </c>
      <c r="CE463" s="15"/>
      <c r="CF463" s="15"/>
      <c r="CG463" s="15"/>
      <c r="CH463" s="15"/>
      <c r="CI463" s="15"/>
      <c r="CJ463" s="15"/>
    </row>
    <row r="464" spans="1:118" ht="12.75">
      <c r="A464" s="15" t="s">
        <v>3769</v>
      </c>
      <c r="B464" s="15" t="s">
        <v>3770</v>
      </c>
      <c r="C464" s="15" t="s">
        <v>58</v>
      </c>
      <c r="D464" s="16">
        <v>2018</v>
      </c>
      <c r="E464" s="15" t="s">
        <v>272</v>
      </c>
      <c r="F464" s="15" t="s">
        <v>110</v>
      </c>
      <c r="G464" s="15" t="s">
        <v>273</v>
      </c>
      <c r="H464" s="15" t="s">
        <v>273</v>
      </c>
      <c r="I464" s="15" t="s">
        <v>273</v>
      </c>
      <c r="J464" s="15"/>
      <c r="K464" s="17" t="e">
        <f t="shared" si="65"/>
        <v>#VALUE!</v>
      </c>
      <c r="L464" s="15"/>
      <c r="M464" s="18" t="e">
        <f t="shared" si="51"/>
        <v>#VALUE!</v>
      </c>
      <c r="N464" s="15"/>
      <c r="O464" s="15"/>
      <c r="P464" s="15"/>
      <c r="Q464" s="15"/>
      <c r="R464" s="15"/>
      <c r="S464" s="19"/>
      <c r="T464" s="15"/>
      <c r="U464" s="17"/>
      <c r="V464" s="15"/>
      <c r="W464" s="15"/>
      <c r="X464" s="15" t="s">
        <v>158</v>
      </c>
      <c r="Y464" s="15" t="s">
        <v>3771</v>
      </c>
      <c r="AB464" s="20"/>
      <c r="AC464" s="21" t="s">
        <v>3772</v>
      </c>
      <c r="AD464" s="15" t="s">
        <v>110</v>
      </c>
      <c r="AE464" s="21" t="s">
        <v>3773</v>
      </c>
      <c r="AF464" s="21" t="s">
        <v>3774</v>
      </c>
      <c r="AG464" s="22">
        <f t="shared" si="38"/>
        <v>0.5161290322580645</v>
      </c>
      <c r="AH464" s="15" t="str">
        <f t="shared" si="70"/>
        <v/>
      </c>
      <c r="AI464" s="22" t="e">
        <f>VLOOKUP(A464,'[1]Deals (investment)'!$B$2:$Z$1497,1,FALSE)</f>
        <v>#N/A</v>
      </c>
      <c r="AJ464" s="22" t="e">
        <f>VLOOKUP(A464,'[1]Deals (investment)'!$B$2:$Z$870,15,FALSE)</f>
        <v>#N/A</v>
      </c>
      <c r="AK464" s="17" t="e">
        <f>VLOOKUP(A464,'[1]Deals (Exits)'!B:B,1,FALSE)</f>
        <v>#N/A</v>
      </c>
      <c r="AL464" s="23">
        <f>VLOOKUP(G464,[1]Lookups!$V$3:$Y$197,4,FALSE)</f>
        <v>0</v>
      </c>
      <c r="AM464" s="17" t="str">
        <f>VLOOKUP(X464,[1]Lookups!$B$3:$C$200,2,FALSE)</f>
        <v>Financial Services</v>
      </c>
      <c r="AN464" s="17" t="e">
        <f>VLOOKUP(R464,[1]Lookups!$H$3:$I$69,2,FALSE)</f>
        <v>#N/A</v>
      </c>
      <c r="AO464" s="17" t="e">
        <f>VLOOKUP(T464,[1]Lookups!$H$3:$I$69,2,FALSE)</f>
        <v>#N/A</v>
      </c>
      <c r="AP464" s="17" t="e">
        <f>VLOOKUP(AN464,[1]Lookups!$N$3:$O$11,2,FALSE)</f>
        <v>#N/A</v>
      </c>
      <c r="AQ464" s="18" t="e">
        <f>COUNTIFS('[1]Deals (investment)'!$B:$B,$A464)</f>
        <v>#VALUE!</v>
      </c>
      <c r="AR464" s="18" t="e">
        <f>COUNTIFS('[1]Deals (investment)'!$B:$B,$A464,'[1]Deals (investment)'!$T:$T,$AW$1)+COUNTIFS('[1]Deals (investment)'!$B:$B,$A464,'[1]Deals (investment)'!$T:$T,$AX$1)+COUNTIFS('[1]Deals (investment)'!$B:$B,$A464,'[1]Deals (investment)'!$T:$T,$AY$1)</f>
        <v>#VALUE!</v>
      </c>
      <c r="AS464" s="17" t="e">
        <f>SUMIFS('[1]Deals (investment)'!$C:$C,'[1]Deals (investment)'!$B:$B,$A464)</f>
        <v>#VALUE!</v>
      </c>
      <c r="AT464" s="17" t="e">
        <f t="shared" si="66"/>
        <v>#VALUE!</v>
      </c>
      <c r="AU464" s="18" t="e">
        <f>COUNTIF('[1]Deals (Exits)'!$B:$B,A464)</f>
        <v>#VALUE!</v>
      </c>
      <c r="AV464" s="17" t="e">
        <f>SUMIFS('[1]Deals (investment)'!$C:$C,'[1]Deals (investment)'!$B:$B,$A464,'[1]Deals (investment)'!$T:$T,AV$1)</f>
        <v>#VALUE!</v>
      </c>
      <c r="AW464" s="17" t="e">
        <f>SUMIFS('[1]Deals (investment)'!$C:$C,'[1]Deals (investment)'!$B:$B,$A464,'[1]Deals (investment)'!$T:$T,AW$1)</f>
        <v>#VALUE!</v>
      </c>
      <c r="AX464" s="17" t="e">
        <f>SUMIFS('[1]Deals (investment)'!$C:$C,'[1]Deals (investment)'!$B:$B,$A464,'[1]Deals (investment)'!$T:$T,AX$1)</f>
        <v>#VALUE!</v>
      </c>
      <c r="AY464" s="17" t="e">
        <f>SUMIFS('[1]Deals (investment)'!$C:$C,'[1]Deals (investment)'!$B:$B,$A464,'[1]Deals (investment)'!$T:$T,AY$1)</f>
        <v>#VALUE!</v>
      </c>
      <c r="AZ464" s="17" t="e">
        <f>SUMIFS('[1]Deals (investment)'!$C:$C,'[1]Deals (investment)'!$B:$B,$A464,'[1]Deals (investment)'!$T:$T,AZ$1)</f>
        <v>#VALUE!</v>
      </c>
      <c r="BA464" s="17" t="e">
        <f>SUMIFS('[1]Deals (investment)'!$C:$C,'[1]Deals (investment)'!$B:$B,$A464,'[1]Deals (investment)'!$T:$T,BA$1)</f>
        <v>#VALUE!</v>
      </c>
      <c r="BB464" s="17" t="e">
        <f>SUMIFS('[1]Deals (investment)'!$C:$C,'[1]Deals (investment)'!$B:$B,$A464,'[1]Deals (investment)'!$T:$T,BB$1)</f>
        <v>#VALUE!</v>
      </c>
      <c r="BC464" s="17" t="e">
        <f>SUMIFS('[1]Deals (Exits)'!$C:$C,'[1]Deals (Exits)'!$B:$B,$A464)</f>
        <v>#VALUE!</v>
      </c>
      <c r="BD464" s="17" t="e">
        <f>SUMIFS('[1]Deals (investment)'!$C:$C,'[1]Deals (investment)'!$B:$B,$A464,'[1]Deals (investment)'!$V:$V,BD$1)</f>
        <v>#VALUE!</v>
      </c>
      <c r="BE464" s="17" t="e">
        <f>SUMIFS('[1]Deals (investment)'!$C:$C,'[1]Deals (investment)'!$B:$B,$A464,'[1]Deals (investment)'!$V:$V,BE$1)</f>
        <v>#VALUE!</v>
      </c>
      <c r="BF464" s="17" t="e">
        <f>SUMIFS('[1]Deals (investment)'!$C:$C,'[1]Deals (investment)'!$B:$B,$A464,'[1]Deals (investment)'!$V:$V,BF$1)</f>
        <v>#VALUE!</v>
      </c>
      <c r="BG464" s="17" t="e">
        <f>SUMIFS('[1]Deals (investment)'!$C:$C,'[1]Deals (investment)'!$B:$B,$A464,'[1]Deals (investment)'!$V:$V,BG$1)</f>
        <v>#VALUE!</v>
      </c>
      <c r="BH464" s="17" t="e">
        <f>SUMIFS('[1]Deals (investment)'!$C:$C,'[1]Deals (investment)'!$B:$B,$A464,'[1]Deals (investment)'!$V:$V,BH$1)</f>
        <v>#VALUE!</v>
      </c>
      <c r="BI464" s="17" t="e">
        <f>SUMIFS('[1]Deals (investment)'!$C:$C,'[1]Deals (investment)'!$B:$B,$A464,'[1]Deals (investment)'!$V:$V,BI$1)</f>
        <v>#VALUE!</v>
      </c>
      <c r="BJ464" s="17" t="e">
        <f>SUMIFS('[1]Deals (investment)'!$C:$C,'[1]Deals (investment)'!$B:$B,$A464,'[1]Deals (investment)'!$V:$V,BJ$1)</f>
        <v>#VALUE!</v>
      </c>
      <c r="BK464" s="17" t="e">
        <f>SUMIFS('[1]Deals (investment)'!$C:$C,'[1]Deals (investment)'!$B:$B,$A464,'[1]Deals (investment)'!$V:$V,BK$1)</f>
        <v>#VALUE!</v>
      </c>
      <c r="BL464" s="17" t="e">
        <f>SUMIFS('[1]Deals (investment)'!$C:$C,'[1]Deals (investment)'!$B:$B,$A464,'[1]Deals (investment)'!$V:$V,BL$1)</f>
        <v>#VALUE!</v>
      </c>
      <c r="BM464" s="17" t="e">
        <f>SUMIFS('[1]Deals (investment)'!$C:$C,'[1]Deals (investment)'!$B:$B,$A464,'[1]Deals (investment)'!$V:$V,BM$1)</f>
        <v>#VALUE!</v>
      </c>
      <c r="BN464" s="15"/>
      <c r="BO464" s="15"/>
      <c r="BP464" s="22"/>
      <c r="BQ464" s="15"/>
      <c r="BR464" s="15"/>
      <c r="BS464" s="15"/>
      <c r="BT464" s="15"/>
      <c r="BU464" s="15"/>
      <c r="BV464" s="15"/>
      <c r="BW464" s="15"/>
      <c r="BX464" s="15"/>
      <c r="BY464" s="15"/>
      <c r="BZ464" s="15"/>
      <c r="CA464" s="15"/>
      <c r="CB464" s="15"/>
      <c r="CC464" s="15"/>
      <c r="CD464" s="15" t="str">
        <f t="shared" si="71"/>
        <v>BitafrikaGhana’s leading retail exchange for buying and selling cryptocurrencies like Bitcoin, Ethereum, Ripple and more. Fast and secure.Active</v>
      </c>
      <c r="CE464" s="15"/>
      <c r="CF464" s="15"/>
      <c r="CG464" s="15"/>
      <c r="CH464" s="15"/>
      <c r="CI464" s="15"/>
      <c r="CJ464" s="15"/>
    </row>
    <row r="465" spans="1:117" ht="12.75">
      <c r="A465" s="15" t="s">
        <v>3775</v>
      </c>
      <c r="B465" s="15" t="s">
        <v>3776</v>
      </c>
      <c r="C465" s="15" t="s">
        <v>58</v>
      </c>
      <c r="D465" s="16">
        <v>2014</v>
      </c>
      <c r="E465" s="15" t="s">
        <v>272</v>
      </c>
      <c r="F465" s="15"/>
      <c r="G465" s="15" t="s">
        <v>273</v>
      </c>
      <c r="H465" s="15" t="s">
        <v>273</v>
      </c>
      <c r="I465" s="15" t="s">
        <v>3777</v>
      </c>
      <c r="J465" s="15"/>
      <c r="K465" s="17" t="e">
        <f t="shared" si="65"/>
        <v>#VALUE!</v>
      </c>
      <c r="L465" s="15"/>
      <c r="M465" s="18" t="e">
        <f t="shared" si="51"/>
        <v>#VALUE!</v>
      </c>
      <c r="N465" s="15"/>
      <c r="O465" s="15"/>
      <c r="P465" s="15"/>
      <c r="Q465" s="24" t="e">
        <f ca="1">_xludf.MAXIFS('[1]Deals (investment)'!A:A,'[1]Deals (investment)'!B:B,A465)</f>
        <v>#NAME?</v>
      </c>
      <c r="R465" s="15"/>
      <c r="S465" s="19"/>
      <c r="T465" s="15"/>
      <c r="U465" s="17"/>
      <c r="V465" s="15" t="s">
        <v>3778</v>
      </c>
      <c r="W465" s="15">
        <v>0</v>
      </c>
      <c r="X465" s="15" t="s">
        <v>134</v>
      </c>
      <c r="Y465" s="15" t="s">
        <v>3779</v>
      </c>
      <c r="AB465" s="20"/>
      <c r="AC465" s="21" t="s">
        <v>3780</v>
      </c>
      <c r="AD465" s="21" t="s">
        <v>3781</v>
      </c>
      <c r="AE465" s="21" t="s">
        <v>3782</v>
      </c>
      <c r="AF465" s="21" t="s">
        <v>3783</v>
      </c>
      <c r="AG465" s="22">
        <f t="shared" ca="1" si="38"/>
        <v>0.58064516129032262</v>
      </c>
      <c r="AH465" s="15" t="str">
        <f t="shared" si="70"/>
        <v/>
      </c>
      <c r="AI465" s="22" t="e">
        <f>VLOOKUP(A465,'[1]Deals (investment)'!$B$2:$Z$1497,1,FALSE)</f>
        <v>#N/A</v>
      </c>
      <c r="AJ465" s="22" t="e">
        <f>VLOOKUP(A465,'[1]Deals (investment)'!$B$2:$Z$870,15,FALSE)</f>
        <v>#N/A</v>
      </c>
      <c r="AK465" s="17" t="e">
        <f>VLOOKUP(A465,'[1]Deals (Exits)'!B:B,1,FALSE)</f>
        <v>#N/A</v>
      </c>
      <c r="AL465" s="23">
        <f>VLOOKUP(G465,[1]Lookups!$V$3:$Y$197,4,FALSE)</f>
        <v>0</v>
      </c>
      <c r="AM465" s="17" t="str">
        <f>VLOOKUP(X465,[1]Lookups!$B$3:$C$200,2,FALSE)</f>
        <v>Transport &amp; Logistics</v>
      </c>
      <c r="AN465" s="17" t="e">
        <f>VLOOKUP(R465,[1]Lookups!$H$3:$I$69,2,FALSE)</f>
        <v>#N/A</v>
      </c>
      <c r="AO465" s="17" t="e">
        <f>VLOOKUP(T465,[1]Lookups!$H$3:$I$69,2,FALSE)</f>
        <v>#N/A</v>
      </c>
      <c r="AP465" s="17" t="e">
        <f>VLOOKUP(AN465,[1]Lookups!$N$3:$O$11,2,FALSE)</f>
        <v>#N/A</v>
      </c>
      <c r="AQ465" s="18" t="e">
        <f>COUNTIFS('[1]Deals (investment)'!$B:$B,$A465)</f>
        <v>#VALUE!</v>
      </c>
      <c r="AR465" s="18" t="e">
        <f>COUNTIFS('[1]Deals (investment)'!$B:$B,$A465,'[1]Deals (investment)'!$T:$T,$AW$1)+COUNTIFS('[1]Deals (investment)'!$B:$B,$A465,'[1]Deals (investment)'!$T:$T,$AX$1)+COUNTIFS('[1]Deals (investment)'!$B:$B,$A465,'[1]Deals (investment)'!$T:$T,$AY$1)</f>
        <v>#VALUE!</v>
      </c>
      <c r="AS465" s="17" t="e">
        <f>SUMIFS('[1]Deals (investment)'!$C:$C,'[1]Deals (investment)'!$B:$B,$A465)</f>
        <v>#VALUE!</v>
      </c>
      <c r="AT465" s="17" t="e">
        <f t="shared" si="66"/>
        <v>#VALUE!</v>
      </c>
      <c r="AU465" s="18" t="e">
        <f>COUNTIF('[1]Deals (Exits)'!$B:$B,A465)</f>
        <v>#VALUE!</v>
      </c>
      <c r="AV465" s="17" t="e">
        <f>SUMIFS('[1]Deals (investment)'!$C:$C,'[1]Deals (investment)'!$B:$B,$A465,'[1]Deals (investment)'!$T:$T,AV$1)</f>
        <v>#VALUE!</v>
      </c>
      <c r="AW465" s="17" t="e">
        <f>SUMIFS('[1]Deals (investment)'!$C:$C,'[1]Deals (investment)'!$B:$B,$A465,'[1]Deals (investment)'!$T:$T,AW$1)</f>
        <v>#VALUE!</v>
      </c>
      <c r="AX465" s="17" t="e">
        <f>SUMIFS('[1]Deals (investment)'!$C:$C,'[1]Deals (investment)'!$B:$B,$A465,'[1]Deals (investment)'!$T:$T,AX$1)</f>
        <v>#VALUE!</v>
      </c>
      <c r="AY465" s="17" t="e">
        <f>SUMIFS('[1]Deals (investment)'!$C:$C,'[1]Deals (investment)'!$B:$B,$A465,'[1]Deals (investment)'!$T:$T,AY$1)</f>
        <v>#VALUE!</v>
      </c>
      <c r="AZ465" s="17" t="e">
        <f>SUMIFS('[1]Deals (investment)'!$C:$C,'[1]Deals (investment)'!$B:$B,$A465,'[1]Deals (investment)'!$T:$T,AZ$1)</f>
        <v>#VALUE!</v>
      </c>
      <c r="BA465" s="17" t="e">
        <f>SUMIFS('[1]Deals (investment)'!$C:$C,'[1]Deals (investment)'!$B:$B,$A465,'[1]Deals (investment)'!$T:$T,BA$1)</f>
        <v>#VALUE!</v>
      </c>
      <c r="BB465" s="17" t="e">
        <f>SUMIFS('[1]Deals (investment)'!$C:$C,'[1]Deals (investment)'!$B:$B,$A465,'[1]Deals (investment)'!$T:$T,BB$1)</f>
        <v>#VALUE!</v>
      </c>
      <c r="BC465" s="17" t="e">
        <f>SUMIFS('[1]Deals (Exits)'!$C:$C,'[1]Deals (Exits)'!$B:$B,$A465)</f>
        <v>#VALUE!</v>
      </c>
      <c r="BD465" s="17" t="e">
        <f>SUMIFS('[1]Deals (investment)'!$C:$C,'[1]Deals (investment)'!$B:$B,$A465,'[1]Deals (investment)'!$V:$V,BD$1)</f>
        <v>#VALUE!</v>
      </c>
      <c r="BE465" s="17" t="e">
        <f>SUMIFS('[1]Deals (investment)'!$C:$C,'[1]Deals (investment)'!$B:$B,$A465,'[1]Deals (investment)'!$V:$V,BE$1)</f>
        <v>#VALUE!</v>
      </c>
      <c r="BF465" s="17" t="e">
        <f>SUMIFS('[1]Deals (investment)'!$C:$C,'[1]Deals (investment)'!$B:$B,$A465,'[1]Deals (investment)'!$V:$V,BF$1)</f>
        <v>#VALUE!</v>
      </c>
      <c r="BG465" s="17" t="e">
        <f>SUMIFS('[1]Deals (investment)'!$C:$C,'[1]Deals (investment)'!$B:$B,$A465,'[1]Deals (investment)'!$V:$V,BG$1)</f>
        <v>#VALUE!</v>
      </c>
      <c r="BH465" s="17" t="e">
        <f>SUMIFS('[1]Deals (investment)'!$C:$C,'[1]Deals (investment)'!$B:$B,$A465,'[1]Deals (investment)'!$V:$V,BH$1)</f>
        <v>#VALUE!</v>
      </c>
      <c r="BI465" s="17" t="e">
        <f>SUMIFS('[1]Deals (investment)'!$C:$C,'[1]Deals (investment)'!$B:$B,$A465,'[1]Deals (investment)'!$V:$V,BI$1)</f>
        <v>#VALUE!</v>
      </c>
      <c r="BJ465" s="17" t="e">
        <f>SUMIFS('[1]Deals (investment)'!$C:$C,'[1]Deals (investment)'!$B:$B,$A465,'[1]Deals (investment)'!$V:$V,BJ$1)</f>
        <v>#VALUE!</v>
      </c>
      <c r="BK465" s="17" t="e">
        <f>SUMIFS('[1]Deals (investment)'!$C:$C,'[1]Deals (investment)'!$B:$B,$A465,'[1]Deals (investment)'!$V:$V,BK$1)</f>
        <v>#VALUE!</v>
      </c>
      <c r="BL465" s="17" t="e">
        <f>SUMIFS('[1]Deals (investment)'!$C:$C,'[1]Deals (investment)'!$B:$B,$A465,'[1]Deals (investment)'!$V:$V,BL$1)</f>
        <v>#VALUE!</v>
      </c>
      <c r="BM465" s="17" t="e">
        <f>SUMIFS('[1]Deals (investment)'!$C:$C,'[1]Deals (investment)'!$B:$B,$A465,'[1]Deals (investment)'!$V:$V,BM$1)</f>
        <v>#VALUE!</v>
      </c>
      <c r="BN465" s="15"/>
      <c r="BO465" s="15"/>
      <c r="BP465" s="22"/>
      <c r="BQ465" s="15"/>
      <c r="BR465" s="15"/>
      <c r="BS465" s="15"/>
      <c r="BT465" s="15"/>
      <c r="BU465" s="15"/>
      <c r="BV465" s="15"/>
      <c r="BW465" s="15"/>
      <c r="BX465" s="15"/>
      <c r="BY465" s="15"/>
      <c r="BZ465" s="15"/>
      <c r="CA465" s="15"/>
      <c r="CB465" s="15"/>
      <c r="CC465" s="15"/>
      <c r="CD465" s="15" t="str">
        <f t="shared" si="71"/>
        <v>SKT AeroShutterDriving African Innovation Through DronesActive</v>
      </c>
      <c r="CE465" s="15"/>
      <c r="CF465" s="15"/>
      <c r="CG465" s="15"/>
      <c r="CH465" s="15"/>
      <c r="CI465" s="15"/>
      <c r="CJ465" s="15"/>
    </row>
    <row r="466" spans="1:117" ht="12.75">
      <c r="A466" s="15" t="s">
        <v>3784</v>
      </c>
      <c r="B466" s="15" t="s">
        <v>3785</v>
      </c>
      <c r="C466" s="15" t="s">
        <v>58</v>
      </c>
      <c r="D466" s="16"/>
      <c r="E466" s="15" t="s">
        <v>272</v>
      </c>
      <c r="F466" s="15"/>
      <c r="G466" s="15" t="s">
        <v>273</v>
      </c>
      <c r="H466" s="15" t="s">
        <v>273</v>
      </c>
      <c r="I466" s="15" t="s">
        <v>273</v>
      </c>
      <c r="J466" s="15"/>
      <c r="K466" s="17" t="e">
        <f t="shared" si="65"/>
        <v>#VALUE!</v>
      </c>
      <c r="L466" s="15"/>
      <c r="M466" s="18" t="e">
        <f t="shared" si="51"/>
        <v>#VALUE!</v>
      </c>
      <c r="N466" s="15"/>
      <c r="O466" s="15"/>
      <c r="P466" s="15"/>
      <c r="Q466" s="15"/>
      <c r="R466" s="15"/>
      <c r="S466" s="19"/>
      <c r="T466" s="15"/>
      <c r="U466" s="17"/>
      <c r="V466" s="15" t="s">
        <v>3786</v>
      </c>
      <c r="W466" s="15"/>
      <c r="X466" s="15" t="s">
        <v>538</v>
      </c>
      <c r="Y466" s="15" t="s">
        <v>3787</v>
      </c>
      <c r="AB466" s="20"/>
      <c r="AC466" s="21" t="s">
        <v>3788</v>
      </c>
      <c r="AD466" s="21" t="s">
        <v>3789</v>
      </c>
      <c r="AE466" s="15"/>
      <c r="AF466" s="15"/>
      <c r="AG466" s="22">
        <f t="shared" si="38"/>
        <v>0.41935483870967744</v>
      </c>
      <c r="AH466" s="15" t="e">
        <f t="shared" si="70"/>
        <v>#VALUE!</v>
      </c>
      <c r="AI466" s="22" t="e">
        <f>VLOOKUP(A466,'[1]Deals (investment)'!$B$2:$Z$1497,1,FALSE)</f>
        <v>#N/A</v>
      </c>
      <c r="AJ466" s="22" t="e">
        <f>VLOOKUP(A466,'[1]Deals (investment)'!$B$2:$Z$870,15,FALSE)</f>
        <v>#N/A</v>
      </c>
      <c r="AK466" s="17" t="e">
        <f>VLOOKUP(A466,'[1]Deals (Exits)'!B:B,1,FALSE)</f>
        <v>#N/A</v>
      </c>
      <c r="AL466" s="23">
        <f>VLOOKUP(G466,[1]Lookups!$V$3:$Y$197,4,FALSE)</f>
        <v>0</v>
      </c>
      <c r="AM466" s="17" t="str">
        <f>VLOOKUP(X466,[1]Lookups!$B$3:$C$200,2,FALSE)</f>
        <v>Agriculture</v>
      </c>
      <c r="AN466" s="17" t="e">
        <f>VLOOKUP(R466,[1]Lookups!$H$3:$I$69,2,FALSE)</f>
        <v>#N/A</v>
      </c>
      <c r="AO466" s="17" t="e">
        <f>VLOOKUP(T466,[1]Lookups!$H$3:$I$69,2,FALSE)</f>
        <v>#N/A</v>
      </c>
      <c r="AP466" s="17" t="e">
        <f>VLOOKUP(AN466,[1]Lookups!$N$3:$O$11,2,FALSE)</f>
        <v>#N/A</v>
      </c>
      <c r="AQ466" s="18" t="e">
        <f>COUNTIFS('[1]Deals (investment)'!$B:$B,$A466)</f>
        <v>#VALUE!</v>
      </c>
      <c r="AR466" s="18" t="e">
        <f>COUNTIFS('[1]Deals (investment)'!$B:$B,$A466,'[1]Deals (investment)'!$T:$T,$AW$1)+COUNTIFS('[1]Deals (investment)'!$B:$B,$A466,'[1]Deals (investment)'!$T:$T,$AX$1)+COUNTIFS('[1]Deals (investment)'!$B:$B,$A466,'[1]Deals (investment)'!$T:$T,$AY$1)</f>
        <v>#VALUE!</v>
      </c>
      <c r="AS466" s="17" t="e">
        <f>SUMIFS('[1]Deals (investment)'!$C:$C,'[1]Deals (investment)'!$B:$B,$A466)</f>
        <v>#VALUE!</v>
      </c>
      <c r="AT466" s="17" t="e">
        <f t="shared" si="66"/>
        <v>#VALUE!</v>
      </c>
      <c r="AU466" s="18" t="e">
        <f>COUNTIF('[1]Deals (Exits)'!$B:$B,A466)</f>
        <v>#VALUE!</v>
      </c>
      <c r="AV466" s="17" t="e">
        <f>SUMIFS('[1]Deals (investment)'!$C:$C,'[1]Deals (investment)'!$B:$B,$A466,'[1]Deals (investment)'!$T:$T,AV$1)</f>
        <v>#VALUE!</v>
      </c>
      <c r="AW466" s="17" t="e">
        <f>SUMIFS('[1]Deals (investment)'!$C:$C,'[1]Deals (investment)'!$B:$B,$A466,'[1]Deals (investment)'!$T:$T,AW$1)</f>
        <v>#VALUE!</v>
      </c>
      <c r="AX466" s="17" t="e">
        <f>SUMIFS('[1]Deals (investment)'!$C:$C,'[1]Deals (investment)'!$B:$B,$A466,'[1]Deals (investment)'!$T:$T,AX$1)</f>
        <v>#VALUE!</v>
      </c>
      <c r="AY466" s="17" t="e">
        <f>SUMIFS('[1]Deals (investment)'!$C:$C,'[1]Deals (investment)'!$B:$B,$A466,'[1]Deals (investment)'!$T:$T,AY$1)</f>
        <v>#VALUE!</v>
      </c>
      <c r="AZ466" s="17" t="e">
        <f>SUMIFS('[1]Deals (investment)'!$C:$C,'[1]Deals (investment)'!$B:$B,$A466,'[1]Deals (investment)'!$T:$T,AZ$1)</f>
        <v>#VALUE!</v>
      </c>
      <c r="BA466" s="17" t="e">
        <f>SUMIFS('[1]Deals (investment)'!$C:$C,'[1]Deals (investment)'!$B:$B,$A466,'[1]Deals (investment)'!$T:$T,BA$1)</f>
        <v>#VALUE!</v>
      </c>
      <c r="BB466" s="17" t="e">
        <f>SUMIFS('[1]Deals (investment)'!$C:$C,'[1]Deals (investment)'!$B:$B,$A466,'[1]Deals (investment)'!$T:$T,BB$1)</f>
        <v>#VALUE!</v>
      </c>
      <c r="BC466" s="17" t="e">
        <f>SUMIFS('[1]Deals (Exits)'!$C:$C,'[1]Deals (Exits)'!$B:$B,$A466)</f>
        <v>#VALUE!</v>
      </c>
      <c r="BD466" s="17" t="e">
        <f>SUMIFS('[1]Deals (investment)'!$C:$C,'[1]Deals (investment)'!$B:$B,$A466,'[1]Deals (investment)'!$V:$V,BD$1)</f>
        <v>#VALUE!</v>
      </c>
      <c r="BE466" s="17" t="e">
        <f>SUMIFS('[1]Deals (investment)'!$C:$C,'[1]Deals (investment)'!$B:$B,$A466,'[1]Deals (investment)'!$V:$V,BE$1)</f>
        <v>#VALUE!</v>
      </c>
      <c r="BF466" s="17" t="e">
        <f>SUMIFS('[1]Deals (investment)'!$C:$C,'[1]Deals (investment)'!$B:$B,$A466,'[1]Deals (investment)'!$V:$V,BF$1)</f>
        <v>#VALUE!</v>
      </c>
      <c r="BG466" s="17" t="e">
        <f>SUMIFS('[1]Deals (investment)'!$C:$C,'[1]Deals (investment)'!$B:$B,$A466,'[1]Deals (investment)'!$V:$V,BG$1)</f>
        <v>#VALUE!</v>
      </c>
      <c r="BH466" s="17" t="e">
        <f>SUMIFS('[1]Deals (investment)'!$C:$C,'[1]Deals (investment)'!$B:$B,$A466,'[1]Deals (investment)'!$V:$V,BH$1)</f>
        <v>#VALUE!</v>
      </c>
      <c r="BI466" s="17" t="e">
        <f>SUMIFS('[1]Deals (investment)'!$C:$C,'[1]Deals (investment)'!$B:$B,$A466,'[1]Deals (investment)'!$V:$V,BI$1)</f>
        <v>#VALUE!</v>
      </c>
      <c r="BJ466" s="17" t="e">
        <f>SUMIFS('[1]Deals (investment)'!$C:$C,'[1]Deals (investment)'!$B:$B,$A466,'[1]Deals (investment)'!$V:$V,BJ$1)</f>
        <v>#VALUE!</v>
      </c>
      <c r="BK466" s="17" t="e">
        <f>SUMIFS('[1]Deals (investment)'!$C:$C,'[1]Deals (investment)'!$B:$B,$A466,'[1]Deals (investment)'!$V:$V,BK$1)</f>
        <v>#VALUE!</v>
      </c>
      <c r="BL466" s="17" t="e">
        <f>SUMIFS('[1]Deals (investment)'!$C:$C,'[1]Deals (investment)'!$B:$B,$A466,'[1]Deals (investment)'!$V:$V,BL$1)</f>
        <v>#VALUE!</v>
      </c>
      <c r="BM466" s="17" t="e">
        <f>SUMIFS('[1]Deals (investment)'!$C:$C,'[1]Deals (investment)'!$B:$B,$A466,'[1]Deals (investment)'!$V:$V,BM$1)</f>
        <v>#VALUE!</v>
      </c>
      <c r="BN466" s="15"/>
      <c r="BO466" s="15"/>
      <c r="BP466" s="22"/>
      <c r="BQ466" s="15"/>
      <c r="BR466" s="15"/>
      <c r="BS466" s="15"/>
      <c r="BT466" s="15"/>
      <c r="BU466" s="15"/>
      <c r="BV466" s="15"/>
      <c r="BW466" s="15"/>
      <c r="BX466" s="15"/>
      <c r="BY466" s="15"/>
      <c r="BZ466" s="15"/>
      <c r="CA466" s="15"/>
      <c r="CB466" s="15"/>
      <c r="CC466" s="15"/>
      <c r="CD466" s="15" t="str">
        <f t="shared" si="71"/>
        <v>AnitrackAnitrack uses its management tool to monitor livestock health and movement, notify the farmers immediately and link them with animal services.Livestock production is an important feature in Africa, contributing largely in meeting food needs, providing draft power and generating cash income for both small, medium and large scale farmers. However, majority of farmers face a major challenge where they lose over 30 percent of their livestock each year as a result of undetected diseases and more than 5 percent due to cattle rustling(theft). This contributes to a loss of over $4 Billion yearly in the agricultural sector. As the pace of the livestock industry in Africa accelerates, the need for accurate information gathered quickly is increasingly important in managing livestock. With this we reduce chances of animal loss significantly.Active</v>
      </c>
      <c r="CE466" s="15"/>
      <c r="CF466" s="15"/>
      <c r="CG466" s="15"/>
      <c r="CH466" s="15"/>
      <c r="CI466" s="15"/>
      <c r="CJ466" s="15"/>
    </row>
    <row r="467" spans="1:117" ht="12.75">
      <c r="A467" s="15" t="s">
        <v>3790</v>
      </c>
      <c r="B467" s="15" t="s">
        <v>3791</v>
      </c>
      <c r="C467" s="15" t="s">
        <v>58</v>
      </c>
      <c r="D467" s="16">
        <v>2017</v>
      </c>
      <c r="E467" s="15" t="s">
        <v>272</v>
      </c>
      <c r="F467" s="15"/>
      <c r="G467" s="15" t="s">
        <v>273</v>
      </c>
      <c r="H467" s="15" t="s">
        <v>273</v>
      </c>
      <c r="I467" s="15" t="s">
        <v>273</v>
      </c>
      <c r="J467" s="15"/>
      <c r="K467" s="17" t="e">
        <f t="shared" si="65"/>
        <v>#VALUE!</v>
      </c>
      <c r="L467" s="15"/>
      <c r="M467" s="18" t="e">
        <f t="shared" si="51"/>
        <v>#VALUE!</v>
      </c>
      <c r="N467" s="15"/>
      <c r="O467" s="15"/>
      <c r="P467" s="15"/>
      <c r="Q467" s="15"/>
      <c r="R467" s="15"/>
      <c r="S467" s="19" t="s">
        <v>144</v>
      </c>
      <c r="T467" s="15"/>
      <c r="U467" s="17"/>
      <c r="V467" s="15" t="s">
        <v>3792</v>
      </c>
      <c r="W467" s="15"/>
      <c r="X467" s="15" t="s">
        <v>538</v>
      </c>
      <c r="Y467" s="15" t="s">
        <v>3793</v>
      </c>
      <c r="AB467" s="20"/>
      <c r="AC467" s="21" t="s">
        <v>3794</v>
      </c>
      <c r="AD467" s="21" t="s">
        <v>3795</v>
      </c>
      <c r="AE467" s="21" t="s">
        <v>3796</v>
      </c>
      <c r="AF467" s="21" t="s">
        <v>3797</v>
      </c>
      <c r="AG467" s="22">
        <f t="shared" si="38"/>
        <v>0.54838709677419351</v>
      </c>
      <c r="AH467" s="15" t="e">
        <f t="shared" si="70"/>
        <v>#VALUE!</v>
      </c>
      <c r="AI467" s="22" t="e">
        <f>VLOOKUP(A467,'[1]Deals (investment)'!$B$2:$Z$1497,1,FALSE)</f>
        <v>#N/A</v>
      </c>
      <c r="AJ467" s="22" t="e">
        <f>VLOOKUP(A467,'[1]Deals (investment)'!$B$2:$Z$870,15,FALSE)</f>
        <v>#N/A</v>
      </c>
      <c r="AK467" s="17" t="e">
        <f>VLOOKUP(A467,'[1]Deals (Exits)'!B:B,1,FALSE)</f>
        <v>#N/A</v>
      </c>
      <c r="AL467" s="23">
        <f>VLOOKUP(G467,[1]Lookups!$V$3:$Y$197,4,FALSE)</f>
        <v>0</v>
      </c>
      <c r="AM467" s="17" t="str">
        <f>VLOOKUP(X467,[1]Lookups!$B$3:$C$200,2,FALSE)</f>
        <v>Agriculture</v>
      </c>
      <c r="AN467" s="17" t="e">
        <f>VLOOKUP(R467,[1]Lookups!$H$3:$I$69,2,FALSE)</f>
        <v>#N/A</v>
      </c>
      <c r="AO467" s="17" t="e">
        <f>VLOOKUP(T467,[1]Lookups!$H$3:$I$69,2,FALSE)</f>
        <v>#N/A</v>
      </c>
      <c r="AP467" s="17" t="e">
        <f>VLOOKUP(AN467,[1]Lookups!$N$3:$O$11,2,FALSE)</f>
        <v>#N/A</v>
      </c>
      <c r="AQ467" s="18" t="e">
        <f>COUNTIFS('[1]Deals (investment)'!$B:$B,$A467)</f>
        <v>#VALUE!</v>
      </c>
      <c r="AR467" s="18" t="e">
        <f>COUNTIFS('[1]Deals (investment)'!$B:$B,$A467,'[1]Deals (investment)'!$T:$T,$AW$1)+COUNTIFS('[1]Deals (investment)'!$B:$B,$A467,'[1]Deals (investment)'!$T:$T,$AX$1)+COUNTIFS('[1]Deals (investment)'!$B:$B,$A467,'[1]Deals (investment)'!$T:$T,$AY$1)</f>
        <v>#VALUE!</v>
      </c>
      <c r="AS467" s="17" t="e">
        <f>SUMIFS('[1]Deals (investment)'!$C:$C,'[1]Deals (investment)'!$B:$B,$A467)</f>
        <v>#VALUE!</v>
      </c>
      <c r="AT467" s="17" t="e">
        <f t="shared" si="66"/>
        <v>#VALUE!</v>
      </c>
      <c r="AU467" s="18" t="e">
        <f>COUNTIF('[1]Deals (Exits)'!$B:$B,A467)</f>
        <v>#VALUE!</v>
      </c>
      <c r="AV467" s="17" t="e">
        <f>SUMIFS('[1]Deals (investment)'!$C:$C,'[1]Deals (investment)'!$B:$B,$A467,'[1]Deals (investment)'!$T:$T,AV$1)</f>
        <v>#VALUE!</v>
      </c>
      <c r="AW467" s="17" t="e">
        <f>SUMIFS('[1]Deals (investment)'!$C:$C,'[1]Deals (investment)'!$B:$B,$A467,'[1]Deals (investment)'!$T:$T,AW$1)</f>
        <v>#VALUE!</v>
      </c>
      <c r="AX467" s="17" t="e">
        <f>SUMIFS('[1]Deals (investment)'!$C:$C,'[1]Deals (investment)'!$B:$B,$A467,'[1]Deals (investment)'!$T:$T,AX$1)</f>
        <v>#VALUE!</v>
      </c>
      <c r="AY467" s="17" t="e">
        <f>SUMIFS('[1]Deals (investment)'!$C:$C,'[1]Deals (investment)'!$B:$B,$A467,'[1]Deals (investment)'!$T:$T,AY$1)</f>
        <v>#VALUE!</v>
      </c>
      <c r="AZ467" s="17" t="e">
        <f>SUMIFS('[1]Deals (investment)'!$C:$C,'[1]Deals (investment)'!$B:$B,$A467,'[1]Deals (investment)'!$T:$T,AZ$1)</f>
        <v>#VALUE!</v>
      </c>
      <c r="BA467" s="17" t="e">
        <f>SUMIFS('[1]Deals (investment)'!$C:$C,'[1]Deals (investment)'!$B:$B,$A467,'[1]Deals (investment)'!$T:$T,BA$1)</f>
        <v>#VALUE!</v>
      </c>
      <c r="BB467" s="17" t="e">
        <f>SUMIFS('[1]Deals (investment)'!$C:$C,'[1]Deals (investment)'!$B:$B,$A467,'[1]Deals (investment)'!$T:$T,BB$1)</f>
        <v>#VALUE!</v>
      </c>
      <c r="BC467" s="17" t="e">
        <f>SUMIFS('[1]Deals (Exits)'!$C:$C,'[1]Deals (Exits)'!$B:$B,$A467)</f>
        <v>#VALUE!</v>
      </c>
      <c r="BD467" s="17" t="e">
        <f>SUMIFS('[1]Deals (investment)'!$C:$C,'[1]Deals (investment)'!$B:$B,$A467,'[1]Deals (investment)'!$V:$V,BD$1)</f>
        <v>#VALUE!</v>
      </c>
      <c r="BE467" s="17" t="e">
        <f>SUMIFS('[1]Deals (investment)'!$C:$C,'[1]Deals (investment)'!$B:$B,$A467,'[1]Deals (investment)'!$V:$V,BE$1)</f>
        <v>#VALUE!</v>
      </c>
      <c r="BF467" s="17" t="e">
        <f>SUMIFS('[1]Deals (investment)'!$C:$C,'[1]Deals (investment)'!$B:$B,$A467,'[1]Deals (investment)'!$V:$V,BF$1)</f>
        <v>#VALUE!</v>
      </c>
      <c r="BG467" s="17" t="e">
        <f>SUMIFS('[1]Deals (investment)'!$C:$C,'[1]Deals (investment)'!$B:$B,$A467,'[1]Deals (investment)'!$V:$V,BG$1)</f>
        <v>#VALUE!</v>
      </c>
      <c r="BH467" s="17" t="e">
        <f>SUMIFS('[1]Deals (investment)'!$C:$C,'[1]Deals (investment)'!$B:$B,$A467,'[1]Deals (investment)'!$V:$V,BH$1)</f>
        <v>#VALUE!</v>
      </c>
      <c r="BI467" s="17" t="e">
        <f>SUMIFS('[1]Deals (investment)'!$C:$C,'[1]Deals (investment)'!$B:$B,$A467,'[1]Deals (investment)'!$V:$V,BI$1)</f>
        <v>#VALUE!</v>
      </c>
      <c r="BJ467" s="17" t="e">
        <f>SUMIFS('[1]Deals (investment)'!$C:$C,'[1]Deals (investment)'!$B:$B,$A467,'[1]Deals (investment)'!$V:$V,BJ$1)</f>
        <v>#VALUE!</v>
      </c>
      <c r="BK467" s="17" t="e">
        <f>SUMIFS('[1]Deals (investment)'!$C:$C,'[1]Deals (investment)'!$B:$B,$A467,'[1]Deals (investment)'!$V:$V,BK$1)</f>
        <v>#VALUE!</v>
      </c>
      <c r="BL467" s="17" t="e">
        <f>SUMIFS('[1]Deals (investment)'!$C:$C,'[1]Deals (investment)'!$B:$B,$A467,'[1]Deals (investment)'!$V:$V,BL$1)</f>
        <v>#VALUE!</v>
      </c>
      <c r="BM467" s="17" t="e">
        <f>SUMIFS('[1]Deals (investment)'!$C:$C,'[1]Deals (investment)'!$B:$B,$A467,'[1]Deals (investment)'!$V:$V,BM$1)</f>
        <v>#VALUE!</v>
      </c>
      <c r="BN467" s="15"/>
      <c r="BO467" s="15"/>
      <c r="BP467" s="22"/>
      <c r="BQ467" s="15"/>
      <c r="BR467" s="15"/>
      <c r="BS467" s="15"/>
      <c r="BT467" s="15"/>
      <c r="BU467" s="15"/>
      <c r="BV467" s="15"/>
      <c r="BW467" s="15"/>
      <c r="BX467" s="15"/>
      <c r="BY467" s="15"/>
      <c r="BZ467" s="15"/>
      <c r="CA467" s="15"/>
      <c r="CB467" s="15"/>
      <c r="CC467" s="15"/>
      <c r="CD467" s="15" t="str">
        <f t="shared" si="71"/>
        <v>AgroinnovaAgro Innova is an agritech company that focuses on using digital technologies to tackle problems in the agricultural value chain. Our company deploys a suite of software tools and technology-enabled platforms which help to streamline various processes across the agricultural sectorActive</v>
      </c>
      <c r="CE467" s="15"/>
      <c r="CF467" s="15"/>
      <c r="CG467" s="15"/>
      <c r="CH467" s="15"/>
      <c r="CI467" s="15"/>
      <c r="CJ467" s="15"/>
    </row>
    <row r="468" spans="1:117" ht="12.75">
      <c r="A468" s="15" t="s">
        <v>3798</v>
      </c>
      <c r="B468" s="15" t="s">
        <v>3799</v>
      </c>
      <c r="C468" s="15" t="s">
        <v>58</v>
      </c>
      <c r="D468" s="16">
        <v>2017</v>
      </c>
      <c r="E468" s="15" t="s">
        <v>272</v>
      </c>
      <c r="F468" s="17" t="s">
        <v>110</v>
      </c>
      <c r="G468" s="15" t="s">
        <v>273</v>
      </c>
      <c r="H468" s="15" t="s">
        <v>273</v>
      </c>
      <c r="I468" s="17" t="s">
        <v>273</v>
      </c>
      <c r="J468" s="17"/>
      <c r="K468" s="17" t="e">
        <f t="shared" si="65"/>
        <v>#VALUE!</v>
      </c>
      <c r="L468" s="15"/>
      <c r="M468" s="18" t="e">
        <f t="shared" si="51"/>
        <v>#VALUE!</v>
      </c>
      <c r="N468" s="15" t="s">
        <v>3800</v>
      </c>
      <c r="O468" s="15"/>
      <c r="P468" s="15"/>
      <c r="Q468" s="24">
        <v>43449</v>
      </c>
      <c r="R468" s="15" t="s">
        <v>636</v>
      </c>
      <c r="S468" s="19">
        <v>25000</v>
      </c>
      <c r="T468" s="15" t="s">
        <v>636</v>
      </c>
      <c r="U468" s="19">
        <v>25000</v>
      </c>
      <c r="V468" s="15" t="s">
        <v>3801</v>
      </c>
      <c r="W468" s="15">
        <v>1</v>
      </c>
      <c r="X468" s="15" t="s">
        <v>191</v>
      </c>
      <c r="Y468" s="15" t="s">
        <v>3802</v>
      </c>
      <c r="Z468" s="25" t="s">
        <v>147</v>
      </c>
      <c r="AB468" s="32">
        <v>43506</v>
      </c>
      <c r="AC468" s="31" t="s">
        <v>3803</v>
      </c>
      <c r="AD468" s="31" t="s">
        <v>3804</v>
      </c>
      <c r="AE468" s="21" t="s">
        <v>3805</v>
      </c>
      <c r="AF468" s="21" t="s">
        <v>3806</v>
      </c>
      <c r="AG468" s="22">
        <f t="shared" si="38"/>
        <v>0.83870967741935487</v>
      </c>
      <c r="AH468" s="15" t="e">
        <f t="shared" si="70"/>
        <v>#VALUE!</v>
      </c>
      <c r="AI468" s="22" t="str">
        <f>VLOOKUP(A468,'[1]Deals (investment)'!$B$2:$Z$1497,1,FALSE)</f>
        <v>AkooBooks Audio</v>
      </c>
      <c r="AJ468" s="22" t="e">
        <f>VLOOKUP(A468,'[1]Deals (investment)'!$B$2:$Z$870,15,FALSE)</f>
        <v>#N/A</v>
      </c>
      <c r="AK468" s="17" t="e">
        <f>VLOOKUP(A468,'[1]Deals (Exits)'!B:B,1,FALSE)</f>
        <v>#N/A</v>
      </c>
      <c r="AL468" s="23">
        <f>VLOOKUP(G468,[1]Lookups!$V$3:$Y$197,4,FALSE)</f>
        <v>0</v>
      </c>
      <c r="AM468" s="17" t="str">
        <f>VLOOKUP(X468,[1]Lookups!$B$3:$C$200,2,FALSE)</f>
        <v>Education</v>
      </c>
      <c r="AN468" s="17" t="str">
        <f>VLOOKUP(R468,[1]Lookups!$H$3:$I$69,2,FALSE)</f>
        <v>1. Grant</v>
      </c>
      <c r="AO468" s="17" t="str">
        <f>VLOOKUP(T468,[1]Lookups!$H$3:$I$69,2,FALSE)</f>
        <v>1. Grant</v>
      </c>
      <c r="AP468" s="17" t="str">
        <f>VLOOKUP(AN468,[1]Lookups!$N$3:$O$11,2,FALSE)</f>
        <v>Early</v>
      </c>
      <c r="AQ468" s="18" t="e">
        <f>COUNTIFS('[1]Deals (investment)'!$B:$B,$A468)</f>
        <v>#VALUE!</v>
      </c>
      <c r="AR468" s="18" t="e">
        <f>COUNTIFS('[1]Deals (investment)'!$B:$B,$A468,'[1]Deals (investment)'!$T:$T,$AW$1)+COUNTIFS('[1]Deals (investment)'!$B:$B,$A468,'[1]Deals (investment)'!$T:$T,$AX$1)+COUNTIFS('[1]Deals (investment)'!$B:$B,$A468,'[1]Deals (investment)'!$T:$T,$AY$1)</f>
        <v>#VALUE!</v>
      </c>
      <c r="AS468" s="17" t="e">
        <f>SUMIFS('[1]Deals (investment)'!$C:$C,'[1]Deals (investment)'!$B:$B,$A468)</f>
        <v>#VALUE!</v>
      </c>
      <c r="AT468" s="17" t="e">
        <f t="shared" si="66"/>
        <v>#VALUE!</v>
      </c>
      <c r="AU468" s="18" t="e">
        <f>COUNTIF('[1]Deals (Exits)'!$B:$B,A468)</f>
        <v>#VALUE!</v>
      </c>
      <c r="AV468" s="17" t="e">
        <f>SUMIFS('[1]Deals (investment)'!$C:$C,'[1]Deals (investment)'!$B:$B,$A468,'[1]Deals (investment)'!$T:$T,AV$1)</f>
        <v>#VALUE!</v>
      </c>
      <c r="AW468" s="17" t="e">
        <f>SUMIFS('[1]Deals (investment)'!$C:$C,'[1]Deals (investment)'!$B:$B,$A468,'[1]Deals (investment)'!$T:$T,AW$1)</f>
        <v>#VALUE!</v>
      </c>
      <c r="AX468" s="17" t="e">
        <f>SUMIFS('[1]Deals (investment)'!$C:$C,'[1]Deals (investment)'!$B:$B,$A468,'[1]Deals (investment)'!$T:$T,AX$1)</f>
        <v>#VALUE!</v>
      </c>
      <c r="AY468" s="17" t="e">
        <f>SUMIFS('[1]Deals (investment)'!$C:$C,'[1]Deals (investment)'!$B:$B,$A468,'[1]Deals (investment)'!$T:$T,AY$1)</f>
        <v>#VALUE!</v>
      </c>
      <c r="AZ468" s="17" t="e">
        <f>SUMIFS('[1]Deals (investment)'!$C:$C,'[1]Deals (investment)'!$B:$B,$A468,'[1]Deals (investment)'!$T:$T,AZ$1)</f>
        <v>#VALUE!</v>
      </c>
      <c r="BA468" s="17" t="e">
        <f>SUMIFS('[1]Deals (investment)'!$C:$C,'[1]Deals (investment)'!$B:$B,$A468,'[1]Deals (investment)'!$T:$T,BA$1)</f>
        <v>#VALUE!</v>
      </c>
      <c r="BB468" s="17" t="e">
        <f>SUMIFS('[1]Deals (investment)'!$C:$C,'[1]Deals (investment)'!$B:$B,$A468,'[1]Deals (investment)'!$T:$T,BB$1)</f>
        <v>#VALUE!</v>
      </c>
      <c r="BC468" s="17" t="e">
        <f>SUMIFS('[1]Deals (Exits)'!$C:$C,'[1]Deals (Exits)'!$B:$B,$A468)</f>
        <v>#VALUE!</v>
      </c>
      <c r="BD468" s="17" t="e">
        <f>SUMIFS('[1]Deals (investment)'!$C:$C,'[1]Deals (investment)'!$B:$B,$A468,'[1]Deals (investment)'!$V:$V,BD$1)</f>
        <v>#VALUE!</v>
      </c>
      <c r="BE468" s="17" t="e">
        <f>SUMIFS('[1]Deals (investment)'!$C:$C,'[1]Deals (investment)'!$B:$B,$A468,'[1]Deals (investment)'!$V:$V,BE$1)</f>
        <v>#VALUE!</v>
      </c>
      <c r="BF468" s="17" t="e">
        <f>SUMIFS('[1]Deals (investment)'!$C:$C,'[1]Deals (investment)'!$B:$B,$A468,'[1]Deals (investment)'!$V:$V,BF$1)</f>
        <v>#VALUE!</v>
      </c>
      <c r="BG468" s="17" t="e">
        <f>SUMIFS('[1]Deals (investment)'!$C:$C,'[1]Deals (investment)'!$B:$B,$A468,'[1]Deals (investment)'!$V:$V,BG$1)</f>
        <v>#VALUE!</v>
      </c>
      <c r="BH468" s="17" t="e">
        <f>SUMIFS('[1]Deals (investment)'!$C:$C,'[1]Deals (investment)'!$B:$B,$A468,'[1]Deals (investment)'!$V:$V,BH$1)</f>
        <v>#VALUE!</v>
      </c>
      <c r="BI468" s="17" t="e">
        <f>SUMIFS('[1]Deals (investment)'!$C:$C,'[1]Deals (investment)'!$B:$B,$A468,'[1]Deals (investment)'!$V:$V,BI$1)</f>
        <v>#VALUE!</v>
      </c>
      <c r="BJ468" s="17" t="e">
        <f>SUMIFS('[1]Deals (investment)'!$C:$C,'[1]Deals (investment)'!$B:$B,$A468,'[1]Deals (investment)'!$V:$V,BJ$1)</f>
        <v>#VALUE!</v>
      </c>
      <c r="BK468" s="17" t="e">
        <f>SUMIFS('[1]Deals (investment)'!$C:$C,'[1]Deals (investment)'!$B:$B,$A468,'[1]Deals (investment)'!$V:$V,BK$1)</f>
        <v>#VALUE!</v>
      </c>
      <c r="BL468" s="17" t="e">
        <f>SUMIFS('[1]Deals (investment)'!$C:$C,'[1]Deals (investment)'!$B:$B,$A468,'[1]Deals (investment)'!$V:$V,BL$1)</f>
        <v>#VALUE!</v>
      </c>
      <c r="BM468" s="17" t="e">
        <f>SUMIFS('[1]Deals (investment)'!$C:$C,'[1]Deals (investment)'!$B:$B,$A468,'[1]Deals (investment)'!$V:$V,BM$1)</f>
        <v>#VALUE!</v>
      </c>
      <c r="BN468" s="15"/>
      <c r="BO468" s="15"/>
      <c r="BP468" s="22"/>
      <c r="BQ468" s="15"/>
      <c r="BR468" s="15"/>
      <c r="BS468" s="15"/>
      <c r="BT468" s="15"/>
      <c r="BU468" s="15"/>
      <c r="BV468" s="15"/>
      <c r="BW468" s="15"/>
      <c r="BX468" s="15"/>
      <c r="BY468" s="15"/>
      <c r="BZ468" s="15"/>
      <c r="CA468" s="15"/>
      <c r="CB468" s="15"/>
      <c r="CC468" s="15"/>
      <c r="CD468" s="15" t="str">
        <f t="shared" si="71"/>
        <v>Akoobooks AudioAkooBooks Audio ('Akoo' is parrot in Akan a local language, so literally 'Talking Books') is a new premier publisher and digital distributor of African audiobooks, providing African publishers and writers with the platform to transform their books and reach as many listeners as possible on mobile devices. AkooBooks Audio, is a new company​ founded under the renowned idea-stage accelerator and startup launch program, Founder Institute, Accra https://fi.co)​.Active</v>
      </c>
      <c r="CE468" s="15"/>
      <c r="CF468" s="15"/>
      <c r="CG468" s="15"/>
      <c r="CH468" s="15"/>
      <c r="CI468" s="15"/>
      <c r="CJ468" s="15"/>
    </row>
    <row r="469" spans="1:117" ht="12.75">
      <c r="A469" s="15" t="s">
        <v>3807</v>
      </c>
      <c r="B469" s="15" t="s">
        <v>3808</v>
      </c>
      <c r="C469" s="15" t="s">
        <v>58</v>
      </c>
      <c r="D469" s="16">
        <v>2015</v>
      </c>
      <c r="E469" s="15" t="s">
        <v>272</v>
      </c>
      <c r="F469" s="15"/>
      <c r="G469" s="15" t="s">
        <v>273</v>
      </c>
      <c r="H469" s="15" t="s">
        <v>273</v>
      </c>
      <c r="I469" s="15"/>
      <c r="J469" s="15"/>
      <c r="K469" s="17" t="e">
        <f t="shared" si="65"/>
        <v>#VALUE!</v>
      </c>
      <c r="L469" s="15"/>
      <c r="M469" s="18" t="e">
        <f t="shared" si="51"/>
        <v>#VALUE!</v>
      </c>
      <c r="N469" s="15"/>
      <c r="O469" s="15"/>
      <c r="P469" s="15"/>
      <c r="Q469" s="15"/>
      <c r="R469" s="15"/>
      <c r="S469" s="19"/>
      <c r="T469" s="15"/>
      <c r="U469" s="17"/>
      <c r="V469" s="15" t="s">
        <v>3809</v>
      </c>
      <c r="W469" s="15"/>
      <c r="X469" s="15" t="s">
        <v>1072</v>
      </c>
      <c r="Y469" s="15"/>
      <c r="AB469" s="20"/>
      <c r="AC469" s="21" t="s">
        <v>3810</v>
      </c>
      <c r="AD469" s="21" t="s">
        <v>3811</v>
      </c>
      <c r="AE469" s="21" t="s">
        <v>3812</v>
      </c>
      <c r="AF469" s="15"/>
      <c r="AG469" s="22">
        <f t="shared" si="38"/>
        <v>0.41935483870967744</v>
      </c>
      <c r="AH469" s="15" t="str">
        <f t="shared" si="70"/>
        <v/>
      </c>
      <c r="AI469" s="22" t="e">
        <f>VLOOKUP(A469,'[1]Deals (investment)'!$B$2:$Z$1497,1,FALSE)</f>
        <v>#N/A</v>
      </c>
      <c r="AJ469" s="22" t="e">
        <f>VLOOKUP(A469,'[1]Deals (investment)'!$B$2:$Z$870,15,FALSE)</f>
        <v>#N/A</v>
      </c>
      <c r="AK469" s="17" t="e">
        <f>VLOOKUP(A469,'[1]Deals (Exits)'!B:B,1,FALSE)</f>
        <v>#N/A</v>
      </c>
      <c r="AL469" s="23">
        <f>VLOOKUP(G469,[1]Lookups!$V$3:$Y$197,4,FALSE)</f>
        <v>0</v>
      </c>
      <c r="AM469" s="17" t="str">
        <f>VLOOKUP(X469,[1]Lookups!$B$3:$C$200,2,FALSE)</f>
        <v>Construction &amp; Real Estate</v>
      </c>
      <c r="AN469" s="17" t="e">
        <f>VLOOKUP(R469,[1]Lookups!$H$3:$I$69,2,FALSE)</f>
        <v>#N/A</v>
      </c>
      <c r="AO469" s="17" t="e">
        <f>VLOOKUP(T469,[1]Lookups!$H$3:$I$69,2,FALSE)</f>
        <v>#N/A</v>
      </c>
      <c r="AP469" s="17" t="e">
        <f>VLOOKUP(AN469,[1]Lookups!$N$3:$O$11,2,FALSE)</f>
        <v>#N/A</v>
      </c>
      <c r="AQ469" s="18" t="e">
        <f>COUNTIFS('[1]Deals (investment)'!$B:$B,$A469)</f>
        <v>#VALUE!</v>
      </c>
      <c r="AR469" s="18" t="e">
        <f>COUNTIFS('[1]Deals (investment)'!$B:$B,$A469,'[1]Deals (investment)'!$T:$T,$AW$1)+COUNTIFS('[1]Deals (investment)'!$B:$B,$A469,'[1]Deals (investment)'!$T:$T,$AX$1)+COUNTIFS('[1]Deals (investment)'!$B:$B,$A469,'[1]Deals (investment)'!$T:$T,$AY$1)</f>
        <v>#VALUE!</v>
      </c>
      <c r="AS469" s="17" t="e">
        <f>SUMIFS('[1]Deals (investment)'!$C:$C,'[1]Deals (investment)'!$B:$B,$A469)</f>
        <v>#VALUE!</v>
      </c>
      <c r="AT469" s="17" t="e">
        <f t="shared" si="66"/>
        <v>#VALUE!</v>
      </c>
      <c r="AU469" s="18" t="e">
        <f>COUNTIF('[1]Deals (Exits)'!$B:$B,A469)</f>
        <v>#VALUE!</v>
      </c>
      <c r="AV469" s="17" t="e">
        <f>SUMIFS('[1]Deals (investment)'!$C:$C,'[1]Deals (investment)'!$B:$B,$A469,'[1]Deals (investment)'!$T:$T,AV$1)</f>
        <v>#VALUE!</v>
      </c>
      <c r="AW469" s="17" t="e">
        <f>SUMIFS('[1]Deals (investment)'!$C:$C,'[1]Deals (investment)'!$B:$B,$A469,'[1]Deals (investment)'!$T:$T,AW$1)</f>
        <v>#VALUE!</v>
      </c>
      <c r="AX469" s="17" t="e">
        <f>SUMIFS('[1]Deals (investment)'!$C:$C,'[1]Deals (investment)'!$B:$B,$A469,'[1]Deals (investment)'!$T:$T,AX$1)</f>
        <v>#VALUE!</v>
      </c>
      <c r="AY469" s="17" t="e">
        <f>SUMIFS('[1]Deals (investment)'!$C:$C,'[1]Deals (investment)'!$B:$B,$A469,'[1]Deals (investment)'!$T:$T,AY$1)</f>
        <v>#VALUE!</v>
      </c>
      <c r="AZ469" s="17" t="e">
        <f>SUMIFS('[1]Deals (investment)'!$C:$C,'[1]Deals (investment)'!$B:$B,$A469,'[1]Deals (investment)'!$T:$T,AZ$1)</f>
        <v>#VALUE!</v>
      </c>
      <c r="BA469" s="17" t="e">
        <f>SUMIFS('[1]Deals (investment)'!$C:$C,'[1]Deals (investment)'!$B:$B,$A469,'[1]Deals (investment)'!$T:$T,BA$1)</f>
        <v>#VALUE!</v>
      </c>
      <c r="BB469" s="17" t="e">
        <f>SUMIFS('[1]Deals (investment)'!$C:$C,'[1]Deals (investment)'!$B:$B,$A469,'[1]Deals (investment)'!$T:$T,BB$1)</f>
        <v>#VALUE!</v>
      </c>
      <c r="BC469" s="17" t="e">
        <f>SUMIFS('[1]Deals (Exits)'!$C:$C,'[1]Deals (Exits)'!$B:$B,$A469)</f>
        <v>#VALUE!</v>
      </c>
      <c r="BD469" s="17" t="e">
        <f>SUMIFS('[1]Deals (investment)'!$C:$C,'[1]Deals (investment)'!$B:$B,$A469,'[1]Deals (investment)'!$V:$V,BD$1)</f>
        <v>#VALUE!</v>
      </c>
      <c r="BE469" s="17" t="e">
        <f>SUMIFS('[1]Deals (investment)'!$C:$C,'[1]Deals (investment)'!$B:$B,$A469,'[1]Deals (investment)'!$V:$V,BE$1)</f>
        <v>#VALUE!</v>
      </c>
      <c r="BF469" s="17" t="e">
        <f>SUMIFS('[1]Deals (investment)'!$C:$C,'[1]Deals (investment)'!$B:$B,$A469,'[1]Deals (investment)'!$V:$V,BF$1)</f>
        <v>#VALUE!</v>
      </c>
      <c r="BG469" s="17" t="e">
        <f>SUMIFS('[1]Deals (investment)'!$C:$C,'[1]Deals (investment)'!$B:$B,$A469,'[1]Deals (investment)'!$V:$V,BG$1)</f>
        <v>#VALUE!</v>
      </c>
      <c r="BH469" s="17" t="e">
        <f>SUMIFS('[1]Deals (investment)'!$C:$C,'[1]Deals (investment)'!$B:$B,$A469,'[1]Deals (investment)'!$V:$V,BH$1)</f>
        <v>#VALUE!</v>
      </c>
      <c r="BI469" s="17" t="e">
        <f>SUMIFS('[1]Deals (investment)'!$C:$C,'[1]Deals (investment)'!$B:$B,$A469,'[1]Deals (investment)'!$V:$V,BI$1)</f>
        <v>#VALUE!</v>
      </c>
      <c r="BJ469" s="17" t="e">
        <f>SUMIFS('[1]Deals (investment)'!$C:$C,'[1]Deals (investment)'!$B:$B,$A469,'[1]Deals (investment)'!$V:$V,BJ$1)</f>
        <v>#VALUE!</v>
      </c>
      <c r="BK469" s="17" t="e">
        <f>SUMIFS('[1]Deals (investment)'!$C:$C,'[1]Deals (investment)'!$B:$B,$A469,'[1]Deals (investment)'!$V:$V,BK$1)</f>
        <v>#VALUE!</v>
      </c>
      <c r="BL469" s="17" t="e">
        <f>SUMIFS('[1]Deals (investment)'!$C:$C,'[1]Deals (investment)'!$B:$B,$A469,'[1]Deals (investment)'!$V:$V,BL$1)</f>
        <v>#VALUE!</v>
      </c>
      <c r="BM469" s="17" t="e">
        <f>SUMIFS('[1]Deals (investment)'!$C:$C,'[1]Deals (investment)'!$B:$B,$A469,'[1]Deals (investment)'!$V:$V,BM$1)</f>
        <v>#VALUE!</v>
      </c>
      <c r="BN469" s="15"/>
      <c r="BO469" s="15"/>
      <c r="BP469" s="22"/>
      <c r="BQ469" s="15"/>
      <c r="BR469" s="15"/>
      <c r="BS469" s="15"/>
      <c r="BT469" s="15"/>
      <c r="BU469" s="15"/>
      <c r="BV469" s="15"/>
      <c r="BW469" s="15"/>
      <c r="BX469" s="15"/>
      <c r="BY469" s="15"/>
      <c r="BZ469" s="15"/>
      <c r="CA469" s="15"/>
      <c r="CB469" s="15"/>
      <c r="CC469" s="15"/>
      <c r="CD469" s="15" t="str">
        <f t="shared" si="71"/>
        <v>BenBenBenBen is a team of motivated engineers and innovators dedicated to improving Government Technology in Ghana.Active</v>
      </c>
      <c r="CE469" s="15"/>
      <c r="CF469" s="15"/>
      <c r="CG469" s="15"/>
      <c r="CH469" s="15"/>
      <c r="CI469" s="15"/>
      <c r="CJ469" s="15"/>
    </row>
    <row r="470" spans="1:117" ht="12.75">
      <c r="A470" s="15" t="s">
        <v>3813</v>
      </c>
      <c r="B470" s="15" t="s">
        <v>3814</v>
      </c>
      <c r="C470" s="15" t="s">
        <v>58</v>
      </c>
      <c r="D470" s="16">
        <v>2017</v>
      </c>
      <c r="E470" s="15" t="s">
        <v>272</v>
      </c>
      <c r="F470" s="15"/>
      <c r="G470" s="15" t="s">
        <v>273</v>
      </c>
      <c r="H470" s="15" t="s">
        <v>273</v>
      </c>
      <c r="I470" s="15" t="s">
        <v>273</v>
      </c>
      <c r="J470" s="15"/>
      <c r="K470" s="17" t="e">
        <f t="shared" si="65"/>
        <v>#VALUE!</v>
      </c>
      <c r="L470" s="15"/>
      <c r="M470" s="18" t="e">
        <f t="shared" si="51"/>
        <v>#VALUE!</v>
      </c>
      <c r="N470" s="15"/>
      <c r="O470" s="15"/>
      <c r="P470" s="15"/>
      <c r="Q470" s="15"/>
      <c r="R470" s="15"/>
      <c r="S470" s="19"/>
      <c r="T470" s="15"/>
      <c r="U470" s="17"/>
      <c r="V470" s="15" t="s">
        <v>3815</v>
      </c>
      <c r="W470" s="15"/>
      <c r="X470" s="15" t="s">
        <v>404</v>
      </c>
      <c r="Y470" s="15" t="s">
        <v>3816</v>
      </c>
      <c r="AB470" s="20"/>
      <c r="AC470" s="21" t="s">
        <v>3817</v>
      </c>
      <c r="AD470" s="21" t="s">
        <v>3818</v>
      </c>
      <c r="AE470" s="21" t="s">
        <v>3819</v>
      </c>
      <c r="AF470" s="21" t="s">
        <v>3820</v>
      </c>
      <c r="AG470" s="22">
        <f t="shared" si="38"/>
        <v>0.5161290322580645</v>
      </c>
      <c r="AH470" s="15" t="str">
        <f t="shared" si="70"/>
        <v/>
      </c>
      <c r="AI470" s="22" t="e">
        <f>VLOOKUP(A470,'[1]Deals (investment)'!$B$2:$Z$1497,1,FALSE)</f>
        <v>#N/A</v>
      </c>
      <c r="AJ470" s="22" t="e">
        <f>VLOOKUP(A470,'[1]Deals (investment)'!$B$2:$Z$870,15,FALSE)</f>
        <v>#N/A</v>
      </c>
      <c r="AK470" s="17" t="e">
        <f>VLOOKUP(A470,'[1]Deals (Exits)'!B:B,1,FALSE)</f>
        <v>#N/A</v>
      </c>
      <c r="AL470" s="23">
        <f>VLOOKUP(G470,[1]Lookups!$V$3:$Y$197,4,FALSE)</f>
        <v>0</v>
      </c>
      <c r="AM470" s="17" t="str">
        <f>VLOOKUP(X470,[1]Lookups!$B$3:$C$200,2,FALSE)</f>
        <v>Other Technologies &amp; Information Technology</v>
      </c>
      <c r="AN470" s="17" t="e">
        <f>VLOOKUP(R470,[1]Lookups!$H$3:$I$69,2,FALSE)</f>
        <v>#N/A</v>
      </c>
      <c r="AO470" s="17" t="e">
        <f>VLOOKUP(T470,[1]Lookups!$H$3:$I$69,2,FALSE)</f>
        <v>#N/A</v>
      </c>
      <c r="AP470" s="17" t="e">
        <f>VLOOKUP(AN470,[1]Lookups!$N$3:$O$11,2,FALSE)</f>
        <v>#N/A</v>
      </c>
      <c r="AQ470" s="18" t="e">
        <f>COUNTIFS('[1]Deals (investment)'!$B:$B,$A470)</f>
        <v>#VALUE!</v>
      </c>
      <c r="AR470" s="18" t="e">
        <f>COUNTIFS('[1]Deals (investment)'!$B:$B,$A470,'[1]Deals (investment)'!$T:$T,$AW$1)+COUNTIFS('[1]Deals (investment)'!$B:$B,$A470,'[1]Deals (investment)'!$T:$T,$AX$1)+COUNTIFS('[1]Deals (investment)'!$B:$B,$A470,'[1]Deals (investment)'!$T:$T,$AY$1)</f>
        <v>#VALUE!</v>
      </c>
      <c r="AS470" s="17" t="e">
        <f>SUMIFS('[1]Deals (investment)'!$C:$C,'[1]Deals (investment)'!$B:$B,$A470)</f>
        <v>#VALUE!</v>
      </c>
      <c r="AT470" s="17" t="e">
        <f t="shared" si="66"/>
        <v>#VALUE!</v>
      </c>
      <c r="AU470" s="18" t="e">
        <f>COUNTIF('[1]Deals (Exits)'!$B:$B,A470)</f>
        <v>#VALUE!</v>
      </c>
      <c r="AV470" s="17" t="e">
        <f>SUMIFS('[1]Deals (investment)'!$C:$C,'[1]Deals (investment)'!$B:$B,$A470,'[1]Deals (investment)'!$T:$T,AV$1)</f>
        <v>#VALUE!</v>
      </c>
      <c r="AW470" s="17" t="e">
        <f>SUMIFS('[1]Deals (investment)'!$C:$C,'[1]Deals (investment)'!$B:$B,$A470,'[1]Deals (investment)'!$T:$T,AW$1)</f>
        <v>#VALUE!</v>
      </c>
      <c r="AX470" s="17" t="e">
        <f>SUMIFS('[1]Deals (investment)'!$C:$C,'[1]Deals (investment)'!$B:$B,$A470,'[1]Deals (investment)'!$T:$T,AX$1)</f>
        <v>#VALUE!</v>
      </c>
      <c r="AY470" s="17" t="e">
        <f>SUMIFS('[1]Deals (investment)'!$C:$C,'[1]Deals (investment)'!$B:$B,$A470,'[1]Deals (investment)'!$T:$T,AY$1)</f>
        <v>#VALUE!</v>
      </c>
      <c r="AZ470" s="17" t="e">
        <f>SUMIFS('[1]Deals (investment)'!$C:$C,'[1]Deals (investment)'!$B:$B,$A470,'[1]Deals (investment)'!$T:$T,AZ$1)</f>
        <v>#VALUE!</v>
      </c>
      <c r="BA470" s="17" t="e">
        <f>SUMIFS('[1]Deals (investment)'!$C:$C,'[1]Deals (investment)'!$B:$B,$A470,'[1]Deals (investment)'!$T:$T,BA$1)</f>
        <v>#VALUE!</v>
      </c>
      <c r="BB470" s="17" t="e">
        <f>SUMIFS('[1]Deals (investment)'!$C:$C,'[1]Deals (investment)'!$B:$B,$A470,'[1]Deals (investment)'!$T:$T,BB$1)</f>
        <v>#VALUE!</v>
      </c>
      <c r="BC470" s="17" t="e">
        <f>SUMIFS('[1]Deals (Exits)'!$C:$C,'[1]Deals (Exits)'!$B:$B,$A470)</f>
        <v>#VALUE!</v>
      </c>
      <c r="BD470" s="17" t="e">
        <f>SUMIFS('[1]Deals (investment)'!$C:$C,'[1]Deals (investment)'!$B:$B,$A470,'[1]Deals (investment)'!$V:$V,BD$1)</f>
        <v>#VALUE!</v>
      </c>
      <c r="BE470" s="17" t="e">
        <f>SUMIFS('[1]Deals (investment)'!$C:$C,'[1]Deals (investment)'!$B:$B,$A470,'[1]Deals (investment)'!$V:$V,BE$1)</f>
        <v>#VALUE!</v>
      </c>
      <c r="BF470" s="17" t="e">
        <f>SUMIFS('[1]Deals (investment)'!$C:$C,'[1]Deals (investment)'!$B:$B,$A470,'[1]Deals (investment)'!$V:$V,BF$1)</f>
        <v>#VALUE!</v>
      </c>
      <c r="BG470" s="17" t="e">
        <f>SUMIFS('[1]Deals (investment)'!$C:$C,'[1]Deals (investment)'!$B:$B,$A470,'[1]Deals (investment)'!$V:$V,BG$1)</f>
        <v>#VALUE!</v>
      </c>
      <c r="BH470" s="17" t="e">
        <f>SUMIFS('[1]Deals (investment)'!$C:$C,'[1]Deals (investment)'!$B:$B,$A470,'[1]Deals (investment)'!$V:$V,BH$1)</f>
        <v>#VALUE!</v>
      </c>
      <c r="BI470" s="17" t="e">
        <f>SUMIFS('[1]Deals (investment)'!$C:$C,'[1]Deals (investment)'!$B:$B,$A470,'[1]Deals (investment)'!$V:$V,BI$1)</f>
        <v>#VALUE!</v>
      </c>
      <c r="BJ470" s="17" t="e">
        <f>SUMIFS('[1]Deals (investment)'!$C:$C,'[1]Deals (investment)'!$B:$B,$A470,'[1]Deals (investment)'!$V:$V,BJ$1)</f>
        <v>#VALUE!</v>
      </c>
      <c r="BK470" s="17" t="e">
        <f>SUMIFS('[1]Deals (investment)'!$C:$C,'[1]Deals (investment)'!$B:$B,$A470,'[1]Deals (investment)'!$V:$V,BK$1)</f>
        <v>#VALUE!</v>
      </c>
      <c r="BL470" s="17" t="e">
        <f>SUMIFS('[1]Deals (investment)'!$C:$C,'[1]Deals (investment)'!$B:$B,$A470,'[1]Deals (investment)'!$V:$V,BL$1)</f>
        <v>#VALUE!</v>
      </c>
      <c r="BM470" s="17" t="e">
        <f>SUMIFS('[1]Deals (investment)'!$C:$C,'[1]Deals (investment)'!$B:$B,$A470,'[1]Deals (investment)'!$V:$V,BM$1)</f>
        <v>#VALUE!</v>
      </c>
      <c r="BN470" s="15"/>
      <c r="BO470" s="15"/>
      <c r="BP470" s="22"/>
      <c r="BQ470" s="15"/>
      <c r="BR470" s="15"/>
      <c r="BS470" s="15"/>
      <c r="BT470" s="15"/>
      <c r="BU470" s="15"/>
      <c r="BV470" s="15"/>
      <c r="BW470" s="15"/>
      <c r="BX470" s="15"/>
      <c r="BY470" s="15"/>
      <c r="BZ470" s="15"/>
      <c r="CA470" s="15"/>
      <c r="CB470" s="15"/>
      <c r="CC470" s="15"/>
      <c r="CD470" s="15" t="str">
        <f t="shared" si="71"/>
        <v>BidiibuildBidiiBuild builds simple and powerful software tools that help contractors and developers better manage their time and project costs in their construction projects.Active</v>
      </c>
      <c r="CE470" s="15"/>
      <c r="CF470" s="15"/>
      <c r="CG470" s="15"/>
      <c r="CH470" s="15"/>
      <c r="CI470" s="15"/>
      <c r="CJ470" s="15"/>
    </row>
    <row r="471" spans="1:117" ht="12.75">
      <c r="A471" s="15" t="s">
        <v>3821</v>
      </c>
      <c r="B471" s="15" t="s">
        <v>3822</v>
      </c>
      <c r="C471" s="15" t="s">
        <v>58</v>
      </c>
      <c r="D471" s="16">
        <v>2013</v>
      </c>
      <c r="E471" s="15" t="s">
        <v>3823</v>
      </c>
      <c r="F471" s="15"/>
      <c r="G471" s="15" t="s">
        <v>273</v>
      </c>
      <c r="H471" s="15" t="s">
        <v>273</v>
      </c>
      <c r="I471" s="15" t="s">
        <v>273</v>
      </c>
      <c r="J471" s="15"/>
      <c r="K471" s="17" t="e">
        <f t="shared" si="65"/>
        <v>#VALUE!</v>
      </c>
      <c r="L471" s="15"/>
      <c r="M471" s="18" t="e">
        <f t="shared" si="51"/>
        <v>#VALUE!</v>
      </c>
      <c r="N471" s="15"/>
      <c r="O471" s="15"/>
      <c r="P471" s="15"/>
      <c r="Q471" s="15"/>
      <c r="R471" s="15"/>
      <c r="S471" s="19"/>
      <c r="T471" s="15"/>
      <c r="U471" s="17"/>
      <c r="V471" s="15" t="s">
        <v>3824</v>
      </c>
      <c r="W471" s="15"/>
      <c r="X471" s="15" t="s">
        <v>158</v>
      </c>
      <c r="Y471" s="15" t="s">
        <v>3825</v>
      </c>
      <c r="AB471" s="20"/>
      <c r="AC471" s="21" t="s">
        <v>3826</v>
      </c>
      <c r="AD471" s="21" t="s">
        <v>3827</v>
      </c>
      <c r="AE471" s="21" t="s">
        <v>3828</v>
      </c>
      <c r="AF471" s="21" t="s">
        <v>3829</v>
      </c>
      <c r="AG471" s="22">
        <f t="shared" si="38"/>
        <v>0.5161290322580645</v>
      </c>
      <c r="AH471" s="15" t="str">
        <f t="shared" si="70"/>
        <v/>
      </c>
      <c r="AI471" s="22" t="e">
        <f>VLOOKUP(A471,'[1]Deals (investment)'!$B$2:$Z$1497,1,FALSE)</f>
        <v>#N/A</v>
      </c>
      <c r="AJ471" s="22" t="e">
        <f>VLOOKUP(A471,'[1]Deals (investment)'!$B$2:$Z$870,15,FALSE)</f>
        <v>#N/A</v>
      </c>
      <c r="AK471" s="17" t="e">
        <f>VLOOKUP(A471,'[1]Deals (Exits)'!B:B,1,FALSE)</f>
        <v>#N/A</v>
      </c>
      <c r="AL471" s="23">
        <f>VLOOKUP(G471,[1]Lookups!$V$3:$Y$197,4,FALSE)</f>
        <v>0</v>
      </c>
      <c r="AM471" s="17" t="str">
        <f>VLOOKUP(X471,[1]Lookups!$B$3:$C$200,2,FALSE)</f>
        <v>Financial Services</v>
      </c>
      <c r="AN471" s="17" t="e">
        <f>VLOOKUP(R471,[1]Lookups!$H$3:$I$69,2,FALSE)</f>
        <v>#N/A</v>
      </c>
      <c r="AO471" s="17" t="e">
        <f>VLOOKUP(T471,[1]Lookups!$H$3:$I$69,2,FALSE)</f>
        <v>#N/A</v>
      </c>
      <c r="AP471" s="17" t="e">
        <f>VLOOKUP(AN471,[1]Lookups!$N$3:$O$11,2,FALSE)</f>
        <v>#N/A</v>
      </c>
      <c r="AQ471" s="18" t="e">
        <f>COUNTIFS('[1]Deals (investment)'!$B:$B,$A471)</f>
        <v>#VALUE!</v>
      </c>
      <c r="AR471" s="18" t="e">
        <f>COUNTIFS('[1]Deals (investment)'!$B:$B,$A471,'[1]Deals (investment)'!$T:$T,$AW$1)+COUNTIFS('[1]Deals (investment)'!$B:$B,$A471,'[1]Deals (investment)'!$T:$T,$AX$1)+COUNTIFS('[1]Deals (investment)'!$B:$B,$A471,'[1]Deals (investment)'!$T:$T,$AY$1)</f>
        <v>#VALUE!</v>
      </c>
      <c r="AS471" s="17" t="e">
        <f>SUMIFS('[1]Deals (investment)'!$C:$C,'[1]Deals (investment)'!$B:$B,$A471)</f>
        <v>#VALUE!</v>
      </c>
      <c r="AT471" s="17" t="e">
        <f t="shared" si="66"/>
        <v>#VALUE!</v>
      </c>
      <c r="AU471" s="18" t="e">
        <f>COUNTIF('[1]Deals (Exits)'!$B:$B,A471)</f>
        <v>#VALUE!</v>
      </c>
      <c r="AV471" s="17" t="e">
        <f>SUMIFS('[1]Deals (investment)'!$C:$C,'[1]Deals (investment)'!$B:$B,$A471,'[1]Deals (investment)'!$T:$T,AV$1)</f>
        <v>#VALUE!</v>
      </c>
      <c r="AW471" s="17" t="e">
        <f>SUMIFS('[1]Deals (investment)'!$C:$C,'[1]Deals (investment)'!$B:$B,$A471,'[1]Deals (investment)'!$T:$T,AW$1)</f>
        <v>#VALUE!</v>
      </c>
      <c r="AX471" s="17" t="e">
        <f>SUMIFS('[1]Deals (investment)'!$C:$C,'[1]Deals (investment)'!$B:$B,$A471,'[1]Deals (investment)'!$T:$T,AX$1)</f>
        <v>#VALUE!</v>
      </c>
      <c r="AY471" s="17" t="e">
        <f>SUMIFS('[1]Deals (investment)'!$C:$C,'[1]Deals (investment)'!$B:$B,$A471,'[1]Deals (investment)'!$T:$T,AY$1)</f>
        <v>#VALUE!</v>
      </c>
      <c r="AZ471" s="17" t="e">
        <f>SUMIFS('[1]Deals (investment)'!$C:$C,'[1]Deals (investment)'!$B:$B,$A471,'[1]Deals (investment)'!$T:$T,AZ$1)</f>
        <v>#VALUE!</v>
      </c>
      <c r="BA471" s="17" t="e">
        <f>SUMIFS('[1]Deals (investment)'!$C:$C,'[1]Deals (investment)'!$B:$B,$A471,'[1]Deals (investment)'!$T:$T,BA$1)</f>
        <v>#VALUE!</v>
      </c>
      <c r="BB471" s="17" t="e">
        <f>SUMIFS('[1]Deals (investment)'!$C:$C,'[1]Deals (investment)'!$B:$B,$A471,'[1]Deals (investment)'!$T:$T,BB$1)</f>
        <v>#VALUE!</v>
      </c>
      <c r="BC471" s="17" t="e">
        <f>SUMIFS('[1]Deals (Exits)'!$C:$C,'[1]Deals (Exits)'!$B:$B,$A471)</f>
        <v>#VALUE!</v>
      </c>
      <c r="BD471" s="17" t="e">
        <f>SUMIFS('[1]Deals (investment)'!$C:$C,'[1]Deals (investment)'!$B:$B,$A471,'[1]Deals (investment)'!$V:$V,BD$1)</f>
        <v>#VALUE!</v>
      </c>
      <c r="BE471" s="17" t="e">
        <f>SUMIFS('[1]Deals (investment)'!$C:$C,'[1]Deals (investment)'!$B:$B,$A471,'[1]Deals (investment)'!$V:$V,BE$1)</f>
        <v>#VALUE!</v>
      </c>
      <c r="BF471" s="17" t="e">
        <f>SUMIFS('[1]Deals (investment)'!$C:$C,'[1]Deals (investment)'!$B:$B,$A471,'[1]Deals (investment)'!$V:$V,BF$1)</f>
        <v>#VALUE!</v>
      </c>
      <c r="BG471" s="17" t="e">
        <f>SUMIFS('[1]Deals (investment)'!$C:$C,'[1]Deals (investment)'!$B:$B,$A471,'[1]Deals (investment)'!$V:$V,BG$1)</f>
        <v>#VALUE!</v>
      </c>
      <c r="BH471" s="17" t="e">
        <f>SUMIFS('[1]Deals (investment)'!$C:$C,'[1]Deals (investment)'!$B:$B,$A471,'[1]Deals (investment)'!$V:$V,BH$1)</f>
        <v>#VALUE!</v>
      </c>
      <c r="BI471" s="17" t="e">
        <f>SUMIFS('[1]Deals (investment)'!$C:$C,'[1]Deals (investment)'!$B:$B,$A471,'[1]Deals (investment)'!$V:$V,BI$1)</f>
        <v>#VALUE!</v>
      </c>
      <c r="BJ471" s="17" t="e">
        <f>SUMIFS('[1]Deals (investment)'!$C:$C,'[1]Deals (investment)'!$B:$B,$A471,'[1]Deals (investment)'!$V:$V,BJ$1)</f>
        <v>#VALUE!</v>
      </c>
      <c r="BK471" s="17" t="e">
        <f>SUMIFS('[1]Deals (investment)'!$C:$C,'[1]Deals (investment)'!$B:$B,$A471,'[1]Deals (investment)'!$V:$V,BK$1)</f>
        <v>#VALUE!</v>
      </c>
      <c r="BL471" s="17" t="e">
        <f>SUMIFS('[1]Deals (investment)'!$C:$C,'[1]Deals (investment)'!$B:$B,$A471,'[1]Deals (investment)'!$V:$V,BL$1)</f>
        <v>#VALUE!</v>
      </c>
      <c r="BM471" s="17" t="e">
        <f>SUMIFS('[1]Deals (investment)'!$C:$C,'[1]Deals (investment)'!$B:$B,$A471,'[1]Deals (investment)'!$V:$V,BM$1)</f>
        <v>#VALUE!</v>
      </c>
      <c r="BN471" s="15"/>
      <c r="BO471" s="15"/>
      <c r="BP471" s="22"/>
      <c r="BQ471" s="15"/>
      <c r="BR471" s="15"/>
      <c r="BS471" s="15"/>
      <c r="BT471" s="15"/>
      <c r="BU471" s="15"/>
      <c r="BV471" s="15"/>
      <c r="BW471" s="15"/>
      <c r="BX471" s="15"/>
      <c r="BY471" s="15"/>
      <c r="BZ471" s="15"/>
      <c r="CA471" s="15"/>
      <c r="CB471" s="15"/>
      <c r="CC471" s="15"/>
      <c r="CD471" s="15" t="str">
        <f t="shared" si="71"/>
        <v>BitlandBitland is an experimental platform using decentralized, trustless models such as Bitcoin’s blockchain to bridge the gapActive</v>
      </c>
      <c r="CE471" s="15"/>
      <c r="CF471" s="15"/>
      <c r="CG471" s="15"/>
      <c r="CH471" s="15"/>
      <c r="CI471" s="15"/>
      <c r="CJ471" s="15"/>
    </row>
    <row r="472" spans="1:117" ht="12.75">
      <c r="A472" s="15" t="s">
        <v>3830</v>
      </c>
      <c r="B472" s="15" t="s">
        <v>3831</v>
      </c>
      <c r="C472" s="15" t="s">
        <v>58</v>
      </c>
      <c r="D472" s="16">
        <v>2015</v>
      </c>
      <c r="E472" s="15" t="s">
        <v>272</v>
      </c>
      <c r="F472" s="15"/>
      <c r="G472" s="15" t="s">
        <v>273</v>
      </c>
      <c r="H472" s="15" t="s">
        <v>273</v>
      </c>
      <c r="I472" s="15"/>
      <c r="J472" s="15"/>
      <c r="K472" s="17" t="e">
        <f t="shared" si="65"/>
        <v>#VALUE!</v>
      </c>
      <c r="L472" s="15"/>
      <c r="M472" s="18" t="e">
        <f t="shared" si="51"/>
        <v>#VALUE!</v>
      </c>
      <c r="N472" s="15"/>
      <c r="O472" s="15"/>
      <c r="P472" s="15"/>
      <c r="Q472" s="15"/>
      <c r="R472" s="15"/>
      <c r="S472" s="19"/>
      <c r="T472" s="15"/>
      <c r="U472" s="17"/>
      <c r="V472" s="15" t="s">
        <v>3832</v>
      </c>
      <c r="W472" s="15"/>
      <c r="X472" s="15"/>
      <c r="Y472" s="15"/>
      <c r="AB472" s="20"/>
      <c r="AC472" s="21" t="s">
        <v>3833</v>
      </c>
      <c r="AD472" s="15"/>
      <c r="AE472" s="21" t="s">
        <v>3834</v>
      </c>
      <c r="AF472" s="21" t="s">
        <v>3835</v>
      </c>
      <c r="AG472" s="22">
        <f t="shared" si="38"/>
        <v>0.38709677419354838</v>
      </c>
      <c r="AH472" s="15" t="str">
        <f t="shared" si="70"/>
        <v/>
      </c>
      <c r="AI472" s="22" t="e">
        <f>VLOOKUP(A472,'[1]Deals (investment)'!$B$2:$Z$1497,1,FALSE)</f>
        <v>#N/A</v>
      </c>
      <c r="AJ472" s="22" t="e">
        <f>VLOOKUP(A472,'[1]Deals (investment)'!$B$2:$Z$870,15,FALSE)</f>
        <v>#N/A</v>
      </c>
      <c r="AK472" s="17" t="e">
        <f>VLOOKUP(A472,'[1]Deals (Exits)'!B:B,1,FALSE)</f>
        <v>#N/A</v>
      </c>
      <c r="AL472" s="23">
        <f>VLOOKUP(G472,[1]Lookups!$V$3:$Y$197,4,FALSE)</f>
        <v>0</v>
      </c>
      <c r="AM472" s="17" t="e">
        <f>VLOOKUP(X472,[1]Lookups!$B$3:$C$200,2,FALSE)</f>
        <v>#N/A</v>
      </c>
      <c r="AN472" s="17" t="e">
        <f>VLOOKUP(R472,[1]Lookups!$H$3:$I$69,2,FALSE)</f>
        <v>#N/A</v>
      </c>
      <c r="AO472" s="17" t="e">
        <f>VLOOKUP(T472,[1]Lookups!$H$3:$I$69,2,FALSE)</f>
        <v>#N/A</v>
      </c>
      <c r="AP472" s="17" t="e">
        <f>VLOOKUP(AN472,[1]Lookups!$N$3:$O$11,2,FALSE)</f>
        <v>#N/A</v>
      </c>
      <c r="AQ472" s="18" t="e">
        <f>COUNTIFS('[1]Deals (investment)'!$B:$B,$A472)</f>
        <v>#VALUE!</v>
      </c>
      <c r="AR472" s="18" t="e">
        <f>COUNTIFS('[1]Deals (investment)'!$B:$B,$A472,'[1]Deals (investment)'!$T:$T,$AW$1)+COUNTIFS('[1]Deals (investment)'!$B:$B,$A472,'[1]Deals (investment)'!$T:$T,$AX$1)+COUNTIFS('[1]Deals (investment)'!$B:$B,$A472,'[1]Deals (investment)'!$T:$T,$AY$1)</f>
        <v>#VALUE!</v>
      </c>
      <c r="AS472" s="17" t="e">
        <f>SUMIFS('[1]Deals (investment)'!$C:$C,'[1]Deals (investment)'!$B:$B,$A472)</f>
        <v>#VALUE!</v>
      </c>
      <c r="AT472" s="17" t="e">
        <f t="shared" si="66"/>
        <v>#VALUE!</v>
      </c>
      <c r="AU472" s="18" t="e">
        <f>COUNTIF('[1]Deals (Exits)'!$B:$B,A472)</f>
        <v>#VALUE!</v>
      </c>
      <c r="AV472" s="17" t="e">
        <f>SUMIFS('[1]Deals (investment)'!$C:$C,'[1]Deals (investment)'!$B:$B,$A472,'[1]Deals (investment)'!$T:$T,AV$1)</f>
        <v>#VALUE!</v>
      </c>
      <c r="AW472" s="17" t="e">
        <f>SUMIFS('[1]Deals (investment)'!$C:$C,'[1]Deals (investment)'!$B:$B,$A472,'[1]Deals (investment)'!$T:$T,AW$1)</f>
        <v>#VALUE!</v>
      </c>
      <c r="AX472" s="17" t="e">
        <f>SUMIFS('[1]Deals (investment)'!$C:$C,'[1]Deals (investment)'!$B:$B,$A472,'[1]Deals (investment)'!$T:$T,AX$1)</f>
        <v>#VALUE!</v>
      </c>
      <c r="AY472" s="17" t="e">
        <f>SUMIFS('[1]Deals (investment)'!$C:$C,'[1]Deals (investment)'!$B:$B,$A472,'[1]Deals (investment)'!$T:$T,AY$1)</f>
        <v>#VALUE!</v>
      </c>
      <c r="AZ472" s="17" t="e">
        <f>SUMIFS('[1]Deals (investment)'!$C:$C,'[1]Deals (investment)'!$B:$B,$A472,'[1]Deals (investment)'!$T:$T,AZ$1)</f>
        <v>#VALUE!</v>
      </c>
      <c r="BA472" s="17" t="e">
        <f>SUMIFS('[1]Deals (investment)'!$C:$C,'[1]Deals (investment)'!$B:$B,$A472,'[1]Deals (investment)'!$T:$T,BA$1)</f>
        <v>#VALUE!</v>
      </c>
      <c r="BB472" s="17" t="e">
        <f>SUMIFS('[1]Deals (investment)'!$C:$C,'[1]Deals (investment)'!$B:$B,$A472,'[1]Deals (investment)'!$T:$T,BB$1)</f>
        <v>#VALUE!</v>
      </c>
      <c r="BC472" s="17" t="e">
        <f>SUMIFS('[1]Deals (Exits)'!$C:$C,'[1]Deals (Exits)'!$B:$B,$A472)</f>
        <v>#VALUE!</v>
      </c>
      <c r="BD472" s="17" t="e">
        <f>SUMIFS('[1]Deals (investment)'!$C:$C,'[1]Deals (investment)'!$B:$B,$A472,'[1]Deals (investment)'!$V:$V,BD$1)</f>
        <v>#VALUE!</v>
      </c>
      <c r="BE472" s="17" t="e">
        <f>SUMIFS('[1]Deals (investment)'!$C:$C,'[1]Deals (investment)'!$B:$B,$A472,'[1]Deals (investment)'!$V:$V,BE$1)</f>
        <v>#VALUE!</v>
      </c>
      <c r="BF472" s="17" t="e">
        <f>SUMIFS('[1]Deals (investment)'!$C:$C,'[1]Deals (investment)'!$B:$B,$A472,'[1]Deals (investment)'!$V:$V,BF$1)</f>
        <v>#VALUE!</v>
      </c>
      <c r="BG472" s="17" t="e">
        <f>SUMIFS('[1]Deals (investment)'!$C:$C,'[1]Deals (investment)'!$B:$B,$A472,'[1]Deals (investment)'!$V:$V,BG$1)</f>
        <v>#VALUE!</v>
      </c>
      <c r="BH472" s="17" t="e">
        <f>SUMIFS('[1]Deals (investment)'!$C:$C,'[1]Deals (investment)'!$B:$B,$A472,'[1]Deals (investment)'!$V:$V,BH$1)</f>
        <v>#VALUE!</v>
      </c>
      <c r="BI472" s="17" t="e">
        <f>SUMIFS('[1]Deals (investment)'!$C:$C,'[1]Deals (investment)'!$B:$B,$A472,'[1]Deals (investment)'!$V:$V,BI$1)</f>
        <v>#VALUE!</v>
      </c>
      <c r="BJ472" s="17" t="e">
        <f>SUMIFS('[1]Deals (investment)'!$C:$C,'[1]Deals (investment)'!$B:$B,$A472,'[1]Deals (investment)'!$V:$V,BJ$1)</f>
        <v>#VALUE!</v>
      </c>
      <c r="BK472" s="17" t="e">
        <f>SUMIFS('[1]Deals (investment)'!$C:$C,'[1]Deals (investment)'!$B:$B,$A472,'[1]Deals (investment)'!$V:$V,BK$1)</f>
        <v>#VALUE!</v>
      </c>
      <c r="BL472" s="17" t="e">
        <f>SUMIFS('[1]Deals (investment)'!$C:$C,'[1]Deals (investment)'!$B:$B,$A472,'[1]Deals (investment)'!$V:$V,BL$1)</f>
        <v>#VALUE!</v>
      </c>
      <c r="BM472" s="17" t="e">
        <f>SUMIFS('[1]Deals (investment)'!$C:$C,'[1]Deals (investment)'!$B:$B,$A472,'[1]Deals (investment)'!$V:$V,BM$1)</f>
        <v>#VALUE!</v>
      </c>
      <c r="BN472" s="15"/>
      <c r="BO472" s="15"/>
      <c r="BP472" s="22"/>
      <c r="BQ472" s="15"/>
      <c r="BR472" s="15"/>
      <c r="BS472" s="15"/>
      <c r="BT472" s="15"/>
      <c r="BU472" s="15"/>
      <c r="BV472" s="15"/>
      <c r="BW472" s="15"/>
      <c r="BX472" s="15"/>
      <c r="BY472" s="15"/>
      <c r="BZ472" s="15"/>
      <c r="CA472" s="15"/>
      <c r="CB472" s="15"/>
      <c r="CC472" s="15"/>
      <c r="CD472" s="15" t="str">
        <f t="shared" si="71"/>
        <v>BTC GhanaBTC Ghana is a unique platform for the remittance of money to Ghana via bitcoin and its instantly converted to Mobile Money onto the recipients PhoneActive</v>
      </c>
      <c r="CE472" s="15"/>
      <c r="CF472" s="15"/>
      <c r="CG472" s="15"/>
      <c r="CH472" s="15"/>
      <c r="CI472" s="15"/>
      <c r="CJ472" s="15"/>
    </row>
    <row r="473" spans="1:117" ht="12.75">
      <c r="A473" s="15" t="s">
        <v>3836</v>
      </c>
      <c r="B473" s="15" t="s">
        <v>3837</v>
      </c>
      <c r="C473" s="15" t="s">
        <v>58</v>
      </c>
      <c r="D473" s="16">
        <v>2018</v>
      </c>
      <c r="E473" s="15" t="s">
        <v>272</v>
      </c>
      <c r="F473" s="15"/>
      <c r="G473" s="15" t="s">
        <v>273</v>
      </c>
      <c r="H473" s="15" t="s">
        <v>273</v>
      </c>
      <c r="I473" s="15" t="s">
        <v>273</v>
      </c>
      <c r="J473" s="15"/>
      <c r="K473" s="17" t="e">
        <f t="shared" si="65"/>
        <v>#VALUE!</v>
      </c>
      <c r="L473" s="15"/>
      <c r="M473" s="18" t="e">
        <f t="shared" si="51"/>
        <v>#VALUE!</v>
      </c>
      <c r="N473" s="15"/>
      <c r="O473" s="15"/>
      <c r="P473" s="15"/>
      <c r="Q473" s="15"/>
      <c r="R473" s="15"/>
      <c r="S473" s="19"/>
      <c r="T473" s="15"/>
      <c r="U473" s="17"/>
      <c r="V473" s="15" t="s">
        <v>3838</v>
      </c>
      <c r="W473" s="15"/>
      <c r="X473" s="15" t="s">
        <v>79</v>
      </c>
      <c r="Y473" s="15"/>
      <c r="AB473" s="20"/>
      <c r="AC473" s="21" t="s">
        <v>3839</v>
      </c>
      <c r="AD473" s="21" t="s">
        <v>3840</v>
      </c>
      <c r="AE473" s="15"/>
      <c r="AF473" s="15"/>
      <c r="AG473" s="22">
        <f t="shared" si="38"/>
        <v>0.41935483870967744</v>
      </c>
      <c r="AH473" s="15" t="str">
        <f t="shared" si="70"/>
        <v/>
      </c>
      <c r="AI473" s="22" t="e">
        <f>VLOOKUP(A473,'[1]Deals (investment)'!$B$2:$Z$1497,1,FALSE)</f>
        <v>#N/A</v>
      </c>
      <c r="AJ473" s="22" t="e">
        <f>VLOOKUP(A473,'[1]Deals (investment)'!$B$2:$Z$870,15,FALSE)</f>
        <v>#N/A</v>
      </c>
      <c r="AK473" s="17" t="e">
        <f>VLOOKUP(A473,'[1]Deals (Exits)'!B:B,1,FALSE)</f>
        <v>#N/A</v>
      </c>
      <c r="AL473" s="23">
        <f>VLOOKUP(G473,[1]Lookups!$V$3:$Y$197,4,FALSE)</f>
        <v>0</v>
      </c>
      <c r="AM473" s="17" t="str">
        <f>VLOOKUP(X473,[1]Lookups!$B$3:$C$200,2,FALSE)</f>
        <v>Other Technologies &amp; Information Technology</v>
      </c>
      <c r="AN473" s="17" t="e">
        <f>VLOOKUP(R473,[1]Lookups!$H$3:$I$69,2,FALSE)</f>
        <v>#N/A</v>
      </c>
      <c r="AO473" s="17" t="e">
        <f>VLOOKUP(T473,[1]Lookups!$H$3:$I$69,2,FALSE)</f>
        <v>#N/A</v>
      </c>
      <c r="AP473" s="17" t="e">
        <f>VLOOKUP(AN473,[1]Lookups!$N$3:$O$11,2,FALSE)</f>
        <v>#N/A</v>
      </c>
      <c r="AQ473" s="18" t="e">
        <f>COUNTIFS('[1]Deals (investment)'!$B:$B,$A473)</f>
        <v>#VALUE!</v>
      </c>
      <c r="AR473" s="18" t="e">
        <f>COUNTIFS('[1]Deals (investment)'!$B:$B,$A473,'[1]Deals (investment)'!$T:$T,$AW$1)+COUNTIFS('[1]Deals (investment)'!$B:$B,$A473,'[1]Deals (investment)'!$T:$T,$AX$1)+COUNTIFS('[1]Deals (investment)'!$B:$B,$A473,'[1]Deals (investment)'!$T:$T,$AY$1)</f>
        <v>#VALUE!</v>
      </c>
      <c r="AS473" s="17" t="e">
        <f>SUMIFS('[1]Deals (investment)'!$C:$C,'[1]Deals (investment)'!$B:$B,$A473)</f>
        <v>#VALUE!</v>
      </c>
      <c r="AT473" s="17" t="e">
        <f t="shared" si="66"/>
        <v>#VALUE!</v>
      </c>
      <c r="AU473" s="18" t="e">
        <f>COUNTIF('[1]Deals (Exits)'!$B:$B,A473)</f>
        <v>#VALUE!</v>
      </c>
      <c r="AV473" s="17" t="e">
        <f>SUMIFS('[1]Deals (investment)'!$C:$C,'[1]Deals (investment)'!$B:$B,$A473,'[1]Deals (investment)'!$T:$T,AV$1)</f>
        <v>#VALUE!</v>
      </c>
      <c r="AW473" s="17" t="e">
        <f>SUMIFS('[1]Deals (investment)'!$C:$C,'[1]Deals (investment)'!$B:$B,$A473,'[1]Deals (investment)'!$T:$T,AW$1)</f>
        <v>#VALUE!</v>
      </c>
      <c r="AX473" s="17" t="e">
        <f>SUMIFS('[1]Deals (investment)'!$C:$C,'[1]Deals (investment)'!$B:$B,$A473,'[1]Deals (investment)'!$T:$T,AX$1)</f>
        <v>#VALUE!</v>
      </c>
      <c r="AY473" s="17" t="e">
        <f>SUMIFS('[1]Deals (investment)'!$C:$C,'[1]Deals (investment)'!$B:$B,$A473,'[1]Deals (investment)'!$T:$T,AY$1)</f>
        <v>#VALUE!</v>
      </c>
      <c r="AZ473" s="17" t="e">
        <f>SUMIFS('[1]Deals (investment)'!$C:$C,'[1]Deals (investment)'!$B:$B,$A473,'[1]Deals (investment)'!$T:$T,AZ$1)</f>
        <v>#VALUE!</v>
      </c>
      <c r="BA473" s="17" t="e">
        <f>SUMIFS('[1]Deals (investment)'!$C:$C,'[1]Deals (investment)'!$B:$B,$A473,'[1]Deals (investment)'!$T:$T,BA$1)</f>
        <v>#VALUE!</v>
      </c>
      <c r="BB473" s="17" t="e">
        <f>SUMIFS('[1]Deals (investment)'!$C:$C,'[1]Deals (investment)'!$B:$B,$A473,'[1]Deals (investment)'!$T:$T,BB$1)</f>
        <v>#VALUE!</v>
      </c>
      <c r="BC473" s="17" t="e">
        <f>SUMIFS('[1]Deals (Exits)'!$C:$C,'[1]Deals (Exits)'!$B:$B,$A473)</f>
        <v>#VALUE!</v>
      </c>
      <c r="BD473" s="17" t="e">
        <f>SUMIFS('[1]Deals (investment)'!$C:$C,'[1]Deals (investment)'!$B:$B,$A473,'[1]Deals (investment)'!$V:$V,BD$1)</f>
        <v>#VALUE!</v>
      </c>
      <c r="BE473" s="17" t="e">
        <f>SUMIFS('[1]Deals (investment)'!$C:$C,'[1]Deals (investment)'!$B:$B,$A473,'[1]Deals (investment)'!$V:$V,BE$1)</f>
        <v>#VALUE!</v>
      </c>
      <c r="BF473" s="17" t="e">
        <f>SUMIFS('[1]Deals (investment)'!$C:$C,'[1]Deals (investment)'!$B:$B,$A473,'[1]Deals (investment)'!$V:$V,BF$1)</f>
        <v>#VALUE!</v>
      </c>
      <c r="BG473" s="17" t="e">
        <f>SUMIFS('[1]Deals (investment)'!$C:$C,'[1]Deals (investment)'!$B:$B,$A473,'[1]Deals (investment)'!$V:$V,BG$1)</f>
        <v>#VALUE!</v>
      </c>
      <c r="BH473" s="17" t="e">
        <f>SUMIFS('[1]Deals (investment)'!$C:$C,'[1]Deals (investment)'!$B:$B,$A473,'[1]Deals (investment)'!$V:$V,BH$1)</f>
        <v>#VALUE!</v>
      </c>
      <c r="BI473" s="17" t="e">
        <f>SUMIFS('[1]Deals (investment)'!$C:$C,'[1]Deals (investment)'!$B:$B,$A473,'[1]Deals (investment)'!$V:$V,BI$1)</f>
        <v>#VALUE!</v>
      </c>
      <c r="BJ473" s="17" t="e">
        <f>SUMIFS('[1]Deals (investment)'!$C:$C,'[1]Deals (investment)'!$B:$B,$A473,'[1]Deals (investment)'!$V:$V,BJ$1)</f>
        <v>#VALUE!</v>
      </c>
      <c r="BK473" s="17" t="e">
        <f>SUMIFS('[1]Deals (investment)'!$C:$C,'[1]Deals (investment)'!$B:$B,$A473,'[1]Deals (investment)'!$V:$V,BK$1)</f>
        <v>#VALUE!</v>
      </c>
      <c r="BL473" s="17" t="e">
        <f>SUMIFS('[1]Deals (investment)'!$C:$C,'[1]Deals (investment)'!$B:$B,$A473,'[1]Deals (investment)'!$V:$V,BL$1)</f>
        <v>#VALUE!</v>
      </c>
      <c r="BM473" s="17" t="e">
        <f>SUMIFS('[1]Deals (investment)'!$C:$C,'[1]Deals (investment)'!$B:$B,$A473,'[1]Deals (investment)'!$V:$V,BM$1)</f>
        <v>#VALUE!</v>
      </c>
      <c r="BN473" s="15"/>
      <c r="BO473" s="15"/>
      <c r="BP473" s="22"/>
      <c r="BQ473" s="15"/>
      <c r="BR473" s="15"/>
      <c r="BS473" s="15"/>
      <c r="BT473" s="15"/>
      <c r="BU473" s="15"/>
      <c r="BV473" s="15"/>
      <c r="BW473" s="15"/>
      <c r="BX473" s="15"/>
      <c r="BY473" s="15"/>
      <c r="BZ473" s="15"/>
      <c r="CA473" s="15"/>
      <c r="CB473" s="15"/>
      <c r="CC473" s="15"/>
      <c r="CD473" s="15"/>
      <c r="CE473" s="15"/>
      <c r="CF473" s="15"/>
      <c r="CG473" s="15"/>
      <c r="CH473" s="15"/>
      <c r="CI473" s="15"/>
      <c r="CJ473" s="15"/>
    </row>
    <row r="474" spans="1:117" ht="12.75">
      <c r="A474" s="15" t="s">
        <v>3841</v>
      </c>
      <c r="B474" s="15" t="s">
        <v>3842</v>
      </c>
      <c r="C474" s="15" t="s">
        <v>58</v>
      </c>
      <c r="D474" s="16">
        <v>2018</v>
      </c>
      <c r="E474" s="15" t="s">
        <v>272</v>
      </c>
      <c r="F474" s="15" t="s">
        <v>110</v>
      </c>
      <c r="G474" s="15" t="s">
        <v>273</v>
      </c>
      <c r="H474" s="15" t="s">
        <v>273</v>
      </c>
      <c r="I474" s="15" t="s">
        <v>273</v>
      </c>
      <c r="J474" s="15" t="s">
        <v>75</v>
      </c>
      <c r="K474" s="17" t="e">
        <f t="shared" si="65"/>
        <v>#VALUE!</v>
      </c>
      <c r="L474" s="15"/>
      <c r="M474" s="18" t="e">
        <f t="shared" si="51"/>
        <v>#VALUE!</v>
      </c>
      <c r="N474" s="15" t="s">
        <v>3843</v>
      </c>
      <c r="O474" s="15"/>
      <c r="P474" s="15"/>
      <c r="Q474" s="48">
        <v>43296</v>
      </c>
      <c r="R474" s="15" t="s">
        <v>1490</v>
      </c>
      <c r="S474" s="49">
        <v>515000</v>
      </c>
      <c r="T474" s="15" t="s">
        <v>1490</v>
      </c>
      <c r="U474" s="49">
        <v>515000</v>
      </c>
      <c r="V474" s="15" t="s">
        <v>3844</v>
      </c>
      <c r="W474" s="15">
        <v>1</v>
      </c>
      <c r="X474" s="15" t="s">
        <v>404</v>
      </c>
      <c r="Y474" s="15" t="s">
        <v>3845</v>
      </c>
      <c r="AA474" s="25" t="s">
        <v>3846</v>
      </c>
      <c r="AB474" s="32">
        <v>43506</v>
      </c>
      <c r="AC474" s="21" t="s">
        <v>3847</v>
      </c>
      <c r="AD474" s="21" t="s">
        <v>3848</v>
      </c>
      <c r="AE474" s="21" t="s">
        <v>3849</v>
      </c>
      <c r="AF474" s="21" t="s">
        <v>3850</v>
      </c>
      <c r="AG474" s="22">
        <f t="shared" si="38"/>
        <v>0.87096774193548387</v>
      </c>
      <c r="AH474" s="15" t="str">
        <f t="shared" si="70"/>
        <v/>
      </c>
      <c r="AI474" s="22" t="str">
        <f>VLOOKUP(A474,'[1]Deals (investment)'!$B$2:$Z$1497,1,FALSE)</f>
        <v>OZÉ</v>
      </c>
      <c r="AJ474" s="22">
        <f>VLOOKUP(A474,'[1]Deals (investment)'!$B$2:$Z$870,15,FALSE)</f>
        <v>0</v>
      </c>
      <c r="AK474" s="17" t="e">
        <f>VLOOKUP(A474,'[1]Deals (Exits)'!B:B,1,FALSE)</f>
        <v>#N/A</v>
      </c>
      <c r="AL474" s="23">
        <f>VLOOKUP(G474,[1]Lookups!$V$3:$Y$197,4,FALSE)</f>
        <v>0</v>
      </c>
      <c r="AM474" s="17" t="str">
        <f>VLOOKUP(X474,[1]Lookups!$B$3:$C$200,2,FALSE)</f>
        <v>Other Technologies &amp; Information Technology</v>
      </c>
      <c r="AN474" s="17" t="str">
        <f>VLOOKUP(R474,[1]Lookups!$H$3:$I$69,2,FALSE)</f>
        <v>2. Seed</v>
      </c>
      <c r="AO474" s="17" t="str">
        <f>VLOOKUP(T474,[1]Lookups!$H$3:$I$69,2,FALSE)</f>
        <v>2. Seed</v>
      </c>
      <c r="AP474" s="17" t="str">
        <f>VLOOKUP(AN474,[1]Lookups!$N$3:$O$11,2,FALSE)</f>
        <v>Early</v>
      </c>
      <c r="AQ474" s="18" t="e">
        <f>COUNTIFS('[1]Deals (investment)'!$B:$B,$A474)</f>
        <v>#VALUE!</v>
      </c>
      <c r="AR474" s="18" t="e">
        <f>COUNTIFS('[1]Deals (investment)'!$B:$B,$A474,'[1]Deals (investment)'!$T:$T,$AW$1)+COUNTIFS('[1]Deals (investment)'!$B:$B,$A474,'[1]Deals (investment)'!$T:$T,$AX$1)+COUNTIFS('[1]Deals (investment)'!$B:$B,$A474,'[1]Deals (investment)'!$T:$T,$AY$1)</f>
        <v>#VALUE!</v>
      </c>
      <c r="AS474" s="17" t="e">
        <f>SUMIFS('[1]Deals (investment)'!$C:$C,'[1]Deals (investment)'!$B:$B,$A474)</f>
        <v>#VALUE!</v>
      </c>
      <c r="AT474" s="17" t="e">
        <f t="shared" si="66"/>
        <v>#VALUE!</v>
      </c>
      <c r="AU474" s="18" t="e">
        <f>COUNTIF('[1]Deals (Exits)'!$B:$B,A474)</f>
        <v>#VALUE!</v>
      </c>
      <c r="AV474" s="17" t="e">
        <f>SUMIFS('[1]Deals (investment)'!$C:$C,'[1]Deals (investment)'!$B:$B,$A474,'[1]Deals (investment)'!$T:$T,AV$1)</f>
        <v>#VALUE!</v>
      </c>
      <c r="AW474" s="17" t="e">
        <f>SUMIFS('[1]Deals (investment)'!$C:$C,'[1]Deals (investment)'!$B:$B,$A474,'[1]Deals (investment)'!$T:$T,AW$1)</f>
        <v>#VALUE!</v>
      </c>
      <c r="AX474" s="17" t="e">
        <f>SUMIFS('[1]Deals (investment)'!$C:$C,'[1]Deals (investment)'!$B:$B,$A474,'[1]Deals (investment)'!$T:$T,AX$1)</f>
        <v>#VALUE!</v>
      </c>
      <c r="AY474" s="17" t="e">
        <f>SUMIFS('[1]Deals (investment)'!$C:$C,'[1]Deals (investment)'!$B:$B,$A474,'[1]Deals (investment)'!$T:$T,AY$1)</f>
        <v>#VALUE!</v>
      </c>
      <c r="AZ474" s="17" t="e">
        <f>SUMIFS('[1]Deals (investment)'!$C:$C,'[1]Deals (investment)'!$B:$B,$A474,'[1]Deals (investment)'!$T:$T,AZ$1)</f>
        <v>#VALUE!</v>
      </c>
      <c r="BA474" s="17" t="e">
        <f>SUMIFS('[1]Deals (investment)'!$C:$C,'[1]Deals (investment)'!$B:$B,$A474,'[1]Deals (investment)'!$T:$T,BA$1)</f>
        <v>#VALUE!</v>
      </c>
      <c r="BB474" s="17" t="e">
        <f>SUMIFS('[1]Deals (investment)'!$C:$C,'[1]Deals (investment)'!$B:$B,$A474,'[1]Deals (investment)'!$T:$T,BB$1)</f>
        <v>#VALUE!</v>
      </c>
      <c r="BC474" s="17" t="e">
        <f>SUMIFS('[1]Deals (Exits)'!$C:$C,'[1]Deals (Exits)'!$B:$B,$A474)</f>
        <v>#VALUE!</v>
      </c>
      <c r="BD474" s="17" t="e">
        <f>SUMIFS('[1]Deals (investment)'!$C:$C,'[1]Deals (investment)'!$B:$B,$A474,'[1]Deals (investment)'!$V:$V,BD$1)</f>
        <v>#VALUE!</v>
      </c>
      <c r="BE474" s="17" t="e">
        <f>SUMIFS('[1]Deals (investment)'!$C:$C,'[1]Deals (investment)'!$B:$B,$A474,'[1]Deals (investment)'!$V:$V,BE$1)</f>
        <v>#VALUE!</v>
      </c>
      <c r="BF474" s="17" t="e">
        <f>SUMIFS('[1]Deals (investment)'!$C:$C,'[1]Deals (investment)'!$B:$B,$A474,'[1]Deals (investment)'!$V:$V,BF$1)</f>
        <v>#VALUE!</v>
      </c>
      <c r="BG474" s="17" t="e">
        <f>SUMIFS('[1]Deals (investment)'!$C:$C,'[1]Deals (investment)'!$B:$B,$A474,'[1]Deals (investment)'!$V:$V,BG$1)</f>
        <v>#VALUE!</v>
      </c>
      <c r="BH474" s="17" t="e">
        <f>SUMIFS('[1]Deals (investment)'!$C:$C,'[1]Deals (investment)'!$B:$B,$A474,'[1]Deals (investment)'!$V:$V,BH$1)</f>
        <v>#VALUE!</v>
      </c>
      <c r="BI474" s="17" t="e">
        <f>SUMIFS('[1]Deals (investment)'!$C:$C,'[1]Deals (investment)'!$B:$B,$A474,'[1]Deals (investment)'!$V:$V,BI$1)</f>
        <v>#VALUE!</v>
      </c>
      <c r="BJ474" s="17" t="e">
        <f>SUMIFS('[1]Deals (investment)'!$C:$C,'[1]Deals (investment)'!$B:$B,$A474,'[1]Deals (investment)'!$V:$V,BJ$1)</f>
        <v>#VALUE!</v>
      </c>
      <c r="BK474" s="17" t="e">
        <f>SUMIFS('[1]Deals (investment)'!$C:$C,'[1]Deals (investment)'!$B:$B,$A474,'[1]Deals (investment)'!$V:$V,BK$1)</f>
        <v>#VALUE!</v>
      </c>
      <c r="BL474" s="17" t="e">
        <f>SUMIFS('[1]Deals (investment)'!$C:$C,'[1]Deals (investment)'!$B:$B,$A474,'[1]Deals (investment)'!$V:$V,BL$1)</f>
        <v>#VALUE!</v>
      </c>
      <c r="BM474" s="17" t="e">
        <f>SUMIFS('[1]Deals (investment)'!$C:$C,'[1]Deals (investment)'!$B:$B,$A474,'[1]Deals (investment)'!$V:$V,BM$1)</f>
        <v>#VALUE!</v>
      </c>
      <c r="BN474" s="15"/>
      <c r="BO474" s="15"/>
      <c r="BP474" s="22"/>
      <c r="BQ474" s="15"/>
      <c r="BR474" s="15"/>
      <c r="BS474" s="15"/>
      <c r="BT474" s="15"/>
      <c r="BU474" s="15"/>
      <c r="BV474" s="15"/>
      <c r="BW474" s="15"/>
      <c r="BX474" s="15"/>
      <c r="BY474" s="15"/>
      <c r="BZ474" s="15"/>
      <c r="CA474" s="15"/>
      <c r="CB474" s="15"/>
      <c r="CC474" s="15"/>
      <c r="CD474" s="15" t="str">
        <f t="shared" ref="CD474:CD482" si="72">CONCATENATE(A474,B474,C474)</f>
        <v>OZÉOZÉ is the insights engine in the pocket of every African small business owner.Active</v>
      </c>
      <c r="CE474" s="15"/>
      <c r="CF474" s="15"/>
      <c r="CG474" s="15"/>
      <c r="CH474" s="15"/>
      <c r="CI474" s="15"/>
      <c r="CJ474" s="15"/>
      <c r="DM474">
        <v>58</v>
      </c>
    </row>
    <row r="475" spans="1:117" ht="12.75">
      <c r="A475" s="15" t="s">
        <v>3851</v>
      </c>
      <c r="B475" s="15" t="s">
        <v>3852</v>
      </c>
      <c r="C475" s="15" t="s">
        <v>58</v>
      </c>
      <c r="D475" s="16">
        <v>2015</v>
      </c>
      <c r="E475" s="15" t="s">
        <v>272</v>
      </c>
      <c r="F475" s="15"/>
      <c r="G475" s="15" t="s">
        <v>273</v>
      </c>
      <c r="H475" s="15" t="s">
        <v>273</v>
      </c>
      <c r="I475" s="15" t="s">
        <v>273</v>
      </c>
      <c r="J475" s="15"/>
      <c r="K475" s="17" t="e">
        <f t="shared" si="65"/>
        <v>#VALUE!</v>
      </c>
      <c r="L475" s="15"/>
      <c r="M475" s="18" t="e">
        <f t="shared" si="51"/>
        <v>#VALUE!</v>
      </c>
      <c r="N475" s="15"/>
      <c r="O475" s="15"/>
      <c r="P475" s="15"/>
      <c r="Q475" s="15"/>
      <c r="R475" s="15" t="s">
        <v>375</v>
      </c>
      <c r="S475" s="19">
        <v>120000</v>
      </c>
      <c r="T475" s="15" t="s">
        <v>375</v>
      </c>
      <c r="U475" s="17">
        <v>120000</v>
      </c>
      <c r="V475" s="15" t="s">
        <v>3853</v>
      </c>
      <c r="W475" s="15">
        <v>1</v>
      </c>
      <c r="X475" s="15" t="s">
        <v>2306</v>
      </c>
      <c r="Y475" s="15" t="s">
        <v>3854</v>
      </c>
      <c r="AB475" s="20" t="s">
        <v>286</v>
      </c>
      <c r="AC475" s="21" t="s">
        <v>3855</v>
      </c>
      <c r="AD475" s="21" t="s">
        <v>3856</v>
      </c>
      <c r="AE475" s="21" t="s">
        <v>3857</v>
      </c>
      <c r="AF475" s="21" t="s">
        <v>3858</v>
      </c>
      <c r="AG475" s="22">
        <f t="shared" si="38"/>
        <v>0.70967741935483875</v>
      </c>
      <c r="AH475" s="15" t="e">
        <f t="shared" si="70"/>
        <v>#VALUE!</v>
      </c>
      <c r="AI475" s="22" t="e">
        <f>VLOOKUP(A475,'[1]Deals (investment)'!$B$2:$Z$1497,1,FALSE)</f>
        <v>#N/A</v>
      </c>
      <c r="AJ475" s="22" t="e">
        <f>VLOOKUP(A475,'[1]Deals (investment)'!$B$2:$Z$870,15,FALSE)</f>
        <v>#N/A</v>
      </c>
      <c r="AK475" s="17" t="e">
        <f>VLOOKUP(A475,'[1]Deals (Exits)'!B:B,1,FALSE)</f>
        <v>#N/A</v>
      </c>
      <c r="AL475" s="23">
        <f>VLOOKUP(G475,[1]Lookups!$V$3:$Y$197,4,FALSE)</f>
        <v>0</v>
      </c>
      <c r="AM475" s="17" t="str">
        <f>VLOOKUP(X475,[1]Lookups!$B$3:$C$200,2,FALSE)</f>
        <v>Media &amp; Entertainment</v>
      </c>
      <c r="AN475" s="17" t="str">
        <f>VLOOKUP(R475,[1]Lookups!$H$3:$I$69,2,FALSE)</f>
        <v>2. Seed</v>
      </c>
      <c r="AO475" s="17" t="str">
        <f>VLOOKUP(T475,[1]Lookups!$H$3:$I$69,2,FALSE)</f>
        <v>2. Seed</v>
      </c>
      <c r="AP475" s="17" t="str">
        <f>VLOOKUP(AN475,[1]Lookups!$N$3:$O$11,2,FALSE)</f>
        <v>Early</v>
      </c>
      <c r="AQ475" s="18" t="e">
        <f>COUNTIFS('[1]Deals (investment)'!$B:$B,$A475)</f>
        <v>#VALUE!</v>
      </c>
      <c r="AR475" s="18" t="e">
        <f>COUNTIFS('[1]Deals (investment)'!$B:$B,$A475,'[1]Deals (investment)'!$T:$T,$AW$1)+COUNTIFS('[1]Deals (investment)'!$B:$B,$A475,'[1]Deals (investment)'!$T:$T,$AX$1)+COUNTIFS('[1]Deals (investment)'!$B:$B,$A475,'[1]Deals (investment)'!$T:$T,$AY$1)</f>
        <v>#VALUE!</v>
      </c>
      <c r="AS475" s="17" t="e">
        <f>SUMIFS('[1]Deals (investment)'!$C:$C,'[1]Deals (investment)'!$B:$B,$A475)</f>
        <v>#VALUE!</v>
      </c>
      <c r="AT475" s="17" t="e">
        <f t="shared" si="66"/>
        <v>#VALUE!</v>
      </c>
      <c r="AU475" s="18" t="e">
        <f>COUNTIF('[1]Deals (Exits)'!$B:$B,A475)</f>
        <v>#VALUE!</v>
      </c>
      <c r="AV475" s="17" t="e">
        <f>SUMIFS('[1]Deals (investment)'!$C:$C,'[1]Deals (investment)'!$B:$B,$A475,'[1]Deals (investment)'!$T:$T,AV$1)</f>
        <v>#VALUE!</v>
      </c>
      <c r="AW475" s="17" t="e">
        <f>SUMIFS('[1]Deals (investment)'!$C:$C,'[1]Deals (investment)'!$B:$B,$A475,'[1]Deals (investment)'!$T:$T,AW$1)</f>
        <v>#VALUE!</v>
      </c>
      <c r="AX475" s="17" t="e">
        <f>SUMIFS('[1]Deals (investment)'!$C:$C,'[1]Deals (investment)'!$B:$B,$A475,'[1]Deals (investment)'!$T:$T,AX$1)</f>
        <v>#VALUE!</v>
      </c>
      <c r="AY475" s="17" t="e">
        <f>SUMIFS('[1]Deals (investment)'!$C:$C,'[1]Deals (investment)'!$B:$B,$A475,'[1]Deals (investment)'!$T:$T,AY$1)</f>
        <v>#VALUE!</v>
      </c>
      <c r="AZ475" s="17" t="e">
        <f>SUMIFS('[1]Deals (investment)'!$C:$C,'[1]Deals (investment)'!$B:$B,$A475,'[1]Deals (investment)'!$T:$T,AZ$1)</f>
        <v>#VALUE!</v>
      </c>
      <c r="BA475" s="17" t="e">
        <f>SUMIFS('[1]Deals (investment)'!$C:$C,'[1]Deals (investment)'!$B:$B,$A475,'[1]Deals (investment)'!$T:$T,BA$1)</f>
        <v>#VALUE!</v>
      </c>
      <c r="BB475" s="17" t="e">
        <f>SUMIFS('[1]Deals (investment)'!$C:$C,'[1]Deals (investment)'!$B:$B,$A475,'[1]Deals (investment)'!$T:$T,BB$1)</f>
        <v>#VALUE!</v>
      </c>
      <c r="BC475" s="17" t="e">
        <f>SUMIFS('[1]Deals (Exits)'!$C:$C,'[1]Deals (Exits)'!$B:$B,$A475)</f>
        <v>#VALUE!</v>
      </c>
      <c r="BD475" s="17" t="e">
        <f>SUMIFS('[1]Deals (investment)'!$C:$C,'[1]Deals (investment)'!$B:$B,$A475,'[1]Deals (investment)'!$V:$V,BD$1)</f>
        <v>#VALUE!</v>
      </c>
      <c r="BE475" s="17" t="e">
        <f>SUMIFS('[1]Deals (investment)'!$C:$C,'[1]Deals (investment)'!$B:$B,$A475,'[1]Deals (investment)'!$V:$V,BE$1)</f>
        <v>#VALUE!</v>
      </c>
      <c r="BF475" s="17" t="e">
        <f>SUMIFS('[1]Deals (investment)'!$C:$C,'[1]Deals (investment)'!$B:$B,$A475,'[1]Deals (investment)'!$V:$V,BF$1)</f>
        <v>#VALUE!</v>
      </c>
      <c r="BG475" s="17" t="e">
        <f>SUMIFS('[1]Deals (investment)'!$C:$C,'[1]Deals (investment)'!$B:$B,$A475,'[1]Deals (investment)'!$V:$V,BG$1)</f>
        <v>#VALUE!</v>
      </c>
      <c r="BH475" s="17" t="e">
        <f>SUMIFS('[1]Deals (investment)'!$C:$C,'[1]Deals (investment)'!$B:$B,$A475,'[1]Deals (investment)'!$V:$V,BH$1)</f>
        <v>#VALUE!</v>
      </c>
      <c r="BI475" s="17" t="e">
        <f>SUMIFS('[1]Deals (investment)'!$C:$C,'[1]Deals (investment)'!$B:$B,$A475,'[1]Deals (investment)'!$V:$V,BI$1)</f>
        <v>#VALUE!</v>
      </c>
      <c r="BJ475" s="17" t="e">
        <f>SUMIFS('[1]Deals (investment)'!$C:$C,'[1]Deals (investment)'!$B:$B,$A475,'[1]Deals (investment)'!$V:$V,BJ$1)</f>
        <v>#VALUE!</v>
      </c>
      <c r="BK475" s="17" t="e">
        <f>SUMIFS('[1]Deals (investment)'!$C:$C,'[1]Deals (investment)'!$B:$B,$A475,'[1]Deals (investment)'!$V:$V,BK$1)</f>
        <v>#VALUE!</v>
      </c>
      <c r="BL475" s="17" t="e">
        <f>SUMIFS('[1]Deals (investment)'!$C:$C,'[1]Deals (investment)'!$B:$B,$A475,'[1]Deals (investment)'!$V:$V,BL$1)</f>
        <v>#VALUE!</v>
      </c>
      <c r="BM475" s="17" t="e">
        <f>SUMIFS('[1]Deals (investment)'!$C:$C,'[1]Deals (investment)'!$B:$B,$A475,'[1]Deals (investment)'!$V:$V,BM$1)</f>
        <v>#VALUE!</v>
      </c>
      <c r="BN475" s="15"/>
      <c r="BO475" s="15"/>
      <c r="BP475" s="22"/>
      <c r="BQ475" s="15"/>
      <c r="BR475" s="15"/>
      <c r="BS475" s="15"/>
      <c r="BT475" s="15"/>
      <c r="BU475" s="15"/>
      <c r="BV475" s="15"/>
      <c r="BW475" s="15"/>
      <c r="BX475" s="15"/>
      <c r="BY475" s="15"/>
      <c r="BZ475" s="15"/>
      <c r="CA475" s="15"/>
      <c r="CB475" s="15"/>
      <c r="CC475" s="15"/>
      <c r="CD475" s="15" t="str">
        <f t="shared" si="72"/>
        <v>TressTress is a social community app to discover and share beautiful hairstyles. Many ladies are crazy about their hair. They change their hairstyles often, a lot and radically. Whether they have natural, relaxed, texlaxed or dreads, women are always on the lookout for new and beautiful hairstyle inspiration.Active</v>
      </c>
      <c r="CE475" s="15"/>
      <c r="CF475" s="15"/>
      <c r="CG475" s="15"/>
      <c r="CH475" s="15"/>
      <c r="CI475" s="15"/>
      <c r="CJ475" s="15"/>
    </row>
    <row r="476" spans="1:117" ht="12.75">
      <c r="A476" s="15" t="s">
        <v>3859</v>
      </c>
      <c r="B476" s="15" t="s">
        <v>3860</v>
      </c>
      <c r="C476" s="15" t="s">
        <v>58</v>
      </c>
      <c r="D476" s="16">
        <v>2018</v>
      </c>
      <c r="E476" s="15" t="s">
        <v>272</v>
      </c>
      <c r="F476" s="15" t="s">
        <v>110</v>
      </c>
      <c r="G476" s="15" t="s">
        <v>273</v>
      </c>
      <c r="H476" s="15" t="s">
        <v>273</v>
      </c>
      <c r="I476" s="15" t="s">
        <v>273</v>
      </c>
      <c r="J476" s="15"/>
      <c r="K476" s="17" t="e">
        <f t="shared" si="65"/>
        <v>#VALUE!</v>
      </c>
      <c r="L476" s="15"/>
      <c r="M476" s="18" t="e">
        <f t="shared" si="51"/>
        <v>#VALUE!</v>
      </c>
      <c r="N476" s="15" t="s">
        <v>3861</v>
      </c>
      <c r="O476" s="15"/>
      <c r="P476" s="15"/>
      <c r="Q476" s="24">
        <v>43628</v>
      </c>
      <c r="R476" s="15" t="s">
        <v>636</v>
      </c>
      <c r="S476" s="19">
        <v>2700</v>
      </c>
      <c r="T476" s="15" t="s">
        <v>636</v>
      </c>
      <c r="U476" s="19">
        <v>2700</v>
      </c>
      <c r="V476" s="15" t="s">
        <v>3862</v>
      </c>
      <c r="W476" s="15">
        <v>0</v>
      </c>
      <c r="X476" s="15" t="s">
        <v>134</v>
      </c>
      <c r="Y476" s="15" t="s">
        <v>3863</v>
      </c>
      <c r="Z476" s="25" t="s">
        <v>2602</v>
      </c>
      <c r="AA476" s="25" t="s">
        <v>110</v>
      </c>
      <c r="AB476" s="32">
        <v>43506</v>
      </c>
      <c r="AC476" s="21" t="s">
        <v>3864</v>
      </c>
      <c r="AD476" s="21" t="s">
        <v>2520</v>
      </c>
      <c r="AE476" s="21" t="s">
        <v>3865</v>
      </c>
      <c r="AF476" s="21" t="s">
        <v>3866</v>
      </c>
      <c r="AG476" s="22">
        <f t="shared" si="38"/>
        <v>0.87096774193548387</v>
      </c>
      <c r="AH476" s="15" t="e">
        <f t="shared" si="70"/>
        <v>#VALUE!</v>
      </c>
      <c r="AI476" s="22" t="e">
        <f>VLOOKUP(A476,'[1]Deals (investment)'!$B$2:$Z$1497,1,FALSE)</f>
        <v>#N/A</v>
      </c>
      <c r="AJ476" s="22" t="e">
        <f>VLOOKUP(A476,'[1]Deals (investment)'!$B$2:$Z$870,15,FALSE)</f>
        <v>#N/A</v>
      </c>
      <c r="AK476" s="17" t="e">
        <f>VLOOKUP(A476,'[1]Deals (Exits)'!B:B,1,FALSE)</f>
        <v>#N/A</v>
      </c>
      <c r="AL476" s="23">
        <f>VLOOKUP(G476,[1]Lookups!$V$3:$Y$197,4,FALSE)</f>
        <v>0</v>
      </c>
      <c r="AM476" s="17" t="str">
        <f>VLOOKUP(X476,[1]Lookups!$B$3:$C$200,2,FALSE)</f>
        <v>Transport &amp; Logistics</v>
      </c>
      <c r="AN476" s="17" t="str">
        <f>VLOOKUP(R476,[1]Lookups!$H$3:$I$69,2,FALSE)</f>
        <v>1. Grant</v>
      </c>
      <c r="AO476" s="17" t="str">
        <f>VLOOKUP(T476,[1]Lookups!$H$3:$I$69,2,FALSE)</f>
        <v>1. Grant</v>
      </c>
      <c r="AP476" s="17" t="str">
        <f>VLOOKUP(AN476,[1]Lookups!$N$3:$O$11,2,FALSE)</f>
        <v>Early</v>
      </c>
      <c r="AQ476" s="18" t="e">
        <f>COUNTIFS('[1]Deals (investment)'!$B:$B,$A476)</f>
        <v>#VALUE!</v>
      </c>
      <c r="AR476" s="18" t="e">
        <f>COUNTIFS('[1]Deals (investment)'!$B:$B,$A476,'[1]Deals (investment)'!$T:$T,$AW$1)+COUNTIFS('[1]Deals (investment)'!$B:$B,$A476,'[1]Deals (investment)'!$T:$T,$AX$1)+COUNTIFS('[1]Deals (investment)'!$B:$B,$A476,'[1]Deals (investment)'!$T:$T,$AY$1)</f>
        <v>#VALUE!</v>
      </c>
      <c r="AS476" s="17" t="e">
        <f>SUMIFS('[1]Deals (investment)'!$C:$C,'[1]Deals (investment)'!$B:$B,$A476)</f>
        <v>#VALUE!</v>
      </c>
      <c r="AT476" s="17" t="e">
        <f t="shared" si="66"/>
        <v>#VALUE!</v>
      </c>
      <c r="AU476" s="18" t="e">
        <f>COUNTIF('[1]Deals (Exits)'!$B:$B,A476)</f>
        <v>#VALUE!</v>
      </c>
      <c r="AV476" s="17" t="e">
        <f>SUMIFS('[1]Deals (investment)'!$C:$C,'[1]Deals (investment)'!$B:$B,$A476,'[1]Deals (investment)'!$T:$T,AV$1)</f>
        <v>#VALUE!</v>
      </c>
      <c r="AW476" s="17" t="e">
        <f>SUMIFS('[1]Deals (investment)'!$C:$C,'[1]Deals (investment)'!$B:$B,$A476,'[1]Deals (investment)'!$T:$T,AW$1)</f>
        <v>#VALUE!</v>
      </c>
      <c r="AX476" s="17" t="e">
        <f>SUMIFS('[1]Deals (investment)'!$C:$C,'[1]Deals (investment)'!$B:$B,$A476,'[1]Deals (investment)'!$T:$T,AX$1)</f>
        <v>#VALUE!</v>
      </c>
      <c r="AY476" s="17" t="e">
        <f>SUMIFS('[1]Deals (investment)'!$C:$C,'[1]Deals (investment)'!$B:$B,$A476,'[1]Deals (investment)'!$T:$T,AY$1)</f>
        <v>#VALUE!</v>
      </c>
      <c r="AZ476" s="17" t="e">
        <f>SUMIFS('[1]Deals (investment)'!$C:$C,'[1]Deals (investment)'!$B:$B,$A476,'[1]Deals (investment)'!$T:$T,AZ$1)</f>
        <v>#VALUE!</v>
      </c>
      <c r="BA476" s="17" t="e">
        <f>SUMIFS('[1]Deals (investment)'!$C:$C,'[1]Deals (investment)'!$B:$B,$A476,'[1]Deals (investment)'!$T:$T,BA$1)</f>
        <v>#VALUE!</v>
      </c>
      <c r="BB476" s="17" t="e">
        <f>SUMIFS('[1]Deals (investment)'!$C:$C,'[1]Deals (investment)'!$B:$B,$A476,'[1]Deals (investment)'!$T:$T,BB$1)</f>
        <v>#VALUE!</v>
      </c>
      <c r="BC476" s="17" t="e">
        <f>SUMIFS('[1]Deals (Exits)'!$C:$C,'[1]Deals (Exits)'!$B:$B,$A476)</f>
        <v>#VALUE!</v>
      </c>
      <c r="BD476" s="17" t="e">
        <f>SUMIFS('[1]Deals (investment)'!$C:$C,'[1]Deals (investment)'!$B:$B,$A476,'[1]Deals (investment)'!$V:$V,BD$1)</f>
        <v>#VALUE!</v>
      </c>
      <c r="BE476" s="17" t="e">
        <f>SUMIFS('[1]Deals (investment)'!$C:$C,'[1]Deals (investment)'!$B:$B,$A476,'[1]Deals (investment)'!$V:$V,BE$1)</f>
        <v>#VALUE!</v>
      </c>
      <c r="BF476" s="17" t="e">
        <f>SUMIFS('[1]Deals (investment)'!$C:$C,'[1]Deals (investment)'!$B:$B,$A476,'[1]Deals (investment)'!$V:$V,BF$1)</f>
        <v>#VALUE!</v>
      </c>
      <c r="BG476" s="17" t="e">
        <f>SUMIFS('[1]Deals (investment)'!$C:$C,'[1]Deals (investment)'!$B:$B,$A476,'[1]Deals (investment)'!$V:$V,BG$1)</f>
        <v>#VALUE!</v>
      </c>
      <c r="BH476" s="17" t="e">
        <f>SUMIFS('[1]Deals (investment)'!$C:$C,'[1]Deals (investment)'!$B:$B,$A476,'[1]Deals (investment)'!$V:$V,BH$1)</f>
        <v>#VALUE!</v>
      </c>
      <c r="BI476" s="17" t="e">
        <f>SUMIFS('[1]Deals (investment)'!$C:$C,'[1]Deals (investment)'!$B:$B,$A476,'[1]Deals (investment)'!$V:$V,BI$1)</f>
        <v>#VALUE!</v>
      </c>
      <c r="BJ476" s="17" t="e">
        <f>SUMIFS('[1]Deals (investment)'!$C:$C,'[1]Deals (investment)'!$B:$B,$A476,'[1]Deals (investment)'!$V:$V,BJ$1)</f>
        <v>#VALUE!</v>
      </c>
      <c r="BK476" s="17" t="e">
        <f>SUMIFS('[1]Deals (investment)'!$C:$C,'[1]Deals (investment)'!$B:$B,$A476,'[1]Deals (investment)'!$V:$V,BK$1)</f>
        <v>#VALUE!</v>
      </c>
      <c r="BL476" s="17" t="e">
        <f>SUMIFS('[1]Deals (investment)'!$C:$C,'[1]Deals (investment)'!$B:$B,$A476,'[1]Deals (investment)'!$V:$V,BL$1)</f>
        <v>#VALUE!</v>
      </c>
      <c r="BM476" s="17" t="e">
        <f>SUMIFS('[1]Deals (investment)'!$C:$C,'[1]Deals (investment)'!$B:$B,$A476,'[1]Deals (investment)'!$V:$V,BM$1)</f>
        <v>#VALUE!</v>
      </c>
      <c r="BN476" s="15"/>
      <c r="BO476" s="15"/>
      <c r="BP476" s="22"/>
      <c r="BQ476" s="15"/>
      <c r="BR476" s="15"/>
      <c r="BS476" s="15"/>
      <c r="BT476" s="15"/>
      <c r="BU476" s="15"/>
      <c r="BV476" s="15"/>
      <c r="BW476" s="15"/>
      <c r="BX476" s="15"/>
      <c r="BY476" s="15"/>
      <c r="BZ476" s="15"/>
      <c r="CA476" s="15"/>
      <c r="CB476" s="15"/>
      <c r="CC476" s="15"/>
      <c r="CD476" s="15" t="str">
        <f t="shared" si="72"/>
        <v>Trukrtech Truckr is giving cargo owners such as manufacturing companies, fast moving consumer goods, distributors, exporteres, importers, freight forwarders the ability to book for any kind of haulage truck online to haul their goods. Truckr also offers cargo owners the luxury of tracking their goods with our accurate tracking technology and can also message and call the truck drivers all on the platform. Truckr lives at the intersection of technology and logisticsActive</v>
      </c>
      <c r="CE476" s="15"/>
      <c r="CF476" s="15"/>
      <c r="CG476" s="15"/>
      <c r="CH476" s="15"/>
      <c r="CI476" s="15"/>
      <c r="CJ476" s="15"/>
    </row>
    <row r="477" spans="1:117" ht="12.75">
      <c r="A477" s="15" t="s">
        <v>3867</v>
      </c>
      <c r="B477" s="15" t="s">
        <v>3868</v>
      </c>
      <c r="C477" s="15" t="s">
        <v>58</v>
      </c>
      <c r="D477" s="16">
        <v>2016</v>
      </c>
      <c r="E477" s="15" t="s">
        <v>1228</v>
      </c>
      <c r="F477" s="15"/>
      <c r="G477" s="15" t="s">
        <v>1229</v>
      </c>
      <c r="H477" s="15" t="s">
        <v>1229</v>
      </c>
      <c r="I477" s="15" t="s">
        <v>1229</v>
      </c>
      <c r="J477" s="15"/>
      <c r="K477" s="17" t="e">
        <f t="shared" si="65"/>
        <v>#VALUE!</v>
      </c>
      <c r="L477" s="15"/>
      <c r="M477" s="18" t="e">
        <f t="shared" si="51"/>
        <v>#VALUE!</v>
      </c>
      <c r="N477" s="15"/>
      <c r="O477" s="15"/>
      <c r="P477" s="15"/>
      <c r="Q477" s="15"/>
      <c r="R477" s="15"/>
      <c r="S477" s="19"/>
      <c r="T477" s="15"/>
      <c r="U477" s="17"/>
      <c r="V477" s="15" t="s">
        <v>3869</v>
      </c>
      <c r="W477" s="15"/>
      <c r="X477" s="15" t="s">
        <v>158</v>
      </c>
      <c r="Y477" s="15" t="s">
        <v>3870</v>
      </c>
      <c r="AB477" s="20"/>
      <c r="AC477" s="21" t="s">
        <v>3871</v>
      </c>
      <c r="AD477" s="21" t="s">
        <v>3872</v>
      </c>
      <c r="AE477" s="21" t="s">
        <v>3873</v>
      </c>
      <c r="AF477" s="21" t="s">
        <v>3874</v>
      </c>
      <c r="AG477" s="22">
        <f t="shared" si="38"/>
        <v>0.5161290322580645</v>
      </c>
      <c r="AH477" s="15" t="str">
        <f t="shared" si="70"/>
        <v/>
      </c>
      <c r="AI477" s="22" t="e">
        <f>VLOOKUP(A477,'[1]Deals (investment)'!$B$2:$Z$1497,1,FALSE)</f>
        <v>#N/A</v>
      </c>
      <c r="AJ477" s="22" t="e">
        <f>VLOOKUP(A477,'[1]Deals (investment)'!$B$2:$Z$870,15,FALSE)</f>
        <v>#N/A</v>
      </c>
      <c r="AK477" s="17" t="e">
        <f>VLOOKUP(A477,'[1]Deals (Exits)'!B:B,1,FALSE)</f>
        <v>#N/A</v>
      </c>
      <c r="AL477" s="23">
        <f>VLOOKUP(G477,[1]Lookups!$V$3:$Y$197,4,FALSE)</f>
        <v>0</v>
      </c>
      <c r="AM477" s="17" t="str">
        <f>VLOOKUP(X477,[1]Lookups!$B$3:$C$200,2,FALSE)</f>
        <v>Financial Services</v>
      </c>
      <c r="AN477" s="17" t="e">
        <f>VLOOKUP(R477,[1]Lookups!$H$3:$I$69,2,FALSE)</f>
        <v>#N/A</v>
      </c>
      <c r="AO477" s="17" t="e">
        <f>VLOOKUP(T477,[1]Lookups!$H$3:$I$69,2,FALSE)</f>
        <v>#N/A</v>
      </c>
      <c r="AP477" s="17" t="e">
        <f>VLOOKUP(AN477,[1]Lookups!$N$3:$O$11,2,FALSE)</f>
        <v>#N/A</v>
      </c>
      <c r="AQ477" s="18" t="e">
        <f>COUNTIFS('[1]Deals (investment)'!$B:$B,$A477)</f>
        <v>#VALUE!</v>
      </c>
      <c r="AR477" s="18" t="e">
        <f>COUNTIFS('[1]Deals (investment)'!$B:$B,$A477,'[1]Deals (investment)'!$T:$T,$AW$1)+COUNTIFS('[1]Deals (investment)'!$B:$B,$A477,'[1]Deals (investment)'!$T:$T,$AX$1)+COUNTIFS('[1]Deals (investment)'!$B:$B,$A477,'[1]Deals (investment)'!$T:$T,$AY$1)</f>
        <v>#VALUE!</v>
      </c>
      <c r="AS477" s="17" t="e">
        <f>SUMIFS('[1]Deals (investment)'!$C:$C,'[1]Deals (investment)'!$B:$B,$A477)</f>
        <v>#VALUE!</v>
      </c>
      <c r="AT477" s="17" t="e">
        <f t="shared" si="66"/>
        <v>#VALUE!</v>
      </c>
      <c r="AU477" s="18" t="e">
        <f>COUNTIF('[1]Deals (Exits)'!$B:$B,A477)</f>
        <v>#VALUE!</v>
      </c>
      <c r="AV477" s="17" t="e">
        <f>SUMIFS('[1]Deals (investment)'!$C:$C,'[1]Deals (investment)'!$B:$B,$A477,'[1]Deals (investment)'!$T:$T,AV$1)</f>
        <v>#VALUE!</v>
      </c>
      <c r="AW477" s="17" t="e">
        <f>SUMIFS('[1]Deals (investment)'!$C:$C,'[1]Deals (investment)'!$B:$B,$A477,'[1]Deals (investment)'!$T:$T,AW$1)</f>
        <v>#VALUE!</v>
      </c>
      <c r="AX477" s="17" t="e">
        <f>SUMIFS('[1]Deals (investment)'!$C:$C,'[1]Deals (investment)'!$B:$B,$A477,'[1]Deals (investment)'!$T:$T,AX$1)</f>
        <v>#VALUE!</v>
      </c>
      <c r="AY477" s="17" t="e">
        <f>SUMIFS('[1]Deals (investment)'!$C:$C,'[1]Deals (investment)'!$B:$B,$A477,'[1]Deals (investment)'!$T:$T,AY$1)</f>
        <v>#VALUE!</v>
      </c>
      <c r="AZ477" s="17" t="e">
        <f>SUMIFS('[1]Deals (investment)'!$C:$C,'[1]Deals (investment)'!$B:$B,$A477,'[1]Deals (investment)'!$T:$T,AZ$1)</f>
        <v>#VALUE!</v>
      </c>
      <c r="BA477" s="17" t="e">
        <f>SUMIFS('[1]Deals (investment)'!$C:$C,'[1]Deals (investment)'!$B:$B,$A477,'[1]Deals (investment)'!$T:$T,BA$1)</f>
        <v>#VALUE!</v>
      </c>
      <c r="BB477" s="17" t="e">
        <f>SUMIFS('[1]Deals (investment)'!$C:$C,'[1]Deals (investment)'!$B:$B,$A477,'[1]Deals (investment)'!$T:$T,BB$1)</f>
        <v>#VALUE!</v>
      </c>
      <c r="BC477" s="17" t="e">
        <f>SUMIFS('[1]Deals (Exits)'!$C:$C,'[1]Deals (Exits)'!$B:$B,$A477)</f>
        <v>#VALUE!</v>
      </c>
      <c r="BD477" s="17" t="e">
        <f>SUMIFS('[1]Deals (investment)'!$C:$C,'[1]Deals (investment)'!$B:$B,$A477,'[1]Deals (investment)'!$V:$V,BD$1)</f>
        <v>#VALUE!</v>
      </c>
      <c r="BE477" s="17" t="e">
        <f>SUMIFS('[1]Deals (investment)'!$C:$C,'[1]Deals (investment)'!$B:$B,$A477,'[1]Deals (investment)'!$V:$V,BE$1)</f>
        <v>#VALUE!</v>
      </c>
      <c r="BF477" s="17" t="e">
        <f>SUMIFS('[1]Deals (investment)'!$C:$C,'[1]Deals (investment)'!$B:$B,$A477,'[1]Deals (investment)'!$V:$V,BF$1)</f>
        <v>#VALUE!</v>
      </c>
      <c r="BG477" s="17" t="e">
        <f>SUMIFS('[1]Deals (investment)'!$C:$C,'[1]Deals (investment)'!$B:$B,$A477,'[1]Deals (investment)'!$V:$V,BG$1)</f>
        <v>#VALUE!</v>
      </c>
      <c r="BH477" s="17" t="e">
        <f>SUMIFS('[1]Deals (investment)'!$C:$C,'[1]Deals (investment)'!$B:$B,$A477,'[1]Deals (investment)'!$V:$V,BH$1)</f>
        <v>#VALUE!</v>
      </c>
      <c r="BI477" s="17" t="e">
        <f>SUMIFS('[1]Deals (investment)'!$C:$C,'[1]Deals (investment)'!$B:$B,$A477,'[1]Deals (investment)'!$V:$V,BI$1)</f>
        <v>#VALUE!</v>
      </c>
      <c r="BJ477" s="17" t="e">
        <f>SUMIFS('[1]Deals (investment)'!$C:$C,'[1]Deals (investment)'!$B:$B,$A477,'[1]Deals (investment)'!$V:$V,BJ$1)</f>
        <v>#VALUE!</v>
      </c>
      <c r="BK477" s="17" t="e">
        <f>SUMIFS('[1]Deals (investment)'!$C:$C,'[1]Deals (investment)'!$B:$B,$A477,'[1]Deals (investment)'!$V:$V,BK$1)</f>
        <v>#VALUE!</v>
      </c>
      <c r="BL477" s="17" t="e">
        <f>SUMIFS('[1]Deals (investment)'!$C:$C,'[1]Deals (investment)'!$B:$B,$A477,'[1]Deals (investment)'!$V:$V,BL$1)</f>
        <v>#VALUE!</v>
      </c>
      <c r="BM477" s="17" t="e">
        <f>SUMIFS('[1]Deals (investment)'!$C:$C,'[1]Deals (investment)'!$B:$B,$A477,'[1]Deals (investment)'!$V:$V,BM$1)</f>
        <v>#VALUE!</v>
      </c>
      <c r="BN477" s="15"/>
      <c r="BO477" s="15"/>
      <c r="BP477" s="22"/>
      <c r="BQ477" s="15"/>
      <c r="BR477" s="15"/>
      <c r="BS477" s="15"/>
      <c r="BT477" s="15"/>
      <c r="BU477" s="15"/>
      <c r="BV477" s="15"/>
      <c r="BW477" s="15"/>
      <c r="BX477" s="15"/>
      <c r="BY477" s="15"/>
      <c r="BZ477" s="15"/>
      <c r="CA477" s="15"/>
      <c r="CB477" s="15"/>
      <c r="CC477" s="15"/>
      <c r="CD477" s="15" t="str">
        <f t="shared" si="72"/>
        <v>CinetpayCinetPay is a mobile money payment hub that federates mobile money payment methods in Africa.Active</v>
      </c>
      <c r="CE477" s="15"/>
      <c r="CF477" s="15"/>
      <c r="CG477" s="15"/>
      <c r="CH477" s="15"/>
      <c r="CI477" s="15"/>
      <c r="CJ477" s="15"/>
    </row>
    <row r="478" spans="1:117" ht="12.75">
      <c r="A478" s="15" t="s">
        <v>3875</v>
      </c>
      <c r="B478" s="15" t="s">
        <v>3876</v>
      </c>
      <c r="C478" s="15" t="s">
        <v>58</v>
      </c>
      <c r="D478" s="16">
        <v>2007</v>
      </c>
      <c r="E478" s="15" t="s">
        <v>117</v>
      </c>
      <c r="F478" s="15"/>
      <c r="G478" s="15" t="s">
        <v>118</v>
      </c>
      <c r="H478" s="15" t="s">
        <v>118</v>
      </c>
      <c r="I478" s="15" t="s">
        <v>118</v>
      </c>
      <c r="J478" s="15"/>
      <c r="K478" s="17" t="e">
        <f t="shared" si="65"/>
        <v>#VALUE!</v>
      </c>
      <c r="L478" s="15"/>
      <c r="M478" s="18" t="e">
        <f t="shared" si="51"/>
        <v>#VALUE!</v>
      </c>
      <c r="N478" s="15"/>
      <c r="O478" s="15"/>
      <c r="P478" s="15"/>
      <c r="Q478" s="24" t="e">
        <f ca="1">_xludf.MAXIFS('[1]Deals (investment)'!A:A,'[1]Deals (investment)'!B:B,A478)</f>
        <v>#NAME?</v>
      </c>
      <c r="R478" s="15"/>
      <c r="S478" s="19"/>
      <c r="T478" s="15"/>
      <c r="U478" s="17"/>
      <c r="V478" s="15" t="s">
        <v>3877</v>
      </c>
      <c r="W478" s="15"/>
      <c r="X478" s="15" t="s">
        <v>158</v>
      </c>
      <c r="Y478" s="15"/>
      <c r="AB478" s="32">
        <v>43506</v>
      </c>
      <c r="AC478" s="21" t="s">
        <v>3878</v>
      </c>
      <c r="AD478" s="21" t="s">
        <v>3879</v>
      </c>
      <c r="AE478" s="50" t="s">
        <v>3880</v>
      </c>
      <c r="AF478" s="15" t="s">
        <v>110</v>
      </c>
      <c r="AG478" s="22">
        <f t="shared" ca="1" si="38"/>
        <v>0.54838709677419351</v>
      </c>
      <c r="AH478" s="15" t="e">
        <f t="shared" si="70"/>
        <v>#VALUE!</v>
      </c>
      <c r="AI478" s="22" t="e">
        <f>VLOOKUP(A478,'[1]Deals (investment)'!$B$2:$Z$1497,1,FALSE)</f>
        <v>#N/A</v>
      </c>
      <c r="AJ478" s="22" t="e">
        <f>VLOOKUP(A478,'[1]Deals (investment)'!$B$2:$Z$870,15,FALSE)</f>
        <v>#N/A</v>
      </c>
      <c r="AK478" s="17" t="e">
        <f>VLOOKUP(A478,'[1]Deals (Exits)'!B:B,1,FALSE)</f>
        <v>#N/A</v>
      </c>
      <c r="AL478" s="23">
        <f>VLOOKUP(G478,[1]Lookups!$V$3:$Y$197,4,FALSE)</f>
        <v>0</v>
      </c>
      <c r="AM478" s="17" t="str">
        <f>VLOOKUP(X478,[1]Lookups!$B$3:$C$200,2,FALSE)</f>
        <v>Financial Services</v>
      </c>
      <c r="AN478" s="17" t="e">
        <f>VLOOKUP(R478,[1]Lookups!$H$3:$I$69,2,FALSE)</f>
        <v>#N/A</v>
      </c>
      <c r="AO478" s="17" t="e">
        <f>VLOOKUP(T478,[1]Lookups!$H$3:$I$69,2,FALSE)</f>
        <v>#N/A</v>
      </c>
      <c r="AP478" s="17" t="e">
        <f>VLOOKUP(AN478,[1]Lookups!$N$3:$O$11,2,FALSE)</f>
        <v>#N/A</v>
      </c>
      <c r="AQ478" s="18" t="e">
        <f>COUNTIFS('[1]Deals (investment)'!$B:$B,$A478)</f>
        <v>#VALUE!</v>
      </c>
      <c r="AR478" s="18" t="e">
        <f>COUNTIFS('[1]Deals (investment)'!$B:$B,$A478,'[1]Deals (investment)'!$T:$T,$AW$1)+COUNTIFS('[1]Deals (investment)'!$B:$B,$A478,'[1]Deals (investment)'!$T:$T,$AX$1)+COUNTIFS('[1]Deals (investment)'!$B:$B,$A478,'[1]Deals (investment)'!$T:$T,$AY$1)</f>
        <v>#VALUE!</v>
      </c>
      <c r="AS478" s="17" t="e">
        <f>SUMIFS('[1]Deals (investment)'!$C:$C,'[1]Deals (investment)'!$B:$B,$A478)</f>
        <v>#VALUE!</v>
      </c>
      <c r="AT478" s="17" t="e">
        <f t="shared" si="66"/>
        <v>#VALUE!</v>
      </c>
      <c r="AU478" s="18" t="e">
        <f>COUNTIF('[1]Deals (Exits)'!$B:$B,A478)</f>
        <v>#VALUE!</v>
      </c>
      <c r="AV478" s="17" t="e">
        <f>SUMIFS('[1]Deals (investment)'!$C:$C,'[1]Deals (investment)'!$B:$B,$A478,'[1]Deals (investment)'!$T:$T,AV$1)</f>
        <v>#VALUE!</v>
      </c>
      <c r="AW478" s="17" t="e">
        <f>SUMIFS('[1]Deals (investment)'!$C:$C,'[1]Deals (investment)'!$B:$B,$A478,'[1]Deals (investment)'!$T:$T,AW$1)</f>
        <v>#VALUE!</v>
      </c>
      <c r="AX478" s="17" t="e">
        <f>SUMIFS('[1]Deals (investment)'!$C:$C,'[1]Deals (investment)'!$B:$B,$A478,'[1]Deals (investment)'!$T:$T,AX$1)</f>
        <v>#VALUE!</v>
      </c>
      <c r="AY478" s="17" t="e">
        <f>SUMIFS('[1]Deals (investment)'!$C:$C,'[1]Deals (investment)'!$B:$B,$A478,'[1]Deals (investment)'!$T:$T,AY$1)</f>
        <v>#VALUE!</v>
      </c>
      <c r="AZ478" s="17" t="e">
        <f>SUMIFS('[1]Deals (investment)'!$C:$C,'[1]Deals (investment)'!$B:$B,$A478,'[1]Deals (investment)'!$T:$T,AZ$1)</f>
        <v>#VALUE!</v>
      </c>
      <c r="BA478" s="17" t="e">
        <f>SUMIFS('[1]Deals (investment)'!$C:$C,'[1]Deals (investment)'!$B:$B,$A478,'[1]Deals (investment)'!$T:$T,BA$1)</f>
        <v>#VALUE!</v>
      </c>
      <c r="BB478" s="17" t="e">
        <f>SUMIFS('[1]Deals (investment)'!$C:$C,'[1]Deals (investment)'!$B:$B,$A478,'[1]Deals (investment)'!$T:$T,BB$1)</f>
        <v>#VALUE!</v>
      </c>
      <c r="BC478" s="17" t="e">
        <f>SUMIFS('[1]Deals (Exits)'!$C:$C,'[1]Deals (Exits)'!$B:$B,$A478)</f>
        <v>#VALUE!</v>
      </c>
      <c r="BD478" s="17" t="e">
        <f>SUMIFS('[1]Deals (investment)'!$C:$C,'[1]Deals (investment)'!$B:$B,$A478,'[1]Deals (investment)'!$V:$V,BD$1)</f>
        <v>#VALUE!</v>
      </c>
      <c r="BE478" s="17" t="e">
        <f>SUMIFS('[1]Deals (investment)'!$C:$C,'[1]Deals (investment)'!$B:$B,$A478,'[1]Deals (investment)'!$V:$V,BE$1)</f>
        <v>#VALUE!</v>
      </c>
      <c r="BF478" s="17" t="e">
        <f>SUMIFS('[1]Deals (investment)'!$C:$C,'[1]Deals (investment)'!$B:$B,$A478,'[1]Deals (investment)'!$V:$V,BF$1)</f>
        <v>#VALUE!</v>
      </c>
      <c r="BG478" s="17" t="e">
        <f>SUMIFS('[1]Deals (investment)'!$C:$C,'[1]Deals (investment)'!$B:$B,$A478,'[1]Deals (investment)'!$V:$V,BG$1)</f>
        <v>#VALUE!</v>
      </c>
      <c r="BH478" s="17" t="e">
        <f>SUMIFS('[1]Deals (investment)'!$C:$C,'[1]Deals (investment)'!$B:$B,$A478,'[1]Deals (investment)'!$V:$V,BH$1)</f>
        <v>#VALUE!</v>
      </c>
      <c r="BI478" s="17" t="e">
        <f>SUMIFS('[1]Deals (investment)'!$C:$C,'[1]Deals (investment)'!$B:$B,$A478,'[1]Deals (investment)'!$V:$V,BI$1)</f>
        <v>#VALUE!</v>
      </c>
      <c r="BJ478" s="17" t="e">
        <f>SUMIFS('[1]Deals (investment)'!$C:$C,'[1]Deals (investment)'!$B:$B,$A478,'[1]Deals (investment)'!$V:$V,BJ$1)</f>
        <v>#VALUE!</v>
      </c>
      <c r="BK478" s="17" t="e">
        <f>SUMIFS('[1]Deals (investment)'!$C:$C,'[1]Deals (investment)'!$B:$B,$A478,'[1]Deals (investment)'!$V:$V,BK$1)</f>
        <v>#VALUE!</v>
      </c>
      <c r="BL478" s="17" t="e">
        <f>SUMIFS('[1]Deals (investment)'!$C:$C,'[1]Deals (investment)'!$B:$B,$A478,'[1]Deals (investment)'!$V:$V,BL$1)</f>
        <v>#VALUE!</v>
      </c>
      <c r="BM478" s="17" t="e">
        <f>SUMIFS('[1]Deals (investment)'!$C:$C,'[1]Deals (investment)'!$B:$B,$A478,'[1]Deals (investment)'!$V:$V,BM$1)</f>
        <v>#VALUE!</v>
      </c>
      <c r="BN478" s="15"/>
      <c r="BO478" s="15"/>
      <c r="BP478" s="22"/>
      <c r="BQ478" s="15"/>
      <c r="BR478" s="15"/>
      <c r="BS478" s="15"/>
      <c r="BT478" s="15"/>
      <c r="BU478" s="15"/>
      <c r="BV478" s="15"/>
      <c r="BW478" s="15"/>
      <c r="BX478" s="15"/>
      <c r="BY478" s="15"/>
      <c r="BZ478" s="15"/>
      <c r="CA478" s="15"/>
      <c r="CB478" s="15"/>
      <c r="CC478" s="15"/>
      <c r="CD478" s="15" t="str">
        <f t="shared" si="72"/>
        <v>Afya-PlanAfya-Plan is an e-health start-up that provides a group-savings platform to help micro-savings groups pool resources to meet the cost of healthcare for themselves and their families. Micro-savings groups can save for healthcare by making simple weekly or monthly M-Pesa transactions. The savings in their accounts are then used to pay for their healthcare. It is also possible to get loans from the platform which are paid directly to a health facility to cater for the bill.Active</v>
      </c>
      <c r="CE478" s="15"/>
      <c r="CF478" s="15"/>
      <c r="CG478" s="15"/>
      <c r="CH478" s="15"/>
      <c r="CI478" s="15"/>
      <c r="CJ478" s="15"/>
    </row>
    <row r="479" spans="1:117" ht="12.75">
      <c r="A479" s="15" t="s">
        <v>3881</v>
      </c>
      <c r="B479" s="15" t="s">
        <v>3882</v>
      </c>
      <c r="C479" s="15" t="s">
        <v>58</v>
      </c>
      <c r="D479" s="16">
        <v>2018</v>
      </c>
      <c r="E479" s="26" t="s">
        <v>117</v>
      </c>
      <c r="F479" s="26" t="s">
        <v>110</v>
      </c>
      <c r="G479" s="26" t="s">
        <v>118</v>
      </c>
      <c r="H479" s="26" t="s">
        <v>118</v>
      </c>
      <c r="I479" s="15" t="s">
        <v>118</v>
      </c>
      <c r="J479" s="26"/>
      <c r="K479" s="17" t="e">
        <f t="shared" si="65"/>
        <v>#VALUE!</v>
      </c>
      <c r="L479" s="15"/>
      <c r="M479" s="18" t="e">
        <f t="shared" si="51"/>
        <v>#VALUE!</v>
      </c>
      <c r="N479" s="15"/>
      <c r="O479" s="15"/>
      <c r="P479" s="15"/>
      <c r="Q479" s="24" t="e">
        <f ca="1">_xludf.MAXIFS('[1]Deals (investment)'!A:A,'[1]Deals (investment)'!B:B,A479)</f>
        <v>#NAME?</v>
      </c>
      <c r="R479" s="15"/>
      <c r="S479" s="19"/>
      <c r="T479" s="15"/>
      <c r="U479" s="17"/>
      <c r="V479" s="15" t="s">
        <v>3883</v>
      </c>
      <c r="W479" s="15">
        <v>1</v>
      </c>
      <c r="X479" s="15" t="s">
        <v>294</v>
      </c>
      <c r="Y479" s="15" t="s">
        <v>3884</v>
      </c>
      <c r="AB479" s="32">
        <v>43506</v>
      </c>
      <c r="AC479" s="21" t="s">
        <v>3885</v>
      </c>
      <c r="AD479" s="15" t="s">
        <v>110</v>
      </c>
      <c r="AE479" s="27" t="s">
        <v>3886</v>
      </c>
      <c r="AF479" s="15" t="s">
        <v>110</v>
      </c>
      <c r="AG479" s="22">
        <f ca="1">COUNTA(B478:AF478)/(COUNTA(B478:AF478)+COUNTBLANK(B478:AF478))</f>
        <v>0.54838709677419351</v>
      </c>
      <c r="AH479" s="15" t="str">
        <f t="shared" si="70"/>
        <v/>
      </c>
      <c r="AI479" s="22" t="e">
        <f>VLOOKUP(A479,'[1]Deals (investment)'!$B$2:$Z$1497,1,FALSE)</f>
        <v>#N/A</v>
      </c>
      <c r="AJ479" s="22" t="e">
        <f>VLOOKUP(A479,'[1]Deals (investment)'!$B$2:$Z$870,15,FALSE)</f>
        <v>#N/A</v>
      </c>
      <c r="AK479" s="17" t="e">
        <f>VLOOKUP(A479,'[1]Deals (Exits)'!B:B,1,FALSE)</f>
        <v>#N/A</v>
      </c>
      <c r="AL479" s="23">
        <f>VLOOKUP(G479,[1]Lookups!$V$3:$Y$197,4,FALSE)</f>
        <v>0</v>
      </c>
      <c r="AM479" s="17" t="str">
        <f>VLOOKUP(X479,[1]Lookups!$B$3:$C$200,2,FALSE)</f>
        <v>Health &amp; Pharmaceuticals</v>
      </c>
      <c r="AN479" s="17" t="e">
        <f>VLOOKUP(R479,[1]Lookups!$H$3:$I$69,2,FALSE)</f>
        <v>#N/A</v>
      </c>
      <c r="AO479" s="17" t="e">
        <f>VLOOKUP(T479,[1]Lookups!$H$3:$I$69,2,FALSE)</f>
        <v>#N/A</v>
      </c>
      <c r="AP479" s="17" t="e">
        <f>VLOOKUP(AN479,[1]Lookups!$N$3:$O$11,2,FALSE)</f>
        <v>#N/A</v>
      </c>
      <c r="AQ479" s="18" t="e">
        <f>COUNTIFS('[1]Deals (investment)'!$B:$B,$A479)</f>
        <v>#VALUE!</v>
      </c>
      <c r="AR479" s="18" t="e">
        <f>COUNTIFS('[1]Deals (investment)'!$B:$B,$A479,'[1]Deals (investment)'!$T:$T,$AW$1)+COUNTIFS('[1]Deals (investment)'!$B:$B,$A479,'[1]Deals (investment)'!$T:$T,$AX$1)+COUNTIFS('[1]Deals (investment)'!$B:$B,$A479,'[1]Deals (investment)'!$T:$T,$AY$1)</f>
        <v>#VALUE!</v>
      </c>
      <c r="AS479" s="17" t="e">
        <f>SUMIFS('[1]Deals (investment)'!$C:$C,'[1]Deals (investment)'!$B:$B,$A479)</f>
        <v>#VALUE!</v>
      </c>
      <c r="AT479" s="17" t="e">
        <f t="shared" si="66"/>
        <v>#VALUE!</v>
      </c>
      <c r="AU479" s="18" t="e">
        <f>COUNTIF('[1]Deals (Exits)'!$B:$B,A479)</f>
        <v>#VALUE!</v>
      </c>
      <c r="AV479" s="17" t="e">
        <f>SUMIFS('[1]Deals (investment)'!$C:$C,'[1]Deals (investment)'!$B:$B,$A479,'[1]Deals (investment)'!$T:$T,AV$1)</f>
        <v>#VALUE!</v>
      </c>
      <c r="AW479" s="17" t="e">
        <f>SUMIFS('[1]Deals (investment)'!$C:$C,'[1]Deals (investment)'!$B:$B,$A479,'[1]Deals (investment)'!$T:$T,AW$1)</f>
        <v>#VALUE!</v>
      </c>
      <c r="AX479" s="17" t="e">
        <f>SUMIFS('[1]Deals (investment)'!$C:$C,'[1]Deals (investment)'!$B:$B,$A479,'[1]Deals (investment)'!$T:$T,AX$1)</f>
        <v>#VALUE!</v>
      </c>
      <c r="AY479" s="17" t="e">
        <f>SUMIFS('[1]Deals (investment)'!$C:$C,'[1]Deals (investment)'!$B:$B,$A479,'[1]Deals (investment)'!$T:$T,AY$1)</f>
        <v>#VALUE!</v>
      </c>
      <c r="AZ479" s="17" t="e">
        <f>SUMIFS('[1]Deals (investment)'!$C:$C,'[1]Deals (investment)'!$B:$B,$A479,'[1]Deals (investment)'!$T:$T,AZ$1)</f>
        <v>#VALUE!</v>
      </c>
      <c r="BA479" s="17" t="e">
        <f>SUMIFS('[1]Deals (investment)'!$C:$C,'[1]Deals (investment)'!$B:$B,$A479,'[1]Deals (investment)'!$T:$T,BA$1)</f>
        <v>#VALUE!</v>
      </c>
      <c r="BB479" s="17" t="e">
        <f>SUMIFS('[1]Deals (investment)'!$C:$C,'[1]Deals (investment)'!$B:$B,$A479,'[1]Deals (investment)'!$T:$T,BB$1)</f>
        <v>#VALUE!</v>
      </c>
      <c r="BC479" s="17" t="e">
        <f>SUMIFS('[1]Deals (Exits)'!$C:$C,'[1]Deals (Exits)'!$B:$B,$A479)</f>
        <v>#VALUE!</v>
      </c>
      <c r="BD479" s="17" t="e">
        <f>SUMIFS('[1]Deals (investment)'!$C:$C,'[1]Deals (investment)'!$B:$B,$A479,'[1]Deals (investment)'!$V:$V,BD$1)</f>
        <v>#VALUE!</v>
      </c>
      <c r="BE479" s="17" t="e">
        <f>SUMIFS('[1]Deals (investment)'!$C:$C,'[1]Deals (investment)'!$B:$B,$A479,'[1]Deals (investment)'!$V:$V,BE$1)</f>
        <v>#VALUE!</v>
      </c>
      <c r="BF479" s="17" t="e">
        <f>SUMIFS('[1]Deals (investment)'!$C:$C,'[1]Deals (investment)'!$B:$B,$A479,'[1]Deals (investment)'!$V:$V,BF$1)</f>
        <v>#VALUE!</v>
      </c>
      <c r="BG479" s="17" t="e">
        <f>SUMIFS('[1]Deals (investment)'!$C:$C,'[1]Deals (investment)'!$B:$B,$A479,'[1]Deals (investment)'!$V:$V,BG$1)</f>
        <v>#VALUE!</v>
      </c>
      <c r="BH479" s="17" t="e">
        <f>SUMIFS('[1]Deals (investment)'!$C:$C,'[1]Deals (investment)'!$B:$B,$A479,'[1]Deals (investment)'!$V:$V,BH$1)</f>
        <v>#VALUE!</v>
      </c>
      <c r="BI479" s="17" t="e">
        <f>SUMIFS('[1]Deals (investment)'!$C:$C,'[1]Deals (investment)'!$B:$B,$A479,'[1]Deals (investment)'!$V:$V,BI$1)</f>
        <v>#VALUE!</v>
      </c>
      <c r="BJ479" s="17" t="e">
        <f>SUMIFS('[1]Deals (investment)'!$C:$C,'[1]Deals (investment)'!$B:$B,$A479,'[1]Deals (investment)'!$V:$V,BJ$1)</f>
        <v>#VALUE!</v>
      </c>
      <c r="BK479" s="17" t="e">
        <f>SUMIFS('[1]Deals (investment)'!$C:$C,'[1]Deals (investment)'!$B:$B,$A479,'[1]Deals (investment)'!$V:$V,BK$1)</f>
        <v>#VALUE!</v>
      </c>
      <c r="BL479" s="17" t="e">
        <f>SUMIFS('[1]Deals (investment)'!$C:$C,'[1]Deals (investment)'!$B:$B,$A479,'[1]Deals (investment)'!$V:$V,BL$1)</f>
        <v>#VALUE!</v>
      </c>
      <c r="BM479" s="17" t="e">
        <f>SUMIFS('[1]Deals (investment)'!$C:$C,'[1]Deals (investment)'!$B:$B,$A479,'[1]Deals (investment)'!$V:$V,BM$1)</f>
        <v>#VALUE!</v>
      </c>
      <c r="BN479" s="15"/>
      <c r="BO479" s="15"/>
      <c r="BP479" s="22"/>
      <c r="BQ479" s="15"/>
      <c r="BR479" s="15"/>
      <c r="BS479" s="15"/>
      <c r="BT479" s="15"/>
      <c r="BU479" s="15"/>
      <c r="BV479" s="15"/>
      <c r="BW479" s="15"/>
      <c r="BX479" s="15"/>
      <c r="BY479" s="15"/>
      <c r="BZ479" s="15"/>
      <c r="CA479" s="15"/>
      <c r="CB479" s="15"/>
      <c r="CC479" s="15"/>
      <c r="CD479" s="15" t="str">
        <f t="shared" si="72"/>
        <v>AfyaKitAfyaKit is a social venture start-up, focused on improving health outcomes by providing actionable in-facility data to health sector players across Sub Saharan Africa.Active</v>
      </c>
      <c r="CE479" s="15"/>
      <c r="CF479" s="15"/>
      <c r="CG479" s="15"/>
      <c r="CH479" s="15"/>
      <c r="CI479" s="15"/>
      <c r="CJ479" s="15"/>
    </row>
    <row r="480" spans="1:117" ht="12.75">
      <c r="A480" s="15" t="s">
        <v>3887</v>
      </c>
      <c r="B480" s="15" t="s">
        <v>3888</v>
      </c>
      <c r="C480" s="15" t="s">
        <v>58</v>
      </c>
      <c r="D480" s="16">
        <v>2013</v>
      </c>
      <c r="E480" s="15" t="s">
        <v>117</v>
      </c>
      <c r="F480" s="15"/>
      <c r="G480" s="15" t="s">
        <v>118</v>
      </c>
      <c r="H480" s="15" t="s">
        <v>118</v>
      </c>
      <c r="I480" s="15"/>
      <c r="J480" s="15"/>
      <c r="K480" s="17" t="e">
        <f t="shared" si="65"/>
        <v>#VALUE!</v>
      </c>
      <c r="L480" s="15"/>
      <c r="M480" s="18" t="e">
        <f t="shared" si="51"/>
        <v>#VALUE!</v>
      </c>
      <c r="N480" s="15"/>
      <c r="O480" s="15"/>
      <c r="P480" s="15"/>
      <c r="Q480" s="15"/>
      <c r="R480" s="15"/>
      <c r="S480" s="19"/>
      <c r="T480" s="15"/>
      <c r="U480" s="17"/>
      <c r="V480" s="15" t="s">
        <v>3889</v>
      </c>
      <c r="W480" s="15">
        <v>0</v>
      </c>
      <c r="X480" s="15" t="s">
        <v>158</v>
      </c>
      <c r="Y480" s="15" t="s">
        <v>3890</v>
      </c>
      <c r="AB480" s="20"/>
      <c r="AC480" s="21" t="s">
        <v>3891</v>
      </c>
      <c r="AD480" s="21" t="s">
        <v>3892</v>
      </c>
      <c r="AE480" s="21" t="s">
        <v>3893</v>
      </c>
      <c r="AF480" s="21" t="s">
        <v>3894</v>
      </c>
      <c r="AG480" s="22">
        <f t="shared" ref="AG480:AG502" si="73">COUNTA(B480:AF480)/(COUNTA(B480:AF480)+COUNTBLANK(B480:AF480))</f>
        <v>0.5161290322580645</v>
      </c>
      <c r="AH480" s="15" t="e">
        <f t="shared" si="70"/>
        <v>#VALUE!</v>
      </c>
      <c r="AI480" s="22" t="e">
        <f>VLOOKUP(A480,'[1]Deals (investment)'!$B$2:$Z$1497,1,FALSE)</f>
        <v>#N/A</v>
      </c>
      <c r="AJ480" s="22" t="e">
        <f>VLOOKUP(A480,'[1]Deals (investment)'!$B$2:$Z$870,15,FALSE)</f>
        <v>#N/A</v>
      </c>
      <c r="AK480" s="17" t="e">
        <f>VLOOKUP(A480,'[1]Deals (Exits)'!B:B,1,FALSE)</f>
        <v>#N/A</v>
      </c>
      <c r="AL480" s="23">
        <f>VLOOKUP(G480,[1]Lookups!$V$3:$Y$197,4,FALSE)</f>
        <v>0</v>
      </c>
      <c r="AM480" s="17" t="str">
        <f>VLOOKUP(X480,[1]Lookups!$B$3:$C$200,2,FALSE)</f>
        <v>Financial Services</v>
      </c>
      <c r="AN480" s="17" t="e">
        <f>VLOOKUP(R480,[1]Lookups!$H$3:$I$69,2,FALSE)</f>
        <v>#N/A</v>
      </c>
      <c r="AO480" s="17" t="e">
        <f>VLOOKUP(T480,[1]Lookups!$H$3:$I$69,2,FALSE)</f>
        <v>#N/A</v>
      </c>
      <c r="AP480" s="17" t="e">
        <f>VLOOKUP(AN480,[1]Lookups!$N$3:$O$11,2,FALSE)</f>
        <v>#N/A</v>
      </c>
      <c r="AQ480" s="18" t="e">
        <f>COUNTIFS('[1]Deals (investment)'!$B:$B,$A480)</f>
        <v>#VALUE!</v>
      </c>
      <c r="AR480" s="18" t="e">
        <f>COUNTIFS('[1]Deals (investment)'!$B:$B,$A480,'[1]Deals (investment)'!$T:$T,$AW$1)+COUNTIFS('[1]Deals (investment)'!$B:$B,$A480,'[1]Deals (investment)'!$T:$T,$AX$1)+COUNTIFS('[1]Deals (investment)'!$B:$B,$A480,'[1]Deals (investment)'!$T:$T,$AY$1)</f>
        <v>#VALUE!</v>
      </c>
      <c r="AS480" s="17" t="e">
        <f>SUMIFS('[1]Deals (investment)'!$C:$C,'[1]Deals (investment)'!$B:$B,$A480)</f>
        <v>#VALUE!</v>
      </c>
      <c r="AT480" s="17" t="e">
        <f t="shared" si="66"/>
        <v>#VALUE!</v>
      </c>
      <c r="AU480" s="18" t="e">
        <f>COUNTIF('[1]Deals (Exits)'!$B:$B,A480)</f>
        <v>#VALUE!</v>
      </c>
      <c r="AV480" s="17" t="e">
        <f>SUMIFS('[1]Deals (investment)'!$C:$C,'[1]Deals (investment)'!$B:$B,$A480,'[1]Deals (investment)'!$T:$T,AV$1)</f>
        <v>#VALUE!</v>
      </c>
      <c r="AW480" s="17" t="e">
        <f>SUMIFS('[1]Deals (investment)'!$C:$C,'[1]Deals (investment)'!$B:$B,$A480,'[1]Deals (investment)'!$T:$T,AW$1)</f>
        <v>#VALUE!</v>
      </c>
      <c r="AX480" s="17" t="e">
        <f>SUMIFS('[1]Deals (investment)'!$C:$C,'[1]Deals (investment)'!$B:$B,$A480,'[1]Deals (investment)'!$T:$T,AX$1)</f>
        <v>#VALUE!</v>
      </c>
      <c r="AY480" s="17" t="e">
        <f>SUMIFS('[1]Deals (investment)'!$C:$C,'[1]Deals (investment)'!$B:$B,$A480,'[1]Deals (investment)'!$T:$T,AY$1)</f>
        <v>#VALUE!</v>
      </c>
      <c r="AZ480" s="17" t="e">
        <f>SUMIFS('[1]Deals (investment)'!$C:$C,'[1]Deals (investment)'!$B:$B,$A480,'[1]Deals (investment)'!$T:$T,AZ$1)</f>
        <v>#VALUE!</v>
      </c>
      <c r="BA480" s="17" t="e">
        <f>SUMIFS('[1]Deals (investment)'!$C:$C,'[1]Deals (investment)'!$B:$B,$A480,'[1]Deals (investment)'!$T:$T,BA$1)</f>
        <v>#VALUE!</v>
      </c>
      <c r="BB480" s="17" t="e">
        <f>SUMIFS('[1]Deals (investment)'!$C:$C,'[1]Deals (investment)'!$B:$B,$A480,'[1]Deals (investment)'!$T:$T,BB$1)</f>
        <v>#VALUE!</v>
      </c>
      <c r="BC480" s="17" t="e">
        <f>SUMIFS('[1]Deals (Exits)'!$C:$C,'[1]Deals (Exits)'!$B:$B,$A480)</f>
        <v>#VALUE!</v>
      </c>
      <c r="BD480" s="17" t="e">
        <f>SUMIFS('[1]Deals (investment)'!$C:$C,'[1]Deals (investment)'!$B:$B,$A480,'[1]Deals (investment)'!$V:$V,BD$1)</f>
        <v>#VALUE!</v>
      </c>
      <c r="BE480" s="17" t="e">
        <f>SUMIFS('[1]Deals (investment)'!$C:$C,'[1]Deals (investment)'!$B:$B,$A480,'[1]Deals (investment)'!$V:$V,BE$1)</f>
        <v>#VALUE!</v>
      </c>
      <c r="BF480" s="17" t="e">
        <f>SUMIFS('[1]Deals (investment)'!$C:$C,'[1]Deals (investment)'!$B:$B,$A480,'[1]Deals (investment)'!$V:$V,BF$1)</f>
        <v>#VALUE!</v>
      </c>
      <c r="BG480" s="17" t="e">
        <f>SUMIFS('[1]Deals (investment)'!$C:$C,'[1]Deals (investment)'!$B:$B,$A480,'[1]Deals (investment)'!$V:$V,BG$1)</f>
        <v>#VALUE!</v>
      </c>
      <c r="BH480" s="17" t="e">
        <f>SUMIFS('[1]Deals (investment)'!$C:$C,'[1]Deals (investment)'!$B:$B,$A480,'[1]Deals (investment)'!$V:$V,BH$1)</f>
        <v>#VALUE!</v>
      </c>
      <c r="BI480" s="17" t="e">
        <f>SUMIFS('[1]Deals (investment)'!$C:$C,'[1]Deals (investment)'!$B:$B,$A480,'[1]Deals (investment)'!$V:$V,BI$1)</f>
        <v>#VALUE!</v>
      </c>
      <c r="BJ480" s="17" t="e">
        <f>SUMIFS('[1]Deals (investment)'!$C:$C,'[1]Deals (investment)'!$B:$B,$A480,'[1]Deals (investment)'!$V:$V,BJ$1)</f>
        <v>#VALUE!</v>
      </c>
      <c r="BK480" s="17" t="e">
        <f>SUMIFS('[1]Deals (investment)'!$C:$C,'[1]Deals (investment)'!$B:$B,$A480,'[1]Deals (investment)'!$V:$V,BK$1)</f>
        <v>#VALUE!</v>
      </c>
      <c r="BL480" s="17" t="e">
        <f>SUMIFS('[1]Deals (investment)'!$C:$C,'[1]Deals (investment)'!$B:$B,$A480,'[1]Deals (investment)'!$V:$V,BL$1)</f>
        <v>#VALUE!</v>
      </c>
      <c r="BM480" s="17" t="e">
        <f>SUMIFS('[1]Deals (investment)'!$C:$C,'[1]Deals (investment)'!$B:$B,$A480,'[1]Deals (investment)'!$V:$V,BM$1)</f>
        <v>#VALUE!</v>
      </c>
      <c r="BN480" s="15"/>
      <c r="BO480" s="15"/>
      <c r="BP480" s="22"/>
      <c r="BQ480" s="15"/>
      <c r="BR480" s="15"/>
      <c r="BS480" s="15"/>
      <c r="BT480" s="15"/>
      <c r="BU480" s="15"/>
      <c r="BV480" s="15"/>
      <c r="BW480" s="15"/>
      <c r="BX480" s="15"/>
      <c r="BY480" s="15"/>
      <c r="BZ480" s="15"/>
      <c r="CA480" s="15"/>
      <c r="CB480" s="15"/>
      <c r="CC480" s="15"/>
      <c r="CD480" s="15" t="str">
        <f t="shared" si="72"/>
        <v>4G Capital4G Capital provides financial literacy training with working capital loans to help small businesses grow sustainably. Its customers receive a bespoke programme of business training to help them use micro-loans, with training delivered via mobile apps and face-to-face outreach.Active</v>
      </c>
      <c r="CE480" s="15"/>
      <c r="CF480" s="15"/>
      <c r="CG480" s="15"/>
      <c r="CH480" s="15"/>
      <c r="CI480" s="15"/>
      <c r="CJ480" s="15"/>
    </row>
    <row r="481" spans="1:118" ht="12.75">
      <c r="A481" s="15" t="s">
        <v>3895</v>
      </c>
      <c r="B481" s="15" t="s">
        <v>3896</v>
      </c>
      <c r="C481" s="15" t="s">
        <v>58</v>
      </c>
      <c r="D481" s="16">
        <v>2009</v>
      </c>
      <c r="E481" s="15" t="s">
        <v>117</v>
      </c>
      <c r="F481" s="15"/>
      <c r="G481" s="15" t="s">
        <v>118</v>
      </c>
      <c r="H481" s="15" t="s">
        <v>118</v>
      </c>
      <c r="I481" s="15" t="s">
        <v>3897</v>
      </c>
      <c r="J481" s="15"/>
      <c r="K481" s="17" t="e">
        <f t="shared" si="65"/>
        <v>#VALUE!</v>
      </c>
      <c r="L481" s="15"/>
      <c r="M481" s="18" t="e">
        <f t="shared" si="51"/>
        <v>#VALUE!</v>
      </c>
      <c r="N481" s="15"/>
      <c r="O481" s="15"/>
      <c r="P481" s="15"/>
      <c r="Q481" s="24" t="e">
        <f ca="1">_xludf.MAXIFS('[1]Deals (investment)'!A:A,'[1]Deals (investment)'!B:B,A481)</f>
        <v>#NAME?</v>
      </c>
      <c r="R481" s="15"/>
      <c r="S481" s="19"/>
      <c r="T481" s="15"/>
      <c r="U481" s="17"/>
      <c r="V481" s="15"/>
      <c r="W481" s="15"/>
      <c r="X481" s="15" t="s">
        <v>158</v>
      </c>
      <c r="Y481" s="15" t="s">
        <v>3898</v>
      </c>
      <c r="AB481" s="20"/>
      <c r="AC481" s="21" t="s">
        <v>3899</v>
      </c>
      <c r="AD481" s="21" t="s">
        <v>3900</v>
      </c>
      <c r="AE481" s="21" t="s">
        <v>3901</v>
      </c>
      <c r="AF481" s="21" t="s">
        <v>3902</v>
      </c>
      <c r="AG481" s="22">
        <f t="shared" ca="1" si="73"/>
        <v>0.5161290322580645</v>
      </c>
      <c r="AH481" s="15" t="e">
        <f t="shared" si="70"/>
        <v>#VALUE!</v>
      </c>
      <c r="AI481" s="22" t="e">
        <f>VLOOKUP(A481,'[1]Deals (investment)'!$B$2:$Z$1497,1,FALSE)</f>
        <v>#N/A</v>
      </c>
      <c r="AJ481" s="22" t="e">
        <f>VLOOKUP(A481,'[1]Deals (investment)'!$B$2:$Z$870,15,FALSE)</f>
        <v>#N/A</v>
      </c>
      <c r="AK481" s="17" t="e">
        <f>VLOOKUP(A481,'[1]Deals (Exits)'!B:B,1,FALSE)</f>
        <v>#N/A</v>
      </c>
      <c r="AL481" s="23">
        <f>VLOOKUP(G481,[1]Lookups!$V$3:$Y$197,4,FALSE)</f>
        <v>0</v>
      </c>
      <c r="AM481" s="17" t="str">
        <f>VLOOKUP(X481,[1]Lookups!$B$3:$C$200,2,FALSE)</f>
        <v>Financial Services</v>
      </c>
      <c r="AN481" s="17" t="e">
        <f>VLOOKUP(R481,[1]Lookups!$H$3:$I$69,2,FALSE)</f>
        <v>#N/A</v>
      </c>
      <c r="AO481" s="17" t="e">
        <f>VLOOKUP(T481,[1]Lookups!$H$3:$I$69,2,FALSE)</f>
        <v>#N/A</v>
      </c>
      <c r="AP481" s="17" t="e">
        <f>VLOOKUP(AN481,[1]Lookups!$N$3:$O$11,2,FALSE)</f>
        <v>#N/A</v>
      </c>
      <c r="AQ481" s="18" t="e">
        <f>COUNTIFS('[1]Deals (investment)'!$B:$B,$A481)</f>
        <v>#VALUE!</v>
      </c>
      <c r="AR481" s="18" t="e">
        <f>COUNTIFS('[1]Deals (investment)'!$B:$B,$A481,'[1]Deals (investment)'!$T:$T,$AW$1)+COUNTIFS('[1]Deals (investment)'!$B:$B,$A481,'[1]Deals (investment)'!$T:$T,$AX$1)+COUNTIFS('[1]Deals (investment)'!$B:$B,$A481,'[1]Deals (investment)'!$T:$T,$AY$1)</f>
        <v>#VALUE!</v>
      </c>
      <c r="AS481" s="17" t="e">
        <f>SUMIFS('[1]Deals (investment)'!$C:$C,'[1]Deals (investment)'!$B:$B,$A481)</f>
        <v>#VALUE!</v>
      </c>
      <c r="AT481" s="17" t="e">
        <f t="shared" si="66"/>
        <v>#VALUE!</v>
      </c>
      <c r="AU481" s="18" t="e">
        <f>COUNTIF('[1]Deals (Exits)'!$B:$B,A481)</f>
        <v>#VALUE!</v>
      </c>
      <c r="AV481" s="17" t="e">
        <f>SUMIFS('[1]Deals (investment)'!$C:$C,'[1]Deals (investment)'!$B:$B,$A481,'[1]Deals (investment)'!$T:$T,AV$1)</f>
        <v>#VALUE!</v>
      </c>
      <c r="AW481" s="17" t="e">
        <f>SUMIFS('[1]Deals (investment)'!$C:$C,'[1]Deals (investment)'!$B:$B,$A481,'[1]Deals (investment)'!$T:$T,AW$1)</f>
        <v>#VALUE!</v>
      </c>
      <c r="AX481" s="17" t="e">
        <f>SUMIFS('[1]Deals (investment)'!$C:$C,'[1]Deals (investment)'!$B:$B,$A481,'[1]Deals (investment)'!$T:$T,AX$1)</f>
        <v>#VALUE!</v>
      </c>
      <c r="AY481" s="17" t="e">
        <f>SUMIFS('[1]Deals (investment)'!$C:$C,'[1]Deals (investment)'!$B:$B,$A481,'[1]Deals (investment)'!$T:$T,AY$1)</f>
        <v>#VALUE!</v>
      </c>
      <c r="AZ481" s="17" t="e">
        <f>SUMIFS('[1]Deals (investment)'!$C:$C,'[1]Deals (investment)'!$B:$B,$A481,'[1]Deals (investment)'!$T:$T,AZ$1)</f>
        <v>#VALUE!</v>
      </c>
      <c r="BA481" s="17" t="e">
        <f>SUMIFS('[1]Deals (investment)'!$C:$C,'[1]Deals (investment)'!$B:$B,$A481,'[1]Deals (investment)'!$T:$T,BA$1)</f>
        <v>#VALUE!</v>
      </c>
      <c r="BB481" s="17" t="e">
        <f>SUMIFS('[1]Deals (investment)'!$C:$C,'[1]Deals (investment)'!$B:$B,$A481,'[1]Deals (investment)'!$T:$T,BB$1)</f>
        <v>#VALUE!</v>
      </c>
      <c r="BC481" s="17" t="e">
        <f>SUMIFS('[1]Deals (Exits)'!$C:$C,'[1]Deals (Exits)'!$B:$B,$A481)</f>
        <v>#VALUE!</v>
      </c>
      <c r="BD481" s="17" t="e">
        <f>SUMIFS('[1]Deals (investment)'!$C:$C,'[1]Deals (investment)'!$B:$B,$A481,'[1]Deals (investment)'!$V:$V,BD$1)</f>
        <v>#VALUE!</v>
      </c>
      <c r="BE481" s="17" t="e">
        <f>SUMIFS('[1]Deals (investment)'!$C:$C,'[1]Deals (investment)'!$B:$B,$A481,'[1]Deals (investment)'!$V:$V,BE$1)</f>
        <v>#VALUE!</v>
      </c>
      <c r="BF481" s="17" t="e">
        <f>SUMIFS('[1]Deals (investment)'!$C:$C,'[1]Deals (investment)'!$B:$B,$A481,'[1]Deals (investment)'!$V:$V,BF$1)</f>
        <v>#VALUE!</v>
      </c>
      <c r="BG481" s="17" t="e">
        <f>SUMIFS('[1]Deals (investment)'!$C:$C,'[1]Deals (investment)'!$B:$B,$A481,'[1]Deals (investment)'!$V:$V,BG$1)</f>
        <v>#VALUE!</v>
      </c>
      <c r="BH481" s="17" t="e">
        <f>SUMIFS('[1]Deals (investment)'!$C:$C,'[1]Deals (investment)'!$B:$B,$A481,'[1]Deals (investment)'!$V:$V,BH$1)</f>
        <v>#VALUE!</v>
      </c>
      <c r="BI481" s="17" t="e">
        <f>SUMIFS('[1]Deals (investment)'!$C:$C,'[1]Deals (investment)'!$B:$B,$A481,'[1]Deals (investment)'!$V:$V,BI$1)</f>
        <v>#VALUE!</v>
      </c>
      <c r="BJ481" s="17" t="e">
        <f>SUMIFS('[1]Deals (investment)'!$C:$C,'[1]Deals (investment)'!$B:$B,$A481,'[1]Deals (investment)'!$V:$V,BJ$1)</f>
        <v>#VALUE!</v>
      </c>
      <c r="BK481" s="17" t="e">
        <f>SUMIFS('[1]Deals (investment)'!$C:$C,'[1]Deals (investment)'!$B:$B,$A481,'[1]Deals (investment)'!$V:$V,BK$1)</f>
        <v>#VALUE!</v>
      </c>
      <c r="BL481" s="17" t="e">
        <f>SUMIFS('[1]Deals (investment)'!$C:$C,'[1]Deals (investment)'!$B:$B,$A481,'[1]Deals (investment)'!$V:$V,BL$1)</f>
        <v>#VALUE!</v>
      </c>
      <c r="BM481" s="17" t="e">
        <f>SUMIFS('[1]Deals (investment)'!$C:$C,'[1]Deals (investment)'!$B:$B,$A481,'[1]Deals (investment)'!$V:$V,BM$1)</f>
        <v>#VALUE!</v>
      </c>
      <c r="BN481" s="15"/>
      <c r="BO481" s="15"/>
      <c r="BP481" s="22"/>
      <c r="BQ481" s="15"/>
      <c r="BR481" s="15"/>
      <c r="BS481" s="15"/>
      <c r="BT481" s="15"/>
      <c r="BU481" s="15"/>
      <c r="BV481" s="15"/>
      <c r="BW481" s="15"/>
      <c r="BX481" s="15"/>
      <c r="BY481" s="15"/>
      <c r="BZ481" s="15"/>
      <c r="CA481" s="15"/>
      <c r="CB481" s="15"/>
      <c r="CC481" s="15"/>
      <c r="CD481" s="15" t="str">
        <f t="shared" si="72"/>
        <v>AcreafricaACRE Africa, the brand name of Agriculture and Climate Risk Enterprise Ltd. (ACRE), links farmers to insurance products so that they can confidently invest in their farms. Cumulatively, by 2017, over 1,000,000 farmers in Kenya, Tanzania and Rwanda were insured through products we designed. These products varied from crop, livestock and index insurance products to shield farmers against unpredictable weather conditionsActive</v>
      </c>
      <c r="CE481" s="15"/>
      <c r="CF481" s="15"/>
      <c r="CG481" s="15"/>
      <c r="CH481" s="15"/>
      <c r="CI481" s="15"/>
      <c r="CJ481" s="15"/>
    </row>
    <row r="482" spans="1:118" ht="12.75">
      <c r="A482" s="15" t="s">
        <v>3903</v>
      </c>
      <c r="B482" s="15" t="s">
        <v>3904</v>
      </c>
      <c r="C482" s="15" t="s">
        <v>58</v>
      </c>
      <c r="D482" s="16">
        <v>2018</v>
      </c>
      <c r="E482" s="15" t="s">
        <v>117</v>
      </c>
      <c r="F482" s="15"/>
      <c r="G482" s="15" t="s">
        <v>118</v>
      </c>
      <c r="H482" s="15" t="s">
        <v>118</v>
      </c>
      <c r="I482" s="15" t="s">
        <v>118</v>
      </c>
      <c r="J482" s="15"/>
      <c r="K482" s="17" t="e">
        <f t="shared" si="65"/>
        <v>#VALUE!</v>
      </c>
      <c r="L482" s="15"/>
      <c r="M482" s="18" t="e">
        <f t="shared" si="51"/>
        <v>#VALUE!</v>
      </c>
      <c r="N482" s="15"/>
      <c r="O482" s="15"/>
      <c r="P482" s="15"/>
      <c r="Q482" s="24" t="e">
        <f ca="1">_xludf.MAXIFS('[1]Deals (investment)'!A:A,'[1]Deals (investment)'!B:B,A482)</f>
        <v>#NAME?</v>
      </c>
      <c r="R482" s="15"/>
      <c r="S482" s="19"/>
      <c r="T482" s="15"/>
      <c r="U482" s="17"/>
      <c r="V482" s="15" t="s">
        <v>3905</v>
      </c>
      <c r="W482" s="15"/>
      <c r="X482" s="15" t="s">
        <v>158</v>
      </c>
      <c r="Y482" s="15" t="s">
        <v>3906</v>
      </c>
      <c r="AB482" s="20"/>
      <c r="AC482" s="21" t="s">
        <v>3907</v>
      </c>
      <c r="AD482" s="15"/>
      <c r="AE482" s="21" t="s">
        <v>3908</v>
      </c>
      <c r="AF482" s="21" t="s">
        <v>3909</v>
      </c>
      <c r="AG482" s="22">
        <f t="shared" ca="1" si="73"/>
        <v>0.5161290322580645</v>
      </c>
      <c r="AH482" s="15" t="str">
        <f t="shared" si="70"/>
        <v/>
      </c>
      <c r="AI482" s="22" t="e">
        <f>VLOOKUP(A482,'[1]Deals (investment)'!$B$2:$Z$1497,1,FALSE)</f>
        <v>#N/A</v>
      </c>
      <c r="AJ482" s="22" t="e">
        <f>VLOOKUP(A482,'[1]Deals (investment)'!$B$2:$Z$870,15,FALSE)</f>
        <v>#N/A</v>
      </c>
      <c r="AK482" s="17" t="e">
        <f>VLOOKUP(A482,'[1]Deals (Exits)'!B:B,1,FALSE)</f>
        <v>#N/A</v>
      </c>
      <c r="AL482" s="23">
        <f>VLOOKUP(G482,[1]Lookups!$V$3:$Y$197,4,FALSE)</f>
        <v>0</v>
      </c>
      <c r="AM482" s="17" t="str">
        <f>VLOOKUP(X482,[1]Lookups!$B$3:$C$200,2,FALSE)</f>
        <v>Financial Services</v>
      </c>
      <c r="AN482" s="17" t="e">
        <f>VLOOKUP(R482,[1]Lookups!$H$3:$I$69,2,FALSE)</f>
        <v>#N/A</v>
      </c>
      <c r="AO482" s="17" t="e">
        <f>VLOOKUP(T482,[1]Lookups!$H$3:$I$69,2,FALSE)</f>
        <v>#N/A</v>
      </c>
      <c r="AP482" s="17" t="e">
        <f>VLOOKUP(AN482,[1]Lookups!$N$3:$O$11,2,FALSE)</f>
        <v>#N/A</v>
      </c>
      <c r="AQ482" s="18" t="e">
        <f>COUNTIFS('[1]Deals (investment)'!$B:$B,$A482)</f>
        <v>#VALUE!</v>
      </c>
      <c r="AR482" s="18" t="e">
        <f>COUNTIFS('[1]Deals (investment)'!$B:$B,$A482,'[1]Deals (investment)'!$T:$T,$AW$1)+COUNTIFS('[1]Deals (investment)'!$B:$B,$A482,'[1]Deals (investment)'!$T:$T,$AX$1)+COUNTIFS('[1]Deals (investment)'!$B:$B,$A482,'[1]Deals (investment)'!$T:$T,$AY$1)</f>
        <v>#VALUE!</v>
      </c>
      <c r="AS482" s="17" t="e">
        <f>SUMIFS('[1]Deals (investment)'!$C:$C,'[1]Deals (investment)'!$B:$B,$A482)</f>
        <v>#VALUE!</v>
      </c>
      <c r="AT482" s="17" t="e">
        <f t="shared" si="66"/>
        <v>#VALUE!</v>
      </c>
      <c r="AU482" s="18" t="e">
        <f>COUNTIF('[1]Deals (Exits)'!$B:$B,A482)</f>
        <v>#VALUE!</v>
      </c>
      <c r="AV482" s="17" t="e">
        <f>SUMIFS('[1]Deals (investment)'!$C:$C,'[1]Deals (investment)'!$B:$B,$A482,'[1]Deals (investment)'!$T:$T,AV$1)</f>
        <v>#VALUE!</v>
      </c>
      <c r="AW482" s="17" t="e">
        <f>SUMIFS('[1]Deals (investment)'!$C:$C,'[1]Deals (investment)'!$B:$B,$A482,'[1]Deals (investment)'!$T:$T,AW$1)</f>
        <v>#VALUE!</v>
      </c>
      <c r="AX482" s="17" t="e">
        <f>SUMIFS('[1]Deals (investment)'!$C:$C,'[1]Deals (investment)'!$B:$B,$A482,'[1]Deals (investment)'!$T:$T,AX$1)</f>
        <v>#VALUE!</v>
      </c>
      <c r="AY482" s="17" t="e">
        <f>SUMIFS('[1]Deals (investment)'!$C:$C,'[1]Deals (investment)'!$B:$B,$A482,'[1]Deals (investment)'!$T:$T,AY$1)</f>
        <v>#VALUE!</v>
      </c>
      <c r="AZ482" s="17" t="e">
        <f>SUMIFS('[1]Deals (investment)'!$C:$C,'[1]Deals (investment)'!$B:$B,$A482,'[1]Deals (investment)'!$T:$T,AZ$1)</f>
        <v>#VALUE!</v>
      </c>
      <c r="BA482" s="17" t="e">
        <f>SUMIFS('[1]Deals (investment)'!$C:$C,'[1]Deals (investment)'!$B:$B,$A482,'[1]Deals (investment)'!$T:$T,BA$1)</f>
        <v>#VALUE!</v>
      </c>
      <c r="BB482" s="17" t="e">
        <f>SUMIFS('[1]Deals (investment)'!$C:$C,'[1]Deals (investment)'!$B:$B,$A482,'[1]Deals (investment)'!$T:$T,BB$1)</f>
        <v>#VALUE!</v>
      </c>
      <c r="BC482" s="17" t="e">
        <f>SUMIFS('[1]Deals (Exits)'!$C:$C,'[1]Deals (Exits)'!$B:$B,$A482)</f>
        <v>#VALUE!</v>
      </c>
      <c r="BD482" s="17" t="e">
        <f>SUMIFS('[1]Deals (investment)'!$C:$C,'[1]Deals (investment)'!$B:$B,$A482,'[1]Deals (investment)'!$V:$V,BD$1)</f>
        <v>#VALUE!</v>
      </c>
      <c r="BE482" s="17" t="e">
        <f>SUMIFS('[1]Deals (investment)'!$C:$C,'[1]Deals (investment)'!$B:$B,$A482,'[1]Deals (investment)'!$V:$V,BE$1)</f>
        <v>#VALUE!</v>
      </c>
      <c r="BF482" s="17" t="e">
        <f>SUMIFS('[1]Deals (investment)'!$C:$C,'[1]Deals (investment)'!$B:$B,$A482,'[1]Deals (investment)'!$V:$V,BF$1)</f>
        <v>#VALUE!</v>
      </c>
      <c r="BG482" s="17" t="e">
        <f>SUMIFS('[1]Deals (investment)'!$C:$C,'[1]Deals (investment)'!$B:$B,$A482,'[1]Deals (investment)'!$V:$V,BG$1)</f>
        <v>#VALUE!</v>
      </c>
      <c r="BH482" s="17" t="e">
        <f>SUMIFS('[1]Deals (investment)'!$C:$C,'[1]Deals (investment)'!$B:$B,$A482,'[1]Deals (investment)'!$V:$V,BH$1)</f>
        <v>#VALUE!</v>
      </c>
      <c r="BI482" s="17" t="e">
        <f>SUMIFS('[1]Deals (investment)'!$C:$C,'[1]Deals (investment)'!$B:$B,$A482,'[1]Deals (investment)'!$V:$V,BI$1)</f>
        <v>#VALUE!</v>
      </c>
      <c r="BJ482" s="17" t="e">
        <f>SUMIFS('[1]Deals (investment)'!$C:$C,'[1]Deals (investment)'!$B:$B,$A482,'[1]Deals (investment)'!$V:$V,BJ$1)</f>
        <v>#VALUE!</v>
      </c>
      <c r="BK482" s="17" t="e">
        <f>SUMIFS('[1]Deals (investment)'!$C:$C,'[1]Deals (investment)'!$B:$B,$A482,'[1]Deals (investment)'!$V:$V,BK$1)</f>
        <v>#VALUE!</v>
      </c>
      <c r="BL482" s="17" t="e">
        <f>SUMIFS('[1]Deals (investment)'!$C:$C,'[1]Deals (investment)'!$B:$B,$A482,'[1]Deals (investment)'!$V:$V,BL$1)</f>
        <v>#VALUE!</v>
      </c>
      <c r="BM482" s="17" t="e">
        <f>SUMIFS('[1]Deals (investment)'!$C:$C,'[1]Deals (investment)'!$B:$B,$A482,'[1]Deals (investment)'!$V:$V,BM$1)</f>
        <v>#VALUE!</v>
      </c>
      <c r="BN482" s="15"/>
      <c r="BO482" s="15"/>
      <c r="BP482" s="22"/>
      <c r="BQ482" s="15"/>
      <c r="BR482" s="15"/>
      <c r="BS482" s="15"/>
      <c r="BT482" s="15"/>
      <c r="BU482" s="15"/>
      <c r="BV482" s="15"/>
      <c r="BW482" s="15"/>
      <c r="BX482" s="15"/>
      <c r="BY482" s="15"/>
      <c r="BZ482" s="15"/>
      <c r="CA482" s="15"/>
      <c r="CB482" s="15"/>
      <c r="CC482" s="15"/>
      <c r="CD482" s="15" t="str">
        <f t="shared" si="72"/>
        <v>Blockchaincybertech LimitedBlockchainCybertech Limited develops smart blockchain solutions for Supply chain and Financial servicesActive</v>
      </c>
      <c r="CE482" s="15"/>
      <c r="CF482" s="15"/>
      <c r="CG482" s="15"/>
      <c r="CH482" s="15"/>
      <c r="CI482" s="15"/>
      <c r="CJ482" s="15"/>
    </row>
    <row r="483" spans="1:118" ht="12.75">
      <c r="A483" s="15" t="s">
        <v>3910</v>
      </c>
      <c r="B483" s="15" t="s">
        <v>3911</v>
      </c>
      <c r="C483" s="15" t="s">
        <v>58</v>
      </c>
      <c r="D483" s="16">
        <v>2017</v>
      </c>
      <c r="E483" s="15" t="s">
        <v>117</v>
      </c>
      <c r="F483" s="15"/>
      <c r="G483" s="15" t="s">
        <v>118</v>
      </c>
      <c r="H483" s="15" t="s">
        <v>118</v>
      </c>
      <c r="I483" s="15" t="s">
        <v>118</v>
      </c>
      <c r="J483" s="15"/>
      <c r="K483" s="17" t="e">
        <f t="shared" si="65"/>
        <v>#VALUE!</v>
      </c>
      <c r="L483" s="15"/>
      <c r="M483" s="18" t="e">
        <f t="shared" si="51"/>
        <v>#VALUE!</v>
      </c>
      <c r="N483" s="15"/>
      <c r="O483" s="15"/>
      <c r="P483" s="15"/>
      <c r="Q483" s="24" t="e">
        <f ca="1">_xludf.MAXIFS('[1]Deals (investment)'!A:A,'[1]Deals (investment)'!B:B,A483)</f>
        <v>#NAME?</v>
      </c>
      <c r="R483" s="15"/>
      <c r="S483" s="19"/>
      <c r="T483" s="15"/>
      <c r="U483" s="17"/>
      <c r="V483" s="15" t="s">
        <v>3912</v>
      </c>
      <c r="W483" s="15"/>
      <c r="X483" s="15" t="s">
        <v>158</v>
      </c>
      <c r="Y483" s="15" t="s">
        <v>3913</v>
      </c>
      <c r="AB483" s="20"/>
      <c r="AC483" s="21" t="s">
        <v>3914</v>
      </c>
      <c r="AD483" s="21" t="s">
        <v>3915</v>
      </c>
      <c r="AE483" s="15"/>
      <c r="AF483" s="21" t="s">
        <v>3916</v>
      </c>
      <c r="AG483" s="22">
        <f t="shared" ca="1" si="73"/>
        <v>0.5161290322580645</v>
      </c>
      <c r="AH483" s="15" t="str">
        <f t="shared" si="70"/>
        <v/>
      </c>
      <c r="AI483" s="22" t="e">
        <f>VLOOKUP(A483,'[1]Deals (investment)'!$B$2:$Z$1497,1,FALSE)</f>
        <v>#N/A</v>
      </c>
      <c r="AJ483" s="22" t="e">
        <f>VLOOKUP(A483,'[1]Deals (investment)'!$B$2:$Z$870,15,FALSE)</f>
        <v>#N/A</v>
      </c>
      <c r="AK483" s="17" t="e">
        <f>VLOOKUP(A483,'[1]Deals (Exits)'!B:B,1,FALSE)</f>
        <v>#N/A</v>
      </c>
      <c r="AL483" s="23">
        <f>VLOOKUP(G483,[1]Lookups!$V$3:$Y$197,4,FALSE)</f>
        <v>0</v>
      </c>
      <c r="AM483" s="17" t="str">
        <f>VLOOKUP(X483,[1]Lookups!$B$3:$C$200,2,FALSE)</f>
        <v>Financial Services</v>
      </c>
      <c r="AN483" s="17" t="e">
        <f>VLOOKUP(R483,[1]Lookups!$H$3:$I$69,2,FALSE)</f>
        <v>#N/A</v>
      </c>
      <c r="AO483" s="17" t="e">
        <f>VLOOKUP(T483,[1]Lookups!$H$3:$I$69,2,FALSE)</f>
        <v>#N/A</v>
      </c>
      <c r="AP483" s="17" t="e">
        <f>VLOOKUP(AN483,[1]Lookups!$N$3:$O$11,2,FALSE)</f>
        <v>#N/A</v>
      </c>
      <c r="AQ483" s="18" t="e">
        <f>COUNTIFS('[1]Deals (investment)'!$B:$B,$A483)</f>
        <v>#VALUE!</v>
      </c>
      <c r="AR483" s="18" t="e">
        <f>COUNTIFS('[1]Deals (investment)'!$B:$B,$A483,'[1]Deals (investment)'!$T:$T,$AW$1)+COUNTIFS('[1]Deals (investment)'!$B:$B,$A483,'[1]Deals (investment)'!$T:$T,$AX$1)+COUNTIFS('[1]Deals (investment)'!$B:$B,$A483,'[1]Deals (investment)'!$T:$T,$AY$1)</f>
        <v>#VALUE!</v>
      </c>
      <c r="AS483" s="17" t="e">
        <f>SUMIFS('[1]Deals (investment)'!$C:$C,'[1]Deals (investment)'!$B:$B,$A483)</f>
        <v>#VALUE!</v>
      </c>
      <c r="AT483" s="17" t="e">
        <f t="shared" si="66"/>
        <v>#VALUE!</v>
      </c>
      <c r="AU483" s="18" t="e">
        <f>COUNTIF('[1]Deals (Exits)'!$B:$B,A483)</f>
        <v>#VALUE!</v>
      </c>
      <c r="AV483" s="17" t="e">
        <f>SUMIFS('[1]Deals (investment)'!$C:$C,'[1]Deals (investment)'!$B:$B,$A483,'[1]Deals (investment)'!$T:$T,AV$1)</f>
        <v>#VALUE!</v>
      </c>
      <c r="AW483" s="17" t="e">
        <f>SUMIFS('[1]Deals (investment)'!$C:$C,'[1]Deals (investment)'!$B:$B,$A483,'[1]Deals (investment)'!$T:$T,AW$1)</f>
        <v>#VALUE!</v>
      </c>
      <c r="AX483" s="17" t="e">
        <f>SUMIFS('[1]Deals (investment)'!$C:$C,'[1]Deals (investment)'!$B:$B,$A483,'[1]Deals (investment)'!$T:$T,AX$1)</f>
        <v>#VALUE!</v>
      </c>
      <c r="AY483" s="17" t="e">
        <f>SUMIFS('[1]Deals (investment)'!$C:$C,'[1]Deals (investment)'!$B:$B,$A483,'[1]Deals (investment)'!$T:$T,AY$1)</f>
        <v>#VALUE!</v>
      </c>
      <c r="AZ483" s="17" t="e">
        <f>SUMIFS('[1]Deals (investment)'!$C:$C,'[1]Deals (investment)'!$B:$B,$A483,'[1]Deals (investment)'!$T:$T,AZ$1)</f>
        <v>#VALUE!</v>
      </c>
      <c r="BA483" s="17" t="e">
        <f>SUMIFS('[1]Deals (investment)'!$C:$C,'[1]Deals (investment)'!$B:$B,$A483,'[1]Deals (investment)'!$T:$T,BA$1)</f>
        <v>#VALUE!</v>
      </c>
      <c r="BB483" s="17" t="e">
        <f>SUMIFS('[1]Deals (investment)'!$C:$C,'[1]Deals (investment)'!$B:$B,$A483,'[1]Deals (investment)'!$T:$T,BB$1)</f>
        <v>#VALUE!</v>
      </c>
      <c r="BC483" s="17" t="e">
        <f>SUMIFS('[1]Deals (Exits)'!$C:$C,'[1]Deals (Exits)'!$B:$B,$A483)</f>
        <v>#VALUE!</v>
      </c>
      <c r="BD483" s="17" t="e">
        <f>SUMIFS('[1]Deals (investment)'!$C:$C,'[1]Deals (investment)'!$B:$B,$A483,'[1]Deals (investment)'!$V:$V,BD$1)</f>
        <v>#VALUE!</v>
      </c>
      <c r="BE483" s="17" t="e">
        <f>SUMIFS('[1]Deals (investment)'!$C:$C,'[1]Deals (investment)'!$B:$B,$A483,'[1]Deals (investment)'!$V:$V,BE$1)</f>
        <v>#VALUE!</v>
      </c>
      <c r="BF483" s="17" t="e">
        <f>SUMIFS('[1]Deals (investment)'!$C:$C,'[1]Deals (investment)'!$B:$B,$A483,'[1]Deals (investment)'!$V:$V,BF$1)</f>
        <v>#VALUE!</v>
      </c>
      <c r="BG483" s="17" t="e">
        <f>SUMIFS('[1]Deals (investment)'!$C:$C,'[1]Deals (investment)'!$B:$B,$A483,'[1]Deals (investment)'!$V:$V,BG$1)</f>
        <v>#VALUE!</v>
      </c>
      <c r="BH483" s="17" t="e">
        <f>SUMIFS('[1]Deals (investment)'!$C:$C,'[1]Deals (investment)'!$B:$B,$A483,'[1]Deals (investment)'!$V:$V,BH$1)</f>
        <v>#VALUE!</v>
      </c>
      <c r="BI483" s="17" t="e">
        <f>SUMIFS('[1]Deals (investment)'!$C:$C,'[1]Deals (investment)'!$B:$B,$A483,'[1]Deals (investment)'!$V:$V,BI$1)</f>
        <v>#VALUE!</v>
      </c>
      <c r="BJ483" s="17" t="e">
        <f>SUMIFS('[1]Deals (investment)'!$C:$C,'[1]Deals (investment)'!$B:$B,$A483,'[1]Deals (investment)'!$V:$V,BJ$1)</f>
        <v>#VALUE!</v>
      </c>
      <c r="BK483" s="17" t="e">
        <f>SUMIFS('[1]Deals (investment)'!$C:$C,'[1]Deals (investment)'!$B:$B,$A483,'[1]Deals (investment)'!$V:$V,BK$1)</f>
        <v>#VALUE!</v>
      </c>
      <c r="BL483" s="17" t="e">
        <f>SUMIFS('[1]Deals (investment)'!$C:$C,'[1]Deals (investment)'!$B:$B,$A483,'[1]Deals (investment)'!$V:$V,BL$1)</f>
        <v>#VALUE!</v>
      </c>
      <c r="BM483" s="17" t="e">
        <f>SUMIFS('[1]Deals (investment)'!$C:$C,'[1]Deals (investment)'!$B:$B,$A483,'[1]Deals (investment)'!$V:$V,BM$1)</f>
        <v>#VALUE!</v>
      </c>
      <c r="BN483" s="15"/>
      <c r="BO483" s="15"/>
      <c r="BP483" s="22"/>
      <c r="BQ483" s="15"/>
      <c r="BR483" s="15"/>
      <c r="BS483" s="15"/>
      <c r="BT483" s="15"/>
      <c r="BU483" s="15"/>
      <c r="BV483" s="15"/>
      <c r="BW483" s="15"/>
      <c r="BX483" s="15"/>
      <c r="BY483" s="15"/>
      <c r="BZ483" s="15"/>
      <c r="CA483" s="15"/>
      <c r="CB483" s="15"/>
      <c r="CC483" s="15"/>
      <c r="CD483" s="15"/>
      <c r="CE483" s="15"/>
      <c r="CF483" s="15"/>
      <c r="CG483" s="15"/>
      <c r="CH483" s="15"/>
      <c r="CI483" s="15"/>
      <c r="CJ483" s="15"/>
    </row>
    <row r="484" spans="1:118" ht="12.75">
      <c r="A484" s="15" t="s">
        <v>3917</v>
      </c>
      <c r="B484" s="15" t="s">
        <v>3918</v>
      </c>
      <c r="C484" s="15" t="s">
        <v>58</v>
      </c>
      <c r="D484" s="16">
        <v>2008</v>
      </c>
      <c r="E484" s="15" t="s">
        <v>3919</v>
      </c>
      <c r="F484" s="15"/>
      <c r="G484" s="15" t="s">
        <v>118</v>
      </c>
      <c r="H484" s="15" t="s">
        <v>118</v>
      </c>
      <c r="I484" s="15" t="s">
        <v>118</v>
      </c>
      <c r="J484" s="15"/>
      <c r="K484" s="17" t="e">
        <f t="shared" si="65"/>
        <v>#VALUE!</v>
      </c>
      <c r="L484" s="15"/>
      <c r="M484" s="18" t="e">
        <f t="shared" si="51"/>
        <v>#VALUE!</v>
      </c>
      <c r="N484" s="15"/>
      <c r="O484" s="15"/>
      <c r="P484" s="15"/>
      <c r="Q484" s="24" t="e">
        <f ca="1">_xludf.MAXIFS('[1]Deals (investment)'!A:A,'[1]Deals (investment)'!B:B,A484)</f>
        <v>#NAME?</v>
      </c>
      <c r="R484" s="15"/>
      <c r="S484" s="19"/>
      <c r="T484" s="15"/>
      <c r="U484" s="17"/>
      <c r="V484" s="15" t="s">
        <v>3920</v>
      </c>
      <c r="W484" s="15"/>
      <c r="X484" s="15" t="s">
        <v>158</v>
      </c>
      <c r="Y484" s="15" t="s">
        <v>158</v>
      </c>
      <c r="AB484" s="20"/>
      <c r="AC484" s="21" t="s">
        <v>3921</v>
      </c>
      <c r="AD484" s="15"/>
      <c r="AE484" s="21" t="s">
        <v>3922</v>
      </c>
      <c r="AF484" s="21" t="s">
        <v>3923</v>
      </c>
      <c r="AG484" s="22">
        <f t="shared" ca="1" si="73"/>
        <v>0.5161290322580645</v>
      </c>
      <c r="AH484" s="15" t="e">
        <f t="shared" si="70"/>
        <v>#VALUE!</v>
      </c>
      <c r="AI484" s="22" t="e">
        <f>VLOOKUP(A484,'[1]Deals (investment)'!$B$2:$Z$1497,1,FALSE)</f>
        <v>#N/A</v>
      </c>
      <c r="AJ484" s="22" t="e">
        <f>VLOOKUP(A484,'[1]Deals (investment)'!$B$2:$Z$870,15,FALSE)</f>
        <v>#N/A</v>
      </c>
      <c r="AK484" s="17" t="e">
        <f>VLOOKUP(A484,'[1]Deals (Exits)'!B:B,1,FALSE)</f>
        <v>#N/A</v>
      </c>
      <c r="AL484" s="23">
        <f>VLOOKUP(G484,[1]Lookups!$V$3:$Y$197,4,FALSE)</f>
        <v>0</v>
      </c>
      <c r="AM484" s="17" t="str">
        <f>VLOOKUP(X484,[1]Lookups!$B$3:$C$200,2,FALSE)</f>
        <v>Financial Services</v>
      </c>
      <c r="AN484" s="17" t="e">
        <f>VLOOKUP(R484,[1]Lookups!$H$3:$I$69,2,FALSE)</f>
        <v>#N/A</v>
      </c>
      <c r="AO484" s="17" t="e">
        <f>VLOOKUP(T484,[1]Lookups!$H$3:$I$69,2,FALSE)</f>
        <v>#N/A</v>
      </c>
      <c r="AP484" s="17" t="e">
        <f>VLOOKUP(AN484,[1]Lookups!$N$3:$O$11,2,FALSE)</f>
        <v>#N/A</v>
      </c>
      <c r="AQ484" s="18" t="e">
        <f>COUNTIFS('[1]Deals (investment)'!$B:$B,$A484)</f>
        <v>#VALUE!</v>
      </c>
      <c r="AR484" s="18" t="e">
        <f>COUNTIFS('[1]Deals (investment)'!$B:$B,$A484,'[1]Deals (investment)'!$T:$T,$AW$1)+COUNTIFS('[1]Deals (investment)'!$B:$B,$A484,'[1]Deals (investment)'!$T:$T,$AX$1)+COUNTIFS('[1]Deals (investment)'!$B:$B,$A484,'[1]Deals (investment)'!$T:$T,$AY$1)</f>
        <v>#VALUE!</v>
      </c>
      <c r="AS484" s="17" t="e">
        <f>SUMIFS('[1]Deals (investment)'!$C:$C,'[1]Deals (investment)'!$B:$B,$A484)</f>
        <v>#VALUE!</v>
      </c>
      <c r="AT484" s="17" t="e">
        <f t="shared" si="66"/>
        <v>#VALUE!</v>
      </c>
      <c r="AU484" s="18" t="e">
        <f>COUNTIF('[1]Deals (Exits)'!$B:$B,A484)</f>
        <v>#VALUE!</v>
      </c>
      <c r="AV484" s="17" t="e">
        <f>SUMIFS('[1]Deals (investment)'!$C:$C,'[1]Deals (investment)'!$B:$B,$A484,'[1]Deals (investment)'!$T:$T,AV$1)</f>
        <v>#VALUE!</v>
      </c>
      <c r="AW484" s="17" t="e">
        <f>SUMIFS('[1]Deals (investment)'!$C:$C,'[1]Deals (investment)'!$B:$B,$A484,'[1]Deals (investment)'!$T:$T,AW$1)</f>
        <v>#VALUE!</v>
      </c>
      <c r="AX484" s="17" t="e">
        <f>SUMIFS('[1]Deals (investment)'!$C:$C,'[1]Deals (investment)'!$B:$B,$A484,'[1]Deals (investment)'!$T:$T,AX$1)</f>
        <v>#VALUE!</v>
      </c>
      <c r="AY484" s="17" t="e">
        <f>SUMIFS('[1]Deals (investment)'!$C:$C,'[1]Deals (investment)'!$B:$B,$A484,'[1]Deals (investment)'!$T:$T,AY$1)</f>
        <v>#VALUE!</v>
      </c>
      <c r="AZ484" s="17" t="e">
        <f>SUMIFS('[1]Deals (investment)'!$C:$C,'[1]Deals (investment)'!$B:$B,$A484,'[1]Deals (investment)'!$T:$T,AZ$1)</f>
        <v>#VALUE!</v>
      </c>
      <c r="BA484" s="17" t="e">
        <f>SUMIFS('[1]Deals (investment)'!$C:$C,'[1]Deals (investment)'!$B:$B,$A484,'[1]Deals (investment)'!$T:$T,BA$1)</f>
        <v>#VALUE!</v>
      </c>
      <c r="BB484" s="17" t="e">
        <f>SUMIFS('[1]Deals (investment)'!$C:$C,'[1]Deals (investment)'!$B:$B,$A484,'[1]Deals (investment)'!$T:$T,BB$1)</f>
        <v>#VALUE!</v>
      </c>
      <c r="BC484" s="17" t="e">
        <f>SUMIFS('[1]Deals (Exits)'!$C:$C,'[1]Deals (Exits)'!$B:$B,$A484)</f>
        <v>#VALUE!</v>
      </c>
      <c r="BD484" s="17" t="e">
        <f>SUMIFS('[1]Deals (investment)'!$C:$C,'[1]Deals (investment)'!$B:$B,$A484,'[1]Deals (investment)'!$V:$V,BD$1)</f>
        <v>#VALUE!</v>
      </c>
      <c r="BE484" s="17" t="e">
        <f>SUMIFS('[1]Deals (investment)'!$C:$C,'[1]Deals (investment)'!$B:$B,$A484,'[1]Deals (investment)'!$V:$V,BE$1)</f>
        <v>#VALUE!</v>
      </c>
      <c r="BF484" s="17" t="e">
        <f>SUMIFS('[1]Deals (investment)'!$C:$C,'[1]Deals (investment)'!$B:$B,$A484,'[1]Deals (investment)'!$V:$V,BF$1)</f>
        <v>#VALUE!</v>
      </c>
      <c r="BG484" s="17" t="e">
        <f>SUMIFS('[1]Deals (investment)'!$C:$C,'[1]Deals (investment)'!$B:$B,$A484,'[1]Deals (investment)'!$V:$V,BG$1)</f>
        <v>#VALUE!</v>
      </c>
      <c r="BH484" s="17" t="e">
        <f>SUMIFS('[1]Deals (investment)'!$C:$C,'[1]Deals (investment)'!$B:$B,$A484,'[1]Deals (investment)'!$V:$V,BH$1)</f>
        <v>#VALUE!</v>
      </c>
      <c r="BI484" s="17" t="e">
        <f>SUMIFS('[1]Deals (investment)'!$C:$C,'[1]Deals (investment)'!$B:$B,$A484,'[1]Deals (investment)'!$V:$V,BI$1)</f>
        <v>#VALUE!</v>
      </c>
      <c r="BJ484" s="17" t="e">
        <f>SUMIFS('[1]Deals (investment)'!$C:$C,'[1]Deals (investment)'!$B:$B,$A484,'[1]Deals (investment)'!$V:$V,BJ$1)</f>
        <v>#VALUE!</v>
      </c>
      <c r="BK484" s="17" t="e">
        <f>SUMIFS('[1]Deals (investment)'!$C:$C,'[1]Deals (investment)'!$B:$B,$A484,'[1]Deals (investment)'!$V:$V,BK$1)</f>
        <v>#VALUE!</v>
      </c>
      <c r="BL484" s="17" t="e">
        <f>SUMIFS('[1]Deals (investment)'!$C:$C,'[1]Deals (investment)'!$B:$B,$A484,'[1]Deals (investment)'!$V:$V,BL$1)</f>
        <v>#VALUE!</v>
      </c>
      <c r="BM484" s="17" t="e">
        <f>SUMIFS('[1]Deals (investment)'!$C:$C,'[1]Deals (investment)'!$B:$B,$A484,'[1]Deals (investment)'!$V:$V,BM$1)</f>
        <v>#VALUE!</v>
      </c>
      <c r="BN484" s="15"/>
      <c r="BO484" s="15"/>
      <c r="BP484" s="22"/>
      <c r="BQ484" s="15"/>
      <c r="BR484" s="15"/>
      <c r="BS484" s="15"/>
      <c r="BT484" s="15"/>
      <c r="BU484" s="15"/>
      <c r="BV484" s="15"/>
      <c r="BW484" s="15"/>
      <c r="BX484" s="15"/>
      <c r="BY484" s="15"/>
      <c r="BZ484" s="15"/>
      <c r="CA484" s="15"/>
      <c r="CB484" s="15"/>
      <c r="CC484" s="15"/>
      <c r="CD484" s="15" t="str">
        <f t="shared" ref="CD484:CD503" si="74">CONCATENATE(A484,B484,C484)</f>
        <v>Changamka Health InnovationChangamka was founded on the belief that Mobile Technologies can be leveraged to improve the demand side financing initiatives to improve access to healthcare for the lower economy, under served populations in the developing worldActive</v>
      </c>
      <c r="CE484" s="15"/>
      <c r="CF484" s="15"/>
      <c r="CG484" s="15"/>
      <c r="CH484" s="15"/>
      <c r="CI484" s="15"/>
      <c r="CJ484" s="15"/>
    </row>
    <row r="485" spans="1:118" ht="12.75">
      <c r="A485" s="15" t="s">
        <v>3924</v>
      </c>
      <c r="B485" s="15" t="s">
        <v>3925</v>
      </c>
      <c r="C485" s="15" t="s">
        <v>58</v>
      </c>
      <c r="D485" s="16">
        <v>2014</v>
      </c>
      <c r="E485" s="15" t="s">
        <v>117</v>
      </c>
      <c r="F485" s="15"/>
      <c r="G485" s="15" t="s">
        <v>118</v>
      </c>
      <c r="H485" s="15" t="s">
        <v>118</v>
      </c>
      <c r="I485" s="15" t="s">
        <v>118</v>
      </c>
      <c r="J485" s="15"/>
      <c r="K485" s="17" t="e">
        <f t="shared" si="65"/>
        <v>#VALUE!</v>
      </c>
      <c r="L485" s="15"/>
      <c r="M485" s="18" t="e">
        <f t="shared" si="51"/>
        <v>#VALUE!</v>
      </c>
      <c r="N485" s="15"/>
      <c r="O485" s="15"/>
      <c r="P485" s="15"/>
      <c r="Q485" s="24" t="e">
        <f ca="1">_xludf.MAXIFS('[1]Deals (investment)'!A:A,'[1]Deals (investment)'!B:B,A485)</f>
        <v>#NAME?</v>
      </c>
      <c r="R485" s="15" t="s">
        <v>312</v>
      </c>
      <c r="S485" s="19"/>
      <c r="T485" s="15"/>
      <c r="U485" s="17"/>
      <c r="V485" s="15" t="s">
        <v>3926</v>
      </c>
      <c r="W485" s="15">
        <v>0</v>
      </c>
      <c r="X485" s="15" t="s">
        <v>158</v>
      </c>
      <c r="Y485" s="15" t="s">
        <v>1940</v>
      </c>
      <c r="AB485" s="20"/>
      <c r="AC485" s="21" t="s">
        <v>3927</v>
      </c>
      <c r="AD485" s="21" t="s">
        <v>3928</v>
      </c>
      <c r="AE485" s="21" t="s">
        <v>3929</v>
      </c>
      <c r="AF485" s="21" t="s">
        <v>3930</v>
      </c>
      <c r="AG485" s="22">
        <f t="shared" ca="1" si="73"/>
        <v>0.61290322580645162</v>
      </c>
      <c r="AH485" s="15" t="str">
        <f t="shared" si="70"/>
        <v/>
      </c>
      <c r="AI485" s="22" t="e">
        <f>VLOOKUP(A485,'[1]Deals (investment)'!$B$2:$Z$1497,1,FALSE)</f>
        <v>#N/A</v>
      </c>
      <c r="AJ485" s="22" t="e">
        <f>VLOOKUP(A485,'[1]Deals (investment)'!$B$2:$Z$870,15,FALSE)</f>
        <v>#N/A</v>
      </c>
      <c r="AK485" s="17" t="e">
        <f>VLOOKUP(A485,'[1]Deals (Exits)'!B:B,1,FALSE)</f>
        <v>#N/A</v>
      </c>
      <c r="AL485" s="23">
        <f>VLOOKUP(G485,[1]Lookups!$V$3:$Y$197,4,FALSE)</f>
        <v>0</v>
      </c>
      <c r="AM485" s="17" t="str">
        <f>VLOOKUP(X485,[1]Lookups!$B$3:$C$200,2,FALSE)</f>
        <v>Financial Services</v>
      </c>
      <c r="AN485" s="17" t="e">
        <f>VLOOKUP(R485,[1]Lookups!$H$3:$I$69,2,FALSE)</f>
        <v>#N/A</v>
      </c>
      <c r="AO485" s="17" t="e">
        <f>VLOOKUP(T485,[1]Lookups!$H$3:$I$69,2,FALSE)</f>
        <v>#N/A</v>
      </c>
      <c r="AP485" s="17" t="e">
        <f>VLOOKUP(AN485,[1]Lookups!$N$3:$O$11,2,FALSE)</f>
        <v>#N/A</v>
      </c>
      <c r="AQ485" s="18" t="e">
        <f>COUNTIFS('[1]Deals (investment)'!$B:$B,$A485)</f>
        <v>#VALUE!</v>
      </c>
      <c r="AR485" s="18" t="e">
        <f>COUNTIFS('[1]Deals (investment)'!$B:$B,$A485,'[1]Deals (investment)'!$T:$T,$AW$1)+COUNTIFS('[1]Deals (investment)'!$B:$B,$A485,'[1]Deals (investment)'!$T:$T,$AX$1)+COUNTIFS('[1]Deals (investment)'!$B:$B,$A485,'[1]Deals (investment)'!$T:$T,$AY$1)</f>
        <v>#VALUE!</v>
      </c>
      <c r="AS485" s="17" t="e">
        <f>SUMIFS('[1]Deals (investment)'!$C:$C,'[1]Deals (investment)'!$B:$B,$A485)</f>
        <v>#VALUE!</v>
      </c>
      <c r="AT485" s="17" t="e">
        <f t="shared" si="66"/>
        <v>#VALUE!</v>
      </c>
      <c r="AU485" s="18" t="e">
        <f>COUNTIF('[1]Deals (Exits)'!$B:$B,A485)</f>
        <v>#VALUE!</v>
      </c>
      <c r="AV485" s="17" t="e">
        <f>SUMIFS('[1]Deals (investment)'!$C:$C,'[1]Deals (investment)'!$B:$B,$A485,'[1]Deals (investment)'!$T:$T,AV$1)</f>
        <v>#VALUE!</v>
      </c>
      <c r="AW485" s="17" t="e">
        <f>SUMIFS('[1]Deals (investment)'!$C:$C,'[1]Deals (investment)'!$B:$B,$A485,'[1]Deals (investment)'!$T:$T,AW$1)</f>
        <v>#VALUE!</v>
      </c>
      <c r="AX485" s="17" t="e">
        <f>SUMIFS('[1]Deals (investment)'!$C:$C,'[1]Deals (investment)'!$B:$B,$A485,'[1]Deals (investment)'!$T:$T,AX$1)</f>
        <v>#VALUE!</v>
      </c>
      <c r="AY485" s="17" t="e">
        <f>SUMIFS('[1]Deals (investment)'!$C:$C,'[1]Deals (investment)'!$B:$B,$A485,'[1]Deals (investment)'!$T:$T,AY$1)</f>
        <v>#VALUE!</v>
      </c>
      <c r="AZ485" s="17" t="e">
        <f>SUMIFS('[1]Deals (investment)'!$C:$C,'[1]Deals (investment)'!$B:$B,$A485,'[1]Deals (investment)'!$T:$T,AZ$1)</f>
        <v>#VALUE!</v>
      </c>
      <c r="BA485" s="17" t="e">
        <f>SUMIFS('[1]Deals (investment)'!$C:$C,'[1]Deals (investment)'!$B:$B,$A485,'[1]Deals (investment)'!$T:$T,BA$1)</f>
        <v>#VALUE!</v>
      </c>
      <c r="BB485" s="17" t="e">
        <f>SUMIFS('[1]Deals (investment)'!$C:$C,'[1]Deals (investment)'!$B:$B,$A485,'[1]Deals (investment)'!$T:$T,BB$1)</f>
        <v>#VALUE!</v>
      </c>
      <c r="BC485" s="17" t="e">
        <f>SUMIFS('[1]Deals (Exits)'!$C:$C,'[1]Deals (Exits)'!$B:$B,$A485)</f>
        <v>#VALUE!</v>
      </c>
      <c r="BD485" s="17" t="e">
        <f>SUMIFS('[1]Deals (investment)'!$C:$C,'[1]Deals (investment)'!$B:$B,$A485,'[1]Deals (investment)'!$V:$V,BD$1)</f>
        <v>#VALUE!</v>
      </c>
      <c r="BE485" s="17" t="e">
        <f>SUMIFS('[1]Deals (investment)'!$C:$C,'[1]Deals (investment)'!$B:$B,$A485,'[1]Deals (investment)'!$V:$V,BE$1)</f>
        <v>#VALUE!</v>
      </c>
      <c r="BF485" s="17" t="e">
        <f>SUMIFS('[1]Deals (investment)'!$C:$C,'[1]Deals (investment)'!$B:$B,$A485,'[1]Deals (investment)'!$V:$V,BF$1)</f>
        <v>#VALUE!</v>
      </c>
      <c r="BG485" s="17" t="e">
        <f>SUMIFS('[1]Deals (investment)'!$C:$C,'[1]Deals (investment)'!$B:$B,$A485,'[1]Deals (investment)'!$V:$V,BG$1)</f>
        <v>#VALUE!</v>
      </c>
      <c r="BH485" s="17" t="e">
        <f>SUMIFS('[1]Deals (investment)'!$C:$C,'[1]Deals (investment)'!$B:$B,$A485,'[1]Deals (investment)'!$V:$V,BH$1)</f>
        <v>#VALUE!</v>
      </c>
      <c r="BI485" s="17" t="e">
        <f>SUMIFS('[1]Deals (investment)'!$C:$C,'[1]Deals (investment)'!$B:$B,$A485,'[1]Deals (investment)'!$V:$V,BI$1)</f>
        <v>#VALUE!</v>
      </c>
      <c r="BJ485" s="17" t="e">
        <f>SUMIFS('[1]Deals (investment)'!$C:$C,'[1]Deals (investment)'!$B:$B,$A485,'[1]Deals (investment)'!$V:$V,BJ$1)</f>
        <v>#VALUE!</v>
      </c>
      <c r="BK485" s="17" t="e">
        <f>SUMIFS('[1]Deals (investment)'!$C:$C,'[1]Deals (investment)'!$B:$B,$A485,'[1]Deals (investment)'!$V:$V,BK$1)</f>
        <v>#VALUE!</v>
      </c>
      <c r="BL485" s="17" t="e">
        <f>SUMIFS('[1]Deals (investment)'!$C:$C,'[1]Deals (investment)'!$B:$B,$A485,'[1]Deals (investment)'!$V:$V,BL$1)</f>
        <v>#VALUE!</v>
      </c>
      <c r="BM485" s="17" t="e">
        <f>SUMIFS('[1]Deals (investment)'!$C:$C,'[1]Deals (investment)'!$B:$B,$A485,'[1]Deals (investment)'!$V:$V,BM$1)</f>
        <v>#VALUE!</v>
      </c>
      <c r="BN485" s="15"/>
      <c r="BO485" s="15"/>
      <c r="BP485" s="22"/>
      <c r="BQ485" s="15"/>
      <c r="BR485" s="15"/>
      <c r="BS485" s="15"/>
      <c r="BT485" s="15"/>
      <c r="BU485" s="15"/>
      <c r="BV485" s="15"/>
      <c r="BW485" s="15"/>
      <c r="BX485" s="15"/>
      <c r="BY485" s="15"/>
      <c r="BZ485" s="15"/>
      <c r="CA485" s="15"/>
      <c r="CB485" s="15"/>
      <c r="CC485" s="15"/>
      <c r="CD485" s="15" t="str">
        <f t="shared" si="74"/>
        <v>AbacusAbacus builds web and mobile software to help investors across the globe access African financial markets. We make it possible for both local and international investors to research and invest, anytime, anywhereActive</v>
      </c>
      <c r="CE485" s="15"/>
      <c r="CF485" s="15"/>
      <c r="CG485" s="15"/>
      <c r="CH485" s="15"/>
      <c r="CI485" s="15"/>
      <c r="CJ485" s="15"/>
    </row>
    <row r="486" spans="1:118" ht="12.75">
      <c r="A486" s="15" t="s">
        <v>3931</v>
      </c>
      <c r="B486" s="15" t="s">
        <v>3932</v>
      </c>
      <c r="C486" s="15" t="s">
        <v>58</v>
      </c>
      <c r="D486" s="16">
        <v>2017</v>
      </c>
      <c r="E486" s="15" t="s">
        <v>117</v>
      </c>
      <c r="F486" s="15"/>
      <c r="G486" s="15" t="s">
        <v>118</v>
      </c>
      <c r="H486" s="15" t="s">
        <v>118</v>
      </c>
      <c r="I486" s="15" t="s">
        <v>118</v>
      </c>
      <c r="J486" s="15"/>
      <c r="K486" s="17" t="e">
        <f t="shared" si="65"/>
        <v>#VALUE!</v>
      </c>
      <c r="L486" s="15"/>
      <c r="M486" s="18" t="e">
        <f t="shared" si="51"/>
        <v>#VALUE!</v>
      </c>
      <c r="N486" s="15"/>
      <c r="O486" s="15"/>
      <c r="P486" s="15"/>
      <c r="Q486" s="24" t="e">
        <f ca="1">_xludf.MAXIFS('[1]Deals (investment)'!A:A,'[1]Deals (investment)'!B:B,A486)</f>
        <v>#NAME?</v>
      </c>
      <c r="R486" s="15" t="s">
        <v>375</v>
      </c>
      <c r="S486" s="19">
        <v>9900</v>
      </c>
      <c r="T486" s="15" t="s">
        <v>375</v>
      </c>
      <c r="U486" s="17">
        <v>9900</v>
      </c>
      <c r="V486" s="15" t="s">
        <v>3933</v>
      </c>
      <c r="W486" s="15">
        <v>1</v>
      </c>
      <c r="X486" s="15" t="s">
        <v>64</v>
      </c>
      <c r="Y486" s="15" t="s">
        <v>3934</v>
      </c>
      <c r="AB486" s="32">
        <v>44206</v>
      </c>
      <c r="AC486" s="21" t="s">
        <v>3935</v>
      </c>
      <c r="AD486" s="21" t="s">
        <v>3936</v>
      </c>
      <c r="AE486" s="15"/>
      <c r="AF486" s="15"/>
      <c r="AG486" s="22">
        <f t="shared" ca="1" si="73"/>
        <v>0.67741935483870963</v>
      </c>
      <c r="AH486" s="15" t="str">
        <f t="shared" si="70"/>
        <v/>
      </c>
      <c r="AI486" s="22" t="e">
        <f>VLOOKUP(A486,'[1]Deals (investment)'!$B$2:$Z$1497,1,FALSE)</f>
        <v>#N/A</v>
      </c>
      <c r="AJ486" s="22" t="e">
        <f>VLOOKUP(A486,'[1]Deals (investment)'!$B$2:$Z$870,15,FALSE)</f>
        <v>#N/A</v>
      </c>
      <c r="AK486" s="17" t="e">
        <f>VLOOKUP(A486,'[1]Deals (Exits)'!B:B,1,FALSE)</f>
        <v>#N/A</v>
      </c>
      <c r="AL486" s="23">
        <f>VLOOKUP(G486,[1]Lookups!$V$3:$Y$197,4,FALSE)</f>
        <v>0</v>
      </c>
      <c r="AM486" s="17" t="str">
        <f>VLOOKUP(X486,[1]Lookups!$B$3:$C$200,2,FALSE)</f>
        <v>E-commerce &amp; Retail</v>
      </c>
      <c r="AN486" s="17" t="str">
        <f>VLOOKUP(R486,[1]Lookups!$H$3:$I$69,2,FALSE)</f>
        <v>2. Seed</v>
      </c>
      <c r="AO486" s="17" t="str">
        <f>VLOOKUP(T486,[1]Lookups!$H$3:$I$69,2,FALSE)</f>
        <v>2. Seed</v>
      </c>
      <c r="AP486" s="17" t="str">
        <f>VLOOKUP(AN486,[1]Lookups!$N$3:$O$11,2,FALSE)</f>
        <v>Early</v>
      </c>
      <c r="AQ486" s="18" t="e">
        <f>COUNTIFS('[1]Deals (investment)'!$B:$B,$A486)</f>
        <v>#VALUE!</v>
      </c>
      <c r="AR486" s="18" t="e">
        <f>COUNTIFS('[1]Deals (investment)'!$B:$B,$A486,'[1]Deals (investment)'!$T:$T,$AW$1)+COUNTIFS('[1]Deals (investment)'!$B:$B,$A486,'[1]Deals (investment)'!$T:$T,$AX$1)+COUNTIFS('[1]Deals (investment)'!$B:$B,$A486,'[1]Deals (investment)'!$T:$T,$AY$1)</f>
        <v>#VALUE!</v>
      </c>
      <c r="AS486" s="17" t="e">
        <f>SUMIFS('[1]Deals (investment)'!$C:$C,'[1]Deals (investment)'!$B:$B,$A486)</f>
        <v>#VALUE!</v>
      </c>
      <c r="AT486" s="17" t="e">
        <f t="shared" si="66"/>
        <v>#VALUE!</v>
      </c>
      <c r="AU486" s="18" t="e">
        <f>COUNTIF('[1]Deals (Exits)'!$B:$B,A486)</f>
        <v>#VALUE!</v>
      </c>
      <c r="AV486" s="17" t="e">
        <f>SUMIFS('[1]Deals (investment)'!$C:$C,'[1]Deals (investment)'!$B:$B,$A486,'[1]Deals (investment)'!$T:$T,AV$1)</f>
        <v>#VALUE!</v>
      </c>
      <c r="AW486" s="17" t="e">
        <f>SUMIFS('[1]Deals (investment)'!$C:$C,'[1]Deals (investment)'!$B:$B,$A486,'[1]Deals (investment)'!$T:$T,AW$1)</f>
        <v>#VALUE!</v>
      </c>
      <c r="AX486" s="17" t="e">
        <f>SUMIFS('[1]Deals (investment)'!$C:$C,'[1]Deals (investment)'!$B:$B,$A486,'[1]Deals (investment)'!$T:$T,AX$1)</f>
        <v>#VALUE!</v>
      </c>
      <c r="AY486" s="17" t="e">
        <f>SUMIFS('[1]Deals (investment)'!$C:$C,'[1]Deals (investment)'!$B:$B,$A486,'[1]Deals (investment)'!$T:$T,AY$1)</f>
        <v>#VALUE!</v>
      </c>
      <c r="AZ486" s="17" t="e">
        <f>SUMIFS('[1]Deals (investment)'!$C:$C,'[1]Deals (investment)'!$B:$B,$A486,'[1]Deals (investment)'!$T:$T,AZ$1)</f>
        <v>#VALUE!</v>
      </c>
      <c r="BA486" s="17" t="e">
        <f>SUMIFS('[1]Deals (investment)'!$C:$C,'[1]Deals (investment)'!$B:$B,$A486,'[1]Deals (investment)'!$T:$T,BA$1)</f>
        <v>#VALUE!</v>
      </c>
      <c r="BB486" s="17" t="e">
        <f>SUMIFS('[1]Deals (investment)'!$C:$C,'[1]Deals (investment)'!$B:$B,$A486,'[1]Deals (investment)'!$T:$T,BB$1)</f>
        <v>#VALUE!</v>
      </c>
      <c r="BC486" s="17" t="e">
        <f>SUMIFS('[1]Deals (Exits)'!$C:$C,'[1]Deals (Exits)'!$B:$B,$A486)</f>
        <v>#VALUE!</v>
      </c>
      <c r="BD486" s="17" t="e">
        <f>SUMIFS('[1]Deals (investment)'!$C:$C,'[1]Deals (investment)'!$B:$B,$A486,'[1]Deals (investment)'!$V:$V,BD$1)</f>
        <v>#VALUE!</v>
      </c>
      <c r="BE486" s="17" t="e">
        <f>SUMIFS('[1]Deals (investment)'!$C:$C,'[1]Deals (investment)'!$B:$B,$A486,'[1]Deals (investment)'!$V:$V,BE$1)</f>
        <v>#VALUE!</v>
      </c>
      <c r="BF486" s="17" t="e">
        <f>SUMIFS('[1]Deals (investment)'!$C:$C,'[1]Deals (investment)'!$B:$B,$A486,'[1]Deals (investment)'!$V:$V,BF$1)</f>
        <v>#VALUE!</v>
      </c>
      <c r="BG486" s="17" t="e">
        <f>SUMIFS('[1]Deals (investment)'!$C:$C,'[1]Deals (investment)'!$B:$B,$A486,'[1]Deals (investment)'!$V:$V,BG$1)</f>
        <v>#VALUE!</v>
      </c>
      <c r="BH486" s="17" t="e">
        <f>SUMIFS('[1]Deals (investment)'!$C:$C,'[1]Deals (investment)'!$B:$B,$A486,'[1]Deals (investment)'!$V:$V,BH$1)</f>
        <v>#VALUE!</v>
      </c>
      <c r="BI486" s="17" t="e">
        <f>SUMIFS('[1]Deals (investment)'!$C:$C,'[1]Deals (investment)'!$B:$B,$A486,'[1]Deals (investment)'!$V:$V,BI$1)</f>
        <v>#VALUE!</v>
      </c>
      <c r="BJ486" s="17" t="e">
        <f>SUMIFS('[1]Deals (investment)'!$C:$C,'[1]Deals (investment)'!$B:$B,$A486,'[1]Deals (investment)'!$V:$V,BJ$1)</f>
        <v>#VALUE!</v>
      </c>
      <c r="BK486" s="17" t="e">
        <f>SUMIFS('[1]Deals (investment)'!$C:$C,'[1]Deals (investment)'!$B:$B,$A486,'[1]Deals (investment)'!$V:$V,BK$1)</f>
        <v>#VALUE!</v>
      </c>
      <c r="BL486" s="17" t="e">
        <f>SUMIFS('[1]Deals (investment)'!$C:$C,'[1]Deals (investment)'!$B:$B,$A486,'[1]Deals (investment)'!$V:$V,BL$1)</f>
        <v>#VALUE!</v>
      </c>
      <c r="BM486" s="17" t="e">
        <f>SUMIFS('[1]Deals (investment)'!$C:$C,'[1]Deals (investment)'!$B:$B,$A486,'[1]Deals (investment)'!$V:$V,BM$1)</f>
        <v>#VALUE!</v>
      </c>
      <c r="BN486" s="15"/>
      <c r="BO486" s="15"/>
      <c r="BP486" s="22"/>
      <c r="BQ486" s="15"/>
      <c r="BR486" s="15"/>
      <c r="BS486" s="15"/>
      <c r="BT486" s="15"/>
      <c r="BU486" s="15"/>
      <c r="BV486" s="15"/>
      <c r="BW486" s="15"/>
      <c r="BX486" s="15"/>
      <c r="BY486" s="15"/>
      <c r="BZ486" s="15"/>
      <c r="CA486" s="15"/>
      <c r="CB486" s="15"/>
      <c r="CC486" s="15"/>
      <c r="CD486" s="15" t="str">
        <f t="shared" si="74"/>
        <v>AbantuAbantu focuses on the implementation of unique and innovative technology-based solutions to problems that they are passionate about solvingActive</v>
      </c>
      <c r="CE486" s="15"/>
      <c r="CF486" s="15"/>
      <c r="CG486" s="15"/>
      <c r="CH486" s="15"/>
      <c r="CI486" s="15"/>
      <c r="CJ486" s="15"/>
    </row>
    <row r="487" spans="1:118" ht="12.75">
      <c r="A487" s="15" t="s">
        <v>3937</v>
      </c>
      <c r="B487" s="15" t="s">
        <v>3938</v>
      </c>
      <c r="C487" s="15" t="s">
        <v>58</v>
      </c>
      <c r="D487" s="16">
        <v>2016</v>
      </c>
      <c r="E487" s="15" t="s">
        <v>117</v>
      </c>
      <c r="F487" s="15"/>
      <c r="G487" s="15" t="s">
        <v>118</v>
      </c>
      <c r="H487" s="15" t="s">
        <v>118</v>
      </c>
      <c r="I487" s="15" t="s">
        <v>118</v>
      </c>
      <c r="J487" s="15"/>
      <c r="K487" s="17" t="e">
        <f t="shared" si="65"/>
        <v>#VALUE!</v>
      </c>
      <c r="L487" s="15"/>
      <c r="M487" s="18" t="e">
        <f t="shared" si="51"/>
        <v>#VALUE!</v>
      </c>
      <c r="N487" s="15"/>
      <c r="O487" s="15"/>
      <c r="P487" s="15"/>
      <c r="Q487" s="24" t="e">
        <f ca="1">_xludf.MAXIFS('[1]Deals (investment)'!A:A,'[1]Deals (investment)'!B:B,A487)</f>
        <v>#NAME?</v>
      </c>
      <c r="R487" s="15"/>
      <c r="S487" s="19"/>
      <c r="T487" s="15"/>
      <c r="U487" s="17"/>
      <c r="V487" s="15" t="s">
        <v>3939</v>
      </c>
      <c r="W487" s="15">
        <v>0</v>
      </c>
      <c r="X487" s="15" t="s">
        <v>158</v>
      </c>
      <c r="Y487" s="15" t="s">
        <v>3940</v>
      </c>
      <c r="AB487" s="20"/>
      <c r="AC487" s="21" t="s">
        <v>3941</v>
      </c>
      <c r="AD487" s="21" t="s">
        <v>3942</v>
      </c>
      <c r="AE487" s="15"/>
      <c r="AF487" s="21" t="s">
        <v>3943</v>
      </c>
      <c r="AG487" s="22">
        <f t="shared" ca="1" si="73"/>
        <v>0.54838709677419351</v>
      </c>
      <c r="AH487" s="15" t="str">
        <f t="shared" si="70"/>
        <v/>
      </c>
      <c r="AI487" s="22" t="e">
        <f>VLOOKUP(A487,'[1]Deals (investment)'!$B$2:$Z$1497,1,FALSE)</f>
        <v>#N/A</v>
      </c>
      <c r="AJ487" s="22" t="e">
        <f>VLOOKUP(A487,'[1]Deals (investment)'!$B$2:$Z$870,15,FALSE)</f>
        <v>#N/A</v>
      </c>
      <c r="AK487" s="17" t="e">
        <f>VLOOKUP(A487,'[1]Deals (Exits)'!B:B,1,FALSE)</f>
        <v>#N/A</v>
      </c>
      <c r="AL487" s="23">
        <f>VLOOKUP(G487,[1]Lookups!$V$3:$Y$197,4,FALSE)</f>
        <v>0</v>
      </c>
      <c r="AM487" s="17" t="str">
        <f>VLOOKUP(X487,[1]Lookups!$B$3:$C$200,2,FALSE)</f>
        <v>Financial Services</v>
      </c>
      <c r="AN487" s="17" t="e">
        <f>VLOOKUP(R487,[1]Lookups!$H$3:$I$69,2,FALSE)</f>
        <v>#N/A</v>
      </c>
      <c r="AO487" s="17" t="e">
        <f>VLOOKUP(T487,[1]Lookups!$H$3:$I$69,2,FALSE)</f>
        <v>#N/A</v>
      </c>
      <c r="AP487" s="17" t="e">
        <f>VLOOKUP(AN487,[1]Lookups!$N$3:$O$11,2,FALSE)</f>
        <v>#N/A</v>
      </c>
      <c r="AQ487" s="18" t="e">
        <f>COUNTIFS('[1]Deals (investment)'!$B:$B,$A487)</f>
        <v>#VALUE!</v>
      </c>
      <c r="AR487" s="18" t="e">
        <f>COUNTIFS('[1]Deals (investment)'!$B:$B,$A487,'[1]Deals (investment)'!$T:$T,$AW$1)+COUNTIFS('[1]Deals (investment)'!$B:$B,$A487,'[1]Deals (investment)'!$T:$T,$AX$1)+COUNTIFS('[1]Deals (investment)'!$B:$B,$A487,'[1]Deals (investment)'!$T:$T,$AY$1)</f>
        <v>#VALUE!</v>
      </c>
      <c r="AS487" s="17" t="e">
        <f>SUMIFS('[1]Deals (investment)'!$C:$C,'[1]Deals (investment)'!$B:$B,$A487)</f>
        <v>#VALUE!</v>
      </c>
      <c r="AT487" s="17" t="e">
        <f t="shared" si="66"/>
        <v>#VALUE!</v>
      </c>
      <c r="AU487" s="18" t="e">
        <f>COUNTIF('[1]Deals (Exits)'!$B:$B,A487)</f>
        <v>#VALUE!</v>
      </c>
      <c r="AV487" s="17" t="e">
        <f>SUMIFS('[1]Deals (investment)'!$C:$C,'[1]Deals (investment)'!$B:$B,$A487,'[1]Deals (investment)'!$T:$T,AV$1)</f>
        <v>#VALUE!</v>
      </c>
      <c r="AW487" s="17" t="e">
        <f>SUMIFS('[1]Deals (investment)'!$C:$C,'[1]Deals (investment)'!$B:$B,$A487,'[1]Deals (investment)'!$T:$T,AW$1)</f>
        <v>#VALUE!</v>
      </c>
      <c r="AX487" s="17" t="e">
        <f>SUMIFS('[1]Deals (investment)'!$C:$C,'[1]Deals (investment)'!$B:$B,$A487,'[1]Deals (investment)'!$T:$T,AX$1)</f>
        <v>#VALUE!</v>
      </c>
      <c r="AY487" s="17" t="e">
        <f>SUMIFS('[1]Deals (investment)'!$C:$C,'[1]Deals (investment)'!$B:$B,$A487,'[1]Deals (investment)'!$T:$T,AY$1)</f>
        <v>#VALUE!</v>
      </c>
      <c r="AZ487" s="17" t="e">
        <f>SUMIFS('[1]Deals (investment)'!$C:$C,'[1]Deals (investment)'!$B:$B,$A487,'[1]Deals (investment)'!$T:$T,AZ$1)</f>
        <v>#VALUE!</v>
      </c>
      <c r="BA487" s="17" t="e">
        <f>SUMIFS('[1]Deals (investment)'!$C:$C,'[1]Deals (investment)'!$B:$B,$A487,'[1]Deals (investment)'!$T:$T,BA$1)</f>
        <v>#VALUE!</v>
      </c>
      <c r="BB487" s="17" t="e">
        <f>SUMIFS('[1]Deals (investment)'!$C:$C,'[1]Deals (investment)'!$B:$B,$A487,'[1]Deals (investment)'!$T:$T,BB$1)</f>
        <v>#VALUE!</v>
      </c>
      <c r="BC487" s="17" t="e">
        <f>SUMIFS('[1]Deals (Exits)'!$C:$C,'[1]Deals (Exits)'!$B:$B,$A487)</f>
        <v>#VALUE!</v>
      </c>
      <c r="BD487" s="17" t="e">
        <f>SUMIFS('[1]Deals (investment)'!$C:$C,'[1]Deals (investment)'!$B:$B,$A487,'[1]Deals (investment)'!$V:$V,BD$1)</f>
        <v>#VALUE!</v>
      </c>
      <c r="BE487" s="17" t="e">
        <f>SUMIFS('[1]Deals (investment)'!$C:$C,'[1]Deals (investment)'!$B:$B,$A487,'[1]Deals (investment)'!$V:$V,BE$1)</f>
        <v>#VALUE!</v>
      </c>
      <c r="BF487" s="17" t="e">
        <f>SUMIFS('[1]Deals (investment)'!$C:$C,'[1]Deals (investment)'!$B:$B,$A487,'[1]Deals (investment)'!$V:$V,BF$1)</f>
        <v>#VALUE!</v>
      </c>
      <c r="BG487" s="17" t="e">
        <f>SUMIFS('[1]Deals (investment)'!$C:$C,'[1]Deals (investment)'!$B:$B,$A487,'[1]Deals (investment)'!$V:$V,BG$1)</f>
        <v>#VALUE!</v>
      </c>
      <c r="BH487" s="17" t="e">
        <f>SUMIFS('[1]Deals (investment)'!$C:$C,'[1]Deals (investment)'!$B:$B,$A487,'[1]Deals (investment)'!$V:$V,BH$1)</f>
        <v>#VALUE!</v>
      </c>
      <c r="BI487" s="17" t="e">
        <f>SUMIFS('[1]Deals (investment)'!$C:$C,'[1]Deals (investment)'!$B:$B,$A487,'[1]Deals (investment)'!$V:$V,BI$1)</f>
        <v>#VALUE!</v>
      </c>
      <c r="BJ487" s="17" t="e">
        <f>SUMIFS('[1]Deals (investment)'!$C:$C,'[1]Deals (investment)'!$B:$B,$A487,'[1]Deals (investment)'!$V:$V,BJ$1)</f>
        <v>#VALUE!</v>
      </c>
      <c r="BK487" s="17" t="e">
        <f>SUMIFS('[1]Deals (investment)'!$C:$C,'[1]Deals (investment)'!$B:$B,$A487,'[1]Deals (investment)'!$V:$V,BK$1)</f>
        <v>#VALUE!</v>
      </c>
      <c r="BL487" s="17" t="e">
        <f>SUMIFS('[1]Deals (investment)'!$C:$C,'[1]Deals (investment)'!$B:$B,$A487,'[1]Deals (investment)'!$V:$V,BL$1)</f>
        <v>#VALUE!</v>
      </c>
      <c r="BM487" s="17" t="e">
        <f>SUMIFS('[1]Deals (investment)'!$C:$C,'[1]Deals (investment)'!$B:$B,$A487,'[1]Deals (investment)'!$V:$V,BM$1)</f>
        <v>#VALUE!</v>
      </c>
      <c r="BN487" s="15"/>
      <c r="BO487" s="15"/>
      <c r="BP487" s="22"/>
      <c r="BQ487" s="15"/>
      <c r="BR487" s="15"/>
      <c r="BS487" s="15"/>
      <c r="BT487" s="15"/>
      <c r="BU487" s="15"/>
      <c r="BV487" s="15"/>
      <c r="BW487" s="15"/>
      <c r="BX487" s="15"/>
      <c r="BY487" s="15"/>
      <c r="BZ487" s="15"/>
      <c r="CA487" s="15"/>
      <c r="CB487" s="15"/>
      <c r="CC487" s="15"/>
      <c r="CD487" s="15" t="str">
        <f t="shared" si="74"/>
        <v>Afri Kash LimitedAfri Kash Limited is led by a team of entrepreneurs and technologists eager to offer financial services for individual users and small &amp; medium enterprisesActive</v>
      </c>
      <c r="CE487" s="15"/>
      <c r="CF487" s="15"/>
      <c r="CG487" s="15"/>
      <c r="CH487" s="15"/>
      <c r="CI487" s="15"/>
      <c r="CJ487" s="15"/>
    </row>
    <row r="488" spans="1:118" ht="12.75">
      <c r="A488" s="15" t="s">
        <v>3944</v>
      </c>
      <c r="B488" s="15" t="s">
        <v>3945</v>
      </c>
      <c r="C488" s="15" t="s">
        <v>58</v>
      </c>
      <c r="D488" s="16">
        <v>2012</v>
      </c>
      <c r="E488" s="15" t="s">
        <v>117</v>
      </c>
      <c r="F488" s="15"/>
      <c r="G488" s="15" t="s">
        <v>118</v>
      </c>
      <c r="H488" s="15" t="s">
        <v>118</v>
      </c>
      <c r="I488" s="15" t="s">
        <v>118</v>
      </c>
      <c r="J488" s="15"/>
      <c r="K488" s="17" t="e">
        <f t="shared" si="65"/>
        <v>#VALUE!</v>
      </c>
      <c r="L488" s="15"/>
      <c r="M488" s="18" t="e">
        <f t="shared" si="51"/>
        <v>#VALUE!</v>
      </c>
      <c r="N488" s="15"/>
      <c r="O488" s="15"/>
      <c r="P488" s="15"/>
      <c r="Q488" s="24" t="e">
        <f ca="1">_xludf.MAXIFS('[1]Deals (investment)'!A:A,'[1]Deals (investment)'!B:B,A488)</f>
        <v>#NAME?</v>
      </c>
      <c r="R488" s="15"/>
      <c r="S488" s="19"/>
      <c r="T488" s="15"/>
      <c r="U488" s="17"/>
      <c r="V488" s="15" t="s">
        <v>3946</v>
      </c>
      <c r="W488" s="15"/>
      <c r="X488" s="15" t="s">
        <v>158</v>
      </c>
      <c r="Y488" s="15" t="s">
        <v>3947</v>
      </c>
      <c r="AB488" s="20"/>
      <c r="AC488" s="21" t="s">
        <v>3948</v>
      </c>
      <c r="AD488" s="15"/>
      <c r="AE488" s="21" t="s">
        <v>3949</v>
      </c>
      <c r="AF488" s="21" t="s">
        <v>3950</v>
      </c>
      <c r="AG488" s="22">
        <f t="shared" ca="1" si="73"/>
        <v>0.5161290322580645</v>
      </c>
      <c r="AH488" s="15" t="e">
        <f t="shared" si="70"/>
        <v>#VALUE!</v>
      </c>
      <c r="AI488" s="22" t="e">
        <f>VLOOKUP(A488,'[1]Deals (investment)'!$B$2:$Z$1497,1,FALSE)</f>
        <v>#N/A</v>
      </c>
      <c r="AJ488" s="22" t="e">
        <f>VLOOKUP(A488,'[1]Deals (investment)'!$B$2:$Z$870,15,FALSE)</f>
        <v>#N/A</v>
      </c>
      <c r="AK488" s="17" t="e">
        <f>VLOOKUP(A488,'[1]Deals (Exits)'!B:B,1,FALSE)</f>
        <v>#N/A</v>
      </c>
      <c r="AL488" s="23">
        <f>VLOOKUP(G488,[1]Lookups!$V$3:$Y$197,4,FALSE)</f>
        <v>0</v>
      </c>
      <c r="AM488" s="17" t="str">
        <f>VLOOKUP(X488,[1]Lookups!$B$3:$C$200,2,FALSE)</f>
        <v>Financial Services</v>
      </c>
      <c r="AN488" s="17" t="e">
        <f>VLOOKUP(R488,[1]Lookups!$H$3:$I$69,2,FALSE)</f>
        <v>#N/A</v>
      </c>
      <c r="AO488" s="17" t="e">
        <f>VLOOKUP(T488,[1]Lookups!$H$3:$I$69,2,FALSE)</f>
        <v>#N/A</v>
      </c>
      <c r="AP488" s="17" t="e">
        <f>VLOOKUP(AN488,[1]Lookups!$N$3:$O$11,2,FALSE)</f>
        <v>#N/A</v>
      </c>
      <c r="AQ488" s="18" t="e">
        <f>COUNTIFS('[1]Deals (investment)'!$B:$B,$A488)</f>
        <v>#VALUE!</v>
      </c>
      <c r="AR488" s="18" t="e">
        <f>COUNTIFS('[1]Deals (investment)'!$B:$B,$A488,'[1]Deals (investment)'!$T:$T,$AW$1)+COUNTIFS('[1]Deals (investment)'!$B:$B,$A488,'[1]Deals (investment)'!$T:$T,$AX$1)+COUNTIFS('[1]Deals (investment)'!$B:$B,$A488,'[1]Deals (investment)'!$T:$T,$AY$1)</f>
        <v>#VALUE!</v>
      </c>
      <c r="AS488" s="17" t="e">
        <f>SUMIFS('[1]Deals (investment)'!$C:$C,'[1]Deals (investment)'!$B:$B,$A488)</f>
        <v>#VALUE!</v>
      </c>
      <c r="AT488" s="17" t="e">
        <f t="shared" si="66"/>
        <v>#VALUE!</v>
      </c>
      <c r="AU488" s="18" t="e">
        <f>COUNTIF('[1]Deals (Exits)'!$B:$B,A488)</f>
        <v>#VALUE!</v>
      </c>
      <c r="AV488" s="17" t="e">
        <f>SUMIFS('[1]Deals (investment)'!$C:$C,'[1]Deals (investment)'!$B:$B,$A488,'[1]Deals (investment)'!$T:$T,AV$1)</f>
        <v>#VALUE!</v>
      </c>
      <c r="AW488" s="17" t="e">
        <f>SUMIFS('[1]Deals (investment)'!$C:$C,'[1]Deals (investment)'!$B:$B,$A488,'[1]Deals (investment)'!$T:$T,AW$1)</f>
        <v>#VALUE!</v>
      </c>
      <c r="AX488" s="17" t="e">
        <f>SUMIFS('[1]Deals (investment)'!$C:$C,'[1]Deals (investment)'!$B:$B,$A488,'[1]Deals (investment)'!$T:$T,AX$1)</f>
        <v>#VALUE!</v>
      </c>
      <c r="AY488" s="17" t="e">
        <f>SUMIFS('[1]Deals (investment)'!$C:$C,'[1]Deals (investment)'!$B:$B,$A488,'[1]Deals (investment)'!$T:$T,AY$1)</f>
        <v>#VALUE!</v>
      </c>
      <c r="AZ488" s="17" t="e">
        <f>SUMIFS('[1]Deals (investment)'!$C:$C,'[1]Deals (investment)'!$B:$B,$A488,'[1]Deals (investment)'!$T:$T,AZ$1)</f>
        <v>#VALUE!</v>
      </c>
      <c r="BA488" s="17" t="e">
        <f>SUMIFS('[1]Deals (investment)'!$C:$C,'[1]Deals (investment)'!$B:$B,$A488,'[1]Deals (investment)'!$T:$T,BA$1)</f>
        <v>#VALUE!</v>
      </c>
      <c r="BB488" s="17" t="e">
        <f>SUMIFS('[1]Deals (investment)'!$C:$C,'[1]Deals (investment)'!$B:$B,$A488,'[1]Deals (investment)'!$T:$T,BB$1)</f>
        <v>#VALUE!</v>
      </c>
      <c r="BC488" s="17" t="e">
        <f>SUMIFS('[1]Deals (Exits)'!$C:$C,'[1]Deals (Exits)'!$B:$B,$A488)</f>
        <v>#VALUE!</v>
      </c>
      <c r="BD488" s="17" t="e">
        <f>SUMIFS('[1]Deals (investment)'!$C:$C,'[1]Deals (investment)'!$B:$B,$A488,'[1]Deals (investment)'!$V:$V,BD$1)</f>
        <v>#VALUE!</v>
      </c>
      <c r="BE488" s="17" t="e">
        <f>SUMIFS('[1]Deals (investment)'!$C:$C,'[1]Deals (investment)'!$B:$B,$A488,'[1]Deals (investment)'!$V:$V,BE$1)</f>
        <v>#VALUE!</v>
      </c>
      <c r="BF488" s="17" t="e">
        <f>SUMIFS('[1]Deals (investment)'!$C:$C,'[1]Deals (investment)'!$B:$B,$A488,'[1]Deals (investment)'!$V:$V,BF$1)</f>
        <v>#VALUE!</v>
      </c>
      <c r="BG488" s="17" t="e">
        <f>SUMIFS('[1]Deals (investment)'!$C:$C,'[1]Deals (investment)'!$B:$B,$A488,'[1]Deals (investment)'!$V:$V,BG$1)</f>
        <v>#VALUE!</v>
      </c>
      <c r="BH488" s="17" t="e">
        <f>SUMIFS('[1]Deals (investment)'!$C:$C,'[1]Deals (investment)'!$B:$B,$A488,'[1]Deals (investment)'!$V:$V,BH$1)</f>
        <v>#VALUE!</v>
      </c>
      <c r="BI488" s="17" t="e">
        <f>SUMIFS('[1]Deals (investment)'!$C:$C,'[1]Deals (investment)'!$B:$B,$A488,'[1]Deals (investment)'!$V:$V,BI$1)</f>
        <v>#VALUE!</v>
      </c>
      <c r="BJ488" s="17" t="e">
        <f>SUMIFS('[1]Deals (investment)'!$C:$C,'[1]Deals (investment)'!$B:$B,$A488,'[1]Deals (investment)'!$V:$V,BJ$1)</f>
        <v>#VALUE!</v>
      </c>
      <c r="BK488" s="17" t="e">
        <f>SUMIFS('[1]Deals (investment)'!$C:$C,'[1]Deals (investment)'!$B:$B,$A488,'[1]Deals (investment)'!$V:$V,BK$1)</f>
        <v>#VALUE!</v>
      </c>
      <c r="BL488" s="17" t="e">
        <f>SUMIFS('[1]Deals (investment)'!$C:$C,'[1]Deals (investment)'!$B:$B,$A488,'[1]Deals (investment)'!$V:$V,BL$1)</f>
        <v>#VALUE!</v>
      </c>
      <c r="BM488" s="17" t="e">
        <f>SUMIFS('[1]Deals (investment)'!$C:$C,'[1]Deals (investment)'!$B:$B,$A488,'[1]Deals (investment)'!$V:$V,BM$1)</f>
        <v>#VALUE!</v>
      </c>
      <c r="BN488" s="15"/>
      <c r="BO488" s="15"/>
      <c r="BP488" s="22"/>
      <c r="BQ488" s="15"/>
      <c r="BR488" s="15"/>
      <c r="BS488" s="15"/>
      <c r="BT488" s="15"/>
      <c r="BU488" s="15"/>
      <c r="BV488" s="15"/>
      <c r="BW488" s="15"/>
      <c r="BX488" s="15"/>
      <c r="BY488" s="15"/>
      <c r="BZ488" s="15"/>
      <c r="CA488" s="15"/>
      <c r="CB488" s="15"/>
      <c r="CC488" s="15"/>
      <c r="CD488" s="15" t="str">
        <f t="shared" si="74"/>
        <v>ChuraChura connects mobile money platforms to international payment services and e-commerce platforms.Transfer funds between Paypal, credit card or debit cards and Mobile money. Carry out Mass Airtime Top-Ups for your organization and Buy Airtime across multiple network operators.Our mission is to remove barriers to financial transactions and empower users in emerging economies to participate in global ecommerce.Chura provides you with services to easily and conveniently shop, sell and earn online using your available and preferred payment method.Active</v>
      </c>
      <c r="CE488" s="15"/>
      <c r="CF488" s="15"/>
      <c r="CG488" s="15"/>
      <c r="CH488" s="15"/>
      <c r="CI488" s="15"/>
      <c r="CJ488" s="15"/>
    </row>
    <row r="489" spans="1:118" ht="12.75">
      <c r="A489" s="15" t="s">
        <v>3951</v>
      </c>
      <c r="B489" s="15" t="s">
        <v>3952</v>
      </c>
      <c r="C489" s="15" t="s">
        <v>58</v>
      </c>
      <c r="D489" s="16">
        <v>2015</v>
      </c>
      <c r="E489" s="15" t="s">
        <v>117</v>
      </c>
      <c r="F489" s="15" t="s">
        <v>110</v>
      </c>
      <c r="G489" s="15" t="s">
        <v>118</v>
      </c>
      <c r="H489" s="15" t="s">
        <v>118</v>
      </c>
      <c r="I489" s="15" t="s">
        <v>118</v>
      </c>
      <c r="J489" s="15"/>
      <c r="K489" s="17" t="e">
        <f t="shared" si="65"/>
        <v>#VALUE!</v>
      </c>
      <c r="L489" s="15"/>
      <c r="M489" s="18" t="e">
        <f t="shared" si="51"/>
        <v>#VALUE!</v>
      </c>
      <c r="N489" s="15" t="s">
        <v>3953</v>
      </c>
      <c r="O489" s="15"/>
      <c r="P489" s="15"/>
      <c r="Q489" s="24" t="e">
        <f ca="1">_xludf.MAXIFS('[1]Deals (investment)'!A:A,'[1]Deals (investment)'!B:B,A489)</f>
        <v>#NAME?</v>
      </c>
      <c r="R489" s="15" t="s">
        <v>132</v>
      </c>
      <c r="S489" s="19">
        <v>48000000</v>
      </c>
      <c r="T489" s="15" t="s">
        <v>132</v>
      </c>
      <c r="U489" s="17">
        <v>48000000</v>
      </c>
      <c r="V489" s="15" t="s">
        <v>3954</v>
      </c>
      <c r="W489" s="15">
        <v>0</v>
      </c>
      <c r="X489" s="15" t="s">
        <v>1072</v>
      </c>
      <c r="Y489" s="15" t="s">
        <v>3955</v>
      </c>
      <c r="AA489" s="25" t="s">
        <v>110</v>
      </c>
      <c r="AB489" s="32">
        <v>44206</v>
      </c>
      <c r="AC489" s="21" t="s">
        <v>3956</v>
      </c>
      <c r="AD489" s="21" t="s">
        <v>3957</v>
      </c>
      <c r="AE489" s="15" t="s">
        <v>199</v>
      </c>
      <c r="AF489" s="15" t="s">
        <v>199</v>
      </c>
      <c r="AG489" s="22">
        <f t="shared" ca="1" si="73"/>
        <v>0.83870967741935487</v>
      </c>
      <c r="AH489" s="15" t="str">
        <f t="shared" si="70"/>
        <v/>
      </c>
      <c r="AI489" s="22" t="str">
        <f>VLOOKUP(A489,'[1]Deals (investment)'!$B$2:$Z$1497,1,FALSE)</f>
        <v>Africa Logistics Properties</v>
      </c>
      <c r="AJ489" s="22">
        <f>VLOOKUP(A489,'[1]Deals (investment)'!$B$2:$Z$870,15,FALSE)</f>
        <v>1</v>
      </c>
      <c r="AK489" s="17" t="e">
        <f>VLOOKUP(A489,'[1]Deals (Exits)'!B:B,1,FALSE)</f>
        <v>#N/A</v>
      </c>
      <c r="AL489" s="23">
        <f>VLOOKUP(G489,[1]Lookups!$V$3:$Y$197,4,FALSE)</f>
        <v>0</v>
      </c>
      <c r="AM489" s="17" t="str">
        <f>VLOOKUP(X489,[1]Lookups!$B$3:$C$200,2,FALSE)</f>
        <v>Construction &amp; Real Estate</v>
      </c>
      <c r="AN489" s="17" t="str">
        <f>VLOOKUP(R489,[1]Lookups!$H$3:$I$69,2,FALSE)</f>
        <v>3. Early Venture</v>
      </c>
      <c r="AO489" s="17" t="str">
        <f>VLOOKUP(T489,[1]Lookups!$H$3:$I$69,2,FALSE)</f>
        <v>3. Early Venture</v>
      </c>
      <c r="AP489" s="17" t="str">
        <f>VLOOKUP(AN489,[1]Lookups!$N$3:$O$11,2,FALSE)</f>
        <v>Early</v>
      </c>
      <c r="AQ489" s="18" t="e">
        <f>COUNTIFS('[1]Deals (investment)'!$B:$B,$A489)</f>
        <v>#VALUE!</v>
      </c>
      <c r="AR489" s="18" t="e">
        <f>COUNTIFS('[1]Deals (investment)'!$B:$B,$A489,'[1]Deals (investment)'!$T:$T,$AW$1)+COUNTIFS('[1]Deals (investment)'!$B:$B,$A489,'[1]Deals (investment)'!$T:$T,$AX$1)+COUNTIFS('[1]Deals (investment)'!$B:$B,$A489,'[1]Deals (investment)'!$T:$T,$AY$1)</f>
        <v>#VALUE!</v>
      </c>
      <c r="AS489" s="17" t="e">
        <f>SUMIFS('[1]Deals (investment)'!$C:$C,'[1]Deals (investment)'!$B:$B,$A489)</f>
        <v>#VALUE!</v>
      </c>
      <c r="AT489" s="17" t="e">
        <f t="shared" si="66"/>
        <v>#VALUE!</v>
      </c>
      <c r="AU489" s="18" t="e">
        <f>COUNTIF('[1]Deals (Exits)'!$B:$B,A489)</f>
        <v>#VALUE!</v>
      </c>
      <c r="AV489" s="17" t="e">
        <f>SUMIFS('[1]Deals (investment)'!$C:$C,'[1]Deals (investment)'!$B:$B,$A489,'[1]Deals (investment)'!$T:$T,AV$1)</f>
        <v>#VALUE!</v>
      </c>
      <c r="AW489" s="17" t="e">
        <f>SUMIFS('[1]Deals (investment)'!$C:$C,'[1]Deals (investment)'!$B:$B,$A489,'[1]Deals (investment)'!$T:$T,AW$1)</f>
        <v>#VALUE!</v>
      </c>
      <c r="AX489" s="17" t="e">
        <f>SUMIFS('[1]Deals (investment)'!$C:$C,'[1]Deals (investment)'!$B:$B,$A489,'[1]Deals (investment)'!$T:$T,AX$1)</f>
        <v>#VALUE!</v>
      </c>
      <c r="AY489" s="17" t="e">
        <f>SUMIFS('[1]Deals (investment)'!$C:$C,'[1]Deals (investment)'!$B:$B,$A489,'[1]Deals (investment)'!$T:$T,AY$1)</f>
        <v>#VALUE!</v>
      </c>
      <c r="AZ489" s="17" t="e">
        <f>SUMIFS('[1]Deals (investment)'!$C:$C,'[1]Deals (investment)'!$B:$B,$A489,'[1]Deals (investment)'!$T:$T,AZ$1)</f>
        <v>#VALUE!</v>
      </c>
      <c r="BA489" s="17" t="e">
        <f>SUMIFS('[1]Deals (investment)'!$C:$C,'[1]Deals (investment)'!$B:$B,$A489,'[1]Deals (investment)'!$T:$T,BA$1)</f>
        <v>#VALUE!</v>
      </c>
      <c r="BB489" s="17" t="e">
        <f>SUMIFS('[1]Deals (investment)'!$C:$C,'[1]Deals (investment)'!$B:$B,$A489,'[1]Deals (investment)'!$T:$T,BB$1)</f>
        <v>#VALUE!</v>
      </c>
      <c r="BC489" s="17" t="e">
        <f>SUMIFS('[1]Deals (Exits)'!$C:$C,'[1]Deals (Exits)'!$B:$B,$A489)</f>
        <v>#VALUE!</v>
      </c>
      <c r="BD489" s="17" t="e">
        <f>SUMIFS('[1]Deals (investment)'!$C:$C,'[1]Deals (investment)'!$B:$B,$A489,'[1]Deals (investment)'!$V:$V,BD$1)</f>
        <v>#VALUE!</v>
      </c>
      <c r="BE489" s="17" t="e">
        <f>SUMIFS('[1]Deals (investment)'!$C:$C,'[1]Deals (investment)'!$B:$B,$A489,'[1]Deals (investment)'!$V:$V,BE$1)</f>
        <v>#VALUE!</v>
      </c>
      <c r="BF489" s="17" t="e">
        <f>SUMIFS('[1]Deals (investment)'!$C:$C,'[1]Deals (investment)'!$B:$B,$A489,'[1]Deals (investment)'!$V:$V,BF$1)</f>
        <v>#VALUE!</v>
      </c>
      <c r="BG489" s="17" t="e">
        <f>SUMIFS('[1]Deals (investment)'!$C:$C,'[1]Deals (investment)'!$B:$B,$A489,'[1]Deals (investment)'!$V:$V,BG$1)</f>
        <v>#VALUE!</v>
      </c>
      <c r="BH489" s="17" t="e">
        <f>SUMIFS('[1]Deals (investment)'!$C:$C,'[1]Deals (investment)'!$B:$B,$A489,'[1]Deals (investment)'!$V:$V,BH$1)</f>
        <v>#VALUE!</v>
      </c>
      <c r="BI489" s="17" t="e">
        <f>SUMIFS('[1]Deals (investment)'!$C:$C,'[1]Deals (investment)'!$B:$B,$A489,'[1]Deals (investment)'!$V:$V,BI$1)</f>
        <v>#VALUE!</v>
      </c>
      <c r="BJ489" s="17" t="e">
        <f>SUMIFS('[1]Deals (investment)'!$C:$C,'[1]Deals (investment)'!$B:$B,$A489,'[1]Deals (investment)'!$V:$V,BJ$1)</f>
        <v>#VALUE!</v>
      </c>
      <c r="BK489" s="17" t="e">
        <f>SUMIFS('[1]Deals (investment)'!$C:$C,'[1]Deals (investment)'!$B:$B,$A489,'[1]Deals (investment)'!$V:$V,BK$1)</f>
        <v>#VALUE!</v>
      </c>
      <c r="BL489" s="17" t="e">
        <f>SUMIFS('[1]Deals (investment)'!$C:$C,'[1]Deals (investment)'!$B:$B,$A489,'[1]Deals (investment)'!$V:$V,BL$1)</f>
        <v>#VALUE!</v>
      </c>
      <c r="BM489" s="17" t="e">
        <f>SUMIFS('[1]Deals (investment)'!$C:$C,'[1]Deals (investment)'!$B:$B,$A489,'[1]Deals (investment)'!$V:$V,BM$1)</f>
        <v>#VALUE!</v>
      </c>
      <c r="BN489" s="15"/>
      <c r="BO489" s="15"/>
      <c r="BP489" s="22"/>
      <c r="BQ489" s="15"/>
      <c r="BR489" s="15"/>
      <c r="BS489" s="15"/>
      <c r="BT489" s="15"/>
      <c r="BU489" s="15"/>
      <c r="BV489" s="15"/>
      <c r="BW489" s="15"/>
      <c r="BX489" s="15"/>
      <c r="BY489" s="15"/>
      <c r="BZ489" s="15"/>
      <c r="CA489" s="15"/>
      <c r="CB489" s="15"/>
      <c r="CC489" s="15"/>
      <c r="CD489" s="15" t="str">
        <f t="shared" si="74"/>
        <v>Africa Logistics PropertiesAfrica Logistics Properties (ALP) is the first integrated property investment and development property company dedicated to the modern grade-A logistics and industrial sector in Africa.Active</v>
      </c>
      <c r="CE489" s="15"/>
      <c r="CF489" s="15"/>
      <c r="CG489" s="15"/>
      <c r="CH489" s="15"/>
      <c r="CI489" s="15"/>
      <c r="CJ489" s="15"/>
      <c r="DM489">
        <v>57</v>
      </c>
      <c r="DN489">
        <v>2017</v>
      </c>
    </row>
    <row r="490" spans="1:118" ht="12.75">
      <c r="A490" s="15" t="s">
        <v>3958</v>
      </c>
      <c r="B490" s="15" t="s">
        <v>3959</v>
      </c>
      <c r="C490" s="15" t="s">
        <v>58</v>
      </c>
      <c r="D490" s="16">
        <v>2018</v>
      </c>
      <c r="E490" s="15" t="s">
        <v>117</v>
      </c>
      <c r="F490" s="15"/>
      <c r="G490" s="15" t="s">
        <v>118</v>
      </c>
      <c r="H490" s="15" t="s">
        <v>118</v>
      </c>
      <c r="I490" s="15" t="s">
        <v>118</v>
      </c>
      <c r="J490" s="15"/>
      <c r="K490" s="17" t="e">
        <f t="shared" si="65"/>
        <v>#VALUE!</v>
      </c>
      <c r="L490" s="15"/>
      <c r="M490" s="18" t="e">
        <f t="shared" si="51"/>
        <v>#VALUE!</v>
      </c>
      <c r="N490" s="15"/>
      <c r="O490" s="15"/>
      <c r="P490" s="15"/>
      <c r="Q490" s="24" t="e">
        <f ca="1">_xludf.MAXIFS('[1]Deals (investment)'!A:A,'[1]Deals (investment)'!B:B,A490)</f>
        <v>#NAME?</v>
      </c>
      <c r="R490" s="15" t="s">
        <v>375</v>
      </c>
      <c r="S490" s="19">
        <v>15000</v>
      </c>
      <c r="T490" s="15" t="s">
        <v>375</v>
      </c>
      <c r="U490" s="17">
        <v>15000</v>
      </c>
      <c r="V490" s="15" t="s">
        <v>3960</v>
      </c>
      <c r="W490" s="15"/>
      <c r="X490" s="15" t="s">
        <v>404</v>
      </c>
      <c r="Y490" s="15" t="s">
        <v>3961</v>
      </c>
      <c r="AB490" s="20" t="s">
        <v>286</v>
      </c>
      <c r="AC490" s="21" t="s">
        <v>3962</v>
      </c>
      <c r="AD490" s="21" t="s">
        <v>3963</v>
      </c>
      <c r="AE490" s="21" t="s">
        <v>3964</v>
      </c>
      <c r="AF490" s="21" t="s">
        <v>3965</v>
      </c>
      <c r="AG490" s="22">
        <f t="shared" ca="1" si="73"/>
        <v>0.70967741935483875</v>
      </c>
      <c r="AH490" s="15" t="str">
        <f t="shared" si="70"/>
        <v/>
      </c>
      <c r="AI490" s="22" t="e">
        <f>VLOOKUP(A490,'[1]Deals (investment)'!$B$2:$Z$1497,1,FALSE)</f>
        <v>#N/A</v>
      </c>
      <c r="AJ490" s="22" t="e">
        <f>VLOOKUP(A490,'[1]Deals (investment)'!$B$2:$Z$870,15,FALSE)</f>
        <v>#N/A</v>
      </c>
      <c r="AK490" s="17" t="e">
        <f>VLOOKUP(A490,'[1]Deals (Exits)'!B:B,1,FALSE)</f>
        <v>#N/A</v>
      </c>
      <c r="AL490" s="23">
        <f>VLOOKUP(G490,[1]Lookups!$V$3:$Y$197,4,FALSE)</f>
        <v>0</v>
      </c>
      <c r="AM490" s="17" t="str">
        <f>VLOOKUP(X490,[1]Lookups!$B$3:$C$200,2,FALSE)</f>
        <v>Other Technologies &amp; Information Technology</v>
      </c>
      <c r="AN490" s="17" t="str">
        <f>VLOOKUP(R490,[1]Lookups!$H$3:$I$69,2,FALSE)</f>
        <v>2. Seed</v>
      </c>
      <c r="AO490" s="17" t="str">
        <f>VLOOKUP(T490,[1]Lookups!$H$3:$I$69,2,FALSE)</f>
        <v>2. Seed</v>
      </c>
      <c r="AP490" s="17" t="str">
        <f>VLOOKUP(AN490,[1]Lookups!$N$3:$O$11,2,FALSE)</f>
        <v>Early</v>
      </c>
      <c r="AQ490" s="18" t="e">
        <f>COUNTIFS('[1]Deals (investment)'!$B:$B,$A490)</f>
        <v>#VALUE!</v>
      </c>
      <c r="AR490" s="18" t="e">
        <f>COUNTIFS('[1]Deals (investment)'!$B:$B,$A490,'[1]Deals (investment)'!$T:$T,$AW$1)+COUNTIFS('[1]Deals (investment)'!$B:$B,$A490,'[1]Deals (investment)'!$T:$T,$AX$1)+COUNTIFS('[1]Deals (investment)'!$B:$B,$A490,'[1]Deals (investment)'!$T:$T,$AY$1)</f>
        <v>#VALUE!</v>
      </c>
      <c r="AS490" s="17" t="e">
        <f>SUMIFS('[1]Deals (investment)'!$C:$C,'[1]Deals (investment)'!$B:$B,$A490)</f>
        <v>#VALUE!</v>
      </c>
      <c r="AT490" s="17" t="e">
        <f t="shared" si="66"/>
        <v>#VALUE!</v>
      </c>
      <c r="AU490" s="18" t="e">
        <f>COUNTIF('[1]Deals (Exits)'!$B:$B,A490)</f>
        <v>#VALUE!</v>
      </c>
      <c r="AV490" s="17" t="e">
        <f>SUMIFS('[1]Deals (investment)'!$C:$C,'[1]Deals (investment)'!$B:$B,$A490,'[1]Deals (investment)'!$T:$T,AV$1)</f>
        <v>#VALUE!</v>
      </c>
      <c r="AW490" s="17" t="e">
        <f>SUMIFS('[1]Deals (investment)'!$C:$C,'[1]Deals (investment)'!$B:$B,$A490,'[1]Deals (investment)'!$T:$T,AW$1)</f>
        <v>#VALUE!</v>
      </c>
      <c r="AX490" s="17" t="e">
        <f>SUMIFS('[1]Deals (investment)'!$C:$C,'[1]Deals (investment)'!$B:$B,$A490,'[1]Deals (investment)'!$T:$T,AX$1)</f>
        <v>#VALUE!</v>
      </c>
      <c r="AY490" s="17" t="e">
        <f>SUMIFS('[1]Deals (investment)'!$C:$C,'[1]Deals (investment)'!$B:$B,$A490,'[1]Deals (investment)'!$T:$T,AY$1)</f>
        <v>#VALUE!</v>
      </c>
      <c r="AZ490" s="17" t="e">
        <f>SUMIFS('[1]Deals (investment)'!$C:$C,'[1]Deals (investment)'!$B:$B,$A490,'[1]Deals (investment)'!$T:$T,AZ$1)</f>
        <v>#VALUE!</v>
      </c>
      <c r="BA490" s="17" t="e">
        <f>SUMIFS('[1]Deals (investment)'!$C:$C,'[1]Deals (investment)'!$B:$B,$A490,'[1]Deals (investment)'!$T:$T,BA$1)</f>
        <v>#VALUE!</v>
      </c>
      <c r="BB490" s="17" t="e">
        <f>SUMIFS('[1]Deals (investment)'!$C:$C,'[1]Deals (investment)'!$B:$B,$A490,'[1]Deals (investment)'!$T:$T,BB$1)</f>
        <v>#VALUE!</v>
      </c>
      <c r="BC490" s="17" t="e">
        <f>SUMIFS('[1]Deals (Exits)'!$C:$C,'[1]Deals (Exits)'!$B:$B,$A490)</f>
        <v>#VALUE!</v>
      </c>
      <c r="BD490" s="17" t="e">
        <f>SUMIFS('[1]Deals (investment)'!$C:$C,'[1]Deals (investment)'!$B:$B,$A490,'[1]Deals (investment)'!$V:$V,BD$1)</f>
        <v>#VALUE!</v>
      </c>
      <c r="BE490" s="17" t="e">
        <f>SUMIFS('[1]Deals (investment)'!$C:$C,'[1]Deals (investment)'!$B:$B,$A490,'[1]Deals (investment)'!$V:$V,BE$1)</f>
        <v>#VALUE!</v>
      </c>
      <c r="BF490" s="17" t="e">
        <f>SUMIFS('[1]Deals (investment)'!$C:$C,'[1]Deals (investment)'!$B:$B,$A490,'[1]Deals (investment)'!$V:$V,BF$1)</f>
        <v>#VALUE!</v>
      </c>
      <c r="BG490" s="17" t="e">
        <f>SUMIFS('[1]Deals (investment)'!$C:$C,'[1]Deals (investment)'!$B:$B,$A490,'[1]Deals (investment)'!$V:$V,BG$1)</f>
        <v>#VALUE!</v>
      </c>
      <c r="BH490" s="17" t="e">
        <f>SUMIFS('[1]Deals (investment)'!$C:$C,'[1]Deals (investment)'!$B:$B,$A490,'[1]Deals (investment)'!$V:$V,BH$1)</f>
        <v>#VALUE!</v>
      </c>
      <c r="BI490" s="17" t="e">
        <f>SUMIFS('[1]Deals (investment)'!$C:$C,'[1]Deals (investment)'!$B:$B,$A490,'[1]Deals (investment)'!$V:$V,BI$1)</f>
        <v>#VALUE!</v>
      </c>
      <c r="BJ490" s="17" t="e">
        <f>SUMIFS('[1]Deals (investment)'!$C:$C,'[1]Deals (investment)'!$B:$B,$A490,'[1]Deals (investment)'!$V:$V,BJ$1)</f>
        <v>#VALUE!</v>
      </c>
      <c r="BK490" s="17" t="e">
        <f>SUMIFS('[1]Deals (investment)'!$C:$C,'[1]Deals (investment)'!$B:$B,$A490,'[1]Deals (investment)'!$V:$V,BK$1)</f>
        <v>#VALUE!</v>
      </c>
      <c r="BL490" s="17" t="e">
        <f>SUMIFS('[1]Deals (investment)'!$C:$C,'[1]Deals (investment)'!$B:$B,$A490,'[1]Deals (investment)'!$V:$V,BL$1)</f>
        <v>#VALUE!</v>
      </c>
      <c r="BM490" s="17" t="e">
        <f>SUMIFS('[1]Deals (investment)'!$C:$C,'[1]Deals (investment)'!$B:$B,$A490,'[1]Deals (investment)'!$V:$V,BM$1)</f>
        <v>#VALUE!</v>
      </c>
      <c r="BN490" s="15"/>
      <c r="BO490" s="15"/>
      <c r="BP490" s="22"/>
      <c r="BQ490" s="15"/>
      <c r="BR490" s="15"/>
      <c r="BS490" s="15"/>
      <c r="BT490" s="15"/>
      <c r="BU490" s="15"/>
      <c r="BV490" s="15"/>
      <c r="BW490" s="15"/>
      <c r="BX490" s="15"/>
      <c r="BY490" s="15"/>
      <c r="BZ490" s="15"/>
      <c r="CA490" s="15"/>
      <c r="CB490" s="15"/>
      <c r="CC490" s="15"/>
      <c r="CD490" s="15" t="str">
        <f t="shared" si="74"/>
        <v>AfrigroupsWe are a single factory processing and developing ideas turning them into innovations that would later light up Africa's economies and matching it with the rest of the worldActive</v>
      </c>
      <c r="CE490" s="15"/>
      <c r="CF490" s="15"/>
      <c r="CG490" s="15"/>
      <c r="CH490" s="15"/>
      <c r="CI490" s="15"/>
      <c r="CJ490" s="15"/>
    </row>
    <row r="491" spans="1:118" ht="12.75">
      <c r="A491" s="15" t="s">
        <v>3966</v>
      </c>
      <c r="B491" s="15" t="s">
        <v>3967</v>
      </c>
      <c r="C491" s="15" t="s">
        <v>58</v>
      </c>
      <c r="D491" s="16">
        <v>2016</v>
      </c>
      <c r="E491" s="15" t="s">
        <v>117</v>
      </c>
      <c r="F491" s="15"/>
      <c r="G491" s="15" t="s">
        <v>118</v>
      </c>
      <c r="H491" s="15" t="s">
        <v>118</v>
      </c>
      <c r="I491" s="15" t="s">
        <v>118</v>
      </c>
      <c r="J491" s="15"/>
      <c r="K491" s="17" t="e">
        <f t="shared" si="65"/>
        <v>#VALUE!</v>
      </c>
      <c r="L491" s="15"/>
      <c r="M491" s="18" t="e">
        <f t="shared" si="51"/>
        <v>#VALUE!</v>
      </c>
      <c r="N491" s="15"/>
      <c r="O491" s="15"/>
      <c r="P491" s="15"/>
      <c r="Q491" s="24" t="e">
        <f ca="1">_xludf.MAXIFS('[1]Deals (investment)'!A:A,'[1]Deals (investment)'!B:B,A491)</f>
        <v>#NAME?</v>
      </c>
      <c r="R491" s="15"/>
      <c r="S491" s="19"/>
      <c r="T491" s="15"/>
      <c r="U491" s="17"/>
      <c r="V491" s="15" t="s">
        <v>3968</v>
      </c>
      <c r="W491" s="15">
        <v>0</v>
      </c>
      <c r="X491" s="15" t="s">
        <v>158</v>
      </c>
      <c r="Y491" s="15" t="s">
        <v>158</v>
      </c>
      <c r="AB491" s="20"/>
      <c r="AC491" s="21" t="s">
        <v>3969</v>
      </c>
      <c r="AD491" s="15"/>
      <c r="AE491" s="21" t="s">
        <v>3970</v>
      </c>
      <c r="AF491" s="21" t="s">
        <v>3971</v>
      </c>
      <c r="AG491" s="22">
        <f t="shared" ca="1" si="73"/>
        <v>0.54838709677419351</v>
      </c>
      <c r="AH491" s="15" t="str">
        <f t="shared" si="70"/>
        <v/>
      </c>
      <c r="AI491" s="22" t="e">
        <f>VLOOKUP(A491,'[1]Deals (investment)'!$B$2:$Z$1497,1,FALSE)</f>
        <v>#N/A</v>
      </c>
      <c r="AJ491" s="22" t="e">
        <f>VLOOKUP(A491,'[1]Deals (investment)'!$B$2:$Z$870,15,FALSE)</f>
        <v>#N/A</v>
      </c>
      <c r="AK491" s="17" t="e">
        <f>VLOOKUP(A491,'[1]Deals (Exits)'!B:B,1,FALSE)</f>
        <v>#N/A</v>
      </c>
      <c r="AL491" s="23">
        <f>VLOOKUP(G491,[1]Lookups!$V$3:$Y$197,4,FALSE)</f>
        <v>0</v>
      </c>
      <c r="AM491" s="17" t="str">
        <f>VLOOKUP(X491,[1]Lookups!$B$3:$C$200,2,FALSE)</f>
        <v>Financial Services</v>
      </c>
      <c r="AN491" s="17" t="e">
        <f>VLOOKUP(R491,[1]Lookups!$H$3:$I$69,2,FALSE)</f>
        <v>#N/A</v>
      </c>
      <c r="AO491" s="17" t="e">
        <f>VLOOKUP(T491,[1]Lookups!$H$3:$I$69,2,FALSE)</f>
        <v>#N/A</v>
      </c>
      <c r="AP491" s="17" t="e">
        <f>VLOOKUP(AN491,[1]Lookups!$N$3:$O$11,2,FALSE)</f>
        <v>#N/A</v>
      </c>
      <c r="AQ491" s="18" t="e">
        <f>COUNTIFS('[1]Deals (investment)'!$B:$B,$A491)</f>
        <v>#VALUE!</v>
      </c>
      <c r="AR491" s="18" t="e">
        <f>COUNTIFS('[1]Deals (investment)'!$B:$B,$A491,'[1]Deals (investment)'!$T:$T,$AW$1)+COUNTIFS('[1]Deals (investment)'!$B:$B,$A491,'[1]Deals (investment)'!$T:$T,$AX$1)+COUNTIFS('[1]Deals (investment)'!$B:$B,$A491,'[1]Deals (investment)'!$T:$T,$AY$1)</f>
        <v>#VALUE!</v>
      </c>
      <c r="AS491" s="17" t="e">
        <f>SUMIFS('[1]Deals (investment)'!$C:$C,'[1]Deals (investment)'!$B:$B,$A491)</f>
        <v>#VALUE!</v>
      </c>
      <c r="AT491" s="17" t="e">
        <f t="shared" si="66"/>
        <v>#VALUE!</v>
      </c>
      <c r="AU491" s="18" t="e">
        <f>COUNTIF('[1]Deals (Exits)'!$B:$B,A491)</f>
        <v>#VALUE!</v>
      </c>
      <c r="AV491" s="17" t="e">
        <f>SUMIFS('[1]Deals (investment)'!$C:$C,'[1]Deals (investment)'!$B:$B,$A491,'[1]Deals (investment)'!$T:$T,AV$1)</f>
        <v>#VALUE!</v>
      </c>
      <c r="AW491" s="17" t="e">
        <f>SUMIFS('[1]Deals (investment)'!$C:$C,'[1]Deals (investment)'!$B:$B,$A491,'[1]Deals (investment)'!$T:$T,AW$1)</f>
        <v>#VALUE!</v>
      </c>
      <c r="AX491" s="17" t="e">
        <f>SUMIFS('[1]Deals (investment)'!$C:$C,'[1]Deals (investment)'!$B:$B,$A491,'[1]Deals (investment)'!$T:$T,AX$1)</f>
        <v>#VALUE!</v>
      </c>
      <c r="AY491" s="17" t="e">
        <f>SUMIFS('[1]Deals (investment)'!$C:$C,'[1]Deals (investment)'!$B:$B,$A491,'[1]Deals (investment)'!$T:$T,AY$1)</f>
        <v>#VALUE!</v>
      </c>
      <c r="AZ491" s="17" t="e">
        <f>SUMIFS('[1]Deals (investment)'!$C:$C,'[1]Deals (investment)'!$B:$B,$A491,'[1]Deals (investment)'!$T:$T,AZ$1)</f>
        <v>#VALUE!</v>
      </c>
      <c r="BA491" s="17" t="e">
        <f>SUMIFS('[1]Deals (investment)'!$C:$C,'[1]Deals (investment)'!$B:$B,$A491,'[1]Deals (investment)'!$T:$T,BA$1)</f>
        <v>#VALUE!</v>
      </c>
      <c r="BB491" s="17" t="e">
        <f>SUMIFS('[1]Deals (investment)'!$C:$C,'[1]Deals (investment)'!$B:$B,$A491,'[1]Deals (investment)'!$T:$T,BB$1)</f>
        <v>#VALUE!</v>
      </c>
      <c r="BC491" s="17" t="e">
        <f>SUMIFS('[1]Deals (Exits)'!$C:$C,'[1]Deals (Exits)'!$B:$B,$A491)</f>
        <v>#VALUE!</v>
      </c>
      <c r="BD491" s="17" t="e">
        <f>SUMIFS('[1]Deals (investment)'!$C:$C,'[1]Deals (investment)'!$B:$B,$A491,'[1]Deals (investment)'!$V:$V,BD$1)</f>
        <v>#VALUE!</v>
      </c>
      <c r="BE491" s="17" t="e">
        <f>SUMIFS('[1]Deals (investment)'!$C:$C,'[1]Deals (investment)'!$B:$B,$A491,'[1]Deals (investment)'!$V:$V,BE$1)</f>
        <v>#VALUE!</v>
      </c>
      <c r="BF491" s="17" t="e">
        <f>SUMIFS('[1]Deals (investment)'!$C:$C,'[1]Deals (investment)'!$B:$B,$A491,'[1]Deals (investment)'!$V:$V,BF$1)</f>
        <v>#VALUE!</v>
      </c>
      <c r="BG491" s="17" t="e">
        <f>SUMIFS('[1]Deals (investment)'!$C:$C,'[1]Deals (investment)'!$B:$B,$A491,'[1]Deals (investment)'!$V:$V,BG$1)</f>
        <v>#VALUE!</v>
      </c>
      <c r="BH491" s="17" t="e">
        <f>SUMIFS('[1]Deals (investment)'!$C:$C,'[1]Deals (investment)'!$B:$B,$A491,'[1]Deals (investment)'!$V:$V,BH$1)</f>
        <v>#VALUE!</v>
      </c>
      <c r="BI491" s="17" t="e">
        <f>SUMIFS('[1]Deals (investment)'!$C:$C,'[1]Deals (investment)'!$B:$B,$A491,'[1]Deals (investment)'!$V:$V,BI$1)</f>
        <v>#VALUE!</v>
      </c>
      <c r="BJ491" s="17" t="e">
        <f>SUMIFS('[1]Deals (investment)'!$C:$C,'[1]Deals (investment)'!$B:$B,$A491,'[1]Deals (investment)'!$V:$V,BJ$1)</f>
        <v>#VALUE!</v>
      </c>
      <c r="BK491" s="17" t="e">
        <f>SUMIFS('[1]Deals (investment)'!$C:$C,'[1]Deals (investment)'!$B:$B,$A491,'[1]Deals (investment)'!$V:$V,BK$1)</f>
        <v>#VALUE!</v>
      </c>
      <c r="BL491" s="17" t="e">
        <f>SUMIFS('[1]Deals (investment)'!$C:$C,'[1]Deals (investment)'!$B:$B,$A491,'[1]Deals (investment)'!$V:$V,BL$1)</f>
        <v>#VALUE!</v>
      </c>
      <c r="BM491" s="17" t="e">
        <f>SUMIFS('[1]Deals (investment)'!$C:$C,'[1]Deals (investment)'!$B:$B,$A491,'[1]Deals (investment)'!$V:$V,BM$1)</f>
        <v>#VALUE!</v>
      </c>
      <c r="BN491" s="15"/>
      <c r="BO491" s="15"/>
      <c r="BP491" s="22"/>
      <c r="BQ491" s="15"/>
      <c r="BR491" s="15"/>
      <c r="BS491" s="15"/>
      <c r="BT491" s="15"/>
      <c r="BU491" s="15"/>
      <c r="BV491" s="15"/>
      <c r="BW491" s="15"/>
      <c r="BX491" s="15"/>
      <c r="BY491" s="15"/>
      <c r="BZ491" s="15"/>
      <c r="CA491" s="15"/>
      <c r="CB491" s="15"/>
      <c r="CC491" s="15"/>
      <c r="CD491" s="15" t="str">
        <f t="shared" si="74"/>
        <v>AfrinsureAfrinsure is Kenya’s most innovative insurance agent that provides our clients with the ability to acquire and compare insurance quotations onlineActive</v>
      </c>
      <c r="CE491" s="15"/>
      <c r="CF491" s="15"/>
      <c r="CG491" s="15"/>
      <c r="CH491" s="15"/>
      <c r="CI491" s="15"/>
      <c r="CJ491" s="15"/>
    </row>
    <row r="492" spans="1:118" ht="12.75">
      <c r="A492" s="15" t="s">
        <v>3972</v>
      </c>
      <c r="B492" s="15" t="s">
        <v>3973</v>
      </c>
      <c r="C492" s="15" t="s">
        <v>58</v>
      </c>
      <c r="D492" s="16"/>
      <c r="E492" s="15" t="s">
        <v>117</v>
      </c>
      <c r="F492" s="15"/>
      <c r="G492" s="15" t="s">
        <v>118</v>
      </c>
      <c r="H492" s="15" t="s">
        <v>118</v>
      </c>
      <c r="I492" s="15" t="s">
        <v>118</v>
      </c>
      <c r="J492" s="15"/>
      <c r="K492" s="17" t="e">
        <f t="shared" si="65"/>
        <v>#VALUE!</v>
      </c>
      <c r="L492" s="15"/>
      <c r="M492" s="18" t="e">
        <f t="shared" si="51"/>
        <v>#VALUE!</v>
      </c>
      <c r="N492" s="15"/>
      <c r="O492" s="15"/>
      <c r="P492" s="15"/>
      <c r="Q492" s="15"/>
      <c r="R492" s="15"/>
      <c r="S492" s="19"/>
      <c r="T492" s="15"/>
      <c r="U492" s="17"/>
      <c r="V492" s="25" t="s">
        <v>3974</v>
      </c>
      <c r="W492" s="15">
        <v>1</v>
      </c>
      <c r="X492" s="15" t="s">
        <v>134</v>
      </c>
      <c r="Y492" s="15" t="s">
        <v>3975</v>
      </c>
      <c r="Z492" s="25" t="s">
        <v>109</v>
      </c>
      <c r="AB492" s="20"/>
      <c r="AC492" s="27" t="s">
        <v>3976</v>
      </c>
      <c r="AD492" s="15"/>
      <c r="AE492" s="15"/>
      <c r="AF492" s="21" t="s">
        <v>3977</v>
      </c>
      <c r="AG492" s="22">
        <f t="shared" si="73"/>
        <v>0.4838709677419355</v>
      </c>
      <c r="AH492" s="15" t="str">
        <f t="shared" si="70"/>
        <v/>
      </c>
      <c r="AI492" s="22" t="e">
        <f>VLOOKUP(A492,'[1]Deals (investment)'!$B$2:$Z$1497,1,FALSE)</f>
        <v>#N/A</v>
      </c>
      <c r="AJ492" s="22" t="e">
        <f>VLOOKUP(A492,'[1]Deals (investment)'!$B$2:$Z$870,15,FALSE)</f>
        <v>#N/A</v>
      </c>
      <c r="AK492" s="17" t="e">
        <f>VLOOKUP(A492,'[1]Deals (Exits)'!B:B,1,FALSE)</f>
        <v>#N/A</v>
      </c>
      <c r="AL492" s="23">
        <f>VLOOKUP(G492,[1]Lookups!$V$3:$Y$197,4,FALSE)</f>
        <v>0</v>
      </c>
      <c r="AM492" s="17" t="str">
        <f>VLOOKUP(X492,[1]Lookups!$B$3:$C$200,2,FALSE)</f>
        <v>Transport &amp; Logistics</v>
      </c>
      <c r="AN492" s="17" t="e">
        <f>VLOOKUP(R492,[1]Lookups!$H$3:$I$69,2,FALSE)</f>
        <v>#N/A</v>
      </c>
      <c r="AO492" s="17" t="e">
        <f>VLOOKUP(T492,[1]Lookups!$H$3:$I$69,2,FALSE)</f>
        <v>#N/A</v>
      </c>
      <c r="AP492" s="17" t="e">
        <f>VLOOKUP(AN492,[1]Lookups!$N$3:$O$11,2,FALSE)</f>
        <v>#N/A</v>
      </c>
      <c r="AQ492" s="18" t="e">
        <f>COUNTIFS('[1]Deals (investment)'!$B:$B,$A492)</f>
        <v>#VALUE!</v>
      </c>
      <c r="AR492" s="18" t="e">
        <f>COUNTIFS('[1]Deals (investment)'!$B:$B,$A492,'[1]Deals (investment)'!$T:$T,$AW$1)+COUNTIFS('[1]Deals (investment)'!$B:$B,$A492,'[1]Deals (investment)'!$T:$T,$AX$1)+COUNTIFS('[1]Deals (investment)'!$B:$B,$A492,'[1]Deals (investment)'!$T:$T,$AY$1)</f>
        <v>#VALUE!</v>
      </c>
      <c r="AS492" s="17" t="e">
        <f>SUMIFS('[1]Deals (investment)'!$C:$C,'[1]Deals (investment)'!$B:$B,$A492)</f>
        <v>#VALUE!</v>
      </c>
      <c r="AT492" s="17" t="e">
        <f t="shared" si="66"/>
        <v>#VALUE!</v>
      </c>
      <c r="AU492" s="18" t="e">
        <f>COUNTIF('[1]Deals (Exits)'!$B:$B,A492)</f>
        <v>#VALUE!</v>
      </c>
      <c r="AV492" s="17" t="e">
        <f>SUMIFS('[1]Deals (investment)'!$C:$C,'[1]Deals (investment)'!$B:$B,$A492,'[1]Deals (investment)'!$T:$T,AV$1)</f>
        <v>#VALUE!</v>
      </c>
      <c r="AW492" s="17" t="e">
        <f>SUMIFS('[1]Deals (investment)'!$C:$C,'[1]Deals (investment)'!$B:$B,$A492,'[1]Deals (investment)'!$T:$T,AW$1)</f>
        <v>#VALUE!</v>
      </c>
      <c r="AX492" s="17" t="e">
        <f>SUMIFS('[1]Deals (investment)'!$C:$C,'[1]Deals (investment)'!$B:$B,$A492,'[1]Deals (investment)'!$T:$T,AX$1)</f>
        <v>#VALUE!</v>
      </c>
      <c r="AY492" s="17" t="e">
        <f>SUMIFS('[1]Deals (investment)'!$C:$C,'[1]Deals (investment)'!$B:$B,$A492,'[1]Deals (investment)'!$T:$T,AY$1)</f>
        <v>#VALUE!</v>
      </c>
      <c r="AZ492" s="17" t="e">
        <f>SUMIFS('[1]Deals (investment)'!$C:$C,'[1]Deals (investment)'!$B:$B,$A492,'[1]Deals (investment)'!$T:$T,AZ$1)</f>
        <v>#VALUE!</v>
      </c>
      <c r="BA492" s="17" t="e">
        <f>SUMIFS('[1]Deals (investment)'!$C:$C,'[1]Deals (investment)'!$B:$B,$A492,'[1]Deals (investment)'!$T:$T,BA$1)</f>
        <v>#VALUE!</v>
      </c>
      <c r="BB492" s="17" t="e">
        <f>SUMIFS('[1]Deals (investment)'!$C:$C,'[1]Deals (investment)'!$B:$B,$A492,'[1]Deals (investment)'!$T:$T,BB$1)</f>
        <v>#VALUE!</v>
      </c>
      <c r="BC492" s="17" t="e">
        <f>SUMIFS('[1]Deals (Exits)'!$C:$C,'[1]Deals (Exits)'!$B:$B,$A492)</f>
        <v>#VALUE!</v>
      </c>
      <c r="BD492" s="17" t="e">
        <f>SUMIFS('[1]Deals (investment)'!$C:$C,'[1]Deals (investment)'!$B:$B,$A492,'[1]Deals (investment)'!$V:$V,BD$1)</f>
        <v>#VALUE!</v>
      </c>
      <c r="BE492" s="17" t="e">
        <f>SUMIFS('[1]Deals (investment)'!$C:$C,'[1]Deals (investment)'!$B:$B,$A492,'[1]Deals (investment)'!$V:$V,BE$1)</f>
        <v>#VALUE!</v>
      </c>
      <c r="BF492" s="17" t="e">
        <f>SUMIFS('[1]Deals (investment)'!$C:$C,'[1]Deals (investment)'!$B:$B,$A492,'[1]Deals (investment)'!$V:$V,BF$1)</f>
        <v>#VALUE!</v>
      </c>
      <c r="BG492" s="17" t="e">
        <f>SUMIFS('[1]Deals (investment)'!$C:$C,'[1]Deals (investment)'!$B:$B,$A492,'[1]Deals (investment)'!$V:$V,BG$1)</f>
        <v>#VALUE!</v>
      </c>
      <c r="BH492" s="17" t="e">
        <f>SUMIFS('[1]Deals (investment)'!$C:$C,'[1]Deals (investment)'!$B:$B,$A492,'[1]Deals (investment)'!$V:$V,BH$1)</f>
        <v>#VALUE!</v>
      </c>
      <c r="BI492" s="17" t="e">
        <f>SUMIFS('[1]Deals (investment)'!$C:$C,'[1]Deals (investment)'!$B:$B,$A492,'[1]Deals (investment)'!$V:$V,BI$1)</f>
        <v>#VALUE!</v>
      </c>
      <c r="BJ492" s="17" t="e">
        <f>SUMIFS('[1]Deals (investment)'!$C:$C,'[1]Deals (investment)'!$B:$B,$A492,'[1]Deals (investment)'!$V:$V,BJ$1)</f>
        <v>#VALUE!</v>
      </c>
      <c r="BK492" s="17" t="e">
        <f>SUMIFS('[1]Deals (investment)'!$C:$C,'[1]Deals (investment)'!$B:$B,$A492,'[1]Deals (investment)'!$V:$V,BK$1)</f>
        <v>#VALUE!</v>
      </c>
      <c r="BL492" s="17" t="e">
        <f>SUMIFS('[1]Deals (investment)'!$C:$C,'[1]Deals (investment)'!$B:$B,$A492,'[1]Deals (investment)'!$V:$V,BL$1)</f>
        <v>#VALUE!</v>
      </c>
      <c r="BM492" s="17" t="e">
        <f>SUMIFS('[1]Deals (investment)'!$C:$C,'[1]Deals (investment)'!$B:$B,$A492,'[1]Deals (investment)'!$V:$V,BM$1)</f>
        <v>#VALUE!</v>
      </c>
      <c r="BN492" s="15"/>
      <c r="BO492" s="15"/>
      <c r="BP492" s="22"/>
      <c r="BQ492" s="15"/>
      <c r="BR492" s="15"/>
      <c r="BS492" s="15"/>
      <c r="BT492" s="15"/>
      <c r="BU492" s="15"/>
      <c r="BV492" s="15"/>
      <c r="BW492" s="15"/>
      <c r="BX492" s="15"/>
      <c r="BY492" s="15"/>
      <c r="BZ492" s="15"/>
      <c r="CA492" s="15"/>
      <c r="CB492" s="15"/>
      <c r="CC492" s="15"/>
      <c r="CD492" s="15" t="str">
        <f t="shared" si="74"/>
        <v>An Nisa TaxiBook an AnNisaTaxi to your destination in town. A taxi service for women, by women.Active</v>
      </c>
      <c r="CE492" s="15"/>
      <c r="CF492" s="15"/>
      <c r="CG492" s="15"/>
      <c r="CH492" s="15"/>
      <c r="CI492" s="15"/>
      <c r="CJ492" s="15"/>
    </row>
    <row r="493" spans="1:118" ht="12.75">
      <c r="A493" s="15" t="s">
        <v>3978</v>
      </c>
      <c r="B493" s="15" t="s">
        <v>3979</v>
      </c>
      <c r="C493" s="15" t="s">
        <v>58</v>
      </c>
      <c r="D493" s="16">
        <v>2016</v>
      </c>
      <c r="E493" s="15" t="s">
        <v>117</v>
      </c>
      <c r="F493" s="15"/>
      <c r="G493" s="15" t="s">
        <v>118</v>
      </c>
      <c r="H493" s="15" t="s">
        <v>118</v>
      </c>
      <c r="I493" s="15" t="s">
        <v>118</v>
      </c>
      <c r="J493" s="15"/>
      <c r="K493" s="17" t="e">
        <f t="shared" si="65"/>
        <v>#VALUE!</v>
      </c>
      <c r="L493" s="15"/>
      <c r="M493" s="18" t="e">
        <f t="shared" si="51"/>
        <v>#VALUE!</v>
      </c>
      <c r="N493" s="15"/>
      <c r="O493" s="15"/>
      <c r="P493" s="15"/>
      <c r="Q493" s="24" t="e">
        <f ca="1">_xludf.MAXIFS('[1]Deals (investment)'!A:A,'[1]Deals (investment)'!B:B,A493)</f>
        <v>#NAME?</v>
      </c>
      <c r="R493" s="15"/>
      <c r="S493" s="19"/>
      <c r="T493" s="15"/>
      <c r="U493" s="17"/>
      <c r="V493" s="15"/>
      <c r="W493" s="15"/>
      <c r="X493" s="15" t="s">
        <v>538</v>
      </c>
      <c r="Y493" s="15"/>
      <c r="AB493" s="20"/>
      <c r="AC493" s="15"/>
      <c r="AD493" s="15"/>
      <c r="AE493" s="15"/>
      <c r="AF493" s="15"/>
      <c r="AG493" s="22">
        <f t="shared" ca="1" si="73"/>
        <v>0.35483870967741937</v>
      </c>
      <c r="AH493" s="15" t="str">
        <f t="shared" si="70"/>
        <v/>
      </c>
      <c r="AI493" s="22" t="e">
        <f>VLOOKUP(A493,'[1]Deals (investment)'!$B$2:$Z$1497,1,FALSE)</f>
        <v>#N/A</v>
      </c>
      <c r="AJ493" s="22" t="e">
        <f>VLOOKUP(A493,'[1]Deals (investment)'!$B$2:$Z$870,15,FALSE)</f>
        <v>#N/A</v>
      </c>
      <c r="AK493" s="17" t="e">
        <f>VLOOKUP(A493,'[1]Deals (Exits)'!B:B,1,FALSE)</f>
        <v>#N/A</v>
      </c>
      <c r="AL493" s="23">
        <f>VLOOKUP(G493,[1]Lookups!$V$3:$Y$197,4,FALSE)</f>
        <v>0</v>
      </c>
      <c r="AM493" s="17" t="str">
        <f>VLOOKUP(X493,[1]Lookups!$B$3:$C$200,2,FALSE)</f>
        <v>Agriculture</v>
      </c>
      <c r="AN493" s="17" t="e">
        <f>VLOOKUP(R493,[1]Lookups!$H$3:$I$69,2,FALSE)</f>
        <v>#N/A</v>
      </c>
      <c r="AO493" s="17" t="e">
        <f>VLOOKUP(T493,[1]Lookups!$H$3:$I$69,2,FALSE)</f>
        <v>#N/A</v>
      </c>
      <c r="AP493" s="17" t="e">
        <f>VLOOKUP(AN493,[1]Lookups!$N$3:$O$11,2,FALSE)</f>
        <v>#N/A</v>
      </c>
      <c r="AQ493" s="18" t="e">
        <f>COUNTIFS('[1]Deals (investment)'!$B:$B,$A493)</f>
        <v>#VALUE!</v>
      </c>
      <c r="AR493" s="18" t="e">
        <f>COUNTIFS('[1]Deals (investment)'!$B:$B,$A493,'[1]Deals (investment)'!$T:$T,$AW$1)+COUNTIFS('[1]Deals (investment)'!$B:$B,$A493,'[1]Deals (investment)'!$T:$T,$AX$1)+COUNTIFS('[1]Deals (investment)'!$B:$B,$A493,'[1]Deals (investment)'!$T:$T,$AY$1)</f>
        <v>#VALUE!</v>
      </c>
      <c r="AS493" s="17" t="e">
        <f>SUMIFS('[1]Deals (investment)'!$C:$C,'[1]Deals (investment)'!$B:$B,$A493)</f>
        <v>#VALUE!</v>
      </c>
      <c r="AT493" s="17" t="e">
        <f t="shared" si="66"/>
        <v>#VALUE!</v>
      </c>
      <c r="AU493" s="18" t="e">
        <f>COUNTIF('[1]Deals (Exits)'!$B:$B,A493)</f>
        <v>#VALUE!</v>
      </c>
      <c r="AV493" s="17" t="e">
        <f>SUMIFS('[1]Deals (investment)'!$C:$C,'[1]Deals (investment)'!$B:$B,$A493,'[1]Deals (investment)'!$T:$T,AV$1)</f>
        <v>#VALUE!</v>
      </c>
      <c r="AW493" s="17" t="e">
        <f>SUMIFS('[1]Deals (investment)'!$C:$C,'[1]Deals (investment)'!$B:$B,$A493,'[1]Deals (investment)'!$T:$T,AW$1)</f>
        <v>#VALUE!</v>
      </c>
      <c r="AX493" s="17" t="e">
        <f>SUMIFS('[1]Deals (investment)'!$C:$C,'[1]Deals (investment)'!$B:$B,$A493,'[1]Deals (investment)'!$T:$T,AX$1)</f>
        <v>#VALUE!</v>
      </c>
      <c r="AY493" s="17" t="e">
        <f>SUMIFS('[1]Deals (investment)'!$C:$C,'[1]Deals (investment)'!$B:$B,$A493,'[1]Deals (investment)'!$T:$T,AY$1)</f>
        <v>#VALUE!</v>
      </c>
      <c r="AZ493" s="17" t="e">
        <f>SUMIFS('[1]Deals (investment)'!$C:$C,'[1]Deals (investment)'!$B:$B,$A493,'[1]Deals (investment)'!$T:$T,AZ$1)</f>
        <v>#VALUE!</v>
      </c>
      <c r="BA493" s="17" t="e">
        <f>SUMIFS('[1]Deals (investment)'!$C:$C,'[1]Deals (investment)'!$B:$B,$A493,'[1]Deals (investment)'!$T:$T,BA$1)</f>
        <v>#VALUE!</v>
      </c>
      <c r="BB493" s="17" t="e">
        <f>SUMIFS('[1]Deals (investment)'!$C:$C,'[1]Deals (investment)'!$B:$B,$A493,'[1]Deals (investment)'!$T:$T,BB$1)</f>
        <v>#VALUE!</v>
      </c>
      <c r="BC493" s="17" t="e">
        <f>SUMIFS('[1]Deals (Exits)'!$C:$C,'[1]Deals (Exits)'!$B:$B,$A493)</f>
        <v>#VALUE!</v>
      </c>
      <c r="BD493" s="17" t="e">
        <f>SUMIFS('[1]Deals (investment)'!$C:$C,'[1]Deals (investment)'!$B:$B,$A493,'[1]Deals (investment)'!$V:$V,BD$1)</f>
        <v>#VALUE!</v>
      </c>
      <c r="BE493" s="17" t="e">
        <f>SUMIFS('[1]Deals (investment)'!$C:$C,'[1]Deals (investment)'!$B:$B,$A493,'[1]Deals (investment)'!$V:$V,BE$1)</f>
        <v>#VALUE!</v>
      </c>
      <c r="BF493" s="17" t="e">
        <f>SUMIFS('[1]Deals (investment)'!$C:$C,'[1]Deals (investment)'!$B:$B,$A493,'[1]Deals (investment)'!$V:$V,BF$1)</f>
        <v>#VALUE!</v>
      </c>
      <c r="BG493" s="17" t="e">
        <f>SUMIFS('[1]Deals (investment)'!$C:$C,'[1]Deals (investment)'!$B:$B,$A493,'[1]Deals (investment)'!$V:$V,BG$1)</f>
        <v>#VALUE!</v>
      </c>
      <c r="BH493" s="17" t="e">
        <f>SUMIFS('[1]Deals (investment)'!$C:$C,'[1]Deals (investment)'!$B:$B,$A493,'[1]Deals (investment)'!$V:$V,BH$1)</f>
        <v>#VALUE!</v>
      </c>
      <c r="BI493" s="17" t="e">
        <f>SUMIFS('[1]Deals (investment)'!$C:$C,'[1]Deals (investment)'!$B:$B,$A493,'[1]Deals (investment)'!$V:$V,BI$1)</f>
        <v>#VALUE!</v>
      </c>
      <c r="BJ493" s="17" t="e">
        <f>SUMIFS('[1]Deals (investment)'!$C:$C,'[1]Deals (investment)'!$B:$B,$A493,'[1]Deals (investment)'!$V:$V,BJ$1)</f>
        <v>#VALUE!</v>
      </c>
      <c r="BK493" s="17" t="e">
        <f>SUMIFS('[1]Deals (investment)'!$C:$C,'[1]Deals (investment)'!$B:$B,$A493,'[1]Deals (investment)'!$V:$V,BK$1)</f>
        <v>#VALUE!</v>
      </c>
      <c r="BL493" s="17" t="e">
        <f>SUMIFS('[1]Deals (investment)'!$C:$C,'[1]Deals (investment)'!$B:$B,$A493,'[1]Deals (investment)'!$V:$V,BL$1)</f>
        <v>#VALUE!</v>
      </c>
      <c r="BM493" s="17" t="e">
        <f>SUMIFS('[1]Deals (investment)'!$C:$C,'[1]Deals (investment)'!$B:$B,$A493,'[1]Deals (investment)'!$V:$V,BM$1)</f>
        <v>#VALUE!</v>
      </c>
      <c r="BN493" s="15"/>
      <c r="BO493" s="15"/>
      <c r="BP493" s="22"/>
      <c r="BQ493" s="15"/>
      <c r="BR493" s="15"/>
      <c r="BS493" s="15"/>
      <c r="BT493" s="15"/>
      <c r="BU493" s="15"/>
      <c r="BV493" s="15"/>
      <c r="BW493" s="15"/>
      <c r="BX493" s="15"/>
      <c r="BY493" s="15"/>
      <c r="BZ493" s="15"/>
      <c r="CA493" s="15"/>
      <c r="CB493" s="15"/>
      <c r="CC493" s="15"/>
      <c r="CD493" s="15" t="str">
        <f t="shared" si="74"/>
        <v>Arinifu Arinifu provides farmers with solutions directly addressing issues affecting them. Arinifu provides the Smart Brooder, an environmental control device which ensures that the conditions in the brooding space are kept within optimal levelsActive</v>
      </c>
      <c r="CE493" s="15"/>
      <c r="CF493" s="15"/>
      <c r="CG493" s="15"/>
      <c r="CH493" s="15"/>
      <c r="CI493" s="15"/>
      <c r="CJ493" s="15"/>
    </row>
    <row r="494" spans="1:118" ht="12.75">
      <c r="A494" s="15" t="s">
        <v>3980</v>
      </c>
      <c r="B494" s="15" t="s">
        <v>3981</v>
      </c>
      <c r="C494" s="15" t="s">
        <v>58</v>
      </c>
      <c r="D494" s="16">
        <v>2016</v>
      </c>
      <c r="E494" s="15" t="s">
        <v>117</v>
      </c>
      <c r="F494" s="17" t="s">
        <v>3982</v>
      </c>
      <c r="G494" s="15" t="s">
        <v>118</v>
      </c>
      <c r="H494" s="15" t="s">
        <v>118</v>
      </c>
      <c r="I494" s="17" t="s">
        <v>118</v>
      </c>
      <c r="J494" s="17" t="s">
        <v>118</v>
      </c>
      <c r="K494" s="17" t="e">
        <f t="shared" si="65"/>
        <v>#VALUE!</v>
      </c>
      <c r="L494" s="15"/>
      <c r="M494" s="18" t="e">
        <f t="shared" si="51"/>
        <v>#VALUE!</v>
      </c>
      <c r="N494" s="15" t="s">
        <v>3983</v>
      </c>
      <c r="O494" s="15"/>
      <c r="P494" s="15"/>
      <c r="Q494" s="24" t="e">
        <f ca="1">_xludf.MAXIFS('[1]Deals (investment)'!A:A,'[1]Deals (investment)'!B:B,A494)</f>
        <v>#NAME?</v>
      </c>
      <c r="R494" s="15" t="s">
        <v>636</v>
      </c>
      <c r="S494" s="19" t="s">
        <v>144</v>
      </c>
      <c r="T494" s="15" t="s">
        <v>110</v>
      </c>
      <c r="U494" s="17" t="s">
        <v>110</v>
      </c>
      <c r="V494" s="15" t="s">
        <v>3984</v>
      </c>
      <c r="W494" s="15">
        <v>0</v>
      </c>
      <c r="X494" s="15" t="s">
        <v>538</v>
      </c>
      <c r="Y494" s="17" t="s">
        <v>3985</v>
      </c>
      <c r="Z494" s="25" t="s">
        <v>109</v>
      </c>
      <c r="AB494" s="32">
        <v>43506</v>
      </c>
      <c r="AC494" s="31" t="s">
        <v>3986</v>
      </c>
      <c r="AD494" s="31" t="s">
        <v>3987</v>
      </c>
      <c r="AE494" s="17" t="s">
        <v>110</v>
      </c>
      <c r="AF494" s="17" t="s">
        <v>110</v>
      </c>
      <c r="AG494" s="22">
        <f t="shared" ca="1" si="73"/>
        <v>0.87096774193548387</v>
      </c>
      <c r="AH494" s="15" t="e">
        <f t="shared" si="70"/>
        <v>#VALUE!</v>
      </c>
      <c r="AI494" s="22" t="str">
        <f>VLOOKUP(A494,'[1]Deals (investment)'!$B$2:$Z$1497,1,FALSE)</f>
        <v>Agsol</v>
      </c>
      <c r="AJ494" s="22">
        <f>VLOOKUP(A494,'[1]Deals (investment)'!$B$2:$Z$870,15,FALSE)</f>
        <v>0</v>
      </c>
      <c r="AK494" s="17" t="e">
        <f>VLOOKUP(A494,'[1]Deals (Exits)'!B:B,1,FALSE)</f>
        <v>#N/A</v>
      </c>
      <c r="AL494" s="23">
        <f>VLOOKUP(G494,[1]Lookups!$V$3:$Y$197,4,FALSE)</f>
        <v>0</v>
      </c>
      <c r="AM494" s="17" t="str">
        <f>VLOOKUP(X494,[1]Lookups!$B$3:$C$200,2,FALSE)</f>
        <v>Agriculture</v>
      </c>
      <c r="AN494" s="17" t="str">
        <f>VLOOKUP(R494,[1]Lookups!$H$3:$I$69,2,FALSE)</f>
        <v>1. Grant</v>
      </c>
      <c r="AO494" s="17" t="e">
        <f>VLOOKUP(T494,[1]Lookups!$H$3:$I$69,2,FALSE)</f>
        <v>#N/A</v>
      </c>
      <c r="AP494" s="17" t="str">
        <f>VLOOKUP(AN494,[1]Lookups!$N$3:$O$11,2,FALSE)</f>
        <v>Early</v>
      </c>
      <c r="AQ494" s="18" t="e">
        <f>COUNTIFS('[1]Deals (investment)'!$B:$B,$A494)</f>
        <v>#VALUE!</v>
      </c>
      <c r="AR494" s="18" t="e">
        <f>COUNTIFS('[1]Deals (investment)'!$B:$B,$A494,'[1]Deals (investment)'!$T:$T,$AW$1)+COUNTIFS('[1]Deals (investment)'!$B:$B,$A494,'[1]Deals (investment)'!$T:$T,$AX$1)+COUNTIFS('[1]Deals (investment)'!$B:$B,$A494,'[1]Deals (investment)'!$T:$T,$AY$1)</f>
        <v>#VALUE!</v>
      </c>
      <c r="AS494" s="17" t="e">
        <f>SUMIFS('[1]Deals (investment)'!$C:$C,'[1]Deals (investment)'!$B:$B,$A494)</f>
        <v>#VALUE!</v>
      </c>
      <c r="AT494" s="17" t="e">
        <f t="shared" si="66"/>
        <v>#VALUE!</v>
      </c>
      <c r="AU494" s="18" t="e">
        <f>COUNTIF('[1]Deals (Exits)'!$B:$B,A494)</f>
        <v>#VALUE!</v>
      </c>
      <c r="AV494" s="17" t="e">
        <f>SUMIFS('[1]Deals (investment)'!$C:$C,'[1]Deals (investment)'!$B:$B,$A494,'[1]Deals (investment)'!$T:$T,AV$1)</f>
        <v>#VALUE!</v>
      </c>
      <c r="AW494" s="17" t="e">
        <f>SUMIFS('[1]Deals (investment)'!$C:$C,'[1]Deals (investment)'!$B:$B,$A494,'[1]Deals (investment)'!$T:$T,AW$1)</f>
        <v>#VALUE!</v>
      </c>
      <c r="AX494" s="17" t="e">
        <f>SUMIFS('[1]Deals (investment)'!$C:$C,'[1]Deals (investment)'!$B:$B,$A494,'[1]Deals (investment)'!$T:$T,AX$1)</f>
        <v>#VALUE!</v>
      </c>
      <c r="AY494" s="17" t="e">
        <f>SUMIFS('[1]Deals (investment)'!$C:$C,'[1]Deals (investment)'!$B:$B,$A494,'[1]Deals (investment)'!$T:$T,AY$1)</f>
        <v>#VALUE!</v>
      </c>
      <c r="AZ494" s="17" t="e">
        <f>SUMIFS('[1]Deals (investment)'!$C:$C,'[1]Deals (investment)'!$B:$B,$A494,'[1]Deals (investment)'!$T:$T,AZ$1)</f>
        <v>#VALUE!</v>
      </c>
      <c r="BA494" s="17" t="e">
        <f>SUMIFS('[1]Deals (investment)'!$C:$C,'[1]Deals (investment)'!$B:$B,$A494,'[1]Deals (investment)'!$T:$T,BA$1)</f>
        <v>#VALUE!</v>
      </c>
      <c r="BB494" s="17" t="e">
        <f>SUMIFS('[1]Deals (investment)'!$C:$C,'[1]Deals (investment)'!$B:$B,$A494,'[1]Deals (investment)'!$T:$T,BB$1)</f>
        <v>#VALUE!</v>
      </c>
      <c r="BC494" s="17" t="e">
        <f>SUMIFS('[1]Deals (Exits)'!$C:$C,'[1]Deals (Exits)'!$B:$B,$A494)</f>
        <v>#VALUE!</v>
      </c>
      <c r="BD494" s="17" t="e">
        <f>SUMIFS('[1]Deals (investment)'!$C:$C,'[1]Deals (investment)'!$B:$B,$A494,'[1]Deals (investment)'!$V:$V,BD$1)</f>
        <v>#VALUE!</v>
      </c>
      <c r="BE494" s="17" t="e">
        <f>SUMIFS('[1]Deals (investment)'!$C:$C,'[1]Deals (investment)'!$B:$B,$A494,'[1]Deals (investment)'!$V:$V,BE$1)</f>
        <v>#VALUE!</v>
      </c>
      <c r="BF494" s="17" t="e">
        <f>SUMIFS('[1]Deals (investment)'!$C:$C,'[1]Deals (investment)'!$B:$B,$A494,'[1]Deals (investment)'!$V:$V,BF$1)</f>
        <v>#VALUE!</v>
      </c>
      <c r="BG494" s="17" t="e">
        <f>SUMIFS('[1]Deals (investment)'!$C:$C,'[1]Deals (investment)'!$B:$B,$A494,'[1]Deals (investment)'!$V:$V,BG$1)</f>
        <v>#VALUE!</v>
      </c>
      <c r="BH494" s="17" t="e">
        <f>SUMIFS('[1]Deals (investment)'!$C:$C,'[1]Deals (investment)'!$B:$B,$A494,'[1]Deals (investment)'!$V:$V,BH$1)</f>
        <v>#VALUE!</v>
      </c>
      <c r="BI494" s="17" t="e">
        <f>SUMIFS('[1]Deals (investment)'!$C:$C,'[1]Deals (investment)'!$B:$B,$A494,'[1]Deals (investment)'!$V:$V,BI$1)</f>
        <v>#VALUE!</v>
      </c>
      <c r="BJ494" s="17" t="e">
        <f>SUMIFS('[1]Deals (investment)'!$C:$C,'[1]Deals (investment)'!$B:$B,$A494,'[1]Deals (investment)'!$V:$V,BJ$1)</f>
        <v>#VALUE!</v>
      </c>
      <c r="BK494" s="17" t="e">
        <f>SUMIFS('[1]Deals (investment)'!$C:$C,'[1]Deals (investment)'!$B:$B,$A494,'[1]Deals (investment)'!$V:$V,BK$1)</f>
        <v>#VALUE!</v>
      </c>
      <c r="BL494" s="17" t="e">
        <f>SUMIFS('[1]Deals (investment)'!$C:$C,'[1]Deals (investment)'!$B:$B,$A494,'[1]Deals (investment)'!$V:$V,BL$1)</f>
        <v>#VALUE!</v>
      </c>
      <c r="BM494" s="17" t="e">
        <f>SUMIFS('[1]Deals (investment)'!$C:$C,'[1]Deals (investment)'!$B:$B,$A494,'[1]Deals (investment)'!$V:$V,BM$1)</f>
        <v>#VALUE!</v>
      </c>
      <c r="BN494" s="15"/>
      <c r="BO494" s="15"/>
      <c r="BP494" s="22"/>
      <c r="BQ494" s="15"/>
      <c r="BR494" s="15"/>
      <c r="BS494" s="15"/>
      <c r="BT494" s="15"/>
      <c r="BU494" s="15"/>
      <c r="BV494" s="15"/>
      <c r="BW494" s="15"/>
      <c r="BX494" s="15"/>
      <c r="BY494" s="15"/>
      <c r="BZ494" s="15"/>
      <c r="CA494" s="15"/>
      <c r="CB494" s="15"/>
      <c r="CC494" s="15"/>
      <c r="CD494" s="15" t="str">
        <f t="shared" si="74"/>
        <v>AgsolAgsol is an award winning social business incorporated in 2016 by long-term collaborators and friends, Matt Carr and Greg Denn. Combined, they have spent more than 30 years working in the agricultural and renewable energy sectors across three continents.Active</v>
      </c>
      <c r="CE494" s="15"/>
      <c r="CF494" s="15"/>
      <c r="CG494" s="15"/>
      <c r="CH494" s="15"/>
      <c r="CI494" s="15"/>
      <c r="CJ494" s="15"/>
    </row>
    <row r="495" spans="1:118" ht="12.75">
      <c r="A495" s="15" t="s">
        <v>3988</v>
      </c>
      <c r="B495" s="15" t="s">
        <v>3989</v>
      </c>
      <c r="C495" s="15" t="s">
        <v>58</v>
      </c>
      <c r="D495" s="16">
        <v>2010</v>
      </c>
      <c r="E495" s="15" t="s">
        <v>117</v>
      </c>
      <c r="F495" s="17" t="s">
        <v>110</v>
      </c>
      <c r="G495" s="15" t="s">
        <v>118</v>
      </c>
      <c r="H495" s="15" t="s">
        <v>118</v>
      </c>
      <c r="I495" s="17" t="s">
        <v>118</v>
      </c>
      <c r="J495" s="17"/>
      <c r="K495" s="17" t="e">
        <f t="shared" si="65"/>
        <v>#VALUE!</v>
      </c>
      <c r="L495" s="15"/>
      <c r="M495" s="18" t="e">
        <f t="shared" si="51"/>
        <v>#VALUE!</v>
      </c>
      <c r="N495" s="15" t="s">
        <v>3990</v>
      </c>
      <c r="O495" s="15"/>
      <c r="P495" s="15"/>
      <c r="Q495" s="24" t="e">
        <f ca="1">_xludf.MAXIFS('[1]Deals (investment)'!A:A,'[1]Deals (investment)'!B:B,A495)</f>
        <v>#NAME?</v>
      </c>
      <c r="R495" s="15" t="s">
        <v>636</v>
      </c>
      <c r="S495" s="19" t="s">
        <v>144</v>
      </c>
      <c r="T495" s="15" t="s">
        <v>110</v>
      </c>
      <c r="U495" s="17" t="s">
        <v>110</v>
      </c>
      <c r="V495" s="15" t="s">
        <v>3991</v>
      </c>
      <c r="W495" s="15">
        <v>1</v>
      </c>
      <c r="X495" s="15" t="s">
        <v>191</v>
      </c>
      <c r="Y495" s="17" t="s">
        <v>3992</v>
      </c>
      <c r="Z495" s="25" t="s">
        <v>147</v>
      </c>
      <c r="AB495" s="30" t="s">
        <v>286</v>
      </c>
      <c r="AC495" s="31" t="s">
        <v>3993</v>
      </c>
      <c r="AD495" s="21" t="s">
        <v>3994</v>
      </c>
      <c r="AE495" s="39" t="s">
        <v>3995</v>
      </c>
      <c r="AF495" s="39" t="s">
        <v>3996</v>
      </c>
      <c r="AG495" s="22">
        <f t="shared" ca="1" si="73"/>
        <v>0.83870967741935487</v>
      </c>
      <c r="AH495" s="15" t="str">
        <f t="shared" si="70"/>
        <v/>
      </c>
      <c r="AI495" s="22" t="str">
        <f>VLOOKUP(A495,'[1]Deals (investment)'!$B$2:$Z$1497,1,FALSE)</f>
        <v>AkiraChix</v>
      </c>
      <c r="AJ495" s="22">
        <f>VLOOKUP(A495,'[1]Deals (investment)'!$B$2:$Z$870,15,FALSE)</f>
        <v>0</v>
      </c>
      <c r="AK495" s="17" t="e">
        <f>VLOOKUP(A495,'[1]Deals (Exits)'!B:B,1,FALSE)</f>
        <v>#N/A</v>
      </c>
      <c r="AL495" s="23">
        <f>VLOOKUP(G495,[1]Lookups!$V$3:$Y$197,4,FALSE)</f>
        <v>0</v>
      </c>
      <c r="AM495" s="17" t="str">
        <f>VLOOKUP(X495,[1]Lookups!$B$3:$C$200,2,FALSE)</f>
        <v>Education</v>
      </c>
      <c r="AN495" s="17" t="str">
        <f>VLOOKUP(R495,[1]Lookups!$H$3:$I$69,2,FALSE)</f>
        <v>1. Grant</v>
      </c>
      <c r="AO495" s="17" t="e">
        <f>VLOOKUP(T495,[1]Lookups!$H$3:$I$69,2,FALSE)</f>
        <v>#N/A</v>
      </c>
      <c r="AP495" s="17" t="str">
        <f>VLOOKUP(AN495,[1]Lookups!$N$3:$O$11,2,FALSE)</f>
        <v>Early</v>
      </c>
      <c r="AQ495" s="18" t="e">
        <f>COUNTIFS('[1]Deals (investment)'!$B:$B,$A495)</f>
        <v>#VALUE!</v>
      </c>
      <c r="AR495" s="18" t="e">
        <f>COUNTIFS('[1]Deals (investment)'!$B:$B,$A495,'[1]Deals (investment)'!$T:$T,$AW$1)+COUNTIFS('[1]Deals (investment)'!$B:$B,$A495,'[1]Deals (investment)'!$T:$T,$AX$1)+COUNTIFS('[1]Deals (investment)'!$B:$B,$A495,'[1]Deals (investment)'!$T:$T,$AY$1)</f>
        <v>#VALUE!</v>
      </c>
      <c r="AS495" s="17" t="e">
        <f>SUMIFS('[1]Deals (investment)'!$C:$C,'[1]Deals (investment)'!$B:$B,$A495)</f>
        <v>#VALUE!</v>
      </c>
      <c r="AT495" s="17" t="e">
        <f t="shared" si="66"/>
        <v>#VALUE!</v>
      </c>
      <c r="AU495" s="18" t="e">
        <f>COUNTIF('[1]Deals (Exits)'!$B:$B,A495)</f>
        <v>#VALUE!</v>
      </c>
      <c r="AV495" s="17" t="e">
        <f>SUMIFS('[1]Deals (investment)'!$C:$C,'[1]Deals (investment)'!$B:$B,$A495,'[1]Deals (investment)'!$T:$T,AV$1)</f>
        <v>#VALUE!</v>
      </c>
      <c r="AW495" s="17" t="e">
        <f>SUMIFS('[1]Deals (investment)'!$C:$C,'[1]Deals (investment)'!$B:$B,$A495,'[1]Deals (investment)'!$T:$T,AW$1)</f>
        <v>#VALUE!</v>
      </c>
      <c r="AX495" s="17" t="e">
        <f>SUMIFS('[1]Deals (investment)'!$C:$C,'[1]Deals (investment)'!$B:$B,$A495,'[1]Deals (investment)'!$T:$T,AX$1)</f>
        <v>#VALUE!</v>
      </c>
      <c r="AY495" s="17" t="e">
        <f>SUMIFS('[1]Deals (investment)'!$C:$C,'[1]Deals (investment)'!$B:$B,$A495,'[1]Deals (investment)'!$T:$T,AY$1)</f>
        <v>#VALUE!</v>
      </c>
      <c r="AZ495" s="17" t="e">
        <f>SUMIFS('[1]Deals (investment)'!$C:$C,'[1]Deals (investment)'!$B:$B,$A495,'[1]Deals (investment)'!$T:$T,AZ$1)</f>
        <v>#VALUE!</v>
      </c>
      <c r="BA495" s="17" t="e">
        <f>SUMIFS('[1]Deals (investment)'!$C:$C,'[1]Deals (investment)'!$B:$B,$A495,'[1]Deals (investment)'!$T:$T,BA$1)</f>
        <v>#VALUE!</v>
      </c>
      <c r="BB495" s="17" t="e">
        <f>SUMIFS('[1]Deals (investment)'!$C:$C,'[1]Deals (investment)'!$B:$B,$A495,'[1]Deals (investment)'!$T:$T,BB$1)</f>
        <v>#VALUE!</v>
      </c>
      <c r="BC495" s="17" t="e">
        <f>SUMIFS('[1]Deals (Exits)'!$C:$C,'[1]Deals (Exits)'!$B:$B,$A495)</f>
        <v>#VALUE!</v>
      </c>
      <c r="BD495" s="17" t="e">
        <f>SUMIFS('[1]Deals (investment)'!$C:$C,'[1]Deals (investment)'!$B:$B,$A495,'[1]Deals (investment)'!$V:$V,BD$1)</f>
        <v>#VALUE!</v>
      </c>
      <c r="BE495" s="17" t="e">
        <f>SUMIFS('[1]Deals (investment)'!$C:$C,'[1]Deals (investment)'!$B:$B,$A495,'[1]Deals (investment)'!$V:$V,BE$1)</f>
        <v>#VALUE!</v>
      </c>
      <c r="BF495" s="17" t="e">
        <f>SUMIFS('[1]Deals (investment)'!$C:$C,'[1]Deals (investment)'!$B:$B,$A495,'[1]Deals (investment)'!$V:$V,BF$1)</f>
        <v>#VALUE!</v>
      </c>
      <c r="BG495" s="17" t="e">
        <f>SUMIFS('[1]Deals (investment)'!$C:$C,'[1]Deals (investment)'!$B:$B,$A495,'[1]Deals (investment)'!$V:$V,BG$1)</f>
        <v>#VALUE!</v>
      </c>
      <c r="BH495" s="17" t="e">
        <f>SUMIFS('[1]Deals (investment)'!$C:$C,'[1]Deals (investment)'!$B:$B,$A495,'[1]Deals (investment)'!$V:$V,BH$1)</f>
        <v>#VALUE!</v>
      </c>
      <c r="BI495" s="17" t="e">
        <f>SUMIFS('[1]Deals (investment)'!$C:$C,'[1]Deals (investment)'!$B:$B,$A495,'[1]Deals (investment)'!$V:$V,BI$1)</f>
        <v>#VALUE!</v>
      </c>
      <c r="BJ495" s="17" t="e">
        <f>SUMIFS('[1]Deals (investment)'!$C:$C,'[1]Deals (investment)'!$B:$B,$A495,'[1]Deals (investment)'!$V:$V,BJ$1)</f>
        <v>#VALUE!</v>
      </c>
      <c r="BK495" s="17" t="e">
        <f>SUMIFS('[1]Deals (investment)'!$C:$C,'[1]Deals (investment)'!$B:$B,$A495,'[1]Deals (investment)'!$V:$V,BK$1)</f>
        <v>#VALUE!</v>
      </c>
      <c r="BL495" s="17" t="e">
        <f>SUMIFS('[1]Deals (investment)'!$C:$C,'[1]Deals (investment)'!$B:$B,$A495,'[1]Deals (investment)'!$V:$V,BL$1)</f>
        <v>#VALUE!</v>
      </c>
      <c r="BM495" s="17" t="e">
        <f>SUMIFS('[1]Deals (investment)'!$C:$C,'[1]Deals (investment)'!$B:$B,$A495,'[1]Deals (investment)'!$V:$V,BM$1)</f>
        <v>#VALUE!</v>
      </c>
      <c r="BN495" s="15"/>
      <c r="BO495" s="15"/>
      <c r="BP495" s="22"/>
      <c r="BQ495" s="15"/>
      <c r="BR495" s="15"/>
      <c r="BS495" s="15"/>
      <c r="BT495" s="15"/>
      <c r="BU495" s="15"/>
      <c r="BV495" s="15"/>
      <c r="BW495" s="15"/>
      <c r="BX495" s="15"/>
      <c r="BY495" s="15"/>
      <c r="BZ495" s="15"/>
      <c r="CA495" s="15"/>
      <c r="CB495" s="15"/>
      <c r="CC495" s="15"/>
      <c r="CD495" s="15" t="str">
        <f t="shared" si="74"/>
        <v>AkirachixAkiraChix is a not for profit organisation that aims to inspire and develop a successful force of women in technology who will change Africa’s future.Active</v>
      </c>
      <c r="CE495" s="15"/>
      <c r="CF495" s="15"/>
      <c r="CG495" s="15"/>
      <c r="CH495" s="15"/>
      <c r="CI495" s="15"/>
      <c r="CJ495" s="15"/>
    </row>
    <row r="496" spans="1:118" ht="12.75">
      <c r="A496" s="15" t="s">
        <v>3997</v>
      </c>
      <c r="B496" s="15" t="s">
        <v>3998</v>
      </c>
      <c r="C496" s="15" t="s">
        <v>58</v>
      </c>
      <c r="D496" s="16">
        <v>2015</v>
      </c>
      <c r="E496" s="15" t="s">
        <v>117</v>
      </c>
      <c r="F496" s="17" t="s">
        <v>110</v>
      </c>
      <c r="G496" s="15" t="s">
        <v>118</v>
      </c>
      <c r="H496" s="15" t="s">
        <v>118</v>
      </c>
      <c r="I496" s="17" t="s">
        <v>118</v>
      </c>
      <c r="J496" s="17"/>
      <c r="K496" s="17" t="e">
        <f t="shared" si="65"/>
        <v>#VALUE!</v>
      </c>
      <c r="L496" s="15"/>
      <c r="M496" s="18" t="e">
        <f t="shared" si="51"/>
        <v>#VALUE!</v>
      </c>
      <c r="N496" s="15" t="s">
        <v>3999</v>
      </c>
      <c r="O496" s="15"/>
      <c r="P496" s="15"/>
      <c r="Q496" s="24" t="e">
        <f ca="1">_xludf.MAXIFS('[1]Deals (investment)'!A:A,'[1]Deals (investment)'!B:B,A496)</f>
        <v>#NAME?</v>
      </c>
      <c r="R496" s="15" t="s">
        <v>375</v>
      </c>
      <c r="S496" s="19" t="s">
        <v>144</v>
      </c>
      <c r="T496" s="15" t="s">
        <v>110</v>
      </c>
      <c r="U496" s="17" t="s">
        <v>110</v>
      </c>
      <c r="V496" s="15" t="s">
        <v>4000</v>
      </c>
      <c r="W496" s="15">
        <v>0</v>
      </c>
      <c r="X496" s="15" t="s">
        <v>134</v>
      </c>
      <c r="Y496" s="17" t="s">
        <v>4001</v>
      </c>
      <c r="Z496" s="25" t="s">
        <v>109</v>
      </c>
      <c r="AA496" s="25" t="s">
        <v>4002</v>
      </c>
      <c r="AB496" s="32">
        <v>43506</v>
      </c>
      <c r="AC496" s="31" t="s">
        <v>4003</v>
      </c>
      <c r="AD496" s="31" t="s">
        <v>4004</v>
      </c>
      <c r="AE496" s="17"/>
      <c r="AF496" s="17"/>
      <c r="AG496" s="22">
        <f t="shared" ca="1" si="73"/>
        <v>0.80645161290322576</v>
      </c>
      <c r="AH496" s="15" t="str">
        <f t="shared" si="70"/>
        <v/>
      </c>
      <c r="AI496" s="22" t="str">
        <f>VLOOKUP(A496,'[1]Deals (investment)'!$B$2:$Z$1497,1,FALSE)</f>
        <v>Annona</v>
      </c>
      <c r="AJ496" s="22">
        <f>VLOOKUP(A496,'[1]Deals (investment)'!$B$2:$Z$870,15,FALSE)</f>
        <v>0</v>
      </c>
      <c r="AK496" s="17" t="e">
        <f>VLOOKUP(A496,'[1]Deals (Exits)'!B:B,1,FALSE)</f>
        <v>#N/A</v>
      </c>
      <c r="AL496" s="23">
        <f>VLOOKUP(G496,[1]Lookups!$V$3:$Y$197,4,FALSE)</f>
        <v>0</v>
      </c>
      <c r="AM496" s="17" t="str">
        <f>VLOOKUP(X496,[1]Lookups!$B$3:$C$200,2,FALSE)</f>
        <v>Transport &amp; Logistics</v>
      </c>
      <c r="AN496" s="17" t="str">
        <f>VLOOKUP(R496,[1]Lookups!$H$3:$I$69,2,FALSE)</f>
        <v>2. Seed</v>
      </c>
      <c r="AO496" s="17" t="e">
        <f>VLOOKUP(T496,[1]Lookups!$H$3:$I$69,2,FALSE)</f>
        <v>#N/A</v>
      </c>
      <c r="AP496" s="17" t="str">
        <f>VLOOKUP(AN496,[1]Lookups!$N$3:$O$11,2,FALSE)</f>
        <v>Early</v>
      </c>
      <c r="AQ496" s="18" t="e">
        <f>COUNTIFS('[1]Deals (investment)'!$B:$B,$A496)</f>
        <v>#VALUE!</v>
      </c>
      <c r="AR496" s="18" t="e">
        <f>COUNTIFS('[1]Deals (investment)'!$B:$B,$A496,'[1]Deals (investment)'!$T:$T,$AW$1)+COUNTIFS('[1]Deals (investment)'!$B:$B,$A496,'[1]Deals (investment)'!$T:$T,$AX$1)+COUNTIFS('[1]Deals (investment)'!$B:$B,$A496,'[1]Deals (investment)'!$T:$T,$AY$1)</f>
        <v>#VALUE!</v>
      </c>
      <c r="AS496" s="17" t="e">
        <f>SUMIFS('[1]Deals (investment)'!$C:$C,'[1]Deals (investment)'!$B:$B,$A496)</f>
        <v>#VALUE!</v>
      </c>
      <c r="AT496" s="17" t="e">
        <f t="shared" si="66"/>
        <v>#VALUE!</v>
      </c>
      <c r="AU496" s="18" t="e">
        <f>COUNTIF('[1]Deals (Exits)'!$B:$B,A496)</f>
        <v>#VALUE!</v>
      </c>
      <c r="AV496" s="17" t="e">
        <f>SUMIFS('[1]Deals (investment)'!$C:$C,'[1]Deals (investment)'!$B:$B,$A496,'[1]Deals (investment)'!$T:$T,AV$1)</f>
        <v>#VALUE!</v>
      </c>
      <c r="AW496" s="17" t="e">
        <f>SUMIFS('[1]Deals (investment)'!$C:$C,'[1]Deals (investment)'!$B:$B,$A496,'[1]Deals (investment)'!$T:$T,AW$1)</f>
        <v>#VALUE!</v>
      </c>
      <c r="AX496" s="17" t="e">
        <f>SUMIFS('[1]Deals (investment)'!$C:$C,'[1]Deals (investment)'!$B:$B,$A496,'[1]Deals (investment)'!$T:$T,AX$1)</f>
        <v>#VALUE!</v>
      </c>
      <c r="AY496" s="17" t="e">
        <f>SUMIFS('[1]Deals (investment)'!$C:$C,'[1]Deals (investment)'!$B:$B,$A496,'[1]Deals (investment)'!$T:$T,AY$1)</f>
        <v>#VALUE!</v>
      </c>
      <c r="AZ496" s="17" t="e">
        <f>SUMIFS('[1]Deals (investment)'!$C:$C,'[1]Deals (investment)'!$B:$B,$A496,'[1]Deals (investment)'!$T:$T,AZ$1)</f>
        <v>#VALUE!</v>
      </c>
      <c r="BA496" s="17" t="e">
        <f>SUMIFS('[1]Deals (investment)'!$C:$C,'[1]Deals (investment)'!$B:$B,$A496,'[1]Deals (investment)'!$T:$T,BA$1)</f>
        <v>#VALUE!</v>
      </c>
      <c r="BB496" s="17" t="e">
        <f>SUMIFS('[1]Deals (investment)'!$C:$C,'[1]Deals (investment)'!$B:$B,$A496,'[1]Deals (investment)'!$T:$T,BB$1)</f>
        <v>#VALUE!</v>
      </c>
      <c r="BC496" s="17" t="e">
        <f>SUMIFS('[1]Deals (Exits)'!$C:$C,'[1]Deals (Exits)'!$B:$B,$A496)</f>
        <v>#VALUE!</v>
      </c>
      <c r="BD496" s="17" t="e">
        <f>SUMIFS('[1]Deals (investment)'!$C:$C,'[1]Deals (investment)'!$B:$B,$A496,'[1]Deals (investment)'!$V:$V,BD$1)</f>
        <v>#VALUE!</v>
      </c>
      <c r="BE496" s="17" t="e">
        <f>SUMIFS('[1]Deals (investment)'!$C:$C,'[1]Deals (investment)'!$B:$B,$A496,'[1]Deals (investment)'!$V:$V,BE$1)</f>
        <v>#VALUE!</v>
      </c>
      <c r="BF496" s="17" t="e">
        <f>SUMIFS('[1]Deals (investment)'!$C:$C,'[1]Deals (investment)'!$B:$B,$A496,'[1]Deals (investment)'!$V:$V,BF$1)</f>
        <v>#VALUE!</v>
      </c>
      <c r="BG496" s="17" t="e">
        <f>SUMIFS('[1]Deals (investment)'!$C:$C,'[1]Deals (investment)'!$B:$B,$A496,'[1]Deals (investment)'!$V:$V,BG$1)</f>
        <v>#VALUE!</v>
      </c>
      <c r="BH496" s="17" t="e">
        <f>SUMIFS('[1]Deals (investment)'!$C:$C,'[1]Deals (investment)'!$B:$B,$A496,'[1]Deals (investment)'!$V:$V,BH$1)</f>
        <v>#VALUE!</v>
      </c>
      <c r="BI496" s="17" t="e">
        <f>SUMIFS('[1]Deals (investment)'!$C:$C,'[1]Deals (investment)'!$B:$B,$A496,'[1]Deals (investment)'!$V:$V,BI$1)</f>
        <v>#VALUE!</v>
      </c>
      <c r="BJ496" s="17" t="e">
        <f>SUMIFS('[1]Deals (investment)'!$C:$C,'[1]Deals (investment)'!$B:$B,$A496,'[1]Deals (investment)'!$V:$V,BJ$1)</f>
        <v>#VALUE!</v>
      </c>
      <c r="BK496" s="17" t="e">
        <f>SUMIFS('[1]Deals (investment)'!$C:$C,'[1]Deals (investment)'!$B:$B,$A496,'[1]Deals (investment)'!$V:$V,BK$1)</f>
        <v>#VALUE!</v>
      </c>
      <c r="BL496" s="17" t="e">
        <f>SUMIFS('[1]Deals (investment)'!$C:$C,'[1]Deals (investment)'!$B:$B,$A496,'[1]Deals (investment)'!$V:$V,BL$1)</f>
        <v>#VALUE!</v>
      </c>
      <c r="BM496" s="17" t="e">
        <f>SUMIFS('[1]Deals (investment)'!$C:$C,'[1]Deals (investment)'!$B:$B,$A496,'[1]Deals (investment)'!$V:$V,BM$1)</f>
        <v>#VALUE!</v>
      </c>
      <c r="BN496" s="15"/>
      <c r="BO496" s="15"/>
      <c r="BP496" s="22"/>
      <c r="BQ496" s="15"/>
      <c r="BR496" s="15"/>
      <c r="BS496" s="15"/>
      <c r="BT496" s="15"/>
      <c r="BU496" s="15"/>
      <c r="BV496" s="15"/>
      <c r="BW496" s="15"/>
      <c r="BX496" s="15"/>
      <c r="BY496" s="15"/>
      <c r="BZ496" s="15"/>
      <c r="CA496" s="15"/>
      <c r="CB496" s="15"/>
      <c r="CC496" s="15"/>
      <c r="CD496" s="15" t="str">
        <f t="shared" si="74"/>
        <v>AnnonaAnnona is a mobile and web-based platform that global suppliers use to manage their farmer supplies, payments and aggregate crop production.Active</v>
      </c>
      <c r="CE496" s="15"/>
      <c r="CF496" s="15"/>
      <c r="CG496" s="15"/>
      <c r="CH496" s="15"/>
      <c r="CI496" s="15"/>
      <c r="CJ496" s="15"/>
    </row>
    <row r="497" spans="1:118" ht="12.75">
      <c r="A497" s="15" t="s">
        <v>4005</v>
      </c>
      <c r="B497" s="15" t="s">
        <v>4006</v>
      </c>
      <c r="C497" s="15" t="s">
        <v>58</v>
      </c>
      <c r="D497" s="16">
        <v>2015</v>
      </c>
      <c r="E497" s="15" t="s">
        <v>117</v>
      </c>
      <c r="F497" s="15" t="s">
        <v>110</v>
      </c>
      <c r="G497" s="15" t="s">
        <v>118</v>
      </c>
      <c r="H497" s="15" t="s">
        <v>118</v>
      </c>
      <c r="I497" s="15" t="s">
        <v>118</v>
      </c>
      <c r="J497" s="15"/>
      <c r="K497" s="17" t="e">
        <f t="shared" si="65"/>
        <v>#VALUE!</v>
      </c>
      <c r="L497" s="15"/>
      <c r="M497" s="18" t="e">
        <f t="shared" si="51"/>
        <v>#VALUE!</v>
      </c>
      <c r="N497" s="15" t="s">
        <v>4007</v>
      </c>
      <c r="O497" s="15"/>
      <c r="P497" s="15"/>
      <c r="Q497" s="24" t="e">
        <f ca="1">_xludf.MAXIFS('[1]Deals (investment)'!A:A,'[1]Deals (investment)'!B:B,A497)</f>
        <v>#NAME?</v>
      </c>
      <c r="R497" s="15" t="s">
        <v>636</v>
      </c>
      <c r="S497" s="19">
        <v>1100000</v>
      </c>
      <c r="T497" s="15" t="s">
        <v>636</v>
      </c>
      <c r="U497" s="17">
        <v>1100000</v>
      </c>
      <c r="V497" s="15" t="s">
        <v>4008</v>
      </c>
      <c r="W497" s="15">
        <v>0</v>
      </c>
      <c r="X497" s="15" t="s">
        <v>538</v>
      </c>
      <c r="Y497" s="15" t="s">
        <v>4009</v>
      </c>
      <c r="Z497" s="25" t="s">
        <v>109</v>
      </c>
      <c r="AA497" s="25" t="s">
        <v>110</v>
      </c>
      <c r="AB497" s="20" t="s">
        <v>286</v>
      </c>
      <c r="AC497" s="21" t="s">
        <v>4010</v>
      </c>
      <c r="AD497" s="21" t="s">
        <v>4011</v>
      </c>
      <c r="AE497" s="21" t="s">
        <v>4012</v>
      </c>
      <c r="AF497" s="27" t="s">
        <v>4013</v>
      </c>
      <c r="AG497" s="22">
        <f t="shared" ca="1" si="73"/>
        <v>0.87096774193548387</v>
      </c>
      <c r="AH497" s="15" t="e">
        <f t="shared" si="70"/>
        <v>#VALUE!</v>
      </c>
      <c r="AI497" s="22" t="str">
        <f>VLOOKUP(A497,'[1]Deals (investment)'!$B$2:$Z$1497,1,FALSE)</f>
        <v>Apollo Agriculture</v>
      </c>
      <c r="AJ497" s="22">
        <f>VLOOKUP(A497,'[1]Deals (investment)'!$B$2:$Z$870,15,FALSE)</f>
        <v>0</v>
      </c>
      <c r="AK497" s="17" t="e">
        <f>VLOOKUP(A497,'[1]Deals (Exits)'!B:B,1,FALSE)</f>
        <v>#N/A</v>
      </c>
      <c r="AL497" s="23">
        <f>VLOOKUP(G497,[1]Lookups!$V$3:$Y$197,4,FALSE)</f>
        <v>0</v>
      </c>
      <c r="AM497" s="17" t="str">
        <f>VLOOKUP(X497,[1]Lookups!$B$3:$C$200,2,FALSE)</f>
        <v>Agriculture</v>
      </c>
      <c r="AN497" s="17" t="str">
        <f>VLOOKUP(R497,[1]Lookups!$H$3:$I$69,2,FALSE)</f>
        <v>1. Grant</v>
      </c>
      <c r="AO497" s="17" t="str">
        <f>VLOOKUP(T497,[1]Lookups!$H$3:$I$69,2,FALSE)</f>
        <v>1. Grant</v>
      </c>
      <c r="AP497" s="17" t="str">
        <f>VLOOKUP(AN497,[1]Lookups!$N$3:$O$11,2,FALSE)</f>
        <v>Early</v>
      </c>
      <c r="AQ497" s="18" t="e">
        <f>COUNTIFS('[1]Deals (investment)'!$B:$B,$A497)</f>
        <v>#VALUE!</v>
      </c>
      <c r="AR497" s="18" t="e">
        <f>COUNTIFS('[1]Deals (investment)'!$B:$B,$A497,'[1]Deals (investment)'!$T:$T,$AW$1)+COUNTIFS('[1]Deals (investment)'!$B:$B,$A497,'[1]Deals (investment)'!$T:$T,$AX$1)+COUNTIFS('[1]Deals (investment)'!$B:$B,$A497,'[1]Deals (investment)'!$T:$T,$AY$1)</f>
        <v>#VALUE!</v>
      </c>
      <c r="AS497" s="17" t="e">
        <f>SUMIFS('[1]Deals (investment)'!$C:$C,'[1]Deals (investment)'!$B:$B,$A497)</f>
        <v>#VALUE!</v>
      </c>
      <c r="AT497" s="17" t="e">
        <f t="shared" si="66"/>
        <v>#VALUE!</v>
      </c>
      <c r="AU497" s="18" t="e">
        <f>COUNTIF('[1]Deals (Exits)'!$B:$B,A497)</f>
        <v>#VALUE!</v>
      </c>
      <c r="AV497" s="17" t="e">
        <f>SUMIFS('[1]Deals (investment)'!$C:$C,'[1]Deals (investment)'!$B:$B,$A497,'[1]Deals (investment)'!$T:$T,AV$1)</f>
        <v>#VALUE!</v>
      </c>
      <c r="AW497" s="17" t="e">
        <f>SUMIFS('[1]Deals (investment)'!$C:$C,'[1]Deals (investment)'!$B:$B,$A497,'[1]Deals (investment)'!$T:$T,AW$1)</f>
        <v>#VALUE!</v>
      </c>
      <c r="AX497" s="17" t="e">
        <f>SUMIFS('[1]Deals (investment)'!$C:$C,'[1]Deals (investment)'!$B:$B,$A497,'[1]Deals (investment)'!$T:$T,AX$1)</f>
        <v>#VALUE!</v>
      </c>
      <c r="AY497" s="17" t="e">
        <f>SUMIFS('[1]Deals (investment)'!$C:$C,'[1]Deals (investment)'!$B:$B,$A497,'[1]Deals (investment)'!$T:$T,AY$1)</f>
        <v>#VALUE!</v>
      </c>
      <c r="AZ497" s="17" t="e">
        <f>SUMIFS('[1]Deals (investment)'!$C:$C,'[1]Deals (investment)'!$B:$B,$A497,'[1]Deals (investment)'!$T:$T,AZ$1)</f>
        <v>#VALUE!</v>
      </c>
      <c r="BA497" s="17" t="e">
        <f>SUMIFS('[1]Deals (investment)'!$C:$C,'[1]Deals (investment)'!$B:$B,$A497,'[1]Deals (investment)'!$T:$T,BA$1)</f>
        <v>#VALUE!</v>
      </c>
      <c r="BB497" s="17" t="e">
        <f>SUMIFS('[1]Deals (investment)'!$C:$C,'[1]Deals (investment)'!$B:$B,$A497,'[1]Deals (investment)'!$T:$T,BB$1)</f>
        <v>#VALUE!</v>
      </c>
      <c r="BC497" s="17" t="e">
        <f>SUMIFS('[1]Deals (Exits)'!$C:$C,'[1]Deals (Exits)'!$B:$B,$A497)</f>
        <v>#VALUE!</v>
      </c>
      <c r="BD497" s="17" t="e">
        <f>SUMIFS('[1]Deals (investment)'!$C:$C,'[1]Deals (investment)'!$B:$B,$A497,'[1]Deals (investment)'!$V:$V,BD$1)</f>
        <v>#VALUE!</v>
      </c>
      <c r="BE497" s="17" t="e">
        <f>SUMIFS('[1]Deals (investment)'!$C:$C,'[1]Deals (investment)'!$B:$B,$A497,'[1]Deals (investment)'!$V:$V,BE$1)</f>
        <v>#VALUE!</v>
      </c>
      <c r="BF497" s="17" t="e">
        <f>SUMIFS('[1]Deals (investment)'!$C:$C,'[1]Deals (investment)'!$B:$B,$A497,'[1]Deals (investment)'!$V:$V,BF$1)</f>
        <v>#VALUE!</v>
      </c>
      <c r="BG497" s="17" t="e">
        <f>SUMIFS('[1]Deals (investment)'!$C:$C,'[1]Deals (investment)'!$B:$B,$A497,'[1]Deals (investment)'!$V:$V,BG$1)</f>
        <v>#VALUE!</v>
      </c>
      <c r="BH497" s="17" t="e">
        <f>SUMIFS('[1]Deals (investment)'!$C:$C,'[1]Deals (investment)'!$B:$B,$A497,'[1]Deals (investment)'!$V:$V,BH$1)</f>
        <v>#VALUE!</v>
      </c>
      <c r="BI497" s="17" t="e">
        <f>SUMIFS('[1]Deals (investment)'!$C:$C,'[1]Deals (investment)'!$B:$B,$A497,'[1]Deals (investment)'!$V:$V,BI$1)</f>
        <v>#VALUE!</v>
      </c>
      <c r="BJ497" s="17" t="e">
        <f>SUMIFS('[1]Deals (investment)'!$C:$C,'[1]Deals (investment)'!$B:$B,$A497,'[1]Deals (investment)'!$V:$V,BJ$1)</f>
        <v>#VALUE!</v>
      </c>
      <c r="BK497" s="17" t="e">
        <f>SUMIFS('[1]Deals (investment)'!$C:$C,'[1]Deals (investment)'!$B:$B,$A497,'[1]Deals (investment)'!$V:$V,BK$1)</f>
        <v>#VALUE!</v>
      </c>
      <c r="BL497" s="17" t="e">
        <f>SUMIFS('[1]Deals (investment)'!$C:$C,'[1]Deals (investment)'!$B:$B,$A497,'[1]Deals (investment)'!$V:$V,BL$1)</f>
        <v>#VALUE!</v>
      </c>
      <c r="BM497" s="17" t="e">
        <f>SUMIFS('[1]Deals (investment)'!$C:$C,'[1]Deals (investment)'!$B:$B,$A497,'[1]Deals (investment)'!$V:$V,BM$1)</f>
        <v>#VALUE!</v>
      </c>
      <c r="BN497" s="15"/>
      <c r="BO497" s="15"/>
      <c r="BP497" s="22"/>
      <c r="BQ497" s="15"/>
      <c r="BR497" s="15"/>
      <c r="BS497" s="15"/>
      <c r="BT497" s="15"/>
      <c r="BU497" s="15"/>
      <c r="BV497" s="15"/>
      <c r="BW497" s="15"/>
      <c r="BX497" s="15"/>
      <c r="BY497" s="15"/>
      <c r="BZ497" s="15"/>
      <c r="CA497" s="15"/>
      <c r="CB497" s="15"/>
      <c r="CC497" s="15"/>
      <c r="CD497" s="15" t="str">
        <f t="shared" si="74"/>
        <v>Apollo AgricultureApollo helps farmers in emerging markets maximize their profits. We use agronomic machine learning, remote sensing, and mobile phones to deliver input finance and customized advice to smallholder farmers with radical efficiency and scalability. Our first product is a customized package of seed and fertilizer, farming advice, and credit delivered to maize farmers in Kenya.Active</v>
      </c>
      <c r="CE497" s="15"/>
      <c r="CF497" s="15"/>
      <c r="CG497" s="15"/>
      <c r="CH497" s="15"/>
      <c r="CI497" s="15"/>
      <c r="CJ497" s="15"/>
      <c r="DM497">
        <v>381</v>
      </c>
      <c r="DN497">
        <v>2018</v>
      </c>
    </row>
    <row r="498" spans="1:118" ht="12.75">
      <c r="A498" s="15" t="s">
        <v>4014</v>
      </c>
      <c r="B498" s="15" t="s">
        <v>4015</v>
      </c>
      <c r="C498" s="15" t="s">
        <v>58</v>
      </c>
      <c r="D498" s="16">
        <v>2016</v>
      </c>
      <c r="E498" s="15" t="s">
        <v>117</v>
      </c>
      <c r="F498" s="15"/>
      <c r="G498" s="15" t="s">
        <v>118</v>
      </c>
      <c r="H498" s="15" t="s">
        <v>118</v>
      </c>
      <c r="I498" s="15" t="s">
        <v>118</v>
      </c>
      <c r="J498" s="15"/>
      <c r="K498" s="17" t="e">
        <f t="shared" si="65"/>
        <v>#VALUE!</v>
      </c>
      <c r="L498" s="15"/>
      <c r="M498" s="18" t="e">
        <f t="shared" si="51"/>
        <v>#VALUE!</v>
      </c>
      <c r="N498" s="15"/>
      <c r="O498" s="15"/>
      <c r="P498" s="15"/>
      <c r="Q498" s="24" t="e">
        <f ca="1">_xludf.MAXIFS('[1]Deals (investment)'!A:A,'[1]Deals (investment)'!B:B,A498)</f>
        <v>#NAME?</v>
      </c>
      <c r="R498" s="15"/>
      <c r="S498" s="19"/>
      <c r="T498" s="15"/>
      <c r="U498" s="17"/>
      <c r="V498" s="15" t="s">
        <v>4016</v>
      </c>
      <c r="W498" s="15"/>
      <c r="X498" s="15" t="s">
        <v>538</v>
      </c>
      <c r="Y498" s="15" t="s">
        <v>4017</v>
      </c>
      <c r="AB498" s="20" t="s">
        <v>286</v>
      </c>
      <c r="AC498" s="21" t="s">
        <v>4018</v>
      </c>
      <c r="AD498" s="21" t="s">
        <v>4019</v>
      </c>
      <c r="AE498" s="21" t="s">
        <v>4020</v>
      </c>
      <c r="AF498" s="21" t="s">
        <v>4021</v>
      </c>
      <c r="AG498" s="22">
        <f t="shared" ca="1" si="73"/>
        <v>0.58064516129032262</v>
      </c>
      <c r="AH498" s="15" t="e">
        <f t="shared" si="70"/>
        <v>#VALUE!</v>
      </c>
      <c r="AI498" s="22" t="e">
        <f>VLOOKUP(A498,'[1]Deals (investment)'!$B$2:$Z$1497,1,FALSE)</f>
        <v>#N/A</v>
      </c>
      <c r="AJ498" s="22" t="e">
        <f>VLOOKUP(A498,'[1]Deals (investment)'!$B$2:$Z$870,15,FALSE)</f>
        <v>#N/A</v>
      </c>
      <c r="AK498" s="17" t="e">
        <f>VLOOKUP(A498,'[1]Deals (Exits)'!B:B,1,FALSE)</f>
        <v>#N/A</v>
      </c>
      <c r="AL498" s="23">
        <f>VLOOKUP(G498,[1]Lookups!$V$3:$Y$197,4,FALSE)</f>
        <v>0</v>
      </c>
      <c r="AM498" s="17" t="str">
        <f>VLOOKUP(X498,[1]Lookups!$B$3:$C$200,2,FALSE)</f>
        <v>Agriculture</v>
      </c>
      <c r="AN498" s="17" t="e">
        <f>VLOOKUP(R498,[1]Lookups!$H$3:$I$69,2,FALSE)</f>
        <v>#N/A</v>
      </c>
      <c r="AO498" s="17" t="e">
        <f>VLOOKUP(T498,[1]Lookups!$H$3:$I$69,2,FALSE)</f>
        <v>#N/A</v>
      </c>
      <c r="AP498" s="17" t="e">
        <f>VLOOKUP(AN498,[1]Lookups!$N$3:$O$11,2,FALSE)</f>
        <v>#N/A</v>
      </c>
      <c r="AQ498" s="18" t="e">
        <f>COUNTIFS('[1]Deals (investment)'!$B:$B,$A498)</f>
        <v>#VALUE!</v>
      </c>
      <c r="AR498" s="18" t="e">
        <f>COUNTIFS('[1]Deals (investment)'!$B:$B,$A498,'[1]Deals (investment)'!$T:$T,$AW$1)+COUNTIFS('[1]Deals (investment)'!$B:$B,$A498,'[1]Deals (investment)'!$T:$T,$AX$1)+COUNTIFS('[1]Deals (investment)'!$B:$B,$A498,'[1]Deals (investment)'!$T:$T,$AY$1)</f>
        <v>#VALUE!</v>
      </c>
      <c r="AS498" s="17" t="e">
        <f>SUMIFS('[1]Deals (investment)'!$C:$C,'[1]Deals (investment)'!$B:$B,$A498)</f>
        <v>#VALUE!</v>
      </c>
      <c r="AT498" s="17" t="e">
        <f t="shared" si="66"/>
        <v>#VALUE!</v>
      </c>
      <c r="AU498" s="18" t="e">
        <f>COUNTIF('[1]Deals (Exits)'!$B:$B,A498)</f>
        <v>#VALUE!</v>
      </c>
      <c r="AV498" s="17" t="e">
        <f>SUMIFS('[1]Deals (investment)'!$C:$C,'[1]Deals (investment)'!$B:$B,$A498,'[1]Deals (investment)'!$T:$T,AV$1)</f>
        <v>#VALUE!</v>
      </c>
      <c r="AW498" s="17" t="e">
        <f>SUMIFS('[1]Deals (investment)'!$C:$C,'[1]Deals (investment)'!$B:$B,$A498,'[1]Deals (investment)'!$T:$T,AW$1)</f>
        <v>#VALUE!</v>
      </c>
      <c r="AX498" s="17" t="e">
        <f>SUMIFS('[1]Deals (investment)'!$C:$C,'[1]Deals (investment)'!$B:$B,$A498,'[1]Deals (investment)'!$T:$T,AX$1)</f>
        <v>#VALUE!</v>
      </c>
      <c r="AY498" s="17" t="e">
        <f>SUMIFS('[1]Deals (investment)'!$C:$C,'[1]Deals (investment)'!$B:$B,$A498,'[1]Deals (investment)'!$T:$T,AY$1)</f>
        <v>#VALUE!</v>
      </c>
      <c r="AZ498" s="17" t="e">
        <f>SUMIFS('[1]Deals (investment)'!$C:$C,'[1]Deals (investment)'!$B:$B,$A498,'[1]Deals (investment)'!$T:$T,AZ$1)</f>
        <v>#VALUE!</v>
      </c>
      <c r="BA498" s="17" t="e">
        <f>SUMIFS('[1]Deals (investment)'!$C:$C,'[1]Deals (investment)'!$B:$B,$A498,'[1]Deals (investment)'!$T:$T,BA$1)</f>
        <v>#VALUE!</v>
      </c>
      <c r="BB498" s="17" t="e">
        <f>SUMIFS('[1]Deals (investment)'!$C:$C,'[1]Deals (investment)'!$B:$B,$A498,'[1]Deals (investment)'!$T:$T,BB$1)</f>
        <v>#VALUE!</v>
      </c>
      <c r="BC498" s="17" t="e">
        <f>SUMIFS('[1]Deals (Exits)'!$C:$C,'[1]Deals (Exits)'!$B:$B,$A498)</f>
        <v>#VALUE!</v>
      </c>
      <c r="BD498" s="17" t="e">
        <f>SUMIFS('[1]Deals (investment)'!$C:$C,'[1]Deals (investment)'!$B:$B,$A498,'[1]Deals (investment)'!$V:$V,BD$1)</f>
        <v>#VALUE!</v>
      </c>
      <c r="BE498" s="17" t="e">
        <f>SUMIFS('[1]Deals (investment)'!$C:$C,'[1]Deals (investment)'!$B:$B,$A498,'[1]Deals (investment)'!$V:$V,BE$1)</f>
        <v>#VALUE!</v>
      </c>
      <c r="BF498" s="17" t="e">
        <f>SUMIFS('[1]Deals (investment)'!$C:$C,'[1]Deals (investment)'!$B:$B,$A498,'[1]Deals (investment)'!$V:$V,BF$1)</f>
        <v>#VALUE!</v>
      </c>
      <c r="BG498" s="17" t="e">
        <f>SUMIFS('[1]Deals (investment)'!$C:$C,'[1]Deals (investment)'!$B:$B,$A498,'[1]Deals (investment)'!$V:$V,BG$1)</f>
        <v>#VALUE!</v>
      </c>
      <c r="BH498" s="17" t="e">
        <f>SUMIFS('[1]Deals (investment)'!$C:$C,'[1]Deals (investment)'!$B:$B,$A498,'[1]Deals (investment)'!$V:$V,BH$1)</f>
        <v>#VALUE!</v>
      </c>
      <c r="BI498" s="17" t="e">
        <f>SUMIFS('[1]Deals (investment)'!$C:$C,'[1]Deals (investment)'!$B:$B,$A498,'[1]Deals (investment)'!$V:$V,BI$1)</f>
        <v>#VALUE!</v>
      </c>
      <c r="BJ498" s="17" t="e">
        <f>SUMIFS('[1]Deals (investment)'!$C:$C,'[1]Deals (investment)'!$B:$B,$A498,'[1]Deals (investment)'!$V:$V,BJ$1)</f>
        <v>#VALUE!</v>
      </c>
      <c r="BK498" s="17" t="e">
        <f>SUMIFS('[1]Deals (investment)'!$C:$C,'[1]Deals (investment)'!$B:$B,$A498,'[1]Deals (investment)'!$V:$V,BK$1)</f>
        <v>#VALUE!</v>
      </c>
      <c r="BL498" s="17" t="e">
        <f>SUMIFS('[1]Deals (investment)'!$C:$C,'[1]Deals (investment)'!$B:$B,$A498,'[1]Deals (investment)'!$V:$V,BL$1)</f>
        <v>#VALUE!</v>
      </c>
      <c r="BM498" s="17" t="e">
        <f>SUMIFS('[1]Deals (investment)'!$C:$C,'[1]Deals (investment)'!$B:$B,$A498,'[1]Deals (investment)'!$V:$V,BM$1)</f>
        <v>#VALUE!</v>
      </c>
      <c r="BN498" s="15"/>
      <c r="BO498" s="15"/>
      <c r="BP498" s="22"/>
      <c r="BQ498" s="15"/>
      <c r="BR498" s="15"/>
      <c r="BS498" s="15"/>
      <c r="BT498" s="15"/>
      <c r="BU498" s="15"/>
      <c r="BV498" s="15"/>
      <c r="BW498" s="15"/>
      <c r="BX498" s="15"/>
      <c r="BY498" s="15"/>
      <c r="BZ498" s="15"/>
      <c r="CA498" s="15"/>
      <c r="CB498" s="15"/>
      <c r="CC498" s="15"/>
      <c r="CD498" s="15" t="str">
        <f t="shared" si="74"/>
        <v>Ari.FarmAgrikaab (formerly Ari.farm) is a mission-driven agrifood tech startup that enables investment in agriculture in East Africa.Our mission is to create a new generation of farmers, contribute to the food security of the region and create jobs. We want to make the whole agriculture industry more efficient and prosperous with technology.In Somalia agriculture accounts for 75% of the country’s economy. Any investment and improvements in this sector will have a profound impact on the lives of people and the local economy.Active</v>
      </c>
      <c r="CE498" s="15"/>
      <c r="CF498" s="15"/>
      <c r="CG498" s="15"/>
      <c r="CH498" s="15"/>
      <c r="CI498" s="15"/>
      <c r="CJ498" s="15"/>
    </row>
    <row r="499" spans="1:118" ht="12.75">
      <c r="A499" s="15" t="s">
        <v>4022</v>
      </c>
      <c r="B499" s="15" t="s">
        <v>4023</v>
      </c>
      <c r="C499" s="15" t="s">
        <v>58</v>
      </c>
      <c r="D499" s="16">
        <v>2017</v>
      </c>
      <c r="E499" s="26" t="s">
        <v>117</v>
      </c>
      <c r="F499" s="26"/>
      <c r="G499" s="26" t="s">
        <v>118</v>
      </c>
      <c r="H499" s="26" t="s">
        <v>118</v>
      </c>
      <c r="I499" s="15" t="s">
        <v>118</v>
      </c>
      <c r="J499" s="26"/>
      <c r="K499" s="17" t="e">
        <f t="shared" si="65"/>
        <v>#VALUE!</v>
      </c>
      <c r="L499" s="15"/>
      <c r="M499" s="18" t="e">
        <f t="shared" si="51"/>
        <v>#VALUE!</v>
      </c>
      <c r="N499" s="15"/>
      <c r="O499" s="15"/>
      <c r="P499" s="15"/>
      <c r="Q499" s="24" t="e">
        <f ca="1">_xludf.MAXIFS('[1]Deals (investment)'!A:A,'[1]Deals (investment)'!B:B,A499)</f>
        <v>#NAME?</v>
      </c>
      <c r="R499" s="15"/>
      <c r="S499" s="19"/>
      <c r="T499" s="15"/>
      <c r="U499" s="17"/>
      <c r="V499" s="15" t="s">
        <v>4024</v>
      </c>
      <c r="W499" s="15">
        <v>0</v>
      </c>
      <c r="X499" s="15" t="s">
        <v>4025</v>
      </c>
      <c r="Y499" s="15" t="s">
        <v>3282</v>
      </c>
      <c r="AB499" s="32">
        <v>43506</v>
      </c>
      <c r="AC499" s="27" t="s">
        <v>4026</v>
      </c>
      <c r="AD499" s="27" t="s">
        <v>4027</v>
      </c>
      <c r="AE499" s="27" t="s">
        <v>4028</v>
      </c>
      <c r="AF499" s="27" t="s">
        <v>4029</v>
      </c>
      <c r="AG499" s="22">
        <f t="shared" ca="1" si="73"/>
        <v>0.61290322580645162</v>
      </c>
      <c r="AH499" s="15" t="str">
        <f t="shared" si="70"/>
        <v/>
      </c>
      <c r="AI499" s="22" t="e">
        <f>VLOOKUP(A499,'[1]Deals (investment)'!$B$2:$Z$1497,1,FALSE)</f>
        <v>#N/A</v>
      </c>
      <c r="AJ499" s="22" t="e">
        <f>VLOOKUP(A499,'[1]Deals (investment)'!$B$2:$Z$870,15,FALSE)</f>
        <v>#N/A</v>
      </c>
      <c r="AK499" s="17" t="e">
        <f>VLOOKUP(A499,'[1]Deals (Exits)'!B:B,1,FALSE)</f>
        <v>#N/A</v>
      </c>
      <c r="AL499" s="23">
        <f>VLOOKUP(G499,[1]Lookups!$V$3:$Y$197,4,FALSE)</f>
        <v>0</v>
      </c>
      <c r="AM499" s="17" t="str">
        <f>VLOOKUP(X499,[1]Lookups!$B$3:$C$200,2,FALSE)</f>
        <v>Financial Services</v>
      </c>
      <c r="AN499" s="17" t="e">
        <f>VLOOKUP(R499,[1]Lookups!$H$3:$I$69,2,FALSE)</f>
        <v>#N/A</v>
      </c>
      <c r="AO499" s="17" t="e">
        <f>VLOOKUP(T499,[1]Lookups!$H$3:$I$69,2,FALSE)</f>
        <v>#N/A</v>
      </c>
      <c r="AP499" s="17" t="e">
        <f>VLOOKUP(AN499,[1]Lookups!$N$3:$O$11,2,FALSE)</f>
        <v>#N/A</v>
      </c>
      <c r="AQ499" s="18" t="e">
        <f>COUNTIFS('[1]Deals (investment)'!$B:$B,$A499)</f>
        <v>#VALUE!</v>
      </c>
      <c r="AR499" s="18" t="e">
        <f>COUNTIFS('[1]Deals (investment)'!$B:$B,$A499,'[1]Deals (investment)'!$T:$T,$AW$1)+COUNTIFS('[1]Deals (investment)'!$B:$B,$A499,'[1]Deals (investment)'!$T:$T,$AX$1)+COUNTIFS('[1]Deals (investment)'!$B:$B,$A499,'[1]Deals (investment)'!$T:$T,$AY$1)</f>
        <v>#VALUE!</v>
      </c>
      <c r="AS499" s="17" t="e">
        <f>SUMIFS('[1]Deals (investment)'!$C:$C,'[1]Deals (investment)'!$B:$B,$A499)</f>
        <v>#VALUE!</v>
      </c>
      <c r="AT499" s="17" t="e">
        <f t="shared" si="66"/>
        <v>#VALUE!</v>
      </c>
      <c r="AU499" s="18" t="e">
        <f>COUNTIF('[1]Deals (Exits)'!$B:$B,A499)</f>
        <v>#VALUE!</v>
      </c>
      <c r="AV499" s="17" t="e">
        <f>SUMIFS('[1]Deals (investment)'!$C:$C,'[1]Deals (investment)'!$B:$B,$A499,'[1]Deals (investment)'!$T:$T,AV$1)</f>
        <v>#VALUE!</v>
      </c>
      <c r="AW499" s="17" t="e">
        <f>SUMIFS('[1]Deals (investment)'!$C:$C,'[1]Deals (investment)'!$B:$B,$A499,'[1]Deals (investment)'!$T:$T,AW$1)</f>
        <v>#VALUE!</v>
      </c>
      <c r="AX499" s="17" t="e">
        <f>SUMIFS('[1]Deals (investment)'!$C:$C,'[1]Deals (investment)'!$B:$B,$A499,'[1]Deals (investment)'!$T:$T,AX$1)</f>
        <v>#VALUE!</v>
      </c>
      <c r="AY499" s="17" t="e">
        <f>SUMIFS('[1]Deals (investment)'!$C:$C,'[1]Deals (investment)'!$B:$B,$A499,'[1]Deals (investment)'!$T:$T,AY$1)</f>
        <v>#VALUE!</v>
      </c>
      <c r="AZ499" s="17" t="e">
        <f>SUMIFS('[1]Deals (investment)'!$C:$C,'[1]Deals (investment)'!$B:$B,$A499,'[1]Deals (investment)'!$T:$T,AZ$1)</f>
        <v>#VALUE!</v>
      </c>
      <c r="BA499" s="17" t="e">
        <f>SUMIFS('[1]Deals (investment)'!$C:$C,'[1]Deals (investment)'!$B:$B,$A499,'[1]Deals (investment)'!$T:$T,BA$1)</f>
        <v>#VALUE!</v>
      </c>
      <c r="BB499" s="17" t="e">
        <f>SUMIFS('[1]Deals (investment)'!$C:$C,'[1]Deals (investment)'!$B:$B,$A499,'[1]Deals (investment)'!$T:$T,BB$1)</f>
        <v>#VALUE!</v>
      </c>
      <c r="BC499" s="17" t="e">
        <f>SUMIFS('[1]Deals (Exits)'!$C:$C,'[1]Deals (Exits)'!$B:$B,$A499)</f>
        <v>#VALUE!</v>
      </c>
      <c r="BD499" s="17" t="e">
        <f>SUMIFS('[1]Deals (investment)'!$C:$C,'[1]Deals (investment)'!$B:$B,$A499,'[1]Deals (investment)'!$V:$V,BD$1)</f>
        <v>#VALUE!</v>
      </c>
      <c r="BE499" s="17" t="e">
        <f>SUMIFS('[1]Deals (investment)'!$C:$C,'[1]Deals (investment)'!$B:$B,$A499,'[1]Deals (investment)'!$V:$V,BE$1)</f>
        <v>#VALUE!</v>
      </c>
      <c r="BF499" s="17" t="e">
        <f>SUMIFS('[1]Deals (investment)'!$C:$C,'[1]Deals (investment)'!$B:$B,$A499,'[1]Deals (investment)'!$V:$V,BF$1)</f>
        <v>#VALUE!</v>
      </c>
      <c r="BG499" s="17" t="e">
        <f>SUMIFS('[1]Deals (investment)'!$C:$C,'[1]Deals (investment)'!$B:$B,$A499,'[1]Deals (investment)'!$V:$V,BG$1)</f>
        <v>#VALUE!</v>
      </c>
      <c r="BH499" s="17" t="e">
        <f>SUMIFS('[1]Deals (investment)'!$C:$C,'[1]Deals (investment)'!$B:$B,$A499,'[1]Deals (investment)'!$V:$V,BH$1)</f>
        <v>#VALUE!</v>
      </c>
      <c r="BI499" s="17" t="e">
        <f>SUMIFS('[1]Deals (investment)'!$C:$C,'[1]Deals (investment)'!$B:$B,$A499,'[1]Deals (investment)'!$V:$V,BI$1)</f>
        <v>#VALUE!</v>
      </c>
      <c r="BJ499" s="17" t="e">
        <f>SUMIFS('[1]Deals (investment)'!$C:$C,'[1]Deals (investment)'!$B:$B,$A499,'[1]Deals (investment)'!$V:$V,BJ$1)</f>
        <v>#VALUE!</v>
      </c>
      <c r="BK499" s="17" t="e">
        <f>SUMIFS('[1]Deals (investment)'!$C:$C,'[1]Deals (investment)'!$B:$B,$A499,'[1]Deals (investment)'!$V:$V,BK$1)</f>
        <v>#VALUE!</v>
      </c>
      <c r="BL499" s="17" t="e">
        <f>SUMIFS('[1]Deals (investment)'!$C:$C,'[1]Deals (investment)'!$B:$B,$A499,'[1]Deals (investment)'!$V:$V,BL$1)</f>
        <v>#VALUE!</v>
      </c>
      <c r="BM499" s="17" t="e">
        <f>SUMIFS('[1]Deals (investment)'!$C:$C,'[1]Deals (investment)'!$B:$B,$A499,'[1]Deals (investment)'!$V:$V,BM$1)</f>
        <v>#VALUE!</v>
      </c>
      <c r="BN499" s="15"/>
      <c r="BO499" s="15"/>
      <c r="BP499" s="22"/>
      <c r="BQ499" s="15"/>
      <c r="BR499" s="15"/>
      <c r="BS499" s="15"/>
      <c r="BT499" s="15"/>
      <c r="BU499" s="15"/>
      <c r="BV499" s="15"/>
      <c r="BW499" s="15"/>
      <c r="BX499" s="15"/>
      <c r="BY499" s="15"/>
      <c r="BZ499" s="15"/>
      <c r="CA499" s="15"/>
      <c r="CB499" s="15"/>
      <c r="CC499" s="15"/>
      <c r="CD499" s="15" t="str">
        <f t="shared" si="74"/>
        <v>AsilimiaAsilimia is a financial peer to peer and peer to business platform which aims to transform the existing landscape of Kenya by zero rating mobile money transaction fee,with a current bias to making mpesa transactions free.Active</v>
      </c>
      <c r="CE499" s="15"/>
      <c r="CF499" s="15"/>
      <c r="CG499" s="15"/>
      <c r="CH499" s="15"/>
      <c r="CI499" s="15"/>
      <c r="CJ499" s="15"/>
    </row>
    <row r="500" spans="1:118" ht="12.75">
      <c r="A500" s="15" t="s">
        <v>4030</v>
      </c>
      <c r="B500" s="15" t="s">
        <v>4031</v>
      </c>
      <c r="C500" s="15" t="s">
        <v>58</v>
      </c>
      <c r="D500" s="16"/>
      <c r="E500" s="15" t="s">
        <v>117</v>
      </c>
      <c r="F500" s="15"/>
      <c r="G500" s="15" t="s">
        <v>118</v>
      </c>
      <c r="H500" s="15" t="s">
        <v>118</v>
      </c>
      <c r="I500" s="15" t="s">
        <v>118</v>
      </c>
      <c r="J500" s="15"/>
      <c r="K500" s="17" t="e">
        <f t="shared" si="65"/>
        <v>#VALUE!</v>
      </c>
      <c r="L500" s="15"/>
      <c r="M500" s="18" t="e">
        <f t="shared" si="51"/>
        <v>#VALUE!</v>
      </c>
      <c r="N500" s="15"/>
      <c r="O500" s="15"/>
      <c r="P500" s="15"/>
      <c r="Q500" s="24" t="e">
        <f ca="1">_xludf.MAXIFS('[1]Deals (investment)'!A:A,'[1]Deals (investment)'!B:B,A500)</f>
        <v>#NAME?</v>
      </c>
      <c r="R500" s="15"/>
      <c r="S500" s="19"/>
      <c r="T500" s="15"/>
      <c r="U500" s="17"/>
      <c r="V500" s="15"/>
      <c r="W500" s="15"/>
      <c r="X500" s="15" t="s">
        <v>3143</v>
      </c>
      <c r="Y500" s="15"/>
      <c r="AB500" s="20"/>
      <c r="AC500" s="15"/>
      <c r="AD500" s="15"/>
      <c r="AE500" s="15"/>
      <c r="AF500" s="15"/>
      <c r="AG500" s="22">
        <f t="shared" ca="1" si="73"/>
        <v>0.32258064516129031</v>
      </c>
      <c r="AH500" s="15" t="str">
        <f t="shared" si="70"/>
        <v/>
      </c>
      <c r="AI500" s="22" t="e">
        <f>VLOOKUP(A500,'[1]Deals (investment)'!$B$2:$Z$1497,1,FALSE)</f>
        <v>#N/A</v>
      </c>
      <c r="AJ500" s="22" t="e">
        <f>VLOOKUP(A500,'[1]Deals (investment)'!$B$2:$Z$870,15,FALSE)</f>
        <v>#N/A</v>
      </c>
      <c r="AK500" s="17" t="e">
        <f>VLOOKUP(A500,'[1]Deals (Exits)'!B:B,1,FALSE)</f>
        <v>#N/A</v>
      </c>
      <c r="AL500" s="23">
        <f>VLOOKUP(G500,[1]Lookups!$V$3:$Y$197,4,FALSE)</f>
        <v>0</v>
      </c>
      <c r="AM500" s="17" t="str">
        <f>VLOOKUP(X500,[1]Lookups!$B$3:$C$200,2,FALSE)</f>
        <v>Energy &amp; Resources</v>
      </c>
      <c r="AN500" s="17" t="e">
        <f>VLOOKUP(R500,[1]Lookups!$H$3:$I$69,2,FALSE)</f>
        <v>#N/A</v>
      </c>
      <c r="AO500" s="17" t="e">
        <f>VLOOKUP(T500,[1]Lookups!$H$3:$I$69,2,FALSE)</f>
        <v>#N/A</v>
      </c>
      <c r="AP500" s="17" t="e">
        <f>VLOOKUP(AN500,[1]Lookups!$N$3:$O$11,2,FALSE)</f>
        <v>#N/A</v>
      </c>
      <c r="AQ500" s="18" t="e">
        <f>COUNTIFS('[1]Deals (investment)'!$B:$B,$A500)</f>
        <v>#VALUE!</v>
      </c>
      <c r="AR500" s="18" t="e">
        <f>COUNTIFS('[1]Deals (investment)'!$B:$B,$A500,'[1]Deals (investment)'!$T:$T,$AW$1)+COUNTIFS('[1]Deals (investment)'!$B:$B,$A500,'[1]Deals (investment)'!$T:$T,$AX$1)+COUNTIFS('[1]Deals (investment)'!$B:$B,$A500,'[1]Deals (investment)'!$T:$T,$AY$1)</f>
        <v>#VALUE!</v>
      </c>
      <c r="AS500" s="17" t="e">
        <f>SUMIFS('[1]Deals (investment)'!$C:$C,'[1]Deals (investment)'!$B:$B,$A500)</f>
        <v>#VALUE!</v>
      </c>
      <c r="AT500" s="17" t="e">
        <f t="shared" si="66"/>
        <v>#VALUE!</v>
      </c>
      <c r="AU500" s="18" t="e">
        <f>COUNTIF('[1]Deals (Exits)'!$B:$B,A500)</f>
        <v>#VALUE!</v>
      </c>
      <c r="AV500" s="17" t="e">
        <f>SUMIFS('[1]Deals (investment)'!$C:$C,'[1]Deals (investment)'!$B:$B,$A500,'[1]Deals (investment)'!$T:$T,AV$1)</f>
        <v>#VALUE!</v>
      </c>
      <c r="AW500" s="17" t="e">
        <f>SUMIFS('[1]Deals (investment)'!$C:$C,'[1]Deals (investment)'!$B:$B,$A500,'[1]Deals (investment)'!$T:$T,AW$1)</f>
        <v>#VALUE!</v>
      </c>
      <c r="AX500" s="17" t="e">
        <f>SUMIFS('[1]Deals (investment)'!$C:$C,'[1]Deals (investment)'!$B:$B,$A500,'[1]Deals (investment)'!$T:$T,AX$1)</f>
        <v>#VALUE!</v>
      </c>
      <c r="AY500" s="17" t="e">
        <f>SUMIFS('[1]Deals (investment)'!$C:$C,'[1]Deals (investment)'!$B:$B,$A500,'[1]Deals (investment)'!$T:$T,AY$1)</f>
        <v>#VALUE!</v>
      </c>
      <c r="AZ500" s="17" t="e">
        <f>SUMIFS('[1]Deals (investment)'!$C:$C,'[1]Deals (investment)'!$B:$B,$A500,'[1]Deals (investment)'!$T:$T,AZ$1)</f>
        <v>#VALUE!</v>
      </c>
      <c r="BA500" s="17" t="e">
        <f>SUMIFS('[1]Deals (investment)'!$C:$C,'[1]Deals (investment)'!$B:$B,$A500,'[1]Deals (investment)'!$T:$T,BA$1)</f>
        <v>#VALUE!</v>
      </c>
      <c r="BB500" s="17" t="e">
        <f>SUMIFS('[1]Deals (investment)'!$C:$C,'[1]Deals (investment)'!$B:$B,$A500,'[1]Deals (investment)'!$T:$T,BB$1)</f>
        <v>#VALUE!</v>
      </c>
      <c r="BC500" s="17" t="e">
        <f>SUMIFS('[1]Deals (Exits)'!$C:$C,'[1]Deals (Exits)'!$B:$B,$A500)</f>
        <v>#VALUE!</v>
      </c>
      <c r="BD500" s="17" t="e">
        <f>SUMIFS('[1]Deals (investment)'!$C:$C,'[1]Deals (investment)'!$B:$B,$A500,'[1]Deals (investment)'!$V:$V,BD$1)</f>
        <v>#VALUE!</v>
      </c>
      <c r="BE500" s="17" t="e">
        <f>SUMIFS('[1]Deals (investment)'!$C:$C,'[1]Deals (investment)'!$B:$B,$A500,'[1]Deals (investment)'!$V:$V,BE$1)</f>
        <v>#VALUE!</v>
      </c>
      <c r="BF500" s="17" t="e">
        <f>SUMIFS('[1]Deals (investment)'!$C:$C,'[1]Deals (investment)'!$B:$B,$A500,'[1]Deals (investment)'!$V:$V,BF$1)</f>
        <v>#VALUE!</v>
      </c>
      <c r="BG500" s="17" t="e">
        <f>SUMIFS('[1]Deals (investment)'!$C:$C,'[1]Deals (investment)'!$B:$B,$A500,'[1]Deals (investment)'!$V:$V,BG$1)</f>
        <v>#VALUE!</v>
      </c>
      <c r="BH500" s="17" t="e">
        <f>SUMIFS('[1]Deals (investment)'!$C:$C,'[1]Deals (investment)'!$B:$B,$A500,'[1]Deals (investment)'!$V:$V,BH$1)</f>
        <v>#VALUE!</v>
      </c>
      <c r="BI500" s="17" t="e">
        <f>SUMIFS('[1]Deals (investment)'!$C:$C,'[1]Deals (investment)'!$B:$B,$A500,'[1]Deals (investment)'!$V:$V,BI$1)</f>
        <v>#VALUE!</v>
      </c>
      <c r="BJ500" s="17" t="e">
        <f>SUMIFS('[1]Deals (investment)'!$C:$C,'[1]Deals (investment)'!$B:$B,$A500,'[1]Deals (investment)'!$V:$V,BJ$1)</f>
        <v>#VALUE!</v>
      </c>
      <c r="BK500" s="17" t="e">
        <f>SUMIFS('[1]Deals (investment)'!$C:$C,'[1]Deals (investment)'!$B:$B,$A500,'[1]Deals (investment)'!$V:$V,BK$1)</f>
        <v>#VALUE!</v>
      </c>
      <c r="BL500" s="17" t="e">
        <f>SUMIFS('[1]Deals (investment)'!$C:$C,'[1]Deals (investment)'!$B:$B,$A500,'[1]Deals (investment)'!$V:$V,BL$1)</f>
        <v>#VALUE!</v>
      </c>
      <c r="BM500" s="17" t="e">
        <f>SUMIFS('[1]Deals (investment)'!$C:$C,'[1]Deals (investment)'!$B:$B,$A500,'[1]Deals (investment)'!$V:$V,BM$1)</f>
        <v>#VALUE!</v>
      </c>
      <c r="BN500" s="15"/>
      <c r="BO500" s="15"/>
      <c r="BP500" s="22"/>
      <c r="BQ500" s="15"/>
      <c r="BR500" s="15"/>
      <c r="BS500" s="15"/>
      <c r="BT500" s="15"/>
      <c r="BU500" s="15"/>
      <c r="BV500" s="15"/>
      <c r="BW500" s="15"/>
      <c r="BX500" s="15"/>
      <c r="BY500" s="15"/>
      <c r="BZ500" s="15"/>
      <c r="CA500" s="15"/>
      <c r="CB500" s="15"/>
      <c r="CC500" s="15"/>
      <c r="CD500" s="15" t="str">
        <f t="shared" si="74"/>
        <v>Bentos EnergyBentos Energy recycles waste biomass into affordable smokeless charcoal briquettes and organic fertilizer which they sell to low and middle income earners whose problem is high cost of cooking fuel and artificial fertilizersActive</v>
      </c>
      <c r="CE500" s="15"/>
      <c r="CF500" s="15"/>
      <c r="CG500" s="15"/>
      <c r="CH500" s="15"/>
      <c r="CI500" s="15"/>
      <c r="CJ500" s="15"/>
    </row>
    <row r="501" spans="1:118" ht="12.75">
      <c r="A501" s="15" t="s">
        <v>4032</v>
      </c>
      <c r="B501" s="15" t="s">
        <v>4033</v>
      </c>
      <c r="C501" s="15" t="s">
        <v>58</v>
      </c>
      <c r="D501" s="16">
        <v>2017</v>
      </c>
      <c r="E501" s="15" t="s">
        <v>117</v>
      </c>
      <c r="F501" s="15"/>
      <c r="G501" s="15" t="s">
        <v>118</v>
      </c>
      <c r="H501" s="15" t="s">
        <v>118</v>
      </c>
      <c r="I501" s="15" t="s">
        <v>118</v>
      </c>
      <c r="J501" s="15"/>
      <c r="K501" s="17" t="e">
        <f t="shared" si="65"/>
        <v>#VALUE!</v>
      </c>
      <c r="L501" s="15"/>
      <c r="M501" s="18" t="e">
        <f t="shared" si="51"/>
        <v>#VALUE!</v>
      </c>
      <c r="N501" s="15"/>
      <c r="O501" s="15"/>
      <c r="P501" s="15"/>
      <c r="Q501" s="24" t="e">
        <f ca="1">_xludf.MAXIFS('[1]Deals (investment)'!A:A,'[1]Deals (investment)'!B:B,A501)</f>
        <v>#NAME?</v>
      </c>
      <c r="R501" s="15"/>
      <c r="S501" s="19"/>
      <c r="T501" s="15"/>
      <c r="U501" s="17"/>
      <c r="V501" s="15"/>
      <c r="W501" s="15"/>
      <c r="X501" s="15" t="s">
        <v>64</v>
      </c>
      <c r="Y501" s="15" t="s">
        <v>4034</v>
      </c>
      <c r="AB501" s="20"/>
      <c r="AC501" s="21" t="s">
        <v>4035</v>
      </c>
      <c r="AD501" s="15"/>
      <c r="AE501" s="15"/>
      <c r="AF501" s="15"/>
      <c r="AG501" s="22">
        <f t="shared" ca="1" si="73"/>
        <v>0.41935483870967744</v>
      </c>
      <c r="AH501" s="15" t="str">
        <f t="shared" si="70"/>
        <v/>
      </c>
      <c r="AI501" s="22" t="e">
        <f>VLOOKUP(A501,'[1]Deals (investment)'!$B$2:$Z$1497,1,FALSE)</f>
        <v>#N/A</v>
      </c>
      <c r="AJ501" s="22" t="e">
        <f>VLOOKUP(A501,'[1]Deals (investment)'!$B$2:$Z$870,15,FALSE)</f>
        <v>#N/A</v>
      </c>
      <c r="AK501" s="17" t="e">
        <f>VLOOKUP(A501,'[1]Deals (Exits)'!B:B,1,FALSE)</f>
        <v>#N/A</v>
      </c>
      <c r="AL501" s="23">
        <f>VLOOKUP(G501,[1]Lookups!$V$3:$Y$197,4,FALSE)</f>
        <v>0</v>
      </c>
      <c r="AM501" s="17" t="str">
        <f>VLOOKUP(X501,[1]Lookups!$B$3:$C$200,2,FALSE)</f>
        <v>E-commerce &amp; Retail</v>
      </c>
      <c r="AN501" s="17" t="e">
        <f>VLOOKUP(R501,[1]Lookups!$H$3:$I$69,2,FALSE)</f>
        <v>#N/A</v>
      </c>
      <c r="AO501" s="17" t="e">
        <f>VLOOKUP(T501,[1]Lookups!$H$3:$I$69,2,FALSE)</f>
        <v>#N/A</v>
      </c>
      <c r="AP501" s="17" t="e">
        <f>VLOOKUP(AN501,[1]Lookups!$N$3:$O$11,2,FALSE)</f>
        <v>#N/A</v>
      </c>
      <c r="AQ501" s="18" t="e">
        <f>COUNTIFS('[1]Deals (investment)'!$B:$B,$A501)</f>
        <v>#VALUE!</v>
      </c>
      <c r="AR501" s="18" t="e">
        <f>COUNTIFS('[1]Deals (investment)'!$B:$B,$A501,'[1]Deals (investment)'!$T:$T,$AW$1)+COUNTIFS('[1]Deals (investment)'!$B:$B,$A501,'[1]Deals (investment)'!$T:$T,$AX$1)+COUNTIFS('[1]Deals (investment)'!$B:$B,$A501,'[1]Deals (investment)'!$T:$T,$AY$1)</f>
        <v>#VALUE!</v>
      </c>
      <c r="AS501" s="17" t="e">
        <f>SUMIFS('[1]Deals (investment)'!$C:$C,'[1]Deals (investment)'!$B:$B,$A501)</f>
        <v>#VALUE!</v>
      </c>
      <c r="AT501" s="17" t="e">
        <f t="shared" si="66"/>
        <v>#VALUE!</v>
      </c>
      <c r="AU501" s="18" t="e">
        <f>COUNTIF('[1]Deals (Exits)'!$B:$B,A501)</f>
        <v>#VALUE!</v>
      </c>
      <c r="AV501" s="17" t="e">
        <f>SUMIFS('[1]Deals (investment)'!$C:$C,'[1]Deals (investment)'!$B:$B,$A501,'[1]Deals (investment)'!$T:$T,AV$1)</f>
        <v>#VALUE!</v>
      </c>
      <c r="AW501" s="17" t="e">
        <f>SUMIFS('[1]Deals (investment)'!$C:$C,'[1]Deals (investment)'!$B:$B,$A501,'[1]Deals (investment)'!$T:$T,AW$1)</f>
        <v>#VALUE!</v>
      </c>
      <c r="AX501" s="17" t="e">
        <f>SUMIFS('[1]Deals (investment)'!$C:$C,'[1]Deals (investment)'!$B:$B,$A501,'[1]Deals (investment)'!$T:$T,AX$1)</f>
        <v>#VALUE!</v>
      </c>
      <c r="AY501" s="17" t="e">
        <f>SUMIFS('[1]Deals (investment)'!$C:$C,'[1]Deals (investment)'!$B:$B,$A501,'[1]Deals (investment)'!$T:$T,AY$1)</f>
        <v>#VALUE!</v>
      </c>
      <c r="AZ501" s="17" t="e">
        <f>SUMIFS('[1]Deals (investment)'!$C:$C,'[1]Deals (investment)'!$B:$B,$A501,'[1]Deals (investment)'!$T:$T,AZ$1)</f>
        <v>#VALUE!</v>
      </c>
      <c r="BA501" s="17" t="e">
        <f>SUMIFS('[1]Deals (investment)'!$C:$C,'[1]Deals (investment)'!$B:$B,$A501,'[1]Deals (investment)'!$T:$T,BA$1)</f>
        <v>#VALUE!</v>
      </c>
      <c r="BB501" s="17" t="e">
        <f>SUMIFS('[1]Deals (investment)'!$C:$C,'[1]Deals (investment)'!$B:$B,$A501,'[1]Deals (investment)'!$T:$T,BB$1)</f>
        <v>#VALUE!</v>
      </c>
      <c r="BC501" s="17" t="e">
        <f>SUMIFS('[1]Deals (Exits)'!$C:$C,'[1]Deals (Exits)'!$B:$B,$A501)</f>
        <v>#VALUE!</v>
      </c>
      <c r="BD501" s="17" t="e">
        <f>SUMIFS('[1]Deals (investment)'!$C:$C,'[1]Deals (investment)'!$B:$B,$A501,'[1]Deals (investment)'!$V:$V,BD$1)</f>
        <v>#VALUE!</v>
      </c>
      <c r="BE501" s="17" t="e">
        <f>SUMIFS('[1]Deals (investment)'!$C:$C,'[1]Deals (investment)'!$B:$B,$A501,'[1]Deals (investment)'!$V:$V,BE$1)</f>
        <v>#VALUE!</v>
      </c>
      <c r="BF501" s="17" t="e">
        <f>SUMIFS('[1]Deals (investment)'!$C:$C,'[1]Deals (investment)'!$B:$B,$A501,'[1]Deals (investment)'!$V:$V,BF$1)</f>
        <v>#VALUE!</v>
      </c>
      <c r="BG501" s="17" t="e">
        <f>SUMIFS('[1]Deals (investment)'!$C:$C,'[1]Deals (investment)'!$B:$B,$A501,'[1]Deals (investment)'!$V:$V,BG$1)</f>
        <v>#VALUE!</v>
      </c>
      <c r="BH501" s="17" t="e">
        <f>SUMIFS('[1]Deals (investment)'!$C:$C,'[1]Deals (investment)'!$B:$B,$A501,'[1]Deals (investment)'!$V:$V,BH$1)</f>
        <v>#VALUE!</v>
      </c>
      <c r="BI501" s="17" t="e">
        <f>SUMIFS('[1]Deals (investment)'!$C:$C,'[1]Deals (investment)'!$B:$B,$A501,'[1]Deals (investment)'!$V:$V,BI$1)</f>
        <v>#VALUE!</v>
      </c>
      <c r="BJ501" s="17" t="e">
        <f>SUMIFS('[1]Deals (investment)'!$C:$C,'[1]Deals (investment)'!$B:$B,$A501,'[1]Deals (investment)'!$V:$V,BJ$1)</f>
        <v>#VALUE!</v>
      </c>
      <c r="BK501" s="17" t="e">
        <f>SUMIFS('[1]Deals (investment)'!$C:$C,'[1]Deals (investment)'!$B:$B,$A501,'[1]Deals (investment)'!$V:$V,BK$1)</f>
        <v>#VALUE!</v>
      </c>
      <c r="BL501" s="17" t="e">
        <f>SUMIFS('[1]Deals (investment)'!$C:$C,'[1]Deals (investment)'!$B:$B,$A501,'[1]Deals (investment)'!$V:$V,BL$1)</f>
        <v>#VALUE!</v>
      </c>
      <c r="BM501" s="17" t="e">
        <f>SUMIFS('[1]Deals (investment)'!$C:$C,'[1]Deals (investment)'!$B:$B,$A501,'[1]Deals (investment)'!$V:$V,BM$1)</f>
        <v>#VALUE!</v>
      </c>
      <c r="BN501" s="15"/>
      <c r="BO501" s="15"/>
      <c r="BP501" s="22"/>
      <c r="BQ501" s="15"/>
      <c r="BR501" s="15"/>
      <c r="BS501" s="15"/>
      <c r="BT501" s="15"/>
      <c r="BU501" s="15"/>
      <c r="BV501" s="15"/>
      <c r="BW501" s="15"/>
      <c r="BX501" s="15"/>
      <c r="BY501" s="15"/>
      <c r="BZ501" s="15"/>
      <c r="CA501" s="15"/>
      <c r="CB501" s="15"/>
      <c r="CC501" s="15"/>
      <c r="CD501" s="15" t="str">
        <f t="shared" si="74"/>
        <v>Beta-KenyaBETA - Kenya is an ecommerce company marketing and selling African artwork globallyActive</v>
      </c>
      <c r="CE501" s="15"/>
      <c r="CF501" s="15"/>
      <c r="CG501" s="15"/>
      <c r="CH501" s="15"/>
      <c r="CI501" s="15"/>
      <c r="CJ501" s="15"/>
    </row>
    <row r="502" spans="1:118" ht="12.75">
      <c r="A502" s="15" t="s">
        <v>4036</v>
      </c>
      <c r="B502" s="15" t="s">
        <v>4037</v>
      </c>
      <c r="C502" s="15" t="s">
        <v>58</v>
      </c>
      <c r="D502" s="16"/>
      <c r="E502" s="15" t="s">
        <v>117</v>
      </c>
      <c r="F502" s="15"/>
      <c r="G502" s="15" t="s">
        <v>118</v>
      </c>
      <c r="H502" s="15" t="s">
        <v>118</v>
      </c>
      <c r="I502" s="15" t="s">
        <v>118</v>
      </c>
      <c r="J502" s="15"/>
      <c r="K502" s="17" t="e">
        <f t="shared" si="65"/>
        <v>#VALUE!</v>
      </c>
      <c r="L502" s="15"/>
      <c r="M502" s="18" t="e">
        <f t="shared" si="51"/>
        <v>#VALUE!</v>
      </c>
      <c r="N502" s="15"/>
      <c r="O502" s="15"/>
      <c r="P502" s="15"/>
      <c r="Q502" s="24" t="e">
        <f ca="1">_xludf.MAXIFS('[1]Deals (investment)'!A:A,'[1]Deals (investment)'!B:B,A502)</f>
        <v>#NAME?</v>
      </c>
      <c r="R502" s="15"/>
      <c r="S502" s="19"/>
      <c r="T502" s="15"/>
      <c r="U502" s="17"/>
      <c r="V502" s="15"/>
      <c r="W502" s="15"/>
      <c r="X502" s="15" t="s">
        <v>3143</v>
      </c>
      <c r="Y502" s="15"/>
      <c r="AB502" s="20"/>
      <c r="AC502" s="15"/>
      <c r="AD502" s="15"/>
      <c r="AE502" s="15"/>
      <c r="AF502" s="15"/>
      <c r="AG502" s="22">
        <f t="shared" ca="1" si="73"/>
        <v>0.32258064516129031</v>
      </c>
      <c r="AH502" s="15" t="str">
        <f t="shared" si="70"/>
        <v/>
      </c>
      <c r="AI502" s="22" t="e">
        <f>VLOOKUP(A502,'[1]Deals (investment)'!$B$2:$Z$1497,1,FALSE)</f>
        <v>#N/A</v>
      </c>
      <c r="AJ502" s="22" t="e">
        <f>VLOOKUP(A502,'[1]Deals (investment)'!$B$2:$Z$870,15,FALSE)</f>
        <v>#N/A</v>
      </c>
      <c r="AK502" s="17" t="e">
        <f>VLOOKUP(A502,'[1]Deals (Exits)'!B:B,1,FALSE)</f>
        <v>#N/A</v>
      </c>
      <c r="AL502" s="23">
        <f>VLOOKUP(G502,[1]Lookups!$V$3:$Y$197,4,FALSE)</f>
        <v>0</v>
      </c>
      <c r="AM502" s="17" t="str">
        <f>VLOOKUP(X502,[1]Lookups!$B$3:$C$200,2,FALSE)</f>
        <v>Energy &amp; Resources</v>
      </c>
      <c r="AN502" s="17" t="e">
        <f>VLOOKUP(R502,[1]Lookups!$H$3:$I$69,2,FALSE)</f>
        <v>#N/A</v>
      </c>
      <c r="AO502" s="17" t="e">
        <f>VLOOKUP(T502,[1]Lookups!$H$3:$I$69,2,FALSE)</f>
        <v>#N/A</v>
      </c>
      <c r="AP502" s="17" t="e">
        <f>VLOOKUP(AN502,[1]Lookups!$N$3:$O$11,2,FALSE)</f>
        <v>#N/A</v>
      </c>
      <c r="AQ502" s="18" t="e">
        <f>COUNTIFS('[1]Deals (investment)'!$B:$B,$A502)</f>
        <v>#VALUE!</v>
      </c>
      <c r="AR502" s="18" t="e">
        <f>COUNTIFS('[1]Deals (investment)'!$B:$B,$A502,'[1]Deals (investment)'!$T:$T,$AW$1)+COUNTIFS('[1]Deals (investment)'!$B:$B,$A502,'[1]Deals (investment)'!$T:$T,$AX$1)+COUNTIFS('[1]Deals (investment)'!$B:$B,$A502,'[1]Deals (investment)'!$T:$T,$AY$1)</f>
        <v>#VALUE!</v>
      </c>
      <c r="AS502" s="17" t="e">
        <f>SUMIFS('[1]Deals (investment)'!$C:$C,'[1]Deals (investment)'!$B:$B,$A502)</f>
        <v>#VALUE!</v>
      </c>
      <c r="AT502" s="17" t="e">
        <f t="shared" si="66"/>
        <v>#VALUE!</v>
      </c>
      <c r="AU502" s="18" t="e">
        <f>COUNTIF('[1]Deals (Exits)'!$B:$B,A502)</f>
        <v>#VALUE!</v>
      </c>
      <c r="AV502" s="17" t="e">
        <f>SUMIFS('[1]Deals (investment)'!$C:$C,'[1]Deals (investment)'!$B:$B,$A502,'[1]Deals (investment)'!$T:$T,AV$1)</f>
        <v>#VALUE!</v>
      </c>
      <c r="AW502" s="17" t="e">
        <f>SUMIFS('[1]Deals (investment)'!$C:$C,'[1]Deals (investment)'!$B:$B,$A502,'[1]Deals (investment)'!$T:$T,AW$1)</f>
        <v>#VALUE!</v>
      </c>
      <c r="AX502" s="17" t="e">
        <f>SUMIFS('[1]Deals (investment)'!$C:$C,'[1]Deals (investment)'!$B:$B,$A502,'[1]Deals (investment)'!$T:$T,AX$1)</f>
        <v>#VALUE!</v>
      </c>
      <c r="AY502" s="17" t="e">
        <f>SUMIFS('[1]Deals (investment)'!$C:$C,'[1]Deals (investment)'!$B:$B,$A502,'[1]Deals (investment)'!$T:$T,AY$1)</f>
        <v>#VALUE!</v>
      </c>
      <c r="AZ502" s="17" t="e">
        <f>SUMIFS('[1]Deals (investment)'!$C:$C,'[1]Deals (investment)'!$B:$B,$A502,'[1]Deals (investment)'!$T:$T,AZ$1)</f>
        <v>#VALUE!</v>
      </c>
      <c r="BA502" s="17" t="e">
        <f>SUMIFS('[1]Deals (investment)'!$C:$C,'[1]Deals (investment)'!$B:$B,$A502,'[1]Deals (investment)'!$T:$T,BA$1)</f>
        <v>#VALUE!</v>
      </c>
      <c r="BB502" s="17" t="e">
        <f>SUMIFS('[1]Deals (investment)'!$C:$C,'[1]Deals (investment)'!$B:$B,$A502,'[1]Deals (investment)'!$T:$T,BB$1)</f>
        <v>#VALUE!</v>
      </c>
      <c r="BC502" s="17" t="e">
        <f>SUMIFS('[1]Deals (Exits)'!$C:$C,'[1]Deals (Exits)'!$B:$B,$A502)</f>
        <v>#VALUE!</v>
      </c>
      <c r="BD502" s="17" t="e">
        <f>SUMIFS('[1]Deals (investment)'!$C:$C,'[1]Deals (investment)'!$B:$B,$A502,'[1]Deals (investment)'!$V:$V,BD$1)</f>
        <v>#VALUE!</v>
      </c>
      <c r="BE502" s="17" t="e">
        <f>SUMIFS('[1]Deals (investment)'!$C:$C,'[1]Deals (investment)'!$B:$B,$A502,'[1]Deals (investment)'!$V:$V,BE$1)</f>
        <v>#VALUE!</v>
      </c>
      <c r="BF502" s="17" t="e">
        <f>SUMIFS('[1]Deals (investment)'!$C:$C,'[1]Deals (investment)'!$B:$B,$A502,'[1]Deals (investment)'!$V:$V,BF$1)</f>
        <v>#VALUE!</v>
      </c>
      <c r="BG502" s="17" t="e">
        <f>SUMIFS('[1]Deals (investment)'!$C:$C,'[1]Deals (investment)'!$B:$B,$A502,'[1]Deals (investment)'!$V:$V,BG$1)</f>
        <v>#VALUE!</v>
      </c>
      <c r="BH502" s="17" t="e">
        <f>SUMIFS('[1]Deals (investment)'!$C:$C,'[1]Deals (investment)'!$B:$B,$A502,'[1]Deals (investment)'!$V:$V,BH$1)</f>
        <v>#VALUE!</v>
      </c>
      <c r="BI502" s="17" t="e">
        <f>SUMIFS('[1]Deals (investment)'!$C:$C,'[1]Deals (investment)'!$B:$B,$A502,'[1]Deals (investment)'!$V:$V,BI$1)</f>
        <v>#VALUE!</v>
      </c>
      <c r="BJ502" s="17" t="e">
        <f>SUMIFS('[1]Deals (investment)'!$C:$C,'[1]Deals (investment)'!$B:$B,$A502,'[1]Deals (investment)'!$V:$V,BJ$1)</f>
        <v>#VALUE!</v>
      </c>
      <c r="BK502" s="17" t="e">
        <f>SUMIFS('[1]Deals (investment)'!$C:$C,'[1]Deals (investment)'!$B:$B,$A502,'[1]Deals (investment)'!$V:$V,BK$1)</f>
        <v>#VALUE!</v>
      </c>
      <c r="BL502" s="17" t="e">
        <f>SUMIFS('[1]Deals (investment)'!$C:$C,'[1]Deals (investment)'!$B:$B,$A502,'[1]Deals (investment)'!$V:$V,BL$1)</f>
        <v>#VALUE!</v>
      </c>
      <c r="BM502" s="17" t="e">
        <f>SUMIFS('[1]Deals (investment)'!$C:$C,'[1]Deals (investment)'!$B:$B,$A502,'[1]Deals (investment)'!$V:$V,BM$1)</f>
        <v>#VALUE!</v>
      </c>
      <c r="BN502" s="15"/>
      <c r="BO502" s="15"/>
      <c r="BP502" s="22"/>
      <c r="BQ502" s="15"/>
      <c r="BR502" s="15"/>
      <c r="BS502" s="15"/>
      <c r="BT502" s="15"/>
      <c r="BU502" s="15"/>
      <c r="BV502" s="15"/>
      <c r="BW502" s="15"/>
      <c r="BX502" s="15"/>
      <c r="BY502" s="15"/>
      <c r="BZ502" s="15"/>
      <c r="CA502" s="15"/>
      <c r="CB502" s="15"/>
      <c r="CC502" s="15"/>
      <c r="CD502" s="15" t="str">
        <f t="shared" si="74"/>
        <v>BIOAFRIQ ENERGY LimitedThe company fabricates pellet fired dehydrators for drying farm produce, institutional smokeless pellet fired cook stoves with savings of up to 50% and manufactures biomass pellets fuels.Active</v>
      </c>
      <c r="CE502" s="15"/>
      <c r="CF502" s="15"/>
      <c r="CG502" s="15"/>
      <c r="CH502" s="15"/>
      <c r="CI502" s="15"/>
      <c r="CJ502" s="15"/>
    </row>
    <row r="503" spans="1:118" ht="12.75">
      <c r="A503" s="15" t="s">
        <v>4038</v>
      </c>
      <c r="B503" s="15" t="s">
        <v>4039</v>
      </c>
      <c r="C503" s="15" t="s">
        <v>58</v>
      </c>
      <c r="D503" s="16">
        <v>2017</v>
      </c>
      <c r="E503" s="26" t="s">
        <v>4040</v>
      </c>
      <c r="F503" s="26" t="s">
        <v>199</v>
      </c>
      <c r="G503" s="26" t="s">
        <v>118</v>
      </c>
      <c r="H503" s="26" t="s">
        <v>118</v>
      </c>
      <c r="I503" s="15" t="s">
        <v>118</v>
      </c>
      <c r="J503" s="26"/>
      <c r="K503" s="17" t="e">
        <f t="shared" si="65"/>
        <v>#VALUE!</v>
      </c>
      <c r="L503" s="15"/>
      <c r="M503" s="18" t="e">
        <f t="shared" si="51"/>
        <v>#VALUE!</v>
      </c>
      <c r="N503" s="15"/>
      <c r="O503" s="15"/>
      <c r="P503" s="15"/>
      <c r="Q503" s="24" t="e">
        <f ca="1">_xludf.MAXIFS('[1]Deals (investment)'!A:A,'[1]Deals (investment)'!B:B,A503)</f>
        <v>#NAME?</v>
      </c>
      <c r="R503" s="15"/>
      <c r="S503" s="19"/>
      <c r="T503" s="15"/>
      <c r="U503" s="17"/>
      <c r="V503" s="15" t="s">
        <v>4041</v>
      </c>
      <c r="W503" s="15">
        <v>1</v>
      </c>
      <c r="X503" s="15" t="s">
        <v>256</v>
      </c>
      <c r="Y503" s="15" t="s">
        <v>4042</v>
      </c>
      <c r="AB503" s="32">
        <v>43506</v>
      </c>
      <c r="AC503" s="27" t="s">
        <v>4043</v>
      </c>
      <c r="AD503" s="27" t="s">
        <v>4044</v>
      </c>
      <c r="AE503" s="15" t="s">
        <v>199</v>
      </c>
      <c r="AF503" s="15" t="s">
        <v>199</v>
      </c>
      <c r="AG503" s="22">
        <f ca="1">COUNTA(B502:AF502)/(COUNTA(B502:AF502)+COUNTBLANK(B502:AF502))</f>
        <v>0.32258064516129031</v>
      </c>
      <c r="AH503" s="15" t="str">
        <f t="shared" si="70"/>
        <v/>
      </c>
      <c r="AI503" s="22" t="e">
        <f>VLOOKUP(A503,'[1]Deals (investment)'!$B$2:$Z$1497,1,FALSE)</f>
        <v>#N/A</v>
      </c>
      <c r="AJ503" s="22" t="e">
        <f>VLOOKUP(A503,'[1]Deals (investment)'!$B$2:$Z$870,15,FALSE)</f>
        <v>#N/A</v>
      </c>
      <c r="AK503" s="17" t="e">
        <f>VLOOKUP(A503,'[1]Deals (Exits)'!B:B,1,FALSE)</f>
        <v>#N/A</v>
      </c>
      <c r="AL503" s="23">
        <f>VLOOKUP(G503,[1]Lookups!$V$3:$Y$197,4,FALSE)</f>
        <v>0</v>
      </c>
      <c r="AM503" s="17" t="str">
        <f>VLOOKUP(X503,[1]Lookups!$B$3:$C$200,2,FALSE)</f>
        <v>Media &amp; Entertainment</v>
      </c>
      <c r="AN503" s="17" t="e">
        <f>VLOOKUP(R503,[1]Lookups!$H$3:$I$69,2,FALSE)</f>
        <v>#N/A</v>
      </c>
      <c r="AO503" s="17" t="e">
        <f>VLOOKUP(T503,[1]Lookups!$H$3:$I$69,2,FALSE)</f>
        <v>#N/A</v>
      </c>
      <c r="AP503" s="17" t="e">
        <f>VLOOKUP(AN503,[1]Lookups!$N$3:$O$11,2,FALSE)</f>
        <v>#N/A</v>
      </c>
      <c r="AQ503" s="18" t="e">
        <f>COUNTIFS('[1]Deals (investment)'!$B:$B,$A503)</f>
        <v>#VALUE!</v>
      </c>
      <c r="AR503" s="18" t="e">
        <f>COUNTIFS('[1]Deals (investment)'!$B:$B,$A503,'[1]Deals (investment)'!$T:$T,$AW$1)+COUNTIFS('[1]Deals (investment)'!$B:$B,$A503,'[1]Deals (investment)'!$T:$T,$AX$1)+COUNTIFS('[1]Deals (investment)'!$B:$B,$A503,'[1]Deals (investment)'!$T:$T,$AY$1)</f>
        <v>#VALUE!</v>
      </c>
      <c r="AS503" s="17" t="e">
        <f>SUMIFS('[1]Deals (investment)'!$C:$C,'[1]Deals (investment)'!$B:$B,$A503)</f>
        <v>#VALUE!</v>
      </c>
      <c r="AT503" s="17" t="e">
        <f t="shared" si="66"/>
        <v>#VALUE!</v>
      </c>
      <c r="AU503" s="18" t="e">
        <f>COUNTIF('[1]Deals (Exits)'!$B:$B,A503)</f>
        <v>#VALUE!</v>
      </c>
      <c r="AV503" s="17" t="e">
        <f>SUMIFS('[1]Deals (investment)'!$C:$C,'[1]Deals (investment)'!$B:$B,$A503,'[1]Deals (investment)'!$T:$T,AV$1)</f>
        <v>#VALUE!</v>
      </c>
      <c r="AW503" s="17" t="e">
        <f>SUMIFS('[1]Deals (investment)'!$C:$C,'[1]Deals (investment)'!$B:$B,$A503,'[1]Deals (investment)'!$T:$T,AW$1)</f>
        <v>#VALUE!</v>
      </c>
      <c r="AX503" s="17" t="e">
        <f>SUMIFS('[1]Deals (investment)'!$C:$C,'[1]Deals (investment)'!$B:$B,$A503,'[1]Deals (investment)'!$T:$T,AX$1)</f>
        <v>#VALUE!</v>
      </c>
      <c r="AY503" s="17" t="e">
        <f>SUMIFS('[1]Deals (investment)'!$C:$C,'[1]Deals (investment)'!$B:$B,$A503,'[1]Deals (investment)'!$T:$T,AY$1)</f>
        <v>#VALUE!</v>
      </c>
      <c r="AZ503" s="17" t="e">
        <f>SUMIFS('[1]Deals (investment)'!$C:$C,'[1]Deals (investment)'!$B:$B,$A503,'[1]Deals (investment)'!$T:$T,AZ$1)</f>
        <v>#VALUE!</v>
      </c>
      <c r="BA503" s="17" t="e">
        <f>SUMIFS('[1]Deals (investment)'!$C:$C,'[1]Deals (investment)'!$B:$B,$A503,'[1]Deals (investment)'!$T:$T,BA$1)</f>
        <v>#VALUE!</v>
      </c>
      <c r="BB503" s="17" t="e">
        <f>SUMIFS('[1]Deals (investment)'!$C:$C,'[1]Deals (investment)'!$B:$B,$A503,'[1]Deals (investment)'!$T:$T,BB$1)</f>
        <v>#VALUE!</v>
      </c>
      <c r="BC503" s="17" t="e">
        <f>SUMIFS('[1]Deals (Exits)'!$C:$C,'[1]Deals (Exits)'!$B:$B,$A503)</f>
        <v>#VALUE!</v>
      </c>
      <c r="BD503" s="17" t="e">
        <f>SUMIFS('[1]Deals (investment)'!$C:$C,'[1]Deals (investment)'!$B:$B,$A503,'[1]Deals (investment)'!$V:$V,BD$1)</f>
        <v>#VALUE!</v>
      </c>
      <c r="BE503" s="17" t="e">
        <f>SUMIFS('[1]Deals (investment)'!$C:$C,'[1]Deals (investment)'!$B:$B,$A503,'[1]Deals (investment)'!$V:$V,BE$1)</f>
        <v>#VALUE!</v>
      </c>
      <c r="BF503" s="17" t="e">
        <f>SUMIFS('[1]Deals (investment)'!$C:$C,'[1]Deals (investment)'!$B:$B,$A503,'[1]Deals (investment)'!$V:$V,BF$1)</f>
        <v>#VALUE!</v>
      </c>
      <c r="BG503" s="17" t="e">
        <f>SUMIFS('[1]Deals (investment)'!$C:$C,'[1]Deals (investment)'!$B:$B,$A503,'[1]Deals (investment)'!$V:$V,BG$1)</f>
        <v>#VALUE!</v>
      </c>
      <c r="BH503" s="17" t="e">
        <f>SUMIFS('[1]Deals (investment)'!$C:$C,'[1]Deals (investment)'!$B:$B,$A503,'[1]Deals (investment)'!$V:$V,BH$1)</f>
        <v>#VALUE!</v>
      </c>
      <c r="BI503" s="17" t="e">
        <f>SUMIFS('[1]Deals (investment)'!$C:$C,'[1]Deals (investment)'!$B:$B,$A503,'[1]Deals (investment)'!$V:$V,BI$1)</f>
        <v>#VALUE!</v>
      </c>
      <c r="BJ503" s="17" t="e">
        <f>SUMIFS('[1]Deals (investment)'!$C:$C,'[1]Deals (investment)'!$B:$B,$A503,'[1]Deals (investment)'!$V:$V,BJ$1)</f>
        <v>#VALUE!</v>
      </c>
      <c r="BK503" s="17" t="e">
        <f>SUMIFS('[1]Deals (investment)'!$C:$C,'[1]Deals (investment)'!$B:$B,$A503,'[1]Deals (investment)'!$V:$V,BK$1)</f>
        <v>#VALUE!</v>
      </c>
      <c r="BL503" s="17" t="e">
        <f>SUMIFS('[1]Deals (investment)'!$C:$C,'[1]Deals (investment)'!$B:$B,$A503,'[1]Deals (investment)'!$V:$V,BL$1)</f>
        <v>#VALUE!</v>
      </c>
      <c r="BM503" s="17" t="e">
        <f>SUMIFS('[1]Deals (investment)'!$C:$C,'[1]Deals (investment)'!$B:$B,$A503,'[1]Deals (investment)'!$V:$V,BM$1)</f>
        <v>#VALUE!</v>
      </c>
      <c r="BN503" s="15"/>
      <c r="BO503" s="15"/>
      <c r="BP503" s="22"/>
      <c r="BQ503" s="15"/>
      <c r="BR503" s="15"/>
      <c r="BS503" s="15"/>
      <c r="BT503" s="15"/>
      <c r="BU503" s="15"/>
      <c r="BV503" s="15"/>
      <c r="BW503" s="15"/>
      <c r="BX503" s="15"/>
      <c r="BY503" s="15"/>
      <c r="BZ503" s="15"/>
      <c r="CA503" s="15"/>
      <c r="CB503" s="15"/>
      <c r="CC503" s="15"/>
      <c r="CD503" s="15" t="str">
        <f t="shared" si="74"/>
        <v>Be Afrika Media LtdBe Afrika Media is a media company about discovering African talent and giving them a platform to showcase their work.Active</v>
      </c>
      <c r="CE503" s="15"/>
      <c r="CF503" s="15"/>
      <c r="CG503" s="15"/>
      <c r="CH503" s="15"/>
      <c r="CI503" s="15"/>
      <c r="CJ503" s="15"/>
    </row>
    <row r="504" spans="1:118" ht="12.75">
      <c r="A504" s="15" t="s">
        <v>4045</v>
      </c>
      <c r="B504" s="15" t="s">
        <v>4046</v>
      </c>
      <c r="C504" s="15" t="s">
        <v>58</v>
      </c>
      <c r="D504" s="16">
        <v>2006</v>
      </c>
      <c r="E504" s="15" t="s">
        <v>117</v>
      </c>
      <c r="F504" s="15"/>
      <c r="G504" s="15" t="s">
        <v>118</v>
      </c>
      <c r="H504" s="15" t="s">
        <v>118</v>
      </c>
      <c r="I504" s="15" t="s">
        <v>118</v>
      </c>
      <c r="J504" s="15"/>
      <c r="K504" s="17" t="e">
        <f t="shared" si="65"/>
        <v>#VALUE!</v>
      </c>
      <c r="L504" s="15"/>
      <c r="M504" s="18" t="e">
        <f t="shared" si="51"/>
        <v>#VALUE!</v>
      </c>
      <c r="N504" s="15"/>
      <c r="O504" s="15"/>
      <c r="P504" s="15"/>
      <c r="Q504" s="24" t="e">
        <f ca="1">_xludf.MAXIFS('[1]Deals (investment)'!A:A,'[1]Deals (investment)'!B:B,A504)</f>
        <v>#NAME?</v>
      </c>
      <c r="R504" s="15" t="s">
        <v>809</v>
      </c>
      <c r="S504" s="19">
        <v>5000000</v>
      </c>
      <c r="T504" s="15" t="s">
        <v>809</v>
      </c>
      <c r="U504" s="17">
        <v>10000000</v>
      </c>
      <c r="V504" s="15" t="s">
        <v>4047</v>
      </c>
      <c r="W504" s="15">
        <v>0</v>
      </c>
      <c r="X504" s="15" t="s">
        <v>158</v>
      </c>
      <c r="Y504" s="15" t="s">
        <v>1940</v>
      </c>
      <c r="AB504" s="20"/>
      <c r="AC504" s="21" t="s">
        <v>4048</v>
      </c>
      <c r="AD504" s="21" t="s">
        <v>4049</v>
      </c>
      <c r="AE504" s="21" t="s">
        <v>4050</v>
      </c>
      <c r="AF504" s="15"/>
      <c r="AG504" s="22">
        <f t="shared" ref="AG504:AG512" ca="1" si="75">COUNTA(B504:AF504)/(COUNTA(B504:AF504)+COUNTBLANK(B504:AF504))</f>
        <v>0.67741935483870963</v>
      </c>
      <c r="AH504" s="15" t="str">
        <f t="shared" si="70"/>
        <v/>
      </c>
      <c r="AI504" s="22" t="e">
        <f>VLOOKUP(A504,'[1]Deals (investment)'!$B$2:$Z$1497,1,FALSE)</f>
        <v>#N/A</v>
      </c>
      <c r="AJ504" s="22" t="e">
        <f>VLOOKUP(A504,'[1]Deals (investment)'!$B$2:$Z$870,15,FALSE)</f>
        <v>#N/A</v>
      </c>
      <c r="AK504" s="17" t="e">
        <f>VLOOKUP(A504,'[1]Deals (Exits)'!B:B,1,FALSE)</f>
        <v>#N/A</v>
      </c>
      <c r="AL504" s="23">
        <f>VLOOKUP(G504,[1]Lookups!$V$3:$Y$197,4,FALSE)</f>
        <v>0</v>
      </c>
      <c r="AM504" s="17" t="str">
        <f>VLOOKUP(X504,[1]Lookups!$B$3:$C$200,2,FALSE)</f>
        <v>Financial Services</v>
      </c>
      <c r="AN504" s="17" t="str">
        <f>VLOOKUP(R504,[1]Lookups!$H$3:$I$69,2,FALSE)</f>
        <v>6. Private Equity</v>
      </c>
      <c r="AO504" s="17" t="str">
        <f>VLOOKUP(T504,[1]Lookups!$H$3:$I$69,2,FALSE)</f>
        <v>6. Private Equity</v>
      </c>
      <c r="AP504" s="17" t="str">
        <f>VLOOKUP(AN504,[1]Lookups!$N$3:$O$11,2,FALSE)</f>
        <v>Growth</v>
      </c>
      <c r="AQ504" s="18" t="e">
        <f>COUNTIFS('[1]Deals (investment)'!$B:$B,$A504)</f>
        <v>#VALUE!</v>
      </c>
      <c r="AR504" s="18" t="e">
        <f>COUNTIFS('[1]Deals (investment)'!$B:$B,$A504,'[1]Deals (investment)'!$T:$T,$AW$1)+COUNTIFS('[1]Deals (investment)'!$B:$B,$A504,'[1]Deals (investment)'!$T:$T,$AX$1)+COUNTIFS('[1]Deals (investment)'!$B:$B,$A504,'[1]Deals (investment)'!$T:$T,$AY$1)</f>
        <v>#VALUE!</v>
      </c>
      <c r="AS504" s="17" t="e">
        <f>SUMIFS('[1]Deals (investment)'!$C:$C,'[1]Deals (investment)'!$B:$B,$A504)</f>
        <v>#VALUE!</v>
      </c>
      <c r="AT504" s="17" t="e">
        <f t="shared" si="66"/>
        <v>#VALUE!</v>
      </c>
      <c r="AU504" s="18" t="e">
        <f>COUNTIF('[1]Deals (Exits)'!$B:$B,A504)</f>
        <v>#VALUE!</v>
      </c>
      <c r="AV504" s="17" t="e">
        <f>SUMIFS('[1]Deals (investment)'!$C:$C,'[1]Deals (investment)'!$B:$B,$A504,'[1]Deals (investment)'!$T:$T,AV$1)</f>
        <v>#VALUE!</v>
      </c>
      <c r="AW504" s="17" t="e">
        <f>SUMIFS('[1]Deals (investment)'!$C:$C,'[1]Deals (investment)'!$B:$B,$A504,'[1]Deals (investment)'!$T:$T,AW$1)</f>
        <v>#VALUE!</v>
      </c>
      <c r="AX504" s="17" t="e">
        <f>SUMIFS('[1]Deals (investment)'!$C:$C,'[1]Deals (investment)'!$B:$B,$A504,'[1]Deals (investment)'!$T:$T,AX$1)</f>
        <v>#VALUE!</v>
      </c>
      <c r="AY504" s="17" t="e">
        <f>SUMIFS('[1]Deals (investment)'!$C:$C,'[1]Deals (investment)'!$B:$B,$A504,'[1]Deals (investment)'!$T:$T,AY$1)</f>
        <v>#VALUE!</v>
      </c>
      <c r="AZ504" s="17" t="e">
        <f>SUMIFS('[1]Deals (investment)'!$C:$C,'[1]Deals (investment)'!$B:$B,$A504,'[1]Deals (investment)'!$T:$T,AZ$1)</f>
        <v>#VALUE!</v>
      </c>
      <c r="BA504" s="17" t="e">
        <f>SUMIFS('[1]Deals (investment)'!$C:$C,'[1]Deals (investment)'!$B:$B,$A504,'[1]Deals (investment)'!$T:$T,BA$1)</f>
        <v>#VALUE!</v>
      </c>
      <c r="BB504" s="17" t="e">
        <f>SUMIFS('[1]Deals (investment)'!$C:$C,'[1]Deals (investment)'!$B:$B,$A504,'[1]Deals (investment)'!$T:$T,BB$1)</f>
        <v>#VALUE!</v>
      </c>
      <c r="BC504" s="17" t="e">
        <f>SUMIFS('[1]Deals (Exits)'!$C:$C,'[1]Deals (Exits)'!$B:$B,$A504)</f>
        <v>#VALUE!</v>
      </c>
      <c r="BD504" s="17" t="e">
        <f>SUMIFS('[1]Deals (investment)'!$C:$C,'[1]Deals (investment)'!$B:$B,$A504,'[1]Deals (investment)'!$V:$V,BD$1)</f>
        <v>#VALUE!</v>
      </c>
      <c r="BE504" s="17" t="e">
        <f>SUMIFS('[1]Deals (investment)'!$C:$C,'[1]Deals (investment)'!$B:$B,$A504,'[1]Deals (investment)'!$V:$V,BE$1)</f>
        <v>#VALUE!</v>
      </c>
      <c r="BF504" s="17" t="e">
        <f>SUMIFS('[1]Deals (investment)'!$C:$C,'[1]Deals (investment)'!$B:$B,$A504,'[1]Deals (investment)'!$V:$V,BF$1)</f>
        <v>#VALUE!</v>
      </c>
      <c r="BG504" s="17" t="e">
        <f>SUMIFS('[1]Deals (investment)'!$C:$C,'[1]Deals (investment)'!$B:$B,$A504,'[1]Deals (investment)'!$V:$V,BG$1)</f>
        <v>#VALUE!</v>
      </c>
      <c r="BH504" s="17" t="e">
        <f>SUMIFS('[1]Deals (investment)'!$C:$C,'[1]Deals (investment)'!$B:$B,$A504,'[1]Deals (investment)'!$V:$V,BH$1)</f>
        <v>#VALUE!</v>
      </c>
      <c r="BI504" s="17" t="e">
        <f>SUMIFS('[1]Deals (investment)'!$C:$C,'[1]Deals (investment)'!$B:$B,$A504,'[1]Deals (investment)'!$V:$V,BI$1)</f>
        <v>#VALUE!</v>
      </c>
      <c r="BJ504" s="17" t="e">
        <f>SUMIFS('[1]Deals (investment)'!$C:$C,'[1]Deals (investment)'!$B:$B,$A504,'[1]Deals (investment)'!$V:$V,BJ$1)</f>
        <v>#VALUE!</v>
      </c>
      <c r="BK504" s="17" t="e">
        <f>SUMIFS('[1]Deals (investment)'!$C:$C,'[1]Deals (investment)'!$B:$B,$A504,'[1]Deals (investment)'!$V:$V,BK$1)</f>
        <v>#VALUE!</v>
      </c>
      <c r="BL504" s="17" t="e">
        <f>SUMIFS('[1]Deals (investment)'!$C:$C,'[1]Deals (investment)'!$B:$B,$A504,'[1]Deals (investment)'!$V:$V,BL$1)</f>
        <v>#VALUE!</v>
      </c>
      <c r="BM504" s="17" t="e">
        <f>SUMIFS('[1]Deals (investment)'!$C:$C,'[1]Deals (investment)'!$B:$B,$A504,'[1]Deals (investment)'!$V:$V,BM$1)</f>
        <v>#VALUE!</v>
      </c>
      <c r="BN504" s="15"/>
      <c r="BO504" s="15"/>
      <c r="BP504" s="22"/>
      <c r="BQ504" s="15"/>
      <c r="BR504" s="15"/>
      <c r="BS504" s="15"/>
      <c r="BT504" s="15"/>
      <c r="BU504" s="15"/>
      <c r="BV504" s="15"/>
      <c r="BW504" s="15"/>
      <c r="BX504" s="15"/>
      <c r="BY504" s="15"/>
      <c r="BZ504" s="15"/>
      <c r="CA504" s="15"/>
      <c r="CB504" s="15"/>
      <c r="CC504" s="15"/>
      <c r="CD504" s="15"/>
      <c r="CE504" s="15"/>
      <c r="CF504" s="15"/>
      <c r="CG504" s="15"/>
      <c r="CH504" s="15"/>
      <c r="CI504" s="15"/>
      <c r="CJ504" s="15"/>
    </row>
    <row r="505" spans="1:118" ht="12.75">
      <c r="A505" s="15" t="s">
        <v>4051</v>
      </c>
      <c r="B505" s="15" t="s">
        <v>4052</v>
      </c>
      <c r="C505" s="15" t="s">
        <v>58</v>
      </c>
      <c r="D505" s="16">
        <v>2017</v>
      </c>
      <c r="E505" s="15" t="s">
        <v>117</v>
      </c>
      <c r="F505" s="15"/>
      <c r="G505" s="15" t="s">
        <v>118</v>
      </c>
      <c r="H505" s="15" t="s">
        <v>118</v>
      </c>
      <c r="I505" s="15" t="s">
        <v>118</v>
      </c>
      <c r="J505" s="15"/>
      <c r="K505" s="17" t="e">
        <f t="shared" si="65"/>
        <v>#VALUE!</v>
      </c>
      <c r="L505" s="15"/>
      <c r="M505" s="18" t="e">
        <f t="shared" si="51"/>
        <v>#VALUE!</v>
      </c>
      <c r="N505" s="15"/>
      <c r="O505" s="15"/>
      <c r="P505" s="15"/>
      <c r="Q505" s="24" t="e">
        <f ca="1">_xludf.MAXIFS('[1]Deals (investment)'!A:A,'[1]Deals (investment)'!B:B,A505)</f>
        <v>#NAME?</v>
      </c>
      <c r="R505" s="15" t="s">
        <v>92</v>
      </c>
      <c r="S505" s="19" t="s">
        <v>144</v>
      </c>
      <c r="T505" s="15" t="s">
        <v>312</v>
      </c>
      <c r="U505" s="17" t="s">
        <v>312</v>
      </c>
      <c r="V505" s="15" t="s">
        <v>4053</v>
      </c>
      <c r="W505" s="15"/>
      <c r="X505" s="15" t="s">
        <v>158</v>
      </c>
      <c r="Y505" s="15" t="s">
        <v>4054</v>
      </c>
      <c r="AB505" s="32">
        <v>43506</v>
      </c>
      <c r="AC505" s="21" t="s">
        <v>4055</v>
      </c>
      <c r="AD505" s="21" t="s">
        <v>4056</v>
      </c>
      <c r="AE505" s="21" t="s">
        <v>4057</v>
      </c>
      <c r="AF505" s="21" t="s">
        <v>4058</v>
      </c>
      <c r="AG505" s="22">
        <f t="shared" ca="1" si="75"/>
        <v>0.70967741935483875</v>
      </c>
      <c r="AH505" s="15" t="e">
        <f t="shared" si="70"/>
        <v>#VALUE!</v>
      </c>
      <c r="AI505" s="22" t="str">
        <f>VLOOKUP(A505,'[1]Deals (investment)'!$B$2:$Z$1497,1,FALSE)</f>
        <v>Bismart Insurance</v>
      </c>
      <c r="AJ505" s="22">
        <f>VLOOKUP(A505,'[1]Deals (investment)'!$B$2:$Z$870,15,FALSE)</f>
        <v>0</v>
      </c>
      <c r="AK505" s="17" t="e">
        <f>VLOOKUP(A505,'[1]Deals (Exits)'!B:B,1,FALSE)</f>
        <v>#N/A</v>
      </c>
      <c r="AL505" s="23">
        <f>VLOOKUP(G505,[1]Lookups!$V$3:$Y$197,4,FALSE)</f>
        <v>0</v>
      </c>
      <c r="AM505" s="17" t="str">
        <f>VLOOKUP(X505,[1]Lookups!$B$3:$C$200,2,FALSE)</f>
        <v>Financial Services</v>
      </c>
      <c r="AN505" s="17" t="str">
        <f>VLOOKUP(R505,[1]Lookups!$H$3:$I$69,2,FALSE)</f>
        <v>4. Late Venture</v>
      </c>
      <c r="AO505" s="17" t="e">
        <f>VLOOKUP(T505,[1]Lookups!$H$3:$I$69,2,FALSE)</f>
        <v>#N/A</v>
      </c>
      <c r="AP505" s="17" t="str">
        <f>VLOOKUP(AN505,[1]Lookups!$N$3:$O$11,2,FALSE)</f>
        <v>Growth</v>
      </c>
      <c r="AQ505" s="18" t="e">
        <f>COUNTIFS('[1]Deals (investment)'!$B:$B,$A505)</f>
        <v>#VALUE!</v>
      </c>
      <c r="AR505" s="18" t="e">
        <f>COUNTIFS('[1]Deals (investment)'!$B:$B,$A505,'[1]Deals (investment)'!$T:$T,$AW$1)+COUNTIFS('[1]Deals (investment)'!$B:$B,$A505,'[1]Deals (investment)'!$T:$T,$AX$1)+COUNTIFS('[1]Deals (investment)'!$B:$B,$A505,'[1]Deals (investment)'!$T:$T,$AY$1)</f>
        <v>#VALUE!</v>
      </c>
      <c r="AS505" s="17" t="e">
        <f>SUMIFS('[1]Deals (investment)'!$C:$C,'[1]Deals (investment)'!$B:$B,$A505)</f>
        <v>#VALUE!</v>
      </c>
      <c r="AT505" s="17" t="e">
        <f t="shared" si="66"/>
        <v>#VALUE!</v>
      </c>
      <c r="AU505" s="18" t="e">
        <f>COUNTIF('[1]Deals (Exits)'!$B:$B,A505)</f>
        <v>#VALUE!</v>
      </c>
      <c r="AV505" s="17" t="e">
        <f>SUMIFS('[1]Deals (investment)'!$C:$C,'[1]Deals (investment)'!$B:$B,$A505,'[1]Deals (investment)'!$T:$T,AV$1)</f>
        <v>#VALUE!</v>
      </c>
      <c r="AW505" s="17" t="e">
        <f>SUMIFS('[1]Deals (investment)'!$C:$C,'[1]Deals (investment)'!$B:$B,$A505,'[1]Deals (investment)'!$T:$T,AW$1)</f>
        <v>#VALUE!</v>
      </c>
      <c r="AX505" s="17" t="e">
        <f>SUMIFS('[1]Deals (investment)'!$C:$C,'[1]Deals (investment)'!$B:$B,$A505,'[1]Deals (investment)'!$T:$T,AX$1)</f>
        <v>#VALUE!</v>
      </c>
      <c r="AY505" s="17" t="e">
        <f>SUMIFS('[1]Deals (investment)'!$C:$C,'[1]Deals (investment)'!$B:$B,$A505,'[1]Deals (investment)'!$T:$T,AY$1)</f>
        <v>#VALUE!</v>
      </c>
      <c r="AZ505" s="17" t="e">
        <f>SUMIFS('[1]Deals (investment)'!$C:$C,'[1]Deals (investment)'!$B:$B,$A505,'[1]Deals (investment)'!$T:$T,AZ$1)</f>
        <v>#VALUE!</v>
      </c>
      <c r="BA505" s="17" t="e">
        <f>SUMIFS('[1]Deals (investment)'!$C:$C,'[1]Deals (investment)'!$B:$B,$A505,'[1]Deals (investment)'!$T:$T,BA$1)</f>
        <v>#VALUE!</v>
      </c>
      <c r="BB505" s="17" t="e">
        <f>SUMIFS('[1]Deals (investment)'!$C:$C,'[1]Deals (investment)'!$B:$B,$A505,'[1]Deals (investment)'!$T:$T,BB$1)</f>
        <v>#VALUE!</v>
      </c>
      <c r="BC505" s="17" t="e">
        <f>SUMIFS('[1]Deals (Exits)'!$C:$C,'[1]Deals (Exits)'!$B:$B,$A505)</f>
        <v>#VALUE!</v>
      </c>
      <c r="BD505" s="17" t="e">
        <f>SUMIFS('[1]Deals (investment)'!$C:$C,'[1]Deals (investment)'!$B:$B,$A505,'[1]Deals (investment)'!$V:$V,BD$1)</f>
        <v>#VALUE!</v>
      </c>
      <c r="BE505" s="17" t="e">
        <f>SUMIFS('[1]Deals (investment)'!$C:$C,'[1]Deals (investment)'!$B:$B,$A505,'[1]Deals (investment)'!$V:$V,BE$1)</f>
        <v>#VALUE!</v>
      </c>
      <c r="BF505" s="17" t="e">
        <f>SUMIFS('[1]Deals (investment)'!$C:$C,'[1]Deals (investment)'!$B:$B,$A505,'[1]Deals (investment)'!$V:$V,BF$1)</f>
        <v>#VALUE!</v>
      </c>
      <c r="BG505" s="17" t="e">
        <f>SUMIFS('[1]Deals (investment)'!$C:$C,'[1]Deals (investment)'!$B:$B,$A505,'[1]Deals (investment)'!$V:$V,BG$1)</f>
        <v>#VALUE!</v>
      </c>
      <c r="BH505" s="17" t="e">
        <f>SUMIFS('[1]Deals (investment)'!$C:$C,'[1]Deals (investment)'!$B:$B,$A505,'[1]Deals (investment)'!$V:$V,BH$1)</f>
        <v>#VALUE!</v>
      </c>
      <c r="BI505" s="17" t="e">
        <f>SUMIFS('[1]Deals (investment)'!$C:$C,'[1]Deals (investment)'!$B:$B,$A505,'[1]Deals (investment)'!$V:$V,BI$1)</f>
        <v>#VALUE!</v>
      </c>
      <c r="BJ505" s="17" t="e">
        <f>SUMIFS('[1]Deals (investment)'!$C:$C,'[1]Deals (investment)'!$B:$B,$A505,'[1]Deals (investment)'!$V:$V,BJ$1)</f>
        <v>#VALUE!</v>
      </c>
      <c r="BK505" s="17" t="e">
        <f>SUMIFS('[1]Deals (investment)'!$C:$C,'[1]Deals (investment)'!$B:$B,$A505,'[1]Deals (investment)'!$V:$V,BK$1)</f>
        <v>#VALUE!</v>
      </c>
      <c r="BL505" s="17" t="e">
        <f>SUMIFS('[1]Deals (investment)'!$C:$C,'[1]Deals (investment)'!$B:$B,$A505,'[1]Deals (investment)'!$V:$V,BL$1)</f>
        <v>#VALUE!</v>
      </c>
      <c r="BM505" s="17" t="e">
        <f>SUMIFS('[1]Deals (investment)'!$C:$C,'[1]Deals (investment)'!$B:$B,$A505,'[1]Deals (investment)'!$V:$V,BM$1)</f>
        <v>#VALUE!</v>
      </c>
      <c r="BN505" s="15"/>
      <c r="BO505" s="15"/>
      <c r="BP505" s="22"/>
      <c r="BQ505" s="15"/>
      <c r="BR505" s="15"/>
      <c r="BS505" s="15"/>
      <c r="BT505" s="15"/>
      <c r="BU505" s="15"/>
      <c r="BV505" s="15"/>
      <c r="BW505" s="15"/>
      <c r="BX505" s="15"/>
      <c r="BY505" s="15"/>
      <c r="BZ505" s="15"/>
      <c r="CA505" s="15"/>
      <c r="CB505" s="15"/>
      <c r="CC505" s="15"/>
      <c r="CD505" s="15" t="str">
        <f t="shared" ref="CD505:CD518" si="76">CONCATENATE(A505,B505,C505)</f>
        <v>Bismart InsuranceBismart is a leading Kenyan insurance aggregator, leveraging on digital platforms and technologies to connect their customers to the best insurance and investments solutions available in the market. It is regulated by Insurance regulatory authority.Active</v>
      </c>
      <c r="CE505" s="15"/>
      <c r="CF505" s="15"/>
      <c r="CG505" s="15"/>
      <c r="CH505" s="15"/>
      <c r="CI505" s="15"/>
      <c r="CJ505" s="15"/>
    </row>
    <row r="506" spans="1:118" ht="12.75">
      <c r="A506" s="15" t="s">
        <v>4059</v>
      </c>
      <c r="B506" s="15" t="s">
        <v>4060</v>
      </c>
      <c r="C506" s="15" t="s">
        <v>58</v>
      </c>
      <c r="D506" s="16">
        <v>2014</v>
      </c>
      <c r="E506" s="15" t="s">
        <v>117</v>
      </c>
      <c r="F506" s="15"/>
      <c r="G506" s="15" t="s">
        <v>118</v>
      </c>
      <c r="H506" s="15" t="s">
        <v>118</v>
      </c>
      <c r="I506" s="15" t="s">
        <v>118</v>
      </c>
      <c r="J506" s="15"/>
      <c r="K506" s="17" t="e">
        <f t="shared" si="65"/>
        <v>#VALUE!</v>
      </c>
      <c r="L506" s="15"/>
      <c r="M506" s="18" t="e">
        <f t="shared" si="51"/>
        <v>#VALUE!</v>
      </c>
      <c r="N506" s="15"/>
      <c r="O506" s="15"/>
      <c r="P506" s="15"/>
      <c r="Q506" s="24" t="e">
        <f ca="1">_xludf.MAXIFS('[1]Deals (investment)'!A:A,'[1]Deals (investment)'!B:B,A506)</f>
        <v>#NAME?</v>
      </c>
      <c r="R506" s="15" t="s">
        <v>636</v>
      </c>
      <c r="S506" s="19">
        <v>100000</v>
      </c>
      <c r="T506" s="15" t="s">
        <v>636</v>
      </c>
      <c r="U506" s="19">
        <v>100000</v>
      </c>
      <c r="V506" s="15" t="s">
        <v>4061</v>
      </c>
      <c r="W506" s="15"/>
      <c r="X506" s="15" t="s">
        <v>158</v>
      </c>
      <c r="Y506" s="15" t="s">
        <v>4062</v>
      </c>
      <c r="AB506" s="32">
        <v>43110</v>
      </c>
      <c r="AC506" s="21" t="s">
        <v>4063</v>
      </c>
      <c r="AD506" s="15"/>
      <c r="AE506" s="21" t="s">
        <v>4064</v>
      </c>
      <c r="AF506" s="21" t="s">
        <v>4065</v>
      </c>
      <c r="AG506" s="22">
        <f t="shared" ca="1" si="75"/>
        <v>0.67741935483870963</v>
      </c>
      <c r="AH506" s="15" t="str">
        <f t="shared" si="70"/>
        <v/>
      </c>
      <c r="AI506" s="22" t="e">
        <f>VLOOKUP(A506,'[1]Deals (investment)'!$B$2:$Z$1497,1,FALSE)</f>
        <v>#N/A</v>
      </c>
      <c r="AJ506" s="22" t="e">
        <f>VLOOKUP(A506,'[1]Deals (investment)'!$B$2:$Z$870,15,FALSE)</f>
        <v>#N/A</v>
      </c>
      <c r="AK506" s="17" t="e">
        <f>VLOOKUP(A506,'[1]Deals (Exits)'!B:B,1,FALSE)</f>
        <v>#N/A</v>
      </c>
      <c r="AL506" s="23">
        <f>VLOOKUP(G506,[1]Lookups!$V$3:$Y$197,4,FALSE)</f>
        <v>0</v>
      </c>
      <c r="AM506" s="17" t="str">
        <f>VLOOKUP(X506,[1]Lookups!$B$3:$C$200,2,FALSE)</f>
        <v>Financial Services</v>
      </c>
      <c r="AN506" s="17" t="str">
        <f>VLOOKUP(R506,[1]Lookups!$H$3:$I$69,2,FALSE)</f>
        <v>1. Grant</v>
      </c>
      <c r="AO506" s="17" t="str">
        <f>VLOOKUP(T506,[1]Lookups!$H$3:$I$69,2,FALSE)</f>
        <v>1. Grant</v>
      </c>
      <c r="AP506" s="17" t="str">
        <f>VLOOKUP(AN506,[1]Lookups!$N$3:$O$11,2,FALSE)</f>
        <v>Early</v>
      </c>
      <c r="AQ506" s="18" t="e">
        <f>COUNTIFS('[1]Deals (investment)'!$B:$B,$A506)</f>
        <v>#VALUE!</v>
      </c>
      <c r="AR506" s="18" t="e">
        <f>COUNTIFS('[1]Deals (investment)'!$B:$B,$A506,'[1]Deals (investment)'!$T:$T,$AW$1)+COUNTIFS('[1]Deals (investment)'!$B:$B,$A506,'[1]Deals (investment)'!$T:$T,$AX$1)+COUNTIFS('[1]Deals (investment)'!$B:$B,$A506,'[1]Deals (investment)'!$T:$T,$AY$1)</f>
        <v>#VALUE!</v>
      </c>
      <c r="AS506" s="17" t="e">
        <f>SUMIFS('[1]Deals (investment)'!$C:$C,'[1]Deals (investment)'!$B:$B,$A506)</f>
        <v>#VALUE!</v>
      </c>
      <c r="AT506" s="17" t="e">
        <f t="shared" si="66"/>
        <v>#VALUE!</v>
      </c>
      <c r="AU506" s="18" t="e">
        <f>COUNTIF('[1]Deals (Exits)'!$B:$B,A506)</f>
        <v>#VALUE!</v>
      </c>
      <c r="AV506" s="17" t="e">
        <f>SUMIFS('[1]Deals (investment)'!$C:$C,'[1]Deals (investment)'!$B:$B,$A506,'[1]Deals (investment)'!$T:$T,AV$1)</f>
        <v>#VALUE!</v>
      </c>
      <c r="AW506" s="17" t="e">
        <f>SUMIFS('[1]Deals (investment)'!$C:$C,'[1]Deals (investment)'!$B:$B,$A506,'[1]Deals (investment)'!$T:$T,AW$1)</f>
        <v>#VALUE!</v>
      </c>
      <c r="AX506" s="17" t="e">
        <f>SUMIFS('[1]Deals (investment)'!$C:$C,'[1]Deals (investment)'!$B:$B,$A506,'[1]Deals (investment)'!$T:$T,AX$1)</f>
        <v>#VALUE!</v>
      </c>
      <c r="AY506" s="17" t="e">
        <f>SUMIFS('[1]Deals (investment)'!$C:$C,'[1]Deals (investment)'!$B:$B,$A506,'[1]Deals (investment)'!$T:$T,AY$1)</f>
        <v>#VALUE!</v>
      </c>
      <c r="AZ506" s="17" t="e">
        <f>SUMIFS('[1]Deals (investment)'!$C:$C,'[1]Deals (investment)'!$B:$B,$A506,'[1]Deals (investment)'!$T:$T,AZ$1)</f>
        <v>#VALUE!</v>
      </c>
      <c r="BA506" s="17" t="e">
        <f>SUMIFS('[1]Deals (investment)'!$C:$C,'[1]Deals (investment)'!$B:$B,$A506,'[1]Deals (investment)'!$T:$T,BA$1)</f>
        <v>#VALUE!</v>
      </c>
      <c r="BB506" s="17" t="e">
        <f>SUMIFS('[1]Deals (investment)'!$C:$C,'[1]Deals (investment)'!$B:$B,$A506,'[1]Deals (investment)'!$T:$T,BB$1)</f>
        <v>#VALUE!</v>
      </c>
      <c r="BC506" s="17" t="e">
        <f>SUMIFS('[1]Deals (Exits)'!$C:$C,'[1]Deals (Exits)'!$B:$B,$A506)</f>
        <v>#VALUE!</v>
      </c>
      <c r="BD506" s="17" t="e">
        <f>SUMIFS('[1]Deals (investment)'!$C:$C,'[1]Deals (investment)'!$B:$B,$A506,'[1]Deals (investment)'!$V:$V,BD$1)</f>
        <v>#VALUE!</v>
      </c>
      <c r="BE506" s="17" t="e">
        <f>SUMIFS('[1]Deals (investment)'!$C:$C,'[1]Deals (investment)'!$B:$B,$A506,'[1]Deals (investment)'!$V:$V,BE$1)</f>
        <v>#VALUE!</v>
      </c>
      <c r="BF506" s="17" t="e">
        <f>SUMIFS('[1]Deals (investment)'!$C:$C,'[1]Deals (investment)'!$B:$B,$A506,'[1]Deals (investment)'!$V:$V,BF$1)</f>
        <v>#VALUE!</v>
      </c>
      <c r="BG506" s="17" t="e">
        <f>SUMIFS('[1]Deals (investment)'!$C:$C,'[1]Deals (investment)'!$B:$B,$A506,'[1]Deals (investment)'!$V:$V,BG$1)</f>
        <v>#VALUE!</v>
      </c>
      <c r="BH506" s="17" t="e">
        <f>SUMIFS('[1]Deals (investment)'!$C:$C,'[1]Deals (investment)'!$B:$B,$A506,'[1]Deals (investment)'!$V:$V,BH$1)</f>
        <v>#VALUE!</v>
      </c>
      <c r="BI506" s="17" t="e">
        <f>SUMIFS('[1]Deals (investment)'!$C:$C,'[1]Deals (investment)'!$B:$B,$A506,'[1]Deals (investment)'!$V:$V,BI$1)</f>
        <v>#VALUE!</v>
      </c>
      <c r="BJ506" s="17" t="e">
        <f>SUMIFS('[1]Deals (investment)'!$C:$C,'[1]Deals (investment)'!$B:$B,$A506,'[1]Deals (investment)'!$V:$V,BJ$1)</f>
        <v>#VALUE!</v>
      </c>
      <c r="BK506" s="17" t="e">
        <f>SUMIFS('[1]Deals (investment)'!$C:$C,'[1]Deals (investment)'!$B:$B,$A506,'[1]Deals (investment)'!$V:$V,BK$1)</f>
        <v>#VALUE!</v>
      </c>
      <c r="BL506" s="17" t="e">
        <f>SUMIFS('[1]Deals (investment)'!$C:$C,'[1]Deals (investment)'!$B:$B,$A506,'[1]Deals (investment)'!$V:$V,BL$1)</f>
        <v>#VALUE!</v>
      </c>
      <c r="BM506" s="17" t="e">
        <f>SUMIFS('[1]Deals (investment)'!$C:$C,'[1]Deals (investment)'!$B:$B,$A506,'[1]Deals (investment)'!$V:$V,BM$1)</f>
        <v>#VALUE!</v>
      </c>
      <c r="BN506" s="15"/>
      <c r="BO506" s="15"/>
      <c r="BP506" s="22"/>
      <c r="BQ506" s="15"/>
      <c r="BR506" s="15"/>
      <c r="BS506" s="15"/>
      <c r="BT506" s="15"/>
      <c r="BU506" s="15"/>
      <c r="BV506" s="15"/>
      <c r="BW506" s="15"/>
      <c r="BX506" s="15"/>
      <c r="BY506" s="15"/>
      <c r="BZ506" s="15"/>
      <c r="CA506" s="15"/>
      <c r="CB506" s="15"/>
      <c r="CC506" s="15"/>
      <c r="CD506" s="15" t="str">
        <f t="shared" si="76"/>
        <v>BitsokoDecentralized merchant services platform. We create open-source mobile services for micro, small and medium enterprises.Active</v>
      </c>
      <c r="CE506" s="15"/>
      <c r="CF506" s="15"/>
      <c r="CG506" s="15"/>
      <c r="CH506" s="15"/>
      <c r="CI506" s="15"/>
      <c r="CJ506" s="15"/>
    </row>
    <row r="507" spans="1:118" ht="12.75">
      <c r="A507" s="15" t="s">
        <v>4066</v>
      </c>
      <c r="B507" s="15" t="s">
        <v>4067</v>
      </c>
      <c r="C507" s="15" t="s">
        <v>58</v>
      </c>
      <c r="D507" s="16">
        <v>2016</v>
      </c>
      <c r="E507" s="15" t="s">
        <v>117</v>
      </c>
      <c r="F507" s="15" t="s">
        <v>199</v>
      </c>
      <c r="G507" s="15" t="s">
        <v>118</v>
      </c>
      <c r="H507" s="15" t="s">
        <v>118</v>
      </c>
      <c r="I507" s="15" t="s">
        <v>118</v>
      </c>
      <c r="J507" s="15"/>
      <c r="K507" s="17" t="e">
        <f t="shared" si="65"/>
        <v>#VALUE!</v>
      </c>
      <c r="L507" s="15"/>
      <c r="M507" s="18" t="e">
        <f t="shared" si="51"/>
        <v>#VALUE!</v>
      </c>
      <c r="N507" s="15"/>
      <c r="O507" s="15"/>
      <c r="P507" s="15"/>
      <c r="Q507" s="24" t="e">
        <f ca="1">_xludf.MAXIFS('[1]Deals (investment)'!A:A,'[1]Deals (investment)'!B:B,A507)</f>
        <v>#NAME?</v>
      </c>
      <c r="R507" s="15"/>
      <c r="S507" s="19"/>
      <c r="T507" s="15"/>
      <c r="U507" s="17"/>
      <c r="V507" s="15" t="s">
        <v>4068</v>
      </c>
      <c r="W507" s="15">
        <v>0</v>
      </c>
      <c r="X507" s="15" t="s">
        <v>158</v>
      </c>
      <c r="Y507" s="15" t="s">
        <v>4069</v>
      </c>
      <c r="AA507" s="25" t="s">
        <v>4070</v>
      </c>
      <c r="AB507" s="32">
        <v>43506</v>
      </c>
      <c r="AC507" s="21" t="s">
        <v>4071</v>
      </c>
      <c r="AD507" s="27" t="s">
        <v>4072</v>
      </c>
      <c r="AE507" s="21" t="s">
        <v>4073</v>
      </c>
      <c r="AF507" s="21" t="s">
        <v>4074</v>
      </c>
      <c r="AG507" s="22">
        <f t="shared" ca="1" si="75"/>
        <v>0.67741935483870963</v>
      </c>
      <c r="AH507" s="15" t="str">
        <f t="shared" si="70"/>
        <v/>
      </c>
      <c r="AI507" s="22" t="e">
        <f>VLOOKUP(A507,'[1]Deals (investment)'!$B$2:$Z$1497,1,FALSE)</f>
        <v>#N/A</v>
      </c>
      <c r="AJ507" s="22" t="e">
        <f>VLOOKUP(A507,'[1]Deals (investment)'!$B$2:$Z$870,15,FALSE)</f>
        <v>#N/A</v>
      </c>
      <c r="AK507" s="17" t="e">
        <f>VLOOKUP(A507,'[1]Deals (Exits)'!B:B,1,FALSE)</f>
        <v>#N/A</v>
      </c>
      <c r="AL507" s="23">
        <f>VLOOKUP(G507,[1]Lookups!$V$3:$Y$197,4,FALSE)</f>
        <v>0</v>
      </c>
      <c r="AM507" s="17" t="str">
        <f>VLOOKUP(X507,[1]Lookups!$B$3:$C$200,2,FALSE)</f>
        <v>Financial Services</v>
      </c>
      <c r="AN507" s="17" t="e">
        <f>VLOOKUP(R507,[1]Lookups!$H$3:$I$69,2,FALSE)</f>
        <v>#N/A</v>
      </c>
      <c r="AO507" s="17" t="e">
        <f>VLOOKUP(T507,[1]Lookups!$H$3:$I$69,2,FALSE)</f>
        <v>#N/A</v>
      </c>
      <c r="AP507" s="17" t="e">
        <f>VLOOKUP(AN507,[1]Lookups!$N$3:$O$11,2,FALSE)</f>
        <v>#N/A</v>
      </c>
      <c r="AQ507" s="18" t="e">
        <f>COUNTIFS('[1]Deals (investment)'!$B:$B,$A507)</f>
        <v>#VALUE!</v>
      </c>
      <c r="AR507" s="18" t="e">
        <f>COUNTIFS('[1]Deals (investment)'!$B:$B,$A507,'[1]Deals (investment)'!$T:$T,$AW$1)+COUNTIFS('[1]Deals (investment)'!$B:$B,$A507,'[1]Deals (investment)'!$T:$T,$AX$1)+COUNTIFS('[1]Deals (investment)'!$B:$B,$A507,'[1]Deals (investment)'!$T:$T,$AY$1)</f>
        <v>#VALUE!</v>
      </c>
      <c r="AS507" s="17" t="e">
        <f>SUMIFS('[1]Deals (investment)'!$C:$C,'[1]Deals (investment)'!$B:$B,$A507)</f>
        <v>#VALUE!</v>
      </c>
      <c r="AT507" s="17" t="e">
        <f t="shared" si="66"/>
        <v>#VALUE!</v>
      </c>
      <c r="AU507" s="18" t="e">
        <f>COUNTIF('[1]Deals (Exits)'!$B:$B,A507)</f>
        <v>#VALUE!</v>
      </c>
      <c r="AV507" s="17" t="e">
        <f>SUMIFS('[1]Deals (investment)'!$C:$C,'[1]Deals (investment)'!$B:$B,$A507,'[1]Deals (investment)'!$T:$T,AV$1)</f>
        <v>#VALUE!</v>
      </c>
      <c r="AW507" s="17" t="e">
        <f>SUMIFS('[1]Deals (investment)'!$C:$C,'[1]Deals (investment)'!$B:$B,$A507,'[1]Deals (investment)'!$T:$T,AW$1)</f>
        <v>#VALUE!</v>
      </c>
      <c r="AX507" s="17" t="e">
        <f>SUMIFS('[1]Deals (investment)'!$C:$C,'[1]Deals (investment)'!$B:$B,$A507,'[1]Deals (investment)'!$T:$T,AX$1)</f>
        <v>#VALUE!</v>
      </c>
      <c r="AY507" s="17" t="e">
        <f>SUMIFS('[1]Deals (investment)'!$C:$C,'[1]Deals (investment)'!$B:$B,$A507,'[1]Deals (investment)'!$T:$T,AY$1)</f>
        <v>#VALUE!</v>
      </c>
      <c r="AZ507" s="17" t="e">
        <f>SUMIFS('[1]Deals (investment)'!$C:$C,'[1]Deals (investment)'!$B:$B,$A507,'[1]Deals (investment)'!$T:$T,AZ$1)</f>
        <v>#VALUE!</v>
      </c>
      <c r="BA507" s="17" t="e">
        <f>SUMIFS('[1]Deals (investment)'!$C:$C,'[1]Deals (investment)'!$B:$B,$A507,'[1]Deals (investment)'!$T:$T,BA$1)</f>
        <v>#VALUE!</v>
      </c>
      <c r="BB507" s="17" t="e">
        <f>SUMIFS('[1]Deals (investment)'!$C:$C,'[1]Deals (investment)'!$B:$B,$A507,'[1]Deals (investment)'!$T:$T,BB$1)</f>
        <v>#VALUE!</v>
      </c>
      <c r="BC507" s="17" t="e">
        <f>SUMIFS('[1]Deals (Exits)'!$C:$C,'[1]Deals (Exits)'!$B:$B,$A507)</f>
        <v>#VALUE!</v>
      </c>
      <c r="BD507" s="17" t="e">
        <f>SUMIFS('[1]Deals (investment)'!$C:$C,'[1]Deals (investment)'!$B:$B,$A507,'[1]Deals (investment)'!$V:$V,BD$1)</f>
        <v>#VALUE!</v>
      </c>
      <c r="BE507" s="17" t="e">
        <f>SUMIFS('[1]Deals (investment)'!$C:$C,'[1]Deals (investment)'!$B:$B,$A507,'[1]Deals (investment)'!$V:$V,BE$1)</f>
        <v>#VALUE!</v>
      </c>
      <c r="BF507" s="17" t="e">
        <f>SUMIFS('[1]Deals (investment)'!$C:$C,'[1]Deals (investment)'!$B:$B,$A507,'[1]Deals (investment)'!$V:$V,BF$1)</f>
        <v>#VALUE!</v>
      </c>
      <c r="BG507" s="17" t="e">
        <f>SUMIFS('[1]Deals (investment)'!$C:$C,'[1]Deals (investment)'!$B:$B,$A507,'[1]Deals (investment)'!$V:$V,BG$1)</f>
        <v>#VALUE!</v>
      </c>
      <c r="BH507" s="17" t="e">
        <f>SUMIFS('[1]Deals (investment)'!$C:$C,'[1]Deals (investment)'!$B:$B,$A507,'[1]Deals (investment)'!$V:$V,BH$1)</f>
        <v>#VALUE!</v>
      </c>
      <c r="BI507" s="17" t="e">
        <f>SUMIFS('[1]Deals (investment)'!$C:$C,'[1]Deals (investment)'!$B:$B,$A507,'[1]Deals (investment)'!$V:$V,BI$1)</f>
        <v>#VALUE!</v>
      </c>
      <c r="BJ507" s="17" t="e">
        <f>SUMIFS('[1]Deals (investment)'!$C:$C,'[1]Deals (investment)'!$B:$B,$A507,'[1]Deals (investment)'!$V:$V,BJ$1)</f>
        <v>#VALUE!</v>
      </c>
      <c r="BK507" s="17" t="e">
        <f>SUMIFS('[1]Deals (investment)'!$C:$C,'[1]Deals (investment)'!$B:$B,$A507,'[1]Deals (investment)'!$V:$V,BK$1)</f>
        <v>#VALUE!</v>
      </c>
      <c r="BL507" s="17" t="e">
        <f>SUMIFS('[1]Deals (investment)'!$C:$C,'[1]Deals (investment)'!$B:$B,$A507,'[1]Deals (investment)'!$V:$V,BL$1)</f>
        <v>#VALUE!</v>
      </c>
      <c r="BM507" s="17" t="e">
        <f>SUMIFS('[1]Deals (investment)'!$C:$C,'[1]Deals (investment)'!$B:$B,$A507,'[1]Deals (investment)'!$V:$V,BM$1)</f>
        <v>#VALUE!</v>
      </c>
      <c r="BN507" s="15"/>
      <c r="BO507" s="15"/>
      <c r="BP507" s="22"/>
      <c r="BQ507" s="15"/>
      <c r="BR507" s="15"/>
      <c r="BS507" s="15"/>
      <c r="BT507" s="15"/>
      <c r="BU507" s="15"/>
      <c r="BV507" s="15"/>
      <c r="BW507" s="15"/>
      <c r="BX507" s="15"/>
      <c r="BY507" s="15"/>
      <c r="BZ507" s="15"/>
      <c r="CA507" s="15"/>
      <c r="CB507" s="15"/>
      <c r="CC507" s="15"/>
      <c r="CD507" s="15" t="str">
        <f t="shared" si="76"/>
        <v>Bluewave InsuranceBluewave has a wide range of mircro insurance offerings aimed at low-income users in KenyaActive</v>
      </c>
      <c r="CE507" s="15"/>
      <c r="CF507" s="15"/>
      <c r="CG507" s="15"/>
      <c r="CH507" s="15"/>
      <c r="CI507" s="15"/>
      <c r="CJ507" s="15"/>
    </row>
    <row r="508" spans="1:118" ht="12.75">
      <c r="A508" s="15" t="s">
        <v>4075</v>
      </c>
      <c r="B508" s="15" t="s">
        <v>4076</v>
      </c>
      <c r="C508" s="15" t="s">
        <v>58</v>
      </c>
      <c r="D508" s="16">
        <v>2007</v>
      </c>
      <c r="E508" s="15" t="s">
        <v>117</v>
      </c>
      <c r="F508" s="15"/>
      <c r="G508" s="15" t="s">
        <v>118</v>
      </c>
      <c r="H508" s="15" t="s">
        <v>118</v>
      </c>
      <c r="I508" s="15" t="s">
        <v>118</v>
      </c>
      <c r="J508" s="15"/>
      <c r="K508" s="17" t="e">
        <f t="shared" si="65"/>
        <v>#VALUE!</v>
      </c>
      <c r="L508" s="15"/>
      <c r="M508" s="18" t="e">
        <f t="shared" si="51"/>
        <v>#VALUE!</v>
      </c>
      <c r="N508" s="15"/>
      <c r="O508" s="15"/>
      <c r="P508" s="15"/>
      <c r="Q508" s="24" t="e">
        <f ca="1">_xludf.MAXIFS('[1]Deals (investment)'!A:A,'[1]Deals (investment)'!B:B,A508)</f>
        <v>#NAME?</v>
      </c>
      <c r="R508" s="15" t="s">
        <v>254</v>
      </c>
      <c r="S508" s="19" t="s">
        <v>144</v>
      </c>
      <c r="T508" s="15" t="s">
        <v>77</v>
      </c>
      <c r="U508" s="17">
        <v>10000000</v>
      </c>
      <c r="V508" s="15" t="s">
        <v>4077</v>
      </c>
      <c r="W508" s="15"/>
      <c r="X508" s="15" t="s">
        <v>191</v>
      </c>
      <c r="Y508" s="15" t="s">
        <v>4078</v>
      </c>
      <c r="AB508" s="20"/>
      <c r="AC508" s="21" t="s">
        <v>4079</v>
      </c>
      <c r="AD508" s="21" t="s">
        <v>4080</v>
      </c>
      <c r="AE508" s="21" t="s">
        <v>4081</v>
      </c>
      <c r="AF508" s="21" t="s">
        <v>4082</v>
      </c>
      <c r="AG508" s="22">
        <f t="shared" ca="1" si="75"/>
        <v>0.67741935483870963</v>
      </c>
      <c r="AH508" s="15" t="str">
        <f t="shared" si="70"/>
        <v/>
      </c>
      <c r="AI508" s="22" t="e">
        <f>VLOOKUP(A508,'[1]Deals (investment)'!$B$2:$Z$1497,1,FALSE)</f>
        <v>#N/A</v>
      </c>
      <c r="AJ508" s="22" t="e">
        <f>VLOOKUP(A508,'[1]Deals (investment)'!$B$2:$Z$870,15,FALSE)</f>
        <v>#N/A</v>
      </c>
      <c r="AK508" s="17" t="e">
        <f>VLOOKUP(A508,'[1]Deals (Exits)'!B:B,1,FALSE)</f>
        <v>#N/A</v>
      </c>
      <c r="AL508" s="23">
        <f>VLOOKUP(G508,[1]Lookups!$V$3:$Y$197,4,FALSE)</f>
        <v>0</v>
      </c>
      <c r="AM508" s="17" t="str">
        <f>VLOOKUP(X508,[1]Lookups!$B$3:$C$200,2,FALSE)</f>
        <v>Education</v>
      </c>
      <c r="AN508" s="17" t="str">
        <f>VLOOKUP(R508,[1]Lookups!$H$3:$I$69,2,FALSE)</f>
        <v>4. Late Venture</v>
      </c>
      <c r="AO508" s="17" t="str">
        <f>VLOOKUP(T508,[1]Lookups!$H$3:$I$69,2,FALSE)</f>
        <v>4. Late Venture</v>
      </c>
      <c r="AP508" s="17" t="str">
        <f>VLOOKUP(AN508,[1]Lookups!$N$3:$O$11,2,FALSE)</f>
        <v>Growth</v>
      </c>
      <c r="AQ508" s="18" t="e">
        <f>COUNTIFS('[1]Deals (investment)'!$B:$B,$A508)</f>
        <v>#VALUE!</v>
      </c>
      <c r="AR508" s="18" t="e">
        <f>COUNTIFS('[1]Deals (investment)'!$B:$B,$A508,'[1]Deals (investment)'!$T:$T,$AW$1)+COUNTIFS('[1]Deals (investment)'!$B:$B,$A508,'[1]Deals (investment)'!$T:$T,$AX$1)+COUNTIFS('[1]Deals (investment)'!$B:$B,$A508,'[1]Deals (investment)'!$T:$T,$AY$1)</f>
        <v>#VALUE!</v>
      </c>
      <c r="AS508" s="17" t="e">
        <f>SUMIFS('[1]Deals (investment)'!$C:$C,'[1]Deals (investment)'!$B:$B,$A508)</f>
        <v>#VALUE!</v>
      </c>
      <c r="AT508" s="17" t="e">
        <f t="shared" si="66"/>
        <v>#VALUE!</v>
      </c>
      <c r="AU508" s="18" t="e">
        <f>COUNTIF('[1]Deals (Exits)'!$B:$B,A508)</f>
        <v>#VALUE!</v>
      </c>
      <c r="AV508" s="17" t="e">
        <f>SUMIFS('[1]Deals (investment)'!$C:$C,'[1]Deals (investment)'!$B:$B,$A508,'[1]Deals (investment)'!$T:$T,AV$1)</f>
        <v>#VALUE!</v>
      </c>
      <c r="AW508" s="17" t="e">
        <f>SUMIFS('[1]Deals (investment)'!$C:$C,'[1]Deals (investment)'!$B:$B,$A508,'[1]Deals (investment)'!$T:$T,AW$1)</f>
        <v>#VALUE!</v>
      </c>
      <c r="AX508" s="17" t="e">
        <f>SUMIFS('[1]Deals (investment)'!$C:$C,'[1]Deals (investment)'!$B:$B,$A508,'[1]Deals (investment)'!$T:$T,AX$1)</f>
        <v>#VALUE!</v>
      </c>
      <c r="AY508" s="17" t="e">
        <f>SUMIFS('[1]Deals (investment)'!$C:$C,'[1]Deals (investment)'!$B:$B,$A508,'[1]Deals (investment)'!$T:$T,AY$1)</f>
        <v>#VALUE!</v>
      </c>
      <c r="AZ508" s="17" t="e">
        <f>SUMIFS('[1]Deals (investment)'!$C:$C,'[1]Deals (investment)'!$B:$B,$A508,'[1]Deals (investment)'!$T:$T,AZ$1)</f>
        <v>#VALUE!</v>
      </c>
      <c r="BA508" s="17" t="e">
        <f>SUMIFS('[1]Deals (investment)'!$C:$C,'[1]Deals (investment)'!$B:$B,$A508,'[1]Deals (investment)'!$T:$T,BA$1)</f>
        <v>#VALUE!</v>
      </c>
      <c r="BB508" s="17" t="e">
        <f>SUMIFS('[1]Deals (investment)'!$C:$C,'[1]Deals (investment)'!$B:$B,$A508,'[1]Deals (investment)'!$T:$T,BB$1)</f>
        <v>#VALUE!</v>
      </c>
      <c r="BC508" s="17" t="e">
        <f>SUMIFS('[1]Deals (Exits)'!$C:$C,'[1]Deals (Exits)'!$B:$B,$A508)</f>
        <v>#VALUE!</v>
      </c>
      <c r="BD508" s="17" t="e">
        <f>SUMIFS('[1]Deals (investment)'!$C:$C,'[1]Deals (investment)'!$B:$B,$A508,'[1]Deals (investment)'!$V:$V,BD$1)</f>
        <v>#VALUE!</v>
      </c>
      <c r="BE508" s="17" t="e">
        <f>SUMIFS('[1]Deals (investment)'!$C:$C,'[1]Deals (investment)'!$B:$B,$A508,'[1]Deals (investment)'!$V:$V,BE$1)</f>
        <v>#VALUE!</v>
      </c>
      <c r="BF508" s="17" t="e">
        <f>SUMIFS('[1]Deals (investment)'!$C:$C,'[1]Deals (investment)'!$B:$B,$A508,'[1]Deals (investment)'!$V:$V,BF$1)</f>
        <v>#VALUE!</v>
      </c>
      <c r="BG508" s="17" t="e">
        <f>SUMIFS('[1]Deals (investment)'!$C:$C,'[1]Deals (investment)'!$B:$B,$A508,'[1]Deals (investment)'!$V:$V,BG$1)</f>
        <v>#VALUE!</v>
      </c>
      <c r="BH508" s="17" t="e">
        <f>SUMIFS('[1]Deals (investment)'!$C:$C,'[1]Deals (investment)'!$B:$B,$A508,'[1]Deals (investment)'!$V:$V,BH$1)</f>
        <v>#VALUE!</v>
      </c>
      <c r="BI508" s="17" t="e">
        <f>SUMIFS('[1]Deals (investment)'!$C:$C,'[1]Deals (investment)'!$B:$B,$A508,'[1]Deals (investment)'!$V:$V,BI$1)</f>
        <v>#VALUE!</v>
      </c>
      <c r="BJ508" s="17" t="e">
        <f>SUMIFS('[1]Deals (investment)'!$C:$C,'[1]Deals (investment)'!$B:$B,$A508,'[1]Deals (investment)'!$V:$V,BJ$1)</f>
        <v>#VALUE!</v>
      </c>
      <c r="BK508" s="17" t="e">
        <f>SUMIFS('[1]Deals (investment)'!$C:$C,'[1]Deals (investment)'!$B:$B,$A508,'[1]Deals (investment)'!$V:$V,BK$1)</f>
        <v>#VALUE!</v>
      </c>
      <c r="BL508" s="17" t="e">
        <f>SUMIFS('[1]Deals (investment)'!$C:$C,'[1]Deals (investment)'!$B:$B,$A508,'[1]Deals (investment)'!$V:$V,BL$1)</f>
        <v>#VALUE!</v>
      </c>
      <c r="BM508" s="17" t="e">
        <f>SUMIFS('[1]Deals (investment)'!$C:$C,'[1]Deals (investment)'!$B:$B,$A508,'[1]Deals (investment)'!$V:$V,BM$1)</f>
        <v>#VALUE!</v>
      </c>
      <c r="BN508" s="15"/>
      <c r="BO508" s="15"/>
      <c r="BP508" s="22"/>
      <c r="BQ508" s="15"/>
      <c r="BR508" s="15"/>
      <c r="BS508" s="15"/>
      <c r="BT508" s="15"/>
      <c r="BU508" s="15"/>
      <c r="BV508" s="15"/>
      <c r="BW508" s="15"/>
      <c r="BX508" s="15"/>
      <c r="BY508" s="15"/>
      <c r="BZ508" s="15"/>
      <c r="CA508" s="15"/>
      <c r="CB508" s="15"/>
      <c r="CC508" s="15"/>
      <c r="CD508" s="15" t="str">
        <f t="shared" si="76"/>
        <v>Bridge InternationalBridge International Academies is a chain of nursery and primary schoolsActive</v>
      </c>
      <c r="CE508" s="15"/>
      <c r="CF508" s="15"/>
      <c r="CG508" s="15"/>
      <c r="CH508" s="15"/>
      <c r="CI508" s="15"/>
      <c r="CJ508" s="15"/>
      <c r="DM508">
        <v>641</v>
      </c>
    </row>
    <row r="509" spans="1:118" ht="12.75">
      <c r="A509" s="15" t="s">
        <v>4083</v>
      </c>
      <c r="B509" s="15" t="s">
        <v>4084</v>
      </c>
      <c r="C509" s="15" t="s">
        <v>58</v>
      </c>
      <c r="D509" s="16">
        <v>2018</v>
      </c>
      <c r="E509" s="15" t="s">
        <v>117</v>
      </c>
      <c r="F509" s="15"/>
      <c r="G509" s="15" t="s">
        <v>118</v>
      </c>
      <c r="H509" s="15" t="s">
        <v>118</v>
      </c>
      <c r="I509" s="15" t="s">
        <v>118</v>
      </c>
      <c r="J509" s="15"/>
      <c r="K509" s="17" t="e">
        <f t="shared" si="65"/>
        <v>#VALUE!</v>
      </c>
      <c r="L509" s="15"/>
      <c r="M509" s="18" t="e">
        <f t="shared" si="51"/>
        <v>#VALUE!</v>
      </c>
      <c r="N509" s="15" t="s">
        <v>4085</v>
      </c>
      <c r="O509" s="15"/>
      <c r="P509" s="15"/>
      <c r="Q509" s="24" t="e">
        <f ca="1">_xludf.MAXIFS('[1]Deals (investment)'!A:A,'[1]Deals (investment)'!B:B,A509)</f>
        <v>#NAME?</v>
      </c>
      <c r="R509" s="15" t="s">
        <v>636</v>
      </c>
      <c r="S509" s="19">
        <v>95000</v>
      </c>
      <c r="T509" s="15" t="s">
        <v>636</v>
      </c>
      <c r="U509" s="17">
        <v>95000</v>
      </c>
      <c r="V509" s="15" t="s">
        <v>4086</v>
      </c>
      <c r="W509" s="15">
        <v>1</v>
      </c>
      <c r="X509" s="15" t="s">
        <v>79</v>
      </c>
      <c r="Y509" s="15" t="s">
        <v>4087</v>
      </c>
      <c r="AA509" s="25" t="s">
        <v>81</v>
      </c>
      <c r="AB509" s="20" t="s">
        <v>286</v>
      </c>
      <c r="AC509" s="27" t="s">
        <v>4088</v>
      </c>
      <c r="AD509" s="27" t="s">
        <v>4089</v>
      </c>
      <c r="AE509" s="15" t="s">
        <v>110</v>
      </c>
      <c r="AF509" s="21" t="s">
        <v>4090</v>
      </c>
      <c r="AG509" s="22">
        <f t="shared" ca="1" si="75"/>
        <v>0.80645161290322576</v>
      </c>
      <c r="AH509" s="15" t="str">
        <f t="shared" si="70"/>
        <v/>
      </c>
      <c r="AI509" s="22" t="str">
        <f>VLOOKUP(A509,'[1]Deals (investment)'!$B$2:$Z$1497,1,FALSE)</f>
        <v>BuildHer</v>
      </c>
      <c r="AJ509" s="22" t="e">
        <f>VLOOKUP(A509,'[1]Deals (investment)'!$B$2:$Z$870,15,FALSE)</f>
        <v>#N/A</v>
      </c>
      <c r="AK509" s="17" t="e">
        <f>VLOOKUP(A509,'[1]Deals (Exits)'!B:B,1,FALSE)</f>
        <v>#N/A</v>
      </c>
      <c r="AL509" s="23">
        <f>VLOOKUP(G509,[1]Lookups!$V$3:$Y$197,4,FALSE)</f>
        <v>0</v>
      </c>
      <c r="AM509" s="17" t="str">
        <f>VLOOKUP(X509,[1]Lookups!$B$3:$C$200,2,FALSE)</f>
        <v>Other Technologies &amp; Information Technology</v>
      </c>
      <c r="AN509" s="17" t="str">
        <f>VLOOKUP(R509,[1]Lookups!$H$3:$I$69,2,FALSE)</f>
        <v>1. Grant</v>
      </c>
      <c r="AO509" s="17" t="str">
        <f>VLOOKUP(T509,[1]Lookups!$H$3:$I$69,2,FALSE)</f>
        <v>1. Grant</v>
      </c>
      <c r="AP509" s="17" t="str">
        <f>VLOOKUP(AN509,[1]Lookups!$N$3:$O$11,2,FALSE)</f>
        <v>Early</v>
      </c>
      <c r="AQ509" s="18" t="e">
        <f>COUNTIFS('[1]Deals (investment)'!$B:$B,$A509)</f>
        <v>#VALUE!</v>
      </c>
      <c r="AR509" s="18" t="e">
        <f>COUNTIFS('[1]Deals (investment)'!$B:$B,$A509,'[1]Deals (investment)'!$T:$T,$AW$1)+COUNTIFS('[1]Deals (investment)'!$B:$B,$A509,'[1]Deals (investment)'!$T:$T,$AX$1)+COUNTIFS('[1]Deals (investment)'!$B:$B,$A509,'[1]Deals (investment)'!$T:$T,$AY$1)</f>
        <v>#VALUE!</v>
      </c>
      <c r="AS509" s="17" t="e">
        <f>SUMIFS('[1]Deals (investment)'!$C:$C,'[1]Deals (investment)'!$B:$B,$A509)</f>
        <v>#VALUE!</v>
      </c>
      <c r="AT509" s="17" t="e">
        <f t="shared" si="66"/>
        <v>#VALUE!</v>
      </c>
      <c r="AU509" s="18" t="e">
        <f>COUNTIF('[1]Deals (Exits)'!$B:$B,A509)</f>
        <v>#VALUE!</v>
      </c>
      <c r="AV509" s="17" t="e">
        <f>SUMIFS('[1]Deals (investment)'!$C:$C,'[1]Deals (investment)'!$B:$B,$A509,'[1]Deals (investment)'!$T:$T,AV$1)</f>
        <v>#VALUE!</v>
      </c>
      <c r="AW509" s="17" t="e">
        <f>SUMIFS('[1]Deals (investment)'!$C:$C,'[1]Deals (investment)'!$B:$B,$A509,'[1]Deals (investment)'!$T:$T,AW$1)</f>
        <v>#VALUE!</v>
      </c>
      <c r="AX509" s="17" t="e">
        <f>SUMIFS('[1]Deals (investment)'!$C:$C,'[1]Deals (investment)'!$B:$B,$A509,'[1]Deals (investment)'!$T:$T,AX$1)</f>
        <v>#VALUE!</v>
      </c>
      <c r="AY509" s="17" t="e">
        <f>SUMIFS('[1]Deals (investment)'!$C:$C,'[1]Deals (investment)'!$B:$B,$A509,'[1]Deals (investment)'!$T:$T,AY$1)</f>
        <v>#VALUE!</v>
      </c>
      <c r="AZ509" s="17" t="e">
        <f>SUMIFS('[1]Deals (investment)'!$C:$C,'[1]Deals (investment)'!$B:$B,$A509,'[1]Deals (investment)'!$T:$T,AZ$1)</f>
        <v>#VALUE!</v>
      </c>
      <c r="BA509" s="17" t="e">
        <f>SUMIFS('[1]Deals (investment)'!$C:$C,'[1]Deals (investment)'!$B:$B,$A509,'[1]Deals (investment)'!$T:$T,BA$1)</f>
        <v>#VALUE!</v>
      </c>
      <c r="BB509" s="17" t="e">
        <f>SUMIFS('[1]Deals (investment)'!$C:$C,'[1]Deals (investment)'!$B:$B,$A509,'[1]Deals (investment)'!$T:$T,BB$1)</f>
        <v>#VALUE!</v>
      </c>
      <c r="BC509" s="17" t="e">
        <f>SUMIFS('[1]Deals (Exits)'!$C:$C,'[1]Deals (Exits)'!$B:$B,$A509)</f>
        <v>#VALUE!</v>
      </c>
      <c r="BD509" s="17" t="e">
        <f>SUMIFS('[1]Deals (investment)'!$C:$C,'[1]Deals (investment)'!$B:$B,$A509,'[1]Deals (investment)'!$V:$V,BD$1)</f>
        <v>#VALUE!</v>
      </c>
      <c r="BE509" s="17" t="e">
        <f>SUMIFS('[1]Deals (investment)'!$C:$C,'[1]Deals (investment)'!$B:$B,$A509,'[1]Deals (investment)'!$V:$V,BE$1)</f>
        <v>#VALUE!</v>
      </c>
      <c r="BF509" s="17" t="e">
        <f>SUMIFS('[1]Deals (investment)'!$C:$C,'[1]Deals (investment)'!$B:$B,$A509,'[1]Deals (investment)'!$V:$V,BF$1)</f>
        <v>#VALUE!</v>
      </c>
      <c r="BG509" s="17" t="e">
        <f>SUMIFS('[1]Deals (investment)'!$C:$C,'[1]Deals (investment)'!$B:$B,$A509,'[1]Deals (investment)'!$V:$V,BG$1)</f>
        <v>#VALUE!</v>
      </c>
      <c r="BH509" s="17" t="e">
        <f>SUMIFS('[1]Deals (investment)'!$C:$C,'[1]Deals (investment)'!$B:$B,$A509,'[1]Deals (investment)'!$V:$V,BH$1)</f>
        <v>#VALUE!</v>
      </c>
      <c r="BI509" s="17" t="e">
        <f>SUMIFS('[1]Deals (investment)'!$C:$C,'[1]Deals (investment)'!$B:$B,$A509,'[1]Deals (investment)'!$V:$V,BI$1)</f>
        <v>#VALUE!</v>
      </c>
      <c r="BJ509" s="17" t="e">
        <f>SUMIFS('[1]Deals (investment)'!$C:$C,'[1]Deals (investment)'!$B:$B,$A509,'[1]Deals (investment)'!$V:$V,BJ$1)</f>
        <v>#VALUE!</v>
      </c>
      <c r="BK509" s="17" t="e">
        <f>SUMIFS('[1]Deals (investment)'!$C:$C,'[1]Deals (investment)'!$B:$B,$A509,'[1]Deals (investment)'!$V:$V,BK$1)</f>
        <v>#VALUE!</v>
      </c>
      <c r="BL509" s="17" t="e">
        <f>SUMIFS('[1]Deals (investment)'!$C:$C,'[1]Deals (investment)'!$B:$B,$A509,'[1]Deals (investment)'!$V:$V,BL$1)</f>
        <v>#VALUE!</v>
      </c>
      <c r="BM509" s="17" t="e">
        <f>SUMIFS('[1]Deals (investment)'!$C:$C,'[1]Deals (investment)'!$B:$B,$A509,'[1]Deals (investment)'!$V:$V,BM$1)</f>
        <v>#VALUE!</v>
      </c>
      <c r="BN509" s="15"/>
      <c r="BO509" s="15"/>
      <c r="BP509" s="22"/>
      <c r="BQ509" s="15"/>
      <c r="BR509" s="15"/>
      <c r="BS509" s="15"/>
      <c r="BT509" s="15"/>
      <c r="BU509" s="15"/>
      <c r="BV509" s="15"/>
      <c r="BW509" s="15"/>
      <c r="BX509" s="15"/>
      <c r="BY509" s="15"/>
      <c r="BZ509" s="15"/>
      <c r="CA509" s="15"/>
      <c r="CB509" s="15"/>
      <c r="CC509" s="15"/>
      <c r="CD509" s="15" t="str">
        <f t="shared" si="76"/>
        <v>BuildHerBuildHer rains Kenyan women in construction and enables them to attain certification, secure employment, and increase their incomes.Active</v>
      </c>
      <c r="CE509" s="15"/>
      <c r="CF509" s="15"/>
      <c r="CG509" s="15"/>
      <c r="CH509" s="15"/>
      <c r="CI509" s="15"/>
      <c r="CJ509" s="15"/>
      <c r="DN509">
        <v>2019</v>
      </c>
    </row>
    <row r="510" spans="1:118" ht="12.75">
      <c r="A510" s="15" t="s">
        <v>4091</v>
      </c>
      <c r="B510" s="15" t="s">
        <v>4092</v>
      </c>
      <c r="C510" s="15" t="s">
        <v>58</v>
      </c>
      <c r="D510" s="16">
        <v>2017</v>
      </c>
      <c r="E510" s="15" t="s">
        <v>117</v>
      </c>
      <c r="F510" s="15"/>
      <c r="G510" s="15" t="s">
        <v>118</v>
      </c>
      <c r="H510" s="15" t="s">
        <v>118</v>
      </c>
      <c r="I510" s="15" t="s">
        <v>118</v>
      </c>
      <c r="J510" s="15"/>
      <c r="K510" s="17" t="e">
        <f t="shared" si="65"/>
        <v>#VALUE!</v>
      </c>
      <c r="L510" s="15"/>
      <c r="M510" s="18" t="e">
        <f t="shared" si="51"/>
        <v>#VALUE!</v>
      </c>
      <c r="N510" s="15"/>
      <c r="O510" s="15"/>
      <c r="P510" s="15"/>
      <c r="Q510" s="24" t="e">
        <f ca="1">_xludf.MAXIFS('[1]Deals (investment)'!A:A,'[1]Deals (investment)'!B:B,A510)</f>
        <v>#NAME?</v>
      </c>
      <c r="R510" s="15" t="s">
        <v>375</v>
      </c>
      <c r="S510" s="19">
        <v>9900</v>
      </c>
      <c r="T510" s="15" t="s">
        <v>375</v>
      </c>
      <c r="U510" s="17">
        <v>9900</v>
      </c>
      <c r="V510" s="15" t="s">
        <v>4093</v>
      </c>
      <c r="W510" s="15"/>
      <c r="X510" s="15" t="s">
        <v>64</v>
      </c>
      <c r="Y510" s="15" t="s">
        <v>4094</v>
      </c>
      <c r="AB510" s="20"/>
      <c r="AC510" s="21" t="s">
        <v>4095</v>
      </c>
      <c r="AD510" s="15"/>
      <c r="AE510" s="15"/>
      <c r="AF510" s="15"/>
      <c r="AG510" s="22">
        <f t="shared" ca="1" si="75"/>
        <v>0.58064516129032262</v>
      </c>
      <c r="AH510" s="15" t="e">
        <f t="shared" si="70"/>
        <v>#VALUE!</v>
      </c>
      <c r="AI510" s="22" t="e">
        <f>VLOOKUP(A510,'[1]Deals (investment)'!$B$2:$Z$1497,1,FALSE)</f>
        <v>#N/A</v>
      </c>
      <c r="AJ510" s="22" t="e">
        <f>VLOOKUP(A510,'[1]Deals (investment)'!$B$2:$Z$870,15,FALSE)</f>
        <v>#N/A</v>
      </c>
      <c r="AK510" s="17" t="e">
        <f>VLOOKUP(A510,'[1]Deals (Exits)'!B:B,1,FALSE)</f>
        <v>#N/A</v>
      </c>
      <c r="AL510" s="23">
        <f>VLOOKUP(G510,[1]Lookups!$V$3:$Y$197,4,FALSE)</f>
        <v>0</v>
      </c>
      <c r="AM510" s="17" t="str">
        <f>VLOOKUP(X510,[1]Lookups!$B$3:$C$200,2,FALSE)</f>
        <v>E-commerce &amp; Retail</v>
      </c>
      <c r="AN510" s="17" t="str">
        <f>VLOOKUP(R510,[1]Lookups!$H$3:$I$69,2,FALSE)</f>
        <v>2. Seed</v>
      </c>
      <c r="AO510" s="17" t="str">
        <f>VLOOKUP(T510,[1]Lookups!$H$3:$I$69,2,FALSE)</f>
        <v>2. Seed</v>
      </c>
      <c r="AP510" s="17" t="str">
        <f>VLOOKUP(AN510,[1]Lookups!$N$3:$O$11,2,FALSE)</f>
        <v>Early</v>
      </c>
      <c r="AQ510" s="18" t="e">
        <f>COUNTIFS('[1]Deals (investment)'!$B:$B,$A510)</f>
        <v>#VALUE!</v>
      </c>
      <c r="AR510" s="18" t="e">
        <f>COUNTIFS('[1]Deals (investment)'!$B:$B,$A510,'[1]Deals (investment)'!$T:$T,$AW$1)+COUNTIFS('[1]Deals (investment)'!$B:$B,$A510,'[1]Deals (investment)'!$T:$T,$AX$1)+COUNTIFS('[1]Deals (investment)'!$B:$B,$A510,'[1]Deals (investment)'!$T:$T,$AY$1)</f>
        <v>#VALUE!</v>
      </c>
      <c r="AS510" s="17" t="e">
        <f>SUMIFS('[1]Deals (investment)'!$C:$C,'[1]Deals (investment)'!$B:$B,$A510)</f>
        <v>#VALUE!</v>
      </c>
      <c r="AT510" s="17" t="e">
        <f t="shared" si="66"/>
        <v>#VALUE!</v>
      </c>
      <c r="AU510" s="18" t="e">
        <f>COUNTIF('[1]Deals (Exits)'!$B:$B,A510)</f>
        <v>#VALUE!</v>
      </c>
      <c r="AV510" s="17" t="e">
        <f>SUMIFS('[1]Deals (investment)'!$C:$C,'[1]Deals (investment)'!$B:$B,$A510,'[1]Deals (investment)'!$T:$T,AV$1)</f>
        <v>#VALUE!</v>
      </c>
      <c r="AW510" s="17" t="e">
        <f>SUMIFS('[1]Deals (investment)'!$C:$C,'[1]Deals (investment)'!$B:$B,$A510,'[1]Deals (investment)'!$T:$T,AW$1)</f>
        <v>#VALUE!</v>
      </c>
      <c r="AX510" s="17" t="e">
        <f>SUMIFS('[1]Deals (investment)'!$C:$C,'[1]Deals (investment)'!$B:$B,$A510,'[1]Deals (investment)'!$T:$T,AX$1)</f>
        <v>#VALUE!</v>
      </c>
      <c r="AY510" s="17" t="e">
        <f>SUMIFS('[1]Deals (investment)'!$C:$C,'[1]Deals (investment)'!$B:$B,$A510,'[1]Deals (investment)'!$T:$T,AY$1)</f>
        <v>#VALUE!</v>
      </c>
      <c r="AZ510" s="17" t="e">
        <f>SUMIFS('[1]Deals (investment)'!$C:$C,'[1]Deals (investment)'!$B:$B,$A510,'[1]Deals (investment)'!$T:$T,AZ$1)</f>
        <v>#VALUE!</v>
      </c>
      <c r="BA510" s="17" t="e">
        <f>SUMIFS('[1]Deals (investment)'!$C:$C,'[1]Deals (investment)'!$B:$B,$A510,'[1]Deals (investment)'!$T:$T,BA$1)</f>
        <v>#VALUE!</v>
      </c>
      <c r="BB510" s="17" t="e">
        <f>SUMIFS('[1]Deals (investment)'!$C:$C,'[1]Deals (investment)'!$B:$B,$A510,'[1]Deals (investment)'!$T:$T,BB$1)</f>
        <v>#VALUE!</v>
      </c>
      <c r="BC510" s="17" t="e">
        <f>SUMIFS('[1]Deals (Exits)'!$C:$C,'[1]Deals (Exits)'!$B:$B,$A510)</f>
        <v>#VALUE!</v>
      </c>
      <c r="BD510" s="17" t="e">
        <f>SUMIFS('[1]Deals (investment)'!$C:$C,'[1]Deals (investment)'!$B:$B,$A510,'[1]Deals (investment)'!$V:$V,BD$1)</f>
        <v>#VALUE!</v>
      </c>
      <c r="BE510" s="17" t="e">
        <f>SUMIFS('[1]Deals (investment)'!$C:$C,'[1]Deals (investment)'!$B:$B,$A510,'[1]Deals (investment)'!$V:$V,BE$1)</f>
        <v>#VALUE!</v>
      </c>
      <c r="BF510" s="17" t="e">
        <f>SUMIFS('[1]Deals (investment)'!$C:$C,'[1]Deals (investment)'!$B:$B,$A510,'[1]Deals (investment)'!$V:$V,BF$1)</f>
        <v>#VALUE!</v>
      </c>
      <c r="BG510" s="17" t="e">
        <f>SUMIFS('[1]Deals (investment)'!$C:$C,'[1]Deals (investment)'!$B:$B,$A510,'[1]Deals (investment)'!$V:$V,BG$1)</f>
        <v>#VALUE!</v>
      </c>
      <c r="BH510" s="17" t="e">
        <f>SUMIFS('[1]Deals (investment)'!$C:$C,'[1]Deals (investment)'!$B:$B,$A510,'[1]Deals (investment)'!$V:$V,BH$1)</f>
        <v>#VALUE!</v>
      </c>
      <c r="BI510" s="17" t="e">
        <f>SUMIFS('[1]Deals (investment)'!$C:$C,'[1]Deals (investment)'!$B:$B,$A510,'[1]Deals (investment)'!$V:$V,BI$1)</f>
        <v>#VALUE!</v>
      </c>
      <c r="BJ510" s="17" t="e">
        <f>SUMIFS('[1]Deals (investment)'!$C:$C,'[1]Deals (investment)'!$B:$B,$A510,'[1]Deals (investment)'!$V:$V,BJ$1)</f>
        <v>#VALUE!</v>
      </c>
      <c r="BK510" s="17" t="e">
        <f>SUMIFS('[1]Deals (investment)'!$C:$C,'[1]Deals (investment)'!$B:$B,$A510,'[1]Deals (investment)'!$V:$V,BK$1)</f>
        <v>#VALUE!</v>
      </c>
      <c r="BL510" s="17" t="e">
        <f>SUMIFS('[1]Deals (investment)'!$C:$C,'[1]Deals (investment)'!$B:$B,$A510,'[1]Deals (investment)'!$V:$V,BL$1)</f>
        <v>#VALUE!</v>
      </c>
      <c r="BM510" s="17" t="e">
        <f>SUMIFS('[1]Deals (investment)'!$C:$C,'[1]Deals (investment)'!$B:$B,$A510,'[1]Deals (investment)'!$V:$V,BM$1)</f>
        <v>#VALUE!</v>
      </c>
      <c r="BN510" s="15"/>
      <c r="BO510" s="15"/>
      <c r="BP510" s="22"/>
      <c r="BQ510" s="15"/>
      <c r="BR510" s="15"/>
      <c r="BS510" s="15"/>
      <c r="BT510" s="15"/>
      <c r="BU510" s="15"/>
      <c r="BV510" s="15"/>
      <c r="BW510" s="15"/>
      <c r="BX510" s="15"/>
      <c r="BY510" s="15"/>
      <c r="BZ510" s="15"/>
      <c r="CA510" s="15"/>
      <c r="CB510" s="15"/>
      <c r="CC510" s="15"/>
      <c r="CD510" s="15" t="str">
        <f t="shared" si="76"/>
        <v>Bumpy Maternity WearBumpy Maternity Wear is an online maternity shop with a physical store in Nairobi Kenya. Their venture into maternity wear was inspired by a desire to provide variety, style and convenience to moms in their proudest moment. They believe mothers are beautiful regardless of their size and it our job get them something that matches their styleActive</v>
      </c>
      <c r="CE510" s="15"/>
      <c r="CF510" s="15"/>
      <c r="CG510" s="15"/>
      <c r="CH510" s="15"/>
      <c r="CI510" s="15"/>
      <c r="CJ510" s="15"/>
    </row>
    <row r="511" spans="1:118" ht="12.75">
      <c r="A511" s="15" t="s">
        <v>4096</v>
      </c>
      <c r="B511" s="28" t="s">
        <v>4097</v>
      </c>
      <c r="C511" s="15" t="s">
        <v>58</v>
      </c>
      <c r="D511" s="16">
        <v>2016</v>
      </c>
      <c r="E511" s="15" t="s">
        <v>117</v>
      </c>
      <c r="F511" s="15" t="s">
        <v>199</v>
      </c>
      <c r="G511" s="15" t="s">
        <v>118</v>
      </c>
      <c r="H511" s="15" t="s">
        <v>118</v>
      </c>
      <c r="I511" s="15" t="s">
        <v>118</v>
      </c>
      <c r="J511" s="15"/>
      <c r="K511" s="17" t="e">
        <f t="shared" si="65"/>
        <v>#VALUE!</v>
      </c>
      <c r="L511" s="15"/>
      <c r="M511" s="18" t="e">
        <f t="shared" si="51"/>
        <v>#VALUE!</v>
      </c>
      <c r="N511" s="15"/>
      <c r="O511" s="15"/>
      <c r="P511" s="15"/>
      <c r="Q511" s="24" t="e">
        <f ca="1">_xludf.MAXIFS('[1]Deals (investment)'!A:A,'[1]Deals (investment)'!B:B,A511)</f>
        <v>#NAME?</v>
      </c>
      <c r="R511" s="15" t="s">
        <v>375</v>
      </c>
      <c r="S511" s="19">
        <v>1000000</v>
      </c>
      <c r="T511" s="15" t="s">
        <v>375</v>
      </c>
      <c r="U511" s="19">
        <v>1000000</v>
      </c>
      <c r="V511" s="15" t="s">
        <v>4098</v>
      </c>
      <c r="W511" s="15">
        <v>1</v>
      </c>
      <c r="X511" s="15" t="s">
        <v>134</v>
      </c>
      <c r="Y511" s="15" t="s">
        <v>4099</v>
      </c>
      <c r="AB511" s="32">
        <v>43110</v>
      </c>
      <c r="AC511" s="21" t="s">
        <v>4100</v>
      </c>
      <c r="AD511" s="21" t="s">
        <v>4101</v>
      </c>
      <c r="AE511" s="21" t="s">
        <v>4102</v>
      </c>
      <c r="AF511" s="21" t="s">
        <v>4103</v>
      </c>
      <c r="AG511" s="22">
        <f t="shared" ca="1" si="75"/>
        <v>0.77419354838709675</v>
      </c>
      <c r="AH511" s="15" t="str">
        <f t="shared" si="70"/>
        <v/>
      </c>
      <c r="AI511" s="22" t="str">
        <f>VLOOKUP(A511,'[1]Deals (investment)'!$B$2:$Z$1497,1,FALSE)</f>
        <v>Buupass</v>
      </c>
      <c r="AJ511" s="22">
        <f>VLOOKUP(A511,'[1]Deals (investment)'!$B$2:$Z$870,15,FALSE)</f>
        <v>0</v>
      </c>
      <c r="AK511" s="17" t="e">
        <f>VLOOKUP(A511,'[1]Deals (Exits)'!B:B,1,FALSE)</f>
        <v>#N/A</v>
      </c>
      <c r="AL511" s="23">
        <f>VLOOKUP(G511,[1]Lookups!$V$3:$Y$197,4,FALSE)</f>
        <v>0</v>
      </c>
      <c r="AM511" s="17" t="str">
        <f>VLOOKUP(X511,[1]Lookups!$B$3:$C$200,2,FALSE)</f>
        <v>Transport &amp; Logistics</v>
      </c>
      <c r="AN511" s="17" t="str">
        <f>VLOOKUP(R511,[1]Lookups!$H$3:$I$69,2,FALSE)</f>
        <v>2. Seed</v>
      </c>
      <c r="AO511" s="17" t="str">
        <f>VLOOKUP(T511,[1]Lookups!$H$3:$I$69,2,FALSE)</f>
        <v>2. Seed</v>
      </c>
      <c r="AP511" s="17" t="str">
        <f>VLOOKUP(AN511,[1]Lookups!$N$3:$O$11,2,FALSE)</f>
        <v>Early</v>
      </c>
      <c r="AQ511" s="18" t="e">
        <f>COUNTIFS('[1]Deals (investment)'!$B:$B,$A511)</f>
        <v>#VALUE!</v>
      </c>
      <c r="AR511" s="18" t="e">
        <f>COUNTIFS('[1]Deals (investment)'!$B:$B,$A511,'[1]Deals (investment)'!$T:$T,$AW$1)+COUNTIFS('[1]Deals (investment)'!$B:$B,$A511,'[1]Deals (investment)'!$T:$T,$AX$1)+COUNTIFS('[1]Deals (investment)'!$B:$B,$A511,'[1]Deals (investment)'!$T:$T,$AY$1)</f>
        <v>#VALUE!</v>
      </c>
      <c r="AS511" s="17" t="e">
        <f>SUMIFS('[1]Deals (investment)'!$C:$C,'[1]Deals (investment)'!$B:$B,$A511)</f>
        <v>#VALUE!</v>
      </c>
      <c r="AT511" s="17" t="e">
        <f t="shared" si="66"/>
        <v>#VALUE!</v>
      </c>
      <c r="AU511" s="18" t="e">
        <f>COUNTIF('[1]Deals (Exits)'!$B:$B,A511)</f>
        <v>#VALUE!</v>
      </c>
      <c r="AV511" s="17" t="e">
        <f>SUMIFS('[1]Deals (investment)'!$C:$C,'[1]Deals (investment)'!$B:$B,$A511,'[1]Deals (investment)'!$T:$T,AV$1)</f>
        <v>#VALUE!</v>
      </c>
      <c r="AW511" s="17" t="e">
        <f>SUMIFS('[1]Deals (investment)'!$C:$C,'[1]Deals (investment)'!$B:$B,$A511,'[1]Deals (investment)'!$T:$T,AW$1)</f>
        <v>#VALUE!</v>
      </c>
      <c r="AX511" s="17" t="e">
        <f>SUMIFS('[1]Deals (investment)'!$C:$C,'[1]Deals (investment)'!$B:$B,$A511,'[1]Deals (investment)'!$T:$T,AX$1)</f>
        <v>#VALUE!</v>
      </c>
      <c r="AY511" s="17" t="e">
        <f>SUMIFS('[1]Deals (investment)'!$C:$C,'[1]Deals (investment)'!$B:$B,$A511,'[1]Deals (investment)'!$T:$T,AY$1)</f>
        <v>#VALUE!</v>
      </c>
      <c r="AZ511" s="17" t="e">
        <f>SUMIFS('[1]Deals (investment)'!$C:$C,'[1]Deals (investment)'!$B:$B,$A511,'[1]Deals (investment)'!$T:$T,AZ$1)</f>
        <v>#VALUE!</v>
      </c>
      <c r="BA511" s="17" t="e">
        <f>SUMIFS('[1]Deals (investment)'!$C:$C,'[1]Deals (investment)'!$B:$B,$A511,'[1]Deals (investment)'!$T:$T,BA$1)</f>
        <v>#VALUE!</v>
      </c>
      <c r="BB511" s="17" t="e">
        <f>SUMIFS('[1]Deals (investment)'!$C:$C,'[1]Deals (investment)'!$B:$B,$A511,'[1]Deals (investment)'!$T:$T,BB$1)</f>
        <v>#VALUE!</v>
      </c>
      <c r="BC511" s="17" t="e">
        <f>SUMIFS('[1]Deals (Exits)'!$C:$C,'[1]Deals (Exits)'!$B:$B,$A511)</f>
        <v>#VALUE!</v>
      </c>
      <c r="BD511" s="17" t="e">
        <f>SUMIFS('[1]Deals (investment)'!$C:$C,'[1]Deals (investment)'!$B:$B,$A511,'[1]Deals (investment)'!$V:$V,BD$1)</f>
        <v>#VALUE!</v>
      </c>
      <c r="BE511" s="17" t="e">
        <f>SUMIFS('[1]Deals (investment)'!$C:$C,'[1]Deals (investment)'!$B:$B,$A511,'[1]Deals (investment)'!$V:$V,BE$1)</f>
        <v>#VALUE!</v>
      </c>
      <c r="BF511" s="17" t="e">
        <f>SUMIFS('[1]Deals (investment)'!$C:$C,'[1]Deals (investment)'!$B:$B,$A511,'[1]Deals (investment)'!$V:$V,BF$1)</f>
        <v>#VALUE!</v>
      </c>
      <c r="BG511" s="17" t="e">
        <f>SUMIFS('[1]Deals (investment)'!$C:$C,'[1]Deals (investment)'!$B:$B,$A511,'[1]Deals (investment)'!$V:$V,BG$1)</f>
        <v>#VALUE!</v>
      </c>
      <c r="BH511" s="17" t="e">
        <f>SUMIFS('[1]Deals (investment)'!$C:$C,'[1]Deals (investment)'!$B:$B,$A511,'[1]Deals (investment)'!$V:$V,BH$1)</f>
        <v>#VALUE!</v>
      </c>
      <c r="BI511" s="17" t="e">
        <f>SUMIFS('[1]Deals (investment)'!$C:$C,'[1]Deals (investment)'!$B:$B,$A511,'[1]Deals (investment)'!$V:$V,BI$1)</f>
        <v>#VALUE!</v>
      </c>
      <c r="BJ511" s="17" t="e">
        <f>SUMIFS('[1]Deals (investment)'!$C:$C,'[1]Deals (investment)'!$B:$B,$A511,'[1]Deals (investment)'!$V:$V,BJ$1)</f>
        <v>#VALUE!</v>
      </c>
      <c r="BK511" s="17" t="e">
        <f>SUMIFS('[1]Deals (investment)'!$C:$C,'[1]Deals (investment)'!$B:$B,$A511,'[1]Deals (investment)'!$V:$V,BK$1)</f>
        <v>#VALUE!</v>
      </c>
      <c r="BL511" s="17" t="e">
        <f>SUMIFS('[1]Deals (investment)'!$C:$C,'[1]Deals (investment)'!$B:$B,$A511,'[1]Deals (investment)'!$V:$V,BL$1)</f>
        <v>#VALUE!</v>
      </c>
      <c r="BM511" s="17" t="e">
        <f>SUMIFS('[1]Deals (investment)'!$C:$C,'[1]Deals (investment)'!$B:$B,$A511,'[1]Deals (investment)'!$V:$V,BM$1)</f>
        <v>#VALUE!</v>
      </c>
      <c r="BN511" s="15"/>
      <c r="BO511" s="15"/>
      <c r="BP511" s="22"/>
      <c r="BQ511" s="15"/>
      <c r="BR511" s="15"/>
      <c r="BS511" s="15"/>
      <c r="BT511" s="15"/>
      <c r="BU511" s="15"/>
      <c r="BV511" s="15"/>
      <c r="BW511" s="15"/>
      <c r="BX511" s="15"/>
      <c r="BY511" s="15"/>
      <c r="BZ511" s="15"/>
      <c r="CA511" s="15"/>
      <c r="CB511" s="15"/>
      <c r="CC511" s="15"/>
      <c r="CD511" s="15" t="str">
        <f t="shared" si="76"/>
        <v>BuupassBuuPass is Kenya's market leader for online bus booking.Active</v>
      </c>
      <c r="CE511" s="15"/>
      <c r="CF511" s="15"/>
      <c r="CG511" s="15"/>
      <c r="CH511" s="15"/>
      <c r="CI511" s="15"/>
      <c r="CJ511" s="15"/>
    </row>
    <row r="512" spans="1:118" ht="12.75">
      <c r="A512" s="15" t="s">
        <v>4104</v>
      </c>
      <c r="B512" s="15" t="s">
        <v>4105</v>
      </c>
      <c r="C512" s="15" t="s">
        <v>58</v>
      </c>
      <c r="D512" s="16">
        <v>2017</v>
      </c>
      <c r="E512" s="15" t="s">
        <v>117</v>
      </c>
      <c r="F512" s="15"/>
      <c r="G512" s="15" t="s">
        <v>118</v>
      </c>
      <c r="H512" s="15" t="s">
        <v>118</v>
      </c>
      <c r="I512" s="15" t="s">
        <v>118</v>
      </c>
      <c r="J512" s="15"/>
      <c r="K512" s="17" t="e">
        <f t="shared" si="65"/>
        <v>#VALUE!</v>
      </c>
      <c r="L512" s="15"/>
      <c r="M512" s="18" t="e">
        <f t="shared" si="51"/>
        <v>#VALUE!</v>
      </c>
      <c r="N512" s="15"/>
      <c r="O512" s="15"/>
      <c r="P512" s="15"/>
      <c r="Q512" s="24" t="e">
        <f ca="1">_xludf.MAXIFS('[1]Deals (investment)'!A:A,'[1]Deals (investment)'!B:B,A512)</f>
        <v>#NAME?</v>
      </c>
      <c r="R512" s="15" t="s">
        <v>375</v>
      </c>
      <c r="S512" s="19" t="s">
        <v>144</v>
      </c>
      <c r="T512" s="15" t="s">
        <v>312</v>
      </c>
      <c r="U512" s="17" t="s">
        <v>312</v>
      </c>
      <c r="V512" s="15" t="s">
        <v>4106</v>
      </c>
      <c r="W512" s="15"/>
      <c r="X512" s="15" t="s">
        <v>134</v>
      </c>
      <c r="Y512" s="15" t="s">
        <v>4107</v>
      </c>
      <c r="AB512" s="20" t="s">
        <v>286</v>
      </c>
      <c r="AC512" s="21" t="s">
        <v>4108</v>
      </c>
      <c r="AD512" s="21" t="s">
        <v>4109</v>
      </c>
      <c r="AE512" s="21" t="s">
        <v>4110</v>
      </c>
      <c r="AF512" s="21" t="s">
        <v>4111</v>
      </c>
      <c r="AG512" s="22">
        <f t="shared" ca="1" si="75"/>
        <v>0.70967741935483875</v>
      </c>
      <c r="AH512" s="15" t="str">
        <f t="shared" si="70"/>
        <v/>
      </c>
      <c r="AI512" s="22" t="str">
        <f>VLOOKUP(A512,'[1]Deals (investment)'!$B$2:$Z$1497,1,FALSE)</f>
        <v>Bwala Africa</v>
      </c>
      <c r="AJ512" s="22">
        <f>VLOOKUP(A512,'[1]Deals (investment)'!$B$2:$Z$870,15,FALSE)</f>
        <v>1</v>
      </c>
      <c r="AK512" s="17" t="e">
        <f>VLOOKUP(A512,'[1]Deals (Exits)'!B:B,1,FALSE)</f>
        <v>#N/A</v>
      </c>
      <c r="AL512" s="23">
        <f>VLOOKUP(G512,[1]Lookups!$V$3:$Y$197,4,FALSE)</f>
        <v>0</v>
      </c>
      <c r="AM512" s="17" t="str">
        <f>VLOOKUP(X512,[1]Lookups!$B$3:$C$200,2,FALSE)</f>
        <v>Transport &amp; Logistics</v>
      </c>
      <c r="AN512" s="17" t="str">
        <f>VLOOKUP(R512,[1]Lookups!$H$3:$I$69,2,FALSE)</f>
        <v>2. Seed</v>
      </c>
      <c r="AO512" s="17" t="e">
        <f>VLOOKUP(T512,[1]Lookups!$H$3:$I$69,2,FALSE)</f>
        <v>#N/A</v>
      </c>
      <c r="AP512" s="17" t="str">
        <f>VLOOKUP(AN512,[1]Lookups!$N$3:$O$11,2,FALSE)</f>
        <v>Early</v>
      </c>
      <c r="AQ512" s="18" t="e">
        <f>COUNTIFS('[1]Deals (investment)'!$B:$B,$A512)</f>
        <v>#VALUE!</v>
      </c>
      <c r="AR512" s="18" t="e">
        <f>COUNTIFS('[1]Deals (investment)'!$B:$B,$A512,'[1]Deals (investment)'!$T:$T,$AW$1)+COUNTIFS('[1]Deals (investment)'!$B:$B,$A512,'[1]Deals (investment)'!$T:$T,$AX$1)+COUNTIFS('[1]Deals (investment)'!$B:$B,$A512,'[1]Deals (investment)'!$T:$T,$AY$1)</f>
        <v>#VALUE!</v>
      </c>
      <c r="AS512" s="17" t="e">
        <f>SUMIFS('[1]Deals (investment)'!$C:$C,'[1]Deals (investment)'!$B:$B,$A512)</f>
        <v>#VALUE!</v>
      </c>
      <c r="AT512" s="17" t="e">
        <f t="shared" si="66"/>
        <v>#VALUE!</v>
      </c>
      <c r="AU512" s="18" t="e">
        <f>COUNTIF('[1]Deals (Exits)'!$B:$B,A512)</f>
        <v>#VALUE!</v>
      </c>
      <c r="AV512" s="17" t="e">
        <f>SUMIFS('[1]Deals (investment)'!$C:$C,'[1]Deals (investment)'!$B:$B,$A512,'[1]Deals (investment)'!$T:$T,AV$1)</f>
        <v>#VALUE!</v>
      </c>
      <c r="AW512" s="17" t="e">
        <f>SUMIFS('[1]Deals (investment)'!$C:$C,'[1]Deals (investment)'!$B:$B,$A512,'[1]Deals (investment)'!$T:$T,AW$1)</f>
        <v>#VALUE!</v>
      </c>
      <c r="AX512" s="17" t="e">
        <f>SUMIFS('[1]Deals (investment)'!$C:$C,'[1]Deals (investment)'!$B:$B,$A512,'[1]Deals (investment)'!$T:$T,AX$1)</f>
        <v>#VALUE!</v>
      </c>
      <c r="AY512" s="17" t="e">
        <f>SUMIFS('[1]Deals (investment)'!$C:$C,'[1]Deals (investment)'!$B:$B,$A512,'[1]Deals (investment)'!$T:$T,AY$1)</f>
        <v>#VALUE!</v>
      </c>
      <c r="AZ512" s="17" t="e">
        <f>SUMIFS('[1]Deals (investment)'!$C:$C,'[1]Deals (investment)'!$B:$B,$A512,'[1]Deals (investment)'!$T:$T,AZ$1)</f>
        <v>#VALUE!</v>
      </c>
      <c r="BA512" s="17" t="e">
        <f>SUMIFS('[1]Deals (investment)'!$C:$C,'[1]Deals (investment)'!$B:$B,$A512,'[1]Deals (investment)'!$T:$T,BA$1)</f>
        <v>#VALUE!</v>
      </c>
      <c r="BB512" s="17" t="e">
        <f>SUMIFS('[1]Deals (investment)'!$C:$C,'[1]Deals (investment)'!$B:$B,$A512,'[1]Deals (investment)'!$T:$T,BB$1)</f>
        <v>#VALUE!</v>
      </c>
      <c r="BC512" s="17" t="e">
        <f>SUMIFS('[1]Deals (Exits)'!$C:$C,'[1]Deals (Exits)'!$B:$B,$A512)</f>
        <v>#VALUE!</v>
      </c>
      <c r="BD512" s="17" t="e">
        <f>SUMIFS('[1]Deals (investment)'!$C:$C,'[1]Deals (investment)'!$B:$B,$A512,'[1]Deals (investment)'!$V:$V,BD$1)</f>
        <v>#VALUE!</v>
      </c>
      <c r="BE512" s="17" t="e">
        <f>SUMIFS('[1]Deals (investment)'!$C:$C,'[1]Deals (investment)'!$B:$B,$A512,'[1]Deals (investment)'!$V:$V,BE$1)</f>
        <v>#VALUE!</v>
      </c>
      <c r="BF512" s="17" t="e">
        <f>SUMIFS('[1]Deals (investment)'!$C:$C,'[1]Deals (investment)'!$B:$B,$A512,'[1]Deals (investment)'!$V:$V,BF$1)</f>
        <v>#VALUE!</v>
      </c>
      <c r="BG512" s="17" t="e">
        <f>SUMIFS('[1]Deals (investment)'!$C:$C,'[1]Deals (investment)'!$B:$B,$A512,'[1]Deals (investment)'!$V:$V,BG$1)</f>
        <v>#VALUE!</v>
      </c>
      <c r="BH512" s="17" t="e">
        <f>SUMIFS('[1]Deals (investment)'!$C:$C,'[1]Deals (investment)'!$B:$B,$A512,'[1]Deals (investment)'!$V:$V,BH$1)</f>
        <v>#VALUE!</v>
      </c>
      <c r="BI512" s="17" t="e">
        <f>SUMIFS('[1]Deals (investment)'!$C:$C,'[1]Deals (investment)'!$B:$B,$A512,'[1]Deals (investment)'!$V:$V,BI$1)</f>
        <v>#VALUE!</v>
      </c>
      <c r="BJ512" s="17" t="e">
        <f>SUMIFS('[1]Deals (investment)'!$C:$C,'[1]Deals (investment)'!$B:$B,$A512,'[1]Deals (investment)'!$V:$V,BJ$1)</f>
        <v>#VALUE!</v>
      </c>
      <c r="BK512" s="17" t="e">
        <f>SUMIFS('[1]Deals (investment)'!$C:$C,'[1]Deals (investment)'!$B:$B,$A512,'[1]Deals (investment)'!$V:$V,BK$1)</f>
        <v>#VALUE!</v>
      </c>
      <c r="BL512" s="17" t="e">
        <f>SUMIFS('[1]Deals (investment)'!$C:$C,'[1]Deals (investment)'!$B:$B,$A512,'[1]Deals (investment)'!$V:$V,BL$1)</f>
        <v>#VALUE!</v>
      </c>
      <c r="BM512" s="17" t="e">
        <f>SUMIFS('[1]Deals (investment)'!$C:$C,'[1]Deals (investment)'!$B:$B,$A512,'[1]Deals (investment)'!$V:$V,BM$1)</f>
        <v>#VALUE!</v>
      </c>
      <c r="BN512" s="15"/>
      <c r="BO512" s="15"/>
      <c r="BP512" s="22"/>
      <c r="BQ512" s="15"/>
      <c r="BR512" s="15"/>
      <c r="BS512" s="15"/>
      <c r="BT512" s="15"/>
      <c r="BU512" s="15"/>
      <c r="BV512" s="15"/>
      <c r="BW512" s="15"/>
      <c r="BX512" s="15"/>
      <c r="BY512" s="15"/>
      <c r="BZ512" s="15"/>
      <c r="CA512" s="15"/>
      <c r="CB512" s="15"/>
      <c r="CC512" s="15"/>
      <c r="CD512" s="15" t="str">
        <f t="shared" si="76"/>
        <v>Bwala AfricaBwala Africa Logistics ( Bwala Africa Group Limited) is an emerging markets Crowdsourcing logistics marketplace focusing on last mile order fulfilment .Active</v>
      </c>
      <c r="CE512" s="15"/>
      <c r="CF512" s="15"/>
      <c r="CG512" s="15"/>
      <c r="CH512" s="15"/>
      <c r="CI512" s="15"/>
      <c r="CJ512" s="15"/>
      <c r="DM512">
        <v>165</v>
      </c>
    </row>
    <row r="513" spans="1:88" ht="12.75">
      <c r="A513" s="15" t="s">
        <v>4112</v>
      </c>
      <c r="B513" s="15" t="s">
        <v>4113</v>
      </c>
      <c r="C513" s="15" t="s">
        <v>58</v>
      </c>
      <c r="D513" s="16">
        <v>2018</v>
      </c>
      <c r="E513" s="26" t="s">
        <v>117</v>
      </c>
      <c r="F513" s="26" t="s">
        <v>470</v>
      </c>
      <c r="G513" s="26" t="s">
        <v>118</v>
      </c>
      <c r="H513" s="26" t="s">
        <v>118</v>
      </c>
      <c r="I513" s="15" t="s">
        <v>4114</v>
      </c>
      <c r="J513" s="26"/>
      <c r="K513" s="17" t="e">
        <f t="shared" si="65"/>
        <v>#VALUE!</v>
      </c>
      <c r="L513" s="15"/>
      <c r="M513" s="18" t="e">
        <f t="shared" si="51"/>
        <v>#VALUE!</v>
      </c>
      <c r="N513" s="15"/>
      <c r="O513" s="15"/>
      <c r="P513" s="15"/>
      <c r="Q513" s="24" t="e">
        <f ca="1">_xludf.MAXIFS('[1]Deals (investment)'!A:A,'[1]Deals (investment)'!B:B,A513)</f>
        <v>#NAME?</v>
      </c>
      <c r="R513" s="15"/>
      <c r="S513" s="19"/>
      <c r="T513" s="15"/>
      <c r="U513" s="17"/>
      <c r="V513" s="15" t="s">
        <v>4115</v>
      </c>
      <c r="W513" s="15">
        <v>1</v>
      </c>
      <c r="X513" s="15" t="s">
        <v>64</v>
      </c>
      <c r="Y513" s="15" t="s">
        <v>4116</v>
      </c>
      <c r="AB513" s="32">
        <v>43506</v>
      </c>
      <c r="AC513" s="15" t="s">
        <v>199</v>
      </c>
      <c r="AD513" s="15" t="s">
        <v>199</v>
      </c>
      <c r="AE513" s="15" t="s">
        <v>199</v>
      </c>
      <c r="AF513" s="15" t="s">
        <v>199</v>
      </c>
      <c r="AG513" s="22">
        <f ca="1">COUNTA(B512:AF512)/(COUNTA(B512:AF512)+COUNTBLANK(B512:AF512))</f>
        <v>0.70967741935483875</v>
      </c>
      <c r="AH513" s="15" t="str">
        <f t="shared" si="70"/>
        <v/>
      </c>
      <c r="AI513" s="22" t="e">
        <f>VLOOKUP(A513,'[1]Deals (investment)'!$B$2:$Z$1497,1,FALSE)</f>
        <v>#N/A</v>
      </c>
      <c r="AJ513" s="22" t="e">
        <f>VLOOKUP(A513,'[1]Deals (investment)'!$B$2:$Z$870,15,FALSE)</f>
        <v>#N/A</v>
      </c>
      <c r="AK513" s="17" t="e">
        <f>VLOOKUP(A513,'[1]Deals (Exits)'!B:B,1,FALSE)</f>
        <v>#N/A</v>
      </c>
      <c r="AL513" s="23">
        <f>VLOOKUP(G513,[1]Lookups!$V$3:$Y$197,4,FALSE)</f>
        <v>0</v>
      </c>
      <c r="AM513" s="17" t="str">
        <f>VLOOKUP(X513,[1]Lookups!$B$3:$C$200,2,FALSE)</f>
        <v>E-commerce &amp; Retail</v>
      </c>
      <c r="AN513" s="17" t="e">
        <f>VLOOKUP(R513,[1]Lookups!$H$3:$I$69,2,FALSE)</f>
        <v>#N/A</v>
      </c>
      <c r="AO513" s="17" t="e">
        <f>VLOOKUP(T513,[1]Lookups!$H$3:$I$69,2,FALSE)</f>
        <v>#N/A</v>
      </c>
      <c r="AP513" s="17" t="e">
        <f>VLOOKUP(AN513,[1]Lookups!$N$3:$O$11,2,FALSE)</f>
        <v>#N/A</v>
      </c>
      <c r="AQ513" s="18" t="e">
        <f>COUNTIFS('[1]Deals (investment)'!$B:$B,$A513)</f>
        <v>#VALUE!</v>
      </c>
      <c r="AR513" s="18" t="e">
        <f>COUNTIFS('[1]Deals (investment)'!$B:$B,$A513,'[1]Deals (investment)'!$T:$T,$AW$1)+COUNTIFS('[1]Deals (investment)'!$B:$B,$A513,'[1]Deals (investment)'!$T:$T,$AX$1)+COUNTIFS('[1]Deals (investment)'!$B:$B,$A513,'[1]Deals (investment)'!$T:$T,$AY$1)</f>
        <v>#VALUE!</v>
      </c>
      <c r="AS513" s="17" t="e">
        <f>SUMIFS('[1]Deals (investment)'!$C:$C,'[1]Deals (investment)'!$B:$B,$A513)</f>
        <v>#VALUE!</v>
      </c>
      <c r="AT513" s="17" t="e">
        <f t="shared" si="66"/>
        <v>#VALUE!</v>
      </c>
      <c r="AU513" s="18" t="e">
        <f>COUNTIF('[1]Deals (Exits)'!$B:$B,A513)</f>
        <v>#VALUE!</v>
      </c>
      <c r="AV513" s="17" t="e">
        <f>SUMIFS('[1]Deals (investment)'!$C:$C,'[1]Deals (investment)'!$B:$B,$A513,'[1]Deals (investment)'!$T:$T,AV$1)</f>
        <v>#VALUE!</v>
      </c>
      <c r="AW513" s="17" t="e">
        <f>SUMIFS('[1]Deals (investment)'!$C:$C,'[1]Deals (investment)'!$B:$B,$A513,'[1]Deals (investment)'!$T:$T,AW$1)</f>
        <v>#VALUE!</v>
      </c>
      <c r="AX513" s="17" t="e">
        <f>SUMIFS('[1]Deals (investment)'!$C:$C,'[1]Deals (investment)'!$B:$B,$A513,'[1]Deals (investment)'!$T:$T,AX$1)</f>
        <v>#VALUE!</v>
      </c>
      <c r="AY513" s="17" t="e">
        <f>SUMIFS('[1]Deals (investment)'!$C:$C,'[1]Deals (investment)'!$B:$B,$A513,'[1]Deals (investment)'!$T:$T,AY$1)</f>
        <v>#VALUE!</v>
      </c>
      <c r="AZ513" s="17" t="e">
        <f>SUMIFS('[1]Deals (investment)'!$C:$C,'[1]Deals (investment)'!$B:$B,$A513,'[1]Deals (investment)'!$T:$T,AZ$1)</f>
        <v>#VALUE!</v>
      </c>
      <c r="BA513" s="17" t="e">
        <f>SUMIFS('[1]Deals (investment)'!$C:$C,'[1]Deals (investment)'!$B:$B,$A513,'[1]Deals (investment)'!$T:$T,BA$1)</f>
        <v>#VALUE!</v>
      </c>
      <c r="BB513" s="17" t="e">
        <f>SUMIFS('[1]Deals (investment)'!$C:$C,'[1]Deals (investment)'!$B:$B,$A513,'[1]Deals (investment)'!$T:$T,BB$1)</f>
        <v>#VALUE!</v>
      </c>
      <c r="BC513" s="17" t="e">
        <f>SUMIFS('[1]Deals (Exits)'!$C:$C,'[1]Deals (Exits)'!$B:$B,$A513)</f>
        <v>#VALUE!</v>
      </c>
      <c r="BD513" s="17" t="e">
        <f>SUMIFS('[1]Deals (investment)'!$C:$C,'[1]Deals (investment)'!$B:$B,$A513,'[1]Deals (investment)'!$V:$V,BD$1)</f>
        <v>#VALUE!</v>
      </c>
      <c r="BE513" s="17" t="e">
        <f>SUMIFS('[1]Deals (investment)'!$C:$C,'[1]Deals (investment)'!$B:$B,$A513,'[1]Deals (investment)'!$V:$V,BE$1)</f>
        <v>#VALUE!</v>
      </c>
      <c r="BF513" s="17" t="e">
        <f>SUMIFS('[1]Deals (investment)'!$C:$C,'[1]Deals (investment)'!$B:$B,$A513,'[1]Deals (investment)'!$V:$V,BF$1)</f>
        <v>#VALUE!</v>
      </c>
      <c r="BG513" s="17" t="e">
        <f>SUMIFS('[1]Deals (investment)'!$C:$C,'[1]Deals (investment)'!$B:$B,$A513,'[1]Deals (investment)'!$V:$V,BG$1)</f>
        <v>#VALUE!</v>
      </c>
      <c r="BH513" s="17" t="e">
        <f>SUMIFS('[1]Deals (investment)'!$C:$C,'[1]Deals (investment)'!$B:$B,$A513,'[1]Deals (investment)'!$V:$V,BH$1)</f>
        <v>#VALUE!</v>
      </c>
      <c r="BI513" s="17" t="e">
        <f>SUMIFS('[1]Deals (investment)'!$C:$C,'[1]Deals (investment)'!$B:$B,$A513,'[1]Deals (investment)'!$V:$V,BI$1)</f>
        <v>#VALUE!</v>
      </c>
      <c r="BJ513" s="17" t="e">
        <f>SUMIFS('[1]Deals (investment)'!$C:$C,'[1]Deals (investment)'!$B:$B,$A513,'[1]Deals (investment)'!$V:$V,BJ$1)</f>
        <v>#VALUE!</v>
      </c>
      <c r="BK513" s="17" t="e">
        <f>SUMIFS('[1]Deals (investment)'!$C:$C,'[1]Deals (investment)'!$B:$B,$A513,'[1]Deals (investment)'!$V:$V,BK$1)</f>
        <v>#VALUE!</v>
      </c>
      <c r="BL513" s="17" t="e">
        <f>SUMIFS('[1]Deals (investment)'!$C:$C,'[1]Deals (investment)'!$B:$B,$A513,'[1]Deals (investment)'!$V:$V,BL$1)</f>
        <v>#VALUE!</v>
      </c>
      <c r="BM513" s="17" t="e">
        <f>SUMIFS('[1]Deals (investment)'!$C:$C,'[1]Deals (investment)'!$B:$B,$A513,'[1]Deals (investment)'!$V:$V,BM$1)</f>
        <v>#VALUE!</v>
      </c>
      <c r="BN513" s="15"/>
      <c r="BO513" s="15"/>
      <c r="BP513" s="22"/>
      <c r="BQ513" s="15"/>
      <c r="BR513" s="15"/>
      <c r="BS513" s="15"/>
      <c r="BT513" s="15"/>
      <c r="BU513" s="15"/>
      <c r="BV513" s="15"/>
      <c r="BW513" s="15"/>
      <c r="BX513" s="15"/>
      <c r="BY513" s="15"/>
      <c r="BZ513" s="15"/>
      <c r="CA513" s="15"/>
      <c r="CB513" s="15"/>
      <c r="CC513" s="15"/>
      <c r="CD513" s="15" t="str">
        <f t="shared" si="76"/>
        <v>Calm WildnessCalm Wildness is a jewellery business that designs, makes and sells beaded jewellery for conservation.Active</v>
      </c>
      <c r="CE513" s="15"/>
      <c r="CF513" s="15"/>
      <c r="CG513" s="15"/>
      <c r="CH513" s="15"/>
      <c r="CI513" s="15"/>
      <c r="CJ513" s="15"/>
    </row>
    <row r="514" spans="1:88" ht="12.75">
      <c r="A514" s="15" t="s">
        <v>4117</v>
      </c>
      <c r="B514" s="15" t="s">
        <v>4118</v>
      </c>
      <c r="C514" s="15" t="s">
        <v>58</v>
      </c>
      <c r="D514" s="16">
        <v>2018</v>
      </c>
      <c r="E514" s="15" t="s">
        <v>117</v>
      </c>
      <c r="F514" s="15"/>
      <c r="G514" s="15" t="s">
        <v>118</v>
      </c>
      <c r="H514" s="15" t="s">
        <v>118</v>
      </c>
      <c r="I514" s="15" t="s">
        <v>118</v>
      </c>
      <c r="J514" s="15"/>
      <c r="K514" s="17" t="e">
        <f t="shared" si="65"/>
        <v>#VALUE!</v>
      </c>
      <c r="L514" s="15"/>
      <c r="M514" s="18" t="e">
        <f t="shared" si="51"/>
        <v>#VALUE!</v>
      </c>
      <c r="N514" s="15"/>
      <c r="O514" s="15"/>
      <c r="P514" s="15"/>
      <c r="Q514" s="24" t="e">
        <f ca="1">_xludf.MAXIFS('[1]Deals (investment)'!A:A,'[1]Deals (investment)'!B:B,A514)</f>
        <v>#NAME?</v>
      </c>
      <c r="R514" s="15" t="s">
        <v>312</v>
      </c>
      <c r="S514" s="19" t="s">
        <v>312</v>
      </c>
      <c r="T514" s="15" t="s">
        <v>312</v>
      </c>
      <c r="U514" s="17"/>
      <c r="V514" s="15" t="s">
        <v>4119</v>
      </c>
      <c r="W514" s="15"/>
      <c r="X514" s="15" t="s">
        <v>158</v>
      </c>
      <c r="Y514" s="15" t="s">
        <v>4120</v>
      </c>
      <c r="AB514" s="20"/>
      <c r="AC514" s="21" t="s">
        <v>4121</v>
      </c>
      <c r="AD514" s="15"/>
      <c r="AE514" s="15"/>
      <c r="AF514" s="21" t="s">
        <v>4122</v>
      </c>
      <c r="AG514" s="22">
        <f t="shared" ref="AG514:AG633" ca="1" si="77">COUNTA(B514:AF514)/(COUNTA(B514:AF514)+COUNTBLANK(B514:AF514))</f>
        <v>0.58064516129032262</v>
      </c>
      <c r="AH514" s="15" t="str">
        <f t="shared" ref="AH514:AH577" si="78">IF(A514 = "","",IF(COUNTIF(CD:CD,CONCATENATE(A514,B514,C514))&gt;1,"Duplicated",""))</f>
        <v/>
      </c>
      <c r="AI514" s="22" t="e">
        <f>VLOOKUP(A514,'[1]Deals (investment)'!$B$2:$Z$1497,1,FALSE)</f>
        <v>#N/A</v>
      </c>
      <c r="AJ514" s="22" t="e">
        <f>VLOOKUP(A514,'[1]Deals (investment)'!$B$2:$Z$870,15,FALSE)</f>
        <v>#N/A</v>
      </c>
      <c r="AK514" s="17" t="e">
        <f>VLOOKUP(A514,'[1]Deals (Exits)'!B:B,1,FALSE)</f>
        <v>#N/A</v>
      </c>
      <c r="AL514" s="23">
        <f>VLOOKUP(G514,[1]Lookups!$V$3:$Y$197,4,FALSE)</f>
        <v>0</v>
      </c>
      <c r="AM514" s="17" t="str">
        <f>VLOOKUP(X514,[1]Lookups!$B$3:$C$200,2,FALSE)</f>
        <v>Financial Services</v>
      </c>
      <c r="AN514" s="17" t="e">
        <f>VLOOKUP(R514,[1]Lookups!$H$3:$I$69,2,FALSE)</f>
        <v>#N/A</v>
      </c>
      <c r="AO514" s="17" t="e">
        <f>VLOOKUP(T514,[1]Lookups!$H$3:$I$69,2,FALSE)</f>
        <v>#N/A</v>
      </c>
      <c r="AP514" s="17" t="e">
        <f>VLOOKUP(AN514,[1]Lookups!$N$3:$O$11,2,FALSE)</f>
        <v>#N/A</v>
      </c>
      <c r="AQ514" s="18" t="e">
        <f>COUNTIFS('[1]Deals (investment)'!$B:$B,$A514)</f>
        <v>#VALUE!</v>
      </c>
      <c r="AR514" s="18" t="e">
        <f>COUNTIFS('[1]Deals (investment)'!$B:$B,$A514,'[1]Deals (investment)'!$T:$T,$AW$1)+COUNTIFS('[1]Deals (investment)'!$B:$B,$A514,'[1]Deals (investment)'!$T:$T,$AX$1)+COUNTIFS('[1]Deals (investment)'!$B:$B,$A514,'[1]Deals (investment)'!$T:$T,$AY$1)</f>
        <v>#VALUE!</v>
      </c>
      <c r="AS514" s="17" t="e">
        <f>SUMIFS('[1]Deals (investment)'!$C:$C,'[1]Deals (investment)'!$B:$B,$A514)</f>
        <v>#VALUE!</v>
      </c>
      <c r="AT514" s="17" t="e">
        <f t="shared" si="66"/>
        <v>#VALUE!</v>
      </c>
      <c r="AU514" s="18" t="e">
        <f>COUNTIF('[1]Deals (Exits)'!$B:$B,A514)</f>
        <v>#VALUE!</v>
      </c>
      <c r="AV514" s="17" t="e">
        <f>SUMIFS('[1]Deals (investment)'!$C:$C,'[1]Deals (investment)'!$B:$B,$A514,'[1]Deals (investment)'!$T:$T,AV$1)</f>
        <v>#VALUE!</v>
      </c>
      <c r="AW514" s="17" t="e">
        <f>SUMIFS('[1]Deals (investment)'!$C:$C,'[1]Deals (investment)'!$B:$B,$A514,'[1]Deals (investment)'!$T:$T,AW$1)</f>
        <v>#VALUE!</v>
      </c>
      <c r="AX514" s="17" t="e">
        <f>SUMIFS('[1]Deals (investment)'!$C:$C,'[1]Deals (investment)'!$B:$B,$A514,'[1]Deals (investment)'!$T:$T,AX$1)</f>
        <v>#VALUE!</v>
      </c>
      <c r="AY514" s="17" t="e">
        <f>SUMIFS('[1]Deals (investment)'!$C:$C,'[1]Deals (investment)'!$B:$B,$A514,'[1]Deals (investment)'!$T:$T,AY$1)</f>
        <v>#VALUE!</v>
      </c>
      <c r="AZ514" s="17" t="e">
        <f>SUMIFS('[1]Deals (investment)'!$C:$C,'[1]Deals (investment)'!$B:$B,$A514,'[1]Deals (investment)'!$T:$T,AZ$1)</f>
        <v>#VALUE!</v>
      </c>
      <c r="BA514" s="17" t="e">
        <f>SUMIFS('[1]Deals (investment)'!$C:$C,'[1]Deals (investment)'!$B:$B,$A514,'[1]Deals (investment)'!$T:$T,BA$1)</f>
        <v>#VALUE!</v>
      </c>
      <c r="BB514" s="17" t="e">
        <f>SUMIFS('[1]Deals (investment)'!$C:$C,'[1]Deals (investment)'!$B:$B,$A514,'[1]Deals (investment)'!$T:$T,BB$1)</f>
        <v>#VALUE!</v>
      </c>
      <c r="BC514" s="17" t="e">
        <f>SUMIFS('[1]Deals (Exits)'!$C:$C,'[1]Deals (Exits)'!$B:$B,$A514)</f>
        <v>#VALUE!</v>
      </c>
      <c r="BD514" s="17" t="e">
        <f>SUMIFS('[1]Deals (investment)'!$C:$C,'[1]Deals (investment)'!$B:$B,$A514,'[1]Deals (investment)'!$V:$V,BD$1)</f>
        <v>#VALUE!</v>
      </c>
      <c r="BE514" s="17" t="e">
        <f>SUMIFS('[1]Deals (investment)'!$C:$C,'[1]Deals (investment)'!$B:$B,$A514,'[1]Deals (investment)'!$V:$V,BE$1)</f>
        <v>#VALUE!</v>
      </c>
      <c r="BF514" s="17" t="e">
        <f>SUMIFS('[1]Deals (investment)'!$C:$C,'[1]Deals (investment)'!$B:$B,$A514,'[1]Deals (investment)'!$V:$V,BF$1)</f>
        <v>#VALUE!</v>
      </c>
      <c r="BG514" s="17" t="e">
        <f>SUMIFS('[1]Deals (investment)'!$C:$C,'[1]Deals (investment)'!$B:$B,$A514,'[1]Deals (investment)'!$V:$V,BG$1)</f>
        <v>#VALUE!</v>
      </c>
      <c r="BH514" s="17" t="e">
        <f>SUMIFS('[1]Deals (investment)'!$C:$C,'[1]Deals (investment)'!$B:$B,$A514,'[1]Deals (investment)'!$V:$V,BH$1)</f>
        <v>#VALUE!</v>
      </c>
      <c r="BI514" s="17" t="e">
        <f>SUMIFS('[1]Deals (investment)'!$C:$C,'[1]Deals (investment)'!$B:$B,$A514,'[1]Deals (investment)'!$V:$V,BI$1)</f>
        <v>#VALUE!</v>
      </c>
      <c r="BJ514" s="17" t="e">
        <f>SUMIFS('[1]Deals (investment)'!$C:$C,'[1]Deals (investment)'!$B:$B,$A514,'[1]Deals (investment)'!$V:$V,BJ$1)</f>
        <v>#VALUE!</v>
      </c>
      <c r="BK514" s="17" t="e">
        <f>SUMIFS('[1]Deals (investment)'!$C:$C,'[1]Deals (investment)'!$B:$B,$A514,'[1]Deals (investment)'!$V:$V,BK$1)</f>
        <v>#VALUE!</v>
      </c>
      <c r="BL514" s="17" t="e">
        <f>SUMIFS('[1]Deals (investment)'!$C:$C,'[1]Deals (investment)'!$B:$B,$A514,'[1]Deals (investment)'!$V:$V,BL$1)</f>
        <v>#VALUE!</v>
      </c>
      <c r="BM514" s="17" t="e">
        <f>SUMIFS('[1]Deals (investment)'!$C:$C,'[1]Deals (investment)'!$B:$B,$A514,'[1]Deals (investment)'!$V:$V,BM$1)</f>
        <v>#VALUE!</v>
      </c>
      <c r="BN514" s="15"/>
      <c r="BO514" s="15"/>
      <c r="BP514" s="22"/>
      <c r="BQ514" s="15"/>
      <c r="BR514" s="15"/>
      <c r="BS514" s="15"/>
      <c r="BT514" s="15"/>
      <c r="BU514" s="15"/>
      <c r="BV514" s="15"/>
      <c r="BW514" s="15"/>
      <c r="BX514" s="15"/>
      <c r="BY514" s="15"/>
      <c r="BZ514" s="15"/>
      <c r="CA514" s="15"/>
      <c r="CB514" s="15"/>
      <c r="CC514" s="15"/>
      <c r="CD514" s="15" t="str">
        <f t="shared" si="76"/>
        <v>ChamapesaChamaPesa helps chamas to put their accounting on the phone and fund their accounts with mobile money. Manage your chama accounts, shares, and investment portfolio on the phone and fund your chama savings account with mobile moneyActive</v>
      </c>
      <c r="CE514" s="15"/>
      <c r="CF514" s="15"/>
      <c r="CG514" s="15"/>
      <c r="CH514" s="15"/>
      <c r="CI514" s="15"/>
      <c r="CJ514" s="15"/>
    </row>
    <row r="515" spans="1:88" ht="12.75">
      <c r="A515" s="15" t="s">
        <v>4123</v>
      </c>
      <c r="B515" s="15" t="s">
        <v>4124</v>
      </c>
      <c r="C515" s="15" t="s">
        <v>58</v>
      </c>
      <c r="D515" s="16">
        <v>2013</v>
      </c>
      <c r="E515" s="15" t="s">
        <v>117</v>
      </c>
      <c r="F515" s="15"/>
      <c r="G515" s="15" t="s">
        <v>118</v>
      </c>
      <c r="H515" s="15" t="s">
        <v>118</v>
      </c>
      <c r="I515" s="15" t="s">
        <v>118</v>
      </c>
      <c r="J515" s="15"/>
      <c r="K515" s="17" t="e">
        <f t="shared" si="65"/>
        <v>#VALUE!</v>
      </c>
      <c r="L515" s="15"/>
      <c r="M515" s="18" t="e">
        <f t="shared" si="51"/>
        <v>#VALUE!</v>
      </c>
      <c r="N515" s="15"/>
      <c r="O515" s="15"/>
      <c r="P515" s="15"/>
      <c r="Q515" s="24" t="e">
        <f ca="1">_xludf.MAXIFS('[1]Deals (investment)'!A:A,'[1]Deals (investment)'!B:B,A515)</f>
        <v>#NAME?</v>
      </c>
      <c r="R515" s="15"/>
      <c r="S515" s="19"/>
      <c r="T515" s="15"/>
      <c r="U515" s="17"/>
      <c r="V515" s="15" t="s">
        <v>4125</v>
      </c>
      <c r="W515" s="15"/>
      <c r="X515" s="15" t="s">
        <v>158</v>
      </c>
      <c r="Y515" s="15" t="s">
        <v>4126</v>
      </c>
      <c r="AB515" s="20"/>
      <c r="AC515" s="21" t="s">
        <v>4127</v>
      </c>
      <c r="AD515" s="21" t="s">
        <v>4128</v>
      </c>
      <c r="AE515" s="21" t="s">
        <v>4129</v>
      </c>
      <c r="AF515" s="21" t="s">
        <v>4130</v>
      </c>
      <c r="AG515" s="22">
        <f t="shared" ca="1" si="77"/>
        <v>0.54838709677419351</v>
      </c>
      <c r="AH515" s="15" t="str">
        <f t="shared" si="78"/>
        <v/>
      </c>
      <c r="AI515" s="22" t="e">
        <f>VLOOKUP(A515,'[1]Deals (investment)'!$B$2:$Z$1497,1,FALSE)</f>
        <v>#N/A</v>
      </c>
      <c r="AJ515" s="22" t="e">
        <f>VLOOKUP(A515,'[1]Deals (investment)'!$B$2:$Z$870,15,FALSE)</f>
        <v>#N/A</v>
      </c>
      <c r="AK515" s="17" t="e">
        <f>VLOOKUP(A515,'[1]Deals (Exits)'!B:B,1,FALSE)</f>
        <v>#N/A</v>
      </c>
      <c r="AL515" s="23">
        <f>VLOOKUP(G515,[1]Lookups!$V$3:$Y$197,4,FALSE)</f>
        <v>0</v>
      </c>
      <c r="AM515" s="17" t="str">
        <f>VLOOKUP(X515,[1]Lookups!$B$3:$C$200,2,FALSE)</f>
        <v>Financial Services</v>
      </c>
      <c r="AN515" s="17" t="e">
        <f>VLOOKUP(R515,[1]Lookups!$H$3:$I$69,2,FALSE)</f>
        <v>#N/A</v>
      </c>
      <c r="AO515" s="17" t="e">
        <f>VLOOKUP(T515,[1]Lookups!$H$3:$I$69,2,FALSE)</f>
        <v>#N/A</v>
      </c>
      <c r="AP515" s="17" t="e">
        <f>VLOOKUP(AN515,[1]Lookups!$N$3:$O$11,2,FALSE)</f>
        <v>#N/A</v>
      </c>
      <c r="AQ515" s="18" t="e">
        <f>COUNTIFS('[1]Deals (investment)'!$B:$B,$A515)</f>
        <v>#VALUE!</v>
      </c>
      <c r="AR515" s="18" t="e">
        <f>COUNTIFS('[1]Deals (investment)'!$B:$B,$A515,'[1]Deals (investment)'!$T:$T,$AW$1)+COUNTIFS('[1]Deals (investment)'!$B:$B,$A515,'[1]Deals (investment)'!$T:$T,$AX$1)+COUNTIFS('[1]Deals (investment)'!$B:$B,$A515,'[1]Deals (investment)'!$T:$T,$AY$1)</f>
        <v>#VALUE!</v>
      </c>
      <c r="AS515" s="17" t="e">
        <f>SUMIFS('[1]Deals (investment)'!$C:$C,'[1]Deals (investment)'!$B:$B,$A515)</f>
        <v>#VALUE!</v>
      </c>
      <c r="AT515" s="17" t="e">
        <f t="shared" si="66"/>
        <v>#VALUE!</v>
      </c>
      <c r="AU515" s="18" t="e">
        <f>COUNTIF('[1]Deals (Exits)'!$B:$B,A515)</f>
        <v>#VALUE!</v>
      </c>
      <c r="AV515" s="17" t="e">
        <f>SUMIFS('[1]Deals (investment)'!$C:$C,'[1]Deals (investment)'!$B:$B,$A515,'[1]Deals (investment)'!$T:$T,AV$1)</f>
        <v>#VALUE!</v>
      </c>
      <c r="AW515" s="17" t="e">
        <f>SUMIFS('[1]Deals (investment)'!$C:$C,'[1]Deals (investment)'!$B:$B,$A515,'[1]Deals (investment)'!$T:$T,AW$1)</f>
        <v>#VALUE!</v>
      </c>
      <c r="AX515" s="17" t="e">
        <f>SUMIFS('[1]Deals (investment)'!$C:$C,'[1]Deals (investment)'!$B:$B,$A515,'[1]Deals (investment)'!$T:$T,AX$1)</f>
        <v>#VALUE!</v>
      </c>
      <c r="AY515" s="17" t="e">
        <f>SUMIFS('[1]Deals (investment)'!$C:$C,'[1]Deals (investment)'!$B:$B,$A515,'[1]Deals (investment)'!$T:$T,AY$1)</f>
        <v>#VALUE!</v>
      </c>
      <c r="AZ515" s="17" t="e">
        <f>SUMIFS('[1]Deals (investment)'!$C:$C,'[1]Deals (investment)'!$B:$B,$A515,'[1]Deals (investment)'!$T:$T,AZ$1)</f>
        <v>#VALUE!</v>
      </c>
      <c r="BA515" s="17" t="e">
        <f>SUMIFS('[1]Deals (investment)'!$C:$C,'[1]Deals (investment)'!$B:$B,$A515,'[1]Deals (investment)'!$T:$T,BA$1)</f>
        <v>#VALUE!</v>
      </c>
      <c r="BB515" s="17" t="e">
        <f>SUMIFS('[1]Deals (investment)'!$C:$C,'[1]Deals (investment)'!$B:$B,$A515,'[1]Deals (investment)'!$T:$T,BB$1)</f>
        <v>#VALUE!</v>
      </c>
      <c r="BC515" s="17" t="e">
        <f>SUMIFS('[1]Deals (Exits)'!$C:$C,'[1]Deals (Exits)'!$B:$B,$A515)</f>
        <v>#VALUE!</v>
      </c>
      <c r="BD515" s="17" t="e">
        <f>SUMIFS('[1]Deals (investment)'!$C:$C,'[1]Deals (investment)'!$B:$B,$A515,'[1]Deals (investment)'!$V:$V,BD$1)</f>
        <v>#VALUE!</v>
      </c>
      <c r="BE515" s="17" t="e">
        <f>SUMIFS('[1]Deals (investment)'!$C:$C,'[1]Deals (investment)'!$B:$B,$A515,'[1]Deals (investment)'!$V:$V,BE$1)</f>
        <v>#VALUE!</v>
      </c>
      <c r="BF515" s="17" t="e">
        <f>SUMIFS('[1]Deals (investment)'!$C:$C,'[1]Deals (investment)'!$B:$B,$A515,'[1]Deals (investment)'!$V:$V,BF$1)</f>
        <v>#VALUE!</v>
      </c>
      <c r="BG515" s="17" t="e">
        <f>SUMIFS('[1]Deals (investment)'!$C:$C,'[1]Deals (investment)'!$B:$B,$A515,'[1]Deals (investment)'!$V:$V,BG$1)</f>
        <v>#VALUE!</v>
      </c>
      <c r="BH515" s="17" t="e">
        <f>SUMIFS('[1]Deals (investment)'!$C:$C,'[1]Deals (investment)'!$B:$B,$A515,'[1]Deals (investment)'!$V:$V,BH$1)</f>
        <v>#VALUE!</v>
      </c>
      <c r="BI515" s="17" t="e">
        <f>SUMIFS('[1]Deals (investment)'!$C:$C,'[1]Deals (investment)'!$B:$B,$A515,'[1]Deals (investment)'!$V:$V,BI$1)</f>
        <v>#VALUE!</v>
      </c>
      <c r="BJ515" s="17" t="e">
        <f>SUMIFS('[1]Deals (investment)'!$C:$C,'[1]Deals (investment)'!$B:$B,$A515,'[1]Deals (investment)'!$V:$V,BJ$1)</f>
        <v>#VALUE!</v>
      </c>
      <c r="BK515" s="17" t="e">
        <f>SUMIFS('[1]Deals (investment)'!$C:$C,'[1]Deals (investment)'!$B:$B,$A515,'[1]Deals (investment)'!$V:$V,BK$1)</f>
        <v>#VALUE!</v>
      </c>
      <c r="BL515" s="17" t="e">
        <f>SUMIFS('[1]Deals (investment)'!$C:$C,'[1]Deals (investment)'!$B:$B,$A515,'[1]Deals (investment)'!$V:$V,BL$1)</f>
        <v>#VALUE!</v>
      </c>
      <c r="BM515" s="17" t="e">
        <f>SUMIFS('[1]Deals (investment)'!$C:$C,'[1]Deals (investment)'!$B:$B,$A515,'[1]Deals (investment)'!$V:$V,BM$1)</f>
        <v>#VALUE!</v>
      </c>
      <c r="BN515" s="15"/>
      <c r="BO515" s="15"/>
      <c r="BP515" s="22"/>
      <c r="BQ515" s="15"/>
      <c r="BR515" s="15"/>
      <c r="BS515" s="15"/>
      <c r="BT515" s="15"/>
      <c r="BU515" s="15"/>
      <c r="BV515" s="15"/>
      <c r="BW515" s="15"/>
      <c r="BX515" s="15"/>
      <c r="BY515" s="15"/>
      <c r="BZ515" s="15"/>
      <c r="CA515" s="15"/>
      <c r="CB515" s="15"/>
      <c r="CC515" s="15"/>
      <c r="CD515" s="15" t="str">
        <f t="shared" si="76"/>
        <v>ChamasoftChamasoft is a simple to use web and mobile app to manage all the affairs of micro savings and investment groupsActive</v>
      </c>
      <c r="CE515" s="15"/>
      <c r="CF515" s="15"/>
      <c r="CG515" s="15"/>
      <c r="CH515" s="15"/>
      <c r="CI515" s="15"/>
      <c r="CJ515" s="15"/>
    </row>
    <row r="516" spans="1:88" ht="12.75">
      <c r="A516" s="15" t="s">
        <v>4131</v>
      </c>
      <c r="B516" s="15" t="s">
        <v>4132</v>
      </c>
      <c r="C516" s="15" t="s">
        <v>58</v>
      </c>
      <c r="D516" s="16">
        <v>2018</v>
      </c>
      <c r="E516" s="15" t="s">
        <v>117</v>
      </c>
      <c r="F516" s="15" t="s">
        <v>4133</v>
      </c>
      <c r="G516" s="15" t="s">
        <v>118</v>
      </c>
      <c r="H516" s="15" t="s">
        <v>118</v>
      </c>
      <c r="I516" s="15" t="s">
        <v>118</v>
      </c>
      <c r="J516" s="15"/>
      <c r="K516" s="17" t="e">
        <f t="shared" si="65"/>
        <v>#VALUE!</v>
      </c>
      <c r="L516" s="15"/>
      <c r="M516" s="18" t="e">
        <f t="shared" si="51"/>
        <v>#VALUE!</v>
      </c>
      <c r="N516" s="15"/>
      <c r="O516" s="15"/>
      <c r="P516" s="15"/>
      <c r="Q516" s="24" t="e">
        <f ca="1">_xludf.MAXIFS('[1]Deals (investment)'!A:A,'[1]Deals (investment)'!B:B,A516)</f>
        <v>#NAME?</v>
      </c>
      <c r="R516" s="15"/>
      <c r="S516" s="19"/>
      <c r="T516" s="15"/>
      <c r="U516" s="17"/>
      <c r="V516" s="15" t="s">
        <v>4134</v>
      </c>
      <c r="W516" s="15">
        <v>1</v>
      </c>
      <c r="X516" s="15" t="s">
        <v>64</v>
      </c>
      <c r="Y516" s="15" t="s">
        <v>4135</v>
      </c>
      <c r="Z516" s="25" t="s">
        <v>109</v>
      </c>
      <c r="AB516" s="32">
        <v>43506</v>
      </c>
      <c r="AC516" s="21" t="s">
        <v>4136</v>
      </c>
      <c r="AD516" s="21" t="s">
        <v>4137</v>
      </c>
      <c r="AE516" s="21" t="s">
        <v>4138</v>
      </c>
      <c r="AF516" s="21" t="s">
        <v>4139</v>
      </c>
      <c r="AG516" s="22">
        <f t="shared" ca="1" si="77"/>
        <v>0.67741935483870963</v>
      </c>
      <c r="AH516" s="15" t="str">
        <f t="shared" si="78"/>
        <v/>
      </c>
      <c r="AI516" s="22" t="e">
        <f>VLOOKUP(A516,'[1]Deals (investment)'!$B$2:$Z$1497,1,FALSE)</f>
        <v>#N/A</v>
      </c>
      <c r="AJ516" s="22" t="e">
        <f>VLOOKUP(A516,'[1]Deals (investment)'!$B$2:$Z$870,15,FALSE)</f>
        <v>#N/A</v>
      </c>
      <c r="AK516" s="17" t="e">
        <f>VLOOKUP(A516,'[1]Deals (Exits)'!B:B,1,FALSE)</f>
        <v>#N/A</v>
      </c>
      <c r="AL516" s="23">
        <f>VLOOKUP(G516,[1]Lookups!$V$3:$Y$197,4,FALSE)</f>
        <v>0</v>
      </c>
      <c r="AM516" s="17" t="str">
        <f>VLOOKUP(X516,[1]Lookups!$B$3:$C$200,2,FALSE)</f>
        <v>E-commerce &amp; Retail</v>
      </c>
      <c r="AN516" s="17" t="e">
        <f>VLOOKUP(R516,[1]Lookups!$H$3:$I$69,2,FALSE)</f>
        <v>#N/A</v>
      </c>
      <c r="AO516" s="17" t="e">
        <f>VLOOKUP(T516,[1]Lookups!$H$3:$I$69,2,FALSE)</f>
        <v>#N/A</v>
      </c>
      <c r="AP516" s="17" t="e">
        <f>VLOOKUP(AN516,[1]Lookups!$N$3:$O$11,2,FALSE)</f>
        <v>#N/A</v>
      </c>
      <c r="AQ516" s="18" t="e">
        <f>COUNTIFS('[1]Deals (investment)'!$B:$B,$A516)</f>
        <v>#VALUE!</v>
      </c>
      <c r="AR516" s="18" t="e">
        <f>COUNTIFS('[1]Deals (investment)'!$B:$B,$A516,'[1]Deals (investment)'!$T:$T,$AW$1)+COUNTIFS('[1]Deals (investment)'!$B:$B,$A516,'[1]Deals (investment)'!$T:$T,$AX$1)+COUNTIFS('[1]Deals (investment)'!$B:$B,$A516,'[1]Deals (investment)'!$T:$T,$AY$1)</f>
        <v>#VALUE!</v>
      </c>
      <c r="AS516" s="17" t="e">
        <f>SUMIFS('[1]Deals (investment)'!$C:$C,'[1]Deals (investment)'!$B:$B,$A516)</f>
        <v>#VALUE!</v>
      </c>
      <c r="AT516" s="17" t="e">
        <f t="shared" si="66"/>
        <v>#VALUE!</v>
      </c>
      <c r="AU516" s="18" t="e">
        <f>COUNTIF('[1]Deals (Exits)'!$B:$B,A516)</f>
        <v>#VALUE!</v>
      </c>
      <c r="AV516" s="17" t="e">
        <f>SUMIFS('[1]Deals (investment)'!$C:$C,'[1]Deals (investment)'!$B:$B,$A516,'[1]Deals (investment)'!$T:$T,AV$1)</f>
        <v>#VALUE!</v>
      </c>
      <c r="AW516" s="17" t="e">
        <f>SUMIFS('[1]Deals (investment)'!$C:$C,'[1]Deals (investment)'!$B:$B,$A516,'[1]Deals (investment)'!$T:$T,AW$1)</f>
        <v>#VALUE!</v>
      </c>
      <c r="AX516" s="17" t="e">
        <f>SUMIFS('[1]Deals (investment)'!$C:$C,'[1]Deals (investment)'!$B:$B,$A516,'[1]Deals (investment)'!$T:$T,AX$1)</f>
        <v>#VALUE!</v>
      </c>
      <c r="AY516" s="17" t="e">
        <f>SUMIFS('[1]Deals (investment)'!$C:$C,'[1]Deals (investment)'!$B:$B,$A516,'[1]Deals (investment)'!$T:$T,AY$1)</f>
        <v>#VALUE!</v>
      </c>
      <c r="AZ516" s="17" t="e">
        <f>SUMIFS('[1]Deals (investment)'!$C:$C,'[1]Deals (investment)'!$B:$B,$A516,'[1]Deals (investment)'!$T:$T,AZ$1)</f>
        <v>#VALUE!</v>
      </c>
      <c r="BA516" s="17" t="e">
        <f>SUMIFS('[1]Deals (investment)'!$C:$C,'[1]Deals (investment)'!$B:$B,$A516,'[1]Deals (investment)'!$T:$T,BA$1)</f>
        <v>#VALUE!</v>
      </c>
      <c r="BB516" s="17" t="e">
        <f>SUMIFS('[1]Deals (investment)'!$C:$C,'[1]Deals (investment)'!$B:$B,$A516,'[1]Deals (investment)'!$T:$T,BB$1)</f>
        <v>#VALUE!</v>
      </c>
      <c r="BC516" s="17" t="e">
        <f>SUMIFS('[1]Deals (Exits)'!$C:$C,'[1]Deals (Exits)'!$B:$B,$A516)</f>
        <v>#VALUE!</v>
      </c>
      <c r="BD516" s="17" t="e">
        <f>SUMIFS('[1]Deals (investment)'!$C:$C,'[1]Deals (investment)'!$B:$B,$A516,'[1]Deals (investment)'!$V:$V,BD$1)</f>
        <v>#VALUE!</v>
      </c>
      <c r="BE516" s="17" t="e">
        <f>SUMIFS('[1]Deals (investment)'!$C:$C,'[1]Deals (investment)'!$B:$B,$A516,'[1]Deals (investment)'!$V:$V,BE$1)</f>
        <v>#VALUE!</v>
      </c>
      <c r="BF516" s="17" t="e">
        <f>SUMIFS('[1]Deals (investment)'!$C:$C,'[1]Deals (investment)'!$B:$B,$A516,'[1]Deals (investment)'!$V:$V,BF$1)</f>
        <v>#VALUE!</v>
      </c>
      <c r="BG516" s="17" t="e">
        <f>SUMIFS('[1]Deals (investment)'!$C:$C,'[1]Deals (investment)'!$B:$B,$A516,'[1]Deals (investment)'!$V:$V,BG$1)</f>
        <v>#VALUE!</v>
      </c>
      <c r="BH516" s="17" t="e">
        <f>SUMIFS('[1]Deals (investment)'!$C:$C,'[1]Deals (investment)'!$B:$B,$A516,'[1]Deals (investment)'!$V:$V,BH$1)</f>
        <v>#VALUE!</v>
      </c>
      <c r="BI516" s="17" t="e">
        <f>SUMIFS('[1]Deals (investment)'!$C:$C,'[1]Deals (investment)'!$B:$B,$A516,'[1]Deals (investment)'!$V:$V,BI$1)</f>
        <v>#VALUE!</v>
      </c>
      <c r="BJ516" s="17" t="e">
        <f>SUMIFS('[1]Deals (investment)'!$C:$C,'[1]Deals (investment)'!$B:$B,$A516,'[1]Deals (investment)'!$V:$V,BJ$1)</f>
        <v>#VALUE!</v>
      </c>
      <c r="BK516" s="17" t="e">
        <f>SUMIFS('[1]Deals (investment)'!$C:$C,'[1]Deals (investment)'!$B:$B,$A516,'[1]Deals (investment)'!$V:$V,BK$1)</f>
        <v>#VALUE!</v>
      </c>
      <c r="BL516" s="17" t="e">
        <f>SUMIFS('[1]Deals (investment)'!$C:$C,'[1]Deals (investment)'!$B:$B,$A516,'[1]Deals (investment)'!$V:$V,BL$1)</f>
        <v>#VALUE!</v>
      </c>
      <c r="BM516" s="17" t="e">
        <f>SUMIFS('[1]Deals (investment)'!$C:$C,'[1]Deals (investment)'!$B:$B,$A516,'[1]Deals (investment)'!$V:$V,BM$1)</f>
        <v>#VALUE!</v>
      </c>
      <c r="BN516" s="15"/>
      <c r="BO516" s="15"/>
      <c r="BP516" s="22"/>
      <c r="BQ516" s="15"/>
      <c r="BR516" s="15"/>
      <c r="BS516" s="15"/>
      <c r="BT516" s="15"/>
      <c r="BU516" s="15"/>
      <c r="BV516" s="15"/>
      <c r="BW516" s="15"/>
      <c r="BX516" s="15"/>
      <c r="BY516" s="15"/>
      <c r="BZ516" s="15"/>
      <c r="CA516" s="15"/>
      <c r="CB516" s="15"/>
      <c r="CC516" s="15"/>
      <c r="CD516" s="15" t="str">
        <f t="shared" si="76"/>
        <v>ChiswaraKenyan Specialty coffee, Farmer-focused, roasted coffee beans, sun-dried, ethically sourced,Active</v>
      </c>
      <c r="CE516" s="15"/>
      <c r="CF516" s="15"/>
      <c r="CG516" s="15"/>
      <c r="CH516" s="15"/>
      <c r="CI516" s="15"/>
      <c r="CJ516" s="15"/>
    </row>
    <row r="517" spans="1:88" ht="12.75">
      <c r="A517" s="15" t="s">
        <v>4140</v>
      </c>
      <c r="B517" s="15" t="s">
        <v>4141</v>
      </c>
      <c r="C517" s="15" t="s">
        <v>58</v>
      </c>
      <c r="D517" s="16">
        <v>2018</v>
      </c>
      <c r="E517" s="15" t="s">
        <v>117</v>
      </c>
      <c r="F517" s="15"/>
      <c r="G517" s="15" t="s">
        <v>118</v>
      </c>
      <c r="H517" s="15" t="s">
        <v>118</v>
      </c>
      <c r="I517" s="15" t="s">
        <v>118</v>
      </c>
      <c r="J517" s="15"/>
      <c r="K517" s="17" t="e">
        <f t="shared" si="65"/>
        <v>#VALUE!</v>
      </c>
      <c r="L517" s="15"/>
      <c r="M517" s="18" t="e">
        <f t="shared" si="51"/>
        <v>#VALUE!</v>
      </c>
      <c r="N517" s="15"/>
      <c r="O517" s="15"/>
      <c r="P517" s="15"/>
      <c r="Q517" s="24" t="e">
        <f ca="1">_xludf.MAXIFS('[1]Deals (investment)'!A:A,'[1]Deals (investment)'!B:B,A517)</f>
        <v>#NAME?</v>
      </c>
      <c r="R517" s="15"/>
      <c r="S517" s="19"/>
      <c r="T517" s="15"/>
      <c r="U517" s="17"/>
      <c r="V517" s="15" t="s">
        <v>4142</v>
      </c>
      <c r="W517" s="15">
        <v>0</v>
      </c>
      <c r="X517" s="15" t="s">
        <v>134</v>
      </c>
      <c r="Y517" s="15" t="s">
        <v>4143</v>
      </c>
      <c r="AB517" s="20"/>
      <c r="AC517" s="21" t="s">
        <v>4144</v>
      </c>
      <c r="AD517" s="15"/>
      <c r="AE517" s="21" t="s">
        <v>4145</v>
      </c>
      <c r="AF517" s="21" t="s">
        <v>4146</v>
      </c>
      <c r="AG517" s="22">
        <f t="shared" ca="1" si="77"/>
        <v>0.54838709677419351</v>
      </c>
      <c r="AH517" s="15" t="e">
        <f t="shared" si="78"/>
        <v>#VALUE!</v>
      </c>
      <c r="AI517" s="22" t="e">
        <f>VLOOKUP(A517,'[1]Deals (investment)'!$B$2:$Z$1497,1,FALSE)</f>
        <v>#N/A</v>
      </c>
      <c r="AJ517" s="22" t="e">
        <f>VLOOKUP(A517,'[1]Deals (investment)'!$B$2:$Z$870,15,FALSE)</f>
        <v>#N/A</v>
      </c>
      <c r="AK517" s="17" t="e">
        <f>VLOOKUP(A517,'[1]Deals (Exits)'!B:B,1,FALSE)</f>
        <v>#N/A</v>
      </c>
      <c r="AL517" s="23">
        <f>VLOOKUP(G517,[1]Lookups!$V$3:$Y$197,4,FALSE)</f>
        <v>0</v>
      </c>
      <c r="AM517" s="17" t="str">
        <f>VLOOKUP(X517,[1]Lookups!$B$3:$C$200,2,FALSE)</f>
        <v>Transport &amp; Logistics</v>
      </c>
      <c r="AN517" s="17" t="e">
        <f>VLOOKUP(R517,[1]Lookups!$H$3:$I$69,2,FALSE)</f>
        <v>#N/A</v>
      </c>
      <c r="AO517" s="17" t="e">
        <f>VLOOKUP(T517,[1]Lookups!$H$3:$I$69,2,FALSE)</f>
        <v>#N/A</v>
      </c>
      <c r="AP517" s="17" t="e">
        <f>VLOOKUP(AN517,[1]Lookups!$N$3:$O$11,2,FALSE)</f>
        <v>#N/A</v>
      </c>
      <c r="AQ517" s="18" t="e">
        <f>COUNTIFS('[1]Deals (investment)'!$B:$B,$A517)</f>
        <v>#VALUE!</v>
      </c>
      <c r="AR517" s="18" t="e">
        <f>COUNTIFS('[1]Deals (investment)'!$B:$B,$A517,'[1]Deals (investment)'!$T:$T,$AW$1)+COUNTIFS('[1]Deals (investment)'!$B:$B,$A517,'[1]Deals (investment)'!$T:$T,$AX$1)+COUNTIFS('[1]Deals (investment)'!$B:$B,$A517,'[1]Deals (investment)'!$T:$T,$AY$1)</f>
        <v>#VALUE!</v>
      </c>
      <c r="AS517" s="17" t="e">
        <f>SUMIFS('[1]Deals (investment)'!$C:$C,'[1]Deals (investment)'!$B:$B,$A517)</f>
        <v>#VALUE!</v>
      </c>
      <c r="AT517" s="17" t="e">
        <f t="shared" si="66"/>
        <v>#VALUE!</v>
      </c>
      <c r="AU517" s="18" t="e">
        <f>COUNTIF('[1]Deals (Exits)'!$B:$B,A517)</f>
        <v>#VALUE!</v>
      </c>
      <c r="AV517" s="17" t="e">
        <f>SUMIFS('[1]Deals (investment)'!$C:$C,'[1]Deals (investment)'!$B:$B,$A517,'[1]Deals (investment)'!$T:$T,AV$1)</f>
        <v>#VALUE!</v>
      </c>
      <c r="AW517" s="17" t="e">
        <f>SUMIFS('[1]Deals (investment)'!$C:$C,'[1]Deals (investment)'!$B:$B,$A517,'[1]Deals (investment)'!$T:$T,AW$1)</f>
        <v>#VALUE!</v>
      </c>
      <c r="AX517" s="17" t="e">
        <f>SUMIFS('[1]Deals (investment)'!$C:$C,'[1]Deals (investment)'!$B:$B,$A517,'[1]Deals (investment)'!$T:$T,AX$1)</f>
        <v>#VALUE!</v>
      </c>
      <c r="AY517" s="17" t="e">
        <f>SUMIFS('[1]Deals (investment)'!$C:$C,'[1]Deals (investment)'!$B:$B,$A517,'[1]Deals (investment)'!$T:$T,AY$1)</f>
        <v>#VALUE!</v>
      </c>
      <c r="AZ517" s="17" t="e">
        <f>SUMIFS('[1]Deals (investment)'!$C:$C,'[1]Deals (investment)'!$B:$B,$A517,'[1]Deals (investment)'!$T:$T,AZ$1)</f>
        <v>#VALUE!</v>
      </c>
      <c r="BA517" s="17" t="e">
        <f>SUMIFS('[1]Deals (investment)'!$C:$C,'[1]Deals (investment)'!$B:$B,$A517,'[1]Deals (investment)'!$T:$T,BA$1)</f>
        <v>#VALUE!</v>
      </c>
      <c r="BB517" s="17" t="e">
        <f>SUMIFS('[1]Deals (investment)'!$C:$C,'[1]Deals (investment)'!$B:$B,$A517,'[1]Deals (investment)'!$T:$T,BB$1)</f>
        <v>#VALUE!</v>
      </c>
      <c r="BC517" s="17" t="e">
        <f>SUMIFS('[1]Deals (Exits)'!$C:$C,'[1]Deals (Exits)'!$B:$B,$A517)</f>
        <v>#VALUE!</v>
      </c>
      <c r="BD517" s="17" t="e">
        <f>SUMIFS('[1]Deals (investment)'!$C:$C,'[1]Deals (investment)'!$B:$B,$A517,'[1]Deals (investment)'!$V:$V,BD$1)</f>
        <v>#VALUE!</v>
      </c>
      <c r="BE517" s="17" t="e">
        <f>SUMIFS('[1]Deals (investment)'!$C:$C,'[1]Deals (investment)'!$B:$B,$A517,'[1]Deals (investment)'!$V:$V,BE$1)</f>
        <v>#VALUE!</v>
      </c>
      <c r="BF517" s="17" t="e">
        <f>SUMIFS('[1]Deals (investment)'!$C:$C,'[1]Deals (investment)'!$B:$B,$A517,'[1]Deals (investment)'!$V:$V,BF$1)</f>
        <v>#VALUE!</v>
      </c>
      <c r="BG517" s="17" t="e">
        <f>SUMIFS('[1]Deals (investment)'!$C:$C,'[1]Deals (investment)'!$B:$B,$A517,'[1]Deals (investment)'!$V:$V,BG$1)</f>
        <v>#VALUE!</v>
      </c>
      <c r="BH517" s="17" t="e">
        <f>SUMIFS('[1]Deals (investment)'!$C:$C,'[1]Deals (investment)'!$B:$B,$A517,'[1]Deals (investment)'!$V:$V,BH$1)</f>
        <v>#VALUE!</v>
      </c>
      <c r="BI517" s="17" t="e">
        <f>SUMIFS('[1]Deals (investment)'!$C:$C,'[1]Deals (investment)'!$B:$B,$A517,'[1]Deals (investment)'!$V:$V,BI$1)</f>
        <v>#VALUE!</v>
      </c>
      <c r="BJ517" s="17" t="e">
        <f>SUMIFS('[1]Deals (investment)'!$C:$C,'[1]Deals (investment)'!$B:$B,$A517,'[1]Deals (investment)'!$V:$V,BJ$1)</f>
        <v>#VALUE!</v>
      </c>
      <c r="BK517" s="17" t="e">
        <f>SUMIFS('[1]Deals (investment)'!$C:$C,'[1]Deals (investment)'!$B:$B,$A517,'[1]Deals (investment)'!$V:$V,BK$1)</f>
        <v>#VALUE!</v>
      </c>
      <c r="BL517" s="17" t="e">
        <f>SUMIFS('[1]Deals (investment)'!$C:$C,'[1]Deals (investment)'!$B:$B,$A517,'[1]Deals (investment)'!$V:$V,BL$1)</f>
        <v>#VALUE!</v>
      </c>
      <c r="BM517" s="17" t="e">
        <f>SUMIFS('[1]Deals (investment)'!$C:$C,'[1]Deals (investment)'!$B:$B,$A517,'[1]Deals (investment)'!$V:$V,BM$1)</f>
        <v>#VALUE!</v>
      </c>
      <c r="BN517" s="15"/>
      <c r="BO517" s="15"/>
      <c r="BP517" s="22"/>
      <c r="BQ517" s="15"/>
      <c r="BR517" s="15"/>
      <c r="BS517" s="15"/>
      <c r="BT517" s="15"/>
      <c r="BU517" s="15"/>
      <c r="BV517" s="15"/>
      <c r="BW517" s="15"/>
      <c r="BX517" s="15"/>
      <c r="BY517" s="15"/>
      <c r="BZ517" s="15"/>
      <c r="CA517" s="15"/>
      <c r="CB517" s="15"/>
      <c r="CC517" s="15"/>
      <c r="CD517" s="15" t="str">
        <f t="shared" si="76"/>
        <v>GetBodaGetBoda is a smart on-demand logistics platform that aims to improve the lives of our partners. We partner with experienced and reliable couriers to offer e-commerce, food delivery and courier services. GetBoda's fundamental principles are : social impact, safety and efficiency and above all reliability.Active</v>
      </c>
      <c r="CE517" s="15"/>
      <c r="CF517" s="15"/>
      <c r="CG517" s="15"/>
      <c r="CH517" s="15"/>
      <c r="CI517" s="15"/>
      <c r="CJ517" s="15"/>
    </row>
    <row r="518" spans="1:88" ht="12.75">
      <c r="A518" s="15" t="s">
        <v>4147</v>
      </c>
      <c r="B518" s="15" t="s">
        <v>4148</v>
      </c>
      <c r="C518" s="15" t="s">
        <v>58</v>
      </c>
      <c r="D518" s="16">
        <v>2015</v>
      </c>
      <c r="E518" s="15" t="s">
        <v>117</v>
      </c>
      <c r="F518" s="15" t="s">
        <v>4149</v>
      </c>
      <c r="G518" s="15" t="s">
        <v>118</v>
      </c>
      <c r="H518" s="15" t="s">
        <v>118</v>
      </c>
      <c r="I518" s="15" t="s">
        <v>952</v>
      </c>
      <c r="J518" s="15"/>
      <c r="K518" s="17" t="e">
        <f t="shared" si="65"/>
        <v>#VALUE!</v>
      </c>
      <c r="L518" s="15"/>
      <c r="M518" s="18" t="e">
        <f t="shared" si="51"/>
        <v>#VALUE!</v>
      </c>
      <c r="N518" s="15"/>
      <c r="O518" s="15"/>
      <c r="P518" s="15"/>
      <c r="Q518" s="15"/>
      <c r="R518" s="15"/>
      <c r="S518" s="19"/>
      <c r="T518" s="15"/>
      <c r="U518" s="17"/>
      <c r="V518" s="15" t="s">
        <v>4150</v>
      </c>
      <c r="W518" s="15">
        <v>0</v>
      </c>
      <c r="X518" s="15" t="s">
        <v>158</v>
      </c>
      <c r="Y518" s="15" t="s">
        <v>4151</v>
      </c>
      <c r="AB518" s="20"/>
      <c r="AC518" s="21" t="s">
        <v>4152</v>
      </c>
      <c r="AD518" s="15"/>
      <c r="AE518" s="21" t="s">
        <v>4153</v>
      </c>
      <c r="AF518" s="21" t="s">
        <v>4154</v>
      </c>
      <c r="AG518" s="22">
        <f t="shared" si="77"/>
        <v>0.54838709677419351</v>
      </c>
      <c r="AH518" s="15" t="str">
        <f t="shared" si="78"/>
        <v/>
      </c>
      <c r="AI518" s="22" t="e">
        <f>VLOOKUP(A518,'[1]Deals (investment)'!$B$2:$Z$1497,1,FALSE)</f>
        <v>#N/A</v>
      </c>
      <c r="AJ518" s="22" t="e">
        <f>VLOOKUP(A518,'[1]Deals (investment)'!$B$2:$Z$870,15,FALSE)</f>
        <v>#N/A</v>
      </c>
      <c r="AK518" s="17" t="e">
        <f>VLOOKUP(A518,'[1]Deals (Exits)'!B:B,1,FALSE)</f>
        <v>#N/A</v>
      </c>
      <c r="AL518" s="23">
        <f>VLOOKUP(G518,[1]Lookups!$V$3:$Y$197,4,FALSE)</f>
        <v>0</v>
      </c>
      <c r="AM518" s="17" t="str">
        <f>VLOOKUP(X518,[1]Lookups!$B$3:$C$200,2,FALSE)</f>
        <v>Financial Services</v>
      </c>
      <c r="AN518" s="17" t="e">
        <f>VLOOKUP(R518,[1]Lookups!$H$3:$I$69,2,FALSE)</f>
        <v>#N/A</v>
      </c>
      <c r="AO518" s="17" t="e">
        <f>VLOOKUP(T518,[1]Lookups!$H$3:$I$69,2,FALSE)</f>
        <v>#N/A</v>
      </c>
      <c r="AP518" s="17" t="e">
        <f>VLOOKUP(AN518,[1]Lookups!$N$3:$O$11,2,FALSE)</f>
        <v>#N/A</v>
      </c>
      <c r="AQ518" s="18" t="e">
        <f>COUNTIFS('[1]Deals (investment)'!$B:$B,$A518)</f>
        <v>#VALUE!</v>
      </c>
      <c r="AR518" s="18" t="e">
        <f>COUNTIFS('[1]Deals (investment)'!$B:$B,$A518,'[1]Deals (investment)'!$T:$T,$AW$1)+COUNTIFS('[1]Deals (investment)'!$B:$B,$A518,'[1]Deals (investment)'!$T:$T,$AX$1)+COUNTIFS('[1]Deals (investment)'!$B:$B,$A518,'[1]Deals (investment)'!$T:$T,$AY$1)</f>
        <v>#VALUE!</v>
      </c>
      <c r="AS518" s="17" t="e">
        <f>SUMIFS('[1]Deals (investment)'!$C:$C,'[1]Deals (investment)'!$B:$B,$A518)</f>
        <v>#VALUE!</v>
      </c>
      <c r="AT518" s="17" t="e">
        <f t="shared" si="66"/>
        <v>#VALUE!</v>
      </c>
      <c r="AU518" s="18" t="e">
        <f>COUNTIF('[1]Deals (Exits)'!$B:$B,A518)</f>
        <v>#VALUE!</v>
      </c>
      <c r="AV518" s="17" t="e">
        <f>SUMIFS('[1]Deals (investment)'!$C:$C,'[1]Deals (investment)'!$B:$B,$A518,'[1]Deals (investment)'!$T:$T,AV$1)</f>
        <v>#VALUE!</v>
      </c>
      <c r="AW518" s="17" t="e">
        <f>SUMIFS('[1]Deals (investment)'!$C:$C,'[1]Deals (investment)'!$B:$B,$A518,'[1]Deals (investment)'!$T:$T,AW$1)</f>
        <v>#VALUE!</v>
      </c>
      <c r="AX518" s="17" t="e">
        <f>SUMIFS('[1]Deals (investment)'!$C:$C,'[1]Deals (investment)'!$B:$B,$A518,'[1]Deals (investment)'!$T:$T,AX$1)</f>
        <v>#VALUE!</v>
      </c>
      <c r="AY518" s="17" t="e">
        <f>SUMIFS('[1]Deals (investment)'!$C:$C,'[1]Deals (investment)'!$B:$B,$A518,'[1]Deals (investment)'!$T:$T,AY$1)</f>
        <v>#VALUE!</v>
      </c>
      <c r="AZ518" s="17" t="e">
        <f>SUMIFS('[1]Deals (investment)'!$C:$C,'[1]Deals (investment)'!$B:$B,$A518,'[1]Deals (investment)'!$T:$T,AZ$1)</f>
        <v>#VALUE!</v>
      </c>
      <c r="BA518" s="17" t="e">
        <f>SUMIFS('[1]Deals (investment)'!$C:$C,'[1]Deals (investment)'!$B:$B,$A518,'[1]Deals (investment)'!$T:$T,BA$1)</f>
        <v>#VALUE!</v>
      </c>
      <c r="BB518" s="17" t="e">
        <f>SUMIFS('[1]Deals (investment)'!$C:$C,'[1]Deals (investment)'!$B:$B,$A518,'[1]Deals (investment)'!$T:$T,BB$1)</f>
        <v>#VALUE!</v>
      </c>
      <c r="BC518" s="17" t="e">
        <f>SUMIFS('[1]Deals (Exits)'!$C:$C,'[1]Deals (Exits)'!$B:$B,$A518)</f>
        <v>#VALUE!</v>
      </c>
      <c r="BD518" s="17" t="e">
        <f>SUMIFS('[1]Deals (investment)'!$C:$C,'[1]Deals (investment)'!$B:$B,$A518,'[1]Deals (investment)'!$V:$V,BD$1)</f>
        <v>#VALUE!</v>
      </c>
      <c r="BE518" s="17" t="e">
        <f>SUMIFS('[1]Deals (investment)'!$C:$C,'[1]Deals (investment)'!$B:$B,$A518,'[1]Deals (investment)'!$V:$V,BE$1)</f>
        <v>#VALUE!</v>
      </c>
      <c r="BF518" s="17" t="e">
        <f>SUMIFS('[1]Deals (investment)'!$C:$C,'[1]Deals (investment)'!$B:$B,$A518,'[1]Deals (investment)'!$V:$V,BF$1)</f>
        <v>#VALUE!</v>
      </c>
      <c r="BG518" s="17" t="e">
        <f>SUMIFS('[1]Deals (investment)'!$C:$C,'[1]Deals (investment)'!$B:$B,$A518,'[1]Deals (investment)'!$V:$V,BG$1)</f>
        <v>#VALUE!</v>
      </c>
      <c r="BH518" s="17" t="e">
        <f>SUMIFS('[1]Deals (investment)'!$C:$C,'[1]Deals (investment)'!$B:$B,$A518,'[1]Deals (investment)'!$V:$V,BH$1)</f>
        <v>#VALUE!</v>
      </c>
      <c r="BI518" s="17" t="e">
        <f>SUMIFS('[1]Deals (investment)'!$C:$C,'[1]Deals (investment)'!$B:$B,$A518,'[1]Deals (investment)'!$V:$V,BI$1)</f>
        <v>#VALUE!</v>
      </c>
      <c r="BJ518" s="17" t="e">
        <f>SUMIFS('[1]Deals (investment)'!$C:$C,'[1]Deals (investment)'!$B:$B,$A518,'[1]Deals (investment)'!$V:$V,BJ$1)</f>
        <v>#VALUE!</v>
      </c>
      <c r="BK518" s="17" t="e">
        <f>SUMIFS('[1]Deals (investment)'!$C:$C,'[1]Deals (investment)'!$B:$B,$A518,'[1]Deals (investment)'!$V:$V,BK$1)</f>
        <v>#VALUE!</v>
      </c>
      <c r="BL518" s="17" t="e">
        <f>SUMIFS('[1]Deals (investment)'!$C:$C,'[1]Deals (investment)'!$B:$B,$A518,'[1]Deals (investment)'!$V:$V,BL$1)</f>
        <v>#VALUE!</v>
      </c>
      <c r="BM518" s="17" t="e">
        <f>SUMIFS('[1]Deals (investment)'!$C:$C,'[1]Deals (investment)'!$B:$B,$A518,'[1]Deals (investment)'!$V:$V,BM$1)</f>
        <v>#VALUE!</v>
      </c>
      <c r="BN518" s="15"/>
      <c r="BO518" s="15"/>
      <c r="BP518" s="22"/>
      <c r="BQ518" s="15"/>
      <c r="BR518" s="15"/>
      <c r="BS518" s="15"/>
      <c r="BT518" s="15"/>
      <c r="BU518" s="15"/>
      <c r="BV518" s="15"/>
      <c r="BW518" s="15"/>
      <c r="BX518" s="15"/>
      <c r="BY518" s="15"/>
      <c r="BZ518" s="15"/>
      <c r="CA518" s="15"/>
      <c r="CB518" s="15"/>
      <c r="CC518" s="15"/>
      <c r="CD518" s="15" t="str">
        <f t="shared" si="76"/>
        <v>L-PesaL-pesa is a financial services company which is presently providing its financial solutions in TanzaniaActive</v>
      </c>
      <c r="CE518" s="15"/>
      <c r="CF518" s="15"/>
      <c r="CG518" s="15"/>
      <c r="CH518" s="15"/>
      <c r="CI518" s="15"/>
      <c r="CJ518" s="15"/>
    </row>
    <row r="519" spans="1:88" ht="12.75">
      <c r="A519" s="15" t="s">
        <v>4155</v>
      </c>
      <c r="B519" s="15" t="s">
        <v>4156</v>
      </c>
      <c r="C519" s="15" t="s">
        <v>58</v>
      </c>
      <c r="D519" s="16">
        <v>2018</v>
      </c>
      <c r="E519" s="15" t="s">
        <v>117</v>
      </c>
      <c r="F519" s="15" t="s">
        <v>110</v>
      </c>
      <c r="G519" s="15" t="s">
        <v>118</v>
      </c>
      <c r="H519" s="15" t="s">
        <v>118</v>
      </c>
      <c r="I519" s="15" t="s">
        <v>118</v>
      </c>
      <c r="J519" s="15"/>
      <c r="K519" s="17" t="e">
        <f t="shared" si="65"/>
        <v>#VALUE!</v>
      </c>
      <c r="L519" s="15"/>
      <c r="M519" s="18" t="e">
        <f t="shared" si="51"/>
        <v>#VALUE!</v>
      </c>
      <c r="N519" s="15"/>
      <c r="O519" s="15"/>
      <c r="P519" s="15"/>
      <c r="Q519" s="15"/>
      <c r="R519" s="15"/>
      <c r="S519" s="19"/>
      <c r="T519" s="15"/>
      <c r="U519" s="17"/>
      <c r="V519" s="15" t="s">
        <v>4157</v>
      </c>
      <c r="W519" s="15">
        <v>0</v>
      </c>
      <c r="X519" s="15" t="s">
        <v>158</v>
      </c>
      <c r="Y519" s="15" t="s">
        <v>4158</v>
      </c>
      <c r="Z519" s="25" t="s">
        <v>670</v>
      </c>
      <c r="AA519" s="25" t="s">
        <v>4159</v>
      </c>
      <c r="AB519" s="32">
        <v>43506</v>
      </c>
      <c r="AC519" s="21" t="s">
        <v>4160</v>
      </c>
      <c r="AD519" s="21" t="s">
        <v>4161</v>
      </c>
      <c r="AE519" s="21" t="s">
        <v>4162</v>
      </c>
      <c r="AF519" s="21" t="s">
        <v>4163</v>
      </c>
      <c r="AG519" s="22">
        <f t="shared" si="77"/>
        <v>0.67741935483870963</v>
      </c>
      <c r="AH519" s="15" t="str">
        <f t="shared" si="78"/>
        <v/>
      </c>
      <c r="AI519" s="22" t="str">
        <f>VLOOKUP(A519,'[1]Deals (investment)'!$B$2:$Z$1497,1,FALSE)</f>
        <v>Kakbima</v>
      </c>
      <c r="AJ519" s="22" t="e">
        <f>VLOOKUP(A519,'[1]Deals (investment)'!$B$2:$Z$870,15,FALSE)</f>
        <v>#N/A</v>
      </c>
      <c r="AK519" s="17" t="e">
        <f>VLOOKUP(A519,'[1]Deals (Exits)'!B:B,1,FALSE)</f>
        <v>#N/A</v>
      </c>
      <c r="AL519" s="23">
        <f>VLOOKUP(G519,[1]Lookups!$V$3:$Y$197,4,FALSE)</f>
        <v>0</v>
      </c>
      <c r="AM519" s="17" t="str">
        <f>VLOOKUP(X519,[1]Lookups!$B$3:$C$200,2,FALSE)</f>
        <v>Financial Services</v>
      </c>
      <c r="AN519" s="17" t="e">
        <f>VLOOKUP(R519,[1]Lookups!$H$3:$I$69,2,FALSE)</f>
        <v>#N/A</v>
      </c>
      <c r="AO519" s="17" t="e">
        <f>VLOOKUP(T519,[1]Lookups!$H$3:$I$69,2,FALSE)</f>
        <v>#N/A</v>
      </c>
      <c r="AP519" s="17" t="e">
        <f>VLOOKUP(AN519,[1]Lookups!$N$3:$O$11,2,FALSE)</f>
        <v>#N/A</v>
      </c>
      <c r="AQ519" s="18" t="e">
        <f>COUNTIFS('[1]Deals (investment)'!$B:$B,$A519)</f>
        <v>#VALUE!</v>
      </c>
      <c r="AR519" s="18" t="e">
        <f>COUNTIFS('[1]Deals (investment)'!$B:$B,$A519,'[1]Deals (investment)'!$T:$T,$AW$1)+COUNTIFS('[1]Deals (investment)'!$B:$B,$A519,'[1]Deals (investment)'!$T:$T,$AX$1)+COUNTIFS('[1]Deals (investment)'!$B:$B,$A519,'[1]Deals (investment)'!$T:$T,$AY$1)</f>
        <v>#VALUE!</v>
      </c>
      <c r="AS519" s="17" t="e">
        <f>SUMIFS('[1]Deals (investment)'!$C:$C,'[1]Deals (investment)'!$B:$B,$A519)</f>
        <v>#VALUE!</v>
      </c>
      <c r="AT519" s="17" t="e">
        <f t="shared" si="66"/>
        <v>#VALUE!</v>
      </c>
      <c r="AU519" s="18" t="e">
        <f>COUNTIF('[1]Deals (Exits)'!$B:$B,A519)</f>
        <v>#VALUE!</v>
      </c>
      <c r="AV519" s="17" t="e">
        <f>SUMIFS('[1]Deals (investment)'!$C:$C,'[1]Deals (investment)'!$B:$B,$A519,'[1]Deals (investment)'!$T:$T,AV$1)</f>
        <v>#VALUE!</v>
      </c>
      <c r="AW519" s="17" t="e">
        <f>SUMIFS('[1]Deals (investment)'!$C:$C,'[1]Deals (investment)'!$B:$B,$A519,'[1]Deals (investment)'!$T:$T,AW$1)</f>
        <v>#VALUE!</v>
      </c>
      <c r="AX519" s="17" t="e">
        <f>SUMIFS('[1]Deals (investment)'!$C:$C,'[1]Deals (investment)'!$B:$B,$A519,'[1]Deals (investment)'!$T:$T,AX$1)</f>
        <v>#VALUE!</v>
      </c>
      <c r="AY519" s="17" t="e">
        <f>SUMIFS('[1]Deals (investment)'!$C:$C,'[1]Deals (investment)'!$B:$B,$A519,'[1]Deals (investment)'!$T:$T,AY$1)</f>
        <v>#VALUE!</v>
      </c>
      <c r="AZ519" s="17" t="e">
        <f>SUMIFS('[1]Deals (investment)'!$C:$C,'[1]Deals (investment)'!$B:$B,$A519,'[1]Deals (investment)'!$T:$T,AZ$1)</f>
        <v>#VALUE!</v>
      </c>
      <c r="BA519" s="17" t="e">
        <f>SUMIFS('[1]Deals (investment)'!$C:$C,'[1]Deals (investment)'!$B:$B,$A519,'[1]Deals (investment)'!$T:$T,BA$1)</f>
        <v>#VALUE!</v>
      </c>
      <c r="BB519" s="17" t="e">
        <f>SUMIFS('[1]Deals (investment)'!$C:$C,'[1]Deals (investment)'!$B:$B,$A519,'[1]Deals (investment)'!$T:$T,BB$1)</f>
        <v>#VALUE!</v>
      </c>
      <c r="BC519" s="17" t="e">
        <f>SUMIFS('[1]Deals (Exits)'!$C:$C,'[1]Deals (Exits)'!$B:$B,$A519)</f>
        <v>#VALUE!</v>
      </c>
      <c r="BD519" s="17" t="e">
        <f>SUMIFS('[1]Deals (investment)'!$C:$C,'[1]Deals (investment)'!$B:$B,$A519,'[1]Deals (investment)'!$V:$V,BD$1)</f>
        <v>#VALUE!</v>
      </c>
      <c r="BE519" s="17" t="e">
        <f>SUMIFS('[1]Deals (investment)'!$C:$C,'[1]Deals (investment)'!$B:$B,$A519,'[1]Deals (investment)'!$V:$V,BE$1)</f>
        <v>#VALUE!</v>
      </c>
      <c r="BF519" s="17" t="e">
        <f>SUMIFS('[1]Deals (investment)'!$C:$C,'[1]Deals (investment)'!$B:$B,$A519,'[1]Deals (investment)'!$V:$V,BF$1)</f>
        <v>#VALUE!</v>
      </c>
      <c r="BG519" s="17" t="e">
        <f>SUMIFS('[1]Deals (investment)'!$C:$C,'[1]Deals (investment)'!$B:$B,$A519,'[1]Deals (investment)'!$V:$V,BG$1)</f>
        <v>#VALUE!</v>
      </c>
      <c r="BH519" s="17" t="e">
        <f>SUMIFS('[1]Deals (investment)'!$C:$C,'[1]Deals (investment)'!$B:$B,$A519,'[1]Deals (investment)'!$V:$V,BH$1)</f>
        <v>#VALUE!</v>
      </c>
      <c r="BI519" s="17" t="e">
        <f>SUMIFS('[1]Deals (investment)'!$C:$C,'[1]Deals (investment)'!$B:$B,$A519,'[1]Deals (investment)'!$V:$V,BI$1)</f>
        <v>#VALUE!</v>
      </c>
      <c r="BJ519" s="17" t="e">
        <f>SUMIFS('[1]Deals (investment)'!$C:$C,'[1]Deals (investment)'!$B:$B,$A519,'[1]Deals (investment)'!$V:$V,BJ$1)</f>
        <v>#VALUE!</v>
      </c>
      <c r="BK519" s="17" t="e">
        <f>SUMIFS('[1]Deals (investment)'!$C:$C,'[1]Deals (investment)'!$B:$B,$A519,'[1]Deals (investment)'!$V:$V,BK$1)</f>
        <v>#VALUE!</v>
      </c>
      <c r="BL519" s="17" t="e">
        <f>SUMIFS('[1]Deals (investment)'!$C:$C,'[1]Deals (investment)'!$B:$B,$A519,'[1]Deals (investment)'!$V:$V,BL$1)</f>
        <v>#VALUE!</v>
      </c>
      <c r="BM519" s="17" t="e">
        <f>SUMIFS('[1]Deals (investment)'!$C:$C,'[1]Deals (investment)'!$B:$B,$A519,'[1]Deals (investment)'!$V:$V,BM$1)</f>
        <v>#VALUE!</v>
      </c>
      <c r="BN519" s="15"/>
      <c r="BO519" s="15"/>
      <c r="BP519" s="22"/>
      <c r="BQ519" s="15"/>
      <c r="BR519" s="15"/>
      <c r="BS519" s="15"/>
      <c r="BT519" s="15"/>
      <c r="BU519" s="15"/>
      <c r="BV519" s="15"/>
      <c r="BW519" s="15"/>
      <c r="BX519" s="15"/>
      <c r="BY519" s="15"/>
      <c r="BZ519" s="15"/>
      <c r="CA519" s="15"/>
      <c r="CB519" s="15"/>
      <c r="CC519" s="15"/>
      <c r="CD519" s="15"/>
      <c r="CE519" s="15"/>
      <c r="CF519" s="15"/>
      <c r="CG519" s="15"/>
      <c r="CH519" s="15"/>
      <c r="CI519" s="15"/>
      <c r="CJ519" s="15"/>
    </row>
    <row r="520" spans="1:88" ht="12.75">
      <c r="A520" s="15" t="s">
        <v>4164</v>
      </c>
      <c r="B520" s="15" t="s">
        <v>4165</v>
      </c>
      <c r="C520" s="15" t="s">
        <v>58</v>
      </c>
      <c r="D520" s="16">
        <v>2016</v>
      </c>
      <c r="E520" s="15" t="s">
        <v>117</v>
      </c>
      <c r="F520" s="15" t="s">
        <v>110</v>
      </c>
      <c r="G520" s="15" t="s">
        <v>118</v>
      </c>
      <c r="H520" s="15" t="s">
        <v>118</v>
      </c>
      <c r="I520" s="15" t="s">
        <v>118</v>
      </c>
      <c r="J520" s="15"/>
      <c r="K520" s="17" t="e">
        <f t="shared" si="65"/>
        <v>#VALUE!</v>
      </c>
      <c r="L520" s="15"/>
      <c r="M520" s="18" t="e">
        <f t="shared" si="51"/>
        <v>#VALUE!</v>
      </c>
      <c r="N520" s="15"/>
      <c r="O520" s="15"/>
      <c r="P520" s="15"/>
      <c r="Q520" s="24" t="e">
        <f ca="1">_xludf.MAXIFS('[1]Deals (investment)'!A:A,'[1]Deals (investment)'!B:B,A520)</f>
        <v>#NAME?</v>
      </c>
      <c r="R520" s="15"/>
      <c r="S520" s="19"/>
      <c r="T520" s="15"/>
      <c r="U520" s="17"/>
      <c r="V520" s="15" t="s">
        <v>4166</v>
      </c>
      <c r="W520" s="15">
        <v>1</v>
      </c>
      <c r="X520" s="15" t="s">
        <v>191</v>
      </c>
      <c r="Y520" s="15" t="s">
        <v>4167</v>
      </c>
      <c r="AA520" s="25" t="s">
        <v>2329</v>
      </c>
      <c r="AB520" s="32">
        <v>43506</v>
      </c>
      <c r="AC520" s="21" t="s">
        <v>4168</v>
      </c>
      <c r="AD520" s="21" t="s">
        <v>4169</v>
      </c>
      <c r="AE520" s="21" t="s">
        <v>4170</v>
      </c>
      <c r="AF520" s="21" t="s">
        <v>4171</v>
      </c>
      <c r="AG520" s="22">
        <f t="shared" ca="1" si="77"/>
        <v>0.67741935483870963</v>
      </c>
      <c r="AH520" s="15" t="e">
        <f t="shared" si="78"/>
        <v>#VALUE!</v>
      </c>
      <c r="AI520" s="22" t="str">
        <f>VLOOKUP(A520,'[1]Deals (investment)'!$B$2:$Z$1497,1,FALSE)</f>
        <v>M-Shule</v>
      </c>
      <c r="AJ520" s="22">
        <f>VLOOKUP(A520,'[1]Deals (investment)'!$B$2:$Z$870,15,FALSE)</f>
        <v>1</v>
      </c>
      <c r="AK520" s="17" t="e">
        <f>VLOOKUP(A520,'[1]Deals (Exits)'!B:B,1,FALSE)</f>
        <v>#N/A</v>
      </c>
      <c r="AL520" s="23">
        <f>VLOOKUP(G520,[1]Lookups!$V$3:$Y$197,4,FALSE)</f>
        <v>0</v>
      </c>
      <c r="AM520" s="17" t="str">
        <f>VLOOKUP(X520,[1]Lookups!$B$3:$C$200,2,FALSE)</f>
        <v>Education</v>
      </c>
      <c r="AN520" s="17" t="e">
        <f>VLOOKUP(R520,[1]Lookups!$H$3:$I$69,2,FALSE)</f>
        <v>#N/A</v>
      </c>
      <c r="AO520" s="17" t="e">
        <f>VLOOKUP(T520,[1]Lookups!$H$3:$I$69,2,FALSE)</f>
        <v>#N/A</v>
      </c>
      <c r="AP520" s="17" t="e">
        <f>VLOOKUP(AN520,[1]Lookups!$N$3:$O$11,2,FALSE)</f>
        <v>#N/A</v>
      </c>
      <c r="AQ520" s="18" t="e">
        <f>COUNTIFS('[1]Deals (investment)'!$B:$B,$A520)</f>
        <v>#VALUE!</v>
      </c>
      <c r="AR520" s="18" t="e">
        <f>COUNTIFS('[1]Deals (investment)'!$B:$B,$A520,'[1]Deals (investment)'!$T:$T,$AW$1)+COUNTIFS('[1]Deals (investment)'!$B:$B,$A520,'[1]Deals (investment)'!$T:$T,$AX$1)+COUNTIFS('[1]Deals (investment)'!$B:$B,$A520,'[1]Deals (investment)'!$T:$T,$AY$1)</f>
        <v>#VALUE!</v>
      </c>
      <c r="AS520" s="17" t="e">
        <f>SUMIFS('[1]Deals (investment)'!$C:$C,'[1]Deals (investment)'!$B:$B,$A520)</f>
        <v>#VALUE!</v>
      </c>
      <c r="AT520" s="17" t="e">
        <f t="shared" si="66"/>
        <v>#VALUE!</v>
      </c>
      <c r="AU520" s="18" t="e">
        <f>COUNTIF('[1]Deals (Exits)'!$B:$B,A520)</f>
        <v>#VALUE!</v>
      </c>
      <c r="AV520" s="17" t="e">
        <f>SUMIFS('[1]Deals (investment)'!$C:$C,'[1]Deals (investment)'!$B:$B,$A520,'[1]Deals (investment)'!$T:$T,AV$1)</f>
        <v>#VALUE!</v>
      </c>
      <c r="AW520" s="17" t="e">
        <f>SUMIFS('[1]Deals (investment)'!$C:$C,'[1]Deals (investment)'!$B:$B,$A520,'[1]Deals (investment)'!$T:$T,AW$1)</f>
        <v>#VALUE!</v>
      </c>
      <c r="AX520" s="17" t="e">
        <f>SUMIFS('[1]Deals (investment)'!$C:$C,'[1]Deals (investment)'!$B:$B,$A520,'[1]Deals (investment)'!$T:$T,AX$1)</f>
        <v>#VALUE!</v>
      </c>
      <c r="AY520" s="17" t="e">
        <f>SUMIFS('[1]Deals (investment)'!$C:$C,'[1]Deals (investment)'!$B:$B,$A520,'[1]Deals (investment)'!$T:$T,AY$1)</f>
        <v>#VALUE!</v>
      </c>
      <c r="AZ520" s="17" t="e">
        <f>SUMIFS('[1]Deals (investment)'!$C:$C,'[1]Deals (investment)'!$B:$B,$A520,'[1]Deals (investment)'!$T:$T,AZ$1)</f>
        <v>#VALUE!</v>
      </c>
      <c r="BA520" s="17" t="e">
        <f>SUMIFS('[1]Deals (investment)'!$C:$C,'[1]Deals (investment)'!$B:$B,$A520,'[1]Deals (investment)'!$T:$T,BA$1)</f>
        <v>#VALUE!</v>
      </c>
      <c r="BB520" s="17" t="e">
        <f>SUMIFS('[1]Deals (investment)'!$C:$C,'[1]Deals (investment)'!$B:$B,$A520,'[1]Deals (investment)'!$T:$T,BB$1)</f>
        <v>#VALUE!</v>
      </c>
      <c r="BC520" s="17" t="e">
        <f>SUMIFS('[1]Deals (Exits)'!$C:$C,'[1]Deals (Exits)'!$B:$B,$A520)</f>
        <v>#VALUE!</v>
      </c>
      <c r="BD520" s="17" t="e">
        <f>SUMIFS('[1]Deals (investment)'!$C:$C,'[1]Deals (investment)'!$B:$B,$A520,'[1]Deals (investment)'!$V:$V,BD$1)</f>
        <v>#VALUE!</v>
      </c>
      <c r="BE520" s="17" t="e">
        <f>SUMIFS('[1]Deals (investment)'!$C:$C,'[1]Deals (investment)'!$B:$B,$A520,'[1]Deals (investment)'!$V:$V,BE$1)</f>
        <v>#VALUE!</v>
      </c>
      <c r="BF520" s="17" t="e">
        <f>SUMIFS('[1]Deals (investment)'!$C:$C,'[1]Deals (investment)'!$B:$B,$A520,'[1]Deals (investment)'!$V:$V,BF$1)</f>
        <v>#VALUE!</v>
      </c>
      <c r="BG520" s="17" t="e">
        <f>SUMIFS('[1]Deals (investment)'!$C:$C,'[1]Deals (investment)'!$B:$B,$A520,'[1]Deals (investment)'!$V:$V,BG$1)</f>
        <v>#VALUE!</v>
      </c>
      <c r="BH520" s="17" t="e">
        <f>SUMIFS('[1]Deals (investment)'!$C:$C,'[1]Deals (investment)'!$B:$B,$A520,'[1]Deals (investment)'!$V:$V,BH$1)</f>
        <v>#VALUE!</v>
      </c>
      <c r="BI520" s="17" t="e">
        <f>SUMIFS('[1]Deals (investment)'!$C:$C,'[1]Deals (investment)'!$B:$B,$A520,'[1]Deals (investment)'!$V:$V,BI$1)</f>
        <v>#VALUE!</v>
      </c>
      <c r="BJ520" s="17" t="e">
        <f>SUMIFS('[1]Deals (investment)'!$C:$C,'[1]Deals (investment)'!$B:$B,$A520,'[1]Deals (investment)'!$V:$V,BJ$1)</f>
        <v>#VALUE!</v>
      </c>
      <c r="BK520" s="17" t="e">
        <f>SUMIFS('[1]Deals (investment)'!$C:$C,'[1]Deals (investment)'!$B:$B,$A520,'[1]Deals (investment)'!$V:$V,BK$1)</f>
        <v>#VALUE!</v>
      </c>
      <c r="BL520" s="17" t="e">
        <f>SUMIFS('[1]Deals (investment)'!$C:$C,'[1]Deals (investment)'!$B:$B,$A520,'[1]Deals (investment)'!$V:$V,BL$1)</f>
        <v>#VALUE!</v>
      </c>
      <c r="BM520" s="17" t="e">
        <f>SUMIFS('[1]Deals (investment)'!$C:$C,'[1]Deals (investment)'!$B:$B,$A520,'[1]Deals (investment)'!$V:$V,BM$1)</f>
        <v>#VALUE!</v>
      </c>
      <c r="BN520" s="15"/>
      <c r="BO520" s="15"/>
      <c r="BP520" s="22"/>
      <c r="BQ520" s="15"/>
      <c r="BR520" s="15"/>
      <c r="BS520" s="15"/>
      <c r="BT520" s="15"/>
      <c r="BU520" s="15"/>
      <c r="BV520" s="15"/>
      <c r="BW520" s="15"/>
      <c r="BX520" s="15"/>
      <c r="BY520" s="15"/>
      <c r="BZ520" s="15"/>
      <c r="CA520" s="15"/>
      <c r="CB520" s="15"/>
      <c r="CC520" s="15"/>
      <c r="CD520" s="15" t="str">
        <f t="shared" ref="CD520:CD525" si="79">CONCATENATE(A520,B520,C520)</f>
        <v>M-ShuleM-Shule is the first adaptive, mobile learning management platform designed to improve performance for the 144 million primary school students across Sub-Saharan Africa. M-Shule’s tech-enabled services create and deliver personalized learning experiences for each child and empower schools with insights all through SMS and web. M-Shule is pilotingActive</v>
      </c>
      <c r="CE520" s="15"/>
      <c r="CF520" s="15"/>
      <c r="CG520" s="15"/>
      <c r="CH520" s="15"/>
      <c r="CI520" s="15"/>
      <c r="CJ520" s="15"/>
    </row>
    <row r="521" spans="1:88" ht="12.75">
      <c r="A521" s="15" t="s">
        <v>4172</v>
      </c>
      <c r="B521" s="15" t="s">
        <v>4173</v>
      </c>
      <c r="C521" s="15" t="s">
        <v>58</v>
      </c>
      <c r="D521" s="16">
        <v>2018</v>
      </c>
      <c r="E521" s="15" t="s">
        <v>117</v>
      </c>
      <c r="F521" s="15"/>
      <c r="G521" s="15" t="s">
        <v>118</v>
      </c>
      <c r="H521" s="15" t="s">
        <v>118</v>
      </c>
      <c r="I521" s="15" t="s">
        <v>118</v>
      </c>
      <c r="J521" s="15"/>
      <c r="K521" s="17" t="e">
        <f t="shared" si="65"/>
        <v>#VALUE!</v>
      </c>
      <c r="L521" s="15"/>
      <c r="M521" s="18" t="e">
        <f t="shared" si="51"/>
        <v>#VALUE!</v>
      </c>
      <c r="N521" s="15"/>
      <c r="O521" s="15"/>
      <c r="P521" s="15"/>
      <c r="Q521" s="15"/>
      <c r="R521" s="15"/>
      <c r="S521" s="19"/>
      <c r="T521" s="15"/>
      <c r="U521" s="17"/>
      <c r="V521" s="15" t="s">
        <v>4174</v>
      </c>
      <c r="W521" s="15"/>
      <c r="X521" s="15" t="s">
        <v>538</v>
      </c>
      <c r="Y521" s="15" t="s">
        <v>4175</v>
      </c>
      <c r="AB521" s="20" t="s">
        <v>286</v>
      </c>
      <c r="AC521" s="21" t="s">
        <v>4176</v>
      </c>
      <c r="AD521" s="21" t="s">
        <v>4177</v>
      </c>
      <c r="AE521" s="21" t="s">
        <v>4178</v>
      </c>
      <c r="AF521" s="21" t="s">
        <v>4179</v>
      </c>
      <c r="AG521" s="22">
        <f t="shared" si="77"/>
        <v>0.54838709677419351</v>
      </c>
      <c r="AH521" s="15" t="e">
        <f t="shared" si="78"/>
        <v>#VALUE!</v>
      </c>
      <c r="AI521" s="22" t="e">
        <f>VLOOKUP(A521,'[1]Deals (investment)'!$B$2:$Z$1497,1,FALSE)</f>
        <v>#N/A</v>
      </c>
      <c r="AJ521" s="22" t="e">
        <f>VLOOKUP(A521,'[1]Deals (investment)'!$B$2:$Z$870,15,FALSE)</f>
        <v>#N/A</v>
      </c>
      <c r="AK521" s="17" t="e">
        <f>VLOOKUP(A521,'[1]Deals (Exits)'!B:B,1,FALSE)</f>
        <v>#N/A</v>
      </c>
      <c r="AL521" s="23">
        <f>VLOOKUP(G521,[1]Lookups!$V$3:$Y$197,4,FALSE)</f>
        <v>0</v>
      </c>
      <c r="AM521" s="17" t="str">
        <f>VLOOKUP(X521,[1]Lookups!$B$3:$C$200,2,FALSE)</f>
        <v>Agriculture</v>
      </c>
      <c r="AN521" s="17" t="e">
        <f>VLOOKUP(R521,[1]Lookups!$H$3:$I$69,2,FALSE)</f>
        <v>#N/A</v>
      </c>
      <c r="AO521" s="17" t="e">
        <f>VLOOKUP(T521,[1]Lookups!$H$3:$I$69,2,FALSE)</f>
        <v>#N/A</v>
      </c>
      <c r="AP521" s="17" t="e">
        <f>VLOOKUP(AN521,[1]Lookups!$N$3:$O$11,2,FALSE)</f>
        <v>#N/A</v>
      </c>
      <c r="AQ521" s="18" t="e">
        <f>COUNTIFS('[1]Deals (investment)'!$B:$B,$A521)</f>
        <v>#VALUE!</v>
      </c>
      <c r="AR521" s="18" t="e">
        <f>COUNTIFS('[1]Deals (investment)'!$B:$B,$A521,'[1]Deals (investment)'!$T:$T,$AW$1)+COUNTIFS('[1]Deals (investment)'!$B:$B,$A521,'[1]Deals (investment)'!$T:$T,$AX$1)+COUNTIFS('[1]Deals (investment)'!$B:$B,$A521,'[1]Deals (investment)'!$T:$T,$AY$1)</f>
        <v>#VALUE!</v>
      </c>
      <c r="AS521" s="17" t="e">
        <f>SUMIFS('[1]Deals (investment)'!$C:$C,'[1]Deals (investment)'!$B:$B,$A521)</f>
        <v>#VALUE!</v>
      </c>
      <c r="AT521" s="17" t="e">
        <f t="shared" si="66"/>
        <v>#VALUE!</v>
      </c>
      <c r="AU521" s="18" t="e">
        <f>COUNTIF('[1]Deals (Exits)'!$B:$B,A521)</f>
        <v>#VALUE!</v>
      </c>
      <c r="AV521" s="17" t="e">
        <f>SUMIFS('[1]Deals (investment)'!$C:$C,'[1]Deals (investment)'!$B:$B,$A521,'[1]Deals (investment)'!$T:$T,AV$1)</f>
        <v>#VALUE!</v>
      </c>
      <c r="AW521" s="17" t="e">
        <f>SUMIFS('[1]Deals (investment)'!$C:$C,'[1]Deals (investment)'!$B:$B,$A521,'[1]Deals (investment)'!$T:$T,AW$1)</f>
        <v>#VALUE!</v>
      </c>
      <c r="AX521" s="17" t="e">
        <f>SUMIFS('[1]Deals (investment)'!$C:$C,'[1]Deals (investment)'!$B:$B,$A521,'[1]Deals (investment)'!$T:$T,AX$1)</f>
        <v>#VALUE!</v>
      </c>
      <c r="AY521" s="17" t="e">
        <f>SUMIFS('[1]Deals (investment)'!$C:$C,'[1]Deals (investment)'!$B:$B,$A521,'[1]Deals (investment)'!$T:$T,AY$1)</f>
        <v>#VALUE!</v>
      </c>
      <c r="AZ521" s="17" t="e">
        <f>SUMIFS('[1]Deals (investment)'!$C:$C,'[1]Deals (investment)'!$B:$B,$A521,'[1]Deals (investment)'!$T:$T,AZ$1)</f>
        <v>#VALUE!</v>
      </c>
      <c r="BA521" s="17" t="e">
        <f>SUMIFS('[1]Deals (investment)'!$C:$C,'[1]Deals (investment)'!$B:$B,$A521,'[1]Deals (investment)'!$T:$T,BA$1)</f>
        <v>#VALUE!</v>
      </c>
      <c r="BB521" s="17" t="e">
        <f>SUMIFS('[1]Deals (investment)'!$C:$C,'[1]Deals (investment)'!$B:$B,$A521,'[1]Deals (investment)'!$T:$T,BB$1)</f>
        <v>#VALUE!</v>
      </c>
      <c r="BC521" s="17" t="e">
        <f>SUMIFS('[1]Deals (Exits)'!$C:$C,'[1]Deals (Exits)'!$B:$B,$A521)</f>
        <v>#VALUE!</v>
      </c>
      <c r="BD521" s="17" t="e">
        <f>SUMIFS('[1]Deals (investment)'!$C:$C,'[1]Deals (investment)'!$B:$B,$A521,'[1]Deals (investment)'!$V:$V,BD$1)</f>
        <v>#VALUE!</v>
      </c>
      <c r="BE521" s="17" t="e">
        <f>SUMIFS('[1]Deals (investment)'!$C:$C,'[1]Deals (investment)'!$B:$B,$A521,'[1]Deals (investment)'!$V:$V,BE$1)</f>
        <v>#VALUE!</v>
      </c>
      <c r="BF521" s="17" t="e">
        <f>SUMIFS('[1]Deals (investment)'!$C:$C,'[1]Deals (investment)'!$B:$B,$A521,'[1]Deals (investment)'!$V:$V,BF$1)</f>
        <v>#VALUE!</v>
      </c>
      <c r="BG521" s="17" t="e">
        <f>SUMIFS('[1]Deals (investment)'!$C:$C,'[1]Deals (investment)'!$B:$B,$A521,'[1]Deals (investment)'!$V:$V,BG$1)</f>
        <v>#VALUE!</v>
      </c>
      <c r="BH521" s="17" t="e">
        <f>SUMIFS('[1]Deals (investment)'!$C:$C,'[1]Deals (investment)'!$B:$B,$A521,'[1]Deals (investment)'!$V:$V,BH$1)</f>
        <v>#VALUE!</v>
      </c>
      <c r="BI521" s="17" t="e">
        <f>SUMIFS('[1]Deals (investment)'!$C:$C,'[1]Deals (investment)'!$B:$B,$A521,'[1]Deals (investment)'!$V:$V,BI$1)</f>
        <v>#VALUE!</v>
      </c>
      <c r="BJ521" s="17" t="e">
        <f>SUMIFS('[1]Deals (investment)'!$C:$C,'[1]Deals (investment)'!$B:$B,$A521,'[1]Deals (investment)'!$V:$V,BJ$1)</f>
        <v>#VALUE!</v>
      </c>
      <c r="BK521" s="17" t="e">
        <f>SUMIFS('[1]Deals (investment)'!$C:$C,'[1]Deals (investment)'!$B:$B,$A521,'[1]Deals (investment)'!$V:$V,BK$1)</f>
        <v>#VALUE!</v>
      </c>
      <c r="BL521" s="17" t="e">
        <f>SUMIFS('[1]Deals (investment)'!$C:$C,'[1]Deals (investment)'!$B:$B,$A521,'[1]Deals (investment)'!$V:$V,BL$1)</f>
        <v>#VALUE!</v>
      </c>
      <c r="BM521" s="17" t="e">
        <f>SUMIFS('[1]Deals (investment)'!$C:$C,'[1]Deals (investment)'!$B:$B,$A521,'[1]Deals (investment)'!$V:$V,BM$1)</f>
        <v>#VALUE!</v>
      </c>
      <c r="BN521" s="15"/>
      <c r="BO521" s="15"/>
      <c r="BP521" s="22"/>
      <c r="BQ521" s="15"/>
      <c r="BR521" s="15"/>
      <c r="BS521" s="15"/>
      <c r="BT521" s="15"/>
      <c r="BU521" s="15"/>
      <c r="BV521" s="15"/>
      <c r="BW521" s="15"/>
      <c r="BX521" s="15"/>
      <c r="BY521" s="15"/>
      <c r="BZ521" s="15"/>
      <c r="CA521" s="15"/>
      <c r="CB521" s="15"/>
      <c r="CC521" s="15"/>
      <c r="CD521" s="15" t="str">
        <f t="shared" si="79"/>
        <v>Myfugo Innovations LtdMyfugo is an Agritech  that uses a smart cow collar (IoT sensor) integrated with to a Web and USSD platform that assists dairy farmers with data-driven insights to know when an oestrus event (cow on heat ) happens. This shortens calving intervals and increases reproductive rates thus translating to higher milk yields and profitability.Active</v>
      </c>
      <c r="CE521" s="15"/>
      <c r="CF521" s="15"/>
      <c r="CG521" s="15"/>
      <c r="CH521" s="15"/>
      <c r="CI521" s="15"/>
      <c r="CJ521" s="15"/>
    </row>
    <row r="522" spans="1:88" ht="12.75">
      <c r="A522" s="15" t="s">
        <v>4180</v>
      </c>
      <c r="B522" s="15" t="s">
        <v>4181</v>
      </c>
      <c r="C522" s="15" t="s">
        <v>58</v>
      </c>
      <c r="D522" s="16">
        <v>2016</v>
      </c>
      <c r="E522" s="15" t="s">
        <v>117</v>
      </c>
      <c r="F522" s="15"/>
      <c r="G522" s="15" t="s">
        <v>118</v>
      </c>
      <c r="H522" s="15" t="s">
        <v>118</v>
      </c>
      <c r="I522" s="15" t="s">
        <v>118</v>
      </c>
      <c r="J522" s="15"/>
      <c r="K522" s="17" t="e">
        <f t="shared" si="65"/>
        <v>#VALUE!</v>
      </c>
      <c r="L522" s="15"/>
      <c r="M522" s="18" t="e">
        <f t="shared" si="51"/>
        <v>#VALUE!</v>
      </c>
      <c r="N522" s="15"/>
      <c r="O522" s="15"/>
      <c r="P522" s="15"/>
      <c r="Q522" s="24" t="e">
        <f ca="1">_xludf.MAXIFS('[1]Deals (investment)'!A:A,'[1]Deals (investment)'!B:B,A522)</f>
        <v>#NAME?</v>
      </c>
      <c r="R522" s="15"/>
      <c r="S522" s="19"/>
      <c r="T522" s="15"/>
      <c r="U522" s="17"/>
      <c r="V522" s="15" t="s">
        <v>4182</v>
      </c>
      <c r="W522" s="15"/>
      <c r="X522" s="15" t="s">
        <v>158</v>
      </c>
      <c r="Y522" s="15" t="s">
        <v>2098</v>
      </c>
      <c r="AB522" s="20"/>
      <c r="AC522" s="21" t="s">
        <v>4183</v>
      </c>
      <c r="AD522" s="21" t="s">
        <v>4184</v>
      </c>
      <c r="AE522" s="21" t="s">
        <v>4185</v>
      </c>
      <c r="AF522" s="21" t="s">
        <v>4186</v>
      </c>
      <c r="AG522" s="22">
        <f t="shared" ca="1" si="77"/>
        <v>0.54838709677419351</v>
      </c>
      <c r="AH522" s="15" t="str">
        <f t="shared" si="78"/>
        <v/>
      </c>
      <c r="AI522" s="22" t="e">
        <f>VLOOKUP(A522,'[1]Deals (investment)'!$B$2:$Z$1497,1,FALSE)</f>
        <v>#N/A</v>
      </c>
      <c r="AJ522" s="22" t="e">
        <f>VLOOKUP(A522,'[1]Deals (investment)'!$B$2:$Z$870,15,FALSE)</f>
        <v>#N/A</v>
      </c>
      <c r="AK522" s="17" t="e">
        <f>VLOOKUP(A522,'[1]Deals (Exits)'!B:B,1,FALSE)</f>
        <v>#N/A</v>
      </c>
      <c r="AL522" s="23">
        <f>VLOOKUP(G522,[1]Lookups!$V$3:$Y$197,4,FALSE)</f>
        <v>0</v>
      </c>
      <c r="AM522" s="17" t="str">
        <f>VLOOKUP(X522,[1]Lookups!$B$3:$C$200,2,FALSE)</f>
        <v>Financial Services</v>
      </c>
      <c r="AN522" s="17" t="e">
        <f>VLOOKUP(R522,[1]Lookups!$H$3:$I$69,2,FALSE)</f>
        <v>#N/A</v>
      </c>
      <c r="AO522" s="17" t="e">
        <f>VLOOKUP(T522,[1]Lookups!$H$3:$I$69,2,FALSE)</f>
        <v>#N/A</v>
      </c>
      <c r="AP522" s="17" t="e">
        <f>VLOOKUP(AN522,[1]Lookups!$N$3:$O$11,2,FALSE)</f>
        <v>#N/A</v>
      </c>
      <c r="AQ522" s="18" t="e">
        <f>COUNTIFS('[1]Deals (investment)'!$B:$B,$A522)</f>
        <v>#VALUE!</v>
      </c>
      <c r="AR522" s="18" t="e">
        <f>COUNTIFS('[1]Deals (investment)'!$B:$B,$A522,'[1]Deals (investment)'!$T:$T,$AW$1)+COUNTIFS('[1]Deals (investment)'!$B:$B,$A522,'[1]Deals (investment)'!$T:$T,$AX$1)+COUNTIFS('[1]Deals (investment)'!$B:$B,$A522,'[1]Deals (investment)'!$T:$T,$AY$1)</f>
        <v>#VALUE!</v>
      </c>
      <c r="AS522" s="17" t="e">
        <f>SUMIFS('[1]Deals (investment)'!$C:$C,'[1]Deals (investment)'!$B:$B,$A522)</f>
        <v>#VALUE!</v>
      </c>
      <c r="AT522" s="17" t="e">
        <f t="shared" si="66"/>
        <v>#VALUE!</v>
      </c>
      <c r="AU522" s="18" t="e">
        <f>COUNTIF('[1]Deals (Exits)'!$B:$B,A522)</f>
        <v>#VALUE!</v>
      </c>
      <c r="AV522" s="17" t="e">
        <f>SUMIFS('[1]Deals (investment)'!$C:$C,'[1]Deals (investment)'!$B:$B,$A522,'[1]Deals (investment)'!$T:$T,AV$1)</f>
        <v>#VALUE!</v>
      </c>
      <c r="AW522" s="17" t="e">
        <f>SUMIFS('[1]Deals (investment)'!$C:$C,'[1]Deals (investment)'!$B:$B,$A522,'[1]Deals (investment)'!$T:$T,AW$1)</f>
        <v>#VALUE!</v>
      </c>
      <c r="AX522" s="17" t="e">
        <f>SUMIFS('[1]Deals (investment)'!$C:$C,'[1]Deals (investment)'!$B:$B,$A522,'[1]Deals (investment)'!$T:$T,AX$1)</f>
        <v>#VALUE!</v>
      </c>
      <c r="AY522" s="17" t="e">
        <f>SUMIFS('[1]Deals (investment)'!$C:$C,'[1]Deals (investment)'!$B:$B,$A522,'[1]Deals (investment)'!$T:$T,AY$1)</f>
        <v>#VALUE!</v>
      </c>
      <c r="AZ522" s="17" t="e">
        <f>SUMIFS('[1]Deals (investment)'!$C:$C,'[1]Deals (investment)'!$B:$B,$A522,'[1]Deals (investment)'!$T:$T,AZ$1)</f>
        <v>#VALUE!</v>
      </c>
      <c r="BA522" s="17" t="e">
        <f>SUMIFS('[1]Deals (investment)'!$C:$C,'[1]Deals (investment)'!$B:$B,$A522,'[1]Deals (investment)'!$T:$T,BA$1)</f>
        <v>#VALUE!</v>
      </c>
      <c r="BB522" s="17" t="e">
        <f>SUMIFS('[1]Deals (investment)'!$C:$C,'[1]Deals (investment)'!$B:$B,$A522,'[1]Deals (investment)'!$T:$T,BB$1)</f>
        <v>#VALUE!</v>
      </c>
      <c r="BC522" s="17" t="e">
        <f>SUMIFS('[1]Deals (Exits)'!$C:$C,'[1]Deals (Exits)'!$B:$B,$A522)</f>
        <v>#VALUE!</v>
      </c>
      <c r="BD522" s="17" t="e">
        <f>SUMIFS('[1]Deals (investment)'!$C:$C,'[1]Deals (investment)'!$B:$B,$A522,'[1]Deals (investment)'!$V:$V,BD$1)</f>
        <v>#VALUE!</v>
      </c>
      <c r="BE522" s="17" t="e">
        <f>SUMIFS('[1]Deals (investment)'!$C:$C,'[1]Deals (investment)'!$B:$B,$A522,'[1]Deals (investment)'!$V:$V,BE$1)</f>
        <v>#VALUE!</v>
      </c>
      <c r="BF522" s="17" t="e">
        <f>SUMIFS('[1]Deals (investment)'!$C:$C,'[1]Deals (investment)'!$B:$B,$A522,'[1]Deals (investment)'!$V:$V,BF$1)</f>
        <v>#VALUE!</v>
      </c>
      <c r="BG522" s="17" t="e">
        <f>SUMIFS('[1]Deals (investment)'!$C:$C,'[1]Deals (investment)'!$B:$B,$A522,'[1]Deals (investment)'!$V:$V,BG$1)</f>
        <v>#VALUE!</v>
      </c>
      <c r="BH522" s="17" t="e">
        <f>SUMIFS('[1]Deals (investment)'!$C:$C,'[1]Deals (investment)'!$B:$B,$A522,'[1]Deals (investment)'!$V:$V,BH$1)</f>
        <v>#VALUE!</v>
      </c>
      <c r="BI522" s="17" t="e">
        <f>SUMIFS('[1]Deals (investment)'!$C:$C,'[1]Deals (investment)'!$B:$B,$A522,'[1]Deals (investment)'!$V:$V,BI$1)</f>
        <v>#VALUE!</v>
      </c>
      <c r="BJ522" s="17" t="e">
        <f>SUMIFS('[1]Deals (investment)'!$C:$C,'[1]Deals (investment)'!$B:$B,$A522,'[1]Deals (investment)'!$V:$V,BJ$1)</f>
        <v>#VALUE!</v>
      </c>
      <c r="BK522" s="17" t="e">
        <f>SUMIFS('[1]Deals (investment)'!$C:$C,'[1]Deals (investment)'!$B:$B,$A522,'[1]Deals (investment)'!$V:$V,BK$1)</f>
        <v>#VALUE!</v>
      </c>
      <c r="BL522" s="17" t="e">
        <f>SUMIFS('[1]Deals (investment)'!$C:$C,'[1]Deals (investment)'!$B:$B,$A522,'[1]Deals (investment)'!$V:$V,BL$1)</f>
        <v>#VALUE!</v>
      </c>
      <c r="BM522" s="17" t="e">
        <f>SUMIFS('[1]Deals (investment)'!$C:$C,'[1]Deals (investment)'!$B:$B,$A522,'[1]Deals (investment)'!$V:$V,BM$1)</f>
        <v>#VALUE!</v>
      </c>
      <c r="BN522" s="15"/>
      <c r="BO522" s="15"/>
      <c r="BP522" s="22"/>
      <c r="BQ522" s="15"/>
      <c r="BR522" s="15"/>
      <c r="BS522" s="15"/>
      <c r="BT522" s="15"/>
      <c r="BU522" s="15"/>
      <c r="BV522" s="15"/>
      <c r="BW522" s="15"/>
      <c r="BX522" s="15"/>
      <c r="BY522" s="15"/>
      <c r="BZ522" s="15"/>
      <c r="CA522" s="15"/>
      <c r="CB522" s="15"/>
      <c r="CC522" s="15"/>
      <c r="CD522" s="15" t="str">
        <f t="shared" si="79"/>
        <v>PaysapPaysap enables large and small institutions collect M-Pesa based payments directly into the institution's bank account.Active</v>
      </c>
      <c r="CE522" s="15"/>
      <c r="CF522" s="15"/>
      <c r="CG522" s="15"/>
      <c r="CH522" s="15"/>
      <c r="CI522" s="15"/>
      <c r="CJ522" s="15"/>
    </row>
    <row r="523" spans="1:88" ht="12.75">
      <c r="A523" s="15" t="s">
        <v>4187</v>
      </c>
      <c r="B523" s="15" t="s">
        <v>4188</v>
      </c>
      <c r="C523" s="15" t="s">
        <v>58</v>
      </c>
      <c r="D523" s="16">
        <v>2017</v>
      </c>
      <c r="E523" s="15" t="s">
        <v>117</v>
      </c>
      <c r="F523" s="15"/>
      <c r="G523" s="15" t="s">
        <v>118</v>
      </c>
      <c r="H523" s="15" t="s">
        <v>118</v>
      </c>
      <c r="I523" s="15" t="s">
        <v>118</v>
      </c>
      <c r="J523" s="15"/>
      <c r="K523" s="17" t="e">
        <f t="shared" si="65"/>
        <v>#VALUE!</v>
      </c>
      <c r="L523" s="15"/>
      <c r="M523" s="18" t="e">
        <f t="shared" si="51"/>
        <v>#VALUE!</v>
      </c>
      <c r="N523" s="15"/>
      <c r="O523" s="15"/>
      <c r="P523" s="15"/>
      <c r="Q523" s="15"/>
      <c r="R523" s="15"/>
      <c r="S523" s="19"/>
      <c r="T523" s="15"/>
      <c r="U523" s="17"/>
      <c r="V523" s="25" t="s">
        <v>4189</v>
      </c>
      <c r="W523" s="15">
        <v>1</v>
      </c>
      <c r="X523" s="15" t="s">
        <v>134</v>
      </c>
      <c r="Y523" s="15" t="s">
        <v>4190</v>
      </c>
      <c r="AB523" s="20"/>
      <c r="AC523" s="27" t="s">
        <v>4191</v>
      </c>
      <c r="AD523" s="15"/>
      <c r="AE523" s="21" t="s">
        <v>4192</v>
      </c>
      <c r="AF523" s="21" t="s">
        <v>4193</v>
      </c>
      <c r="AG523" s="22">
        <f t="shared" si="77"/>
        <v>0.5161290322580645</v>
      </c>
      <c r="AH523" s="15" t="str">
        <f t="shared" si="78"/>
        <v/>
      </c>
      <c r="AI523" s="22" t="e">
        <f>VLOOKUP(A523,'[1]Deals (investment)'!$B$2:$Z$1497,1,FALSE)</f>
        <v>#N/A</v>
      </c>
      <c r="AJ523" s="22" t="e">
        <f>VLOOKUP(A523,'[1]Deals (investment)'!$B$2:$Z$870,15,FALSE)</f>
        <v>#N/A</v>
      </c>
      <c r="AK523" s="17" t="e">
        <f>VLOOKUP(A523,'[1]Deals (Exits)'!B:B,1,FALSE)</f>
        <v>#N/A</v>
      </c>
      <c r="AL523" s="23">
        <f>VLOOKUP(G523,[1]Lookups!$V$3:$Y$197,4,FALSE)</f>
        <v>0</v>
      </c>
      <c r="AM523" s="17" t="str">
        <f>VLOOKUP(X523,[1]Lookups!$B$3:$C$200,2,FALSE)</f>
        <v>Transport &amp; Logistics</v>
      </c>
      <c r="AN523" s="17" t="e">
        <f>VLOOKUP(R523,[1]Lookups!$H$3:$I$69,2,FALSE)</f>
        <v>#N/A</v>
      </c>
      <c r="AO523" s="17" t="e">
        <f>VLOOKUP(T523,[1]Lookups!$H$3:$I$69,2,FALSE)</f>
        <v>#N/A</v>
      </c>
      <c r="AP523" s="17" t="e">
        <f>VLOOKUP(AN523,[1]Lookups!$N$3:$O$11,2,FALSE)</f>
        <v>#N/A</v>
      </c>
      <c r="AQ523" s="18" t="e">
        <f>COUNTIFS('[1]Deals (investment)'!$B:$B,$A523)</f>
        <v>#VALUE!</v>
      </c>
      <c r="AR523" s="18" t="e">
        <f>COUNTIFS('[1]Deals (investment)'!$B:$B,$A523,'[1]Deals (investment)'!$T:$T,$AW$1)+COUNTIFS('[1]Deals (investment)'!$B:$B,$A523,'[1]Deals (investment)'!$T:$T,$AX$1)+COUNTIFS('[1]Deals (investment)'!$B:$B,$A523,'[1]Deals (investment)'!$T:$T,$AY$1)</f>
        <v>#VALUE!</v>
      </c>
      <c r="AS523" s="17" t="e">
        <f>SUMIFS('[1]Deals (investment)'!$C:$C,'[1]Deals (investment)'!$B:$B,$A523)</f>
        <v>#VALUE!</v>
      </c>
      <c r="AT523" s="17" t="e">
        <f t="shared" si="66"/>
        <v>#VALUE!</v>
      </c>
      <c r="AU523" s="18" t="e">
        <f>COUNTIF('[1]Deals (Exits)'!$B:$B,A523)</f>
        <v>#VALUE!</v>
      </c>
      <c r="AV523" s="17" t="e">
        <f>SUMIFS('[1]Deals (investment)'!$C:$C,'[1]Deals (investment)'!$B:$B,$A523,'[1]Deals (investment)'!$T:$T,AV$1)</f>
        <v>#VALUE!</v>
      </c>
      <c r="AW523" s="17" t="e">
        <f>SUMIFS('[1]Deals (investment)'!$C:$C,'[1]Deals (investment)'!$B:$B,$A523,'[1]Deals (investment)'!$T:$T,AW$1)</f>
        <v>#VALUE!</v>
      </c>
      <c r="AX523" s="17" t="e">
        <f>SUMIFS('[1]Deals (investment)'!$C:$C,'[1]Deals (investment)'!$B:$B,$A523,'[1]Deals (investment)'!$T:$T,AX$1)</f>
        <v>#VALUE!</v>
      </c>
      <c r="AY523" s="17" t="e">
        <f>SUMIFS('[1]Deals (investment)'!$C:$C,'[1]Deals (investment)'!$B:$B,$A523,'[1]Deals (investment)'!$T:$T,AY$1)</f>
        <v>#VALUE!</v>
      </c>
      <c r="AZ523" s="17" t="e">
        <f>SUMIFS('[1]Deals (investment)'!$C:$C,'[1]Deals (investment)'!$B:$B,$A523,'[1]Deals (investment)'!$T:$T,AZ$1)</f>
        <v>#VALUE!</v>
      </c>
      <c r="BA523" s="17" t="e">
        <f>SUMIFS('[1]Deals (investment)'!$C:$C,'[1]Deals (investment)'!$B:$B,$A523,'[1]Deals (investment)'!$T:$T,BA$1)</f>
        <v>#VALUE!</v>
      </c>
      <c r="BB523" s="17" t="e">
        <f>SUMIFS('[1]Deals (investment)'!$C:$C,'[1]Deals (investment)'!$B:$B,$A523,'[1]Deals (investment)'!$T:$T,BB$1)</f>
        <v>#VALUE!</v>
      </c>
      <c r="BC523" s="17" t="e">
        <f>SUMIFS('[1]Deals (Exits)'!$C:$C,'[1]Deals (Exits)'!$B:$B,$A523)</f>
        <v>#VALUE!</v>
      </c>
      <c r="BD523" s="17" t="e">
        <f>SUMIFS('[1]Deals (investment)'!$C:$C,'[1]Deals (investment)'!$B:$B,$A523,'[1]Deals (investment)'!$V:$V,BD$1)</f>
        <v>#VALUE!</v>
      </c>
      <c r="BE523" s="17" t="e">
        <f>SUMIFS('[1]Deals (investment)'!$C:$C,'[1]Deals (investment)'!$B:$B,$A523,'[1]Deals (investment)'!$V:$V,BE$1)</f>
        <v>#VALUE!</v>
      </c>
      <c r="BF523" s="17" t="e">
        <f>SUMIFS('[1]Deals (investment)'!$C:$C,'[1]Deals (investment)'!$B:$B,$A523,'[1]Deals (investment)'!$V:$V,BF$1)</f>
        <v>#VALUE!</v>
      </c>
      <c r="BG523" s="17" t="e">
        <f>SUMIFS('[1]Deals (investment)'!$C:$C,'[1]Deals (investment)'!$B:$B,$A523,'[1]Deals (investment)'!$V:$V,BG$1)</f>
        <v>#VALUE!</v>
      </c>
      <c r="BH523" s="17" t="e">
        <f>SUMIFS('[1]Deals (investment)'!$C:$C,'[1]Deals (investment)'!$B:$B,$A523,'[1]Deals (investment)'!$V:$V,BH$1)</f>
        <v>#VALUE!</v>
      </c>
      <c r="BI523" s="17" t="e">
        <f>SUMIFS('[1]Deals (investment)'!$C:$C,'[1]Deals (investment)'!$B:$B,$A523,'[1]Deals (investment)'!$V:$V,BI$1)</f>
        <v>#VALUE!</v>
      </c>
      <c r="BJ523" s="17" t="e">
        <f>SUMIFS('[1]Deals (investment)'!$C:$C,'[1]Deals (investment)'!$B:$B,$A523,'[1]Deals (investment)'!$V:$V,BJ$1)</f>
        <v>#VALUE!</v>
      </c>
      <c r="BK523" s="17" t="e">
        <f>SUMIFS('[1]Deals (investment)'!$C:$C,'[1]Deals (investment)'!$B:$B,$A523,'[1]Deals (investment)'!$V:$V,BK$1)</f>
        <v>#VALUE!</v>
      </c>
      <c r="BL523" s="17" t="e">
        <f>SUMIFS('[1]Deals (investment)'!$C:$C,'[1]Deals (investment)'!$B:$B,$A523,'[1]Deals (investment)'!$V:$V,BL$1)</f>
        <v>#VALUE!</v>
      </c>
      <c r="BM523" s="17" t="e">
        <f>SUMIFS('[1]Deals (investment)'!$C:$C,'[1]Deals (investment)'!$B:$B,$A523,'[1]Deals (investment)'!$V:$V,BM$1)</f>
        <v>#VALUE!</v>
      </c>
      <c r="BN523" s="15"/>
      <c r="BO523" s="15"/>
      <c r="BP523" s="22"/>
      <c r="BQ523" s="15"/>
      <c r="BR523" s="15"/>
      <c r="BS523" s="15"/>
      <c r="BT523" s="15"/>
      <c r="BU523" s="15"/>
      <c r="BV523" s="15"/>
      <c r="BW523" s="15"/>
      <c r="BX523" s="15"/>
      <c r="BY523" s="15"/>
      <c r="BZ523" s="15"/>
      <c r="CA523" s="15"/>
      <c r="CB523" s="15"/>
      <c r="CC523" s="15"/>
      <c r="CD523" s="15" t="str">
        <f t="shared" si="79"/>
        <v>Ridesafe AfricaRideSafe First REAL Travel Safety App.Active</v>
      </c>
      <c r="CE523" s="15"/>
      <c r="CF523" s="15"/>
      <c r="CG523" s="15"/>
      <c r="CH523" s="15"/>
      <c r="CI523" s="15"/>
      <c r="CJ523" s="15"/>
    </row>
    <row r="524" spans="1:88" ht="12.75">
      <c r="A524" s="15" t="s">
        <v>4194</v>
      </c>
      <c r="B524" s="15" t="s">
        <v>4195</v>
      </c>
      <c r="C524" s="15" t="s">
        <v>58</v>
      </c>
      <c r="D524" s="16">
        <v>2016</v>
      </c>
      <c r="E524" s="15" t="s">
        <v>117</v>
      </c>
      <c r="F524" s="15"/>
      <c r="G524" s="15" t="s">
        <v>118</v>
      </c>
      <c r="H524" s="15" t="s">
        <v>118</v>
      </c>
      <c r="I524" s="15" t="s">
        <v>118</v>
      </c>
      <c r="J524" s="15"/>
      <c r="K524" s="17" t="e">
        <f t="shared" si="65"/>
        <v>#VALUE!</v>
      </c>
      <c r="L524" s="15"/>
      <c r="M524" s="18" t="e">
        <f t="shared" si="51"/>
        <v>#VALUE!</v>
      </c>
      <c r="N524" s="15"/>
      <c r="O524" s="15"/>
      <c r="P524" s="15"/>
      <c r="Q524" s="24" t="e">
        <f ca="1">_xludf.MAXIFS('[1]Deals (investment)'!A:A,'[1]Deals (investment)'!B:B,A524)</f>
        <v>#NAME?</v>
      </c>
      <c r="R524" s="15"/>
      <c r="S524" s="19"/>
      <c r="T524" s="15"/>
      <c r="U524" s="17"/>
      <c r="V524" s="15"/>
      <c r="W524" s="15"/>
      <c r="X524" s="15" t="s">
        <v>134</v>
      </c>
      <c r="Y524" s="15" t="s">
        <v>4196</v>
      </c>
      <c r="AB524" s="32">
        <v>43506</v>
      </c>
      <c r="AC524" s="21" t="s">
        <v>4197</v>
      </c>
      <c r="AD524" s="27" t="s">
        <v>4198</v>
      </c>
      <c r="AE524" s="15"/>
      <c r="AF524" s="21" t="s">
        <v>4199</v>
      </c>
      <c r="AG524" s="22">
        <f t="shared" ca="1" si="77"/>
        <v>0.5161290322580645</v>
      </c>
      <c r="AH524" s="15" t="str">
        <f t="shared" si="78"/>
        <v/>
      </c>
      <c r="AI524" s="22" t="e">
        <f>VLOOKUP(A524,'[1]Deals (investment)'!$B$2:$Z$1497,1,FALSE)</f>
        <v>#N/A</v>
      </c>
      <c r="AJ524" s="22" t="e">
        <f>VLOOKUP(A524,'[1]Deals (investment)'!$B$2:$Z$870,15,FALSE)</f>
        <v>#N/A</v>
      </c>
      <c r="AK524" s="17" t="e">
        <f>VLOOKUP(A524,'[1]Deals (Exits)'!B:B,1,FALSE)</f>
        <v>#N/A</v>
      </c>
      <c r="AL524" s="23">
        <f>VLOOKUP(G524,[1]Lookups!$V$3:$Y$197,4,FALSE)</f>
        <v>0</v>
      </c>
      <c r="AM524" s="17" t="str">
        <f>VLOOKUP(X524,[1]Lookups!$B$3:$C$200,2,FALSE)</f>
        <v>Transport &amp; Logistics</v>
      </c>
      <c r="AN524" s="17" t="e">
        <f>VLOOKUP(R524,[1]Lookups!$H$3:$I$69,2,FALSE)</f>
        <v>#N/A</v>
      </c>
      <c r="AO524" s="17" t="e">
        <f>VLOOKUP(T524,[1]Lookups!$H$3:$I$69,2,FALSE)</f>
        <v>#N/A</v>
      </c>
      <c r="AP524" s="17" t="e">
        <f>VLOOKUP(AN524,[1]Lookups!$N$3:$O$11,2,FALSE)</f>
        <v>#N/A</v>
      </c>
      <c r="AQ524" s="18" t="e">
        <f>COUNTIFS('[1]Deals (investment)'!$B:$B,$A524)</f>
        <v>#VALUE!</v>
      </c>
      <c r="AR524" s="18" t="e">
        <f>COUNTIFS('[1]Deals (investment)'!$B:$B,$A524,'[1]Deals (investment)'!$T:$T,$AW$1)+COUNTIFS('[1]Deals (investment)'!$B:$B,$A524,'[1]Deals (investment)'!$T:$T,$AX$1)+COUNTIFS('[1]Deals (investment)'!$B:$B,$A524,'[1]Deals (investment)'!$T:$T,$AY$1)</f>
        <v>#VALUE!</v>
      </c>
      <c r="AS524" s="17" t="e">
        <f>SUMIFS('[1]Deals (investment)'!$C:$C,'[1]Deals (investment)'!$B:$B,$A524)</f>
        <v>#VALUE!</v>
      </c>
      <c r="AT524" s="17" t="e">
        <f t="shared" si="66"/>
        <v>#VALUE!</v>
      </c>
      <c r="AU524" s="18" t="e">
        <f>COUNTIF('[1]Deals (Exits)'!$B:$B,A524)</f>
        <v>#VALUE!</v>
      </c>
      <c r="AV524" s="17" t="e">
        <f>SUMIFS('[1]Deals (investment)'!$C:$C,'[1]Deals (investment)'!$B:$B,$A524,'[1]Deals (investment)'!$T:$T,AV$1)</f>
        <v>#VALUE!</v>
      </c>
      <c r="AW524" s="17" t="e">
        <f>SUMIFS('[1]Deals (investment)'!$C:$C,'[1]Deals (investment)'!$B:$B,$A524,'[1]Deals (investment)'!$T:$T,AW$1)</f>
        <v>#VALUE!</v>
      </c>
      <c r="AX524" s="17" t="e">
        <f>SUMIFS('[1]Deals (investment)'!$C:$C,'[1]Deals (investment)'!$B:$B,$A524,'[1]Deals (investment)'!$T:$T,AX$1)</f>
        <v>#VALUE!</v>
      </c>
      <c r="AY524" s="17" t="e">
        <f>SUMIFS('[1]Deals (investment)'!$C:$C,'[1]Deals (investment)'!$B:$B,$A524,'[1]Deals (investment)'!$T:$T,AY$1)</f>
        <v>#VALUE!</v>
      </c>
      <c r="AZ524" s="17" t="e">
        <f>SUMIFS('[1]Deals (investment)'!$C:$C,'[1]Deals (investment)'!$B:$B,$A524,'[1]Deals (investment)'!$T:$T,AZ$1)</f>
        <v>#VALUE!</v>
      </c>
      <c r="BA524" s="17" t="e">
        <f>SUMIFS('[1]Deals (investment)'!$C:$C,'[1]Deals (investment)'!$B:$B,$A524,'[1]Deals (investment)'!$T:$T,BA$1)</f>
        <v>#VALUE!</v>
      </c>
      <c r="BB524" s="17" t="e">
        <f>SUMIFS('[1]Deals (investment)'!$C:$C,'[1]Deals (investment)'!$B:$B,$A524,'[1]Deals (investment)'!$T:$T,BB$1)</f>
        <v>#VALUE!</v>
      </c>
      <c r="BC524" s="17" t="e">
        <f>SUMIFS('[1]Deals (Exits)'!$C:$C,'[1]Deals (Exits)'!$B:$B,$A524)</f>
        <v>#VALUE!</v>
      </c>
      <c r="BD524" s="17" t="e">
        <f>SUMIFS('[1]Deals (investment)'!$C:$C,'[1]Deals (investment)'!$B:$B,$A524,'[1]Deals (investment)'!$V:$V,BD$1)</f>
        <v>#VALUE!</v>
      </c>
      <c r="BE524" s="17" t="e">
        <f>SUMIFS('[1]Deals (investment)'!$C:$C,'[1]Deals (investment)'!$B:$B,$A524,'[1]Deals (investment)'!$V:$V,BE$1)</f>
        <v>#VALUE!</v>
      </c>
      <c r="BF524" s="17" t="e">
        <f>SUMIFS('[1]Deals (investment)'!$C:$C,'[1]Deals (investment)'!$B:$B,$A524,'[1]Deals (investment)'!$V:$V,BF$1)</f>
        <v>#VALUE!</v>
      </c>
      <c r="BG524" s="17" t="e">
        <f>SUMIFS('[1]Deals (investment)'!$C:$C,'[1]Deals (investment)'!$B:$B,$A524,'[1]Deals (investment)'!$V:$V,BG$1)</f>
        <v>#VALUE!</v>
      </c>
      <c r="BH524" s="17" t="e">
        <f>SUMIFS('[1]Deals (investment)'!$C:$C,'[1]Deals (investment)'!$B:$B,$A524,'[1]Deals (investment)'!$V:$V,BH$1)</f>
        <v>#VALUE!</v>
      </c>
      <c r="BI524" s="17" t="e">
        <f>SUMIFS('[1]Deals (investment)'!$C:$C,'[1]Deals (investment)'!$B:$B,$A524,'[1]Deals (investment)'!$V:$V,BI$1)</f>
        <v>#VALUE!</v>
      </c>
      <c r="BJ524" s="17" t="e">
        <f>SUMIFS('[1]Deals (investment)'!$C:$C,'[1]Deals (investment)'!$B:$B,$A524,'[1]Deals (investment)'!$V:$V,BJ$1)</f>
        <v>#VALUE!</v>
      </c>
      <c r="BK524" s="17" t="e">
        <f>SUMIFS('[1]Deals (investment)'!$C:$C,'[1]Deals (investment)'!$B:$B,$A524,'[1]Deals (investment)'!$V:$V,BK$1)</f>
        <v>#VALUE!</v>
      </c>
      <c r="BL524" s="17" t="e">
        <f>SUMIFS('[1]Deals (investment)'!$C:$C,'[1]Deals (investment)'!$B:$B,$A524,'[1]Deals (investment)'!$V:$V,BL$1)</f>
        <v>#VALUE!</v>
      </c>
      <c r="BM524" s="17" t="e">
        <f>SUMIFS('[1]Deals (investment)'!$C:$C,'[1]Deals (investment)'!$B:$B,$A524,'[1]Deals (investment)'!$V:$V,BM$1)</f>
        <v>#VALUE!</v>
      </c>
      <c r="BN524" s="15"/>
      <c r="BO524" s="15"/>
      <c r="BP524" s="22"/>
      <c r="BQ524" s="15"/>
      <c r="BR524" s="15"/>
      <c r="BS524" s="15"/>
      <c r="BT524" s="15"/>
      <c r="BU524" s="15"/>
      <c r="BV524" s="15"/>
      <c r="BW524" s="15"/>
      <c r="BX524" s="15"/>
      <c r="BY524" s="15"/>
      <c r="BZ524" s="15"/>
      <c r="CA524" s="15"/>
      <c r="CB524" s="15"/>
      <c r="CC524" s="15"/>
      <c r="CD524" s="15" t="str">
        <f t="shared" si="79"/>
        <v>TwendeWith the Twende app you can easily find a safe and reliable rider in KenyaActive</v>
      </c>
      <c r="CE524" s="15"/>
      <c r="CF524" s="15"/>
      <c r="CG524" s="15"/>
      <c r="CH524" s="15"/>
      <c r="CI524" s="15"/>
      <c r="CJ524" s="15"/>
    </row>
    <row r="525" spans="1:88" ht="12.75">
      <c r="A525" s="15" t="s">
        <v>4200</v>
      </c>
      <c r="B525" s="15" t="s">
        <v>4201</v>
      </c>
      <c r="C525" s="15" t="s">
        <v>58</v>
      </c>
      <c r="D525" s="16">
        <v>2018</v>
      </c>
      <c r="E525" s="15" t="s">
        <v>117</v>
      </c>
      <c r="F525" s="15"/>
      <c r="G525" s="15" t="s">
        <v>118</v>
      </c>
      <c r="H525" s="15" t="s">
        <v>118</v>
      </c>
      <c r="I525" s="15" t="s">
        <v>118</v>
      </c>
      <c r="J525" s="15"/>
      <c r="K525" s="17" t="e">
        <f t="shared" si="65"/>
        <v>#VALUE!</v>
      </c>
      <c r="L525" s="15"/>
      <c r="M525" s="18" t="e">
        <f t="shared" si="51"/>
        <v>#VALUE!</v>
      </c>
      <c r="N525" s="15"/>
      <c r="O525" s="15"/>
      <c r="P525" s="15"/>
      <c r="Q525" s="24" t="e">
        <f ca="1">_xludf.MAXIFS('[1]Deals (investment)'!A:A,'[1]Deals (investment)'!B:B,A525)</f>
        <v>#NAME?</v>
      </c>
      <c r="R525" s="15"/>
      <c r="S525" s="19"/>
      <c r="T525" s="15"/>
      <c r="U525" s="17"/>
      <c r="V525" s="15" t="s">
        <v>4202</v>
      </c>
      <c r="W525" s="15">
        <v>1</v>
      </c>
      <c r="X525" s="15" t="s">
        <v>134</v>
      </c>
      <c r="Y525" s="15" t="s">
        <v>4203</v>
      </c>
      <c r="AA525" s="25" t="s">
        <v>109</v>
      </c>
      <c r="AB525" s="20" t="s">
        <v>286</v>
      </c>
      <c r="AC525" s="27" t="s">
        <v>4204</v>
      </c>
      <c r="AD525" s="15"/>
      <c r="AE525" s="21" t="s">
        <v>4205</v>
      </c>
      <c r="AF525" s="27" t="s">
        <v>4206</v>
      </c>
      <c r="AG525" s="22">
        <f t="shared" ca="1" si="77"/>
        <v>0.61290322580645162</v>
      </c>
      <c r="AH525" s="15" t="str">
        <f t="shared" si="78"/>
        <v/>
      </c>
      <c r="AI525" s="22" t="e">
        <f>VLOOKUP(A525,'[1]Deals (investment)'!$B$2:$Z$1497,1,FALSE)</f>
        <v>#N/A</v>
      </c>
      <c r="AJ525" s="22" t="e">
        <f>VLOOKUP(A525,'[1]Deals (investment)'!$B$2:$Z$870,15,FALSE)</f>
        <v>#N/A</v>
      </c>
      <c r="AK525" s="17" t="e">
        <f>VLOOKUP(A525,'[1]Deals (Exits)'!B:B,1,FALSE)</f>
        <v>#N/A</v>
      </c>
      <c r="AL525" s="23">
        <f>VLOOKUP(G525,[1]Lookups!$V$3:$Y$197,4,FALSE)</f>
        <v>0</v>
      </c>
      <c r="AM525" s="17" t="str">
        <f>VLOOKUP(X525,[1]Lookups!$B$3:$C$200,2,FALSE)</f>
        <v>Transport &amp; Logistics</v>
      </c>
      <c r="AN525" s="17" t="e">
        <f>VLOOKUP(R525,[1]Lookups!$H$3:$I$69,2,FALSE)</f>
        <v>#N/A</v>
      </c>
      <c r="AO525" s="17" t="e">
        <f>VLOOKUP(T525,[1]Lookups!$H$3:$I$69,2,FALSE)</f>
        <v>#N/A</v>
      </c>
      <c r="AP525" s="17" t="e">
        <f>VLOOKUP(AN525,[1]Lookups!$N$3:$O$11,2,FALSE)</f>
        <v>#N/A</v>
      </c>
      <c r="AQ525" s="18" t="e">
        <f>COUNTIFS('[1]Deals (investment)'!$B:$B,$A525)</f>
        <v>#VALUE!</v>
      </c>
      <c r="AR525" s="18" t="e">
        <f>COUNTIFS('[1]Deals (investment)'!$B:$B,$A525,'[1]Deals (investment)'!$T:$T,$AW$1)+COUNTIFS('[1]Deals (investment)'!$B:$B,$A525,'[1]Deals (investment)'!$T:$T,$AX$1)+COUNTIFS('[1]Deals (investment)'!$B:$B,$A525,'[1]Deals (investment)'!$T:$T,$AY$1)</f>
        <v>#VALUE!</v>
      </c>
      <c r="AS525" s="17" t="e">
        <f>SUMIFS('[1]Deals (investment)'!$C:$C,'[1]Deals (investment)'!$B:$B,$A525)</f>
        <v>#VALUE!</v>
      </c>
      <c r="AT525" s="17" t="e">
        <f t="shared" si="66"/>
        <v>#VALUE!</v>
      </c>
      <c r="AU525" s="18" t="e">
        <f>COUNTIF('[1]Deals (Exits)'!$B:$B,A525)</f>
        <v>#VALUE!</v>
      </c>
      <c r="AV525" s="17" t="e">
        <f>SUMIFS('[1]Deals (investment)'!$C:$C,'[1]Deals (investment)'!$B:$B,$A525,'[1]Deals (investment)'!$T:$T,AV$1)</f>
        <v>#VALUE!</v>
      </c>
      <c r="AW525" s="17" t="e">
        <f>SUMIFS('[1]Deals (investment)'!$C:$C,'[1]Deals (investment)'!$B:$B,$A525,'[1]Deals (investment)'!$T:$T,AW$1)</f>
        <v>#VALUE!</v>
      </c>
      <c r="AX525" s="17" t="e">
        <f>SUMIFS('[1]Deals (investment)'!$C:$C,'[1]Deals (investment)'!$B:$B,$A525,'[1]Deals (investment)'!$T:$T,AX$1)</f>
        <v>#VALUE!</v>
      </c>
      <c r="AY525" s="17" t="e">
        <f>SUMIFS('[1]Deals (investment)'!$C:$C,'[1]Deals (investment)'!$B:$B,$A525,'[1]Deals (investment)'!$T:$T,AY$1)</f>
        <v>#VALUE!</v>
      </c>
      <c r="AZ525" s="17" t="e">
        <f>SUMIFS('[1]Deals (investment)'!$C:$C,'[1]Deals (investment)'!$B:$B,$A525,'[1]Deals (investment)'!$T:$T,AZ$1)</f>
        <v>#VALUE!</v>
      </c>
      <c r="BA525" s="17" t="e">
        <f>SUMIFS('[1]Deals (investment)'!$C:$C,'[1]Deals (investment)'!$B:$B,$A525,'[1]Deals (investment)'!$T:$T,BA$1)</f>
        <v>#VALUE!</v>
      </c>
      <c r="BB525" s="17" t="e">
        <f>SUMIFS('[1]Deals (investment)'!$C:$C,'[1]Deals (investment)'!$B:$B,$A525,'[1]Deals (investment)'!$T:$T,BB$1)</f>
        <v>#VALUE!</v>
      </c>
      <c r="BC525" s="17" t="e">
        <f>SUMIFS('[1]Deals (Exits)'!$C:$C,'[1]Deals (Exits)'!$B:$B,$A525)</f>
        <v>#VALUE!</v>
      </c>
      <c r="BD525" s="17" t="e">
        <f>SUMIFS('[1]Deals (investment)'!$C:$C,'[1]Deals (investment)'!$B:$B,$A525,'[1]Deals (investment)'!$V:$V,BD$1)</f>
        <v>#VALUE!</v>
      </c>
      <c r="BE525" s="17" t="e">
        <f>SUMIFS('[1]Deals (investment)'!$C:$C,'[1]Deals (investment)'!$B:$B,$A525,'[1]Deals (investment)'!$V:$V,BE$1)</f>
        <v>#VALUE!</v>
      </c>
      <c r="BF525" s="17" t="e">
        <f>SUMIFS('[1]Deals (investment)'!$C:$C,'[1]Deals (investment)'!$B:$B,$A525,'[1]Deals (investment)'!$V:$V,BF$1)</f>
        <v>#VALUE!</v>
      </c>
      <c r="BG525" s="17" t="e">
        <f>SUMIFS('[1]Deals (investment)'!$C:$C,'[1]Deals (investment)'!$B:$B,$A525,'[1]Deals (investment)'!$V:$V,BG$1)</f>
        <v>#VALUE!</v>
      </c>
      <c r="BH525" s="17" t="e">
        <f>SUMIFS('[1]Deals (investment)'!$C:$C,'[1]Deals (investment)'!$B:$B,$A525,'[1]Deals (investment)'!$V:$V,BH$1)</f>
        <v>#VALUE!</v>
      </c>
      <c r="BI525" s="17" t="e">
        <f>SUMIFS('[1]Deals (investment)'!$C:$C,'[1]Deals (investment)'!$B:$B,$A525,'[1]Deals (investment)'!$V:$V,BI$1)</f>
        <v>#VALUE!</v>
      </c>
      <c r="BJ525" s="17" t="e">
        <f>SUMIFS('[1]Deals (investment)'!$C:$C,'[1]Deals (investment)'!$B:$B,$A525,'[1]Deals (investment)'!$V:$V,BJ$1)</f>
        <v>#VALUE!</v>
      </c>
      <c r="BK525" s="17" t="e">
        <f>SUMIFS('[1]Deals (investment)'!$C:$C,'[1]Deals (investment)'!$B:$B,$A525,'[1]Deals (investment)'!$V:$V,BK$1)</f>
        <v>#VALUE!</v>
      </c>
      <c r="BL525" s="17" t="e">
        <f>SUMIFS('[1]Deals (investment)'!$C:$C,'[1]Deals (investment)'!$B:$B,$A525,'[1]Deals (investment)'!$V:$V,BL$1)</f>
        <v>#VALUE!</v>
      </c>
      <c r="BM525" s="17" t="e">
        <f>SUMIFS('[1]Deals (investment)'!$C:$C,'[1]Deals (investment)'!$B:$B,$A525,'[1]Deals (investment)'!$V:$V,BM$1)</f>
        <v>#VALUE!</v>
      </c>
      <c r="BN525" s="15"/>
      <c r="BO525" s="15"/>
      <c r="BP525" s="22"/>
      <c r="BQ525" s="15"/>
      <c r="BR525" s="15"/>
      <c r="BS525" s="15"/>
      <c r="BT525" s="15"/>
      <c r="BU525" s="15"/>
      <c r="BV525" s="15"/>
      <c r="BW525" s="15"/>
      <c r="BX525" s="15"/>
      <c r="BY525" s="15"/>
      <c r="BZ525" s="15"/>
      <c r="CA525" s="15"/>
      <c r="CB525" s="15"/>
      <c r="CC525" s="15"/>
      <c r="CD525" s="15" t="str">
        <f t="shared" si="79"/>
        <v>Ubabi VanpoolingUbabi Vanpooling is a luxury public transport system that ferries people from the same neighbourhoods to and from work or other engagements.Active</v>
      </c>
      <c r="CE525" s="15"/>
      <c r="CF525" s="15"/>
      <c r="CG525" s="15"/>
      <c r="CH525" s="15"/>
      <c r="CI525" s="15"/>
      <c r="CJ525" s="15"/>
    </row>
    <row r="526" spans="1:88" ht="12.75">
      <c r="A526" s="15" t="s">
        <v>4207</v>
      </c>
      <c r="B526" s="15" t="s">
        <v>4208</v>
      </c>
      <c r="C526" s="15"/>
      <c r="D526" s="16">
        <v>2016</v>
      </c>
      <c r="E526" s="15" t="s">
        <v>4209</v>
      </c>
      <c r="F526" s="15" t="s">
        <v>117</v>
      </c>
      <c r="G526" s="15" t="s">
        <v>4210</v>
      </c>
      <c r="H526" s="15" t="s">
        <v>118</v>
      </c>
      <c r="I526" s="15" t="s">
        <v>4211</v>
      </c>
      <c r="J526" s="15"/>
      <c r="K526" s="17" t="e">
        <f t="shared" si="65"/>
        <v>#VALUE!</v>
      </c>
      <c r="L526" s="15"/>
      <c r="M526" s="18" t="e">
        <f t="shared" si="51"/>
        <v>#VALUE!</v>
      </c>
      <c r="N526" s="15"/>
      <c r="O526" s="15"/>
      <c r="P526" s="15"/>
      <c r="Q526" s="24" t="e">
        <f ca="1">_xludf.MAXIFS('[1]Deals (investment)'!A:A,'[1]Deals (investment)'!B:B,A526)</f>
        <v>#NAME?</v>
      </c>
      <c r="R526" s="15"/>
      <c r="S526" s="19"/>
      <c r="T526" s="15"/>
      <c r="U526" s="17"/>
      <c r="V526" s="15" t="s">
        <v>4212</v>
      </c>
      <c r="W526" s="15">
        <v>0</v>
      </c>
      <c r="X526" s="15" t="s">
        <v>294</v>
      </c>
      <c r="Y526" s="15" t="s">
        <v>4213</v>
      </c>
      <c r="AB526" s="32">
        <v>43506</v>
      </c>
      <c r="AC526" s="21" t="s">
        <v>4214</v>
      </c>
      <c r="AD526" s="21" t="s">
        <v>4215</v>
      </c>
      <c r="AE526" s="21" t="s">
        <v>4216</v>
      </c>
      <c r="AF526" s="21" t="s">
        <v>4217</v>
      </c>
      <c r="AG526" s="22">
        <f t="shared" ca="1" si="77"/>
        <v>0.61290322580645162</v>
      </c>
      <c r="AH526" s="15" t="str">
        <f t="shared" si="78"/>
        <v/>
      </c>
      <c r="AI526" s="22" t="e">
        <f>VLOOKUP(A526,'[1]Deals (investment)'!$B$2:$Z$1497,1,FALSE)</f>
        <v>#N/A</v>
      </c>
      <c r="AJ526" s="22" t="e">
        <f>VLOOKUP(A526,'[1]Deals (investment)'!$B$2:$Z$870,15,FALSE)</f>
        <v>#N/A</v>
      </c>
      <c r="AK526" s="17" t="e">
        <f>VLOOKUP(A526,'[1]Deals (Exits)'!B:B,1,FALSE)</f>
        <v>#N/A</v>
      </c>
      <c r="AL526" s="23">
        <f>VLOOKUP(G526,[1]Lookups!$V$3:$Y$197,4,FALSE)</f>
        <v>1</v>
      </c>
      <c r="AM526" s="17" t="str">
        <f>VLOOKUP(X526,[1]Lookups!$B$3:$C$200,2,FALSE)</f>
        <v>Health &amp; Pharmaceuticals</v>
      </c>
      <c r="AN526" s="17" t="e">
        <f>VLOOKUP(R526,[1]Lookups!$H$3:$I$69,2,FALSE)</f>
        <v>#N/A</v>
      </c>
      <c r="AO526" s="17" t="e">
        <f>VLOOKUP(T526,[1]Lookups!$H$3:$I$69,2,FALSE)</f>
        <v>#N/A</v>
      </c>
      <c r="AP526" s="17" t="e">
        <f>VLOOKUP(AN526,[1]Lookups!$N$3:$O$11,2,FALSE)</f>
        <v>#N/A</v>
      </c>
      <c r="AQ526" s="18" t="e">
        <f>COUNTIFS('[1]Deals (investment)'!$B:$B,$A526)</f>
        <v>#VALUE!</v>
      </c>
      <c r="AR526" s="18" t="e">
        <f>COUNTIFS('[1]Deals (investment)'!$B:$B,$A526,'[1]Deals (investment)'!$T:$T,$AW$1)+COUNTIFS('[1]Deals (investment)'!$B:$B,$A526,'[1]Deals (investment)'!$T:$T,$AX$1)+COUNTIFS('[1]Deals (investment)'!$B:$B,$A526,'[1]Deals (investment)'!$T:$T,$AY$1)</f>
        <v>#VALUE!</v>
      </c>
      <c r="AS526" s="17" t="e">
        <f>SUMIFS('[1]Deals (investment)'!$C:$C,'[1]Deals (investment)'!$B:$B,$A526)</f>
        <v>#VALUE!</v>
      </c>
      <c r="AT526" s="17" t="e">
        <f t="shared" si="66"/>
        <v>#VALUE!</v>
      </c>
      <c r="AU526" s="18" t="e">
        <f>COUNTIF('[1]Deals (Exits)'!$B:$B,A526)</f>
        <v>#VALUE!</v>
      </c>
      <c r="AV526" s="17" t="e">
        <f>SUMIFS('[1]Deals (investment)'!$C:$C,'[1]Deals (investment)'!$B:$B,$A526,'[1]Deals (investment)'!$T:$T,AV$1)</f>
        <v>#VALUE!</v>
      </c>
      <c r="AW526" s="17" t="e">
        <f>SUMIFS('[1]Deals (investment)'!$C:$C,'[1]Deals (investment)'!$B:$B,$A526,'[1]Deals (investment)'!$T:$T,AW$1)</f>
        <v>#VALUE!</v>
      </c>
      <c r="AX526" s="17" t="e">
        <f>SUMIFS('[1]Deals (investment)'!$C:$C,'[1]Deals (investment)'!$B:$B,$A526,'[1]Deals (investment)'!$T:$T,AX$1)</f>
        <v>#VALUE!</v>
      </c>
      <c r="AY526" s="17" t="e">
        <f>SUMIFS('[1]Deals (investment)'!$C:$C,'[1]Deals (investment)'!$B:$B,$A526,'[1]Deals (investment)'!$T:$T,AY$1)</f>
        <v>#VALUE!</v>
      </c>
      <c r="AZ526" s="17" t="e">
        <f>SUMIFS('[1]Deals (investment)'!$C:$C,'[1]Deals (investment)'!$B:$B,$A526,'[1]Deals (investment)'!$T:$T,AZ$1)</f>
        <v>#VALUE!</v>
      </c>
      <c r="BA526" s="17" t="e">
        <f>SUMIFS('[1]Deals (investment)'!$C:$C,'[1]Deals (investment)'!$B:$B,$A526,'[1]Deals (investment)'!$T:$T,BA$1)</f>
        <v>#VALUE!</v>
      </c>
      <c r="BB526" s="17" t="e">
        <f>SUMIFS('[1]Deals (investment)'!$C:$C,'[1]Deals (investment)'!$B:$B,$A526,'[1]Deals (investment)'!$T:$T,BB$1)</f>
        <v>#VALUE!</v>
      </c>
      <c r="BC526" s="17" t="e">
        <f>SUMIFS('[1]Deals (Exits)'!$C:$C,'[1]Deals (Exits)'!$B:$B,$A526)</f>
        <v>#VALUE!</v>
      </c>
      <c r="BD526" s="17" t="e">
        <f>SUMIFS('[1]Deals (investment)'!$C:$C,'[1]Deals (investment)'!$B:$B,$A526,'[1]Deals (investment)'!$V:$V,BD$1)</f>
        <v>#VALUE!</v>
      </c>
      <c r="BE526" s="17" t="e">
        <f>SUMIFS('[1]Deals (investment)'!$C:$C,'[1]Deals (investment)'!$B:$B,$A526,'[1]Deals (investment)'!$V:$V,BE$1)</f>
        <v>#VALUE!</v>
      </c>
      <c r="BF526" s="17" t="e">
        <f>SUMIFS('[1]Deals (investment)'!$C:$C,'[1]Deals (investment)'!$B:$B,$A526,'[1]Deals (investment)'!$V:$V,BF$1)</f>
        <v>#VALUE!</v>
      </c>
      <c r="BG526" s="17" t="e">
        <f>SUMIFS('[1]Deals (investment)'!$C:$C,'[1]Deals (investment)'!$B:$B,$A526,'[1]Deals (investment)'!$V:$V,BG$1)</f>
        <v>#VALUE!</v>
      </c>
      <c r="BH526" s="17" t="e">
        <f>SUMIFS('[1]Deals (investment)'!$C:$C,'[1]Deals (investment)'!$B:$B,$A526,'[1]Deals (investment)'!$V:$V,BH$1)</f>
        <v>#VALUE!</v>
      </c>
      <c r="BI526" s="17" t="e">
        <f>SUMIFS('[1]Deals (investment)'!$C:$C,'[1]Deals (investment)'!$B:$B,$A526,'[1]Deals (investment)'!$V:$V,BI$1)</f>
        <v>#VALUE!</v>
      </c>
      <c r="BJ526" s="17" t="e">
        <f>SUMIFS('[1]Deals (investment)'!$C:$C,'[1]Deals (investment)'!$B:$B,$A526,'[1]Deals (investment)'!$V:$V,BJ$1)</f>
        <v>#VALUE!</v>
      </c>
      <c r="BK526" s="17" t="e">
        <f>SUMIFS('[1]Deals (investment)'!$C:$C,'[1]Deals (investment)'!$B:$B,$A526,'[1]Deals (investment)'!$V:$V,BK$1)</f>
        <v>#VALUE!</v>
      </c>
      <c r="BL526" s="17" t="e">
        <f>SUMIFS('[1]Deals (investment)'!$C:$C,'[1]Deals (investment)'!$B:$B,$A526,'[1]Deals (investment)'!$V:$V,BL$1)</f>
        <v>#VALUE!</v>
      </c>
      <c r="BM526" s="17" t="e">
        <f>SUMIFS('[1]Deals (investment)'!$C:$C,'[1]Deals (investment)'!$B:$B,$A526,'[1]Deals (investment)'!$V:$V,BM$1)</f>
        <v>#VALUE!</v>
      </c>
      <c r="BN526" s="15"/>
      <c r="BO526" s="15"/>
      <c r="BP526" s="22"/>
      <c r="BQ526" s="15"/>
      <c r="BR526" s="15"/>
      <c r="BS526" s="15"/>
      <c r="BT526" s="15"/>
      <c r="BU526" s="15"/>
      <c r="BV526" s="15"/>
      <c r="BW526" s="15"/>
      <c r="BX526" s="15"/>
      <c r="BY526" s="15"/>
      <c r="BZ526" s="15"/>
      <c r="CA526" s="15"/>
      <c r="CB526" s="15"/>
      <c r="CC526" s="15"/>
      <c r="CD526" s="15"/>
      <c r="CE526" s="15"/>
      <c r="CF526" s="15"/>
      <c r="CG526" s="15"/>
      <c r="CH526" s="15"/>
      <c r="CI526" s="15"/>
      <c r="CJ526" s="15"/>
    </row>
    <row r="527" spans="1:88" ht="12.75">
      <c r="A527" s="15" t="s">
        <v>4218</v>
      </c>
      <c r="B527" s="15" t="s">
        <v>4219</v>
      </c>
      <c r="C527" s="15" t="s">
        <v>58</v>
      </c>
      <c r="D527" s="16">
        <v>2018</v>
      </c>
      <c r="E527" s="15" t="s">
        <v>4220</v>
      </c>
      <c r="F527" s="15"/>
      <c r="G527" s="15" t="s">
        <v>4221</v>
      </c>
      <c r="H527" s="15" t="s">
        <v>4221</v>
      </c>
      <c r="I527" s="15" t="s">
        <v>4221</v>
      </c>
      <c r="J527" s="15"/>
      <c r="K527" s="17" t="e">
        <f t="shared" si="65"/>
        <v>#VALUE!</v>
      </c>
      <c r="L527" s="15"/>
      <c r="M527" s="18" t="e">
        <f t="shared" si="51"/>
        <v>#VALUE!</v>
      </c>
      <c r="N527" s="15"/>
      <c r="O527" s="15"/>
      <c r="P527" s="15"/>
      <c r="Q527" s="24" t="e">
        <f ca="1">_xludf.MAXIFS('[1]Deals (investment)'!A:A,'[1]Deals (investment)'!B:B,A527)</f>
        <v>#NAME?</v>
      </c>
      <c r="R527" s="15"/>
      <c r="S527" s="19"/>
      <c r="T527" s="15"/>
      <c r="U527" s="17"/>
      <c r="V527" s="15" t="s">
        <v>4222</v>
      </c>
      <c r="W527" s="15">
        <v>0</v>
      </c>
      <c r="X527" s="15" t="s">
        <v>134</v>
      </c>
      <c r="Y527" s="15" t="s">
        <v>4223</v>
      </c>
      <c r="Z527" s="25" t="s">
        <v>109</v>
      </c>
      <c r="AB527" s="32">
        <v>43506</v>
      </c>
      <c r="AC527" s="21" t="s">
        <v>4224</v>
      </c>
      <c r="AD527" s="27" t="s">
        <v>4225</v>
      </c>
      <c r="AE527" s="15" t="s">
        <v>110</v>
      </c>
      <c r="AF527" s="21" t="s">
        <v>4226</v>
      </c>
      <c r="AG527" s="22">
        <f t="shared" ca="1" si="77"/>
        <v>0.64516129032258063</v>
      </c>
      <c r="AH527" s="15" t="str">
        <f t="shared" si="78"/>
        <v/>
      </c>
      <c r="AI527" s="22" t="str">
        <f>VLOOKUP(A527,'[1]Deals (investment)'!$B$2:$Z$1497,1,FALSE)</f>
        <v>Betaksys Systeme</v>
      </c>
      <c r="AJ527" s="22">
        <f>VLOOKUP(A527,'[1]Deals (investment)'!$B$2:$Z$870,15,FALSE)</f>
        <v>0</v>
      </c>
      <c r="AK527" s="17" t="e">
        <f>VLOOKUP(A527,'[1]Deals (Exits)'!B:B,1,FALSE)</f>
        <v>#N/A</v>
      </c>
      <c r="AL527" s="23">
        <f>VLOOKUP(G527,[1]Lookups!$V$3:$Y$197,4,FALSE)</f>
        <v>0</v>
      </c>
      <c r="AM527" s="17" t="str">
        <f>VLOOKUP(X527,[1]Lookups!$B$3:$C$200,2,FALSE)</f>
        <v>Transport &amp; Logistics</v>
      </c>
      <c r="AN527" s="17" t="e">
        <f>VLOOKUP(R527,[1]Lookups!$H$3:$I$69,2,FALSE)</f>
        <v>#N/A</v>
      </c>
      <c r="AO527" s="17" t="e">
        <f>VLOOKUP(T527,[1]Lookups!$H$3:$I$69,2,FALSE)</f>
        <v>#N/A</v>
      </c>
      <c r="AP527" s="17" t="e">
        <f>VLOOKUP(AN527,[1]Lookups!$N$3:$O$11,2,FALSE)</f>
        <v>#N/A</v>
      </c>
      <c r="AQ527" s="18" t="e">
        <f>COUNTIFS('[1]Deals (investment)'!$B:$B,$A527)</f>
        <v>#VALUE!</v>
      </c>
      <c r="AR527" s="18" t="e">
        <f>COUNTIFS('[1]Deals (investment)'!$B:$B,$A527,'[1]Deals (investment)'!$T:$T,$AW$1)+COUNTIFS('[1]Deals (investment)'!$B:$B,$A527,'[1]Deals (investment)'!$T:$T,$AX$1)+COUNTIFS('[1]Deals (investment)'!$B:$B,$A527,'[1]Deals (investment)'!$T:$T,$AY$1)</f>
        <v>#VALUE!</v>
      </c>
      <c r="AS527" s="17" t="e">
        <f>SUMIFS('[1]Deals (investment)'!$C:$C,'[1]Deals (investment)'!$B:$B,$A527)</f>
        <v>#VALUE!</v>
      </c>
      <c r="AT527" s="17" t="e">
        <f t="shared" si="66"/>
        <v>#VALUE!</v>
      </c>
      <c r="AU527" s="18" t="e">
        <f>COUNTIF('[1]Deals (Exits)'!$B:$B,A527)</f>
        <v>#VALUE!</v>
      </c>
      <c r="AV527" s="17" t="e">
        <f>SUMIFS('[1]Deals (investment)'!$C:$C,'[1]Deals (investment)'!$B:$B,$A527,'[1]Deals (investment)'!$T:$T,AV$1)</f>
        <v>#VALUE!</v>
      </c>
      <c r="AW527" s="17" t="e">
        <f>SUMIFS('[1]Deals (investment)'!$C:$C,'[1]Deals (investment)'!$B:$B,$A527,'[1]Deals (investment)'!$T:$T,AW$1)</f>
        <v>#VALUE!</v>
      </c>
      <c r="AX527" s="17" t="e">
        <f>SUMIFS('[1]Deals (investment)'!$C:$C,'[1]Deals (investment)'!$B:$B,$A527,'[1]Deals (investment)'!$T:$T,AX$1)</f>
        <v>#VALUE!</v>
      </c>
      <c r="AY527" s="17" t="e">
        <f>SUMIFS('[1]Deals (investment)'!$C:$C,'[1]Deals (investment)'!$B:$B,$A527,'[1]Deals (investment)'!$T:$T,AY$1)</f>
        <v>#VALUE!</v>
      </c>
      <c r="AZ527" s="17" t="e">
        <f>SUMIFS('[1]Deals (investment)'!$C:$C,'[1]Deals (investment)'!$B:$B,$A527,'[1]Deals (investment)'!$T:$T,AZ$1)</f>
        <v>#VALUE!</v>
      </c>
      <c r="BA527" s="17" t="e">
        <f>SUMIFS('[1]Deals (investment)'!$C:$C,'[1]Deals (investment)'!$B:$B,$A527,'[1]Deals (investment)'!$T:$T,BA$1)</f>
        <v>#VALUE!</v>
      </c>
      <c r="BB527" s="17" t="e">
        <f>SUMIFS('[1]Deals (investment)'!$C:$C,'[1]Deals (investment)'!$B:$B,$A527,'[1]Deals (investment)'!$T:$T,BB$1)</f>
        <v>#VALUE!</v>
      </c>
      <c r="BC527" s="17" t="e">
        <f>SUMIFS('[1]Deals (Exits)'!$C:$C,'[1]Deals (Exits)'!$B:$B,$A527)</f>
        <v>#VALUE!</v>
      </c>
      <c r="BD527" s="17" t="e">
        <f>SUMIFS('[1]Deals (investment)'!$C:$C,'[1]Deals (investment)'!$B:$B,$A527,'[1]Deals (investment)'!$V:$V,BD$1)</f>
        <v>#VALUE!</v>
      </c>
      <c r="BE527" s="17" t="e">
        <f>SUMIFS('[1]Deals (investment)'!$C:$C,'[1]Deals (investment)'!$B:$B,$A527,'[1]Deals (investment)'!$V:$V,BE$1)</f>
        <v>#VALUE!</v>
      </c>
      <c r="BF527" s="17" t="e">
        <f>SUMIFS('[1]Deals (investment)'!$C:$C,'[1]Deals (investment)'!$B:$B,$A527,'[1]Deals (investment)'!$V:$V,BF$1)</f>
        <v>#VALUE!</v>
      </c>
      <c r="BG527" s="17" t="e">
        <f>SUMIFS('[1]Deals (investment)'!$C:$C,'[1]Deals (investment)'!$B:$B,$A527,'[1]Deals (investment)'!$V:$V,BG$1)</f>
        <v>#VALUE!</v>
      </c>
      <c r="BH527" s="17" t="e">
        <f>SUMIFS('[1]Deals (investment)'!$C:$C,'[1]Deals (investment)'!$B:$B,$A527,'[1]Deals (investment)'!$V:$V,BH$1)</f>
        <v>#VALUE!</v>
      </c>
      <c r="BI527" s="17" t="e">
        <f>SUMIFS('[1]Deals (investment)'!$C:$C,'[1]Deals (investment)'!$B:$B,$A527,'[1]Deals (investment)'!$V:$V,BI$1)</f>
        <v>#VALUE!</v>
      </c>
      <c r="BJ527" s="17" t="e">
        <f>SUMIFS('[1]Deals (investment)'!$C:$C,'[1]Deals (investment)'!$B:$B,$A527,'[1]Deals (investment)'!$V:$V,BJ$1)</f>
        <v>#VALUE!</v>
      </c>
      <c r="BK527" s="17" t="e">
        <f>SUMIFS('[1]Deals (investment)'!$C:$C,'[1]Deals (investment)'!$B:$B,$A527,'[1]Deals (investment)'!$V:$V,BK$1)</f>
        <v>#VALUE!</v>
      </c>
      <c r="BL527" s="17" t="e">
        <f>SUMIFS('[1]Deals (investment)'!$C:$C,'[1]Deals (investment)'!$B:$B,$A527,'[1]Deals (investment)'!$V:$V,BL$1)</f>
        <v>#VALUE!</v>
      </c>
      <c r="BM527" s="17" t="e">
        <f>SUMIFS('[1]Deals (investment)'!$C:$C,'[1]Deals (investment)'!$B:$B,$A527,'[1]Deals (investment)'!$V:$V,BM$1)</f>
        <v>#VALUE!</v>
      </c>
      <c r="BN527" s="15"/>
      <c r="BO527" s="15"/>
      <c r="BP527" s="22"/>
      <c r="BQ527" s="15"/>
      <c r="BR527" s="15"/>
      <c r="BS527" s="15"/>
      <c r="BT527" s="15"/>
      <c r="BU527" s="15"/>
      <c r="BV527" s="15"/>
      <c r="BW527" s="15"/>
      <c r="BX527" s="15"/>
      <c r="BY527" s="15"/>
      <c r="BZ527" s="15"/>
      <c r="CA527" s="15"/>
      <c r="CB527" s="15"/>
      <c r="CC527" s="15"/>
      <c r="CD527" s="15" t="str">
        <f t="shared" ref="CD527:CD530" si="80">CONCATENATE(A527,B527,C527)</f>
        <v>Betaksys SystemeBetaksys is a traveler information system with free services for AntananarivoActive</v>
      </c>
      <c r="CE527" s="15"/>
      <c r="CF527" s="15"/>
      <c r="CG527" s="15"/>
      <c r="CH527" s="15"/>
      <c r="CI527" s="15"/>
      <c r="CJ527" s="15"/>
    </row>
    <row r="528" spans="1:88" ht="12.75">
      <c r="A528" s="15" t="s">
        <v>4227</v>
      </c>
      <c r="B528" s="15" t="s">
        <v>4228</v>
      </c>
      <c r="C528" s="15" t="s">
        <v>58</v>
      </c>
      <c r="D528" s="16"/>
      <c r="E528" s="15" t="s">
        <v>4229</v>
      </c>
      <c r="F528" s="15"/>
      <c r="G528" s="15" t="s">
        <v>1506</v>
      </c>
      <c r="H528" s="15" t="s">
        <v>1506</v>
      </c>
      <c r="I528" s="15" t="s">
        <v>1506</v>
      </c>
      <c r="J528" s="15"/>
      <c r="K528" s="17" t="e">
        <f t="shared" si="65"/>
        <v>#VALUE!</v>
      </c>
      <c r="L528" s="15"/>
      <c r="M528" s="18" t="e">
        <f t="shared" si="51"/>
        <v>#VALUE!</v>
      </c>
      <c r="N528" s="15"/>
      <c r="O528" s="15"/>
      <c r="P528" s="15"/>
      <c r="Q528" s="24" t="e">
        <f ca="1">_xludf.MAXIFS('[1]Deals (investment)'!A:A,'[1]Deals (investment)'!B:B,A528)</f>
        <v>#NAME?</v>
      </c>
      <c r="R528" s="15"/>
      <c r="S528" s="19"/>
      <c r="T528" s="15"/>
      <c r="U528" s="17"/>
      <c r="V528" s="15" t="s">
        <v>4230</v>
      </c>
      <c r="W528" s="15">
        <v>0</v>
      </c>
      <c r="X528" s="15" t="s">
        <v>134</v>
      </c>
      <c r="Y528" s="15" t="s">
        <v>4231</v>
      </c>
      <c r="AB528" s="32">
        <v>43506</v>
      </c>
      <c r="AC528" s="27" t="s">
        <v>4232</v>
      </c>
      <c r="AD528" s="27" t="s">
        <v>4233</v>
      </c>
      <c r="AE528" s="27" t="s">
        <v>4234</v>
      </c>
      <c r="AF528" s="21" t="s">
        <v>4235</v>
      </c>
      <c r="AG528" s="22">
        <f t="shared" ca="1" si="77"/>
        <v>0.58064516129032262</v>
      </c>
      <c r="AH528" s="15" t="str">
        <f t="shared" si="78"/>
        <v/>
      </c>
      <c r="AI528" s="22" t="e">
        <f>VLOOKUP(A528,'[1]Deals (investment)'!$B$2:$Z$1497,1,FALSE)</f>
        <v>#N/A</v>
      </c>
      <c r="AJ528" s="22" t="e">
        <f>VLOOKUP(A528,'[1]Deals (investment)'!$B$2:$Z$870,15,FALSE)</f>
        <v>#N/A</v>
      </c>
      <c r="AK528" s="17" t="e">
        <f>VLOOKUP(A528,'[1]Deals (Exits)'!B:B,1,FALSE)</f>
        <v>#N/A</v>
      </c>
      <c r="AL528" s="23">
        <f>VLOOKUP(G528,[1]Lookups!$V$3:$Y$197,4,FALSE)</f>
        <v>0</v>
      </c>
      <c r="AM528" s="17" t="str">
        <f>VLOOKUP(X528,[1]Lookups!$B$3:$C$200,2,FALSE)</f>
        <v>Transport &amp; Logistics</v>
      </c>
      <c r="AN528" s="17" t="e">
        <f>VLOOKUP(R528,[1]Lookups!$H$3:$I$69,2,FALSE)</f>
        <v>#N/A</v>
      </c>
      <c r="AO528" s="17" t="e">
        <f>VLOOKUP(T528,[1]Lookups!$H$3:$I$69,2,FALSE)</f>
        <v>#N/A</v>
      </c>
      <c r="AP528" s="17" t="e">
        <f>VLOOKUP(AN528,[1]Lookups!$N$3:$O$11,2,FALSE)</f>
        <v>#N/A</v>
      </c>
      <c r="AQ528" s="18" t="e">
        <f>COUNTIFS('[1]Deals (investment)'!$B:$B,$A528)</f>
        <v>#VALUE!</v>
      </c>
      <c r="AR528" s="18" t="e">
        <f>COUNTIFS('[1]Deals (investment)'!$B:$B,$A528,'[1]Deals (investment)'!$T:$T,$AW$1)+COUNTIFS('[1]Deals (investment)'!$B:$B,$A528,'[1]Deals (investment)'!$T:$T,$AX$1)+COUNTIFS('[1]Deals (investment)'!$B:$B,$A528,'[1]Deals (investment)'!$T:$T,$AY$1)</f>
        <v>#VALUE!</v>
      </c>
      <c r="AS528" s="17" t="e">
        <f>SUMIFS('[1]Deals (investment)'!$C:$C,'[1]Deals (investment)'!$B:$B,$A528)</f>
        <v>#VALUE!</v>
      </c>
      <c r="AT528" s="17" t="e">
        <f t="shared" si="66"/>
        <v>#VALUE!</v>
      </c>
      <c r="AU528" s="18" t="e">
        <f>COUNTIF('[1]Deals (Exits)'!$B:$B,A528)</f>
        <v>#VALUE!</v>
      </c>
      <c r="AV528" s="17" t="e">
        <f>SUMIFS('[1]Deals (investment)'!$C:$C,'[1]Deals (investment)'!$B:$B,$A528,'[1]Deals (investment)'!$T:$T,AV$1)</f>
        <v>#VALUE!</v>
      </c>
      <c r="AW528" s="17" t="e">
        <f>SUMIFS('[1]Deals (investment)'!$C:$C,'[1]Deals (investment)'!$B:$B,$A528,'[1]Deals (investment)'!$T:$T,AW$1)</f>
        <v>#VALUE!</v>
      </c>
      <c r="AX528" s="17" t="e">
        <f>SUMIFS('[1]Deals (investment)'!$C:$C,'[1]Deals (investment)'!$B:$B,$A528,'[1]Deals (investment)'!$T:$T,AX$1)</f>
        <v>#VALUE!</v>
      </c>
      <c r="AY528" s="17" t="e">
        <f>SUMIFS('[1]Deals (investment)'!$C:$C,'[1]Deals (investment)'!$B:$B,$A528,'[1]Deals (investment)'!$T:$T,AY$1)</f>
        <v>#VALUE!</v>
      </c>
      <c r="AZ528" s="17" t="e">
        <f>SUMIFS('[1]Deals (investment)'!$C:$C,'[1]Deals (investment)'!$B:$B,$A528,'[1]Deals (investment)'!$T:$T,AZ$1)</f>
        <v>#VALUE!</v>
      </c>
      <c r="BA528" s="17" t="e">
        <f>SUMIFS('[1]Deals (investment)'!$C:$C,'[1]Deals (investment)'!$B:$B,$A528,'[1]Deals (investment)'!$T:$T,BA$1)</f>
        <v>#VALUE!</v>
      </c>
      <c r="BB528" s="17" t="e">
        <f>SUMIFS('[1]Deals (investment)'!$C:$C,'[1]Deals (investment)'!$B:$B,$A528,'[1]Deals (investment)'!$T:$T,BB$1)</f>
        <v>#VALUE!</v>
      </c>
      <c r="BC528" s="17" t="e">
        <f>SUMIFS('[1]Deals (Exits)'!$C:$C,'[1]Deals (Exits)'!$B:$B,$A528)</f>
        <v>#VALUE!</v>
      </c>
      <c r="BD528" s="17" t="e">
        <f>SUMIFS('[1]Deals (investment)'!$C:$C,'[1]Deals (investment)'!$B:$B,$A528,'[1]Deals (investment)'!$V:$V,BD$1)</f>
        <v>#VALUE!</v>
      </c>
      <c r="BE528" s="17" t="e">
        <f>SUMIFS('[1]Deals (investment)'!$C:$C,'[1]Deals (investment)'!$B:$B,$A528,'[1]Deals (investment)'!$V:$V,BE$1)</f>
        <v>#VALUE!</v>
      </c>
      <c r="BF528" s="17" t="e">
        <f>SUMIFS('[1]Deals (investment)'!$C:$C,'[1]Deals (investment)'!$B:$B,$A528,'[1]Deals (investment)'!$V:$V,BF$1)</f>
        <v>#VALUE!</v>
      </c>
      <c r="BG528" s="17" t="e">
        <f>SUMIFS('[1]Deals (investment)'!$C:$C,'[1]Deals (investment)'!$B:$B,$A528,'[1]Deals (investment)'!$V:$V,BG$1)</f>
        <v>#VALUE!</v>
      </c>
      <c r="BH528" s="17" t="e">
        <f>SUMIFS('[1]Deals (investment)'!$C:$C,'[1]Deals (investment)'!$B:$B,$A528,'[1]Deals (investment)'!$V:$V,BH$1)</f>
        <v>#VALUE!</v>
      </c>
      <c r="BI528" s="17" t="e">
        <f>SUMIFS('[1]Deals (investment)'!$C:$C,'[1]Deals (investment)'!$B:$B,$A528,'[1]Deals (investment)'!$V:$V,BI$1)</f>
        <v>#VALUE!</v>
      </c>
      <c r="BJ528" s="17" t="e">
        <f>SUMIFS('[1]Deals (investment)'!$C:$C,'[1]Deals (investment)'!$B:$B,$A528,'[1]Deals (investment)'!$V:$V,BJ$1)</f>
        <v>#VALUE!</v>
      </c>
      <c r="BK528" s="17" t="e">
        <f>SUMIFS('[1]Deals (investment)'!$C:$C,'[1]Deals (investment)'!$B:$B,$A528,'[1]Deals (investment)'!$V:$V,BK$1)</f>
        <v>#VALUE!</v>
      </c>
      <c r="BL528" s="17" t="e">
        <f>SUMIFS('[1]Deals (investment)'!$C:$C,'[1]Deals (investment)'!$B:$B,$A528,'[1]Deals (investment)'!$V:$V,BL$1)</f>
        <v>#VALUE!</v>
      </c>
      <c r="BM528" s="17" t="e">
        <f>SUMIFS('[1]Deals (investment)'!$C:$C,'[1]Deals (investment)'!$B:$B,$A528,'[1]Deals (investment)'!$V:$V,BM$1)</f>
        <v>#VALUE!</v>
      </c>
      <c r="BN528" s="15"/>
      <c r="BO528" s="15"/>
      <c r="BP528" s="22"/>
      <c r="BQ528" s="15"/>
      <c r="BR528" s="15"/>
      <c r="BS528" s="15"/>
      <c r="BT528" s="15"/>
      <c r="BU528" s="15"/>
      <c r="BV528" s="15"/>
      <c r="BW528" s="15"/>
      <c r="BX528" s="15"/>
      <c r="BY528" s="15"/>
      <c r="BZ528" s="15"/>
      <c r="CA528" s="15"/>
      <c r="CB528" s="15"/>
      <c r="CC528" s="15"/>
      <c r="CD528" s="15" t="str">
        <f t="shared" si="80"/>
        <v>Billet ExpressBillet Express anables users buy or book your bus tickets in Mali via internet, mobile or USSD.Active</v>
      </c>
      <c r="CE528" s="15"/>
      <c r="CF528" s="15"/>
      <c r="CG528" s="15"/>
      <c r="CH528" s="15"/>
      <c r="CI528" s="15"/>
      <c r="CJ528" s="15"/>
    </row>
    <row r="529" spans="1:88" ht="12.75">
      <c r="A529" s="15" t="s">
        <v>4236</v>
      </c>
      <c r="B529" s="15" t="s">
        <v>4237</v>
      </c>
      <c r="C529" s="15" t="s">
        <v>58</v>
      </c>
      <c r="D529" s="16">
        <v>2015</v>
      </c>
      <c r="E529" s="15" t="s">
        <v>1947</v>
      </c>
      <c r="F529" s="15" t="s">
        <v>4238</v>
      </c>
      <c r="G529" s="15" t="s">
        <v>188</v>
      </c>
      <c r="H529" s="15" t="s">
        <v>188</v>
      </c>
      <c r="I529" s="15" t="s">
        <v>4238</v>
      </c>
      <c r="J529" s="15"/>
      <c r="K529" s="17" t="e">
        <f t="shared" si="65"/>
        <v>#VALUE!</v>
      </c>
      <c r="L529" s="15"/>
      <c r="M529" s="18" t="e">
        <f t="shared" si="51"/>
        <v>#VALUE!</v>
      </c>
      <c r="N529" s="15" t="s">
        <v>4239</v>
      </c>
      <c r="O529" s="15"/>
      <c r="P529" s="15"/>
      <c r="Q529" s="24" t="e">
        <f ca="1">_xludf.MAXIFS('[1]Deals (investment)'!A:A,'[1]Deals (investment)'!B:B,A529)</f>
        <v>#NAME?</v>
      </c>
      <c r="R529" s="15" t="s">
        <v>132</v>
      </c>
      <c r="S529" s="19" t="s">
        <v>144</v>
      </c>
      <c r="T529" s="15" t="s">
        <v>110</v>
      </c>
      <c r="U529" s="17" t="s">
        <v>110</v>
      </c>
      <c r="V529" s="15" t="s">
        <v>4240</v>
      </c>
      <c r="W529" s="15">
        <v>0</v>
      </c>
      <c r="X529" s="15" t="s">
        <v>294</v>
      </c>
      <c r="Y529" s="15" t="s">
        <v>4241</v>
      </c>
      <c r="Z529" s="25" t="s">
        <v>147</v>
      </c>
      <c r="AA529" s="25" t="s">
        <v>110</v>
      </c>
      <c r="AB529" s="20" t="s">
        <v>136</v>
      </c>
      <c r="AC529" s="21" t="s">
        <v>4242</v>
      </c>
      <c r="AD529" s="21" t="s">
        <v>4243</v>
      </c>
      <c r="AE529" s="21" t="s">
        <v>4244</v>
      </c>
      <c r="AF529" s="21" t="s">
        <v>4245</v>
      </c>
      <c r="AG529" s="22">
        <f t="shared" ca="1" si="77"/>
        <v>0.87096774193548387</v>
      </c>
      <c r="AH529" s="15" t="str">
        <f t="shared" si="78"/>
        <v/>
      </c>
      <c r="AI529" s="22" t="str">
        <f>VLOOKUP(A529,'[1]Deals (investment)'!$B$2:$Z$1497,1,FALSE)</f>
        <v>Africa Healthcare Network</v>
      </c>
      <c r="AJ529" s="22" t="e">
        <f>VLOOKUP(A529,'[1]Deals (investment)'!$B$2:$Z$870,15,FALSE)</f>
        <v>#N/A</v>
      </c>
      <c r="AK529" s="17" t="e">
        <f>VLOOKUP(A529,'[1]Deals (Exits)'!B:B,1,FALSE)</f>
        <v>#N/A</v>
      </c>
      <c r="AL529" s="23">
        <f>VLOOKUP(G529,[1]Lookups!$V$3:$Y$197,4,FALSE)</f>
        <v>0</v>
      </c>
      <c r="AM529" s="17" t="str">
        <f>VLOOKUP(X529,[1]Lookups!$B$3:$C$200,2,FALSE)</f>
        <v>Health &amp; Pharmaceuticals</v>
      </c>
      <c r="AN529" s="17" t="str">
        <f>VLOOKUP(R529,[1]Lookups!$H$3:$I$69,2,FALSE)</f>
        <v>3. Early Venture</v>
      </c>
      <c r="AO529" s="17" t="e">
        <f>VLOOKUP(T529,[1]Lookups!$H$3:$I$69,2,FALSE)</f>
        <v>#N/A</v>
      </c>
      <c r="AP529" s="17" t="str">
        <f>VLOOKUP(AN529,[1]Lookups!$N$3:$O$11,2,FALSE)</f>
        <v>Early</v>
      </c>
      <c r="AQ529" s="18" t="e">
        <f>COUNTIFS('[1]Deals (investment)'!$B:$B,$A529)</f>
        <v>#VALUE!</v>
      </c>
      <c r="AR529" s="18" t="e">
        <f>COUNTIFS('[1]Deals (investment)'!$B:$B,$A529,'[1]Deals (investment)'!$T:$T,$AW$1)+COUNTIFS('[1]Deals (investment)'!$B:$B,$A529,'[1]Deals (investment)'!$T:$T,$AX$1)+COUNTIFS('[1]Deals (investment)'!$B:$B,$A529,'[1]Deals (investment)'!$T:$T,$AY$1)</f>
        <v>#VALUE!</v>
      </c>
      <c r="AS529" s="17" t="e">
        <f>SUMIFS('[1]Deals (investment)'!$C:$C,'[1]Deals (investment)'!$B:$B,$A529)</f>
        <v>#VALUE!</v>
      </c>
      <c r="AT529" s="17" t="e">
        <f t="shared" si="66"/>
        <v>#VALUE!</v>
      </c>
      <c r="AU529" s="18" t="e">
        <f>COUNTIF('[1]Deals (Exits)'!$B:$B,A529)</f>
        <v>#VALUE!</v>
      </c>
      <c r="AV529" s="17" t="e">
        <f>SUMIFS('[1]Deals (investment)'!$C:$C,'[1]Deals (investment)'!$B:$B,$A529,'[1]Deals (investment)'!$T:$T,AV$1)</f>
        <v>#VALUE!</v>
      </c>
      <c r="AW529" s="17" t="e">
        <f>SUMIFS('[1]Deals (investment)'!$C:$C,'[1]Deals (investment)'!$B:$B,$A529,'[1]Deals (investment)'!$T:$T,AW$1)</f>
        <v>#VALUE!</v>
      </c>
      <c r="AX529" s="17" t="e">
        <f>SUMIFS('[1]Deals (investment)'!$C:$C,'[1]Deals (investment)'!$B:$B,$A529,'[1]Deals (investment)'!$T:$T,AX$1)</f>
        <v>#VALUE!</v>
      </c>
      <c r="AY529" s="17" t="e">
        <f>SUMIFS('[1]Deals (investment)'!$C:$C,'[1]Deals (investment)'!$B:$B,$A529,'[1]Deals (investment)'!$T:$T,AY$1)</f>
        <v>#VALUE!</v>
      </c>
      <c r="AZ529" s="17" t="e">
        <f>SUMIFS('[1]Deals (investment)'!$C:$C,'[1]Deals (investment)'!$B:$B,$A529,'[1]Deals (investment)'!$T:$T,AZ$1)</f>
        <v>#VALUE!</v>
      </c>
      <c r="BA529" s="17" t="e">
        <f>SUMIFS('[1]Deals (investment)'!$C:$C,'[1]Deals (investment)'!$B:$B,$A529,'[1]Deals (investment)'!$T:$T,BA$1)</f>
        <v>#VALUE!</v>
      </c>
      <c r="BB529" s="17" t="e">
        <f>SUMIFS('[1]Deals (investment)'!$C:$C,'[1]Deals (investment)'!$B:$B,$A529,'[1]Deals (investment)'!$T:$T,BB$1)</f>
        <v>#VALUE!</v>
      </c>
      <c r="BC529" s="17" t="e">
        <f>SUMIFS('[1]Deals (Exits)'!$C:$C,'[1]Deals (Exits)'!$B:$B,$A529)</f>
        <v>#VALUE!</v>
      </c>
      <c r="BD529" s="17" t="e">
        <f>SUMIFS('[1]Deals (investment)'!$C:$C,'[1]Deals (investment)'!$B:$B,$A529,'[1]Deals (investment)'!$V:$V,BD$1)</f>
        <v>#VALUE!</v>
      </c>
      <c r="BE529" s="17" t="e">
        <f>SUMIFS('[1]Deals (investment)'!$C:$C,'[1]Deals (investment)'!$B:$B,$A529,'[1]Deals (investment)'!$V:$V,BE$1)</f>
        <v>#VALUE!</v>
      </c>
      <c r="BF529" s="17" t="e">
        <f>SUMIFS('[1]Deals (investment)'!$C:$C,'[1]Deals (investment)'!$B:$B,$A529,'[1]Deals (investment)'!$V:$V,BF$1)</f>
        <v>#VALUE!</v>
      </c>
      <c r="BG529" s="17" t="e">
        <f>SUMIFS('[1]Deals (investment)'!$C:$C,'[1]Deals (investment)'!$B:$B,$A529,'[1]Deals (investment)'!$V:$V,BG$1)</f>
        <v>#VALUE!</v>
      </c>
      <c r="BH529" s="17" t="e">
        <f>SUMIFS('[1]Deals (investment)'!$C:$C,'[1]Deals (investment)'!$B:$B,$A529,'[1]Deals (investment)'!$V:$V,BH$1)</f>
        <v>#VALUE!</v>
      </c>
      <c r="BI529" s="17" t="e">
        <f>SUMIFS('[1]Deals (investment)'!$C:$C,'[1]Deals (investment)'!$B:$B,$A529,'[1]Deals (investment)'!$V:$V,BI$1)</f>
        <v>#VALUE!</v>
      </c>
      <c r="BJ529" s="17" t="e">
        <f>SUMIFS('[1]Deals (investment)'!$C:$C,'[1]Deals (investment)'!$B:$B,$A529,'[1]Deals (investment)'!$V:$V,BJ$1)</f>
        <v>#VALUE!</v>
      </c>
      <c r="BK529" s="17" t="e">
        <f>SUMIFS('[1]Deals (investment)'!$C:$C,'[1]Deals (investment)'!$B:$B,$A529,'[1]Deals (investment)'!$V:$V,BK$1)</f>
        <v>#VALUE!</v>
      </c>
      <c r="BL529" s="17" t="e">
        <f>SUMIFS('[1]Deals (investment)'!$C:$C,'[1]Deals (investment)'!$B:$B,$A529,'[1]Deals (investment)'!$V:$V,BL$1)</f>
        <v>#VALUE!</v>
      </c>
      <c r="BM529" s="17" t="e">
        <f>SUMIFS('[1]Deals (investment)'!$C:$C,'[1]Deals (investment)'!$B:$B,$A529,'[1]Deals (investment)'!$V:$V,BM$1)</f>
        <v>#VALUE!</v>
      </c>
      <c r="BN529" s="15"/>
      <c r="BO529" s="15"/>
      <c r="BP529" s="22"/>
      <c r="BQ529" s="15"/>
      <c r="BR529" s="15"/>
      <c r="BS529" s="15"/>
      <c r="BT529" s="15"/>
      <c r="BU529" s="15"/>
      <c r="BV529" s="15"/>
      <c r="BW529" s="15"/>
      <c r="BX529" s="15"/>
      <c r="BY529" s="15"/>
      <c r="BZ529" s="15"/>
      <c r="CA529" s="15"/>
      <c r="CB529" s="15"/>
      <c r="CC529" s="15"/>
      <c r="CD529" s="15" t="str">
        <f t="shared" si="80"/>
        <v>Africa Healthcare NetworkAfrica Healthcare Network is the first and largest dialysis chain across Sub-Saharan Africa, providing high-quality dialysis at an affordable costActive</v>
      </c>
      <c r="CE529" s="15"/>
      <c r="CF529" s="15"/>
      <c r="CG529" s="15"/>
      <c r="CH529" s="15"/>
      <c r="CI529" s="15"/>
      <c r="CJ529" s="15"/>
    </row>
    <row r="530" spans="1:88" ht="12.75">
      <c r="A530" s="15" t="s">
        <v>4246</v>
      </c>
      <c r="B530" s="15" t="s">
        <v>4247</v>
      </c>
      <c r="C530" s="15" t="s">
        <v>58</v>
      </c>
      <c r="D530" s="16">
        <v>2009</v>
      </c>
      <c r="E530" s="15" t="s">
        <v>4248</v>
      </c>
      <c r="F530" s="15"/>
      <c r="G530" s="15" t="s">
        <v>783</v>
      </c>
      <c r="H530" s="15" t="s">
        <v>783</v>
      </c>
      <c r="I530" s="15" t="s">
        <v>783</v>
      </c>
      <c r="J530" s="15"/>
      <c r="K530" s="17" t="e">
        <f t="shared" si="65"/>
        <v>#VALUE!</v>
      </c>
      <c r="L530" s="15"/>
      <c r="M530" s="18" t="e">
        <f t="shared" si="51"/>
        <v>#VALUE!</v>
      </c>
      <c r="N530" s="15"/>
      <c r="O530" s="15"/>
      <c r="P530" s="15"/>
      <c r="Q530" s="15"/>
      <c r="R530" s="15"/>
      <c r="S530" s="19"/>
      <c r="T530" s="15"/>
      <c r="U530" s="17"/>
      <c r="V530" s="15"/>
      <c r="W530" s="15"/>
      <c r="X530" s="15" t="s">
        <v>134</v>
      </c>
      <c r="Y530" s="15" t="s">
        <v>4249</v>
      </c>
      <c r="AB530" s="20"/>
      <c r="AC530" s="21" t="s">
        <v>4250</v>
      </c>
      <c r="AD530" s="21" t="s">
        <v>4251</v>
      </c>
      <c r="AE530" s="15"/>
      <c r="AF530" s="15"/>
      <c r="AG530" s="22">
        <f t="shared" si="77"/>
        <v>0.41935483870967744</v>
      </c>
      <c r="AH530" s="15" t="str">
        <f t="shared" si="78"/>
        <v/>
      </c>
      <c r="AI530" s="22" t="e">
        <f>VLOOKUP(A530,'[1]Deals (investment)'!$B$2:$Z$1497,1,FALSE)</f>
        <v>#N/A</v>
      </c>
      <c r="AJ530" s="22" t="e">
        <f>VLOOKUP(A530,'[1]Deals (investment)'!$B$2:$Z$870,15,FALSE)</f>
        <v>#N/A</v>
      </c>
      <c r="AK530" s="17" t="e">
        <f>VLOOKUP(A530,'[1]Deals (Exits)'!B:B,1,FALSE)</f>
        <v>#N/A</v>
      </c>
      <c r="AL530" s="23">
        <f>VLOOKUP(G530,[1]Lookups!$V$3:$Y$197,4,FALSE)</f>
        <v>0</v>
      </c>
      <c r="AM530" s="17" t="str">
        <f>VLOOKUP(X530,[1]Lookups!$B$3:$C$200,2,FALSE)</f>
        <v>Transport &amp; Logistics</v>
      </c>
      <c r="AN530" s="17" t="e">
        <f>VLOOKUP(R530,[1]Lookups!$H$3:$I$69,2,FALSE)</f>
        <v>#N/A</v>
      </c>
      <c r="AO530" s="17" t="e">
        <f>VLOOKUP(T530,[1]Lookups!$H$3:$I$69,2,FALSE)</f>
        <v>#N/A</v>
      </c>
      <c r="AP530" s="17" t="e">
        <f>VLOOKUP(AN530,[1]Lookups!$N$3:$O$11,2,FALSE)</f>
        <v>#N/A</v>
      </c>
      <c r="AQ530" s="18" t="e">
        <f>COUNTIFS('[1]Deals (investment)'!$B:$B,$A530)</f>
        <v>#VALUE!</v>
      </c>
      <c r="AR530" s="18" t="e">
        <f>COUNTIFS('[1]Deals (investment)'!$B:$B,$A530,'[1]Deals (investment)'!$T:$T,$AW$1)+COUNTIFS('[1]Deals (investment)'!$B:$B,$A530,'[1]Deals (investment)'!$T:$T,$AX$1)+COUNTIFS('[1]Deals (investment)'!$B:$B,$A530,'[1]Deals (investment)'!$T:$T,$AY$1)</f>
        <v>#VALUE!</v>
      </c>
      <c r="AS530" s="17" t="e">
        <f>SUMIFS('[1]Deals (investment)'!$C:$C,'[1]Deals (investment)'!$B:$B,$A530)</f>
        <v>#VALUE!</v>
      </c>
      <c r="AT530" s="17" t="e">
        <f t="shared" si="66"/>
        <v>#VALUE!</v>
      </c>
      <c r="AU530" s="18" t="e">
        <f>COUNTIF('[1]Deals (Exits)'!$B:$B,A530)</f>
        <v>#VALUE!</v>
      </c>
      <c r="AV530" s="17" t="e">
        <f>SUMIFS('[1]Deals (investment)'!$C:$C,'[1]Deals (investment)'!$B:$B,$A530,'[1]Deals (investment)'!$T:$T,AV$1)</f>
        <v>#VALUE!</v>
      </c>
      <c r="AW530" s="17" t="e">
        <f>SUMIFS('[1]Deals (investment)'!$C:$C,'[1]Deals (investment)'!$B:$B,$A530,'[1]Deals (investment)'!$T:$T,AW$1)</f>
        <v>#VALUE!</v>
      </c>
      <c r="AX530" s="17" t="e">
        <f>SUMIFS('[1]Deals (investment)'!$C:$C,'[1]Deals (investment)'!$B:$B,$A530,'[1]Deals (investment)'!$T:$T,AX$1)</f>
        <v>#VALUE!</v>
      </c>
      <c r="AY530" s="17" t="e">
        <f>SUMIFS('[1]Deals (investment)'!$C:$C,'[1]Deals (investment)'!$B:$B,$A530,'[1]Deals (investment)'!$T:$T,AY$1)</f>
        <v>#VALUE!</v>
      </c>
      <c r="AZ530" s="17" t="e">
        <f>SUMIFS('[1]Deals (investment)'!$C:$C,'[1]Deals (investment)'!$B:$B,$A530,'[1]Deals (investment)'!$T:$T,AZ$1)</f>
        <v>#VALUE!</v>
      </c>
      <c r="BA530" s="17" t="e">
        <f>SUMIFS('[1]Deals (investment)'!$C:$C,'[1]Deals (investment)'!$B:$B,$A530,'[1]Deals (investment)'!$T:$T,BA$1)</f>
        <v>#VALUE!</v>
      </c>
      <c r="BB530" s="17" t="e">
        <f>SUMIFS('[1]Deals (investment)'!$C:$C,'[1]Deals (investment)'!$B:$B,$A530,'[1]Deals (investment)'!$T:$T,BB$1)</f>
        <v>#VALUE!</v>
      </c>
      <c r="BC530" s="17" t="e">
        <f>SUMIFS('[1]Deals (Exits)'!$C:$C,'[1]Deals (Exits)'!$B:$B,$A530)</f>
        <v>#VALUE!</v>
      </c>
      <c r="BD530" s="17" t="e">
        <f>SUMIFS('[1]Deals (investment)'!$C:$C,'[1]Deals (investment)'!$B:$B,$A530,'[1]Deals (investment)'!$V:$V,BD$1)</f>
        <v>#VALUE!</v>
      </c>
      <c r="BE530" s="17" t="e">
        <f>SUMIFS('[1]Deals (investment)'!$C:$C,'[1]Deals (investment)'!$B:$B,$A530,'[1]Deals (investment)'!$V:$V,BE$1)</f>
        <v>#VALUE!</v>
      </c>
      <c r="BF530" s="17" t="e">
        <f>SUMIFS('[1]Deals (investment)'!$C:$C,'[1]Deals (investment)'!$B:$B,$A530,'[1]Deals (investment)'!$V:$V,BF$1)</f>
        <v>#VALUE!</v>
      </c>
      <c r="BG530" s="17" t="e">
        <f>SUMIFS('[1]Deals (investment)'!$C:$C,'[1]Deals (investment)'!$B:$B,$A530,'[1]Deals (investment)'!$V:$V,BG$1)</f>
        <v>#VALUE!</v>
      </c>
      <c r="BH530" s="17" t="e">
        <f>SUMIFS('[1]Deals (investment)'!$C:$C,'[1]Deals (investment)'!$B:$B,$A530,'[1]Deals (investment)'!$V:$V,BH$1)</f>
        <v>#VALUE!</v>
      </c>
      <c r="BI530" s="17" t="e">
        <f>SUMIFS('[1]Deals (investment)'!$C:$C,'[1]Deals (investment)'!$B:$B,$A530,'[1]Deals (investment)'!$V:$V,BI$1)</f>
        <v>#VALUE!</v>
      </c>
      <c r="BJ530" s="17" t="e">
        <f>SUMIFS('[1]Deals (investment)'!$C:$C,'[1]Deals (investment)'!$B:$B,$A530,'[1]Deals (investment)'!$V:$V,BJ$1)</f>
        <v>#VALUE!</v>
      </c>
      <c r="BK530" s="17" t="e">
        <f>SUMIFS('[1]Deals (investment)'!$C:$C,'[1]Deals (investment)'!$B:$B,$A530,'[1]Deals (investment)'!$V:$V,BK$1)</f>
        <v>#VALUE!</v>
      </c>
      <c r="BL530" s="17" t="e">
        <f>SUMIFS('[1]Deals (investment)'!$C:$C,'[1]Deals (investment)'!$B:$B,$A530,'[1]Deals (investment)'!$V:$V,BL$1)</f>
        <v>#VALUE!</v>
      </c>
      <c r="BM530" s="17" t="e">
        <f>SUMIFS('[1]Deals (investment)'!$C:$C,'[1]Deals (investment)'!$B:$B,$A530,'[1]Deals (investment)'!$V:$V,BM$1)</f>
        <v>#VALUE!</v>
      </c>
      <c r="BN530" s="15"/>
      <c r="BO530" s="15"/>
      <c r="BP530" s="22"/>
      <c r="BQ530" s="15"/>
      <c r="BR530" s="15"/>
      <c r="BS530" s="15"/>
      <c r="BT530" s="15"/>
      <c r="BU530" s="15"/>
      <c r="BV530" s="15"/>
      <c r="BW530" s="15"/>
      <c r="BX530" s="15"/>
      <c r="BY530" s="15"/>
      <c r="BZ530" s="15"/>
      <c r="CA530" s="15"/>
      <c r="CB530" s="15"/>
      <c r="CC530" s="15"/>
      <c r="CD530" s="15" t="str">
        <f t="shared" si="80"/>
        <v>Africa SolutionsAfrica Solutions is a company that offers trnsport and logistics solutions Between Morocco and North Africa.Active</v>
      </c>
      <c r="CE530" s="15"/>
      <c r="CF530" s="15"/>
      <c r="CG530" s="15"/>
      <c r="CH530" s="15"/>
      <c r="CI530" s="15"/>
      <c r="CJ530" s="15"/>
    </row>
    <row r="531" spans="1:88" ht="12.75">
      <c r="A531" s="15" t="s">
        <v>4252</v>
      </c>
      <c r="B531" s="15" t="s">
        <v>4253</v>
      </c>
      <c r="C531" s="15" t="s">
        <v>58</v>
      </c>
      <c r="D531" s="16">
        <v>2017</v>
      </c>
      <c r="E531" s="15" t="s">
        <v>4254</v>
      </c>
      <c r="F531" s="15"/>
      <c r="G531" s="15" t="s">
        <v>783</v>
      </c>
      <c r="H531" s="15" t="s">
        <v>783</v>
      </c>
      <c r="I531" s="15" t="s">
        <v>783</v>
      </c>
      <c r="J531" s="15"/>
      <c r="K531" s="17" t="e">
        <f t="shared" si="65"/>
        <v>#VALUE!</v>
      </c>
      <c r="L531" s="15"/>
      <c r="M531" s="18" t="e">
        <f t="shared" si="51"/>
        <v>#VALUE!</v>
      </c>
      <c r="N531" s="15"/>
      <c r="O531" s="15"/>
      <c r="P531" s="15"/>
      <c r="Q531" s="15"/>
      <c r="R531" s="15"/>
      <c r="S531" s="19"/>
      <c r="T531" s="15"/>
      <c r="U531" s="17"/>
      <c r="V531" s="15" t="s">
        <v>4255</v>
      </c>
      <c r="W531" s="15"/>
      <c r="X531" s="15" t="s">
        <v>134</v>
      </c>
      <c r="Y531" s="15" t="s">
        <v>4256</v>
      </c>
      <c r="AB531" s="32">
        <v>43506</v>
      </c>
      <c r="AC531" s="21" t="s">
        <v>4257</v>
      </c>
      <c r="AD531" s="15"/>
      <c r="AE531" s="15"/>
      <c r="AF531" s="15"/>
      <c r="AG531" s="22">
        <f t="shared" si="77"/>
        <v>0.45161290322580644</v>
      </c>
      <c r="AH531" s="15" t="str">
        <f t="shared" si="78"/>
        <v/>
      </c>
      <c r="AI531" s="22" t="str">
        <f>VLOOKUP(A531,'[1]Deals (investment)'!$B$2:$Z$1497,1,FALSE)</f>
        <v>Casky</v>
      </c>
      <c r="AJ531" s="22">
        <f>VLOOKUP(A531,'[1]Deals (investment)'!$B$2:$Z$870,15,FALSE)</f>
        <v>0</v>
      </c>
      <c r="AK531" s="17" t="e">
        <f>VLOOKUP(A531,'[1]Deals (Exits)'!B:B,1,FALSE)</f>
        <v>#N/A</v>
      </c>
      <c r="AL531" s="23">
        <f>VLOOKUP(G531,[1]Lookups!$V$3:$Y$197,4,FALSE)</f>
        <v>0</v>
      </c>
      <c r="AM531" s="17" t="str">
        <f>VLOOKUP(X531,[1]Lookups!$B$3:$C$200,2,FALSE)</f>
        <v>Transport &amp; Logistics</v>
      </c>
      <c r="AN531" s="17" t="e">
        <f>VLOOKUP(R531,[1]Lookups!$H$3:$I$69,2,FALSE)</f>
        <v>#N/A</v>
      </c>
      <c r="AO531" s="17" t="e">
        <f>VLOOKUP(T531,[1]Lookups!$H$3:$I$69,2,FALSE)</f>
        <v>#N/A</v>
      </c>
      <c r="AP531" s="17" t="e">
        <f>VLOOKUP(AN531,[1]Lookups!$N$3:$O$11,2,FALSE)</f>
        <v>#N/A</v>
      </c>
      <c r="AQ531" s="18" t="e">
        <f>COUNTIFS('[1]Deals (investment)'!$B:$B,$A531)</f>
        <v>#VALUE!</v>
      </c>
      <c r="AR531" s="18" t="e">
        <f>COUNTIFS('[1]Deals (investment)'!$B:$B,$A531,'[1]Deals (investment)'!$T:$T,$AW$1)+COUNTIFS('[1]Deals (investment)'!$B:$B,$A531,'[1]Deals (investment)'!$T:$T,$AX$1)+COUNTIFS('[1]Deals (investment)'!$B:$B,$A531,'[1]Deals (investment)'!$T:$T,$AY$1)</f>
        <v>#VALUE!</v>
      </c>
      <c r="AS531" s="17" t="e">
        <f>SUMIFS('[1]Deals (investment)'!$C:$C,'[1]Deals (investment)'!$B:$B,$A531)</f>
        <v>#VALUE!</v>
      </c>
      <c r="AT531" s="17" t="e">
        <f t="shared" si="66"/>
        <v>#VALUE!</v>
      </c>
      <c r="AU531" s="18" t="e">
        <f>COUNTIF('[1]Deals (Exits)'!$B:$B,A531)</f>
        <v>#VALUE!</v>
      </c>
      <c r="AV531" s="17" t="e">
        <f>SUMIFS('[1]Deals (investment)'!$C:$C,'[1]Deals (investment)'!$B:$B,$A531,'[1]Deals (investment)'!$T:$T,AV$1)</f>
        <v>#VALUE!</v>
      </c>
      <c r="AW531" s="17" t="e">
        <f>SUMIFS('[1]Deals (investment)'!$C:$C,'[1]Deals (investment)'!$B:$B,$A531,'[1]Deals (investment)'!$T:$T,AW$1)</f>
        <v>#VALUE!</v>
      </c>
      <c r="AX531" s="17" t="e">
        <f>SUMIFS('[1]Deals (investment)'!$C:$C,'[1]Deals (investment)'!$B:$B,$A531,'[1]Deals (investment)'!$T:$T,AX$1)</f>
        <v>#VALUE!</v>
      </c>
      <c r="AY531" s="17" t="e">
        <f>SUMIFS('[1]Deals (investment)'!$C:$C,'[1]Deals (investment)'!$B:$B,$A531,'[1]Deals (investment)'!$T:$T,AY$1)</f>
        <v>#VALUE!</v>
      </c>
      <c r="AZ531" s="17" t="e">
        <f>SUMIFS('[1]Deals (investment)'!$C:$C,'[1]Deals (investment)'!$B:$B,$A531,'[1]Deals (investment)'!$T:$T,AZ$1)</f>
        <v>#VALUE!</v>
      </c>
      <c r="BA531" s="17" t="e">
        <f>SUMIFS('[1]Deals (investment)'!$C:$C,'[1]Deals (investment)'!$B:$B,$A531,'[1]Deals (investment)'!$T:$T,BA$1)</f>
        <v>#VALUE!</v>
      </c>
      <c r="BB531" s="17" t="e">
        <f>SUMIFS('[1]Deals (investment)'!$C:$C,'[1]Deals (investment)'!$B:$B,$A531,'[1]Deals (investment)'!$T:$T,BB$1)</f>
        <v>#VALUE!</v>
      </c>
      <c r="BC531" s="17" t="e">
        <f>SUMIFS('[1]Deals (Exits)'!$C:$C,'[1]Deals (Exits)'!$B:$B,$A531)</f>
        <v>#VALUE!</v>
      </c>
      <c r="BD531" s="17" t="e">
        <f>SUMIFS('[1]Deals (investment)'!$C:$C,'[1]Deals (investment)'!$B:$B,$A531,'[1]Deals (investment)'!$V:$V,BD$1)</f>
        <v>#VALUE!</v>
      </c>
      <c r="BE531" s="17" t="e">
        <f>SUMIFS('[1]Deals (investment)'!$C:$C,'[1]Deals (investment)'!$B:$B,$A531,'[1]Deals (investment)'!$V:$V,BE$1)</f>
        <v>#VALUE!</v>
      </c>
      <c r="BF531" s="17" t="e">
        <f>SUMIFS('[1]Deals (investment)'!$C:$C,'[1]Deals (investment)'!$B:$B,$A531,'[1]Deals (investment)'!$V:$V,BF$1)</f>
        <v>#VALUE!</v>
      </c>
      <c r="BG531" s="17" t="e">
        <f>SUMIFS('[1]Deals (investment)'!$C:$C,'[1]Deals (investment)'!$B:$B,$A531,'[1]Deals (investment)'!$V:$V,BG$1)</f>
        <v>#VALUE!</v>
      </c>
      <c r="BH531" s="17" t="e">
        <f>SUMIFS('[1]Deals (investment)'!$C:$C,'[1]Deals (investment)'!$B:$B,$A531,'[1]Deals (investment)'!$V:$V,BH$1)</f>
        <v>#VALUE!</v>
      </c>
      <c r="BI531" s="17" t="e">
        <f>SUMIFS('[1]Deals (investment)'!$C:$C,'[1]Deals (investment)'!$B:$B,$A531,'[1]Deals (investment)'!$V:$V,BI$1)</f>
        <v>#VALUE!</v>
      </c>
      <c r="BJ531" s="17" t="e">
        <f>SUMIFS('[1]Deals (investment)'!$C:$C,'[1]Deals (investment)'!$B:$B,$A531,'[1]Deals (investment)'!$V:$V,BJ$1)</f>
        <v>#VALUE!</v>
      </c>
      <c r="BK531" s="17" t="e">
        <f>SUMIFS('[1]Deals (investment)'!$C:$C,'[1]Deals (investment)'!$B:$B,$A531,'[1]Deals (investment)'!$V:$V,BK$1)</f>
        <v>#VALUE!</v>
      </c>
      <c r="BL531" s="17" t="e">
        <f>SUMIFS('[1]Deals (investment)'!$C:$C,'[1]Deals (investment)'!$B:$B,$A531,'[1]Deals (investment)'!$V:$V,BL$1)</f>
        <v>#VALUE!</v>
      </c>
      <c r="BM531" s="17" t="e">
        <f>SUMIFS('[1]Deals (investment)'!$C:$C,'[1]Deals (investment)'!$B:$B,$A531,'[1]Deals (investment)'!$V:$V,BM$1)</f>
        <v>#VALUE!</v>
      </c>
      <c r="BN531" s="15"/>
      <c r="BO531" s="15"/>
      <c r="BP531" s="22"/>
      <c r="BQ531" s="15"/>
      <c r="BR531" s="15"/>
      <c r="BS531" s="15"/>
      <c r="BT531" s="15"/>
      <c r="BU531" s="15"/>
      <c r="BV531" s="15"/>
      <c r="BW531" s="15"/>
      <c r="BX531" s="15"/>
      <c r="BY531" s="15"/>
      <c r="BZ531" s="15"/>
      <c r="CA531" s="15"/>
      <c r="CB531" s="15"/>
      <c r="CC531" s="15"/>
      <c r="CD531" s="15"/>
      <c r="CE531" s="15"/>
      <c r="CF531" s="15"/>
      <c r="CG531" s="15"/>
      <c r="CH531" s="15"/>
      <c r="CI531" s="15"/>
      <c r="CJ531" s="15"/>
    </row>
    <row r="532" spans="1:88" ht="12.75">
      <c r="A532" s="15" t="s">
        <v>4258</v>
      </c>
      <c r="B532" s="15" t="s">
        <v>4259</v>
      </c>
      <c r="C532" s="15" t="s">
        <v>58</v>
      </c>
      <c r="D532" s="16">
        <v>2016</v>
      </c>
      <c r="E532" s="15" t="s">
        <v>4260</v>
      </c>
      <c r="F532" s="15"/>
      <c r="G532" s="15" t="s">
        <v>4261</v>
      </c>
      <c r="H532" s="15" t="s">
        <v>4261</v>
      </c>
      <c r="I532" s="15" t="s">
        <v>4261</v>
      </c>
      <c r="J532" s="15"/>
      <c r="K532" s="17" t="e">
        <f t="shared" si="65"/>
        <v>#VALUE!</v>
      </c>
      <c r="L532" s="15"/>
      <c r="M532" s="18" t="e">
        <f t="shared" si="51"/>
        <v>#VALUE!</v>
      </c>
      <c r="N532" s="15"/>
      <c r="O532" s="15"/>
      <c r="P532" s="15"/>
      <c r="Q532" s="24" t="e">
        <f ca="1">_xludf.MAXIFS('[1]Deals (investment)'!A:A,'[1]Deals (investment)'!B:B,A532)</f>
        <v>#NAME?</v>
      </c>
      <c r="R532" s="15" t="s">
        <v>636</v>
      </c>
      <c r="S532" s="19" t="s">
        <v>144</v>
      </c>
      <c r="T532" s="15" t="s">
        <v>312</v>
      </c>
      <c r="U532" s="17" t="s">
        <v>312</v>
      </c>
      <c r="V532" s="15" t="s">
        <v>4262</v>
      </c>
      <c r="W532" s="15"/>
      <c r="X532" s="15" t="s">
        <v>493</v>
      </c>
      <c r="Y532" s="15" t="s">
        <v>4263</v>
      </c>
      <c r="AB532" s="20" t="s">
        <v>312</v>
      </c>
      <c r="AC532" s="21" t="s">
        <v>4264</v>
      </c>
      <c r="AD532" s="15"/>
      <c r="AE532" s="21" t="s">
        <v>4265</v>
      </c>
      <c r="AF532" s="15"/>
      <c r="AG532" s="22">
        <f t="shared" ca="1" si="77"/>
        <v>0.64516129032258063</v>
      </c>
      <c r="AH532" s="15" t="str">
        <f t="shared" si="78"/>
        <v/>
      </c>
      <c r="AI532" s="22" t="e">
        <f>VLOOKUP(A532,'[1]Deals (investment)'!$B$2:$Z$1497,1,FALSE)</f>
        <v>#N/A</v>
      </c>
      <c r="AJ532" s="22" t="e">
        <f>VLOOKUP(A532,'[1]Deals (investment)'!$B$2:$Z$870,15,FALSE)</f>
        <v>#N/A</v>
      </c>
      <c r="AK532" s="17" t="e">
        <f>VLOOKUP(A532,'[1]Deals (Exits)'!B:B,1,FALSE)</f>
        <v>#N/A</v>
      </c>
      <c r="AL532" s="23">
        <f>VLOOKUP(G532,[1]Lookups!$V$3:$Y$197,4,FALSE)</f>
        <v>0</v>
      </c>
      <c r="AM532" s="17" t="str">
        <f>VLOOKUP(X532,[1]Lookups!$B$3:$C$200,2,FALSE)</f>
        <v>Employment, Talent &amp; Labour</v>
      </c>
      <c r="AN532" s="17" t="str">
        <f>VLOOKUP(R532,[1]Lookups!$H$3:$I$69,2,FALSE)</f>
        <v>1. Grant</v>
      </c>
      <c r="AO532" s="17" t="e">
        <f>VLOOKUP(T532,[1]Lookups!$H$3:$I$69,2,FALSE)</f>
        <v>#N/A</v>
      </c>
      <c r="AP532" s="17" t="str">
        <f>VLOOKUP(AN532,[1]Lookups!$N$3:$O$11,2,FALSE)</f>
        <v>Early</v>
      </c>
      <c r="AQ532" s="18" t="e">
        <f>COUNTIFS('[1]Deals (investment)'!$B:$B,$A532)</f>
        <v>#VALUE!</v>
      </c>
      <c r="AR532" s="18" t="e">
        <f>COUNTIFS('[1]Deals (investment)'!$B:$B,$A532,'[1]Deals (investment)'!$T:$T,$AW$1)+COUNTIFS('[1]Deals (investment)'!$B:$B,$A532,'[1]Deals (investment)'!$T:$T,$AX$1)+COUNTIFS('[1]Deals (investment)'!$B:$B,$A532,'[1]Deals (investment)'!$T:$T,$AY$1)</f>
        <v>#VALUE!</v>
      </c>
      <c r="AS532" s="17" t="e">
        <f>SUMIFS('[1]Deals (investment)'!$C:$C,'[1]Deals (investment)'!$B:$B,$A532)</f>
        <v>#VALUE!</v>
      </c>
      <c r="AT532" s="17" t="e">
        <f t="shared" si="66"/>
        <v>#VALUE!</v>
      </c>
      <c r="AU532" s="18" t="e">
        <f>COUNTIF('[1]Deals (Exits)'!$B:$B,A532)</f>
        <v>#VALUE!</v>
      </c>
      <c r="AV532" s="17" t="e">
        <f>SUMIFS('[1]Deals (investment)'!$C:$C,'[1]Deals (investment)'!$B:$B,$A532,'[1]Deals (investment)'!$T:$T,AV$1)</f>
        <v>#VALUE!</v>
      </c>
      <c r="AW532" s="17" t="e">
        <f>SUMIFS('[1]Deals (investment)'!$C:$C,'[1]Deals (investment)'!$B:$B,$A532,'[1]Deals (investment)'!$T:$T,AW$1)</f>
        <v>#VALUE!</v>
      </c>
      <c r="AX532" s="17" t="e">
        <f>SUMIFS('[1]Deals (investment)'!$C:$C,'[1]Deals (investment)'!$B:$B,$A532,'[1]Deals (investment)'!$T:$T,AX$1)</f>
        <v>#VALUE!</v>
      </c>
      <c r="AY532" s="17" t="e">
        <f>SUMIFS('[1]Deals (investment)'!$C:$C,'[1]Deals (investment)'!$B:$B,$A532,'[1]Deals (investment)'!$T:$T,AY$1)</f>
        <v>#VALUE!</v>
      </c>
      <c r="AZ532" s="17" t="e">
        <f>SUMIFS('[1]Deals (investment)'!$C:$C,'[1]Deals (investment)'!$B:$B,$A532,'[1]Deals (investment)'!$T:$T,AZ$1)</f>
        <v>#VALUE!</v>
      </c>
      <c r="BA532" s="17" t="e">
        <f>SUMIFS('[1]Deals (investment)'!$C:$C,'[1]Deals (investment)'!$B:$B,$A532,'[1]Deals (investment)'!$T:$T,BA$1)</f>
        <v>#VALUE!</v>
      </c>
      <c r="BB532" s="17" t="e">
        <f>SUMIFS('[1]Deals (investment)'!$C:$C,'[1]Deals (investment)'!$B:$B,$A532,'[1]Deals (investment)'!$T:$T,BB$1)</f>
        <v>#VALUE!</v>
      </c>
      <c r="BC532" s="17" t="e">
        <f>SUMIFS('[1]Deals (Exits)'!$C:$C,'[1]Deals (Exits)'!$B:$B,$A532)</f>
        <v>#VALUE!</v>
      </c>
      <c r="BD532" s="17" t="e">
        <f>SUMIFS('[1]Deals (investment)'!$C:$C,'[1]Deals (investment)'!$B:$B,$A532,'[1]Deals (investment)'!$V:$V,BD$1)</f>
        <v>#VALUE!</v>
      </c>
      <c r="BE532" s="17" t="e">
        <f>SUMIFS('[1]Deals (investment)'!$C:$C,'[1]Deals (investment)'!$B:$B,$A532,'[1]Deals (investment)'!$V:$V,BE$1)</f>
        <v>#VALUE!</v>
      </c>
      <c r="BF532" s="17" t="e">
        <f>SUMIFS('[1]Deals (investment)'!$C:$C,'[1]Deals (investment)'!$B:$B,$A532,'[1]Deals (investment)'!$V:$V,BF$1)</f>
        <v>#VALUE!</v>
      </c>
      <c r="BG532" s="17" t="e">
        <f>SUMIFS('[1]Deals (investment)'!$C:$C,'[1]Deals (investment)'!$B:$B,$A532,'[1]Deals (investment)'!$V:$V,BG$1)</f>
        <v>#VALUE!</v>
      </c>
      <c r="BH532" s="17" t="e">
        <f>SUMIFS('[1]Deals (investment)'!$C:$C,'[1]Deals (investment)'!$B:$B,$A532,'[1]Deals (investment)'!$V:$V,BH$1)</f>
        <v>#VALUE!</v>
      </c>
      <c r="BI532" s="17" t="e">
        <f>SUMIFS('[1]Deals (investment)'!$C:$C,'[1]Deals (investment)'!$B:$B,$A532,'[1]Deals (investment)'!$V:$V,BI$1)</f>
        <v>#VALUE!</v>
      </c>
      <c r="BJ532" s="17" t="e">
        <f>SUMIFS('[1]Deals (investment)'!$C:$C,'[1]Deals (investment)'!$B:$B,$A532,'[1]Deals (investment)'!$V:$V,BJ$1)</f>
        <v>#VALUE!</v>
      </c>
      <c r="BK532" s="17" t="e">
        <f>SUMIFS('[1]Deals (investment)'!$C:$C,'[1]Deals (investment)'!$B:$B,$A532,'[1]Deals (investment)'!$V:$V,BK$1)</f>
        <v>#VALUE!</v>
      </c>
      <c r="BL532" s="17" t="e">
        <f>SUMIFS('[1]Deals (investment)'!$C:$C,'[1]Deals (investment)'!$B:$B,$A532,'[1]Deals (investment)'!$V:$V,BL$1)</f>
        <v>#VALUE!</v>
      </c>
      <c r="BM532" s="17" t="e">
        <f>SUMIFS('[1]Deals (investment)'!$C:$C,'[1]Deals (investment)'!$B:$B,$A532,'[1]Deals (investment)'!$V:$V,BM$1)</f>
        <v>#VALUE!</v>
      </c>
      <c r="BN532" s="15"/>
      <c r="BO532" s="15"/>
      <c r="BP532" s="22"/>
      <c r="BQ532" s="15"/>
      <c r="BR532" s="15"/>
      <c r="BS532" s="15"/>
      <c r="BT532" s="15"/>
      <c r="BU532" s="15"/>
      <c r="BV532" s="15"/>
      <c r="BW532" s="15"/>
      <c r="BX532" s="15"/>
      <c r="BY532" s="15"/>
      <c r="BZ532" s="15"/>
      <c r="CA532" s="15"/>
      <c r="CB532" s="15"/>
      <c r="CC532" s="15"/>
      <c r="CD532" s="15" t="str">
        <f t="shared" ref="CD532:CD534" si="81">CONCATENATE(A532,B532,C532)</f>
        <v>BiscateThe biscate is a fast and convenient service that connects biscateiros or informal workers to clients, through an online platform.Active</v>
      </c>
      <c r="CE532" s="15"/>
      <c r="CF532" s="15"/>
      <c r="CG532" s="15"/>
      <c r="CH532" s="15"/>
      <c r="CI532" s="15"/>
      <c r="CJ532" s="15"/>
    </row>
    <row r="533" spans="1:88" ht="12.75">
      <c r="A533" s="15" t="s">
        <v>4266</v>
      </c>
      <c r="B533" s="15" t="s">
        <v>4267</v>
      </c>
      <c r="C533" s="15" t="s">
        <v>58</v>
      </c>
      <c r="D533" s="16">
        <v>2018</v>
      </c>
      <c r="E533" s="15" t="s">
        <v>4268</v>
      </c>
      <c r="F533" s="15"/>
      <c r="G533" s="15" t="s">
        <v>4269</v>
      </c>
      <c r="H533" s="15" t="s">
        <v>4269</v>
      </c>
      <c r="I533" s="15" t="s">
        <v>4269</v>
      </c>
      <c r="J533" s="15"/>
      <c r="K533" s="17" t="e">
        <f t="shared" si="65"/>
        <v>#VALUE!</v>
      </c>
      <c r="L533" s="15"/>
      <c r="M533" s="18" t="e">
        <f t="shared" si="51"/>
        <v>#VALUE!</v>
      </c>
      <c r="N533" s="15"/>
      <c r="O533" s="15"/>
      <c r="P533" s="15"/>
      <c r="Q533" s="24" t="e">
        <f ca="1">_xludf.MAXIFS('[1]Deals (investment)'!A:A,'[1]Deals (investment)'!B:B,A533)</f>
        <v>#NAME?</v>
      </c>
      <c r="R533" s="15"/>
      <c r="S533" s="19"/>
      <c r="T533" s="15"/>
      <c r="U533" s="17"/>
      <c r="V533" s="15"/>
      <c r="W533" s="15"/>
      <c r="X533" s="15" t="s">
        <v>158</v>
      </c>
      <c r="Y533" s="15"/>
      <c r="AB533" s="20"/>
      <c r="AC533" s="21" t="s">
        <v>4270</v>
      </c>
      <c r="AD533" s="15" t="s">
        <v>110</v>
      </c>
      <c r="AE533" s="50" t="s">
        <v>4271</v>
      </c>
      <c r="AF533" s="21" t="s">
        <v>4272</v>
      </c>
      <c r="AG533" s="22">
        <f t="shared" ca="1" si="77"/>
        <v>0.4838709677419355</v>
      </c>
      <c r="AH533" s="15" t="str">
        <f t="shared" si="78"/>
        <v/>
      </c>
      <c r="AI533" s="22" t="e">
        <f>VLOOKUP(A533,'[1]Deals (investment)'!$B$2:$Z$1497,1,FALSE)</f>
        <v>#N/A</v>
      </c>
      <c r="AJ533" s="22" t="e">
        <f>VLOOKUP(A533,'[1]Deals (investment)'!$B$2:$Z$870,15,FALSE)</f>
        <v>#N/A</v>
      </c>
      <c r="AK533" s="17" t="e">
        <f>VLOOKUP(A533,'[1]Deals (Exits)'!B:B,1,FALSE)</f>
        <v>#N/A</v>
      </c>
      <c r="AL533" s="23">
        <f>VLOOKUP(G533,[1]Lookups!$V$3:$Y$197,4,FALSE)</f>
        <v>0</v>
      </c>
      <c r="AM533" s="17" t="str">
        <f>VLOOKUP(X533,[1]Lookups!$B$3:$C$200,2,FALSE)</f>
        <v>Financial Services</v>
      </c>
      <c r="AN533" s="17" t="e">
        <f>VLOOKUP(R533,[1]Lookups!$H$3:$I$69,2,FALSE)</f>
        <v>#N/A</v>
      </c>
      <c r="AO533" s="17" t="e">
        <f>VLOOKUP(T533,[1]Lookups!$H$3:$I$69,2,FALSE)</f>
        <v>#N/A</v>
      </c>
      <c r="AP533" s="17" t="e">
        <f>VLOOKUP(AN533,[1]Lookups!$N$3:$O$11,2,FALSE)</f>
        <v>#N/A</v>
      </c>
      <c r="AQ533" s="18" t="e">
        <f>COUNTIFS('[1]Deals (investment)'!$B:$B,$A533)</f>
        <v>#VALUE!</v>
      </c>
      <c r="AR533" s="18" t="e">
        <f>COUNTIFS('[1]Deals (investment)'!$B:$B,$A533,'[1]Deals (investment)'!$T:$T,$AW$1)+COUNTIFS('[1]Deals (investment)'!$B:$B,$A533,'[1]Deals (investment)'!$T:$T,$AX$1)+COUNTIFS('[1]Deals (investment)'!$B:$B,$A533,'[1]Deals (investment)'!$T:$T,$AY$1)</f>
        <v>#VALUE!</v>
      </c>
      <c r="AS533" s="17" t="e">
        <f>SUMIFS('[1]Deals (investment)'!$C:$C,'[1]Deals (investment)'!$B:$B,$A533)</f>
        <v>#VALUE!</v>
      </c>
      <c r="AT533" s="17" t="e">
        <f t="shared" si="66"/>
        <v>#VALUE!</v>
      </c>
      <c r="AU533" s="18" t="e">
        <f>COUNTIF('[1]Deals (Exits)'!$B:$B,A533)</f>
        <v>#VALUE!</v>
      </c>
      <c r="AV533" s="17" t="e">
        <f>SUMIFS('[1]Deals (investment)'!$C:$C,'[1]Deals (investment)'!$B:$B,$A533,'[1]Deals (investment)'!$T:$T,AV$1)</f>
        <v>#VALUE!</v>
      </c>
      <c r="AW533" s="17" t="e">
        <f>SUMIFS('[1]Deals (investment)'!$C:$C,'[1]Deals (investment)'!$B:$B,$A533,'[1]Deals (investment)'!$T:$T,AW$1)</f>
        <v>#VALUE!</v>
      </c>
      <c r="AX533" s="17" t="e">
        <f>SUMIFS('[1]Deals (investment)'!$C:$C,'[1]Deals (investment)'!$B:$B,$A533,'[1]Deals (investment)'!$T:$T,AX$1)</f>
        <v>#VALUE!</v>
      </c>
      <c r="AY533" s="17" t="e">
        <f>SUMIFS('[1]Deals (investment)'!$C:$C,'[1]Deals (investment)'!$B:$B,$A533,'[1]Deals (investment)'!$T:$T,AY$1)</f>
        <v>#VALUE!</v>
      </c>
      <c r="AZ533" s="17" t="e">
        <f>SUMIFS('[1]Deals (investment)'!$C:$C,'[1]Deals (investment)'!$B:$B,$A533,'[1]Deals (investment)'!$T:$T,AZ$1)</f>
        <v>#VALUE!</v>
      </c>
      <c r="BA533" s="17" t="e">
        <f>SUMIFS('[1]Deals (investment)'!$C:$C,'[1]Deals (investment)'!$B:$B,$A533,'[1]Deals (investment)'!$T:$T,BA$1)</f>
        <v>#VALUE!</v>
      </c>
      <c r="BB533" s="17" t="e">
        <f>SUMIFS('[1]Deals (investment)'!$C:$C,'[1]Deals (investment)'!$B:$B,$A533,'[1]Deals (investment)'!$T:$T,BB$1)</f>
        <v>#VALUE!</v>
      </c>
      <c r="BC533" s="17" t="e">
        <f>SUMIFS('[1]Deals (Exits)'!$C:$C,'[1]Deals (Exits)'!$B:$B,$A533)</f>
        <v>#VALUE!</v>
      </c>
      <c r="BD533" s="17" t="e">
        <f>SUMIFS('[1]Deals (investment)'!$C:$C,'[1]Deals (investment)'!$B:$B,$A533,'[1]Deals (investment)'!$V:$V,BD$1)</f>
        <v>#VALUE!</v>
      </c>
      <c r="BE533" s="17" t="e">
        <f>SUMIFS('[1]Deals (investment)'!$C:$C,'[1]Deals (investment)'!$B:$B,$A533,'[1]Deals (investment)'!$V:$V,BE$1)</f>
        <v>#VALUE!</v>
      </c>
      <c r="BF533" s="17" t="e">
        <f>SUMIFS('[1]Deals (investment)'!$C:$C,'[1]Deals (investment)'!$B:$B,$A533,'[1]Deals (investment)'!$V:$V,BF$1)</f>
        <v>#VALUE!</v>
      </c>
      <c r="BG533" s="17" t="e">
        <f>SUMIFS('[1]Deals (investment)'!$C:$C,'[1]Deals (investment)'!$B:$B,$A533,'[1]Deals (investment)'!$V:$V,BG$1)</f>
        <v>#VALUE!</v>
      </c>
      <c r="BH533" s="17" t="e">
        <f>SUMIFS('[1]Deals (investment)'!$C:$C,'[1]Deals (investment)'!$B:$B,$A533,'[1]Deals (investment)'!$V:$V,BH$1)</f>
        <v>#VALUE!</v>
      </c>
      <c r="BI533" s="17" t="e">
        <f>SUMIFS('[1]Deals (investment)'!$C:$C,'[1]Deals (investment)'!$B:$B,$A533,'[1]Deals (investment)'!$V:$V,BI$1)</f>
        <v>#VALUE!</v>
      </c>
      <c r="BJ533" s="17" t="e">
        <f>SUMIFS('[1]Deals (investment)'!$C:$C,'[1]Deals (investment)'!$B:$B,$A533,'[1]Deals (investment)'!$V:$V,BJ$1)</f>
        <v>#VALUE!</v>
      </c>
      <c r="BK533" s="17" t="e">
        <f>SUMIFS('[1]Deals (investment)'!$C:$C,'[1]Deals (investment)'!$B:$B,$A533,'[1]Deals (investment)'!$V:$V,BK$1)</f>
        <v>#VALUE!</v>
      </c>
      <c r="BL533" s="17" t="e">
        <f>SUMIFS('[1]Deals (investment)'!$C:$C,'[1]Deals (investment)'!$B:$B,$A533,'[1]Deals (investment)'!$V:$V,BL$1)</f>
        <v>#VALUE!</v>
      </c>
      <c r="BM533" s="17" t="e">
        <f>SUMIFS('[1]Deals (investment)'!$C:$C,'[1]Deals (investment)'!$B:$B,$A533,'[1]Deals (investment)'!$V:$V,BM$1)</f>
        <v>#VALUE!</v>
      </c>
      <c r="BN533" s="15"/>
      <c r="BO533" s="15"/>
      <c r="BP533" s="22"/>
      <c r="BQ533" s="15"/>
      <c r="BR533" s="15"/>
      <c r="BS533" s="15"/>
      <c r="BT533" s="15"/>
      <c r="BU533" s="15"/>
      <c r="BV533" s="15"/>
      <c r="BW533" s="15"/>
      <c r="BX533" s="15"/>
      <c r="BY533" s="15"/>
      <c r="BZ533" s="15"/>
      <c r="CA533" s="15"/>
      <c r="CB533" s="15"/>
      <c r="CC533" s="15"/>
      <c r="CD533" s="15" t="str">
        <f t="shared" si="81"/>
        <v>AwehcashAwehcash are blockchain tokens trading on the Waves Blockchain Platform. Owning and using Awehcash tokens/vouchers is open to all Namibians and businesses!Active</v>
      </c>
      <c r="CE533" s="15"/>
      <c r="CF533" s="15"/>
      <c r="CG533" s="15"/>
      <c r="CH533" s="15"/>
      <c r="CI533" s="15"/>
      <c r="CJ533" s="15"/>
    </row>
    <row r="534" spans="1:88" ht="12.75">
      <c r="A534" s="15" t="s">
        <v>4273</v>
      </c>
      <c r="B534" s="15" t="s">
        <v>4274</v>
      </c>
      <c r="C534" s="15" t="s">
        <v>58</v>
      </c>
      <c r="D534" s="16">
        <v>2017</v>
      </c>
      <c r="E534" s="15" t="s">
        <v>3528</v>
      </c>
      <c r="F534" s="15"/>
      <c r="G534" s="15" t="s">
        <v>61</v>
      </c>
      <c r="H534" s="15" t="s">
        <v>61</v>
      </c>
      <c r="I534" s="15" t="s">
        <v>61</v>
      </c>
      <c r="J534" s="15"/>
      <c r="K534" s="17" t="e">
        <f t="shared" si="65"/>
        <v>#VALUE!</v>
      </c>
      <c r="L534" s="15"/>
      <c r="M534" s="18" t="e">
        <f t="shared" si="51"/>
        <v>#VALUE!</v>
      </c>
      <c r="N534" s="15"/>
      <c r="O534" s="15"/>
      <c r="P534" s="15"/>
      <c r="Q534" s="15"/>
      <c r="R534" s="15"/>
      <c r="S534" s="19"/>
      <c r="T534" s="15"/>
      <c r="U534" s="17"/>
      <c r="V534" s="15" t="s">
        <v>4275</v>
      </c>
      <c r="W534" s="15"/>
      <c r="X534" s="15" t="s">
        <v>64</v>
      </c>
      <c r="Y534" s="15" t="s">
        <v>4276</v>
      </c>
      <c r="AB534" s="32">
        <v>43506</v>
      </c>
      <c r="AC534" s="21" t="s">
        <v>4277</v>
      </c>
      <c r="AD534" s="21" t="s">
        <v>4278</v>
      </c>
      <c r="AE534" s="15"/>
      <c r="AF534" s="15"/>
      <c r="AG534" s="22">
        <f t="shared" si="77"/>
        <v>0.4838709677419355</v>
      </c>
      <c r="AH534" s="15" t="str">
        <f t="shared" si="78"/>
        <v/>
      </c>
      <c r="AI534" s="22" t="e">
        <f>VLOOKUP(A534,'[1]Deals (investment)'!$B$2:$Z$1497,1,FALSE)</f>
        <v>#N/A</v>
      </c>
      <c r="AJ534" s="22" t="e">
        <f>VLOOKUP(A534,'[1]Deals (investment)'!$B$2:$Z$870,15,FALSE)</f>
        <v>#N/A</v>
      </c>
      <c r="AK534" s="17" t="e">
        <f>VLOOKUP(A534,'[1]Deals (Exits)'!B:B,1,FALSE)</f>
        <v>#N/A</v>
      </c>
      <c r="AL534" s="23">
        <f>VLOOKUP(G534,[1]Lookups!$V$3:$Y$197,4,FALSE)</f>
        <v>0</v>
      </c>
      <c r="AM534" s="17" t="str">
        <f>VLOOKUP(X534,[1]Lookups!$B$3:$C$200,2,FALSE)</f>
        <v>E-commerce &amp; Retail</v>
      </c>
      <c r="AN534" s="17" t="e">
        <f>VLOOKUP(R534,[1]Lookups!$H$3:$I$69,2,FALSE)</f>
        <v>#N/A</v>
      </c>
      <c r="AO534" s="17" t="e">
        <f>VLOOKUP(T534,[1]Lookups!$H$3:$I$69,2,FALSE)</f>
        <v>#N/A</v>
      </c>
      <c r="AP534" s="17" t="e">
        <f>VLOOKUP(AN534,[1]Lookups!$N$3:$O$11,2,FALSE)</f>
        <v>#N/A</v>
      </c>
      <c r="AQ534" s="18" t="e">
        <f>COUNTIFS('[1]Deals (investment)'!$B:$B,$A534)</f>
        <v>#VALUE!</v>
      </c>
      <c r="AR534" s="18" t="e">
        <f>COUNTIFS('[1]Deals (investment)'!$B:$B,$A534,'[1]Deals (investment)'!$T:$T,$AW$1)+COUNTIFS('[1]Deals (investment)'!$B:$B,$A534,'[1]Deals (investment)'!$T:$T,$AX$1)+COUNTIFS('[1]Deals (investment)'!$B:$B,$A534,'[1]Deals (investment)'!$T:$T,$AY$1)</f>
        <v>#VALUE!</v>
      </c>
      <c r="AS534" s="17" t="e">
        <f>SUMIFS('[1]Deals (investment)'!$C:$C,'[1]Deals (investment)'!$B:$B,$A534)</f>
        <v>#VALUE!</v>
      </c>
      <c r="AT534" s="17" t="e">
        <f t="shared" si="66"/>
        <v>#VALUE!</v>
      </c>
      <c r="AU534" s="18" t="e">
        <f>COUNTIF('[1]Deals (Exits)'!$B:$B,A534)</f>
        <v>#VALUE!</v>
      </c>
      <c r="AV534" s="17" t="e">
        <f>SUMIFS('[1]Deals (investment)'!$C:$C,'[1]Deals (investment)'!$B:$B,$A534,'[1]Deals (investment)'!$T:$T,AV$1)</f>
        <v>#VALUE!</v>
      </c>
      <c r="AW534" s="17" t="e">
        <f>SUMIFS('[1]Deals (investment)'!$C:$C,'[1]Deals (investment)'!$B:$B,$A534,'[1]Deals (investment)'!$T:$T,AW$1)</f>
        <v>#VALUE!</v>
      </c>
      <c r="AX534" s="17" t="e">
        <f>SUMIFS('[1]Deals (investment)'!$C:$C,'[1]Deals (investment)'!$B:$B,$A534,'[1]Deals (investment)'!$T:$T,AX$1)</f>
        <v>#VALUE!</v>
      </c>
      <c r="AY534" s="17" t="e">
        <f>SUMIFS('[1]Deals (investment)'!$C:$C,'[1]Deals (investment)'!$B:$B,$A534,'[1]Deals (investment)'!$T:$T,AY$1)</f>
        <v>#VALUE!</v>
      </c>
      <c r="AZ534" s="17" t="e">
        <f>SUMIFS('[1]Deals (investment)'!$C:$C,'[1]Deals (investment)'!$B:$B,$A534,'[1]Deals (investment)'!$T:$T,AZ$1)</f>
        <v>#VALUE!</v>
      </c>
      <c r="BA534" s="17" t="e">
        <f>SUMIFS('[1]Deals (investment)'!$C:$C,'[1]Deals (investment)'!$B:$B,$A534,'[1]Deals (investment)'!$T:$T,BA$1)</f>
        <v>#VALUE!</v>
      </c>
      <c r="BB534" s="17" t="e">
        <f>SUMIFS('[1]Deals (investment)'!$C:$C,'[1]Deals (investment)'!$B:$B,$A534,'[1]Deals (investment)'!$T:$T,BB$1)</f>
        <v>#VALUE!</v>
      </c>
      <c r="BC534" s="17" t="e">
        <f>SUMIFS('[1]Deals (Exits)'!$C:$C,'[1]Deals (Exits)'!$B:$B,$A534)</f>
        <v>#VALUE!</v>
      </c>
      <c r="BD534" s="17" t="e">
        <f>SUMIFS('[1]Deals (investment)'!$C:$C,'[1]Deals (investment)'!$B:$B,$A534,'[1]Deals (investment)'!$V:$V,BD$1)</f>
        <v>#VALUE!</v>
      </c>
      <c r="BE534" s="17" t="e">
        <f>SUMIFS('[1]Deals (investment)'!$C:$C,'[1]Deals (investment)'!$B:$B,$A534,'[1]Deals (investment)'!$V:$V,BE$1)</f>
        <v>#VALUE!</v>
      </c>
      <c r="BF534" s="17" t="e">
        <f>SUMIFS('[1]Deals (investment)'!$C:$C,'[1]Deals (investment)'!$B:$B,$A534,'[1]Deals (investment)'!$V:$V,BF$1)</f>
        <v>#VALUE!</v>
      </c>
      <c r="BG534" s="17" t="e">
        <f>SUMIFS('[1]Deals (investment)'!$C:$C,'[1]Deals (investment)'!$B:$B,$A534,'[1]Deals (investment)'!$V:$V,BG$1)</f>
        <v>#VALUE!</v>
      </c>
      <c r="BH534" s="17" t="e">
        <f>SUMIFS('[1]Deals (investment)'!$C:$C,'[1]Deals (investment)'!$B:$B,$A534,'[1]Deals (investment)'!$V:$V,BH$1)</f>
        <v>#VALUE!</v>
      </c>
      <c r="BI534" s="17" t="e">
        <f>SUMIFS('[1]Deals (investment)'!$C:$C,'[1]Deals (investment)'!$B:$B,$A534,'[1]Deals (investment)'!$V:$V,BI$1)</f>
        <v>#VALUE!</v>
      </c>
      <c r="BJ534" s="17" t="e">
        <f>SUMIFS('[1]Deals (investment)'!$C:$C,'[1]Deals (investment)'!$B:$B,$A534,'[1]Deals (investment)'!$V:$V,BJ$1)</f>
        <v>#VALUE!</v>
      </c>
      <c r="BK534" s="17" t="e">
        <f>SUMIFS('[1]Deals (investment)'!$C:$C,'[1]Deals (investment)'!$B:$B,$A534,'[1]Deals (investment)'!$V:$V,BK$1)</f>
        <v>#VALUE!</v>
      </c>
      <c r="BL534" s="17" t="e">
        <f>SUMIFS('[1]Deals (investment)'!$C:$C,'[1]Deals (investment)'!$B:$B,$A534,'[1]Deals (investment)'!$V:$V,BL$1)</f>
        <v>#VALUE!</v>
      </c>
      <c r="BM534" s="17" t="e">
        <f>SUMIFS('[1]Deals (investment)'!$C:$C,'[1]Deals (investment)'!$B:$B,$A534,'[1]Deals (investment)'!$V:$V,BM$1)</f>
        <v>#VALUE!</v>
      </c>
      <c r="BN534" s="15"/>
      <c r="BO534" s="15"/>
      <c r="BP534" s="22"/>
      <c r="BQ534" s="15"/>
      <c r="BR534" s="15"/>
      <c r="BS534" s="15"/>
      <c r="BT534" s="15"/>
      <c r="BU534" s="15"/>
      <c r="BV534" s="15"/>
      <c r="BW534" s="15"/>
      <c r="BX534" s="15"/>
      <c r="BY534" s="15"/>
      <c r="BZ534" s="15"/>
      <c r="CA534" s="15"/>
      <c r="CB534" s="15"/>
      <c r="CC534" s="15"/>
      <c r="CD534" s="15" t="str">
        <f t="shared" si="81"/>
        <v>Foodlocker The one-stop shop for fresh foodstuff, sourced from local farmers at a fair price, that offers convenient shopping, fast &amp; courteous service in a hygienic environment Buy In-store or Order Online and Receive at Home or Collect In-store.Active</v>
      </c>
      <c r="CE534" s="15"/>
      <c r="CF534" s="15"/>
      <c r="CG534" s="15"/>
      <c r="CH534" s="15"/>
      <c r="CI534" s="15"/>
      <c r="CJ534" s="15"/>
    </row>
    <row r="535" spans="1:88" ht="12.75">
      <c r="A535" s="15" t="s">
        <v>4279</v>
      </c>
      <c r="B535" s="15" t="s">
        <v>4280</v>
      </c>
      <c r="C535" s="15" t="s">
        <v>58</v>
      </c>
      <c r="D535" s="16">
        <v>2018</v>
      </c>
      <c r="E535" s="15" t="s">
        <v>59</v>
      </c>
      <c r="F535" s="15" t="s">
        <v>110</v>
      </c>
      <c r="G535" s="15" t="s">
        <v>61</v>
      </c>
      <c r="H535" s="15" t="s">
        <v>61</v>
      </c>
      <c r="I535" s="15" t="s">
        <v>61</v>
      </c>
      <c r="J535" s="15"/>
      <c r="K535" s="17" t="e">
        <f t="shared" si="65"/>
        <v>#VALUE!</v>
      </c>
      <c r="L535" s="15"/>
      <c r="M535" s="18" t="e">
        <f t="shared" si="51"/>
        <v>#VALUE!</v>
      </c>
      <c r="N535" s="15" t="s">
        <v>4281</v>
      </c>
      <c r="O535" s="15"/>
      <c r="P535" s="15"/>
      <c r="Q535" s="24">
        <v>43553</v>
      </c>
      <c r="R535" s="15" t="s">
        <v>375</v>
      </c>
      <c r="S535" s="19">
        <v>230000</v>
      </c>
      <c r="T535" s="15" t="s">
        <v>375</v>
      </c>
      <c r="U535" s="19">
        <v>230000</v>
      </c>
      <c r="V535" s="15" t="s">
        <v>1624</v>
      </c>
      <c r="W535" s="15">
        <v>0</v>
      </c>
      <c r="X535" s="15" t="s">
        <v>134</v>
      </c>
      <c r="Y535" s="15" t="s">
        <v>4282</v>
      </c>
      <c r="Z535" s="25" t="s">
        <v>109</v>
      </c>
      <c r="AA535" s="25" t="s">
        <v>110</v>
      </c>
      <c r="AB535" s="32">
        <v>43506</v>
      </c>
      <c r="AC535" s="27" t="s">
        <v>4283</v>
      </c>
      <c r="AD535" s="27" t="s">
        <v>4284</v>
      </c>
      <c r="AE535" s="27" t="s">
        <v>4285</v>
      </c>
      <c r="AF535" s="27" t="s">
        <v>4286</v>
      </c>
      <c r="AG535" s="22">
        <f t="shared" si="77"/>
        <v>0.87096774193548387</v>
      </c>
      <c r="AH535" s="15" t="str">
        <f t="shared" si="78"/>
        <v/>
      </c>
      <c r="AI535" s="22" t="e">
        <f>VLOOKUP(A535,'[1]Deals (investment)'!$B$2:$Z$1497,1,FALSE)</f>
        <v>#N/A</v>
      </c>
      <c r="AJ535" s="22" t="e">
        <f>VLOOKUP(A535,'[1]Deals (investment)'!$B$2:$Z$870,15,FALSE)</f>
        <v>#N/A</v>
      </c>
      <c r="AK535" s="17" t="e">
        <f>VLOOKUP(A535,'[1]Deals (Exits)'!B:B,1,FALSE)</f>
        <v>#N/A</v>
      </c>
      <c r="AL535" s="23">
        <f>VLOOKUP(G535,[1]Lookups!$V$3:$Y$197,4,FALSE)</f>
        <v>0</v>
      </c>
      <c r="AM535" s="17" t="str">
        <f>VLOOKUP(X535,[1]Lookups!$B$3:$C$200,2,FALSE)</f>
        <v>Transport &amp; Logistics</v>
      </c>
      <c r="AN535" s="17" t="str">
        <f>VLOOKUP(R535,[1]Lookups!$H$3:$I$69,2,FALSE)</f>
        <v>2. Seed</v>
      </c>
      <c r="AO535" s="17" t="str">
        <f>VLOOKUP(T535,[1]Lookups!$H$3:$I$69,2,FALSE)</f>
        <v>2. Seed</v>
      </c>
      <c r="AP535" s="17" t="str">
        <f>VLOOKUP(AN535,[1]Lookups!$N$3:$O$11,2,FALSE)</f>
        <v>Early</v>
      </c>
      <c r="AQ535" s="18" t="e">
        <f>COUNTIFS('[1]Deals (investment)'!$B:$B,$A535)</f>
        <v>#VALUE!</v>
      </c>
      <c r="AR535" s="18" t="e">
        <f>COUNTIFS('[1]Deals (investment)'!$B:$B,$A535,'[1]Deals (investment)'!$T:$T,$AW$1)+COUNTIFS('[1]Deals (investment)'!$B:$B,$A535,'[1]Deals (investment)'!$T:$T,$AX$1)+COUNTIFS('[1]Deals (investment)'!$B:$B,$A535,'[1]Deals (investment)'!$T:$T,$AY$1)</f>
        <v>#VALUE!</v>
      </c>
      <c r="AS535" s="17" t="e">
        <f>SUMIFS('[1]Deals (investment)'!$C:$C,'[1]Deals (investment)'!$B:$B,$A535)</f>
        <v>#VALUE!</v>
      </c>
      <c r="AT535" s="17" t="e">
        <f t="shared" si="66"/>
        <v>#VALUE!</v>
      </c>
      <c r="AU535" s="18" t="e">
        <f>COUNTIF('[1]Deals (Exits)'!$B:$B,A535)</f>
        <v>#VALUE!</v>
      </c>
      <c r="AV535" s="17" t="e">
        <f>SUMIFS('[1]Deals (investment)'!$C:$C,'[1]Deals (investment)'!$B:$B,$A535,'[1]Deals (investment)'!$T:$T,AV$1)</f>
        <v>#VALUE!</v>
      </c>
      <c r="AW535" s="17" t="e">
        <f>SUMIFS('[1]Deals (investment)'!$C:$C,'[1]Deals (investment)'!$B:$B,$A535,'[1]Deals (investment)'!$T:$T,AW$1)</f>
        <v>#VALUE!</v>
      </c>
      <c r="AX535" s="17" t="e">
        <f>SUMIFS('[1]Deals (investment)'!$C:$C,'[1]Deals (investment)'!$B:$B,$A535,'[1]Deals (investment)'!$T:$T,AX$1)</f>
        <v>#VALUE!</v>
      </c>
      <c r="AY535" s="17" t="e">
        <f>SUMIFS('[1]Deals (investment)'!$C:$C,'[1]Deals (investment)'!$B:$B,$A535,'[1]Deals (investment)'!$T:$T,AY$1)</f>
        <v>#VALUE!</v>
      </c>
      <c r="AZ535" s="17" t="e">
        <f>SUMIFS('[1]Deals (investment)'!$C:$C,'[1]Deals (investment)'!$B:$B,$A535,'[1]Deals (investment)'!$T:$T,AZ$1)</f>
        <v>#VALUE!</v>
      </c>
      <c r="BA535" s="17" t="e">
        <f>SUMIFS('[1]Deals (investment)'!$C:$C,'[1]Deals (investment)'!$B:$B,$A535,'[1]Deals (investment)'!$T:$T,BA$1)</f>
        <v>#VALUE!</v>
      </c>
      <c r="BB535" s="17" t="e">
        <f>SUMIFS('[1]Deals (investment)'!$C:$C,'[1]Deals (investment)'!$B:$B,$A535,'[1]Deals (investment)'!$T:$T,BB$1)</f>
        <v>#VALUE!</v>
      </c>
      <c r="BC535" s="17" t="e">
        <f>SUMIFS('[1]Deals (Exits)'!$C:$C,'[1]Deals (Exits)'!$B:$B,$A535)</f>
        <v>#VALUE!</v>
      </c>
      <c r="BD535" s="17" t="e">
        <f>SUMIFS('[1]Deals (investment)'!$C:$C,'[1]Deals (investment)'!$B:$B,$A535,'[1]Deals (investment)'!$V:$V,BD$1)</f>
        <v>#VALUE!</v>
      </c>
      <c r="BE535" s="17" t="e">
        <f>SUMIFS('[1]Deals (investment)'!$C:$C,'[1]Deals (investment)'!$B:$B,$A535,'[1]Deals (investment)'!$V:$V,BE$1)</f>
        <v>#VALUE!</v>
      </c>
      <c r="BF535" s="17" t="e">
        <f>SUMIFS('[1]Deals (investment)'!$C:$C,'[1]Deals (investment)'!$B:$B,$A535,'[1]Deals (investment)'!$V:$V,BF$1)</f>
        <v>#VALUE!</v>
      </c>
      <c r="BG535" s="17" t="e">
        <f>SUMIFS('[1]Deals (investment)'!$C:$C,'[1]Deals (investment)'!$B:$B,$A535,'[1]Deals (investment)'!$V:$V,BG$1)</f>
        <v>#VALUE!</v>
      </c>
      <c r="BH535" s="17" t="e">
        <f>SUMIFS('[1]Deals (investment)'!$C:$C,'[1]Deals (investment)'!$B:$B,$A535,'[1]Deals (investment)'!$V:$V,BH$1)</f>
        <v>#VALUE!</v>
      </c>
      <c r="BI535" s="17" t="e">
        <f>SUMIFS('[1]Deals (investment)'!$C:$C,'[1]Deals (investment)'!$B:$B,$A535,'[1]Deals (investment)'!$V:$V,BI$1)</f>
        <v>#VALUE!</v>
      </c>
      <c r="BJ535" s="17" t="e">
        <f>SUMIFS('[1]Deals (investment)'!$C:$C,'[1]Deals (investment)'!$B:$B,$A535,'[1]Deals (investment)'!$V:$V,BJ$1)</f>
        <v>#VALUE!</v>
      </c>
      <c r="BK535" s="17" t="e">
        <f>SUMIFS('[1]Deals (investment)'!$C:$C,'[1]Deals (investment)'!$B:$B,$A535,'[1]Deals (investment)'!$V:$V,BK$1)</f>
        <v>#VALUE!</v>
      </c>
      <c r="BL535" s="17" t="e">
        <f>SUMIFS('[1]Deals (investment)'!$C:$C,'[1]Deals (investment)'!$B:$B,$A535,'[1]Deals (investment)'!$V:$V,BL$1)</f>
        <v>#VALUE!</v>
      </c>
      <c r="BM535" s="17" t="e">
        <f>SUMIFS('[1]Deals (investment)'!$C:$C,'[1]Deals (investment)'!$B:$B,$A535,'[1]Deals (investment)'!$V:$V,BM$1)</f>
        <v>#VALUE!</v>
      </c>
      <c r="BN535" s="15"/>
      <c r="BO535" s="15"/>
      <c r="BP535" s="22"/>
      <c r="BQ535" s="15"/>
      <c r="BR535" s="15"/>
      <c r="BS535" s="15"/>
      <c r="BT535" s="15"/>
      <c r="BU535" s="15"/>
      <c r="BV535" s="15"/>
      <c r="BW535" s="15"/>
      <c r="BX535" s="15"/>
      <c r="BY535" s="15"/>
      <c r="BZ535" s="15"/>
      <c r="CA535" s="15"/>
      <c r="CB535" s="15"/>
      <c r="CC535" s="15"/>
      <c r="CD535" s="15"/>
      <c r="CE535" s="15"/>
      <c r="CF535" s="15"/>
      <c r="CG535" s="15"/>
      <c r="CH535" s="15"/>
      <c r="CI535" s="15"/>
      <c r="CJ535" s="15"/>
    </row>
    <row r="536" spans="1:88" ht="12.75">
      <c r="A536" s="15" t="s">
        <v>4287</v>
      </c>
      <c r="B536" s="15" t="s">
        <v>4288</v>
      </c>
      <c r="C536" s="15" t="s">
        <v>58</v>
      </c>
      <c r="D536" s="16">
        <v>2011</v>
      </c>
      <c r="E536" s="15" t="s">
        <v>59</v>
      </c>
      <c r="F536" s="15"/>
      <c r="G536" s="15" t="s">
        <v>61</v>
      </c>
      <c r="H536" s="15" t="s">
        <v>61</v>
      </c>
      <c r="I536" s="15" t="s">
        <v>61</v>
      </c>
      <c r="J536" s="15"/>
      <c r="K536" s="17" t="e">
        <f t="shared" si="65"/>
        <v>#VALUE!</v>
      </c>
      <c r="L536" s="15"/>
      <c r="M536" s="18" t="e">
        <f t="shared" si="51"/>
        <v>#VALUE!</v>
      </c>
      <c r="N536" s="15"/>
      <c r="O536" s="15"/>
      <c r="P536" s="15"/>
      <c r="Q536" s="15"/>
      <c r="R536" s="15"/>
      <c r="S536" s="19"/>
      <c r="T536" s="15"/>
      <c r="U536" s="17"/>
      <c r="V536" s="15" t="s">
        <v>4289</v>
      </c>
      <c r="W536" s="15"/>
      <c r="X536" s="15" t="s">
        <v>294</v>
      </c>
      <c r="Y536" s="15" t="s">
        <v>2084</v>
      </c>
      <c r="AB536" s="20" t="s">
        <v>333</v>
      </c>
      <c r="AC536" s="21" t="s">
        <v>4290</v>
      </c>
      <c r="AD536" s="27" t="s">
        <v>4291</v>
      </c>
      <c r="AE536" s="51" t="s">
        <v>4292</v>
      </c>
      <c r="AF536" s="21" t="s">
        <v>4293</v>
      </c>
      <c r="AG536" s="22">
        <f t="shared" si="77"/>
        <v>0.54838709677419351</v>
      </c>
      <c r="AH536" s="15" t="e">
        <f t="shared" si="78"/>
        <v>#VALUE!</v>
      </c>
      <c r="AI536" s="22" t="e">
        <f>VLOOKUP(A536,'[1]Deals (investment)'!$B$2:$Z$1497,1,FALSE)</f>
        <v>#N/A</v>
      </c>
      <c r="AJ536" s="22" t="e">
        <f>VLOOKUP(A536,'[1]Deals (investment)'!$B$2:$Z$870,15,FALSE)</f>
        <v>#N/A</v>
      </c>
      <c r="AK536" s="17" t="e">
        <f>VLOOKUP(A536,'[1]Deals (Exits)'!B:B,1,FALSE)</f>
        <v>#N/A</v>
      </c>
      <c r="AL536" s="23">
        <f>VLOOKUP(G536,[1]Lookups!$V$3:$Y$197,4,FALSE)</f>
        <v>0</v>
      </c>
      <c r="AM536" s="17" t="str">
        <f>VLOOKUP(X536,[1]Lookups!$B$3:$C$200,2,FALSE)</f>
        <v>Health &amp; Pharmaceuticals</v>
      </c>
      <c r="AN536" s="17" t="e">
        <f>VLOOKUP(R536,[1]Lookups!$H$3:$I$69,2,FALSE)</f>
        <v>#N/A</v>
      </c>
      <c r="AO536" s="17" t="e">
        <f>VLOOKUP(T536,[1]Lookups!$H$3:$I$69,2,FALSE)</f>
        <v>#N/A</v>
      </c>
      <c r="AP536" s="17" t="e">
        <f>VLOOKUP(AN536,[1]Lookups!$N$3:$O$11,2,FALSE)</f>
        <v>#N/A</v>
      </c>
      <c r="AQ536" s="18" t="e">
        <f>COUNTIFS('[1]Deals (investment)'!$B:$B,$A536)</f>
        <v>#VALUE!</v>
      </c>
      <c r="AR536" s="18" t="e">
        <f>COUNTIFS('[1]Deals (investment)'!$B:$B,$A536,'[1]Deals (investment)'!$T:$T,$AW$1)+COUNTIFS('[1]Deals (investment)'!$B:$B,$A536,'[1]Deals (investment)'!$T:$T,$AX$1)+COUNTIFS('[1]Deals (investment)'!$B:$B,$A536,'[1]Deals (investment)'!$T:$T,$AY$1)</f>
        <v>#VALUE!</v>
      </c>
      <c r="AS536" s="17" t="e">
        <f>SUMIFS('[1]Deals (investment)'!$C:$C,'[1]Deals (investment)'!$B:$B,$A536)</f>
        <v>#VALUE!</v>
      </c>
      <c r="AT536" s="17" t="e">
        <f t="shared" si="66"/>
        <v>#VALUE!</v>
      </c>
      <c r="AU536" s="18" t="e">
        <f>COUNTIF('[1]Deals (Exits)'!$B:$B,A536)</f>
        <v>#VALUE!</v>
      </c>
      <c r="AV536" s="17" t="e">
        <f>SUMIFS('[1]Deals (investment)'!$C:$C,'[1]Deals (investment)'!$B:$B,$A536,'[1]Deals (investment)'!$T:$T,AV$1)</f>
        <v>#VALUE!</v>
      </c>
      <c r="AW536" s="17" t="e">
        <f>SUMIFS('[1]Deals (investment)'!$C:$C,'[1]Deals (investment)'!$B:$B,$A536,'[1]Deals (investment)'!$T:$T,AW$1)</f>
        <v>#VALUE!</v>
      </c>
      <c r="AX536" s="17" t="e">
        <f>SUMIFS('[1]Deals (investment)'!$C:$C,'[1]Deals (investment)'!$B:$B,$A536,'[1]Deals (investment)'!$T:$T,AX$1)</f>
        <v>#VALUE!</v>
      </c>
      <c r="AY536" s="17" t="e">
        <f>SUMIFS('[1]Deals (investment)'!$C:$C,'[1]Deals (investment)'!$B:$B,$A536,'[1]Deals (investment)'!$T:$T,AY$1)</f>
        <v>#VALUE!</v>
      </c>
      <c r="AZ536" s="17" t="e">
        <f>SUMIFS('[1]Deals (investment)'!$C:$C,'[1]Deals (investment)'!$B:$B,$A536,'[1]Deals (investment)'!$T:$T,AZ$1)</f>
        <v>#VALUE!</v>
      </c>
      <c r="BA536" s="17" t="e">
        <f>SUMIFS('[1]Deals (investment)'!$C:$C,'[1]Deals (investment)'!$B:$B,$A536,'[1]Deals (investment)'!$T:$T,BA$1)</f>
        <v>#VALUE!</v>
      </c>
      <c r="BB536" s="17" t="e">
        <f>SUMIFS('[1]Deals (investment)'!$C:$C,'[1]Deals (investment)'!$B:$B,$A536,'[1]Deals (investment)'!$T:$T,BB$1)</f>
        <v>#VALUE!</v>
      </c>
      <c r="BC536" s="17" t="e">
        <f>SUMIFS('[1]Deals (Exits)'!$C:$C,'[1]Deals (Exits)'!$B:$B,$A536)</f>
        <v>#VALUE!</v>
      </c>
      <c r="BD536" s="17" t="e">
        <f>SUMIFS('[1]Deals (investment)'!$C:$C,'[1]Deals (investment)'!$B:$B,$A536,'[1]Deals (investment)'!$V:$V,BD$1)</f>
        <v>#VALUE!</v>
      </c>
      <c r="BE536" s="17" t="e">
        <f>SUMIFS('[1]Deals (investment)'!$C:$C,'[1]Deals (investment)'!$B:$B,$A536,'[1]Deals (investment)'!$V:$V,BE$1)</f>
        <v>#VALUE!</v>
      </c>
      <c r="BF536" s="17" t="e">
        <f>SUMIFS('[1]Deals (investment)'!$C:$C,'[1]Deals (investment)'!$B:$B,$A536,'[1]Deals (investment)'!$V:$V,BF$1)</f>
        <v>#VALUE!</v>
      </c>
      <c r="BG536" s="17" t="e">
        <f>SUMIFS('[1]Deals (investment)'!$C:$C,'[1]Deals (investment)'!$B:$B,$A536,'[1]Deals (investment)'!$V:$V,BG$1)</f>
        <v>#VALUE!</v>
      </c>
      <c r="BH536" s="17" t="e">
        <f>SUMIFS('[1]Deals (investment)'!$C:$C,'[1]Deals (investment)'!$B:$B,$A536,'[1]Deals (investment)'!$V:$V,BH$1)</f>
        <v>#VALUE!</v>
      </c>
      <c r="BI536" s="17" t="e">
        <f>SUMIFS('[1]Deals (investment)'!$C:$C,'[1]Deals (investment)'!$B:$B,$A536,'[1]Deals (investment)'!$V:$V,BI$1)</f>
        <v>#VALUE!</v>
      </c>
      <c r="BJ536" s="17" t="e">
        <f>SUMIFS('[1]Deals (investment)'!$C:$C,'[1]Deals (investment)'!$B:$B,$A536,'[1]Deals (investment)'!$V:$V,BJ$1)</f>
        <v>#VALUE!</v>
      </c>
      <c r="BK536" s="17" t="e">
        <f>SUMIFS('[1]Deals (investment)'!$C:$C,'[1]Deals (investment)'!$B:$B,$A536,'[1]Deals (investment)'!$V:$V,BK$1)</f>
        <v>#VALUE!</v>
      </c>
      <c r="BL536" s="17" t="e">
        <f>SUMIFS('[1]Deals (investment)'!$C:$C,'[1]Deals (investment)'!$B:$B,$A536,'[1]Deals (investment)'!$V:$V,BL$1)</f>
        <v>#VALUE!</v>
      </c>
      <c r="BM536" s="17" t="e">
        <f>SUMIFS('[1]Deals (investment)'!$C:$C,'[1]Deals (investment)'!$B:$B,$A536,'[1]Deals (investment)'!$V:$V,BM$1)</f>
        <v>#VALUE!</v>
      </c>
      <c r="BN536" s="15"/>
      <c r="BO536" s="15"/>
      <c r="BP536" s="22"/>
      <c r="BQ536" s="15"/>
      <c r="BR536" s="15"/>
      <c r="BS536" s="15"/>
      <c r="BT536" s="15"/>
      <c r="BU536" s="15"/>
      <c r="BV536" s="15"/>
      <c r="BW536" s="15"/>
      <c r="BX536" s="15"/>
      <c r="BY536" s="15"/>
      <c r="BZ536" s="15"/>
      <c r="CA536" s="15"/>
      <c r="CB536" s="15"/>
      <c r="CC536" s="15"/>
      <c r="CD536" s="15" t="str">
        <f t="shared" ref="CD536:CD537" si="82">CONCATENATE(A536,B536,C536)</f>
        <v>Avon HealthcareAvon Healthcare Limited (Avon HMO) has grown to become Nigeria’s most innovative and preferred Health Maintenance Organisation with a mission to empower Nigerians to live healthier, fuller lives by providing access to quality healthcare servicesActive</v>
      </c>
      <c r="CE536" s="15"/>
      <c r="CF536" s="15"/>
      <c r="CG536" s="15"/>
      <c r="CH536" s="15"/>
      <c r="CI536" s="15"/>
      <c r="CJ536" s="15"/>
    </row>
    <row r="537" spans="1:88" ht="12.75">
      <c r="A537" s="15" t="s">
        <v>4294</v>
      </c>
      <c r="B537" s="15" t="s">
        <v>4295</v>
      </c>
      <c r="C537" s="15" t="s">
        <v>58</v>
      </c>
      <c r="D537" s="16">
        <v>2017</v>
      </c>
      <c r="E537" s="15" t="s">
        <v>59</v>
      </c>
      <c r="F537" s="15"/>
      <c r="G537" s="15" t="s">
        <v>61</v>
      </c>
      <c r="H537" s="15" t="s">
        <v>61</v>
      </c>
      <c r="I537" s="15"/>
      <c r="J537" s="15"/>
      <c r="K537" s="17" t="e">
        <f t="shared" si="65"/>
        <v>#VALUE!</v>
      </c>
      <c r="L537" s="15"/>
      <c r="M537" s="18" t="e">
        <f t="shared" si="51"/>
        <v>#VALUE!</v>
      </c>
      <c r="N537" s="15"/>
      <c r="O537" s="15"/>
      <c r="P537" s="15"/>
      <c r="Q537" s="15"/>
      <c r="R537" s="15"/>
      <c r="S537" s="19"/>
      <c r="T537" s="15"/>
      <c r="U537" s="17"/>
      <c r="V537" s="15"/>
      <c r="W537" s="15"/>
      <c r="X537" s="15" t="s">
        <v>256</v>
      </c>
      <c r="Y537" s="15" t="s">
        <v>4296</v>
      </c>
      <c r="AB537" s="20"/>
      <c r="AC537" s="21" t="s">
        <v>4297</v>
      </c>
      <c r="AD537" s="21" t="s">
        <v>4298</v>
      </c>
      <c r="AE537" s="21" t="s">
        <v>4299</v>
      </c>
      <c r="AF537" s="21" t="s">
        <v>4300</v>
      </c>
      <c r="AG537" s="22">
        <f t="shared" si="77"/>
        <v>0.45161290322580644</v>
      </c>
      <c r="AH537" s="15" t="str">
        <f t="shared" si="78"/>
        <v/>
      </c>
      <c r="AI537" s="22" t="e">
        <f>VLOOKUP(A537,'[1]Deals (investment)'!$B$2:$Z$1497,1,FALSE)</f>
        <v>#N/A</v>
      </c>
      <c r="AJ537" s="22" t="e">
        <f>VLOOKUP(A537,'[1]Deals (investment)'!$B$2:$Z$870,15,FALSE)</f>
        <v>#N/A</v>
      </c>
      <c r="AK537" s="17" t="e">
        <f>VLOOKUP(A537,'[1]Deals (Exits)'!B:B,1,FALSE)</f>
        <v>#N/A</v>
      </c>
      <c r="AL537" s="23">
        <f>VLOOKUP(G537,[1]Lookups!$V$3:$Y$197,4,FALSE)</f>
        <v>0</v>
      </c>
      <c r="AM537" s="17" t="str">
        <f>VLOOKUP(X537,[1]Lookups!$B$3:$C$200,2,FALSE)</f>
        <v>Media &amp; Entertainment</v>
      </c>
      <c r="AN537" s="17" t="e">
        <f>VLOOKUP(R537,[1]Lookups!$H$3:$I$69,2,FALSE)</f>
        <v>#N/A</v>
      </c>
      <c r="AO537" s="17" t="e">
        <f>VLOOKUP(T537,[1]Lookups!$H$3:$I$69,2,FALSE)</f>
        <v>#N/A</v>
      </c>
      <c r="AP537" s="17" t="e">
        <f>VLOOKUP(AN537,[1]Lookups!$N$3:$O$11,2,FALSE)</f>
        <v>#N/A</v>
      </c>
      <c r="AQ537" s="18" t="e">
        <f>COUNTIFS('[1]Deals (investment)'!$B:$B,$A537)</f>
        <v>#VALUE!</v>
      </c>
      <c r="AR537" s="18" t="e">
        <f>COUNTIFS('[1]Deals (investment)'!$B:$B,$A537,'[1]Deals (investment)'!$T:$T,$AW$1)+COUNTIFS('[1]Deals (investment)'!$B:$B,$A537,'[1]Deals (investment)'!$T:$T,$AX$1)+COUNTIFS('[1]Deals (investment)'!$B:$B,$A537,'[1]Deals (investment)'!$T:$T,$AY$1)</f>
        <v>#VALUE!</v>
      </c>
      <c r="AS537" s="17" t="e">
        <f>SUMIFS('[1]Deals (investment)'!$C:$C,'[1]Deals (investment)'!$B:$B,$A537)</f>
        <v>#VALUE!</v>
      </c>
      <c r="AT537" s="17" t="e">
        <f t="shared" si="66"/>
        <v>#VALUE!</v>
      </c>
      <c r="AU537" s="18" t="e">
        <f>COUNTIF('[1]Deals (Exits)'!$B:$B,A537)</f>
        <v>#VALUE!</v>
      </c>
      <c r="AV537" s="17" t="e">
        <f>SUMIFS('[1]Deals (investment)'!$C:$C,'[1]Deals (investment)'!$B:$B,$A537,'[1]Deals (investment)'!$T:$T,AV$1)</f>
        <v>#VALUE!</v>
      </c>
      <c r="AW537" s="17" t="e">
        <f>SUMIFS('[1]Deals (investment)'!$C:$C,'[1]Deals (investment)'!$B:$B,$A537,'[1]Deals (investment)'!$T:$T,AW$1)</f>
        <v>#VALUE!</v>
      </c>
      <c r="AX537" s="17" t="e">
        <f>SUMIFS('[1]Deals (investment)'!$C:$C,'[1]Deals (investment)'!$B:$B,$A537,'[1]Deals (investment)'!$T:$T,AX$1)</f>
        <v>#VALUE!</v>
      </c>
      <c r="AY537" s="17" t="e">
        <f>SUMIFS('[1]Deals (investment)'!$C:$C,'[1]Deals (investment)'!$B:$B,$A537,'[1]Deals (investment)'!$T:$T,AY$1)</f>
        <v>#VALUE!</v>
      </c>
      <c r="AZ537" s="17" t="e">
        <f>SUMIFS('[1]Deals (investment)'!$C:$C,'[1]Deals (investment)'!$B:$B,$A537,'[1]Deals (investment)'!$T:$T,AZ$1)</f>
        <v>#VALUE!</v>
      </c>
      <c r="BA537" s="17" t="e">
        <f>SUMIFS('[1]Deals (investment)'!$C:$C,'[1]Deals (investment)'!$B:$B,$A537,'[1]Deals (investment)'!$T:$T,BA$1)</f>
        <v>#VALUE!</v>
      </c>
      <c r="BB537" s="17" t="e">
        <f>SUMIFS('[1]Deals (investment)'!$C:$C,'[1]Deals (investment)'!$B:$B,$A537,'[1]Deals (investment)'!$T:$T,BB$1)</f>
        <v>#VALUE!</v>
      </c>
      <c r="BC537" s="17" t="e">
        <f>SUMIFS('[1]Deals (Exits)'!$C:$C,'[1]Deals (Exits)'!$B:$B,$A537)</f>
        <v>#VALUE!</v>
      </c>
      <c r="BD537" s="17" t="e">
        <f>SUMIFS('[1]Deals (investment)'!$C:$C,'[1]Deals (investment)'!$B:$B,$A537,'[1]Deals (investment)'!$V:$V,BD$1)</f>
        <v>#VALUE!</v>
      </c>
      <c r="BE537" s="17" t="e">
        <f>SUMIFS('[1]Deals (investment)'!$C:$C,'[1]Deals (investment)'!$B:$B,$A537,'[1]Deals (investment)'!$V:$V,BE$1)</f>
        <v>#VALUE!</v>
      </c>
      <c r="BF537" s="17" t="e">
        <f>SUMIFS('[1]Deals (investment)'!$C:$C,'[1]Deals (investment)'!$B:$B,$A537,'[1]Deals (investment)'!$V:$V,BF$1)</f>
        <v>#VALUE!</v>
      </c>
      <c r="BG537" s="17" t="e">
        <f>SUMIFS('[1]Deals (investment)'!$C:$C,'[1]Deals (investment)'!$B:$B,$A537,'[1]Deals (investment)'!$V:$V,BG$1)</f>
        <v>#VALUE!</v>
      </c>
      <c r="BH537" s="17" t="e">
        <f>SUMIFS('[1]Deals (investment)'!$C:$C,'[1]Deals (investment)'!$B:$B,$A537,'[1]Deals (investment)'!$V:$V,BH$1)</f>
        <v>#VALUE!</v>
      </c>
      <c r="BI537" s="17" t="e">
        <f>SUMIFS('[1]Deals (investment)'!$C:$C,'[1]Deals (investment)'!$B:$B,$A537,'[1]Deals (investment)'!$V:$V,BI$1)</f>
        <v>#VALUE!</v>
      </c>
      <c r="BJ537" s="17" t="e">
        <f>SUMIFS('[1]Deals (investment)'!$C:$C,'[1]Deals (investment)'!$B:$B,$A537,'[1]Deals (investment)'!$V:$V,BJ$1)</f>
        <v>#VALUE!</v>
      </c>
      <c r="BK537" s="17" t="e">
        <f>SUMIFS('[1]Deals (investment)'!$C:$C,'[1]Deals (investment)'!$B:$B,$A537,'[1]Deals (investment)'!$V:$V,BK$1)</f>
        <v>#VALUE!</v>
      </c>
      <c r="BL537" s="17" t="e">
        <f>SUMIFS('[1]Deals (investment)'!$C:$C,'[1]Deals (investment)'!$B:$B,$A537,'[1]Deals (investment)'!$V:$V,BL$1)</f>
        <v>#VALUE!</v>
      </c>
      <c r="BM537" s="17" t="e">
        <f>SUMIFS('[1]Deals (investment)'!$C:$C,'[1]Deals (investment)'!$B:$B,$A537,'[1]Deals (investment)'!$V:$V,BM$1)</f>
        <v>#VALUE!</v>
      </c>
      <c r="BN537" s="15"/>
      <c r="BO537" s="15"/>
      <c r="BP537" s="22"/>
      <c r="BQ537" s="15"/>
      <c r="BR537" s="15"/>
      <c r="BS537" s="15"/>
      <c r="BT537" s="15"/>
      <c r="BU537" s="15"/>
      <c r="BV537" s="15"/>
      <c r="BW537" s="15"/>
      <c r="BX537" s="15"/>
      <c r="BY537" s="15"/>
      <c r="BZ537" s="15"/>
      <c r="CA537" s="15"/>
      <c r="CB537" s="15"/>
      <c r="CC537" s="15"/>
      <c r="CD537" s="15" t="str">
        <f t="shared" si="82"/>
        <v>AdsDirectNgAdsDirect is an advertising solution that allows you advertise your products, events, goods and services on any advertising platform in Nigeria [Web, Print, TV, Billboards, Radio, etc]Active</v>
      </c>
      <c r="CE537" s="15"/>
      <c r="CF537" s="15"/>
      <c r="CG537" s="15"/>
      <c r="CH537" s="15"/>
      <c r="CI537" s="15"/>
      <c r="CJ537" s="15"/>
    </row>
    <row r="538" spans="1:88" ht="12.75">
      <c r="A538" s="15" t="s">
        <v>4301</v>
      </c>
      <c r="B538" s="15" t="s">
        <v>4302</v>
      </c>
      <c r="C538" s="15" t="s">
        <v>58</v>
      </c>
      <c r="D538" s="16">
        <v>2002</v>
      </c>
      <c r="E538" s="15" t="s">
        <v>4303</v>
      </c>
      <c r="F538" s="15"/>
      <c r="G538" s="15" t="s">
        <v>61</v>
      </c>
      <c r="H538" s="15" t="s">
        <v>61</v>
      </c>
      <c r="I538" s="15" t="s">
        <v>61</v>
      </c>
      <c r="J538" s="15"/>
      <c r="K538" s="17" t="e">
        <f t="shared" si="65"/>
        <v>#VALUE!</v>
      </c>
      <c r="L538" s="15"/>
      <c r="M538" s="18" t="e">
        <f t="shared" si="51"/>
        <v>#VALUE!</v>
      </c>
      <c r="N538" s="15"/>
      <c r="O538" s="15"/>
      <c r="P538" s="15"/>
      <c r="Q538" s="15"/>
      <c r="R538" s="15"/>
      <c r="S538" s="19"/>
      <c r="T538" s="15"/>
      <c r="U538" s="17"/>
      <c r="V538" s="15" t="s">
        <v>4304</v>
      </c>
      <c r="W538" s="15">
        <v>0</v>
      </c>
      <c r="X538" s="15" t="s">
        <v>158</v>
      </c>
      <c r="Y538" s="15" t="s">
        <v>4305</v>
      </c>
      <c r="Z538" s="25" t="s">
        <v>4306</v>
      </c>
      <c r="AB538" s="20" t="s">
        <v>333</v>
      </c>
      <c r="AC538" s="21" t="s">
        <v>4307</v>
      </c>
      <c r="AD538" s="27" t="s">
        <v>4308</v>
      </c>
      <c r="AE538" s="15"/>
      <c r="AF538" s="27" t="s">
        <v>4308</v>
      </c>
      <c r="AG538" s="22">
        <f t="shared" si="77"/>
        <v>0.58064516129032262</v>
      </c>
      <c r="AH538" s="15" t="e">
        <f t="shared" si="78"/>
        <v>#VALUE!</v>
      </c>
      <c r="AI538" s="22" t="str">
        <f>VLOOKUP(A538,'[1]Deals (investment)'!$B$2:$Z$1497,1,FALSE)</f>
        <v>Capricorn Digital</v>
      </c>
      <c r="AJ538" s="22" t="e">
        <f>VLOOKUP(A538,'[1]Deals (investment)'!$B$2:$Z$870,15,FALSE)</f>
        <v>#N/A</v>
      </c>
      <c r="AK538" s="17" t="e">
        <f>VLOOKUP(A538,'[1]Deals (Exits)'!B:B,1,FALSE)</f>
        <v>#N/A</v>
      </c>
      <c r="AL538" s="23">
        <f>VLOOKUP(G538,[1]Lookups!$V$3:$Y$197,4,FALSE)</f>
        <v>0</v>
      </c>
      <c r="AM538" s="17" t="str">
        <f>VLOOKUP(X538,[1]Lookups!$B$3:$C$200,2,FALSE)</f>
        <v>Financial Services</v>
      </c>
      <c r="AN538" s="17" t="e">
        <f>VLOOKUP(R538,[1]Lookups!$H$3:$I$69,2,FALSE)</f>
        <v>#N/A</v>
      </c>
      <c r="AO538" s="17" t="e">
        <f>VLOOKUP(T538,[1]Lookups!$H$3:$I$69,2,FALSE)</f>
        <v>#N/A</v>
      </c>
      <c r="AP538" s="17" t="e">
        <f>VLOOKUP(AN538,[1]Lookups!$N$3:$O$11,2,FALSE)</f>
        <v>#N/A</v>
      </c>
      <c r="AQ538" s="18" t="e">
        <f>COUNTIFS('[1]Deals (investment)'!$B:$B,$A538)</f>
        <v>#VALUE!</v>
      </c>
      <c r="AR538" s="18" t="e">
        <f>COUNTIFS('[1]Deals (investment)'!$B:$B,$A538,'[1]Deals (investment)'!$T:$T,$AW$1)+COUNTIFS('[1]Deals (investment)'!$B:$B,$A538,'[1]Deals (investment)'!$T:$T,$AX$1)+COUNTIFS('[1]Deals (investment)'!$B:$B,$A538,'[1]Deals (investment)'!$T:$T,$AY$1)</f>
        <v>#VALUE!</v>
      </c>
      <c r="AS538" s="17" t="e">
        <f>SUMIFS('[1]Deals (investment)'!$C:$C,'[1]Deals (investment)'!$B:$B,$A538)</f>
        <v>#VALUE!</v>
      </c>
      <c r="AT538" s="17" t="e">
        <f t="shared" si="66"/>
        <v>#VALUE!</v>
      </c>
      <c r="AU538" s="18" t="e">
        <f>COUNTIF('[1]Deals (Exits)'!$B:$B,A538)</f>
        <v>#VALUE!</v>
      </c>
      <c r="AV538" s="17" t="e">
        <f>SUMIFS('[1]Deals (investment)'!$C:$C,'[1]Deals (investment)'!$B:$B,$A538,'[1]Deals (investment)'!$T:$T,AV$1)</f>
        <v>#VALUE!</v>
      </c>
      <c r="AW538" s="17" t="e">
        <f>SUMIFS('[1]Deals (investment)'!$C:$C,'[1]Deals (investment)'!$B:$B,$A538,'[1]Deals (investment)'!$T:$T,AW$1)</f>
        <v>#VALUE!</v>
      </c>
      <c r="AX538" s="17" t="e">
        <f>SUMIFS('[1]Deals (investment)'!$C:$C,'[1]Deals (investment)'!$B:$B,$A538,'[1]Deals (investment)'!$T:$T,AX$1)</f>
        <v>#VALUE!</v>
      </c>
      <c r="AY538" s="17" t="e">
        <f>SUMIFS('[1]Deals (investment)'!$C:$C,'[1]Deals (investment)'!$B:$B,$A538,'[1]Deals (investment)'!$T:$T,AY$1)</f>
        <v>#VALUE!</v>
      </c>
      <c r="AZ538" s="17" t="e">
        <f>SUMIFS('[1]Deals (investment)'!$C:$C,'[1]Deals (investment)'!$B:$B,$A538,'[1]Deals (investment)'!$T:$T,AZ$1)</f>
        <v>#VALUE!</v>
      </c>
      <c r="BA538" s="17" t="e">
        <f>SUMIFS('[1]Deals (investment)'!$C:$C,'[1]Deals (investment)'!$B:$B,$A538,'[1]Deals (investment)'!$T:$T,BA$1)</f>
        <v>#VALUE!</v>
      </c>
      <c r="BB538" s="17" t="e">
        <f>SUMIFS('[1]Deals (investment)'!$C:$C,'[1]Deals (investment)'!$B:$B,$A538,'[1]Deals (investment)'!$T:$T,BB$1)</f>
        <v>#VALUE!</v>
      </c>
      <c r="BC538" s="17" t="e">
        <f>SUMIFS('[1]Deals (Exits)'!$C:$C,'[1]Deals (Exits)'!$B:$B,$A538)</f>
        <v>#VALUE!</v>
      </c>
      <c r="BD538" s="17" t="e">
        <f>SUMIFS('[1]Deals (investment)'!$C:$C,'[1]Deals (investment)'!$B:$B,$A538,'[1]Deals (investment)'!$V:$V,BD$1)</f>
        <v>#VALUE!</v>
      </c>
      <c r="BE538" s="17" t="e">
        <f>SUMIFS('[1]Deals (investment)'!$C:$C,'[1]Deals (investment)'!$B:$B,$A538,'[1]Deals (investment)'!$V:$V,BE$1)</f>
        <v>#VALUE!</v>
      </c>
      <c r="BF538" s="17" t="e">
        <f>SUMIFS('[1]Deals (investment)'!$C:$C,'[1]Deals (investment)'!$B:$B,$A538,'[1]Deals (investment)'!$V:$V,BF$1)</f>
        <v>#VALUE!</v>
      </c>
      <c r="BG538" s="17" t="e">
        <f>SUMIFS('[1]Deals (investment)'!$C:$C,'[1]Deals (investment)'!$B:$B,$A538,'[1]Deals (investment)'!$V:$V,BG$1)</f>
        <v>#VALUE!</v>
      </c>
      <c r="BH538" s="17" t="e">
        <f>SUMIFS('[1]Deals (investment)'!$C:$C,'[1]Deals (investment)'!$B:$B,$A538,'[1]Deals (investment)'!$V:$V,BH$1)</f>
        <v>#VALUE!</v>
      </c>
      <c r="BI538" s="17" t="e">
        <f>SUMIFS('[1]Deals (investment)'!$C:$C,'[1]Deals (investment)'!$B:$B,$A538,'[1]Deals (investment)'!$V:$V,BI$1)</f>
        <v>#VALUE!</v>
      </c>
      <c r="BJ538" s="17" t="e">
        <f>SUMIFS('[1]Deals (investment)'!$C:$C,'[1]Deals (investment)'!$B:$B,$A538,'[1]Deals (investment)'!$V:$V,BJ$1)</f>
        <v>#VALUE!</v>
      </c>
      <c r="BK538" s="17" t="e">
        <f>SUMIFS('[1]Deals (investment)'!$C:$C,'[1]Deals (investment)'!$B:$B,$A538,'[1]Deals (investment)'!$V:$V,BK$1)</f>
        <v>#VALUE!</v>
      </c>
      <c r="BL538" s="17" t="e">
        <f>SUMIFS('[1]Deals (investment)'!$C:$C,'[1]Deals (investment)'!$B:$B,$A538,'[1]Deals (investment)'!$V:$V,BL$1)</f>
        <v>#VALUE!</v>
      </c>
      <c r="BM538" s="17" t="e">
        <f>SUMIFS('[1]Deals (investment)'!$C:$C,'[1]Deals (investment)'!$B:$B,$A538,'[1]Deals (investment)'!$V:$V,BM$1)</f>
        <v>#VALUE!</v>
      </c>
      <c r="BN538" s="15"/>
      <c r="BO538" s="15"/>
      <c r="BP538" s="22"/>
      <c r="BQ538" s="15"/>
      <c r="BR538" s="15"/>
      <c r="BS538" s="15"/>
      <c r="BT538" s="15"/>
      <c r="BU538" s="15"/>
      <c r="BV538" s="15"/>
      <c r="BW538" s="15"/>
      <c r="BX538" s="15"/>
      <c r="BY538" s="15"/>
      <c r="BZ538" s="15"/>
      <c r="CA538" s="15"/>
      <c r="CB538" s="15"/>
      <c r="CC538" s="15"/>
      <c r="CD538" s="15"/>
      <c r="CE538" s="15"/>
      <c r="CF538" s="15"/>
      <c r="CG538" s="15"/>
      <c r="CH538" s="15"/>
      <c r="CI538" s="15"/>
      <c r="CJ538" s="15"/>
    </row>
    <row r="539" spans="1:88" ht="12.75">
      <c r="A539" s="15" t="s">
        <v>4309</v>
      </c>
      <c r="B539" s="15" t="s">
        <v>4310</v>
      </c>
      <c r="C539" s="15" t="s">
        <v>58</v>
      </c>
      <c r="D539" s="16">
        <v>2016</v>
      </c>
      <c r="E539" s="28" t="s">
        <v>59</v>
      </c>
      <c r="F539" s="15"/>
      <c r="G539" s="15" t="s">
        <v>61</v>
      </c>
      <c r="H539" s="15" t="s">
        <v>61</v>
      </c>
      <c r="I539" s="15" t="s">
        <v>61</v>
      </c>
      <c r="J539" s="15"/>
      <c r="K539" s="17" t="e">
        <f t="shared" si="65"/>
        <v>#VALUE!</v>
      </c>
      <c r="L539" s="15"/>
      <c r="M539" s="18" t="e">
        <f t="shared" si="51"/>
        <v>#VALUE!</v>
      </c>
      <c r="N539" s="15"/>
      <c r="O539" s="15"/>
      <c r="P539" s="15"/>
      <c r="Q539" s="15"/>
      <c r="R539" s="15"/>
      <c r="S539" s="19"/>
      <c r="T539" s="15"/>
      <c r="U539" s="17"/>
      <c r="V539" s="15"/>
      <c r="W539" s="15"/>
      <c r="X539" s="15" t="s">
        <v>107</v>
      </c>
      <c r="Y539" s="15"/>
      <c r="AB539" s="20"/>
      <c r="AC539" s="15"/>
      <c r="AD539" s="15"/>
      <c r="AE539" s="15"/>
      <c r="AF539" s="15"/>
      <c r="AG539" s="22">
        <f t="shared" si="77"/>
        <v>0.32258064516129031</v>
      </c>
      <c r="AH539" s="15" t="e">
        <f t="shared" si="78"/>
        <v>#VALUE!</v>
      </c>
      <c r="AI539" s="22" t="e">
        <f>VLOOKUP(A539,'[1]Deals (investment)'!$B$2:$Z$1497,1,FALSE)</f>
        <v>#N/A</v>
      </c>
      <c r="AJ539" s="22" t="e">
        <f>VLOOKUP(A539,'[1]Deals (investment)'!$B$2:$Z$870,15,FALSE)</f>
        <v>#N/A</v>
      </c>
      <c r="AK539" s="17" t="e">
        <f>VLOOKUP(A539,'[1]Deals (Exits)'!B:B,1,FALSE)</f>
        <v>#N/A</v>
      </c>
      <c r="AL539" s="23">
        <f>VLOOKUP(G539,[1]Lookups!$V$3:$Y$197,4,FALSE)</f>
        <v>0</v>
      </c>
      <c r="AM539" s="17" t="str">
        <f>VLOOKUP(X539,[1]Lookups!$B$3:$C$200,2,FALSE)</f>
        <v>Energy &amp; Resources</v>
      </c>
      <c r="AN539" s="17" t="e">
        <f>VLOOKUP(R539,[1]Lookups!$H$3:$I$69,2,FALSE)</f>
        <v>#N/A</v>
      </c>
      <c r="AO539" s="17" t="e">
        <f>VLOOKUP(T539,[1]Lookups!$H$3:$I$69,2,FALSE)</f>
        <v>#N/A</v>
      </c>
      <c r="AP539" s="17" t="e">
        <f>VLOOKUP(AN539,[1]Lookups!$N$3:$O$11,2,FALSE)</f>
        <v>#N/A</v>
      </c>
      <c r="AQ539" s="18" t="e">
        <f>COUNTIFS('[1]Deals (investment)'!$B:$B,$A539)</f>
        <v>#VALUE!</v>
      </c>
      <c r="AR539" s="18" t="e">
        <f>COUNTIFS('[1]Deals (investment)'!$B:$B,$A539,'[1]Deals (investment)'!$T:$T,$AW$1)+COUNTIFS('[1]Deals (investment)'!$B:$B,$A539,'[1]Deals (investment)'!$T:$T,$AX$1)+COUNTIFS('[1]Deals (investment)'!$B:$B,$A539,'[1]Deals (investment)'!$T:$T,$AY$1)</f>
        <v>#VALUE!</v>
      </c>
      <c r="AS539" s="17" t="e">
        <f>SUMIFS('[1]Deals (investment)'!$C:$C,'[1]Deals (investment)'!$B:$B,$A539)</f>
        <v>#VALUE!</v>
      </c>
      <c r="AT539" s="17" t="e">
        <f t="shared" si="66"/>
        <v>#VALUE!</v>
      </c>
      <c r="AU539" s="18" t="e">
        <f>COUNTIF('[1]Deals (Exits)'!$B:$B,A539)</f>
        <v>#VALUE!</v>
      </c>
      <c r="AV539" s="17" t="e">
        <f>SUMIFS('[1]Deals (investment)'!$C:$C,'[1]Deals (investment)'!$B:$B,$A539,'[1]Deals (investment)'!$T:$T,AV$1)</f>
        <v>#VALUE!</v>
      </c>
      <c r="AW539" s="17" t="e">
        <f>SUMIFS('[1]Deals (investment)'!$C:$C,'[1]Deals (investment)'!$B:$B,$A539,'[1]Deals (investment)'!$T:$T,AW$1)</f>
        <v>#VALUE!</v>
      </c>
      <c r="AX539" s="17" t="e">
        <f>SUMIFS('[1]Deals (investment)'!$C:$C,'[1]Deals (investment)'!$B:$B,$A539,'[1]Deals (investment)'!$T:$T,AX$1)</f>
        <v>#VALUE!</v>
      </c>
      <c r="AY539" s="17" t="e">
        <f>SUMIFS('[1]Deals (investment)'!$C:$C,'[1]Deals (investment)'!$B:$B,$A539,'[1]Deals (investment)'!$T:$T,AY$1)</f>
        <v>#VALUE!</v>
      </c>
      <c r="AZ539" s="17" t="e">
        <f>SUMIFS('[1]Deals (investment)'!$C:$C,'[1]Deals (investment)'!$B:$B,$A539,'[1]Deals (investment)'!$T:$T,AZ$1)</f>
        <v>#VALUE!</v>
      </c>
      <c r="BA539" s="17" t="e">
        <f>SUMIFS('[1]Deals (investment)'!$C:$C,'[1]Deals (investment)'!$B:$B,$A539,'[1]Deals (investment)'!$T:$T,BA$1)</f>
        <v>#VALUE!</v>
      </c>
      <c r="BB539" s="17" t="e">
        <f>SUMIFS('[1]Deals (investment)'!$C:$C,'[1]Deals (investment)'!$B:$B,$A539,'[1]Deals (investment)'!$T:$T,BB$1)</f>
        <v>#VALUE!</v>
      </c>
      <c r="BC539" s="17" t="e">
        <f>SUMIFS('[1]Deals (Exits)'!$C:$C,'[1]Deals (Exits)'!$B:$B,$A539)</f>
        <v>#VALUE!</v>
      </c>
      <c r="BD539" s="17" t="e">
        <f>SUMIFS('[1]Deals (investment)'!$C:$C,'[1]Deals (investment)'!$B:$B,$A539,'[1]Deals (investment)'!$V:$V,BD$1)</f>
        <v>#VALUE!</v>
      </c>
      <c r="BE539" s="17" t="e">
        <f>SUMIFS('[1]Deals (investment)'!$C:$C,'[1]Deals (investment)'!$B:$B,$A539,'[1]Deals (investment)'!$V:$V,BE$1)</f>
        <v>#VALUE!</v>
      </c>
      <c r="BF539" s="17" t="e">
        <f>SUMIFS('[1]Deals (investment)'!$C:$C,'[1]Deals (investment)'!$B:$B,$A539,'[1]Deals (investment)'!$V:$V,BF$1)</f>
        <v>#VALUE!</v>
      </c>
      <c r="BG539" s="17" t="e">
        <f>SUMIFS('[1]Deals (investment)'!$C:$C,'[1]Deals (investment)'!$B:$B,$A539,'[1]Deals (investment)'!$V:$V,BG$1)</f>
        <v>#VALUE!</v>
      </c>
      <c r="BH539" s="17" t="e">
        <f>SUMIFS('[1]Deals (investment)'!$C:$C,'[1]Deals (investment)'!$B:$B,$A539,'[1]Deals (investment)'!$V:$V,BH$1)</f>
        <v>#VALUE!</v>
      </c>
      <c r="BI539" s="17" t="e">
        <f>SUMIFS('[1]Deals (investment)'!$C:$C,'[1]Deals (investment)'!$B:$B,$A539,'[1]Deals (investment)'!$V:$V,BI$1)</f>
        <v>#VALUE!</v>
      </c>
      <c r="BJ539" s="17" t="e">
        <f>SUMIFS('[1]Deals (investment)'!$C:$C,'[1]Deals (investment)'!$B:$B,$A539,'[1]Deals (investment)'!$V:$V,BJ$1)</f>
        <v>#VALUE!</v>
      </c>
      <c r="BK539" s="17" t="e">
        <f>SUMIFS('[1]Deals (investment)'!$C:$C,'[1]Deals (investment)'!$B:$B,$A539,'[1]Deals (investment)'!$V:$V,BK$1)</f>
        <v>#VALUE!</v>
      </c>
      <c r="BL539" s="17" t="e">
        <f>SUMIFS('[1]Deals (investment)'!$C:$C,'[1]Deals (investment)'!$B:$B,$A539,'[1]Deals (investment)'!$V:$V,BL$1)</f>
        <v>#VALUE!</v>
      </c>
      <c r="BM539" s="17" t="e">
        <f>SUMIFS('[1]Deals (investment)'!$C:$C,'[1]Deals (investment)'!$B:$B,$A539,'[1]Deals (investment)'!$V:$V,BM$1)</f>
        <v>#VALUE!</v>
      </c>
      <c r="BN539" s="15"/>
      <c r="BO539" s="15"/>
      <c r="BP539" s="22"/>
      <c r="BQ539" s="15"/>
      <c r="BR539" s="15"/>
      <c r="BS539" s="15"/>
      <c r="BT539" s="15"/>
      <c r="BU539" s="15"/>
      <c r="BV539" s="15"/>
      <c r="BW539" s="15"/>
      <c r="BX539" s="15"/>
      <c r="BY539" s="15"/>
      <c r="BZ539" s="15"/>
      <c r="CA539" s="15"/>
      <c r="CB539" s="15"/>
      <c r="CC539" s="15"/>
      <c r="CD539" s="15" t="str">
        <f t="shared" ref="CD539:CD546" si="83">CONCATENATE(A539,B539,C539)</f>
        <v>Aspire NigeriaWe take an analytics, technology, and long-term service driven approach to ensuring that Prosumers (producing consumers of electricity) don’t walk alone. We optimize your energy generation and consumption profile over time to give you the ‘Power To Be’Active</v>
      </c>
      <c r="CE539" s="15"/>
      <c r="CF539" s="15"/>
      <c r="CG539" s="15"/>
      <c r="CH539" s="15"/>
      <c r="CI539" s="15"/>
      <c r="CJ539" s="15"/>
    </row>
    <row r="540" spans="1:88" ht="12.75">
      <c r="A540" s="15" t="s">
        <v>4311</v>
      </c>
      <c r="B540" s="15" t="s">
        <v>4312</v>
      </c>
      <c r="C540" s="15" t="s">
        <v>58</v>
      </c>
      <c r="D540" s="16">
        <v>2014</v>
      </c>
      <c r="E540" s="15" t="s">
        <v>59</v>
      </c>
      <c r="F540" s="15"/>
      <c r="G540" s="15" t="s">
        <v>61</v>
      </c>
      <c r="H540" s="15" t="s">
        <v>61</v>
      </c>
      <c r="I540" s="15" t="s">
        <v>61</v>
      </c>
      <c r="J540" s="15"/>
      <c r="K540" s="17" t="e">
        <f t="shared" si="65"/>
        <v>#VALUE!</v>
      </c>
      <c r="L540" s="15"/>
      <c r="M540" s="18" t="e">
        <f t="shared" si="51"/>
        <v>#VALUE!</v>
      </c>
      <c r="N540" s="15"/>
      <c r="O540" s="15"/>
      <c r="P540" s="15"/>
      <c r="Q540" s="15"/>
      <c r="R540" s="15"/>
      <c r="S540" s="19"/>
      <c r="T540" s="15"/>
      <c r="U540" s="17"/>
      <c r="V540" s="15" t="s">
        <v>4313</v>
      </c>
      <c r="W540" s="15"/>
      <c r="X540" s="15" t="s">
        <v>158</v>
      </c>
      <c r="Y540" s="15" t="s">
        <v>3870</v>
      </c>
      <c r="AB540" s="20"/>
      <c r="AC540" s="21" t="s">
        <v>4314</v>
      </c>
      <c r="AD540" s="21" t="s">
        <v>4315</v>
      </c>
      <c r="AE540" s="21" t="s">
        <v>4316</v>
      </c>
      <c r="AF540" s="21" t="s">
        <v>4317</v>
      </c>
      <c r="AG540" s="22">
        <f t="shared" si="77"/>
        <v>0.5161290322580645</v>
      </c>
      <c r="AH540" s="15" t="str">
        <f t="shared" si="78"/>
        <v/>
      </c>
      <c r="AI540" s="22" t="e">
        <f>VLOOKUP(A540,'[1]Deals (investment)'!$B$2:$Z$1497,1,FALSE)</f>
        <v>#N/A</v>
      </c>
      <c r="AJ540" s="22" t="e">
        <f>VLOOKUP(A540,'[1]Deals (investment)'!$B$2:$Z$870,15,FALSE)</f>
        <v>#N/A</v>
      </c>
      <c r="AK540" s="17" t="e">
        <f>VLOOKUP(A540,'[1]Deals (Exits)'!B:B,1,FALSE)</f>
        <v>#N/A</v>
      </c>
      <c r="AL540" s="23">
        <f>VLOOKUP(G540,[1]Lookups!$V$3:$Y$197,4,FALSE)</f>
        <v>0</v>
      </c>
      <c r="AM540" s="17" t="str">
        <f>VLOOKUP(X540,[1]Lookups!$B$3:$C$200,2,FALSE)</f>
        <v>Financial Services</v>
      </c>
      <c r="AN540" s="17" t="e">
        <f>VLOOKUP(R540,[1]Lookups!$H$3:$I$69,2,FALSE)</f>
        <v>#N/A</v>
      </c>
      <c r="AO540" s="17" t="e">
        <f>VLOOKUP(T540,[1]Lookups!$H$3:$I$69,2,FALSE)</f>
        <v>#N/A</v>
      </c>
      <c r="AP540" s="17" t="e">
        <f>VLOOKUP(AN540,[1]Lookups!$N$3:$O$11,2,FALSE)</f>
        <v>#N/A</v>
      </c>
      <c r="AQ540" s="18" t="e">
        <f>COUNTIFS('[1]Deals (investment)'!$B:$B,$A540)</f>
        <v>#VALUE!</v>
      </c>
      <c r="AR540" s="18" t="e">
        <f>COUNTIFS('[1]Deals (investment)'!$B:$B,$A540,'[1]Deals (investment)'!$T:$T,$AW$1)+COUNTIFS('[1]Deals (investment)'!$B:$B,$A540,'[1]Deals (investment)'!$T:$T,$AX$1)+COUNTIFS('[1]Deals (investment)'!$B:$B,$A540,'[1]Deals (investment)'!$T:$T,$AY$1)</f>
        <v>#VALUE!</v>
      </c>
      <c r="AS540" s="17" t="e">
        <f>SUMIFS('[1]Deals (investment)'!$C:$C,'[1]Deals (investment)'!$B:$B,$A540)</f>
        <v>#VALUE!</v>
      </c>
      <c r="AT540" s="17" t="e">
        <f t="shared" si="66"/>
        <v>#VALUE!</v>
      </c>
      <c r="AU540" s="18" t="e">
        <f>COUNTIF('[1]Deals (Exits)'!$B:$B,A540)</f>
        <v>#VALUE!</v>
      </c>
      <c r="AV540" s="17" t="e">
        <f>SUMIFS('[1]Deals (investment)'!$C:$C,'[1]Deals (investment)'!$B:$B,$A540,'[1]Deals (investment)'!$T:$T,AV$1)</f>
        <v>#VALUE!</v>
      </c>
      <c r="AW540" s="17" t="e">
        <f>SUMIFS('[1]Deals (investment)'!$C:$C,'[1]Deals (investment)'!$B:$B,$A540,'[1]Deals (investment)'!$T:$T,AW$1)</f>
        <v>#VALUE!</v>
      </c>
      <c r="AX540" s="17" t="e">
        <f>SUMIFS('[1]Deals (investment)'!$C:$C,'[1]Deals (investment)'!$B:$B,$A540,'[1]Deals (investment)'!$T:$T,AX$1)</f>
        <v>#VALUE!</v>
      </c>
      <c r="AY540" s="17" t="e">
        <f>SUMIFS('[1]Deals (investment)'!$C:$C,'[1]Deals (investment)'!$B:$B,$A540,'[1]Deals (investment)'!$T:$T,AY$1)</f>
        <v>#VALUE!</v>
      </c>
      <c r="AZ540" s="17" t="e">
        <f>SUMIFS('[1]Deals (investment)'!$C:$C,'[1]Deals (investment)'!$B:$B,$A540,'[1]Deals (investment)'!$T:$T,AZ$1)</f>
        <v>#VALUE!</v>
      </c>
      <c r="BA540" s="17" t="e">
        <f>SUMIFS('[1]Deals (investment)'!$C:$C,'[1]Deals (investment)'!$B:$B,$A540,'[1]Deals (investment)'!$T:$T,BA$1)</f>
        <v>#VALUE!</v>
      </c>
      <c r="BB540" s="17" t="e">
        <f>SUMIFS('[1]Deals (investment)'!$C:$C,'[1]Deals (investment)'!$B:$B,$A540,'[1]Deals (investment)'!$T:$T,BB$1)</f>
        <v>#VALUE!</v>
      </c>
      <c r="BC540" s="17" t="e">
        <f>SUMIFS('[1]Deals (Exits)'!$C:$C,'[1]Deals (Exits)'!$B:$B,$A540)</f>
        <v>#VALUE!</v>
      </c>
      <c r="BD540" s="17" t="e">
        <f>SUMIFS('[1]Deals (investment)'!$C:$C,'[1]Deals (investment)'!$B:$B,$A540,'[1]Deals (investment)'!$V:$V,BD$1)</f>
        <v>#VALUE!</v>
      </c>
      <c r="BE540" s="17" t="e">
        <f>SUMIFS('[1]Deals (investment)'!$C:$C,'[1]Deals (investment)'!$B:$B,$A540,'[1]Deals (investment)'!$V:$V,BE$1)</f>
        <v>#VALUE!</v>
      </c>
      <c r="BF540" s="17" t="e">
        <f>SUMIFS('[1]Deals (investment)'!$C:$C,'[1]Deals (investment)'!$B:$B,$A540,'[1]Deals (investment)'!$V:$V,BF$1)</f>
        <v>#VALUE!</v>
      </c>
      <c r="BG540" s="17" t="e">
        <f>SUMIFS('[1]Deals (investment)'!$C:$C,'[1]Deals (investment)'!$B:$B,$A540,'[1]Deals (investment)'!$V:$V,BG$1)</f>
        <v>#VALUE!</v>
      </c>
      <c r="BH540" s="17" t="e">
        <f>SUMIFS('[1]Deals (investment)'!$C:$C,'[1]Deals (investment)'!$B:$B,$A540,'[1]Deals (investment)'!$V:$V,BH$1)</f>
        <v>#VALUE!</v>
      </c>
      <c r="BI540" s="17" t="e">
        <f>SUMIFS('[1]Deals (investment)'!$C:$C,'[1]Deals (investment)'!$B:$B,$A540,'[1]Deals (investment)'!$V:$V,BI$1)</f>
        <v>#VALUE!</v>
      </c>
      <c r="BJ540" s="17" t="e">
        <f>SUMIFS('[1]Deals (investment)'!$C:$C,'[1]Deals (investment)'!$B:$B,$A540,'[1]Deals (investment)'!$V:$V,BJ$1)</f>
        <v>#VALUE!</v>
      </c>
      <c r="BK540" s="17" t="e">
        <f>SUMIFS('[1]Deals (investment)'!$C:$C,'[1]Deals (investment)'!$B:$B,$A540,'[1]Deals (investment)'!$V:$V,BK$1)</f>
        <v>#VALUE!</v>
      </c>
      <c r="BL540" s="17" t="e">
        <f>SUMIFS('[1]Deals (investment)'!$C:$C,'[1]Deals (investment)'!$B:$B,$A540,'[1]Deals (investment)'!$V:$V,BL$1)</f>
        <v>#VALUE!</v>
      </c>
      <c r="BM540" s="17" t="e">
        <f>SUMIFS('[1]Deals (investment)'!$C:$C,'[1]Deals (investment)'!$B:$B,$A540,'[1]Deals (investment)'!$V:$V,BM$1)</f>
        <v>#VALUE!</v>
      </c>
      <c r="BN540" s="15"/>
      <c r="BO540" s="15"/>
      <c r="BP540" s="22"/>
      <c r="BQ540" s="15"/>
      <c r="BR540" s="15"/>
      <c r="BS540" s="15"/>
      <c r="BT540" s="15"/>
      <c r="BU540" s="15"/>
      <c r="BV540" s="15"/>
      <c r="BW540" s="15"/>
      <c r="BX540" s="15"/>
      <c r="BY540" s="15"/>
      <c r="BZ540" s="15"/>
      <c r="CA540" s="15"/>
      <c r="CB540" s="15"/>
      <c r="CC540" s="15"/>
      <c r="CD540" s="15" t="str">
        <f t="shared" si="83"/>
        <v>AutogeniusOnline Insurance comparison Platform for NigeriaActive</v>
      </c>
      <c r="CE540" s="15"/>
      <c r="CF540" s="15"/>
      <c r="CG540" s="15"/>
      <c r="CH540" s="15"/>
      <c r="CI540" s="15"/>
      <c r="CJ540" s="15"/>
    </row>
    <row r="541" spans="1:88" ht="12.75">
      <c r="A541" s="15" t="s">
        <v>4318</v>
      </c>
      <c r="B541" s="15" t="s">
        <v>4319</v>
      </c>
      <c r="C541" s="15" t="s">
        <v>46</v>
      </c>
      <c r="D541" s="16">
        <v>2015</v>
      </c>
      <c r="E541" s="15" t="s">
        <v>59</v>
      </c>
      <c r="F541" s="15" t="s">
        <v>110</v>
      </c>
      <c r="G541" s="15" t="s">
        <v>61</v>
      </c>
      <c r="H541" s="15" t="s">
        <v>61</v>
      </c>
      <c r="I541" s="15" t="s">
        <v>61</v>
      </c>
      <c r="J541" s="15"/>
      <c r="K541" s="17" t="e">
        <f t="shared" si="65"/>
        <v>#VALUE!</v>
      </c>
      <c r="L541" s="15"/>
      <c r="M541" s="18" t="e">
        <f t="shared" si="51"/>
        <v>#VALUE!</v>
      </c>
      <c r="N541" s="15" t="s">
        <v>4320</v>
      </c>
      <c r="O541" s="15"/>
      <c r="P541" s="15"/>
      <c r="Q541" s="24">
        <v>43358</v>
      </c>
      <c r="R541" s="15" t="s">
        <v>685</v>
      </c>
      <c r="S541" s="19" t="s">
        <v>144</v>
      </c>
      <c r="T541" s="15" t="s">
        <v>110</v>
      </c>
      <c r="U541" s="17" t="s">
        <v>110</v>
      </c>
      <c r="V541" s="15" t="s">
        <v>4321</v>
      </c>
      <c r="W541" s="15">
        <v>0</v>
      </c>
      <c r="X541" s="15" t="s">
        <v>158</v>
      </c>
      <c r="Y541" s="15" t="s">
        <v>3940</v>
      </c>
      <c r="Z541" s="25" t="s">
        <v>109</v>
      </c>
      <c r="AB541" s="32">
        <v>43506</v>
      </c>
      <c r="AC541" s="21" t="s">
        <v>4322</v>
      </c>
      <c r="AD541" s="21" t="s">
        <v>4323</v>
      </c>
      <c r="AE541" s="21" t="s">
        <v>4324</v>
      </c>
      <c r="AF541" s="21" t="s">
        <v>4325</v>
      </c>
      <c r="AG541" s="22">
        <f t="shared" si="77"/>
        <v>0.83870967741935487</v>
      </c>
      <c r="AH541" s="15" t="e">
        <f t="shared" si="78"/>
        <v>#VALUE!</v>
      </c>
      <c r="AI541" s="22" t="e">
        <f>VLOOKUP(A541,'[1]Deals (investment)'!$B$2:$Z$1497,1,FALSE)</f>
        <v>#N/A</v>
      </c>
      <c r="AJ541" s="22" t="e">
        <f>VLOOKUP(A541,'[1]Deals (investment)'!$B$2:$Z$870,15,FALSE)</f>
        <v>#N/A</v>
      </c>
      <c r="AK541" s="17" t="e">
        <f>VLOOKUP(A541,'[1]Deals (Exits)'!B:B,1,FALSE)</f>
        <v>#N/A</v>
      </c>
      <c r="AL541" s="23">
        <f>VLOOKUP(G541,[1]Lookups!$V$3:$Y$197,4,FALSE)</f>
        <v>0</v>
      </c>
      <c r="AM541" s="17" t="str">
        <f>VLOOKUP(X541,[1]Lookups!$B$3:$C$200,2,FALSE)</f>
        <v>Financial Services</v>
      </c>
      <c r="AN541" s="17" t="str">
        <f>VLOOKUP(R541,[1]Lookups!$H$3:$I$69,2,FALSE)</f>
        <v xml:space="preserve">1. Grant
</v>
      </c>
      <c r="AO541" s="17" t="e">
        <f>VLOOKUP(T541,[1]Lookups!$H$3:$I$69,2,FALSE)</f>
        <v>#N/A</v>
      </c>
      <c r="AP541" s="17" t="e">
        <f>VLOOKUP(AN541,[1]Lookups!$N$3:$O$11,2,FALSE)</f>
        <v>#N/A</v>
      </c>
      <c r="AQ541" s="18" t="e">
        <f>COUNTIFS('[1]Deals (investment)'!$B:$B,$A541)</f>
        <v>#VALUE!</v>
      </c>
      <c r="AR541" s="18" t="e">
        <f>COUNTIFS('[1]Deals (investment)'!$B:$B,$A541,'[1]Deals (investment)'!$T:$T,$AW$1)+COUNTIFS('[1]Deals (investment)'!$B:$B,$A541,'[1]Deals (investment)'!$T:$T,$AX$1)+COUNTIFS('[1]Deals (investment)'!$B:$B,$A541,'[1]Deals (investment)'!$T:$T,$AY$1)</f>
        <v>#VALUE!</v>
      </c>
      <c r="AS541" s="17" t="e">
        <f>SUMIFS('[1]Deals (investment)'!$C:$C,'[1]Deals (investment)'!$B:$B,$A541)</f>
        <v>#VALUE!</v>
      </c>
      <c r="AT541" s="17" t="e">
        <f t="shared" si="66"/>
        <v>#VALUE!</v>
      </c>
      <c r="AU541" s="18" t="e">
        <f>COUNTIF('[1]Deals (Exits)'!$B:$B,A541)</f>
        <v>#VALUE!</v>
      </c>
      <c r="AV541" s="17" t="e">
        <f>SUMIFS('[1]Deals (investment)'!$C:$C,'[1]Deals (investment)'!$B:$B,$A541,'[1]Deals (investment)'!$T:$T,AV$1)</f>
        <v>#VALUE!</v>
      </c>
      <c r="AW541" s="17" t="e">
        <f>SUMIFS('[1]Deals (investment)'!$C:$C,'[1]Deals (investment)'!$B:$B,$A541,'[1]Deals (investment)'!$T:$T,AW$1)</f>
        <v>#VALUE!</v>
      </c>
      <c r="AX541" s="17" t="e">
        <f>SUMIFS('[1]Deals (investment)'!$C:$C,'[1]Deals (investment)'!$B:$B,$A541,'[1]Deals (investment)'!$T:$T,AX$1)</f>
        <v>#VALUE!</v>
      </c>
      <c r="AY541" s="17" t="e">
        <f>SUMIFS('[1]Deals (investment)'!$C:$C,'[1]Deals (investment)'!$B:$B,$A541,'[1]Deals (investment)'!$T:$T,AY$1)</f>
        <v>#VALUE!</v>
      </c>
      <c r="AZ541" s="17" t="e">
        <f>SUMIFS('[1]Deals (investment)'!$C:$C,'[1]Deals (investment)'!$B:$B,$A541,'[1]Deals (investment)'!$T:$T,AZ$1)</f>
        <v>#VALUE!</v>
      </c>
      <c r="BA541" s="17" t="e">
        <f>SUMIFS('[1]Deals (investment)'!$C:$C,'[1]Deals (investment)'!$B:$B,$A541,'[1]Deals (investment)'!$T:$T,BA$1)</f>
        <v>#VALUE!</v>
      </c>
      <c r="BB541" s="17" t="e">
        <f>SUMIFS('[1]Deals (investment)'!$C:$C,'[1]Deals (investment)'!$B:$B,$A541,'[1]Deals (investment)'!$T:$T,BB$1)</f>
        <v>#VALUE!</v>
      </c>
      <c r="BC541" s="17" t="e">
        <f>SUMIFS('[1]Deals (Exits)'!$C:$C,'[1]Deals (Exits)'!$B:$B,$A541)</f>
        <v>#VALUE!</v>
      </c>
      <c r="BD541" s="17" t="e">
        <f>SUMIFS('[1]Deals (investment)'!$C:$C,'[1]Deals (investment)'!$B:$B,$A541,'[1]Deals (investment)'!$V:$V,BD$1)</f>
        <v>#VALUE!</v>
      </c>
      <c r="BE541" s="17" t="e">
        <f>SUMIFS('[1]Deals (investment)'!$C:$C,'[1]Deals (investment)'!$B:$B,$A541,'[1]Deals (investment)'!$V:$V,BE$1)</f>
        <v>#VALUE!</v>
      </c>
      <c r="BF541" s="17" t="e">
        <f>SUMIFS('[1]Deals (investment)'!$C:$C,'[1]Deals (investment)'!$B:$B,$A541,'[1]Deals (investment)'!$V:$V,BF$1)</f>
        <v>#VALUE!</v>
      </c>
      <c r="BG541" s="17" t="e">
        <f>SUMIFS('[1]Deals (investment)'!$C:$C,'[1]Deals (investment)'!$B:$B,$A541,'[1]Deals (investment)'!$V:$V,BG$1)</f>
        <v>#VALUE!</v>
      </c>
      <c r="BH541" s="17" t="e">
        <f>SUMIFS('[1]Deals (investment)'!$C:$C,'[1]Deals (investment)'!$B:$B,$A541,'[1]Deals (investment)'!$V:$V,BH$1)</f>
        <v>#VALUE!</v>
      </c>
      <c r="BI541" s="17" t="e">
        <f>SUMIFS('[1]Deals (investment)'!$C:$C,'[1]Deals (investment)'!$B:$B,$A541,'[1]Deals (investment)'!$V:$V,BI$1)</f>
        <v>#VALUE!</v>
      </c>
      <c r="BJ541" s="17" t="e">
        <f>SUMIFS('[1]Deals (investment)'!$C:$C,'[1]Deals (investment)'!$B:$B,$A541,'[1]Deals (investment)'!$V:$V,BJ$1)</f>
        <v>#VALUE!</v>
      </c>
      <c r="BK541" s="17" t="e">
        <f>SUMIFS('[1]Deals (investment)'!$C:$C,'[1]Deals (investment)'!$B:$B,$A541,'[1]Deals (investment)'!$V:$V,BK$1)</f>
        <v>#VALUE!</v>
      </c>
      <c r="BL541" s="17" t="e">
        <f>SUMIFS('[1]Deals (investment)'!$C:$C,'[1]Deals (investment)'!$B:$B,$A541,'[1]Deals (investment)'!$V:$V,BL$1)</f>
        <v>#VALUE!</v>
      </c>
      <c r="BM541" s="17" t="e">
        <f>SUMIFS('[1]Deals (investment)'!$C:$C,'[1]Deals (investment)'!$B:$B,$A541,'[1]Deals (investment)'!$V:$V,BM$1)</f>
        <v>#VALUE!</v>
      </c>
      <c r="BN541" s="15"/>
      <c r="BO541" s="15"/>
      <c r="BP541" s="22"/>
      <c r="BQ541" s="15"/>
      <c r="BR541" s="15"/>
      <c r="BS541" s="15"/>
      <c r="BT541" s="15"/>
      <c r="BU541" s="15"/>
      <c r="BV541" s="15"/>
      <c r="BW541" s="15"/>
      <c r="BX541" s="15"/>
      <c r="BY541" s="15"/>
      <c r="BZ541" s="15"/>
      <c r="CA541" s="15"/>
      <c r="CB541" s="15"/>
      <c r="CC541" s="15"/>
      <c r="CD541" s="15" t="str">
        <f t="shared" si="83"/>
        <v>Amplify AfricaAmplify builds next-generation payment solutions for banks, businesses and consumers in Africa. The company's mTransfers solution enables banks customers to perform banking operations on any social messaging platform. Amplify is one of the leading financial technology company in Africa with a vision to be the biggest technology enabler of digital financial services in AfricaAcquired</v>
      </c>
      <c r="CE541" s="15"/>
      <c r="CF541" s="15"/>
      <c r="CG541" s="15"/>
      <c r="CH541" s="15"/>
      <c r="CI541" s="15"/>
      <c r="CJ541" s="15"/>
    </row>
    <row r="542" spans="1:88" ht="12.75">
      <c r="A542" s="15" t="s">
        <v>4326</v>
      </c>
      <c r="B542" s="15" t="s">
        <v>4327</v>
      </c>
      <c r="C542" s="15" t="s">
        <v>58</v>
      </c>
      <c r="D542" s="16">
        <v>2008</v>
      </c>
      <c r="E542" s="15" t="s">
        <v>59</v>
      </c>
      <c r="F542" s="17" t="s">
        <v>110</v>
      </c>
      <c r="G542" s="15" t="s">
        <v>61</v>
      </c>
      <c r="H542" s="15" t="s">
        <v>61</v>
      </c>
      <c r="I542" s="17" t="s">
        <v>61</v>
      </c>
      <c r="J542" s="17"/>
      <c r="K542" s="17" t="e">
        <f t="shared" si="65"/>
        <v>#VALUE!</v>
      </c>
      <c r="L542" s="15"/>
      <c r="M542" s="18" t="e">
        <f t="shared" si="51"/>
        <v>#VALUE!</v>
      </c>
      <c r="N542" s="15" t="s">
        <v>4328</v>
      </c>
      <c r="O542" s="15"/>
      <c r="P542" s="15"/>
      <c r="Q542" s="24">
        <v>43339</v>
      </c>
      <c r="R542" s="15" t="s">
        <v>375</v>
      </c>
      <c r="S542" s="19" t="s">
        <v>144</v>
      </c>
      <c r="T542" s="15" t="s">
        <v>110</v>
      </c>
      <c r="U542" s="17" t="s">
        <v>110</v>
      </c>
      <c r="V542" s="15" t="s">
        <v>4329</v>
      </c>
      <c r="W542" s="15">
        <v>0</v>
      </c>
      <c r="X542" s="15" t="s">
        <v>158</v>
      </c>
      <c r="Y542" s="17" t="s">
        <v>4330</v>
      </c>
      <c r="Z542" s="25" t="s">
        <v>109</v>
      </c>
      <c r="AA542" s="25" t="s">
        <v>1459</v>
      </c>
      <c r="AB542" s="30" t="s">
        <v>333</v>
      </c>
      <c r="AC542" s="31" t="s">
        <v>4331</v>
      </c>
      <c r="AD542" s="21" t="s">
        <v>4332</v>
      </c>
      <c r="AE542" s="21" t="s">
        <v>4333</v>
      </c>
      <c r="AF542" s="21" t="s">
        <v>4334</v>
      </c>
      <c r="AG542" s="22">
        <f t="shared" si="77"/>
        <v>0.87096774193548387</v>
      </c>
      <c r="AH542" s="15" t="str">
        <f t="shared" si="78"/>
        <v/>
      </c>
      <c r="AI542" s="22" t="str">
        <f>VLOOKUP(A542,'[1]Deals (investment)'!$B$2:$Z$1497,1,FALSE)</f>
        <v>AppZone</v>
      </c>
      <c r="AJ542" s="22">
        <f>VLOOKUP(A542,'[1]Deals (investment)'!$B$2:$Z$870,15,FALSE)</f>
        <v>0</v>
      </c>
      <c r="AK542" s="17" t="e">
        <f>VLOOKUP(A542,'[1]Deals (Exits)'!B:B,1,FALSE)</f>
        <v>#N/A</v>
      </c>
      <c r="AL542" s="23">
        <f>VLOOKUP(G542,[1]Lookups!$V$3:$Y$197,4,FALSE)</f>
        <v>0</v>
      </c>
      <c r="AM542" s="17" t="str">
        <f>VLOOKUP(X542,[1]Lookups!$B$3:$C$200,2,FALSE)</f>
        <v>Financial Services</v>
      </c>
      <c r="AN542" s="17" t="str">
        <f>VLOOKUP(R542,[1]Lookups!$H$3:$I$69,2,FALSE)</f>
        <v>2. Seed</v>
      </c>
      <c r="AO542" s="17" t="e">
        <f>VLOOKUP(T542,[1]Lookups!$H$3:$I$69,2,FALSE)</f>
        <v>#N/A</v>
      </c>
      <c r="AP542" s="17" t="str">
        <f>VLOOKUP(AN542,[1]Lookups!$N$3:$O$11,2,FALSE)</f>
        <v>Early</v>
      </c>
      <c r="AQ542" s="18" t="e">
        <f>COUNTIFS('[1]Deals (investment)'!$B:$B,$A542)</f>
        <v>#VALUE!</v>
      </c>
      <c r="AR542" s="18" t="e">
        <f>COUNTIFS('[1]Deals (investment)'!$B:$B,$A542,'[1]Deals (investment)'!$T:$T,$AW$1)+COUNTIFS('[1]Deals (investment)'!$B:$B,$A542,'[1]Deals (investment)'!$T:$T,$AX$1)+COUNTIFS('[1]Deals (investment)'!$B:$B,$A542,'[1]Deals (investment)'!$T:$T,$AY$1)</f>
        <v>#VALUE!</v>
      </c>
      <c r="AS542" s="17" t="e">
        <f>SUMIFS('[1]Deals (investment)'!$C:$C,'[1]Deals (investment)'!$B:$B,$A542)</f>
        <v>#VALUE!</v>
      </c>
      <c r="AT542" s="17" t="e">
        <f t="shared" si="66"/>
        <v>#VALUE!</v>
      </c>
      <c r="AU542" s="18" t="e">
        <f>COUNTIF('[1]Deals (Exits)'!$B:$B,A542)</f>
        <v>#VALUE!</v>
      </c>
      <c r="AV542" s="17" t="e">
        <f>SUMIFS('[1]Deals (investment)'!$C:$C,'[1]Deals (investment)'!$B:$B,$A542,'[1]Deals (investment)'!$T:$T,AV$1)</f>
        <v>#VALUE!</v>
      </c>
      <c r="AW542" s="17" t="e">
        <f>SUMIFS('[1]Deals (investment)'!$C:$C,'[1]Deals (investment)'!$B:$B,$A542,'[1]Deals (investment)'!$T:$T,AW$1)</f>
        <v>#VALUE!</v>
      </c>
      <c r="AX542" s="17" t="e">
        <f>SUMIFS('[1]Deals (investment)'!$C:$C,'[1]Deals (investment)'!$B:$B,$A542,'[1]Deals (investment)'!$T:$T,AX$1)</f>
        <v>#VALUE!</v>
      </c>
      <c r="AY542" s="17" t="e">
        <f>SUMIFS('[1]Deals (investment)'!$C:$C,'[1]Deals (investment)'!$B:$B,$A542,'[1]Deals (investment)'!$T:$T,AY$1)</f>
        <v>#VALUE!</v>
      </c>
      <c r="AZ542" s="17" t="e">
        <f>SUMIFS('[1]Deals (investment)'!$C:$C,'[1]Deals (investment)'!$B:$B,$A542,'[1]Deals (investment)'!$T:$T,AZ$1)</f>
        <v>#VALUE!</v>
      </c>
      <c r="BA542" s="17" t="e">
        <f>SUMIFS('[1]Deals (investment)'!$C:$C,'[1]Deals (investment)'!$B:$B,$A542,'[1]Deals (investment)'!$T:$T,BA$1)</f>
        <v>#VALUE!</v>
      </c>
      <c r="BB542" s="17" t="e">
        <f>SUMIFS('[1]Deals (investment)'!$C:$C,'[1]Deals (investment)'!$B:$B,$A542,'[1]Deals (investment)'!$T:$T,BB$1)</f>
        <v>#VALUE!</v>
      </c>
      <c r="BC542" s="17" t="e">
        <f>SUMIFS('[1]Deals (Exits)'!$C:$C,'[1]Deals (Exits)'!$B:$B,$A542)</f>
        <v>#VALUE!</v>
      </c>
      <c r="BD542" s="17" t="e">
        <f>SUMIFS('[1]Deals (investment)'!$C:$C,'[1]Deals (investment)'!$B:$B,$A542,'[1]Deals (investment)'!$V:$V,BD$1)</f>
        <v>#VALUE!</v>
      </c>
      <c r="BE542" s="17" t="e">
        <f>SUMIFS('[1]Deals (investment)'!$C:$C,'[1]Deals (investment)'!$B:$B,$A542,'[1]Deals (investment)'!$V:$V,BE$1)</f>
        <v>#VALUE!</v>
      </c>
      <c r="BF542" s="17" t="e">
        <f>SUMIFS('[1]Deals (investment)'!$C:$C,'[1]Deals (investment)'!$B:$B,$A542,'[1]Deals (investment)'!$V:$V,BF$1)</f>
        <v>#VALUE!</v>
      </c>
      <c r="BG542" s="17" t="e">
        <f>SUMIFS('[1]Deals (investment)'!$C:$C,'[1]Deals (investment)'!$B:$B,$A542,'[1]Deals (investment)'!$V:$V,BG$1)</f>
        <v>#VALUE!</v>
      </c>
      <c r="BH542" s="17" t="e">
        <f>SUMIFS('[1]Deals (investment)'!$C:$C,'[1]Deals (investment)'!$B:$B,$A542,'[1]Deals (investment)'!$V:$V,BH$1)</f>
        <v>#VALUE!</v>
      </c>
      <c r="BI542" s="17" t="e">
        <f>SUMIFS('[1]Deals (investment)'!$C:$C,'[1]Deals (investment)'!$B:$B,$A542,'[1]Deals (investment)'!$V:$V,BI$1)</f>
        <v>#VALUE!</v>
      </c>
      <c r="BJ542" s="17" t="e">
        <f>SUMIFS('[1]Deals (investment)'!$C:$C,'[1]Deals (investment)'!$B:$B,$A542,'[1]Deals (investment)'!$V:$V,BJ$1)</f>
        <v>#VALUE!</v>
      </c>
      <c r="BK542" s="17" t="e">
        <f>SUMIFS('[1]Deals (investment)'!$C:$C,'[1]Deals (investment)'!$B:$B,$A542,'[1]Deals (investment)'!$V:$V,BK$1)</f>
        <v>#VALUE!</v>
      </c>
      <c r="BL542" s="17" t="e">
        <f>SUMIFS('[1]Deals (investment)'!$C:$C,'[1]Deals (investment)'!$B:$B,$A542,'[1]Deals (investment)'!$V:$V,BL$1)</f>
        <v>#VALUE!</v>
      </c>
      <c r="BM542" s="17" t="e">
        <f>SUMIFS('[1]Deals (investment)'!$C:$C,'[1]Deals (investment)'!$B:$B,$A542,'[1]Deals (investment)'!$V:$V,BM$1)</f>
        <v>#VALUE!</v>
      </c>
      <c r="BN542" s="15"/>
      <c r="BO542" s="15"/>
      <c r="BP542" s="22"/>
      <c r="BQ542" s="15"/>
      <c r="BR542" s="15"/>
      <c r="BS542" s="15"/>
      <c r="BT542" s="15"/>
      <c r="BU542" s="15"/>
      <c r="BV542" s="15"/>
      <c r="BW542" s="15"/>
      <c r="BX542" s="15"/>
      <c r="BY542" s="15"/>
      <c r="BZ542" s="15"/>
      <c r="CA542" s="15"/>
      <c r="CB542" s="15"/>
      <c r="CC542" s="15"/>
      <c r="CD542" s="15" t="str">
        <f t="shared" si="83"/>
        <v>AppzoneAppZone is Africa’s leading provider of home-grown banking and payment solutions with a mission to provide technology that empowers people with unlimited access to financial services.Active</v>
      </c>
      <c r="CE542" s="15"/>
      <c r="CF542" s="15"/>
      <c r="CG542" s="15"/>
      <c r="CH542" s="15"/>
      <c r="CI542" s="15"/>
      <c r="CJ542" s="15"/>
    </row>
    <row r="543" spans="1:88" ht="12.75">
      <c r="A543" s="15" t="s">
        <v>4335</v>
      </c>
      <c r="B543" s="15" t="s">
        <v>4336</v>
      </c>
      <c r="C543" s="15" t="s">
        <v>58</v>
      </c>
      <c r="D543" s="16">
        <v>2018</v>
      </c>
      <c r="E543" s="15" t="s">
        <v>59</v>
      </c>
      <c r="F543" s="15"/>
      <c r="G543" s="15" t="s">
        <v>61</v>
      </c>
      <c r="H543" s="15" t="s">
        <v>61</v>
      </c>
      <c r="I543" s="15" t="s">
        <v>61</v>
      </c>
      <c r="J543" s="15"/>
      <c r="K543" s="17" t="e">
        <f t="shared" si="65"/>
        <v>#VALUE!</v>
      </c>
      <c r="L543" s="15"/>
      <c r="M543" s="18" t="e">
        <f t="shared" si="51"/>
        <v>#VALUE!</v>
      </c>
      <c r="N543" s="15"/>
      <c r="O543" s="15"/>
      <c r="P543" s="15"/>
      <c r="Q543" s="15"/>
      <c r="R543" s="15" t="s">
        <v>375</v>
      </c>
      <c r="S543" s="19">
        <v>100000</v>
      </c>
      <c r="T543" s="15" t="s">
        <v>375</v>
      </c>
      <c r="U543" s="17">
        <v>100000</v>
      </c>
      <c r="V543" s="15" t="s">
        <v>4337</v>
      </c>
      <c r="W543" s="15">
        <v>1</v>
      </c>
      <c r="X543" s="15" t="s">
        <v>134</v>
      </c>
      <c r="Y543" s="15" t="s">
        <v>4338</v>
      </c>
      <c r="AB543" s="32">
        <v>43506</v>
      </c>
      <c r="AC543" s="21" t="s">
        <v>4339</v>
      </c>
      <c r="AD543" s="27" t="s">
        <v>4340</v>
      </c>
      <c r="AE543" s="27" t="s">
        <v>4341</v>
      </c>
      <c r="AF543" s="21" t="s">
        <v>4342</v>
      </c>
      <c r="AG543" s="22">
        <f t="shared" si="77"/>
        <v>0.70967741935483875</v>
      </c>
      <c r="AH543" s="15" t="str">
        <f t="shared" si="78"/>
        <v/>
      </c>
      <c r="AI543" s="22" t="str">
        <f>VLOOKUP(A543,'[1]Deals (investment)'!$B$2:$Z$1497,1,FALSE)</f>
        <v>Arone</v>
      </c>
      <c r="AJ543" s="22">
        <f>VLOOKUP(A543,'[1]Deals (investment)'!$B$2:$Z$870,15,FALSE)</f>
        <v>0</v>
      </c>
      <c r="AK543" s="17" t="e">
        <f>VLOOKUP(A543,'[1]Deals (Exits)'!B:B,1,FALSE)</f>
        <v>#N/A</v>
      </c>
      <c r="AL543" s="23">
        <f>VLOOKUP(G543,[1]Lookups!$V$3:$Y$197,4,FALSE)</f>
        <v>0</v>
      </c>
      <c r="AM543" s="17" t="str">
        <f>VLOOKUP(X543,[1]Lookups!$B$3:$C$200,2,FALSE)</f>
        <v>Transport &amp; Logistics</v>
      </c>
      <c r="AN543" s="17" t="str">
        <f>VLOOKUP(R543,[1]Lookups!$H$3:$I$69,2,FALSE)</f>
        <v>2. Seed</v>
      </c>
      <c r="AO543" s="17" t="str">
        <f>VLOOKUP(T543,[1]Lookups!$H$3:$I$69,2,FALSE)</f>
        <v>2. Seed</v>
      </c>
      <c r="AP543" s="17" t="str">
        <f>VLOOKUP(AN543,[1]Lookups!$N$3:$O$11,2,FALSE)</f>
        <v>Early</v>
      </c>
      <c r="AQ543" s="18" t="e">
        <f>COUNTIFS('[1]Deals (investment)'!$B:$B,$A543)</f>
        <v>#VALUE!</v>
      </c>
      <c r="AR543" s="18" t="e">
        <f>COUNTIFS('[1]Deals (investment)'!$B:$B,$A543,'[1]Deals (investment)'!$T:$T,$AW$1)+COUNTIFS('[1]Deals (investment)'!$B:$B,$A543,'[1]Deals (investment)'!$T:$T,$AX$1)+COUNTIFS('[1]Deals (investment)'!$B:$B,$A543,'[1]Deals (investment)'!$T:$T,$AY$1)</f>
        <v>#VALUE!</v>
      </c>
      <c r="AS543" s="17" t="e">
        <f>SUMIFS('[1]Deals (investment)'!$C:$C,'[1]Deals (investment)'!$B:$B,$A543)</f>
        <v>#VALUE!</v>
      </c>
      <c r="AT543" s="17" t="e">
        <f t="shared" si="66"/>
        <v>#VALUE!</v>
      </c>
      <c r="AU543" s="18" t="e">
        <f>COUNTIF('[1]Deals (Exits)'!$B:$B,A543)</f>
        <v>#VALUE!</v>
      </c>
      <c r="AV543" s="17" t="e">
        <f>SUMIFS('[1]Deals (investment)'!$C:$C,'[1]Deals (investment)'!$B:$B,$A543,'[1]Deals (investment)'!$T:$T,AV$1)</f>
        <v>#VALUE!</v>
      </c>
      <c r="AW543" s="17" t="e">
        <f>SUMIFS('[1]Deals (investment)'!$C:$C,'[1]Deals (investment)'!$B:$B,$A543,'[1]Deals (investment)'!$T:$T,AW$1)</f>
        <v>#VALUE!</v>
      </c>
      <c r="AX543" s="17" t="e">
        <f>SUMIFS('[1]Deals (investment)'!$C:$C,'[1]Deals (investment)'!$B:$B,$A543,'[1]Deals (investment)'!$T:$T,AX$1)</f>
        <v>#VALUE!</v>
      </c>
      <c r="AY543" s="17" t="e">
        <f>SUMIFS('[1]Deals (investment)'!$C:$C,'[1]Deals (investment)'!$B:$B,$A543,'[1]Deals (investment)'!$T:$T,AY$1)</f>
        <v>#VALUE!</v>
      </c>
      <c r="AZ543" s="17" t="e">
        <f>SUMIFS('[1]Deals (investment)'!$C:$C,'[1]Deals (investment)'!$B:$B,$A543,'[1]Deals (investment)'!$T:$T,AZ$1)</f>
        <v>#VALUE!</v>
      </c>
      <c r="BA543" s="17" t="e">
        <f>SUMIFS('[1]Deals (investment)'!$C:$C,'[1]Deals (investment)'!$B:$B,$A543,'[1]Deals (investment)'!$T:$T,BA$1)</f>
        <v>#VALUE!</v>
      </c>
      <c r="BB543" s="17" t="e">
        <f>SUMIFS('[1]Deals (investment)'!$C:$C,'[1]Deals (investment)'!$B:$B,$A543,'[1]Deals (investment)'!$T:$T,BB$1)</f>
        <v>#VALUE!</v>
      </c>
      <c r="BC543" s="17" t="e">
        <f>SUMIFS('[1]Deals (Exits)'!$C:$C,'[1]Deals (Exits)'!$B:$B,$A543)</f>
        <v>#VALUE!</v>
      </c>
      <c r="BD543" s="17" t="e">
        <f>SUMIFS('[1]Deals (investment)'!$C:$C,'[1]Deals (investment)'!$B:$B,$A543,'[1]Deals (investment)'!$V:$V,BD$1)</f>
        <v>#VALUE!</v>
      </c>
      <c r="BE543" s="17" t="e">
        <f>SUMIFS('[1]Deals (investment)'!$C:$C,'[1]Deals (investment)'!$B:$B,$A543,'[1]Deals (investment)'!$V:$V,BE$1)</f>
        <v>#VALUE!</v>
      </c>
      <c r="BF543" s="17" t="e">
        <f>SUMIFS('[1]Deals (investment)'!$C:$C,'[1]Deals (investment)'!$B:$B,$A543,'[1]Deals (investment)'!$V:$V,BF$1)</f>
        <v>#VALUE!</v>
      </c>
      <c r="BG543" s="17" t="e">
        <f>SUMIFS('[1]Deals (investment)'!$C:$C,'[1]Deals (investment)'!$B:$B,$A543,'[1]Deals (investment)'!$V:$V,BG$1)</f>
        <v>#VALUE!</v>
      </c>
      <c r="BH543" s="17" t="e">
        <f>SUMIFS('[1]Deals (investment)'!$C:$C,'[1]Deals (investment)'!$B:$B,$A543,'[1]Deals (investment)'!$V:$V,BH$1)</f>
        <v>#VALUE!</v>
      </c>
      <c r="BI543" s="17" t="e">
        <f>SUMIFS('[1]Deals (investment)'!$C:$C,'[1]Deals (investment)'!$B:$B,$A543,'[1]Deals (investment)'!$V:$V,BI$1)</f>
        <v>#VALUE!</v>
      </c>
      <c r="BJ543" s="17" t="e">
        <f>SUMIFS('[1]Deals (investment)'!$C:$C,'[1]Deals (investment)'!$B:$B,$A543,'[1]Deals (investment)'!$V:$V,BJ$1)</f>
        <v>#VALUE!</v>
      </c>
      <c r="BK543" s="17" t="e">
        <f>SUMIFS('[1]Deals (investment)'!$C:$C,'[1]Deals (investment)'!$B:$B,$A543,'[1]Deals (investment)'!$V:$V,BK$1)</f>
        <v>#VALUE!</v>
      </c>
      <c r="BL543" s="17" t="e">
        <f>SUMIFS('[1]Deals (investment)'!$C:$C,'[1]Deals (investment)'!$B:$B,$A543,'[1]Deals (investment)'!$V:$V,BL$1)</f>
        <v>#VALUE!</v>
      </c>
      <c r="BM543" s="17" t="e">
        <f>SUMIFS('[1]Deals (investment)'!$C:$C,'[1]Deals (investment)'!$B:$B,$A543,'[1]Deals (investment)'!$V:$V,BM$1)</f>
        <v>#VALUE!</v>
      </c>
      <c r="BN543" s="15"/>
      <c r="BO543" s="15"/>
      <c r="BP543" s="22"/>
      <c r="BQ543" s="15"/>
      <c r="BR543" s="15"/>
      <c r="BS543" s="15"/>
      <c r="BT543" s="15"/>
      <c r="BU543" s="15"/>
      <c r="BV543" s="15"/>
      <c r="BW543" s="15"/>
      <c r="BX543" s="15"/>
      <c r="BY543" s="15"/>
      <c r="BZ543" s="15"/>
      <c r="CA543" s="15"/>
      <c r="CB543" s="15"/>
      <c r="CC543" s="15"/>
      <c r="CD543" s="15" t="str">
        <f t="shared" si="83"/>
        <v>AroneArone is revolutionizing delivery in Africa by providing a faster, cheaper and more eco-friendly delivery solution using autonomous dronesActive</v>
      </c>
      <c r="CE543" s="15"/>
      <c r="CF543" s="15"/>
      <c r="CG543" s="15"/>
      <c r="CH543" s="15"/>
      <c r="CI543" s="15"/>
      <c r="CJ543" s="15"/>
    </row>
    <row r="544" spans="1:88" ht="12.75">
      <c r="A544" s="15" t="s">
        <v>4343</v>
      </c>
      <c r="B544" s="15" t="s">
        <v>4344</v>
      </c>
      <c r="C544" s="15" t="s">
        <v>58</v>
      </c>
      <c r="D544" s="16">
        <v>2017</v>
      </c>
      <c r="E544" s="15" t="s">
        <v>3506</v>
      </c>
      <c r="F544" s="15" t="s">
        <v>199</v>
      </c>
      <c r="G544" s="15" t="s">
        <v>61</v>
      </c>
      <c r="H544" s="15" t="s">
        <v>61</v>
      </c>
      <c r="I544" s="15" t="s">
        <v>61</v>
      </c>
      <c r="J544" s="15"/>
      <c r="K544" s="17" t="e">
        <f t="shared" si="65"/>
        <v>#VALUE!</v>
      </c>
      <c r="L544" s="15"/>
      <c r="M544" s="18" t="e">
        <f t="shared" si="51"/>
        <v>#VALUE!</v>
      </c>
      <c r="N544" s="15" t="s">
        <v>2620</v>
      </c>
      <c r="O544" s="15"/>
      <c r="P544" s="15"/>
      <c r="Q544" s="15"/>
      <c r="R544" s="15" t="s">
        <v>685</v>
      </c>
      <c r="S544" s="19"/>
      <c r="T544" s="15"/>
      <c r="U544" s="17"/>
      <c r="V544" s="15" t="s">
        <v>4345</v>
      </c>
      <c r="W544" s="15">
        <v>0</v>
      </c>
      <c r="X544" s="15" t="s">
        <v>158</v>
      </c>
      <c r="Y544" s="15" t="s">
        <v>4346</v>
      </c>
      <c r="AB544" s="32">
        <v>43506</v>
      </c>
      <c r="AC544" s="21" t="s">
        <v>4347</v>
      </c>
      <c r="AD544" s="27" t="s">
        <v>4348</v>
      </c>
      <c r="AE544" s="27" t="s">
        <v>4349</v>
      </c>
      <c r="AF544" s="27" t="s">
        <v>4350</v>
      </c>
      <c r="AG544" s="22">
        <f t="shared" si="77"/>
        <v>0.67741935483870963</v>
      </c>
      <c r="AH544" s="15" t="str">
        <f t="shared" si="78"/>
        <v/>
      </c>
      <c r="AI544" s="22" t="str">
        <f>VLOOKUP(A544,'[1]Deals (investment)'!$B$2:$Z$1497,1,FALSE)</f>
        <v>Asusu Technology Limited</v>
      </c>
      <c r="AJ544" s="22" t="e">
        <f>VLOOKUP(A544,'[1]Deals (investment)'!$B$2:$Z$870,15,FALSE)</f>
        <v>#N/A</v>
      </c>
      <c r="AK544" s="17" t="e">
        <f>VLOOKUP(A544,'[1]Deals (Exits)'!B:B,1,FALSE)</f>
        <v>#N/A</v>
      </c>
      <c r="AL544" s="23">
        <f>VLOOKUP(G544,[1]Lookups!$V$3:$Y$197,4,FALSE)</f>
        <v>0</v>
      </c>
      <c r="AM544" s="17" t="str">
        <f>VLOOKUP(X544,[1]Lookups!$B$3:$C$200,2,FALSE)</f>
        <v>Financial Services</v>
      </c>
      <c r="AN544" s="17" t="str">
        <f>VLOOKUP(R544,[1]Lookups!$H$3:$I$69,2,FALSE)</f>
        <v xml:space="preserve">1. Grant
</v>
      </c>
      <c r="AO544" s="17" t="e">
        <f>VLOOKUP(T544,[1]Lookups!$H$3:$I$69,2,FALSE)</f>
        <v>#N/A</v>
      </c>
      <c r="AP544" s="17" t="e">
        <f>VLOOKUP(AN544,[1]Lookups!$N$3:$O$11,2,FALSE)</f>
        <v>#N/A</v>
      </c>
      <c r="AQ544" s="18" t="e">
        <f>COUNTIFS('[1]Deals (investment)'!$B:$B,$A544)</f>
        <v>#VALUE!</v>
      </c>
      <c r="AR544" s="18" t="e">
        <f>COUNTIFS('[1]Deals (investment)'!$B:$B,$A544,'[1]Deals (investment)'!$T:$T,$AW$1)+COUNTIFS('[1]Deals (investment)'!$B:$B,$A544,'[1]Deals (investment)'!$T:$T,$AX$1)+COUNTIFS('[1]Deals (investment)'!$B:$B,$A544,'[1]Deals (investment)'!$T:$T,$AY$1)</f>
        <v>#VALUE!</v>
      </c>
      <c r="AS544" s="17" t="e">
        <f>SUMIFS('[1]Deals (investment)'!$C:$C,'[1]Deals (investment)'!$B:$B,$A544)</f>
        <v>#VALUE!</v>
      </c>
      <c r="AT544" s="17" t="e">
        <f t="shared" si="66"/>
        <v>#VALUE!</v>
      </c>
      <c r="AU544" s="18" t="e">
        <f>COUNTIF('[1]Deals (Exits)'!$B:$B,A544)</f>
        <v>#VALUE!</v>
      </c>
      <c r="AV544" s="17" t="e">
        <f>SUMIFS('[1]Deals (investment)'!$C:$C,'[1]Deals (investment)'!$B:$B,$A544,'[1]Deals (investment)'!$T:$T,AV$1)</f>
        <v>#VALUE!</v>
      </c>
      <c r="AW544" s="17" t="e">
        <f>SUMIFS('[1]Deals (investment)'!$C:$C,'[1]Deals (investment)'!$B:$B,$A544,'[1]Deals (investment)'!$T:$T,AW$1)</f>
        <v>#VALUE!</v>
      </c>
      <c r="AX544" s="17" t="e">
        <f>SUMIFS('[1]Deals (investment)'!$C:$C,'[1]Deals (investment)'!$B:$B,$A544,'[1]Deals (investment)'!$T:$T,AX$1)</f>
        <v>#VALUE!</v>
      </c>
      <c r="AY544" s="17" t="e">
        <f>SUMIFS('[1]Deals (investment)'!$C:$C,'[1]Deals (investment)'!$B:$B,$A544,'[1]Deals (investment)'!$T:$T,AY$1)</f>
        <v>#VALUE!</v>
      </c>
      <c r="AZ544" s="17" t="e">
        <f>SUMIFS('[1]Deals (investment)'!$C:$C,'[1]Deals (investment)'!$B:$B,$A544,'[1]Deals (investment)'!$T:$T,AZ$1)</f>
        <v>#VALUE!</v>
      </c>
      <c r="BA544" s="17" t="e">
        <f>SUMIFS('[1]Deals (investment)'!$C:$C,'[1]Deals (investment)'!$B:$B,$A544,'[1]Deals (investment)'!$T:$T,BA$1)</f>
        <v>#VALUE!</v>
      </c>
      <c r="BB544" s="17" t="e">
        <f>SUMIFS('[1]Deals (investment)'!$C:$C,'[1]Deals (investment)'!$B:$B,$A544,'[1]Deals (investment)'!$T:$T,BB$1)</f>
        <v>#VALUE!</v>
      </c>
      <c r="BC544" s="17" t="e">
        <f>SUMIFS('[1]Deals (Exits)'!$C:$C,'[1]Deals (Exits)'!$B:$B,$A544)</f>
        <v>#VALUE!</v>
      </c>
      <c r="BD544" s="17" t="e">
        <f>SUMIFS('[1]Deals (investment)'!$C:$C,'[1]Deals (investment)'!$B:$B,$A544,'[1]Deals (investment)'!$V:$V,BD$1)</f>
        <v>#VALUE!</v>
      </c>
      <c r="BE544" s="17" t="e">
        <f>SUMIFS('[1]Deals (investment)'!$C:$C,'[1]Deals (investment)'!$B:$B,$A544,'[1]Deals (investment)'!$V:$V,BE$1)</f>
        <v>#VALUE!</v>
      </c>
      <c r="BF544" s="17" t="e">
        <f>SUMIFS('[1]Deals (investment)'!$C:$C,'[1]Deals (investment)'!$B:$B,$A544,'[1]Deals (investment)'!$V:$V,BF$1)</f>
        <v>#VALUE!</v>
      </c>
      <c r="BG544" s="17" t="e">
        <f>SUMIFS('[1]Deals (investment)'!$C:$C,'[1]Deals (investment)'!$B:$B,$A544,'[1]Deals (investment)'!$V:$V,BG$1)</f>
        <v>#VALUE!</v>
      </c>
      <c r="BH544" s="17" t="e">
        <f>SUMIFS('[1]Deals (investment)'!$C:$C,'[1]Deals (investment)'!$B:$B,$A544,'[1]Deals (investment)'!$V:$V,BH$1)</f>
        <v>#VALUE!</v>
      </c>
      <c r="BI544" s="17" t="e">
        <f>SUMIFS('[1]Deals (investment)'!$C:$C,'[1]Deals (investment)'!$B:$B,$A544,'[1]Deals (investment)'!$V:$V,BI$1)</f>
        <v>#VALUE!</v>
      </c>
      <c r="BJ544" s="17" t="e">
        <f>SUMIFS('[1]Deals (investment)'!$C:$C,'[1]Deals (investment)'!$B:$B,$A544,'[1]Deals (investment)'!$V:$V,BJ$1)</f>
        <v>#VALUE!</v>
      </c>
      <c r="BK544" s="17" t="e">
        <f>SUMIFS('[1]Deals (investment)'!$C:$C,'[1]Deals (investment)'!$B:$B,$A544,'[1]Deals (investment)'!$V:$V,BK$1)</f>
        <v>#VALUE!</v>
      </c>
      <c r="BL544" s="17" t="e">
        <f>SUMIFS('[1]Deals (investment)'!$C:$C,'[1]Deals (investment)'!$B:$B,$A544,'[1]Deals (investment)'!$V:$V,BL$1)</f>
        <v>#VALUE!</v>
      </c>
      <c r="BM544" s="17" t="e">
        <f>SUMIFS('[1]Deals (investment)'!$C:$C,'[1]Deals (investment)'!$B:$B,$A544,'[1]Deals (investment)'!$V:$V,BM$1)</f>
        <v>#VALUE!</v>
      </c>
      <c r="BN544" s="15"/>
      <c r="BO544" s="15"/>
      <c r="BP544" s="22"/>
      <c r="BQ544" s="15"/>
      <c r="BR544" s="15"/>
      <c r="BS544" s="15"/>
      <c r="BT544" s="15"/>
      <c r="BU544" s="15"/>
      <c r="BV544" s="15"/>
      <c r="BW544" s="15"/>
      <c r="BX544" s="15"/>
      <c r="BY544" s="15"/>
      <c r="BZ544" s="15"/>
      <c r="CA544" s="15"/>
      <c r="CB544" s="15"/>
      <c r="CC544" s="15"/>
      <c r="CD544" s="15" t="str">
        <f t="shared" si="83"/>
        <v>Asusu Technology LimitedAsusu aims to build infrastructure for informal microfinance organisations by digitising the financial activities of low income and daily earners through co-operatives, trade groups, agent networks, and partnerships.Active</v>
      </c>
      <c r="CE544" s="15"/>
      <c r="CF544" s="15"/>
      <c r="CG544" s="15"/>
      <c r="CH544" s="15"/>
      <c r="CI544" s="15"/>
      <c r="CJ544" s="15"/>
    </row>
    <row r="545" spans="1:118" ht="12.75">
      <c r="A545" s="15" t="s">
        <v>4351</v>
      </c>
      <c r="B545" s="15" t="s">
        <v>4352</v>
      </c>
      <c r="C545" s="15" t="s">
        <v>58</v>
      </c>
      <c r="D545" s="16">
        <v>2017</v>
      </c>
      <c r="E545" s="15" t="s">
        <v>4353</v>
      </c>
      <c r="F545" s="15"/>
      <c r="G545" s="15" t="s">
        <v>61</v>
      </c>
      <c r="H545" s="15" t="s">
        <v>61</v>
      </c>
      <c r="I545" s="15" t="s">
        <v>61</v>
      </c>
      <c r="J545" s="15"/>
      <c r="K545" s="17" t="e">
        <f t="shared" si="65"/>
        <v>#VALUE!</v>
      </c>
      <c r="L545" s="15"/>
      <c r="M545" s="18" t="e">
        <f t="shared" si="51"/>
        <v>#VALUE!</v>
      </c>
      <c r="N545" s="15"/>
      <c r="O545" s="15"/>
      <c r="P545" s="15"/>
      <c r="Q545" s="15"/>
      <c r="R545" s="15"/>
      <c r="S545" s="19"/>
      <c r="T545" s="15"/>
      <c r="U545" s="17"/>
      <c r="V545" s="15" t="s">
        <v>4354</v>
      </c>
      <c r="W545" s="15"/>
      <c r="X545" s="15" t="s">
        <v>107</v>
      </c>
      <c r="Y545" s="15" t="s">
        <v>4355</v>
      </c>
      <c r="AB545" s="20"/>
      <c r="AC545" s="21" t="s">
        <v>4356</v>
      </c>
      <c r="AD545" s="21" t="s">
        <v>4357</v>
      </c>
      <c r="AE545" s="21" t="s">
        <v>4358</v>
      </c>
      <c r="AF545" s="21" t="s">
        <v>4359</v>
      </c>
      <c r="AG545" s="22">
        <f t="shared" si="77"/>
        <v>0.5161290322580645</v>
      </c>
      <c r="AH545" s="15" t="str">
        <f t="shared" si="78"/>
        <v/>
      </c>
      <c r="AI545" s="22" t="e">
        <f>VLOOKUP(A545,'[1]Deals (investment)'!$B$2:$Z$1497,1,FALSE)</f>
        <v>#N/A</v>
      </c>
      <c r="AJ545" s="22" t="e">
        <f>VLOOKUP(A545,'[1]Deals (investment)'!$B$2:$Z$870,15,FALSE)</f>
        <v>#N/A</v>
      </c>
      <c r="AK545" s="17" t="e">
        <f>VLOOKUP(A545,'[1]Deals (Exits)'!B:B,1,FALSE)</f>
        <v>#N/A</v>
      </c>
      <c r="AL545" s="23">
        <f>VLOOKUP(G545,[1]Lookups!$V$3:$Y$197,4,FALSE)</f>
        <v>0</v>
      </c>
      <c r="AM545" s="17" t="str">
        <f>VLOOKUP(X545,[1]Lookups!$B$3:$C$200,2,FALSE)</f>
        <v>Energy &amp; Resources</v>
      </c>
      <c r="AN545" s="17" t="e">
        <f>VLOOKUP(R545,[1]Lookups!$H$3:$I$69,2,FALSE)</f>
        <v>#N/A</v>
      </c>
      <c r="AO545" s="17" t="e">
        <f>VLOOKUP(T545,[1]Lookups!$H$3:$I$69,2,FALSE)</f>
        <v>#N/A</v>
      </c>
      <c r="AP545" s="17" t="e">
        <f>VLOOKUP(AN545,[1]Lookups!$N$3:$O$11,2,FALSE)</f>
        <v>#N/A</v>
      </c>
      <c r="AQ545" s="18" t="e">
        <f>COUNTIFS('[1]Deals (investment)'!$B:$B,$A545)</f>
        <v>#VALUE!</v>
      </c>
      <c r="AR545" s="18" t="e">
        <f>COUNTIFS('[1]Deals (investment)'!$B:$B,$A545,'[1]Deals (investment)'!$T:$T,$AW$1)+COUNTIFS('[1]Deals (investment)'!$B:$B,$A545,'[1]Deals (investment)'!$T:$T,$AX$1)+COUNTIFS('[1]Deals (investment)'!$B:$B,$A545,'[1]Deals (investment)'!$T:$T,$AY$1)</f>
        <v>#VALUE!</v>
      </c>
      <c r="AS545" s="17" t="e">
        <f>SUMIFS('[1]Deals (investment)'!$C:$C,'[1]Deals (investment)'!$B:$B,$A545)</f>
        <v>#VALUE!</v>
      </c>
      <c r="AT545" s="17" t="e">
        <f t="shared" si="66"/>
        <v>#VALUE!</v>
      </c>
      <c r="AU545" s="18" t="e">
        <f>COUNTIF('[1]Deals (Exits)'!$B:$B,A545)</f>
        <v>#VALUE!</v>
      </c>
      <c r="AV545" s="17" t="e">
        <f>SUMIFS('[1]Deals (investment)'!$C:$C,'[1]Deals (investment)'!$B:$B,$A545,'[1]Deals (investment)'!$T:$T,AV$1)</f>
        <v>#VALUE!</v>
      </c>
      <c r="AW545" s="17" t="e">
        <f>SUMIFS('[1]Deals (investment)'!$C:$C,'[1]Deals (investment)'!$B:$B,$A545,'[1]Deals (investment)'!$T:$T,AW$1)</f>
        <v>#VALUE!</v>
      </c>
      <c r="AX545" s="17" t="e">
        <f>SUMIFS('[1]Deals (investment)'!$C:$C,'[1]Deals (investment)'!$B:$B,$A545,'[1]Deals (investment)'!$T:$T,AX$1)</f>
        <v>#VALUE!</v>
      </c>
      <c r="AY545" s="17" t="e">
        <f>SUMIFS('[1]Deals (investment)'!$C:$C,'[1]Deals (investment)'!$B:$B,$A545,'[1]Deals (investment)'!$T:$T,AY$1)</f>
        <v>#VALUE!</v>
      </c>
      <c r="AZ545" s="17" t="e">
        <f>SUMIFS('[1]Deals (investment)'!$C:$C,'[1]Deals (investment)'!$B:$B,$A545,'[1]Deals (investment)'!$T:$T,AZ$1)</f>
        <v>#VALUE!</v>
      </c>
      <c r="BA545" s="17" t="e">
        <f>SUMIFS('[1]Deals (investment)'!$C:$C,'[1]Deals (investment)'!$B:$B,$A545,'[1]Deals (investment)'!$T:$T,BA$1)</f>
        <v>#VALUE!</v>
      </c>
      <c r="BB545" s="17" t="e">
        <f>SUMIFS('[1]Deals (investment)'!$C:$C,'[1]Deals (investment)'!$B:$B,$A545,'[1]Deals (investment)'!$T:$T,BB$1)</f>
        <v>#VALUE!</v>
      </c>
      <c r="BC545" s="17" t="e">
        <f>SUMIFS('[1]Deals (Exits)'!$C:$C,'[1]Deals (Exits)'!$B:$B,$A545)</f>
        <v>#VALUE!</v>
      </c>
      <c r="BD545" s="17" t="e">
        <f>SUMIFS('[1]Deals (investment)'!$C:$C,'[1]Deals (investment)'!$B:$B,$A545,'[1]Deals (investment)'!$V:$V,BD$1)</f>
        <v>#VALUE!</v>
      </c>
      <c r="BE545" s="17" t="e">
        <f>SUMIFS('[1]Deals (investment)'!$C:$C,'[1]Deals (investment)'!$B:$B,$A545,'[1]Deals (investment)'!$V:$V,BE$1)</f>
        <v>#VALUE!</v>
      </c>
      <c r="BF545" s="17" t="e">
        <f>SUMIFS('[1]Deals (investment)'!$C:$C,'[1]Deals (investment)'!$B:$B,$A545,'[1]Deals (investment)'!$V:$V,BF$1)</f>
        <v>#VALUE!</v>
      </c>
      <c r="BG545" s="17" t="e">
        <f>SUMIFS('[1]Deals (investment)'!$C:$C,'[1]Deals (investment)'!$B:$B,$A545,'[1]Deals (investment)'!$V:$V,BG$1)</f>
        <v>#VALUE!</v>
      </c>
      <c r="BH545" s="17" t="e">
        <f>SUMIFS('[1]Deals (investment)'!$C:$C,'[1]Deals (investment)'!$B:$B,$A545,'[1]Deals (investment)'!$V:$V,BH$1)</f>
        <v>#VALUE!</v>
      </c>
      <c r="BI545" s="17" t="e">
        <f>SUMIFS('[1]Deals (investment)'!$C:$C,'[1]Deals (investment)'!$B:$B,$A545,'[1]Deals (investment)'!$V:$V,BI$1)</f>
        <v>#VALUE!</v>
      </c>
      <c r="BJ545" s="17" t="e">
        <f>SUMIFS('[1]Deals (investment)'!$C:$C,'[1]Deals (investment)'!$B:$B,$A545,'[1]Deals (investment)'!$V:$V,BJ$1)</f>
        <v>#VALUE!</v>
      </c>
      <c r="BK545" s="17" t="e">
        <f>SUMIFS('[1]Deals (investment)'!$C:$C,'[1]Deals (investment)'!$B:$B,$A545,'[1]Deals (investment)'!$V:$V,BK$1)</f>
        <v>#VALUE!</v>
      </c>
      <c r="BL545" s="17" t="e">
        <f>SUMIFS('[1]Deals (investment)'!$C:$C,'[1]Deals (investment)'!$B:$B,$A545,'[1]Deals (investment)'!$V:$V,BL$1)</f>
        <v>#VALUE!</v>
      </c>
      <c r="BM545" s="17" t="e">
        <f>SUMIFS('[1]Deals (investment)'!$C:$C,'[1]Deals (investment)'!$B:$B,$A545,'[1]Deals (investment)'!$V:$V,BM$1)</f>
        <v>#VALUE!</v>
      </c>
      <c r="BN545" s="15"/>
      <c r="BO545" s="15"/>
      <c r="BP545" s="22"/>
      <c r="BQ545" s="15"/>
      <c r="BR545" s="15"/>
      <c r="BS545" s="15"/>
      <c r="BT545" s="15"/>
      <c r="BU545" s="15"/>
      <c r="BV545" s="15"/>
      <c r="BW545" s="15"/>
      <c r="BX545" s="15"/>
      <c r="BY545" s="15"/>
      <c r="BZ545" s="15"/>
      <c r="CA545" s="15"/>
      <c r="CB545" s="15"/>
      <c r="CC545" s="15"/>
      <c r="CD545" s="15" t="str">
        <f t="shared" si="83"/>
        <v>Bigpot NigeriaBig Pot is a power utility company which provides energy to small and medium-sized residences and businesses through smart community microgridsActive</v>
      </c>
      <c r="CE545" s="15"/>
      <c r="CF545" s="15"/>
      <c r="CG545" s="15"/>
      <c r="CH545" s="15"/>
      <c r="CI545" s="15"/>
      <c r="CJ545" s="15"/>
    </row>
    <row r="546" spans="1:118" ht="12.75">
      <c r="A546" s="15" t="s">
        <v>4360</v>
      </c>
      <c r="B546" s="15" t="s">
        <v>4361</v>
      </c>
      <c r="C546" s="15" t="s">
        <v>58</v>
      </c>
      <c r="D546" s="16">
        <v>2014</v>
      </c>
      <c r="E546" s="15" t="s">
        <v>59</v>
      </c>
      <c r="F546" s="15"/>
      <c r="G546" s="15" t="s">
        <v>61</v>
      </c>
      <c r="H546" s="15" t="s">
        <v>61</v>
      </c>
      <c r="I546" s="15" t="s">
        <v>61</v>
      </c>
      <c r="J546" s="15"/>
      <c r="K546" s="17" t="e">
        <f t="shared" si="65"/>
        <v>#VALUE!</v>
      </c>
      <c r="L546" s="15"/>
      <c r="M546" s="18" t="e">
        <f t="shared" si="51"/>
        <v>#VALUE!</v>
      </c>
      <c r="N546" s="15"/>
      <c r="O546" s="15"/>
      <c r="P546" s="15"/>
      <c r="Q546" s="15"/>
      <c r="R546" s="15" t="s">
        <v>375</v>
      </c>
      <c r="S546" s="19"/>
      <c r="T546" s="15"/>
      <c r="U546" s="17"/>
      <c r="V546" s="15"/>
      <c r="W546" s="15"/>
      <c r="X546" s="15" t="s">
        <v>256</v>
      </c>
      <c r="Y546" s="15" t="s">
        <v>4362</v>
      </c>
      <c r="AB546" s="20"/>
      <c r="AC546" s="21" t="s">
        <v>4363</v>
      </c>
      <c r="AD546" s="15"/>
      <c r="AE546" s="21" t="s">
        <v>4364</v>
      </c>
      <c r="AF546" s="21" t="s">
        <v>4365</v>
      </c>
      <c r="AG546" s="22">
        <f t="shared" si="77"/>
        <v>0.4838709677419355</v>
      </c>
      <c r="AH546" s="15" t="str">
        <f t="shared" si="78"/>
        <v/>
      </c>
      <c r="AI546" s="22" t="e">
        <f>VLOOKUP(A546,'[1]Deals (investment)'!$B$2:$Z$1497,1,FALSE)</f>
        <v>#N/A</v>
      </c>
      <c r="AJ546" s="22" t="e">
        <f>VLOOKUP(A546,'[1]Deals (investment)'!$B$2:$Z$870,15,FALSE)</f>
        <v>#N/A</v>
      </c>
      <c r="AK546" s="17" t="e">
        <f>VLOOKUP(A546,'[1]Deals (Exits)'!B:B,1,FALSE)</f>
        <v>#N/A</v>
      </c>
      <c r="AL546" s="23">
        <f>VLOOKUP(G546,[1]Lookups!$V$3:$Y$197,4,FALSE)</f>
        <v>0</v>
      </c>
      <c r="AM546" s="17" t="str">
        <f>VLOOKUP(X546,[1]Lookups!$B$3:$C$200,2,FALSE)</f>
        <v>Media &amp; Entertainment</v>
      </c>
      <c r="AN546" s="17" t="str">
        <f>VLOOKUP(R546,[1]Lookups!$H$3:$I$69,2,FALSE)</f>
        <v>2. Seed</v>
      </c>
      <c r="AO546" s="17" t="e">
        <f>VLOOKUP(T546,[1]Lookups!$H$3:$I$69,2,FALSE)</f>
        <v>#N/A</v>
      </c>
      <c r="AP546" s="17" t="str">
        <f>VLOOKUP(AN546,[1]Lookups!$N$3:$O$11,2,FALSE)</f>
        <v>Early</v>
      </c>
      <c r="AQ546" s="18" t="e">
        <f>COUNTIFS('[1]Deals (investment)'!$B:$B,$A546)</f>
        <v>#VALUE!</v>
      </c>
      <c r="AR546" s="18" t="e">
        <f>COUNTIFS('[1]Deals (investment)'!$B:$B,$A546,'[1]Deals (investment)'!$T:$T,$AW$1)+COUNTIFS('[1]Deals (investment)'!$B:$B,$A546,'[1]Deals (investment)'!$T:$T,$AX$1)+COUNTIFS('[1]Deals (investment)'!$B:$B,$A546,'[1]Deals (investment)'!$T:$T,$AY$1)</f>
        <v>#VALUE!</v>
      </c>
      <c r="AS546" s="17" t="e">
        <f>SUMIFS('[1]Deals (investment)'!$C:$C,'[1]Deals (investment)'!$B:$B,$A546)</f>
        <v>#VALUE!</v>
      </c>
      <c r="AT546" s="17" t="e">
        <f t="shared" si="66"/>
        <v>#VALUE!</v>
      </c>
      <c r="AU546" s="18" t="e">
        <f>COUNTIF('[1]Deals (Exits)'!$B:$B,A546)</f>
        <v>#VALUE!</v>
      </c>
      <c r="AV546" s="17" t="e">
        <f>SUMIFS('[1]Deals (investment)'!$C:$C,'[1]Deals (investment)'!$B:$B,$A546,'[1]Deals (investment)'!$T:$T,AV$1)</f>
        <v>#VALUE!</v>
      </c>
      <c r="AW546" s="17" t="e">
        <f>SUMIFS('[1]Deals (investment)'!$C:$C,'[1]Deals (investment)'!$B:$B,$A546,'[1]Deals (investment)'!$T:$T,AW$1)</f>
        <v>#VALUE!</v>
      </c>
      <c r="AX546" s="17" t="e">
        <f>SUMIFS('[1]Deals (investment)'!$C:$C,'[1]Deals (investment)'!$B:$B,$A546,'[1]Deals (investment)'!$T:$T,AX$1)</f>
        <v>#VALUE!</v>
      </c>
      <c r="AY546" s="17" t="e">
        <f>SUMIFS('[1]Deals (investment)'!$C:$C,'[1]Deals (investment)'!$B:$B,$A546,'[1]Deals (investment)'!$T:$T,AY$1)</f>
        <v>#VALUE!</v>
      </c>
      <c r="AZ546" s="17" t="e">
        <f>SUMIFS('[1]Deals (investment)'!$C:$C,'[1]Deals (investment)'!$B:$B,$A546,'[1]Deals (investment)'!$T:$T,AZ$1)</f>
        <v>#VALUE!</v>
      </c>
      <c r="BA546" s="17" t="e">
        <f>SUMIFS('[1]Deals (investment)'!$C:$C,'[1]Deals (investment)'!$B:$B,$A546,'[1]Deals (investment)'!$T:$T,BA$1)</f>
        <v>#VALUE!</v>
      </c>
      <c r="BB546" s="17" t="e">
        <f>SUMIFS('[1]Deals (investment)'!$C:$C,'[1]Deals (investment)'!$B:$B,$A546,'[1]Deals (investment)'!$T:$T,BB$1)</f>
        <v>#VALUE!</v>
      </c>
      <c r="BC546" s="17" t="e">
        <f>SUMIFS('[1]Deals (Exits)'!$C:$C,'[1]Deals (Exits)'!$B:$B,$A546)</f>
        <v>#VALUE!</v>
      </c>
      <c r="BD546" s="17" t="e">
        <f>SUMIFS('[1]Deals (investment)'!$C:$C,'[1]Deals (investment)'!$B:$B,$A546,'[1]Deals (investment)'!$V:$V,BD$1)</f>
        <v>#VALUE!</v>
      </c>
      <c r="BE546" s="17" t="e">
        <f>SUMIFS('[1]Deals (investment)'!$C:$C,'[1]Deals (investment)'!$B:$B,$A546,'[1]Deals (investment)'!$V:$V,BE$1)</f>
        <v>#VALUE!</v>
      </c>
      <c r="BF546" s="17" t="e">
        <f>SUMIFS('[1]Deals (investment)'!$C:$C,'[1]Deals (investment)'!$B:$B,$A546,'[1]Deals (investment)'!$V:$V,BF$1)</f>
        <v>#VALUE!</v>
      </c>
      <c r="BG546" s="17" t="e">
        <f>SUMIFS('[1]Deals (investment)'!$C:$C,'[1]Deals (investment)'!$B:$B,$A546,'[1]Deals (investment)'!$V:$V,BG$1)</f>
        <v>#VALUE!</v>
      </c>
      <c r="BH546" s="17" t="e">
        <f>SUMIFS('[1]Deals (investment)'!$C:$C,'[1]Deals (investment)'!$B:$B,$A546,'[1]Deals (investment)'!$V:$V,BH$1)</f>
        <v>#VALUE!</v>
      </c>
      <c r="BI546" s="17" t="e">
        <f>SUMIFS('[1]Deals (investment)'!$C:$C,'[1]Deals (investment)'!$B:$B,$A546,'[1]Deals (investment)'!$V:$V,BI$1)</f>
        <v>#VALUE!</v>
      </c>
      <c r="BJ546" s="17" t="e">
        <f>SUMIFS('[1]Deals (investment)'!$C:$C,'[1]Deals (investment)'!$B:$B,$A546,'[1]Deals (investment)'!$V:$V,BJ$1)</f>
        <v>#VALUE!</v>
      </c>
      <c r="BK546" s="17" t="e">
        <f>SUMIFS('[1]Deals (investment)'!$C:$C,'[1]Deals (investment)'!$B:$B,$A546,'[1]Deals (investment)'!$V:$V,BK$1)</f>
        <v>#VALUE!</v>
      </c>
      <c r="BL546" s="17" t="e">
        <f>SUMIFS('[1]Deals (investment)'!$C:$C,'[1]Deals (investment)'!$B:$B,$A546,'[1]Deals (investment)'!$V:$V,BL$1)</f>
        <v>#VALUE!</v>
      </c>
      <c r="BM546" s="17" t="e">
        <f>SUMIFS('[1]Deals (investment)'!$C:$C,'[1]Deals (investment)'!$B:$B,$A546,'[1]Deals (investment)'!$V:$V,BM$1)</f>
        <v>#VALUE!</v>
      </c>
      <c r="BN546" s="15"/>
      <c r="BO546" s="15"/>
      <c r="BP546" s="22"/>
      <c r="BQ546" s="15"/>
      <c r="BR546" s="15"/>
      <c r="BS546" s="15"/>
      <c r="BT546" s="15"/>
      <c r="BU546" s="15"/>
      <c r="BV546" s="15"/>
      <c r="BW546" s="15"/>
      <c r="BX546" s="15"/>
      <c r="BY546" s="15"/>
      <c r="BZ546" s="15"/>
      <c r="CA546" s="15"/>
      <c r="CB546" s="15"/>
      <c r="CC546" s="15"/>
      <c r="CD546" s="15" t="str">
        <f t="shared" si="83"/>
        <v>BigXMediaBigXMedia is a music media company that specializes in Afrobeat music.Their goal is to unite the industry behind a respectable, trusted and influential media platform that improves the quality of conversation around all things Ghana musicActive</v>
      </c>
      <c r="CE546" s="15"/>
      <c r="CF546" s="15"/>
      <c r="CG546" s="15"/>
      <c r="CH546" s="15"/>
      <c r="CI546" s="15"/>
      <c r="CJ546" s="15"/>
    </row>
    <row r="547" spans="1:118" ht="12.75">
      <c r="A547" s="15" t="s">
        <v>4366</v>
      </c>
      <c r="B547" s="15" t="s">
        <v>4367</v>
      </c>
      <c r="C547" s="15" t="s">
        <v>58</v>
      </c>
      <c r="D547" s="16">
        <v>2017</v>
      </c>
      <c r="E547" s="15" t="s">
        <v>59</v>
      </c>
      <c r="F547" s="15" t="s">
        <v>110</v>
      </c>
      <c r="G547" s="15" t="s">
        <v>61</v>
      </c>
      <c r="H547" s="15" t="s">
        <v>61</v>
      </c>
      <c r="I547" s="15" t="s">
        <v>61</v>
      </c>
      <c r="J547" s="15"/>
      <c r="K547" s="17" t="e">
        <f t="shared" si="65"/>
        <v>#VALUE!</v>
      </c>
      <c r="L547" s="15"/>
      <c r="M547" s="18" t="e">
        <f t="shared" si="51"/>
        <v>#VALUE!</v>
      </c>
      <c r="N547" s="15" t="s">
        <v>4368</v>
      </c>
      <c r="O547" s="15"/>
      <c r="P547" s="15"/>
      <c r="Q547" s="24">
        <v>43412</v>
      </c>
      <c r="R547" s="15" t="s">
        <v>375</v>
      </c>
      <c r="S547" s="19" t="s">
        <v>144</v>
      </c>
      <c r="T547" s="15"/>
      <c r="U547" s="17"/>
      <c r="V547" s="15" t="s">
        <v>4369</v>
      </c>
      <c r="W547" s="15">
        <v>0</v>
      </c>
      <c r="X547" s="15" t="s">
        <v>134</v>
      </c>
      <c r="Y547" s="15" t="s">
        <v>4370</v>
      </c>
      <c r="Z547" s="25" t="s">
        <v>147</v>
      </c>
      <c r="AB547" s="32">
        <v>43506</v>
      </c>
      <c r="AC547" s="52" t="s">
        <v>4371</v>
      </c>
      <c r="AD547" s="52" t="s">
        <v>4372</v>
      </c>
      <c r="AE547" s="21" t="s">
        <v>4373</v>
      </c>
      <c r="AF547" s="21" t="s">
        <v>4374</v>
      </c>
      <c r="AG547" s="22">
        <f t="shared" si="77"/>
        <v>0.77419354838709675</v>
      </c>
      <c r="AH547" s="15" t="e">
        <f t="shared" si="78"/>
        <v>#VALUE!</v>
      </c>
      <c r="AI547" s="22" t="str">
        <f>VLOOKUP(A547,'[1]Deals (investment)'!$B$2:$Z$1497,1,FALSE)</f>
        <v>AwaBike</v>
      </c>
      <c r="AJ547" s="22">
        <f>VLOOKUP(A547,'[1]Deals (investment)'!$B$2:$Z$870,15,FALSE)</f>
        <v>0</v>
      </c>
      <c r="AK547" s="17" t="e">
        <f>VLOOKUP(A547,'[1]Deals (Exits)'!B:B,1,FALSE)</f>
        <v>#N/A</v>
      </c>
      <c r="AL547" s="23">
        <f>VLOOKUP(G547,[1]Lookups!$V$3:$Y$197,4,FALSE)</f>
        <v>0</v>
      </c>
      <c r="AM547" s="17" t="str">
        <f>VLOOKUP(X547,[1]Lookups!$B$3:$C$200,2,FALSE)</f>
        <v>Transport &amp; Logistics</v>
      </c>
      <c r="AN547" s="17" t="str">
        <f>VLOOKUP(R547,[1]Lookups!$H$3:$I$69,2,FALSE)</f>
        <v>2. Seed</v>
      </c>
      <c r="AO547" s="17" t="e">
        <f>VLOOKUP(T547,[1]Lookups!$H$3:$I$69,2,FALSE)</f>
        <v>#N/A</v>
      </c>
      <c r="AP547" s="17" t="str">
        <f>VLOOKUP(AN547,[1]Lookups!$N$3:$O$11,2,FALSE)</f>
        <v>Early</v>
      </c>
      <c r="AQ547" s="18" t="e">
        <f>COUNTIFS('[1]Deals (investment)'!$B:$B,$A547)</f>
        <v>#VALUE!</v>
      </c>
      <c r="AR547" s="18" t="e">
        <f>COUNTIFS('[1]Deals (investment)'!$B:$B,$A547,'[1]Deals (investment)'!$T:$T,$AW$1)+COUNTIFS('[1]Deals (investment)'!$B:$B,$A547,'[1]Deals (investment)'!$T:$T,$AX$1)+COUNTIFS('[1]Deals (investment)'!$B:$B,$A547,'[1]Deals (investment)'!$T:$T,$AY$1)</f>
        <v>#VALUE!</v>
      </c>
      <c r="AS547" s="17" t="e">
        <f>SUMIFS('[1]Deals (investment)'!$C:$C,'[1]Deals (investment)'!$B:$B,$A547)</f>
        <v>#VALUE!</v>
      </c>
      <c r="AT547" s="17" t="e">
        <f t="shared" si="66"/>
        <v>#VALUE!</v>
      </c>
      <c r="AU547" s="18" t="e">
        <f>COUNTIF('[1]Deals (Exits)'!$B:$B,A547)</f>
        <v>#VALUE!</v>
      </c>
      <c r="AV547" s="17" t="e">
        <f>SUMIFS('[1]Deals (investment)'!$C:$C,'[1]Deals (investment)'!$B:$B,$A547,'[1]Deals (investment)'!$T:$T,AV$1)</f>
        <v>#VALUE!</v>
      </c>
      <c r="AW547" s="17" t="e">
        <f>SUMIFS('[1]Deals (investment)'!$C:$C,'[1]Deals (investment)'!$B:$B,$A547,'[1]Deals (investment)'!$T:$T,AW$1)</f>
        <v>#VALUE!</v>
      </c>
      <c r="AX547" s="17" t="e">
        <f>SUMIFS('[1]Deals (investment)'!$C:$C,'[1]Deals (investment)'!$B:$B,$A547,'[1]Deals (investment)'!$T:$T,AX$1)</f>
        <v>#VALUE!</v>
      </c>
      <c r="AY547" s="17" t="e">
        <f>SUMIFS('[1]Deals (investment)'!$C:$C,'[1]Deals (investment)'!$B:$B,$A547,'[1]Deals (investment)'!$T:$T,AY$1)</f>
        <v>#VALUE!</v>
      </c>
      <c r="AZ547" s="17" t="e">
        <f>SUMIFS('[1]Deals (investment)'!$C:$C,'[1]Deals (investment)'!$B:$B,$A547,'[1]Deals (investment)'!$T:$T,AZ$1)</f>
        <v>#VALUE!</v>
      </c>
      <c r="BA547" s="17" t="e">
        <f>SUMIFS('[1]Deals (investment)'!$C:$C,'[1]Deals (investment)'!$B:$B,$A547,'[1]Deals (investment)'!$T:$T,BA$1)</f>
        <v>#VALUE!</v>
      </c>
      <c r="BB547" s="17" t="e">
        <f>SUMIFS('[1]Deals (investment)'!$C:$C,'[1]Deals (investment)'!$B:$B,$A547,'[1]Deals (investment)'!$T:$T,BB$1)</f>
        <v>#VALUE!</v>
      </c>
      <c r="BC547" s="17" t="e">
        <f>SUMIFS('[1]Deals (Exits)'!$C:$C,'[1]Deals (Exits)'!$B:$B,$A547)</f>
        <v>#VALUE!</v>
      </c>
      <c r="BD547" s="17" t="e">
        <f>SUMIFS('[1]Deals (investment)'!$C:$C,'[1]Deals (investment)'!$B:$B,$A547,'[1]Deals (investment)'!$V:$V,BD$1)</f>
        <v>#VALUE!</v>
      </c>
      <c r="BE547" s="17" t="e">
        <f>SUMIFS('[1]Deals (investment)'!$C:$C,'[1]Deals (investment)'!$B:$B,$A547,'[1]Deals (investment)'!$V:$V,BE$1)</f>
        <v>#VALUE!</v>
      </c>
      <c r="BF547" s="17" t="e">
        <f>SUMIFS('[1]Deals (investment)'!$C:$C,'[1]Deals (investment)'!$B:$B,$A547,'[1]Deals (investment)'!$V:$V,BF$1)</f>
        <v>#VALUE!</v>
      </c>
      <c r="BG547" s="17" t="e">
        <f>SUMIFS('[1]Deals (investment)'!$C:$C,'[1]Deals (investment)'!$B:$B,$A547,'[1]Deals (investment)'!$V:$V,BG$1)</f>
        <v>#VALUE!</v>
      </c>
      <c r="BH547" s="17" t="e">
        <f>SUMIFS('[1]Deals (investment)'!$C:$C,'[1]Deals (investment)'!$B:$B,$A547,'[1]Deals (investment)'!$V:$V,BH$1)</f>
        <v>#VALUE!</v>
      </c>
      <c r="BI547" s="17" t="e">
        <f>SUMIFS('[1]Deals (investment)'!$C:$C,'[1]Deals (investment)'!$B:$B,$A547,'[1]Deals (investment)'!$V:$V,BI$1)</f>
        <v>#VALUE!</v>
      </c>
      <c r="BJ547" s="17" t="e">
        <f>SUMIFS('[1]Deals (investment)'!$C:$C,'[1]Deals (investment)'!$B:$B,$A547,'[1]Deals (investment)'!$V:$V,BJ$1)</f>
        <v>#VALUE!</v>
      </c>
      <c r="BK547" s="17" t="e">
        <f>SUMIFS('[1]Deals (investment)'!$C:$C,'[1]Deals (investment)'!$B:$B,$A547,'[1]Deals (investment)'!$V:$V,BK$1)</f>
        <v>#VALUE!</v>
      </c>
      <c r="BL547" s="17" t="e">
        <f>SUMIFS('[1]Deals (investment)'!$C:$C,'[1]Deals (investment)'!$B:$B,$A547,'[1]Deals (investment)'!$V:$V,BL$1)</f>
        <v>#VALUE!</v>
      </c>
      <c r="BM547" s="17" t="e">
        <f>SUMIFS('[1]Deals (investment)'!$C:$C,'[1]Deals (investment)'!$B:$B,$A547,'[1]Deals (investment)'!$V:$V,BM$1)</f>
        <v>#VALUE!</v>
      </c>
      <c r="BN547" s="15"/>
      <c r="BO547" s="15"/>
      <c r="BP547" s="22"/>
      <c r="BQ547" s="15"/>
      <c r="BR547" s="15"/>
      <c r="BS547" s="15"/>
      <c r="BT547" s="15"/>
      <c r="BU547" s="15"/>
      <c r="BV547" s="15"/>
      <c r="BW547" s="15"/>
      <c r="BX547" s="15"/>
      <c r="BY547" s="15"/>
      <c r="BZ547" s="15"/>
      <c r="CA547" s="15"/>
      <c r="CB547" s="15"/>
      <c r="CC547" s="15"/>
      <c r="CD547" s="15"/>
      <c r="CE547" s="15"/>
      <c r="CF547" s="15"/>
      <c r="CG547" s="15"/>
      <c r="CH547" s="15"/>
      <c r="CI547" s="15"/>
      <c r="CJ547" s="15"/>
      <c r="DM547">
        <v>74</v>
      </c>
    </row>
    <row r="548" spans="1:118" ht="12.75">
      <c r="A548" s="15" t="s">
        <v>4375</v>
      </c>
      <c r="B548" s="15" t="s">
        <v>4376</v>
      </c>
      <c r="C548" s="15" t="s">
        <v>58</v>
      </c>
      <c r="D548" s="16">
        <v>2017</v>
      </c>
      <c r="E548" s="15" t="s">
        <v>59</v>
      </c>
      <c r="F548" s="15"/>
      <c r="G548" s="15" t="s">
        <v>61</v>
      </c>
      <c r="H548" s="15" t="s">
        <v>61</v>
      </c>
      <c r="I548" s="15" t="s">
        <v>61</v>
      </c>
      <c r="J548" s="15"/>
      <c r="K548" s="17" t="e">
        <f t="shared" si="65"/>
        <v>#VALUE!</v>
      </c>
      <c r="L548" s="15"/>
      <c r="M548" s="18" t="e">
        <f t="shared" si="51"/>
        <v>#VALUE!</v>
      </c>
      <c r="N548" s="15"/>
      <c r="O548" s="15"/>
      <c r="P548" s="15"/>
      <c r="Q548" s="15"/>
      <c r="R548" s="15" t="s">
        <v>636</v>
      </c>
      <c r="S548" s="19" t="s">
        <v>144</v>
      </c>
      <c r="T548" s="15" t="s">
        <v>312</v>
      </c>
      <c r="U548" s="17" t="s">
        <v>312</v>
      </c>
      <c r="V548" s="15" t="s">
        <v>4377</v>
      </c>
      <c r="W548" s="15"/>
      <c r="X548" s="15" t="s">
        <v>2306</v>
      </c>
      <c r="Y548" s="15" t="s">
        <v>4378</v>
      </c>
      <c r="AB548" s="32">
        <v>43506</v>
      </c>
      <c r="AC548" s="21" t="s">
        <v>4379</v>
      </c>
      <c r="AD548" s="21" t="s">
        <v>4380</v>
      </c>
      <c r="AE548" s="21" t="s">
        <v>4381</v>
      </c>
      <c r="AF548" s="21" t="s">
        <v>4382</v>
      </c>
      <c r="AG548" s="22">
        <f t="shared" si="77"/>
        <v>0.67741935483870963</v>
      </c>
      <c r="AH548" s="15" t="str">
        <f t="shared" si="78"/>
        <v/>
      </c>
      <c r="AI548" s="22" t="str">
        <f>VLOOKUP(A548,'[1]Deals (investment)'!$B$2:$Z$1497,1,FALSE)</f>
        <v>Babymigo</v>
      </c>
      <c r="AJ548" s="22">
        <f>VLOOKUP(A548,'[1]Deals (investment)'!$B$2:$Z$870,15,FALSE)</f>
        <v>0</v>
      </c>
      <c r="AK548" s="17" t="e">
        <f>VLOOKUP(A548,'[1]Deals (Exits)'!B:B,1,FALSE)</f>
        <v>#N/A</v>
      </c>
      <c r="AL548" s="23">
        <f>VLOOKUP(G548,[1]Lookups!$V$3:$Y$197,4,FALSE)</f>
        <v>0</v>
      </c>
      <c r="AM548" s="17" t="str">
        <f>VLOOKUP(X548,[1]Lookups!$B$3:$C$200,2,FALSE)</f>
        <v>Media &amp; Entertainment</v>
      </c>
      <c r="AN548" s="17" t="str">
        <f>VLOOKUP(R548,[1]Lookups!$H$3:$I$69,2,FALSE)</f>
        <v>1. Grant</v>
      </c>
      <c r="AO548" s="17" t="e">
        <f>VLOOKUP(T548,[1]Lookups!$H$3:$I$69,2,FALSE)</f>
        <v>#N/A</v>
      </c>
      <c r="AP548" s="17" t="str">
        <f>VLOOKUP(AN548,[1]Lookups!$N$3:$O$11,2,FALSE)</f>
        <v>Early</v>
      </c>
      <c r="AQ548" s="18" t="e">
        <f>COUNTIFS('[1]Deals (investment)'!$B:$B,$A548)</f>
        <v>#VALUE!</v>
      </c>
      <c r="AR548" s="18" t="e">
        <f>COUNTIFS('[1]Deals (investment)'!$B:$B,$A548,'[1]Deals (investment)'!$T:$T,$AW$1)+COUNTIFS('[1]Deals (investment)'!$B:$B,$A548,'[1]Deals (investment)'!$T:$T,$AX$1)+COUNTIFS('[1]Deals (investment)'!$B:$B,$A548,'[1]Deals (investment)'!$T:$T,$AY$1)</f>
        <v>#VALUE!</v>
      </c>
      <c r="AS548" s="17" t="e">
        <f>SUMIFS('[1]Deals (investment)'!$C:$C,'[1]Deals (investment)'!$B:$B,$A548)</f>
        <v>#VALUE!</v>
      </c>
      <c r="AT548" s="17" t="e">
        <f t="shared" si="66"/>
        <v>#VALUE!</v>
      </c>
      <c r="AU548" s="18" t="e">
        <f>COUNTIF('[1]Deals (Exits)'!$B:$B,A548)</f>
        <v>#VALUE!</v>
      </c>
      <c r="AV548" s="17" t="e">
        <f>SUMIFS('[1]Deals (investment)'!$C:$C,'[1]Deals (investment)'!$B:$B,$A548,'[1]Deals (investment)'!$T:$T,AV$1)</f>
        <v>#VALUE!</v>
      </c>
      <c r="AW548" s="17" t="e">
        <f>SUMIFS('[1]Deals (investment)'!$C:$C,'[1]Deals (investment)'!$B:$B,$A548,'[1]Deals (investment)'!$T:$T,AW$1)</f>
        <v>#VALUE!</v>
      </c>
      <c r="AX548" s="17" t="e">
        <f>SUMIFS('[1]Deals (investment)'!$C:$C,'[1]Deals (investment)'!$B:$B,$A548,'[1]Deals (investment)'!$T:$T,AX$1)</f>
        <v>#VALUE!</v>
      </c>
      <c r="AY548" s="17" t="e">
        <f>SUMIFS('[1]Deals (investment)'!$C:$C,'[1]Deals (investment)'!$B:$B,$A548,'[1]Deals (investment)'!$T:$T,AY$1)</f>
        <v>#VALUE!</v>
      </c>
      <c r="AZ548" s="17" t="e">
        <f>SUMIFS('[1]Deals (investment)'!$C:$C,'[1]Deals (investment)'!$B:$B,$A548,'[1]Deals (investment)'!$T:$T,AZ$1)</f>
        <v>#VALUE!</v>
      </c>
      <c r="BA548" s="17" t="e">
        <f>SUMIFS('[1]Deals (investment)'!$C:$C,'[1]Deals (investment)'!$B:$B,$A548,'[1]Deals (investment)'!$T:$T,BA$1)</f>
        <v>#VALUE!</v>
      </c>
      <c r="BB548" s="17" t="e">
        <f>SUMIFS('[1]Deals (investment)'!$C:$C,'[1]Deals (investment)'!$B:$B,$A548,'[1]Deals (investment)'!$T:$T,BB$1)</f>
        <v>#VALUE!</v>
      </c>
      <c r="BC548" s="17" t="e">
        <f>SUMIFS('[1]Deals (Exits)'!$C:$C,'[1]Deals (Exits)'!$B:$B,$A548)</f>
        <v>#VALUE!</v>
      </c>
      <c r="BD548" s="17" t="e">
        <f>SUMIFS('[1]Deals (investment)'!$C:$C,'[1]Deals (investment)'!$B:$B,$A548,'[1]Deals (investment)'!$V:$V,BD$1)</f>
        <v>#VALUE!</v>
      </c>
      <c r="BE548" s="17" t="e">
        <f>SUMIFS('[1]Deals (investment)'!$C:$C,'[1]Deals (investment)'!$B:$B,$A548,'[1]Deals (investment)'!$V:$V,BE$1)</f>
        <v>#VALUE!</v>
      </c>
      <c r="BF548" s="17" t="e">
        <f>SUMIFS('[1]Deals (investment)'!$C:$C,'[1]Deals (investment)'!$B:$B,$A548,'[1]Deals (investment)'!$V:$V,BF$1)</f>
        <v>#VALUE!</v>
      </c>
      <c r="BG548" s="17" t="e">
        <f>SUMIFS('[1]Deals (investment)'!$C:$C,'[1]Deals (investment)'!$B:$B,$A548,'[1]Deals (investment)'!$V:$V,BG$1)</f>
        <v>#VALUE!</v>
      </c>
      <c r="BH548" s="17" t="e">
        <f>SUMIFS('[1]Deals (investment)'!$C:$C,'[1]Deals (investment)'!$B:$B,$A548,'[1]Deals (investment)'!$V:$V,BH$1)</f>
        <v>#VALUE!</v>
      </c>
      <c r="BI548" s="17" t="e">
        <f>SUMIFS('[1]Deals (investment)'!$C:$C,'[1]Deals (investment)'!$B:$B,$A548,'[1]Deals (investment)'!$V:$V,BI$1)</f>
        <v>#VALUE!</v>
      </c>
      <c r="BJ548" s="17" t="e">
        <f>SUMIFS('[1]Deals (investment)'!$C:$C,'[1]Deals (investment)'!$B:$B,$A548,'[1]Deals (investment)'!$V:$V,BJ$1)</f>
        <v>#VALUE!</v>
      </c>
      <c r="BK548" s="17" t="e">
        <f>SUMIFS('[1]Deals (investment)'!$C:$C,'[1]Deals (investment)'!$B:$B,$A548,'[1]Deals (investment)'!$V:$V,BK$1)</f>
        <v>#VALUE!</v>
      </c>
      <c r="BL548" s="17" t="e">
        <f>SUMIFS('[1]Deals (investment)'!$C:$C,'[1]Deals (investment)'!$B:$B,$A548,'[1]Deals (investment)'!$V:$V,BL$1)</f>
        <v>#VALUE!</v>
      </c>
      <c r="BM548" s="17" t="e">
        <f>SUMIFS('[1]Deals (investment)'!$C:$C,'[1]Deals (investment)'!$B:$B,$A548,'[1]Deals (investment)'!$V:$V,BM$1)</f>
        <v>#VALUE!</v>
      </c>
      <c r="BN548" s="15"/>
      <c r="BO548" s="15"/>
      <c r="BP548" s="22"/>
      <c r="BQ548" s="15"/>
      <c r="BR548" s="15"/>
      <c r="BS548" s="15"/>
      <c r="BT548" s="15"/>
      <c r="BU548" s="15"/>
      <c r="BV548" s="15"/>
      <c r="BW548" s="15"/>
      <c r="BX548" s="15"/>
      <c r="BY548" s="15"/>
      <c r="BZ548" s="15"/>
      <c r="CA548" s="15"/>
      <c r="CB548" s="15"/>
      <c r="CC548" s="15"/>
      <c r="CD548" s="15" t="str">
        <f t="shared" ref="CD548:CD558" si="84">CONCATENATE(A548,B548,C548)</f>
        <v>BabymigoBabymigo is a fast growing parenting community for Africa. We're building the most trusted support network for every mom and moms-to-be irrespective of their social status or geographic location.Active</v>
      </c>
      <c r="CE548" s="15"/>
      <c r="CF548" s="15"/>
      <c r="CG548" s="15"/>
      <c r="CH548" s="15"/>
      <c r="CI548" s="15"/>
      <c r="CJ548" s="15"/>
    </row>
    <row r="549" spans="1:118" ht="12.75">
      <c r="A549" s="15" t="s">
        <v>4383</v>
      </c>
      <c r="B549" s="17" t="s">
        <v>4384</v>
      </c>
      <c r="C549" s="15" t="s">
        <v>58</v>
      </c>
      <c r="D549" s="15">
        <v>2016</v>
      </c>
      <c r="E549" s="17" t="s">
        <v>59</v>
      </c>
      <c r="F549" s="17"/>
      <c r="G549" s="15" t="s">
        <v>61</v>
      </c>
      <c r="H549" s="15" t="s">
        <v>61</v>
      </c>
      <c r="I549" s="17" t="s">
        <v>61</v>
      </c>
      <c r="J549" s="17"/>
      <c r="K549" s="17" t="e">
        <f t="shared" si="65"/>
        <v>#VALUE!</v>
      </c>
      <c r="L549" s="15"/>
      <c r="M549" s="18" t="e">
        <f t="shared" si="51"/>
        <v>#VALUE!</v>
      </c>
      <c r="N549" s="15" t="s">
        <v>4385</v>
      </c>
      <c r="O549" s="15"/>
      <c r="P549" s="15"/>
      <c r="Q549" s="24">
        <v>43251</v>
      </c>
      <c r="R549" s="15" t="s">
        <v>4386</v>
      </c>
      <c r="S549" s="19">
        <v>13900</v>
      </c>
      <c r="T549" s="15" t="s">
        <v>4386</v>
      </c>
      <c r="U549" s="19">
        <v>13900</v>
      </c>
      <c r="V549" s="15" t="s">
        <v>4387</v>
      </c>
      <c r="W549" s="15">
        <v>0</v>
      </c>
      <c r="X549" s="15" t="s">
        <v>657</v>
      </c>
      <c r="Y549" s="15" t="s">
        <v>3554</v>
      </c>
      <c r="AB549" s="32">
        <v>43506</v>
      </c>
      <c r="AC549" s="31" t="s">
        <v>4388</v>
      </c>
      <c r="AD549" s="21" t="s">
        <v>4389</v>
      </c>
      <c r="AE549" s="21" t="s">
        <v>4390</v>
      </c>
      <c r="AF549" s="39" t="s">
        <v>4391</v>
      </c>
      <c r="AG549" s="22">
        <f t="shared" si="77"/>
        <v>0.77419354838709675</v>
      </c>
      <c r="AH549" s="15" t="str">
        <f t="shared" si="78"/>
        <v/>
      </c>
      <c r="AI549" s="22" t="str">
        <f>VLOOKUP(A549,'[1]Deals (investment)'!$B$2:$Z$1497,1,FALSE)</f>
        <v>Beat Drone</v>
      </c>
      <c r="AJ549" s="22">
        <f>VLOOKUP(A549,'[1]Deals (investment)'!$B$2:$Z$870,15,FALSE)</f>
        <v>1</v>
      </c>
      <c r="AK549" s="17" t="e">
        <f>VLOOKUP(A549,'[1]Deals (Exits)'!B:B,1,FALSE)</f>
        <v>#N/A</v>
      </c>
      <c r="AL549" s="23">
        <f>VLOOKUP(G549,[1]Lookups!$V$3:$Y$197,4,FALSE)</f>
        <v>0</v>
      </c>
      <c r="AM549" s="17" t="str">
        <f>VLOOKUP(X549,[1]Lookups!$B$3:$C$200,2,FALSE)</f>
        <v>Emerging Technologies</v>
      </c>
      <c r="AN549" s="17" t="e">
        <f>VLOOKUP(R549,[1]Lookups!$H$3:$I$69,2,FALSE)</f>
        <v>#N/A</v>
      </c>
      <c r="AO549" s="17" t="e">
        <f>VLOOKUP(T549,[1]Lookups!$H$3:$I$69,2,FALSE)</f>
        <v>#N/A</v>
      </c>
      <c r="AP549" s="17" t="e">
        <f>VLOOKUP(AN549,[1]Lookups!$N$3:$O$11,2,FALSE)</f>
        <v>#N/A</v>
      </c>
      <c r="AQ549" s="18" t="e">
        <f>COUNTIFS('[1]Deals (investment)'!$B:$B,$A549)</f>
        <v>#VALUE!</v>
      </c>
      <c r="AR549" s="18" t="e">
        <f>COUNTIFS('[1]Deals (investment)'!$B:$B,$A549,'[1]Deals (investment)'!$T:$T,$AW$1)+COUNTIFS('[1]Deals (investment)'!$B:$B,$A549,'[1]Deals (investment)'!$T:$T,$AX$1)+COUNTIFS('[1]Deals (investment)'!$B:$B,$A549,'[1]Deals (investment)'!$T:$T,$AY$1)</f>
        <v>#VALUE!</v>
      </c>
      <c r="AS549" s="17" t="e">
        <f>SUMIFS('[1]Deals (investment)'!$C:$C,'[1]Deals (investment)'!$B:$B,$A549)</f>
        <v>#VALUE!</v>
      </c>
      <c r="AT549" s="17" t="e">
        <f t="shared" si="66"/>
        <v>#VALUE!</v>
      </c>
      <c r="AU549" s="18" t="e">
        <f>COUNTIF('[1]Deals (Exits)'!$B:$B,A549)</f>
        <v>#VALUE!</v>
      </c>
      <c r="AV549" s="17" t="e">
        <f>SUMIFS('[1]Deals (investment)'!$C:$C,'[1]Deals (investment)'!$B:$B,$A549,'[1]Deals (investment)'!$T:$T,AV$1)</f>
        <v>#VALUE!</v>
      </c>
      <c r="AW549" s="17" t="e">
        <f>SUMIFS('[1]Deals (investment)'!$C:$C,'[1]Deals (investment)'!$B:$B,$A549,'[1]Deals (investment)'!$T:$T,AW$1)</f>
        <v>#VALUE!</v>
      </c>
      <c r="AX549" s="17" t="e">
        <f>SUMIFS('[1]Deals (investment)'!$C:$C,'[1]Deals (investment)'!$B:$B,$A549,'[1]Deals (investment)'!$T:$T,AX$1)</f>
        <v>#VALUE!</v>
      </c>
      <c r="AY549" s="17" t="e">
        <f>SUMIFS('[1]Deals (investment)'!$C:$C,'[1]Deals (investment)'!$B:$B,$A549,'[1]Deals (investment)'!$T:$T,AY$1)</f>
        <v>#VALUE!</v>
      </c>
      <c r="AZ549" s="17" t="e">
        <f>SUMIFS('[1]Deals (investment)'!$C:$C,'[1]Deals (investment)'!$B:$B,$A549,'[1]Deals (investment)'!$T:$T,AZ$1)</f>
        <v>#VALUE!</v>
      </c>
      <c r="BA549" s="17" t="e">
        <f>SUMIFS('[1]Deals (investment)'!$C:$C,'[1]Deals (investment)'!$B:$B,$A549,'[1]Deals (investment)'!$T:$T,BA$1)</f>
        <v>#VALUE!</v>
      </c>
      <c r="BB549" s="17" t="e">
        <f>SUMIFS('[1]Deals (investment)'!$C:$C,'[1]Deals (investment)'!$B:$B,$A549,'[1]Deals (investment)'!$T:$T,BB$1)</f>
        <v>#VALUE!</v>
      </c>
      <c r="BC549" s="17" t="e">
        <f>SUMIFS('[1]Deals (Exits)'!$C:$C,'[1]Deals (Exits)'!$B:$B,$A549)</f>
        <v>#VALUE!</v>
      </c>
      <c r="BD549" s="17" t="e">
        <f>SUMIFS('[1]Deals (investment)'!$C:$C,'[1]Deals (investment)'!$B:$B,$A549,'[1]Deals (investment)'!$V:$V,BD$1)</f>
        <v>#VALUE!</v>
      </c>
      <c r="BE549" s="17" t="e">
        <f>SUMIFS('[1]Deals (investment)'!$C:$C,'[1]Deals (investment)'!$B:$B,$A549,'[1]Deals (investment)'!$V:$V,BE$1)</f>
        <v>#VALUE!</v>
      </c>
      <c r="BF549" s="17" t="e">
        <f>SUMIFS('[1]Deals (investment)'!$C:$C,'[1]Deals (investment)'!$B:$B,$A549,'[1]Deals (investment)'!$V:$V,BF$1)</f>
        <v>#VALUE!</v>
      </c>
      <c r="BG549" s="17" t="e">
        <f>SUMIFS('[1]Deals (investment)'!$C:$C,'[1]Deals (investment)'!$B:$B,$A549,'[1]Deals (investment)'!$V:$V,BG$1)</f>
        <v>#VALUE!</v>
      </c>
      <c r="BH549" s="17" t="e">
        <f>SUMIFS('[1]Deals (investment)'!$C:$C,'[1]Deals (investment)'!$B:$B,$A549,'[1]Deals (investment)'!$V:$V,BH$1)</f>
        <v>#VALUE!</v>
      </c>
      <c r="BI549" s="17" t="e">
        <f>SUMIFS('[1]Deals (investment)'!$C:$C,'[1]Deals (investment)'!$B:$B,$A549,'[1]Deals (investment)'!$V:$V,BI$1)</f>
        <v>#VALUE!</v>
      </c>
      <c r="BJ549" s="17" t="e">
        <f>SUMIFS('[1]Deals (investment)'!$C:$C,'[1]Deals (investment)'!$B:$B,$A549,'[1]Deals (investment)'!$V:$V,BJ$1)</f>
        <v>#VALUE!</v>
      </c>
      <c r="BK549" s="17" t="e">
        <f>SUMIFS('[1]Deals (investment)'!$C:$C,'[1]Deals (investment)'!$B:$B,$A549,'[1]Deals (investment)'!$V:$V,BK$1)</f>
        <v>#VALUE!</v>
      </c>
      <c r="BL549" s="17" t="e">
        <f>SUMIFS('[1]Deals (investment)'!$C:$C,'[1]Deals (investment)'!$B:$B,$A549,'[1]Deals (investment)'!$V:$V,BL$1)</f>
        <v>#VALUE!</v>
      </c>
      <c r="BM549" s="17" t="e">
        <f>SUMIFS('[1]Deals (investment)'!$C:$C,'[1]Deals (investment)'!$B:$B,$A549,'[1]Deals (investment)'!$V:$V,BM$1)</f>
        <v>#VALUE!</v>
      </c>
      <c r="BN549" s="15"/>
      <c r="BO549" s="15"/>
      <c r="BP549" s="22"/>
      <c r="BQ549" s="15"/>
      <c r="BR549" s="15"/>
      <c r="BS549" s="15"/>
      <c r="BT549" s="15"/>
      <c r="BU549" s="15"/>
      <c r="BV549" s="15"/>
      <c r="BW549" s="15"/>
      <c r="BX549" s="15"/>
      <c r="BY549" s="15"/>
      <c r="BZ549" s="15"/>
      <c r="CA549" s="15"/>
      <c r="CB549" s="15"/>
      <c r="CC549" s="15"/>
      <c r="CD549" s="15" t="str">
        <f t="shared" si="84"/>
        <v>Beat DroneBeat Drone uses precision drones to execute spraying on the farms, engage in crop supervision and mapping of the farmland.Active</v>
      </c>
      <c r="CE549" s="15"/>
      <c r="CF549" s="15"/>
      <c r="CG549" s="15"/>
      <c r="CH549" s="15"/>
      <c r="CI549" s="15"/>
      <c r="CJ549" s="15"/>
      <c r="DN549">
        <v>2018</v>
      </c>
    </row>
    <row r="550" spans="1:118" ht="12.75">
      <c r="A550" s="15" t="s">
        <v>4392</v>
      </c>
      <c r="B550" s="15" t="s">
        <v>4393</v>
      </c>
      <c r="C550" s="15" t="s">
        <v>58</v>
      </c>
      <c r="D550" s="16">
        <v>2016</v>
      </c>
      <c r="E550" s="15" t="s">
        <v>59</v>
      </c>
      <c r="F550" s="15"/>
      <c r="G550" s="15" t="s">
        <v>61</v>
      </c>
      <c r="H550" s="15" t="s">
        <v>61</v>
      </c>
      <c r="I550" s="15" t="s">
        <v>61</v>
      </c>
      <c r="J550" s="15"/>
      <c r="K550" s="17" t="e">
        <f t="shared" si="65"/>
        <v>#VALUE!</v>
      </c>
      <c r="L550" s="15"/>
      <c r="M550" s="18" t="e">
        <f t="shared" si="51"/>
        <v>#VALUE!</v>
      </c>
      <c r="N550" s="15"/>
      <c r="O550" s="15"/>
      <c r="P550" s="15"/>
      <c r="Q550" s="15"/>
      <c r="R550" s="15" t="s">
        <v>375</v>
      </c>
      <c r="S550" s="19">
        <v>35000</v>
      </c>
      <c r="T550" s="15"/>
      <c r="U550" s="17"/>
      <c r="V550" s="15" t="s">
        <v>4394</v>
      </c>
      <c r="W550" s="15"/>
      <c r="X550" s="15" t="s">
        <v>294</v>
      </c>
      <c r="Y550" s="15" t="s">
        <v>4395</v>
      </c>
      <c r="AB550" s="20" t="s">
        <v>286</v>
      </c>
      <c r="AC550" s="21" t="s">
        <v>4396</v>
      </c>
      <c r="AD550" s="21" t="s">
        <v>4397</v>
      </c>
      <c r="AE550" s="21" t="s">
        <v>4398</v>
      </c>
      <c r="AF550" s="15"/>
      <c r="AG550" s="22">
        <f t="shared" si="77"/>
        <v>0.58064516129032262</v>
      </c>
      <c r="AH550" s="15" t="str">
        <f t="shared" si="78"/>
        <v/>
      </c>
      <c r="AI550" s="22" t="e">
        <f>VLOOKUP(A550,'[1]Deals (investment)'!$B$2:$Z$1497,1,FALSE)</f>
        <v>#N/A</v>
      </c>
      <c r="AJ550" s="22" t="e">
        <f>VLOOKUP(A550,'[1]Deals (investment)'!$B$2:$Z$870,15,FALSE)</f>
        <v>#N/A</v>
      </c>
      <c r="AK550" s="17" t="e">
        <f>VLOOKUP(A550,'[1]Deals (Exits)'!B:B,1,FALSE)</f>
        <v>#N/A</v>
      </c>
      <c r="AL550" s="23">
        <f>VLOOKUP(G550,[1]Lookups!$V$3:$Y$197,4,FALSE)</f>
        <v>0</v>
      </c>
      <c r="AM550" s="17" t="str">
        <f>VLOOKUP(X550,[1]Lookups!$B$3:$C$200,2,FALSE)</f>
        <v>Health &amp; Pharmaceuticals</v>
      </c>
      <c r="AN550" s="17" t="str">
        <f>VLOOKUP(R550,[1]Lookups!$H$3:$I$69,2,FALSE)</f>
        <v>2. Seed</v>
      </c>
      <c r="AO550" s="17" t="e">
        <f>VLOOKUP(T550,[1]Lookups!$H$3:$I$69,2,FALSE)</f>
        <v>#N/A</v>
      </c>
      <c r="AP550" s="17" t="str">
        <f>VLOOKUP(AN550,[1]Lookups!$N$3:$O$11,2,FALSE)</f>
        <v>Early</v>
      </c>
      <c r="AQ550" s="18" t="e">
        <f>COUNTIFS('[1]Deals (investment)'!$B:$B,$A550)</f>
        <v>#VALUE!</v>
      </c>
      <c r="AR550" s="18" t="e">
        <f>COUNTIFS('[1]Deals (investment)'!$B:$B,$A550,'[1]Deals (investment)'!$T:$T,$AW$1)+COUNTIFS('[1]Deals (investment)'!$B:$B,$A550,'[1]Deals (investment)'!$T:$T,$AX$1)+COUNTIFS('[1]Deals (investment)'!$B:$B,$A550,'[1]Deals (investment)'!$T:$T,$AY$1)</f>
        <v>#VALUE!</v>
      </c>
      <c r="AS550" s="17" t="e">
        <f>SUMIFS('[1]Deals (investment)'!$C:$C,'[1]Deals (investment)'!$B:$B,$A550)</f>
        <v>#VALUE!</v>
      </c>
      <c r="AT550" s="17" t="e">
        <f t="shared" si="66"/>
        <v>#VALUE!</v>
      </c>
      <c r="AU550" s="18" t="e">
        <f>COUNTIF('[1]Deals (Exits)'!$B:$B,A550)</f>
        <v>#VALUE!</v>
      </c>
      <c r="AV550" s="17" t="e">
        <f>SUMIFS('[1]Deals (investment)'!$C:$C,'[1]Deals (investment)'!$B:$B,$A550,'[1]Deals (investment)'!$T:$T,AV$1)</f>
        <v>#VALUE!</v>
      </c>
      <c r="AW550" s="17" t="e">
        <f>SUMIFS('[1]Deals (investment)'!$C:$C,'[1]Deals (investment)'!$B:$B,$A550,'[1]Deals (investment)'!$T:$T,AW$1)</f>
        <v>#VALUE!</v>
      </c>
      <c r="AX550" s="17" t="e">
        <f>SUMIFS('[1]Deals (investment)'!$C:$C,'[1]Deals (investment)'!$B:$B,$A550,'[1]Deals (investment)'!$T:$T,AX$1)</f>
        <v>#VALUE!</v>
      </c>
      <c r="AY550" s="17" t="e">
        <f>SUMIFS('[1]Deals (investment)'!$C:$C,'[1]Deals (investment)'!$B:$B,$A550,'[1]Deals (investment)'!$T:$T,AY$1)</f>
        <v>#VALUE!</v>
      </c>
      <c r="AZ550" s="17" t="e">
        <f>SUMIFS('[1]Deals (investment)'!$C:$C,'[1]Deals (investment)'!$B:$B,$A550,'[1]Deals (investment)'!$T:$T,AZ$1)</f>
        <v>#VALUE!</v>
      </c>
      <c r="BA550" s="17" t="e">
        <f>SUMIFS('[1]Deals (investment)'!$C:$C,'[1]Deals (investment)'!$B:$B,$A550,'[1]Deals (investment)'!$T:$T,BA$1)</f>
        <v>#VALUE!</v>
      </c>
      <c r="BB550" s="17" t="e">
        <f>SUMIFS('[1]Deals (investment)'!$C:$C,'[1]Deals (investment)'!$B:$B,$A550,'[1]Deals (investment)'!$T:$T,BB$1)</f>
        <v>#VALUE!</v>
      </c>
      <c r="BC550" s="17" t="e">
        <f>SUMIFS('[1]Deals (Exits)'!$C:$C,'[1]Deals (Exits)'!$B:$B,$A550)</f>
        <v>#VALUE!</v>
      </c>
      <c r="BD550" s="17" t="e">
        <f>SUMIFS('[1]Deals (investment)'!$C:$C,'[1]Deals (investment)'!$B:$B,$A550,'[1]Deals (investment)'!$V:$V,BD$1)</f>
        <v>#VALUE!</v>
      </c>
      <c r="BE550" s="17" t="e">
        <f>SUMIFS('[1]Deals (investment)'!$C:$C,'[1]Deals (investment)'!$B:$B,$A550,'[1]Deals (investment)'!$V:$V,BE$1)</f>
        <v>#VALUE!</v>
      </c>
      <c r="BF550" s="17" t="e">
        <f>SUMIFS('[1]Deals (investment)'!$C:$C,'[1]Deals (investment)'!$B:$B,$A550,'[1]Deals (investment)'!$V:$V,BF$1)</f>
        <v>#VALUE!</v>
      </c>
      <c r="BG550" s="17" t="e">
        <f>SUMIFS('[1]Deals (investment)'!$C:$C,'[1]Deals (investment)'!$B:$B,$A550,'[1]Deals (investment)'!$V:$V,BG$1)</f>
        <v>#VALUE!</v>
      </c>
      <c r="BH550" s="17" t="e">
        <f>SUMIFS('[1]Deals (investment)'!$C:$C,'[1]Deals (investment)'!$B:$B,$A550,'[1]Deals (investment)'!$V:$V,BH$1)</f>
        <v>#VALUE!</v>
      </c>
      <c r="BI550" s="17" t="e">
        <f>SUMIFS('[1]Deals (investment)'!$C:$C,'[1]Deals (investment)'!$B:$B,$A550,'[1]Deals (investment)'!$V:$V,BI$1)</f>
        <v>#VALUE!</v>
      </c>
      <c r="BJ550" s="17" t="e">
        <f>SUMIFS('[1]Deals (investment)'!$C:$C,'[1]Deals (investment)'!$B:$B,$A550,'[1]Deals (investment)'!$V:$V,BJ$1)</f>
        <v>#VALUE!</v>
      </c>
      <c r="BK550" s="17" t="e">
        <f>SUMIFS('[1]Deals (investment)'!$C:$C,'[1]Deals (investment)'!$B:$B,$A550,'[1]Deals (investment)'!$V:$V,BK$1)</f>
        <v>#VALUE!</v>
      </c>
      <c r="BL550" s="17" t="e">
        <f>SUMIFS('[1]Deals (investment)'!$C:$C,'[1]Deals (investment)'!$B:$B,$A550,'[1]Deals (investment)'!$V:$V,BL$1)</f>
        <v>#VALUE!</v>
      </c>
      <c r="BM550" s="17" t="e">
        <f>SUMIFS('[1]Deals (investment)'!$C:$C,'[1]Deals (investment)'!$B:$B,$A550,'[1]Deals (investment)'!$V:$V,BM$1)</f>
        <v>#VALUE!</v>
      </c>
      <c r="BN550" s="15"/>
      <c r="BO550" s="15"/>
      <c r="BP550" s="22"/>
      <c r="BQ550" s="15"/>
      <c r="BR550" s="15"/>
      <c r="BS550" s="15"/>
      <c r="BT550" s="15"/>
      <c r="BU550" s="15"/>
      <c r="BV550" s="15"/>
      <c r="BW550" s="15"/>
      <c r="BX550" s="15"/>
      <c r="BY550" s="15"/>
      <c r="BZ550" s="15"/>
      <c r="CA550" s="15"/>
      <c r="CB550" s="15"/>
      <c r="CC550" s="15"/>
      <c r="CD550" s="15" t="str">
        <f t="shared" si="84"/>
        <v>DoctooraDoctoora is a healthcare infrastructure operating as a service company providing virtual private practice solution to health professionalsActive</v>
      </c>
      <c r="CE550" s="15"/>
      <c r="CF550" s="15"/>
      <c r="CG550" s="15"/>
      <c r="CH550" s="15"/>
      <c r="CI550" s="15"/>
      <c r="CJ550" s="15"/>
    </row>
    <row r="551" spans="1:118" ht="12.75">
      <c r="A551" s="15" t="s">
        <v>4399</v>
      </c>
      <c r="B551" s="15" t="s">
        <v>4400</v>
      </c>
      <c r="C551" s="15" t="s">
        <v>58</v>
      </c>
      <c r="D551" s="16">
        <v>2019</v>
      </c>
      <c r="E551" s="15" t="s">
        <v>59</v>
      </c>
      <c r="F551" s="15"/>
      <c r="G551" s="15" t="s">
        <v>61</v>
      </c>
      <c r="H551" s="15" t="s">
        <v>61</v>
      </c>
      <c r="I551" s="15" t="s">
        <v>61</v>
      </c>
      <c r="J551" s="15"/>
      <c r="K551" s="17" t="e">
        <f t="shared" si="65"/>
        <v>#VALUE!</v>
      </c>
      <c r="L551" s="15"/>
      <c r="M551" s="18" t="e">
        <f t="shared" si="51"/>
        <v>#VALUE!</v>
      </c>
      <c r="N551" s="15"/>
      <c r="O551" s="15"/>
      <c r="P551" s="15"/>
      <c r="Q551" s="15"/>
      <c r="R551" s="15"/>
      <c r="S551" s="19"/>
      <c r="T551" s="15"/>
      <c r="U551" s="17"/>
      <c r="V551" s="15" t="s">
        <v>4401</v>
      </c>
      <c r="W551" s="15"/>
      <c r="X551" s="15" t="s">
        <v>294</v>
      </c>
      <c r="Y551" s="15" t="s">
        <v>4402</v>
      </c>
      <c r="AB551" s="32">
        <v>43506</v>
      </c>
      <c r="AC551" s="15"/>
      <c r="AD551" s="15"/>
      <c r="AE551" s="21" t="s">
        <v>4403</v>
      </c>
      <c r="AF551" s="15"/>
      <c r="AG551" s="22">
        <f t="shared" si="77"/>
        <v>0.45161290322580644</v>
      </c>
      <c r="AH551" s="15" t="str">
        <f t="shared" si="78"/>
        <v/>
      </c>
      <c r="AI551" s="22" t="str">
        <f>VLOOKUP(A551,'[1]Deals (investment)'!$B$2:$Z$1497,1,FALSE)</f>
        <v>E-Health Zone</v>
      </c>
      <c r="AJ551" s="22" t="e">
        <f>VLOOKUP(A551,'[1]Deals (investment)'!$B$2:$Z$870,15,FALSE)</f>
        <v>#N/A</v>
      </c>
      <c r="AK551" s="17" t="e">
        <f>VLOOKUP(A551,'[1]Deals (Exits)'!B:B,1,FALSE)</f>
        <v>#N/A</v>
      </c>
      <c r="AL551" s="23">
        <f>VLOOKUP(G551,[1]Lookups!$V$3:$Y$197,4,FALSE)</f>
        <v>0</v>
      </c>
      <c r="AM551" s="17" t="str">
        <f>VLOOKUP(X551,[1]Lookups!$B$3:$C$200,2,FALSE)</f>
        <v>Health &amp; Pharmaceuticals</v>
      </c>
      <c r="AN551" s="17" t="e">
        <f>VLOOKUP(R551,[1]Lookups!$H$3:$I$69,2,FALSE)</f>
        <v>#N/A</v>
      </c>
      <c r="AO551" s="17" t="e">
        <f>VLOOKUP(T551,[1]Lookups!$H$3:$I$69,2,FALSE)</f>
        <v>#N/A</v>
      </c>
      <c r="AP551" s="17" t="e">
        <f>VLOOKUP(AN551,[1]Lookups!$N$3:$O$11,2,FALSE)</f>
        <v>#N/A</v>
      </c>
      <c r="AQ551" s="18" t="e">
        <f>COUNTIFS('[1]Deals (investment)'!$B:$B,$A551)</f>
        <v>#VALUE!</v>
      </c>
      <c r="AR551" s="18" t="e">
        <f>COUNTIFS('[1]Deals (investment)'!$B:$B,$A551,'[1]Deals (investment)'!$T:$T,$AW$1)+COUNTIFS('[1]Deals (investment)'!$B:$B,$A551,'[1]Deals (investment)'!$T:$T,$AX$1)+COUNTIFS('[1]Deals (investment)'!$B:$B,$A551,'[1]Deals (investment)'!$T:$T,$AY$1)</f>
        <v>#VALUE!</v>
      </c>
      <c r="AS551" s="17" t="e">
        <f>SUMIFS('[1]Deals (investment)'!$C:$C,'[1]Deals (investment)'!$B:$B,$A551)</f>
        <v>#VALUE!</v>
      </c>
      <c r="AT551" s="17" t="e">
        <f t="shared" si="66"/>
        <v>#VALUE!</v>
      </c>
      <c r="AU551" s="18" t="e">
        <f>COUNTIF('[1]Deals (Exits)'!$B:$B,A551)</f>
        <v>#VALUE!</v>
      </c>
      <c r="AV551" s="17" t="e">
        <f>SUMIFS('[1]Deals (investment)'!$C:$C,'[1]Deals (investment)'!$B:$B,$A551,'[1]Deals (investment)'!$T:$T,AV$1)</f>
        <v>#VALUE!</v>
      </c>
      <c r="AW551" s="17" t="e">
        <f>SUMIFS('[1]Deals (investment)'!$C:$C,'[1]Deals (investment)'!$B:$B,$A551,'[1]Deals (investment)'!$T:$T,AW$1)</f>
        <v>#VALUE!</v>
      </c>
      <c r="AX551" s="17" t="e">
        <f>SUMIFS('[1]Deals (investment)'!$C:$C,'[1]Deals (investment)'!$B:$B,$A551,'[1]Deals (investment)'!$T:$T,AX$1)</f>
        <v>#VALUE!</v>
      </c>
      <c r="AY551" s="17" t="e">
        <f>SUMIFS('[1]Deals (investment)'!$C:$C,'[1]Deals (investment)'!$B:$B,$A551,'[1]Deals (investment)'!$T:$T,AY$1)</f>
        <v>#VALUE!</v>
      </c>
      <c r="AZ551" s="17" t="e">
        <f>SUMIFS('[1]Deals (investment)'!$C:$C,'[1]Deals (investment)'!$B:$B,$A551,'[1]Deals (investment)'!$T:$T,AZ$1)</f>
        <v>#VALUE!</v>
      </c>
      <c r="BA551" s="17" t="e">
        <f>SUMIFS('[1]Deals (investment)'!$C:$C,'[1]Deals (investment)'!$B:$B,$A551,'[1]Deals (investment)'!$T:$T,BA$1)</f>
        <v>#VALUE!</v>
      </c>
      <c r="BB551" s="17" t="e">
        <f>SUMIFS('[1]Deals (investment)'!$C:$C,'[1]Deals (investment)'!$B:$B,$A551,'[1]Deals (investment)'!$T:$T,BB$1)</f>
        <v>#VALUE!</v>
      </c>
      <c r="BC551" s="17" t="e">
        <f>SUMIFS('[1]Deals (Exits)'!$C:$C,'[1]Deals (Exits)'!$B:$B,$A551)</f>
        <v>#VALUE!</v>
      </c>
      <c r="BD551" s="17" t="e">
        <f>SUMIFS('[1]Deals (investment)'!$C:$C,'[1]Deals (investment)'!$B:$B,$A551,'[1]Deals (investment)'!$V:$V,BD$1)</f>
        <v>#VALUE!</v>
      </c>
      <c r="BE551" s="17" t="e">
        <f>SUMIFS('[1]Deals (investment)'!$C:$C,'[1]Deals (investment)'!$B:$B,$A551,'[1]Deals (investment)'!$V:$V,BE$1)</f>
        <v>#VALUE!</v>
      </c>
      <c r="BF551" s="17" t="e">
        <f>SUMIFS('[1]Deals (investment)'!$C:$C,'[1]Deals (investment)'!$B:$B,$A551,'[1]Deals (investment)'!$V:$V,BF$1)</f>
        <v>#VALUE!</v>
      </c>
      <c r="BG551" s="17" t="e">
        <f>SUMIFS('[1]Deals (investment)'!$C:$C,'[1]Deals (investment)'!$B:$B,$A551,'[1]Deals (investment)'!$V:$V,BG$1)</f>
        <v>#VALUE!</v>
      </c>
      <c r="BH551" s="17" t="e">
        <f>SUMIFS('[1]Deals (investment)'!$C:$C,'[1]Deals (investment)'!$B:$B,$A551,'[1]Deals (investment)'!$V:$V,BH$1)</f>
        <v>#VALUE!</v>
      </c>
      <c r="BI551" s="17" t="e">
        <f>SUMIFS('[1]Deals (investment)'!$C:$C,'[1]Deals (investment)'!$B:$B,$A551,'[1]Deals (investment)'!$V:$V,BI$1)</f>
        <v>#VALUE!</v>
      </c>
      <c r="BJ551" s="17" t="e">
        <f>SUMIFS('[1]Deals (investment)'!$C:$C,'[1]Deals (investment)'!$B:$B,$A551,'[1]Deals (investment)'!$V:$V,BJ$1)</f>
        <v>#VALUE!</v>
      </c>
      <c r="BK551" s="17" t="e">
        <f>SUMIFS('[1]Deals (investment)'!$C:$C,'[1]Deals (investment)'!$B:$B,$A551,'[1]Deals (investment)'!$V:$V,BK$1)</f>
        <v>#VALUE!</v>
      </c>
      <c r="BL551" s="17" t="e">
        <f>SUMIFS('[1]Deals (investment)'!$C:$C,'[1]Deals (investment)'!$B:$B,$A551,'[1]Deals (investment)'!$V:$V,BL$1)</f>
        <v>#VALUE!</v>
      </c>
      <c r="BM551" s="17" t="e">
        <f>SUMIFS('[1]Deals (investment)'!$C:$C,'[1]Deals (investment)'!$B:$B,$A551,'[1]Deals (investment)'!$V:$V,BM$1)</f>
        <v>#VALUE!</v>
      </c>
      <c r="BN551" s="15"/>
      <c r="BO551" s="15"/>
      <c r="BP551" s="22"/>
      <c r="BQ551" s="15"/>
      <c r="BR551" s="15"/>
      <c r="BS551" s="15"/>
      <c r="BT551" s="15"/>
      <c r="BU551" s="15"/>
      <c r="BV551" s="15"/>
      <c r="BW551" s="15"/>
      <c r="BX551" s="15"/>
      <c r="BY551" s="15"/>
      <c r="BZ551" s="15"/>
      <c r="CA551" s="15"/>
      <c r="CB551" s="15"/>
      <c r="CC551" s="15"/>
      <c r="CD551" s="15" t="str">
        <f t="shared" si="84"/>
        <v>E-Health ZoneA mobile health platform that manages the administration activities virtually, connecting health centres, Doctors, medical personnel to patient.Active</v>
      </c>
      <c r="CE551" s="15"/>
      <c r="CF551" s="15"/>
      <c r="CG551" s="15"/>
      <c r="CH551" s="15"/>
      <c r="CI551" s="15"/>
      <c r="CJ551" s="15"/>
    </row>
    <row r="552" spans="1:118" ht="12.75">
      <c r="A552" s="15" t="s">
        <v>4404</v>
      </c>
      <c r="B552" s="15" t="s">
        <v>4405</v>
      </c>
      <c r="C552" s="15" t="s">
        <v>58</v>
      </c>
      <c r="D552" s="16">
        <v>2018</v>
      </c>
      <c r="E552" s="15" t="s">
        <v>4406</v>
      </c>
      <c r="F552" s="15"/>
      <c r="G552" s="15" t="s">
        <v>61</v>
      </c>
      <c r="H552" s="15" t="s">
        <v>61</v>
      </c>
      <c r="I552" s="15" t="s">
        <v>61</v>
      </c>
      <c r="J552" s="15"/>
      <c r="K552" s="17" t="e">
        <f t="shared" si="65"/>
        <v>#VALUE!</v>
      </c>
      <c r="L552" s="15"/>
      <c r="M552" s="18" t="e">
        <f t="shared" si="51"/>
        <v>#VALUE!</v>
      </c>
      <c r="N552" s="15"/>
      <c r="O552" s="15"/>
      <c r="P552" s="15"/>
      <c r="Q552" s="15"/>
      <c r="R552" s="15"/>
      <c r="S552" s="19"/>
      <c r="T552" s="15"/>
      <c r="U552" s="17"/>
      <c r="V552" s="15" t="s">
        <v>4407</v>
      </c>
      <c r="W552" s="15"/>
      <c r="X552" s="15" t="s">
        <v>404</v>
      </c>
      <c r="Y552" s="15" t="s">
        <v>4408</v>
      </c>
      <c r="AB552" s="20"/>
      <c r="AC552" s="21" t="s">
        <v>4409</v>
      </c>
      <c r="AD552" s="21" t="s">
        <v>4410</v>
      </c>
      <c r="AE552" s="21" t="s">
        <v>4411</v>
      </c>
      <c r="AF552" s="21" t="s">
        <v>4412</v>
      </c>
      <c r="AG552" s="22">
        <f t="shared" si="77"/>
        <v>0.5161290322580645</v>
      </c>
      <c r="AH552" s="15" t="e">
        <f t="shared" si="78"/>
        <v>#VALUE!</v>
      </c>
      <c r="AI552" s="22" t="e">
        <f>VLOOKUP(A552,'[1]Deals (investment)'!$B$2:$Z$1497,1,FALSE)</f>
        <v>#N/A</v>
      </c>
      <c r="AJ552" s="22" t="e">
        <f>VLOOKUP(A552,'[1]Deals (investment)'!$B$2:$Z$870,15,FALSE)</f>
        <v>#N/A</v>
      </c>
      <c r="AK552" s="17" t="e">
        <f>VLOOKUP(A552,'[1]Deals (Exits)'!B:B,1,FALSE)</f>
        <v>#N/A</v>
      </c>
      <c r="AL552" s="23">
        <f>VLOOKUP(G552,[1]Lookups!$V$3:$Y$197,4,FALSE)</f>
        <v>0</v>
      </c>
      <c r="AM552" s="17" t="str">
        <f>VLOOKUP(X552,[1]Lookups!$B$3:$C$200,2,FALSE)</f>
        <v>Other Technologies &amp; Information Technology</v>
      </c>
      <c r="AN552" s="17" t="e">
        <f>VLOOKUP(R552,[1]Lookups!$H$3:$I$69,2,FALSE)</f>
        <v>#N/A</v>
      </c>
      <c r="AO552" s="17" t="e">
        <f>VLOOKUP(T552,[1]Lookups!$H$3:$I$69,2,FALSE)</f>
        <v>#N/A</v>
      </c>
      <c r="AP552" s="17" t="e">
        <f>VLOOKUP(AN552,[1]Lookups!$N$3:$O$11,2,FALSE)</f>
        <v>#N/A</v>
      </c>
      <c r="AQ552" s="18" t="e">
        <f>COUNTIFS('[1]Deals (investment)'!$B:$B,$A552)</f>
        <v>#VALUE!</v>
      </c>
      <c r="AR552" s="18" t="e">
        <f>COUNTIFS('[1]Deals (investment)'!$B:$B,$A552,'[1]Deals (investment)'!$T:$T,$AW$1)+COUNTIFS('[1]Deals (investment)'!$B:$B,$A552,'[1]Deals (investment)'!$T:$T,$AX$1)+COUNTIFS('[1]Deals (investment)'!$B:$B,$A552,'[1]Deals (investment)'!$T:$T,$AY$1)</f>
        <v>#VALUE!</v>
      </c>
      <c r="AS552" s="17" t="e">
        <f>SUMIFS('[1]Deals (investment)'!$C:$C,'[1]Deals (investment)'!$B:$B,$A552)</f>
        <v>#VALUE!</v>
      </c>
      <c r="AT552" s="17" t="e">
        <f t="shared" si="66"/>
        <v>#VALUE!</v>
      </c>
      <c r="AU552" s="18" t="e">
        <f>COUNTIF('[1]Deals (Exits)'!$B:$B,A552)</f>
        <v>#VALUE!</v>
      </c>
      <c r="AV552" s="17" t="e">
        <f>SUMIFS('[1]Deals (investment)'!$C:$C,'[1]Deals (investment)'!$B:$B,$A552,'[1]Deals (investment)'!$T:$T,AV$1)</f>
        <v>#VALUE!</v>
      </c>
      <c r="AW552" s="17" t="e">
        <f>SUMIFS('[1]Deals (investment)'!$C:$C,'[1]Deals (investment)'!$B:$B,$A552,'[1]Deals (investment)'!$T:$T,AW$1)</f>
        <v>#VALUE!</v>
      </c>
      <c r="AX552" s="17" t="e">
        <f>SUMIFS('[1]Deals (investment)'!$C:$C,'[1]Deals (investment)'!$B:$B,$A552,'[1]Deals (investment)'!$T:$T,AX$1)</f>
        <v>#VALUE!</v>
      </c>
      <c r="AY552" s="17" t="e">
        <f>SUMIFS('[1]Deals (investment)'!$C:$C,'[1]Deals (investment)'!$B:$B,$A552,'[1]Deals (investment)'!$T:$T,AY$1)</f>
        <v>#VALUE!</v>
      </c>
      <c r="AZ552" s="17" t="e">
        <f>SUMIFS('[1]Deals (investment)'!$C:$C,'[1]Deals (investment)'!$B:$B,$A552,'[1]Deals (investment)'!$T:$T,AZ$1)</f>
        <v>#VALUE!</v>
      </c>
      <c r="BA552" s="17" t="e">
        <f>SUMIFS('[1]Deals (investment)'!$C:$C,'[1]Deals (investment)'!$B:$B,$A552,'[1]Deals (investment)'!$T:$T,BA$1)</f>
        <v>#VALUE!</v>
      </c>
      <c r="BB552" s="17" t="e">
        <f>SUMIFS('[1]Deals (investment)'!$C:$C,'[1]Deals (investment)'!$B:$B,$A552,'[1]Deals (investment)'!$T:$T,BB$1)</f>
        <v>#VALUE!</v>
      </c>
      <c r="BC552" s="17" t="e">
        <f>SUMIFS('[1]Deals (Exits)'!$C:$C,'[1]Deals (Exits)'!$B:$B,$A552)</f>
        <v>#VALUE!</v>
      </c>
      <c r="BD552" s="17" t="e">
        <f>SUMIFS('[1]Deals (investment)'!$C:$C,'[1]Deals (investment)'!$B:$B,$A552,'[1]Deals (investment)'!$V:$V,BD$1)</f>
        <v>#VALUE!</v>
      </c>
      <c r="BE552" s="17" t="e">
        <f>SUMIFS('[1]Deals (investment)'!$C:$C,'[1]Deals (investment)'!$B:$B,$A552,'[1]Deals (investment)'!$V:$V,BE$1)</f>
        <v>#VALUE!</v>
      </c>
      <c r="BF552" s="17" t="e">
        <f>SUMIFS('[1]Deals (investment)'!$C:$C,'[1]Deals (investment)'!$B:$B,$A552,'[1]Deals (investment)'!$V:$V,BF$1)</f>
        <v>#VALUE!</v>
      </c>
      <c r="BG552" s="17" t="e">
        <f>SUMIFS('[1]Deals (investment)'!$C:$C,'[1]Deals (investment)'!$B:$B,$A552,'[1]Deals (investment)'!$V:$V,BG$1)</f>
        <v>#VALUE!</v>
      </c>
      <c r="BH552" s="17" t="e">
        <f>SUMIFS('[1]Deals (investment)'!$C:$C,'[1]Deals (investment)'!$B:$B,$A552,'[1]Deals (investment)'!$V:$V,BH$1)</f>
        <v>#VALUE!</v>
      </c>
      <c r="BI552" s="17" t="e">
        <f>SUMIFS('[1]Deals (investment)'!$C:$C,'[1]Deals (investment)'!$B:$B,$A552,'[1]Deals (investment)'!$V:$V,BI$1)</f>
        <v>#VALUE!</v>
      </c>
      <c r="BJ552" s="17" t="e">
        <f>SUMIFS('[1]Deals (investment)'!$C:$C,'[1]Deals (investment)'!$B:$B,$A552,'[1]Deals (investment)'!$V:$V,BJ$1)</f>
        <v>#VALUE!</v>
      </c>
      <c r="BK552" s="17" t="e">
        <f>SUMIFS('[1]Deals (investment)'!$C:$C,'[1]Deals (investment)'!$B:$B,$A552,'[1]Deals (investment)'!$V:$V,BK$1)</f>
        <v>#VALUE!</v>
      </c>
      <c r="BL552" s="17" t="e">
        <f>SUMIFS('[1]Deals (investment)'!$C:$C,'[1]Deals (investment)'!$B:$B,$A552,'[1]Deals (investment)'!$V:$V,BL$1)</f>
        <v>#VALUE!</v>
      </c>
      <c r="BM552" s="17" t="e">
        <f>SUMIFS('[1]Deals (investment)'!$C:$C,'[1]Deals (investment)'!$B:$B,$A552,'[1]Deals (investment)'!$V:$V,BM$1)</f>
        <v>#VALUE!</v>
      </c>
      <c r="BN552" s="15"/>
      <c r="BO552" s="15"/>
      <c r="BP552" s="22"/>
      <c r="BQ552" s="15"/>
      <c r="BR552" s="15"/>
      <c r="BS552" s="15"/>
      <c r="BT552" s="15"/>
      <c r="BU552" s="15"/>
      <c r="BV552" s="15"/>
      <c r="BW552" s="15"/>
      <c r="BX552" s="15"/>
      <c r="BY552" s="15"/>
      <c r="BZ552" s="15"/>
      <c r="CA552" s="15"/>
      <c r="CB552" s="15"/>
      <c r="CC552" s="15"/>
      <c r="CD552" s="15" t="str">
        <f t="shared" si="84"/>
        <v>BushaBusha was established in 2018 as a digital currency exchange platform where consumers and merchants can trade digital currencies such as bitcoin, litecoin, RMT and ethereum. Our platform provides consumers with more digital currencies in one place than is available on any other trading platform in Nigeria. We have made efforts to be a trusted company in this domain and ensure that our platform is easy to use, accessible and user-friendly. Our focus is to use innovation and efficiency to build an open financial system.Active</v>
      </c>
      <c r="CE552" s="15"/>
      <c r="CF552" s="15"/>
      <c r="CG552" s="15"/>
      <c r="CH552" s="15"/>
      <c r="CI552" s="15"/>
      <c r="CJ552" s="15"/>
    </row>
    <row r="553" spans="1:118" ht="12.75">
      <c r="A553" s="15" t="s">
        <v>4413</v>
      </c>
      <c r="B553" s="15" t="s">
        <v>4414</v>
      </c>
      <c r="C553" s="15" t="s">
        <v>58</v>
      </c>
      <c r="D553" s="16"/>
      <c r="E553" s="15" t="s">
        <v>59</v>
      </c>
      <c r="F553" s="15"/>
      <c r="G553" s="15" t="s">
        <v>61</v>
      </c>
      <c r="H553" s="15" t="s">
        <v>61</v>
      </c>
      <c r="I553" s="15" t="s">
        <v>61</v>
      </c>
      <c r="J553" s="15"/>
      <c r="K553" s="17" t="e">
        <f t="shared" si="65"/>
        <v>#VALUE!</v>
      </c>
      <c r="L553" s="15"/>
      <c r="M553" s="18" t="e">
        <f t="shared" si="51"/>
        <v>#VALUE!</v>
      </c>
      <c r="N553" s="15"/>
      <c r="O553" s="15"/>
      <c r="P553" s="15"/>
      <c r="Q553" s="15"/>
      <c r="R553" s="15"/>
      <c r="S553" s="19"/>
      <c r="T553" s="15"/>
      <c r="U553" s="17"/>
      <c r="V553" s="15" t="s">
        <v>4415</v>
      </c>
      <c r="W553" s="15"/>
      <c r="X553" s="15" t="s">
        <v>64</v>
      </c>
      <c r="Y553" s="15"/>
      <c r="AB553" s="20"/>
      <c r="AC553" s="21" t="s">
        <v>4416</v>
      </c>
      <c r="AD553" s="21" t="s">
        <v>4417</v>
      </c>
      <c r="AE553" s="21" t="s">
        <v>4418</v>
      </c>
      <c r="AF553" s="21" t="s">
        <v>4419</v>
      </c>
      <c r="AG553" s="22">
        <f t="shared" si="77"/>
        <v>0.45161290322580644</v>
      </c>
      <c r="AH553" s="15" t="str">
        <f t="shared" si="78"/>
        <v/>
      </c>
      <c r="AI553" s="22" t="e">
        <f>VLOOKUP(A553,'[1]Deals (investment)'!$B$2:$Z$1497,1,FALSE)</f>
        <v>#N/A</v>
      </c>
      <c r="AJ553" s="22" t="e">
        <f>VLOOKUP(A553,'[1]Deals (investment)'!$B$2:$Z$870,15,FALSE)</f>
        <v>#N/A</v>
      </c>
      <c r="AK553" s="17" t="e">
        <f>VLOOKUP(A553,'[1]Deals (Exits)'!B:B,1,FALSE)</f>
        <v>#N/A</v>
      </c>
      <c r="AL553" s="23">
        <f>VLOOKUP(G553,[1]Lookups!$V$3:$Y$197,4,FALSE)</f>
        <v>0</v>
      </c>
      <c r="AM553" s="17" t="str">
        <f>VLOOKUP(X553,[1]Lookups!$B$3:$C$200,2,FALSE)</f>
        <v>E-commerce &amp; Retail</v>
      </c>
      <c r="AN553" s="17" t="e">
        <f>VLOOKUP(R553,[1]Lookups!$H$3:$I$69,2,FALSE)</f>
        <v>#N/A</v>
      </c>
      <c r="AO553" s="17" t="e">
        <f>VLOOKUP(T553,[1]Lookups!$H$3:$I$69,2,FALSE)</f>
        <v>#N/A</v>
      </c>
      <c r="AP553" s="17" t="e">
        <f>VLOOKUP(AN553,[1]Lookups!$N$3:$O$11,2,FALSE)</f>
        <v>#N/A</v>
      </c>
      <c r="AQ553" s="18" t="e">
        <f>COUNTIFS('[1]Deals (investment)'!$B:$B,$A553)</f>
        <v>#VALUE!</v>
      </c>
      <c r="AR553" s="18" t="e">
        <f>COUNTIFS('[1]Deals (investment)'!$B:$B,$A553,'[1]Deals (investment)'!$T:$T,$AW$1)+COUNTIFS('[1]Deals (investment)'!$B:$B,$A553,'[1]Deals (investment)'!$T:$T,$AX$1)+COUNTIFS('[1]Deals (investment)'!$B:$B,$A553,'[1]Deals (investment)'!$T:$T,$AY$1)</f>
        <v>#VALUE!</v>
      </c>
      <c r="AS553" s="17" t="e">
        <f>SUMIFS('[1]Deals (investment)'!$C:$C,'[1]Deals (investment)'!$B:$B,$A553)</f>
        <v>#VALUE!</v>
      </c>
      <c r="AT553" s="17" t="e">
        <f t="shared" si="66"/>
        <v>#VALUE!</v>
      </c>
      <c r="AU553" s="18" t="e">
        <f>COUNTIF('[1]Deals (Exits)'!$B:$B,A553)</f>
        <v>#VALUE!</v>
      </c>
      <c r="AV553" s="17" t="e">
        <f>SUMIFS('[1]Deals (investment)'!$C:$C,'[1]Deals (investment)'!$B:$B,$A553,'[1]Deals (investment)'!$T:$T,AV$1)</f>
        <v>#VALUE!</v>
      </c>
      <c r="AW553" s="17" t="e">
        <f>SUMIFS('[1]Deals (investment)'!$C:$C,'[1]Deals (investment)'!$B:$B,$A553,'[1]Deals (investment)'!$T:$T,AW$1)</f>
        <v>#VALUE!</v>
      </c>
      <c r="AX553" s="17" t="e">
        <f>SUMIFS('[1]Deals (investment)'!$C:$C,'[1]Deals (investment)'!$B:$B,$A553,'[1]Deals (investment)'!$T:$T,AX$1)</f>
        <v>#VALUE!</v>
      </c>
      <c r="AY553" s="17" t="e">
        <f>SUMIFS('[1]Deals (investment)'!$C:$C,'[1]Deals (investment)'!$B:$B,$A553,'[1]Deals (investment)'!$T:$T,AY$1)</f>
        <v>#VALUE!</v>
      </c>
      <c r="AZ553" s="17" t="e">
        <f>SUMIFS('[1]Deals (investment)'!$C:$C,'[1]Deals (investment)'!$B:$B,$A553,'[1]Deals (investment)'!$T:$T,AZ$1)</f>
        <v>#VALUE!</v>
      </c>
      <c r="BA553" s="17" t="e">
        <f>SUMIFS('[1]Deals (investment)'!$C:$C,'[1]Deals (investment)'!$B:$B,$A553,'[1]Deals (investment)'!$T:$T,BA$1)</f>
        <v>#VALUE!</v>
      </c>
      <c r="BB553" s="17" t="e">
        <f>SUMIFS('[1]Deals (investment)'!$C:$C,'[1]Deals (investment)'!$B:$B,$A553,'[1]Deals (investment)'!$T:$T,BB$1)</f>
        <v>#VALUE!</v>
      </c>
      <c r="BC553" s="17" t="e">
        <f>SUMIFS('[1]Deals (Exits)'!$C:$C,'[1]Deals (Exits)'!$B:$B,$A553)</f>
        <v>#VALUE!</v>
      </c>
      <c r="BD553" s="17" t="e">
        <f>SUMIFS('[1]Deals (investment)'!$C:$C,'[1]Deals (investment)'!$B:$B,$A553,'[1]Deals (investment)'!$V:$V,BD$1)</f>
        <v>#VALUE!</v>
      </c>
      <c r="BE553" s="17" t="e">
        <f>SUMIFS('[1]Deals (investment)'!$C:$C,'[1]Deals (investment)'!$B:$B,$A553,'[1]Deals (investment)'!$V:$V,BE$1)</f>
        <v>#VALUE!</v>
      </c>
      <c r="BF553" s="17" t="e">
        <f>SUMIFS('[1]Deals (investment)'!$C:$C,'[1]Deals (investment)'!$B:$B,$A553,'[1]Deals (investment)'!$V:$V,BF$1)</f>
        <v>#VALUE!</v>
      </c>
      <c r="BG553" s="17" t="e">
        <f>SUMIFS('[1]Deals (investment)'!$C:$C,'[1]Deals (investment)'!$B:$B,$A553,'[1]Deals (investment)'!$V:$V,BG$1)</f>
        <v>#VALUE!</v>
      </c>
      <c r="BH553" s="17" t="e">
        <f>SUMIFS('[1]Deals (investment)'!$C:$C,'[1]Deals (investment)'!$B:$B,$A553,'[1]Deals (investment)'!$V:$V,BH$1)</f>
        <v>#VALUE!</v>
      </c>
      <c r="BI553" s="17" t="e">
        <f>SUMIFS('[1]Deals (investment)'!$C:$C,'[1]Deals (investment)'!$B:$B,$A553,'[1]Deals (investment)'!$V:$V,BI$1)</f>
        <v>#VALUE!</v>
      </c>
      <c r="BJ553" s="17" t="e">
        <f>SUMIFS('[1]Deals (investment)'!$C:$C,'[1]Deals (investment)'!$B:$B,$A553,'[1]Deals (investment)'!$V:$V,BJ$1)</f>
        <v>#VALUE!</v>
      </c>
      <c r="BK553" s="17" t="e">
        <f>SUMIFS('[1]Deals (investment)'!$C:$C,'[1]Deals (investment)'!$B:$B,$A553,'[1]Deals (investment)'!$V:$V,BK$1)</f>
        <v>#VALUE!</v>
      </c>
      <c r="BL553" s="17" t="e">
        <f>SUMIFS('[1]Deals (investment)'!$C:$C,'[1]Deals (investment)'!$B:$B,$A553,'[1]Deals (investment)'!$V:$V,BL$1)</f>
        <v>#VALUE!</v>
      </c>
      <c r="BM553" s="17" t="e">
        <f>SUMIFS('[1]Deals (investment)'!$C:$C,'[1]Deals (investment)'!$B:$B,$A553,'[1]Deals (investment)'!$V:$V,BM$1)</f>
        <v>#VALUE!</v>
      </c>
      <c r="BN553" s="15"/>
      <c r="BO553" s="15"/>
      <c r="BP553" s="22"/>
      <c r="BQ553" s="15"/>
      <c r="BR553" s="15"/>
      <c r="BS553" s="15"/>
      <c r="BT553" s="15"/>
      <c r="BU553" s="15"/>
      <c r="BV553" s="15"/>
      <c r="BW553" s="15"/>
      <c r="BX553" s="15"/>
      <c r="BY553" s="15"/>
      <c r="BZ553" s="15"/>
      <c r="CA553" s="15"/>
      <c r="CB553" s="15"/>
      <c r="CC553" s="15"/>
      <c r="CD553" s="15" t="str">
        <f t="shared" si="84"/>
        <v>Celd InnovationsCeLD is Africa’s first Consumer Cash Reward as-a-Service Company (CRaaS)Active</v>
      </c>
      <c r="CE553" s="15"/>
      <c r="CF553" s="15"/>
      <c r="CG553" s="15"/>
      <c r="CH553" s="15"/>
      <c r="CI553" s="15"/>
      <c r="CJ553" s="15"/>
    </row>
    <row r="554" spans="1:118" ht="12.75">
      <c r="A554" s="15" t="s">
        <v>4420</v>
      </c>
      <c r="B554" s="15" t="s">
        <v>4421</v>
      </c>
      <c r="C554" s="15" t="s">
        <v>58</v>
      </c>
      <c r="D554" s="16">
        <v>2011</v>
      </c>
      <c r="E554" s="15" t="s">
        <v>59</v>
      </c>
      <c r="F554" s="15"/>
      <c r="G554" s="15" t="s">
        <v>61</v>
      </c>
      <c r="H554" s="15" t="s">
        <v>61</v>
      </c>
      <c r="I554" s="15" t="s">
        <v>61</v>
      </c>
      <c r="J554" s="15"/>
      <c r="K554" s="17" t="e">
        <f t="shared" si="65"/>
        <v>#VALUE!</v>
      </c>
      <c r="L554" s="15"/>
      <c r="M554" s="18" t="e">
        <f t="shared" si="51"/>
        <v>#VALUE!</v>
      </c>
      <c r="N554" s="15"/>
      <c r="O554" s="15"/>
      <c r="P554" s="15"/>
      <c r="Q554" s="15"/>
      <c r="R554" s="15" t="s">
        <v>636</v>
      </c>
      <c r="S554" s="19">
        <v>1500000</v>
      </c>
      <c r="T554" s="15" t="s">
        <v>636</v>
      </c>
      <c r="U554" s="19">
        <v>1500000</v>
      </c>
      <c r="V554" s="15" t="s">
        <v>4422</v>
      </c>
      <c r="W554" s="15">
        <v>0</v>
      </c>
      <c r="X554" s="15" t="s">
        <v>404</v>
      </c>
      <c r="Y554" s="15" t="s">
        <v>4423</v>
      </c>
      <c r="AB554" s="20" t="s">
        <v>286</v>
      </c>
      <c r="AC554" s="21" t="s">
        <v>4424</v>
      </c>
      <c r="AD554" s="21" t="s">
        <v>4425</v>
      </c>
      <c r="AE554" s="21" t="s">
        <v>4426</v>
      </c>
      <c r="AF554" s="21" t="s">
        <v>4427</v>
      </c>
      <c r="AG554" s="22">
        <f t="shared" si="77"/>
        <v>0.70967741935483875</v>
      </c>
      <c r="AH554" s="15" t="str">
        <f t="shared" si="78"/>
        <v/>
      </c>
      <c r="AI554" s="22" t="e">
        <f>VLOOKUP(A554,'[1]Deals (investment)'!$B$2:$Z$1497,1,FALSE)</f>
        <v>#N/A</v>
      </c>
      <c r="AJ554" s="22" t="e">
        <f>VLOOKUP(A554,'[1]Deals (investment)'!$B$2:$Z$870,15,FALSE)</f>
        <v>#N/A</v>
      </c>
      <c r="AK554" s="17" t="e">
        <f>VLOOKUP(A554,'[1]Deals (Exits)'!B:B,1,FALSE)</f>
        <v>#N/A</v>
      </c>
      <c r="AL554" s="23">
        <f>VLOOKUP(G554,[1]Lookups!$V$3:$Y$197,4,FALSE)</f>
        <v>0</v>
      </c>
      <c r="AM554" s="17" t="str">
        <f>VLOOKUP(X554,[1]Lookups!$B$3:$C$200,2,FALSE)</f>
        <v>Other Technologies &amp; Information Technology</v>
      </c>
      <c r="AN554" s="17" t="str">
        <f>VLOOKUP(R554,[1]Lookups!$H$3:$I$69,2,FALSE)</f>
        <v>1. Grant</v>
      </c>
      <c r="AO554" s="17" t="str">
        <f>VLOOKUP(T554,[1]Lookups!$H$3:$I$69,2,FALSE)</f>
        <v>1. Grant</v>
      </c>
      <c r="AP554" s="17" t="str">
        <f>VLOOKUP(AN554,[1]Lookups!$N$3:$O$11,2,FALSE)</f>
        <v>Early</v>
      </c>
      <c r="AQ554" s="18" t="e">
        <f>COUNTIFS('[1]Deals (investment)'!$B:$B,$A554)</f>
        <v>#VALUE!</v>
      </c>
      <c r="AR554" s="18" t="e">
        <f>COUNTIFS('[1]Deals (investment)'!$B:$B,$A554,'[1]Deals (investment)'!$T:$T,$AW$1)+COUNTIFS('[1]Deals (investment)'!$B:$B,$A554,'[1]Deals (investment)'!$T:$T,$AX$1)+COUNTIFS('[1]Deals (investment)'!$B:$B,$A554,'[1]Deals (investment)'!$T:$T,$AY$1)</f>
        <v>#VALUE!</v>
      </c>
      <c r="AS554" s="17" t="e">
        <f>SUMIFS('[1]Deals (investment)'!$C:$C,'[1]Deals (investment)'!$B:$B,$A554)</f>
        <v>#VALUE!</v>
      </c>
      <c r="AT554" s="17" t="e">
        <f t="shared" si="66"/>
        <v>#VALUE!</v>
      </c>
      <c r="AU554" s="18" t="e">
        <f>COUNTIF('[1]Deals (Exits)'!$B:$B,A554)</f>
        <v>#VALUE!</v>
      </c>
      <c r="AV554" s="17" t="e">
        <f>SUMIFS('[1]Deals (investment)'!$C:$C,'[1]Deals (investment)'!$B:$B,$A554,'[1]Deals (investment)'!$T:$T,AV$1)</f>
        <v>#VALUE!</v>
      </c>
      <c r="AW554" s="17" t="e">
        <f>SUMIFS('[1]Deals (investment)'!$C:$C,'[1]Deals (investment)'!$B:$B,$A554,'[1]Deals (investment)'!$T:$T,AW$1)</f>
        <v>#VALUE!</v>
      </c>
      <c r="AX554" s="17" t="e">
        <f>SUMIFS('[1]Deals (investment)'!$C:$C,'[1]Deals (investment)'!$B:$B,$A554,'[1]Deals (investment)'!$T:$T,AX$1)</f>
        <v>#VALUE!</v>
      </c>
      <c r="AY554" s="17" t="e">
        <f>SUMIFS('[1]Deals (investment)'!$C:$C,'[1]Deals (investment)'!$B:$B,$A554,'[1]Deals (investment)'!$T:$T,AY$1)</f>
        <v>#VALUE!</v>
      </c>
      <c r="AZ554" s="17" t="e">
        <f>SUMIFS('[1]Deals (investment)'!$C:$C,'[1]Deals (investment)'!$B:$B,$A554,'[1]Deals (investment)'!$T:$T,AZ$1)</f>
        <v>#VALUE!</v>
      </c>
      <c r="BA554" s="17" t="e">
        <f>SUMIFS('[1]Deals (investment)'!$C:$C,'[1]Deals (investment)'!$B:$B,$A554,'[1]Deals (investment)'!$T:$T,BA$1)</f>
        <v>#VALUE!</v>
      </c>
      <c r="BB554" s="17" t="e">
        <f>SUMIFS('[1]Deals (investment)'!$C:$C,'[1]Deals (investment)'!$B:$B,$A554,'[1]Deals (investment)'!$T:$T,BB$1)</f>
        <v>#VALUE!</v>
      </c>
      <c r="BC554" s="17" t="e">
        <f>SUMIFS('[1]Deals (Exits)'!$C:$C,'[1]Deals (Exits)'!$B:$B,$A554)</f>
        <v>#VALUE!</v>
      </c>
      <c r="BD554" s="17" t="e">
        <f>SUMIFS('[1]Deals (investment)'!$C:$C,'[1]Deals (investment)'!$B:$B,$A554,'[1]Deals (investment)'!$V:$V,BD$1)</f>
        <v>#VALUE!</v>
      </c>
      <c r="BE554" s="17" t="e">
        <f>SUMIFS('[1]Deals (investment)'!$C:$C,'[1]Deals (investment)'!$B:$B,$A554,'[1]Deals (investment)'!$V:$V,BE$1)</f>
        <v>#VALUE!</v>
      </c>
      <c r="BF554" s="17" t="e">
        <f>SUMIFS('[1]Deals (investment)'!$C:$C,'[1]Deals (investment)'!$B:$B,$A554,'[1]Deals (investment)'!$V:$V,BF$1)</f>
        <v>#VALUE!</v>
      </c>
      <c r="BG554" s="17" t="e">
        <f>SUMIFS('[1]Deals (investment)'!$C:$C,'[1]Deals (investment)'!$B:$B,$A554,'[1]Deals (investment)'!$V:$V,BG$1)</f>
        <v>#VALUE!</v>
      </c>
      <c r="BH554" s="17" t="e">
        <f>SUMIFS('[1]Deals (investment)'!$C:$C,'[1]Deals (investment)'!$B:$B,$A554,'[1]Deals (investment)'!$V:$V,BH$1)</f>
        <v>#VALUE!</v>
      </c>
      <c r="BI554" s="17" t="e">
        <f>SUMIFS('[1]Deals (investment)'!$C:$C,'[1]Deals (investment)'!$B:$B,$A554,'[1]Deals (investment)'!$V:$V,BI$1)</f>
        <v>#VALUE!</v>
      </c>
      <c r="BJ554" s="17" t="e">
        <f>SUMIFS('[1]Deals (investment)'!$C:$C,'[1]Deals (investment)'!$B:$B,$A554,'[1]Deals (investment)'!$V:$V,BJ$1)</f>
        <v>#VALUE!</v>
      </c>
      <c r="BK554" s="17" t="e">
        <f>SUMIFS('[1]Deals (investment)'!$C:$C,'[1]Deals (investment)'!$B:$B,$A554,'[1]Deals (investment)'!$V:$V,BK$1)</f>
        <v>#VALUE!</v>
      </c>
      <c r="BL554" s="17" t="e">
        <f>SUMIFS('[1]Deals (investment)'!$C:$C,'[1]Deals (investment)'!$B:$B,$A554,'[1]Deals (investment)'!$V:$V,BL$1)</f>
        <v>#VALUE!</v>
      </c>
      <c r="BM554" s="17" t="e">
        <f>SUMIFS('[1]Deals (investment)'!$C:$C,'[1]Deals (investment)'!$B:$B,$A554,'[1]Deals (investment)'!$V:$V,BM$1)</f>
        <v>#VALUE!</v>
      </c>
      <c r="BN554" s="15"/>
      <c r="BO554" s="15"/>
      <c r="BP554" s="22"/>
      <c r="BQ554" s="15"/>
      <c r="BR554" s="15"/>
      <c r="BS554" s="15"/>
      <c r="BT554" s="15"/>
      <c r="BU554" s="15"/>
      <c r="BV554" s="15"/>
      <c r="BW554" s="15"/>
      <c r="BX554" s="15"/>
      <c r="BY554" s="15"/>
      <c r="BZ554" s="15"/>
      <c r="CA554" s="15"/>
      <c r="CB554" s="15"/>
      <c r="CC554" s="15"/>
      <c r="CD554" s="15" t="str">
        <f t="shared" si="84"/>
        <v>BudgitBudgIT is a civic organization that applies technology to intersect citizen engagement with institutional improvement, to facilitate societal change.Active</v>
      </c>
      <c r="CE554" s="15"/>
      <c r="CF554" s="15"/>
      <c r="CG554" s="15"/>
      <c r="CH554" s="15"/>
      <c r="CI554" s="15"/>
      <c r="CJ554" s="15"/>
    </row>
    <row r="555" spans="1:118" ht="12.75">
      <c r="A555" s="15" t="s">
        <v>4428</v>
      </c>
      <c r="B555" s="15" t="s">
        <v>4429</v>
      </c>
      <c r="C555" s="15" t="s">
        <v>58</v>
      </c>
      <c r="D555" s="16">
        <v>2016</v>
      </c>
      <c r="E555" s="15" t="s">
        <v>59</v>
      </c>
      <c r="F555" s="15"/>
      <c r="G555" s="15" t="s">
        <v>61</v>
      </c>
      <c r="H555" s="15" t="s">
        <v>61</v>
      </c>
      <c r="I555" s="15" t="s">
        <v>61</v>
      </c>
      <c r="J555" s="15"/>
      <c r="K555" s="17" t="e">
        <f t="shared" si="65"/>
        <v>#VALUE!</v>
      </c>
      <c r="L555" s="15"/>
      <c r="M555" s="18" t="e">
        <f t="shared" si="51"/>
        <v>#VALUE!</v>
      </c>
      <c r="N555" s="15"/>
      <c r="O555" s="15"/>
      <c r="P555" s="15"/>
      <c r="Q555" s="15"/>
      <c r="R555" s="15"/>
      <c r="S555" s="19"/>
      <c r="T555" s="15"/>
      <c r="U555" s="17"/>
      <c r="V555" s="15" t="s">
        <v>312</v>
      </c>
      <c r="W555" s="15"/>
      <c r="X555" s="15" t="s">
        <v>64</v>
      </c>
      <c r="Y555" s="15" t="s">
        <v>1492</v>
      </c>
      <c r="AB555" s="20"/>
      <c r="AC555" s="21" t="s">
        <v>4430</v>
      </c>
      <c r="AD555" s="21" t="s">
        <v>4431</v>
      </c>
      <c r="AE555" s="21" t="s">
        <v>4432</v>
      </c>
      <c r="AF555" s="21" t="s">
        <v>4433</v>
      </c>
      <c r="AG555" s="22">
        <f t="shared" si="77"/>
        <v>0.5161290322580645</v>
      </c>
      <c r="AH555" s="15" t="str">
        <f t="shared" si="78"/>
        <v/>
      </c>
      <c r="AI555" s="22" t="e">
        <f>VLOOKUP(A555,'[1]Deals (investment)'!$B$2:$Z$1497,1,FALSE)</f>
        <v>#N/A</v>
      </c>
      <c r="AJ555" s="22" t="e">
        <f>VLOOKUP(A555,'[1]Deals (investment)'!$B$2:$Z$870,15,FALSE)</f>
        <v>#N/A</v>
      </c>
      <c r="AK555" s="17" t="e">
        <f>VLOOKUP(A555,'[1]Deals (Exits)'!B:B,1,FALSE)</f>
        <v>#N/A</v>
      </c>
      <c r="AL555" s="23">
        <f>VLOOKUP(G555,[1]Lookups!$V$3:$Y$197,4,FALSE)</f>
        <v>0</v>
      </c>
      <c r="AM555" s="17" t="str">
        <f>VLOOKUP(X555,[1]Lookups!$B$3:$C$200,2,FALSE)</f>
        <v>E-commerce &amp; Retail</v>
      </c>
      <c r="AN555" s="17" t="e">
        <f>VLOOKUP(R555,[1]Lookups!$H$3:$I$69,2,FALSE)</f>
        <v>#N/A</v>
      </c>
      <c r="AO555" s="17" t="e">
        <f>VLOOKUP(T555,[1]Lookups!$H$3:$I$69,2,FALSE)</f>
        <v>#N/A</v>
      </c>
      <c r="AP555" s="17" t="e">
        <f>VLOOKUP(AN555,[1]Lookups!$N$3:$O$11,2,FALSE)</f>
        <v>#N/A</v>
      </c>
      <c r="AQ555" s="18" t="e">
        <f>COUNTIFS('[1]Deals (investment)'!$B:$B,$A555)</f>
        <v>#VALUE!</v>
      </c>
      <c r="AR555" s="18" t="e">
        <f>COUNTIFS('[1]Deals (investment)'!$B:$B,$A555,'[1]Deals (investment)'!$T:$T,$AW$1)+COUNTIFS('[1]Deals (investment)'!$B:$B,$A555,'[1]Deals (investment)'!$T:$T,$AX$1)+COUNTIFS('[1]Deals (investment)'!$B:$B,$A555,'[1]Deals (investment)'!$T:$T,$AY$1)</f>
        <v>#VALUE!</v>
      </c>
      <c r="AS555" s="17" t="e">
        <f>SUMIFS('[1]Deals (investment)'!$C:$C,'[1]Deals (investment)'!$B:$B,$A555)</f>
        <v>#VALUE!</v>
      </c>
      <c r="AT555" s="17" t="e">
        <f t="shared" si="66"/>
        <v>#VALUE!</v>
      </c>
      <c r="AU555" s="18" t="e">
        <f>COUNTIF('[1]Deals (Exits)'!$B:$B,A555)</f>
        <v>#VALUE!</v>
      </c>
      <c r="AV555" s="17" t="e">
        <f>SUMIFS('[1]Deals (investment)'!$C:$C,'[1]Deals (investment)'!$B:$B,$A555,'[1]Deals (investment)'!$T:$T,AV$1)</f>
        <v>#VALUE!</v>
      </c>
      <c r="AW555" s="17" t="e">
        <f>SUMIFS('[1]Deals (investment)'!$C:$C,'[1]Deals (investment)'!$B:$B,$A555,'[1]Deals (investment)'!$T:$T,AW$1)</f>
        <v>#VALUE!</v>
      </c>
      <c r="AX555" s="17" t="e">
        <f>SUMIFS('[1]Deals (investment)'!$C:$C,'[1]Deals (investment)'!$B:$B,$A555,'[1]Deals (investment)'!$T:$T,AX$1)</f>
        <v>#VALUE!</v>
      </c>
      <c r="AY555" s="17" t="e">
        <f>SUMIFS('[1]Deals (investment)'!$C:$C,'[1]Deals (investment)'!$B:$B,$A555,'[1]Deals (investment)'!$T:$T,AY$1)</f>
        <v>#VALUE!</v>
      </c>
      <c r="AZ555" s="17" t="e">
        <f>SUMIFS('[1]Deals (investment)'!$C:$C,'[1]Deals (investment)'!$B:$B,$A555,'[1]Deals (investment)'!$T:$T,AZ$1)</f>
        <v>#VALUE!</v>
      </c>
      <c r="BA555" s="17" t="e">
        <f>SUMIFS('[1]Deals (investment)'!$C:$C,'[1]Deals (investment)'!$B:$B,$A555,'[1]Deals (investment)'!$T:$T,BA$1)</f>
        <v>#VALUE!</v>
      </c>
      <c r="BB555" s="17" t="e">
        <f>SUMIFS('[1]Deals (investment)'!$C:$C,'[1]Deals (investment)'!$B:$B,$A555,'[1]Deals (investment)'!$T:$T,BB$1)</f>
        <v>#VALUE!</v>
      </c>
      <c r="BC555" s="17" t="e">
        <f>SUMIFS('[1]Deals (Exits)'!$C:$C,'[1]Deals (Exits)'!$B:$B,$A555)</f>
        <v>#VALUE!</v>
      </c>
      <c r="BD555" s="17" t="e">
        <f>SUMIFS('[1]Deals (investment)'!$C:$C,'[1]Deals (investment)'!$B:$B,$A555,'[1]Deals (investment)'!$V:$V,BD$1)</f>
        <v>#VALUE!</v>
      </c>
      <c r="BE555" s="17" t="e">
        <f>SUMIFS('[1]Deals (investment)'!$C:$C,'[1]Deals (investment)'!$B:$B,$A555,'[1]Deals (investment)'!$V:$V,BE$1)</f>
        <v>#VALUE!</v>
      </c>
      <c r="BF555" s="17" t="e">
        <f>SUMIFS('[1]Deals (investment)'!$C:$C,'[1]Deals (investment)'!$B:$B,$A555,'[1]Deals (investment)'!$V:$V,BF$1)</f>
        <v>#VALUE!</v>
      </c>
      <c r="BG555" s="17" t="e">
        <f>SUMIFS('[1]Deals (investment)'!$C:$C,'[1]Deals (investment)'!$B:$B,$A555,'[1]Deals (investment)'!$V:$V,BG$1)</f>
        <v>#VALUE!</v>
      </c>
      <c r="BH555" s="17" t="e">
        <f>SUMIFS('[1]Deals (investment)'!$C:$C,'[1]Deals (investment)'!$B:$B,$A555,'[1]Deals (investment)'!$V:$V,BH$1)</f>
        <v>#VALUE!</v>
      </c>
      <c r="BI555" s="17" t="e">
        <f>SUMIFS('[1]Deals (investment)'!$C:$C,'[1]Deals (investment)'!$B:$B,$A555,'[1]Deals (investment)'!$V:$V,BI$1)</f>
        <v>#VALUE!</v>
      </c>
      <c r="BJ555" s="17" t="e">
        <f>SUMIFS('[1]Deals (investment)'!$C:$C,'[1]Deals (investment)'!$B:$B,$A555,'[1]Deals (investment)'!$V:$V,BJ$1)</f>
        <v>#VALUE!</v>
      </c>
      <c r="BK555" s="17" t="e">
        <f>SUMIFS('[1]Deals (investment)'!$C:$C,'[1]Deals (investment)'!$B:$B,$A555,'[1]Deals (investment)'!$V:$V,BK$1)</f>
        <v>#VALUE!</v>
      </c>
      <c r="BL555" s="17" t="e">
        <f>SUMIFS('[1]Deals (investment)'!$C:$C,'[1]Deals (investment)'!$B:$B,$A555,'[1]Deals (investment)'!$V:$V,BL$1)</f>
        <v>#VALUE!</v>
      </c>
      <c r="BM555" s="17" t="e">
        <f>SUMIFS('[1]Deals (investment)'!$C:$C,'[1]Deals (investment)'!$B:$B,$A555,'[1]Deals (investment)'!$V:$V,BM$1)</f>
        <v>#VALUE!</v>
      </c>
      <c r="BN555" s="15"/>
      <c r="BO555" s="15"/>
      <c r="BP555" s="22"/>
      <c r="BQ555" s="15"/>
      <c r="BR555" s="15"/>
      <c r="BS555" s="15"/>
      <c r="BT555" s="15"/>
      <c r="BU555" s="15"/>
      <c r="BV555" s="15"/>
      <c r="BW555" s="15"/>
      <c r="BX555" s="15"/>
      <c r="BY555" s="15"/>
      <c r="BZ555" s="15"/>
      <c r="CA555" s="15"/>
      <c r="CB555" s="15"/>
      <c r="CC555" s="15"/>
      <c r="CD555" s="15" t="str">
        <f t="shared" si="84"/>
        <v>Christopher’s and CoEstablished in 2016, Christopher’s &amp; Co. is a retail business focused in the fashion, lifestyle and home and living categories.Active</v>
      </c>
      <c r="CE555" s="15"/>
      <c r="CF555" s="15"/>
      <c r="CG555" s="15"/>
      <c r="CH555" s="15"/>
      <c r="CI555" s="15"/>
      <c r="CJ555" s="15"/>
    </row>
    <row r="556" spans="1:118" ht="12.75">
      <c r="A556" s="15" t="s">
        <v>4434</v>
      </c>
      <c r="B556" s="15" t="s">
        <v>4435</v>
      </c>
      <c r="C556" s="15" t="s">
        <v>58</v>
      </c>
      <c r="D556" s="16">
        <v>2012</v>
      </c>
      <c r="E556" s="15" t="s">
        <v>4436</v>
      </c>
      <c r="F556" s="15" t="s">
        <v>110</v>
      </c>
      <c r="G556" s="15" t="s">
        <v>61</v>
      </c>
      <c r="H556" s="15" t="s">
        <v>61</v>
      </c>
      <c r="I556" s="15" t="s">
        <v>61</v>
      </c>
      <c r="J556" s="15"/>
      <c r="K556" s="17" t="e">
        <f t="shared" si="65"/>
        <v>#VALUE!</v>
      </c>
      <c r="L556" s="15"/>
      <c r="M556" s="18" t="e">
        <f t="shared" si="51"/>
        <v>#VALUE!</v>
      </c>
      <c r="N556" s="15"/>
      <c r="O556" s="15"/>
      <c r="P556" s="15"/>
      <c r="Q556" s="15"/>
      <c r="R556" s="15"/>
      <c r="S556" s="19"/>
      <c r="T556" s="15"/>
      <c r="U556" s="17"/>
      <c r="V556" s="15" t="s">
        <v>4437</v>
      </c>
      <c r="W556" s="15">
        <v>0</v>
      </c>
      <c r="X556" s="15" t="s">
        <v>107</v>
      </c>
      <c r="Y556" s="15" t="s">
        <v>4438</v>
      </c>
      <c r="AB556" s="20"/>
      <c r="AC556" s="21" t="s">
        <v>4439</v>
      </c>
      <c r="AD556" s="15" t="s">
        <v>110</v>
      </c>
      <c r="AE556" s="21" t="s">
        <v>4440</v>
      </c>
      <c r="AF556" s="21" t="s">
        <v>4441</v>
      </c>
      <c r="AG556" s="22">
        <f t="shared" si="77"/>
        <v>0.58064516129032262</v>
      </c>
      <c r="AH556" s="15" t="str">
        <f t="shared" si="78"/>
        <v/>
      </c>
      <c r="AI556" s="22" t="e">
        <f>VLOOKUP(A556,'[1]Deals (investment)'!$B$2:$Z$1497,1,FALSE)</f>
        <v>#N/A</v>
      </c>
      <c r="AJ556" s="22" t="e">
        <f>VLOOKUP(A556,'[1]Deals (investment)'!$B$2:$Z$870,15,FALSE)</f>
        <v>#N/A</v>
      </c>
      <c r="AK556" s="17" t="e">
        <f>VLOOKUP(A556,'[1]Deals (Exits)'!B:B,1,FALSE)</f>
        <v>#N/A</v>
      </c>
      <c r="AL556" s="23">
        <f>VLOOKUP(G556,[1]Lookups!$V$3:$Y$197,4,FALSE)</f>
        <v>0</v>
      </c>
      <c r="AM556" s="17" t="str">
        <f>VLOOKUP(X556,[1]Lookups!$B$3:$C$200,2,FALSE)</f>
        <v>Energy &amp; Resources</v>
      </c>
      <c r="AN556" s="17" t="e">
        <f>VLOOKUP(R556,[1]Lookups!$H$3:$I$69,2,FALSE)</f>
        <v>#N/A</v>
      </c>
      <c r="AO556" s="17" t="e">
        <f>VLOOKUP(T556,[1]Lookups!$H$3:$I$69,2,FALSE)</f>
        <v>#N/A</v>
      </c>
      <c r="AP556" s="17" t="e">
        <f>VLOOKUP(AN556,[1]Lookups!$N$3:$O$11,2,FALSE)</f>
        <v>#N/A</v>
      </c>
      <c r="AQ556" s="18" t="e">
        <f>COUNTIFS('[1]Deals (investment)'!$B:$B,$A556)</f>
        <v>#VALUE!</v>
      </c>
      <c r="AR556" s="18" t="e">
        <f>COUNTIFS('[1]Deals (investment)'!$B:$B,$A556,'[1]Deals (investment)'!$T:$T,$AW$1)+COUNTIFS('[1]Deals (investment)'!$B:$B,$A556,'[1]Deals (investment)'!$T:$T,$AX$1)+COUNTIFS('[1]Deals (investment)'!$B:$B,$A556,'[1]Deals (investment)'!$T:$T,$AY$1)</f>
        <v>#VALUE!</v>
      </c>
      <c r="AS556" s="17" t="e">
        <f>SUMIFS('[1]Deals (investment)'!$C:$C,'[1]Deals (investment)'!$B:$B,$A556)</f>
        <v>#VALUE!</v>
      </c>
      <c r="AT556" s="17" t="e">
        <f t="shared" si="66"/>
        <v>#VALUE!</v>
      </c>
      <c r="AU556" s="18" t="e">
        <f>COUNTIF('[1]Deals (Exits)'!$B:$B,A556)</f>
        <v>#VALUE!</v>
      </c>
      <c r="AV556" s="17" t="e">
        <f>SUMIFS('[1]Deals (investment)'!$C:$C,'[1]Deals (investment)'!$B:$B,$A556,'[1]Deals (investment)'!$T:$T,AV$1)</f>
        <v>#VALUE!</v>
      </c>
      <c r="AW556" s="17" t="e">
        <f>SUMIFS('[1]Deals (investment)'!$C:$C,'[1]Deals (investment)'!$B:$B,$A556,'[1]Deals (investment)'!$T:$T,AW$1)</f>
        <v>#VALUE!</v>
      </c>
      <c r="AX556" s="17" t="e">
        <f>SUMIFS('[1]Deals (investment)'!$C:$C,'[1]Deals (investment)'!$B:$B,$A556,'[1]Deals (investment)'!$T:$T,AX$1)</f>
        <v>#VALUE!</v>
      </c>
      <c r="AY556" s="17" t="e">
        <f>SUMIFS('[1]Deals (investment)'!$C:$C,'[1]Deals (investment)'!$B:$B,$A556,'[1]Deals (investment)'!$T:$T,AY$1)</f>
        <v>#VALUE!</v>
      </c>
      <c r="AZ556" s="17" t="e">
        <f>SUMIFS('[1]Deals (investment)'!$C:$C,'[1]Deals (investment)'!$B:$B,$A556,'[1]Deals (investment)'!$T:$T,AZ$1)</f>
        <v>#VALUE!</v>
      </c>
      <c r="BA556" s="17" t="e">
        <f>SUMIFS('[1]Deals (investment)'!$C:$C,'[1]Deals (investment)'!$B:$B,$A556,'[1]Deals (investment)'!$T:$T,BA$1)</f>
        <v>#VALUE!</v>
      </c>
      <c r="BB556" s="17" t="e">
        <f>SUMIFS('[1]Deals (investment)'!$C:$C,'[1]Deals (investment)'!$B:$B,$A556,'[1]Deals (investment)'!$T:$T,BB$1)</f>
        <v>#VALUE!</v>
      </c>
      <c r="BC556" s="17" t="e">
        <f>SUMIFS('[1]Deals (Exits)'!$C:$C,'[1]Deals (Exits)'!$B:$B,$A556)</f>
        <v>#VALUE!</v>
      </c>
      <c r="BD556" s="17" t="e">
        <f>SUMIFS('[1]Deals (investment)'!$C:$C,'[1]Deals (investment)'!$B:$B,$A556,'[1]Deals (investment)'!$V:$V,BD$1)</f>
        <v>#VALUE!</v>
      </c>
      <c r="BE556" s="17" t="e">
        <f>SUMIFS('[1]Deals (investment)'!$C:$C,'[1]Deals (investment)'!$B:$B,$A556,'[1]Deals (investment)'!$V:$V,BE$1)</f>
        <v>#VALUE!</v>
      </c>
      <c r="BF556" s="17" t="e">
        <f>SUMIFS('[1]Deals (investment)'!$C:$C,'[1]Deals (investment)'!$B:$B,$A556,'[1]Deals (investment)'!$V:$V,BF$1)</f>
        <v>#VALUE!</v>
      </c>
      <c r="BG556" s="17" t="e">
        <f>SUMIFS('[1]Deals (investment)'!$C:$C,'[1]Deals (investment)'!$B:$B,$A556,'[1]Deals (investment)'!$V:$V,BG$1)</f>
        <v>#VALUE!</v>
      </c>
      <c r="BH556" s="17" t="e">
        <f>SUMIFS('[1]Deals (investment)'!$C:$C,'[1]Deals (investment)'!$B:$B,$A556,'[1]Deals (investment)'!$V:$V,BH$1)</f>
        <v>#VALUE!</v>
      </c>
      <c r="BI556" s="17" t="e">
        <f>SUMIFS('[1]Deals (investment)'!$C:$C,'[1]Deals (investment)'!$B:$B,$A556,'[1]Deals (investment)'!$V:$V,BI$1)</f>
        <v>#VALUE!</v>
      </c>
      <c r="BJ556" s="17" t="e">
        <f>SUMIFS('[1]Deals (investment)'!$C:$C,'[1]Deals (investment)'!$B:$B,$A556,'[1]Deals (investment)'!$V:$V,BJ$1)</f>
        <v>#VALUE!</v>
      </c>
      <c r="BK556" s="17" t="e">
        <f>SUMIFS('[1]Deals (investment)'!$C:$C,'[1]Deals (investment)'!$B:$B,$A556,'[1]Deals (investment)'!$V:$V,BK$1)</f>
        <v>#VALUE!</v>
      </c>
      <c r="BL556" s="17" t="e">
        <f>SUMIFS('[1]Deals (investment)'!$C:$C,'[1]Deals (investment)'!$B:$B,$A556,'[1]Deals (investment)'!$V:$V,BL$1)</f>
        <v>#VALUE!</v>
      </c>
      <c r="BM556" s="17" t="e">
        <f>SUMIFS('[1]Deals (investment)'!$C:$C,'[1]Deals (investment)'!$B:$B,$A556,'[1]Deals (investment)'!$V:$V,BM$1)</f>
        <v>#VALUE!</v>
      </c>
      <c r="BN556" s="15"/>
      <c r="BO556" s="15"/>
      <c r="BP556" s="22"/>
      <c r="BQ556" s="15"/>
      <c r="BR556" s="15"/>
      <c r="BS556" s="15"/>
      <c r="BT556" s="15"/>
      <c r="BU556" s="15"/>
      <c r="BV556" s="15"/>
      <c r="BW556" s="15"/>
      <c r="BX556" s="15"/>
      <c r="BY556" s="15"/>
      <c r="BZ556" s="15"/>
      <c r="CA556" s="15"/>
      <c r="CB556" s="15"/>
      <c r="CC556" s="15"/>
      <c r="CD556" s="15" t="str">
        <f t="shared" si="84"/>
        <v>Etrash2CashHelp people exchange their trash for cash.Active</v>
      </c>
      <c r="CE556" s="15"/>
      <c r="CF556" s="15"/>
      <c r="CG556" s="15"/>
      <c r="CH556" s="15"/>
      <c r="CI556" s="15"/>
      <c r="CJ556" s="15"/>
    </row>
    <row r="557" spans="1:118" ht="12.75">
      <c r="A557" s="15" t="s">
        <v>4442</v>
      </c>
      <c r="B557" s="15" t="s">
        <v>4443</v>
      </c>
      <c r="C557" s="15" t="s">
        <v>58</v>
      </c>
      <c r="D557" s="16">
        <v>2015</v>
      </c>
      <c r="E557" s="15" t="s">
        <v>59</v>
      </c>
      <c r="F557" s="15"/>
      <c r="G557" s="15" t="s">
        <v>61</v>
      </c>
      <c r="H557" s="15" t="s">
        <v>61</v>
      </c>
      <c r="I557" s="15" t="s">
        <v>61</v>
      </c>
      <c r="J557" s="15"/>
      <c r="K557" s="17" t="e">
        <f t="shared" si="65"/>
        <v>#VALUE!</v>
      </c>
      <c r="L557" s="15"/>
      <c r="M557" s="18" t="e">
        <f t="shared" si="51"/>
        <v>#VALUE!</v>
      </c>
      <c r="N557" s="15"/>
      <c r="O557" s="15"/>
      <c r="P557" s="15"/>
      <c r="Q557" s="15"/>
      <c r="R557" s="15"/>
      <c r="S557" s="19"/>
      <c r="T557" s="15"/>
      <c r="U557" s="17"/>
      <c r="V557" s="15" t="s">
        <v>4444</v>
      </c>
      <c r="W557" s="15"/>
      <c r="X557" s="15" t="s">
        <v>1072</v>
      </c>
      <c r="Y557" s="15" t="s">
        <v>1072</v>
      </c>
      <c r="AB557" s="20"/>
      <c r="AC557" s="21" t="s">
        <v>4445</v>
      </c>
      <c r="AD557" s="21" t="s">
        <v>4446</v>
      </c>
      <c r="AE557" s="21" t="s">
        <v>4447</v>
      </c>
      <c r="AF557" s="15"/>
      <c r="AG557" s="22">
        <f t="shared" si="77"/>
        <v>0.4838709677419355</v>
      </c>
      <c r="AH557" s="15" t="str">
        <f t="shared" si="78"/>
        <v/>
      </c>
      <c r="AI557" s="22" t="e">
        <f>VLOOKUP(A557,'[1]Deals (investment)'!$B$2:$Z$1497,1,FALSE)</f>
        <v>#N/A</v>
      </c>
      <c r="AJ557" s="22" t="e">
        <f>VLOOKUP(A557,'[1]Deals (investment)'!$B$2:$Z$870,15,FALSE)</f>
        <v>#N/A</v>
      </c>
      <c r="AK557" s="17" t="e">
        <f>VLOOKUP(A557,'[1]Deals (Exits)'!B:B,1,FALSE)</f>
        <v>#N/A</v>
      </c>
      <c r="AL557" s="23">
        <f>VLOOKUP(G557,[1]Lookups!$V$3:$Y$197,4,FALSE)</f>
        <v>0</v>
      </c>
      <c r="AM557" s="17" t="str">
        <f>VLOOKUP(X557,[1]Lookups!$B$3:$C$200,2,FALSE)</f>
        <v>Construction &amp; Real Estate</v>
      </c>
      <c r="AN557" s="17" t="e">
        <f>VLOOKUP(R557,[1]Lookups!$H$3:$I$69,2,FALSE)</f>
        <v>#N/A</v>
      </c>
      <c r="AO557" s="17" t="e">
        <f>VLOOKUP(T557,[1]Lookups!$H$3:$I$69,2,FALSE)</f>
        <v>#N/A</v>
      </c>
      <c r="AP557" s="17" t="e">
        <f>VLOOKUP(AN557,[1]Lookups!$N$3:$O$11,2,FALSE)</f>
        <v>#N/A</v>
      </c>
      <c r="AQ557" s="18" t="e">
        <f>COUNTIFS('[1]Deals (investment)'!$B:$B,$A557)</f>
        <v>#VALUE!</v>
      </c>
      <c r="AR557" s="18" t="e">
        <f>COUNTIFS('[1]Deals (investment)'!$B:$B,$A557,'[1]Deals (investment)'!$T:$T,$AW$1)+COUNTIFS('[1]Deals (investment)'!$B:$B,$A557,'[1]Deals (investment)'!$T:$T,$AX$1)+COUNTIFS('[1]Deals (investment)'!$B:$B,$A557,'[1]Deals (investment)'!$T:$T,$AY$1)</f>
        <v>#VALUE!</v>
      </c>
      <c r="AS557" s="17" t="e">
        <f>SUMIFS('[1]Deals (investment)'!$C:$C,'[1]Deals (investment)'!$B:$B,$A557)</f>
        <v>#VALUE!</v>
      </c>
      <c r="AT557" s="17" t="e">
        <f t="shared" si="66"/>
        <v>#VALUE!</v>
      </c>
      <c r="AU557" s="18" t="e">
        <f>COUNTIF('[1]Deals (Exits)'!$B:$B,A557)</f>
        <v>#VALUE!</v>
      </c>
      <c r="AV557" s="17" t="e">
        <f>SUMIFS('[1]Deals (investment)'!$C:$C,'[1]Deals (investment)'!$B:$B,$A557,'[1]Deals (investment)'!$T:$T,AV$1)</f>
        <v>#VALUE!</v>
      </c>
      <c r="AW557" s="17" t="e">
        <f>SUMIFS('[1]Deals (investment)'!$C:$C,'[1]Deals (investment)'!$B:$B,$A557,'[1]Deals (investment)'!$T:$T,AW$1)</f>
        <v>#VALUE!</v>
      </c>
      <c r="AX557" s="17" t="e">
        <f>SUMIFS('[1]Deals (investment)'!$C:$C,'[1]Deals (investment)'!$B:$B,$A557,'[1]Deals (investment)'!$T:$T,AX$1)</f>
        <v>#VALUE!</v>
      </c>
      <c r="AY557" s="17" t="e">
        <f>SUMIFS('[1]Deals (investment)'!$C:$C,'[1]Deals (investment)'!$B:$B,$A557,'[1]Deals (investment)'!$T:$T,AY$1)</f>
        <v>#VALUE!</v>
      </c>
      <c r="AZ557" s="17" t="e">
        <f>SUMIFS('[1]Deals (investment)'!$C:$C,'[1]Deals (investment)'!$B:$B,$A557,'[1]Deals (investment)'!$T:$T,AZ$1)</f>
        <v>#VALUE!</v>
      </c>
      <c r="BA557" s="17" t="e">
        <f>SUMIFS('[1]Deals (investment)'!$C:$C,'[1]Deals (investment)'!$B:$B,$A557,'[1]Deals (investment)'!$T:$T,BA$1)</f>
        <v>#VALUE!</v>
      </c>
      <c r="BB557" s="17" t="e">
        <f>SUMIFS('[1]Deals (investment)'!$C:$C,'[1]Deals (investment)'!$B:$B,$A557,'[1]Deals (investment)'!$T:$T,BB$1)</f>
        <v>#VALUE!</v>
      </c>
      <c r="BC557" s="17" t="e">
        <f>SUMIFS('[1]Deals (Exits)'!$C:$C,'[1]Deals (Exits)'!$B:$B,$A557)</f>
        <v>#VALUE!</v>
      </c>
      <c r="BD557" s="17" t="e">
        <f>SUMIFS('[1]Deals (investment)'!$C:$C,'[1]Deals (investment)'!$B:$B,$A557,'[1]Deals (investment)'!$V:$V,BD$1)</f>
        <v>#VALUE!</v>
      </c>
      <c r="BE557" s="17" t="e">
        <f>SUMIFS('[1]Deals (investment)'!$C:$C,'[1]Deals (investment)'!$B:$B,$A557,'[1]Deals (investment)'!$V:$V,BE$1)</f>
        <v>#VALUE!</v>
      </c>
      <c r="BF557" s="17" t="e">
        <f>SUMIFS('[1]Deals (investment)'!$C:$C,'[1]Deals (investment)'!$B:$B,$A557,'[1]Deals (investment)'!$V:$V,BF$1)</f>
        <v>#VALUE!</v>
      </c>
      <c r="BG557" s="17" t="e">
        <f>SUMIFS('[1]Deals (investment)'!$C:$C,'[1]Deals (investment)'!$B:$B,$A557,'[1]Deals (investment)'!$V:$V,BG$1)</f>
        <v>#VALUE!</v>
      </c>
      <c r="BH557" s="17" t="e">
        <f>SUMIFS('[1]Deals (investment)'!$C:$C,'[1]Deals (investment)'!$B:$B,$A557,'[1]Deals (investment)'!$V:$V,BH$1)</f>
        <v>#VALUE!</v>
      </c>
      <c r="BI557" s="17" t="e">
        <f>SUMIFS('[1]Deals (investment)'!$C:$C,'[1]Deals (investment)'!$B:$B,$A557,'[1]Deals (investment)'!$V:$V,BI$1)</f>
        <v>#VALUE!</v>
      </c>
      <c r="BJ557" s="17" t="e">
        <f>SUMIFS('[1]Deals (investment)'!$C:$C,'[1]Deals (investment)'!$B:$B,$A557,'[1]Deals (investment)'!$V:$V,BJ$1)</f>
        <v>#VALUE!</v>
      </c>
      <c r="BK557" s="17" t="e">
        <f>SUMIFS('[1]Deals (investment)'!$C:$C,'[1]Deals (investment)'!$B:$B,$A557,'[1]Deals (investment)'!$V:$V,BK$1)</f>
        <v>#VALUE!</v>
      </c>
      <c r="BL557" s="17" t="e">
        <f>SUMIFS('[1]Deals (investment)'!$C:$C,'[1]Deals (investment)'!$B:$B,$A557,'[1]Deals (investment)'!$V:$V,BL$1)</f>
        <v>#VALUE!</v>
      </c>
      <c r="BM557" s="17" t="e">
        <f>SUMIFS('[1]Deals (investment)'!$C:$C,'[1]Deals (investment)'!$B:$B,$A557,'[1]Deals (investment)'!$V:$V,BM$1)</f>
        <v>#VALUE!</v>
      </c>
      <c r="BN557" s="15"/>
      <c r="BO557" s="15"/>
      <c r="BP557" s="22"/>
      <c r="BQ557" s="15"/>
      <c r="BR557" s="15"/>
      <c r="BS557" s="15"/>
      <c r="BT557" s="15"/>
      <c r="BU557" s="15"/>
      <c r="BV557" s="15"/>
      <c r="BW557" s="15"/>
      <c r="BX557" s="15"/>
      <c r="BY557" s="15"/>
      <c r="BZ557" s="15"/>
      <c r="CA557" s="15"/>
      <c r="CB557" s="15"/>
      <c r="CC557" s="15"/>
      <c r="CD557" s="15" t="str">
        <f t="shared" si="84"/>
        <v>CobuilditCoBuildIT is a project management company focused on helping everyday people to realize their dream of owning a high quality home at the lowest possible price.Active</v>
      </c>
      <c r="CE557" s="15"/>
      <c r="CF557" s="15"/>
      <c r="CG557" s="15"/>
      <c r="CH557" s="15"/>
      <c r="CI557" s="15"/>
      <c r="CJ557" s="15"/>
    </row>
    <row r="558" spans="1:118" ht="12.75">
      <c r="A558" s="15" t="s">
        <v>4448</v>
      </c>
      <c r="B558" s="15" t="s">
        <v>4449</v>
      </c>
      <c r="C558" s="15" t="s">
        <v>58</v>
      </c>
      <c r="D558" s="16">
        <v>2017</v>
      </c>
      <c r="E558" s="15" t="s">
        <v>59</v>
      </c>
      <c r="F558" s="15"/>
      <c r="G558" s="15" t="s">
        <v>61</v>
      </c>
      <c r="H558" s="15" t="s">
        <v>61</v>
      </c>
      <c r="I558" s="15" t="s">
        <v>61</v>
      </c>
      <c r="J558" s="15"/>
      <c r="K558" s="17" t="e">
        <f t="shared" si="65"/>
        <v>#VALUE!</v>
      </c>
      <c r="L558" s="15"/>
      <c r="M558" s="18" t="e">
        <f t="shared" si="51"/>
        <v>#VALUE!</v>
      </c>
      <c r="N558" s="15"/>
      <c r="O558" s="15"/>
      <c r="P558" s="15"/>
      <c r="Q558" s="15"/>
      <c r="R558" s="15" t="s">
        <v>312</v>
      </c>
      <c r="S558" s="19" t="s">
        <v>312</v>
      </c>
      <c r="T558" s="15" t="s">
        <v>312</v>
      </c>
      <c r="U558" s="17" t="s">
        <v>312</v>
      </c>
      <c r="V558" s="15" t="s">
        <v>4450</v>
      </c>
      <c r="W558" s="15">
        <v>0</v>
      </c>
      <c r="X558" s="15" t="s">
        <v>404</v>
      </c>
      <c r="Y558" s="15" t="s">
        <v>4451</v>
      </c>
      <c r="AA558" s="25" t="s">
        <v>4070</v>
      </c>
      <c r="AB558" s="32">
        <v>43506</v>
      </c>
      <c r="AC558" s="21" t="s">
        <v>4452</v>
      </c>
      <c r="AD558" s="21" t="s">
        <v>4453</v>
      </c>
      <c r="AE558" s="21" t="s">
        <v>4454</v>
      </c>
      <c r="AF558" s="21" t="s">
        <v>4455</v>
      </c>
      <c r="AG558" s="22">
        <f t="shared" si="77"/>
        <v>0.74193548387096775</v>
      </c>
      <c r="AH558" s="15" t="e">
        <f t="shared" si="78"/>
        <v>#VALUE!</v>
      </c>
      <c r="AI558" s="22" t="e">
        <f>VLOOKUP(A558,'[1]Deals (investment)'!$B$2:$Z$1497,1,FALSE)</f>
        <v>#N/A</v>
      </c>
      <c r="AJ558" s="22" t="e">
        <f>VLOOKUP(A558,'[1]Deals (investment)'!$B$2:$Z$870,15,FALSE)</f>
        <v>#N/A</v>
      </c>
      <c r="AK558" s="17" t="e">
        <f>VLOOKUP(A558,'[1]Deals (Exits)'!B:B,1,FALSE)</f>
        <v>#N/A</v>
      </c>
      <c r="AL558" s="23">
        <f>VLOOKUP(G558,[1]Lookups!$V$3:$Y$197,4,FALSE)</f>
        <v>0</v>
      </c>
      <c r="AM558" s="17" t="str">
        <f>VLOOKUP(X558,[1]Lookups!$B$3:$C$200,2,FALSE)</f>
        <v>Other Technologies &amp; Information Technology</v>
      </c>
      <c r="AN558" s="17" t="e">
        <f>VLOOKUP(R558,[1]Lookups!$H$3:$I$69,2,FALSE)</f>
        <v>#N/A</v>
      </c>
      <c r="AO558" s="17" t="e">
        <f>VLOOKUP(T558,[1]Lookups!$H$3:$I$69,2,FALSE)</f>
        <v>#N/A</v>
      </c>
      <c r="AP558" s="17" t="e">
        <f>VLOOKUP(AN558,[1]Lookups!$N$3:$O$11,2,FALSE)</f>
        <v>#N/A</v>
      </c>
      <c r="AQ558" s="18" t="e">
        <f>COUNTIFS('[1]Deals (investment)'!$B:$B,$A558)</f>
        <v>#VALUE!</v>
      </c>
      <c r="AR558" s="18" t="e">
        <f>COUNTIFS('[1]Deals (investment)'!$B:$B,$A558,'[1]Deals (investment)'!$T:$T,$AW$1)+COUNTIFS('[1]Deals (investment)'!$B:$B,$A558,'[1]Deals (investment)'!$T:$T,$AX$1)+COUNTIFS('[1]Deals (investment)'!$B:$B,$A558,'[1]Deals (investment)'!$T:$T,$AY$1)</f>
        <v>#VALUE!</v>
      </c>
      <c r="AS558" s="17" t="e">
        <f>SUMIFS('[1]Deals (investment)'!$C:$C,'[1]Deals (investment)'!$B:$B,$A558)</f>
        <v>#VALUE!</v>
      </c>
      <c r="AT558" s="17" t="e">
        <f t="shared" si="66"/>
        <v>#VALUE!</v>
      </c>
      <c r="AU558" s="18" t="e">
        <f>COUNTIF('[1]Deals (Exits)'!$B:$B,A558)</f>
        <v>#VALUE!</v>
      </c>
      <c r="AV558" s="17" t="e">
        <f>SUMIFS('[1]Deals (investment)'!$C:$C,'[1]Deals (investment)'!$B:$B,$A558,'[1]Deals (investment)'!$T:$T,AV$1)</f>
        <v>#VALUE!</v>
      </c>
      <c r="AW558" s="17" t="e">
        <f>SUMIFS('[1]Deals (investment)'!$C:$C,'[1]Deals (investment)'!$B:$B,$A558,'[1]Deals (investment)'!$T:$T,AW$1)</f>
        <v>#VALUE!</v>
      </c>
      <c r="AX558" s="17" t="e">
        <f>SUMIFS('[1]Deals (investment)'!$C:$C,'[1]Deals (investment)'!$B:$B,$A558,'[1]Deals (investment)'!$T:$T,AX$1)</f>
        <v>#VALUE!</v>
      </c>
      <c r="AY558" s="17" t="e">
        <f>SUMIFS('[1]Deals (investment)'!$C:$C,'[1]Deals (investment)'!$B:$B,$A558,'[1]Deals (investment)'!$T:$T,AY$1)</f>
        <v>#VALUE!</v>
      </c>
      <c r="AZ558" s="17" t="e">
        <f>SUMIFS('[1]Deals (investment)'!$C:$C,'[1]Deals (investment)'!$B:$B,$A558,'[1]Deals (investment)'!$T:$T,AZ$1)</f>
        <v>#VALUE!</v>
      </c>
      <c r="BA558" s="17" t="e">
        <f>SUMIFS('[1]Deals (investment)'!$C:$C,'[1]Deals (investment)'!$B:$B,$A558,'[1]Deals (investment)'!$T:$T,BA$1)</f>
        <v>#VALUE!</v>
      </c>
      <c r="BB558" s="17" t="e">
        <f>SUMIFS('[1]Deals (investment)'!$C:$C,'[1]Deals (investment)'!$B:$B,$A558,'[1]Deals (investment)'!$T:$T,BB$1)</f>
        <v>#VALUE!</v>
      </c>
      <c r="BC558" s="17" t="e">
        <f>SUMIFS('[1]Deals (Exits)'!$C:$C,'[1]Deals (Exits)'!$B:$B,$A558)</f>
        <v>#VALUE!</v>
      </c>
      <c r="BD558" s="17" t="e">
        <f>SUMIFS('[1]Deals (investment)'!$C:$C,'[1]Deals (investment)'!$B:$B,$A558,'[1]Deals (investment)'!$V:$V,BD$1)</f>
        <v>#VALUE!</v>
      </c>
      <c r="BE558" s="17" t="e">
        <f>SUMIFS('[1]Deals (investment)'!$C:$C,'[1]Deals (investment)'!$B:$B,$A558,'[1]Deals (investment)'!$V:$V,BE$1)</f>
        <v>#VALUE!</v>
      </c>
      <c r="BF558" s="17" t="e">
        <f>SUMIFS('[1]Deals (investment)'!$C:$C,'[1]Deals (investment)'!$B:$B,$A558,'[1]Deals (investment)'!$V:$V,BF$1)</f>
        <v>#VALUE!</v>
      </c>
      <c r="BG558" s="17" t="e">
        <f>SUMIFS('[1]Deals (investment)'!$C:$C,'[1]Deals (investment)'!$B:$B,$A558,'[1]Deals (investment)'!$V:$V,BG$1)</f>
        <v>#VALUE!</v>
      </c>
      <c r="BH558" s="17" t="e">
        <f>SUMIFS('[1]Deals (investment)'!$C:$C,'[1]Deals (investment)'!$B:$B,$A558,'[1]Deals (investment)'!$V:$V,BH$1)</f>
        <v>#VALUE!</v>
      </c>
      <c r="BI558" s="17" t="e">
        <f>SUMIFS('[1]Deals (investment)'!$C:$C,'[1]Deals (investment)'!$B:$B,$A558,'[1]Deals (investment)'!$V:$V,BI$1)</f>
        <v>#VALUE!</v>
      </c>
      <c r="BJ558" s="17" t="e">
        <f>SUMIFS('[1]Deals (investment)'!$C:$C,'[1]Deals (investment)'!$B:$B,$A558,'[1]Deals (investment)'!$V:$V,BJ$1)</f>
        <v>#VALUE!</v>
      </c>
      <c r="BK558" s="17" t="e">
        <f>SUMIFS('[1]Deals (investment)'!$C:$C,'[1]Deals (investment)'!$B:$B,$A558,'[1]Deals (investment)'!$V:$V,BK$1)</f>
        <v>#VALUE!</v>
      </c>
      <c r="BL558" s="17" t="e">
        <f>SUMIFS('[1]Deals (investment)'!$C:$C,'[1]Deals (investment)'!$B:$B,$A558,'[1]Deals (investment)'!$V:$V,BL$1)</f>
        <v>#VALUE!</v>
      </c>
      <c r="BM558" s="17" t="e">
        <f>SUMIFS('[1]Deals (investment)'!$C:$C,'[1]Deals (investment)'!$B:$B,$A558,'[1]Deals (investment)'!$V:$V,BM$1)</f>
        <v>#VALUE!</v>
      </c>
      <c r="BN558" s="15"/>
      <c r="BO558" s="15"/>
      <c r="BP558" s="22"/>
      <c r="BQ558" s="15"/>
      <c r="BR558" s="15"/>
      <c r="BS558" s="15"/>
      <c r="BT558" s="15"/>
      <c r="BU558" s="15"/>
      <c r="BV558" s="15"/>
      <c r="BW558" s="15"/>
      <c r="BX558" s="15"/>
      <c r="BY558" s="15"/>
      <c r="BZ558" s="15"/>
      <c r="CA558" s="15"/>
      <c r="CB558" s="15"/>
      <c r="CC558" s="15"/>
      <c r="CD558" s="15" t="str">
        <f t="shared" si="84"/>
        <v>Chekkit TechnologiesChekkit is an ethereum blockchain powered anti-counterfeiting, product tracking and customer experience analytics platform. We help producers protect their brands, track supply chain activities and collect last-mile consumer insights in real-timeActive</v>
      </c>
      <c r="CE558" s="15"/>
      <c r="CF558" s="15"/>
      <c r="CG558" s="15"/>
      <c r="CH558" s="15"/>
      <c r="CI558" s="15"/>
      <c r="CJ558" s="15"/>
    </row>
    <row r="559" spans="1:118" ht="12.75">
      <c r="A559" s="15" t="s">
        <v>4456</v>
      </c>
      <c r="B559" s="15" t="s">
        <v>4457</v>
      </c>
      <c r="C559" s="15" t="s">
        <v>58</v>
      </c>
      <c r="D559" s="16">
        <v>2005</v>
      </c>
      <c r="E559" s="15" t="s">
        <v>59</v>
      </c>
      <c r="F559" s="15" t="s">
        <v>4458</v>
      </c>
      <c r="G559" s="15" t="s">
        <v>61</v>
      </c>
      <c r="H559" s="15" t="s">
        <v>61</v>
      </c>
      <c r="I559" s="15" t="s">
        <v>4459</v>
      </c>
      <c r="J559" s="15"/>
      <c r="K559" s="17" t="e">
        <f t="shared" si="65"/>
        <v>#VALUE!</v>
      </c>
      <c r="L559" s="15"/>
      <c r="M559" s="18" t="e">
        <f t="shared" si="51"/>
        <v>#VALUE!</v>
      </c>
      <c r="N559" s="15"/>
      <c r="O559" s="15"/>
      <c r="P559" s="15"/>
      <c r="Q559" s="24" t="e">
        <f ca="1">_xludf.MAXIFS('[1]Deals (investment)'!A:A,'[1]Deals (investment)'!B:B,A559)</f>
        <v>#NAME?</v>
      </c>
      <c r="R559" s="15"/>
      <c r="S559" s="19"/>
      <c r="T559" s="15"/>
      <c r="U559" s="17"/>
      <c r="V559" s="15" t="s">
        <v>4460</v>
      </c>
      <c r="W559" s="15"/>
      <c r="X559" s="15" t="s">
        <v>256</v>
      </c>
      <c r="Y559" s="15" t="s">
        <v>4461</v>
      </c>
      <c r="AB559" s="20" t="s">
        <v>333</v>
      </c>
      <c r="AC559" s="21" t="s">
        <v>4462</v>
      </c>
      <c r="AD559" s="21" t="s">
        <v>4463</v>
      </c>
      <c r="AE559" s="21" t="s">
        <v>4464</v>
      </c>
      <c r="AF559" s="21" t="s">
        <v>4465</v>
      </c>
      <c r="AG559" s="22">
        <f t="shared" ca="1" si="77"/>
        <v>0.61290322580645162</v>
      </c>
      <c r="AH559" s="15" t="e">
        <f t="shared" si="78"/>
        <v>#VALUE!</v>
      </c>
      <c r="AI559" s="22" t="str">
        <f>VLOOKUP(A559,'[1]Deals (investment)'!$B$2:$Z$1497,1,FALSE)</f>
        <v>Chocolate City Entertainment</v>
      </c>
      <c r="AJ559" s="22" t="e">
        <f>VLOOKUP(A559,'[1]Deals (investment)'!$B$2:$Z$870,15,FALSE)</f>
        <v>#N/A</v>
      </c>
      <c r="AK559" s="17" t="e">
        <f>VLOOKUP(A559,'[1]Deals (Exits)'!B:B,1,FALSE)</f>
        <v>#N/A</v>
      </c>
      <c r="AL559" s="23">
        <f>VLOOKUP(G559,[1]Lookups!$V$3:$Y$197,4,FALSE)</f>
        <v>0</v>
      </c>
      <c r="AM559" s="17" t="str">
        <f>VLOOKUP(X559,[1]Lookups!$B$3:$C$200,2,FALSE)</f>
        <v>Media &amp; Entertainment</v>
      </c>
      <c r="AN559" s="17" t="e">
        <f>VLOOKUP(R559,[1]Lookups!$H$3:$I$69,2,FALSE)</f>
        <v>#N/A</v>
      </c>
      <c r="AO559" s="17" t="e">
        <f>VLOOKUP(T559,[1]Lookups!$H$3:$I$69,2,FALSE)</f>
        <v>#N/A</v>
      </c>
      <c r="AP559" s="17" t="e">
        <f>VLOOKUP(AN559,[1]Lookups!$N$3:$O$11,2,FALSE)</f>
        <v>#N/A</v>
      </c>
      <c r="AQ559" s="18" t="e">
        <f>COUNTIFS('[1]Deals (investment)'!$B:$B,$A559)</f>
        <v>#VALUE!</v>
      </c>
      <c r="AR559" s="18" t="e">
        <f>COUNTIFS('[1]Deals (investment)'!$B:$B,$A559,'[1]Deals (investment)'!$T:$T,$AW$1)+COUNTIFS('[1]Deals (investment)'!$B:$B,$A559,'[1]Deals (investment)'!$T:$T,$AX$1)+COUNTIFS('[1]Deals (investment)'!$B:$B,$A559,'[1]Deals (investment)'!$T:$T,$AY$1)</f>
        <v>#VALUE!</v>
      </c>
      <c r="AS559" s="17" t="e">
        <f>SUMIFS('[1]Deals (investment)'!$C:$C,'[1]Deals (investment)'!$B:$B,$A559)</f>
        <v>#VALUE!</v>
      </c>
      <c r="AT559" s="17" t="e">
        <f t="shared" si="66"/>
        <v>#VALUE!</v>
      </c>
      <c r="AU559" s="18" t="e">
        <f>COUNTIF('[1]Deals (Exits)'!$B:$B,A559)</f>
        <v>#VALUE!</v>
      </c>
      <c r="AV559" s="17" t="e">
        <f>SUMIFS('[1]Deals (investment)'!$C:$C,'[1]Deals (investment)'!$B:$B,$A559,'[1]Deals (investment)'!$T:$T,AV$1)</f>
        <v>#VALUE!</v>
      </c>
      <c r="AW559" s="17" t="e">
        <f>SUMIFS('[1]Deals (investment)'!$C:$C,'[1]Deals (investment)'!$B:$B,$A559,'[1]Deals (investment)'!$T:$T,AW$1)</f>
        <v>#VALUE!</v>
      </c>
      <c r="AX559" s="17" t="e">
        <f>SUMIFS('[1]Deals (investment)'!$C:$C,'[1]Deals (investment)'!$B:$B,$A559,'[1]Deals (investment)'!$T:$T,AX$1)</f>
        <v>#VALUE!</v>
      </c>
      <c r="AY559" s="17" t="e">
        <f>SUMIFS('[1]Deals (investment)'!$C:$C,'[1]Deals (investment)'!$B:$B,$A559,'[1]Deals (investment)'!$T:$T,AY$1)</f>
        <v>#VALUE!</v>
      </c>
      <c r="AZ559" s="17" t="e">
        <f>SUMIFS('[1]Deals (investment)'!$C:$C,'[1]Deals (investment)'!$B:$B,$A559,'[1]Deals (investment)'!$T:$T,AZ$1)</f>
        <v>#VALUE!</v>
      </c>
      <c r="BA559" s="17" t="e">
        <f>SUMIFS('[1]Deals (investment)'!$C:$C,'[1]Deals (investment)'!$B:$B,$A559,'[1]Deals (investment)'!$T:$T,BA$1)</f>
        <v>#VALUE!</v>
      </c>
      <c r="BB559" s="17" t="e">
        <f>SUMIFS('[1]Deals (investment)'!$C:$C,'[1]Deals (investment)'!$B:$B,$A559,'[1]Deals (investment)'!$T:$T,BB$1)</f>
        <v>#VALUE!</v>
      </c>
      <c r="BC559" s="17" t="e">
        <f>SUMIFS('[1]Deals (Exits)'!$C:$C,'[1]Deals (Exits)'!$B:$B,$A559)</f>
        <v>#VALUE!</v>
      </c>
      <c r="BD559" s="17" t="e">
        <f>SUMIFS('[1]Deals (investment)'!$C:$C,'[1]Deals (investment)'!$B:$B,$A559,'[1]Deals (investment)'!$V:$V,BD$1)</f>
        <v>#VALUE!</v>
      </c>
      <c r="BE559" s="17" t="e">
        <f>SUMIFS('[1]Deals (investment)'!$C:$C,'[1]Deals (investment)'!$B:$B,$A559,'[1]Deals (investment)'!$V:$V,BE$1)</f>
        <v>#VALUE!</v>
      </c>
      <c r="BF559" s="17" t="e">
        <f>SUMIFS('[1]Deals (investment)'!$C:$C,'[1]Deals (investment)'!$B:$B,$A559,'[1]Deals (investment)'!$V:$V,BF$1)</f>
        <v>#VALUE!</v>
      </c>
      <c r="BG559" s="17" t="e">
        <f>SUMIFS('[1]Deals (investment)'!$C:$C,'[1]Deals (investment)'!$B:$B,$A559,'[1]Deals (investment)'!$V:$V,BG$1)</f>
        <v>#VALUE!</v>
      </c>
      <c r="BH559" s="17" t="e">
        <f>SUMIFS('[1]Deals (investment)'!$C:$C,'[1]Deals (investment)'!$B:$B,$A559,'[1]Deals (investment)'!$V:$V,BH$1)</f>
        <v>#VALUE!</v>
      </c>
      <c r="BI559" s="17" t="e">
        <f>SUMIFS('[1]Deals (investment)'!$C:$C,'[1]Deals (investment)'!$B:$B,$A559,'[1]Deals (investment)'!$V:$V,BI$1)</f>
        <v>#VALUE!</v>
      </c>
      <c r="BJ559" s="17" t="e">
        <f>SUMIFS('[1]Deals (investment)'!$C:$C,'[1]Deals (investment)'!$B:$B,$A559,'[1]Deals (investment)'!$V:$V,BJ$1)</f>
        <v>#VALUE!</v>
      </c>
      <c r="BK559" s="17" t="e">
        <f>SUMIFS('[1]Deals (investment)'!$C:$C,'[1]Deals (investment)'!$B:$B,$A559,'[1]Deals (investment)'!$V:$V,BK$1)</f>
        <v>#VALUE!</v>
      </c>
      <c r="BL559" s="17" t="e">
        <f>SUMIFS('[1]Deals (investment)'!$C:$C,'[1]Deals (investment)'!$B:$B,$A559,'[1]Deals (investment)'!$V:$V,BL$1)</f>
        <v>#VALUE!</v>
      </c>
      <c r="BM559" s="17" t="e">
        <f>SUMIFS('[1]Deals (investment)'!$C:$C,'[1]Deals (investment)'!$B:$B,$A559,'[1]Deals (investment)'!$V:$V,BM$1)</f>
        <v>#VALUE!</v>
      </c>
      <c r="BN559" s="15"/>
      <c r="BO559" s="15"/>
      <c r="BP559" s="22"/>
      <c r="BQ559" s="15"/>
      <c r="BR559" s="15"/>
      <c r="BS559" s="15"/>
      <c r="BT559" s="15"/>
      <c r="BU559" s="15"/>
      <c r="BV559" s="15"/>
      <c r="BW559" s="15"/>
      <c r="BX559" s="15"/>
      <c r="BY559" s="15"/>
      <c r="BZ559" s="15"/>
      <c r="CA559" s="15"/>
      <c r="CB559" s="15"/>
      <c r="CC559" s="15"/>
      <c r="CD559" s="15"/>
      <c r="CE559" s="15"/>
      <c r="CF559" s="15"/>
      <c r="CG559" s="15"/>
      <c r="CH559" s="15"/>
      <c r="CI559" s="15"/>
      <c r="CJ559" s="15"/>
    </row>
    <row r="560" spans="1:118" ht="12.75">
      <c r="A560" s="15" t="s">
        <v>4466</v>
      </c>
      <c r="B560" s="15" t="s">
        <v>4467</v>
      </c>
      <c r="C560" s="15" t="s">
        <v>58</v>
      </c>
      <c r="D560" s="16">
        <v>2018</v>
      </c>
      <c r="E560" s="15" t="s">
        <v>4468</v>
      </c>
      <c r="F560" s="15"/>
      <c r="G560" s="15" t="s">
        <v>61</v>
      </c>
      <c r="H560" s="15" t="s">
        <v>61</v>
      </c>
      <c r="I560" s="15" t="s">
        <v>61</v>
      </c>
      <c r="J560" s="15"/>
      <c r="K560" s="17" t="e">
        <f t="shared" si="65"/>
        <v>#VALUE!</v>
      </c>
      <c r="L560" s="15"/>
      <c r="M560" s="18" t="e">
        <f t="shared" si="51"/>
        <v>#VALUE!</v>
      </c>
      <c r="N560" s="15" t="s">
        <v>4469</v>
      </c>
      <c r="O560" s="15"/>
      <c r="P560" s="15"/>
      <c r="Q560" s="24">
        <v>43574</v>
      </c>
      <c r="R560" s="15" t="s">
        <v>636</v>
      </c>
      <c r="S560" s="19" t="s">
        <v>144</v>
      </c>
      <c r="T560" s="15" t="s">
        <v>110</v>
      </c>
      <c r="U560" s="17" t="s">
        <v>110</v>
      </c>
      <c r="V560" s="15" t="s">
        <v>4470</v>
      </c>
      <c r="W560" s="15">
        <v>0</v>
      </c>
      <c r="X560" s="15" t="s">
        <v>158</v>
      </c>
      <c r="Y560" s="15" t="s">
        <v>4471</v>
      </c>
      <c r="Z560" s="25" t="s">
        <v>147</v>
      </c>
      <c r="AA560" s="25" t="s">
        <v>110</v>
      </c>
      <c r="AB560" s="20"/>
      <c r="AC560" s="21" t="s">
        <v>4472</v>
      </c>
      <c r="AD560" s="15"/>
      <c r="AE560" s="15"/>
      <c r="AF560" s="21" t="s">
        <v>4473</v>
      </c>
      <c r="AG560" s="22">
        <f t="shared" si="77"/>
        <v>0.74193548387096775</v>
      </c>
      <c r="AH560" s="15" t="e">
        <f t="shared" si="78"/>
        <v>#VALUE!</v>
      </c>
      <c r="AI560" s="22" t="str">
        <f>VLOOKUP(A560,'[1]Deals (investment)'!$B$2:$Z$1497,1,FALSE)</f>
        <v>Extramile Africa</v>
      </c>
      <c r="AJ560" s="22" t="e">
        <f>VLOOKUP(A560,'[1]Deals (investment)'!$B$2:$Z$870,15,FALSE)</f>
        <v>#N/A</v>
      </c>
      <c r="AK560" s="17" t="e">
        <f>VLOOKUP(A560,'[1]Deals (Exits)'!B:B,1,FALSE)</f>
        <v>#N/A</v>
      </c>
      <c r="AL560" s="23">
        <f>VLOOKUP(G560,[1]Lookups!$V$3:$Y$197,4,FALSE)</f>
        <v>0</v>
      </c>
      <c r="AM560" s="17" t="str">
        <f>VLOOKUP(X560,[1]Lookups!$B$3:$C$200,2,FALSE)</f>
        <v>Financial Services</v>
      </c>
      <c r="AN560" s="17" t="str">
        <f>VLOOKUP(R560,[1]Lookups!$H$3:$I$69,2,FALSE)</f>
        <v>1. Grant</v>
      </c>
      <c r="AO560" s="17" t="e">
        <f>VLOOKUP(T560,[1]Lookups!$H$3:$I$69,2,FALSE)</f>
        <v>#N/A</v>
      </c>
      <c r="AP560" s="17" t="str">
        <f>VLOOKUP(AN560,[1]Lookups!$N$3:$O$11,2,FALSE)</f>
        <v>Early</v>
      </c>
      <c r="AQ560" s="18" t="e">
        <f>COUNTIFS('[1]Deals (investment)'!$B:$B,$A560)</f>
        <v>#VALUE!</v>
      </c>
      <c r="AR560" s="18" t="e">
        <f>COUNTIFS('[1]Deals (investment)'!$B:$B,$A560,'[1]Deals (investment)'!$T:$T,$AW$1)+COUNTIFS('[1]Deals (investment)'!$B:$B,$A560,'[1]Deals (investment)'!$T:$T,$AX$1)+COUNTIFS('[1]Deals (investment)'!$B:$B,$A560,'[1]Deals (investment)'!$T:$T,$AY$1)</f>
        <v>#VALUE!</v>
      </c>
      <c r="AS560" s="17" t="e">
        <f>SUMIFS('[1]Deals (investment)'!$C:$C,'[1]Deals (investment)'!$B:$B,$A560)</f>
        <v>#VALUE!</v>
      </c>
      <c r="AT560" s="17" t="e">
        <f t="shared" si="66"/>
        <v>#VALUE!</v>
      </c>
      <c r="AU560" s="18" t="e">
        <f>COUNTIF('[1]Deals (Exits)'!$B:$B,A560)</f>
        <v>#VALUE!</v>
      </c>
      <c r="AV560" s="17" t="e">
        <f>SUMIFS('[1]Deals (investment)'!$C:$C,'[1]Deals (investment)'!$B:$B,$A560,'[1]Deals (investment)'!$T:$T,AV$1)</f>
        <v>#VALUE!</v>
      </c>
      <c r="AW560" s="17" t="e">
        <f>SUMIFS('[1]Deals (investment)'!$C:$C,'[1]Deals (investment)'!$B:$B,$A560,'[1]Deals (investment)'!$T:$T,AW$1)</f>
        <v>#VALUE!</v>
      </c>
      <c r="AX560" s="17" t="e">
        <f>SUMIFS('[1]Deals (investment)'!$C:$C,'[1]Deals (investment)'!$B:$B,$A560,'[1]Deals (investment)'!$T:$T,AX$1)</f>
        <v>#VALUE!</v>
      </c>
      <c r="AY560" s="17" t="e">
        <f>SUMIFS('[1]Deals (investment)'!$C:$C,'[1]Deals (investment)'!$B:$B,$A560,'[1]Deals (investment)'!$T:$T,AY$1)</f>
        <v>#VALUE!</v>
      </c>
      <c r="AZ560" s="17" t="e">
        <f>SUMIFS('[1]Deals (investment)'!$C:$C,'[1]Deals (investment)'!$B:$B,$A560,'[1]Deals (investment)'!$T:$T,AZ$1)</f>
        <v>#VALUE!</v>
      </c>
      <c r="BA560" s="17" t="e">
        <f>SUMIFS('[1]Deals (investment)'!$C:$C,'[1]Deals (investment)'!$B:$B,$A560,'[1]Deals (investment)'!$T:$T,BA$1)</f>
        <v>#VALUE!</v>
      </c>
      <c r="BB560" s="17" t="e">
        <f>SUMIFS('[1]Deals (investment)'!$C:$C,'[1]Deals (investment)'!$B:$B,$A560,'[1]Deals (investment)'!$T:$T,BB$1)</f>
        <v>#VALUE!</v>
      </c>
      <c r="BC560" s="17" t="e">
        <f>SUMIFS('[1]Deals (Exits)'!$C:$C,'[1]Deals (Exits)'!$B:$B,$A560)</f>
        <v>#VALUE!</v>
      </c>
      <c r="BD560" s="17" t="e">
        <f>SUMIFS('[1]Deals (investment)'!$C:$C,'[1]Deals (investment)'!$B:$B,$A560,'[1]Deals (investment)'!$V:$V,BD$1)</f>
        <v>#VALUE!</v>
      </c>
      <c r="BE560" s="17" t="e">
        <f>SUMIFS('[1]Deals (investment)'!$C:$C,'[1]Deals (investment)'!$B:$B,$A560,'[1]Deals (investment)'!$V:$V,BE$1)</f>
        <v>#VALUE!</v>
      </c>
      <c r="BF560" s="17" t="e">
        <f>SUMIFS('[1]Deals (investment)'!$C:$C,'[1]Deals (investment)'!$B:$B,$A560,'[1]Deals (investment)'!$V:$V,BF$1)</f>
        <v>#VALUE!</v>
      </c>
      <c r="BG560" s="17" t="e">
        <f>SUMIFS('[1]Deals (investment)'!$C:$C,'[1]Deals (investment)'!$B:$B,$A560,'[1]Deals (investment)'!$V:$V,BG$1)</f>
        <v>#VALUE!</v>
      </c>
      <c r="BH560" s="17" t="e">
        <f>SUMIFS('[1]Deals (investment)'!$C:$C,'[1]Deals (investment)'!$B:$B,$A560,'[1]Deals (investment)'!$V:$V,BH$1)</f>
        <v>#VALUE!</v>
      </c>
      <c r="BI560" s="17" t="e">
        <f>SUMIFS('[1]Deals (investment)'!$C:$C,'[1]Deals (investment)'!$B:$B,$A560,'[1]Deals (investment)'!$V:$V,BI$1)</f>
        <v>#VALUE!</v>
      </c>
      <c r="BJ560" s="17" t="e">
        <f>SUMIFS('[1]Deals (investment)'!$C:$C,'[1]Deals (investment)'!$B:$B,$A560,'[1]Deals (investment)'!$V:$V,BJ$1)</f>
        <v>#VALUE!</v>
      </c>
      <c r="BK560" s="17" t="e">
        <f>SUMIFS('[1]Deals (investment)'!$C:$C,'[1]Deals (investment)'!$B:$B,$A560,'[1]Deals (investment)'!$V:$V,BK$1)</f>
        <v>#VALUE!</v>
      </c>
      <c r="BL560" s="17" t="e">
        <f>SUMIFS('[1]Deals (investment)'!$C:$C,'[1]Deals (investment)'!$B:$B,$A560,'[1]Deals (investment)'!$V:$V,BL$1)</f>
        <v>#VALUE!</v>
      </c>
      <c r="BM560" s="17" t="e">
        <f>SUMIFS('[1]Deals (investment)'!$C:$C,'[1]Deals (investment)'!$B:$B,$A560,'[1]Deals (investment)'!$V:$V,BM$1)</f>
        <v>#VALUE!</v>
      </c>
      <c r="BN560" s="15"/>
      <c r="BO560" s="15"/>
      <c r="BP560" s="22"/>
      <c r="BQ560" s="15"/>
      <c r="BR560" s="15"/>
      <c r="BS560" s="15"/>
      <c r="BT560" s="15"/>
      <c r="BU560" s="15"/>
      <c r="BV560" s="15"/>
      <c r="BW560" s="15"/>
      <c r="BX560" s="15"/>
      <c r="BY560" s="15"/>
      <c r="BZ560" s="15"/>
      <c r="CA560" s="15"/>
      <c r="CB560" s="15"/>
      <c r="CC560" s="15"/>
      <c r="CD560" s="15" t="str">
        <f t="shared" ref="CD560:CD562" si="85">CONCATENATE(A560,B560,C560)</f>
        <v>Extramile AfricaEMA is a home-grown fintech solution that is empowering African entrepreneurs to create the jobs, shared wealth and prosperity that Africa need through shared-economy model and strategic partnership for financial inclusion and the quick growth of the continentActive</v>
      </c>
      <c r="CE560" s="15"/>
      <c r="CF560" s="15"/>
      <c r="CG560" s="15"/>
      <c r="CH560" s="15"/>
      <c r="CI560" s="15"/>
      <c r="CJ560" s="15"/>
    </row>
    <row r="561" spans="1:88" ht="12.75">
      <c r="A561" s="15" t="s">
        <v>4474</v>
      </c>
      <c r="B561" s="15" t="s">
        <v>4475</v>
      </c>
      <c r="C561" s="15" t="s">
        <v>58</v>
      </c>
      <c r="D561" s="16">
        <v>2015</v>
      </c>
      <c r="E561" s="15" t="s">
        <v>59</v>
      </c>
      <c r="F561" s="15"/>
      <c r="G561" s="15" t="s">
        <v>61</v>
      </c>
      <c r="H561" s="15" t="s">
        <v>61</v>
      </c>
      <c r="I561" s="15" t="s">
        <v>61</v>
      </c>
      <c r="J561" s="15"/>
      <c r="K561" s="17" t="e">
        <f t="shared" si="65"/>
        <v>#VALUE!</v>
      </c>
      <c r="L561" s="15"/>
      <c r="M561" s="18" t="e">
        <f t="shared" si="51"/>
        <v>#VALUE!</v>
      </c>
      <c r="N561" s="15"/>
      <c r="O561" s="15"/>
      <c r="P561" s="15"/>
      <c r="Q561" s="15"/>
      <c r="R561" s="15" t="s">
        <v>636</v>
      </c>
      <c r="S561" s="19" t="s">
        <v>144</v>
      </c>
      <c r="T561" s="15" t="s">
        <v>312</v>
      </c>
      <c r="U561" s="17" t="s">
        <v>312</v>
      </c>
      <c r="V561" s="15" t="s">
        <v>4476</v>
      </c>
      <c r="W561" s="15"/>
      <c r="X561" s="15" t="s">
        <v>107</v>
      </c>
      <c r="Y561" s="15"/>
      <c r="AB561" s="20"/>
      <c r="AC561" s="21" t="s">
        <v>4477</v>
      </c>
      <c r="AD561" s="21" t="s">
        <v>4478</v>
      </c>
      <c r="AE561" s="21" t="s">
        <v>4479</v>
      </c>
      <c r="AF561" s="21" t="s">
        <v>4480</v>
      </c>
      <c r="AG561" s="22">
        <f t="shared" si="77"/>
        <v>0.61290322580645162</v>
      </c>
      <c r="AH561" s="15" t="str">
        <f t="shared" si="78"/>
        <v/>
      </c>
      <c r="AI561" s="22" t="e">
        <f>VLOOKUP(A561,'[1]Deals (investment)'!$B$2:$Z$1497,1,FALSE)</f>
        <v>#N/A</v>
      </c>
      <c r="AJ561" s="22" t="e">
        <f>VLOOKUP(A561,'[1]Deals (investment)'!$B$2:$Z$870,15,FALSE)</f>
        <v>#N/A</v>
      </c>
      <c r="AK561" s="17" t="e">
        <f>VLOOKUP(A561,'[1]Deals (Exits)'!B:B,1,FALSE)</f>
        <v>#N/A</v>
      </c>
      <c r="AL561" s="23">
        <f>VLOOKUP(G561,[1]Lookups!$V$3:$Y$197,4,FALSE)</f>
        <v>0</v>
      </c>
      <c r="AM561" s="17" t="str">
        <f>VLOOKUP(X561,[1]Lookups!$B$3:$C$200,2,FALSE)</f>
        <v>Energy &amp; Resources</v>
      </c>
      <c r="AN561" s="17" t="str">
        <f>VLOOKUP(R561,[1]Lookups!$H$3:$I$69,2,FALSE)</f>
        <v>1. Grant</v>
      </c>
      <c r="AO561" s="17" t="e">
        <f>VLOOKUP(T561,[1]Lookups!$H$3:$I$69,2,FALSE)</f>
        <v>#N/A</v>
      </c>
      <c r="AP561" s="17" t="str">
        <f>VLOOKUP(AN561,[1]Lookups!$N$3:$O$11,2,FALSE)</f>
        <v>Early</v>
      </c>
      <c r="AQ561" s="18" t="e">
        <f>COUNTIFS('[1]Deals (investment)'!$B:$B,$A561)</f>
        <v>#VALUE!</v>
      </c>
      <c r="AR561" s="18" t="e">
        <f>COUNTIFS('[1]Deals (investment)'!$B:$B,$A561,'[1]Deals (investment)'!$T:$T,$AW$1)+COUNTIFS('[1]Deals (investment)'!$B:$B,$A561,'[1]Deals (investment)'!$T:$T,$AX$1)+COUNTIFS('[1]Deals (investment)'!$B:$B,$A561,'[1]Deals (investment)'!$T:$T,$AY$1)</f>
        <v>#VALUE!</v>
      </c>
      <c r="AS561" s="17" t="e">
        <f>SUMIFS('[1]Deals (investment)'!$C:$C,'[1]Deals (investment)'!$B:$B,$A561)</f>
        <v>#VALUE!</v>
      </c>
      <c r="AT561" s="17" t="e">
        <f t="shared" si="66"/>
        <v>#VALUE!</v>
      </c>
      <c r="AU561" s="18" t="e">
        <f>COUNTIF('[1]Deals (Exits)'!$B:$B,A561)</f>
        <v>#VALUE!</v>
      </c>
      <c r="AV561" s="17" t="e">
        <f>SUMIFS('[1]Deals (investment)'!$C:$C,'[1]Deals (investment)'!$B:$B,$A561,'[1]Deals (investment)'!$T:$T,AV$1)</f>
        <v>#VALUE!</v>
      </c>
      <c r="AW561" s="17" t="e">
        <f>SUMIFS('[1]Deals (investment)'!$C:$C,'[1]Deals (investment)'!$B:$B,$A561,'[1]Deals (investment)'!$T:$T,AW$1)</f>
        <v>#VALUE!</v>
      </c>
      <c r="AX561" s="17" t="e">
        <f>SUMIFS('[1]Deals (investment)'!$C:$C,'[1]Deals (investment)'!$B:$B,$A561,'[1]Deals (investment)'!$T:$T,AX$1)</f>
        <v>#VALUE!</v>
      </c>
      <c r="AY561" s="17" t="e">
        <f>SUMIFS('[1]Deals (investment)'!$C:$C,'[1]Deals (investment)'!$B:$B,$A561,'[1]Deals (investment)'!$T:$T,AY$1)</f>
        <v>#VALUE!</v>
      </c>
      <c r="AZ561" s="17" t="e">
        <f>SUMIFS('[1]Deals (investment)'!$C:$C,'[1]Deals (investment)'!$B:$B,$A561,'[1]Deals (investment)'!$T:$T,AZ$1)</f>
        <v>#VALUE!</v>
      </c>
      <c r="BA561" s="17" t="e">
        <f>SUMIFS('[1]Deals (investment)'!$C:$C,'[1]Deals (investment)'!$B:$B,$A561,'[1]Deals (investment)'!$T:$T,BA$1)</f>
        <v>#VALUE!</v>
      </c>
      <c r="BB561" s="17" t="e">
        <f>SUMIFS('[1]Deals (investment)'!$C:$C,'[1]Deals (investment)'!$B:$B,$A561,'[1]Deals (investment)'!$T:$T,BB$1)</f>
        <v>#VALUE!</v>
      </c>
      <c r="BC561" s="17" t="e">
        <f>SUMIFS('[1]Deals (Exits)'!$C:$C,'[1]Deals (Exits)'!$B:$B,$A561)</f>
        <v>#VALUE!</v>
      </c>
      <c r="BD561" s="17" t="e">
        <f>SUMIFS('[1]Deals (investment)'!$C:$C,'[1]Deals (investment)'!$B:$B,$A561,'[1]Deals (investment)'!$V:$V,BD$1)</f>
        <v>#VALUE!</v>
      </c>
      <c r="BE561" s="17" t="e">
        <f>SUMIFS('[1]Deals (investment)'!$C:$C,'[1]Deals (investment)'!$B:$B,$A561,'[1]Deals (investment)'!$V:$V,BE$1)</f>
        <v>#VALUE!</v>
      </c>
      <c r="BF561" s="17" t="e">
        <f>SUMIFS('[1]Deals (investment)'!$C:$C,'[1]Deals (investment)'!$B:$B,$A561,'[1]Deals (investment)'!$V:$V,BF$1)</f>
        <v>#VALUE!</v>
      </c>
      <c r="BG561" s="17" t="e">
        <f>SUMIFS('[1]Deals (investment)'!$C:$C,'[1]Deals (investment)'!$B:$B,$A561,'[1]Deals (investment)'!$V:$V,BG$1)</f>
        <v>#VALUE!</v>
      </c>
      <c r="BH561" s="17" t="e">
        <f>SUMIFS('[1]Deals (investment)'!$C:$C,'[1]Deals (investment)'!$B:$B,$A561,'[1]Deals (investment)'!$V:$V,BH$1)</f>
        <v>#VALUE!</v>
      </c>
      <c r="BI561" s="17" t="e">
        <f>SUMIFS('[1]Deals (investment)'!$C:$C,'[1]Deals (investment)'!$B:$B,$A561,'[1]Deals (investment)'!$V:$V,BI$1)</f>
        <v>#VALUE!</v>
      </c>
      <c r="BJ561" s="17" t="e">
        <f>SUMIFS('[1]Deals (investment)'!$C:$C,'[1]Deals (investment)'!$B:$B,$A561,'[1]Deals (investment)'!$V:$V,BJ$1)</f>
        <v>#VALUE!</v>
      </c>
      <c r="BK561" s="17" t="e">
        <f>SUMIFS('[1]Deals (investment)'!$C:$C,'[1]Deals (investment)'!$B:$B,$A561,'[1]Deals (investment)'!$V:$V,BK$1)</f>
        <v>#VALUE!</v>
      </c>
      <c r="BL561" s="17" t="e">
        <f>SUMIFS('[1]Deals (investment)'!$C:$C,'[1]Deals (investment)'!$B:$B,$A561,'[1]Deals (investment)'!$V:$V,BL$1)</f>
        <v>#VALUE!</v>
      </c>
      <c r="BM561" s="17" t="e">
        <f>SUMIFS('[1]Deals (investment)'!$C:$C,'[1]Deals (investment)'!$B:$B,$A561,'[1]Deals (investment)'!$V:$V,BM$1)</f>
        <v>#VALUE!</v>
      </c>
      <c r="BN561" s="15"/>
      <c r="BO561" s="15"/>
      <c r="BP561" s="22"/>
      <c r="BQ561" s="15"/>
      <c r="BR561" s="15"/>
      <c r="BS561" s="15"/>
      <c r="BT561" s="15"/>
      <c r="BU561" s="15"/>
      <c r="BV561" s="15"/>
      <c r="BW561" s="15"/>
      <c r="BX561" s="15"/>
      <c r="BY561" s="15"/>
      <c r="BZ561" s="15"/>
      <c r="CA561" s="15"/>
      <c r="CB561" s="15"/>
      <c r="CC561" s="15"/>
      <c r="CD561" s="15" t="str">
        <f t="shared" si="85"/>
        <v>CitytapsCityTaps has developed CTSuite, a water prepayment service that comprises the world’s only smart and prepaid water meter, CTMeter, and billing software, CTCloudActive</v>
      </c>
      <c r="CE561" s="15"/>
      <c r="CF561" s="15"/>
      <c r="CG561" s="15"/>
      <c r="CH561" s="15"/>
      <c r="CI561" s="15"/>
      <c r="CJ561" s="15"/>
    </row>
    <row r="562" spans="1:88" ht="12.75">
      <c r="A562" s="15" t="s">
        <v>4481</v>
      </c>
      <c r="B562" s="15" t="s">
        <v>4482</v>
      </c>
      <c r="C562" s="15" t="s">
        <v>58</v>
      </c>
      <c r="D562" s="16">
        <v>2016</v>
      </c>
      <c r="E562" s="15" t="s">
        <v>59</v>
      </c>
      <c r="F562" s="15" t="s">
        <v>110</v>
      </c>
      <c r="G562" s="15" t="s">
        <v>61</v>
      </c>
      <c r="H562" s="15" t="s">
        <v>61</v>
      </c>
      <c r="I562" s="15" t="s">
        <v>61</v>
      </c>
      <c r="J562" s="15"/>
      <c r="K562" s="17" t="e">
        <f t="shared" si="65"/>
        <v>#VALUE!</v>
      </c>
      <c r="L562" s="15"/>
      <c r="M562" s="18" t="e">
        <f t="shared" si="51"/>
        <v>#VALUE!</v>
      </c>
      <c r="N562" s="15"/>
      <c r="O562" s="15"/>
      <c r="P562" s="15"/>
      <c r="Q562" s="15"/>
      <c r="R562" s="15"/>
      <c r="S562" s="19"/>
      <c r="T562" s="15"/>
      <c r="U562" s="17"/>
      <c r="V562" s="15" t="s">
        <v>4483</v>
      </c>
      <c r="W562" s="15">
        <v>1</v>
      </c>
      <c r="X562" s="15" t="s">
        <v>294</v>
      </c>
      <c r="Y562" s="15" t="s">
        <v>4484</v>
      </c>
      <c r="AB562" s="20"/>
      <c r="AC562" s="21" t="s">
        <v>4485</v>
      </c>
      <c r="AD562" s="15"/>
      <c r="AE562" s="21" t="s">
        <v>4486</v>
      </c>
      <c r="AF562" s="21" t="s">
        <v>4487</v>
      </c>
      <c r="AG562" s="22">
        <f t="shared" si="77"/>
        <v>0.54838709677419351</v>
      </c>
      <c r="AH562" s="15" t="e">
        <f t="shared" si="78"/>
        <v>#VALUE!</v>
      </c>
      <c r="AI562" s="22" t="e">
        <f>VLOOKUP(A562,'[1]Deals (investment)'!$B$2:$Z$1497,1,FALSE)</f>
        <v>#N/A</v>
      </c>
      <c r="AJ562" s="22" t="e">
        <f>VLOOKUP(A562,'[1]Deals (investment)'!$B$2:$Z$870,15,FALSE)</f>
        <v>#N/A</v>
      </c>
      <c r="AK562" s="17" t="e">
        <f>VLOOKUP(A562,'[1]Deals (Exits)'!B:B,1,FALSE)</f>
        <v>#N/A</v>
      </c>
      <c r="AL562" s="23">
        <f>VLOOKUP(G562,[1]Lookups!$V$3:$Y$197,4,FALSE)</f>
        <v>0</v>
      </c>
      <c r="AM562" s="17" t="str">
        <f>VLOOKUP(X562,[1]Lookups!$B$3:$C$200,2,FALSE)</f>
        <v>Health &amp; Pharmaceuticals</v>
      </c>
      <c r="AN562" s="17" t="e">
        <f>VLOOKUP(R562,[1]Lookups!$H$3:$I$69,2,FALSE)</f>
        <v>#N/A</v>
      </c>
      <c r="AO562" s="17" t="e">
        <f>VLOOKUP(T562,[1]Lookups!$H$3:$I$69,2,FALSE)</f>
        <v>#N/A</v>
      </c>
      <c r="AP562" s="17" t="e">
        <f>VLOOKUP(AN562,[1]Lookups!$N$3:$O$11,2,FALSE)</f>
        <v>#N/A</v>
      </c>
      <c r="AQ562" s="18" t="e">
        <f>COUNTIFS('[1]Deals (investment)'!$B:$B,$A562)</f>
        <v>#VALUE!</v>
      </c>
      <c r="AR562" s="18" t="e">
        <f>COUNTIFS('[1]Deals (investment)'!$B:$B,$A562,'[1]Deals (investment)'!$T:$T,$AW$1)+COUNTIFS('[1]Deals (investment)'!$B:$B,$A562,'[1]Deals (investment)'!$T:$T,$AX$1)+COUNTIFS('[1]Deals (investment)'!$B:$B,$A562,'[1]Deals (investment)'!$T:$T,$AY$1)</f>
        <v>#VALUE!</v>
      </c>
      <c r="AS562" s="17" t="e">
        <f>SUMIFS('[1]Deals (investment)'!$C:$C,'[1]Deals (investment)'!$B:$B,$A562)</f>
        <v>#VALUE!</v>
      </c>
      <c r="AT562" s="17" t="e">
        <f t="shared" si="66"/>
        <v>#VALUE!</v>
      </c>
      <c r="AU562" s="18" t="e">
        <f>COUNTIF('[1]Deals (Exits)'!$B:$B,A562)</f>
        <v>#VALUE!</v>
      </c>
      <c r="AV562" s="17" t="e">
        <f>SUMIFS('[1]Deals (investment)'!$C:$C,'[1]Deals (investment)'!$B:$B,$A562,'[1]Deals (investment)'!$T:$T,AV$1)</f>
        <v>#VALUE!</v>
      </c>
      <c r="AW562" s="17" t="e">
        <f>SUMIFS('[1]Deals (investment)'!$C:$C,'[1]Deals (investment)'!$B:$B,$A562,'[1]Deals (investment)'!$T:$T,AW$1)</f>
        <v>#VALUE!</v>
      </c>
      <c r="AX562" s="17" t="e">
        <f>SUMIFS('[1]Deals (investment)'!$C:$C,'[1]Deals (investment)'!$B:$B,$A562,'[1]Deals (investment)'!$T:$T,AX$1)</f>
        <v>#VALUE!</v>
      </c>
      <c r="AY562" s="17" t="e">
        <f>SUMIFS('[1]Deals (investment)'!$C:$C,'[1]Deals (investment)'!$B:$B,$A562,'[1]Deals (investment)'!$T:$T,AY$1)</f>
        <v>#VALUE!</v>
      </c>
      <c r="AZ562" s="17" t="e">
        <f>SUMIFS('[1]Deals (investment)'!$C:$C,'[1]Deals (investment)'!$B:$B,$A562,'[1]Deals (investment)'!$T:$T,AZ$1)</f>
        <v>#VALUE!</v>
      </c>
      <c r="BA562" s="17" t="e">
        <f>SUMIFS('[1]Deals (investment)'!$C:$C,'[1]Deals (investment)'!$B:$B,$A562,'[1]Deals (investment)'!$T:$T,BA$1)</f>
        <v>#VALUE!</v>
      </c>
      <c r="BB562" s="17" t="e">
        <f>SUMIFS('[1]Deals (investment)'!$C:$C,'[1]Deals (investment)'!$B:$B,$A562,'[1]Deals (investment)'!$T:$T,BB$1)</f>
        <v>#VALUE!</v>
      </c>
      <c r="BC562" s="17" t="e">
        <f>SUMIFS('[1]Deals (Exits)'!$C:$C,'[1]Deals (Exits)'!$B:$B,$A562)</f>
        <v>#VALUE!</v>
      </c>
      <c r="BD562" s="17" t="e">
        <f>SUMIFS('[1]Deals (investment)'!$C:$C,'[1]Deals (investment)'!$B:$B,$A562,'[1]Deals (investment)'!$V:$V,BD$1)</f>
        <v>#VALUE!</v>
      </c>
      <c r="BE562" s="17" t="e">
        <f>SUMIFS('[1]Deals (investment)'!$C:$C,'[1]Deals (investment)'!$B:$B,$A562,'[1]Deals (investment)'!$V:$V,BE$1)</f>
        <v>#VALUE!</v>
      </c>
      <c r="BF562" s="17" t="e">
        <f>SUMIFS('[1]Deals (investment)'!$C:$C,'[1]Deals (investment)'!$B:$B,$A562,'[1]Deals (investment)'!$V:$V,BF$1)</f>
        <v>#VALUE!</v>
      </c>
      <c r="BG562" s="17" t="e">
        <f>SUMIFS('[1]Deals (investment)'!$C:$C,'[1]Deals (investment)'!$B:$B,$A562,'[1]Deals (investment)'!$V:$V,BG$1)</f>
        <v>#VALUE!</v>
      </c>
      <c r="BH562" s="17" t="e">
        <f>SUMIFS('[1]Deals (investment)'!$C:$C,'[1]Deals (investment)'!$B:$B,$A562,'[1]Deals (investment)'!$V:$V,BH$1)</f>
        <v>#VALUE!</v>
      </c>
      <c r="BI562" s="17" t="e">
        <f>SUMIFS('[1]Deals (investment)'!$C:$C,'[1]Deals (investment)'!$B:$B,$A562,'[1]Deals (investment)'!$V:$V,BI$1)</f>
        <v>#VALUE!</v>
      </c>
      <c r="BJ562" s="17" t="e">
        <f>SUMIFS('[1]Deals (investment)'!$C:$C,'[1]Deals (investment)'!$B:$B,$A562,'[1]Deals (investment)'!$V:$V,BJ$1)</f>
        <v>#VALUE!</v>
      </c>
      <c r="BK562" s="17" t="e">
        <f>SUMIFS('[1]Deals (investment)'!$C:$C,'[1]Deals (investment)'!$B:$B,$A562,'[1]Deals (investment)'!$V:$V,BK$1)</f>
        <v>#VALUE!</v>
      </c>
      <c r="BL562" s="17" t="e">
        <f>SUMIFS('[1]Deals (investment)'!$C:$C,'[1]Deals (investment)'!$B:$B,$A562,'[1]Deals (investment)'!$V:$V,BL$1)</f>
        <v>#VALUE!</v>
      </c>
      <c r="BM562" s="17" t="e">
        <f>SUMIFS('[1]Deals (investment)'!$C:$C,'[1]Deals (investment)'!$B:$B,$A562,'[1]Deals (investment)'!$V:$V,BM$1)</f>
        <v>#VALUE!</v>
      </c>
      <c r="BN562" s="15"/>
      <c r="BO562" s="15"/>
      <c r="BP562" s="22"/>
      <c r="BQ562" s="15"/>
      <c r="BR562" s="15"/>
      <c r="BS562" s="15"/>
      <c r="BT562" s="15"/>
      <c r="BU562" s="15"/>
      <c r="BV562" s="15"/>
      <c r="BW562" s="15"/>
      <c r="BX562" s="15"/>
      <c r="BY562" s="15"/>
      <c r="BZ562" s="15"/>
      <c r="CA562" s="15"/>
      <c r="CB562" s="15"/>
      <c r="CC562" s="15"/>
      <c r="CD562" s="15" t="str">
        <f t="shared" si="85"/>
        <v>iDHSiDHS.Healthwise is a web based healthcare platform launched in the UK and Nigeria in 2018. It gives users online access to qualified medical practitioners via video and text consultations, provides Self-care tools which support those with acute and chronic health conditions like diabetes, hypertension, kidney disease, Asthma etc and pregnancy support modules which seek to reduce maternal and infant mortality.Active</v>
      </c>
      <c r="CE562" s="15"/>
      <c r="CF562" s="15"/>
      <c r="CG562" s="15"/>
      <c r="CH562" s="15"/>
      <c r="CI562" s="15"/>
      <c r="CJ562" s="15"/>
    </row>
    <row r="563" spans="1:88" ht="12.75">
      <c r="A563" s="15" t="s">
        <v>4488</v>
      </c>
      <c r="B563" s="15" t="s">
        <v>4489</v>
      </c>
      <c r="C563" s="15" t="s">
        <v>58</v>
      </c>
      <c r="D563" s="16">
        <v>2015</v>
      </c>
      <c r="E563" s="15" t="s">
        <v>59</v>
      </c>
      <c r="F563" s="15" t="s">
        <v>110</v>
      </c>
      <c r="G563" s="15" t="s">
        <v>61</v>
      </c>
      <c r="H563" s="15" t="s">
        <v>61</v>
      </c>
      <c r="I563" s="15" t="s">
        <v>61</v>
      </c>
      <c r="J563" s="15"/>
      <c r="K563" s="17" t="e">
        <f t="shared" si="65"/>
        <v>#VALUE!</v>
      </c>
      <c r="L563" s="15"/>
      <c r="M563" s="18" t="e">
        <f t="shared" si="51"/>
        <v>#VALUE!</v>
      </c>
      <c r="N563" s="15"/>
      <c r="O563" s="15"/>
      <c r="P563" s="15"/>
      <c r="Q563" s="24" t="e">
        <f ca="1">_xludf.MAXIFS('[1]Deals (investment)'!A:A,'[1]Deals (investment)'!B:B,A563)</f>
        <v>#NAME?</v>
      </c>
      <c r="R563" s="15" t="s">
        <v>636</v>
      </c>
      <c r="S563" s="19">
        <v>50000</v>
      </c>
      <c r="T563" s="15" t="s">
        <v>375</v>
      </c>
      <c r="U563" s="17">
        <v>2000000</v>
      </c>
      <c r="V563" s="15" t="s">
        <v>4490</v>
      </c>
      <c r="W563" s="15">
        <v>0</v>
      </c>
      <c r="X563" s="15" t="s">
        <v>294</v>
      </c>
      <c r="Y563" s="15" t="s">
        <v>4491</v>
      </c>
      <c r="AA563" s="25" t="s">
        <v>4492</v>
      </c>
      <c r="AB563" s="20" t="s">
        <v>286</v>
      </c>
      <c r="AC563" s="21" t="s">
        <v>4493</v>
      </c>
      <c r="AD563" s="21" t="s">
        <v>4494</v>
      </c>
      <c r="AE563" s="21" t="s">
        <v>4495</v>
      </c>
      <c r="AF563" s="21" t="s">
        <v>4496</v>
      </c>
      <c r="AG563" s="22">
        <f t="shared" ca="1" si="77"/>
        <v>0.80645161290322576</v>
      </c>
      <c r="AH563" s="15" t="str">
        <f t="shared" si="78"/>
        <v/>
      </c>
      <c r="AI563" s="22" t="str">
        <f>VLOOKUP(A563,'[1]Deals (investment)'!$B$2:$Z$1497,1,FALSE)</f>
        <v>Helium Health</v>
      </c>
      <c r="AJ563" s="22" t="e">
        <f>VLOOKUP(A563,'[1]Deals (investment)'!$B$2:$Z$870,15,FALSE)</f>
        <v>#N/A</v>
      </c>
      <c r="AK563" s="17" t="e">
        <f>VLOOKUP(A563,'[1]Deals (Exits)'!B:B,1,FALSE)</f>
        <v>#N/A</v>
      </c>
      <c r="AL563" s="23">
        <f>VLOOKUP(G563,[1]Lookups!$V$3:$Y$197,4,FALSE)</f>
        <v>0</v>
      </c>
      <c r="AM563" s="17" t="str">
        <f>VLOOKUP(X563,[1]Lookups!$B$3:$C$200,2,FALSE)</f>
        <v>Health &amp; Pharmaceuticals</v>
      </c>
      <c r="AN563" s="17" t="str">
        <f>VLOOKUP(R563,[1]Lookups!$H$3:$I$69,2,FALSE)</f>
        <v>1. Grant</v>
      </c>
      <c r="AO563" s="17" t="str">
        <f>VLOOKUP(T563,[1]Lookups!$H$3:$I$69,2,FALSE)</f>
        <v>2. Seed</v>
      </c>
      <c r="AP563" s="17" t="str">
        <f>VLOOKUP(AN563,[1]Lookups!$N$3:$O$11,2,FALSE)</f>
        <v>Early</v>
      </c>
      <c r="AQ563" s="18" t="e">
        <f>COUNTIFS('[1]Deals (investment)'!$B:$B,$A563)</f>
        <v>#VALUE!</v>
      </c>
      <c r="AR563" s="18" t="e">
        <f>COUNTIFS('[1]Deals (investment)'!$B:$B,$A563,'[1]Deals (investment)'!$T:$T,$AW$1)+COUNTIFS('[1]Deals (investment)'!$B:$B,$A563,'[1]Deals (investment)'!$T:$T,$AX$1)+COUNTIFS('[1]Deals (investment)'!$B:$B,$A563,'[1]Deals (investment)'!$T:$T,$AY$1)</f>
        <v>#VALUE!</v>
      </c>
      <c r="AS563" s="17" t="e">
        <f>SUMIFS('[1]Deals (investment)'!$C:$C,'[1]Deals (investment)'!$B:$B,$A563)</f>
        <v>#VALUE!</v>
      </c>
      <c r="AT563" s="17" t="e">
        <f t="shared" si="66"/>
        <v>#VALUE!</v>
      </c>
      <c r="AU563" s="18" t="e">
        <f>COUNTIF('[1]Deals (Exits)'!$B:$B,A563)</f>
        <v>#VALUE!</v>
      </c>
      <c r="AV563" s="17" t="e">
        <f>SUMIFS('[1]Deals (investment)'!$C:$C,'[1]Deals (investment)'!$B:$B,$A563,'[1]Deals (investment)'!$T:$T,AV$1)</f>
        <v>#VALUE!</v>
      </c>
      <c r="AW563" s="17" t="e">
        <f>SUMIFS('[1]Deals (investment)'!$C:$C,'[1]Deals (investment)'!$B:$B,$A563,'[1]Deals (investment)'!$T:$T,AW$1)</f>
        <v>#VALUE!</v>
      </c>
      <c r="AX563" s="17" t="e">
        <f>SUMIFS('[1]Deals (investment)'!$C:$C,'[1]Deals (investment)'!$B:$B,$A563,'[1]Deals (investment)'!$T:$T,AX$1)</f>
        <v>#VALUE!</v>
      </c>
      <c r="AY563" s="17" t="e">
        <f>SUMIFS('[1]Deals (investment)'!$C:$C,'[1]Deals (investment)'!$B:$B,$A563,'[1]Deals (investment)'!$T:$T,AY$1)</f>
        <v>#VALUE!</v>
      </c>
      <c r="AZ563" s="17" t="e">
        <f>SUMIFS('[1]Deals (investment)'!$C:$C,'[1]Deals (investment)'!$B:$B,$A563,'[1]Deals (investment)'!$T:$T,AZ$1)</f>
        <v>#VALUE!</v>
      </c>
      <c r="BA563" s="17" t="e">
        <f>SUMIFS('[1]Deals (investment)'!$C:$C,'[1]Deals (investment)'!$B:$B,$A563,'[1]Deals (investment)'!$T:$T,BA$1)</f>
        <v>#VALUE!</v>
      </c>
      <c r="BB563" s="17" t="e">
        <f>SUMIFS('[1]Deals (investment)'!$C:$C,'[1]Deals (investment)'!$B:$B,$A563,'[1]Deals (investment)'!$T:$T,BB$1)</f>
        <v>#VALUE!</v>
      </c>
      <c r="BC563" s="17" t="e">
        <f>SUMIFS('[1]Deals (Exits)'!$C:$C,'[1]Deals (Exits)'!$B:$B,$A563)</f>
        <v>#VALUE!</v>
      </c>
      <c r="BD563" s="17" t="e">
        <f>SUMIFS('[1]Deals (investment)'!$C:$C,'[1]Deals (investment)'!$B:$B,$A563,'[1]Deals (investment)'!$V:$V,BD$1)</f>
        <v>#VALUE!</v>
      </c>
      <c r="BE563" s="17" t="e">
        <f>SUMIFS('[1]Deals (investment)'!$C:$C,'[1]Deals (investment)'!$B:$B,$A563,'[1]Deals (investment)'!$V:$V,BE$1)</f>
        <v>#VALUE!</v>
      </c>
      <c r="BF563" s="17" t="e">
        <f>SUMIFS('[1]Deals (investment)'!$C:$C,'[1]Deals (investment)'!$B:$B,$A563,'[1]Deals (investment)'!$V:$V,BF$1)</f>
        <v>#VALUE!</v>
      </c>
      <c r="BG563" s="17" t="e">
        <f>SUMIFS('[1]Deals (investment)'!$C:$C,'[1]Deals (investment)'!$B:$B,$A563,'[1]Deals (investment)'!$V:$V,BG$1)</f>
        <v>#VALUE!</v>
      </c>
      <c r="BH563" s="17" t="e">
        <f>SUMIFS('[1]Deals (investment)'!$C:$C,'[1]Deals (investment)'!$B:$B,$A563,'[1]Deals (investment)'!$V:$V,BH$1)</f>
        <v>#VALUE!</v>
      </c>
      <c r="BI563" s="17" t="e">
        <f>SUMIFS('[1]Deals (investment)'!$C:$C,'[1]Deals (investment)'!$B:$B,$A563,'[1]Deals (investment)'!$V:$V,BI$1)</f>
        <v>#VALUE!</v>
      </c>
      <c r="BJ563" s="17" t="e">
        <f>SUMIFS('[1]Deals (investment)'!$C:$C,'[1]Deals (investment)'!$B:$B,$A563,'[1]Deals (investment)'!$V:$V,BJ$1)</f>
        <v>#VALUE!</v>
      </c>
      <c r="BK563" s="17" t="e">
        <f>SUMIFS('[1]Deals (investment)'!$C:$C,'[1]Deals (investment)'!$B:$B,$A563,'[1]Deals (investment)'!$V:$V,BK$1)</f>
        <v>#VALUE!</v>
      </c>
      <c r="BL563" s="17" t="e">
        <f>SUMIFS('[1]Deals (investment)'!$C:$C,'[1]Deals (investment)'!$B:$B,$A563,'[1]Deals (investment)'!$V:$V,BL$1)</f>
        <v>#VALUE!</v>
      </c>
      <c r="BM563" s="17" t="e">
        <f>SUMIFS('[1]Deals (investment)'!$C:$C,'[1]Deals (investment)'!$B:$B,$A563,'[1]Deals (investment)'!$V:$V,BM$1)</f>
        <v>#VALUE!</v>
      </c>
      <c r="BN563" s="15"/>
      <c r="BO563" s="15"/>
      <c r="BP563" s="22"/>
      <c r="BQ563" s="15"/>
      <c r="BR563" s="15"/>
      <c r="BS563" s="15"/>
      <c r="BT563" s="15"/>
      <c r="BU563" s="15"/>
      <c r="BV563" s="15"/>
      <c r="BW563" s="15"/>
      <c r="BX563" s="15"/>
      <c r="BY563" s="15"/>
      <c r="BZ563" s="15"/>
      <c r="CA563" s="15"/>
      <c r="CB563" s="15"/>
      <c r="CC563" s="15"/>
      <c r="CD563" s="15"/>
      <c r="CE563" s="15"/>
      <c r="CF563" s="15"/>
      <c r="CG563" s="15"/>
      <c r="CH563" s="15"/>
      <c r="CI563" s="15"/>
      <c r="CJ563" s="15"/>
    </row>
    <row r="564" spans="1:88" ht="12.75">
      <c r="A564" s="15" t="s">
        <v>4497</v>
      </c>
      <c r="B564" s="15" t="s">
        <v>4498</v>
      </c>
      <c r="C564" s="15" t="s">
        <v>58</v>
      </c>
      <c r="D564" s="16">
        <v>2016</v>
      </c>
      <c r="E564" s="15" t="s">
        <v>3506</v>
      </c>
      <c r="F564" s="15" t="s">
        <v>199</v>
      </c>
      <c r="G564" s="15" t="s">
        <v>61</v>
      </c>
      <c r="H564" s="15" t="s">
        <v>61</v>
      </c>
      <c r="I564" s="15" t="s">
        <v>61</v>
      </c>
      <c r="J564" s="15"/>
      <c r="K564" s="17" t="e">
        <f t="shared" si="65"/>
        <v>#VALUE!</v>
      </c>
      <c r="L564" s="15"/>
      <c r="M564" s="18" t="e">
        <f t="shared" si="51"/>
        <v>#VALUE!</v>
      </c>
      <c r="N564" s="15"/>
      <c r="O564" s="15"/>
      <c r="P564" s="15"/>
      <c r="Q564" s="15"/>
      <c r="R564" s="15"/>
      <c r="S564" s="19"/>
      <c r="T564" s="15"/>
      <c r="U564" s="17"/>
      <c r="V564" s="15" t="s">
        <v>4499</v>
      </c>
      <c r="W564" s="15">
        <v>1</v>
      </c>
      <c r="X564" s="15" t="s">
        <v>191</v>
      </c>
      <c r="Y564" s="15" t="s">
        <v>4500</v>
      </c>
      <c r="AA564" s="25" t="s">
        <v>2329</v>
      </c>
      <c r="AB564" s="32">
        <v>43506</v>
      </c>
      <c r="AC564" s="27" t="s">
        <v>4501</v>
      </c>
      <c r="AD564" s="27" t="s">
        <v>4502</v>
      </c>
      <c r="AE564" s="21" t="s">
        <v>4503</v>
      </c>
      <c r="AF564" s="21" t="s">
        <v>4504</v>
      </c>
      <c r="AG564" s="22">
        <f t="shared" si="77"/>
        <v>0.64516129032258063</v>
      </c>
      <c r="AH564" s="15" t="str">
        <f t="shared" si="78"/>
        <v/>
      </c>
      <c r="AI564" s="22" t="e">
        <f>VLOOKUP(A564,'[1]Deals (investment)'!$B$2:$Z$1497,1,FALSE)</f>
        <v>#N/A</v>
      </c>
      <c r="AJ564" s="22" t="e">
        <f>VLOOKUP(A564,'[1]Deals (investment)'!$B$2:$Z$870,15,FALSE)</f>
        <v>#N/A</v>
      </c>
      <c r="AK564" s="17" t="e">
        <f>VLOOKUP(A564,'[1]Deals (Exits)'!B:B,1,FALSE)</f>
        <v>#N/A</v>
      </c>
      <c r="AL564" s="23">
        <f>VLOOKUP(G564,[1]Lookups!$V$3:$Y$197,4,FALSE)</f>
        <v>0</v>
      </c>
      <c r="AM564" s="17" t="str">
        <f>VLOOKUP(X564,[1]Lookups!$B$3:$C$200,2,FALSE)</f>
        <v>Education</v>
      </c>
      <c r="AN564" s="17" t="e">
        <f>VLOOKUP(R564,[1]Lookups!$H$3:$I$69,2,FALSE)</f>
        <v>#N/A</v>
      </c>
      <c r="AO564" s="17" t="e">
        <f>VLOOKUP(T564,[1]Lookups!$H$3:$I$69,2,FALSE)</f>
        <v>#N/A</v>
      </c>
      <c r="AP564" s="17" t="e">
        <f>VLOOKUP(AN564,[1]Lookups!$N$3:$O$11,2,FALSE)</f>
        <v>#N/A</v>
      </c>
      <c r="AQ564" s="18" t="e">
        <f>COUNTIFS('[1]Deals (investment)'!$B:$B,$A564)</f>
        <v>#VALUE!</v>
      </c>
      <c r="AR564" s="18" t="e">
        <f>COUNTIFS('[1]Deals (investment)'!$B:$B,$A564,'[1]Deals (investment)'!$T:$T,$AW$1)+COUNTIFS('[1]Deals (investment)'!$B:$B,$A564,'[1]Deals (investment)'!$T:$T,$AX$1)+COUNTIFS('[1]Deals (investment)'!$B:$B,$A564,'[1]Deals (investment)'!$T:$T,$AY$1)</f>
        <v>#VALUE!</v>
      </c>
      <c r="AS564" s="17" t="e">
        <f>SUMIFS('[1]Deals (investment)'!$C:$C,'[1]Deals (investment)'!$B:$B,$A564)</f>
        <v>#VALUE!</v>
      </c>
      <c r="AT564" s="17" t="e">
        <f t="shared" si="66"/>
        <v>#VALUE!</v>
      </c>
      <c r="AU564" s="18" t="e">
        <f>COUNTIF('[1]Deals (Exits)'!$B:$B,A564)</f>
        <v>#VALUE!</v>
      </c>
      <c r="AV564" s="17" t="e">
        <f>SUMIFS('[1]Deals (investment)'!$C:$C,'[1]Deals (investment)'!$B:$B,$A564,'[1]Deals (investment)'!$T:$T,AV$1)</f>
        <v>#VALUE!</v>
      </c>
      <c r="AW564" s="17" t="e">
        <f>SUMIFS('[1]Deals (investment)'!$C:$C,'[1]Deals (investment)'!$B:$B,$A564,'[1]Deals (investment)'!$T:$T,AW$1)</f>
        <v>#VALUE!</v>
      </c>
      <c r="AX564" s="17" t="e">
        <f>SUMIFS('[1]Deals (investment)'!$C:$C,'[1]Deals (investment)'!$B:$B,$A564,'[1]Deals (investment)'!$T:$T,AX$1)</f>
        <v>#VALUE!</v>
      </c>
      <c r="AY564" s="17" t="e">
        <f>SUMIFS('[1]Deals (investment)'!$C:$C,'[1]Deals (investment)'!$B:$B,$A564,'[1]Deals (investment)'!$T:$T,AY$1)</f>
        <v>#VALUE!</v>
      </c>
      <c r="AZ564" s="17" t="e">
        <f>SUMIFS('[1]Deals (investment)'!$C:$C,'[1]Deals (investment)'!$B:$B,$A564,'[1]Deals (investment)'!$T:$T,AZ$1)</f>
        <v>#VALUE!</v>
      </c>
      <c r="BA564" s="17" t="e">
        <f>SUMIFS('[1]Deals (investment)'!$C:$C,'[1]Deals (investment)'!$B:$B,$A564,'[1]Deals (investment)'!$T:$T,BA$1)</f>
        <v>#VALUE!</v>
      </c>
      <c r="BB564" s="17" t="e">
        <f>SUMIFS('[1]Deals (investment)'!$C:$C,'[1]Deals (investment)'!$B:$B,$A564,'[1]Deals (investment)'!$T:$T,BB$1)</f>
        <v>#VALUE!</v>
      </c>
      <c r="BC564" s="17" t="e">
        <f>SUMIFS('[1]Deals (Exits)'!$C:$C,'[1]Deals (Exits)'!$B:$B,$A564)</f>
        <v>#VALUE!</v>
      </c>
      <c r="BD564" s="17" t="e">
        <f>SUMIFS('[1]Deals (investment)'!$C:$C,'[1]Deals (investment)'!$B:$B,$A564,'[1]Deals (investment)'!$V:$V,BD$1)</f>
        <v>#VALUE!</v>
      </c>
      <c r="BE564" s="17" t="e">
        <f>SUMIFS('[1]Deals (investment)'!$C:$C,'[1]Deals (investment)'!$B:$B,$A564,'[1]Deals (investment)'!$V:$V,BE$1)</f>
        <v>#VALUE!</v>
      </c>
      <c r="BF564" s="17" t="e">
        <f>SUMIFS('[1]Deals (investment)'!$C:$C,'[1]Deals (investment)'!$B:$B,$A564,'[1]Deals (investment)'!$V:$V,BF$1)</f>
        <v>#VALUE!</v>
      </c>
      <c r="BG564" s="17" t="e">
        <f>SUMIFS('[1]Deals (investment)'!$C:$C,'[1]Deals (investment)'!$B:$B,$A564,'[1]Deals (investment)'!$V:$V,BG$1)</f>
        <v>#VALUE!</v>
      </c>
      <c r="BH564" s="17" t="e">
        <f>SUMIFS('[1]Deals (investment)'!$C:$C,'[1]Deals (investment)'!$B:$B,$A564,'[1]Deals (investment)'!$V:$V,BH$1)</f>
        <v>#VALUE!</v>
      </c>
      <c r="BI564" s="17" t="e">
        <f>SUMIFS('[1]Deals (investment)'!$C:$C,'[1]Deals (investment)'!$B:$B,$A564,'[1]Deals (investment)'!$V:$V,BI$1)</f>
        <v>#VALUE!</v>
      </c>
      <c r="BJ564" s="17" t="e">
        <f>SUMIFS('[1]Deals (investment)'!$C:$C,'[1]Deals (investment)'!$B:$B,$A564,'[1]Deals (investment)'!$V:$V,BJ$1)</f>
        <v>#VALUE!</v>
      </c>
      <c r="BK564" s="17" t="e">
        <f>SUMIFS('[1]Deals (investment)'!$C:$C,'[1]Deals (investment)'!$B:$B,$A564,'[1]Deals (investment)'!$V:$V,BK$1)</f>
        <v>#VALUE!</v>
      </c>
      <c r="BL564" s="17" t="e">
        <f>SUMIFS('[1]Deals (investment)'!$C:$C,'[1]Deals (investment)'!$B:$B,$A564,'[1]Deals (investment)'!$V:$V,BL$1)</f>
        <v>#VALUE!</v>
      </c>
      <c r="BM564" s="17" t="e">
        <f>SUMIFS('[1]Deals (investment)'!$C:$C,'[1]Deals (investment)'!$B:$B,$A564,'[1]Deals (investment)'!$V:$V,BM$1)</f>
        <v>#VALUE!</v>
      </c>
      <c r="BN564" s="15"/>
      <c r="BO564" s="15"/>
      <c r="BP564" s="22"/>
      <c r="BQ564" s="15"/>
      <c r="BR564" s="15"/>
      <c r="BS564" s="15"/>
      <c r="BT564" s="15"/>
      <c r="BU564" s="15"/>
      <c r="BV564" s="15"/>
      <c r="BW564" s="15"/>
      <c r="BX564" s="15"/>
      <c r="BY564" s="15"/>
      <c r="BZ564" s="15"/>
      <c r="CA564" s="15"/>
      <c r="CB564" s="15"/>
      <c r="CC564" s="15"/>
      <c r="CD564" s="15" t="str">
        <f t="shared" ref="CD564:CD568" si="86">CONCATENATE(A564,B564,C564)</f>
        <v>OTRAC OTRAC’s e-learning platform provides tailored trainings/courses for public and general Health practitioners.Active</v>
      </c>
      <c r="CE564" s="15"/>
      <c r="CF564" s="15"/>
      <c r="CG564" s="15"/>
      <c r="CH564" s="15"/>
      <c r="CI564" s="15"/>
      <c r="CJ564" s="15"/>
    </row>
    <row r="565" spans="1:88" ht="12.75">
      <c r="A565" s="15" t="s">
        <v>4505</v>
      </c>
      <c r="B565" s="15" t="s">
        <v>4506</v>
      </c>
      <c r="C565" s="15" t="s">
        <v>58</v>
      </c>
      <c r="D565" s="16">
        <v>2017</v>
      </c>
      <c r="E565" s="15" t="s">
        <v>59</v>
      </c>
      <c r="F565" s="15" t="s">
        <v>110</v>
      </c>
      <c r="G565" s="15" t="s">
        <v>61</v>
      </c>
      <c r="H565" s="15" t="s">
        <v>61</v>
      </c>
      <c r="I565" s="15" t="s">
        <v>61</v>
      </c>
      <c r="J565" s="15"/>
      <c r="K565" s="17" t="e">
        <f t="shared" si="65"/>
        <v>#VALUE!</v>
      </c>
      <c r="L565" s="15"/>
      <c r="M565" s="18" t="e">
        <f t="shared" si="51"/>
        <v>#VALUE!</v>
      </c>
      <c r="N565" s="15"/>
      <c r="O565" s="15"/>
      <c r="P565" s="15"/>
      <c r="Q565" s="24" t="e">
        <f ca="1">_xludf.MAXIFS('[1]Deals (investment)'!A:A,'[1]Deals (investment)'!B:B,A565)</f>
        <v>#NAME?</v>
      </c>
      <c r="R565" s="15"/>
      <c r="S565" s="19"/>
      <c r="T565" s="15"/>
      <c r="U565" s="17"/>
      <c r="V565" s="15" t="s">
        <v>4507</v>
      </c>
      <c r="W565" s="15">
        <v>0</v>
      </c>
      <c r="X565" s="15" t="s">
        <v>1072</v>
      </c>
      <c r="Y565" s="15" t="s">
        <v>1412</v>
      </c>
      <c r="AB565" s="32">
        <v>43506</v>
      </c>
      <c r="AC565" s="27" t="s">
        <v>4508</v>
      </c>
      <c r="AD565" s="27" t="s">
        <v>4509</v>
      </c>
      <c r="AE565" s="21" t="s">
        <v>4510</v>
      </c>
      <c r="AF565" s="15"/>
      <c r="AG565" s="22">
        <f t="shared" ca="1" si="77"/>
        <v>0.61290322580645162</v>
      </c>
      <c r="AH565" s="15" t="str">
        <f t="shared" si="78"/>
        <v/>
      </c>
      <c r="AI565" s="22" t="e">
        <f>VLOOKUP(A565,'[1]Deals (investment)'!$B$2:$Z$1497,1,FALSE)</f>
        <v>#N/A</v>
      </c>
      <c r="AJ565" s="22" t="e">
        <f>VLOOKUP(A565,'[1]Deals (investment)'!$B$2:$Z$870,15,FALSE)</f>
        <v>#N/A</v>
      </c>
      <c r="AK565" s="17" t="e">
        <f>VLOOKUP(A565,'[1]Deals (Exits)'!B:B,1,FALSE)</f>
        <v>#N/A</v>
      </c>
      <c r="AL565" s="23">
        <f>VLOOKUP(G565,[1]Lookups!$V$3:$Y$197,4,FALSE)</f>
        <v>0</v>
      </c>
      <c r="AM565" s="17" t="str">
        <f>VLOOKUP(X565,[1]Lookups!$B$3:$C$200,2,FALSE)</f>
        <v>Construction &amp; Real Estate</v>
      </c>
      <c r="AN565" s="17" t="e">
        <f>VLOOKUP(R565,[1]Lookups!$H$3:$I$69,2,FALSE)</f>
        <v>#N/A</v>
      </c>
      <c r="AO565" s="17" t="e">
        <f>VLOOKUP(T565,[1]Lookups!$H$3:$I$69,2,FALSE)</f>
        <v>#N/A</v>
      </c>
      <c r="AP565" s="17" t="e">
        <f>VLOOKUP(AN565,[1]Lookups!$N$3:$O$11,2,FALSE)</f>
        <v>#N/A</v>
      </c>
      <c r="AQ565" s="18" t="e">
        <f>COUNTIFS('[1]Deals (investment)'!$B:$B,$A565)</f>
        <v>#VALUE!</v>
      </c>
      <c r="AR565" s="18" t="e">
        <f>COUNTIFS('[1]Deals (investment)'!$B:$B,$A565,'[1]Deals (investment)'!$T:$T,$AW$1)+COUNTIFS('[1]Deals (investment)'!$B:$B,$A565,'[1]Deals (investment)'!$T:$T,$AX$1)+COUNTIFS('[1]Deals (investment)'!$B:$B,$A565,'[1]Deals (investment)'!$T:$T,$AY$1)</f>
        <v>#VALUE!</v>
      </c>
      <c r="AS565" s="17" t="e">
        <f>SUMIFS('[1]Deals (investment)'!$C:$C,'[1]Deals (investment)'!$B:$B,$A565)</f>
        <v>#VALUE!</v>
      </c>
      <c r="AT565" s="17" t="e">
        <f t="shared" si="66"/>
        <v>#VALUE!</v>
      </c>
      <c r="AU565" s="18" t="e">
        <f>COUNTIF('[1]Deals (Exits)'!$B:$B,A565)</f>
        <v>#VALUE!</v>
      </c>
      <c r="AV565" s="17" t="e">
        <f>SUMIFS('[1]Deals (investment)'!$C:$C,'[1]Deals (investment)'!$B:$B,$A565,'[1]Deals (investment)'!$T:$T,AV$1)</f>
        <v>#VALUE!</v>
      </c>
      <c r="AW565" s="17" t="e">
        <f>SUMIFS('[1]Deals (investment)'!$C:$C,'[1]Deals (investment)'!$B:$B,$A565,'[1]Deals (investment)'!$T:$T,AW$1)</f>
        <v>#VALUE!</v>
      </c>
      <c r="AX565" s="17" t="e">
        <f>SUMIFS('[1]Deals (investment)'!$C:$C,'[1]Deals (investment)'!$B:$B,$A565,'[1]Deals (investment)'!$T:$T,AX$1)</f>
        <v>#VALUE!</v>
      </c>
      <c r="AY565" s="17" t="e">
        <f>SUMIFS('[1]Deals (investment)'!$C:$C,'[1]Deals (investment)'!$B:$B,$A565,'[1]Deals (investment)'!$T:$T,AY$1)</f>
        <v>#VALUE!</v>
      </c>
      <c r="AZ565" s="17" t="e">
        <f>SUMIFS('[1]Deals (investment)'!$C:$C,'[1]Deals (investment)'!$B:$B,$A565,'[1]Deals (investment)'!$T:$T,AZ$1)</f>
        <v>#VALUE!</v>
      </c>
      <c r="BA565" s="17" t="e">
        <f>SUMIFS('[1]Deals (investment)'!$C:$C,'[1]Deals (investment)'!$B:$B,$A565,'[1]Deals (investment)'!$T:$T,BA$1)</f>
        <v>#VALUE!</v>
      </c>
      <c r="BB565" s="17" t="e">
        <f>SUMIFS('[1]Deals (investment)'!$C:$C,'[1]Deals (investment)'!$B:$B,$A565,'[1]Deals (investment)'!$T:$T,BB$1)</f>
        <v>#VALUE!</v>
      </c>
      <c r="BC565" s="17" t="e">
        <f>SUMIFS('[1]Deals (Exits)'!$C:$C,'[1]Deals (Exits)'!$B:$B,$A565)</f>
        <v>#VALUE!</v>
      </c>
      <c r="BD565" s="17" t="e">
        <f>SUMIFS('[1]Deals (investment)'!$C:$C,'[1]Deals (investment)'!$B:$B,$A565,'[1]Deals (investment)'!$V:$V,BD$1)</f>
        <v>#VALUE!</v>
      </c>
      <c r="BE565" s="17" t="e">
        <f>SUMIFS('[1]Deals (investment)'!$C:$C,'[1]Deals (investment)'!$B:$B,$A565,'[1]Deals (investment)'!$V:$V,BE$1)</f>
        <v>#VALUE!</v>
      </c>
      <c r="BF565" s="17" t="e">
        <f>SUMIFS('[1]Deals (investment)'!$C:$C,'[1]Deals (investment)'!$B:$B,$A565,'[1]Deals (investment)'!$V:$V,BF$1)</f>
        <v>#VALUE!</v>
      </c>
      <c r="BG565" s="17" t="e">
        <f>SUMIFS('[1]Deals (investment)'!$C:$C,'[1]Deals (investment)'!$B:$B,$A565,'[1]Deals (investment)'!$V:$V,BG$1)</f>
        <v>#VALUE!</v>
      </c>
      <c r="BH565" s="17" t="e">
        <f>SUMIFS('[1]Deals (investment)'!$C:$C,'[1]Deals (investment)'!$B:$B,$A565,'[1]Deals (investment)'!$V:$V,BH$1)</f>
        <v>#VALUE!</v>
      </c>
      <c r="BI565" s="17" t="e">
        <f>SUMIFS('[1]Deals (investment)'!$C:$C,'[1]Deals (investment)'!$B:$B,$A565,'[1]Deals (investment)'!$V:$V,BI$1)</f>
        <v>#VALUE!</v>
      </c>
      <c r="BJ565" s="17" t="e">
        <f>SUMIFS('[1]Deals (investment)'!$C:$C,'[1]Deals (investment)'!$B:$B,$A565,'[1]Deals (investment)'!$V:$V,BJ$1)</f>
        <v>#VALUE!</v>
      </c>
      <c r="BK565" s="17" t="e">
        <f>SUMIFS('[1]Deals (investment)'!$C:$C,'[1]Deals (investment)'!$B:$B,$A565,'[1]Deals (investment)'!$V:$V,BK$1)</f>
        <v>#VALUE!</v>
      </c>
      <c r="BL565" s="17" t="e">
        <f>SUMIFS('[1]Deals (investment)'!$C:$C,'[1]Deals (investment)'!$B:$B,$A565,'[1]Deals (investment)'!$V:$V,BL$1)</f>
        <v>#VALUE!</v>
      </c>
      <c r="BM565" s="17" t="e">
        <f>SUMIFS('[1]Deals (investment)'!$C:$C,'[1]Deals (investment)'!$B:$B,$A565,'[1]Deals (investment)'!$V:$V,BM$1)</f>
        <v>#VALUE!</v>
      </c>
      <c r="BN565" s="15"/>
      <c r="BO565" s="15"/>
      <c r="BP565" s="22"/>
      <c r="BQ565" s="15"/>
      <c r="BR565" s="15"/>
      <c r="BS565" s="15"/>
      <c r="BT565" s="15"/>
      <c r="BU565" s="15"/>
      <c r="BV565" s="15"/>
      <c r="BW565" s="15"/>
      <c r="BX565" s="15"/>
      <c r="BY565" s="15"/>
      <c r="BZ565" s="15"/>
      <c r="CA565" s="15"/>
      <c r="CB565" s="15"/>
      <c r="CC565" s="15"/>
      <c r="CD565" s="15" t="str">
        <f t="shared" si="86"/>
        <v>Muster AfricaMuster enables young people in African megacities to access affordable housing by unlocking available rooms in these cities through a peer to peer shared housing marketplaceActive</v>
      </c>
      <c r="CE565" s="15"/>
      <c r="CF565" s="15"/>
      <c r="CG565" s="15"/>
      <c r="CH565" s="15"/>
      <c r="CI565" s="15"/>
      <c r="CJ565" s="15"/>
    </row>
    <row r="566" spans="1:88" ht="12.75">
      <c r="A566" s="15" t="s">
        <v>4511</v>
      </c>
      <c r="B566" s="15" t="s">
        <v>4512</v>
      </c>
      <c r="C566" s="15"/>
      <c r="D566" s="16">
        <v>2013</v>
      </c>
      <c r="E566" s="15" t="s">
        <v>59</v>
      </c>
      <c r="F566" s="15"/>
      <c r="G566" s="15" t="s">
        <v>61</v>
      </c>
      <c r="H566" s="15" t="s">
        <v>61</v>
      </c>
      <c r="I566" s="15" t="s">
        <v>61</v>
      </c>
      <c r="J566" s="15"/>
      <c r="K566" s="17" t="e">
        <f t="shared" si="65"/>
        <v>#VALUE!</v>
      </c>
      <c r="L566" s="15"/>
      <c r="M566" s="18" t="e">
        <f t="shared" si="51"/>
        <v>#VALUE!</v>
      </c>
      <c r="N566" s="15"/>
      <c r="O566" s="15"/>
      <c r="P566" s="15"/>
      <c r="Q566" s="24" t="e">
        <f ca="1">_xludf.MAXIFS('[1]Deals (investment)'!A:A,'[1]Deals (investment)'!B:B,A566)</f>
        <v>#NAME?</v>
      </c>
      <c r="R566" s="15"/>
      <c r="S566" s="19"/>
      <c r="T566" s="15"/>
      <c r="U566" s="17"/>
      <c r="V566" s="15" t="s">
        <v>2038</v>
      </c>
      <c r="W566" s="15">
        <v>0</v>
      </c>
      <c r="X566" s="15" t="s">
        <v>4513</v>
      </c>
      <c r="Y566" s="15" t="s">
        <v>4514</v>
      </c>
      <c r="AB566" s="20"/>
      <c r="AC566" s="21" t="s">
        <v>4515</v>
      </c>
      <c r="AD566" s="21" t="s">
        <v>4516</v>
      </c>
      <c r="AE566" s="21" t="s">
        <v>4517</v>
      </c>
      <c r="AF566" s="21" t="s">
        <v>4518</v>
      </c>
      <c r="AG566" s="22">
        <f t="shared" ca="1" si="77"/>
        <v>0.54838709677419351</v>
      </c>
      <c r="AH566" s="15" t="str">
        <f t="shared" si="78"/>
        <v/>
      </c>
      <c r="AI566" s="22" t="e">
        <f>VLOOKUP(A566,'[1]Deals (investment)'!$B$2:$Z$1497,1,FALSE)</f>
        <v>#N/A</v>
      </c>
      <c r="AJ566" s="22" t="e">
        <f>VLOOKUP(A566,'[1]Deals (investment)'!$B$2:$Z$870,15,FALSE)</f>
        <v>#N/A</v>
      </c>
      <c r="AK566" s="17" t="e">
        <f>VLOOKUP(A566,'[1]Deals (Exits)'!B:B,1,FALSE)</f>
        <v>#N/A</v>
      </c>
      <c r="AL566" s="23">
        <f>VLOOKUP(G566,[1]Lookups!$V$3:$Y$197,4,FALSE)</f>
        <v>0</v>
      </c>
      <c r="AM566" s="17" t="str">
        <f>VLOOKUP(X566,[1]Lookups!$B$3:$C$200,2,FALSE)</f>
        <v>Other Technologies &amp; Information Technology</v>
      </c>
      <c r="AN566" s="17" t="e">
        <f>VLOOKUP(R566,[1]Lookups!$H$3:$I$69,2,FALSE)</f>
        <v>#N/A</v>
      </c>
      <c r="AO566" s="17" t="e">
        <f>VLOOKUP(T566,[1]Lookups!$H$3:$I$69,2,FALSE)</f>
        <v>#N/A</v>
      </c>
      <c r="AP566" s="17" t="e">
        <f>VLOOKUP(AN566,[1]Lookups!$N$3:$O$11,2,FALSE)</f>
        <v>#N/A</v>
      </c>
      <c r="AQ566" s="18" t="e">
        <f>COUNTIFS('[1]Deals (investment)'!$B:$B,$A566)</f>
        <v>#VALUE!</v>
      </c>
      <c r="AR566" s="18" t="e">
        <f>COUNTIFS('[1]Deals (investment)'!$B:$B,$A566,'[1]Deals (investment)'!$T:$T,$AW$1)+COUNTIFS('[1]Deals (investment)'!$B:$B,$A566,'[1]Deals (investment)'!$T:$T,$AX$1)+COUNTIFS('[1]Deals (investment)'!$B:$B,$A566,'[1]Deals (investment)'!$T:$T,$AY$1)</f>
        <v>#VALUE!</v>
      </c>
      <c r="AS566" s="17" t="e">
        <f>SUMIFS('[1]Deals (investment)'!$C:$C,'[1]Deals (investment)'!$B:$B,$A566)</f>
        <v>#VALUE!</v>
      </c>
      <c r="AT566" s="17" t="e">
        <f t="shared" si="66"/>
        <v>#VALUE!</v>
      </c>
      <c r="AU566" s="18" t="e">
        <f>COUNTIF('[1]Deals (Exits)'!$B:$B,A566)</f>
        <v>#VALUE!</v>
      </c>
      <c r="AV566" s="17" t="e">
        <f>SUMIFS('[1]Deals (investment)'!$C:$C,'[1]Deals (investment)'!$B:$B,$A566,'[1]Deals (investment)'!$T:$T,AV$1)</f>
        <v>#VALUE!</v>
      </c>
      <c r="AW566" s="17" t="e">
        <f>SUMIFS('[1]Deals (investment)'!$C:$C,'[1]Deals (investment)'!$B:$B,$A566,'[1]Deals (investment)'!$T:$T,AW$1)</f>
        <v>#VALUE!</v>
      </c>
      <c r="AX566" s="17" t="e">
        <f>SUMIFS('[1]Deals (investment)'!$C:$C,'[1]Deals (investment)'!$B:$B,$A566,'[1]Deals (investment)'!$T:$T,AX$1)</f>
        <v>#VALUE!</v>
      </c>
      <c r="AY566" s="17" t="e">
        <f>SUMIFS('[1]Deals (investment)'!$C:$C,'[1]Deals (investment)'!$B:$B,$A566,'[1]Deals (investment)'!$T:$T,AY$1)</f>
        <v>#VALUE!</v>
      </c>
      <c r="AZ566" s="17" t="e">
        <f>SUMIFS('[1]Deals (investment)'!$C:$C,'[1]Deals (investment)'!$B:$B,$A566,'[1]Deals (investment)'!$T:$T,AZ$1)</f>
        <v>#VALUE!</v>
      </c>
      <c r="BA566" s="17" t="e">
        <f>SUMIFS('[1]Deals (investment)'!$C:$C,'[1]Deals (investment)'!$B:$B,$A566,'[1]Deals (investment)'!$T:$T,BA$1)</f>
        <v>#VALUE!</v>
      </c>
      <c r="BB566" s="17" t="e">
        <f>SUMIFS('[1]Deals (investment)'!$C:$C,'[1]Deals (investment)'!$B:$B,$A566,'[1]Deals (investment)'!$T:$T,BB$1)</f>
        <v>#VALUE!</v>
      </c>
      <c r="BC566" s="17" t="e">
        <f>SUMIFS('[1]Deals (Exits)'!$C:$C,'[1]Deals (Exits)'!$B:$B,$A566)</f>
        <v>#VALUE!</v>
      </c>
      <c r="BD566" s="17" t="e">
        <f>SUMIFS('[1]Deals (investment)'!$C:$C,'[1]Deals (investment)'!$B:$B,$A566,'[1]Deals (investment)'!$V:$V,BD$1)</f>
        <v>#VALUE!</v>
      </c>
      <c r="BE566" s="17" t="e">
        <f>SUMIFS('[1]Deals (investment)'!$C:$C,'[1]Deals (investment)'!$B:$B,$A566,'[1]Deals (investment)'!$V:$V,BE$1)</f>
        <v>#VALUE!</v>
      </c>
      <c r="BF566" s="17" t="e">
        <f>SUMIFS('[1]Deals (investment)'!$C:$C,'[1]Deals (investment)'!$B:$B,$A566,'[1]Deals (investment)'!$V:$V,BF$1)</f>
        <v>#VALUE!</v>
      </c>
      <c r="BG566" s="17" t="e">
        <f>SUMIFS('[1]Deals (investment)'!$C:$C,'[1]Deals (investment)'!$B:$B,$A566,'[1]Deals (investment)'!$V:$V,BG$1)</f>
        <v>#VALUE!</v>
      </c>
      <c r="BH566" s="17" t="e">
        <f>SUMIFS('[1]Deals (investment)'!$C:$C,'[1]Deals (investment)'!$B:$B,$A566,'[1]Deals (investment)'!$V:$V,BH$1)</f>
        <v>#VALUE!</v>
      </c>
      <c r="BI566" s="17" t="e">
        <f>SUMIFS('[1]Deals (investment)'!$C:$C,'[1]Deals (investment)'!$B:$B,$A566,'[1]Deals (investment)'!$V:$V,BI$1)</f>
        <v>#VALUE!</v>
      </c>
      <c r="BJ566" s="17" t="e">
        <f>SUMIFS('[1]Deals (investment)'!$C:$C,'[1]Deals (investment)'!$B:$B,$A566,'[1]Deals (investment)'!$V:$V,BJ$1)</f>
        <v>#VALUE!</v>
      </c>
      <c r="BK566" s="17" t="e">
        <f>SUMIFS('[1]Deals (investment)'!$C:$C,'[1]Deals (investment)'!$B:$B,$A566,'[1]Deals (investment)'!$V:$V,BK$1)</f>
        <v>#VALUE!</v>
      </c>
      <c r="BL566" s="17" t="e">
        <f>SUMIFS('[1]Deals (investment)'!$C:$C,'[1]Deals (investment)'!$B:$B,$A566,'[1]Deals (investment)'!$V:$V,BL$1)</f>
        <v>#VALUE!</v>
      </c>
      <c r="BM566" s="17" t="e">
        <f>SUMIFS('[1]Deals (investment)'!$C:$C,'[1]Deals (investment)'!$B:$B,$A566,'[1]Deals (investment)'!$V:$V,BM$1)</f>
        <v>#VALUE!</v>
      </c>
      <c r="BN566" s="15"/>
      <c r="BO566" s="15"/>
      <c r="BP566" s="22"/>
      <c r="BQ566" s="15"/>
      <c r="BR566" s="15"/>
      <c r="BS566" s="15"/>
      <c r="BT566" s="15"/>
      <c r="BU566" s="15"/>
      <c r="BV566" s="15"/>
      <c r="BW566" s="15"/>
      <c r="BX566" s="15"/>
      <c r="BY566" s="15"/>
      <c r="BZ566" s="15"/>
      <c r="CA566" s="15"/>
      <c r="CB566" s="15"/>
      <c r="CC566" s="15"/>
      <c r="CD566" s="15" t="str">
        <f t="shared" si="86"/>
        <v>Solo PhoneSOLO Phone Nigeria has designs and manufactures mobile devices in Nigeria.</v>
      </c>
      <c r="CE566" s="15"/>
      <c r="CF566" s="15"/>
      <c r="CG566" s="15"/>
      <c r="CH566" s="15"/>
      <c r="CI566" s="15"/>
      <c r="CJ566" s="15"/>
    </row>
    <row r="567" spans="1:88" ht="12.75">
      <c r="A567" s="15" t="s">
        <v>4519</v>
      </c>
      <c r="B567" s="15" t="s">
        <v>4520</v>
      </c>
      <c r="C567" s="15" t="s">
        <v>58</v>
      </c>
      <c r="D567" s="16">
        <v>2017</v>
      </c>
      <c r="E567" s="15" t="s">
        <v>59</v>
      </c>
      <c r="F567" s="15" t="s">
        <v>110</v>
      </c>
      <c r="G567" s="15" t="s">
        <v>61</v>
      </c>
      <c r="H567" s="15" t="s">
        <v>61</v>
      </c>
      <c r="I567" s="15" t="s">
        <v>61</v>
      </c>
      <c r="J567" s="15"/>
      <c r="K567" s="17" t="e">
        <f t="shared" si="65"/>
        <v>#VALUE!</v>
      </c>
      <c r="L567" s="15"/>
      <c r="M567" s="18" t="e">
        <f t="shared" si="51"/>
        <v>#VALUE!</v>
      </c>
      <c r="N567" s="15" t="s">
        <v>412</v>
      </c>
      <c r="O567" s="15"/>
      <c r="P567" s="15"/>
      <c r="Q567" s="15"/>
      <c r="R567" s="15"/>
      <c r="S567" s="19"/>
      <c r="T567" s="15"/>
      <c r="U567" s="17"/>
      <c r="V567" s="15" t="s">
        <v>4521</v>
      </c>
      <c r="W567" s="15"/>
      <c r="X567" s="15" t="s">
        <v>404</v>
      </c>
      <c r="Y567" s="15" t="s">
        <v>4522</v>
      </c>
      <c r="AB567" s="32">
        <v>43506</v>
      </c>
      <c r="AC567" s="21" t="s">
        <v>4523</v>
      </c>
      <c r="AD567" s="21" t="s">
        <v>4524</v>
      </c>
      <c r="AE567" s="15"/>
      <c r="AF567" s="15"/>
      <c r="AG567" s="22">
        <f t="shared" si="77"/>
        <v>0.54838709677419351</v>
      </c>
      <c r="AH567" s="15" t="e">
        <f t="shared" si="78"/>
        <v>#VALUE!</v>
      </c>
      <c r="AI567" s="22" t="str">
        <f>VLOOKUP(A567,'[1]Deals (investment)'!$B$2:$Z$1497,1,FALSE)</f>
        <v>TaxiTV</v>
      </c>
      <c r="AJ567" s="22">
        <f>VLOOKUP(A567,'[1]Deals (investment)'!$B$2:$Z$870,15,FALSE)</f>
        <v>0</v>
      </c>
      <c r="AK567" s="17" t="e">
        <f>VLOOKUP(A567,'[1]Deals (Exits)'!B:B,1,FALSE)</f>
        <v>#N/A</v>
      </c>
      <c r="AL567" s="23">
        <f>VLOOKUP(G567,[1]Lookups!$V$3:$Y$197,4,FALSE)</f>
        <v>0</v>
      </c>
      <c r="AM567" s="17" t="str">
        <f>VLOOKUP(X567,[1]Lookups!$B$3:$C$200,2,FALSE)</f>
        <v>Other Technologies &amp; Information Technology</v>
      </c>
      <c r="AN567" s="17" t="e">
        <f>VLOOKUP(R567,[1]Lookups!$H$3:$I$69,2,FALSE)</f>
        <v>#N/A</v>
      </c>
      <c r="AO567" s="17" t="e">
        <f>VLOOKUP(T567,[1]Lookups!$H$3:$I$69,2,FALSE)</f>
        <v>#N/A</v>
      </c>
      <c r="AP567" s="17" t="e">
        <f>VLOOKUP(AN567,[1]Lookups!$N$3:$O$11,2,FALSE)</f>
        <v>#N/A</v>
      </c>
      <c r="AQ567" s="18" t="e">
        <f>COUNTIFS('[1]Deals (investment)'!$B:$B,$A567)</f>
        <v>#VALUE!</v>
      </c>
      <c r="AR567" s="18" t="e">
        <f>COUNTIFS('[1]Deals (investment)'!$B:$B,$A567,'[1]Deals (investment)'!$T:$T,$AW$1)+COUNTIFS('[1]Deals (investment)'!$B:$B,$A567,'[1]Deals (investment)'!$T:$T,$AX$1)+COUNTIFS('[1]Deals (investment)'!$B:$B,$A567,'[1]Deals (investment)'!$T:$T,$AY$1)</f>
        <v>#VALUE!</v>
      </c>
      <c r="AS567" s="17" t="e">
        <f>SUMIFS('[1]Deals (investment)'!$C:$C,'[1]Deals (investment)'!$B:$B,$A567)</f>
        <v>#VALUE!</v>
      </c>
      <c r="AT567" s="17" t="e">
        <f t="shared" si="66"/>
        <v>#VALUE!</v>
      </c>
      <c r="AU567" s="18" t="e">
        <f>COUNTIF('[1]Deals (Exits)'!$B:$B,A567)</f>
        <v>#VALUE!</v>
      </c>
      <c r="AV567" s="17" t="e">
        <f>SUMIFS('[1]Deals (investment)'!$C:$C,'[1]Deals (investment)'!$B:$B,$A567,'[1]Deals (investment)'!$T:$T,AV$1)</f>
        <v>#VALUE!</v>
      </c>
      <c r="AW567" s="17" t="e">
        <f>SUMIFS('[1]Deals (investment)'!$C:$C,'[1]Deals (investment)'!$B:$B,$A567,'[1]Deals (investment)'!$T:$T,AW$1)</f>
        <v>#VALUE!</v>
      </c>
      <c r="AX567" s="17" t="e">
        <f>SUMIFS('[1]Deals (investment)'!$C:$C,'[1]Deals (investment)'!$B:$B,$A567,'[1]Deals (investment)'!$T:$T,AX$1)</f>
        <v>#VALUE!</v>
      </c>
      <c r="AY567" s="17" t="e">
        <f>SUMIFS('[1]Deals (investment)'!$C:$C,'[1]Deals (investment)'!$B:$B,$A567,'[1]Deals (investment)'!$T:$T,AY$1)</f>
        <v>#VALUE!</v>
      </c>
      <c r="AZ567" s="17" t="e">
        <f>SUMIFS('[1]Deals (investment)'!$C:$C,'[1]Deals (investment)'!$B:$B,$A567,'[1]Deals (investment)'!$T:$T,AZ$1)</f>
        <v>#VALUE!</v>
      </c>
      <c r="BA567" s="17" t="e">
        <f>SUMIFS('[1]Deals (investment)'!$C:$C,'[1]Deals (investment)'!$B:$B,$A567,'[1]Deals (investment)'!$T:$T,BA$1)</f>
        <v>#VALUE!</v>
      </c>
      <c r="BB567" s="17" t="e">
        <f>SUMIFS('[1]Deals (investment)'!$C:$C,'[1]Deals (investment)'!$B:$B,$A567,'[1]Deals (investment)'!$T:$T,BB$1)</f>
        <v>#VALUE!</v>
      </c>
      <c r="BC567" s="17" t="e">
        <f>SUMIFS('[1]Deals (Exits)'!$C:$C,'[1]Deals (Exits)'!$B:$B,$A567)</f>
        <v>#VALUE!</v>
      </c>
      <c r="BD567" s="17" t="e">
        <f>SUMIFS('[1]Deals (investment)'!$C:$C,'[1]Deals (investment)'!$B:$B,$A567,'[1]Deals (investment)'!$V:$V,BD$1)</f>
        <v>#VALUE!</v>
      </c>
      <c r="BE567" s="17" t="e">
        <f>SUMIFS('[1]Deals (investment)'!$C:$C,'[1]Deals (investment)'!$B:$B,$A567,'[1]Deals (investment)'!$V:$V,BE$1)</f>
        <v>#VALUE!</v>
      </c>
      <c r="BF567" s="17" t="e">
        <f>SUMIFS('[1]Deals (investment)'!$C:$C,'[1]Deals (investment)'!$B:$B,$A567,'[1]Deals (investment)'!$V:$V,BF$1)</f>
        <v>#VALUE!</v>
      </c>
      <c r="BG567" s="17" t="e">
        <f>SUMIFS('[1]Deals (investment)'!$C:$C,'[1]Deals (investment)'!$B:$B,$A567,'[1]Deals (investment)'!$V:$V,BG$1)</f>
        <v>#VALUE!</v>
      </c>
      <c r="BH567" s="17" t="e">
        <f>SUMIFS('[1]Deals (investment)'!$C:$C,'[1]Deals (investment)'!$B:$B,$A567,'[1]Deals (investment)'!$V:$V,BH$1)</f>
        <v>#VALUE!</v>
      </c>
      <c r="BI567" s="17" t="e">
        <f>SUMIFS('[1]Deals (investment)'!$C:$C,'[1]Deals (investment)'!$B:$B,$A567,'[1]Deals (investment)'!$V:$V,BI$1)</f>
        <v>#VALUE!</v>
      </c>
      <c r="BJ567" s="17" t="e">
        <f>SUMIFS('[1]Deals (investment)'!$C:$C,'[1]Deals (investment)'!$B:$B,$A567,'[1]Deals (investment)'!$V:$V,BJ$1)</f>
        <v>#VALUE!</v>
      </c>
      <c r="BK567" s="17" t="e">
        <f>SUMIFS('[1]Deals (investment)'!$C:$C,'[1]Deals (investment)'!$B:$B,$A567,'[1]Deals (investment)'!$V:$V,BK$1)</f>
        <v>#VALUE!</v>
      </c>
      <c r="BL567" s="17" t="e">
        <f>SUMIFS('[1]Deals (investment)'!$C:$C,'[1]Deals (investment)'!$B:$B,$A567,'[1]Deals (investment)'!$V:$V,BL$1)</f>
        <v>#VALUE!</v>
      </c>
      <c r="BM567" s="17" t="e">
        <f>SUMIFS('[1]Deals (investment)'!$C:$C,'[1]Deals (investment)'!$B:$B,$A567,'[1]Deals (investment)'!$V:$V,BM$1)</f>
        <v>#VALUE!</v>
      </c>
      <c r="BN567" s="15"/>
      <c r="BO567" s="15"/>
      <c r="BP567" s="22"/>
      <c r="BQ567" s="15"/>
      <c r="BR567" s="15"/>
      <c r="BS567" s="15"/>
      <c r="BT567" s="15"/>
      <c r="BU567" s="15"/>
      <c r="BV567" s="15"/>
      <c r="BW567" s="15"/>
      <c r="BX567" s="15"/>
      <c r="BY567" s="15"/>
      <c r="BZ567" s="15"/>
      <c r="CA567" s="15"/>
      <c r="CB567" s="15"/>
      <c r="CC567" s="15"/>
      <c r="CD567" s="15" t="str">
        <f t="shared" si="86"/>
        <v>TaxiTVTaxiTv is an AD-Tech company that provides entertainment in ride sharing vehicles. Their technology allow brands advertise to their consumers. Content displayed on their screens include and not limited to ; Documentaries, comedies, neighbourhood insights, news, sport, weather, things to see and do. Their screens offer high quality video and interactive content. They can customise every brand experience, capture data and help generate leads.Active</v>
      </c>
      <c r="CE567" s="15"/>
      <c r="CF567" s="15"/>
      <c r="CG567" s="15"/>
      <c r="CH567" s="15"/>
      <c r="CI567" s="15"/>
      <c r="CJ567" s="15"/>
    </row>
    <row r="568" spans="1:88" ht="12.75">
      <c r="A568" s="15" t="s">
        <v>4525</v>
      </c>
      <c r="B568" s="15" t="s">
        <v>4526</v>
      </c>
      <c r="C568" s="15" t="s">
        <v>58</v>
      </c>
      <c r="D568" s="16">
        <v>2018</v>
      </c>
      <c r="E568" s="15" t="s">
        <v>59</v>
      </c>
      <c r="F568" s="15" t="s">
        <v>110</v>
      </c>
      <c r="G568" s="15" t="s">
        <v>61</v>
      </c>
      <c r="H568" s="15" t="s">
        <v>61</v>
      </c>
      <c r="I568" s="15" t="s">
        <v>61</v>
      </c>
      <c r="J568" s="15"/>
      <c r="K568" s="17" t="e">
        <f t="shared" si="65"/>
        <v>#VALUE!</v>
      </c>
      <c r="L568" s="15"/>
      <c r="M568" s="18" t="e">
        <f t="shared" si="51"/>
        <v>#VALUE!</v>
      </c>
      <c r="N568" s="15"/>
      <c r="O568" s="15"/>
      <c r="P568" s="15"/>
      <c r="Q568" s="15"/>
      <c r="R568" s="15"/>
      <c r="S568" s="19"/>
      <c r="T568" s="15"/>
      <c r="U568" s="17"/>
      <c r="V568" s="15" t="s">
        <v>4527</v>
      </c>
      <c r="W568" s="15">
        <v>0</v>
      </c>
      <c r="X568" s="15" t="s">
        <v>191</v>
      </c>
      <c r="Y568" s="15" t="s">
        <v>4528</v>
      </c>
      <c r="AA568" s="25" t="s">
        <v>2329</v>
      </c>
      <c r="AB568" s="32">
        <v>43506</v>
      </c>
      <c r="AC568" s="27" t="s">
        <v>4529</v>
      </c>
      <c r="AD568" s="27" t="s">
        <v>4530</v>
      </c>
      <c r="AE568" s="21" t="s">
        <v>4531</v>
      </c>
      <c r="AF568" s="21" t="s">
        <v>4532</v>
      </c>
      <c r="AG568" s="22">
        <f t="shared" si="77"/>
        <v>0.64516129032258063</v>
      </c>
      <c r="AH568" s="15" t="str">
        <f t="shared" si="78"/>
        <v/>
      </c>
      <c r="AI568" s="22" t="e">
        <f>VLOOKUP(A568,'[1]Deals (investment)'!$B$2:$Z$1497,1,FALSE)</f>
        <v>#N/A</v>
      </c>
      <c r="AJ568" s="22" t="e">
        <f>VLOOKUP(A568,'[1]Deals (investment)'!$B$2:$Z$870,15,FALSE)</f>
        <v>#N/A</v>
      </c>
      <c r="AK568" s="17" t="e">
        <f>VLOOKUP(A568,'[1]Deals (Exits)'!B:B,1,FALSE)</f>
        <v>#N/A</v>
      </c>
      <c r="AL568" s="23">
        <f>VLOOKUP(G568,[1]Lookups!$V$3:$Y$197,4,FALSE)</f>
        <v>0</v>
      </c>
      <c r="AM568" s="17" t="str">
        <f>VLOOKUP(X568,[1]Lookups!$B$3:$C$200,2,FALSE)</f>
        <v>Education</v>
      </c>
      <c r="AN568" s="17" t="e">
        <f>VLOOKUP(R568,[1]Lookups!$H$3:$I$69,2,FALSE)</f>
        <v>#N/A</v>
      </c>
      <c r="AO568" s="17" t="e">
        <f>VLOOKUP(T568,[1]Lookups!$H$3:$I$69,2,FALSE)</f>
        <v>#N/A</v>
      </c>
      <c r="AP568" s="17" t="e">
        <f>VLOOKUP(AN568,[1]Lookups!$N$3:$O$11,2,FALSE)</f>
        <v>#N/A</v>
      </c>
      <c r="AQ568" s="18" t="e">
        <f>COUNTIFS('[1]Deals (investment)'!$B:$B,$A568)</f>
        <v>#VALUE!</v>
      </c>
      <c r="AR568" s="18" t="e">
        <f>COUNTIFS('[1]Deals (investment)'!$B:$B,$A568,'[1]Deals (investment)'!$T:$T,$AW$1)+COUNTIFS('[1]Deals (investment)'!$B:$B,$A568,'[1]Deals (investment)'!$T:$T,$AX$1)+COUNTIFS('[1]Deals (investment)'!$B:$B,$A568,'[1]Deals (investment)'!$T:$T,$AY$1)</f>
        <v>#VALUE!</v>
      </c>
      <c r="AS568" s="17" t="e">
        <f>SUMIFS('[1]Deals (investment)'!$C:$C,'[1]Deals (investment)'!$B:$B,$A568)</f>
        <v>#VALUE!</v>
      </c>
      <c r="AT568" s="17" t="e">
        <f t="shared" si="66"/>
        <v>#VALUE!</v>
      </c>
      <c r="AU568" s="18" t="e">
        <f>COUNTIF('[1]Deals (Exits)'!$B:$B,A568)</f>
        <v>#VALUE!</v>
      </c>
      <c r="AV568" s="17" t="e">
        <f>SUMIFS('[1]Deals (investment)'!$C:$C,'[1]Deals (investment)'!$B:$B,$A568,'[1]Deals (investment)'!$T:$T,AV$1)</f>
        <v>#VALUE!</v>
      </c>
      <c r="AW568" s="17" t="e">
        <f>SUMIFS('[1]Deals (investment)'!$C:$C,'[1]Deals (investment)'!$B:$B,$A568,'[1]Deals (investment)'!$T:$T,AW$1)</f>
        <v>#VALUE!</v>
      </c>
      <c r="AX568" s="17" t="e">
        <f>SUMIFS('[1]Deals (investment)'!$C:$C,'[1]Deals (investment)'!$B:$B,$A568,'[1]Deals (investment)'!$T:$T,AX$1)</f>
        <v>#VALUE!</v>
      </c>
      <c r="AY568" s="17" t="e">
        <f>SUMIFS('[1]Deals (investment)'!$C:$C,'[1]Deals (investment)'!$B:$B,$A568,'[1]Deals (investment)'!$T:$T,AY$1)</f>
        <v>#VALUE!</v>
      </c>
      <c r="AZ568" s="17" t="e">
        <f>SUMIFS('[1]Deals (investment)'!$C:$C,'[1]Deals (investment)'!$B:$B,$A568,'[1]Deals (investment)'!$T:$T,AZ$1)</f>
        <v>#VALUE!</v>
      </c>
      <c r="BA568" s="17" t="e">
        <f>SUMIFS('[1]Deals (investment)'!$C:$C,'[1]Deals (investment)'!$B:$B,$A568,'[1]Deals (investment)'!$T:$T,BA$1)</f>
        <v>#VALUE!</v>
      </c>
      <c r="BB568" s="17" t="e">
        <f>SUMIFS('[1]Deals (investment)'!$C:$C,'[1]Deals (investment)'!$B:$B,$A568,'[1]Deals (investment)'!$T:$T,BB$1)</f>
        <v>#VALUE!</v>
      </c>
      <c r="BC568" s="17" t="e">
        <f>SUMIFS('[1]Deals (Exits)'!$C:$C,'[1]Deals (Exits)'!$B:$B,$A568)</f>
        <v>#VALUE!</v>
      </c>
      <c r="BD568" s="17" t="e">
        <f>SUMIFS('[1]Deals (investment)'!$C:$C,'[1]Deals (investment)'!$B:$B,$A568,'[1]Deals (investment)'!$V:$V,BD$1)</f>
        <v>#VALUE!</v>
      </c>
      <c r="BE568" s="17" t="e">
        <f>SUMIFS('[1]Deals (investment)'!$C:$C,'[1]Deals (investment)'!$B:$B,$A568,'[1]Deals (investment)'!$V:$V,BE$1)</f>
        <v>#VALUE!</v>
      </c>
      <c r="BF568" s="17" t="e">
        <f>SUMIFS('[1]Deals (investment)'!$C:$C,'[1]Deals (investment)'!$B:$B,$A568,'[1]Deals (investment)'!$V:$V,BF$1)</f>
        <v>#VALUE!</v>
      </c>
      <c r="BG568" s="17" t="e">
        <f>SUMIFS('[1]Deals (investment)'!$C:$C,'[1]Deals (investment)'!$B:$B,$A568,'[1]Deals (investment)'!$V:$V,BG$1)</f>
        <v>#VALUE!</v>
      </c>
      <c r="BH568" s="17" t="e">
        <f>SUMIFS('[1]Deals (investment)'!$C:$C,'[1]Deals (investment)'!$B:$B,$A568,'[1]Deals (investment)'!$V:$V,BH$1)</f>
        <v>#VALUE!</v>
      </c>
      <c r="BI568" s="17" t="e">
        <f>SUMIFS('[1]Deals (investment)'!$C:$C,'[1]Deals (investment)'!$B:$B,$A568,'[1]Deals (investment)'!$V:$V,BI$1)</f>
        <v>#VALUE!</v>
      </c>
      <c r="BJ568" s="17" t="e">
        <f>SUMIFS('[1]Deals (investment)'!$C:$C,'[1]Deals (investment)'!$B:$B,$A568,'[1]Deals (investment)'!$V:$V,BJ$1)</f>
        <v>#VALUE!</v>
      </c>
      <c r="BK568" s="17" t="e">
        <f>SUMIFS('[1]Deals (investment)'!$C:$C,'[1]Deals (investment)'!$B:$B,$A568,'[1]Deals (investment)'!$V:$V,BK$1)</f>
        <v>#VALUE!</v>
      </c>
      <c r="BL568" s="17" t="e">
        <f>SUMIFS('[1]Deals (investment)'!$C:$C,'[1]Deals (investment)'!$B:$B,$A568,'[1]Deals (investment)'!$V:$V,BL$1)</f>
        <v>#VALUE!</v>
      </c>
      <c r="BM568" s="17" t="e">
        <f>SUMIFS('[1]Deals (investment)'!$C:$C,'[1]Deals (investment)'!$B:$B,$A568,'[1]Deals (investment)'!$V:$V,BM$1)</f>
        <v>#VALUE!</v>
      </c>
      <c r="BN568" s="15"/>
      <c r="BO568" s="15"/>
      <c r="BP568" s="22"/>
      <c r="BQ568" s="15"/>
      <c r="BR568" s="15"/>
      <c r="BS568" s="15"/>
      <c r="BT568" s="15"/>
      <c r="BU568" s="15"/>
      <c r="BV568" s="15"/>
      <c r="BW568" s="15"/>
      <c r="BX568" s="15"/>
      <c r="BY568" s="15"/>
      <c r="BZ568" s="15"/>
      <c r="CA568" s="15"/>
      <c r="CB568" s="15"/>
      <c r="CC568" s="15"/>
      <c r="CD568" s="15" t="str">
        <f t="shared" si="86"/>
        <v>TraindemyTraindemy (Training Academy) is an online learning platform where people can acquire vocational skills and talent coaching such that they become equipped to be entrepreneurs or more resourceful professionals at their workplaceActive</v>
      </c>
      <c r="CE568" s="15"/>
      <c r="CF568" s="15"/>
      <c r="CG568" s="15"/>
      <c r="CH568" s="15"/>
      <c r="CI568" s="15"/>
      <c r="CJ568" s="15"/>
    </row>
    <row r="569" spans="1:88" ht="12.75">
      <c r="A569" s="15" t="s">
        <v>4533</v>
      </c>
      <c r="B569" s="15" t="s">
        <v>4534</v>
      </c>
      <c r="C569" s="15" t="s">
        <v>58</v>
      </c>
      <c r="D569" s="16">
        <v>2013</v>
      </c>
      <c r="E569" s="15" t="s">
        <v>470</v>
      </c>
      <c r="F569" s="15" t="s">
        <v>1086</v>
      </c>
      <c r="G569" s="15" t="s">
        <v>471</v>
      </c>
      <c r="H569" s="15" t="s">
        <v>471</v>
      </c>
      <c r="I569" s="15" t="s">
        <v>4535</v>
      </c>
      <c r="J569" s="15"/>
      <c r="K569" s="17" t="e">
        <f t="shared" si="65"/>
        <v>#VALUE!</v>
      </c>
      <c r="L569" s="15"/>
      <c r="M569" s="18" t="e">
        <f t="shared" si="51"/>
        <v>#VALUE!</v>
      </c>
      <c r="N569" s="15" t="s">
        <v>4536</v>
      </c>
      <c r="O569" s="15"/>
      <c r="P569" s="15"/>
      <c r="Q569" s="24" t="e">
        <f ca="1">_xludf.MAXIFS('[1]Deals (investment)'!A:A,'[1]Deals (investment)'!B:B,A569)</f>
        <v>#NAME?</v>
      </c>
      <c r="R569" s="15" t="s">
        <v>375</v>
      </c>
      <c r="S569" s="19">
        <v>250000</v>
      </c>
      <c r="T569" s="15" t="s">
        <v>375</v>
      </c>
      <c r="U569" s="17">
        <v>250000</v>
      </c>
      <c r="V569" s="15" t="s">
        <v>4537</v>
      </c>
      <c r="W569" s="15">
        <v>0</v>
      </c>
      <c r="X569" s="15" t="s">
        <v>107</v>
      </c>
      <c r="Y569" s="15" t="s">
        <v>4538</v>
      </c>
      <c r="Z569" s="25" t="s">
        <v>81</v>
      </c>
      <c r="AA569" s="25" t="s">
        <v>110</v>
      </c>
      <c r="AB569" s="20" t="s">
        <v>286</v>
      </c>
      <c r="AC569" s="21" t="s">
        <v>4539</v>
      </c>
      <c r="AD569" s="21" t="s">
        <v>4540</v>
      </c>
      <c r="AE569" s="21" t="s">
        <v>4541</v>
      </c>
      <c r="AF569" s="21" t="s">
        <v>4542</v>
      </c>
      <c r="AG569" s="22">
        <f t="shared" ca="1" si="77"/>
        <v>0.87096774193548387</v>
      </c>
      <c r="AH569" s="15" t="e">
        <f t="shared" si="78"/>
        <v>#VALUE!</v>
      </c>
      <c r="AI569" s="22" t="str">
        <f>VLOOKUP(A569,'[1]Deals (investment)'!$B$2:$Z$1497,1,FALSE)</f>
        <v>ARED</v>
      </c>
      <c r="AJ569" s="22">
        <f>VLOOKUP(A569,'[1]Deals (investment)'!$B$2:$Z$870,15,FALSE)</f>
        <v>1</v>
      </c>
      <c r="AK569" s="17" t="e">
        <f>VLOOKUP(A569,'[1]Deals (Exits)'!B:B,1,FALSE)</f>
        <v>#N/A</v>
      </c>
      <c r="AL569" s="23">
        <f>VLOOKUP(G569,[1]Lookups!$V$3:$Y$197,4,FALSE)</f>
        <v>0</v>
      </c>
      <c r="AM569" s="17" t="str">
        <f>VLOOKUP(X569,[1]Lookups!$B$3:$C$200,2,FALSE)</f>
        <v>Energy &amp; Resources</v>
      </c>
      <c r="AN569" s="17" t="str">
        <f>VLOOKUP(R569,[1]Lookups!$H$3:$I$69,2,FALSE)</f>
        <v>2. Seed</v>
      </c>
      <c r="AO569" s="17" t="str">
        <f>VLOOKUP(T569,[1]Lookups!$H$3:$I$69,2,FALSE)</f>
        <v>2. Seed</v>
      </c>
      <c r="AP569" s="17" t="str">
        <f>VLOOKUP(AN569,[1]Lookups!$N$3:$O$11,2,FALSE)</f>
        <v>Early</v>
      </c>
      <c r="AQ569" s="18" t="e">
        <f>COUNTIFS('[1]Deals (investment)'!$B:$B,$A569)</f>
        <v>#VALUE!</v>
      </c>
      <c r="AR569" s="18" t="e">
        <f>COUNTIFS('[1]Deals (investment)'!$B:$B,$A569,'[1]Deals (investment)'!$T:$T,$AW$1)+COUNTIFS('[1]Deals (investment)'!$B:$B,$A569,'[1]Deals (investment)'!$T:$T,$AX$1)+COUNTIFS('[1]Deals (investment)'!$B:$B,$A569,'[1]Deals (investment)'!$T:$T,$AY$1)</f>
        <v>#VALUE!</v>
      </c>
      <c r="AS569" s="17" t="e">
        <f>SUMIFS('[1]Deals (investment)'!$C:$C,'[1]Deals (investment)'!$B:$B,$A569)</f>
        <v>#VALUE!</v>
      </c>
      <c r="AT569" s="17" t="e">
        <f t="shared" si="66"/>
        <v>#VALUE!</v>
      </c>
      <c r="AU569" s="18" t="e">
        <f>COUNTIF('[1]Deals (Exits)'!$B:$B,A569)</f>
        <v>#VALUE!</v>
      </c>
      <c r="AV569" s="17" t="e">
        <f>SUMIFS('[1]Deals (investment)'!$C:$C,'[1]Deals (investment)'!$B:$B,$A569,'[1]Deals (investment)'!$T:$T,AV$1)</f>
        <v>#VALUE!</v>
      </c>
      <c r="AW569" s="17" t="e">
        <f>SUMIFS('[1]Deals (investment)'!$C:$C,'[1]Deals (investment)'!$B:$B,$A569,'[1]Deals (investment)'!$T:$T,AW$1)</f>
        <v>#VALUE!</v>
      </c>
      <c r="AX569" s="17" t="e">
        <f>SUMIFS('[1]Deals (investment)'!$C:$C,'[1]Deals (investment)'!$B:$B,$A569,'[1]Deals (investment)'!$T:$T,AX$1)</f>
        <v>#VALUE!</v>
      </c>
      <c r="AY569" s="17" t="e">
        <f>SUMIFS('[1]Deals (investment)'!$C:$C,'[1]Deals (investment)'!$B:$B,$A569,'[1]Deals (investment)'!$T:$T,AY$1)</f>
        <v>#VALUE!</v>
      </c>
      <c r="AZ569" s="17" t="e">
        <f>SUMIFS('[1]Deals (investment)'!$C:$C,'[1]Deals (investment)'!$B:$B,$A569,'[1]Deals (investment)'!$T:$T,AZ$1)</f>
        <v>#VALUE!</v>
      </c>
      <c r="BA569" s="17" t="e">
        <f>SUMIFS('[1]Deals (investment)'!$C:$C,'[1]Deals (investment)'!$B:$B,$A569,'[1]Deals (investment)'!$T:$T,BA$1)</f>
        <v>#VALUE!</v>
      </c>
      <c r="BB569" s="17" t="e">
        <f>SUMIFS('[1]Deals (investment)'!$C:$C,'[1]Deals (investment)'!$B:$B,$A569,'[1]Deals (investment)'!$T:$T,BB$1)</f>
        <v>#VALUE!</v>
      </c>
      <c r="BC569" s="17" t="e">
        <f>SUMIFS('[1]Deals (Exits)'!$C:$C,'[1]Deals (Exits)'!$B:$B,$A569)</f>
        <v>#VALUE!</v>
      </c>
      <c r="BD569" s="17" t="e">
        <f>SUMIFS('[1]Deals (investment)'!$C:$C,'[1]Deals (investment)'!$B:$B,$A569,'[1]Deals (investment)'!$V:$V,BD$1)</f>
        <v>#VALUE!</v>
      </c>
      <c r="BE569" s="17" t="e">
        <f>SUMIFS('[1]Deals (investment)'!$C:$C,'[1]Deals (investment)'!$B:$B,$A569,'[1]Deals (investment)'!$V:$V,BE$1)</f>
        <v>#VALUE!</v>
      </c>
      <c r="BF569" s="17" t="e">
        <f>SUMIFS('[1]Deals (investment)'!$C:$C,'[1]Deals (investment)'!$B:$B,$A569,'[1]Deals (investment)'!$V:$V,BF$1)</f>
        <v>#VALUE!</v>
      </c>
      <c r="BG569" s="17" t="e">
        <f>SUMIFS('[1]Deals (investment)'!$C:$C,'[1]Deals (investment)'!$B:$B,$A569,'[1]Deals (investment)'!$V:$V,BG$1)</f>
        <v>#VALUE!</v>
      </c>
      <c r="BH569" s="17" t="e">
        <f>SUMIFS('[1]Deals (investment)'!$C:$C,'[1]Deals (investment)'!$B:$B,$A569,'[1]Deals (investment)'!$V:$V,BH$1)</f>
        <v>#VALUE!</v>
      </c>
      <c r="BI569" s="17" t="e">
        <f>SUMIFS('[1]Deals (investment)'!$C:$C,'[1]Deals (investment)'!$B:$B,$A569,'[1]Deals (investment)'!$V:$V,BI$1)</f>
        <v>#VALUE!</v>
      </c>
      <c r="BJ569" s="17" t="e">
        <f>SUMIFS('[1]Deals (investment)'!$C:$C,'[1]Deals (investment)'!$B:$B,$A569,'[1]Deals (investment)'!$V:$V,BJ$1)</f>
        <v>#VALUE!</v>
      </c>
      <c r="BK569" s="17" t="e">
        <f>SUMIFS('[1]Deals (investment)'!$C:$C,'[1]Deals (investment)'!$B:$B,$A569,'[1]Deals (investment)'!$V:$V,BK$1)</f>
        <v>#VALUE!</v>
      </c>
      <c r="BL569" s="17" t="e">
        <f>SUMIFS('[1]Deals (investment)'!$C:$C,'[1]Deals (investment)'!$B:$B,$A569,'[1]Deals (investment)'!$V:$V,BL$1)</f>
        <v>#VALUE!</v>
      </c>
      <c r="BM569" s="17" t="e">
        <f>SUMIFS('[1]Deals (investment)'!$C:$C,'[1]Deals (investment)'!$B:$B,$A569,'[1]Deals (investment)'!$V:$V,BM$1)</f>
        <v>#VALUE!</v>
      </c>
      <c r="BN569" s="15"/>
      <c r="BO569" s="15"/>
      <c r="BP569" s="22"/>
      <c r="BQ569" s="15"/>
      <c r="BR569" s="15"/>
      <c r="BS569" s="15"/>
      <c r="BT569" s="15"/>
      <c r="BU569" s="15"/>
      <c r="BV569" s="15"/>
      <c r="BW569" s="15"/>
      <c r="BX569" s="15"/>
      <c r="BY569" s="15"/>
      <c r="BZ569" s="15"/>
      <c r="CA569" s="15"/>
      <c r="CB569" s="15"/>
      <c r="CC569" s="15"/>
      <c r="CD569" s="15"/>
      <c r="CE569" s="15"/>
      <c r="CF569" s="15"/>
      <c r="CG569" s="15"/>
      <c r="CH569" s="15"/>
      <c r="CI569" s="15"/>
      <c r="CJ569" s="15"/>
    </row>
    <row r="570" spans="1:88" ht="12.75">
      <c r="A570" s="15" t="s">
        <v>4543</v>
      </c>
      <c r="B570" s="15"/>
      <c r="C570" s="15" t="s">
        <v>58</v>
      </c>
      <c r="D570" s="16"/>
      <c r="E570" s="15"/>
      <c r="F570" s="15"/>
      <c r="G570" s="15" t="s">
        <v>702</v>
      </c>
      <c r="H570" s="15" t="s">
        <v>702</v>
      </c>
      <c r="I570" s="15"/>
      <c r="J570" s="15"/>
      <c r="K570" s="17" t="e">
        <f t="shared" si="65"/>
        <v>#VALUE!</v>
      </c>
      <c r="L570" s="15"/>
      <c r="M570" s="18" t="e">
        <f t="shared" si="51"/>
        <v>#VALUE!</v>
      </c>
      <c r="N570" s="15"/>
      <c r="O570" s="15"/>
      <c r="P570" s="15"/>
      <c r="Q570" s="15"/>
      <c r="R570" s="15"/>
      <c r="S570" s="19"/>
      <c r="T570" s="15"/>
      <c r="U570" s="17"/>
      <c r="V570" s="15"/>
      <c r="W570" s="15"/>
      <c r="X570" s="15"/>
      <c r="Y570" s="15"/>
      <c r="AB570" s="20"/>
      <c r="AC570" s="15"/>
      <c r="AD570" s="15"/>
      <c r="AE570" s="15"/>
      <c r="AF570" s="15"/>
      <c r="AG570" s="22">
        <f t="shared" si="77"/>
        <v>0.16129032258064516</v>
      </c>
      <c r="AH570" s="15" t="str">
        <f t="shared" si="78"/>
        <v/>
      </c>
      <c r="AI570" s="22" t="e">
        <f>VLOOKUP(A570,'[1]Deals (investment)'!$B$2:$Z$1497,1,FALSE)</f>
        <v>#N/A</v>
      </c>
      <c r="AJ570" s="22" t="e">
        <f>VLOOKUP(A570,'[1]Deals (investment)'!$B$2:$Z$870,15,FALSE)</f>
        <v>#N/A</v>
      </c>
      <c r="AK570" s="17" t="e">
        <f>VLOOKUP(A570,'[1]Deals (Exits)'!B:B,1,FALSE)</f>
        <v>#N/A</v>
      </c>
      <c r="AL570" s="23">
        <f>VLOOKUP(G570,[1]Lookups!$V$3:$Y$197,4,FALSE)</f>
        <v>0</v>
      </c>
      <c r="AM570" s="17" t="e">
        <f>VLOOKUP(X570,[1]Lookups!$B$3:$C$200,2,FALSE)</f>
        <v>#N/A</v>
      </c>
      <c r="AN570" s="17" t="e">
        <f>VLOOKUP(R570,[1]Lookups!$H$3:$I$69,2,FALSE)</f>
        <v>#N/A</v>
      </c>
      <c r="AO570" s="17" t="e">
        <f>VLOOKUP(T570,[1]Lookups!$H$3:$I$69,2,FALSE)</f>
        <v>#N/A</v>
      </c>
      <c r="AP570" s="17" t="e">
        <f>VLOOKUP(AN570,[1]Lookups!$N$3:$O$11,2,FALSE)</f>
        <v>#N/A</v>
      </c>
      <c r="AQ570" s="18" t="e">
        <f>COUNTIFS('[1]Deals (investment)'!$B:$B,$A570)</f>
        <v>#VALUE!</v>
      </c>
      <c r="AR570" s="18" t="e">
        <f>COUNTIFS('[1]Deals (investment)'!$B:$B,$A570,'[1]Deals (investment)'!$T:$T,$AW$1)+COUNTIFS('[1]Deals (investment)'!$B:$B,$A570,'[1]Deals (investment)'!$T:$T,$AX$1)+COUNTIFS('[1]Deals (investment)'!$B:$B,$A570,'[1]Deals (investment)'!$T:$T,$AY$1)</f>
        <v>#VALUE!</v>
      </c>
      <c r="AS570" s="17" t="e">
        <f>SUMIFS('[1]Deals (investment)'!$C:$C,'[1]Deals (investment)'!$B:$B,$A570)</f>
        <v>#VALUE!</v>
      </c>
      <c r="AT570" s="17" t="e">
        <f t="shared" si="66"/>
        <v>#VALUE!</v>
      </c>
      <c r="AU570" s="18" t="e">
        <f>COUNTIF('[1]Deals (Exits)'!$B:$B,A570)</f>
        <v>#VALUE!</v>
      </c>
      <c r="AV570" s="17" t="e">
        <f>SUMIFS('[1]Deals (investment)'!$C:$C,'[1]Deals (investment)'!$B:$B,$A570,'[1]Deals (investment)'!$T:$T,AV$1)</f>
        <v>#VALUE!</v>
      </c>
      <c r="AW570" s="17" t="e">
        <f>SUMIFS('[1]Deals (investment)'!$C:$C,'[1]Deals (investment)'!$B:$B,$A570,'[1]Deals (investment)'!$T:$T,AW$1)</f>
        <v>#VALUE!</v>
      </c>
      <c r="AX570" s="17" t="e">
        <f>SUMIFS('[1]Deals (investment)'!$C:$C,'[1]Deals (investment)'!$B:$B,$A570,'[1]Deals (investment)'!$T:$T,AX$1)</f>
        <v>#VALUE!</v>
      </c>
      <c r="AY570" s="17" t="e">
        <f>SUMIFS('[1]Deals (investment)'!$C:$C,'[1]Deals (investment)'!$B:$B,$A570,'[1]Deals (investment)'!$T:$T,AY$1)</f>
        <v>#VALUE!</v>
      </c>
      <c r="AZ570" s="17" t="e">
        <f>SUMIFS('[1]Deals (investment)'!$C:$C,'[1]Deals (investment)'!$B:$B,$A570,'[1]Deals (investment)'!$T:$T,AZ$1)</f>
        <v>#VALUE!</v>
      </c>
      <c r="BA570" s="17" t="e">
        <f>SUMIFS('[1]Deals (investment)'!$C:$C,'[1]Deals (investment)'!$B:$B,$A570,'[1]Deals (investment)'!$T:$T,BA$1)</f>
        <v>#VALUE!</v>
      </c>
      <c r="BB570" s="17" t="e">
        <f>SUMIFS('[1]Deals (investment)'!$C:$C,'[1]Deals (investment)'!$B:$B,$A570,'[1]Deals (investment)'!$T:$T,BB$1)</f>
        <v>#VALUE!</v>
      </c>
      <c r="BC570" s="17" t="e">
        <f>SUMIFS('[1]Deals (Exits)'!$C:$C,'[1]Deals (Exits)'!$B:$B,$A570)</f>
        <v>#VALUE!</v>
      </c>
      <c r="BD570" s="17" t="e">
        <f>SUMIFS('[1]Deals (investment)'!$C:$C,'[1]Deals (investment)'!$B:$B,$A570,'[1]Deals (investment)'!$V:$V,BD$1)</f>
        <v>#VALUE!</v>
      </c>
      <c r="BE570" s="17" t="e">
        <f>SUMIFS('[1]Deals (investment)'!$C:$C,'[1]Deals (investment)'!$B:$B,$A570,'[1]Deals (investment)'!$V:$V,BE$1)</f>
        <v>#VALUE!</v>
      </c>
      <c r="BF570" s="17" t="e">
        <f>SUMIFS('[1]Deals (investment)'!$C:$C,'[1]Deals (investment)'!$B:$B,$A570,'[1]Deals (investment)'!$V:$V,BF$1)</f>
        <v>#VALUE!</v>
      </c>
      <c r="BG570" s="17" t="e">
        <f>SUMIFS('[1]Deals (investment)'!$C:$C,'[1]Deals (investment)'!$B:$B,$A570,'[1]Deals (investment)'!$V:$V,BG$1)</f>
        <v>#VALUE!</v>
      </c>
      <c r="BH570" s="17" t="e">
        <f>SUMIFS('[1]Deals (investment)'!$C:$C,'[1]Deals (investment)'!$B:$B,$A570,'[1]Deals (investment)'!$V:$V,BH$1)</f>
        <v>#VALUE!</v>
      </c>
      <c r="BI570" s="17" t="e">
        <f>SUMIFS('[1]Deals (investment)'!$C:$C,'[1]Deals (investment)'!$B:$B,$A570,'[1]Deals (investment)'!$V:$V,BI$1)</f>
        <v>#VALUE!</v>
      </c>
      <c r="BJ570" s="17" t="e">
        <f>SUMIFS('[1]Deals (investment)'!$C:$C,'[1]Deals (investment)'!$B:$B,$A570,'[1]Deals (investment)'!$V:$V,BJ$1)</f>
        <v>#VALUE!</v>
      </c>
      <c r="BK570" s="17" t="e">
        <f>SUMIFS('[1]Deals (investment)'!$C:$C,'[1]Deals (investment)'!$B:$B,$A570,'[1]Deals (investment)'!$V:$V,BK$1)</f>
        <v>#VALUE!</v>
      </c>
      <c r="BL570" s="17" t="e">
        <f>SUMIFS('[1]Deals (investment)'!$C:$C,'[1]Deals (investment)'!$B:$B,$A570,'[1]Deals (investment)'!$V:$V,BL$1)</f>
        <v>#VALUE!</v>
      </c>
      <c r="BM570" s="17" t="e">
        <f>SUMIFS('[1]Deals (investment)'!$C:$C,'[1]Deals (investment)'!$B:$B,$A570,'[1]Deals (investment)'!$V:$V,BM$1)</f>
        <v>#VALUE!</v>
      </c>
      <c r="BN570" s="15"/>
      <c r="BO570" s="15"/>
      <c r="BP570" s="22"/>
      <c r="BQ570" s="15"/>
      <c r="BR570" s="15"/>
      <c r="BS570" s="15"/>
      <c r="BT570" s="15"/>
      <c r="BU570" s="15"/>
      <c r="BV570" s="15"/>
      <c r="BW570" s="15"/>
      <c r="BX570" s="15"/>
      <c r="BY570" s="15"/>
      <c r="BZ570" s="15"/>
      <c r="CA570" s="15"/>
      <c r="CB570" s="15"/>
      <c r="CC570" s="15"/>
      <c r="CD570" s="15" t="str">
        <f t="shared" ref="CD570:CD573" si="87">CONCATENATE(A570,B570,C570)</f>
        <v>ComparezActive</v>
      </c>
      <c r="CE570" s="15"/>
      <c r="CF570" s="15"/>
      <c r="CG570" s="15"/>
      <c r="CH570" s="15"/>
      <c r="CI570" s="15"/>
      <c r="CJ570" s="15"/>
    </row>
    <row r="571" spans="1:88" ht="12.75">
      <c r="A571" s="15" t="s">
        <v>4544</v>
      </c>
      <c r="B571" s="15" t="s">
        <v>4545</v>
      </c>
      <c r="C571" s="15" t="s">
        <v>46</v>
      </c>
      <c r="D571" s="16">
        <v>2012</v>
      </c>
      <c r="E571" s="15" t="s">
        <v>117</v>
      </c>
      <c r="F571" s="15" t="s">
        <v>110</v>
      </c>
      <c r="G571" s="15" t="s">
        <v>118</v>
      </c>
      <c r="H571" s="15" t="s">
        <v>118</v>
      </c>
      <c r="I571" s="15" t="s">
        <v>118</v>
      </c>
      <c r="J571" s="15"/>
      <c r="K571" s="17" t="e">
        <f t="shared" si="65"/>
        <v>#VALUE!</v>
      </c>
      <c r="L571" s="15"/>
      <c r="M571" s="18" t="e">
        <f t="shared" si="51"/>
        <v>#VALUE!</v>
      </c>
      <c r="N571" s="15"/>
      <c r="O571" s="15"/>
      <c r="P571" s="15"/>
      <c r="Q571" s="15"/>
      <c r="R571" s="15"/>
      <c r="S571" s="19"/>
      <c r="T571" s="15"/>
      <c r="U571" s="17"/>
      <c r="V571" s="15" t="s">
        <v>4546</v>
      </c>
      <c r="W571" s="15">
        <v>0</v>
      </c>
      <c r="X571" s="15" t="s">
        <v>256</v>
      </c>
      <c r="Y571" s="15" t="s">
        <v>4547</v>
      </c>
      <c r="AB571" s="20" t="s">
        <v>286</v>
      </c>
      <c r="AC571" s="21" t="s">
        <v>4548</v>
      </c>
      <c r="AD571" s="21" t="s">
        <v>4549</v>
      </c>
      <c r="AE571" s="21" t="s">
        <v>4550</v>
      </c>
      <c r="AF571" s="21" t="s">
        <v>4551</v>
      </c>
      <c r="AG571" s="22">
        <f t="shared" si="77"/>
        <v>0.61290322580645162</v>
      </c>
      <c r="AH571" s="15" t="e">
        <f t="shared" si="78"/>
        <v>#VALUE!</v>
      </c>
      <c r="AI571" s="22" t="e">
        <f>VLOOKUP(A571,'[1]Deals (investment)'!$B$2:$Z$1497,1,FALSE)</f>
        <v>#N/A</v>
      </c>
      <c r="AJ571" s="22" t="e">
        <f>VLOOKUP(A571,'[1]Deals (investment)'!$B$2:$Z$870,15,FALSE)</f>
        <v>#N/A</v>
      </c>
      <c r="AK571" s="17" t="str">
        <f>VLOOKUP(A571,'[1]Deals (Exits)'!B:B,1,FALSE)</f>
        <v>Business Today</v>
      </c>
      <c r="AL571" s="23">
        <f>VLOOKUP(G571,[1]Lookups!$V$3:$Y$197,4,FALSE)</f>
        <v>0</v>
      </c>
      <c r="AM571" s="17" t="str">
        <f>VLOOKUP(X571,[1]Lookups!$B$3:$C$200,2,FALSE)</f>
        <v>Media &amp; Entertainment</v>
      </c>
      <c r="AN571" s="17" t="e">
        <f>VLOOKUP(R571,[1]Lookups!$H$3:$I$69,2,FALSE)</f>
        <v>#N/A</v>
      </c>
      <c r="AO571" s="17" t="e">
        <f>VLOOKUP(T571,[1]Lookups!$H$3:$I$69,2,FALSE)</f>
        <v>#N/A</v>
      </c>
      <c r="AP571" s="17" t="e">
        <f>VLOOKUP(AN571,[1]Lookups!$N$3:$O$11,2,FALSE)</f>
        <v>#N/A</v>
      </c>
      <c r="AQ571" s="18" t="e">
        <f>COUNTIFS('[1]Deals (investment)'!$B:$B,$A571)</f>
        <v>#VALUE!</v>
      </c>
      <c r="AR571" s="18" t="e">
        <f>COUNTIFS('[1]Deals (investment)'!$B:$B,$A571,'[1]Deals (investment)'!$T:$T,$AW$1)+COUNTIFS('[1]Deals (investment)'!$B:$B,$A571,'[1]Deals (investment)'!$T:$T,$AX$1)+COUNTIFS('[1]Deals (investment)'!$B:$B,$A571,'[1]Deals (investment)'!$T:$T,$AY$1)</f>
        <v>#VALUE!</v>
      </c>
      <c r="AS571" s="17" t="e">
        <f>SUMIFS('[1]Deals (investment)'!$C:$C,'[1]Deals (investment)'!$B:$B,$A571)</f>
        <v>#VALUE!</v>
      </c>
      <c r="AT571" s="17" t="e">
        <f t="shared" si="66"/>
        <v>#VALUE!</v>
      </c>
      <c r="AU571" s="18" t="e">
        <f>COUNTIF('[1]Deals (Exits)'!$B:$B,A571)</f>
        <v>#VALUE!</v>
      </c>
      <c r="AV571" s="17" t="e">
        <f>SUMIFS('[1]Deals (investment)'!$C:$C,'[1]Deals (investment)'!$B:$B,$A571,'[1]Deals (investment)'!$T:$T,AV$1)</f>
        <v>#VALUE!</v>
      </c>
      <c r="AW571" s="17" t="e">
        <f>SUMIFS('[1]Deals (investment)'!$C:$C,'[1]Deals (investment)'!$B:$B,$A571,'[1]Deals (investment)'!$T:$T,AW$1)</f>
        <v>#VALUE!</v>
      </c>
      <c r="AX571" s="17" t="e">
        <f>SUMIFS('[1]Deals (investment)'!$C:$C,'[1]Deals (investment)'!$B:$B,$A571,'[1]Deals (investment)'!$T:$T,AX$1)</f>
        <v>#VALUE!</v>
      </c>
      <c r="AY571" s="17" t="e">
        <f>SUMIFS('[1]Deals (investment)'!$C:$C,'[1]Deals (investment)'!$B:$B,$A571,'[1]Deals (investment)'!$T:$T,AY$1)</f>
        <v>#VALUE!</v>
      </c>
      <c r="AZ571" s="17" t="e">
        <f>SUMIFS('[1]Deals (investment)'!$C:$C,'[1]Deals (investment)'!$B:$B,$A571,'[1]Deals (investment)'!$T:$T,AZ$1)</f>
        <v>#VALUE!</v>
      </c>
      <c r="BA571" s="17" t="e">
        <f>SUMIFS('[1]Deals (investment)'!$C:$C,'[1]Deals (investment)'!$B:$B,$A571,'[1]Deals (investment)'!$T:$T,BA$1)</f>
        <v>#VALUE!</v>
      </c>
      <c r="BB571" s="17" t="e">
        <f>SUMIFS('[1]Deals (investment)'!$C:$C,'[1]Deals (investment)'!$B:$B,$A571,'[1]Deals (investment)'!$T:$T,BB$1)</f>
        <v>#VALUE!</v>
      </c>
      <c r="BC571" s="17" t="e">
        <f>SUMIFS('[1]Deals (Exits)'!$C:$C,'[1]Deals (Exits)'!$B:$B,$A571)</f>
        <v>#VALUE!</v>
      </c>
      <c r="BD571" s="17" t="e">
        <f>SUMIFS('[1]Deals (investment)'!$C:$C,'[1]Deals (investment)'!$B:$B,$A571,'[1]Deals (investment)'!$V:$V,BD$1)</f>
        <v>#VALUE!</v>
      </c>
      <c r="BE571" s="17" t="e">
        <f>SUMIFS('[1]Deals (investment)'!$C:$C,'[1]Deals (investment)'!$B:$B,$A571,'[1]Deals (investment)'!$V:$V,BE$1)</f>
        <v>#VALUE!</v>
      </c>
      <c r="BF571" s="17" t="e">
        <f>SUMIFS('[1]Deals (investment)'!$C:$C,'[1]Deals (investment)'!$B:$B,$A571,'[1]Deals (investment)'!$V:$V,BF$1)</f>
        <v>#VALUE!</v>
      </c>
      <c r="BG571" s="17" t="e">
        <f>SUMIFS('[1]Deals (investment)'!$C:$C,'[1]Deals (investment)'!$B:$B,$A571,'[1]Deals (investment)'!$V:$V,BG$1)</f>
        <v>#VALUE!</v>
      </c>
      <c r="BH571" s="17" t="e">
        <f>SUMIFS('[1]Deals (investment)'!$C:$C,'[1]Deals (investment)'!$B:$B,$A571,'[1]Deals (investment)'!$V:$V,BH$1)</f>
        <v>#VALUE!</v>
      </c>
      <c r="BI571" s="17" t="e">
        <f>SUMIFS('[1]Deals (investment)'!$C:$C,'[1]Deals (investment)'!$B:$B,$A571,'[1]Deals (investment)'!$V:$V,BI$1)</f>
        <v>#VALUE!</v>
      </c>
      <c r="BJ571" s="17" t="e">
        <f>SUMIFS('[1]Deals (investment)'!$C:$C,'[1]Deals (investment)'!$B:$B,$A571,'[1]Deals (investment)'!$V:$V,BJ$1)</f>
        <v>#VALUE!</v>
      </c>
      <c r="BK571" s="17" t="e">
        <f>SUMIFS('[1]Deals (investment)'!$C:$C,'[1]Deals (investment)'!$B:$B,$A571,'[1]Deals (investment)'!$V:$V,BK$1)</f>
        <v>#VALUE!</v>
      </c>
      <c r="BL571" s="17" t="e">
        <f>SUMIFS('[1]Deals (investment)'!$C:$C,'[1]Deals (investment)'!$B:$B,$A571,'[1]Deals (investment)'!$V:$V,BL$1)</f>
        <v>#VALUE!</v>
      </c>
      <c r="BM571" s="17" t="e">
        <f>SUMIFS('[1]Deals (investment)'!$C:$C,'[1]Deals (investment)'!$B:$B,$A571,'[1]Deals (investment)'!$V:$V,BM$1)</f>
        <v>#VALUE!</v>
      </c>
      <c r="BN571" s="15"/>
      <c r="BO571" s="15"/>
      <c r="BP571" s="22"/>
      <c r="BQ571" s="15"/>
      <c r="BR571" s="15"/>
      <c r="BS571" s="15"/>
      <c r="BT571" s="15"/>
      <c r="BU571" s="15"/>
      <c r="BV571" s="15"/>
      <c r="BW571" s="15"/>
      <c r="BX571" s="15"/>
      <c r="BY571" s="15"/>
      <c r="BZ571" s="15"/>
      <c r="CA571" s="15"/>
      <c r="CB571" s="15"/>
      <c r="CC571" s="15"/>
      <c r="CD571" s="15" t="str">
        <f t="shared" si="87"/>
        <v>Business TodayBusinesstoday.co.ke is a leading online business news and information portal in Kenya founded in 2012 by Kenyan journalist Luke Mulunda. In November 2018, Badoer Investments acquired a majority stake in the digital media startup. It is updated daily with business news as well as insightful information on management, investing, enterprise and technology.Acquired</v>
      </c>
      <c r="CE571" s="15"/>
      <c r="CF571" s="15"/>
      <c r="CG571" s="15"/>
      <c r="CH571" s="15"/>
      <c r="CI571" s="15"/>
      <c r="CJ571" s="15"/>
    </row>
    <row r="572" spans="1:88" ht="25.5">
      <c r="A572" s="15" t="s">
        <v>4552</v>
      </c>
      <c r="B572" s="15" t="s">
        <v>4553</v>
      </c>
      <c r="C572" s="15" t="s">
        <v>46</v>
      </c>
      <c r="D572" s="16"/>
      <c r="E572" s="26" t="s">
        <v>4554</v>
      </c>
      <c r="F572" s="26"/>
      <c r="G572" s="26" t="s">
        <v>4555</v>
      </c>
      <c r="H572" s="26" t="s">
        <v>4555</v>
      </c>
      <c r="I572" s="15" t="s">
        <v>4555</v>
      </c>
      <c r="J572" s="26"/>
      <c r="K572" s="17" t="e">
        <f t="shared" si="65"/>
        <v>#VALUE!</v>
      </c>
      <c r="L572" s="15"/>
      <c r="M572" s="18" t="e">
        <f t="shared" si="51"/>
        <v>#VALUE!</v>
      </c>
      <c r="N572" s="15"/>
      <c r="O572" s="15"/>
      <c r="P572" s="15"/>
      <c r="Q572" s="24" t="e">
        <f ca="1">_xludf.MAXIFS('[1]Deals (investment)'!A:A,'[1]Deals (investment)'!B:B,A572)</f>
        <v>#NAME?</v>
      </c>
      <c r="R572" s="15"/>
      <c r="S572" s="19"/>
      <c r="T572" s="15"/>
      <c r="U572" s="17"/>
      <c r="V572" s="15" t="s">
        <v>4556</v>
      </c>
      <c r="W572" s="15">
        <v>1</v>
      </c>
      <c r="X572" s="15" t="s">
        <v>538</v>
      </c>
      <c r="Y572" s="15" t="s">
        <v>4557</v>
      </c>
      <c r="AB572" s="20"/>
      <c r="AC572" s="27" t="s">
        <v>4558</v>
      </c>
      <c r="AD572" s="15"/>
      <c r="AE572" s="27" t="s">
        <v>4559</v>
      </c>
      <c r="AF572" s="27" t="s">
        <v>4560</v>
      </c>
      <c r="AG572" s="22">
        <f t="shared" ca="1" si="77"/>
        <v>0.5161290322580645</v>
      </c>
      <c r="AH572" s="15" t="str">
        <f t="shared" si="78"/>
        <v/>
      </c>
      <c r="AI572" s="22" t="e">
        <f>VLOOKUP(A572,'[1]Deals (investment)'!$B$2:$Z$1497,1,FALSE)</f>
        <v>#N/A</v>
      </c>
      <c r="AJ572" s="22" t="e">
        <f>VLOOKUP(A572,'[1]Deals (investment)'!$B$2:$Z$870,15,FALSE)</f>
        <v>#N/A</v>
      </c>
      <c r="AK572" s="17" t="str">
        <f>VLOOKUP(A572,'[1]Deals (Exits)'!B:B,1,FALSE)</f>
        <v>Bophelo Bioscience</v>
      </c>
      <c r="AL572" s="23">
        <f>VLOOKUP(G572,[1]Lookups!$V$3:$Y$197,4,FALSE)</f>
        <v>0</v>
      </c>
      <c r="AM572" s="17" t="str">
        <f>VLOOKUP(X572,[1]Lookups!$B$3:$C$200,2,FALSE)</f>
        <v>Agriculture</v>
      </c>
      <c r="AN572" s="17" t="e">
        <f>VLOOKUP(R572,[1]Lookups!$H$3:$I$69,2,FALSE)</f>
        <v>#N/A</v>
      </c>
      <c r="AO572" s="17" t="e">
        <f>VLOOKUP(T572,[1]Lookups!$H$3:$I$69,2,FALSE)</f>
        <v>#N/A</v>
      </c>
      <c r="AP572" s="17" t="e">
        <f>VLOOKUP(AN572,[1]Lookups!$N$3:$O$11,2,FALSE)</f>
        <v>#N/A</v>
      </c>
      <c r="AQ572" s="18" t="e">
        <f>COUNTIFS('[1]Deals (investment)'!$B:$B,$A572)</f>
        <v>#VALUE!</v>
      </c>
      <c r="AR572" s="18" t="e">
        <f>COUNTIFS('[1]Deals (investment)'!$B:$B,$A572,'[1]Deals (investment)'!$T:$T,$AW$1)+COUNTIFS('[1]Deals (investment)'!$B:$B,$A572,'[1]Deals (investment)'!$T:$T,$AX$1)+COUNTIFS('[1]Deals (investment)'!$B:$B,$A572,'[1]Deals (investment)'!$T:$T,$AY$1)</f>
        <v>#VALUE!</v>
      </c>
      <c r="AS572" s="17" t="e">
        <f>SUMIFS('[1]Deals (investment)'!$C:$C,'[1]Deals (investment)'!$B:$B,$A572)</f>
        <v>#VALUE!</v>
      </c>
      <c r="AT572" s="17" t="e">
        <f t="shared" si="66"/>
        <v>#VALUE!</v>
      </c>
      <c r="AU572" s="18" t="e">
        <f>COUNTIF('[1]Deals (Exits)'!$B:$B,A572)</f>
        <v>#VALUE!</v>
      </c>
      <c r="AV572" s="17" t="e">
        <f>SUMIFS('[1]Deals (investment)'!$C:$C,'[1]Deals (investment)'!$B:$B,$A572,'[1]Deals (investment)'!$T:$T,AV$1)</f>
        <v>#VALUE!</v>
      </c>
      <c r="AW572" s="17" t="e">
        <f>SUMIFS('[1]Deals (investment)'!$C:$C,'[1]Deals (investment)'!$B:$B,$A572,'[1]Deals (investment)'!$T:$T,AW$1)</f>
        <v>#VALUE!</v>
      </c>
      <c r="AX572" s="17" t="e">
        <f>SUMIFS('[1]Deals (investment)'!$C:$C,'[1]Deals (investment)'!$B:$B,$A572,'[1]Deals (investment)'!$T:$T,AX$1)</f>
        <v>#VALUE!</v>
      </c>
      <c r="AY572" s="17" t="e">
        <f>SUMIFS('[1]Deals (investment)'!$C:$C,'[1]Deals (investment)'!$B:$B,$A572,'[1]Deals (investment)'!$T:$T,AY$1)</f>
        <v>#VALUE!</v>
      </c>
      <c r="AZ572" s="17" t="e">
        <f>SUMIFS('[1]Deals (investment)'!$C:$C,'[1]Deals (investment)'!$B:$B,$A572,'[1]Deals (investment)'!$T:$T,AZ$1)</f>
        <v>#VALUE!</v>
      </c>
      <c r="BA572" s="17" t="e">
        <f>SUMIFS('[1]Deals (investment)'!$C:$C,'[1]Deals (investment)'!$B:$B,$A572,'[1]Deals (investment)'!$T:$T,BA$1)</f>
        <v>#VALUE!</v>
      </c>
      <c r="BB572" s="17" t="e">
        <f>SUMIFS('[1]Deals (investment)'!$C:$C,'[1]Deals (investment)'!$B:$B,$A572,'[1]Deals (investment)'!$T:$T,BB$1)</f>
        <v>#VALUE!</v>
      </c>
      <c r="BC572" s="17" t="e">
        <f>SUMIFS('[1]Deals (Exits)'!$C:$C,'[1]Deals (Exits)'!$B:$B,$A572)</f>
        <v>#VALUE!</v>
      </c>
      <c r="BD572" s="17" t="e">
        <f>SUMIFS('[1]Deals (investment)'!$C:$C,'[1]Deals (investment)'!$B:$B,$A572,'[1]Deals (investment)'!$V:$V,BD$1)</f>
        <v>#VALUE!</v>
      </c>
      <c r="BE572" s="17" t="e">
        <f>SUMIFS('[1]Deals (investment)'!$C:$C,'[1]Deals (investment)'!$B:$B,$A572,'[1]Deals (investment)'!$V:$V,BE$1)</f>
        <v>#VALUE!</v>
      </c>
      <c r="BF572" s="17" t="e">
        <f>SUMIFS('[1]Deals (investment)'!$C:$C,'[1]Deals (investment)'!$B:$B,$A572,'[1]Deals (investment)'!$V:$V,BF$1)</f>
        <v>#VALUE!</v>
      </c>
      <c r="BG572" s="17" t="e">
        <f>SUMIFS('[1]Deals (investment)'!$C:$C,'[1]Deals (investment)'!$B:$B,$A572,'[1]Deals (investment)'!$V:$V,BG$1)</f>
        <v>#VALUE!</v>
      </c>
      <c r="BH572" s="17" t="e">
        <f>SUMIFS('[1]Deals (investment)'!$C:$C,'[1]Deals (investment)'!$B:$B,$A572,'[1]Deals (investment)'!$V:$V,BH$1)</f>
        <v>#VALUE!</v>
      </c>
      <c r="BI572" s="17" t="e">
        <f>SUMIFS('[1]Deals (investment)'!$C:$C,'[1]Deals (investment)'!$B:$B,$A572,'[1]Deals (investment)'!$V:$V,BI$1)</f>
        <v>#VALUE!</v>
      </c>
      <c r="BJ572" s="17" t="e">
        <f>SUMIFS('[1]Deals (investment)'!$C:$C,'[1]Deals (investment)'!$B:$B,$A572,'[1]Deals (investment)'!$V:$V,BJ$1)</f>
        <v>#VALUE!</v>
      </c>
      <c r="BK572" s="17" t="e">
        <f>SUMIFS('[1]Deals (investment)'!$C:$C,'[1]Deals (investment)'!$B:$B,$A572,'[1]Deals (investment)'!$V:$V,BK$1)</f>
        <v>#VALUE!</v>
      </c>
      <c r="BL572" s="17" t="e">
        <f>SUMIFS('[1]Deals (investment)'!$C:$C,'[1]Deals (investment)'!$B:$B,$A572,'[1]Deals (investment)'!$V:$V,BL$1)</f>
        <v>#VALUE!</v>
      </c>
      <c r="BM572" s="17" t="e">
        <f>SUMIFS('[1]Deals (investment)'!$C:$C,'[1]Deals (investment)'!$B:$B,$A572,'[1]Deals (investment)'!$V:$V,BM$1)</f>
        <v>#VALUE!</v>
      </c>
      <c r="BN572" s="15"/>
      <c r="BO572" s="15"/>
      <c r="BP572" s="22"/>
      <c r="BQ572" s="15"/>
      <c r="BR572" s="15"/>
      <c r="BS572" s="15"/>
      <c r="BT572" s="15"/>
      <c r="BU572" s="15"/>
      <c r="BV572" s="15"/>
      <c r="BW572" s="15"/>
      <c r="BX572" s="15"/>
      <c r="BY572" s="15"/>
      <c r="BZ572" s="15"/>
      <c r="CA572" s="15"/>
      <c r="CB572" s="15"/>
      <c r="CC572" s="15"/>
      <c r="CD572" s="15" t="str">
        <f t="shared" si="87"/>
        <v>Bophelo BioscienceBophelo Bioscience aims to become the leading producer of medicinal cannabis products in Africa and the largest operator of medicinal cannabis focused clinics and dispensaries in South Africa.Acquired</v>
      </c>
      <c r="CE572" s="15"/>
      <c r="CF572" s="15"/>
      <c r="CG572" s="15"/>
      <c r="CH572" s="15"/>
      <c r="CI572" s="15"/>
      <c r="CJ572" s="15"/>
    </row>
    <row r="573" spans="1:88" ht="25.5">
      <c r="A573" s="15" t="s">
        <v>4561</v>
      </c>
      <c r="B573" s="15" t="s">
        <v>4562</v>
      </c>
      <c r="C573" s="15" t="s">
        <v>46</v>
      </c>
      <c r="D573" s="16">
        <v>2002</v>
      </c>
      <c r="E573" s="26" t="s">
        <v>90</v>
      </c>
      <c r="F573" s="26" t="s">
        <v>110</v>
      </c>
      <c r="G573" s="26" t="s">
        <v>4563</v>
      </c>
      <c r="H573" s="26" t="s">
        <v>4563</v>
      </c>
      <c r="I573" s="15" t="s">
        <v>91</v>
      </c>
      <c r="J573" s="26"/>
      <c r="K573" s="17" t="e">
        <f t="shared" si="65"/>
        <v>#VALUE!</v>
      </c>
      <c r="L573" s="15"/>
      <c r="M573" s="18" t="e">
        <f t="shared" si="51"/>
        <v>#VALUE!</v>
      </c>
      <c r="N573" s="15"/>
      <c r="O573" s="15"/>
      <c r="P573" s="15"/>
      <c r="Q573" s="15"/>
      <c r="R573" s="15"/>
      <c r="S573" s="19"/>
      <c r="T573" s="15"/>
      <c r="U573" s="17"/>
      <c r="V573" s="15" t="s">
        <v>4564</v>
      </c>
      <c r="W573" s="15">
        <v>0</v>
      </c>
      <c r="X573" s="15" t="s">
        <v>294</v>
      </c>
      <c r="Y573" s="15" t="s">
        <v>4565</v>
      </c>
      <c r="AB573" s="20" t="s">
        <v>333</v>
      </c>
      <c r="AC573" s="27" t="s">
        <v>4566</v>
      </c>
      <c r="AD573" s="27" t="s">
        <v>4567</v>
      </c>
      <c r="AE573" s="15" t="s">
        <v>110</v>
      </c>
      <c r="AF573" s="15" t="s">
        <v>110</v>
      </c>
      <c r="AG573" s="22">
        <f t="shared" si="77"/>
        <v>0.61290322580645162</v>
      </c>
      <c r="AH573" s="15" t="str">
        <f t="shared" si="78"/>
        <v/>
      </c>
      <c r="AI573" s="22" t="e">
        <f>VLOOKUP(A573,'[1]Deals (investment)'!$B$2:$Z$1497,1,FALSE)</f>
        <v>#N/A</v>
      </c>
      <c r="AJ573" s="22" t="e">
        <f>VLOOKUP(A573,'[1]Deals (investment)'!$B$2:$Z$870,15,FALSE)</f>
        <v>#N/A</v>
      </c>
      <c r="AK573" s="17" t="str">
        <f>VLOOKUP(A573,'[1]Deals (Exits)'!B:B,1,FALSE)</f>
        <v>Biodelta Nutraceuticals</v>
      </c>
      <c r="AL573" s="23" t="e">
        <f>VLOOKUP(G573,[1]Lookups!$V$3:$Y$197,4,FALSE)</f>
        <v>#N/A</v>
      </c>
      <c r="AM573" s="17" t="str">
        <f>VLOOKUP(X573,[1]Lookups!$B$3:$C$200,2,FALSE)</f>
        <v>Health &amp; Pharmaceuticals</v>
      </c>
      <c r="AN573" s="17" t="e">
        <f>VLOOKUP(R573,[1]Lookups!$H$3:$I$69,2,FALSE)</f>
        <v>#N/A</v>
      </c>
      <c r="AO573" s="17" t="e">
        <f>VLOOKUP(T573,[1]Lookups!$H$3:$I$69,2,FALSE)</f>
        <v>#N/A</v>
      </c>
      <c r="AP573" s="17" t="e">
        <f>VLOOKUP(AN573,[1]Lookups!$N$3:$O$11,2,FALSE)</f>
        <v>#N/A</v>
      </c>
      <c r="AQ573" s="18" t="e">
        <f>COUNTIFS('[1]Deals (investment)'!$B:$B,$A573)</f>
        <v>#VALUE!</v>
      </c>
      <c r="AR573" s="18" t="e">
        <f>COUNTIFS('[1]Deals (investment)'!$B:$B,$A573,'[1]Deals (investment)'!$T:$T,$AW$1)+COUNTIFS('[1]Deals (investment)'!$B:$B,$A573,'[1]Deals (investment)'!$T:$T,$AX$1)+COUNTIFS('[1]Deals (investment)'!$B:$B,$A573,'[1]Deals (investment)'!$T:$T,$AY$1)</f>
        <v>#VALUE!</v>
      </c>
      <c r="AS573" s="17" t="e">
        <f>SUMIFS('[1]Deals (investment)'!$C:$C,'[1]Deals (investment)'!$B:$B,$A573)</f>
        <v>#VALUE!</v>
      </c>
      <c r="AT573" s="17" t="e">
        <f t="shared" si="66"/>
        <v>#VALUE!</v>
      </c>
      <c r="AU573" s="18" t="e">
        <f>COUNTIF('[1]Deals (Exits)'!$B:$B,A573)</f>
        <v>#VALUE!</v>
      </c>
      <c r="AV573" s="17" t="e">
        <f>SUMIFS('[1]Deals (investment)'!$C:$C,'[1]Deals (investment)'!$B:$B,$A573,'[1]Deals (investment)'!$T:$T,AV$1)</f>
        <v>#VALUE!</v>
      </c>
      <c r="AW573" s="17" t="e">
        <f>SUMIFS('[1]Deals (investment)'!$C:$C,'[1]Deals (investment)'!$B:$B,$A573,'[1]Deals (investment)'!$T:$T,AW$1)</f>
        <v>#VALUE!</v>
      </c>
      <c r="AX573" s="17" t="e">
        <f>SUMIFS('[1]Deals (investment)'!$C:$C,'[1]Deals (investment)'!$B:$B,$A573,'[1]Deals (investment)'!$T:$T,AX$1)</f>
        <v>#VALUE!</v>
      </c>
      <c r="AY573" s="17" t="e">
        <f>SUMIFS('[1]Deals (investment)'!$C:$C,'[1]Deals (investment)'!$B:$B,$A573,'[1]Deals (investment)'!$T:$T,AY$1)</f>
        <v>#VALUE!</v>
      </c>
      <c r="AZ573" s="17" t="e">
        <f>SUMIFS('[1]Deals (investment)'!$C:$C,'[1]Deals (investment)'!$B:$B,$A573,'[1]Deals (investment)'!$T:$T,AZ$1)</f>
        <v>#VALUE!</v>
      </c>
      <c r="BA573" s="17" t="e">
        <f>SUMIFS('[1]Deals (investment)'!$C:$C,'[1]Deals (investment)'!$B:$B,$A573,'[1]Deals (investment)'!$T:$T,BA$1)</f>
        <v>#VALUE!</v>
      </c>
      <c r="BB573" s="17" t="e">
        <f>SUMIFS('[1]Deals (investment)'!$C:$C,'[1]Deals (investment)'!$B:$B,$A573,'[1]Deals (investment)'!$T:$T,BB$1)</f>
        <v>#VALUE!</v>
      </c>
      <c r="BC573" s="17" t="e">
        <f>SUMIFS('[1]Deals (Exits)'!$C:$C,'[1]Deals (Exits)'!$B:$B,$A573)</f>
        <v>#VALUE!</v>
      </c>
      <c r="BD573" s="17" t="e">
        <f>SUMIFS('[1]Deals (investment)'!$C:$C,'[1]Deals (investment)'!$B:$B,$A573,'[1]Deals (investment)'!$V:$V,BD$1)</f>
        <v>#VALUE!</v>
      </c>
      <c r="BE573" s="17" t="e">
        <f>SUMIFS('[1]Deals (investment)'!$C:$C,'[1]Deals (investment)'!$B:$B,$A573,'[1]Deals (investment)'!$V:$V,BE$1)</f>
        <v>#VALUE!</v>
      </c>
      <c r="BF573" s="17" t="e">
        <f>SUMIFS('[1]Deals (investment)'!$C:$C,'[1]Deals (investment)'!$B:$B,$A573,'[1]Deals (investment)'!$V:$V,BF$1)</f>
        <v>#VALUE!</v>
      </c>
      <c r="BG573" s="17" t="e">
        <f>SUMIFS('[1]Deals (investment)'!$C:$C,'[1]Deals (investment)'!$B:$B,$A573,'[1]Deals (investment)'!$V:$V,BG$1)</f>
        <v>#VALUE!</v>
      </c>
      <c r="BH573" s="17" t="e">
        <f>SUMIFS('[1]Deals (investment)'!$C:$C,'[1]Deals (investment)'!$B:$B,$A573,'[1]Deals (investment)'!$V:$V,BH$1)</f>
        <v>#VALUE!</v>
      </c>
      <c r="BI573" s="17" t="e">
        <f>SUMIFS('[1]Deals (investment)'!$C:$C,'[1]Deals (investment)'!$B:$B,$A573,'[1]Deals (investment)'!$V:$V,BI$1)</f>
        <v>#VALUE!</v>
      </c>
      <c r="BJ573" s="17" t="e">
        <f>SUMIFS('[1]Deals (investment)'!$C:$C,'[1]Deals (investment)'!$B:$B,$A573,'[1]Deals (investment)'!$V:$V,BJ$1)</f>
        <v>#VALUE!</v>
      </c>
      <c r="BK573" s="17" t="e">
        <f>SUMIFS('[1]Deals (investment)'!$C:$C,'[1]Deals (investment)'!$B:$B,$A573,'[1]Deals (investment)'!$V:$V,BK$1)</f>
        <v>#VALUE!</v>
      </c>
      <c r="BL573" s="17" t="e">
        <f>SUMIFS('[1]Deals (investment)'!$C:$C,'[1]Deals (investment)'!$B:$B,$A573,'[1]Deals (investment)'!$V:$V,BL$1)</f>
        <v>#VALUE!</v>
      </c>
      <c r="BM573" s="17" t="e">
        <f>SUMIFS('[1]Deals (investment)'!$C:$C,'[1]Deals (investment)'!$B:$B,$A573,'[1]Deals (investment)'!$V:$V,BM$1)</f>
        <v>#VALUE!</v>
      </c>
      <c r="BN573" s="15"/>
      <c r="BO573" s="15"/>
      <c r="BP573" s="22"/>
      <c r="BQ573" s="15"/>
      <c r="BR573" s="15"/>
      <c r="BS573" s="15"/>
      <c r="BT573" s="15"/>
      <c r="BU573" s="15"/>
      <c r="BV573" s="15"/>
      <c r="BW573" s="15"/>
      <c r="BX573" s="15"/>
      <c r="BY573" s="15"/>
      <c r="BZ573" s="15"/>
      <c r="CA573" s="15"/>
      <c r="CB573" s="15"/>
      <c r="CC573" s="15"/>
      <c r="CD573" s="15" t="str">
        <f t="shared" si="87"/>
        <v>Biodelta NutraceuticalsBiodelta Nutraceuticals are a manufacturing company that offers turnkey product solutions in the health market through our strengths in R&amp;D and packaging.Acquired</v>
      </c>
      <c r="CE573" s="15"/>
      <c r="CF573" s="15"/>
      <c r="CG573" s="15"/>
      <c r="CH573" s="15"/>
      <c r="CI573" s="15"/>
      <c r="CJ573" s="15"/>
    </row>
    <row r="574" spans="1:88" ht="25.5">
      <c r="A574" s="15" t="s">
        <v>4568</v>
      </c>
      <c r="B574" s="15" t="s">
        <v>4569</v>
      </c>
      <c r="C574" s="15" t="s">
        <v>58</v>
      </c>
      <c r="D574" s="16">
        <v>2018</v>
      </c>
      <c r="E574" s="26" t="s">
        <v>1472</v>
      </c>
      <c r="F574" s="26"/>
      <c r="G574" s="26" t="s">
        <v>91</v>
      </c>
      <c r="H574" s="26" t="s">
        <v>91</v>
      </c>
      <c r="I574" s="15" t="s">
        <v>91</v>
      </c>
      <c r="J574" s="26"/>
      <c r="K574" s="17" t="e">
        <f t="shared" si="65"/>
        <v>#VALUE!</v>
      </c>
      <c r="L574" s="15"/>
      <c r="M574" s="18" t="e">
        <f t="shared" si="51"/>
        <v>#VALUE!</v>
      </c>
      <c r="N574" s="15"/>
      <c r="O574" s="15"/>
      <c r="P574" s="15"/>
      <c r="Q574" s="15"/>
      <c r="R574" s="15"/>
      <c r="S574" s="19"/>
      <c r="T574" s="15"/>
      <c r="U574" s="17"/>
      <c r="V574" s="15" t="s">
        <v>4570</v>
      </c>
      <c r="W574" s="15">
        <v>1</v>
      </c>
      <c r="X574" s="15" t="s">
        <v>404</v>
      </c>
      <c r="Y574" s="15" t="s">
        <v>4571</v>
      </c>
      <c r="AB574" s="32">
        <v>43506</v>
      </c>
      <c r="AC574" s="27" t="s">
        <v>4572</v>
      </c>
      <c r="AD574" s="27" t="s">
        <v>4573</v>
      </c>
      <c r="AE574" s="15"/>
      <c r="AF574" s="15"/>
      <c r="AG574" s="22">
        <f t="shared" si="77"/>
        <v>0.5161290322580645</v>
      </c>
      <c r="AH574" s="15" t="str">
        <f t="shared" si="78"/>
        <v/>
      </c>
      <c r="AI574" s="22" t="e">
        <f>VLOOKUP(A574,'[1]Deals (investment)'!$B$2:$Z$1497,1,FALSE)</f>
        <v>#N/A</v>
      </c>
      <c r="AJ574" s="22" t="e">
        <f>VLOOKUP(A574,'[1]Deals (investment)'!$B$2:$Z$870,15,FALSE)</f>
        <v>#N/A</v>
      </c>
      <c r="AK574" s="17" t="e">
        <f>VLOOKUP(A574,'[1]Deals (Exits)'!B:B,1,FALSE)</f>
        <v>#N/A</v>
      </c>
      <c r="AL574" s="23">
        <f>VLOOKUP(G574,[1]Lookups!$V$3:$Y$197,4,FALSE)</f>
        <v>0</v>
      </c>
      <c r="AM574" s="17" t="str">
        <f>VLOOKUP(X574,[1]Lookups!$B$3:$C$200,2,FALSE)</f>
        <v>Other Technologies &amp; Information Technology</v>
      </c>
      <c r="AN574" s="17" t="e">
        <f>VLOOKUP(R574,[1]Lookups!$H$3:$I$69,2,FALSE)</f>
        <v>#N/A</v>
      </c>
      <c r="AO574" s="17" t="e">
        <f>VLOOKUP(T574,[1]Lookups!$H$3:$I$69,2,FALSE)</f>
        <v>#N/A</v>
      </c>
      <c r="AP574" s="17" t="e">
        <f>VLOOKUP(AN574,[1]Lookups!$N$3:$O$11,2,FALSE)</f>
        <v>#N/A</v>
      </c>
      <c r="AQ574" s="18" t="e">
        <f>COUNTIFS('[1]Deals (investment)'!$B:$B,$A574)</f>
        <v>#VALUE!</v>
      </c>
      <c r="AR574" s="18" t="e">
        <f>COUNTIFS('[1]Deals (investment)'!$B:$B,$A574,'[1]Deals (investment)'!$T:$T,$AW$1)+COUNTIFS('[1]Deals (investment)'!$B:$B,$A574,'[1]Deals (investment)'!$T:$T,$AX$1)+COUNTIFS('[1]Deals (investment)'!$B:$B,$A574,'[1]Deals (investment)'!$T:$T,$AY$1)</f>
        <v>#VALUE!</v>
      </c>
      <c r="AS574" s="17" t="e">
        <f>SUMIFS('[1]Deals (investment)'!$C:$C,'[1]Deals (investment)'!$B:$B,$A574)</f>
        <v>#VALUE!</v>
      </c>
      <c r="AT574" s="17" t="e">
        <f t="shared" si="66"/>
        <v>#VALUE!</v>
      </c>
      <c r="AU574" s="18" t="e">
        <f>COUNTIF('[1]Deals (Exits)'!$B:$B,A574)</f>
        <v>#VALUE!</v>
      </c>
      <c r="AV574" s="17" t="e">
        <f>SUMIFS('[1]Deals (investment)'!$C:$C,'[1]Deals (investment)'!$B:$B,$A574,'[1]Deals (investment)'!$T:$T,AV$1)</f>
        <v>#VALUE!</v>
      </c>
      <c r="AW574" s="17" t="e">
        <f>SUMIFS('[1]Deals (investment)'!$C:$C,'[1]Deals (investment)'!$B:$B,$A574,'[1]Deals (investment)'!$T:$T,AW$1)</f>
        <v>#VALUE!</v>
      </c>
      <c r="AX574" s="17" t="e">
        <f>SUMIFS('[1]Deals (investment)'!$C:$C,'[1]Deals (investment)'!$B:$B,$A574,'[1]Deals (investment)'!$T:$T,AX$1)</f>
        <v>#VALUE!</v>
      </c>
      <c r="AY574" s="17" t="e">
        <f>SUMIFS('[1]Deals (investment)'!$C:$C,'[1]Deals (investment)'!$B:$B,$A574,'[1]Deals (investment)'!$T:$T,AY$1)</f>
        <v>#VALUE!</v>
      </c>
      <c r="AZ574" s="17" t="e">
        <f>SUMIFS('[1]Deals (investment)'!$C:$C,'[1]Deals (investment)'!$B:$B,$A574,'[1]Deals (investment)'!$T:$T,AZ$1)</f>
        <v>#VALUE!</v>
      </c>
      <c r="BA574" s="17" t="e">
        <f>SUMIFS('[1]Deals (investment)'!$C:$C,'[1]Deals (investment)'!$B:$B,$A574,'[1]Deals (investment)'!$T:$T,BA$1)</f>
        <v>#VALUE!</v>
      </c>
      <c r="BB574" s="17" t="e">
        <f>SUMIFS('[1]Deals (investment)'!$C:$C,'[1]Deals (investment)'!$B:$B,$A574,'[1]Deals (investment)'!$T:$T,BB$1)</f>
        <v>#VALUE!</v>
      </c>
      <c r="BC574" s="17" t="e">
        <f>SUMIFS('[1]Deals (Exits)'!$C:$C,'[1]Deals (Exits)'!$B:$B,$A574)</f>
        <v>#VALUE!</v>
      </c>
      <c r="BD574" s="17" t="e">
        <f>SUMIFS('[1]Deals (investment)'!$C:$C,'[1]Deals (investment)'!$B:$B,$A574,'[1]Deals (investment)'!$V:$V,BD$1)</f>
        <v>#VALUE!</v>
      </c>
      <c r="BE574" s="17" t="e">
        <f>SUMIFS('[1]Deals (investment)'!$C:$C,'[1]Deals (investment)'!$B:$B,$A574,'[1]Deals (investment)'!$V:$V,BE$1)</f>
        <v>#VALUE!</v>
      </c>
      <c r="BF574" s="17" t="e">
        <f>SUMIFS('[1]Deals (investment)'!$C:$C,'[1]Deals (investment)'!$B:$B,$A574,'[1]Deals (investment)'!$V:$V,BF$1)</f>
        <v>#VALUE!</v>
      </c>
      <c r="BG574" s="17" t="e">
        <f>SUMIFS('[1]Deals (investment)'!$C:$C,'[1]Deals (investment)'!$B:$B,$A574,'[1]Deals (investment)'!$V:$V,BG$1)</f>
        <v>#VALUE!</v>
      </c>
      <c r="BH574" s="17" t="e">
        <f>SUMIFS('[1]Deals (investment)'!$C:$C,'[1]Deals (investment)'!$B:$B,$A574,'[1]Deals (investment)'!$V:$V,BH$1)</f>
        <v>#VALUE!</v>
      </c>
      <c r="BI574" s="17" t="e">
        <f>SUMIFS('[1]Deals (investment)'!$C:$C,'[1]Deals (investment)'!$B:$B,$A574,'[1]Deals (investment)'!$V:$V,BI$1)</f>
        <v>#VALUE!</v>
      </c>
      <c r="BJ574" s="17" t="e">
        <f>SUMIFS('[1]Deals (investment)'!$C:$C,'[1]Deals (investment)'!$B:$B,$A574,'[1]Deals (investment)'!$V:$V,BJ$1)</f>
        <v>#VALUE!</v>
      </c>
      <c r="BK574" s="17" t="e">
        <f>SUMIFS('[1]Deals (investment)'!$C:$C,'[1]Deals (investment)'!$B:$B,$A574,'[1]Deals (investment)'!$V:$V,BK$1)</f>
        <v>#VALUE!</v>
      </c>
      <c r="BL574" s="17" t="e">
        <f>SUMIFS('[1]Deals (investment)'!$C:$C,'[1]Deals (investment)'!$B:$B,$A574,'[1]Deals (investment)'!$V:$V,BL$1)</f>
        <v>#VALUE!</v>
      </c>
      <c r="BM574" s="17" t="e">
        <f>SUMIFS('[1]Deals (investment)'!$C:$C,'[1]Deals (investment)'!$B:$B,$A574,'[1]Deals (investment)'!$V:$V,BM$1)</f>
        <v>#VALUE!</v>
      </c>
      <c r="BN574" s="15"/>
      <c r="BO574" s="15"/>
      <c r="BP574" s="22"/>
      <c r="BQ574" s="15"/>
      <c r="BR574" s="15"/>
      <c r="BS574" s="15"/>
      <c r="BT574" s="15"/>
      <c r="BU574" s="15"/>
      <c r="BV574" s="15"/>
      <c r="BW574" s="15"/>
      <c r="BX574" s="15"/>
      <c r="BY574" s="15"/>
      <c r="BZ574" s="15"/>
      <c r="CA574" s="15"/>
      <c r="CB574" s="15"/>
      <c r="CC574" s="15"/>
      <c r="CD574" s="15"/>
      <c r="CE574" s="15"/>
      <c r="CF574" s="15"/>
      <c r="CG574" s="15"/>
      <c r="CH574" s="15"/>
      <c r="CI574" s="15"/>
      <c r="CJ574" s="15"/>
    </row>
    <row r="575" spans="1:88" ht="12.75">
      <c r="A575" s="15" t="s">
        <v>4574</v>
      </c>
      <c r="B575" s="15" t="s">
        <v>4575</v>
      </c>
      <c r="C575" s="15" t="s">
        <v>58</v>
      </c>
      <c r="D575" s="16">
        <v>2014</v>
      </c>
      <c r="E575" s="15" t="s">
        <v>1472</v>
      </c>
      <c r="F575" s="15"/>
      <c r="G575" s="15" t="s">
        <v>91</v>
      </c>
      <c r="H575" s="15" t="s">
        <v>91</v>
      </c>
      <c r="I575" s="15"/>
      <c r="J575" s="15"/>
      <c r="K575" s="17" t="e">
        <f t="shared" si="65"/>
        <v>#VALUE!</v>
      </c>
      <c r="L575" s="15"/>
      <c r="M575" s="18" t="e">
        <f t="shared" si="51"/>
        <v>#VALUE!</v>
      </c>
      <c r="N575" s="15"/>
      <c r="O575" s="15"/>
      <c r="P575" s="15"/>
      <c r="Q575" s="15"/>
      <c r="R575" s="15"/>
      <c r="S575" s="19"/>
      <c r="T575" s="15"/>
      <c r="U575" s="17"/>
      <c r="V575" s="15" t="s">
        <v>4576</v>
      </c>
      <c r="W575" s="15"/>
      <c r="X575" s="15" t="s">
        <v>158</v>
      </c>
      <c r="Y575" s="15" t="s">
        <v>4577</v>
      </c>
      <c r="AB575" s="20" t="s">
        <v>121</v>
      </c>
      <c r="AC575" s="21" t="s">
        <v>4578</v>
      </c>
      <c r="AD575" s="21" t="s">
        <v>4579</v>
      </c>
      <c r="AE575" s="21" t="s">
        <v>4580</v>
      </c>
      <c r="AF575" s="21" t="s">
        <v>4581</v>
      </c>
      <c r="AG575" s="22">
        <f t="shared" si="77"/>
        <v>0.5161290322580645</v>
      </c>
      <c r="AH575" s="15" t="str">
        <f t="shared" si="78"/>
        <v/>
      </c>
      <c r="AI575" s="22" t="e">
        <f>VLOOKUP(A575,'[1]Deals (investment)'!$B$2:$Z$1497,1,FALSE)</f>
        <v>#N/A</v>
      </c>
      <c r="AJ575" s="22" t="e">
        <f>VLOOKUP(A575,'[1]Deals (investment)'!$B$2:$Z$870,15,FALSE)</f>
        <v>#N/A</v>
      </c>
      <c r="AK575" s="17" t="e">
        <f>VLOOKUP(A575,'[1]Deals (Exits)'!B:B,1,FALSE)</f>
        <v>#N/A</v>
      </c>
      <c r="AL575" s="23">
        <f>VLOOKUP(G575,[1]Lookups!$V$3:$Y$197,4,FALSE)</f>
        <v>0</v>
      </c>
      <c r="AM575" s="17" t="str">
        <f>VLOOKUP(X575,[1]Lookups!$B$3:$C$200,2,FALSE)</f>
        <v>Financial Services</v>
      </c>
      <c r="AN575" s="17" t="e">
        <f>VLOOKUP(R575,[1]Lookups!$H$3:$I$69,2,FALSE)</f>
        <v>#N/A</v>
      </c>
      <c r="AO575" s="17" t="e">
        <f>VLOOKUP(T575,[1]Lookups!$H$3:$I$69,2,FALSE)</f>
        <v>#N/A</v>
      </c>
      <c r="AP575" s="17" t="e">
        <f>VLOOKUP(AN575,[1]Lookups!$N$3:$O$11,2,FALSE)</f>
        <v>#N/A</v>
      </c>
      <c r="AQ575" s="18" t="e">
        <f>COUNTIFS('[1]Deals (investment)'!$B:$B,$A575)</f>
        <v>#VALUE!</v>
      </c>
      <c r="AR575" s="18" t="e">
        <f>COUNTIFS('[1]Deals (investment)'!$B:$B,$A575,'[1]Deals (investment)'!$T:$T,$AW$1)+COUNTIFS('[1]Deals (investment)'!$B:$B,$A575,'[1]Deals (investment)'!$T:$T,$AX$1)+COUNTIFS('[1]Deals (investment)'!$B:$B,$A575,'[1]Deals (investment)'!$T:$T,$AY$1)</f>
        <v>#VALUE!</v>
      </c>
      <c r="AS575" s="17" t="e">
        <f>SUMIFS('[1]Deals (investment)'!$C:$C,'[1]Deals (investment)'!$B:$B,$A575)</f>
        <v>#VALUE!</v>
      </c>
      <c r="AT575" s="17" t="e">
        <f t="shared" si="66"/>
        <v>#VALUE!</v>
      </c>
      <c r="AU575" s="18" t="e">
        <f>COUNTIF('[1]Deals (Exits)'!$B:$B,A575)</f>
        <v>#VALUE!</v>
      </c>
      <c r="AV575" s="17" t="e">
        <f>SUMIFS('[1]Deals (investment)'!$C:$C,'[1]Deals (investment)'!$B:$B,$A575,'[1]Deals (investment)'!$T:$T,AV$1)</f>
        <v>#VALUE!</v>
      </c>
      <c r="AW575" s="17" t="e">
        <f>SUMIFS('[1]Deals (investment)'!$C:$C,'[1]Deals (investment)'!$B:$B,$A575,'[1]Deals (investment)'!$T:$T,AW$1)</f>
        <v>#VALUE!</v>
      </c>
      <c r="AX575" s="17" t="e">
        <f>SUMIFS('[1]Deals (investment)'!$C:$C,'[1]Deals (investment)'!$B:$B,$A575,'[1]Deals (investment)'!$T:$T,AX$1)</f>
        <v>#VALUE!</v>
      </c>
      <c r="AY575" s="17" t="e">
        <f>SUMIFS('[1]Deals (investment)'!$C:$C,'[1]Deals (investment)'!$B:$B,$A575,'[1]Deals (investment)'!$T:$T,AY$1)</f>
        <v>#VALUE!</v>
      </c>
      <c r="AZ575" s="17" t="e">
        <f>SUMIFS('[1]Deals (investment)'!$C:$C,'[1]Deals (investment)'!$B:$B,$A575,'[1]Deals (investment)'!$T:$T,AZ$1)</f>
        <v>#VALUE!</v>
      </c>
      <c r="BA575" s="17" t="e">
        <f>SUMIFS('[1]Deals (investment)'!$C:$C,'[1]Deals (investment)'!$B:$B,$A575,'[1]Deals (investment)'!$T:$T,BA$1)</f>
        <v>#VALUE!</v>
      </c>
      <c r="BB575" s="17" t="e">
        <f>SUMIFS('[1]Deals (investment)'!$C:$C,'[1]Deals (investment)'!$B:$B,$A575,'[1]Deals (investment)'!$T:$T,BB$1)</f>
        <v>#VALUE!</v>
      </c>
      <c r="BC575" s="17" t="e">
        <f>SUMIFS('[1]Deals (Exits)'!$C:$C,'[1]Deals (Exits)'!$B:$B,$A575)</f>
        <v>#VALUE!</v>
      </c>
      <c r="BD575" s="17" t="e">
        <f>SUMIFS('[1]Deals (investment)'!$C:$C,'[1]Deals (investment)'!$B:$B,$A575,'[1]Deals (investment)'!$V:$V,BD$1)</f>
        <v>#VALUE!</v>
      </c>
      <c r="BE575" s="17" t="e">
        <f>SUMIFS('[1]Deals (investment)'!$C:$C,'[1]Deals (investment)'!$B:$B,$A575,'[1]Deals (investment)'!$V:$V,BE$1)</f>
        <v>#VALUE!</v>
      </c>
      <c r="BF575" s="17" t="e">
        <f>SUMIFS('[1]Deals (investment)'!$C:$C,'[1]Deals (investment)'!$B:$B,$A575,'[1]Deals (investment)'!$V:$V,BF$1)</f>
        <v>#VALUE!</v>
      </c>
      <c r="BG575" s="17" t="e">
        <f>SUMIFS('[1]Deals (investment)'!$C:$C,'[1]Deals (investment)'!$B:$B,$A575,'[1]Deals (investment)'!$V:$V,BG$1)</f>
        <v>#VALUE!</v>
      </c>
      <c r="BH575" s="17" t="e">
        <f>SUMIFS('[1]Deals (investment)'!$C:$C,'[1]Deals (investment)'!$B:$B,$A575,'[1]Deals (investment)'!$V:$V,BH$1)</f>
        <v>#VALUE!</v>
      </c>
      <c r="BI575" s="17" t="e">
        <f>SUMIFS('[1]Deals (investment)'!$C:$C,'[1]Deals (investment)'!$B:$B,$A575,'[1]Deals (investment)'!$V:$V,BI$1)</f>
        <v>#VALUE!</v>
      </c>
      <c r="BJ575" s="17" t="e">
        <f>SUMIFS('[1]Deals (investment)'!$C:$C,'[1]Deals (investment)'!$B:$B,$A575,'[1]Deals (investment)'!$V:$V,BJ$1)</f>
        <v>#VALUE!</v>
      </c>
      <c r="BK575" s="17" t="e">
        <f>SUMIFS('[1]Deals (investment)'!$C:$C,'[1]Deals (investment)'!$B:$B,$A575,'[1]Deals (investment)'!$V:$V,BK$1)</f>
        <v>#VALUE!</v>
      </c>
      <c r="BL575" s="17" t="e">
        <f>SUMIFS('[1]Deals (investment)'!$C:$C,'[1]Deals (investment)'!$B:$B,$A575,'[1]Deals (investment)'!$V:$V,BL$1)</f>
        <v>#VALUE!</v>
      </c>
      <c r="BM575" s="17" t="e">
        <f>SUMIFS('[1]Deals (investment)'!$C:$C,'[1]Deals (investment)'!$B:$B,$A575,'[1]Deals (investment)'!$V:$V,BM$1)</f>
        <v>#VALUE!</v>
      </c>
      <c r="BN575" s="15"/>
      <c r="BO575" s="15"/>
      <c r="BP575" s="22"/>
      <c r="BQ575" s="15"/>
      <c r="BR575" s="15"/>
      <c r="BS575" s="15"/>
      <c r="BT575" s="15"/>
      <c r="BU575" s="15"/>
      <c r="BV575" s="15"/>
      <c r="BW575" s="15"/>
      <c r="BX575" s="15"/>
      <c r="BY575" s="15"/>
      <c r="BZ575" s="15"/>
      <c r="CA575" s="15"/>
      <c r="CB575" s="15"/>
      <c r="CC575" s="15"/>
      <c r="CD575" s="15"/>
      <c r="CE575" s="15"/>
      <c r="CF575" s="15"/>
      <c r="CG575" s="15"/>
      <c r="CH575" s="15"/>
      <c r="CI575" s="15"/>
      <c r="CJ575" s="15"/>
    </row>
    <row r="576" spans="1:88" ht="12.75">
      <c r="A576" s="15" t="s">
        <v>4582</v>
      </c>
      <c r="B576" s="15" t="s">
        <v>4583</v>
      </c>
      <c r="C576" s="15" t="s">
        <v>58</v>
      </c>
      <c r="D576" s="16">
        <v>2013</v>
      </c>
      <c r="E576" s="15" t="s">
        <v>90</v>
      </c>
      <c r="F576" s="15" t="s">
        <v>110</v>
      </c>
      <c r="G576" s="15" t="s">
        <v>91</v>
      </c>
      <c r="H576" s="15" t="s">
        <v>91</v>
      </c>
      <c r="I576" s="15" t="s">
        <v>91</v>
      </c>
      <c r="J576" s="15"/>
      <c r="K576" s="17" t="e">
        <f t="shared" si="65"/>
        <v>#VALUE!</v>
      </c>
      <c r="L576" s="15"/>
      <c r="M576" s="18" t="e">
        <f t="shared" si="51"/>
        <v>#VALUE!</v>
      </c>
      <c r="N576" s="15"/>
      <c r="O576" s="15"/>
      <c r="P576" s="15"/>
      <c r="Q576" s="15"/>
      <c r="R576" s="15"/>
      <c r="S576" s="19"/>
      <c r="T576" s="15"/>
      <c r="U576" s="17"/>
      <c r="V576" s="15" t="s">
        <v>4584</v>
      </c>
      <c r="W576" s="15"/>
      <c r="X576" s="15" t="s">
        <v>158</v>
      </c>
      <c r="Y576" s="15" t="s">
        <v>3320</v>
      </c>
      <c r="AB576" s="20"/>
      <c r="AC576" s="21" t="s">
        <v>4585</v>
      </c>
      <c r="AD576" s="15" t="s">
        <v>110</v>
      </c>
      <c r="AE576" s="21" t="s">
        <v>4586</v>
      </c>
      <c r="AF576" s="21" t="s">
        <v>4587</v>
      </c>
      <c r="AG576" s="22">
        <f t="shared" si="77"/>
        <v>0.54838709677419351</v>
      </c>
      <c r="AH576" s="15" t="str">
        <f t="shared" si="78"/>
        <v/>
      </c>
      <c r="AI576" s="22" t="e">
        <f>VLOOKUP(A576,'[1]Deals (investment)'!$B$2:$Z$1497,1,FALSE)</f>
        <v>#N/A</v>
      </c>
      <c r="AJ576" s="22" t="e">
        <f>VLOOKUP(A576,'[1]Deals (investment)'!$B$2:$Z$870,15,FALSE)</f>
        <v>#N/A</v>
      </c>
      <c r="AK576" s="17" t="e">
        <f>VLOOKUP(A576,'[1]Deals (Exits)'!B:B,1,FALSE)</f>
        <v>#N/A</v>
      </c>
      <c r="AL576" s="23">
        <f>VLOOKUP(G576,[1]Lookups!$V$3:$Y$197,4,FALSE)</f>
        <v>0</v>
      </c>
      <c r="AM576" s="17" t="str">
        <f>VLOOKUP(X576,[1]Lookups!$B$3:$C$200,2,FALSE)</f>
        <v>Financial Services</v>
      </c>
      <c r="AN576" s="17" t="e">
        <f>VLOOKUP(R576,[1]Lookups!$H$3:$I$69,2,FALSE)</f>
        <v>#N/A</v>
      </c>
      <c r="AO576" s="17" t="e">
        <f>VLOOKUP(T576,[1]Lookups!$H$3:$I$69,2,FALSE)</f>
        <v>#N/A</v>
      </c>
      <c r="AP576" s="17" t="e">
        <f>VLOOKUP(AN576,[1]Lookups!$N$3:$O$11,2,FALSE)</f>
        <v>#N/A</v>
      </c>
      <c r="AQ576" s="18" t="e">
        <f>COUNTIFS('[1]Deals (investment)'!$B:$B,$A576)</f>
        <v>#VALUE!</v>
      </c>
      <c r="AR576" s="18" t="e">
        <f>COUNTIFS('[1]Deals (investment)'!$B:$B,$A576,'[1]Deals (investment)'!$T:$T,$AW$1)+COUNTIFS('[1]Deals (investment)'!$B:$B,$A576,'[1]Deals (investment)'!$T:$T,$AX$1)+COUNTIFS('[1]Deals (investment)'!$B:$B,$A576,'[1]Deals (investment)'!$T:$T,$AY$1)</f>
        <v>#VALUE!</v>
      </c>
      <c r="AS576" s="17" t="e">
        <f>SUMIFS('[1]Deals (investment)'!$C:$C,'[1]Deals (investment)'!$B:$B,$A576)</f>
        <v>#VALUE!</v>
      </c>
      <c r="AT576" s="17" t="e">
        <f t="shared" si="66"/>
        <v>#VALUE!</v>
      </c>
      <c r="AU576" s="18" t="e">
        <f>COUNTIF('[1]Deals (Exits)'!$B:$B,A576)</f>
        <v>#VALUE!</v>
      </c>
      <c r="AV576" s="17" t="e">
        <f>SUMIFS('[1]Deals (investment)'!$C:$C,'[1]Deals (investment)'!$B:$B,$A576,'[1]Deals (investment)'!$T:$T,AV$1)</f>
        <v>#VALUE!</v>
      </c>
      <c r="AW576" s="17" t="e">
        <f>SUMIFS('[1]Deals (investment)'!$C:$C,'[1]Deals (investment)'!$B:$B,$A576,'[1]Deals (investment)'!$T:$T,AW$1)</f>
        <v>#VALUE!</v>
      </c>
      <c r="AX576" s="17" t="e">
        <f>SUMIFS('[1]Deals (investment)'!$C:$C,'[1]Deals (investment)'!$B:$B,$A576,'[1]Deals (investment)'!$T:$T,AX$1)</f>
        <v>#VALUE!</v>
      </c>
      <c r="AY576" s="17" t="e">
        <f>SUMIFS('[1]Deals (investment)'!$C:$C,'[1]Deals (investment)'!$B:$B,$A576,'[1]Deals (investment)'!$T:$T,AY$1)</f>
        <v>#VALUE!</v>
      </c>
      <c r="AZ576" s="17" t="e">
        <f>SUMIFS('[1]Deals (investment)'!$C:$C,'[1]Deals (investment)'!$B:$B,$A576,'[1]Deals (investment)'!$T:$T,AZ$1)</f>
        <v>#VALUE!</v>
      </c>
      <c r="BA576" s="17" t="e">
        <f>SUMIFS('[1]Deals (investment)'!$C:$C,'[1]Deals (investment)'!$B:$B,$A576,'[1]Deals (investment)'!$T:$T,BA$1)</f>
        <v>#VALUE!</v>
      </c>
      <c r="BB576" s="17" t="e">
        <f>SUMIFS('[1]Deals (investment)'!$C:$C,'[1]Deals (investment)'!$B:$B,$A576,'[1]Deals (investment)'!$T:$T,BB$1)</f>
        <v>#VALUE!</v>
      </c>
      <c r="BC576" s="17" t="e">
        <f>SUMIFS('[1]Deals (Exits)'!$C:$C,'[1]Deals (Exits)'!$B:$B,$A576)</f>
        <v>#VALUE!</v>
      </c>
      <c r="BD576" s="17" t="e">
        <f>SUMIFS('[1]Deals (investment)'!$C:$C,'[1]Deals (investment)'!$B:$B,$A576,'[1]Deals (investment)'!$V:$V,BD$1)</f>
        <v>#VALUE!</v>
      </c>
      <c r="BE576" s="17" t="e">
        <f>SUMIFS('[1]Deals (investment)'!$C:$C,'[1]Deals (investment)'!$B:$B,$A576,'[1]Deals (investment)'!$V:$V,BE$1)</f>
        <v>#VALUE!</v>
      </c>
      <c r="BF576" s="17" t="e">
        <f>SUMIFS('[1]Deals (investment)'!$C:$C,'[1]Deals (investment)'!$B:$B,$A576,'[1]Deals (investment)'!$V:$V,BF$1)</f>
        <v>#VALUE!</v>
      </c>
      <c r="BG576" s="17" t="e">
        <f>SUMIFS('[1]Deals (investment)'!$C:$C,'[1]Deals (investment)'!$B:$B,$A576,'[1]Deals (investment)'!$V:$V,BG$1)</f>
        <v>#VALUE!</v>
      </c>
      <c r="BH576" s="17" t="e">
        <f>SUMIFS('[1]Deals (investment)'!$C:$C,'[1]Deals (investment)'!$B:$B,$A576,'[1]Deals (investment)'!$V:$V,BH$1)</f>
        <v>#VALUE!</v>
      </c>
      <c r="BI576" s="17" t="e">
        <f>SUMIFS('[1]Deals (investment)'!$C:$C,'[1]Deals (investment)'!$B:$B,$A576,'[1]Deals (investment)'!$V:$V,BI$1)</f>
        <v>#VALUE!</v>
      </c>
      <c r="BJ576" s="17" t="e">
        <f>SUMIFS('[1]Deals (investment)'!$C:$C,'[1]Deals (investment)'!$B:$B,$A576,'[1]Deals (investment)'!$V:$V,BJ$1)</f>
        <v>#VALUE!</v>
      </c>
      <c r="BK576" s="17" t="e">
        <f>SUMIFS('[1]Deals (investment)'!$C:$C,'[1]Deals (investment)'!$B:$B,$A576,'[1]Deals (investment)'!$V:$V,BK$1)</f>
        <v>#VALUE!</v>
      </c>
      <c r="BL576" s="17" t="e">
        <f>SUMIFS('[1]Deals (investment)'!$C:$C,'[1]Deals (investment)'!$B:$B,$A576,'[1]Deals (investment)'!$V:$V,BL$1)</f>
        <v>#VALUE!</v>
      </c>
      <c r="BM576" s="17" t="e">
        <f>SUMIFS('[1]Deals (investment)'!$C:$C,'[1]Deals (investment)'!$B:$B,$A576,'[1]Deals (investment)'!$V:$V,BM$1)</f>
        <v>#VALUE!</v>
      </c>
      <c r="BN576" s="15"/>
      <c r="BO576" s="15"/>
      <c r="BP576" s="22"/>
      <c r="BQ576" s="15"/>
      <c r="BR576" s="15"/>
      <c r="BS576" s="15"/>
      <c r="BT576" s="15"/>
      <c r="BU576" s="15"/>
      <c r="BV576" s="15"/>
      <c r="BW576" s="15"/>
      <c r="BX576" s="15"/>
      <c r="BY576" s="15"/>
      <c r="BZ576" s="15"/>
      <c r="CA576" s="15"/>
      <c r="CB576" s="15"/>
      <c r="CC576" s="15"/>
      <c r="CD576" s="15"/>
      <c r="CE576" s="15"/>
      <c r="CF576" s="15"/>
      <c r="CG576" s="15"/>
      <c r="CH576" s="15"/>
      <c r="CI576" s="15"/>
      <c r="CJ576" s="15"/>
    </row>
    <row r="577" spans="1:118" ht="12.75">
      <c r="A577" s="15" t="s">
        <v>4588</v>
      </c>
      <c r="B577" s="15" t="s">
        <v>4589</v>
      </c>
      <c r="C577" s="15" t="s">
        <v>58</v>
      </c>
      <c r="D577" s="16">
        <v>2016</v>
      </c>
      <c r="E577" s="15" t="s">
        <v>90</v>
      </c>
      <c r="F577" s="15" t="s">
        <v>110</v>
      </c>
      <c r="G577" s="15" t="s">
        <v>91</v>
      </c>
      <c r="H577" s="15" t="s">
        <v>91</v>
      </c>
      <c r="I577" s="15" t="s">
        <v>91</v>
      </c>
      <c r="J577" s="15"/>
      <c r="K577" s="17" t="e">
        <f t="shared" si="65"/>
        <v>#VALUE!</v>
      </c>
      <c r="L577" s="15"/>
      <c r="M577" s="18" t="e">
        <f t="shared" si="51"/>
        <v>#VALUE!</v>
      </c>
      <c r="N577" s="15"/>
      <c r="O577" s="15"/>
      <c r="P577" s="15"/>
      <c r="Q577" s="15"/>
      <c r="R577" s="15"/>
      <c r="S577" s="19"/>
      <c r="T577" s="15"/>
      <c r="U577" s="17"/>
      <c r="V577" s="15"/>
      <c r="W577" s="15"/>
      <c r="X577" s="15" t="s">
        <v>404</v>
      </c>
      <c r="Y577" s="15" t="s">
        <v>921</v>
      </c>
      <c r="AB577" s="32">
        <v>43506</v>
      </c>
      <c r="AC577" s="36" t="s">
        <v>4590</v>
      </c>
      <c r="AD577" s="36" t="s">
        <v>4591</v>
      </c>
      <c r="AE577" s="15" t="s">
        <v>110</v>
      </c>
      <c r="AF577" s="15" t="s">
        <v>110</v>
      </c>
      <c r="AG577" s="22">
        <f t="shared" si="77"/>
        <v>0.54838709677419351</v>
      </c>
      <c r="AH577" s="15" t="str">
        <f t="shared" si="78"/>
        <v/>
      </c>
      <c r="AI577" s="22" t="e">
        <f>VLOOKUP(A577,'[1]Deals (investment)'!$B$2:$Z$1497,1,FALSE)</f>
        <v>#N/A</v>
      </c>
      <c r="AJ577" s="22" t="e">
        <f>VLOOKUP(A577,'[1]Deals (investment)'!$B$2:$Z$870,15,FALSE)</f>
        <v>#N/A</v>
      </c>
      <c r="AK577" s="17" t="e">
        <f>VLOOKUP(A577,'[1]Deals (Exits)'!B:B,1,FALSE)</f>
        <v>#N/A</v>
      </c>
      <c r="AL577" s="23">
        <f>VLOOKUP(G577,[1]Lookups!$V$3:$Y$197,4,FALSE)</f>
        <v>0</v>
      </c>
      <c r="AM577" s="17" t="str">
        <f>VLOOKUP(X577,[1]Lookups!$B$3:$C$200,2,FALSE)</f>
        <v>Other Technologies &amp; Information Technology</v>
      </c>
      <c r="AN577" s="17" t="e">
        <f>VLOOKUP(R577,[1]Lookups!$H$3:$I$69,2,FALSE)</f>
        <v>#N/A</v>
      </c>
      <c r="AO577" s="17" t="e">
        <f>VLOOKUP(T577,[1]Lookups!$H$3:$I$69,2,FALSE)</f>
        <v>#N/A</v>
      </c>
      <c r="AP577" s="17" t="e">
        <f>VLOOKUP(AN577,[1]Lookups!$N$3:$O$11,2,FALSE)</f>
        <v>#N/A</v>
      </c>
      <c r="AQ577" s="18" t="e">
        <f>COUNTIFS('[1]Deals (investment)'!$B:$B,$A577)</f>
        <v>#VALUE!</v>
      </c>
      <c r="AR577" s="18" t="e">
        <f>COUNTIFS('[1]Deals (investment)'!$B:$B,$A577,'[1]Deals (investment)'!$T:$T,$AW$1)+COUNTIFS('[1]Deals (investment)'!$B:$B,$A577,'[1]Deals (investment)'!$T:$T,$AX$1)+COUNTIFS('[1]Deals (investment)'!$B:$B,$A577,'[1]Deals (investment)'!$T:$T,$AY$1)</f>
        <v>#VALUE!</v>
      </c>
      <c r="AS577" s="17" t="e">
        <f>SUMIFS('[1]Deals (investment)'!$C:$C,'[1]Deals (investment)'!$B:$B,$A577)</f>
        <v>#VALUE!</v>
      </c>
      <c r="AT577" s="17" t="e">
        <f t="shared" si="66"/>
        <v>#VALUE!</v>
      </c>
      <c r="AU577" s="18" t="e">
        <f>COUNTIF('[1]Deals (Exits)'!$B:$B,A577)</f>
        <v>#VALUE!</v>
      </c>
      <c r="AV577" s="17" t="e">
        <f>SUMIFS('[1]Deals (investment)'!$C:$C,'[1]Deals (investment)'!$B:$B,$A577,'[1]Deals (investment)'!$T:$T,AV$1)</f>
        <v>#VALUE!</v>
      </c>
      <c r="AW577" s="17" t="e">
        <f>SUMIFS('[1]Deals (investment)'!$C:$C,'[1]Deals (investment)'!$B:$B,$A577,'[1]Deals (investment)'!$T:$T,AW$1)</f>
        <v>#VALUE!</v>
      </c>
      <c r="AX577" s="17" t="e">
        <f>SUMIFS('[1]Deals (investment)'!$C:$C,'[1]Deals (investment)'!$B:$B,$A577,'[1]Deals (investment)'!$T:$T,AX$1)</f>
        <v>#VALUE!</v>
      </c>
      <c r="AY577" s="17" t="e">
        <f>SUMIFS('[1]Deals (investment)'!$C:$C,'[1]Deals (investment)'!$B:$B,$A577,'[1]Deals (investment)'!$T:$T,AY$1)</f>
        <v>#VALUE!</v>
      </c>
      <c r="AZ577" s="17" t="e">
        <f>SUMIFS('[1]Deals (investment)'!$C:$C,'[1]Deals (investment)'!$B:$B,$A577,'[1]Deals (investment)'!$T:$T,AZ$1)</f>
        <v>#VALUE!</v>
      </c>
      <c r="BA577" s="17" t="e">
        <f>SUMIFS('[1]Deals (investment)'!$C:$C,'[1]Deals (investment)'!$B:$B,$A577,'[1]Deals (investment)'!$T:$T,BA$1)</f>
        <v>#VALUE!</v>
      </c>
      <c r="BB577" s="17" t="e">
        <f>SUMIFS('[1]Deals (investment)'!$C:$C,'[1]Deals (investment)'!$B:$B,$A577,'[1]Deals (investment)'!$T:$T,BB$1)</f>
        <v>#VALUE!</v>
      </c>
      <c r="BC577" s="17" t="e">
        <f>SUMIFS('[1]Deals (Exits)'!$C:$C,'[1]Deals (Exits)'!$B:$B,$A577)</f>
        <v>#VALUE!</v>
      </c>
      <c r="BD577" s="17" t="e">
        <f>SUMIFS('[1]Deals (investment)'!$C:$C,'[1]Deals (investment)'!$B:$B,$A577,'[1]Deals (investment)'!$V:$V,BD$1)</f>
        <v>#VALUE!</v>
      </c>
      <c r="BE577" s="17" t="e">
        <f>SUMIFS('[1]Deals (investment)'!$C:$C,'[1]Deals (investment)'!$B:$B,$A577,'[1]Deals (investment)'!$V:$V,BE$1)</f>
        <v>#VALUE!</v>
      </c>
      <c r="BF577" s="17" t="e">
        <f>SUMIFS('[1]Deals (investment)'!$C:$C,'[1]Deals (investment)'!$B:$B,$A577,'[1]Deals (investment)'!$V:$V,BF$1)</f>
        <v>#VALUE!</v>
      </c>
      <c r="BG577" s="17" t="e">
        <f>SUMIFS('[1]Deals (investment)'!$C:$C,'[1]Deals (investment)'!$B:$B,$A577,'[1]Deals (investment)'!$V:$V,BG$1)</f>
        <v>#VALUE!</v>
      </c>
      <c r="BH577" s="17" t="e">
        <f>SUMIFS('[1]Deals (investment)'!$C:$C,'[1]Deals (investment)'!$B:$B,$A577,'[1]Deals (investment)'!$V:$V,BH$1)</f>
        <v>#VALUE!</v>
      </c>
      <c r="BI577" s="17" t="e">
        <f>SUMIFS('[1]Deals (investment)'!$C:$C,'[1]Deals (investment)'!$B:$B,$A577,'[1]Deals (investment)'!$V:$V,BI$1)</f>
        <v>#VALUE!</v>
      </c>
      <c r="BJ577" s="17" t="e">
        <f>SUMIFS('[1]Deals (investment)'!$C:$C,'[1]Deals (investment)'!$B:$B,$A577,'[1]Deals (investment)'!$V:$V,BJ$1)</f>
        <v>#VALUE!</v>
      </c>
      <c r="BK577" s="17" t="e">
        <f>SUMIFS('[1]Deals (investment)'!$C:$C,'[1]Deals (investment)'!$B:$B,$A577,'[1]Deals (investment)'!$V:$V,BK$1)</f>
        <v>#VALUE!</v>
      </c>
      <c r="BL577" s="17" t="e">
        <f>SUMIFS('[1]Deals (investment)'!$C:$C,'[1]Deals (investment)'!$B:$B,$A577,'[1]Deals (investment)'!$V:$V,BL$1)</f>
        <v>#VALUE!</v>
      </c>
      <c r="BM577" s="17" t="e">
        <f>SUMIFS('[1]Deals (investment)'!$C:$C,'[1]Deals (investment)'!$B:$B,$A577,'[1]Deals (investment)'!$V:$V,BM$1)</f>
        <v>#VALUE!</v>
      </c>
      <c r="BN577" s="15"/>
      <c r="BO577" s="15"/>
      <c r="BP577" s="22"/>
      <c r="BQ577" s="15"/>
      <c r="BR577" s="15"/>
      <c r="BS577" s="15"/>
      <c r="BT577" s="15"/>
      <c r="BU577" s="15"/>
      <c r="BV577" s="15"/>
      <c r="BW577" s="15"/>
      <c r="BX577" s="15"/>
      <c r="BY577" s="15"/>
      <c r="BZ577" s="15"/>
      <c r="CA577" s="15"/>
      <c r="CB577" s="15"/>
      <c r="CC577" s="15"/>
      <c r="CD577" s="15" t="str">
        <f>CONCATENATE(A577,B577,C577)</f>
        <v>AppyAppy is a software and product development company in South Africa.Active</v>
      </c>
      <c r="CE577" s="15"/>
      <c r="CF577" s="15"/>
      <c r="CG577" s="15"/>
      <c r="CH577" s="15"/>
      <c r="CI577" s="15"/>
      <c r="CJ577" s="15"/>
    </row>
    <row r="578" spans="1:118" ht="12.75">
      <c r="A578" s="15" t="s">
        <v>4592</v>
      </c>
      <c r="B578" s="15" t="s">
        <v>4593</v>
      </c>
      <c r="C578" s="15" t="s">
        <v>58</v>
      </c>
      <c r="D578" s="16">
        <v>2012</v>
      </c>
      <c r="E578" s="15" t="s">
        <v>90</v>
      </c>
      <c r="F578" s="17" t="s">
        <v>110</v>
      </c>
      <c r="G578" s="15" t="s">
        <v>91</v>
      </c>
      <c r="H578" s="15" t="s">
        <v>91</v>
      </c>
      <c r="I578" s="17" t="s">
        <v>91</v>
      </c>
      <c r="J578" s="17"/>
      <c r="K578" s="17" t="e">
        <f t="shared" si="65"/>
        <v>#VALUE!</v>
      </c>
      <c r="L578" s="15"/>
      <c r="M578" s="18" t="e">
        <f t="shared" si="51"/>
        <v>#VALUE!</v>
      </c>
      <c r="N578" s="15"/>
      <c r="O578" s="15"/>
      <c r="P578" s="15"/>
      <c r="Q578" s="15"/>
      <c r="R578" s="15" t="s">
        <v>636</v>
      </c>
      <c r="S578" s="19">
        <v>41000</v>
      </c>
      <c r="T578" s="15" t="s">
        <v>636</v>
      </c>
      <c r="U578" s="19">
        <v>41000</v>
      </c>
      <c r="V578" s="15" t="s">
        <v>4594</v>
      </c>
      <c r="W578" s="15">
        <v>0</v>
      </c>
      <c r="X578" s="15" t="s">
        <v>294</v>
      </c>
      <c r="Y578" s="15" t="s">
        <v>4402</v>
      </c>
      <c r="Z578" s="25" t="s">
        <v>147</v>
      </c>
      <c r="AA578" s="25" t="s">
        <v>110</v>
      </c>
      <c r="AB578" s="30"/>
      <c r="AC578" s="31" t="s">
        <v>4595</v>
      </c>
      <c r="AD578" s="17" t="s">
        <v>110</v>
      </c>
      <c r="AE578" s="17" t="s">
        <v>110</v>
      </c>
      <c r="AF578" s="17" t="s">
        <v>110</v>
      </c>
      <c r="AG578" s="22">
        <f t="shared" si="77"/>
        <v>0.77419354838709675</v>
      </c>
      <c r="AH578" s="15" t="str">
        <f t="shared" ref="AH578:AH641" si="88">IF(A578 = "","",IF(COUNTIF(CD:CD,CONCATENATE(A578,B578,C578))&gt;1,"Duplicated",""))</f>
        <v/>
      </c>
      <c r="AI578" s="22" t="str">
        <f>VLOOKUP(A578,'[1]Deals (investment)'!$B$2:$Z$1497,1,FALSE)</f>
        <v>ATTRI Orthopaedics</v>
      </c>
      <c r="AJ578" s="22">
        <f>VLOOKUP(A578,'[1]Deals (investment)'!$B$2:$Z$870,15,FALSE)</f>
        <v>1</v>
      </c>
      <c r="AK578" s="17" t="e">
        <f>VLOOKUP(A578,'[1]Deals (Exits)'!B:B,1,FALSE)</f>
        <v>#N/A</v>
      </c>
      <c r="AL578" s="23">
        <f>VLOOKUP(G578,[1]Lookups!$V$3:$Y$197,4,FALSE)</f>
        <v>0</v>
      </c>
      <c r="AM578" s="17" t="str">
        <f>VLOOKUP(X578,[1]Lookups!$B$3:$C$200,2,FALSE)</f>
        <v>Health &amp; Pharmaceuticals</v>
      </c>
      <c r="AN578" s="17" t="str">
        <f>VLOOKUP(R578,[1]Lookups!$H$3:$I$69,2,FALSE)</f>
        <v>1. Grant</v>
      </c>
      <c r="AO578" s="17" t="str">
        <f>VLOOKUP(T578,[1]Lookups!$H$3:$I$69,2,FALSE)</f>
        <v>1. Grant</v>
      </c>
      <c r="AP578" s="17" t="str">
        <f>VLOOKUP(AN578,[1]Lookups!$N$3:$O$11,2,FALSE)</f>
        <v>Early</v>
      </c>
      <c r="AQ578" s="18" t="e">
        <f>COUNTIFS('[1]Deals (investment)'!$B:$B,$A578)</f>
        <v>#VALUE!</v>
      </c>
      <c r="AR578" s="18" t="e">
        <f>COUNTIFS('[1]Deals (investment)'!$B:$B,$A578,'[1]Deals (investment)'!$T:$T,$AW$1)+COUNTIFS('[1]Deals (investment)'!$B:$B,$A578,'[1]Deals (investment)'!$T:$T,$AX$1)+COUNTIFS('[1]Deals (investment)'!$B:$B,$A578,'[1]Deals (investment)'!$T:$T,$AY$1)</f>
        <v>#VALUE!</v>
      </c>
      <c r="AS578" s="17" t="e">
        <f>SUMIFS('[1]Deals (investment)'!$C:$C,'[1]Deals (investment)'!$B:$B,$A578)</f>
        <v>#VALUE!</v>
      </c>
      <c r="AT578" s="17" t="e">
        <f t="shared" si="66"/>
        <v>#VALUE!</v>
      </c>
      <c r="AU578" s="18" t="e">
        <f>COUNTIF('[1]Deals (Exits)'!$B:$B,A578)</f>
        <v>#VALUE!</v>
      </c>
      <c r="AV578" s="17" t="e">
        <f>SUMIFS('[1]Deals (investment)'!$C:$C,'[1]Deals (investment)'!$B:$B,$A578,'[1]Deals (investment)'!$T:$T,AV$1)</f>
        <v>#VALUE!</v>
      </c>
      <c r="AW578" s="17" t="e">
        <f>SUMIFS('[1]Deals (investment)'!$C:$C,'[1]Deals (investment)'!$B:$B,$A578,'[1]Deals (investment)'!$T:$T,AW$1)</f>
        <v>#VALUE!</v>
      </c>
      <c r="AX578" s="17" t="e">
        <f>SUMIFS('[1]Deals (investment)'!$C:$C,'[1]Deals (investment)'!$B:$B,$A578,'[1]Deals (investment)'!$T:$T,AX$1)</f>
        <v>#VALUE!</v>
      </c>
      <c r="AY578" s="17" t="e">
        <f>SUMIFS('[1]Deals (investment)'!$C:$C,'[1]Deals (investment)'!$B:$B,$A578,'[1]Deals (investment)'!$T:$T,AY$1)</f>
        <v>#VALUE!</v>
      </c>
      <c r="AZ578" s="17" t="e">
        <f>SUMIFS('[1]Deals (investment)'!$C:$C,'[1]Deals (investment)'!$B:$B,$A578,'[1]Deals (investment)'!$T:$T,AZ$1)</f>
        <v>#VALUE!</v>
      </c>
      <c r="BA578" s="17" t="e">
        <f>SUMIFS('[1]Deals (investment)'!$C:$C,'[1]Deals (investment)'!$B:$B,$A578,'[1]Deals (investment)'!$T:$T,BA$1)</f>
        <v>#VALUE!</v>
      </c>
      <c r="BB578" s="17" t="e">
        <f>SUMIFS('[1]Deals (investment)'!$C:$C,'[1]Deals (investment)'!$B:$B,$A578,'[1]Deals (investment)'!$T:$T,BB$1)</f>
        <v>#VALUE!</v>
      </c>
      <c r="BC578" s="17" t="e">
        <f>SUMIFS('[1]Deals (Exits)'!$C:$C,'[1]Deals (Exits)'!$B:$B,$A578)</f>
        <v>#VALUE!</v>
      </c>
      <c r="BD578" s="17" t="e">
        <f>SUMIFS('[1]Deals (investment)'!$C:$C,'[1]Deals (investment)'!$B:$B,$A578,'[1]Deals (investment)'!$V:$V,BD$1)</f>
        <v>#VALUE!</v>
      </c>
      <c r="BE578" s="17" t="e">
        <f>SUMIFS('[1]Deals (investment)'!$C:$C,'[1]Deals (investment)'!$B:$B,$A578,'[1]Deals (investment)'!$V:$V,BE$1)</f>
        <v>#VALUE!</v>
      </c>
      <c r="BF578" s="17" t="e">
        <f>SUMIFS('[1]Deals (investment)'!$C:$C,'[1]Deals (investment)'!$B:$B,$A578,'[1]Deals (investment)'!$V:$V,BF$1)</f>
        <v>#VALUE!</v>
      </c>
      <c r="BG578" s="17" t="e">
        <f>SUMIFS('[1]Deals (investment)'!$C:$C,'[1]Deals (investment)'!$B:$B,$A578,'[1]Deals (investment)'!$V:$V,BG$1)</f>
        <v>#VALUE!</v>
      </c>
      <c r="BH578" s="17" t="e">
        <f>SUMIFS('[1]Deals (investment)'!$C:$C,'[1]Deals (investment)'!$B:$B,$A578,'[1]Deals (investment)'!$V:$V,BH$1)</f>
        <v>#VALUE!</v>
      </c>
      <c r="BI578" s="17" t="e">
        <f>SUMIFS('[1]Deals (investment)'!$C:$C,'[1]Deals (investment)'!$B:$B,$A578,'[1]Deals (investment)'!$V:$V,BI$1)</f>
        <v>#VALUE!</v>
      </c>
      <c r="BJ578" s="17" t="e">
        <f>SUMIFS('[1]Deals (investment)'!$C:$C,'[1]Deals (investment)'!$B:$B,$A578,'[1]Deals (investment)'!$V:$V,BJ$1)</f>
        <v>#VALUE!</v>
      </c>
      <c r="BK578" s="17" t="e">
        <f>SUMIFS('[1]Deals (investment)'!$C:$C,'[1]Deals (investment)'!$B:$B,$A578,'[1]Deals (investment)'!$V:$V,BK$1)</f>
        <v>#VALUE!</v>
      </c>
      <c r="BL578" s="17" t="e">
        <f>SUMIFS('[1]Deals (investment)'!$C:$C,'[1]Deals (investment)'!$B:$B,$A578,'[1]Deals (investment)'!$V:$V,BL$1)</f>
        <v>#VALUE!</v>
      </c>
      <c r="BM578" s="17" t="e">
        <f>SUMIFS('[1]Deals (investment)'!$C:$C,'[1]Deals (investment)'!$B:$B,$A578,'[1]Deals (investment)'!$V:$V,BM$1)</f>
        <v>#VALUE!</v>
      </c>
      <c r="BN578" s="15"/>
      <c r="BO578" s="15"/>
      <c r="BP578" s="22"/>
      <c r="BQ578" s="15"/>
      <c r="BR578" s="15"/>
      <c r="BS578" s="15"/>
      <c r="BT578" s="15"/>
      <c r="BU578" s="15"/>
      <c r="BV578" s="15"/>
      <c r="BW578" s="15"/>
      <c r="BX578" s="15"/>
      <c r="BY578" s="15"/>
      <c r="BZ578" s="15"/>
      <c r="CA578" s="15"/>
      <c r="CB578" s="15"/>
      <c r="CC578" s="15"/>
      <c r="CD578" s="15"/>
      <c r="CE578" s="15"/>
      <c r="CF578" s="15"/>
      <c r="CG578" s="15"/>
      <c r="CH578" s="15"/>
      <c r="CI578" s="15"/>
      <c r="CJ578" s="15"/>
    </row>
    <row r="579" spans="1:118" ht="12.75">
      <c r="A579" s="15" t="s">
        <v>4596</v>
      </c>
      <c r="B579" s="15" t="s">
        <v>4597</v>
      </c>
      <c r="C579" s="15" t="s">
        <v>58</v>
      </c>
      <c r="D579" s="16">
        <v>2013</v>
      </c>
      <c r="E579" s="15" t="s">
        <v>1472</v>
      </c>
      <c r="F579" s="15"/>
      <c r="G579" s="15" t="s">
        <v>91</v>
      </c>
      <c r="H579" s="15" t="s">
        <v>91</v>
      </c>
      <c r="I579" s="15"/>
      <c r="J579" s="15"/>
      <c r="K579" s="17" t="e">
        <f t="shared" si="65"/>
        <v>#VALUE!</v>
      </c>
      <c r="L579" s="15"/>
      <c r="M579" s="18" t="e">
        <f t="shared" si="51"/>
        <v>#VALUE!</v>
      </c>
      <c r="N579" s="15"/>
      <c r="O579" s="15"/>
      <c r="P579" s="15"/>
      <c r="Q579" s="15"/>
      <c r="R579" s="15"/>
      <c r="S579" s="19"/>
      <c r="T579" s="15"/>
      <c r="U579" s="17"/>
      <c r="V579" s="15" t="s">
        <v>4598</v>
      </c>
      <c r="W579" s="15">
        <v>0</v>
      </c>
      <c r="X579" s="15" t="s">
        <v>134</v>
      </c>
      <c r="Y579" s="15" t="s">
        <v>4599</v>
      </c>
      <c r="AB579" s="20"/>
      <c r="AC579" s="21" t="s">
        <v>4600</v>
      </c>
      <c r="AD579" s="21" t="s">
        <v>4601</v>
      </c>
      <c r="AE579" s="15"/>
      <c r="AF579" s="21" t="s">
        <v>4602</v>
      </c>
      <c r="AG579" s="22">
        <f t="shared" si="77"/>
        <v>0.4838709677419355</v>
      </c>
      <c r="AH579" s="15" t="str">
        <f t="shared" si="88"/>
        <v/>
      </c>
      <c r="AI579" s="22" t="e">
        <f>VLOOKUP(A579,'[1]Deals (investment)'!$B$2:$Z$1497,1,FALSE)</f>
        <v>#N/A</v>
      </c>
      <c r="AJ579" s="22" t="e">
        <f>VLOOKUP(A579,'[1]Deals (investment)'!$B$2:$Z$870,15,FALSE)</f>
        <v>#N/A</v>
      </c>
      <c r="AK579" s="17" t="e">
        <f>VLOOKUP(A579,'[1]Deals (Exits)'!B:B,1,FALSE)</f>
        <v>#N/A</v>
      </c>
      <c r="AL579" s="23">
        <f>VLOOKUP(G579,[1]Lookups!$V$3:$Y$197,4,FALSE)</f>
        <v>0</v>
      </c>
      <c r="AM579" s="17" t="str">
        <f>VLOOKUP(X579,[1]Lookups!$B$3:$C$200,2,FALSE)</f>
        <v>Transport &amp; Logistics</v>
      </c>
      <c r="AN579" s="17" t="e">
        <f>VLOOKUP(R579,[1]Lookups!$H$3:$I$69,2,FALSE)</f>
        <v>#N/A</v>
      </c>
      <c r="AO579" s="17" t="e">
        <f>VLOOKUP(T579,[1]Lookups!$H$3:$I$69,2,FALSE)</f>
        <v>#N/A</v>
      </c>
      <c r="AP579" s="17" t="e">
        <f>VLOOKUP(AN579,[1]Lookups!$N$3:$O$11,2,FALSE)</f>
        <v>#N/A</v>
      </c>
      <c r="AQ579" s="18" t="e">
        <f>COUNTIFS('[1]Deals (investment)'!$B:$B,$A579)</f>
        <v>#VALUE!</v>
      </c>
      <c r="AR579" s="18" t="e">
        <f>COUNTIFS('[1]Deals (investment)'!$B:$B,$A579,'[1]Deals (investment)'!$T:$T,$AW$1)+COUNTIFS('[1]Deals (investment)'!$B:$B,$A579,'[1]Deals (investment)'!$T:$T,$AX$1)+COUNTIFS('[1]Deals (investment)'!$B:$B,$A579,'[1]Deals (investment)'!$T:$T,$AY$1)</f>
        <v>#VALUE!</v>
      </c>
      <c r="AS579" s="17" t="e">
        <f>SUMIFS('[1]Deals (investment)'!$C:$C,'[1]Deals (investment)'!$B:$B,$A579)</f>
        <v>#VALUE!</v>
      </c>
      <c r="AT579" s="17" t="e">
        <f t="shared" si="66"/>
        <v>#VALUE!</v>
      </c>
      <c r="AU579" s="18" t="e">
        <f>COUNTIF('[1]Deals (Exits)'!$B:$B,A579)</f>
        <v>#VALUE!</v>
      </c>
      <c r="AV579" s="17" t="e">
        <f>SUMIFS('[1]Deals (investment)'!$C:$C,'[1]Deals (investment)'!$B:$B,$A579,'[1]Deals (investment)'!$T:$T,AV$1)</f>
        <v>#VALUE!</v>
      </c>
      <c r="AW579" s="17" t="e">
        <f>SUMIFS('[1]Deals (investment)'!$C:$C,'[1]Deals (investment)'!$B:$B,$A579,'[1]Deals (investment)'!$T:$T,AW$1)</f>
        <v>#VALUE!</v>
      </c>
      <c r="AX579" s="17" t="e">
        <f>SUMIFS('[1]Deals (investment)'!$C:$C,'[1]Deals (investment)'!$B:$B,$A579,'[1]Deals (investment)'!$T:$T,AX$1)</f>
        <v>#VALUE!</v>
      </c>
      <c r="AY579" s="17" t="e">
        <f>SUMIFS('[1]Deals (investment)'!$C:$C,'[1]Deals (investment)'!$B:$B,$A579,'[1]Deals (investment)'!$T:$T,AY$1)</f>
        <v>#VALUE!</v>
      </c>
      <c r="AZ579" s="17" t="e">
        <f>SUMIFS('[1]Deals (investment)'!$C:$C,'[1]Deals (investment)'!$B:$B,$A579,'[1]Deals (investment)'!$T:$T,AZ$1)</f>
        <v>#VALUE!</v>
      </c>
      <c r="BA579" s="17" t="e">
        <f>SUMIFS('[1]Deals (investment)'!$C:$C,'[1]Deals (investment)'!$B:$B,$A579,'[1]Deals (investment)'!$T:$T,BA$1)</f>
        <v>#VALUE!</v>
      </c>
      <c r="BB579" s="17" t="e">
        <f>SUMIFS('[1]Deals (investment)'!$C:$C,'[1]Deals (investment)'!$B:$B,$A579,'[1]Deals (investment)'!$T:$T,BB$1)</f>
        <v>#VALUE!</v>
      </c>
      <c r="BC579" s="17" t="e">
        <f>SUMIFS('[1]Deals (Exits)'!$C:$C,'[1]Deals (Exits)'!$B:$B,$A579)</f>
        <v>#VALUE!</v>
      </c>
      <c r="BD579" s="17" t="e">
        <f>SUMIFS('[1]Deals (investment)'!$C:$C,'[1]Deals (investment)'!$B:$B,$A579,'[1]Deals (investment)'!$V:$V,BD$1)</f>
        <v>#VALUE!</v>
      </c>
      <c r="BE579" s="17" t="e">
        <f>SUMIFS('[1]Deals (investment)'!$C:$C,'[1]Deals (investment)'!$B:$B,$A579,'[1]Deals (investment)'!$V:$V,BE$1)</f>
        <v>#VALUE!</v>
      </c>
      <c r="BF579" s="17" t="e">
        <f>SUMIFS('[1]Deals (investment)'!$C:$C,'[1]Deals (investment)'!$B:$B,$A579,'[1]Deals (investment)'!$V:$V,BF$1)</f>
        <v>#VALUE!</v>
      </c>
      <c r="BG579" s="17" t="e">
        <f>SUMIFS('[1]Deals (investment)'!$C:$C,'[1]Deals (investment)'!$B:$B,$A579,'[1]Deals (investment)'!$V:$V,BG$1)</f>
        <v>#VALUE!</v>
      </c>
      <c r="BH579" s="17" t="e">
        <f>SUMIFS('[1]Deals (investment)'!$C:$C,'[1]Deals (investment)'!$B:$B,$A579,'[1]Deals (investment)'!$V:$V,BH$1)</f>
        <v>#VALUE!</v>
      </c>
      <c r="BI579" s="17" t="e">
        <f>SUMIFS('[1]Deals (investment)'!$C:$C,'[1]Deals (investment)'!$B:$B,$A579,'[1]Deals (investment)'!$V:$V,BI$1)</f>
        <v>#VALUE!</v>
      </c>
      <c r="BJ579" s="17" t="e">
        <f>SUMIFS('[1]Deals (investment)'!$C:$C,'[1]Deals (investment)'!$B:$B,$A579,'[1]Deals (investment)'!$V:$V,BJ$1)</f>
        <v>#VALUE!</v>
      </c>
      <c r="BK579" s="17" t="e">
        <f>SUMIFS('[1]Deals (investment)'!$C:$C,'[1]Deals (investment)'!$B:$B,$A579,'[1]Deals (investment)'!$V:$V,BK$1)</f>
        <v>#VALUE!</v>
      </c>
      <c r="BL579" s="17" t="e">
        <f>SUMIFS('[1]Deals (investment)'!$C:$C,'[1]Deals (investment)'!$B:$B,$A579,'[1]Deals (investment)'!$V:$V,BL$1)</f>
        <v>#VALUE!</v>
      </c>
      <c r="BM579" s="17" t="e">
        <f>SUMIFS('[1]Deals (investment)'!$C:$C,'[1]Deals (investment)'!$B:$B,$A579,'[1]Deals (investment)'!$V:$V,BM$1)</f>
        <v>#VALUE!</v>
      </c>
      <c r="BN579" s="15"/>
      <c r="BO579" s="15"/>
      <c r="BP579" s="22"/>
      <c r="BQ579" s="15"/>
      <c r="BR579" s="15"/>
      <c r="BS579" s="15"/>
      <c r="BT579" s="15"/>
      <c r="BU579" s="15"/>
      <c r="BV579" s="15"/>
      <c r="BW579" s="15"/>
      <c r="BX579" s="15"/>
      <c r="BY579" s="15"/>
      <c r="BZ579" s="15"/>
      <c r="CA579" s="15"/>
      <c r="CB579" s="15"/>
      <c r="CC579" s="15"/>
      <c r="CD579" s="15" t="str">
        <f t="shared" ref="CD579:CD585" si="89">CONCATENATE(A579,B579,C579)</f>
        <v>Aerial Monitoring SolutionsAerial Monitoring Solutions offers high quality, customisable Unmanned Aerial SystemsActive</v>
      </c>
      <c r="CE579" s="15"/>
      <c r="CF579" s="15"/>
      <c r="CG579" s="15"/>
      <c r="CH579" s="15"/>
      <c r="CI579" s="15"/>
      <c r="CJ579" s="15"/>
    </row>
    <row r="580" spans="1:118" ht="12.75">
      <c r="A580" s="15" t="s">
        <v>4603</v>
      </c>
      <c r="B580" s="15" t="s">
        <v>4604</v>
      </c>
      <c r="C580" s="15" t="s">
        <v>58</v>
      </c>
      <c r="D580" s="16">
        <v>2016</v>
      </c>
      <c r="E580" s="15" t="s">
        <v>90</v>
      </c>
      <c r="F580" s="17" t="s">
        <v>110</v>
      </c>
      <c r="G580" s="15" t="s">
        <v>91</v>
      </c>
      <c r="H580" s="15" t="s">
        <v>91</v>
      </c>
      <c r="I580" s="17" t="s">
        <v>91</v>
      </c>
      <c r="J580" s="17"/>
      <c r="K580" s="17" t="e">
        <f t="shared" si="65"/>
        <v>#VALUE!</v>
      </c>
      <c r="L580" s="15"/>
      <c r="M580" s="18" t="e">
        <f t="shared" si="51"/>
        <v>#VALUE!</v>
      </c>
      <c r="N580" s="15" t="s">
        <v>4605</v>
      </c>
      <c r="O580" s="15"/>
      <c r="P580" s="15"/>
      <c r="Q580" s="24">
        <v>43119</v>
      </c>
      <c r="R580" s="15" t="s">
        <v>636</v>
      </c>
      <c r="S580" s="19">
        <v>100000</v>
      </c>
      <c r="T580" s="15" t="s">
        <v>636</v>
      </c>
      <c r="U580" s="19">
        <v>100000</v>
      </c>
      <c r="V580" s="15" t="s">
        <v>4606</v>
      </c>
      <c r="W580" s="15">
        <v>0</v>
      </c>
      <c r="X580" s="15" t="s">
        <v>538</v>
      </c>
      <c r="Y580" s="17" t="s">
        <v>4607</v>
      </c>
      <c r="AA580" s="25" t="s">
        <v>110</v>
      </c>
      <c r="AB580" s="20" t="s">
        <v>286</v>
      </c>
      <c r="AC580" s="31" t="s">
        <v>4608</v>
      </c>
      <c r="AD580" s="17" t="s">
        <v>110</v>
      </c>
      <c r="AE580" s="31" t="s">
        <v>4609</v>
      </c>
      <c r="AF580" s="39" t="s">
        <v>4610</v>
      </c>
      <c r="AG580" s="22">
        <f t="shared" si="77"/>
        <v>0.83870967741935487</v>
      </c>
      <c r="AH580" s="15" t="e">
        <f t="shared" si="88"/>
        <v>#VALUE!</v>
      </c>
      <c r="AI580" s="22" t="str">
        <f>VLOOKUP(A580,'[1]Deals (investment)'!$B$2:$Z$1497,1,FALSE)</f>
        <v>Abalobi</v>
      </c>
      <c r="AJ580" s="22">
        <f>VLOOKUP(A580,'[1]Deals (investment)'!$B$2:$Z$870,15,FALSE)</f>
        <v>1</v>
      </c>
      <c r="AK580" s="17" t="e">
        <f>VLOOKUP(A580,'[1]Deals (Exits)'!B:B,1,FALSE)</f>
        <v>#N/A</v>
      </c>
      <c r="AL580" s="23">
        <f>VLOOKUP(G580,[1]Lookups!$V$3:$Y$197,4,FALSE)</f>
        <v>0</v>
      </c>
      <c r="AM580" s="17" t="str">
        <f>VLOOKUP(X580,[1]Lookups!$B$3:$C$200,2,FALSE)</f>
        <v>Agriculture</v>
      </c>
      <c r="AN580" s="17" t="str">
        <f>VLOOKUP(R580,[1]Lookups!$H$3:$I$69,2,FALSE)</f>
        <v>1. Grant</v>
      </c>
      <c r="AO580" s="17" t="str">
        <f>VLOOKUP(T580,[1]Lookups!$H$3:$I$69,2,FALSE)</f>
        <v>1. Grant</v>
      </c>
      <c r="AP580" s="17" t="str">
        <f>VLOOKUP(AN580,[1]Lookups!$N$3:$O$11,2,FALSE)</f>
        <v>Early</v>
      </c>
      <c r="AQ580" s="18" t="e">
        <f>COUNTIFS('[1]Deals (investment)'!$B:$B,$A580)</f>
        <v>#VALUE!</v>
      </c>
      <c r="AR580" s="18" t="e">
        <f>COUNTIFS('[1]Deals (investment)'!$B:$B,$A580,'[1]Deals (investment)'!$T:$T,$AW$1)+COUNTIFS('[1]Deals (investment)'!$B:$B,$A580,'[1]Deals (investment)'!$T:$T,$AX$1)+COUNTIFS('[1]Deals (investment)'!$B:$B,$A580,'[1]Deals (investment)'!$T:$T,$AY$1)</f>
        <v>#VALUE!</v>
      </c>
      <c r="AS580" s="17" t="e">
        <f>SUMIFS('[1]Deals (investment)'!$C:$C,'[1]Deals (investment)'!$B:$B,$A580)</f>
        <v>#VALUE!</v>
      </c>
      <c r="AT580" s="17" t="e">
        <f t="shared" si="66"/>
        <v>#VALUE!</v>
      </c>
      <c r="AU580" s="18" t="e">
        <f>COUNTIF('[1]Deals (Exits)'!$B:$B,A580)</f>
        <v>#VALUE!</v>
      </c>
      <c r="AV580" s="17" t="e">
        <f>SUMIFS('[1]Deals (investment)'!$C:$C,'[1]Deals (investment)'!$B:$B,$A580,'[1]Deals (investment)'!$T:$T,AV$1)</f>
        <v>#VALUE!</v>
      </c>
      <c r="AW580" s="17" t="e">
        <f>SUMIFS('[1]Deals (investment)'!$C:$C,'[1]Deals (investment)'!$B:$B,$A580,'[1]Deals (investment)'!$T:$T,AW$1)</f>
        <v>#VALUE!</v>
      </c>
      <c r="AX580" s="17" t="e">
        <f>SUMIFS('[1]Deals (investment)'!$C:$C,'[1]Deals (investment)'!$B:$B,$A580,'[1]Deals (investment)'!$T:$T,AX$1)</f>
        <v>#VALUE!</v>
      </c>
      <c r="AY580" s="17" t="e">
        <f>SUMIFS('[1]Deals (investment)'!$C:$C,'[1]Deals (investment)'!$B:$B,$A580,'[1]Deals (investment)'!$T:$T,AY$1)</f>
        <v>#VALUE!</v>
      </c>
      <c r="AZ580" s="17" t="e">
        <f>SUMIFS('[1]Deals (investment)'!$C:$C,'[1]Deals (investment)'!$B:$B,$A580,'[1]Deals (investment)'!$T:$T,AZ$1)</f>
        <v>#VALUE!</v>
      </c>
      <c r="BA580" s="17" t="e">
        <f>SUMIFS('[1]Deals (investment)'!$C:$C,'[1]Deals (investment)'!$B:$B,$A580,'[1]Deals (investment)'!$T:$T,BA$1)</f>
        <v>#VALUE!</v>
      </c>
      <c r="BB580" s="17" t="e">
        <f>SUMIFS('[1]Deals (investment)'!$C:$C,'[1]Deals (investment)'!$B:$B,$A580,'[1]Deals (investment)'!$T:$T,BB$1)</f>
        <v>#VALUE!</v>
      </c>
      <c r="BC580" s="17" t="e">
        <f>SUMIFS('[1]Deals (Exits)'!$C:$C,'[1]Deals (Exits)'!$B:$B,$A580)</f>
        <v>#VALUE!</v>
      </c>
      <c r="BD580" s="17" t="e">
        <f>SUMIFS('[1]Deals (investment)'!$C:$C,'[1]Deals (investment)'!$B:$B,$A580,'[1]Deals (investment)'!$V:$V,BD$1)</f>
        <v>#VALUE!</v>
      </c>
      <c r="BE580" s="17" t="e">
        <f>SUMIFS('[1]Deals (investment)'!$C:$C,'[1]Deals (investment)'!$B:$B,$A580,'[1]Deals (investment)'!$V:$V,BE$1)</f>
        <v>#VALUE!</v>
      </c>
      <c r="BF580" s="17" t="e">
        <f>SUMIFS('[1]Deals (investment)'!$C:$C,'[1]Deals (investment)'!$B:$B,$A580,'[1]Deals (investment)'!$V:$V,BF$1)</f>
        <v>#VALUE!</v>
      </c>
      <c r="BG580" s="17" t="e">
        <f>SUMIFS('[1]Deals (investment)'!$C:$C,'[1]Deals (investment)'!$B:$B,$A580,'[1]Deals (investment)'!$V:$V,BG$1)</f>
        <v>#VALUE!</v>
      </c>
      <c r="BH580" s="17" t="e">
        <f>SUMIFS('[1]Deals (investment)'!$C:$C,'[1]Deals (investment)'!$B:$B,$A580,'[1]Deals (investment)'!$V:$V,BH$1)</f>
        <v>#VALUE!</v>
      </c>
      <c r="BI580" s="17" t="e">
        <f>SUMIFS('[1]Deals (investment)'!$C:$C,'[1]Deals (investment)'!$B:$B,$A580,'[1]Deals (investment)'!$V:$V,BI$1)</f>
        <v>#VALUE!</v>
      </c>
      <c r="BJ580" s="17" t="e">
        <f>SUMIFS('[1]Deals (investment)'!$C:$C,'[1]Deals (investment)'!$B:$B,$A580,'[1]Deals (investment)'!$V:$V,BJ$1)</f>
        <v>#VALUE!</v>
      </c>
      <c r="BK580" s="17" t="e">
        <f>SUMIFS('[1]Deals (investment)'!$C:$C,'[1]Deals (investment)'!$B:$B,$A580,'[1]Deals (investment)'!$V:$V,BK$1)</f>
        <v>#VALUE!</v>
      </c>
      <c r="BL580" s="17" t="e">
        <f>SUMIFS('[1]Deals (investment)'!$C:$C,'[1]Deals (investment)'!$B:$B,$A580,'[1]Deals (investment)'!$V:$V,BL$1)</f>
        <v>#VALUE!</v>
      </c>
      <c r="BM580" s="17" t="e">
        <f>SUMIFS('[1]Deals (investment)'!$C:$C,'[1]Deals (investment)'!$B:$B,$A580,'[1]Deals (investment)'!$V:$V,BM$1)</f>
        <v>#VALUE!</v>
      </c>
      <c r="BN580" s="15"/>
      <c r="BO580" s="15"/>
      <c r="BP580" s="22"/>
      <c r="BQ580" s="15"/>
      <c r="BR580" s="15"/>
      <c r="BS580" s="15"/>
      <c r="BT580" s="15"/>
      <c r="BU580" s="15"/>
      <c r="BV580" s="15"/>
      <c r="BW580" s="15"/>
      <c r="BX580" s="15"/>
      <c r="BY580" s="15"/>
      <c r="BZ580" s="15"/>
      <c r="CA580" s="15"/>
      <c r="CB580" s="15"/>
      <c r="CC580" s="15"/>
      <c r="CD580" s="15" t="str">
        <f t="shared" si="89"/>
        <v>AbalobiThe ABALOBI* initiative is an open, transdisciplinary and social learning endeavour, bringing together various stakeholders, with traditional fishers taking centre stage. ABALOBI, as a mobile app suite and programme, is aimed at social justice and poverty alleviation in the small-scale fisheries chain, transformation in the way we produce knowledge, stewardship of our marine resources, and resilience building in the face of climate change. Promoting traceable, storied seafood by empowered small-scale fishers from hook to cook, in a manner that is not only ecologically responsible, but also socially fair. Because who fishes matters.Active</v>
      </c>
      <c r="CE580" s="15"/>
      <c r="CF580" s="15"/>
      <c r="CG580" s="15"/>
      <c r="CH580" s="15"/>
      <c r="CI580" s="15"/>
      <c r="CJ580" s="15"/>
      <c r="DN580">
        <v>2018</v>
      </c>
    </row>
    <row r="581" spans="1:118" ht="12.75">
      <c r="A581" s="15" t="s">
        <v>4611</v>
      </c>
      <c r="B581" s="15" t="s">
        <v>4612</v>
      </c>
      <c r="C581" s="15" t="s">
        <v>58</v>
      </c>
      <c r="D581" s="16">
        <v>2008</v>
      </c>
      <c r="E581" s="15" t="s">
        <v>4613</v>
      </c>
      <c r="F581" s="15"/>
      <c r="G581" s="15" t="s">
        <v>91</v>
      </c>
      <c r="H581" s="15" t="s">
        <v>91</v>
      </c>
      <c r="I581" s="15"/>
      <c r="J581" s="15"/>
      <c r="K581" s="17" t="e">
        <f t="shared" si="65"/>
        <v>#VALUE!</v>
      </c>
      <c r="L581" s="15"/>
      <c r="M581" s="18" t="e">
        <f t="shared" si="51"/>
        <v>#VALUE!</v>
      </c>
      <c r="N581" s="15"/>
      <c r="O581" s="15"/>
      <c r="P581" s="15"/>
      <c r="Q581" s="15"/>
      <c r="R581" s="15"/>
      <c r="S581" s="19"/>
      <c r="T581" s="15"/>
      <c r="U581" s="17"/>
      <c r="V581" s="15" t="s">
        <v>4614</v>
      </c>
      <c r="W581" s="15"/>
      <c r="X581" s="15" t="s">
        <v>538</v>
      </c>
      <c r="Y581" s="15" t="s">
        <v>4615</v>
      </c>
      <c r="AB581" s="20"/>
      <c r="AC581" s="21" t="s">
        <v>4616</v>
      </c>
      <c r="AD581" s="21" t="s">
        <v>4617</v>
      </c>
      <c r="AE581" s="15"/>
      <c r="AF581" s="15"/>
      <c r="AG581" s="22">
        <f t="shared" si="77"/>
        <v>0.41935483870967744</v>
      </c>
      <c r="AH581" s="15" t="str">
        <f t="shared" si="88"/>
        <v/>
      </c>
      <c r="AI581" s="22" t="e">
        <f>VLOOKUP(A581,'[1]Deals (investment)'!$B$2:$Z$1497,1,FALSE)</f>
        <v>#N/A</v>
      </c>
      <c r="AJ581" s="22" t="e">
        <f>VLOOKUP(A581,'[1]Deals (investment)'!$B$2:$Z$870,15,FALSE)</f>
        <v>#N/A</v>
      </c>
      <c r="AK581" s="17" t="e">
        <f>VLOOKUP(A581,'[1]Deals (Exits)'!B:B,1,FALSE)</f>
        <v>#N/A</v>
      </c>
      <c r="AL581" s="23">
        <f>VLOOKUP(G581,[1]Lookups!$V$3:$Y$197,4,FALSE)</f>
        <v>0</v>
      </c>
      <c r="AM581" s="17" t="str">
        <f>VLOOKUP(X581,[1]Lookups!$B$3:$C$200,2,FALSE)</f>
        <v>Agriculture</v>
      </c>
      <c r="AN581" s="17" t="e">
        <f>VLOOKUP(R581,[1]Lookups!$H$3:$I$69,2,FALSE)</f>
        <v>#N/A</v>
      </c>
      <c r="AO581" s="17" t="e">
        <f>VLOOKUP(T581,[1]Lookups!$H$3:$I$69,2,FALSE)</f>
        <v>#N/A</v>
      </c>
      <c r="AP581" s="17" t="e">
        <f>VLOOKUP(AN581,[1]Lookups!$N$3:$O$11,2,FALSE)</f>
        <v>#N/A</v>
      </c>
      <c r="AQ581" s="18" t="e">
        <f>COUNTIFS('[1]Deals (investment)'!$B:$B,$A581)</f>
        <v>#VALUE!</v>
      </c>
      <c r="AR581" s="18" t="e">
        <f>COUNTIFS('[1]Deals (investment)'!$B:$B,$A581,'[1]Deals (investment)'!$T:$T,$AW$1)+COUNTIFS('[1]Deals (investment)'!$B:$B,$A581,'[1]Deals (investment)'!$T:$T,$AX$1)+COUNTIFS('[1]Deals (investment)'!$B:$B,$A581,'[1]Deals (investment)'!$T:$T,$AY$1)</f>
        <v>#VALUE!</v>
      </c>
      <c r="AS581" s="17" t="e">
        <f>SUMIFS('[1]Deals (investment)'!$C:$C,'[1]Deals (investment)'!$B:$B,$A581)</f>
        <v>#VALUE!</v>
      </c>
      <c r="AT581" s="17" t="e">
        <f t="shared" si="66"/>
        <v>#VALUE!</v>
      </c>
      <c r="AU581" s="18" t="e">
        <f>COUNTIF('[1]Deals (Exits)'!$B:$B,A581)</f>
        <v>#VALUE!</v>
      </c>
      <c r="AV581" s="17" t="e">
        <f>SUMIFS('[1]Deals (investment)'!$C:$C,'[1]Deals (investment)'!$B:$B,$A581,'[1]Deals (investment)'!$T:$T,AV$1)</f>
        <v>#VALUE!</v>
      </c>
      <c r="AW581" s="17" t="e">
        <f>SUMIFS('[1]Deals (investment)'!$C:$C,'[1]Deals (investment)'!$B:$B,$A581,'[1]Deals (investment)'!$T:$T,AW$1)</f>
        <v>#VALUE!</v>
      </c>
      <c r="AX581" s="17" t="e">
        <f>SUMIFS('[1]Deals (investment)'!$C:$C,'[1]Deals (investment)'!$B:$B,$A581,'[1]Deals (investment)'!$T:$T,AX$1)</f>
        <v>#VALUE!</v>
      </c>
      <c r="AY581" s="17" t="e">
        <f>SUMIFS('[1]Deals (investment)'!$C:$C,'[1]Deals (investment)'!$B:$B,$A581,'[1]Deals (investment)'!$T:$T,AY$1)</f>
        <v>#VALUE!</v>
      </c>
      <c r="AZ581" s="17" t="e">
        <f>SUMIFS('[1]Deals (investment)'!$C:$C,'[1]Deals (investment)'!$B:$B,$A581,'[1]Deals (investment)'!$T:$T,AZ$1)</f>
        <v>#VALUE!</v>
      </c>
      <c r="BA581" s="17" t="e">
        <f>SUMIFS('[1]Deals (investment)'!$C:$C,'[1]Deals (investment)'!$B:$B,$A581,'[1]Deals (investment)'!$T:$T,BA$1)</f>
        <v>#VALUE!</v>
      </c>
      <c r="BB581" s="17" t="e">
        <f>SUMIFS('[1]Deals (investment)'!$C:$C,'[1]Deals (investment)'!$B:$B,$A581,'[1]Deals (investment)'!$T:$T,BB$1)</f>
        <v>#VALUE!</v>
      </c>
      <c r="BC581" s="17" t="e">
        <f>SUMIFS('[1]Deals (Exits)'!$C:$C,'[1]Deals (Exits)'!$B:$B,$A581)</f>
        <v>#VALUE!</v>
      </c>
      <c r="BD581" s="17" t="e">
        <f>SUMIFS('[1]Deals (investment)'!$C:$C,'[1]Deals (investment)'!$B:$B,$A581,'[1]Deals (investment)'!$V:$V,BD$1)</f>
        <v>#VALUE!</v>
      </c>
      <c r="BE581" s="17" t="e">
        <f>SUMIFS('[1]Deals (investment)'!$C:$C,'[1]Deals (investment)'!$B:$B,$A581,'[1]Deals (investment)'!$V:$V,BE$1)</f>
        <v>#VALUE!</v>
      </c>
      <c r="BF581" s="17" t="e">
        <f>SUMIFS('[1]Deals (investment)'!$C:$C,'[1]Deals (investment)'!$B:$B,$A581,'[1]Deals (investment)'!$V:$V,BF$1)</f>
        <v>#VALUE!</v>
      </c>
      <c r="BG581" s="17" t="e">
        <f>SUMIFS('[1]Deals (investment)'!$C:$C,'[1]Deals (investment)'!$B:$B,$A581,'[1]Deals (investment)'!$V:$V,BG$1)</f>
        <v>#VALUE!</v>
      </c>
      <c r="BH581" s="17" t="e">
        <f>SUMIFS('[1]Deals (investment)'!$C:$C,'[1]Deals (investment)'!$B:$B,$A581,'[1]Deals (investment)'!$V:$V,BH$1)</f>
        <v>#VALUE!</v>
      </c>
      <c r="BI581" s="17" t="e">
        <f>SUMIFS('[1]Deals (investment)'!$C:$C,'[1]Deals (investment)'!$B:$B,$A581,'[1]Deals (investment)'!$V:$V,BI$1)</f>
        <v>#VALUE!</v>
      </c>
      <c r="BJ581" s="17" t="e">
        <f>SUMIFS('[1]Deals (investment)'!$C:$C,'[1]Deals (investment)'!$B:$B,$A581,'[1]Deals (investment)'!$V:$V,BJ$1)</f>
        <v>#VALUE!</v>
      </c>
      <c r="BK581" s="17" t="e">
        <f>SUMIFS('[1]Deals (investment)'!$C:$C,'[1]Deals (investment)'!$B:$B,$A581,'[1]Deals (investment)'!$V:$V,BK$1)</f>
        <v>#VALUE!</v>
      </c>
      <c r="BL581" s="17" t="e">
        <f>SUMIFS('[1]Deals (investment)'!$C:$C,'[1]Deals (investment)'!$B:$B,$A581,'[1]Deals (investment)'!$V:$V,BL$1)</f>
        <v>#VALUE!</v>
      </c>
      <c r="BM581" s="17" t="e">
        <f>SUMIFS('[1]Deals (investment)'!$C:$C,'[1]Deals (investment)'!$B:$B,$A581,'[1]Deals (investment)'!$V:$V,BM$1)</f>
        <v>#VALUE!</v>
      </c>
      <c r="BN581" s="15"/>
      <c r="BO581" s="15"/>
      <c r="BP581" s="22"/>
      <c r="BQ581" s="15"/>
      <c r="BR581" s="15"/>
      <c r="BS581" s="15"/>
      <c r="BT581" s="15"/>
      <c r="BU581" s="15"/>
      <c r="BV581" s="15"/>
      <c r="BW581" s="15"/>
      <c r="BX581" s="15"/>
      <c r="BY581" s="15"/>
      <c r="BZ581" s="15"/>
      <c r="CA581" s="15"/>
      <c r="CB581" s="15"/>
      <c r="CC581" s="15"/>
      <c r="CD581" s="15" t="str">
        <f t="shared" si="89"/>
        <v>AgriproteinAgriprotein specializes in nutrient recycling to create sustainable sources of protein for the mono-gastric animal feed industry.Active</v>
      </c>
      <c r="CE581" s="15"/>
      <c r="CF581" s="15"/>
      <c r="CG581" s="15"/>
      <c r="CH581" s="15"/>
      <c r="CI581" s="15"/>
      <c r="CJ581" s="15"/>
    </row>
    <row r="582" spans="1:118" ht="12.75">
      <c r="A582" s="15" t="s">
        <v>4618</v>
      </c>
      <c r="B582" s="28" t="s">
        <v>4619</v>
      </c>
      <c r="C582" s="15" t="s">
        <v>46</v>
      </c>
      <c r="D582" s="16">
        <v>1994</v>
      </c>
      <c r="E582" s="15" t="s">
        <v>2909</v>
      </c>
      <c r="F582" s="17"/>
      <c r="G582" s="15" t="s">
        <v>91</v>
      </c>
      <c r="H582" s="15" t="s">
        <v>91</v>
      </c>
      <c r="I582" s="17" t="s">
        <v>91</v>
      </c>
      <c r="J582" s="17"/>
      <c r="K582" s="17" t="e">
        <f t="shared" si="65"/>
        <v>#VALUE!</v>
      </c>
      <c r="L582" s="15"/>
      <c r="M582" s="18" t="e">
        <f t="shared" si="51"/>
        <v>#VALUE!</v>
      </c>
      <c r="N582" s="15"/>
      <c r="O582" s="15"/>
      <c r="P582" s="15"/>
      <c r="Q582" s="15"/>
      <c r="R582" s="15" t="s">
        <v>143</v>
      </c>
      <c r="S582" s="19">
        <v>8500000</v>
      </c>
      <c r="T582" s="15"/>
      <c r="U582" s="17"/>
      <c r="V582" s="15" t="s">
        <v>4620</v>
      </c>
      <c r="W582" s="15">
        <v>0</v>
      </c>
      <c r="X582" s="15" t="s">
        <v>404</v>
      </c>
      <c r="Y582" s="17" t="s">
        <v>4621</v>
      </c>
      <c r="AB582" s="30" t="s">
        <v>162</v>
      </c>
      <c r="AC582" s="31" t="s">
        <v>4622</v>
      </c>
      <c r="AD582" s="31" t="s">
        <v>4623</v>
      </c>
      <c r="AE582" s="31" t="s">
        <v>4624</v>
      </c>
      <c r="AF582" s="31" t="s">
        <v>4625</v>
      </c>
      <c r="AG582" s="22">
        <f t="shared" si="77"/>
        <v>0.64516129032258063</v>
      </c>
      <c r="AH582" s="15" t="str">
        <f t="shared" si="88"/>
        <v/>
      </c>
      <c r="AI582" s="22" t="e">
        <f>VLOOKUP(A582,'[1]Deals (investment)'!$B$2:$Z$1497,1,FALSE)</f>
        <v>#N/A</v>
      </c>
      <c r="AJ582" s="22" t="e">
        <f>VLOOKUP(A582,'[1]Deals (investment)'!$B$2:$Z$870,15,FALSE)</f>
        <v>#N/A</v>
      </c>
      <c r="AK582" s="17" t="str">
        <f>VLOOKUP(A582,'[1]Deals (Exits)'!B:B,1,FALSE)</f>
        <v>AccTech Systems</v>
      </c>
      <c r="AL582" s="23">
        <f>VLOOKUP(G582,[1]Lookups!$V$3:$Y$197,4,FALSE)</f>
        <v>0</v>
      </c>
      <c r="AM582" s="17" t="str">
        <f>VLOOKUP(X582,[1]Lookups!$B$3:$C$200,2,FALSE)</f>
        <v>Other Technologies &amp; Information Technology</v>
      </c>
      <c r="AN582" s="17" t="str">
        <f>VLOOKUP(R582,[1]Lookups!$H$3:$I$69,2,FALSE)</f>
        <v>8. Exits</v>
      </c>
      <c r="AO582" s="17" t="e">
        <f>VLOOKUP(T582,[1]Lookups!$H$3:$I$69,2,FALSE)</f>
        <v>#N/A</v>
      </c>
      <c r="AP582" s="17" t="str">
        <f>VLOOKUP(AN582,[1]Lookups!$N$3:$O$11,2,FALSE)</f>
        <v>Mature</v>
      </c>
      <c r="AQ582" s="18" t="e">
        <f>COUNTIFS('[1]Deals (investment)'!$B:$B,$A582)</f>
        <v>#VALUE!</v>
      </c>
      <c r="AR582" s="18" t="e">
        <f>COUNTIFS('[1]Deals (investment)'!$B:$B,$A582,'[1]Deals (investment)'!$T:$T,$AW$1)+COUNTIFS('[1]Deals (investment)'!$B:$B,$A582,'[1]Deals (investment)'!$T:$T,$AX$1)+COUNTIFS('[1]Deals (investment)'!$B:$B,$A582,'[1]Deals (investment)'!$T:$T,$AY$1)</f>
        <v>#VALUE!</v>
      </c>
      <c r="AS582" s="17" t="e">
        <f>SUMIFS('[1]Deals (investment)'!$C:$C,'[1]Deals (investment)'!$B:$B,$A582)</f>
        <v>#VALUE!</v>
      </c>
      <c r="AT582" s="17" t="e">
        <f t="shared" si="66"/>
        <v>#VALUE!</v>
      </c>
      <c r="AU582" s="18" t="e">
        <f>COUNTIF('[1]Deals (Exits)'!$B:$B,A582)</f>
        <v>#VALUE!</v>
      </c>
      <c r="AV582" s="17" t="e">
        <f>SUMIFS('[1]Deals (investment)'!$C:$C,'[1]Deals (investment)'!$B:$B,$A582,'[1]Deals (investment)'!$T:$T,AV$1)</f>
        <v>#VALUE!</v>
      </c>
      <c r="AW582" s="17" t="e">
        <f>SUMIFS('[1]Deals (investment)'!$C:$C,'[1]Deals (investment)'!$B:$B,$A582,'[1]Deals (investment)'!$T:$T,AW$1)</f>
        <v>#VALUE!</v>
      </c>
      <c r="AX582" s="17" t="e">
        <f>SUMIFS('[1]Deals (investment)'!$C:$C,'[1]Deals (investment)'!$B:$B,$A582,'[1]Deals (investment)'!$T:$T,AX$1)</f>
        <v>#VALUE!</v>
      </c>
      <c r="AY582" s="17" t="e">
        <f>SUMIFS('[1]Deals (investment)'!$C:$C,'[1]Deals (investment)'!$B:$B,$A582,'[1]Deals (investment)'!$T:$T,AY$1)</f>
        <v>#VALUE!</v>
      </c>
      <c r="AZ582" s="17" t="e">
        <f>SUMIFS('[1]Deals (investment)'!$C:$C,'[1]Deals (investment)'!$B:$B,$A582,'[1]Deals (investment)'!$T:$T,AZ$1)</f>
        <v>#VALUE!</v>
      </c>
      <c r="BA582" s="17" t="e">
        <f>SUMIFS('[1]Deals (investment)'!$C:$C,'[1]Deals (investment)'!$B:$B,$A582,'[1]Deals (investment)'!$T:$T,BA$1)</f>
        <v>#VALUE!</v>
      </c>
      <c r="BB582" s="17" t="e">
        <f>SUMIFS('[1]Deals (investment)'!$C:$C,'[1]Deals (investment)'!$B:$B,$A582,'[1]Deals (investment)'!$T:$T,BB$1)</f>
        <v>#VALUE!</v>
      </c>
      <c r="BC582" s="17" t="e">
        <f>SUMIFS('[1]Deals (Exits)'!$C:$C,'[1]Deals (Exits)'!$B:$B,$A582)</f>
        <v>#VALUE!</v>
      </c>
      <c r="BD582" s="17" t="e">
        <f>SUMIFS('[1]Deals (investment)'!$C:$C,'[1]Deals (investment)'!$B:$B,$A582,'[1]Deals (investment)'!$V:$V,BD$1)</f>
        <v>#VALUE!</v>
      </c>
      <c r="BE582" s="17" t="e">
        <f>SUMIFS('[1]Deals (investment)'!$C:$C,'[1]Deals (investment)'!$B:$B,$A582,'[1]Deals (investment)'!$V:$V,BE$1)</f>
        <v>#VALUE!</v>
      </c>
      <c r="BF582" s="17" t="e">
        <f>SUMIFS('[1]Deals (investment)'!$C:$C,'[1]Deals (investment)'!$B:$B,$A582,'[1]Deals (investment)'!$V:$V,BF$1)</f>
        <v>#VALUE!</v>
      </c>
      <c r="BG582" s="17" t="e">
        <f>SUMIFS('[1]Deals (investment)'!$C:$C,'[1]Deals (investment)'!$B:$B,$A582,'[1]Deals (investment)'!$V:$V,BG$1)</f>
        <v>#VALUE!</v>
      </c>
      <c r="BH582" s="17" t="e">
        <f>SUMIFS('[1]Deals (investment)'!$C:$C,'[1]Deals (investment)'!$B:$B,$A582,'[1]Deals (investment)'!$V:$V,BH$1)</f>
        <v>#VALUE!</v>
      </c>
      <c r="BI582" s="17" t="e">
        <f>SUMIFS('[1]Deals (investment)'!$C:$C,'[1]Deals (investment)'!$B:$B,$A582,'[1]Deals (investment)'!$V:$V,BI$1)</f>
        <v>#VALUE!</v>
      </c>
      <c r="BJ582" s="17" t="e">
        <f>SUMIFS('[1]Deals (investment)'!$C:$C,'[1]Deals (investment)'!$B:$B,$A582,'[1]Deals (investment)'!$V:$V,BJ$1)</f>
        <v>#VALUE!</v>
      </c>
      <c r="BK582" s="17" t="e">
        <f>SUMIFS('[1]Deals (investment)'!$C:$C,'[1]Deals (investment)'!$B:$B,$A582,'[1]Deals (investment)'!$V:$V,BK$1)</f>
        <v>#VALUE!</v>
      </c>
      <c r="BL582" s="17" t="e">
        <f>SUMIFS('[1]Deals (investment)'!$C:$C,'[1]Deals (investment)'!$B:$B,$A582,'[1]Deals (investment)'!$V:$V,BL$1)</f>
        <v>#VALUE!</v>
      </c>
      <c r="BM582" s="17" t="e">
        <f>SUMIFS('[1]Deals (investment)'!$C:$C,'[1]Deals (investment)'!$B:$B,$A582,'[1]Deals (investment)'!$V:$V,BM$1)</f>
        <v>#VALUE!</v>
      </c>
      <c r="BN582" s="15"/>
      <c r="BO582" s="15"/>
      <c r="BP582" s="22"/>
      <c r="BQ582" s="15"/>
      <c r="BR582" s="15"/>
      <c r="BS582" s="15"/>
      <c r="BT582" s="15"/>
      <c r="BU582" s="15"/>
      <c r="BV582" s="15"/>
      <c r="BW582" s="15"/>
      <c r="BX582" s="15"/>
      <c r="BY582" s="15"/>
      <c r="BZ582" s="15"/>
      <c r="CA582" s="15"/>
      <c r="CB582" s="15"/>
      <c r="CC582" s="15"/>
      <c r="CD582" s="15" t="str">
        <f t="shared" si="89"/>
        <v>Acctech SystemsAccTech has become a leading provider of enterprise applications such as ERP, CRM, HR, BI &amp; BPM.Acquired</v>
      </c>
      <c r="CE582" s="15"/>
      <c r="CF582" s="15"/>
      <c r="CG582" s="15"/>
      <c r="CH582" s="15"/>
      <c r="CI582" s="15"/>
      <c r="CJ582" s="15"/>
    </row>
    <row r="583" spans="1:118" ht="25.5">
      <c r="A583" s="15" t="s">
        <v>4626</v>
      </c>
      <c r="B583" s="15" t="s">
        <v>4627</v>
      </c>
      <c r="C583" s="15" t="s">
        <v>58</v>
      </c>
      <c r="D583" s="16">
        <v>2014</v>
      </c>
      <c r="E583" s="26" t="s">
        <v>90</v>
      </c>
      <c r="F583" s="26" t="s">
        <v>199</v>
      </c>
      <c r="G583" s="26" t="s">
        <v>91</v>
      </c>
      <c r="H583" s="26" t="s">
        <v>91</v>
      </c>
      <c r="I583" s="15" t="s">
        <v>91</v>
      </c>
      <c r="J583" s="26"/>
      <c r="K583" s="17" t="e">
        <f t="shared" si="65"/>
        <v>#VALUE!</v>
      </c>
      <c r="L583" s="15"/>
      <c r="M583" s="18" t="e">
        <f t="shared" si="51"/>
        <v>#VALUE!</v>
      </c>
      <c r="N583" s="15"/>
      <c r="O583" s="15"/>
      <c r="P583" s="15"/>
      <c r="Q583" s="15"/>
      <c r="R583" s="15"/>
      <c r="S583" s="19"/>
      <c r="T583" s="15"/>
      <c r="U583" s="17"/>
      <c r="V583" s="15"/>
      <c r="W583" s="15"/>
      <c r="X583" s="15" t="s">
        <v>4628</v>
      </c>
      <c r="Y583" s="15" t="s">
        <v>4629</v>
      </c>
      <c r="AB583" s="20"/>
      <c r="AC583" s="15"/>
      <c r="AD583" s="15"/>
      <c r="AE583" s="27" t="s">
        <v>4630</v>
      </c>
      <c r="AF583" s="27" t="s">
        <v>4631</v>
      </c>
      <c r="AG583" s="22">
        <f t="shared" si="77"/>
        <v>0.45161290322580644</v>
      </c>
      <c r="AH583" s="15" t="str">
        <f t="shared" si="88"/>
        <v/>
      </c>
      <c r="AI583" s="22" t="e">
        <f>VLOOKUP(A583,'[1]Deals (investment)'!$B$2:$Z$1497,1,FALSE)</f>
        <v>#N/A</v>
      </c>
      <c r="AJ583" s="22" t="e">
        <f>VLOOKUP(A583,'[1]Deals (investment)'!$B$2:$Z$870,15,FALSE)</f>
        <v>#N/A</v>
      </c>
      <c r="AK583" s="17" t="e">
        <f>VLOOKUP(A583,'[1]Deals (Exits)'!B:B,1,FALSE)</f>
        <v>#N/A</v>
      </c>
      <c r="AL583" s="23">
        <f>VLOOKUP(G583,[1]Lookups!$V$3:$Y$197,4,FALSE)</f>
        <v>0</v>
      </c>
      <c r="AM583" s="17" t="str">
        <f>VLOOKUP(X583,[1]Lookups!$B$3:$C$200,2,FALSE)</f>
        <v>Media &amp; Entertainment</v>
      </c>
      <c r="AN583" s="17" t="e">
        <f>VLOOKUP(R583,[1]Lookups!$H$3:$I$69,2,FALSE)</f>
        <v>#N/A</v>
      </c>
      <c r="AO583" s="17" t="e">
        <f>VLOOKUP(T583,[1]Lookups!$H$3:$I$69,2,FALSE)</f>
        <v>#N/A</v>
      </c>
      <c r="AP583" s="17" t="e">
        <f>VLOOKUP(AN583,[1]Lookups!$N$3:$O$11,2,FALSE)</f>
        <v>#N/A</v>
      </c>
      <c r="AQ583" s="18" t="e">
        <f>COUNTIFS('[1]Deals (investment)'!$B:$B,$A583)</f>
        <v>#VALUE!</v>
      </c>
      <c r="AR583" s="18" t="e">
        <f>COUNTIFS('[1]Deals (investment)'!$B:$B,$A583,'[1]Deals (investment)'!$T:$T,$AW$1)+COUNTIFS('[1]Deals (investment)'!$B:$B,$A583,'[1]Deals (investment)'!$T:$T,$AX$1)+COUNTIFS('[1]Deals (investment)'!$B:$B,$A583,'[1]Deals (investment)'!$T:$T,$AY$1)</f>
        <v>#VALUE!</v>
      </c>
      <c r="AS583" s="17" t="e">
        <f>SUMIFS('[1]Deals (investment)'!$C:$C,'[1]Deals (investment)'!$B:$B,$A583)</f>
        <v>#VALUE!</v>
      </c>
      <c r="AT583" s="17" t="e">
        <f t="shared" si="66"/>
        <v>#VALUE!</v>
      </c>
      <c r="AU583" s="18" t="e">
        <f>COUNTIF('[1]Deals (Exits)'!$B:$B,A583)</f>
        <v>#VALUE!</v>
      </c>
      <c r="AV583" s="17" t="e">
        <f>SUMIFS('[1]Deals (investment)'!$C:$C,'[1]Deals (investment)'!$B:$B,$A583,'[1]Deals (investment)'!$T:$T,AV$1)</f>
        <v>#VALUE!</v>
      </c>
      <c r="AW583" s="17" t="e">
        <f>SUMIFS('[1]Deals (investment)'!$C:$C,'[1]Deals (investment)'!$B:$B,$A583,'[1]Deals (investment)'!$T:$T,AW$1)</f>
        <v>#VALUE!</v>
      </c>
      <c r="AX583" s="17" t="e">
        <f>SUMIFS('[1]Deals (investment)'!$C:$C,'[1]Deals (investment)'!$B:$B,$A583,'[1]Deals (investment)'!$T:$T,AX$1)</f>
        <v>#VALUE!</v>
      </c>
      <c r="AY583" s="17" t="e">
        <f>SUMIFS('[1]Deals (investment)'!$C:$C,'[1]Deals (investment)'!$B:$B,$A583,'[1]Deals (investment)'!$T:$T,AY$1)</f>
        <v>#VALUE!</v>
      </c>
      <c r="AZ583" s="17" t="e">
        <f>SUMIFS('[1]Deals (investment)'!$C:$C,'[1]Deals (investment)'!$B:$B,$A583,'[1]Deals (investment)'!$T:$T,AZ$1)</f>
        <v>#VALUE!</v>
      </c>
      <c r="BA583" s="17" t="e">
        <f>SUMIFS('[1]Deals (investment)'!$C:$C,'[1]Deals (investment)'!$B:$B,$A583,'[1]Deals (investment)'!$T:$T,BA$1)</f>
        <v>#VALUE!</v>
      </c>
      <c r="BB583" s="17" t="e">
        <f>SUMIFS('[1]Deals (investment)'!$C:$C,'[1]Deals (investment)'!$B:$B,$A583,'[1]Deals (investment)'!$T:$T,BB$1)</f>
        <v>#VALUE!</v>
      </c>
      <c r="BC583" s="17" t="e">
        <f>SUMIFS('[1]Deals (Exits)'!$C:$C,'[1]Deals (Exits)'!$B:$B,$A583)</f>
        <v>#VALUE!</v>
      </c>
      <c r="BD583" s="17" t="e">
        <f>SUMIFS('[1]Deals (investment)'!$C:$C,'[1]Deals (investment)'!$B:$B,$A583,'[1]Deals (investment)'!$V:$V,BD$1)</f>
        <v>#VALUE!</v>
      </c>
      <c r="BE583" s="17" t="e">
        <f>SUMIFS('[1]Deals (investment)'!$C:$C,'[1]Deals (investment)'!$B:$B,$A583,'[1]Deals (investment)'!$V:$V,BE$1)</f>
        <v>#VALUE!</v>
      </c>
      <c r="BF583" s="17" t="e">
        <f>SUMIFS('[1]Deals (investment)'!$C:$C,'[1]Deals (investment)'!$B:$B,$A583,'[1]Deals (investment)'!$V:$V,BF$1)</f>
        <v>#VALUE!</v>
      </c>
      <c r="BG583" s="17" t="e">
        <f>SUMIFS('[1]Deals (investment)'!$C:$C,'[1]Deals (investment)'!$B:$B,$A583,'[1]Deals (investment)'!$V:$V,BG$1)</f>
        <v>#VALUE!</v>
      </c>
      <c r="BH583" s="17" t="e">
        <f>SUMIFS('[1]Deals (investment)'!$C:$C,'[1]Deals (investment)'!$B:$B,$A583,'[1]Deals (investment)'!$V:$V,BH$1)</f>
        <v>#VALUE!</v>
      </c>
      <c r="BI583" s="17" t="e">
        <f>SUMIFS('[1]Deals (investment)'!$C:$C,'[1]Deals (investment)'!$B:$B,$A583,'[1]Deals (investment)'!$V:$V,BI$1)</f>
        <v>#VALUE!</v>
      </c>
      <c r="BJ583" s="17" t="e">
        <f>SUMIFS('[1]Deals (investment)'!$C:$C,'[1]Deals (investment)'!$B:$B,$A583,'[1]Deals (investment)'!$V:$V,BJ$1)</f>
        <v>#VALUE!</v>
      </c>
      <c r="BK583" s="17" t="e">
        <f>SUMIFS('[1]Deals (investment)'!$C:$C,'[1]Deals (investment)'!$B:$B,$A583,'[1]Deals (investment)'!$V:$V,BK$1)</f>
        <v>#VALUE!</v>
      </c>
      <c r="BL583" s="17" t="e">
        <f>SUMIFS('[1]Deals (investment)'!$C:$C,'[1]Deals (investment)'!$B:$B,$A583,'[1]Deals (investment)'!$V:$V,BL$1)</f>
        <v>#VALUE!</v>
      </c>
      <c r="BM583" s="17" t="e">
        <f>SUMIFS('[1]Deals (investment)'!$C:$C,'[1]Deals (investment)'!$B:$B,$A583,'[1]Deals (investment)'!$V:$V,BM$1)</f>
        <v>#VALUE!</v>
      </c>
      <c r="BN583" s="15"/>
      <c r="BO583" s="15"/>
      <c r="BP583" s="22"/>
      <c r="BQ583" s="15"/>
      <c r="BR583" s="15"/>
      <c r="BS583" s="15"/>
      <c r="BT583" s="15"/>
      <c r="BU583" s="15"/>
      <c r="BV583" s="15"/>
      <c r="BW583" s="15"/>
      <c r="BX583" s="15"/>
      <c r="BY583" s="15"/>
      <c r="BZ583" s="15"/>
      <c r="CA583" s="15"/>
      <c r="CB583" s="15"/>
      <c r="CC583" s="15"/>
      <c r="CD583" s="15" t="str">
        <f t="shared" si="89"/>
        <v>Appenberg Digital PublishingAPPENBERG DIGITAL PUBLISHING aims to upscale education, foster and provide remote access to healthcare resources through digital technology.Active</v>
      </c>
      <c r="CE583" s="15"/>
      <c r="CF583" s="15"/>
      <c r="CG583" s="15"/>
      <c r="CH583" s="15"/>
      <c r="CI583" s="15"/>
      <c r="CJ583" s="15"/>
    </row>
    <row r="584" spans="1:118" ht="25.5">
      <c r="A584" s="15" t="s">
        <v>4632</v>
      </c>
      <c r="B584" s="15" t="s">
        <v>4633</v>
      </c>
      <c r="C584" s="15" t="s">
        <v>58</v>
      </c>
      <c r="D584" s="16"/>
      <c r="E584" s="26" t="s">
        <v>1472</v>
      </c>
      <c r="F584" s="26"/>
      <c r="G584" s="26" t="s">
        <v>91</v>
      </c>
      <c r="H584" s="26" t="s">
        <v>91</v>
      </c>
      <c r="I584" s="15" t="s">
        <v>91</v>
      </c>
      <c r="J584" s="26"/>
      <c r="K584" s="17" t="e">
        <f t="shared" si="65"/>
        <v>#VALUE!</v>
      </c>
      <c r="L584" s="15"/>
      <c r="M584" s="18" t="e">
        <f t="shared" si="51"/>
        <v>#VALUE!</v>
      </c>
      <c r="N584" s="15"/>
      <c r="O584" s="15"/>
      <c r="P584" s="15"/>
      <c r="Q584" s="15"/>
      <c r="R584" s="15"/>
      <c r="S584" s="19"/>
      <c r="T584" s="15"/>
      <c r="U584" s="17"/>
      <c r="V584" s="15"/>
      <c r="W584" s="15"/>
      <c r="X584" s="15"/>
      <c r="Y584" s="15"/>
      <c r="AB584" s="20"/>
      <c r="AC584" s="15"/>
      <c r="AD584" s="15"/>
      <c r="AE584" s="15"/>
      <c r="AF584" s="15"/>
      <c r="AG584" s="22">
        <f t="shared" si="77"/>
        <v>0.25806451612903225</v>
      </c>
      <c r="AH584" s="15" t="str">
        <f t="shared" si="88"/>
        <v/>
      </c>
      <c r="AI584" s="22" t="e">
        <f>VLOOKUP(A584,'[1]Deals (investment)'!$B$2:$Z$1497,1,FALSE)</f>
        <v>#N/A</v>
      </c>
      <c r="AJ584" s="22" t="e">
        <f>VLOOKUP(A584,'[1]Deals (investment)'!$B$2:$Z$870,15,FALSE)</f>
        <v>#N/A</v>
      </c>
      <c r="AK584" s="17" t="e">
        <f>VLOOKUP(A584,'[1]Deals (Exits)'!B:B,1,FALSE)</f>
        <v>#N/A</v>
      </c>
      <c r="AL584" s="23">
        <f>VLOOKUP(G584,[1]Lookups!$V$3:$Y$197,4,FALSE)</f>
        <v>0</v>
      </c>
      <c r="AM584" s="17" t="e">
        <f>VLOOKUP(X584,[1]Lookups!$B$3:$C$200,2,FALSE)</f>
        <v>#N/A</v>
      </c>
      <c r="AN584" s="17" t="e">
        <f>VLOOKUP(R584,[1]Lookups!$H$3:$I$69,2,FALSE)</f>
        <v>#N/A</v>
      </c>
      <c r="AO584" s="17" t="e">
        <f>VLOOKUP(T584,[1]Lookups!$H$3:$I$69,2,FALSE)</f>
        <v>#N/A</v>
      </c>
      <c r="AP584" s="17" t="e">
        <f>VLOOKUP(AN584,[1]Lookups!$N$3:$O$11,2,FALSE)</f>
        <v>#N/A</v>
      </c>
      <c r="AQ584" s="18" t="e">
        <f>COUNTIFS('[1]Deals (investment)'!$B:$B,$A584)</f>
        <v>#VALUE!</v>
      </c>
      <c r="AR584" s="18" t="e">
        <f>COUNTIFS('[1]Deals (investment)'!$B:$B,$A584,'[1]Deals (investment)'!$T:$T,$AW$1)+COUNTIFS('[1]Deals (investment)'!$B:$B,$A584,'[1]Deals (investment)'!$T:$T,$AX$1)+COUNTIFS('[1]Deals (investment)'!$B:$B,$A584,'[1]Deals (investment)'!$T:$T,$AY$1)</f>
        <v>#VALUE!</v>
      </c>
      <c r="AS584" s="17" t="e">
        <f>SUMIFS('[1]Deals (investment)'!$C:$C,'[1]Deals (investment)'!$B:$B,$A584)</f>
        <v>#VALUE!</v>
      </c>
      <c r="AT584" s="17" t="e">
        <f t="shared" si="66"/>
        <v>#VALUE!</v>
      </c>
      <c r="AU584" s="18" t="e">
        <f>COUNTIF('[1]Deals (Exits)'!$B:$B,A584)</f>
        <v>#VALUE!</v>
      </c>
      <c r="AV584" s="17" t="e">
        <f>SUMIFS('[1]Deals (investment)'!$C:$C,'[1]Deals (investment)'!$B:$B,$A584,'[1]Deals (investment)'!$T:$T,AV$1)</f>
        <v>#VALUE!</v>
      </c>
      <c r="AW584" s="17" t="e">
        <f>SUMIFS('[1]Deals (investment)'!$C:$C,'[1]Deals (investment)'!$B:$B,$A584,'[1]Deals (investment)'!$T:$T,AW$1)</f>
        <v>#VALUE!</v>
      </c>
      <c r="AX584" s="17" t="e">
        <f>SUMIFS('[1]Deals (investment)'!$C:$C,'[1]Deals (investment)'!$B:$B,$A584,'[1]Deals (investment)'!$T:$T,AX$1)</f>
        <v>#VALUE!</v>
      </c>
      <c r="AY584" s="17" t="e">
        <f>SUMIFS('[1]Deals (investment)'!$C:$C,'[1]Deals (investment)'!$B:$B,$A584,'[1]Deals (investment)'!$T:$T,AY$1)</f>
        <v>#VALUE!</v>
      </c>
      <c r="AZ584" s="17" t="e">
        <f>SUMIFS('[1]Deals (investment)'!$C:$C,'[1]Deals (investment)'!$B:$B,$A584,'[1]Deals (investment)'!$T:$T,AZ$1)</f>
        <v>#VALUE!</v>
      </c>
      <c r="BA584" s="17" t="e">
        <f>SUMIFS('[1]Deals (investment)'!$C:$C,'[1]Deals (investment)'!$B:$B,$A584,'[1]Deals (investment)'!$T:$T,BA$1)</f>
        <v>#VALUE!</v>
      </c>
      <c r="BB584" s="17" t="e">
        <f>SUMIFS('[1]Deals (investment)'!$C:$C,'[1]Deals (investment)'!$B:$B,$A584,'[1]Deals (investment)'!$T:$T,BB$1)</f>
        <v>#VALUE!</v>
      </c>
      <c r="BC584" s="17" t="e">
        <f>SUMIFS('[1]Deals (Exits)'!$C:$C,'[1]Deals (Exits)'!$B:$B,$A584)</f>
        <v>#VALUE!</v>
      </c>
      <c r="BD584" s="17" t="e">
        <f>SUMIFS('[1]Deals (investment)'!$C:$C,'[1]Deals (investment)'!$B:$B,$A584,'[1]Deals (investment)'!$V:$V,BD$1)</f>
        <v>#VALUE!</v>
      </c>
      <c r="BE584" s="17" t="e">
        <f>SUMIFS('[1]Deals (investment)'!$C:$C,'[1]Deals (investment)'!$B:$B,$A584,'[1]Deals (investment)'!$V:$V,BE$1)</f>
        <v>#VALUE!</v>
      </c>
      <c r="BF584" s="17" t="e">
        <f>SUMIFS('[1]Deals (investment)'!$C:$C,'[1]Deals (investment)'!$B:$B,$A584,'[1]Deals (investment)'!$V:$V,BF$1)</f>
        <v>#VALUE!</v>
      </c>
      <c r="BG584" s="17" t="e">
        <f>SUMIFS('[1]Deals (investment)'!$C:$C,'[1]Deals (investment)'!$B:$B,$A584,'[1]Deals (investment)'!$V:$V,BG$1)</f>
        <v>#VALUE!</v>
      </c>
      <c r="BH584" s="17" t="e">
        <f>SUMIFS('[1]Deals (investment)'!$C:$C,'[1]Deals (investment)'!$B:$B,$A584,'[1]Deals (investment)'!$V:$V,BH$1)</f>
        <v>#VALUE!</v>
      </c>
      <c r="BI584" s="17" t="e">
        <f>SUMIFS('[1]Deals (investment)'!$C:$C,'[1]Deals (investment)'!$B:$B,$A584,'[1]Deals (investment)'!$V:$V,BI$1)</f>
        <v>#VALUE!</v>
      </c>
      <c r="BJ584" s="17" t="e">
        <f>SUMIFS('[1]Deals (investment)'!$C:$C,'[1]Deals (investment)'!$B:$B,$A584,'[1]Deals (investment)'!$V:$V,BJ$1)</f>
        <v>#VALUE!</v>
      </c>
      <c r="BK584" s="17" t="e">
        <f>SUMIFS('[1]Deals (investment)'!$C:$C,'[1]Deals (investment)'!$B:$B,$A584,'[1]Deals (investment)'!$V:$V,BK$1)</f>
        <v>#VALUE!</v>
      </c>
      <c r="BL584" s="17" t="e">
        <f>SUMIFS('[1]Deals (investment)'!$C:$C,'[1]Deals (investment)'!$B:$B,$A584,'[1]Deals (investment)'!$V:$V,BL$1)</f>
        <v>#VALUE!</v>
      </c>
      <c r="BM584" s="17" t="e">
        <f>SUMIFS('[1]Deals (investment)'!$C:$C,'[1]Deals (investment)'!$B:$B,$A584,'[1]Deals (investment)'!$V:$V,BM$1)</f>
        <v>#VALUE!</v>
      </c>
      <c r="BN584" s="15"/>
      <c r="BO584" s="15"/>
      <c r="BP584" s="22"/>
      <c r="BQ584" s="15"/>
      <c r="BR584" s="15"/>
      <c r="BS584" s="15"/>
      <c r="BT584" s="15"/>
      <c r="BU584" s="15"/>
      <c r="BV584" s="15"/>
      <c r="BW584" s="15"/>
      <c r="BX584" s="15"/>
      <c r="BY584" s="15"/>
      <c r="BZ584" s="15"/>
      <c r="CA584" s="15"/>
      <c r="CB584" s="15"/>
      <c r="CC584" s="15"/>
      <c r="CD584" s="15" t="str">
        <f t="shared" si="89"/>
        <v>Ashanti-AIAshanti – AI delivers tangible value from data in the form of perceptive solutions that drive optimised decision making, unlock new revenue streams and increase performanceActive</v>
      </c>
      <c r="CE584" s="15"/>
      <c r="CF584" s="15"/>
      <c r="CG584" s="15"/>
      <c r="CH584" s="15"/>
      <c r="CI584" s="15"/>
      <c r="CJ584" s="15"/>
    </row>
    <row r="585" spans="1:118" ht="12.75">
      <c r="A585" s="15" t="s">
        <v>4634</v>
      </c>
      <c r="B585" s="15" t="s">
        <v>4635</v>
      </c>
      <c r="C585" s="15" t="s">
        <v>58</v>
      </c>
      <c r="D585" s="16">
        <v>2016</v>
      </c>
      <c r="E585" s="15" t="s">
        <v>90</v>
      </c>
      <c r="F585" s="17" t="s">
        <v>110</v>
      </c>
      <c r="G585" s="15" t="s">
        <v>91</v>
      </c>
      <c r="H585" s="15" t="s">
        <v>91</v>
      </c>
      <c r="I585" s="17" t="s">
        <v>91</v>
      </c>
      <c r="J585" s="17"/>
      <c r="K585" s="17" t="e">
        <f t="shared" si="65"/>
        <v>#VALUE!</v>
      </c>
      <c r="L585" s="15"/>
      <c r="M585" s="18" t="e">
        <f t="shared" si="51"/>
        <v>#VALUE!</v>
      </c>
      <c r="N585" s="15" t="s">
        <v>4636</v>
      </c>
      <c r="O585" s="15"/>
      <c r="P585" s="15"/>
      <c r="Q585" s="24">
        <v>43206</v>
      </c>
      <c r="R585" s="15" t="s">
        <v>636</v>
      </c>
      <c r="S585" s="19">
        <v>12000</v>
      </c>
      <c r="T585" s="15" t="s">
        <v>636</v>
      </c>
      <c r="U585" s="19">
        <v>12000</v>
      </c>
      <c r="V585" s="15" t="s">
        <v>4637</v>
      </c>
      <c r="W585" s="15">
        <v>0</v>
      </c>
      <c r="X585" s="15" t="s">
        <v>64</v>
      </c>
      <c r="Y585" s="17" t="s">
        <v>4638</v>
      </c>
      <c r="Z585" s="25" t="s">
        <v>81</v>
      </c>
      <c r="AA585" s="25" t="s">
        <v>4639</v>
      </c>
      <c r="AB585" s="32">
        <v>43506</v>
      </c>
      <c r="AC585" s="31" t="s">
        <v>4640</v>
      </c>
      <c r="AD585" s="31" t="s">
        <v>4641</v>
      </c>
      <c r="AE585" s="39" t="s">
        <v>4642</v>
      </c>
      <c r="AF585" s="39" t="s">
        <v>4643</v>
      </c>
      <c r="AG585" s="22">
        <f t="shared" si="77"/>
        <v>0.87096774193548387</v>
      </c>
      <c r="AH585" s="15" t="str">
        <f t="shared" si="88"/>
        <v/>
      </c>
      <c r="AI585" s="22" t="str">
        <f>VLOOKUP(A585,'[1]Deals (investment)'!$B$2:$Z$1497,1,FALSE)</f>
        <v>Airbuy</v>
      </c>
      <c r="AJ585" s="22">
        <f>VLOOKUP(A585,'[1]Deals (investment)'!$B$2:$Z$870,15,FALSE)</f>
        <v>1</v>
      </c>
      <c r="AK585" s="17" t="e">
        <f>VLOOKUP(A585,'[1]Deals (Exits)'!B:B,1,FALSE)</f>
        <v>#N/A</v>
      </c>
      <c r="AL585" s="23">
        <f>VLOOKUP(G585,[1]Lookups!$V$3:$Y$197,4,FALSE)</f>
        <v>0</v>
      </c>
      <c r="AM585" s="17" t="str">
        <f>VLOOKUP(X585,[1]Lookups!$B$3:$C$200,2,FALSE)</f>
        <v>E-commerce &amp; Retail</v>
      </c>
      <c r="AN585" s="17" t="str">
        <f>VLOOKUP(R585,[1]Lookups!$H$3:$I$69,2,FALSE)</f>
        <v>1. Grant</v>
      </c>
      <c r="AO585" s="17" t="str">
        <f>VLOOKUP(T585,[1]Lookups!$H$3:$I$69,2,FALSE)</f>
        <v>1. Grant</v>
      </c>
      <c r="AP585" s="17" t="str">
        <f>VLOOKUP(AN585,[1]Lookups!$N$3:$O$11,2,FALSE)</f>
        <v>Early</v>
      </c>
      <c r="AQ585" s="18" t="e">
        <f>COUNTIFS('[1]Deals (investment)'!$B:$B,$A585)</f>
        <v>#VALUE!</v>
      </c>
      <c r="AR585" s="18" t="e">
        <f>COUNTIFS('[1]Deals (investment)'!$B:$B,$A585,'[1]Deals (investment)'!$T:$T,$AW$1)+COUNTIFS('[1]Deals (investment)'!$B:$B,$A585,'[1]Deals (investment)'!$T:$T,$AX$1)+COUNTIFS('[1]Deals (investment)'!$B:$B,$A585,'[1]Deals (investment)'!$T:$T,$AY$1)</f>
        <v>#VALUE!</v>
      </c>
      <c r="AS585" s="17" t="e">
        <f>SUMIFS('[1]Deals (investment)'!$C:$C,'[1]Deals (investment)'!$B:$B,$A585)</f>
        <v>#VALUE!</v>
      </c>
      <c r="AT585" s="17" t="e">
        <f t="shared" si="66"/>
        <v>#VALUE!</v>
      </c>
      <c r="AU585" s="18" t="e">
        <f>COUNTIF('[1]Deals (Exits)'!$B:$B,A585)</f>
        <v>#VALUE!</v>
      </c>
      <c r="AV585" s="17" t="e">
        <f>SUMIFS('[1]Deals (investment)'!$C:$C,'[1]Deals (investment)'!$B:$B,$A585,'[1]Deals (investment)'!$T:$T,AV$1)</f>
        <v>#VALUE!</v>
      </c>
      <c r="AW585" s="17" t="e">
        <f>SUMIFS('[1]Deals (investment)'!$C:$C,'[1]Deals (investment)'!$B:$B,$A585,'[1]Deals (investment)'!$T:$T,AW$1)</f>
        <v>#VALUE!</v>
      </c>
      <c r="AX585" s="17" t="e">
        <f>SUMIFS('[1]Deals (investment)'!$C:$C,'[1]Deals (investment)'!$B:$B,$A585,'[1]Deals (investment)'!$T:$T,AX$1)</f>
        <v>#VALUE!</v>
      </c>
      <c r="AY585" s="17" t="e">
        <f>SUMIFS('[1]Deals (investment)'!$C:$C,'[1]Deals (investment)'!$B:$B,$A585,'[1]Deals (investment)'!$T:$T,AY$1)</f>
        <v>#VALUE!</v>
      </c>
      <c r="AZ585" s="17" t="e">
        <f>SUMIFS('[1]Deals (investment)'!$C:$C,'[1]Deals (investment)'!$B:$B,$A585,'[1]Deals (investment)'!$T:$T,AZ$1)</f>
        <v>#VALUE!</v>
      </c>
      <c r="BA585" s="17" t="e">
        <f>SUMIFS('[1]Deals (investment)'!$C:$C,'[1]Deals (investment)'!$B:$B,$A585,'[1]Deals (investment)'!$T:$T,BA$1)</f>
        <v>#VALUE!</v>
      </c>
      <c r="BB585" s="17" t="e">
        <f>SUMIFS('[1]Deals (investment)'!$C:$C,'[1]Deals (investment)'!$B:$B,$A585,'[1]Deals (investment)'!$T:$T,BB$1)</f>
        <v>#VALUE!</v>
      </c>
      <c r="BC585" s="17" t="e">
        <f>SUMIFS('[1]Deals (Exits)'!$C:$C,'[1]Deals (Exits)'!$B:$B,$A585)</f>
        <v>#VALUE!</v>
      </c>
      <c r="BD585" s="17" t="e">
        <f>SUMIFS('[1]Deals (investment)'!$C:$C,'[1]Deals (investment)'!$B:$B,$A585,'[1]Deals (investment)'!$V:$V,BD$1)</f>
        <v>#VALUE!</v>
      </c>
      <c r="BE585" s="17" t="e">
        <f>SUMIFS('[1]Deals (investment)'!$C:$C,'[1]Deals (investment)'!$B:$B,$A585,'[1]Deals (investment)'!$V:$V,BE$1)</f>
        <v>#VALUE!</v>
      </c>
      <c r="BF585" s="17" t="e">
        <f>SUMIFS('[1]Deals (investment)'!$C:$C,'[1]Deals (investment)'!$B:$B,$A585,'[1]Deals (investment)'!$V:$V,BF$1)</f>
        <v>#VALUE!</v>
      </c>
      <c r="BG585" s="17" t="e">
        <f>SUMIFS('[1]Deals (investment)'!$C:$C,'[1]Deals (investment)'!$B:$B,$A585,'[1]Deals (investment)'!$V:$V,BG$1)</f>
        <v>#VALUE!</v>
      </c>
      <c r="BH585" s="17" t="e">
        <f>SUMIFS('[1]Deals (investment)'!$C:$C,'[1]Deals (investment)'!$B:$B,$A585,'[1]Deals (investment)'!$V:$V,BH$1)</f>
        <v>#VALUE!</v>
      </c>
      <c r="BI585" s="17" t="e">
        <f>SUMIFS('[1]Deals (investment)'!$C:$C,'[1]Deals (investment)'!$B:$B,$A585,'[1]Deals (investment)'!$V:$V,BI$1)</f>
        <v>#VALUE!</v>
      </c>
      <c r="BJ585" s="17" t="e">
        <f>SUMIFS('[1]Deals (investment)'!$C:$C,'[1]Deals (investment)'!$B:$B,$A585,'[1]Deals (investment)'!$V:$V,BJ$1)</f>
        <v>#VALUE!</v>
      </c>
      <c r="BK585" s="17" t="e">
        <f>SUMIFS('[1]Deals (investment)'!$C:$C,'[1]Deals (investment)'!$B:$B,$A585,'[1]Deals (investment)'!$V:$V,BK$1)</f>
        <v>#VALUE!</v>
      </c>
      <c r="BL585" s="17" t="e">
        <f>SUMIFS('[1]Deals (investment)'!$C:$C,'[1]Deals (investment)'!$B:$B,$A585,'[1]Deals (investment)'!$V:$V,BL$1)</f>
        <v>#VALUE!</v>
      </c>
      <c r="BM585" s="17" t="e">
        <f>SUMIFS('[1]Deals (investment)'!$C:$C,'[1]Deals (investment)'!$B:$B,$A585,'[1]Deals (investment)'!$V:$V,BM$1)</f>
        <v>#VALUE!</v>
      </c>
      <c r="BN585" s="15"/>
      <c r="BO585" s="15"/>
      <c r="BP585" s="22"/>
      <c r="BQ585" s="15"/>
      <c r="BR585" s="15"/>
      <c r="BS585" s="15"/>
      <c r="BT585" s="15"/>
      <c r="BU585" s="15"/>
      <c r="BV585" s="15"/>
      <c r="BW585" s="15"/>
      <c r="BX585" s="15"/>
      <c r="BY585" s="15"/>
      <c r="BZ585" s="15"/>
      <c r="CA585" s="15"/>
      <c r="CB585" s="15"/>
      <c r="CC585" s="15"/>
      <c r="CD585" s="15" t="str">
        <f t="shared" si="89"/>
        <v>AirbuyAirbuy is the solution to the factors hindering Africa. There are less risks when it comes to buying online using Airbuy.Active</v>
      </c>
      <c r="CE585" s="15"/>
      <c r="CF585" s="15"/>
      <c r="CG585" s="15"/>
      <c r="CH585" s="15"/>
      <c r="CI585" s="15"/>
      <c r="CJ585" s="15"/>
      <c r="DN585">
        <v>2018</v>
      </c>
    </row>
    <row r="586" spans="1:118" ht="12.75">
      <c r="A586" s="15" t="s">
        <v>4644</v>
      </c>
      <c r="B586" s="15" t="s">
        <v>4645</v>
      </c>
      <c r="C586" s="15" t="s">
        <v>58</v>
      </c>
      <c r="D586" s="16">
        <v>2009</v>
      </c>
      <c r="E586" s="15" t="s">
        <v>4646</v>
      </c>
      <c r="F586" s="15" t="s">
        <v>110</v>
      </c>
      <c r="G586" s="15" t="s">
        <v>91</v>
      </c>
      <c r="H586" s="15" t="s">
        <v>91</v>
      </c>
      <c r="I586" s="15" t="s">
        <v>91</v>
      </c>
      <c r="J586" s="15"/>
      <c r="K586" s="17" t="e">
        <f t="shared" si="65"/>
        <v>#VALUE!</v>
      </c>
      <c r="L586" s="15"/>
      <c r="M586" s="18" t="e">
        <f t="shared" si="51"/>
        <v>#VALUE!</v>
      </c>
      <c r="N586" s="15"/>
      <c r="O586" s="15"/>
      <c r="P586" s="15"/>
      <c r="Q586" s="15"/>
      <c r="R586" s="15"/>
      <c r="S586" s="19"/>
      <c r="T586" s="15"/>
      <c r="U586" s="17"/>
      <c r="V586" s="15" t="s">
        <v>4647</v>
      </c>
      <c r="W586" s="15">
        <v>1</v>
      </c>
      <c r="X586" s="15" t="s">
        <v>657</v>
      </c>
      <c r="Y586" s="15" t="s">
        <v>4648</v>
      </c>
      <c r="AB586" s="20" t="s">
        <v>286</v>
      </c>
      <c r="AC586" s="21" t="s">
        <v>4649</v>
      </c>
      <c r="AD586" s="21" t="s">
        <v>4650</v>
      </c>
      <c r="AE586" s="21" t="s">
        <v>4651</v>
      </c>
      <c r="AF586" s="21" t="s">
        <v>4652</v>
      </c>
      <c r="AG586" s="22">
        <f t="shared" si="77"/>
        <v>0.61290322580645162</v>
      </c>
      <c r="AH586" s="15" t="e">
        <f t="shared" si="88"/>
        <v>#VALUE!</v>
      </c>
      <c r="AI586" s="22" t="e">
        <f>VLOOKUP(A586,'[1]Deals (investment)'!$B$2:$Z$1497,1,FALSE)</f>
        <v>#N/A</v>
      </c>
      <c r="AJ586" s="22" t="e">
        <f>VLOOKUP(A586,'[1]Deals (investment)'!$B$2:$Z$870,15,FALSE)</f>
        <v>#N/A</v>
      </c>
      <c r="AK586" s="17" t="e">
        <f>VLOOKUP(A586,'[1]Deals (Exits)'!B:B,1,FALSE)</f>
        <v>#N/A</v>
      </c>
      <c r="AL586" s="23">
        <f>VLOOKUP(G586,[1]Lookups!$V$3:$Y$197,4,FALSE)</f>
        <v>0</v>
      </c>
      <c r="AM586" s="17" t="str">
        <f>VLOOKUP(X586,[1]Lookups!$B$3:$C$200,2,FALSE)</f>
        <v>Emerging Technologies</v>
      </c>
      <c r="AN586" s="17" t="e">
        <f>VLOOKUP(R586,[1]Lookups!$H$3:$I$69,2,FALSE)</f>
        <v>#N/A</v>
      </c>
      <c r="AO586" s="17" t="e">
        <f>VLOOKUP(T586,[1]Lookups!$H$3:$I$69,2,FALSE)</f>
        <v>#N/A</v>
      </c>
      <c r="AP586" s="17" t="e">
        <f>VLOOKUP(AN586,[1]Lookups!$N$3:$O$11,2,FALSE)</f>
        <v>#N/A</v>
      </c>
      <c r="AQ586" s="18" t="e">
        <f>COUNTIFS('[1]Deals (investment)'!$B:$B,$A586)</f>
        <v>#VALUE!</v>
      </c>
      <c r="AR586" s="18" t="e">
        <f>COUNTIFS('[1]Deals (investment)'!$B:$B,$A586,'[1]Deals (investment)'!$T:$T,$AW$1)+COUNTIFS('[1]Deals (investment)'!$B:$B,$A586,'[1]Deals (investment)'!$T:$T,$AX$1)+COUNTIFS('[1]Deals (investment)'!$B:$B,$A586,'[1]Deals (investment)'!$T:$T,$AY$1)</f>
        <v>#VALUE!</v>
      </c>
      <c r="AS586" s="17" t="e">
        <f>SUMIFS('[1]Deals (investment)'!$C:$C,'[1]Deals (investment)'!$B:$B,$A586)</f>
        <v>#VALUE!</v>
      </c>
      <c r="AT586" s="17" t="e">
        <f t="shared" si="66"/>
        <v>#VALUE!</v>
      </c>
      <c r="AU586" s="18" t="e">
        <f>COUNTIF('[1]Deals (Exits)'!$B:$B,A586)</f>
        <v>#VALUE!</v>
      </c>
      <c r="AV586" s="17" t="e">
        <f>SUMIFS('[1]Deals (investment)'!$C:$C,'[1]Deals (investment)'!$B:$B,$A586,'[1]Deals (investment)'!$T:$T,AV$1)</f>
        <v>#VALUE!</v>
      </c>
      <c r="AW586" s="17" t="e">
        <f>SUMIFS('[1]Deals (investment)'!$C:$C,'[1]Deals (investment)'!$B:$B,$A586,'[1]Deals (investment)'!$T:$T,AW$1)</f>
        <v>#VALUE!</v>
      </c>
      <c r="AX586" s="17" t="e">
        <f>SUMIFS('[1]Deals (investment)'!$C:$C,'[1]Deals (investment)'!$B:$B,$A586,'[1]Deals (investment)'!$T:$T,AX$1)</f>
        <v>#VALUE!</v>
      </c>
      <c r="AY586" s="17" t="e">
        <f>SUMIFS('[1]Deals (investment)'!$C:$C,'[1]Deals (investment)'!$B:$B,$A586,'[1]Deals (investment)'!$T:$T,AY$1)</f>
        <v>#VALUE!</v>
      </c>
      <c r="AZ586" s="17" t="e">
        <f>SUMIFS('[1]Deals (investment)'!$C:$C,'[1]Deals (investment)'!$B:$B,$A586,'[1]Deals (investment)'!$T:$T,AZ$1)</f>
        <v>#VALUE!</v>
      </c>
      <c r="BA586" s="17" t="e">
        <f>SUMIFS('[1]Deals (investment)'!$C:$C,'[1]Deals (investment)'!$B:$B,$A586,'[1]Deals (investment)'!$T:$T,BA$1)</f>
        <v>#VALUE!</v>
      </c>
      <c r="BB586" s="17" t="e">
        <f>SUMIFS('[1]Deals (investment)'!$C:$C,'[1]Deals (investment)'!$B:$B,$A586,'[1]Deals (investment)'!$T:$T,BB$1)</f>
        <v>#VALUE!</v>
      </c>
      <c r="BC586" s="17" t="e">
        <f>SUMIFS('[1]Deals (Exits)'!$C:$C,'[1]Deals (Exits)'!$B:$B,$A586)</f>
        <v>#VALUE!</v>
      </c>
      <c r="BD586" s="17" t="e">
        <f>SUMIFS('[1]Deals (investment)'!$C:$C,'[1]Deals (investment)'!$B:$B,$A586,'[1]Deals (investment)'!$V:$V,BD$1)</f>
        <v>#VALUE!</v>
      </c>
      <c r="BE586" s="17" t="e">
        <f>SUMIFS('[1]Deals (investment)'!$C:$C,'[1]Deals (investment)'!$B:$B,$A586,'[1]Deals (investment)'!$V:$V,BE$1)</f>
        <v>#VALUE!</v>
      </c>
      <c r="BF586" s="17" t="e">
        <f>SUMIFS('[1]Deals (investment)'!$C:$C,'[1]Deals (investment)'!$B:$B,$A586,'[1]Deals (investment)'!$V:$V,BF$1)</f>
        <v>#VALUE!</v>
      </c>
      <c r="BG586" s="17" t="e">
        <f>SUMIFS('[1]Deals (investment)'!$C:$C,'[1]Deals (investment)'!$B:$B,$A586,'[1]Deals (investment)'!$V:$V,BG$1)</f>
        <v>#VALUE!</v>
      </c>
      <c r="BH586" s="17" t="e">
        <f>SUMIFS('[1]Deals (investment)'!$C:$C,'[1]Deals (investment)'!$B:$B,$A586,'[1]Deals (investment)'!$V:$V,BH$1)</f>
        <v>#VALUE!</v>
      </c>
      <c r="BI586" s="17" t="e">
        <f>SUMIFS('[1]Deals (investment)'!$C:$C,'[1]Deals (investment)'!$B:$B,$A586,'[1]Deals (investment)'!$V:$V,BI$1)</f>
        <v>#VALUE!</v>
      </c>
      <c r="BJ586" s="17" t="e">
        <f>SUMIFS('[1]Deals (investment)'!$C:$C,'[1]Deals (investment)'!$B:$B,$A586,'[1]Deals (investment)'!$V:$V,BJ$1)</f>
        <v>#VALUE!</v>
      </c>
      <c r="BK586" s="17" t="e">
        <f>SUMIFS('[1]Deals (investment)'!$C:$C,'[1]Deals (investment)'!$B:$B,$A586,'[1]Deals (investment)'!$V:$V,BK$1)</f>
        <v>#VALUE!</v>
      </c>
      <c r="BL586" s="17" t="e">
        <f>SUMIFS('[1]Deals (investment)'!$C:$C,'[1]Deals (investment)'!$B:$B,$A586,'[1]Deals (investment)'!$V:$V,BL$1)</f>
        <v>#VALUE!</v>
      </c>
      <c r="BM586" s="17" t="e">
        <f>SUMIFS('[1]Deals (investment)'!$C:$C,'[1]Deals (investment)'!$B:$B,$A586,'[1]Deals (investment)'!$V:$V,BM$1)</f>
        <v>#VALUE!</v>
      </c>
      <c r="BN586" s="15"/>
      <c r="BO586" s="15"/>
      <c r="BP586" s="22"/>
      <c r="BQ586" s="15"/>
      <c r="BR586" s="15"/>
      <c r="BS586" s="15"/>
      <c r="BT586" s="15"/>
      <c r="BU586" s="15"/>
      <c r="BV586" s="15"/>
      <c r="BW586" s="15"/>
      <c r="BX586" s="15"/>
      <c r="BY586" s="15"/>
      <c r="BZ586" s="15"/>
      <c r="CA586" s="15"/>
      <c r="CB586" s="15"/>
      <c r="CC586" s="15"/>
      <c r="CD586" s="15"/>
      <c r="CE586" s="15"/>
      <c r="CF586" s="15"/>
      <c r="CG586" s="15"/>
      <c r="CH586" s="15"/>
      <c r="CI586" s="15"/>
      <c r="CJ586" s="15"/>
    </row>
    <row r="587" spans="1:118" ht="12.75">
      <c r="A587" s="15" t="s">
        <v>4653</v>
      </c>
      <c r="B587" s="15" t="s">
        <v>4654</v>
      </c>
      <c r="C587" s="15" t="s">
        <v>58</v>
      </c>
      <c r="D587" s="16">
        <v>2015</v>
      </c>
      <c r="E587" s="15" t="s">
        <v>1472</v>
      </c>
      <c r="F587" s="15"/>
      <c r="G587" s="15" t="s">
        <v>91</v>
      </c>
      <c r="H587" s="15" t="s">
        <v>91</v>
      </c>
      <c r="I587" s="15" t="s">
        <v>91</v>
      </c>
      <c r="J587" s="15"/>
      <c r="K587" s="17" t="e">
        <f t="shared" si="65"/>
        <v>#VALUE!</v>
      </c>
      <c r="L587" s="15"/>
      <c r="M587" s="18" t="e">
        <f t="shared" si="51"/>
        <v>#VALUE!</v>
      </c>
      <c r="N587" s="15"/>
      <c r="O587" s="15"/>
      <c r="P587" s="15"/>
      <c r="Q587" s="15"/>
      <c r="R587" s="15"/>
      <c r="S587" s="19"/>
      <c r="T587" s="15"/>
      <c r="U587" s="17"/>
      <c r="V587" s="15" t="s">
        <v>4655</v>
      </c>
      <c r="W587" s="15"/>
      <c r="X587" s="15" t="s">
        <v>404</v>
      </c>
      <c r="Y587" s="38" t="s">
        <v>4656</v>
      </c>
      <c r="AB587" s="20"/>
      <c r="AC587" s="21" t="s">
        <v>4657</v>
      </c>
      <c r="AD587" s="21" t="s">
        <v>4658</v>
      </c>
      <c r="AE587" s="21" t="s">
        <v>4659</v>
      </c>
      <c r="AF587" s="15"/>
      <c r="AG587" s="22">
        <f t="shared" si="77"/>
        <v>0.4838709677419355</v>
      </c>
      <c r="AH587" s="15" t="str">
        <f t="shared" si="88"/>
        <v/>
      </c>
      <c r="AI587" s="22" t="e">
        <f>VLOOKUP(A587,'[1]Deals (investment)'!$B$2:$Z$1497,1,FALSE)</f>
        <v>#N/A</v>
      </c>
      <c r="AJ587" s="22" t="e">
        <f>VLOOKUP(A587,'[1]Deals (investment)'!$B$2:$Z$870,15,FALSE)</f>
        <v>#N/A</v>
      </c>
      <c r="AK587" s="17" t="e">
        <f>VLOOKUP(A587,'[1]Deals (Exits)'!B:B,1,FALSE)</f>
        <v>#N/A</v>
      </c>
      <c r="AL587" s="23">
        <f>VLOOKUP(G587,[1]Lookups!$V$3:$Y$197,4,FALSE)</f>
        <v>0</v>
      </c>
      <c r="AM587" s="17" t="str">
        <f>VLOOKUP(X587,[1]Lookups!$B$3:$C$200,2,FALSE)</f>
        <v>Other Technologies &amp; Information Technology</v>
      </c>
      <c r="AN587" s="17" t="e">
        <f>VLOOKUP(R587,[1]Lookups!$H$3:$I$69,2,FALSE)</f>
        <v>#N/A</v>
      </c>
      <c r="AO587" s="17" t="e">
        <f>VLOOKUP(T587,[1]Lookups!$H$3:$I$69,2,FALSE)</f>
        <v>#N/A</v>
      </c>
      <c r="AP587" s="17" t="e">
        <f>VLOOKUP(AN587,[1]Lookups!$N$3:$O$11,2,FALSE)</f>
        <v>#N/A</v>
      </c>
      <c r="AQ587" s="18" t="e">
        <f>COUNTIFS('[1]Deals (investment)'!$B:$B,$A587)</f>
        <v>#VALUE!</v>
      </c>
      <c r="AR587" s="18" t="e">
        <f>COUNTIFS('[1]Deals (investment)'!$B:$B,$A587,'[1]Deals (investment)'!$T:$T,$AW$1)+COUNTIFS('[1]Deals (investment)'!$B:$B,$A587,'[1]Deals (investment)'!$T:$T,$AX$1)+COUNTIFS('[1]Deals (investment)'!$B:$B,$A587,'[1]Deals (investment)'!$T:$T,$AY$1)</f>
        <v>#VALUE!</v>
      </c>
      <c r="AS587" s="17" t="e">
        <f>SUMIFS('[1]Deals (investment)'!$C:$C,'[1]Deals (investment)'!$B:$B,$A587)</f>
        <v>#VALUE!</v>
      </c>
      <c r="AT587" s="17" t="e">
        <f t="shared" si="66"/>
        <v>#VALUE!</v>
      </c>
      <c r="AU587" s="18" t="e">
        <f>COUNTIF('[1]Deals (Exits)'!$B:$B,A587)</f>
        <v>#VALUE!</v>
      </c>
      <c r="AV587" s="17" t="e">
        <f>SUMIFS('[1]Deals (investment)'!$C:$C,'[1]Deals (investment)'!$B:$B,$A587,'[1]Deals (investment)'!$T:$T,AV$1)</f>
        <v>#VALUE!</v>
      </c>
      <c r="AW587" s="17" t="e">
        <f>SUMIFS('[1]Deals (investment)'!$C:$C,'[1]Deals (investment)'!$B:$B,$A587,'[1]Deals (investment)'!$T:$T,AW$1)</f>
        <v>#VALUE!</v>
      </c>
      <c r="AX587" s="17" t="e">
        <f>SUMIFS('[1]Deals (investment)'!$C:$C,'[1]Deals (investment)'!$B:$B,$A587,'[1]Deals (investment)'!$T:$T,AX$1)</f>
        <v>#VALUE!</v>
      </c>
      <c r="AY587" s="17" t="e">
        <f>SUMIFS('[1]Deals (investment)'!$C:$C,'[1]Deals (investment)'!$B:$B,$A587,'[1]Deals (investment)'!$T:$T,AY$1)</f>
        <v>#VALUE!</v>
      </c>
      <c r="AZ587" s="17" t="e">
        <f>SUMIFS('[1]Deals (investment)'!$C:$C,'[1]Deals (investment)'!$B:$B,$A587,'[1]Deals (investment)'!$T:$T,AZ$1)</f>
        <v>#VALUE!</v>
      </c>
      <c r="BA587" s="17" t="e">
        <f>SUMIFS('[1]Deals (investment)'!$C:$C,'[1]Deals (investment)'!$B:$B,$A587,'[1]Deals (investment)'!$T:$T,BA$1)</f>
        <v>#VALUE!</v>
      </c>
      <c r="BB587" s="17" t="e">
        <f>SUMIFS('[1]Deals (investment)'!$C:$C,'[1]Deals (investment)'!$B:$B,$A587,'[1]Deals (investment)'!$T:$T,BB$1)</f>
        <v>#VALUE!</v>
      </c>
      <c r="BC587" s="17" t="e">
        <f>SUMIFS('[1]Deals (Exits)'!$C:$C,'[1]Deals (Exits)'!$B:$B,$A587)</f>
        <v>#VALUE!</v>
      </c>
      <c r="BD587" s="17" t="e">
        <f>SUMIFS('[1]Deals (investment)'!$C:$C,'[1]Deals (investment)'!$B:$B,$A587,'[1]Deals (investment)'!$V:$V,BD$1)</f>
        <v>#VALUE!</v>
      </c>
      <c r="BE587" s="17" t="e">
        <f>SUMIFS('[1]Deals (investment)'!$C:$C,'[1]Deals (investment)'!$B:$B,$A587,'[1]Deals (investment)'!$V:$V,BE$1)</f>
        <v>#VALUE!</v>
      </c>
      <c r="BF587" s="17" t="e">
        <f>SUMIFS('[1]Deals (investment)'!$C:$C,'[1]Deals (investment)'!$B:$B,$A587,'[1]Deals (investment)'!$V:$V,BF$1)</f>
        <v>#VALUE!</v>
      </c>
      <c r="BG587" s="17" t="e">
        <f>SUMIFS('[1]Deals (investment)'!$C:$C,'[1]Deals (investment)'!$B:$B,$A587,'[1]Deals (investment)'!$V:$V,BG$1)</f>
        <v>#VALUE!</v>
      </c>
      <c r="BH587" s="17" t="e">
        <f>SUMIFS('[1]Deals (investment)'!$C:$C,'[1]Deals (investment)'!$B:$B,$A587,'[1]Deals (investment)'!$V:$V,BH$1)</f>
        <v>#VALUE!</v>
      </c>
      <c r="BI587" s="17" t="e">
        <f>SUMIFS('[1]Deals (investment)'!$C:$C,'[1]Deals (investment)'!$B:$B,$A587,'[1]Deals (investment)'!$V:$V,BI$1)</f>
        <v>#VALUE!</v>
      </c>
      <c r="BJ587" s="17" t="e">
        <f>SUMIFS('[1]Deals (investment)'!$C:$C,'[1]Deals (investment)'!$B:$B,$A587,'[1]Deals (investment)'!$V:$V,BJ$1)</f>
        <v>#VALUE!</v>
      </c>
      <c r="BK587" s="17" t="e">
        <f>SUMIFS('[1]Deals (investment)'!$C:$C,'[1]Deals (investment)'!$B:$B,$A587,'[1]Deals (investment)'!$V:$V,BK$1)</f>
        <v>#VALUE!</v>
      </c>
      <c r="BL587" s="17" t="e">
        <f>SUMIFS('[1]Deals (investment)'!$C:$C,'[1]Deals (investment)'!$B:$B,$A587,'[1]Deals (investment)'!$V:$V,BL$1)</f>
        <v>#VALUE!</v>
      </c>
      <c r="BM587" s="17" t="e">
        <f>SUMIFS('[1]Deals (investment)'!$C:$C,'[1]Deals (investment)'!$B:$B,$A587,'[1]Deals (investment)'!$V:$V,BM$1)</f>
        <v>#VALUE!</v>
      </c>
      <c r="BN587" s="15"/>
      <c r="BO587" s="15"/>
      <c r="BP587" s="22"/>
      <c r="BQ587" s="15"/>
      <c r="BR587" s="15"/>
      <c r="BS587" s="15"/>
      <c r="BT587" s="15"/>
      <c r="BU587" s="15"/>
      <c r="BV587" s="15"/>
      <c r="BW587" s="15"/>
      <c r="BX587" s="15"/>
      <c r="BY587" s="15"/>
      <c r="BZ587" s="15"/>
      <c r="CA587" s="15"/>
      <c r="CB587" s="15"/>
      <c r="CC587" s="15"/>
      <c r="CD587" s="15" t="str">
        <f>CONCATENATE(A587,B587,C587)</f>
        <v>BankymoonBankymoon is a software and consulting firm that provides blockchain powered solutions and services to the financial industryActive</v>
      </c>
      <c r="CE587" s="15"/>
      <c r="CF587" s="15"/>
      <c r="CG587" s="15"/>
      <c r="CH587" s="15"/>
      <c r="CI587" s="15"/>
      <c r="CJ587" s="15"/>
    </row>
    <row r="588" spans="1:118" ht="12.75">
      <c r="A588" s="15" t="s">
        <v>4660</v>
      </c>
      <c r="B588" s="15" t="s">
        <v>4661</v>
      </c>
      <c r="C588" s="15" t="s">
        <v>58</v>
      </c>
      <c r="D588" s="16">
        <v>2016</v>
      </c>
      <c r="E588" s="15" t="s">
        <v>90</v>
      </c>
      <c r="F588" s="17"/>
      <c r="G588" s="15" t="s">
        <v>91</v>
      </c>
      <c r="H588" s="15" t="s">
        <v>91</v>
      </c>
      <c r="I588" s="17" t="s">
        <v>91</v>
      </c>
      <c r="J588" s="17"/>
      <c r="K588" s="17" t="e">
        <f t="shared" si="65"/>
        <v>#VALUE!</v>
      </c>
      <c r="L588" s="15"/>
      <c r="M588" s="18" t="e">
        <f t="shared" ref="M588:M611" si="90">AR588</f>
        <v>#VALUE!</v>
      </c>
      <c r="N588" s="15"/>
      <c r="O588" s="15"/>
      <c r="P588" s="15"/>
      <c r="Q588" s="15"/>
      <c r="R588" s="15" t="s">
        <v>132</v>
      </c>
      <c r="S588" s="19" t="s">
        <v>144</v>
      </c>
      <c r="T588" s="15"/>
      <c r="U588" s="17"/>
      <c r="V588" s="15" t="s">
        <v>4662</v>
      </c>
      <c r="W588" s="15"/>
      <c r="X588" s="15" t="s">
        <v>657</v>
      </c>
      <c r="Y588" s="15" t="s">
        <v>4663</v>
      </c>
      <c r="AB588" s="30" t="s">
        <v>286</v>
      </c>
      <c r="AC588" s="31" t="s">
        <v>4664</v>
      </c>
      <c r="AD588" s="31" t="s">
        <v>4665</v>
      </c>
      <c r="AE588" s="17"/>
      <c r="AF588" s="17"/>
      <c r="AG588" s="22">
        <f t="shared" si="77"/>
        <v>0.54838709677419351</v>
      </c>
      <c r="AH588" s="15" t="str">
        <f t="shared" si="88"/>
        <v/>
      </c>
      <c r="AI588" s="22" t="str">
        <f>VLOOKUP(A588,'[1]Deals (investment)'!$B$2:$Z$1497,1,FALSE)</f>
        <v>Atura</v>
      </c>
      <c r="AJ588" s="22">
        <f>VLOOKUP(A588,'[1]Deals (investment)'!$B$2:$Z$870,15,FALSE)</f>
        <v>0</v>
      </c>
      <c r="AK588" s="17" t="e">
        <f>VLOOKUP(A588,'[1]Deals (Exits)'!B:B,1,FALSE)</f>
        <v>#N/A</v>
      </c>
      <c r="AL588" s="23">
        <f>VLOOKUP(G588,[1]Lookups!$V$3:$Y$197,4,FALSE)</f>
        <v>0</v>
      </c>
      <c r="AM588" s="17" t="str">
        <f>VLOOKUP(X588,[1]Lookups!$B$3:$C$200,2,FALSE)</f>
        <v>Emerging Technologies</v>
      </c>
      <c r="AN588" s="17" t="str">
        <f>VLOOKUP(R588,[1]Lookups!$H$3:$I$69,2,FALSE)</f>
        <v>3. Early Venture</v>
      </c>
      <c r="AO588" s="17" t="e">
        <f>VLOOKUP(T588,[1]Lookups!$H$3:$I$69,2,FALSE)</f>
        <v>#N/A</v>
      </c>
      <c r="AP588" s="17" t="str">
        <f>VLOOKUP(AN588,[1]Lookups!$N$3:$O$11,2,FALSE)</f>
        <v>Early</v>
      </c>
      <c r="AQ588" s="18" t="e">
        <f>COUNTIFS('[1]Deals (investment)'!$B:$B,$A588)</f>
        <v>#VALUE!</v>
      </c>
      <c r="AR588" s="18" t="e">
        <f>COUNTIFS('[1]Deals (investment)'!$B:$B,$A588,'[1]Deals (investment)'!$T:$T,$AW$1)+COUNTIFS('[1]Deals (investment)'!$B:$B,$A588,'[1]Deals (investment)'!$T:$T,$AX$1)+COUNTIFS('[1]Deals (investment)'!$B:$B,$A588,'[1]Deals (investment)'!$T:$T,$AY$1)</f>
        <v>#VALUE!</v>
      </c>
      <c r="AS588" s="17" t="e">
        <f>SUMIFS('[1]Deals (investment)'!$C:$C,'[1]Deals (investment)'!$B:$B,$A588)</f>
        <v>#VALUE!</v>
      </c>
      <c r="AT588" s="17" t="e">
        <f t="shared" si="66"/>
        <v>#VALUE!</v>
      </c>
      <c r="AU588" s="18" t="e">
        <f>COUNTIF('[1]Deals (Exits)'!$B:$B,A588)</f>
        <v>#VALUE!</v>
      </c>
      <c r="AV588" s="17" t="e">
        <f>SUMIFS('[1]Deals (investment)'!$C:$C,'[1]Deals (investment)'!$B:$B,$A588,'[1]Deals (investment)'!$T:$T,AV$1)</f>
        <v>#VALUE!</v>
      </c>
      <c r="AW588" s="17" t="e">
        <f>SUMIFS('[1]Deals (investment)'!$C:$C,'[1]Deals (investment)'!$B:$B,$A588,'[1]Deals (investment)'!$T:$T,AW$1)</f>
        <v>#VALUE!</v>
      </c>
      <c r="AX588" s="17" t="e">
        <f>SUMIFS('[1]Deals (investment)'!$C:$C,'[1]Deals (investment)'!$B:$B,$A588,'[1]Deals (investment)'!$T:$T,AX$1)</f>
        <v>#VALUE!</v>
      </c>
      <c r="AY588" s="17" t="e">
        <f>SUMIFS('[1]Deals (investment)'!$C:$C,'[1]Deals (investment)'!$B:$B,$A588,'[1]Deals (investment)'!$T:$T,AY$1)</f>
        <v>#VALUE!</v>
      </c>
      <c r="AZ588" s="17" t="e">
        <f>SUMIFS('[1]Deals (investment)'!$C:$C,'[1]Deals (investment)'!$B:$B,$A588,'[1]Deals (investment)'!$T:$T,AZ$1)</f>
        <v>#VALUE!</v>
      </c>
      <c r="BA588" s="17" t="e">
        <f>SUMIFS('[1]Deals (investment)'!$C:$C,'[1]Deals (investment)'!$B:$B,$A588,'[1]Deals (investment)'!$T:$T,BA$1)</f>
        <v>#VALUE!</v>
      </c>
      <c r="BB588" s="17" t="e">
        <f>SUMIFS('[1]Deals (investment)'!$C:$C,'[1]Deals (investment)'!$B:$B,$A588,'[1]Deals (investment)'!$T:$T,BB$1)</f>
        <v>#VALUE!</v>
      </c>
      <c r="BC588" s="17" t="e">
        <f>SUMIFS('[1]Deals (Exits)'!$C:$C,'[1]Deals (Exits)'!$B:$B,$A588)</f>
        <v>#VALUE!</v>
      </c>
      <c r="BD588" s="17" t="e">
        <f>SUMIFS('[1]Deals (investment)'!$C:$C,'[1]Deals (investment)'!$B:$B,$A588,'[1]Deals (investment)'!$V:$V,BD$1)</f>
        <v>#VALUE!</v>
      </c>
      <c r="BE588" s="17" t="e">
        <f>SUMIFS('[1]Deals (investment)'!$C:$C,'[1]Deals (investment)'!$B:$B,$A588,'[1]Deals (investment)'!$V:$V,BE$1)</f>
        <v>#VALUE!</v>
      </c>
      <c r="BF588" s="17" t="e">
        <f>SUMIFS('[1]Deals (investment)'!$C:$C,'[1]Deals (investment)'!$B:$B,$A588,'[1]Deals (investment)'!$V:$V,BF$1)</f>
        <v>#VALUE!</v>
      </c>
      <c r="BG588" s="17" t="e">
        <f>SUMIFS('[1]Deals (investment)'!$C:$C,'[1]Deals (investment)'!$B:$B,$A588,'[1]Deals (investment)'!$V:$V,BG$1)</f>
        <v>#VALUE!</v>
      </c>
      <c r="BH588" s="17" t="e">
        <f>SUMIFS('[1]Deals (investment)'!$C:$C,'[1]Deals (investment)'!$B:$B,$A588,'[1]Deals (investment)'!$V:$V,BH$1)</f>
        <v>#VALUE!</v>
      </c>
      <c r="BI588" s="17" t="e">
        <f>SUMIFS('[1]Deals (investment)'!$C:$C,'[1]Deals (investment)'!$B:$B,$A588,'[1]Deals (investment)'!$V:$V,BI$1)</f>
        <v>#VALUE!</v>
      </c>
      <c r="BJ588" s="17" t="e">
        <f>SUMIFS('[1]Deals (investment)'!$C:$C,'[1]Deals (investment)'!$B:$B,$A588,'[1]Deals (investment)'!$V:$V,BJ$1)</f>
        <v>#VALUE!</v>
      </c>
      <c r="BK588" s="17" t="e">
        <f>SUMIFS('[1]Deals (investment)'!$C:$C,'[1]Deals (investment)'!$B:$B,$A588,'[1]Deals (investment)'!$V:$V,BK$1)</f>
        <v>#VALUE!</v>
      </c>
      <c r="BL588" s="17" t="e">
        <f>SUMIFS('[1]Deals (investment)'!$C:$C,'[1]Deals (investment)'!$B:$B,$A588,'[1]Deals (investment)'!$V:$V,BL$1)</f>
        <v>#VALUE!</v>
      </c>
      <c r="BM588" s="17" t="e">
        <f>SUMIFS('[1]Deals (investment)'!$C:$C,'[1]Deals (investment)'!$B:$B,$A588,'[1]Deals (investment)'!$V:$V,BM$1)</f>
        <v>#VALUE!</v>
      </c>
      <c r="BN588" s="15"/>
      <c r="BO588" s="15"/>
      <c r="BP588" s="22"/>
      <c r="BQ588" s="15"/>
      <c r="BR588" s="15"/>
      <c r="BS588" s="15"/>
      <c r="BT588" s="15"/>
      <c r="BU588" s="15"/>
      <c r="BV588" s="15"/>
      <c r="BW588" s="15"/>
      <c r="BX588" s="15"/>
      <c r="BY588" s="15"/>
      <c r="BZ588" s="15"/>
      <c r="CA588" s="15"/>
      <c r="CB588" s="15"/>
      <c r="CC588" s="15"/>
      <c r="CD588" s="15"/>
      <c r="CE588" s="15"/>
      <c r="CF588" s="15"/>
      <c r="CG588" s="15"/>
      <c r="CH588" s="15"/>
      <c r="CI588" s="15"/>
      <c r="CJ588" s="15"/>
    </row>
    <row r="589" spans="1:118" ht="12.75">
      <c r="A589" s="15" t="s">
        <v>4666</v>
      </c>
      <c r="B589" s="15"/>
      <c r="C589" s="15" t="s">
        <v>58</v>
      </c>
      <c r="D589" s="16"/>
      <c r="E589" s="15" t="s">
        <v>1472</v>
      </c>
      <c r="F589" s="15"/>
      <c r="G589" s="15" t="s">
        <v>91</v>
      </c>
      <c r="H589" s="15" t="s">
        <v>91</v>
      </c>
      <c r="I589" s="15"/>
      <c r="J589" s="15"/>
      <c r="K589" s="17" t="e">
        <f t="shared" si="65"/>
        <v>#VALUE!</v>
      </c>
      <c r="L589" s="15"/>
      <c r="M589" s="18" t="e">
        <f t="shared" si="90"/>
        <v>#VALUE!</v>
      </c>
      <c r="N589" s="15"/>
      <c r="O589" s="15"/>
      <c r="P589" s="15"/>
      <c r="Q589" s="15"/>
      <c r="R589" s="15"/>
      <c r="S589" s="19"/>
      <c r="T589" s="15"/>
      <c r="U589" s="17"/>
      <c r="V589" s="15"/>
      <c r="W589" s="15"/>
      <c r="X589" s="15"/>
      <c r="Y589" s="15"/>
      <c r="AB589" s="20"/>
      <c r="AC589" s="15"/>
      <c r="AD589" s="15"/>
      <c r="AE589" s="15"/>
      <c r="AF589" s="15"/>
      <c r="AG589" s="22">
        <f t="shared" si="77"/>
        <v>0.19354838709677419</v>
      </c>
      <c r="AH589" s="15" t="str">
        <f t="shared" si="88"/>
        <v/>
      </c>
      <c r="AI589" s="22" t="e">
        <f>VLOOKUP(A589,'[1]Deals (investment)'!$B$2:$Z$1497,1,FALSE)</f>
        <v>#N/A</v>
      </c>
      <c r="AJ589" s="22" t="e">
        <f>VLOOKUP(A589,'[1]Deals (investment)'!$B$2:$Z$870,15,FALSE)</f>
        <v>#N/A</v>
      </c>
      <c r="AK589" s="17" t="e">
        <f>VLOOKUP(A589,'[1]Deals (Exits)'!B:B,1,FALSE)</f>
        <v>#N/A</v>
      </c>
      <c r="AL589" s="23">
        <f>VLOOKUP(G589,[1]Lookups!$V$3:$Y$197,4,FALSE)</f>
        <v>0</v>
      </c>
      <c r="AM589" s="17" t="e">
        <f>VLOOKUP(X589,[1]Lookups!$B$3:$C$200,2,FALSE)</f>
        <v>#N/A</v>
      </c>
      <c r="AN589" s="17" t="e">
        <f>VLOOKUP(R589,[1]Lookups!$H$3:$I$69,2,FALSE)</f>
        <v>#N/A</v>
      </c>
      <c r="AO589" s="17" t="e">
        <f>VLOOKUP(T589,[1]Lookups!$H$3:$I$69,2,FALSE)</f>
        <v>#N/A</v>
      </c>
      <c r="AP589" s="17" t="e">
        <f>VLOOKUP(AN589,[1]Lookups!$N$3:$O$11,2,FALSE)</f>
        <v>#N/A</v>
      </c>
      <c r="AQ589" s="18" t="e">
        <f>COUNTIFS('[1]Deals (investment)'!$B:$B,$A589)</f>
        <v>#VALUE!</v>
      </c>
      <c r="AR589" s="18" t="e">
        <f>COUNTIFS('[1]Deals (investment)'!$B:$B,$A589,'[1]Deals (investment)'!$T:$T,$AW$1)+COUNTIFS('[1]Deals (investment)'!$B:$B,$A589,'[1]Deals (investment)'!$T:$T,$AX$1)+COUNTIFS('[1]Deals (investment)'!$B:$B,$A589,'[1]Deals (investment)'!$T:$T,$AY$1)</f>
        <v>#VALUE!</v>
      </c>
      <c r="AS589" s="17" t="e">
        <f>SUMIFS('[1]Deals (investment)'!$C:$C,'[1]Deals (investment)'!$B:$B,$A589)</f>
        <v>#VALUE!</v>
      </c>
      <c r="AT589" s="17" t="e">
        <f t="shared" si="66"/>
        <v>#VALUE!</v>
      </c>
      <c r="AU589" s="18" t="e">
        <f>COUNTIF('[1]Deals (Exits)'!$B:$B,A589)</f>
        <v>#VALUE!</v>
      </c>
      <c r="AV589" s="17" t="e">
        <f>SUMIFS('[1]Deals (investment)'!$C:$C,'[1]Deals (investment)'!$B:$B,$A589,'[1]Deals (investment)'!$T:$T,AV$1)</f>
        <v>#VALUE!</v>
      </c>
      <c r="AW589" s="17" t="e">
        <f>SUMIFS('[1]Deals (investment)'!$C:$C,'[1]Deals (investment)'!$B:$B,$A589,'[1]Deals (investment)'!$T:$T,AW$1)</f>
        <v>#VALUE!</v>
      </c>
      <c r="AX589" s="17" t="e">
        <f>SUMIFS('[1]Deals (investment)'!$C:$C,'[1]Deals (investment)'!$B:$B,$A589,'[1]Deals (investment)'!$T:$T,AX$1)</f>
        <v>#VALUE!</v>
      </c>
      <c r="AY589" s="17" t="e">
        <f>SUMIFS('[1]Deals (investment)'!$C:$C,'[1]Deals (investment)'!$B:$B,$A589,'[1]Deals (investment)'!$T:$T,AY$1)</f>
        <v>#VALUE!</v>
      </c>
      <c r="AZ589" s="17" t="e">
        <f>SUMIFS('[1]Deals (investment)'!$C:$C,'[1]Deals (investment)'!$B:$B,$A589,'[1]Deals (investment)'!$T:$T,AZ$1)</f>
        <v>#VALUE!</v>
      </c>
      <c r="BA589" s="17" t="e">
        <f>SUMIFS('[1]Deals (investment)'!$C:$C,'[1]Deals (investment)'!$B:$B,$A589,'[1]Deals (investment)'!$T:$T,BA$1)</f>
        <v>#VALUE!</v>
      </c>
      <c r="BB589" s="17" t="e">
        <f>SUMIFS('[1]Deals (investment)'!$C:$C,'[1]Deals (investment)'!$B:$B,$A589,'[1]Deals (investment)'!$T:$T,BB$1)</f>
        <v>#VALUE!</v>
      </c>
      <c r="BC589" s="17" t="e">
        <f>SUMIFS('[1]Deals (Exits)'!$C:$C,'[1]Deals (Exits)'!$B:$B,$A589)</f>
        <v>#VALUE!</v>
      </c>
      <c r="BD589" s="17" t="e">
        <f>SUMIFS('[1]Deals (investment)'!$C:$C,'[1]Deals (investment)'!$B:$B,$A589,'[1]Deals (investment)'!$V:$V,BD$1)</f>
        <v>#VALUE!</v>
      </c>
      <c r="BE589" s="17" t="e">
        <f>SUMIFS('[1]Deals (investment)'!$C:$C,'[1]Deals (investment)'!$B:$B,$A589,'[1]Deals (investment)'!$V:$V,BE$1)</f>
        <v>#VALUE!</v>
      </c>
      <c r="BF589" s="17" t="e">
        <f>SUMIFS('[1]Deals (investment)'!$C:$C,'[1]Deals (investment)'!$B:$B,$A589,'[1]Deals (investment)'!$V:$V,BF$1)</f>
        <v>#VALUE!</v>
      </c>
      <c r="BG589" s="17" t="e">
        <f>SUMIFS('[1]Deals (investment)'!$C:$C,'[1]Deals (investment)'!$B:$B,$A589,'[1]Deals (investment)'!$V:$V,BG$1)</f>
        <v>#VALUE!</v>
      </c>
      <c r="BH589" s="17" t="e">
        <f>SUMIFS('[1]Deals (investment)'!$C:$C,'[1]Deals (investment)'!$B:$B,$A589,'[1]Deals (investment)'!$V:$V,BH$1)</f>
        <v>#VALUE!</v>
      </c>
      <c r="BI589" s="17" t="e">
        <f>SUMIFS('[1]Deals (investment)'!$C:$C,'[1]Deals (investment)'!$B:$B,$A589,'[1]Deals (investment)'!$V:$V,BI$1)</f>
        <v>#VALUE!</v>
      </c>
      <c r="BJ589" s="17" t="e">
        <f>SUMIFS('[1]Deals (investment)'!$C:$C,'[1]Deals (investment)'!$B:$B,$A589,'[1]Deals (investment)'!$V:$V,BJ$1)</f>
        <v>#VALUE!</v>
      </c>
      <c r="BK589" s="17" t="e">
        <f>SUMIFS('[1]Deals (investment)'!$C:$C,'[1]Deals (investment)'!$B:$B,$A589,'[1]Deals (investment)'!$V:$V,BK$1)</f>
        <v>#VALUE!</v>
      </c>
      <c r="BL589" s="17" t="e">
        <f>SUMIFS('[1]Deals (investment)'!$C:$C,'[1]Deals (investment)'!$B:$B,$A589,'[1]Deals (investment)'!$V:$V,BL$1)</f>
        <v>#VALUE!</v>
      </c>
      <c r="BM589" s="17" t="e">
        <f>SUMIFS('[1]Deals (investment)'!$C:$C,'[1]Deals (investment)'!$B:$B,$A589,'[1]Deals (investment)'!$V:$V,BM$1)</f>
        <v>#VALUE!</v>
      </c>
      <c r="BN589" s="15"/>
      <c r="BO589" s="15"/>
      <c r="BP589" s="22"/>
      <c r="BQ589" s="15"/>
      <c r="BR589" s="15"/>
      <c r="BS589" s="15"/>
      <c r="BT589" s="15"/>
      <c r="BU589" s="15"/>
      <c r="BV589" s="15"/>
      <c r="BW589" s="15"/>
      <c r="BX589" s="15"/>
      <c r="BY589" s="15"/>
      <c r="BZ589" s="15"/>
      <c r="CA589" s="15"/>
      <c r="CB589" s="15"/>
      <c r="CC589" s="15"/>
      <c r="CD589" s="15" t="str">
        <f t="shared" ref="CD589:CD594" si="91">CONCATENATE(A589,B589,C589)</f>
        <v>BidProp247Active</v>
      </c>
      <c r="CE589" s="15"/>
      <c r="CF589" s="15"/>
      <c r="CG589" s="15"/>
      <c r="CH589" s="15"/>
      <c r="CI589" s="15"/>
      <c r="CJ589" s="15"/>
    </row>
    <row r="590" spans="1:118" ht="12.75">
      <c r="A590" s="15" t="s">
        <v>4667</v>
      </c>
      <c r="B590" s="15" t="s">
        <v>4668</v>
      </c>
      <c r="C590" s="15" t="s">
        <v>46</v>
      </c>
      <c r="D590" s="16">
        <v>2008</v>
      </c>
      <c r="E590" s="15" t="s">
        <v>1472</v>
      </c>
      <c r="F590" s="15"/>
      <c r="G590" s="15" t="s">
        <v>91</v>
      </c>
      <c r="H590" s="15" t="s">
        <v>91</v>
      </c>
      <c r="I590" s="15" t="s">
        <v>91</v>
      </c>
      <c r="J590" s="15"/>
      <c r="K590" s="17" t="e">
        <f t="shared" si="65"/>
        <v>#VALUE!</v>
      </c>
      <c r="L590" s="15"/>
      <c r="M590" s="18" t="e">
        <f t="shared" si="90"/>
        <v>#VALUE!</v>
      </c>
      <c r="N590" s="15"/>
      <c r="O590" s="15"/>
      <c r="P590" s="15"/>
      <c r="Q590" s="15"/>
      <c r="R590" s="15"/>
      <c r="S590" s="19"/>
      <c r="T590" s="15"/>
      <c r="U590" s="17"/>
      <c r="V590" s="15" t="s">
        <v>4669</v>
      </c>
      <c r="W590" s="15"/>
      <c r="X590" s="15" t="s">
        <v>404</v>
      </c>
      <c r="Y590" s="15" t="s">
        <v>4670</v>
      </c>
      <c r="AB590" s="20"/>
      <c r="AC590" s="21" t="s">
        <v>4671</v>
      </c>
      <c r="AD590" s="21" t="s">
        <v>4672</v>
      </c>
      <c r="AE590" s="21" t="s">
        <v>4673</v>
      </c>
      <c r="AF590" s="21" t="s">
        <v>4674</v>
      </c>
      <c r="AG590" s="22">
        <f t="shared" si="77"/>
        <v>0.5161290322580645</v>
      </c>
      <c r="AH590" s="15" t="str">
        <f t="shared" si="88"/>
        <v/>
      </c>
      <c r="AI590" s="22" t="e">
        <f>VLOOKUP(A590,'[1]Deals (investment)'!$B$2:$Z$1497,1,FALSE)</f>
        <v>#N/A</v>
      </c>
      <c r="AJ590" s="22" t="e">
        <f>VLOOKUP(A590,'[1]Deals (investment)'!$B$2:$Z$870,15,FALSE)</f>
        <v>#N/A</v>
      </c>
      <c r="AK590" s="17" t="str">
        <f>VLOOKUP(A590,'[1]Deals (Exits)'!B:B,1,FALSE)</f>
        <v>Bizense</v>
      </c>
      <c r="AL590" s="23">
        <f>VLOOKUP(G590,[1]Lookups!$V$3:$Y$197,4,FALSE)</f>
        <v>0</v>
      </c>
      <c r="AM590" s="17" t="str">
        <f>VLOOKUP(X590,[1]Lookups!$B$3:$C$200,2,FALSE)</f>
        <v>Other Technologies &amp; Information Technology</v>
      </c>
      <c r="AN590" s="17" t="e">
        <f>VLOOKUP(R590,[1]Lookups!$H$3:$I$69,2,FALSE)</f>
        <v>#N/A</v>
      </c>
      <c r="AO590" s="17" t="e">
        <f>VLOOKUP(T590,[1]Lookups!$H$3:$I$69,2,FALSE)</f>
        <v>#N/A</v>
      </c>
      <c r="AP590" s="17" t="e">
        <f>VLOOKUP(AN590,[1]Lookups!$N$3:$O$11,2,FALSE)</f>
        <v>#N/A</v>
      </c>
      <c r="AQ590" s="18" t="e">
        <f>COUNTIFS('[1]Deals (investment)'!$B:$B,$A590)</f>
        <v>#VALUE!</v>
      </c>
      <c r="AR590" s="18" t="e">
        <f>COUNTIFS('[1]Deals (investment)'!$B:$B,$A590,'[1]Deals (investment)'!$T:$T,$AW$1)+COUNTIFS('[1]Deals (investment)'!$B:$B,$A590,'[1]Deals (investment)'!$T:$T,$AX$1)+COUNTIFS('[1]Deals (investment)'!$B:$B,$A590,'[1]Deals (investment)'!$T:$T,$AY$1)</f>
        <v>#VALUE!</v>
      </c>
      <c r="AS590" s="17" t="e">
        <f>SUMIFS('[1]Deals (investment)'!$C:$C,'[1]Deals (investment)'!$B:$B,$A590)</f>
        <v>#VALUE!</v>
      </c>
      <c r="AT590" s="17" t="e">
        <f t="shared" si="66"/>
        <v>#VALUE!</v>
      </c>
      <c r="AU590" s="18" t="e">
        <f>COUNTIF('[1]Deals (Exits)'!$B:$B,A590)</f>
        <v>#VALUE!</v>
      </c>
      <c r="AV590" s="17" t="e">
        <f>SUMIFS('[1]Deals (investment)'!$C:$C,'[1]Deals (investment)'!$B:$B,$A590,'[1]Deals (investment)'!$T:$T,AV$1)</f>
        <v>#VALUE!</v>
      </c>
      <c r="AW590" s="17" t="e">
        <f>SUMIFS('[1]Deals (investment)'!$C:$C,'[1]Deals (investment)'!$B:$B,$A590,'[1]Deals (investment)'!$T:$T,AW$1)</f>
        <v>#VALUE!</v>
      </c>
      <c r="AX590" s="17" t="e">
        <f>SUMIFS('[1]Deals (investment)'!$C:$C,'[1]Deals (investment)'!$B:$B,$A590,'[1]Deals (investment)'!$T:$T,AX$1)</f>
        <v>#VALUE!</v>
      </c>
      <c r="AY590" s="17" t="e">
        <f>SUMIFS('[1]Deals (investment)'!$C:$C,'[1]Deals (investment)'!$B:$B,$A590,'[1]Deals (investment)'!$T:$T,AY$1)</f>
        <v>#VALUE!</v>
      </c>
      <c r="AZ590" s="17" t="e">
        <f>SUMIFS('[1]Deals (investment)'!$C:$C,'[1]Deals (investment)'!$B:$B,$A590,'[1]Deals (investment)'!$T:$T,AZ$1)</f>
        <v>#VALUE!</v>
      </c>
      <c r="BA590" s="17" t="e">
        <f>SUMIFS('[1]Deals (investment)'!$C:$C,'[1]Deals (investment)'!$B:$B,$A590,'[1]Deals (investment)'!$T:$T,BA$1)</f>
        <v>#VALUE!</v>
      </c>
      <c r="BB590" s="17" t="e">
        <f>SUMIFS('[1]Deals (investment)'!$C:$C,'[1]Deals (investment)'!$B:$B,$A590,'[1]Deals (investment)'!$T:$T,BB$1)</f>
        <v>#VALUE!</v>
      </c>
      <c r="BC590" s="17" t="e">
        <f>SUMIFS('[1]Deals (Exits)'!$C:$C,'[1]Deals (Exits)'!$B:$B,$A590)</f>
        <v>#VALUE!</v>
      </c>
      <c r="BD590" s="17" t="e">
        <f>SUMIFS('[1]Deals (investment)'!$C:$C,'[1]Deals (investment)'!$B:$B,$A590,'[1]Deals (investment)'!$V:$V,BD$1)</f>
        <v>#VALUE!</v>
      </c>
      <c r="BE590" s="17" t="e">
        <f>SUMIFS('[1]Deals (investment)'!$C:$C,'[1]Deals (investment)'!$B:$B,$A590,'[1]Deals (investment)'!$V:$V,BE$1)</f>
        <v>#VALUE!</v>
      </c>
      <c r="BF590" s="17" t="e">
        <f>SUMIFS('[1]Deals (investment)'!$C:$C,'[1]Deals (investment)'!$B:$B,$A590,'[1]Deals (investment)'!$V:$V,BF$1)</f>
        <v>#VALUE!</v>
      </c>
      <c r="BG590" s="17" t="e">
        <f>SUMIFS('[1]Deals (investment)'!$C:$C,'[1]Deals (investment)'!$B:$B,$A590,'[1]Deals (investment)'!$V:$V,BG$1)</f>
        <v>#VALUE!</v>
      </c>
      <c r="BH590" s="17" t="e">
        <f>SUMIFS('[1]Deals (investment)'!$C:$C,'[1]Deals (investment)'!$B:$B,$A590,'[1]Deals (investment)'!$V:$V,BH$1)</f>
        <v>#VALUE!</v>
      </c>
      <c r="BI590" s="17" t="e">
        <f>SUMIFS('[1]Deals (investment)'!$C:$C,'[1]Deals (investment)'!$B:$B,$A590,'[1]Deals (investment)'!$V:$V,BI$1)</f>
        <v>#VALUE!</v>
      </c>
      <c r="BJ590" s="17" t="e">
        <f>SUMIFS('[1]Deals (investment)'!$C:$C,'[1]Deals (investment)'!$B:$B,$A590,'[1]Deals (investment)'!$V:$V,BJ$1)</f>
        <v>#VALUE!</v>
      </c>
      <c r="BK590" s="17" t="e">
        <f>SUMIFS('[1]Deals (investment)'!$C:$C,'[1]Deals (investment)'!$B:$B,$A590,'[1]Deals (investment)'!$V:$V,BK$1)</f>
        <v>#VALUE!</v>
      </c>
      <c r="BL590" s="17" t="e">
        <f>SUMIFS('[1]Deals (investment)'!$C:$C,'[1]Deals (investment)'!$B:$B,$A590,'[1]Deals (investment)'!$V:$V,BL$1)</f>
        <v>#VALUE!</v>
      </c>
      <c r="BM590" s="17" t="e">
        <f>SUMIFS('[1]Deals (investment)'!$C:$C,'[1]Deals (investment)'!$B:$B,$A590,'[1]Deals (investment)'!$V:$V,BM$1)</f>
        <v>#VALUE!</v>
      </c>
      <c r="BN590" s="15"/>
      <c r="BO590" s="15"/>
      <c r="BP590" s="22"/>
      <c r="BQ590" s="15"/>
      <c r="BR590" s="15"/>
      <c r="BS590" s="15"/>
      <c r="BT590" s="15"/>
      <c r="BU590" s="15"/>
      <c r="BV590" s="15"/>
      <c r="BW590" s="15"/>
      <c r="BX590" s="15"/>
      <c r="BY590" s="15"/>
      <c r="BZ590" s="15"/>
      <c r="CA590" s="15"/>
      <c r="CB590" s="15"/>
      <c r="CC590" s="15"/>
      <c r="CD590" s="15" t="str">
        <f t="shared" si="91"/>
        <v>BizenseBIZense Technologies is a world class software product company innovating the next generation patent pending advertising platform.Acquired</v>
      </c>
      <c r="CE590" s="15"/>
      <c r="CF590" s="15"/>
      <c r="CG590" s="15"/>
      <c r="CH590" s="15"/>
      <c r="CI590" s="15"/>
      <c r="CJ590" s="15"/>
    </row>
    <row r="591" spans="1:118" ht="12.75">
      <c r="A591" s="15" t="s">
        <v>4675</v>
      </c>
      <c r="B591" s="15" t="s">
        <v>4676</v>
      </c>
      <c r="C591" s="15" t="s">
        <v>58</v>
      </c>
      <c r="D591" s="16">
        <v>2015</v>
      </c>
      <c r="E591" s="15" t="s">
        <v>90</v>
      </c>
      <c r="F591" s="15" t="s">
        <v>110</v>
      </c>
      <c r="G591" s="15" t="s">
        <v>91</v>
      </c>
      <c r="H591" s="15" t="s">
        <v>91</v>
      </c>
      <c r="I591" s="15" t="s">
        <v>91</v>
      </c>
      <c r="J591" s="15"/>
      <c r="K591" s="17" t="e">
        <f t="shared" si="65"/>
        <v>#VALUE!</v>
      </c>
      <c r="L591" s="15"/>
      <c r="M591" s="18" t="e">
        <f t="shared" si="90"/>
        <v>#VALUE!</v>
      </c>
      <c r="N591" s="15"/>
      <c r="O591" s="15"/>
      <c r="P591" s="15"/>
      <c r="Q591" s="15"/>
      <c r="R591" s="15" t="s">
        <v>92</v>
      </c>
      <c r="S591" s="19" t="s">
        <v>144</v>
      </c>
      <c r="T591" s="15" t="s">
        <v>312</v>
      </c>
      <c r="U591" s="17" t="s">
        <v>312</v>
      </c>
      <c r="V591" s="15" t="s">
        <v>4677</v>
      </c>
      <c r="W591" s="15">
        <v>0</v>
      </c>
      <c r="X591" s="15" t="s">
        <v>158</v>
      </c>
      <c r="Y591" s="28" t="s">
        <v>4678</v>
      </c>
      <c r="AB591" s="20" t="s">
        <v>286</v>
      </c>
      <c r="AC591" s="21" t="s">
        <v>4679</v>
      </c>
      <c r="AD591" s="21" t="s">
        <v>4680</v>
      </c>
      <c r="AE591" s="21" t="s">
        <v>4681</v>
      </c>
      <c r="AF591" s="21" t="s">
        <v>4682</v>
      </c>
      <c r="AG591" s="22">
        <f t="shared" si="77"/>
        <v>0.74193548387096775</v>
      </c>
      <c r="AH591" s="15" t="str">
        <f t="shared" si="88"/>
        <v/>
      </c>
      <c r="AI591" s="22" t="e">
        <f>VLOOKUP(A591,'[1]Deals (investment)'!$B$2:$Z$1497,1,FALSE)</f>
        <v>#N/A</v>
      </c>
      <c r="AJ591" s="22" t="e">
        <f>VLOOKUP(A591,'[1]Deals (investment)'!$B$2:$Z$870,15,FALSE)</f>
        <v>#N/A</v>
      </c>
      <c r="AK591" s="17" t="e">
        <f>VLOOKUP(A591,'[1]Deals (Exits)'!B:B,1,FALSE)</f>
        <v>#N/A</v>
      </c>
      <c r="AL591" s="23">
        <f>VLOOKUP(G591,[1]Lookups!$V$3:$Y$197,4,FALSE)</f>
        <v>0</v>
      </c>
      <c r="AM591" s="17" t="str">
        <f>VLOOKUP(X591,[1]Lookups!$B$3:$C$200,2,FALSE)</f>
        <v>Financial Services</v>
      </c>
      <c r="AN591" s="17" t="str">
        <f>VLOOKUP(R591,[1]Lookups!$H$3:$I$69,2,FALSE)</f>
        <v>4. Late Venture</v>
      </c>
      <c r="AO591" s="17" t="e">
        <f>VLOOKUP(T591,[1]Lookups!$H$3:$I$69,2,FALSE)</f>
        <v>#N/A</v>
      </c>
      <c r="AP591" s="17" t="str">
        <f>VLOOKUP(AN591,[1]Lookups!$N$3:$O$11,2,FALSE)</f>
        <v>Growth</v>
      </c>
      <c r="AQ591" s="18" t="e">
        <f>COUNTIFS('[1]Deals (investment)'!$B:$B,$A591)</f>
        <v>#VALUE!</v>
      </c>
      <c r="AR591" s="18" t="e">
        <f>COUNTIFS('[1]Deals (investment)'!$B:$B,$A591,'[1]Deals (investment)'!$T:$T,$AW$1)+COUNTIFS('[1]Deals (investment)'!$B:$B,$A591,'[1]Deals (investment)'!$T:$T,$AX$1)+COUNTIFS('[1]Deals (investment)'!$B:$B,$A591,'[1]Deals (investment)'!$T:$T,$AY$1)</f>
        <v>#VALUE!</v>
      </c>
      <c r="AS591" s="17" t="e">
        <f>SUMIFS('[1]Deals (investment)'!$C:$C,'[1]Deals (investment)'!$B:$B,$A591)</f>
        <v>#VALUE!</v>
      </c>
      <c r="AT591" s="17" t="e">
        <f t="shared" si="66"/>
        <v>#VALUE!</v>
      </c>
      <c r="AU591" s="18" t="e">
        <f>COUNTIF('[1]Deals (Exits)'!$B:$B,A591)</f>
        <v>#VALUE!</v>
      </c>
      <c r="AV591" s="17" t="e">
        <f>SUMIFS('[1]Deals (investment)'!$C:$C,'[1]Deals (investment)'!$B:$B,$A591,'[1]Deals (investment)'!$T:$T,AV$1)</f>
        <v>#VALUE!</v>
      </c>
      <c r="AW591" s="17" t="e">
        <f>SUMIFS('[1]Deals (investment)'!$C:$C,'[1]Deals (investment)'!$B:$B,$A591,'[1]Deals (investment)'!$T:$T,AW$1)</f>
        <v>#VALUE!</v>
      </c>
      <c r="AX591" s="17" t="e">
        <f>SUMIFS('[1]Deals (investment)'!$C:$C,'[1]Deals (investment)'!$B:$B,$A591,'[1]Deals (investment)'!$T:$T,AX$1)</f>
        <v>#VALUE!</v>
      </c>
      <c r="AY591" s="17" t="e">
        <f>SUMIFS('[1]Deals (investment)'!$C:$C,'[1]Deals (investment)'!$B:$B,$A591,'[1]Deals (investment)'!$T:$T,AY$1)</f>
        <v>#VALUE!</v>
      </c>
      <c r="AZ591" s="17" t="e">
        <f>SUMIFS('[1]Deals (investment)'!$C:$C,'[1]Deals (investment)'!$B:$B,$A591,'[1]Deals (investment)'!$T:$T,AZ$1)</f>
        <v>#VALUE!</v>
      </c>
      <c r="BA591" s="17" t="e">
        <f>SUMIFS('[1]Deals (investment)'!$C:$C,'[1]Deals (investment)'!$B:$B,$A591,'[1]Deals (investment)'!$T:$T,BA$1)</f>
        <v>#VALUE!</v>
      </c>
      <c r="BB591" s="17" t="e">
        <f>SUMIFS('[1]Deals (investment)'!$C:$C,'[1]Deals (investment)'!$B:$B,$A591,'[1]Deals (investment)'!$T:$T,BB$1)</f>
        <v>#VALUE!</v>
      </c>
      <c r="BC591" s="17" t="e">
        <f>SUMIFS('[1]Deals (Exits)'!$C:$C,'[1]Deals (Exits)'!$B:$B,$A591)</f>
        <v>#VALUE!</v>
      </c>
      <c r="BD591" s="17" t="e">
        <f>SUMIFS('[1]Deals (investment)'!$C:$C,'[1]Deals (investment)'!$B:$B,$A591,'[1]Deals (investment)'!$V:$V,BD$1)</f>
        <v>#VALUE!</v>
      </c>
      <c r="BE591" s="17" t="e">
        <f>SUMIFS('[1]Deals (investment)'!$C:$C,'[1]Deals (investment)'!$B:$B,$A591,'[1]Deals (investment)'!$V:$V,BE$1)</f>
        <v>#VALUE!</v>
      </c>
      <c r="BF591" s="17" t="e">
        <f>SUMIFS('[1]Deals (investment)'!$C:$C,'[1]Deals (investment)'!$B:$B,$A591,'[1]Deals (investment)'!$V:$V,BF$1)</f>
        <v>#VALUE!</v>
      </c>
      <c r="BG591" s="17" t="e">
        <f>SUMIFS('[1]Deals (investment)'!$C:$C,'[1]Deals (investment)'!$B:$B,$A591,'[1]Deals (investment)'!$V:$V,BG$1)</f>
        <v>#VALUE!</v>
      </c>
      <c r="BH591" s="17" t="e">
        <f>SUMIFS('[1]Deals (investment)'!$C:$C,'[1]Deals (investment)'!$B:$B,$A591,'[1]Deals (investment)'!$V:$V,BH$1)</f>
        <v>#VALUE!</v>
      </c>
      <c r="BI591" s="17" t="e">
        <f>SUMIFS('[1]Deals (investment)'!$C:$C,'[1]Deals (investment)'!$B:$B,$A591,'[1]Deals (investment)'!$V:$V,BI$1)</f>
        <v>#VALUE!</v>
      </c>
      <c r="BJ591" s="17" t="e">
        <f>SUMIFS('[1]Deals (investment)'!$C:$C,'[1]Deals (investment)'!$B:$B,$A591,'[1]Deals (investment)'!$V:$V,BJ$1)</f>
        <v>#VALUE!</v>
      </c>
      <c r="BK591" s="17" t="e">
        <f>SUMIFS('[1]Deals (investment)'!$C:$C,'[1]Deals (investment)'!$B:$B,$A591,'[1]Deals (investment)'!$V:$V,BK$1)</f>
        <v>#VALUE!</v>
      </c>
      <c r="BL591" s="17" t="e">
        <f>SUMIFS('[1]Deals (investment)'!$C:$C,'[1]Deals (investment)'!$B:$B,$A591,'[1]Deals (investment)'!$V:$V,BL$1)</f>
        <v>#VALUE!</v>
      </c>
      <c r="BM591" s="17" t="e">
        <f>SUMIFS('[1]Deals (investment)'!$C:$C,'[1]Deals (investment)'!$B:$B,$A591,'[1]Deals (investment)'!$V:$V,BM$1)</f>
        <v>#VALUE!</v>
      </c>
      <c r="BN591" s="15"/>
      <c r="BO591" s="15"/>
      <c r="BP591" s="22"/>
      <c r="BQ591" s="15"/>
      <c r="BR591" s="15"/>
      <c r="BS591" s="15"/>
      <c r="BT591" s="15"/>
      <c r="BU591" s="15"/>
      <c r="BV591" s="15"/>
      <c r="BW591" s="15"/>
      <c r="BX591" s="15"/>
      <c r="BY591" s="15"/>
      <c r="BZ591" s="15"/>
      <c r="CA591" s="15"/>
      <c r="CB591" s="15"/>
      <c r="CC591" s="15"/>
      <c r="CD591" s="15" t="str">
        <f t="shared" si="91"/>
        <v>Bettr FinanceBettr is a virtual banking experience powered by your smartphone. Pre-order your Zero Monthly Fee account and Bettr debit card today.Active</v>
      </c>
      <c r="CE591" s="15"/>
      <c r="CF591" s="15"/>
      <c r="CG591" s="15"/>
      <c r="CH591" s="15"/>
      <c r="CI591" s="15"/>
      <c r="CJ591" s="15"/>
    </row>
    <row r="592" spans="1:118" ht="12.75">
      <c r="A592" s="15" t="s">
        <v>4683</v>
      </c>
      <c r="B592" s="15" t="s">
        <v>4684</v>
      </c>
      <c r="C592" s="15" t="s">
        <v>58</v>
      </c>
      <c r="D592" s="16">
        <v>2015</v>
      </c>
      <c r="E592" s="15" t="s">
        <v>90</v>
      </c>
      <c r="F592" s="15"/>
      <c r="G592" s="15" t="s">
        <v>91</v>
      </c>
      <c r="H592" s="15" t="s">
        <v>91</v>
      </c>
      <c r="I592" s="15" t="s">
        <v>91</v>
      </c>
      <c r="J592" s="15"/>
      <c r="K592" s="17" t="e">
        <f t="shared" si="65"/>
        <v>#VALUE!</v>
      </c>
      <c r="L592" s="15"/>
      <c r="M592" s="18" t="e">
        <f t="shared" si="90"/>
        <v>#VALUE!</v>
      </c>
      <c r="N592" s="15"/>
      <c r="O592" s="15"/>
      <c r="P592" s="15"/>
      <c r="Q592" s="15"/>
      <c r="R592" s="15"/>
      <c r="S592" s="19"/>
      <c r="T592" s="15"/>
      <c r="U592" s="17"/>
      <c r="V592" s="15" t="s">
        <v>4685</v>
      </c>
      <c r="W592" s="15"/>
      <c r="X592" s="15" t="s">
        <v>158</v>
      </c>
      <c r="Y592" s="15" t="s">
        <v>3947</v>
      </c>
      <c r="AB592" s="20"/>
      <c r="AC592" s="21" t="s">
        <v>4686</v>
      </c>
      <c r="AD592" s="21" t="s">
        <v>4687</v>
      </c>
      <c r="AE592" s="21" t="s">
        <v>4688</v>
      </c>
      <c r="AF592" s="21" t="s">
        <v>4689</v>
      </c>
      <c r="AG592" s="22">
        <f t="shared" si="77"/>
        <v>0.5161290322580645</v>
      </c>
      <c r="AH592" s="15" t="str">
        <f t="shared" si="88"/>
        <v/>
      </c>
      <c r="AI592" s="22" t="e">
        <f>VLOOKUP(A592,'[1]Deals (investment)'!$B$2:$Z$1497,1,FALSE)</f>
        <v>#N/A</v>
      </c>
      <c r="AJ592" s="22" t="e">
        <f>VLOOKUP(A592,'[1]Deals (investment)'!$B$2:$Z$870,15,FALSE)</f>
        <v>#N/A</v>
      </c>
      <c r="AK592" s="17" t="e">
        <f>VLOOKUP(A592,'[1]Deals (Exits)'!B:B,1,FALSE)</f>
        <v>#N/A</v>
      </c>
      <c r="AL592" s="23">
        <f>VLOOKUP(G592,[1]Lookups!$V$3:$Y$197,4,FALSE)</f>
        <v>0</v>
      </c>
      <c r="AM592" s="17" t="str">
        <f>VLOOKUP(X592,[1]Lookups!$B$3:$C$200,2,FALSE)</f>
        <v>Financial Services</v>
      </c>
      <c r="AN592" s="17" t="e">
        <f>VLOOKUP(R592,[1]Lookups!$H$3:$I$69,2,FALSE)</f>
        <v>#N/A</v>
      </c>
      <c r="AO592" s="17" t="e">
        <f>VLOOKUP(T592,[1]Lookups!$H$3:$I$69,2,FALSE)</f>
        <v>#N/A</v>
      </c>
      <c r="AP592" s="17" t="e">
        <f>VLOOKUP(AN592,[1]Lookups!$N$3:$O$11,2,FALSE)</f>
        <v>#N/A</v>
      </c>
      <c r="AQ592" s="18" t="e">
        <f>COUNTIFS('[1]Deals (investment)'!$B:$B,$A592)</f>
        <v>#VALUE!</v>
      </c>
      <c r="AR592" s="18" t="e">
        <f>COUNTIFS('[1]Deals (investment)'!$B:$B,$A592,'[1]Deals (investment)'!$T:$T,$AW$1)+COUNTIFS('[1]Deals (investment)'!$B:$B,$A592,'[1]Deals (investment)'!$T:$T,$AX$1)+COUNTIFS('[1]Deals (investment)'!$B:$B,$A592,'[1]Deals (investment)'!$T:$T,$AY$1)</f>
        <v>#VALUE!</v>
      </c>
      <c r="AS592" s="17" t="e">
        <f>SUMIFS('[1]Deals (investment)'!$C:$C,'[1]Deals (investment)'!$B:$B,$A592)</f>
        <v>#VALUE!</v>
      </c>
      <c r="AT592" s="17" t="e">
        <f t="shared" si="66"/>
        <v>#VALUE!</v>
      </c>
      <c r="AU592" s="18" t="e">
        <f>COUNTIF('[1]Deals (Exits)'!$B:$B,A592)</f>
        <v>#VALUE!</v>
      </c>
      <c r="AV592" s="17" t="e">
        <f>SUMIFS('[1]Deals (investment)'!$C:$C,'[1]Deals (investment)'!$B:$B,$A592,'[1]Deals (investment)'!$T:$T,AV$1)</f>
        <v>#VALUE!</v>
      </c>
      <c r="AW592" s="17" t="e">
        <f>SUMIFS('[1]Deals (investment)'!$C:$C,'[1]Deals (investment)'!$B:$B,$A592,'[1]Deals (investment)'!$T:$T,AW$1)</f>
        <v>#VALUE!</v>
      </c>
      <c r="AX592" s="17" t="e">
        <f>SUMIFS('[1]Deals (investment)'!$C:$C,'[1]Deals (investment)'!$B:$B,$A592,'[1]Deals (investment)'!$T:$T,AX$1)</f>
        <v>#VALUE!</v>
      </c>
      <c r="AY592" s="17" t="e">
        <f>SUMIFS('[1]Deals (investment)'!$C:$C,'[1]Deals (investment)'!$B:$B,$A592,'[1]Deals (investment)'!$T:$T,AY$1)</f>
        <v>#VALUE!</v>
      </c>
      <c r="AZ592" s="17" t="e">
        <f>SUMIFS('[1]Deals (investment)'!$C:$C,'[1]Deals (investment)'!$B:$B,$A592,'[1]Deals (investment)'!$T:$T,AZ$1)</f>
        <v>#VALUE!</v>
      </c>
      <c r="BA592" s="17" t="e">
        <f>SUMIFS('[1]Deals (investment)'!$C:$C,'[1]Deals (investment)'!$B:$B,$A592,'[1]Deals (investment)'!$T:$T,BA$1)</f>
        <v>#VALUE!</v>
      </c>
      <c r="BB592" s="17" t="e">
        <f>SUMIFS('[1]Deals (investment)'!$C:$C,'[1]Deals (investment)'!$B:$B,$A592,'[1]Deals (investment)'!$T:$T,BB$1)</f>
        <v>#VALUE!</v>
      </c>
      <c r="BC592" s="17" t="e">
        <f>SUMIFS('[1]Deals (Exits)'!$C:$C,'[1]Deals (Exits)'!$B:$B,$A592)</f>
        <v>#VALUE!</v>
      </c>
      <c r="BD592" s="17" t="e">
        <f>SUMIFS('[1]Deals (investment)'!$C:$C,'[1]Deals (investment)'!$B:$B,$A592,'[1]Deals (investment)'!$V:$V,BD$1)</f>
        <v>#VALUE!</v>
      </c>
      <c r="BE592" s="17" t="e">
        <f>SUMIFS('[1]Deals (investment)'!$C:$C,'[1]Deals (investment)'!$B:$B,$A592,'[1]Deals (investment)'!$V:$V,BE$1)</f>
        <v>#VALUE!</v>
      </c>
      <c r="BF592" s="17" t="e">
        <f>SUMIFS('[1]Deals (investment)'!$C:$C,'[1]Deals (investment)'!$B:$B,$A592,'[1]Deals (investment)'!$V:$V,BF$1)</f>
        <v>#VALUE!</v>
      </c>
      <c r="BG592" s="17" t="e">
        <f>SUMIFS('[1]Deals (investment)'!$C:$C,'[1]Deals (investment)'!$B:$B,$A592,'[1]Deals (investment)'!$V:$V,BG$1)</f>
        <v>#VALUE!</v>
      </c>
      <c r="BH592" s="17" t="e">
        <f>SUMIFS('[1]Deals (investment)'!$C:$C,'[1]Deals (investment)'!$B:$B,$A592,'[1]Deals (investment)'!$V:$V,BH$1)</f>
        <v>#VALUE!</v>
      </c>
      <c r="BI592" s="17" t="e">
        <f>SUMIFS('[1]Deals (investment)'!$C:$C,'[1]Deals (investment)'!$B:$B,$A592,'[1]Deals (investment)'!$V:$V,BI$1)</f>
        <v>#VALUE!</v>
      </c>
      <c r="BJ592" s="17" t="e">
        <f>SUMIFS('[1]Deals (investment)'!$C:$C,'[1]Deals (investment)'!$B:$B,$A592,'[1]Deals (investment)'!$V:$V,BJ$1)</f>
        <v>#VALUE!</v>
      </c>
      <c r="BK592" s="17" t="e">
        <f>SUMIFS('[1]Deals (investment)'!$C:$C,'[1]Deals (investment)'!$B:$B,$A592,'[1]Deals (investment)'!$V:$V,BK$1)</f>
        <v>#VALUE!</v>
      </c>
      <c r="BL592" s="17" t="e">
        <f>SUMIFS('[1]Deals (investment)'!$C:$C,'[1]Deals (investment)'!$B:$B,$A592,'[1]Deals (investment)'!$V:$V,BL$1)</f>
        <v>#VALUE!</v>
      </c>
      <c r="BM592" s="17" t="e">
        <f>SUMIFS('[1]Deals (investment)'!$C:$C,'[1]Deals (investment)'!$B:$B,$A592,'[1]Deals (investment)'!$V:$V,BM$1)</f>
        <v>#VALUE!</v>
      </c>
      <c r="BN592" s="15"/>
      <c r="BO592" s="15"/>
      <c r="BP592" s="22"/>
      <c r="BQ592" s="15"/>
      <c r="BR592" s="15"/>
      <c r="BS592" s="15"/>
      <c r="BT592" s="15"/>
      <c r="BU592" s="15"/>
      <c r="BV592" s="15"/>
      <c r="BW592" s="15"/>
      <c r="BX592" s="15"/>
      <c r="BY592" s="15"/>
      <c r="BZ592" s="15"/>
      <c r="CA592" s="15"/>
      <c r="CB592" s="15"/>
      <c r="CC592" s="15"/>
      <c r="CD592" s="15" t="str">
        <f t="shared" si="91"/>
        <v>Blockchain AcademyBlockchain Academy is a company that provides training and consulting on digital currencies and blockchain technology in South AfricaActive</v>
      </c>
      <c r="CE592" s="15"/>
      <c r="CF592" s="15"/>
      <c r="CG592" s="15"/>
      <c r="CH592" s="15"/>
      <c r="CI592" s="15"/>
      <c r="CJ592" s="15"/>
    </row>
    <row r="593" spans="1:118" ht="12.75">
      <c r="A593" s="15" t="s">
        <v>4690</v>
      </c>
      <c r="B593" s="15" t="s">
        <v>4691</v>
      </c>
      <c r="C593" s="15" t="s">
        <v>58</v>
      </c>
      <c r="D593" s="16">
        <v>2017</v>
      </c>
      <c r="E593" s="15" t="s">
        <v>90</v>
      </c>
      <c r="F593" s="15"/>
      <c r="G593" s="15" t="s">
        <v>91</v>
      </c>
      <c r="H593" s="15" t="s">
        <v>91</v>
      </c>
      <c r="I593" s="15" t="s">
        <v>91</v>
      </c>
      <c r="J593" s="15"/>
      <c r="K593" s="17" t="e">
        <f t="shared" si="65"/>
        <v>#VALUE!</v>
      </c>
      <c r="L593" s="15"/>
      <c r="M593" s="18" t="e">
        <f t="shared" si="90"/>
        <v>#VALUE!</v>
      </c>
      <c r="N593" s="15"/>
      <c r="O593" s="15"/>
      <c r="P593" s="15"/>
      <c r="Q593" s="15"/>
      <c r="R593" s="15"/>
      <c r="S593" s="19"/>
      <c r="T593" s="15"/>
      <c r="U593" s="17"/>
      <c r="V593" s="15"/>
      <c r="W593" s="15"/>
      <c r="X593" s="15" t="s">
        <v>404</v>
      </c>
      <c r="Y593" s="15" t="s">
        <v>404</v>
      </c>
      <c r="AB593" s="20"/>
      <c r="AC593" s="21" t="s">
        <v>4692</v>
      </c>
      <c r="AD593" s="21" t="s">
        <v>4693</v>
      </c>
      <c r="AE593" s="21" t="s">
        <v>4694</v>
      </c>
      <c r="AF593" s="21" t="s">
        <v>4692</v>
      </c>
      <c r="AG593" s="22">
        <f t="shared" si="77"/>
        <v>0.4838709677419355</v>
      </c>
      <c r="AH593" s="15" t="str">
        <f t="shared" si="88"/>
        <v/>
      </c>
      <c r="AI593" s="22" t="e">
        <f>VLOOKUP(A593,'[1]Deals (investment)'!$B$2:$Z$1497,1,FALSE)</f>
        <v>#N/A</v>
      </c>
      <c r="AJ593" s="22" t="e">
        <f>VLOOKUP(A593,'[1]Deals (investment)'!$B$2:$Z$870,15,FALSE)</f>
        <v>#N/A</v>
      </c>
      <c r="AK593" s="17" t="e">
        <f>VLOOKUP(A593,'[1]Deals (Exits)'!B:B,1,FALSE)</f>
        <v>#N/A</v>
      </c>
      <c r="AL593" s="23">
        <f>VLOOKUP(G593,[1]Lookups!$V$3:$Y$197,4,FALSE)</f>
        <v>0</v>
      </c>
      <c r="AM593" s="17" t="str">
        <f>VLOOKUP(X593,[1]Lookups!$B$3:$C$200,2,FALSE)</f>
        <v>Other Technologies &amp; Information Technology</v>
      </c>
      <c r="AN593" s="17" t="e">
        <f>VLOOKUP(R593,[1]Lookups!$H$3:$I$69,2,FALSE)</f>
        <v>#N/A</v>
      </c>
      <c r="AO593" s="17" t="e">
        <f>VLOOKUP(T593,[1]Lookups!$H$3:$I$69,2,FALSE)</f>
        <v>#N/A</v>
      </c>
      <c r="AP593" s="17" t="e">
        <f>VLOOKUP(AN593,[1]Lookups!$N$3:$O$11,2,FALSE)</f>
        <v>#N/A</v>
      </c>
      <c r="AQ593" s="18" t="e">
        <f>COUNTIFS('[1]Deals (investment)'!$B:$B,$A593)</f>
        <v>#VALUE!</v>
      </c>
      <c r="AR593" s="18" t="e">
        <f>COUNTIFS('[1]Deals (investment)'!$B:$B,$A593,'[1]Deals (investment)'!$T:$T,$AW$1)+COUNTIFS('[1]Deals (investment)'!$B:$B,$A593,'[1]Deals (investment)'!$T:$T,$AX$1)+COUNTIFS('[1]Deals (investment)'!$B:$B,$A593,'[1]Deals (investment)'!$T:$T,$AY$1)</f>
        <v>#VALUE!</v>
      </c>
      <c r="AS593" s="17" t="e">
        <f>SUMIFS('[1]Deals (investment)'!$C:$C,'[1]Deals (investment)'!$B:$B,$A593)</f>
        <v>#VALUE!</v>
      </c>
      <c r="AT593" s="17" t="e">
        <f t="shared" si="66"/>
        <v>#VALUE!</v>
      </c>
      <c r="AU593" s="18" t="e">
        <f>COUNTIF('[1]Deals (Exits)'!$B:$B,A593)</f>
        <v>#VALUE!</v>
      </c>
      <c r="AV593" s="17" t="e">
        <f>SUMIFS('[1]Deals (investment)'!$C:$C,'[1]Deals (investment)'!$B:$B,$A593,'[1]Deals (investment)'!$T:$T,AV$1)</f>
        <v>#VALUE!</v>
      </c>
      <c r="AW593" s="17" t="e">
        <f>SUMIFS('[1]Deals (investment)'!$C:$C,'[1]Deals (investment)'!$B:$B,$A593,'[1]Deals (investment)'!$T:$T,AW$1)</f>
        <v>#VALUE!</v>
      </c>
      <c r="AX593" s="17" t="e">
        <f>SUMIFS('[1]Deals (investment)'!$C:$C,'[1]Deals (investment)'!$B:$B,$A593,'[1]Deals (investment)'!$T:$T,AX$1)</f>
        <v>#VALUE!</v>
      </c>
      <c r="AY593" s="17" t="e">
        <f>SUMIFS('[1]Deals (investment)'!$C:$C,'[1]Deals (investment)'!$B:$B,$A593,'[1]Deals (investment)'!$T:$T,AY$1)</f>
        <v>#VALUE!</v>
      </c>
      <c r="AZ593" s="17" t="e">
        <f>SUMIFS('[1]Deals (investment)'!$C:$C,'[1]Deals (investment)'!$B:$B,$A593,'[1]Deals (investment)'!$T:$T,AZ$1)</f>
        <v>#VALUE!</v>
      </c>
      <c r="BA593" s="17" t="e">
        <f>SUMIFS('[1]Deals (investment)'!$C:$C,'[1]Deals (investment)'!$B:$B,$A593,'[1]Deals (investment)'!$T:$T,BA$1)</f>
        <v>#VALUE!</v>
      </c>
      <c r="BB593" s="17" t="e">
        <f>SUMIFS('[1]Deals (investment)'!$C:$C,'[1]Deals (investment)'!$B:$B,$A593,'[1]Deals (investment)'!$T:$T,BB$1)</f>
        <v>#VALUE!</v>
      </c>
      <c r="BC593" s="17" t="e">
        <f>SUMIFS('[1]Deals (Exits)'!$C:$C,'[1]Deals (Exits)'!$B:$B,$A593)</f>
        <v>#VALUE!</v>
      </c>
      <c r="BD593" s="17" t="e">
        <f>SUMIFS('[1]Deals (investment)'!$C:$C,'[1]Deals (investment)'!$B:$B,$A593,'[1]Deals (investment)'!$V:$V,BD$1)</f>
        <v>#VALUE!</v>
      </c>
      <c r="BE593" s="17" t="e">
        <f>SUMIFS('[1]Deals (investment)'!$C:$C,'[1]Deals (investment)'!$B:$B,$A593,'[1]Deals (investment)'!$V:$V,BE$1)</f>
        <v>#VALUE!</v>
      </c>
      <c r="BF593" s="17" t="e">
        <f>SUMIFS('[1]Deals (investment)'!$C:$C,'[1]Deals (investment)'!$B:$B,$A593,'[1]Deals (investment)'!$V:$V,BF$1)</f>
        <v>#VALUE!</v>
      </c>
      <c r="BG593" s="17" t="e">
        <f>SUMIFS('[1]Deals (investment)'!$C:$C,'[1]Deals (investment)'!$B:$B,$A593,'[1]Deals (investment)'!$V:$V,BG$1)</f>
        <v>#VALUE!</v>
      </c>
      <c r="BH593" s="17" t="e">
        <f>SUMIFS('[1]Deals (investment)'!$C:$C,'[1]Deals (investment)'!$B:$B,$A593,'[1]Deals (investment)'!$V:$V,BH$1)</f>
        <v>#VALUE!</v>
      </c>
      <c r="BI593" s="17" t="e">
        <f>SUMIFS('[1]Deals (investment)'!$C:$C,'[1]Deals (investment)'!$B:$B,$A593,'[1]Deals (investment)'!$V:$V,BI$1)</f>
        <v>#VALUE!</v>
      </c>
      <c r="BJ593" s="17" t="e">
        <f>SUMIFS('[1]Deals (investment)'!$C:$C,'[1]Deals (investment)'!$B:$B,$A593,'[1]Deals (investment)'!$V:$V,BJ$1)</f>
        <v>#VALUE!</v>
      </c>
      <c r="BK593" s="17" t="e">
        <f>SUMIFS('[1]Deals (investment)'!$C:$C,'[1]Deals (investment)'!$B:$B,$A593,'[1]Deals (investment)'!$V:$V,BK$1)</f>
        <v>#VALUE!</v>
      </c>
      <c r="BL593" s="17" t="e">
        <f>SUMIFS('[1]Deals (investment)'!$C:$C,'[1]Deals (investment)'!$B:$B,$A593,'[1]Deals (investment)'!$V:$V,BL$1)</f>
        <v>#VALUE!</v>
      </c>
      <c r="BM593" s="17" t="e">
        <f>SUMIFS('[1]Deals (investment)'!$C:$C,'[1]Deals (investment)'!$B:$B,$A593,'[1]Deals (investment)'!$V:$V,BM$1)</f>
        <v>#VALUE!</v>
      </c>
      <c r="BN593" s="15"/>
      <c r="BO593" s="15"/>
      <c r="BP593" s="22"/>
      <c r="BQ593" s="15"/>
      <c r="BR593" s="15"/>
      <c r="BS593" s="15"/>
      <c r="BT593" s="15"/>
      <c r="BU593" s="15"/>
      <c r="BV593" s="15"/>
      <c r="BW593" s="15"/>
      <c r="BX593" s="15"/>
      <c r="BY593" s="15"/>
      <c r="BZ593" s="15"/>
      <c r="CA593" s="15"/>
      <c r="CB593" s="15"/>
      <c r="CC593" s="15"/>
      <c r="CD593" s="15" t="str">
        <f t="shared" si="91"/>
        <v>BlockstartersBlockstarters is the central point for all cryptocurrency and blockchain developmentsActive</v>
      </c>
      <c r="CE593" s="15"/>
      <c r="CF593" s="15"/>
      <c r="CG593" s="15"/>
      <c r="CH593" s="15"/>
      <c r="CI593" s="15"/>
      <c r="CJ593" s="15"/>
    </row>
    <row r="594" spans="1:118" ht="12.75">
      <c r="A594" s="15" t="s">
        <v>4695</v>
      </c>
      <c r="B594" s="15" t="s">
        <v>4696</v>
      </c>
      <c r="C594" s="15"/>
      <c r="D594" s="16"/>
      <c r="E594" s="15" t="s">
        <v>90</v>
      </c>
      <c r="F594" s="15"/>
      <c r="G594" s="15" t="s">
        <v>91</v>
      </c>
      <c r="H594" s="15" t="s">
        <v>91</v>
      </c>
      <c r="I594" s="15" t="s">
        <v>91</v>
      </c>
      <c r="J594" s="15"/>
      <c r="K594" s="17" t="e">
        <f t="shared" si="65"/>
        <v>#VALUE!</v>
      </c>
      <c r="L594" s="15"/>
      <c r="M594" s="18" t="e">
        <f t="shared" si="90"/>
        <v>#VALUE!</v>
      </c>
      <c r="N594" s="15"/>
      <c r="O594" s="15"/>
      <c r="P594" s="15"/>
      <c r="Q594" s="15"/>
      <c r="R594" s="15"/>
      <c r="S594" s="19"/>
      <c r="T594" s="15"/>
      <c r="U594" s="17"/>
      <c r="V594" s="15" t="s">
        <v>4697</v>
      </c>
      <c r="W594" s="15"/>
      <c r="X594" s="15"/>
      <c r="Y594" s="15"/>
      <c r="AB594" s="20"/>
      <c r="AC594" s="15"/>
      <c r="AD594" s="15"/>
      <c r="AE594" s="15"/>
      <c r="AF594" s="15"/>
      <c r="AG594" s="22">
        <f t="shared" si="77"/>
        <v>0.25806451612903225</v>
      </c>
      <c r="AH594" s="15" t="e">
        <f t="shared" si="88"/>
        <v>#VALUE!</v>
      </c>
      <c r="AI594" s="22" t="e">
        <f>VLOOKUP(A594,'[1]Deals (investment)'!$B$2:$Z$1497,1,FALSE)</f>
        <v>#N/A</v>
      </c>
      <c r="AJ594" s="22" t="e">
        <f>VLOOKUP(A594,'[1]Deals (investment)'!$B$2:$Z$870,15,FALSE)</f>
        <v>#N/A</v>
      </c>
      <c r="AK594" s="17" t="e">
        <f>VLOOKUP(A594,'[1]Deals (Exits)'!B:B,1,FALSE)</f>
        <v>#N/A</v>
      </c>
      <c r="AL594" s="23">
        <f>VLOOKUP(G594,[1]Lookups!$V$3:$Y$197,4,FALSE)</f>
        <v>0</v>
      </c>
      <c r="AM594" s="17" t="e">
        <f>VLOOKUP(X594,[1]Lookups!$B$3:$C$200,2,FALSE)</f>
        <v>#N/A</v>
      </c>
      <c r="AN594" s="17" t="e">
        <f>VLOOKUP(R594,[1]Lookups!$H$3:$I$69,2,FALSE)</f>
        <v>#N/A</v>
      </c>
      <c r="AO594" s="17" t="e">
        <f>VLOOKUP(T594,[1]Lookups!$H$3:$I$69,2,FALSE)</f>
        <v>#N/A</v>
      </c>
      <c r="AP594" s="17" t="e">
        <f>VLOOKUP(AN594,[1]Lookups!$N$3:$O$11,2,FALSE)</f>
        <v>#N/A</v>
      </c>
      <c r="AQ594" s="18" t="e">
        <f>COUNTIFS('[1]Deals (investment)'!$B:$B,$A594)</f>
        <v>#VALUE!</v>
      </c>
      <c r="AR594" s="18" t="e">
        <f>COUNTIFS('[1]Deals (investment)'!$B:$B,$A594,'[1]Deals (investment)'!$T:$T,$AW$1)+COUNTIFS('[1]Deals (investment)'!$B:$B,$A594,'[1]Deals (investment)'!$T:$T,$AX$1)+COUNTIFS('[1]Deals (investment)'!$B:$B,$A594,'[1]Deals (investment)'!$T:$T,$AY$1)</f>
        <v>#VALUE!</v>
      </c>
      <c r="AS594" s="17" t="e">
        <f>SUMIFS('[1]Deals (investment)'!$C:$C,'[1]Deals (investment)'!$B:$B,$A594)</f>
        <v>#VALUE!</v>
      </c>
      <c r="AT594" s="17" t="e">
        <f t="shared" si="66"/>
        <v>#VALUE!</v>
      </c>
      <c r="AU594" s="18" t="e">
        <f>COUNTIF('[1]Deals (Exits)'!$B:$B,A594)</f>
        <v>#VALUE!</v>
      </c>
      <c r="AV594" s="17" t="e">
        <f>SUMIFS('[1]Deals (investment)'!$C:$C,'[1]Deals (investment)'!$B:$B,$A594,'[1]Deals (investment)'!$T:$T,AV$1)</f>
        <v>#VALUE!</v>
      </c>
      <c r="AW594" s="17" t="e">
        <f>SUMIFS('[1]Deals (investment)'!$C:$C,'[1]Deals (investment)'!$B:$B,$A594,'[1]Deals (investment)'!$T:$T,AW$1)</f>
        <v>#VALUE!</v>
      </c>
      <c r="AX594" s="17" t="e">
        <f>SUMIFS('[1]Deals (investment)'!$C:$C,'[1]Deals (investment)'!$B:$B,$A594,'[1]Deals (investment)'!$T:$T,AX$1)</f>
        <v>#VALUE!</v>
      </c>
      <c r="AY594" s="17" t="e">
        <f>SUMIFS('[1]Deals (investment)'!$C:$C,'[1]Deals (investment)'!$B:$B,$A594,'[1]Deals (investment)'!$T:$T,AY$1)</f>
        <v>#VALUE!</v>
      </c>
      <c r="AZ594" s="17" t="e">
        <f>SUMIFS('[1]Deals (investment)'!$C:$C,'[1]Deals (investment)'!$B:$B,$A594,'[1]Deals (investment)'!$T:$T,AZ$1)</f>
        <v>#VALUE!</v>
      </c>
      <c r="BA594" s="17" t="e">
        <f>SUMIFS('[1]Deals (investment)'!$C:$C,'[1]Deals (investment)'!$B:$B,$A594,'[1]Deals (investment)'!$T:$T,BA$1)</f>
        <v>#VALUE!</v>
      </c>
      <c r="BB594" s="17" t="e">
        <f>SUMIFS('[1]Deals (investment)'!$C:$C,'[1]Deals (investment)'!$B:$B,$A594,'[1]Deals (investment)'!$T:$T,BB$1)</f>
        <v>#VALUE!</v>
      </c>
      <c r="BC594" s="17" t="e">
        <f>SUMIFS('[1]Deals (Exits)'!$C:$C,'[1]Deals (Exits)'!$B:$B,$A594)</f>
        <v>#VALUE!</v>
      </c>
      <c r="BD594" s="17" t="e">
        <f>SUMIFS('[1]Deals (investment)'!$C:$C,'[1]Deals (investment)'!$B:$B,$A594,'[1]Deals (investment)'!$V:$V,BD$1)</f>
        <v>#VALUE!</v>
      </c>
      <c r="BE594" s="17" t="e">
        <f>SUMIFS('[1]Deals (investment)'!$C:$C,'[1]Deals (investment)'!$B:$B,$A594,'[1]Deals (investment)'!$V:$V,BE$1)</f>
        <v>#VALUE!</v>
      </c>
      <c r="BF594" s="17" t="e">
        <f>SUMIFS('[1]Deals (investment)'!$C:$C,'[1]Deals (investment)'!$B:$B,$A594,'[1]Deals (investment)'!$V:$V,BF$1)</f>
        <v>#VALUE!</v>
      </c>
      <c r="BG594" s="17" t="e">
        <f>SUMIFS('[1]Deals (investment)'!$C:$C,'[1]Deals (investment)'!$B:$B,$A594,'[1]Deals (investment)'!$V:$V,BG$1)</f>
        <v>#VALUE!</v>
      </c>
      <c r="BH594" s="17" t="e">
        <f>SUMIFS('[1]Deals (investment)'!$C:$C,'[1]Deals (investment)'!$B:$B,$A594,'[1]Deals (investment)'!$V:$V,BH$1)</f>
        <v>#VALUE!</v>
      </c>
      <c r="BI594" s="17" t="e">
        <f>SUMIFS('[1]Deals (investment)'!$C:$C,'[1]Deals (investment)'!$B:$B,$A594,'[1]Deals (investment)'!$V:$V,BI$1)</f>
        <v>#VALUE!</v>
      </c>
      <c r="BJ594" s="17" t="e">
        <f>SUMIFS('[1]Deals (investment)'!$C:$C,'[1]Deals (investment)'!$B:$B,$A594,'[1]Deals (investment)'!$V:$V,BJ$1)</f>
        <v>#VALUE!</v>
      </c>
      <c r="BK594" s="17" t="e">
        <f>SUMIFS('[1]Deals (investment)'!$C:$C,'[1]Deals (investment)'!$B:$B,$A594,'[1]Deals (investment)'!$V:$V,BK$1)</f>
        <v>#VALUE!</v>
      </c>
      <c r="BL594" s="17" t="e">
        <f>SUMIFS('[1]Deals (investment)'!$C:$C,'[1]Deals (investment)'!$B:$B,$A594,'[1]Deals (investment)'!$V:$V,BL$1)</f>
        <v>#VALUE!</v>
      </c>
      <c r="BM594" s="17" t="e">
        <f>SUMIFS('[1]Deals (investment)'!$C:$C,'[1]Deals (investment)'!$B:$B,$A594,'[1]Deals (investment)'!$V:$V,BM$1)</f>
        <v>#VALUE!</v>
      </c>
      <c r="BN594" s="15"/>
      <c r="BO594" s="15"/>
      <c r="BP594" s="22"/>
      <c r="BQ594" s="15"/>
      <c r="BR594" s="15"/>
      <c r="BS594" s="15"/>
      <c r="BT594" s="15"/>
      <c r="BU594" s="15"/>
      <c r="BV594" s="15"/>
      <c r="BW594" s="15"/>
      <c r="BX594" s="15"/>
      <c r="BY594" s="15"/>
      <c r="BZ594" s="15"/>
      <c r="CA594" s="15"/>
      <c r="CB594" s="15"/>
      <c r="CC594" s="15"/>
      <c r="CD594" s="15" t="str">
        <f t="shared" si="91"/>
        <v>BotsZABotsZA is a research and development company specialising in applications powered by AI. The startup helps companies integrate AI, machine learning and chatbots into their business processes to improve their customer experience, productivity and efficiency</v>
      </c>
      <c r="CE594" s="15"/>
      <c r="CF594" s="15"/>
      <c r="CG594" s="15"/>
      <c r="CH594" s="15"/>
      <c r="CI594" s="15"/>
      <c r="CJ594" s="15"/>
    </row>
    <row r="595" spans="1:118" ht="12.75">
      <c r="A595" s="15" t="s">
        <v>4698</v>
      </c>
      <c r="B595" s="15" t="s">
        <v>4699</v>
      </c>
      <c r="C595" s="15" t="s">
        <v>58</v>
      </c>
      <c r="D595" s="16">
        <v>2016</v>
      </c>
      <c r="E595" s="15" t="s">
        <v>1472</v>
      </c>
      <c r="F595" s="15"/>
      <c r="G595" s="15" t="s">
        <v>91</v>
      </c>
      <c r="H595" s="15" t="s">
        <v>91</v>
      </c>
      <c r="I595" s="15" t="s">
        <v>91</v>
      </c>
      <c r="J595" s="15"/>
      <c r="K595" s="17" t="e">
        <f t="shared" si="65"/>
        <v>#VALUE!</v>
      </c>
      <c r="L595" s="15"/>
      <c r="M595" s="18" t="e">
        <f t="shared" si="90"/>
        <v>#VALUE!</v>
      </c>
      <c r="N595" s="15"/>
      <c r="O595" s="15"/>
      <c r="P595" s="15"/>
      <c r="Q595" s="15"/>
      <c r="R595" s="15"/>
      <c r="S595" s="19"/>
      <c r="T595" s="15"/>
      <c r="U595" s="17"/>
      <c r="V595" s="15"/>
      <c r="W595" s="15"/>
      <c r="X595" s="15" t="s">
        <v>191</v>
      </c>
      <c r="Y595" s="15"/>
      <c r="AB595" s="20"/>
      <c r="AC595" s="21" t="s">
        <v>4700</v>
      </c>
      <c r="AD595" s="15"/>
      <c r="AE595" s="21" t="s">
        <v>4701</v>
      </c>
      <c r="AF595" s="21" t="s">
        <v>4702</v>
      </c>
      <c r="AG595" s="22">
        <f t="shared" si="77"/>
        <v>0.41935483870967744</v>
      </c>
      <c r="AH595" s="15" t="str">
        <f t="shared" si="88"/>
        <v/>
      </c>
      <c r="AI595" s="22" t="e">
        <f>VLOOKUP(A595,'[1]Deals (investment)'!$B$2:$Z$1497,1,FALSE)</f>
        <v>#N/A</v>
      </c>
      <c r="AJ595" s="22" t="e">
        <f>VLOOKUP(A595,'[1]Deals (investment)'!$B$2:$Z$870,15,FALSE)</f>
        <v>#N/A</v>
      </c>
      <c r="AK595" s="17" t="e">
        <f>VLOOKUP(A595,'[1]Deals (Exits)'!B:B,1,FALSE)</f>
        <v>#N/A</v>
      </c>
      <c r="AL595" s="23">
        <f>VLOOKUP(G595,[1]Lookups!$V$3:$Y$197,4,FALSE)</f>
        <v>0</v>
      </c>
      <c r="AM595" s="17" t="str">
        <f>VLOOKUP(X595,[1]Lookups!$B$3:$C$200,2,FALSE)</f>
        <v>Education</v>
      </c>
      <c r="AN595" s="17" t="e">
        <f>VLOOKUP(R595,[1]Lookups!$H$3:$I$69,2,FALSE)</f>
        <v>#N/A</v>
      </c>
      <c r="AO595" s="17" t="e">
        <f>VLOOKUP(T595,[1]Lookups!$H$3:$I$69,2,FALSE)</f>
        <v>#N/A</v>
      </c>
      <c r="AP595" s="17" t="e">
        <f>VLOOKUP(AN595,[1]Lookups!$N$3:$O$11,2,FALSE)</f>
        <v>#N/A</v>
      </c>
      <c r="AQ595" s="18" t="e">
        <f>COUNTIFS('[1]Deals (investment)'!$B:$B,$A595)</f>
        <v>#VALUE!</v>
      </c>
      <c r="AR595" s="18" t="e">
        <f>COUNTIFS('[1]Deals (investment)'!$B:$B,$A595,'[1]Deals (investment)'!$T:$T,$AW$1)+COUNTIFS('[1]Deals (investment)'!$B:$B,$A595,'[1]Deals (investment)'!$T:$T,$AX$1)+COUNTIFS('[1]Deals (investment)'!$B:$B,$A595,'[1]Deals (investment)'!$T:$T,$AY$1)</f>
        <v>#VALUE!</v>
      </c>
      <c r="AS595" s="17" t="e">
        <f>SUMIFS('[1]Deals (investment)'!$C:$C,'[1]Deals (investment)'!$B:$B,$A595)</f>
        <v>#VALUE!</v>
      </c>
      <c r="AT595" s="17" t="e">
        <f t="shared" si="66"/>
        <v>#VALUE!</v>
      </c>
      <c r="AU595" s="18" t="e">
        <f>COUNTIF('[1]Deals (Exits)'!$B:$B,A595)</f>
        <v>#VALUE!</v>
      </c>
      <c r="AV595" s="17" t="e">
        <f>SUMIFS('[1]Deals (investment)'!$C:$C,'[1]Deals (investment)'!$B:$B,$A595,'[1]Deals (investment)'!$T:$T,AV$1)</f>
        <v>#VALUE!</v>
      </c>
      <c r="AW595" s="17" t="e">
        <f>SUMIFS('[1]Deals (investment)'!$C:$C,'[1]Deals (investment)'!$B:$B,$A595,'[1]Deals (investment)'!$T:$T,AW$1)</f>
        <v>#VALUE!</v>
      </c>
      <c r="AX595" s="17" t="e">
        <f>SUMIFS('[1]Deals (investment)'!$C:$C,'[1]Deals (investment)'!$B:$B,$A595,'[1]Deals (investment)'!$T:$T,AX$1)</f>
        <v>#VALUE!</v>
      </c>
      <c r="AY595" s="17" t="e">
        <f>SUMIFS('[1]Deals (investment)'!$C:$C,'[1]Deals (investment)'!$B:$B,$A595,'[1]Deals (investment)'!$T:$T,AY$1)</f>
        <v>#VALUE!</v>
      </c>
      <c r="AZ595" s="17" t="e">
        <f>SUMIFS('[1]Deals (investment)'!$C:$C,'[1]Deals (investment)'!$B:$B,$A595,'[1]Deals (investment)'!$T:$T,AZ$1)</f>
        <v>#VALUE!</v>
      </c>
      <c r="BA595" s="17" t="e">
        <f>SUMIFS('[1]Deals (investment)'!$C:$C,'[1]Deals (investment)'!$B:$B,$A595,'[1]Deals (investment)'!$T:$T,BA$1)</f>
        <v>#VALUE!</v>
      </c>
      <c r="BB595" s="17" t="e">
        <f>SUMIFS('[1]Deals (investment)'!$C:$C,'[1]Deals (investment)'!$B:$B,$A595,'[1]Deals (investment)'!$T:$T,BB$1)</f>
        <v>#VALUE!</v>
      </c>
      <c r="BC595" s="17" t="e">
        <f>SUMIFS('[1]Deals (Exits)'!$C:$C,'[1]Deals (Exits)'!$B:$B,$A595)</f>
        <v>#VALUE!</v>
      </c>
      <c r="BD595" s="17" t="e">
        <f>SUMIFS('[1]Deals (investment)'!$C:$C,'[1]Deals (investment)'!$B:$B,$A595,'[1]Deals (investment)'!$V:$V,BD$1)</f>
        <v>#VALUE!</v>
      </c>
      <c r="BE595" s="17" t="e">
        <f>SUMIFS('[1]Deals (investment)'!$C:$C,'[1]Deals (investment)'!$B:$B,$A595,'[1]Deals (investment)'!$V:$V,BE$1)</f>
        <v>#VALUE!</v>
      </c>
      <c r="BF595" s="17" t="e">
        <f>SUMIFS('[1]Deals (investment)'!$C:$C,'[1]Deals (investment)'!$B:$B,$A595,'[1]Deals (investment)'!$V:$V,BF$1)</f>
        <v>#VALUE!</v>
      </c>
      <c r="BG595" s="17" t="e">
        <f>SUMIFS('[1]Deals (investment)'!$C:$C,'[1]Deals (investment)'!$B:$B,$A595,'[1]Deals (investment)'!$V:$V,BG$1)</f>
        <v>#VALUE!</v>
      </c>
      <c r="BH595" s="17" t="e">
        <f>SUMIFS('[1]Deals (investment)'!$C:$C,'[1]Deals (investment)'!$B:$B,$A595,'[1]Deals (investment)'!$V:$V,BH$1)</f>
        <v>#VALUE!</v>
      </c>
      <c r="BI595" s="17" t="e">
        <f>SUMIFS('[1]Deals (investment)'!$C:$C,'[1]Deals (investment)'!$B:$B,$A595,'[1]Deals (investment)'!$V:$V,BI$1)</f>
        <v>#VALUE!</v>
      </c>
      <c r="BJ595" s="17" t="e">
        <f>SUMIFS('[1]Deals (investment)'!$C:$C,'[1]Deals (investment)'!$B:$B,$A595,'[1]Deals (investment)'!$V:$V,BJ$1)</f>
        <v>#VALUE!</v>
      </c>
      <c r="BK595" s="17" t="e">
        <f>SUMIFS('[1]Deals (investment)'!$C:$C,'[1]Deals (investment)'!$B:$B,$A595,'[1]Deals (investment)'!$V:$V,BK$1)</f>
        <v>#VALUE!</v>
      </c>
      <c r="BL595" s="17" t="e">
        <f>SUMIFS('[1]Deals (investment)'!$C:$C,'[1]Deals (investment)'!$B:$B,$A595,'[1]Deals (investment)'!$V:$V,BL$1)</f>
        <v>#VALUE!</v>
      </c>
      <c r="BM595" s="17" t="e">
        <f>SUMIFS('[1]Deals (investment)'!$C:$C,'[1]Deals (investment)'!$B:$B,$A595,'[1]Deals (investment)'!$V:$V,BM$1)</f>
        <v>#VALUE!</v>
      </c>
      <c r="BN595" s="15"/>
      <c r="BO595" s="15"/>
      <c r="BP595" s="22"/>
      <c r="BQ595" s="15"/>
      <c r="BR595" s="15"/>
      <c r="BS595" s="15"/>
      <c r="BT595" s="15"/>
      <c r="BU595" s="15"/>
      <c r="BV595" s="15"/>
      <c r="BW595" s="15"/>
      <c r="BX595" s="15"/>
      <c r="BY595" s="15"/>
      <c r="BZ595" s="15"/>
      <c r="CA595" s="15"/>
      <c r="CB595" s="15"/>
      <c r="CC595" s="15"/>
      <c r="CD595" s="15"/>
      <c r="CE595" s="15"/>
      <c r="CF595" s="15"/>
      <c r="CG595" s="15"/>
      <c r="CH595" s="15"/>
      <c r="CI595" s="15"/>
      <c r="CJ595" s="15"/>
    </row>
    <row r="596" spans="1:118" ht="12.75">
      <c r="A596" s="15" t="s">
        <v>4703</v>
      </c>
      <c r="B596" s="15" t="s">
        <v>4704</v>
      </c>
      <c r="C596" s="15" t="s">
        <v>58</v>
      </c>
      <c r="D596" s="16">
        <v>2019</v>
      </c>
      <c r="E596" s="15" t="s">
        <v>4705</v>
      </c>
      <c r="F596" s="15"/>
      <c r="G596" s="15" t="s">
        <v>91</v>
      </c>
      <c r="H596" s="15" t="s">
        <v>91</v>
      </c>
      <c r="I596" s="15" t="s">
        <v>91</v>
      </c>
      <c r="J596" s="15"/>
      <c r="K596" s="17" t="e">
        <f t="shared" si="65"/>
        <v>#VALUE!</v>
      </c>
      <c r="L596" s="15"/>
      <c r="M596" s="18" t="e">
        <f t="shared" si="90"/>
        <v>#VALUE!</v>
      </c>
      <c r="N596" s="15"/>
      <c r="O596" s="15"/>
      <c r="P596" s="15"/>
      <c r="Q596" s="24">
        <v>43652</v>
      </c>
      <c r="R596" s="15" t="s">
        <v>1043</v>
      </c>
      <c r="S596" s="19">
        <v>16900</v>
      </c>
      <c r="T596" s="15" t="s">
        <v>1043</v>
      </c>
      <c r="U596" s="19">
        <v>16900</v>
      </c>
      <c r="V596" s="15" t="s">
        <v>4706</v>
      </c>
      <c r="W596" s="15">
        <v>1</v>
      </c>
      <c r="X596" s="15" t="s">
        <v>538</v>
      </c>
      <c r="Y596" s="15" t="s">
        <v>4707</v>
      </c>
      <c r="Z596" s="25" t="s">
        <v>4708</v>
      </c>
      <c r="AA596" s="25" t="s">
        <v>4709</v>
      </c>
      <c r="AB596" s="32">
        <v>43506</v>
      </c>
      <c r="AC596" s="21" t="s">
        <v>4710</v>
      </c>
      <c r="AD596" s="21" t="s">
        <v>4711</v>
      </c>
      <c r="AE596" s="15"/>
      <c r="AF596" s="21" t="s">
        <v>4712</v>
      </c>
      <c r="AG596" s="22">
        <f t="shared" si="77"/>
        <v>0.77419354838709675</v>
      </c>
      <c r="AH596" s="15" t="str">
        <f t="shared" si="88"/>
        <v/>
      </c>
      <c r="AI596" s="22" t="str">
        <f>VLOOKUP(A596,'[1]Deals (investment)'!$B$2:$Z$1497,1,FALSE)</f>
        <v>Bulrush Agritech</v>
      </c>
      <c r="AJ596" s="22" t="e">
        <f>VLOOKUP(A596,'[1]Deals (investment)'!$B$2:$Z$870,15,FALSE)</f>
        <v>#N/A</v>
      </c>
      <c r="AK596" s="17" t="e">
        <f>VLOOKUP(A596,'[1]Deals (Exits)'!B:B,1,FALSE)</f>
        <v>#N/A</v>
      </c>
      <c r="AL596" s="23">
        <f>VLOOKUP(G596,[1]Lookups!$V$3:$Y$197,4,FALSE)</f>
        <v>0</v>
      </c>
      <c r="AM596" s="17" t="str">
        <f>VLOOKUP(X596,[1]Lookups!$B$3:$C$200,2,FALSE)</f>
        <v>Agriculture</v>
      </c>
      <c r="AN596" s="17" t="str">
        <f>VLOOKUP(R596,[1]Lookups!$H$3:$I$69,2,FALSE)</f>
        <v>2. Seed</v>
      </c>
      <c r="AO596" s="17" t="str">
        <f>VLOOKUP(T596,[1]Lookups!$H$3:$I$69,2,FALSE)</f>
        <v>2. Seed</v>
      </c>
      <c r="AP596" s="17" t="str">
        <f>VLOOKUP(AN596,[1]Lookups!$N$3:$O$11,2,FALSE)</f>
        <v>Early</v>
      </c>
      <c r="AQ596" s="18" t="e">
        <f>COUNTIFS('[1]Deals (investment)'!$B:$B,$A596)</f>
        <v>#VALUE!</v>
      </c>
      <c r="AR596" s="18" t="e">
        <f>COUNTIFS('[1]Deals (investment)'!$B:$B,$A596,'[1]Deals (investment)'!$T:$T,$AW$1)+COUNTIFS('[1]Deals (investment)'!$B:$B,$A596,'[1]Deals (investment)'!$T:$T,$AX$1)+COUNTIFS('[1]Deals (investment)'!$B:$B,$A596,'[1]Deals (investment)'!$T:$T,$AY$1)</f>
        <v>#VALUE!</v>
      </c>
      <c r="AS596" s="17" t="e">
        <f>SUMIFS('[1]Deals (investment)'!$C:$C,'[1]Deals (investment)'!$B:$B,$A596)</f>
        <v>#VALUE!</v>
      </c>
      <c r="AT596" s="17" t="e">
        <f t="shared" si="66"/>
        <v>#VALUE!</v>
      </c>
      <c r="AU596" s="18" t="e">
        <f>COUNTIF('[1]Deals (Exits)'!$B:$B,A596)</f>
        <v>#VALUE!</v>
      </c>
      <c r="AV596" s="17" t="e">
        <f>SUMIFS('[1]Deals (investment)'!$C:$C,'[1]Deals (investment)'!$B:$B,$A596,'[1]Deals (investment)'!$T:$T,AV$1)</f>
        <v>#VALUE!</v>
      </c>
      <c r="AW596" s="17" t="e">
        <f>SUMIFS('[1]Deals (investment)'!$C:$C,'[1]Deals (investment)'!$B:$B,$A596,'[1]Deals (investment)'!$T:$T,AW$1)</f>
        <v>#VALUE!</v>
      </c>
      <c r="AX596" s="17" t="e">
        <f>SUMIFS('[1]Deals (investment)'!$C:$C,'[1]Deals (investment)'!$B:$B,$A596,'[1]Deals (investment)'!$T:$T,AX$1)</f>
        <v>#VALUE!</v>
      </c>
      <c r="AY596" s="17" t="e">
        <f>SUMIFS('[1]Deals (investment)'!$C:$C,'[1]Deals (investment)'!$B:$B,$A596,'[1]Deals (investment)'!$T:$T,AY$1)</f>
        <v>#VALUE!</v>
      </c>
      <c r="AZ596" s="17" t="e">
        <f>SUMIFS('[1]Deals (investment)'!$C:$C,'[1]Deals (investment)'!$B:$B,$A596,'[1]Deals (investment)'!$T:$T,AZ$1)</f>
        <v>#VALUE!</v>
      </c>
      <c r="BA596" s="17" t="e">
        <f>SUMIFS('[1]Deals (investment)'!$C:$C,'[1]Deals (investment)'!$B:$B,$A596,'[1]Deals (investment)'!$T:$T,BA$1)</f>
        <v>#VALUE!</v>
      </c>
      <c r="BB596" s="17" t="e">
        <f>SUMIFS('[1]Deals (investment)'!$C:$C,'[1]Deals (investment)'!$B:$B,$A596,'[1]Deals (investment)'!$T:$T,BB$1)</f>
        <v>#VALUE!</v>
      </c>
      <c r="BC596" s="17" t="e">
        <f>SUMIFS('[1]Deals (Exits)'!$C:$C,'[1]Deals (Exits)'!$B:$B,$A596)</f>
        <v>#VALUE!</v>
      </c>
      <c r="BD596" s="17" t="e">
        <f>SUMIFS('[1]Deals (investment)'!$C:$C,'[1]Deals (investment)'!$B:$B,$A596,'[1]Deals (investment)'!$V:$V,BD$1)</f>
        <v>#VALUE!</v>
      </c>
      <c r="BE596" s="17" t="e">
        <f>SUMIFS('[1]Deals (investment)'!$C:$C,'[1]Deals (investment)'!$B:$B,$A596,'[1]Deals (investment)'!$V:$V,BE$1)</f>
        <v>#VALUE!</v>
      </c>
      <c r="BF596" s="17" t="e">
        <f>SUMIFS('[1]Deals (investment)'!$C:$C,'[1]Deals (investment)'!$B:$B,$A596,'[1]Deals (investment)'!$V:$V,BF$1)</f>
        <v>#VALUE!</v>
      </c>
      <c r="BG596" s="17" t="e">
        <f>SUMIFS('[1]Deals (investment)'!$C:$C,'[1]Deals (investment)'!$B:$B,$A596,'[1]Deals (investment)'!$V:$V,BG$1)</f>
        <v>#VALUE!</v>
      </c>
      <c r="BH596" s="17" t="e">
        <f>SUMIFS('[1]Deals (investment)'!$C:$C,'[1]Deals (investment)'!$B:$B,$A596,'[1]Deals (investment)'!$V:$V,BH$1)</f>
        <v>#VALUE!</v>
      </c>
      <c r="BI596" s="17" t="e">
        <f>SUMIFS('[1]Deals (investment)'!$C:$C,'[1]Deals (investment)'!$B:$B,$A596,'[1]Deals (investment)'!$V:$V,BI$1)</f>
        <v>#VALUE!</v>
      </c>
      <c r="BJ596" s="17" t="e">
        <f>SUMIFS('[1]Deals (investment)'!$C:$C,'[1]Deals (investment)'!$B:$B,$A596,'[1]Deals (investment)'!$V:$V,BJ$1)</f>
        <v>#VALUE!</v>
      </c>
      <c r="BK596" s="17" t="e">
        <f>SUMIFS('[1]Deals (investment)'!$C:$C,'[1]Deals (investment)'!$B:$B,$A596,'[1]Deals (investment)'!$V:$V,BK$1)</f>
        <v>#VALUE!</v>
      </c>
      <c r="BL596" s="17" t="e">
        <f>SUMIFS('[1]Deals (investment)'!$C:$C,'[1]Deals (investment)'!$B:$B,$A596,'[1]Deals (investment)'!$V:$V,BL$1)</f>
        <v>#VALUE!</v>
      </c>
      <c r="BM596" s="17" t="e">
        <f>SUMIFS('[1]Deals (investment)'!$C:$C,'[1]Deals (investment)'!$B:$B,$A596,'[1]Deals (investment)'!$V:$V,BM$1)</f>
        <v>#VALUE!</v>
      </c>
      <c r="BN596" s="15"/>
      <c r="BO596" s="15"/>
      <c r="BP596" s="22"/>
      <c r="BQ596" s="15"/>
      <c r="BR596" s="15"/>
      <c r="BS596" s="15"/>
      <c r="BT596" s="15"/>
      <c r="BU596" s="15"/>
      <c r="BV596" s="15"/>
      <c r="BW596" s="15"/>
      <c r="BX596" s="15"/>
      <c r="BY596" s="15"/>
      <c r="BZ596" s="15"/>
      <c r="CA596" s="15"/>
      <c r="CB596" s="15"/>
      <c r="CC596" s="15"/>
      <c r="CD596" s="15" t="str">
        <f t="shared" ref="CD596:CD600" si="92">CONCATENATE(A596,B596,C596)</f>
        <v>Bulrush AgritechBulrush Agritech aims to empower the people at the very start of our modern food chain - our farmers - with simple and intuitive digital tools that enable more efficient, profitable and sustainable livestock farming practicesActive</v>
      </c>
      <c r="CE596" s="15"/>
      <c r="CF596" s="15"/>
      <c r="CG596" s="15"/>
      <c r="CH596" s="15"/>
      <c r="CI596" s="15"/>
      <c r="CJ596" s="15"/>
    </row>
    <row r="597" spans="1:118" ht="12.75">
      <c r="A597" s="15" t="s">
        <v>4713</v>
      </c>
      <c r="B597" s="15" t="s">
        <v>4714</v>
      </c>
      <c r="C597" s="15" t="s">
        <v>58</v>
      </c>
      <c r="D597" s="16">
        <v>2018</v>
      </c>
      <c r="E597" s="15" t="s">
        <v>90</v>
      </c>
      <c r="F597" s="17" t="s">
        <v>110</v>
      </c>
      <c r="G597" s="15" t="s">
        <v>91</v>
      </c>
      <c r="H597" s="15" t="s">
        <v>91</v>
      </c>
      <c r="I597" s="17" t="s">
        <v>91</v>
      </c>
      <c r="J597" s="17"/>
      <c r="K597" s="17" t="e">
        <f t="shared" si="65"/>
        <v>#VALUE!</v>
      </c>
      <c r="L597" s="15"/>
      <c r="M597" s="18" t="e">
        <f t="shared" si="90"/>
        <v>#VALUE!</v>
      </c>
      <c r="N597" s="15" t="s">
        <v>4715</v>
      </c>
      <c r="O597" s="15"/>
      <c r="P597" s="15"/>
      <c r="Q597" s="24">
        <v>43403</v>
      </c>
      <c r="R597" s="15" t="s">
        <v>636</v>
      </c>
      <c r="S597" s="19">
        <v>1400000</v>
      </c>
      <c r="T597" s="15" t="s">
        <v>636</v>
      </c>
      <c r="U597" s="19">
        <v>1400000</v>
      </c>
      <c r="V597" s="15" t="s">
        <v>4716</v>
      </c>
      <c r="W597" s="15" t="s">
        <v>110</v>
      </c>
      <c r="X597" s="15" t="s">
        <v>79</v>
      </c>
      <c r="Y597" s="17" t="s">
        <v>4717</v>
      </c>
      <c r="AA597" s="25" t="s">
        <v>110</v>
      </c>
      <c r="AB597" s="30" t="s">
        <v>286</v>
      </c>
      <c r="AC597" s="31" t="s">
        <v>4718</v>
      </c>
      <c r="AD597" s="17" t="s">
        <v>110</v>
      </c>
      <c r="AE597" s="31" t="s">
        <v>4719</v>
      </c>
      <c r="AF597" s="31" t="s">
        <v>4720</v>
      </c>
      <c r="AG597" s="22">
        <f t="shared" si="77"/>
        <v>0.83870967741935487</v>
      </c>
      <c r="AH597" s="15" t="e">
        <f t="shared" si="88"/>
        <v>#VALUE!</v>
      </c>
      <c r="AI597" s="22" t="str">
        <f>VLOOKUP(A597,'[1]Deals (investment)'!$B$2:$Z$1497,1,FALSE)</f>
        <v>BoostMe360</v>
      </c>
      <c r="AJ597" s="22">
        <f>VLOOKUP(A597,'[1]Deals (investment)'!$B$2:$Z$870,15,FALSE)</f>
        <v>1</v>
      </c>
      <c r="AK597" s="17" t="e">
        <f>VLOOKUP(A597,'[1]Deals (Exits)'!B:B,1,FALSE)</f>
        <v>#N/A</v>
      </c>
      <c r="AL597" s="23">
        <f>VLOOKUP(G597,[1]Lookups!$V$3:$Y$197,4,FALSE)</f>
        <v>0</v>
      </c>
      <c r="AM597" s="17" t="str">
        <f>VLOOKUP(X597,[1]Lookups!$B$3:$C$200,2,FALSE)</f>
        <v>Other Technologies &amp; Information Technology</v>
      </c>
      <c r="AN597" s="17" t="str">
        <f>VLOOKUP(R597,[1]Lookups!$H$3:$I$69,2,FALSE)</f>
        <v>1. Grant</v>
      </c>
      <c r="AO597" s="17" t="str">
        <f>VLOOKUP(T597,[1]Lookups!$H$3:$I$69,2,FALSE)</f>
        <v>1. Grant</v>
      </c>
      <c r="AP597" s="17" t="str">
        <f>VLOOKUP(AN597,[1]Lookups!$N$3:$O$11,2,FALSE)</f>
        <v>Early</v>
      </c>
      <c r="AQ597" s="18" t="e">
        <f>COUNTIFS('[1]Deals (investment)'!$B:$B,$A597)</f>
        <v>#VALUE!</v>
      </c>
      <c r="AR597" s="18" t="e">
        <f>COUNTIFS('[1]Deals (investment)'!$B:$B,$A597,'[1]Deals (investment)'!$T:$T,$AW$1)+COUNTIFS('[1]Deals (investment)'!$B:$B,$A597,'[1]Deals (investment)'!$T:$T,$AX$1)+COUNTIFS('[1]Deals (investment)'!$B:$B,$A597,'[1]Deals (investment)'!$T:$T,$AY$1)</f>
        <v>#VALUE!</v>
      </c>
      <c r="AS597" s="17" t="e">
        <f>SUMIFS('[1]Deals (investment)'!$C:$C,'[1]Deals (investment)'!$B:$B,$A597)</f>
        <v>#VALUE!</v>
      </c>
      <c r="AT597" s="17" t="e">
        <f t="shared" si="66"/>
        <v>#VALUE!</v>
      </c>
      <c r="AU597" s="18" t="e">
        <f>COUNTIF('[1]Deals (Exits)'!$B:$B,A597)</f>
        <v>#VALUE!</v>
      </c>
      <c r="AV597" s="17" t="e">
        <f>SUMIFS('[1]Deals (investment)'!$C:$C,'[1]Deals (investment)'!$B:$B,$A597,'[1]Deals (investment)'!$T:$T,AV$1)</f>
        <v>#VALUE!</v>
      </c>
      <c r="AW597" s="17" t="e">
        <f>SUMIFS('[1]Deals (investment)'!$C:$C,'[1]Deals (investment)'!$B:$B,$A597,'[1]Deals (investment)'!$T:$T,AW$1)</f>
        <v>#VALUE!</v>
      </c>
      <c r="AX597" s="17" t="e">
        <f>SUMIFS('[1]Deals (investment)'!$C:$C,'[1]Deals (investment)'!$B:$B,$A597,'[1]Deals (investment)'!$T:$T,AX$1)</f>
        <v>#VALUE!</v>
      </c>
      <c r="AY597" s="17" t="e">
        <f>SUMIFS('[1]Deals (investment)'!$C:$C,'[1]Deals (investment)'!$B:$B,$A597,'[1]Deals (investment)'!$T:$T,AY$1)</f>
        <v>#VALUE!</v>
      </c>
      <c r="AZ597" s="17" t="e">
        <f>SUMIFS('[1]Deals (investment)'!$C:$C,'[1]Deals (investment)'!$B:$B,$A597,'[1]Deals (investment)'!$T:$T,AZ$1)</f>
        <v>#VALUE!</v>
      </c>
      <c r="BA597" s="17" t="e">
        <f>SUMIFS('[1]Deals (investment)'!$C:$C,'[1]Deals (investment)'!$B:$B,$A597,'[1]Deals (investment)'!$T:$T,BA$1)</f>
        <v>#VALUE!</v>
      </c>
      <c r="BB597" s="17" t="e">
        <f>SUMIFS('[1]Deals (investment)'!$C:$C,'[1]Deals (investment)'!$B:$B,$A597,'[1]Deals (investment)'!$T:$T,BB$1)</f>
        <v>#VALUE!</v>
      </c>
      <c r="BC597" s="17" t="e">
        <f>SUMIFS('[1]Deals (Exits)'!$C:$C,'[1]Deals (Exits)'!$B:$B,$A597)</f>
        <v>#VALUE!</v>
      </c>
      <c r="BD597" s="17" t="e">
        <f>SUMIFS('[1]Deals (investment)'!$C:$C,'[1]Deals (investment)'!$B:$B,$A597,'[1]Deals (investment)'!$V:$V,BD$1)</f>
        <v>#VALUE!</v>
      </c>
      <c r="BE597" s="17" t="e">
        <f>SUMIFS('[1]Deals (investment)'!$C:$C,'[1]Deals (investment)'!$B:$B,$A597,'[1]Deals (investment)'!$V:$V,BE$1)</f>
        <v>#VALUE!</v>
      </c>
      <c r="BF597" s="17" t="e">
        <f>SUMIFS('[1]Deals (investment)'!$C:$C,'[1]Deals (investment)'!$B:$B,$A597,'[1]Deals (investment)'!$V:$V,BF$1)</f>
        <v>#VALUE!</v>
      </c>
      <c r="BG597" s="17" t="e">
        <f>SUMIFS('[1]Deals (investment)'!$C:$C,'[1]Deals (investment)'!$B:$B,$A597,'[1]Deals (investment)'!$V:$V,BG$1)</f>
        <v>#VALUE!</v>
      </c>
      <c r="BH597" s="17" t="e">
        <f>SUMIFS('[1]Deals (investment)'!$C:$C,'[1]Deals (investment)'!$B:$B,$A597,'[1]Deals (investment)'!$V:$V,BH$1)</f>
        <v>#VALUE!</v>
      </c>
      <c r="BI597" s="17" t="e">
        <f>SUMIFS('[1]Deals (investment)'!$C:$C,'[1]Deals (investment)'!$B:$B,$A597,'[1]Deals (investment)'!$V:$V,BI$1)</f>
        <v>#VALUE!</v>
      </c>
      <c r="BJ597" s="17" t="e">
        <f>SUMIFS('[1]Deals (investment)'!$C:$C,'[1]Deals (investment)'!$B:$B,$A597,'[1]Deals (investment)'!$V:$V,BJ$1)</f>
        <v>#VALUE!</v>
      </c>
      <c r="BK597" s="17" t="e">
        <f>SUMIFS('[1]Deals (investment)'!$C:$C,'[1]Deals (investment)'!$B:$B,$A597,'[1]Deals (investment)'!$V:$V,BK$1)</f>
        <v>#VALUE!</v>
      </c>
      <c r="BL597" s="17" t="e">
        <f>SUMIFS('[1]Deals (investment)'!$C:$C,'[1]Deals (investment)'!$B:$B,$A597,'[1]Deals (investment)'!$V:$V,BL$1)</f>
        <v>#VALUE!</v>
      </c>
      <c r="BM597" s="17" t="e">
        <f>SUMIFS('[1]Deals (investment)'!$C:$C,'[1]Deals (investment)'!$B:$B,$A597,'[1]Deals (investment)'!$V:$V,BM$1)</f>
        <v>#VALUE!</v>
      </c>
      <c r="BN597" s="15"/>
      <c r="BO597" s="15"/>
      <c r="BP597" s="22"/>
      <c r="BQ597" s="15"/>
      <c r="BR597" s="15"/>
      <c r="BS597" s="15"/>
      <c r="BT597" s="15"/>
      <c r="BU597" s="15"/>
      <c r="BV597" s="15"/>
      <c r="BW597" s="15"/>
      <c r="BX597" s="15"/>
      <c r="BY597" s="15"/>
      <c r="BZ597" s="15"/>
      <c r="CA597" s="15"/>
      <c r="CB597" s="15"/>
      <c r="CC597" s="15"/>
      <c r="CD597" s="15" t="str">
        <f t="shared" si="92"/>
        <v>Boostme360BoostMe360 is a web based platform that helps job seekers put their best foot forward while enabling businesses to find the right staff for short-term jobs. Designed by Pearson, BoostMe360 lets candidates create an enriched personalised profile and upskill themselves through free learning modules. Job seekers can indicate when they are available to work on their personal calendar. Employers save time and money by finding someone who lives close to their business, is available and has the qualities they are looking for.Active</v>
      </c>
      <c r="CE597" s="15"/>
      <c r="CF597" s="15"/>
      <c r="CG597" s="15"/>
      <c r="CH597" s="15"/>
      <c r="CI597" s="15"/>
      <c r="CJ597" s="15"/>
    </row>
    <row r="598" spans="1:118" ht="12.75">
      <c r="A598" s="15" t="s">
        <v>4721</v>
      </c>
      <c r="B598" s="15" t="s">
        <v>4722</v>
      </c>
      <c r="C598" s="15" t="s">
        <v>58</v>
      </c>
      <c r="D598" s="16">
        <v>2008</v>
      </c>
      <c r="E598" s="15" t="s">
        <v>90</v>
      </c>
      <c r="F598" s="15"/>
      <c r="G598" s="15" t="s">
        <v>91</v>
      </c>
      <c r="H598" s="15" t="s">
        <v>91</v>
      </c>
      <c r="I598" s="15" t="s">
        <v>91</v>
      </c>
      <c r="J598" s="15"/>
      <c r="K598" s="17" t="e">
        <f t="shared" si="65"/>
        <v>#VALUE!</v>
      </c>
      <c r="L598" s="15"/>
      <c r="M598" s="18" t="e">
        <f t="shared" si="90"/>
        <v>#VALUE!</v>
      </c>
      <c r="N598" s="15"/>
      <c r="O598" s="15"/>
      <c r="P598" s="15"/>
      <c r="Q598" s="15"/>
      <c r="R598" s="15" t="s">
        <v>375</v>
      </c>
      <c r="S598" s="19" t="s">
        <v>144</v>
      </c>
      <c r="T598" s="15" t="s">
        <v>312</v>
      </c>
      <c r="U598" s="17" t="s">
        <v>312</v>
      </c>
      <c r="V598" s="15" t="s">
        <v>4723</v>
      </c>
      <c r="W598" s="15"/>
      <c r="X598" s="15" t="s">
        <v>158</v>
      </c>
      <c r="Y598" s="15" t="s">
        <v>4724</v>
      </c>
      <c r="AB598" s="20"/>
      <c r="AC598" s="21" t="s">
        <v>4725</v>
      </c>
      <c r="AD598" s="21" t="s">
        <v>4726</v>
      </c>
      <c r="AE598" s="15"/>
      <c r="AF598" s="21" t="s">
        <v>4727</v>
      </c>
      <c r="AG598" s="22">
        <f t="shared" si="77"/>
        <v>0.61290322580645162</v>
      </c>
      <c r="AH598" s="15" t="str">
        <f t="shared" si="88"/>
        <v/>
      </c>
      <c r="AI598" s="22" t="e">
        <f>VLOOKUP(A598,'[1]Deals (investment)'!$B$2:$Z$1497,1,FALSE)</f>
        <v>#N/A</v>
      </c>
      <c r="AJ598" s="22" t="e">
        <f>VLOOKUP(A598,'[1]Deals (investment)'!$B$2:$Z$870,15,FALSE)</f>
        <v>#N/A</v>
      </c>
      <c r="AK598" s="17" t="e">
        <f>VLOOKUP(A598,'[1]Deals (Exits)'!B:B,1,FALSE)</f>
        <v>#N/A</v>
      </c>
      <c r="AL598" s="23">
        <f>VLOOKUP(G598,[1]Lookups!$V$3:$Y$197,4,FALSE)</f>
        <v>0</v>
      </c>
      <c r="AM598" s="17" t="str">
        <f>VLOOKUP(X598,[1]Lookups!$B$3:$C$200,2,FALSE)</f>
        <v>Financial Services</v>
      </c>
      <c r="AN598" s="17" t="str">
        <f>VLOOKUP(R598,[1]Lookups!$H$3:$I$69,2,FALSE)</f>
        <v>2. Seed</v>
      </c>
      <c r="AO598" s="17" t="e">
        <f>VLOOKUP(T598,[1]Lookups!$H$3:$I$69,2,FALSE)</f>
        <v>#N/A</v>
      </c>
      <c r="AP598" s="17" t="str">
        <f>VLOOKUP(AN598,[1]Lookups!$N$3:$O$11,2,FALSE)</f>
        <v>Early</v>
      </c>
      <c r="AQ598" s="18" t="e">
        <f>COUNTIFS('[1]Deals (investment)'!$B:$B,$A598)</f>
        <v>#VALUE!</v>
      </c>
      <c r="AR598" s="18" t="e">
        <f>COUNTIFS('[1]Deals (investment)'!$B:$B,$A598,'[1]Deals (investment)'!$T:$T,$AW$1)+COUNTIFS('[1]Deals (investment)'!$B:$B,$A598,'[1]Deals (investment)'!$T:$T,$AX$1)+COUNTIFS('[1]Deals (investment)'!$B:$B,$A598,'[1]Deals (investment)'!$T:$T,$AY$1)</f>
        <v>#VALUE!</v>
      </c>
      <c r="AS598" s="17" t="e">
        <f>SUMIFS('[1]Deals (investment)'!$C:$C,'[1]Deals (investment)'!$B:$B,$A598)</f>
        <v>#VALUE!</v>
      </c>
      <c r="AT598" s="17" t="e">
        <f t="shared" si="66"/>
        <v>#VALUE!</v>
      </c>
      <c r="AU598" s="18" t="e">
        <f>COUNTIF('[1]Deals (Exits)'!$B:$B,A598)</f>
        <v>#VALUE!</v>
      </c>
      <c r="AV598" s="17" t="e">
        <f>SUMIFS('[1]Deals (investment)'!$C:$C,'[1]Deals (investment)'!$B:$B,$A598,'[1]Deals (investment)'!$T:$T,AV$1)</f>
        <v>#VALUE!</v>
      </c>
      <c r="AW598" s="17" t="e">
        <f>SUMIFS('[1]Deals (investment)'!$C:$C,'[1]Deals (investment)'!$B:$B,$A598,'[1]Deals (investment)'!$T:$T,AW$1)</f>
        <v>#VALUE!</v>
      </c>
      <c r="AX598" s="17" t="e">
        <f>SUMIFS('[1]Deals (investment)'!$C:$C,'[1]Deals (investment)'!$B:$B,$A598,'[1]Deals (investment)'!$T:$T,AX$1)</f>
        <v>#VALUE!</v>
      </c>
      <c r="AY598" s="17" t="e">
        <f>SUMIFS('[1]Deals (investment)'!$C:$C,'[1]Deals (investment)'!$B:$B,$A598,'[1]Deals (investment)'!$T:$T,AY$1)</f>
        <v>#VALUE!</v>
      </c>
      <c r="AZ598" s="17" t="e">
        <f>SUMIFS('[1]Deals (investment)'!$C:$C,'[1]Deals (investment)'!$B:$B,$A598,'[1]Deals (investment)'!$T:$T,AZ$1)</f>
        <v>#VALUE!</v>
      </c>
      <c r="BA598" s="17" t="e">
        <f>SUMIFS('[1]Deals (investment)'!$C:$C,'[1]Deals (investment)'!$B:$B,$A598,'[1]Deals (investment)'!$T:$T,BA$1)</f>
        <v>#VALUE!</v>
      </c>
      <c r="BB598" s="17" t="e">
        <f>SUMIFS('[1]Deals (investment)'!$C:$C,'[1]Deals (investment)'!$B:$B,$A598,'[1]Deals (investment)'!$T:$T,BB$1)</f>
        <v>#VALUE!</v>
      </c>
      <c r="BC598" s="17" t="e">
        <f>SUMIFS('[1]Deals (Exits)'!$C:$C,'[1]Deals (Exits)'!$B:$B,$A598)</f>
        <v>#VALUE!</v>
      </c>
      <c r="BD598" s="17" t="e">
        <f>SUMIFS('[1]Deals (investment)'!$C:$C,'[1]Deals (investment)'!$B:$B,$A598,'[1]Deals (investment)'!$V:$V,BD$1)</f>
        <v>#VALUE!</v>
      </c>
      <c r="BE598" s="17" t="e">
        <f>SUMIFS('[1]Deals (investment)'!$C:$C,'[1]Deals (investment)'!$B:$B,$A598,'[1]Deals (investment)'!$V:$V,BE$1)</f>
        <v>#VALUE!</v>
      </c>
      <c r="BF598" s="17" t="e">
        <f>SUMIFS('[1]Deals (investment)'!$C:$C,'[1]Deals (investment)'!$B:$B,$A598,'[1]Deals (investment)'!$V:$V,BF$1)</f>
        <v>#VALUE!</v>
      </c>
      <c r="BG598" s="17" t="e">
        <f>SUMIFS('[1]Deals (investment)'!$C:$C,'[1]Deals (investment)'!$B:$B,$A598,'[1]Deals (investment)'!$V:$V,BG$1)</f>
        <v>#VALUE!</v>
      </c>
      <c r="BH598" s="17" t="e">
        <f>SUMIFS('[1]Deals (investment)'!$C:$C,'[1]Deals (investment)'!$B:$B,$A598,'[1]Deals (investment)'!$V:$V,BH$1)</f>
        <v>#VALUE!</v>
      </c>
      <c r="BI598" s="17" t="e">
        <f>SUMIFS('[1]Deals (investment)'!$C:$C,'[1]Deals (investment)'!$B:$B,$A598,'[1]Deals (investment)'!$V:$V,BI$1)</f>
        <v>#VALUE!</v>
      </c>
      <c r="BJ598" s="17" t="e">
        <f>SUMIFS('[1]Deals (investment)'!$C:$C,'[1]Deals (investment)'!$B:$B,$A598,'[1]Deals (investment)'!$V:$V,BJ$1)</f>
        <v>#VALUE!</v>
      </c>
      <c r="BK598" s="17" t="e">
        <f>SUMIFS('[1]Deals (investment)'!$C:$C,'[1]Deals (investment)'!$B:$B,$A598,'[1]Deals (investment)'!$V:$V,BK$1)</f>
        <v>#VALUE!</v>
      </c>
      <c r="BL598" s="17" t="e">
        <f>SUMIFS('[1]Deals (investment)'!$C:$C,'[1]Deals (investment)'!$B:$B,$A598,'[1]Deals (investment)'!$V:$V,BL$1)</f>
        <v>#VALUE!</v>
      </c>
      <c r="BM598" s="17" t="e">
        <f>SUMIFS('[1]Deals (investment)'!$C:$C,'[1]Deals (investment)'!$B:$B,$A598,'[1]Deals (investment)'!$V:$V,BM$1)</f>
        <v>#VALUE!</v>
      </c>
      <c r="BN598" s="15"/>
      <c r="BO598" s="15"/>
      <c r="BP598" s="22"/>
      <c r="BQ598" s="15"/>
      <c r="BR598" s="15"/>
      <c r="BS598" s="15"/>
      <c r="BT598" s="15"/>
      <c r="BU598" s="15"/>
      <c r="BV598" s="15"/>
      <c r="BW598" s="15"/>
      <c r="BX598" s="15"/>
      <c r="BY598" s="15"/>
      <c r="BZ598" s="15"/>
      <c r="CA598" s="15"/>
      <c r="CB598" s="15"/>
      <c r="CC598" s="15"/>
      <c r="CD598" s="15" t="str">
        <f t="shared" si="92"/>
        <v>Byte MoneyByte Money services the South African funeral parlor market by providing cash receipting and auditing servicesActive</v>
      </c>
      <c r="CE598" s="15"/>
      <c r="CF598" s="15"/>
      <c r="CG598" s="15"/>
      <c r="CH598" s="15"/>
      <c r="CI598" s="15"/>
      <c r="CJ598" s="15"/>
    </row>
    <row r="599" spans="1:118" ht="12.75">
      <c r="A599" s="15" t="s">
        <v>4728</v>
      </c>
      <c r="B599" s="15" t="s">
        <v>4729</v>
      </c>
      <c r="C599" s="15" t="s">
        <v>46</v>
      </c>
      <c r="D599" s="16">
        <v>2013</v>
      </c>
      <c r="E599" s="15" t="s">
        <v>90</v>
      </c>
      <c r="F599" s="17"/>
      <c r="G599" s="15" t="s">
        <v>91</v>
      </c>
      <c r="H599" s="15" t="s">
        <v>91</v>
      </c>
      <c r="I599" s="17" t="s">
        <v>91</v>
      </c>
      <c r="J599" s="17"/>
      <c r="K599" s="17" t="e">
        <f t="shared" si="65"/>
        <v>#VALUE!</v>
      </c>
      <c r="L599" s="15"/>
      <c r="M599" s="18" t="e">
        <f t="shared" si="90"/>
        <v>#VALUE!</v>
      </c>
      <c r="N599" s="15"/>
      <c r="O599" s="15"/>
      <c r="P599" s="15"/>
      <c r="Q599" s="15"/>
      <c r="R599" s="15" t="s">
        <v>375</v>
      </c>
      <c r="S599" s="19" t="s">
        <v>144</v>
      </c>
      <c r="T599" s="15"/>
      <c r="U599" s="17"/>
      <c r="V599" s="15" t="s">
        <v>4730</v>
      </c>
      <c r="W599" s="15">
        <v>0</v>
      </c>
      <c r="X599" s="15" t="s">
        <v>404</v>
      </c>
      <c r="Y599" s="15" t="s">
        <v>4731</v>
      </c>
      <c r="Z599" s="25" t="s">
        <v>109</v>
      </c>
      <c r="AB599" s="30" t="s">
        <v>286</v>
      </c>
      <c r="AC599" s="21" t="s">
        <v>4732</v>
      </c>
      <c r="AD599" s="21" t="s">
        <v>4733</v>
      </c>
      <c r="AE599" s="21" t="s">
        <v>4734</v>
      </c>
      <c r="AF599" s="21" t="s">
        <v>4735</v>
      </c>
      <c r="AG599" s="22">
        <f t="shared" si="77"/>
        <v>0.67741935483870963</v>
      </c>
      <c r="AH599" s="15" t="e">
        <f t="shared" si="88"/>
        <v>#VALUE!</v>
      </c>
      <c r="AI599" s="22" t="e">
        <f>VLOOKUP(A599,'[1]Deals (investment)'!$B$2:$Z$1497,1,FALSE)</f>
        <v>#N/A</v>
      </c>
      <c r="AJ599" s="22" t="e">
        <f>VLOOKUP(A599,'[1]Deals (investment)'!$B$2:$Z$870,15,FALSE)</f>
        <v>#N/A</v>
      </c>
      <c r="AK599" s="17" t="str">
        <f>VLOOKUP(A599,'[1]Deals (Exits)'!B:B,1,FALSE)</f>
        <v>Cape Networks</v>
      </c>
      <c r="AL599" s="23">
        <f>VLOOKUP(G599,[1]Lookups!$V$3:$Y$197,4,FALSE)</f>
        <v>0</v>
      </c>
      <c r="AM599" s="17" t="str">
        <f>VLOOKUP(X599,[1]Lookups!$B$3:$C$200,2,FALSE)</f>
        <v>Other Technologies &amp; Information Technology</v>
      </c>
      <c r="AN599" s="17" t="str">
        <f>VLOOKUP(R599,[1]Lookups!$H$3:$I$69,2,FALSE)</f>
        <v>2. Seed</v>
      </c>
      <c r="AO599" s="17" t="e">
        <f>VLOOKUP(T599,[1]Lookups!$H$3:$I$69,2,FALSE)</f>
        <v>#N/A</v>
      </c>
      <c r="AP599" s="17" t="str">
        <f>VLOOKUP(AN599,[1]Lookups!$N$3:$O$11,2,FALSE)</f>
        <v>Early</v>
      </c>
      <c r="AQ599" s="18" t="e">
        <f>COUNTIFS('[1]Deals (investment)'!$B:$B,$A599)</f>
        <v>#VALUE!</v>
      </c>
      <c r="AR599" s="18" t="e">
        <f>COUNTIFS('[1]Deals (investment)'!$B:$B,$A599,'[1]Deals (investment)'!$T:$T,$AW$1)+COUNTIFS('[1]Deals (investment)'!$B:$B,$A599,'[1]Deals (investment)'!$T:$T,$AX$1)+COUNTIFS('[1]Deals (investment)'!$B:$B,$A599,'[1]Deals (investment)'!$T:$T,$AY$1)</f>
        <v>#VALUE!</v>
      </c>
      <c r="AS599" s="17" t="e">
        <f>SUMIFS('[1]Deals (investment)'!$C:$C,'[1]Deals (investment)'!$B:$B,$A599)</f>
        <v>#VALUE!</v>
      </c>
      <c r="AT599" s="17" t="e">
        <f t="shared" si="66"/>
        <v>#VALUE!</v>
      </c>
      <c r="AU599" s="18" t="e">
        <f>COUNTIF('[1]Deals (Exits)'!$B:$B,A599)</f>
        <v>#VALUE!</v>
      </c>
      <c r="AV599" s="17" t="e">
        <f>SUMIFS('[1]Deals (investment)'!$C:$C,'[1]Deals (investment)'!$B:$B,$A599,'[1]Deals (investment)'!$T:$T,AV$1)</f>
        <v>#VALUE!</v>
      </c>
      <c r="AW599" s="17" t="e">
        <f>SUMIFS('[1]Deals (investment)'!$C:$C,'[1]Deals (investment)'!$B:$B,$A599,'[1]Deals (investment)'!$T:$T,AW$1)</f>
        <v>#VALUE!</v>
      </c>
      <c r="AX599" s="17" t="e">
        <f>SUMIFS('[1]Deals (investment)'!$C:$C,'[1]Deals (investment)'!$B:$B,$A599,'[1]Deals (investment)'!$T:$T,AX$1)</f>
        <v>#VALUE!</v>
      </c>
      <c r="AY599" s="17" t="e">
        <f>SUMIFS('[1]Deals (investment)'!$C:$C,'[1]Deals (investment)'!$B:$B,$A599,'[1]Deals (investment)'!$T:$T,AY$1)</f>
        <v>#VALUE!</v>
      </c>
      <c r="AZ599" s="17" t="e">
        <f>SUMIFS('[1]Deals (investment)'!$C:$C,'[1]Deals (investment)'!$B:$B,$A599,'[1]Deals (investment)'!$T:$T,AZ$1)</f>
        <v>#VALUE!</v>
      </c>
      <c r="BA599" s="17" t="e">
        <f>SUMIFS('[1]Deals (investment)'!$C:$C,'[1]Deals (investment)'!$B:$B,$A599,'[1]Deals (investment)'!$T:$T,BA$1)</f>
        <v>#VALUE!</v>
      </c>
      <c r="BB599" s="17" t="e">
        <f>SUMIFS('[1]Deals (investment)'!$C:$C,'[1]Deals (investment)'!$B:$B,$A599,'[1]Deals (investment)'!$T:$T,BB$1)</f>
        <v>#VALUE!</v>
      </c>
      <c r="BC599" s="17" t="e">
        <f>SUMIFS('[1]Deals (Exits)'!$C:$C,'[1]Deals (Exits)'!$B:$B,$A599)</f>
        <v>#VALUE!</v>
      </c>
      <c r="BD599" s="17" t="e">
        <f>SUMIFS('[1]Deals (investment)'!$C:$C,'[1]Deals (investment)'!$B:$B,$A599,'[1]Deals (investment)'!$V:$V,BD$1)</f>
        <v>#VALUE!</v>
      </c>
      <c r="BE599" s="17" t="e">
        <f>SUMIFS('[1]Deals (investment)'!$C:$C,'[1]Deals (investment)'!$B:$B,$A599,'[1]Deals (investment)'!$V:$V,BE$1)</f>
        <v>#VALUE!</v>
      </c>
      <c r="BF599" s="17" t="e">
        <f>SUMIFS('[1]Deals (investment)'!$C:$C,'[1]Deals (investment)'!$B:$B,$A599,'[1]Deals (investment)'!$V:$V,BF$1)</f>
        <v>#VALUE!</v>
      </c>
      <c r="BG599" s="17" t="e">
        <f>SUMIFS('[1]Deals (investment)'!$C:$C,'[1]Deals (investment)'!$B:$B,$A599,'[1]Deals (investment)'!$V:$V,BG$1)</f>
        <v>#VALUE!</v>
      </c>
      <c r="BH599" s="17" t="e">
        <f>SUMIFS('[1]Deals (investment)'!$C:$C,'[1]Deals (investment)'!$B:$B,$A599,'[1]Deals (investment)'!$V:$V,BH$1)</f>
        <v>#VALUE!</v>
      </c>
      <c r="BI599" s="17" t="e">
        <f>SUMIFS('[1]Deals (investment)'!$C:$C,'[1]Deals (investment)'!$B:$B,$A599,'[1]Deals (investment)'!$V:$V,BI$1)</f>
        <v>#VALUE!</v>
      </c>
      <c r="BJ599" s="17" t="e">
        <f>SUMIFS('[1]Deals (investment)'!$C:$C,'[1]Deals (investment)'!$B:$B,$A599,'[1]Deals (investment)'!$V:$V,BJ$1)</f>
        <v>#VALUE!</v>
      </c>
      <c r="BK599" s="17" t="e">
        <f>SUMIFS('[1]Deals (investment)'!$C:$C,'[1]Deals (investment)'!$B:$B,$A599,'[1]Deals (investment)'!$V:$V,BK$1)</f>
        <v>#VALUE!</v>
      </c>
      <c r="BL599" s="17" t="e">
        <f>SUMIFS('[1]Deals (investment)'!$C:$C,'[1]Deals (investment)'!$B:$B,$A599,'[1]Deals (investment)'!$V:$V,BL$1)</f>
        <v>#VALUE!</v>
      </c>
      <c r="BM599" s="17" t="e">
        <f>SUMIFS('[1]Deals (investment)'!$C:$C,'[1]Deals (investment)'!$B:$B,$A599,'[1]Deals (investment)'!$V:$V,BM$1)</f>
        <v>#VALUE!</v>
      </c>
      <c r="BN599" s="15"/>
      <c r="BO599" s="15"/>
      <c r="BP599" s="22"/>
      <c r="BQ599" s="15"/>
      <c r="BR599" s="15"/>
      <c r="BS599" s="15"/>
      <c r="BT599" s="15"/>
      <c r="BU599" s="15"/>
      <c r="BV599" s="15"/>
      <c r="BW599" s="15"/>
      <c r="BX599" s="15"/>
      <c r="BY599" s="15"/>
      <c r="BZ599" s="15"/>
      <c r="CA599" s="15"/>
      <c r="CB599" s="15"/>
      <c r="CC599" s="15"/>
      <c r="CD599" s="15" t="str">
        <f t="shared" si="92"/>
        <v>Cape NetworksCape is a rapidly growing SaaS and hardware company based in San Francisco and Cape Town on a mission to make the Internet better. Our product is the simplest way to monitor and improve WiFi networks. What makes us different? Every other monitoring tool is complex, built by network engineers for network engineers, but today millions of networks are run by IT managers who are not network experts. Our beautiful, easy to use product is helping experts and non-experts alike to monitor and improve their networks.Acquired</v>
      </c>
      <c r="CE599" s="15"/>
      <c r="CF599" s="15"/>
      <c r="CG599" s="15"/>
      <c r="CH599" s="15"/>
      <c r="CI599" s="15"/>
      <c r="CJ599" s="15"/>
    </row>
    <row r="600" spans="1:118" ht="12.75">
      <c r="A600" s="15" t="s">
        <v>4736</v>
      </c>
      <c r="B600" s="15" t="s">
        <v>4737</v>
      </c>
      <c r="C600" s="15" t="s">
        <v>58</v>
      </c>
      <c r="D600" s="16">
        <v>2010</v>
      </c>
      <c r="E600" s="15" t="s">
        <v>1472</v>
      </c>
      <c r="F600" s="15" t="s">
        <v>110</v>
      </c>
      <c r="G600" s="15" t="s">
        <v>91</v>
      </c>
      <c r="H600" s="15" t="s">
        <v>91</v>
      </c>
      <c r="I600" s="15" t="s">
        <v>91</v>
      </c>
      <c r="J600" s="15"/>
      <c r="K600" s="17" t="e">
        <f t="shared" si="65"/>
        <v>#VALUE!</v>
      </c>
      <c r="L600" s="15"/>
      <c r="M600" s="18" t="e">
        <f t="shared" si="90"/>
        <v>#VALUE!</v>
      </c>
      <c r="N600" s="15"/>
      <c r="O600" s="15"/>
      <c r="P600" s="15"/>
      <c r="Q600" s="15"/>
      <c r="R600" s="15"/>
      <c r="S600" s="19"/>
      <c r="T600" s="15"/>
      <c r="U600" s="17"/>
      <c r="V600" s="15" t="s">
        <v>4738</v>
      </c>
      <c r="W600" s="15"/>
      <c r="X600" s="15" t="s">
        <v>158</v>
      </c>
      <c r="Y600" s="15" t="s">
        <v>158</v>
      </c>
      <c r="AB600" s="20"/>
      <c r="AC600" s="21" t="s">
        <v>4739</v>
      </c>
      <c r="AD600" s="21" t="s">
        <v>4740</v>
      </c>
      <c r="AE600" s="21" t="s">
        <v>4741</v>
      </c>
      <c r="AF600" s="21" t="s">
        <v>4742</v>
      </c>
      <c r="AG600" s="22">
        <f t="shared" si="77"/>
        <v>0.54838709677419351</v>
      </c>
      <c r="AH600" s="15" t="e">
        <f t="shared" si="88"/>
        <v>#VALUE!</v>
      </c>
      <c r="AI600" s="22" t="e">
        <f>VLOOKUP(A600,'[1]Deals (investment)'!$B$2:$Z$1497,1,FALSE)</f>
        <v>#N/A</v>
      </c>
      <c r="AJ600" s="22" t="e">
        <f>VLOOKUP(A600,'[1]Deals (investment)'!$B$2:$Z$870,15,FALSE)</f>
        <v>#N/A</v>
      </c>
      <c r="AK600" s="17" t="e">
        <f>VLOOKUP(A600,'[1]Deals (Exits)'!B:B,1,FALSE)</f>
        <v>#N/A</v>
      </c>
      <c r="AL600" s="23">
        <f>VLOOKUP(G600,[1]Lookups!$V$3:$Y$197,4,FALSE)</f>
        <v>0</v>
      </c>
      <c r="AM600" s="17" t="str">
        <f>VLOOKUP(X600,[1]Lookups!$B$3:$C$200,2,FALSE)</f>
        <v>Financial Services</v>
      </c>
      <c r="AN600" s="17" t="e">
        <f>VLOOKUP(R600,[1]Lookups!$H$3:$I$69,2,FALSE)</f>
        <v>#N/A</v>
      </c>
      <c r="AO600" s="17" t="e">
        <f>VLOOKUP(T600,[1]Lookups!$H$3:$I$69,2,FALSE)</f>
        <v>#N/A</v>
      </c>
      <c r="AP600" s="17" t="e">
        <f>VLOOKUP(AN600,[1]Lookups!$N$3:$O$11,2,FALSE)</f>
        <v>#N/A</v>
      </c>
      <c r="AQ600" s="18" t="e">
        <f>COUNTIFS('[1]Deals (investment)'!$B:$B,$A600)</f>
        <v>#VALUE!</v>
      </c>
      <c r="AR600" s="18" t="e">
        <f>COUNTIFS('[1]Deals (investment)'!$B:$B,$A600,'[1]Deals (investment)'!$T:$T,$AW$1)+COUNTIFS('[1]Deals (investment)'!$B:$B,$A600,'[1]Deals (investment)'!$T:$T,$AX$1)+COUNTIFS('[1]Deals (investment)'!$B:$B,$A600,'[1]Deals (investment)'!$T:$T,$AY$1)</f>
        <v>#VALUE!</v>
      </c>
      <c r="AS600" s="17" t="e">
        <f>SUMIFS('[1]Deals (investment)'!$C:$C,'[1]Deals (investment)'!$B:$B,$A600)</f>
        <v>#VALUE!</v>
      </c>
      <c r="AT600" s="17" t="e">
        <f t="shared" si="66"/>
        <v>#VALUE!</v>
      </c>
      <c r="AU600" s="18" t="e">
        <f>COUNTIF('[1]Deals (Exits)'!$B:$B,A600)</f>
        <v>#VALUE!</v>
      </c>
      <c r="AV600" s="17" t="e">
        <f>SUMIFS('[1]Deals (investment)'!$C:$C,'[1]Deals (investment)'!$B:$B,$A600,'[1]Deals (investment)'!$T:$T,AV$1)</f>
        <v>#VALUE!</v>
      </c>
      <c r="AW600" s="17" t="e">
        <f>SUMIFS('[1]Deals (investment)'!$C:$C,'[1]Deals (investment)'!$B:$B,$A600,'[1]Deals (investment)'!$T:$T,AW$1)</f>
        <v>#VALUE!</v>
      </c>
      <c r="AX600" s="17" t="e">
        <f>SUMIFS('[1]Deals (investment)'!$C:$C,'[1]Deals (investment)'!$B:$B,$A600,'[1]Deals (investment)'!$T:$T,AX$1)</f>
        <v>#VALUE!</v>
      </c>
      <c r="AY600" s="17" t="e">
        <f>SUMIFS('[1]Deals (investment)'!$C:$C,'[1]Deals (investment)'!$B:$B,$A600,'[1]Deals (investment)'!$T:$T,AY$1)</f>
        <v>#VALUE!</v>
      </c>
      <c r="AZ600" s="17" t="e">
        <f>SUMIFS('[1]Deals (investment)'!$C:$C,'[1]Deals (investment)'!$B:$B,$A600,'[1]Deals (investment)'!$T:$T,AZ$1)</f>
        <v>#VALUE!</v>
      </c>
      <c r="BA600" s="17" t="e">
        <f>SUMIFS('[1]Deals (investment)'!$C:$C,'[1]Deals (investment)'!$B:$B,$A600,'[1]Deals (investment)'!$T:$T,BA$1)</f>
        <v>#VALUE!</v>
      </c>
      <c r="BB600" s="17" t="e">
        <f>SUMIFS('[1]Deals (investment)'!$C:$C,'[1]Deals (investment)'!$B:$B,$A600,'[1]Deals (investment)'!$T:$T,BB$1)</f>
        <v>#VALUE!</v>
      </c>
      <c r="BC600" s="17" t="e">
        <f>SUMIFS('[1]Deals (Exits)'!$C:$C,'[1]Deals (Exits)'!$B:$B,$A600)</f>
        <v>#VALUE!</v>
      </c>
      <c r="BD600" s="17" t="e">
        <f>SUMIFS('[1]Deals (investment)'!$C:$C,'[1]Deals (investment)'!$B:$B,$A600,'[1]Deals (investment)'!$V:$V,BD$1)</f>
        <v>#VALUE!</v>
      </c>
      <c r="BE600" s="17" t="e">
        <f>SUMIFS('[1]Deals (investment)'!$C:$C,'[1]Deals (investment)'!$B:$B,$A600,'[1]Deals (investment)'!$V:$V,BE$1)</f>
        <v>#VALUE!</v>
      </c>
      <c r="BF600" s="17" t="e">
        <f>SUMIFS('[1]Deals (investment)'!$C:$C,'[1]Deals (investment)'!$B:$B,$A600,'[1]Deals (investment)'!$V:$V,BF$1)</f>
        <v>#VALUE!</v>
      </c>
      <c r="BG600" s="17" t="e">
        <f>SUMIFS('[1]Deals (investment)'!$C:$C,'[1]Deals (investment)'!$B:$B,$A600,'[1]Deals (investment)'!$V:$V,BG$1)</f>
        <v>#VALUE!</v>
      </c>
      <c r="BH600" s="17" t="e">
        <f>SUMIFS('[1]Deals (investment)'!$C:$C,'[1]Deals (investment)'!$B:$B,$A600,'[1]Deals (investment)'!$V:$V,BH$1)</f>
        <v>#VALUE!</v>
      </c>
      <c r="BI600" s="17" t="e">
        <f>SUMIFS('[1]Deals (investment)'!$C:$C,'[1]Deals (investment)'!$B:$B,$A600,'[1]Deals (investment)'!$V:$V,BI$1)</f>
        <v>#VALUE!</v>
      </c>
      <c r="BJ600" s="17" t="e">
        <f>SUMIFS('[1]Deals (investment)'!$C:$C,'[1]Deals (investment)'!$B:$B,$A600,'[1]Deals (investment)'!$V:$V,BJ$1)</f>
        <v>#VALUE!</v>
      </c>
      <c r="BK600" s="17" t="e">
        <f>SUMIFS('[1]Deals (investment)'!$C:$C,'[1]Deals (investment)'!$B:$B,$A600,'[1]Deals (investment)'!$V:$V,BK$1)</f>
        <v>#VALUE!</v>
      </c>
      <c r="BL600" s="17" t="e">
        <f>SUMIFS('[1]Deals (investment)'!$C:$C,'[1]Deals (investment)'!$B:$B,$A600,'[1]Deals (investment)'!$V:$V,BL$1)</f>
        <v>#VALUE!</v>
      </c>
      <c r="BM600" s="17" t="e">
        <f>SUMIFS('[1]Deals (investment)'!$C:$C,'[1]Deals (investment)'!$B:$B,$A600,'[1]Deals (investment)'!$V:$V,BM$1)</f>
        <v>#VALUE!</v>
      </c>
      <c r="BN600" s="15"/>
      <c r="BO600" s="15"/>
      <c r="BP600" s="22"/>
      <c r="BQ600" s="15"/>
      <c r="BR600" s="15"/>
      <c r="BS600" s="15"/>
      <c r="BT600" s="15"/>
      <c r="BU600" s="15"/>
      <c r="BV600" s="15"/>
      <c r="BW600" s="15"/>
      <c r="BX600" s="15"/>
      <c r="BY600" s="15"/>
      <c r="BZ600" s="15"/>
      <c r="CA600" s="15"/>
      <c r="CB600" s="15"/>
      <c r="CC600" s="15"/>
      <c r="CD600" s="15" t="str">
        <f t="shared" si="92"/>
        <v>Envisionit e-PayEnvisionit e-Pay (Pty) Ltd was founded in South Africa to facilitate and secure online and real-world transactions. We take the risk out of buying and selling. The app’s software has been designed by industry experts to offer a secure, simple escrow solution to both businesses and individuals. Parties to a transaction contract Envisionit ePay, as a trusted third party, to mitigate the financial risks associated with day-to-day purchase and sale transactions as well as multi-million rand, milestone-based capital projects.Active</v>
      </c>
      <c r="CE600" s="15"/>
      <c r="CF600" s="15"/>
      <c r="CG600" s="15"/>
      <c r="CH600" s="15"/>
      <c r="CI600" s="15"/>
      <c r="CJ600" s="15"/>
    </row>
    <row r="601" spans="1:118" ht="12.75">
      <c r="A601" s="15" t="s">
        <v>4743</v>
      </c>
      <c r="B601" s="15" t="s">
        <v>4744</v>
      </c>
      <c r="C601" s="15" t="s">
        <v>58</v>
      </c>
      <c r="D601" s="16">
        <v>2018</v>
      </c>
      <c r="E601" s="15" t="s">
        <v>90</v>
      </c>
      <c r="F601" s="15"/>
      <c r="G601" s="15" t="s">
        <v>91</v>
      </c>
      <c r="H601" s="15" t="s">
        <v>91</v>
      </c>
      <c r="I601" s="15" t="s">
        <v>91</v>
      </c>
      <c r="J601" s="15"/>
      <c r="K601" s="17" t="e">
        <f t="shared" si="65"/>
        <v>#VALUE!</v>
      </c>
      <c r="L601" s="15"/>
      <c r="M601" s="18" t="e">
        <f t="shared" si="90"/>
        <v>#VALUE!</v>
      </c>
      <c r="N601" s="15" t="s">
        <v>4745</v>
      </c>
      <c r="O601" s="15"/>
      <c r="P601" s="15"/>
      <c r="Q601" s="29">
        <v>43567</v>
      </c>
      <c r="R601" s="15" t="s">
        <v>636</v>
      </c>
      <c r="S601" s="19">
        <v>70000</v>
      </c>
      <c r="T601" s="15" t="s">
        <v>636</v>
      </c>
      <c r="U601" s="17">
        <v>70000</v>
      </c>
      <c r="V601" s="15" t="s">
        <v>4746</v>
      </c>
      <c r="W601" s="15">
        <v>1</v>
      </c>
      <c r="X601" s="15" t="s">
        <v>107</v>
      </c>
      <c r="Y601" s="15" t="s">
        <v>4438</v>
      </c>
      <c r="AB601" s="20" t="s">
        <v>286</v>
      </c>
      <c r="AC601" s="21" t="s">
        <v>4747</v>
      </c>
      <c r="AD601" s="15" t="s">
        <v>110</v>
      </c>
      <c r="AE601" s="21" t="s">
        <v>4748</v>
      </c>
      <c r="AF601" s="15" t="s">
        <v>110</v>
      </c>
      <c r="AG601" s="22">
        <f t="shared" si="77"/>
        <v>0.77419354838709675</v>
      </c>
      <c r="AH601" s="15" t="str">
        <f t="shared" si="88"/>
        <v/>
      </c>
      <c r="AI601" s="22" t="str">
        <f>VLOOKUP(A601,'[1]Deals (investment)'!$B$2:$Z$1497,1,FALSE)</f>
        <v>Cash4Trash</v>
      </c>
      <c r="AJ601" s="22" t="e">
        <f>VLOOKUP(A601,'[1]Deals (investment)'!$B$2:$Z$870,15,FALSE)</f>
        <v>#N/A</v>
      </c>
      <c r="AK601" s="17" t="e">
        <f>VLOOKUP(A601,'[1]Deals (Exits)'!B:B,1,FALSE)</f>
        <v>#N/A</v>
      </c>
      <c r="AL601" s="23">
        <f>VLOOKUP(G601,[1]Lookups!$V$3:$Y$197,4,FALSE)</f>
        <v>0</v>
      </c>
      <c r="AM601" s="17" t="str">
        <f>VLOOKUP(X601,[1]Lookups!$B$3:$C$200,2,FALSE)</f>
        <v>Energy &amp; Resources</v>
      </c>
      <c r="AN601" s="17" t="str">
        <f>VLOOKUP(R601,[1]Lookups!$H$3:$I$69,2,FALSE)</f>
        <v>1. Grant</v>
      </c>
      <c r="AO601" s="17" t="str">
        <f>VLOOKUP(T601,[1]Lookups!$H$3:$I$69,2,FALSE)</f>
        <v>1. Grant</v>
      </c>
      <c r="AP601" s="17" t="str">
        <f>VLOOKUP(AN601,[1]Lookups!$N$3:$O$11,2,FALSE)</f>
        <v>Early</v>
      </c>
      <c r="AQ601" s="18" t="e">
        <f>COUNTIFS('[1]Deals (investment)'!$B:$B,$A601)</f>
        <v>#VALUE!</v>
      </c>
      <c r="AR601" s="18" t="e">
        <f>COUNTIFS('[1]Deals (investment)'!$B:$B,$A601,'[1]Deals (investment)'!$T:$T,$AW$1)+COUNTIFS('[1]Deals (investment)'!$B:$B,$A601,'[1]Deals (investment)'!$T:$T,$AX$1)+COUNTIFS('[1]Deals (investment)'!$B:$B,$A601,'[1]Deals (investment)'!$T:$T,$AY$1)</f>
        <v>#VALUE!</v>
      </c>
      <c r="AS601" s="17" t="e">
        <f>SUMIFS('[1]Deals (investment)'!$C:$C,'[1]Deals (investment)'!$B:$B,$A601)</f>
        <v>#VALUE!</v>
      </c>
      <c r="AT601" s="17" t="e">
        <f t="shared" si="66"/>
        <v>#VALUE!</v>
      </c>
      <c r="AU601" s="18" t="e">
        <f>COUNTIF('[1]Deals (Exits)'!$B:$B,A601)</f>
        <v>#VALUE!</v>
      </c>
      <c r="AV601" s="17" t="e">
        <f>SUMIFS('[1]Deals (investment)'!$C:$C,'[1]Deals (investment)'!$B:$B,$A601,'[1]Deals (investment)'!$T:$T,AV$1)</f>
        <v>#VALUE!</v>
      </c>
      <c r="AW601" s="17" t="e">
        <f>SUMIFS('[1]Deals (investment)'!$C:$C,'[1]Deals (investment)'!$B:$B,$A601,'[1]Deals (investment)'!$T:$T,AW$1)</f>
        <v>#VALUE!</v>
      </c>
      <c r="AX601" s="17" t="e">
        <f>SUMIFS('[1]Deals (investment)'!$C:$C,'[1]Deals (investment)'!$B:$B,$A601,'[1]Deals (investment)'!$T:$T,AX$1)</f>
        <v>#VALUE!</v>
      </c>
      <c r="AY601" s="17" t="e">
        <f>SUMIFS('[1]Deals (investment)'!$C:$C,'[1]Deals (investment)'!$B:$B,$A601,'[1]Deals (investment)'!$T:$T,AY$1)</f>
        <v>#VALUE!</v>
      </c>
      <c r="AZ601" s="17" t="e">
        <f>SUMIFS('[1]Deals (investment)'!$C:$C,'[1]Deals (investment)'!$B:$B,$A601,'[1]Deals (investment)'!$T:$T,AZ$1)</f>
        <v>#VALUE!</v>
      </c>
      <c r="BA601" s="17" t="e">
        <f>SUMIFS('[1]Deals (investment)'!$C:$C,'[1]Deals (investment)'!$B:$B,$A601,'[1]Deals (investment)'!$T:$T,BA$1)</f>
        <v>#VALUE!</v>
      </c>
      <c r="BB601" s="17" t="e">
        <f>SUMIFS('[1]Deals (investment)'!$C:$C,'[1]Deals (investment)'!$B:$B,$A601,'[1]Deals (investment)'!$T:$T,BB$1)</f>
        <v>#VALUE!</v>
      </c>
      <c r="BC601" s="17" t="e">
        <f>SUMIFS('[1]Deals (Exits)'!$C:$C,'[1]Deals (Exits)'!$B:$B,$A601)</f>
        <v>#VALUE!</v>
      </c>
      <c r="BD601" s="17" t="e">
        <f>SUMIFS('[1]Deals (investment)'!$C:$C,'[1]Deals (investment)'!$B:$B,$A601,'[1]Deals (investment)'!$V:$V,BD$1)</f>
        <v>#VALUE!</v>
      </c>
      <c r="BE601" s="17" t="e">
        <f>SUMIFS('[1]Deals (investment)'!$C:$C,'[1]Deals (investment)'!$B:$B,$A601,'[1]Deals (investment)'!$V:$V,BE$1)</f>
        <v>#VALUE!</v>
      </c>
      <c r="BF601" s="17" t="e">
        <f>SUMIFS('[1]Deals (investment)'!$C:$C,'[1]Deals (investment)'!$B:$B,$A601,'[1]Deals (investment)'!$V:$V,BF$1)</f>
        <v>#VALUE!</v>
      </c>
      <c r="BG601" s="17" t="e">
        <f>SUMIFS('[1]Deals (investment)'!$C:$C,'[1]Deals (investment)'!$B:$B,$A601,'[1]Deals (investment)'!$V:$V,BG$1)</f>
        <v>#VALUE!</v>
      </c>
      <c r="BH601" s="17" t="e">
        <f>SUMIFS('[1]Deals (investment)'!$C:$C,'[1]Deals (investment)'!$B:$B,$A601,'[1]Deals (investment)'!$V:$V,BH$1)</f>
        <v>#VALUE!</v>
      </c>
      <c r="BI601" s="17" t="e">
        <f>SUMIFS('[1]Deals (investment)'!$C:$C,'[1]Deals (investment)'!$B:$B,$A601,'[1]Deals (investment)'!$V:$V,BI$1)</f>
        <v>#VALUE!</v>
      </c>
      <c r="BJ601" s="17" t="e">
        <f>SUMIFS('[1]Deals (investment)'!$C:$C,'[1]Deals (investment)'!$B:$B,$A601,'[1]Deals (investment)'!$V:$V,BJ$1)</f>
        <v>#VALUE!</v>
      </c>
      <c r="BK601" s="17" t="e">
        <f>SUMIFS('[1]Deals (investment)'!$C:$C,'[1]Deals (investment)'!$B:$B,$A601,'[1]Deals (investment)'!$V:$V,BK$1)</f>
        <v>#VALUE!</v>
      </c>
      <c r="BL601" s="17" t="e">
        <f>SUMIFS('[1]Deals (investment)'!$C:$C,'[1]Deals (investment)'!$B:$B,$A601,'[1]Deals (investment)'!$V:$V,BL$1)</f>
        <v>#VALUE!</v>
      </c>
      <c r="BM601" s="17" t="e">
        <f>SUMIFS('[1]Deals (investment)'!$C:$C,'[1]Deals (investment)'!$B:$B,$A601,'[1]Deals (investment)'!$V:$V,BM$1)</f>
        <v>#VALUE!</v>
      </c>
      <c r="BN601" s="15"/>
      <c r="BO601" s="15"/>
      <c r="BP601" s="22"/>
      <c r="BQ601" s="15"/>
      <c r="BR601" s="15"/>
      <c r="BS601" s="15"/>
      <c r="BT601" s="15"/>
      <c r="BU601" s="15"/>
      <c r="BV601" s="15"/>
      <c r="BW601" s="15"/>
      <c r="BX601" s="15"/>
      <c r="BY601" s="15"/>
      <c r="BZ601" s="15"/>
      <c r="CA601" s="15"/>
      <c r="CB601" s="15"/>
      <c r="CC601" s="15"/>
      <c r="CD601" s="15"/>
      <c r="CE601" s="15"/>
      <c r="CF601" s="15"/>
      <c r="CG601" s="15"/>
      <c r="CH601" s="15"/>
      <c r="CI601" s="15"/>
      <c r="CJ601" s="15"/>
      <c r="DN601">
        <v>2019</v>
      </c>
    </row>
    <row r="602" spans="1:118" ht="12.75">
      <c r="A602" s="15" t="s">
        <v>4749</v>
      </c>
      <c r="B602" s="15" t="s">
        <v>4750</v>
      </c>
      <c r="C602" s="15" t="s">
        <v>58</v>
      </c>
      <c r="D602" s="16">
        <v>2013</v>
      </c>
      <c r="E602" s="15" t="s">
        <v>90</v>
      </c>
      <c r="F602" s="15"/>
      <c r="G602" s="15" t="s">
        <v>91</v>
      </c>
      <c r="H602" s="15" t="s">
        <v>91</v>
      </c>
      <c r="I602" s="15" t="s">
        <v>91</v>
      </c>
      <c r="J602" s="15"/>
      <c r="K602" s="17" t="e">
        <f t="shared" si="65"/>
        <v>#VALUE!</v>
      </c>
      <c r="L602" s="15"/>
      <c r="M602" s="18" t="e">
        <f t="shared" si="90"/>
        <v>#VALUE!</v>
      </c>
      <c r="N602" s="15"/>
      <c r="O602" s="15"/>
      <c r="P602" s="15"/>
      <c r="Q602" s="15"/>
      <c r="R602" s="15"/>
      <c r="S602" s="19"/>
      <c r="T602" s="15"/>
      <c r="U602" s="17"/>
      <c r="V602" s="15"/>
      <c r="W602" s="15"/>
      <c r="X602" s="15" t="s">
        <v>158</v>
      </c>
      <c r="Y602" s="15" t="s">
        <v>4751</v>
      </c>
      <c r="AB602" s="20"/>
      <c r="AC602" s="15"/>
      <c r="AD602" s="15"/>
      <c r="AE602" s="15"/>
      <c r="AF602" s="15"/>
      <c r="AG602" s="22">
        <f t="shared" si="77"/>
        <v>0.35483870967741937</v>
      </c>
      <c r="AH602" s="15" t="str">
        <f t="shared" si="88"/>
        <v/>
      </c>
      <c r="AI602" s="22" t="e">
        <f>VLOOKUP(A602,'[1]Deals (investment)'!$B$2:$Z$1497,1,FALSE)</f>
        <v>#N/A</v>
      </c>
      <c r="AJ602" s="22" t="e">
        <f>VLOOKUP(A602,'[1]Deals (investment)'!$B$2:$Z$870,15,FALSE)</f>
        <v>#N/A</v>
      </c>
      <c r="AK602" s="17" t="e">
        <f>VLOOKUP(A602,'[1]Deals (Exits)'!B:B,1,FALSE)</f>
        <v>#N/A</v>
      </c>
      <c r="AL602" s="23">
        <f>VLOOKUP(G602,[1]Lookups!$V$3:$Y$197,4,FALSE)</f>
        <v>0</v>
      </c>
      <c r="AM602" s="17" t="str">
        <f>VLOOKUP(X602,[1]Lookups!$B$3:$C$200,2,FALSE)</f>
        <v>Financial Services</v>
      </c>
      <c r="AN602" s="17" t="e">
        <f>VLOOKUP(R602,[1]Lookups!$H$3:$I$69,2,FALSE)</f>
        <v>#N/A</v>
      </c>
      <c r="AO602" s="17" t="e">
        <f>VLOOKUP(T602,[1]Lookups!$H$3:$I$69,2,FALSE)</f>
        <v>#N/A</v>
      </c>
      <c r="AP602" s="17" t="e">
        <f>VLOOKUP(AN602,[1]Lookups!$N$3:$O$11,2,FALSE)</f>
        <v>#N/A</v>
      </c>
      <c r="AQ602" s="18" t="e">
        <f>COUNTIFS('[1]Deals (investment)'!$B:$B,$A602)</f>
        <v>#VALUE!</v>
      </c>
      <c r="AR602" s="18" t="e">
        <f>COUNTIFS('[1]Deals (investment)'!$B:$B,$A602,'[1]Deals (investment)'!$T:$T,$AW$1)+COUNTIFS('[1]Deals (investment)'!$B:$B,$A602,'[1]Deals (investment)'!$T:$T,$AX$1)+COUNTIFS('[1]Deals (investment)'!$B:$B,$A602,'[1]Deals (investment)'!$T:$T,$AY$1)</f>
        <v>#VALUE!</v>
      </c>
      <c r="AS602" s="17" t="e">
        <f>SUMIFS('[1]Deals (investment)'!$C:$C,'[1]Deals (investment)'!$B:$B,$A602)</f>
        <v>#VALUE!</v>
      </c>
      <c r="AT602" s="17" t="e">
        <f t="shared" si="66"/>
        <v>#VALUE!</v>
      </c>
      <c r="AU602" s="18" t="e">
        <f>COUNTIF('[1]Deals (Exits)'!$B:$B,A602)</f>
        <v>#VALUE!</v>
      </c>
      <c r="AV602" s="17" t="e">
        <f>SUMIFS('[1]Deals (investment)'!$C:$C,'[1]Deals (investment)'!$B:$B,$A602,'[1]Deals (investment)'!$T:$T,AV$1)</f>
        <v>#VALUE!</v>
      </c>
      <c r="AW602" s="17" t="e">
        <f>SUMIFS('[1]Deals (investment)'!$C:$C,'[1]Deals (investment)'!$B:$B,$A602,'[1]Deals (investment)'!$T:$T,AW$1)</f>
        <v>#VALUE!</v>
      </c>
      <c r="AX602" s="17" t="e">
        <f>SUMIFS('[1]Deals (investment)'!$C:$C,'[1]Deals (investment)'!$B:$B,$A602,'[1]Deals (investment)'!$T:$T,AX$1)</f>
        <v>#VALUE!</v>
      </c>
      <c r="AY602" s="17" t="e">
        <f>SUMIFS('[1]Deals (investment)'!$C:$C,'[1]Deals (investment)'!$B:$B,$A602,'[1]Deals (investment)'!$T:$T,AY$1)</f>
        <v>#VALUE!</v>
      </c>
      <c r="AZ602" s="17" t="e">
        <f>SUMIFS('[1]Deals (investment)'!$C:$C,'[1]Deals (investment)'!$B:$B,$A602,'[1]Deals (investment)'!$T:$T,AZ$1)</f>
        <v>#VALUE!</v>
      </c>
      <c r="BA602" s="17" t="e">
        <f>SUMIFS('[1]Deals (investment)'!$C:$C,'[1]Deals (investment)'!$B:$B,$A602,'[1]Deals (investment)'!$T:$T,BA$1)</f>
        <v>#VALUE!</v>
      </c>
      <c r="BB602" s="17" t="e">
        <f>SUMIFS('[1]Deals (investment)'!$C:$C,'[1]Deals (investment)'!$B:$B,$A602,'[1]Deals (investment)'!$T:$T,BB$1)</f>
        <v>#VALUE!</v>
      </c>
      <c r="BC602" s="17" t="e">
        <f>SUMIFS('[1]Deals (Exits)'!$C:$C,'[1]Deals (Exits)'!$B:$B,$A602)</f>
        <v>#VALUE!</v>
      </c>
      <c r="BD602" s="17" t="e">
        <f>SUMIFS('[1]Deals (investment)'!$C:$C,'[1]Deals (investment)'!$B:$B,$A602,'[1]Deals (investment)'!$V:$V,BD$1)</f>
        <v>#VALUE!</v>
      </c>
      <c r="BE602" s="17" t="e">
        <f>SUMIFS('[1]Deals (investment)'!$C:$C,'[1]Deals (investment)'!$B:$B,$A602,'[1]Deals (investment)'!$V:$V,BE$1)</f>
        <v>#VALUE!</v>
      </c>
      <c r="BF602" s="17" t="e">
        <f>SUMIFS('[1]Deals (investment)'!$C:$C,'[1]Deals (investment)'!$B:$B,$A602,'[1]Deals (investment)'!$V:$V,BF$1)</f>
        <v>#VALUE!</v>
      </c>
      <c r="BG602" s="17" t="e">
        <f>SUMIFS('[1]Deals (investment)'!$C:$C,'[1]Deals (investment)'!$B:$B,$A602,'[1]Deals (investment)'!$V:$V,BG$1)</f>
        <v>#VALUE!</v>
      </c>
      <c r="BH602" s="17" t="e">
        <f>SUMIFS('[1]Deals (investment)'!$C:$C,'[1]Deals (investment)'!$B:$B,$A602,'[1]Deals (investment)'!$V:$V,BH$1)</f>
        <v>#VALUE!</v>
      </c>
      <c r="BI602" s="17" t="e">
        <f>SUMIFS('[1]Deals (investment)'!$C:$C,'[1]Deals (investment)'!$B:$B,$A602,'[1]Deals (investment)'!$V:$V,BI$1)</f>
        <v>#VALUE!</v>
      </c>
      <c r="BJ602" s="17" t="e">
        <f>SUMIFS('[1]Deals (investment)'!$C:$C,'[1]Deals (investment)'!$B:$B,$A602,'[1]Deals (investment)'!$V:$V,BJ$1)</f>
        <v>#VALUE!</v>
      </c>
      <c r="BK602" s="17" t="e">
        <f>SUMIFS('[1]Deals (investment)'!$C:$C,'[1]Deals (investment)'!$B:$B,$A602,'[1]Deals (investment)'!$V:$V,BK$1)</f>
        <v>#VALUE!</v>
      </c>
      <c r="BL602" s="17" t="e">
        <f>SUMIFS('[1]Deals (investment)'!$C:$C,'[1]Deals (investment)'!$B:$B,$A602,'[1]Deals (investment)'!$V:$V,BL$1)</f>
        <v>#VALUE!</v>
      </c>
      <c r="BM602" s="17" t="e">
        <f>SUMIFS('[1]Deals (investment)'!$C:$C,'[1]Deals (investment)'!$B:$B,$A602,'[1]Deals (investment)'!$V:$V,BM$1)</f>
        <v>#VALUE!</v>
      </c>
      <c r="BN602" s="15"/>
      <c r="BO602" s="15"/>
      <c r="BP602" s="22"/>
      <c r="BQ602" s="15"/>
      <c r="BR602" s="15"/>
      <c r="BS602" s="15"/>
      <c r="BT602" s="15"/>
      <c r="BU602" s="15"/>
      <c r="BV602" s="15"/>
      <c r="BW602" s="15"/>
      <c r="BX602" s="15"/>
      <c r="BY602" s="15"/>
      <c r="BZ602" s="15"/>
      <c r="CA602" s="15"/>
      <c r="CB602" s="15"/>
      <c r="CC602" s="15"/>
      <c r="CD602" s="15" t="str">
        <f t="shared" ref="CD602:CD604" si="93">CONCATENATE(A602,B602,C602)</f>
        <v>Click N CompareClick n Compare is South Africa's leading comparison site featuring the most affordable options across Mobile, Broadband, Insurance, Financial Services, and Travel.Active</v>
      </c>
      <c r="CE602" s="15"/>
      <c r="CF602" s="15"/>
      <c r="CG602" s="15"/>
      <c r="CH602" s="15"/>
      <c r="CI602" s="15"/>
      <c r="CJ602" s="15"/>
    </row>
    <row r="603" spans="1:118" ht="12.75">
      <c r="A603" s="15" t="s">
        <v>4752</v>
      </c>
      <c r="B603" s="15" t="s">
        <v>4753</v>
      </c>
      <c r="C603" s="15" t="s">
        <v>46</v>
      </c>
      <c r="D603" s="16">
        <v>1987</v>
      </c>
      <c r="E603" s="15" t="s">
        <v>90</v>
      </c>
      <c r="F603" s="15"/>
      <c r="G603" s="15" t="s">
        <v>91</v>
      </c>
      <c r="H603" s="15" t="s">
        <v>91</v>
      </c>
      <c r="I603" s="15" t="s">
        <v>91</v>
      </c>
      <c r="J603" s="15"/>
      <c r="K603" s="17" t="e">
        <f t="shared" si="65"/>
        <v>#VALUE!</v>
      </c>
      <c r="L603" s="15"/>
      <c r="M603" s="18" t="e">
        <f t="shared" si="90"/>
        <v>#VALUE!</v>
      </c>
      <c r="N603" s="15"/>
      <c r="O603" s="15"/>
      <c r="P603" s="15"/>
      <c r="Q603" s="15"/>
      <c r="R603" s="15"/>
      <c r="S603" s="19"/>
      <c r="T603" s="15"/>
      <c r="U603" s="17"/>
      <c r="V603" s="15"/>
      <c r="W603" s="15"/>
      <c r="X603" s="15" t="s">
        <v>4754</v>
      </c>
      <c r="Y603" s="15" t="s">
        <v>4755</v>
      </c>
      <c r="AB603" s="20"/>
      <c r="AC603" s="21" t="s">
        <v>4756</v>
      </c>
      <c r="AD603" s="15"/>
      <c r="AE603" s="21" t="s">
        <v>4757</v>
      </c>
      <c r="AF603" s="21" t="s">
        <v>4758</v>
      </c>
      <c r="AG603" s="22">
        <f t="shared" si="77"/>
        <v>0.45161290322580644</v>
      </c>
      <c r="AH603" s="15" t="str">
        <f t="shared" si="88"/>
        <v/>
      </c>
      <c r="AI603" s="22" t="e">
        <f>VLOOKUP(A603,'[1]Deals (investment)'!$B$2:$Z$1497,1,FALSE)</f>
        <v>#N/A</v>
      </c>
      <c r="AJ603" s="22" t="e">
        <f>VLOOKUP(A603,'[1]Deals (investment)'!$B$2:$Z$870,15,FALSE)</f>
        <v>#N/A</v>
      </c>
      <c r="AK603" s="17" t="str">
        <f>VLOOKUP(A603,'[1]Deals (Exits)'!B:B,1,FALSE)</f>
        <v>Club Travel</v>
      </c>
      <c r="AL603" s="23">
        <f>VLOOKUP(G603,[1]Lookups!$V$3:$Y$197,4,FALSE)</f>
        <v>0</v>
      </c>
      <c r="AM603" s="17" t="e">
        <f>VLOOKUP(X603,[1]Lookups!$B$3:$C$200,2,FALSE)</f>
        <v>#N/A</v>
      </c>
      <c r="AN603" s="17" t="e">
        <f>VLOOKUP(R603,[1]Lookups!$H$3:$I$69,2,FALSE)</f>
        <v>#N/A</v>
      </c>
      <c r="AO603" s="17" t="e">
        <f>VLOOKUP(T603,[1]Lookups!$H$3:$I$69,2,FALSE)</f>
        <v>#N/A</v>
      </c>
      <c r="AP603" s="17" t="e">
        <f>VLOOKUP(AN603,[1]Lookups!$N$3:$O$11,2,FALSE)</f>
        <v>#N/A</v>
      </c>
      <c r="AQ603" s="18" t="e">
        <f>COUNTIFS('[1]Deals (investment)'!$B:$B,$A603)</f>
        <v>#VALUE!</v>
      </c>
      <c r="AR603" s="18" t="e">
        <f>COUNTIFS('[1]Deals (investment)'!$B:$B,$A603,'[1]Deals (investment)'!$T:$T,$AW$1)+COUNTIFS('[1]Deals (investment)'!$B:$B,$A603,'[1]Deals (investment)'!$T:$T,$AX$1)+COUNTIFS('[1]Deals (investment)'!$B:$B,$A603,'[1]Deals (investment)'!$T:$T,$AY$1)</f>
        <v>#VALUE!</v>
      </c>
      <c r="AS603" s="17" t="e">
        <f>SUMIFS('[1]Deals (investment)'!$C:$C,'[1]Deals (investment)'!$B:$B,$A603)</f>
        <v>#VALUE!</v>
      </c>
      <c r="AT603" s="17" t="e">
        <f t="shared" si="66"/>
        <v>#VALUE!</v>
      </c>
      <c r="AU603" s="18" t="e">
        <f>COUNTIF('[1]Deals (Exits)'!$B:$B,A603)</f>
        <v>#VALUE!</v>
      </c>
      <c r="AV603" s="17" t="e">
        <f>SUMIFS('[1]Deals (investment)'!$C:$C,'[1]Deals (investment)'!$B:$B,$A603,'[1]Deals (investment)'!$T:$T,AV$1)</f>
        <v>#VALUE!</v>
      </c>
      <c r="AW603" s="17" t="e">
        <f>SUMIFS('[1]Deals (investment)'!$C:$C,'[1]Deals (investment)'!$B:$B,$A603,'[1]Deals (investment)'!$T:$T,AW$1)</f>
        <v>#VALUE!</v>
      </c>
      <c r="AX603" s="17" t="e">
        <f>SUMIFS('[1]Deals (investment)'!$C:$C,'[1]Deals (investment)'!$B:$B,$A603,'[1]Deals (investment)'!$T:$T,AX$1)</f>
        <v>#VALUE!</v>
      </c>
      <c r="AY603" s="17" t="e">
        <f>SUMIFS('[1]Deals (investment)'!$C:$C,'[1]Deals (investment)'!$B:$B,$A603,'[1]Deals (investment)'!$T:$T,AY$1)</f>
        <v>#VALUE!</v>
      </c>
      <c r="AZ603" s="17" t="e">
        <f>SUMIFS('[1]Deals (investment)'!$C:$C,'[1]Deals (investment)'!$B:$B,$A603,'[1]Deals (investment)'!$T:$T,AZ$1)</f>
        <v>#VALUE!</v>
      </c>
      <c r="BA603" s="17" t="e">
        <f>SUMIFS('[1]Deals (investment)'!$C:$C,'[1]Deals (investment)'!$B:$B,$A603,'[1]Deals (investment)'!$T:$T,BA$1)</f>
        <v>#VALUE!</v>
      </c>
      <c r="BB603" s="17" t="e">
        <f>SUMIFS('[1]Deals (investment)'!$C:$C,'[1]Deals (investment)'!$B:$B,$A603,'[1]Deals (investment)'!$T:$T,BB$1)</f>
        <v>#VALUE!</v>
      </c>
      <c r="BC603" s="17" t="e">
        <f>SUMIFS('[1]Deals (Exits)'!$C:$C,'[1]Deals (Exits)'!$B:$B,$A603)</f>
        <v>#VALUE!</v>
      </c>
      <c r="BD603" s="17" t="e">
        <f>SUMIFS('[1]Deals (investment)'!$C:$C,'[1]Deals (investment)'!$B:$B,$A603,'[1]Deals (investment)'!$V:$V,BD$1)</f>
        <v>#VALUE!</v>
      </c>
      <c r="BE603" s="17" t="e">
        <f>SUMIFS('[1]Deals (investment)'!$C:$C,'[1]Deals (investment)'!$B:$B,$A603,'[1]Deals (investment)'!$V:$V,BE$1)</f>
        <v>#VALUE!</v>
      </c>
      <c r="BF603" s="17" t="e">
        <f>SUMIFS('[1]Deals (investment)'!$C:$C,'[1]Deals (investment)'!$B:$B,$A603,'[1]Deals (investment)'!$V:$V,BF$1)</f>
        <v>#VALUE!</v>
      </c>
      <c r="BG603" s="17" t="e">
        <f>SUMIFS('[1]Deals (investment)'!$C:$C,'[1]Deals (investment)'!$B:$B,$A603,'[1]Deals (investment)'!$V:$V,BG$1)</f>
        <v>#VALUE!</v>
      </c>
      <c r="BH603" s="17" t="e">
        <f>SUMIFS('[1]Deals (investment)'!$C:$C,'[1]Deals (investment)'!$B:$B,$A603,'[1]Deals (investment)'!$V:$V,BH$1)</f>
        <v>#VALUE!</v>
      </c>
      <c r="BI603" s="17" t="e">
        <f>SUMIFS('[1]Deals (investment)'!$C:$C,'[1]Deals (investment)'!$B:$B,$A603,'[1]Deals (investment)'!$V:$V,BI$1)</f>
        <v>#VALUE!</v>
      </c>
      <c r="BJ603" s="17" t="e">
        <f>SUMIFS('[1]Deals (investment)'!$C:$C,'[1]Deals (investment)'!$B:$B,$A603,'[1]Deals (investment)'!$V:$V,BJ$1)</f>
        <v>#VALUE!</v>
      </c>
      <c r="BK603" s="17" t="e">
        <f>SUMIFS('[1]Deals (investment)'!$C:$C,'[1]Deals (investment)'!$B:$B,$A603,'[1]Deals (investment)'!$V:$V,BK$1)</f>
        <v>#VALUE!</v>
      </c>
      <c r="BL603" s="17" t="e">
        <f>SUMIFS('[1]Deals (investment)'!$C:$C,'[1]Deals (investment)'!$B:$B,$A603,'[1]Deals (investment)'!$V:$V,BL$1)</f>
        <v>#VALUE!</v>
      </c>
      <c r="BM603" s="17" t="e">
        <f>SUMIFS('[1]Deals (investment)'!$C:$C,'[1]Deals (investment)'!$B:$B,$A603,'[1]Deals (investment)'!$V:$V,BM$1)</f>
        <v>#VALUE!</v>
      </c>
      <c r="BN603" s="15"/>
      <c r="BO603" s="15"/>
      <c r="BP603" s="22"/>
      <c r="BQ603" s="15"/>
      <c r="BR603" s="15"/>
      <c r="BS603" s="15"/>
      <c r="BT603" s="15"/>
      <c r="BU603" s="15"/>
      <c r="BV603" s="15"/>
      <c r="BW603" s="15"/>
      <c r="BX603" s="15"/>
      <c r="BY603" s="15"/>
      <c r="BZ603" s="15"/>
      <c r="CA603" s="15"/>
      <c r="CB603" s="15"/>
      <c r="CC603" s="15"/>
      <c r="CD603" s="15" t="str">
        <f t="shared" si="93"/>
        <v>Club TravelClub Travel Group is a travel agency with over 400 branded and non-branded franchises and a corporate travel divisionAcquired</v>
      </c>
      <c r="CE603" s="15"/>
      <c r="CF603" s="15"/>
      <c r="CG603" s="15"/>
      <c r="CH603" s="15"/>
      <c r="CI603" s="15"/>
      <c r="CJ603" s="15"/>
    </row>
    <row r="604" spans="1:118" ht="12.75">
      <c r="A604" s="15" t="s">
        <v>4759</v>
      </c>
      <c r="B604" s="15" t="s">
        <v>4760</v>
      </c>
      <c r="C604" s="15" t="s">
        <v>58</v>
      </c>
      <c r="D604" s="16">
        <v>2014</v>
      </c>
      <c r="E604" s="15" t="s">
        <v>90</v>
      </c>
      <c r="F604" s="15"/>
      <c r="G604" s="15" t="s">
        <v>91</v>
      </c>
      <c r="H604" s="15" t="s">
        <v>91</v>
      </c>
      <c r="I604" s="15" t="s">
        <v>91</v>
      </c>
      <c r="J604" s="15"/>
      <c r="K604" s="17" t="e">
        <f t="shared" si="65"/>
        <v>#VALUE!</v>
      </c>
      <c r="L604" s="15"/>
      <c r="M604" s="18" t="e">
        <f t="shared" si="90"/>
        <v>#VALUE!</v>
      </c>
      <c r="N604" s="15"/>
      <c r="O604" s="15"/>
      <c r="P604" s="15"/>
      <c r="Q604" s="15"/>
      <c r="R604" s="15"/>
      <c r="S604" s="19"/>
      <c r="T604" s="15"/>
      <c r="U604" s="17"/>
      <c r="V604" s="15" t="s">
        <v>4761</v>
      </c>
      <c r="W604" s="15"/>
      <c r="X604" s="15" t="s">
        <v>191</v>
      </c>
      <c r="Y604" s="15" t="s">
        <v>4762</v>
      </c>
      <c r="AB604" s="20"/>
      <c r="AC604" s="21" t="s">
        <v>4763</v>
      </c>
      <c r="AD604" s="21" t="s">
        <v>4764</v>
      </c>
      <c r="AE604" s="21" t="s">
        <v>4765</v>
      </c>
      <c r="AF604" s="21" t="s">
        <v>4766</v>
      </c>
      <c r="AG604" s="22">
        <f t="shared" si="77"/>
        <v>0.5161290322580645</v>
      </c>
      <c r="AH604" s="15" t="str">
        <f t="shared" si="88"/>
        <v/>
      </c>
      <c r="AI604" s="22" t="e">
        <f>VLOOKUP(A604,'[1]Deals (investment)'!$B$2:$Z$1497,1,FALSE)</f>
        <v>#N/A</v>
      </c>
      <c r="AJ604" s="22" t="e">
        <f>VLOOKUP(A604,'[1]Deals (investment)'!$B$2:$Z$870,15,FALSE)</f>
        <v>#N/A</v>
      </c>
      <c r="AK604" s="17" t="e">
        <f>VLOOKUP(A604,'[1]Deals (Exits)'!B:B,1,FALSE)</f>
        <v>#N/A</v>
      </c>
      <c r="AL604" s="23">
        <f>VLOOKUP(G604,[1]Lookups!$V$3:$Y$197,4,FALSE)</f>
        <v>0</v>
      </c>
      <c r="AM604" s="17" t="str">
        <f>VLOOKUP(X604,[1]Lookups!$B$3:$C$200,2,FALSE)</f>
        <v>Education</v>
      </c>
      <c r="AN604" s="17" t="e">
        <f>VLOOKUP(R604,[1]Lookups!$H$3:$I$69,2,FALSE)</f>
        <v>#N/A</v>
      </c>
      <c r="AO604" s="17" t="e">
        <f>VLOOKUP(T604,[1]Lookups!$H$3:$I$69,2,FALSE)</f>
        <v>#N/A</v>
      </c>
      <c r="AP604" s="17" t="e">
        <f>VLOOKUP(AN604,[1]Lookups!$N$3:$O$11,2,FALSE)</f>
        <v>#N/A</v>
      </c>
      <c r="AQ604" s="18" t="e">
        <f>COUNTIFS('[1]Deals (investment)'!$B:$B,$A604)</f>
        <v>#VALUE!</v>
      </c>
      <c r="AR604" s="18" t="e">
        <f>COUNTIFS('[1]Deals (investment)'!$B:$B,$A604,'[1]Deals (investment)'!$T:$T,$AW$1)+COUNTIFS('[1]Deals (investment)'!$B:$B,$A604,'[1]Deals (investment)'!$T:$T,$AX$1)+COUNTIFS('[1]Deals (investment)'!$B:$B,$A604,'[1]Deals (investment)'!$T:$T,$AY$1)</f>
        <v>#VALUE!</v>
      </c>
      <c r="AS604" s="17" t="e">
        <f>SUMIFS('[1]Deals (investment)'!$C:$C,'[1]Deals (investment)'!$B:$B,$A604)</f>
        <v>#VALUE!</v>
      </c>
      <c r="AT604" s="17" t="e">
        <f t="shared" si="66"/>
        <v>#VALUE!</v>
      </c>
      <c r="AU604" s="18" t="e">
        <f>COUNTIF('[1]Deals (Exits)'!$B:$B,A604)</f>
        <v>#VALUE!</v>
      </c>
      <c r="AV604" s="17" t="e">
        <f>SUMIFS('[1]Deals (investment)'!$C:$C,'[1]Deals (investment)'!$B:$B,$A604,'[1]Deals (investment)'!$T:$T,AV$1)</f>
        <v>#VALUE!</v>
      </c>
      <c r="AW604" s="17" t="e">
        <f>SUMIFS('[1]Deals (investment)'!$C:$C,'[1]Deals (investment)'!$B:$B,$A604,'[1]Deals (investment)'!$T:$T,AW$1)</f>
        <v>#VALUE!</v>
      </c>
      <c r="AX604" s="17" t="e">
        <f>SUMIFS('[1]Deals (investment)'!$C:$C,'[1]Deals (investment)'!$B:$B,$A604,'[1]Deals (investment)'!$T:$T,AX$1)</f>
        <v>#VALUE!</v>
      </c>
      <c r="AY604" s="17" t="e">
        <f>SUMIFS('[1]Deals (investment)'!$C:$C,'[1]Deals (investment)'!$B:$B,$A604,'[1]Deals (investment)'!$T:$T,AY$1)</f>
        <v>#VALUE!</v>
      </c>
      <c r="AZ604" s="17" t="e">
        <f>SUMIFS('[1]Deals (investment)'!$C:$C,'[1]Deals (investment)'!$B:$B,$A604,'[1]Deals (investment)'!$T:$T,AZ$1)</f>
        <v>#VALUE!</v>
      </c>
      <c r="BA604" s="17" t="e">
        <f>SUMIFS('[1]Deals (investment)'!$C:$C,'[1]Deals (investment)'!$B:$B,$A604,'[1]Deals (investment)'!$T:$T,BA$1)</f>
        <v>#VALUE!</v>
      </c>
      <c r="BB604" s="17" t="e">
        <f>SUMIFS('[1]Deals (investment)'!$C:$C,'[1]Deals (investment)'!$B:$B,$A604,'[1]Deals (investment)'!$T:$T,BB$1)</f>
        <v>#VALUE!</v>
      </c>
      <c r="BC604" s="17" t="e">
        <f>SUMIFS('[1]Deals (Exits)'!$C:$C,'[1]Deals (Exits)'!$B:$B,$A604)</f>
        <v>#VALUE!</v>
      </c>
      <c r="BD604" s="17" t="e">
        <f>SUMIFS('[1]Deals (investment)'!$C:$C,'[1]Deals (investment)'!$B:$B,$A604,'[1]Deals (investment)'!$V:$V,BD$1)</f>
        <v>#VALUE!</v>
      </c>
      <c r="BE604" s="17" t="e">
        <f>SUMIFS('[1]Deals (investment)'!$C:$C,'[1]Deals (investment)'!$B:$B,$A604,'[1]Deals (investment)'!$V:$V,BE$1)</f>
        <v>#VALUE!</v>
      </c>
      <c r="BF604" s="17" t="e">
        <f>SUMIFS('[1]Deals (investment)'!$C:$C,'[1]Deals (investment)'!$B:$B,$A604,'[1]Deals (investment)'!$V:$V,BF$1)</f>
        <v>#VALUE!</v>
      </c>
      <c r="BG604" s="17" t="e">
        <f>SUMIFS('[1]Deals (investment)'!$C:$C,'[1]Deals (investment)'!$B:$B,$A604,'[1]Deals (investment)'!$V:$V,BG$1)</f>
        <v>#VALUE!</v>
      </c>
      <c r="BH604" s="17" t="e">
        <f>SUMIFS('[1]Deals (investment)'!$C:$C,'[1]Deals (investment)'!$B:$B,$A604,'[1]Deals (investment)'!$V:$V,BH$1)</f>
        <v>#VALUE!</v>
      </c>
      <c r="BI604" s="17" t="e">
        <f>SUMIFS('[1]Deals (investment)'!$C:$C,'[1]Deals (investment)'!$B:$B,$A604,'[1]Deals (investment)'!$V:$V,BI$1)</f>
        <v>#VALUE!</v>
      </c>
      <c r="BJ604" s="17" t="e">
        <f>SUMIFS('[1]Deals (investment)'!$C:$C,'[1]Deals (investment)'!$B:$B,$A604,'[1]Deals (investment)'!$V:$V,BJ$1)</f>
        <v>#VALUE!</v>
      </c>
      <c r="BK604" s="17" t="e">
        <f>SUMIFS('[1]Deals (investment)'!$C:$C,'[1]Deals (investment)'!$B:$B,$A604,'[1]Deals (investment)'!$V:$V,BK$1)</f>
        <v>#VALUE!</v>
      </c>
      <c r="BL604" s="17" t="e">
        <f>SUMIFS('[1]Deals (investment)'!$C:$C,'[1]Deals (investment)'!$B:$B,$A604,'[1]Deals (investment)'!$V:$V,BL$1)</f>
        <v>#VALUE!</v>
      </c>
      <c r="BM604" s="17" t="e">
        <f>SUMIFS('[1]Deals (investment)'!$C:$C,'[1]Deals (investment)'!$B:$B,$A604,'[1]Deals (investment)'!$V:$V,BM$1)</f>
        <v>#VALUE!</v>
      </c>
      <c r="BN604" s="15"/>
      <c r="BO604" s="15"/>
      <c r="BP604" s="22"/>
      <c r="BQ604" s="15"/>
      <c r="BR604" s="15"/>
      <c r="BS604" s="15"/>
      <c r="BT604" s="15"/>
      <c r="BU604" s="15"/>
      <c r="BV604" s="15"/>
      <c r="BW604" s="15"/>
      <c r="BX604" s="15"/>
      <c r="BY604" s="15"/>
      <c r="BZ604" s="15"/>
      <c r="CA604" s="15"/>
      <c r="CB604" s="15"/>
      <c r="CC604" s="15"/>
      <c r="CD604" s="15" t="str">
        <f t="shared" si="93"/>
        <v>CodespaceCodeSpace is an education institution that offers coding courses that teach people to design and create technology.Active</v>
      </c>
      <c r="CE604" s="15"/>
      <c r="CF604" s="15"/>
      <c r="CG604" s="15"/>
      <c r="CH604" s="15"/>
      <c r="CI604" s="15"/>
      <c r="CJ604" s="15"/>
    </row>
    <row r="605" spans="1:118" ht="12.75">
      <c r="A605" s="15" t="s">
        <v>4767</v>
      </c>
      <c r="B605" s="15" t="s">
        <v>4768</v>
      </c>
      <c r="C605" s="15" t="s">
        <v>58</v>
      </c>
      <c r="D605" s="16">
        <v>2017</v>
      </c>
      <c r="E605" s="15" t="s">
        <v>2406</v>
      </c>
      <c r="F605" s="15"/>
      <c r="G605" s="15" t="s">
        <v>91</v>
      </c>
      <c r="H605" s="15" t="s">
        <v>91</v>
      </c>
      <c r="I605" s="15" t="s">
        <v>91</v>
      </c>
      <c r="J605" s="15"/>
      <c r="K605" s="17" t="e">
        <f t="shared" si="65"/>
        <v>#VALUE!</v>
      </c>
      <c r="L605" s="15"/>
      <c r="M605" s="18" t="e">
        <f t="shared" si="90"/>
        <v>#VALUE!</v>
      </c>
      <c r="N605" s="15"/>
      <c r="O605" s="15"/>
      <c r="P605" s="15"/>
      <c r="Q605" s="15"/>
      <c r="R605" s="15"/>
      <c r="S605" s="19"/>
      <c r="T605" s="15"/>
      <c r="U605" s="17"/>
      <c r="V605" s="15" t="s">
        <v>4769</v>
      </c>
      <c r="W605" s="15"/>
      <c r="X605" s="15" t="s">
        <v>404</v>
      </c>
      <c r="Y605" s="15" t="s">
        <v>4770</v>
      </c>
      <c r="AB605" s="20"/>
      <c r="AC605" s="21" t="s">
        <v>4771</v>
      </c>
      <c r="AD605" s="21" t="s">
        <v>4772</v>
      </c>
      <c r="AE605" s="21" t="s">
        <v>4773</v>
      </c>
      <c r="AF605" s="21" t="s">
        <v>4774</v>
      </c>
      <c r="AG605" s="22">
        <f t="shared" si="77"/>
        <v>0.5161290322580645</v>
      </c>
      <c r="AH605" s="15" t="str">
        <f t="shared" si="88"/>
        <v/>
      </c>
      <c r="AI605" s="22" t="e">
        <f>VLOOKUP(A605,'[1]Deals (investment)'!$B$2:$Z$1497,1,FALSE)</f>
        <v>#N/A</v>
      </c>
      <c r="AJ605" s="22" t="e">
        <f>VLOOKUP(A605,'[1]Deals (investment)'!$B$2:$Z$870,15,FALSE)</f>
        <v>#N/A</v>
      </c>
      <c r="AK605" s="17" t="e">
        <f>VLOOKUP(A605,'[1]Deals (Exits)'!B:B,1,FALSE)</f>
        <v>#N/A</v>
      </c>
      <c r="AL605" s="23">
        <f>VLOOKUP(G605,[1]Lookups!$V$3:$Y$197,4,FALSE)</f>
        <v>0</v>
      </c>
      <c r="AM605" s="17" t="str">
        <f>VLOOKUP(X605,[1]Lookups!$B$3:$C$200,2,FALSE)</f>
        <v>Other Technologies &amp; Information Technology</v>
      </c>
      <c r="AN605" s="17" t="e">
        <f>VLOOKUP(R605,[1]Lookups!$H$3:$I$69,2,FALSE)</f>
        <v>#N/A</v>
      </c>
      <c r="AO605" s="17" t="e">
        <f>VLOOKUP(T605,[1]Lookups!$H$3:$I$69,2,FALSE)</f>
        <v>#N/A</v>
      </c>
      <c r="AP605" s="17" t="e">
        <f>VLOOKUP(AN605,[1]Lookups!$N$3:$O$11,2,FALSE)</f>
        <v>#N/A</v>
      </c>
      <c r="AQ605" s="18" t="e">
        <f>COUNTIFS('[1]Deals (investment)'!$B:$B,$A605)</f>
        <v>#VALUE!</v>
      </c>
      <c r="AR605" s="18" t="e">
        <f>COUNTIFS('[1]Deals (investment)'!$B:$B,$A605,'[1]Deals (investment)'!$T:$T,$AW$1)+COUNTIFS('[1]Deals (investment)'!$B:$B,$A605,'[1]Deals (investment)'!$T:$T,$AX$1)+COUNTIFS('[1]Deals (investment)'!$B:$B,$A605,'[1]Deals (investment)'!$T:$T,$AY$1)</f>
        <v>#VALUE!</v>
      </c>
      <c r="AS605" s="17" t="e">
        <f>SUMIFS('[1]Deals (investment)'!$C:$C,'[1]Deals (investment)'!$B:$B,$A605)</f>
        <v>#VALUE!</v>
      </c>
      <c r="AT605" s="17" t="e">
        <f t="shared" si="66"/>
        <v>#VALUE!</v>
      </c>
      <c r="AU605" s="18" t="e">
        <f>COUNTIF('[1]Deals (Exits)'!$B:$B,A605)</f>
        <v>#VALUE!</v>
      </c>
      <c r="AV605" s="17" t="e">
        <f>SUMIFS('[1]Deals (investment)'!$C:$C,'[1]Deals (investment)'!$B:$B,$A605,'[1]Deals (investment)'!$T:$T,AV$1)</f>
        <v>#VALUE!</v>
      </c>
      <c r="AW605" s="17" t="e">
        <f>SUMIFS('[1]Deals (investment)'!$C:$C,'[1]Deals (investment)'!$B:$B,$A605,'[1]Deals (investment)'!$T:$T,AW$1)</f>
        <v>#VALUE!</v>
      </c>
      <c r="AX605" s="17" t="e">
        <f>SUMIFS('[1]Deals (investment)'!$C:$C,'[1]Deals (investment)'!$B:$B,$A605,'[1]Deals (investment)'!$T:$T,AX$1)</f>
        <v>#VALUE!</v>
      </c>
      <c r="AY605" s="17" t="e">
        <f>SUMIFS('[1]Deals (investment)'!$C:$C,'[1]Deals (investment)'!$B:$B,$A605,'[1]Deals (investment)'!$T:$T,AY$1)</f>
        <v>#VALUE!</v>
      </c>
      <c r="AZ605" s="17" t="e">
        <f>SUMIFS('[1]Deals (investment)'!$C:$C,'[1]Deals (investment)'!$B:$B,$A605,'[1]Deals (investment)'!$T:$T,AZ$1)</f>
        <v>#VALUE!</v>
      </c>
      <c r="BA605" s="17" t="e">
        <f>SUMIFS('[1]Deals (investment)'!$C:$C,'[1]Deals (investment)'!$B:$B,$A605,'[1]Deals (investment)'!$T:$T,BA$1)</f>
        <v>#VALUE!</v>
      </c>
      <c r="BB605" s="17" t="e">
        <f>SUMIFS('[1]Deals (investment)'!$C:$C,'[1]Deals (investment)'!$B:$B,$A605,'[1]Deals (investment)'!$T:$T,BB$1)</f>
        <v>#VALUE!</v>
      </c>
      <c r="BC605" s="17" t="e">
        <f>SUMIFS('[1]Deals (Exits)'!$C:$C,'[1]Deals (Exits)'!$B:$B,$A605)</f>
        <v>#VALUE!</v>
      </c>
      <c r="BD605" s="17" t="e">
        <f>SUMIFS('[1]Deals (investment)'!$C:$C,'[1]Deals (investment)'!$B:$B,$A605,'[1]Deals (investment)'!$V:$V,BD$1)</f>
        <v>#VALUE!</v>
      </c>
      <c r="BE605" s="17" t="e">
        <f>SUMIFS('[1]Deals (investment)'!$C:$C,'[1]Deals (investment)'!$B:$B,$A605,'[1]Deals (investment)'!$V:$V,BE$1)</f>
        <v>#VALUE!</v>
      </c>
      <c r="BF605" s="17" t="e">
        <f>SUMIFS('[1]Deals (investment)'!$C:$C,'[1]Deals (investment)'!$B:$B,$A605,'[1]Deals (investment)'!$V:$V,BF$1)</f>
        <v>#VALUE!</v>
      </c>
      <c r="BG605" s="17" t="e">
        <f>SUMIFS('[1]Deals (investment)'!$C:$C,'[1]Deals (investment)'!$B:$B,$A605,'[1]Deals (investment)'!$V:$V,BG$1)</f>
        <v>#VALUE!</v>
      </c>
      <c r="BH605" s="17" t="e">
        <f>SUMIFS('[1]Deals (investment)'!$C:$C,'[1]Deals (investment)'!$B:$B,$A605,'[1]Deals (investment)'!$V:$V,BH$1)</f>
        <v>#VALUE!</v>
      </c>
      <c r="BI605" s="17" t="e">
        <f>SUMIFS('[1]Deals (investment)'!$C:$C,'[1]Deals (investment)'!$B:$B,$A605,'[1]Deals (investment)'!$V:$V,BI$1)</f>
        <v>#VALUE!</v>
      </c>
      <c r="BJ605" s="17" t="e">
        <f>SUMIFS('[1]Deals (investment)'!$C:$C,'[1]Deals (investment)'!$B:$B,$A605,'[1]Deals (investment)'!$V:$V,BJ$1)</f>
        <v>#VALUE!</v>
      </c>
      <c r="BK605" s="17" t="e">
        <f>SUMIFS('[1]Deals (investment)'!$C:$C,'[1]Deals (investment)'!$B:$B,$A605,'[1]Deals (investment)'!$V:$V,BK$1)</f>
        <v>#VALUE!</v>
      </c>
      <c r="BL605" s="17" t="e">
        <f>SUMIFS('[1]Deals (investment)'!$C:$C,'[1]Deals (investment)'!$B:$B,$A605,'[1]Deals (investment)'!$V:$V,BL$1)</f>
        <v>#VALUE!</v>
      </c>
      <c r="BM605" s="17" t="e">
        <f>SUMIFS('[1]Deals (investment)'!$C:$C,'[1]Deals (investment)'!$B:$B,$A605,'[1]Deals (investment)'!$V:$V,BM$1)</f>
        <v>#VALUE!</v>
      </c>
      <c r="BN605" s="15"/>
      <c r="BO605" s="15"/>
      <c r="BP605" s="22"/>
      <c r="BQ605" s="15"/>
      <c r="BR605" s="15"/>
      <c r="BS605" s="15"/>
      <c r="BT605" s="15"/>
      <c r="BU605" s="15"/>
      <c r="BV605" s="15"/>
      <c r="BW605" s="15"/>
      <c r="BX605" s="15"/>
      <c r="BY605" s="15"/>
      <c r="BZ605" s="15"/>
      <c r="CA605" s="15"/>
      <c r="CB605" s="15"/>
      <c r="CC605" s="15"/>
      <c r="CD605" s="15"/>
      <c r="CE605" s="15"/>
      <c r="CF605" s="15"/>
      <c r="CG605" s="15"/>
      <c r="CH605" s="15"/>
      <c r="CI605" s="15"/>
      <c r="CJ605" s="15"/>
    </row>
    <row r="606" spans="1:118" ht="12.75">
      <c r="A606" s="15" t="s">
        <v>4775</v>
      </c>
      <c r="B606" s="15" t="s">
        <v>4776</v>
      </c>
      <c r="C606" s="15" t="s">
        <v>58</v>
      </c>
      <c r="D606" s="16">
        <v>2016</v>
      </c>
      <c r="E606" s="15" t="s">
        <v>90</v>
      </c>
      <c r="F606" s="15"/>
      <c r="G606" s="26" t="s">
        <v>91</v>
      </c>
      <c r="H606" s="26" t="s">
        <v>91</v>
      </c>
      <c r="I606" s="15" t="s">
        <v>91</v>
      </c>
      <c r="J606" s="15"/>
      <c r="K606" s="17" t="e">
        <f t="shared" si="65"/>
        <v>#VALUE!</v>
      </c>
      <c r="L606" s="15"/>
      <c r="M606" s="18" t="e">
        <f t="shared" si="90"/>
        <v>#VALUE!</v>
      </c>
      <c r="N606" s="15"/>
      <c r="O606" s="15"/>
      <c r="P606" s="15"/>
      <c r="Q606" s="15"/>
      <c r="R606" s="15"/>
      <c r="S606" s="19"/>
      <c r="T606" s="15"/>
      <c r="U606" s="17"/>
      <c r="V606" s="15" t="s">
        <v>4777</v>
      </c>
      <c r="W606" s="15">
        <v>0</v>
      </c>
      <c r="X606" s="15" t="s">
        <v>158</v>
      </c>
      <c r="Y606" s="15" t="s">
        <v>404</v>
      </c>
      <c r="AB606" s="20" t="s">
        <v>286</v>
      </c>
      <c r="AC606" s="21" t="s">
        <v>4778</v>
      </c>
      <c r="AD606" s="21" t="s">
        <v>4779</v>
      </c>
      <c r="AE606" s="21" t="s">
        <v>4780</v>
      </c>
      <c r="AF606" s="15" t="s">
        <v>312</v>
      </c>
      <c r="AG606" s="22">
        <f t="shared" si="77"/>
        <v>0.58064516129032262</v>
      </c>
      <c r="AH606" s="15" t="e">
        <f t="shared" si="88"/>
        <v>#VALUE!</v>
      </c>
      <c r="AI606" s="22" t="e">
        <f>VLOOKUP(A606,'[1]Deals (investment)'!$B$2:$Z$1497,1,FALSE)</f>
        <v>#N/A</v>
      </c>
      <c r="AJ606" s="22" t="e">
        <f>VLOOKUP(A606,'[1]Deals (investment)'!$B$2:$Z$870,15,FALSE)</f>
        <v>#N/A</v>
      </c>
      <c r="AK606" s="17" t="e">
        <f>VLOOKUP(A606,'[1]Deals (Exits)'!B:B,1,FALSE)</f>
        <v>#N/A</v>
      </c>
      <c r="AL606" s="23">
        <f>VLOOKUP(G606,[1]Lookups!$V$3:$Y$197,4,FALSE)</f>
        <v>0</v>
      </c>
      <c r="AM606" s="17" t="str">
        <f>VLOOKUP(X606,[1]Lookups!$B$3:$C$200,2,FALSE)</f>
        <v>Financial Services</v>
      </c>
      <c r="AN606" s="17" t="e">
        <f>VLOOKUP(R606,[1]Lookups!$H$3:$I$69,2,FALSE)</f>
        <v>#N/A</v>
      </c>
      <c r="AO606" s="17" t="e">
        <f>VLOOKUP(T606,[1]Lookups!$H$3:$I$69,2,FALSE)</f>
        <v>#N/A</v>
      </c>
      <c r="AP606" s="17" t="e">
        <f>VLOOKUP(AN606,[1]Lookups!$N$3:$O$11,2,FALSE)</f>
        <v>#N/A</v>
      </c>
      <c r="AQ606" s="18" t="e">
        <f>COUNTIFS('[1]Deals (investment)'!$B:$B,$A606)</f>
        <v>#VALUE!</v>
      </c>
      <c r="AR606" s="18" t="e">
        <f>COUNTIFS('[1]Deals (investment)'!$B:$B,$A606,'[1]Deals (investment)'!$T:$T,$AW$1)+COUNTIFS('[1]Deals (investment)'!$B:$B,$A606,'[1]Deals (investment)'!$T:$T,$AX$1)+COUNTIFS('[1]Deals (investment)'!$B:$B,$A606,'[1]Deals (investment)'!$T:$T,$AY$1)</f>
        <v>#VALUE!</v>
      </c>
      <c r="AS606" s="17" t="e">
        <f>SUMIFS('[1]Deals (investment)'!$C:$C,'[1]Deals (investment)'!$B:$B,$A606)</f>
        <v>#VALUE!</v>
      </c>
      <c r="AT606" s="17" t="e">
        <f t="shared" si="66"/>
        <v>#VALUE!</v>
      </c>
      <c r="AU606" s="18" t="e">
        <f>COUNTIF('[1]Deals (Exits)'!$B:$B,A606)</f>
        <v>#VALUE!</v>
      </c>
      <c r="AV606" s="17" t="e">
        <f>SUMIFS('[1]Deals (investment)'!$C:$C,'[1]Deals (investment)'!$B:$B,$A606,'[1]Deals (investment)'!$T:$T,AV$1)</f>
        <v>#VALUE!</v>
      </c>
      <c r="AW606" s="17" t="e">
        <f>SUMIFS('[1]Deals (investment)'!$C:$C,'[1]Deals (investment)'!$B:$B,$A606,'[1]Deals (investment)'!$T:$T,AW$1)</f>
        <v>#VALUE!</v>
      </c>
      <c r="AX606" s="17" t="e">
        <f>SUMIFS('[1]Deals (investment)'!$C:$C,'[1]Deals (investment)'!$B:$B,$A606,'[1]Deals (investment)'!$T:$T,AX$1)</f>
        <v>#VALUE!</v>
      </c>
      <c r="AY606" s="17" t="e">
        <f>SUMIFS('[1]Deals (investment)'!$C:$C,'[1]Deals (investment)'!$B:$B,$A606,'[1]Deals (investment)'!$T:$T,AY$1)</f>
        <v>#VALUE!</v>
      </c>
      <c r="AZ606" s="17" t="e">
        <f>SUMIFS('[1]Deals (investment)'!$C:$C,'[1]Deals (investment)'!$B:$B,$A606,'[1]Deals (investment)'!$T:$T,AZ$1)</f>
        <v>#VALUE!</v>
      </c>
      <c r="BA606" s="17" t="e">
        <f>SUMIFS('[1]Deals (investment)'!$C:$C,'[1]Deals (investment)'!$B:$B,$A606,'[1]Deals (investment)'!$T:$T,BA$1)</f>
        <v>#VALUE!</v>
      </c>
      <c r="BB606" s="17" t="e">
        <f>SUMIFS('[1]Deals (investment)'!$C:$C,'[1]Deals (investment)'!$B:$B,$A606,'[1]Deals (investment)'!$T:$T,BB$1)</f>
        <v>#VALUE!</v>
      </c>
      <c r="BC606" s="17" t="e">
        <f>SUMIFS('[1]Deals (Exits)'!$C:$C,'[1]Deals (Exits)'!$B:$B,$A606)</f>
        <v>#VALUE!</v>
      </c>
      <c r="BD606" s="17" t="e">
        <f>SUMIFS('[1]Deals (investment)'!$C:$C,'[1]Deals (investment)'!$B:$B,$A606,'[1]Deals (investment)'!$V:$V,BD$1)</f>
        <v>#VALUE!</v>
      </c>
      <c r="BE606" s="17" t="e">
        <f>SUMIFS('[1]Deals (investment)'!$C:$C,'[1]Deals (investment)'!$B:$B,$A606,'[1]Deals (investment)'!$V:$V,BE$1)</f>
        <v>#VALUE!</v>
      </c>
      <c r="BF606" s="17" t="e">
        <f>SUMIFS('[1]Deals (investment)'!$C:$C,'[1]Deals (investment)'!$B:$B,$A606,'[1]Deals (investment)'!$V:$V,BF$1)</f>
        <v>#VALUE!</v>
      </c>
      <c r="BG606" s="17" t="e">
        <f>SUMIFS('[1]Deals (investment)'!$C:$C,'[1]Deals (investment)'!$B:$B,$A606,'[1]Deals (investment)'!$V:$V,BG$1)</f>
        <v>#VALUE!</v>
      </c>
      <c r="BH606" s="17" t="e">
        <f>SUMIFS('[1]Deals (investment)'!$C:$C,'[1]Deals (investment)'!$B:$B,$A606,'[1]Deals (investment)'!$V:$V,BH$1)</f>
        <v>#VALUE!</v>
      </c>
      <c r="BI606" s="17" t="e">
        <f>SUMIFS('[1]Deals (investment)'!$C:$C,'[1]Deals (investment)'!$B:$B,$A606,'[1]Deals (investment)'!$V:$V,BI$1)</f>
        <v>#VALUE!</v>
      </c>
      <c r="BJ606" s="17" t="e">
        <f>SUMIFS('[1]Deals (investment)'!$C:$C,'[1]Deals (investment)'!$B:$B,$A606,'[1]Deals (investment)'!$V:$V,BJ$1)</f>
        <v>#VALUE!</v>
      </c>
      <c r="BK606" s="17" t="e">
        <f>SUMIFS('[1]Deals (investment)'!$C:$C,'[1]Deals (investment)'!$B:$B,$A606,'[1]Deals (investment)'!$V:$V,BK$1)</f>
        <v>#VALUE!</v>
      </c>
      <c r="BL606" s="17" t="e">
        <f>SUMIFS('[1]Deals (investment)'!$C:$C,'[1]Deals (investment)'!$B:$B,$A606,'[1]Deals (investment)'!$V:$V,BL$1)</f>
        <v>#VALUE!</v>
      </c>
      <c r="BM606" s="17" t="e">
        <f>SUMIFS('[1]Deals (investment)'!$C:$C,'[1]Deals (investment)'!$B:$B,$A606,'[1]Deals (investment)'!$V:$V,BM$1)</f>
        <v>#VALUE!</v>
      </c>
      <c r="BN606" s="15"/>
      <c r="BO606" s="15"/>
      <c r="BP606" s="22"/>
      <c r="BQ606" s="15"/>
      <c r="BR606" s="15"/>
      <c r="BS606" s="15"/>
      <c r="BT606" s="15"/>
      <c r="BU606" s="15"/>
      <c r="BV606" s="15"/>
      <c r="BW606" s="15"/>
      <c r="BX606" s="15"/>
      <c r="BY606" s="15"/>
      <c r="BZ606" s="15"/>
      <c r="CA606" s="15"/>
      <c r="CB606" s="15"/>
      <c r="CC606" s="15"/>
      <c r="CD606" s="15"/>
      <c r="CE606" s="15"/>
      <c r="CF606" s="15"/>
      <c r="CG606" s="15"/>
      <c r="CH606" s="15"/>
      <c r="CI606" s="15"/>
      <c r="CJ606" s="15"/>
    </row>
    <row r="607" spans="1:118" ht="12.75">
      <c r="A607" s="15" t="s">
        <v>4781</v>
      </c>
      <c r="B607" s="15" t="s">
        <v>4782</v>
      </c>
      <c r="C607" s="15" t="s">
        <v>58</v>
      </c>
      <c r="D607" s="16">
        <v>2018</v>
      </c>
      <c r="E607" s="15" t="s">
        <v>90</v>
      </c>
      <c r="F607" s="15" t="s">
        <v>110</v>
      </c>
      <c r="G607" s="15" t="s">
        <v>91</v>
      </c>
      <c r="H607" s="15" t="s">
        <v>91</v>
      </c>
      <c r="I607" s="15" t="s">
        <v>91</v>
      </c>
      <c r="J607" s="15"/>
      <c r="K607" s="17" t="e">
        <f t="shared" si="65"/>
        <v>#VALUE!</v>
      </c>
      <c r="L607" s="15"/>
      <c r="M607" s="18" t="e">
        <f t="shared" si="90"/>
        <v>#VALUE!</v>
      </c>
      <c r="N607" s="15" t="s">
        <v>2329</v>
      </c>
      <c r="O607" s="15"/>
      <c r="P607" s="15"/>
      <c r="Q607" s="15"/>
      <c r="R607" s="15"/>
      <c r="S607" s="19"/>
      <c r="T607" s="15"/>
      <c r="U607" s="17"/>
      <c r="V607" s="15" t="s">
        <v>4783</v>
      </c>
      <c r="W607" s="15">
        <v>0</v>
      </c>
      <c r="X607" s="15" t="s">
        <v>64</v>
      </c>
      <c r="Y607" s="15" t="s">
        <v>4784</v>
      </c>
      <c r="Z607" s="25" t="s">
        <v>147</v>
      </c>
      <c r="AA607" s="25" t="s">
        <v>2329</v>
      </c>
      <c r="AB607" s="32">
        <v>43506</v>
      </c>
      <c r="AC607" s="27" t="s">
        <v>4785</v>
      </c>
      <c r="AD607" s="27" t="s">
        <v>4786</v>
      </c>
      <c r="AE607" s="15" t="s">
        <v>110</v>
      </c>
      <c r="AF607" s="21" t="s">
        <v>4787</v>
      </c>
      <c r="AG607" s="22">
        <f t="shared" si="77"/>
        <v>0.70967741935483875</v>
      </c>
      <c r="AH607" s="15" t="str">
        <f t="shared" si="88"/>
        <v/>
      </c>
      <c r="AI607" s="22" t="e">
        <f>VLOOKUP(A607,'[1]Deals (investment)'!$B$2:$Z$1497,1,FALSE)</f>
        <v>#N/A</v>
      </c>
      <c r="AJ607" s="22" t="e">
        <f>VLOOKUP(A607,'[1]Deals (investment)'!$B$2:$Z$870,15,FALSE)</f>
        <v>#N/A</v>
      </c>
      <c r="AK607" s="17" t="e">
        <f>VLOOKUP(A607,'[1]Deals (Exits)'!B:B,1,FALSE)</f>
        <v>#N/A</v>
      </c>
      <c r="AL607" s="23">
        <f>VLOOKUP(G607,[1]Lookups!$V$3:$Y$197,4,FALSE)</f>
        <v>0</v>
      </c>
      <c r="AM607" s="17" t="str">
        <f>VLOOKUP(X607,[1]Lookups!$B$3:$C$200,2,FALSE)</f>
        <v>E-commerce &amp; Retail</v>
      </c>
      <c r="AN607" s="17" t="e">
        <f>VLOOKUP(R607,[1]Lookups!$H$3:$I$69,2,FALSE)</f>
        <v>#N/A</v>
      </c>
      <c r="AO607" s="17" t="e">
        <f>VLOOKUP(T607,[1]Lookups!$H$3:$I$69,2,FALSE)</f>
        <v>#N/A</v>
      </c>
      <c r="AP607" s="17" t="e">
        <f>VLOOKUP(AN607,[1]Lookups!$N$3:$O$11,2,FALSE)</f>
        <v>#N/A</v>
      </c>
      <c r="AQ607" s="18" t="e">
        <f>COUNTIFS('[1]Deals (investment)'!$B:$B,$A607)</f>
        <v>#VALUE!</v>
      </c>
      <c r="AR607" s="18" t="e">
        <f>COUNTIFS('[1]Deals (investment)'!$B:$B,$A607,'[1]Deals (investment)'!$T:$T,$AW$1)+COUNTIFS('[1]Deals (investment)'!$B:$B,$A607,'[1]Deals (investment)'!$T:$T,$AX$1)+COUNTIFS('[1]Deals (investment)'!$B:$B,$A607,'[1]Deals (investment)'!$T:$T,$AY$1)</f>
        <v>#VALUE!</v>
      </c>
      <c r="AS607" s="17" t="e">
        <f>SUMIFS('[1]Deals (investment)'!$C:$C,'[1]Deals (investment)'!$B:$B,$A607)</f>
        <v>#VALUE!</v>
      </c>
      <c r="AT607" s="17" t="e">
        <f t="shared" si="66"/>
        <v>#VALUE!</v>
      </c>
      <c r="AU607" s="18" t="e">
        <f>COUNTIF('[1]Deals (Exits)'!$B:$B,A607)</f>
        <v>#VALUE!</v>
      </c>
      <c r="AV607" s="17" t="e">
        <f>SUMIFS('[1]Deals (investment)'!$C:$C,'[1]Deals (investment)'!$B:$B,$A607,'[1]Deals (investment)'!$T:$T,AV$1)</f>
        <v>#VALUE!</v>
      </c>
      <c r="AW607" s="17" t="e">
        <f>SUMIFS('[1]Deals (investment)'!$C:$C,'[1]Deals (investment)'!$B:$B,$A607,'[1]Deals (investment)'!$T:$T,AW$1)</f>
        <v>#VALUE!</v>
      </c>
      <c r="AX607" s="17" t="e">
        <f>SUMIFS('[1]Deals (investment)'!$C:$C,'[1]Deals (investment)'!$B:$B,$A607,'[1]Deals (investment)'!$T:$T,AX$1)</f>
        <v>#VALUE!</v>
      </c>
      <c r="AY607" s="17" t="e">
        <f>SUMIFS('[1]Deals (investment)'!$C:$C,'[1]Deals (investment)'!$B:$B,$A607,'[1]Deals (investment)'!$T:$T,AY$1)</f>
        <v>#VALUE!</v>
      </c>
      <c r="AZ607" s="17" t="e">
        <f>SUMIFS('[1]Deals (investment)'!$C:$C,'[1]Deals (investment)'!$B:$B,$A607,'[1]Deals (investment)'!$T:$T,AZ$1)</f>
        <v>#VALUE!</v>
      </c>
      <c r="BA607" s="17" t="e">
        <f>SUMIFS('[1]Deals (investment)'!$C:$C,'[1]Deals (investment)'!$B:$B,$A607,'[1]Deals (investment)'!$T:$T,BA$1)</f>
        <v>#VALUE!</v>
      </c>
      <c r="BB607" s="17" t="e">
        <f>SUMIFS('[1]Deals (investment)'!$C:$C,'[1]Deals (investment)'!$B:$B,$A607,'[1]Deals (investment)'!$T:$T,BB$1)</f>
        <v>#VALUE!</v>
      </c>
      <c r="BC607" s="17" t="e">
        <f>SUMIFS('[1]Deals (Exits)'!$C:$C,'[1]Deals (Exits)'!$B:$B,$A607)</f>
        <v>#VALUE!</v>
      </c>
      <c r="BD607" s="17" t="e">
        <f>SUMIFS('[1]Deals (investment)'!$C:$C,'[1]Deals (investment)'!$B:$B,$A607,'[1]Deals (investment)'!$V:$V,BD$1)</f>
        <v>#VALUE!</v>
      </c>
      <c r="BE607" s="17" t="e">
        <f>SUMIFS('[1]Deals (investment)'!$C:$C,'[1]Deals (investment)'!$B:$B,$A607,'[1]Deals (investment)'!$V:$V,BE$1)</f>
        <v>#VALUE!</v>
      </c>
      <c r="BF607" s="17" t="e">
        <f>SUMIFS('[1]Deals (investment)'!$C:$C,'[1]Deals (investment)'!$B:$B,$A607,'[1]Deals (investment)'!$V:$V,BF$1)</f>
        <v>#VALUE!</v>
      </c>
      <c r="BG607" s="17" t="e">
        <f>SUMIFS('[1]Deals (investment)'!$C:$C,'[1]Deals (investment)'!$B:$B,$A607,'[1]Deals (investment)'!$V:$V,BG$1)</f>
        <v>#VALUE!</v>
      </c>
      <c r="BH607" s="17" t="e">
        <f>SUMIFS('[1]Deals (investment)'!$C:$C,'[1]Deals (investment)'!$B:$B,$A607,'[1]Deals (investment)'!$V:$V,BH$1)</f>
        <v>#VALUE!</v>
      </c>
      <c r="BI607" s="17" t="e">
        <f>SUMIFS('[1]Deals (investment)'!$C:$C,'[1]Deals (investment)'!$B:$B,$A607,'[1]Deals (investment)'!$V:$V,BI$1)</f>
        <v>#VALUE!</v>
      </c>
      <c r="BJ607" s="17" t="e">
        <f>SUMIFS('[1]Deals (investment)'!$C:$C,'[1]Deals (investment)'!$B:$B,$A607,'[1]Deals (investment)'!$V:$V,BJ$1)</f>
        <v>#VALUE!</v>
      </c>
      <c r="BK607" s="17" t="e">
        <f>SUMIFS('[1]Deals (investment)'!$C:$C,'[1]Deals (investment)'!$B:$B,$A607,'[1]Deals (investment)'!$V:$V,BK$1)</f>
        <v>#VALUE!</v>
      </c>
      <c r="BL607" s="17" t="e">
        <f>SUMIFS('[1]Deals (investment)'!$C:$C,'[1]Deals (investment)'!$B:$B,$A607,'[1]Deals (investment)'!$V:$V,BL$1)</f>
        <v>#VALUE!</v>
      </c>
      <c r="BM607" s="17" t="e">
        <f>SUMIFS('[1]Deals (investment)'!$C:$C,'[1]Deals (investment)'!$B:$B,$A607,'[1]Deals (investment)'!$V:$V,BM$1)</f>
        <v>#VALUE!</v>
      </c>
      <c r="BN607" s="15"/>
      <c r="BO607" s="15"/>
      <c r="BP607" s="22"/>
      <c r="BQ607" s="15"/>
      <c r="BR607" s="15"/>
      <c r="BS607" s="15"/>
      <c r="BT607" s="15"/>
      <c r="BU607" s="15"/>
      <c r="BV607" s="15"/>
      <c r="BW607" s="15"/>
      <c r="BX607" s="15"/>
      <c r="BY607" s="15"/>
      <c r="BZ607" s="15"/>
      <c r="CA607" s="15"/>
      <c r="CB607" s="15"/>
      <c r="CC607" s="15"/>
      <c r="CD607" s="15"/>
      <c r="CE607" s="15"/>
      <c r="CF607" s="15"/>
      <c r="CG607" s="15"/>
      <c r="CH607" s="15"/>
      <c r="CI607" s="15"/>
      <c r="CJ607" s="15"/>
    </row>
    <row r="608" spans="1:118" ht="12.75">
      <c r="A608" s="15" t="s">
        <v>4788</v>
      </c>
      <c r="B608" s="15" t="s">
        <v>4789</v>
      </c>
      <c r="C608" s="15" t="s">
        <v>58</v>
      </c>
      <c r="D608" s="16">
        <v>2013</v>
      </c>
      <c r="E608" s="15" t="s">
        <v>1472</v>
      </c>
      <c r="F608" s="15" t="s">
        <v>110</v>
      </c>
      <c r="G608" s="15" t="s">
        <v>91</v>
      </c>
      <c r="H608" s="15" t="s">
        <v>91</v>
      </c>
      <c r="I608" s="15" t="s">
        <v>91</v>
      </c>
      <c r="J608" s="15"/>
      <c r="K608" s="17" t="e">
        <f t="shared" si="65"/>
        <v>#VALUE!</v>
      </c>
      <c r="L608" s="15"/>
      <c r="M608" s="18" t="e">
        <f t="shared" si="90"/>
        <v>#VALUE!</v>
      </c>
      <c r="N608" s="15"/>
      <c r="O608" s="15"/>
      <c r="P608" s="15"/>
      <c r="Q608" s="15"/>
      <c r="R608" s="15"/>
      <c r="S608" s="19"/>
      <c r="T608" s="15"/>
      <c r="U608" s="17"/>
      <c r="V608" s="15" t="s">
        <v>4790</v>
      </c>
      <c r="W608" s="15">
        <v>0</v>
      </c>
      <c r="X608" s="15" t="s">
        <v>191</v>
      </c>
      <c r="Y608" s="15" t="s">
        <v>4528</v>
      </c>
      <c r="AA608" s="25" t="s">
        <v>2329</v>
      </c>
      <c r="AB608" s="20" t="s">
        <v>286</v>
      </c>
      <c r="AC608" s="21" t="s">
        <v>4791</v>
      </c>
      <c r="AD608" s="21" t="s">
        <v>4792</v>
      </c>
      <c r="AE608" s="21" t="s">
        <v>4793</v>
      </c>
      <c r="AF608" s="21" t="s">
        <v>4793</v>
      </c>
      <c r="AG608" s="22">
        <f t="shared" si="77"/>
        <v>0.64516129032258063</v>
      </c>
      <c r="AH608" s="15" t="e">
        <f t="shared" si="88"/>
        <v>#VALUE!</v>
      </c>
      <c r="AI608" s="22" t="e">
        <f>VLOOKUP(A608,'[1]Deals (investment)'!$B$2:$Z$1497,1,FALSE)</f>
        <v>#N/A</v>
      </c>
      <c r="AJ608" s="22" t="e">
        <f>VLOOKUP(A608,'[1]Deals (investment)'!$B$2:$Z$870,15,FALSE)</f>
        <v>#N/A</v>
      </c>
      <c r="AK608" s="17" t="e">
        <f>VLOOKUP(A608,'[1]Deals (Exits)'!B:B,1,FALSE)</f>
        <v>#N/A</v>
      </c>
      <c r="AL608" s="23">
        <f>VLOOKUP(G608,[1]Lookups!$V$3:$Y$197,4,FALSE)</f>
        <v>0</v>
      </c>
      <c r="AM608" s="17" t="str">
        <f>VLOOKUP(X608,[1]Lookups!$B$3:$C$200,2,FALSE)</f>
        <v>Education</v>
      </c>
      <c r="AN608" s="17" t="e">
        <f>VLOOKUP(R608,[1]Lookups!$H$3:$I$69,2,FALSE)</f>
        <v>#N/A</v>
      </c>
      <c r="AO608" s="17" t="e">
        <f>VLOOKUP(T608,[1]Lookups!$H$3:$I$69,2,FALSE)</f>
        <v>#N/A</v>
      </c>
      <c r="AP608" s="17" t="e">
        <f>VLOOKUP(AN608,[1]Lookups!$N$3:$O$11,2,FALSE)</f>
        <v>#N/A</v>
      </c>
      <c r="AQ608" s="18" t="e">
        <f>COUNTIFS('[1]Deals (investment)'!$B:$B,$A608)</f>
        <v>#VALUE!</v>
      </c>
      <c r="AR608" s="18" t="e">
        <f>COUNTIFS('[1]Deals (investment)'!$B:$B,$A608,'[1]Deals (investment)'!$T:$T,$AW$1)+COUNTIFS('[1]Deals (investment)'!$B:$B,$A608,'[1]Deals (investment)'!$T:$T,$AX$1)+COUNTIFS('[1]Deals (investment)'!$B:$B,$A608,'[1]Deals (investment)'!$T:$T,$AY$1)</f>
        <v>#VALUE!</v>
      </c>
      <c r="AS608" s="17" t="e">
        <f>SUMIFS('[1]Deals (investment)'!$C:$C,'[1]Deals (investment)'!$B:$B,$A608)</f>
        <v>#VALUE!</v>
      </c>
      <c r="AT608" s="17" t="e">
        <f t="shared" si="66"/>
        <v>#VALUE!</v>
      </c>
      <c r="AU608" s="18" t="e">
        <f>COUNTIF('[1]Deals (Exits)'!$B:$B,A608)</f>
        <v>#VALUE!</v>
      </c>
      <c r="AV608" s="17" t="e">
        <f>SUMIFS('[1]Deals (investment)'!$C:$C,'[1]Deals (investment)'!$B:$B,$A608,'[1]Deals (investment)'!$T:$T,AV$1)</f>
        <v>#VALUE!</v>
      </c>
      <c r="AW608" s="17" t="e">
        <f>SUMIFS('[1]Deals (investment)'!$C:$C,'[1]Deals (investment)'!$B:$B,$A608,'[1]Deals (investment)'!$T:$T,AW$1)</f>
        <v>#VALUE!</v>
      </c>
      <c r="AX608" s="17" t="e">
        <f>SUMIFS('[1]Deals (investment)'!$C:$C,'[1]Deals (investment)'!$B:$B,$A608,'[1]Deals (investment)'!$T:$T,AX$1)</f>
        <v>#VALUE!</v>
      </c>
      <c r="AY608" s="17" t="e">
        <f>SUMIFS('[1]Deals (investment)'!$C:$C,'[1]Deals (investment)'!$B:$B,$A608,'[1]Deals (investment)'!$T:$T,AY$1)</f>
        <v>#VALUE!</v>
      </c>
      <c r="AZ608" s="17" t="e">
        <f>SUMIFS('[1]Deals (investment)'!$C:$C,'[1]Deals (investment)'!$B:$B,$A608,'[1]Deals (investment)'!$T:$T,AZ$1)</f>
        <v>#VALUE!</v>
      </c>
      <c r="BA608" s="17" t="e">
        <f>SUMIFS('[1]Deals (investment)'!$C:$C,'[1]Deals (investment)'!$B:$B,$A608,'[1]Deals (investment)'!$T:$T,BA$1)</f>
        <v>#VALUE!</v>
      </c>
      <c r="BB608" s="17" t="e">
        <f>SUMIFS('[1]Deals (investment)'!$C:$C,'[1]Deals (investment)'!$B:$B,$A608,'[1]Deals (investment)'!$T:$T,BB$1)</f>
        <v>#VALUE!</v>
      </c>
      <c r="BC608" s="17" t="e">
        <f>SUMIFS('[1]Deals (Exits)'!$C:$C,'[1]Deals (Exits)'!$B:$B,$A608)</f>
        <v>#VALUE!</v>
      </c>
      <c r="BD608" s="17" t="e">
        <f>SUMIFS('[1]Deals (investment)'!$C:$C,'[1]Deals (investment)'!$B:$B,$A608,'[1]Deals (investment)'!$V:$V,BD$1)</f>
        <v>#VALUE!</v>
      </c>
      <c r="BE608" s="17" t="e">
        <f>SUMIFS('[1]Deals (investment)'!$C:$C,'[1]Deals (investment)'!$B:$B,$A608,'[1]Deals (investment)'!$V:$V,BE$1)</f>
        <v>#VALUE!</v>
      </c>
      <c r="BF608" s="17" t="e">
        <f>SUMIFS('[1]Deals (investment)'!$C:$C,'[1]Deals (investment)'!$B:$B,$A608,'[1]Deals (investment)'!$V:$V,BF$1)</f>
        <v>#VALUE!</v>
      </c>
      <c r="BG608" s="17" t="e">
        <f>SUMIFS('[1]Deals (investment)'!$C:$C,'[1]Deals (investment)'!$B:$B,$A608,'[1]Deals (investment)'!$V:$V,BG$1)</f>
        <v>#VALUE!</v>
      </c>
      <c r="BH608" s="17" t="e">
        <f>SUMIFS('[1]Deals (investment)'!$C:$C,'[1]Deals (investment)'!$B:$B,$A608,'[1]Deals (investment)'!$V:$V,BH$1)</f>
        <v>#VALUE!</v>
      </c>
      <c r="BI608" s="17" t="e">
        <f>SUMIFS('[1]Deals (investment)'!$C:$C,'[1]Deals (investment)'!$B:$B,$A608,'[1]Deals (investment)'!$V:$V,BI$1)</f>
        <v>#VALUE!</v>
      </c>
      <c r="BJ608" s="17" t="e">
        <f>SUMIFS('[1]Deals (investment)'!$C:$C,'[1]Deals (investment)'!$B:$B,$A608,'[1]Deals (investment)'!$V:$V,BJ$1)</f>
        <v>#VALUE!</v>
      </c>
      <c r="BK608" s="17" t="e">
        <f>SUMIFS('[1]Deals (investment)'!$C:$C,'[1]Deals (investment)'!$B:$B,$A608,'[1]Deals (investment)'!$V:$V,BK$1)</f>
        <v>#VALUE!</v>
      </c>
      <c r="BL608" s="17" t="e">
        <f>SUMIFS('[1]Deals (investment)'!$C:$C,'[1]Deals (investment)'!$B:$B,$A608,'[1]Deals (investment)'!$V:$V,BL$1)</f>
        <v>#VALUE!</v>
      </c>
      <c r="BM608" s="17" t="e">
        <f>SUMIFS('[1]Deals (investment)'!$C:$C,'[1]Deals (investment)'!$B:$B,$A608,'[1]Deals (investment)'!$V:$V,BM$1)</f>
        <v>#VALUE!</v>
      </c>
      <c r="BN608" s="15"/>
      <c r="BO608" s="15"/>
      <c r="BP608" s="22"/>
      <c r="BQ608" s="15"/>
      <c r="BR608" s="15"/>
      <c r="BS608" s="15"/>
      <c r="BT608" s="15"/>
      <c r="BU608" s="15"/>
      <c r="BV608" s="15"/>
      <c r="BW608" s="15"/>
      <c r="BX608" s="15"/>
      <c r="BY608" s="15"/>
      <c r="BZ608" s="15"/>
      <c r="CA608" s="15"/>
      <c r="CB608" s="15"/>
      <c r="CC608" s="15"/>
      <c r="CD608" s="15" t="str">
        <f>CONCATENATE(A608,B608,C608)</f>
        <v>SyafundaSyafunda is a national learning &amp; bursary application platform that delivers supplementary learning via online and mobile channels. Using top-performing teachers to generate content, we develop interactive Math and Science video tutorials and assessments for students in grade 8 to grade 12 in a South African context using a mixture of English and four South African Languages while providing a simple and an efficient bursary application system.Active</v>
      </c>
      <c r="CE608" s="15"/>
      <c r="CF608" s="15"/>
      <c r="CG608" s="15"/>
      <c r="CH608" s="15"/>
      <c r="CI608" s="15"/>
      <c r="CJ608" s="15"/>
    </row>
    <row r="609" spans="1:118" ht="12.75">
      <c r="A609" s="15" t="s">
        <v>4794</v>
      </c>
      <c r="B609" s="15" t="s">
        <v>4795</v>
      </c>
      <c r="C609" s="15" t="s">
        <v>58</v>
      </c>
      <c r="D609" s="16">
        <v>2016</v>
      </c>
      <c r="E609" s="15" t="s">
        <v>90</v>
      </c>
      <c r="F609" s="15"/>
      <c r="G609" s="15" t="s">
        <v>91</v>
      </c>
      <c r="H609" s="15" t="s">
        <v>91</v>
      </c>
      <c r="I609" s="15" t="s">
        <v>91</v>
      </c>
      <c r="J609" s="15"/>
      <c r="K609" s="17" t="e">
        <f t="shared" si="65"/>
        <v>#VALUE!</v>
      </c>
      <c r="L609" s="15"/>
      <c r="M609" s="18" t="e">
        <f t="shared" si="90"/>
        <v>#VALUE!</v>
      </c>
      <c r="N609" s="15"/>
      <c r="O609" s="15"/>
      <c r="P609" s="15"/>
      <c r="Q609" s="15"/>
      <c r="R609" s="15"/>
      <c r="S609" s="19"/>
      <c r="T609" s="15"/>
      <c r="U609" s="17"/>
      <c r="V609" s="15" t="s">
        <v>4796</v>
      </c>
      <c r="W609" s="15">
        <v>0</v>
      </c>
      <c r="X609" s="15" t="s">
        <v>191</v>
      </c>
      <c r="Y609" s="15" t="s">
        <v>4797</v>
      </c>
      <c r="AA609" s="25" t="s">
        <v>2329</v>
      </c>
      <c r="AB609" s="32">
        <v>43506</v>
      </c>
      <c r="AC609" s="21" t="s">
        <v>4798</v>
      </c>
      <c r="AD609" s="21" t="s">
        <v>4799</v>
      </c>
      <c r="AE609" s="21" t="s">
        <v>4800</v>
      </c>
      <c r="AF609" s="21" t="s">
        <v>4801</v>
      </c>
      <c r="AG609" s="22">
        <f t="shared" si="77"/>
        <v>0.61290322580645162</v>
      </c>
      <c r="AH609" s="15" t="e">
        <f t="shared" si="88"/>
        <v>#VALUE!</v>
      </c>
      <c r="AI609" s="22" t="e">
        <f>VLOOKUP(A609,'[1]Deals (investment)'!$B$2:$Z$1497,1,FALSE)</f>
        <v>#N/A</v>
      </c>
      <c r="AJ609" s="22" t="e">
        <f>VLOOKUP(A609,'[1]Deals (investment)'!$B$2:$Z$870,15,FALSE)</f>
        <v>#N/A</v>
      </c>
      <c r="AK609" s="17" t="e">
        <f>VLOOKUP(A609,'[1]Deals (Exits)'!B:B,1,FALSE)</f>
        <v>#N/A</v>
      </c>
      <c r="AL609" s="23">
        <f>VLOOKUP(G609,[1]Lookups!$V$3:$Y$197,4,FALSE)</f>
        <v>0</v>
      </c>
      <c r="AM609" s="17" t="str">
        <f>VLOOKUP(X609,[1]Lookups!$B$3:$C$200,2,FALSE)</f>
        <v>Education</v>
      </c>
      <c r="AN609" s="17" t="e">
        <f>VLOOKUP(R609,[1]Lookups!$H$3:$I$69,2,FALSE)</f>
        <v>#N/A</v>
      </c>
      <c r="AO609" s="17" t="e">
        <f>VLOOKUP(T609,[1]Lookups!$H$3:$I$69,2,FALSE)</f>
        <v>#N/A</v>
      </c>
      <c r="AP609" s="17" t="e">
        <f>VLOOKUP(AN609,[1]Lookups!$N$3:$O$11,2,FALSE)</f>
        <v>#N/A</v>
      </c>
      <c r="AQ609" s="18" t="e">
        <f>COUNTIFS('[1]Deals (investment)'!$B:$B,$A609)</f>
        <v>#VALUE!</v>
      </c>
      <c r="AR609" s="18" t="e">
        <f>COUNTIFS('[1]Deals (investment)'!$B:$B,$A609,'[1]Deals (investment)'!$T:$T,$AW$1)+COUNTIFS('[1]Deals (investment)'!$B:$B,$A609,'[1]Deals (investment)'!$T:$T,$AX$1)+COUNTIFS('[1]Deals (investment)'!$B:$B,$A609,'[1]Deals (investment)'!$T:$T,$AY$1)</f>
        <v>#VALUE!</v>
      </c>
      <c r="AS609" s="17" t="e">
        <f>SUMIFS('[1]Deals (investment)'!$C:$C,'[1]Deals (investment)'!$B:$B,$A609)</f>
        <v>#VALUE!</v>
      </c>
      <c r="AT609" s="17" t="e">
        <f t="shared" si="66"/>
        <v>#VALUE!</v>
      </c>
      <c r="AU609" s="18" t="e">
        <f>COUNTIF('[1]Deals (Exits)'!$B:$B,A609)</f>
        <v>#VALUE!</v>
      </c>
      <c r="AV609" s="17" t="e">
        <f>SUMIFS('[1]Deals (investment)'!$C:$C,'[1]Deals (investment)'!$B:$B,$A609,'[1]Deals (investment)'!$T:$T,AV$1)</f>
        <v>#VALUE!</v>
      </c>
      <c r="AW609" s="17" t="e">
        <f>SUMIFS('[1]Deals (investment)'!$C:$C,'[1]Deals (investment)'!$B:$B,$A609,'[1]Deals (investment)'!$T:$T,AW$1)</f>
        <v>#VALUE!</v>
      </c>
      <c r="AX609" s="17" t="e">
        <f>SUMIFS('[1]Deals (investment)'!$C:$C,'[1]Deals (investment)'!$B:$B,$A609,'[1]Deals (investment)'!$T:$T,AX$1)</f>
        <v>#VALUE!</v>
      </c>
      <c r="AY609" s="17" t="e">
        <f>SUMIFS('[1]Deals (investment)'!$C:$C,'[1]Deals (investment)'!$B:$B,$A609,'[1]Deals (investment)'!$T:$T,AY$1)</f>
        <v>#VALUE!</v>
      </c>
      <c r="AZ609" s="17" t="e">
        <f>SUMIFS('[1]Deals (investment)'!$C:$C,'[1]Deals (investment)'!$B:$B,$A609,'[1]Deals (investment)'!$T:$T,AZ$1)</f>
        <v>#VALUE!</v>
      </c>
      <c r="BA609" s="17" t="e">
        <f>SUMIFS('[1]Deals (investment)'!$C:$C,'[1]Deals (investment)'!$B:$B,$A609,'[1]Deals (investment)'!$T:$T,BA$1)</f>
        <v>#VALUE!</v>
      </c>
      <c r="BB609" s="17" t="e">
        <f>SUMIFS('[1]Deals (investment)'!$C:$C,'[1]Deals (investment)'!$B:$B,$A609,'[1]Deals (investment)'!$T:$T,BB$1)</f>
        <v>#VALUE!</v>
      </c>
      <c r="BC609" s="17" t="e">
        <f>SUMIFS('[1]Deals (Exits)'!$C:$C,'[1]Deals (Exits)'!$B:$B,$A609)</f>
        <v>#VALUE!</v>
      </c>
      <c r="BD609" s="17" t="e">
        <f>SUMIFS('[1]Deals (investment)'!$C:$C,'[1]Deals (investment)'!$B:$B,$A609,'[1]Deals (investment)'!$V:$V,BD$1)</f>
        <v>#VALUE!</v>
      </c>
      <c r="BE609" s="17" t="e">
        <f>SUMIFS('[1]Deals (investment)'!$C:$C,'[1]Deals (investment)'!$B:$B,$A609,'[1]Deals (investment)'!$V:$V,BE$1)</f>
        <v>#VALUE!</v>
      </c>
      <c r="BF609" s="17" t="e">
        <f>SUMIFS('[1]Deals (investment)'!$C:$C,'[1]Deals (investment)'!$B:$B,$A609,'[1]Deals (investment)'!$V:$V,BF$1)</f>
        <v>#VALUE!</v>
      </c>
      <c r="BG609" s="17" t="e">
        <f>SUMIFS('[1]Deals (investment)'!$C:$C,'[1]Deals (investment)'!$B:$B,$A609,'[1]Deals (investment)'!$V:$V,BG$1)</f>
        <v>#VALUE!</v>
      </c>
      <c r="BH609" s="17" t="e">
        <f>SUMIFS('[1]Deals (investment)'!$C:$C,'[1]Deals (investment)'!$B:$B,$A609,'[1]Deals (investment)'!$V:$V,BH$1)</f>
        <v>#VALUE!</v>
      </c>
      <c r="BI609" s="17" t="e">
        <f>SUMIFS('[1]Deals (investment)'!$C:$C,'[1]Deals (investment)'!$B:$B,$A609,'[1]Deals (investment)'!$V:$V,BI$1)</f>
        <v>#VALUE!</v>
      </c>
      <c r="BJ609" s="17" t="e">
        <f>SUMIFS('[1]Deals (investment)'!$C:$C,'[1]Deals (investment)'!$B:$B,$A609,'[1]Deals (investment)'!$V:$V,BJ$1)</f>
        <v>#VALUE!</v>
      </c>
      <c r="BK609" s="17" t="e">
        <f>SUMIFS('[1]Deals (investment)'!$C:$C,'[1]Deals (investment)'!$B:$B,$A609,'[1]Deals (investment)'!$V:$V,BK$1)</f>
        <v>#VALUE!</v>
      </c>
      <c r="BL609" s="17" t="e">
        <f>SUMIFS('[1]Deals (investment)'!$C:$C,'[1]Deals (investment)'!$B:$B,$A609,'[1]Deals (investment)'!$V:$V,BL$1)</f>
        <v>#VALUE!</v>
      </c>
      <c r="BM609" s="17" t="e">
        <f>SUMIFS('[1]Deals (investment)'!$C:$C,'[1]Deals (investment)'!$B:$B,$A609,'[1]Deals (investment)'!$V:$V,BM$1)</f>
        <v>#VALUE!</v>
      </c>
      <c r="BN609" s="15"/>
      <c r="BO609" s="15"/>
      <c r="BP609" s="22"/>
      <c r="BQ609" s="15"/>
      <c r="BR609" s="15"/>
      <c r="BS609" s="15"/>
      <c r="BT609" s="15"/>
      <c r="BU609" s="15"/>
      <c r="BV609" s="15"/>
      <c r="BW609" s="15"/>
      <c r="BX609" s="15"/>
      <c r="BY609" s="15"/>
      <c r="BZ609" s="15"/>
      <c r="CA609" s="15"/>
      <c r="CB609" s="15"/>
      <c r="CC609" s="15"/>
      <c r="CD609" s="15"/>
      <c r="CE609" s="15"/>
      <c r="CF609" s="15"/>
      <c r="CG609" s="15"/>
      <c r="CH609" s="15"/>
      <c r="CI609" s="15"/>
      <c r="CJ609" s="15"/>
    </row>
    <row r="610" spans="1:118" ht="12.75">
      <c r="A610" s="15" t="s">
        <v>4802</v>
      </c>
      <c r="B610" s="15" t="s">
        <v>4803</v>
      </c>
      <c r="C610" s="15" t="s">
        <v>58</v>
      </c>
      <c r="D610" s="16">
        <v>2018</v>
      </c>
      <c r="E610" s="15" t="s">
        <v>90</v>
      </c>
      <c r="F610" s="15"/>
      <c r="G610" s="15" t="s">
        <v>91</v>
      </c>
      <c r="H610" s="15" t="s">
        <v>91</v>
      </c>
      <c r="I610" s="15" t="s">
        <v>91</v>
      </c>
      <c r="J610" s="15"/>
      <c r="K610" s="17" t="e">
        <f t="shared" si="65"/>
        <v>#VALUE!</v>
      </c>
      <c r="L610" s="15"/>
      <c r="M610" s="18" t="e">
        <f t="shared" si="90"/>
        <v>#VALUE!</v>
      </c>
      <c r="N610" s="15"/>
      <c r="O610" s="15"/>
      <c r="P610" s="15"/>
      <c r="Q610" s="15"/>
      <c r="R610" s="15"/>
      <c r="S610" s="19"/>
      <c r="T610" s="15"/>
      <c r="U610" s="17"/>
      <c r="V610" s="15" t="s">
        <v>4804</v>
      </c>
      <c r="W610" s="15"/>
      <c r="X610" s="15" t="s">
        <v>191</v>
      </c>
      <c r="Y610" s="15" t="s">
        <v>4805</v>
      </c>
      <c r="AA610" s="25" t="s">
        <v>2329</v>
      </c>
      <c r="AB610" s="20" t="s">
        <v>286</v>
      </c>
      <c r="AC610" s="27" t="s">
        <v>4806</v>
      </c>
      <c r="AD610" s="27" t="s">
        <v>4807</v>
      </c>
      <c r="AE610" s="21" t="s">
        <v>4808</v>
      </c>
      <c r="AF610" s="21" t="s">
        <v>4809</v>
      </c>
      <c r="AG610" s="22">
        <f t="shared" si="77"/>
        <v>0.58064516129032262</v>
      </c>
      <c r="AH610" s="15" t="str">
        <f t="shared" si="88"/>
        <v/>
      </c>
      <c r="AI610" s="22" t="e">
        <f>VLOOKUP(A610,'[1]Deals (investment)'!$B$2:$Z$1497,1,FALSE)</f>
        <v>#N/A</v>
      </c>
      <c r="AJ610" s="22" t="e">
        <f>VLOOKUP(A610,'[1]Deals (investment)'!$B$2:$Z$870,15,FALSE)</f>
        <v>#N/A</v>
      </c>
      <c r="AK610" s="17" t="e">
        <f>VLOOKUP(A610,'[1]Deals (Exits)'!B:B,1,FALSE)</f>
        <v>#N/A</v>
      </c>
      <c r="AL610" s="23">
        <f>VLOOKUP(G610,[1]Lookups!$V$3:$Y$197,4,FALSE)</f>
        <v>0</v>
      </c>
      <c r="AM610" s="17" t="str">
        <f>VLOOKUP(X610,[1]Lookups!$B$3:$C$200,2,FALSE)</f>
        <v>Education</v>
      </c>
      <c r="AN610" s="17" t="e">
        <f>VLOOKUP(R610,[1]Lookups!$H$3:$I$69,2,FALSE)</f>
        <v>#N/A</v>
      </c>
      <c r="AO610" s="17" t="e">
        <f>VLOOKUP(T610,[1]Lookups!$H$3:$I$69,2,FALSE)</f>
        <v>#N/A</v>
      </c>
      <c r="AP610" s="17" t="e">
        <f>VLOOKUP(AN610,[1]Lookups!$N$3:$O$11,2,FALSE)</f>
        <v>#N/A</v>
      </c>
      <c r="AQ610" s="18" t="e">
        <f>COUNTIFS('[1]Deals (investment)'!$B:$B,$A610)</f>
        <v>#VALUE!</v>
      </c>
      <c r="AR610" s="18" t="e">
        <f>COUNTIFS('[1]Deals (investment)'!$B:$B,$A610,'[1]Deals (investment)'!$T:$T,$AW$1)+COUNTIFS('[1]Deals (investment)'!$B:$B,$A610,'[1]Deals (investment)'!$T:$T,$AX$1)+COUNTIFS('[1]Deals (investment)'!$B:$B,$A610,'[1]Deals (investment)'!$T:$T,$AY$1)</f>
        <v>#VALUE!</v>
      </c>
      <c r="AS610" s="17" t="e">
        <f>SUMIFS('[1]Deals (investment)'!$C:$C,'[1]Deals (investment)'!$B:$B,$A610)</f>
        <v>#VALUE!</v>
      </c>
      <c r="AT610" s="17" t="e">
        <f t="shared" si="66"/>
        <v>#VALUE!</v>
      </c>
      <c r="AU610" s="18" t="e">
        <f>COUNTIF('[1]Deals (Exits)'!$B:$B,A610)</f>
        <v>#VALUE!</v>
      </c>
      <c r="AV610" s="17" t="e">
        <f>SUMIFS('[1]Deals (investment)'!$C:$C,'[1]Deals (investment)'!$B:$B,$A610,'[1]Deals (investment)'!$T:$T,AV$1)</f>
        <v>#VALUE!</v>
      </c>
      <c r="AW610" s="17" t="e">
        <f>SUMIFS('[1]Deals (investment)'!$C:$C,'[1]Deals (investment)'!$B:$B,$A610,'[1]Deals (investment)'!$T:$T,AW$1)</f>
        <v>#VALUE!</v>
      </c>
      <c r="AX610" s="17" t="e">
        <f>SUMIFS('[1]Deals (investment)'!$C:$C,'[1]Deals (investment)'!$B:$B,$A610,'[1]Deals (investment)'!$T:$T,AX$1)</f>
        <v>#VALUE!</v>
      </c>
      <c r="AY610" s="17" t="e">
        <f>SUMIFS('[1]Deals (investment)'!$C:$C,'[1]Deals (investment)'!$B:$B,$A610,'[1]Deals (investment)'!$T:$T,AY$1)</f>
        <v>#VALUE!</v>
      </c>
      <c r="AZ610" s="17" t="e">
        <f>SUMIFS('[1]Deals (investment)'!$C:$C,'[1]Deals (investment)'!$B:$B,$A610,'[1]Deals (investment)'!$T:$T,AZ$1)</f>
        <v>#VALUE!</v>
      </c>
      <c r="BA610" s="17" t="e">
        <f>SUMIFS('[1]Deals (investment)'!$C:$C,'[1]Deals (investment)'!$B:$B,$A610,'[1]Deals (investment)'!$T:$T,BA$1)</f>
        <v>#VALUE!</v>
      </c>
      <c r="BB610" s="17" t="e">
        <f>SUMIFS('[1]Deals (investment)'!$C:$C,'[1]Deals (investment)'!$B:$B,$A610,'[1]Deals (investment)'!$T:$T,BB$1)</f>
        <v>#VALUE!</v>
      </c>
      <c r="BC610" s="17" t="e">
        <f>SUMIFS('[1]Deals (Exits)'!$C:$C,'[1]Deals (Exits)'!$B:$B,$A610)</f>
        <v>#VALUE!</v>
      </c>
      <c r="BD610" s="17" t="e">
        <f>SUMIFS('[1]Deals (investment)'!$C:$C,'[1]Deals (investment)'!$B:$B,$A610,'[1]Deals (investment)'!$V:$V,BD$1)</f>
        <v>#VALUE!</v>
      </c>
      <c r="BE610" s="17" t="e">
        <f>SUMIFS('[1]Deals (investment)'!$C:$C,'[1]Deals (investment)'!$B:$B,$A610,'[1]Deals (investment)'!$V:$V,BE$1)</f>
        <v>#VALUE!</v>
      </c>
      <c r="BF610" s="17" t="e">
        <f>SUMIFS('[1]Deals (investment)'!$C:$C,'[1]Deals (investment)'!$B:$B,$A610,'[1]Deals (investment)'!$V:$V,BF$1)</f>
        <v>#VALUE!</v>
      </c>
      <c r="BG610" s="17" t="e">
        <f>SUMIFS('[1]Deals (investment)'!$C:$C,'[1]Deals (investment)'!$B:$B,$A610,'[1]Deals (investment)'!$V:$V,BG$1)</f>
        <v>#VALUE!</v>
      </c>
      <c r="BH610" s="17" t="e">
        <f>SUMIFS('[1]Deals (investment)'!$C:$C,'[1]Deals (investment)'!$B:$B,$A610,'[1]Deals (investment)'!$V:$V,BH$1)</f>
        <v>#VALUE!</v>
      </c>
      <c r="BI610" s="17" t="e">
        <f>SUMIFS('[1]Deals (investment)'!$C:$C,'[1]Deals (investment)'!$B:$B,$A610,'[1]Deals (investment)'!$V:$V,BI$1)</f>
        <v>#VALUE!</v>
      </c>
      <c r="BJ610" s="17" t="e">
        <f>SUMIFS('[1]Deals (investment)'!$C:$C,'[1]Deals (investment)'!$B:$B,$A610,'[1]Deals (investment)'!$V:$V,BJ$1)</f>
        <v>#VALUE!</v>
      </c>
      <c r="BK610" s="17" t="e">
        <f>SUMIFS('[1]Deals (investment)'!$C:$C,'[1]Deals (investment)'!$B:$B,$A610,'[1]Deals (investment)'!$V:$V,BK$1)</f>
        <v>#VALUE!</v>
      </c>
      <c r="BL610" s="17" t="e">
        <f>SUMIFS('[1]Deals (investment)'!$C:$C,'[1]Deals (investment)'!$B:$B,$A610,'[1]Deals (investment)'!$V:$V,BL$1)</f>
        <v>#VALUE!</v>
      </c>
      <c r="BM610" s="17" t="e">
        <f>SUMIFS('[1]Deals (investment)'!$C:$C,'[1]Deals (investment)'!$B:$B,$A610,'[1]Deals (investment)'!$V:$V,BM$1)</f>
        <v>#VALUE!</v>
      </c>
      <c r="BN610" s="15"/>
      <c r="BO610" s="15"/>
      <c r="BP610" s="22"/>
      <c r="BQ610" s="15"/>
      <c r="BR610" s="15"/>
      <c r="BS610" s="15"/>
      <c r="BT610" s="15"/>
      <c r="BU610" s="15"/>
      <c r="BV610" s="15"/>
      <c r="BW610" s="15"/>
      <c r="BX610" s="15"/>
      <c r="BY610" s="15"/>
      <c r="BZ610" s="15"/>
      <c r="CA610" s="15"/>
      <c r="CB610" s="15"/>
      <c r="CC610" s="15"/>
      <c r="CD610" s="15"/>
      <c r="CE610" s="15"/>
      <c r="CF610" s="15"/>
      <c r="CG610" s="15"/>
      <c r="CH610" s="15"/>
      <c r="CI610" s="15"/>
      <c r="CJ610" s="15"/>
    </row>
    <row r="611" spans="1:118" ht="12.75">
      <c r="A611" s="15" t="s">
        <v>4810</v>
      </c>
      <c r="B611" s="15" t="s">
        <v>4811</v>
      </c>
      <c r="C611" s="15" t="s">
        <v>46</v>
      </c>
      <c r="D611" s="16">
        <v>2018</v>
      </c>
      <c r="E611" s="15" t="s">
        <v>393</v>
      </c>
      <c r="F611" s="15"/>
      <c r="G611" s="15" t="s">
        <v>394</v>
      </c>
      <c r="H611" s="15" t="s">
        <v>394</v>
      </c>
      <c r="I611" s="15" t="s">
        <v>394</v>
      </c>
      <c r="J611" s="15"/>
      <c r="K611" s="17" t="e">
        <f t="shared" si="65"/>
        <v>#VALUE!</v>
      </c>
      <c r="L611" s="15"/>
      <c r="M611" s="18" t="e">
        <f t="shared" si="90"/>
        <v>#VALUE!</v>
      </c>
      <c r="N611" s="15"/>
      <c r="O611" s="15"/>
      <c r="P611" s="15"/>
      <c r="Q611" s="15"/>
      <c r="R611" s="15"/>
      <c r="S611" s="19"/>
      <c r="T611" s="15"/>
      <c r="U611" s="17"/>
      <c r="V611" s="15" t="s">
        <v>4812</v>
      </c>
      <c r="W611" s="15"/>
      <c r="X611" s="15" t="s">
        <v>4813</v>
      </c>
      <c r="Y611" s="15"/>
      <c r="AB611" s="20" t="s">
        <v>4814</v>
      </c>
      <c r="AC611" s="21" t="s">
        <v>4815</v>
      </c>
      <c r="AD611" s="21" t="s">
        <v>4816</v>
      </c>
      <c r="AE611" s="15"/>
      <c r="AF611" s="15"/>
      <c r="AG611" s="22">
        <f t="shared" si="77"/>
        <v>0.45161290322580644</v>
      </c>
      <c r="AH611" s="15" t="e">
        <f t="shared" si="88"/>
        <v>#VALUE!</v>
      </c>
      <c r="AI611" s="22" t="e">
        <f>VLOOKUP(A611,'[1]Deals (investment)'!$B$2:$Z$1497,1,FALSE)</f>
        <v>#N/A</v>
      </c>
      <c r="AJ611" s="22" t="e">
        <f>VLOOKUP(A611,'[1]Deals (investment)'!$B$2:$Z$870,15,FALSE)</f>
        <v>#N/A</v>
      </c>
      <c r="AK611" s="17" t="str">
        <f>VLOOKUP(A611,'[1]Deals (Exits)'!B:B,1,FALSE)</f>
        <v>Cassava SmarTech</v>
      </c>
      <c r="AL611" s="23">
        <f>VLOOKUP(G611,[1]Lookups!$V$3:$Y$197,4,FALSE)</f>
        <v>0</v>
      </c>
      <c r="AM611" s="17" t="str">
        <f>VLOOKUP(X611,[1]Lookups!$B$3:$C$200,2,FALSE)</f>
        <v>Other Technologies &amp; Information Technology</v>
      </c>
      <c r="AN611" s="17" t="e">
        <f>VLOOKUP(R611,[1]Lookups!$H$3:$I$69,2,FALSE)</f>
        <v>#N/A</v>
      </c>
      <c r="AO611" s="17" t="e">
        <f>VLOOKUP(T611,[1]Lookups!$H$3:$I$69,2,FALSE)</f>
        <v>#N/A</v>
      </c>
      <c r="AP611" s="17" t="e">
        <f>VLOOKUP(AN611,[1]Lookups!$N$3:$O$11,2,FALSE)</f>
        <v>#N/A</v>
      </c>
      <c r="AQ611" s="18" t="e">
        <f>COUNTIFS('[1]Deals (investment)'!$B:$B,$A611)</f>
        <v>#VALUE!</v>
      </c>
      <c r="AR611" s="18" t="e">
        <f>COUNTIFS('[1]Deals (investment)'!$B:$B,$A611,'[1]Deals (investment)'!$T:$T,$AW$1)+COUNTIFS('[1]Deals (investment)'!$B:$B,$A611,'[1]Deals (investment)'!$T:$T,$AX$1)+COUNTIFS('[1]Deals (investment)'!$B:$B,$A611,'[1]Deals (investment)'!$T:$T,$AY$1)</f>
        <v>#VALUE!</v>
      </c>
      <c r="AS611" s="17" t="e">
        <f>SUMIFS('[1]Deals (investment)'!$C:$C,'[1]Deals (investment)'!$B:$B,$A611)</f>
        <v>#VALUE!</v>
      </c>
      <c r="AT611" s="17" t="e">
        <f t="shared" si="66"/>
        <v>#VALUE!</v>
      </c>
      <c r="AU611" s="18" t="e">
        <f>COUNTIF('[1]Deals (Exits)'!$B:$B,A611)</f>
        <v>#VALUE!</v>
      </c>
      <c r="AV611" s="17" t="e">
        <f>SUMIFS('[1]Deals (investment)'!$C:$C,'[1]Deals (investment)'!$B:$B,$A611,'[1]Deals (investment)'!$T:$T,AV$1)</f>
        <v>#VALUE!</v>
      </c>
      <c r="AW611" s="17" t="e">
        <f>SUMIFS('[1]Deals (investment)'!$C:$C,'[1]Deals (investment)'!$B:$B,$A611,'[1]Deals (investment)'!$T:$T,AW$1)</f>
        <v>#VALUE!</v>
      </c>
      <c r="AX611" s="17" t="e">
        <f>SUMIFS('[1]Deals (investment)'!$C:$C,'[1]Deals (investment)'!$B:$B,$A611,'[1]Deals (investment)'!$T:$T,AX$1)</f>
        <v>#VALUE!</v>
      </c>
      <c r="AY611" s="17" t="e">
        <f>SUMIFS('[1]Deals (investment)'!$C:$C,'[1]Deals (investment)'!$B:$B,$A611,'[1]Deals (investment)'!$T:$T,AY$1)</f>
        <v>#VALUE!</v>
      </c>
      <c r="AZ611" s="17" t="e">
        <f>SUMIFS('[1]Deals (investment)'!$C:$C,'[1]Deals (investment)'!$B:$B,$A611,'[1]Deals (investment)'!$T:$T,AZ$1)</f>
        <v>#VALUE!</v>
      </c>
      <c r="BA611" s="17" t="e">
        <f>SUMIFS('[1]Deals (investment)'!$C:$C,'[1]Deals (investment)'!$B:$B,$A611,'[1]Deals (investment)'!$T:$T,BA$1)</f>
        <v>#VALUE!</v>
      </c>
      <c r="BB611" s="17" t="e">
        <f>SUMIFS('[1]Deals (investment)'!$C:$C,'[1]Deals (investment)'!$B:$B,$A611,'[1]Deals (investment)'!$T:$T,BB$1)</f>
        <v>#VALUE!</v>
      </c>
      <c r="BC611" s="17" t="e">
        <f>SUMIFS('[1]Deals (Exits)'!$C:$C,'[1]Deals (Exits)'!$B:$B,$A611)</f>
        <v>#VALUE!</v>
      </c>
      <c r="BD611" s="17" t="e">
        <f>SUMIFS('[1]Deals (investment)'!$C:$C,'[1]Deals (investment)'!$B:$B,$A611,'[1]Deals (investment)'!$V:$V,BD$1)</f>
        <v>#VALUE!</v>
      </c>
      <c r="BE611" s="17" t="e">
        <f>SUMIFS('[1]Deals (investment)'!$C:$C,'[1]Deals (investment)'!$B:$B,$A611,'[1]Deals (investment)'!$V:$V,BE$1)</f>
        <v>#VALUE!</v>
      </c>
      <c r="BF611" s="17" t="e">
        <f>SUMIFS('[1]Deals (investment)'!$C:$C,'[1]Deals (investment)'!$B:$B,$A611,'[1]Deals (investment)'!$V:$V,BF$1)</f>
        <v>#VALUE!</v>
      </c>
      <c r="BG611" s="17" t="e">
        <f>SUMIFS('[1]Deals (investment)'!$C:$C,'[1]Deals (investment)'!$B:$B,$A611,'[1]Deals (investment)'!$V:$V,BG$1)</f>
        <v>#VALUE!</v>
      </c>
      <c r="BH611" s="17" t="e">
        <f>SUMIFS('[1]Deals (investment)'!$C:$C,'[1]Deals (investment)'!$B:$B,$A611,'[1]Deals (investment)'!$V:$V,BH$1)</f>
        <v>#VALUE!</v>
      </c>
      <c r="BI611" s="17" t="e">
        <f>SUMIFS('[1]Deals (investment)'!$C:$C,'[1]Deals (investment)'!$B:$B,$A611,'[1]Deals (investment)'!$V:$V,BI$1)</f>
        <v>#VALUE!</v>
      </c>
      <c r="BJ611" s="17" t="e">
        <f>SUMIFS('[1]Deals (investment)'!$C:$C,'[1]Deals (investment)'!$B:$B,$A611,'[1]Deals (investment)'!$V:$V,BJ$1)</f>
        <v>#VALUE!</v>
      </c>
      <c r="BK611" s="17" t="e">
        <f>SUMIFS('[1]Deals (investment)'!$C:$C,'[1]Deals (investment)'!$B:$B,$A611,'[1]Deals (investment)'!$V:$V,BK$1)</f>
        <v>#VALUE!</v>
      </c>
      <c r="BL611" s="17" t="e">
        <f>SUMIFS('[1]Deals (investment)'!$C:$C,'[1]Deals (investment)'!$B:$B,$A611,'[1]Deals (investment)'!$V:$V,BL$1)</f>
        <v>#VALUE!</v>
      </c>
      <c r="BM611" s="17" t="e">
        <f>SUMIFS('[1]Deals (investment)'!$C:$C,'[1]Deals (investment)'!$B:$B,$A611,'[1]Deals (investment)'!$V:$V,BM$1)</f>
        <v>#VALUE!</v>
      </c>
      <c r="BN611" s="15"/>
      <c r="BO611" s="15"/>
      <c r="BP611" s="22"/>
      <c r="BQ611" s="15"/>
      <c r="BR611" s="15"/>
      <c r="BS611" s="15"/>
      <c r="BT611" s="15"/>
      <c r="BU611" s="15"/>
      <c r="BV611" s="15"/>
      <c r="BW611" s="15"/>
      <c r="BX611" s="15"/>
      <c r="BY611" s="15"/>
      <c r="BZ611" s="15"/>
      <c r="CA611" s="15"/>
      <c r="CB611" s="15"/>
      <c r="CC611" s="15"/>
      <c r="CD611" s="15" t="str">
        <f t="shared" ref="CD611:CD612" si="94">CONCATENATE(A611,B611,C611)</f>
        <v>Cassava SmartechCassava Smartech is a diversified smartech group, with a mandate to use digital solutions to drive socio-economic development, and to improve the overall quality of life for all Africans. We are on a transformational mission, and envision a future whereby our solutions are able to touch every life, bringing positive impact particularly to the millions of previously excluded Africans.Acquired</v>
      </c>
      <c r="CE611" s="15"/>
      <c r="CF611" s="15"/>
      <c r="CG611" s="15"/>
      <c r="CH611" s="15"/>
      <c r="CI611" s="15"/>
      <c r="CJ611" s="15"/>
    </row>
    <row r="612" spans="1:118" ht="12.75">
      <c r="A612" s="15" t="s">
        <v>4817</v>
      </c>
      <c r="B612" s="15" t="s">
        <v>4818</v>
      </c>
      <c r="C612" s="15" t="s">
        <v>46</v>
      </c>
      <c r="D612" s="16">
        <v>2006</v>
      </c>
      <c r="E612" s="15" t="s">
        <v>4819</v>
      </c>
      <c r="F612" s="15" t="s">
        <v>110</v>
      </c>
      <c r="G612" s="15" t="s">
        <v>129</v>
      </c>
      <c r="H612" s="15" t="s">
        <v>129</v>
      </c>
      <c r="I612" s="15" t="s">
        <v>129</v>
      </c>
      <c r="J612" s="15"/>
      <c r="K612" s="17" t="e">
        <f t="shared" si="65"/>
        <v>#VALUE!</v>
      </c>
      <c r="L612" s="15"/>
      <c r="M612" s="15"/>
      <c r="N612" s="15"/>
      <c r="O612" s="15"/>
      <c r="P612" s="15"/>
      <c r="Q612" s="15"/>
      <c r="R612" s="15"/>
      <c r="S612" s="19"/>
      <c r="T612" s="15"/>
      <c r="U612" s="17"/>
      <c r="V612" s="15" t="s">
        <v>4820</v>
      </c>
      <c r="W612" s="15">
        <v>0</v>
      </c>
      <c r="X612" s="15" t="s">
        <v>79</v>
      </c>
      <c r="Y612" s="15" t="s">
        <v>4821</v>
      </c>
      <c r="Z612" s="25" t="s">
        <v>81</v>
      </c>
      <c r="AB612" s="20" t="s">
        <v>333</v>
      </c>
      <c r="AC612" s="21" t="s">
        <v>4822</v>
      </c>
      <c r="AD612" s="21" t="s">
        <v>4823</v>
      </c>
      <c r="AE612" s="21" t="s">
        <v>4824</v>
      </c>
      <c r="AF612" s="21" t="s">
        <v>4825</v>
      </c>
      <c r="AG612" s="22">
        <f t="shared" si="77"/>
        <v>0.61290322580645162</v>
      </c>
      <c r="AH612" s="15" t="e">
        <f t="shared" si="88"/>
        <v>#VALUE!</v>
      </c>
      <c r="AI612" s="22" t="e">
        <f>VLOOKUP(A612,'[1]Deals (investment)'!$B$2:$Z$1497,1,FALSE)</f>
        <v>#N/A</v>
      </c>
      <c r="AJ612" s="22" t="e">
        <f>VLOOKUP(A612,'[1]Deals (investment)'!$B$2:$Z$870,15,FALSE)</f>
        <v>#N/A</v>
      </c>
      <c r="AK612" s="17" t="str">
        <f>VLOOKUP(A612,'[1]Deals (Exits)'!B:B,1,FALSE)</f>
        <v>Badr</v>
      </c>
      <c r="AL612" s="23">
        <f>VLOOKUP(G612,[1]Lookups!$V$3:$Y$197,4,FALSE)</f>
        <v>0</v>
      </c>
      <c r="AM612" s="17" t="str">
        <f>VLOOKUP(X612,[1]Lookups!$B$3:$C$200,2,FALSE)</f>
        <v>Other Technologies &amp; Information Technology</v>
      </c>
      <c r="AN612" s="17" t="e">
        <f>VLOOKUP(R612,[1]Lookups!$H$3:$I$69,2,FALSE)</f>
        <v>#N/A</v>
      </c>
      <c r="AO612" s="17" t="e">
        <f>VLOOKUP(T612,[1]Lookups!$H$3:$I$69,2,FALSE)</f>
        <v>#N/A</v>
      </c>
      <c r="AP612" s="17" t="e">
        <f>VLOOKUP(AN612,[1]Lookups!$N$3:$O$11,2,FALSE)</f>
        <v>#N/A</v>
      </c>
      <c r="AQ612" s="18" t="e">
        <f>COUNTIFS('[1]Deals (investment)'!$B:$B,$A612)</f>
        <v>#VALUE!</v>
      </c>
      <c r="AR612" s="18" t="e">
        <f>COUNTIFS('[1]Deals (investment)'!$B:$B,$A612,'[1]Deals (investment)'!$T:$T,$AW$1)+COUNTIFS('[1]Deals (investment)'!$B:$B,$A612,'[1]Deals (investment)'!$T:$T,$AX$1)+COUNTIFS('[1]Deals (investment)'!$B:$B,$A612,'[1]Deals (investment)'!$T:$T,$AY$1)</f>
        <v>#VALUE!</v>
      </c>
      <c r="AS612" s="17" t="e">
        <f>SUMIFS('[1]Deals (investment)'!$C:$C,'[1]Deals (investment)'!$B:$B,$A612)</f>
        <v>#VALUE!</v>
      </c>
      <c r="AT612" s="17" t="e">
        <f t="shared" si="66"/>
        <v>#VALUE!</v>
      </c>
      <c r="AU612" s="18" t="e">
        <f>COUNTIF('[1]Deals (Exits)'!$B:$B,A612)</f>
        <v>#VALUE!</v>
      </c>
      <c r="AV612" s="17" t="e">
        <f>SUMIFS('[1]Deals (investment)'!$C:$C,'[1]Deals (investment)'!$B:$B,$A612,'[1]Deals (investment)'!$T:$T,AV$1)</f>
        <v>#VALUE!</v>
      </c>
      <c r="AW612" s="17" t="e">
        <f>SUMIFS('[1]Deals (investment)'!$C:$C,'[1]Deals (investment)'!$B:$B,$A612,'[1]Deals (investment)'!$T:$T,AW$1)</f>
        <v>#VALUE!</v>
      </c>
      <c r="AX612" s="17" t="e">
        <f>SUMIFS('[1]Deals (investment)'!$C:$C,'[1]Deals (investment)'!$B:$B,$A612,'[1]Deals (investment)'!$T:$T,AX$1)</f>
        <v>#VALUE!</v>
      </c>
      <c r="AY612" s="17" t="e">
        <f>SUMIFS('[1]Deals (investment)'!$C:$C,'[1]Deals (investment)'!$B:$B,$A612,'[1]Deals (investment)'!$T:$T,AY$1)</f>
        <v>#VALUE!</v>
      </c>
      <c r="AZ612" s="17" t="e">
        <f>SUMIFS('[1]Deals (investment)'!$C:$C,'[1]Deals (investment)'!$B:$B,$A612,'[1]Deals (investment)'!$T:$T,AZ$1)</f>
        <v>#VALUE!</v>
      </c>
      <c r="BA612" s="17" t="e">
        <f>SUMIFS('[1]Deals (investment)'!$C:$C,'[1]Deals (investment)'!$B:$B,$A612,'[1]Deals (investment)'!$T:$T,BA$1)</f>
        <v>#VALUE!</v>
      </c>
      <c r="BB612" s="17" t="e">
        <f>SUMIFS('[1]Deals (investment)'!$C:$C,'[1]Deals (investment)'!$B:$B,$A612,'[1]Deals (investment)'!$T:$T,BB$1)</f>
        <v>#VALUE!</v>
      </c>
      <c r="BC612" s="17" t="e">
        <f>SUMIFS('[1]Deals (Exits)'!$C:$C,'[1]Deals (Exits)'!$B:$B,$A612)</f>
        <v>#VALUE!</v>
      </c>
      <c r="BD612" s="17" t="e">
        <f>SUMIFS('[1]Deals (investment)'!$C:$C,'[1]Deals (investment)'!$B:$B,$A612,'[1]Deals (investment)'!$V:$V,BD$1)</f>
        <v>#VALUE!</v>
      </c>
      <c r="BE612" s="17" t="e">
        <f>SUMIFS('[1]Deals (investment)'!$C:$C,'[1]Deals (investment)'!$B:$B,$A612,'[1]Deals (investment)'!$V:$V,BE$1)</f>
        <v>#VALUE!</v>
      </c>
      <c r="BF612" s="17" t="e">
        <f>SUMIFS('[1]Deals (investment)'!$C:$C,'[1]Deals (investment)'!$B:$B,$A612,'[1]Deals (investment)'!$V:$V,BF$1)</f>
        <v>#VALUE!</v>
      </c>
      <c r="BG612" s="17" t="e">
        <f>SUMIFS('[1]Deals (investment)'!$C:$C,'[1]Deals (investment)'!$B:$B,$A612,'[1]Deals (investment)'!$V:$V,BG$1)</f>
        <v>#VALUE!</v>
      </c>
      <c r="BH612" s="17" t="e">
        <f>SUMIFS('[1]Deals (investment)'!$C:$C,'[1]Deals (investment)'!$B:$B,$A612,'[1]Deals (investment)'!$V:$V,BH$1)</f>
        <v>#VALUE!</v>
      </c>
      <c r="BI612" s="17" t="e">
        <f>SUMIFS('[1]Deals (investment)'!$C:$C,'[1]Deals (investment)'!$B:$B,$A612,'[1]Deals (investment)'!$V:$V,BI$1)</f>
        <v>#VALUE!</v>
      </c>
      <c r="BJ612" s="17" t="e">
        <f>SUMIFS('[1]Deals (investment)'!$C:$C,'[1]Deals (investment)'!$B:$B,$A612,'[1]Deals (investment)'!$V:$V,BJ$1)</f>
        <v>#VALUE!</v>
      </c>
      <c r="BK612" s="17" t="e">
        <f>SUMIFS('[1]Deals (investment)'!$C:$C,'[1]Deals (investment)'!$B:$B,$A612,'[1]Deals (investment)'!$V:$V,BK$1)</f>
        <v>#VALUE!</v>
      </c>
      <c r="BL612" s="17" t="e">
        <f>SUMIFS('[1]Deals (investment)'!$C:$C,'[1]Deals (investment)'!$B:$B,$A612,'[1]Deals (investment)'!$V:$V,BL$1)</f>
        <v>#VALUE!</v>
      </c>
      <c r="BM612" s="17" t="e">
        <f>SUMIFS('[1]Deals (investment)'!$C:$C,'[1]Deals (investment)'!$B:$B,$A612,'[1]Deals (investment)'!$V:$V,BM$1)</f>
        <v>#VALUE!</v>
      </c>
      <c r="BN612" s="15"/>
      <c r="BO612" s="15"/>
      <c r="BP612" s="22"/>
      <c r="BQ612" s="15"/>
      <c r="BR612" s="15"/>
      <c r="BS612" s="15"/>
      <c r="BT612" s="15"/>
      <c r="BU612" s="15"/>
      <c r="BV612" s="15"/>
      <c r="BW612" s="15"/>
      <c r="BX612" s="15"/>
      <c r="BY612" s="15"/>
      <c r="BZ612" s="15"/>
      <c r="CA612" s="15"/>
      <c r="CB612" s="15"/>
      <c r="CC612" s="15"/>
      <c r="CD612" s="15" t="str">
        <f t="shared" si="94"/>
        <v>BadrBADR provides end-to-end data science and software engineering services, whether your company is a medium enterprise or a startup. They have a competent team of data scientists &amp; engineers who are capable of implementing complex / big-data software solutionsAcquired</v>
      </c>
      <c r="CE612" s="15"/>
      <c r="CF612" s="15"/>
      <c r="CG612" s="15"/>
      <c r="CH612" s="15"/>
      <c r="CI612" s="15"/>
      <c r="CJ612" s="15"/>
    </row>
    <row r="613" spans="1:118" ht="12.75">
      <c r="A613" s="27" t="s">
        <v>4826</v>
      </c>
      <c r="B613" s="15" t="s">
        <v>4827</v>
      </c>
      <c r="C613" s="15" t="s">
        <v>46</v>
      </c>
      <c r="D613" s="16">
        <v>2012</v>
      </c>
      <c r="E613" s="15" t="s">
        <v>117</v>
      </c>
      <c r="F613" s="15" t="s">
        <v>110</v>
      </c>
      <c r="G613" s="15" t="s">
        <v>118</v>
      </c>
      <c r="H613" s="15" t="s">
        <v>118</v>
      </c>
      <c r="I613" s="15" t="s">
        <v>118</v>
      </c>
      <c r="J613" s="15"/>
      <c r="K613" s="17" t="e">
        <f t="shared" si="65"/>
        <v>#VALUE!</v>
      </c>
      <c r="L613" s="15"/>
      <c r="M613" s="18" t="e">
        <f t="shared" ref="M613:M867" si="95">AR613</f>
        <v>#VALUE!</v>
      </c>
      <c r="N613" s="15"/>
      <c r="O613" s="15"/>
      <c r="P613" s="15"/>
      <c r="Q613" s="15"/>
      <c r="R613" s="15"/>
      <c r="S613" s="19"/>
      <c r="T613" s="15"/>
      <c r="U613" s="17"/>
      <c r="V613" s="15"/>
      <c r="W613" s="15"/>
      <c r="X613" s="15" t="s">
        <v>256</v>
      </c>
      <c r="Y613" s="15" t="s">
        <v>4828</v>
      </c>
      <c r="Z613" s="25" t="s">
        <v>4829</v>
      </c>
      <c r="AB613" s="20" t="s">
        <v>286</v>
      </c>
      <c r="AC613" s="21" t="s">
        <v>4830</v>
      </c>
      <c r="AD613" s="21" t="s">
        <v>4831</v>
      </c>
      <c r="AE613" s="21" t="s">
        <v>4832</v>
      </c>
      <c r="AF613" s="21" t="s">
        <v>4833</v>
      </c>
      <c r="AG613" s="22">
        <f t="shared" si="77"/>
        <v>0.58064516129032262</v>
      </c>
      <c r="AH613" s="15" t="str">
        <f t="shared" si="88"/>
        <v/>
      </c>
      <c r="AI613" s="22" t="e">
        <f>VLOOKUP(A613,'[1]Deals (investment)'!$B$2:$Z$1497,1,FALSE)</f>
        <v>#N/A</v>
      </c>
      <c r="AJ613" s="22" t="e">
        <f>VLOOKUP(A613,'[1]Deals (investment)'!$B$2:$Z$870,15,FALSE)</f>
        <v>#N/A</v>
      </c>
      <c r="AK613" s="39" t="str">
        <f>VLOOKUP(A613,'[1]Deals (Exits)'!B:B,1,FALSE)</f>
        <v>Buni.Tv</v>
      </c>
      <c r="AL613" s="23">
        <f>VLOOKUP(G613,[1]Lookups!$V$3:$Y$197,4,FALSE)</f>
        <v>0</v>
      </c>
      <c r="AM613" s="17" t="str">
        <f>VLOOKUP(X613,[1]Lookups!$B$3:$C$200,2,FALSE)</f>
        <v>Media &amp; Entertainment</v>
      </c>
      <c r="AN613" s="17" t="e">
        <f>VLOOKUP(R613,[1]Lookups!$H$3:$I$69,2,FALSE)</f>
        <v>#N/A</v>
      </c>
      <c r="AO613" s="17" t="e">
        <f>VLOOKUP(T613,[1]Lookups!$H$3:$I$69,2,FALSE)</f>
        <v>#N/A</v>
      </c>
      <c r="AP613" s="17" t="e">
        <f>VLOOKUP(AN613,[1]Lookups!$N$3:$O$11,2,FALSE)</f>
        <v>#N/A</v>
      </c>
      <c r="AQ613" s="18" t="e">
        <f>COUNTIFS('[1]Deals (investment)'!$B:$B,$A613)</f>
        <v>#VALUE!</v>
      </c>
      <c r="AR613" s="18" t="e">
        <f>COUNTIFS('[1]Deals (investment)'!$B:$B,$A613,'[1]Deals (investment)'!$T:$T,$AW$1)+COUNTIFS('[1]Deals (investment)'!$B:$B,$A613,'[1]Deals (investment)'!$T:$T,$AX$1)+COUNTIFS('[1]Deals (investment)'!$B:$B,$A613,'[1]Deals (investment)'!$T:$T,$AY$1)</f>
        <v>#VALUE!</v>
      </c>
      <c r="AS613" s="17" t="e">
        <f>SUMIFS('[1]Deals (investment)'!$C:$C,'[1]Deals (investment)'!$B:$B,$A613)</f>
        <v>#VALUE!</v>
      </c>
      <c r="AT613" s="17" t="e">
        <f t="shared" si="66"/>
        <v>#VALUE!</v>
      </c>
      <c r="AU613" s="18" t="e">
        <f>COUNTIF('[1]Deals (Exits)'!$B:$B,A613)</f>
        <v>#VALUE!</v>
      </c>
      <c r="AV613" s="17" t="e">
        <f>SUMIFS('[1]Deals (investment)'!$C:$C,'[1]Deals (investment)'!$B:$B,$A613,'[1]Deals (investment)'!$T:$T,AV$1)</f>
        <v>#VALUE!</v>
      </c>
      <c r="AW613" s="17" t="e">
        <f>SUMIFS('[1]Deals (investment)'!$C:$C,'[1]Deals (investment)'!$B:$B,$A613,'[1]Deals (investment)'!$T:$T,AW$1)</f>
        <v>#VALUE!</v>
      </c>
      <c r="AX613" s="17" t="e">
        <f>SUMIFS('[1]Deals (investment)'!$C:$C,'[1]Deals (investment)'!$B:$B,$A613,'[1]Deals (investment)'!$T:$T,AX$1)</f>
        <v>#VALUE!</v>
      </c>
      <c r="AY613" s="17" t="e">
        <f>SUMIFS('[1]Deals (investment)'!$C:$C,'[1]Deals (investment)'!$B:$B,$A613,'[1]Deals (investment)'!$T:$T,AY$1)</f>
        <v>#VALUE!</v>
      </c>
      <c r="AZ613" s="17" t="e">
        <f>SUMIFS('[1]Deals (investment)'!$C:$C,'[1]Deals (investment)'!$B:$B,$A613,'[1]Deals (investment)'!$T:$T,AZ$1)</f>
        <v>#VALUE!</v>
      </c>
      <c r="BA613" s="17" t="e">
        <f>SUMIFS('[1]Deals (investment)'!$C:$C,'[1]Deals (investment)'!$B:$B,$A613,'[1]Deals (investment)'!$T:$T,BA$1)</f>
        <v>#VALUE!</v>
      </c>
      <c r="BB613" s="17" t="e">
        <f>SUMIFS('[1]Deals (investment)'!$C:$C,'[1]Deals (investment)'!$B:$B,$A613,'[1]Deals (investment)'!$T:$T,BB$1)</f>
        <v>#VALUE!</v>
      </c>
      <c r="BC613" s="17" t="e">
        <f>SUMIFS('[1]Deals (Exits)'!$C:$C,'[1]Deals (Exits)'!$B:$B,$A613)</f>
        <v>#VALUE!</v>
      </c>
      <c r="BD613" s="17" t="e">
        <f>SUMIFS('[1]Deals (investment)'!$C:$C,'[1]Deals (investment)'!$B:$B,$A613,'[1]Deals (investment)'!$V:$V,BD$1)</f>
        <v>#VALUE!</v>
      </c>
      <c r="BE613" s="17" t="e">
        <f>SUMIFS('[1]Deals (investment)'!$C:$C,'[1]Deals (investment)'!$B:$B,$A613,'[1]Deals (investment)'!$V:$V,BE$1)</f>
        <v>#VALUE!</v>
      </c>
      <c r="BF613" s="17" t="e">
        <f>SUMIFS('[1]Deals (investment)'!$C:$C,'[1]Deals (investment)'!$B:$B,$A613,'[1]Deals (investment)'!$V:$V,BF$1)</f>
        <v>#VALUE!</v>
      </c>
      <c r="BG613" s="17" t="e">
        <f>SUMIFS('[1]Deals (investment)'!$C:$C,'[1]Deals (investment)'!$B:$B,$A613,'[1]Deals (investment)'!$V:$V,BG$1)</f>
        <v>#VALUE!</v>
      </c>
      <c r="BH613" s="17" t="e">
        <f>SUMIFS('[1]Deals (investment)'!$C:$C,'[1]Deals (investment)'!$B:$B,$A613,'[1]Deals (investment)'!$V:$V,BH$1)</f>
        <v>#VALUE!</v>
      </c>
      <c r="BI613" s="17" t="e">
        <f>SUMIFS('[1]Deals (investment)'!$C:$C,'[1]Deals (investment)'!$B:$B,$A613,'[1]Deals (investment)'!$V:$V,BI$1)</f>
        <v>#VALUE!</v>
      </c>
      <c r="BJ613" s="17" t="e">
        <f>SUMIFS('[1]Deals (investment)'!$C:$C,'[1]Deals (investment)'!$B:$B,$A613,'[1]Deals (investment)'!$V:$V,BJ$1)</f>
        <v>#VALUE!</v>
      </c>
      <c r="BK613" s="17" t="e">
        <f>SUMIFS('[1]Deals (investment)'!$C:$C,'[1]Deals (investment)'!$B:$B,$A613,'[1]Deals (investment)'!$V:$V,BK$1)</f>
        <v>#VALUE!</v>
      </c>
      <c r="BL613" s="17" t="e">
        <f>SUMIFS('[1]Deals (investment)'!$C:$C,'[1]Deals (investment)'!$B:$B,$A613,'[1]Deals (investment)'!$V:$V,BL$1)</f>
        <v>#VALUE!</v>
      </c>
      <c r="BM613" s="17" t="e">
        <f>SUMIFS('[1]Deals (investment)'!$C:$C,'[1]Deals (investment)'!$B:$B,$A613,'[1]Deals (investment)'!$V:$V,BM$1)</f>
        <v>#VALUE!</v>
      </c>
      <c r="BN613" s="15"/>
      <c r="BO613" s="15"/>
      <c r="BP613" s="22"/>
      <c r="BQ613" s="15"/>
      <c r="BR613" s="15"/>
      <c r="BS613" s="15"/>
      <c r="BT613" s="15"/>
      <c r="BU613" s="15"/>
      <c r="BV613" s="15"/>
      <c r="BW613" s="15"/>
      <c r="BX613" s="15"/>
      <c r="BY613" s="15"/>
      <c r="BZ613" s="15"/>
      <c r="CA613" s="15"/>
      <c r="CB613" s="15"/>
      <c r="CC613" s="15"/>
      <c r="CD613" s="15"/>
      <c r="CE613" s="15"/>
      <c r="CF613" s="15"/>
      <c r="CG613" s="15"/>
      <c r="CH613" s="15"/>
      <c r="CI613" s="15"/>
      <c r="CJ613" s="15"/>
    </row>
    <row r="614" spans="1:118" ht="12.75">
      <c r="A614" s="15" t="s">
        <v>4834</v>
      </c>
      <c r="B614" s="15" t="s">
        <v>4835</v>
      </c>
      <c r="C614" s="15" t="s">
        <v>58</v>
      </c>
      <c r="D614" s="16"/>
      <c r="E614" s="15" t="s">
        <v>4836</v>
      </c>
      <c r="F614" s="15" t="s">
        <v>110</v>
      </c>
      <c r="G614" s="15" t="s">
        <v>4837</v>
      </c>
      <c r="H614" s="15" t="s">
        <v>4837</v>
      </c>
      <c r="I614" s="15" t="s">
        <v>4837</v>
      </c>
      <c r="J614" s="15"/>
      <c r="K614" s="17" t="e">
        <f t="shared" si="65"/>
        <v>#VALUE!</v>
      </c>
      <c r="L614" s="15"/>
      <c r="M614" s="18" t="e">
        <f t="shared" si="95"/>
        <v>#VALUE!</v>
      </c>
      <c r="N614" s="15"/>
      <c r="O614" s="15"/>
      <c r="P614" s="15"/>
      <c r="Q614" s="15"/>
      <c r="R614" s="15"/>
      <c r="S614" s="19"/>
      <c r="T614" s="15"/>
      <c r="U614" s="17"/>
      <c r="V614" s="15"/>
      <c r="W614" s="15"/>
      <c r="X614" s="15"/>
      <c r="Y614" s="15"/>
      <c r="AB614" s="20"/>
      <c r="AC614" s="15"/>
      <c r="AD614" s="15"/>
      <c r="AE614" s="15"/>
      <c r="AF614" s="15"/>
      <c r="AG614" s="22">
        <f t="shared" si="77"/>
        <v>0.29032258064516131</v>
      </c>
      <c r="AH614" s="15" t="str">
        <f t="shared" si="88"/>
        <v/>
      </c>
      <c r="AI614" s="22" t="e">
        <f>VLOOKUP(A614,'[1]Deals (investment)'!$B$2:$Z$1497,1,FALSE)</f>
        <v>#N/A</v>
      </c>
      <c r="AJ614" s="22" t="e">
        <f>VLOOKUP(A614,'[1]Deals (investment)'!$B$2:$Z$870,15,FALSE)</f>
        <v>#N/A</v>
      </c>
      <c r="AK614" s="17" t="e">
        <f>VLOOKUP(A614,'[1]Deals (Exits)'!B:B,1,FALSE)</f>
        <v>#N/A</v>
      </c>
      <c r="AL614" s="23">
        <f>VLOOKUP(G614,[1]Lookups!$V$3:$Y$197,4,FALSE)</f>
        <v>0</v>
      </c>
      <c r="AM614" s="17" t="e">
        <f>VLOOKUP(X614,[1]Lookups!$B$3:$C$200,2,FALSE)</f>
        <v>#N/A</v>
      </c>
      <c r="AN614" s="17" t="e">
        <f>VLOOKUP(R614,[1]Lookups!$H$3:$I$69,2,FALSE)</f>
        <v>#N/A</v>
      </c>
      <c r="AO614" s="17" t="e">
        <f>VLOOKUP(T614,[1]Lookups!$H$3:$I$69,2,FALSE)</f>
        <v>#N/A</v>
      </c>
      <c r="AP614" s="17" t="e">
        <f>VLOOKUP(AN614,[1]Lookups!$N$3:$O$11,2,FALSE)</f>
        <v>#N/A</v>
      </c>
      <c r="AQ614" s="18" t="e">
        <f>COUNTIFS('[1]Deals (investment)'!$B:$B,$A614)</f>
        <v>#VALUE!</v>
      </c>
      <c r="AR614" s="18" t="e">
        <f>COUNTIFS('[1]Deals (investment)'!$B:$B,$A614,'[1]Deals (investment)'!$T:$T,$AW$1)+COUNTIFS('[1]Deals (investment)'!$B:$B,$A614,'[1]Deals (investment)'!$T:$T,$AX$1)+COUNTIFS('[1]Deals (investment)'!$B:$B,$A614,'[1]Deals (investment)'!$T:$T,$AY$1)</f>
        <v>#VALUE!</v>
      </c>
      <c r="AS614" s="17" t="e">
        <f>SUMIFS('[1]Deals (investment)'!$C:$C,'[1]Deals (investment)'!$B:$B,$A614)</f>
        <v>#VALUE!</v>
      </c>
      <c r="AT614" s="17" t="e">
        <f t="shared" si="66"/>
        <v>#VALUE!</v>
      </c>
      <c r="AU614" s="18" t="e">
        <f>COUNTIF('[1]Deals (Exits)'!$B:$B,A614)</f>
        <v>#VALUE!</v>
      </c>
      <c r="AV614" s="17" t="e">
        <f>SUMIFS('[1]Deals (investment)'!$C:$C,'[1]Deals (investment)'!$B:$B,$A614,'[1]Deals (investment)'!$T:$T,AV$1)</f>
        <v>#VALUE!</v>
      </c>
      <c r="AW614" s="17" t="e">
        <f>SUMIFS('[1]Deals (investment)'!$C:$C,'[1]Deals (investment)'!$B:$B,$A614,'[1]Deals (investment)'!$T:$T,AW$1)</f>
        <v>#VALUE!</v>
      </c>
      <c r="AX614" s="17" t="e">
        <f>SUMIFS('[1]Deals (investment)'!$C:$C,'[1]Deals (investment)'!$B:$B,$A614,'[1]Deals (investment)'!$T:$T,AX$1)</f>
        <v>#VALUE!</v>
      </c>
      <c r="AY614" s="17" t="e">
        <f>SUMIFS('[1]Deals (investment)'!$C:$C,'[1]Deals (investment)'!$B:$B,$A614,'[1]Deals (investment)'!$T:$T,AY$1)</f>
        <v>#VALUE!</v>
      </c>
      <c r="AZ614" s="17" t="e">
        <f>SUMIFS('[1]Deals (investment)'!$C:$C,'[1]Deals (investment)'!$B:$B,$A614,'[1]Deals (investment)'!$T:$T,AZ$1)</f>
        <v>#VALUE!</v>
      </c>
      <c r="BA614" s="17" t="e">
        <f>SUMIFS('[1]Deals (investment)'!$C:$C,'[1]Deals (investment)'!$B:$B,$A614,'[1]Deals (investment)'!$T:$T,BA$1)</f>
        <v>#VALUE!</v>
      </c>
      <c r="BB614" s="17" t="e">
        <f>SUMIFS('[1]Deals (investment)'!$C:$C,'[1]Deals (investment)'!$B:$B,$A614,'[1]Deals (investment)'!$T:$T,BB$1)</f>
        <v>#VALUE!</v>
      </c>
      <c r="BC614" s="17" t="e">
        <f>SUMIFS('[1]Deals (Exits)'!$C:$C,'[1]Deals (Exits)'!$B:$B,$A614)</f>
        <v>#VALUE!</v>
      </c>
      <c r="BD614" s="17" t="e">
        <f>SUMIFS('[1]Deals (investment)'!$C:$C,'[1]Deals (investment)'!$B:$B,$A614,'[1]Deals (investment)'!$V:$V,BD$1)</f>
        <v>#VALUE!</v>
      </c>
      <c r="BE614" s="17" t="e">
        <f>SUMIFS('[1]Deals (investment)'!$C:$C,'[1]Deals (investment)'!$B:$B,$A614,'[1]Deals (investment)'!$V:$V,BE$1)</f>
        <v>#VALUE!</v>
      </c>
      <c r="BF614" s="17" t="e">
        <f>SUMIFS('[1]Deals (investment)'!$C:$C,'[1]Deals (investment)'!$B:$B,$A614,'[1]Deals (investment)'!$V:$V,BF$1)</f>
        <v>#VALUE!</v>
      </c>
      <c r="BG614" s="17" t="e">
        <f>SUMIFS('[1]Deals (investment)'!$C:$C,'[1]Deals (investment)'!$B:$B,$A614,'[1]Deals (investment)'!$V:$V,BG$1)</f>
        <v>#VALUE!</v>
      </c>
      <c r="BH614" s="17" t="e">
        <f>SUMIFS('[1]Deals (investment)'!$C:$C,'[1]Deals (investment)'!$B:$B,$A614,'[1]Deals (investment)'!$V:$V,BH$1)</f>
        <v>#VALUE!</v>
      </c>
      <c r="BI614" s="17" t="e">
        <f>SUMIFS('[1]Deals (investment)'!$C:$C,'[1]Deals (investment)'!$B:$B,$A614,'[1]Deals (investment)'!$V:$V,BI$1)</f>
        <v>#VALUE!</v>
      </c>
      <c r="BJ614" s="17" t="e">
        <f>SUMIFS('[1]Deals (investment)'!$C:$C,'[1]Deals (investment)'!$B:$B,$A614,'[1]Deals (investment)'!$V:$V,BJ$1)</f>
        <v>#VALUE!</v>
      </c>
      <c r="BK614" s="17" t="e">
        <f>SUMIFS('[1]Deals (investment)'!$C:$C,'[1]Deals (investment)'!$B:$B,$A614,'[1]Deals (investment)'!$V:$V,BK$1)</f>
        <v>#VALUE!</v>
      </c>
      <c r="BL614" s="17" t="e">
        <f>SUMIFS('[1]Deals (investment)'!$C:$C,'[1]Deals (investment)'!$B:$B,$A614,'[1]Deals (investment)'!$V:$V,BL$1)</f>
        <v>#VALUE!</v>
      </c>
      <c r="BM614" s="17" t="e">
        <f>SUMIFS('[1]Deals (investment)'!$C:$C,'[1]Deals (investment)'!$B:$B,$A614,'[1]Deals (investment)'!$V:$V,BM$1)</f>
        <v>#VALUE!</v>
      </c>
      <c r="BN614" s="15"/>
      <c r="BO614" s="15"/>
      <c r="BP614" s="22"/>
      <c r="BQ614" s="15"/>
      <c r="BR614" s="15"/>
      <c r="BS614" s="15"/>
      <c r="BT614" s="15"/>
      <c r="BU614" s="15"/>
      <c r="BV614" s="15"/>
      <c r="BW614" s="15"/>
      <c r="BX614" s="15"/>
      <c r="BY614" s="15"/>
      <c r="BZ614" s="15"/>
      <c r="CA614" s="15"/>
      <c r="CB614" s="15"/>
      <c r="CC614" s="15"/>
      <c r="CD614" s="15"/>
      <c r="CE614" s="15"/>
      <c r="CF614" s="15"/>
      <c r="CG614" s="15"/>
      <c r="CH614" s="15"/>
      <c r="CI614" s="15"/>
      <c r="CJ614" s="15"/>
    </row>
    <row r="615" spans="1:118" ht="25.5">
      <c r="A615" s="15" t="s">
        <v>4838</v>
      </c>
      <c r="B615" s="25" t="s">
        <v>4839</v>
      </c>
      <c r="C615" s="15" t="s">
        <v>58</v>
      </c>
      <c r="D615" s="16">
        <v>2016</v>
      </c>
      <c r="E615" s="26" t="s">
        <v>4840</v>
      </c>
      <c r="F615" s="26" t="s">
        <v>199</v>
      </c>
      <c r="G615" s="26" t="s">
        <v>103</v>
      </c>
      <c r="H615" s="26" t="s">
        <v>103</v>
      </c>
      <c r="I615" s="15" t="s">
        <v>103</v>
      </c>
      <c r="J615" s="26"/>
      <c r="K615" s="17" t="e">
        <f t="shared" si="65"/>
        <v>#VALUE!</v>
      </c>
      <c r="L615" s="15"/>
      <c r="M615" s="18" t="e">
        <f t="shared" si="95"/>
        <v>#VALUE!</v>
      </c>
      <c r="N615" s="15"/>
      <c r="O615" s="15"/>
      <c r="P615" s="15"/>
      <c r="Q615" s="15"/>
      <c r="R615" s="15"/>
      <c r="S615" s="19"/>
      <c r="T615" s="15"/>
      <c r="U615" s="17"/>
      <c r="V615" s="15" t="s">
        <v>4841</v>
      </c>
      <c r="W615" s="15">
        <v>0</v>
      </c>
      <c r="X615" s="15" t="s">
        <v>158</v>
      </c>
      <c r="Y615" s="15" t="s">
        <v>4842</v>
      </c>
      <c r="AB615" s="32">
        <v>43506</v>
      </c>
      <c r="AC615" s="21" t="s">
        <v>4843</v>
      </c>
      <c r="AD615" s="21" t="s">
        <v>4844</v>
      </c>
      <c r="AE615" s="27" t="s">
        <v>4845</v>
      </c>
      <c r="AF615" s="27" t="s">
        <v>4846</v>
      </c>
      <c r="AG615" s="22">
        <f t="shared" si="77"/>
        <v>0.61290322580645162</v>
      </c>
      <c r="AH615" s="15" t="str">
        <f t="shared" si="88"/>
        <v/>
      </c>
      <c r="AI615" s="22" t="e">
        <f>VLOOKUP(A615,'[1]Deals (investment)'!$B$2:$Z$1497,1,FALSE)</f>
        <v>#N/A</v>
      </c>
      <c r="AJ615" s="22" t="e">
        <f>VLOOKUP(A615,'[1]Deals (investment)'!$B$2:$Z$870,15,FALSE)</f>
        <v>#N/A</v>
      </c>
      <c r="AK615" s="17" t="e">
        <f>VLOOKUP(A615,'[1]Deals (Exits)'!B:B,1,FALSE)</f>
        <v>#N/A</v>
      </c>
      <c r="AL615" s="23">
        <f>VLOOKUP(G615,[1]Lookups!$V$3:$Y$197,4,FALSE)</f>
        <v>0</v>
      </c>
      <c r="AM615" s="17" t="str">
        <f>VLOOKUP(X615,[1]Lookups!$B$3:$C$200,2,FALSE)</f>
        <v>Financial Services</v>
      </c>
      <c r="AN615" s="17" t="e">
        <f>VLOOKUP(R615,[1]Lookups!$H$3:$I$69,2,FALSE)</f>
        <v>#N/A</v>
      </c>
      <c r="AO615" s="17" t="e">
        <f>VLOOKUP(T615,[1]Lookups!$H$3:$I$69,2,FALSE)</f>
        <v>#N/A</v>
      </c>
      <c r="AP615" s="17" t="e">
        <f>VLOOKUP(AN615,[1]Lookups!$N$3:$O$11,2,FALSE)</f>
        <v>#N/A</v>
      </c>
      <c r="AQ615" s="18" t="e">
        <f>COUNTIFS('[1]Deals (investment)'!$B:$B,$A615)</f>
        <v>#VALUE!</v>
      </c>
      <c r="AR615" s="18" t="e">
        <f>COUNTIFS('[1]Deals (investment)'!$B:$B,$A615,'[1]Deals (investment)'!$T:$T,$AW$1)+COUNTIFS('[1]Deals (investment)'!$B:$B,$A615,'[1]Deals (investment)'!$T:$T,$AX$1)+COUNTIFS('[1]Deals (investment)'!$B:$B,$A615,'[1]Deals (investment)'!$T:$T,$AY$1)</f>
        <v>#VALUE!</v>
      </c>
      <c r="AS615" s="17" t="e">
        <f>SUMIFS('[1]Deals (investment)'!$C:$C,'[1]Deals (investment)'!$B:$B,$A615)</f>
        <v>#VALUE!</v>
      </c>
      <c r="AT615" s="17" t="e">
        <f t="shared" si="66"/>
        <v>#VALUE!</v>
      </c>
      <c r="AU615" s="18" t="e">
        <f>COUNTIF('[1]Deals (Exits)'!$B:$B,A615)</f>
        <v>#VALUE!</v>
      </c>
      <c r="AV615" s="17" t="e">
        <f>SUMIFS('[1]Deals (investment)'!$C:$C,'[1]Deals (investment)'!$B:$B,$A615,'[1]Deals (investment)'!$T:$T,AV$1)</f>
        <v>#VALUE!</v>
      </c>
      <c r="AW615" s="17" t="e">
        <f>SUMIFS('[1]Deals (investment)'!$C:$C,'[1]Deals (investment)'!$B:$B,$A615,'[1]Deals (investment)'!$T:$T,AW$1)</f>
        <v>#VALUE!</v>
      </c>
      <c r="AX615" s="17" t="e">
        <f>SUMIFS('[1]Deals (investment)'!$C:$C,'[1]Deals (investment)'!$B:$B,$A615,'[1]Deals (investment)'!$T:$T,AX$1)</f>
        <v>#VALUE!</v>
      </c>
      <c r="AY615" s="17" t="e">
        <f>SUMIFS('[1]Deals (investment)'!$C:$C,'[1]Deals (investment)'!$B:$B,$A615,'[1]Deals (investment)'!$T:$T,AY$1)</f>
        <v>#VALUE!</v>
      </c>
      <c r="AZ615" s="17" t="e">
        <f>SUMIFS('[1]Deals (investment)'!$C:$C,'[1]Deals (investment)'!$B:$B,$A615,'[1]Deals (investment)'!$T:$T,AZ$1)</f>
        <v>#VALUE!</v>
      </c>
      <c r="BA615" s="17" t="e">
        <f>SUMIFS('[1]Deals (investment)'!$C:$C,'[1]Deals (investment)'!$B:$B,$A615,'[1]Deals (investment)'!$T:$T,BA$1)</f>
        <v>#VALUE!</v>
      </c>
      <c r="BB615" s="17" t="e">
        <f>SUMIFS('[1]Deals (investment)'!$C:$C,'[1]Deals (investment)'!$B:$B,$A615,'[1]Deals (investment)'!$T:$T,BB$1)</f>
        <v>#VALUE!</v>
      </c>
      <c r="BC615" s="17" t="e">
        <f>SUMIFS('[1]Deals (Exits)'!$C:$C,'[1]Deals (Exits)'!$B:$B,$A615)</f>
        <v>#VALUE!</v>
      </c>
      <c r="BD615" s="17" t="e">
        <f>SUMIFS('[1]Deals (investment)'!$C:$C,'[1]Deals (investment)'!$B:$B,$A615,'[1]Deals (investment)'!$V:$V,BD$1)</f>
        <v>#VALUE!</v>
      </c>
      <c r="BE615" s="17" t="e">
        <f>SUMIFS('[1]Deals (investment)'!$C:$C,'[1]Deals (investment)'!$B:$B,$A615,'[1]Deals (investment)'!$V:$V,BE$1)</f>
        <v>#VALUE!</v>
      </c>
      <c r="BF615" s="17" t="e">
        <f>SUMIFS('[1]Deals (investment)'!$C:$C,'[1]Deals (investment)'!$B:$B,$A615,'[1]Deals (investment)'!$V:$V,BF$1)</f>
        <v>#VALUE!</v>
      </c>
      <c r="BG615" s="17" t="e">
        <f>SUMIFS('[1]Deals (investment)'!$C:$C,'[1]Deals (investment)'!$B:$B,$A615,'[1]Deals (investment)'!$V:$V,BG$1)</f>
        <v>#VALUE!</v>
      </c>
      <c r="BH615" s="17" t="e">
        <f>SUMIFS('[1]Deals (investment)'!$C:$C,'[1]Deals (investment)'!$B:$B,$A615,'[1]Deals (investment)'!$V:$V,BH$1)</f>
        <v>#VALUE!</v>
      </c>
      <c r="BI615" s="17" t="e">
        <f>SUMIFS('[1]Deals (investment)'!$C:$C,'[1]Deals (investment)'!$B:$B,$A615,'[1]Deals (investment)'!$V:$V,BI$1)</f>
        <v>#VALUE!</v>
      </c>
      <c r="BJ615" s="17" t="e">
        <f>SUMIFS('[1]Deals (investment)'!$C:$C,'[1]Deals (investment)'!$B:$B,$A615,'[1]Deals (investment)'!$V:$V,BJ$1)</f>
        <v>#VALUE!</v>
      </c>
      <c r="BK615" s="17" t="e">
        <f>SUMIFS('[1]Deals (investment)'!$C:$C,'[1]Deals (investment)'!$B:$B,$A615,'[1]Deals (investment)'!$V:$V,BK$1)</f>
        <v>#VALUE!</v>
      </c>
      <c r="BL615" s="17" t="e">
        <f>SUMIFS('[1]Deals (investment)'!$C:$C,'[1]Deals (investment)'!$B:$B,$A615,'[1]Deals (investment)'!$V:$V,BL$1)</f>
        <v>#VALUE!</v>
      </c>
      <c r="BM615" s="17" t="e">
        <f>SUMIFS('[1]Deals (investment)'!$C:$C,'[1]Deals (investment)'!$B:$B,$A615,'[1]Deals (investment)'!$V:$V,BM$1)</f>
        <v>#VALUE!</v>
      </c>
      <c r="BN615" s="15"/>
      <c r="BO615" s="15"/>
      <c r="BP615" s="22"/>
      <c r="BQ615" s="15"/>
      <c r="BR615" s="15"/>
      <c r="BS615" s="15"/>
      <c r="BT615" s="15"/>
      <c r="BU615" s="15"/>
      <c r="BV615" s="15"/>
      <c r="BW615" s="15"/>
      <c r="BX615" s="15"/>
      <c r="BY615" s="15"/>
      <c r="BZ615" s="15"/>
      <c r="CA615" s="15"/>
      <c r="CB615" s="15"/>
      <c r="CC615" s="15"/>
      <c r="CD615" s="15" t="str">
        <f t="shared" ref="CD615:CD622" si="96">CONCATENATE(A615,B615,C615)</f>
        <v>A-TraderA-Trader is an AI-powered platform that enables users to access investment opportunities using any mobile device, and that also provides automated investment recommendations through a proprietary Robo-Advisor algorithm.Active</v>
      </c>
      <c r="CE615" s="15"/>
      <c r="CF615" s="15"/>
      <c r="CG615" s="15"/>
      <c r="CH615" s="15"/>
      <c r="CI615" s="15"/>
      <c r="CJ615" s="15"/>
    </row>
    <row r="616" spans="1:118" ht="12.75">
      <c r="A616" s="15" t="s">
        <v>4847</v>
      </c>
      <c r="B616" s="15" t="s">
        <v>4848</v>
      </c>
      <c r="C616" s="15" t="s">
        <v>58</v>
      </c>
      <c r="D616" s="16">
        <v>2016</v>
      </c>
      <c r="E616" s="15" t="s">
        <v>882</v>
      </c>
      <c r="F616" s="15"/>
      <c r="G616" s="15" t="s">
        <v>103</v>
      </c>
      <c r="H616" s="15" t="s">
        <v>103</v>
      </c>
      <c r="I616" s="15" t="s">
        <v>103</v>
      </c>
      <c r="J616" s="15"/>
      <c r="K616" s="17" t="e">
        <f t="shared" si="65"/>
        <v>#VALUE!</v>
      </c>
      <c r="L616" s="15"/>
      <c r="M616" s="18" t="e">
        <f t="shared" si="95"/>
        <v>#VALUE!</v>
      </c>
      <c r="N616" s="15"/>
      <c r="O616" s="15"/>
      <c r="P616" s="15"/>
      <c r="Q616" s="15"/>
      <c r="R616" s="15"/>
      <c r="S616" s="19"/>
      <c r="T616" s="15"/>
      <c r="U616" s="17"/>
      <c r="V616" s="15" t="s">
        <v>4849</v>
      </c>
      <c r="W616" s="15"/>
      <c r="X616" s="15" t="s">
        <v>158</v>
      </c>
      <c r="Y616" s="15" t="s">
        <v>158</v>
      </c>
      <c r="AB616" s="20"/>
      <c r="AC616" s="21" t="s">
        <v>4850</v>
      </c>
      <c r="AD616" s="21" t="s">
        <v>4851</v>
      </c>
      <c r="AE616" s="21" t="s">
        <v>4852</v>
      </c>
      <c r="AF616" s="21" t="s">
        <v>4853</v>
      </c>
      <c r="AG616" s="22">
        <f t="shared" si="77"/>
        <v>0.5161290322580645</v>
      </c>
      <c r="AH616" s="15" t="str">
        <f t="shared" si="88"/>
        <v/>
      </c>
      <c r="AI616" s="22" t="e">
        <f>VLOOKUP(A616,'[1]Deals (investment)'!$B$2:$Z$1497,1,FALSE)</f>
        <v>#N/A</v>
      </c>
      <c r="AJ616" s="22" t="e">
        <f>VLOOKUP(A616,'[1]Deals (investment)'!$B$2:$Z$870,15,FALSE)</f>
        <v>#N/A</v>
      </c>
      <c r="AK616" s="17" t="e">
        <f>VLOOKUP(A616,'[1]Deals (Exits)'!B:B,1,FALSE)</f>
        <v>#N/A</v>
      </c>
      <c r="AL616" s="23">
        <f>VLOOKUP(G616,[1]Lookups!$V$3:$Y$197,4,FALSE)</f>
        <v>0</v>
      </c>
      <c r="AM616" s="17" t="str">
        <f>VLOOKUP(X616,[1]Lookups!$B$3:$C$200,2,FALSE)</f>
        <v>Financial Services</v>
      </c>
      <c r="AN616" s="17" t="e">
        <f>VLOOKUP(R616,[1]Lookups!$H$3:$I$69,2,FALSE)</f>
        <v>#N/A</v>
      </c>
      <c r="AO616" s="17" t="e">
        <f>VLOOKUP(T616,[1]Lookups!$H$3:$I$69,2,FALSE)</f>
        <v>#N/A</v>
      </c>
      <c r="AP616" s="17" t="e">
        <f>VLOOKUP(AN616,[1]Lookups!$N$3:$O$11,2,FALSE)</f>
        <v>#N/A</v>
      </c>
      <c r="AQ616" s="18" t="e">
        <f>COUNTIFS('[1]Deals (investment)'!$B:$B,$A616)</f>
        <v>#VALUE!</v>
      </c>
      <c r="AR616" s="18" t="e">
        <f>COUNTIFS('[1]Deals (investment)'!$B:$B,$A616,'[1]Deals (investment)'!$T:$T,$AW$1)+COUNTIFS('[1]Deals (investment)'!$B:$B,$A616,'[1]Deals (investment)'!$T:$T,$AX$1)+COUNTIFS('[1]Deals (investment)'!$B:$B,$A616,'[1]Deals (investment)'!$T:$T,$AY$1)</f>
        <v>#VALUE!</v>
      </c>
      <c r="AS616" s="17" t="e">
        <f>SUMIFS('[1]Deals (investment)'!$C:$C,'[1]Deals (investment)'!$B:$B,$A616)</f>
        <v>#VALUE!</v>
      </c>
      <c r="AT616" s="17" t="e">
        <f t="shared" si="66"/>
        <v>#VALUE!</v>
      </c>
      <c r="AU616" s="18" t="e">
        <f>COUNTIF('[1]Deals (Exits)'!$B:$B,A616)</f>
        <v>#VALUE!</v>
      </c>
      <c r="AV616" s="17" t="e">
        <f>SUMIFS('[1]Deals (investment)'!$C:$C,'[1]Deals (investment)'!$B:$B,$A616,'[1]Deals (investment)'!$T:$T,AV$1)</f>
        <v>#VALUE!</v>
      </c>
      <c r="AW616" s="17" t="e">
        <f>SUMIFS('[1]Deals (investment)'!$C:$C,'[1]Deals (investment)'!$B:$B,$A616,'[1]Deals (investment)'!$T:$T,AW$1)</f>
        <v>#VALUE!</v>
      </c>
      <c r="AX616" s="17" t="e">
        <f>SUMIFS('[1]Deals (investment)'!$C:$C,'[1]Deals (investment)'!$B:$B,$A616,'[1]Deals (investment)'!$T:$T,AX$1)</f>
        <v>#VALUE!</v>
      </c>
      <c r="AY616" s="17" t="e">
        <f>SUMIFS('[1]Deals (investment)'!$C:$C,'[1]Deals (investment)'!$B:$B,$A616,'[1]Deals (investment)'!$T:$T,AY$1)</f>
        <v>#VALUE!</v>
      </c>
      <c r="AZ616" s="17" t="e">
        <f>SUMIFS('[1]Deals (investment)'!$C:$C,'[1]Deals (investment)'!$B:$B,$A616,'[1]Deals (investment)'!$T:$T,AZ$1)</f>
        <v>#VALUE!</v>
      </c>
      <c r="BA616" s="17" t="e">
        <f>SUMIFS('[1]Deals (investment)'!$C:$C,'[1]Deals (investment)'!$B:$B,$A616,'[1]Deals (investment)'!$T:$T,BA$1)</f>
        <v>#VALUE!</v>
      </c>
      <c r="BB616" s="17" t="e">
        <f>SUMIFS('[1]Deals (investment)'!$C:$C,'[1]Deals (investment)'!$B:$B,$A616,'[1]Deals (investment)'!$T:$T,BB$1)</f>
        <v>#VALUE!</v>
      </c>
      <c r="BC616" s="17" t="e">
        <f>SUMIFS('[1]Deals (Exits)'!$C:$C,'[1]Deals (Exits)'!$B:$B,$A616)</f>
        <v>#VALUE!</v>
      </c>
      <c r="BD616" s="17" t="e">
        <f>SUMIFS('[1]Deals (investment)'!$C:$C,'[1]Deals (investment)'!$B:$B,$A616,'[1]Deals (investment)'!$V:$V,BD$1)</f>
        <v>#VALUE!</v>
      </c>
      <c r="BE616" s="17" t="e">
        <f>SUMIFS('[1]Deals (investment)'!$C:$C,'[1]Deals (investment)'!$B:$B,$A616,'[1]Deals (investment)'!$V:$V,BE$1)</f>
        <v>#VALUE!</v>
      </c>
      <c r="BF616" s="17" t="e">
        <f>SUMIFS('[1]Deals (investment)'!$C:$C,'[1]Deals (investment)'!$B:$B,$A616,'[1]Deals (investment)'!$V:$V,BF$1)</f>
        <v>#VALUE!</v>
      </c>
      <c r="BG616" s="17" t="e">
        <f>SUMIFS('[1]Deals (investment)'!$C:$C,'[1]Deals (investment)'!$B:$B,$A616,'[1]Deals (investment)'!$V:$V,BG$1)</f>
        <v>#VALUE!</v>
      </c>
      <c r="BH616" s="17" t="e">
        <f>SUMIFS('[1]Deals (investment)'!$C:$C,'[1]Deals (investment)'!$B:$B,$A616,'[1]Deals (investment)'!$V:$V,BH$1)</f>
        <v>#VALUE!</v>
      </c>
      <c r="BI616" s="17" t="e">
        <f>SUMIFS('[1]Deals (investment)'!$C:$C,'[1]Deals (investment)'!$B:$B,$A616,'[1]Deals (investment)'!$V:$V,BI$1)</f>
        <v>#VALUE!</v>
      </c>
      <c r="BJ616" s="17" t="e">
        <f>SUMIFS('[1]Deals (investment)'!$C:$C,'[1]Deals (investment)'!$B:$B,$A616,'[1]Deals (investment)'!$V:$V,BJ$1)</f>
        <v>#VALUE!</v>
      </c>
      <c r="BK616" s="17" t="e">
        <f>SUMIFS('[1]Deals (investment)'!$C:$C,'[1]Deals (investment)'!$B:$B,$A616,'[1]Deals (investment)'!$V:$V,BK$1)</f>
        <v>#VALUE!</v>
      </c>
      <c r="BL616" s="17" t="e">
        <f>SUMIFS('[1]Deals (investment)'!$C:$C,'[1]Deals (investment)'!$B:$B,$A616,'[1]Deals (investment)'!$V:$V,BL$1)</f>
        <v>#VALUE!</v>
      </c>
      <c r="BM616" s="17" t="e">
        <f>SUMIFS('[1]Deals (investment)'!$C:$C,'[1]Deals (investment)'!$B:$B,$A616,'[1]Deals (investment)'!$V:$V,BM$1)</f>
        <v>#VALUE!</v>
      </c>
      <c r="BN616" s="15"/>
      <c r="BO616" s="15"/>
      <c r="BP616" s="22"/>
      <c r="BQ616" s="15"/>
      <c r="BR616" s="15"/>
      <c r="BS616" s="15"/>
      <c r="BT616" s="15"/>
      <c r="BU616" s="15"/>
      <c r="BV616" s="15"/>
      <c r="BW616" s="15"/>
      <c r="BX616" s="15"/>
      <c r="BY616" s="15"/>
      <c r="BZ616" s="15"/>
      <c r="CA616" s="15"/>
      <c r="CB616" s="15"/>
      <c r="CC616" s="15"/>
      <c r="CD616" s="15" t="str">
        <f t="shared" si="96"/>
        <v>ClickpesaClickPesa is a payment technology company based in Tanzania facilitating digital transactions such as cross border payments, payment acceptance and bulk payments for companies through different channels in AfricaActive</v>
      </c>
      <c r="CE616" s="15"/>
      <c r="CF616" s="15"/>
      <c r="CG616" s="15"/>
      <c r="CH616" s="15"/>
      <c r="CI616" s="15"/>
      <c r="CJ616" s="15"/>
    </row>
    <row r="617" spans="1:118" ht="12.75">
      <c r="A617" s="15" t="s">
        <v>4854</v>
      </c>
      <c r="B617" s="15" t="s">
        <v>4855</v>
      </c>
      <c r="C617" s="15" t="s">
        <v>58</v>
      </c>
      <c r="D617" s="16">
        <v>2017</v>
      </c>
      <c r="E617" s="15" t="s">
        <v>4840</v>
      </c>
      <c r="F617" s="15" t="s">
        <v>110</v>
      </c>
      <c r="G617" s="15" t="s">
        <v>103</v>
      </c>
      <c r="H617" s="15" t="s">
        <v>103</v>
      </c>
      <c r="I617" s="15" t="s">
        <v>103</v>
      </c>
      <c r="J617" s="15"/>
      <c r="K617" s="17" t="e">
        <f t="shared" si="65"/>
        <v>#VALUE!</v>
      </c>
      <c r="L617" s="15"/>
      <c r="M617" s="18" t="e">
        <f t="shared" si="95"/>
        <v>#VALUE!</v>
      </c>
      <c r="N617" s="15"/>
      <c r="O617" s="15"/>
      <c r="P617" s="15"/>
      <c r="Q617" s="15"/>
      <c r="R617" s="15"/>
      <c r="S617" s="19"/>
      <c r="T617" s="15"/>
      <c r="U617" s="17"/>
      <c r="V617" s="15" t="s">
        <v>4856</v>
      </c>
      <c r="W617" s="15">
        <v>0</v>
      </c>
      <c r="X617" s="15" t="s">
        <v>191</v>
      </c>
      <c r="Y617" s="15" t="s">
        <v>4857</v>
      </c>
      <c r="AA617" s="25" t="s">
        <v>2329</v>
      </c>
      <c r="AB617" s="20"/>
      <c r="AC617" s="21" t="s">
        <v>4858</v>
      </c>
      <c r="AD617" s="15"/>
      <c r="AE617" s="21" t="s">
        <v>4859</v>
      </c>
      <c r="AF617" s="21" t="s">
        <v>4860</v>
      </c>
      <c r="AG617" s="22">
        <f t="shared" si="77"/>
        <v>0.58064516129032262</v>
      </c>
      <c r="AH617" s="15" t="str">
        <f t="shared" si="88"/>
        <v/>
      </c>
      <c r="AI617" s="22" t="e">
        <f>VLOOKUP(A617,'[1]Deals (investment)'!$B$2:$Z$1497,1,FALSE)</f>
        <v>#N/A</v>
      </c>
      <c r="AJ617" s="22" t="e">
        <f>VLOOKUP(A617,'[1]Deals (investment)'!$B$2:$Z$870,15,FALSE)</f>
        <v>#N/A</v>
      </c>
      <c r="AK617" s="17" t="e">
        <f>VLOOKUP(A617,'[1]Deals (Exits)'!B:B,1,FALSE)</f>
        <v>#N/A</v>
      </c>
      <c r="AL617" s="23">
        <f>VLOOKUP(G617,[1]Lookups!$V$3:$Y$197,4,FALSE)</f>
        <v>0</v>
      </c>
      <c r="AM617" s="17" t="str">
        <f>VLOOKUP(X617,[1]Lookups!$B$3:$C$200,2,FALSE)</f>
        <v>Education</v>
      </c>
      <c r="AN617" s="17" t="e">
        <f>VLOOKUP(R617,[1]Lookups!$H$3:$I$69,2,FALSE)</f>
        <v>#N/A</v>
      </c>
      <c r="AO617" s="17" t="e">
        <f>VLOOKUP(T617,[1]Lookups!$H$3:$I$69,2,FALSE)</f>
        <v>#N/A</v>
      </c>
      <c r="AP617" s="17" t="e">
        <f>VLOOKUP(AN617,[1]Lookups!$N$3:$O$11,2,FALSE)</f>
        <v>#N/A</v>
      </c>
      <c r="AQ617" s="18" t="e">
        <f>COUNTIFS('[1]Deals (investment)'!$B:$B,$A617)</f>
        <v>#VALUE!</v>
      </c>
      <c r="AR617" s="18" t="e">
        <f>COUNTIFS('[1]Deals (investment)'!$B:$B,$A617,'[1]Deals (investment)'!$T:$T,$AW$1)+COUNTIFS('[1]Deals (investment)'!$B:$B,$A617,'[1]Deals (investment)'!$T:$T,$AX$1)+COUNTIFS('[1]Deals (investment)'!$B:$B,$A617,'[1]Deals (investment)'!$T:$T,$AY$1)</f>
        <v>#VALUE!</v>
      </c>
      <c r="AS617" s="17" t="e">
        <f>SUMIFS('[1]Deals (investment)'!$C:$C,'[1]Deals (investment)'!$B:$B,$A617)</f>
        <v>#VALUE!</v>
      </c>
      <c r="AT617" s="17" t="e">
        <f t="shared" si="66"/>
        <v>#VALUE!</v>
      </c>
      <c r="AU617" s="18" t="e">
        <f>COUNTIF('[1]Deals (Exits)'!$B:$B,A617)</f>
        <v>#VALUE!</v>
      </c>
      <c r="AV617" s="17" t="e">
        <f>SUMIFS('[1]Deals (investment)'!$C:$C,'[1]Deals (investment)'!$B:$B,$A617,'[1]Deals (investment)'!$T:$T,AV$1)</f>
        <v>#VALUE!</v>
      </c>
      <c r="AW617" s="17" t="e">
        <f>SUMIFS('[1]Deals (investment)'!$C:$C,'[1]Deals (investment)'!$B:$B,$A617,'[1]Deals (investment)'!$T:$T,AW$1)</f>
        <v>#VALUE!</v>
      </c>
      <c r="AX617" s="17" t="e">
        <f>SUMIFS('[1]Deals (investment)'!$C:$C,'[1]Deals (investment)'!$B:$B,$A617,'[1]Deals (investment)'!$T:$T,AX$1)</f>
        <v>#VALUE!</v>
      </c>
      <c r="AY617" s="17" t="e">
        <f>SUMIFS('[1]Deals (investment)'!$C:$C,'[1]Deals (investment)'!$B:$B,$A617,'[1]Deals (investment)'!$T:$T,AY$1)</f>
        <v>#VALUE!</v>
      </c>
      <c r="AZ617" s="17" t="e">
        <f>SUMIFS('[1]Deals (investment)'!$C:$C,'[1]Deals (investment)'!$B:$B,$A617,'[1]Deals (investment)'!$T:$T,AZ$1)</f>
        <v>#VALUE!</v>
      </c>
      <c r="BA617" s="17" t="e">
        <f>SUMIFS('[1]Deals (investment)'!$C:$C,'[1]Deals (investment)'!$B:$B,$A617,'[1]Deals (investment)'!$T:$T,BA$1)</f>
        <v>#VALUE!</v>
      </c>
      <c r="BB617" s="17" t="e">
        <f>SUMIFS('[1]Deals (investment)'!$C:$C,'[1]Deals (investment)'!$B:$B,$A617,'[1]Deals (investment)'!$T:$T,BB$1)</f>
        <v>#VALUE!</v>
      </c>
      <c r="BC617" s="17" t="e">
        <f>SUMIFS('[1]Deals (Exits)'!$C:$C,'[1]Deals (Exits)'!$B:$B,$A617)</f>
        <v>#VALUE!</v>
      </c>
      <c r="BD617" s="17" t="e">
        <f>SUMIFS('[1]Deals (investment)'!$C:$C,'[1]Deals (investment)'!$B:$B,$A617,'[1]Deals (investment)'!$V:$V,BD$1)</f>
        <v>#VALUE!</v>
      </c>
      <c r="BE617" s="17" t="e">
        <f>SUMIFS('[1]Deals (investment)'!$C:$C,'[1]Deals (investment)'!$B:$B,$A617,'[1]Deals (investment)'!$V:$V,BE$1)</f>
        <v>#VALUE!</v>
      </c>
      <c r="BF617" s="17" t="e">
        <f>SUMIFS('[1]Deals (investment)'!$C:$C,'[1]Deals (investment)'!$B:$B,$A617,'[1]Deals (investment)'!$V:$V,BF$1)</f>
        <v>#VALUE!</v>
      </c>
      <c r="BG617" s="17" t="e">
        <f>SUMIFS('[1]Deals (investment)'!$C:$C,'[1]Deals (investment)'!$B:$B,$A617,'[1]Deals (investment)'!$V:$V,BG$1)</f>
        <v>#VALUE!</v>
      </c>
      <c r="BH617" s="17" t="e">
        <f>SUMIFS('[1]Deals (investment)'!$C:$C,'[1]Deals (investment)'!$B:$B,$A617,'[1]Deals (investment)'!$V:$V,BH$1)</f>
        <v>#VALUE!</v>
      </c>
      <c r="BI617" s="17" t="e">
        <f>SUMIFS('[1]Deals (investment)'!$C:$C,'[1]Deals (investment)'!$B:$B,$A617,'[1]Deals (investment)'!$V:$V,BI$1)</f>
        <v>#VALUE!</v>
      </c>
      <c r="BJ617" s="17" t="e">
        <f>SUMIFS('[1]Deals (investment)'!$C:$C,'[1]Deals (investment)'!$B:$B,$A617,'[1]Deals (investment)'!$V:$V,BJ$1)</f>
        <v>#VALUE!</v>
      </c>
      <c r="BK617" s="17" t="e">
        <f>SUMIFS('[1]Deals (investment)'!$C:$C,'[1]Deals (investment)'!$B:$B,$A617,'[1]Deals (investment)'!$V:$V,BK$1)</f>
        <v>#VALUE!</v>
      </c>
      <c r="BL617" s="17" t="e">
        <f>SUMIFS('[1]Deals (investment)'!$C:$C,'[1]Deals (investment)'!$B:$B,$A617,'[1]Deals (investment)'!$V:$V,BL$1)</f>
        <v>#VALUE!</v>
      </c>
      <c r="BM617" s="17" t="e">
        <f>SUMIFS('[1]Deals (investment)'!$C:$C,'[1]Deals (investment)'!$B:$B,$A617,'[1]Deals (investment)'!$V:$V,BM$1)</f>
        <v>#VALUE!</v>
      </c>
      <c r="BN617" s="15"/>
      <c r="BO617" s="15"/>
      <c r="BP617" s="22"/>
      <c r="BQ617" s="15"/>
      <c r="BR617" s="15"/>
      <c r="BS617" s="15"/>
      <c r="BT617" s="15"/>
      <c r="BU617" s="15"/>
      <c r="BV617" s="15"/>
      <c r="BW617" s="15"/>
      <c r="BX617" s="15"/>
      <c r="BY617" s="15"/>
      <c r="BZ617" s="15"/>
      <c r="CA617" s="15"/>
      <c r="CB617" s="15"/>
      <c r="CC617" s="15"/>
      <c r="CD617" s="15" t="str">
        <f t="shared" si="96"/>
        <v>MtabeMtabe is an edtech company that uses articial intelligence to provide education content primarily to students who don't have internet accessActive</v>
      </c>
      <c r="CE617" s="15"/>
      <c r="CF617" s="15"/>
      <c r="CG617" s="15"/>
      <c r="CH617" s="15"/>
      <c r="CI617" s="15"/>
      <c r="CJ617" s="15"/>
    </row>
    <row r="618" spans="1:118" ht="12.75">
      <c r="A618" s="15" t="s">
        <v>4861</v>
      </c>
      <c r="B618" s="15" t="s">
        <v>4862</v>
      </c>
      <c r="C618" s="15" t="s">
        <v>58</v>
      </c>
      <c r="D618" s="16">
        <v>2017</v>
      </c>
      <c r="E618" s="15" t="s">
        <v>4840</v>
      </c>
      <c r="F618" s="15"/>
      <c r="G618" s="15" t="s">
        <v>103</v>
      </c>
      <c r="H618" s="15" t="s">
        <v>103</v>
      </c>
      <c r="I618" s="15" t="s">
        <v>103</v>
      </c>
      <c r="J618" s="15"/>
      <c r="K618" s="17" t="e">
        <f t="shared" si="65"/>
        <v>#VALUE!</v>
      </c>
      <c r="L618" s="15"/>
      <c r="M618" s="18" t="e">
        <f t="shared" si="95"/>
        <v>#VALUE!</v>
      </c>
      <c r="N618" s="15"/>
      <c r="O618" s="15"/>
      <c r="P618" s="15"/>
      <c r="Q618" s="15"/>
      <c r="R618" s="15"/>
      <c r="S618" s="19"/>
      <c r="T618" s="15"/>
      <c r="U618" s="17"/>
      <c r="V618" s="15" t="s">
        <v>4863</v>
      </c>
      <c r="W618" s="15">
        <v>1</v>
      </c>
      <c r="X618" s="15" t="s">
        <v>191</v>
      </c>
      <c r="Y618" s="15" t="s">
        <v>4864</v>
      </c>
      <c r="AA618" s="25" t="s">
        <v>2329</v>
      </c>
      <c r="AB618" s="32">
        <v>43506</v>
      </c>
      <c r="AC618" s="27" t="s">
        <v>4865</v>
      </c>
      <c r="AD618" s="27" t="s">
        <v>4866</v>
      </c>
      <c r="AE618" s="27" t="s">
        <v>4867</v>
      </c>
      <c r="AF618" s="15" t="s">
        <v>110</v>
      </c>
      <c r="AG618" s="22">
        <f t="shared" si="77"/>
        <v>0.61290322580645162</v>
      </c>
      <c r="AH618" s="15" t="e">
        <f t="shared" si="88"/>
        <v>#VALUE!</v>
      </c>
      <c r="AI618" s="22" t="e">
        <f>VLOOKUP(A618,'[1]Deals (investment)'!$B$2:$Z$1497,1,FALSE)</f>
        <v>#N/A</v>
      </c>
      <c r="AJ618" s="22" t="e">
        <f>VLOOKUP(A618,'[1]Deals (investment)'!$B$2:$Z$870,15,FALSE)</f>
        <v>#N/A</v>
      </c>
      <c r="AK618" s="17" t="e">
        <f>VLOOKUP(A618,'[1]Deals (Exits)'!B:B,1,FALSE)</f>
        <v>#N/A</v>
      </c>
      <c r="AL618" s="23">
        <f>VLOOKUP(G618,[1]Lookups!$V$3:$Y$197,4,FALSE)</f>
        <v>0</v>
      </c>
      <c r="AM618" s="17" t="str">
        <f>VLOOKUP(X618,[1]Lookups!$B$3:$C$200,2,FALSE)</f>
        <v>Education</v>
      </c>
      <c r="AN618" s="17" t="e">
        <f>VLOOKUP(R618,[1]Lookups!$H$3:$I$69,2,FALSE)</f>
        <v>#N/A</v>
      </c>
      <c r="AO618" s="17" t="e">
        <f>VLOOKUP(T618,[1]Lookups!$H$3:$I$69,2,FALSE)</f>
        <v>#N/A</v>
      </c>
      <c r="AP618" s="17" t="e">
        <f>VLOOKUP(AN618,[1]Lookups!$N$3:$O$11,2,FALSE)</f>
        <v>#N/A</v>
      </c>
      <c r="AQ618" s="18" t="e">
        <f>COUNTIFS('[1]Deals (investment)'!$B:$B,$A618)</f>
        <v>#VALUE!</v>
      </c>
      <c r="AR618" s="18" t="e">
        <f>COUNTIFS('[1]Deals (investment)'!$B:$B,$A618,'[1]Deals (investment)'!$T:$T,$AW$1)+COUNTIFS('[1]Deals (investment)'!$B:$B,$A618,'[1]Deals (investment)'!$T:$T,$AX$1)+COUNTIFS('[1]Deals (investment)'!$B:$B,$A618,'[1]Deals (investment)'!$T:$T,$AY$1)</f>
        <v>#VALUE!</v>
      </c>
      <c r="AS618" s="17" t="e">
        <f>SUMIFS('[1]Deals (investment)'!$C:$C,'[1]Deals (investment)'!$B:$B,$A618)</f>
        <v>#VALUE!</v>
      </c>
      <c r="AT618" s="17" t="e">
        <f t="shared" si="66"/>
        <v>#VALUE!</v>
      </c>
      <c r="AU618" s="18" t="e">
        <f>COUNTIF('[1]Deals (Exits)'!$B:$B,A618)</f>
        <v>#VALUE!</v>
      </c>
      <c r="AV618" s="17" t="e">
        <f>SUMIFS('[1]Deals (investment)'!$C:$C,'[1]Deals (investment)'!$B:$B,$A618,'[1]Deals (investment)'!$T:$T,AV$1)</f>
        <v>#VALUE!</v>
      </c>
      <c r="AW618" s="17" t="e">
        <f>SUMIFS('[1]Deals (investment)'!$C:$C,'[1]Deals (investment)'!$B:$B,$A618,'[1]Deals (investment)'!$T:$T,AW$1)</f>
        <v>#VALUE!</v>
      </c>
      <c r="AX618" s="17" t="e">
        <f>SUMIFS('[1]Deals (investment)'!$C:$C,'[1]Deals (investment)'!$B:$B,$A618,'[1]Deals (investment)'!$T:$T,AX$1)</f>
        <v>#VALUE!</v>
      </c>
      <c r="AY618" s="17" t="e">
        <f>SUMIFS('[1]Deals (investment)'!$C:$C,'[1]Deals (investment)'!$B:$B,$A618,'[1]Deals (investment)'!$T:$T,AY$1)</f>
        <v>#VALUE!</v>
      </c>
      <c r="AZ618" s="17" t="e">
        <f>SUMIFS('[1]Deals (investment)'!$C:$C,'[1]Deals (investment)'!$B:$B,$A618,'[1]Deals (investment)'!$T:$T,AZ$1)</f>
        <v>#VALUE!</v>
      </c>
      <c r="BA618" s="17" t="e">
        <f>SUMIFS('[1]Deals (investment)'!$C:$C,'[1]Deals (investment)'!$B:$B,$A618,'[1]Deals (investment)'!$T:$T,BA$1)</f>
        <v>#VALUE!</v>
      </c>
      <c r="BB618" s="17" t="e">
        <f>SUMIFS('[1]Deals (investment)'!$C:$C,'[1]Deals (investment)'!$B:$B,$A618,'[1]Deals (investment)'!$T:$T,BB$1)</f>
        <v>#VALUE!</v>
      </c>
      <c r="BC618" s="17" t="e">
        <f>SUMIFS('[1]Deals (Exits)'!$C:$C,'[1]Deals (Exits)'!$B:$B,$A618)</f>
        <v>#VALUE!</v>
      </c>
      <c r="BD618" s="17" t="e">
        <f>SUMIFS('[1]Deals (investment)'!$C:$C,'[1]Deals (investment)'!$B:$B,$A618,'[1]Deals (investment)'!$V:$V,BD$1)</f>
        <v>#VALUE!</v>
      </c>
      <c r="BE618" s="17" t="e">
        <f>SUMIFS('[1]Deals (investment)'!$C:$C,'[1]Deals (investment)'!$B:$B,$A618,'[1]Deals (investment)'!$V:$V,BE$1)</f>
        <v>#VALUE!</v>
      </c>
      <c r="BF618" s="17" t="e">
        <f>SUMIFS('[1]Deals (investment)'!$C:$C,'[1]Deals (investment)'!$B:$B,$A618,'[1]Deals (investment)'!$V:$V,BF$1)</f>
        <v>#VALUE!</v>
      </c>
      <c r="BG618" s="17" t="e">
        <f>SUMIFS('[1]Deals (investment)'!$C:$C,'[1]Deals (investment)'!$B:$B,$A618,'[1]Deals (investment)'!$V:$V,BG$1)</f>
        <v>#VALUE!</v>
      </c>
      <c r="BH618" s="17" t="e">
        <f>SUMIFS('[1]Deals (investment)'!$C:$C,'[1]Deals (investment)'!$B:$B,$A618,'[1]Deals (investment)'!$V:$V,BH$1)</f>
        <v>#VALUE!</v>
      </c>
      <c r="BI618" s="17" t="e">
        <f>SUMIFS('[1]Deals (investment)'!$C:$C,'[1]Deals (investment)'!$B:$B,$A618,'[1]Deals (investment)'!$V:$V,BI$1)</f>
        <v>#VALUE!</v>
      </c>
      <c r="BJ618" s="17" t="e">
        <f>SUMIFS('[1]Deals (investment)'!$C:$C,'[1]Deals (investment)'!$B:$B,$A618,'[1]Deals (investment)'!$V:$V,BJ$1)</f>
        <v>#VALUE!</v>
      </c>
      <c r="BK618" s="17" t="e">
        <f>SUMIFS('[1]Deals (investment)'!$C:$C,'[1]Deals (investment)'!$B:$B,$A618,'[1]Deals (investment)'!$V:$V,BK$1)</f>
        <v>#VALUE!</v>
      </c>
      <c r="BL618" s="17" t="e">
        <f>SUMIFS('[1]Deals (investment)'!$C:$C,'[1]Deals (investment)'!$B:$B,$A618,'[1]Deals (investment)'!$V:$V,BL$1)</f>
        <v>#VALUE!</v>
      </c>
      <c r="BM618" s="17" t="e">
        <f>SUMIFS('[1]Deals (investment)'!$C:$C,'[1]Deals (investment)'!$B:$B,$A618,'[1]Deals (investment)'!$V:$V,BM$1)</f>
        <v>#VALUE!</v>
      </c>
      <c r="BN618" s="15"/>
      <c r="BO618" s="15"/>
      <c r="BP618" s="22"/>
      <c r="BQ618" s="15"/>
      <c r="BR618" s="15"/>
      <c r="BS618" s="15"/>
      <c r="BT618" s="15"/>
      <c r="BU618" s="15"/>
      <c r="BV618" s="15"/>
      <c r="BW618" s="15"/>
      <c r="BX618" s="15"/>
      <c r="BY618" s="15"/>
      <c r="BZ618" s="15"/>
      <c r="CA618" s="15"/>
      <c r="CB618" s="15"/>
      <c r="CC618" s="15"/>
      <c r="CD618" s="15" t="str">
        <f t="shared" si="96"/>
        <v>MyJobPassMyJob Pass is a Dar es Salaam based digital platform that upskills students and graduates with in-demand skills as well as helps them build on-the-job experience in preparation for entry level jobs. The startup was founded in 2017 by Cynthia BavoActive</v>
      </c>
      <c r="CE618" s="15"/>
      <c r="CF618" s="15"/>
      <c r="CG618" s="15"/>
      <c r="CH618" s="15"/>
      <c r="CI618" s="15"/>
      <c r="CJ618" s="15"/>
    </row>
    <row r="619" spans="1:118" ht="12.75">
      <c r="A619" s="15" t="s">
        <v>4868</v>
      </c>
      <c r="B619" s="15" t="s">
        <v>4869</v>
      </c>
      <c r="C619" s="15" t="s">
        <v>58</v>
      </c>
      <c r="D619" s="16"/>
      <c r="E619" s="15" t="s">
        <v>4870</v>
      </c>
      <c r="F619" s="15" t="s">
        <v>110</v>
      </c>
      <c r="G619" s="15" t="s">
        <v>4871</v>
      </c>
      <c r="H619" s="15" t="s">
        <v>4871</v>
      </c>
      <c r="I619" s="15" t="s">
        <v>4871</v>
      </c>
      <c r="J619" s="15"/>
      <c r="K619" s="17" t="e">
        <f t="shared" si="65"/>
        <v>#VALUE!</v>
      </c>
      <c r="L619" s="15"/>
      <c r="M619" s="18" t="e">
        <f t="shared" si="95"/>
        <v>#VALUE!</v>
      </c>
      <c r="N619" s="15"/>
      <c r="O619" s="15"/>
      <c r="P619" s="15"/>
      <c r="Q619" s="15"/>
      <c r="R619" s="15"/>
      <c r="S619" s="19"/>
      <c r="T619" s="15"/>
      <c r="U619" s="17"/>
      <c r="V619" s="15" t="s">
        <v>4872</v>
      </c>
      <c r="W619" s="15">
        <v>0</v>
      </c>
      <c r="X619" s="15" t="s">
        <v>294</v>
      </c>
      <c r="Y619" s="15" t="s">
        <v>3765</v>
      </c>
      <c r="AB619" s="20"/>
      <c r="AC619" s="15" t="s">
        <v>110</v>
      </c>
      <c r="AD619" s="15" t="s">
        <v>110</v>
      </c>
      <c r="AE619" s="15" t="s">
        <v>110</v>
      </c>
      <c r="AF619" s="15" t="s">
        <v>110</v>
      </c>
      <c r="AG619" s="22">
        <f t="shared" si="77"/>
        <v>0.54838709677419351</v>
      </c>
      <c r="AH619" s="15" t="str">
        <f t="shared" si="88"/>
        <v/>
      </c>
      <c r="AI619" s="22" t="e">
        <f>VLOOKUP(A619,'[1]Deals (investment)'!$B$2:$Z$1497,1,FALSE)</f>
        <v>#N/A</v>
      </c>
      <c r="AJ619" s="22" t="e">
        <f>VLOOKUP(A619,'[1]Deals (investment)'!$B$2:$Z$870,15,FALSE)</f>
        <v>#N/A</v>
      </c>
      <c r="AK619" s="17" t="e">
        <f>VLOOKUP(A619,'[1]Deals (Exits)'!B:B,1,FALSE)</f>
        <v>#N/A</v>
      </c>
      <c r="AL619" s="23">
        <f>VLOOKUP(G619,[1]Lookups!$V$3:$Y$197,4,FALSE)</f>
        <v>0</v>
      </c>
      <c r="AM619" s="17" t="str">
        <f>VLOOKUP(X619,[1]Lookups!$B$3:$C$200,2,FALSE)</f>
        <v>Health &amp; Pharmaceuticals</v>
      </c>
      <c r="AN619" s="17" t="e">
        <f>VLOOKUP(R619,[1]Lookups!$H$3:$I$69,2,FALSE)</f>
        <v>#N/A</v>
      </c>
      <c r="AO619" s="17" t="e">
        <f>VLOOKUP(T619,[1]Lookups!$H$3:$I$69,2,FALSE)</f>
        <v>#N/A</v>
      </c>
      <c r="AP619" s="17" t="e">
        <f>VLOOKUP(AN619,[1]Lookups!$N$3:$O$11,2,FALSE)</f>
        <v>#N/A</v>
      </c>
      <c r="AQ619" s="18" t="e">
        <f>COUNTIFS('[1]Deals (investment)'!$B:$B,$A619)</f>
        <v>#VALUE!</v>
      </c>
      <c r="AR619" s="18" t="e">
        <f>COUNTIFS('[1]Deals (investment)'!$B:$B,$A619,'[1]Deals (investment)'!$T:$T,$AW$1)+COUNTIFS('[1]Deals (investment)'!$B:$B,$A619,'[1]Deals (investment)'!$T:$T,$AX$1)+COUNTIFS('[1]Deals (investment)'!$B:$B,$A619,'[1]Deals (investment)'!$T:$T,$AY$1)</f>
        <v>#VALUE!</v>
      </c>
      <c r="AS619" s="17" t="e">
        <f>SUMIFS('[1]Deals (investment)'!$C:$C,'[1]Deals (investment)'!$B:$B,$A619)</f>
        <v>#VALUE!</v>
      </c>
      <c r="AT619" s="17" t="e">
        <f t="shared" si="66"/>
        <v>#VALUE!</v>
      </c>
      <c r="AU619" s="18" t="e">
        <f>COUNTIF('[1]Deals (Exits)'!$B:$B,A619)</f>
        <v>#VALUE!</v>
      </c>
      <c r="AV619" s="17" t="e">
        <f>SUMIFS('[1]Deals (investment)'!$C:$C,'[1]Deals (investment)'!$B:$B,$A619,'[1]Deals (investment)'!$T:$T,AV$1)</f>
        <v>#VALUE!</v>
      </c>
      <c r="AW619" s="17" t="e">
        <f>SUMIFS('[1]Deals (investment)'!$C:$C,'[1]Deals (investment)'!$B:$B,$A619,'[1]Deals (investment)'!$T:$T,AW$1)</f>
        <v>#VALUE!</v>
      </c>
      <c r="AX619" s="17" t="e">
        <f>SUMIFS('[1]Deals (investment)'!$C:$C,'[1]Deals (investment)'!$B:$B,$A619,'[1]Deals (investment)'!$T:$T,AX$1)</f>
        <v>#VALUE!</v>
      </c>
      <c r="AY619" s="17" t="e">
        <f>SUMIFS('[1]Deals (investment)'!$C:$C,'[1]Deals (investment)'!$B:$B,$A619,'[1]Deals (investment)'!$T:$T,AY$1)</f>
        <v>#VALUE!</v>
      </c>
      <c r="AZ619" s="17" t="e">
        <f>SUMIFS('[1]Deals (investment)'!$C:$C,'[1]Deals (investment)'!$B:$B,$A619,'[1]Deals (investment)'!$T:$T,AZ$1)</f>
        <v>#VALUE!</v>
      </c>
      <c r="BA619" s="17" t="e">
        <f>SUMIFS('[1]Deals (investment)'!$C:$C,'[1]Deals (investment)'!$B:$B,$A619,'[1]Deals (investment)'!$T:$T,BA$1)</f>
        <v>#VALUE!</v>
      </c>
      <c r="BB619" s="17" t="e">
        <f>SUMIFS('[1]Deals (investment)'!$C:$C,'[1]Deals (investment)'!$B:$B,$A619,'[1]Deals (investment)'!$T:$T,BB$1)</f>
        <v>#VALUE!</v>
      </c>
      <c r="BC619" s="17" t="e">
        <f>SUMIFS('[1]Deals (Exits)'!$C:$C,'[1]Deals (Exits)'!$B:$B,$A619)</f>
        <v>#VALUE!</v>
      </c>
      <c r="BD619" s="17" t="e">
        <f>SUMIFS('[1]Deals (investment)'!$C:$C,'[1]Deals (investment)'!$B:$B,$A619,'[1]Deals (investment)'!$V:$V,BD$1)</f>
        <v>#VALUE!</v>
      </c>
      <c r="BE619" s="17" t="e">
        <f>SUMIFS('[1]Deals (investment)'!$C:$C,'[1]Deals (investment)'!$B:$B,$A619,'[1]Deals (investment)'!$V:$V,BE$1)</f>
        <v>#VALUE!</v>
      </c>
      <c r="BF619" s="17" t="e">
        <f>SUMIFS('[1]Deals (investment)'!$C:$C,'[1]Deals (investment)'!$B:$B,$A619,'[1]Deals (investment)'!$V:$V,BF$1)</f>
        <v>#VALUE!</v>
      </c>
      <c r="BG619" s="17" t="e">
        <f>SUMIFS('[1]Deals (investment)'!$C:$C,'[1]Deals (investment)'!$B:$B,$A619,'[1]Deals (investment)'!$V:$V,BG$1)</f>
        <v>#VALUE!</v>
      </c>
      <c r="BH619" s="17" t="e">
        <f>SUMIFS('[1]Deals (investment)'!$C:$C,'[1]Deals (investment)'!$B:$B,$A619,'[1]Deals (investment)'!$V:$V,BH$1)</f>
        <v>#VALUE!</v>
      </c>
      <c r="BI619" s="17" t="e">
        <f>SUMIFS('[1]Deals (investment)'!$C:$C,'[1]Deals (investment)'!$B:$B,$A619,'[1]Deals (investment)'!$V:$V,BI$1)</f>
        <v>#VALUE!</v>
      </c>
      <c r="BJ619" s="17" t="e">
        <f>SUMIFS('[1]Deals (investment)'!$C:$C,'[1]Deals (investment)'!$B:$B,$A619,'[1]Deals (investment)'!$V:$V,BJ$1)</f>
        <v>#VALUE!</v>
      </c>
      <c r="BK619" s="17" t="e">
        <f>SUMIFS('[1]Deals (investment)'!$C:$C,'[1]Deals (investment)'!$B:$B,$A619,'[1]Deals (investment)'!$V:$V,BK$1)</f>
        <v>#VALUE!</v>
      </c>
      <c r="BL619" s="17" t="e">
        <f>SUMIFS('[1]Deals (investment)'!$C:$C,'[1]Deals (investment)'!$B:$B,$A619,'[1]Deals (investment)'!$V:$V,BL$1)</f>
        <v>#VALUE!</v>
      </c>
      <c r="BM619" s="17" t="e">
        <f>SUMIFS('[1]Deals (investment)'!$C:$C,'[1]Deals (investment)'!$B:$B,$A619,'[1]Deals (investment)'!$V:$V,BM$1)</f>
        <v>#VALUE!</v>
      </c>
      <c r="BN619" s="15"/>
      <c r="BO619" s="15"/>
      <c r="BP619" s="22"/>
      <c r="BQ619" s="15"/>
      <c r="BR619" s="15"/>
      <c r="BS619" s="15"/>
      <c r="BT619" s="15"/>
      <c r="BU619" s="15"/>
      <c r="BV619" s="15"/>
      <c r="BW619" s="15"/>
      <c r="BX619" s="15"/>
      <c r="BY619" s="15"/>
      <c r="BZ619" s="15"/>
      <c r="CA619" s="15"/>
      <c r="CB619" s="15"/>
      <c r="CC619" s="15"/>
      <c r="CD619" s="15" t="str">
        <f t="shared" si="96"/>
        <v>Dokita Eyes InternationalDokita Eyes International is a publisher of a platform designed to promote access ot healthcareActive</v>
      </c>
      <c r="CE619" s="15"/>
      <c r="CF619" s="15"/>
      <c r="CG619" s="15"/>
      <c r="CH619" s="15"/>
      <c r="CI619" s="15"/>
      <c r="CJ619" s="15"/>
    </row>
    <row r="620" spans="1:118" ht="12.75">
      <c r="A620" s="15" t="s">
        <v>4873</v>
      </c>
      <c r="B620" s="15" t="s">
        <v>4874</v>
      </c>
      <c r="C620" s="15" t="s">
        <v>58</v>
      </c>
      <c r="D620" s="16">
        <v>2019</v>
      </c>
      <c r="E620" s="15" t="s">
        <v>518</v>
      </c>
      <c r="F620" s="15" t="s">
        <v>110</v>
      </c>
      <c r="G620" s="15" t="s">
        <v>519</v>
      </c>
      <c r="H620" s="15" t="s">
        <v>519</v>
      </c>
      <c r="I620" s="15" t="s">
        <v>519</v>
      </c>
      <c r="J620" s="15"/>
      <c r="K620" s="17" t="e">
        <f t="shared" si="65"/>
        <v>#VALUE!</v>
      </c>
      <c r="L620" s="15"/>
      <c r="M620" s="18" t="e">
        <f t="shared" si="95"/>
        <v>#VALUE!</v>
      </c>
      <c r="N620" s="15" t="s">
        <v>4875</v>
      </c>
      <c r="O620" s="15"/>
      <c r="P620" s="15"/>
      <c r="Q620" s="24">
        <v>43571</v>
      </c>
      <c r="R620" s="15" t="s">
        <v>636</v>
      </c>
      <c r="S620" s="19">
        <v>10000</v>
      </c>
      <c r="T620" s="15" t="s">
        <v>636</v>
      </c>
      <c r="U620" s="17">
        <v>10000</v>
      </c>
      <c r="V620" s="15" t="s">
        <v>4876</v>
      </c>
      <c r="W620" s="15">
        <v>0</v>
      </c>
      <c r="X620" s="15" t="s">
        <v>158</v>
      </c>
      <c r="Y620" s="15" t="s">
        <v>4877</v>
      </c>
      <c r="Z620" s="25" t="s">
        <v>109</v>
      </c>
      <c r="AB620" s="20" t="s">
        <v>286</v>
      </c>
      <c r="AC620" s="21" t="s">
        <v>4878</v>
      </c>
      <c r="AD620" s="21" t="s">
        <v>4879</v>
      </c>
      <c r="AE620" s="21" t="s">
        <v>4880</v>
      </c>
      <c r="AF620" s="15"/>
      <c r="AG620" s="22">
        <f t="shared" si="77"/>
        <v>0.80645161290322576</v>
      </c>
      <c r="AH620" s="15" t="str">
        <f t="shared" si="88"/>
        <v/>
      </c>
      <c r="AI620" s="22" t="str">
        <f>VLOOKUP(A620,'[1]Deals (investment)'!$B$2:$Z$1497,1,FALSE)</f>
        <v>Ahmini</v>
      </c>
      <c r="AJ620" s="22" t="e">
        <f>VLOOKUP(A620,'[1]Deals (investment)'!$B$2:$Z$870,15,FALSE)</f>
        <v>#N/A</v>
      </c>
      <c r="AK620" s="17" t="e">
        <f>VLOOKUP(A620,'[1]Deals (Exits)'!B:B,1,FALSE)</f>
        <v>#N/A</v>
      </c>
      <c r="AL620" s="23">
        <f>VLOOKUP(G620,[1]Lookups!$V$3:$Y$197,4,FALSE)</f>
        <v>0</v>
      </c>
      <c r="AM620" s="17" t="str">
        <f>VLOOKUP(X620,[1]Lookups!$B$3:$C$200,2,FALSE)</f>
        <v>Financial Services</v>
      </c>
      <c r="AN620" s="17" t="str">
        <f>VLOOKUP(R620,[1]Lookups!$H$3:$I$69,2,FALSE)</f>
        <v>1. Grant</v>
      </c>
      <c r="AO620" s="17" t="str">
        <f>VLOOKUP(T620,[1]Lookups!$H$3:$I$69,2,FALSE)</f>
        <v>1. Grant</v>
      </c>
      <c r="AP620" s="17" t="str">
        <f>VLOOKUP(AN620,[1]Lookups!$N$3:$O$11,2,FALSE)</f>
        <v>Early</v>
      </c>
      <c r="AQ620" s="18" t="e">
        <f>COUNTIFS('[1]Deals (investment)'!$B:$B,$A620)</f>
        <v>#VALUE!</v>
      </c>
      <c r="AR620" s="18" t="e">
        <f>COUNTIFS('[1]Deals (investment)'!$B:$B,$A620,'[1]Deals (investment)'!$T:$T,$AW$1)+COUNTIFS('[1]Deals (investment)'!$B:$B,$A620,'[1]Deals (investment)'!$T:$T,$AX$1)+COUNTIFS('[1]Deals (investment)'!$B:$B,$A620,'[1]Deals (investment)'!$T:$T,$AY$1)</f>
        <v>#VALUE!</v>
      </c>
      <c r="AS620" s="17" t="e">
        <f>SUMIFS('[1]Deals (investment)'!$C:$C,'[1]Deals (investment)'!$B:$B,$A620)</f>
        <v>#VALUE!</v>
      </c>
      <c r="AT620" s="17" t="e">
        <f t="shared" si="66"/>
        <v>#VALUE!</v>
      </c>
      <c r="AU620" s="18" t="e">
        <f>COUNTIF('[1]Deals (Exits)'!$B:$B,A620)</f>
        <v>#VALUE!</v>
      </c>
      <c r="AV620" s="17" t="e">
        <f>SUMIFS('[1]Deals (investment)'!$C:$C,'[1]Deals (investment)'!$B:$B,$A620,'[1]Deals (investment)'!$T:$T,AV$1)</f>
        <v>#VALUE!</v>
      </c>
      <c r="AW620" s="17" t="e">
        <f>SUMIFS('[1]Deals (investment)'!$C:$C,'[1]Deals (investment)'!$B:$B,$A620,'[1]Deals (investment)'!$T:$T,AW$1)</f>
        <v>#VALUE!</v>
      </c>
      <c r="AX620" s="17" t="e">
        <f>SUMIFS('[1]Deals (investment)'!$C:$C,'[1]Deals (investment)'!$B:$B,$A620,'[1]Deals (investment)'!$T:$T,AX$1)</f>
        <v>#VALUE!</v>
      </c>
      <c r="AY620" s="17" t="e">
        <f>SUMIFS('[1]Deals (investment)'!$C:$C,'[1]Deals (investment)'!$B:$B,$A620,'[1]Deals (investment)'!$T:$T,AY$1)</f>
        <v>#VALUE!</v>
      </c>
      <c r="AZ620" s="17" t="e">
        <f>SUMIFS('[1]Deals (investment)'!$C:$C,'[1]Deals (investment)'!$B:$B,$A620,'[1]Deals (investment)'!$T:$T,AZ$1)</f>
        <v>#VALUE!</v>
      </c>
      <c r="BA620" s="17" t="e">
        <f>SUMIFS('[1]Deals (investment)'!$C:$C,'[1]Deals (investment)'!$B:$B,$A620,'[1]Deals (investment)'!$T:$T,BA$1)</f>
        <v>#VALUE!</v>
      </c>
      <c r="BB620" s="17" t="e">
        <f>SUMIFS('[1]Deals (investment)'!$C:$C,'[1]Deals (investment)'!$B:$B,$A620,'[1]Deals (investment)'!$T:$T,BB$1)</f>
        <v>#VALUE!</v>
      </c>
      <c r="BC620" s="17" t="e">
        <f>SUMIFS('[1]Deals (Exits)'!$C:$C,'[1]Deals (Exits)'!$B:$B,$A620)</f>
        <v>#VALUE!</v>
      </c>
      <c r="BD620" s="17" t="e">
        <f>SUMIFS('[1]Deals (investment)'!$C:$C,'[1]Deals (investment)'!$B:$B,$A620,'[1]Deals (investment)'!$V:$V,BD$1)</f>
        <v>#VALUE!</v>
      </c>
      <c r="BE620" s="17" t="e">
        <f>SUMIFS('[1]Deals (investment)'!$C:$C,'[1]Deals (investment)'!$B:$B,$A620,'[1]Deals (investment)'!$V:$V,BE$1)</f>
        <v>#VALUE!</v>
      </c>
      <c r="BF620" s="17" t="e">
        <f>SUMIFS('[1]Deals (investment)'!$C:$C,'[1]Deals (investment)'!$B:$B,$A620,'[1]Deals (investment)'!$V:$V,BF$1)</f>
        <v>#VALUE!</v>
      </c>
      <c r="BG620" s="17" t="e">
        <f>SUMIFS('[1]Deals (investment)'!$C:$C,'[1]Deals (investment)'!$B:$B,$A620,'[1]Deals (investment)'!$V:$V,BG$1)</f>
        <v>#VALUE!</v>
      </c>
      <c r="BH620" s="17" t="e">
        <f>SUMIFS('[1]Deals (investment)'!$C:$C,'[1]Deals (investment)'!$B:$B,$A620,'[1]Deals (investment)'!$V:$V,BH$1)</f>
        <v>#VALUE!</v>
      </c>
      <c r="BI620" s="17" t="e">
        <f>SUMIFS('[1]Deals (investment)'!$C:$C,'[1]Deals (investment)'!$B:$B,$A620,'[1]Deals (investment)'!$V:$V,BI$1)</f>
        <v>#VALUE!</v>
      </c>
      <c r="BJ620" s="17" t="e">
        <f>SUMIFS('[1]Deals (investment)'!$C:$C,'[1]Deals (investment)'!$B:$B,$A620,'[1]Deals (investment)'!$V:$V,BJ$1)</f>
        <v>#VALUE!</v>
      </c>
      <c r="BK620" s="17" t="e">
        <f>SUMIFS('[1]Deals (investment)'!$C:$C,'[1]Deals (investment)'!$B:$B,$A620,'[1]Deals (investment)'!$V:$V,BK$1)</f>
        <v>#VALUE!</v>
      </c>
      <c r="BL620" s="17" t="e">
        <f>SUMIFS('[1]Deals (investment)'!$C:$C,'[1]Deals (investment)'!$B:$B,$A620,'[1]Deals (investment)'!$V:$V,BL$1)</f>
        <v>#VALUE!</v>
      </c>
      <c r="BM620" s="17" t="e">
        <f>SUMIFS('[1]Deals (investment)'!$C:$C,'[1]Deals (investment)'!$B:$B,$A620,'[1]Deals (investment)'!$V:$V,BM$1)</f>
        <v>#VALUE!</v>
      </c>
      <c r="BN620" s="15"/>
      <c r="BO620" s="15"/>
      <c r="BP620" s="22"/>
      <c r="BQ620" s="15"/>
      <c r="BR620" s="15"/>
      <c r="BS620" s="15"/>
      <c r="BT620" s="15"/>
      <c r="BU620" s="15"/>
      <c r="BV620" s="15"/>
      <c r="BW620" s="15"/>
      <c r="BX620" s="15"/>
      <c r="BY620" s="15"/>
      <c r="BZ620" s="15"/>
      <c r="CA620" s="15"/>
      <c r="CB620" s="15"/>
      <c r="CC620" s="15"/>
      <c r="CD620" s="15" t="str">
        <f t="shared" si="96"/>
        <v>AhminiAhmini connects women from rural areas with insurance companies to provide them access to access to social security and financial coverageActive</v>
      </c>
      <c r="CE620" s="15"/>
      <c r="CF620" s="15"/>
      <c r="CG620" s="15"/>
      <c r="CH620" s="15"/>
      <c r="CI620" s="15"/>
      <c r="CJ620" s="15"/>
      <c r="DN620">
        <v>2019</v>
      </c>
    </row>
    <row r="621" spans="1:118" ht="12.75">
      <c r="A621" s="15" t="s">
        <v>4881</v>
      </c>
      <c r="B621" s="15" t="s">
        <v>4882</v>
      </c>
      <c r="C621" s="15" t="s">
        <v>58</v>
      </c>
      <c r="D621" s="16">
        <v>2013</v>
      </c>
      <c r="E621" s="15" t="s">
        <v>2696</v>
      </c>
      <c r="F621" s="15" t="s">
        <v>110</v>
      </c>
      <c r="G621" s="15" t="s">
        <v>519</v>
      </c>
      <c r="H621" s="15" t="s">
        <v>519</v>
      </c>
      <c r="I621" s="15" t="s">
        <v>519</v>
      </c>
      <c r="J621" s="15"/>
      <c r="K621" s="17" t="e">
        <f t="shared" si="65"/>
        <v>#VALUE!</v>
      </c>
      <c r="L621" s="15"/>
      <c r="M621" s="18" t="e">
        <f t="shared" si="95"/>
        <v>#VALUE!</v>
      </c>
      <c r="N621" s="15"/>
      <c r="O621" s="15"/>
      <c r="P621" s="15"/>
      <c r="Q621" s="15"/>
      <c r="R621" s="15"/>
      <c r="S621" s="19"/>
      <c r="T621" s="15"/>
      <c r="U621" s="17"/>
      <c r="V621" s="15" t="s">
        <v>4883</v>
      </c>
      <c r="W621" s="15">
        <v>0</v>
      </c>
      <c r="X621" s="15" t="s">
        <v>404</v>
      </c>
      <c r="Y621" s="15" t="s">
        <v>4884</v>
      </c>
      <c r="AB621" s="32">
        <v>43506</v>
      </c>
      <c r="AC621" s="36" t="s">
        <v>4885</v>
      </c>
      <c r="AD621" s="36" t="s">
        <v>4886</v>
      </c>
      <c r="AE621" s="36" t="s">
        <v>4887</v>
      </c>
      <c r="AF621" s="36" t="s">
        <v>4888</v>
      </c>
      <c r="AG621" s="22">
        <f t="shared" si="77"/>
        <v>0.61290322580645162</v>
      </c>
      <c r="AH621" s="15" t="str">
        <f t="shared" si="88"/>
        <v/>
      </c>
      <c r="AI621" s="22" t="e">
        <f>VLOOKUP(A621,'[1]Deals (investment)'!$B$2:$Z$1497,1,FALSE)</f>
        <v>#N/A</v>
      </c>
      <c r="AJ621" s="22" t="e">
        <f>VLOOKUP(A621,'[1]Deals (investment)'!$B$2:$Z$870,15,FALSE)</f>
        <v>#N/A</v>
      </c>
      <c r="AK621" s="17" t="e">
        <f>VLOOKUP(A621,'[1]Deals (Exits)'!B:B,1,FALSE)</f>
        <v>#N/A</v>
      </c>
      <c r="AL621" s="23">
        <f>VLOOKUP(G621,[1]Lookups!$V$3:$Y$197,4,FALSE)</f>
        <v>0</v>
      </c>
      <c r="AM621" s="17" t="str">
        <f>VLOOKUP(X621,[1]Lookups!$B$3:$C$200,2,FALSE)</f>
        <v>Other Technologies &amp; Information Technology</v>
      </c>
      <c r="AN621" s="17" t="e">
        <f>VLOOKUP(R621,[1]Lookups!$H$3:$I$69,2,FALSE)</f>
        <v>#N/A</v>
      </c>
      <c r="AO621" s="17" t="e">
        <f>VLOOKUP(T621,[1]Lookups!$H$3:$I$69,2,FALSE)</f>
        <v>#N/A</v>
      </c>
      <c r="AP621" s="17" t="e">
        <f>VLOOKUP(AN621,[1]Lookups!$N$3:$O$11,2,FALSE)</f>
        <v>#N/A</v>
      </c>
      <c r="AQ621" s="18" t="e">
        <f>COUNTIFS('[1]Deals (investment)'!$B:$B,$A621)</f>
        <v>#VALUE!</v>
      </c>
      <c r="AR621" s="18" t="e">
        <f>COUNTIFS('[1]Deals (investment)'!$B:$B,$A621,'[1]Deals (investment)'!$T:$T,$AW$1)+COUNTIFS('[1]Deals (investment)'!$B:$B,$A621,'[1]Deals (investment)'!$T:$T,$AX$1)+COUNTIFS('[1]Deals (investment)'!$B:$B,$A621,'[1]Deals (investment)'!$T:$T,$AY$1)</f>
        <v>#VALUE!</v>
      </c>
      <c r="AS621" s="17" t="e">
        <f>SUMIFS('[1]Deals (investment)'!$C:$C,'[1]Deals (investment)'!$B:$B,$A621)</f>
        <v>#VALUE!</v>
      </c>
      <c r="AT621" s="17" t="e">
        <f t="shared" si="66"/>
        <v>#VALUE!</v>
      </c>
      <c r="AU621" s="18" t="e">
        <f>COUNTIF('[1]Deals (Exits)'!$B:$B,A621)</f>
        <v>#VALUE!</v>
      </c>
      <c r="AV621" s="17" t="e">
        <f>SUMIFS('[1]Deals (investment)'!$C:$C,'[1]Deals (investment)'!$B:$B,$A621,'[1]Deals (investment)'!$T:$T,AV$1)</f>
        <v>#VALUE!</v>
      </c>
      <c r="AW621" s="17" t="e">
        <f>SUMIFS('[1]Deals (investment)'!$C:$C,'[1]Deals (investment)'!$B:$B,$A621,'[1]Deals (investment)'!$T:$T,AW$1)</f>
        <v>#VALUE!</v>
      </c>
      <c r="AX621" s="17" t="e">
        <f>SUMIFS('[1]Deals (investment)'!$C:$C,'[1]Deals (investment)'!$B:$B,$A621,'[1]Deals (investment)'!$T:$T,AX$1)</f>
        <v>#VALUE!</v>
      </c>
      <c r="AY621" s="17" t="e">
        <f>SUMIFS('[1]Deals (investment)'!$C:$C,'[1]Deals (investment)'!$B:$B,$A621,'[1]Deals (investment)'!$T:$T,AY$1)</f>
        <v>#VALUE!</v>
      </c>
      <c r="AZ621" s="17" t="e">
        <f>SUMIFS('[1]Deals (investment)'!$C:$C,'[1]Deals (investment)'!$B:$B,$A621,'[1]Deals (investment)'!$T:$T,AZ$1)</f>
        <v>#VALUE!</v>
      </c>
      <c r="BA621" s="17" t="e">
        <f>SUMIFS('[1]Deals (investment)'!$C:$C,'[1]Deals (investment)'!$B:$B,$A621,'[1]Deals (investment)'!$T:$T,BA$1)</f>
        <v>#VALUE!</v>
      </c>
      <c r="BB621" s="17" t="e">
        <f>SUMIFS('[1]Deals (investment)'!$C:$C,'[1]Deals (investment)'!$B:$B,$A621,'[1]Deals (investment)'!$T:$T,BB$1)</f>
        <v>#VALUE!</v>
      </c>
      <c r="BC621" s="17" t="e">
        <f>SUMIFS('[1]Deals (Exits)'!$C:$C,'[1]Deals (Exits)'!$B:$B,$A621)</f>
        <v>#VALUE!</v>
      </c>
      <c r="BD621" s="17" t="e">
        <f>SUMIFS('[1]Deals (investment)'!$C:$C,'[1]Deals (investment)'!$B:$B,$A621,'[1]Deals (investment)'!$V:$V,BD$1)</f>
        <v>#VALUE!</v>
      </c>
      <c r="BE621" s="17" t="e">
        <f>SUMIFS('[1]Deals (investment)'!$C:$C,'[1]Deals (investment)'!$B:$B,$A621,'[1]Deals (investment)'!$V:$V,BE$1)</f>
        <v>#VALUE!</v>
      </c>
      <c r="BF621" s="17" t="e">
        <f>SUMIFS('[1]Deals (investment)'!$C:$C,'[1]Deals (investment)'!$B:$B,$A621,'[1]Deals (investment)'!$V:$V,BF$1)</f>
        <v>#VALUE!</v>
      </c>
      <c r="BG621" s="17" t="e">
        <f>SUMIFS('[1]Deals (investment)'!$C:$C,'[1]Deals (investment)'!$B:$B,$A621,'[1]Deals (investment)'!$V:$V,BG$1)</f>
        <v>#VALUE!</v>
      </c>
      <c r="BH621" s="17" t="e">
        <f>SUMIFS('[1]Deals (investment)'!$C:$C,'[1]Deals (investment)'!$B:$B,$A621,'[1]Deals (investment)'!$V:$V,BH$1)</f>
        <v>#VALUE!</v>
      </c>
      <c r="BI621" s="17" t="e">
        <f>SUMIFS('[1]Deals (investment)'!$C:$C,'[1]Deals (investment)'!$B:$B,$A621,'[1]Deals (investment)'!$V:$V,BI$1)</f>
        <v>#VALUE!</v>
      </c>
      <c r="BJ621" s="17" t="e">
        <f>SUMIFS('[1]Deals (investment)'!$C:$C,'[1]Deals (investment)'!$B:$B,$A621,'[1]Deals (investment)'!$V:$V,BJ$1)</f>
        <v>#VALUE!</v>
      </c>
      <c r="BK621" s="17" t="e">
        <f>SUMIFS('[1]Deals (investment)'!$C:$C,'[1]Deals (investment)'!$B:$B,$A621,'[1]Deals (investment)'!$V:$V,BK$1)</f>
        <v>#VALUE!</v>
      </c>
      <c r="BL621" s="17" t="e">
        <f>SUMIFS('[1]Deals (investment)'!$C:$C,'[1]Deals (investment)'!$B:$B,$A621,'[1]Deals (investment)'!$V:$V,BL$1)</f>
        <v>#VALUE!</v>
      </c>
      <c r="BM621" s="17" t="e">
        <f>SUMIFS('[1]Deals (investment)'!$C:$C,'[1]Deals (investment)'!$B:$B,$A621,'[1]Deals (investment)'!$V:$V,BM$1)</f>
        <v>#VALUE!</v>
      </c>
      <c r="BN621" s="15"/>
      <c r="BO621" s="15"/>
      <c r="BP621" s="22"/>
      <c r="BQ621" s="15"/>
      <c r="BR621" s="15"/>
      <c r="BS621" s="15"/>
      <c r="BT621" s="15"/>
      <c r="BU621" s="15"/>
      <c r="BV621" s="15"/>
      <c r="BW621" s="15"/>
      <c r="BX621" s="15"/>
      <c r="BY621" s="15"/>
      <c r="BZ621" s="15"/>
      <c r="CA621" s="15"/>
      <c r="CB621" s="15"/>
      <c r="CC621" s="15"/>
      <c r="CD621" s="15" t="str">
        <f t="shared" si="96"/>
        <v>CompiTechnologyCompiTechnology is a IT firm focusing on hardware and software product design.Active</v>
      </c>
      <c r="CE621" s="15"/>
      <c r="CF621" s="15"/>
      <c r="CG621" s="15"/>
      <c r="CH621" s="15"/>
      <c r="CI621" s="15"/>
      <c r="CJ621" s="15"/>
    </row>
    <row r="622" spans="1:118" ht="12.75">
      <c r="A622" s="21" t="s">
        <v>4889</v>
      </c>
      <c r="B622" s="15" t="s">
        <v>4890</v>
      </c>
      <c r="C622" s="15" t="s">
        <v>58</v>
      </c>
      <c r="D622" s="16">
        <v>2018</v>
      </c>
      <c r="E622" s="15" t="s">
        <v>518</v>
      </c>
      <c r="F622" s="15" t="s">
        <v>110</v>
      </c>
      <c r="G622" s="15" t="s">
        <v>519</v>
      </c>
      <c r="H622" s="15" t="s">
        <v>519</v>
      </c>
      <c r="I622" s="15" t="s">
        <v>519</v>
      </c>
      <c r="J622" s="15"/>
      <c r="K622" s="17" t="e">
        <f t="shared" si="65"/>
        <v>#VALUE!</v>
      </c>
      <c r="L622" s="15"/>
      <c r="M622" s="18" t="e">
        <f t="shared" si="95"/>
        <v>#VALUE!</v>
      </c>
      <c r="N622" s="15" t="s">
        <v>4891</v>
      </c>
      <c r="O622" s="15"/>
      <c r="P622" s="15"/>
      <c r="Q622" s="24">
        <v>43507</v>
      </c>
      <c r="R622" s="15" t="s">
        <v>636</v>
      </c>
      <c r="S622" s="19">
        <v>70000</v>
      </c>
      <c r="T622" s="15" t="s">
        <v>636</v>
      </c>
      <c r="U622" s="17">
        <v>70000</v>
      </c>
      <c r="V622" s="15" t="s">
        <v>4892</v>
      </c>
      <c r="W622" s="15">
        <v>0</v>
      </c>
      <c r="X622" s="15" t="s">
        <v>134</v>
      </c>
      <c r="Y622" s="15" t="s">
        <v>4893</v>
      </c>
      <c r="Z622" s="25" t="s">
        <v>81</v>
      </c>
      <c r="AA622" s="25" t="s">
        <v>110</v>
      </c>
      <c r="AB622" s="32">
        <v>43506</v>
      </c>
      <c r="AC622" s="21" t="s">
        <v>4894</v>
      </c>
      <c r="AD622" s="15" t="s">
        <v>110</v>
      </c>
      <c r="AE622" s="15" t="s">
        <v>110</v>
      </c>
      <c r="AF622" s="15" t="s">
        <v>110</v>
      </c>
      <c r="AG622" s="22">
        <f t="shared" si="77"/>
        <v>0.87096774193548387</v>
      </c>
      <c r="AH622" s="15" t="str">
        <f t="shared" si="88"/>
        <v/>
      </c>
      <c r="AI622" s="35" t="str">
        <f>VLOOKUP(A622,'[1]Deals (investment)'!$B$2:$Z$1497,1,FALSE)</f>
        <v>Appro.tn</v>
      </c>
      <c r="AJ622" s="22" t="e">
        <f>VLOOKUP(A622,'[1]Deals (investment)'!$B$2:$Z$870,15,FALSE)</f>
        <v>#N/A</v>
      </c>
      <c r="AK622" s="17" t="e">
        <f>VLOOKUP(A622,'[1]Deals (Exits)'!B:B,1,FALSE)</f>
        <v>#N/A</v>
      </c>
      <c r="AL622" s="23">
        <f>VLOOKUP(G622,[1]Lookups!$V$3:$Y$197,4,FALSE)</f>
        <v>0</v>
      </c>
      <c r="AM622" s="17" t="str">
        <f>VLOOKUP(X622,[1]Lookups!$B$3:$C$200,2,FALSE)</f>
        <v>Transport &amp; Logistics</v>
      </c>
      <c r="AN622" s="17" t="str">
        <f>VLOOKUP(R622,[1]Lookups!$H$3:$I$69,2,FALSE)</f>
        <v>1. Grant</v>
      </c>
      <c r="AO622" s="17" t="str">
        <f>VLOOKUP(T622,[1]Lookups!$H$3:$I$69,2,FALSE)</f>
        <v>1. Grant</v>
      </c>
      <c r="AP622" s="17" t="str">
        <f>VLOOKUP(AN622,[1]Lookups!$N$3:$O$11,2,FALSE)</f>
        <v>Early</v>
      </c>
      <c r="AQ622" s="18" t="e">
        <f>COUNTIFS('[1]Deals (investment)'!$B:$B,$A622)</f>
        <v>#VALUE!</v>
      </c>
      <c r="AR622" s="18" t="e">
        <f>COUNTIFS('[1]Deals (investment)'!$B:$B,$A622,'[1]Deals (investment)'!$T:$T,$AW$1)+COUNTIFS('[1]Deals (investment)'!$B:$B,$A622,'[1]Deals (investment)'!$T:$T,$AX$1)+COUNTIFS('[1]Deals (investment)'!$B:$B,$A622,'[1]Deals (investment)'!$T:$T,$AY$1)</f>
        <v>#VALUE!</v>
      </c>
      <c r="AS622" s="17" t="e">
        <f>SUMIFS('[1]Deals (investment)'!$C:$C,'[1]Deals (investment)'!$B:$B,$A622)</f>
        <v>#VALUE!</v>
      </c>
      <c r="AT622" s="17" t="e">
        <f t="shared" si="66"/>
        <v>#VALUE!</v>
      </c>
      <c r="AU622" s="18" t="e">
        <f>COUNTIF('[1]Deals (Exits)'!$B:$B,A622)</f>
        <v>#VALUE!</v>
      </c>
      <c r="AV622" s="17" t="e">
        <f>SUMIFS('[1]Deals (investment)'!$C:$C,'[1]Deals (investment)'!$B:$B,$A622,'[1]Deals (investment)'!$T:$T,AV$1)</f>
        <v>#VALUE!</v>
      </c>
      <c r="AW622" s="17" t="e">
        <f>SUMIFS('[1]Deals (investment)'!$C:$C,'[1]Deals (investment)'!$B:$B,$A622,'[1]Deals (investment)'!$T:$T,AW$1)</f>
        <v>#VALUE!</v>
      </c>
      <c r="AX622" s="17" t="e">
        <f>SUMIFS('[1]Deals (investment)'!$C:$C,'[1]Deals (investment)'!$B:$B,$A622,'[1]Deals (investment)'!$T:$T,AX$1)</f>
        <v>#VALUE!</v>
      </c>
      <c r="AY622" s="17" t="e">
        <f>SUMIFS('[1]Deals (investment)'!$C:$C,'[1]Deals (investment)'!$B:$B,$A622,'[1]Deals (investment)'!$T:$T,AY$1)</f>
        <v>#VALUE!</v>
      </c>
      <c r="AZ622" s="17" t="e">
        <f>SUMIFS('[1]Deals (investment)'!$C:$C,'[1]Deals (investment)'!$B:$B,$A622,'[1]Deals (investment)'!$T:$T,AZ$1)</f>
        <v>#VALUE!</v>
      </c>
      <c r="BA622" s="17" t="e">
        <f>SUMIFS('[1]Deals (investment)'!$C:$C,'[1]Deals (investment)'!$B:$B,$A622,'[1]Deals (investment)'!$T:$T,BA$1)</f>
        <v>#VALUE!</v>
      </c>
      <c r="BB622" s="17" t="e">
        <f>SUMIFS('[1]Deals (investment)'!$C:$C,'[1]Deals (investment)'!$B:$B,$A622,'[1]Deals (investment)'!$T:$T,BB$1)</f>
        <v>#VALUE!</v>
      </c>
      <c r="BC622" s="17" t="e">
        <f>SUMIFS('[1]Deals (Exits)'!$C:$C,'[1]Deals (Exits)'!$B:$B,$A622)</f>
        <v>#VALUE!</v>
      </c>
      <c r="BD622" s="17" t="e">
        <f>SUMIFS('[1]Deals (investment)'!$C:$C,'[1]Deals (investment)'!$B:$B,$A622,'[1]Deals (investment)'!$V:$V,BD$1)</f>
        <v>#VALUE!</v>
      </c>
      <c r="BE622" s="17" t="e">
        <f>SUMIFS('[1]Deals (investment)'!$C:$C,'[1]Deals (investment)'!$B:$B,$A622,'[1]Deals (investment)'!$V:$V,BE$1)</f>
        <v>#VALUE!</v>
      </c>
      <c r="BF622" s="17" t="e">
        <f>SUMIFS('[1]Deals (investment)'!$C:$C,'[1]Deals (investment)'!$B:$B,$A622,'[1]Deals (investment)'!$V:$V,BF$1)</f>
        <v>#VALUE!</v>
      </c>
      <c r="BG622" s="17" t="e">
        <f>SUMIFS('[1]Deals (investment)'!$C:$C,'[1]Deals (investment)'!$B:$B,$A622,'[1]Deals (investment)'!$V:$V,BG$1)</f>
        <v>#VALUE!</v>
      </c>
      <c r="BH622" s="17" t="e">
        <f>SUMIFS('[1]Deals (investment)'!$C:$C,'[1]Deals (investment)'!$B:$B,$A622,'[1]Deals (investment)'!$V:$V,BH$1)</f>
        <v>#VALUE!</v>
      </c>
      <c r="BI622" s="17" t="e">
        <f>SUMIFS('[1]Deals (investment)'!$C:$C,'[1]Deals (investment)'!$B:$B,$A622,'[1]Deals (investment)'!$V:$V,BI$1)</f>
        <v>#VALUE!</v>
      </c>
      <c r="BJ622" s="17" t="e">
        <f>SUMIFS('[1]Deals (investment)'!$C:$C,'[1]Deals (investment)'!$B:$B,$A622,'[1]Deals (investment)'!$V:$V,BJ$1)</f>
        <v>#VALUE!</v>
      </c>
      <c r="BK622" s="17" t="e">
        <f>SUMIFS('[1]Deals (investment)'!$C:$C,'[1]Deals (investment)'!$B:$B,$A622,'[1]Deals (investment)'!$V:$V,BK$1)</f>
        <v>#VALUE!</v>
      </c>
      <c r="BL622" s="17" t="e">
        <f>SUMIFS('[1]Deals (investment)'!$C:$C,'[1]Deals (investment)'!$B:$B,$A622,'[1]Deals (investment)'!$V:$V,BL$1)</f>
        <v>#VALUE!</v>
      </c>
      <c r="BM622" s="17" t="e">
        <f>SUMIFS('[1]Deals (investment)'!$C:$C,'[1]Deals (investment)'!$B:$B,$A622,'[1]Deals (investment)'!$V:$V,BM$1)</f>
        <v>#VALUE!</v>
      </c>
      <c r="BN622" s="15"/>
      <c r="BO622" s="15"/>
      <c r="BP622" s="22"/>
      <c r="BQ622" s="15"/>
      <c r="BR622" s="15"/>
      <c r="BS622" s="15"/>
      <c r="BT622" s="15"/>
      <c r="BU622" s="15"/>
      <c r="BV622" s="15"/>
      <c r="BW622" s="15"/>
      <c r="BX622" s="15"/>
      <c r="BY622" s="15"/>
      <c r="BZ622" s="15"/>
      <c r="CA622" s="15"/>
      <c r="CB622" s="15"/>
      <c r="CC622" s="15"/>
      <c r="CD622" s="15" t="str">
        <f t="shared" si="96"/>
        <v>Appro.tnAppro.tn is a publisher of a solution dedicated to the intelligent automation of the supply operations of small and medium enterprises.Active</v>
      </c>
      <c r="CE622" s="15"/>
      <c r="CF622" s="15"/>
      <c r="CG622" s="15"/>
      <c r="CH622" s="15"/>
      <c r="CI622" s="15"/>
      <c r="CJ622" s="15"/>
      <c r="DN622">
        <v>2019</v>
      </c>
    </row>
    <row r="623" spans="1:118" ht="12.75">
      <c r="A623" s="15" t="s">
        <v>4895</v>
      </c>
      <c r="B623" s="15" t="s">
        <v>4896</v>
      </c>
      <c r="C623" s="15" t="s">
        <v>58</v>
      </c>
      <c r="D623" s="16">
        <v>2007</v>
      </c>
      <c r="E623" s="15" t="s">
        <v>518</v>
      </c>
      <c r="F623" s="15"/>
      <c r="G623" s="15" t="s">
        <v>519</v>
      </c>
      <c r="H623" s="15" t="s">
        <v>519</v>
      </c>
      <c r="I623" s="15" t="s">
        <v>519</v>
      </c>
      <c r="J623" s="15"/>
      <c r="K623" s="17" t="e">
        <f t="shared" si="65"/>
        <v>#VALUE!</v>
      </c>
      <c r="L623" s="15"/>
      <c r="M623" s="18" t="e">
        <f t="shared" si="95"/>
        <v>#VALUE!</v>
      </c>
      <c r="N623" s="15" t="s">
        <v>4891</v>
      </c>
      <c r="O623" s="15"/>
      <c r="P623" s="15"/>
      <c r="Q623" s="24">
        <v>43507</v>
      </c>
      <c r="R623" s="15" t="s">
        <v>636</v>
      </c>
      <c r="S623" s="19">
        <v>50000</v>
      </c>
      <c r="T623" s="15" t="s">
        <v>636</v>
      </c>
      <c r="U623" s="17">
        <v>50000</v>
      </c>
      <c r="V623" s="15"/>
      <c r="W623" s="15"/>
      <c r="X623" s="15" t="s">
        <v>404</v>
      </c>
      <c r="Y623" s="15" t="s">
        <v>4663</v>
      </c>
      <c r="AB623" s="20"/>
      <c r="AC623" s="15"/>
      <c r="AD623" s="15"/>
      <c r="AE623" s="15"/>
      <c r="AF623" s="21" t="s">
        <v>3378</v>
      </c>
      <c r="AG623" s="22">
        <f t="shared" si="77"/>
        <v>0.58064516129032262</v>
      </c>
      <c r="AH623" s="15" t="str">
        <f t="shared" si="88"/>
        <v/>
      </c>
      <c r="AI623" s="22" t="str">
        <f>VLOOKUP(A623,'[1]Deals (investment)'!$B$2:$Z$1497,1,FALSE)</f>
        <v>Attila Tel</v>
      </c>
      <c r="AJ623" s="22" t="e">
        <f>VLOOKUP(A623,'[1]Deals (investment)'!$B$2:$Z$870,15,FALSE)</f>
        <v>#N/A</v>
      </c>
      <c r="AK623" s="17" t="e">
        <f>VLOOKUP(A623,'[1]Deals (Exits)'!B:B,1,FALSE)</f>
        <v>#N/A</v>
      </c>
      <c r="AL623" s="23">
        <f>VLOOKUP(G623,[1]Lookups!$V$3:$Y$197,4,FALSE)</f>
        <v>0</v>
      </c>
      <c r="AM623" s="17" t="str">
        <f>VLOOKUP(X623,[1]Lookups!$B$3:$C$200,2,FALSE)</f>
        <v>Other Technologies &amp; Information Technology</v>
      </c>
      <c r="AN623" s="17" t="str">
        <f>VLOOKUP(R623,[1]Lookups!$H$3:$I$69,2,FALSE)</f>
        <v>1. Grant</v>
      </c>
      <c r="AO623" s="17" t="str">
        <f>VLOOKUP(T623,[1]Lookups!$H$3:$I$69,2,FALSE)</f>
        <v>1. Grant</v>
      </c>
      <c r="AP623" s="17" t="str">
        <f>VLOOKUP(AN623,[1]Lookups!$N$3:$O$11,2,FALSE)</f>
        <v>Early</v>
      </c>
      <c r="AQ623" s="18" t="e">
        <f>COUNTIFS('[1]Deals (investment)'!$B:$B,$A623)</f>
        <v>#VALUE!</v>
      </c>
      <c r="AR623" s="18" t="e">
        <f>COUNTIFS('[1]Deals (investment)'!$B:$B,$A623,'[1]Deals (investment)'!$T:$T,$AW$1)+COUNTIFS('[1]Deals (investment)'!$B:$B,$A623,'[1]Deals (investment)'!$T:$T,$AX$1)+COUNTIFS('[1]Deals (investment)'!$B:$B,$A623,'[1]Deals (investment)'!$T:$T,$AY$1)</f>
        <v>#VALUE!</v>
      </c>
      <c r="AS623" s="17" t="e">
        <f>SUMIFS('[1]Deals (investment)'!$C:$C,'[1]Deals (investment)'!$B:$B,$A623)</f>
        <v>#VALUE!</v>
      </c>
      <c r="AT623" s="17" t="e">
        <f t="shared" si="66"/>
        <v>#VALUE!</v>
      </c>
      <c r="AU623" s="18" t="e">
        <f>COUNTIF('[1]Deals (Exits)'!$B:$B,A623)</f>
        <v>#VALUE!</v>
      </c>
      <c r="AV623" s="17" t="e">
        <f>SUMIFS('[1]Deals (investment)'!$C:$C,'[1]Deals (investment)'!$B:$B,$A623,'[1]Deals (investment)'!$T:$T,AV$1)</f>
        <v>#VALUE!</v>
      </c>
      <c r="AW623" s="17" t="e">
        <f>SUMIFS('[1]Deals (investment)'!$C:$C,'[1]Deals (investment)'!$B:$B,$A623,'[1]Deals (investment)'!$T:$T,AW$1)</f>
        <v>#VALUE!</v>
      </c>
      <c r="AX623" s="17" t="e">
        <f>SUMIFS('[1]Deals (investment)'!$C:$C,'[1]Deals (investment)'!$B:$B,$A623,'[1]Deals (investment)'!$T:$T,AX$1)</f>
        <v>#VALUE!</v>
      </c>
      <c r="AY623" s="17" t="e">
        <f>SUMIFS('[1]Deals (investment)'!$C:$C,'[1]Deals (investment)'!$B:$B,$A623,'[1]Deals (investment)'!$T:$T,AY$1)</f>
        <v>#VALUE!</v>
      </c>
      <c r="AZ623" s="17" t="e">
        <f>SUMIFS('[1]Deals (investment)'!$C:$C,'[1]Deals (investment)'!$B:$B,$A623,'[1]Deals (investment)'!$T:$T,AZ$1)</f>
        <v>#VALUE!</v>
      </c>
      <c r="BA623" s="17" t="e">
        <f>SUMIFS('[1]Deals (investment)'!$C:$C,'[1]Deals (investment)'!$B:$B,$A623,'[1]Deals (investment)'!$T:$T,BA$1)</f>
        <v>#VALUE!</v>
      </c>
      <c r="BB623" s="17" t="e">
        <f>SUMIFS('[1]Deals (investment)'!$C:$C,'[1]Deals (investment)'!$B:$B,$A623,'[1]Deals (investment)'!$T:$T,BB$1)</f>
        <v>#VALUE!</v>
      </c>
      <c r="BC623" s="17" t="e">
        <f>SUMIFS('[1]Deals (Exits)'!$C:$C,'[1]Deals (Exits)'!$B:$B,$A623)</f>
        <v>#VALUE!</v>
      </c>
      <c r="BD623" s="17" t="e">
        <f>SUMIFS('[1]Deals (investment)'!$C:$C,'[1]Deals (investment)'!$B:$B,$A623,'[1]Deals (investment)'!$V:$V,BD$1)</f>
        <v>#VALUE!</v>
      </c>
      <c r="BE623" s="17" t="e">
        <f>SUMIFS('[1]Deals (investment)'!$C:$C,'[1]Deals (investment)'!$B:$B,$A623,'[1]Deals (investment)'!$V:$V,BE$1)</f>
        <v>#VALUE!</v>
      </c>
      <c r="BF623" s="17" t="e">
        <f>SUMIFS('[1]Deals (investment)'!$C:$C,'[1]Deals (investment)'!$B:$B,$A623,'[1]Deals (investment)'!$V:$V,BF$1)</f>
        <v>#VALUE!</v>
      </c>
      <c r="BG623" s="17" t="e">
        <f>SUMIFS('[1]Deals (investment)'!$C:$C,'[1]Deals (investment)'!$B:$B,$A623,'[1]Deals (investment)'!$V:$V,BG$1)</f>
        <v>#VALUE!</v>
      </c>
      <c r="BH623" s="17" t="e">
        <f>SUMIFS('[1]Deals (investment)'!$C:$C,'[1]Deals (investment)'!$B:$B,$A623,'[1]Deals (investment)'!$V:$V,BH$1)</f>
        <v>#VALUE!</v>
      </c>
      <c r="BI623" s="17" t="e">
        <f>SUMIFS('[1]Deals (investment)'!$C:$C,'[1]Deals (investment)'!$B:$B,$A623,'[1]Deals (investment)'!$V:$V,BI$1)</f>
        <v>#VALUE!</v>
      </c>
      <c r="BJ623" s="17" t="e">
        <f>SUMIFS('[1]Deals (investment)'!$C:$C,'[1]Deals (investment)'!$B:$B,$A623,'[1]Deals (investment)'!$V:$V,BJ$1)</f>
        <v>#VALUE!</v>
      </c>
      <c r="BK623" s="17" t="e">
        <f>SUMIFS('[1]Deals (investment)'!$C:$C,'[1]Deals (investment)'!$B:$B,$A623,'[1]Deals (investment)'!$V:$V,BK$1)</f>
        <v>#VALUE!</v>
      </c>
      <c r="BL623" s="17" t="e">
        <f>SUMIFS('[1]Deals (investment)'!$C:$C,'[1]Deals (investment)'!$B:$B,$A623,'[1]Deals (investment)'!$V:$V,BL$1)</f>
        <v>#VALUE!</v>
      </c>
      <c r="BM623" s="17" t="e">
        <f>SUMIFS('[1]Deals (investment)'!$C:$C,'[1]Deals (investment)'!$B:$B,$A623,'[1]Deals (investment)'!$V:$V,BM$1)</f>
        <v>#VALUE!</v>
      </c>
      <c r="BN623" s="15"/>
      <c r="BO623" s="15"/>
      <c r="BP623" s="22"/>
      <c r="BQ623" s="15"/>
      <c r="BR623" s="15"/>
      <c r="BS623" s="15"/>
      <c r="BT623" s="15"/>
      <c r="BU623" s="15"/>
      <c r="BV623" s="15"/>
      <c r="BW623" s="15"/>
      <c r="BX623" s="15"/>
      <c r="BY623" s="15"/>
      <c r="BZ623" s="15"/>
      <c r="CA623" s="15"/>
      <c r="CB623" s="15"/>
      <c r="CC623" s="15"/>
      <c r="CD623" s="15"/>
      <c r="CE623" s="15"/>
      <c r="CF623" s="15"/>
      <c r="CG623" s="15"/>
      <c r="CH623" s="15"/>
      <c r="CI623" s="15"/>
      <c r="CJ623" s="15"/>
      <c r="DN623">
        <v>2019</v>
      </c>
    </row>
    <row r="624" spans="1:118" ht="12.75">
      <c r="A624" s="15" t="s">
        <v>4897</v>
      </c>
      <c r="B624" s="15"/>
      <c r="C624" s="15" t="s">
        <v>58</v>
      </c>
      <c r="D624" s="16"/>
      <c r="E624" s="15"/>
      <c r="F624" s="15"/>
      <c r="G624" s="15" t="s">
        <v>519</v>
      </c>
      <c r="H624" s="15" t="s">
        <v>519</v>
      </c>
      <c r="I624" s="15"/>
      <c r="J624" s="15"/>
      <c r="K624" s="17" t="e">
        <f t="shared" si="65"/>
        <v>#VALUE!</v>
      </c>
      <c r="L624" s="15"/>
      <c r="M624" s="18" t="e">
        <f t="shared" si="95"/>
        <v>#VALUE!</v>
      </c>
      <c r="N624" s="15"/>
      <c r="O624" s="15"/>
      <c r="P624" s="15"/>
      <c r="Q624" s="15"/>
      <c r="R624" s="15"/>
      <c r="S624" s="19"/>
      <c r="T624" s="15"/>
      <c r="U624" s="17"/>
      <c r="V624" s="15"/>
      <c r="W624" s="15"/>
      <c r="X624" s="15"/>
      <c r="Y624" s="15"/>
      <c r="AB624" s="20"/>
      <c r="AC624" s="15"/>
      <c r="AD624" s="15"/>
      <c r="AE624" s="15"/>
      <c r="AF624" s="15"/>
      <c r="AG624" s="22">
        <f t="shared" si="77"/>
        <v>0.16129032258064516</v>
      </c>
      <c r="AH624" s="15" t="str">
        <f t="shared" si="88"/>
        <v/>
      </c>
      <c r="AI624" s="22" t="e">
        <f>VLOOKUP(A624,'[1]Deals (investment)'!$B$2:$Z$1497,1,FALSE)</f>
        <v>#N/A</v>
      </c>
      <c r="AJ624" s="22" t="e">
        <f>VLOOKUP(A624,'[1]Deals (investment)'!$B$2:$Z$870,15,FALSE)</f>
        <v>#N/A</v>
      </c>
      <c r="AK624" s="17" t="e">
        <f>VLOOKUP(A624,'[1]Deals (Exits)'!B:B,1,FALSE)</f>
        <v>#N/A</v>
      </c>
      <c r="AL624" s="23">
        <f>VLOOKUP(G624,[1]Lookups!$V$3:$Y$197,4,FALSE)</f>
        <v>0</v>
      </c>
      <c r="AM624" s="17" t="e">
        <f>VLOOKUP(X624,[1]Lookups!$B$3:$C$200,2,FALSE)</f>
        <v>#N/A</v>
      </c>
      <c r="AN624" s="17" t="e">
        <f>VLOOKUP(R624,[1]Lookups!$H$3:$I$69,2,FALSE)</f>
        <v>#N/A</v>
      </c>
      <c r="AO624" s="17" t="e">
        <f>VLOOKUP(T624,[1]Lookups!$H$3:$I$69,2,FALSE)</f>
        <v>#N/A</v>
      </c>
      <c r="AP624" s="17" t="e">
        <f>VLOOKUP(AN624,[1]Lookups!$N$3:$O$11,2,FALSE)</f>
        <v>#N/A</v>
      </c>
      <c r="AQ624" s="18" t="e">
        <f>COUNTIFS('[1]Deals (investment)'!$B:$B,$A624)</f>
        <v>#VALUE!</v>
      </c>
      <c r="AR624" s="18" t="e">
        <f>COUNTIFS('[1]Deals (investment)'!$B:$B,$A624,'[1]Deals (investment)'!$T:$T,$AW$1)+COUNTIFS('[1]Deals (investment)'!$B:$B,$A624,'[1]Deals (investment)'!$T:$T,$AX$1)+COUNTIFS('[1]Deals (investment)'!$B:$B,$A624,'[1]Deals (investment)'!$T:$T,$AY$1)</f>
        <v>#VALUE!</v>
      </c>
      <c r="AS624" s="17" t="e">
        <f>SUMIFS('[1]Deals (investment)'!$C:$C,'[1]Deals (investment)'!$B:$B,$A624)</f>
        <v>#VALUE!</v>
      </c>
      <c r="AT624" s="17" t="e">
        <f t="shared" si="66"/>
        <v>#VALUE!</v>
      </c>
      <c r="AU624" s="18" t="e">
        <f>COUNTIF('[1]Deals (Exits)'!$B:$B,A624)</f>
        <v>#VALUE!</v>
      </c>
      <c r="AV624" s="17" t="e">
        <f>SUMIFS('[1]Deals (investment)'!$C:$C,'[1]Deals (investment)'!$B:$B,$A624,'[1]Deals (investment)'!$T:$T,AV$1)</f>
        <v>#VALUE!</v>
      </c>
      <c r="AW624" s="17" t="e">
        <f>SUMIFS('[1]Deals (investment)'!$C:$C,'[1]Deals (investment)'!$B:$B,$A624,'[1]Deals (investment)'!$T:$T,AW$1)</f>
        <v>#VALUE!</v>
      </c>
      <c r="AX624" s="17" t="e">
        <f>SUMIFS('[1]Deals (investment)'!$C:$C,'[1]Deals (investment)'!$B:$B,$A624,'[1]Deals (investment)'!$T:$T,AX$1)</f>
        <v>#VALUE!</v>
      </c>
      <c r="AY624" s="17" t="e">
        <f>SUMIFS('[1]Deals (investment)'!$C:$C,'[1]Deals (investment)'!$B:$B,$A624,'[1]Deals (investment)'!$T:$T,AY$1)</f>
        <v>#VALUE!</v>
      </c>
      <c r="AZ624" s="17" t="e">
        <f>SUMIFS('[1]Deals (investment)'!$C:$C,'[1]Deals (investment)'!$B:$B,$A624,'[1]Deals (investment)'!$T:$T,AZ$1)</f>
        <v>#VALUE!</v>
      </c>
      <c r="BA624" s="17" t="e">
        <f>SUMIFS('[1]Deals (investment)'!$C:$C,'[1]Deals (investment)'!$B:$B,$A624,'[1]Deals (investment)'!$T:$T,BA$1)</f>
        <v>#VALUE!</v>
      </c>
      <c r="BB624" s="17" t="e">
        <f>SUMIFS('[1]Deals (investment)'!$C:$C,'[1]Deals (investment)'!$B:$B,$A624,'[1]Deals (investment)'!$T:$T,BB$1)</f>
        <v>#VALUE!</v>
      </c>
      <c r="BC624" s="17" t="e">
        <f>SUMIFS('[1]Deals (Exits)'!$C:$C,'[1]Deals (Exits)'!$B:$B,$A624)</f>
        <v>#VALUE!</v>
      </c>
      <c r="BD624" s="17" t="e">
        <f>SUMIFS('[1]Deals (investment)'!$C:$C,'[1]Deals (investment)'!$B:$B,$A624,'[1]Deals (investment)'!$V:$V,BD$1)</f>
        <v>#VALUE!</v>
      </c>
      <c r="BE624" s="17" t="e">
        <f>SUMIFS('[1]Deals (investment)'!$C:$C,'[1]Deals (investment)'!$B:$B,$A624,'[1]Deals (investment)'!$V:$V,BE$1)</f>
        <v>#VALUE!</v>
      </c>
      <c r="BF624" s="17" t="e">
        <f>SUMIFS('[1]Deals (investment)'!$C:$C,'[1]Deals (investment)'!$B:$B,$A624,'[1]Deals (investment)'!$V:$V,BF$1)</f>
        <v>#VALUE!</v>
      </c>
      <c r="BG624" s="17" t="e">
        <f>SUMIFS('[1]Deals (investment)'!$C:$C,'[1]Deals (investment)'!$B:$B,$A624,'[1]Deals (investment)'!$V:$V,BG$1)</f>
        <v>#VALUE!</v>
      </c>
      <c r="BH624" s="17" t="e">
        <f>SUMIFS('[1]Deals (investment)'!$C:$C,'[1]Deals (investment)'!$B:$B,$A624,'[1]Deals (investment)'!$V:$V,BH$1)</f>
        <v>#VALUE!</v>
      </c>
      <c r="BI624" s="17" t="e">
        <f>SUMIFS('[1]Deals (investment)'!$C:$C,'[1]Deals (investment)'!$B:$B,$A624,'[1]Deals (investment)'!$V:$V,BI$1)</f>
        <v>#VALUE!</v>
      </c>
      <c r="BJ624" s="17" t="e">
        <f>SUMIFS('[1]Deals (investment)'!$C:$C,'[1]Deals (investment)'!$B:$B,$A624,'[1]Deals (investment)'!$V:$V,BJ$1)</f>
        <v>#VALUE!</v>
      </c>
      <c r="BK624" s="17" t="e">
        <f>SUMIFS('[1]Deals (investment)'!$C:$C,'[1]Deals (investment)'!$B:$B,$A624,'[1]Deals (investment)'!$V:$V,BK$1)</f>
        <v>#VALUE!</v>
      </c>
      <c r="BL624" s="17" t="e">
        <f>SUMIFS('[1]Deals (investment)'!$C:$C,'[1]Deals (investment)'!$B:$B,$A624,'[1]Deals (investment)'!$V:$V,BL$1)</f>
        <v>#VALUE!</v>
      </c>
      <c r="BM624" s="17" t="e">
        <f>SUMIFS('[1]Deals (investment)'!$C:$C,'[1]Deals (investment)'!$B:$B,$A624,'[1]Deals (investment)'!$V:$V,BM$1)</f>
        <v>#VALUE!</v>
      </c>
      <c r="BN624" s="15"/>
      <c r="BO624" s="15"/>
      <c r="BP624" s="22"/>
      <c r="BQ624" s="15"/>
      <c r="BR624" s="15"/>
      <c r="BS624" s="15"/>
      <c r="BT624" s="15"/>
      <c r="BU624" s="15"/>
      <c r="BV624" s="15"/>
      <c r="BW624" s="15"/>
      <c r="BX624" s="15"/>
      <c r="BY624" s="15"/>
      <c r="BZ624" s="15"/>
      <c r="CA624" s="15"/>
      <c r="CB624" s="15"/>
      <c r="CC624" s="15"/>
      <c r="CD624" s="15" t="str">
        <f>CONCATENATE(A624,B624,C624)</f>
        <v>ChantierActive</v>
      </c>
      <c r="CE624" s="15"/>
      <c r="CF624" s="15"/>
      <c r="CG624" s="15"/>
      <c r="CH624" s="15"/>
      <c r="CI624" s="15"/>
      <c r="CJ624" s="15"/>
    </row>
    <row r="625" spans="1:118" ht="12.75">
      <c r="A625" s="15" t="s">
        <v>4898</v>
      </c>
      <c r="B625" s="15" t="s">
        <v>4899</v>
      </c>
      <c r="C625" s="15" t="s">
        <v>58</v>
      </c>
      <c r="D625" s="16">
        <v>2009</v>
      </c>
      <c r="E625" s="15" t="s">
        <v>1086</v>
      </c>
      <c r="F625" s="15"/>
      <c r="G625" s="15" t="s">
        <v>891</v>
      </c>
      <c r="H625" s="15" t="s">
        <v>891</v>
      </c>
      <c r="I625" s="15" t="s">
        <v>891</v>
      </c>
      <c r="J625" s="15"/>
      <c r="K625" s="17" t="e">
        <f t="shared" si="65"/>
        <v>#VALUE!</v>
      </c>
      <c r="L625" s="15"/>
      <c r="M625" s="18" t="e">
        <f t="shared" si="95"/>
        <v>#VALUE!</v>
      </c>
      <c r="N625" s="15" t="s">
        <v>4900</v>
      </c>
      <c r="O625" s="15"/>
      <c r="P625" s="15"/>
      <c r="Q625" s="29">
        <v>43341</v>
      </c>
      <c r="R625" s="15" t="s">
        <v>375</v>
      </c>
      <c r="S625" s="19">
        <v>50000</v>
      </c>
      <c r="T625" s="15" t="s">
        <v>375</v>
      </c>
      <c r="U625" s="19">
        <v>50000</v>
      </c>
      <c r="V625" s="15" t="s">
        <v>4901</v>
      </c>
      <c r="W625" s="15">
        <v>0</v>
      </c>
      <c r="X625" s="15" t="s">
        <v>404</v>
      </c>
      <c r="Y625" s="15" t="s">
        <v>4902</v>
      </c>
      <c r="Z625" s="25" t="s">
        <v>81</v>
      </c>
      <c r="AB625" s="20" t="s">
        <v>286</v>
      </c>
      <c r="AC625" s="21" t="s">
        <v>4903</v>
      </c>
      <c r="AD625" s="21" t="s">
        <v>4904</v>
      </c>
      <c r="AE625" s="25" t="s">
        <v>110</v>
      </c>
      <c r="AF625" s="21" t="s">
        <v>4905</v>
      </c>
      <c r="AG625" s="22">
        <f t="shared" si="77"/>
        <v>0.80645161290322576</v>
      </c>
      <c r="AH625" s="15" t="e">
        <f t="shared" si="88"/>
        <v>#VALUE!</v>
      </c>
      <c r="AI625" s="22" t="e">
        <f>VLOOKUP(A625,'[1]Deals (investment)'!$B$2:$Z$1497,1,FALSE)</f>
        <v>#N/A</v>
      </c>
      <c r="AJ625" s="22" t="e">
        <f>VLOOKUP(A625,'[1]Deals (investment)'!$B$2:$Z$870,15,FALSE)</f>
        <v>#N/A</v>
      </c>
      <c r="AK625" s="17" t="e">
        <f>VLOOKUP(A625,'[1]Deals (Exits)'!B:B,1,FALSE)</f>
        <v>#N/A</v>
      </c>
      <c r="AL625" s="23">
        <f>VLOOKUP(G625,[1]Lookups!$V$3:$Y$197,4,FALSE)</f>
        <v>0</v>
      </c>
      <c r="AM625" s="17" t="str">
        <f>VLOOKUP(X625,[1]Lookups!$B$3:$C$200,2,FALSE)</f>
        <v>Other Technologies &amp; Information Technology</v>
      </c>
      <c r="AN625" s="17" t="str">
        <f>VLOOKUP(R625,[1]Lookups!$H$3:$I$69,2,FALSE)</f>
        <v>2. Seed</v>
      </c>
      <c r="AO625" s="17" t="str">
        <f>VLOOKUP(T625,[1]Lookups!$H$3:$I$69,2,FALSE)</f>
        <v>2. Seed</v>
      </c>
      <c r="AP625" s="17" t="str">
        <f>VLOOKUP(AN625,[1]Lookups!$N$3:$O$11,2,FALSE)</f>
        <v>Early</v>
      </c>
      <c r="AQ625" s="18" t="e">
        <f>COUNTIFS('[1]Deals (investment)'!$B:$B,$A625)</f>
        <v>#VALUE!</v>
      </c>
      <c r="AR625" s="18" t="e">
        <f>COUNTIFS('[1]Deals (investment)'!$B:$B,$A625,'[1]Deals (investment)'!$T:$T,$AW$1)+COUNTIFS('[1]Deals (investment)'!$B:$B,$A625,'[1]Deals (investment)'!$T:$T,$AX$1)+COUNTIFS('[1]Deals (investment)'!$B:$B,$A625,'[1]Deals (investment)'!$T:$T,$AY$1)</f>
        <v>#VALUE!</v>
      </c>
      <c r="AS625" s="17" t="e">
        <f>SUMIFS('[1]Deals (investment)'!$C:$C,'[1]Deals (investment)'!$B:$B,$A625)</f>
        <v>#VALUE!</v>
      </c>
      <c r="AT625" s="17" t="e">
        <f t="shared" si="66"/>
        <v>#VALUE!</v>
      </c>
      <c r="AU625" s="18" t="e">
        <f>COUNTIF('[1]Deals (Exits)'!$B:$B,A625)</f>
        <v>#VALUE!</v>
      </c>
      <c r="AV625" s="17" t="e">
        <f>SUMIFS('[1]Deals (investment)'!$C:$C,'[1]Deals (investment)'!$B:$B,$A625,'[1]Deals (investment)'!$T:$T,AV$1)</f>
        <v>#VALUE!</v>
      </c>
      <c r="AW625" s="17" t="e">
        <f>SUMIFS('[1]Deals (investment)'!$C:$C,'[1]Deals (investment)'!$B:$B,$A625,'[1]Deals (investment)'!$T:$T,AW$1)</f>
        <v>#VALUE!</v>
      </c>
      <c r="AX625" s="17" t="e">
        <f>SUMIFS('[1]Deals (investment)'!$C:$C,'[1]Deals (investment)'!$B:$B,$A625,'[1]Deals (investment)'!$T:$T,AX$1)</f>
        <v>#VALUE!</v>
      </c>
      <c r="AY625" s="17" t="e">
        <f>SUMIFS('[1]Deals (investment)'!$C:$C,'[1]Deals (investment)'!$B:$B,$A625,'[1]Deals (investment)'!$T:$T,AY$1)</f>
        <v>#VALUE!</v>
      </c>
      <c r="AZ625" s="17" t="e">
        <f>SUMIFS('[1]Deals (investment)'!$C:$C,'[1]Deals (investment)'!$B:$B,$A625,'[1]Deals (investment)'!$T:$T,AZ$1)</f>
        <v>#VALUE!</v>
      </c>
      <c r="BA625" s="17" t="e">
        <f>SUMIFS('[1]Deals (investment)'!$C:$C,'[1]Deals (investment)'!$B:$B,$A625,'[1]Deals (investment)'!$T:$T,BA$1)</f>
        <v>#VALUE!</v>
      </c>
      <c r="BB625" s="17" t="e">
        <f>SUMIFS('[1]Deals (investment)'!$C:$C,'[1]Deals (investment)'!$B:$B,$A625,'[1]Deals (investment)'!$T:$T,BB$1)</f>
        <v>#VALUE!</v>
      </c>
      <c r="BC625" s="17" t="e">
        <f>SUMIFS('[1]Deals (Exits)'!$C:$C,'[1]Deals (Exits)'!$B:$B,$A625)</f>
        <v>#VALUE!</v>
      </c>
      <c r="BD625" s="17" t="e">
        <f>SUMIFS('[1]Deals (investment)'!$C:$C,'[1]Deals (investment)'!$B:$B,$A625,'[1]Deals (investment)'!$V:$V,BD$1)</f>
        <v>#VALUE!</v>
      </c>
      <c r="BE625" s="17" t="e">
        <f>SUMIFS('[1]Deals (investment)'!$C:$C,'[1]Deals (investment)'!$B:$B,$A625,'[1]Deals (investment)'!$V:$V,BE$1)</f>
        <v>#VALUE!</v>
      </c>
      <c r="BF625" s="17" t="e">
        <f>SUMIFS('[1]Deals (investment)'!$C:$C,'[1]Deals (investment)'!$B:$B,$A625,'[1]Deals (investment)'!$V:$V,BF$1)</f>
        <v>#VALUE!</v>
      </c>
      <c r="BG625" s="17" t="e">
        <f>SUMIFS('[1]Deals (investment)'!$C:$C,'[1]Deals (investment)'!$B:$B,$A625,'[1]Deals (investment)'!$V:$V,BG$1)</f>
        <v>#VALUE!</v>
      </c>
      <c r="BH625" s="17" t="e">
        <f>SUMIFS('[1]Deals (investment)'!$C:$C,'[1]Deals (investment)'!$B:$B,$A625,'[1]Deals (investment)'!$V:$V,BH$1)</f>
        <v>#VALUE!</v>
      </c>
      <c r="BI625" s="17" t="e">
        <f>SUMIFS('[1]Deals (investment)'!$C:$C,'[1]Deals (investment)'!$B:$B,$A625,'[1]Deals (investment)'!$V:$V,BI$1)</f>
        <v>#VALUE!</v>
      </c>
      <c r="BJ625" s="17" t="e">
        <f>SUMIFS('[1]Deals (investment)'!$C:$C,'[1]Deals (investment)'!$B:$B,$A625,'[1]Deals (investment)'!$V:$V,BJ$1)</f>
        <v>#VALUE!</v>
      </c>
      <c r="BK625" s="17" t="e">
        <f>SUMIFS('[1]Deals (investment)'!$C:$C,'[1]Deals (investment)'!$B:$B,$A625,'[1]Deals (investment)'!$V:$V,BK$1)</f>
        <v>#VALUE!</v>
      </c>
      <c r="BL625" s="17" t="e">
        <f>SUMIFS('[1]Deals (investment)'!$C:$C,'[1]Deals (investment)'!$B:$B,$A625,'[1]Deals (investment)'!$V:$V,BL$1)</f>
        <v>#VALUE!</v>
      </c>
      <c r="BM625" s="17" t="e">
        <f>SUMIFS('[1]Deals (investment)'!$C:$C,'[1]Deals (investment)'!$B:$B,$A625,'[1]Deals (investment)'!$V:$V,BM$1)</f>
        <v>#VALUE!</v>
      </c>
      <c r="BN625" s="15"/>
      <c r="BO625" s="15"/>
      <c r="BP625" s="22"/>
      <c r="BQ625" s="15"/>
      <c r="BR625" s="15"/>
      <c r="BS625" s="15"/>
      <c r="BT625" s="15"/>
      <c r="BU625" s="15"/>
      <c r="BV625" s="15"/>
      <c r="BW625" s="15"/>
      <c r="BX625" s="15"/>
      <c r="BY625" s="15"/>
      <c r="BZ625" s="15"/>
      <c r="CA625" s="15"/>
      <c r="CB625" s="15"/>
      <c r="CC625" s="15"/>
      <c r="CD625" s="15"/>
      <c r="CE625" s="15"/>
      <c r="CF625" s="15"/>
      <c r="CG625" s="15"/>
      <c r="CH625" s="15"/>
      <c r="CI625" s="15"/>
      <c r="CJ625" s="15"/>
    </row>
    <row r="626" spans="1:118" ht="12.75">
      <c r="A626" s="15" t="s">
        <v>4906</v>
      </c>
      <c r="B626" s="15" t="s">
        <v>4907</v>
      </c>
      <c r="C626" s="15" t="s">
        <v>58</v>
      </c>
      <c r="D626" s="16">
        <v>2017</v>
      </c>
      <c r="E626" s="15" t="s">
        <v>1086</v>
      </c>
      <c r="F626" s="15" t="s">
        <v>110</v>
      </c>
      <c r="G626" s="15" t="s">
        <v>891</v>
      </c>
      <c r="H626" s="15" t="s">
        <v>891</v>
      </c>
      <c r="I626" s="15" t="s">
        <v>891</v>
      </c>
      <c r="J626" s="15"/>
      <c r="K626" s="17" t="e">
        <f t="shared" si="65"/>
        <v>#VALUE!</v>
      </c>
      <c r="L626" s="15"/>
      <c r="M626" s="18" t="e">
        <f t="shared" si="95"/>
        <v>#VALUE!</v>
      </c>
      <c r="N626" s="15"/>
      <c r="O626" s="15"/>
      <c r="P626" s="15"/>
      <c r="Q626" s="15"/>
      <c r="R626" s="15"/>
      <c r="S626" s="19"/>
      <c r="T626" s="15"/>
      <c r="U626" s="17"/>
      <c r="V626" s="15" t="s">
        <v>4908</v>
      </c>
      <c r="W626" s="15"/>
      <c r="X626" s="15" t="s">
        <v>158</v>
      </c>
      <c r="Y626" s="15" t="s">
        <v>4909</v>
      </c>
      <c r="AB626" s="32">
        <v>43506</v>
      </c>
      <c r="AC626" s="21" t="s">
        <v>4910</v>
      </c>
      <c r="AD626" s="21" t="s">
        <v>4911</v>
      </c>
      <c r="AE626" s="15" t="s">
        <v>110</v>
      </c>
      <c r="AF626" s="15" t="s">
        <v>110</v>
      </c>
      <c r="AG626" s="22">
        <f t="shared" si="77"/>
        <v>0.58064516129032262</v>
      </c>
      <c r="AH626" s="15" t="str">
        <f t="shared" si="88"/>
        <v/>
      </c>
      <c r="AI626" s="22" t="e">
        <f>VLOOKUP(A626,'[1]Deals (investment)'!$B$2:$Z$1497,1,FALSE)</f>
        <v>#N/A</v>
      </c>
      <c r="AJ626" s="22" t="e">
        <f>VLOOKUP(A626,'[1]Deals (investment)'!$B$2:$Z$870,15,FALSE)</f>
        <v>#N/A</v>
      </c>
      <c r="AK626" s="17" t="e">
        <f>VLOOKUP(A626,'[1]Deals (Exits)'!B:B,1,FALSE)</f>
        <v>#N/A</v>
      </c>
      <c r="AL626" s="23">
        <f>VLOOKUP(G626,[1]Lookups!$V$3:$Y$197,4,FALSE)</f>
        <v>0</v>
      </c>
      <c r="AM626" s="17" t="str">
        <f>VLOOKUP(X626,[1]Lookups!$B$3:$C$200,2,FALSE)</f>
        <v>Financial Services</v>
      </c>
      <c r="AN626" s="17" t="e">
        <f>VLOOKUP(R626,[1]Lookups!$H$3:$I$69,2,FALSE)</f>
        <v>#N/A</v>
      </c>
      <c r="AO626" s="17" t="e">
        <f>VLOOKUP(T626,[1]Lookups!$H$3:$I$69,2,FALSE)</f>
        <v>#N/A</v>
      </c>
      <c r="AP626" s="17" t="e">
        <f>VLOOKUP(AN626,[1]Lookups!$N$3:$O$11,2,FALSE)</f>
        <v>#N/A</v>
      </c>
      <c r="AQ626" s="18" t="e">
        <f>COUNTIFS('[1]Deals (investment)'!$B:$B,$A626)</f>
        <v>#VALUE!</v>
      </c>
      <c r="AR626" s="18" t="e">
        <f>COUNTIFS('[1]Deals (investment)'!$B:$B,$A626,'[1]Deals (investment)'!$T:$T,$AW$1)+COUNTIFS('[1]Deals (investment)'!$B:$B,$A626,'[1]Deals (investment)'!$T:$T,$AX$1)+COUNTIFS('[1]Deals (investment)'!$B:$B,$A626,'[1]Deals (investment)'!$T:$T,$AY$1)</f>
        <v>#VALUE!</v>
      </c>
      <c r="AS626" s="17" t="e">
        <f>SUMIFS('[1]Deals (investment)'!$C:$C,'[1]Deals (investment)'!$B:$B,$A626)</f>
        <v>#VALUE!</v>
      </c>
      <c r="AT626" s="17" t="e">
        <f t="shared" si="66"/>
        <v>#VALUE!</v>
      </c>
      <c r="AU626" s="18" t="e">
        <f>COUNTIF('[1]Deals (Exits)'!$B:$B,A626)</f>
        <v>#VALUE!</v>
      </c>
      <c r="AV626" s="17" t="e">
        <f>SUMIFS('[1]Deals (investment)'!$C:$C,'[1]Deals (investment)'!$B:$B,$A626,'[1]Deals (investment)'!$T:$T,AV$1)</f>
        <v>#VALUE!</v>
      </c>
      <c r="AW626" s="17" t="e">
        <f>SUMIFS('[1]Deals (investment)'!$C:$C,'[1]Deals (investment)'!$B:$B,$A626,'[1]Deals (investment)'!$T:$T,AW$1)</f>
        <v>#VALUE!</v>
      </c>
      <c r="AX626" s="17" t="e">
        <f>SUMIFS('[1]Deals (investment)'!$C:$C,'[1]Deals (investment)'!$B:$B,$A626,'[1]Deals (investment)'!$T:$T,AX$1)</f>
        <v>#VALUE!</v>
      </c>
      <c r="AY626" s="17" t="e">
        <f>SUMIFS('[1]Deals (investment)'!$C:$C,'[1]Deals (investment)'!$B:$B,$A626,'[1]Deals (investment)'!$T:$T,AY$1)</f>
        <v>#VALUE!</v>
      </c>
      <c r="AZ626" s="17" t="e">
        <f>SUMIFS('[1]Deals (investment)'!$C:$C,'[1]Deals (investment)'!$B:$B,$A626,'[1]Deals (investment)'!$T:$T,AZ$1)</f>
        <v>#VALUE!</v>
      </c>
      <c r="BA626" s="17" t="e">
        <f>SUMIFS('[1]Deals (investment)'!$C:$C,'[1]Deals (investment)'!$B:$B,$A626,'[1]Deals (investment)'!$T:$T,BA$1)</f>
        <v>#VALUE!</v>
      </c>
      <c r="BB626" s="17" t="e">
        <f>SUMIFS('[1]Deals (investment)'!$C:$C,'[1]Deals (investment)'!$B:$B,$A626,'[1]Deals (investment)'!$T:$T,BB$1)</f>
        <v>#VALUE!</v>
      </c>
      <c r="BC626" s="17" t="e">
        <f>SUMIFS('[1]Deals (Exits)'!$C:$C,'[1]Deals (Exits)'!$B:$B,$A626)</f>
        <v>#VALUE!</v>
      </c>
      <c r="BD626" s="17" t="e">
        <f>SUMIFS('[1]Deals (investment)'!$C:$C,'[1]Deals (investment)'!$B:$B,$A626,'[1]Deals (investment)'!$V:$V,BD$1)</f>
        <v>#VALUE!</v>
      </c>
      <c r="BE626" s="17" t="e">
        <f>SUMIFS('[1]Deals (investment)'!$C:$C,'[1]Deals (investment)'!$B:$B,$A626,'[1]Deals (investment)'!$V:$V,BE$1)</f>
        <v>#VALUE!</v>
      </c>
      <c r="BF626" s="17" t="e">
        <f>SUMIFS('[1]Deals (investment)'!$C:$C,'[1]Deals (investment)'!$B:$B,$A626,'[1]Deals (investment)'!$V:$V,BF$1)</f>
        <v>#VALUE!</v>
      </c>
      <c r="BG626" s="17" t="e">
        <f>SUMIFS('[1]Deals (investment)'!$C:$C,'[1]Deals (investment)'!$B:$B,$A626,'[1]Deals (investment)'!$V:$V,BG$1)</f>
        <v>#VALUE!</v>
      </c>
      <c r="BH626" s="17" t="e">
        <f>SUMIFS('[1]Deals (investment)'!$C:$C,'[1]Deals (investment)'!$B:$B,$A626,'[1]Deals (investment)'!$V:$V,BH$1)</f>
        <v>#VALUE!</v>
      </c>
      <c r="BI626" s="17" t="e">
        <f>SUMIFS('[1]Deals (investment)'!$C:$C,'[1]Deals (investment)'!$B:$B,$A626,'[1]Deals (investment)'!$V:$V,BI$1)</f>
        <v>#VALUE!</v>
      </c>
      <c r="BJ626" s="17" t="e">
        <f>SUMIFS('[1]Deals (investment)'!$C:$C,'[1]Deals (investment)'!$B:$B,$A626,'[1]Deals (investment)'!$V:$V,BJ$1)</f>
        <v>#VALUE!</v>
      </c>
      <c r="BK626" s="17" t="e">
        <f>SUMIFS('[1]Deals (investment)'!$C:$C,'[1]Deals (investment)'!$B:$B,$A626,'[1]Deals (investment)'!$V:$V,BK$1)</f>
        <v>#VALUE!</v>
      </c>
      <c r="BL626" s="17" t="e">
        <f>SUMIFS('[1]Deals (investment)'!$C:$C,'[1]Deals (investment)'!$B:$B,$A626,'[1]Deals (investment)'!$V:$V,BL$1)</f>
        <v>#VALUE!</v>
      </c>
      <c r="BM626" s="17" t="e">
        <f>SUMIFS('[1]Deals (investment)'!$C:$C,'[1]Deals (investment)'!$B:$B,$A626,'[1]Deals (investment)'!$V:$V,BM$1)</f>
        <v>#VALUE!</v>
      </c>
      <c r="BN626" s="15"/>
      <c r="BO626" s="15"/>
      <c r="BP626" s="22"/>
      <c r="BQ626" s="15"/>
      <c r="BR626" s="15"/>
      <c r="BS626" s="15"/>
      <c r="BT626" s="15"/>
      <c r="BU626" s="15"/>
      <c r="BV626" s="15"/>
      <c r="BW626" s="15"/>
      <c r="BX626" s="15"/>
      <c r="BY626" s="15"/>
      <c r="BZ626" s="15"/>
      <c r="CA626" s="15"/>
      <c r="CB626" s="15"/>
      <c r="CC626" s="15"/>
      <c r="CD626" s="15" t="str">
        <f t="shared" ref="CD626:CD635" si="97">CONCATENATE(A626,B626,C626)</f>
        <v>Agri-walletAgric Wallet is a FinTech platform using Artificial Intelligence to manage smallholder payment risk in the supply chain.Active</v>
      </c>
      <c r="CE626" s="15"/>
      <c r="CF626" s="15"/>
      <c r="CG626" s="15"/>
      <c r="CH626" s="15"/>
      <c r="CI626" s="15"/>
      <c r="CJ626" s="15"/>
    </row>
    <row r="627" spans="1:118" ht="12.75">
      <c r="A627" s="15" t="s">
        <v>4912</v>
      </c>
      <c r="B627" s="15" t="s">
        <v>4913</v>
      </c>
      <c r="C627" s="15" t="s">
        <v>58</v>
      </c>
      <c r="D627" s="16"/>
      <c r="E627" s="15" t="s">
        <v>1086</v>
      </c>
      <c r="F627" s="15" t="s">
        <v>199</v>
      </c>
      <c r="G627" s="15" t="s">
        <v>891</v>
      </c>
      <c r="H627" s="15" t="s">
        <v>891</v>
      </c>
      <c r="I627" s="15" t="s">
        <v>891</v>
      </c>
      <c r="J627" s="15"/>
      <c r="K627" s="17" t="e">
        <f t="shared" si="65"/>
        <v>#VALUE!</v>
      </c>
      <c r="L627" s="15"/>
      <c r="M627" s="18" t="e">
        <f t="shared" si="95"/>
        <v>#VALUE!</v>
      </c>
      <c r="N627" s="15"/>
      <c r="O627" s="15"/>
      <c r="P627" s="15"/>
      <c r="Q627" s="15"/>
      <c r="R627" s="15"/>
      <c r="S627" s="19"/>
      <c r="T627" s="15"/>
      <c r="U627" s="17"/>
      <c r="V627" s="15"/>
      <c r="W627" s="15"/>
      <c r="X627" s="15" t="s">
        <v>107</v>
      </c>
      <c r="Y627" s="15" t="s">
        <v>4914</v>
      </c>
      <c r="AB627" s="20"/>
      <c r="AC627" s="27" t="s">
        <v>4915</v>
      </c>
      <c r="AD627" s="15" t="s">
        <v>199</v>
      </c>
      <c r="AE627" s="27" t="s">
        <v>4916</v>
      </c>
      <c r="AF627" s="27" t="s">
        <v>4917</v>
      </c>
      <c r="AG627" s="22">
        <f t="shared" si="77"/>
        <v>0.4838709677419355</v>
      </c>
      <c r="AH627" s="15" t="e">
        <f t="shared" si="88"/>
        <v>#VALUE!</v>
      </c>
      <c r="AI627" s="22" t="e">
        <f>VLOOKUP(A627,'[1]Deals (investment)'!$B$2:$Z$1497,1,FALSE)</f>
        <v>#N/A</v>
      </c>
      <c r="AJ627" s="22" t="e">
        <f>VLOOKUP(A627,'[1]Deals (investment)'!$B$2:$Z$870,15,FALSE)</f>
        <v>#N/A</v>
      </c>
      <c r="AK627" s="17" t="e">
        <f>VLOOKUP(A627,'[1]Deals (Exits)'!B:B,1,FALSE)</f>
        <v>#N/A</v>
      </c>
      <c r="AL627" s="23">
        <f>VLOOKUP(G627,[1]Lookups!$V$3:$Y$197,4,FALSE)</f>
        <v>0</v>
      </c>
      <c r="AM627" s="17" t="str">
        <f>VLOOKUP(X627,[1]Lookups!$B$3:$C$200,2,FALSE)</f>
        <v>Energy &amp; Resources</v>
      </c>
      <c r="AN627" s="17" t="e">
        <f>VLOOKUP(R627,[1]Lookups!$H$3:$I$69,2,FALSE)</f>
        <v>#N/A</v>
      </c>
      <c r="AO627" s="17" t="e">
        <f>VLOOKUP(T627,[1]Lookups!$H$3:$I$69,2,FALSE)</f>
        <v>#N/A</v>
      </c>
      <c r="AP627" s="17" t="e">
        <f>VLOOKUP(AN627,[1]Lookups!$N$3:$O$11,2,FALSE)</f>
        <v>#N/A</v>
      </c>
      <c r="AQ627" s="18" t="e">
        <f>COUNTIFS('[1]Deals (investment)'!$B:$B,$A627)</f>
        <v>#VALUE!</v>
      </c>
      <c r="AR627" s="18" t="e">
        <f>COUNTIFS('[1]Deals (investment)'!$B:$B,$A627,'[1]Deals (investment)'!$T:$T,$AW$1)+COUNTIFS('[1]Deals (investment)'!$B:$B,$A627,'[1]Deals (investment)'!$T:$T,$AX$1)+COUNTIFS('[1]Deals (investment)'!$B:$B,$A627,'[1]Deals (investment)'!$T:$T,$AY$1)</f>
        <v>#VALUE!</v>
      </c>
      <c r="AS627" s="17" t="e">
        <f>SUMIFS('[1]Deals (investment)'!$C:$C,'[1]Deals (investment)'!$B:$B,$A627)</f>
        <v>#VALUE!</v>
      </c>
      <c r="AT627" s="17" t="e">
        <f t="shared" si="66"/>
        <v>#VALUE!</v>
      </c>
      <c r="AU627" s="18" t="e">
        <f>COUNTIF('[1]Deals (Exits)'!$B:$B,A627)</f>
        <v>#VALUE!</v>
      </c>
      <c r="AV627" s="17" t="e">
        <f>SUMIFS('[1]Deals (investment)'!$C:$C,'[1]Deals (investment)'!$B:$B,$A627,'[1]Deals (investment)'!$T:$T,AV$1)</f>
        <v>#VALUE!</v>
      </c>
      <c r="AW627" s="17" t="e">
        <f>SUMIFS('[1]Deals (investment)'!$C:$C,'[1]Deals (investment)'!$B:$B,$A627,'[1]Deals (investment)'!$T:$T,AW$1)</f>
        <v>#VALUE!</v>
      </c>
      <c r="AX627" s="17" t="e">
        <f>SUMIFS('[1]Deals (investment)'!$C:$C,'[1]Deals (investment)'!$B:$B,$A627,'[1]Deals (investment)'!$T:$T,AX$1)</f>
        <v>#VALUE!</v>
      </c>
      <c r="AY627" s="17" t="e">
        <f>SUMIFS('[1]Deals (investment)'!$C:$C,'[1]Deals (investment)'!$B:$B,$A627,'[1]Deals (investment)'!$T:$T,AY$1)</f>
        <v>#VALUE!</v>
      </c>
      <c r="AZ627" s="17" t="e">
        <f>SUMIFS('[1]Deals (investment)'!$C:$C,'[1]Deals (investment)'!$B:$B,$A627,'[1]Deals (investment)'!$T:$T,AZ$1)</f>
        <v>#VALUE!</v>
      </c>
      <c r="BA627" s="17" t="e">
        <f>SUMIFS('[1]Deals (investment)'!$C:$C,'[1]Deals (investment)'!$B:$B,$A627,'[1]Deals (investment)'!$T:$T,BA$1)</f>
        <v>#VALUE!</v>
      </c>
      <c r="BB627" s="17" t="e">
        <f>SUMIFS('[1]Deals (investment)'!$C:$C,'[1]Deals (investment)'!$B:$B,$A627,'[1]Deals (investment)'!$T:$T,BB$1)</f>
        <v>#VALUE!</v>
      </c>
      <c r="BC627" s="17" t="e">
        <f>SUMIFS('[1]Deals (Exits)'!$C:$C,'[1]Deals (Exits)'!$B:$B,$A627)</f>
        <v>#VALUE!</v>
      </c>
      <c r="BD627" s="17" t="e">
        <f>SUMIFS('[1]Deals (investment)'!$C:$C,'[1]Deals (investment)'!$B:$B,$A627,'[1]Deals (investment)'!$V:$V,BD$1)</f>
        <v>#VALUE!</v>
      </c>
      <c r="BE627" s="17" t="e">
        <f>SUMIFS('[1]Deals (investment)'!$C:$C,'[1]Deals (investment)'!$B:$B,$A627,'[1]Deals (investment)'!$V:$V,BE$1)</f>
        <v>#VALUE!</v>
      </c>
      <c r="BF627" s="17" t="e">
        <f>SUMIFS('[1]Deals (investment)'!$C:$C,'[1]Deals (investment)'!$B:$B,$A627,'[1]Deals (investment)'!$V:$V,BF$1)</f>
        <v>#VALUE!</v>
      </c>
      <c r="BG627" s="17" t="e">
        <f>SUMIFS('[1]Deals (investment)'!$C:$C,'[1]Deals (investment)'!$B:$B,$A627,'[1]Deals (investment)'!$V:$V,BG$1)</f>
        <v>#VALUE!</v>
      </c>
      <c r="BH627" s="17" t="e">
        <f>SUMIFS('[1]Deals (investment)'!$C:$C,'[1]Deals (investment)'!$B:$B,$A627,'[1]Deals (investment)'!$V:$V,BH$1)</f>
        <v>#VALUE!</v>
      </c>
      <c r="BI627" s="17" t="e">
        <f>SUMIFS('[1]Deals (investment)'!$C:$C,'[1]Deals (investment)'!$B:$B,$A627,'[1]Deals (investment)'!$V:$V,BI$1)</f>
        <v>#VALUE!</v>
      </c>
      <c r="BJ627" s="17" t="e">
        <f>SUMIFS('[1]Deals (investment)'!$C:$C,'[1]Deals (investment)'!$B:$B,$A627,'[1]Deals (investment)'!$V:$V,BJ$1)</f>
        <v>#VALUE!</v>
      </c>
      <c r="BK627" s="17" t="e">
        <f>SUMIFS('[1]Deals (investment)'!$C:$C,'[1]Deals (investment)'!$B:$B,$A627,'[1]Deals (investment)'!$V:$V,BK$1)</f>
        <v>#VALUE!</v>
      </c>
      <c r="BL627" s="17" t="e">
        <f>SUMIFS('[1]Deals (investment)'!$C:$C,'[1]Deals (investment)'!$B:$B,$A627,'[1]Deals (investment)'!$V:$V,BL$1)</f>
        <v>#VALUE!</v>
      </c>
      <c r="BM627" s="17" t="e">
        <f>SUMIFS('[1]Deals (investment)'!$C:$C,'[1]Deals (investment)'!$B:$B,$A627,'[1]Deals (investment)'!$V:$V,BM$1)</f>
        <v>#VALUE!</v>
      </c>
      <c r="BN627" s="15"/>
      <c r="BO627" s="15"/>
      <c r="BP627" s="22"/>
      <c r="BQ627" s="15"/>
      <c r="BR627" s="15"/>
      <c r="BS627" s="15"/>
      <c r="BT627" s="15"/>
      <c r="BU627" s="15"/>
      <c r="BV627" s="15"/>
      <c r="BW627" s="15"/>
      <c r="BX627" s="15"/>
      <c r="BY627" s="15"/>
      <c r="BZ627" s="15"/>
      <c r="CA627" s="15"/>
      <c r="CB627" s="15"/>
      <c r="CC627" s="15"/>
      <c r="CD627" s="15" t="str">
        <f t="shared" si="97"/>
        <v>African Initiative on Food Security and Environment (AIFE)AIFE proposes a Farming Cluster System (FCS) which would start at the farm enterprise level. Each farming activity with a different product and product cycle are designated as an independent enterpriseActive</v>
      </c>
      <c r="CE627" s="15"/>
      <c r="CF627" s="15"/>
      <c r="CG627" s="15"/>
      <c r="CH627" s="15"/>
      <c r="CI627" s="15"/>
      <c r="CJ627" s="15"/>
    </row>
    <row r="628" spans="1:118" ht="12.75">
      <c r="A628" s="15" t="s">
        <v>4918</v>
      </c>
      <c r="B628" s="15" t="s">
        <v>4919</v>
      </c>
      <c r="C628" s="15" t="s">
        <v>58</v>
      </c>
      <c r="D628" s="16">
        <v>2014</v>
      </c>
      <c r="E628" s="15" t="s">
        <v>1086</v>
      </c>
      <c r="F628" s="17"/>
      <c r="G628" s="15" t="s">
        <v>891</v>
      </c>
      <c r="H628" s="15" t="s">
        <v>891</v>
      </c>
      <c r="I628" s="17" t="s">
        <v>891</v>
      </c>
      <c r="J628" s="17"/>
      <c r="K628" s="17" t="e">
        <f t="shared" si="65"/>
        <v>#VALUE!</v>
      </c>
      <c r="L628" s="15"/>
      <c r="M628" s="18" t="e">
        <f t="shared" si="95"/>
        <v>#VALUE!</v>
      </c>
      <c r="N628" s="15"/>
      <c r="O628" s="15"/>
      <c r="P628" s="15"/>
      <c r="Q628" s="15"/>
      <c r="R628" s="15" t="s">
        <v>4386</v>
      </c>
      <c r="S628" s="19">
        <v>20000</v>
      </c>
      <c r="T628" s="15" t="s">
        <v>636</v>
      </c>
      <c r="U628" s="19">
        <v>20000</v>
      </c>
      <c r="V628" s="15" t="s">
        <v>4920</v>
      </c>
      <c r="W628" s="15"/>
      <c r="X628" s="15" t="s">
        <v>294</v>
      </c>
      <c r="Y628" s="17" t="s">
        <v>4402</v>
      </c>
      <c r="AB628" s="32">
        <v>43506</v>
      </c>
      <c r="AC628" s="31" t="s">
        <v>4921</v>
      </c>
      <c r="AD628" s="31" t="s">
        <v>4922</v>
      </c>
      <c r="AE628" s="17"/>
      <c r="AF628" s="17"/>
      <c r="AG628" s="22">
        <f t="shared" si="77"/>
        <v>0.61290322580645162</v>
      </c>
      <c r="AH628" s="15" t="e">
        <f t="shared" si="88"/>
        <v>#VALUE!</v>
      </c>
      <c r="AI628" s="22" t="str">
        <f>VLOOKUP(A628,'[1]Deals (investment)'!$B$2:$Z$1497,1,FALSE)</f>
        <v>BreastIT</v>
      </c>
      <c r="AJ628" s="22">
        <f>VLOOKUP(A628,'[1]Deals (investment)'!$B$2:$Z$870,15,FALSE)</f>
        <v>1</v>
      </c>
      <c r="AK628" s="17" t="e">
        <f>VLOOKUP(A628,'[1]Deals (Exits)'!B:B,1,FALSE)</f>
        <v>#N/A</v>
      </c>
      <c r="AL628" s="23">
        <f>VLOOKUP(G628,[1]Lookups!$V$3:$Y$197,4,FALSE)</f>
        <v>0</v>
      </c>
      <c r="AM628" s="17" t="str">
        <f>VLOOKUP(X628,[1]Lookups!$B$3:$C$200,2,FALSE)</f>
        <v>Health &amp; Pharmaceuticals</v>
      </c>
      <c r="AN628" s="17" t="e">
        <f>VLOOKUP(R628,[1]Lookups!$H$3:$I$69,2,FALSE)</f>
        <v>#N/A</v>
      </c>
      <c r="AO628" s="17" t="str">
        <f>VLOOKUP(T628,[1]Lookups!$H$3:$I$69,2,FALSE)</f>
        <v>1. Grant</v>
      </c>
      <c r="AP628" s="17" t="e">
        <f>VLOOKUP(AN628,[1]Lookups!$N$3:$O$11,2,FALSE)</f>
        <v>#N/A</v>
      </c>
      <c r="AQ628" s="18" t="e">
        <f>COUNTIFS('[1]Deals (investment)'!$B:$B,$A628)</f>
        <v>#VALUE!</v>
      </c>
      <c r="AR628" s="18" t="e">
        <f>COUNTIFS('[1]Deals (investment)'!$B:$B,$A628,'[1]Deals (investment)'!$T:$T,$AW$1)+COUNTIFS('[1]Deals (investment)'!$B:$B,$A628,'[1]Deals (investment)'!$T:$T,$AX$1)+COUNTIFS('[1]Deals (investment)'!$B:$B,$A628,'[1]Deals (investment)'!$T:$T,$AY$1)</f>
        <v>#VALUE!</v>
      </c>
      <c r="AS628" s="17" t="e">
        <f>SUMIFS('[1]Deals (investment)'!$C:$C,'[1]Deals (investment)'!$B:$B,$A628)</f>
        <v>#VALUE!</v>
      </c>
      <c r="AT628" s="17" t="e">
        <f t="shared" si="66"/>
        <v>#VALUE!</v>
      </c>
      <c r="AU628" s="18" t="e">
        <f>COUNTIF('[1]Deals (Exits)'!$B:$B,A628)</f>
        <v>#VALUE!</v>
      </c>
      <c r="AV628" s="17" t="e">
        <f>SUMIFS('[1]Deals (investment)'!$C:$C,'[1]Deals (investment)'!$B:$B,$A628,'[1]Deals (investment)'!$T:$T,AV$1)</f>
        <v>#VALUE!</v>
      </c>
      <c r="AW628" s="17" t="e">
        <f>SUMIFS('[1]Deals (investment)'!$C:$C,'[1]Deals (investment)'!$B:$B,$A628,'[1]Deals (investment)'!$T:$T,AW$1)</f>
        <v>#VALUE!</v>
      </c>
      <c r="AX628" s="17" t="e">
        <f>SUMIFS('[1]Deals (investment)'!$C:$C,'[1]Deals (investment)'!$B:$B,$A628,'[1]Deals (investment)'!$T:$T,AX$1)</f>
        <v>#VALUE!</v>
      </c>
      <c r="AY628" s="17" t="e">
        <f>SUMIFS('[1]Deals (investment)'!$C:$C,'[1]Deals (investment)'!$B:$B,$A628,'[1]Deals (investment)'!$T:$T,AY$1)</f>
        <v>#VALUE!</v>
      </c>
      <c r="AZ628" s="17" t="e">
        <f>SUMIFS('[1]Deals (investment)'!$C:$C,'[1]Deals (investment)'!$B:$B,$A628,'[1]Deals (investment)'!$T:$T,AZ$1)</f>
        <v>#VALUE!</v>
      </c>
      <c r="BA628" s="17" t="e">
        <f>SUMIFS('[1]Deals (investment)'!$C:$C,'[1]Deals (investment)'!$B:$B,$A628,'[1]Deals (investment)'!$T:$T,BA$1)</f>
        <v>#VALUE!</v>
      </c>
      <c r="BB628" s="17" t="e">
        <f>SUMIFS('[1]Deals (investment)'!$C:$C,'[1]Deals (investment)'!$B:$B,$A628,'[1]Deals (investment)'!$T:$T,BB$1)</f>
        <v>#VALUE!</v>
      </c>
      <c r="BC628" s="17" t="e">
        <f>SUMIFS('[1]Deals (Exits)'!$C:$C,'[1]Deals (Exits)'!$B:$B,$A628)</f>
        <v>#VALUE!</v>
      </c>
      <c r="BD628" s="17" t="e">
        <f>SUMIFS('[1]Deals (investment)'!$C:$C,'[1]Deals (investment)'!$B:$B,$A628,'[1]Deals (investment)'!$V:$V,BD$1)</f>
        <v>#VALUE!</v>
      </c>
      <c r="BE628" s="17" t="e">
        <f>SUMIFS('[1]Deals (investment)'!$C:$C,'[1]Deals (investment)'!$B:$B,$A628,'[1]Deals (investment)'!$V:$V,BE$1)</f>
        <v>#VALUE!</v>
      </c>
      <c r="BF628" s="17" t="e">
        <f>SUMIFS('[1]Deals (investment)'!$C:$C,'[1]Deals (investment)'!$B:$B,$A628,'[1]Deals (investment)'!$V:$V,BF$1)</f>
        <v>#VALUE!</v>
      </c>
      <c r="BG628" s="17" t="e">
        <f>SUMIFS('[1]Deals (investment)'!$C:$C,'[1]Deals (investment)'!$B:$B,$A628,'[1]Deals (investment)'!$V:$V,BG$1)</f>
        <v>#VALUE!</v>
      </c>
      <c r="BH628" s="17" t="e">
        <f>SUMIFS('[1]Deals (investment)'!$C:$C,'[1]Deals (investment)'!$B:$B,$A628,'[1]Deals (investment)'!$V:$V,BH$1)</f>
        <v>#VALUE!</v>
      </c>
      <c r="BI628" s="17" t="e">
        <f>SUMIFS('[1]Deals (investment)'!$C:$C,'[1]Deals (investment)'!$B:$B,$A628,'[1]Deals (investment)'!$V:$V,BI$1)</f>
        <v>#VALUE!</v>
      </c>
      <c r="BJ628" s="17" t="e">
        <f>SUMIFS('[1]Deals (investment)'!$C:$C,'[1]Deals (investment)'!$B:$B,$A628,'[1]Deals (investment)'!$V:$V,BJ$1)</f>
        <v>#VALUE!</v>
      </c>
      <c r="BK628" s="17" t="e">
        <f>SUMIFS('[1]Deals (investment)'!$C:$C,'[1]Deals (investment)'!$B:$B,$A628,'[1]Deals (investment)'!$V:$V,BK$1)</f>
        <v>#VALUE!</v>
      </c>
      <c r="BL628" s="17" t="e">
        <f>SUMIFS('[1]Deals (investment)'!$C:$C,'[1]Deals (investment)'!$B:$B,$A628,'[1]Deals (investment)'!$V:$V,BL$1)</f>
        <v>#VALUE!</v>
      </c>
      <c r="BM628" s="17" t="e">
        <f>SUMIFS('[1]Deals (investment)'!$C:$C,'[1]Deals (investment)'!$B:$B,$A628,'[1]Deals (investment)'!$V:$V,BM$1)</f>
        <v>#VALUE!</v>
      </c>
      <c r="BN628" s="15"/>
      <c r="BO628" s="15"/>
      <c r="BP628" s="22"/>
      <c r="BQ628" s="15"/>
      <c r="BR628" s="15"/>
      <c r="BS628" s="15"/>
      <c r="BT628" s="15"/>
      <c r="BU628" s="15"/>
      <c r="BV628" s="15"/>
      <c r="BW628" s="15"/>
      <c r="BX628" s="15"/>
      <c r="BY628" s="15"/>
      <c r="BZ628" s="15"/>
      <c r="CA628" s="15"/>
      <c r="CB628" s="15"/>
      <c r="CC628" s="15"/>
      <c r="CD628" s="15" t="str">
        <f t="shared" si="97"/>
        <v>BreastITBreastIT is composed of a hardware(Glove) and the software application. This makes the whole equipment portable and easily accessible by a huge number of women in the different parts of the world. With such pros of the product, breast cancer screening becomes a piece of pie.Active</v>
      </c>
      <c r="CE628" s="15"/>
      <c r="CF628" s="15"/>
      <c r="CG628" s="15"/>
      <c r="CH628" s="15"/>
      <c r="CI628" s="15"/>
      <c r="CJ628" s="15"/>
      <c r="DN628">
        <v>2018</v>
      </c>
    </row>
    <row r="629" spans="1:118" ht="12.75">
      <c r="A629" s="15" t="s">
        <v>4923</v>
      </c>
      <c r="B629" s="15" t="s">
        <v>4924</v>
      </c>
      <c r="C629" s="15" t="s">
        <v>58</v>
      </c>
      <c r="D629" s="16">
        <v>2016</v>
      </c>
      <c r="E629" s="26" t="s">
        <v>1086</v>
      </c>
      <c r="F629" s="26" t="s">
        <v>199</v>
      </c>
      <c r="G629" s="26" t="s">
        <v>891</v>
      </c>
      <c r="H629" s="26" t="s">
        <v>891</v>
      </c>
      <c r="I629" s="15" t="s">
        <v>891</v>
      </c>
      <c r="J629" s="26"/>
      <c r="K629" s="17" t="e">
        <f t="shared" si="65"/>
        <v>#VALUE!</v>
      </c>
      <c r="L629" s="15"/>
      <c r="M629" s="18" t="e">
        <f t="shared" si="95"/>
        <v>#VALUE!</v>
      </c>
      <c r="N629" s="15" t="s">
        <v>4925</v>
      </c>
      <c r="O629" s="15"/>
      <c r="P629" s="15"/>
      <c r="Q629" s="24">
        <v>43641</v>
      </c>
      <c r="R629" s="15" t="s">
        <v>375</v>
      </c>
      <c r="S629" s="19" t="s">
        <v>144</v>
      </c>
      <c r="T629" s="15" t="s">
        <v>110</v>
      </c>
      <c r="U629" s="17" t="s">
        <v>110</v>
      </c>
      <c r="V629" s="15" t="s">
        <v>4926</v>
      </c>
      <c r="W629" s="15">
        <v>0</v>
      </c>
      <c r="X629" s="15" t="s">
        <v>404</v>
      </c>
      <c r="Y629" s="15" t="s">
        <v>4927</v>
      </c>
      <c r="Z629" s="25" t="s">
        <v>109</v>
      </c>
      <c r="AB629" s="32">
        <v>43506</v>
      </c>
      <c r="AC629" s="27" t="s">
        <v>4928</v>
      </c>
      <c r="AD629" s="27" t="s">
        <v>4929</v>
      </c>
      <c r="AE629" s="27" t="s">
        <v>4930</v>
      </c>
      <c r="AF629" s="27" t="s">
        <v>4931</v>
      </c>
      <c r="AG629" s="22">
        <f t="shared" si="77"/>
        <v>0.83870967741935487</v>
      </c>
      <c r="AH629" s="15" t="str">
        <f t="shared" si="88"/>
        <v/>
      </c>
      <c r="AI629" s="22" t="str">
        <f>VLOOKUP(A629,'[1]Deals (investment)'!$B$2:$Z$1497,1,FALSE)</f>
        <v>afriQloud</v>
      </c>
      <c r="AJ629" s="22" t="e">
        <f>VLOOKUP(A629,'[1]Deals (investment)'!$B$2:$Z$870,15,FALSE)</f>
        <v>#N/A</v>
      </c>
      <c r="AK629" s="17" t="e">
        <f>VLOOKUP(A629,'[1]Deals (Exits)'!B:B,1,FALSE)</f>
        <v>#N/A</v>
      </c>
      <c r="AL629" s="23">
        <f>VLOOKUP(G629,[1]Lookups!$V$3:$Y$197,4,FALSE)</f>
        <v>0</v>
      </c>
      <c r="AM629" s="17" t="str">
        <f>VLOOKUP(X629,[1]Lookups!$B$3:$C$200,2,FALSE)</f>
        <v>Other Technologies &amp; Information Technology</v>
      </c>
      <c r="AN629" s="17" t="str">
        <f>VLOOKUP(R629,[1]Lookups!$H$3:$I$69,2,FALSE)</f>
        <v>2. Seed</v>
      </c>
      <c r="AO629" s="17" t="e">
        <f>VLOOKUP(T629,[1]Lookups!$H$3:$I$69,2,FALSE)</f>
        <v>#N/A</v>
      </c>
      <c r="AP629" s="17" t="str">
        <f>VLOOKUP(AN629,[1]Lookups!$N$3:$O$11,2,FALSE)</f>
        <v>Early</v>
      </c>
      <c r="AQ629" s="18" t="e">
        <f>COUNTIFS('[1]Deals (investment)'!$B:$B,$A629)</f>
        <v>#VALUE!</v>
      </c>
      <c r="AR629" s="18" t="e">
        <f>COUNTIFS('[1]Deals (investment)'!$B:$B,$A629,'[1]Deals (investment)'!$T:$T,$AW$1)+COUNTIFS('[1]Deals (investment)'!$B:$B,$A629,'[1]Deals (investment)'!$T:$T,$AX$1)+COUNTIFS('[1]Deals (investment)'!$B:$B,$A629,'[1]Deals (investment)'!$T:$T,$AY$1)</f>
        <v>#VALUE!</v>
      </c>
      <c r="AS629" s="17" t="e">
        <f>SUMIFS('[1]Deals (investment)'!$C:$C,'[1]Deals (investment)'!$B:$B,$A629)</f>
        <v>#VALUE!</v>
      </c>
      <c r="AT629" s="17" t="e">
        <f t="shared" si="66"/>
        <v>#VALUE!</v>
      </c>
      <c r="AU629" s="18" t="e">
        <f>COUNTIF('[1]Deals (Exits)'!$B:$B,A629)</f>
        <v>#VALUE!</v>
      </c>
      <c r="AV629" s="17" t="e">
        <f>SUMIFS('[1]Deals (investment)'!$C:$C,'[1]Deals (investment)'!$B:$B,$A629,'[1]Deals (investment)'!$T:$T,AV$1)</f>
        <v>#VALUE!</v>
      </c>
      <c r="AW629" s="17" t="e">
        <f>SUMIFS('[1]Deals (investment)'!$C:$C,'[1]Deals (investment)'!$B:$B,$A629,'[1]Deals (investment)'!$T:$T,AW$1)</f>
        <v>#VALUE!</v>
      </c>
      <c r="AX629" s="17" t="e">
        <f>SUMIFS('[1]Deals (investment)'!$C:$C,'[1]Deals (investment)'!$B:$B,$A629,'[1]Deals (investment)'!$T:$T,AX$1)</f>
        <v>#VALUE!</v>
      </c>
      <c r="AY629" s="17" t="e">
        <f>SUMIFS('[1]Deals (investment)'!$C:$C,'[1]Deals (investment)'!$B:$B,$A629,'[1]Deals (investment)'!$T:$T,AY$1)</f>
        <v>#VALUE!</v>
      </c>
      <c r="AZ629" s="17" t="e">
        <f>SUMIFS('[1]Deals (investment)'!$C:$C,'[1]Deals (investment)'!$B:$B,$A629,'[1]Deals (investment)'!$T:$T,AZ$1)</f>
        <v>#VALUE!</v>
      </c>
      <c r="BA629" s="17" t="e">
        <f>SUMIFS('[1]Deals (investment)'!$C:$C,'[1]Deals (investment)'!$B:$B,$A629,'[1]Deals (investment)'!$T:$T,BA$1)</f>
        <v>#VALUE!</v>
      </c>
      <c r="BB629" s="17" t="e">
        <f>SUMIFS('[1]Deals (investment)'!$C:$C,'[1]Deals (investment)'!$B:$B,$A629,'[1]Deals (investment)'!$T:$T,BB$1)</f>
        <v>#VALUE!</v>
      </c>
      <c r="BC629" s="17" t="e">
        <f>SUMIFS('[1]Deals (Exits)'!$C:$C,'[1]Deals (Exits)'!$B:$B,$A629)</f>
        <v>#VALUE!</v>
      </c>
      <c r="BD629" s="17" t="e">
        <f>SUMIFS('[1]Deals (investment)'!$C:$C,'[1]Deals (investment)'!$B:$B,$A629,'[1]Deals (investment)'!$V:$V,BD$1)</f>
        <v>#VALUE!</v>
      </c>
      <c r="BE629" s="17" t="e">
        <f>SUMIFS('[1]Deals (investment)'!$C:$C,'[1]Deals (investment)'!$B:$B,$A629,'[1]Deals (investment)'!$V:$V,BE$1)</f>
        <v>#VALUE!</v>
      </c>
      <c r="BF629" s="17" t="e">
        <f>SUMIFS('[1]Deals (investment)'!$C:$C,'[1]Deals (investment)'!$B:$B,$A629,'[1]Deals (investment)'!$V:$V,BF$1)</f>
        <v>#VALUE!</v>
      </c>
      <c r="BG629" s="17" t="e">
        <f>SUMIFS('[1]Deals (investment)'!$C:$C,'[1]Deals (investment)'!$B:$B,$A629,'[1]Deals (investment)'!$V:$V,BG$1)</f>
        <v>#VALUE!</v>
      </c>
      <c r="BH629" s="17" t="e">
        <f>SUMIFS('[1]Deals (investment)'!$C:$C,'[1]Deals (investment)'!$B:$B,$A629,'[1]Deals (investment)'!$V:$V,BH$1)</f>
        <v>#VALUE!</v>
      </c>
      <c r="BI629" s="17" t="e">
        <f>SUMIFS('[1]Deals (investment)'!$C:$C,'[1]Deals (investment)'!$B:$B,$A629,'[1]Deals (investment)'!$V:$V,BI$1)</f>
        <v>#VALUE!</v>
      </c>
      <c r="BJ629" s="17" t="e">
        <f>SUMIFS('[1]Deals (investment)'!$C:$C,'[1]Deals (investment)'!$B:$B,$A629,'[1]Deals (investment)'!$V:$V,BJ$1)</f>
        <v>#VALUE!</v>
      </c>
      <c r="BK629" s="17" t="e">
        <f>SUMIFS('[1]Deals (investment)'!$C:$C,'[1]Deals (investment)'!$B:$B,$A629,'[1]Deals (investment)'!$V:$V,BK$1)</f>
        <v>#VALUE!</v>
      </c>
      <c r="BL629" s="17" t="e">
        <f>SUMIFS('[1]Deals (investment)'!$C:$C,'[1]Deals (investment)'!$B:$B,$A629,'[1]Deals (investment)'!$V:$V,BL$1)</f>
        <v>#VALUE!</v>
      </c>
      <c r="BM629" s="17" t="e">
        <f>SUMIFS('[1]Deals (investment)'!$C:$C,'[1]Deals (investment)'!$B:$B,$A629,'[1]Deals (investment)'!$V:$V,BM$1)</f>
        <v>#VALUE!</v>
      </c>
      <c r="BN629" s="15"/>
      <c r="BO629" s="15"/>
      <c r="BP629" s="22"/>
      <c r="BQ629" s="15"/>
      <c r="BR629" s="15"/>
      <c r="BS629" s="15"/>
      <c r="BT629" s="15"/>
      <c r="BU629" s="15"/>
      <c r="BV629" s="15"/>
      <c r="BW629" s="15"/>
      <c r="BX629" s="15"/>
      <c r="BY629" s="15"/>
      <c r="BZ629" s="15"/>
      <c r="CA629" s="15"/>
      <c r="CB629" s="15"/>
      <c r="CC629" s="15"/>
      <c r="CD629" s="15" t="str">
        <f t="shared" si="97"/>
        <v>afriQloudafriQcloud provides the African technology industry with cloud sovereignty with cloud hosting services.Active</v>
      </c>
      <c r="CE629" s="15"/>
      <c r="CF629" s="15"/>
      <c r="CG629" s="15"/>
      <c r="CH629" s="15"/>
      <c r="CI629" s="15"/>
      <c r="CJ629" s="15"/>
    </row>
    <row r="630" spans="1:118" ht="12.75">
      <c r="A630" s="15" t="s">
        <v>4932</v>
      </c>
      <c r="B630" s="15" t="s">
        <v>4933</v>
      </c>
      <c r="C630" s="15" t="s">
        <v>58</v>
      </c>
      <c r="D630" s="16">
        <v>2018</v>
      </c>
      <c r="E630" s="26" t="s">
        <v>1086</v>
      </c>
      <c r="F630" s="26"/>
      <c r="G630" s="26" t="s">
        <v>891</v>
      </c>
      <c r="H630" s="26" t="s">
        <v>891</v>
      </c>
      <c r="I630" s="15" t="s">
        <v>891</v>
      </c>
      <c r="J630" s="26"/>
      <c r="K630" s="17" t="e">
        <f t="shared" si="65"/>
        <v>#VALUE!</v>
      </c>
      <c r="L630" s="15"/>
      <c r="M630" s="18" t="e">
        <f t="shared" si="95"/>
        <v>#VALUE!</v>
      </c>
      <c r="N630" s="15"/>
      <c r="O630" s="15"/>
      <c r="P630" s="15"/>
      <c r="Q630" s="15"/>
      <c r="R630" s="15"/>
      <c r="S630" s="19"/>
      <c r="T630" s="15"/>
      <c r="U630" s="17"/>
      <c r="V630" s="15"/>
      <c r="W630" s="15"/>
      <c r="X630" s="15" t="s">
        <v>4025</v>
      </c>
      <c r="Y630" s="15" t="s">
        <v>4934</v>
      </c>
      <c r="AB630" s="32">
        <v>43506</v>
      </c>
      <c r="AC630" s="27" t="s">
        <v>4935</v>
      </c>
      <c r="AD630" s="15"/>
      <c r="AE630" s="27" t="s">
        <v>4936</v>
      </c>
      <c r="AF630" s="27" t="s">
        <v>4937</v>
      </c>
      <c r="AG630" s="22">
        <f t="shared" si="77"/>
        <v>0.4838709677419355</v>
      </c>
      <c r="AH630" s="15" t="str">
        <f t="shared" si="88"/>
        <v/>
      </c>
      <c r="AI630" s="22" t="e">
        <f>VLOOKUP(A630,'[1]Deals (investment)'!$B$2:$Z$1497,1,FALSE)</f>
        <v>#N/A</v>
      </c>
      <c r="AJ630" s="22" t="e">
        <f>VLOOKUP(A630,'[1]Deals (investment)'!$B$2:$Z$870,15,FALSE)</f>
        <v>#N/A</v>
      </c>
      <c r="AK630" s="17" t="e">
        <f>VLOOKUP(A630,'[1]Deals (Exits)'!B:B,1,FALSE)</f>
        <v>#N/A</v>
      </c>
      <c r="AL630" s="23">
        <f>VLOOKUP(G630,[1]Lookups!$V$3:$Y$197,4,FALSE)</f>
        <v>0</v>
      </c>
      <c r="AM630" s="17" t="str">
        <f>VLOOKUP(X630,[1]Lookups!$B$3:$C$200,2,FALSE)</f>
        <v>Financial Services</v>
      </c>
      <c r="AN630" s="17" t="e">
        <f>VLOOKUP(R630,[1]Lookups!$H$3:$I$69,2,FALSE)</f>
        <v>#N/A</v>
      </c>
      <c r="AO630" s="17" t="e">
        <f>VLOOKUP(T630,[1]Lookups!$H$3:$I$69,2,FALSE)</f>
        <v>#N/A</v>
      </c>
      <c r="AP630" s="17" t="e">
        <f>VLOOKUP(AN630,[1]Lookups!$N$3:$O$11,2,FALSE)</f>
        <v>#N/A</v>
      </c>
      <c r="AQ630" s="18" t="e">
        <f>COUNTIFS('[1]Deals (investment)'!$B:$B,$A630)</f>
        <v>#VALUE!</v>
      </c>
      <c r="AR630" s="18" t="e">
        <f>COUNTIFS('[1]Deals (investment)'!$B:$B,$A630,'[1]Deals (investment)'!$T:$T,$AW$1)+COUNTIFS('[1]Deals (investment)'!$B:$B,$A630,'[1]Deals (investment)'!$T:$T,$AX$1)+COUNTIFS('[1]Deals (investment)'!$B:$B,$A630,'[1]Deals (investment)'!$T:$T,$AY$1)</f>
        <v>#VALUE!</v>
      </c>
      <c r="AS630" s="17" t="e">
        <f>SUMIFS('[1]Deals (investment)'!$C:$C,'[1]Deals (investment)'!$B:$B,$A630)</f>
        <v>#VALUE!</v>
      </c>
      <c r="AT630" s="17" t="e">
        <f t="shared" si="66"/>
        <v>#VALUE!</v>
      </c>
      <c r="AU630" s="18" t="e">
        <f>COUNTIF('[1]Deals (Exits)'!$B:$B,A630)</f>
        <v>#VALUE!</v>
      </c>
      <c r="AV630" s="17" t="e">
        <f>SUMIFS('[1]Deals (investment)'!$C:$C,'[1]Deals (investment)'!$B:$B,$A630,'[1]Deals (investment)'!$T:$T,AV$1)</f>
        <v>#VALUE!</v>
      </c>
      <c r="AW630" s="17" t="e">
        <f>SUMIFS('[1]Deals (investment)'!$C:$C,'[1]Deals (investment)'!$B:$B,$A630,'[1]Deals (investment)'!$T:$T,AW$1)</f>
        <v>#VALUE!</v>
      </c>
      <c r="AX630" s="17" t="e">
        <f>SUMIFS('[1]Deals (investment)'!$C:$C,'[1]Deals (investment)'!$B:$B,$A630,'[1]Deals (investment)'!$T:$T,AX$1)</f>
        <v>#VALUE!</v>
      </c>
      <c r="AY630" s="17" t="e">
        <f>SUMIFS('[1]Deals (investment)'!$C:$C,'[1]Deals (investment)'!$B:$B,$A630,'[1]Deals (investment)'!$T:$T,AY$1)</f>
        <v>#VALUE!</v>
      </c>
      <c r="AZ630" s="17" t="e">
        <f>SUMIFS('[1]Deals (investment)'!$C:$C,'[1]Deals (investment)'!$B:$B,$A630,'[1]Deals (investment)'!$T:$T,AZ$1)</f>
        <v>#VALUE!</v>
      </c>
      <c r="BA630" s="17" t="e">
        <f>SUMIFS('[1]Deals (investment)'!$C:$C,'[1]Deals (investment)'!$B:$B,$A630,'[1]Deals (investment)'!$T:$T,BA$1)</f>
        <v>#VALUE!</v>
      </c>
      <c r="BB630" s="17" t="e">
        <f>SUMIFS('[1]Deals (investment)'!$C:$C,'[1]Deals (investment)'!$B:$B,$A630,'[1]Deals (investment)'!$T:$T,BB$1)</f>
        <v>#VALUE!</v>
      </c>
      <c r="BC630" s="17" t="e">
        <f>SUMIFS('[1]Deals (Exits)'!$C:$C,'[1]Deals (Exits)'!$B:$B,$A630)</f>
        <v>#VALUE!</v>
      </c>
      <c r="BD630" s="17" t="e">
        <f>SUMIFS('[1]Deals (investment)'!$C:$C,'[1]Deals (investment)'!$B:$B,$A630,'[1]Deals (investment)'!$V:$V,BD$1)</f>
        <v>#VALUE!</v>
      </c>
      <c r="BE630" s="17" t="e">
        <f>SUMIFS('[1]Deals (investment)'!$C:$C,'[1]Deals (investment)'!$B:$B,$A630,'[1]Deals (investment)'!$V:$V,BE$1)</f>
        <v>#VALUE!</v>
      </c>
      <c r="BF630" s="17" t="e">
        <f>SUMIFS('[1]Deals (investment)'!$C:$C,'[1]Deals (investment)'!$B:$B,$A630,'[1]Deals (investment)'!$V:$V,BF$1)</f>
        <v>#VALUE!</v>
      </c>
      <c r="BG630" s="17" t="e">
        <f>SUMIFS('[1]Deals (investment)'!$C:$C,'[1]Deals (investment)'!$B:$B,$A630,'[1]Deals (investment)'!$V:$V,BG$1)</f>
        <v>#VALUE!</v>
      </c>
      <c r="BH630" s="17" t="e">
        <f>SUMIFS('[1]Deals (investment)'!$C:$C,'[1]Deals (investment)'!$B:$B,$A630,'[1]Deals (investment)'!$V:$V,BH$1)</f>
        <v>#VALUE!</v>
      </c>
      <c r="BI630" s="17" t="e">
        <f>SUMIFS('[1]Deals (investment)'!$C:$C,'[1]Deals (investment)'!$B:$B,$A630,'[1]Deals (investment)'!$V:$V,BI$1)</f>
        <v>#VALUE!</v>
      </c>
      <c r="BJ630" s="17" t="e">
        <f>SUMIFS('[1]Deals (investment)'!$C:$C,'[1]Deals (investment)'!$B:$B,$A630,'[1]Deals (investment)'!$V:$V,BJ$1)</f>
        <v>#VALUE!</v>
      </c>
      <c r="BK630" s="17" t="e">
        <f>SUMIFS('[1]Deals (investment)'!$C:$C,'[1]Deals (investment)'!$B:$B,$A630,'[1]Deals (investment)'!$V:$V,BK$1)</f>
        <v>#VALUE!</v>
      </c>
      <c r="BL630" s="17" t="e">
        <f>SUMIFS('[1]Deals (investment)'!$C:$C,'[1]Deals (investment)'!$B:$B,$A630,'[1]Deals (investment)'!$V:$V,BL$1)</f>
        <v>#VALUE!</v>
      </c>
      <c r="BM630" s="17" t="e">
        <f>SUMIFS('[1]Deals (investment)'!$C:$C,'[1]Deals (investment)'!$B:$B,$A630,'[1]Deals (investment)'!$V:$V,BM$1)</f>
        <v>#VALUE!</v>
      </c>
      <c r="BN630" s="15"/>
      <c r="BO630" s="15"/>
      <c r="BP630" s="22"/>
      <c r="BQ630" s="15"/>
      <c r="BR630" s="15"/>
      <c r="BS630" s="15"/>
      <c r="BT630" s="15"/>
      <c r="BU630" s="15"/>
      <c r="BV630" s="15"/>
      <c r="BW630" s="15"/>
      <c r="BX630" s="15"/>
      <c r="BY630" s="15"/>
      <c r="BZ630" s="15"/>
      <c r="CA630" s="15"/>
      <c r="CB630" s="15"/>
      <c r="CC630" s="15"/>
      <c r="CD630" s="15" t="str">
        <f t="shared" si="97"/>
        <v>Cinnamon ClubsCinnamon Clubs is a premium investment club management software.Active</v>
      </c>
      <c r="CE630" s="15"/>
      <c r="CF630" s="15"/>
      <c r="CG630" s="15"/>
      <c r="CH630" s="15"/>
      <c r="CI630" s="15"/>
      <c r="CJ630" s="15"/>
    </row>
    <row r="631" spans="1:118" ht="12.75">
      <c r="A631" s="15" t="s">
        <v>4938</v>
      </c>
      <c r="B631" s="15" t="s">
        <v>4939</v>
      </c>
      <c r="C631" s="15" t="s">
        <v>58</v>
      </c>
      <c r="D631" s="16">
        <v>2018</v>
      </c>
      <c r="E631" s="15" t="s">
        <v>1086</v>
      </c>
      <c r="F631" s="15" t="s">
        <v>110</v>
      </c>
      <c r="G631" s="15" t="s">
        <v>891</v>
      </c>
      <c r="H631" s="15" t="s">
        <v>891</v>
      </c>
      <c r="I631" s="15" t="s">
        <v>891</v>
      </c>
      <c r="J631" s="15"/>
      <c r="K631" s="17" t="e">
        <f t="shared" si="65"/>
        <v>#VALUE!</v>
      </c>
      <c r="L631" s="15"/>
      <c r="M631" s="18" t="e">
        <f t="shared" si="95"/>
        <v>#VALUE!</v>
      </c>
      <c r="N631" s="21" t="s">
        <v>4940</v>
      </c>
      <c r="O631" s="15"/>
      <c r="P631" s="15"/>
      <c r="Q631" s="24">
        <v>43593</v>
      </c>
      <c r="R631" s="15" t="s">
        <v>636</v>
      </c>
      <c r="S631" s="19">
        <v>1200000</v>
      </c>
      <c r="T631" s="15" t="s">
        <v>636</v>
      </c>
      <c r="U631" s="17">
        <v>1200000</v>
      </c>
      <c r="V631" s="15" t="s">
        <v>4941</v>
      </c>
      <c r="W631" s="15">
        <v>0</v>
      </c>
      <c r="X631" s="15" t="s">
        <v>3143</v>
      </c>
      <c r="Y631" s="15" t="s">
        <v>4942</v>
      </c>
      <c r="AB631" s="32">
        <v>43506</v>
      </c>
      <c r="AC631" s="21" t="s">
        <v>4943</v>
      </c>
      <c r="AD631" s="15" t="s">
        <v>110</v>
      </c>
      <c r="AE631" s="21" t="s">
        <v>4944</v>
      </c>
      <c r="AF631" s="15" t="s">
        <v>110</v>
      </c>
      <c r="AG631" s="22">
        <f t="shared" si="77"/>
        <v>0.80645161290322576</v>
      </c>
      <c r="AH631" s="15" t="e">
        <f t="shared" si="88"/>
        <v>#VALUE!</v>
      </c>
      <c r="AI631" s="22" t="str">
        <f>VLOOKUP(A631,'[1]Deals (investment)'!$B$2:$Z$1497,1,FALSE)</f>
        <v>AirQo</v>
      </c>
      <c r="AJ631" s="22" t="e">
        <f>VLOOKUP(A631,'[1]Deals (investment)'!$B$2:$Z$870,15,FALSE)</f>
        <v>#N/A</v>
      </c>
      <c r="AK631" s="17" t="e">
        <f>VLOOKUP(A631,'[1]Deals (Exits)'!B:B,1,FALSE)</f>
        <v>#N/A</v>
      </c>
      <c r="AL631" s="23">
        <f>VLOOKUP(G631,[1]Lookups!$V$3:$Y$197,4,FALSE)</f>
        <v>0</v>
      </c>
      <c r="AM631" s="17" t="str">
        <f>VLOOKUP(X631,[1]Lookups!$B$3:$C$200,2,FALSE)</f>
        <v>Energy &amp; Resources</v>
      </c>
      <c r="AN631" s="17" t="str">
        <f>VLOOKUP(R631,[1]Lookups!$H$3:$I$69,2,FALSE)</f>
        <v>1. Grant</v>
      </c>
      <c r="AO631" s="17" t="str">
        <f>VLOOKUP(T631,[1]Lookups!$H$3:$I$69,2,FALSE)</f>
        <v>1. Grant</v>
      </c>
      <c r="AP631" s="17" t="str">
        <f>VLOOKUP(AN631,[1]Lookups!$N$3:$O$11,2,FALSE)</f>
        <v>Early</v>
      </c>
      <c r="AQ631" s="18" t="e">
        <f>COUNTIFS('[1]Deals (investment)'!$B:$B,$A631)</f>
        <v>#VALUE!</v>
      </c>
      <c r="AR631" s="18" t="e">
        <f>COUNTIFS('[1]Deals (investment)'!$B:$B,$A631,'[1]Deals (investment)'!$T:$T,$AW$1)+COUNTIFS('[1]Deals (investment)'!$B:$B,$A631,'[1]Deals (investment)'!$T:$T,$AX$1)+COUNTIFS('[1]Deals (investment)'!$B:$B,$A631,'[1]Deals (investment)'!$T:$T,$AY$1)</f>
        <v>#VALUE!</v>
      </c>
      <c r="AS631" s="17" t="e">
        <f>SUMIFS('[1]Deals (investment)'!$C:$C,'[1]Deals (investment)'!$B:$B,$A631)</f>
        <v>#VALUE!</v>
      </c>
      <c r="AT631" s="17" t="e">
        <f t="shared" si="66"/>
        <v>#VALUE!</v>
      </c>
      <c r="AU631" s="18" t="e">
        <f>COUNTIF('[1]Deals (Exits)'!$B:$B,A631)</f>
        <v>#VALUE!</v>
      </c>
      <c r="AV631" s="17" t="e">
        <f>SUMIFS('[1]Deals (investment)'!$C:$C,'[1]Deals (investment)'!$B:$B,$A631,'[1]Deals (investment)'!$T:$T,AV$1)</f>
        <v>#VALUE!</v>
      </c>
      <c r="AW631" s="17" t="e">
        <f>SUMIFS('[1]Deals (investment)'!$C:$C,'[1]Deals (investment)'!$B:$B,$A631,'[1]Deals (investment)'!$T:$T,AW$1)</f>
        <v>#VALUE!</v>
      </c>
      <c r="AX631" s="17" t="e">
        <f>SUMIFS('[1]Deals (investment)'!$C:$C,'[1]Deals (investment)'!$B:$B,$A631,'[1]Deals (investment)'!$T:$T,AX$1)</f>
        <v>#VALUE!</v>
      </c>
      <c r="AY631" s="17" t="e">
        <f>SUMIFS('[1]Deals (investment)'!$C:$C,'[1]Deals (investment)'!$B:$B,$A631,'[1]Deals (investment)'!$T:$T,AY$1)</f>
        <v>#VALUE!</v>
      </c>
      <c r="AZ631" s="17" t="e">
        <f>SUMIFS('[1]Deals (investment)'!$C:$C,'[1]Deals (investment)'!$B:$B,$A631,'[1]Deals (investment)'!$T:$T,AZ$1)</f>
        <v>#VALUE!</v>
      </c>
      <c r="BA631" s="17" t="e">
        <f>SUMIFS('[1]Deals (investment)'!$C:$C,'[1]Deals (investment)'!$B:$B,$A631,'[1]Deals (investment)'!$T:$T,BA$1)</f>
        <v>#VALUE!</v>
      </c>
      <c r="BB631" s="17" t="e">
        <f>SUMIFS('[1]Deals (investment)'!$C:$C,'[1]Deals (investment)'!$B:$B,$A631,'[1]Deals (investment)'!$T:$T,BB$1)</f>
        <v>#VALUE!</v>
      </c>
      <c r="BC631" s="17" t="e">
        <f>SUMIFS('[1]Deals (Exits)'!$C:$C,'[1]Deals (Exits)'!$B:$B,$A631)</f>
        <v>#VALUE!</v>
      </c>
      <c r="BD631" s="17" t="e">
        <f>SUMIFS('[1]Deals (investment)'!$C:$C,'[1]Deals (investment)'!$B:$B,$A631,'[1]Deals (investment)'!$V:$V,BD$1)</f>
        <v>#VALUE!</v>
      </c>
      <c r="BE631" s="17" t="e">
        <f>SUMIFS('[1]Deals (investment)'!$C:$C,'[1]Deals (investment)'!$B:$B,$A631,'[1]Deals (investment)'!$V:$V,BE$1)</f>
        <v>#VALUE!</v>
      </c>
      <c r="BF631" s="17" t="e">
        <f>SUMIFS('[1]Deals (investment)'!$C:$C,'[1]Deals (investment)'!$B:$B,$A631,'[1]Deals (investment)'!$V:$V,BF$1)</f>
        <v>#VALUE!</v>
      </c>
      <c r="BG631" s="17" t="e">
        <f>SUMIFS('[1]Deals (investment)'!$C:$C,'[1]Deals (investment)'!$B:$B,$A631,'[1]Deals (investment)'!$V:$V,BG$1)</f>
        <v>#VALUE!</v>
      </c>
      <c r="BH631" s="17" t="e">
        <f>SUMIFS('[1]Deals (investment)'!$C:$C,'[1]Deals (investment)'!$B:$B,$A631,'[1]Deals (investment)'!$V:$V,BH$1)</f>
        <v>#VALUE!</v>
      </c>
      <c r="BI631" s="17" t="e">
        <f>SUMIFS('[1]Deals (investment)'!$C:$C,'[1]Deals (investment)'!$B:$B,$A631,'[1]Deals (investment)'!$V:$V,BI$1)</f>
        <v>#VALUE!</v>
      </c>
      <c r="BJ631" s="17" t="e">
        <f>SUMIFS('[1]Deals (investment)'!$C:$C,'[1]Deals (investment)'!$B:$B,$A631,'[1]Deals (investment)'!$V:$V,BJ$1)</f>
        <v>#VALUE!</v>
      </c>
      <c r="BK631" s="17" t="e">
        <f>SUMIFS('[1]Deals (investment)'!$C:$C,'[1]Deals (investment)'!$B:$B,$A631,'[1]Deals (investment)'!$V:$V,BK$1)</f>
        <v>#VALUE!</v>
      </c>
      <c r="BL631" s="17" t="e">
        <f>SUMIFS('[1]Deals (investment)'!$C:$C,'[1]Deals (investment)'!$B:$B,$A631,'[1]Deals (investment)'!$V:$V,BL$1)</f>
        <v>#VALUE!</v>
      </c>
      <c r="BM631" s="17" t="e">
        <f>SUMIFS('[1]Deals (investment)'!$C:$C,'[1]Deals (investment)'!$B:$B,$A631,'[1]Deals (investment)'!$V:$V,BM$1)</f>
        <v>#VALUE!</v>
      </c>
      <c r="BN631" s="15"/>
      <c r="BO631" s="15"/>
      <c r="BP631" s="22"/>
      <c r="BQ631" s="15"/>
      <c r="BR631" s="15"/>
      <c r="BS631" s="15"/>
      <c r="BT631" s="15"/>
      <c r="BU631" s="15"/>
      <c r="BV631" s="15"/>
      <c r="BW631" s="15"/>
      <c r="BX631" s="15"/>
      <c r="BY631" s="15"/>
      <c r="BZ631" s="15"/>
      <c r="CA631" s="15"/>
      <c r="CB631" s="15"/>
      <c r="CC631" s="15"/>
      <c r="CD631" s="15" t="str">
        <f t="shared" si="97"/>
        <v>AirQoAirQo is an Air Quality Initiative on a mission to contribute to the improvement of urban ambient air quality by providing scientific evidence and low-cost technologies to quantify and inform policy to reduce, contain and better manage air pollution and its associated health risksActive</v>
      </c>
      <c r="CE631" s="15"/>
      <c r="CF631" s="15"/>
      <c r="CG631" s="15"/>
      <c r="CH631" s="15"/>
      <c r="CI631" s="15"/>
      <c r="CJ631" s="15"/>
      <c r="DN631">
        <v>2019</v>
      </c>
    </row>
    <row r="632" spans="1:118" ht="12.75">
      <c r="A632" s="15" t="s">
        <v>4945</v>
      </c>
      <c r="B632" s="15" t="s">
        <v>4946</v>
      </c>
      <c r="C632" s="15" t="s">
        <v>58</v>
      </c>
      <c r="D632" s="16">
        <v>2014</v>
      </c>
      <c r="E632" s="15" t="s">
        <v>1086</v>
      </c>
      <c r="F632" s="17" t="s">
        <v>110</v>
      </c>
      <c r="G632" s="15" t="s">
        <v>891</v>
      </c>
      <c r="H632" s="15" t="s">
        <v>891</v>
      </c>
      <c r="I632" s="17" t="s">
        <v>891</v>
      </c>
      <c r="J632" s="17"/>
      <c r="K632" s="17" t="e">
        <f t="shared" si="65"/>
        <v>#VALUE!</v>
      </c>
      <c r="L632" s="15"/>
      <c r="M632" s="18" t="e">
        <f t="shared" si="95"/>
        <v>#VALUE!</v>
      </c>
      <c r="N632" s="15" t="s">
        <v>4947</v>
      </c>
      <c r="O632" s="15"/>
      <c r="P632" s="15"/>
      <c r="Q632" s="24">
        <v>43424</v>
      </c>
      <c r="R632" s="15" t="s">
        <v>636</v>
      </c>
      <c r="S632" s="19">
        <v>75000</v>
      </c>
      <c r="T632" s="15" t="s">
        <v>636</v>
      </c>
      <c r="U632" s="19">
        <v>75000</v>
      </c>
      <c r="V632" s="15" t="s">
        <v>4948</v>
      </c>
      <c r="W632" s="15">
        <v>1</v>
      </c>
      <c r="X632" s="15" t="s">
        <v>538</v>
      </c>
      <c r="Y632" s="15" t="s">
        <v>4949</v>
      </c>
      <c r="Z632" s="25" t="s">
        <v>147</v>
      </c>
      <c r="AB632" s="30" t="s">
        <v>286</v>
      </c>
      <c r="AC632" s="31" t="s">
        <v>4950</v>
      </c>
      <c r="AD632" s="31" t="s">
        <v>4951</v>
      </c>
      <c r="AE632" s="21" t="s">
        <v>4952</v>
      </c>
      <c r="AF632" s="21" t="s">
        <v>4953</v>
      </c>
      <c r="AG632" s="22">
        <f t="shared" si="77"/>
        <v>0.83870967741935487</v>
      </c>
      <c r="AH632" s="15" t="str">
        <f t="shared" si="88"/>
        <v/>
      </c>
      <c r="AI632" s="22" t="str">
        <f>VLOOKUP(A632,'[1]Deals (investment)'!$B$2:$Z$1497,1,FALSE)</f>
        <v>Akorion</v>
      </c>
      <c r="AJ632" s="22">
        <f>VLOOKUP(A632,'[1]Deals (investment)'!$B$2:$Z$870,15,FALSE)</f>
        <v>1</v>
      </c>
      <c r="AK632" s="17" t="e">
        <f>VLOOKUP(A632,'[1]Deals (Exits)'!B:B,1,FALSE)</f>
        <v>#N/A</v>
      </c>
      <c r="AL632" s="23">
        <f>VLOOKUP(G632,[1]Lookups!$V$3:$Y$197,4,FALSE)</f>
        <v>0</v>
      </c>
      <c r="AM632" s="17" t="str">
        <f>VLOOKUP(X632,[1]Lookups!$B$3:$C$200,2,FALSE)</f>
        <v>Agriculture</v>
      </c>
      <c r="AN632" s="17" t="str">
        <f>VLOOKUP(R632,[1]Lookups!$H$3:$I$69,2,FALSE)</f>
        <v>1. Grant</v>
      </c>
      <c r="AO632" s="17" t="str">
        <f>VLOOKUP(T632,[1]Lookups!$H$3:$I$69,2,FALSE)</f>
        <v>1. Grant</v>
      </c>
      <c r="AP632" s="17" t="str">
        <f>VLOOKUP(AN632,[1]Lookups!$N$3:$O$11,2,FALSE)</f>
        <v>Early</v>
      </c>
      <c r="AQ632" s="18" t="e">
        <f>COUNTIFS('[1]Deals (investment)'!$B:$B,$A632)</f>
        <v>#VALUE!</v>
      </c>
      <c r="AR632" s="18" t="e">
        <f>COUNTIFS('[1]Deals (investment)'!$B:$B,$A632,'[1]Deals (investment)'!$T:$T,$AW$1)+COUNTIFS('[1]Deals (investment)'!$B:$B,$A632,'[1]Deals (investment)'!$T:$T,$AX$1)+COUNTIFS('[1]Deals (investment)'!$B:$B,$A632,'[1]Deals (investment)'!$T:$T,$AY$1)</f>
        <v>#VALUE!</v>
      </c>
      <c r="AS632" s="17" t="e">
        <f>SUMIFS('[1]Deals (investment)'!$C:$C,'[1]Deals (investment)'!$B:$B,$A632)</f>
        <v>#VALUE!</v>
      </c>
      <c r="AT632" s="17" t="e">
        <f t="shared" si="66"/>
        <v>#VALUE!</v>
      </c>
      <c r="AU632" s="18" t="e">
        <f>COUNTIF('[1]Deals (Exits)'!$B:$B,A632)</f>
        <v>#VALUE!</v>
      </c>
      <c r="AV632" s="17" t="e">
        <f>SUMIFS('[1]Deals (investment)'!$C:$C,'[1]Deals (investment)'!$B:$B,$A632,'[1]Deals (investment)'!$T:$T,AV$1)</f>
        <v>#VALUE!</v>
      </c>
      <c r="AW632" s="17" t="e">
        <f>SUMIFS('[1]Deals (investment)'!$C:$C,'[1]Deals (investment)'!$B:$B,$A632,'[1]Deals (investment)'!$T:$T,AW$1)</f>
        <v>#VALUE!</v>
      </c>
      <c r="AX632" s="17" t="e">
        <f>SUMIFS('[1]Deals (investment)'!$C:$C,'[1]Deals (investment)'!$B:$B,$A632,'[1]Deals (investment)'!$T:$T,AX$1)</f>
        <v>#VALUE!</v>
      </c>
      <c r="AY632" s="17" t="e">
        <f>SUMIFS('[1]Deals (investment)'!$C:$C,'[1]Deals (investment)'!$B:$B,$A632,'[1]Deals (investment)'!$T:$T,AY$1)</f>
        <v>#VALUE!</v>
      </c>
      <c r="AZ632" s="17" t="e">
        <f>SUMIFS('[1]Deals (investment)'!$C:$C,'[1]Deals (investment)'!$B:$B,$A632,'[1]Deals (investment)'!$T:$T,AZ$1)</f>
        <v>#VALUE!</v>
      </c>
      <c r="BA632" s="17" t="e">
        <f>SUMIFS('[1]Deals (investment)'!$C:$C,'[1]Deals (investment)'!$B:$B,$A632,'[1]Deals (investment)'!$T:$T,BA$1)</f>
        <v>#VALUE!</v>
      </c>
      <c r="BB632" s="17" t="e">
        <f>SUMIFS('[1]Deals (investment)'!$C:$C,'[1]Deals (investment)'!$B:$B,$A632,'[1]Deals (investment)'!$T:$T,BB$1)</f>
        <v>#VALUE!</v>
      </c>
      <c r="BC632" s="17" t="e">
        <f>SUMIFS('[1]Deals (Exits)'!$C:$C,'[1]Deals (Exits)'!$B:$B,$A632)</f>
        <v>#VALUE!</v>
      </c>
      <c r="BD632" s="17" t="e">
        <f>SUMIFS('[1]Deals (investment)'!$C:$C,'[1]Deals (investment)'!$B:$B,$A632,'[1]Deals (investment)'!$V:$V,BD$1)</f>
        <v>#VALUE!</v>
      </c>
      <c r="BE632" s="17" t="e">
        <f>SUMIFS('[1]Deals (investment)'!$C:$C,'[1]Deals (investment)'!$B:$B,$A632,'[1]Deals (investment)'!$V:$V,BE$1)</f>
        <v>#VALUE!</v>
      </c>
      <c r="BF632" s="17" t="e">
        <f>SUMIFS('[1]Deals (investment)'!$C:$C,'[1]Deals (investment)'!$B:$B,$A632,'[1]Deals (investment)'!$V:$V,BF$1)</f>
        <v>#VALUE!</v>
      </c>
      <c r="BG632" s="17" t="e">
        <f>SUMIFS('[1]Deals (investment)'!$C:$C,'[1]Deals (investment)'!$B:$B,$A632,'[1]Deals (investment)'!$V:$V,BG$1)</f>
        <v>#VALUE!</v>
      </c>
      <c r="BH632" s="17" t="e">
        <f>SUMIFS('[1]Deals (investment)'!$C:$C,'[1]Deals (investment)'!$B:$B,$A632,'[1]Deals (investment)'!$V:$V,BH$1)</f>
        <v>#VALUE!</v>
      </c>
      <c r="BI632" s="17" t="e">
        <f>SUMIFS('[1]Deals (investment)'!$C:$C,'[1]Deals (investment)'!$B:$B,$A632,'[1]Deals (investment)'!$V:$V,BI$1)</f>
        <v>#VALUE!</v>
      </c>
      <c r="BJ632" s="17" t="e">
        <f>SUMIFS('[1]Deals (investment)'!$C:$C,'[1]Deals (investment)'!$B:$B,$A632,'[1]Deals (investment)'!$V:$V,BJ$1)</f>
        <v>#VALUE!</v>
      </c>
      <c r="BK632" s="17" t="e">
        <f>SUMIFS('[1]Deals (investment)'!$C:$C,'[1]Deals (investment)'!$B:$B,$A632,'[1]Deals (investment)'!$V:$V,BK$1)</f>
        <v>#VALUE!</v>
      </c>
      <c r="BL632" s="17" t="e">
        <f>SUMIFS('[1]Deals (investment)'!$C:$C,'[1]Deals (investment)'!$B:$B,$A632,'[1]Deals (investment)'!$V:$V,BL$1)</f>
        <v>#VALUE!</v>
      </c>
      <c r="BM632" s="17" t="e">
        <f>SUMIFS('[1]Deals (investment)'!$C:$C,'[1]Deals (investment)'!$B:$B,$A632,'[1]Deals (investment)'!$V:$V,BM$1)</f>
        <v>#VALUE!</v>
      </c>
      <c r="BN632" s="15"/>
      <c r="BO632" s="15"/>
      <c r="BP632" s="22"/>
      <c r="BQ632" s="15"/>
      <c r="BR632" s="15"/>
      <c r="BS632" s="15"/>
      <c r="BT632" s="15"/>
      <c r="BU632" s="15"/>
      <c r="BV632" s="15"/>
      <c r="BW632" s="15"/>
      <c r="BX632" s="15"/>
      <c r="BY632" s="15"/>
      <c r="BZ632" s="15"/>
      <c r="CA632" s="15"/>
      <c r="CB632" s="15"/>
      <c r="CC632" s="15"/>
      <c r="CD632" s="15" t="str">
        <f t="shared" si="97"/>
        <v>AkorionAkorion is an agtech company that integrates ICT in the delivery of production and marketing services to farmers, and value chain digitization to agribusinesses that work with farmers.Active</v>
      </c>
      <c r="CE632" s="15"/>
      <c r="CF632" s="15"/>
      <c r="CG632" s="15"/>
      <c r="CH632" s="15"/>
      <c r="CI632" s="15"/>
      <c r="CJ632" s="15"/>
      <c r="DN632">
        <v>2018</v>
      </c>
    </row>
    <row r="633" spans="1:118" ht="12.75">
      <c r="A633" s="15" t="s">
        <v>4954</v>
      </c>
      <c r="B633" s="15" t="s">
        <v>4955</v>
      </c>
      <c r="C633" s="15" t="s">
        <v>58</v>
      </c>
      <c r="D633" s="16">
        <v>2015</v>
      </c>
      <c r="E633" s="26" t="s">
        <v>1086</v>
      </c>
      <c r="F633" s="26"/>
      <c r="G633" s="26" t="s">
        <v>891</v>
      </c>
      <c r="H633" s="26" t="s">
        <v>891</v>
      </c>
      <c r="I633" s="15" t="s">
        <v>891</v>
      </c>
      <c r="J633" s="26"/>
      <c r="K633" s="17" t="e">
        <f t="shared" si="65"/>
        <v>#VALUE!</v>
      </c>
      <c r="L633" s="15"/>
      <c r="M633" s="18" t="e">
        <f t="shared" si="95"/>
        <v>#VALUE!</v>
      </c>
      <c r="N633" s="15"/>
      <c r="O633" s="15"/>
      <c r="P633" s="15"/>
      <c r="Q633" s="15"/>
      <c r="R633" s="15"/>
      <c r="S633" s="19"/>
      <c r="T633" s="15"/>
      <c r="U633" s="17"/>
      <c r="V633" s="15" t="s">
        <v>4956</v>
      </c>
      <c r="W633" s="15">
        <v>1</v>
      </c>
      <c r="X633" s="15" t="s">
        <v>158</v>
      </c>
      <c r="Y633" s="15" t="s">
        <v>158</v>
      </c>
      <c r="AB633" s="32">
        <v>43506</v>
      </c>
      <c r="AC633" s="27" t="s">
        <v>4957</v>
      </c>
      <c r="AD633" s="27" t="s">
        <v>4958</v>
      </c>
      <c r="AE633" s="27" t="s">
        <v>4959</v>
      </c>
      <c r="AF633" s="27" t="s">
        <v>4960</v>
      </c>
      <c r="AG633" s="22">
        <f t="shared" si="77"/>
        <v>0.58064516129032262</v>
      </c>
      <c r="AH633" s="15" t="str">
        <f t="shared" si="88"/>
        <v/>
      </c>
      <c r="AI633" s="22" t="e">
        <f>VLOOKUP(A633,'[1]Deals (investment)'!$B$2:$Z$1497,1,FALSE)</f>
        <v>#N/A</v>
      </c>
      <c r="AJ633" s="22" t="e">
        <f>VLOOKUP(A633,'[1]Deals (investment)'!$B$2:$Z$870,15,FALSE)</f>
        <v>#N/A</v>
      </c>
      <c r="AK633" s="17" t="e">
        <f>VLOOKUP(A633,'[1]Deals (Exits)'!B:B,1,FALSE)</f>
        <v>#N/A</v>
      </c>
      <c r="AL633" s="23">
        <f>VLOOKUP(G633,[1]Lookups!$V$3:$Y$197,4,FALSE)</f>
        <v>0</v>
      </c>
      <c r="AM633" s="17" t="str">
        <f>VLOOKUP(X633,[1]Lookups!$B$3:$C$200,2,FALSE)</f>
        <v>Financial Services</v>
      </c>
      <c r="AN633" s="17" t="e">
        <f>VLOOKUP(R633,[1]Lookups!$H$3:$I$69,2,FALSE)</f>
        <v>#N/A</v>
      </c>
      <c r="AO633" s="17" t="e">
        <f>VLOOKUP(T633,[1]Lookups!$H$3:$I$69,2,FALSE)</f>
        <v>#N/A</v>
      </c>
      <c r="AP633" s="17" t="e">
        <f>VLOOKUP(AN633,[1]Lookups!$N$3:$O$11,2,FALSE)</f>
        <v>#N/A</v>
      </c>
      <c r="AQ633" s="18" t="e">
        <f>COUNTIFS('[1]Deals (investment)'!$B:$B,$A633)</f>
        <v>#VALUE!</v>
      </c>
      <c r="AR633" s="18" t="e">
        <f>COUNTIFS('[1]Deals (investment)'!$B:$B,$A633,'[1]Deals (investment)'!$T:$T,$AW$1)+COUNTIFS('[1]Deals (investment)'!$B:$B,$A633,'[1]Deals (investment)'!$T:$T,$AX$1)+COUNTIFS('[1]Deals (investment)'!$B:$B,$A633,'[1]Deals (investment)'!$T:$T,$AY$1)</f>
        <v>#VALUE!</v>
      </c>
      <c r="AS633" s="17" t="e">
        <f>SUMIFS('[1]Deals (investment)'!$C:$C,'[1]Deals (investment)'!$B:$B,$A633)</f>
        <v>#VALUE!</v>
      </c>
      <c r="AT633" s="17" t="e">
        <f t="shared" si="66"/>
        <v>#VALUE!</v>
      </c>
      <c r="AU633" s="18" t="e">
        <f>COUNTIF('[1]Deals (Exits)'!$B:$B,A633)</f>
        <v>#VALUE!</v>
      </c>
      <c r="AV633" s="17" t="e">
        <f>SUMIFS('[1]Deals (investment)'!$C:$C,'[1]Deals (investment)'!$B:$B,$A633,'[1]Deals (investment)'!$T:$T,AV$1)</f>
        <v>#VALUE!</v>
      </c>
      <c r="AW633" s="17" t="e">
        <f>SUMIFS('[1]Deals (investment)'!$C:$C,'[1]Deals (investment)'!$B:$B,$A633,'[1]Deals (investment)'!$T:$T,AW$1)</f>
        <v>#VALUE!</v>
      </c>
      <c r="AX633" s="17" t="e">
        <f>SUMIFS('[1]Deals (investment)'!$C:$C,'[1]Deals (investment)'!$B:$B,$A633,'[1]Deals (investment)'!$T:$T,AX$1)</f>
        <v>#VALUE!</v>
      </c>
      <c r="AY633" s="17" t="e">
        <f>SUMIFS('[1]Deals (investment)'!$C:$C,'[1]Deals (investment)'!$B:$B,$A633,'[1]Deals (investment)'!$T:$T,AY$1)</f>
        <v>#VALUE!</v>
      </c>
      <c r="AZ633" s="17" t="e">
        <f>SUMIFS('[1]Deals (investment)'!$C:$C,'[1]Deals (investment)'!$B:$B,$A633,'[1]Deals (investment)'!$T:$T,AZ$1)</f>
        <v>#VALUE!</v>
      </c>
      <c r="BA633" s="17" t="e">
        <f>SUMIFS('[1]Deals (investment)'!$C:$C,'[1]Deals (investment)'!$B:$B,$A633,'[1]Deals (investment)'!$T:$T,BA$1)</f>
        <v>#VALUE!</v>
      </c>
      <c r="BB633" s="17" t="e">
        <f>SUMIFS('[1]Deals (investment)'!$C:$C,'[1]Deals (investment)'!$B:$B,$A633,'[1]Deals (investment)'!$T:$T,BB$1)</f>
        <v>#VALUE!</v>
      </c>
      <c r="BC633" s="17" t="e">
        <f>SUMIFS('[1]Deals (Exits)'!$C:$C,'[1]Deals (Exits)'!$B:$B,$A633)</f>
        <v>#VALUE!</v>
      </c>
      <c r="BD633" s="17" t="e">
        <f>SUMIFS('[1]Deals (investment)'!$C:$C,'[1]Deals (investment)'!$B:$B,$A633,'[1]Deals (investment)'!$V:$V,BD$1)</f>
        <v>#VALUE!</v>
      </c>
      <c r="BE633" s="17" t="e">
        <f>SUMIFS('[1]Deals (investment)'!$C:$C,'[1]Deals (investment)'!$B:$B,$A633,'[1]Deals (investment)'!$V:$V,BE$1)</f>
        <v>#VALUE!</v>
      </c>
      <c r="BF633" s="17" t="e">
        <f>SUMIFS('[1]Deals (investment)'!$C:$C,'[1]Deals (investment)'!$B:$B,$A633,'[1]Deals (investment)'!$V:$V,BF$1)</f>
        <v>#VALUE!</v>
      </c>
      <c r="BG633" s="17" t="e">
        <f>SUMIFS('[1]Deals (investment)'!$C:$C,'[1]Deals (investment)'!$B:$B,$A633,'[1]Deals (investment)'!$V:$V,BG$1)</f>
        <v>#VALUE!</v>
      </c>
      <c r="BH633" s="17" t="e">
        <f>SUMIFS('[1]Deals (investment)'!$C:$C,'[1]Deals (investment)'!$B:$B,$A633,'[1]Deals (investment)'!$V:$V,BH$1)</f>
        <v>#VALUE!</v>
      </c>
      <c r="BI633" s="17" t="e">
        <f>SUMIFS('[1]Deals (investment)'!$C:$C,'[1]Deals (investment)'!$B:$B,$A633,'[1]Deals (investment)'!$V:$V,BI$1)</f>
        <v>#VALUE!</v>
      </c>
      <c r="BJ633" s="17" t="e">
        <f>SUMIFS('[1]Deals (investment)'!$C:$C,'[1]Deals (investment)'!$B:$B,$A633,'[1]Deals (investment)'!$V:$V,BJ$1)</f>
        <v>#VALUE!</v>
      </c>
      <c r="BK633" s="17" t="e">
        <f>SUMIFS('[1]Deals (investment)'!$C:$C,'[1]Deals (investment)'!$B:$B,$A633,'[1]Deals (investment)'!$V:$V,BK$1)</f>
        <v>#VALUE!</v>
      </c>
      <c r="BL633" s="17" t="e">
        <f>SUMIFS('[1]Deals (investment)'!$C:$C,'[1]Deals (investment)'!$B:$B,$A633,'[1]Deals (investment)'!$V:$V,BL$1)</f>
        <v>#VALUE!</v>
      </c>
      <c r="BM633" s="17" t="e">
        <f>SUMIFS('[1]Deals (investment)'!$C:$C,'[1]Deals (investment)'!$B:$B,$A633,'[1]Deals (investment)'!$V:$V,BM$1)</f>
        <v>#VALUE!</v>
      </c>
      <c r="BN633" s="15"/>
      <c r="BO633" s="15"/>
      <c r="BP633" s="22"/>
      <c r="BQ633" s="15"/>
      <c r="BR633" s="15"/>
      <c r="BS633" s="15"/>
      <c r="BT633" s="15"/>
      <c r="BU633" s="15"/>
      <c r="BV633" s="15"/>
      <c r="BW633" s="15"/>
      <c r="BX633" s="15"/>
      <c r="BY633" s="15"/>
      <c r="BZ633" s="15"/>
      <c r="CA633" s="15"/>
      <c r="CB633" s="15"/>
      <c r="CC633" s="15"/>
      <c r="CD633" s="15" t="str">
        <f t="shared" si="97"/>
        <v>alNumida is working to unlock the potential of 22 million African small businesses through access to fair and affordable credit directly from their phone.Active</v>
      </c>
      <c r="CE633" s="15"/>
      <c r="CF633" s="15"/>
      <c r="CG633" s="15"/>
      <c r="CH633" s="15"/>
      <c r="CI633" s="15"/>
      <c r="CJ633" s="15"/>
    </row>
    <row r="634" spans="1:118" ht="12.75">
      <c r="A634" s="15" t="s">
        <v>4961</v>
      </c>
      <c r="B634" s="15" t="s">
        <v>4962</v>
      </c>
      <c r="C634" s="15" t="s">
        <v>58</v>
      </c>
      <c r="D634" s="16"/>
      <c r="E634" s="26" t="s">
        <v>1086</v>
      </c>
      <c r="F634" s="26" t="s">
        <v>199</v>
      </c>
      <c r="G634" s="26" t="s">
        <v>891</v>
      </c>
      <c r="H634" s="26" t="s">
        <v>891</v>
      </c>
      <c r="I634" s="15" t="s">
        <v>891</v>
      </c>
      <c r="J634" s="26"/>
      <c r="K634" s="17" t="e">
        <f t="shared" si="65"/>
        <v>#VALUE!</v>
      </c>
      <c r="L634" s="15"/>
      <c r="M634" s="18" t="e">
        <f t="shared" si="95"/>
        <v>#VALUE!</v>
      </c>
      <c r="N634" s="15"/>
      <c r="O634" s="15"/>
      <c r="P634" s="15"/>
      <c r="Q634" s="15"/>
      <c r="R634" s="15"/>
      <c r="S634" s="19"/>
      <c r="T634" s="15"/>
      <c r="U634" s="17"/>
      <c r="V634" s="15"/>
      <c r="W634" s="15"/>
      <c r="X634" s="15" t="s">
        <v>538</v>
      </c>
      <c r="Y634" s="15" t="s">
        <v>4963</v>
      </c>
      <c r="AB634" s="32">
        <v>43506</v>
      </c>
      <c r="AC634" s="15" t="s">
        <v>199</v>
      </c>
      <c r="AD634" s="15" t="s">
        <v>199</v>
      </c>
      <c r="AE634" s="15" t="s">
        <v>199</v>
      </c>
      <c r="AF634" s="15" t="s">
        <v>199</v>
      </c>
      <c r="AG634" s="22">
        <f>COUNTA(B633:AF633)/(COUNTA(B633:AF633)+COUNTBLANK(B633:AF633))</f>
        <v>0.58064516129032262</v>
      </c>
      <c r="AH634" s="15" t="str">
        <f t="shared" si="88"/>
        <v/>
      </c>
      <c r="AI634" s="22" t="e">
        <f>VLOOKUP(A634,'[1]Deals (investment)'!$B$2:$Z$1497,1,FALSE)</f>
        <v>#N/A</v>
      </c>
      <c r="AJ634" s="22" t="e">
        <f>VLOOKUP(A634,'[1]Deals (investment)'!$B$2:$Z$870,15,FALSE)</f>
        <v>#N/A</v>
      </c>
      <c r="AK634" s="17" t="e">
        <f>VLOOKUP(A634,'[1]Deals (Exits)'!B:B,1,FALSE)</f>
        <v>#N/A</v>
      </c>
      <c r="AL634" s="23">
        <f>VLOOKUP(G634,[1]Lookups!$V$3:$Y$197,4,FALSE)</f>
        <v>0</v>
      </c>
      <c r="AM634" s="17" t="str">
        <f>VLOOKUP(X634,[1]Lookups!$B$3:$C$200,2,FALSE)</f>
        <v>Agriculture</v>
      </c>
      <c r="AN634" s="17" t="e">
        <f>VLOOKUP(R634,[1]Lookups!$H$3:$I$69,2,FALSE)</f>
        <v>#N/A</v>
      </c>
      <c r="AO634" s="17" t="e">
        <f>VLOOKUP(T634,[1]Lookups!$H$3:$I$69,2,FALSE)</f>
        <v>#N/A</v>
      </c>
      <c r="AP634" s="17" t="e">
        <f>VLOOKUP(AN634,[1]Lookups!$N$3:$O$11,2,FALSE)</f>
        <v>#N/A</v>
      </c>
      <c r="AQ634" s="18" t="e">
        <f>COUNTIFS('[1]Deals (investment)'!$B:$B,$A634)</f>
        <v>#VALUE!</v>
      </c>
      <c r="AR634" s="18" t="e">
        <f>COUNTIFS('[1]Deals (investment)'!$B:$B,$A634,'[1]Deals (investment)'!$T:$T,$AW$1)+COUNTIFS('[1]Deals (investment)'!$B:$B,$A634,'[1]Deals (investment)'!$T:$T,$AX$1)+COUNTIFS('[1]Deals (investment)'!$B:$B,$A634,'[1]Deals (investment)'!$T:$T,$AY$1)</f>
        <v>#VALUE!</v>
      </c>
      <c r="AS634" s="17" t="e">
        <f>SUMIFS('[1]Deals (investment)'!$C:$C,'[1]Deals (investment)'!$B:$B,$A634)</f>
        <v>#VALUE!</v>
      </c>
      <c r="AT634" s="17" t="e">
        <f t="shared" si="66"/>
        <v>#VALUE!</v>
      </c>
      <c r="AU634" s="18" t="e">
        <f>COUNTIF('[1]Deals (Exits)'!$B:$B,A634)</f>
        <v>#VALUE!</v>
      </c>
      <c r="AV634" s="17" t="e">
        <f>SUMIFS('[1]Deals (investment)'!$C:$C,'[1]Deals (investment)'!$B:$B,$A634,'[1]Deals (investment)'!$T:$T,AV$1)</f>
        <v>#VALUE!</v>
      </c>
      <c r="AW634" s="17" t="e">
        <f>SUMIFS('[1]Deals (investment)'!$C:$C,'[1]Deals (investment)'!$B:$B,$A634,'[1]Deals (investment)'!$T:$T,AW$1)</f>
        <v>#VALUE!</v>
      </c>
      <c r="AX634" s="17" t="e">
        <f>SUMIFS('[1]Deals (investment)'!$C:$C,'[1]Deals (investment)'!$B:$B,$A634,'[1]Deals (investment)'!$T:$T,AX$1)</f>
        <v>#VALUE!</v>
      </c>
      <c r="AY634" s="17" t="e">
        <f>SUMIFS('[1]Deals (investment)'!$C:$C,'[1]Deals (investment)'!$B:$B,$A634,'[1]Deals (investment)'!$T:$T,AY$1)</f>
        <v>#VALUE!</v>
      </c>
      <c r="AZ634" s="17" t="e">
        <f>SUMIFS('[1]Deals (investment)'!$C:$C,'[1]Deals (investment)'!$B:$B,$A634,'[1]Deals (investment)'!$T:$T,AZ$1)</f>
        <v>#VALUE!</v>
      </c>
      <c r="BA634" s="17" t="e">
        <f>SUMIFS('[1]Deals (investment)'!$C:$C,'[1]Deals (investment)'!$B:$B,$A634,'[1]Deals (investment)'!$T:$T,BA$1)</f>
        <v>#VALUE!</v>
      </c>
      <c r="BB634" s="17" t="e">
        <f>SUMIFS('[1]Deals (investment)'!$C:$C,'[1]Deals (investment)'!$B:$B,$A634,'[1]Deals (investment)'!$T:$T,BB$1)</f>
        <v>#VALUE!</v>
      </c>
      <c r="BC634" s="17" t="e">
        <f>SUMIFS('[1]Deals (Exits)'!$C:$C,'[1]Deals (Exits)'!$B:$B,$A634)</f>
        <v>#VALUE!</v>
      </c>
      <c r="BD634" s="17" t="e">
        <f>SUMIFS('[1]Deals (investment)'!$C:$C,'[1]Deals (investment)'!$B:$B,$A634,'[1]Deals (investment)'!$V:$V,BD$1)</f>
        <v>#VALUE!</v>
      </c>
      <c r="BE634" s="17" t="e">
        <f>SUMIFS('[1]Deals (investment)'!$C:$C,'[1]Deals (investment)'!$B:$B,$A634,'[1]Deals (investment)'!$V:$V,BE$1)</f>
        <v>#VALUE!</v>
      </c>
      <c r="BF634" s="17" t="e">
        <f>SUMIFS('[1]Deals (investment)'!$C:$C,'[1]Deals (investment)'!$B:$B,$A634,'[1]Deals (investment)'!$V:$V,BF$1)</f>
        <v>#VALUE!</v>
      </c>
      <c r="BG634" s="17" t="e">
        <f>SUMIFS('[1]Deals (investment)'!$C:$C,'[1]Deals (investment)'!$B:$B,$A634,'[1]Deals (investment)'!$V:$V,BG$1)</f>
        <v>#VALUE!</v>
      </c>
      <c r="BH634" s="17" t="e">
        <f>SUMIFS('[1]Deals (investment)'!$C:$C,'[1]Deals (investment)'!$B:$B,$A634,'[1]Deals (investment)'!$V:$V,BH$1)</f>
        <v>#VALUE!</v>
      </c>
      <c r="BI634" s="17" t="e">
        <f>SUMIFS('[1]Deals (investment)'!$C:$C,'[1]Deals (investment)'!$B:$B,$A634,'[1]Deals (investment)'!$V:$V,BI$1)</f>
        <v>#VALUE!</v>
      </c>
      <c r="BJ634" s="17" t="e">
        <f>SUMIFS('[1]Deals (investment)'!$C:$C,'[1]Deals (investment)'!$B:$B,$A634,'[1]Deals (investment)'!$V:$V,BJ$1)</f>
        <v>#VALUE!</v>
      </c>
      <c r="BK634" s="17" t="e">
        <f>SUMIFS('[1]Deals (investment)'!$C:$C,'[1]Deals (investment)'!$B:$B,$A634,'[1]Deals (investment)'!$V:$V,BK$1)</f>
        <v>#VALUE!</v>
      </c>
      <c r="BL634" s="17" t="e">
        <f>SUMIFS('[1]Deals (investment)'!$C:$C,'[1]Deals (investment)'!$B:$B,$A634,'[1]Deals (investment)'!$V:$V,BL$1)</f>
        <v>#VALUE!</v>
      </c>
      <c r="BM634" s="17" t="e">
        <f>SUMIFS('[1]Deals (investment)'!$C:$C,'[1]Deals (investment)'!$B:$B,$A634,'[1]Deals (investment)'!$V:$V,BM$1)</f>
        <v>#VALUE!</v>
      </c>
      <c r="BN634" s="15"/>
      <c r="BO634" s="15"/>
      <c r="BP634" s="22"/>
      <c r="BQ634" s="15"/>
      <c r="BR634" s="15"/>
      <c r="BS634" s="15"/>
      <c r="BT634" s="15"/>
      <c r="BU634" s="15"/>
      <c r="BV634" s="15"/>
      <c r="BW634" s="15"/>
      <c r="BX634" s="15"/>
      <c r="BY634" s="15"/>
      <c r="BZ634" s="15"/>
      <c r="CA634" s="15"/>
      <c r="CB634" s="15"/>
      <c r="CC634" s="15"/>
      <c r="CD634" s="15" t="str">
        <f t="shared" si="97"/>
        <v>At House LimitedThe startup thus provides a solution that uses insect and rot resistant 3ply bags to store produce for longer periods and enable the produce earn better.Active</v>
      </c>
      <c r="CE634" s="15"/>
      <c r="CF634" s="15"/>
      <c r="CG634" s="15"/>
      <c r="CH634" s="15"/>
      <c r="CI634" s="15"/>
      <c r="CJ634" s="15"/>
    </row>
    <row r="635" spans="1:118" ht="12.75">
      <c r="A635" s="15" t="s">
        <v>4964</v>
      </c>
      <c r="B635" s="15" t="s">
        <v>4965</v>
      </c>
      <c r="C635" s="15" t="s">
        <v>58</v>
      </c>
      <c r="D635" s="16">
        <v>2015</v>
      </c>
      <c r="E635" s="15" t="s">
        <v>1086</v>
      </c>
      <c r="F635" s="15"/>
      <c r="G635" s="15" t="s">
        <v>891</v>
      </c>
      <c r="H635" s="15" t="s">
        <v>891</v>
      </c>
      <c r="I635" s="15" t="s">
        <v>891</v>
      </c>
      <c r="J635" s="15"/>
      <c r="K635" s="17" t="e">
        <f t="shared" si="65"/>
        <v>#VALUE!</v>
      </c>
      <c r="L635" s="15"/>
      <c r="M635" s="18" t="e">
        <f t="shared" si="95"/>
        <v>#VALUE!</v>
      </c>
      <c r="N635" s="15"/>
      <c r="O635" s="15"/>
      <c r="P635" s="15"/>
      <c r="Q635" s="15"/>
      <c r="R635" s="15" t="s">
        <v>375</v>
      </c>
      <c r="S635" s="19" t="s">
        <v>144</v>
      </c>
      <c r="T635" s="15" t="s">
        <v>375</v>
      </c>
      <c r="U635" s="17">
        <v>1700000</v>
      </c>
      <c r="V635" s="15" t="s">
        <v>4966</v>
      </c>
      <c r="W635" s="15"/>
      <c r="X635" s="15" t="s">
        <v>158</v>
      </c>
      <c r="Y635" s="15" t="s">
        <v>4967</v>
      </c>
      <c r="AB635" s="20" t="s">
        <v>286</v>
      </c>
      <c r="AC635" s="21" t="s">
        <v>4968</v>
      </c>
      <c r="AD635" s="21" t="s">
        <v>4969</v>
      </c>
      <c r="AE635" s="21" t="s">
        <v>4970</v>
      </c>
      <c r="AF635" s="21" t="s">
        <v>4971</v>
      </c>
      <c r="AG635" s="22">
        <f t="shared" ref="AG635:AG746" si="98">COUNTA(B635:AF635)/(COUNTA(B635:AF635)+COUNTBLANK(B635:AF635))</f>
        <v>0.67741935483870963</v>
      </c>
      <c r="AH635" s="15" t="str">
        <f t="shared" si="88"/>
        <v/>
      </c>
      <c r="AI635" s="22" t="str">
        <f>VLOOKUP(A635,'[1]Deals (investment)'!$B$2:$Z$1497,1,FALSE)</f>
        <v>Awamo</v>
      </c>
      <c r="AJ635" s="22">
        <f>VLOOKUP(A635,'[1]Deals (investment)'!$B$2:$Z$870,15,FALSE)</f>
        <v>0</v>
      </c>
      <c r="AK635" s="17" t="e">
        <f>VLOOKUP(A635,'[1]Deals (Exits)'!B:B,1,FALSE)</f>
        <v>#N/A</v>
      </c>
      <c r="AL635" s="23">
        <f>VLOOKUP(G635,[1]Lookups!$V$3:$Y$197,4,FALSE)</f>
        <v>0</v>
      </c>
      <c r="AM635" s="17" t="str">
        <f>VLOOKUP(X635,[1]Lookups!$B$3:$C$200,2,FALSE)</f>
        <v>Financial Services</v>
      </c>
      <c r="AN635" s="17" t="str">
        <f>VLOOKUP(R635,[1]Lookups!$H$3:$I$69,2,FALSE)</f>
        <v>2. Seed</v>
      </c>
      <c r="AO635" s="17" t="str">
        <f>VLOOKUP(T635,[1]Lookups!$H$3:$I$69,2,FALSE)</f>
        <v>2. Seed</v>
      </c>
      <c r="AP635" s="17" t="str">
        <f>VLOOKUP(AN635,[1]Lookups!$N$3:$O$11,2,FALSE)</f>
        <v>Early</v>
      </c>
      <c r="AQ635" s="18" t="e">
        <f>COUNTIFS('[1]Deals (investment)'!$B:$B,$A635)</f>
        <v>#VALUE!</v>
      </c>
      <c r="AR635" s="18" t="e">
        <f>COUNTIFS('[1]Deals (investment)'!$B:$B,$A635,'[1]Deals (investment)'!$T:$T,$AW$1)+COUNTIFS('[1]Deals (investment)'!$B:$B,$A635,'[1]Deals (investment)'!$T:$T,$AX$1)+COUNTIFS('[1]Deals (investment)'!$B:$B,$A635,'[1]Deals (investment)'!$T:$T,$AY$1)</f>
        <v>#VALUE!</v>
      </c>
      <c r="AS635" s="17" t="e">
        <f>SUMIFS('[1]Deals (investment)'!$C:$C,'[1]Deals (investment)'!$B:$B,$A635)</f>
        <v>#VALUE!</v>
      </c>
      <c r="AT635" s="17" t="e">
        <f t="shared" si="66"/>
        <v>#VALUE!</v>
      </c>
      <c r="AU635" s="18" t="e">
        <f>COUNTIF('[1]Deals (Exits)'!$B:$B,A635)</f>
        <v>#VALUE!</v>
      </c>
      <c r="AV635" s="17" t="e">
        <f>SUMIFS('[1]Deals (investment)'!$C:$C,'[1]Deals (investment)'!$B:$B,$A635,'[1]Deals (investment)'!$T:$T,AV$1)</f>
        <v>#VALUE!</v>
      </c>
      <c r="AW635" s="17" t="e">
        <f>SUMIFS('[1]Deals (investment)'!$C:$C,'[1]Deals (investment)'!$B:$B,$A635,'[1]Deals (investment)'!$T:$T,AW$1)</f>
        <v>#VALUE!</v>
      </c>
      <c r="AX635" s="17" t="e">
        <f>SUMIFS('[1]Deals (investment)'!$C:$C,'[1]Deals (investment)'!$B:$B,$A635,'[1]Deals (investment)'!$T:$T,AX$1)</f>
        <v>#VALUE!</v>
      </c>
      <c r="AY635" s="17" t="e">
        <f>SUMIFS('[1]Deals (investment)'!$C:$C,'[1]Deals (investment)'!$B:$B,$A635,'[1]Deals (investment)'!$T:$T,AY$1)</f>
        <v>#VALUE!</v>
      </c>
      <c r="AZ635" s="17" t="e">
        <f>SUMIFS('[1]Deals (investment)'!$C:$C,'[1]Deals (investment)'!$B:$B,$A635,'[1]Deals (investment)'!$T:$T,AZ$1)</f>
        <v>#VALUE!</v>
      </c>
      <c r="BA635" s="17" t="e">
        <f>SUMIFS('[1]Deals (investment)'!$C:$C,'[1]Deals (investment)'!$B:$B,$A635,'[1]Deals (investment)'!$T:$T,BA$1)</f>
        <v>#VALUE!</v>
      </c>
      <c r="BB635" s="17" t="e">
        <f>SUMIFS('[1]Deals (investment)'!$C:$C,'[1]Deals (investment)'!$B:$B,$A635,'[1]Deals (investment)'!$T:$T,BB$1)</f>
        <v>#VALUE!</v>
      </c>
      <c r="BC635" s="17" t="e">
        <f>SUMIFS('[1]Deals (Exits)'!$C:$C,'[1]Deals (Exits)'!$B:$B,$A635)</f>
        <v>#VALUE!</v>
      </c>
      <c r="BD635" s="17" t="e">
        <f>SUMIFS('[1]Deals (investment)'!$C:$C,'[1]Deals (investment)'!$B:$B,$A635,'[1]Deals (investment)'!$V:$V,BD$1)</f>
        <v>#VALUE!</v>
      </c>
      <c r="BE635" s="17" t="e">
        <f>SUMIFS('[1]Deals (investment)'!$C:$C,'[1]Deals (investment)'!$B:$B,$A635,'[1]Deals (investment)'!$V:$V,BE$1)</f>
        <v>#VALUE!</v>
      </c>
      <c r="BF635" s="17" t="e">
        <f>SUMIFS('[1]Deals (investment)'!$C:$C,'[1]Deals (investment)'!$B:$B,$A635,'[1]Deals (investment)'!$V:$V,BF$1)</f>
        <v>#VALUE!</v>
      </c>
      <c r="BG635" s="17" t="e">
        <f>SUMIFS('[1]Deals (investment)'!$C:$C,'[1]Deals (investment)'!$B:$B,$A635,'[1]Deals (investment)'!$V:$V,BG$1)</f>
        <v>#VALUE!</v>
      </c>
      <c r="BH635" s="17" t="e">
        <f>SUMIFS('[1]Deals (investment)'!$C:$C,'[1]Deals (investment)'!$B:$B,$A635,'[1]Deals (investment)'!$V:$V,BH$1)</f>
        <v>#VALUE!</v>
      </c>
      <c r="BI635" s="17" t="e">
        <f>SUMIFS('[1]Deals (investment)'!$C:$C,'[1]Deals (investment)'!$B:$B,$A635,'[1]Deals (investment)'!$V:$V,BI$1)</f>
        <v>#VALUE!</v>
      </c>
      <c r="BJ635" s="17" t="e">
        <f>SUMIFS('[1]Deals (investment)'!$C:$C,'[1]Deals (investment)'!$B:$B,$A635,'[1]Deals (investment)'!$V:$V,BJ$1)</f>
        <v>#VALUE!</v>
      </c>
      <c r="BK635" s="17" t="e">
        <f>SUMIFS('[1]Deals (investment)'!$C:$C,'[1]Deals (investment)'!$B:$B,$A635,'[1]Deals (investment)'!$V:$V,BK$1)</f>
        <v>#VALUE!</v>
      </c>
      <c r="BL635" s="17" t="e">
        <f>SUMIFS('[1]Deals (investment)'!$C:$C,'[1]Deals (investment)'!$B:$B,$A635,'[1]Deals (investment)'!$V:$V,BL$1)</f>
        <v>#VALUE!</v>
      </c>
      <c r="BM635" s="17" t="e">
        <f>SUMIFS('[1]Deals (investment)'!$C:$C,'[1]Deals (investment)'!$B:$B,$A635,'[1]Deals (investment)'!$V:$V,BM$1)</f>
        <v>#VALUE!</v>
      </c>
      <c r="BN635" s="15"/>
      <c r="BO635" s="15"/>
      <c r="BP635" s="22"/>
      <c r="BQ635" s="15"/>
      <c r="BR635" s="15"/>
      <c r="BS635" s="15"/>
      <c r="BT635" s="15"/>
      <c r="BU635" s="15"/>
      <c r="BV635" s="15"/>
      <c r="BW635" s="15"/>
      <c r="BX635" s="15"/>
      <c r="BY635" s="15"/>
      <c r="BZ635" s="15"/>
      <c r="CA635" s="15"/>
      <c r="CB635" s="15"/>
      <c r="CC635" s="15"/>
      <c r="CD635" s="15" t="str">
        <f t="shared" si="97"/>
        <v>AwamoAwamo offers a mobile, easy-to-use, and affordable microfinance management solution for all microfinance institutions (MFIs, SACCOs and VSLAs): awamo 360.Active</v>
      </c>
      <c r="CE635" s="15"/>
      <c r="CF635" s="15"/>
      <c r="CG635" s="15"/>
      <c r="CH635" s="15"/>
      <c r="CI635" s="15"/>
      <c r="CJ635" s="15"/>
    </row>
    <row r="636" spans="1:118" ht="12.75">
      <c r="A636" s="15" t="s">
        <v>4972</v>
      </c>
      <c r="B636" s="15" t="s">
        <v>4973</v>
      </c>
      <c r="C636" s="15" t="s">
        <v>58</v>
      </c>
      <c r="D636" s="16">
        <v>2017</v>
      </c>
      <c r="E636" s="15" t="s">
        <v>4974</v>
      </c>
      <c r="F636" s="15"/>
      <c r="G636" s="15" t="s">
        <v>891</v>
      </c>
      <c r="H636" s="15" t="s">
        <v>891</v>
      </c>
      <c r="I636" s="15" t="s">
        <v>891</v>
      </c>
      <c r="J636" s="15"/>
      <c r="K636" s="17" t="e">
        <f t="shared" si="65"/>
        <v>#VALUE!</v>
      </c>
      <c r="L636" s="15"/>
      <c r="M636" s="18" t="e">
        <f t="shared" si="95"/>
        <v>#VALUE!</v>
      </c>
      <c r="N636" s="15"/>
      <c r="O636" s="15"/>
      <c r="P636" s="15"/>
      <c r="Q636" s="15"/>
      <c r="R636" s="15"/>
      <c r="S636" s="19"/>
      <c r="T636" s="15"/>
      <c r="U636" s="17"/>
      <c r="V636" s="15" t="s">
        <v>4975</v>
      </c>
      <c r="W636" s="15"/>
      <c r="X636" s="15" t="s">
        <v>158</v>
      </c>
      <c r="Y636" s="15"/>
      <c r="AB636" s="20"/>
      <c r="AC636" s="21" t="s">
        <v>4976</v>
      </c>
      <c r="AD636" s="15"/>
      <c r="AE636" s="21" t="s">
        <v>4977</v>
      </c>
      <c r="AF636" s="21" t="s">
        <v>4978</v>
      </c>
      <c r="AG636" s="22">
        <f t="shared" si="98"/>
        <v>0.45161290322580644</v>
      </c>
      <c r="AH636" s="15" t="str">
        <f t="shared" si="88"/>
        <v/>
      </c>
      <c r="AI636" s="22" t="e">
        <f>VLOOKUP(A636,'[1]Deals (investment)'!$B$2:$Z$1497,1,FALSE)</f>
        <v>#N/A</v>
      </c>
      <c r="AJ636" s="22" t="e">
        <f>VLOOKUP(A636,'[1]Deals (investment)'!$B$2:$Z$870,15,FALSE)</f>
        <v>#N/A</v>
      </c>
      <c r="AK636" s="17" t="e">
        <f>VLOOKUP(A636,'[1]Deals (Exits)'!B:B,1,FALSE)</f>
        <v>#N/A</v>
      </c>
      <c r="AL636" s="23">
        <f>VLOOKUP(G636,[1]Lookups!$V$3:$Y$197,4,FALSE)</f>
        <v>0</v>
      </c>
      <c r="AM636" s="17" t="str">
        <f>VLOOKUP(X636,[1]Lookups!$B$3:$C$200,2,FALSE)</f>
        <v>Financial Services</v>
      </c>
      <c r="AN636" s="17" t="e">
        <f>VLOOKUP(R636,[1]Lookups!$H$3:$I$69,2,FALSE)</f>
        <v>#N/A</v>
      </c>
      <c r="AO636" s="17" t="e">
        <f>VLOOKUP(T636,[1]Lookups!$H$3:$I$69,2,FALSE)</f>
        <v>#N/A</v>
      </c>
      <c r="AP636" s="17" t="e">
        <f>VLOOKUP(AN636,[1]Lookups!$N$3:$O$11,2,FALSE)</f>
        <v>#N/A</v>
      </c>
      <c r="AQ636" s="18" t="e">
        <f>COUNTIFS('[1]Deals (investment)'!$B:$B,$A636)</f>
        <v>#VALUE!</v>
      </c>
      <c r="AR636" s="18" t="e">
        <f>COUNTIFS('[1]Deals (investment)'!$B:$B,$A636,'[1]Deals (investment)'!$T:$T,$AW$1)+COUNTIFS('[1]Deals (investment)'!$B:$B,$A636,'[1]Deals (investment)'!$T:$T,$AX$1)+COUNTIFS('[1]Deals (investment)'!$B:$B,$A636,'[1]Deals (investment)'!$T:$T,$AY$1)</f>
        <v>#VALUE!</v>
      </c>
      <c r="AS636" s="17" t="e">
        <f>SUMIFS('[1]Deals (investment)'!$C:$C,'[1]Deals (investment)'!$B:$B,$A636)</f>
        <v>#VALUE!</v>
      </c>
      <c r="AT636" s="17" t="e">
        <f t="shared" si="66"/>
        <v>#VALUE!</v>
      </c>
      <c r="AU636" s="18" t="e">
        <f>COUNTIF('[1]Deals (Exits)'!$B:$B,A636)</f>
        <v>#VALUE!</v>
      </c>
      <c r="AV636" s="17" t="e">
        <f>SUMIFS('[1]Deals (investment)'!$C:$C,'[1]Deals (investment)'!$B:$B,$A636,'[1]Deals (investment)'!$T:$T,AV$1)</f>
        <v>#VALUE!</v>
      </c>
      <c r="AW636" s="17" t="e">
        <f>SUMIFS('[1]Deals (investment)'!$C:$C,'[1]Deals (investment)'!$B:$B,$A636,'[1]Deals (investment)'!$T:$T,AW$1)</f>
        <v>#VALUE!</v>
      </c>
      <c r="AX636" s="17" t="e">
        <f>SUMIFS('[1]Deals (investment)'!$C:$C,'[1]Deals (investment)'!$B:$B,$A636,'[1]Deals (investment)'!$T:$T,AX$1)</f>
        <v>#VALUE!</v>
      </c>
      <c r="AY636" s="17" t="e">
        <f>SUMIFS('[1]Deals (investment)'!$C:$C,'[1]Deals (investment)'!$B:$B,$A636,'[1]Deals (investment)'!$T:$T,AY$1)</f>
        <v>#VALUE!</v>
      </c>
      <c r="AZ636" s="17" t="e">
        <f>SUMIFS('[1]Deals (investment)'!$C:$C,'[1]Deals (investment)'!$B:$B,$A636,'[1]Deals (investment)'!$T:$T,AZ$1)</f>
        <v>#VALUE!</v>
      </c>
      <c r="BA636" s="17" t="e">
        <f>SUMIFS('[1]Deals (investment)'!$C:$C,'[1]Deals (investment)'!$B:$B,$A636,'[1]Deals (investment)'!$T:$T,BA$1)</f>
        <v>#VALUE!</v>
      </c>
      <c r="BB636" s="17" t="e">
        <f>SUMIFS('[1]Deals (investment)'!$C:$C,'[1]Deals (investment)'!$B:$B,$A636,'[1]Deals (investment)'!$T:$T,BB$1)</f>
        <v>#VALUE!</v>
      </c>
      <c r="BC636" s="17" t="e">
        <f>SUMIFS('[1]Deals (Exits)'!$C:$C,'[1]Deals (Exits)'!$B:$B,$A636)</f>
        <v>#VALUE!</v>
      </c>
      <c r="BD636" s="17" t="e">
        <f>SUMIFS('[1]Deals (investment)'!$C:$C,'[1]Deals (investment)'!$B:$B,$A636,'[1]Deals (investment)'!$V:$V,BD$1)</f>
        <v>#VALUE!</v>
      </c>
      <c r="BE636" s="17" t="e">
        <f>SUMIFS('[1]Deals (investment)'!$C:$C,'[1]Deals (investment)'!$B:$B,$A636,'[1]Deals (investment)'!$V:$V,BE$1)</f>
        <v>#VALUE!</v>
      </c>
      <c r="BF636" s="17" t="e">
        <f>SUMIFS('[1]Deals (investment)'!$C:$C,'[1]Deals (investment)'!$B:$B,$A636,'[1]Deals (investment)'!$V:$V,BF$1)</f>
        <v>#VALUE!</v>
      </c>
      <c r="BG636" s="17" t="e">
        <f>SUMIFS('[1]Deals (investment)'!$C:$C,'[1]Deals (investment)'!$B:$B,$A636,'[1]Deals (investment)'!$V:$V,BG$1)</f>
        <v>#VALUE!</v>
      </c>
      <c r="BH636" s="17" t="e">
        <f>SUMIFS('[1]Deals (investment)'!$C:$C,'[1]Deals (investment)'!$B:$B,$A636,'[1]Deals (investment)'!$V:$V,BH$1)</f>
        <v>#VALUE!</v>
      </c>
      <c r="BI636" s="17" t="e">
        <f>SUMIFS('[1]Deals (investment)'!$C:$C,'[1]Deals (investment)'!$B:$B,$A636,'[1]Deals (investment)'!$V:$V,BI$1)</f>
        <v>#VALUE!</v>
      </c>
      <c r="BJ636" s="17" t="e">
        <f>SUMIFS('[1]Deals (investment)'!$C:$C,'[1]Deals (investment)'!$B:$B,$A636,'[1]Deals (investment)'!$V:$V,BJ$1)</f>
        <v>#VALUE!</v>
      </c>
      <c r="BK636" s="17" t="e">
        <f>SUMIFS('[1]Deals (investment)'!$C:$C,'[1]Deals (investment)'!$B:$B,$A636,'[1]Deals (investment)'!$V:$V,BK$1)</f>
        <v>#VALUE!</v>
      </c>
      <c r="BL636" s="17" t="e">
        <f>SUMIFS('[1]Deals (investment)'!$C:$C,'[1]Deals (investment)'!$B:$B,$A636,'[1]Deals (investment)'!$V:$V,BL$1)</f>
        <v>#VALUE!</v>
      </c>
      <c r="BM636" s="17" t="e">
        <f>SUMIFS('[1]Deals (investment)'!$C:$C,'[1]Deals (investment)'!$B:$B,$A636,'[1]Deals (investment)'!$V:$V,BM$1)</f>
        <v>#VALUE!</v>
      </c>
      <c r="BN636" s="15"/>
      <c r="BO636" s="15"/>
      <c r="BP636" s="22"/>
      <c r="BQ636" s="15"/>
      <c r="BR636" s="15"/>
      <c r="BS636" s="15"/>
      <c r="BT636" s="15"/>
      <c r="BU636" s="15"/>
      <c r="BV636" s="15"/>
      <c r="BW636" s="15"/>
      <c r="BX636" s="15"/>
      <c r="BY636" s="15"/>
      <c r="BZ636" s="15"/>
      <c r="CA636" s="15"/>
      <c r="CB636" s="15"/>
      <c r="CC636" s="15"/>
      <c r="CD636" s="15"/>
      <c r="CE636" s="15"/>
      <c r="CF636" s="15"/>
      <c r="CG636" s="15"/>
      <c r="CH636" s="15"/>
      <c r="CI636" s="15"/>
      <c r="CJ636" s="15"/>
    </row>
    <row r="637" spans="1:118" ht="12.75">
      <c r="A637" s="15" t="s">
        <v>4979</v>
      </c>
      <c r="B637" s="15" t="s">
        <v>4980</v>
      </c>
      <c r="C637" s="15" t="s">
        <v>58</v>
      </c>
      <c r="D637" s="16">
        <v>2015</v>
      </c>
      <c r="E637" s="15" t="s">
        <v>340</v>
      </c>
      <c r="F637" s="15"/>
      <c r="G637" s="15" t="s">
        <v>342</v>
      </c>
      <c r="H637" s="15" t="s">
        <v>342</v>
      </c>
      <c r="I637" s="15" t="s">
        <v>342</v>
      </c>
      <c r="J637" s="15"/>
      <c r="K637" s="17" t="e">
        <f t="shared" si="65"/>
        <v>#VALUE!</v>
      </c>
      <c r="L637" s="15"/>
      <c r="M637" s="18" t="e">
        <f t="shared" si="95"/>
        <v>#VALUE!</v>
      </c>
      <c r="N637" s="15"/>
      <c r="O637" s="15"/>
      <c r="P637" s="15"/>
      <c r="Q637" s="15"/>
      <c r="R637" s="15"/>
      <c r="S637" s="19"/>
      <c r="T637" s="15"/>
      <c r="U637" s="17"/>
      <c r="V637" s="15" t="s">
        <v>4981</v>
      </c>
      <c r="W637" s="15">
        <v>0</v>
      </c>
      <c r="X637" s="15" t="s">
        <v>191</v>
      </c>
      <c r="Y637" s="15" t="s">
        <v>4982</v>
      </c>
      <c r="AA637" s="25" t="s">
        <v>2329</v>
      </c>
      <c r="AB637" s="20"/>
      <c r="AC637" s="27" t="s">
        <v>4983</v>
      </c>
      <c r="AD637" s="15" t="s">
        <v>110</v>
      </c>
      <c r="AE637" s="27" t="s">
        <v>4984</v>
      </c>
      <c r="AF637" s="21" t="s">
        <v>4985</v>
      </c>
      <c r="AG637" s="22">
        <f t="shared" si="98"/>
        <v>0.58064516129032262</v>
      </c>
      <c r="AH637" s="15" t="str">
        <f t="shared" si="88"/>
        <v/>
      </c>
      <c r="AI637" s="22" t="e">
        <f>VLOOKUP(A637,'[1]Deals (investment)'!$B$2:$Z$1497,1,FALSE)</f>
        <v>#N/A</v>
      </c>
      <c r="AJ637" s="22" t="e">
        <f>VLOOKUP(A637,'[1]Deals (investment)'!$B$2:$Z$870,15,FALSE)</f>
        <v>#N/A</v>
      </c>
      <c r="AK637" s="17" t="e">
        <f>VLOOKUP(A637,'[1]Deals (Exits)'!B:B,1,FALSE)</f>
        <v>#N/A</v>
      </c>
      <c r="AL637" s="23">
        <f>VLOOKUP(G637,[1]Lookups!$V$3:$Y$197,4,FALSE)</f>
        <v>0</v>
      </c>
      <c r="AM637" s="17" t="str">
        <f>VLOOKUP(X637,[1]Lookups!$B$3:$C$200,2,FALSE)</f>
        <v>Education</v>
      </c>
      <c r="AN637" s="17" t="e">
        <f>VLOOKUP(R637,[1]Lookups!$H$3:$I$69,2,FALSE)</f>
        <v>#N/A</v>
      </c>
      <c r="AO637" s="17" t="e">
        <f>VLOOKUP(T637,[1]Lookups!$H$3:$I$69,2,FALSE)</f>
        <v>#N/A</v>
      </c>
      <c r="AP637" s="17" t="e">
        <f>VLOOKUP(AN637,[1]Lookups!$N$3:$O$11,2,FALSE)</f>
        <v>#N/A</v>
      </c>
      <c r="AQ637" s="18" t="e">
        <f>COUNTIFS('[1]Deals (investment)'!$B:$B,$A637)</f>
        <v>#VALUE!</v>
      </c>
      <c r="AR637" s="18" t="e">
        <f>COUNTIFS('[1]Deals (investment)'!$B:$B,$A637,'[1]Deals (investment)'!$T:$T,$AW$1)+COUNTIFS('[1]Deals (investment)'!$B:$B,$A637,'[1]Deals (investment)'!$T:$T,$AX$1)+COUNTIFS('[1]Deals (investment)'!$B:$B,$A637,'[1]Deals (investment)'!$T:$T,$AY$1)</f>
        <v>#VALUE!</v>
      </c>
      <c r="AS637" s="17" t="e">
        <f>SUMIFS('[1]Deals (investment)'!$C:$C,'[1]Deals (investment)'!$B:$B,$A637)</f>
        <v>#VALUE!</v>
      </c>
      <c r="AT637" s="17" t="e">
        <f t="shared" si="66"/>
        <v>#VALUE!</v>
      </c>
      <c r="AU637" s="18" t="e">
        <f>COUNTIF('[1]Deals (Exits)'!$B:$B,A637)</f>
        <v>#VALUE!</v>
      </c>
      <c r="AV637" s="17" t="e">
        <f>SUMIFS('[1]Deals (investment)'!$C:$C,'[1]Deals (investment)'!$B:$B,$A637,'[1]Deals (investment)'!$T:$T,AV$1)</f>
        <v>#VALUE!</v>
      </c>
      <c r="AW637" s="17" t="e">
        <f>SUMIFS('[1]Deals (investment)'!$C:$C,'[1]Deals (investment)'!$B:$B,$A637,'[1]Deals (investment)'!$T:$T,AW$1)</f>
        <v>#VALUE!</v>
      </c>
      <c r="AX637" s="17" t="e">
        <f>SUMIFS('[1]Deals (investment)'!$C:$C,'[1]Deals (investment)'!$B:$B,$A637,'[1]Deals (investment)'!$T:$T,AX$1)</f>
        <v>#VALUE!</v>
      </c>
      <c r="AY637" s="17" t="e">
        <f>SUMIFS('[1]Deals (investment)'!$C:$C,'[1]Deals (investment)'!$B:$B,$A637,'[1]Deals (investment)'!$T:$T,AY$1)</f>
        <v>#VALUE!</v>
      </c>
      <c r="AZ637" s="17" t="e">
        <f>SUMIFS('[1]Deals (investment)'!$C:$C,'[1]Deals (investment)'!$B:$B,$A637,'[1]Deals (investment)'!$T:$T,AZ$1)</f>
        <v>#VALUE!</v>
      </c>
      <c r="BA637" s="17" t="e">
        <f>SUMIFS('[1]Deals (investment)'!$C:$C,'[1]Deals (investment)'!$B:$B,$A637,'[1]Deals (investment)'!$T:$T,BA$1)</f>
        <v>#VALUE!</v>
      </c>
      <c r="BB637" s="17" t="e">
        <f>SUMIFS('[1]Deals (investment)'!$C:$C,'[1]Deals (investment)'!$B:$B,$A637,'[1]Deals (investment)'!$T:$T,BB$1)</f>
        <v>#VALUE!</v>
      </c>
      <c r="BC637" s="17" t="e">
        <f>SUMIFS('[1]Deals (Exits)'!$C:$C,'[1]Deals (Exits)'!$B:$B,$A637)</f>
        <v>#VALUE!</v>
      </c>
      <c r="BD637" s="17" t="e">
        <f>SUMIFS('[1]Deals (investment)'!$C:$C,'[1]Deals (investment)'!$B:$B,$A637,'[1]Deals (investment)'!$V:$V,BD$1)</f>
        <v>#VALUE!</v>
      </c>
      <c r="BE637" s="17" t="e">
        <f>SUMIFS('[1]Deals (investment)'!$C:$C,'[1]Deals (investment)'!$B:$B,$A637,'[1]Deals (investment)'!$V:$V,BE$1)</f>
        <v>#VALUE!</v>
      </c>
      <c r="BF637" s="17" t="e">
        <f>SUMIFS('[1]Deals (investment)'!$C:$C,'[1]Deals (investment)'!$B:$B,$A637,'[1]Deals (investment)'!$V:$V,BF$1)</f>
        <v>#VALUE!</v>
      </c>
      <c r="BG637" s="17" t="e">
        <f>SUMIFS('[1]Deals (investment)'!$C:$C,'[1]Deals (investment)'!$B:$B,$A637,'[1]Deals (investment)'!$V:$V,BG$1)</f>
        <v>#VALUE!</v>
      </c>
      <c r="BH637" s="17" t="e">
        <f>SUMIFS('[1]Deals (investment)'!$C:$C,'[1]Deals (investment)'!$B:$B,$A637,'[1]Deals (investment)'!$V:$V,BH$1)</f>
        <v>#VALUE!</v>
      </c>
      <c r="BI637" s="17" t="e">
        <f>SUMIFS('[1]Deals (investment)'!$C:$C,'[1]Deals (investment)'!$B:$B,$A637,'[1]Deals (investment)'!$V:$V,BI$1)</f>
        <v>#VALUE!</v>
      </c>
      <c r="BJ637" s="17" t="e">
        <f>SUMIFS('[1]Deals (investment)'!$C:$C,'[1]Deals (investment)'!$B:$B,$A637,'[1]Deals (investment)'!$V:$V,BJ$1)</f>
        <v>#VALUE!</v>
      </c>
      <c r="BK637" s="17" t="e">
        <f>SUMIFS('[1]Deals (investment)'!$C:$C,'[1]Deals (investment)'!$B:$B,$A637,'[1]Deals (investment)'!$V:$V,BK$1)</f>
        <v>#VALUE!</v>
      </c>
      <c r="BL637" s="17" t="e">
        <f>SUMIFS('[1]Deals (investment)'!$C:$C,'[1]Deals (investment)'!$B:$B,$A637,'[1]Deals (investment)'!$V:$V,BL$1)</f>
        <v>#VALUE!</v>
      </c>
      <c r="BM637" s="17" t="e">
        <f>SUMIFS('[1]Deals (investment)'!$C:$C,'[1]Deals (investment)'!$B:$B,$A637,'[1]Deals (investment)'!$V:$V,BM$1)</f>
        <v>#VALUE!</v>
      </c>
      <c r="BN637" s="15"/>
      <c r="BO637" s="15"/>
      <c r="BP637" s="22"/>
      <c r="BQ637" s="15"/>
      <c r="BR637" s="15"/>
      <c r="BS637" s="15"/>
      <c r="BT637" s="15"/>
      <c r="BU637" s="15"/>
      <c r="BV637" s="15"/>
      <c r="BW637" s="15"/>
      <c r="BX637" s="15"/>
      <c r="BY637" s="15"/>
      <c r="BZ637" s="15"/>
      <c r="CA637" s="15"/>
      <c r="CB637" s="15"/>
      <c r="CC637" s="15"/>
      <c r="CD637" s="15" t="str">
        <f t="shared" ref="CD637:CD641" si="99">CONCATENATE(A637,B637,C637)</f>
        <v>Agricomm MediaAgricomm Media helps emerging farmers improve their productivity by connecting them to online agricultural training. The Lusaka-based startup was founded in 2015 by Daliso Chitundu.Active</v>
      </c>
      <c r="CE637" s="15"/>
      <c r="CF637" s="15"/>
      <c r="CG637" s="15"/>
      <c r="CH637" s="15"/>
      <c r="CI637" s="15"/>
      <c r="CJ637" s="15"/>
    </row>
    <row r="638" spans="1:118" ht="12.75">
      <c r="A638" s="15" t="s">
        <v>4986</v>
      </c>
      <c r="B638" s="15" t="s">
        <v>4987</v>
      </c>
      <c r="C638" s="15" t="s">
        <v>58</v>
      </c>
      <c r="D638" s="16">
        <v>2016</v>
      </c>
      <c r="E638" s="15" t="s">
        <v>340</v>
      </c>
      <c r="F638" s="15"/>
      <c r="G638" s="15" t="s">
        <v>342</v>
      </c>
      <c r="H638" s="15" t="s">
        <v>342</v>
      </c>
      <c r="I638" s="15"/>
      <c r="J638" s="15"/>
      <c r="K638" s="17" t="e">
        <f t="shared" si="65"/>
        <v>#VALUE!</v>
      </c>
      <c r="L638" s="15"/>
      <c r="M638" s="18" t="e">
        <f t="shared" si="95"/>
        <v>#VALUE!</v>
      </c>
      <c r="N638" s="15"/>
      <c r="O638" s="15"/>
      <c r="P638" s="15"/>
      <c r="Q638" s="15"/>
      <c r="R638" s="15"/>
      <c r="S638" s="19"/>
      <c r="T638" s="15"/>
      <c r="U638" s="17"/>
      <c r="V638" s="15" t="s">
        <v>4988</v>
      </c>
      <c r="W638" s="15"/>
      <c r="X638" s="15" t="s">
        <v>538</v>
      </c>
      <c r="Y638" s="15" t="s">
        <v>4989</v>
      </c>
      <c r="AB638" s="20"/>
      <c r="AC638" s="21" t="s">
        <v>4990</v>
      </c>
      <c r="AD638" s="21" t="s">
        <v>4991</v>
      </c>
      <c r="AE638" s="21" t="s">
        <v>4992</v>
      </c>
      <c r="AF638" s="21" t="s">
        <v>4993</v>
      </c>
      <c r="AG638" s="22">
        <f t="shared" si="98"/>
        <v>0.4838709677419355</v>
      </c>
      <c r="AH638" s="15" t="str">
        <f t="shared" si="88"/>
        <v/>
      </c>
      <c r="AI638" s="22" t="e">
        <f>VLOOKUP(A638,'[1]Deals (investment)'!$B$2:$Z$1497,1,FALSE)</f>
        <v>#N/A</v>
      </c>
      <c r="AJ638" s="22" t="e">
        <f>VLOOKUP(A638,'[1]Deals (investment)'!$B$2:$Z$870,15,FALSE)</f>
        <v>#N/A</v>
      </c>
      <c r="AK638" s="17" t="e">
        <f>VLOOKUP(A638,'[1]Deals (Exits)'!B:B,1,FALSE)</f>
        <v>#N/A</v>
      </c>
      <c r="AL638" s="23">
        <f>VLOOKUP(G638,[1]Lookups!$V$3:$Y$197,4,FALSE)</f>
        <v>0</v>
      </c>
      <c r="AM638" s="17" t="str">
        <f>VLOOKUP(X638,[1]Lookups!$B$3:$C$200,2,FALSE)</f>
        <v>Agriculture</v>
      </c>
      <c r="AN638" s="17" t="e">
        <f>VLOOKUP(R638,[1]Lookups!$H$3:$I$69,2,FALSE)</f>
        <v>#N/A</v>
      </c>
      <c r="AO638" s="17" t="e">
        <f>VLOOKUP(T638,[1]Lookups!$H$3:$I$69,2,FALSE)</f>
        <v>#N/A</v>
      </c>
      <c r="AP638" s="17" t="e">
        <f>VLOOKUP(AN638,[1]Lookups!$N$3:$O$11,2,FALSE)</f>
        <v>#N/A</v>
      </c>
      <c r="AQ638" s="18" t="e">
        <f>COUNTIFS('[1]Deals (investment)'!$B:$B,$A638)</f>
        <v>#VALUE!</v>
      </c>
      <c r="AR638" s="18" t="e">
        <f>COUNTIFS('[1]Deals (investment)'!$B:$B,$A638,'[1]Deals (investment)'!$T:$T,$AW$1)+COUNTIFS('[1]Deals (investment)'!$B:$B,$A638,'[1]Deals (investment)'!$T:$T,$AX$1)+COUNTIFS('[1]Deals (investment)'!$B:$B,$A638,'[1]Deals (investment)'!$T:$T,$AY$1)</f>
        <v>#VALUE!</v>
      </c>
      <c r="AS638" s="17" t="e">
        <f>SUMIFS('[1]Deals (investment)'!$C:$C,'[1]Deals (investment)'!$B:$B,$A638)</f>
        <v>#VALUE!</v>
      </c>
      <c r="AT638" s="17" t="e">
        <f t="shared" si="66"/>
        <v>#VALUE!</v>
      </c>
      <c r="AU638" s="18" t="e">
        <f>COUNTIF('[1]Deals (Exits)'!$B:$B,A638)</f>
        <v>#VALUE!</v>
      </c>
      <c r="AV638" s="17" t="e">
        <f>SUMIFS('[1]Deals (investment)'!$C:$C,'[1]Deals (investment)'!$B:$B,$A638,'[1]Deals (investment)'!$T:$T,AV$1)</f>
        <v>#VALUE!</v>
      </c>
      <c r="AW638" s="17" t="e">
        <f>SUMIFS('[1]Deals (investment)'!$C:$C,'[1]Deals (investment)'!$B:$B,$A638,'[1]Deals (investment)'!$T:$T,AW$1)</f>
        <v>#VALUE!</v>
      </c>
      <c r="AX638" s="17" t="e">
        <f>SUMIFS('[1]Deals (investment)'!$C:$C,'[1]Deals (investment)'!$B:$B,$A638,'[1]Deals (investment)'!$T:$T,AX$1)</f>
        <v>#VALUE!</v>
      </c>
      <c r="AY638" s="17" t="e">
        <f>SUMIFS('[1]Deals (investment)'!$C:$C,'[1]Deals (investment)'!$B:$B,$A638,'[1]Deals (investment)'!$T:$T,AY$1)</f>
        <v>#VALUE!</v>
      </c>
      <c r="AZ638" s="17" t="e">
        <f>SUMIFS('[1]Deals (investment)'!$C:$C,'[1]Deals (investment)'!$B:$B,$A638,'[1]Deals (investment)'!$T:$T,AZ$1)</f>
        <v>#VALUE!</v>
      </c>
      <c r="BA638" s="17" t="e">
        <f>SUMIFS('[1]Deals (investment)'!$C:$C,'[1]Deals (investment)'!$B:$B,$A638,'[1]Deals (investment)'!$T:$T,BA$1)</f>
        <v>#VALUE!</v>
      </c>
      <c r="BB638" s="17" t="e">
        <f>SUMIFS('[1]Deals (investment)'!$C:$C,'[1]Deals (investment)'!$B:$B,$A638,'[1]Deals (investment)'!$T:$T,BB$1)</f>
        <v>#VALUE!</v>
      </c>
      <c r="BC638" s="17" t="e">
        <f>SUMIFS('[1]Deals (Exits)'!$C:$C,'[1]Deals (Exits)'!$B:$B,$A638)</f>
        <v>#VALUE!</v>
      </c>
      <c r="BD638" s="17" t="e">
        <f>SUMIFS('[1]Deals (investment)'!$C:$C,'[1]Deals (investment)'!$B:$B,$A638,'[1]Deals (investment)'!$V:$V,BD$1)</f>
        <v>#VALUE!</v>
      </c>
      <c r="BE638" s="17" t="e">
        <f>SUMIFS('[1]Deals (investment)'!$C:$C,'[1]Deals (investment)'!$B:$B,$A638,'[1]Deals (investment)'!$V:$V,BE$1)</f>
        <v>#VALUE!</v>
      </c>
      <c r="BF638" s="17" t="e">
        <f>SUMIFS('[1]Deals (investment)'!$C:$C,'[1]Deals (investment)'!$B:$B,$A638,'[1]Deals (investment)'!$V:$V,BF$1)</f>
        <v>#VALUE!</v>
      </c>
      <c r="BG638" s="17" t="e">
        <f>SUMIFS('[1]Deals (investment)'!$C:$C,'[1]Deals (investment)'!$B:$B,$A638,'[1]Deals (investment)'!$V:$V,BG$1)</f>
        <v>#VALUE!</v>
      </c>
      <c r="BH638" s="17" t="e">
        <f>SUMIFS('[1]Deals (investment)'!$C:$C,'[1]Deals (investment)'!$B:$B,$A638,'[1]Deals (investment)'!$V:$V,BH$1)</f>
        <v>#VALUE!</v>
      </c>
      <c r="BI638" s="17" t="e">
        <f>SUMIFS('[1]Deals (investment)'!$C:$C,'[1]Deals (investment)'!$B:$B,$A638,'[1]Deals (investment)'!$V:$V,BI$1)</f>
        <v>#VALUE!</v>
      </c>
      <c r="BJ638" s="17" t="e">
        <f>SUMIFS('[1]Deals (investment)'!$C:$C,'[1]Deals (investment)'!$B:$B,$A638,'[1]Deals (investment)'!$V:$V,BJ$1)</f>
        <v>#VALUE!</v>
      </c>
      <c r="BK638" s="17" t="e">
        <f>SUMIFS('[1]Deals (investment)'!$C:$C,'[1]Deals (investment)'!$B:$B,$A638,'[1]Deals (investment)'!$V:$V,BK$1)</f>
        <v>#VALUE!</v>
      </c>
      <c r="BL638" s="17" t="e">
        <f>SUMIFS('[1]Deals (investment)'!$C:$C,'[1]Deals (investment)'!$B:$B,$A638,'[1]Deals (investment)'!$V:$V,BL$1)</f>
        <v>#VALUE!</v>
      </c>
      <c r="BM638" s="17" t="e">
        <f>SUMIFS('[1]Deals (investment)'!$C:$C,'[1]Deals (investment)'!$B:$B,$A638,'[1]Deals (investment)'!$V:$V,BM$1)</f>
        <v>#VALUE!</v>
      </c>
      <c r="BN638" s="15"/>
      <c r="BO638" s="15"/>
      <c r="BP638" s="22"/>
      <c r="BQ638" s="15"/>
      <c r="BR638" s="15"/>
      <c r="BS638" s="15"/>
      <c r="BT638" s="15"/>
      <c r="BU638" s="15"/>
      <c r="BV638" s="15"/>
      <c r="BW638" s="15"/>
      <c r="BX638" s="15"/>
      <c r="BY638" s="15"/>
      <c r="BZ638" s="15"/>
      <c r="CA638" s="15"/>
      <c r="CB638" s="15"/>
      <c r="CC638" s="15"/>
      <c r="CD638" s="15" t="str">
        <f t="shared" si="99"/>
        <v>AgripredictAgripredict is a startup that reduces the risks involved in farming, these risks include Plant &amp; Animal disease, Pest infestations, Droughts and other things that can reduce farm yields.Active</v>
      </c>
      <c r="CE638" s="15"/>
      <c r="CF638" s="15"/>
      <c r="CG638" s="15"/>
      <c r="CH638" s="15"/>
      <c r="CI638" s="15"/>
      <c r="CJ638" s="15"/>
    </row>
    <row r="639" spans="1:118" ht="12.75">
      <c r="A639" s="15" t="s">
        <v>4994</v>
      </c>
      <c r="B639" s="15" t="s">
        <v>4995</v>
      </c>
      <c r="C639" s="15" t="s">
        <v>58</v>
      </c>
      <c r="D639" s="16">
        <v>2015</v>
      </c>
      <c r="E639" s="15" t="s">
        <v>393</v>
      </c>
      <c r="F639" s="15"/>
      <c r="G639" s="15" t="s">
        <v>394</v>
      </c>
      <c r="H639" s="15" t="s">
        <v>394</v>
      </c>
      <c r="I639" s="15" t="s">
        <v>394</v>
      </c>
      <c r="J639" s="15"/>
      <c r="K639" s="17" t="e">
        <f t="shared" si="65"/>
        <v>#VALUE!</v>
      </c>
      <c r="L639" s="15"/>
      <c r="M639" s="18" t="e">
        <f t="shared" si="95"/>
        <v>#VALUE!</v>
      </c>
      <c r="N639" s="15"/>
      <c r="O639" s="15"/>
      <c r="P639" s="15"/>
      <c r="Q639" s="15"/>
      <c r="R639" s="15"/>
      <c r="S639" s="19"/>
      <c r="T639" s="15"/>
      <c r="U639" s="17"/>
      <c r="V639" s="15" t="s">
        <v>4996</v>
      </c>
      <c r="W639" s="15"/>
      <c r="X639" s="15" t="s">
        <v>158</v>
      </c>
      <c r="Y639" s="15" t="s">
        <v>4997</v>
      </c>
      <c r="AB639" s="20"/>
      <c r="AC639" s="21" t="s">
        <v>4998</v>
      </c>
      <c r="AD639" s="21" t="s">
        <v>4999</v>
      </c>
      <c r="AE639" s="21" t="s">
        <v>5000</v>
      </c>
      <c r="AF639" s="21" t="s">
        <v>5001</v>
      </c>
      <c r="AG639" s="22">
        <f t="shared" si="98"/>
        <v>0.5161290322580645</v>
      </c>
      <c r="AH639" s="15" t="str">
        <f t="shared" si="88"/>
        <v/>
      </c>
      <c r="AI639" s="22" t="e">
        <f>VLOOKUP(A639,'[1]Deals (investment)'!$B$2:$Z$1497,1,FALSE)</f>
        <v>#N/A</v>
      </c>
      <c r="AJ639" s="22" t="e">
        <f>VLOOKUP(A639,'[1]Deals (investment)'!$B$2:$Z$870,15,FALSE)</f>
        <v>#N/A</v>
      </c>
      <c r="AK639" s="17" t="e">
        <f>VLOOKUP(A639,'[1]Deals (Exits)'!B:B,1,FALSE)</f>
        <v>#N/A</v>
      </c>
      <c r="AL639" s="23">
        <f>VLOOKUP(G639,[1]Lookups!$V$3:$Y$197,4,FALSE)</f>
        <v>0</v>
      </c>
      <c r="AM639" s="17" t="str">
        <f>VLOOKUP(X639,[1]Lookups!$B$3:$C$200,2,FALSE)</f>
        <v>Financial Services</v>
      </c>
      <c r="AN639" s="17" t="e">
        <f>VLOOKUP(R639,[1]Lookups!$H$3:$I$69,2,FALSE)</f>
        <v>#N/A</v>
      </c>
      <c r="AO639" s="17" t="e">
        <f>VLOOKUP(T639,[1]Lookups!$H$3:$I$69,2,FALSE)</f>
        <v>#N/A</v>
      </c>
      <c r="AP639" s="17" t="e">
        <f>VLOOKUP(AN639,[1]Lookups!$N$3:$O$11,2,FALSE)</f>
        <v>#N/A</v>
      </c>
      <c r="AQ639" s="18" t="e">
        <f>COUNTIFS('[1]Deals (investment)'!$B:$B,$A639)</f>
        <v>#VALUE!</v>
      </c>
      <c r="AR639" s="18" t="e">
        <f>COUNTIFS('[1]Deals (investment)'!$B:$B,$A639,'[1]Deals (investment)'!$T:$T,$AW$1)+COUNTIFS('[1]Deals (investment)'!$B:$B,$A639,'[1]Deals (investment)'!$T:$T,$AX$1)+COUNTIFS('[1]Deals (investment)'!$B:$B,$A639,'[1]Deals (investment)'!$T:$T,$AY$1)</f>
        <v>#VALUE!</v>
      </c>
      <c r="AS639" s="17" t="e">
        <f>SUMIFS('[1]Deals (investment)'!$C:$C,'[1]Deals (investment)'!$B:$B,$A639)</f>
        <v>#VALUE!</v>
      </c>
      <c r="AT639" s="17" t="e">
        <f t="shared" si="66"/>
        <v>#VALUE!</v>
      </c>
      <c r="AU639" s="18" t="e">
        <f>COUNTIF('[1]Deals (Exits)'!$B:$B,A639)</f>
        <v>#VALUE!</v>
      </c>
      <c r="AV639" s="17" t="e">
        <f>SUMIFS('[1]Deals (investment)'!$C:$C,'[1]Deals (investment)'!$B:$B,$A639,'[1]Deals (investment)'!$T:$T,AV$1)</f>
        <v>#VALUE!</v>
      </c>
      <c r="AW639" s="17" t="e">
        <f>SUMIFS('[1]Deals (investment)'!$C:$C,'[1]Deals (investment)'!$B:$B,$A639,'[1]Deals (investment)'!$T:$T,AW$1)</f>
        <v>#VALUE!</v>
      </c>
      <c r="AX639" s="17" t="e">
        <f>SUMIFS('[1]Deals (investment)'!$C:$C,'[1]Deals (investment)'!$B:$B,$A639,'[1]Deals (investment)'!$T:$T,AX$1)</f>
        <v>#VALUE!</v>
      </c>
      <c r="AY639" s="17" t="e">
        <f>SUMIFS('[1]Deals (investment)'!$C:$C,'[1]Deals (investment)'!$B:$B,$A639,'[1]Deals (investment)'!$T:$T,AY$1)</f>
        <v>#VALUE!</v>
      </c>
      <c r="AZ639" s="17" t="e">
        <f>SUMIFS('[1]Deals (investment)'!$C:$C,'[1]Deals (investment)'!$B:$B,$A639,'[1]Deals (investment)'!$T:$T,AZ$1)</f>
        <v>#VALUE!</v>
      </c>
      <c r="BA639" s="17" t="e">
        <f>SUMIFS('[1]Deals (investment)'!$C:$C,'[1]Deals (investment)'!$B:$B,$A639,'[1]Deals (investment)'!$T:$T,BA$1)</f>
        <v>#VALUE!</v>
      </c>
      <c r="BB639" s="17" t="e">
        <f>SUMIFS('[1]Deals (investment)'!$C:$C,'[1]Deals (investment)'!$B:$B,$A639,'[1]Deals (investment)'!$T:$T,BB$1)</f>
        <v>#VALUE!</v>
      </c>
      <c r="BC639" s="17" t="e">
        <f>SUMIFS('[1]Deals (Exits)'!$C:$C,'[1]Deals (Exits)'!$B:$B,$A639)</f>
        <v>#VALUE!</v>
      </c>
      <c r="BD639" s="17" t="e">
        <f>SUMIFS('[1]Deals (investment)'!$C:$C,'[1]Deals (investment)'!$B:$B,$A639,'[1]Deals (investment)'!$V:$V,BD$1)</f>
        <v>#VALUE!</v>
      </c>
      <c r="BE639" s="17" t="e">
        <f>SUMIFS('[1]Deals (investment)'!$C:$C,'[1]Deals (investment)'!$B:$B,$A639,'[1]Deals (investment)'!$V:$V,BE$1)</f>
        <v>#VALUE!</v>
      </c>
      <c r="BF639" s="17" t="e">
        <f>SUMIFS('[1]Deals (investment)'!$C:$C,'[1]Deals (investment)'!$B:$B,$A639,'[1]Deals (investment)'!$V:$V,BF$1)</f>
        <v>#VALUE!</v>
      </c>
      <c r="BG639" s="17" t="e">
        <f>SUMIFS('[1]Deals (investment)'!$C:$C,'[1]Deals (investment)'!$B:$B,$A639,'[1]Deals (investment)'!$V:$V,BG$1)</f>
        <v>#VALUE!</v>
      </c>
      <c r="BH639" s="17" t="e">
        <f>SUMIFS('[1]Deals (investment)'!$C:$C,'[1]Deals (investment)'!$B:$B,$A639,'[1]Deals (investment)'!$V:$V,BH$1)</f>
        <v>#VALUE!</v>
      </c>
      <c r="BI639" s="17" t="e">
        <f>SUMIFS('[1]Deals (investment)'!$C:$C,'[1]Deals (investment)'!$B:$B,$A639,'[1]Deals (investment)'!$V:$V,BI$1)</f>
        <v>#VALUE!</v>
      </c>
      <c r="BJ639" s="17" t="e">
        <f>SUMIFS('[1]Deals (investment)'!$C:$C,'[1]Deals (investment)'!$B:$B,$A639,'[1]Deals (investment)'!$V:$V,BJ$1)</f>
        <v>#VALUE!</v>
      </c>
      <c r="BK639" s="17" t="e">
        <f>SUMIFS('[1]Deals (investment)'!$C:$C,'[1]Deals (investment)'!$B:$B,$A639,'[1]Deals (investment)'!$V:$V,BK$1)</f>
        <v>#VALUE!</v>
      </c>
      <c r="BL639" s="17" t="e">
        <f>SUMIFS('[1]Deals (investment)'!$C:$C,'[1]Deals (investment)'!$B:$B,$A639,'[1]Deals (investment)'!$V:$V,BL$1)</f>
        <v>#VALUE!</v>
      </c>
      <c r="BM639" s="17" t="e">
        <f>SUMIFS('[1]Deals (investment)'!$C:$C,'[1]Deals (investment)'!$B:$B,$A639,'[1]Deals (investment)'!$V:$V,BM$1)</f>
        <v>#VALUE!</v>
      </c>
      <c r="BN639" s="15"/>
      <c r="BO639" s="15"/>
      <c r="BP639" s="22"/>
      <c r="BQ639" s="15"/>
      <c r="BR639" s="15"/>
      <c r="BS639" s="15"/>
      <c r="BT639" s="15"/>
      <c r="BU639" s="15"/>
      <c r="BV639" s="15"/>
      <c r="BW639" s="15"/>
      <c r="BX639" s="15"/>
      <c r="BY639" s="15"/>
      <c r="BZ639" s="15"/>
      <c r="CA639" s="15"/>
      <c r="CB639" s="15"/>
      <c r="CC639" s="15"/>
      <c r="CD639" s="15" t="str">
        <f t="shared" si="99"/>
        <v>BitmariBitMari Inc is a remittance and payment platform that is building financial solutions for global African communitiesActive</v>
      </c>
      <c r="CE639" s="15"/>
      <c r="CF639" s="15"/>
      <c r="CG639" s="15"/>
      <c r="CH639" s="15"/>
      <c r="CI639" s="15"/>
      <c r="CJ639" s="15"/>
    </row>
    <row r="640" spans="1:118" ht="12.75">
      <c r="A640" s="15" t="s">
        <v>5002</v>
      </c>
      <c r="B640" s="15" t="s">
        <v>5003</v>
      </c>
      <c r="C640" s="15" t="s">
        <v>58</v>
      </c>
      <c r="D640" s="16">
        <v>2016</v>
      </c>
      <c r="E640" s="15" t="s">
        <v>393</v>
      </c>
      <c r="F640" s="15" t="s">
        <v>110</v>
      </c>
      <c r="G640" s="15" t="s">
        <v>394</v>
      </c>
      <c r="H640" s="15" t="s">
        <v>394</v>
      </c>
      <c r="I640" s="15" t="s">
        <v>394</v>
      </c>
      <c r="J640" s="15"/>
      <c r="K640" s="17" t="e">
        <f t="shared" si="65"/>
        <v>#VALUE!</v>
      </c>
      <c r="L640" s="15"/>
      <c r="M640" s="18" t="e">
        <f t="shared" si="95"/>
        <v>#VALUE!</v>
      </c>
      <c r="N640" s="15"/>
      <c r="O640" s="15"/>
      <c r="P640" s="15"/>
      <c r="Q640" s="15"/>
      <c r="R640" s="15"/>
      <c r="S640" s="19"/>
      <c r="T640" s="15"/>
      <c r="U640" s="17"/>
      <c r="V640" s="15" t="s">
        <v>5004</v>
      </c>
      <c r="W640" s="15">
        <v>1</v>
      </c>
      <c r="X640" s="15" t="s">
        <v>294</v>
      </c>
      <c r="Y640" s="15" t="s">
        <v>5005</v>
      </c>
      <c r="AA640" s="25" t="s">
        <v>4159</v>
      </c>
      <c r="AB640" s="32">
        <v>43506</v>
      </c>
      <c r="AC640" s="21" t="s">
        <v>5006</v>
      </c>
      <c r="AD640" s="21" t="s">
        <v>5007</v>
      </c>
      <c r="AE640" s="21" t="s">
        <v>5008</v>
      </c>
      <c r="AF640" s="21" t="s">
        <v>5009</v>
      </c>
      <c r="AG640" s="22">
        <f t="shared" si="98"/>
        <v>0.64516129032258063</v>
      </c>
      <c r="AH640" s="15" t="str">
        <f t="shared" si="88"/>
        <v/>
      </c>
      <c r="AI640" s="22" t="str">
        <f>VLOOKUP(A640,'[1]Deals (investment)'!$B$2:$Z$1497,1,FALSE)</f>
        <v>Dr Cadx</v>
      </c>
      <c r="AJ640" s="22" t="e">
        <f>VLOOKUP(A640,'[1]Deals (investment)'!$B$2:$Z$870,15,FALSE)</f>
        <v>#N/A</v>
      </c>
      <c r="AK640" s="17" t="e">
        <f>VLOOKUP(A640,'[1]Deals (Exits)'!B:B,1,FALSE)</f>
        <v>#N/A</v>
      </c>
      <c r="AL640" s="23">
        <f>VLOOKUP(G640,[1]Lookups!$V$3:$Y$197,4,FALSE)</f>
        <v>0</v>
      </c>
      <c r="AM640" s="17" t="str">
        <f>VLOOKUP(X640,[1]Lookups!$B$3:$C$200,2,FALSE)</f>
        <v>Health &amp; Pharmaceuticals</v>
      </c>
      <c r="AN640" s="17" t="e">
        <f>VLOOKUP(R640,[1]Lookups!$H$3:$I$69,2,FALSE)</f>
        <v>#N/A</v>
      </c>
      <c r="AO640" s="17" t="e">
        <f>VLOOKUP(T640,[1]Lookups!$H$3:$I$69,2,FALSE)</f>
        <v>#N/A</v>
      </c>
      <c r="AP640" s="17" t="e">
        <f>VLOOKUP(AN640,[1]Lookups!$N$3:$O$11,2,FALSE)</f>
        <v>#N/A</v>
      </c>
      <c r="AQ640" s="18" t="e">
        <f>COUNTIFS('[1]Deals (investment)'!$B:$B,$A640)</f>
        <v>#VALUE!</v>
      </c>
      <c r="AR640" s="18" t="e">
        <f>COUNTIFS('[1]Deals (investment)'!$B:$B,$A640,'[1]Deals (investment)'!$T:$T,$AW$1)+COUNTIFS('[1]Deals (investment)'!$B:$B,$A640,'[1]Deals (investment)'!$T:$T,$AX$1)+COUNTIFS('[1]Deals (investment)'!$B:$B,$A640,'[1]Deals (investment)'!$T:$T,$AY$1)</f>
        <v>#VALUE!</v>
      </c>
      <c r="AS640" s="17" t="e">
        <f>SUMIFS('[1]Deals (investment)'!$C:$C,'[1]Deals (investment)'!$B:$B,$A640)</f>
        <v>#VALUE!</v>
      </c>
      <c r="AT640" s="17" t="e">
        <f t="shared" si="66"/>
        <v>#VALUE!</v>
      </c>
      <c r="AU640" s="18" t="e">
        <f>COUNTIF('[1]Deals (Exits)'!$B:$B,A640)</f>
        <v>#VALUE!</v>
      </c>
      <c r="AV640" s="17" t="e">
        <f>SUMIFS('[1]Deals (investment)'!$C:$C,'[1]Deals (investment)'!$B:$B,$A640,'[1]Deals (investment)'!$T:$T,AV$1)</f>
        <v>#VALUE!</v>
      </c>
      <c r="AW640" s="17" t="e">
        <f>SUMIFS('[1]Deals (investment)'!$C:$C,'[1]Deals (investment)'!$B:$B,$A640,'[1]Deals (investment)'!$T:$T,AW$1)</f>
        <v>#VALUE!</v>
      </c>
      <c r="AX640" s="17" t="e">
        <f>SUMIFS('[1]Deals (investment)'!$C:$C,'[1]Deals (investment)'!$B:$B,$A640,'[1]Deals (investment)'!$T:$T,AX$1)</f>
        <v>#VALUE!</v>
      </c>
      <c r="AY640" s="17" t="e">
        <f>SUMIFS('[1]Deals (investment)'!$C:$C,'[1]Deals (investment)'!$B:$B,$A640,'[1]Deals (investment)'!$T:$T,AY$1)</f>
        <v>#VALUE!</v>
      </c>
      <c r="AZ640" s="17" t="e">
        <f>SUMIFS('[1]Deals (investment)'!$C:$C,'[1]Deals (investment)'!$B:$B,$A640,'[1]Deals (investment)'!$T:$T,AZ$1)</f>
        <v>#VALUE!</v>
      </c>
      <c r="BA640" s="17" t="e">
        <f>SUMIFS('[1]Deals (investment)'!$C:$C,'[1]Deals (investment)'!$B:$B,$A640,'[1]Deals (investment)'!$T:$T,BA$1)</f>
        <v>#VALUE!</v>
      </c>
      <c r="BB640" s="17" t="e">
        <f>SUMIFS('[1]Deals (investment)'!$C:$C,'[1]Deals (investment)'!$B:$B,$A640,'[1]Deals (investment)'!$T:$T,BB$1)</f>
        <v>#VALUE!</v>
      </c>
      <c r="BC640" s="17" t="e">
        <f>SUMIFS('[1]Deals (Exits)'!$C:$C,'[1]Deals (Exits)'!$B:$B,$A640)</f>
        <v>#VALUE!</v>
      </c>
      <c r="BD640" s="17" t="e">
        <f>SUMIFS('[1]Deals (investment)'!$C:$C,'[1]Deals (investment)'!$B:$B,$A640,'[1]Deals (investment)'!$V:$V,BD$1)</f>
        <v>#VALUE!</v>
      </c>
      <c r="BE640" s="17" t="e">
        <f>SUMIFS('[1]Deals (investment)'!$C:$C,'[1]Deals (investment)'!$B:$B,$A640,'[1]Deals (investment)'!$V:$V,BE$1)</f>
        <v>#VALUE!</v>
      </c>
      <c r="BF640" s="17" t="e">
        <f>SUMIFS('[1]Deals (investment)'!$C:$C,'[1]Deals (investment)'!$B:$B,$A640,'[1]Deals (investment)'!$V:$V,BF$1)</f>
        <v>#VALUE!</v>
      </c>
      <c r="BG640" s="17" t="e">
        <f>SUMIFS('[1]Deals (investment)'!$C:$C,'[1]Deals (investment)'!$B:$B,$A640,'[1]Deals (investment)'!$V:$V,BG$1)</f>
        <v>#VALUE!</v>
      </c>
      <c r="BH640" s="17" t="e">
        <f>SUMIFS('[1]Deals (investment)'!$C:$C,'[1]Deals (investment)'!$B:$B,$A640,'[1]Deals (investment)'!$V:$V,BH$1)</f>
        <v>#VALUE!</v>
      </c>
      <c r="BI640" s="17" t="e">
        <f>SUMIFS('[1]Deals (investment)'!$C:$C,'[1]Deals (investment)'!$B:$B,$A640,'[1]Deals (investment)'!$V:$V,BI$1)</f>
        <v>#VALUE!</v>
      </c>
      <c r="BJ640" s="17" t="e">
        <f>SUMIFS('[1]Deals (investment)'!$C:$C,'[1]Deals (investment)'!$B:$B,$A640,'[1]Deals (investment)'!$V:$V,BJ$1)</f>
        <v>#VALUE!</v>
      </c>
      <c r="BK640" s="17" t="e">
        <f>SUMIFS('[1]Deals (investment)'!$C:$C,'[1]Deals (investment)'!$B:$B,$A640,'[1]Deals (investment)'!$V:$V,BK$1)</f>
        <v>#VALUE!</v>
      </c>
      <c r="BL640" s="17" t="e">
        <f>SUMIFS('[1]Deals (investment)'!$C:$C,'[1]Deals (investment)'!$B:$B,$A640,'[1]Deals (investment)'!$V:$V,BL$1)</f>
        <v>#VALUE!</v>
      </c>
      <c r="BM640" s="17" t="e">
        <f>SUMIFS('[1]Deals (investment)'!$C:$C,'[1]Deals (investment)'!$B:$B,$A640,'[1]Deals (investment)'!$V:$V,BM$1)</f>
        <v>#VALUE!</v>
      </c>
      <c r="BN640" s="15"/>
      <c r="BO640" s="15"/>
      <c r="BP640" s="22"/>
      <c r="BQ640" s="15"/>
      <c r="BR640" s="15"/>
      <c r="BS640" s="15"/>
      <c r="BT640" s="15"/>
      <c r="BU640" s="15"/>
      <c r="BV640" s="15"/>
      <c r="BW640" s="15"/>
      <c r="BX640" s="15"/>
      <c r="BY640" s="15"/>
      <c r="BZ640" s="15"/>
      <c r="CA640" s="15"/>
      <c r="CB640" s="15"/>
      <c r="CC640" s="15"/>
      <c r="CD640" s="15" t="str">
        <f t="shared" si="99"/>
        <v>Dr CadxDr CADx is a computer aided diagnostic system to help doctors diagnose medical images more accurately in order to provide better patient outcomes and save livesActive</v>
      </c>
      <c r="CE640" s="15"/>
      <c r="CF640" s="15"/>
      <c r="CG640" s="15"/>
      <c r="CH640" s="15"/>
      <c r="CI640" s="15"/>
      <c r="CJ640" s="15"/>
    </row>
    <row r="641" spans="1:88" ht="12.75">
      <c r="A641" s="25" t="s">
        <v>5010</v>
      </c>
      <c r="B641" s="15" t="s">
        <v>5011</v>
      </c>
      <c r="C641" s="15" t="s">
        <v>46</v>
      </c>
      <c r="D641" s="16">
        <v>2011</v>
      </c>
      <c r="E641" s="15" t="s">
        <v>272</v>
      </c>
      <c r="F641" s="15" t="s">
        <v>110</v>
      </c>
      <c r="G641" s="15" t="s">
        <v>273</v>
      </c>
      <c r="H641" s="15" t="s">
        <v>273</v>
      </c>
      <c r="I641" s="15" t="s">
        <v>273</v>
      </c>
      <c r="J641" s="15"/>
      <c r="K641" s="17" t="e">
        <f t="shared" si="65"/>
        <v>#VALUE!</v>
      </c>
      <c r="L641" s="15"/>
      <c r="M641" s="18" t="e">
        <f t="shared" si="95"/>
        <v>#VALUE!</v>
      </c>
      <c r="N641" s="15"/>
      <c r="O641" s="15"/>
      <c r="P641" s="15"/>
      <c r="Q641" s="15"/>
      <c r="R641" s="15"/>
      <c r="S641" s="19"/>
      <c r="T641" s="15"/>
      <c r="U641" s="17"/>
      <c r="V641" s="15" t="s">
        <v>5012</v>
      </c>
      <c r="W641" s="15">
        <v>0</v>
      </c>
      <c r="X641" s="15" t="s">
        <v>294</v>
      </c>
      <c r="Y641" s="15" t="s">
        <v>5013</v>
      </c>
      <c r="AB641" s="32">
        <v>43506</v>
      </c>
      <c r="AC641" s="21" t="s">
        <v>5014</v>
      </c>
      <c r="AD641" s="21" t="s">
        <v>5015</v>
      </c>
      <c r="AE641" s="21" t="s">
        <v>5016</v>
      </c>
      <c r="AF641" s="21" t="s">
        <v>5017</v>
      </c>
      <c r="AG641" s="22">
        <f t="shared" si="98"/>
        <v>0.61290322580645162</v>
      </c>
      <c r="AH641" s="15" t="str">
        <f t="shared" si="88"/>
        <v/>
      </c>
      <c r="AI641" s="22" t="e">
        <f>VLOOKUP(A641,'[1]Deals (investment)'!$B$2:$Z$1497,1,FALSE)</f>
        <v>#N/A</v>
      </c>
      <c r="AJ641" s="22" t="e">
        <f>VLOOKUP(A641,'[1]Deals (investment)'!$B$2:$Z$870,15,FALSE)</f>
        <v>#N/A</v>
      </c>
      <c r="AK641" s="17" t="str">
        <f>VLOOKUP(A641,'[1]Deals (Exits)'!B:B,1,FALSE)</f>
        <v>ClaimSync</v>
      </c>
      <c r="AL641" s="23">
        <f>VLOOKUP(G641,[1]Lookups!$V$3:$Y$197,4,FALSE)</f>
        <v>0</v>
      </c>
      <c r="AM641" s="17" t="str">
        <f>VLOOKUP(X641,[1]Lookups!$B$3:$C$200,2,FALSE)</f>
        <v>Health &amp; Pharmaceuticals</v>
      </c>
      <c r="AN641" s="17" t="e">
        <f>VLOOKUP(R641,[1]Lookups!$H$3:$I$69,2,FALSE)</f>
        <v>#N/A</v>
      </c>
      <c r="AO641" s="17" t="e">
        <f>VLOOKUP(T641,[1]Lookups!$H$3:$I$69,2,FALSE)</f>
        <v>#N/A</v>
      </c>
      <c r="AP641" s="17" t="e">
        <f>VLOOKUP(AN641,[1]Lookups!$N$3:$O$11,2,FALSE)</f>
        <v>#N/A</v>
      </c>
      <c r="AQ641" s="18" t="e">
        <f>COUNTIFS('[1]Deals (investment)'!$B:$B,$A641)</f>
        <v>#VALUE!</v>
      </c>
      <c r="AR641" s="18" t="e">
        <f>COUNTIFS('[1]Deals (investment)'!$B:$B,$A641,'[1]Deals (investment)'!$T:$T,$AW$1)+COUNTIFS('[1]Deals (investment)'!$B:$B,$A641,'[1]Deals (investment)'!$T:$T,$AX$1)+COUNTIFS('[1]Deals (investment)'!$B:$B,$A641,'[1]Deals (investment)'!$T:$T,$AY$1)</f>
        <v>#VALUE!</v>
      </c>
      <c r="AS641" s="17" t="e">
        <f>SUMIFS('[1]Deals (investment)'!$C:$C,'[1]Deals (investment)'!$B:$B,$A641)</f>
        <v>#VALUE!</v>
      </c>
      <c r="AT641" s="17" t="e">
        <f t="shared" si="66"/>
        <v>#VALUE!</v>
      </c>
      <c r="AU641" s="18" t="e">
        <f>COUNTIF('[1]Deals (Exits)'!$B:$B,A641)</f>
        <v>#VALUE!</v>
      </c>
      <c r="AV641" s="17" t="e">
        <f>SUMIFS('[1]Deals (investment)'!$C:$C,'[1]Deals (investment)'!$B:$B,$A641,'[1]Deals (investment)'!$T:$T,AV$1)</f>
        <v>#VALUE!</v>
      </c>
      <c r="AW641" s="17" t="e">
        <f>SUMIFS('[1]Deals (investment)'!$C:$C,'[1]Deals (investment)'!$B:$B,$A641,'[1]Deals (investment)'!$T:$T,AW$1)</f>
        <v>#VALUE!</v>
      </c>
      <c r="AX641" s="17" t="e">
        <f>SUMIFS('[1]Deals (investment)'!$C:$C,'[1]Deals (investment)'!$B:$B,$A641,'[1]Deals (investment)'!$T:$T,AX$1)</f>
        <v>#VALUE!</v>
      </c>
      <c r="AY641" s="17" t="e">
        <f>SUMIFS('[1]Deals (investment)'!$C:$C,'[1]Deals (investment)'!$B:$B,$A641,'[1]Deals (investment)'!$T:$T,AY$1)</f>
        <v>#VALUE!</v>
      </c>
      <c r="AZ641" s="17" t="e">
        <f>SUMIFS('[1]Deals (investment)'!$C:$C,'[1]Deals (investment)'!$B:$B,$A641,'[1]Deals (investment)'!$T:$T,AZ$1)</f>
        <v>#VALUE!</v>
      </c>
      <c r="BA641" s="17" t="e">
        <f>SUMIFS('[1]Deals (investment)'!$C:$C,'[1]Deals (investment)'!$B:$B,$A641,'[1]Deals (investment)'!$T:$T,BA$1)</f>
        <v>#VALUE!</v>
      </c>
      <c r="BB641" s="17" t="e">
        <f>SUMIFS('[1]Deals (investment)'!$C:$C,'[1]Deals (investment)'!$B:$B,$A641,'[1]Deals (investment)'!$T:$T,BB$1)</f>
        <v>#VALUE!</v>
      </c>
      <c r="BC641" s="17" t="e">
        <f>SUMIFS('[1]Deals (Exits)'!$C:$C,'[1]Deals (Exits)'!$B:$B,$A641)</f>
        <v>#VALUE!</v>
      </c>
      <c r="BD641" s="17" t="e">
        <f>SUMIFS('[1]Deals (investment)'!$C:$C,'[1]Deals (investment)'!$B:$B,$A641,'[1]Deals (investment)'!$V:$V,BD$1)</f>
        <v>#VALUE!</v>
      </c>
      <c r="BE641" s="17" t="e">
        <f>SUMIFS('[1]Deals (investment)'!$C:$C,'[1]Deals (investment)'!$B:$B,$A641,'[1]Deals (investment)'!$V:$V,BE$1)</f>
        <v>#VALUE!</v>
      </c>
      <c r="BF641" s="17" t="e">
        <f>SUMIFS('[1]Deals (investment)'!$C:$C,'[1]Deals (investment)'!$B:$B,$A641,'[1]Deals (investment)'!$V:$V,BF$1)</f>
        <v>#VALUE!</v>
      </c>
      <c r="BG641" s="17" t="e">
        <f>SUMIFS('[1]Deals (investment)'!$C:$C,'[1]Deals (investment)'!$B:$B,$A641,'[1]Deals (investment)'!$V:$V,BG$1)</f>
        <v>#VALUE!</v>
      </c>
      <c r="BH641" s="17" t="e">
        <f>SUMIFS('[1]Deals (investment)'!$C:$C,'[1]Deals (investment)'!$B:$B,$A641,'[1]Deals (investment)'!$V:$V,BH$1)</f>
        <v>#VALUE!</v>
      </c>
      <c r="BI641" s="17" t="e">
        <f>SUMIFS('[1]Deals (investment)'!$C:$C,'[1]Deals (investment)'!$B:$B,$A641,'[1]Deals (investment)'!$V:$V,BI$1)</f>
        <v>#VALUE!</v>
      </c>
      <c r="BJ641" s="17" t="e">
        <f>SUMIFS('[1]Deals (investment)'!$C:$C,'[1]Deals (investment)'!$B:$B,$A641,'[1]Deals (investment)'!$V:$V,BJ$1)</f>
        <v>#VALUE!</v>
      </c>
      <c r="BK641" s="17" t="e">
        <f>SUMIFS('[1]Deals (investment)'!$C:$C,'[1]Deals (investment)'!$B:$B,$A641,'[1]Deals (investment)'!$V:$V,BK$1)</f>
        <v>#VALUE!</v>
      </c>
      <c r="BL641" s="17" t="e">
        <f>SUMIFS('[1]Deals (investment)'!$C:$C,'[1]Deals (investment)'!$B:$B,$A641,'[1]Deals (investment)'!$V:$V,BL$1)</f>
        <v>#VALUE!</v>
      </c>
      <c r="BM641" s="17" t="e">
        <f>SUMIFS('[1]Deals (investment)'!$C:$C,'[1]Deals (investment)'!$B:$B,$A641,'[1]Deals (investment)'!$V:$V,BM$1)</f>
        <v>#VALUE!</v>
      </c>
      <c r="BN641" s="15"/>
      <c r="BO641" s="15"/>
      <c r="BP641" s="22"/>
      <c r="BQ641" s="15"/>
      <c r="BR641" s="15"/>
      <c r="BS641" s="15"/>
      <c r="BT641" s="15"/>
      <c r="BU641" s="15"/>
      <c r="BV641" s="15"/>
      <c r="BW641" s="15"/>
      <c r="BX641" s="15"/>
      <c r="BY641" s="15"/>
      <c r="BZ641" s="15"/>
      <c r="CA641" s="15"/>
      <c r="CB641" s="15"/>
      <c r="CC641" s="15"/>
      <c r="CD641" s="15" t="str">
        <f t="shared" si="99"/>
        <v>ClaimSyncClaimSync is an end-to-end claims processing platform that enables healthcare providers to prepare and send medical claims electronically.Acquired</v>
      </c>
      <c r="CE641" s="15"/>
      <c r="CF641" s="15"/>
      <c r="CG641" s="15"/>
      <c r="CH641" s="15"/>
      <c r="CI641" s="15"/>
      <c r="CJ641" s="15"/>
    </row>
    <row r="642" spans="1:88" ht="12.75">
      <c r="A642" s="15" t="s">
        <v>5018</v>
      </c>
      <c r="B642" s="15" t="s">
        <v>5019</v>
      </c>
      <c r="C642" s="15" t="s">
        <v>58</v>
      </c>
      <c r="D642" s="16">
        <v>2011</v>
      </c>
      <c r="E642" s="15" t="s">
        <v>393</v>
      </c>
      <c r="F642" s="15"/>
      <c r="G642" s="15" t="s">
        <v>394</v>
      </c>
      <c r="H642" s="15" t="s">
        <v>394</v>
      </c>
      <c r="I642" s="15" t="s">
        <v>394</v>
      </c>
      <c r="J642" s="15"/>
      <c r="K642" s="17" t="e">
        <f t="shared" si="65"/>
        <v>#VALUE!</v>
      </c>
      <c r="L642" s="15"/>
      <c r="M642" s="18" t="e">
        <f t="shared" si="95"/>
        <v>#VALUE!</v>
      </c>
      <c r="N642" s="15"/>
      <c r="O642" s="15"/>
      <c r="P642" s="15"/>
      <c r="Q642" s="15"/>
      <c r="R642" s="15"/>
      <c r="S642" s="19"/>
      <c r="T642" s="15"/>
      <c r="U642" s="17"/>
      <c r="V642" s="15" t="s">
        <v>5020</v>
      </c>
      <c r="W642" s="15"/>
      <c r="X642" s="15" t="s">
        <v>158</v>
      </c>
      <c r="Y642" s="15" t="s">
        <v>5021</v>
      </c>
      <c r="AB642" s="20"/>
      <c r="AC642" s="21" t="s">
        <v>5022</v>
      </c>
      <c r="AD642" s="15"/>
      <c r="AE642" s="21" t="s">
        <v>5023</v>
      </c>
      <c r="AF642" s="21" t="s">
        <v>5024</v>
      </c>
      <c r="AG642" s="22">
        <f t="shared" si="98"/>
        <v>0.4838709677419355</v>
      </c>
      <c r="AH642" s="15" t="str">
        <f t="shared" ref="AH642:AH705" si="100">IF(A642 = "","",IF(COUNTIF(CD:CD,CONCATENATE(A642,B642,C642))&gt;1,"Duplicated",""))</f>
        <v/>
      </c>
      <c r="AI642" s="22" t="e">
        <f>VLOOKUP(A642,'[1]Deals (investment)'!$B$2:$Z$1497,1,FALSE)</f>
        <v>#N/A</v>
      </c>
      <c r="AJ642" s="22" t="e">
        <f>VLOOKUP(A642,'[1]Deals (investment)'!$B$2:$Z$870,15,FALSE)</f>
        <v>#N/A</v>
      </c>
      <c r="AK642" s="17" t="e">
        <f>VLOOKUP(A642,'[1]Deals (Exits)'!B:B,1,FALSE)</f>
        <v>#N/A</v>
      </c>
      <c r="AL642" s="23">
        <f>VLOOKUP(G642,[1]Lookups!$V$3:$Y$197,4,FALSE)</f>
        <v>0</v>
      </c>
      <c r="AM642" s="17" t="str">
        <f>VLOOKUP(X642,[1]Lookups!$B$3:$C$200,2,FALSE)</f>
        <v>Financial Services</v>
      </c>
      <c r="AN642" s="17" t="e">
        <f>VLOOKUP(R642,[1]Lookups!$H$3:$I$69,2,FALSE)</f>
        <v>#N/A</v>
      </c>
      <c r="AO642" s="17" t="e">
        <f>VLOOKUP(T642,[1]Lookups!$H$3:$I$69,2,FALSE)</f>
        <v>#N/A</v>
      </c>
      <c r="AP642" s="17" t="e">
        <f>VLOOKUP(AN642,[1]Lookups!$N$3:$O$11,2,FALSE)</f>
        <v>#N/A</v>
      </c>
      <c r="AQ642" s="18" t="e">
        <f>COUNTIFS('[1]Deals (investment)'!$B:$B,$A642)</f>
        <v>#VALUE!</v>
      </c>
      <c r="AR642" s="18" t="e">
        <f>COUNTIFS('[1]Deals (investment)'!$B:$B,$A642,'[1]Deals (investment)'!$T:$T,$AW$1)+COUNTIFS('[1]Deals (investment)'!$B:$B,$A642,'[1]Deals (investment)'!$T:$T,$AX$1)+COUNTIFS('[1]Deals (investment)'!$B:$B,$A642,'[1]Deals (investment)'!$T:$T,$AY$1)</f>
        <v>#VALUE!</v>
      </c>
      <c r="AS642" s="17" t="e">
        <f>SUMIFS('[1]Deals (investment)'!$C:$C,'[1]Deals (investment)'!$B:$B,$A642)</f>
        <v>#VALUE!</v>
      </c>
      <c r="AT642" s="17" t="e">
        <f t="shared" si="66"/>
        <v>#VALUE!</v>
      </c>
      <c r="AU642" s="18" t="e">
        <f>COUNTIF('[1]Deals (Exits)'!$B:$B,A642)</f>
        <v>#VALUE!</v>
      </c>
      <c r="AV642" s="17" t="e">
        <f>SUMIFS('[1]Deals (investment)'!$C:$C,'[1]Deals (investment)'!$B:$B,$A642,'[1]Deals (investment)'!$T:$T,AV$1)</f>
        <v>#VALUE!</v>
      </c>
      <c r="AW642" s="17" t="e">
        <f>SUMIFS('[1]Deals (investment)'!$C:$C,'[1]Deals (investment)'!$B:$B,$A642,'[1]Deals (investment)'!$T:$T,AW$1)</f>
        <v>#VALUE!</v>
      </c>
      <c r="AX642" s="17" t="e">
        <f>SUMIFS('[1]Deals (investment)'!$C:$C,'[1]Deals (investment)'!$B:$B,$A642,'[1]Deals (investment)'!$T:$T,AX$1)</f>
        <v>#VALUE!</v>
      </c>
      <c r="AY642" s="17" t="e">
        <f>SUMIFS('[1]Deals (investment)'!$C:$C,'[1]Deals (investment)'!$B:$B,$A642,'[1]Deals (investment)'!$T:$T,AY$1)</f>
        <v>#VALUE!</v>
      </c>
      <c r="AZ642" s="17" t="e">
        <f>SUMIFS('[1]Deals (investment)'!$C:$C,'[1]Deals (investment)'!$B:$B,$A642,'[1]Deals (investment)'!$T:$T,AZ$1)</f>
        <v>#VALUE!</v>
      </c>
      <c r="BA642" s="17" t="e">
        <f>SUMIFS('[1]Deals (investment)'!$C:$C,'[1]Deals (investment)'!$B:$B,$A642,'[1]Deals (investment)'!$T:$T,BA$1)</f>
        <v>#VALUE!</v>
      </c>
      <c r="BB642" s="17" t="e">
        <f>SUMIFS('[1]Deals (investment)'!$C:$C,'[1]Deals (investment)'!$B:$B,$A642,'[1]Deals (investment)'!$T:$T,BB$1)</f>
        <v>#VALUE!</v>
      </c>
      <c r="BC642" s="17" t="e">
        <f>SUMIFS('[1]Deals (Exits)'!$C:$C,'[1]Deals (Exits)'!$B:$B,$A642)</f>
        <v>#VALUE!</v>
      </c>
      <c r="BD642" s="17" t="e">
        <f>SUMIFS('[1]Deals (investment)'!$C:$C,'[1]Deals (investment)'!$B:$B,$A642,'[1]Deals (investment)'!$V:$V,BD$1)</f>
        <v>#VALUE!</v>
      </c>
      <c r="BE642" s="17" t="e">
        <f>SUMIFS('[1]Deals (investment)'!$C:$C,'[1]Deals (investment)'!$B:$B,$A642,'[1]Deals (investment)'!$V:$V,BE$1)</f>
        <v>#VALUE!</v>
      </c>
      <c r="BF642" s="17" t="e">
        <f>SUMIFS('[1]Deals (investment)'!$C:$C,'[1]Deals (investment)'!$B:$B,$A642,'[1]Deals (investment)'!$V:$V,BF$1)</f>
        <v>#VALUE!</v>
      </c>
      <c r="BG642" s="17" t="e">
        <f>SUMIFS('[1]Deals (investment)'!$C:$C,'[1]Deals (investment)'!$B:$B,$A642,'[1]Deals (investment)'!$V:$V,BG$1)</f>
        <v>#VALUE!</v>
      </c>
      <c r="BH642" s="17" t="e">
        <f>SUMIFS('[1]Deals (investment)'!$C:$C,'[1]Deals (investment)'!$B:$B,$A642,'[1]Deals (investment)'!$V:$V,BH$1)</f>
        <v>#VALUE!</v>
      </c>
      <c r="BI642" s="17" t="e">
        <f>SUMIFS('[1]Deals (investment)'!$C:$C,'[1]Deals (investment)'!$B:$B,$A642,'[1]Deals (investment)'!$V:$V,BI$1)</f>
        <v>#VALUE!</v>
      </c>
      <c r="BJ642" s="17" t="e">
        <f>SUMIFS('[1]Deals (investment)'!$C:$C,'[1]Deals (investment)'!$B:$B,$A642,'[1]Deals (investment)'!$V:$V,BJ$1)</f>
        <v>#VALUE!</v>
      </c>
      <c r="BK642" s="17" t="e">
        <f>SUMIFS('[1]Deals (investment)'!$C:$C,'[1]Deals (investment)'!$B:$B,$A642,'[1]Deals (investment)'!$V:$V,BK$1)</f>
        <v>#VALUE!</v>
      </c>
      <c r="BL642" s="17" t="e">
        <f>SUMIFS('[1]Deals (investment)'!$C:$C,'[1]Deals (investment)'!$B:$B,$A642,'[1]Deals (investment)'!$V:$V,BL$1)</f>
        <v>#VALUE!</v>
      </c>
      <c r="BM642" s="17" t="e">
        <f>SUMIFS('[1]Deals (investment)'!$C:$C,'[1]Deals (investment)'!$B:$B,$A642,'[1]Deals (investment)'!$V:$V,BM$1)</f>
        <v>#VALUE!</v>
      </c>
      <c r="BN642" s="15"/>
      <c r="BO642" s="15"/>
      <c r="BP642" s="22"/>
      <c r="BQ642" s="15"/>
      <c r="BR642" s="15"/>
      <c r="BS642" s="15"/>
      <c r="BT642" s="15"/>
      <c r="BU642" s="15"/>
      <c r="BV642" s="15"/>
      <c r="BW642" s="15"/>
      <c r="BX642" s="15"/>
      <c r="BY642" s="15"/>
      <c r="BZ642" s="15"/>
      <c r="CA642" s="15"/>
      <c r="CB642" s="15"/>
      <c r="CC642" s="15"/>
      <c r="CD642" s="15"/>
      <c r="CE642" s="15"/>
      <c r="CF642" s="15"/>
      <c r="CG642" s="15"/>
      <c r="CH642" s="15"/>
      <c r="CI642" s="15"/>
      <c r="CJ642" s="15"/>
    </row>
    <row r="643" spans="1:88" ht="12.75">
      <c r="A643" s="15" t="s">
        <v>5025</v>
      </c>
      <c r="B643" s="15"/>
      <c r="C643" s="15"/>
      <c r="D643" s="16"/>
      <c r="E643" s="26"/>
      <c r="F643" s="26"/>
      <c r="G643" s="26"/>
      <c r="H643" s="26"/>
      <c r="I643" s="15"/>
      <c r="J643" s="26"/>
      <c r="K643" s="17" t="e">
        <f t="shared" si="65"/>
        <v>#VALUE!</v>
      </c>
      <c r="L643" s="15"/>
      <c r="M643" s="18" t="e">
        <f t="shared" si="95"/>
        <v>#VALUE!</v>
      </c>
      <c r="N643" s="15"/>
      <c r="O643" s="15"/>
      <c r="P643" s="15"/>
      <c r="Q643" s="24" t="e">
        <f ca="1">_xludf.MAXIFS('[1]Deals (investment)'!A:A,'[1]Deals (investment)'!B:B,A643)</f>
        <v>#NAME?</v>
      </c>
      <c r="R643" s="15"/>
      <c r="S643" s="19"/>
      <c r="T643" s="15"/>
      <c r="U643" s="17"/>
      <c r="V643" s="15"/>
      <c r="W643" s="15"/>
      <c r="X643" s="15"/>
      <c r="Y643" s="15"/>
      <c r="AB643" s="20"/>
      <c r="AC643" s="15"/>
      <c r="AD643" s="15"/>
      <c r="AE643" s="15"/>
      <c r="AF643" s="15"/>
      <c r="AG643" s="22">
        <f t="shared" ca="1" si="98"/>
        <v>9.6774193548387094E-2</v>
      </c>
      <c r="AH643" s="15" t="str">
        <f t="shared" si="100"/>
        <v/>
      </c>
      <c r="AI643" s="22" t="e">
        <f>VLOOKUP(A643,'[1]Deals (investment)'!$B$2:$Z$1497,1,FALSE)</f>
        <v>#N/A</v>
      </c>
      <c r="AJ643" s="22" t="e">
        <f>VLOOKUP(A643,'[1]Deals (investment)'!$B$2:$Z$870,15,FALSE)</f>
        <v>#N/A</v>
      </c>
      <c r="AK643" s="17" t="e">
        <f>VLOOKUP(A643,'[1]Deals (Exits)'!B:B,1,FALSE)</f>
        <v>#N/A</v>
      </c>
      <c r="AL643" s="23" t="e">
        <f>VLOOKUP(G643,[1]Lookups!$V$3:$Y$197,4,FALSE)</f>
        <v>#N/A</v>
      </c>
      <c r="AM643" s="17" t="e">
        <f>VLOOKUP(X643,[1]Lookups!$B$3:$C$200,2,FALSE)</f>
        <v>#N/A</v>
      </c>
      <c r="AN643" s="17" t="e">
        <f>VLOOKUP(R643,[1]Lookups!$H$3:$I$69,2,FALSE)</f>
        <v>#N/A</v>
      </c>
      <c r="AO643" s="17" t="e">
        <f>VLOOKUP(T643,[1]Lookups!$H$3:$I$69,2,FALSE)</f>
        <v>#N/A</v>
      </c>
      <c r="AP643" s="17" t="e">
        <f>VLOOKUP(AN643,[1]Lookups!$N$3:$O$11,2,FALSE)</f>
        <v>#N/A</v>
      </c>
      <c r="AQ643" s="18" t="e">
        <f>COUNTIFS('[1]Deals (investment)'!$B:$B,$A643)</f>
        <v>#VALUE!</v>
      </c>
      <c r="AR643" s="18" t="e">
        <f>COUNTIFS('[1]Deals (investment)'!$B:$B,$A643,'[1]Deals (investment)'!$T:$T,$AW$1)+COUNTIFS('[1]Deals (investment)'!$B:$B,$A643,'[1]Deals (investment)'!$T:$T,$AX$1)+COUNTIFS('[1]Deals (investment)'!$B:$B,$A643,'[1]Deals (investment)'!$T:$T,$AY$1)</f>
        <v>#VALUE!</v>
      </c>
      <c r="AS643" s="17" t="e">
        <f>SUMIFS('[1]Deals (investment)'!$C:$C,'[1]Deals (investment)'!$B:$B,$A643)</f>
        <v>#VALUE!</v>
      </c>
      <c r="AT643" s="17" t="e">
        <f t="shared" si="66"/>
        <v>#VALUE!</v>
      </c>
      <c r="AU643" s="18" t="e">
        <f>COUNTIF('[1]Deals (Exits)'!$B:$B,A643)</f>
        <v>#VALUE!</v>
      </c>
      <c r="AV643" s="17" t="e">
        <f>SUMIFS('[1]Deals (investment)'!$C:$C,'[1]Deals (investment)'!$B:$B,$A643,'[1]Deals (investment)'!$T:$T,AV$1)</f>
        <v>#VALUE!</v>
      </c>
      <c r="AW643" s="17" t="e">
        <f>SUMIFS('[1]Deals (investment)'!$C:$C,'[1]Deals (investment)'!$B:$B,$A643,'[1]Deals (investment)'!$T:$T,AW$1)</f>
        <v>#VALUE!</v>
      </c>
      <c r="AX643" s="17" t="e">
        <f>SUMIFS('[1]Deals (investment)'!$C:$C,'[1]Deals (investment)'!$B:$B,$A643,'[1]Deals (investment)'!$T:$T,AX$1)</f>
        <v>#VALUE!</v>
      </c>
      <c r="AY643" s="17" t="e">
        <f>SUMIFS('[1]Deals (investment)'!$C:$C,'[1]Deals (investment)'!$B:$B,$A643,'[1]Deals (investment)'!$T:$T,AY$1)</f>
        <v>#VALUE!</v>
      </c>
      <c r="AZ643" s="17" t="e">
        <f>SUMIFS('[1]Deals (investment)'!$C:$C,'[1]Deals (investment)'!$B:$B,$A643,'[1]Deals (investment)'!$T:$T,AZ$1)</f>
        <v>#VALUE!</v>
      </c>
      <c r="BA643" s="17" t="e">
        <f>SUMIFS('[1]Deals (investment)'!$C:$C,'[1]Deals (investment)'!$B:$B,$A643,'[1]Deals (investment)'!$T:$T,BA$1)</f>
        <v>#VALUE!</v>
      </c>
      <c r="BB643" s="17" t="e">
        <f>SUMIFS('[1]Deals (investment)'!$C:$C,'[1]Deals (investment)'!$B:$B,$A643,'[1]Deals (investment)'!$T:$T,BB$1)</f>
        <v>#VALUE!</v>
      </c>
      <c r="BC643" s="17" t="e">
        <f>SUMIFS('[1]Deals (Exits)'!$C:$C,'[1]Deals (Exits)'!$B:$B,$A643)</f>
        <v>#VALUE!</v>
      </c>
      <c r="BD643" s="17" t="e">
        <f>SUMIFS('[1]Deals (investment)'!$C:$C,'[1]Deals (investment)'!$B:$B,$A643,'[1]Deals (investment)'!$V:$V,BD$1)</f>
        <v>#VALUE!</v>
      </c>
      <c r="BE643" s="17" t="e">
        <f>SUMIFS('[1]Deals (investment)'!$C:$C,'[1]Deals (investment)'!$B:$B,$A643,'[1]Deals (investment)'!$V:$V,BE$1)</f>
        <v>#VALUE!</v>
      </c>
      <c r="BF643" s="17" t="e">
        <f>SUMIFS('[1]Deals (investment)'!$C:$C,'[1]Deals (investment)'!$B:$B,$A643,'[1]Deals (investment)'!$V:$V,BF$1)</f>
        <v>#VALUE!</v>
      </c>
      <c r="BG643" s="17" t="e">
        <f>SUMIFS('[1]Deals (investment)'!$C:$C,'[1]Deals (investment)'!$B:$B,$A643,'[1]Deals (investment)'!$V:$V,BG$1)</f>
        <v>#VALUE!</v>
      </c>
      <c r="BH643" s="17" t="e">
        <f>SUMIFS('[1]Deals (investment)'!$C:$C,'[1]Deals (investment)'!$B:$B,$A643,'[1]Deals (investment)'!$V:$V,BH$1)</f>
        <v>#VALUE!</v>
      </c>
      <c r="BI643" s="17" t="e">
        <f>SUMIFS('[1]Deals (investment)'!$C:$C,'[1]Deals (investment)'!$B:$B,$A643,'[1]Deals (investment)'!$V:$V,BI$1)</f>
        <v>#VALUE!</v>
      </c>
      <c r="BJ643" s="17" t="e">
        <f>SUMIFS('[1]Deals (investment)'!$C:$C,'[1]Deals (investment)'!$B:$B,$A643,'[1]Deals (investment)'!$V:$V,BJ$1)</f>
        <v>#VALUE!</v>
      </c>
      <c r="BK643" s="17" t="e">
        <f>SUMIFS('[1]Deals (investment)'!$C:$C,'[1]Deals (investment)'!$B:$B,$A643,'[1]Deals (investment)'!$V:$V,BK$1)</f>
        <v>#VALUE!</v>
      </c>
      <c r="BL643" s="17" t="e">
        <f>SUMIFS('[1]Deals (investment)'!$C:$C,'[1]Deals (investment)'!$B:$B,$A643,'[1]Deals (investment)'!$V:$V,BL$1)</f>
        <v>#VALUE!</v>
      </c>
      <c r="BM643" s="17" t="e">
        <f>SUMIFS('[1]Deals (investment)'!$C:$C,'[1]Deals (investment)'!$B:$B,$A643,'[1]Deals (investment)'!$V:$V,BM$1)</f>
        <v>#VALUE!</v>
      </c>
      <c r="BN643" s="15"/>
      <c r="BO643" s="15"/>
      <c r="BP643" s="22"/>
      <c r="BQ643" s="15"/>
      <c r="BR643" s="15"/>
      <c r="BS643" s="15"/>
      <c r="BT643" s="15"/>
      <c r="BU643" s="15"/>
      <c r="BV643" s="15"/>
      <c r="BW643" s="15"/>
      <c r="BX643" s="15"/>
      <c r="BY643" s="15"/>
      <c r="BZ643" s="15"/>
      <c r="CA643" s="15"/>
      <c r="CB643" s="15"/>
      <c r="CC643" s="15"/>
      <c r="CD643" s="15"/>
      <c r="CE643" s="15"/>
      <c r="CF643" s="15"/>
      <c r="CG643" s="15"/>
      <c r="CH643" s="15"/>
      <c r="CI643" s="15"/>
      <c r="CJ643" s="15"/>
    </row>
    <row r="644" spans="1:88" ht="12.75">
      <c r="A644" s="15" t="s">
        <v>5026</v>
      </c>
      <c r="B644" s="15"/>
      <c r="C644" s="15"/>
      <c r="D644" s="16"/>
      <c r="E644" s="15"/>
      <c r="F644" s="15"/>
      <c r="G644" s="15"/>
      <c r="H644" s="15"/>
      <c r="I644" s="15"/>
      <c r="J644" s="15"/>
      <c r="K644" s="17" t="e">
        <f t="shared" si="65"/>
        <v>#VALUE!</v>
      </c>
      <c r="L644" s="15"/>
      <c r="M644" s="18" t="e">
        <f t="shared" si="95"/>
        <v>#VALUE!</v>
      </c>
      <c r="N644" s="15"/>
      <c r="O644" s="15"/>
      <c r="P644" s="15"/>
      <c r="Q644" s="24" t="e">
        <f ca="1">_xludf.MAXIFS('[1]Deals (investment)'!A:A,'[1]Deals (investment)'!B:B,A644)</f>
        <v>#NAME?</v>
      </c>
      <c r="R644" s="15"/>
      <c r="S644" s="19"/>
      <c r="T644" s="15"/>
      <c r="U644" s="17"/>
      <c r="V644" s="15"/>
      <c r="W644" s="15"/>
      <c r="X644" s="15" t="s">
        <v>64</v>
      </c>
      <c r="Y644" s="15"/>
      <c r="AB644" s="20"/>
      <c r="AC644" s="15"/>
      <c r="AD644" s="15"/>
      <c r="AE644" s="15"/>
      <c r="AF644" s="15"/>
      <c r="AG644" s="22">
        <f t="shared" ca="1" si="98"/>
        <v>0.12903225806451613</v>
      </c>
      <c r="AH644" s="15" t="str">
        <f t="shared" si="100"/>
        <v/>
      </c>
      <c r="AI644" s="22" t="e">
        <f>VLOOKUP(A644,'[1]Deals (investment)'!$B$2:$Z$1497,1,FALSE)</f>
        <v>#N/A</v>
      </c>
      <c r="AJ644" s="22" t="e">
        <f>VLOOKUP(A644,'[1]Deals (investment)'!$B$2:$Z$870,15,FALSE)</f>
        <v>#N/A</v>
      </c>
      <c r="AK644" s="17" t="e">
        <f>VLOOKUP(A644,'[1]Deals (Exits)'!B:B,1,FALSE)</f>
        <v>#N/A</v>
      </c>
      <c r="AL644" s="23" t="e">
        <f>VLOOKUP(G644,[1]Lookups!$V$3:$Y$197,4,FALSE)</f>
        <v>#N/A</v>
      </c>
      <c r="AM644" s="17" t="str">
        <f>VLOOKUP(X644,[1]Lookups!$B$3:$C$200,2,FALSE)</f>
        <v>E-commerce &amp; Retail</v>
      </c>
      <c r="AN644" s="17" t="e">
        <f>VLOOKUP(R644,[1]Lookups!$H$3:$I$69,2,FALSE)</f>
        <v>#N/A</v>
      </c>
      <c r="AO644" s="17" t="e">
        <f>VLOOKUP(T644,[1]Lookups!$H$3:$I$69,2,FALSE)</f>
        <v>#N/A</v>
      </c>
      <c r="AP644" s="17" t="e">
        <f>VLOOKUP(AN644,[1]Lookups!$N$3:$O$11,2,FALSE)</f>
        <v>#N/A</v>
      </c>
      <c r="AQ644" s="18" t="e">
        <f>COUNTIFS('[1]Deals (investment)'!$B:$B,$A644)</f>
        <v>#VALUE!</v>
      </c>
      <c r="AR644" s="18" t="e">
        <f>COUNTIFS('[1]Deals (investment)'!$B:$B,$A644,'[1]Deals (investment)'!$T:$T,$AW$1)+COUNTIFS('[1]Deals (investment)'!$B:$B,$A644,'[1]Deals (investment)'!$T:$T,$AX$1)+COUNTIFS('[1]Deals (investment)'!$B:$B,$A644,'[1]Deals (investment)'!$T:$T,$AY$1)</f>
        <v>#VALUE!</v>
      </c>
      <c r="AS644" s="17" t="e">
        <f>SUMIFS('[1]Deals (investment)'!$C:$C,'[1]Deals (investment)'!$B:$B,$A644)</f>
        <v>#VALUE!</v>
      </c>
      <c r="AT644" s="17" t="e">
        <f t="shared" si="66"/>
        <v>#VALUE!</v>
      </c>
      <c r="AU644" s="18" t="e">
        <f>COUNTIF('[1]Deals (Exits)'!$B:$B,A644)</f>
        <v>#VALUE!</v>
      </c>
      <c r="AV644" s="17" t="e">
        <f>SUMIFS('[1]Deals (investment)'!$C:$C,'[1]Deals (investment)'!$B:$B,$A644,'[1]Deals (investment)'!$T:$T,AV$1)</f>
        <v>#VALUE!</v>
      </c>
      <c r="AW644" s="17" t="e">
        <f>SUMIFS('[1]Deals (investment)'!$C:$C,'[1]Deals (investment)'!$B:$B,$A644,'[1]Deals (investment)'!$T:$T,AW$1)</f>
        <v>#VALUE!</v>
      </c>
      <c r="AX644" s="17" t="e">
        <f>SUMIFS('[1]Deals (investment)'!$C:$C,'[1]Deals (investment)'!$B:$B,$A644,'[1]Deals (investment)'!$T:$T,AX$1)</f>
        <v>#VALUE!</v>
      </c>
      <c r="AY644" s="17" t="e">
        <f>SUMIFS('[1]Deals (investment)'!$C:$C,'[1]Deals (investment)'!$B:$B,$A644,'[1]Deals (investment)'!$T:$T,AY$1)</f>
        <v>#VALUE!</v>
      </c>
      <c r="AZ644" s="17" t="e">
        <f>SUMIFS('[1]Deals (investment)'!$C:$C,'[1]Deals (investment)'!$B:$B,$A644,'[1]Deals (investment)'!$T:$T,AZ$1)</f>
        <v>#VALUE!</v>
      </c>
      <c r="BA644" s="17" t="e">
        <f>SUMIFS('[1]Deals (investment)'!$C:$C,'[1]Deals (investment)'!$B:$B,$A644,'[1]Deals (investment)'!$T:$T,BA$1)</f>
        <v>#VALUE!</v>
      </c>
      <c r="BB644" s="17" t="e">
        <f>SUMIFS('[1]Deals (investment)'!$C:$C,'[1]Deals (investment)'!$B:$B,$A644,'[1]Deals (investment)'!$T:$T,BB$1)</f>
        <v>#VALUE!</v>
      </c>
      <c r="BC644" s="17" t="e">
        <f>SUMIFS('[1]Deals (Exits)'!$C:$C,'[1]Deals (Exits)'!$B:$B,$A644)</f>
        <v>#VALUE!</v>
      </c>
      <c r="BD644" s="17" t="e">
        <f>SUMIFS('[1]Deals (investment)'!$C:$C,'[1]Deals (investment)'!$B:$B,$A644,'[1]Deals (investment)'!$V:$V,BD$1)</f>
        <v>#VALUE!</v>
      </c>
      <c r="BE644" s="17" t="e">
        <f>SUMIFS('[1]Deals (investment)'!$C:$C,'[1]Deals (investment)'!$B:$B,$A644,'[1]Deals (investment)'!$V:$V,BE$1)</f>
        <v>#VALUE!</v>
      </c>
      <c r="BF644" s="17" t="e">
        <f>SUMIFS('[1]Deals (investment)'!$C:$C,'[1]Deals (investment)'!$B:$B,$A644,'[1]Deals (investment)'!$V:$V,BF$1)</f>
        <v>#VALUE!</v>
      </c>
      <c r="BG644" s="17" t="e">
        <f>SUMIFS('[1]Deals (investment)'!$C:$C,'[1]Deals (investment)'!$B:$B,$A644,'[1]Deals (investment)'!$V:$V,BG$1)</f>
        <v>#VALUE!</v>
      </c>
      <c r="BH644" s="17" t="e">
        <f>SUMIFS('[1]Deals (investment)'!$C:$C,'[1]Deals (investment)'!$B:$B,$A644,'[1]Deals (investment)'!$V:$V,BH$1)</f>
        <v>#VALUE!</v>
      </c>
      <c r="BI644" s="17" t="e">
        <f>SUMIFS('[1]Deals (investment)'!$C:$C,'[1]Deals (investment)'!$B:$B,$A644,'[1]Deals (investment)'!$V:$V,BI$1)</f>
        <v>#VALUE!</v>
      </c>
      <c r="BJ644" s="17" t="e">
        <f>SUMIFS('[1]Deals (investment)'!$C:$C,'[1]Deals (investment)'!$B:$B,$A644,'[1]Deals (investment)'!$V:$V,BJ$1)</f>
        <v>#VALUE!</v>
      </c>
      <c r="BK644" s="17" t="e">
        <f>SUMIFS('[1]Deals (investment)'!$C:$C,'[1]Deals (investment)'!$B:$B,$A644,'[1]Deals (investment)'!$V:$V,BK$1)</f>
        <v>#VALUE!</v>
      </c>
      <c r="BL644" s="17" t="e">
        <f>SUMIFS('[1]Deals (investment)'!$C:$C,'[1]Deals (investment)'!$B:$B,$A644,'[1]Deals (investment)'!$V:$V,BL$1)</f>
        <v>#VALUE!</v>
      </c>
      <c r="BM644" s="17" t="e">
        <f>SUMIFS('[1]Deals (investment)'!$C:$C,'[1]Deals (investment)'!$B:$B,$A644,'[1]Deals (investment)'!$V:$V,BM$1)</f>
        <v>#VALUE!</v>
      </c>
      <c r="BN644" s="15"/>
      <c r="BO644" s="15"/>
      <c r="BP644" s="22"/>
      <c r="BQ644" s="15"/>
      <c r="BR644" s="15"/>
      <c r="BS644" s="15"/>
      <c r="BT644" s="15"/>
      <c r="BU644" s="15"/>
      <c r="BV644" s="15"/>
      <c r="BW644" s="15"/>
      <c r="BX644" s="15"/>
      <c r="BY644" s="15"/>
      <c r="BZ644" s="15"/>
      <c r="CA644" s="15"/>
      <c r="CB644" s="15"/>
      <c r="CC644" s="15"/>
      <c r="CD644" s="15" t="str">
        <f t="shared" ref="CD644:CD653" si="101">CONCATENATE(A644,B644,C644)</f>
        <v>Abossey Okai Online</v>
      </c>
      <c r="CE644" s="15"/>
      <c r="CF644" s="15"/>
      <c r="CG644" s="15"/>
      <c r="CH644" s="15"/>
      <c r="CI644" s="15"/>
      <c r="CJ644" s="15"/>
    </row>
    <row r="645" spans="1:88" ht="12.75">
      <c r="A645" s="15" t="s">
        <v>5027</v>
      </c>
      <c r="B645" s="15" t="s">
        <v>5028</v>
      </c>
      <c r="C645" s="15" t="s">
        <v>58</v>
      </c>
      <c r="D645" s="16">
        <v>2011</v>
      </c>
      <c r="E645" s="15" t="s">
        <v>5029</v>
      </c>
      <c r="F645" s="15"/>
      <c r="G645" s="15" t="s">
        <v>5030</v>
      </c>
      <c r="H645" s="15"/>
      <c r="I645" s="15"/>
      <c r="J645" s="15"/>
      <c r="K645" s="17" t="e">
        <f t="shared" si="65"/>
        <v>#VALUE!</v>
      </c>
      <c r="L645" s="15"/>
      <c r="M645" s="18" t="e">
        <f t="shared" si="95"/>
        <v>#VALUE!</v>
      </c>
      <c r="N645" s="15"/>
      <c r="O645" s="15"/>
      <c r="P645" s="15"/>
      <c r="Q645" s="15"/>
      <c r="R645" s="15"/>
      <c r="S645" s="19"/>
      <c r="T645" s="15"/>
      <c r="U645" s="17"/>
      <c r="V645" s="15" t="s">
        <v>5031</v>
      </c>
      <c r="W645" s="15">
        <v>1</v>
      </c>
      <c r="X645" s="15" t="s">
        <v>191</v>
      </c>
      <c r="Y645" s="15" t="s">
        <v>5032</v>
      </c>
      <c r="AB645" s="20"/>
      <c r="AC645" s="21" t="s">
        <v>5033</v>
      </c>
      <c r="AD645" s="21" t="s">
        <v>5034</v>
      </c>
      <c r="AE645" s="21" t="s">
        <v>5035</v>
      </c>
      <c r="AF645" s="21" t="s">
        <v>5036</v>
      </c>
      <c r="AG645" s="22">
        <f t="shared" si="98"/>
        <v>0.4838709677419355</v>
      </c>
      <c r="AH645" s="15" t="str">
        <f t="shared" si="100"/>
        <v/>
      </c>
      <c r="AI645" s="22" t="e">
        <f>VLOOKUP(A645,'[1]Deals (investment)'!$B$2:$Z$1497,1,FALSE)</f>
        <v>#N/A</v>
      </c>
      <c r="AJ645" s="22" t="e">
        <f>VLOOKUP(A645,'[1]Deals (investment)'!$B$2:$Z$870,15,FALSE)</f>
        <v>#N/A</v>
      </c>
      <c r="AK645" s="17" t="e">
        <f>VLOOKUP(A645,'[1]Deals (Exits)'!B:B,1,FALSE)</f>
        <v>#N/A</v>
      </c>
      <c r="AL645" s="23">
        <f>VLOOKUP(G645,[1]Lookups!$V$3:$Y$197,4,FALSE)</f>
        <v>1</v>
      </c>
      <c r="AM645" s="17" t="str">
        <f>VLOOKUP(X645,[1]Lookups!$B$3:$C$200,2,FALSE)</f>
        <v>Education</v>
      </c>
      <c r="AN645" s="17" t="e">
        <f>VLOOKUP(R645,[1]Lookups!$H$3:$I$69,2,FALSE)</f>
        <v>#N/A</v>
      </c>
      <c r="AO645" s="17" t="e">
        <f>VLOOKUP(T645,[1]Lookups!$H$3:$I$69,2,FALSE)</f>
        <v>#N/A</v>
      </c>
      <c r="AP645" s="17" t="e">
        <f>VLOOKUP(AN645,[1]Lookups!$N$3:$O$11,2,FALSE)</f>
        <v>#N/A</v>
      </c>
      <c r="AQ645" s="18" t="e">
        <f>COUNTIFS('[1]Deals (investment)'!$B:$B,$A645)</f>
        <v>#VALUE!</v>
      </c>
      <c r="AR645" s="18" t="e">
        <f>COUNTIFS('[1]Deals (investment)'!$B:$B,$A645,'[1]Deals (investment)'!$T:$T,$AW$1)+COUNTIFS('[1]Deals (investment)'!$B:$B,$A645,'[1]Deals (investment)'!$T:$T,$AX$1)+COUNTIFS('[1]Deals (investment)'!$B:$B,$A645,'[1]Deals (investment)'!$T:$T,$AY$1)</f>
        <v>#VALUE!</v>
      </c>
      <c r="AS645" s="17" t="e">
        <f>SUMIFS('[1]Deals (investment)'!$C:$C,'[1]Deals (investment)'!$B:$B,$A645)</f>
        <v>#VALUE!</v>
      </c>
      <c r="AT645" s="17" t="e">
        <f t="shared" si="66"/>
        <v>#VALUE!</v>
      </c>
      <c r="AU645" s="18" t="e">
        <f>COUNTIF('[1]Deals (Exits)'!$B:$B,A645)</f>
        <v>#VALUE!</v>
      </c>
      <c r="AV645" s="17" t="e">
        <f>SUMIFS('[1]Deals (investment)'!$C:$C,'[1]Deals (investment)'!$B:$B,$A645,'[1]Deals (investment)'!$T:$T,AV$1)</f>
        <v>#VALUE!</v>
      </c>
      <c r="AW645" s="17" t="e">
        <f>SUMIFS('[1]Deals (investment)'!$C:$C,'[1]Deals (investment)'!$B:$B,$A645,'[1]Deals (investment)'!$T:$T,AW$1)</f>
        <v>#VALUE!</v>
      </c>
      <c r="AX645" s="17" t="e">
        <f>SUMIFS('[1]Deals (investment)'!$C:$C,'[1]Deals (investment)'!$B:$B,$A645,'[1]Deals (investment)'!$T:$T,AX$1)</f>
        <v>#VALUE!</v>
      </c>
      <c r="AY645" s="17" t="e">
        <f>SUMIFS('[1]Deals (investment)'!$C:$C,'[1]Deals (investment)'!$B:$B,$A645,'[1]Deals (investment)'!$T:$T,AY$1)</f>
        <v>#VALUE!</v>
      </c>
      <c r="AZ645" s="17" t="e">
        <f>SUMIFS('[1]Deals (investment)'!$C:$C,'[1]Deals (investment)'!$B:$B,$A645,'[1]Deals (investment)'!$T:$T,AZ$1)</f>
        <v>#VALUE!</v>
      </c>
      <c r="BA645" s="17" t="e">
        <f>SUMIFS('[1]Deals (investment)'!$C:$C,'[1]Deals (investment)'!$B:$B,$A645,'[1]Deals (investment)'!$T:$T,BA$1)</f>
        <v>#VALUE!</v>
      </c>
      <c r="BB645" s="17" t="e">
        <f>SUMIFS('[1]Deals (investment)'!$C:$C,'[1]Deals (investment)'!$B:$B,$A645,'[1]Deals (investment)'!$T:$T,BB$1)</f>
        <v>#VALUE!</v>
      </c>
      <c r="BC645" s="17" t="e">
        <f>SUMIFS('[1]Deals (Exits)'!$C:$C,'[1]Deals (Exits)'!$B:$B,$A645)</f>
        <v>#VALUE!</v>
      </c>
      <c r="BD645" s="17" t="e">
        <f>SUMIFS('[1]Deals (investment)'!$C:$C,'[1]Deals (investment)'!$B:$B,$A645,'[1]Deals (investment)'!$V:$V,BD$1)</f>
        <v>#VALUE!</v>
      </c>
      <c r="BE645" s="17" t="e">
        <f>SUMIFS('[1]Deals (investment)'!$C:$C,'[1]Deals (investment)'!$B:$B,$A645,'[1]Deals (investment)'!$V:$V,BE$1)</f>
        <v>#VALUE!</v>
      </c>
      <c r="BF645" s="17" t="e">
        <f>SUMIFS('[1]Deals (investment)'!$C:$C,'[1]Deals (investment)'!$B:$B,$A645,'[1]Deals (investment)'!$V:$V,BF$1)</f>
        <v>#VALUE!</v>
      </c>
      <c r="BG645" s="17" t="e">
        <f>SUMIFS('[1]Deals (investment)'!$C:$C,'[1]Deals (investment)'!$B:$B,$A645,'[1]Deals (investment)'!$V:$V,BG$1)</f>
        <v>#VALUE!</v>
      </c>
      <c r="BH645" s="17" t="e">
        <f>SUMIFS('[1]Deals (investment)'!$C:$C,'[1]Deals (investment)'!$B:$B,$A645,'[1]Deals (investment)'!$V:$V,BH$1)</f>
        <v>#VALUE!</v>
      </c>
      <c r="BI645" s="17" t="e">
        <f>SUMIFS('[1]Deals (investment)'!$C:$C,'[1]Deals (investment)'!$B:$B,$A645,'[1]Deals (investment)'!$V:$V,BI$1)</f>
        <v>#VALUE!</v>
      </c>
      <c r="BJ645" s="17" t="e">
        <f>SUMIFS('[1]Deals (investment)'!$C:$C,'[1]Deals (investment)'!$B:$B,$A645,'[1]Deals (investment)'!$V:$V,BJ$1)</f>
        <v>#VALUE!</v>
      </c>
      <c r="BK645" s="17" t="e">
        <f>SUMIFS('[1]Deals (investment)'!$C:$C,'[1]Deals (investment)'!$B:$B,$A645,'[1]Deals (investment)'!$V:$V,BK$1)</f>
        <v>#VALUE!</v>
      </c>
      <c r="BL645" s="17" t="e">
        <f>SUMIFS('[1]Deals (investment)'!$C:$C,'[1]Deals (investment)'!$B:$B,$A645,'[1]Deals (investment)'!$V:$V,BL$1)</f>
        <v>#VALUE!</v>
      </c>
      <c r="BM645" s="17" t="e">
        <f>SUMIFS('[1]Deals (investment)'!$C:$C,'[1]Deals (investment)'!$B:$B,$A645,'[1]Deals (investment)'!$V:$V,BM$1)</f>
        <v>#VALUE!</v>
      </c>
      <c r="BN645" s="15"/>
      <c r="BO645" s="15"/>
      <c r="BP645" s="22"/>
      <c r="BQ645" s="15"/>
      <c r="BR645" s="15"/>
      <c r="BS645" s="15"/>
      <c r="BT645" s="15"/>
      <c r="BU645" s="15"/>
      <c r="BV645" s="15"/>
      <c r="BW645" s="15"/>
      <c r="BX645" s="15"/>
      <c r="BY645" s="15"/>
      <c r="BZ645" s="15"/>
      <c r="CA645" s="15"/>
      <c r="CB645" s="15"/>
      <c r="CC645" s="15"/>
      <c r="CD645" s="15" t="str">
        <f t="shared" si="101"/>
        <v>Academia NzojiSparknotes for 500M Spanish SpeakersActive</v>
      </c>
      <c r="CE645" s="15"/>
      <c r="CF645" s="15"/>
      <c r="CG645" s="15"/>
      <c r="CH645" s="15"/>
      <c r="CI645" s="15"/>
      <c r="CJ645" s="15"/>
    </row>
    <row r="646" spans="1:88" ht="12.75">
      <c r="A646" s="15" t="s">
        <v>5037</v>
      </c>
      <c r="B646" s="15" t="s">
        <v>5038</v>
      </c>
      <c r="C646" s="15" t="s">
        <v>58</v>
      </c>
      <c r="D646" s="16"/>
      <c r="E646" s="26"/>
      <c r="F646" s="26"/>
      <c r="G646" s="26"/>
      <c r="H646" s="26"/>
      <c r="I646" s="15"/>
      <c r="J646" s="26"/>
      <c r="K646" s="17" t="e">
        <f t="shared" si="65"/>
        <v>#VALUE!</v>
      </c>
      <c r="L646" s="15"/>
      <c r="M646" s="18" t="e">
        <f t="shared" si="95"/>
        <v>#VALUE!</v>
      </c>
      <c r="N646" s="15"/>
      <c r="O646" s="15"/>
      <c r="P646" s="15"/>
      <c r="Q646" s="15"/>
      <c r="R646" s="15" t="s">
        <v>5039</v>
      </c>
      <c r="S646" s="19"/>
      <c r="T646" s="15"/>
      <c r="U646" s="17"/>
      <c r="V646" s="15"/>
      <c r="W646" s="15"/>
      <c r="X646" s="15" t="s">
        <v>191</v>
      </c>
      <c r="Y646" s="15" t="s">
        <v>5040</v>
      </c>
      <c r="AB646" s="20"/>
      <c r="AC646" s="15"/>
      <c r="AD646" s="15"/>
      <c r="AE646" s="15"/>
      <c r="AF646" s="15"/>
      <c r="AG646" s="22">
        <f t="shared" si="98"/>
        <v>0.22580645161290322</v>
      </c>
      <c r="AH646" s="15" t="str">
        <f t="shared" si="100"/>
        <v/>
      </c>
      <c r="AI646" s="22" t="e">
        <f>VLOOKUP(A646,'[1]Deals (investment)'!$B$2:$Z$1497,1,FALSE)</f>
        <v>#N/A</v>
      </c>
      <c r="AJ646" s="22" t="e">
        <f>VLOOKUP(A646,'[1]Deals (investment)'!$B$2:$Z$870,15,FALSE)</f>
        <v>#N/A</v>
      </c>
      <c r="AK646" s="17" t="e">
        <f>VLOOKUP(A646,'[1]Deals (Exits)'!B:B,1,FALSE)</f>
        <v>#N/A</v>
      </c>
      <c r="AL646" s="23" t="e">
        <f>VLOOKUP(G646,[1]Lookups!$V$3:$Y$197,4,FALSE)</f>
        <v>#N/A</v>
      </c>
      <c r="AM646" s="17" t="str">
        <f>VLOOKUP(X646,[1]Lookups!$B$3:$C$200,2,FALSE)</f>
        <v>Education</v>
      </c>
      <c r="AN646" s="17" t="str">
        <f>VLOOKUP(R646,[1]Lookups!$H$3:$I$69,2,FALSE)</f>
        <v xml:space="preserve">1. Grant
</v>
      </c>
      <c r="AO646" s="17" t="e">
        <f>VLOOKUP(T646,[1]Lookups!$H$3:$I$69,2,FALSE)</f>
        <v>#N/A</v>
      </c>
      <c r="AP646" s="17" t="e">
        <f>VLOOKUP(AN646,[1]Lookups!$N$3:$O$11,2,FALSE)</f>
        <v>#N/A</v>
      </c>
      <c r="AQ646" s="18" t="e">
        <f>COUNTIFS('[1]Deals (investment)'!$B:$B,$A646)</f>
        <v>#VALUE!</v>
      </c>
      <c r="AR646" s="18" t="e">
        <f>COUNTIFS('[1]Deals (investment)'!$B:$B,$A646,'[1]Deals (investment)'!$T:$T,$AW$1)+COUNTIFS('[1]Deals (investment)'!$B:$B,$A646,'[1]Deals (investment)'!$T:$T,$AX$1)+COUNTIFS('[1]Deals (investment)'!$B:$B,$A646,'[1]Deals (investment)'!$T:$T,$AY$1)</f>
        <v>#VALUE!</v>
      </c>
      <c r="AS646" s="17" t="e">
        <f>SUMIFS('[1]Deals (investment)'!$C:$C,'[1]Deals (investment)'!$B:$B,$A646)</f>
        <v>#VALUE!</v>
      </c>
      <c r="AT646" s="17" t="e">
        <f t="shared" si="66"/>
        <v>#VALUE!</v>
      </c>
      <c r="AU646" s="18" t="e">
        <f>COUNTIF('[1]Deals (Exits)'!$B:$B,A646)</f>
        <v>#VALUE!</v>
      </c>
      <c r="AV646" s="17" t="e">
        <f>SUMIFS('[1]Deals (investment)'!$C:$C,'[1]Deals (investment)'!$B:$B,$A646,'[1]Deals (investment)'!$T:$T,AV$1)</f>
        <v>#VALUE!</v>
      </c>
      <c r="AW646" s="17" t="e">
        <f>SUMIFS('[1]Deals (investment)'!$C:$C,'[1]Deals (investment)'!$B:$B,$A646,'[1]Deals (investment)'!$T:$T,AW$1)</f>
        <v>#VALUE!</v>
      </c>
      <c r="AX646" s="17" t="e">
        <f>SUMIFS('[1]Deals (investment)'!$C:$C,'[1]Deals (investment)'!$B:$B,$A646,'[1]Deals (investment)'!$T:$T,AX$1)</f>
        <v>#VALUE!</v>
      </c>
      <c r="AY646" s="17" t="e">
        <f>SUMIFS('[1]Deals (investment)'!$C:$C,'[1]Deals (investment)'!$B:$B,$A646,'[1]Deals (investment)'!$T:$T,AY$1)</f>
        <v>#VALUE!</v>
      </c>
      <c r="AZ646" s="17" t="e">
        <f>SUMIFS('[1]Deals (investment)'!$C:$C,'[1]Deals (investment)'!$B:$B,$A646,'[1]Deals (investment)'!$T:$T,AZ$1)</f>
        <v>#VALUE!</v>
      </c>
      <c r="BA646" s="17" t="e">
        <f>SUMIFS('[1]Deals (investment)'!$C:$C,'[1]Deals (investment)'!$B:$B,$A646,'[1]Deals (investment)'!$T:$T,BA$1)</f>
        <v>#VALUE!</v>
      </c>
      <c r="BB646" s="17" t="e">
        <f>SUMIFS('[1]Deals (investment)'!$C:$C,'[1]Deals (investment)'!$B:$B,$A646,'[1]Deals (investment)'!$T:$T,BB$1)</f>
        <v>#VALUE!</v>
      </c>
      <c r="BC646" s="17" t="e">
        <f>SUMIFS('[1]Deals (Exits)'!$C:$C,'[1]Deals (Exits)'!$B:$B,$A646)</f>
        <v>#VALUE!</v>
      </c>
      <c r="BD646" s="17" t="e">
        <f>SUMIFS('[1]Deals (investment)'!$C:$C,'[1]Deals (investment)'!$B:$B,$A646,'[1]Deals (investment)'!$V:$V,BD$1)</f>
        <v>#VALUE!</v>
      </c>
      <c r="BE646" s="17" t="e">
        <f>SUMIFS('[1]Deals (investment)'!$C:$C,'[1]Deals (investment)'!$B:$B,$A646,'[1]Deals (investment)'!$V:$V,BE$1)</f>
        <v>#VALUE!</v>
      </c>
      <c r="BF646" s="17" t="e">
        <f>SUMIFS('[1]Deals (investment)'!$C:$C,'[1]Deals (investment)'!$B:$B,$A646,'[1]Deals (investment)'!$V:$V,BF$1)</f>
        <v>#VALUE!</v>
      </c>
      <c r="BG646" s="17" t="e">
        <f>SUMIFS('[1]Deals (investment)'!$C:$C,'[1]Deals (investment)'!$B:$B,$A646,'[1]Deals (investment)'!$V:$V,BG$1)</f>
        <v>#VALUE!</v>
      </c>
      <c r="BH646" s="17" t="e">
        <f>SUMIFS('[1]Deals (investment)'!$C:$C,'[1]Deals (investment)'!$B:$B,$A646,'[1]Deals (investment)'!$V:$V,BH$1)</f>
        <v>#VALUE!</v>
      </c>
      <c r="BI646" s="17" t="e">
        <f>SUMIFS('[1]Deals (investment)'!$C:$C,'[1]Deals (investment)'!$B:$B,$A646,'[1]Deals (investment)'!$V:$V,BI$1)</f>
        <v>#VALUE!</v>
      </c>
      <c r="BJ646" s="17" t="e">
        <f>SUMIFS('[1]Deals (investment)'!$C:$C,'[1]Deals (investment)'!$B:$B,$A646,'[1]Deals (investment)'!$V:$V,BJ$1)</f>
        <v>#VALUE!</v>
      </c>
      <c r="BK646" s="17" t="e">
        <f>SUMIFS('[1]Deals (investment)'!$C:$C,'[1]Deals (investment)'!$B:$B,$A646,'[1]Deals (investment)'!$V:$V,BK$1)</f>
        <v>#VALUE!</v>
      </c>
      <c r="BL646" s="17" t="e">
        <f>SUMIFS('[1]Deals (investment)'!$C:$C,'[1]Deals (investment)'!$B:$B,$A646,'[1]Deals (investment)'!$V:$V,BL$1)</f>
        <v>#VALUE!</v>
      </c>
      <c r="BM646" s="17" t="e">
        <f>SUMIFS('[1]Deals (investment)'!$C:$C,'[1]Deals (investment)'!$B:$B,$A646,'[1]Deals (investment)'!$V:$V,BM$1)</f>
        <v>#VALUE!</v>
      </c>
      <c r="BN646" s="15"/>
      <c r="BO646" s="15"/>
      <c r="BP646" s="22"/>
      <c r="BQ646" s="15"/>
      <c r="BR646" s="15"/>
      <c r="BS646" s="15"/>
      <c r="BT646" s="15"/>
      <c r="BU646" s="15"/>
      <c r="BV646" s="15"/>
      <c r="BW646" s="15"/>
      <c r="BX646" s="15"/>
      <c r="BY646" s="15"/>
      <c r="BZ646" s="15"/>
      <c r="CA646" s="15"/>
      <c r="CB646" s="15"/>
      <c r="CC646" s="15"/>
      <c r="CD646" s="15" t="str">
        <f t="shared" si="101"/>
        <v>AcceleratedAccelerated is a social enterprise that blends technology with behavior design to promote active learning in primary classrooms.Active</v>
      </c>
      <c r="CE646" s="15"/>
      <c r="CF646" s="15"/>
      <c r="CG646" s="15"/>
      <c r="CH646" s="15"/>
      <c r="CI646" s="15"/>
      <c r="CJ646" s="15"/>
    </row>
    <row r="647" spans="1:88" ht="12.75">
      <c r="A647" s="15" t="s">
        <v>5041</v>
      </c>
      <c r="B647" s="15"/>
      <c r="C647" s="15"/>
      <c r="D647" s="16"/>
      <c r="E647" s="26"/>
      <c r="F647" s="26"/>
      <c r="G647" s="26"/>
      <c r="H647" s="26"/>
      <c r="I647" s="15"/>
      <c r="J647" s="26"/>
      <c r="K647" s="17" t="e">
        <f t="shared" si="65"/>
        <v>#VALUE!</v>
      </c>
      <c r="L647" s="15"/>
      <c r="M647" s="18" t="e">
        <f t="shared" si="95"/>
        <v>#VALUE!</v>
      </c>
      <c r="N647" s="15"/>
      <c r="O647" s="15"/>
      <c r="P647" s="15"/>
      <c r="Q647" s="15"/>
      <c r="R647" s="15"/>
      <c r="S647" s="19"/>
      <c r="T647" s="15"/>
      <c r="U647" s="17"/>
      <c r="V647" s="15" t="s">
        <v>5042</v>
      </c>
      <c r="W647" s="15">
        <v>1</v>
      </c>
      <c r="X647" s="15" t="s">
        <v>404</v>
      </c>
      <c r="Y647" s="15"/>
      <c r="AB647" s="20"/>
      <c r="AC647" s="15"/>
      <c r="AD647" s="15"/>
      <c r="AE647" s="15"/>
      <c r="AF647" s="15"/>
      <c r="AG647" s="22">
        <f t="shared" si="98"/>
        <v>0.16129032258064516</v>
      </c>
      <c r="AH647" s="15" t="str">
        <f t="shared" si="100"/>
        <v/>
      </c>
      <c r="AI647" s="22" t="e">
        <f>VLOOKUP(A647,'[1]Deals (investment)'!$B$2:$Z$1497,1,FALSE)</f>
        <v>#N/A</v>
      </c>
      <c r="AJ647" s="22" t="e">
        <f>VLOOKUP(A647,'[1]Deals (investment)'!$B$2:$Z$870,15,FALSE)</f>
        <v>#N/A</v>
      </c>
      <c r="AK647" s="17" t="e">
        <f>VLOOKUP(A647,'[1]Deals (Exits)'!B:B,1,FALSE)</f>
        <v>#N/A</v>
      </c>
      <c r="AL647" s="23" t="e">
        <f>VLOOKUP(G647,[1]Lookups!$V$3:$Y$197,4,FALSE)</f>
        <v>#N/A</v>
      </c>
      <c r="AM647" s="17" t="str">
        <f>VLOOKUP(X647,[1]Lookups!$B$3:$C$200,2,FALSE)</f>
        <v>Other Technologies &amp; Information Technology</v>
      </c>
      <c r="AN647" s="17" t="e">
        <f>VLOOKUP(R647,[1]Lookups!$H$3:$I$69,2,FALSE)</f>
        <v>#N/A</v>
      </c>
      <c r="AO647" s="17" t="e">
        <f>VLOOKUP(T647,[1]Lookups!$H$3:$I$69,2,FALSE)</f>
        <v>#N/A</v>
      </c>
      <c r="AP647" s="17" t="e">
        <f>VLOOKUP(AN647,[1]Lookups!$N$3:$O$11,2,FALSE)</f>
        <v>#N/A</v>
      </c>
      <c r="AQ647" s="18" t="e">
        <f>COUNTIFS('[1]Deals (investment)'!$B:$B,$A647)</f>
        <v>#VALUE!</v>
      </c>
      <c r="AR647" s="18" t="e">
        <f>COUNTIFS('[1]Deals (investment)'!$B:$B,$A647,'[1]Deals (investment)'!$T:$T,$AW$1)+COUNTIFS('[1]Deals (investment)'!$B:$B,$A647,'[1]Deals (investment)'!$T:$T,$AX$1)+COUNTIFS('[1]Deals (investment)'!$B:$B,$A647,'[1]Deals (investment)'!$T:$T,$AY$1)</f>
        <v>#VALUE!</v>
      </c>
      <c r="AS647" s="17" t="e">
        <f>SUMIFS('[1]Deals (investment)'!$C:$C,'[1]Deals (investment)'!$B:$B,$A647)</f>
        <v>#VALUE!</v>
      </c>
      <c r="AT647" s="17" t="e">
        <f t="shared" si="66"/>
        <v>#VALUE!</v>
      </c>
      <c r="AU647" s="18" t="e">
        <f>COUNTIF('[1]Deals (Exits)'!$B:$B,A647)</f>
        <v>#VALUE!</v>
      </c>
      <c r="AV647" s="17" t="e">
        <f>SUMIFS('[1]Deals (investment)'!$C:$C,'[1]Deals (investment)'!$B:$B,$A647,'[1]Deals (investment)'!$T:$T,AV$1)</f>
        <v>#VALUE!</v>
      </c>
      <c r="AW647" s="17" t="e">
        <f>SUMIFS('[1]Deals (investment)'!$C:$C,'[1]Deals (investment)'!$B:$B,$A647,'[1]Deals (investment)'!$T:$T,AW$1)</f>
        <v>#VALUE!</v>
      </c>
      <c r="AX647" s="17" t="e">
        <f>SUMIFS('[1]Deals (investment)'!$C:$C,'[1]Deals (investment)'!$B:$B,$A647,'[1]Deals (investment)'!$T:$T,AX$1)</f>
        <v>#VALUE!</v>
      </c>
      <c r="AY647" s="17" t="e">
        <f>SUMIFS('[1]Deals (investment)'!$C:$C,'[1]Deals (investment)'!$B:$B,$A647,'[1]Deals (investment)'!$T:$T,AY$1)</f>
        <v>#VALUE!</v>
      </c>
      <c r="AZ647" s="17" t="e">
        <f>SUMIFS('[1]Deals (investment)'!$C:$C,'[1]Deals (investment)'!$B:$B,$A647,'[1]Deals (investment)'!$T:$T,AZ$1)</f>
        <v>#VALUE!</v>
      </c>
      <c r="BA647" s="17" t="e">
        <f>SUMIFS('[1]Deals (investment)'!$C:$C,'[1]Deals (investment)'!$B:$B,$A647,'[1]Deals (investment)'!$T:$T,BA$1)</f>
        <v>#VALUE!</v>
      </c>
      <c r="BB647" s="17" t="e">
        <f>SUMIFS('[1]Deals (investment)'!$C:$C,'[1]Deals (investment)'!$B:$B,$A647,'[1]Deals (investment)'!$T:$T,BB$1)</f>
        <v>#VALUE!</v>
      </c>
      <c r="BC647" s="17" t="e">
        <f>SUMIFS('[1]Deals (Exits)'!$C:$C,'[1]Deals (Exits)'!$B:$B,$A647)</f>
        <v>#VALUE!</v>
      </c>
      <c r="BD647" s="17" t="e">
        <f>SUMIFS('[1]Deals (investment)'!$C:$C,'[1]Deals (investment)'!$B:$B,$A647,'[1]Deals (investment)'!$V:$V,BD$1)</f>
        <v>#VALUE!</v>
      </c>
      <c r="BE647" s="17" t="e">
        <f>SUMIFS('[1]Deals (investment)'!$C:$C,'[1]Deals (investment)'!$B:$B,$A647,'[1]Deals (investment)'!$V:$V,BE$1)</f>
        <v>#VALUE!</v>
      </c>
      <c r="BF647" s="17" t="e">
        <f>SUMIFS('[1]Deals (investment)'!$C:$C,'[1]Deals (investment)'!$B:$B,$A647,'[1]Deals (investment)'!$V:$V,BF$1)</f>
        <v>#VALUE!</v>
      </c>
      <c r="BG647" s="17" t="e">
        <f>SUMIFS('[1]Deals (investment)'!$C:$C,'[1]Deals (investment)'!$B:$B,$A647,'[1]Deals (investment)'!$V:$V,BG$1)</f>
        <v>#VALUE!</v>
      </c>
      <c r="BH647" s="17" t="e">
        <f>SUMIFS('[1]Deals (investment)'!$C:$C,'[1]Deals (investment)'!$B:$B,$A647,'[1]Deals (investment)'!$V:$V,BH$1)</f>
        <v>#VALUE!</v>
      </c>
      <c r="BI647" s="17" t="e">
        <f>SUMIFS('[1]Deals (investment)'!$C:$C,'[1]Deals (investment)'!$B:$B,$A647,'[1]Deals (investment)'!$V:$V,BI$1)</f>
        <v>#VALUE!</v>
      </c>
      <c r="BJ647" s="17" t="e">
        <f>SUMIFS('[1]Deals (investment)'!$C:$C,'[1]Deals (investment)'!$B:$B,$A647,'[1]Deals (investment)'!$V:$V,BJ$1)</f>
        <v>#VALUE!</v>
      </c>
      <c r="BK647" s="17" t="e">
        <f>SUMIFS('[1]Deals (investment)'!$C:$C,'[1]Deals (investment)'!$B:$B,$A647,'[1]Deals (investment)'!$V:$V,BK$1)</f>
        <v>#VALUE!</v>
      </c>
      <c r="BL647" s="17" t="e">
        <f>SUMIFS('[1]Deals (investment)'!$C:$C,'[1]Deals (investment)'!$B:$B,$A647,'[1]Deals (investment)'!$V:$V,BL$1)</f>
        <v>#VALUE!</v>
      </c>
      <c r="BM647" s="17" t="e">
        <f>SUMIFS('[1]Deals (investment)'!$C:$C,'[1]Deals (investment)'!$B:$B,$A647,'[1]Deals (investment)'!$V:$V,BM$1)</f>
        <v>#VALUE!</v>
      </c>
      <c r="BN647" s="15"/>
      <c r="BO647" s="15"/>
      <c r="BP647" s="22"/>
      <c r="BQ647" s="15"/>
      <c r="BR647" s="15"/>
      <c r="BS647" s="15"/>
      <c r="BT647" s="15"/>
      <c r="BU647" s="15"/>
      <c r="BV647" s="15"/>
      <c r="BW647" s="15"/>
      <c r="BX647" s="15"/>
      <c r="BY647" s="15"/>
      <c r="BZ647" s="15"/>
      <c r="CA647" s="15"/>
      <c r="CB647" s="15"/>
      <c r="CC647" s="15"/>
      <c r="CD647" s="15" t="str">
        <f t="shared" si="101"/>
        <v>Accounting hub</v>
      </c>
      <c r="CE647" s="15"/>
      <c r="CF647" s="15"/>
      <c r="CG647" s="15"/>
      <c r="CH647" s="15"/>
      <c r="CI647" s="15"/>
      <c r="CJ647" s="15"/>
    </row>
    <row r="648" spans="1:88" ht="12.75">
      <c r="A648" s="15" t="s">
        <v>5043</v>
      </c>
      <c r="B648" s="15"/>
      <c r="C648" s="15" t="s">
        <v>58</v>
      </c>
      <c r="D648" s="16"/>
      <c r="E648" s="26"/>
      <c r="F648" s="26"/>
      <c r="G648" s="26"/>
      <c r="H648" s="26"/>
      <c r="I648" s="15"/>
      <c r="J648" s="26"/>
      <c r="K648" s="17" t="e">
        <f t="shared" si="65"/>
        <v>#VALUE!</v>
      </c>
      <c r="L648" s="15"/>
      <c r="M648" s="18" t="e">
        <f t="shared" si="95"/>
        <v>#VALUE!</v>
      </c>
      <c r="N648" s="15"/>
      <c r="O648" s="15"/>
      <c r="P648" s="15"/>
      <c r="Q648" s="15"/>
      <c r="R648" s="15"/>
      <c r="S648" s="19"/>
      <c r="T648" s="15"/>
      <c r="U648" s="17"/>
      <c r="V648" s="15" t="s">
        <v>5044</v>
      </c>
      <c r="W648" s="15">
        <v>0</v>
      </c>
      <c r="X648" s="15" t="s">
        <v>538</v>
      </c>
      <c r="Y648" s="15"/>
      <c r="AB648" s="20"/>
      <c r="AC648" s="21" t="s">
        <v>5045</v>
      </c>
      <c r="AD648" s="21" t="s">
        <v>5046</v>
      </c>
      <c r="AE648" s="21" t="s">
        <v>5047</v>
      </c>
      <c r="AF648" s="15"/>
      <c r="AG648" s="22">
        <f t="shared" si="98"/>
        <v>0.29032258064516131</v>
      </c>
      <c r="AH648" s="15" t="str">
        <f t="shared" si="100"/>
        <v/>
      </c>
      <c r="AI648" s="22" t="e">
        <f>VLOOKUP(A648,'[1]Deals (investment)'!$B$2:$Z$1497,1,FALSE)</f>
        <v>#N/A</v>
      </c>
      <c r="AJ648" s="22" t="e">
        <f>VLOOKUP(A648,'[1]Deals (investment)'!$B$2:$Z$870,15,FALSE)</f>
        <v>#N/A</v>
      </c>
      <c r="AK648" s="17" t="e">
        <f>VLOOKUP(A648,'[1]Deals (Exits)'!B:B,1,FALSE)</f>
        <v>#N/A</v>
      </c>
      <c r="AL648" s="23" t="e">
        <f>VLOOKUP(G648,[1]Lookups!$V$3:$Y$197,4,FALSE)</f>
        <v>#N/A</v>
      </c>
      <c r="AM648" s="17" t="str">
        <f>VLOOKUP(X648,[1]Lookups!$B$3:$C$200,2,FALSE)</f>
        <v>Agriculture</v>
      </c>
      <c r="AN648" s="17" t="e">
        <f>VLOOKUP(R648,[1]Lookups!$H$3:$I$69,2,FALSE)</f>
        <v>#N/A</v>
      </c>
      <c r="AO648" s="17" t="e">
        <f>VLOOKUP(T648,[1]Lookups!$H$3:$I$69,2,FALSE)</f>
        <v>#N/A</v>
      </c>
      <c r="AP648" s="17" t="e">
        <f>VLOOKUP(AN648,[1]Lookups!$N$3:$O$11,2,FALSE)</f>
        <v>#N/A</v>
      </c>
      <c r="AQ648" s="18" t="e">
        <f>COUNTIFS('[1]Deals (investment)'!$B:$B,$A648)</f>
        <v>#VALUE!</v>
      </c>
      <c r="AR648" s="18" t="e">
        <f>COUNTIFS('[1]Deals (investment)'!$B:$B,$A648,'[1]Deals (investment)'!$T:$T,$AW$1)+COUNTIFS('[1]Deals (investment)'!$B:$B,$A648,'[1]Deals (investment)'!$T:$T,$AX$1)+COUNTIFS('[1]Deals (investment)'!$B:$B,$A648,'[1]Deals (investment)'!$T:$T,$AY$1)</f>
        <v>#VALUE!</v>
      </c>
      <c r="AS648" s="17" t="e">
        <f>SUMIFS('[1]Deals (investment)'!$C:$C,'[1]Deals (investment)'!$B:$B,$A648)</f>
        <v>#VALUE!</v>
      </c>
      <c r="AT648" s="17" t="e">
        <f t="shared" si="66"/>
        <v>#VALUE!</v>
      </c>
      <c r="AU648" s="18" t="e">
        <f>COUNTIF('[1]Deals (Exits)'!$B:$B,A648)</f>
        <v>#VALUE!</v>
      </c>
      <c r="AV648" s="17" t="e">
        <f>SUMIFS('[1]Deals (investment)'!$C:$C,'[1]Deals (investment)'!$B:$B,$A648,'[1]Deals (investment)'!$T:$T,AV$1)</f>
        <v>#VALUE!</v>
      </c>
      <c r="AW648" s="17" t="e">
        <f>SUMIFS('[1]Deals (investment)'!$C:$C,'[1]Deals (investment)'!$B:$B,$A648,'[1]Deals (investment)'!$T:$T,AW$1)</f>
        <v>#VALUE!</v>
      </c>
      <c r="AX648" s="17" t="e">
        <f>SUMIFS('[1]Deals (investment)'!$C:$C,'[1]Deals (investment)'!$B:$B,$A648,'[1]Deals (investment)'!$T:$T,AX$1)</f>
        <v>#VALUE!</v>
      </c>
      <c r="AY648" s="17" t="e">
        <f>SUMIFS('[1]Deals (investment)'!$C:$C,'[1]Deals (investment)'!$B:$B,$A648,'[1]Deals (investment)'!$T:$T,AY$1)</f>
        <v>#VALUE!</v>
      </c>
      <c r="AZ648" s="17" t="e">
        <f>SUMIFS('[1]Deals (investment)'!$C:$C,'[1]Deals (investment)'!$B:$B,$A648,'[1]Deals (investment)'!$T:$T,AZ$1)</f>
        <v>#VALUE!</v>
      </c>
      <c r="BA648" s="17" t="e">
        <f>SUMIFS('[1]Deals (investment)'!$C:$C,'[1]Deals (investment)'!$B:$B,$A648,'[1]Deals (investment)'!$T:$T,BA$1)</f>
        <v>#VALUE!</v>
      </c>
      <c r="BB648" s="17" t="e">
        <f>SUMIFS('[1]Deals (investment)'!$C:$C,'[1]Deals (investment)'!$B:$B,$A648,'[1]Deals (investment)'!$T:$T,BB$1)</f>
        <v>#VALUE!</v>
      </c>
      <c r="BC648" s="17" t="e">
        <f>SUMIFS('[1]Deals (Exits)'!$C:$C,'[1]Deals (Exits)'!$B:$B,$A648)</f>
        <v>#VALUE!</v>
      </c>
      <c r="BD648" s="17" t="e">
        <f>SUMIFS('[1]Deals (investment)'!$C:$C,'[1]Deals (investment)'!$B:$B,$A648,'[1]Deals (investment)'!$V:$V,BD$1)</f>
        <v>#VALUE!</v>
      </c>
      <c r="BE648" s="17" t="e">
        <f>SUMIFS('[1]Deals (investment)'!$C:$C,'[1]Deals (investment)'!$B:$B,$A648,'[1]Deals (investment)'!$V:$V,BE$1)</f>
        <v>#VALUE!</v>
      </c>
      <c r="BF648" s="17" t="e">
        <f>SUMIFS('[1]Deals (investment)'!$C:$C,'[1]Deals (investment)'!$B:$B,$A648,'[1]Deals (investment)'!$V:$V,BF$1)</f>
        <v>#VALUE!</v>
      </c>
      <c r="BG648" s="17" t="e">
        <f>SUMIFS('[1]Deals (investment)'!$C:$C,'[1]Deals (investment)'!$B:$B,$A648,'[1]Deals (investment)'!$V:$V,BG$1)</f>
        <v>#VALUE!</v>
      </c>
      <c r="BH648" s="17" t="e">
        <f>SUMIFS('[1]Deals (investment)'!$C:$C,'[1]Deals (investment)'!$B:$B,$A648,'[1]Deals (investment)'!$V:$V,BH$1)</f>
        <v>#VALUE!</v>
      </c>
      <c r="BI648" s="17" t="e">
        <f>SUMIFS('[1]Deals (investment)'!$C:$C,'[1]Deals (investment)'!$B:$B,$A648,'[1]Deals (investment)'!$V:$V,BI$1)</f>
        <v>#VALUE!</v>
      </c>
      <c r="BJ648" s="17" t="e">
        <f>SUMIFS('[1]Deals (investment)'!$C:$C,'[1]Deals (investment)'!$B:$B,$A648,'[1]Deals (investment)'!$V:$V,BJ$1)</f>
        <v>#VALUE!</v>
      </c>
      <c r="BK648" s="17" t="e">
        <f>SUMIFS('[1]Deals (investment)'!$C:$C,'[1]Deals (investment)'!$B:$B,$A648,'[1]Deals (investment)'!$V:$V,BK$1)</f>
        <v>#VALUE!</v>
      </c>
      <c r="BL648" s="17" t="e">
        <f>SUMIFS('[1]Deals (investment)'!$C:$C,'[1]Deals (investment)'!$B:$B,$A648,'[1]Deals (investment)'!$V:$V,BL$1)</f>
        <v>#VALUE!</v>
      </c>
      <c r="BM648" s="17" t="e">
        <f>SUMIFS('[1]Deals (investment)'!$C:$C,'[1]Deals (investment)'!$B:$B,$A648,'[1]Deals (investment)'!$V:$V,BM$1)</f>
        <v>#VALUE!</v>
      </c>
      <c r="BN648" s="15"/>
      <c r="BO648" s="15"/>
      <c r="BP648" s="22"/>
      <c r="BQ648" s="15"/>
      <c r="BR648" s="15"/>
      <c r="BS648" s="15"/>
      <c r="BT648" s="15"/>
      <c r="BU648" s="15"/>
      <c r="BV648" s="15"/>
      <c r="BW648" s="15"/>
      <c r="BX648" s="15"/>
      <c r="BY648" s="15"/>
      <c r="BZ648" s="15"/>
      <c r="CA648" s="15"/>
      <c r="CB648" s="15"/>
      <c r="CC648" s="15"/>
      <c r="CD648" s="15" t="str">
        <f t="shared" si="101"/>
        <v>AdiyeabaActive</v>
      </c>
      <c r="CE648" s="15"/>
      <c r="CF648" s="15"/>
      <c r="CG648" s="15"/>
      <c r="CH648" s="15"/>
      <c r="CI648" s="15"/>
      <c r="CJ648" s="15"/>
    </row>
    <row r="649" spans="1:88" ht="12.75">
      <c r="A649" s="15" t="s">
        <v>5048</v>
      </c>
      <c r="B649" s="15"/>
      <c r="C649" s="15"/>
      <c r="D649" s="16"/>
      <c r="E649" s="26"/>
      <c r="F649" s="26"/>
      <c r="G649" s="26"/>
      <c r="H649" s="26"/>
      <c r="I649" s="15"/>
      <c r="J649" s="26"/>
      <c r="K649" s="17" t="e">
        <f t="shared" si="65"/>
        <v>#VALUE!</v>
      </c>
      <c r="L649" s="15"/>
      <c r="M649" s="18" t="e">
        <f t="shared" si="95"/>
        <v>#VALUE!</v>
      </c>
      <c r="N649" s="15"/>
      <c r="O649" s="15"/>
      <c r="P649" s="15"/>
      <c r="Q649" s="24"/>
      <c r="R649" s="15"/>
      <c r="S649" s="19"/>
      <c r="T649" s="15"/>
      <c r="U649" s="17"/>
      <c r="V649" s="15"/>
      <c r="W649" s="15"/>
      <c r="X649" s="15"/>
      <c r="Y649" s="15"/>
      <c r="AB649" s="20"/>
      <c r="AC649" s="15"/>
      <c r="AD649" s="15"/>
      <c r="AE649" s="15"/>
      <c r="AF649" s="15"/>
      <c r="AG649" s="22">
        <f t="shared" si="98"/>
        <v>6.4516129032258063E-2</v>
      </c>
      <c r="AH649" s="15" t="str">
        <f t="shared" si="100"/>
        <v/>
      </c>
      <c r="AI649" s="22" t="e">
        <f>VLOOKUP(A649,'[1]Deals (investment)'!$B$2:$Z$1497,1,FALSE)</f>
        <v>#N/A</v>
      </c>
      <c r="AJ649" s="22" t="e">
        <f>VLOOKUP(A649,'[1]Deals (investment)'!$B$2:$Z$870,15,FALSE)</f>
        <v>#N/A</v>
      </c>
      <c r="AK649" s="17" t="e">
        <f>VLOOKUP(A649,'[1]Deals (Exits)'!B:B,1,FALSE)</f>
        <v>#N/A</v>
      </c>
      <c r="AL649" s="23" t="e">
        <f>VLOOKUP(G649,[1]Lookups!$V$3:$Y$197,4,FALSE)</f>
        <v>#N/A</v>
      </c>
      <c r="AM649" s="17" t="e">
        <f>VLOOKUP(X649,[1]Lookups!$B$3:$C$200,2,FALSE)</f>
        <v>#N/A</v>
      </c>
      <c r="AN649" s="17" t="e">
        <f>VLOOKUP(R649,[1]Lookups!$H$3:$I$69,2,FALSE)</f>
        <v>#N/A</v>
      </c>
      <c r="AO649" s="17" t="e">
        <f>VLOOKUP(T649,[1]Lookups!$H$3:$I$69,2,FALSE)</f>
        <v>#N/A</v>
      </c>
      <c r="AP649" s="17" t="e">
        <f>VLOOKUP(AN649,[1]Lookups!$N$3:$O$11,2,FALSE)</f>
        <v>#N/A</v>
      </c>
      <c r="AQ649" s="18" t="e">
        <f>COUNTIFS('[1]Deals (investment)'!$B:$B,$A649)</f>
        <v>#VALUE!</v>
      </c>
      <c r="AR649" s="18" t="e">
        <f>COUNTIFS('[1]Deals (investment)'!$B:$B,$A649,'[1]Deals (investment)'!$T:$T,$AW$1)+COUNTIFS('[1]Deals (investment)'!$B:$B,$A649,'[1]Deals (investment)'!$T:$T,$AX$1)+COUNTIFS('[1]Deals (investment)'!$B:$B,$A649,'[1]Deals (investment)'!$T:$T,$AY$1)</f>
        <v>#VALUE!</v>
      </c>
      <c r="AS649" s="17" t="e">
        <f>SUMIFS('[1]Deals (investment)'!$C:$C,'[1]Deals (investment)'!$B:$B,$A649)</f>
        <v>#VALUE!</v>
      </c>
      <c r="AT649" s="17" t="e">
        <f t="shared" si="66"/>
        <v>#VALUE!</v>
      </c>
      <c r="AU649" s="18" t="e">
        <f>COUNTIF('[1]Deals (Exits)'!$B:$B,A649)</f>
        <v>#VALUE!</v>
      </c>
      <c r="AV649" s="17" t="e">
        <f>SUMIFS('[1]Deals (investment)'!$C:$C,'[1]Deals (investment)'!$B:$B,$A649,'[1]Deals (investment)'!$T:$T,AV$1)</f>
        <v>#VALUE!</v>
      </c>
      <c r="AW649" s="17" t="e">
        <f>SUMIFS('[1]Deals (investment)'!$C:$C,'[1]Deals (investment)'!$B:$B,$A649,'[1]Deals (investment)'!$T:$T,AW$1)</f>
        <v>#VALUE!</v>
      </c>
      <c r="AX649" s="17" t="e">
        <f>SUMIFS('[1]Deals (investment)'!$C:$C,'[1]Deals (investment)'!$B:$B,$A649,'[1]Deals (investment)'!$T:$T,AX$1)</f>
        <v>#VALUE!</v>
      </c>
      <c r="AY649" s="17" t="e">
        <f>SUMIFS('[1]Deals (investment)'!$C:$C,'[1]Deals (investment)'!$B:$B,$A649,'[1]Deals (investment)'!$T:$T,AY$1)</f>
        <v>#VALUE!</v>
      </c>
      <c r="AZ649" s="17" t="e">
        <f>SUMIFS('[1]Deals (investment)'!$C:$C,'[1]Deals (investment)'!$B:$B,$A649,'[1]Deals (investment)'!$T:$T,AZ$1)</f>
        <v>#VALUE!</v>
      </c>
      <c r="BA649" s="17" t="e">
        <f>SUMIFS('[1]Deals (investment)'!$C:$C,'[1]Deals (investment)'!$B:$B,$A649,'[1]Deals (investment)'!$T:$T,BA$1)</f>
        <v>#VALUE!</v>
      </c>
      <c r="BB649" s="17" t="e">
        <f>SUMIFS('[1]Deals (investment)'!$C:$C,'[1]Deals (investment)'!$B:$B,$A649,'[1]Deals (investment)'!$T:$T,BB$1)</f>
        <v>#VALUE!</v>
      </c>
      <c r="BC649" s="17" t="e">
        <f>SUMIFS('[1]Deals (Exits)'!$C:$C,'[1]Deals (Exits)'!$B:$B,$A649)</f>
        <v>#VALUE!</v>
      </c>
      <c r="BD649" s="17" t="e">
        <f>SUMIFS('[1]Deals (investment)'!$C:$C,'[1]Deals (investment)'!$B:$B,$A649,'[1]Deals (investment)'!$V:$V,BD$1)</f>
        <v>#VALUE!</v>
      </c>
      <c r="BE649" s="17" t="e">
        <f>SUMIFS('[1]Deals (investment)'!$C:$C,'[1]Deals (investment)'!$B:$B,$A649,'[1]Deals (investment)'!$V:$V,BE$1)</f>
        <v>#VALUE!</v>
      </c>
      <c r="BF649" s="17" t="e">
        <f>SUMIFS('[1]Deals (investment)'!$C:$C,'[1]Deals (investment)'!$B:$B,$A649,'[1]Deals (investment)'!$V:$V,BF$1)</f>
        <v>#VALUE!</v>
      </c>
      <c r="BG649" s="17" t="e">
        <f>SUMIFS('[1]Deals (investment)'!$C:$C,'[1]Deals (investment)'!$B:$B,$A649,'[1]Deals (investment)'!$V:$V,BG$1)</f>
        <v>#VALUE!</v>
      </c>
      <c r="BH649" s="17" t="e">
        <f>SUMIFS('[1]Deals (investment)'!$C:$C,'[1]Deals (investment)'!$B:$B,$A649,'[1]Deals (investment)'!$V:$V,BH$1)</f>
        <v>#VALUE!</v>
      </c>
      <c r="BI649" s="17" t="e">
        <f>SUMIFS('[1]Deals (investment)'!$C:$C,'[1]Deals (investment)'!$B:$B,$A649,'[1]Deals (investment)'!$V:$V,BI$1)</f>
        <v>#VALUE!</v>
      </c>
      <c r="BJ649" s="17" t="e">
        <f>SUMIFS('[1]Deals (investment)'!$C:$C,'[1]Deals (investment)'!$B:$B,$A649,'[1]Deals (investment)'!$V:$V,BJ$1)</f>
        <v>#VALUE!</v>
      </c>
      <c r="BK649" s="17" t="e">
        <f>SUMIFS('[1]Deals (investment)'!$C:$C,'[1]Deals (investment)'!$B:$B,$A649,'[1]Deals (investment)'!$V:$V,BK$1)</f>
        <v>#VALUE!</v>
      </c>
      <c r="BL649" s="17" t="e">
        <f>SUMIFS('[1]Deals (investment)'!$C:$C,'[1]Deals (investment)'!$B:$B,$A649,'[1]Deals (investment)'!$V:$V,BL$1)</f>
        <v>#VALUE!</v>
      </c>
      <c r="BM649" s="17" t="e">
        <f>SUMIFS('[1]Deals (investment)'!$C:$C,'[1]Deals (investment)'!$B:$B,$A649,'[1]Deals (investment)'!$V:$V,BM$1)</f>
        <v>#VALUE!</v>
      </c>
      <c r="BN649" s="15"/>
      <c r="BO649" s="15"/>
      <c r="BP649" s="22"/>
      <c r="BQ649" s="15"/>
      <c r="BR649" s="15"/>
      <c r="BS649" s="15"/>
      <c r="BT649" s="15"/>
      <c r="BU649" s="15"/>
      <c r="BV649" s="15"/>
      <c r="BW649" s="15"/>
      <c r="BX649" s="15"/>
      <c r="BY649" s="15"/>
      <c r="BZ649" s="15"/>
      <c r="CA649" s="15"/>
      <c r="CB649" s="15"/>
      <c r="CC649" s="15"/>
      <c r="CD649" s="15" t="str">
        <f t="shared" si="101"/>
        <v>Aero247</v>
      </c>
      <c r="CE649" s="15"/>
      <c r="CF649" s="15"/>
      <c r="CG649" s="15"/>
      <c r="CH649" s="15"/>
      <c r="CI649" s="15"/>
      <c r="CJ649" s="15"/>
    </row>
    <row r="650" spans="1:88" ht="12.75">
      <c r="A650" s="15" t="s">
        <v>5049</v>
      </c>
      <c r="B650" s="15"/>
      <c r="C650" s="15"/>
      <c r="D650" s="16"/>
      <c r="E650" s="15"/>
      <c r="F650" s="15"/>
      <c r="G650" s="15"/>
      <c r="H650" s="15"/>
      <c r="I650" s="15"/>
      <c r="J650" s="15"/>
      <c r="K650" s="17" t="e">
        <f t="shared" si="65"/>
        <v>#VALUE!</v>
      </c>
      <c r="L650" s="15"/>
      <c r="M650" s="18" t="e">
        <f t="shared" si="95"/>
        <v>#VALUE!</v>
      </c>
      <c r="N650" s="15"/>
      <c r="O650" s="15"/>
      <c r="P650" s="15"/>
      <c r="Q650" s="24"/>
      <c r="R650" s="15"/>
      <c r="S650" s="19"/>
      <c r="T650" s="15"/>
      <c r="U650" s="17"/>
      <c r="V650" s="15"/>
      <c r="W650" s="15"/>
      <c r="X650" s="15"/>
      <c r="Y650" s="15"/>
      <c r="AB650" s="20"/>
      <c r="AC650" s="15"/>
      <c r="AD650" s="15"/>
      <c r="AE650" s="15"/>
      <c r="AF650" s="15"/>
      <c r="AG650" s="22">
        <f t="shared" si="98"/>
        <v>6.4516129032258063E-2</v>
      </c>
      <c r="AH650" s="15" t="str">
        <f t="shared" si="100"/>
        <v/>
      </c>
      <c r="AI650" s="22" t="e">
        <f>VLOOKUP(A650,'[1]Deals (investment)'!$B$2:$Z$1497,1,FALSE)</f>
        <v>#N/A</v>
      </c>
      <c r="AJ650" s="22" t="e">
        <f>VLOOKUP(A650,'[1]Deals (investment)'!$B$2:$Z$870,15,FALSE)</f>
        <v>#N/A</v>
      </c>
      <c r="AK650" s="17" t="e">
        <f>VLOOKUP(A650,'[1]Deals (Exits)'!B:B,1,FALSE)</f>
        <v>#N/A</v>
      </c>
      <c r="AL650" s="23" t="e">
        <f>VLOOKUP(G650,[1]Lookups!$V$3:$Y$197,4,FALSE)</f>
        <v>#N/A</v>
      </c>
      <c r="AM650" s="17" t="e">
        <f>VLOOKUP(X650,[1]Lookups!$B$3:$C$200,2,FALSE)</f>
        <v>#N/A</v>
      </c>
      <c r="AN650" s="17" t="e">
        <f>VLOOKUP(R650,[1]Lookups!$H$3:$I$69,2,FALSE)</f>
        <v>#N/A</v>
      </c>
      <c r="AO650" s="17" t="e">
        <f>VLOOKUP(T650,[1]Lookups!$H$3:$I$69,2,FALSE)</f>
        <v>#N/A</v>
      </c>
      <c r="AP650" s="17" t="e">
        <f>VLOOKUP(AN650,[1]Lookups!$N$3:$O$11,2,FALSE)</f>
        <v>#N/A</v>
      </c>
      <c r="AQ650" s="18" t="e">
        <f>COUNTIFS('[1]Deals (investment)'!$B:$B,$A650)</f>
        <v>#VALUE!</v>
      </c>
      <c r="AR650" s="18" t="e">
        <f>COUNTIFS('[1]Deals (investment)'!$B:$B,$A650,'[1]Deals (investment)'!$T:$T,$AW$1)+COUNTIFS('[1]Deals (investment)'!$B:$B,$A650,'[1]Deals (investment)'!$T:$T,$AX$1)+COUNTIFS('[1]Deals (investment)'!$B:$B,$A650,'[1]Deals (investment)'!$T:$T,$AY$1)</f>
        <v>#VALUE!</v>
      </c>
      <c r="AS650" s="17" t="e">
        <f>SUMIFS('[1]Deals (investment)'!$C:$C,'[1]Deals (investment)'!$B:$B,$A650)</f>
        <v>#VALUE!</v>
      </c>
      <c r="AT650" s="17" t="e">
        <f t="shared" si="66"/>
        <v>#VALUE!</v>
      </c>
      <c r="AU650" s="18" t="e">
        <f>COUNTIF('[1]Deals (Exits)'!$B:$B,A650)</f>
        <v>#VALUE!</v>
      </c>
      <c r="AV650" s="17" t="e">
        <f>SUMIFS('[1]Deals (investment)'!$C:$C,'[1]Deals (investment)'!$B:$B,$A650,'[1]Deals (investment)'!$T:$T,AV$1)</f>
        <v>#VALUE!</v>
      </c>
      <c r="AW650" s="17" t="e">
        <f>SUMIFS('[1]Deals (investment)'!$C:$C,'[1]Deals (investment)'!$B:$B,$A650,'[1]Deals (investment)'!$T:$T,AW$1)</f>
        <v>#VALUE!</v>
      </c>
      <c r="AX650" s="17" t="e">
        <f>SUMIFS('[1]Deals (investment)'!$C:$C,'[1]Deals (investment)'!$B:$B,$A650,'[1]Deals (investment)'!$T:$T,AX$1)</f>
        <v>#VALUE!</v>
      </c>
      <c r="AY650" s="17" t="e">
        <f>SUMIFS('[1]Deals (investment)'!$C:$C,'[1]Deals (investment)'!$B:$B,$A650,'[1]Deals (investment)'!$T:$T,AY$1)</f>
        <v>#VALUE!</v>
      </c>
      <c r="AZ650" s="17" t="e">
        <f>SUMIFS('[1]Deals (investment)'!$C:$C,'[1]Deals (investment)'!$B:$B,$A650,'[1]Deals (investment)'!$T:$T,AZ$1)</f>
        <v>#VALUE!</v>
      </c>
      <c r="BA650" s="17" t="e">
        <f>SUMIFS('[1]Deals (investment)'!$C:$C,'[1]Deals (investment)'!$B:$B,$A650,'[1]Deals (investment)'!$T:$T,BA$1)</f>
        <v>#VALUE!</v>
      </c>
      <c r="BB650" s="17" t="e">
        <f>SUMIFS('[1]Deals (investment)'!$C:$C,'[1]Deals (investment)'!$B:$B,$A650,'[1]Deals (investment)'!$T:$T,BB$1)</f>
        <v>#VALUE!</v>
      </c>
      <c r="BC650" s="17" t="e">
        <f>SUMIFS('[1]Deals (Exits)'!$C:$C,'[1]Deals (Exits)'!$B:$B,$A650)</f>
        <v>#VALUE!</v>
      </c>
      <c r="BD650" s="17" t="e">
        <f>SUMIFS('[1]Deals (investment)'!$C:$C,'[1]Deals (investment)'!$B:$B,$A650,'[1]Deals (investment)'!$V:$V,BD$1)</f>
        <v>#VALUE!</v>
      </c>
      <c r="BE650" s="17" t="e">
        <f>SUMIFS('[1]Deals (investment)'!$C:$C,'[1]Deals (investment)'!$B:$B,$A650,'[1]Deals (investment)'!$V:$V,BE$1)</f>
        <v>#VALUE!</v>
      </c>
      <c r="BF650" s="17" t="e">
        <f>SUMIFS('[1]Deals (investment)'!$C:$C,'[1]Deals (investment)'!$B:$B,$A650,'[1]Deals (investment)'!$V:$V,BF$1)</f>
        <v>#VALUE!</v>
      </c>
      <c r="BG650" s="17" t="e">
        <f>SUMIFS('[1]Deals (investment)'!$C:$C,'[1]Deals (investment)'!$B:$B,$A650,'[1]Deals (investment)'!$V:$V,BG$1)</f>
        <v>#VALUE!</v>
      </c>
      <c r="BH650" s="17" t="e">
        <f>SUMIFS('[1]Deals (investment)'!$C:$C,'[1]Deals (investment)'!$B:$B,$A650,'[1]Deals (investment)'!$V:$V,BH$1)</f>
        <v>#VALUE!</v>
      </c>
      <c r="BI650" s="17" t="e">
        <f>SUMIFS('[1]Deals (investment)'!$C:$C,'[1]Deals (investment)'!$B:$B,$A650,'[1]Deals (investment)'!$V:$V,BI$1)</f>
        <v>#VALUE!</v>
      </c>
      <c r="BJ650" s="17" t="e">
        <f>SUMIFS('[1]Deals (investment)'!$C:$C,'[1]Deals (investment)'!$B:$B,$A650,'[1]Deals (investment)'!$V:$V,BJ$1)</f>
        <v>#VALUE!</v>
      </c>
      <c r="BK650" s="17" t="e">
        <f>SUMIFS('[1]Deals (investment)'!$C:$C,'[1]Deals (investment)'!$B:$B,$A650,'[1]Deals (investment)'!$V:$V,BK$1)</f>
        <v>#VALUE!</v>
      </c>
      <c r="BL650" s="17" t="e">
        <f>SUMIFS('[1]Deals (investment)'!$C:$C,'[1]Deals (investment)'!$B:$B,$A650,'[1]Deals (investment)'!$V:$V,BL$1)</f>
        <v>#VALUE!</v>
      </c>
      <c r="BM650" s="17" t="e">
        <f>SUMIFS('[1]Deals (investment)'!$C:$C,'[1]Deals (investment)'!$B:$B,$A650,'[1]Deals (investment)'!$V:$V,BM$1)</f>
        <v>#VALUE!</v>
      </c>
      <c r="BN650" s="15"/>
      <c r="BO650" s="15"/>
      <c r="BP650" s="22"/>
      <c r="BQ650" s="15"/>
      <c r="BR650" s="15"/>
      <c r="BS650" s="15"/>
      <c r="BT650" s="15"/>
      <c r="BU650" s="15"/>
      <c r="BV650" s="15"/>
      <c r="BW650" s="15"/>
      <c r="BX650" s="15"/>
      <c r="BY650" s="15"/>
      <c r="BZ650" s="15"/>
      <c r="CA650" s="15"/>
      <c r="CB650" s="15"/>
      <c r="CC650" s="15"/>
      <c r="CD650" s="15" t="str">
        <f t="shared" si="101"/>
        <v>Africa Evergreen Corporations</v>
      </c>
      <c r="CE650" s="15"/>
      <c r="CF650" s="15"/>
      <c r="CG650" s="15"/>
      <c r="CH650" s="15"/>
      <c r="CI650" s="15"/>
      <c r="CJ650" s="15"/>
    </row>
    <row r="651" spans="1:88" ht="12.75">
      <c r="A651" s="15" t="s">
        <v>5050</v>
      </c>
      <c r="B651" s="15" t="s">
        <v>5051</v>
      </c>
      <c r="C651" s="15" t="s">
        <v>58</v>
      </c>
      <c r="D651" s="16">
        <v>2014</v>
      </c>
      <c r="E651" s="15" t="s">
        <v>5052</v>
      </c>
      <c r="F651" s="15"/>
      <c r="G651" s="15"/>
      <c r="H651" s="15"/>
      <c r="I651" s="15"/>
      <c r="J651" s="15"/>
      <c r="K651" s="17" t="e">
        <f t="shared" si="65"/>
        <v>#VALUE!</v>
      </c>
      <c r="L651" s="15"/>
      <c r="M651" s="18" t="e">
        <f t="shared" si="95"/>
        <v>#VALUE!</v>
      </c>
      <c r="N651" s="15"/>
      <c r="O651" s="15"/>
      <c r="P651" s="15"/>
      <c r="Q651" s="15"/>
      <c r="R651" s="15"/>
      <c r="S651" s="19"/>
      <c r="T651" s="15"/>
      <c r="U651" s="17"/>
      <c r="V651" s="15" t="s">
        <v>5053</v>
      </c>
      <c r="W651" s="15"/>
      <c r="X651" s="15" t="s">
        <v>158</v>
      </c>
      <c r="Y651" s="15" t="s">
        <v>5054</v>
      </c>
      <c r="AB651" s="20" t="s">
        <v>286</v>
      </c>
      <c r="AC651" s="21" t="s">
        <v>5055</v>
      </c>
      <c r="AD651" s="21" t="s">
        <v>5056</v>
      </c>
      <c r="AE651" s="21" t="s">
        <v>5057</v>
      </c>
      <c r="AF651" s="21" t="s">
        <v>5058</v>
      </c>
      <c r="AG651" s="22">
        <f t="shared" si="98"/>
        <v>0.45161290322580644</v>
      </c>
      <c r="AH651" s="15" t="str">
        <f t="shared" si="100"/>
        <v/>
      </c>
      <c r="AI651" s="22" t="e">
        <f>VLOOKUP(A651,'[1]Deals (investment)'!$B$2:$Z$1497,1,FALSE)</f>
        <v>#N/A</v>
      </c>
      <c r="AJ651" s="22" t="e">
        <f>VLOOKUP(A651,'[1]Deals (investment)'!$B$2:$Z$870,15,FALSE)</f>
        <v>#N/A</v>
      </c>
      <c r="AK651" s="17" t="e">
        <f>VLOOKUP(A651,'[1]Deals (Exits)'!B:B,1,FALSE)</f>
        <v>#N/A</v>
      </c>
      <c r="AL651" s="23" t="e">
        <f>VLOOKUP(G651,[1]Lookups!$V$3:$Y$197,4,FALSE)</f>
        <v>#N/A</v>
      </c>
      <c r="AM651" s="17" t="str">
        <f>VLOOKUP(X651,[1]Lookups!$B$3:$C$200,2,FALSE)</f>
        <v>Financial Services</v>
      </c>
      <c r="AN651" s="17" t="e">
        <f>VLOOKUP(R651,[1]Lookups!$H$3:$I$69,2,FALSE)</f>
        <v>#N/A</v>
      </c>
      <c r="AO651" s="17" t="e">
        <f>VLOOKUP(T651,[1]Lookups!$H$3:$I$69,2,FALSE)</f>
        <v>#N/A</v>
      </c>
      <c r="AP651" s="17" t="e">
        <f>VLOOKUP(AN651,[1]Lookups!$N$3:$O$11,2,FALSE)</f>
        <v>#N/A</v>
      </c>
      <c r="AQ651" s="18" t="e">
        <f>COUNTIFS('[1]Deals (investment)'!$B:$B,$A651)</f>
        <v>#VALUE!</v>
      </c>
      <c r="AR651" s="18" t="e">
        <f>COUNTIFS('[1]Deals (investment)'!$B:$B,$A651,'[1]Deals (investment)'!$T:$T,$AW$1)+COUNTIFS('[1]Deals (investment)'!$B:$B,$A651,'[1]Deals (investment)'!$T:$T,$AX$1)+COUNTIFS('[1]Deals (investment)'!$B:$B,$A651,'[1]Deals (investment)'!$T:$T,$AY$1)</f>
        <v>#VALUE!</v>
      </c>
      <c r="AS651" s="17" t="e">
        <f>SUMIFS('[1]Deals (investment)'!$C:$C,'[1]Deals (investment)'!$B:$B,$A651)</f>
        <v>#VALUE!</v>
      </c>
      <c r="AT651" s="17" t="e">
        <f t="shared" si="66"/>
        <v>#VALUE!</v>
      </c>
      <c r="AU651" s="18" t="e">
        <f>COUNTIF('[1]Deals (Exits)'!$B:$B,A651)</f>
        <v>#VALUE!</v>
      </c>
      <c r="AV651" s="17" t="e">
        <f>SUMIFS('[1]Deals (investment)'!$C:$C,'[1]Deals (investment)'!$B:$B,$A651,'[1]Deals (investment)'!$T:$T,AV$1)</f>
        <v>#VALUE!</v>
      </c>
      <c r="AW651" s="17" t="e">
        <f>SUMIFS('[1]Deals (investment)'!$C:$C,'[1]Deals (investment)'!$B:$B,$A651,'[1]Deals (investment)'!$T:$T,AW$1)</f>
        <v>#VALUE!</v>
      </c>
      <c r="AX651" s="17" t="e">
        <f>SUMIFS('[1]Deals (investment)'!$C:$C,'[1]Deals (investment)'!$B:$B,$A651,'[1]Deals (investment)'!$T:$T,AX$1)</f>
        <v>#VALUE!</v>
      </c>
      <c r="AY651" s="17" t="e">
        <f>SUMIFS('[1]Deals (investment)'!$C:$C,'[1]Deals (investment)'!$B:$B,$A651,'[1]Deals (investment)'!$T:$T,AY$1)</f>
        <v>#VALUE!</v>
      </c>
      <c r="AZ651" s="17" t="e">
        <f>SUMIFS('[1]Deals (investment)'!$C:$C,'[1]Deals (investment)'!$B:$B,$A651,'[1]Deals (investment)'!$T:$T,AZ$1)</f>
        <v>#VALUE!</v>
      </c>
      <c r="BA651" s="17" t="e">
        <f>SUMIFS('[1]Deals (investment)'!$C:$C,'[1]Deals (investment)'!$B:$B,$A651,'[1]Deals (investment)'!$T:$T,BA$1)</f>
        <v>#VALUE!</v>
      </c>
      <c r="BB651" s="17" t="e">
        <f>SUMIFS('[1]Deals (investment)'!$C:$C,'[1]Deals (investment)'!$B:$B,$A651,'[1]Deals (investment)'!$T:$T,BB$1)</f>
        <v>#VALUE!</v>
      </c>
      <c r="BC651" s="17" t="e">
        <f>SUMIFS('[1]Deals (Exits)'!$C:$C,'[1]Deals (Exits)'!$B:$B,$A651)</f>
        <v>#VALUE!</v>
      </c>
      <c r="BD651" s="17" t="e">
        <f>SUMIFS('[1]Deals (investment)'!$C:$C,'[1]Deals (investment)'!$B:$B,$A651,'[1]Deals (investment)'!$V:$V,BD$1)</f>
        <v>#VALUE!</v>
      </c>
      <c r="BE651" s="17" t="e">
        <f>SUMIFS('[1]Deals (investment)'!$C:$C,'[1]Deals (investment)'!$B:$B,$A651,'[1]Deals (investment)'!$V:$V,BE$1)</f>
        <v>#VALUE!</v>
      </c>
      <c r="BF651" s="17" t="e">
        <f>SUMIFS('[1]Deals (investment)'!$C:$C,'[1]Deals (investment)'!$B:$B,$A651,'[1]Deals (investment)'!$V:$V,BF$1)</f>
        <v>#VALUE!</v>
      </c>
      <c r="BG651" s="17" t="e">
        <f>SUMIFS('[1]Deals (investment)'!$C:$C,'[1]Deals (investment)'!$B:$B,$A651,'[1]Deals (investment)'!$V:$V,BG$1)</f>
        <v>#VALUE!</v>
      </c>
      <c r="BH651" s="17" t="e">
        <f>SUMIFS('[1]Deals (investment)'!$C:$C,'[1]Deals (investment)'!$B:$B,$A651,'[1]Deals (investment)'!$V:$V,BH$1)</f>
        <v>#VALUE!</v>
      </c>
      <c r="BI651" s="17" t="e">
        <f>SUMIFS('[1]Deals (investment)'!$C:$C,'[1]Deals (investment)'!$B:$B,$A651,'[1]Deals (investment)'!$V:$V,BI$1)</f>
        <v>#VALUE!</v>
      </c>
      <c r="BJ651" s="17" t="e">
        <f>SUMIFS('[1]Deals (investment)'!$C:$C,'[1]Deals (investment)'!$B:$B,$A651,'[1]Deals (investment)'!$V:$V,BJ$1)</f>
        <v>#VALUE!</v>
      </c>
      <c r="BK651" s="17" t="e">
        <f>SUMIFS('[1]Deals (investment)'!$C:$C,'[1]Deals (investment)'!$B:$B,$A651,'[1]Deals (investment)'!$V:$V,BK$1)</f>
        <v>#VALUE!</v>
      </c>
      <c r="BL651" s="17" t="e">
        <f>SUMIFS('[1]Deals (investment)'!$C:$C,'[1]Deals (investment)'!$B:$B,$A651,'[1]Deals (investment)'!$V:$V,BL$1)</f>
        <v>#VALUE!</v>
      </c>
      <c r="BM651" s="17" t="e">
        <f>SUMIFS('[1]Deals (investment)'!$C:$C,'[1]Deals (investment)'!$B:$B,$A651,'[1]Deals (investment)'!$V:$V,BM$1)</f>
        <v>#VALUE!</v>
      </c>
      <c r="BN651" s="15"/>
      <c r="BO651" s="15"/>
      <c r="BP651" s="22"/>
      <c r="BQ651" s="15"/>
      <c r="BR651" s="15"/>
      <c r="BS651" s="15"/>
      <c r="BT651" s="15"/>
      <c r="BU651" s="15"/>
      <c r="BV651" s="15"/>
      <c r="BW651" s="15"/>
      <c r="BX651" s="15"/>
      <c r="BY651" s="15"/>
      <c r="BZ651" s="15"/>
      <c r="CA651" s="15"/>
      <c r="CB651" s="15"/>
      <c r="CC651" s="15"/>
      <c r="CD651" s="15" t="str">
        <f t="shared" si="101"/>
        <v>BelfricsBelfrics is a global exchange for cryptocurrency and the most secured trading platform.Active</v>
      </c>
      <c r="CE651" s="15"/>
      <c r="CF651" s="15"/>
      <c r="CG651" s="15"/>
      <c r="CH651" s="15"/>
      <c r="CI651" s="15"/>
      <c r="CJ651" s="15"/>
    </row>
    <row r="652" spans="1:88" ht="12.75">
      <c r="A652" s="15" t="s">
        <v>5059</v>
      </c>
      <c r="B652" s="15"/>
      <c r="C652" s="15" t="s">
        <v>58</v>
      </c>
      <c r="D652" s="16"/>
      <c r="E652" s="15"/>
      <c r="F652" s="15"/>
      <c r="G652" s="15"/>
      <c r="H652" s="15"/>
      <c r="I652" s="15"/>
      <c r="J652" s="15"/>
      <c r="K652" s="17" t="e">
        <f t="shared" si="65"/>
        <v>#VALUE!</v>
      </c>
      <c r="L652" s="15"/>
      <c r="M652" s="18" t="e">
        <f t="shared" si="95"/>
        <v>#VALUE!</v>
      </c>
      <c r="N652" s="15"/>
      <c r="O652" s="15"/>
      <c r="P652" s="15"/>
      <c r="Q652" s="15"/>
      <c r="R652" s="15"/>
      <c r="S652" s="19"/>
      <c r="T652" s="15"/>
      <c r="U652" s="17"/>
      <c r="V652" s="15"/>
      <c r="W652" s="15"/>
      <c r="X652" s="15"/>
      <c r="Y652" s="15"/>
      <c r="AB652" s="20"/>
      <c r="AC652" s="21" t="s">
        <v>5060</v>
      </c>
      <c r="AD652" s="15"/>
      <c r="AE652" s="15"/>
      <c r="AF652" s="15"/>
      <c r="AG652" s="22">
        <f t="shared" si="98"/>
        <v>0.12903225806451613</v>
      </c>
      <c r="AH652" s="15" t="str">
        <f t="shared" si="100"/>
        <v/>
      </c>
      <c r="AI652" s="22" t="e">
        <f>VLOOKUP(A652,'[1]Deals (investment)'!$B$2:$Z$1497,1,FALSE)</f>
        <v>#N/A</v>
      </c>
      <c r="AJ652" s="22" t="e">
        <f>VLOOKUP(A652,'[1]Deals (investment)'!$B$2:$Z$870,15,FALSE)</f>
        <v>#N/A</v>
      </c>
      <c r="AK652" s="17" t="e">
        <f>VLOOKUP(A652,'[1]Deals (Exits)'!B:B,1,FALSE)</f>
        <v>#N/A</v>
      </c>
      <c r="AL652" s="23" t="e">
        <f>VLOOKUP(G652,[1]Lookups!$V$3:$Y$197,4,FALSE)</f>
        <v>#N/A</v>
      </c>
      <c r="AM652" s="17" t="e">
        <f>VLOOKUP(X652,[1]Lookups!$B$3:$C$200,2,FALSE)</f>
        <v>#N/A</v>
      </c>
      <c r="AN652" s="17" t="e">
        <f>VLOOKUP(R652,[1]Lookups!$H$3:$I$69,2,FALSE)</f>
        <v>#N/A</v>
      </c>
      <c r="AO652" s="17" t="e">
        <f>VLOOKUP(T652,[1]Lookups!$H$3:$I$69,2,FALSE)</f>
        <v>#N/A</v>
      </c>
      <c r="AP652" s="17" t="e">
        <f>VLOOKUP(AN652,[1]Lookups!$N$3:$O$11,2,FALSE)</f>
        <v>#N/A</v>
      </c>
      <c r="AQ652" s="18" t="e">
        <f>COUNTIFS('[1]Deals (investment)'!$B:$B,$A652)</f>
        <v>#VALUE!</v>
      </c>
      <c r="AR652" s="18" t="e">
        <f>COUNTIFS('[1]Deals (investment)'!$B:$B,$A652,'[1]Deals (investment)'!$T:$T,$AW$1)+COUNTIFS('[1]Deals (investment)'!$B:$B,$A652,'[1]Deals (investment)'!$T:$T,$AX$1)+COUNTIFS('[1]Deals (investment)'!$B:$B,$A652,'[1]Deals (investment)'!$T:$T,$AY$1)</f>
        <v>#VALUE!</v>
      </c>
      <c r="AS652" s="17" t="e">
        <f>SUMIFS('[1]Deals (investment)'!$C:$C,'[1]Deals (investment)'!$B:$B,$A652)</f>
        <v>#VALUE!</v>
      </c>
      <c r="AT652" s="17" t="e">
        <f t="shared" si="66"/>
        <v>#VALUE!</v>
      </c>
      <c r="AU652" s="18" t="e">
        <f>COUNTIF('[1]Deals (Exits)'!$B:$B,A652)</f>
        <v>#VALUE!</v>
      </c>
      <c r="AV652" s="17" t="e">
        <f>SUMIFS('[1]Deals (investment)'!$C:$C,'[1]Deals (investment)'!$B:$B,$A652,'[1]Deals (investment)'!$T:$T,AV$1)</f>
        <v>#VALUE!</v>
      </c>
      <c r="AW652" s="17" t="e">
        <f>SUMIFS('[1]Deals (investment)'!$C:$C,'[1]Deals (investment)'!$B:$B,$A652,'[1]Deals (investment)'!$T:$T,AW$1)</f>
        <v>#VALUE!</v>
      </c>
      <c r="AX652" s="17" t="e">
        <f>SUMIFS('[1]Deals (investment)'!$C:$C,'[1]Deals (investment)'!$B:$B,$A652,'[1]Deals (investment)'!$T:$T,AX$1)</f>
        <v>#VALUE!</v>
      </c>
      <c r="AY652" s="17" t="e">
        <f>SUMIFS('[1]Deals (investment)'!$C:$C,'[1]Deals (investment)'!$B:$B,$A652,'[1]Deals (investment)'!$T:$T,AY$1)</f>
        <v>#VALUE!</v>
      </c>
      <c r="AZ652" s="17" t="e">
        <f>SUMIFS('[1]Deals (investment)'!$C:$C,'[1]Deals (investment)'!$B:$B,$A652,'[1]Deals (investment)'!$T:$T,AZ$1)</f>
        <v>#VALUE!</v>
      </c>
      <c r="BA652" s="17" t="e">
        <f>SUMIFS('[1]Deals (investment)'!$C:$C,'[1]Deals (investment)'!$B:$B,$A652,'[1]Deals (investment)'!$T:$T,BA$1)</f>
        <v>#VALUE!</v>
      </c>
      <c r="BB652" s="17" t="e">
        <f>SUMIFS('[1]Deals (investment)'!$C:$C,'[1]Deals (investment)'!$B:$B,$A652,'[1]Deals (investment)'!$T:$T,BB$1)</f>
        <v>#VALUE!</v>
      </c>
      <c r="BC652" s="17" t="e">
        <f>SUMIFS('[1]Deals (Exits)'!$C:$C,'[1]Deals (Exits)'!$B:$B,$A652)</f>
        <v>#VALUE!</v>
      </c>
      <c r="BD652" s="17" t="e">
        <f>SUMIFS('[1]Deals (investment)'!$C:$C,'[1]Deals (investment)'!$B:$B,$A652,'[1]Deals (investment)'!$V:$V,BD$1)</f>
        <v>#VALUE!</v>
      </c>
      <c r="BE652" s="17" t="e">
        <f>SUMIFS('[1]Deals (investment)'!$C:$C,'[1]Deals (investment)'!$B:$B,$A652,'[1]Deals (investment)'!$V:$V,BE$1)</f>
        <v>#VALUE!</v>
      </c>
      <c r="BF652" s="17" t="e">
        <f>SUMIFS('[1]Deals (investment)'!$C:$C,'[1]Deals (investment)'!$B:$B,$A652,'[1]Deals (investment)'!$V:$V,BF$1)</f>
        <v>#VALUE!</v>
      </c>
      <c r="BG652" s="17" t="e">
        <f>SUMIFS('[1]Deals (investment)'!$C:$C,'[1]Deals (investment)'!$B:$B,$A652,'[1]Deals (investment)'!$V:$V,BG$1)</f>
        <v>#VALUE!</v>
      </c>
      <c r="BH652" s="17" t="e">
        <f>SUMIFS('[1]Deals (investment)'!$C:$C,'[1]Deals (investment)'!$B:$B,$A652,'[1]Deals (investment)'!$V:$V,BH$1)</f>
        <v>#VALUE!</v>
      </c>
      <c r="BI652" s="17" t="e">
        <f>SUMIFS('[1]Deals (investment)'!$C:$C,'[1]Deals (investment)'!$B:$B,$A652,'[1]Deals (investment)'!$V:$V,BI$1)</f>
        <v>#VALUE!</v>
      </c>
      <c r="BJ652" s="17" t="e">
        <f>SUMIFS('[1]Deals (investment)'!$C:$C,'[1]Deals (investment)'!$B:$B,$A652,'[1]Deals (investment)'!$V:$V,BJ$1)</f>
        <v>#VALUE!</v>
      </c>
      <c r="BK652" s="17" t="e">
        <f>SUMIFS('[1]Deals (investment)'!$C:$C,'[1]Deals (investment)'!$B:$B,$A652,'[1]Deals (investment)'!$V:$V,BK$1)</f>
        <v>#VALUE!</v>
      </c>
      <c r="BL652" s="17" t="e">
        <f>SUMIFS('[1]Deals (investment)'!$C:$C,'[1]Deals (investment)'!$B:$B,$A652,'[1]Deals (investment)'!$V:$V,BL$1)</f>
        <v>#VALUE!</v>
      </c>
      <c r="BM652" s="17" t="e">
        <f>SUMIFS('[1]Deals (investment)'!$C:$C,'[1]Deals (investment)'!$B:$B,$A652,'[1]Deals (investment)'!$V:$V,BM$1)</f>
        <v>#VALUE!</v>
      </c>
      <c r="BN652" s="15"/>
      <c r="BO652" s="15"/>
      <c r="BP652" s="22"/>
      <c r="BQ652" s="15"/>
      <c r="BR652" s="15"/>
      <c r="BS652" s="15"/>
      <c r="BT652" s="15"/>
      <c r="BU652" s="15"/>
      <c r="BV652" s="15"/>
      <c r="BW652" s="15"/>
      <c r="BX652" s="15"/>
      <c r="BY652" s="15"/>
      <c r="BZ652" s="15"/>
      <c r="CA652" s="15"/>
      <c r="CB652" s="15"/>
      <c r="CC652" s="15"/>
      <c r="CD652" s="15" t="str">
        <f t="shared" si="101"/>
        <v>Africa Trust AcademyActive</v>
      </c>
      <c r="CE652" s="15"/>
      <c r="CF652" s="15"/>
      <c r="CG652" s="15"/>
      <c r="CH652" s="15"/>
      <c r="CI652" s="15"/>
      <c r="CJ652" s="15"/>
    </row>
    <row r="653" spans="1:88" ht="12.75">
      <c r="A653" s="15" t="s">
        <v>5061</v>
      </c>
      <c r="B653" s="15" t="s">
        <v>5062</v>
      </c>
      <c r="C653" s="15" t="s">
        <v>58</v>
      </c>
      <c r="D653" s="16">
        <v>2017</v>
      </c>
      <c r="E653" s="15" t="s">
        <v>482</v>
      </c>
      <c r="F653" s="15"/>
      <c r="G653" s="15"/>
      <c r="H653" s="15"/>
      <c r="I653" s="15"/>
      <c r="J653" s="15"/>
      <c r="K653" s="17" t="e">
        <f t="shared" si="65"/>
        <v>#VALUE!</v>
      </c>
      <c r="L653" s="15"/>
      <c r="M653" s="18" t="e">
        <f t="shared" si="95"/>
        <v>#VALUE!</v>
      </c>
      <c r="N653" s="15"/>
      <c r="O653" s="15"/>
      <c r="P653" s="15"/>
      <c r="Q653" s="15"/>
      <c r="R653" s="15"/>
      <c r="S653" s="19"/>
      <c r="T653" s="15"/>
      <c r="U653" s="17"/>
      <c r="V653" s="15" t="s">
        <v>5063</v>
      </c>
      <c r="W653" s="15"/>
      <c r="X653" s="15" t="s">
        <v>158</v>
      </c>
      <c r="Y653" s="15" t="s">
        <v>158</v>
      </c>
      <c r="AB653" s="20" t="s">
        <v>286</v>
      </c>
      <c r="AC653" s="21" t="s">
        <v>5064</v>
      </c>
      <c r="AD653" s="21" t="s">
        <v>5065</v>
      </c>
      <c r="AE653" s="21" t="s">
        <v>5066</v>
      </c>
      <c r="AF653" s="21" t="s">
        <v>5067</v>
      </c>
      <c r="AG653" s="22">
        <f t="shared" si="98"/>
        <v>0.45161290322580644</v>
      </c>
      <c r="AH653" s="15" t="str">
        <f t="shared" si="100"/>
        <v/>
      </c>
      <c r="AI653" s="22" t="e">
        <f>VLOOKUP(A653,'[1]Deals (investment)'!$B$2:$Z$1497,1,FALSE)</f>
        <v>#N/A</v>
      </c>
      <c r="AJ653" s="22" t="e">
        <f>VLOOKUP(A653,'[1]Deals (investment)'!$B$2:$Z$870,15,FALSE)</f>
        <v>#N/A</v>
      </c>
      <c r="AK653" s="17" t="e">
        <f>VLOOKUP(A653,'[1]Deals (Exits)'!B:B,1,FALSE)</f>
        <v>#N/A</v>
      </c>
      <c r="AL653" s="23" t="e">
        <f>VLOOKUP(G653,[1]Lookups!$V$3:$Y$197,4,FALSE)</f>
        <v>#N/A</v>
      </c>
      <c r="AM653" s="17" t="str">
        <f>VLOOKUP(X653,[1]Lookups!$B$3:$C$200,2,FALSE)</f>
        <v>Financial Services</v>
      </c>
      <c r="AN653" s="17" t="e">
        <f>VLOOKUP(R653,[1]Lookups!$H$3:$I$69,2,FALSE)</f>
        <v>#N/A</v>
      </c>
      <c r="AO653" s="17" t="e">
        <f>VLOOKUP(T653,[1]Lookups!$H$3:$I$69,2,FALSE)</f>
        <v>#N/A</v>
      </c>
      <c r="AP653" s="17" t="e">
        <f>VLOOKUP(AN653,[1]Lookups!$N$3:$O$11,2,FALSE)</f>
        <v>#N/A</v>
      </c>
      <c r="AQ653" s="18" t="e">
        <f>COUNTIFS('[1]Deals (investment)'!$B:$B,$A653)</f>
        <v>#VALUE!</v>
      </c>
      <c r="AR653" s="18" t="e">
        <f>COUNTIFS('[1]Deals (investment)'!$B:$B,$A653,'[1]Deals (investment)'!$T:$T,$AW$1)+COUNTIFS('[1]Deals (investment)'!$B:$B,$A653,'[1]Deals (investment)'!$T:$T,$AX$1)+COUNTIFS('[1]Deals (investment)'!$B:$B,$A653,'[1]Deals (investment)'!$T:$T,$AY$1)</f>
        <v>#VALUE!</v>
      </c>
      <c r="AS653" s="17" t="e">
        <f>SUMIFS('[1]Deals (investment)'!$C:$C,'[1]Deals (investment)'!$B:$B,$A653)</f>
        <v>#VALUE!</v>
      </c>
      <c r="AT653" s="17" t="e">
        <f t="shared" si="66"/>
        <v>#VALUE!</v>
      </c>
      <c r="AU653" s="18" t="e">
        <f>COUNTIF('[1]Deals (Exits)'!$B:$B,A653)</f>
        <v>#VALUE!</v>
      </c>
      <c r="AV653" s="17" t="e">
        <f>SUMIFS('[1]Deals (investment)'!$C:$C,'[1]Deals (investment)'!$B:$B,$A653,'[1]Deals (investment)'!$T:$T,AV$1)</f>
        <v>#VALUE!</v>
      </c>
      <c r="AW653" s="17" t="e">
        <f>SUMIFS('[1]Deals (investment)'!$C:$C,'[1]Deals (investment)'!$B:$B,$A653,'[1]Deals (investment)'!$T:$T,AW$1)</f>
        <v>#VALUE!</v>
      </c>
      <c r="AX653" s="17" t="e">
        <f>SUMIFS('[1]Deals (investment)'!$C:$C,'[1]Deals (investment)'!$B:$B,$A653,'[1]Deals (investment)'!$T:$T,AX$1)</f>
        <v>#VALUE!</v>
      </c>
      <c r="AY653" s="17" t="e">
        <f>SUMIFS('[1]Deals (investment)'!$C:$C,'[1]Deals (investment)'!$B:$B,$A653,'[1]Deals (investment)'!$T:$T,AY$1)</f>
        <v>#VALUE!</v>
      </c>
      <c r="AZ653" s="17" t="e">
        <f>SUMIFS('[1]Deals (investment)'!$C:$C,'[1]Deals (investment)'!$B:$B,$A653,'[1]Deals (investment)'!$T:$T,AZ$1)</f>
        <v>#VALUE!</v>
      </c>
      <c r="BA653" s="17" t="e">
        <f>SUMIFS('[1]Deals (investment)'!$C:$C,'[1]Deals (investment)'!$B:$B,$A653,'[1]Deals (investment)'!$T:$T,BA$1)</f>
        <v>#VALUE!</v>
      </c>
      <c r="BB653" s="17" t="e">
        <f>SUMIFS('[1]Deals (investment)'!$C:$C,'[1]Deals (investment)'!$B:$B,$A653,'[1]Deals (investment)'!$T:$T,BB$1)</f>
        <v>#VALUE!</v>
      </c>
      <c r="BC653" s="17" t="e">
        <f>SUMIFS('[1]Deals (Exits)'!$C:$C,'[1]Deals (Exits)'!$B:$B,$A653)</f>
        <v>#VALUE!</v>
      </c>
      <c r="BD653" s="17" t="e">
        <f>SUMIFS('[1]Deals (investment)'!$C:$C,'[1]Deals (investment)'!$B:$B,$A653,'[1]Deals (investment)'!$V:$V,BD$1)</f>
        <v>#VALUE!</v>
      </c>
      <c r="BE653" s="17" t="e">
        <f>SUMIFS('[1]Deals (investment)'!$C:$C,'[1]Deals (investment)'!$B:$B,$A653,'[1]Deals (investment)'!$V:$V,BE$1)</f>
        <v>#VALUE!</v>
      </c>
      <c r="BF653" s="17" t="e">
        <f>SUMIFS('[1]Deals (investment)'!$C:$C,'[1]Deals (investment)'!$B:$B,$A653,'[1]Deals (investment)'!$V:$V,BF$1)</f>
        <v>#VALUE!</v>
      </c>
      <c r="BG653" s="17" t="e">
        <f>SUMIFS('[1]Deals (investment)'!$C:$C,'[1]Deals (investment)'!$B:$B,$A653,'[1]Deals (investment)'!$V:$V,BG$1)</f>
        <v>#VALUE!</v>
      </c>
      <c r="BH653" s="17" t="e">
        <f>SUMIFS('[1]Deals (investment)'!$C:$C,'[1]Deals (investment)'!$B:$B,$A653,'[1]Deals (investment)'!$V:$V,BH$1)</f>
        <v>#VALUE!</v>
      </c>
      <c r="BI653" s="17" t="e">
        <f>SUMIFS('[1]Deals (investment)'!$C:$C,'[1]Deals (investment)'!$B:$B,$A653,'[1]Deals (investment)'!$V:$V,BI$1)</f>
        <v>#VALUE!</v>
      </c>
      <c r="BJ653" s="17" t="e">
        <f>SUMIFS('[1]Deals (investment)'!$C:$C,'[1]Deals (investment)'!$B:$B,$A653,'[1]Deals (investment)'!$V:$V,BJ$1)</f>
        <v>#VALUE!</v>
      </c>
      <c r="BK653" s="17" t="e">
        <f>SUMIFS('[1]Deals (investment)'!$C:$C,'[1]Deals (investment)'!$B:$B,$A653,'[1]Deals (investment)'!$V:$V,BK$1)</f>
        <v>#VALUE!</v>
      </c>
      <c r="BL653" s="17" t="e">
        <f>SUMIFS('[1]Deals (investment)'!$C:$C,'[1]Deals (investment)'!$B:$B,$A653,'[1]Deals (investment)'!$V:$V,BL$1)</f>
        <v>#VALUE!</v>
      </c>
      <c r="BM653" s="17" t="e">
        <f>SUMIFS('[1]Deals (investment)'!$C:$C,'[1]Deals (investment)'!$B:$B,$A653,'[1]Deals (investment)'!$V:$V,BM$1)</f>
        <v>#VALUE!</v>
      </c>
      <c r="BN653" s="15"/>
      <c r="BO653" s="15"/>
      <c r="BP653" s="22"/>
      <c r="BQ653" s="15"/>
      <c r="BR653" s="15"/>
      <c r="BS653" s="15"/>
      <c r="BT653" s="15"/>
      <c r="BU653" s="15"/>
      <c r="BV653" s="15"/>
      <c r="BW653" s="15"/>
      <c r="BX653" s="15"/>
      <c r="BY653" s="15"/>
      <c r="BZ653" s="15"/>
      <c r="CA653" s="15"/>
      <c r="CB653" s="15"/>
      <c r="CC653" s="15"/>
      <c r="CD653" s="15" t="str">
        <f t="shared" si="101"/>
        <v>BinkabiA Fintech start-up that reimagines global agrifood trade to create a more affluent and fairer system for all in the Binkabi networkActive</v>
      </c>
      <c r="CE653" s="15"/>
      <c r="CF653" s="15"/>
      <c r="CG653" s="15"/>
      <c r="CH653" s="15"/>
      <c r="CI653" s="15"/>
      <c r="CJ653" s="15"/>
    </row>
    <row r="654" spans="1:88" ht="12.75">
      <c r="A654" s="15" t="s">
        <v>5068</v>
      </c>
      <c r="B654" s="15" t="s">
        <v>5069</v>
      </c>
      <c r="C654" s="15" t="s">
        <v>58</v>
      </c>
      <c r="D654" s="16">
        <v>2018</v>
      </c>
      <c r="E654" s="15" t="s">
        <v>5070</v>
      </c>
      <c r="F654" s="15"/>
      <c r="G654" s="15"/>
      <c r="H654" s="15"/>
      <c r="I654" s="15"/>
      <c r="J654" s="15"/>
      <c r="K654" s="17" t="e">
        <f t="shared" si="65"/>
        <v>#VALUE!</v>
      </c>
      <c r="L654" s="15"/>
      <c r="M654" s="18" t="e">
        <f t="shared" si="95"/>
        <v>#VALUE!</v>
      </c>
      <c r="N654" s="15"/>
      <c r="O654" s="15"/>
      <c r="P654" s="15"/>
      <c r="Q654" s="15"/>
      <c r="R654" s="15"/>
      <c r="S654" s="19"/>
      <c r="T654" s="15"/>
      <c r="U654" s="17"/>
      <c r="V654" s="15" t="s">
        <v>5071</v>
      </c>
      <c r="W654" s="15"/>
      <c r="X654" s="15" t="s">
        <v>158</v>
      </c>
      <c r="Y654" s="15" t="s">
        <v>5072</v>
      </c>
      <c r="AB654" s="32">
        <v>43506</v>
      </c>
      <c r="AC654" s="21" t="s">
        <v>5073</v>
      </c>
      <c r="AD654" s="21" t="s">
        <v>5074</v>
      </c>
      <c r="AE654" s="21" t="s">
        <v>5075</v>
      </c>
      <c r="AF654" s="21" t="s">
        <v>5076</v>
      </c>
      <c r="AG654" s="22">
        <f t="shared" si="98"/>
        <v>0.45161290322580644</v>
      </c>
      <c r="AH654" s="15" t="str">
        <f t="shared" si="100"/>
        <v/>
      </c>
      <c r="AI654" s="22" t="e">
        <f>VLOOKUP(A654,'[1]Deals (investment)'!$B$2:$Z$1497,1,FALSE)</f>
        <v>#N/A</v>
      </c>
      <c r="AJ654" s="22" t="e">
        <f>VLOOKUP(A654,'[1]Deals (investment)'!$B$2:$Z$870,15,FALSE)</f>
        <v>#N/A</v>
      </c>
      <c r="AK654" s="17" t="e">
        <f>VLOOKUP(A654,'[1]Deals (Exits)'!B:B,1,FALSE)</f>
        <v>#N/A</v>
      </c>
      <c r="AL654" s="23" t="e">
        <f>VLOOKUP(G654,[1]Lookups!$V$3:$Y$197,4,FALSE)</f>
        <v>#N/A</v>
      </c>
      <c r="AM654" s="17" t="str">
        <f>VLOOKUP(X654,[1]Lookups!$B$3:$C$200,2,FALSE)</f>
        <v>Financial Services</v>
      </c>
      <c r="AN654" s="17" t="e">
        <f>VLOOKUP(R654,[1]Lookups!$H$3:$I$69,2,FALSE)</f>
        <v>#N/A</v>
      </c>
      <c r="AO654" s="17" t="e">
        <f>VLOOKUP(T654,[1]Lookups!$H$3:$I$69,2,FALSE)</f>
        <v>#N/A</v>
      </c>
      <c r="AP654" s="17" t="e">
        <f>VLOOKUP(AN654,[1]Lookups!$N$3:$O$11,2,FALSE)</f>
        <v>#N/A</v>
      </c>
      <c r="AQ654" s="18" t="e">
        <f>COUNTIFS('[1]Deals (investment)'!$B:$B,$A654)</f>
        <v>#VALUE!</v>
      </c>
      <c r="AR654" s="18" t="e">
        <f>COUNTIFS('[1]Deals (investment)'!$B:$B,$A654,'[1]Deals (investment)'!$T:$T,$AW$1)+COUNTIFS('[1]Deals (investment)'!$B:$B,$A654,'[1]Deals (investment)'!$T:$T,$AX$1)+COUNTIFS('[1]Deals (investment)'!$B:$B,$A654,'[1]Deals (investment)'!$T:$T,$AY$1)</f>
        <v>#VALUE!</v>
      </c>
      <c r="AS654" s="17" t="e">
        <f>SUMIFS('[1]Deals (investment)'!$C:$C,'[1]Deals (investment)'!$B:$B,$A654)</f>
        <v>#VALUE!</v>
      </c>
      <c r="AT654" s="17" t="e">
        <f t="shared" si="66"/>
        <v>#VALUE!</v>
      </c>
      <c r="AU654" s="18" t="e">
        <f>COUNTIF('[1]Deals (Exits)'!$B:$B,A654)</f>
        <v>#VALUE!</v>
      </c>
      <c r="AV654" s="17" t="e">
        <f>SUMIFS('[1]Deals (investment)'!$C:$C,'[1]Deals (investment)'!$B:$B,$A654,'[1]Deals (investment)'!$T:$T,AV$1)</f>
        <v>#VALUE!</v>
      </c>
      <c r="AW654" s="17" t="e">
        <f>SUMIFS('[1]Deals (investment)'!$C:$C,'[1]Deals (investment)'!$B:$B,$A654,'[1]Deals (investment)'!$T:$T,AW$1)</f>
        <v>#VALUE!</v>
      </c>
      <c r="AX654" s="17" t="e">
        <f>SUMIFS('[1]Deals (investment)'!$C:$C,'[1]Deals (investment)'!$B:$B,$A654,'[1]Deals (investment)'!$T:$T,AX$1)</f>
        <v>#VALUE!</v>
      </c>
      <c r="AY654" s="17" t="e">
        <f>SUMIFS('[1]Deals (investment)'!$C:$C,'[1]Deals (investment)'!$B:$B,$A654,'[1]Deals (investment)'!$T:$T,AY$1)</f>
        <v>#VALUE!</v>
      </c>
      <c r="AZ654" s="17" t="e">
        <f>SUMIFS('[1]Deals (investment)'!$C:$C,'[1]Deals (investment)'!$B:$B,$A654,'[1]Deals (investment)'!$T:$T,AZ$1)</f>
        <v>#VALUE!</v>
      </c>
      <c r="BA654" s="17" t="e">
        <f>SUMIFS('[1]Deals (investment)'!$C:$C,'[1]Deals (investment)'!$B:$B,$A654,'[1]Deals (investment)'!$T:$T,BA$1)</f>
        <v>#VALUE!</v>
      </c>
      <c r="BB654" s="17" t="e">
        <f>SUMIFS('[1]Deals (investment)'!$C:$C,'[1]Deals (investment)'!$B:$B,$A654,'[1]Deals (investment)'!$T:$T,BB$1)</f>
        <v>#VALUE!</v>
      </c>
      <c r="BC654" s="17" t="e">
        <f>SUMIFS('[1]Deals (Exits)'!$C:$C,'[1]Deals (Exits)'!$B:$B,$A654)</f>
        <v>#VALUE!</v>
      </c>
      <c r="BD654" s="17" t="e">
        <f>SUMIFS('[1]Deals (investment)'!$C:$C,'[1]Deals (investment)'!$B:$B,$A654,'[1]Deals (investment)'!$V:$V,BD$1)</f>
        <v>#VALUE!</v>
      </c>
      <c r="BE654" s="17" t="e">
        <f>SUMIFS('[1]Deals (investment)'!$C:$C,'[1]Deals (investment)'!$B:$B,$A654,'[1]Deals (investment)'!$V:$V,BE$1)</f>
        <v>#VALUE!</v>
      </c>
      <c r="BF654" s="17" t="e">
        <f>SUMIFS('[1]Deals (investment)'!$C:$C,'[1]Deals (investment)'!$B:$B,$A654,'[1]Deals (investment)'!$V:$V,BF$1)</f>
        <v>#VALUE!</v>
      </c>
      <c r="BG654" s="17" t="e">
        <f>SUMIFS('[1]Deals (investment)'!$C:$C,'[1]Deals (investment)'!$B:$B,$A654,'[1]Deals (investment)'!$V:$V,BG$1)</f>
        <v>#VALUE!</v>
      </c>
      <c r="BH654" s="17" t="e">
        <f>SUMIFS('[1]Deals (investment)'!$C:$C,'[1]Deals (investment)'!$B:$B,$A654,'[1]Deals (investment)'!$V:$V,BH$1)</f>
        <v>#VALUE!</v>
      </c>
      <c r="BI654" s="17" t="e">
        <f>SUMIFS('[1]Deals (investment)'!$C:$C,'[1]Deals (investment)'!$B:$B,$A654,'[1]Deals (investment)'!$V:$V,BI$1)</f>
        <v>#VALUE!</v>
      </c>
      <c r="BJ654" s="17" t="e">
        <f>SUMIFS('[1]Deals (investment)'!$C:$C,'[1]Deals (investment)'!$B:$B,$A654,'[1]Deals (investment)'!$V:$V,BJ$1)</f>
        <v>#VALUE!</v>
      </c>
      <c r="BK654" s="17" t="e">
        <f>SUMIFS('[1]Deals (investment)'!$C:$C,'[1]Deals (investment)'!$B:$B,$A654,'[1]Deals (investment)'!$V:$V,BK$1)</f>
        <v>#VALUE!</v>
      </c>
      <c r="BL654" s="17" t="e">
        <f>SUMIFS('[1]Deals (investment)'!$C:$C,'[1]Deals (investment)'!$B:$B,$A654,'[1]Deals (investment)'!$V:$V,BL$1)</f>
        <v>#VALUE!</v>
      </c>
      <c r="BM654" s="17" t="e">
        <f>SUMIFS('[1]Deals (investment)'!$C:$C,'[1]Deals (investment)'!$B:$B,$A654,'[1]Deals (investment)'!$V:$V,BM$1)</f>
        <v>#VALUE!</v>
      </c>
      <c r="BN654" s="15"/>
      <c r="BO654" s="15"/>
      <c r="BP654" s="22"/>
      <c r="BQ654" s="15"/>
      <c r="BR654" s="15"/>
      <c r="BS654" s="15"/>
      <c r="BT654" s="15"/>
      <c r="BU654" s="15"/>
      <c r="BV654" s="15"/>
      <c r="BW654" s="15"/>
      <c r="BX654" s="15"/>
      <c r="BY654" s="15"/>
      <c r="BZ654" s="15"/>
      <c r="CA654" s="15"/>
      <c r="CB654" s="15"/>
      <c r="CC654" s="15"/>
      <c r="CD654" s="15"/>
      <c r="CE654" s="15"/>
      <c r="CF654" s="15"/>
      <c r="CG654" s="15"/>
      <c r="CH654" s="15"/>
      <c r="CI654" s="15"/>
      <c r="CJ654" s="15"/>
    </row>
    <row r="655" spans="1:88" ht="12.75">
      <c r="A655" s="15" t="s">
        <v>5077</v>
      </c>
      <c r="B655" s="15" t="s">
        <v>5078</v>
      </c>
      <c r="C655" s="15" t="s">
        <v>58</v>
      </c>
      <c r="D655" s="16">
        <v>2016</v>
      </c>
      <c r="E655" s="15" t="s">
        <v>59</v>
      </c>
      <c r="F655" s="15"/>
      <c r="G655" s="15"/>
      <c r="H655" s="15"/>
      <c r="I655" s="15"/>
      <c r="J655" s="15"/>
      <c r="K655" s="17" t="e">
        <f t="shared" si="65"/>
        <v>#VALUE!</v>
      </c>
      <c r="L655" s="15"/>
      <c r="M655" s="18" t="e">
        <f t="shared" si="95"/>
        <v>#VALUE!</v>
      </c>
      <c r="N655" s="15"/>
      <c r="O655" s="15"/>
      <c r="P655" s="15"/>
      <c r="Q655" s="15"/>
      <c r="R655" s="15"/>
      <c r="S655" s="19"/>
      <c r="T655" s="15"/>
      <c r="U655" s="17"/>
      <c r="V655" s="15" t="s">
        <v>5079</v>
      </c>
      <c r="W655" s="15">
        <v>1</v>
      </c>
      <c r="X655" s="15" t="s">
        <v>158</v>
      </c>
      <c r="Y655" s="15" t="s">
        <v>5080</v>
      </c>
      <c r="AB655" s="32">
        <v>43506</v>
      </c>
      <c r="AC655" s="21" t="s">
        <v>5081</v>
      </c>
      <c r="AD655" s="21" t="s">
        <v>5082</v>
      </c>
      <c r="AE655" s="21" t="s">
        <v>5083</v>
      </c>
      <c r="AF655" s="21" t="s">
        <v>5084</v>
      </c>
      <c r="AG655" s="22">
        <f t="shared" si="98"/>
        <v>0.4838709677419355</v>
      </c>
      <c r="AH655" s="15" t="str">
        <f t="shared" si="100"/>
        <v/>
      </c>
      <c r="AI655" s="22" t="e">
        <f>VLOOKUP(A655,'[1]Deals (investment)'!$B$2:$Z$1497,1,FALSE)</f>
        <v>#N/A</v>
      </c>
      <c r="AJ655" s="22" t="e">
        <f>VLOOKUP(A655,'[1]Deals (investment)'!$B$2:$Z$870,15,FALSE)</f>
        <v>#N/A</v>
      </c>
      <c r="AK655" s="17" t="e">
        <f>VLOOKUP(A655,'[1]Deals (Exits)'!B:B,1,FALSE)</f>
        <v>#N/A</v>
      </c>
      <c r="AL655" s="23" t="e">
        <f>VLOOKUP(G655,[1]Lookups!$V$3:$Y$197,4,FALSE)</f>
        <v>#N/A</v>
      </c>
      <c r="AM655" s="17" t="str">
        <f>VLOOKUP(X655,[1]Lookups!$B$3:$C$200,2,FALSE)</f>
        <v>Financial Services</v>
      </c>
      <c r="AN655" s="17" t="e">
        <f>VLOOKUP(R655,[1]Lookups!$H$3:$I$69,2,FALSE)</f>
        <v>#N/A</v>
      </c>
      <c r="AO655" s="17" t="e">
        <f>VLOOKUP(T655,[1]Lookups!$H$3:$I$69,2,FALSE)</f>
        <v>#N/A</v>
      </c>
      <c r="AP655" s="17" t="e">
        <f>VLOOKUP(AN655,[1]Lookups!$N$3:$O$11,2,FALSE)</f>
        <v>#N/A</v>
      </c>
      <c r="AQ655" s="18" t="e">
        <f>COUNTIFS('[1]Deals (investment)'!$B:$B,$A655)</f>
        <v>#VALUE!</v>
      </c>
      <c r="AR655" s="18" t="e">
        <f>COUNTIFS('[1]Deals (investment)'!$B:$B,$A655,'[1]Deals (investment)'!$T:$T,$AW$1)+COUNTIFS('[1]Deals (investment)'!$B:$B,$A655,'[1]Deals (investment)'!$T:$T,$AX$1)+COUNTIFS('[1]Deals (investment)'!$B:$B,$A655,'[1]Deals (investment)'!$T:$T,$AY$1)</f>
        <v>#VALUE!</v>
      </c>
      <c r="AS655" s="17" t="e">
        <f>SUMIFS('[1]Deals (investment)'!$C:$C,'[1]Deals (investment)'!$B:$B,$A655)</f>
        <v>#VALUE!</v>
      </c>
      <c r="AT655" s="17" t="e">
        <f t="shared" si="66"/>
        <v>#VALUE!</v>
      </c>
      <c r="AU655" s="18" t="e">
        <f>COUNTIF('[1]Deals (Exits)'!$B:$B,A655)</f>
        <v>#VALUE!</v>
      </c>
      <c r="AV655" s="17" t="e">
        <f>SUMIFS('[1]Deals (investment)'!$C:$C,'[1]Deals (investment)'!$B:$B,$A655,'[1]Deals (investment)'!$T:$T,AV$1)</f>
        <v>#VALUE!</v>
      </c>
      <c r="AW655" s="17" t="e">
        <f>SUMIFS('[1]Deals (investment)'!$C:$C,'[1]Deals (investment)'!$B:$B,$A655,'[1]Deals (investment)'!$T:$T,AW$1)</f>
        <v>#VALUE!</v>
      </c>
      <c r="AX655" s="17" t="e">
        <f>SUMIFS('[1]Deals (investment)'!$C:$C,'[1]Deals (investment)'!$B:$B,$A655,'[1]Deals (investment)'!$T:$T,AX$1)</f>
        <v>#VALUE!</v>
      </c>
      <c r="AY655" s="17" t="e">
        <f>SUMIFS('[1]Deals (investment)'!$C:$C,'[1]Deals (investment)'!$B:$B,$A655,'[1]Deals (investment)'!$T:$T,AY$1)</f>
        <v>#VALUE!</v>
      </c>
      <c r="AZ655" s="17" t="e">
        <f>SUMIFS('[1]Deals (investment)'!$C:$C,'[1]Deals (investment)'!$B:$B,$A655,'[1]Deals (investment)'!$T:$T,AZ$1)</f>
        <v>#VALUE!</v>
      </c>
      <c r="BA655" s="17" t="e">
        <f>SUMIFS('[1]Deals (investment)'!$C:$C,'[1]Deals (investment)'!$B:$B,$A655,'[1]Deals (investment)'!$T:$T,BA$1)</f>
        <v>#VALUE!</v>
      </c>
      <c r="BB655" s="17" t="e">
        <f>SUMIFS('[1]Deals (investment)'!$C:$C,'[1]Deals (investment)'!$B:$B,$A655,'[1]Deals (investment)'!$T:$T,BB$1)</f>
        <v>#VALUE!</v>
      </c>
      <c r="BC655" s="17" t="e">
        <f>SUMIFS('[1]Deals (Exits)'!$C:$C,'[1]Deals (Exits)'!$B:$B,$A655)</f>
        <v>#VALUE!</v>
      </c>
      <c r="BD655" s="17" t="e">
        <f>SUMIFS('[1]Deals (investment)'!$C:$C,'[1]Deals (investment)'!$B:$B,$A655,'[1]Deals (investment)'!$V:$V,BD$1)</f>
        <v>#VALUE!</v>
      </c>
      <c r="BE655" s="17" t="e">
        <f>SUMIFS('[1]Deals (investment)'!$C:$C,'[1]Deals (investment)'!$B:$B,$A655,'[1]Deals (investment)'!$V:$V,BE$1)</f>
        <v>#VALUE!</v>
      </c>
      <c r="BF655" s="17" t="e">
        <f>SUMIFS('[1]Deals (investment)'!$C:$C,'[1]Deals (investment)'!$B:$B,$A655,'[1]Deals (investment)'!$V:$V,BF$1)</f>
        <v>#VALUE!</v>
      </c>
      <c r="BG655" s="17" t="e">
        <f>SUMIFS('[1]Deals (investment)'!$C:$C,'[1]Deals (investment)'!$B:$B,$A655,'[1]Deals (investment)'!$V:$V,BG$1)</f>
        <v>#VALUE!</v>
      </c>
      <c r="BH655" s="17" t="e">
        <f>SUMIFS('[1]Deals (investment)'!$C:$C,'[1]Deals (investment)'!$B:$B,$A655,'[1]Deals (investment)'!$V:$V,BH$1)</f>
        <v>#VALUE!</v>
      </c>
      <c r="BI655" s="17" t="e">
        <f>SUMIFS('[1]Deals (investment)'!$C:$C,'[1]Deals (investment)'!$B:$B,$A655,'[1]Deals (investment)'!$V:$V,BI$1)</f>
        <v>#VALUE!</v>
      </c>
      <c r="BJ655" s="17" t="e">
        <f>SUMIFS('[1]Deals (investment)'!$C:$C,'[1]Deals (investment)'!$B:$B,$A655,'[1]Deals (investment)'!$V:$V,BJ$1)</f>
        <v>#VALUE!</v>
      </c>
      <c r="BK655" s="17" t="e">
        <f>SUMIFS('[1]Deals (investment)'!$C:$C,'[1]Deals (investment)'!$B:$B,$A655,'[1]Deals (investment)'!$V:$V,BK$1)</f>
        <v>#VALUE!</v>
      </c>
      <c r="BL655" s="17" t="e">
        <f>SUMIFS('[1]Deals (investment)'!$C:$C,'[1]Deals (investment)'!$B:$B,$A655,'[1]Deals (investment)'!$V:$V,BL$1)</f>
        <v>#VALUE!</v>
      </c>
      <c r="BM655" s="17" t="e">
        <f>SUMIFS('[1]Deals (investment)'!$C:$C,'[1]Deals (investment)'!$B:$B,$A655,'[1]Deals (investment)'!$V:$V,BM$1)</f>
        <v>#VALUE!</v>
      </c>
      <c r="BN655" s="15"/>
      <c r="BO655" s="15"/>
      <c r="BP655" s="22"/>
      <c r="BQ655" s="15"/>
      <c r="BR655" s="15"/>
      <c r="BS655" s="15"/>
      <c r="BT655" s="15"/>
      <c r="BU655" s="15"/>
      <c r="BV655" s="15"/>
      <c r="BW655" s="15"/>
      <c r="BX655" s="15"/>
      <c r="BY655" s="15"/>
      <c r="BZ655" s="15"/>
      <c r="CA655" s="15"/>
      <c r="CB655" s="15"/>
      <c r="CC655" s="15"/>
      <c r="CD655" s="15" t="str">
        <f t="shared" ref="CD655:CD661" si="102">CONCATENATE(A655,B655,C655)</f>
        <v>BitmamaBitmama is a crypto-fiat exchange that allows traders to buy and sell Bitcoin, Ethereum and other digital assets in Africa.Active</v>
      </c>
      <c r="CE655" s="15"/>
      <c r="CF655" s="15"/>
      <c r="CG655" s="15"/>
      <c r="CH655" s="15"/>
      <c r="CI655" s="15"/>
      <c r="CJ655" s="15"/>
    </row>
    <row r="656" spans="1:88" ht="12.75">
      <c r="A656" s="15" t="s">
        <v>5085</v>
      </c>
      <c r="B656" s="15"/>
      <c r="C656" s="15"/>
      <c r="D656" s="16"/>
      <c r="E656" s="15"/>
      <c r="F656" s="15"/>
      <c r="G656" s="15"/>
      <c r="H656" s="15"/>
      <c r="I656" s="15"/>
      <c r="J656" s="15"/>
      <c r="K656" s="17" t="e">
        <f t="shared" si="65"/>
        <v>#VALUE!</v>
      </c>
      <c r="L656" s="15"/>
      <c r="M656" s="18" t="e">
        <f t="shared" si="95"/>
        <v>#VALUE!</v>
      </c>
      <c r="N656" s="15"/>
      <c r="O656" s="15"/>
      <c r="P656" s="15"/>
      <c r="Q656" s="24" t="e">
        <f ca="1">_xludf.MAXIFS('[1]Deals (investment)'!A:A,'[1]Deals (investment)'!B:B,A656)</f>
        <v>#NAME?</v>
      </c>
      <c r="R656" s="15"/>
      <c r="S656" s="19"/>
      <c r="T656" s="15"/>
      <c r="U656" s="17"/>
      <c r="V656" s="15"/>
      <c r="W656" s="15"/>
      <c r="X656" s="15" t="s">
        <v>3143</v>
      </c>
      <c r="Y656" s="15"/>
      <c r="AB656" s="20"/>
      <c r="AC656" s="15"/>
      <c r="AD656" s="15"/>
      <c r="AE656" s="15"/>
      <c r="AF656" s="15"/>
      <c r="AG656" s="22">
        <f t="shared" ca="1" si="98"/>
        <v>0.12903225806451613</v>
      </c>
      <c r="AH656" s="15" t="str">
        <f t="shared" si="100"/>
        <v/>
      </c>
      <c r="AI656" s="22" t="e">
        <f>VLOOKUP(A656,'[1]Deals (investment)'!$B$2:$Z$1497,1,FALSE)</f>
        <v>#N/A</v>
      </c>
      <c r="AJ656" s="22" t="e">
        <f>VLOOKUP(A656,'[1]Deals (investment)'!$B$2:$Z$870,15,FALSE)</f>
        <v>#N/A</v>
      </c>
      <c r="AK656" s="17" t="e">
        <f>VLOOKUP(A656,'[1]Deals (Exits)'!B:B,1,FALSE)</f>
        <v>#N/A</v>
      </c>
      <c r="AL656" s="23" t="e">
        <f>VLOOKUP(G656,[1]Lookups!$V$3:$Y$197,4,FALSE)</f>
        <v>#N/A</v>
      </c>
      <c r="AM656" s="17" t="str">
        <f>VLOOKUP(X656,[1]Lookups!$B$3:$C$200,2,FALSE)</f>
        <v>Energy &amp; Resources</v>
      </c>
      <c r="AN656" s="17" t="e">
        <f>VLOOKUP(R656,[1]Lookups!$H$3:$I$69,2,FALSE)</f>
        <v>#N/A</v>
      </c>
      <c r="AO656" s="17" t="e">
        <f>VLOOKUP(T656,[1]Lookups!$H$3:$I$69,2,FALSE)</f>
        <v>#N/A</v>
      </c>
      <c r="AP656" s="17" t="e">
        <f>VLOOKUP(AN656,[1]Lookups!$N$3:$O$11,2,FALSE)</f>
        <v>#N/A</v>
      </c>
      <c r="AQ656" s="18" t="e">
        <f>COUNTIFS('[1]Deals (investment)'!$B:$B,$A656)</f>
        <v>#VALUE!</v>
      </c>
      <c r="AR656" s="18" t="e">
        <f>COUNTIFS('[1]Deals (investment)'!$B:$B,$A656,'[1]Deals (investment)'!$T:$T,$AW$1)+COUNTIFS('[1]Deals (investment)'!$B:$B,$A656,'[1]Deals (investment)'!$T:$T,$AX$1)+COUNTIFS('[1]Deals (investment)'!$B:$B,$A656,'[1]Deals (investment)'!$T:$T,$AY$1)</f>
        <v>#VALUE!</v>
      </c>
      <c r="AS656" s="17" t="e">
        <f>SUMIFS('[1]Deals (investment)'!$C:$C,'[1]Deals (investment)'!$B:$B,$A656)</f>
        <v>#VALUE!</v>
      </c>
      <c r="AT656" s="17" t="e">
        <f t="shared" si="66"/>
        <v>#VALUE!</v>
      </c>
      <c r="AU656" s="18" t="e">
        <f>COUNTIF('[1]Deals (Exits)'!$B:$B,A656)</f>
        <v>#VALUE!</v>
      </c>
      <c r="AV656" s="17" t="e">
        <f>SUMIFS('[1]Deals (investment)'!$C:$C,'[1]Deals (investment)'!$B:$B,$A656,'[1]Deals (investment)'!$T:$T,AV$1)</f>
        <v>#VALUE!</v>
      </c>
      <c r="AW656" s="17" t="e">
        <f>SUMIFS('[1]Deals (investment)'!$C:$C,'[1]Deals (investment)'!$B:$B,$A656,'[1]Deals (investment)'!$T:$T,AW$1)</f>
        <v>#VALUE!</v>
      </c>
      <c r="AX656" s="17" t="e">
        <f>SUMIFS('[1]Deals (investment)'!$C:$C,'[1]Deals (investment)'!$B:$B,$A656,'[1]Deals (investment)'!$T:$T,AX$1)</f>
        <v>#VALUE!</v>
      </c>
      <c r="AY656" s="17" t="e">
        <f>SUMIFS('[1]Deals (investment)'!$C:$C,'[1]Deals (investment)'!$B:$B,$A656,'[1]Deals (investment)'!$T:$T,AY$1)</f>
        <v>#VALUE!</v>
      </c>
      <c r="AZ656" s="17" t="e">
        <f>SUMIFS('[1]Deals (investment)'!$C:$C,'[1]Deals (investment)'!$B:$B,$A656,'[1]Deals (investment)'!$T:$T,AZ$1)</f>
        <v>#VALUE!</v>
      </c>
      <c r="BA656" s="17" t="e">
        <f>SUMIFS('[1]Deals (investment)'!$C:$C,'[1]Deals (investment)'!$B:$B,$A656,'[1]Deals (investment)'!$T:$T,BA$1)</f>
        <v>#VALUE!</v>
      </c>
      <c r="BB656" s="17" t="e">
        <f>SUMIFS('[1]Deals (investment)'!$C:$C,'[1]Deals (investment)'!$B:$B,$A656,'[1]Deals (investment)'!$T:$T,BB$1)</f>
        <v>#VALUE!</v>
      </c>
      <c r="BC656" s="17" t="e">
        <f>SUMIFS('[1]Deals (Exits)'!$C:$C,'[1]Deals (Exits)'!$B:$B,$A656)</f>
        <v>#VALUE!</v>
      </c>
      <c r="BD656" s="17" t="e">
        <f>SUMIFS('[1]Deals (investment)'!$C:$C,'[1]Deals (investment)'!$B:$B,$A656,'[1]Deals (investment)'!$V:$V,BD$1)</f>
        <v>#VALUE!</v>
      </c>
      <c r="BE656" s="17" t="e">
        <f>SUMIFS('[1]Deals (investment)'!$C:$C,'[1]Deals (investment)'!$B:$B,$A656,'[1]Deals (investment)'!$V:$V,BE$1)</f>
        <v>#VALUE!</v>
      </c>
      <c r="BF656" s="17" t="e">
        <f>SUMIFS('[1]Deals (investment)'!$C:$C,'[1]Deals (investment)'!$B:$B,$A656,'[1]Deals (investment)'!$V:$V,BF$1)</f>
        <v>#VALUE!</v>
      </c>
      <c r="BG656" s="17" t="e">
        <f>SUMIFS('[1]Deals (investment)'!$C:$C,'[1]Deals (investment)'!$B:$B,$A656,'[1]Deals (investment)'!$V:$V,BG$1)</f>
        <v>#VALUE!</v>
      </c>
      <c r="BH656" s="17" t="e">
        <f>SUMIFS('[1]Deals (investment)'!$C:$C,'[1]Deals (investment)'!$B:$B,$A656,'[1]Deals (investment)'!$V:$V,BH$1)</f>
        <v>#VALUE!</v>
      </c>
      <c r="BI656" s="17" t="e">
        <f>SUMIFS('[1]Deals (investment)'!$C:$C,'[1]Deals (investment)'!$B:$B,$A656,'[1]Deals (investment)'!$V:$V,BI$1)</f>
        <v>#VALUE!</v>
      </c>
      <c r="BJ656" s="17" t="e">
        <f>SUMIFS('[1]Deals (investment)'!$C:$C,'[1]Deals (investment)'!$B:$B,$A656,'[1]Deals (investment)'!$V:$V,BJ$1)</f>
        <v>#VALUE!</v>
      </c>
      <c r="BK656" s="17" t="e">
        <f>SUMIFS('[1]Deals (investment)'!$C:$C,'[1]Deals (investment)'!$B:$B,$A656,'[1]Deals (investment)'!$V:$V,BK$1)</f>
        <v>#VALUE!</v>
      </c>
      <c r="BL656" s="17" t="e">
        <f>SUMIFS('[1]Deals (investment)'!$C:$C,'[1]Deals (investment)'!$B:$B,$A656,'[1]Deals (investment)'!$V:$V,BL$1)</f>
        <v>#VALUE!</v>
      </c>
      <c r="BM656" s="17" t="e">
        <f>SUMIFS('[1]Deals (investment)'!$C:$C,'[1]Deals (investment)'!$B:$B,$A656,'[1]Deals (investment)'!$V:$V,BM$1)</f>
        <v>#VALUE!</v>
      </c>
      <c r="BN656" s="15"/>
      <c r="BO656" s="15"/>
      <c r="BP656" s="22"/>
      <c r="BQ656" s="15"/>
      <c r="BR656" s="15"/>
      <c r="BS656" s="15"/>
      <c r="BT656" s="15"/>
      <c r="BU656" s="15"/>
      <c r="BV656" s="15"/>
      <c r="BW656" s="15"/>
      <c r="BX656" s="15"/>
      <c r="BY656" s="15"/>
      <c r="BZ656" s="15"/>
      <c r="CA656" s="15"/>
      <c r="CB656" s="15"/>
      <c r="CC656" s="15"/>
      <c r="CD656" s="15" t="str">
        <f t="shared" si="102"/>
        <v>AFRIKA SOLAR</v>
      </c>
      <c r="CE656" s="15"/>
      <c r="CF656" s="15"/>
      <c r="CG656" s="15"/>
      <c r="CH656" s="15"/>
      <c r="CI656" s="15"/>
      <c r="CJ656" s="15"/>
    </row>
    <row r="657" spans="1:88" ht="12.75">
      <c r="A657" s="15" t="s">
        <v>5086</v>
      </c>
      <c r="B657" s="15"/>
      <c r="C657" s="15"/>
      <c r="D657" s="16"/>
      <c r="E657" s="26"/>
      <c r="F657" s="26"/>
      <c r="G657" s="26"/>
      <c r="H657" s="26"/>
      <c r="I657" s="15"/>
      <c r="J657" s="26"/>
      <c r="K657" s="17" t="e">
        <f t="shared" si="65"/>
        <v>#VALUE!</v>
      </c>
      <c r="L657" s="15"/>
      <c r="M657" s="18" t="e">
        <f t="shared" si="95"/>
        <v>#VALUE!</v>
      </c>
      <c r="N657" s="15"/>
      <c r="O657" s="15"/>
      <c r="P657" s="15"/>
      <c r="Q657" s="24" t="e">
        <f ca="1">_xludf.MAXIFS('[1]Deals (investment)'!A:A,'[1]Deals (investment)'!B:B,A657)</f>
        <v>#NAME?</v>
      </c>
      <c r="R657" s="15"/>
      <c r="S657" s="19"/>
      <c r="T657" s="15"/>
      <c r="U657" s="17"/>
      <c r="V657" s="15"/>
      <c r="W657" s="15"/>
      <c r="X657" s="15"/>
      <c r="Y657" s="15"/>
      <c r="AB657" s="20"/>
      <c r="AC657" s="15"/>
      <c r="AD657" s="15"/>
      <c r="AE657" s="15"/>
      <c r="AF657" s="15"/>
      <c r="AG657" s="22">
        <f t="shared" ca="1" si="98"/>
        <v>9.6774193548387094E-2</v>
      </c>
      <c r="AH657" s="15" t="str">
        <f t="shared" si="100"/>
        <v/>
      </c>
      <c r="AI657" s="22" t="e">
        <f>VLOOKUP(A657,'[1]Deals (investment)'!$B$2:$Z$1497,1,FALSE)</f>
        <v>#N/A</v>
      </c>
      <c r="AJ657" s="22" t="e">
        <f>VLOOKUP(A657,'[1]Deals (investment)'!$B$2:$Z$870,15,FALSE)</f>
        <v>#N/A</v>
      </c>
      <c r="AK657" s="17" t="e">
        <f>VLOOKUP(A657,'[1]Deals (Exits)'!B:B,1,FALSE)</f>
        <v>#N/A</v>
      </c>
      <c r="AL657" s="23" t="e">
        <f>VLOOKUP(G657,[1]Lookups!$V$3:$Y$197,4,FALSE)</f>
        <v>#N/A</v>
      </c>
      <c r="AM657" s="17" t="e">
        <f>VLOOKUP(X657,[1]Lookups!$B$3:$C$200,2,FALSE)</f>
        <v>#N/A</v>
      </c>
      <c r="AN657" s="17" t="e">
        <f>VLOOKUP(R657,[1]Lookups!$H$3:$I$69,2,FALSE)</f>
        <v>#N/A</v>
      </c>
      <c r="AO657" s="17" t="e">
        <f>VLOOKUP(T657,[1]Lookups!$H$3:$I$69,2,FALSE)</f>
        <v>#N/A</v>
      </c>
      <c r="AP657" s="17" t="e">
        <f>VLOOKUP(AN657,[1]Lookups!$N$3:$O$11,2,FALSE)</f>
        <v>#N/A</v>
      </c>
      <c r="AQ657" s="18" t="e">
        <f>COUNTIFS('[1]Deals (investment)'!$B:$B,$A657)</f>
        <v>#VALUE!</v>
      </c>
      <c r="AR657" s="18" t="e">
        <f>COUNTIFS('[1]Deals (investment)'!$B:$B,$A657,'[1]Deals (investment)'!$T:$T,$AW$1)+COUNTIFS('[1]Deals (investment)'!$B:$B,$A657,'[1]Deals (investment)'!$T:$T,$AX$1)+COUNTIFS('[1]Deals (investment)'!$B:$B,$A657,'[1]Deals (investment)'!$T:$T,$AY$1)</f>
        <v>#VALUE!</v>
      </c>
      <c r="AS657" s="17" t="e">
        <f>SUMIFS('[1]Deals (investment)'!$C:$C,'[1]Deals (investment)'!$B:$B,$A657)</f>
        <v>#VALUE!</v>
      </c>
      <c r="AT657" s="17" t="e">
        <f t="shared" si="66"/>
        <v>#VALUE!</v>
      </c>
      <c r="AU657" s="18" t="e">
        <f>COUNTIF('[1]Deals (Exits)'!$B:$B,A657)</f>
        <v>#VALUE!</v>
      </c>
      <c r="AV657" s="17" t="e">
        <f>SUMIFS('[1]Deals (investment)'!$C:$C,'[1]Deals (investment)'!$B:$B,$A657,'[1]Deals (investment)'!$T:$T,AV$1)</f>
        <v>#VALUE!</v>
      </c>
      <c r="AW657" s="17" t="e">
        <f>SUMIFS('[1]Deals (investment)'!$C:$C,'[1]Deals (investment)'!$B:$B,$A657,'[1]Deals (investment)'!$T:$T,AW$1)</f>
        <v>#VALUE!</v>
      </c>
      <c r="AX657" s="17" t="e">
        <f>SUMIFS('[1]Deals (investment)'!$C:$C,'[1]Deals (investment)'!$B:$B,$A657,'[1]Deals (investment)'!$T:$T,AX$1)</f>
        <v>#VALUE!</v>
      </c>
      <c r="AY657" s="17" t="e">
        <f>SUMIFS('[1]Deals (investment)'!$C:$C,'[1]Deals (investment)'!$B:$B,$A657,'[1]Deals (investment)'!$T:$T,AY$1)</f>
        <v>#VALUE!</v>
      </c>
      <c r="AZ657" s="17" t="e">
        <f>SUMIFS('[1]Deals (investment)'!$C:$C,'[1]Deals (investment)'!$B:$B,$A657,'[1]Deals (investment)'!$T:$T,AZ$1)</f>
        <v>#VALUE!</v>
      </c>
      <c r="BA657" s="17" t="e">
        <f>SUMIFS('[1]Deals (investment)'!$C:$C,'[1]Deals (investment)'!$B:$B,$A657,'[1]Deals (investment)'!$T:$T,BA$1)</f>
        <v>#VALUE!</v>
      </c>
      <c r="BB657" s="17" t="e">
        <f>SUMIFS('[1]Deals (investment)'!$C:$C,'[1]Deals (investment)'!$B:$B,$A657,'[1]Deals (investment)'!$T:$T,BB$1)</f>
        <v>#VALUE!</v>
      </c>
      <c r="BC657" s="17" t="e">
        <f>SUMIFS('[1]Deals (Exits)'!$C:$C,'[1]Deals (Exits)'!$B:$B,$A657)</f>
        <v>#VALUE!</v>
      </c>
      <c r="BD657" s="17" t="e">
        <f>SUMIFS('[1]Deals (investment)'!$C:$C,'[1]Deals (investment)'!$B:$B,$A657,'[1]Deals (investment)'!$V:$V,BD$1)</f>
        <v>#VALUE!</v>
      </c>
      <c r="BE657" s="17" t="e">
        <f>SUMIFS('[1]Deals (investment)'!$C:$C,'[1]Deals (investment)'!$B:$B,$A657,'[1]Deals (investment)'!$V:$V,BE$1)</f>
        <v>#VALUE!</v>
      </c>
      <c r="BF657" s="17" t="e">
        <f>SUMIFS('[1]Deals (investment)'!$C:$C,'[1]Deals (investment)'!$B:$B,$A657,'[1]Deals (investment)'!$V:$V,BF$1)</f>
        <v>#VALUE!</v>
      </c>
      <c r="BG657" s="17" t="e">
        <f>SUMIFS('[1]Deals (investment)'!$C:$C,'[1]Deals (investment)'!$B:$B,$A657,'[1]Deals (investment)'!$V:$V,BG$1)</f>
        <v>#VALUE!</v>
      </c>
      <c r="BH657" s="17" t="e">
        <f>SUMIFS('[1]Deals (investment)'!$C:$C,'[1]Deals (investment)'!$B:$B,$A657,'[1]Deals (investment)'!$V:$V,BH$1)</f>
        <v>#VALUE!</v>
      </c>
      <c r="BI657" s="17" t="e">
        <f>SUMIFS('[1]Deals (investment)'!$C:$C,'[1]Deals (investment)'!$B:$B,$A657,'[1]Deals (investment)'!$V:$V,BI$1)</f>
        <v>#VALUE!</v>
      </c>
      <c r="BJ657" s="17" t="e">
        <f>SUMIFS('[1]Deals (investment)'!$C:$C,'[1]Deals (investment)'!$B:$B,$A657,'[1]Deals (investment)'!$V:$V,BJ$1)</f>
        <v>#VALUE!</v>
      </c>
      <c r="BK657" s="17" t="e">
        <f>SUMIFS('[1]Deals (investment)'!$C:$C,'[1]Deals (investment)'!$B:$B,$A657,'[1]Deals (investment)'!$V:$V,BK$1)</f>
        <v>#VALUE!</v>
      </c>
      <c r="BL657" s="17" t="e">
        <f>SUMIFS('[1]Deals (investment)'!$C:$C,'[1]Deals (investment)'!$B:$B,$A657,'[1]Deals (investment)'!$V:$V,BL$1)</f>
        <v>#VALUE!</v>
      </c>
      <c r="BM657" s="17" t="e">
        <f>SUMIFS('[1]Deals (investment)'!$C:$C,'[1]Deals (investment)'!$B:$B,$A657,'[1]Deals (investment)'!$V:$V,BM$1)</f>
        <v>#VALUE!</v>
      </c>
      <c r="BN657" s="15"/>
      <c r="BO657" s="15"/>
      <c r="BP657" s="22"/>
      <c r="BQ657" s="15"/>
      <c r="BR657" s="15"/>
      <c r="BS657" s="15"/>
      <c r="BT657" s="15"/>
      <c r="BU657" s="15"/>
      <c r="BV657" s="15"/>
      <c r="BW657" s="15"/>
      <c r="BX657" s="15"/>
      <c r="BY657" s="15"/>
      <c r="BZ657" s="15"/>
      <c r="CA657" s="15"/>
      <c r="CB657" s="15"/>
      <c r="CC657" s="15"/>
      <c r="CD657" s="15" t="str">
        <f t="shared" si="102"/>
        <v>AfriTshipi (AFT</v>
      </c>
      <c r="CE657" s="15"/>
      <c r="CF657" s="15"/>
      <c r="CG657" s="15"/>
      <c r="CH657" s="15"/>
      <c r="CI657" s="15"/>
      <c r="CJ657" s="15"/>
    </row>
    <row r="658" spans="1:88" ht="12.75">
      <c r="A658" s="15" t="s">
        <v>5087</v>
      </c>
      <c r="B658" s="15" t="s">
        <v>5088</v>
      </c>
      <c r="C658" s="15"/>
      <c r="D658" s="16">
        <v>2018</v>
      </c>
      <c r="E658" s="15" t="s">
        <v>117</v>
      </c>
      <c r="F658" s="15"/>
      <c r="G658" s="15"/>
      <c r="H658" s="15"/>
      <c r="I658" s="15"/>
      <c r="J658" s="15"/>
      <c r="K658" s="17" t="e">
        <f t="shared" si="65"/>
        <v>#VALUE!</v>
      </c>
      <c r="L658" s="15"/>
      <c r="M658" s="18" t="e">
        <f t="shared" si="95"/>
        <v>#VALUE!</v>
      </c>
      <c r="N658" s="15"/>
      <c r="O658" s="15"/>
      <c r="P658" s="15"/>
      <c r="Q658" s="15"/>
      <c r="R658" s="15"/>
      <c r="S658" s="19"/>
      <c r="T658" s="15"/>
      <c r="U658" s="17"/>
      <c r="V658" s="15" t="s">
        <v>5089</v>
      </c>
      <c r="W658" s="15"/>
      <c r="X658" s="15" t="s">
        <v>158</v>
      </c>
      <c r="Y658" s="15" t="s">
        <v>5090</v>
      </c>
      <c r="AB658" s="20"/>
      <c r="AC658" s="21" t="s">
        <v>5091</v>
      </c>
      <c r="AD658" s="21" t="s">
        <v>5092</v>
      </c>
      <c r="AE658" s="15"/>
      <c r="AF658" s="21" t="s">
        <v>5093</v>
      </c>
      <c r="AG658" s="22">
        <f t="shared" si="98"/>
        <v>0.35483870967741937</v>
      </c>
      <c r="AH658" s="15" t="e">
        <f t="shared" si="100"/>
        <v>#VALUE!</v>
      </c>
      <c r="AI658" s="22" t="e">
        <f>VLOOKUP(A658,'[1]Deals (investment)'!$B$2:$Z$1497,1,FALSE)</f>
        <v>#N/A</v>
      </c>
      <c r="AJ658" s="22" t="e">
        <f>VLOOKUP(A658,'[1]Deals (investment)'!$B$2:$Z$870,15,FALSE)</f>
        <v>#N/A</v>
      </c>
      <c r="AK658" s="17" t="e">
        <f>VLOOKUP(A658,'[1]Deals (Exits)'!B:B,1,FALSE)</f>
        <v>#N/A</v>
      </c>
      <c r="AL658" s="23" t="e">
        <f>VLOOKUP(G658,[1]Lookups!$V$3:$Y$197,4,FALSE)</f>
        <v>#N/A</v>
      </c>
      <c r="AM658" s="17" t="str">
        <f>VLOOKUP(X658,[1]Lookups!$B$3:$C$200,2,FALSE)</f>
        <v>Financial Services</v>
      </c>
      <c r="AN658" s="17" t="e">
        <f>VLOOKUP(R658,[1]Lookups!$H$3:$I$69,2,FALSE)</f>
        <v>#N/A</v>
      </c>
      <c r="AO658" s="17" t="e">
        <f>VLOOKUP(T658,[1]Lookups!$H$3:$I$69,2,FALSE)</f>
        <v>#N/A</v>
      </c>
      <c r="AP658" s="17" t="e">
        <f>VLOOKUP(AN658,[1]Lookups!$N$3:$O$11,2,FALSE)</f>
        <v>#N/A</v>
      </c>
      <c r="AQ658" s="18" t="e">
        <f>COUNTIFS('[1]Deals (investment)'!$B:$B,$A658)</f>
        <v>#VALUE!</v>
      </c>
      <c r="AR658" s="18" t="e">
        <f>COUNTIFS('[1]Deals (investment)'!$B:$B,$A658,'[1]Deals (investment)'!$T:$T,$AW$1)+COUNTIFS('[1]Deals (investment)'!$B:$B,$A658,'[1]Deals (investment)'!$T:$T,$AX$1)+COUNTIFS('[1]Deals (investment)'!$B:$B,$A658,'[1]Deals (investment)'!$T:$T,$AY$1)</f>
        <v>#VALUE!</v>
      </c>
      <c r="AS658" s="17" t="e">
        <f>SUMIFS('[1]Deals (investment)'!$C:$C,'[1]Deals (investment)'!$B:$B,$A658)</f>
        <v>#VALUE!</v>
      </c>
      <c r="AT658" s="17" t="e">
        <f t="shared" si="66"/>
        <v>#VALUE!</v>
      </c>
      <c r="AU658" s="18" t="e">
        <f>COUNTIF('[1]Deals (Exits)'!$B:$B,A658)</f>
        <v>#VALUE!</v>
      </c>
      <c r="AV658" s="17" t="e">
        <f>SUMIFS('[1]Deals (investment)'!$C:$C,'[1]Deals (investment)'!$B:$B,$A658,'[1]Deals (investment)'!$T:$T,AV$1)</f>
        <v>#VALUE!</v>
      </c>
      <c r="AW658" s="17" t="e">
        <f>SUMIFS('[1]Deals (investment)'!$C:$C,'[1]Deals (investment)'!$B:$B,$A658,'[1]Deals (investment)'!$T:$T,AW$1)</f>
        <v>#VALUE!</v>
      </c>
      <c r="AX658" s="17" t="e">
        <f>SUMIFS('[1]Deals (investment)'!$C:$C,'[1]Deals (investment)'!$B:$B,$A658,'[1]Deals (investment)'!$T:$T,AX$1)</f>
        <v>#VALUE!</v>
      </c>
      <c r="AY658" s="17" t="e">
        <f>SUMIFS('[1]Deals (investment)'!$C:$C,'[1]Deals (investment)'!$B:$B,$A658,'[1]Deals (investment)'!$T:$T,AY$1)</f>
        <v>#VALUE!</v>
      </c>
      <c r="AZ658" s="17" t="e">
        <f>SUMIFS('[1]Deals (investment)'!$C:$C,'[1]Deals (investment)'!$B:$B,$A658,'[1]Deals (investment)'!$T:$T,AZ$1)</f>
        <v>#VALUE!</v>
      </c>
      <c r="BA658" s="17" t="e">
        <f>SUMIFS('[1]Deals (investment)'!$C:$C,'[1]Deals (investment)'!$B:$B,$A658,'[1]Deals (investment)'!$T:$T,BA$1)</f>
        <v>#VALUE!</v>
      </c>
      <c r="BB658" s="17" t="e">
        <f>SUMIFS('[1]Deals (investment)'!$C:$C,'[1]Deals (investment)'!$B:$B,$A658,'[1]Deals (investment)'!$T:$T,BB$1)</f>
        <v>#VALUE!</v>
      </c>
      <c r="BC658" s="17" t="e">
        <f>SUMIFS('[1]Deals (Exits)'!$C:$C,'[1]Deals (Exits)'!$B:$B,$A658)</f>
        <v>#VALUE!</v>
      </c>
      <c r="BD658" s="17" t="e">
        <f>SUMIFS('[1]Deals (investment)'!$C:$C,'[1]Deals (investment)'!$B:$B,$A658,'[1]Deals (investment)'!$V:$V,BD$1)</f>
        <v>#VALUE!</v>
      </c>
      <c r="BE658" s="17" t="e">
        <f>SUMIFS('[1]Deals (investment)'!$C:$C,'[1]Deals (investment)'!$B:$B,$A658,'[1]Deals (investment)'!$V:$V,BE$1)</f>
        <v>#VALUE!</v>
      </c>
      <c r="BF658" s="17" t="e">
        <f>SUMIFS('[1]Deals (investment)'!$C:$C,'[1]Deals (investment)'!$B:$B,$A658,'[1]Deals (investment)'!$V:$V,BF$1)</f>
        <v>#VALUE!</v>
      </c>
      <c r="BG658" s="17" t="e">
        <f>SUMIFS('[1]Deals (investment)'!$C:$C,'[1]Deals (investment)'!$B:$B,$A658,'[1]Deals (investment)'!$V:$V,BG$1)</f>
        <v>#VALUE!</v>
      </c>
      <c r="BH658" s="17" t="e">
        <f>SUMIFS('[1]Deals (investment)'!$C:$C,'[1]Deals (investment)'!$B:$B,$A658,'[1]Deals (investment)'!$V:$V,BH$1)</f>
        <v>#VALUE!</v>
      </c>
      <c r="BI658" s="17" t="e">
        <f>SUMIFS('[1]Deals (investment)'!$C:$C,'[1]Deals (investment)'!$B:$B,$A658,'[1]Deals (investment)'!$V:$V,BI$1)</f>
        <v>#VALUE!</v>
      </c>
      <c r="BJ658" s="17" t="e">
        <f>SUMIFS('[1]Deals (investment)'!$C:$C,'[1]Deals (investment)'!$B:$B,$A658,'[1]Deals (investment)'!$V:$V,BJ$1)</f>
        <v>#VALUE!</v>
      </c>
      <c r="BK658" s="17" t="e">
        <f>SUMIFS('[1]Deals (investment)'!$C:$C,'[1]Deals (investment)'!$B:$B,$A658,'[1]Deals (investment)'!$V:$V,BK$1)</f>
        <v>#VALUE!</v>
      </c>
      <c r="BL658" s="17" t="e">
        <f>SUMIFS('[1]Deals (investment)'!$C:$C,'[1]Deals (investment)'!$B:$B,$A658,'[1]Deals (investment)'!$V:$V,BL$1)</f>
        <v>#VALUE!</v>
      </c>
      <c r="BM658" s="17" t="e">
        <f>SUMIFS('[1]Deals (investment)'!$C:$C,'[1]Deals (investment)'!$B:$B,$A658,'[1]Deals (investment)'!$V:$V,BM$1)</f>
        <v>#VALUE!</v>
      </c>
      <c r="BN658" s="15"/>
      <c r="BO658" s="15"/>
      <c r="BP658" s="22"/>
      <c r="BQ658" s="15"/>
      <c r="BR658" s="15"/>
      <c r="BS658" s="15"/>
      <c r="BT658" s="15"/>
      <c r="BU658" s="15"/>
      <c r="BV658" s="15"/>
      <c r="BW658" s="15"/>
      <c r="BX658" s="15"/>
      <c r="BY658" s="15"/>
      <c r="BZ658" s="15"/>
      <c r="CA658" s="15"/>
      <c r="CB658" s="15"/>
      <c r="CC658" s="15"/>
      <c r="CD658" s="15" t="str">
        <f t="shared" si="102"/>
        <v>Blue WaveWe offer end to end Product and Process Design for technology driven insurance solutions ensuring that products are accessible. As well as providing Business Development with a retail sales strategy we also undertake end to end research around Product</v>
      </c>
      <c r="CE658" s="15"/>
      <c r="CF658" s="15"/>
      <c r="CG658" s="15"/>
      <c r="CH658" s="15"/>
      <c r="CI658" s="15"/>
      <c r="CJ658" s="15"/>
    </row>
    <row r="659" spans="1:88" ht="12.75">
      <c r="A659" s="15" t="s">
        <v>5094</v>
      </c>
      <c r="B659" s="15" t="s">
        <v>5095</v>
      </c>
      <c r="C659" s="15" t="s">
        <v>58</v>
      </c>
      <c r="D659" s="16">
        <v>2012</v>
      </c>
      <c r="E659" s="15"/>
      <c r="F659" s="15"/>
      <c r="G659" s="15"/>
      <c r="H659" s="15"/>
      <c r="I659" s="15"/>
      <c r="J659" s="15"/>
      <c r="K659" s="17" t="e">
        <f t="shared" si="65"/>
        <v>#VALUE!</v>
      </c>
      <c r="L659" s="15"/>
      <c r="M659" s="18" t="e">
        <f t="shared" si="95"/>
        <v>#VALUE!</v>
      </c>
      <c r="N659" s="15"/>
      <c r="O659" s="15"/>
      <c r="P659" s="15"/>
      <c r="Q659" s="15"/>
      <c r="R659" s="15" t="s">
        <v>1043</v>
      </c>
      <c r="S659" s="19">
        <v>385000</v>
      </c>
      <c r="T659" s="15" t="s">
        <v>1043</v>
      </c>
      <c r="U659" s="17"/>
      <c r="V659" s="15"/>
      <c r="W659" s="15"/>
      <c r="X659" s="15" t="s">
        <v>158</v>
      </c>
      <c r="Y659" s="15" t="s">
        <v>5096</v>
      </c>
      <c r="AB659" s="20"/>
      <c r="AC659" s="21" t="s">
        <v>5097</v>
      </c>
      <c r="AD659" s="21" t="s">
        <v>5098</v>
      </c>
      <c r="AE659" s="21" t="s">
        <v>5099</v>
      </c>
      <c r="AF659" s="21" t="s">
        <v>5100</v>
      </c>
      <c r="AG659" s="22">
        <f t="shared" si="98"/>
        <v>0.45161290322580644</v>
      </c>
      <c r="AH659" s="15" t="str">
        <f t="shared" si="100"/>
        <v/>
      </c>
      <c r="AI659" s="22" t="e">
        <f>VLOOKUP(A659,'[1]Deals (investment)'!$B$2:$Z$1497,1,FALSE)</f>
        <v>#N/A</v>
      </c>
      <c r="AJ659" s="22" t="e">
        <f>VLOOKUP(A659,'[1]Deals (investment)'!$B$2:$Z$870,15,FALSE)</f>
        <v>#N/A</v>
      </c>
      <c r="AK659" s="17" t="e">
        <f>VLOOKUP(A659,'[1]Deals (Exits)'!B:B,1,FALSE)</f>
        <v>#N/A</v>
      </c>
      <c r="AL659" s="23" t="e">
        <f>VLOOKUP(G659,[1]Lookups!$V$3:$Y$197,4,FALSE)</f>
        <v>#N/A</v>
      </c>
      <c r="AM659" s="17" t="str">
        <f>VLOOKUP(X659,[1]Lookups!$B$3:$C$200,2,FALSE)</f>
        <v>Financial Services</v>
      </c>
      <c r="AN659" s="17" t="str">
        <f>VLOOKUP(R659,[1]Lookups!$H$3:$I$69,2,FALSE)</f>
        <v>2. Seed</v>
      </c>
      <c r="AO659" s="17" t="str">
        <f>VLOOKUP(T659,[1]Lookups!$H$3:$I$69,2,FALSE)</f>
        <v>2. Seed</v>
      </c>
      <c r="AP659" s="17" t="str">
        <f>VLOOKUP(AN659,[1]Lookups!$N$3:$O$11,2,FALSE)</f>
        <v>Early</v>
      </c>
      <c r="AQ659" s="18" t="e">
        <f>COUNTIFS('[1]Deals (investment)'!$B:$B,$A659)</f>
        <v>#VALUE!</v>
      </c>
      <c r="AR659" s="18" t="e">
        <f>COUNTIFS('[1]Deals (investment)'!$B:$B,$A659,'[1]Deals (investment)'!$T:$T,$AW$1)+COUNTIFS('[1]Deals (investment)'!$B:$B,$A659,'[1]Deals (investment)'!$T:$T,$AX$1)+COUNTIFS('[1]Deals (investment)'!$B:$B,$A659,'[1]Deals (investment)'!$T:$T,$AY$1)</f>
        <v>#VALUE!</v>
      </c>
      <c r="AS659" s="17" t="e">
        <f>SUMIFS('[1]Deals (investment)'!$C:$C,'[1]Deals (investment)'!$B:$B,$A659)</f>
        <v>#VALUE!</v>
      </c>
      <c r="AT659" s="17" t="e">
        <f t="shared" si="66"/>
        <v>#VALUE!</v>
      </c>
      <c r="AU659" s="18" t="e">
        <f>COUNTIF('[1]Deals (Exits)'!$B:$B,A659)</f>
        <v>#VALUE!</v>
      </c>
      <c r="AV659" s="17" t="e">
        <f>SUMIFS('[1]Deals (investment)'!$C:$C,'[1]Deals (investment)'!$B:$B,$A659,'[1]Deals (investment)'!$T:$T,AV$1)</f>
        <v>#VALUE!</v>
      </c>
      <c r="AW659" s="17" t="e">
        <f>SUMIFS('[1]Deals (investment)'!$C:$C,'[1]Deals (investment)'!$B:$B,$A659,'[1]Deals (investment)'!$T:$T,AW$1)</f>
        <v>#VALUE!</v>
      </c>
      <c r="AX659" s="17" t="e">
        <f>SUMIFS('[1]Deals (investment)'!$C:$C,'[1]Deals (investment)'!$B:$B,$A659,'[1]Deals (investment)'!$T:$T,AX$1)</f>
        <v>#VALUE!</v>
      </c>
      <c r="AY659" s="17" t="e">
        <f>SUMIFS('[1]Deals (investment)'!$C:$C,'[1]Deals (investment)'!$B:$B,$A659,'[1]Deals (investment)'!$T:$T,AY$1)</f>
        <v>#VALUE!</v>
      </c>
      <c r="AZ659" s="17" t="e">
        <f>SUMIFS('[1]Deals (investment)'!$C:$C,'[1]Deals (investment)'!$B:$B,$A659,'[1]Deals (investment)'!$T:$T,AZ$1)</f>
        <v>#VALUE!</v>
      </c>
      <c r="BA659" s="17" t="e">
        <f>SUMIFS('[1]Deals (investment)'!$C:$C,'[1]Deals (investment)'!$B:$B,$A659,'[1]Deals (investment)'!$T:$T,BA$1)</f>
        <v>#VALUE!</v>
      </c>
      <c r="BB659" s="17" t="e">
        <f>SUMIFS('[1]Deals (investment)'!$C:$C,'[1]Deals (investment)'!$B:$B,$A659,'[1]Deals (investment)'!$T:$T,BB$1)</f>
        <v>#VALUE!</v>
      </c>
      <c r="BC659" s="17" t="e">
        <f>SUMIFS('[1]Deals (Exits)'!$C:$C,'[1]Deals (Exits)'!$B:$B,$A659)</f>
        <v>#VALUE!</v>
      </c>
      <c r="BD659" s="17" t="e">
        <f>SUMIFS('[1]Deals (investment)'!$C:$C,'[1]Deals (investment)'!$B:$B,$A659,'[1]Deals (investment)'!$V:$V,BD$1)</f>
        <v>#VALUE!</v>
      </c>
      <c r="BE659" s="17" t="e">
        <f>SUMIFS('[1]Deals (investment)'!$C:$C,'[1]Deals (investment)'!$B:$B,$A659,'[1]Deals (investment)'!$V:$V,BE$1)</f>
        <v>#VALUE!</v>
      </c>
      <c r="BF659" s="17" t="e">
        <f>SUMIFS('[1]Deals (investment)'!$C:$C,'[1]Deals (investment)'!$B:$B,$A659,'[1]Deals (investment)'!$V:$V,BF$1)</f>
        <v>#VALUE!</v>
      </c>
      <c r="BG659" s="17" t="e">
        <f>SUMIFS('[1]Deals (investment)'!$C:$C,'[1]Deals (investment)'!$B:$B,$A659,'[1]Deals (investment)'!$V:$V,BG$1)</f>
        <v>#VALUE!</v>
      </c>
      <c r="BH659" s="17" t="e">
        <f>SUMIFS('[1]Deals (investment)'!$C:$C,'[1]Deals (investment)'!$B:$B,$A659,'[1]Deals (investment)'!$V:$V,BH$1)</f>
        <v>#VALUE!</v>
      </c>
      <c r="BI659" s="17" t="e">
        <f>SUMIFS('[1]Deals (investment)'!$C:$C,'[1]Deals (investment)'!$B:$B,$A659,'[1]Deals (investment)'!$V:$V,BI$1)</f>
        <v>#VALUE!</v>
      </c>
      <c r="BJ659" s="17" t="e">
        <f>SUMIFS('[1]Deals (investment)'!$C:$C,'[1]Deals (investment)'!$B:$B,$A659,'[1]Deals (investment)'!$V:$V,BJ$1)</f>
        <v>#VALUE!</v>
      </c>
      <c r="BK659" s="17" t="e">
        <f>SUMIFS('[1]Deals (investment)'!$C:$C,'[1]Deals (investment)'!$B:$B,$A659,'[1]Deals (investment)'!$V:$V,BK$1)</f>
        <v>#VALUE!</v>
      </c>
      <c r="BL659" s="17" t="e">
        <f>SUMIFS('[1]Deals (investment)'!$C:$C,'[1]Deals (investment)'!$B:$B,$A659,'[1]Deals (investment)'!$V:$V,BL$1)</f>
        <v>#VALUE!</v>
      </c>
      <c r="BM659" s="17" t="e">
        <f>SUMIFS('[1]Deals (investment)'!$C:$C,'[1]Deals (investment)'!$B:$B,$A659,'[1]Deals (investment)'!$V:$V,BM$1)</f>
        <v>#VALUE!</v>
      </c>
      <c r="BN659" s="15"/>
      <c r="BO659" s="15"/>
      <c r="BP659" s="22"/>
      <c r="BQ659" s="15"/>
      <c r="BR659" s="15"/>
      <c r="BS659" s="15"/>
      <c r="BT659" s="15"/>
      <c r="BU659" s="15"/>
      <c r="BV659" s="15"/>
      <c r="BW659" s="15"/>
      <c r="BX659" s="15"/>
      <c r="BY659" s="15"/>
      <c r="BZ659" s="15"/>
      <c r="CA659" s="15"/>
      <c r="CB659" s="15"/>
      <c r="CC659" s="15"/>
      <c r="CD659" s="15" t="str">
        <f t="shared" si="102"/>
        <v>Caytree PartnersCaytree is creating financial managment and digital marketing digital solutions for SMEs in Africa to help them obtain creditActive</v>
      </c>
      <c r="CE659" s="15"/>
      <c r="CF659" s="15"/>
      <c r="CG659" s="15"/>
      <c r="CH659" s="15"/>
      <c r="CI659" s="15"/>
      <c r="CJ659" s="15"/>
    </row>
    <row r="660" spans="1:88" ht="12.75">
      <c r="A660" s="15" t="s">
        <v>5101</v>
      </c>
      <c r="B660" s="15" t="s">
        <v>5102</v>
      </c>
      <c r="C660" s="15"/>
      <c r="D660" s="16"/>
      <c r="E660" s="15"/>
      <c r="F660" s="15"/>
      <c r="G660" s="15"/>
      <c r="H660" s="15"/>
      <c r="I660" s="15"/>
      <c r="J660" s="15"/>
      <c r="K660" s="17" t="e">
        <f t="shared" si="65"/>
        <v>#VALUE!</v>
      </c>
      <c r="L660" s="15"/>
      <c r="M660" s="18" t="e">
        <f t="shared" si="95"/>
        <v>#VALUE!</v>
      </c>
      <c r="N660" s="15"/>
      <c r="O660" s="15"/>
      <c r="P660" s="15"/>
      <c r="Q660" s="24" t="e">
        <f ca="1">_xludf.MAXIFS('[1]Deals (investment)'!A:A,'[1]Deals (investment)'!B:B,A660)</f>
        <v>#NAME?</v>
      </c>
      <c r="R660" s="15"/>
      <c r="S660" s="19"/>
      <c r="T660" s="15"/>
      <c r="U660" s="17"/>
      <c r="V660" s="15"/>
      <c r="W660" s="15"/>
      <c r="X660" s="15"/>
      <c r="Y660" s="15"/>
      <c r="AB660" s="20"/>
      <c r="AC660" s="15"/>
      <c r="AD660" s="15"/>
      <c r="AE660" s="15"/>
      <c r="AF660" s="15"/>
      <c r="AG660" s="22">
        <f t="shared" ca="1" si="98"/>
        <v>0.12903225806451613</v>
      </c>
      <c r="AH660" s="15" t="str">
        <f t="shared" si="100"/>
        <v/>
      </c>
      <c r="AI660" s="22" t="e">
        <f>VLOOKUP(A660,'[1]Deals (investment)'!$B$2:$Z$1497,1,FALSE)</f>
        <v>#N/A</v>
      </c>
      <c r="AJ660" s="22" t="e">
        <f>VLOOKUP(A660,'[1]Deals (investment)'!$B$2:$Z$870,15,FALSE)</f>
        <v>#N/A</v>
      </c>
      <c r="AK660" s="17" t="e">
        <f>VLOOKUP(A660,'[1]Deals (Exits)'!B:B,1,FALSE)</f>
        <v>#N/A</v>
      </c>
      <c r="AL660" s="23" t="e">
        <f>VLOOKUP(G660,[1]Lookups!$V$3:$Y$197,4,FALSE)</f>
        <v>#N/A</v>
      </c>
      <c r="AM660" s="17" t="e">
        <f>VLOOKUP(X660,[1]Lookups!$B$3:$C$200,2,FALSE)</f>
        <v>#N/A</v>
      </c>
      <c r="AN660" s="17" t="e">
        <f>VLOOKUP(R660,[1]Lookups!$H$3:$I$69,2,FALSE)</f>
        <v>#N/A</v>
      </c>
      <c r="AO660" s="17" t="e">
        <f>VLOOKUP(T660,[1]Lookups!$H$3:$I$69,2,FALSE)</f>
        <v>#N/A</v>
      </c>
      <c r="AP660" s="17" t="e">
        <f>VLOOKUP(AN660,[1]Lookups!$N$3:$O$11,2,FALSE)</f>
        <v>#N/A</v>
      </c>
      <c r="AQ660" s="18" t="e">
        <f>COUNTIFS('[1]Deals (investment)'!$B:$B,$A660)</f>
        <v>#VALUE!</v>
      </c>
      <c r="AR660" s="18" t="e">
        <f>COUNTIFS('[1]Deals (investment)'!$B:$B,$A660,'[1]Deals (investment)'!$T:$T,$AW$1)+COUNTIFS('[1]Deals (investment)'!$B:$B,$A660,'[1]Deals (investment)'!$T:$T,$AX$1)+COUNTIFS('[1]Deals (investment)'!$B:$B,$A660,'[1]Deals (investment)'!$T:$T,$AY$1)</f>
        <v>#VALUE!</v>
      </c>
      <c r="AS660" s="17" t="e">
        <f>SUMIFS('[1]Deals (investment)'!$C:$C,'[1]Deals (investment)'!$B:$B,$A660)</f>
        <v>#VALUE!</v>
      </c>
      <c r="AT660" s="17" t="e">
        <f t="shared" si="66"/>
        <v>#VALUE!</v>
      </c>
      <c r="AU660" s="18" t="e">
        <f>COUNTIF('[1]Deals (Exits)'!$B:$B,A660)</f>
        <v>#VALUE!</v>
      </c>
      <c r="AV660" s="17" t="e">
        <f>SUMIFS('[1]Deals (investment)'!$C:$C,'[1]Deals (investment)'!$B:$B,$A660,'[1]Deals (investment)'!$T:$T,AV$1)</f>
        <v>#VALUE!</v>
      </c>
      <c r="AW660" s="17" t="e">
        <f>SUMIFS('[1]Deals (investment)'!$C:$C,'[1]Deals (investment)'!$B:$B,$A660,'[1]Deals (investment)'!$T:$T,AW$1)</f>
        <v>#VALUE!</v>
      </c>
      <c r="AX660" s="17" t="e">
        <f>SUMIFS('[1]Deals (investment)'!$C:$C,'[1]Deals (investment)'!$B:$B,$A660,'[1]Deals (investment)'!$T:$T,AX$1)</f>
        <v>#VALUE!</v>
      </c>
      <c r="AY660" s="17" t="e">
        <f>SUMIFS('[1]Deals (investment)'!$C:$C,'[1]Deals (investment)'!$B:$B,$A660,'[1]Deals (investment)'!$T:$T,AY$1)</f>
        <v>#VALUE!</v>
      </c>
      <c r="AZ660" s="17" t="e">
        <f>SUMIFS('[1]Deals (investment)'!$C:$C,'[1]Deals (investment)'!$B:$B,$A660,'[1]Deals (investment)'!$T:$T,AZ$1)</f>
        <v>#VALUE!</v>
      </c>
      <c r="BA660" s="17" t="e">
        <f>SUMIFS('[1]Deals (investment)'!$C:$C,'[1]Deals (investment)'!$B:$B,$A660,'[1]Deals (investment)'!$T:$T,BA$1)</f>
        <v>#VALUE!</v>
      </c>
      <c r="BB660" s="17" t="e">
        <f>SUMIFS('[1]Deals (investment)'!$C:$C,'[1]Deals (investment)'!$B:$B,$A660,'[1]Deals (investment)'!$T:$T,BB$1)</f>
        <v>#VALUE!</v>
      </c>
      <c r="BC660" s="17" t="e">
        <f>SUMIFS('[1]Deals (Exits)'!$C:$C,'[1]Deals (Exits)'!$B:$B,$A660)</f>
        <v>#VALUE!</v>
      </c>
      <c r="BD660" s="17" t="e">
        <f>SUMIFS('[1]Deals (investment)'!$C:$C,'[1]Deals (investment)'!$B:$B,$A660,'[1]Deals (investment)'!$V:$V,BD$1)</f>
        <v>#VALUE!</v>
      </c>
      <c r="BE660" s="17" t="e">
        <f>SUMIFS('[1]Deals (investment)'!$C:$C,'[1]Deals (investment)'!$B:$B,$A660,'[1]Deals (investment)'!$V:$V,BE$1)</f>
        <v>#VALUE!</v>
      </c>
      <c r="BF660" s="17" t="e">
        <f>SUMIFS('[1]Deals (investment)'!$C:$C,'[1]Deals (investment)'!$B:$B,$A660,'[1]Deals (investment)'!$V:$V,BF$1)</f>
        <v>#VALUE!</v>
      </c>
      <c r="BG660" s="17" t="e">
        <f>SUMIFS('[1]Deals (investment)'!$C:$C,'[1]Deals (investment)'!$B:$B,$A660,'[1]Deals (investment)'!$V:$V,BG$1)</f>
        <v>#VALUE!</v>
      </c>
      <c r="BH660" s="17" t="e">
        <f>SUMIFS('[1]Deals (investment)'!$C:$C,'[1]Deals (investment)'!$B:$B,$A660,'[1]Deals (investment)'!$V:$V,BH$1)</f>
        <v>#VALUE!</v>
      </c>
      <c r="BI660" s="17" t="e">
        <f>SUMIFS('[1]Deals (investment)'!$C:$C,'[1]Deals (investment)'!$B:$B,$A660,'[1]Deals (investment)'!$V:$V,BI$1)</f>
        <v>#VALUE!</v>
      </c>
      <c r="BJ660" s="17" t="e">
        <f>SUMIFS('[1]Deals (investment)'!$C:$C,'[1]Deals (investment)'!$B:$B,$A660,'[1]Deals (investment)'!$V:$V,BJ$1)</f>
        <v>#VALUE!</v>
      </c>
      <c r="BK660" s="17" t="e">
        <f>SUMIFS('[1]Deals (investment)'!$C:$C,'[1]Deals (investment)'!$B:$B,$A660,'[1]Deals (investment)'!$V:$V,BK$1)</f>
        <v>#VALUE!</v>
      </c>
      <c r="BL660" s="17" t="e">
        <f>SUMIFS('[1]Deals (investment)'!$C:$C,'[1]Deals (investment)'!$B:$B,$A660,'[1]Deals (investment)'!$V:$V,BL$1)</f>
        <v>#VALUE!</v>
      </c>
      <c r="BM660" s="17" t="e">
        <f>SUMIFS('[1]Deals (investment)'!$C:$C,'[1]Deals (investment)'!$B:$B,$A660,'[1]Deals (investment)'!$V:$V,BM$1)</f>
        <v>#VALUE!</v>
      </c>
      <c r="BN660" s="15"/>
      <c r="BO660" s="15"/>
      <c r="BP660" s="22"/>
      <c r="BQ660" s="15"/>
      <c r="BR660" s="15"/>
      <c r="BS660" s="15"/>
      <c r="BT660" s="15"/>
      <c r="BU660" s="15"/>
      <c r="BV660" s="15"/>
      <c r="BW660" s="15"/>
      <c r="BX660" s="15"/>
      <c r="BY660" s="15"/>
      <c r="BZ660" s="15"/>
      <c r="CA660" s="15"/>
      <c r="CB660" s="15"/>
      <c r="CC660" s="15"/>
      <c r="CD660" s="15" t="str">
        <f t="shared" si="102"/>
        <v>AgriCartAgri-cart is a collection of services including a mobile application platform, SMS messaging and USSD that offers crop farming, agribusiness information and book keeping to farmers</v>
      </c>
      <c r="CE660" s="15"/>
      <c r="CF660" s="15"/>
      <c r="CG660" s="15"/>
      <c r="CH660" s="15"/>
      <c r="CI660" s="15"/>
      <c r="CJ660" s="15"/>
    </row>
    <row r="661" spans="1:88" ht="12.75">
      <c r="A661" s="21" t="s">
        <v>5103</v>
      </c>
      <c r="B661" s="15"/>
      <c r="C661" s="15" t="s">
        <v>58</v>
      </c>
      <c r="D661" s="16"/>
      <c r="E661" s="15"/>
      <c r="F661" s="15"/>
      <c r="G661" s="15"/>
      <c r="H661" s="15"/>
      <c r="I661" s="15"/>
      <c r="J661" s="15"/>
      <c r="K661" s="17" t="e">
        <f t="shared" si="65"/>
        <v>#VALUE!</v>
      </c>
      <c r="L661" s="15"/>
      <c r="M661" s="18" t="e">
        <f t="shared" si="95"/>
        <v>#VALUE!</v>
      </c>
      <c r="N661" s="15"/>
      <c r="O661" s="15"/>
      <c r="P661" s="15"/>
      <c r="Q661" s="15"/>
      <c r="R661" s="15"/>
      <c r="S661" s="19"/>
      <c r="T661" s="15"/>
      <c r="U661" s="17"/>
      <c r="V661" s="15"/>
      <c r="W661" s="15"/>
      <c r="X661" s="15" t="s">
        <v>538</v>
      </c>
      <c r="Y661" s="15"/>
      <c r="AB661" s="20"/>
      <c r="AC661" s="15"/>
      <c r="AD661" s="15"/>
      <c r="AE661" s="15"/>
      <c r="AF661" s="15"/>
      <c r="AG661" s="22">
        <f t="shared" si="98"/>
        <v>0.12903225806451613</v>
      </c>
      <c r="AH661" s="15" t="str">
        <f t="shared" si="100"/>
        <v/>
      </c>
      <c r="AI661" s="22" t="e">
        <f>VLOOKUP(A661,'[1]Deals (investment)'!$B$2:$Z$1497,1,FALSE)</f>
        <v>#N/A</v>
      </c>
      <c r="AJ661" s="22" t="e">
        <f>VLOOKUP(A661,'[1]Deals (investment)'!$B$2:$Z$870,15,FALSE)</f>
        <v>#N/A</v>
      </c>
      <c r="AK661" s="17" t="e">
        <f>VLOOKUP(A661,'[1]Deals (Exits)'!B:B,1,FALSE)</f>
        <v>#N/A</v>
      </c>
      <c r="AL661" s="23" t="e">
        <f>VLOOKUP(G661,[1]Lookups!$V$3:$Y$197,4,FALSE)</f>
        <v>#N/A</v>
      </c>
      <c r="AM661" s="17" t="str">
        <f>VLOOKUP(X661,[1]Lookups!$B$3:$C$200,2,FALSE)</f>
        <v>Agriculture</v>
      </c>
      <c r="AN661" s="17" t="e">
        <f>VLOOKUP(R661,[1]Lookups!$H$3:$I$69,2,FALSE)</f>
        <v>#N/A</v>
      </c>
      <c r="AO661" s="17" t="e">
        <f>VLOOKUP(T661,[1]Lookups!$H$3:$I$69,2,FALSE)</f>
        <v>#N/A</v>
      </c>
      <c r="AP661" s="17" t="e">
        <f>VLOOKUP(AN661,[1]Lookups!$N$3:$O$11,2,FALSE)</f>
        <v>#N/A</v>
      </c>
      <c r="AQ661" s="18" t="e">
        <f>COUNTIFS('[1]Deals (investment)'!$B:$B,$A661)</f>
        <v>#VALUE!</v>
      </c>
      <c r="AR661" s="18" t="e">
        <f>COUNTIFS('[1]Deals (investment)'!$B:$B,$A661,'[1]Deals (investment)'!$T:$T,$AW$1)+COUNTIFS('[1]Deals (investment)'!$B:$B,$A661,'[1]Deals (investment)'!$T:$T,$AX$1)+COUNTIFS('[1]Deals (investment)'!$B:$B,$A661,'[1]Deals (investment)'!$T:$T,$AY$1)</f>
        <v>#VALUE!</v>
      </c>
      <c r="AS661" s="17" t="e">
        <f>SUMIFS('[1]Deals (investment)'!$C:$C,'[1]Deals (investment)'!$B:$B,$A661)</f>
        <v>#VALUE!</v>
      </c>
      <c r="AT661" s="17" t="e">
        <f t="shared" si="66"/>
        <v>#VALUE!</v>
      </c>
      <c r="AU661" s="18" t="e">
        <f>COUNTIF('[1]Deals (Exits)'!$B:$B,A661)</f>
        <v>#VALUE!</v>
      </c>
      <c r="AV661" s="17" t="e">
        <f>SUMIFS('[1]Deals (investment)'!$C:$C,'[1]Deals (investment)'!$B:$B,$A661,'[1]Deals (investment)'!$T:$T,AV$1)</f>
        <v>#VALUE!</v>
      </c>
      <c r="AW661" s="17" t="e">
        <f>SUMIFS('[1]Deals (investment)'!$C:$C,'[1]Deals (investment)'!$B:$B,$A661,'[1]Deals (investment)'!$T:$T,AW$1)</f>
        <v>#VALUE!</v>
      </c>
      <c r="AX661" s="17" t="e">
        <f>SUMIFS('[1]Deals (investment)'!$C:$C,'[1]Deals (investment)'!$B:$B,$A661,'[1]Deals (investment)'!$T:$T,AX$1)</f>
        <v>#VALUE!</v>
      </c>
      <c r="AY661" s="17" t="e">
        <f>SUMIFS('[1]Deals (investment)'!$C:$C,'[1]Deals (investment)'!$B:$B,$A661,'[1]Deals (investment)'!$T:$T,AY$1)</f>
        <v>#VALUE!</v>
      </c>
      <c r="AZ661" s="17" t="e">
        <f>SUMIFS('[1]Deals (investment)'!$C:$C,'[1]Deals (investment)'!$B:$B,$A661,'[1]Deals (investment)'!$T:$T,AZ$1)</f>
        <v>#VALUE!</v>
      </c>
      <c r="BA661" s="17" t="e">
        <f>SUMIFS('[1]Deals (investment)'!$C:$C,'[1]Deals (investment)'!$B:$B,$A661,'[1]Deals (investment)'!$T:$T,BA$1)</f>
        <v>#VALUE!</v>
      </c>
      <c r="BB661" s="17" t="e">
        <f>SUMIFS('[1]Deals (investment)'!$C:$C,'[1]Deals (investment)'!$B:$B,$A661,'[1]Deals (investment)'!$T:$T,BB$1)</f>
        <v>#VALUE!</v>
      </c>
      <c r="BC661" s="17" t="e">
        <f>SUMIFS('[1]Deals (Exits)'!$C:$C,'[1]Deals (Exits)'!$B:$B,$A661)</f>
        <v>#VALUE!</v>
      </c>
      <c r="BD661" s="17" t="e">
        <f>SUMIFS('[1]Deals (investment)'!$C:$C,'[1]Deals (investment)'!$B:$B,$A661,'[1]Deals (investment)'!$V:$V,BD$1)</f>
        <v>#VALUE!</v>
      </c>
      <c r="BE661" s="17" t="e">
        <f>SUMIFS('[1]Deals (investment)'!$C:$C,'[1]Deals (investment)'!$B:$B,$A661,'[1]Deals (investment)'!$V:$V,BE$1)</f>
        <v>#VALUE!</v>
      </c>
      <c r="BF661" s="17" t="e">
        <f>SUMIFS('[1]Deals (investment)'!$C:$C,'[1]Deals (investment)'!$B:$B,$A661,'[1]Deals (investment)'!$V:$V,BF$1)</f>
        <v>#VALUE!</v>
      </c>
      <c r="BG661" s="17" t="e">
        <f>SUMIFS('[1]Deals (investment)'!$C:$C,'[1]Deals (investment)'!$B:$B,$A661,'[1]Deals (investment)'!$V:$V,BG$1)</f>
        <v>#VALUE!</v>
      </c>
      <c r="BH661" s="17" t="e">
        <f>SUMIFS('[1]Deals (investment)'!$C:$C,'[1]Deals (investment)'!$B:$B,$A661,'[1]Deals (investment)'!$V:$V,BH$1)</f>
        <v>#VALUE!</v>
      </c>
      <c r="BI661" s="17" t="e">
        <f>SUMIFS('[1]Deals (investment)'!$C:$C,'[1]Deals (investment)'!$B:$B,$A661,'[1]Deals (investment)'!$V:$V,BI$1)</f>
        <v>#VALUE!</v>
      </c>
      <c r="BJ661" s="17" t="e">
        <f>SUMIFS('[1]Deals (investment)'!$C:$C,'[1]Deals (investment)'!$B:$B,$A661,'[1]Deals (investment)'!$V:$V,BJ$1)</f>
        <v>#VALUE!</v>
      </c>
      <c r="BK661" s="17" t="e">
        <f>SUMIFS('[1]Deals (investment)'!$C:$C,'[1]Deals (investment)'!$B:$B,$A661,'[1]Deals (investment)'!$V:$V,BK$1)</f>
        <v>#VALUE!</v>
      </c>
      <c r="BL661" s="17" t="e">
        <f>SUMIFS('[1]Deals (investment)'!$C:$C,'[1]Deals (investment)'!$B:$B,$A661,'[1]Deals (investment)'!$V:$V,BL$1)</f>
        <v>#VALUE!</v>
      </c>
      <c r="BM661" s="17" t="e">
        <f>SUMIFS('[1]Deals (investment)'!$C:$C,'[1]Deals (investment)'!$B:$B,$A661,'[1]Deals (investment)'!$V:$V,BM$1)</f>
        <v>#VALUE!</v>
      </c>
      <c r="BN661" s="15"/>
      <c r="BO661" s="15"/>
      <c r="BP661" s="22"/>
      <c r="BQ661" s="15"/>
      <c r="BR661" s="15"/>
      <c r="BS661" s="15"/>
      <c r="BT661" s="15"/>
      <c r="BU661" s="15"/>
      <c r="BV661" s="15"/>
      <c r="BW661" s="15"/>
      <c r="BX661" s="15"/>
      <c r="BY661" s="15"/>
      <c r="BZ661" s="15"/>
      <c r="CA661" s="15"/>
      <c r="CB661" s="15"/>
      <c r="CC661" s="15"/>
      <c r="CD661" s="15" t="str">
        <f t="shared" si="102"/>
        <v>Agrici.netActive</v>
      </c>
      <c r="CE661" s="15"/>
      <c r="CF661" s="15"/>
      <c r="CG661" s="15"/>
      <c r="CH661" s="15"/>
      <c r="CI661" s="15"/>
      <c r="CJ661" s="15"/>
    </row>
    <row r="662" spans="1:88" ht="12.75">
      <c r="A662" s="15" t="s">
        <v>5104</v>
      </c>
      <c r="B662" s="15" t="s">
        <v>5105</v>
      </c>
      <c r="C662" s="15" t="s">
        <v>58</v>
      </c>
      <c r="D662" s="16"/>
      <c r="E662" s="15" t="s">
        <v>5106</v>
      </c>
      <c r="F662" s="15"/>
      <c r="G662" s="15"/>
      <c r="H662" s="15"/>
      <c r="I662" s="15"/>
      <c r="J662" s="15"/>
      <c r="K662" s="17" t="e">
        <f t="shared" si="65"/>
        <v>#VALUE!</v>
      </c>
      <c r="L662" s="15"/>
      <c r="M662" s="18" t="e">
        <f t="shared" si="95"/>
        <v>#VALUE!</v>
      </c>
      <c r="N662" s="15"/>
      <c r="O662" s="15"/>
      <c r="P662" s="15"/>
      <c r="Q662" s="15"/>
      <c r="R662" s="15"/>
      <c r="S662" s="19"/>
      <c r="T662" s="15"/>
      <c r="U662" s="17"/>
      <c r="V662" s="15" t="s">
        <v>5107</v>
      </c>
      <c r="W662" s="15"/>
      <c r="X662" s="15" t="s">
        <v>538</v>
      </c>
      <c r="Y662" s="15" t="s">
        <v>1420</v>
      </c>
      <c r="AB662" s="20"/>
      <c r="AC662" s="21" t="s">
        <v>5108</v>
      </c>
      <c r="AD662" s="21" t="s">
        <v>5109</v>
      </c>
      <c r="AE662" s="15"/>
      <c r="AF662" s="15"/>
      <c r="AG662" s="22">
        <f t="shared" si="98"/>
        <v>0.32258064516129031</v>
      </c>
      <c r="AH662" s="15" t="str">
        <f t="shared" si="100"/>
        <v/>
      </c>
      <c r="AI662" s="22" t="e">
        <f>VLOOKUP(A662,'[1]Deals (investment)'!$B$2:$Z$1497,1,FALSE)</f>
        <v>#N/A</v>
      </c>
      <c r="AJ662" s="22" t="e">
        <f>VLOOKUP(A662,'[1]Deals (investment)'!$B$2:$Z$870,15,FALSE)</f>
        <v>#N/A</v>
      </c>
      <c r="AK662" s="17" t="e">
        <f>VLOOKUP(A662,'[1]Deals (Exits)'!B:B,1,FALSE)</f>
        <v>#N/A</v>
      </c>
      <c r="AL662" s="23" t="e">
        <f>VLOOKUP(G662,[1]Lookups!$V$3:$Y$197,4,FALSE)</f>
        <v>#N/A</v>
      </c>
      <c r="AM662" s="17" t="str">
        <f>VLOOKUP(X662,[1]Lookups!$B$3:$C$200,2,FALSE)</f>
        <v>Agriculture</v>
      </c>
      <c r="AN662" s="17" t="e">
        <f>VLOOKUP(R662,[1]Lookups!$H$3:$I$69,2,FALSE)</f>
        <v>#N/A</v>
      </c>
      <c r="AO662" s="17" t="e">
        <f>VLOOKUP(T662,[1]Lookups!$H$3:$I$69,2,FALSE)</f>
        <v>#N/A</v>
      </c>
      <c r="AP662" s="17" t="e">
        <f>VLOOKUP(AN662,[1]Lookups!$N$3:$O$11,2,FALSE)</f>
        <v>#N/A</v>
      </c>
      <c r="AQ662" s="18" t="e">
        <f>COUNTIFS('[1]Deals (investment)'!$B:$B,$A662)</f>
        <v>#VALUE!</v>
      </c>
      <c r="AR662" s="18" t="e">
        <f>COUNTIFS('[1]Deals (investment)'!$B:$B,$A662,'[1]Deals (investment)'!$T:$T,$AW$1)+COUNTIFS('[1]Deals (investment)'!$B:$B,$A662,'[1]Deals (investment)'!$T:$T,$AX$1)+COUNTIFS('[1]Deals (investment)'!$B:$B,$A662,'[1]Deals (investment)'!$T:$T,$AY$1)</f>
        <v>#VALUE!</v>
      </c>
      <c r="AS662" s="17" t="e">
        <f>SUMIFS('[1]Deals (investment)'!$C:$C,'[1]Deals (investment)'!$B:$B,$A662)</f>
        <v>#VALUE!</v>
      </c>
      <c r="AT662" s="17" t="e">
        <f t="shared" si="66"/>
        <v>#VALUE!</v>
      </c>
      <c r="AU662" s="18" t="e">
        <f>COUNTIF('[1]Deals (Exits)'!$B:$B,A662)</f>
        <v>#VALUE!</v>
      </c>
      <c r="AV662" s="17" t="e">
        <f>SUMIFS('[1]Deals (investment)'!$C:$C,'[1]Deals (investment)'!$B:$B,$A662,'[1]Deals (investment)'!$T:$T,AV$1)</f>
        <v>#VALUE!</v>
      </c>
      <c r="AW662" s="17" t="e">
        <f>SUMIFS('[1]Deals (investment)'!$C:$C,'[1]Deals (investment)'!$B:$B,$A662,'[1]Deals (investment)'!$T:$T,AW$1)</f>
        <v>#VALUE!</v>
      </c>
      <c r="AX662" s="17" t="e">
        <f>SUMIFS('[1]Deals (investment)'!$C:$C,'[1]Deals (investment)'!$B:$B,$A662,'[1]Deals (investment)'!$T:$T,AX$1)</f>
        <v>#VALUE!</v>
      </c>
      <c r="AY662" s="17" t="e">
        <f>SUMIFS('[1]Deals (investment)'!$C:$C,'[1]Deals (investment)'!$B:$B,$A662,'[1]Deals (investment)'!$T:$T,AY$1)</f>
        <v>#VALUE!</v>
      </c>
      <c r="AZ662" s="17" t="e">
        <f>SUMIFS('[1]Deals (investment)'!$C:$C,'[1]Deals (investment)'!$B:$B,$A662,'[1]Deals (investment)'!$T:$T,AZ$1)</f>
        <v>#VALUE!</v>
      </c>
      <c r="BA662" s="17" t="e">
        <f>SUMIFS('[1]Deals (investment)'!$C:$C,'[1]Deals (investment)'!$B:$B,$A662,'[1]Deals (investment)'!$T:$T,BA$1)</f>
        <v>#VALUE!</v>
      </c>
      <c r="BB662" s="17" t="e">
        <f>SUMIFS('[1]Deals (investment)'!$C:$C,'[1]Deals (investment)'!$B:$B,$A662,'[1]Deals (investment)'!$T:$T,BB$1)</f>
        <v>#VALUE!</v>
      </c>
      <c r="BC662" s="17" t="e">
        <f>SUMIFS('[1]Deals (Exits)'!$C:$C,'[1]Deals (Exits)'!$B:$B,$A662)</f>
        <v>#VALUE!</v>
      </c>
      <c r="BD662" s="17" t="e">
        <f>SUMIFS('[1]Deals (investment)'!$C:$C,'[1]Deals (investment)'!$B:$B,$A662,'[1]Deals (investment)'!$V:$V,BD$1)</f>
        <v>#VALUE!</v>
      </c>
      <c r="BE662" s="17" t="e">
        <f>SUMIFS('[1]Deals (investment)'!$C:$C,'[1]Deals (investment)'!$B:$B,$A662,'[1]Deals (investment)'!$V:$V,BE$1)</f>
        <v>#VALUE!</v>
      </c>
      <c r="BF662" s="17" t="e">
        <f>SUMIFS('[1]Deals (investment)'!$C:$C,'[1]Deals (investment)'!$B:$B,$A662,'[1]Deals (investment)'!$V:$V,BF$1)</f>
        <v>#VALUE!</v>
      </c>
      <c r="BG662" s="17" t="e">
        <f>SUMIFS('[1]Deals (investment)'!$C:$C,'[1]Deals (investment)'!$B:$B,$A662,'[1]Deals (investment)'!$V:$V,BG$1)</f>
        <v>#VALUE!</v>
      </c>
      <c r="BH662" s="17" t="e">
        <f>SUMIFS('[1]Deals (investment)'!$C:$C,'[1]Deals (investment)'!$B:$B,$A662,'[1]Deals (investment)'!$V:$V,BH$1)</f>
        <v>#VALUE!</v>
      </c>
      <c r="BI662" s="17" t="e">
        <f>SUMIFS('[1]Deals (investment)'!$C:$C,'[1]Deals (investment)'!$B:$B,$A662,'[1]Deals (investment)'!$V:$V,BI$1)</f>
        <v>#VALUE!</v>
      </c>
      <c r="BJ662" s="17" t="e">
        <f>SUMIFS('[1]Deals (investment)'!$C:$C,'[1]Deals (investment)'!$B:$B,$A662,'[1]Deals (investment)'!$V:$V,BJ$1)</f>
        <v>#VALUE!</v>
      </c>
      <c r="BK662" s="17" t="e">
        <f>SUMIFS('[1]Deals (investment)'!$C:$C,'[1]Deals (investment)'!$B:$B,$A662,'[1]Deals (investment)'!$V:$V,BK$1)</f>
        <v>#VALUE!</v>
      </c>
      <c r="BL662" s="17" t="e">
        <f>SUMIFS('[1]Deals (investment)'!$C:$C,'[1]Deals (investment)'!$B:$B,$A662,'[1]Deals (investment)'!$V:$V,BL$1)</f>
        <v>#VALUE!</v>
      </c>
      <c r="BM662" s="17" t="e">
        <f>SUMIFS('[1]Deals (investment)'!$C:$C,'[1]Deals (investment)'!$B:$B,$A662,'[1]Deals (investment)'!$V:$V,BM$1)</f>
        <v>#VALUE!</v>
      </c>
      <c r="BN662" s="15"/>
      <c r="BO662" s="15"/>
      <c r="BP662" s="22"/>
      <c r="BQ662" s="15"/>
      <c r="BR662" s="15"/>
      <c r="BS662" s="15"/>
      <c r="BT662" s="15"/>
      <c r="BU662" s="15"/>
      <c r="BV662" s="15"/>
      <c r="BW662" s="15"/>
      <c r="BX662" s="15"/>
      <c r="BY662" s="15"/>
      <c r="BZ662" s="15"/>
      <c r="CA662" s="15"/>
      <c r="CB662" s="15"/>
      <c r="CC662" s="15"/>
      <c r="CD662" s="15"/>
      <c r="CE662" s="15"/>
      <c r="CF662" s="15"/>
      <c r="CG662" s="15"/>
      <c r="CH662" s="15"/>
      <c r="CI662" s="15"/>
      <c r="CJ662" s="15"/>
    </row>
    <row r="663" spans="1:88" ht="12.75">
      <c r="A663" s="15" t="s">
        <v>5110</v>
      </c>
      <c r="B663" s="15"/>
      <c r="C663" s="15" t="s">
        <v>58</v>
      </c>
      <c r="D663" s="16"/>
      <c r="E663" s="15"/>
      <c r="F663" s="15"/>
      <c r="G663" s="15"/>
      <c r="H663" s="15"/>
      <c r="I663" s="15"/>
      <c r="J663" s="15"/>
      <c r="K663" s="17" t="e">
        <f t="shared" si="65"/>
        <v>#VALUE!</v>
      </c>
      <c r="L663" s="15"/>
      <c r="M663" s="18" t="e">
        <f t="shared" si="95"/>
        <v>#VALUE!</v>
      </c>
      <c r="N663" s="15"/>
      <c r="O663" s="15"/>
      <c r="P663" s="15"/>
      <c r="Q663" s="15"/>
      <c r="R663" s="15"/>
      <c r="S663" s="19"/>
      <c r="T663" s="15"/>
      <c r="U663" s="17"/>
      <c r="V663" s="15"/>
      <c r="W663" s="15"/>
      <c r="X663" s="15"/>
      <c r="Y663" s="15"/>
      <c r="AB663" s="20"/>
      <c r="AC663" s="15"/>
      <c r="AD663" s="15"/>
      <c r="AE663" s="15"/>
      <c r="AF663" s="15"/>
      <c r="AG663" s="22">
        <f t="shared" si="98"/>
        <v>9.6774193548387094E-2</v>
      </c>
      <c r="AH663" s="15" t="str">
        <f t="shared" si="100"/>
        <v/>
      </c>
      <c r="AI663" s="22" t="e">
        <f>VLOOKUP(A663,'[1]Deals (investment)'!$B$2:$Z$1497,1,FALSE)</f>
        <v>#N/A</v>
      </c>
      <c r="AJ663" s="22" t="e">
        <f>VLOOKUP(A663,'[1]Deals (investment)'!$B$2:$Z$870,15,FALSE)</f>
        <v>#N/A</v>
      </c>
      <c r="AK663" s="17" t="e">
        <f>VLOOKUP(A663,'[1]Deals (Exits)'!B:B,1,FALSE)</f>
        <v>#N/A</v>
      </c>
      <c r="AL663" s="23" t="e">
        <f>VLOOKUP(G663,[1]Lookups!$V$3:$Y$197,4,FALSE)</f>
        <v>#N/A</v>
      </c>
      <c r="AM663" s="17" t="e">
        <f>VLOOKUP(X663,[1]Lookups!$B$3:$C$200,2,FALSE)</f>
        <v>#N/A</v>
      </c>
      <c r="AN663" s="17" t="e">
        <f>VLOOKUP(R663,[1]Lookups!$H$3:$I$69,2,FALSE)</f>
        <v>#N/A</v>
      </c>
      <c r="AO663" s="17" t="e">
        <f>VLOOKUP(T663,[1]Lookups!$H$3:$I$69,2,FALSE)</f>
        <v>#N/A</v>
      </c>
      <c r="AP663" s="17" t="e">
        <f>VLOOKUP(AN663,[1]Lookups!$N$3:$O$11,2,FALSE)</f>
        <v>#N/A</v>
      </c>
      <c r="AQ663" s="18" t="e">
        <f>COUNTIFS('[1]Deals (investment)'!$B:$B,$A663)</f>
        <v>#VALUE!</v>
      </c>
      <c r="AR663" s="18" t="e">
        <f>COUNTIFS('[1]Deals (investment)'!$B:$B,$A663,'[1]Deals (investment)'!$T:$T,$AW$1)+COUNTIFS('[1]Deals (investment)'!$B:$B,$A663,'[1]Deals (investment)'!$T:$T,$AX$1)+COUNTIFS('[1]Deals (investment)'!$B:$B,$A663,'[1]Deals (investment)'!$T:$T,$AY$1)</f>
        <v>#VALUE!</v>
      </c>
      <c r="AS663" s="17" t="e">
        <f>SUMIFS('[1]Deals (investment)'!$C:$C,'[1]Deals (investment)'!$B:$B,$A663)</f>
        <v>#VALUE!</v>
      </c>
      <c r="AT663" s="17" t="e">
        <f t="shared" si="66"/>
        <v>#VALUE!</v>
      </c>
      <c r="AU663" s="18" t="e">
        <f>COUNTIF('[1]Deals (Exits)'!$B:$B,A663)</f>
        <v>#VALUE!</v>
      </c>
      <c r="AV663" s="17" t="e">
        <f>SUMIFS('[1]Deals (investment)'!$C:$C,'[1]Deals (investment)'!$B:$B,$A663,'[1]Deals (investment)'!$T:$T,AV$1)</f>
        <v>#VALUE!</v>
      </c>
      <c r="AW663" s="17" t="e">
        <f>SUMIFS('[1]Deals (investment)'!$C:$C,'[1]Deals (investment)'!$B:$B,$A663,'[1]Deals (investment)'!$T:$T,AW$1)</f>
        <v>#VALUE!</v>
      </c>
      <c r="AX663" s="17" t="e">
        <f>SUMIFS('[1]Deals (investment)'!$C:$C,'[1]Deals (investment)'!$B:$B,$A663,'[1]Deals (investment)'!$T:$T,AX$1)</f>
        <v>#VALUE!</v>
      </c>
      <c r="AY663" s="17" t="e">
        <f>SUMIFS('[1]Deals (investment)'!$C:$C,'[1]Deals (investment)'!$B:$B,$A663,'[1]Deals (investment)'!$T:$T,AY$1)</f>
        <v>#VALUE!</v>
      </c>
      <c r="AZ663" s="17" t="e">
        <f>SUMIFS('[1]Deals (investment)'!$C:$C,'[1]Deals (investment)'!$B:$B,$A663,'[1]Deals (investment)'!$T:$T,AZ$1)</f>
        <v>#VALUE!</v>
      </c>
      <c r="BA663" s="17" t="e">
        <f>SUMIFS('[1]Deals (investment)'!$C:$C,'[1]Deals (investment)'!$B:$B,$A663,'[1]Deals (investment)'!$T:$T,BA$1)</f>
        <v>#VALUE!</v>
      </c>
      <c r="BB663" s="17" t="e">
        <f>SUMIFS('[1]Deals (investment)'!$C:$C,'[1]Deals (investment)'!$B:$B,$A663,'[1]Deals (investment)'!$T:$T,BB$1)</f>
        <v>#VALUE!</v>
      </c>
      <c r="BC663" s="17" t="e">
        <f>SUMIFS('[1]Deals (Exits)'!$C:$C,'[1]Deals (Exits)'!$B:$B,$A663)</f>
        <v>#VALUE!</v>
      </c>
      <c r="BD663" s="17" t="e">
        <f>SUMIFS('[1]Deals (investment)'!$C:$C,'[1]Deals (investment)'!$B:$B,$A663,'[1]Deals (investment)'!$V:$V,BD$1)</f>
        <v>#VALUE!</v>
      </c>
      <c r="BE663" s="17" t="e">
        <f>SUMIFS('[1]Deals (investment)'!$C:$C,'[1]Deals (investment)'!$B:$B,$A663,'[1]Deals (investment)'!$V:$V,BE$1)</f>
        <v>#VALUE!</v>
      </c>
      <c r="BF663" s="17" t="e">
        <f>SUMIFS('[1]Deals (investment)'!$C:$C,'[1]Deals (investment)'!$B:$B,$A663,'[1]Deals (investment)'!$V:$V,BF$1)</f>
        <v>#VALUE!</v>
      </c>
      <c r="BG663" s="17" t="e">
        <f>SUMIFS('[1]Deals (investment)'!$C:$C,'[1]Deals (investment)'!$B:$B,$A663,'[1]Deals (investment)'!$V:$V,BG$1)</f>
        <v>#VALUE!</v>
      </c>
      <c r="BH663" s="17" t="e">
        <f>SUMIFS('[1]Deals (investment)'!$C:$C,'[1]Deals (investment)'!$B:$B,$A663,'[1]Deals (investment)'!$V:$V,BH$1)</f>
        <v>#VALUE!</v>
      </c>
      <c r="BI663" s="17" t="e">
        <f>SUMIFS('[1]Deals (investment)'!$C:$C,'[1]Deals (investment)'!$B:$B,$A663,'[1]Deals (investment)'!$V:$V,BI$1)</f>
        <v>#VALUE!</v>
      </c>
      <c r="BJ663" s="17" t="e">
        <f>SUMIFS('[1]Deals (investment)'!$C:$C,'[1]Deals (investment)'!$B:$B,$A663,'[1]Deals (investment)'!$V:$V,BJ$1)</f>
        <v>#VALUE!</v>
      </c>
      <c r="BK663" s="17" t="e">
        <f>SUMIFS('[1]Deals (investment)'!$C:$C,'[1]Deals (investment)'!$B:$B,$A663,'[1]Deals (investment)'!$V:$V,BK$1)</f>
        <v>#VALUE!</v>
      </c>
      <c r="BL663" s="17" t="e">
        <f>SUMIFS('[1]Deals (investment)'!$C:$C,'[1]Deals (investment)'!$B:$B,$A663,'[1]Deals (investment)'!$V:$V,BL$1)</f>
        <v>#VALUE!</v>
      </c>
      <c r="BM663" s="17" t="e">
        <f>SUMIFS('[1]Deals (investment)'!$C:$C,'[1]Deals (investment)'!$B:$B,$A663,'[1]Deals (investment)'!$V:$V,BM$1)</f>
        <v>#VALUE!</v>
      </c>
      <c r="BN663" s="15"/>
      <c r="BO663" s="15"/>
      <c r="BP663" s="22"/>
      <c r="BQ663" s="15"/>
      <c r="BR663" s="15"/>
      <c r="BS663" s="15"/>
      <c r="BT663" s="15"/>
      <c r="BU663" s="15"/>
      <c r="BV663" s="15"/>
      <c r="BW663" s="15"/>
      <c r="BX663" s="15"/>
      <c r="BY663" s="15"/>
      <c r="BZ663" s="15"/>
      <c r="CA663" s="15"/>
      <c r="CB663" s="15"/>
      <c r="CC663" s="15"/>
      <c r="CD663" s="15" t="str">
        <f t="shared" ref="CD663:CD664" si="103">CONCATENATE(A663,B663,C663)</f>
        <v>AgriNetActive</v>
      </c>
      <c r="CE663" s="15"/>
      <c r="CF663" s="15"/>
      <c r="CG663" s="15"/>
      <c r="CH663" s="15"/>
      <c r="CI663" s="15"/>
      <c r="CJ663" s="15"/>
    </row>
    <row r="664" spans="1:88" ht="12.75">
      <c r="A664" s="15" t="s">
        <v>5111</v>
      </c>
      <c r="B664" s="15"/>
      <c r="C664" s="15"/>
      <c r="D664" s="16"/>
      <c r="E664" s="15"/>
      <c r="F664" s="15"/>
      <c r="G664" s="15"/>
      <c r="H664" s="15"/>
      <c r="I664" s="15"/>
      <c r="J664" s="15"/>
      <c r="K664" s="17" t="e">
        <f t="shared" si="65"/>
        <v>#VALUE!</v>
      </c>
      <c r="L664" s="15"/>
      <c r="M664" s="18" t="e">
        <f t="shared" si="95"/>
        <v>#VALUE!</v>
      </c>
      <c r="N664" s="15"/>
      <c r="O664" s="15"/>
      <c r="P664" s="15"/>
      <c r="Q664" s="24" t="e">
        <f ca="1">_xludf.MAXIFS('[1]Deals (investment)'!A:A,'[1]Deals (investment)'!B:B,A664)</f>
        <v>#NAME?</v>
      </c>
      <c r="R664" s="15"/>
      <c r="S664" s="19"/>
      <c r="T664" s="15"/>
      <c r="U664" s="17"/>
      <c r="V664" s="15"/>
      <c r="W664" s="15"/>
      <c r="X664" s="15"/>
      <c r="Y664" s="15"/>
      <c r="AB664" s="20"/>
      <c r="AC664" s="15"/>
      <c r="AD664" s="15"/>
      <c r="AE664" s="15"/>
      <c r="AF664" s="15"/>
      <c r="AG664" s="22">
        <f t="shared" ca="1" si="98"/>
        <v>9.6774193548387094E-2</v>
      </c>
      <c r="AH664" s="15" t="str">
        <f t="shared" si="100"/>
        <v/>
      </c>
      <c r="AI664" s="22" t="e">
        <f>VLOOKUP(A664,'[1]Deals (investment)'!$B$2:$Z$1497,1,FALSE)</f>
        <v>#N/A</v>
      </c>
      <c r="AJ664" s="22" t="e">
        <f>VLOOKUP(A664,'[1]Deals (investment)'!$B$2:$Z$870,15,FALSE)</f>
        <v>#N/A</v>
      </c>
      <c r="AK664" s="17" t="e">
        <f>VLOOKUP(A664,'[1]Deals (Exits)'!B:B,1,FALSE)</f>
        <v>#N/A</v>
      </c>
      <c r="AL664" s="23" t="e">
        <f>VLOOKUP(G664,[1]Lookups!$V$3:$Y$197,4,FALSE)</f>
        <v>#N/A</v>
      </c>
      <c r="AM664" s="17" t="e">
        <f>VLOOKUP(X664,[1]Lookups!$B$3:$C$200,2,FALSE)</f>
        <v>#N/A</v>
      </c>
      <c r="AN664" s="17" t="e">
        <f>VLOOKUP(R664,[1]Lookups!$H$3:$I$69,2,FALSE)</f>
        <v>#N/A</v>
      </c>
      <c r="AO664" s="17" t="e">
        <f>VLOOKUP(T664,[1]Lookups!$H$3:$I$69,2,FALSE)</f>
        <v>#N/A</v>
      </c>
      <c r="AP664" s="17" t="e">
        <f>VLOOKUP(AN664,[1]Lookups!$N$3:$O$11,2,FALSE)</f>
        <v>#N/A</v>
      </c>
      <c r="AQ664" s="18" t="e">
        <f>COUNTIFS('[1]Deals (investment)'!$B:$B,$A664)</f>
        <v>#VALUE!</v>
      </c>
      <c r="AR664" s="18" t="e">
        <f>COUNTIFS('[1]Deals (investment)'!$B:$B,$A664,'[1]Deals (investment)'!$T:$T,$AW$1)+COUNTIFS('[1]Deals (investment)'!$B:$B,$A664,'[1]Deals (investment)'!$T:$T,$AX$1)+COUNTIFS('[1]Deals (investment)'!$B:$B,$A664,'[1]Deals (investment)'!$T:$T,$AY$1)</f>
        <v>#VALUE!</v>
      </c>
      <c r="AS664" s="17" t="e">
        <f>SUMIFS('[1]Deals (investment)'!$C:$C,'[1]Deals (investment)'!$B:$B,$A664)</f>
        <v>#VALUE!</v>
      </c>
      <c r="AT664" s="17" t="e">
        <f t="shared" si="66"/>
        <v>#VALUE!</v>
      </c>
      <c r="AU664" s="18" t="e">
        <f>COUNTIF('[1]Deals (Exits)'!$B:$B,A664)</f>
        <v>#VALUE!</v>
      </c>
      <c r="AV664" s="17" t="e">
        <f>SUMIFS('[1]Deals (investment)'!$C:$C,'[1]Deals (investment)'!$B:$B,$A664,'[1]Deals (investment)'!$T:$T,AV$1)</f>
        <v>#VALUE!</v>
      </c>
      <c r="AW664" s="17" t="e">
        <f>SUMIFS('[1]Deals (investment)'!$C:$C,'[1]Deals (investment)'!$B:$B,$A664,'[1]Deals (investment)'!$T:$T,AW$1)</f>
        <v>#VALUE!</v>
      </c>
      <c r="AX664" s="17" t="e">
        <f>SUMIFS('[1]Deals (investment)'!$C:$C,'[1]Deals (investment)'!$B:$B,$A664,'[1]Deals (investment)'!$T:$T,AX$1)</f>
        <v>#VALUE!</v>
      </c>
      <c r="AY664" s="17" t="e">
        <f>SUMIFS('[1]Deals (investment)'!$C:$C,'[1]Deals (investment)'!$B:$B,$A664,'[1]Deals (investment)'!$T:$T,AY$1)</f>
        <v>#VALUE!</v>
      </c>
      <c r="AZ664" s="17" t="e">
        <f>SUMIFS('[1]Deals (investment)'!$C:$C,'[1]Deals (investment)'!$B:$B,$A664,'[1]Deals (investment)'!$T:$T,AZ$1)</f>
        <v>#VALUE!</v>
      </c>
      <c r="BA664" s="17" t="e">
        <f>SUMIFS('[1]Deals (investment)'!$C:$C,'[1]Deals (investment)'!$B:$B,$A664,'[1]Deals (investment)'!$T:$T,BA$1)</f>
        <v>#VALUE!</v>
      </c>
      <c r="BB664" s="17" t="e">
        <f>SUMIFS('[1]Deals (investment)'!$C:$C,'[1]Deals (investment)'!$B:$B,$A664,'[1]Deals (investment)'!$T:$T,BB$1)</f>
        <v>#VALUE!</v>
      </c>
      <c r="BC664" s="17" t="e">
        <f>SUMIFS('[1]Deals (Exits)'!$C:$C,'[1]Deals (Exits)'!$B:$B,$A664)</f>
        <v>#VALUE!</v>
      </c>
      <c r="BD664" s="17" t="e">
        <f>SUMIFS('[1]Deals (investment)'!$C:$C,'[1]Deals (investment)'!$B:$B,$A664,'[1]Deals (investment)'!$V:$V,BD$1)</f>
        <v>#VALUE!</v>
      </c>
      <c r="BE664" s="17" t="e">
        <f>SUMIFS('[1]Deals (investment)'!$C:$C,'[1]Deals (investment)'!$B:$B,$A664,'[1]Deals (investment)'!$V:$V,BE$1)</f>
        <v>#VALUE!</v>
      </c>
      <c r="BF664" s="17" t="e">
        <f>SUMIFS('[1]Deals (investment)'!$C:$C,'[1]Deals (investment)'!$B:$B,$A664,'[1]Deals (investment)'!$V:$V,BF$1)</f>
        <v>#VALUE!</v>
      </c>
      <c r="BG664" s="17" t="e">
        <f>SUMIFS('[1]Deals (investment)'!$C:$C,'[1]Deals (investment)'!$B:$B,$A664,'[1]Deals (investment)'!$V:$V,BG$1)</f>
        <v>#VALUE!</v>
      </c>
      <c r="BH664" s="17" t="e">
        <f>SUMIFS('[1]Deals (investment)'!$C:$C,'[1]Deals (investment)'!$B:$B,$A664,'[1]Deals (investment)'!$V:$V,BH$1)</f>
        <v>#VALUE!</v>
      </c>
      <c r="BI664" s="17" t="e">
        <f>SUMIFS('[1]Deals (investment)'!$C:$C,'[1]Deals (investment)'!$B:$B,$A664,'[1]Deals (investment)'!$V:$V,BI$1)</f>
        <v>#VALUE!</v>
      </c>
      <c r="BJ664" s="17" t="e">
        <f>SUMIFS('[1]Deals (investment)'!$C:$C,'[1]Deals (investment)'!$B:$B,$A664,'[1]Deals (investment)'!$V:$V,BJ$1)</f>
        <v>#VALUE!</v>
      </c>
      <c r="BK664" s="17" t="e">
        <f>SUMIFS('[1]Deals (investment)'!$C:$C,'[1]Deals (investment)'!$B:$B,$A664,'[1]Deals (investment)'!$V:$V,BK$1)</f>
        <v>#VALUE!</v>
      </c>
      <c r="BL664" s="17" t="e">
        <f>SUMIFS('[1]Deals (investment)'!$C:$C,'[1]Deals (investment)'!$B:$B,$A664,'[1]Deals (investment)'!$V:$V,BL$1)</f>
        <v>#VALUE!</v>
      </c>
      <c r="BM664" s="17" t="e">
        <f>SUMIFS('[1]Deals (investment)'!$C:$C,'[1]Deals (investment)'!$B:$B,$A664,'[1]Deals (investment)'!$V:$V,BM$1)</f>
        <v>#VALUE!</v>
      </c>
      <c r="BN664" s="15"/>
      <c r="BO664" s="15"/>
      <c r="BP664" s="22"/>
      <c r="BQ664" s="15"/>
      <c r="BR664" s="15"/>
      <c r="BS664" s="15"/>
      <c r="BT664" s="15"/>
      <c r="BU664" s="15"/>
      <c r="BV664" s="15"/>
      <c r="BW664" s="15"/>
      <c r="BX664" s="15"/>
      <c r="BY664" s="15"/>
      <c r="BZ664" s="15"/>
      <c r="CA664" s="15"/>
      <c r="CB664" s="15"/>
      <c r="CC664" s="15"/>
      <c r="CD664" s="15" t="str">
        <f t="shared" si="103"/>
        <v>Agripoll</v>
      </c>
      <c r="CE664" s="15"/>
      <c r="CF664" s="15"/>
      <c r="CG664" s="15"/>
      <c r="CH664" s="15"/>
      <c r="CI664" s="15"/>
      <c r="CJ664" s="15"/>
    </row>
    <row r="665" spans="1:88" ht="12.75">
      <c r="A665" s="15" t="s">
        <v>5112</v>
      </c>
      <c r="B665" s="15" t="s">
        <v>5113</v>
      </c>
      <c r="C665" s="15"/>
      <c r="D665" s="16">
        <v>2016</v>
      </c>
      <c r="E665" s="15" t="s">
        <v>1086</v>
      </c>
      <c r="F665" s="15"/>
      <c r="G665" s="15"/>
      <c r="H665" s="15"/>
      <c r="I665" s="15"/>
      <c r="J665" s="15"/>
      <c r="K665" s="17" t="e">
        <f t="shared" si="65"/>
        <v>#VALUE!</v>
      </c>
      <c r="L665" s="15"/>
      <c r="M665" s="18" t="e">
        <f t="shared" si="95"/>
        <v>#VALUE!</v>
      </c>
      <c r="N665" s="15"/>
      <c r="O665" s="15"/>
      <c r="P665" s="15"/>
      <c r="Q665" s="15"/>
      <c r="R665" s="15"/>
      <c r="S665" s="19"/>
      <c r="T665" s="15"/>
      <c r="U665" s="17"/>
      <c r="V665" s="15"/>
      <c r="W665" s="15"/>
      <c r="X665" s="15" t="s">
        <v>538</v>
      </c>
      <c r="Y665" s="15" t="s">
        <v>5114</v>
      </c>
      <c r="AB665" s="20"/>
      <c r="AC665" s="21" t="s">
        <v>5115</v>
      </c>
      <c r="AD665" s="15"/>
      <c r="AE665" s="21" t="s">
        <v>5116</v>
      </c>
      <c r="AF665" s="15"/>
      <c r="AG665" s="22">
        <f t="shared" si="98"/>
        <v>0.29032258064516131</v>
      </c>
      <c r="AH665" s="15" t="str">
        <f t="shared" si="100"/>
        <v/>
      </c>
      <c r="AI665" s="22" t="e">
        <f>VLOOKUP(A665,'[1]Deals (investment)'!$B$2:$Z$1497,1,FALSE)</f>
        <v>#N/A</v>
      </c>
      <c r="AJ665" s="22" t="e">
        <f>VLOOKUP(A665,'[1]Deals (investment)'!$B$2:$Z$870,15,FALSE)</f>
        <v>#N/A</v>
      </c>
      <c r="AK665" s="17" t="e">
        <f>VLOOKUP(A665,'[1]Deals (Exits)'!B:B,1,FALSE)</f>
        <v>#N/A</v>
      </c>
      <c r="AL665" s="23" t="e">
        <f>VLOOKUP(G665,[1]Lookups!$V$3:$Y$197,4,FALSE)</f>
        <v>#N/A</v>
      </c>
      <c r="AM665" s="17" t="str">
        <f>VLOOKUP(X665,[1]Lookups!$B$3:$C$200,2,FALSE)</f>
        <v>Agriculture</v>
      </c>
      <c r="AN665" s="17" t="e">
        <f>VLOOKUP(R665,[1]Lookups!$H$3:$I$69,2,FALSE)</f>
        <v>#N/A</v>
      </c>
      <c r="AO665" s="17" t="e">
        <f>VLOOKUP(T665,[1]Lookups!$H$3:$I$69,2,FALSE)</f>
        <v>#N/A</v>
      </c>
      <c r="AP665" s="17" t="e">
        <f>VLOOKUP(AN665,[1]Lookups!$N$3:$O$11,2,FALSE)</f>
        <v>#N/A</v>
      </c>
      <c r="AQ665" s="18" t="e">
        <f>COUNTIFS('[1]Deals (investment)'!$B:$B,$A665)</f>
        <v>#VALUE!</v>
      </c>
      <c r="AR665" s="18" t="e">
        <f>COUNTIFS('[1]Deals (investment)'!$B:$B,$A665,'[1]Deals (investment)'!$T:$T,$AW$1)+COUNTIFS('[1]Deals (investment)'!$B:$B,$A665,'[1]Deals (investment)'!$T:$T,$AX$1)+COUNTIFS('[1]Deals (investment)'!$B:$B,$A665,'[1]Deals (investment)'!$T:$T,$AY$1)</f>
        <v>#VALUE!</v>
      </c>
      <c r="AS665" s="17" t="e">
        <f>SUMIFS('[1]Deals (investment)'!$C:$C,'[1]Deals (investment)'!$B:$B,$A665)</f>
        <v>#VALUE!</v>
      </c>
      <c r="AT665" s="17" t="e">
        <f t="shared" si="66"/>
        <v>#VALUE!</v>
      </c>
      <c r="AU665" s="18" t="e">
        <f>COUNTIF('[1]Deals (Exits)'!$B:$B,A665)</f>
        <v>#VALUE!</v>
      </c>
      <c r="AV665" s="17" t="e">
        <f>SUMIFS('[1]Deals (investment)'!$C:$C,'[1]Deals (investment)'!$B:$B,$A665,'[1]Deals (investment)'!$T:$T,AV$1)</f>
        <v>#VALUE!</v>
      </c>
      <c r="AW665" s="17" t="e">
        <f>SUMIFS('[1]Deals (investment)'!$C:$C,'[1]Deals (investment)'!$B:$B,$A665,'[1]Deals (investment)'!$T:$T,AW$1)</f>
        <v>#VALUE!</v>
      </c>
      <c r="AX665" s="17" t="e">
        <f>SUMIFS('[1]Deals (investment)'!$C:$C,'[1]Deals (investment)'!$B:$B,$A665,'[1]Deals (investment)'!$T:$T,AX$1)</f>
        <v>#VALUE!</v>
      </c>
      <c r="AY665" s="17" t="e">
        <f>SUMIFS('[1]Deals (investment)'!$C:$C,'[1]Deals (investment)'!$B:$B,$A665,'[1]Deals (investment)'!$T:$T,AY$1)</f>
        <v>#VALUE!</v>
      </c>
      <c r="AZ665" s="17" t="e">
        <f>SUMIFS('[1]Deals (investment)'!$C:$C,'[1]Deals (investment)'!$B:$B,$A665,'[1]Deals (investment)'!$T:$T,AZ$1)</f>
        <v>#VALUE!</v>
      </c>
      <c r="BA665" s="17" t="e">
        <f>SUMIFS('[1]Deals (investment)'!$C:$C,'[1]Deals (investment)'!$B:$B,$A665,'[1]Deals (investment)'!$T:$T,BA$1)</f>
        <v>#VALUE!</v>
      </c>
      <c r="BB665" s="17" t="e">
        <f>SUMIFS('[1]Deals (investment)'!$C:$C,'[1]Deals (investment)'!$B:$B,$A665,'[1]Deals (investment)'!$T:$T,BB$1)</f>
        <v>#VALUE!</v>
      </c>
      <c r="BC665" s="17" t="e">
        <f>SUMIFS('[1]Deals (Exits)'!$C:$C,'[1]Deals (Exits)'!$B:$B,$A665)</f>
        <v>#VALUE!</v>
      </c>
      <c r="BD665" s="17" t="e">
        <f>SUMIFS('[1]Deals (investment)'!$C:$C,'[1]Deals (investment)'!$B:$B,$A665,'[1]Deals (investment)'!$V:$V,BD$1)</f>
        <v>#VALUE!</v>
      </c>
      <c r="BE665" s="17" t="e">
        <f>SUMIFS('[1]Deals (investment)'!$C:$C,'[1]Deals (investment)'!$B:$B,$A665,'[1]Deals (investment)'!$V:$V,BE$1)</f>
        <v>#VALUE!</v>
      </c>
      <c r="BF665" s="17" t="e">
        <f>SUMIFS('[1]Deals (investment)'!$C:$C,'[1]Deals (investment)'!$B:$B,$A665,'[1]Deals (investment)'!$V:$V,BF$1)</f>
        <v>#VALUE!</v>
      </c>
      <c r="BG665" s="17" t="e">
        <f>SUMIFS('[1]Deals (investment)'!$C:$C,'[1]Deals (investment)'!$B:$B,$A665,'[1]Deals (investment)'!$V:$V,BG$1)</f>
        <v>#VALUE!</v>
      </c>
      <c r="BH665" s="17" t="e">
        <f>SUMIFS('[1]Deals (investment)'!$C:$C,'[1]Deals (investment)'!$B:$B,$A665,'[1]Deals (investment)'!$V:$V,BH$1)</f>
        <v>#VALUE!</v>
      </c>
      <c r="BI665" s="17" t="e">
        <f>SUMIFS('[1]Deals (investment)'!$C:$C,'[1]Deals (investment)'!$B:$B,$A665,'[1]Deals (investment)'!$V:$V,BI$1)</f>
        <v>#VALUE!</v>
      </c>
      <c r="BJ665" s="17" t="e">
        <f>SUMIFS('[1]Deals (investment)'!$C:$C,'[1]Deals (investment)'!$B:$B,$A665,'[1]Deals (investment)'!$V:$V,BJ$1)</f>
        <v>#VALUE!</v>
      </c>
      <c r="BK665" s="17" t="e">
        <f>SUMIFS('[1]Deals (investment)'!$C:$C,'[1]Deals (investment)'!$B:$B,$A665,'[1]Deals (investment)'!$V:$V,BK$1)</f>
        <v>#VALUE!</v>
      </c>
      <c r="BL665" s="17" t="e">
        <f>SUMIFS('[1]Deals (investment)'!$C:$C,'[1]Deals (investment)'!$B:$B,$A665,'[1]Deals (investment)'!$V:$V,BL$1)</f>
        <v>#VALUE!</v>
      </c>
      <c r="BM665" s="17" t="e">
        <f>SUMIFS('[1]Deals (investment)'!$C:$C,'[1]Deals (investment)'!$B:$B,$A665,'[1]Deals (investment)'!$V:$V,BM$1)</f>
        <v>#VALUE!</v>
      </c>
      <c r="BN665" s="15"/>
      <c r="BO665" s="15"/>
      <c r="BP665" s="22"/>
      <c r="BQ665" s="15"/>
      <c r="BR665" s="15"/>
      <c r="BS665" s="15"/>
      <c r="BT665" s="15"/>
      <c r="BU665" s="15"/>
      <c r="BV665" s="15"/>
      <c r="BW665" s="15"/>
      <c r="BX665" s="15"/>
      <c r="BY665" s="15"/>
      <c r="BZ665" s="15"/>
      <c r="CA665" s="15"/>
      <c r="CB665" s="15"/>
      <c r="CC665" s="15"/>
      <c r="CD665" s="15"/>
      <c r="CE665" s="15"/>
      <c r="CF665" s="15"/>
      <c r="CG665" s="15"/>
      <c r="CH665" s="15"/>
      <c r="CI665" s="15"/>
      <c r="CJ665" s="15"/>
    </row>
    <row r="666" spans="1:88" ht="12.75">
      <c r="A666" s="15" t="s">
        <v>5117</v>
      </c>
      <c r="B666" s="15" t="s">
        <v>5118</v>
      </c>
      <c r="C666" s="15"/>
      <c r="D666" s="16"/>
      <c r="E666" s="15"/>
      <c r="F666" s="15"/>
      <c r="G666" s="15"/>
      <c r="H666" s="15"/>
      <c r="I666" s="15"/>
      <c r="J666" s="15"/>
      <c r="K666" s="17" t="e">
        <f t="shared" si="65"/>
        <v>#VALUE!</v>
      </c>
      <c r="L666" s="15"/>
      <c r="M666" s="18" t="e">
        <f t="shared" si="95"/>
        <v>#VALUE!</v>
      </c>
      <c r="N666" s="15"/>
      <c r="O666" s="15"/>
      <c r="P666" s="15"/>
      <c r="Q666" s="24" t="e">
        <f ca="1">_xludf.MAXIFS('[1]Deals (investment)'!A:A,'[1]Deals (investment)'!B:B,A666)</f>
        <v>#NAME?</v>
      </c>
      <c r="R666" s="15"/>
      <c r="S666" s="19"/>
      <c r="T666" s="15"/>
      <c r="U666" s="17"/>
      <c r="V666" s="15"/>
      <c r="W666" s="15"/>
      <c r="X666" s="15"/>
      <c r="Y666" s="15"/>
      <c r="AB666" s="20"/>
      <c r="AC666" s="15"/>
      <c r="AD666" s="15"/>
      <c r="AE666" s="15"/>
      <c r="AF666" s="15"/>
      <c r="AG666" s="22">
        <f t="shared" ca="1" si="98"/>
        <v>0.12903225806451613</v>
      </c>
      <c r="AH666" s="15" t="str">
        <f t="shared" si="100"/>
        <v/>
      </c>
      <c r="AI666" s="22" t="e">
        <f>VLOOKUP(A666,'[1]Deals (investment)'!$B$2:$Z$1497,1,FALSE)</f>
        <v>#N/A</v>
      </c>
      <c r="AJ666" s="22" t="e">
        <f>VLOOKUP(A666,'[1]Deals (investment)'!$B$2:$Z$870,15,FALSE)</f>
        <v>#N/A</v>
      </c>
      <c r="AK666" s="17" t="e">
        <f>VLOOKUP(A666,'[1]Deals (Exits)'!B:B,1,FALSE)</f>
        <v>#N/A</v>
      </c>
      <c r="AL666" s="23" t="e">
        <f>VLOOKUP(G666,[1]Lookups!$V$3:$Y$197,4,FALSE)</f>
        <v>#N/A</v>
      </c>
      <c r="AM666" s="17" t="e">
        <f>VLOOKUP(X666,[1]Lookups!$B$3:$C$200,2,FALSE)</f>
        <v>#N/A</v>
      </c>
      <c r="AN666" s="17" t="e">
        <f>VLOOKUP(R666,[1]Lookups!$H$3:$I$69,2,FALSE)</f>
        <v>#N/A</v>
      </c>
      <c r="AO666" s="17" t="e">
        <f>VLOOKUP(T666,[1]Lookups!$H$3:$I$69,2,FALSE)</f>
        <v>#N/A</v>
      </c>
      <c r="AP666" s="17" t="e">
        <f>VLOOKUP(AN666,[1]Lookups!$N$3:$O$11,2,FALSE)</f>
        <v>#N/A</v>
      </c>
      <c r="AQ666" s="18" t="e">
        <f>COUNTIFS('[1]Deals (investment)'!$B:$B,$A666)</f>
        <v>#VALUE!</v>
      </c>
      <c r="AR666" s="18" t="e">
        <f>COUNTIFS('[1]Deals (investment)'!$B:$B,$A666,'[1]Deals (investment)'!$T:$T,$AW$1)+COUNTIFS('[1]Deals (investment)'!$B:$B,$A666,'[1]Deals (investment)'!$T:$T,$AX$1)+COUNTIFS('[1]Deals (investment)'!$B:$B,$A666,'[1]Deals (investment)'!$T:$T,$AY$1)</f>
        <v>#VALUE!</v>
      </c>
      <c r="AS666" s="17" t="e">
        <f>SUMIFS('[1]Deals (investment)'!$C:$C,'[1]Deals (investment)'!$B:$B,$A666)</f>
        <v>#VALUE!</v>
      </c>
      <c r="AT666" s="17" t="e">
        <f t="shared" si="66"/>
        <v>#VALUE!</v>
      </c>
      <c r="AU666" s="18" t="e">
        <f>COUNTIF('[1]Deals (Exits)'!$B:$B,A666)</f>
        <v>#VALUE!</v>
      </c>
      <c r="AV666" s="17" t="e">
        <f>SUMIFS('[1]Deals (investment)'!$C:$C,'[1]Deals (investment)'!$B:$B,$A666,'[1]Deals (investment)'!$T:$T,AV$1)</f>
        <v>#VALUE!</v>
      </c>
      <c r="AW666" s="17" t="e">
        <f>SUMIFS('[1]Deals (investment)'!$C:$C,'[1]Deals (investment)'!$B:$B,$A666,'[1]Deals (investment)'!$T:$T,AW$1)</f>
        <v>#VALUE!</v>
      </c>
      <c r="AX666" s="17" t="e">
        <f>SUMIFS('[1]Deals (investment)'!$C:$C,'[1]Deals (investment)'!$B:$B,$A666,'[1]Deals (investment)'!$T:$T,AX$1)</f>
        <v>#VALUE!</v>
      </c>
      <c r="AY666" s="17" t="e">
        <f>SUMIFS('[1]Deals (investment)'!$C:$C,'[1]Deals (investment)'!$B:$B,$A666,'[1]Deals (investment)'!$T:$T,AY$1)</f>
        <v>#VALUE!</v>
      </c>
      <c r="AZ666" s="17" t="e">
        <f>SUMIFS('[1]Deals (investment)'!$C:$C,'[1]Deals (investment)'!$B:$B,$A666,'[1]Deals (investment)'!$T:$T,AZ$1)</f>
        <v>#VALUE!</v>
      </c>
      <c r="BA666" s="17" t="e">
        <f>SUMIFS('[1]Deals (investment)'!$C:$C,'[1]Deals (investment)'!$B:$B,$A666,'[1]Deals (investment)'!$T:$T,BA$1)</f>
        <v>#VALUE!</v>
      </c>
      <c r="BB666" s="17" t="e">
        <f>SUMIFS('[1]Deals (investment)'!$C:$C,'[1]Deals (investment)'!$B:$B,$A666,'[1]Deals (investment)'!$T:$T,BB$1)</f>
        <v>#VALUE!</v>
      </c>
      <c r="BC666" s="17" t="e">
        <f>SUMIFS('[1]Deals (Exits)'!$C:$C,'[1]Deals (Exits)'!$B:$B,$A666)</f>
        <v>#VALUE!</v>
      </c>
      <c r="BD666" s="17" t="e">
        <f>SUMIFS('[1]Deals (investment)'!$C:$C,'[1]Deals (investment)'!$B:$B,$A666,'[1]Deals (investment)'!$V:$V,BD$1)</f>
        <v>#VALUE!</v>
      </c>
      <c r="BE666" s="17" t="e">
        <f>SUMIFS('[1]Deals (investment)'!$C:$C,'[1]Deals (investment)'!$B:$B,$A666,'[1]Deals (investment)'!$V:$V,BE$1)</f>
        <v>#VALUE!</v>
      </c>
      <c r="BF666" s="17" t="e">
        <f>SUMIFS('[1]Deals (investment)'!$C:$C,'[1]Deals (investment)'!$B:$B,$A666,'[1]Deals (investment)'!$V:$V,BF$1)</f>
        <v>#VALUE!</v>
      </c>
      <c r="BG666" s="17" t="e">
        <f>SUMIFS('[1]Deals (investment)'!$C:$C,'[1]Deals (investment)'!$B:$B,$A666,'[1]Deals (investment)'!$V:$V,BG$1)</f>
        <v>#VALUE!</v>
      </c>
      <c r="BH666" s="17" t="e">
        <f>SUMIFS('[1]Deals (investment)'!$C:$C,'[1]Deals (investment)'!$B:$B,$A666,'[1]Deals (investment)'!$V:$V,BH$1)</f>
        <v>#VALUE!</v>
      </c>
      <c r="BI666" s="17" t="e">
        <f>SUMIFS('[1]Deals (investment)'!$C:$C,'[1]Deals (investment)'!$B:$B,$A666,'[1]Deals (investment)'!$V:$V,BI$1)</f>
        <v>#VALUE!</v>
      </c>
      <c r="BJ666" s="17" t="e">
        <f>SUMIFS('[1]Deals (investment)'!$C:$C,'[1]Deals (investment)'!$B:$B,$A666,'[1]Deals (investment)'!$V:$V,BJ$1)</f>
        <v>#VALUE!</v>
      </c>
      <c r="BK666" s="17" t="e">
        <f>SUMIFS('[1]Deals (investment)'!$C:$C,'[1]Deals (investment)'!$B:$B,$A666,'[1]Deals (investment)'!$V:$V,BK$1)</f>
        <v>#VALUE!</v>
      </c>
      <c r="BL666" s="17" t="e">
        <f>SUMIFS('[1]Deals (investment)'!$C:$C,'[1]Deals (investment)'!$B:$B,$A666,'[1]Deals (investment)'!$V:$V,BL$1)</f>
        <v>#VALUE!</v>
      </c>
      <c r="BM666" s="17" t="e">
        <f>SUMIFS('[1]Deals (investment)'!$C:$C,'[1]Deals (investment)'!$B:$B,$A666,'[1]Deals (investment)'!$V:$V,BM$1)</f>
        <v>#VALUE!</v>
      </c>
      <c r="BN666" s="15"/>
      <c r="BO666" s="15"/>
      <c r="BP666" s="22"/>
      <c r="BQ666" s="15"/>
      <c r="BR666" s="15"/>
      <c r="BS666" s="15"/>
      <c r="BT666" s="15"/>
      <c r="BU666" s="15"/>
      <c r="BV666" s="15"/>
      <c r="BW666" s="15"/>
      <c r="BX666" s="15"/>
      <c r="BY666" s="15"/>
      <c r="BZ666" s="15"/>
      <c r="CA666" s="15"/>
      <c r="CB666" s="15"/>
      <c r="CC666" s="15"/>
      <c r="CD666" s="15" t="str">
        <f t="shared" ref="CD666:CD672" si="104">CONCATENATE(A666,B666,C666)</f>
        <v>Agro Supply LtdAgro Supply Layaway helps farmers save little by little to buy seeds and fertilizer using their mobile phone.</v>
      </c>
      <c r="CE666" s="15"/>
      <c r="CF666" s="15"/>
      <c r="CG666" s="15"/>
      <c r="CH666" s="15"/>
      <c r="CI666" s="15"/>
      <c r="CJ666" s="15"/>
    </row>
    <row r="667" spans="1:88" ht="12.75">
      <c r="A667" s="15" t="s">
        <v>5119</v>
      </c>
      <c r="B667" s="15" t="s">
        <v>5120</v>
      </c>
      <c r="C667" s="15" t="s">
        <v>58</v>
      </c>
      <c r="D667" s="16">
        <v>2017</v>
      </c>
      <c r="E667" s="15" t="s">
        <v>5121</v>
      </c>
      <c r="F667" s="15"/>
      <c r="G667" s="15"/>
      <c r="H667" s="15"/>
      <c r="I667" s="15"/>
      <c r="J667" s="15"/>
      <c r="K667" s="17" t="e">
        <f t="shared" si="65"/>
        <v>#VALUE!</v>
      </c>
      <c r="L667" s="15"/>
      <c r="M667" s="18" t="e">
        <f t="shared" si="95"/>
        <v>#VALUE!</v>
      </c>
      <c r="N667" s="15"/>
      <c r="O667" s="15"/>
      <c r="P667" s="15"/>
      <c r="Q667" s="15"/>
      <c r="R667" s="15"/>
      <c r="S667" s="19"/>
      <c r="T667" s="15"/>
      <c r="U667" s="17"/>
      <c r="V667" s="15" t="s">
        <v>5122</v>
      </c>
      <c r="W667" s="15"/>
      <c r="X667" s="15" t="s">
        <v>538</v>
      </c>
      <c r="Y667" s="15" t="s">
        <v>5123</v>
      </c>
      <c r="AB667" s="20"/>
      <c r="AC667" s="21" t="s">
        <v>5124</v>
      </c>
      <c r="AD667" s="21" t="s">
        <v>5125</v>
      </c>
      <c r="AE667" s="21" t="s">
        <v>5126</v>
      </c>
      <c r="AF667" s="21" t="s">
        <v>5127</v>
      </c>
      <c r="AG667" s="22">
        <f t="shared" si="98"/>
        <v>0.41935483870967744</v>
      </c>
      <c r="AH667" s="15" t="str">
        <f t="shared" si="100"/>
        <v/>
      </c>
      <c r="AI667" s="22" t="e">
        <f>VLOOKUP(A667,'[1]Deals (investment)'!$B$2:$Z$1497,1,FALSE)</f>
        <v>#N/A</v>
      </c>
      <c r="AJ667" s="22" t="e">
        <f>VLOOKUP(A667,'[1]Deals (investment)'!$B$2:$Z$870,15,FALSE)</f>
        <v>#N/A</v>
      </c>
      <c r="AK667" s="17" t="e">
        <f>VLOOKUP(A667,'[1]Deals (Exits)'!B:B,1,FALSE)</f>
        <v>#N/A</v>
      </c>
      <c r="AL667" s="23" t="e">
        <f>VLOOKUP(G667,[1]Lookups!$V$3:$Y$197,4,FALSE)</f>
        <v>#N/A</v>
      </c>
      <c r="AM667" s="17" t="str">
        <f>VLOOKUP(X667,[1]Lookups!$B$3:$C$200,2,FALSE)</f>
        <v>Agriculture</v>
      </c>
      <c r="AN667" s="17" t="e">
        <f>VLOOKUP(R667,[1]Lookups!$H$3:$I$69,2,FALSE)</f>
        <v>#N/A</v>
      </c>
      <c r="AO667" s="17" t="e">
        <f>VLOOKUP(T667,[1]Lookups!$H$3:$I$69,2,FALSE)</f>
        <v>#N/A</v>
      </c>
      <c r="AP667" s="17" t="e">
        <f>VLOOKUP(AN667,[1]Lookups!$N$3:$O$11,2,FALSE)</f>
        <v>#N/A</v>
      </c>
      <c r="AQ667" s="18" t="e">
        <f>COUNTIFS('[1]Deals (investment)'!$B:$B,$A667)</f>
        <v>#VALUE!</v>
      </c>
      <c r="AR667" s="18" t="e">
        <f>COUNTIFS('[1]Deals (investment)'!$B:$B,$A667,'[1]Deals (investment)'!$T:$T,$AW$1)+COUNTIFS('[1]Deals (investment)'!$B:$B,$A667,'[1]Deals (investment)'!$T:$T,$AX$1)+COUNTIFS('[1]Deals (investment)'!$B:$B,$A667,'[1]Deals (investment)'!$T:$T,$AY$1)</f>
        <v>#VALUE!</v>
      </c>
      <c r="AS667" s="17" t="e">
        <f>SUMIFS('[1]Deals (investment)'!$C:$C,'[1]Deals (investment)'!$B:$B,$A667)</f>
        <v>#VALUE!</v>
      </c>
      <c r="AT667" s="17" t="e">
        <f t="shared" si="66"/>
        <v>#VALUE!</v>
      </c>
      <c r="AU667" s="18" t="e">
        <f>COUNTIF('[1]Deals (Exits)'!$B:$B,A667)</f>
        <v>#VALUE!</v>
      </c>
      <c r="AV667" s="17" t="e">
        <f>SUMIFS('[1]Deals (investment)'!$C:$C,'[1]Deals (investment)'!$B:$B,$A667,'[1]Deals (investment)'!$T:$T,AV$1)</f>
        <v>#VALUE!</v>
      </c>
      <c r="AW667" s="17" t="e">
        <f>SUMIFS('[1]Deals (investment)'!$C:$C,'[1]Deals (investment)'!$B:$B,$A667,'[1]Deals (investment)'!$T:$T,AW$1)</f>
        <v>#VALUE!</v>
      </c>
      <c r="AX667" s="17" t="e">
        <f>SUMIFS('[1]Deals (investment)'!$C:$C,'[1]Deals (investment)'!$B:$B,$A667,'[1]Deals (investment)'!$T:$T,AX$1)</f>
        <v>#VALUE!</v>
      </c>
      <c r="AY667" s="17" t="e">
        <f>SUMIFS('[1]Deals (investment)'!$C:$C,'[1]Deals (investment)'!$B:$B,$A667,'[1]Deals (investment)'!$T:$T,AY$1)</f>
        <v>#VALUE!</v>
      </c>
      <c r="AZ667" s="17" t="e">
        <f>SUMIFS('[1]Deals (investment)'!$C:$C,'[1]Deals (investment)'!$B:$B,$A667,'[1]Deals (investment)'!$T:$T,AZ$1)</f>
        <v>#VALUE!</v>
      </c>
      <c r="BA667" s="17" t="e">
        <f>SUMIFS('[1]Deals (investment)'!$C:$C,'[1]Deals (investment)'!$B:$B,$A667,'[1]Deals (investment)'!$T:$T,BA$1)</f>
        <v>#VALUE!</v>
      </c>
      <c r="BB667" s="17" t="e">
        <f>SUMIFS('[1]Deals (investment)'!$C:$C,'[1]Deals (investment)'!$B:$B,$A667,'[1]Deals (investment)'!$T:$T,BB$1)</f>
        <v>#VALUE!</v>
      </c>
      <c r="BC667" s="17" t="e">
        <f>SUMIFS('[1]Deals (Exits)'!$C:$C,'[1]Deals (Exits)'!$B:$B,$A667)</f>
        <v>#VALUE!</v>
      </c>
      <c r="BD667" s="17" t="e">
        <f>SUMIFS('[1]Deals (investment)'!$C:$C,'[1]Deals (investment)'!$B:$B,$A667,'[1]Deals (investment)'!$V:$V,BD$1)</f>
        <v>#VALUE!</v>
      </c>
      <c r="BE667" s="17" t="e">
        <f>SUMIFS('[1]Deals (investment)'!$C:$C,'[1]Deals (investment)'!$B:$B,$A667,'[1]Deals (investment)'!$V:$V,BE$1)</f>
        <v>#VALUE!</v>
      </c>
      <c r="BF667" s="17" t="e">
        <f>SUMIFS('[1]Deals (investment)'!$C:$C,'[1]Deals (investment)'!$B:$B,$A667,'[1]Deals (investment)'!$V:$V,BF$1)</f>
        <v>#VALUE!</v>
      </c>
      <c r="BG667" s="17" t="e">
        <f>SUMIFS('[1]Deals (investment)'!$C:$C,'[1]Deals (investment)'!$B:$B,$A667,'[1]Deals (investment)'!$V:$V,BG$1)</f>
        <v>#VALUE!</v>
      </c>
      <c r="BH667" s="17" t="e">
        <f>SUMIFS('[1]Deals (investment)'!$C:$C,'[1]Deals (investment)'!$B:$B,$A667,'[1]Deals (investment)'!$V:$V,BH$1)</f>
        <v>#VALUE!</v>
      </c>
      <c r="BI667" s="17" t="e">
        <f>SUMIFS('[1]Deals (investment)'!$C:$C,'[1]Deals (investment)'!$B:$B,$A667,'[1]Deals (investment)'!$V:$V,BI$1)</f>
        <v>#VALUE!</v>
      </c>
      <c r="BJ667" s="17" t="e">
        <f>SUMIFS('[1]Deals (investment)'!$C:$C,'[1]Deals (investment)'!$B:$B,$A667,'[1]Deals (investment)'!$V:$V,BJ$1)</f>
        <v>#VALUE!</v>
      </c>
      <c r="BK667" s="17" t="e">
        <f>SUMIFS('[1]Deals (investment)'!$C:$C,'[1]Deals (investment)'!$B:$B,$A667,'[1]Deals (investment)'!$V:$V,BK$1)</f>
        <v>#VALUE!</v>
      </c>
      <c r="BL667" s="17" t="e">
        <f>SUMIFS('[1]Deals (investment)'!$C:$C,'[1]Deals (investment)'!$B:$B,$A667,'[1]Deals (investment)'!$V:$V,BL$1)</f>
        <v>#VALUE!</v>
      </c>
      <c r="BM667" s="17" t="e">
        <f>SUMIFS('[1]Deals (investment)'!$C:$C,'[1]Deals (investment)'!$B:$B,$A667,'[1]Deals (investment)'!$V:$V,BM$1)</f>
        <v>#VALUE!</v>
      </c>
      <c r="BN667" s="15"/>
      <c r="BO667" s="15"/>
      <c r="BP667" s="22"/>
      <c r="BQ667" s="15"/>
      <c r="BR667" s="15"/>
      <c r="BS667" s="15"/>
      <c r="BT667" s="15"/>
      <c r="BU667" s="15"/>
      <c r="BV667" s="15"/>
      <c r="BW667" s="15"/>
      <c r="BX667" s="15"/>
      <c r="BY667" s="15"/>
      <c r="BZ667" s="15"/>
      <c r="CA667" s="15"/>
      <c r="CB667" s="15"/>
      <c r="CC667" s="15"/>
      <c r="CD667" s="15" t="str">
        <f t="shared" si="104"/>
        <v>Agro-HubGRO-HUB is an agricultural marketing agency for small scale producers (farmers and processors) working to enhance food marketing and distribution in CameroonActive</v>
      </c>
      <c r="CE667" s="15"/>
      <c r="CF667" s="15"/>
      <c r="CG667" s="15"/>
      <c r="CH667" s="15"/>
      <c r="CI667" s="15"/>
      <c r="CJ667" s="15"/>
    </row>
    <row r="668" spans="1:88" ht="12.75">
      <c r="A668" s="15" t="s">
        <v>5128</v>
      </c>
      <c r="B668" s="15"/>
      <c r="C668" s="15"/>
      <c r="D668" s="16"/>
      <c r="E668" s="15"/>
      <c r="F668" s="15"/>
      <c r="G668" s="15"/>
      <c r="H668" s="15"/>
      <c r="I668" s="15"/>
      <c r="J668" s="15"/>
      <c r="K668" s="17" t="e">
        <f t="shared" si="65"/>
        <v>#VALUE!</v>
      </c>
      <c r="L668" s="15"/>
      <c r="M668" s="18" t="e">
        <f t="shared" si="95"/>
        <v>#VALUE!</v>
      </c>
      <c r="N668" s="15"/>
      <c r="O668" s="15"/>
      <c r="P668" s="15"/>
      <c r="Q668" s="24" t="e">
        <f ca="1">_xludf.MAXIFS('[1]Deals (investment)'!A:A,'[1]Deals (investment)'!B:B,A668)</f>
        <v>#NAME?</v>
      </c>
      <c r="R668" s="15"/>
      <c r="S668" s="19"/>
      <c r="T668" s="15"/>
      <c r="U668" s="17"/>
      <c r="V668" s="15"/>
      <c r="W668" s="15"/>
      <c r="X668" s="15" t="s">
        <v>538</v>
      </c>
      <c r="Y668" s="15"/>
      <c r="AB668" s="20"/>
      <c r="AC668" s="15"/>
      <c r="AD668" s="15"/>
      <c r="AE668" s="15"/>
      <c r="AF668" s="15"/>
      <c r="AG668" s="22">
        <f t="shared" ca="1" si="98"/>
        <v>0.12903225806451613</v>
      </c>
      <c r="AH668" s="15" t="str">
        <f t="shared" si="100"/>
        <v/>
      </c>
      <c r="AI668" s="22" t="e">
        <f>VLOOKUP(A668,'[1]Deals (investment)'!$B$2:$Z$1497,1,FALSE)</f>
        <v>#N/A</v>
      </c>
      <c r="AJ668" s="22" t="e">
        <f>VLOOKUP(A668,'[1]Deals (investment)'!$B$2:$Z$870,15,FALSE)</f>
        <v>#N/A</v>
      </c>
      <c r="AK668" s="17" t="e">
        <f>VLOOKUP(A668,'[1]Deals (Exits)'!B:B,1,FALSE)</f>
        <v>#N/A</v>
      </c>
      <c r="AL668" s="23" t="e">
        <f>VLOOKUP(G668,[1]Lookups!$V$3:$Y$197,4,FALSE)</f>
        <v>#N/A</v>
      </c>
      <c r="AM668" s="17" t="str">
        <f>VLOOKUP(X668,[1]Lookups!$B$3:$C$200,2,FALSE)</f>
        <v>Agriculture</v>
      </c>
      <c r="AN668" s="17" t="e">
        <f>VLOOKUP(R668,[1]Lookups!$H$3:$I$69,2,FALSE)</f>
        <v>#N/A</v>
      </c>
      <c r="AO668" s="17" t="e">
        <f>VLOOKUP(T668,[1]Lookups!$H$3:$I$69,2,FALSE)</f>
        <v>#N/A</v>
      </c>
      <c r="AP668" s="17" t="e">
        <f>VLOOKUP(AN668,[1]Lookups!$N$3:$O$11,2,FALSE)</f>
        <v>#N/A</v>
      </c>
      <c r="AQ668" s="18" t="e">
        <f>COUNTIFS('[1]Deals (investment)'!$B:$B,$A668)</f>
        <v>#VALUE!</v>
      </c>
      <c r="AR668" s="18" t="e">
        <f>COUNTIFS('[1]Deals (investment)'!$B:$B,$A668,'[1]Deals (investment)'!$T:$T,$AW$1)+COUNTIFS('[1]Deals (investment)'!$B:$B,$A668,'[1]Deals (investment)'!$T:$T,$AX$1)+COUNTIFS('[1]Deals (investment)'!$B:$B,$A668,'[1]Deals (investment)'!$T:$T,$AY$1)</f>
        <v>#VALUE!</v>
      </c>
      <c r="AS668" s="17" t="e">
        <f>SUMIFS('[1]Deals (investment)'!$C:$C,'[1]Deals (investment)'!$B:$B,$A668)</f>
        <v>#VALUE!</v>
      </c>
      <c r="AT668" s="17" t="e">
        <f t="shared" si="66"/>
        <v>#VALUE!</v>
      </c>
      <c r="AU668" s="18" t="e">
        <f>COUNTIF('[1]Deals (Exits)'!$B:$B,A668)</f>
        <v>#VALUE!</v>
      </c>
      <c r="AV668" s="17" t="e">
        <f>SUMIFS('[1]Deals (investment)'!$C:$C,'[1]Deals (investment)'!$B:$B,$A668,'[1]Deals (investment)'!$T:$T,AV$1)</f>
        <v>#VALUE!</v>
      </c>
      <c r="AW668" s="17" t="e">
        <f>SUMIFS('[1]Deals (investment)'!$C:$C,'[1]Deals (investment)'!$B:$B,$A668,'[1]Deals (investment)'!$T:$T,AW$1)</f>
        <v>#VALUE!</v>
      </c>
      <c r="AX668" s="17" t="e">
        <f>SUMIFS('[1]Deals (investment)'!$C:$C,'[1]Deals (investment)'!$B:$B,$A668,'[1]Deals (investment)'!$T:$T,AX$1)</f>
        <v>#VALUE!</v>
      </c>
      <c r="AY668" s="17" t="e">
        <f>SUMIFS('[1]Deals (investment)'!$C:$C,'[1]Deals (investment)'!$B:$B,$A668,'[1]Deals (investment)'!$T:$T,AY$1)</f>
        <v>#VALUE!</v>
      </c>
      <c r="AZ668" s="17" t="e">
        <f>SUMIFS('[1]Deals (investment)'!$C:$C,'[1]Deals (investment)'!$B:$B,$A668,'[1]Deals (investment)'!$T:$T,AZ$1)</f>
        <v>#VALUE!</v>
      </c>
      <c r="BA668" s="17" t="e">
        <f>SUMIFS('[1]Deals (investment)'!$C:$C,'[1]Deals (investment)'!$B:$B,$A668,'[1]Deals (investment)'!$T:$T,BA$1)</f>
        <v>#VALUE!</v>
      </c>
      <c r="BB668" s="17" t="e">
        <f>SUMIFS('[1]Deals (investment)'!$C:$C,'[1]Deals (investment)'!$B:$B,$A668,'[1]Deals (investment)'!$T:$T,BB$1)</f>
        <v>#VALUE!</v>
      </c>
      <c r="BC668" s="17" t="e">
        <f>SUMIFS('[1]Deals (Exits)'!$C:$C,'[1]Deals (Exits)'!$B:$B,$A668)</f>
        <v>#VALUE!</v>
      </c>
      <c r="BD668" s="17" t="e">
        <f>SUMIFS('[1]Deals (investment)'!$C:$C,'[1]Deals (investment)'!$B:$B,$A668,'[1]Deals (investment)'!$V:$V,BD$1)</f>
        <v>#VALUE!</v>
      </c>
      <c r="BE668" s="17" t="e">
        <f>SUMIFS('[1]Deals (investment)'!$C:$C,'[1]Deals (investment)'!$B:$B,$A668,'[1]Deals (investment)'!$V:$V,BE$1)</f>
        <v>#VALUE!</v>
      </c>
      <c r="BF668" s="17" t="e">
        <f>SUMIFS('[1]Deals (investment)'!$C:$C,'[1]Deals (investment)'!$B:$B,$A668,'[1]Deals (investment)'!$V:$V,BF$1)</f>
        <v>#VALUE!</v>
      </c>
      <c r="BG668" s="17" t="e">
        <f>SUMIFS('[1]Deals (investment)'!$C:$C,'[1]Deals (investment)'!$B:$B,$A668,'[1]Deals (investment)'!$V:$V,BG$1)</f>
        <v>#VALUE!</v>
      </c>
      <c r="BH668" s="17" t="e">
        <f>SUMIFS('[1]Deals (investment)'!$C:$C,'[1]Deals (investment)'!$B:$B,$A668,'[1]Deals (investment)'!$V:$V,BH$1)</f>
        <v>#VALUE!</v>
      </c>
      <c r="BI668" s="17" t="e">
        <f>SUMIFS('[1]Deals (investment)'!$C:$C,'[1]Deals (investment)'!$B:$B,$A668,'[1]Deals (investment)'!$V:$V,BI$1)</f>
        <v>#VALUE!</v>
      </c>
      <c r="BJ668" s="17" t="e">
        <f>SUMIFS('[1]Deals (investment)'!$C:$C,'[1]Deals (investment)'!$B:$B,$A668,'[1]Deals (investment)'!$V:$V,BJ$1)</f>
        <v>#VALUE!</v>
      </c>
      <c r="BK668" s="17" t="e">
        <f>SUMIFS('[1]Deals (investment)'!$C:$C,'[1]Deals (investment)'!$B:$B,$A668,'[1]Deals (investment)'!$V:$V,BK$1)</f>
        <v>#VALUE!</v>
      </c>
      <c r="BL668" s="17" t="e">
        <f>SUMIFS('[1]Deals (investment)'!$C:$C,'[1]Deals (investment)'!$B:$B,$A668,'[1]Deals (investment)'!$V:$V,BL$1)</f>
        <v>#VALUE!</v>
      </c>
      <c r="BM668" s="17" t="e">
        <f>SUMIFS('[1]Deals (investment)'!$C:$C,'[1]Deals (investment)'!$B:$B,$A668,'[1]Deals (investment)'!$V:$V,BM$1)</f>
        <v>#VALUE!</v>
      </c>
      <c r="BN668" s="15"/>
      <c r="BO668" s="15"/>
      <c r="BP668" s="22"/>
      <c r="BQ668" s="15"/>
      <c r="BR668" s="15"/>
      <c r="BS668" s="15"/>
      <c r="BT668" s="15"/>
      <c r="BU668" s="15"/>
      <c r="BV668" s="15"/>
      <c r="BW668" s="15"/>
      <c r="BX668" s="15"/>
      <c r="BY668" s="15"/>
      <c r="BZ668" s="15"/>
      <c r="CA668" s="15"/>
      <c r="CB668" s="15"/>
      <c r="CC668" s="15"/>
      <c r="CD668" s="15" t="str">
        <f t="shared" si="104"/>
        <v>Agroballal</v>
      </c>
      <c r="CE668" s="15"/>
      <c r="CF668" s="15"/>
      <c r="CG668" s="15"/>
      <c r="CH668" s="15"/>
      <c r="CI668" s="15"/>
      <c r="CJ668" s="15"/>
    </row>
    <row r="669" spans="1:88" ht="12.75">
      <c r="A669" s="15" t="s">
        <v>5129</v>
      </c>
      <c r="B669" s="15" t="s">
        <v>5130</v>
      </c>
      <c r="C669" s="15" t="s">
        <v>58</v>
      </c>
      <c r="D669" s="16">
        <v>2010</v>
      </c>
      <c r="E669" s="15" t="s">
        <v>5131</v>
      </c>
      <c r="F669" s="15"/>
      <c r="G669" s="15" t="s">
        <v>188</v>
      </c>
      <c r="H669" s="15"/>
      <c r="I669" s="15" t="s">
        <v>188</v>
      </c>
      <c r="J669" s="15"/>
      <c r="K669" s="17" t="e">
        <f t="shared" si="65"/>
        <v>#VALUE!</v>
      </c>
      <c r="L669" s="15"/>
      <c r="M669" s="18" t="e">
        <f t="shared" si="95"/>
        <v>#VALUE!</v>
      </c>
      <c r="N669" s="15"/>
      <c r="O669" s="15"/>
      <c r="P669" s="15"/>
      <c r="Q669" s="15"/>
      <c r="R669" s="15" t="s">
        <v>809</v>
      </c>
      <c r="S669" s="19"/>
      <c r="T669" s="15"/>
      <c r="U669" s="17"/>
      <c r="V669" s="15" t="s">
        <v>5132</v>
      </c>
      <c r="W669" s="15">
        <v>0</v>
      </c>
      <c r="X669" s="15" t="s">
        <v>158</v>
      </c>
      <c r="Y669" s="28" t="s">
        <v>5133</v>
      </c>
      <c r="AB669" s="20"/>
      <c r="AC669" s="21" t="s">
        <v>5134</v>
      </c>
      <c r="AD669" s="21" t="s">
        <v>5135</v>
      </c>
      <c r="AE669" s="21" t="s">
        <v>5136</v>
      </c>
      <c r="AF669" s="21" t="s">
        <v>5137</v>
      </c>
      <c r="AG669" s="22">
        <f t="shared" si="98"/>
        <v>0.54838709677419351</v>
      </c>
      <c r="AH669" s="15" t="str">
        <f t="shared" si="100"/>
        <v/>
      </c>
      <c r="AI669" s="22" t="e">
        <f>VLOOKUP(A669,'[1]Deals (investment)'!$B$2:$Z$1497,1,FALSE)</f>
        <v>#N/A</v>
      </c>
      <c r="AJ669" s="22" t="e">
        <f>VLOOKUP(A669,'[1]Deals (investment)'!$B$2:$Z$870,15,FALSE)</f>
        <v>#N/A</v>
      </c>
      <c r="AK669" s="17" t="e">
        <f>VLOOKUP(A669,'[1]Deals (Exits)'!B:B,1,FALSE)</f>
        <v>#N/A</v>
      </c>
      <c r="AL669" s="23">
        <f>VLOOKUP(G669,[1]Lookups!$V$3:$Y$197,4,FALSE)</f>
        <v>0</v>
      </c>
      <c r="AM669" s="17" t="str">
        <f>VLOOKUP(X669,[1]Lookups!$B$3:$C$200,2,FALSE)</f>
        <v>Financial Services</v>
      </c>
      <c r="AN669" s="17" t="str">
        <f>VLOOKUP(R669,[1]Lookups!$H$3:$I$69,2,FALSE)</f>
        <v>6. Private Equity</v>
      </c>
      <c r="AO669" s="17" t="e">
        <f>VLOOKUP(T669,[1]Lookups!$H$3:$I$69,2,FALSE)</f>
        <v>#N/A</v>
      </c>
      <c r="AP669" s="17" t="str">
        <f>VLOOKUP(AN669,[1]Lookups!$N$3:$O$11,2,FALSE)</f>
        <v>Growth</v>
      </c>
      <c r="AQ669" s="18" t="e">
        <f>COUNTIFS('[1]Deals (investment)'!$B:$B,$A669)</f>
        <v>#VALUE!</v>
      </c>
      <c r="AR669" s="18" t="e">
        <f>COUNTIFS('[1]Deals (investment)'!$B:$B,$A669,'[1]Deals (investment)'!$T:$T,$AW$1)+COUNTIFS('[1]Deals (investment)'!$B:$B,$A669,'[1]Deals (investment)'!$T:$T,$AX$1)+COUNTIFS('[1]Deals (investment)'!$B:$B,$A669,'[1]Deals (investment)'!$T:$T,$AY$1)</f>
        <v>#VALUE!</v>
      </c>
      <c r="AS669" s="17" t="e">
        <f>SUMIFS('[1]Deals (investment)'!$C:$C,'[1]Deals (investment)'!$B:$B,$A669)</f>
        <v>#VALUE!</v>
      </c>
      <c r="AT669" s="17" t="e">
        <f t="shared" si="66"/>
        <v>#VALUE!</v>
      </c>
      <c r="AU669" s="18" t="e">
        <f>COUNTIF('[1]Deals (Exits)'!$B:$B,A669)</f>
        <v>#VALUE!</v>
      </c>
      <c r="AV669" s="17" t="e">
        <f>SUMIFS('[1]Deals (investment)'!$C:$C,'[1]Deals (investment)'!$B:$B,$A669,'[1]Deals (investment)'!$T:$T,AV$1)</f>
        <v>#VALUE!</v>
      </c>
      <c r="AW669" s="17" t="e">
        <f>SUMIFS('[1]Deals (investment)'!$C:$C,'[1]Deals (investment)'!$B:$B,$A669,'[1]Deals (investment)'!$T:$T,AW$1)</f>
        <v>#VALUE!</v>
      </c>
      <c r="AX669" s="17" t="e">
        <f>SUMIFS('[1]Deals (investment)'!$C:$C,'[1]Deals (investment)'!$B:$B,$A669,'[1]Deals (investment)'!$T:$T,AX$1)</f>
        <v>#VALUE!</v>
      </c>
      <c r="AY669" s="17" t="e">
        <f>SUMIFS('[1]Deals (investment)'!$C:$C,'[1]Deals (investment)'!$B:$B,$A669,'[1]Deals (investment)'!$T:$T,AY$1)</f>
        <v>#VALUE!</v>
      </c>
      <c r="AZ669" s="17" t="e">
        <f>SUMIFS('[1]Deals (investment)'!$C:$C,'[1]Deals (investment)'!$B:$B,$A669,'[1]Deals (investment)'!$T:$T,AZ$1)</f>
        <v>#VALUE!</v>
      </c>
      <c r="BA669" s="17" t="e">
        <f>SUMIFS('[1]Deals (investment)'!$C:$C,'[1]Deals (investment)'!$B:$B,$A669,'[1]Deals (investment)'!$T:$T,BA$1)</f>
        <v>#VALUE!</v>
      </c>
      <c r="BB669" s="17" t="e">
        <f>SUMIFS('[1]Deals (investment)'!$C:$C,'[1]Deals (investment)'!$B:$B,$A669,'[1]Deals (investment)'!$T:$T,BB$1)</f>
        <v>#VALUE!</v>
      </c>
      <c r="BC669" s="17" t="e">
        <f>SUMIFS('[1]Deals (Exits)'!$C:$C,'[1]Deals (Exits)'!$B:$B,$A669)</f>
        <v>#VALUE!</v>
      </c>
      <c r="BD669" s="17" t="e">
        <f>SUMIFS('[1]Deals (investment)'!$C:$C,'[1]Deals (investment)'!$B:$B,$A669,'[1]Deals (investment)'!$V:$V,BD$1)</f>
        <v>#VALUE!</v>
      </c>
      <c r="BE669" s="17" t="e">
        <f>SUMIFS('[1]Deals (investment)'!$C:$C,'[1]Deals (investment)'!$B:$B,$A669,'[1]Deals (investment)'!$V:$V,BE$1)</f>
        <v>#VALUE!</v>
      </c>
      <c r="BF669" s="17" t="e">
        <f>SUMIFS('[1]Deals (investment)'!$C:$C,'[1]Deals (investment)'!$B:$B,$A669,'[1]Deals (investment)'!$V:$V,BF$1)</f>
        <v>#VALUE!</v>
      </c>
      <c r="BG669" s="17" t="e">
        <f>SUMIFS('[1]Deals (investment)'!$C:$C,'[1]Deals (investment)'!$B:$B,$A669,'[1]Deals (investment)'!$V:$V,BG$1)</f>
        <v>#VALUE!</v>
      </c>
      <c r="BH669" s="17" t="e">
        <f>SUMIFS('[1]Deals (investment)'!$C:$C,'[1]Deals (investment)'!$B:$B,$A669,'[1]Deals (investment)'!$V:$V,BH$1)</f>
        <v>#VALUE!</v>
      </c>
      <c r="BI669" s="17" t="e">
        <f>SUMIFS('[1]Deals (investment)'!$C:$C,'[1]Deals (investment)'!$B:$B,$A669,'[1]Deals (investment)'!$V:$V,BI$1)</f>
        <v>#VALUE!</v>
      </c>
      <c r="BJ669" s="17" t="e">
        <f>SUMIFS('[1]Deals (investment)'!$C:$C,'[1]Deals (investment)'!$B:$B,$A669,'[1]Deals (investment)'!$V:$V,BJ$1)</f>
        <v>#VALUE!</v>
      </c>
      <c r="BK669" s="17" t="e">
        <f>SUMIFS('[1]Deals (investment)'!$C:$C,'[1]Deals (investment)'!$B:$B,$A669,'[1]Deals (investment)'!$V:$V,BK$1)</f>
        <v>#VALUE!</v>
      </c>
      <c r="BL669" s="17" t="e">
        <f>SUMIFS('[1]Deals (investment)'!$C:$C,'[1]Deals (investment)'!$B:$B,$A669,'[1]Deals (investment)'!$V:$V,BL$1)</f>
        <v>#VALUE!</v>
      </c>
      <c r="BM669" s="17" t="e">
        <f>SUMIFS('[1]Deals (investment)'!$C:$C,'[1]Deals (investment)'!$B:$B,$A669,'[1]Deals (investment)'!$V:$V,BM$1)</f>
        <v>#VALUE!</v>
      </c>
      <c r="BN669" s="15"/>
      <c r="BO669" s="15"/>
      <c r="BP669" s="22"/>
      <c r="BQ669" s="15"/>
      <c r="BR669" s="15"/>
      <c r="BS669" s="15"/>
      <c r="BT669" s="15"/>
      <c r="BU669" s="15"/>
      <c r="BV669" s="15"/>
      <c r="BW669" s="15"/>
      <c r="BX669" s="15"/>
      <c r="BY669" s="15"/>
      <c r="BZ669" s="15"/>
      <c r="CA669" s="15"/>
      <c r="CB669" s="15"/>
      <c r="CC669" s="15"/>
      <c r="CD669" s="15" t="str">
        <f t="shared" si="104"/>
        <v>AfbAFB is a financial services company that offers individuals and SMEs with credit products.Active</v>
      </c>
      <c r="CE669" s="15"/>
      <c r="CF669" s="15"/>
      <c r="CG669" s="15"/>
      <c r="CH669" s="15"/>
      <c r="CI669" s="15"/>
      <c r="CJ669" s="15"/>
    </row>
    <row r="670" spans="1:88" ht="12.75">
      <c r="A670" s="15" t="s">
        <v>5138</v>
      </c>
      <c r="B670" s="15" t="s">
        <v>5139</v>
      </c>
      <c r="C670" s="15"/>
      <c r="D670" s="16">
        <v>2017</v>
      </c>
      <c r="E670" s="15" t="s">
        <v>5140</v>
      </c>
      <c r="F670" s="15"/>
      <c r="G670" s="15"/>
      <c r="H670" s="15"/>
      <c r="I670" s="15"/>
      <c r="J670" s="15"/>
      <c r="K670" s="17" t="e">
        <f t="shared" si="65"/>
        <v>#VALUE!</v>
      </c>
      <c r="L670" s="15"/>
      <c r="M670" s="18" t="e">
        <f t="shared" si="95"/>
        <v>#VALUE!</v>
      </c>
      <c r="N670" s="15"/>
      <c r="O670" s="15"/>
      <c r="P670" s="15"/>
      <c r="Q670" s="15"/>
      <c r="R670" s="15"/>
      <c r="S670" s="19"/>
      <c r="T670" s="15"/>
      <c r="U670" s="17"/>
      <c r="V670" s="15" t="s">
        <v>5141</v>
      </c>
      <c r="W670" s="15"/>
      <c r="X670" s="15" t="s">
        <v>538</v>
      </c>
      <c r="Y670" s="15"/>
      <c r="AB670" s="20"/>
      <c r="AC670" s="21" t="s">
        <v>5142</v>
      </c>
      <c r="AD670" s="21" t="s">
        <v>5143</v>
      </c>
      <c r="AE670" s="15"/>
      <c r="AF670" s="15"/>
      <c r="AG670" s="22">
        <f t="shared" si="98"/>
        <v>0.29032258064516131</v>
      </c>
      <c r="AH670" s="15" t="str">
        <f t="shared" si="100"/>
        <v/>
      </c>
      <c r="AI670" s="22" t="e">
        <f>VLOOKUP(A670,'[1]Deals (investment)'!$B$2:$Z$1497,1,FALSE)</f>
        <v>#N/A</v>
      </c>
      <c r="AJ670" s="22" t="e">
        <f>VLOOKUP(A670,'[1]Deals (investment)'!$B$2:$Z$870,15,FALSE)</f>
        <v>#N/A</v>
      </c>
      <c r="AK670" s="17" t="e">
        <f>VLOOKUP(A670,'[1]Deals (Exits)'!B:B,1,FALSE)</f>
        <v>#N/A</v>
      </c>
      <c r="AL670" s="23" t="e">
        <f>VLOOKUP(G670,[1]Lookups!$V$3:$Y$197,4,FALSE)</f>
        <v>#N/A</v>
      </c>
      <c r="AM670" s="17" t="str">
        <f>VLOOKUP(X670,[1]Lookups!$B$3:$C$200,2,FALSE)</f>
        <v>Agriculture</v>
      </c>
      <c r="AN670" s="17" t="e">
        <f>VLOOKUP(R670,[1]Lookups!$H$3:$I$69,2,FALSE)</f>
        <v>#N/A</v>
      </c>
      <c r="AO670" s="17" t="e">
        <f>VLOOKUP(T670,[1]Lookups!$H$3:$I$69,2,FALSE)</f>
        <v>#N/A</v>
      </c>
      <c r="AP670" s="17" t="e">
        <f>VLOOKUP(AN670,[1]Lookups!$N$3:$O$11,2,FALSE)</f>
        <v>#N/A</v>
      </c>
      <c r="AQ670" s="18" t="e">
        <f>COUNTIFS('[1]Deals (investment)'!$B:$B,$A670)</f>
        <v>#VALUE!</v>
      </c>
      <c r="AR670" s="18" t="e">
        <f>COUNTIFS('[1]Deals (investment)'!$B:$B,$A670,'[1]Deals (investment)'!$T:$T,$AW$1)+COUNTIFS('[1]Deals (investment)'!$B:$B,$A670,'[1]Deals (investment)'!$T:$T,$AX$1)+COUNTIFS('[1]Deals (investment)'!$B:$B,$A670,'[1]Deals (investment)'!$T:$T,$AY$1)</f>
        <v>#VALUE!</v>
      </c>
      <c r="AS670" s="17" t="e">
        <f>SUMIFS('[1]Deals (investment)'!$C:$C,'[1]Deals (investment)'!$B:$B,$A670)</f>
        <v>#VALUE!</v>
      </c>
      <c r="AT670" s="17" t="e">
        <f t="shared" si="66"/>
        <v>#VALUE!</v>
      </c>
      <c r="AU670" s="18" t="e">
        <f>COUNTIF('[1]Deals (Exits)'!$B:$B,A670)</f>
        <v>#VALUE!</v>
      </c>
      <c r="AV670" s="17" t="e">
        <f>SUMIFS('[1]Deals (investment)'!$C:$C,'[1]Deals (investment)'!$B:$B,$A670,'[1]Deals (investment)'!$T:$T,AV$1)</f>
        <v>#VALUE!</v>
      </c>
      <c r="AW670" s="17" t="e">
        <f>SUMIFS('[1]Deals (investment)'!$C:$C,'[1]Deals (investment)'!$B:$B,$A670,'[1]Deals (investment)'!$T:$T,AW$1)</f>
        <v>#VALUE!</v>
      </c>
      <c r="AX670" s="17" t="e">
        <f>SUMIFS('[1]Deals (investment)'!$C:$C,'[1]Deals (investment)'!$B:$B,$A670,'[1]Deals (investment)'!$T:$T,AX$1)</f>
        <v>#VALUE!</v>
      </c>
      <c r="AY670" s="17" t="e">
        <f>SUMIFS('[1]Deals (investment)'!$C:$C,'[1]Deals (investment)'!$B:$B,$A670,'[1]Deals (investment)'!$T:$T,AY$1)</f>
        <v>#VALUE!</v>
      </c>
      <c r="AZ670" s="17" t="e">
        <f>SUMIFS('[1]Deals (investment)'!$C:$C,'[1]Deals (investment)'!$B:$B,$A670,'[1]Deals (investment)'!$T:$T,AZ$1)</f>
        <v>#VALUE!</v>
      </c>
      <c r="BA670" s="17" t="e">
        <f>SUMIFS('[1]Deals (investment)'!$C:$C,'[1]Deals (investment)'!$B:$B,$A670,'[1]Deals (investment)'!$T:$T,BA$1)</f>
        <v>#VALUE!</v>
      </c>
      <c r="BB670" s="17" t="e">
        <f>SUMIFS('[1]Deals (investment)'!$C:$C,'[1]Deals (investment)'!$B:$B,$A670,'[1]Deals (investment)'!$T:$T,BB$1)</f>
        <v>#VALUE!</v>
      </c>
      <c r="BC670" s="17" t="e">
        <f>SUMIFS('[1]Deals (Exits)'!$C:$C,'[1]Deals (Exits)'!$B:$B,$A670)</f>
        <v>#VALUE!</v>
      </c>
      <c r="BD670" s="17" t="e">
        <f>SUMIFS('[1]Deals (investment)'!$C:$C,'[1]Deals (investment)'!$B:$B,$A670,'[1]Deals (investment)'!$V:$V,BD$1)</f>
        <v>#VALUE!</v>
      </c>
      <c r="BE670" s="17" t="e">
        <f>SUMIFS('[1]Deals (investment)'!$C:$C,'[1]Deals (investment)'!$B:$B,$A670,'[1]Deals (investment)'!$V:$V,BE$1)</f>
        <v>#VALUE!</v>
      </c>
      <c r="BF670" s="17" t="e">
        <f>SUMIFS('[1]Deals (investment)'!$C:$C,'[1]Deals (investment)'!$B:$B,$A670,'[1]Deals (investment)'!$V:$V,BF$1)</f>
        <v>#VALUE!</v>
      </c>
      <c r="BG670" s="17" t="e">
        <f>SUMIFS('[1]Deals (investment)'!$C:$C,'[1]Deals (investment)'!$B:$B,$A670,'[1]Deals (investment)'!$V:$V,BG$1)</f>
        <v>#VALUE!</v>
      </c>
      <c r="BH670" s="17" t="e">
        <f>SUMIFS('[1]Deals (investment)'!$C:$C,'[1]Deals (investment)'!$B:$B,$A670,'[1]Deals (investment)'!$V:$V,BH$1)</f>
        <v>#VALUE!</v>
      </c>
      <c r="BI670" s="17" t="e">
        <f>SUMIFS('[1]Deals (investment)'!$C:$C,'[1]Deals (investment)'!$B:$B,$A670,'[1]Deals (investment)'!$V:$V,BI$1)</f>
        <v>#VALUE!</v>
      </c>
      <c r="BJ670" s="17" t="e">
        <f>SUMIFS('[1]Deals (investment)'!$C:$C,'[1]Deals (investment)'!$B:$B,$A670,'[1]Deals (investment)'!$V:$V,BJ$1)</f>
        <v>#VALUE!</v>
      </c>
      <c r="BK670" s="17" t="e">
        <f>SUMIFS('[1]Deals (investment)'!$C:$C,'[1]Deals (investment)'!$B:$B,$A670,'[1]Deals (investment)'!$V:$V,BK$1)</f>
        <v>#VALUE!</v>
      </c>
      <c r="BL670" s="17" t="e">
        <f>SUMIFS('[1]Deals (investment)'!$C:$C,'[1]Deals (investment)'!$B:$B,$A670,'[1]Deals (investment)'!$V:$V,BL$1)</f>
        <v>#VALUE!</v>
      </c>
      <c r="BM670" s="17" t="e">
        <f>SUMIFS('[1]Deals (investment)'!$C:$C,'[1]Deals (investment)'!$B:$B,$A670,'[1]Deals (investment)'!$V:$V,BM$1)</f>
        <v>#VALUE!</v>
      </c>
      <c r="BN670" s="15"/>
      <c r="BO670" s="15"/>
      <c r="BP670" s="22"/>
      <c r="BQ670" s="15"/>
      <c r="BR670" s="15"/>
      <c r="BS670" s="15"/>
      <c r="BT670" s="15"/>
      <c r="BU670" s="15"/>
      <c r="BV670" s="15"/>
      <c r="BW670" s="15"/>
      <c r="BX670" s="15"/>
      <c r="BY670" s="15"/>
      <c r="BZ670" s="15"/>
      <c r="CA670" s="15"/>
      <c r="CB670" s="15"/>
      <c r="CC670" s="15"/>
      <c r="CD670" s="15" t="str">
        <f t="shared" si="104"/>
        <v>AgroMarketAgroMarket is a web and mobile platform that connects the different players in the primary sector and buyers in a digital market</v>
      </c>
      <c r="CE670" s="15"/>
      <c r="CF670" s="15"/>
      <c r="CG670" s="15"/>
      <c r="CH670" s="15"/>
      <c r="CI670" s="15"/>
      <c r="CJ670" s="15"/>
    </row>
    <row r="671" spans="1:88" ht="12.75">
      <c r="A671" s="15" t="s">
        <v>5144</v>
      </c>
      <c r="B671" s="15" t="s">
        <v>5145</v>
      </c>
      <c r="C671" s="15" t="s">
        <v>58</v>
      </c>
      <c r="D671" s="16">
        <v>2016</v>
      </c>
      <c r="E671" s="15" t="s">
        <v>3613</v>
      </c>
      <c r="F671" s="15"/>
      <c r="G671" s="15"/>
      <c r="H671" s="15"/>
      <c r="I671" s="15"/>
      <c r="J671" s="15"/>
      <c r="K671" s="17" t="e">
        <f t="shared" si="65"/>
        <v>#VALUE!</v>
      </c>
      <c r="L671" s="15"/>
      <c r="M671" s="18" t="e">
        <f t="shared" si="95"/>
        <v>#VALUE!</v>
      </c>
      <c r="N671" s="15"/>
      <c r="O671" s="15"/>
      <c r="P671" s="15"/>
      <c r="Q671" s="15"/>
      <c r="R671" s="15"/>
      <c r="S671" s="19"/>
      <c r="T671" s="15"/>
      <c r="U671" s="17"/>
      <c r="V671" s="15"/>
      <c r="W671" s="15"/>
      <c r="X671" s="15" t="s">
        <v>538</v>
      </c>
      <c r="Y671" s="15" t="s">
        <v>5146</v>
      </c>
      <c r="AB671" s="20"/>
      <c r="AC671" s="21" t="s">
        <v>5147</v>
      </c>
      <c r="AD671" s="21" t="s">
        <v>5148</v>
      </c>
      <c r="AE671" s="21" t="s">
        <v>5149</v>
      </c>
      <c r="AF671" s="21" t="s">
        <v>5150</v>
      </c>
      <c r="AG671" s="22">
        <f t="shared" si="98"/>
        <v>0.38709677419354838</v>
      </c>
      <c r="AH671" s="15" t="str">
        <f t="shared" si="100"/>
        <v/>
      </c>
      <c r="AI671" s="22" t="e">
        <f>VLOOKUP(A671,'[1]Deals (investment)'!$B$2:$Z$1497,1,FALSE)</f>
        <v>#N/A</v>
      </c>
      <c r="AJ671" s="22" t="e">
        <f>VLOOKUP(A671,'[1]Deals (investment)'!$B$2:$Z$870,15,FALSE)</f>
        <v>#N/A</v>
      </c>
      <c r="AK671" s="17" t="e">
        <f>VLOOKUP(A671,'[1]Deals (Exits)'!B:B,1,FALSE)</f>
        <v>#N/A</v>
      </c>
      <c r="AL671" s="23" t="e">
        <f>VLOOKUP(G671,[1]Lookups!$V$3:$Y$197,4,FALSE)</f>
        <v>#N/A</v>
      </c>
      <c r="AM671" s="17" t="str">
        <f>VLOOKUP(X671,[1]Lookups!$B$3:$C$200,2,FALSE)</f>
        <v>Agriculture</v>
      </c>
      <c r="AN671" s="17" t="e">
        <f>VLOOKUP(R671,[1]Lookups!$H$3:$I$69,2,FALSE)</f>
        <v>#N/A</v>
      </c>
      <c r="AO671" s="17" t="e">
        <f>VLOOKUP(T671,[1]Lookups!$H$3:$I$69,2,FALSE)</f>
        <v>#N/A</v>
      </c>
      <c r="AP671" s="17" t="e">
        <f>VLOOKUP(AN671,[1]Lookups!$N$3:$O$11,2,FALSE)</f>
        <v>#N/A</v>
      </c>
      <c r="AQ671" s="18" t="e">
        <f>COUNTIFS('[1]Deals (investment)'!$B:$B,$A671)</f>
        <v>#VALUE!</v>
      </c>
      <c r="AR671" s="18" t="e">
        <f>COUNTIFS('[1]Deals (investment)'!$B:$B,$A671,'[1]Deals (investment)'!$T:$T,$AW$1)+COUNTIFS('[1]Deals (investment)'!$B:$B,$A671,'[1]Deals (investment)'!$T:$T,$AX$1)+COUNTIFS('[1]Deals (investment)'!$B:$B,$A671,'[1]Deals (investment)'!$T:$T,$AY$1)</f>
        <v>#VALUE!</v>
      </c>
      <c r="AS671" s="17" t="e">
        <f>SUMIFS('[1]Deals (investment)'!$C:$C,'[1]Deals (investment)'!$B:$B,$A671)</f>
        <v>#VALUE!</v>
      </c>
      <c r="AT671" s="17" t="e">
        <f t="shared" si="66"/>
        <v>#VALUE!</v>
      </c>
      <c r="AU671" s="18" t="e">
        <f>COUNTIF('[1]Deals (Exits)'!$B:$B,A671)</f>
        <v>#VALUE!</v>
      </c>
      <c r="AV671" s="17" t="e">
        <f>SUMIFS('[1]Deals (investment)'!$C:$C,'[1]Deals (investment)'!$B:$B,$A671,'[1]Deals (investment)'!$T:$T,AV$1)</f>
        <v>#VALUE!</v>
      </c>
      <c r="AW671" s="17" t="e">
        <f>SUMIFS('[1]Deals (investment)'!$C:$C,'[1]Deals (investment)'!$B:$B,$A671,'[1]Deals (investment)'!$T:$T,AW$1)</f>
        <v>#VALUE!</v>
      </c>
      <c r="AX671" s="17" t="e">
        <f>SUMIFS('[1]Deals (investment)'!$C:$C,'[1]Deals (investment)'!$B:$B,$A671,'[1]Deals (investment)'!$T:$T,AX$1)</f>
        <v>#VALUE!</v>
      </c>
      <c r="AY671" s="17" t="e">
        <f>SUMIFS('[1]Deals (investment)'!$C:$C,'[1]Deals (investment)'!$B:$B,$A671,'[1]Deals (investment)'!$T:$T,AY$1)</f>
        <v>#VALUE!</v>
      </c>
      <c r="AZ671" s="17" t="e">
        <f>SUMIFS('[1]Deals (investment)'!$C:$C,'[1]Deals (investment)'!$B:$B,$A671,'[1]Deals (investment)'!$T:$T,AZ$1)</f>
        <v>#VALUE!</v>
      </c>
      <c r="BA671" s="17" t="e">
        <f>SUMIFS('[1]Deals (investment)'!$C:$C,'[1]Deals (investment)'!$B:$B,$A671,'[1]Deals (investment)'!$T:$T,BA$1)</f>
        <v>#VALUE!</v>
      </c>
      <c r="BB671" s="17" t="e">
        <f>SUMIFS('[1]Deals (investment)'!$C:$C,'[1]Deals (investment)'!$B:$B,$A671,'[1]Deals (investment)'!$T:$T,BB$1)</f>
        <v>#VALUE!</v>
      </c>
      <c r="BC671" s="17" t="e">
        <f>SUMIFS('[1]Deals (Exits)'!$C:$C,'[1]Deals (Exits)'!$B:$B,$A671)</f>
        <v>#VALUE!</v>
      </c>
      <c r="BD671" s="17" t="e">
        <f>SUMIFS('[1]Deals (investment)'!$C:$C,'[1]Deals (investment)'!$B:$B,$A671,'[1]Deals (investment)'!$V:$V,BD$1)</f>
        <v>#VALUE!</v>
      </c>
      <c r="BE671" s="17" t="e">
        <f>SUMIFS('[1]Deals (investment)'!$C:$C,'[1]Deals (investment)'!$B:$B,$A671,'[1]Deals (investment)'!$V:$V,BE$1)</f>
        <v>#VALUE!</v>
      </c>
      <c r="BF671" s="17" t="e">
        <f>SUMIFS('[1]Deals (investment)'!$C:$C,'[1]Deals (investment)'!$B:$B,$A671,'[1]Deals (investment)'!$V:$V,BF$1)</f>
        <v>#VALUE!</v>
      </c>
      <c r="BG671" s="17" t="e">
        <f>SUMIFS('[1]Deals (investment)'!$C:$C,'[1]Deals (investment)'!$B:$B,$A671,'[1]Deals (investment)'!$V:$V,BG$1)</f>
        <v>#VALUE!</v>
      </c>
      <c r="BH671" s="17" t="e">
        <f>SUMIFS('[1]Deals (investment)'!$C:$C,'[1]Deals (investment)'!$B:$B,$A671,'[1]Deals (investment)'!$V:$V,BH$1)</f>
        <v>#VALUE!</v>
      </c>
      <c r="BI671" s="17" t="e">
        <f>SUMIFS('[1]Deals (investment)'!$C:$C,'[1]Deals (investment)'!$B:$B,$A671,'[1]Deals (investment)'!$V:$V,BI$1)</f>
        <v>#VALUE!</v>
      </c>
      <c r="BJ671" s="17" t="e">
        <f>SUMIFS('[1]Deals (investment)'!$C:$C,'[1]Deals (investment)'!$B:$B,$A671,'[1]Deals (investment)'!$V:$V,BJ$1)</f>
        <v>#VALUE!</v>
      </c>
      <c r="BK671" s="17" t="e">
        <f>SUMIFS('[1]Deals (investment)'!$C:$C,'[1]Deals (investment)'!$B:$B,$A671,'[1]Deals (investment)'!$V:$V,BK$1)</f>
        <v>#VALUE!</v>
      </c>
      <c r="BL671" s="17" t="e">
        <f>SUMIFS('[1]Deals (investment)'!$C:$C,'[1]Deals (investment)'!$B:$B,$A671,'[1]Deals (investment)'!$V:$V,BL$1)</f>
        <v>#VALUE!</v>
      </c>
      <c r="BM671" s="17" t="e">
        <f>SUMIFS('[1]Deals (investment)'!$C:$C,'[1]Deals (investment)'!$B:$B,$A671,'[1]Deals (investment)'!$V:$V,BM$1)</f>
        <v>#VALUE!</v>
      </c>
      <c r="BN671" s="15"/>
      <c r="BO671" s="15"/>
      <c r="BP671" s="22"/>
      <c r="BQ671" s="15"/>
      <c r="BR671" s="15"/>
      <c r="BS671" s="15"/>
      <c r="BT671" s="15"/>
      <c r="BU671" s="15"/>
      <c r="BV671" s="15"/>
      <c r="BW671" s="15"/>
      <c r="BX671" s="15"/>
      <c r="BY671" s="15"/>
      <c r="BZ671" s="15"/>
      <c r="CA671" s="15"/>
      <c r="CB671" s="15"/>
      <c r="CC671" s="15"/>
      <c r="CD671" s="15" t="str">
        <f t="shared" si="104"/>
        <v>AgrospacesAgrospaces is an agriculture networking site connecting agricultultural communities to share information and form valuable connections.Active</v>
      </c>
      <c r="CE671" s="15"/>
      <c r="CF671" s="15"/>
      <c r="CG671" s="15"/>
      <c r="CH671" s="15"/>
      <c r="CI671" s="15"/>
      <c r="CJ671" s="15"/>
    </row>
    <row r="672" spans="1:88" ht="12.75">
      <c r="A672" s="15" t="s">
        <v>5151</v>
      </c>
      <c r="B672" s="15"/>
      <c r="C672" s="15" t="s">
        <v>58</v>
      </c>
      <c r="D672" s="16"/>
      <c r="E672" s="15"/>
      <c r="F672" s="15"/>
      <c r="G672" s="15"/>
      <c r="H672" s="15"/>
      <c r="I672" s="15"/>
      <c r="J672" s="15"/>
      <c r="K672" s="17" t="e">
        <f t="shared" si="65"/>
        <v>#VALUE!</v>
      </c>
      <c r="L672" s="15"/>
      <c r="M672" s="18" t="e">
        <f t="shared" si="95"/>
        <v>#VALUE!</v>
      </c>
      <c r="N672" s="15"/>
      <c r="O672" s="15"/>
      <c r="P672" s="15"/>
      <c r="Q672" s="15"/>
      <c r="R672" s="15"/>
      <c r="S672" s="19"/>
      <c r="T672" s="15"/>
      <c r="U672" s="17"/>
      <c r="V672" s="15"/>
      <c r="W672" s="15"/>
      <c r="X672" s="15"/>
      <c r="Y672" s="15"/>
      <c r="AB672" s="20"/>
      <c r="AC672" s="15"/>
      <c r="AD672" s="15"/>
      <c r="AE672" s="15"/>
      <c r="AF672" s="15"/>
      <c r="AG672" s="22">
        <f t="shared" si="98"/>
        <v>9.6774193548387094E-2</v>
      </c>
      <c r="AH672" s="15" t="str">
        <f t="shared" si="100"/>
        <v/>
      </c>
      <c r="AI672" s="22" t="e">
        <f>VLOOKUP(A672,'[1]Deals (investment)'!$B$2:$Z$1497,1,FALSE)</f>
        <v>#N/A</v>
      </c>
      <c r="AJ672" s="22" t="e">
        <f>VLOOKUP(A672,'[1]Deals (investment)'!$B$2:$Z$870,15,FALSE)</f>
        <v>#N/A</v>
      </c>
      <c r="AK672" s="17" t="e">
        <f>VLOOKUP(A672,'[1]Deals (Exits)'!B:B,1,FALSE)</f>
        <v>#N/A</v>
      </c>
      <c r="AL672" s="23" t="e">
        <f>VLOOKUP(G672,[1]Lookups!$V$3:$Y$197,4,FALSE)</f>
        <v>#N/A</v>
      </c>
      <c r="AM672" s="17" t="e">
        <f>VLOOKUP(X672,[1]Lookups!$B$3:$C$200,2,FALSE)</f>
        <v>#N/A</v>
      </c>
      <c r="AN672" s="17" t="e">
        <f>VLOOKUP(R672,[1]Lookups!$H$3:$I$69,2,FALSE)</f>
        <v>#N/A</v>
      </c>
      <c r="AO672" s="17" t="e">
        <f>VLOOKUP(T672,[1]Lookups!$H$3:$I$69,2,FALSE)</f>
        <v>#N/A</v>
      </c>
      <c r="AP672" s="17" t="e">
        <f>VLOOKUP(AN672,[1]Lookups!$N$3:$O$11,2,FALSE)</f>
        <v>#N/A</v>
      </c>
      <c r="AQ672" s="18" t="e">
        <f>COUNTIFS('[1]Deals (investment)'!$B:$B,$A672)</f>
        <v>#VALUE!</v>
      </c>
      <c r="AR672" s="18" t="e">
        <f>COUNTIFS('[1]Deals (investment)'!$B:$B,$A672,'[1]Deals (investment)'!$T:$T,$AW$1)+COUNTIFS('[1]Deals (investment)'!$B:$B,$A672,'[1]Deals (investment)'!$T:$T,$AX$1)+COUNTIFS('[1]Deals (investment)'!$B:$B,$A672,'[1]Deals (investment)'!$T:$T,$AY$1)</f>
        <v>#VALUE!</v>
      </c>
      <c r="AS672" s="17" t="e">
        <f>SUMIFS('[1]Deals (investment)'!$C:$C,'[1]Deals (investment)'!$B:$B,$A672)</f>
        <v>#VALUE!</v>
      </c>
      <c r="AT672" s="17" t="e">
        <f t="shared" si="66"/>
        <v>#VALUE!</v>
      </c>
      <c r="AU672" s="18" t="e">
        <f>COUNTIF('[1]Deals (Exits)'!$B:$B,A672)</f>
        <v>#VALUE!</v>
      </c>
      <c r="AV672" s="17" t="e">
        <f>SUMIFS('[1]Deals (investment)'!$C:$C,'[1]Deals (investment)'!$B:$B,$A672,'[1]Deals (investment)'!$T:$T,AV$1)</f>
        <v>#VALUE!</v>
      </c>
      <c r="AW672" s="17" t="e">
        <f>SUMIFS('[1]Deals (investment)'!$C:$C,'[1]Deals (investment)'!$B:$B,$A672,'[1]Deals (investment)'!$T:$T,AW$1)</f>
        <v>#VALUE!</v>
      </c>
      <c r="AX672" s="17" t="e">
        <f>SUMIFS('[1]Deals (investment)'!$C:$C,'[1]Deals (investment)'!$B:$B,$A672,'[1]Deals (investment)'!$T:$T,AX$1)</f>
        <v>#VALUE!</v>
      </c>
      <c r="AY672" s="17" t="e">
        <f>SUMIFS('[1]Deals (investment)'!$C:$C,'[1]Deals (investment)'!$B:$B,$A672,'[1]Deals (investment)'!$T:$T,AY$1)</f>
        <v>#VALUE!</v>
      </c>
      <c r="AZ672" s="17" t="e">
        <f>SUMIFS('[1]Deals (investment)'!$C:$C,'[1]Deals (investment)'!$B:$B,$A672,'[1]Deals (investment)'!$T:$T,AZ$1)</f>
        <v>#VALUE!</v>
      </c>
      <c r="BA672" s="17" t="e">
        <f>SUMIFS('[1]Deals (investment)'!$C:$C,'[1]Deals (investment)'!$B:$B,$A672,'[1]Deals (investment)'!$T:$T,BA$1)</f>
        <v>#VALUE!</v>
      </c>
      <c r="BB672" s="17" t="e">
        <f>SUMIFS('[1]Deals (investment)'!$C:$C,'[1]Deals (investment)'!$B:$B,$A672,'[1]Deals (investment)'!$T:$T,BB$1)</f>
        <v>#VALUE!</v>
      </c>
      <c r="BC672" s="17" t="e">
        <f>SUMIFS('[1]Deals (Exits)'!$C:$C,'[1]Deals (Exits)'!$B:$B,$A672)</f>
        <v>#VALUE!</v>
      </c>
      <c r="BD672" s="17" t="e">
        <f>SUMIFS('[1]Deals (investment)'!$C:$C,'[1]Deals (investment)'!$B:$B,$A672,'[1]Deals (investment)'!$V:$V,BD$1)</f>
        <v>#VALUE!</v>
      </c>
      <c r="BE672" s="17" t="e">
        <f>SUMIFS('[1]Deals (investment)'!$C:$C,'[1]Deals (investment)'!$B:$B,$A672,'[1]Deals (investment)'!$V:$V,BE$1)</f>
        <v>#VALUE!</v>
      </c>
      <c r="BF672" s="17" t="e">
        <f>SUMIFS('[1]Deals (investment)'!$C:$C,'[1]Deals (investment)'!$B:$B,$A672,'[1]Deals (investment)'!$V:$V,BF$1)</f>
        <v>#VALUE!</v>
      </c>
      <c r="BG672" s="17" t="e">
        <f>SUMIFS('[1]Deals (investment)'!$C:$C,'[1]Deals (investment)'!$B:$B,$A672,'[1]Deals (investment)'!$V:$V,BG$1)</f>
        <v>#VALUE!</v>
      </c>
      <c r="BH672" s="17" t="e">
        <f>SUMIFS('[1]Deals (investment)'!$C:$C,'[1]Deals (investment)'!$B:$B,$A672,'[1]Deals (investment)'!$V:$V,BH$1)</f>
        <v>#VALUE!</v>
      </c>
      <c r="BI672" s="17" t="e">
        <f>SUMIFS('[1]Deals (investment)'!$C:$C,'[1]Deals (investment)'!$B:$B,$A672,'[1]Deals (investment)'!$V:$V,BI$1)</f>
        <v>#VALUE!</v>
      </c>
      <c r="BJ672" s="17" t="e">
        <f>SUMIFS('[1]Deals (investment)'!$C:$C,'[1]Deals (investment)'!$B:$B,$A672,'[1]Deals (investment)'!$V:$V,BJ$1)</f>
        <v>#VALUE!</v>
      </c>
      <c r="BK672" s="17" t="e">
        <f>SUMIFS('[1]Deals (investment)'!$C:$C,'[1]Deals (investment)'!$B:$B,$A672,'[1]Deals (investment)'!$V:$V,BK$1)</f>
        <v>#VALUE!</v>
      </c>
      <c r="BL672" s="17" t="e">
        <f>SUMIFS('[1]Deals (investment)'!$C:$C,'[1]Deals (investment)'!$B:$B,$A672,'[1]Deals (investment)'!$V:$V,BL$1)</f>
        <v>#VALUE!</v>
      </c>
      <c r="BM672" s="17" t="e">
        <f>SUMIFS('[1]Deals (investment)'!$C:$C,'[1]Deals (investment)'!$B:$B,$A672,'[1]Deals (investment)'!$V:$V,BM$1)</f>
        <v>#VALUE!</v>
      </c>
      <c r="BN672" s="15"/>
      <c r="BO672" s="15"/>
      <c r="BP672" s="22"/>
      <c r="BQ672" s="15"/>
      <c r="BR672" s="15"/>
      <c r="BS672" s="15"/>
      <c r="BT672" s="15"/>
      <c r="BU672" s="15"/>
      <c r="BV672" s="15"/>
      <c r="BW672" s="15"/>
      <c r="BX672" s="15"/>
      <c r="BY672" s="15"/>
      <c r="BZ672" s="15"/>
      <c r="CA672" s="15"/>
      <c r="CB672" s="15"/>
      <c r="CC672" s="15"/>
      <c r="CD672" s="15" t="str">
        <f t="shared" si="104"/>
        <v>AgroTrackerActive</v>
      </c>
      <c r="CE672" s="15"/>
      <c r="CF672" s="15"/>
      <c r="CG672" s="15"/>
      <c r="CH672" s="15"/>
      <c r="CI672" s="15"/>
      <c r="CJ672" s="15"/>
    </row>
    <row r="673" spans="1:88" ht="12.75">
      <c r="A673" s="15" t="s">
        <v>5152</v>
      </c>
      <c r="B673" s="15" t="s">
        <v>5153</v>
      </c>
      <c r="C673" s="15" t="s">
        <v>58</v>
      </c>
      <c r="D673" s="16"/>
      <c r="E673" s="15"/>
      <c r="F673" s="15"/>
      <c r="G673" s="15"/>
      <c r="H673" s="15"/>
      <c r="I673" s="15"/>
      <c r="J673" s="15"/>
      <c r="K673" s="17" t="e">
        <f t="shared" si="65"/>
        <v>#VALUE!</v>
      </c>
      <c r="L673" s="15"/>
      <c r="M673" s="18" t="e">
        <f t="shared" si="95"/>
        <v>#VALUE!</v>
      </c>
      <c r="N673" s="15"/>
      <c r="O673" s="15"/>
      <c r="P673" s="15"/>
      <c r="Q673" s="15"/>
      <c r="R673" s="15"/>
      <c r="S673" s="19"/>
      <c r="T673" s="15"/>
      <c r="U673" s="17"/>
      <c r="V673" s="15"/>
      <c r="W673" s="15"/>
      <c r="X673" s="15"/>
      <c r="Y673" s="15"/>
      <c r="AB673" s="20"/>
      <c r="AC673" s="15"/>
      <c r="AD673" s="15"/>
      <c r="AE673" s="15"/>
      <c r="AF673" s="15"/>
      <c r="AG673" s="22">
        <f t="shared" si="98"/>
        <v>0.12903225806451613</v>
      </c>
      <c r="AH673" s="15" t="str">
        <f t="shared" si="100"/>
        <v/>
      </c>
      <c r="AI673" s="22" t="e">
        <f>VLOOKUP(A673,'[1]Deals (investment)'!$B$2:$Z$1497,1,FALSE)</f>
        <v>#N/A</v>
      </c>
      <c r="AJ673" s="22" t="e">
        <f>VLOOKUP(A673,'[1]Deals (investment)'!$B$2:$Z$870,15,FALSE)</f>
        <v>#N/A</v>
      </c>
      <c r="AK673" s="17" t="e">
        <f>VLOOKUP(A673,'[1]Deals (Exits)'!B:B,1,FALSE)</f>
        <v>#N/A</v>
      </c>
      <c r="AL673" s="23" t="e">
        <f>VLOOKUP(G673,[1]Lookups!$V$3:$Y$197,4,FALSE)</f>
        <v>#N/A</v>
      </c>
      <c r="AM673" s="17" t="e">
        <f>VLOOKUP(X673,[1]Lookups!$B$3:$C$200,2,FALSE)</f>
        <v>#N/A</v>
      </c>
      <c r="AN673" s="17" t="e">
        <f>VLOOKUP(R673,[1]Lookups!$H$3:$I$69,2,FALSE)</f>
        <v>#N/A</v>
      </c>
      <c r="AO673" s="17" t="e">
        <f>VLOOKUP(T673,[1]Lookups!$H$3:$I$69,2,FALSE)</f>
        <v>#N/A</v>
      </c>
      <c r="AP673" s="17" t="e">
        <f>VLOOKUP(AN673,[1]Lookups!$N$3:$O$11,2,FALSE)</f>
        <v>#N/A</v>
      </c>
      <c r="AQ673" s="18" t="e">
        <f>COUNTIFS('[1]Deals (investment)'!$B:$B,$A673)</f>
        <v>#VALUE!</v>
      </c>
      <c r="AR673" s="18" t="e">
        <f>COUNTIFS('[1]Deals (investment)'!$B:$B,$A673,'[1]Deals (investment)'!$T:$T,$AW$1)+COUNTIFS('[1]Deals (investment)'!$B:$B,$A673,'[1]Deals (investment)'!$T:$T,$AX$1)+COUNTIFS('[1]Deals (investment)'!$B:$B,$A673,'[1]Deals (investment)'!$T:$T,$AY$1)</f>
        <v>#VALUE!</v>
      </c>
      <c r="AS673" s="17" t="e">
        <f>SUMIFS('[1]Deals (investment)'!$C:$C,'[1]Deals (investment)'!$B:$B,$A673)</f>
        <v>#VALUE!</v>
      </c>
      <c r="AT673" s="17" t="e">
        <f t="shared" si="66"/>
        <v>#VALUE!</v>
      </c>
      <c r="AU673" s="18" t="e">
        <f>COUNTIF('[1]Deals (Exits)'!$B:$B,A673)</f>
        <v>#VALUE!</v>
      </c>
      <c r="AV673" s="17" t="e">
        <f>SUMIFS('[1]Deals (investment)'!$C:$C,'[1]Deals (investment)'!$B:$B,$A673,'[1]Deals (investment)'!$T:$T,AV$1)</f>
        <v>#VALUE!</v>
      </c>
      <c r="AW673" s="17" t="e">
        <f>SUMIFS('[1]Deals (investment)'!$C:$C,'[1]Deals (investment)'!$B:$B,$A673,'[1]Deals (investment)'!$T:$T,AW$1)</f>
        <v>#VALUE!</v>
      </c>
      <c r="AX673" s="17" t="e">
        <f>SUMIFS('[1]Deals (investment)'!$C:$C,'[1]Deals (investment)'!$B:$B,$A673,'[1]Deals (investment)'!$T:$T,AX$1)</f>
        <v>#VALUE!</v>
      </c>
      <c r="AY673" s="17" t="e">
        <f>SUMIFS('[1]Deals (investment)'!$C:$C,'[1]Deals (investment)'!$B:$B,$A673,'[1]Deals (investment)'!$T:$T,AY$1)</f>
        <v>#VALUE!</v>
      </c>
      <c r="AZ673" s="17" t="e">
        <f>SUMIFS('[1]Deals (investment)'!$C:$C,'[1]Deals (investment)'!$B:$B,$A673,'[1]Deals (investment)'!$T:$T,AZ$1)</f>
        <v>#VALUE!</v>
      </c>
      <c r="BA673" s="17" t="e">
        <f>SUMIFS('[1]Deals (investment)'!$C:$C,'[1]Deals (investment)'!$B:$B,$A673,'[1]Deals (investment)'!$T:$T,BA$1)</f>
        <v>#VALUE!</v>
      </c>
      <c r="BB673" s="17" t="e">
        <f>SUMIFS('[1]Deals (investment)'!$C:$C,'[1]Deals (investment)'!$B:$B,$A673,'[1]Deals (investment)'!$T:$T,BB$1)</f>
        <v>#VALUE!</v>
      </c>
      <c r="BC673" s="17" t="e">
        <f>SUMIFS('[1]Deals (Exits)'!$C:$C,'[1]Deals (Exits)'!$B:$B,$A673)</f>
        <v>#VALUE!</v>
      </c>
      <c r="BD673" s="17" t="e">
        <f>SUMIFS('[1]Deals (investment)'!$C:$C,'[1]Deals (investment)'!$B:$B,$A673,'[1]Deals (investment)'!$V:$V,BD$1)</f>
        <v>#VALUE!</v>
      </c>
      <c r="BE673" s="17" t="e">
        <f>SUMIFS('[1]Deals (investment)'!$C:$C,'[1]Deals (investment)'!$B:$B,$A673,'[1]Deals (investment)'!$V:$V,BE$1)</f>
        <v>#VALUE!</v>
      </c>
      <c r="BF673" s="17" t="e">
        <f>SUMIFS('[1]Deals (investment)'!$C:$C,'[1]Deals (investment)'!$B:$B,$A673,'[1]Deals (investment)'!$V:$V,BF$1)</f>
        <v>#VALUE!</v>
      </c>
      <c r="BG673" s="17" t="e">
        <f>SUMIFS('[1]Deals (investment)'!$C:$C,'[1]Deals (investment)'!$B:$B,$A673,'[1]Deals (investment)'!$V:$V,BG$1)</f>
        <v>#VALUE!</v>
      </c>
      <c r="BH673" s="17" t="e">
        <f>SUMIFS('[1]Deals (investment)'!$C:$C,'[1]Deals (investment)'!$B:$B,$A673,'[1]Deals (investment)'!$V:$V,BH$1)</f>
        <v>#VALUE!</v>
      </c>
      <c r="BI673" s="17" t="e">
        <f>SUMIFS('[1]Deals (investment)'!$C:$C,'[1]Deals (investment)'!$B:$B,$A673,'[1]Deals (investment)'!$V:$V,BI$1)</f>
        <v>#VALUE!</v>
      </c>
      <c r="BJ673" s="17" t="e">
        <f>SUMIFS('[1]Deals (investment)'!$C:$C,'[1]Deals (investment)'!$B:$B,$A673,'[1]Deals (investment)'!$V:$V,BJ$1)</f>
        <v>#VALUE!</v>
      </c>
      <c r="BK673" s="17" t="e">
        <f>SUMIFS('[1]Deals (investment)'!$C:$C,'[1]Deals (investment)'!$B:$B,$A673,'[1]Deals (investment)'!$V:$V,BK$1)</f>
        <v>#VALUE!</v>
      </c>
      <c r="BL673" s="17" t="e">
        <f>SUMIFS('[1]Deals (investment)'!$C:$C,'[1]Deals (investment)'!$B:$B,$A673,'[1]Deals (investment)'!$V:$V,BL$1)</f>
        <v>#VALUE!</v>
      </c>
      <c r="BM673" s="17" t="e">
        <f>SUMIFS('[1]Deals (investment)'!$C:$C,'[1]Deals (investment)'!$B:$B,$A673,'[1]Deals (investment)'!$V:$V,BM$1)</f>
        <v>#VALUE!</v>
      </c>
      <c r="BN673" s="15"/>
      <c r="BO673" s="15"/>
      <c r="BP673" s="22"/>
      <c r="BQ673" s="15"/>
      <c r="BR673" s="15"/>
      <c r="BS673" s="15"/>
      <c r="BT673" s="15"/>
      <c r="BU673" s="15"/>
      <c r="BV673" s="15"/>
      <c r="BW673" s="15"/>
      <c r="BX673" s="15"/>
      <c r="BY673" s="15"/>
      <c r="BZ673" s="15"/>
      <c r="CA673" s="15"/>
      <c r="CB673" s="15"/>
      <c r="CC673" s="15"/>
      <c r="CD673" s="15"/>
      <c r="CE673" s="15"/>
      <c r="CF673" s="15"/>
      <c r="CG673" s="15"/>
      <c r="CH673" s="15"/>
      <c r="CI673" s="15"/>
      <c r="CJ673" s="15"/>
    </row>
    <row r="674" spans="1:88" ht="12.75">
      <c r="A674" s="15" t="s">
        <v>5154</v>
      </c>
      <c r="B674" s="15"/>
      <c r="C674" s="15" t="s">
        <v>58</v>
      </c>
      <c r="D674" s="16"/>
      <c r="E674" s="15" t="s">
        <v>1086</v>
      </c>
      <c r="F674" s="15" t="s">
        <v>110</v>
      </c>
      <c r="G674" s="15" t="s">
        <v>891</v>
      </c>
      <c r="H674" s="15" t="s">
        <v>891</v>
      </c>
      <c r="I674" s="15" t="s">
        <v>891</v>
      </c>
      <c r="J674" s="15"/>
      <c r="K674" s="17" t="e">
        <f t="shared" ref="K674:K928" si="105">AT674</f>
        <v>#VALUE!</v>
      </c>
      <c r="L674" s="15"/>
      <c r="M674" s="18" t="e">
        <f t="shared" si="95"/>
        <v>#VALUE!</v>
      </c>
      <c r="N674" s="15"/>
      <c r="O674" s="15"/>
      <c r="P674" s="15"/>
      <c r="Q674" s="24" t="e">
        <f ca="1">_xludf.MAXIFS('[1]Deals (investment)'!A:A,'[1]Deals (investment)'!B:B,A674)</f>
        <v>#NAME?</v>
      </c>
      <c r="R674" s="15"/>
      <c r="S674" s="19"/>
      <c r="T674" s="15"/>
      <c r="U674" s="17"/>
      <c r="V674" s="15"/>
      <c r="W674" s="15"/>
      <c r="X674" s="15"/>
      <c r="Y674" s="15"/>
      <c r="AB674" s="20"/>
      <c r="AC674" s="15"/>
      <c r="AD674" s="15"/>
      <c r="AE674" s="15"/>
      <c r="AF674" s="15"/>
      <c r="AG674" s="22">
        <f t="shared" ca="1" si="98"/>
        <v>0.29032258064516131</v>
      </c>
      <c r="AH674" s="15" t="str">
        <f t="shared" si="100"/>
        <v/>
      </c>
      <c r="AI674" s="22" t="e">
        <f>VLOOKUP(A674,'[1]Deals (investment)'!$B$2:$Z$1497,1,FALSE)</f>
        <v>#N/A</v>
      </c>
      <c r="AJ674" s="22" t="e">
        <f>VLOOKUP(A674,'[1]Deals (investment)'!$B$2:$Z$870,15,FALSE)</f>
        <v>#N/A</v>
      </c>
      <c r="AK674" s="17" t="e">
        <f>VLOOKUP(A674,'[1]Deals (Exits)'!B:B,1,FALSE)</f>
        <v>#N/A</v>
      </c>
      <c r="AL674" s="23">
        <f>VLOOKUP(G674,[1]Lookups!$V$3:$Y$197,4,FALSE)</f>
        <v>0</v>
      </c>
      <c r="AM674" s="17" t="e">
        <f>VLOOKUP(X674,[1]Lookups!$B$3:$C$200,2,FALSE)</f>
        <v>#N/A</v>
      </c>
      <c r="AN674" s="17" t="e">
        <f>VLOOKUP(R674,[1]Lookups!$H$3:$I$69,2,FALSE)</f>
        <v>#N/A</v>
      </c>
      <c r="AO674" s="17" t="e">
        <f>VLOOKUP(T674,[1]Lookups!$H$3:$I$69,2,FALSE)</f>
        <v>#N/A</v>
      </c>
      <c r="AP674" s="17" t="e">
        <f>VLOOKUP(AN674,[1]Lookups!$N$3:$O$11,2,FALSE)</f>
        <v>#N/A</v>
      </c>
      <c r="AQ674" s="18" t="e">
        <f>COUNTIFS('[1]Deals (investment)'!$B:$B,$A674)</f>
        <v>#VALUE!</v>
      </c>
      <c r="AR674" s="18" t="e">
        <f>COUNTIFS('[1]Deals (investment)'!$B:$B,$A674,'[1]Deals (investment)'!$T:$T,$AW$1)+COUNTIFS('[1]Deals (investment)'!$B:$B,$A674,'[1]Deals (investment)'!$T:$T,$AX$1)+COUNTIFS('[1]Deals (investment)'!$B:$B,$A674,'[1]Deals (investment)'!$T:$T,$AY$1)</f>
        <v>#VALUE!</v>
      </c>
      <c r="AS674" s="17" t="e">
        <f>SUMIFS('[1]Deals (investment)'!$C:$C,'[1]Deals (investment)'!$B:$B,$A674)</f>
        <v>#VALUE!</v>
      </c>
      <c r="AT674" s="17" t="e">
        <f t="shared" ref="AT674:AT928" si="106">SUM(AW674:AY674)</f>
        <v>#VALUE!</v>
      </c>
      <c r="AU674" s="18" t="e">
        <f>COUNTIF('[1]Deals (Exits)'!$B:$B,A674)</f>
        <v>#VALUE!</v>
      </c>
      <c r="AV674" s="17" t="e">
        <f>SUMIFS('[1]Deals (investment)'!$C:$C,'[1]Deals (investment)'!$B:$B,$A674,'[1]Deals (investment)'!$T:$T,AV$1)</f>
        <v>#VALUE!</v>
      </c>
      <c r="AW674" s="17" t="e">
        <f>SUMIFS('[1]Deals (investment)'!$C:$C,'[1]Deals (investment)'!$B:$B,$A674,'[1]Deals (investment)'!$T:$T,AW$1)</f>
        <v>#VALUE!</v>
      </c>
      <c r="AX674" s="17" t="e">
        <f>SUMIFS('[1]Deals (investment)'!$C:$C,'[1]Deals (investment)'!$B:$B,$A674,'[1]Deals (investment)'!$T:$T,AX$1)</f>
        <v>#VALUE!</v>
      </c>
      <c r="AY674" s="17" t="e">
        <f>SUMIFS('[1]Deals (investment)'!$C:$C,'[1]Deals (investment)'!$B:$B,$A674,'[1]Deals (investment)'!$T:$T,AY$1)</f>
        <v>#VALUE!</v>
      </c>
      <c r="AZ674" s="17" t="e">
        <f>SUMIFS('[1]Deals (investment)'!$C:$C,'[1]Deals (investment)'!$B:$B,$A674,'[1]Deals (investment)'!$T:$T,AZ$1)</f>
        <v>#VALUE!</v>
      </c>
      <c r="BA674" s="17" t="e">
        <f>SUMIFS('[1]Deals (investment)'!$C:$C,'[1]Deals (investment)'!$B:$B,$A674,'[1]Deals (investment)'!$T:$T,BA$1)</f>
        <v>#VALUE!</v>
      </c>
      <c r="BB674" s="17" t="e">
        <f>SUMIFS('[1]Deals (investment)'!$C:$C,'[1]Deals (investment)'!$B:$B,$A674,'[1]Deals (investment)'!$T:$T,BB$1)</f>
        <v>#VALUE!</v>
      </c>
      <c r="BC674" s="17" t="e">
        <f>SUMIFS('[1]Deals (Exits)'!$C:$C,'[1]Deals (Exits)'!$B:$B,$A674)</f>
        <v>#VALUE!</v>
      </c>
      <c r="BD674" s="17" t="e">
        <f>SUMIFS('[1]Deals (investment)'!$C:$C,'[1]Deals (investment)'!$B:$B,$A674,'[1]Deals (investment)'!$V:$V,BD$1)</f>
        <v>#VALUE!</v>
      </c>
      <c r="BE674" s="17" t="e">
        <f>SUMIFS('[1]Deals (investment)'!$C:$C,'[1]Deals (investment)'!$B:$B,$A674,'[1]Deals (investment)'!$V:$V,BE$1)</f>
        <v>#VALUE!</v>
      </c>
      <c r="BF674" s="17" t="e">
        <f>SUMIFS('[1]Deals (investment)'!$C:$C,'[1]Deals (investment)'!$B:$B,$A674,'[1]Deals (investment)'!$V:$V,BF$1)</f>
        <v>#VALUE!</v>
      </c>
      <c r="BG674" s="17" t="e">
        <f>SUMIFS('[1]Deals (investment)'!$C:$C,'[1]Deals (investment)'!$B:$B,$A674,'[1]Deals (investment)'!$V:$V,BG$1)</f>
        <v>#VALUE!</v>
      </c>
      <c r="BH674" s="17" t="e">
        <f>SUMIFS('[1]Deals (investment)'!$C:$C,'[1]Deals (investment)'!$B:$B,$A674,'[1]Deals (investment)'!$V:$V,BH$1)</f>
        <v>#VALUE!</v>
      </c>
      <c r="BI674" s="17" t="e">
        <f>SUMIFS('[1]Deals (investment)'!$C:$C,'[1]Deals (investment)'!$B:$B,$A674,'[1]Deals (investment)'!$V:$V,BI$1)</f>
        <v>#VALUE!</v>
      </c>
      <c r="BJ674" s="17" t="e">
        <f>SUMIFS('[1]Deals (investment)'!$C:$C,'[1]Deals (investment)'!$B:$B,$A674,'[1]Deals (investment)'!$V:$V,BJ$1)</f>
        <v>#VALUE!</v>
      </c>
      <c r="BK674" s="17" t="e">
        <f>SUMIFS('[1]Deals (investment)'!$C:$C,'[1]Deals (investment)'!$B:$B,$A674,'[1]Deals (investment)'!$V:$V,BK$1)</f>
        <v>#VALUE!</v>
      </c>
      <c r="BL674" s="17" t="e">
        <f>SUMIFS('[1]Deals (investment)'!$C:$C,'[1]Deals (investment)'!$B:$B,$A674,'[1]Deals (investment)'!$V:$V,BL$1)</f>
        <v>#VALUE!</v>
      </c>
      <c r="BM674" s="17" t="e">
        <f>SUMIFS('[1]Deals (investment)'!$C:$C,'[1]Deals (investment)'!$B:$B,$A674,'[1]Deals (investment)'!$V:$V,BM$1)</f>
        <v>#VALUE!</v>
      </c>
      <c r="BN674" s="15"/>
      <c r="BO674" s="15"/>
      <c r="BP674" s="22"/>
      <c r="BQ674" s="15"/>
      <c r="BR674" s="15"/>
      <c r="BS674" s="15"/>
      <c r="BT674" s="15"/>
      <c r="BU674" s="15"/>
      <c r="BV674" s="15"/>
      <c r="BW674" s="15"/>
      <c r="BX674" s="15"/>
      <c r="BY674" s="15"/>
      <c r="BZ674" s="15"/>
      <c r="CA674" s="15"/>
      <c r="CB674" s="15"/>
      <c r="CC674" s="15"/>
      <c r="CD674" s="15" t="str">
        <f t="shared" ref="CD674:CD678" si="107">CONCATENATE(A674,B674,C674)</f>
        <v>Akello BankerActive</v>
      </c>
      <c r="CE674" s="15"/>
      <c r="CF674" s="15"/>
      <c r="CG674" s="15"/>
      <c r="CH674" s="15"/>
      <c r="CI674" s="15"/>
      <c r="CJ674" s="15"/>
    </row>
    <row r="675" spans="1:88" ht="12.75">
      <c r="A675" s="15" t="s">
        <v>5155</v>
      </c>
      <c r="B675" s="15"/>
      <c r="C675" s="15"/>
      <c r="D675" s="16"/>
      <c r="E675" s="15"/>
      <c r="F675" s="15"/>
      <c r="G675" s="15"/>
      <c r="H675" s="15"/>
      <c r="I675" s="15"/>
      <c r="J675" s="15"/>
      <c r="K675" s="17" t="e">
        <f t="shared" si="105"/>
        <v>#VALUE!</v>
      </c>
      <c r="L675" s="15"/>
      <c r="M675" s="18" t="e">
        <f t="shared" si="95"/>
        <v>#VALUE!</v>
      </c>
      <c r="N675" s="15"/>
      <c r="O675" s="15"/>
      <c r="P675" s="15"/>
      <c r="Q675" s="24" t="e">
        <f ca="1">_xludf.MAXIFS('[1]Deals (investment)'!A:A,'[1]Deals (investment)'!B:B,A675)</f>
        <v>#NAME?</v>
      </c>
      <c r="R675" s="15"/>
      <c r="S675" s="19"/>
      <c r="T675" s="15"/>
      <c r="U675" s="17"/>
      <c r="V675" s="15"/>
      <c r="W675" s="15"/>
      <c r="X675" s="15"/>
      <c r="Y675" s="15"/>
      <c r="AB675" s="20"/>
      <c r="AC675" s="15"/>
      <c r="AD675" s="15"/>
      <c r="AE675" s="15"/>
      <c r="AF675" s="15"/>
      <c r="AG675" s="22">
        <f t="shared" ca="1" si="98"/>
        <v>9.6774193548387094E-2</v>
      </c>
      <c r="AH675" s="15" t="str">
        <f t="shared" si="100"/>
        <v/>
      </c>
      <c r="AI675" s="22" t="e">
        <f>VLOOKUP(A675,'[1]Deals (investment)'!$B$2:$Z$1497,1,FALSE)</f>
        <v>#N/A</v>
      </c>
      <c r="AJ675" s="22" t="e">
        <f>VLOOKUP(A675,'[1]Deals (investment)'!$B$2:$Z$870,15,FALSE)</f>
        <v>#N/A</v>
      </c>
      <c r="AK675" s="17" t="e">
        <f>VLOOKUP(A675,'[1]Deals (Exits)'!B:B,1,FALSE)</f>
        <v>#N/A</v>
      </c>
      <c r="AL675" s="23" t="e">
        <f>VLOOKUP(G675,[1]Lookups!$V$3:$Y$197,4,FALSE)</f>
        <v>#N/A</v>
      </c>
      <c r="AM675" s="17" t="e">
        <f>VLOOKUP(X675,[1]Lookups!$B$3:$C$200,2,FALSE)</f>
        <v>#N/A</v>
      </c>
      <c r="AN675" s="17" t="e">
        <f>VLOOKUP(R675,[1]Lookups!$H$3:$I$69,2,FALSE)</f>
        <v>#N/A</v>
      </c>
      <c r="AO675" s="17" t="e">
        <f>VLOOKUP(T675,[1]Lookups!$H$3:$I$69,2,FALSE)</f>
        <v>#N/A</v>
      </c>
      <c r="AP675" s="17" t="e">
        <f>VLOOKUP(AN675,[1]Lookups!$N$3:$O$11,2,FALSE)</f>
        <v>#N/A</v>
      </c>
      <c r="AQ675" s="18" t="e">
        <f>COUNTIFS('[1]Deals (investment)'!$B:$B,$A675)</f>
        <v>#VALUE!</v>
      </c>
      <c r="AR675" s="18" t="e">
        <f>COUNTIFS('[1]Deals (investment)'!$B:$B,$A675,'[1]Deals (investment)'!$T:$T,$AW$1)+COUNTIFS('[1]Deals (investment)'!$B:$B,$A675,'[1]Deals (investment)'!$T:$T,$AX$1)+COUNTIFS('[1]Deals (investment)'!$B:$B,$A675,'[1]Deals (investment)'!$T:$T,$AY$1)</f>
        <v>#VALUE!</v>
      </c>
      <c r="AS675" s="17" t="e">
        <f>SUMIFS('[1]Deals (investment)'!$C:$C,'[1]Deals (investment)'!$B:$B,$A675)</f>
        <v>#VALUE!</v>
      </c>
      <c r="AT675" s="17" t="e">
        <f t="shared" si="106"/>
        <v>#VALUE!</v>
      </c>
      <c r="AU675" s="18" t="e">
        <f>COUNTIF('[1]Deals (Exits)'!$B:$B,A675)</f>
        <v>#VALUE!</v>
      </c>
      <c r="AV675" s="17" t="e">
        <f>SUMIFS('[1]Deals (investment)'!$C:$C,'[1]Deals (investment)'!$B:$B,$A675,'[1]Deals (investment)'!$T:$T,AV$1)</f>
        <v>#VALUE!</v>
      </c>
      <c r="AW675" s="17" t="e">
        <f>SUMIFS('[1]Deals (investment)'!$C:$C,'[1]Deals (investment)'!$B:$B,$A675,'[1]Deals (investment)'!$T:$T,AW$1)</f>
        <v>#VALUE!</v>
      </c>
      <c r="AX675" s="17" t="e">
        <f>SUMIFS('[1]Deals (investment)'!$C:$C,'[1]Deals (investment)'!$B:$B,$A675,'[1]Deals (investment)'!$T:$T,AX$1)</f>
        <v>#VALUE!</v>
      </c>
      <c r="AY675" s="17" t="e">
        <f>SUMIFS('[1]Deals (investment)'!$C:$C,'[1]Deals (investment)'!$B:$B,$A675,'[1]Deals (investment)'!$T:$T,AY$1)</f>
        <v>#VALUE!</v>
      </c>
      <c r="AZ675" s="17" t="e">
        <f>SUMIFS('[1]Deals (investment)'!$C:$C,'[1]Deals (investment)'!$B:$B,$A675,'[1]Deals (investment)'!$T:$T,AZ$1)</f>
        <v>#VALUE!</v>
      </c>
      <c r="BA675" s="17" t="e">
        <f>SUMIFS('[1]Deals (investment)'!$C:$C,'[1]Deals (investment)'!$B:$B,$A675,'[1]Deals (investment)'!$T:$T,BA$1)</f>
        <v>#VALUE!</v>
      </c>
      <c r="BB675" s="17" t="e">
        <f>SUMIFS('[1]Deals (investment)'!$C:$C,'[1]Deals (investment)'!$B:$B,$A675,'[1]Deals (investment)'!$T:$T,BB$1)</f>
        <v>#VALUE!</v>
      </c>
      <c r="BC675" s="17" t="e">
        <f>SUMIFS('[1]Deals (Exits)'!$C:$C,'[1]Deals (Exits)'!$B:$B,$A675)</f>
        <v>#VALUE!</v>
      </c>
      <c r="BD675" s="17" t="e">
        <f>SUMIFS('[1]Deals (investment)'!$C:$C,'[1]Deals (investment)'!$B:$B,$A675,'[1]Deals (investment)'!$V:$V,BD$1)</f>
        <v>#VALUE!</v>
      </c>
      <c r="BE675" s="17" t="e">
        <f>SUMIFS('[1]Deals (investment)'!$C:$C,'[1]Deals (investment)'!$B:$B,$A675,'[1]Deals (investment)'!$V:$V,BE$1)</f>
        <v>#VALUE!</v>
      </c>
      <c r="BF675" s="17" t="e">
        <f>SUMIFS('[1]Deals (investment)'!$C:$C,'[1]Deals (investment)'!$B:$B,$A675,'[1]Deals (investment)'!$V:$V,BF$1)</f>
        <v>#VALUE!</v>
      </c>
      <c r="BG675" s="17" t="e">
        <f>SUMIFS('[1]Deals (investment)'!$C:$C,'[1]Deals (investment)'!$B:$B,$A675,'[1]Deals (investment)'!$V:$V,BG$1)</f>
        <v>#VALUE!</v>
      </c>
      <c r="BH675" s="17" t="e">
        <f>SUMIFS('[1]Deals (investment)'!$C:$C,'[1]Deals (investment)'!$B:$B,$A675,'[1]Deals (investment)'!$V:$V,BH$1)</f>
        <v>#VALUE!</v>
      </c>
      <c r="BI675" s="17" t="e">
        <f>SUMIFS('[1]Deals (investment)'!$C:$C,'[1]Deals (investment)'!$B:$B,$A675,'[1]Deals (investment)'!$V:$V,BI$1)</f>
        <v>#VALUE!</v>
      </c>
      <c r="BJ675" s="17" t="e">
        <f>SUMIFS('[1]Deals (investment)'!$C:$C,'[1]Deals (investment)'!$B:$B,$A675,'[1]Deals (investment)'!$V:$V,BJ$1)</f>
        <v>#VALUE!</v>
      </c>
      <c r="BK675" s="17" t="e">
        <f>SUMIFS('[1]Deals (investment)'!$C:$C,'[1]Deals (investment)'!$B:$B,$A675,'[1]Deals (investment)'!$V:$V,BK$1)</f>
        <v>#VALUE!</v>
      </c>
      <c r="BL675" s="17" t="e">
        <f>SUMIFS('[1]Deals (investment)'!$C:$C,'[1]Deals (investment)'!$B:$B,$A675,'[1]Deals (investment)'!$V:$V,BL$1)</f>
        <v>#VALUE!</v>
      </c>
      <c r="BM675" s="17" t="e">
        <f>SUMIFS('[1]Deals (investment)'!$C:$C,'[1]Deals (investment)'!$B:$B,$A675,'[1]Deals (investment)'!$V:$V,BM$1)</f>
        <v>#VALUE!</v>
      </c>
      <c r="BN675" s="15"/>
      <c r="BO675" s="15"/>
      <c r="BP675" s="22"/>
      <c r="BQ675" s="15"/>
      <c r="BR675" s="15"/>
      <c r="BS675" s="15"/>
      <c r="BT675" s="15"/>
      <c r="BU675" s="15"/>
      <c r="BV675" s="15"/>
      <c r="BW675" s="15"/>
      <c r="BX675" s="15"/>
      <c r="BY675" s="15"/>
      <c r="BZ675" s="15"/>
      <c r="CA675" s="15"/>
      <c r="CB675" s="15"/>
      <c r="CC675" s="15"/>
      <c r="CD675" s="15" t="str">
        <f t="shared" si="107"/>
        <v>Akiba ya Roho</v>
      </c>
      <c r="CE675" s="15"/>
      <c r="CF675" s="15"/>
      <c r="CG675" s="15"/>
      <c r="CH675" s="15"/>
      <c r="CI675" s="15"/>
      <c r="CJ675" s="15"/>
    </row>
    <row r="676" spans="1:88" ht="12.75">
      <c r="A676" s="15" t="s">
        <v>5156</v>
      </c>
      <c r="B676" s="15" t="s">
        <v>5157</v>
      </c>
      <c r="C676" s="15" t="s">
        <v>58</v>
      </c>
      <c r="D676" s="16">
        <v>2017</v>
      </c>
      <c r="E676" s="15" t="s">
        <v>5158</v>
      </c>
      <c r="F676" s="15"/>
      <c r="G676" s="15" t="s">
        <v>1699</v>
      </c>
      <c r="H676" s="15"/>
      <c r="I676" s="15"/>
      <c r="J676" s="15"/>
      <c r="K676" s="17" t="e">
        <f t="shared" si="105"/>
        <v>#VALUE!</v>
      </c>
      <c r="L676" s="15"/>
      <c r="M676" s="18" t="e">
        <f t="shared" si="95"/>
        <v>#VALUE!</v>
      </c>
      <c r="N676" s="15"/>
      <c r="O676" s="15"/>
      <c r="P676" s="15"/>
      <c r="Q676" s="15"/>
      <c r="R676" s="15"/>
      <c r="S676" s="19"/>
      <c r="T676" s="15"/>
      <c r="U676" s="17"/>
      <c r="V676" s="15" t="s">
        <v>5159</v>
      </c>
      <c r="W676" s="15"/>
      <c r="X676" s="15" t="s">
        <v>657</v>
      </c>
      <c r="Y676" s="15" t="s">
        <v>5160</v>
      </c>
      <c r="AB676" s="20"/>
      <c r="AC676" s="21" t="s">
        <v>5161</v>
      </c>
      <c r="AD676" s="21" t="s">
        <v>5162</v>
      </c>
      <c r="AE676" s="15"/>
      <c r="AF676" s="21" t="s">
        <v>5163</v>
      </c>
      <c r="AG676" s="22">
        <f t="shared" si="98"/>
        <v>0.41935483870967744</v>
      </c>
      <c r="AH676" s="15" t="e">
        <f t="shared" si="100"/>
        <v>#VALUE!</v>
      </c>
      <c r="AI676" s="22" t="e">
        <f>VLOOKUP(A676,'[1]Deals (investment)'!$B$2:$Z$1497,1,FALSE)</f>
        <v>#N/A</v>
      </c>
      <c r="AJ676" s="22" t="e">
        <f>VLOOKUP(A676,'[1]Deals (investment)'!$B$2:$Z$870,15,FALSE)</f>
        <v>#N/A</v>
      </c>
      <c r="AK676" s="17" t="e">
        <f>VLOOKUP(A676,'[1]Deals (Exits)'!B:B,1,FALSE)</f>
        <v>#N/A</v>
      </c>
      <c r="AL676" s="23">
        <f>VLOOKUP(G676,[1]Lookups!$V$3:$Y$197,4,FALSE)</f>
        <v>1</v>
      </c>
      <c r="AM676" s="17" t="str">
        <f>VLOOKUP(X676,[1]Lookups!$B$3:$C$200,2,FALSE)</f>
        <v>Emerging Technologies</v>
      </c>
      <c r="AN676" s="17" t="e">
        <f>VLOOKUP(R676,[1]Lookups!$H$3:$I$69,2,FALSE)</f>
        <v>#N/A</v>
      </c>
      <c r="AO676" s="17" t="e">
        <f>VLOOKUP(T676,[1]Lookups!$H$3:$I$69,2,FALSE)</f>
        <v>#N/A</v>
      </c>
      <c r="AP676" s="17" t="e">
        <f>VLOOKUP(AN676,[1]Lookups!$N$3:$O$11,2,FALSE)</f>
        <v>#N/A</v>
      </c>
      <c r="AQ676" s="18" t="e">
        <f>COUNTIFS('[1]Deals (investment)'!$B:$B,$A676)</f>
        <v>#VALUE!</v>
      </c>
      <c r="AR676" s="18" t="e">
        <f>COUNTIFS('[1]Deals (investment)'!$B:$B,$A676,'[1]Deals (investment)'!$T:$T,$AW$1)+COUNTIFS('[1]Deals (investment)'!$B:$B,$A676,'[1]Deals (investment)'!$T:$T,$AX$1)+COUNTIFS('[1]Deals (investment)'!$B:$B,$A676,'[1]Deals (investment)'!$T:$T,$AY$1)</f>
        <v>#VALUE!</v>
      </c>
      <c r="AS676" s="17" t="e">
        <f>SUMIFS('[1]Deals (investment)'!$C:$C,'[1]Deals (investment)'!$B:$B,$A676)</f>
        <v>#VALUE!</v>
      </c>
      <c r="AT676" s="17" t="e">
        <f t="shared" si="106"/>
        <v>#VALUE!</v>
      </c>
      <c r="AU676" s="18" t="e">
        <f>COUNTIF('[1]Deals (Exits)'!$B:$B,A676)</f>
        <v>#VALUE!</v>
      </c>
      <c r="AV676" s="17" t="e">
        <f>SUMIFS('[1]Deals (investment)'!$C:$C,'[1]Deals (investment)'!$B:$B,$A676,'[1]Deals (investment)'!$T:$T,AV$1)</f>
        <v>#VALUE!</v>
      </c>
      <c r="AW676" s="17" t="e">
        <f>SUMIFS('[1]Deals (investment)'!$C:$C,'[1]Deals (investment)'!$B:$B,$A676,'[1]Deals (investment)'!$T:$T,AW$1)</f>
        <v>#VALUE!</v>
      </c>
      <c r="AX676" s="17" t="e">
        <f>SUMIFS('[1]Deals (investment)'!$C:$C,'[1]Deals (investment)'!$B:$B,$A676,'[1]Deals (investment)'!$T:$T,AX$1)</f>
        <v>#VALUE!</v>
      </c>
      <c r="AY676" s="17" t="e">
        <f>SUMIFS('[1]Deals (investment)'!$C:$C,'[1]Deals (investment)'!$B:$B,$A676,'[1]Deals (investment)'!$T:$T,AY$1)</f>
        <v>#VALUE!</v>
      </c>
      <c r="AZ676" s="17" t="e">
        <f>SUMIFS('[1]Deals (investment)'!$C:$C,'[1]Deals (investment)'!$B:$B,$A676,'[1]Deals (investment)'!$T:$T,AZ$1)</f>
        <v>#VALUE!</v>
      </c>
      <c r="BA676" s="17" t="e">
        <f>SUMIFS('[1]Deals (investment)'!$C:$C,'[1]Deals (investment)'!$B:$B,$A676,'[1]Deals (investment)'!$T:$T,BA$1)</f>
        <v>#VALUE!</v>
      </c>
      <c r="BB676" s="17" t="e">
        <f>SUMIFS('[1]Deals (investment)'!$C:$C,'[1]Deals (investment)'!$B:$B,$A676,'[1]Deals (investment)'!$T:$T,BB$1)</f>
        <v>#VALUE!</v>
      </c>
      <c r="BC676" s="17" t="e">
        <f>SUMIFS('[1]Deals (Exits)'!$C:$C,'[1]Deals (Exits)'!$B:$B,$A676)</f>
        <v>#VALUE!</v>
      </c>
      <c r="BD676" s="17" t="e">
        <f>SUMIFS('[1]Deals (investment)'!$C:$C,'[1]Deals (investment)'!$B:$B,$A676,'[1]Deals (investment)'!$V:$V,BD$1)</f>
        <v>#VALUE!</v>
      </c>
      <c r="BE676" s="17" t="e">
        <f>SUMIFS('[1]Deals (investment)'!$C:$C,'[1]Deals (investment)'!$B:$B,$A676,'[1]Deals (investment)'!$V:$V,BE$1)</f>
        <v>#VALUE!</v>
      </c>
      <c r="BF676" s="17" t="e">
        <f>SUMIFS('[1]Deals (investment)'!$C:$C,'[1]Deals (investment)'!$B:$B,$A676,'[1]Deals (investment)'!$V:$V,BF$1)</f>
        <v>#VALUE!</v>
      </c>
      <c r="BG676" s="17" t="e">
        <f>SUMIFS('[1]Deals (investment)'!$C:$C,'[1]Deals (investment)'!$B:$B,$A676,'[1]Deals (investment)'!$V:$V,BG$1)</f>
        <v>#VALUE!</v>
      </c>
      <c r="BH676" s="17" t="e">
        <f>SUMIFS('[1]Deals (investment)'!$C:$C,'[1]Deals (investment)'!$B:$B,$A676,'[1]Deals (investment)'!$V:$V,BH$1)</f>
        <v>#VALUE!</v>
      </c>
      <c r="BI676" s="17" t="e">
        <f>SUMIFS('[1]Deals (investment)'!$C:$C,'[1]Deals (investment)'!$B:$B,$A676,'[1]Deals (investment)'!$V:$V,BI$1)</f>
        <v>#VALUE!</v>
      </c>
      <c r="BJ676" s="17" t="e">
        <f>SUMIFS('[1]Deals (investment)'!$C:$C,'[1]Deals (investment)'!$B:$B,$A676,'[1]Deals (investment)'!$V:$V,BJ$1)</f>
        <v>#VALUE!</v>
      </c>
      <c r="BK676" s="17" t="e">
        <f>SUMIFS('[1]Deals (investment)'!$C:$C,'[1]Deals (investment)'!$B:$B,$A676,'[1]Deals (investment)'!$V:$V,BK$1)</f>
        <v>#VALUE!</v>
      </c>
      <c r="BL676" s="17" t="e">
        <f>SUMIFS('[1]Deals (investment)'!$C:$C,'[1]Deals (investment)'!$B:$B,$A676,'[1]Deals (investment)'!$V:$V,BL$1)</f>
        <v>#VALUE!</v>
      </c>
      <c r="BM676" s="17" t="e">
        <f>SUMIFS('[1]Deals (investment)'!$C:$C,'[1]Deals (investment)'!$B:$B,$A676,'[1]Deals (investment)'!$V:$V,BM$1)</f>
        <v>#VALUE!</v>
      </c>
      <c r="BN676" s="15"/>
      <c r="BO676" s="15"/>
      <c r="BP676" s="22"/>
      <c r="BQ676" s="15"/>
      <c r="BR676" s="15"/>
      <c r="BS676" s="15"/>
      <c r="BT676" s="15"/>
      <c r="BU676" s="15"/>
      <c r="BV676" s="15"/>
      <c r="BW676" s="15"/>
      <c r="BX676" s="15"/>
      <c r="BY676" s="15"/>
      <c r="BZ676" s="15"/>
      <c r="CA676" s="15"/>
      <c r="CB676" s="15"/>
      <c r="CC676" s="15"/>
      <c r="CD676" s="15" t="str">
        <f t="shared" si="107"/>
        <v>AkoinAKoin is a new cryptocurrency from visionary changemaker Akon and is the foundation of the AKoin Ecosystem -- a unique global project that offers an abundance of digital and in-real-life platforms and experiences that create opportunity and inclusion for youth entrepreneurs by allowing consumers to buy, hold, and spend cryptocurrency right from their smartphone through a suite of blockchain-powered appsActive</v>
      </c>
      <c r="CE676" s="15"/>
      <c r="CF676" s="15"/>
      <c r="CG676" s="15"/>
      <c r="CH676" s="15"/>
      <c r="CI676" s="15"/>
      <c r="CJ676" s="15"/>
    </row>
    <row r="677" spans="1:88" ht="12.75">
      <c r="A677" s="15" t="s">
        <v>5164</v>
      </c>
      <c r="B677" s="15" t="s">
        <v>5165</v>
      </c>
      <c r="C677" s="15"/>
      <c r="D677" s="16">
        <v>2018</v>
      </c>
      <c r="E677" s="15"/>
      <c r="F677" s="15"/>
      <c r="G677" s="15"/>
      <c r="H677" s="15"/>
      <c r="I677" s="15"/>
      <c r="J677" s="15"/>
      <c r="K677" s="17" t="e">
        <f t="shared" si="105"/>
        <v>#VALUE!</v>
      </c>
      <c r="L677" s="15"/>
      <c r="M677" s="18" t="e">
        <f t="shared" si="95"/>
        <v>#VALUE!</v>
      </c>
      <c r="N677" s="15"/>
      <c r="O677" s="15"/>
      <c r="P677" s="15"/>
      <c r="Q677" s="15"/>
      <c r="R677" s="15"/>
      <c r="S677" s="19"/>
      <c r="T677" s="15"/>
      <c r="U677" s="17"/>
      <c r="V677" s="15" t="s">
        <v>5166</v>
      </c>
      <c r="W677" s="15"/>
      <c r="X677" s="15" t="s">
        <v>538</v>
      </c>
      <c r="Y677" s="15"/>
      <c r="AB677" s="20"/>
      <c r="AC677" s="21" t="s">
        <v>5167</v>
      </c>
      <c r="AD677" s="21" t="s">
        <v>5168</v>
      </c>
      <c r="AE677" s="15"/>
      <c r="AF677" s="15"/>
      <c r="AG677" s="22">
        <f t="shared" si="98"/>
        <v>0.25806451612903225</v>
      </c>
      <c r="AH677" s="15" t="e">
        <f t="shared" si="100"/>
        <v>#VALUE!</v>
      </c>
      <c r="AI677" s="22" t="e">
        <f>VLOOKUP(A677,'[1]Deals (investment)'!$B$2:$Z$1497,1,FALSE)</f>
        <v>#N/A</v>
      </c>
      <c r="AJ677" s="22" t="e">
        <f>VLOOKUP(A677,'[1]Deals (investment)'!$B$2:$Z$870,15,FALSE)</f>
        <v>#N/A</v>
      </c>
      <c r="AK677" s="17" t="e">
        <f>VLOOKUP(A677,'[1]Deals (Exits)'!B:B,1,FALSE)</f>
        <v>#N/A</v>
      </c>
      <c r="AL677" s="23" t="e">
        <f>VLOOKUP(G677,[1]Lookups!$V$3:$Y$197,4,FALSE)</f>
        <v>#N/A</v>
      </c>
      <c r="AM677" s="17" t="str">
        <f>VLOOKUP(X677,[1]Lookups!$B$3:$C$200,2,FALSE)</f>
        <v>Agriculture</v>
      </c>
      <c r="AN677" s="17" t="e">
        <f>VLOOKUP(R677,[1]Lookups!$H$3:$I$69,2,FALSE)</f>
        <v>#N/A</v>
      </c>
      <c r="AO677" s="17" t="e">
        <f>VLOOKUP(T677,[1]Lookups!$H$3:$I$69,2,FALSE)</f>
        <v>#N/A</v>
      </c>
      <c r="AP677" s="17" t="e">
        <f>VLOOKUP(AN677,[1]Lookups!$N$3:$O$11,2,FALSE)</f>
        <v>#N/A</v>
      </c>
      <c r="AQ677" s="18" t="e">
        <f>COUNTIFS('[1]Deals (investment)'!$B:$B,$A677)</f>
        <v>#VALUE!</v>
      </c>
      <c r="AR677" s="18" t="e">
        <f>COUNTIFS('[1]Deals (investment)'!$B:$B,$A677,'[1]Deals (investment)'!$T:$T,$AW$1)+COUNTIFS('[1]Deals (investment)'!$B:$B,$A677,'[1]Deals (investment)'!$T:$T,$AX$1)+COUNTIFS('[1]Deals (investment)'!$B:$B,$A677,'[1]Deals (investment)'!$T:$T,$AY$1)</f>
        <v>#VALUE!</v>
      </c>
      <c r="AS677" s="17" t="e">
        <f>SUMIFS('[1]Deals (investment)'!$C:$C,'[1]Deals (investment)'!$B:$B,$A677)</f>
        <v>#VALUE!</v>
      </c>
      <c r="AT677" s="17" t="e">
        <f t="shared" si="106"/>
        <v>#VALUE!</v>
      </c>
      <c r="AU677" s="18" t="e">
        <f>COUNTIF('[1]Deals (Exits)'!$B:$B,A677)</f>
        <v>#VALUE!</v>
      </c>
      <c r="AV677" s="17" t="e">
        <f>SUMIFS('[1]Deals (investment)'!$C:$C,'[1]Deals (investment)'!$B:$B,$A677,'[1]Deals (investment)'!$T:$T,AV$1)</f>
        <v>#VALUE!</v>
      </c>
      <c r="AW677" s="17" t="e">
        <f>SUMIFS('[1]Deals (investment)'!$C:$C,'[1]Deals (investment)'!$B:$B,$A677,'[1]Deals (investment)'!$T:$T,AW$1)</f>
        <v>#VALUE!</v>
      </c>
      <c r="AX677" s="17" t="e">
        <f>SUMIFS('[1]Deals (investment)'!$C:$C,'[1]Deals (investment)'!$B:$B,$A677,'[1]Deals (investment)'!$T:$T,AX$1)</f>
        <v>#VALUE!</v>
      </c>
      <c r="AY677" s="17" t="e">
        <f>SUMIFS('[1]Deals (investment)'!$C:$C,'[1]Deals (investment)'!$B:$B,$A677,'[1]Deals (investment)'!$T:$T,AY$1)</f>
        <v>#VALUE!</v>
      </c>
      <c r="AZ677" s="17" t="e">
        <f>SUMIFS('[1]Deals (investment)'!$C:$C,'[1]Deals (investment)'!$B:$B,$A677,'[1]Deals (investment)'!$T:$T,AZ$1)</f>
        <v>#VALUE!</v>
      </c>
      <c r="BA677" s="17" t="e">
        <f>SUMIFS('[1]Deals (investment)'!$C:$C,'[1]Deals (investment)'!$B:$B,$A677,'[1]Deals (investment)'!$T:$T,BA$1)</f>
        <v>#VALUE!</v>
      </c>
      <c r="BB677" s="17" t="e">
        <f>SUMIFS('[1]Deals (investment)'!$C:$C,'[1]Deals (investment)'!$B:$B,$A677,'[1]Deals (investment)'!$T:$T,BB$1)</f>
        <v>#VALUE!</v>
      </c>
      <c r="BC677" s="17" t="e">
        <f>SUMIFS('[1]Deals (Exits)'!$C:$C,'[1]Deals (Exits)'!$B:$B,$A677)</f>
        <v>#VALUE!</v>
      </c>
      <c r="BD677" s="17" t="e">
        <f>SUMIFS('[1]Deals (investment)'!$C:$C,'[1]Deals (investment)'!$B:$B,$A677,'[1]Deals (investment)'!$V:$V,BD$1)</f>
        <v>#VALUE!</v>
      </c>
      <c r="BE677" s="17" t="e">
        <f>SUMIFS('[1]Deals (investment)'!$C:$C,'[1]Deals (investment)'!$B:$B,$A677,'[1]Deals (investment)'!$V:$V,BE$1)</f>
        <v>#VALUE!</v>
      </c>
      <c r="BF677" s="17" t="e">
        <f>SUMIFS('[1]Deals (investment)'!$C:$C,'[1]Deals (investment)'!$B:$B,$A677,'[1]Deals (investment)'!$V:$V,BF$1)</f>
        <v>#VALUE!</v>
      </c>
      <c r="BG677" s="17" t="e">
        <f>SUMIFS('[1]Deals (investment)'!$C:$C,'[1]Deals (investment)'!$B:$B,$A677,'[1]Deals (investment)'!$V:$V,BG$1)</f>
        <v>#VALUE!</v>
      </c>
      <c r="BH677" s="17" t="e">
        <f>SUMIFS('[1]Deals (investment)'!$C:$C,'[1]Deals (investment)'!$B:$B,$A677,'[1]Deals (investment)'!$V:$V,BH$1)</f>
        <v>#VALUE!</v>
      </c>
      <c r="BI677" s="17" t="e">
        <f>SUMIFS('[1]Deals (investment)'!$C:$C,'[1]Deals (investment)'!$B:$B,$A677,'[1]Deals (investment)'!$V:$V,BI$1)</f>
        <v>#VALUE!</v>
      </c>
      <c r="BJ677" s="17" t="e">
        <f>SUMIFS('[1]Deals (investment)'!$C:$C,'[1]Deals (investment)'!$B:$B,$A677,'[1]Deals (investment)'!$V:$V,BJ$1)</f>
        <v>#VALUE!</v>
      </c>
      <c r="BK677" s="17" t="e">
        <f>SUMIFS('[1]Deals (investment)'!$C:$C,'[1]Deals (investment)'!$B:$B,$A677,'[1]Deals (investment)'!$V:$V,BK$1)</f>
        <v>#VALUE!</v>
      </c>
      <c r="BL677" s="17" t="e">
        <f>SUMIFS('[1]Deals (investment)'!$C:$C,'[1]Deals (investment)'!$B:$B,$A677,'[1]Deals (investment)'!$V:$V,BL$1)</f>
        <v>#VALUE!</v>
      </c>
      <c r="BM677" s="17" t="e">
        <f>SUMIFS('[1]Deals (investment)'!$C:$C,'[1]Deals (investment)'!$B:$B,$A677,'[1]Deals (investment)'!$V:$V,BM$1)</f>
        <v>#VALUE!</v>
      </c>
      <c r="BN677" s="15"/>
      <c r="BO677" s="15"/>
      <c r="BP677" s="22"/>
      <c r="BQ677" s="15"/>
      <c r="BR677" s="15"/>
      <c r="BS677" s="15"/>
      <c r="BT677" s="15"/>
      <c r="BU677" s="15"/>
      <c r="BV677" s="15"/>
      <c r="BW677" s="15"/>
      <c r="BX677" s="15"/>
      <c r="BY677" s="15"/>
      <c r="BZ677" s="15"/>
      <c r="CA677" s="15"/>
      <c r="CB677" s="15"/>
      <c r="CC677" s="15"/>
      <c r="CD677" s="15" t="str">
        <f t="shared" si="107"/>
        <v>AlethiomAlethiom works with multiple data sources including satellite data and ground-based remote sensing data from multiple sources. We combine this with proprietary data from the platforms of the companies and organizations with which we work to discern the “truth”</v>
      </c>
      <c r="CE677" s="15"/>
      <c r="CF677" s="15"/>
      <c r="CG677" s="15"/>
      <c r="CH677" s="15"/>
      <c r="CI677" s="15"/>
      <c r="CJ677" s="15"/>
    </row>
    <row r="678" spans="1:88" ht="12.75">
      <c r="A678" s="15" t="s">
        <v>5169</v>
      </c>
      <c r="B678" s="15" t="s">
        <v>5170</v>
      </c>
      <c r="C678" s="15" t="s">
        <v>58</v>
      </c>
      <c r="D678" s="16">
        <v>2016</v>
      </c>
      <c r="E678" s="15" t="s">
        <v>5171</v>
      </c>
      <c r="F678" s="15"/>
      <c r="G678" s="15"/>
      <c r="H678" s="15"/>
      <c r="I678" s="15"/>
      <c r="J678" s="15"/>
      <c r="K678" s="17" t="e">
        <f t="shared" si="105"/>
        <v>#VALUE!</v>
      </c>
      <c r="L678" s="15"/>
      <c r="M678" s="18" t="e">
        <f t="shared" si="95"/>
        <v>#VALUE!</v>
      </c>
      <c r="N678" s="15"/>
      <c r="O678" s="15"/>
      <c r="P678" s="15"/>
      <c r="Q678" s="15"/>
      <c r="R678" s="15"/>
      <c r="S678" s="19"/>
      <c r="T678" s="15"/>
      <c r="U678" s="17"/>
      <c r="V678" s="15" t="s">
        <v>5172</v>
      </c>
      <c r="W678" s="15"/>
      <c r="X678" s="15" t="s">
        <v>158</v>
      </c>
      <c r="Y678" s="15" t="s">
        <v>5173</v>
      </c>
      <c r="AB678" s="20"/>
      <c r="AC678" s="21" t="s">
        <v>5174</v>
      </c>
      <c r="AD678" s="21" t="s">
        <v>5175</v>
      </c>
      <c r="AE678" s="21" t="s">
        <v>5176</v>
      </c>
      <c r="AF678" s="15"/>
      <c r="AG678" s="22">
        <f t="shared" si="98"/>
        <v>0.38709677419354838</v>
      </c>
      <c r="AH678" s="15" t="str">
        <f t="shared" si="100"/>
        <v/>
      </c>
      <c r="AI678" s="22" t="e">
        <f>VLOOKUP(A678,'[1]Deals (investment)'!$B$2:$Z$1497,1,FALSE)</f>
        <v>#N/A</v>
      </c>
      <c r="AJ678" s="22" t="e">
        <f>VLOOKUP(A678,'[1]Deals (investment)'!$B$2:$Z$870,15,FALSE)</f>
        <v>#N/A</v>
      </c>
      <c r="AK678" s="17" t="e">
        <f>VLOOKUP(A678,'[1]Deals (Exits)'!B:B,1,FALSE)</f>
        <v>#N/A</v>
      </c>
      <c r="AL678" s="23" t="e">
        <f>VLOOKUP(G678,[1]Lookups!$V$3:$Y$197,4,FALSE)</f>
        <v>#N/A</v>
      </c>
      <c r="AM678" s="17" t="str">
        <f>VLOOKUP(X678,[1]Lookups!$B$3:$C$200,2,FALSE)</f>
        <v>Financial Services</v>
      </c>
      <c r="AN678" s="17" t="e">
        <f>VLOOKUP(R678,[1]Lookups!$H$3:$I$69,2,FALSE)</f>
        <v>#N/A</v>
      </c>
      <c r="AO678" s="17" t="e">
        <f>VLOOKUP(T678,[1]Lookups!$H$3:$I$69,2,FALSE)</f>
        <v>#N/A</v>
      </c>
      <c r="AP678" s="17" t="e">
        <f>VLOOKUP(AN678,[1]Lookups!$N$3:$O$11,2,FALSE)</f>
        <v>#N/A</v>
      </c>
      <c r="AQ678" s="18" t="e">
        <f>COUNTIFS('[1]Deals (investment)'!$B:$B,$A678)</f>
        <v>#VALUE!</v>
      </c>
      <c r="AR678" s="18" t="e">
        <f>COUNTIFS('[1]Deals (investment)'!$B:$B,$A678,'[1]Deals (investment)'!$T:$T,$AW$1)+COUNTIFS('[1]Deals (investment)'!$B:$B,$A678,'[1]Deals (investment)'!$T:$T,$AX$1)+COUNTIFS('[1]Deals (investment)'!$B:$B,$A678,'[1]Deals (investment)'!$T:$T,$AY$1)</f>
        <v>#VALUE!</v>
      </c>
      <c r="AS678" s="17" t="e">
        <f>SUMIFS('[1]Deals (investment)'!$C:$C,'[1]Deals (investment)'!$B:$B,$A678)</f>
        <v>#VALUE!</v>
      </c>
      <c r="AT678" s="17" t="e">
        <f t="shared" si="106"/>
        <v>#VALUE!</v>
      </c>
      <c r="AU678" s="18" t="e">
        <f>COUNTIF('[1]Deals (Exits)'!$B:$B,A678)</f>
        <v>#VALUE!</v>
      </c>
      <c r="AV678" s="17" t="e">
        <f>SUMIFS('[1]Deals (investment)'!$C:$C,'[1]Deals (investment)'!$B:$B,$A678,'[1]Deals (investment)'!$T:$T,AV$1)</f>
        <v>#VALUE!</v>
      </c>
      <c r="AW678" s="17" t="e">
        <f>SUMIFS('[1]Deals (investment)'!$C:$C,'[1]Deals (investment)'!$B:$B,$A678,'[1]Deals (investment)'!$T:$T,AW$1)</f>
        <v>#VALUE!</v>
      </c>
      <c r="AX678" s="17" t="e">
        <f>SUMIFS('[1]Deals (investment)'!$C:$C,'[1]Deals (investment)'!$B:$B,$A678,'[1]Deals (investment)'!$T:$T,AX$1)</f>
        <v>#VALUE!</v>
      </c>
      <c r="AY678" s="17" t="e">
        <f>SUMIFS('[1]Deals (investment)'!$C:$C,'[1]Deals (investment)'!$B:$B,$A678,'[1]Deals (investment)'!$T:$T,AY$1)</f>
        <v>#VALUE!</v>
      </c>
      <c r="AZ678" s="17" t="e">
        <f>SUMIFS('[1]Deals (investment)'!$C:$C,'[1]Deals (investment)'!$B:$B,$A678,'[1]Deals (investment)'!$T:$T,AZ$1)</f>
        <v>#VALUE!</v>
      </c>
      <c r="BA678" s="17" t="e">
        <f>SUMIFS('[1]Deals (investment)'!$C:$C,'[1]Deals (investment)'!$B:$B,$A678,'[1]Deals (investment)'!$T:$T,BA$1)</f>
        <v>#VALUE!</v>
      </c>
      <c r="BB678" s="17" t="e">
        <f>SUMIFS('[1]Deals (investment)'!$C:$C,'[1]Deals (investment)'!$B:$B,$A678,'[1]Deals (investment)'!$T:$T,BB$1)</f>
        <v>#VALUE!</v>
      </c>
      <c r="BC678" s="17" t="e">
        <f>SUMIFS('[1]Deals (Exits)'!$C:$C,'[1]Deals (Exits)'!$B:$B,$A678)</f>
        <v>#VALUE!</v>
      </c>
      <c r="BD678" s="17" t="e">
        <f>SUMIFS('[1]Deals (investment)'!$C:$C,'[1]Deals (investment)'!$B:$B,$A678,'[1]Deals (investment)'!$V:$V,BD$1)</f>
        <v>#VALUE!</v>
      </c>
      <c r="BE678" s="17" t="e">
        <f>SUMIFS('[1]Deals (investment)'!$C:$C,'[1]Deals (investment)'!$B:$B,$A678,'[1]Deals (investment)'!$V:$V,BE$1)</f>
        <v>#VALUE!</v>
      </c>
      <c r="BF678" s="17" t="e">
        <f>SUMIFS('[1]Deals (investment)'!$C:$C,'[1]Deals (investment)'!$B:$B,$A678,'[1]Deals (investment)'!$V:$V,BF$1)</f>
        <v>#VALUE!</v>
      </c>
      <c r="BG678" s="17" t="e">
        <f>SUMIFS('[1]Deals (investment)'!$C:$C,'[1]Deals (investment)'!$B:$B,$A678,'[1]Deals (investment)'!$V:$V,BG$1)</f>
        <v>#VALUE!</v>
      </c>
      <c r="BH678" s="17" t="e">
        <f>SUMIFS('[1]Deals (investment)'!$C:$C,'[1]Deals (investment)'!$B:$B,$A678,'[1]Deals (investment)'!$V:$V,BH$1)</f>
        <v>#VALUE!</v>
      </c>
      <c r="BI678" s="17" t="e">
        <f>SUMIFS('[1]Deals (investment)'!$C:$C,'[1]Deals (investment)'!$B:$B,$A678,'[1]Deals (investment)'!$V:$V,BI$1)</f>
        <v>#VALUE!</v>
      </c>
      <c r="BJ678" s="17" t="e">
        <f>SUMIFS('[1]Deals (investment)'!$C:$C,'[1]Deals (investment)'!$B:$B,$A678,'[1]Deals (investment)'!$V:$V,BJ$1)</f>
        <v>#VALUE!</v>
      </c>
      <c r="BK678" s="17" t="e">
        <f>SUMIFS('[1]Deals (investment)'!$C:$C,'[1]Deals (investment)'!$B:$B,$A678,'[1]Deals (investment)'!$V:$V,BK$1)</f>
        <v>#VALUE!</v>
      </c>
      <c r="BL678" s="17" t="e">
        <f>SUMIFS('[1]Deals (investment)'!$C:$C,'[1]Deals (investment)'!$B:$B,$A678,'[1]Deals (investment)'!$V:$V,BL$1)</f>
        <v>#VALUE!</v>
      </c>
      <c r="BM678" s="17" t="e">
        <f>SUMIFS('[1]Deals (investment)'!$C:$C,'[1]Deals (investment)'!$B:$B,$A678,'[1]Deals (investment)'!$V:$V,BM$1)</f>
        <v>#VALUE!</v>
      </c>
      <c r="BN678" s="15"/>
      <c r="BO678" s="15"/>
      <c r="BP678" s="22"/>
      <c r="BQ678" s="15"/>
      <c r="BR678" s="15"/>
      <c r="BS678" s="15"/>
      <c r="BT678" s="15"/>
      <c r="BU678" s="15"/>
      <c r="BV678" s="15"/>
      <c r="BW678" s="15"/>
      <c r="BX678" s="15"/>
      <c r="BY678" s="15"/>
      <c r="BZ678" s="15"/>
      <c r="CA678" s="15"/>
      <c r="CB678" s="15"/>
      <c r="CC678" s="15"/>
      <c r="CD678" s="15" t="str">
        <f t="shared" si="107"/>
        <v>Clic Payclick is the most advanced mobile payment for enterprises, merchants and consumers.Active</v>
      </c>
      <c r="CE678" s="15"/>
      <c r="CF678" s="15"/>
      <c r="CG678" s="15"/>
      <c r="CH678" s="15"/>
      <c r="CI678" s="15"/>
      <c r="CJ678" s="15"/>
    </row>
    <row r="679" spans="1:88" ht="12.75">
      <c r="A679" s="15" t="s">
        <v>5177</v>
      </c>
      <c r="B679" s="15"/>
      <c r="C679" s="15"/>
      <c r="D679" s="16"/>
      <c r="E679" s="15"/>
      <c r="F679" s="15"/>
      <c r="G679" s="15"/>
      <c r="H679" s="15"/>
      <c r="I679" s="15"/>
      <c r="J679" s="15"/>
      <c r="K679" s="17" t="e">
        <f t="shared" si="105"/>
        <v>#VALUE!</v>
      </c>
      <c r="L679" s="15"/>
      <c r="M679" s="18" t="e">
        <f t="shared" si="95"/>
        <v>#VALUE!</v>
      </c>
      <c r="N679" s="15"/>
      <c r="O679" s="15"/>
      <c r="P679" s="15"/>
      <c r="Q679" s="24" t="e">
        <f ca="1">_xludf.MAXIFS('[1]Deals (investment)'!A:A,'[1]Deals (investment)'!B:B,A679)</f>
        <v>#NAME?</v>
      </c>
      <c r="R679" s="15"/>
      <c r="S679" s="19"/>
      <c r="T679" s="15"/>
      <c r="U679" s="17"/>
      <c r="V679" s="15"/>
      <c r="W679" s="15"/>
      <c r="X679" s="15" t="s">
        <v>3143</v>
      </c>
      <c r="Y679" s="15"/>
      <c r="AB679" s="20"/>
      <c r="AC679" s="15"/>
      <c r="AD679" s="15"/>
      <c r="AE679" s="15"/>
      <c r="AF679" s="15"/>
      <c r="AG679" s="22">
        <f t="shared" ca="1" si="98"/>
        <v>0.12903225806451613</v>
      </c>
      <c r="AH679" s="15" t="str">
        <f t="shared" si="100"/>
        <v/>
      </c>
      <c r="AI679" s="22" t="e">
        <f>VLOOKUP(A679,'[1]Deals (investment)'!$B$2:$Z$1497,1,FALSE)</f>
        <v>#N/A</v>
      </c>
      <c r="AJ679" s="22" t="e">
        <f>VLOOKUP(A679,'[1]Deals (investment)'!$B$2:$Z$870,15,FALSE)</f>
        <v>#N/A</v>
      </c>
      <c r="AK679" s="17" t="e">
        <f>VLOOKUP(A679,'[1]Deals (Exits)'!B:B,1,FALSE)</f>
        <v>#N/A</v>
      </c>
      <c r="AL679" s="23" t="e">
        <f>VLOOKUP(G679,[1]Lookups!$V$3:$Y$197,4,FALSE)</f>
        <v>#N/A</v>
      </c>
      <c r="AM679" s="17" t="str">
        <f>VLOOKUP(X679,[1]Lookups!$B$3:$C$200,2,FALSE)</f>
        <v>Energy &amp; Resources</v>
      </c>
      <c r="AN679" s="17" t="e">
        <f>VLOOKUP(R679,[1]Lookups!$H$3:$I$69,2,FALSE)</f>
        <v>#N/A</v>
      </c>
      <c r="AO679" s="17" t="e">
        <f>VLOOKUP(T679,[1]Lookups!$H$3:$I$69,2,FALSE)</f>
        <v>#N/A</v>
      </c>
      <c r="AP679" s="17" t="e">
        <f>VLOOKUP(AN679,[1]Lookups!$N$3:$O$11,2,FALSE)</f>
        <v>#N/A</v>
      </c>
      <c r="AQ679" s="18" t="e">
        <f>COUNTIFS('[1]Deals (investment)'!$B:$B,$A679)</f>
        <v>#VALUE!</v>
      </c>
      <c r="AR679" s="18" t="e">
        <f>COUNTIFS('[1]Deals (investment)'!$B:$B,$A679,'[1]Deals (investment)'!$T:$T,$AW$1)+COUNTIFS('[1]Deals (investment)'!$B:$B,$A679,'[1]Deals (investment)'!$T:$T,$AX$1)+COUNTIFS('[1]Deals (investment)'!$B:$B,$A679,'[1]Deals (investment)'!$T:$T,$AY$1)</f>
        <v>#VALUE!</v>
      </c>
      <c r="AS679" s="17" t="e">
        <f>SUMIFS('[1]Deals (investment)'!$C:$C,'[1]Deals (investment)'!$B:$B,$A679)</f>
        <v>#VALUE!</v>
      </c>
      <c r="AT679" s="17" t="e">
        <f t="shared" si="106"/>
        <v>#VALUE!</v>
      </c>
      <c r="AU679" s="18" t="e">
        <f>COUNTIF('[1]Deals (Exits)'!$B:$B,A679)</f>
        <v>#VALUE!</v>
      </c>
      <c r="AV679" s="17" t="e">
        <f>SUMIFS('[1]Deals (investment)'!$C:$C,'[1]Deals (investment)'!$B:$B,$A679,'[1]Deals (investment)'!$T:$T,AV$1)</f>
        <v>#VALUE!</v>
      </c>
      <c r="AW679" s="17" t="e">
        <f>SUMIFS('[1]Deals (investment)'!$C:$C,'[1]Deals (investment)'!$B:$B,$A679,'[1]Deals (investment)'!$T:$T,AW$1)</f>
        <v>#VALUE!</v>
      </c>
      <c r="AX679" s="17" t="e">
        <f>SUMIFS('[1]Deals (investment)'!$C:$C,'[1]Deals (investment)'!$B:$B,$A679,'[1]Deals (investment)'!$T:$T,AX$1)</f>
        <v>#VALUE!</v>
      </c>
      <c r="AY679" s="17" t="e">
        <f>SUMIFS('[1]Deals (investment)'!$C:$C,'[1]Deals (investment)'!$B:$B,$A679,'[1]Deals (investment)'!$T:$T,AY$1)</f>
        <v>#VALUE!</v>
      </c>
      <c r="AZ679" s="17" t="e">
        <f>SUMIFS('[1]Deals (investment)'!$C:$C,'[1]Deals (investment)'!$B:$B,$A679,'[1]Deals (investment)'!$T:$T,AZ$1)</f>
        <v>#VALUE!</v>
      </c>
      <c r="BA679" s="17" t="e">
        <f>SUMIFS('[1]Deals (investment)'!$C:$C,'[1]Deals (investment)'!$B:$B,$A679,'[1]Deals (investment)'!$T:$T,BA$1)</f>
        <v>#VALUE!</v>
      </c>
      <c r="BB679" s="17" t="e">
        <f>SUMIFS('[1]Deals (investment)'!$C:$C,'[1]Deals (investment)'!$B:$B,$A679,'[1]Deals (investment)'!$T:$T,BB$1)</f>
        <v>#VALUE!</v>
      </c>
      <c r="BC679" s="17" t="e">
        <f>SUMIFS('[1]Deals (Exits)'!$C:$C,'[1]Deals (Exits)'!$B:$B,$A679)</f>
        <v>#VALUE!</v>
      </c>
      <c r="BD679" s="17" t="e">
        <f>SUMIFS('[1]Deals (investment)'!$C:$C,'[1]Deals (investment)'!$B:$B,$A679,'[1]Deals (investment)'!$V:$V,BD$1)</f>
        <v>#VALUE!</v>
      </c>
      <c r="BE679" s="17" t="e">
        <f>SUMIFS('[1]Deals (investment)'!$C:$C,'[1]Deals (investment)'!$B:$B,$A679,'[1]Deals (investment)'!$V:$V,BE$1)</f>
        <v>#VALUE!</v>
      </c>
      <c r="BF679" s="17" t="e">
        <f>SUMIFS('[1]Deals (investment)'!$C:$C,'[1]Deals (investment)'!$B:$B,$A679,'[1]Deals (investment)'!$V:$V,BF$1)</f>
        <v>#VALUE!</v>
      </c>
      <c r="BG679" s="17" t="e">
        <f>SUMIFS('[1]Deals (investment)'!$C:$C,'[1]Deals (investment)'!$B:$B,$A679,'[1]Deals (investment)'!$V:$V,BG$1)</f>
        <v>#VALUE!</v>
      </c>
      <c r="BH679" s="17" t="e">
        <f>SUMIFS('[1]Deals (investment)'!$C:$C,'[1]Deals (investment)'!$B:$B,$A679,'[1]Deals (investment)'!$V:$V,BH$1)</f>
        <v>#VALUE!</v>
      </c>
      <c r="BI679" s="17" t="e">
        <f>SUMIFS('[1]Deals (investment)'!$C:$C,'[1]Deals (investment)'!$B:$B,$A679,'[1]Deals (investment)'!$V:$V,BI$1)</f>
        <v>#VALUE!</v>
      </c>
      <c r="BJ679" s="17" t="e">
        <f>SUMIFS('[1]Deals (investment)'!$C:$C,'[1]Deals (investment)'!$B:$B,$A679,'[1]Deals (investment)'!$V:$V,BJ$1)</f>
        <v>#VALUE!</v>
      </c>
      <c r="BK679" s="17" t="e">
        <f>SUMIFS('[1]Deals (investment)'!$C:$C,'[1]Deals (investment)'!$B:$B,$A679,'[1]Deals (investment)'!$V:$V,BK$1)</f>
        <v>#VALUE!</v>
      </c>
      <c r="BL679" s="17" t="e">
        <f>SUMIFS('[1]Deals (investment)'!$C:$C,'[1]Deals (investment)'!$B:$B,$A679,'[1]Deals (investment)'!$V:$V,BL$1)</f>
        <v>#VALUE!</v>
      </c>
      <c r="BM679" s="17" t="e">
        <f>SUMIFS('[1]Deals (investment)'!$C:$C,'[1]Deals (investment)'!$B:$B,$A679,'[1]Deals (investment)'!$V:$V,BM$1)</f>
        <v>#VALUE!</v>
      </c>
      <c r="BN679" s="15"/>
      <c r="BO679" s="15"/>
      <c r="BP679" s="22"/>
      <c r="BQ679" s="15"/>
      <c r="BR679" s="15"/>
      <c r="BS679" s="15"/>
      <c r="BT679" s="15"/>
      <c r="BU679" s="15"/>
      <c r="BV679" s="15"/>
      <c r="BW679" s="15"/>
      <c r="BX679" s="15"/>
      <c r="BY679" s="15"/>
      <c r="BZ679" s="15"/>
      <c r="CA679" s="15"/>
      <c r="CB679" s="15"/>
      <c r="CC679" s="15"/>
      <c r="CD679" s="15"/>
      <c r="CE679" s="15"/>
      <c r="CF679" s="15"/>
      <c r="CG679" s="15"/>
      <c r="CH679" s="15"/>
      <c r="CI679" s="15"/>
      <c r="CJ679" s="15"/>
    </row>
    <row r="680" spans="1:88" ht="12.75">
      <c r="A680" s="15" t="s">
        <v>5178</v>
      </c>
      <c r="B680" s="15" t="s">
        <v>5179</v>
      </c>
      <c r="C680" s="15" t="s">
        <v>58</v>
      </c>
      <c r="D680" s="16"/>
      <c r="E680" s="15"/>
      <c r="F680" s="15"/>
      <c r="G680" s="15"/>
      <c r="H680" s="15"/>
      <c r="I680" s="15"/>
      <c r="J680" s="15"/>
      <c r="K680" s="17" t="e">
        <f t="shared" si="105"/>
        <v>#VALUE!</v>
      </c>
      <c r="L680" s="15"/>
      <c r="M680" s="18" t="e">
        <f t="shared" si="95"/>
        <v>#VALUE!</v>
      </c>
      <c r="N680" s="15"/>
      <c r="O680" s="15"/>
      <c r="P680" s="15"/>
      <c r="Q680" s="24" t="e">
        <f ca="1">_xludf.MAXIFS('[1]Deals (investment)'!A:A,'[1]Deals (investment)'!B:B,A680)</f>
        <v>#NAME?</v>
      </c>
      <c r="R680" s="15"/>
      <c r="S680" s="19"/>
      <c r="T680" s="15"/>
      <c r="U680" s="17"/>
      <c r="V680" s="15"/>
      <c r="W680" s="15"/>
      <c r="X680" s="15"/>
      <c r="Y680" s="15"/>
      <c r="AB680" s="20"/>
      <c r="AC680" s="15"/>
      <c r="AD680" s="15"/>
      <c r="AE680" s="15"/>
      <c r="AF680" s="15"/>
      <c r="AG680" s="22">
        <f t="shared" ca="1" si="98"/>
        <v>0.16129032258064516</v>
      </c>
      <c r="AH680" s="15" t="str">
        <f t="shared" si="100"/>
        <v/>
      </c>
      <c r="AI680" s="22" t="e">
        <f>VLOOKUP(A680,'[1]Deals (investment)'!$B$2:$Z$1497,1,FALSE)</f>
        <v>#N/A</v>
      </c>
      <c r="AJ680" s="22" t="e">
        <f>VLOOKUP(A680,'[1]Deals (investment)'!$B$2:$Z$870,15,FALSE)</f>
        <v>#N/A</v>
      </c>
      <c r="AK680" s="17" t="e">
        <f>VLOOKUP(A680,'[1]Deals (Exits)'!B:B,1,FALSE)</f>
        <v>#N/A</v>
      </c>
      <c r="AL680" s="23" t="e">
        <f>VLOOKUP(G680,[1]Lookups!$V$3:$Y$197,4,FALSE)</f>
        <v>#N/A</v>
      </c>
      <c r="AM680" s="17" t="e">
        <f>VLOOKUP(X680,[1]Lookups!$B$3:$C$200,2,FALSE)</f>
        <v>#N/A</v>
      </c>
      <c r="AN680" s="17" t="e">
        <f>VLOOKUP(R680,[1]Lookups!$H$3:$I$69,2,FALSE)</f>
        <v>#N/A</v>
      </c>
      <c r="AO680" s="17" t="e">
        <f>VLOOKUP(T680,[1]Lookups!$H$3:$I$69,2,FALSE)</f>
        <v>#N/A</v>
      </c>
      <c r="AP680" s="17" t="e">
        <f>VLOOKUP(AN680,[1]Lookups!$N$3:$O$11,2,FALSE)</f>
        <v>#N/A</v>
      </c>
      <c r="AQ680" s="18" t="e">
        <f>COUNTIFS('[1]Deals (investment)'!$B:$B,$A680)</f>
        <v>#VALUE!</v>
      </c>
      <c r="AR680" s="18" t="e">
        <f>COUNTIFS('[1]Deals (investment)'!$B:$B,$A680,'[1]Deals (investment)'!$T:$T,$AW$1)+COUNTIFS('[1]Deals (investment)'!$B:$B,$A680,'[1]Deals (investment)'!$T:$T,$AX$1)+COUNTIFS('[1]Deals (investment)'!$B:$B,$A680,'[1]Deals (investment)'!$T:$T,$AY$1)</f>
        <v>#VALUE!</v>
      </c>
      <c r="AS680" s="17" t="e">
        <f>SUMIFS('[1]Deals (investment)'!$C:$C,'[1]Deals (investment)'!$B:$B,$A680)</f>
        <v>#VALUE!</v>
      </c>
      <c r="AT680" s="17" t="e">
        <f t="shared" si="106"/>
        <v>#VALUE!</v>
      </c>
      <c r="AU680" s="18" t="e">
        <f>COUNTIF('[1]Deals (Exits)'!$B:$B,A680)</f>
        <v>#VALUE!</v>
      </c>
      <c r="AV680" s="17" t="e">
        <f>SUMIFS('[1]Deals (investment)'!$C:$C,'[1]Deals (investment)'!$B:$B,$A680,'[1]Deals (investment)'!$T:$T,AV$1)</f>
        <v>#VALUE!</v>
      </c>
      <c r="AW680" s="17" t="e">
        <f>SUMIFS('[1]Deals (investment)'!$C:$C,'[1]Deals (investment)'!$B:$B,$A680,'[1]Deals (investment)'!$T:$T,AW$1)</f>
        <v>#VALUE!</v>
      </c>
      <c r="AX680" s="17" t="e">
        <f>SUMIFS('[1]Deals (investment)'!$C:$C,'[1]Deals (investment)'!$B:$B,$A680,'[1]Deals (investment)'!$T:$T,AX$1)</f>
        <v>#VALUE!</v>
      </c>
      <c r="AY680" s="17" t="e">
        <f>SUMIFS('[1]Deals (investment)'!$C:$C,'[1]Deals (investment)'!$B:$B,$A680,'[1]Deals (investment)'!$T:$T,AY$1)</f>
        <v>#VALUE!</v>
      </c>
      <c r="AZ680" s="17" t="e">
        <f>SUMIFS('[1]Deals (investment)'!$C:$C,'[1]Deals (investment)'!$B:$B,$A680,'[1]Deals (investment)'!$T:$T,AZ$1)</f>
        <v>#VALUE!</v>
      </c>
      <c r="BA680" s="17" t="e">
        <f>SUMIFS('[1]Deals (investment)'!$C:$C,'[1]Deals (investment)'!$B:$B,$A680,'[1]Deals (investment)'!$T:$T,BA$1)</f>
        <v>#VALUE!</v>
      </c>
      <c r="BB680" s="17" t="e">
        <f>SUMIFS('[1]Deals (investment)'!$C:$C,'[1]Deals (investment)'!$B:$B,$A680,'[1]Deals (investment)'!$T:$T,BB$1)</f>
        <v>#VALUE!</v>
      </c>
      <c r="BC680" s="17" t="e">
        <f>SUMIFS('[1]Deals (Exits)'!$C:$C,'[1]Deals (Exits)'!$B:$B,$A680)</f>
        <v>#VALUE!</v>
      </c>
      <c r="BD680" s="17" t="e">
        <f>SUMIFS('[1]Deals (investment)'!$C:$C,'[1]Deals (investment)'!$B:$B,$A680,'[1]Deals (investment)'!$V:$V,BD$1)</f>
        <v>#VALUE!</v>
      </c>
      <c r="BE680" s="17" t="e">
        <f>SUMIFS('[1]Deals (investment)'!$C:$C,'[1]Deals (investment)'!$B:$B,$A680,'[1]Deals (investment)'!$V:$V,BE$1)</f>
        <v>#VALUE!</v>
      </c>
      <c r="BF680" s="17" t="e">
        <f>SUMIFS('[1]Deals (investment)'!$C:$C,'[1]Deals (investment)'!$B:$B,$A680,'[1]Deals (investment)'!$V:$V,BF$1)</f>
        <v>#VALUE!</v>
      </c>
      <c r="BG680" s="17" t="e">
        <f>SUMIFS('[1]Deals (investment)'!$C:$C,'[1]Deals (investment)'!$B:$B,$A680,'[1]Deals (investment)'!$V:$V,BG$1)</f>
        <v>#VALUE!</v>
      </c>
      <c r="BH680" s="17" t="e">
        <f>SUMIFS('[1]Deals (investment)'!$C:$C,'[1]Deals (investment)'!$B:$B,$A680,'[1]Deals (investment)'!$V:$V,BH$1)</f>
        <v>#VALUE!</v>
      </c>
      <c r="BI680" s="17" t="e">
        <f>SUMIFS('[1]Deals (investment)'!$C:$C,'[1]Deals (investment)'!$B:$B,$A680,'[1]Deals (investment)'!$V:$V,BI$1)</f>
        <v>#VALUE!</v>
      </c>
      <c r="BJ680" s="17" t="e">
        <f>SUMIFS('[1]Deals (investment)'!$C:$C,'[1]Deals (investment)'!$B:$B,$A680,'[1]Deals (investment)'!$V:$V,BJ$1)</f>
        <v>#VALUE!</v>
      </c>
      <c r="BK680" s="17" t="e">
        <f>SUMIFS('[1]Deals (investment)'!$C:$C,'[1]Deals (investment)'!$B:$B,$A680,'[1]Deals (investment)'!$V:$V,BK$1)</f>
        <v>#VALUE!</v>
      </c>
      <c r="BL680" s="17" t="e">
        <f>SUMIFS('[1]Deals (investment)'!$C:$C,'[1]Deals (investment)'!$B:$B,$A680,'[1]Deals (investment)'!$V:$V,BL$1)</f>
        <v>#VALUE!</v>
      </c>
      <c r="BM680" s="17" t="e">
        <f>SUMIFS('[1]Deals (investment)'!$C:$C,'[1]Deals (investment)'!$B:$B,$A680,'[1]Deals (investment)'!$V:$V,BM$1)</f>
        <v>#VALUE!</v>
      </c>
      <c r="BN680" s="15"/>
      <c r="BO680" s="15"/>
      <c r="BP680" s="22"/>
      <c r="BQ680" s="15"/>
      <c r="BR680" s="15"/>
      <c r="BS680" s="15"/>
      <c r="BT680" s="15"/>
      <c r="BU680" s="15"/>
      <c r="BV680" s="15"/>
      <c r="BW680" s="15"/>
      <c r="BX680" s="15"/>
      <c r="BY680" s="15"/>
      <c r="BZ680" s="15"/>
      <c r="CA680" s="15"/>
      <c r="CB680" s="15"/>
      <c r="CC680" s="15"/>
      <c r="CD680" s="15"/>
      <c r="CE680" s="15"/>
      <c r="CF680" s="15"/>
      <c r="CG680" s="15"/>
      <c r="CH680" s="15"/>
      <c r="CI680" s="15"/>
      <c r="CJ680" s="15"/>
    </row>
    <row r="681" spans="1:88" ht="12.75">
      <c r="A681" s="15" t="s">
        <v>5180</v>
      </c>
      <c r="B681" s="15"/>
      <c r="C681" s="15" t="s">
        <v>58</v>
      </c>
      <c r="D681" s="16"/>
      <c r="E681" s="15"/>
      <c r="F681" s="15"/>
      <c r="G681" s="15"/>
      <c r="H681" s="15"/>
      <c r="I681" s="15"/>
      <c r="J681" s="15"/>
      <c r="K681" s="17" t="e">
        <f t="shared" si="105"/>
        <v>#VALUE!</v>
      </c>
      <c r="L681" s="15"/>
      <c r="M681" s="18" t="e">
        <f t="shared" si="95"/>
        <v>#VALUE!</v>
      </c>
      <c r="N681" s="15"/>
      <c r="O681" s="15"/>
      <c r="P681" s="15"/>
      <c r="Q681" s="24" t="e">
        <f ca="1">_xludf.MAXIFS('[1]Deals (investment)'!A:A,'[1]Deals (investment)'!B:B,A681)</f>
        <v>#NAME?</v>
      </c>
      <c r="R681" s="15"/>
      <c r="S681" s="19"/>
      <c r="T681" s="15"/>
      <c r="U681" s="17"/>
      <c r="V681" s="15"/>
      <c r="W681" s="15"/>
      <c r="X681" s="15"/>
      <c r="Y681" s="15"/>
      <c r="AB681" s="20"/>
      <c r="AC681" s="15"/>
      <c r="AD681" s="15"/>
      <c r="AE681" s="15"/>
      <c r="AF681" s="15"/>
      <c r="AG681" s="22">
        <f t="shared" ca="1" si="98"/>
        <v>0.12903225806451613</v>
      </c>
      <c r="AH681" s="15" t="str">
        <f t="shared" si="100"/>
        <v/>
      </c>
      <c r="AI681" s="22" t="e">
        <f>VLOOKUP(A681,'[1]Deals (investment)'!$B$2:$Z$1497,1,FALSE)</f>
        <v>#N/A</v>
      </c>
      <c r="AJ681" s="22" t="e">
        <f>VLOOKUP(A681,'[1]Deals (investment)'!$B$2:$Z$870,15,FALSE)</f>
        <v>#N/A</v>
      </c>
      <c r="AK681" s="17" t="e">
        <f>VLOOKUP(A681,'[1]Deals (Exits)'!B:B,1,FALSE)</f>
        <v>#N/A</v>
      </c>
      <c r="AL681" s="23" t="e">
        <f>VLOOKUP(G681,[1]Lookups!$V$3:$Y$197,4,FALSE)</f>
        <v>#N/A</v>
      </c>
      <c r="AM681" s="17" t="e">
        <f>VLOOKUP(X681,[1]Lookups!$B$3:$C$200,2,FALSE)</f>
        <v>#N/A</v>
      </c>
      <c r="AN681" s="17" t="e">
        <f>VLOOKUP(R681,[1]Lookups!$H$3:$I$69,2,FALSE)</f>
        <v>#N/A</v>
      </c>
      <c r="AO681" s="17" t="e">
        <f>VLOOKUP(T681,[1]Lookups!$H$3:$I$69,2,FALSE)</f>
        <v>#N/A</v>
      </c>
      <c r="AP681" s="17" t="e">
        <f>VLOOKUP(AN681,[1]Lookups!$N$3:$O$11,2,FALSE)</f>
        <v>#N/A</v>
      </c>
      <c r="AQ681" s="18" t="e">
        <f>COUNTIFS('[1]Deals (investment)'!$B:$B,$A681)</f>
        <v>#VALUE!</v>
      </c>
      <c r="AR681" s="18" t="e">
        <f>COUNTIFS('[1]Deals (investment)'!$B:$B,$A681,'[1]Deals (investment)'!$T:$T,$AW$1)+COUNTIFS('[1]Deals (investment)'!$B:$B,$A681,'[1]Deals (investment)'!$T:$T,$AX$1)+COUNTIFS('[1]Deals (investment)'!$B:$B,$A681,'[1]Deals (investment)'!$T:$T,$AY$1)</f>
        <v>#VALUE!</v>
      </c>
      <c r="AS681" s="17" t="e">
        <f>SUMIFS('[1]Deals (investment)'!$C:$C,'[1]Deals (investment)'!$B:$B,$A681)</f>
        <v>#VALUE!</v>
      </c>
      <c r="AT681" s="17" t="e">
        <f t="shared" si="106"/>
        <v>#VALUE!</v>
      </c>
      <c r="AU681" s="18" t="e">
        <f>COUNTIF('[1]Deals (Exits)'!$B:$B,A681)</f>
        <v>#VALUE!</v>
      </c>
      <c r="AV681" s="17" t="e">
        <f>SUMIFS('[1]Deals (investment)'!$C:$C,'[1]Deals (investment)'!$B:$B,$A681,'[1]Deals (investment)'!$T:$T,AV$1)</f>
        <v>#VALUE!</v>
      </c>
      <c r="AW681" s="17" t="e">
        <f>SUMIFS('[1]Deals (investment)'!$C:$C,'[1]Deals (investment)'!$B:$B,$A681,'[1]Deals (investment)'!$T:$T,AW$1)</f>
        <v>#VALUE!</v>
      </c>
      <c r="AX681" s="17" t="e">
        <f>SUMIFS('[1]Deals (investment)'!$C:$C,'[1]Deals (investment)'!$B:$B,$A681,'[1]Deals (investment)'!$T:$T,AX$1)</f>
        <v>#VALUE!</v>
      </c>
      <c r="AY681" s="17" t="e">
        <f>SUMIFS('[1]Deals (investment)'!$C:$C,'[1]Deals (investment)'!$B:$B,$A681,'[1]Deals (investment)'!$T:$T,AY$1)</f>
        <v>#VALUE!</v>
      </c>
      <c r="AZ681" s="17" t="e">
        <f>SUMIFS('[1]Deals (investment)'!$C:$C,'[1]Deals (investment)'!$B:$B,$A681,'[1]Deals (investment)'!$T:$T,AZ$1)</f>
        <v>#VALUE!</v>
      </c>
      <c r="BA681" s="17" t="e">
        <f>SUMIFS('[1]Deals (investment)'!$C:$C,'[1]Deals (investment)'!$B:$B,$A681,'[1]Deals (investment)'!$T:$T,BA$1)</f>
        <v>#VALUE!</v>
      </c>
      <c r="BB681" s="17" t="e">
        <f>SUMIFS('[1]Deals (investment)'!$C:$C,'[1]Deals (investment)'!$B:$B,$A681,'[1]Deals (investment)'!$T:$T,BB$1)</f>
        <v>#VALUE!</v>
      </c>
      <c r="BC681" s="17" t="e">
        <f>SUMIFS('[1]Deals (Exits)'!$C:$C,'[1]Deals (Exits)'!$B:$B,$A681)</f>
        <v>#VALUE!</v>
      </c>
      <c r="BD681" s="17" t="e">
        <f>SUMIFS('[1]Deals (investment)'!$C:$C,'[1]Deals (investment)'!$B:$B,$A681,'[1]Deals (investment)'!$V:$V,BD$1)</f>
        <v>#VALUE!</v>
      </c>
      <c r="BE681" s="17" t="e">
        <f>SUMIFS('[1]Deals (investment)'!$C:$C,'[1]Deals (investment)'!$B:$B,$A681,'[1]Deals (investment)'!$V:$V,BE$1)</f>
        <v>#VALUE!</v>
      </c>
      <c r="BF681" s="17" t="e">
        <f>SUMIFS('[1]Deals (investment)'!$C:$C,'[1]Deals (investment)'!$B:$B,$A681,'[1]Deals (investment)'!$V:$V,BF$1)</f>
        <v>#VALUE!</v>
      </c>
      <c r="BG681" s="17" t="e">
        <f>SUMIFS('[1]Deals (investment)'!$C:$C,'[1]Deals (investment)'!$B:$B,$A681,'[1]Deals (investment)'!$V:$V,BG$1)</f>
        <v>#VALUE!</v>
      </c>
      <c r="BH681" s="17" t="e">
        <f>SUMIFS('[1]Deals (investment)'!$C:$C,'[1]Deals (investment)'!$B:$B,$A681,'[1]Deals (investment)'!$V:$V,BH$1)</f>
        <v>#VALUE!</v>
      </c>
      <c r="BI681" s="17" t="e">
        <f>SUMIFS('[1]Deals (investment)'!$C:$C,'[1]Deals (investment)'!$B:$B,$A681,'[1]Deals (investment)'!$V:$V,BI$1)</f>
        <v>#VALUE!</v>
      </c>
      <c r="BJ681" s="17" t="e">
        <f>SUMIFS('[1]Deals (investment)'!$C:$C,'[1]Deals (investment)'!$B:$B,$A681,'[1]Deals (investment)'!$V:$V,BJ$1)</f>
        <v>#VALUE!</v>
      </c>
      <c r="BK681" s="17" t="e">
        <f>SUMIFS('[1]Deals (investment)'!$C:$C,'[1]Deals (investment)'!$B:$B,$A681,'[1]Deals (investment)'!$V:$V,BK$1)</f>
        <v>#VALUE!</v>
      </c>
      <c r="BL681" s="17" t="e">
        <f>SUMIFS('[1]Deals (investment)'!$C:$C,'[1]Deals (investment)'!$B:$B,$A681,'[1]Deals (investment)'!$V:$V,BL$1)</f>
        <v>#VALUE!</v>
      </c>
      <c r="BM681" s="17" t="e">
        <f>SUMIFS('[1]Deals (investment)'!$C:$C,'[1]Deals (investment)'!$B:$B,$A681,'[1]Deals (investment)'!$V:$V,BM$1)</f>
        <v>#VALUE!</v>
      </c>
      <c r="BN681" s="15"/>
      <c r="BO681" s="15"/>
      <c r="BP681" s="22"/>
      <c r="BQ681" s="15"/>
      <c r="BR681" s="15"/>
      <c r="BS681" s="15"/>
      <c r="BT681" s="15"/>
      <c r="BU681" s="15"/>
      <c r="BV681" s="15"/>
      <c r="BW681" s="15"/>
      <c r="BX681" s="15"/>
      <c r="BY681" s="15"/>
      <c r="BZ681" s="15"/>
      <c r="CA681" s="15"/>
      <c r="CB681" s="15"/>
      <c r="CC681" s="15"/>
      <c r="CD681" s="15" t="str">
        <f t="shared" ref="CD681:CD682" si="108">CONCATENATE(A681,B681,C681)</f>
        <v>Ama.ZingActive</v>
      </c>
      <c r="CE681" s="15"/>
      <c r="CF681" s="15"/>
      <c r="CG681" s="15"/>
      <c r="CH681" s="15"/>
      <c r="CI681" s="15"/>
      <c r="CJ681" s="15"/>
    </row>
    <row r="682" spans="1:88" ht="12.75">
      <c r="A682" s="15" t="s">
        <v>5181</v>
      </c>
      <c r="B682" s="15"/>
      <c r="C682" s="15" t="s">
        <v>58</v>
      </c>
      <c r="D682" s="16"/>
      <c r="E682" s="15"/>
      <c r="F682" s="15"/>
      <c r="G682" s="15"/>
      <c r="H682" s="15"/>
      <c r="I682" s="15"/>
      <c r="J682" s="15"/>
      <c r="K682" s="17" t="e">
        <f t="shared" si="105"/>
        <v>#VALUE!</v>
      </c>
      <c r="L682" s="15"/>
      <c r="M682" s="18" t="e">
        <f t="shared" si="95"/>
        <v>#VALUE!</v>
      </c>
      <c r="N682" s="15"/>
      <c r="O682" s="15"/>
      <c r="P682" s="15"/>
      <c r="Q682" s="15"/>
      <c r="R682" s="15"/>
      <c r="S682" s="19"/>
      <c r="T682" s="15"/>
      <c r="U682" s="17"/>
      <c r="V682" s="15"/>
      <c r="W682" s="15"/>
      <c r="X682" s="15" t="s">
        <v>538</v>
      </c>
      <c r="Y682" s="15"/>
      <c r="AB682" s="20"/>
      <c r="AC682" s="15"/>
      <c r="AD682" s="15"/>
      <c r="AE682" s="15"/>
      <c r="AF682" s="15"/>
      <c r="AG682" s="22">
        <f t="shared" si="98"/>
        <v>0.12903225806451613</v>
      </c>
      <c r="AH682" s="15" t="str">
        <f t="shared" si="100"/>
        <v/>
      </c>
      <c r="AI682" s="22" t="e">
        <f>VLOOKUP(A682,'[1]Deals (investment)'!$B$2:$Z$1497,1,FALSE)</f>
        <v>#N/A</v>
      </c>
      <c r="AJ682" s="22" t="e">
        <f>VLOOKUP(A682,'[1]Deals (investment)'!$B$2:$Z$870,15,FALSE)</f>
        <v>#N/A</v>
      </c>
      <c r="AK682" s="17" t="e">
        <f>VLOOKUP(A682,'[1]Deals (Exits)'!B:B,1,FALSE)</f>
        <v>#N/A</v>
      </c>
      <c r="AL682" s="23" t="e">
        <f>VLOOKUP(G682,[1]Lookups!$V$3:$Y$197,4,FALSE)</f>
        <v>#N/A</v>
      </c>
      <c r="AM682" s="17" t="str">
        <f>VLOOKUP(X682,[1]Lookups!$B$3:$C$200,2,FALSE)</f>
        <v>Agriculture</v>
      </c>
      <c r="AN682" s="17" t="e">
        <f>VLOOKUP(R682,[1]Lookups!$H$3:$I$69,2,FALSE)</f>
        <v>#N/A</v>
      </c>
      <c r="AO682" s="17" t="e">
        <f>VLOOKUP(T682,[1]Lookups!$H$3:$I$69,2,FALSE)</f>
        <v>#N/A</v>
      </c>
      <c r="AP682" s="17" t="e">
        <f>VLOOKUP(AN682,[1]Lookups!$N$3:$O$11,2,FALSE)</f>
        <v>#N/A</v>
      </c>
      <c r="AQ682" s="18" t="e">
        <f>COUNTIFS('[1]Deals (investment)'!$B:$B,$A682)</f>
        <v>#VALUE!</v>
      </c>
      <c r="AR682" s="18" t="e">
        <f>COUNTIFS('[1]Deals (investment)'!$B:$B,$A682,'[1]Deals (investment)'!$T:$T,$AW$1)+COUNTIFS('[1]Deals (investment)'!$B:$B,$A682,'[1]Deals (investment)'!$T:$T,$AX$1)+COUNTIFS('[1]Deals (investment)'!$B:$B,$A682,'[1]Deals (investment)'!$T:$T,$AY$1)</f>
        <v>#VALUE!</v>
      </c>
      <c r="AS682" s="17" t="e">
        <f>SUMIFS('[1]Deals (investment)'!$C:$C,'[1]Deals (investment)'!$B:$B,$A682)</f>
        <v>#VALUE!</v>
      </c>
      <c r="AT682" s="17" t="e">
        <f t="shared" si="106"/>
        <v>#VALUE!</v>
      </c>
      <c r="AU682" s="18" t="e">
        <f>COUNTIF('[1]Deals (Exits)'!$B:$B,A682)</f>
        <v>#VALUE!</v>
      </c>
      <c r="AV682" s="17" t="e">
        <f>SUMIFS('[1]Deals (investment)'!$C:$C,'[1]Deals (investment)'!$B:$B,$A682,'[1]Deals (investment)'!$T:$T,AV$1)</f>
        <v>#VALUE!</v>
      </c>
      <c r="AW682" s="17" t="e">
        <f>SUMIFS('[1]Deals (investment)'!$C:$C,'[1]Deals (investment)'!$B:$B,$A682,'[1]Deals (investment)'!$T:$T,AW$1)</f>
        <v>#VALUE!</v>
      </c>
      <c r="AX682" s="17" t="e">
        <f>SUMIFS('[1]Deals (investment)'!$C:$C,'[1]Deals (investment)'!$B:$B,$A682,'[1]Deals (investment)'!$T:$T,AX$1)</f>
        <v>#VALUE!</v>
      </c>
      <c r="AY682" s="17" t="e">
        <f>SUMIFS('[1]Deals (investment)'!$C:$C,'[1]Deals (investment)'!$B:$B,$A682,'[1]Deals (investment)'!$T:$T,AY$1)</f>
        <v>#VALUE!</v>
      </c>
      <c r="AZ682" s="17" t="e">
        <f>SUMIFS('[1]Deals (investment)'!$C:$C,'[1]Deals (investment)'!$B:$B,$A682,'[1]Deals (investment)'!$T:$T,AZ$1)</f>
        <v>#VALUE!</v>
      </c>
      <c r="BA682" s="17" t="e">
        <f>SUMIFS('[1]Deals (investment)'!$C:$C,'[1]Deals (investment)'!$B:$B,$A682,'[1]Deals (investment)'!$T:$T,BA$1)</f>
        <v>#VALUE!</v>
      </c>
      <c r="BB682" s="17" t="e">
        <f>SUMIFS('[1]Deals (investment)'!$C:$C,'[1]Deals (investment)'!$B:$B,$A682,'[1]Deals (investment)'!$T:$T,BB$1)</f>
        <v>#VALUE!</v>
      </c>
      <c r="BC682" s="17" t="e">
        <f>SUMIFS('[1]Deals (Exits)'!$C:$C,'[1]Deals (Exits)'!$B:$B,$A682)</f>
        <v>#VALUE!</v>
      </c>
      <c r="BD682" s="17" t="e">
        <f>SUMIFS('[1]Deals (investment)'!$C:$C,'[1]Deals (investment)'!$B:$B,$A682,'[1]Deals (investment)'!$V:$V,BD$1)</f>
        <v>#VALUE!</v>
      </c>
      <c r="BE682" s="17" t="e">
        <f>SUMIFS('[1]Deals (investment)'!$C:$C,'[1]Deals (investment)'!$B:$B,$A682,'[1]Deals (investment)'!$V:$V,BE$1)</f>
        <v>#VALUE!</v>
      </c>
      <c r="BF682" s="17" t="e">
        <f>SUMIFS('[1]Deals (investment)'!$C:$C,'[1]Deals (investment)'!$B:$B,$A682,'[1]Deals (investment)'!$V:$V,BF$1)</f>
        <v>#VALUE!</v>
      </c>
      <c r="BG682" s="17" t="e">
        <f>SUMIFS('[1]Deals (investment)'!$C:$C,'[1]Deals (investment)'!$B:$B,$A682,'[1]Deals (investment)'!$V:$V,BG$1)</f>
        <v>#VALUE!</v>
      </c>
      <c r="BH682" s="17" t="e">
        <f>SUMIFS('[1]Deals (investment)'!$C:$C,'[1]Deals (investment)'!$B:$B,$A682,'[1]Deals (investment)'!$V:$V,BH$1)</f>
        <v>#VALUE!</v>
      </c>
      <c r="BI682" s="17" t="e">
        <f>SUMIFS('[1]Deals (investment)'!$C:$C,'[1]Deals (investment)'!$B:$B,$A682,'[1]Deals (investment)'!$V:$V,BI$1)</f>
        <v>#VALUE!</v>
      </c>
      <c r="BJ682" s="17" t="e">
        <f>SUMIFS('[1]Deals (investment)'!$C:$C,'[1]Deals (investment)'!$B:$B,$A682,'[1]Deals (investment)'!$V:$V,BJ$1)</f>
        <v>#VALUE!</v>
      </c>
      <c r="BK682" s="17" t="e">
        <f>SUMIFS('[1]Deals (investment)'!$C:$C,'[1]Deals (investment)'!$B:$B,$A682,'[1]Deals (investment)'!$V:$V,BK$1)</f>
        <v>#VALUE!</v>
      </c>
      <c r="BL682" s="17" t="e">
        <f>SUMIFS('[1]Deals (investment)'!$C:$C,'[1]Deals (investment)'!$B:$B,$A682,'[1]Deals (investment)'!$V:$V,BL$1)</f>
        <v>#VALUE!</v>
      </c>
      <c r="BM682" s="17" t="e">
        <f>SUMIFS('[1]Deals (investment)'!$C:$C,'[1]Deals (investment)'!$B:$B,$A682,'[1]Deals (investment)'!$V:$V,BM$1)</f>
        <v>#VALUE!</v>
      </c>
      <c r="BN682" s="15"/>
      <c r="BO682" s="15"/>
      <c r="BP682" s="22"/>
      <c r="BQ682" s="15"/>
      <c r="BR682" s="15"/>
      <c r="BS682" s="15"/>
      <c r="BT682" s="15"/>
      <c r="BU682" s="15"/>
      <c r="BV682" s="15"/>
      <c r="BW682" s="15"/>
      <c r="BX682" s="15"/>
      <c r="BY682" s="15"/>
      <c r="BZ682" s="15"/>
      <c r="CA682" s="15"/>
      <c r="CB682" s="15"/>
      <c r="CC682" s="15"/>
      <c r="CD682" s="15" t="str">
        <f t="shared" si="108"/>
        <v>Amap BeninActive</v>
      </c>
      <c r="CE682" s="15"/>
      <c r="CF682" s="15"/>
      <c r="CG682" s="15"/>
      <c r="CH682" s="15"/>
      <c r="CI682" s="15"/>
      <c r="CJ682" s="15"/>
    </row>
    <row r="683" spans="1:88" ht="12.75">
      <c r="A683" s="15" t="s">
        <v>5182</v>
      </c>
      <c r="B683" s="15"/>
      <c r="C683" s="15"/>
      <c r="D683" s="16"/>
      <c r="E683" s="15"/>
      <c r="F683" s="15"/>
      <c r="G683" s="15"/>
      <c r="H683" s="15"/>
      <c r="I683" s="15"/>
      <c r="J683" s="15"/>
      <c r="K683" s="17" t="e">
        <f t="shared" si="105"/>
        <v>#VALUE!</v>
      </c>
      <c r="L683" s="15"/>
      <c r="M683" s="18" t="e">
        <f t="shared" si="95"/>
        <v>#VALUE!</v>
      </c>
      <c r="N683" s="15"/>
      <c r="O683" s="15"/>
      <c r="P683" s="15"/>
      <c r="Q683" s="24" t="e">
        <f ca="1">_xludf.MAXIFS('[1]Deals (investment)'!A:A,'[1]Deals (investment)'!B:B,A683)</f>
        <v>#NAME?</v>
      </c>
      <c r="R683" s="15"/>
      <c r="S683" s="19"/>
      <c r="T683" s="15"/>
      <c r="U683" s="17"/>
      <c r="V683" s="15"/>
      <c r="W683" s="15"/>
      <c r="X683" s="15"/>
      <c r="Y683" s="15"/>
      <c r="AB683" s="20"/>
      <c r="AC683" s="15"/>
      <c r="AD683" s="15"/>
      <c r="AE683" s="15"/>
      <c r="AF683" s="15"/>
      <c r="AG683" s="22">
        <f t="shared" ca="1" si="98"/>
        <v>9.6774193548387094E-2</v>
      </c>
      <c r="AH683" s="15" t="str">
        <f t="shared" si="100"/>
        <v/>
      </c>
      <c r="AI683" s="22" t="e">
        <f>VLOOKUP(A683,'[1]Deals (investment)'!$B$2:$Z$1497,1,FALSE)</f>
        <v>#N/A</v>
      </c>
      <c r="AJ683" s="22" t="e">
        <f>VLOOKUP(A683,'[1]Deals (investment)'!$B$2:$Z$870,15,FALSE)</f>
        <v>#N/A</v>
      </c>
      <c r="AK683" s="17" t="e">
        <f>VLOOKUP(A683,'[1]Deals (Exits)'!B:B,1,FALSE)</f>
        <v>#N/A</v>
      </c>
      <c r="AL683" s="23" t="e">
        <f>VLOOKUP(G683,[1]Lookups!$V$3:$Y$197,4,FALSE)</f>
        <v>#N/A</v>
      </c>
      <c r="AM683" s="17" t="e">
        <f>VLOOKUP(X683,[1]Lookups!$B$3:$C$200,2,FALSE)</f>
        <v>#N/A</v>
      </c>
      <c r="AN683" s="17" t="e">
        <f>VLOOKUP(R683,[1]Lookups!$H$3:$I$69,2,FALSE)</f>
        <v>#N/A</v>
      </c>
      <c r="AO683" s="17" t="e">
        <f>VLOOKUP(T683,[1]Lookups!$H$3:$I$69,2,FALSE)</f>
        <v>#N/A</v>
      </c>
      <c r="AP683" s="17" t="e">
        <f>VLOOKUP(AN683,[1]Lookups!$N$3:$O$11,2,FALSE)</f>
        <v>#N/A</v>
      </c>
      <c r="AQ683" s="18" t="e">
        <f>COUNTIFS('[1]Deals (investment)'!$B:$B,$A683)</f>
        <v>#VALUE!</v>
      </c>
      <c r="AR683" s="18" t="e">
        <f>COUNTIFS('[1]Deals (investment)'!$B:$B,$A683,'[1]Deals (investment)'!$T:$T,$AW$1)+COUNTIFS('[1]Deals (investment)'!$B:$B,$A683,'[1]Deals (investment)'!$T:$T,$AX$1)+COUNTIFS('[1]Deals (investment)'!$B:$B,$A683,'[1]Deals (investment)'!$T:$T,$AY$1)</f>
        <v>#VALUE!</v>
      </c>
      <c r="AS683" s="17" t="e">
        <f>SUMIFS('[1]Deals (investment)'!$C:$C,'[1]Deals (investment)'!$B:$B,$A683)</f>
        <v>#VALUE!</v>
      </c>
      <c r="AT683" s="17" t="e">
        <f t="shared" si="106"/>
        <v>#VALUE!</v>
      </c>
      <c r="AU683" s="18" t="e">
        <f>COUNTIF('[1]Deals (Exits)'!$B:$B,A683)</f>
        <v>#VALUE!</v>
      </c>
      <c r="AV683" s="17" t="e">
        <f>SUMIFS('[1]Deals (investment)'!$C:$C,'[1]Deals (investment)'!$B:$B,$A683,'[1]Deals (investment)'!$T:$T,AV$1)</f>
        <v>#VALUE!</v>
      </c>
      <c r="AW683" s="17" t="e">
        <f>SUMIFS('[1]Deals (investment)'!$C:$C,'[1]Deals (investment)'!$B:$B,$A683,'[1]Deals (investment)'!$T:$T,AW$1)</f>
        <v>#VALUE!</v>
      </c>
      <c r="AX683" s="17" t="e">
        <f>SUMIFS('[1]Deals (investment)'!$C:$C,'[1]Deals (investment)'!$B:$B,$A683,'[1]Deals (investment)'!$T:$T,AX$1)</f>
        <v>#VALUE!</v>
      </c>
      <c r="AY683" s="17" t="e">
        <f>SUMIFS('[1]Deals (investment)'!$C:$C,'[1]Deals (investment)'!$B:$B,$A683,'[1]Deals (investment)'!$T:$T,AY$1)</f>
        <v>#VALUE!</v>
      </c>
      <c r="AZ683" s="17" t="e">
        <f>SUMIFS('[1]Deals (investment)'!$C:$C,'[1]Deals (investment)'!$B:$B,$A683,'[1]Deals (investment)'!$T:$T,AZ$1)</f>
        <v>#VALUE!</v>
      </c>
      <c r="BA683" s="17" t="e">
        <f>SUMIFS('[1]Deals (investment)'!$C:$C,'[1]Deals (investment)'!$B:$B,$A683,'[1]Deals (investment)'!$T:$T,BA$1)</f>
        <v>#VALUE!</v>
      </c>
      <c r="BB683" s="17" t="e">
        <f>SUMIFS('[1]Deals (investment)'!$C:$C,'[1]Deals (investment)'!$B:$B,$A683,'[1]Deals (investment)'!$T:$T,BB$1)</f>
        <v>#VALUE!</v>
      </c>
      <c r="BC683" s="17" t="e">
        <f>SUMIFS('[1]Deals (Exits)'!$C:$C,'[1]Deals (Exits)'!$B:$B,$A683)</f>
        <v>#VALUE!</v>
      </c>
      <c r="BD683" s="17" t="e">
        <f>SUMIFS('[1]Deals (investment)'!$C:$C,'[1]Deals (investment)'!$B:$B,$A683,'[1]Deals (investment)'!$V:$V,BD$1)</f>
        <v>#VALUE!</v>
      </c>
      <c r="BE683" s="17" t="e">
        <f>SUMIFS('[1]Deals (investment)'!$C:$C,'[1]Deals (investment)'!$B:$B,$A683,'[1]Deals (investment)'!$V:$V,BE$1)</f>
        <v>#VALUE!</v>
      </c>
      <c r="BF683" s="17" t="e">
        <f>SUMIFS('[1]Deals (investment)'!$C:$C,'[1]Deals (investment)'!$B:$B,$A683,'[1]Deals (investment)'!$V:$V,BF$1)</f>
        <v>#VALUE!</v>
      </c>
      <c r="BG683" s="17" t="e">
        <f>SUMIFS('[1]Deals (investment)'!$C:$C,'[1]Deals (investment)'!$B:$B,$A683,'[1]Deals (investment)'!$V:$V,BG$1)</f>
        <v>#VALUE!</v>
      </c>
      <c r="BH683" s="17" t="e">
        <f>SUMIFS('[1]Deals (investment)'!$C:$C,'[1]Deals (investment)'!$B:$B,$A683,'[1]Deals (investment)'!$V:$V,BH$1)</f>
        <v>#VALUE!</v>
      </c>
      <c r="BI683" s="17" t="e">
        <f>SUMIFS('[1]Deals (investment)'!$C:$C,'[1]Deals (investment)'!$B:$B,$A683,'[1]Deals (investment)'!$V:$V,BI$1)</f>
        <v>#VALUE!</v>
      </c>
      <c r="BJ683" s="17" t="e">
        <f>SUMIFS('[1]Deals (investment)'!$C:$C,'[1]Deals (investment)'!$B:$B,$A683,'[1]Deals (investment)'!$V:$V,BJ$1)</f>
        <v>#VALUE!</v>
      </c>
      <c r="BK683" s="17" t="e">
        <f>SUMIFS('[1]Deals (investment)'!$C:$C,'[1]Deals (investment)'!$B:$B,$A683,'[1]Deals (investment)'!$V:$V,BK$1)</f>
        <v>#VALUE!</v>
      </c>
      <c r="BL683" s="17" t="e">
        <f>SUMIFS('[1]Deals (investment)'!$C:$C,'[1]Deals (investment)'!$B:$B,$A683,'[1]Deals (investment)'!$V:$V,BL$1)</f>
        <v>#VALUE!</v>
      </c>
      <c r="BM683" s="17" t="e">
        <f>SUMIFS('[1]Deals (investment)'!$C:$C,'[1]Deals (investment)'!$B:$B,$A683,'[1]Deals (investment)'!$V:$V,BM$1)</f>
        <v>#VALUE!</v>
      </c>
      <c r="BN683" s="15"/>
      <c r="BO683" s="15"/>
      <c r="BP683" s="22"/>
      <c r="BQ683" s="15"/>
      <c r="BR683" s="15"/>
      <c r="BS683" s="15"/>
      <c r="BT683" s="15"/>
      <c r="BU683" s="15"/>
      <c r="BV683" s="15"/>
      <c r="BW683" s="15"/>
      <c r="BX683" s="15"/>
      <c r="BY683" s="15"/>
      <c r="BZ683" s="15"/>
      <c r="CA683" s="15"/>
      <c r="CB683" s="15"/>
      <c r="CC683" s="15"/>
      <c r="CD683" s="15"/>
      <c r="CE683" s="15"/>
      <c r="CF683" s="15"/>
      <c r="CG683" s="15"/>
      <c r="CH683" s="15"/>
      <c r="CI683" s="15"/>
      <c r="CJ683" s="15"/>
    </row>
    <row r="684" spans="1:88" ht="12.75">
      <c r="A684" s="15" t="s">
        <v>5183</v>
      </c>
      <c r="B684" s="15" t="s">
        <v>5184</v>
      </c>
      <c r="C684" s="15" t="s">
        <v>58</v>
      </c>
      <c r="D684" s="16">
        <v>2014</v>
      </c>
      <c r="E684" s="15" t="s">
        <v>5185</v>
      </c>
      <c r="F684" s="15"/>
      <c r="G684" s="15"/>
      <c r="H684" s="15"/>
      <c r="I684" s="15"/>
      <c r="J684" s="15"/>
      <c r="K684" s="17" t="e">
        <f t="shared" si="105"/>
        <v>#VALUE!</v>
      </c>
      <c r="L684" s="15"/>
      <c r="M684" s="18" t="e">
        <f t="shared" si="95"/>
        <v>#VALUE!</v>
      </c>
      <c r="N684" s="15"/>
      <c r="O684" s="15"/>
      <c r="P684" s="15"/>
      <c r="Q684" s="15"/>
      <c r="R684" s="15"/>
      <c r="S684" s="19"/>
      <c r="T684" s="15"/>
      <c r="U684" s="17"/>
      <c r="V684" s="15" t="s">
        <v>5186</v>
      </c>
      <c r="W684" s="15"/>
      <c r="X684" s="15" t="s">
        <v>191</v>
      </c>
      <c r="Y684" s="15" t="s">
        <v>5187</v>
      </c>
      <c r="AB684" s="20"/>
      <c r="AC684" s="21" t="s">
        <v>5188</v>
      </c>
      <c r="AD684" s="21" t="s">
        <v>5189</v>
      </c>
      <c r="AE684" s="15"/>
      <c r="AF684" s="15"/>
      <c r="AG684" s="22">
        <f t="shared" si="98"/>
        <v>0.35483870967741937</v>
      </c>
      <c r="AH684" s="15" t="e">
        <f t="shared" si="100"/>
        <v>#VALUE!</v>
      </c>
      <c r="AI684" s="22" t="e">
        <f>VLOOKUP(A684,'[1]Deals (investment)'!$B$2:$Z$1497,1,FALSE)</f>
        <v>#N/A</v>
      </c>
      <c r="AJ684" s="22" t="e">
        <f>VLOOKUP(A684,'[1]Deals (investment)'!$B$2:$Z$870,15,FALSE)</f>
        <v>#N/A</v>
      </c>
      <c r="AK684" s="17" t="e">
        <f>VLOOKUP(A684,'[1]Deals (Exits)'!B:B,1,FALSE)</f>
        <v>#N/A</v>
      </c>
      <c r="AL684" s="23" t="e">
        <f>VLOOKUP(G684,[1]Lookups!$V$3:$Y$197,4,FALSE)</f>
        <v>#N/A</v>
      </c>
      <c r="AM684" s="17" t="str">
        <f>VLOOKUP(X684,[1]Lookups!$B$3:$C$200,2,FALSE)</f>
        <v>Education</v>
      </c>
      <c r="AN684" s="17" t="e">
        <f>VLOOKUP(R684,[1]Lookups!$H$3:$I$69,2,FALSE)</f>
        <v>#N/A</v>
      </c>
      <c r="AO684" s="17" t="e">
        <f>VLOOKUP(T684,[1]Lookups!$H$3:$I$69,2,FALSE)</f>
        <v>#N/A</v>
      </c>
      <c r="AP684" s="17" t="e">
        <f>VLOOKUP(AN684,[1]Lookups!$N$3:$O$11,2,FALSE)</f>
        <v>#N/A</v>
      </c>
      <c r="AQ684" s="18" t="e">
        <f>COUNTIFS('[1]Deals (investment)'!$B:$B,$A684)</f>
        <v>#VALUE!</v>
      </c>
      <c r="AR684" s="18" t="e">
        <f>COUNTIFS('[1]Deals (investment)'!$B:$B,$A684,'[1]Deals (investment)'!$T:$T,$AW$1)+COUNTIFS('[1]Deals (investment)'!$B:$B,$A684,'[1]Deals (investment)'!$T:$T,$AX$1)+COUNTIFS('[1]Deals (investment)'!$B:$B,$A684,'[1]Deals (investment)'!$T:$T,$AY$1)</f>
        <v>#VALUE!</v>
      </c>
      <c r="AS684" s="17" t="e">
        <f>SUMIFS('[1]Deals (investment)'!$C:$C,'[1]Deals (investment)'!$B:$B,$A684)</f>
        <v>#VALUE!</v>
      </c>
      <c r="AT684" s="17" t="e">
        <f t="shared" si="106"/>
        <v>#VALUE!</v>
      </c>
      <c r="AU684" s="18" t="e">
        <f>COUNTIF('[1]Deals (Exits)'!$B:$B,A684)</f>
        <v>#VALUE!</v>
      </c>
      <c r="AV684" s="17" t="e">
        <f>SUMIFS('[1]Deals (investment)'!$C:$C,'[1]Deals (investment)'!$B:$B,$A684,'[1]Deals (investment)'!$T:$T,AV$1)</f>
        <v>#VALUE!</v>
      </c>
      <c r="AW684" s="17" t="e">
        <f>SUMIFS('[1]Deals (investment)'!$C:$C,'[1]Deals (investment)'!$B:$B,$A684,'[1]Deals (investment)'!$T:$T,AW$1)</f>
        <v>#VALUE!</v>
      </c>
      <c r="AX684" s="17" t="e">
        <f>SUMIFS('[1]Deals (investment)'!$C:$C,'[1]Deals (investment)'!$B:$B,$A684,'[1]Deals (investment)'!$T:$T,AX$1)</f>
        <v>#VALUE!</v>
      </c>
      <c r="AY684" s="17" t="e">
        <f>SUMIFS('[1]Deals (investment)'!$C:$C,'[1]Deals (investment)'!$B:$B,$A684,'[1]Deals (investment)'!$T:$T,AY$1)</f>
        <v>#VALUE!</v>
      </c>
      <c r="AZ684" s="17" t="e">
        <f>SUMIFS('[1]Deals (investment)'!$C:$C,'[1]Deals (investment)'!$B:$B,$A684,'[1]Deals (investment)'!$T:$T,AZ$1)</f>
        <v>#VALUE!</v>
      </c>
      <c r="BA684" s="17" t="e">
        <f>SUMIFS('[1]Deals (investment)'!$C:$C,'[1]Deals (investment)'!$B:$B,$A684,'[1]Deals (investment)'!$T:$T,BA$1)</f>
        <v>#VALUE!</v>
      </c>
      <c r="BB684" s="17" t="e">
        <f>SUMIFS('[1]Deals (investment)'!$C:$C,'[1]Deals (investment)'!$B:$B,$A684,'[1]Deals (investment)'!$T:$T,BB$1)</f>
        <v>#VALUE!</v>
      </c>
      <c r="BC684" s="17" t="e">
        <f>SUMIFS('[1]Deals (Exits)'!$C:$C,'[1]Deals (Exits)'!$B:$B,$A684)</f>
        <v>#VALUE!</v>
      </c>
      <c r="BD684" s="17" t="e">
        <f>SUMIFS('[1]Deals (investment)'!$C:$C,'[1]Deals (investment)'!$B:$B,$A684,'[1]Deals (investment)'!$V:$V,BD$1)</f>
        <v>#VALUE!</v>
      </c>
      <c r="BE684" s="17" t="e">
        <f>SUMIFS('[1]Deals (investment)'!$C:$C,'[1]Deals (investment)'!$B:$B,$A684,'[1]Deals (investment)'!$V:$V,BE$1)</f>
        <v>#VALUE!</v>
      </c>
      <c r="BF684" s="17" t="e">
        <f>SUMIFS('[1]Deals (investment)'!$C:$C,'[1]Deals (investment)'!$B:$B,$A684,'[1]Deals (investment)'!$V:$V,BF$1)</f>
        <v>#VALUE!</v>
      </c>
      <c r="BG684" s="17" t="e">
        <f>SUMIFS('[1]Deals (investment)'!$C:$C,'[1]Deals (investment)'!$B:$B,$A684,'[1]Deals (investment)'!$V:$V,BG$1)</f>
        <v>#VALUE!</v>
      </c>
      <c r="BH684" s="17" t="e">
        <f>SUMIFS('[1]Deals (investment)'!$C:$C,'[1]Deals (investment)'!$B:$B,$A684,'[1]Deals (investment)'!$V:$V,BH$1)</f>
        <v>#VALUE!</v>
      </c>
      <c r="BI684" s="17" t="e">
        <f>SUMIFS('[1]Deals (investment)'!$C:$C,'[1]Deals (investment)'!$B:$B,$A684,'[1]Deals (investment)'!$V:$V,BI$1)</f>
        <v>#VALUE!</v>
      </c>
      <c r="BJ684" s="17" t="e">
        <f>SUMIFS('[1]Deals (investment)'!$C:$C,'[1]Deals (investment)'!$B:$B,$A684,'[1]Deals (investment)'!$V:$V,BJ$1)</f>
        <v>#VALUE!</v>
      </c>
      <c r="BK684" s="17" t="e">
        <f>SUMIFS('[1]Deals (investment)'!$C:$C,'[1]Deals (investment)'!$B:$B,$A684,'[1]Deals (investment)'!$V:$V,BK$1)</f>
        <v>#VALUE!</v>
      </c>
      <c r="BL684" s="17" t="e">
        <f>SUMIFS('[1]Deals (investment)'!$C:$C,'[1]Deals (investment)'!$B:$B,$A684,'[1]Deals (investment)'!$V:$V,BL$1)</f>
        <v>#VALUE!</v>
      </c>
      <c r="BM684" s="17" t="e">
        <f>SUMIFS('[1]Deals (investment)'!$C:$C,'[1]Deals (investment)'!$B:$B,$A684,'[1]Deals (investment)'!$V:$V,BM$1)</f>
        <v>#VALUE!</v>
      </c>
      <c r="BN684" s="15"/>
      <c r="BO684" s="15"/>
      <c r="BP684" s="22"/>
      <c r="BQ684" s="15"/>
      <c r="BR684" s="15"/>
      <c r="BS684" s="15"/>
      <c r="BT684" s="15"/>
      <c r="BU684" s="15"/>
      <c r="BV684" s="15"/>
      <c r="BW684" s="15"/>
      <c r="BX684" s="15"/>
      <c r="BY684" s="15"/>
      <c r="BZ684" s="15"/>
      <c r="CA684" s="15"/>
      <c r="CB684" s="15"/>
      <c r="CC684" s="15"/>
      <c r="CD684" s="15" t="str">
        <f t="shared" ref="CD684:CD688" si="109">CONCATENATE(A684,B684,C684)</f>
        <v>Angola2learnA Angola2Learn é uma empresa angolana que disponibiliza cursos técnicos de curta e média duração em Angola através de uma plataforma online simples e intuitiva. Promovemos a capacitação profissional dos nossos clientes em diversas áreas do conhecimento, contribuindo para a diminuição das diferenças sociais e promovendo a qualidade de vida por meio da educação online. Todos os cursos da Angola2Learn foram desenvolvidos de raiz com base nas necessidades de formação diagnosticadas em Angola.Active</v>
      </c>
      <c r="CE684" s="15"/>
      <c r="CF684" s="15"/>
      <c r="CG684" s="15"/>
      <c r="CH684" s="15"/>
      <c r="CI684" s="15"/>
      <c r="CJ684" s="15"/>
    </row>
    <row r="685" spans="1:88" ht="12.75">
      <c r="A685" s="15" t="s">
        <v>5190</v>
      </c>
      <c r="B685" s="15"/>
      <c r="C685" s="15" t="s">
        <v>58</v>
      </c>
      <c r="D685" s="16"/>
      <c r="E685" s="15"/>
      <c r="F685" s="15"/>
      <c r="G685" s="15"/>
      <c r="H685" s="15"/>
      <c r="I685" s="15"/>
      <c r="J685" s="15"/>
      <c r="K685" s="17" t="e">
        <f t="shared" si="105"/>
        <v>#VALUE!</v>
      </c>
      <c r="L685" s="15"/>
      <c r="M685" s="18" t="e">
        <f t="shared" si="95"/>
        <v>#VALUE!</v>
      </c>
      <c r="N685" s="15"/>
      <c r="O685" s="15"/>
      <c r="P685" s="15"/>
      <c r="Q685" s="15"/>
      <c r="R685" s="15"/>
      <c r="S685" s="19"/>
      <c r="T685" s="15"/>
      <c r="U685" s="17"/>
      <c r="V685" s="15"/>
      <c r="W685" s="15"/>
      <c r="X685" s="15"/>
      <c r="Y685" s="15"/>
      <c r="AB685" s="20"/>
      <c r="AC685" s="15"/>
      <c r="AD685" s="15"/>
      <c r="AE685" s="15"/>
      <c r="AF685" s="15"/>
      <c r="AG685" s="22">
        <f t="shared" si="98"/>
        <v>9.6774193548387094E-2</v>
      </c>
      <c r="AH685" s="15" t="str">
        <f t="shared" si="100"/>
        <v/>
      </c>
      <c r="AI685" s="22" t="e">
        <f>VLOOKUP(A685,'[1]Deals (investment)'!$B$2:$Z$1497,1,FALSE)</f>
        <v>#N/A</v>
      </c>
      <c r="AJ685" s="22" t="e">
        <f>VLOOKUP(A685,'[1]Deals (investment)'!$B$2:$Z$870,15,FALSE)</f>
        <v>#N/A</v>
      </c>
      <c r="AK685" s="17" t="e">
        <f>VLOOKUP(A685,'[1]Deals (Exits)'!B:B,1,FALSE)</f>
        <v>#N/A</v>
      </c>
      <c r="AL685" s="23" t="e">
        <f>VLOOKUP(G685,[1]Lookups!$V$3:$Y$197,4,FALSE)</f>
        <v>#N/A</v>
      </c>
      <c r="AM685" s="17" t="e">
        <f>VLOOKUP(X685,[1]Lookups!$B$3:$C$200,2,FALSE)</f>
        <v>#N/A</v>
      </c>
      <c r="AN685" s="17" t="e">
        <f>VLOOKUP(R685,[1]Lookups!$H$3:$I$69,2,FALSE)</f>
        <v>#N/A</v>
      </c>
      <c r="AO685" s="17" t="e">
        <f>VLOOKUP(T685,[1]Lookups!$H$3:$I$69,2,FALSE)</f>
        <v>#N/A</v>
      </c>
      <c r="AP685" s="17" t="e">
        <f>VLOOKUP(AN685,[1]Lookups!$N$3:$O$11,2,FALSE)</f>
        <v>#N/A</v>
      </c>
      <c r="AQ685" s="18" t="e">
        <f>COUNTIFS('[1]Deals (investment)'!$B:$B,$A685)</f>
        <v>#VALUE!</v>
      </c>
      <c r="AR685" s="18" t="e">
        <f>COUNTIFS('[1]Deals (investment)'!$B:$B,$A685,'[1]Deals (investment)'!$T:$T,$AW$1)+COUNTIFS('[1]Deals (investment)'!$B:$B,$A685,'[1]Deals (investment)'!$T:$T,$AX$1)+COUNTIFS('[1]Deals (investment)'!$B:$B,$A685,'[1]Deals (investment)'!$T:$T,$AY$1)</f>
        <v>#VALUE!</v>
      </c>
      <c r="AS685" s="17" t="e">
        <f>SUMIFS('[1]Deals (investment)'!$C:$C,'[1]Deals (investment)'!$B:$B,$A685)</f>
        <v>#VALUE!</v>
      </c>
      <c r="AT685" s="17" t="e">
        <f t="shared" si="106"/>
        <v>#VALUE!</v>
      </c>
      <c r="AU685" s="18" t="e">
        <f>COUNTIF('[1]Deals (Exits)'!$B:$B,A685)</f>
        <v>#VALUE!</v>
      </c>
      <c r="AV685" s="17" t="e">
        <f>SUMIFS('[1]Deals (investment)'!$C:$C,'[1]Deals (investment)'!$B:$B,$A685,'[1]Deals (investment)'!$T:$T,AV$1)</f>
        <v>#VALUE!</v>
      </c>
      <c r="AW685" s="17" t="e">
        <f>SUMIFS('[1]Deals (investment)'!$C:$C,'[1]Deals (investment)'!$B:$B,$A685,'[1]Deals (investment)'!$T:$T,AW$1)</f>
        <v>#VALUE!</v>
      </c>
      <c r="AX685" s="17" t="e">
        <f>SUMIFS('[1]Deals (investment)'!$C:$C,'[1]Deals (investment)'!$B:$B,$A685,'[1]Deals (investment)'!$T:$T,AX$1)</f>
        <v>#VALUE!</v>
      </c>
      <c r="AY685" s="17" t="e">
        <f>SUMIFS('[1]Deals (investment)'!$C:$C,'[1]Deals (investment)'!$B:$B,$A685,'[1]Deals (investment)'!$T:$T,AY$1)</f>
        <v>#VALUE!</v>
      </c>
      <c r="AZ685" s="17" t="e">
        <f>SUMIFS('[1]Deals (investment)'!$C:$C,'[1]Deals (investment)'!$B:$B,$A685,'[1]Deals (investment)'!$T:$T,AZ$1)</f>
        <v>#VALUE!</v>
      </c>
      <c r="BA685" s="17" t="e">
        <f>SUMIFS('[1]Deals (investment)'!$C:$C,'[1]Deals (investment)'!$B:$B,$A685,'[1]Deals (investment)'!$T:$T,BA$1)</f>
        <v>#VALUE!</v>
      </c>
      <c r="BB685" s="17" t="e">
        <f>SUMIFS('[1]Deals (investment)'!$C:$C,'[1]Deals (investment)'!$B:$B,$A685,'[1]Deals (investment)'!$T:$T,BB$1)</f>
        <v>#VALUE!</v>
      </c>
      <c r="BC685" s="17" t="e">
        <f>SUMIFS('[1]Deals (Exits)'!$C:$C,'[1]Deals (Exits)'!$B:$B,$A685)</f>
        <v>#VALUE!</v>
      </c>
      <c r="BD685" s="17" t="e">
        <f>SUMIFS('[1]Deals (investment)'!$C:$C,'[1]Deals (investment)'!$B:$B,$A685,'[1]Deals (investment)'!$V:$V,BD$1)</f>
        <v>#VALUE!</v>
      </c>
      <c r="BE685" s="17" t="e">
        <f>SUMIFS('[1]Deals (investment)'!$C:$C,'[1]Deals (investment)'!$B:$B,$A685,'[1]Deals (investment)'!$V:$V,BE$1)</f>
        <v>#VALUE!</v>
      </c>
      <c r="BF685" s="17" t="e">
        <f>SUMIFS('[1]Deals (investment)'!$C:$C,'[1]Deals (investment)'!$B:$B,$A685,'[1]Deals (investment)'!$V:$V,BF$1)</f>
        <v>#VALUE!</v>
      </c>
      <c r="BG685" s="17" t="e">
        <f>SUMIFS('[1]Deals (investment)'!$C:$C,'[1]Deals (investment)'!$B:$B,$A685,'[1]Deals (investment)'!$V:$V,BG$1)</f>
        <v>#VALUE!</v>
      </c>
      <c r="BH685" s="17" t="e">
        <f>SUMIFS('[1]Deals (investment)'!$C:$C,'[1]Deals (investment)'!$B:$B,$A685,'[1]Deals (investment)'!$V:$V,BH$1)</f>
        <v>#VALUE!</v>
      </c>
      <c r="BI685" s="17" t="e">
        <f>SUMIFS('[1]Deals (investment)'!$C:$C,'[1]Deals (investment)'!$B:$B,$A685,'[1]Deals (investment)'!$V:$V,BI$1)</f>
        <v>#VALUE!</v>
      </c>
      <c r="BJ685" s="17" t="e">
        <f>SUMIFS('[1]Deals (investment)'!$C:$C,'[1]Deals (investment)'!$B:$B,$A685,'[1]Deals (investment)'!$V:$V,BJ$1)</f>
        <v>#VALUE!</v>
      </c>
      <c r="BK685" s="17" t="e">
        <f>SUMIFS('[1]Deals (investment)'!$C:$C,'[1]Deals (investment)'!$B:$B,$A685,'[1]Deals (investment)'!$V:$V,BK$1)</f>
        <v>#VALUE!</v>
      </c>
      <c r="BL685" s="17" t="e">
        <f>SUMIFS('[1]Deals (investment)'!$C:$C,'[1]Deals (investment)'!$B:$B,$A685,'[1]Deals (investment)'!$V:$V,BL$1)</f>
        <v>#VALUE!</v>
      </c>
      <c r="BM685" s="17" t="e">
        <f>SUMIFS('[1]Deals (investment)'!$C:$C,'[1]Deals (investment)'!$B:$B,$A685,'[1]Deals (investment)'!$V:$V,BM$1)</f>
        <v>#VALUE!</v>
      </c>
      <c r="BN685" s="15"/>
      <c r="BO685" s="15"/>
      <c r="BP685" s="22"/>
      <c r="BQ685" s="15"/>
      <c r="BR685" s="15"/>
      <c r="BS685" s="15"/>
      <c r="BT685" s="15"/>
      <c r="BU685" s="15"/>
      <c r="BV685" s="15"/>
      <c r="BW685" s="15"/>
      <c r="BX685" s="15"/>
      <c r="BY685" s="15"/>
      <c r="BZ685" s="15"/>
      <c r="CA685" s="15"/>
      <c r="CB685" s="15"/>
      <c r="CC685" s="15"/>
      <c r="CD685" s="15" t="str">
        <f t="shared" si="109"/>
        <v>AppAboutActive</v>
      </c>
      <c r="CE685" s="15"/>
      <c r="CF685" s="15"/>
      <c r="CG685" s="15"/>
      <c r="CH685" s="15"/>
      <c r="CI685" s="15"/>
      <c r="CJ685" s="15"/>
    </row>
    <row r="686" spans="1:88" ht="12.75">
      <c r="A686" s="15" t="s">
        <v>5191</v>
      </c>
      <c r="B686" s="15" t="s">
        <v>5192</v>
      </c>
      <c r="C686" s="15" t="s">
        <v>58</v>
      </c>
      <c r="D686" s="16">
        <v>2012</v>
      </c>
      <c r="E686" s="15" t="s">
        <v>5193</v>
      </c>
      <c r="F686" s="15"/>
      <c r="G686" s="15"/>
      <c r="H686" s="15"/>
      <c r="I686" s="15"/>
      <c r="J686" s="15"/>
      <c r="K686" s="17" t="e">
        <f t="shared" si="105"/>
        <v>#VALUE!</v>
      </c>
      <c r="L686" s="15"/>
      <c r="M686" s="18" t="e">
        <f t="shared" si="95"/>
        <v>#VALUE!</v>
      </c>
      <c r="N686" s="15"/>
      <c r="O686" s="15"/>
      <c r="P686" s="15"/>
      <c r="Q686" s="15"/>
      <c r="R686" s="15"/>
      <c r="S686" s="19"/>
      <c r="T686" s="15"/>
      <c r="U686" s="17"/>
      <c r="V686" s="15" t="s">
        <v>4849</v>
      </c>
      <c r="W686" s="15"/>
      <c r="X686" s="15" t="s">
        <v>158</v>
      </c>
      <c r="Y686" s="15" t="s">
        <v>5194</v>
      </c>
      <c r="AB686" s="20"/>
      <c r="AC686" s="21" t="s">
        <v>5195</v>
      </c>
      <c r="AD686" s="21" t="s">
        <v>4851</v>
      </c>
      <c r="AE686" s="21" t="s">
        <v>4852</v>
      </c>
      <c r="AF686" s="21" t="s">
        <v>5196</v>
      </c>
      <c r="AG686" s="22">
        <f t="shared" si="98"/>
        <v>0.41935483870967744</v>
      </c>
      <c r="AH686" s="15" t="str">
        <f t="shared" si="100"/>
        <v/>
      </c>
      <c r="AI686" s="22" t="e">
        <f>VLOOKUP(A686,'[1]Deals (investment)'!$B$2:$Z$1497,1,FALSE)</f>
        <v>#N/A</v>
      </c>
      <c r="AJ686" s="22" t="e">
        <f>VLOOKUP(A686,'[1]Deals (investment)'!$B$2:$Z$870,15,FALSE)</f>
        <v>#N/A</v>
      </c>
      <c r="AK686" s="17" t="e">
        <f>VLOOKUP(A686,'[1]Deals (Exits)'!B:B,1,FALSE)</f>
        <v>#N/A</v>
      </c>
      <c r="AL686" s="23" t="e">
        <f>VLOOKUP(G686,[1]Lookups!$V$3:$Y$197,4,FALSE)</f>
        <v>#N/A</v>
      </c>
      <c r="AM686" s="17" t="str">
        <f>VLOOKUP(X686,[1]Lookups!$B$3:$C$200,2,FALSE)</f>
        <v>Financial Services</v>
      </c>
      <c r="AN686" s="17" t="e">
        <f>VLOOKUP(R686,[1]Lookups!$H$3:$I$69,2,FALSE)</f>
        <v>#N/A</v>
      </c>
      <c r="AO686" s="17" t="e">
        <f>VLOOKUP(T686,[1]Lookups!$H$3:$I$69,2,FALSE)</f>
        <v>#N/A</v>
      </c>
      <c r="AP686" s="17" t="e">
        <f>VLOOKUP(AN686,[1]Lookups!$N$3:$O$11,2,FALSE)</f>
        <v>#N/A</v>
      </c>
      <c r="AQ686" s="18" t="e">
        <f>COUNTIFS('[1]Deals (investment)'!$B:$B,$A686)</f>
        <v>#VALUE!</v>
      </c>
      <c r="AR686" s="18" t="e">
        <f>COUNTIFS('[1]Deals (investment)'!$B:$B,$A686,'[1]Deals (investment)'!$T:$T,$AW$1)+COUNTIFS('[1]Deals (investment)'!$B:$B,$A686,'[1]Deals (investment)'!$T:$T,$AX$1)+COUNTIFS('[1]Deals (investment)'!$B:$B,$A686,'[1]Deals (investment)'!$T:$T,$AY$1)</f>
        <v>#VALUE!</v>
      </c>
      <c r="AS686" s="17" t="e">
        <f>SUMIFS('[1]Deals (investment)'!$C:$C,'[1]Deals (investment)'!$B:$B,$A686)</f>
        <v>#VALUE!</v>
      </c>
      <c r="AT686" s="17" t="e">
        <f t="shared" si="106"/>
        <v>#VALUE!</v>
      </c>
      <c r="AU686" s="18" t="e">
        <f>COUNTIF('[1]Deals (Exits)'!$B:$B,A686)</f>
        <v>#VALUE!</v>
      </c>
      <c r="AV686" s="17" t="e">
        <f>SUMIFS('[1]Deals (investment)'!$C:$C,'[1]Deals (investment)'!$B:$B,$A686,'[1]Deals (investment)'!$T:$T,AV$1)</f>
        <v>#VALUE!</v>
      </c>
      <c r="AW686" s="17" t="e">
        <f>SUMIFS('[1]Deals (investment)'!$C:$C,'[1]Deals (investment)'!$B:$B,$A686,'[1]Deals (investment)'!$T:$T,AW$1)</f>
        <v>#VALUE!</v>
      </c>
      <c r="AX686" s="17" t="e">
        <f>SUMIFS('[1]Deals (investment)'!$C:$C,'[1]Deals (investment)'!$B:$B,$A686,'[1]Deals (investment)'!$T:$T,AX$1)</f>
        <v>#VALUE!</v>
      </c>
      <c r="AY686" s="17" t="e">
        <f>SUMIFS('[1]Deals (investment)'!$C:$C,'[1]Deals (investment)'!$B:$B,$A686,'[1]Deals (investment)'!$T:$T,AY$1)</f>
        <v>#VALUE!</v>
      </c>
      <c r="AZ686" s="17" t="e">
        <f>SUMIFS('[1]Deals (investment)'!$C:$C,'[1]Deals (investment)'!$B:$B,$A686,'[1]Deals (investment)'!$T:$T,AZ$1)</f>
        <v>#VALUE!</v>
      </c>
      <c r="BA686" s="17" t="e">
        <f>SUMIFS('[1]Deals (investment)'!$C:$C,'[1]Deals (investment)'!$B:$B,$A686,'[1]Deals (investment)'!$T:$T,BA$1)</f>
        <v>#VALUE!</v>
      </c>
      <c r="BB686" s="17" t="e">
        <f>SUMIFS('[1]Deals (investment)'!$C:$C,'[1]Deals (investment)'!$B:$B,$A686,'[1]Deals (investment)'!$T:$T,BB$1)</f>
        <v>#VALUE!</v>
      </c>
      <c r="BC686" s="17" t="e">
        <f>SUMIFS('[1]Deals (Exits)'!$C:$C,'[1]Deals (Exits)'!$B:$B,$A686)</f>
        <v>#VALUE!</v>
      </c>
      <c r="BD686" s="17" t="e">
        <f>SUMIFS('[1]Deals (investment)'!$C:$C,'[1]Deals (investment)'!$B:$B,$A686,'[1]Deals (investment)'!$V:$V,BD$1)</f>
        <v>#VALUE!</v>
      </c>
      <c r="BE686" s="17" t="e">
        <f>SUMIFS('[1]Deals (investment)'!$C:$C,'[1]Deals (investment)'!$B:$B,$A686,'[1]Deals (investment)'!$V:$V,BE$1)</f>
        <v>#VALUE!</v>
      </c>
      <c r="BF686" s="17" t="e">
        <f>SUMIFS('[1]Deals (investment)'!$C:$C,'[1]Deals (investment)'!$B:$B,$A686,'[1]Deals (investment)'!$V:$V,BF$1)</f>
        <v>#VALUE!</v>
      </c>
      <c r="BG686" s="17" t="e">
        <f>SUMIFS('[1]Deals (investment)'!$C:$C,'[1]Deals (investment)'!$B:$B,$A686,'[1]Deals (investment)'!$V:$V,BG$1)</f>
        <v>#VALUE!</v>
      </c>
      <c r="BH686" s="17" t="e">
        <f>SUMIFS('[1]Deals (investment)'!$C:$C,'[1]Deals (investment)'!$B:$B,$A686,'[1]Deals (investment)'!$V:$V,BH$1)</f>
        <v>#VALUE!</v>
      </c>
      <c r="BI686" s="17" t="e">
        <f>SUMIFS('[1]Deals (investment)'!$C:$C,'[1]Deals (investment)'!$B:$B,$A686,'[1]Deals (investment)'!$V:$V,BI$1)</f>
        <v>#VALUE!</v>
      </c>
      <c r="BJ686" s="17" t="e">
        <f>SUMIFS('[1]Deals (investment)'!$C:$C,'[1]Deals (investment)'!$B:$B,$A686,'[1]Deals (investment)'!$V:$V,BJ$1)</f>
        <v>#VALUE!</v>
      </c>
      <c r="BK686" s="17" t="e">
        <f>SUMIFS('[1]Deals (investment)'!$C:$C,'[1]Deals (investment)'!$B:$B,$A686,'[1]Deals (investment)'!$V:$V,BK$1)</f>
        <v>#VALUE!</v>
      </c>
      <c r="BL686" s="17" t="e">
        <f>SUMIFS('[1]Deals (investment)'!$C:$C,'[1]Deals (investment)'!$B:$B,$A686,'[1]Deals (investment)'!$V:$V,BL$1)</f>
        <v>#VALUE!</v>
      </c>
      <c r="BM686" s="17" t="e">
        <f>SUMIFS('[1]Deals (investment)'!$C:$C,'[1]Deals (investment)'!$B:$B,$A686,'[1]Deals (investment)'!$V:$V,BM$1)</f>
        <v>#VALUE!</v>
      </c>
      <c r="BN686" s="15"/>
      <c r="BO686" s="15"/>
      <c r="BP686" s="22"/>
      <c r="BQ686" s="15"/>
      <c r="BR686" s="15"/>
      <c r="BS686" s="15"/>
      <c r="BT686" s="15"/>
      <c r="BU686" s="15"/>
      <c r="BV686" s="15"/>
      <c r="BW686" s="15"/>
      <c r="BX686" s="15"/>
      <c r="BY686" s="15"/>
      <c r="BZ686" s="15"/>
      <c r="CA686" s="15"/>
      <c r="CB686" s="15"/>
      <c r="CC686" s="15"/>
      <c r="CD686" s="15" t="str">
        <f t="shared" si="109"/>
        <v>Click PesaClick is a company that offers classified advertisements for customers in India.Active</v>
      </c>
      <c r="CE686" s="15"/>
      <c r="CF686" s="15"/>
      <c r="CG686" s="15"/>
      <c r="CH686" s="15"/>
      <c r="CI686" s="15"/>
      <c r="CJ686" s="15"/>
    </row>
    <row r="687" spans="1:88" ht="12.75">
      <c r="A687" s="15" t="s">
        <v>5197</v>
      </c>
      <c r="B687" s="15"/>
      <c r="C687" s="15"/>
      <c r="D687" s="16"/>
      <c r="E687" s="26"/>
      <c r="F687" s="26"/>
      <c r="G687" s="26"/>
      <c r="H687" s="26"/>
      <c r="I687" s="15"/>
      <c r="J687" s="26"/>
      <c r="K687" s="17" t="e">
        <f t="shared" si="105"/>
        <v>#VALUE!</v>
      </c>
      <c r="L687" s="15"/>
      <c r="M687" s="18" t="e">
        <f t="shared" si="95"/>
        <v>#VALUE!</v>
      </c>
      <c r="N687" s="15"/>
      <c r="O687" s="15"/>
      <c r="P687" s="15"/>
      <c r="Q687" s="24" t="e">
        <f ca="1">_xludf.MAXIFS('[1]Deals (investment)'!A:A,'[1]Deals (investment)'!B:B,A687)</f>
        <v>#NAME?</v>
      </c>
      <c r="R687" s="15"/>
      <c r="S687" s="19"/>
      <c r="T687" s="15"/>
      <c r="U687" s="17"/>
      <c r="V687" s="15"/>
      <c r="W687" s="15"/>
      <c r="X687" s="15"/>
      <c r="Y687" s="15"/>
      <c r="AB687" s="20"/>
      <c r="AC687" s="15"/>
      <c r="AD687" s="15"/>
      <c r="AE687" s="15"/>
      <c r="AF687" s="15"/>
      <c r="AG687" s="22">
        <f t="shared" ca="1" si="98"/>
        <v>9.6774193548387094E-2</v>
      </c>
      <c r="AH687" s="15" t="str">
        <f t="shared" si="100"/>
        <v/>
      </c>
      <c r="AI687" s="22" t="e">
        <f>VLOOKUP(A687,'[1]Deals (investment)'!$B$2:$Z$1497,1,FALSE)</f>
        <v>#N/A</v>
      </c>
      <c r="AJ687" s="22" t="e">
        <f>VLOOKUP(A687,'[1]Deals (investment)'!$B$2:$Z$870,15,FALSE)</f>
        <v>#N/A</v>
      </c>
      <c r="AK687" s="17" t="e">
        <f>VLOOKUP(A687,'[1]Deals (Exits)'!B:B,1,FALSE)</f>
        <v>#N/A</v>
      </c>
      <c r="AL687" s="23" t="e">
        <f>VLOOKUP(G687,[1]Lookups!$V$3:$Y$197,4,FALSE)</f>
        <v>#N/A</v>
      </c>
      <c r="AM687" s="17" t="e">
        <f>VLOOKUP(X687,[1]Lookups!$B$3:$C$200,2,FALSE)</f>
        <v>#N/A</v>
      </c>
      <c r="AN687" s="17" t="e">
        <f>VLOOKUP(R687,[1]Lookups!$H$3:$I$69,2,FALSE)</f>
        <v>#N/A</v>
      </c>
      <c r="AO687" s="17" t="e">
        <f>VLOOKUP(T687,[1]Lookups!$H$3:$I$69,2,FALSE)</f>
        <v>#N/A</v>
      </c>
      <c r="AP687" s="17" t="e">
        <f>VLOOKUP(AN687,[1]Lookups!$N$3:$O$11,2,FALSE)</f>
        <v>#N/A</v>
      </c>
      <c r="AQ687" s="18" t="e">
        <f>COUNTIFS('[1]Deals (investment)'!$B:$B,$A687)</f>
        <v>#VALUE!</v>
      </c>
      <c r="AR687" s="18" t="e">
        <f>COUNTIFS('[1]Deals (investment)'!$B:$B,$A687,'[1]Deals (investment)'!$T:$T,$AW$1)+COUNTIFS('[1]Deals (investment)'!$B:$B,$A687,'[1]Deals (investment)'!$T:$T,$AX$1)+COUNTIFS('[1]Deals (investment)'!$B:$B,$A687,'[1]Deals (investment)'!$T:$T,$AY$1)</f>
        <v>#VALUE!</v>
      </c>
      <c r="AS687" s="17" t="e">
        <f>SUMIFS('[1]Deals (investment)'!$C:$C,'[1]Deals (investment)'!$B:$B,$A687)</f>
        <v>#VALUE!</v>
      </c>
      <c r="AT687" s="17" t="e">
        <f t="shared" si="106"/>
        <v>#VALUE!</v>
      </c>
      <c r="AU687" s="18" t="e">
        <f>COUNTIF('[1]Deals (Exits)'!$B:$B,A687)</f>
        <v>#VALUE!</v>
      </c>
      <c r="AV687" s="17" t="e">
        <f>SUMIFS('[1]Deals (investment)'!$C:$C,'[1]Deals (investment)'!$B:$B,$A687,'[1]Deals (investment)'!$T:$T,AV$1)</f>
        <v>#VALUE!</v>
      </c>
      <c r="AW687" s="17" t="e">
        <f>SUMIFS('[1]Deals (investment)'!$C:$C,'[1]Deals (investment)'!$B:$B,$A687,'[1]Deals (investment)'!$T:$T,AW$1)</f>
        <v>#VALUE!</v>
      </c>
      <c r="AX687" s="17" t="e">
        <f>SUMIFS('[1]Deals (investment)'!$C:$C,'[1]Deals (investment)'!$B:$B,$A687,'[1]Deals (investment)'!$T:$T,AX$1)</f>
        <v>#VALUE!</v>
      </c>
      <c r="AY687" s="17" t="e">
        <f>SUMIFS('[1]Deals (investment)'!$C:$C,'[1]Deals (investment)'!$B:$B,$A687,'[1]Deals (investment)'!$T:$T,AY$1)</f>
        <v>#VALUE!</v>
      </c>
      <c r="AZ687" s="17" t="e">
        <f>SUMIFS('[1]Deals (investment)'!$C:$C,'[1]Deals (investment)'!$B:$B,$A687,'[1]Deals (investment)'!$T:$T,AZ$1)</f>
        <v>#VALUE!</v>
      </c>
      <c r="BA687" s="17" t="e">
        <f>SUMIFS('[1]Deals (investment)'!$C:$C,'[1]Deals (investment)'!$B:$B,$A687,'[1]Deals (investment)'!$T:$T,BA$1)</f>
        <v>#VALUE!</v>
      </c>
      <c r="BB687" s="17" t="e">
        <f>SUMIFS('[1]Deals (investment)'!$C:$C,'[1]Deals (investment)'!$B:$B,$A687,'[1]Deals (investment)'!$T:$T,BB$1)</f>
        <v>#VALUE!</v>
      </c>
      <c r="BC687" s="17" t="e">
        <f>SUMIFS('[1]Deals (Exits)'!$C:$C,'[1]Deals (Exits)'!$B:$B,$A687)</f>
        <v>#VALUE!</v>
      </c>
      <c r="BD687" s="17" t="e">
        <f>SUMIFS('[1]Deals (investment)'!$C:$C,'[1]Deals (investment)'!$B:$B,$A687,'[1]Deals (investment)'!$V:$V,BD$1)</f>
        <v>#VALUE!</v>
      </c>
      <c r="BE687" s="17" t="e">
        <f>SUMIFS('[1]Deals (investment)'!$C:$C,'[1]Deals (investment)'!$B:$B,$A687,'[1]Deals (investment)'!$V:$V,BE$1)</f>
        <v>#VALUE!</v>
      </c>
      <c r="BF687" s="17" t="e">
        <f>SUMIFS('[1]Deals (investment)'!$C:$C,'[1]Deals (investment)'!$B:$B,$A687,'[1]Deals (investment)'!$V:$V,BF$1)</f>
        <v>#VALUE!</v>
      </c>
      <c r="BG687" s="17" t="e">
        <f>SUMIFS('[1]Deals (investment)'!$C:$C,'[1]Deals (investment)'!$B:$B,$A687,'[1]Deals (investment)'!$V:$V,BG$1)</f>
        <v>#VALUE!</v>
      </c>
      <c r="BH687" s="17" t="e">
        <f>SUMIFS('[1]Deals (investment)'!$C:$C,'[1]Deals (investment)'!$B:$B,$A687,'[1]Deals (investment)'!$V:$V,BH$1)</f>
        <v>#VALUE!</v>
      </c>
      <c r="BI687" s="17" t="e">
        <f>SUMIFS('[1]Deals (investment)'!$C:$C,'[1]Deals (investment)'!$B:$B,$A687,'[1]Deals (investment)'!$V:$V,BI$1)</f>
        <v>#VALUE!</v>
      </c>
      <c r="BJ687" s="17" t="e">
        <f>SUMIFS('[1]Deals (investment)'!$C:$C,'[1]Deals (investment)'!$B:$B,$A687,'[1]Deals (investment)'!$V:$V,BJ$1)</f>
        <v>#VALUE!</v>
      </c>
      <c r="BK687" s="17" t="e">
        <f>SUMIFS('[1]Deals (investment)'!$C:$C,'[1]Deals (investment)'!$B:$B,$A687,'[1]Deals (investment)'!$V:$V,BK$1)</f>
        <v>#VALUE!</v>
      </c>
      <c r="BL687" s="17" t="e">
        <f>SUMIFS('[1]Deals (investment)'!$C:$C,'[1]Deals (investment)'!$B:$B,$A687,'[1]Deals (investment)'!$V:$V,BL$1)</f>
        <v>#VALUE!</v>
      </c>
      <c r="BM687" s="17" t="e">
        <f>SUMIFS('[1]Deals (investment)'!$C:$C,'[1]Deals (investment)'!$B:$B,$A687,'[1]Deals (investment)'!$V:$V,BM$1)</f>
        <v>#VALUE!</v>
      </c>
      <c r="BN687" s="15"/>
      <c r="BO687" s="15"/>
      <c r="BP687" s="22"/>
      <c r="BQ687" s="15"/>
      <c r="BR687" s="15"/>
      <c r="BS687" s="15"/>
      <c r="BT687" s="15"/>
      <c r="BU687" s="15"/>
      <c r="BV687" s="15"/>
      <c r="BW687" s="15"/>
      <c r="BX687" s="15"/>
      <c r="BY687" s="15"/>
      <c r="BZ687" s="15"/>
      <c r="CA687" s="15"/>
      <c r="CB687" s="15"/>
      <c r="CC687" s="15"/>
      <c r="CD687" s="15" t="str">
        <f t="shared" si="109"/>
        <v>Aquila Projects</v>
      </c>
      <c r="CE687" s="15"/>
      <c r="CF687" s="15"/>
      <c r="CG687" s="15"/>
      <c r="CH687" s="15"/>
      <c r="CI687" s="15"/>
      <c r="CJ687" s="15"/>
    </row>
    <row r="688" spans="1:88" ht="12.75">
      <c r="A688" s="15" t="s">
        <v>5198</v>
      </c>
      <c r="B688" s="15"/>
      <c r="C688" s="15"/>
      <c r="D688" s="16"/>
      <c r="E688" s="15"/>
      <c r="F688" s="15"/>
      <c r="G688" s="15"/>
      <c r="H688" s="15"/>
      <c r="I688" s="15"/>
      <c r="J688" s="15"/>
      <c r="K688" s="17" t="e">
        <f t="shared" si="105"/>
        <v>#VALUE!</v>
      </c>
      <c r="L688" s="15"/>
      <c r="M688" s="18" t="e">
        <f t="shared" si="95"/>
        <v>#VALUE!</v>
      </c>
      <c r="N688" s="15"/>
      <c r="O688" s="15"/>
      <c r="P688" s="15"/>
      <c r="Q688" s="24" t="e">
        <f ca="1">_xludf.MAXIFS('[1]Deals (investment)'!A:A,'[1]Deals (investment)'!B:B,A688)</f>
        <v>#NAME?</v>
      </c>
      <c r="R688" s="15"/>
      <c r="S688" s="19"/>
      <c r="T688" s="15"/>
      <c r="U688" s="17"/>
      <c r="V688" s="15"/>
      <c r="W688" s="15"/>
      <c r="X688" s="15"/>
      <c r="Y688" s="15"/>
      <c r="AB688" s="20"/>
      <c r="AC688" s="15"/>
      <c r="AD688" s="15"/>
      <c r="AE688" s="15"/>
      <c r="AF688" s="15"/>
      <c r="AG688" s="22">
        <f t="shared" ca="1" si="98"/>
        <v>9.6774193548387094E-2</v>
      </c>
      <c r="AH688" s="15" t="str">
        <f t="shared" si="100"/>
        <v/>
      </c>
      <c r="AI688" s="22" t="e">
        <f>VLOOKUP(A688,'[1]Deals (investment)'!$B$2:$Z$1497,1,FALSE)</f>
        <v>#N/A</v>
      </c>
      <c r="AJ688" s="22" t="e">
        <f>VLOOKUP(A688,'[1]Deals (investment)'!$B$2:$Z$870,15,FALSE)</f>
        <v>#N/A</v>
      </c>
      <c r="AK688" s="17" t="e">
        <f>VLOOKUP(A688,'[1]Deals (Exits)'!B:B,1,FALSE)</f>
        <v>#N/A</v>
      </c>
      <c r="AL688" s="23" t="e">
        <f>VLOOKUP(G688,[1]Lookups!$V$3:$Y$197,4,FALSE)</f>
        <v>#N/A</v>
      </c>
      <c r="AM688" s="17" t="e">
        <f>VLOOKUP(X688,[1]Lookups!$B$3:$C$200,2,FALSE)</f>
        <v>#N/A</v>
      </c>
      <c r="AN688" s="17" t="e">
        <f>VLOOKUP(R688,[1]Lookups!$H$3:$I$69,2,FALSE)</f>
        <v>#N/A</v>
      </c>
      <c r="AO688" s="17" t="e">
        <f>VLOOKUP(T688,[1]Lookups!$H$3:$I$69,2,FALSE)</f>
        <v>#N/A</v>
      </c>
      <c r="AP688" s="17" t="e">
        <f>VLOOKUP(AN688,[1]Lookups!$N$3:$O$11,2,FALSE)</f>
        <v>#N/A</v>
      </c>
      <c r="AQ688" s="18" t="e">
        <f>COUNTIFS('[1]Deals (investment)'!$B:$B,$A688)</f>
        <v>#VALUE!</v>
      </c>
      <c r="AR688" s="18" t="e">
        <f>COUNTIFS('[1]Deals (investment)'!$B:$B,$A688,'[1]Deals (investment)'!$T:$T,$AW$1)+COUNTIFS('[1]Deals (investment)'!$B:$B,$A688,'[1]Deals (investment)'!$T:$T,$AX$1)+COUNTIFS('[1]Deals (investment)'!$B:$B,$A688,'[1]Deals (investment)'!$T:$T,$AY$1)</f>
        <v>#VALUE!</v>
      </c>
      <c r="AS688" s="17" t="e">
        <f>SUMIFS('[1]Deals (investment)'!$C:$C,'[1]Deals (investment)'!$B:$B,$A688)</f>
        <v>#VALUE!</v>
      </c>
      <c r="AT688" s="17" t="e">
        <f t="shared" si="106"/>
        <v>#VALUE!</v>
      </c>
      <c r="AU688" s="18" t="e">
        <f>COUNTIF('[1]Deals (Exits)'!$B:$B,A688)</f>
        <v>#VALUE!</v>
      </c>
      <c r="AV688" s="17" t="e">
        <f>SUMIFS('[1]Deals (investment)'!$C:$C,'[1]Deals (investment)'!$B:$B,$A688,'[1]Deals (investment)'!$T:$T,AV$1)</f>
        <v>#VALUE!</v>
      </c>
      <c r="AW688" s="17" t="e">
        <f>SUMIFS('[1]Deals (investment)'!$C:$C,'[1]Deals (investment)'!$B:$B,$A688,'[1]Deals (investment)'!$T:$T,AW$1)</f>
        <v>#VALUE!</v>
      </c>
      <c r="AX688" s="17" t="e">
        <f>SUMIFS('[1]Deals (investment)'!$C:$C,'[1]Deals (investment)'!$B:$B,$A688,'[1]Deals (investment)'!$T:$T,AX$1)</f>
        <v>#VALUE!</v>
      </c>
      <c r="AY688" s="17" t="e">
        <f>SUMIFS('[1]Deals (investment)'!$C:$C,'[1]Deals (investment)'!$B:$B,$A688,'[1]Deals (investment)'!$T:$T,AY$1)</f>
        <v>#VALUE!</v>
      </c>
      <c r="AZ688" s="17" t="e">
        <f>SUMIFS('[1]Deals (investment)'!$C:$C,'[1]Deals (investment)'!$B:$B,$A688,'[1]Deals (investment)'!$T:$T,AZ$1)</f>
        <v>#VALUE!</v>
      </c>
      <c r="BA688" s="17" t="e">
        <f>SUMIFS('[1]Deals (investment)'!$C:$C,'[1]Deals (investment)'!$B:$B,$A688,'[1]Deals (investment)'!$T:$T,BA$1)</f>
        <v>#VALUE!</v>
      </c>
      <c r="BB688" s="17" t="e">
        <f>SUMIFS('[1]Deals (investment)'!$C:$C,'[1]Deals (investment)'!$B:$B,$A688,'[1]Deals (investment)'!$T:$T,BB$1)</f>
        <v>#VALUE!</v>
      </c>
      <c r="BC688" s="17" t="e">
        <f>SUMIFS('[1]Deals (Exits)'!$C:$C,'[1]Deals (Exits)'!$B:$B,$A688)</f>
        <v>#VALUE!</v>
      </c>
      <c r="BD688" s="17" t="e">
        <f>SUMIFS('[1]Deals (investment)'!$C:$C,'[1]Deals (investment)'!$B:$B,$A688,'[1]Deals (investment)'!$V:$V,BD$1)</f>
        <v>#VALUE!</v>
      </c>
      <c r="BE688" s="17" t="e">
        <f>SUMIFS('[1]Deals (investment)'!$C:$C,'[1]Deals (investment)'!$B:$B,$A688,'[1]Deals (investment)'!$V:$V,BE$1)</f>
        <v>#VALUE!</v>
      </c>
      <c r="BF688" s="17" t="e">
        <f>SUMIFS('[1]Deals (investment)'!$C:$C,'[1]Deals (investment)'!$B:$B,$A688,'[1]Deals (investment)'!$V:$V,BF$1)</f>
        <v>#VALUE!</v>
      </c>
      <c r="BG688" s="17" t="e">
        <f>SUMIFS('[1]Deals (investment)'!$C:$C,'[1]Deals (investment)'!$B:$B,$A688,'[1]Deals (investment)'!$V:$V,BG$1)</f>
        <v>#VALUE!</v>
      </c>
      <c r="BH688" s="17" t="e">
        <f>SUMIFS('[1]Deals (investment)'!$C:$C,'[1]Deals (investment)'!$B:$B,$A688,'[1]Deals (investment)'!$V:$V,BH$1)</f>
        <v>#VALUE!</v>
      </c>
      <c r="BI688" s="17" t="e">
        <f>SUMIFS('[1]Deals (investment)'!$C:$C,'[1]Deals (investment)'!$B:$B,$A688,'[1]Deals (investment)'!$V:$V,BI$1)</f>
        <v>#VALUE!</v>
      </c>
      <c r="BJ688" s="17" t="e">
        <f>SUMIFS('[1]Deals (investment)'!$C:$C,'[1]Deals (investment)'!$B:$B,$A688,'[1]Deals (investment)'!$V:$V,BJ$1)</f>
        <v>#VALUE!</v>
      </c>
      <c r="BK688" s="17" t="e">
        <f>SUMIFS('[1]Deals (investment)'!$C:$C,'[1]Deals (investment)'!$B:$B,$A688,'[1]Deals (investment)'!$V:$V,BK$1)</f>
        <v>#VALUE!</v>
      </c>
      <c r="BL688" s="17" t="e">
        <f>SUMIFS('[1]Deals (investment)'!$C:$C,'[1]Deals (investment)'!$B:$B,$A688,'[1]Deals (investment)'!$V:$V,BL$1)</f>
        <v>#VALUE!</v>
      </c>
      <c r="BM688" s="17" t="e">
        <f>SUMIFS('[1]Deals (investment)'!$C:$C,'[1]Deals (investment)'!$B:$B,$A688,'[1]Deals (investment)'!$V:$V,BM$1)</f>
        <v>#VALUE!</v>
      </c>
      <c r="BN688" s="15"/>
      <c r="BO688" s="15"/>
      <c r="BP688" s="22"/>
      <c r="BQ688" s="15"/>
      <c r="BR688" s="15"/>
      <c r="BS688" s="15"/>
      <c r="BT688" s="15"/>
      <c r="BU688" s="15"/>
      <c r="BV688" s="15"/>
      <c r="BW688" s="15"/>
      <c r="BX688" s="15"/>
      <c r="BY688" s="15"/>
      <c r="BZ688" s="15"/>
      <c r="CA688" s="15"/>
      <c r="CB688" s="15"/>
      <c r="CC688" s="15"/>
      <c r="CD688" s="15" t="str">
        <f t="shared" si="109"/>
        <v>Arnegy</v>
      </c>
      <c r="CE688" s="15"/>
      <c r="CF688" s="15"/>
      <c r="CG688" s="15"/>
      <c r="CH688" s="15"/>
      <c r="CI688" s="15"/>
      <c r="CJ688" s="15"/>
    </row>
    <row r="689" spans="1:118" ht="12.75">
      <c r="A689" s="15" t="s">
        <v>5199</v>
      </c>
      <c r="B689" s="15" t="s">
        <v>5200</v>
      </c>
      <c r="C689" s="15" t="s">
        <v>58</v>
      </c>
      <c r="D689" s="16">
        <v>2016</v>
      </c>
      <c r="E689" s="15" t="s">
        <v>5201</v>
      </c>
      <c r="F689" s="15"/>
      <c r="G689" s="15" t="s">
        <v>5202</v>
      </c>
      <c r="H689" s="15"/>
      <c r="I689" s="15"/>
      <c r="J689" s="15"/>
      <c r="K689" s="17" t="e">
        <f t="shared" si="105"/>
        <v>#VALUE!</v>
      </c>
      <c r="L689" s="15"/>
      <c r="M689" s="18" t="e">
        <f t="shared" si="95"/>
        <v>#VALUE!</v>
      </c>
      <c r="N689" s="15"/>
      <c r="O689" s="15"/>
      <c r="P689" s="15"/>
      <c r="Q689" s="15"/>
      <c r="R689" s="15" t="s">
        <v>311</v>
      </c>
      <c r="S689" s="19">
        <v>1000000</v>
      </c>
      <c r="T689" s="15"/>
      <c r="U689" s="17"/>
      <c r="V689" s="15" t="s">
        <v>5203</v>
      </c>
      <c r="W689" s="15"/>
      <c r="X689" s="15" t="s">
        <v>158</v>
      </c>
      <c r="Y689" s="15" t="s">
        <v>5204</v>
      </c>
      <c r="AB689" s="20"/>
      <c r="AC689" s="21" t="s">
        <v>5205</v>
      </c>
      <c r="AD689" s="21" t="s">
        <v>5206</v>
      </c>
      <c r="AE689" s="21" t="s">
        <v>5207</v>
      </c>
      <c r="AF689" s="21" t="s">
        <v>5208</v>
      </c>
      <c r="AG689" s="22">
        <f t="shared" si="98"/>
        <v>0.5161290322580645</v>
      </c>
      <c r="AH689" s="15" t="str">
        <f t="shared" si="100"/>
        <v/>
      </c>
      <c r="AI689" s="22" t="e">
        <f>VLOOKUP(A689,'[1]Deals (investment)'!$B$2:$Z$1497,1,FALSE)</f>
        <v>#N/A</v>
      </c>
      <c r="AJ689" s="22" t="e">
        <f>VLOOKUP(A689,'[1]Deals (investment)'!$B$2:$Z$870,15,FALSE)</f>
        <v>#N/A</v>
      </c>
      <c r="AK689" s="17" t="e">
        <f>VLOOKUP(A689,'[1]Deals (Exits)'!B:B,1,FALSE)</f>
        <v>#N/A</v>
      </c>
      <c r="AL689" s="23">
        <f>VLOOKUP(G689,[1]Lookups!$V$3:$Y$197,4,FALSE)</f>
        <v>1</v>
      </c>
      <c r="AM689" s="17" t="str">
        <f>VLOOKUP(X689,[1]Lookups!$B$3:$C$200,2,FALSE)</f>
        <v>Financial Services</v>
      </c>
      <c r="AN689" s="17" t="e">
        <f>VLOOKUP(R689,[1]Lookups!$H$3:$I$69,2,FALSE)</f>
        <v>#N/A</v>
      </c>
      <c r="AO689" s="17" t="e">
        <f>VLOOKUP(T689,[1]Lookups!$H$3:$I$69,2,FALSE)</f>
        <v>#N/A</v>
      </c>
      <c r="AP689" s="17" t="e">
        <f>VLOOKUP(AN689,[1]Lookups!$N$3:$O$11,2,FALSE)</f>
        <v>#N/A</v>
      </c>
      <c r="AQ689" s="18" t="e">
        <f>COUNTIFS('[1]Deals (investment)'!$B:$B,$A689)</f>
        <v>#VALUE!</v>
      </c>
      <c r="AR689" s="18" t="e">
        <f>COUNTIFS('[1]Deals (investment)'!$B:$B,$A689,'[1]Deals (investment)'!$T:$T,$AW$1)+COUNTIFS('[1]Deals (investment)'!$B:$B,$A689,'[1]Deals (investment)'!$T:$T,$AX$1)+COUNTIFS('[1]Deals (investment)'!$B:$B,$A689,'[1]Deals (investment)'!$T:$T,$AY$1)</f>
        <v>#VALUE!</v>
      </c>
      <c r="AS689" s="17" t="e">
        <f>SUMIFS('[1]Deals (investment)'!$C:$C,'[1]Deals (investment)'!$B:$B,$A689)</f>
        <v>#VALUE!</v>
      </c>
      <c r="AT689" s="17" t="e">
        <f t="shared" si="106"/>
        <v>#VALUE!</v>
      </c>
      <c r="AU689" s="18" t="e">
        <f>COUNTIF('[1]Deals (Exits)'!$B:$B,A689)</f>
        <v>#VALUE!</v>
      </c>
      <c r="AV689" s="17" t="e">
        <f>SUMIFS('[1]Deals (investment)'!$C:$C,'[1]Deals (investment)'!$B:$B,$A689,'[1]Deals (investment)'!$T:$T,AV$1)</f>
        <v>#VALUE!</v>
      </c>
      <c r="AW689" s="17" t="e">
        <f>SUMIFS('[1]Deals (investment)'!$C:$C,'[1]Deals (investment)'!$B:$B,$A689,'[1]Deals (investment)'!$T:$T,AW$1)</f>
        <v>#VALUE!</v>
      </c>
      <c r="AX689" s="17" t="e">
        <f>SUMIFS('[1]Deals (investment)'!$C:$C,'[1]Deals (investment)'!$B:$B,$A689,'[1]Deals (investment)'!$T:$T,AX$1)</f>
        <v>#VALUE!</v>
      </c>
      <c r="AY689" s="17" t="e">
        <f>SUMIFS('[1]Deals (investment)'!$C:$C,'[1]Deals (investment)'!$B:$B,$A689,'[1]Deals (investment)'!$T:$T,AY$1)</f>
        <v>#VALUE!</v>
      </c>
      <c r="AZ689" s="17" t="e">
        <f>SUMIFS('[1]Deals (investment)'!$C:$C,'[1]Deals (investment)'!$B:$B,$A689,'[1]Deals (investment)'!$T:$T,AZ$1)</f>
        <v>#VALUE!</v>
      </c>
      <c r="BA689" s="17" t="e">
        <f>SUMIFS('[1]Deals (investment)'!$C:$C,'[1]Deals (investment)'!$B:$B,$A689,'[1]Deals (investment)'!$T:$T,BA$1)</f>
        <v>#VALUE!</v>
      </c>
      <c r="BB689" s="17" t="e">
        <f>SUMIFS('[1]Deals (investment)'!$C:$C,'[1]Deals (investment)'!$B:$B,$A689,'[1]Deals (investment)'!$T:$T,BB$1)</f>
        <v>#VALUE!</v>
      </c>
      <c r="BC689" s="17" t="e">
        <f>SUMIFS('[1]Deals (Exits)'!$C:$C,'[1]Deals (Exits)'!$B:$B,$A689)</f>
        <v>#VALUE!</v>
      </c>
      <c r="BD689" s="17" t="e">
        <f>SUMIFS('[1]Deals (investment)'!$C:$C,'[1]Deals (investment)'!$B:$B,$A689,'[1]Deals (investment)'!$V:$V,BD$1)</f>
        <v>#VALUE!</v>
      </c>
      <c r="BE689" s="17" t="e">
        <f>SUMIFS('[1]Deals (investment)'!$C:$C,'[1]Deals (investment)'!$B:$B,$A689,'[1]Deals (investment)'!$V:$V,BE$1)</f>
        <v>#VALUE!</v>
      </c>
      <c r="BF689" s="17" t="e">
        <f>SUMIFS('[1]Deals (investment)'!$C:$C,'[1]Deals (investment)'!$B:$B,$A689,'[1]Deals (investment)'!$V:$V,BF$1)</f>
        <v>#VALUE!</v>
      </c>
      <c r="BG689" s="17" t="e">
        <f>SUMIFS('[1]Deals (investment)'!$C:$C,'[1]Deals (investment)'!$B:$B,$A689,'[1]Deals (investment)'!$V:$V,BG$1)</f>
        <v>#VALUE!</v>
      </c>
      <c r="BH689" s="17" t="e">
        <f>SUMIFS('[1]Deals (investment)'!$C:$C,'[1]Deals (investment)'!$B:$B,$A689,'[1]Deals (investment)'!$V:$V,BH$1)</f>
        <v>#VALUE!</v>
      </c>
      <c r="BI689" s="17" t="e">
        <f>SUMIFS('[1]Deals (investment)'!$C:$C,'[1]Deals (investment)'!$B:$B,$A689,'[1]Deals (investment)'!$V:$V,BI$1)</f>
        <v>#VALUE!</v>
      </c>
      <c r="BJ689" s="17" t="e">
        <f>SUMIFS('[1]Deals (investment)'!$C:$C,'[1]Deals (investment)'!$B:$B,$A689,'[1]Deals (investment)'!$V:$V,BJ$1)</f>
        <v>#VALUE!</v>
      </c>
      <c r="BK689" s="17" t="e">
        <f>SUMIFS('[1]Deals (investment)'!$C:$C,'[1]Deals (investment)'!$B:$B,$A689,'[1]Deals (investment)'!$V:$V,BK$1)</f>
        <v>#VALUE!</v>
      </c>
      <c r="BL689" s="17" t="e">
        <f>SUMIFS('[1]Deals (investment)'!$C:$C,'[1]Deals (investment)'!$B:$B,$A689,'[1]Deals (investment)'!$V:$V,BL$1)</f>
        <v>#VALUE!</v>
      </c>
      <c r="BM689" s="17" t="e">
        <f>SUMIFS('[1]Deals (investment)'!$C:$C,'[1]Deals (investment)'!$B:$B,$A689,'[1]Deals (investment)'!$V:$V,BM$1)</f>
        <v>#VALUE!</v>
      </c>
      <c r="BN689" s="15"/>
      <c r="BO689" s="15"/>
      <c r="BP689" s="22"/>
      <c r="BQ689" s="15"/>
      <c r="BR689" s="15"/>
      <c r="BS689" s="15"/>
      <c r="BT689" s="15"/>
      <c r="BU689" s="15"/>
      <c r="BV689" s="15"/>
      <c r="BW689" s="15"/>
      <c r="BX689" s="15"/>
      <c r="BY689" s="15"/>
      <c r="BZ689" s="15"/>
      <c r="CA689" s="15"/>
      <c r="CB689" s="15"/>
      <c r="CC689" s="15"/>
      <c r="CD689" s="15"/>
      <c r="CE689" s="15"/>
      <c r="CF689" s="15"/>
      <c r="CG689" s="15"/>
      <c r="CH689" s="15"/>
      <c r="CI689" s="15"/>
      <c r="CJ689" s="15"/>
    </row>
    <row r="690" spans="1:118" ht="12.75">
      <c r="A690" s="15" t="s">
        <v>5209</v>
      </c>
      <c r="B690" s="15" t="s">
        <v>5210</v>
      </c>
      <c r="C690" s="15" t="s">
        <v>58</v>
      </c>
      <c r="D690" s="16">
        <v>2000</v>
      </c>
      <c r="E690" s="15" t="s">
        <v>5211</v>
      </c>
      <c r="F690" s="15" t="s">
        <v>5212</v>
      </c>
      <c r="G690" s="15" t="s">
        <v>282</v>
      </c>
      <c r="H690" s="15"/>
      <c r="I690" s="15" t="s">
        <v>5212</v>
      </c>
      <c r="J690" s="15"/>
      <c r="K690" s="17" t="e">
        <f t="shared" si="105"/>
        <v>#VALUE!</v>
      </c>
      <c r="L690" s="15"/>
      <c r="M690" s="18" t="e">
        <f t="shared" si="95"/>
        <v>#VALUE!</v>
      </c>
      <c r="N690" s="15" t="s">
        <v>5213</v>
      </c>
      <c r="O690" s="15"/>
      <c r="P690" s="15"/>
      <c r="Q690" s="24">
        <v>43495</v>
      </c>
      <c r="R690" s="15" t="s">
        <v>284</v>
      </c>
      <c r="S690" s="19">
        <v>200000</v>
      </c>
      <c r="T690" s="15" t="s">
        <v>5214</v>
      </c>
      <c r="U690" s="17">
        <v>1250000000</v>
      </c>
      <c r="V690" s="15" t="s">
        <v>5215</v>
      </c>
      <c r="W690" s="15">
        <v>0</v>
      </c>
      <c r="X690" s="15" t="s">
        <v>5216</v>
      </c>
      <c r="Y690" s="15" t="s">
        <v>5217</v>
      </c>
      <c r="Z690" s="25" t="s">
        <v>109</v>
      </c>
      <c r="AB690" s="20" t="s">
        <v>5218</v>
      </c>
      <c r="AC690" s="21" t="s">
        <v>5219</v>
      </c>
      <c r="AD690" s="21" t="s">
        <v>5220</v>
      </c>
      <c r="AE690" s="21" t="s">
        <v>5221</v>
      </c>
      <c r="AF690" s="21" t="s">
        <v>5222</v>
      </c>
      <c r="AG690" s="22">
        <f t="shared" si="98"/>
        <v>0.80645161290322576</v>
      </c>
      <c r="AH690" s="15" t="e">
        <f t="shared" si="100"/>
        <v>#VALUE!</v>
      </c>
      <c r="AI690" s="22" t="str">
        <f>VLOOKUP(A690,'[1]Deals (investment)'!$B$2:$Z$1497,1,FALSE)</f>
        <v>Airtel Africa</v>
      </c>
      <c r="AJ690" s="22" t="e">
        <f>VLOOKUP(A690,'[1]Deals (investment)'!$B$2:$Z$870,15,FALSE)</f>
        <v>#N/A</v>
      </c>
      <c r="AK690" s="17" t="e">
        <f>VLOOKUP(A690,'[1]Deals (Exits)'!B:B,1,FALSE)</f>
        <v>#N/A</v>
      </c>
      <c r="AL690" s="23">
        <f>VLOOKUP(G690,[1]Lookups!$V$3:$Y$197,4,FALSE)</f>
        <v>1</v>
      </c>
      <c r="AM690" s="17" t="str">
        <f>VLOOKUP(X690,[1]Lookups!$B$3:$C$200,2,FALSE)</f>
        <v>Other Technologies &amp; Information Technology</v>
      </c>
      <c r="AN690" s="17" t="str">
        <f>VLOOKUP(R690,[1]Lookups!$H$3:$I$69,2,FALSE)</f>
        <v>4. Late Venture</v>
      </c>
      <c r="AO690" s="17" t="e">
        <f>VLOOKUP(T690,[1]Lookups!$H$3:$I$69,2,FALSE)</f>
        <v>#N/A</v>
      </c>
      <c r="AP690" s="17" t="str">
        <f>VLOOKUP(AN690,[1]Lookups!$N$3:$O$11,2,FALSE)</f>
        <v>Growth</v>
      </c>
      <c r="AQ690" s="18" t="e">
        <f>COUNTIFS('[1]Deals (investment)'!$B:$B,$A690)</f>
        <v>#VALUE!</v>
      </c>
      <c r="AR690" s="18" t="e">
        <f>COUNTIFS('[1]Deals (investment)'!$B:$B,$A690,'[1]Deals (investment)'!$T:$T,$AW$1)+COUNTIFS('[1]Deals (investment)'!$B:$B,$A690,'[1]Deals (investment)'!$T:$T,$AX$1)+COUNTIFS('[1]Deals (investment)'!$B:$B,$A690,'[1]Deals (investment)'!$T:$T,$AY$1)</f>
        <v>#VALUE!</v>
      </c>
      <c r="AS690" s="17" t="e">
        <f>SUMIFS('[1]Deals (investment)'!$C:$C,'[1]Deals (investment)'!$B:$B,$A690)</f>
        <v>#VALUE!</v>
      </c>
      <c r="AT690" s="17" t="e">
        <f t="shared" si="106"/>
        <v>#VALUE!</v>
      </c>
      <c r="AU690" s="18" t="e">
        <f>COUNTIF('[1]Deals (Exits)'!$B:$B,A690)</f>
        <v>#VALUE!</v>
      </c>
      <c r="AV690" s="17" t="e">
        <f>SUMIFS('[1]Deals (investment)'!$C:$C,'[1]Deals (investment)'!$B:$B,$A690,'[1]Deals (investment)'!$T:$T,AV$1)</f>
        <v>#VALUE!</v>
      </c>
      <c r="AW690" s="17" t="e">
        <f>SUMIFS('[1]Deals (investment)'!$C:$C,'[1]Deals (investment)'!$B:$B,$A690,'[1]Deals (investment)'!$T:$T,AW$1)</f>
        <v>#VALUE!</v>
      </c>
      <c r="AX690" s="17" t="e">
        <f>SUMIFS('[1]Deals (investment)'!$C:$C,'[1]Deals (investment)'!$B:$B,$A690,'[1]Deals (investment)'!$T:$T,AX$1)</f>
        <v>#VALUE!</v>
      </c>
      <c r="AY690" s="17" t="e">
        <f>SUMIFS('[1]Deals (investment)'!$C:$C,'[1]Deals (investment)'!$B:$B,$A690,'[1]Deals (investment)'!$T:$T,AY$1)</f>
        <v>#VALUE!</v>
      </c>
      <c r="AZ690" s="17" t="e">
        <f>SUMIFS('[1]Deals (investment)'!$C:$C,'[1]Deals (investment)'!$B:$B,$A690,'[1]Deals (investment)'!$T:$T,AZ$1)</f>
        <v>#VALUE!</v>
      </c>
      <c r="BA690" s="17" t="e">
        <f>SUMIFS('[1]Deals (investment)'!$C:$C,'[1]Deals (investment)'!$B:$B,$A690,'[1]Deals (investment)'!$T:$T,BA$1)</f>
        <v>#VALUE!</v>
      </c>
      <c r="BB690" s="17" t="e">
        <f>SUMIFS('[1]Deals (investment)'!$C:$C,'[1]Deals (investment)'!$B:$B,$A690,'[1]Deals (investment)'!$T:$T,BB$1)</f>
        <v>#VALUE!</v>
      </c>
      <c r="BC690" s="17" t="e">
        <f>SUMIFS('[1]Deals (Exits)'!$C:$C,'[1]Deals (Exits)'!$B:$B,$A690)</f>
        <v>#VALUE!</v>
      </c>
      <c r="BD690" s="17" t="e">
        <f>SUMIFS('[1]Deals (investment)'!$C:$C,'[1]Deals (investment)'!$B:$B,$A690,'[1]Deals (investment)'!$V:$V,BD$1)</f>
        <v>#VALUE!</v>
      </c>
      <c r="BE690" s="17" t="e">
        <f>SUMIFS('[1]Deals (investment)'!$C:$C,'[1]Deals (investment)'!$B:$B,$A690,'[1]Deals (investment)'!$V:$V,BE$1)</f>
        <v>#VALUE!</v>
      </c>
      <c r="BF690" s="17" t="e">
        <f>SUMIFS('[1]Deals (investment)'!$C:$C,'[1]Deals (investment)'!$B:$B,$A690,'[1]Deals (investment)'!$V:$V,BF$1)</f>
        <v>#VALUE!</v>
      </c>
      <c r="BG690" s="17" t="e">
        <f>SUMIFS('[1]Deals (investment)'!$C:$C,'[1]Deals (investment)'!$B:$B,$A690,'[1]Deals (investment)'!$V:$V,BG$1)</f>
        <v>#VALUE!</v>
      </c>
      <c r="BH690" s="17" t="e">
        <f>SUMIFS('[1]Deals (investment)'!$C:$C,'[1]Deals (investment)'!$B:$B,$A690,'[1]Deals (investment)'!$V:$V,BH$1)</f>
        <v>#VALUE!</v>
      </c>
      <c r="BI690" s="17" t="e">
        <f>SUMIFS('[1]Deals (investment)'!$C:$C,'[1]Deals (investment)'!$B:$B,$A690,'[1]Deals (investment)'!$V:$V,BI$1)</f>
        <v>#VALUE!</v>
      </c>
      <c r="BJ690" s="17" t="e">
        <f>SUMIFS('[1]Deals (investment)'!$C:$C,'[1]Deals (investment)'!$B:$B,$A690,'[1]Deals (investment)'!$V:$V,BJ$1)</f>
        <v>#VALUE!</v>
      </c>
      <c r="BK690" s="17" t="e">
        <f>SUMIFS('[1]Deals (investment)'!$C:$C,'[1]Deals (investment)'!$B:$B,$A690,'[1]Deals (investment)'!$V:$V,BK$1)</f>
        <v>#VALUE!</v>
      </c>
      <c r="BL690" s="17" t="e">
        <f>SUMIFS('[1]Deals (investment)'!$C:$C,'[1]Deals (investment)'!$B:$B,$A690,'[1]Deals (investment)'!$V:$V,BL$1)</f>
        <v>#VALUE!</v>
      </c>
      <c r="BM690" s="17" t="e">
        <f>SUMIFS('[1]Deals (investment)'!$C:$C,'[1]Deals (investment)'!$B:$B,$A690,'[1]Deals (investment)'!$V:$V,BM$1)</f>
        <v>#VALUE!</v>
      </c>
      <c r="BN690" s="15"/>
      <c r="BO690" s="15"/>
      <c r="BP690" s="22"/>
      <c r="BQ690" s="15"/>
      <c r="BR690" s="15"/>
      <c r="BS690" s="15"/>
      <c r="BT690" s="15"/>
      <c r="BU690" s="15"/>
      <c r="BV690" s="15"/>
      <c r="BW690" s="15"/>
      <c r="BX690" s="15"/>
      <c r="BY690" s="15"/>
      <c r="BZ690" s="15"/>
      <c r="CA690" s="15"/>
      <c r="CB690" s="15"/>
      <c r="CC690" s="15"/>
      <c r="CD690" s="15" t="str">
        <f t="shared" ref="CD690:CD721" si="110">CONCATENATE(A690,B690,C690)</f>
        <v>Airtel AfricaAirtel African operations are owned by Bharti Airtel Limited, a leading global telecommunications company with operations in 19 countries across Asia and Africa. The company offers mobile voice and data services, fixed line, high speed broadband, IPTV, DTH, turnkey telecom solutions for enterprises and national and international long distance services to carriers. Bharti Airtel has over 200 million customers (November 2010) across its operations, including 50 million in Africa. Airtel is driven by the vision of making mobile communications affordable for all to give people the freedom to meet their daily challenges and to drive economic and social development. Airtel is making a positive impact in the communities in which it operates through extending its networks to rural areas and through its education initiatives.Active</v>
      </c>
      <c r="CE690" s="15"/>
      <c r="CF690" s="15"/>
      <c r="CG690" s="15"/>
      <c r="CH690" s="15"/>
      <c r="CI690" s="15"/>
      <c r="CJ690" s="15"/>
      <c r="DN690">
        <v>2019</v>
      </c>
    </row>
    <row r="691" spans="1:118" ht="12.75">
      <c r="A691" s="15" t="s">
        <v>5223</v>
      </c>
      <c r="B691" s="15"/>
      <c r="C691" s="15"/>
      <c r="D691" s="16"/>
      <c r="E691" s="15"/>
      <c r="F691" s="15"/>
      <c r="G691" s="15"/>
      <c r="H691" s="15"/>
      <c r="I691" s="15"/>
      <c r="J691" s="15"/>
      <c r="K691" s="17" t="e">
        <f t="shared" si="105"/>
        <v>#VALUE!</v>
      </c>
      <c r="L691" s="15"/>
      <c r="M691" s="18" t="e">
        <f t="shared" si="95"/>
        <v>#VALUE!</v>
      </c>
      <c r="N691" s="15"/>
      <c r="O691" s="15"/>
      <c r="P691" s="15"/>
      <c r="Q691" s="24" t="e">
        <f ca="1">_xludf.MAXIFS('[1]Deals (investment)'!A:A,'[1]Deals (investment)'!B:B,A691)</f>
        <v>#NAME?</v>
      </c>
      <c r="R691" s="15"/>
      <c r="S691" s="19"/>
      <c r="T691" s="15"/>
      <c r="U691" s="17"/>
      <c r="V691" s="15"/>
      <c r="W691" s="15"/>
      <c r="X691" s="15"/>
      <c r="Y691" s="15"/>
      <c r="AB691" s="20"/>
      <c r="AC691" s="15"/>
      <c r="AD691" s="15"/>
      <c r="AE691" s="15"/>
      <c r="AF691" s="15"/>
      <c r="AG691" s="22">
        <f t="shared" ca="1" si="98"/>
        <v>9.6774193548387094E-2</v>
      </c>
      <c r="AH691" s="15" t="str">
        <f t="shared" si="100"/>
        <v/>
      </c>
      <c r="AI691" s="22" t="e">
        <f>VLOOKUP(A691,'[1]Deals (investment)'!$B$2:$Z$1497,1,FALSE)</f>
        <v>#N/A</v>
      </c>
      <c r="AJ691" s="22" t="e">
        <f>VLOOKUP(A691,'[1]Deals (investment)'!$B$2:$Z$870,15,FALSE)</f>
        <v>#N/A</v>
      </c>
      <c r="AK691" s="17" t="e">
        <f>VLOOKUP(A691,'[1]Deals (Exits)'!B:B,1,FALSE)</f>
        <v>#N/A</v>
      </c>
      <c r="AL691" s="23" t="e">
        <f>VLOOKUP(G691,[1]Lookups!$V$3:$Y$197,4,FALSE)</f>
        <v>#N/A</v>
      </c>
      <c r="AM691" s="17" t="e">
        <f>VLOOKUP(X691,[1]Lookups!$B$3:$C$200,2,FALSE)</f>
        <v>#N/A</v>
      </c>
      <c r="AN691" s="17" t="e">
        <f>VLOOKUP(R691,[1]Lookups!$H$3:$I$69,2,FALSE)</f>
        <v>#N/A</v>
      </c>
      <c r="AO691" s="17" t="e">
        <f>VLOOKUP(T691,[1]Lookups!$H$3:$I$69,2,FALSE)</f>
        <v>#N/A</v>
      </c>
      <c r="AP691" s="17" t="e">
        <f>VLOOKUP(AN691,[1]Lookups!$N$3:$O$11,2,FALSE)</f>
        <v>#N/A</v>
      </c>
      <c r="AQ691" s="18" t="e">
        <f>COUNTIFS('[1]Deals (investment)'!$B:$B,$A691)</f>
        <v>#VALUE!</v>
      </c>
      <c r="AR691" s="18" t="e">
        <f>COUNTIFS('[1]Deals (investment)'!$B:$B,$A691,'[1]Deals (investment)'!$T:$T,$AW$1)+COUNTIFS('[1]Deals (investment)'!$B:$B,$A691,'[1]Deals (investment)'!$T:$T,$AX$1)+COUNTIFS('[1]Deals (investment)'!$B:$B,$A691,'[1]Deals (investment)'!$T:$T,$AY$1)</f>
        <v>#VALUE!</v>
      </c>
      <c r="AS691" s="17" t="e">
        <f>SUMIFS('[1]Deals (investment)'!$C:$C,'[1]Deals (investment)'!$B:$B,$A691)</f>
        <v>#VALUE!</v>
      </c>
      <c r="AT691" s="17" t="e">
        <f t="shared" si="106"/>
        <v>#VALUE!</v>
      </c>
      <c r="AU691" s="18" t="e">
        <f>COUNTIF('[1]Deals (Exits)'!$B:$B,A691)</f>
        <v>#VALUE!</v>
      </c>
      <c r="AV691" s="17" t="e">
        <f>SUMIFS('[1]Deals (investment)'!$C:$C,'[1]Deals (investment)'!$B:$B,$A691,'[1]Deals (investment)'!$T:$T,AV$1)</f>
        <v>#VALUE!</v>
      </c>
      <c r="AW691" s="17" t="e">
        <f>SUMIFS('[1]Deals (investment)'!$C:$C,'[1]Deals (investment)'!$B:$B,$A691,'[1]Deals (investment)'!$T:$T,AW$1)</f>
        <v>#VALUE!</v>
      </c>
      <c r="AX691" s="17" t="e">
        <f>SUMIFS('[1]Deals (investment)'!$C:$C,'[1]Deals (investment)'!$B:$B,$A691,'[1]Deals (investment)'!$T:$T,AX$1)</f>
        <v>#VALUE!</v>
      </c>
      <c r="AY691" s="17" t="e">
        <f>SUMIFS('[1]Deals (investment)'!$C:$C,'[1]Deals (investment)'!$B:$B,$A691,'[1]Deals (investment)'!$T:$T,AY$1)</f>
        <v>#VALUE!</v>
      </c>
      <c r="AZ691" s="17" t="e">
        <f>SUMIFS('[1]Deals (investment)'!$C:$C,'[1]Deals (investment)'!$B:$B,$A691,'[1]Deals (investment)'!$T:$T,AZ$1)</f>
        <v>#VALUE!</v>
      </c>
      <c r="BA691" s="17" t="e">
        <f>SUMIFS('[1]Deals (investment)'!$C:$C,'[1]Deals (investment)'!$B:$B,$A691,'[1]Deals (investment)'!$T:$T,BA$1)</f>
        <v>#VALUE!</v>
      </c>
      <c r="BB691" s="17" t="e">
        <f>SUMIFS('[1]Deals (investment)'!$C:$C,'[1]Deals (investment)'!$B:$B,$A691,'[1]Deals (investment)'!$T:$T,BB$1)</f>
        <v>#VALUE!</v>
      </c>
      <c r="BC691" s="17" t="e">
        <f>SUMIFS('[1]Deals (Exits)'!$C:$C,'[1]Deals (Exits)'!$B:$B,$A691)</f>
        <v>#VALUE!</v>
      </c>
      <c r="BD691" s="17" t="e">
        <f>SUMIFS('[1]Deals (investment)'!$C:$C,'[1]Deals (investment)'!$B:$B,$A691,'[1]Deals (investment)'!$V:$V,BD$1)</f>
        <v>#VALUE!</v>
      </c>
      <c r="BE691" s="17" t="e">
        <f>SUMIFS('[1]Deals (investment)'!$C:$C,'[1]Deals (investment)'!$B:$B,$A691,'[1]Deals (investment)'!$V:$V,BE$1)</f>
        <v>#VALUE!</v>
      </c>
      <c r="BF691" s="17" t="e">
        <f>SUMIFS('[1]Deals (investment)'!$C:$C,'[1]Deals (investment)'!$B:$B,$A691,'[1]Deals (investment)'!$V:$V,BF$1)</f>
        <v>#VALUE!</v>
      </c>
      <c r="BG691" s="17" t="e">
        <f>SUMIFS('[1]Deals (investment)'!$C:$C,'[1]Deals (investment)'!$B:$B,$A691,'[1]Deals (investment)'!$V:$V,BG$1)</f>
        <v>#VALUE!</v>
      </c>
      <c r="BH691" s="17" t="e">
        <f>SUMIFS('[1]Deals (investment)'!$C:$C,'[1]Deals (investment)'!$B:$B,$A691,'[1]Deals (investment)'!$V:$V,BH$1)</f>
        <v>#VALUE!</v>
      </c>
      <c r="BI691" s="17" t="e">
        <f>SUMIFS('[1]Deals (investment)'!$C:$C,'[1]Deals (investment)'!$B:$B,$A691,'[1]Deals (investment)'!$V:$V,BI$1)</f>
        <v>#VALUE!</v>
      </c>
      <c r="BJ691" s="17" t="e">
        <f>SUMIFS('[1]Deals (investment)'!$C:$C,'[1]Deals (investment)'!$B:$B,$A691,'[1]Deals (investment)'!$V:$V,BJ$1)</f>
        <v>#VALUE!</v>
      </c>
      <c r="BK691" s="17" t="e">
        <f>SUMIFS('[1]Deals (investment)'!$C:$C,'[1]Deals (investment)'!$B:$B,$A691,'[1]Deals (investment)'!$V:$V,BK$1)</f>
        <v>#VALUE!</v>
      </c>
      <c r="BL691" s="17" t="e">
        <f>SUMIFS('[1]Deals (investment)'!$C:$C,'[1]Deals (investment)'!$B:$B,$A691,'[1]Deals (investment)'!$V:$V,BL$1)</f>
        <v>#VALUE!</v>
      </c>
      <c r="BM691" s="17" t="e">
        <f>SUMIFS('[1]Deals (investment)'!$C:$C,'[1]Deals (investment)'!$B:$B,$A691,'[1]Deals (investment)'!$V:$V,BM$1)</f>
        <v>#VALUE!</v>
      </c>
      <c r="BN691" s="15"/>
      <c r="BO691" s="15"/>
      <c r="BP691" s="22"/>
      <c r="BQ691" s="15"/>
      <c r="BR691" s="15"/>
      <c r="BS691" s="15"/>
      <c r="BT691" s="15"/>
      <c r="BU691" s="15"/>
      <c r="BV691" s="15"/>
      <c r="BW691" s="15"/>
      <c r="BX691" s="15"/>
      <c r="BY691" s="15"/>
      <c r="BZ691" s="15"/>
      <c r="CA691" s="15"/>
      <c r="CB691" s="15"/>
      <c r="CC691" s="15"/>
      <c r="CD691" s="15" t="str">
        <f t="shared" si="110"/>
        <v>Assurcrediclick</v>
      </c>
      <c r="CE691" s="15"/>
      <c r="CF691" s="15"/>
      <c r="CG691" s="15"/>
      <c r="CH691" s="15"/>
      <c r="CI691" s="15"/>
      <c r="CJ691" s="15"/>
    </row>
    <row r="692" spans="1:118" ht="12.75">
      <c r="A692" s="15" t="s">
        <v>5224</v>
      </c>
      <c r="B692" s="15" t="s">
        <v>5225</v>
      </c>
      <c r="C692" s="15" t="s">
        <v>58</v>
      </c>
      <c r="D692" s="16"/>
      <c r="E692" s="15"/>
      <c r="F692" s="15"/>
      <c r="G692" s="15"/>
      <c r="H692" s="15"/>
      <c r="I692" s="15"/>
      <c r="J692" s="15"/>
      <c r="K692" s="17" t="e">
        <f t="shared" si="105"/>
        <v>#VALUE!</v>
      </c>
      <c r="L692" s="15"/>
      <c r="M692" s="18" t="e">
        <f t="shared" si="95"/>
        <v>#VALUE!</v>
      </c>
      <c r="N692" s="15"/>
      <c r="O692" s="15"/>
      <c r="P692" s="15"/>
      <c r="Q692" s="24" t="e">
        <f ca="1">_xludf.MAXIFS('[1]Deals (investment)'!A:A,'[1]Deals (investment)'!B:B,A692)</f>
        <v>#NAME?</v>
      </c>
      <c r="R692" s="15"/>
      <c r="S692" s="19"/>
      <c r="T692" s="15"/>
      <c r="U692" s="17"/>
      <c r="V692" s="15"/>
      <c r="W692" s="15"/>
      <c r="X692" s="15"/>
      <c r="Y692" s="15"/>
      <c r="AB692" s="20"/>
      <c r="AC692" s="15"/>
      <c r="AD692" s="15"/>
      <c r="AE692" s="15"/>
      <c r="AF692" s="15"/>
      <c r="AG692" s="22">
        <f t="shared" ca="1" si="98"/>
        <v>0.16129032258064516</v>
      </c>
      <c r="AH692" s="15" t="e">
        <f t="shared" si="100"/>
        <v>#VALUE!</v>
      </c>
      <c r="AI692" s="22" t="e">
        <f>VLOOKUP(A692,'[1]Deals (investment)'!$B$2:$Z$1497,1,FALSE)</f>
        <v>#N/A</v>
      </c>
      <c r="AJ692" s="22" t="e">
        <f>VLOOKUP(A692,'[1]Deals (investment)'!$B$2:$Z$870,15,FALSE)</f>
        <v>#N/A</v>
      </c>
      <c r="AK692" s="17" t="e">
        <f>VLOOKUP(A692,'[1]Deals (Exits)'!B:B,1,FALSE)</f>
        <v>#N/A</v>
      </c>
      <c r="AL692" s="23" t="e">
        <f>VLOOKUP(G692,[1]Lookups!$V$3:$Y$197,4,FALSE)</f>
        <v>#N/A</v>
      </c>
      <c r="AM692" s="17" t="e">
        <f>VLOOKUP(X692,[1]Lookups!$B$3:$C$200,2,FALSE)</f>
        <v>#N/A</v>
      </c>
      <c r="AN692" s="17" t="e">
        <f>VLOOKUP(R692,[1]Lookups!$H$3:$I$69,2,FALSE)</f>
        <v>#N/A</v>
      </c>
      <c r="AO692" s="17" t="e">
        <f>VLOOKUP(T692,[1]Lookups!$H$3:$I$69,2,FALSE)</f>
        <v>#N/A</v>
      </c>
      <c r="AP692" s="17" t="e">
        <f>VLOOKUP(AN692,[1]Lookups!$N$3:$O$11,2,FALSE)</f>
        <v>#N/A</v>
      </c>
      <c r="AQ692" s="18" t="e">
        <f>COUNTIFS('[1]Deals (investment)'!$B:$B,$A692)</f>
        <v>#VALUE!</v>
      </c>
      <c r="AR692" s="18" t="e">
        <f>COUNTIFS('[1]Deals (investment)'!$B:$B,$A692,'[1]Deals (investment)'!$T:$T,$AW$1)+COUNTIFS('[1]Deals (investment)'!$B:$B,$A692,'[1]Deals (investment)'!$T:$T,$AX$1)+COUNTIFS('[1]Deals (investment)'!$B:$B,$A692,'[1]Deals (investment)'!$T:$T,$AY$1)</f>
        <v>#VALUE!</v>
      </c>
      <c r="AS692" s="17" t="e">
        <f>SUMIFS('[1]Deals (investment)'!$C:$C,'[1]Deals (investment)'!$B:$B,$A692)</f>
        <v>#VALUE!</v>
      </c>
      <c r="AT692" s="17" t="e">
        <f t="shared" si="106"/>
        <v>#VALUE!</v>
      </c>
      <c r="AU692" s="18" t="e">
        <f>COUNTIF('[1]Deals (Exits)'!$B:$B,A692)</f>
        <v>#VALUE!</v>
      </c>
      <c r="AV692" s="17" t="e">
        <f>SUMIFS('[1]Deals (investment)'!$C:$C,'[1]Deals (investment)'!$B:$B,$A692,'[1]Deals (investment)'!$T:$T,AV$1)</f>
        <v>#VALUE!</v>
      </c>
      <c r="AW692" s="17" t="e">
        <f>SUMIFS('[1]Deals (investment)'!$C:$C,'[1]Deals (investment)'!$B:$B,$A692,'[1]Deals (investment)'!$T:$T,AW$1)</f>
        <v>#VALUE!</v>
      </c>
      <c r="AX692" s="17" t="e">
        <f>SUMIFS('[1]Deals (investment)'!$C:$C,'[1]Deals (investment)'!$B:$B,$A692,'[1]Deals (investment)'!$T:$T,AX$1)</f>
        <v>#VALUE!</v>
      </c>
      <c r="AY692" s="17" t="e">
        <f>SUMIFS('[1]Deals (investment)'!$C:$C,'[1]Deals (investment)'!$B:$B,$A692,'[1]Deals (investment)'!$T:$T,AY$1)</f>
        <v>#VALUE!</v>
      </c>
      <c r="AZ692" s="17" t="e">
        <f>SUMIFS('[1]Deals (investment)'!$C:$C,'[1]Deals (investment)'!$B:$B,$A692,'[1]Deals (investment)'!$T:$T,AZ$1)</f>
        <v>#VALUE!</v>
      </c>
      <c r="BA692" s="17" t="e">
        <f>SUMIFS('[1]Deals (investment)'!$C:$C,'[1]Deals (investment)'!$B:$B,$A692,'[1]Deals (investment)'!$T:$T,BA$1)</f>
        <v>#VALUE!</v>
      </c>
      <c r="BB692" s="17" t="e">
        <f>SUMIFS('[1]Deals (investment)'!$C:$C,'[1]Deals (investment)'!$B:$B,$A692,'[1]Deals (investment)'!$T:$T,BB$1)</f>
        <v>#VALUE!</v>
      </c>
      <c r="BC692" s="17" t="e">
        <f>SUMIFS('[1]Deals (Exits)'!$C:$C,'[1]Deals (Exits)'!$B:$B,$A692)</f>
        <v>#VALUE!</v>
      </c>
      <c r="BD692" s="17" t="e">
        <f>SUMIFS('[1]Deals (investment)'!$C:$C,'[1]Deals (investment)'!$B:$B,$A692,'[1]Deals (investment)'!$V:$V,BD$1)</f>
        <v>#VALUE!</v>
      </c>
      <c r="BE692" s="17" t="e">
        <f>SUMIFS('[1]Deals (investment)'!$C:$C,'[1]Deals (investment)'!$B:$B,$A692,'[1]Deals (investment)'!$V:$V,BE$1)</f>
        <v>#VALUE!</v>
      </c>
      <c r="BF692" s="17" t="e">
        <f>SUMIFS('[1]Deals (investment)'!$C:$C,'[1]Deals (investment)'!$B:$B,$A692,'[1]Deals (investment)'!$V:$V,BF$1)</f>
        <v>#VALUE!</v>
      </c>
      <c r="BG692" s="17" t="e">
        <f>SUMIFS('[1]Deals (investment)'!$C:$C,'[1]Deals (investment)'!$B:$B,$A692,'[1]Deals (investment)'!$V:$V,BG$1)</f>
        <v>#VALUE!</v>
      </c>
      <c r="BH692" s="17" t="e">
        <f>SUMIFS('[1]Deals (investment)'!$C:$C,'[1]Deals (investment)'!$B:$B,$A692,'[1]Deals (investment)'!$V:$V,BH$1)</f>
        <v>#VALUE!</v>
      </c>
      <c r="BI692" s="17" t="e">
        <f>SUMIFS('[1]Deals (investment)'!$C:$C,'[1]Deals (investment)'!$B:$B,$A692,'[1]Deals (investment)'!$V:$V,BI$1)</f>
        <v>#VALUE!</v>
      </c>
      <c r="BJ692" s="17" t="e">
        <f>SUMIFS('[1]Deals (investment)'!$C:$C,'[1]Deals (investment)'!$B:$B,$A692,'[1]Deals (investment)'!$V:$V,BJ$1)</f>
        <v>#VALUE!</v>
      </c>
      <c r="BK692" s="17" t="e">
        <f>SUMIFS('[1]Deals (investment)'!$C:$C,'[1]Deals (investment)'!$B:$B,$A692,'[1]Deals (investment)'!$V:$V,BK$1)</f>
        <v>#VALUE!</v>
      </c>
      <c r="BL692" s="17" t="e">
        <f>SUMIFS('[1]Deals (investment)'!$C:$C,'[1]Deals (investment)'!$B:$B,$A692,'[1]Deals (investment)'!$V:$V,BL$1)</f>
        <v>#VALUE!</v>
      </c>
      <c r="BM692" s="17" t="e">
        <f>SUMIFS('[1]Deals (investment)'!$C:$C,'[1]Deals (investment)'!$B:$B,$A692,'[1]Deals (investment)'!$V:$V,BM$1)</f>
        <v>#VALUE!</v>
      </c>
      <c r="BN692" s="15"/>
      <c r="BO692" s="15"/>
      <c r="BP692" s="22"/>
      <c r="BQ692" s="15"/>
      <c r="BR692" s="15"/>
      <c r="BS692" s="15"/>
      <c r="BT692" s="15"/>
      <c r="BU692" s="15"/>
      <c r="BV692" s="15"/>
      <c r="BW692" s="15"/>
      <c r="BX692" s="15"/>
      <c r="BY692" s="15"/>
      <c r="BZ692" s="15"/>
      <c r="CA692" s="15"/>
      <c r="CB692" s="15"/>
      <c r="CC692" s="15"/>
      <c r="CD692" s="15" t="str">
        <f t="shared" si="110"/>
        <v>At Hause LimitedAt-hause provides a solution that uses 3ply bags to store produce for longer periods and enable the produce earn better when pulled from farms to a digital supply chain linked to wholesalers financed for stock borrowed to retail enterprises connected to consumer marketplaces.Active</v>
      </c>
      <c r="CE692" s="15"/>
      <c r="CF692" s="15"/>
      <c r="CG692" s="15"/>
      <c r="CH692" s="15"/>
      <c r="CI692" s="15"/>
      <c r="CJ692" s="15"/>
    </row>
    <row r="693" spans="1:118" ht="12.75">
      <c r="A693" s="15" t="s">
        <v>5226</v>
      </c>
      <c r="B693" s="15"/>
      <c r="C693" s="15" t="s">
        <v>58</v>
      </c>
      <c r="D693" s="16"/>
      <c r="E693" s="15"/>
      <c r="F693" s="15"/>
      <c r="G693" s="15"/>
      <c r="H693" s="15"/>
      <c r="I693" s="15"/>
      <c r="J693" s="15"/>
      <c r="K693" s="17" t="e">
        <f t="shared" si="105"/>
        <v>#VALUE!</v>
      </c>
      <c r="L693" s="15"/>
      <c r="M693" s="18" t="e">
        <f t="shared" si="95"/>
        <v>#VALUE!</v>
      </c>
      <c r="N693" s="15"/>
      <c r="O693" s="15"/>
      <c r="P693" s="15"/>
      <c r="Q693" s="15"/>
      <c r="R693" s="15"/>
      <c r="S693" s="19"/>
      <c r="T693" s="15"/>
      <c r="U693" s="17"/>
      <c r="V693" s="15"/>
      <c r="W693" s="15"/>
      <c r="X693" s="15"/>
      <c r="Y693" s="15"/>
      <c r="AB693" s="20"/>
      <c r="AC693" s="15"/>
      <c r="AD693" s="15"/>
      <c r="AE693" s="15"/>
      <c r="AF693" s="15"/>
      <c r="AG693" s="22">
        <f t="shared" si="98"/>
        <v>9.6774193548387094E-2</v>
      </c>
      <c r="AH693" s="15" t="str">
        <f t="shared" si="100"/>
        <v/>
      </c>
      <c r="AI693" s="22" t="e">
        <f>VLOOKUP(A693,'[1]Deals (investment)'!$B$2:$Z$1497,1,FALSE)</f>
        <v>#N/A</v>
      </c>
      <c r="AJ693" s="22" t="e">
        <f>VLOOKUP(A693,'[1]Deals (investment)'!$B$2:$Z$870,15,FALSE)</f>
        <v>#N/A</v>
      </c>
      <c r="AK693" s="17" t="e">
        <f>VLOOKUP(A693,'[1]Deals (Exits)'!B:B,1,FALSE)</f>
        <v>#N/A</v>
      </c>
      <c r="AL693" s="23" t="e">
        <f>VLOOKUP(G693,[1]Lookups!$V$3:$Y$197,4,FALSE)</f>
        <v>#N/A</v>
      </c>
      <c r="AM693" s="17" t="e">
        <f>VLOOKUP(X693,[1]Lookups!$B$3:$C$200,2,FALSE)</f>
        <v>#N/A</v>
      </c>
      <c r="AN693" s="17" t="e">
        <f>VLOOKUP(R693,[1]Lookups!$H$3:$I$69,2,FALSE)</f>
        <v>#N/A</v>
      </c>
      <c r="AO693" s="17" t="e">
        <f>VLOOKUP(T693,[1]Lookups!$H$3:$I$69,2,FALSE)</f>
        <v>#N/A</v>
      </c>
      <c r="AP693" s="17" t="e">
        <f>VLOOKUP(AN693,[1]Lookups!$N$3:$O$11,2,FALSE)</f>
        <v>#N/A</v>
      </c>
      <c r="AQ693" s="18" t="e">
        <f>COUNTIFS('[1]Deals (investment)'!$B:$B,$A693)</f>
        <v>#VALUE!</v>
      </c>
      <c r="AR693" s="18" t="e">
        <f>COUNTIFS('[1]Deals (investment)'!$B:$B,$A693,'[1]Deals (investment)'!$T:$T,$AW$1)+COUNTIFS('[1]Deals (investment)'!$B:$B,$A693,'[1]Deals (investment)'!$T:$T,$AX$1)+COUNTIFS('[1]Deals (investment)'!$B:$B,$A693,'[1]Deals (investment)'!$T:$T,$AY$1)</f>
        <v>#VALUE!</v>
      </c>
      <c r="AS693" s="17" t="e">
        <f>SUMIFS('[1]Deals (investment)'!$C:$C,'[1]Deals (investment)'!$B:$B,$A693)</f>
        <v>#VALUE!</v>
      </c>
      <c r="AT693" s="17" t="e">
        <f t="shared" si="106"/>
        <v>#VALUE!</v>
      </c>
      <c r="AU693" s="18" t="e">
        <f>COUNTIF('[1]Deals (Exits)'!$B:$B,A693)</f>
        <v>#VALUE!</v>
      </c>
      <c r="AV693" s="17" t="e">
        <f>SUMIFS('[1]Deals (investment)'!$C:$C,'[1]Deals (investment)'!$B:$B,$A693,'[1]Deals (investment)'!$T:$T,AV$1)</f>
        <v>#VALUE!</v>
      </c>
      <c r="AW693" s="17" t="e">
        <f>SUMIFS('[1]Deals (investment)'!$C:$C,'[1]Deals (investment)'!$B:$B,$A693,'[1]Deals (investment)'!$T:$T,AW$1)</f>
        <v>#VALUE!</v>
      </c>
      <c r="AX693" s="17" t="e">
        <f>SUMIFS('[1]Deals (investment)'!$C:$C,'[1]Deals (investment)'!$B:$B,$A693,'[1]Deals (investment)'!$T:$T,AX$1)</f>
        <v>#VALUE!</v>
      </c>
      <c r="AY693" s="17" t="e">
        <f>SUMIFS('[1]Deals (investment)'!$C:$C,'[1]Deals (investment)'!$B:$B,$A693,'[1]Deals (investment)'!$T:$T,AY$1)</f>
        <v>#VALUE!</v>
      </c>
      <c r="AZ693" s="17" t="e">
        <f>SUMIFS('[1]Deals (investment)'!$C:$C,'[1]Deals (investment)'!$B:$B,$A693,'[1]Deals (investment)'!$T:$T,AZ$1)</f>
        <v>#VALUE!</v>
      </c>
      <c r="BA693" s="17" t="e">
        <f>SUMIFS('[1]Deals (investment)'!$C:$C,'[1]Deals (investment)'!$B:$B,$A693,'[1]Deals (investment)'!$T:$T,BA$1)</f>
        <v>#VALUE!</v>
      </c>
      <c r="BB693" s="17" t="e">
        <f>SUMIFS('[1]Deals (investment)'!$C:$C,'[1]Deals (investment)'!$B:$B,$A693,'[1]Deals (investment)'!$T:$T,BB$1)</f>
        <v>#VALUE!</v>
      </c>
      <c r="BC693" s="17" t="e">
        <f>SUMIFS('[1]Deals (Exits)'!$C:$C,'[1]Deals (Exits)'!$B:$B,$A693)</f>
        <v>#VALUE!</v>
      </c>
      <c r="BD693" s="17" t="e">
        <f>SUMIFS('[1]Deals (investment)'!$C:$C,'[1]Deals (investment)'!$B:$B,$A693,'[1]Deals (investment)'!$V:$V,BD$1)</f>
        <v>#VALUE!</v>
      </c>
      <c r="BE693" s="17" t="e">
        <f>SUMIFS('[1]Deals (investment)'!$C:$C,'[1]Deals (investment)'!$B:$B,$A693,'[1]Deals (investment)'!$V:$V,BE$1)</f>
        <v>#VALUE!</v>
      </c>
      <c r="BF693" s="17" t="e">
        <f>SUMIFS('[1]Deals (investment)'!$C:$C,'[1]Deals (investment)'!$B:$B,$A693,'[1]Deals (investment)'!$V:$V,BF$1)</f>
        <v>#VALUE!</v>
      </c>
      <c r="BG693" s="17" t="e">
        <f>SUMIFS('[1]Deals (investment)'!$C:$C,'[1]Deals (investment)'!$B:$B,$A693,'[1]Deals (investment)'!$V:$V,BG$1)</f>
        <v>#VALUE!</v>
      </c>
      <c r="BH693" s="17" t="e">
        <f>SUMIFS('[1]Deals (investment)'!$C:$C,'[1]Deals (investment)'!$B:$B,$A693,'[1]Deals (investment)'!$V:$V,BH$1)</f>
        <v>#VALUE!</v>
      </c>
      <c r="BI693" s="17" t="e">
        <f>SUMIFS('[1]Deals (investment)'!$C:$C,'[1]Deals (investment)'!$B:$B,$A693,'[1]Deals (investment)'!$V:$V,BI$1)</f>
        <v>#VALUE!</v>
      </c>
      <c r="BJ693" s="17" t="e">
        <f>SUMIFS('[1]Deals (investment)'!$C:$C,'[1]Deals (investment)'!$B:$B,$A693,'[1]Deals (investment)'!$V:$V,BJ$1)</f>
        <v>#VALUE!</v>
      </c>
      <c r="BK693" s="17" t="e">
        <f>SUMIFS('[1]Deals (investment)'!$C:$C,'[1]Deals (investment)'!$B:$B,$A693,'[1]Deals (investment)'!$V:$V,BK$1)</f>
        <v>#VALUE!</v>
      </c>
      <c r="BL693" s="17" t="e">
        <f>SUMIFS('[1]Deals (investment)'!$C:$C,'[1]Deals (investment)'!$B:$B,$A693,'[1]Deals (investment)'!$V:$V,BL$1)</f>
        <v>#VALUE!</v>
      </c>
      <c r="BM693" s="17" t="e">
        <f>SUMIFS('[1]Deals (investment)'!$C:$C,'[1]Deals (investment)'!$B:$B,$A693,'[1]Deals (investment)'!$V:$V,BM$1)</f>
        <v>#VALUE!</v>
      </c>
      <c r="BN693" s="15"/>
      <c r="BO693" s="15"/>
      <c r="BP693" s="22"/>
      <c r="BQ693" s="15"/>
      <c r="BR693" s="15"/>
      <c r="BS693" s="15"/>
      <c r="BT693" s="15"/>
      <c r="BU693" s="15"/>
      <c r="BV693" s="15"/>
      <c r="BW693" s="15"/>
      <c r="BX693" s="15"/>
      <c r="BY693" s="15"/>
      <c r="BZ693" s="15"/>
      <c r="CA693" s="15"/>
      <c r="CB693" s="15"/>
      <c r="CC693" s="15"/>
      <c r="CD693" s="15" t="str">
        <f t="shared" si="110"/>
        <v>At-HauseActive</v>
      </c>
      <c r="CE693" s="15"/>
      <c r="CF693" s="15"/>
      <c r="CG693" s="15"/>
      <c r="CH693" s="15"/>
      <c r="CI693" s="15"/>
      <c r="CJ693" s="15"/>
    </row>
    <row r="694" spans="1:118" ht="12.75">
      <c r="A694" s="15" t="s">
        <v>5227</v>
      </c>
      <c r="B694" s="15" t="s">
        <v>5228</v>
      </c>
      <c r="C694" s="15"/>
      <c r="D694" s="16"/>
      <c r="E694" s="15"/>
      <c r="F694" s="15"/>
      <c r="G694" s="15"/>
      <c r="H694" s="15"/>
      <c r="I694" s="15"/>
      <c r="J694" s="15"/>
      <c r="K694" s="17" t="e">
        <f t="shared" si="105"/>
        <v>#VALUE!</v>
      </c>
      <c r="L694" s="15"/>
      <c r="M694" s="18" t="e">
        <f t="shared" si="95"/>
        <v>#VALUE!</v>
      </c>
      <c r="N694" s="15"/>
      <c r="O694" s="15"/>
      <c r="P694" s="15"/>
      <c r="Q694" s="24" t="e">
        <f ca="1">_xludf.MAXIFS('[1]Deals (investment)'!A:A,'[1]Deals (investment)'!B:B,A694)</f>
        <v>#NAME?</v>
      </c>
      <c r="R694" s="15"/>
      <c r="S694" s="19"/>
      <c r="T694" s="15"/>
      <c r="U694" s="17"/>
      <c r="V694" s="15"/>
      <c r="W694" s="15"/>
      <c r="X694" s="15"/>
      <c r="Y694" s="15"/>
      <c r="AB694" s="20"/>
      <c r="AC694" s="15"/>
      <c r="AD694" s="15"/>
      <c r="AE694" s="15"/>
      <c r="AF694" s="15"/>
      <c r="AG694" s="22">
        <f t="shared" ca="1" si="98"/>
        <v>0.12903225806451613</v>
      </c>
      <c r="AH694" s="15" t="str">
        <f t="shared" si="100"/>
        <v/>
      </c>
      <c r="AI694" s="22" t="e">
        <f>VLOOKUP(A694,'[1]Deals (investment)'!$B$2:$Z$1497,1,FALSE)</f>
        <v>#N/A</v>
      </c>
      <c r="AJ694" s="22" t="e">
        <f>VLOOKUP(A694,'[1]Deals (investment)'!$B$2:$Z$870,15,FALSE)</f>
        <v>#N/A</v>
      </c>
      <c r="AK694" s="17" t="e">
        <f>VLOOKUP(A694,'[1]Deals (Exits)'!B:B,1,FALSE)</f>
        <v>#N/A</v>
      </c>
      <c r="AL694" s="23" t="e">
        <f>VLOOKUP(G694,[1]Lookups!$V$3:$Y$197,4,FALSE)</f>
        <v>#N/A</v>
      </c>
      <c r="AM694" s="17" t="e">
        <f>VLOOKUP(X694,[1]Lookups!$B$3:$C$200,2,FALSE)</f>
        <v>#N/A</v>
      </c>
      <c r="AN694" s="17" t="e">
        <f>VLOOKUP(R694,[1]Lookups!$H$3:$I$69,2,FALSE)</f>
        <v>#N/A</v>
      </c>
      <c r="AO694" s="17" t="e">
        <f>VLOOKUP(T694,[1]Lookups!$H$3:$I$69,2,FALSE)</f>
        <v>#N/A</v>
      </c>
      <c r="AP694" s="17" t="e">
        <f>VLOOKUP(AN694,[1]Lookups!$N$3:$O$11,2,FALSE)</f>
        <v>#N/A</v>
      </c>
      <c r="AQ694" s="18" t="e">
        <f>COUNTIFS('[1]Deals (investment)'!$B:$B,$A694)</f>
        <v>#VALUE!</v>
      </c>
      <c r="AR694" s="18" t="e">
        <f>COUNTIFS('[1]Deals (investment)'!$B:$B,$A694,'[1]Deals (investment)'!$T:$T,$AW$1)+COUNTIFS('[1]Deals (investment)'!$B:$B,$A694,'[1]Deals (investment)'!$T:$T,$AX$1)+COUNTIFS('[1]Deals (investment)'!$B:$B,$A694,'[1]Deals (investment)'!$T:$T,$AY$1)</f>
        <v>#VALUE!</v>
      </c>
      <c r="AS694" s="17" t="e">
        <f>SUMIFS('[1]Deals (investment)'!$C:$C,'[1]Deals (investment)'!$B:$B,$A694)</f>
        <v>#VALUE!</v>
      </c>
      <c r="AT694" s="17" t="e">
        <f t="shared" si="106"/>
        <v>#VALUE!</v>
      </c>
      <c r="AU694" s="18" t="e">
        <f>COUNTIF('[1]Deals (Exits)'!$B:$B,A694)</f>
        <v>#VALUE!</v>
      </c>
      <c r="AV694" s="17" t="e">
        <f>SUMIFS('[1]Deals (investment)'!$C:$C,'[1]Deals (investment)'!$B:$B,$A694,'[1]Deals (investment)'!$T:$T,AV$1)</f>
        <v>#VALUE!</v>
      </c>
      <c r="AW694" s="17" t="e">
        <f>SUMIFS('[1]Deals (investment)'!$C:$C,'[1]Deals (investment)'!$B:$B,$A694,'[1]Deals (investment)'!$T:$T,AW$1)</f>
        <v>#VALUE!</v>
      </c>
      <c r="AX694" s="17" t="e">
        <f>SUMIFS('[1]Deals (investment)'!$C:$C,'[1]Deals (investment)'!$B:$B,$A694,'[1]Deals (investment)'!$T:$T,AX$1)</f>
        <v>#VALUE!</v>
      </c>
      <c r="AY694" s="17" t="e">
        <f>SUMIFS('[1]Deals (investment)'!$C:$C,'[1]Deals (investment)'!$B:$B,$A694,'[1]Deals (investment)'!$T:$T,AY$1)</f>
        <v>#VALUE!</v>
      </c>
      <c r="AZ694" s="17" t="e">
        <f>SUMIFS('[1]Deals (investment)'!$C:$C,'[1]Deals (investment)'!$B:$B,$A694,'[1]Deals (investment)'!$T:$T,AZ$1)</f>
        <v>#VALUE!</v>
      </c>
      <c r="BA694" s="17" t="e">
        <f>SUMIFS('[1]Deals (investment)'!$C:$C,'[1]Deals (investment)'!$B:$B,$A694,'[1]Deals (investment)'!$T:$T,BA$1)</f>
        <v>#VALUE!</v>
      </c>
      <c r="BB694" s="17" t="e">
        <f>SUMIFS('[1]Deals (investment)'!$C:$C,'[1]Deals (investment)'!$B:$B,$A694,'[1]Deals (investment)'!$T:$T,BB$1)</f>
        <v>#VALUE!</v>
      </c>
      <c r="BC694" s="17" t="e">
        <f>SUMIFS('[1]Deals (Exits)'!$C:$C,'[1]Deals (Exits)'!$B:$B,$A694)</f>
        <v>#VALUE!</v>
      </c>
      <c r="BD694" s="17" t="e">
        <f>SUMIFS('[1]Deals (investment)'!$C:$C,'[1]Deals (investment)'!$B:$B,$A694,'[1]Deals (investment)'!$V:$V,BD$1)</f>
        <v>#VALUE!</v>
      </c>
      <c r="BE694" s="17" t="e">
        <f>SUMIFS('[1]Deals (investment)'!$C:$C,'[1]Deals (investment)'!$B:$B,$A694,'[1]Deals (investment)'!$V:$V,BE$1)</f>
        <v>#VALUE!</v>
      </c>
      <c r="BF694" s="17" t="e">
        <f>SUMIFS('[1]Deals (investment)'!$C:$C,'[1]Deals (investment)'!$B:$B,$A694,'[1]Deals (investment)'!$V:$V,BF$1)</f>
        <v>#VALUE!</v>
      </c>
      <c r="BG694" s="17" t="e">
        <f>SUMIFS('[1]Deals (investment)'!$C:$C,'[1]Deals (investment)'!$B:$B,$A694,'[1]Deals (investment)'!$V:$V,BG$1)</f>
        <v>#VALUE!</v>
      </c>
      <c r="BH694" s="17" t="e">
        <f>SUMIFS('[1]Deals (investment)'!$C:$C,'[1]Deals (investment)'!$B:$B,$A694,'[1]Deals (investment)'!$V:$V,BH$1)</f>
        <v>#VALUE!</v>
      </c>
      <c r="BI694" s="17" t="e">
        <f>SUMIFS('[1]Deals (investment)'!$C:$C,'[1]Deals (investment)'!$B:$B,$A694,'[1]Deals (investment)'!$V:$V,BI$1)</f>
        <v>#VALUE!</v>
      </c>
      <c r="BJ694" s="17" t="e">
        <f>SUMIFS('[1]Deals (investment)'!$C:$C,'[1]Deals (investment)'!$B:$B,$A694,'[1]Deals (investment)'!$V:$V,BJ$1)</f>
        <v>#VALUE!</v>
      </c>
      <c r="BK694" s="17" t="e">
        <f>SUMIFS('[1]Deals (investment)'!$C:$C,'[1]Deals (investment)'!$B:$B,$A694,'[1]Deals (investment)'!$V:$V,BK$1)</f>
        <v>#VALUE!</v>
      </c>
      <c r="BL694" s="17" t="e">
        <f>SUMIFS('[1]Deals (investment)'!$C:$C,'[1]Deals (investment)'!$B:$B,$A694,'[1]Deals (investment)'!$V:$V,BL$1)</f>
        <v>#VALUE!</v>
      </c>
      <c r="BM694" s="17" t="e">
        <f>SUMIFS('[1]Deals (investment)'!$C:$C,'[1]Deals (investment)'!$B:$B,$A694,'[1]Deals (investment)'!$V:$V,BM$1)</f>
        <v>#VALUE!</v>
      </c>
      <c r="BN694" s="15"/>
      <c r="BO694" s="15"/>
      <c r="BP694" s="22"/>
      <c r="BQ694" s="15"/>
      <c r="BR694" s="15"/>
      <c r="BS694" s="15"/>
      <c r="BT694" s="15"/>
      <c r="BU694" s="15"/>
      <c r="BV694" s="15"/>
      <c r="BW694" s="15"/>
      <c r="BX694" s="15"/>
      <c r="BY694" s="15"/>
      <c r="BZ694" s="15"/>
      <c r="CA694" s="15"/>
      <c r="CB694" s="15"/>
      <c r="CC694" s="15"/>
      <c r="CD694" s="15" t="str">
        <f t="shared" si="110"/>
        <v>ATP Services ATP Services Ltd is currently testing the Lima Lunda platform for farmers organized into village saving groups providing individual member profiles and group information along with contribution and disbursement capabilities.</v>
      </c>
      <c r="CE694" s="15"/>
      <c r="CF694" s="15"/>
      <c r="CG694" s="15"/>
      <c r="CH694" s="15"/>
      <c r="CI694" s="15"/>
      <c r="CJ694" s="15"/>
    </row>
    <row r="695" spans="1:118" ht="12.75">
      <c r="A695" s="15" t="s">
        <v>5229</v>
      </c>
      <c r="B695" s="15" t="s">
        <v>5230</v>
      </c>
      <c r="C695" s="15" t="s">
        <v>58</v>
      </c>
      <c r="D695" s="16">
        <v>2018</v>
      </c>
      <c r="E695" s="15" t="s">
        <v>5231</v>
      </c>
      <c r="F695" s="15"/>
      <c r="G695" s="15"/>
      <c r="H695" s="15"/>
      <c r="I695" s="15"/>
      <c r="J695" s="15"/>
      <c r="K695" s="17" t="e">
        <f t="shared" si="105"/>
        <v>#VALUE!</v>
      </c>
      <c r="L695" s="15"/>
      <c r="M695" s="18" t="e">
        <f t="shared" si="95"/>
        <v>#VALUE!</v>
      </c>
      <c r="N695" s="15"/>
      <c r="O695" s="15"/>
      <c r="P695" s="15"/>
      <c r="Q695" s="15"/>
      <c r="R695" s="15"/>
      <c r="S695" s="19"/>
      <c r="T695" s="15"/>
      <c r="U695" s="17"/>
      <c r="V695" s="15" t="s">
        <v>5232</v>
      </c>
      <c r="W695" s="15"/>
      <c r="X695" s="15" t="s">
        <v>158</v>
      </c>
      <c r="Y695" s="15" t="s">
        <v>5233</v>
      </c>
      <c r="AB695" s="32">
        <v>43506</v>
      </c>
      <c r="AC695" s="21" t="s">
        <v>5234</v>
      </c>
      <c r="AD695" s="21" t="s">
        <v>5235</v>
      </c>
      <c r="AE695" s="21" t="s">
        <v>5236</v>
      </c>
      <c r="AF695" s="15"/>
      <c r="AG695" s="22">
        <f t="shared" si="98"/>
        <v>0.41935483870967744</v>
      </c>
      <c r="AH695" s="15" t="str">
        <f t="shared" si="100"/>
        <v/>
      </c>
      <c r="AI695" s="22" t="str">
        <f>VLOOKUP(A695,'[1]Deals (investment)'!$B$2:$Z$1497,1,FALSE)</f>
        <v>CoinFlex</v>
      </c>
      <c r="AJ695" s="22" t="e">
        <f>VLOOKUP(A695,'[1]Deals (investment)'!$B$2:$Z$870,15,FALSE)</f>
        <v>#N/A</v>
      </c>
      <c r="AK695" s="17" t="e">
        <f>VLOOKUP(A695,'[1]Deals (Exits)'!B:B,1,FALSE)</f>
        <v>#N/A</v>
      </c>
      <c r="AL695" s="23" t="e">
        <f>VLOOKUP(G695,[1]Lookups!$V$3:$Y$197,4,FALSE)</f>
        <v>#N/A</v>
      </c>
      <c r="AM695" s="17" t="str">
        <f>VLOOKUP(X695,[1]Lookups!$B$3:$C$200,2,FALSE)</f>
        <v>Financial Services</v>
      </c>
      <c r="AN695" s="17" t="e">
        <f>VLOOKUP(R695,[1]Lookups!$H$3:$I$69,2,FALSE)</f>
        <v>#N/A</v>
      </c>
      <c r="AO695" s="17" t="e">
        <f>VLOOKUP(T695,[1]Lookups!$H$3:$I$69,2,FALSE)</f>
        <v>#N/A</v>
      </c>
      <c r="AP695" s="17" t="e">
        <f>VLOOKUP(AN695,[1]Lookups!$N$3:$O$11,2,FALSE)</f>
        <v>#N/A</v>
      </c>
      <c r="AQ695" s="18" t="e">
        <f>COUNTIFS('[1]Deals (investment)'!$B:$B,$A695)</f>
        <v>#VALUE!</v>
      </c>
      <c r="AR695" s="18" t="e">
        <f>COUNTIFS('[1]Deals (investment)'!$B:$B,$A695,'[1]Deals (investment)'!$T:$T,$AW$1)+COUNTIFS('[1]Deals (investment)'!$B:$B,$A695,'[1]Deals (investment)'!$T:$T,$AX$1)+COUNTIFS('[1]Deals (investment)'!$B:$B,$A695,'[1]Deals (investment)'!$T:$T,$AY$1)</f>
        <v>#VALUE!</v>
      </c>
      <c r="AS695" s="17" t="e">
        <f>SUMIFS('[1]Deals (investment)'!$C:$C,'[1]Deals (investment)'!$B:$B,$A695)</f>
        <v>#VALUE!</v>
      </c>
      <c r="AT695" s="17" t="e">
        <f t="shared" si="106"/>
        <v>#VALUE!</v>
      </c>
      <c r="AU695" s="18" t="e">
        <f>COUNTIF('[1]Deals (Exits)'!$B:$B,A695)</f>
        <v>#VALUE!</v>
      </c>
      <c r="AV695" s="17" t="e">
        <f>SUMIFS('[1]Deals (investment)'!$C:$C,'[1]Deals (investment)'!$B:$B,$A695,'[1]Deals (investment)'!$T:$T,AV$1)</f>
        <v>#VALUE!</v>
      </c>
      <c r="AW695" s="17" t="e">
        <f>SUMIFS('[1]Deals (investment)'!$C:$C,'[1]Deals (investment)'!$B:$B,$A695,'[1]Deals (investment)'!$T:$T,AW$1)</f>
        <v>#VALUE!</v>
      </c>
      <c r="AX695" s="17" t="e">
        <f>SUMIFS('[1]Deals (investment)'!$C:$C,'[1]Deals (investment)'!$B:$B,$A695,'[1]Deals (investment)'!$T:$T,AX$1)</f>
        <v>#VALUE!</v>
      </c>
      <c r="AY695" s="17" t="e">
        <f>SUMIFS('[1]Deals (investment)'!$C:$C,'[1]Deals (investment)'!$B:$B,$A695,'[1]Deals (investment)'!$T:$T,AY$1)</f>
        <v>#VALUE!</v>
      </c>
      <c r="AZ695" s="17" t="e">
        <f>SUMIFS('[1]Deals (investment)'!$C:$C,'[1]Deals (investment)'!$B:$B,$A695,'[1]Deals (investment)'!$T:$T,AZ$1)</f>
        <v>#VALUE!</v>
      </c>
      <c r="BA695" s="17" t="e">
        <f>SUMIFS('[1]Deals (investment)'!$C:$C,'[1]Deals (investment)'!$B:$B,$A695,'[1]Deals (investment)'!$T:$T,BA$1)</f>
        <v>#VALUE!</v>
      </c>
      <c r="BB695" s="17" t="e">
        <f>SUMIFS('[1]Deals (investment)'!$C:$C,'[1]Deals (investment)'!$B:$B,$A695,'[1]Deals (investment)'!$T:$T,BB$1)</f>
        <v>#VALUE!</v>
      </c>
      <c r="BC695" s="17" t="e">
        <f>SUMIFS('[1]Deals (Exits)'!$C:$C,'[1]Deals (Exits)'!$B:$B,$A695)</f>
        <v>#VALUE!</v>
      </c>
      <c r="BD695" s="17" t="e">
        <f>SUMIFS('[1]Deals (investment)'!$C:$C,'[1]Deals (investment)'!$B:$B,$A695,'[1]Deals (investment)'!$V:$V,BD$1)</f>
        <v>#VALUE!</v>
      </c>
      <c r="BE695" s="17" t="e">
        <f>SUMIFS('[1]Deals (investment)'!$C:$C,'[1]Deals (investment)'!$B:$B,$A695,'[1]Deals (investment)'!$V:$V,BE$1)</f>
        <v>#VALUE!</v>
      </c>
      <c r="BF695" s="17" t="e">
        <f>SUMIFS('[1]Deals (investment)'!$C:$C,'[1]Deals (investment)'!$B:$B,$A695,'[1]Deals (investment)'!$V:$V,BF$1)</f>
        <v>#VALUE!</v>
      </c>
      <c r="BG695" s="17" t="e">
        <f>SUMIFS('[1]Deals (investment)'!$C:$C,'[1]Deals (investment)'!$B:$B,$A695,'[1]Deals (investment)'!$V:$V,BG$1)</f>
        <v>#VALUE!</v>
      </c>
      <c r="BH695" s="17" t="e">
        <f>SUMIFS('[1]Deals (investment)'!$C:$C,'[1]Deals (investment)'!$B:$B,$A695,'[1]Deals (investment)'!$V:$V,BH$1)</f>
        <v>#VALUE!</v>
      </c>
      <c r="BI695" s="17" t="e">
        <f>SUMIFS('[1]Deals (investment)'!$C:$C,'[1]Deals (investment)'!$B:$B,$A695,'[1]Deals (investment)'!$V:$V,BI$1)</f>
        <v>#VALUE!</v>
      </c>
      <c r="BJ695" s="17" t="e">
        <f>SUMIFS('[1]Deals (investment)'!$C:$C,'[1]Deals (investment)'!$B:$B,$A695,'[1]Deals (investment)'!$V:$V,BJ$1)</f>
        <v>#VALUE!</v>
      </c>
      <c r="BK695" s="17" t="e">
        <f>SUMIFS('[1]Deals (investment)'!$C:$C,'[1]Deals (investment)'!$B:$B,$A695,'[1]Deals (investment)'!$V:$V,BK$1)</f>
        <v>#VALUE!</v>
      </c>
      <c r="BL695" s="17" t="e">
        <f>SUMIFS('[1]Deals (investment)'!$C:$C,'[1]Deals (investment)'!$B:$B,$A695,'[1]Deals (investment)'!$V:$V,BL$1)</f>
        <v>#VALUE!</v>
      </c>
      <c r="BM695" s="17" t="e">
        <f>SUMIFS('[1]Deals (investment)'!$C:$C,'[1]Deals (investment)'!$B:$B,$A695,'[1]Deals (investment)'!$V:$V,BM$1)</f>
        <v>#VALUE!</v>
      </c>
      <c r="BN695" s="15"/>
      <c r="BO695" s="15"/>
      <c r="BP695" s="22"/>
      <c r="BQ695" s="15"/>
      <c r="BR695" s="15"/>
      <c r="BS695" s="15"/>
      <c r="BT695" s="15"/>
      <c r="BU695" s="15"/>
      <c r="BV695" s="15"/>
      <c r="BW695" s="15"/>
      <c r="BX695" s="15"/>
      <c r="BY695" s="15"/>
      <c r="BZ695" s="15"/>
      <c r="CA695" s="15"/>
      <c r="CB695" s="15"/>
      <c r="CC695" s="15"/>
      <c r="CD695" s="15" t="str">
        <f t="shared" si="110"/>
        <v>CoinFlexCoinFLEX (Coin Futures and Lending Exchange) is the world's first physically delivered cryptocurrency futures exchange.Active</v>
      </c>
      <c r="CE695" s="15"/>
      <c r="CF695" s="15"/>
      <c r="CG695" s="15"/>
      <c r="CH695" s="15"/>
      <c r="CI695" s="15"/>
      <c r="CJ695" s="15"/>
    </row>
    <row r="696" spans="1:118" ht="12.75">
      <c r="A696" s="15" t="s">
        <v>5237</v>
      </c>
      <c r="B696" s="15"/>
      <c r="C696" s="15"/>
      <c r="D696" s="16"/>
      <c r="E696" s="15"/>
      <c r="F696" s="15"/>
      <c r="G696" s="15"/>
      <c r="H696" s="15"/>
      <c r="I696" s="15"/>
      <c r="J696" s="15"/>
      <c r="K696" s="17" t="e">
        <f t="shared" si="105"/>
        <v>#VALUE!</v>
      </c>
      <c r="L696" s="15"/>
      <c r="M696" s="18" t="e">
        <f t="shared" si="95"/>
        <v>#VALUE!</v>
      </c>
      <c r="N696" s="15"/>
      <c r="O696" s="15"/>
      <c r="P696" s="15"/>
      <c r="Q696" s="24" t="e">
        <f ca="1">_xludf.MAXIFS('[1]Deals (investment)'!A:A,'[1]Deals (investment)'!B:B,A696)</f>
        <v>#NAME?</v>
      </c>
      <c r="R696" s="15"/>
      <c r="S696" s="19"/>
      <c r="T696" s="15"/>
      <c r="U696" s="17"/>
      <c r="V696" s="15"/>
      <c r="W696" s="15"/>
      <c r="X696" s="15"/>
      <c r="Y696" s="15"/>
      <c r="AB696" s="20"/>
      <c r="AC696" s="15"/>
      <c r="AD696" s="15"/>
      <c r="AE696" s="15"/>
      <c r="AF696" s="15"/>
      <c r="AG696" s="22">
        <f t="shared" ca="1" si="98"/>
        <v>9.6774193548387094E-2</v>
      </c>
      <c r="AH696" s="15" t="str">
        <f t="shared" si="100"/>
        <v/>
      </c>
      <c r="AI696" s="22" t="e">
        <f>VLOOKUP(A696,'[1]Deals (investment)'!$B$2:$Z$1497,1,FALSE)</f>
        <v>#N/A</v>
      </c>
      <c r="AJ696" s="22" t="e">
        <f>VLOOKUP(A696,'[1]Deals (investment)'!$B$2:$Z$870,15,FALSE)</f>
        <v>#N/A</v>
      </c>
      <c r="AK696" s="17" t="e">
        <f>VLOOKUP(A696,'[1]Deals (Exits)'!B:B,1,FALSE)</f>
        <v>#N/A</v>
      </c>
      <c r="AL696" s="23" t="e">
        <f>VLOOKUP(G696,[1]Lookups!$V$3:$Y$197,4,FALSE)</f>
        <v>#N/A</v>
      </c>
      <c r="AM696" s="17" t="e">
        <f>VLOOKUP(X696,[1]Lookups!$B$3:$C$200,2,FALSE)</f>
        <v>#N/A</v>
      </c>
      <c r="AN696" s="17" t="e">
        <f>VLOOKUP(R696,[1]Lookups!$H$3:$I$69,2,FALSE)</f>
        <v>#N/A</v>
      </c>
      <c r="AO696" s="17" t="e">
        <f>VLOOKUP(T696,[1]Lookups!$H$3:$I$69,2,FALSE)</f>
        <v>#N/A</v>
      </c>
      <c r="AP696" s="17" t="e">
        <f>VLOOKUP(AN696,[1]Lookups!$N$3:$O$11,2,FALSE)</f>
        <v>#N/A</v>
      </c>
      <c r="AQ696" s="18" t="e">
        <f>COUNTIFS('[1]Deals (investment)'!$B:$B,$A696)</f>
        <v>#VALUE!</v>
      </c>
      <c r="AR696" s="18" t="e">
        <f>COUNTIFS('[1]Deals (investment)'!$B:$B,$A696,'[1]Deals (investment)'!$T:$T,$AW$1)+COUNTIFS('[1]Deals (investment)'!$B:$B,$A696,'[1]Deals (investment)'!$T:$T,$AX$1)+COUNTIFS('[1]Deals (investment)'!$B:$B,$A696,'[1]Deals (investment)'!$T:$T,$AY$1)</f>
        <v>#VALUE!</v>
      </c>
      <c r="AS696" s="17" t="e">
        <f>SUMIFS('[1]Deals (investment)'!$C:$C,'[1]Deals (investment)'!$B:$B,$A696)</f>
        <v>#VALUE!</v>
      </c>
      <c r="AT696" s="17" t="e">
        <f t="shared" si="106"/>
        <v>#VALUE!</v>
      </c>
      <c r="AU696" s="18" t="e">
        <f>COUNTIF('[1]Deals (Exits)'!$B:$B,A696)</f>
        <v>#VALUE!</v>
      </c>
      <c r="AV696" s="17" t="e">
        <f>SUMIFS('[1]Deals (investment)'!$C:$C,'[1]Deals (investment)'!$B:$B,$A696,'[1]Deals (investment)'!$T:$T,AV$1)</f>
        <v>#VALUE!</v>
      </c>
      <c r="AW696" s="17" t="e">
        <f>SUMIFS('[1]Deals (investment)'!$C:$C,'[1]Deals (investment)'!$B:$B,$A696,'[1]Deals (investment)'!$T:$T,AW$1)</f>
        <v>#VALUE!</v>
      </c>
      <c r="AX696" s="17" t="e">
        <f>SUMIFS('[1]Deals (investment)'!$C:$C,'[1]Deals (investment)'!$B:$B,$A696,'[1]Deals (investment)'!$T:$T,AX$1)</f>
        <v>#VALUE!</v>
      </c>
      <c r="AY696" s="17" t="e">
        <f>SUMIFS('[1]Deals (investment)'!$C:$C,'[1]Deals (investment)'!$B:$B,$A696,'[1]Deals (investment)'!$T:$T,AY$1)</f>
        <v>#VALUE!</v>
      </c>
      <c r="AZ696" s="17" t="e">
        <f>SUMIFS('[1]Deals (investment)'!$C:$C,'[1]Deals (investment)'!$B:$B,$A696,'[1]Deals (investment)'!$T:$T,AZ$1)</f>
        <v>#VALUE!</v>
      </c>
      <c r="BA696" s="17" t="e">
        <f>SUMIFS('[1]Deals (investment)'!$C:$C,'[1]Deals (investment)'!$B:$B,$A696,'[1]Deals (investment)'!$T:$T,BA$1)</f>
        <v>#VALUE!</v>
      </c>
      <c r="BB696" s="17" t="e">
        <f>SUMIFS('[1]Deals (investment)'!$C:$C,'[1]Deals (investment)'!$B:$B,$A696,'[1]Deals (investment)'!$T:$T,BB$1)</f>
        <v>#VALUE!</v>
      </c>
      <c r="BC696" s="17" t="e">
        <f>SUMIFS('[1]Deals (Exits)'!$C:$C,'[1]Deals (Exits)'!$B:$B,$A696)</f>
        <v>#VALUE!</v>
      </c>
      <c r="BD696" s="17" t="e">
        <f>SUMIFS('[1]Deals (investment)'!$C:$C,'[1]Deals (investment)'!$B:$B,$A696,'[1]Deals (investment)'!$V:$V,BD$1)</f>
        <v>#VALUE!</v>
      </c>
      <c r="BE696" s="17" t="e">
        <f>SUMIFS('[1]Deals (investment)'!$C:$C,'[1]Deals (investment)'!$B:$B,$A696,'[1]Deals (investment)'!$V:$V,BE$1)</f>
        <v>#VALUE!</v>
      </c>
      <c r="BF696" s="17" t="e">
        <f>SUMIFS('[1]Deals (investment)'!$C:$C,'[1]Deals (investment)'!$B:$B,$A696,'[1]Deals (investment)'!$V:$V,BF$1)</f>
        <v>#VALUE!</v>
      </c>
      <c r="BG696" s="17" t="e">
        <f>SUMIFS('[1]Deals (investment)'!$C:$C,'[1]Deals (investment)'!$B:$B,$A696,'[1]Deals (investment)'!$V:$V,BG$1)</f>
        <v>#VALUE!</v>
      </c>
      <c r="BH696" s="17" t="e">
        <f>SUMIFS('[1]Deals (investment)'!$C:$C,'[1]Deals (investment)'!$B:$B,$A696,'[1]Deals (investment)'!$V:$V,BH$1)</f>
        <v>#VALUE!</v>
      </c>
      <c r="BI696" s="17" t="e">
        <f>SUMIFS('[1]Deals (investment)'!$C:$C,'[1]Deals (investment)'!$B:$B,$A696,'[1]Deals (investment)'!$V:$V,BI$1)</f>
        <v>#VALUE!</v>
      </c>
      <c r="BJ696" s="17" t="e">
        <f>SUMIFS('[1]Deals (investment)'!$C:$C,'[1]Deals (investment)'!$B:$B,$A696,'[1]Deals (investment)'!$V:$V,BJ$1)</f>
        <v>#VALUE!</v>
      </c>
      <c r="BK696" s="17" t="e">
        <f>SUMIFS('[1]Deals (investment)'!$C:$C,'[1]Deals (investment)'!$B:$B,$A696,'[1]Deals (investment)'!$V:$V,BK$1)</f>
        <v>#VALUE!</v>
      </c>
      <c r="BL696" s="17" t="e">
        <f>SUMIFS('[1]Deals (investment)'!$C:$C,'[1]Deals (investment)'!$B:$B,$A696,'[1]Deals (investment)'!$V:$V,BL$1)</f>
        <v>#VALUE!</v>
      </c>
      <c r="BM696" s="17" t="e">
        <f>SUMIFS('[1]Deals (investment)'!$C:$C,'[1]Deals (investment)'!$B:$B,$A696,'[1]Deals (investment)'!$V:$V,BM$1)</f>
        <v>#VALUE!</v>
      </c>
      <c r="BN696" s="15"/>
      <c r="BO696" s="15"/>
      <c r="BP696" s="22"/>
      <c r="BQ696" s="15"/>
      <c r="BR696" s="15"/>
      <c r="BS696" s="15"/>
      <c r="BT696" s="15"/>
      <c r="BU696" s="15"/>
      <c r="BV696" s="15"/>
      <c r="BW696" s="15"/>
      <c r="BX696" s="15"/>
      <c r="BY696" s="15"/>
      <c r="BZ696" s="15"/>
      <c r="CA696" s="15"/>
      <c r="CB696" s="15"/>
      <c r="CC696" s="15"/>
      <c r="CD696" s="15" t="str">
        <f t="shared" si="110"/>
        <v>Avopower</v>
      </c>
      <c r="CE696" s="15"/>
      <c r="CF696" s="15"/>
      <c r="CG696" s="15"/>
      <c r="CH696" s="15"/>
      <c r="CI696" s="15"/>
      <c r="CJ696" s="15"/>
    </row>
    <row r="697" spans="1:118" ht="12.75">
      <c r="A697" s="15" t="s">
        <v>5238</v>
      </c>
      <c r="B697" s="15"/>
      <c r="C697" s="15"/>
      <c r="D697" s="16"/>
      <c r="E697" s="15"/>
      <c r="F697" s="15"/>
      <c r="G697" s="15"/>
      <c r="H697" s="15"/>
      <c r="I697" s="15"/>
      <c r="J697" s="15"/>
      <c r="K697" s="17" t="e">
        <f t="shared" si="105"/>
        <v>#VALUE!</v>
      </c>
      <c r="L697" s="15"/>
      <c r="M697" s="18" t="e">
        <f t="shared" si="95"/>
        <v>#VALUE!</v>
      </c>
      <c r="N697" s="15"/>
      <c r="O697" s="15"/>
      <c r="P697" s="15"/>
      <c r="Q697" s="24" t="e">
        <f ca="1">_xludf.MAXIFS('[1]Deals (investment)'!A:A,'[1]Deals (investment)'!B:B,A697)</f>
        <v>#NAME?</v>
      </c>
      <c r="R697" s="15"/>
      <c r="S697" s="19"/>
      <c r="T697" s="15"/>
      <c r="U697" s="17"/>
      <c r="V697" s="15"/>
      <c r="W697" s="15"/>
      <c r="X697" s="15" t="s">
        <v>64</v>
      </c>
      <c r="Y697" s="15"/>
      <c r="AB697" s="20"/>
      <c r="AC697" s="15"/>
      <c r="AD697" s="15"/>
      <c r="AE697" s="15"/>
      <c r="AF697" s="15"/>
      <c r="AG697" s="22">
        <f t="shared" ca="1" si="98"/>
        <v>0.12903225806451613</v>
      </c>
      <c r="AH697" s="15" t="str">
        <f t="shared" si="100"/>
        <v/>
      </c>
      <c r="AI697" s="22" t="e">
        <f>VLOOKUP(A697,'[1]Deals (investment)'!$B$2:$Z$1497,1,FALSE)</f>
        <v>#N/A</v>
      </c>
      <c r="AJ697" s="22" t="e">
        <f>VLOOKUP(A697,'[1]Deals (investment)'!$B$2:$Z$870,15,FALSE)</f>
        <v>#N/A</v>
      </c>
      <c r="AK697" s="17" t="e">
        <f>VLOOKUP(A697,'[1]Deals (Exits)'!B:B,1,FALSE)</f>
        <v>#N/A</v>
      </c>
      <c r="AL697" s="23" t="e">
        <f>VLOOKUP(G697,[1]Lookups!$V$3:$Y$197,4,FALSE)</f>
        <v>#N/A</v>
      </c>
      <c r="AM697" s="17" t="str">
        <f>VLOOKUP(X697,[1]Lookups!$B$3:$C$200,2,FALSE)</f>
        <v>E-commerce &amp; Retail</v>
      </c>
      <c r="AN697" s="17" t="e">
        <f>VLOOKUP(R697,[1]Lookups!$H$3:$I$69,2,FALSE)</f>
        <v>#N/A</v>
      </c>
      <c r="AO697" s="17" t="e">
        <f>VLOOKUP(T697,[1]Lookups!$H$3:$I$69,2,FALSE)</f>
        <v>#N/A</v>
      </c>
      <c r="AP697" s="17" t="e">
        <f>VLOOKUP(AN697,[1]Lookups!$N$3:$O$11,2,FALSE)</f>
        <v>#N/A</v>
      </c>
      <c r="AQ697" s="18" t="e">
        <f>COUNTIFS('[1]Deals (investment)'!$B:$B,$A697)</f>
        <v>#VALUE!</v>
      </c>
      <c r="AR697" s="18" t="e">
        <f>COUNTIFS('[1]Deals (investment)'!$B:$B,$A697,'[1]Deals (investment)'!$T:$T,$AW$1)+COUNTIFS('[1]Deals (investment)'!$B:$B,$A697,'[1]Deals (investment)'!$T:$T,$AX$1)+COUNTIFS('[1]Deals (investment)'!$B:$B,$A697,'[1]Deals (investment)'!$T:$T,$AY$1)</f>
        <v>#VALUE!</v>
      </c>
      <c r="AS697" s="17" t="e">
        <f>SUMIFS('[1]Deals (investment)'!$C:$C,'[1]Deals (investment)'!$B:$B,$A697)</f>
        <v>#VALUE!</v>
      </c>
      <c r="AT697" s="17" t="e">
        <f t="shared" si="106"/>
        <v>#VALUE!</v>
      </c>
      <c r="AU697" s="18" t="e">
        <f>COUNTIF('[1]Deals (Exits)'!$B:$B,A697)</f>
        <v>#VALUE!</v>
      </c>
      <c r="AV697" s="17" t="e">
        <f>SUMIFS('[1]Deals (investment)'!$C:$C,'[1]Deals (investment)'!$B:$B,$A697,'[1]Deals (investment)'!$T:$T,AV$1)</f>
        <v>#VALUE!</v>
      </c>
      <c r="AW697" s="17" t="e">
        <f>SUMIFS('[1]Deals (investment)'!$C:$C,'[1]Deals (investment)'!$B:$B,$A697,'[1]Deals (investment)'!$T:$T,AW$1)</f>
        <v>#VALUE!</v>
      </c>
      <c r="AX697" s="17" t="e">
        <f>SUMIFS('[1]Deals (investment)'!$C:$C,'[1]Deals (investment)'!$B:$B,$A697,'[1]Deals (investment)'!$T:$T,AX$1)</f>
        <v>#VALUE!</v>
      </c>
      <c r="AY697" s="17" t="e">
        <f>SUMIFS('[1]Deals (investment)'!$C:$C,'[1]Deals (investment)'!$B:$B,$A697,'[1]Deals (investment)'!$T:$T,AY$1)</f>
        <v>#VALUE!</v>
      </c>
      <c r="AZ697" s="17" t="e">
        <f>SUMIFS('[1]Deals (investment)'!$C:$C,'[1]Deals (investment)'!$B:$B,$A697,'[1]Deals (investment)'!$T:$T,AZ$1)</f>
        <v>#VALUE!</v>
      </c>
      <c r="BA697" s="17" t="e">
        <f>SUMIFS('[1]Deals (investment)'!$C:$C,'[1]Deals (investment)'!$B:$B,$A697,'[1]Deals (investment)'!$T:$T,BA$1)</f>
        <v>#VALUE!</v>
      </c>
      <c r="BB697" s="17" t="e">
        <f>SUMIFS('[1]Deals (investment)'!$C:$C,'[1]Deals (investment)'!$B:$B,$A697,'[1]Deals (investment)'!$T:$T,BB$1)</f>
        <v>#VALUE!</v>
      </c>
      <c r="BC697" s="17" t="e">
        <f>SUMIFS('[1]Deals (Exits)'!$C:$C,'[1]Deals (Exits)'!$B:$B,$A697)</f>
        <v>#VALUE!</v>
      </c>
      <c r="BD697" s="17" t="e">
        <f>SUMIFS('[1]Deals (investment)'!$C:$C,'[1]Deals (investment)'!$B:$B,$A697,'[1]Deals (investment)'!$V:$V,BD$1)</f>
        <v>#VALUE!</v>
      </c>
      <c r="BE697" s="17" t="e">
        <f>SUMIFS('[1]Deals (investment)'!$C:$C,'[1]Deals (investment)'!$B:$B,$A697,'[1]Deals (investment)'!$V:$V,BE$1)</f>
        <v>#VALUE!</v>
      </c>
      <c r="BF697" s="17" t="e">
        <f>SUMIFS('[1]Deals (investment)'!$C:$C,'[1]Deals (investment)'!$B:$B,$A697,'[1]Deals (investment)'!$V:$V,BF$1)</f>
        <v>#VALUE!</v>
      </c>
      <c r="BG697" s="17" t="e">
        <f>SUMIFS('[1]Deals (investment)'!$C:$C,'[1]Deals (investment)'!$B:$B,$A697,'[1]Deals (investment)'!$V:$V,BG$1)</f>
        <v>#VALUE!</v>
      </c>
      <c r="BH697" s="17" t="e">
        <f>SUMIFS('[1]Deals (investment)'!$C:$C,'[1]Deals (investment)'!$B:$B,$A697,'[1]Deals (investment)'!$V:$V,BH$1)</f>
        <v>#VALUE!</v>
      </c>
      <c r="BI697" s="17" t="e">
        <f>SUMIFS('[1]Deals (investment)'!$C:$C,'[1]Deals (investment)'!$B:$B,$A697,'[1]Deals (investment)'!$V:$V,BI$1)</f>
        <v>#VALUE!</v>
      </c>
      <c r="BJ697" s="17" t="e">
        <f>SUMIFS('[1]Deals (investment)'!$C:$C,'[1]Deals (investment)'!$B:$B,$A697,'[1]Deals (investment)'!$V:$V,BJ$1)</f>
        <v>#VALUE!</v>
      </c>
      <c r="BK697" s="17" t="e">
        <f>SUMIFS('[1]Deals (investment)'!$C:$C,'[1]Deals (investment)'!$B:$B,$A697,'[1]Deals (investment)'!$V:$V,BK$1)</f>
        <v>#VALUE!</v>
      </c>
      <c r="BL697" s="17" t="e">
        <f>SUMIFS('[1]Deals (investment)'!$C:$C,'[1]Deals (investment)'!$B:$B,$A697,'[1]Deals (investment)'!$V:$V,BL$1)</f>
        <v>#VALUE!</v>
      </c>
      <c r="BM697" s="17" t="e">
        <f>SUMIFS('[1]Deals (investment)'!$C:$C,'[1]Deals (investment)'!$B:$B,$A697,'[1]Deals (investment)'!$V:$V,BM$1)</f>
        <v>#VALUE!</v>
      </c>
      <c r="BN697" s="15"/>
      <c r="BO697" s="15"/>
      <c r="BP697" s="22"/>
      <c r="BQ697" s="15"/>
      <c r="BR697" s="15"/>
      <c r="BS697" s="15"/>
      <c r="BT697" s="15"/>
      <c r="BU697" s="15"/>
      <c r="BV697" s="15"/>
      <c r="BW697" s="15"/>
      <c r="BX697" s="15"/>
      <c r="BY697" s="15"/>
      <c r="BZ697" s="15"/>
      <c r="CA697" s="15"/>
      <c r="CB697" s="15"/>
      <c r="CC697" s="15"/>
      <c r="CD697" s="15" t="str">
        <f t="shared" si="110"/>
        <v>AYWAJIEUNE</v>
      </c>
      <c r="CE697" s="15"/>
      <c r="CF697" s="15"/>
      <c r="CG697" s="15"/>
      <c r="CH697" s="15"/>
      <c r="CI697" s="15"/>
      <c r="CJ697" s="15"/>
    </row>
    <row r="698" spans="1:118" ht="12.75">
      <c r="A698" s="25" t="s">
        <v>5239</v>
      </c>
      <c r="B698" s="15" t="s">
        <v>5240</v>
      </c>
      <c r="C698" s="15" t="s">
        <v>46</v>
      </c>
      <c r="D698" s="16"/>
      <c r="E698" s="15" t="s">
        <v>90</v>
      </c>
      <c r="F698" s="15" t="s">
        <v>110</v>
      </c>
      <c r="G698" s="15" t="s">
        <v>91</v>
      </c>
      <c r="H698" s="15" t="s">
        <v>91</v>
      </c>
      <c r="I698" s="15" t="s">
        <v>91</v>
      </c>
      <c r="J698" s="15"/>
      <c r="K698" s="17" t="e">
        <f t="shared" si="105"/>
        <v>#VALUE!</v>
      </c>
      <c r="L698" s="15"/>
      <c r="M698" s="18" t="e">
        <f t="shared" si="95"/>
        <v>#VALUE!</v>
      </c>
      <c r="N698" s="15"/>
      <c r="O698" s="15"/>
      <c r="P698" s="15"/>
      <c r="Q698" s="15"/>
      <c r="R698" s="15"/>
      <c r="S698" s="19"/>
      <c r="T698" s="15"/>
      <c r="U698" s="17"/>
      <c r="V698" s="15" t="s">
        <v>5241</v>
      </c>
      <c r="W698" s="15">
        <v>0</v>
      </c>
      <c r="X698" s="15" t="s">
        <v>404</v>
      </c>
      <c r="Y698" s="15" t="s">
        <v>5242</v>
      </c>
      <c r="AB698" s="20"/>
      <c r="AC698" s="21" t="s">
        <v>5243</v>
      </c>
      <c r="AD698" s="15"/>
      <c r="AE698" s="21" t="s">
        <v>5244</v>
      </c>
      <c r="AF698" s="15"/>
      <c r="AG698" s="22">
        <f t="shared" si="98"/>
        <v>0.4838709677419355</v>
      </c>
      <c r="AH698" s="15" t="e">
        <f t="shared" si="100"/>
        <v>#VALUE!</v>
      </c>
      <c r="AI698" s="22" t="e">
        <f>VLOOKUP(A698,'[1]Deals (investment)'!$B$2:$Z$1497,1,FALSE)</f>
        <v>#N/A</v>
      </c>
      <c r="AJ698" s="22" t="e">
        <f>VLOOKUP(A698,'[1]Deals (investment)'!$B$2:$Z$870,15,FALSE)</f>
        <v>#N/A</v>
      </c>
      <c r="AK698" s="17" t="str">
        <f>VLOOKUP(A698,'[1]Deals (Exits)'!B:B,1,FALSE)</f>
        <v>Clarotech</v>
      </c>
      <c r="AL698" s="23">
        <f>VLOOKUP(G698,[1]Lookups!$V$3:$Y$197,4,FALSE)</f>
        <v>0</v>
      </c>
      <c r="AM698" s="17" t="str">
        <f>VLOOKUP(X698,[1]Lookups!$B$3:$C$200,2,FALSE)</f>
        <v>Other Technologies &amp; Information Technology</v>
      </c>
      <c r="AN698" s="17" t="e">
        <f>VLOOKUP(R698,[1]Lookups!$H$3:$I$69,2,FALSE)</f>
        <v>#N/A</v>
      </c>
      <c r="AO698" s="17" t="e">
        <f>VLOOKUP(T698,[1]Lookups!$H$3:$I$69,2,FALSE)</f>
        <v>#N/A</v>
      </c>
      <c r="AP698" s="17" t="e">
        <f>VLOOKUP(AN698,[1]Lookups!$N$3:$O$11,2,FALSE)</f>
        <v>#N/A</v>
      </c>
      <c r="AQ698" s="18" t="e">
        <f>COUNTIFS('[1]Deals (investment)'!$B:$B,$A698)</f>
        <v>#VALUE!</v>
      </c>
      <c r="AR698" s="18" t="e">
        <f>COUNTIFS('[1]Deals (investment)'!$B:$B,$A698,'[1]Deals (investment)'!$T:$T,$AW$1)+COUNTIFS('[1]Deals (investment)'!$B:$B,$A698,'[1]Deals (investment)'!$T:$T,$AX$1)+COUNTIFS('[1]Deals (investment)'!$B:$B,$A698,'[1]Deals (investment)'!$T:$T,$AY$1)</f>
        <v>#VALUE!</v>
      </c>
      <c r="AS698" s="17" t="e">
        <f>SUMIFS('[1]Deals (investment)'!$C:$C,'[1]Deals (investment)'!$B:$B,$A698)</f>
        <v>#VALUE!</v>
      </c>
      <c r="AT698" s="17" t="e">
        <f t="shared" si="106"/>
        <v>#VALUE!</v>
      </c>
      <c r="AU698" s="18" t="e">
        <f>COUNTIF('[1]Deals (Exits)'!$B:$B,A698)</f>
        <v>#VALUE!</v>
      </c>
      <c r="AV698" s="17" t="e">
        <f>SUMIFS('[1]Deals (investment)'!$C:$C,'[1]Deals (investment)'!$B:$B,$A698,'[1]Deals (investment)'!$T:$T,AV$1)</f>
        <v>#VALUE!</v>
      </c>
      <c r="AW698" s="17" t="e">
        <f>SUMIFS('[1]Deals (investment)'!$C:$C,'[1]Deals (investment)'!$B:$B,$A698,'[1]Deals (investment)'!$T:$T,AW$1)</f>
        <v>#VALUE!</v>
      </c>
      <c r="AX698" s="17" t="e">
        <f>SUMIFS('[1]Deals (investment)'!$C:$C,'[1]Deals (investment)'!$B:$B,$A698,'[1]Deals (investment)'!$T:$T,AX$1)</f>
        <v>#VALUE!</v>
      </c>
      <c r="AY698" s="17" t="e">
        <f>SUMIFS('[1]Deals (investment)'!$C:$C,'[1]Deals (investment)'!$B:$B,$A698,'[1]Deals (investment)'!$T:$T,AY$1)</f>
        <v>#VALUE!</v>
      </c>
      <c r="AZ698" s="17" t="e">
        <f>SUMIFS('[1]Deals (investment)'!$C:$C,'[1]Deals (investment)'!$B:$B,$A698,'[1]Deals (investment)'!$T:$T,AZ$1)</f>
        <v>#VALUE!</v>
      </c>
      <c r="BA698" s="17" t="e">
        <f>SUMIFS('[1]Deals (investment)'!$C:$C,'[1]Deals (investment)'!$B:$B,$A698,'[1]Deals (investment)'!$T:$T,BA$1)</f>
        <v>#VALUE!</v>
      </c>
      <c r="BB698" s="17" t="e">
        <f>SUMIFS('[1]Deals (investment)'!$C:$C,'[1]Deals (investment)'!$B:$B,$A698,'[1]Deals (investment)'!$T:$T,BB$1)</f>
        <v>#VALUE!</v>
      </c>
      <c r="BC698" s="17" t="e">
        <f>SUMIFS('[1]Deals (Exits)'!$C:$C,'[1]Deals (Exits)'!$B:$B,$A698)</f>
        <v>#VALUE!</v>
      </c>
      <c r="BD698" s="17" t="e">
        <f>SUMIFS('[1]Deals (investment)'!$C:$C,'[1]Deals (investment)'!$B:$B,$A698,'[1]Deals (investment)'!$V:$V,BD$1)</f>
        <v>#VALUE!</v>
      </c>
      <c r="BE698" s="17" t="e">
        <f>SUMIFS('[1]Deals (investment)'!$C:$C,'[1]Deals (investment)'!$B:$B,$A698,'[1]Deals (investment)'!$V:$V,BE$1)</f>
        <v>#VALUE!</v>
      </c>
      <c r="BF698" s="17" t="e">
        <f>SUMIFS('[1]Deals (investment)'!$C:$C,'[1]Deals (investment)'!$B:$B,$A698,'[1]Deals (investment)'!$V:$V,BF$1)</f>
        <v>#VALUE!</v>
      </c>
      <c r="BG698" s="17" t="e">
        <f>SUMIFS('[1]Deals (investment)'!$C:$C,'[1]Deals (investment)'!$B:$B,$A698,'[1]Deals (investment)'!$V:$V,BG$1)</f>
        <v>#VALUE!</v>
      </c>
      <c r="BH698" s="17" t="e">
        <f>SUMIFS('[1]Deals (investment)'!$C:$C,'[1]Deals (investment)'!$B:$B,$A698,'[1]Deals (investment)'!$V:$V,BH$1)</f>
        <v>#VALUE!</v>
      </c>
      <c r="BI698" s="17" t="e">
        <f>SUMIFS('[1]Deals (investment)'!$C:$C,'[1]Deals (investment)'!$B:$B,$A698,'[1]Deals (investment)'!$V:$V,BI$1)</f>
        <v>#VALUE!</v>
      </c>
      <c r="BJ698" s="17" t="e">
        <f>SUMIFS('[1]Deals (investment)'!$C:$C,'[1]Deals (investment)'!$B:$B,$A698,'[1]Deals (investment)'!$V:$V,BJ$1)</f>
        <v>#VALUE!</v>
      </c>
      <c r="BK698" s="17" t="e">
        <f>SUMIFS('[1]Deals (investment)'!$C:$C,'[1]Deals (investment)'!$B:$B,$A698,'[1]Deals (investment)'!$V:$V,BK$1)</f>
        <v>#VALUE!</v>
      </c>
      <c r="BL698" s="17" t="e">
        <f>SUMIFS('[1]Deals (investment)'!$C:$C,'[1]Deals (investment)'!$B:$B,$A698,'[1]Deals (investment)'!$V:$V,BL$1)</f>
        <v>#VALUE!</v>
      </c>
      <c r="BM698" s="17" t="e">
        <f>SUMIFS('[1]Deals (investment)'!$C:$C,'[1]Deals (investment)'!$B:$B,$A698,'[1]Deals (investment)'!$V:$V,BM$1)</f>
        <v>#VALUE!</v>
      </c>
      <c r="BN698" s="15"/>
      <c r="BO698" s="15"/>
      <c r="BP698" s="22"/>
      <c r="BQ698" s="15"/>
      <c r="BR698" s="15"/>
      <c r="BS698" s="15"/>
      <c r="BT698" s="15"/>
      <c r="BU698" s="15"/>
      <c r="BV698" s="15"/>
      <c r="BW698" s="15"/>
      <c r="BX698" s="15"/>
      <c r="BY698" s="15"/>
      <c r="BZ698" s="15"/>
      <c r="CA698" s="15"/>
      <c r="CB698" s="15"/>
      <c r="CC698" s="15"/>
      <c r="CD698" s="15" t="str">
        <f t="shared" si="110"/>
        <v>ClarotechClarotech Consulting is an Information and Communications Technology (ICT for short) company offering consulting, products and support services to businesses of all sizes and types in South Africa and beyond. Operating since 2001, the company satisfies the need for advice, solutions and ongoing service from a team of experienced consultants and support engineers that can be trustedAcquired</v>
      </c>
      <c r="CE698" s="15"/>
      <c r="CF698" s="15"/>
      <c r="CG698" s="15"/>
      <c r="CH698" s="15"/>
      <c r="CI698" s="15"/>
      <c r="CJ698" s="15"/>
    </row>
    <row r="699" spans="1:118" ht="12.75">
      <c r="A699" s="15" t="s">
        <v>5245</v>
      </c>
      <c r="B699" s="15"/>
      <c r="C699" s="15"/>
      <c r="D699" s="16"/>
      <c r="E699" s="15"/>
      <c r="F699" s="15"/>
      <c r="G699" s="15"/>
      <c r="H699" s="15"/>
      <c r="I699" s="15"/>
      <c r="J699" s="15"/>
      <c r="K699" s="17" t="e">
        <f t="shared" si="105"/>
        <v>#VALUE!</v>
      </c>
      <c r="L699" s="15"/>
      <c r="M699" s="18" t="e">
        <f t="shared" si="95"/>
        <v>#VALUE!</v>
      </c>
      <c r="N699" s="15"/>
      <c r="O699" s="15"/>
      <c r="P699" s="15"/>
      <c r="Q699" s="24" t="e">
        <f ca="1">_xludf.MAXIFS('[1]Deals (investment)'!A:A,'[1]Deals (investment)'!B:B,A699)</f>
        <v>#NAME?</v>
      </c>
      <c r="R699" s="15"/>
      <c r="S699" s="19"/>
      <c r="T699" s="15"/>
      <c r="U699" s="17"/>
      <c r="V699" s="15"/>
      <c r="W699" s="15"/>
      <c r="X699" s="15" t="s">
        <v>191</v>
      </c>
      <c r="Y699" s="15"/>
      <c r="AB699" s="20"/>
      <c r="AC699" s="15"/>
      <c r="AD699" s="15"/>
      <c r="AE699" s="15"/>
      <c r="AF699" s="15"/>
      <c r="AG699" s="22">
        <f t="shared" ca="1" si="98"/>
        <v>0.12903225806451613</v>
      </c>
      <c r="AH699" s="15" t="str">
        <f t="shared" si="100"/>
        <v/>
      </c>
      <c r="AI699" s="22" t="e">
        <f>VLOOKUP(A699,'[1]Deals (investment)'!$B$2:$Z$1497,1,FALSE)</f>
        <v>#N/A</v>
      </c>
      <c r="AJ699" s="22" t="e">
        <f>VLOOKUP(A699,'[1]Deals (investment)'!$B$2:$Z$870,15,FALSE)</f>
        <v>#N/A</v>
      </c>
      <c r="AK699" s="17" t="e">
        <f>VLOOKUP(A699,'[1]Deals (Exits)'!B:B,1,FALSE)</f>
        <v>#N/A</v>
      </c>
      <c r="AL699" s="23" t="e">
        <f>VLOOKUP(G699,[1]Lookups!$V$3:$Y$197,4,FALSE)</f>
        <v>#N/A</v>
      </c>
      <c r="AM699" s="17" t="str">
        <f>VLOOKUP(X699,[1]Lookups!$B$3:$C$200,2,FALSE)</f>
        <v>Education</v>
      </c>
      <c r="AN699" s="17" t="e">
        <f>VLOOKUP(R699,[1]Lookups!$H$3:$I$69,2,FALSE)</f>
        <v>#N/A</v>
      </c>
      <c r="AO699" s="17" t="e">
        <f>VLOOKUP(T699,[1]Lookups!$H$3:$I$69,2,FALSE)</f>
        <v>#N/A</v>
      </c>
      <c r="AP699" s="17" t="e">
        <f>VLOOKUP(AN699,[1]Lookups!$N$3:$O$11,2,FALSE)</f>
        <v>#N/A</v>
      </c>
      <c r="AQ699" s="18" t="e">
        <f>COUNTIFS('[1]Deals (investment)'!$B:$B,$A699)</f>
        <v>#VALUE!</v>
      </c>
      <c r="AR699" s="18" t="e">
        <f>COUNTIFS('[1]Deals (investment)'!$B:$B,$A699,'[1]Deals (investment)'!$T:$T,$AW$1)+COUNTIFS('[1]Deals (investment)'!$B:$B,$A699,'[1]Deals (investment)'!$T:$T,$AX$1)+COUNTIFS('[1]Deals (investment)'!$B:$B,$A699,'[1]Deals (investment)'!$T:$T,$AY$1)</f>
        <v>#VALUE!</v>
      </c>
      <c r="AS699" s="17" t="e">
        <f>SUMIFS('[1]Deals (investment)'!$C:$C,'[1]Deals (investment)'!$B:$B,$A699)</f>
        <v>#VALUE!</v>
      </c>
      <c r="AT699" s="17" t="e">
        <f t="shared" si="106"/>
        <v>#VALUE!</v>
      </c>
      <c r="AU699" s="18" t="e">
        <f>COUNTIF('[1]Deals (Exits)'!$B:$B,A699)</f>
        <v>#VALUE!</v>
      </c>
      <c r="AV699" s="17" t="e">
        <f>SUMIFS('[1]Deals (investment)'!$C:$C,'[1]Deals (investment)'!$B:$B,$A699,'[1]Deals (investment)'!$T:$T,AV$1)</f>
        <v>#VALUE!</v>
      </c>
      <c r="AW699" s="17" t="e">
        <f>SUMIFS('[1]Deals (investment)'!$C:$C,'[1]Deals (investment)'!$B:$B,$A699,'[1]Deals (investment)'!$T:$T,AW$1)</f>
        <v>#VALUE!</v>
      </c>
      <c r="AX699" s="17" t="e">
        <f>SUMIFS('[1]Deals (investment)'!$C:$C,'[1]Deals (investment)'!$B:$B,$A699,'[1]Deals (investment)'!$T:$T,AX$1)</f>
        <v>#VALUE!</v>
      </c>
      <c r="AY699" s="17" t="e">
        <f>SUMIFS('[1]Deals (investment)'!$C:$C,'[1]Deals (investment)'!$B:$B,$A699,'[1]Deals (investment)'!$T:$T,AY$1)</f>
        <v>#VALUE!</v>
      </c>
      <c r="AZ699" s="17" t="e">
        <f>SUMIFS('[1]Deals (investment)'!$C:$C,'[1]Deals (investment)'!$B:$B,$A699,'[1]Deals (investment)'!$T:$T,AZ$1)</f>
        <v>#VALUE!</v>
      </c>
      <c r="BA699" s="17" t="e">
        <f>SUMIFS('[1]Deals (investment)'!$C:$C,'[1]Deals (investment)'!$B:$B,$A699,'[1]Deals (investment)'!$T:$T,BA$1)</f>
        <v>#VALUE!</v>
      </c>
      <c r="BB699" s="17" t="e">
        <f>SUMIFS('[1]Deals (investment)'!$C:$C,'[1]Deals (investment)'!$B:$B,$A699,'[1]Deals (investment)'!$T:$T,BB$1)</f>
        <v>#VALUE!</v>
      </c>
      <c r="BC699" s="17" t="e">
        <f>SUMIFS('[1]Deals (Exits)'!$C:$C,'[1]Deals (Exits)'!$B:$B,$A699)</f>
        <v>#VALUE!</v>
      </c>
      <c r="BD699" s="17" t="e">
        <f>SUMIFS('[1]Deals (investment)'!$C:$C,'[1]Deals (investment)'!$B:$B,$A699,'[1]Deals (investment)'!$V:$V,BD$1)</f>
        <v>#VALUE!</v>
      </c>
      <c r="BE699" s="17" t="e">
        <f>SUMIFS('[1]Deals (investment)'!$C:$C,'[1]Deals (investment)'!$B:$B,$A699,'[1]Deals (investment)'!$V:$V,BE$1)</f>
        <v>#VALUE!</v>
      </c>
      <c r="BF699" s="17" t="e">
        <f>SUMIFS('[1]Deals (investment)'!$C:$C,'[1]Deals (investment)'!$B:$B,$A699,'[1]Deals (investment)'!$V:$V,BF$1)</f>
        <v>#VALUE!</v>
      </c>
      <c r="BG699" s="17" t="e">
        <f>SUMIFS('[1]Deals (investment)'!$C:$C,'[1]Deals (investment)'!$B:$B,$A699,'[1]Deals (investment)'!$V:$V,BG$1)</f>
        <v>#VALUE!</v>
      </c>
      <c r="BH699" s="17" t="e">
        <f>SUMIFS('[1]Deals (investment)'!$C:$C,'[1]Deals (investment)'!$B:$B,$A699,'[1]Deals (investment)'!$V:$V,BH$1)</f>
        <v>#VALUE!</v>
      </c>
      <c r="BI699" s="17" t="e">
        <f>SUMIFS('[1]Deals (investment)'!$C:$C,'[1]Deals (investment)'!$B:$B,$A699,'[1]Deals (investment)'!$V:$V,BI$1)</f>
        <v>#VALUE!</v>
      </c>
      <c r="BJ699" s="17" t="e">
        <f>SUMIFS('[1]Deals (investment)'!$C:$C,'[1]Deals (investment)'!$B:$B,$A699,'[1]Deals (investment)'!$V:$V,BJ$1)</f>
        <v>#VALUE!</v>
      </c>
      <c r="BK699" s="17" t="e">
        <f>SUMIFS('[1]Deals (investment)'!$C:$C,'[1]Deals (investment)'!$B:$B,$A699,'[1]Deals (investment)'!$V:$V,BK$1)</f>
        <v>#VALUE!</v>
      </c>
      <c r="BL699" s="17" t="e">
        <f>SUMIFS('[1]Deals (investment)'!$C:$C,'[1]Deals (investment)'!$B:$B,$A699,'[1]Deals (investment)'!$V:$V,BL$1)</f>
        <v>#VALUE!</v>
      </c>
      <c r="BM699" s="17" t="e">
        <f>SUMIFS('[1]Deals (investment)'!$C:$C,'[1]Deals (investment)'!$B:$B,$A699,'[1]Deals (investment)'!$V:$V,BM$1)</f>
        <v>#VALUE!</v>
      </c>
      <c r="BN699" s="15"/>
      <c r="BO699" s="15"/>
      <c r="BP699" s="22"/>
      <c r="BQ699" s="15"/>
      <c r="BR699" s="15"/>
      <c r="BS699" s="15"/>
      <c r="BT699" s="15"/>
      <c r="BU699" s="15"/>
      <c r="BV699" s="15"/>
      <c r="BW699" s="15"/>
      <c r="BX699" s="15"/>
      <c r="BY699" s="15"/>
      <c r="BZ699" s="15"/>
      <c r="CA699" s="15"/>
      <c r="CB699" s="15"/>
      <c r="CC699" s="15"/>
      <c r="CD699" s="15" t="str">
        <f t="shared" si="110"/>
        <v>Bakeli</v>
      </c>
      <c r="CE699" s="15"/>
      <c r="CF699" s="15"/>
      <c r="CG699" s="15"/>
      <c r="CH699" s="15"/>
      <c r="CI699" s="15"/>
      <c r="CJ699" s="15"/>
    </row>
    <row r="700" spans="1:118" ht="12.75">
      <c r="A700" s="15" t="s">
        <v>5246</v>
      </c>
      <c r="B700" s="15"/>
      <c r="C700" s="15"/>
      <c r="D700" s="16"/>
      <c r="E700" s="15"/>
      <c r="F700" s="15"/>
      <c r="G700" s="15"/>
      <c r="H700" s="15"/>
      <c r="I700" s="15"/>
      <c r="J700" s="15"/>
      <c r="K700" s="17" t="e">
        <f t="shared" si="105"/>
        <v>#VALUE!</v>
      </c>
      <c r="L700" s="15"/>
      <c r="M700" s="18" t="e">
        <f t="shared" si="95"/>
        <v>#VALUE!</v>
      </c>
      <c r="N700" s="15"/>
      <c r="O700" s="15"/>
      <c r="P700" s="15"/>
      <c r="Q700" s="24" t="e">
        <f ca="1">_xludf.MAXIFS('[1]Deals (investment)'!A:A,'[1]Deals (investment)'!B:B,A700)</f>
        <v>#NAME?</v>
      </c>
      <c r="R700" s="15"/>
      <c r="S700" s="19"/>
      <c r="T700" s="15"/>
      <c r="U700" s="17"/>
      <c r="V700" s="15"/>
      <c r="W700" s="15"/>
      <c r="X700" s="15"/>
      <c r="Y700" s="15"/>
      <c r="AB700" s="20"/>
      <c r="AC700" s="15"/>
      <c r="AD700" s="15"/>
      <c r="AE700" s="15"/>
      <c r="AF700" s="15"/>
      <c r="AG700" s="22">
        <f t="shared" ca="1" si="98"/>
        <v>9.6774193548387094E-2</v>
      </c>
      <c r="AH700" s="15" t="str">
        <f t="shared" si="100"/>
        <v/>
      </c>
      <c r="AI700" s="22" t="e">
        <f>VLOOKUP(A700,'[1]Deals (investment)'!$B$2:$Z$1497,1,FALSE)</f>
        <v>#N/A</v>
      </c>
      <c r="AJ700" s="22" t="e">
        <f>VLOOKUP(A700,'[1]Deals (investment)'!$B$2:$Z$870,15,FALSE)</f>
        <v>#N/A</v>
      </c>
      <c r="AK700" s="17" t="e">
        <f>VLOOKUP(A700,'[1]Deals (Exits)'!B:B,1,FALSE)</f>
        <v>#N/A</v>
      </c>
      <c r="AL700" s="23" t="e">
        <f>VLOOKUP(G700,[1]Lookups!$V$3:$Y$197,4,FALSE)</f>
        <v>#N/A</v>
      </c>
      <c r="AM700" s="17" t="e">
        <f>VLOOKUP(X700,[1]Lookups!$B$3:$C$200,2,FALSE)</f>
        <v>#N/A</v>
      </c>
      <c r="AN700" s="17" t="e">
        <f>VLOOKUP(R700,[1]Lookups!$H$3:$I$69,2,FALSE)</f>
        <v>#N/A</v>
      </c>
      <c r="AO700" s="17" t="e">
        <f>VLOOKUP(T700,[1]Lookups!$H$3:$I$69,2,FALSE)</f>
        <v>#N/A</v>
      </c>
      <c r="AP700" s="17" t="e">
        <f>VLOOKUP(AN700,[1]Lookups!$N$3:$O$11,2,FALSE)</f>
        <v>#N/A</v>
      </c>
      <c r="AQ700" s="18" t="e">
        <f>COUNTIFS('[1]Deals (investment)'!$B:$B,$A700)</f>
        <v>#VALUE!</v>
      </c>
      <c r="AR700" s="18" t="e">
        <f>COUNTIFS('[1]Deals (investment)'!$B:$B,$A700,'[1]Deals (investment)'!$T:$T,$AW$1)+COUNTIFS('[1]Deals (investment)'!$B:$B,$A700,'[1]Deals (investment)'!$T:$T,$AX$1)+COUNTIFS('[1]Deals (investment)'!$B:$B,$A700,'[1]Deals (investment)'!$T:$T,$AY$1)</f>
        <v>#VALUE!</v>
      </c>
      <c r="AS700" s="17" t="e">
        <f>SUMIFS('[1]Deals (investment)'!$C:$C,'[1]Deals (investment)'!$B:$B,$A700)</f>
        <v>#VALUE!</v>
      </c>
      <c r="AT700" s="17" t="e">
        <f t="shared" si="106"/>
        <v>#VALUE!</v>
      </c>
      <c r="AU700" s="18" t="e">
        <f>COUNTIF('[1]Deals (Exits)'!$B:$B,A700)</f>
        <v>#VALUE!</v>
      </c>
      <c r="AV700" s="17" t="e">
        <f>SUMIFS('[1]Deals (investment)'!$C:$C,'[1]Deals (investment)'!$B:$B,$A700,'[1]Deals (investment)'!$T:$T,AV$1)</f>
        <v>#VALUE!</v>
      </c>
      <c r="AW700" s="17" t="e">
        <f>SUMIFS('[1]Deals (investment)'!$C:$C,'[1]Deals (investment)'!$B:$B,$A700,'[1]Deals (investment)'!$T:$T,AW$1)</f>
        <v>#VALUE!</v>
      </c>
      <c r="AX700" s="17" t="e">
        <f>SUMIFS('[1]Deals (investment)'!$C:$C,'[1]Deals (investment)'!$B:$B,$A700,'[1]Deals (investment)'!$T:$T,AX$1)</f>
        <v>#VALUE!</v>
      </c>
      <c r="AY700" s="17" t="e">
        <f>SUMIFS('[1]Deals (investment)'!$C:$C,'[1]Deals (investment)'!$B:$B,$A700,'[1]Deals (investment)'!$T:$T,AY$1)</f>
        <v>#VALUE!</v>
      </c>
      <c r="AZ700" s="17" t="e">
        <f>SUMIFS('[1]Deals (investment)'!$C:$C,'[1]Deals (investment)'!$B:$B,$A700,'[1]Deals (investment)'!$T:$T,AZ$1)</f>
        <v>#VALUE!</v>
      </c>
      <c r="BA700" s="17" t="e">
        <f>SUMIFS('[1]Deals (investment)'!$C:$C,'[1]Deals (investment)'!$B:$B,$A700,'[1]Deals (investment)'!$T:$T,BA$1)</f>
        <v>#VALUE!</v>
      </c>
      <c r="BB700" s="17" t="e">
        <f>SUMIFS('[1]Deals (investment)'!$C:$C,'[1]Deals (investment)'!$B:$B,$A700,'[1]Deals (investment)'!$T:$T,BB$1)</f>
        <v>#VALUE!</v>
      </c>
      <c r="BC700" s="17" t="e">
        <f>SUMIFS('[1]Deals (Exits)'!$C:$C,'[1]Deals (Exits)'!$B:$B,$A700)</f>
        <v>#VALUE!</v>
      </c>
      <c r="BD700" s="17" t="e">
        <f>SUMIFS('[1]Deals (investment)'!$C:$C,'[1]Deals (investment)'!$B:$B,$A700,'[1]Deals (investment)'!$V:$V,BD$1)</f>
        <v>#VALUE!</v>
      </c>
      <c r="BE700" s="17" t="e">
        <f>SUMIFS('[1]Deals (investment)'!$C:$C,'[1]Deals (investment)'!$B:$B,$A700,'[1]Deals (investment)'!$V:$V,BE$1)</f>
        <v>#VALUE!</v>
      </c>
      <c r="BF700" s="17" t="e">
        <f>SUMIFS('[1]Deals (investment)'!$C:$C,'[1]Deals (investment)'!$B:$B,$A700,'[1]Deals (investment)'!$V:$V,BF$1)</f>
        <v>#VALUE!</v>
      </c>
      <c r="BG700" s="17" t="e">
        <f>SUMIFS('[1]Deals (investment)'!$C:$C,'[1]Deals (investment)'!$B:$B,$A700,'[1]Deals (investment)'!$V:$V,BG$1)</f>
        <v>#VALUE!</v>
      </c>
      <c r="BH700" s="17" t="e">
        <f>SUMIFS('[1]Deals (investment)'!$C:$C,'[1]Deals (investment)'!$B:$B,$A700,'[1]Deals (investment)'!$V:$V,BH$1)</f>
        <v>#VALUE!</v>
      </c>
      <c r="BI700" s="17" t="e">
        <f>SUMIFS('[1]Deals (investment)'!$C:$C,'[1]Deals (investment)'!$B:$B,$A700,'[1]Deals (investment)'!$V:$V,BI$1)</f>
        <v>#VALUE!</v>
      </c>
      <c r="BJ700" s="17" t="e">
        <f>SUMIFS('[1]Deals (investment)'!$C:$C,'[1]Deals (investment)'!$B:$B,$A700,'[1]Deals (investment)'!$V:$V,BJ$1)</f>
        <v>#VALUE!</v>
      </c>
      <c r="BK700" s="17" t="e">
        <f>SUMIFS('[1]Deals (investment)'!$C:$C,'[1]Deals (investment)'!$B:$B,$A700,'[1]Deals (investment)'!$V:$V,BK$1)</f>
        <v>#VALUE!</v>
      </c>
      <c r="BL700" s="17" t="e">
        <f>SUMIFS('[1]Deals (investment)'!$C:$C,'[1]Deals (investment)'!$B:$B,$A700,'[1]Deals (investment)'!$V:$V,BL$1)</f>
        <v>#VALUE!</v>
      </c>
      <c r="BM700" s="17" t="e">
        <f>SUMIFS('[1]Deals (investment)'!$C:$C,'[1]Deals (investment)'!$B:$B,$A700,'[1]Deals (investment)'!$V:$V,BM$1)</f>
        <v>#VALUE!</v>
      </c>
      <c r="BN700" s="15"/>
      <c r="BO700" s="15"/>
      <c r="BP700" s="22"/>
      <c r="BQ700" s="15"/>
      <c r="BR700" s="15"/>
      <c r="BS700" s="15"/>
      <c r="BT700" s="15"/>
      <c r="BU700" s="15"/>
      <c r="BV700" s="15"/>
      <c r="BW700" s="15"/>
      <c r="BX700" s="15"/>
      <c r="BY700" s="15"/>
      <c r="BZ700" s="15"/>
      <c r="CA700" s="15"/>
      <c r="CB700" s="15"/>
      <c r="CC700" s="15"/>
      <c r="CD700" s="15" t="str">
        <f t="shared" si="110"/>
        <v>Balus</v>
      </c>
      <c r="CE700" s="15"/>
      <c r="CF700" s="15"/>
      <c r="CG700" s="15"/>
      <c r="CH700" s="15"/>
      <c r="CI700" s="15"/>
      <c r="CJ700" s="15"/>
    </row>
    <row r="701" spans="1:118" ht="12.75">
      <c r="A701" s="15" t="s">
        <v>5247</v>
      </c>
      <c r="B701" s="15" t="s">
        <v>5248</v>
      </c>
      <c r="C701" s="15"/>
      <c r="D701" s="16"/>
      <c r="E701" s="15"/>
      <c r="F701" s="15"/>
      <c r="G701" s="15"/>
      <c r="H701" s="15"/>
      <c r="I701" s="15"/>
      <c r="J701" s="15"/>
      <c r="K701" s="17" t="e">
        <f t="shared" si="105"/>
        <v>#VALUE!</v>
      </c>
      <c r="L701" s="15"/>
      <c r="M701" s="18" t="e">
        <f t="shared" si="95"/>
        <v>#VALUE!</v>
      </c>
      <c r="N701" s="15"/>
      <c r="O701" s="15"/>
      <c r="P701" s="15"/>
      <c r="Q701" s="15"/>
      <c r="R701" s="15"/>
      <c r="S701" s="19"/>
      <c r="T701" s="15"/>
      <c r="U701" s="17"/>
      <c r="V701" s="15"/>
      <c r="W701" s="15"/>
      <c r="X701" s="15" t="s">
        <v>64</v>
      </c>
      <c r="Y701" s="15"/>
      <c r="AB701" s="20"/>
      <c r="AC701" s="15"/>
      <c r="AD701" s="15"/>
      <c r="AE701" s="15"/>
      <c r="AF701" s="15"/>
      <c r="AG701" s="22">
        <f t="shared" si="98"/>
        <v>0.12903225806451613</v>
      </c>
      <c r="AH701" s="15" t="str">
        <f t="shared" si="100"/>
        <v/>
      </c>
      <c r="AI701" s="22" t="e">
        <f>VLOOKUP(A701,'[1]Deals (investment)'!$B$2:$Z$1497,1,FALSE)</f>
        <v>#N/A</v>
      </c>
      <c r="AJ701" s="22" t="e">
        <f>VLOOKUP(A701,'[1]Deals (investment)'!$B$2:$Z$870,15,FALSE)</f>
        <v>#N/A</v>
      </c>
      <c r="AK701" s="17" t="e">
        <f>VLOOKUP(A701,'[1]Deals (Exits)'!B:B,1,FALSE)</f>
        <v>#N/A</v>
      </c>
      <c r="AL701" s="23" t="e">
        <f>VLOOKUP(G701,[1]Lookups!$V$3:$Y$197,4,FALSE)</f>
        <v>#N/A</v>
      </c>
      <c r="AM701" s="17" t="str">
        <f>VLOOKUP(X701,[1]Lookups!$B$3:$C$200,2,FALSE)</f>
        <v>E-commerce &amp; Retail</v>
      </c>
      <c r="AN701" s="17" t="e">
        <f>VLOOKUP(R701,[1]Lookups!$H$3:$I$69,2,FALSE)</f>
        <v>#N/A</v>
      </c>
      <c r="AO701" s="17" t="e">
        <f>VLOOKUP(T701,[1]Lookups!$H$3:$I$69,2,FALSE)</f>
        <v>#N/A</v>
      </c>
      <c r="AP701" s="17" t="e">
        <f>VLOOKUP(AN701,[1]Lookups!$N$3:$O$11,2,FALSE)</f>
        <v>#N/A</v>
      </c>
      <c r="AQ701" s="18" t="e">
        <f>COUNTIFS('[1]Deals (investment)'!$B:$B,$A701)</f>
        <v>#VALUE!</v>
      </c>
      <c r="AR701" s="18" t="e">
        <f>COUNTIFS('[1]Deals (investment)'!$B:$B,$A701,'[1]Deals (investment)'!$T:$T,$AW$1)+COUNTIFS('[1]Deals (investment)'!$B:$B,$A701,'[1]Deals (investment)'!$T:$T,$AX$1)+COUNTIFS('[1]Deals (investment)'!$B:$B,$A701,'[1]Deals (investment)'!$T:$T,$AY$1)</f>
        <v>#VALUE!</v>
      </c>
      <c r="AS701" s="17" t="e">
        <f>SUMIFS('[1]Deals (investment)'!$C:$C,'[1]Deals (investment)'!$B:$B,$A701)</f>
        <v>#VALUE!</v>
      </c>
      <c r="AT701" s="17" t="e">
        <f t="shared" si="106"/>
        <v>#VALUE!</v>
      </c>
      <c r="AU701" s="18" t="e">
        <f>COUNTIF('[1]Deals (Exits)'!$B:$B,A701)</f>
        <v>#VALUE!</v>
      </c>
      <c r="AV701" s="17" t="e">
        <f>SUMIFS('[1]Deals (investment)'!$C:$C,'[1]Deals (investment)'!$B:$B,$A701,'[1]Deals (investment)'!$T:$T,AV$1)</f>
        <v>#VALUE!</v>
      </c>
      <c r="AW701" s="17" t="e">
        <f>SUMIFS('[1]Deals (investment)'!$C:$C,'[1]Deals (investment)'!$B:$B,$A701,'[1]Deals (investment)'!$T:$T,AW$1)</f>
        <v>#VALUE!</v>
      </c>
      <c r="AX701" s="17" t="e">
        <f>SUMIFS('[1]Deals (investment)'!$C:$C,'[1]Deals (investment)'!$B:$B,$A701,'[1]Deals (investment)'!$T:$T,AX$1)</f>
        <v>#VALUE!</v>
      </c>
      <c r="AY701" s="17" t="e">
        <f>SUMIFS('[1]Deals (investment)'!$C:$C,'[1]Deals (investment)'!$B:$B,$A701,'[1]Deals (investment)'!$T:$T,AY$1)</f>
        <v>#VALUE!</v>
      </c>
      <c r="AZ701" s="17" t="e">
        <f>SUMIFS('[1]Deals (investment)'!$C:$C,'[1]Deals (investment)'!$B:$B,$A701,'[1]Deals (investment)'!$T:$T,AZ$1)</f>
        <v>#VALUE!</v>
      </c>
      <c r="BA701" s="17" t="e">
        <f>SUMIFS('[1]Deals (investment)'!$C:$C,'[1]Deals (investment)'!$B:$B,$A701,'[1]Deals (investment)'!$T:$T,BA$1)</f>
        <v>#VALUE!</v>
      </c>
      <c r="BB701" s="17" t="e">
        <f>SUMIFS('[1]Deals (investment)'!$C:$C,'[1]Deals (investment)'!$B:$B,$A701,'[1]Deals (investment)'!$T:$T,BB$1)</f>
        <v>#VALUE!</v>
      </c>
      <c r="BC701" s="17" t="e">
        <f>SUMIFS('[1]Deals (Exits)'!$C:$C,'[1]Deals (Exits)'!$B:$B,$A701)</f>
        <v>#VALUE!</v>
      </c>
      <c r="BD701" s="17" t="e">
        <f>SUMIFS('[1]Deals (investment)'!$C:$C,'[1]Deals (investment)'!$B:$B,$A701,'[1]Deals (investment)'!$V:$V,BD$1)</f>
        <v>#VALUE!</v>
      </c>
      <c r="BE701" s="17" t="e">
        <f>SUMIFS('[1]Deals (investment)'!$C:$C,'[1]Deals (investment)'!$B:$B,$A701,'[1]Deals (investment)'!$V:$V,BE$1)</f>
        <v>#VALUE!</v>
      </c>
      <c r="BF701" s="17" t="e">
        <f>SUMIFS('[1]Deals (investment)'!$C:$C,'[1]Deals (investment)'!$B:$B,$A701,'[1]Deals (investment)'!$V:$V,BF$1)</f>
        <v>#VALUE!</v>
      </c>
      <c r="BG701" s="17" t="e">
        <f>SUMIFS('[1]Deals (investment)'!$C:$C,'[1]Deals (investment)'!$B:$B,$A701,'[1]Deals (investment)'!$V:$V,BG$1)</f>
        <v>#VALUE!</v>
      </c>
      <c r="BH701" s="17" t="e">
        <f>SUMIFS('[1]Deals (investment)'!$C:$C,'[1]Deals (investment)'!$B:$B,$A701,'[1]Deals (investment)'!$V:$V,BH$1)</f>
        <v>#VALUE!</v>
      </c>
      <c r="BI701" s="17" t="e">
        <f>SUMIFS('[1]Deals (investment)'!$C:$C,'[1]Deals (investment)'!$B:$B,$A701,'[1]Deals (investment)'!$V:$V,BI$1)</f>
        <v>#VALUE!</v>
      </c>
      <c r="BJ701" s="17" t="e">
        <f>SUMIFS('[1]Deals (investment)'!$C:$C,'[1]Deals (investment)'!$B:$B,$A701,'[1]Deals (investment)'!$V:$V,BJ$1)</f>
        <v>#VALUE!</v>
      </c>
      <c r="BK701" s="17" t="e">
        <f>SUMIFS('[1]Deals (investment)'!$C:$C,'[1]Deals (investment)'!$B:$B,$A701,'[1]Deals (investment)'!$V:$V,BK$1)</f>
        <v>#VALUE!</v>
      </c>
      <c r="BL701" s="17" t="e">
        <f>SUMIFS('[1]Deals (investment)'!$C:$C,'[1]Deals (investment)'!$B:$B,$A701,'[1]Deals (investment)'!$V:$V,BL$1)</f>
        <v>#VALUE!</v>
      </c>
      <c r="BM701" s="17" t="e">
        <f>SUMIFS('[1]Deals (investment)'!$C:$C,'[1]Deals (investment)'!$B:$B,$A701,'[1]Deals (investment)'!$V:$V,BM$1)</f>
        <v>#VALUE!</v>
      </c>
      <c r="BN701" s="15"/>
      <c r="BO701" s="15"/>
      <c r="BP701" s="22"/>
      <c r="BQ701" s="15"/>
      <c r="BR701" s="15"/>
      <c r="BS701" s="15"/>
      <c r="BT701" s="15"/>
      <c r="BU701" s="15"/>
      <c r="BV701" s="15"/>
      <c r="BW701" s="15"/>
      <c r="BX701" s="15"/>
      <c r="BY701" s="15"/>
      <c r="BZ701" s="15"/>
      <c r="CA701" s="15"/>
      <c r="CB701" s="15"/>
      <c r="CC701" s="15"/>
      <c r="CD701" s="15" t="str">
        <f t="shared" si="110"/>
        <v>Bandim OnlineBandim Online has developed a solution which aims to mitigate producer losses by getting products to market quicker and with the best prices</v>
      </c>
      <c r="CE701" s="15"/>
      <c r="CF701" s="15"/>
      <c r="CG701" s="15"/>
      <c r="CH701" s="15"/>
      <c r="CI701" s="15"/>
      <c r="CJ701" s="15"/>
    </row>
    <row r="702" spans="1:118" ht="12.75">
      <c r="A702" s="15" t="s">
        <v>5249</v>
      </c>
      <c r="B702" s="15"/>
      <c r="C702" s="15"/>
      <c r="D702" s="16"/>
      <c r="E702" s="26"/>
      <c r="F702" s="26"/>
      <c r="G702" s="26"/>
      <c r="H702" s="26"/>
      <c r="I702" s="15"/>
      <c r="J702" s="26"/>
      <c r="K702" s="17" t="e">
        <f t="shared" si="105"/>
        <v>#VALUE!</v>
      </c>
      <c r="L702" s="15"/>
      <c r="M702" s="18" t="e">
        <f t="shared" si="95"/>
        <v>#VALUE!</v>
      </c>
      <c r="N702" s="15"/>
      <c r="O702" s="15"/>
      <c r="P702" s="15"/>
      <c r="Q702" s="24" t="e">
        <f ca="1">_xludf.MAXIFS('[1]Deals (investment)'!A:A,'[1]Deals (investment)'!B:B,A702)</f>
        <v>#NAME?</v>
      </c>
      <c r="R702" s="15"/>
      <c r="S702" s="19"/>
      <c r="T702" s="15"/>
      <c r="U702" s="17"/>
      <c r="V702" s="15"/>
      <c r="W702" s="15"/>
      <c r="X702" s="15"/>
      <c r="Y702" s="15"/>
      <c r="AB702" s="20"/>
      <c r="AC702" s="15"/>
      <c r="AD702" s="15"/>
      <c r="AE702" s="15"/>
      <c r="AF702" s="15"/>
      <c r="AG702" s="22">
        <f t="shared" ca="1" si="98"/>
        <v>9.6774193548387094E-2</v>
      </c>
      <c r="AH702" s="15" t="str">
        <f t="shared" si="100"/>
        <v/>
      </c>
      <c r="AI702" s="22" t="e">
        <f>VLOOKUP(A702,'[1]Deals (investment)'!$B$2:$Z$1497,1,FALSE)</f>
        <v>#N/A</v>
      </c>
      <c r="AJ702" s="22" t="e">
        <f>VLOOKUP(A702,'[1]Deals (investment)'!$B$2:$Z$870,15,FALSE)</f>
        <v>#N/A</v>
      </c>
      <c r="AK702" s="17" t="e">
        <f>VLOOKUP(A702,'[1]Deals (Exits)'!B:B,1,FALSE)</f>
        <v>#N/A</v>
      </c>
      <c r="AL702" s="23" t="e">
        <f>VLOOKUP(G702,[1]Lookups!$V$3:$Y$197,4,FALSE)</f>
        <v>#N/A</v>
      </c>
      <c r="AM702" s="17" t="e">
        <f>VLOOKUP(X702,[1]Lookups!$B$3:$C$200,2,FALSE)</f>
        <v>#N/A</v>
      </c>
      <c r="AN702" s="17" t="e">
        <f>VLOOKUP(R702,[1]Lookups!$H$3:$I$69,2,FALSE)</f>
        <v>#N/A</v>
      </c>
      <c r="AO702" s="17" t="e">
        <f>VLOOKUP(T702,[1]Lookups!$H$3:$I$69,2,FALSE)</f>
        <v>#N/A</v>
      </c>
      <c r="AP702" s="17" t="e">
        <f>VLOOKUP(AN702,[1]Lookups!$N$3:$O$11,2,FALSE)</f>
        <v>#N/A</v>
      </c>
      <c r="AQ702" s="18" t="e">
        <f>COUNTIFS('[1]Deals (investment)'!$B:$B,$A702)</f>
        <v>#VALUE!</v>
      </c>
      <c r="AR702" s="18" t="e">
        <f>COUNTIFS('[1]Deals (investment)'!$B:$B,$A702,'[1]Deals (investment)'!$T:$T,$AW$1)+COUNTIFS('[1]Deals (investment)'!$B:$B,$A702,'[1]Deals (investment)'!$T:$T,$AX$1)+COUNTIFS('[1]Deals (investment)'!$B:$B,$A702,'[1]Deals (investment)'!$T:$T,$AY$1)</f>
        <v>#VALUE!</v>
      </c>
      <c r="AS702" s="17" t="e">
        <f>SUMIFS('[1]Deals (investment)'!$C:$C,'[1]Deals (investment)'!$B:$B,$A702)</f>
        <v>#VALUE!</v>
      </c>
      <c r="AT702" s="17" t="e">
        <f t="shared" si="106"/>
        <v>#VALUE!</v>
      </c>
      <c r="AU702" s="18" t="e">
        <f>COUNTIF('[1]Deals (Exits)'!$B:$B,A702)</f>
        <v>#VALUE!</v>
      </c>
      <c r="AV702" s="17" t="e">
        <f>SUMIFS('[1]Deals (investment)'!$C:$C,'[1]Deals (investment)'!$B:$B,$A702,'[1]Deals (investment)'!$T:$T,AV$1)</f>
        <v>#VALUE!</v>
      </c>
      <c r="AW702" s="17" t="e">
        <f>SUMIFS('[1]Deals (investment)'!$C:$C,'[1]Deals (investment)'!$B:$B,$A702,'[1]Deals (investment)'!$T:$T,AW$1)</f>
        <v>#VALUE!</v>
      </c>
      <c r="AX702" s="17" t="e">
        <f>SUMIFS('[1]Deals (investment)'!$C:$C,'[1]Deals (investment)'!$B:$B,$A702,'[1]Deals (investment)'!$T:$T,AX$1)</f>
        <v>#VALUE!</v>
      </c>
      <c r="AY702" s="17" t="e">
        <f>SUMIFS('[1]Deals (investment)'!$C:$C,'[1]Deals (investment)'!$B:$B,$A702,'[1]Deals (investment)'!$T:$T,AY$1)</f>
        <v>#VALUE!</v>
      </c>
      <c r="AZ702" s="17" t="e">
        <f>SUMIFS('[1]Deals (investment)'!$C:$C,'[1]Deals (investment)'!$B:$B,$A702,'[1]Deals (investment)'!$T:$T,AZ$1)</f>
        <v>#VALUE!</v>
      </c>
      <c r="BA702" s="17" t="e">
        <f>SUMIFS('[1]Deals (investment)'!$C:$C,'[1]Deals (investment)'!$B:$B,$A702,'[1]Deals (investment)'!$T:$T,BA$1)</f>
        <v>#VALUE!</v>
      </c>
      <c r="BB702" s="17" t="e">
        <f>SUMIFS('[1]Deals (investment)'!$C:$C,'[1]Deals (investment)'!$B:$B,$A702,'[1]Deals (investment)'!$T:$T,BB$1)</f>
        <v>#VALUE!</v>
      </c>
      <c r="BC702" s="17" t="e">
        <f>SUMIFS('[1]Deals (Exits)'!$C:$C,'[1]Deals (Exits)'!$B:$B,$A702)</f>
        <v>#VALUE!</v>
      </c>
      <c r="BD702" s="17" t="e">
        <f>SUMIFS('[1]Deals (investment)'!$C:$C,'[1]Deals (investment)'!$B:$B,$A702,'[1]Deals (investment)'!$V:$V,BD$1)</f>
        <v>#VALUE!</v>
      </c>
      <c r="BE702" s="17" t="e">
        <f>SUMIFS('[1]Deals (investment)'!$C:$C,'[1]Deals (investment)'!$B:$B,$A702,'[1]Deals (investment)'!$V:$V,BE$1)</f>
        <v>#VALUE!</v>
      </c>
      <c r="BF702" s="17" t="e">
        <f>SUMIFS('[1]Deals (investment)'!$C:$C,'[1]Deals (investment)'!$B:$B,$A702,'[1]Deals (investment)'!$V:$V,BF$1)</f>
        <v>#VALUE!</v>
      </c>
      <c r="BG702" s="17" t="e">
        <f>SUMIFS('[1]Deals (investment)'!$C:$C,'[1]Deals (investment)'!$B:$B,$A702,'[1]Deals (investment)'!$V:$V,BG$1)</f>
        <v>#VALUE!</v>
      </c>
      <c r="BH702" s="17" t="e">
        <f>SUMIFS('[1]Deals (investment)'!$C:$C,'[1]Deals (investment)'!$B:$B,$A702,'[1]Deals (investment)'!$V:$V,BH$1)</f>
        <v>#VALUE!</v>
      </c>
      <c r="BI702" s="17" t="e">
        <f>SUMIFS('[1]Deals (investment)'!$C:$C,'[1]Deals (investment)'!$B:$B,$A702,'[1]Deals (investment)'!$V:$V,BI$1)</f>
        <v>#VALUE!</v>
      </c>
      <c r="BJ702" s="17" t="e">
        <f>SUMIFS('[1]Deals (investment)'!$C:$C,'[1]Deals (investment)'!$B:$B,$A702,'[1]Deals (investment)'!$V:$V,BJ$1)</f>
        <v>#VALUE!</v>
      </c>
      <c r="BK702" s="17" t="e">
        <f>SUMIFS('[1]Deals (investment)'!$C:$C,'[1]Deals (investment)'!$B:$B,$A702,'[1]Deals (investment)'!$V:$V,BK$1)</f>
        <v>#VALUE!</v>
      </c>
      <c r="BL702" s="17" t="e">
        <f>SUMIFS('[1]Deals (investment)'!$C:$C,'[1]Deals (investment)'!$B:$B,$A702,'[1]Deals (investment)'!$V:$V,BL$1)</f>
        <v>#VALUE!</v>
      </c>
      <c r="BM702" s="17" t="e">
        <f>SUMIFS('[1]Deals (investment)'!$C:$C,'[1]Deals (investment)'!$B:$B,$A702,'[1]Deals (investment)'!$V:$V,BM$1)</f>
        <v>#VALUE!</v>
      </c>
      <c r="BN702" s="15"/>
      <c r="BO702" s="15"/>
      <c r="BP702" s="22"/>
      <c r="BQ702" s="15"/>
      <c r="BR702" s="15"/>
      <c r="BS702" s="15"/>
      <c r="BT702" s="15"/>
      <c r="BU702" s="15"/>
      <c r="BV702" s="15"/>
      <c r="BW702" s="15"/>
      <c r="BX702" s="15"/>
      <c r="BY702" s="15"/>
      <c r="BZ702" s="15"/>
      <c r="CA702" s="15"/>
      <c r="CB702" s="15"/>
      <c r="CC702" s="15"/>
      <c r="CD702" s="15" t="str">
        <f t="shared" si="110"/>
        <v>Basadi Ba Dithakga Services</v>
      </c>
      <c r="CE702" s="15"/>
      <c r="CF702" s="15"/>
      <c r="CG702" s="15"/>
      <c r="CH702" s="15"/>
      <c r="CI702" s="15"/>
      <c r="CJ702" s="15"/>
    </row>
    <row r="703" spans="1:118" ht="12.75">
      <c r="A703" s="15" t="s">
        <v>5250</v>
      </c>
      <c r="B703" s="15"/>
      <c r="C703" s="15"/>
      <c r="D703" s="16"/>
      <c r="E703" s="15"/>
      <c r="F703" s="15"/>
      <c r="G703" s="15"/>
      <c r="H703" s="15"/>
      <c r="I703" s="15"/>
      <c r="J703" s="15"/>
      <c r="K703" s="17" t="e">
        <f t="shared" si="105"/>
        <v>#VALUE!</v>
      </c>
      <c r="L703" s="15"/>
      <c r="M703" s="18" t="e">
        <f t="shared" si="95"/>
        <v>#VALUE!</v>
      </c>
      <c r="N703" s="15"/>
      <c r="O703" s="15"/>
      <c r="P703" s="15"/>
      <c r="Q703" s="24" t="e">
        <f ca="1">_xludf.MAXIFS('[1]Deals (investment)'!A:A,'[1]Deals (investment)'!B:B,A703)</f>
        <v>#NAME?</v>
      </c>
      <c r="R703" s="15"/>
      <c r="S703" s="19"/>
      <c r="T703" s="15"/>
      <c r="U703" s="17"/>
      <c r="V703" s="15"/>
      <c r="W703" s="15"/>
      <c r="X703" s="15" t="s">
        <v>538</v>
      </c>
      <c r="Y703" s="15"/>
      <c r="AB703" s="20"/>
      <c r="AC703" s="15"/>
      <c r="AD703" s="15"/>
      <c r="AE703" s="15"/>
      <c r="AF703" s="15"/>
      <c r="AG703" s="22">
        <f t="shared" ca="1" si="98"/>
        <v>0.12903225806451613</v>
      </c>
      <c r="AH703" s="15" t="str">
        <f t="shared" si="100"/>
        <v/>
      </c>
      <c r="AI703" s="22" t="e">
        <f>VLOOKUP(A703,'[1]Deals (investment)'!$B$2:$Z$1497,1,FALSE)</f>
        <v>#N/A</v>
      </c>
      <c r="AJ703" s="22" t="e">
        <f>VLOOKUP(A703,'[1]Deals (investment)'!$B$2:$Z$870,15,FALSE)</f>
        <v>#N/A</v>
      </c>
      <c r="AK703" s="17" t="e">
        <f>VLOOKUP(A703,'[1]Deals (Exits)'!B:B,1,FALSE)</f>
        <v>#N/A</v>
      </c>
      <c r="AL703" s="23" t="e">
        <f>VLOOKUP(G703,[1]Lookups!$V$3:$Y$197,4,FALSE)</f>
        <v>#N/A</v>
      </c>
      <c r="AM703" s="17" t="str">
        <f>VLOOKUP(X703,[1]Lookups!$B$3:$C$200,2,FALSE)</f>
        <v>Agriculture</v>
      </c>
      <c r="AN703" s="17" t="e">
        <f>VLOOKUP(R703,[1]Lookups!$H$3:$I$69,2,FALSE)</f>
        <v>#N/A</v>
      </c>
      <c r="AO703" s="17" t="e">
        <f>VLOOKUP(T703,[1]Lookups!$H$3:$I$69,2,FALSE)</f>
        <v>#N/A</v>
      </c>
      <c r="AP703" s="17" t="e">
        <f>VLOOKUP(AN703,[1]Lookups!$N$3:$O$11,2,FALSE)</f>
        <v>#N/A</v>
      </c>
      <c r="AQ703" s="18" t="e">
        <f>COUNTIFS('[1]Deals (investment)'!$B:$B,$A703)</f>
        <v>#VALUE!</v>
      </c>
      <c r="AR703" s="18" t="e">
        <f>COUNTIFS('[1]Deals (investment)'!$B:$B,$A703,'[1]Deals (investment)'!$T:$T,$AW$1)+COUNTIFS('[1]Deals (investment)'!$B:$B,$A703,'[1]Deals (investment)'!$T:$T,$AX$1)+COUNTIFS('[1]Deals (investment)'!$B:$B,$A703,'[1]Deals (investment)'!$T:$T,$AY$1)</f>
        <v>#VALUE!</v>
      </c>
      <c r="AS703" s="17" t="e">
        <f>SUMIFS('[1]Deals (investment)'!$C:$C,'[1]Deals (investment)'!$B:$B,$A703)</f>
        <v>#VALUE!</v>
      </c>
      <c r="AT703" s="17" t="e">
        <f t="shared" si="106"/>
        <v>#VALUE!</v>
      </c>
      <c r="AU703" s="18" t="e">
        <f>COUNTIF('[1]Deals (Exits)'!$B:$B,A703)</f>
        <v>#VALUE!</v>
      </c>
      <c r="AV703" s="17" t="e">
        <f>SUMIFS('[1]Deals (investment)'!$C:$C,'[1]Deals (investment)'!$B:$B,$A703,'[1]Deals (investment)'!$T:$T,AV$1)</f>
        <v>#VALUE!</v>
      </c>
      <c r="AW703" s="17" t="e">
        <f>SUMIFS('[1]Deals (investment)'!$C:$C,'[1]Deals (investment)'!$B:$B,$A703,'[1]Deals (investment)'!$T:$T,AW$1)</f>
        <v>#VALUE!</v>
      </c>
      <c r="AX703" s="17" t="e">
        <f>SUMIFS('[1]Deals (investment)'!$C:$C,'[1]Deals (investment)'!$B:$B,$A703,'[1]Deals (investment)'!$T:$T,AX$1)</f>
        <v>#VALUE!</v>
      </c>
      <c r="AY703" s="17" t="e">
        <f>SUMIFS('[1]Deals (investment)'!$C:$C,'[1]Deals (investment)'!$B:$B,$A703,'[1]Deals (investment)'!$T:$T,AY$1)</f>
        <v>#VALUE!</v>
      </c>
      <c r="AZ703" s="17" t="e">
        <f>SUMIFS('[1]Deals (investment)'!$C:$C,'[1]Deals (investment)'!$B:$B,$A703,'[1]Deals (investment)'!$T:$T,AZ$1)</f>
        <v>#VALUE!</v>
      </c>
      <c r="BA703" s="17" t="e">
        <f>SUMIFS('[1]Deals (investment)'!$C:$C,'[1]Deals (investment)'!$B:$B,$A703,'[1]Deals (investment)'!$T:$T,BA$1)</f>
        <v>#VALUE!</v>
      </c>
      <c r="BB703" s="17" t="e">
        <f>SUMIFS('[1]Deals (investment)'!$C:$C,'[1]Deals (investment)'!$B:$B,$A703,'[1]Deals (investment)'!$T:$T,BB$1)</f>
        <v>#VALUE!</v>
      </c>
      <c r="BC703" s="17" t="e">
        <f>SUMIFS('[1]Deals (Exits)'!$C:$C,'[1]Deals (Exits)'!$B:$B,$A703)</f>
        <v>#VALUE!</v>
      </c>
      <c r="BD703" s="17" t="e">
        <f>SUMIFS('[1]Deals (investment)'!$C:$C,'[1]Deals (investment)'!$B:$B,$A703,'[1]Deals (investment)'!$V:$V,BD$1)</f>
        <v>#VALUE!</v>
      </c>
      <c r="BE703" s="17" t="e">
        <f>SUMIFS('[1]Deals (investment)'!$C:$C,'[1]Deals (investment)'!$B:$B,$A703,'[1]Deals (investment)'!$V:$V,BE$1)</f>
        <v>#VALUE!</v>
      </c>
      <c r="BF703" s="17" t="e">
        <f>SUMIFS('[1]Deals (investment)'!$C:$C,'[1]Deals (investment)'!$B:$B,$A703,'[1]Deals (investment)'!$V:$V,BF$1)</f>
        <v>#VALUE!</v>
      </c>
      <c r="BG703" s="17" t="e">
        <f>SUMIFS('[1]Deals (investment)'!$C:$C,'[1]Deals (investment)'!$B:$B,$A703,'[1]Deals (investment)'!$V:$V,BG$1)</f>
        <v>#VALUE!</v>
      </c>
      <c r="BH703" s="17" t="e">
        <f>SUMIFS('[1]Deals (investment)'!$C:$C,'[1]Deals (investment)'!$B:$B,$A703,'[1]Deals (investment)'!$V:$V,BH$1)</f>
        <v>#VALUE!</v>
      </c>
      <c r="BI703" s="17" t="e">
        <f>SUMIFS('[1]Deals (investment)'!$C:$C,'[1]Deals (investment)'!$B:$B,$A703,'[1]Deals (investment)'!$V:$V,BI$1)</f>
        <v>#VALUE!</v>
      </c>
      <c r="BJ703" s="17" t="e">
        <f>SUMIFS('[1]Deals (investment)'!$C:$C,'[1]Deals (investment)'!$B:$B,$A703,'[1]Deals (investment)'!$V:$V,BJ$1)</f>
        <v>#VALUE!</v>
      </c>
      <c r="BK703" s="17" t="e">
        <f>SUMIFS('[1]Deals (investment)'!$C:$C,'[1]Deals (investment)'!$B:$B,$A703,'[1]Deals (investment)'!$V:$V,BK$1)</f>
        <v>#VALUE!</v>
      </c>
      <c r="BL703" s="17" t="e">
        <f>SUMIFS('[1]Deals (investment)'!$C:$C,'[1]Deals (investment)'!$B:$B,$A703,'[1]Deals (investment)'!$V:$V,BL$1)</f>
        <v>#VALUE!</v>
      </c>
      <c r="BM703" s="17" t="e">
        <f>SUMIFS('[1]Deals (investment)'!$C:$C,'[1]Deals (investment)'!$B:$B,$A703,'[1]Deals (investment)'!$V:$V,BM$1)</f>
        <v>#VALUE!</v>
      </c>
      <c r="BN703" s="15"/>
      <c r="BO703" s="15"/>
      <c r="BP703" s="22"/>
      <c r="BQ703" s="15"/>
      <c r="BR703" s="15"/>
      <c r="BS703" s="15"/>
      <c r="BT703" s="15"/>
      <c r="BU703" s="15"/>
      <c r="BV703" s="15"/>
      <c r="BW703" s="15"/>
      <c r="BX703" s="15"/>
      <c r="BY703" s="15"/>
      <c r="BZ703" s="15"/>
      <c r="CA703" s="15"/>
      <c r="CB703" s="15"/>
      <c r="CC703" s="15"/>
      <c r="CD703" s="15" t="str">
        <f t="shared" si="110"/>
        <v>BaySeddo</v>
      </c>
      <c r="CE703" s="15"/>
      <c r="CF703" s="15"/>
      <c r="CG703" s="15"/>
      <c r="CH703" s="15"/>
      <c r="CI703" s="15"/>
      <c r="CJ703" s="15"/>
    </row>
    <row r="704" spans="1:118" ht="12.75">
      <c r="A704" s="15" t="s">
        <v>5251</v>
      </c>
      <c r="B704" s="15"/>
      <c r="C704" s="15"/>
      <c r="D704" s="16"/>
      <c r="E704" s="15"/>
      <c r="F704" s="15"/>
      <c r="G704" s="15"/>
      <c r="H704" s="15"/>
      <c r="I704" s="15"/>
      <c r="J704" s="15"/>
      <c r="K704" s="17" t="e">
        <f t="shared" si="105"/>
        <v>#VALUE!</v>
      </c>
      <c r="L704" s="15"/>
      <c r="M704" s="18" t="e">
        <f t="shared" si="95"/>
        <v>#VALUE!</v>
      </c>
      <c r="N704" s="15"/>
      <c r="O704" s="15"/>
      <c r="P704" s="15"/>
      <c r="Q704" s="24" t="e">
        <f ca="1">_xludf.MAXIFS('[1]Deals (investment)'!A:A,'[1]Deals (investment)'!B:B,A704)</f>
        <v>#NAME?</v>
      </c>
      <c r="R704" s="15"/>
      <c r="S704" s="19"/>
      <c r="T704" s="15"/>
      <c r="U704" s="17"/>
      <c r="V704" s="15"/>
      <c r="W704" s="15"/>
      <c r="X704" s="15" t="s">
        <v>404</v>
      </c>
      <c r="Y704" s="15"/>
      <c r="AB704" s="20"/>
      <c r="AC704" s="15"/>
      <c r="AD704" s="15"/>
      <c r="AE704" s="15"/>
      <c r="AF704" s="15"/>
      <c r="AG704" s="22">
        <f t="shared" ca="1" si="98"/>
        <v>0.12903225806451613</v>
      </c>
      <c r="AH704" s="15" t="str">
        <f t="shared" si="100"/>
        <v/>
      </c>
      <c r="AI704" s="22" t="e">
        <f>VLOOKUP(A704,'[1]Deals (investment)'!$B$2:$Z$1497,1,FALSE)</f>
        <v>#N/A</v>
      </c>
      <c r="AJ704" s="22" t="e">
        <f>VLOOKUP(A704,'[1]Deals (investment)'!$B$2:$Z$870,15,FALSE)</f>
        <v>#N/A</v>
      </c>
      <c r="AK704" s="17" t="e">
        <f>VLOOKUP(A704,'[1]Deals (Exits)'!B:B,1,FALSE)</f>
        <v>#N/A</v>
      </c>
      <c r="AL704" s="23" t="e">
        <f>VLOOKUP(G704,[1]Lookups!$V$3:$Y$197,4,FALSE)</f>
        <v>#N/A</v>
      </c>
      <c r="AM704" s="17" t="str">
        <f>VLOOKUP(X704,[1]Lookups!$B$3:$C$200,2,FALSE)</f>
        <v>Other Technologies &amp; Information Technology</v>
      </c>
      <c r="AN704" s="17" t="e">
        <f>VLOOKUP(R704,[1]Lookups!$H$3:$I$69,2,FALSE)</f>
        <v>#N/A</v>
      </c>
      <c r="AO704" s="17" t="e">
        <f>VLOOKUP(T704,[1]Lookups!$H$3:$I$69,2,FALSE)</f>
        <v>#N/A</v>
      </c>
      <c r="AP704" s="17" t="e">
        <f>VLOOKUP(AN704,[1]Lookups!$N$3:$O$11,2,FALSE)</f>
        <v>#N/A</v>
      </c>
      <c r="AQ704" s="18" t="e">
        <f>COUNTIFS('[1]Deals (investment)'!$B:$B,$A704)</f>
        <v>#VALUE!</v>
      </c>
      <c r="AR704" s="18" t="e">
        <f>COUNTIFS('[1]Deals (investment)'!$B:$B,$A704,'[1]Deals (investment)'!$T:$T,$AW$1)+COUNTIFS('[1]Deals (investment)'!$B:$B,$A704,'[1]Deals (investment)'!$T:$T,$AX$1)+COUNTIFS('[1]Deals (investment)'!$B:$B,$A704,'[1]Deals (investment)'!$T:$T,$AY$1)</f>
        <v>#VALUE!</v>
      </c>
      <c r="AS704" s="17" t="e">
        <f>SUMIFS('[1]Deals (investment)'!$C:$C,'[1]Deals (investment)'!$B:$B,$A704)</f>
        <v>#VALUE!</v>
      </c>
      <c r="AT704" s="17" t="e">
        <f t="shared" si="106"/>
        <v>#VALUE!</v>
      </c>
      <c r="AU704" s="18" t="e">
        <f>COUNTIF('[1]Deals (Exits)'!$B:$B,A704)</f>
        <v>#VALUE!</v>
      </c>
      <c r="AV704" s="17" t="e">
        <f>SUMIFS('[1]Deals (investment)'!$C:$C,'[1]Deals (investment)'!$B:$B,$A704,'[1]Deals (investment)'!$T:$T,AV$1)</f>
        <v>#VALUE!</v>
      </c>
      <c r="AW704" s="17" t="e">
        <f>SUMIFS('[1]Deals (investment)'!$C:$C,'[1]Deals (investment)'!$B:$B,$A704,'[1]Deals (investment)'!$T:$T,AW$1)</f>
        <v>#VALUE!</v>
      </c>
      <c r="AX704" s="17" t="e">
        <f>SUMIFS('[1]Deals (investment)'!$C:$C,'[1]Deals (investment)'!$B:$B,$A704,'[1]Deals (investment)'!$T:$T,AX$1)</f>
        <v>#VALUE!</v>
      </c>
      <c r="AY704" s="17" t="e">
        <f>SUMIFS('[1]Deals (investment)'!$C:$C,'[1]Deals (investment)'!$B:$B,$A704,'[1]Deals (investment)'!$T:$T,AY$1)</f>
        <v>#VALUE!</v>
      </c>
      <c r="AZ704" s="17" t="e">
        <f>SUMIFS('[1]Deals (investment)'!$C:$C,'[1]Deals (investment)'!$B:$B,$A704,'[1]Deals (investment)'!$T:$T,AZ$1)</f>
        <v>#VALUE!</v>
      </c>
      <c r="BA704" s="17" t="e">
        <f>SUMIFS('[1]Deals (investment)'!$C:$C,'[1]Deals (investment)'!$B:$B,$A704,'[1]Deals (investment)'!$T:$T,BA$1)</f>
        <v>#VALUE!</v>
      </c>
      <c r="BB704" s="17" t="e">
        <f>SUMIFS('[1]Deals (investment)'!$C:$C,'[1]Deals (investment)'!$B:$B,$A704,'[1]Deals (investment)'!$T:$T,BB$1)</f>
        <v>#VALUE!</v>
      </c>
      <c r="BC704" s="17" t="e">
        <f>SUMIFS('[1]Deals (Exits)'!$C:$C,'[1]Deals (Exits)'!$B:$B,$A704)</f>
        <v>#VALUE!</v>
      </c>
      <c r="BD704" s="17" t="e">
        <f>SUMIFS('[1]Deals (investment)'!$C:$C,'[1]Deals (investment)'!$B:$B,$A704,'[1]Deals (investment)'!$V:$V,BD$1)</f>
        <v>#VALUE!</v>
      </c>
      <c r="BE704" s="17" t="e">
        <f>SUMIFS('[1]Deals (investment)'!$C:$C,'[1]Deals (investment)'!$B:$B,$A704,'[1]Deals (investment)'!$V:$V,BE$1)</f>
        <v>#VALUE!</v>
      </c>
      <c r="BF704" s="17" t="e">
        <f>SUMIFS('[1]Deals (investment)'!$C:$C,'[1]Deals (investment)'!$B:$B,$A704,'[1]Deals (investment)'!$V:$V,BF$1)</f>
        <v>#VALUE!</v>
      </c>
      <c r="BG704" s="17" t="e">
        <f>SUMIFS('[1]Deals (investment)'!$C:$C,'[1]Deals (investment)'!$B:$B,$A704,'[1]Deals (investment)'!$V:$V,BG$1)</f>
        <v>#VALUE!</v>
      </c>
      <c r="BH704" s="17" t="e">
        <f>SUMIFS('[1]Deals (investment)'!$C:$C,'[1]Deals (investment)'!$B:$B,$A704,'[1]Deals (investment)'!$V:$V,BH$1)</f>
        <v>#VALUE!</v>
      </c>
      <c r="BI704" s="17" t="e">
        <f>SUMIFS('[1]Deals (investment)'!$C:$C,'[1]Deals (investment)'!$B:$B,$A704,'[1]Deals (investment)'!$V:$V,BI$1)</f>
        <v>#VALUE!</v>
      </c>
      <c r="BJ704" s="17" t="e">
        <f>SUMIFS('[1]Deals (investment)'!$C:$C,'[1]Deals (investment)'!$B:$B,$A704,'[1]Deals (investment)'!$V:$V,BJ$1)</f>
        <v>#VALUE!</v>
      </c>
      <c r="BK704" s="17" t="e">
        <f>SUMIFS('[1]Deals (investment)'!$C:$C,'[1]Deals (investment)'!$B:$B,$A704,'[1]Deals (investment)'!$V:$V,BK$1)</f>
        <v>#VALUE!</v>
      </c>
      <c r="BL704" s="17" t="e">
        <f>SUMIFS('[1]Deals (investment)'!$C:$C,'[1]Deals (investment)'!$B:$B,$A704,'[1]Deals (investment)'!$V:$V,BL$1)</f>
        <v>#VALUE!</v>
      </c>
      <c r="BM704" s="17" t="e">
        <f>SUMIFS('[1]Deals (investment)'!$C:$C,'[1]Deals (investment)'!$B:$B,$A704,'[1]Deals (investment)'!$V:$V,BM$1)</f>
        <v>#VALUE!</v>
      </c>
      <c r="BN704" s="15"/>
      <c r="BO704" s="15"/>
      <c r="BP704" s="22"/>
      <c r="BQ704" s="15"/>
      <c r="BR704" s="15"/>
      <c r="BS704" s="15"/>
      <c r="BT704" s="15"/>
      <c r="BU704" s="15"/>
      <c r="BV704" s="15"/>
      <c r="BW704" s="15"/>
      <c r="BX704" s="15"/>
      <c r="BY704" s="15"/>
      <c r="BZ704" s="15"/>
      <c r="CA704" s="15"/>
      <c r="CB704" s="15"/>
      <c r="CC704" s="15"/>
      <c r="CD704" s="15" t="str">
        <f t="shared" si="110"/>
        <v>Be Wireless Solutions</v>
      </c>
      <c r="CE704" s="15"/>
      <c r="CF704" s="15"/>
      <c r="CG704" s="15"/>
      <c r="CH704" s="15"/>
      <c r="CI704" s="15"/>
      <c r="CJ704" s="15"/>
    </row>
    <row r="705" spans="1:117" ht="12.75">
      <c r="A705" s="15" t="s">
        <v>5252</v>
      </c>
      <c r="B705" s="15" t="s">
        <v>5253</v>
      </c>
      <c r="C705" s="15" t="s">
        <v>58</v>
      </c>
      <c r="D705" s="16">
        <v>2016</v>
      </c>
      <c r="E705" s="15" t="s">
        <v>5254</v>
      </c>
      <c r="F705" s="15"/>
      <c r="G705" s="15"/>
      <c r="H705" s="15"/>
      <c r="I705" s="15"/>
      <c r="J705" s="15"/>
      <c r="K705" s="17" t="e">
        <f t="shared" si="105"/>
        <v>#VALUE!</v>
      </c>
      <c r="L705" s="15"/>
      <c r="M705" s="18" t="e">
        <f t="shared" si="95"/>
        <v>#VALUE!</v>
      </c>
      <c r="N705" s="15"/>
      <c r="O705" s="15"/>
      <c r="P705" s="15"/>
      <c r="Q705" s="15"/>
      <c r="R705" s="15"/>
      <c r="S705" s="19"/>
      <c r="T705" s="15"/>
      <c r="U705" s="17"/>
      <c r="V705" s="15" t="s">
        <v>5255</v>
      </c>
      <c r="W705" s="15"/>
      <c r="X705" s="15" t="s">
        <v>158</v>
      </c>
      <c r="Y705" s="15" t="s">
        <v>5256</v>
      </c>
      <c r="AB705" s="20"/>
      <c r="AC705" s="21" t="s">
        <v>5257</v>
      </c>
      <c r="AD705" s="21" t="s">
        <v>5258</v>
      </c>
      <c r="AE705" s="21" t="s">
        <v>5259</v>
      </c>
      <c r="AF705" s="21" t="s">
        <v>5260</v>
      </c>
      <c r="AG705" s="22">
        <f t="shared" si="98"/>
        <v>0.41935483870967744</v>
      </c>
      <c r="AH705" s="15" t="str">
        <f t="shared" si="100"/>
        <v/>
      </c>
      <c r="AI705" s="22" t="e">
        <f>VLOOKUP(A705,'[1]Deals (investment)'!$B$2:$Z$1497,1,FALSE)</f>
        <v>#N/A</v>
      </c>
      <c r="AJ705" s="22" t="e">
        <f>VLOOKUP(A705,'[1]Deals (investment)'!$B$2:$Z$870,15,FALSE)</f>
        <v>#N/A</v>
      </c>
      <c r="AK705" s="17" t="e">
        <f>VLOOKUP(A705,'[1]Deals (Exits)'!B:B,1,FALSE)</f>
        <v>#N/A</v>
      </c>
      <c r="AL705" s="23" t="e">
        <f>VLOOKUP(G705,[1]Lookups!$V$3:$Y$197,4,FALSE)</f>
        <v>#N/A</v>
      </c>
      <c r="AM705" s="17" t="str">
        <f>VLOOKUP(X705,[1]Lookups!$B$3:$C$200,2,FALSE)</f>
        <v>Financial Services</v>
      </c>
      <c r="AN705" s="17" t="e">
        <f>VLOOKUP(R705,[1]Lookups!$H$3:$I$69,2,FALSE)</f>
        <v>#N/A</v>
      </c>
      <c r="AO705" s="17" t="e">
        <f>VLOOKUP(T705,[1]Lookups!$H$3:$I$69,2,FALSE)</f>
        <v>#N/A</v>
      </c>
      <c r="AP705" s="17" t="e">
        <f>VLOOKUP(AN705,[1]Lookups!$N$3:$O$11,2,FALSE)</f>
        <v>#N/A</v>
      </c>
      <c r="AQ705" s="18" t="e">
        <f>COUNTIFS('[1]Deals (investment)'!$B:$B,$A705)</f>
        <v>#VALUE!</v>
      </c>
      <c r="AR705" s="18" t="e">
        <f>COUNTIFS('[1]Deals (investment)'!$B:$B,$A705,'[1]Deals (investment)'!$T:$T,$AW$1)+COUNTIFS('[1]Deals (investment)'!$B:$B,$A705,'[1]Deals (investment)'!$T:$T,$AX$1)+COUNTIFS('[1]Deals (investment)'!$B:$B,$A705,'[1]Deals (investment)'!$T:$T,$AY$1)</f>
        <v>#VALUE!</v>
      </c>
      <c r="AS705" s="17" t="e">
        <f>SUMIFS('[1]Deals (investment)'!$C:$C,'[1]Deals (investment)'!$B:$B,$A705)</f>
        <v>#VALUE!</v>
      </c>
      <c r="AT705" s="17" t="e">
        <f t="shared" si="106"/>
        <v>#VALUE!</v>
      </c>
      <c r="AU705" s="18" t="e">
        <f>COUNTIF('[1]Deals (Exits)'!$B:$B,A705)</f>
        <v>#VALUE!</v>
      </c>
      <c r="AV705" s="17" t="e">
        <f>SUMIFS('[1]Deals (investment)'!$C:$C,'[1]Deals (investment)'!$B:$B,$A705,'[1]Deals (investment)'!$T:$T,AV$1)</f>
        <v>#VALUE!</v>
      </c>
      <c r="AW705" s="17" t="e">
        <f>SUMIFS('[1]Deals (investment)'!$C:$C,'[1]Deals (investment)'!$B:$B,$A705,'[1]Deals (investment)'!$T:$T,AW$1)</f>
        <v>#VALUE!</v>
      </c>
      <c r="AX705" s="17" t="e">
        <f>SUMIFS('[1]Deals (investment)'!$C:$C,'[1]Deals (investment)'!$B:$B,$A705,'[1]Deals (investment)'!$T:$T,AX$1)</f>
        <v>#VALUE!</v>
      </c>
      <c r="AY705" s="17" t="e">
        <f>SUMIFS('[1]Deals (investment)'!$C:$C,'[1]Deals (investment)'!$B:$B,$A705,'[1]Deals (investment)'!$T:$T,AY$1)</f>
        <v>#VALUE!</v>
      </c>
      <c r="AZ705" s="17" t="e">
        <f>SUMIFS('[1]Deals (investment)'!$C:$C,'[1]Deals (investment)'!$B:$B,$A705,'[1]Deals (investment)'!$T:$T,AZ$1)</f>
        <v>#VALUE!</v>
      </c>
      <c r="BA705" s="17" t="e">
        <f>SUMIFS('[1]Deals (investment)'!$C:$C,'[1]Deals (investment)'!$B:$B,$A705,'[1]Deals (investment)'!$T:$T,BA$1)</f>
        <v>#VALUE!</v>
      </c>
      <c r="BB705" s="17" t="e">
        <f>SUMIFS('[1]Deals (investment)'!$C:$C,'[1]Deals (investment)'!$B:$B,$A705,'[1]Deals (investment)'!$T:$T,BB$1)</f>
        <v>#VALUE!</v>
      </c>
      <c r="BC705" s="17" t="e">
        <f>SUMIFS('[1]Deals (Exits)'!$C:$C,'[1]Deals (Exits)'!$B:$B,$A705)</f>
        <v>#VALUE!</v>
      </c>
      <c r="BD705" s="17" t="e">
        <f>SUMIFS('[1]Deals (investment)'!$C:$C,'[1]Deals (investment)'!$B:$B,$A705,'[1]Deals (investment)'!$V:$V,BD$1)</f>
        <v>#VALUE!</v>
      </c>
      <c r="BE705" s="17" t="e">
        <f>SUMIFS('[1]Deals (investment)'!$C:$C,'[1]Deals (investment)'!$B:$B,$A705,'[1]Deals (investment)'!$V:$V,BE$1)</f>
        <v>#VALUE!</v>
      </c>
      <c r="BF705" s="17" t="e">
        <f>SUMIFS('[1]Deals (investment)'!$C:$C,'[1]Deals (investment)'!$B:$B,$A705,'[1]Deals (investment)'!$V:$V,BF$1)</f>
        <v>#VALUE!</v>
      </c>
      <c r="BG705" s="17" t="e">
        <f>SUMIFS('[1]Deals (investment)'!$C:$C,'[1]Deals (investment)'!$B:$B,$A705,'[1]Deals (investment)'!$V:$V,BG$1)</f>
        <v>#VALUE!</v>
      </c>
      <c r="BH705" s="17" t="e">
        <f>SUMIFS('[1]Deals (investment)'!$C:$C,'[1]Deals (investment)'!$B:$B,$A705,'[1]Deals (investment)'!$V:$V,BH$1)</f>
        <v>#VALUE!</v>
      </c>
      <c r="BI705" s="17" t="e">
        <f>SUMIFS('[1]Deals (investment)'!$C:$C,'[1]Deals (investment)'!$B:$B,$A705,'[1]Deals (investment)'!$V:$V,BI$1)</f>
        <v>#VALUE!</v>
      </c>
      <c r="BJ705" s="17" t="e">
        <f>SUMIFS('[1]Deals (investment)'!$C:$C,'[1]Deals (investment)'!$B:$B,$A705,'[1]Deals (investment)'!$V:$V,BJ$1)</f>
        <v>#VALUE!</v>
      </c>
      <c r="BK705" s="17" t="e">
        <f>SUMIFS('[1]Deals (investment)'!$C:$C,'[1]Deals (investment)'!$B:$B,$A705,'[1]Deals (investment)'!$V:$V,BK$1)</f>
        <v>#VALUE!</v>
      </c>
      <c r="BL705" s="17" t="e">
        <f>SUMIFS('[1]Deals (investment)'!$C:$C,'[1]Deals (investment)'!$B:$B,$A705,'[1]Deals (investment)'!$V:$V,BL$1)</f>
        <v>#VALUE!</v>
      </c>
      <c r="BM705" s="17" t="e">
        <f>SUMIFS('[1]Deals (investment)'!$C:$C,'[1]Deals (investment)'!$B:$B,$A705,'[1]Deals (investment)'!$V:$V,BM$1)</f>
        <v>#VALUE!</v>
      </c>
      <c r="BN705" s="15"/>
      <c r="BO705" s="15"/>
      <c r="BP705" s="22"/>
      <c r="BQ705" s="15"/>
      <c r="BR705" s="15"/>
      <c r="BS705" s="15"/>
      <c r="BT705" s="15"/>
      <c r="BU705" s="15"/>
      <c r="BV705" s="15"/>
      <c r="BW705" s="15"/>
      <c r="BX705" s="15"/>
      <c r="BY705" s="15"/>
      <c r="BZ705" s="15"/>
      <c r="CA705" s="15"/>
      <c r="CB705" s="15"/>
      <c r="CC705" s="15"/>
      <c r="CD705" s="15" t="str">
        <f t="shared" si="110"/>
        <v>Cryptocom LimitedCrypto.com is a pioneering payments and cryptocurrency platform.Active</v>
      </c>
      <c r="CE705" s="15"/>
      <c r="CF705" s="15"/>
      <c r="CG705" s="15"/>
      <c r="CH705" s="15"/>
      <c r="CI705" s="15"/>
      <c r="CJ705" s="15"/>
    </row>
    <row r="706" spans="1:117" ht="12.75">
      <c r="A706" s="15" t="s">
        <v>5261</v>
      </c>
      <c r="B706" s="25" t="s">
        <v>5262</v>
      </c>
      <c r="C706" s="15" t="s">
        <v>58</v>
      </c>
      <c r="D706" s="16">
        <v>2013</v>
      </c>
      <c r="E706" s="26" t="s">
        <v>5263</v>
      </c>
      <c r="F706" s="26" t="s">
        <v>470</v>
      </c>
      <c r="G706" s="26" t="s">
        <v>1701</v>
      </c>
      <c r="H706" s="26"/>
      <c r="I706" s="15" t="s">
        <v>471</v>
      </c>
      <c r="J706" s="26" t="s">
        <v>1701</v>
      </c>
      <c r="K706" s="17" t="e">
        <f t="shared" si="105"/>
        <v>#VALUE!</v>
      </c>
      <c r="L706" s="15"/>
      <c r="M706" s="18" t="e">
        <f t="shared" si="95"/>
        <v>#VALUE!</v>
      </c>
      <c r="N706" s="15"/>
      <c r="O706" s="15"/>
      <c r="P706" s="15"/>
      <c r="Q706" s="15"/>
      <c r="R706" s="15"/>
      <c r="S706" s="19"/>
      <c r="T706" s="15"/>
      <c r="U706" s="17"/>
      <c r="V706" s="15" t="s">
        <v>5264</v>
      </c>
      <c r="W706" s="15">
        <v>1</v>
      </c>
      <c r="X706" s="15" t="s">
        <v>4025</v>
      </c>
      <c r="Y706" s="15" t="s">
        <v>158</v>
      </c>
      <c r="AB706" s="32">
        <v>43506</v>
      </c>
      <c r="AC706" s="27" t="s">
        <v>5265</v>
      </c>
      <c r="AD706" s="27" t="s">
        <v>5266</v>
      </c>
      <c r="AE706" s="27" t="s">
        <v>5267</v>
      </c>
      <c r="AF706" s="27" t="s">
        <v>5268</v>
      </c>
      <c r="AG706" s="22">
        <f t="shared" si="98"/>
        <v>0.61290322580645162</v>
      </c>
      <c r="AH706" s="15" t="str">
        <f t="shared" ref="AH706:AH769" si="111">IF(A706 = "","",IF(COUNTIF(CD:CD,CONCATENATE(A706,B706,C706))&gt;1,"Duplicated",""))</f>
        <v/>
      </c>
      <c r="AI706" s="22" t="e">
        <f>VLOOKUP(A706,'[1]Deals (investment)'!$B$2:$Z$1497,1,FALSE)</f>
        <v>#N/A</v>
      </c>
      <c r="AJ706" s="22" t="e">
        <f>VLOOKUP(A706,'[1]Deals (investment)'!$B$2:$Z$870,15,FALSE)</f>
        <v>#N/A</v>
      </c>
      <c r="AK706" s="17" t="e">
        <f>VLOOKUP(A706,'[1]Deals (Exits)'!B:B,1,FALSE)</f>
        <v>#N/A</v>
      </c>
      <c r="AL706" s="23" t="e">
        <f>VLOOKUP(G706,[1]Lookups!$V$3:$Y$197,4,FALSE)</f>
        <v>#N/A</v>
      </c>
      <c r="AM706" s="17" t="str">
        <f>VLOOKUP(X706,[1]Lookups!$B$3:$C$200,2,FALSE)</f>
        <v>Financial Services</v>
      </c>
      <c r="AN706" s="17" t="e">
        <f>VLOOKUP(R706,[1]Lookups!$H$3:$I$69,2,FALSE)</f>
        <v>#N/A</v>
      </c>
      <c r="AO706" s="17" t="e">
        <f>VLOOKUP(T706,[1]Lookups!$H$3:$I$69,2,FALSE)</f>
        <v>#N/A</v>
      </c>
      <c r="AP706" s="17" t="e">
        <f>VLOOKUP(AN706,[1]Lookups!$N$3:$O$11,2,FALSE)</f>
        <v>#N/A</v>
      </c>
      <c r="AQ706" s="18" t="e">
        <f>COUNTIFS('[1]Deals (investment)'!$B:$B,$A706)</f>
        <v>#VALUE!</v>
      </c>
      <c r="AR706" s="18" t="e">
        <f>COUNTIFS('[1]Deals (investment)'!$B:$B,$A706,'[1]Deals (investment)'!$T:$T,$AW$1)+COUNTIFS('[1]Deals (investment)'!$B:$B,$A706,'[1]Deals (investment)'!$T:$T,$AX$1)+COUNTIFS('[1]Deals (investment)'!$B:$B,$A706,'[1]Deals (investment)'!$T:$T,$AY$1)</f>
        <v>#VALUE!</v>
      </c>
      <c r="AS706" s="17" t="e">
        <f>SUMIFS('[1]Deals (investment)'!$C:$C,'[1]Deals (investment)'!$B:$B,$A706)</f>
        <v>#VALUE!</v>
      </c>
      <c r="AT706" s="17" t="e">
        <f t="shared" si="106"/>
        <v>#VALUE!</v>
      </c>
      <c r="AU706" s="18" t="e">
        <f>COUNTIF('[1]Deals (Exits)'!$B:$B,A706)</f>
        <v>#VALUE!</v>
      </c>
      <c r="AV706" s="17" t="e">
        <f>SUMIFS('[1]Deals (investment)'!$C:$C,'[1]Deals (investment)'!$B:$B,$A706,'[1]Deals (investment)'!$T:$T,AV$1)</f>
        <v>#VALUE!</v>
      </c>
      <c r="AW706" s="17" t="e">
        <f>SUMIFS('[1]Deals (investment)'!$C:$C,'[1]Deals (investment)'!$B:$B,$A706,'[1]Deals (investment)'!$T:$T,AW$1)</f>
        <v>#VALUE!</v>
      </c>
      <c r="AX706" s="17" t="e">
        <f>SUMIFS('[1]Deals (investment)'!$C:$C,'[1]Deals (investment)'!$B:$B,$A706,'[1]Deals (investment)'!$T:$T,AX$1)</f>
        <v>#VALUE!</v>
      </c>
      <c r="AY706" s="17" t="e">
        <f>SUMIFS('[1]Deals (investment)'!$C:$C,'[1]Deals (investment)'!$B:$B,$A706,'[1]Deals (investment)'!$T:$T,AY$1)</f>
        <v>#VALUE!</v>
      </c>
      <c r="AZ706" s="17" t="e">
        <f>SUMIFS('[1]Deals (investment)'!$C:$C,'[1]Deals (investment)'!$B:$B,$A706,'[1]Deals (investment)'!$T:$T,AZ$1)</f>
        <v>#VALUE!</v>
      </c>
      <c r="BA706" s="17" t="e">
        <f>SUMIFS('[1]Deals (investment)'!$C:$C,'[1]Deals (investment)'!$B:$B,$A706,'[1]Deals (investment)'!$T:$T,BA$1)</f>
        <v>#VALUE!</v>
      </c>
      <c r="BB706" s="17" t="e">
        <f>SUMIFS('[1]Deals (investment)'!$C:$C,'[1]Deals (investment)'!$B:$B,$A706,'[1]Deals (investment)'!$T:$T,BB$1)</f>
        <v>#VALUE!</v>
      </c>
      <c r="BC706" s="17" t="e">
        <f>SUMIFS('[1]Deals (Exits)'!$C:$C,'[1]Deals (Exits)'!$B:$B,$A706)</f>
        <v>#VALUE!</v>
      </c>
      <c r="BD706" s="17" t="e">
        <f>SUMIFS('[1]Deals (investment)'!$C:$C,'[1]Deals (investment)'!$B:$B,$A706,'[1]Deals (investment)'!$V:$V,BD$1)</f>
        <v>#VALUE!</v>
      </c>
      <c r="BE706" s="17" t="e">
        <f>SUMIFS('[1]Deals (investment)'!$C:$C,'[1]Deals (investment)'!$B:$B,$A706,'[1]Deals (investment)'!$V:$V,BE$1)</f>
        <v>#VALUE!</v>
      </c>
      <c r="BF706" s="17" t="e">
        <f>SUMIFS('[1]Deals (investment)'!$C:$C,'[1]Deals (investment)'!$B:$B,$A706,'[1]Deals (investment)'!$V:$V,BF$1)</f>
        <v>#VALUE!</v>
      </c>
      <c r="BG706" s="17" t="e">
        <f>SUMIFS('[1]Deals (investment)'!$C:$C,'[1]Deals (investment)'!$B:$B,$A706,'[1]Deals (investment)'!$V:$V,BG$1)</f>
        <v>#VALUE!</v>
      </c>
      <c r="BH706" s="17" t="e">
        <f>SUMIFS('[1]Deals (investment)'!$C:$C,'[1]Deals (investment)'!$B:$B,$A706,'[1]Deals (investment)'!$V:$V,BH$1)</f>
        <v>#VALUE!</v>
      </c>
      <c r="BI706" s="17" t="e">
        <f>SUMIFS('[1]Deals (investment)'!$C:$C,'[1]Deals (investment)'!$B:$B,$A706,'[1]Deals (investment)'!$V:$V,BI$1)</f>
        <v>#VALUE!</v>
      </c>
      <c r="BJ706" s="17" t="e">
        <f>SUMIFS('[1]Deals (investment)'!$C:$C,'[1]Deals (investment)'!$B:$B,$A706,'[1]Deals (investment)'!$V:$V,BJ$1)</f>
        <v>#VALUE!</v>
      </c>
      <c r="BK706" s="17" t="e">
        <f>SUMIFS('[1]Deals (investment)'!$C:$C,'[1]Deals (investment)'!$B:$B,$A706,'[1]Deals (investment)'!$V:$V,BK$1)</f>
        <v>#VALUE!</v>
      </c>
      <c r="BL706" s="17" t="e">
        <f>SUMIFS('[1]Deals (investment)'!$C:$C,'[1]Deals (investment)'!$B:$B,$A706,'[1]Deals (investment)'!$V:$V,BL$1)</f>
        <v>#VALUE!</v>
      </c>
      <c r="BM706" s="17" t="e">
        <f>SUMIFS('[1]Deals (investment)'!$C:$C,'[1]Deals (investment)'!$B:$B,$A706,'[1]Deals (investment)'!$V:$V,BM$1)</f>
        <v>#VALUE!</v>
      </c>
      <c r="BN706" s="15"/>
      <c r="BO706" s="15"/>
      <c r="BP706" s="22"/>
      <c r="BQ706" s="15"/>
      <c r="BR706" s="15"/>
      <c r="BS706" s="15"/>
      <c r="BT706" s="15"/>
      <c r="BU706" s="15"/>
      <c r="BV706" s="15"/>
      <c r="BW706" s="15"/>
      <c r="BX706" s="15"/>
      <c r="BY706" s="15"/>
      <c r="BZ706" s="15"/>
      <c r="CA706" s="15"/>
      <c r="CB706" s="15"/>
      <c r="CC706" s="15"/>
      <c r="CD706" s="15" t="str">
        <f t="shared" si="110"/>
        <v>AtikusAtikus is a SaaS company that helps financial institutions better identify, quantify, and mitigate their operational and credit risks.Active</v>
      </c>
      <c r="CE706" s="15"/>
      <c r="CF706" s="15"/>
      <c r="CG706" s="15"/>
      <c r="CH706" s="15"/>
      <c r="CI706" s="15"/>
      <c r="CJ706" s="15"/>
    </row>
    <row r="707" spans="1:117" ht="12.75">
      <c r="A707" s="15" t="s">
        <v>5269</v>
      </c>
      <c r="B707" s="15"/>
      <c r="C707" s="15"/>
      <c r="D707" s="16"/>
      <c r="E707" s="15"/>
      <c r="F707" s="15"/>
      <c r="G707" s="15"/>
      <c r="H707" s="15"/>
      <c r="I707" s="15"/>
      <c r="J707" s="15"/>
      <c r="K707" s="17" t="e">
        <f t="shared" si="105"/>
        <v>#VALUE!</v>
      </c>
      <c r="L707" s="15"/>
      <c r="M707" s="18" t="e">
        <f t="shared" si="95"/>
        <v>#VALUE!</v>
      </c>
      <c r="N707" s="15"/>
      <c r="O707" s="15"/>
      <c r="P707" s="15"/>
      <c r="Q707" s="24" t="e">
        <f ca="1">_xludf.MAXIFS('[1]Deals (investment)'!A:A,'[1]Deals (investment)'!B:B,A707)</f>
        <v>#NAME?</v>
      </c>
      <c r="R707" s="15"/>
      <c r="S707" s="19"/>
      <c r="T707" s="15"/>
      <c r="U707" s="17"/>
      <c r="V707" s="15"/>
      <c r="W707" s="15"/>
      <c r="X707" s="15" t="s">
        <v>191</v>
      </c>
      <c r="Y707" s="15"/>
      <c r="AB707" s="20"/>
      <c r="AC707" s="15"/>
      <c r="AD707" s="15"/>
      <c r="AE707" s="15"/>
      <c r="AF707" s="15"/>
      <c r="AG707" s="22">
        <f t="shared" ca="1" si="98"/>
        <v>0.12903225806451613</v>
      </c>
      <c r="AH707" s="15" t="str">
        <f t="shared" si="111"/>
        <v/>
      </c>
      <c r="AI707" s="22" t="e">
        <f>VLOOKUP(A707,'[1]Deals (investment)'!$B$2:$Z$1497,1,FALSE)</f>
        <v>#N/A</v>
      </c>
      <c r="AJ707" s="22" t="e">
        <f>VLOOKUP(A707,'[1]Deals (investment)'!$B$2:$Z$870,15,FALSE)</f>
        <v>#N/A</v>
      </c>
      <c r="AK707" s="17" t="e">
        <f>VLOOKUP(A707,'[1]Deals (Exits)'!B:B,1,FALSE)</f>
        <v>#N/A</v>
      </c>
      <c r="AL707" s="23" t="e">
        <f>VLOOKUP(G707,[1]Lookups!$V$3:$Y$197,4,FALSE)</f>
        <v>#N/A</v>
      </c>
      <c r="AM707" s="17" t="str">
        <f>VLOOKUP(X707,[1]Lookups!$B$3:$C$200,2,FALSE)</f>
        <v>Education</v>
      </c>
      <c r="AN707" s="17" t="e">
        <f>VLOOKUP(R707,[1]Lookups!$H$3:$I$69,2,FALSE)</f>
        <v>#N/A</v>
      </c>
      <c r="AO707" s="17" t="e">
        <f>VLOOKUP(T707,[1]Lookups!$H$3:$I$69,2,FALSE)</f>
        <v>#N/A</v>
      </c>
      <c r="AP707" s="17" t="e">
        <f>VLOOKUP(AN707,[1]Lookups!$N$3:$O$11,2,FALSE)</f>
        <v>#N/A</v>
      </c>
      <c r="AQ707" s="18" t="e">
        <f>COUNTIFS('[1]Deals (investment)'!$B:$B,$A707)</f>
        <v>#VALUE!</v>
      </c>
      <c r="AR707" s="18" t="e">
        <f>COUNTIFS('[1]Deals (investment)'!$B:$B,$A707,'[1]Deals (investment)'!$T:$T,$AW$1)+COUNTIFS('[1]Deals (investment)'!$B:$B,$A707,'[1]Deals (investment)'!$T:$T,$AX$1)+COUNTIFS('[1]Deals (investment)'!$B:$B,$A707,'[1]Deals (investment)'!$T:$T,$AY$1)</f>
        <v>#VALUE!</v>
      </c>
      <c r="AS707" s="17" t="e">
        <f>SUMIFS('[1]Deals (investment)'!$C:$C,'[1]Deals (investment)'!$B:$B,$A707)</f>
        <v>#VALUE!</v>
      </c>
      <c r="AT707" s="17" t="e">
        <f t="shared" si="106"/>
        <v>#VALUE!</v>
      </c>
      <c r="AU707" s="18" t="e">
        <f>COUNTIF('[1]Deals (Exits)'!$B:$B,A707)</f>
        <v>#VALUE!</v>
      </c>
      <c r="AV707" s="17" t="e">
        <f>SUMIFS('[1]Deals (investment)'!$C:$C,'[1]Deals (investment)'!$B:$B,$A707,'[1]Deals (investment)'!$T:$T,AV$1)</f>
        <v>#VALUE!</v>
      </c>
      <c r="AW707" s="17" t="e">
        <f>SUMIFS('[1]Deals (investment)'!$C:$C,'[1]Deals (investment)'!$B:$B,$A707,'[1]Deals (investment)'!$T:$T,AW$1)</f>
        <v>#VALUE!</v>
      </c>
      <c r="AX707" s="17" t="e">
        <f>SUMIFS('[1]Deals (investment)'!$C:$C,'[1]Deals (investment)'!$B:$B,$A707,'[1]Deals (investment)'!$T:$T,AX$1)</f>
        <v>#VALUE!</v>
      </c>
      <c r="AY707" s="17" t="e">
        <f>SUMIFS('[1]Deals (investment)'!$C:$C,'[1]Deals (investment)'!$B:$B,$A707,'[1]Deals (investment)'!$T:$T,AY$1)</f>
        <v>#VALUE!</v>
      </c>
      <c r="AZ707" s="17" t="e">
        <f>SUMIFS('[1]Deals (investment)'!$C:$C,'[1]Deals (investment)'!$B:$B,$A707,'[1]Deals (investment)'!$T:$T,AZ$1)</f>
        <v>#VALUE!</v>
      </c>
      <c r="BA707" s="17" t="e">
        <f>SUMIFS('[1]Deals (investment)'!$C:$C,'[1]Deals (investment)'!$B:$B,$A707,'[1]Deals (investment)'!$T:$T,BA$1)</f>
        <v>#VALUE!</v>
      </c>
      <c r="BB707" s="17" t="e">
        <f>SUMIFS('[1]Deals (investment)'!$C:$C,'[1]Deals (investment)'!$B:$B,$A707,'[1]Deals (investment)'!$T:$T,BB$1)</f>
        <v>#VALUE!</v>
      </c>
      <c r="BC707" s="17" t="e">
        <f>SUMIFS('[1]Deals (Exits)'!$C:$C,'[1]Deals (Exits)'!$B:$B,$A707)</f>
        <v>#VALUE!</v>
      </c>
      <c r="BD707" s="17" t="e">
        <f>SUMIFS('[1]Deals (investment)'!$C:$C,'[1]Deals (investment)'!$B:$B,$A707,'[1]Deals (investment)'!$V:$V,BD$1)</f>
        <v>#VALUE!</v>
      </c>
      <c r="BE707" s="17" t="e">
        <f>SUMIFS('[1]Deals (investment)'!$C:$C,'[1]Deals (investment)'!$B:$B,$A707,'[1]Deals (investment)'!$V:$V,BE$1)</f>
        <v>#VALUE!</v>
      </c>
      <c r="BF707" s="17" t="e">
        <f>SUMIFS('[1]Deals (investment)'!$C:$C,'[1]Deals (investment)'!$B:$B,$A707,'[1]Deals (investment)'!$V:$V,BF$1)</f>
        <v>#VALUE!</v>
      </c>
      <c r="BG707" s="17" t="e">
        <f>SUMIFS('[1]Deals (investment)'!$C:$C,'[1]Deals (investment)'!$B:$B,$A707,'[1]Deals (investment)'!$V:$V,BG$1)</f>
        <v>#VALUE!</v>
      </c>
      <c r="BH707" s="17" t="e">
        <f>SUMIFS('[1]Deals (investment)'!$C:$C,'[1]Deals (investment)'!$B:$B,$A707,'[1]Deals (investment)'!$V:$V,BH$1)</f>
        <v>#VALUE!</v>
      </c>
      <c r="BI707" s="17" t="e">
        <f>SUMIFS('[1]Deals (investment)'!$C:$C,'[1]Deals (investment)'!$B:$B,$A707,'[1]Deals (investment)'!$V:$V,BI$1)</f>
        <v>#VALUE!</v>
      </c>
      <c r="BJ707" s="17" t="e">
        <f>SUMIFS('[1]Deals (investment)'!$C:$C,'[1]Deals (investment)'!$B:$B,$A707,'[1]Deals (investment)'!$V:$V,BJ$1)</f>
        <v>#VALUE!</v>
      </c>
      <c r="BK707" s="17" t="e">
        <f>SUMIFS('[1]Deals (investment)'!$C:$C,'[1]Deals (investment)'!$B:$B,$A707,'[1]Deals (investment)'!$V:$V,BK$1)</f>
        <v>#VALUE!</v>
      </c>
      <c r="BL707" s="17" t="e">
        <f>SUMIFS('[1]Deals (investment)'!$C:$C,'[1]Deals (investment)'!$B:$B,$A707,'[1]Deals (investment)'!$V:$V,BL$1)</f>
        <v>#VALUE!</v>
      </c>
      <c r="BM707" s="17" t="e">
        <f>SUMIFS('[1]Deals (investment)'!$C:$C,'[1]Deals (investment)'!$B:$B,$A707,'[1]Deals (investment)'!$V:$V,BM$1)</f>
        <v>#VALUE!</v>
      </c>
      <c r="BN707" s="15"/>
      <c r="BO707" s="15"/>
      <c r="BP707" s="22"/>
      <c r="BQ707" s="15"/>
      <c r="BR707" s="15"/>
      <c r="BS707" s="15"/>
      <c r="BT707" s="15"/>
      <c r="BU707" s="15"/>
      <c r="BV707" s="15"/>
      <c r="BW707" s="15"/>
      <c r="BX707" s="15"/>
      <c r="BY707" s="15"/>
      <c r="BZ707" s="15"/>
      <c r="CA707" s="15"/>
      <c r="CB707" s="15"/>
      <c r="CC707" s="15"/>
      <c r="CD707" s="15" t="str">
        <f t="shared" si="110"/>
        <v>Best Digital Books</v>
      </c>
      <c r="CE707" s="15"/>
      <c r="CF707" s="15"/>
      <c r="CG707" s="15"/>
      <c r="CH707" s="15"/>
      <c r="CI707" s="15"/>
      <c r="CJ707" s="15"/>
    </row>
    <row r="708" spans="1:117" ht="12.75">
      <c r="A708" s="15" t="s">
        <v>5270</v>
      </c>
      <c r="B708" s="15"/>
      <c r="C708" s="15"/>
      <c r="D708" s="16"/>
      <c r="E708" s="15"/>
      <c r="F708" s="15"/>
      <c r="G708" s="15"/>
      <c r="H708" s="15"/>
      <c r="I708" s="15"/>
      <c r="J708" s="15"/>
      <c r="K708" s="17" t="e">
        <f t="shared" si="105"/>
        <v>#VALUE!</v>
      </c>
      <c r="L708" s="15"/>
      <c r="M708" s="18" t="e">
        <f t="shared" si="95"/>
        <v>#VALUE!</v>
      </c>
      <c r="N708" s="15"/>
      <c r="O708" s="15"/>
      <c r="P708" s="15"/>
      <c r="Q708" s="24" t="e">
        <f ca="1">_xludf.MAXIFS('[1]Deals (investment)'!A:A,'[1]Deals (investment)'!B:B,A708)</f>
        <v>#NAME?</v>
      </c>
      <c r="R708" s="15"/>
      <c r="S708" s="19"/>
      <c r="T708" s="15"/>
      <c r="U708" s="17"/>
      <c r="V708" s="15"/>
      <c r="W708" s="15"/>
      <c r="X708" s="15"/>
      <c r="Y708" s="15"/>
      <c r="AB708" s="20"/>
      <c r="AC708" s="15"/>
      <c r="AD708" s="15"/>
      <c r="AE708" s="15"/>
      <c r="AF708" s="15"/>
      <c r="AG708" s="22">
        <f t="shared" ca="1" si="98"/>
        <v>9.6774193548387094E-2</v>
      </c>
      <c r="AH708" s="15" t="str">
        <f t="shared" si="111"/>
        <v/>
      </c>
      <c r="AI708" s="22" t="e">
        <f>VLOOKUP(A708,'[1]Deals (investment)'!$B$2:$Z$1497,1,FALSE)</f>
        <v>#N/A</v>
      </c>
      <c r="AJ708" s="22" t="e">
        <f>VLOOKUP(A708,'[1]Deals (investment)'!$B$2:$Z$870,15,FALSE)</f>
        <v>#N/A</v>
      </c>
      <c r="AK708" s="17" t="e">
        <f>VLOOKUP(A708,'[1]Deals (Exits)'!B:B,1,FALSE)</f>
        <v>#N/A</v>
      </c>
      <c r="AL708" s="23" t="e">
        <f>VLOOKUP(G708,[1]Lookups!$V$3:$Y$197,4,FALSE)</f>
        <v>#N/A</v>
      </c>
      <c r="AM708" s="17" t="e">
        <f>VLOOKUP(X708,[1]Lookups!$B$3:$C$200,2,FALSE)</f>
        <v>#N/A</v>
      </c>
      <c r="AN708" s="17" t="e">
        <f>VLOOKUP(R708,[1]Lookups!$H$3:$I$69,2,FALSE)</f>
        <v>#N/A</v>
      </c>
      <c r="AO708" s="17" t="e">
        <f>VLOOKUP(T708,[1]Lookups!$H$3:$I$69,2,FALSE)</f>
        <v>#N/A</v>
      </c>
      <c r="AP708" s="17" t="e">
        <f>VLOOKUP(AN708,[1]Lookups!$N$3:$O$11,2,FALSE)</f>
        <v>#N/A</v>
      </c>
      <c r="AQ708" s="18" t="e">
        <f>COUNTIFS('[1]Deals (investment)'!$B:$B,$A708)</f>
        <v>#VALUE!</v>
      </c>
      <c r="AR708" s="18" t="e">
        <f>COUNTIFS('[1]Deals (investment)'!$B:$B,$A708,'[1]Deals (investment)'!$T:$T,$AW$1)+COUNTIFS('[1]Deals (investment)'!$B:$B,$A708,'[1]Deals (investment)'!$T:$T,$AX$1)+COUNTIFS('[1]Deals (investment)'!$B:$B,$A708,'[1]Deals (investment)'!$T:$T,$AY$1)</f>
        <v>#VALUE!</v>
      </c>
      <c r="AS708" s="17" t="e">
        <f>SUMIFS('[1]Deals (investment)'!$C:$C,'[1]Deals (investment)'!$B:$B,$A708)</f>
        <v>#VALUE!</v>
      </c>
      <c r="AT708" s="17" t="e">
        <f t="shared" si="106"/>
        <v>#VALUE!</v>
      </c>
      <c r="AU708" s="18" t="e">
        <f>COUNTIF('[1]Deals (Exits)'!$B:$B,A708)</f>
        <v>#VALUE!</v>
      </c>
      <c r="AV708" s="17" t="e">
        <f>SUMIFS('[1]Deals (investment)'!$C:$C,'[1]Deals (investment)'!$B:$B,$A708,'[1]Deals (investment)'!$T:$T,AV$1)</f>
        <v>#VALUE!</v>
      </c>
      <c r="AW708" s="17" t="e">
        <f>SUMIFS('[1]Deals (investment)'!$C:$C,'[1]Deals (investment)'!$B:$B,$A708,'[1]Deals (investment)'!$T:$T,AW$1)</f>
        <v>#VALUE!</v>
      </c>
      <c r="AX708" s="17" t="e">
        <f>SUMIFS('[1]Deals (investment)'!$C:$C,'[1]Deals (investment)'!$B:$B,$A708,'[1]Deals (investment)'!$T:$T,AX$1)</f>
        <v>#VALUE!</v>
      </c>
      <c r="AY708" s="17" t="e">
        <f>SUMIFS('[1]Deals (investment)'!$C:$C,'[1]Deals (investment)'!$B:$B,$A708,'[1]Deals (investment)'!$T:$T,AY$1)</f>
        <v>#VALUE!</v>
      </c>
      <c r="AZ708" s="17" t="e">
        <f>SUMIFS('[1]Deals (investment)'!$C:$C,'[1]Deals (investment)'!$B:$B,$A708,'[1]Deals (investment)'!$T:$T,AZ$1)</f>
        <v>#VALUE!</v>
      </c>
      <c r="BA708" s="17" t="e">
        <f>SUMIFS('[1]Deals (investment)'!$C:$C,'[1]Deals (investment)'!$B:$B,$A708,'[1]Deals (investment)'!$T:$T,BA$1)</f>
        <v>#VALUE!</v>
      </c>
      <c r="BB708" s="17" t="e">
        <f>SUMIFS('[1]Deals (investment)'!$C:$C,'[1]Deals (investment)'!$B:$B,$A708,'[1]Deals (investment)'!$T:$T,BB$1)</f>
        <v>#VALUE!</v>
      </c>
      <c r="BC708" s="17" t="e">
        <f>SUMIFS('[1]Deals (Exits)'!$C:$C,'[1]Deals (Exits)'!$B:$B,$A708)</f>
        <v>#VALUE!</v>
      </c>
      <c r="BD708" s="17" t="e">
        <f>SUMIFS('[1]Deals (investment)'!$C:$C,'[1]Deals (investment)'!$B:$B,$A708,'[1]Deals (investment)'!$V:$V,BD$1)</f>
        <v>#VALUE!</v>
      </c>
      <c r="BE708" s="17" t="e">
        <f>SUMIFS('[1]Deals (investment)'!$C:$C,'[1]Deals (investment)'!$B:$B,$A708,'[1]Deals (investment)'!$V:$V,BE$1)</f>
        <v>#VALUE!</v>
      </c>
      <c r="BF708" s="17" t="e">
        <f>SUMIFS('[1]Deals (investment)'!$C:$C,'[1]Deals (investment)'!$B:$B,$A708,'[1]Deals (investment)'!$V:$V,BF$1)</f>
        <v>#VALUE!</v>
      </c>
      <c r="BG708" s="17" t="e">
        <f>SUMIFS('[1]Deals (investment)'!$C:$C,'[1]Deals (investment)'!$B:$B,$A708,'[1]Deals (investment)'!$V:$V,BG$1)</f>
        <v>#VALUE!</v>
      </c>
      <c r="BH708" s="17" t="e">
        <f>SUMIFS('[1]Deals (investment)'!$C:$C,'[1]Deals (investment)'!$B:$B,$A708,'[1]Deals (investment)'!$V:$V,BH$1)</f>
        <v>#VALUE!</v>
      </c>
      <c r="BI708" s="17" t="e">
        <f>SUMIFS('[1]Deals (investment)'!$C:$C,'[1]Deals (investment)'!$B:$B,$A708,'[1]Deals (investment)'!$V:$V,BI$1)</f>
        <v>#VALUE!</v>
      </c>
      <c r="BJ708" s="17" t="e">
        <f>SUMIFS('[1]Deals (investment)'!$C:$C,'[1]Deals (investment)'!$B:$B,$A708,'[1]Deals (investment)'!$V:$V,BJ$1)</f>
        <v>#VALUE!</v>
      </c>
      <c r="BK708" s="17" t="e">
        <f>SUMIFS('[1]Deals (investment)'!$C:$C,'[1]Deals (investment)'!$B:$B,$A708,'[1]Deals (investment)'!$V:$V,BK$1)</f>
        <v>#VALUE!</v>
      </c>
      <c r="BL708" s="17" t="e">
        <f>SUMIFS('[1]Deals (investment)'!$C:$C,'[1]Deals (investment)'!$B:$B,$A708,'[1]Deals (investment)'!$V:$V,BL$1)</f>
        <v>#VALUE!</v>
      </c>
      <c r="BM708" s="17" t="e">
        <f>SUMIFS('[1]Deals (investment)'!$C:$C,'[1]Deals (investment)'!$B:$B,$A708,'[1]Deals (investment)'!$V:$V,BM$1)</f>
        <v>#VALUE!</v>
      </c>
      <c r="BN708" s="15"/>
      <c r="BO708" s="15"/>
      <c r="BP708" s="22"/>
      <c r="BQ708" s="15"/>
      <c r="BR708" s="15"/>
      <c r="BS708" s="15"/>
      <c r="BT708" s="15"/>
      <c r="BU708" s="15"/>
      <c r="BV708" s="15"/>
      <c r="BW708" s="15"/>
      <c r="BX708" s="15"/>
      <c r="BY708" s="15"/>
      <c r="BZ708" s="15"/>
      <c r="CA708" s="15"/>
      <c r="CB708" s="15"/>
      <c r="CC708" s="15"/>
      <c r="CD708" s="15" t="str">
        <f t="shared" si="110"/>
        <v>Bigcel limited</v>
      </c>
      <c r="CE708" s="15"/>
      <c r="CF708" s="15"/>
      <c r="CG708" s="15"/>
      <c r="CH708" s="15"/>
      <c r="CI708" s="15"/>
      <c r="CJ708" s="15"/>
    </row>
    <row r="709" spans="1:117" ht="12.75">
      <c r="A709" s="15" t="s">
        <v>5271</v>
      </c>
      <c r="B709" s="15" t="s">
        <v>5272</v>
      </c>
      <c r="C709" s="15" t="s">
        <v>58</v>
      </c>
      <c r="D709" s="16">
        <v>2019</v>
      </c>
      <c r="E709" s="15"/>
      <c r="F709" s="15"/>
      <c r="G709" s="15"/>
      <c r="H709" s="15"/>
      <c r="I709" s="15"/>
      <c r="J709" s="15"/>
      <c r="K709" s="17" t="e">
        <f t="shared" si="105"/>
        <v>#VALUE!</v>
      </c>
      <c r="L709" s="15"/>
      <c r="M709" s="18" t="e">
        <f t="shared" si="95"/>
        <v>#VALUE!</v>
      </c>
      <c r="N709" s="15"/>
      <c r="O709" s="15"/>
      <c r="P709" s="15"/>
      <c r="Q709" s="15"/>
      <c r="R709" s="15"/>
      <c r="S709" s="19"/>
      <c r="T709" s="15"/>
      <c r="U709" s="17"/>
      <c r="V709" s="15" t="s">
        <v>5273</v>
      </c>
      <c r="W709" s="15"/>
      <c r="X709" s="15" t="s">
        <v>64</v>
      </c>
      <c r="Y709" s="15"/>
      <c r="AB709" s="20"/>
      <c r="AC709" s="21" t="s">
        <v>5274</v>
      </c>
      <c r="AD709" s="15"/>
      <c r="AE709" s="15"/>
      <c r="AF709" s="21" t="s">
        <v>5275</v>
      </c>
      <c r="AG709" s="22">
        <f t="shared" si="98"/>
        <v>0.29032258064516131</v>
      </c>
      <c r="AH709" s="15" t="str">
        <f t="shared" si="111"/>
        <v/>
      </c>
      <c r="AI709" s="22" t="e">
        <f>VLOOKUP(A709,'[1]Deals (investment)'!$B$2:$Z$1497,1,FALSE)</f>
        <v>#N/A</v>
      </c>
      <c r="AJ709" s="22" t="e">
        <f>VLOOKUP(A709,'[1]Deals (investment)'!$B$2:$Z$870,15,FALSE)</f>
        <v>#N/A</v>
      </c>
      <c r="AK709" s="17" t="e">
        <f>VLOOKUP(A709,'[1]Deals (Exits)'!B:B,1,FALSE)</f>
        <v>#N/A</v>
      </c>
      <c r="AL709" s="23" t="e">
        <f>VLOOKUP(G709,[1]Lookups!$V$3:$Y$197,4,FALSE)</f>
        <v>#N/A</v>
      </c>
      <c r="AM709" s="17" t="str">
        <f>VLOOKUP(X709,[1]Lookups!$B$3:$C$200,2,FALSE)</f>
        <v>E-commerce &amp; Retail</v>
      </c>
      <c r="AN709" s="17" t="e">
        <f>VLOOKUP(R709,[1]Lookups!$H$3:$I$69,2,FALSE)</f>
        <v>#N/A</v>
      </c>
      <c r="AO709" s="17" t="e">
        <f>VLOOKUP(T709,[1]Lookups!$H$3:$I$69,2,FALSE)</f>
        <v>#N/A</v>
      </c>
      <c r="AP709" s="17" t="e">
        <f>VLOOKUP(AN709,[1]Lookups!$N$3:$O$11,2,FALSE)</f>
        <v>#N/A</v>
      </c>
      <c r="AQ709" s="18" t="e">
        <f>COUNTIFS('[1]Deals (investment)'!$B:$B,$A709)</f>
        <v>#VALUE!</v>
      </c>
      <c r="AR709" s="18" t="e">
        <f>COUNTIFS('[1]Deals (investment)'!$B:$B,$A709,'[1]Deals (investment)'!$T:$T,$AW$1)+COUNTIFS('[1]Deals (investment)'!$B:$B,$A709,'[1]Deals (investment)'!$T:$T,$AX$1)+COUNTIFS('[1]Deals (investment)'!$B:$B,$A709,'[1]Deals (investment)'!$T:$T,$AY$1)</f>
        <v>#VALUE!</v>
      </c>
      <c r="AS709" s="17" t="e">
        <f>SUMIFS('[1]Deals (investment)'!$C:$C,'[1]Deals (investment)'!$B:$B,$A709)</f>
        <v>#VALUE!</v>
      </c>
      <c r="AT709" s="17" t="e">
        <f t="shared" si="106"/>
        <v>#VALUE!</v>
      </c>
      <c r="AU709" s="18" t="e">
        <f>COUNTIF('[1]Deals (Exits)'!$B:$B,A709)</f>
        <v>#VALUE!</v>
      </c>
      <c r="AV709" s="17" t="e">
        <f>SUMIFS('[1]Deals (investment)'!$C:$C,'[1]Deals (investment)'!$B:$B,$A709,'[1]Deals (investment)'!$T:$T,AV$1)</f>
        <v>#VALUE!</v>
      </c>
      <c r="AW709" s="17" t="e">
        <f>SUMIFS('[1]Deals (investment)'!$C:$C,'[1]Deals (investment)'!$B:$B,$A709,'[1]Deals (investment)'!$T:$T,AW$1)</f>
        <v>#VALUE!</v>
      </c>
      <c r="AX709" s="17" t="e">
        <f>SUMIFS('[1]Deals (investment)'!$C:$C,'[1]Deals (investment)'!$B:$B,$A709,'[1]Deals (investment)'!$T:$T,AX$1)</f>
        <v>#VALUE!</v>
      </c>
      <c r="AY709" s="17" t="e">
        <f>SUMIFS('[1]Deals (investment)'!$C:$C,'[1]Deals (investment)'!$B:$B,$A709,'[1]Deals (investment)'!$T:$T,AY$1)</f>
        <v>#VALUE!</v>
      </c>
      <c r="AZ709" s="17" t="e">
        <f>SUMIFS('[1]Deals (investment)'!$C:$C,'[1]Deals (investment)'!$B:$B,$A709,'[1]Deals (investment)'!$T:$T,AZ$1)</f>
        <v>#VALUE!</v>
      </c>
      <c r="BA709" s="17" t="e">
        <f>SUMIFS('[1]Deals (investment)'!$C:$C,'[1]Deals (investment)'!$B:$B,$A709,'[1]Deals (investment)'!$T:$T,BA$1)</f>
        <v>#VALUE!</v>
      </c>
      <c r="BB709" s="17" t="e">
        <f>SUMIFS('[1]Deals (investment)'!$C:$C,'[1]Deals (investment)'!$B:$B,$A709,'[1]Deals (investment)'!$T:$T,BB$1)</f>
        <v>#VALUE!</v>
      </c>
      <c r="BC709" s="17" t="e">
        <f>SUMIFS('[1]Deals (Exits)'!$C:$C,'[1]Deals (Exits)'!$B:$B,$A709)</f>
        <v>#VALUE!</v>
      </c>
      <c r="BD709" s="17" t="e">
        <f>SUMIFS('[1]Deals (investment)'!$C:$C,'[1]Deals (investment)'!$B:$B,$A709,'[1]Deals (investment)'!$V:$V,BD$1)</f>
        <v>#VALUE!</v>
      </c>
      <c r="BE709" s="17" t="e">
        <f>SUMIFS('[1]Deals (investment)'!$C:$C,'[1]Deals (investment)'!$B:$B,$A709,'[1]Deals (investment)'!$V:$V,BE$1)</f>
        <v>#VALUE!</v>
      </c>
      <c r="BF709" s="17" t="e">
        <f>SUMIFS('[1]Deals (investment)'!$C:$C,'[1]Deals (investment)'!$B:$B,$A709,'[1]Deals (investment)'!$V:$V,BF$1)</f>
        <v>#VALUE!</v>
      </c>
      <c r="BG709" s="17" t="e">
        <f>SUMIFS('[1]Deals (investment)'!$C:$C,'[1]Deals (investment)'!$B:$B,$A709,'[1]Deals (investment)'!$V:$V,BG$1)</f>
        <v>#VALUE!</v>
      </c>
      <c r="BH709" s="17" t="e">
        <f>SUMIFS('[1]Deals (investment)'!$C:$C,'[1]Deals (investment)'!$B:$B,$A709,'[1]Deals (investment)'!$V:$V,BH$1)</f>
        <v>#VALUE!</v>
      </c>
      <c r="BI709" s="17" t="e">
        <f>SUMIFS('[1]Deals (investment)'!$C:$C,'[1]Deals (investment)'!$B:$B,$A709,'[1]Deals (investment)'!$V:$V,BI$1)</f>
        <v>#VALUE!</v>
      </c>
      <c r="BJ709" s="17" t="e">
        <f>SUMIFS('[1]Deals (investment)'!$C:$C,'[1]Deals (investment)'!$B:$B,$A709,'[1]Deals (investment)'!$V:$V,BJ$1)</f>
        <v>#VALUE!</v>
      </c>
      <c r="BK709" s="17" t="e">
        <f>SUMIFS('[1]Deals (investment)'!$C:$C,'[1]Deals (investment)'!$B:$B,$A709,'[1]Deals (investment)'!$V:$V,BK$1)</f>
        <v>#VALUE!</v>
      </c>
      <c r="BL709" s="17" t="e">
        <f>SUMIFS('[1]Deals (investment)'!$C:$C,'[1]Deals (investment)'!$B:$B,$A709,'[1]Deals (investment)'!$V:$V,BL$1)</f>
        <v>#VALUE!</v>
      </c>
      <c r="BM709" s="17" t="e">
        <f>SUMIFS('[1]Deals (investment)'!$C:$C,'[1]Deals (investment)'!$B:$B,$A709,'[1]Deals (investment)'!$V:$V,BM$1)</f>
        <v>#VALUE!</v>
      </c>
      <c r="BN709" s="15"/>
      <c r="BO709" s="15"/>
      <c r="BP709" s="22"/>
      <c r="BQ709" s="15"/>
      <c r="BR709" s="15"/>
      <c r="BS709" s="15"/>
      <c r="BT709" s="15"/>
      <c r="BU709" s="15"/>
      <c r="BV709" s="15"/>
      <c r="BW709" s="15"/>
      <c r="BX709" s="15"/>
      <c r="BY709" s="15"/>
      <c r="BZ709" s="15"/>
      <c r="CA709" s="15"/>
      <c r="CB709" s="15"/>
      <c r="CC709" s="15"/>
      <c r="CD709" s="15" t="str">
        <f t="shared" si="110"/>
        <v>Bihetes OnlineO site bilhetesonline.co.mz é uma plataforma de venda de bilhetes de eventos que decorrem no território moçambicano através da internet.Active</v>
      </c>
      <c r="CE709" s="15"/>
      <c r="CF709" s="15"/>
      <c r="CG709" s="15"/>
      <c r="CH709" s="15"/>
      <c r="CI709" s="15"/>
      <c r="CJ709" s="15"/>
    </row>
    <row r="710" spans="1:117" ht="12.75">
      <c r="A710" s="15" t="s">
        <v>5276</v>
      </c>
      <c r="B710" s="15" t="s">
        <v>5277</v>
      </c>
      <c r="C710" s="15" t="s">
        <v>58</v>
      </c>
      <c r="D710" s="16">
        <v>2017</v>
      </c>
      <c r="E710" s="15" t="s">
        <v>5278</v>
      </c>
      <c r="F710" s="15"/>
      <c r="G710" s="15"/>
      <c r="H710" s="15"/>
      <c r="I710" s="15"/>
      <c r="J710" s="15"/>
      <c r="K710" s="17" t="e">
        <f t="shared" si="105"/>
        <v>#VALUE!</v>
      </c>
      <c r="L710" s="15"/>
      <c r="M710" s="18" t="e">
        <f t="shared" si="95"/>
        <v>#VALUE!</v>
      </c>
      <c r="N710" s="15"/>
      <c r="O710" s="15"/>
      <c r="P710" s="15"/>
      <c r="Q710" s="15"/>
      <c r="R710" s="15"/>
      <c r="S710" s="19"/>
      <c r="T710" s="15"/>
      <c r="U710" s="17"/>
      <c r="V710" s="15" t="s">
        <v>5279</v>
      </c>
      <c r="W710" s="15"/>
      <c r="X710" s="15" t="s">
        <v>158</v>
      </c>
      <c r="Y710" s="15" t="s">
        <v>5280</v>
      </c>
      <c r="AB710" s="20"/>
      <c r="AC710" s="21" t="s">
        <v>5281</v>
      </c>
      <c r="AD710" s="21" t="s">
        <v>5282</v>
      </c>
      <c r="AE710" s="21" t="s">
        <v>5283</v>
      </c>
      <c r="AF710" s="21" t="s">
        <v>5284</v>
      </c>
      <c r="AG710" s="22">
        <f t="shared" si="98"/>
        <v>0.41935483870967744</v>
      </c>
      <c r="AH710" s="15" t="str">
        <f t="shared" si="111"/>
        <v/>
      </c>
      <c r="AI710" s="22" t="e">
        <f>VLOOKUP(A710,'[1]Deals (investment)'!$B$2:$Z$1497,1,FALSE)</f>
        <v>#N/A</v>
      </c>
      <c r="AJ710" s="22" t="e">
        <f>VLOOKUP(A710,'[1]Deals (investment)'!$B$2:$Z$870,15,FALSE)</f>
        <v>#N/A</v>
      </c>
      <c r="AK710" s="17" t="e">
        <f>VLOOKUP(A710,'[1]Deals (Exits)'!B:B,1,FALSE)</f>
        <v>#N/A</v>
      </c>
      <c r="AL710" s="23" t="e">
        <f>VLOOKUP(G710,[1]Lookups!$V$3:$Y$197,4,FALSE)</f>
        <v>#N/A</v>
      </c>
      <c r="AM710" s="17" t="str">
        <f>VLOOKUP(X710,[1]Lookups!$B$3:$C$200,2,FALSE)</f>
        <v>Financial Services</v>
      </c>
      <c r="AN710" s="17" t="e">
        <f>VLOOKUP(R710,[1]Lookups!$H$3:$I$69,2,FALSE)</f>
        <v>#N/A</v>
      </c>
      <c r="AO710" s="17" t="e">
        <f>VLOOKUP(T710,[1]Lookups!$H$3:$I$69,2,FALSE)</f>
        <v>#N/A</v>
      </c>
      <c r="AP710" s="17" t="e">
        <f>VLOOKUP(AN710,[1]Lookups!$N$3:$O$11,2,FALSE)</f>
        <v>#N/A</v>
      </c>
      <c r="AQ710" s="18" t="e">
        <f>COUNTIFS('[1]Deals (investment)'!$B:$B,$A710)</f>
        <v>#VALUE!</v>
      </c>
      <c r="AR710" s="18" t="e">
        <f>COUNTIFS('[1]Deals (investment)'!$B:$B,$A710,'[1]Deals (investment)'!$T:$T,$AW$1)+COUNTIFS('[1]Deals (investment)'!$B:$B,$A710,'[1]Deals (investment)'!$T:$T,$AX$1)+COUNTIFS('[1]Deals (investment)'!$B:$B,$A710,'[1]Deals (investment)'!$T:$T,$AY$1)</f>
        <v>#VALUE!</v>
      </c>
      <c r="AS710" s="17" t="e">
        <f>SUMIFS('[1]Deals (investment)'!$C:$C,'[1]Deals (investment)'!$B:$B,$A710)</f>
        <v>#VALUE!</v>
      </c>
      <c r="AT710" s="17" t="e">
        <f t="shared" si="106"/>
        <v>#VALUE!</v>
      </c>
      <c r="AU710" s="18" t="e">
        <f>COUNTIF('[1]Deals (Exits)'!$B:$B,A710)</f>
        <v>#VALUE!</v>
      </c>
      <c r="AV710" s="17" t="e">
        <f>SUMIFS('[1]Deals (investment)'!$C:$C,'[1]Deals (investment)'!$B:$B,$A710,'[1]Deals (investment)'!$T:$T,AV$1)</f>
        <v>#VALUE!</v>
      </c>
      <c r="AW710" s="17" t="e">
        <f>SUMIFS('[1]Deals (investment)'!$C:$C,'[1]Deals (investment)'!$B:$B,$A710,'[1]Deals (investment)'!$T:$T,AW$1)</f>
        <v>#VALUE!</v>
      </c>
      <c r="AX710" s="17" t="e">
        <f>SUMIFS('[1]Deals (investment)'!$C:$C,'[1]Deals (investment)'!$B:$B,$A710,'[1]Deals (investment)'!$T:$T,AX$1)</f>
        <v>#VALUE!</v>
      </c>
      <c r="AY710" s="17" t="e">
        <f>SUMIFS('[1]Deals (investment)'!$C:$C,'[1]Deals (investment)'!$B:$B,$A710,'[1]Deals (investment)'!$T:$T,AY$1)</f>
        <v>#VALUE!</v>
      </c>
      <c r="AZ710" s="17" t="e">
        <f>SUMIFS('[1]Deals (investment)'!$C:$C,'[1]Deals (investment)'!$B:$B,$A710,'[1]Deals (investment)'!$T:$T,AZ$1)</f>
        <v>#VALUE!</v>
      </c>
      <c r="BA710" s="17" t="e">
        <f>SUMIFS('[1]Deals (investment)'!$C:$C,'[1]Deals (investment)'!$B:$B,$A710,'[1]Deals (investment)'!$T:$T,BA$1)</f>
        <v>#VALUE!</v>
      </c>
      <c r="BB710" s="17" t="e">
        <f>SUMIFS('[1]Deals (investment)'!$C:$C,'[1]Deals (investment)'!$B:$B,$A710,'[1]Deals (investment)'!$T:$T,BB$1)</f>
        <v>#VALUE!</v>
      </c>
      <c r="BC710" s="17" t="e">
        <f>SUMIFS('[1]Deals (Exits)'!$C:$C,'[1]Deals (Exits)'!$B:$B,$A710)</f>
        <v>#VALUE!</v>
      </c>
      <c r="BD710" s="17" t="e">
        <f>SUMIFS('[1]Deals (investment)'!$C:$C,'[1]Deals (investment)'!$B:$B,$A710,'[1]Deals (investment)'!$V:$V,BD$1)</f>
        <v>#VALUE!</v>
      </c>
      <c r="BE710" s="17" t="e">
        <f>SUMIFS('[1]Deals (investment)'!$C:$C,'[1]Deals (investment)'!$B:$B,$A710,'[1]Deals (investment)'!$V:$V,BE$1)</f>
        <v>#VALUE!</v>
      </c>
      <c r="BF710" s="17" t="e">
        <f>SUMIFS('[1]Deals (investment)'!$C:$C,'[1]Deals (investment)'!$B:$B,$A710,'[1]Deals (investment)'!$V:$V,BF$1)</f>
        <v>#VALUE!</v>
      </c>
      <c r="BG710" s="17" t="e">
        <f>SUMIFS('[1]Deals (investment)'!$C:$C,'[1]Deals (investment)'!$B:$B,$A710,'[1]Deals (investment)'!$V:$V,BG$1)</f>
        <v>#VALUE!</v>
      </c>
      <c r="BH710" s="17" t="e">
        <f>SUMIFS('[1]Deals (investment)'!$C:$C,'[1]Deals (investment)'!$B:$B,$A710,'[1]Deals (investment)'!$V:$V,BH$1)</f>
        <v>#VALUE!</v>
      </c>
      <c r="BI710" s="17" t="e">
        <f>SUMIFS('[1]Deals (investment)'!$C:$C,'[1]Deals (investment)'!$B:$B,$A710,'[1]Deals (investment)'!$V:$V,BI$1)</f>
        <v>#VALUE!</v>
      </c>
      <c r="BJ710" s="17" t="e">
        <f>SUMIFS('[1]Deals (investment)'!$C:$C,'[1]Deals (investment)'!$B:$B,$A710,'[1]Deals (investment)'!$V:$V,BJ$1)</f>
        <v>#VALUE!</v>
      </c>
      <c r="BK710" s="17" t="e">
        <f>SUMIFS('[1]Deals (investment)'!$C:$C,'[1]Deals (investment)'!$B:$B,$A710,'[1]Deals (investment)'!$V:$V,BK$1)</f>
        <v>#VALUE!</v>
      </c>
      <c r="BL710" s="17" t="e">
        <f>SUMIFS('[1]Deals (investment)'!$C:$C,'[1]Deals (investment)'!$B:$B,$A710,'[1]Deals (investment)'!$V:$V,BL$1)</f>
        <v>#VALUE!</v>
      </c>
      <c r="BM710" s="17" t="e">
        <f>SUMIFS('[1]Deals (investment)'!$C:$C,'[1]Deals (investment)'!$B:$B,$A710,'[1]Deals (investment)'!$V:$V,BM$1)</f>
        <v>#VALUE!</v>
      </c>
      <c r="BN710" s="15"/>
      <c r="BO710" s="15"/>
      <c r="BP710" s="22"/>
      <c r="BQ710" s="15"/>
      <c r="BR710" s="15"/>
      <c r="BS710" s="15"/>
      <c r="BT710" s="15"/>
      <c r="BU710" s="15"/>
      <c r="BV710" s="15"/>
      <c r="BW710" s="15"/>
      <c r="BX710" s="15"/>
      <c r="BY710" s="15"/>
      <c r="BZ710" s="15"/>
      <c r="CA710" s="15"/>
      <c r="CB710" s="15"/>
      <c r="CC710" s="15"/>
      <c r="CD710" s="15" t="str">
        <f t="shared" si="110"/>
        <v>BinanceBinance is a cryptocurrency exchange platform that combines digital technology and finance.Active</v>
      </c>
      <c r="CE710" s="15"/>
      <c r="CF710" s="15"/>
      <c r="CG710" s="15"/>
      <c r="CH710" s="15"/>
      <c r="CI710" s="15"/>
      <c r="CJ710" s="15"/>
    </row>
    <row r="711" spans="1:117" ht="12.75">
      <c r="A711" s="15" t="s">
        <v>5285</v>
      </c>
      <c r="B711" s="15"/>
      <c r="C711" s="15"/>
      <c r="D711" s="16"/>
      <c r="E711" s="15"/>
      <c r="F711" s="15"/>
      <c r="G711" s="15"/>
      <c r="H711" s="15"/>
      <c r="I711" s="15"/>
      <c r="J711" s="15"/>
      <c r="K711" s="17" t="e">
        <f t="shared" si="105"/>
        <v>#VALUE!</v>
      </c>
      <c r="L711" s="15"/>
      <c r="M711" s="18" t="e">
        <f t="shared" si="95"/>
        <v>#VALUE!</v>
      </c>
      <c r="N711" s="15"/>
      <c r="O711" s="15"/>
      <c r="P711" s="15"/>
      <c r="Q711" s="24" t="e">
        <f ca="1">_xludf.MAXIFS('[1]Deals (investment)'!A:A,'[1]Deals (investment)'!B:B,A711)</f>
        <v>#NAME?</v>
      </c>
      <c r="R711" s="15"/>
      <c r="S711" s="19"/>
      <c r="T711" s="15"/>
      <c r="U711" s="17"/>
      <c r="V711" s="15"/>
      <c r="W711" s="15"/>
      <c r="X711" s="15" t="s">
        <v>3143</v>
      </c>
      <c r="Y711" s="15"/>
      <c r="AB711" s="20"/>
      <c r="AC711" s="15"/>
      <c r="AD711" s="15"/>
      <c r="AE711" s="15"/>
      <c r="AF711" s="15"/>
      <c r="AG711" s="22">
        <f t="shared" ca="1" si="98"/>
        <v>0.12903225806451613</v>
      </c>
      <c r="AH711" s="15" t="str">
        <f t="shared" si="111"/>
        <v/>
      </c>
      <c r="AI711" s="22" t="e">
        <f>VLOOKUP(A711,'[1]Deals (investment)'!$B$2:$Z$1497,1,FALSE)</f>
        <v>#N/A</v>
      </c>
      <c r="AJ711" s="22" t="e">
        <f>VLOOKUP(A711,'[1]Deals (investment)'!$B$2:$Z$870,15,FALSE)</f>
        <v>#N/A</v>
      </c>
      <c r="AK711" s="17" t="e">
        <f>VLOOKUP(A711,'[1]Deals (Exits)'!B:B,1,FALSE)</f>
        <v>#N/A</v>
      </c>
      <c r="AL711" s="23" t="e">
        <f>VLOOKUP(G711,[1]Lookups!$V$3:$Y$197,4,FALSE)</f>
        <v>#N/A</v>
      </c>
      <c r="AM711" s="17" t="str">
        <f>VLOOKUP(X711,[1]Lookups!$B$3:$C$200,2,FALSE)</f>
        <v>Energy &amp; Resources</v>
      </c>
      <c r="AN711" s="17" t="e">
        <f>VLOOKUP(R711,[1]Lookups!$H$3:$I$69,2,FALSE)</f>
        <v>#N/A</v>
      </c>
      <c r="AO711" s="17" t="e">
        <f>VLOOKUP(T711,[1]Lookups!$H$3:$I$69,2,FALSE)</f>
        <v>#N/A</v>
      </c>
      <c r="AP711" s="17" t="e">
        <f>VLOOKUP(AN711,[1]Lookups!$N$3:$O$11,2,FALSE)</f>
        <v>#N/A</v>
      </c>
      <c r="AQ711" s="18" t="e">
        <f>COUNTIFS('[1]Deals (investment)'!$B:$B,$A711)</f>
        <v>#VALUE!</v>
      </c>
      <c r="AR711" s="18" t="e">
        <f>COUNTIFS('[1]Deals (investment)'!$B:$B,$A711,'[1]Deals (investment)'!$T:$T,$AW$1)+COUNTIFS('[1]Deals (investment)'!$B:$B,$A711,'[1]Deals (investment)'!$T:$T,$AX$1)+COUNTIFS('[1]Deals (investment)'!$B:$B,$A711,'[1]Deals (investment)'!$T:$T,$AY$1)</f>
        <v>#VALUE!</v>
      </c>
      <c r="AS711" s="17" t="e">
        <f>SUMIFS('[1]Deals (investment)'!$C:$C,'[1]Deals (investment)'!$B:$B,$A711)</f>
        <v>#VALUE!</v>
      </c>
      <c r="AT711" s="17" t="e">
        <f t="shared" si="106"/>
        <v>#VALUE!</v>
      </c>
      <c r="AU711" s="18" t="e">
        <f>COUNTIF('[1]Deals (Exits)'!$B:$B,A711)</f>
        <v>#VALUE!</v>
      </c>
      <c r="AV711" s="17" t="e">
        <f>SUMIFS('[1]Deals (investment)'!$C:$C,'[1]Deals (investment)'!$B:$B,$A711,'[1]Deals (investment)'!$T:$T,AV$1)</f>
        <v>#VALUE!</v>
      </c>
      <c r="AW711" s="17" t="e">
        <f>SUMIFS('[1]Deals (investment)'!$C:$C,'[1]Deals (investment)'!$B:$B,$A711,'[1]Deals (investment)'!$T:$T,AW$1)</f>
        <v>#VALUE!</v>
      </c>
      <c r="AX711" s="17" t="e">
        <f>SUMIFS('[1]Deals (investment)'!$C:$C,'[1]Deals (investment)'!$B:$B,$A711,'[1]Deals (investment)'!$T:$T,AX$1)</f>
        <v>#VALUE!</v>
      </c>
      <c r="AY711" s="17" t="e">
        <f>SUMIFS('[1]Deals (investment)'!$C:$C,'[1]Deals (investment)'!$B:$B,$A711,'[1]Deals (investment)'!$T:$T,AY$1)</f>
        <v>#VALUE!</v>
      </c>
      <c r="AZ711" s="17" t="e">
        <f>SUMIFS('[1]Deals (investment)'!$C:$C,'[1]Deals (investment)'!$B:$B,$A711,'[1]Deals (investment)'!$T:$T,AZ$1)</f>
        <v>#VALUE!</v>
      </c>
      <c r="BA711" s="17" t="e">
        <f>SUMIFS('[1]Deals (investment)'!$C:$C,'[1]Deals (investment)'!$B:$B,$A711,'[1]Deals (investment)'!$T:$T,BA$1)</f>
        <v>#VALUE!</v>
      </c>
      <c r="BB711" s="17" t="e">
        <f>SUMIFS('[1]Deals (investment)'!$C:$C,'[1]Deals (investment)'!$B:$B,$A711,'[1]Deals (investment)'!$T:$T,BB$1)</f>
        <v>#VALUE!</v>
      </c>
      <c r="BC711" s="17" t="e">
        <f>SUMIFS('[1]Deals (Exits)'!$C:$C,'[1]Deals (Exits)'!$B:$B,$A711)</f>
        <v>#VALUE!</v>
      </c>
      <c r="BD711" s="17" t="e">
        <f>SUMIFS('[1]Deals (investment)'!$C:$C,'[1]Deals (investment)'!$B:$B,$A711,'[1]Deals (investment)'!$V:$V,BD$1)</f>
        <v>#VALUE!</v>
      </c>
      <c r="BE711" s="17" t="e">
        <f>SUMIFS('[1]Deals (investment)'!$C:$C,'[1]Deals (investment)'!$B:$B,$A711,'[1]Deals (investment)'!$V:$V,BE$1)</f>
        <v>#VALUE!</v>
      </c>
      <c r="BF711" s="17" t="e">
        <f>SUMIFS('[1]Deals (investment)'!$C:$C,'[1]Deals (investment)'!$B:$B,$A711,'[1]Deals (investment)'!$V:$V,BF$1)</f>
        <v>#VALUE!</v>
      </c>
      <c r="BG711" s="17" t="e">
        <f>SUMIFS('[1]Deals (investment)'!$C:$C,'[1]Deals (investment)'!$B:$B,$A711,'[1]Deals (investment)'!$V:$V,BG$1)</f>
        <v>#VALUE!</v>
      </c>
      <c r="BH711" s="17" t="e">
        <f>SUMIFS('[1]Deals (investment)'!$C:$C,'[1]Deals (investment)'!$B:$B,$A711,'[1]Deals (investment)'!$V:$V,BH$1)</f>
        <v>#VALUE!</v>
      </c>
      <c r="BI711" s="17" t="e">
        <f>SUMIFS('[1]Deals (investment)'!$C:$C,'[1]Deals (investment)'!$B:$B,$A711,'[1]Deals (investment)'!$V:$V,BI$1)</f>
        <v>#VALUE!</v>
      </c>
      <c r="BJ711" s="17" t="e">
        <f>SUMIFS('[1]Deals (investment)'!$C:$C,'[1]Deals (investment)'!$B:$B,$A711,'[1]Deals (investment)'!$V:$V,BJ$1)</f>
        <v>#VALUE!</v>
      </c>
      <c r="BK711" s="17" t="e">
        <f>SUMIFS('[1]Deals (investment)'!$C:$C,'[1]Deals (investment)'!$B:$B,$A711,'[1]Deals (investment)'!$V:$V,BK$1)</f>
        <v>#VALUE!</v>
      </c>
      <c r="BL711" s="17" t="e">
        <f>SUMIFS('[1]Deals (investment)'!$C:$C,'[1]Deals (investment)'!$B:$B,$A711,'[1]Deals (investment)'!$V:$V,BL$1)</f>
        <v>#VALUE!</v>
      </c>
      <c r="BM711" s="17" t="e">
        <f>SUMIFS('[1]Deals (investment)'!$C:$C,'[1]Deals (investment)'!$B:$B,$A711,'[1]Deals (investment)'!$V:$V,BM$1)</f>
        <v>#VALUE!</v>
      </c>
      <c r="BN711" s="15"/>
      <c r="BO711" s="15"/>
      <c r="BP711" s="22"/>
      <c r="BQ711" s="15"/>
      <c r="BR711" s="15"/>
      <c r="BS711" s="15"/>
      <c r="BT711" s="15"/>
      <c r="BU711" s="15"/>
      <c r="BV711" s="15"/>
      <c r="BW711" s="15"/>
      <c r="BX711" s="15"/>
      <c r="BY711" s="15"/>
      <c r="BZ711" s="15"/>
      <c r="CA711" s="15"/>
      <c r="CB711" s="15"/>
      <c r="CC711" s="15"/>
      <c r="CD711" s="15" t="str">
        <f t="shared" si="110"/>
        <v>Biofire</v>
      </c>
      <c r="CE711" s="15"/>
      <c r="CF711" s="15"/>
      <c r="CG711" s="15"/>
      <c r="CH711" s="15"/>
      <c r="CI711" s="15"/>
      <c r="CJ711" s="15"/>
    </row>
    <row r="712" spans="1:117" ht="12.75">
      <c r="A712" s="15" t="s">
        <v>5286</v>
      </c>
      <c r="B712" s="15" t="s">
        <v>5287</v>
      </c>
      <c r="C712" s="15" t="s">
        <v>58</v>
      </c>
      <c r="D712" s="16">
        <v>2012</v>
      </c>
      <c r="E712" s="15" t="s">
        <v>5288</v>
      </c>
      <c r="F712" s="15"/>
      <c r="G712" s="15"/>
      <c r="H712" s="15"/>
      <c r="I712" s="15"/>
      <c r="J712" s="15"/>
      <c r="K712" s="17" t="e">
        <f t="shared" si="105"/>
        <v>#VALUE!</v>
      </c>
      <c r="L712" s="15"/>
      <c r="M712" s="18" t="e">
        <f t="shared" si="95"/>
        <v>#VALUE!</v>
      </c>
      <c r="N712" s="15"/>
      <c r="O712" s="15"/>
      <c r="P712" s="15"/>
      <c r="Q712" s="15"/>
      <c r="R712" s="15"/>
      <c r="S712" s="19"/>
      <c r="T712" s="15"/>
      <c r="U712" s="17"/>
      <c r="V712" s="15"/>
      <c r="W712" s="15"/>
      <c r="X712" s="15" t="s">
        <v>538</v>
      </c>
      <c r="Y712" s="15" t="s">
        <v>5289</v>
      </c>
      <c r="AB712" s="20"/>
      <c r="AC712" s="21" t="s">
        <v>5290</v>
      </c>
      <c r="AD712" s="21" t="s">
        <v>5291</v>
      </c>
      <c r="AE712" s="21" t="s">
        <v>5292</v>
      </c>
      <c r="AF712" s="21" t="s">
        <v>5293</v>
      </c>
      <c r="AG712" s="22">
        <f t="shared" si="98"/>
        <v>0.38709677419354838</v>
      </c>
      <c r="AH712" s="15" t="e">
        <f t="shared" si="111"/>
        <v>#VALUE!</v>
      </c>
      <c r="AI712" s="22" t="e">
        <f>VLOOKUP(A712,'[1]Deals (investment)'!$B$2:$Z$1497,1,FALSE)</f>
        <v>#N/A</v>
      </c>
      <c r="AJ712" s="22" t="e">
        <f>VLOOKUP(A712,'[1]Deals (investment)'!$B$2:$Z$870,15,FALSE)</f>
        <v>#N/A</v>
      </c>
      <c r="AK712" s="17" t="e">
        <f>VLOOKUP(A712,'[1]Deals (Exits)'!B:B,1,FALSE)</f>
        <v>#N/A</v>
      </c>
      <c r="AL712" s="23" t="e">
        <f>VLOOKUP(G712,[1]Lookups!$V$3:$Y$197,4,FALSE)</f>
        <v>#N/A</v>
      </c>
      <c r="AM712" s="17" t="str">
        <f>VLOOKUP(X712,[1]Lookups!$B$3:$C$200,2,FALSE)</f>
        <v>Agriculture</v>
      </c>
      <c r="AN712" s="17" t="e">
        <f>VLOOKUP(R712,[1]Lookups!$H$3:$I$69,2,FALSE)</f>
        <v>#N/A</v>
      </c>
      <c r="AO712" s="17" t="e">
        <f>VLOOKUP(T712,[1]Lookups!$H$3:$I$69,2,FALSE)</f>
        <v>#N/A</v>
      </c>
      <c r="AP712" s="17" t="e">
        <f>VLOOKUP(AN712,[1]Lookups!$N$3:$O$11,2,FALSE)</f>
        <v>#N/A</v>
      </c>
      <c r="AQ712" s="18" t="e">
        <f>COUNTIFS('[1]Deals (investment)'!$B:$B,$A712)</f>
        <v>#VALUE!</v>
      </c>
      <c r="AR712" s="18" t="e">
        <f>COUNTIFS('[1]Deals (investment)'!$B:$B,$A712,'[1]Deals (investment)'!$T:$T,$AW$1)+COUNTIFS('[1]Deals (investment)'!$B:$B,$A712,'[1]Deals (investment)'!$T:$T,$AX$1)+COUNTIFS('[1]Deals (investment)'!$B:$B,$A712,'[1]Deals (investment)'!$T:$T,$AY$1)</f>
        <v>#VALUE!</v>
      </c>
      <c r="AS712" s="17" t="e">
        <f>SUMIFS('[1]Deals (investment)'!$C:$C,'[1]Deals (investment)'!$B:$B,$A712)</f>
        <v>#VALUE!</v>
      </c>
      <c r="AT712" s="17" t="e">
        <f t="shared" si="106"/>
        <v>#VALUE!</v>
      </c>
      <c r="AU712" s="18" t="e">
        <f>COUNTIF('[1]Deals (Exits)'!$B:$B,A712)</f>
        <v>#VALUE!</v>
      </c>
      <c r="AV712" s="17" t="e">
        <f>SUMIFS('[1]Deals (investment)'!$C:$C,'[1]Deals (investment)'!$B:$B,$A712,'[1]Deals (investment)'!$T:$T,AV$1)</f>
        <v>#VALUE!</v>
      </c>
      <c r="AW712" s="17" t="e">
        <f>SUMIFS('[1]Deals (investment)'!$C:$C,'[1]Deals (investment)'!$B:$B,$A712,'[1]Deals (investment)'!$T:$T,AW$1)</f>
        <v>#VALUE!</v>
      </c>
      <c r="AX712" s="17" t="e">
        <f>SUMIFS('[1]Deals (investment)'!$C:$C,'[1]Deals (investment)'!$B:$B,$A712,'[1]Deals (investment)'!$T:$T,AX$1)</f>
        <v>#VALUE!</v>
      </c>
      <c r="AY712" s="17" t="e">
        <f>SUMIFS('[1]Deals (investment)'!$C:$C,'[1]Deals (investment)'!$B:$B,$A712,'[1]Deals (investment)'!$T:$T,AY$1)</f>
        <v>#VALUE!</v>
      </c>
      <c r="AZ712" s="17" t="e">
        <f>SUMIFS('[1]Deals (investment)'!$C:$C,'[1]Deals (investment)'!$B:$B,$A712,'[1]Deals (investment)'!$T:$T,AZ$1)</f>
        <v>#VALUE!</v>
      </c>
      <c r="BA712" s="17" t="e">
        <f>SUMIFS('[1]Deals (investment)'!$C:$C,'[1]Deals (investment)'!$B:$B,$A712,'[1]Deals (investment)'!$T:$T,BA$1)</f>
        <v>#VALUE!</v>
      </c>
      <c r="BB712" s="17" t="e">
        <f>SUMIFS('[1]Deals (investment)'!$C:$C,'[1]Deals (investment)'!$B:$B,$A712,'[1]Deals (investment)'!$T:$T,BB$1)</f>
        <v>#VALUE!</v>
      </c>
      <c r="BC712" s="17" t="e">
        <f>SUMIFS('[1]Deals (Exits)'!$C:$C,'[1]Deals (Exits)'!$B:$B,$A712)</f>
        <v>#VALUE!</v>
      </c>
      <c r="BD712" s="17" t="e">
        <f>SUMIFS('[1]Deals (investment)'!$C:$C,'[1]Deals (investment)'!$B:$B,$A712,'[1]Deals (investment)'!$V:$V,BD$1)</f>
        <v>#VALUE!</v>
      </c>
      <c r="BE712" s="17" t="e">
        <f>SUMIFS('[1]Deals (investment)'!$C:$C,'[1]Deals (investment)'!$B:$B,$A712,'[1]Deals (investment)'!$V:$V,BE$1)</f>
        <v>#VALUE!</v>
      </c>
      <c r="BF712" s="17" t="e">
        <f>SUMIFS('[1]Deals (investment)'!$C:$C,'[1]Deals (investment)'!$B:$B,$A712,'[1]Deals (investment)'!$V:$V,BF$1)</f>
        <v>#VALUE!</v>
      </c>
      <c r="BG712" s="17" t="e">
        <f>SUMIFS('[1]Deals (investment)'!$C:$C,'[1]Deals (investment)'!$B:$B,$A712,'[1]Deals (investment)'!$V:$V,BG$1)</f>
        <v>#VALUE!</v>
      </c>
      <c r="BH712" s="17" t="e">
        <f>SUMIFS('[1]Deals (investment)'!$C:$C,'[1]Deals (investment)'!$B:$B,$A712,'[1]Deals (investment)'!$V:$V,BH$1)</f>
        <v>#VALUE!</v>
      </c>
      <c r="BI712" s="17" t="e">
        <f>SUMIFS('[1]Deals (investment)'!$C:$C,'[1]Deals (investment)'!$B:$B,$A712,'[1]Deals (investment)'!$V:$V,BI$1)</f>
        <v>#VALUE!</v>
      </c>
      <c r="BJ712" s="17" t="e">
        <f>SUMIFS('[1]Deals (investment)'!$C:$C,'[1]Deals (investment)'!$B:$B,$A712,'[1]Deals (investment)'!$V:$V,BJ$1)</f>
        <v>#VALUE!</v>
      </c>
      <c r="BK712" s="17" t="e">
        <f>SUMIFS('[1]Deals (investment)'!$C:$C,'[1]Deals (investment)'!$B:$B,$A712,'[1]Deals (investment)'!$V:$V,BK$1)</f>
        <v>#VALUE!</v>
      </c>
      <c r="BL712" s="17" t="e">
        <f>SUMIFS('[1]Deals (investment)'!$C:$C,'[1]Deals (investment)'!$B:$B,$A712,'[1]Deals (investment)'!$V:$V,BL$1)</f>
        <v>#VALUE!</v>
      </c>
      <c r="BM712" s="17" t="e">
        <f>SUMIFS('[1]Deals (investment)'!$C:$C,'[1]Deals (investment)'!$B:$B,$A712,'[1]Deals (investment)'!$V:$V,BM$1)</f>
        <v>#VALUE!</v>
      </c>
      <c r="BN712" s="15"/>
      <c r="BO712" s="15"/>
      <c r="BP712" s="22"/>
      <c r="BQ712" s="15"/>
      <c r="BR712" s="15"/>
      <c r="BS712" s="15"/>
      <c r="BT712" s="15"/>
      <c r="BU712" s="15"/>
      <c r="BV712" s="15"/>
      <c r="BW712" s="15"/>
      <c r="BX712" s="15"/>
      <c r="BY712" s="15"/>
      <c r="BZ712" s="15"/>
      <c r="CA712" s="15"/>
      <c r="CB712" s="15"/>
      <c r="CC712" s="15"/>
      <c r="CD712" s="15" t="str">
        <f t="shared" si="110"/>
        <v>BiophytoBIOPHYTO LEADER DU NEEM AU BÉNIN, Biophyto est pionner sur l’exploitation et la transformation des graines du Neem. Nos produits tirent leur efficacité des vertus avérées de cet arbre longtemps ignoré. Biophyto reste depuis 2011, la première entreprise au Bénin à se consacrer à la recherche et l’exploitation du Neem. Nos produits sont des concentrés des bienfaits qu’offre la nature.Active</v>
      </c>
      <c r="CE712" s="15"/>
      <c r="CF712" s="15"/>
      <c r="CG712" s="15"/>
      <c r="CH712" s="15"/>
      <c r="CI712" s="15"/>
      <c r="CJ712" s="15"/>
    </row>
    <row r="713" spans="1:117" ht="12.75">
      <c r="A713" s="15" t="s">
        <v>5294</v>
      </c>
      <c r="B713" s="38" t="s">
        <v>5295</v>
      </c>
      <c r="C713" s="15" t="s">
        <v>58</v>
      </c>
      <c r="D713" s="15">
        <v>2010</v>
      </c>
      <c r="E713" s="17" t="s">
        <v>482</v>
      </c>
      <c r="F713" s="17" t="s">
        <v>5296</v>
      </c>
      <c r="G713" s="15" t="s">
        <v>282</v>
      </c>
      <c r="H713" s="15"/>
      <c r="I713" s="17" t="s">
        <v>5297</v>
      </c>
      <c r="J713" s="17"/>
      <c r="K713" s="17" t="e">
        <f t="shared" si="105"/>
        <v>#VALUE!</v>
      </c>
      <c r="L713" s="15"/>
      <c r="M713" s="18" t="e">
        <f t="shared" si="95"/>
        <v>#VALUE!</v>
      </c>
      <c r="N713" s="15"/>
      <c r="O713" s="15"/>
      <c r="P713" s="15"/>
      <c r="Q713" s="24" t="e">
        <f ca="1">_xludf.MAXIFS('[1]Deals (investment)'!A:A,'[1]Deals (investment)'!B:B,A713)</f>
        <v>#NAME?</v>
      </c>
      <c r="R713" s="15" t="s">
        <v>1830</v>
      </c>
      <c r="S713" s="19">
        <v>6800000</v>
      </c>
      <c r="T713" s="15" t="s">
        <v>1830</v>
      </c>
      <c r="U713" s="19">
        <v>6800000</v>
      </c>
      <c r="V713" s="15" t="s">
        <v>5298</v>
      </c>
      <c r="W713" s="28">
        <v>0</v>
      </c>
      <c r="X713" s="15" t="s">
        <v>107</v>
      </c>
      <c r="Y713" s="15" t="s">
        <v>5299</v>
      </c>
      <c r="AB713" s="30" t="s">
        <v>171</v>
      </c>
      <c r="AC713" s="31" t="s">
        <v>5300</v>
      </c>
      <c r="AD713" s="39" t="s">
        <v>5301</v>
      </c>
      <c r="AE713" s="39" t="s">
        <v>5302</v>
      </c>
      <c r="AF713" s="39" t="s">
        <v>5303</v>
      </c>
      <c r="AG713" s="22">
        <f t="shared" ca="1" si="98"/>
        <v>0.74193548387096775</v>
      </c>
      <c r="AH713" s="15" t="e">
        <f t="shared" si="111"/>
        <v>#VALUE!</v>
      </c>
      <c r="AI713" s="22" t="str">
        <f>VLOOKUP(A713,'[1]Deals (investment)'!$B$2:$Z$1497,1,FALSE)</f>
        <v>Bboxx</v>
      </c>
      <c r="AJ713" s="22" t="e">
        <f>VLOOKUP(A713,'[1]Deals (investment)'!$B$2:$Z$870,15,FALSE)</f>
        <v>#N/A</v>
      </c>
      <c r="AK713" s="17" t="e">
        <f>VLOOKUP(A713,'[1]Deals (Exits)'!B:B,1,FALSE)</f>
        <v>#N/A</v>
      </c>
      <c r="AL713" s="23">
        <f>VLOOKUP(G713,[1]Lookups!$V$3:$Y$197,4,FALSE)</f>
        <v>1</v>
      </c>
      <c r="AM713" s="17" t="str">
        <f>VLOOKUP(X713,[1]Lookups!$B$3:$C$200,2,FALSE)</f>
        <v>Energy &amp; Resources</v>
      </c>
      <c r="AN713" s="17" t="str">
        <f>VLOOKUP(R713,[1]Lookups!$H$3:$I$69,2,FALSE)</f>
        <v>7. Offerings</v>
      </c>
      <c r="AO713" s="17" t="str">
        <f>VLOOKUP(T713,[1]Lookups!$H$3:$I$69,2,FALSE)</f>
        <v>7. Offerings</v>
      </c>
      <c r="AP713" s="17" t="str">
        <f>VLOOKUP(AN713,[1]Lookups!$N$3:$O$11,2,FALSE)</f>
        <v>Mature</v>
      </c>
      <c r="AQ713" s="18" t="e">
        <f>COUNTIFS('[1]Deals (investment)'!$B:$B,$A713)</f>
        <v>#VALUE!</v>
      </c>
      <c r="AR713" s="18" t="e">
        <f>COUNTIFS('[1]Deals (investment)'!$B:$B,$A713,'[1]Deals (investment)'!$T:$T,$AW$1)+COUNTIFS('[1]Deals (investment)'!$B:$B,$A713,'[1]Deals (investment)'!$T:$T,$AX$1)+COUNTIFS('[1]Deals (investment)'!$B:$B,$A713,'[1]Deals (investment)'!$T:$T,$AY$1)</f>
        <v>#VALUE!</v>
      </c>
      <c r="AS713" s="17" t="e">
        <f>SUMIFS('[1]Deals (investment)'!$C:$C,'[1]Deals (investment)'!$B:$B,$A713)</f>
        <v>#VALUE!</v>
      </c>
      <c r="AT713" s="17" t="e">
        <f t="shared" si="106"/>
        <v>#VALUE!</v>
      </c>
      <c r="AU713" s="18" t="e">
        <f>COUNTIF('[1]Deals (Exits)'!$B:$B,A713)</f>
        <v>#VALUE!</v>
      </c>
      <c r="AV713" s="17" t="e">
        <f>SUMIFS('[1]Deals (investment)'!$C:$C,'[1]Deals (investment)'!$B:$B,$A713,'[1]Deals (investment)'!$T:$T,AV$1)</f>
        <v>#VALUE!</v>
      </c>
      <c r="AW713" s="17" t="e">
        <f>SUMIFS('[1]Deals (investment)'!$C:$C,'[1]Deals (investment)'!$B:$B,$A713,'[1]Deals (investment)'!$T:$T,AW$1)</f>
        <v>#VALUE!</v>
      </c>
      <c r="AX713" s="17" t="e">
        <f>SUMIFS('[1]Deals (investment)'!$C:$C,'[1]Deals (investment)'!$B:$B,$A713,'[1]Deals (investment)'!$T:$T,AX$1)</f>
        <v>#VALUE!</v>
      </c>
      <c r="AY713" s="17" t="e">
        <f>SUMIFS('[1]Deals (investment)'!$C:$C,'[1]Deals (investment)'!$B:$B,$A713,'[1]Deals (investment)'!$T:$T,AY$1)</f>
        <v>#VALUE!</v>
      </c>
      <c r="AZ713" s="17" t="e">
        <f>SUMIFS('[1]Deals (investment)'!$C:$C,'[1]Deals (investment)'!$B:$B,$A713,'[1]Deals (investment)'!$T:$T,AZ$1)</f>
        <v>#VALUE!</v>
      </c>
      <c r="BA713" s="17" t="e">
        <f>SUMIFS('[1]Deals (investment)'!$C:$C,'[1]Deals (investment)'!$B:$B,$A713,'[1]Deals (investment)'!$T:$T,BA$1)</f>
        <v>#VALUE!</v>
      </c>
      <c r="BB713" s="17" t="e">
        <f>SUMIFS('[1]Deals (investment)'!$C:$C,'[1]Deals (investment)'!$B:$B,$A713,'[1]Deals (investment)'!$T:$T,BB$1)</f>
        <v>#VALUE!</v>
      </c>
      <c r="BC713" s="17" t="e">
        <f>SUMIFS('[1]Deals (Exits)'!$C:$C,'[1]Deals (Exits)'!$B:$B,$A713)</f>
        <v>#VALUE!</v>
      </c>
      <c r="BD713" s="17" t="e">
        <f>SUMIFS('[1]Deals (investment)'!$C:$C,'[1]Deals (investment)'!$B:$B,$A713,'[1]Deals (investment)'!$V:$V,BD$1)</f>
        <v>#VALUE!</v>
      </c>
      <c r="BE713" s="17" t="e">
        <f>SUMIFS('[1]Deals (investment)'!$C:$C,'[1]Deals (investment)'!$B:$B,$A713,'[1]Deals (investment)'!$V:$V,BE$1)</f>
        <v>#VALUE!</v>
      </c>
      <c r="BF713" s="17" t="e">
        <f>SUMIFS('[1]Deals (investment)'!$C:$C,'[1]Deals (investment)'!$B:$B,$A713,'[1]Deals (investment)'!$V:$V,BF$1)</f>
        <v>#VALUE!</v>
      </c>
      <c r="BG713" s="17" t="e">
        <f>SUMIFS('[1]Deals (investment)'!$C:$C,'[1]Deals (investment)'!$B:$B,$A713,'[1]Deals (investment)'!$V:$V,BG$1)</f>
        <v>#VALUE!</v>
      </c>
      <c r="BH713" s="17" t="e">
        <f>SUMIFS('[1]Deals (investment)'!$C:$C,'[1]Deals (investment)'!$B:$B,$A713,'[1]Deals (investment)'!$V:$V,BH$1)</f>
        <v>#VALUE!</v>
      </c>
      <c r="BI713" s="17" t="e">
        <f>SUMIFS('[1]Deals (investment)'!$C:$C,'[1]Deals (investment)'!$B:$B,$A713,'[1]Deals (investment)'!$V:$V,BI$1)</f>
        <v>#VALUE!</v>
      </c>
      <c r="BJ713" s="17" t="e">
        <f>SUMIFS('[1]Deals (investment)'!$C:$C,'[1]Deals (investment)'!$B:$B,$A713,'[1]Deals (investment)'!$V:$V,BJ$1)</f>
        <v>#VALUE!</v>
      </c>
      <c r="BK713" s="17" t="e">
        <f>SUMIFS('[1]Deals (investment)'!$C:$C,'[1]Deals (investment)'!$B:$B,$A713,'[1]Deals (investment)'!$V:$V,BK$1)</f>
        <v>#VALUE!</v>
      </c>
      <c r="BL713" s="17" t="e">
        <f>SUMIFS('[1]Deals (investment)'!$C:$C,'[1]Deals (investment)'!$B:$B,$A713,'[1]Deals (investment)'!$V:$V,BL$1)</f>
        <v>#VALUE!</v>
      </c>
      <c r="BM713" s="17" t="e">
        <f>SUMIFS('[1]Deals (investment)'!$C:$C,'[1]Deals (investment)'!$B:$B,$A713,'[1]Deals (investment)'!$V:$V,BM$1)</f>
        <v>#VALUE!</v>
      </c>
      <c r="BN713" s="15"/>
      <c r="BO713" s="15"/>
      <c r="BP713" s="22"/>
      <c r="BQ713" s="15"/>
      <c r="BR713" s="15"/>
      <c r="BS713" s="15"/>
      <c r="BT713" s="15"/>
      <c r="BU713" s="15"/>
      <c r="BV713" s="15"/>
      <c r="BW713" s="15"/>
      <c r="BX713" s="15"/>
      <c r="BY713" s="15"/>
      <c r="BZ713" s="15"/>
      <c r="CA713" s="15"/>
      <c r="CB713" s="15"/>
      <c r="CC713" s="15"/>
      <c r="CD713" s="15" t="str">
        <f t="shared" si="110"/>
        <v>BboxxBBOXX designs, manufactures, distributes and finances innovative plug &amp; play solar systems to improve access to energy across Africa and the developing world. More than 150,000 BBOXX products have been sold in more than 35 countries, improving the lives of more than 675,000 peopleActive</v>
      </c>
      <c r="CE713" s="15"/>
      <c r="CF713" s="15"/>
      <c r="CG713" s="15"/>
      <c r="CH713" s="15"/>
      <c r="CI713" s="15"/>
      <c r="CJ713" s="15"/>
      <c r="DM713">
        <v>145</v>
      </c>
    </row>
    <row r="714" spans="1:117" ht="12.75">
      <c r="A714" s="15" t="s">
        <v>5304</v>
      </c>
      <c r="B714" s="15"/>
      <c r="C714" s="15"/>
      <c r="D714" s="16"/>
      <c r="E714" s="15"/>
      <c r="F714" s="15"/>
      <c r="G714" s="15"/>
      <c r="H714" s="15"/>
      <c r="I714" s="15"/>
      <c r="J714" s="15"/>
      <c r="K714" s="17" t="e">
        <f t="shared" si="105"/>
        <v>#VALUE!</v>
      </c>
      <c r="L714" s="15"/>
      <c r="M714" s="18" t="e">
        <f t="shared" si="95"/>
        <v>#VALUE!</v>
      </c>
      <c r="N714" s="15"/>
      <c r="O714" s="15"/>
      <c r="P714" s="15"/>
      <c r="Q714" s="24" t="e">
        <f ca="1">_xludf.MAXIFS('[1]Deals (investment)'!A:A,'[1]Deals (investment)'!B:B,A714)</f>
        <v>#NAME?</v>
      </c>
      <c r="R714" s="15"/>
      <c r="S714" s="19"/>
      <c r="T714" s="15"/>
      <c r="U714" s="17"/>
      <c r="V714" s="15"/>
      <c r="W714" s="15"/>
      <c r="X714" s="15" t="s">
        <v>921</v>
      </c>
      <c r="Y714" s="15"/>
      <c r="AB714" s="20"/>
      <c r="AC714" s="15"/>
      <c r="AD714" s="15"/>
      <c r="AE714" s="15"/>
      <c r="AF714" s="15"/>
      <c r="AG714" s="22">
        <f t="shared" ca="1" si="98"/>
        <v>0.12903225806451613</v>
      </c>
      <c r="AH714" s="15" t="str">
        <f t="shared" si="111"/>
        <v/>
      </c>
      <c r="AI714" s="22" t="e">
        <f>VLOOKUP(A714,'[1]Deals (investment)'!$B$2:$Z$1497,1,FALSE)</f>
        <v>#N/A</v>
      </c>
      <c r="AJ714" s="22" t="e">
        <f>VLOOKUP(A714,'[1]Deals (investment)'!$B$2:$Z$870,15,FALSE)</f>
        <v>#N/A</v>
      </c>
      <c r="AK714" s="17" t="e">
        <f>VLOOKUP(A714,'[1]Deals (Exits)'!B:B,1,FALSE)</f>
        <v>#N/A</v>
      </c>
      <c r="AL714" s="23" t="e">
        <f>VLOOKUP(G714,[1]Lookups!$V$3:$Y$197,4,FALSE)</f>
        <v>#N/A</v>
      </c>
      <c r="AM714" s="17" t="str">
        <f>VLOOKUP(X714,[1]Lookups!$B$3:$C$200,2,FALSE)</f>
        <v>Other Technologies &amp; Information Technology</v>
      </c>
      <c r="AN714" s="17" t="e">
        <f>VLOOKUP(R714,[1]Lookups!$H$3:$I$69,2,FALSE)</f>
        <v>#N/A</v>
      </c>
      <c r="AO714" s="17" t="e">
        <f>VLOOKUP(T714,[1]Lookups!$H$3:$I$69,2,FALSE)</f>
        <v>#N/A</v>
      </c>
      <c r="AP714" s="17" t="e">
        <f>VLOOKUP(AN714,[1]Lookups!$N$3:$O$11,2,FALSE)</f>
        <v>#N/A</v>
      </c>
      <c r="AQ714" s="18" t="e">
        <f>COUNTIFS('[1]Deals (investment)'!$B:$B,$A714)</f>
        <v>#VALUE!</v>
      </c>
      <c r="AR714" s="18" t="e">
        <f>COUNTIFS('[1]Deals (investment)'!$B:$B,$A714,'[1]Deals (investment)'!$T:$T,$AW$1)+COUNTIFS('[1]Deals (investment)'!$B:$B,$A714,'[1]Deals (investment)'!$T:$T,$AX$1)+COUNTIFS('[1]Deals (investment)'!$B:$B,$A714,'[1]Deals (investment)'!$T:$T,$AY$1)</f>
        <v>#VALUE!</v>
      </c>
      <c r="AS714" s="17" t="e">
        <f>SUMIFS('[1]Deals (investment)'!$C:$C,'[1]Deals (investment)'!$B:$B,$A714)</f>
        <v>#VALUE!</v>
      </c>
      <c r="AT714" s="17" t="e">
        <f t="shared" si="106"/>
        <v>#VALUE!</v>
      </c>
      <c r="AU714" s="18" t="e">
        <f>COUNTIF('[1]Deals (Exits)'!$B:$B,A714)</f>
        <v>#VALUE!</v>
      </c>
      <c r="AV714" s="17" t="e">
        <f>SUMIFS('[1]Deals (investment)'!$C:$C,'[1]Deals (investment)'!$B:$B,$A714,'[1]Deals (investment)'!$T:$T,AV$1)</f>
        <v>#VALUE!</v>
      </c>
      <c r="AW714" s="17" t="e">
        <f>SUMIFS('[1]Deals (investment)'!$C:$C,'[1]Deals (investment)'!$B:$B,$A714,'[1]Deals (investment)'!$T:$T,AW$1)</f>
        <v>#VALUE!</v>
      </c>
      <c r="AX714" s="17" t="e">
        <f>SUMIFS('[1]Deals (investment)'!$C:$C,'[1]Deals (investment)'!$B:$B,$A714,'[1]Deals (investment)'!$T:$T,AX$1)</f>
        <v>#VALUE!</v>
      </c>
      <c r="AY714" s="17" t="e">
        <f>SUMIFS('[1]Deals (investment)'!$C:$C,'[1]Deals (investment)'!$B:$B,$A714,'[1]Deals (investment)'!$T:$T,AY$1)</f>
        <v>#VALUE!</v>
      </c>
      <c r="AZ714" s="17" t="e">
        <f>SUMIFS('[1]Deals (investment)'!$C:$C,'[1]Deals (investment)'!$B:$B,$A714,'[1]Deals (investment)'!$T:$T,AZ$1)</f>
        <v>#VALUE!</v>
      </c>
      <c r="BA714" s="17" t="e">
        <f>SUMIFS('[1]Deals (investment)'!$C:$C,'[1]Deals (investment)'!$B:$B,$A714,'[1]Deals (investment)'!$T:$T,BA$1)</f>
        <v>#VALUE!</v>
      </c>
      <c r="BB714" s="17" t="e">
        <f>SUMIFS('[1]Deals (investment)'!$C:$C,'[1]Deals (investment)'!$B:$B,$A714,'[1]Deals (investment)'!$T:$T,BB$1)</f>
        <v>#VALUE!</v>
      </c>
      <c r="BC714" s="17" t="e">
        <f>SUMIFS('[1]Deals (Exits)'!$C:$C,'[1]Deals (Exits)'!$B:$B,$A714)</f>
        <v>#VALUE!</v>
      </c>
      <c r="BD714" s="17" t="e">
        <f>SUMIFS('[1]Deals (investment)'!$C:$C,'[1]Deals (investment)'!$B:$B,$A714,'[1]Deals (investment)'!$V:$V,BD$1)</f>
        <v>#VALUE!</v>
      </c>
      <c r="BE714" s="17" t="e">
        <f>SUMIFS('[1]Deals (investment)'!$C:$C,'[1]Deals (investment)'!$B:$B,$A714,'[1]Deals (investment)'!$V:$V,BE$1)</f>
        <v>#VALUE!</v>
      </c>
      <c r="BF714" s="17" t="e">
        <f>SUMIFS('[1]Deals (investment)'!$C:$C,'[1]Deals (investment)'!$B:$B,$A714,'[1]Deals (investment)'!$V:$V,BF$1)</f>
        <v>#VALUE!</v>
      </c>
      <c r="BG714" s="17" t="e">
        <f>SUMIFS('[1]Deals (investment)'!$C:$C,'[1]Deals (investment)'!$B:$B,$A714,'[1]Deals (investment)'!$V:$V,BG$1)</f>
        <v>#VALUE!</v>
      </c>
      <c r="BH714" s="17" t="e">
        <f>SUMIFS('[1]Deals (investment)'!$C:$C,'[1]Deals (investment)'!$B:$B,$A714,'[1]Deals (investment)'!$V:$V,BH$1)</f>
        <v>#VALUE!</v>
      </c>
      <c r="BI714" s="17" t="e">
        <f>SUMIFS('[1]Deals (investment)'!$C:$C,'[1]Deals (investment)'!$B:$B,$A714,'[1]Deals (investment)'!$V:$V,BI$1)</f>
        <v>#VALUE!</v>
      </c>
      <c r="BJ714" s="17" t="e">
        <f>SUMIFS('[1]Deals (investment)'!$C:$C,'[1]Deals (investment)'!$B:$B,$A714,'[1]Deals (investment)'!$V:$V,BJ$1)</f>
        <v>#VALUE!</v>
      </c>
      <c r="BK714" s="17" t="e">
        <f>SUMIFS('[1]Deals (investment)'!$C:$C,'[1]Deals (investment)'!$B:$B,$A714,'[1]Deals (investment)'!$V:$V,BK$1)</f>
        <v>#VALUE!</v>
      </c>
      <c r="BL714" s="17" t="e">
        <f>SUMIFS('[1]Deals (investment)'!$C:$C,'[1]Deals (investment)'!$B:$B,$A714,'[1]Deals (investment)'!$V:$V,BL$1)</f>
        <v>#VALUE!</v>
      </c>
      <c r="BM714" s="17" t="e">
        <f>SUMIFS('[1]Deals (investment)'!$C:$C,'[1]Deals (investment)'!$B:$B,$A714,'[1]Deals (investment)'!$V:$V,BM$1)</f>
        <v>#VALUE!</v>
      </c>
      <c r="BN714" s="15"/>
      <c r="BO714" s="15"/>
      <c r="BP714" s="22"/>
      <c r="BQ714" s="15"/>
      <c r="BR714" s="15"/>
      <c r="BS714" s="15"/>
      <c r="BT714" s="15"/>
      <c r="BU714" s="15"/>
      <c r="BV714" s="15"/>
      <c r="BW714" s="15"/>
      <c r="BX714" s="15"/>
      <c r="BY714" s="15"/>
      <c r="BZ714" s="15"/>
      <c r="CA714" s="15"/>
      <c r="CB714" s="15"/>
      <c r="CC714" s="15"/>
      <c r="CD714" s="15" t="str">
        <f t="shared" si="110"/>
        <v>Bitsweaver</v>
      </c>
      <c r="CE714" s="15"/>
      <c r="CF714" s="15"/>
      <c r="CG714" s="15"/>
      <c r="CH714" s="15"/>
      <c r="CI714" s="15"/>
      <c r="CJ714" s="15"/>
    </row>
    <row r="715" spans="1:117" ht="12.75">
      <c r="A715" s="15" t="s">
        <v>5305</v>
      </c>
      <c r="B715" s="15" t="s">
        <v>5306</v>
      </c>
      <c r="C715" s="15" t="s">
        <v>58</v>
      </c>
      <c r="D715" s="16">
        <v>2006</v>
      </c>
      <c r="E715" s="15" t="s">
        <v>158</v>
      </c>
      <c r="F715" s="15"/>
      <c r="G715" s="15"/>
      <c r="H715" s="15"/>
      <c r="I715" s="15"/>
      <c r="J715" s="15"/>
      <c r="K715" s="17" t="e">
        <f t="shared" si="105"/>
        <v>#VALUE!</v>
      </c>
      <c r="L715" s="15"/>
      <c r="M715" s="18" t="e">
        <f t="shared" si="95"/>
        <v>#VALUE!</v>
      </c>
      <c r="N715" s="15"/>
      <c r="O715" s="15"/>
      <c r="P715" s="15"/>
      <c r="Q715" s="15"/>
      <c r="R715" s="15"/>
      <c r="S715" s="19"/>
      <c r="T715" s="15"/>
      <c r="U715" s="17"/>
      <c r="V715" s="15" t="s">
        <v>5307</v>
      </c>
      <c r="W715" s="15"/>
      <c r="X715" s="15" t="s">
        <v>158</v>
      </c>
      <c r="Y715" s="15" t="s">
        <v>5308</v>
      </c>
      <c r="AB715" s="20"/>
      <c r="AC715" s="21" t="s">
        <v>5309</v>
      </c>
      <c r="AD715" s="21" t="s">
        <v>5310</v>
      </c>
      <c r="AE715" s="21" t="s">
        <v>5311</v>
      </c>
      <c r="AF715" s="21" t="s">
        <v>5312</v>
      </c>
      <c r="AG715" s="22">
        <f t="shared" si="98"/>
        <v>0.41935483870967744</v>
      </c>
      <c r="AH715" s="15" t="str">
        <f t="shared" si="111"/>
        <v/>
      </c>
      <c r="AI715" s="22" t="e">
        <f>VLOOKUP(A715,'[1]Deals (investment)'!$B$2:$Z$1497,1,FALSE)</f>
        <v>#N/A</v>
      </c>
      <c r="AJ715" s="22" t="e">
        <f>VLOOKUP(A715,'[1]Deals (investment)'!$B$2:$Z$870,15,FALSE)</f>
        <v>#N/A</v>
      </c>
      <c r="AK715" s="17" t="e">
        <f>VLOOKUP(A715,'[1]Deals (Exits)'!B:B,1,FALSE)</f>
        <v>#N/A</v>
      </c>
      <c r="AL715" s="23" t="e">
        <f>VLOOKUP(G715,[1]Lookups!$V$3:$Y$197,4,FALSE)</f>
        <v>#N/A</v>
      </c>
      <c r="AM715" s="17" t="str">
        <f>VLOOKUP(X715,[1]Lookups!$B$3:$C$200,2,FALSE)</f>
        <v>Financial Services</v>
      </c>
      <c r="AN715" s="17" t="e">
        <f>VLOOKUP(R715,[1]Lookups!$H$3:$I$69,2,FALSE)</f>
        <v>#N/A</v>
      </c>
      <c r="AO715" s="17" t="e">
        <f>VLOOKUP(T715,[1]Lookups!$H$3:$I$69,2,FALSE)</f>
        <v>#N/A</v>
      </c>
      <c r="AP715" s="17" t="e">
        <f>VLOOKUP(AN715,[1]Lookups!$N$3:$O$11,2,FALSE)</f>
        <v>#N/A</v>
      </c>
      <c r="AQ715" s="18" t="e">
        <f>COUNTIFS('[1]Deals (investment)'!$B:$B,$A715)</f>
        <v>#VALUE!</v>
      </c>
      <c r="AR715" s="18" t="e">
        <f>COUNTIFS('[1]Deals (investment)'!$B:$B,$A715,'[1]Deals (investment)'!$T:$T,$AW$1)+COUNTIFS('[1]Deals (investment)'!$B:$B,$A715,'[1]Deals (investment)'!$T:$T,$AX$1)+COUNTIFS('[1]Deals (investment)'!$B:$B,$A715,'[1]Deals (investment)'!$T:$T,$AY$1)</f>
        <v>#VALUE!</v>
      </c>
      <c r="AS715" s="17" t="e">
        <f>SUMIFS('[1]Deals (investment)'!$C:$C,'[1]Deals (investment)'!$B:$B,$A715)</f>
        <v>#VALUE!</v>
      </c>
      <c r="AT715" s="17" t="e">
        <f t="shared" si="106"/>
        <v>#VALUE!</v>
      </c>
      <c r="AU715" s="18" t="e">
        <f>COUNTIF('[1]Deals (Exits)'!$B:$B,A715)</f>
        <v>#VALUE!</v>
      </c>
      <c r="AV715" s="17" t="e">
        <f>SUMIFS('[1]Deals (investment)'!$C:$C,'[1]Deals (investment)'!$B:$B,$A715,'[1]Deals (investment)'!$T:$T,AV$1)</f>
        <v>#VALUE!</v>
      </c>
      <c r="AW715" s="17" t="e">
        <f>SUMIFS('[1]Deals (investment)'!$C:$C,'[1]Deals (investment)'!$B:$B,$A715,'[1]Deals (investment)'!$T:$T,AW$1)</f>
        <v>#VALUE!</v>
      </c>
      <c r="AX715" s="17" t="e">
        <f>SUMIFS('[1]Deals (investment)'!$C:$C,'[1]Deals (investment)'!$B:$B,$A715,'[1]Deals (investment)'!$T:$T,AX$1)</f>
        <v>#VALUE!</v>
      </c>
      <c r="AY715" s="17" t="e">
        <f>SUMIFS('[1]Deals (investment)'!$C:$C,'[1]Deals (investment)'!$B:$B,$A715,'[1]Deals (investment)'!$T:$T,AY$1)</f>
        <v>#VALUE!</v>
      </c>
      <c r="AZ715" s="17" t="e">
        <f>SUMIFS('[1]Deals (investment)'!$C:$C,'[1]Deals (investment)'!$B:$B,$A715,'[1]Deals (investment)'!$T:$T,AZ$1)</f>
        <v>#VALUE!</v>
      </c>
      <c r="BA715" s="17" t="e">
        <f>SUMIFS('[1]Deals (investment)'!$C:$C,'[1]Deals (investment)'!$B:$B,$A715,'[1]Deals (investment)'!$T:$T,BA$1)</f>
        <v>#VALUE!</v>
      </c>
      <c r="BB715" s="17" t="e">
        <f>SUMIFS('[1]Deals (investment)'!$C:$C,'[1]Deals (investment)'!$B:$B,$A715,'[1]Deals (investment)'!$T:$T,BB$1)</f>
        <v>#VALUE!</v>
      </c>
      <c r="BC715" s="17" t="e">
        <f>SUMIFS('[1]Deals (Exits)'!$C:$C,'[1]Deals (Exits)'!$B:$B,$A715)</f>
        <v>#VALUE!</v>
      </c>
      <c r="BD715" s="17" t="e">
        <f>SUMIFS('[1]Deals (investment)'!$C:$C,'[1]Deals (investment)'!$B:$B,$A715,'[1]Deals (investment)'!$V:$V,BD$1)</f>
        <v>#VALUE!</v>
      </c>
      <c r="BE715" s="17" t="e">
        <f>SUMIFS('[1]Deals (investment)'!$C:$C,'[1]Deals (investment)'!$B:$B,$A715,'[1]Deals (investment)'!$V:$V,BE$1)</f>
        <v>#VALUE!</v>
      </c>
      <c r="BF715" s="17" t="e">
        <f>SUMIFS('[1]Deals (investment)'!$C:$C,'[1]Deals (investment)'!$B:$B,$A715,'[1]Deals (investment)'!$V:$V,BF$1)</f>
        <v>#VALUE!</v>
      </c>
      <c r="BG715" s="17" t="e">
        <f>SUMIFS('[1]Deals (investment)'!$C:$C,'[1]Deals (investment)'!$B:$B,$A715,'[1]Deals (investment)'!$V:$V,BG$1)</f>
        <v>#VALUE!</v>
      </c>
      <c r="BH715" s="17" t="e">
        <f>SUMIFS('[1]Deals (investment)'!$C:$C,'[1]Deals (investment)'!$B:$B,$A715,'[1]Deals (investment)'!$V:$V,BH$1)</f>
        <v>#VALUE!</v>
      </c>
      <c r="BI715" s="17" t="e">
        <f>SUMIFS('[1]Deals (investment)'!$C:$C,'[1]Deals (investment)'!$B:$B,$A715,'[1]Deals (investment)'!$V:$V,BI$1)</f>
        <v>#VALUE!</v>
      </c>
      <c r="BJ715" s="17" t="e">
        <f>SUMIFS('[1]Deals (investment)'!$C:$C,'[1]Deals (investment)'!$B:$B,$A715,'[1]Deals (investment)'!$V:$V,BJ$1)</f>
        <v>#VALUE!</v>
      </c>
      <c r="BK715" s="17" t="e">
        <f>SUMIFS('[1]Deals (investment)'!$C:$C,'[1]Deals (investment)'!$B:$B,$A715,'[1]Deals (investment)'!$V:$V,BK$1)</f>
        <v>#VALUE!</v>
      </c>
      <c r="BL715" s="17" t="e">
        <f>SUMIFS('[1]Deals (investment)'!$C:$C,'[1]Deals (investment)'!$B:$B,$A715,'[1]Deals (investment)'!$V:$V,BL$1)</f>
        <v>#VALUE!</v>
      </c>
      <c r="BM715" s="17" t="e">
        <f>SUMIFS('[1]Deals (investment)'!$C:$C,'[1]Deals (investment)'!$B:$B,$A715,'[1]Deals (investment)'!$V:$V,BM$1)</f>
        <v>#VALUE!</v>
      </c>
      <c r="BN715" s="15"/>
      <c r="BO715" s="15"/>
      <c r="BP715" s="22"/>
      <c r="BQ715" s="15"/>
      <c r="BR715" s="15"/>
      <c r="BS715" s="15"/>
      <c r="BT715" s="15"/>
      <c r="BU715" s="15"/>
      <c r="BV715" s="15"/>
      <c r="BW715" s="15"/>
      <c r="BX715" s="15"/>
      <c r="BY715" s="15"/>
      <c r="BZ715" s="15"/>
      <c r="CA715" s="15"/>
      <c r="CB715" s="15"/>
      <c r="CC715" s="15"/>
      <c r="CD715" s="15" t="str">
        <f t="shared" si="110"/>
        <v>Direct Pay OnlineThe DPO Group is a leading payment service provider in Africa serving over 45,000 onlineActive</v>
      </c>
      <c r="CE715" s="15"/>
      <c r="CF715" s="15"/>
      <c r="CG715" s="15"/>
      <c r="CH715" s="15"/>
      <c r="CI715" s="15"/>
      <c r="CJ715" s="15"/>
    </row>
    <row r="716" spans="1:117" ht="12.75">
      <c r="A716" s="15" t="s">
        <v>5313</v>
      </c>
      <c r="B716" s="15"/>
      <c r="C716" s="15"/>
      <c r="D716" s="16"/>
      <c r="E716" s="15"/>
      <c r="F716" s="15"/>
      <c r="G716" s="15"/>
      <c r="H716" s="15"/>
      <c r="I716" s="15"/>
      <c r="J716" s="15"/>
      <c r="K716" s="17" t="e">
        <f t="shared" si="105"/>
        <v>#VALUE!</v>
      </c>
      <c r="L716" s="15"/>
      <c r="M716" s="18" t="e">
        <f t="shared" si="95"/>
        <v>#VALUE!</v>
      </c>
      <c r="N716" s="15"/>
      <c r="O716" s="15"/>
      <c r="P716" s="15"/>
      <c r="Q716" s="24" t="e">
        <f ca="1">_xludf.MAXIFS('[1]Deals (investment)'!A:A,'[1]Deals (investment)'!B:B,A716)</f>
        <v>#NAME?</v>
      </c>
      <c r="R716" s="15"/>
      <c r="S716" s="19"/>
      <c r="T716" s="15"/>
      <c r="U716" s="17"/>
      <c r="V716" s="15"/>
      <c r="W716" s="15"/>
      <c r="X716" s="15"/>
      <c r="Y716" s="15"/>
      <c r="AB716" s="20"/>
      <c r="AC716" s="15"/>
      <c r="AD716" s="15"/>
      <c r="AE716" s="15"/>
      <c r="AF716" s="15"/>
      <c r="AG716" s="22">
        <f t="shared" ca="1" si="98"/>
        <v>9.6774193548387094E-2</v>
      </c>
      <c r="AH716" s="15" t="str">
        <f t="shared" si="111"/>
        <v/>
      </c>
      <c r="AI716" s="22" t="e">
        <f>VLOOKUP(A716,'[1]Deals (investment)'!$B$2:$Z$1497,1,FALSE)</f>
        <v>#N/A</v>
      </c>
      <c r="AJ716" s="22" t="e">
        <f>VLOOKUP(A716,'[1]Deals (investment)'!$B$2:$Z$870,15,FALSE)</f>
        <v>#N/A</v>
      </c>
      <c r="AK716" s="17" t="e">
        <f>VLOOKUP(A716,'[1]Deals (Exits)'!B:B,1,FALSE)</f>
        <v>#N/A</v>
      </c>
      <c r="AL716" s="23" t="e">
        <f>VLOOKUP(G716,[1]Lookups!$V$3:$Y$197,4,FALSE)</f>
        <v>#N/A</v>
      </c>
      <c r="AM716" s="17" t="e">
        <f>VLOOKUP(X716,[1]Lookups!$B$3:$C$200,2,FALSE)</f>
        <v>#N/A</v>
      </c>
      <c r="AN716" s="17" t="e">
        <f>VLOOKUP(R716,[1]Lookups!$H$3:$I$69,2,FALSE)</f>
        <v>#N/A</v>
      </c>
      <c r="AO716" s="17" t="e">
        <f>VLOOKUP(T716,[1]Lookups!$H$3:$I$69,2,FALSE)</f>
        <v>#N/A</v>
      </c>
      <c r="AP716" s="17" t="e">
        <f>VLOOKUP(AN716,[1]Lookups!$N$3:$O$11,2,FALSE)</f>
        <v>#N/A</v>
      </c>
      <c r="AQ716" s="18" t="e">
        <f>COUNTIFS('[1]Deals (investment)'!$B:$B,$A716)</f>
        <v>#VALUE!</v>
      </c>
      <c r="AR716" s="18" t="e">
        <f>COUNTIFS('[1]Deals (investment)'!$B:$B,$A716,'[1]Deals (investment)'!$T:$T,$AW$1)+COUNTIFS('[1]Deals (investment)'!$B:$B,$A716,'[1]Deals (investment)'!$T:$T,$AX$1)+COUNTIFS('[1]Deals (investment)'!$B:$B,$A716,'[1]Deals (investment)'!$T:$T,$AY$1)</f>
        <v>#VALUE!</v>
      </c>
      <c r="AS716" s="17" t="e">
        <f>SUMIFS('[1]Deals (investment)'!$C:$C,'[1]Deals (investment)'!$B:$B,$A716)</f>
        <v>#VALUE!</v>
      </c>
      <c r="AT716" s="17" t="e">
        <f t="shared" si="106"/>
        <v>#VALUE!</v>
      </c>
      <c r="AU716" s="18" t="e">
        <f>COUNTIF('[1]Deals (Exits)'!$B:$B,A716)</f>
        <v>#VALUE!</v>
      </c>
      <c r="AV716" s="17" t="e">
        <f>SUMIFS('[1]Deals (investment)'!$C:$C,'[1]Deals (investment)'!$B:$B,$A716,'[1]Deals (investment)'!$T:$T,AV$1)</f>
        <v>#VALUE!</v>
      </c>
      <c r="AW716" s="17" t="e">
        <f>SUMIFS('[1]Deals (investment)'!$C:$C,'[1]Deals (investment)'!$B:$B,$A716,'[1]Deals (investment)'!$T:$T,AW$1)</f>
        <v>#VALUE!</v>
      </c>
      <c r="AX716" s="17" t="e">
        <f>SUMIFS('[1]Deals (investment)'!$C:$C,'[1]Deals (investment)'!$B:$B,$A716,'[1]Deals (investment)'!$T:$T,AX$1)</f>
        <v>#VALUE!</v>
      </c>
      <c r="AY716" s="17" t="e">
        <f>SUMIFS('[1]Deals (investment)'!$C:$C,'[1]Deals (investment)'!$B:$B,$A716,'[1]Deals (investment)'!$T:$T,AY$1)</f>
        <v>#VALUE!</v>
      </c>
      <c r="AZ716" s="17" t="e">
        <f>SUMIFS('[1]Deals (investment)'!$C:$C,'[1]Deals (investment)'!$B:$B,$A716,'[1]Deals (investment)'!$T:$T,AZ$1)</f>
        <v>#VALUE!</v>
      </c>
      <c r="BA716" s="17" t="e">
        <f>SUMIFS('[1]Deals (investment)'!$C:$C,'[1]Deals (investment)'!$B:$B,$A716,'[1]Deals (investment)'!$T:$T,BA$1)</f>
        <v>#VALUE!</v>
      </c>
      <c r="BB716" s="17" t="e">
        <f>SUMIFS('[1]Deals (investment)'!$C:$C,'[1]Deals (investment)'!$B:$B,$A716,'[1]Deals (investment)'!$T:$T,BB$1)</f>
        <v>#VALUE!</v>
      </c>
      <c r="BC716" s="17" t="e">
        <f>SUMIFS('[1]Deals (Exits)'!$C:$C,'[1]Deals (Exits)'!$B:$B,$A716)</f>
        <v>#VALUE!</v>
      </c>
      <c r="BD716" s="17" t="e">
        <f>SUMIFS('[1]Deals (investment)'!$C:$C,'[1]Deals (investment)'!$B:$B,$A716,'[1]Deals (investment)'!$V:$V,BD$1)</f>
        <v>#VALUE!</v>
      </c>
      <c r="BE716" s="17" t="e">
        <f>SUMIFS('[1]Deals (investment)'!$C:$C,'[1]Deals (investment)'!$B:$B,$A716,'[1]Deals (investment)'!$V:$V,BE$1)</f>
        <v>#VALUE!</v>
      </c>
      <c r="BF716" s="17" t="e">
        <f>SUMIFS('[1]Deals (investment)'!$C:$C,'[1]Deals (investment)'!$B:$B,$A716,'[1]Deals (investment)'!$V:$V,BF$1)</f>
        <v>#VALUE!</v>
      </c>
      <c r="BG716" s="17" t="e">
        <f>SUMIFS('[1]Deals (investment)'!$C:$C,'[1]Deals (investment)'!$B:$B,$A716,'[1]Deals (investment)'!$V:$V,BG$1)</f>
        <v>#VALUE!</v>
      </c>
      <c r="BH716" s="17" t="e">
        <f>SUMIFS('[1]Deals (investment)'!$C:$C,'[1]Deals (investment)'!$B:$B,$A716,'[1]Deals (investment)'!$V:$V,BH$1)</f>
        <v>#VALUE!</v>
      </c>
      <c r="BI716" s="17" t="e">
        <f>SUMIFS('[1]Deals (investment)'!$C:$C,'[1]Deals (investment)'!$B:$B,$A716,'[1]Deals (investment)'!$V:$V,BI$1)</f>
        <v>#VALUE!</v>
      </c>
      <c r="BJ716" s="17" t="e">
        <f>SUMIFS('[1]Deals (investment)'!$C:$C,'[1]Deals (investment)'!$B:$B,$A716,'[1]Deals (investment)'!$V:$V,BJ$1)</f>
        <v>#VALUE!</v>
      </c>
      <c r="BK716" s="17" t="e">
        <f>SUMIFS('[1]Deals (investment)'!$C:$C,'[1]Deals (investment)'!$B:$B,$A716,'[1]Deals (investment)'!$V:$V,BK$1)</f>
        <v>#VALUE!</v>
      </c>
      <c r="BL716" s="17" t="e">
        <f>SUMIFS('[1]Deals (investment)'!$C:$C,'[1]Deals (investment)'!$B:$B,$A716,'[1]Deals (investment)'!$V:$V,BL$1)</f>
        <v>#VALUE!</v>
      </c>
      <c r="BM716" s="17" t="e">
        <f>SUMIFS('[1]Deals (investment)'!$C:$C,'[1]Deals (investment)'!$B:$B,$A716,'[1]Deals (investment)'!$V:$V,BM$1)</f>
        <v>#VALUE!</v>
      </c>
      <c r="BN716" s="15"/>
      <c r="BO716" s="15"/>
      <c r="BP716" s="22"/>
      <c r="BQ716" s="15"/>
      <c r="BR716" s="15"/>
      <c r="BS716" s="15"/>
      <c r="BT716" s="15"/>
      <c r="BU716" s="15"/>
      <c r="BV716" s="15"/>
      <c r="BW716" s="15"/>
      <c r="BX716" s="15"/>
      <c r="BY716" s="15"/>
      <c r="BZ716" s="15"/>
      <c r="CA716" s="15"/>
      <c r="CB716" s="15"/>
      <c r="CC716" s="15"/>
      <c r="CD716" s="15" t="str">
        <f t="shared" si="110"/>
        <v>bizAR Reality</v>
      </c>
      <c r="CE716" s="15"/>
      <c r="CF716" s="15"/>
      <c r="CG716" s="15"/>
      <c r="CH716" s="15"/>
      <c r="CI716" s="15"/>
      <c r="CJ716" s="15"/>
    </row>
    <row r="717" spans="1:117" ht="12.75">
      <c r="A717" s="15" t="s">
        <v>5314</v>
      </c>
      <c r="B717" s="15" t="s">
        <v>5315</v>
      </c>
      <c r="C717" s="15" t="s">
        <v>58</v>
      </c>
      <c r="D717" s="16">
        <v>2016</v>
      </c>
      <c r="E717" s="15"/>
      <c r="F717" s="15"/>
      <c r="G717" s="15"/>
      <c r="H717" s="15"/>
      <c r="I717" s="15"/>
      <c r="J717" s="15"/>
      <c r="K717" s="17" t="e">
        <f t="shared" si="105"/>
        <v>#VALUE!</v>
      </c>
      <c r="L717" s="15"/>
      <c r="M717" s="18" t="e">
        <f t="shared" si="95"/>
        <v>#VALUE!</v>
      </c>
      <c r="N717" s="15"/>
      <c r="O717" s="15"/>
      <c r="P717" s="15"/>
      <c r="Q717" s="15"/>
      <c r="R717" s="15"/>
      <c r="S717" s="19"/>
      <c r="T717" s="15"/>
      <c r="U717" s="17"/>
      <c r="V717" s="15" t="s">
        <v>5316</v>
      </c>
      <c r="W717" s="15"/>
      <c r="X717" s="15"/>
      <c r="Y717" s="15" t="s">
        <v>5317</v>
      </c>
      <c r="AB717" s="20"/>
      <c r="AC717" s="21" t="s">
        <v>4692</v>
      </c>
      <c r="AD717" s="15"/>
      <c r="AE717" s="15"/>
      <c r="AF717" s="15"/>
      <c r="AG717" s="22">
        <f t="shared" si="98"/>
        <v>0.25806451612903225</v>
      </c>
      <c r="AH717" s="15" t="str">
        <f t="shared" si="111"/>
        <v/>
      </c>
      <c r="AI717" s="22" t="e">
        <f>VLOOKUP(A717,'[1]Deals (investment)'!$B$2:$Z$1497,1,FALSE)</f>
        <v>#N/A</v>
      </c>
      <c r="AJ717" s="22" t="e">
        <f>VLOOKUP(A717,'[1]Deals (investment)'!$B$2:$Z$870,15,FALSE)</f>
        <v>#N/A</v>
      </c>
      <c r="AK717" s="17" t="e">
        <f>VLOOKUP(A717,'[1]Deals (Exits)'!B:B,1,FALSE)</f>
        <v>#N/A</v>
      </c>
      <c r="AL717" s="23" t="e">
        <f>VLOOKUP(G717,[1]Lookups!$V$3:$Y$197,4,FALSE)</f>
        <v>#N/A</v>
      </c>
      <c r="AM717" s="17" t="e">
        <f>VLOOKUP(X717,[1]Lookups!$B$3:$C$200,2,FALSE)</f>
        <v>#N/A</v>
      </c>
      <c r="AN717" s="17" t="e">
        <f>VLOOKUP(R717,[1]Lookups!$H$3:$I$69,2,FALSE)</f>
        <v>#N/A</v>
      </c>
      <c r="AO717" s="17" t="e">
        <f>VLOOKUP(T717,[1]Lookups!$H$3:$I$69,2,FALSE)</f>
        <v>#N/A</v>
      </c>
      <c r="AP717" s="17" t="e">
        <f>VLOOKUP(AN717,[1]Lookups!$N$3:$O$11,2,FALSE)</f>
        <v>#N/A</v>
      </c>
      <c r="AQ717" s="18" t="e">
        <f>COUNTIFS('[1]Deals (investment)'!$B:$B,$A717)</f>
        <v>#VALUE!</v>
      </c>
      <c r="AR717" s="18" t="e">
        <f>COUNTIFS('[1]Deals (investment)'!$B:$B,$A717,'[1]Deals (investment)'!$T:$T,$AW$1)+COUNTIFS('[1]Deals (investment)'!$B:$B,$A717,'[1]Deals (investment)'!$T:$T,$AX$1)+COUNTIFS('[1]Deals (investment)'!$B:$B,$A717,'[1]Deals (investment)'!$T:$T,$AY$1)</f>
        <v>#VALUE!</v>
      </c>
      <c r="AS717" s="17" t="e">
        <f>SUMIFS('[1]Deals (investment)'!$C:$C,'[1]Deals (investment)'!$B:$B,$A717)</f>
        <v>#VALUE!</v>
      </c>
      <c r="AT717" s="17" t="e">
        <f t="shared" si="106"/>
        <v>#VALUE!</v>
      </c>
      <c r="AU717" s="18" t="e">
        <f>COUNTIF('[1]Deals (Exits)'!$B:$B,A717)</f>
        <v>#VALUE!</v>
      </c>
      <c r="AV717" s="17" t="e">
        <f>SUMIFS('[1]Deals (investment)'!$C:$C,'[1]Deals (investment)'!$B:$B,$A717,'[1]Deals (investment)'!$T:$T,AV$1)</f>
        <v>#VALUE!</v>
      </c>
      <c r="AW717" s="17" t="e">
        <f>SUMIFS('[1]Deals (investment)'!$C:$C,'[1]Deals (investment)'!$B:$B,$A717,'[1]Deals (investment)'!$T:$T,AW$1)</f>
        <v>#VALUE!</v>
      </c>
      <c r="AX717" s="17" t="e">
        <f>SUMIFS('[1]Deals (investment)'!$C:$C,'[1]Deals (investment)'!$B:$B,$A717,'[1]Deals (investment)'!$T:$T,AX$1)</f>
        <v>#VALUE!</v>
      </c>
      <c r="AY717" s="17" t="e">
        <f>SUMIFS('[1]Deals (investment)'!$C:$C,'[1]Deals (investment)'!$B:$B,$A717,'[1]Deals (investment)'!$T:$T,AY$1)</f>
        <v>#VALUE!</v>
      </c>
      <c r="AZ717" s="17" t="e">
        <f>SUMIFS('[1]Deals (investment)'!$C:$C,'[1]Deals (investment)'!$B:$B,$A717,'[1]Deals (investment)'!$T:$T,AZ$1)</f>
        <v>#VALUE!</v>
      </c>
      <c r="BA717" s="17" t="e">
        <f>SUMIFS('[1]Deals (investment)'!$C:$C,'[1]Deals (investment)'!$B:$B,$A717,'[1]Deals (investment)'!$T:$T,BA$1)</f>
        <v>#VALUE!</v>
      </c>
      <c r="BB717" s="17" t="e">
        <f>SUMIFS('[1]Deals (investment)'!$C:$C,'[1]Deals (investment)'!$B:$B,$A717,'[1]Deals (investment)'!$T:$T,BB$1)</f>
        <v>#VALUE!</v>
      </c>
      <c r="BC717" s="17" t="e">
        <f>SUMIFS('[1]Deals (Exits)'!$C:$C,'[1]Deals (Exits)'!$B:$B,$A717)</f>
        <v>#VALUE!</v>
      </c>
      <c r="BD717" s="17" t="e">
        <f>SUMIFS('[1]Deals (investment)'!$C:$C,'[1]Deals (investment)'!$B:$B,$A717,'[1]Deals (investment)'!$V:$V,BD$1)</f>
        <v>#VALUE!</v>
      </c>
      <c r="BE717" s="17" t="e">
        <f>SUMIFS('[1]Deals (investment)'!$C:$C,'[1]Deals (investment)'!$B:$B,$A717,'[1]Deals (investment)'!$V:$V,BE$1)</f>
        <v>#VALUE!</v>
      </c>
      <c r="BF717" s="17" t="e">
        <f>SUMIFS('[1]Deals (investment)'!$C:$C,'[1]Deals (investment)'!$B:$B,$A717,'[1]Deals (investment)'!$V:$V,BF$1)</f>
        <v>#VALUE!</v>
      </c>
      <c r="BG717" s="17" t="e">
        <f>SUMIFS('[1]Deals (investment)'!$C:$C,'[1]Deals (investment)'!$B:$B,$A717,'[1]Deals (investment)'!$V:$V,BG$1)</f>
        <v>#VALUE!</v>
      </c>
      <c r="BH717" s="17" t="e">
        <f>SUMIFS('[1]Deals (investment)'!$C:$C,'[1]Deals (investment)'!$B:$B,$A717,'[1]Deals (investment)'!$V:$V,BH$1)</f>
        <v>#VALUE!</v>
      </c>
      <c r="BI717" s="17" t="e">
        <f>SUMIFS('[1]Deals (investment)'!$C:$C,'[1]Deals (investment)'!$B:$B,$A717,'[1]Deals (investment)'!$V:$V,BI$1)</f>
        <v>#VALUE!</v>
      </c>
      <c r="BJ717" s="17" t="e">
        <f>SUMIFS('[1]Deals (investment)'!$C:$C,'[1]Deals (investment)'!$B:$B,$A717,'[1]Deals (investment)'!$V:$V,BJ$1)</f>
        <v>#VALUE!</v>
      </c>
      <c r="BK717" s="17" t="e">
        <f>SUMIFS('[1]Deals (investment)'!$C:$C,'[1]Deals (investment)'!$B:$B,$A717,'[1]Deals (investment)'!$V:$V,BK$1)</f>
        <v>#VALUE!</v>
      </c>
      <c r="BL717" s="17" t="e">
        <f>SUMIFS('[1]Deals (investment)'!$C:$C,'[1]Deals (investment)'!$B:$B,$A717,'[1]Deals (investment)'!$V:$V,BL$1)</f>
        <v>#VALUE!</v>
      </c>
      <c r="BM717" s="17" t="e">
        <f>SUMIFS('[1]Deals (investment)'!$C:$C,'[1]Deals (investment)'!$B:$B,$A717,'[1]Deals (investment)'!$V:$V,BM$1)</f>
        <v>#VALUE!</v>
      </c>
      <c r="BN717" s="15"/>
      <c r="BO717" s="15"/>
      <c r="BP717" s="22"/>
      <c r="BQ717" s="15"/>
      <c r="BR717" s="15"/>
      <c r="BS717" s="15"/>
      <c r="BT717" s="15"/>
      <c r="BU717" s="15"/>
      <c r="BV717" s="15"/>
      <c r="BW717" s="15"/>
      <c r="BX717" s="15"/>
      <c r="BY717" s="15"/>
      <c r="BZ717" s="15"/>
      <c r="CA717" s="15"/>
      <c r="CB717" s="15"/>
      <c r="CC717" s="15"/>
      <c r="CD717" s="15" t="str">
        <f t="shared" si="110"/>
        <v>Block startersBlock is a fancy Faraday cage to take dinner party offline.Active</v>
      </c>
      <c r="CE717" s="15"/>
      <c r="CF717" s="15"/>
      <c r="CG717" s="15"/>
      <c r="CH717" s="15"/>
      <c r="CI717" s="15"/>
      <c r="CJ717" s="15"/>
    </row>
    <row r="718" spans="1:117" ht="12.75">
      <c r="A718" s="15" t="s">
        <v>5318</v>
      </c>
      <c r="B718" s="15"/>
      <c r="C718" s="15"/>
      <c r="D718" s="16"/>
      <c r="E718" s="15"/>
      <c r="F718" s="15"/>
      <c r="G718" s="15"/>
      <c r="H718" s="15"/>
      <c r="I718" s="15"/>
      <c r="J718" s="15"/>
      <c r="K718" s="17" t="e">
        <f t="shared" si="105"/>
        <v>#VALUE!</v>
      </c>
      <c r="L718" s="15"/>
      <c r="M718" s="18" t="e">
        <f t="shared" si="95"/>
        <v>#VALUE!</v>
      </c>
      <c r="N718" s="15"/>
      <c r="O718" s="15"/>
      <c r="P718" s="15"/>
      <c r="Q718" s="15"/>
      <c r="R718" s="15"/>
      <c r="S718" s="19"/>
      <c r="T718" s="15"/>
      <c r="U718" s="17"/>
      <c r="V718" s="15"/>
      <c r="W718" s="15"/>
      <c r="X718" s="15"/>
      <c r="Y718" s="15" t="s">
        <v>158</v>
      </c>
      <c r="AB718" s="20"/>
      <c r="AC718" s="21" t="s">
        <v>5319</v>
      </c>
      <c r="AD718" s="21" t="s">
        <v>5320</v>
      </c>
      <c r="AE718" s="15"/>
      <c r="AF718" s="21" t="s">
        <v>5321</v>
      </c>
      <c r="AG718" s="22">
        <f t="shared" si="98"/>
        <v>0.19354838709677419</v>
      </c>
      <c r="AH718" s="15" t="str">
        <f t="shared" si="111"/>
        <v/>
      </c>
      <c r="AI718" s="22" t="e">
        <f>VLOOKUP(A718,'[1]Deals (investment)'!$B$2:$Z$1497,1,FALSE)</f>
        <v>#N/A</v>
      </c>
      <c r="AJ718" s="22" t="e">
        <f>VLOOKUP(A718,'[1]Deals (investment)'!$B$2:$Z$870,15,FALSE)</f>
        <v>#N/A</v>
      </c>
      <c r="AK718" s="17" t="e">
        <f>VLOOKUP(A718,'[1]Deals (Exits)'!B:B,1,FALSE)</f>
        <v>#N/A</v>
      </c>
      <c r="AL718" s="23" t="e">
        <f>VLOOKUP(G718,[1]Lookups!$V$3:$Y$197,4,FALSE)</f>
        <v>#N/A</v>
      </c>
      <c r="AM718" s="17" t="e">
        <f>VLOOKUP(X718,[1]Lookups!$B$3:$C$200,2,FALSE)</f>
        <v>#N/A</v>
      </c>
      <c r="AN718" s="17" t="e">
        <f>VLOOKUP(R718,[1]Lookups!$H$3:$I$69,2,FALSE)</f>
        <v>#N/A</v>
      </c>
      <c r="AO718" s="17" t="e">
        <f>VLOOKUP(T718,[1]Lookups!$H$3:$I$69,2,FALSE)</f>
        <v>#N/A</v>
      </c>
      <c r="AP718" s="17" t="e">
        <f>VLOOKUP(AN718,[1]Lookups!$N$3:$O$11,2,FALSE)</f>
        <v>#N/A</v>
      </c>
      <c r="AQ718" s="18" t="e">
        <f>COUNTIFS('[1]Deals (investment)'!$B:$B,$A718)</f>
        <v>#VALUE!</v>
      </c>
      <c r="AR718" s="18" t="e">
        <f>COUNTIFS('[1]Deals (investment)'!$B:$B,$A718,'[1]Deals (investment)'!$T:$T,$AW$1)+COUNTIFS('[1]Deals (investment)'!$B:$B,$A718,'[1]Deals (investment)'!$T:$T,$AX$1)+COUNTIFS('[1]Deals (investment)'!$B:$B,$A718,'[1]Deals (investment)'!$T:$T,$AY$1)</f>
        <v>#VALUE!</v>
      </c>
      <c r="AS718" s="17" t="e">
        <f>SUMIFS('[1]Deals (investment)'!$C:$C,'[1]Deals (investment)'!$B:$B,$A718)</f>
        <v>#VALUE!</v>
      </c>
      <c r="AT718" s="17" t="e">
        <f t="shared" si="106"/>
        <v>#VALUE!</v>
      </c>
      <c r="AU718" s="18" t="e">
        <f>COUNTIF('[1]Deals (Exits)'!$B:$B,A718)</f>
        <v>#VALUE!</v>
      </c>
      <c r="AV718" s="17" t="e">
        <f>SUMIFS('[1]Deals (investment)'!$C:$C,'[1]Deals (investment)'!$B:$B,$A718,'[1]Deals (investment)'!$T:$T,AV$1)</f>
        <v>#VALUE!</v>
      </c>
      <c r="AW718" s="17" t="e">
        <f>SUMIFS('[1]Deals (investment)'!$C:$C,'[1]Deals (investment)'!$B:$B,$A718,'[1]Deals (investment)'!$T:$T,AW$1)</f>
        <v>#VALUE!</v>
      </c>
      <c r="AX718" s="17" t="e">
        <f>SUMIFS('[1]Deals (investment)'!$C:$C,'[1]Deals (investment)'!$B:$B,$A718,'[1]Deals (investment)'!$T:$T,AX$1)</f>
        <v>#VALUE!</v>
      </c>
      <c r="AY718" s="17" t="e">
        <f>SUMIFS('[1]Deals (investment)'!$C:$C,'[1]Deals (investment)'!$B:$B,$A718,'[1]Deals (investment)'!$T:$T,AY$1)</f>
        <v>#VALUE!</v>
      </c>
      <c r="AZ718" s="17" t="e">
        <f>SUMIFS('[1]Deals (investment)'!$C:$C,'[1]Deals (investment)'!$B:$B,$A718,'[1]Deals (investment)'!$T:$T,AZ$1)</f>
        <v>#VALUE!</v>
      </c>
      <c r="BA718" s="17" t="e">
        <f>SUMIFS('[1]Deals (investment)'!$C:$C,'[1]Deals (investment)'!$B:$B,$A718,'[1]Deals (investment)'!$T:$T,BA$1)</f>
        <v>#VALUE!</v>
      </c>
      <c r="BB718" s="17" t="e">
        <f>SUMIFS('[1]Deals (investment)'!$C:$C,'[1]Deals (investment)'!$B:$B,$A718,'[1]Deals (investment)'!$T:$T,BB$1)</f>
        <v>#VALUE!</v>
      </c>
      <c r="BC718" s="17" t="e">
        <f>SUMIFS('[1]Deals (Exits)'!$C:$C,'[1]Deals (Exits)'!$B:$B,$A718)</f>
        <v>#VALUE!</v>
      </c>
      <c r="BD718" s="17" t="e">
        <f>SUMIFS('[1]Deals (investment)'!$C:$C,'[1]Deals (investment)'!$B:$B,$A718,'[1]Deals (investment)'!$V:$V,BD$1)</f>
        <v>#VALUE!</v>
      </c>
      <c r="BE718" s="17" t="e">
        <f>SUMIFS('[1]Deals (investment)'!$C:$C,'[1]Deals (investment)'!$B:$B,$A718,'[1]Deals (investment)'!$V:$V,BE$1)</f>
        <v>#VALUE!</v>
      </c>
      <c r="BF718" s="17" t="e">
        <f>SUMIFS('[1]Deals (investment)'!$C:$C,'[1]Deals (investment)'!$B:$B,$A718,'[1]Deals (investment)'!$V:$V,BF$1)</f>
        <v>#VALUE!</v>
      </c>
      <c r="BG718" s="17" t="e">
        <f>SUMIFS('[1]Deals (investment)'!$C:$C,'[1]Deals (investment)'!$B:$B,$A718,'[1]Deals (investment)'!$V:$V,BG$1)</f>
        <v>#VALUE!</v>
      </c>
      <c r="BH718" s="17" t="e">
        <f>SUMIFS('[1]Deals (investment)'!$C:$C,'[1]Deals (investment)'!$B:$B,$A718,'[1]Deals (investment)'!$V:$V,BH$1)</f>
        <v>#VALUE!</v>
      </c>
      <c r="BI718" s="17" t="e">
        <f>SUMIFS('[1]Deals (investment)'!$C:$C,'[1]Deals (investment)'!$B:$B,$A718,'[1]Deals (investment)'!$V:$V,BI$1)</f>
        <v>#VALUE!</v>
      </c>
      <c r="BJ718" s="17" t="e">
        <f>SUMIFS('[1]Deals (investment)'!$C:$C,'[1]Deals (investment)'!$B:$B,$A718,'[1]Deals (investment)'!$V:$V,BJ$1)</f>
        <v>#VALUE!</v>
      </c>
      <c r="BK718" s="17" t="e">
        <f>SUMIFS('[1]Deals (investment)'!$C:$C,'[1]Deals (investment)'!$B:$B,$A718,'[1]Deals (investment)'!$V:$V,BK$1)</f>
        <v>#VALUE!</v>
      </c>
      <c r="BL718" s="17" t="e">
        <f>SUMIFS('[1]Deals (investment)'!$C:$C,'[1]Deals (investment)'!$B:$B,$A718,'[1]Deals (investment)'!$V:$V,BL$1)</f>
        <v>#VALUE!</v>
      </c>
      <c r="BM718" s="17" t="e">
        <f>SUMIFS('[1]Deals (investment)'!$C:$C,'[1]Deals (investment)'!$B:$B,$A718,'[1]Deals (investment)'!$V:$V,BM$1)</f>
        <v>#VALUE!</v>
      </c>
      <c r="BN718" s="15"/>
      <c r="BO718" s="15"/>
      <c r="BP718" s="22"/>
      <c r="BQ718" s="15"/>
      <c r="BR718" s="15"/>
      <c r="BS718" s="15"/>
      <c r="BT718" s="15"/>
      <c r="BU718" s="15"/>
      <c r="BV718" s="15"/>
      <c r="BW718" s="15"/>
      <c r="BX718" s="15"/>
      <c r="BY718" s="15"/>
      <c r="BZ718" s="15"/>
      <c r="CA718" s="15"/>
      <c r="CB718" s="15"/>
      <c r="CC718" s="15"/>
      <c r="CD718" s="15" t="str">
        <f t="shared" si="110"/>
        <v>Blockbank</v>
      </c>
      <c r="CE718" s="15"/>
      <c r="CF718" s="15"/>
      <c r="CG718" s="15"/>
      <c r="CH718" s="15"/>
      <c r="CI718" s="15"/>
      <c r="CJ718" s="15"/>
    </row>
    <row r="719" spans="1:117" ht="12.75">
      <c r="A719" s="15" t="s">
        <v>5322</v>
      </c>
      <c r="B719" s="15" t="s">
        <v>5323</v>
      </c>
      <c r="C719" s="15"/>
      <c r="D719" s="16">
        <v>2010</v>
      </c>
      <c r="E719" s="15" t="s">
        <v>5324</v>
      </c>
      <c r="F719" s="15"/>
      <c r="G719" s="15"/>
      <c r="H719" s="15"/>
      <c r="I719" s="15"/>
      <c r="J719" s="15"/>
      <c r="K719" s="17" t="e">
        <f t="shared" si="105"/>
        <v>#VALUE!</v>
      </c>
      <c r="L719" s="15"/>
      <c r="M719" s="18" t="e">
        <f t="shared" si="95"/>
        <v>#VALUE!</v>
      </c>
      <c r="N719" s="15"/>
      <c r="O719" s="15"/>
      <c r="P719" s="15"/>
      <c r="Q719" s="15"/>
      <c r="R719" s="15"/>
      <c r="S719" s="19"/>
      <c r="T719" s="15"/>
      <c r="U719" s="17"/>
      <c r="V719" s="15" t="s">
        <v>5325</v>
      </c>
      <c r="W719" s="15"/>
      <c r="X719" s="15" t="s">
        <v>5326</v>
      </c>
      <c r="Y719" s="15" t="s">
        <v>5327</v>
      </c>
      <c r="AB719" s="20"/>
      <c r="AC719" s="21" t="s">
        <v>5328</v>
      </c>
      <c r="AD719" s="21" t="s">
        <v>5329</v>
      </c>
      <c r="AE719" s="21" t="s">
        <v>5330</v>
      </c>
      <c r="AF719" s="21" t="s">
        <v>5331</v>
      </c>
      <c r="AG719" s="22">
        <f t="shared" si="98"/>
        <v>0.38709677419354838</v>
      </c>
      <c r="AH719" s="15" t="str">
        <f t="shared" si="111"/>
        <v/>
      </c>
      <c r="AI719" s="22" t="e">
        <f>VLOOKUP(A719,'[1]Deals (investment)'!$B$2:$Z$1497,1,FALSE)</f>
        <v>#N/A</v>
      </c>
      <c r="AJ719" s="22" t="e">
        <f>VLOOKUP(A719,'[1]Deals (investment)'!$B$2:$Z$870,15,FALSE)</f>
        <v>#N/A</v>
      </c>
      <c r="AK719" s="17" t="e">
        <f>VLOOKUP(A719,'[1]Deals (Exits)'!B:B,1,FALSE)</f>
        <v>#N/A</v>
      </c>
      <c r="AL719" s="23" t="e">
        <f>VLOOKUP(G719,[1]Lookups!$V$3:$Y$197,4,FALSE)</f>
        <v>#N/A</v>
      </c>
      <c r="AM719" s="17" t="e">
        <f>VLOOKUP(X719,[1]Lookups!$B$3:$C$200,2,FALSE)</f>
        <v>#N/A</v>
      </c>
      <c r="AN719" s="17" t="e">
        <f>VLOOKUP(R719,[1]Lookups!$H$3:$I$69,2,FALSE)</f>
        <v>#N/A</v>
      </c>
      <c r="AO719" s="17" t="e">
        <f>VLOOKUP(T719,[1]Lookups!$H$3:$I$69,2,FALSE)</f>
        <v>#N/A</v>
      </c>
      <c r="AP719" s="17" t="e">
        <f>VLOOKUP(AN719,[1]Lookups!$N$3:$O$11,2,FALSE)</f>
        <v>#N/A</v>
      </c>
      <c r="AQ719" s="18" t="e">
        <f>COUNTIFS('[1]Deals (investment)'!$B:$B,$A719)</f>
        <v>#VALUE!</v>
      </c>
      <c r="AR719" s="18" t="e">
        <f>COUNTIFS('[1]Deals (investment)'!$B:$B,$A719,'[1]Deals (investment)'!$T:$T,$AW$1)+COUNTIFS('[1]Deals (investment)'!$B:$B,$A719,'[1]Deals (investment)'!$T:$T,$AX$1)+COUNTIFS('[1]Deals (investment)'!$B:$B,$A719,'[1]Deals (investment)'!$T:$T,$AY$1)</f>
        <v>#VALUE!</v>
      </c>
      <c r="AS719" s="17" t="e">
        <f>SUMIFS('[1]Deals (investment)'!$C:$C,'[1]Deals (investment)'!$B:$B,$A719)</f>
        <v>#VALUE!</v>
      </c>
      <c r="AT719" s="17" t="e">
        <f t="shared" si="106"/>
        <v>#VALUE!</v>
      </c>
      <c r="AU719" s="18" t="e">
        <f>COUNTIF('[1]Deals (Exits)'!$B:$B,A719)</f>
        <v>#VALUE!</v>
      </c>
      <c r="AV719" s="17" t="e">
        <f>SUMIFS('[1]Deals (investment)'!$C:$C,'[1]Deals (investment)'!$B:$B,$A719,'[1]Deals (investment)'!$T:$T,AV$1)</f>
        <v>#VALUE!</v>
      </c>
      <c r="AW719" s="17" t="e">
        <f>SUMIFS('[1]Deals (investment)'!$C:$C,'[1]Deals (investment)'!$B:$B,$A719,'[1]Deals (investment)'!$T:$T,AW$1)</f>
        <v>#VALUE!</v>
      </c>
      <c r="AX719" s="17" t="e">
        <f>SUMIFS('[1]Deals (investment)'!$C:$C,'[1]Deals (investment)'!$B:$B,$A719,'[1]Deals (investment)'!$T:$T,AX$1)</f>
        <v>#VALUE!</v>
      </c>
      <c r="AY719" s="17" t="e">
        <f>SUMIFS('[1]Deals (investment)'!$C:$C,'[1]Deals (investment)'!$B:$B,$A719,'[1]Deals (investment)'!$T:$T,AY$1)</f>
        <v>#VALUE!</v>
      </c>
      <c r="AZ719" s="17" t="e">
        <f>SUMIFS('[1]Deals (investment)'!$C:$C,'[1]Deals (investment)'!$B:$B,$A719,'[1]Deals (investment)'!$T:$T,AZ$1)</f>
        <v>#VALUE!</v>
      </c>
      <c r="BA719" s="17" t="e">
        <f>SUMIFS('[1]Deals (investment)'!$C:$C,'[1]Deals (investment)'!$B:$B,$A719,'[1]Deals (investment)'!$T:$T,BA$1)</f>
        <v>#VALUE!</v>
      </c>
      <c r="BB719" s="17" t="e">
        <f>SUMIFS('[1]Deals (investment)'!$C:$C,'[1]Deals (investment)'!$B:$B,$A719,'[1]Deals (investment)'!$T:$T,BB$1)</f>
        <v>#VALUE!</v>
      </c>
      <c r="BC719" s="17" t="e">
        <f>SUMIFS('[1]Deals (Exits)'!$C:$C,'[1]Deals (Exits)'!$B:$B,$A719)</f>
        <v>#VALUE!</v>
      </c>
      <c r="BD719" s="17" t="e">
        <f>SUMIFS('[1]Deals (investment)'!$C:$C,'[1]Deals (investment)'!$B:$B,$A719,'[1]Deals (investment)'!$V:$V,BD$1)</f>
        <v>#VALUE!</v>
      </c>
      <c r="BE719" s="17" t="e">
        <f>SUMIFS('[1]Deals (investment)'!$C:$C,'[1]Deals (investment)'!$B:$B,$A719,'[1]Deals (investment)'!$V:$V,BE$1)</f>
        <v>#VALUE!</v>
      </c>
      <c r="BF719" s="17" t="e">
        <f>SUMIFS('[1]Deals (investment)'!$C:$C,'[1]Deals (investment)'!$B:$B,$A719,'[1]Deals (investment)'!$V:$V,BF$1)</f>
        <v>#VALUE!</v>
      </c>
      <c r="BG719" s="17" t="e">
        <f>SUMIFS('[1]Deals (investment)'!$C:$C,'[1]Deals (investment)'!$B:$B,$A719,'[1]Deals (investment)'!$V:$V,BG$1)</f>
        <v>#VALUE!</v>
      </c>
      <c r="BH719" s="17" t="e">
        <f>SUMIFS('[1]Deals (investment)'!$C:$C,'[1]Deals (investment)'!$B:$B,$A719,'[1]Deals (investment)'!$V:$V,BH$1)</f>
        <v>#VALUE!</v>
      </c>
      <c r="BI719" s="17" t="e">
        <f>SUMIFS('[1]Deals (investment)'!$C:$C,'[1]Deals (investment)'!$B:$B,$A719,'[1]Deals (investment)'!$V:$V,BI$1)</f>
        <v>#VALUE!</v>
      </c>
      <c r="BJ719" s="17" t="e">
        <f>SUMIFS('[1]Deals (investment)'!$C:$C,'[1]Deals (investment)'!$B:$B,$A719,'[1]Deals (investment)'!$V:$V,BJ$1)</f>
        <v>#VALUE!</v>
      </c>
      <c r="BK719" s="17" t="e">
        <f>SUMIFS('[1]Deals (investment)'!$C:$C,'[1]Deals (investment)'!$B:$B,$A719,'[1]Deals (investment)'!$V:$V,BK$1)</f>
        <v>#VALUE!</v>
      </c>
      <c r="BL719" s="17" t="e">
        <f>SUMIFS('[1]Deals (investment)'!$C:$C,'[1]Deals (investment)'!$B:$B,$A719,'[1]Deals (investment)'!$V:$V,BL$1)</f>
        <v>#VALUE!</v>
      </c>
      <c r="BM719" s="17" t="e">
        <f>SUMIFS('[1]Deals (investment)'!$C:$C,'[1]Deals (investment)'!$B:$B,$A719,'[1]Deals (investment)'!$V:$V,BM$1)</f>
        <v>#VALUE!</v>
      </c>
      <c r="BN719" s="15"/>
      <c r="BO719" s="15"/>
      <c r="BP719" s="22"/>
      <c r="BQ719" s="15"/>
      <c r="BR719" s="15"/>
      <c r="BS719" s="15"/>
      <c r="BT719" s="15"/>
      <c r="BU719" s="15"/>
      <c r="BV719" s="15"/>
      <c r="BW719" s="15"/>
      <c r="BX719" s="15"/>
      <c r="BY719" s="15"/>
      <c r="BZ719" s="15"/>
      <c r="CA719" s="15"/>
      <c r="CB719" s="15"/>
      <c r="CC719" s="15"/>
      <c r="CD719" s="15" t="str">
        <f t="shared" si="110"/>
        <v>Bloom ImpactMobile Video Distribution Platform</v>
      </c>
      <c r="CE719" s="15"/>
      <c r="CF719" s="15"/>
      <c r="CG719" s="15"/>
      <c r="CH719" s="15"/>
      <c r="CI719" s="15"/>
      <c r="CJ719" s="15"/>
    </row>
    <row r="720" spans="1:117" ht="12.75">
      <c r="A720" s="15" t="s">
        <v>5332</v>
      </c>
      <c r="B720" s="15"/>
      <c r="C720" s="15"/>
      <c r="D720" s="16"/>
      <c r="E720" s="15"/>
      <c r="F720" s="15"/>
      <c r="G720" s="15"/>
      <c r="H720" s="15"/>
      <c r="I720" s="15"/>
      <c r="J720" s="15"/>
      <c r="K720" s="17" t="e">
        <f t="shared" si="105"/>
        <v>#VALUE!</v>
      </c>
      <c r="L720" s="15"/>
      <c r="M720" s="18" t="e">
        <f t="shared" si="95"/>
        <v>#VALUE!</v>
      </c>
      <c r="N720" s="15"/>
      <c r="O720" s="15"/>
      <c r="P720" s="15"/>
      <c r="Q720" s="24" t="e">
        <f ca="1">_xludf.MAXIFS('[1]Deals (investment)'!A:A,'[1]Deals (investment)'!B:B,A720)</f>
        <v>#NAME?</v>
      </c>
      <c r="R720" s="15"/>
      <c r="S720" s="19"/>
      <c r="T720" s="15"/>
      <c r="U720" s="17"/>
      <c r="V720" s="15"/>
      <c r="W720" s="15"/>
      <c r="X720" s="15" t="s">
        <v>3143</v>
      </c>
      <c r="Y720" s="15"/>
      <c r="AB720" s="20"/>
      <c r="AC720" s="15"/>
      <c r="AD720" s="15"/>
      <c r="AE720" s="15"/>
      <c r="AF720" s="15"/>
      <c r="AG720" s="22">
        <f t="shared" ca="1" si="98"/>
        <v>0.12903225806451613</v>
      </c>
      <c r="AH720" s="15" t="str">
        <f t="shared" si="111"/>
        <v/>
      </c>
      <c r="AI720" s="22" t="e">
        <f>VLOOKUP(A720,'[1]Deals (investment)'!$B$2:$Z$1497,1,FALSE)</f>
        <v>#N/A</v>
      </c>
      <c r="AJ720" s="22" t="e">
        <f>VLOOKUP(A720,'[1]Deals (investment)'!$B$2:$Z$870,15,FALSE)</f>
        <v>#N/A</v>
      </c>
      <c r="AK720" s="17" t="e">
        <f>VLOOKUP(A720,'[1]Deals (Exits)'!B:B,1,FALSE)</f>
        <v>#N/A</v>
      </c>
      <c r="AL720" s="23" t="e">
        <f>VLOOKUP(G720,[1]Lookups!$V$3:$Y$197,4,FALSE)</f>
        <v>#N/A</v>
      </c>
      <c r="AM720" s="17" t="str">
        <f>VLOOKUP(X720,[1]Lookups!$B$3:$C$200,2,FALSE)</f>
        <v>Energy &amp; Resources</v>
      </c>
      <c r="AN720" s="17" t="e">
        <f>VLOOKUP(R720,[1]Lookups!$H$3:$I$69,2,FALSE)</f>
        <v>#N/A</v>
      </c>
      <c r="AO720" s="17" t="e">
        <f>VLOOKUP(T720,[1]Lookups!$H$3:$I$69,2,FALSE)</f>
        <v>#N/A</v>
      </c>
      <c r="AP720" s="17" t="e">
        <f>VLOOKUP(AN720,[1]Lookups!$N$3:$O$11,2,FALSE)</f>
        <v>#N/A</v>
      </c>
      <c r="AQ720" s="18" t="e">
        <f>COUNTIFS('[1]Deals (investment)'!$B:$B,$A720)</f>
        <v>#VALUE!</v>
      </c>
      <c r="AR720" s="18" t="e">
        <f>COUNTIFS('[1]Deals (investment)'!$B:$B,$A720,'[1]Deals (investment)'!$T:$T,$AW$1)+COUNTIFS('[1]Deals (investment)'!$B:$B,$A720,'[1]Deals (investment)'!$T:$T,$AX$1)+COUNTIFS('[1]Deals (investment)'!$B:$B,$A720,'[1]Deals (investment)'!$T:$T,$AY$1)</f>
        <v>#VALUE!</v>
      </c>
      <c r="AS720" s="17" t="e">
        <f>SUMIFS('[1]Deals (investment)'!$C:$C,'[1]Deals (investment)'!$B:$B,$A720)</f>
        <v>#VALUE!</v>
      </c>
      <c r="AT720" s="17" t="e">
        <f t="shared" si="106"/>
        <v>#VALUE!</v>
      </c>
      <c r="AU720" s="18" t="e">
        <f>COUNTIF('[1]Deals (Exits)'!$B:$B,A720)</f>
        <v>#VALUE!</v>
      </c>
      <c r="AV720" s="17" t="e">
        <f>SUMIFS('[1]Deals (investment)'!$C:$C,'[1]Deals (investment)'!$B:$B,$A720,'[1]Deals (investment)'!$T:$T,AV$1)</f>
        <v>#VALUE!</v>
      </c>
      <c r="AW720" s="17" t="e">
        <f>SUMIFS('[1]Deals (investment)'!$C:$C,'[1]Deals (investment)'!$B:$B,$A720,'[1]Deals (investment)'!$T:$T,AW$1)</f>
        <v>#VALUE!</v>
      </c>
      <c r="AX720" s="17" t="e">
        <f>SUMIFS('[1]Deals (investment)'!$C:$C,'[1]Deals (investment)'!$B:$B,$A720,'[1]Deals (investment)'!$T:$T,AX$1)</f>
        <v>#VALUE!</v>
      </c>
      <c r="AY720" s="17" t="e">
        <f>SUMIFS('[1]Deals (investment)'!$C:$C,'[1]Deals (investment)'!$B:$B,$A720,'[1]Deals (investment)'!$T:$T,AY$1)</f>
        <v>#VALUE!</v>
      </c>
      <c r="AZ720" s="17" t="e">
        <f>SUMIFS('[1]Deals (investment)'!$C:$C,'[1]Deals (investment)'!$B:$B,$A720,'[1]Deals (investment)'!$T:$T,AZ$1)</f>
        <v>#VALUE!</v>
      </c>
      <c r="BA720" s="17" t="e">
        <f>SUMIFS('[1]Deals (investment)'!$C:$C,'[1]Deals (investment)'!$B:$B,$A720,'[1]Deals (investment)'!$T:$T,BA$1)</f>
        <v>#VALUE!</v>
      </c>
      <c r="BB720" s="17" t="e">
        <f>SUMIFS('[1]Deals (investment)'!$C:$C,'[1]Deals (investment)'!$B:$B,$A720,'[1]Deals (investment)'!$T:$T,BB$1)</f>
        <v>#VALUE!</v>
      </c>
      <c r="BC720" s="17" t="e">
        <f>SUMIFS('[1]Deals (Exits)'!$C:$C,'[1]Deals (Exits)'!$B:$B,$A720)</f>
        <v>#VALUE!</v>
      </c>
      <c r="BD720" s="17" t="e">
        <f>SUMIFS('[1]Deals (investment)'!$C:$C,'[1]Deals (investment)'!$B:$B,$A720,'[1]Deals (investment)'!$V:$V,BD$1)</f>
        <v>#VALUE!</v>
      </c>
      <c r="BE720" s="17" t="e">
        <f>SUMIFS('[1]Deals (investment)'!$C:$C,'[1]Deals (investment)'!$B:$B,$A720,'[1]Deals (investment)'!$V:$V,BE$1)</f>
        <v>#VALUE!</v>
      </c>
      <c r="BF720" s="17" t="e">
        <f>SUMIFS('[1]Deals (investment)'!$C:$C,'[1]Deals (investment)'!$B:$B,$A720,'[1]Deals (investment)'!$V:$V,BF$1)</f>
        <v>#VALUE!</v>
      </c>
      <c r="BG720" s="17" t="e">
        <f>SUMIFS('[1]Deals (investment)'!$C:$C,'[1]Deals (investment)'!$B:$B,$A720,'[1]Deals (investment)'!$V:$V,BG$1)</f>
        <v>#VALUE!</v>
      </c>
      <c r="BH720" s="17" t="e">
        <f>SUMIFS('[1]Deals (investment)'!$C:$C,'[1]Deals (investment)'!$B:$B,$A720,'[1]Deals (investment)'!$V:$V,BH$1)</f>
        <v>#VALUE!</v>
      </c>
      <c r="BI720" s="17" t="e">
        <f>SUMIFS('[1]Deals (investment)'!$C:$C,'[1]Deals (investment)'!$B:$B,$A720,'[1]Deals (investment)'!$V:$V,BI$1)</f>
        <v>#VALUE!</v>
      </c>
      <c r="BJ720" s="17" t="e">
        <f>SUMIFS('[1]Deals (investment)'!$C:$C,'[1]Deals (investment)'!$B:$B,$A720,'[1]Deals (investment)'!$V:$V,BJ$1)</f>
        <v>#VALUE!</v>
      </c>
      <c r="BK720" s="17" t="e">
        <f>SUMIFS('[1]Deals (investment)'!$C:$C,'[1]Deals (investment)'!$B:$B,$A720,'[1]Deals (investment)'!$V:$V,BK$1)</f>
        <v>#VALUE!</v>
      </c>
      <c r="BL720" s="17" t="e">
        <f>SUMIFS('[1]Deals (investment)'!$C:$C,'[1]Deals (investment)'!$B:$B,$A720,'[1]Deals (investment)'!$V:$V,BL$1)</f>
        <v>#VALUE!</v>
      </c>
      <c r="BM720" s="17" t="e">
        <f>SUMIFS('[1]Deals (investment)'!$C:$C,'[1]Deals (investment)'!$B:$B,$A720,'[1]Deals (investment)'!$V:$V,BM$1)</f>
        <v>#VALUE!</v>
      </c>
      <c r="BN720" s="15"/>
      <c r="BO720" s="15"/>
      <c r="BP720" s="22"/>
      <c r="BQ720" s="15"/>
      <c r="BR720" s="15"/>
      <c r="BS720" s="15"/>
      <c r="BT720" s="15"/>
      <c r="BU720" s="15"/>
      <c r="BV720" s="15"/>
      <c r="BW720" s="15"/>
      <c r="BX720" s="15"/>
      <c r="BY720" s="15"/>
      <c r="BZ720" s="15"/>
      <c r="CA720" s="15"/>
      <c r="CB720" s="15"/>
      <c r="CC720" s="15"/>
      <c r="CD720" s="15" t="str">
        <f t="shared" si="110"/>
        <v>BONGA Co Ltd</v>
      </c>
      <c r="CE720" s="15"/>
      <c r="CF720" s="15"/>
      <c r="CG720" s="15"/>
      <c r="CH720" s="15"/>
      <c r="CI720" s="15"/>
      <c r="CJ720" s="15"/>
    </row>
    <row r="721" spans="1:88" ht="12.75">
      <c r="A721" s="15" t="s">
        <v>5333</v>
      </c>
      <c r="B721" s="15"/>
      <c r="C721" s="15"/>
      <c r="D721" s="16"/>
      <c r="E721" s="15"/>
      <c r="F721" s="15"/>
      <c r="G721" s="15"/>
      <c r="H721" s="15"/>
      <c r="I721" s="15"/>
      <c r="J721" s="15"/>
      <c r="K721" s="17" t="e">
        <f t="shared" si="105"/>
        <v>#VALUE!</v>
      </c>
      <c r="L721" s="15"/>
      <c r="M721" s="18" t="e">
        <f t="shared" si="95"/>
        <v>#VALUE!</v>
      </c>
      <c r="N721" s="15"/>
      <c r="O721" s="15"/>
      <c r="P721" s="15"/>
      <c r="Q721" s="24" t="e">
        <f ca="1">_xludf.MAXIFS('[1]Deals (investment)'!A:A,'[1]Deals (investment)'!B:B,A721)</f>
        <v>#NAME?</v>
      </c>
      <c r="R721" s="15"/>
      <c r="S721" s="19"/>
      <c r="T721" s="15"/>
      <c r="U721" s="17"/>
      <c r="V721" s="15"/>
      <c r="W721" s="15"/>
      <c r="X721" s="15" t="s">
        <v>5334</v>
      </c>
      <c r="Y721" s="15"/>
      <c r="AB721" s="20"/>
      <c r="AC721" s="15"/>
      <c r="AD721" s="15"/>
      <c r="AE721" s="15"/>
      <c r="AF721" s="15"/>
      <c r="AG721" s="22">
        <f t="shared" ca="1" si="98"/>
        <v>0.12903225806451613</v>
      </c>
      <c r="AH721" s="15" t="str">
        <f t="shared" si="111"/>
        <v/>
      </c>
      <c r="AI721" s="22" t="e">
        <f>VLOOKUP(A721,'[1]Deals (investment)'!$B$2:$Z$1497,1,FALSE)</f>
        <v>#N/A</v>
      </c>
      <c r="AJ721" s="22" t="e">
        <f>VLOOKUP(A721,'[1]Deals (investment)'!$B$2:$Z$870,15,FALSE)</f>
        <v>#N/A</v>
      </c>
      <c r="AK721" s="17" t="e">
        <f>VLOOKUP(A721,'[1]Deals (Exits)'!B:B,1,FALSE)</f>
        <v>#N/A</v>
      </c>
      <c r="AL721" s="23" t="e">
        <f>VLOOKUP(G721,[1]Lookups!$V$3:$Y$197,4,FALSE)</f>
        <v>#N/A</v>
      </c>
      <c r="AM721" s="17" t="e">
        <f>VLOOKUP(X721,[1]Lookups!$B$3:$C$200,2,FALSE)</f>
        <v>#N/A</v>
      </c>
      <c r="AN721" s="17" t="e">
        <f>VLOOKUP(R721,[1]Lookups!$H$3:$I$69,2,FALSE)</f>
        <v>#N/A</v>
      </c>
      <c r="AO721" s="17" t="e">
        <f>VLOOKUP(T721,[1]Lookups!$H$3:$I$69,2,FALSE)</f>
        <v>#N/A</v>
      </c>
      <c r="AP721" s="17" t="e">
        <f>VLOOKUP(AN721,[1]Lookups!$N$3:$O$11,2,FALSE)</f>
        <v>#N/A</v>
      </c>
      <c r="AQ721" s="18" t="e">
        <f>COUNTIFS('[1]Deals (investment)'!$B:$B,$A721)</f>
        <v>#VALUE!</v>
      </c>
      <c r="AR721" s="18" t="e">
        <f>COUNTIFS('[1]Deals (investment)'!$B:$B,$A721,'[1]Deals (investment)'!$T:$T,$AW$1)+COUNTIFS('[1]Deals (investment)'!$B:$B,$A721,'[1]Deals (investment)'!$T:$T,$AX$1)+COUNTIFS('[1]Deals (investment)'!$B:$B,$A721,'[1]Deals (investment)'!$T:$T,$AY$1)</f>
        <v>#VALUE!</v>
      </c>
      <c r="AS721" s="17" t="e">
        <f>SUMIFS('[1]Deals (investment)'!$C:$C,'[1]Deals (investment)'!$B:$B,$A721)</f>
        <v>#VALUE!</v>
      </c>
      <c r="AT721" s="17" t="e">
        <f t="shared" si="106"/>
        <v>#VALUE!</v>
      </c>
      <c r="AU721" s="18" t="e">
        <f>COUNTIF('[1]Deals (Exits)'!$B:$B,A721)</f>
        <v>#VALUE!</v>
      </c>
      <c r="AV721" s="17" t="e">
        <f>SUMIFS('[1]Deals (investment)'!$C:$C,'[1]Deals (investment)'!$B:$B,$A721,'[1]Deals (investment)'!$T:$T,AV$1)</f>
        <v>#VALUE!</v>
      </c>
      <c r="AW721" s="17" t="e">
        <f>SUMIFS('[1]Deals (investment)'!$C:$C,'[1]Deals (investment)'!$B:$B,$A721,'[1]Deals (investment)'!$T:$T,AW$1)</f>
        <v>#VALUE!</v>
      </c>
      <c r="AX721" s="17" t="e">
        <f>SUMIFS('[1]Deals (investment)'!$C:$C,'[1]Deals (investment)'!$B:$B,$A721,'[1]Deals (investment)'!$T:$T,AX$1)</f>
        <v>#VALUE!</v>
      </c>
      <c r="AY721" s="17" t="e">
        <f>SUMIFS('[1]Deals (investment)'!$C:$C,'[1]Deals (investment)'!$B:$B,$A721,'[1]Deals (investment)'!$T:$T,AY$1)</f>
        <v>#VALUE!</v>
      </c>
      <c r="AZ721" s="17" t="e">
        <f>SUMIFS('[1]Deals (investment)'!$C:$C,'[1]Deals (investment)'!$B:$B,$A721,'[1]Deals (investment)'!$T:$T,AZ$1)</f>
        <v>#VALUE!</v>
      </c>
      <c r="BA721" s="17" t="e">
        <f>SUMIFS('[1]Deals (investment)'!$C:$C,'[1]Deals (investment)'!$B:$B,$A721,'[1]Deals (investment)'!$T:$T,BA$1)</f>
        <v>#VALUE!</v>
      </c>
      <c r="BB721" s="17" t="e">
        <f>SUMIFS('[1]Deals (investment)'!$C:$C,'[1]Deals (investment)'!$B:$B,$A721,'[1]Deals (investment)'!$T:$T,BB$1)</f>
        <v>#VALUE!</v>
      </c>
      <c r="BC721" s="17" t="e">
        <f>SUMIFS('[1]Deals (Exits)'!$C:$C,'[1]Deals (Exits)'!$B:$B,$A721)</f>
        <v>#VALUE!</v>
      </c>
      <c r="BD721" s="17" t="e">
        <f>SUMIFS('[1]Deals (investment)'!$C:$C,'[1]Deals (investment)'!$B:$B,$A721,'[1]Deals (investment)'!$V:$V,BD$1)</f>
        <v>#VALUE!</v>
      </c>
      <c r="BE721" s="17" t="e">
        <f>SUMIFS('[1]Deals (investment)'!$C:$C,'[1]Deals (investment)'!$B:$B,$A721,'[1]Deals (investment)'!$V:$V,BE$1)</f>
        <v>#VALUE!</v>
      </c>
      <c r="BF721" s="17" t="e">
        <f>SUMIFS('[1]Deals (investment)'!$C:$C,'[1]Deals (investment)'!$B:$B,$A721,'[1]Deals (investment)'!$V:$V,BF$1)</f>
        <v>#VALUE!</v>
      </c>
      <c r="BG721" s="17" t="e">
        <f>SUMIFS('[1]Deals (investment)'!$C:$C,'[1]Deals (investment)'!$B:$B,$A721,'[1]Deals (investment)'!$V:$V,BG$1)</f>
        <v>#VALUE!</v>
      </c>
      <c r="BH721" s="17" t="e">
        <f>SUMIFS('[1]Deals (investment)'!$C:$C,'[1]Deals (investment)'!$B:$B,$A721,'[1]Deals (investment)'!$V:$V,BH$1)</f>
        <v>#VALUE!</v>
      </c>
      <c r="BI721" s="17" t="e">
        <f>SUMIFS('[1]Deals (investment)'!$C:$C,'[1]Deals (investment)'!$B:$B,$A721,'[1]Deals (investment)'!$V:$V,BI$1)</f>
        <v>#VALUE!</v>
      </c>
      <c r="BJ721" s="17" t="e">
        <f>SUMIFS('[1]Deals (investment)'!$C:$C,'[1]Deals (investment)'!$B:$B,$A721,'[1]Deals (investment)'!$V:$V,BJ$1)</f>
        <v>#VALUE!</v>
      </c>
      <c r="BK721" s="17" t="e">
        <f>SUMIFS('[1]Deals (investment)'!$C:$C,'[1]Deals (investment)'!$B:$B,$A721,'[1]Deals (investment)'!$V:$V,BK$1)</f>
        <v>#VALUE!</v>
      </c>
      <c r="BL721" s="17" t="e">
        <f>SUMIFS('[1]Deals (investment)'!$C:$C,'[1]Deals (investment)'!$B:$B,$A721,'[1]Deals (investment)'!$V:$V,BL$1)</f>
        <v>#VALUE!</v>
      </c>
      <c r="BM721" s="17" t="e">
        <f>SUMIFS('[1]Deals (investment)'!$C:$C,'[1]Deals (investment)'!$B:$B,$A721,'[1]Deals (investment)'!$V:$V,BM$1)</f>
        <v>#VALUE!</v>
      </c>
      <c r="BN721" s="15"/>
      <c r="BO721" s="15"/>
      <c r="BP721" s="22"/>
      <c r="BQ721" s="15"/>
      <c r="BR721" s="15"/>
      <c r="BS721" s="15"/>
      <c r="BT721" s="15"/>
      <c r="BU721" s="15"/>
      <c r="BV721" s="15"/>
      <c r="BW721" s="15"/>
      <c r="BX721" s="15"/>
      <c r="BY721" s="15"/>
      <c r="BZ721" s="15"/>
      <c r="CA721" s="15"/>
      <c r="CB721" s="15"/>
      <c r="CC721" s="15"/>
      <c r="CD721" s="15" t="str">
        <f t="shared" si="110"/>
        <v>Bongo</v>
      </c>
      <c r="CE721" s="15"/>
      <c r="CF721" s="15"/>
      <c r="CG721" s="15"/>
      <c r="CH721" s="15"/>
      <c r="CI721" s="15"/>
      <c r="CJ721" s="15"/>
    </row>
    <row r="722" spans="1:88" ht="12.75">
      <c r="A722" s="15" t="s">
        <v>5335</v>
      </c>
      <c r="B722" s="15"/>
      <c r="C722" s="15"/>
      <c r="D722" s="16"/>
      <c r="E722" s="26"/>
      <c r="F722" s="26"/>
      <c r="G722" s="26"/>
      <c r="H722" s="26"/>
      <c r="I722" s="15"/>
      <c r="J722" s="26"/>
      <c r="K722" s="17" t="e">
        <f t="shared" si="105"/>
        <v>#VALUE!</v>
      </c>
      <c r="L722" s="15"/>
      <c r="M722" s="18" t="e">
        <f t="shared" si="95"/>
        <v>#VALUE!</v>
      </c>
      <c r="N722" s="15"/>
      <c r="O722" s="15"/>
      <c r="P722" s="15"/>
      <c r="Q722" s="24" t="e">
        <f ca="1">_xludf.MAXIFS('[1]Deals (investment)'!A:A,'[1]Deals (investment)'!B:B,A722)</f>
        <v>#NAME?</v>
      </c>
      <c r="R722" s="15"/>
      <c r="S722" s="19"/>
      <c r="T722" s="15"/>
      <c r="U722" s="17"/>
      <c r="V722" s="15"/>
      <c r="W722" s="15"/>
      <c r="X722" s="15"/>
      <c r="Y722" s="15"/>
      <c r="AB722" s="20"/>
      <c r="AC722" s="15"/>
      <c r="AD722" s="15"/>
      <c r="AE722" s="15"/>
      <c r="AF722" s="15"/>
      <c r="AG722" s="22">
        <f t="shared" ca="1" si="98"/>
        <v>9.6774193548387094E-2</v>
      </c>
      <c r="AH722" s="15" t="str">
        <f t="shared" si="111"/>
        <v/>
      </c>
      <c r="AI722" s="22" t="e">
        <f>VLOOKUP(A722,'[1]Deals (investment)'!$B$2:$Z$1497,1,FALSE)</f>
        <v>#N/A</v>
      </c>
      <c r="AJ722" s="22" t="e">
        <f>VLOOKUP(A722,'[1]Deals (investment)'!$B$2:$Z$870,15,FALSE)</f>
        <v>#N/A</v>
      </c>
      <c r="AK722" s="17" t="e">
        <f>VLOOKUP(A722,'[1]Deals (Exits)'!B:B,1,FALSE)</f>
        <v>#N/A</v>
      </c>
      <c r="AL722" s="23" t="e">
        <f>VLOOKUP(G722,[1]Lookups!$V$3:$Y$197,4,FALSE)</f>
        <v>#N/A</v>
      </c>
      <c r="AM722" s="17" t="e">
        <f>VLOOKUP(X722,[1]Lookups!$B$3:$C$200,2,FALSE)</f>
        <v>#N/A</v>
      </c>
      <c r="AN722" s="17" t="e">
        <f>VLOOKUP(R722,[1]Lookups!$H$3:$I$69,2,FALSE)</f>
        <v>#N/A</v>
      </c>
      <c r="AO722" s="17" t="e">
        <f>VLOOKUP(T722,[1]Lookups!$H$3:$I$69,2,FALSE)</f>
        <v>#N/A</v>
      </c>
      <c r="AP722" s="17" t="e">
        <f>VLOOKUP(AN722,[1]Lookups!$N$3:$O$11,2,FALSE)</f>
        <v>#N/A</v>
      </c>
      <c r="AQ722" s="18" t="e">
        <f>COUNTIFS('[1]Deals (investment)'!$B:$B,$A722)</f>
        <v>#VALUE!</v>
      </c>
      <c r="AR722" s="18" t="e">
        <f>COUNTIFS('[1]Deals (investment)'!$B:$B,$A722,'[1]Deals (investment)'!$T:$T,$AW$1)+COUNTIFS('[1]Deals (investment)'!$B:$B,$A722,'[1]Deals (investment)'!$T:$T,$AX$1)+COUNTIFS('[1]Deals (investment)'!$B:$B,$A722,'[1]Deals (investment)'!$T:$T,$AY$1)</f>
        <v>#VALUE!</v>
      </c>
      <c r="AS722" s="17" t="e">
        <f>SUMIFS('[1]Deals (investment)'!$C:$C,'[1]Deals (investment)'!$B:$B,$A722)</f>
        <v>#VALUE!</v>
      </c>
      <c r="AT722" s="17" t="e">
        <f t="shared" si="106"/>
        <v>#VALUE!</v>
      </c>
      <c r="AU722" s="18" t="e">
        <f>COUNTIF('[1]Deals (Exits)'!$B:$B,A722)</f>
        <v>#VALUE!</v>
      </c>
      <c r="AV722" s="17" t="e">
        <f>SUMIFS('[1]Deals (investment)'!$C:$C,'[1]Deals (investment)'!$B:$B,$A722,'[1]Deals (investment)'!$T:$T,AV$1)</f>
        <v>#VALUE!</v>
      </c>
      <c r="AW722" s="17" t="e">
        <f>SUMIFS('[1]Deals (investment)'!$C:$C,'[1]Deals (investment)'!$B:$B,$A722,'[1]Deals (investment)'!$T:$T,AW$1)</f>
        <v>#VALUE!</v>
      </c>
      <c r="AX722" s="17" t="e">
        <f>SUMIFS('[1]Deals (investment)'!$C:$C,'[1]Deals (investment)'!$B:$B,$A722,'[1]Deals (investment)'!$T:$T,AX$1)</f>
        <v>#VALUE!</v>
      </c>
      <c r="AY722" s="17" t="e">
        <f>SUMIFS('[1]Deals (investment)'!$C:$C,'[1]Deals (investment)'!$B:$B,$A722,'[1]Deals (investment)'!$T:$T,AY$1)</f>
        <v>#VALUE!</v>
      </c>
      <c r="AZ722" s="17" t="e">
        <f>SUMIFS('[1]Deals (investment)'!$C:$C,'[1]Deals (investment)'!$B:$B,$A722,'[1]Deals (investment)'!$T:$T,AZ$1)</f>
        <v>#VALUE!</v>
      </c>
      <c r="BA722" s="17" t="e">
        <f>SUMIFS('[1]Deals (investment)'!$C:$C,'[1]Deals (investment)'!$B:$B,$A722,'[1]Deals (investment)'!$T:$T,BA$1)</f>
        <v>#VALUE!</v>
      </c>
      <c r="BB722" s="17" t="e">
        <f>SUMIFS('[1]Deals (investment)'!$C:$C,'[1]Deals (investment)'!$B:$B,$A722,'[1]Deals (investment)'!$T:$T,BB$1)</f>
        <v>#VALUE!</v>
      </c>
      <c r="BC722" s="17" t="e">
        <f>SUMIFS('[1]Deals (Exits)'!$C:$C,'[1]Deals (Exits)'!$B:$B,$A722)</f>
        <v>#VALUE!</v>
      </c>
      <c r="BD722" s="17" t="e">
        <f>SUMIFS('[1]Deals (investment)'!$C:$C,'[1]Deals (investment)'!$B:$B,$A722,'[1]Deals (investment)'!$V:$V,BD$1)</f>
        <v>#VALUE!</v>
      </c>
      <c r="BE722" s="17" t="e">
        <f>SUMIFS('[1]Deals (investment)'!$C:$C,'[1]Deals (investment)'!$B:$B,$A722,'[1]Deals (investment)'!$V:$V,BE$1)</f>
        <v>#VALUE!</v>
      </c>
      <c r="BF722" s="17" t="e">
        <f>SUMIFS('[1]Deals (investment)'!$C:$C,'[1]Deals (investment)'!$B:$B,$A722,'[1]Deals (investment)'!$V:$V,BF$1)</f>
        <v>#VALUE!</v>
      </c>
      <c r="BG722" s="17" t="e">
        <f>SUMIFS('[1]Deals (investment)'!$C:$C,'[1]Deals (investment)'!$B:$B,$A722,'[1]Deals (investment)'!$V:$V,BG$1)</f>
        <v>#VALUE!</v>
      </c>
      <c r="BH722" s="17" t="e">
        <f>SUMIFS('[1]Deals (investment)'!$C:$C,'[1]Deals (investment)'!$B:$B,$A722,'[1]Deals (investment)'!$V:$V,BH$1)</f>
        <v>#VALUE!</v>
      </c>
      <c r="BI722" s="17" t="e">
        <f>SUMIFS('[1]Deals (investment)'!$C:$C,'[1]Deals (investment)'!$B:$B,$A722,'[1]Deals (investment)'!$V:$V,BI$1)</f>
        <v>#VALUE!</v>
      </c>
      <c r="BJ722" s="17" t="e">
        <f>SUMIFS('[1]Deals (investment)'!$C:$C,'[1]Deals (investment)'!$B:$B,$A722,'[1]Deals (investment)'!$V:$V,BJ$1)</f>
        <v>#VALUE!</v>
      </c>
      <c r="BK722" s="17" t="e">
        <f>SUMIFS('[1]Deals (investment)'!$C:$C,'[1]Deals (investment)'!$B:$B,$A722,'[1]Deals (investment)'!$V:$V,BK$1)</f>
        <v>#VALUE!</v>
      </c>
      <c r="BL722" s="17" t="e">
        <f>SUMIFS('[1]Deals (investment)'!$C:$C,'[1]Deals (investment)'!$B:$B,$A722,'[1]Deals (investment)'!$V:$V,BL$1)</f>
        <v>#VALUE!</v>
      </c>
      <c r="BM722" s="17" t="e">
        <f>SUMIFS('[1]Deals (investment)'!$C:$C,'[1]Deals (investment)'!$B:$B,$A722,'[1]Deals (investment)'!$V:$V,BM$1)</f>
        <v>#VALUE!</v>
      </c>
      <c r="BN722" s="15"/>
      <c r="BO722" s="15"/>
      <c r="BP722" s="22"/>
      <c r="BQ722" s="15"/>
      <c r="BR722" s="15"/>
      <c r="BS722" s="15"/>
      <c r="BT722" s="15"/>
      <c r="BU722" s="15"/>
      <c r="BV722" s="15"/>
      <c r="BW722" s="15"/>
      <c r="BX722" s="15"/>
      <c r="BY722" s="15"/>
      <c r="BZ722" s="15"/>
      <c r="CA722" s="15"/>
      <c r="CB722" s="15"/>
      <c r="CC722" s="15"/>
      <c r="CD722" s="15"/>
      <c r="CE722" s="15"/>
      <c r="CF722" s="15"/>
      <c r="CG722" s="15"/>
      <c r="CH722" s="15"/>
      <c r="CI722" s="15"/>
      <c r="CJ722" s="15"/>
    </row>
    <row r="723" spans="1:88" ht="12.75">
      <c r="A723" s="25" t="s">
        <v>5336</v>
      </c>
      <c r="B723" s="15" t="s">
        <v>5337</v>
      </c>
      <c r="C723" s="15" t="s">
        <v>46</v>
      </c>
      <c r="D723" s="16">
        <v>2005</v>
      </c>
      <c r="E723" s="15" t="s">
        <v>128</v>
      </c>
      <c r="F723" s="15" t="s">
        <v>110</v>
      </c>
      <c r="G723" s="15" t="s">
        <v>129</v>
      </c>
      <c r="H723" s="15" t="s">
        <v>129</v>
      </c>
      <c r="I723" s="15" t="s">
        <v>129</v>
      </c>
      <c r="J723" s="15"/>
      <c r="K723" s="17" t="e">
        <f t="shared" si="105"/>
        <v>#VALUE!</v>
      </c>
      <c r="L723" s="15"/>
      <c r="M723" s="18" t="e">
        <f t="shared" si="95"/>
        <v>#VALUE!</v>
      </c>
      <c r="N723" s="15"/>
      <c r="O723" s="15"/>
      <c r="P723" s="15"/>
      <c r="Q723" s="15"/>
      <c r="R723" s="15"/>
      <c r="S723" s="19"/>
      <c r="T723" s="15"/>
      <c r="U723" s="17"/>
      <c r="V723" s="15" t="s">
        <v>312</v>
      </c>
      <c r="W723" s="15"/>
      <c r="X723" s="15" t="s">
        <v>404</v>
      </c>
      <c r="Y723" s="15" t="s">
        <v>5338</v>
      </c>
      <c r="AB723" s="20"/>
      <c r="AC723" s="21" t="s">
        <v>5339</v>
      </c>
      <c r="AD723" s="21" t="s">
        <v>5340</v>
      </c>
      <c r="AE723" s="21" t="s">
        <v>5341</v>
      </c>
      <c r="AF723" s="21" t="s">
        <v>5342</v>
      </c>
      <c r="AG723" s="22">
        <f t="shared" si="98"/>
        <v>0.54838709677419351</v>
      </c>
      <c r="AH723" s="15" t="e">
        <f t="shared" si="111"/>
        <v>#VALUE!</v>
      </c>
      <c r="AI723" s="22" t="e">
        <f>VLOOKUP(A723,'[1]Deals (investment)'!$B$2:$Z$1497,1,FALSE)</f>
        <v>#N/A</v>
      </c>
      <c r="AJ723" s="22" t="e">
        <f>VLOOKUP(A723,'[1]Deals (investment)'!$B$2:$Z$870,15,FALSE)</f>
        <v>#N/A</v>
      </c>
      <c r="AK723" s="17" t="str">
        <f>VLOOKUP(A723,'[1]Deals (Exits)'!B:B,1,FALSE)</f>
        <v>Coders4Africa</v>
      </c>
      <c r="AL723" s="23">
        <f>VLOOKUP(G723,[1]Lookups!$V$3:$Y$197,4,FALSE)</f>
        <v>0</v>
      </c>
      <c r="AM723" s="17" t="str">
        <f>VLOOKUP(X723,[1]Lookups!$B$3:$C$200,2,FALSE)</f>
        <v>Other Technologies &amp; Information Technology</v>
      </c>
      <c r="AN723" s="17" t="e">
        <f>VLOOKUP(R723,[1]Lookups!$H$3:$I$69,2,FALSE)</f>
        <v>#N/A</v>
      </c>
      <c r="AO723" s="17" t="e">
        <f>VLOOKUP(T723,[1]Lookups!$H$3:$I$69,2,FALSE)</f>
        <v>#N/A</v>
      </c>
      <c r="AP723" s="17" t="e">
        <f>VLOOKUP(AN723,[1]Lookups!$N$3:$O$11,2,FALSE)</f>
        <v>#N/A</v>
      </c>
      <c r="AQ723" s="18" t="e">
        <f>COUNTIFS('[1]Deals (investment)'!$B:$B,$A723)</f>
        <v>#VALUE!</v>
      </c>
      <c r="AR723" s="18" t="e">
        <f>COUNTIFS('[1]Deals (investment)'!$B:$B,$A723,'[1]Deals (investment)'!$T:$T,$AW$1)+COUNTIFS('[1]Deals (investment)'!$B:$B,$A723,'[1]Deals (investment)'!$T:$T,$AX$1)+COUNTIFS('[1]Deals (investment)'!$B:$B,$A723,'[1]Deals (investment)'!$T:$T,$AY$1)</f>
        <v>#VALUE!</v>
      </c>
      <c r="AS723" s="17" t="e">
        <f>SUMIFS('[1]Deals (investment)'!$C:$C,'[1]Deals (investment)'!$B:$B,$A723)</f>
        <v>#VALUE!</v>
      </c>
      <c r="AT723" s="17" t="e">
        <f t="shared" si="106"/>
        <v>#VALUE!</v>
      </c>
      <c r="AU723" s="18" t="e">
        <f>COUNTIF('[1]Deals (Exits)'!$B:$B,A723)</f>
        <v>#VALUE!</v>
      </c>
      <c r="AV723" s="17" t="e">
        <f>SUMIFS('[1]Deals (investment)'!$C:$C,'[1]Deals (investment)'!$B:$B,$A723,'[1]Deals (investment)'!$T:$T,AV$1)</f>
        <v>#VALUE!</v>
      </c>
      <c r="AW723" s="17" t="e">
        <f>SUMIFS('[1]Deals (investment)'!$C:$C,'[1]Deals (investment)'!$B:$B,$A723,'[1]Deals (investment)'!$T:$T,AW$1)</f>
        <v>#VALUE!</v>
      </c>
      <c r="AX723" s="17" t="e">
        <f>SUMIFS('[1]Deals (investment)'!$C:$C,'[1]Deals (investment)'!$B:$B,$A723,'[1]Deals (investment)'!$T:$T,AX$1)</f>
        <v>#VALUE!</v>
      </c>
      <c r="AY723" s="17" t="e">
        <f>SUMIFS('[1]Deals (investment)'!$C:$C,'[1]Deals (investment)'!$B:$B,$A723,'[1]Deals (investment)'!$T:$T,AY$1)</f>
        <v>#VALUE!</v>
      </c>
      <c r="AZ723" s="17" t="e">
        <f>SUMIFS('[1]Deals (investment)'!$C:$C,'[1]Deals (investment)'!$B:$B,$A723,'[1]Deals (investment)'!$T:$T,AZ$1)</f>
        <v>#VALUE!</v>
      </c>
      <c r="BA723" s="17" t="e">
        <f>SUMIFS('[1]Deals (investment)'!$C:$C,'[1]Deals (investment)'!$B:$B,$A723,'[1]Deals (investment)'!$T:$T,BA$1)</f>
        <v>#VALUE!</v>
      </c>
      <c r="BB723" s="17" t="e">
        <f>SUMIFS('[1]Deals (investment)'!$C:$C,'[1]Deals (investment)'!$B:$B,$A723,'[1]Deals (investment)'!$T:$T,BB$1)</f>
        <v>#VALUE!</v>
      </c>
      <c r="BC723" s="17" t="e">
        <f>SUMIFS('[1]Deals (Exits)'!$C:$C,'[1]Deals (Exits)'!$B:$B,$A723)</f>
        <v>#VALUE!</v>
      </c>
      <c r="BD723" s="17" t="e">
        <f>SUMIFS('[1]Deals (investment)'!$C:$C,'[1]Deals (investment)'!$B:$B,$A723,'[1]Deals (investment)'!$V:$V,BD$1)</f>
        <v>#VALUE!</v>
      </c>
      <c r="BE723" s="17" t="e">
        <f>SUMIFS('[1]Deals (investment)'!$C:$C,'[1]Deals (investment)'!$B:$B,$A723,'[1]Deals (investment)'!$V:$V,BE$1)</f>
        <v>#VALUE!</v>
      </c>
      <c r="BF723" s="17" t="e">
        <f>SUMIFS('[1]Deals (investment)'!$C:$C,'[1]Deals (investment)'!$B:$B,$A723,'[1]Deals (investment)'!$V:$V,BF$1)</f>
        <v>#VALUE!</v>
      </c>
      <c r="BG723" s="17" t="e">
        <f>SUMIFS('[1]Deals (investment)'!$C:$C,'[1]Deals (investment)'!$B:$B,$A723,'[1]Deals (investment)'!$V:$V,BG$1)</f>
        <v>#VALUE!</v>
      </c>
      <c r="BH723" s="17" t="e">
        <f>SUMIFS('[1]Deals (investment)'!$C:$C,'[1]Deals (investment)'!$B:$B,$A723,'[1]Deals (investment)'!$V:$V,BH$1)</f>
        <v>#VALUE!</v>
      </c>
      <c r="BI723" s="17" t="e">
        <f>SUMIFS('[1]Deals (investment)'!$C:$C,'[1]Deals (investment)'!$B:$B,$A723,'[1]Deals (investment)'!$V:$V,BI$1)</f>
        <v>#VALUE!</v>
      </c>
      <c r="BJ723" s="17" t="e">
        <f>SUMIFS('[1]Deals (investment)'!$C:$C,'[1]Deals (investment)'!$B:$B,$A723,'[1]Deals (investment)'!$V:$V,BJ$1)</f>
        <v>#VALUE!</v>
      </c>
      <c r="BK723" s="17" t="e">
        <f>SUMIFS('[1]Deals (investment)'!$C:$C,'[1]Deals (investment)'!$B:$B,$A723,'[1]Deals (investment)'!$V:$V,BK$1)</f>
        <v>#VALUE!</v>
      </c>
      <c r="BL723" s="17" t="e">
        <f>SUMIFS('[1]Deals (investment)'!$C:$C,'[1]Deals (investment)'!$B:$B,$A723,'[1]Deals (investment)'!$V:$V,BL$1)</f>
        <v>#VALUE!</v>
      </c>
      <c r="BM723" s="17" t="e">
        <f>SUMIFS('[1]Deals (investment)'!$C:$C,'[1]Deals (investment)'!$B:$B,$A723,'[1]Deals (investment)'!$V:$V,BM$1)</f>
        <v>#VALUE!</v>
      </c>
      <c r="BN723" s="15"/>
      <c r="BO723" s="15"/>
      <c r="BP723" s="22"/>
      <c r="BQ723" s="15"/>
      <c r="BR723" s="15"/>
      <c r="BS723" s="15"/>
      <c r="BT723" s="15"/>
      <c r="BU723" s="15"/>
      <c r="BV723" s="15"/>
      <c r="BW723" s="15"/>
      <c r="BX723" s="15"/>
      <c r="BY723" s="15"/>
      <c r="BZ723" s="15"/>
      <c r="CA723" s="15"/>
      <c r="CB723" s="15"/>
      <c r="CC723" s="15"/>
      <c r="CD723" s="15" t="str">
        <f t="shared" ref="CD723:CD746" si="112">CONCATENATE(A723,B723,C723)</f>
        <v>Coders4AfricaC4A is a full-service software and consulting company specializing in software development for both web and mobile platforms. What started out as an initiative to give back to communities, transformed itself into a one stop-shop for software cross-platform development and high-quality web and mobile APP solutions to clients across the globeAcquired</v>
      </c>
      <c r="CE723" s="15"/>
      <c r="CF723" s="15"/>
      <c r="CG723" s="15"/>
      <c r="CH723" s="15"/>
      <c r="CI723" s="15"/>
      <c r="CJ723" s="15"/>
    </row>
    <row r="724" spans="1:88" ht="12.75">
      <c r="A724" s="15" t="s">
        <v>5343</v>
      </c>
      <c r="B724" s="15" t="s">
        <v>5344</v>
      </c>
      <c r="C724" s="15"/>
      <c r="D724" s="16"/>
      <c r="E724" s="15"/>
      <c r="F724" s="15"/>
      <c r="G724" s="15"/>
      <c r="H724" s="15"/>
      <c r="I724" s="15"/>
      <c r="J724" s="15"/>
      <c r="K724" s="17" t="e">
        <f t="shared" si="105"/>
        <v>#VALUE!</v>
      </c>
      <c r="L724" s="15"/>
      <c r="M724" s="18" t="e">
        <f t="shared" si="95"/>
        <v>#VALUE!</v>
      </c>
      <c r="N724" s="15"/>
      <c r="O724" s="15"/>
      <c r="P724" s="15"/>
      <c r="Q724" s="24" t="e">
        <f ca="1">_xludf.MAXIFS('[1]Deals (investment)'!A:A,'[1]Deals (investment)'!B:B,A724)</f>
        <v>#NAME?</v>
      </c>
      <c r="R724" s="15"/>
      <c r="S724" s="19"/>
      <c r="T724" s="15"/>
      <c r="U724" s="17"/>
      <c r="V724" s="15"/>
      <c r="W724" s="15"/>
      <c r="X724" s="15"/>
      <c r="Y724" s="15"/>
      <c r="AB724" s="20"/>
      <c r="AC724" s="15"/>
      <c r="AD724" s="15"/>
      <c r="AE724" s="15"/>
      <c r="AF724" s="15"/>
      <c r="AG724" s="22">
        <f t="shared" ca="1" si="98"/>
        <v>0.12903225806451613</v>
      </c>
      <c r="AH724" s="15" t="str">
        <f t="shared" si="111"/>
        <v/>
      </c>
      <c r="AI724" s="22" t="e">
        <f>VLOOKUP(A724,'[1]Deals (investment)'!$B$2:$Z$1497,1,FALSE)</f>
        <v>#N/A</v>
      </c>
      <c r="AJ724" s="22" t="e">
        <f>VLOOKUP(A724,'[1]Deals (investment)'!$B$2:$Z$870,15,FALSE)</f>
        <v>#N/A</v>
      </c>
      <c r="AK724" s="17" t="e">
        <f>VLOOKUP(A724,'[1]Deals (Exits)'!B:B,1,FALSE)</f>
        <v>#N/A</v>
      </c>
      <c r="AL724" s="23" t="e">
        <f>VLOOKUP(G724,[1]Lookups!$V$3:$Y$197,4,FALSE)</f>
        <v>#N/A</v>
      </c>
      <c r="AM724" s="17" t="e">
        <f>VLOOKUP(X724,[1]Lookups!$B$3:$C$200,2,FALSE)</f>
        <v>#N/A</v>
      </c>
      <c r="AN724" s="17" t="e">
        <f>VLOOKUP(R724,[1]Lookups!$H$3:$I$69,2,FALSE)</f>
        <v>#N/A</v>
      </c>
      <c r="AO724" s="17" t="e">
        <f>VLOOKUP(T724,[1]Lookups!$H$3:$I$69,2,FALSE)</f>
        <v>#N/A</v>
      </c>
      <c r="AP724" s="17" t="e">
        <f>VLOOKUP(AN724,[1]Lookups!$N$3:$O$11,2,FALSE)</f>
        <v>#N/A</v>
      </c>
      <c r="AQ724" s="18" t="e">
        <f>COUNTIFS('[1]Deals (investment)'!$B:$B,$A724)</f>
        <v>#VALUE!</v>
      </c>
      <c r="AR724" s="18" t="e">
        <f>COUNTIFS('[1]Deals (investment)'!$B:$B,$A724,'[1]Deals (investment)'!$T:$T,$AW$1)+COUNTIFS('[1]Deals (investment)'!$B:$B,$A724,'[1]Deals (investment)'!$T:$T,$AX$1)+COUNTIFS('[1]Deals (investment)'!$B:$B,$A724,'[1]Deals (investment)'!$T:$T,$AY$1)</f>
        <v>#VALUE!</v>
      </c>
      <c r="AS724" s="17" t="e">
        <f>SUMIFS('[1]Deals (investment)'!$C:$C,'[1]Deals (investment)'!$B:$B,$A724)</f>
        <v>#VALUE!</v>
      </c>
      <c r="AT724" s="17" t="e">
        <f t="shared" si="106"/>
        <v>#VALUE!</v>
      </c>
      <c r="AU724" s="18" t="e">
        <f>COUNTIF('[1]Deals (Exits)'!$B:$B,A724)</f>
        <v>#VALUE!</v>
      </c>
      <c r="AV724" s="17" t="e">
        <f>SUMIFS('[1]Deals (investment)'!$C:$C,'[1]Deals (investment)'!$B:$B,$A724,'[1]Deals (investment)'!$T:$T,AV$1)</f>
        <v>#VALUE!</v>
      </c>
      <c r="AW724" s="17" t="e">
        <f>SUMIFS('[1]Deals (investment)'!$C:$C,'[1]Deals (investment)'!$B:$B,$A724,'[1]Deals (investment)'!$T:$T,AW$1)</f>
        <v>#VALUE!</v>
      </c>
      <c r="AX724" s="17" t="e">
        <f>SUMIFS('[1]Deals (investment)'!$C:$C,'[1]Deals (investment)'!$B:$B,$A724,'[1]Deals (investment)'!$T:$T,AX$1)</f>
        <v>#VALUE!</v>
      </c>
      <c r="AY724" s="17" t="e">
        <f>SUMIFS('[1]Deals (investment)'!$C:$C,'[1]Deals (investment)'!$B:$B,$A724,'[1]Deals (investment)'!$T:$T,AY$1)</f>
        <v>#VALUE!</v>
      </c>
      <c r="AZ724" s="17" t="e">
        <f>SUMIFS('[1]Deals (investment)'!$C:$C,'[1]Deals (investment)'!$B:$B,$A724,'[1]Deals (investment)'!$T:$T,AZ$1)</f>
        <v>#VALUE!</v>
      </c>
      <c r="BA724" s="17" t="e">
        <f>SUMIFS('[1]Deals (investment)'!$C:$C,'[1]Deals (investment)'!$B:$B,$A724,'[1]Deals (investment)'!$T:$T,BA$1)</f>
        <v>#VALUE!</v>
      </c>
      <c r="BB724" s="17" t="e">
        <f>SUMIFS('[1]Deals (investment)'!$C:$C,'[1]Deals (investment)'!$B:$B,$A724,'[1]Deals (investment)'!$T:$T,BB$1)</f>
        <v>#VALUE!</v>
      </c>
      <c r="BC724" s="17" t="e">
        <f>SUMIFS('[1]Deals (Exits)'!$C:$C,'[1]Deals (Exits)'!$B:$B,$A724)</f>
        <v>#VALUE!</v>
      </c>
      <c r="BD724" s="17" t="e">
        <f>SUMIFS('[1]Deals (investment)'!$C:$C,'[1]Deals (investment)'!$B:$B,$A724,'[1]Deals (investment)'!$V:$V,BD$1)</f>
        <v>#VALUE!</v>
      </c>
      <c r="BE724" s="17" t="e">
        <f>SUMIFS('[1]Deals (investment)'!$C:$C,'[1]Deals (investment)'!$B:$B,$A724,'[1]Deals (investment)'!$V:$V,BE$1)</f>
        <v>#VALUE!</v>
      </c>
      <c r="BF724" s="17" t="e">
        <f>SUMIFS('[1]Deals (investment)'!$C:$C,'[1]Deals (investment)'!$B:$B,$A724,'[1]Deals (investment)'!$V:$V,BF$1)</f>
        <v>#VALUE!</v>
      </c>
      <c r="BG724" s="17" t="e">
        <f>SUMIFS('[1]Deals (investment)'!$C:$C,'[1]Deals (investment)'!$B:$B,$A724,'[1]Deals (investment)'!$V:$V,BG$1)</f>
        <v>#VALUE!</v>
      </c>
      <c r="BH724" s="17" t="e">
        <f>SUMIFS('[1]Deals (investment)'!$C:$C,'[1]Deals (investment)'!$B:$B,$A724,'[1]Deals (investment)'!$V:$V,BH$1)</f>
        <v>#VALUE!</v>
      </c>
      <c r="BI724" s="17" t="e">
        <f>SUMIFS('[1]Deals (investment)'!$C:$C,'[1]Deals (investment)'!$B:$B,$A724,'[1]Deals (investment)'!$V:$V,BI$1)</f>
        <v>#VALUE!</v>
      </c>
      <c r="BJ724" s="17" t="e">
        <f>SUMIFS('[1]Deals (investment)'!$C:$C,'[1]Deals (investment)'!$B:$B,$A724,'[1]Deals (investment)'!$V:$V,BJ$1)</f>
        <v>#VALUE!</v>
      </c>
      <c r="BK724" s="17" t="e">
        <f>SUMIFS('[1]Deals (investment)'!$C:$C,'[1]Deals (investment)'!$B:$B,$A724,'[1]Deals (investment)'!$V:$V,BK$1)</f>
        <v>#VALUE!</v>
      </c>
      <c r="BL724" s="17" t="e">
        <f>SUMIFS('[1]Deals (investment)'!$C:$C,'[1]Deals (investment)'!$B:$B,$A724,'[1]Deals (investment)'!$V:$V,BL$1)</f>
        <v>#VALUE!</v>
      </c>
      <c r="BM724" s="17" t="e">
        <f>SUMIFS('[1]Deals (investment)'!$C:$C,'[1]Deals (investment)'!$B:$B,$A724,'[1]Deals (investment)'!$V:$V,BM$1)</f>
        <v>#VALUE!</v>
      </c>
      <c r="BN724" s="15"/>
      <c r="BO724" s="15"/>
      <c r="BP724" s="22"/>
      <c r="BQ724" s="15"/>
      <c r="BR724" s="15"/>
      <c r="BS724" s="15"/>
      <c r="BT724" s="15"/>
      <c r="BU724" s="15"/>
      <c r="BV724" s="15"/>
      <c r="BW724" s="15"/>
      <c r="BX724" s="15"/>
      <c r="BY724" s="15"/>
      <c r="BZ724" s="15"/>
      <c r="CA724" s="15"/>
      <c r="CB724" s="15"/>
      <c r="CC724" s="15"/>
      <c r="CD724" s="15" t="str">
        <f t="shared" si="112"/>
        <v>Bureau Vente LtdBVL technologies is a Uganda based IT solutions service provider within the Agri-Business Sector focusing on software development and mobile services/payment solutions (Apps)</v>
      </c>
      <c r="CE724" s="15"/>
      <c r="CF724" s="15"/>
      <c r="CG724" s="15"/>
      <c r="CH724" s="15"/>
      <c r="CI724" s="15"/>
      <c r="CJ724" s="15"/>
    </row>
    <row r="725" spans="1:88" ht="12.75">
      <c r="A725" s="15" t="s">
        <v>5345</v>
      </c>
      <c r="B725" s="15"/>
      <c r="C725" s="15" t="s">
        <v>58</v>
      </c>
      <c r="D725" s="16"/>
      <c r="E725" s="15"/>
      <c r="F725" s="15"/>
      <c r="G725" s="15"/>
      <c r="H725" s="15"/>
      <c r="I725" s="15"/>
      <c r="J725" s="15"/>
      <c r="K725" s="17" t="e">
        <f t="shared" si="105"/>
        <v>#VALUE!</v>
      </c>
      <c r="L725" s="15"/>
      <c r="M725" s="18" t="e">
        <f t="shared" si="95"/>
        <v>#VALUE!</v>
      </c>
      <c r="N725" s="15"/>
      <c r="O725" s="15"/>
      <c r="P725" s="15"/>
      <c r="Q725" s="15"/>
      <c r="R725" s="15"/>
      <c r="S725" s="19"/>
      <c r="T725" s="15"/>
      <c r="U725" s="17"/>
      <c r="V725" s="15"/>
      <c r="W725" s="15"/>
      <c r="X725" s="15"/>
      <c r="Y725" s="15"/>
      <c r="AB725" s="20"/>
      <c r="AC725" s="15"/>
      <c r="AD725" s="15"/>
      <c r="AE725" s="15"/>
      <c r="AF725" s="15"/>
      <c r="AG725" s="22">
        <f t="shared" si="98"/>
        <v>9.6774193548387094E-2</v>
      </c>
      <c r="AH725" s="15" t="str">
        <f t="shared" si="111"/>
        <v/>
      </c>
      <c r="AI725" s="22" t="e">
        <f>VLOOKUP(A725,'[1]Deals (investment)'!$B$2:$Z$1497,1,FALSE)</f>
        <v>#N/A</v>
      </c>
      <c r="AJ725" s="22" t="e">
        <f>VLOOKUP(A725,'[1]Deals (investment)'!$B$2:$Z$870,15,FALSE)</f>
        <v>#N/A</v>
      </c>
      <c r="AK725" s="17" t="e">
        <f>VLOOKUP(A725,'[1]Deals (Exits)'!B:B,1,FALSE)</f>
        <v>#N/A</v>
      </c>
      <c r="AL725" s="23" t="e">
        <f>VLOOKUP(G725,[1]Lookups!$V$3:$Y$197,4,FALSE)</f>
        <v>#N/A</v>
      </c>
      <c r="AM725" s="17" t="e">
        <f>VLOOKUP(X725,[1]Lookups!$B$3:$C$200,2,FALSE)</f>
        <v>#N/A</v>
      </c>
      <c r="AN725" s="17" t="e">
        <f>VLOOKUP(R725,[1]Lookups!$H$3:$I$69,2,FALSE)</f>
        <v>#N/A</v>
      </c>
      <c r="AO725" s="17" t="e">
        <f>VLOOKUP(T725,[1]Lookups!$H$3:$I$69,2,FALSE)</f>
        <v>#N/A</v>
      </c>
      <c r="AP725" s="17" t="e">
        <f>VLOOKUP(AN725,[1]Lookups!$N$3:$O$11,2,FALSE)</f>
        <v>#N/A</v>
      </c>
      <c r="AQ725" s="18" t="e">
        <f>COUNTIFS('[1]Deals (investment)'!$B:$B,$A725)</f>
        <v>#VALUE!</v>
      </c>
      <c r="AR725" s="18" t="e">
        <f>COUNTIFS('[1]Deals (investment)'!$B:$B,$A725,'[1]Deals (investment)'!$T:$T,$AW$1)+COUNTIFS('[1]Deals (investment)'!$B:$B,$A725,'[1]Deals (investment)'!$T:$T,$AX$1)+COUNTIFS('[1]Deals (investment)'!$B:$B,$A725,'[1]Deals (investment)'!$T:$T,$AY$1)</f>
        <v>#VALUE!</v>
      </c>
      <c r="AS725" s="17" t="e">
        <f>SUMIFS('[1]Deals (investment)'!$C:$C,'[1]Deals (investment)'!$B:$B,$A725)</f>
        <v>#VALUE!</v>
      </c>
      <c r="AT725" s="17" t="e">
        <f t="shared" si="106"/>
        <v>#VALUE!</v>
      </c>
      <c r="AU725" s="18" t="e">
        <f>COUNTIF('[1]Deals (Exits)'!$B:$B,A725)</f>
        <v>#VALUE!</v>
      </c>
      <c r="AV725" s="17" t="e">
        <f>SUMIFS('[1]Deals (investment)'!$C:$C,'[1]Deals (investment)'!$B:$B,$A725,'[1]Deals (investment)'!$T:$T,AV$1)</f>
        <v>#VALUE!</v>
      </c>
      <c r="AW725" s="17" t="e">
        <f>SUMIFS('[1]Deals (investment)'!$C:$C,'[1]Deals (investment)'!$B:$B,$A725,'[1]Deals (investment)'!$T:$T,AW$1)</f>
        <v>#VALUE!</v>
      </c>
      <c r="AX725" s="17" t="e">
        <f>SUMIFS('[1]Deals (investment)'!$C:$C,'[1]Deals (investment)'!$B:$B,$A725,'[1]Deals (investment)'!$T:$T,AX$1)</f>
        <v>#VALUE!</v>
      </c>
      <c r="AY725" s="17" t="e">
        <f>SUMIFS('[1]Deals (investment)'!$C:$C,'[1]Deals (investment)'!$B:$B,$A725,'[1]Deals (investment)'!$T:$T,AY$1)</f>
        <v>#VALUE!</v>
      </c>
      <c r="AZ725" s="17" t="e">
        <f>SUMIFS('[1]Deals (investment)'!$C:$C,'[1]Deals (investment)'!$B:$B,$A725,'[1]Deals (investment)'!$T:$T,AZ$1)</f>
        <v>#VALUE!</v>
      </c>
      <c r="BA725" s="17" t="e">
        <f>SUMIFS('[1]Deals (investment)'!$C:$C,'[1]Deals (investment)'!$B:$B,$A725,'[1]Deals (investment)'!$T:$T,BA$1)</f>
        <v>#VALUE!</v>
      </c>
      <c r="BB725" s="17" t="e">
        <f>SUMIFS('[1]Deals (investment)'!$C:$C,'[1]Deals (investment)'!$B:$B,$A725,'[1]Deals (investment)'!$T:$T,BB$1)</f>
        <v>#VALUE!</v>
      </c>
      <c r="BC725" s="17" t="e">
        <f>SUMIFS('[1]Deals (Exits)'!$C:$C,'[1]Deals (Exits)'!$B:$B,$A725)</f>
        <v>#VALUE!</v>
      </c>
      <c r="BD725" s="17" t="e">
        <f>SUMIFS('[1]Deals (investment)'!$C:$C,'[1]Deals (investment)'!$B:$B,$A725,'[1]Deals (investment)'!$V:$V,BD$1)</f>
        <v>#VALUE!</v>
      </c>
      <c r="BE725" s="17" t="e">
        <f>SUMIFS('[1]Deals (investment)'!$C:$C,'[1]Deals (investment)'!$B:$B,$A725,'[1]Deals (investment)'!$V:$V,BE$1)</f>
        <v>#VALUE!</v>
      </c>
      <c r="BF725" s="17" t="e">
        <f>SUMIFS('[1]Deals (investment)'!$C:$C,'[1]Deals (investment)'!$B:$B,$A725,'[1]Deals (investment)'!$V:$V,BF$1)</f>
        <v>#VALUE!</v>
      </c>
      <c r="BG725" s="17" t="e">
        <f>SUMIFS('[1]Deals (investment)'!$C:$C,'[1]Deals (investment)'!$B:$B,$A725,'[1]Deals (investment)'!$V:$V,BG$1)</f>
        <v>#VALUE!</v>
      </c>
      <c r="BH725" s="17" t="e">
        <f>SUMIFS('[1]Deals (investment)'!$C:$C,'[1]Deals (investment)'!$B:$B,$A725,'[1]Deals (investment)'!$V:$V,BH$1)</f>
        <v>#VALUE!</v>
      </c>
      <c r="BI725" s="17" t="e">
        <f>SUMIFS('[1]Deals (investment)'!$C:$C,'[1]Deals (investment)'!$B:$B,$A725,'[1]Deals (investment)'!$V:$V,BI$1)</f>
        <v>#VALUE!</v>
      </c>
      <c r="BJ725" s="17" t="e">
        <f>SUMIFS('[1]Deals (investment)'!$C:$C,'[1]Deals (investment)'!$B:$B,$A725,'[1]Deals (investment)'!$V:$V,BJ$1)</f>
        <v>#VALUE!</v>
      </c>
      <c r="BK725" s="17" t="e">
        <f>SUMIFS('[1]Deals (investment)'!$C:$C,'[1]Deals (investment)'!$B:$B,$A725,'[1]Deals (investment)'!$V:$V,BK$1)</f>
        <v>#VALUE!</v>
      </c>
      <c r="BL725" s="17" t="e">
        <f>SUMIFS('[1]Deals (investment)'!$C:$C,'[1]Deals (investment)'!$B:$B,$A725,'[1]Deals (investment)'!$V:$V,BL$1)</f>
        <v>#VALUE!</v>
      </c>
      <c r="BM725" s="17" t="e">
        <f>SUMIFS('[1]Deals (investment)'!$C:$C,'[1]Deals (investment)'!$B:$B,$A725,'[1]Deals (investment)'!$V:$V,BM$1)</f>
        <v>#VALUE!</v>
      </c>
      <c r="BN725" s="15"/>
      <c r="BO725" s="53"/>
      <c r="BP725" s="22"/>
      <c r="BQ725" s="53"/>
      <c r="BR725" s="53"/>
      <c r="BS725" s="53"/>
      <c r="BT725" s="53"/>
      <c r="BU725" s="53"/>
      <c r="BV725" s="53"/>
      <c r="BW725" s="53"/>
      <c r="BX725" s="53"/>
      <c r="BY725" s="53"/>
      <c r="BZ725" s="53"/>
      <c r="CA725" s="53"/>
      <c r="CB725" s="53"/>
      <c r="CC725" s="53"/>
      <c r="CD725" s="15" t="str">
        <f t="shared" si="112"/>
        <v>BVLActive</v>
      </c>
      <c r="CE725" s="53"/>
      <c r="CF725" s="53"/>
      <c r="CG725" s="53"/>
      <c r="CH725" s="53"/>
      <c r="CI725" s="53"/>
      <c r="CJ725" s="53"/>
    </row>
    <row r="726" spans="1:88" ht="12.75">
      <c r="A726" s="15" t="s">
        <v>5346</v>
      </c>
      <c r="B726" s="15"/>
      <c r="C726" s="15"/>
      <c r="D726" s="16"/>
      <c r="E726" s="15"/>
      <c r="F726" s="15"/>
      <c r="G726" s="15"/>
      <c r="H726" s="15"/>
      <c r="I726" s="15"/>
      <c r="J726" s="15"/>
      <c r="K726" s="17" t="e">
        <f t="shared" si="105"/>
        <v>#VALUE!</v>
      </c>
      <c r="L726" s="15"/>
      <c r="M726" s="18" t="e">
        <f t="shared" si="95"/>
        <v>#VALUE!</v>
      </c>
      <c r="N726" s="15"/>
      <c r="O726" s="15"/>
      <c r="P726" s="15"/>
      <c r="Q726" s="24" t="e">
        <f ca="1">_xludf.MAXIFS('[1]Deals (investment)'!A:A,'[1]Deals (investment)'!B:B,A726)</f>
        <v>#NAME?</v>
      </c>
      <c r="R726" s="15"/>
      <c r="S726" s="19"/>
      <c r="T726" s="15"/>
      <c r="U726" s="17"/>
      <c r="V726" s="15"/>
      <c r="W726" s="15"/>
      <c r="X726" s="15"/>
      <c r="Y726" s="15"/>
      <c r="AB726" s="20"/>
      <c r="AC726" s="15"/>
      <c r="AD726" s="15"/>
      <c r="AE726" s="15"/>
      <c r="AF726" s="15"/>
      <c r="AG726" s="22">
        <f t="shared" ca="1" si="98"/>
        <v>9.6774193548387094E-2</v>
      </c>
      <c r="AH726" s="15" t="str">
        <f t="shared" si="111"/>
        <v/>
      </c>
      <c r="AI726" s="22" t="e">
        <f>VLOOKUP(A726,'[1]Deals (investment)'!$B$2:$Z$1497,1,FALSE)</f>
        <v>#N/A</v>
      </c>
      <c r="AJ726" s="22" t="e">
        <f>VLOOKUP(A726,'[1]Deals (investment)'!$B$2:$Z$870,15,FALSE)</f>
        <v>#N/A</v>
      </c>
      <c r="AK726" s="17" t="e">
        <f>VLOOKUP(A726,'[1]Deals (Exits)'!B:B,1,FALSE)</f>
        <v>#N/A</v>
      </c>
      <c r="AL726" s="23" t="e">
        <f>VLOOKUP(G726,[1]Lookups!$V$3:$Y$197,4,FALSE)</f>
        <v>#N/A</v>
      </c>
      <c r="AM726" s="17" t="e">
        <f>VLOOKUP(X726,[1]Lookups!$B$3:$C$200,2,FALSE)</f>
        <v>#N/A</v>
      </c>
      <c r="AN726" s="17" t="e">
        <f>VLOOKUP(R726,[1]Lookups!$H$3:$I$69,2,FALSE)</f>
        <v>#N/A</v>
      </c>
      <c r="AO726" s="17" t="e">
        <f>VLOOKUP(T726,[1]Lookups!$H$3:$I$69,2,FALSE)</f>
        <v>#N/A</v>
      </c>
      <c r="AP726" s="17" t="e">
        <f>VLOOKUP(AN726,[1]Lookups!$N$3:$O$11,2,FALSE)</f>
        <v>#N/A</v>
      </c>
      <c r="AQ726" s="18" t="e">
        <f>COUNTIFS('[1]Deals (investment)'!$B:$B,$A726)</f>
        <v>#VALUE!</v>
      </c>
      <c r="AR726" s="18" t="e">
        <f>COUNTIFS('[1]Deals (investment)'!$B:$B,$A726,'[1]Deals (investment)'!$T:$T,$AW$1)+COUNTIFS('[1]Deals (investment)'!$B:$B,$A726,'[1]Deals (investment)'!$T:$T,$AX$1)+COUNTIFS('[1]Deals (investment)'!$B:$B,$A726,'[1]Deals (investment)'!$T:$T,$AY$1)</f>
        <v>#VALUE!</v>
      </c>
      <c r="AS726" s="17" t="e">
        <f>SUMIFS('[1]Deals (investment)'!$C:$C,'[1]Deals (investment)'!$B:$B,$A726)</f>
        <v>#VALUE!</v>
      </c>
      <c r="AT726" s="17" t="e">
        <f t="shared" si="106"/>
        <v>#VALUE!</v>
      </c>
      <c r="AU726" s="18" t="e">
        <f>COUNTIF('[1]Deals (Exits)'!$B:$B,A726)</f>
        <v>#VALUE!</v>
      </c>
      <c r="AV726" s="17" t="e">
        <f>SUMIFS('[1]Deals (investment)'!$C:$C,'[1]Deals (investment)'!$B:$B,$A726,'[1]Deals (investment)'!$T:$T,AV$1)</f>
        <v>#VALUE!</v>
      </c>
      <c r="AW726" s="17" t="e">
        <f>SUMIFS('[1]Deals (investment)'!$C:$C,'[1]Deals (investment)'!$B:$B,$A726,'[1]Deals (investment)'!$T:$T,AW$1)</f>
        <v>#VALUE!</v>
      </c>
      <c r="AX726" s="17" t="e">
        <f>SUMIFS('[1]Deals (investment)'!$C:$C,'[1]Deals (investment)'!$B:$B,$A726,'[1]Deals (investment)'!$T:$T,AX$1)</f>
        <v>#VALUE!</v>
      </c>
      <c r="AY726" s="17" t="e">
        <f>SUMIFS('[1]Deals (investment)'!$C:$C,'[1]Deals (investment)'!$B:$B,$A726,'[1]Deals (investment)'!$T:$T,AY$1)</f>
        <v>#VALUE!</v>
      </c>
      <c r="AZ726" s="17" t="e">
        <f>SUMIFS('[1]Deals (investment)'!$C:$C,'[1]Deals (investment)'!$B:$B,$A726,'[1]Deals (investment)'!$T:$T,AZ$1)</f>
        <v>#VALUE!</v>
      </c>
      <c r="BA726" s="17" t="e">
        <f>SUMIFS('[1]Deals (investment)'!$C:$C,'[1]Deals (investment)'!$B:$B,$A726,'[1]Deals (investment)'!$T:$T,BA$1)</f>
        <v>#VALUE!</v>
      </c>
      <c r="BB726" s="17" t="e">
        <f>SUMIFS('[1]Deals (investment)'!$C:$C,'[1]Deals (investment)'!$B:$B,$A726,'[1]Deals (investment)'!$T:$T,BB$1)</f>
        <v>#VALUE!</v>
      </c>
      <c r="BC726" s="17" t="e">
        <f>SUMIFS('[1]Deals (Exits)'!$C:$C,'[1]Deals (Exits)'!$B:$B,$A726)</f>
        <v>#VALUE!</v>
      </c>
      <c r="BD726" s="17" t="e">
        <f>SUMIFS('[1]Deals (investment)'!$C:$C,'[1]Deals (investment)'!$B:$B,$A726,'[1]Deals (investment)'!$V:$V,BD$1)</f>
        <v>#VALUE!</v>
      </c>
      <c r="BE726" s="17" t="e">
        <f>SUMIFS('[1]Deals (investment)'!$C:$C,'[1]Deals (investment)'!$B:$B,$A726,'[1]Deals (investment)'!$V:$V,BE$1)</f>
        <v>#VALUE!</v>
      </c>
      <c r="BF726" s="17" t="e">
        <f>SUMIFS('[1]Deals (investment)'!$C:$C,'[1]Deals (investment)'!$B:$B,$A726,'[1]Deals (investment)'!$V:$V,BF$1)</f>
        <v>#VALUE!</v>
      </c>
      <c r="BG726" s="17" t="e">
        <f>SUMIFS('[1]Deals (investment)'!$C:$C,'[1]Deals (investment)'!$B:$B,$A726,'[1]Deals (investment)'!$V:$V,BG$1)</f>
        <v>#VALUE!</v>
      </c>
      <c r="BH726" s="17" t="e">
        <f>SUMIFS('[1]Deals (investment)'!$C:$C,'[1]Deals (investment)'!$B:$B,$A726,'[1]Deals (investment)'!$V:$V,BH$1)</f>
        <v>#VALUE!</v>
      </c>
      <c r="BI726" s="17" t="e">
        <f>SUMIFS('[1]Deals (investment)'!$C:$C,'[1]Deals (investment)'!$B:$B,$A726,'[1]Deals (investment)'!$V:$V,BI$1)</f>
        <v>#VALUE!</v>
      </c>
      <c r="BJ726" s="17" t="e">
        <f>SUMIFS('[1]Deals (investment)'!$C:$C,'[1]Deals (investment)'!$B:$B,$A726,'[1]Deals (investment)'!$V:$V,BJ$1)</f>
        <v>#VALUE!</v>
      </c>
      <c r="BK726" s="17" t="e">
        <f>SUMIFS('[1]Deals (investment)'!$C:$C,'[1]Deals (investment)'!$B:$B,$A726,'[1]Deals (investment)'!$V:$V,BK$1)</f>
        <v>#VALUE!</v>
      </c>
      <c r="BL726" s="17" t="e">
        <f>SUMIFS('[1]Deals (investment)'!$C:$C,'[1]Deals (investment)'!$B:$B,$A726,'[1]Deals (investment)'!$V:$V,BL$1)</f>
        <v>#VALUE!</v>
      </c>
      <c r="BM726" s="17" t="e">
        <f>SUMIFS('[1]Deals (investment)'!$C:$C,'[1]Deals (investment)'!$B:$B,$A726,'[1]Deals (investment)'!$V:$V,BM$1)</f>
        <v>#VALUE!</v>
      </c>
      <c r="BN726" s="15"/>
      <c r="BO726" s="15"/>
      <c r="BP726" s="22"/>
      <c r="BQ726" s="15"/>
      <c r="BR726" s="15"/>
      <c r="BS726" s="15"/>
      <c r="BT726" s="15"/>
      <c r="BU726" s="15"/>
      <c r="BV726" s="15"/>
      <c r="BW726" s="15"/>
      <c r="BX726" s="15"/>
      <c r="BY726" s="15"/>
      <c r="BZ726" s="15"/>
      <c r="CA726" s="15"/>
      <c r="CB726" s="15"/>
      <c r="CC726" s="15"/>
      <c r="CD726" s="15" t="str">
        <f t="shared" si="112"/>
        <v>Camerbitcoin</v>
      </c>
      <c r="CE726" s="15"/>
      <c r="CF726" s="15"/>
      <c r="CG726" s="15"/>
      <c r="CH726" s="15"/>
      <c r="CI726" s="15"/>
      <c r="CJ726" s="15"/>
    </row>
    <row r="727" spans="1:88" ht="12.75">
      <c r="A727" s="15" t="s">
        <v>5347</v>
      </c>
      <c r="B727" s="15"/>
      <c r="C727" s="15"/>
      <c r="D727" s="16"/>
      <c r="E727" s="15"/>
      <c r="F727" s="15"/>
      <c r="G727" s="15"/>
      <c r="H727" s="15"/>
      <c r="I727" s="15"/>
      <c r="J727" s="15"/>
      <c r="K727" s="17" t="e">
        <f t="shared" si="105"/>
        <v>#VALUE!</v>
      </c>
      <c r="L727" s="15"/>
      <c r="M727" s="18" t="e">
        <f t="shared" si="95"/>
        <v>#VALUE!</v>
      </c>
      <c r="N727" s="15"/>
      <c r="O727" s="15"/>
      <c r="P727" s="15"/>
      <c r="Q727" s="24" t="e">
        <f ca="1">_xludf.MAXIFS('[1]Deals (investment)'!A:A,'[1]Deals (investment)'!B:B,A727)</f>
        <v>#NAME?</v>
      </c>
      <c r="R727" s="15"/>
      <c r="S727" s="19"/>
      <c r="T727" s="15"/>
      <c r="U727" s="17"/>
      <c r="V727" s="15"/>
      <c r="W727" s="15"/>
      <c r="X727" s="15"/>
      <c r="Y727" s="15"/>
      <c r="AB727" s="20"/>
      <c r="AC727" s="15"/>
      <c r="AD727" s="15"/>
      <c r="AE727" s="15"/>
      <c r="AF727" s="15"/>
      <c r="AG727" s="22">
        <f t="shared" ca="1" si="98"/>
        <v>9.6774193548387094E-2</v>
      </c>
      <c r="AH727" s="15" t="str">
        <f t="shared" si="111"/>
        <v/>
      </c>
      <c r="AI727" s="22" t="e">
        <f>VLOOKUP(A727,'[1]Deals (investment)'!$B$2:$Z$1497,1,FALSE)</f>
        <v>#N/A</v>
      </c>
      <c r="AJ727" s="22" t="e">
        <f>VLOOKUP(A727,'[1]Deals (investment)'!$B$2:$Z$870,15,FALSE)</f>
        <v>#N/A</v>
      </c>
      <c r="AK727" s="17" t="e">
        <f>VLOOKUP(A727,'[1]Deals (Exits)'!B:B,1,FALSE)</f>
        <v>#N/A</v>
      </c>
      <c r="AL727" s="23" t="e">
        <f>VLOOKUP(G727,[1]Lookups!$V$3:$Y$197,4,FALSE)</f>
        <v>#N/A</v>
      </c>
      <c r="AM727" s="17" t="e">
        <f>VLOOKUP(X727,[1]Lookups!$B$3:$C$200,2,FALSE)</f>
        <v>#N/A</v>
      </c>
      <c r="AN727" s="17" t="e">
        <f>VLOOKUP(R727,[1]Lookups!$H$3:$I$69,2,FALSE)</f>
        <v>#N/A</v>
      </c>
      <c r="AO727" s="17" t="e">
        <f>VLOOKUP(T727,[1]Lookups!$H$3:$I$69,2,FALSE)</f>
        <v>#N/A</v>
      </c>
      <c r="AP727" s="17" t="e">
        <f>VLOOKUP(AN727,[1]Lookups!$N$3:$O$11,2,FALSE)</f>
        <v>#N/A</v>
      </c>
      <c r="AQ727" s="18" t="e">
        <f>COUNTIFS('[1]Deals (investment)'!$B:$B,$A727)</f>
        <v>#VALUE!</v>
      </c>
      <c r="AR727" s="18" t="e">
        <f>COUNTIFS('[1]Deals (investment)'!$B:$B,$A727,'[1]Deals (investment)'!$T:$T,$AW$1)+COUNTIFS('[1]Deals (investment)'!$B:$B,$A727,'[1]Deals (investment)'!$T:$T,$AX$1)+COUNTIFS('[1]Deals (investment)'!$B:$B,$A727,'[1]Deals (investment)'!$T:$T,$AY$1)</f>
        <v>#VALUE!</v>
      </c>
      <c r="AS727" s="17" t="e">
        <f>SUMIFS('[1]Deals (investment)'!$C:$C,'[1]Deals (investment)'!$B:$B,$A727)</f>
        <v>#VALUE!</v>
      </c>
      <c r="AT727" s="17" t="e">
        <f t="shared" si="106"/>
        <v>#VALUE!</v>
      </c>
      <c r="AU727" s="18" t="e">
        <f>COUNTIF('[1]Deals (Exits)'!$B:$B,A727)</f>
        <v>#VALUE!</v>
      </c>
      <c r="AV727" s="17" t="e">
        <f>SUMIFS('[1]Deals (investment)'!$C:$C,'[1]Deals (investment)'!$B:$B,$A727,'[1]Deals (investment)'!$T:$T,AV$1)</f>
        <v>#VALUE!</v>
      </c>
      <c r="AW727" s="17" t="e">
        <f>SUMIFS('[1]Deals (investment)'!$C:$C,'[1]Deals (investment)'!$B:$B,$A727,'[1]Deals (investment)'!$T:$T,AW$1)</f>
        <v>#VALUE!</v>
      </c>
      <c r="AX727" s="17" t="e">
        <f>SUMIFS('[1]Deals (investment)'!$C:$C,'[1]Deals (investment)'!$B:$B,$A727,'[1]Deals (investment)'!$T:$T,AX$1)</f>
        <v>#VALUE!</v>
      </c>
      <c r="AY727" s="17" t="e">
        <f>SUMIFS('[1]Deals (investment)'!$C:$C,'[1]Deals (investment)'!$B:$B,$A727,'[1]Deals (investment)'!$T:$T,AY$1)</f>
        <v>#VALUE!</v>
      </c>
      <c r="AZ727" s="17" t="e">
        <f>SUMIFS('[1]Deals (investment)'!$C:$C,'[1]Deals (investment)'!$B:$B,$A727,'[1]Deals (investment)'!$T:$T,AZ$1)</f>
        <v>#VALUE!</v>
      </c>
      <c r="BA727" s="17" t="e">
        <f>SUMIFS('[1]Deals (investment)'!$C:$C,'[1]Deals (investment)'!$B:$B,$A727,'[1]Deals (investment)'!$T:$T,BA$1)</f>
        <v>#VALUE!</v>
      </c>
      <c r="BB727" s="17" t="e">
        <f>SUMIFS('[1]Deals (investment)'!$C:$C,'[1]Deals (investment)'!$B:$B,$A727,'[1]Deals (investment)'!$T:$T,BB$1)</f>
        <v>#VALUE!</v>
      </c>
      <c r="BC727" s="17" t="e">
        <f>SUMIFS('[1]Deals (Exits)'!$C:$C,'[1]Deals (Exits)'!$B:$B,$A727)</f>
        <v>#VALUE!</v>
      </c>
      <c r="BD727" s="17" t="e">
        <f>SUMIFS('[1]Deals (investment)'!$C:$C,'[1]Deals (investment)'!$B:$B,$A727,'[1]Deals (investment)'!$V:$V,BD$1)</f>
        <v>#VALUE!</v>
      </c>
      <c r="BE727" s="17" t="e">
        <f>SUMIFS('[1]Deals (investment)'!$C:$C,'[1]Deals (investment)'!$B:$B,$A727,'[1]Deals (investment)'!$V:$V,BE$1)</f>
        <v>#VALUE!</v>
      </c>
      <c r="BF727" s="17" t="e">
        <f>SUMIFS('[1]Deals (investment)'!$C:$C,'[1]Deals (investment)'!$B:$B,$A727,'[1]Deals (investment)'!$V:$V,BF$1)</f>
        <v>#VALUE!</v>
      </c>
      <c r="BG727" s="17" t="e">
        <f>SUMIFS('[1]Deals (investment)'!$C:$C,'[1]Deals (investment)'!$B:$B,$A727,'[1]Deals (investment)'!$V:$V,BG$1)</f>
        <v>#VALUE!</v>
      </c>
      <c r="BH727" s="17" t="e">
        <f>SUMIFS('[1]Deals (investment)'!$C:$C,'[1]Deals (investment)'!$B:$B,$A727,'[1]Deals (investment)'!$V:$V,BH$1)</f>
        <v>#VALUE!</v>
      </c>
      <c r="BI727" s="17" t="e">
        <f>SUMIFS('[1]Deals (investment)'!$C:$C,'[1]Deals (investment)'!$B:$B,$A727,'[1]Deals (investment)'!$V:$V,BI$1)</f>
        <v>#VALUE!</v>
      </c>
      <c r="BJ727" s="17" t="e">
        <f>SUMIFS('[1]Deals (investment)'!$C:$C,'[1]Deals (investment)'!$B:$B,$A727,'[1]Deals (investment)'!$V:$V,BJ$1)</f>
        <v>#VALUE!</v>
      </c>
      <c r="BK727" s="17" t="e">
        <f>SUMIFS('[1]Deals (investment)'!$C:$C,'[1]Deals (investment)'!$B:$B,$A727,'[1]Deals (investment)'!$V:$V,BK$1)</f>
        <v>#VALUE!</v>
      </c>
      <c r="BL727" s="17" t="e">
        <f>SUMIFS('[1]Deals (investment)'!$C:$C,'[1]Deals (investment)'!$B:$B,$A727,'[1]Deals (investment)'!$V:$V,BL$1)</f>
        <v>#VALUE!</v>
      </c>
      <c r="BM727" s="17" t="e">
        <f>SUMIFS('[1]Deals (investment)'!$C:$C,'[1]Deals (investment)'!$B:$B,$A727,'[1]Deals (investment)'!$V:$V,BM$1)</f>
        <v>#VALUE!</v>
      </c>
      <c r="BN727" s="15"/>
      <c r="BO727" s="15"/>
      <c r="BP727" s="22"/>
      <c r="BQ727" s="15"/>
      <c r="BR727" s="15"/>
      <c r="BS727" s="15"/>
      <c r="BT727" s="15"/>
      <c r="BU727" s="15"/>
      <c r="BV727" s="15"/>
      <c r="BW727" s="15"/>
      <c r="BX727" s="15"/>
      <c r="BY727" s="15"/>
      <c r="BZ727" s="15"/>
      <c r="CA727" s="15"/>
      <c r="CB727" s="15"/>
      <c r="CC727" s="15"/>
      <c r="CD727" s="15" t="str">
        <f t="shared" si="112"/>
        <v>Cardano</v>
      </c>
      <c r="CE727" s="15"/>
      <c r="CF727" s="15"/>
      <c r="CG727" s="15"/>
      <c r="CH727" s="15"/>
      <c r="CI727" s="15"/>
      <c r="CJ727" s="15"/>
    </row>
    <row r="728" spans="1:88" ht="12.75">
      <c r="A728" s="15" t="s">
        <v>5348</v>
      </c>
      <c r="B728" s="15"/>
      <c r="C728" s="15" t="s">
        <v>58</v>
      </c>
      <c r="D728" s="16">
        <v>2016</v>
      </c>
      <c r="E728" s="15"/>
      <c r="F728" s="15"/>
      <c r="G728" s="15"/>
      <c r="H728" s="15"/>
      <c r="I728" s="15"/>
      <c r="J728" s="15"/>
      <c r="K728" s="17" t="e">
        <f t="shared" si="105"/>
        <v>#VALUE!</v>
      </c>
      <c r="L728" s="15"/>
      <c r="M728" s="18" t="e">
        <f t="shared" si="95"/>
        <v>#VALUE!</v>
      </c>
      <c r="N728" s="15"/>
      <c r="O728" s="15"/>
      <c r="P728" s="15"/>
      <c r="Q728" s="15"/>
      <c r="R728" s="15"/>
      <c r="S728" s="19"/>
      <c r="T728" s="15"/>
      <c r="U728" s="17"/>
      <c r="V728" s="15"/>
      <c r="W728" s="15"/>
      <c r="X728" s="15"/>
      <c r="Y728" s="15" t="s">
        <v>3713</v>
      </c>
      <c r="AB728" s="20"/>
      <c r="AC728" s="21" t="s">
        <v>5349</v>
      </c>
      <c r="AD728" s="15"/>
      <c r="AE728" s="15"/>
      <c r="AF728" s="15"/>
      <c r="AG728" s="22">
        <f t="shared" si="98"/>
        <v>0.19354838709677419</v>
      </c>
      <c r="AH728" s="15" t="str">
        <f t="shared" si="111"/>
        <v/>
      </c>
      <c r="AI728" s="22" t="e">
        <f>VLOOKUP(A728,'[1]Deals (investment)'!$B$2:$Z$1497,1,FALSE)</f>
        <v>#N/A</v>
      </c>
      <c r="AJ728" s="22" t="e">
        <f>VLOOKUP(A728,'[1]Deals (investment)'!$B$2:$Z$870,15,FALSE)</f>
        <v>#N/A</v>
      </c>
      <c r="AK728" s="17" t="e">
        <f>VLOOKUP(A728,'[1]Deals (Exits)'!B:B,1,FALSE)</f>
        <v>#N/A</v>
      </c>
      <c r="AL728" s="23" t="e">
        <f>VLOOKUP(G728,[1]Lookups!$V$3:$Y$197,4,FALSE)</f>
        <v>#N/A</v>
      </c>
      <c r="AM728" s="17" t="e">
        <f>VLOOKUP(X728,[1]Lookups!$B$3:$C$200,2,FALSE)</f>
        <v>#N/A</v>
      </c>
      <c r="AN728" s="17" t="e">
        <f>VLOOKUP(R728,[1]Lookups!$H$3:$I$69,2,FALSE)</f>
        <v>#N/A</v>
      </c>
      <c r="AO728" s="17" t="e">
        <f>VLOOKUP(T728,[1]Lookups!$H$3:$I$69,2,FALSE)</f>
        <v>#N/A</v>
      </c>
      <c r="AP728" s="17" t="e">
        <f>VLOOKUP(AN728,[1]Lookups!$N$3:$O$11,2,FALSE)</f>
        <v>#N/A</v>
      </c>
      <c r="AQ728" s="18" t="e">
        <f>COUNTIFS('[1]Deals (investment)'!$B:$B,$A728)</f>
        <v>#VALUE!</v>
      </c>
      <c r="AR728" s="18" t="e">
        <f>COUNTIFS('[1]Deals (investment)'!$B:$B,$A728,'[1]Deals (investment)'!$T:$T,$AW$1)+COUNTIFS('[1]Deals (investment)'!$B:$B,$A728,'[1]Deals (investment)'!$T:$T,$AX$1)+COUNTIFS('[1]Deals (investment)'!$B:$B,$A728,'[1]Deals (investment)'!$T:$T,$AY$1)</f>
        <v>#VALUE!</v>
      </c>
      <c r="AS728" s="17" t="e">
        <f>SUMIFS('[1]Deals (investment)'!$C:$C,'[1]Deals (investment)'!$B:$B,$A728)</f>
        <v>#VALUE!</v>
      </c>
      <c r="AT728" s="17" t="e">
        <f t="shared" si="106"/>
        <v>#VALUE!</v>
      </c>
      <c r="AU728" s="18" t="e">
        <f>COUNTIF('[1]Deals (Exits)'!$B:$B,A728)</f>
        <v>#VALUE!</v>
      </c>
      <c r="AV728" s="17" t="e">
        <f>SUMIFS('[1]Deals (investment)'!$C:$C,'[1]Deals (investment)'!$B:$B,$A728,'[1]Deals (investment)'!$T:$T,AV$1)</f>
        <v>#VALUE!</v>
      </c>
      <c r="AW728" s="17" t="e">
        <f>SUMIFS('[1]Deals (investment)'!$C:$C,'[1]Deals (investment)'!$B:$B,$A728,'[1]Deals (investment)'!$T:$T,AW$1)</f>
        <v>#VALUE!</v>
      </c>
      <c r="AX728" s="17" t="e">
        <f>SUMIFS('[1]Deals (investment)'!$C:$C,'[1]Deals (investment)'!$B:$B,$A728,'[1]Deals (investment)'!$T:$T,AX$1)</f>
        <v>#VALUE!</v>
      </c>
      <c r="AY728" s="17" t="e">
        <f>SUMIFS('[1]Deals (investment)'!$C:$C,'[1]Deals (investment)'!$B:$B,$A728,'[1]Deals (investment)'!$T:$T,AY$1)</f>
        <v>#VALUE!</v>
      </c>
      <c r="AZ728" s="17" t="e">
        <f>SUMIFS('[1]Deals (investment)'!$C:$C,'[1]Deals (investment)'!$B:$B,$A728,'[1]Deals (investment)'!$T:$T,AZ$1)</f>
        <v>#VALUE!</v>
      </c>
      <c r="BA728" s="17" t="e">
        <f>SUMIFS('[1]Deals (investment)'!$C:$C,'[1]Deals (investment)'!$B:$B,$A728,'[1]Deals (investment)'!$T:$T,BA$1)</f>
        <v>#VALUE!</v>
      </c>
      <c r="BB728" s="17" t="e">
        <f>SUMIFS('[1]Deals (investment)'!$C:$C,'[1]Deals (investment)'!$B:$B,$A728,'[1]Deals (investment)'!$T:$T,BB$1)</f>
        <v>#VALUE!</v>
      </c>
      <c r="BC728" s="17" t="e">
        <f>SUMIFS('[1]Deals (Exits)'!$C:$C,'[1]Deals (Exits)'!$B:$B,$A728)</f>
        <v>#VALUE!</v>
      </c>
      <c r="BD728" s="17" t="e">
        <f>SUMIFS('[1]Deals (investment)'!$C:$C,'[1]Deals (investment)'!$B:$B,$A728,'[1]Deals (investment)'!$V:$V,BD$1)</f>
        <v>#VALUE!</v>
      </c>
      <c r="BE728" s="17" t="e">
        <f>SUMIFS('[1]Deals (investment)'!$C:$C,'[1]Deals (investment)'!$B:$B,$A728,'[1]Deals (investment)'!$V:$V,BE$1)</f>
        <v>#VALUE!</v>
      </c>
      <c r="BF728" s="17" t="e">
        <f>SUMIFS('[1]Deals (investment)'!$C:$C,'[1]Deals (investment)'!$B:$B,$A728,'[1]Deals (investment)'!$V:$V,BF$1)</f>
        <v>#VALUE!</v>
      </c>
      <c r="BG728" s="17" t="e">
        <f>SUMIFS('[1]Deals (investment)'!$C:$C,'[1]Deals (investment)'!$B:$B,$A728,'[1]Deals (investment)'!$V:$V,BG$1)</f>
        <v>#VALUE!</v>
      </c>
      <c r="BH728" s="17" t="e">
        <f>SUMIFS('[1]Deals (investment)'!$C:$C,'[1]Deals (investment)'!$B:$B,$A728,'[1]Deals (investment)'!$V:$V,BH$1)</f>
        <v>#VALUE!</v>
      </c>
      <c r="BI728" s="17" t="e">
        <f>SUMIFS('[1]Deals (investment)'!$C:$C,'[1]Deals (investment)'!$B:$B,$A728,'[1]Deals (investment)'!$V:$V,BI$1)</f>
        <v>#VALUE!</v>
      </c>
      <c r="BJ728" s="17" t="e">
        <f>SUMIFS('[1]Deals (investment)'!$C:$C,'[1]Deals (investment)'!$B:$B,$A728,'[1]Deals (investment)'!$V:$V,BJ$1)</f>
        <v>#VALUE!</v>
      </c>
      <c r="BK728" s="17" t="e">
        <f>SUMIFS('[1]Deals (investment)'!$C:$C,'[1]Deals (investment)'!$B:$B,$A728,'[1]Deals (investment)'!$V:$V,BK$1)</f>
        <v>#VALUE!</v>
      </c>
      <c r="BL728" s="17" t="e">
        <f>SUMIFS('[1]Deals (investment)'!$C:$C,'[1]Deals (investment)'!$B:$B,$A728,'[1]Deals (investment)'!$V:$V,BL$1)</f>
        <v>#VALUE!</v>
      </c>
      <c r="BM728" s="17" t="e">
        <f>SUMIFS('[1]Deals (investment)'!$C:$C,'[1]Deals (investment)'!$B:$B,$A728,'[1]Deals (investment)'!$V:$V,BM$1)</f>
        <v>#VALUE!</v>
      </c>
      <c r="BN728" s="15"/>
      <c r="BO728" s="15"/>
      <c r="BP728" s="22"/>
      <c r="BQ728" s="15"/>
      <c r="BR728" s="15"/>
      <c r="BS728" s="15"/>
      <c r="BT728" s="15"/>
      <c r="BU728" s="15"/>
      <c r="BV728" s="15"/>
      <c r="BW728" s="15"/>
      <c r="BX728" s="15"/>
      <c r="BY728" s="15"/>
      <c r="BZ728" s="15"/>
      <c r="CA728" s="15"/>
      <c r="CB728" s="15"/>
      <c r="CC728" s="15"/>
      <c r="CD728" s="15" t="str">
        <f t="shared" si="112"/>
        <v>CasavaActive</v>
      </c>
      <c r="CE728" s="15"/>
      <c r="CF728" s="15"/>
      <c r="CG728" s="15"/>
      <c r="CH728" s="15"/>
      <c r="CI728" s="15"/>
      <c r="CJ728" s="15"/>
    </row>
    <row r="729" spans="1:88" ht="12.75">
      <c r="A729" s="15" t="s">
        <v>5350</v>
      </c>
      <c r="B729" s="15" t="s">
        <v>5351</v>
      </c>
      <c r="C729" s="15" t="s">
        <v>58</v>
      </c>
      <c r="D729" s="16">
        <v>2018</v>
      </c>
      <c r="E729" s="15"/>
      <c r="F729" s="15"/>
      <c r="G729" s="15"/>
      <c r="H729" s="15"/>
      <c r="I729" s="15"/>
      <c r="J729" s="15"/>
      <c r="K729" s="17" t="e">
        <f t="shared" si="105"/>
        <v>#VALUE!</v>
      </c>
      <c r="L729" s="15"/>
      <c r="M729" s="18" t="e">
        <f t="shared" si="95"/>
        <v>#VALUE!</v>
      </c>
      <c r="N729" s="15"/>
      <c r="O729" s="15"/>
      <c r="P729" s="15"/>
      <c r="Q729" s="15"/>
      <c r="R729" s="15"/>
      <c r="S729" s="19"/>
      <c r="T729" s="15"/>
      <c r="U729" s="17"/>
      <c r="V729" s="15" t="s">
        <v>5352</v>
      </c>
      <c r="W729" s="15"/>
      <c r="X729" s="15"/>
      <c r="Y729" s="15"/>
      <c r="AB729" s="20"/>
      <c r="AC729" s="15"/>
      <c r="AD729" s="15"/>
      <c r="AE729" s="15"/>
      <c r="AF729" s="15"/>
      <c r="AG729" s="22">
        <f t="shared" si="98"/>
        <v>0.19354838709677419</v>
      </c>
      <c r="AH729" s="15" t="str">
        <f t="shared" si="111"/>
        <v/>
      </c>
      <c r="AI729" s="22" t="e">
        <f>VLOOKUP(A729,'[1]Deals (investment)'!$B$2:$Z$1497,1,FALSE)</f>
        <v>#N/A</v>
      </c>
      <c r="AJ729" s="22" t="e">
        <f>VLOOKUP(A729,'[1]Deals (investment)'!$B$2:$Z$870,15,FALSE)</f>
        <v>#N/A</v>
      </c>
      <c r="AK729" s="17" t="e">
        <f>VLOOKUP(A729,'[1]Deals (Exits)'!B:B,1,FALSE)</f>
        <v>#N/A</v>
      </c>
      <c r="AL729" s="23" t="e">
        <f>VLOOKUP(G729,[1]Lookups!$V$3:$Y$197,4,FALSE)</f>
        <v>#N/A</v>
      </c>
      <c r="AM729" s="17" t="e">
        <f>VLOOKUP(X729,[1]Lookups!$B$3:$C$200,2,FALSE)</f>
        <v>#N/A</v>
      </c>
      <c r="AN729" s="17" t="e">
        <f>VLOOKUP(R729,[1]Lookups!$H$3:$I$69,2,FALSE)</f>
        <v>#N/A</v>
      </c>
      <c r="AO729" s="17" t="e">
        <f>VLOOKUP(T729,[1]Lookups!$H$3:$I$69,2,FALSE)</f>
        <v>#N/A</v>
      </c>
      <c r="AP729" s="17" t="e">
        <f>VLOOKUP(AN729,[1]Lookups!$N$3:$O$11,2,FALSE)</f>
        <v>#N/A</v>
      </c>
      <c r="AQ729" s="18" t="e">
        <f>COUNTIFS('[1]Deals (investment)'!$B:$B,$A729)</f>
        <v>#VALUE!</v>
      </c>
      <c r="AR729" s="18" t="e">
        <f>COUNTIFS('[1]Deals (investment)'!$B:$B,$A729,'[1]Deals (investment)'!$T:$T,$AW$1)+COUNTIFS('[1]Deals (investment)'!$B:$B,$A729,'[1]Deals (investment)'!$T:$T,$AX$1)+COUNTIFS('[1]Deals (investment)'!$B:$B,$A729,'[1]Deals (investment)'!$T:$T,$AY$1)</f>
        <v>#VALUE!</v>
      </c>
      <c r="AS729" s="17" t="e">
        <f>SUMIFS('[1]Deals (investment)'!$C:$C,'[1]Deals (investment)'!$B:$B,$A729)</f>
        <v>#VALUE!</v>
      </c>
      <c r="AT729" s="17" t="e">
        <f t="shared" si="106"/>
        <v>#VALUE!</v>
      </c>
      <c r="AU729" s="18" t="e">
        <f>COUNTIF('[1]Deals (Exits)'!$B:$B,A729)</f>
        <v>#VALUE!</v>
      </c>
      <c r="AV729" s="17" t="e">
        <f>SUMIFS('[1]Deals (investment)'!$C:$C,'[1]Deals (investment)'!$B:$B,$A729,'[1]Deals (investment)'!$T:$T,AV$1)</f>
        <v>#VALUE!</v>
      </c>
      <c r="AW729" s="17" t="e">
        <f>SUMIFS('[1]Deals (investment)'!$C:$C,'[1]Deals (investment)'!$B:$B,$A729,'[1]Deals (investment)'!$T:$T,AW$1)</f>
        <v>#VALUE!</v>
      </c>
      <c r="AX729" s="17" t="e">
        <f>SUMIFS('[1]Deals (investment)'!$C:$C,'[1]Deals (investment)'!$B:$B,$A729,'[1]Deals (investment)'!$T:$T,AX$1)</f>
        <v>#VALUE!</v>
      </c>
      <c r="AY729" s="17" t="e">
        <f>SUMIFS('[1]Deals (investment)'!$C:$C,'[1]Deals (investment)'!$B:$B,$A729,'[1]Deals (investment)'!$T:$T,AY$1)</f>
        <v>#VALUE!</v>
      </c>
      <c r="AZ729" s="17" t="e">
        <f>SUMIFS('[1]Deals (investment)'!$C:$C,'[1]Deals (investment)'!$B:$B,$A729,'[1]Deals (investment)'!$T:$T,AZ$1)</f>
        <v>#VALUE!</v>
      </c>
      <c r="BA729" s="17" t="e">
        <f>SUMIFS('[1]Deals (investment)'!$C:$C,'[1]Deals (investment)'!$B:$B,$A729,'[1]Deals (investment)'!$T:$T,BA$1)</f>
        <v>#VALUE!</v>
      </c>
      <c r="BB729" s="17" t="e">
        <f>SUMIFS('[1]Deals (investment)'!$C:$C,'[1]Deals (investment)'!$B:$B,$A729,'[1]Deals (investment)'!$T:$T,BB$1)</f>
        <v>#VALUE!</v>
      </c>
      <c r="BC729" s="17" t="e">
        <f>SUMIFS('[1]Deals (Exits)'!$C:$C,'[1]Deals (Exits)'!$B:$B,$A729)</f>
        <v>#VALUE!</v>
      </c>
      <c r="BD729" s="17" t="e">
        <f>SUMIFS('[1]Deals (investment)'!$C:$C,'[1]Deals (investment)'!$B:$B,$A729,'[1]Deals (investment)'!$V:$V,BD$1)</f>
        <v>#VALUE!</v>
      </c>
      <c r="BE729" s="17" t="e">
        <f>SUMIFS('[1]Deals (investment)'!$C:$C,'[1]Deals (investment)'!$B:$B,$A729,'[1]Deals (investment)'!$V:$V,BE$1)</f>
        <v>#VALUE!</v>
      </c>
      <c r="BF729" s="17" t="e">
        <f>SUMIFS('[1]Deals (investment)'!$C:$C,'[1]Deals (investment)'!$B:$B,$A729,'[1]Deals (investment)'!$V:$V,BF$1)</f>
        <v>#VALUE!</v>
      </c>
      <c r="BG729" s="17" t="e">
        <f>SUMIFS('[1]Deals (investment)'!$C:$C,'[1]Deals (investment)'!$B:$B,$A729,'[1]Deals (investment)'!$V:$V,BG$1)</f>
        <v>#VALUE!</v>
      </c>
      <c r="BH729" s="17" t="e">
        <f>SUMIFS('[1]Deals (investment)'!$C:$C,'[1]Deals (investment)'!$B:$B,$A729,'[1]Deals (investment)'!$V:$V,BH$1)</f>
        <v>#VALUE!</v>
      </c>
      <c r="BI729" s="17" t="e">
        <f>SUMIFS('[1]Deals (investment)'!$C:$C,'[1]Deals (investment)'!$B:$B,$A729,'[1]Deals (investment)'!$V:$V,BI$1)</f>
        <v>#VALUE!</v>
      </c>
      <c r="BJ729" s="17" t="e">
        <f>SUMIFS('[1]Deals (investment)'!$C:$C,'[1]Deals (investment)'!$B:$B,$A729,'[1]Deals (investment)'!$V:$V,BJ$1)</f>
        <v>#VALUE!</v>
      </c>
      <c r="BK729" s="17" t="e">
        <f>SUMIFS('[1]Deals (investment)'!$C:$C,'[1]Deals (investment)'!$B:$B,$A729,'[1]Deals (investment)'!$V:$V,BK$1)</f>
        <v>#VALUE!</v>
      </c>
      <c r="BL729" s="17" t="e">
        <f>SUMIFS('[1]Deals (investment)'!$C:$C,'[1]Deals (investment)'!$B:$B,$A729,'[1]Deals (investment)'!$V:$V,BL$1)</f>
        <v>#VALUE!</v>
      </c>
      <c r="BM729" s="17" t="e">
        <f>SUMIFS('[1]Deals (investment)'!$C:$C,'[1]Deals (investment)'!$B:$B,$A729,'[1]Deals (investment)'!$V:$V,BM$1)</f>
        <v>#VALUE!</v>
      </c>
      <c r="BN729" s="15"/>
      <c r="BO729" s="15"/>
      <c r="BP729" s="22"/>
      <c r="BQ729" s="15"/>
      <c r="BR729" s="15"/>
      <c r="BS729" s="15"/>
      <c r="BT729" s="15"/>
      <c r="BU729" s="15"/>
      <c r="BV729" s="15"/>
      <c r="BW729" s="15"/>
      <c r="BX729" s="15"/>
      <c r="BY729" s="15"/>
      <c r="BZ729" s="15"/>
      <c r="CA729" s="15"/>
      <c r="CB729" s="15"/>
      <c r="CC729" s="15"/>
      <c r="CD729" s="15" t="str">
        <f t="shared" si="112"/>
        <v>CashbuddyCashbuddy enables Nigerians to receive and send money using mobile airtime, withdraw cash, buy mobile data and pay bills with or without the internetActive</v>
      </c>
      <c r="CE729" s="15"/>
      <c r="CF729" s="15"/>
      <c r="CG729" s="15"/>
      <c r="CH729" s="15"/>
      <c r="CI729" s="15"/>
      <c r="CJ729" s="15"/>
    </row>
    <row r="730" spans="1:88" ht="12.75">
      <c r="A730" s="15" t="s">
        <v>5353</v>
      </c>
      <c r="B730" s="15"/>
      <c r="C730" s="15"/>
      <c r="D730" s="16"/>
      <c r="E730" s="15"/>
      <c r="F730" s="15"/>
      <c r="G730" s="15"/>
      <c r="H730" s="15"/>
      <c r="I730" s="15"/>
      <c r="J730" s="15"/>
      <c r="K730" s="17" t="e">
        <f t="shared" si="105"/>
        <v>#VALUE!</v>
      </c>
      <c r="L730" s="15"/>
      <c r="M730" s="18" t="e">
        <f t="shared" si="95"/>
        <v>#VALUE!</v>
      </c>
      <c r="N730" s="15"/>
      <c r="O730" s="15"/>
      <c r="P730" s="15"/>
      <c r="Q730" s="15"/>
      <c r="R730" s="15"/>
      <c r="S730" s="19"/>
      <c r="T730" s="15"/>
      <c r="U730" s="17"/>
      <c r="V730" s="15"/>
      <c r="W730" s="15"/>
      <c r="X730" s="15" t="s">
        <v>921</v>
      </c>
      <c r="Y730" s="15"/>
      <c r="AB730" s="20"/>
      <c r="AC730" s="15"/>
      <c r="AD730" s="15"/>
      <c r="AE730" s="15"/>
      <c r="AF730" s="15"/>
      <c r="AG730" s="22">
        <f t="shared" si="98"/>
        <v>9.6774193548387094E-2</v>
      </c>
      <c r="AH730" s="15" t="str">
        <f t="shared" si="111"/>
        <v/>
      </c>
      <c r="AI730" s="22" t="e">
        <f>VLOOKUP(A730,'[1]Deals (investment)'!$B$2:$Z$1497,1,FALSE)</f>
        <v>#N/A</v>
      </c>
      <c r="AJ730" s="22" t="e">
        <f>VLOOKUP(A730,'[1]Deals (investment)'!$B$2:$Z$870,15,FALSE)</f>
        <v>#N/A</v>
      </c>
      <c r="AK730" s="17" t="e">
        <f>VLOOKUP(A730,'[1]Deals (Exits)'!B:B,1,FALSE)</f>
        <v>#N/A</v>
      </c>
      <c r="AL730" s="23" t="e">
        <f>VLOOKUP(G730,[1]Lookups!$V$3:$Y$197,4,FALSE)</f>
        <v>#N/A</v>
      </c>
      <c r="AM730" s="17" t="str">
        <f>VLOOKUP(X730,[1]Lookups!$B$3:$C$200,2,FALSE)</f>
        <v>Other Technologies &amp; Information Technology</v>
      </c>
      <c r="AN730" s="17" t="e">
        <f>VLOOKUP(R730,[1]Lookups!$H$3:$I$69,2,FALSE)</f>
        <v>#N/A</v>
      </c>
      <c r="AO730" s="17" t="e">
        <f>VLOOKUP(T730,[1]Lookups!$H$3:$I$69,2,FALSE)</f>
        <v>#N/A</v>
      </c>
      <c r="AP730" s="17" t="e">
        <f>VLOOKUP(AN730,[1]Lookups!$N$3:$O$11,2,FALSE)</f>
        <v>#N/A</v>
      </c>
      <c r="AQ730" s="18" t="e">
        <f>COUNTIFS('[1]Deals (investment)'!$B:$B,$A730)</f>
        <v>#VALUE!</v>
      </c>
      <c r="AR730" s="18" t="e">
        <f>COUNTIFS('[1]Deals (investment)'!$B:$B,$A730,'[1]Deals (investment)'!$T:$T,$AW$1)+COUNTIFS('[1]Deals (investment)'!$B:$B,$A730,'[1]Deals (investment)'!$T:$T,$AX$1)+COUNTIFS('[1]Deals (investment)'!$B:$B,$A730,'[1]Deals (investment)'!$T:$T,$AY$1)</f>
        <v>#VALUE!</v>
      </c>
      <c r="AS730" s="17" t="e">
        <f>SUMIFS('[1]Deals (investment)'!$C:$C,'[1]Deals (investment)'!$B:$B,$A730)</f>
        <v>#VALUE!</v>
      </c>
      <c r="AT730" s="17" t="e">
        <f t="shared" si="106"/>
        <v>#VALUE!</v>
      </c>
      <c r="AU730" s="18" t="e">
        <f>COUNTIF('[1]Deals (Exits)'!$B:$B,A730)</f>
        <v>#VALUE!</v>
      </c>
      <c r="AV730" s="17" t="e">
        <f>SUMIFS('[1]Deals (investment)'!$C:$C,'[1]Deals (investment)'!$B:$B,$A730,'[1]Deals (investment)'!$T:$T,AV$1)</f>
        <v>#VALUE!</v>
      </c>
      <c r="AW730" s="17" t="e">
        <f>SUMIFS('[1]Deals (investment)'!$C:$C,'[1]Deals (investment)'!$B:$B,$A730,'[1]Deals (investment)'!$T:$T,AW$1)</f>
        <v>#VALUE!</v>
      </c>
      <c r="AX730" s="17" t="e">
        <f>SUMIFS('[1]Deals (investment)'!$C:$C,'[1]Deals (investment)'!$B:$B,$A730,'[1]Deals (investment)'!$T:$T,AX$1)</f>
        <v>#VALUE!</v>
      </c>
      <c r="AY730" s="17" t="e">
        <f>SUMIFS('[1]Deals (investment)'!$C:$C,'[1]Deals (investment)'!$B:$B,$A730,'[1]Deals (investment)'!$T:$T,AY$1)</f>
        <v>#VALUE!</v>
      </c>
      <c r="AZ730" s="17" t="e">
        <f>SUMIFS('[1]Deals (investment)'!$C:$C,'[1]Deals (investment)'!$B:$B,$A730,'[1]Deals (investment)'!$T:$T,AZ$1)</f>
        <v>#VALUE!</v>
      </c>
      <c r="BA730" s="17" t="e">
        <f>SUMIFS('[1]Deals (investment)'!$C:$C,'[1]Deals (investment)'!$B:$B,$A730,'[1]Deals (investment)'!$T:$T,BA$1)</f>
        <v>#VALUE!</v>
      </c>
      <c r="BB730" s="17" t="e">
        <f>SUMIFS('[1]Deals (investment)'!$C:$C,'[1]Deals (investment)'!$B:$B,$A730,'[1]Deals (investment)'!$T:$T,BB$1)</f>
        <v>#VALUE!</v>
      </c>
      <c r="BC730" s="17" t="e">
        <f>SUMIFS('[1]Deals (Exits)'!$C:$C,'[1]Deals (Exits)'!$B:$B,$A730)</f>
        <v>#VALUE!</v>
      </c>
      <c r="BD730" s="17" t="e">
        <f>SUMIFS('[1]Deals (investment)'!$C:$C,'[1]Deals (investment)'!$B:$B,$A730,'[1]Deals (investment)'!$V:$V,BD$1)</f>
        <v>#VALUE!</v>
      </c>
      <c r="BE730" s="17" t="e">
        <f>SUMIFS('[1]Deals (investment)'!$C:$C,'[1]Deals (investment)'!$B:$B,$A730,'[1]Deals (investment)'!$V:$V,BE$1)</f>
        <v>#VALUE!</v>
      </c>
      <c r="BF730" s="17" t="e">
        <f>SUMIFS('[1]Deals (investment)'!$C:$C,'[1]Deals (investment)'!$B:$B,$A730,'[1]Deals (investment)'!$V:$V,BF$1)</f>
        <v>#VALUE!</v>
      </c>
      <c r="BG730" s="17" t="e">
        <f>SUMIFS('[1]Deals (investment)'!$C:$C,'[1]Deals (investment)'!$B:$B,$A730,'[1]Deals (investment)'!$V:$V,BG$1)</f>
        <v>#VALUE!</v>
      </c>
      <c r="BH730" s="17" t="e">
        <f>SUMIFS('[1]Deals (investment)'!$C:$C,'[1]Deals (investment)'!$B:$B,$A730,'[1]Deals (investment)'!$V:$V,BH$1)</f>
        <v>#VALUE!</v>
      </c>
      <c r="BI730" s="17" t="e">
        <f>SUMIFS('[1]Deals (investment)'!$C:$C,'[1]Deals (investment)'!$B:$B,$A730,'[1]Deals (investment)'!$V:$V,BI$1)</f>
        <v>#VALUE!</v>
      </c>
      <c r="BJ730" s="17" t="e">
        <f>SUMIFS('[1]Deals (investment)'!$C:$C,'[1]Deals (investment)'!$B:$B,$A730,'[1]Deals (investment)'!$V:$V,BJ$1)</f>
        <v>#VALUE!</v>
      </c>
      <c r="BK730" s="17" t="e">
        <f>SUMIFS('[1]Deals (investment)'!$C:$C,'[1]Deals (investment)'!$B:$B,$A730,'[1]Deals (investment)'!$V:$V,BK$1)</f>
        <v>#VALUE!</v>
      </c>
      <c r="BL730" s="17" t="e">
        <f>SUMIFS('[1]Deals (investment)'!$C:$C,'[1]Deals (investment)'!$B:$B,$A730,'[1]Deals (investment)'!$V:$V,BL$1)</f>
        <v>#VALUE!</v>
      </c>
      <c r="BM730" s="17" t="e">
        <f>SUMIFS('[1]Deals (investment)'!$C:$C,'[1]Deals (investment)'!$B:$B,$A730,'[1]Deals (investment)'!$V:$V,BM$1)</f>
        <v>#VALUE!</v>
      </c>
      <c r="BN730" s="15"/>
      <c r="BO730" s="15"/>
      <c r="BP730" s="22"/>
      <c r="BQ730" s="15"/>
      <c r="BR730" s="15"/>
      <c r="BS730" s="15"/>
      <c r="BT730" s="15"/>
      <c r="BU730" s="15"/>
      <c r="BV730" s="15"/>
      <c r="BW730" s="15"/>
      <c r="BX730" s="15"/>
      <c r="BY730" s="15"/>
      <c r="BZ730" s="15"/>
      <c r="CA730" s="15"/>
      <c r="CB730" s="15"/>
      <c r="CC730" s="15"/>
      <c r="CD730" s="15" t="str">
        <f t="shared" si="112"/>
        <v>CEPHAS TECHNOLOGIES SARL</v>
      </c>
      <c r="CE730" s="15"/>
      <c r="CF730" s="15"/>
      <c r="CG730" s="15"/>
      <c r="CH730" s="15"/>
      <c r="CI730" s="15"/>
      <c r="CJ730" s="15"/>
    </row>
    <row r="731" spans="1:88" ht="12.75">
      <c r="A731" s="15" t="s">
        <v>5354</v>
      </c>
      <c r="B731" s="15" t="s">
        <v>5355</v>
      </c>
      <c r="C731" s="15" t="s">
        <v>58</v>
      </c>
      <c r="D731" s="16">
        <v>2014</v>
      </c>
      <c r="E731" s="15"/>
      <c r="F731" s="15"/>
      <c r="G731" s="15"/>
      <c r="H731" s="15"/>
      <c r="I731" s="15"/>
      <c r="J731" s="15"/>
      <c r="K731" s="17" t="e">
        <f t="shared" si="105"/>
        <v>#VALUE!</v>
      </c>
      <c r="L731" s="15"/>
      <c r="M731" s="18" t="e">
        <f t="shared" si="95"/>
        <v>#VALUE!</v>
      </c>
      <c r="N731" s="15"/>
      <c r="O731" s="15"/>
      <c r="P731" s="15"/>
      <c r="Q731" s="15"/>
      <c r="R731" s="15" t="s">
        <v>312</v>
      </c>
      <c r="S731" s="19" t="s">
        <v>312</v>
      </c>
      <c r="T731" s="15" t="s">
        <v>312</v>
      </c>
      <c r="U731" s="17" t="s">
        <v>312</v>
      </c>
      <c r="V731" s="15"/>
      <c r="W731" s="15"/>
      <c r="X731" s="15" t="s">
        <v>404</v>
      </c>
      <c r="Y731" s="15"/>
      <c r="AB731" s="20"/>
      <c r="AC731" s="15"/>
      <c r="AD731" s="15"/>
      <c r="AE731" s="15"/>
      <c r="AF731" s="15"/>
      <c r="AG731" s="22">
        <f t="shared" si="98"/>
        <v>0.32258064516129031</v>
      </c>
      <c r="AH731" s="15" t="str">
        <f t="shared" si="111"/>
        <v/>
      </c>
      <c r="AI731" s="22" t="e">
        <f>VLOOKUP(A731,'[1]Deals (investment)'!$B$2:$Z$1497,1,FALSE)</f>
        <v>#N/A</v>
      </c>
      <c r="AJ731" s="22" t="e">
        <f>VLOOKUP(A731,'[1]Deals (investment)'!$B$2:$Z$870,15,FALSE)</f>
        <v>#N/A</v>
      </c>
      <c r="AK731" s="17" t="e">
        <f>VLOOKUP(A731,'[1]Deals (Exits)'!B:B,1,FALSE)</f>
        <v>#N/A</v>
      </c>
      <c r="AL731" s="23" t="e">
        <f>VLOOKUP(G731,[1]Lookups!$V$3:$Y$197,4,FALSE)</f>
        <v>#N/A</v>
      </c>
      <c r="AM731" s="17" t="str">
        <f>VLOOKUP(X731,[1]Lookups!$B$3:$C$200,2,FALSE)</f>
        <v>Other Technologies &amp; Information Technology</v>
      </c>
      <c r="AN731" s="17" t="e">
        <f>VLOOKUP(R731,[1]Lookups!$H$3:$I$69,2,FALSE)</f>
        <v>#N/A</v>
      </c>
      <c r="AO731" s="17" t="e">
        <f>VLOOKUP(T731,[1]Lookups!$H$3:$I$69,2,FALSE)</f>
        <v>#N/A</v>
      </c>
      <c r="AP731" s="17" t="e">
        <f>VLOOKUP(AN731,[1]Lookups!$N$3:$O$11,2,FALSE)</f>
        <v>#N/A</v>
      </c>
      <c r="AQ731" s="18" t="e">
        <f>COUNTIFS('[1]Deals (investment)'!$B:$B,$A731)</f>
        <v>#VALUE!</v>
      </c>
      <c r="AR731" s="18" t="e">
        <f>COUNTIFS('[1]Deals (investment)'!$B:$B,$A731,'[1]Deals (investment)'!$T:$T,$AW$1)+COUNTIFS('[1]Deals (investment)'!$B:$B,$A731,'[1]Deals (investment)'!$T:$T,$AX$1)+COUNTIFS('[1]Deals (investment)'!$B:$B,$A731,'[1]Deals (investment)'!$T:$T,$AY$1)</f>
        <v>#VALUE!</v>
      </c>
      <c r="AS731" s="17" t="e">
        <f>SUMIFS('[1]Deals (investment)'!$C:$C,'[1]Deals (investment)'!$B:$B,$A731)</f>
        <v>#VALUE!</v>
      </c>
      <c r="AT731" s="17" t="e">
        <f t="shared" si="106"/>
        <v>#VALUE!</v>
      </c>
      <c r="AU731" s="18" t="e">
        <f>COUNTIF('[1]Deals (Exits)'!$B:$B,A731)</f>
        <v>#VALUE!</v>
      </c>
      <c r="AV731" s="17" t="e">
        <f>SUMIFS('[1]Deals (investment)'!$C:$C,'[1]Deals (investment)'!$B:$B,$A731,'[1]Deals (investment)'!$T:$T,AV$1)</f>
        <v>#VALUE!</v>
      </c>
      <c r="AW731" s="17" t="e">
        <f>SUMIFS('[1]Deals (investment)'!$C:$C,'[1]Deals (investment)'!$B:$B,$A731,'[1]Deals (investment)'!$T:$T,AW$1)</f>
        <v>#VALUE!</v>
      </c>
      <c r="AX731" s="17" t="e">
        <f>SUMIFS('[1]Deals (investment)'!$C:$C,'[1]Deals (investment)'!$B:$B,$A731,'[1]Deals (investment)'!$T:$T,AX$1)</f>
        <v>#VALUE!</v>
      </c>
      <c r="AY731" s="17" t="e">
        <f>SUMIFS('[1]Deals (investment)'!$C:$C,'[1]Deals (investment)'!$B:$B,$A731,'[1]Deals (investment)'!$T:$T,AY$1)</f>
        <v>#VALUE!</v>
      </c>
      <c r="AZ731" s="17" t="e">
        <f>SUMIFS('[1]Deals (investment)'!$C:$C,'[1]Deals (investment)'!$B:$B,$A731,'[1]Deals (investment)'!$T:$T,AZ$1)</f>
        <v>#VALUE!</v>
      </c>
      <c r="BA731" s="17" t="e">
        <f>SUMIFS('[1]Deals (investment)'!$C:$C,'[1]Deals (investment)'!$B:$B,$A731,'[1]Deals (investment)'!$T:$T,BA$1)</f>
        <v>#VALUE!</v>
      </c>
      <c r="BB731" s="17" t="e">
        <f>SUMIFS('[1]Deals (investment)'!$C:$C,'[1]Deals (investment)'!$B:$B,$A731,'[1]Deals (investment)'!$T:$T,BB$1)</f>
        <v>#VALUE!</v>
      </c>
      <c r="BC731" s="17" t="e">
        <f>SUMIFS('[1]Deals (Exits)'!$C:$C,'[1]Deals (Exits)'!$B:$B,$A731)</f>
        <v>#VALUE!</v>
      </c>
      <c r="BD731" s="17" t="e">
        <f>SUMIFS('[1]Deals (investment)'!$C:$C,'[1]Deals (investment)'!$B:$B,$A731,'[1]Deals (investment)'!$V:$V,BD$1)</f>
        <v>#VALUE!</v>
      </c>
      <c r="BE731" s="17" t="e">
        <f>SUMIFS('[1]Deals (investment)'!$C:$C,'[1]Deals (investment)'!$B:$B,$A731,'[1]Deals (investment)'!$V:$V,BE$1)</f>
        <v>#VALUE!</v>
      </c>
      <c r="BF731" s="17" t="e">
        <f>SUMIFS('[1]Deals (investment)'!$C:$C,'[1]Deals (investment)'!$B:$B,$A731,'[1]Deals (investment)'!$V:$V,BF$1)</f>
        <v>#VALUE!</v>
      </c>
      <c r="BG731" s="17" t="e">
        <f>SUMIFS('[1]Deals (investment)'!$C:$C,'[1]Deals (investment)'!$B:$B,$A731,'[1]Deals (investment)'!$V:$V,BG$1)</f>
        <v>#VALUE!</v>
      </c>
      <c r="BH731" s="17" t="e">
        <f>SUMIFS('[1]Deals (investment)'!$C:$C,'[1]Deals (investment)'!$B:$B,$A731,'[1]Deals (investment)'!$V:$V,BH$1)</f>
        <v>#VALUE!</v>
      </c>
      <c r="BI731" s="17" t="e">
        <f>SUMIFS('[1]Deals (investment)'!$C:$C,'[1]Deals (investment)'!$B:$B,$A731,'[1]Deals (investment)'!$V:$V,BI$1)</f>
        <v>#VALUE!</v>
      </c>
      <c r="BJ731" s="17" t="e">
        <f>SUMIFS('[1]Deals (investment)'!$C:$C,'[1]Deals (investment)'!$B:$B,$A731,'[1]Deals (investment)'!$V:$V,BJ$1)</f>
        <v>#VALUE!</v>
      </c>
      <c r="BK731" s="17" t="e">
        <f>SUMIFS('[1]Deals (investment)'!$C:$C,'[1]Deals (investment)'!$B:$B,$A731,'[1]Deals (investment)'!$V:$V,BK$1)</f>
        <v>#VALUE!</v>
      </c>
      <c r="BL731" s="17" t="e">
        <f>SUMIFS('[1]Deals (investment)'!$C:$C,'[1]Deals (investment)'!$B:$B,$A731,'[1]Deals (investment)'!$V:$V,BL$1)</f>
        <v>#VALUE!</v>
      </c>
      <c r="BM731" s="17" t="e">
        <f>SUMIFS('[1]Deals (investment)'!$C:$C,'[1]Deals (investment)'!$B:$B,$A731,'[1]Deals (investment)'!$V:$V,BM$1)</f>
        <v>#VALUE!</v>
      </c>
      <c r="BN731" s="15"/>
      <c r="BO731" s="15"/>
      <c r="BP731" s="22"/>
      <c r="BQ731" s="15"/>
      <c r="BR731" s="15"/>
      <c r="BS731" s="15"/>
      <c r="BT731" s="15"/>
      <c r="BU731" s="15"/>
      <c r="BV731" s="15"/>
      <c r="BW731" s="15"/>
      <c r="BX731" s="15"/>
      <c r="BY731" s="15"/>
      <c r="BZ731" s="15"/>
      <c r="CA731" s="15"/>
      <c r="CB731" s="15"/>
      <c r="CC731" s="15"/>
      <c r="CD731" s="15" t="str">
        <f t="shared" si="112"/>
        <v>ChampierChampier Lda. Provides a set of services and technologies that, together with an innovative and creative approach, allow you to maximize the potential of your organizationActive</v>
      </c>
      <c r="CE731" s="15"/>
      <c r="CF731" s="15"/>
      <c r="CG731" s="15"/>
      <c r="CH731" s="15"/>
      <c r="CI731" s="15"/>
      <c r="CJ731" s="15"/>
    </row>
    <row r="732" spans="1:88" ht="12.75">
      <c r="A732" s="15" t="s">
        <v>5356</v>
      </c>
      <c r="B732" s="15"/>
      <c r="C732" s="15"/>
      <c r="D732" s="16"/>
      <c r="E732" s="15"/>
      <c r="F732" s="15"/>
      <c r="G732" s="15"/>
      <c r="H732" s="15"/>
      <c r="I732" s="15"/>
      <c r="J732" s="15"/>
      <c r="K732" s="17" t="e">
        <f t="shared" si="105"/>
        <v>#VALUE!</v>
      </c>
      <c r="L732" s="15"/>
      <c r="M732" s="18" t="e">
        <f t="shared" si="95"/>
        <v>#VALUE!</v>
      </c>
      <c r="N732" s="15"/>
      <c r="O732" s="15"/>
      <c r="P732" s="15"/>
      <c r="Q732" s="15"/>
      <c r="R732" s="15"/>
      <c r="S732" s="19"/>
      <c r="T732" s="15"/>
      <c r="U732" s="17"/>
      <c r="V732" s="15"/>
      <c r="W732" s="15"/>
      <c r="X732" s="15" t="s">
        <v>294</v>
      </c>
      <c r="Y732" s="15"/>
      <c r="AB732" s="20"/>
      <c r="AC732" s="15"/>
      <c r="AD732" s="15"/>
      <c r="AE732" s="15"/>
      <c r="AF732" s="15"/>
      <c r="AG732" s="22">
        <f t="shared" si="98"/>
        <v>9.6774193548387094E-2</v>
      </c>
      <c r="AH732" s="15" t="str">
        <f t="shared" si="111"/>
        <v/>
      </c>
      <c r="AI732" s="22" t="e">
        <f>VLOOKUP(A732,'[1]Deals (investment)'!$B$2:$Z$1497,1,FALSE)</f>
        <v>#N/A</v>
      </c>
      <c r="AJ732" s="22" t="e">
        <f>VLOOKUP(A732,'[1]Deals (investment)'!$B$2:$Z$870,15,FALSE)</f>
        <v>#N/A</v>
      </c>
      <c r="AK732" s="17" t="e">
        <f>VLOOKUP(A732,'[1]Deals (Exits)'!B:B,1,FALSE)</f>
        <v>#N/A</v>
      </c>
      <c r="AL732" s="23" t="e">
        <f>VLOOKUP(G732,[1]Lookups!$V$3:$Y$197,4,FALSE)</f>
        <v>#N/A</v>
      </c>
      <c r="AM732" s="17" t="str">
        <f>VLOOKUP(X732,[1]Lookups!$B$3:$C$200,2,FALSE)</f>
        <v>Health &amp; Pharmaceuticals</v>
      </c>
      <c r="AN732" s="17" t="e">
        <f>VLOOKUP(R732,[1]Lookups!$H$3:$I$69,2,FALSE)</f>
        <v>#N/A</v>
      </c>
      <c r="AO732" s="17" t="e">
        <f>VLOOKUP(T732,[1]Lookups!$H$3:$I$69,2,FALSE)</f>
        <v>#N/A</v>
      </c>
      <c r="AP732" s="17" t="e">
        <f>VLOOKUP(AN732,[1]Lookups!$N$3:$O$11,2,FALSE)</f>
        <v>#N/A</v>
      </c>
      <c r="AQ732" s="18" t="e">
        <f>COUNTIFS('[1]Deals (investment)'!$B:$B,$A732)</f>
        <v>#VALUE!</v>
      </c>
      <c r="AR732" s="18" t="e">
        <f>COUNTIFS('[1]Deals (investment)'!$B:$B,$A732,'[1]Deals (investment)'!$T:$T,$AW$1)+COUNTIFS('[1]Deals (investment)'!$B:$B,$A732,'[1]Deals (investment)'!$T:$T,$AX$1)+COUNTIFS('[1]Deals (investment)'!$B:$B,$A732,'[1]Deals (investment)'!$T:$T,$AY$1)</f>
        <v>#VALUE!</v>
      </c>
      <c r="AS732" s="17" t="e">
        <f>SUMIFS('[1]Deals (investment)'!$C:$C,'[1]Deals (investment)'!$B:$B,$A732)</f>
        <v>#VALUE!</v>
      </c>
      <c r="AT732" s="17" t="e">
        <f t="shared" si="106"/>
        <v>#VALUE!</v>
      </c>
      <c r="AU732" s="18" t="e">
        <f>COUNTIF('[1]Deals (Exits)'!$B:$B,A732)</f>
        <v>#VALUE!</v>
      </c>
      <c r="AV732" s="17" t="e">
        <f>SUMIFS('[1]Deals (investment)'!$C:$C,'[1]Deals (investment)'!$B:$B,$A732,'[1]Deals (investment)'!$T:$T,AV$1)</f>
        <v>#VALUE!</v>
      </c>
      <c r="AW732" s="17" t="e">
        <f>SUMIFS('[1]Deals (investment)'!$C:$C,'[1]Deals (investment)'!$B:$B,$A732,'[1]Deals (investment)'!$T:$T,AW$1)</f>
        <v>#VALUE!</v>
      </c>
      <c r="AX732" s="17" t="e">
        <f>SUMIFS('[1]Deals (investment)'!$C:$C,'[1]Deals (investment)'!$B:$B,$A732,'[1]Deals (investment)'!$T:$T,AX$1)</f>
        <v>#VALUE!</v>
      </c>
      <c r="AY732" s="17" t="e">
        <f>SUMIFS('[1]Deals (investment)'!$C:$C,'[1]Deals (investment)'!$B:$B,$A732,'[1]Deals (investment)'!$T:$T,AY$1)</f>
        <v>#VALUE!</v>
      </c>
      <c r="AZ732" s="17" t="e">
        <f>SUMIFS('[1]Deals (investment)'!$C:$C,'[1]Deals (investment)'!$B:$B,$A732,'[1]Deals (investment)'!$T:$T,AZ$1)</f>
        <v>#VALUE!</v>
      </c>
      <c r="BA732" s="17" t="e">
        <f>SUMIFS('[1]Deals (investment)'!$C:$C,'[1]Deals (investment)'!$B:$B,$A732,'[1]Deals (investment)'!$T:$T,BA$1)</f>
        <v>#VALUE!</v>
      </c>
      <c r="BB732" s="17" t="e">
        <f>SUMIFS('[1]Deals (investment)'!$C:$C,'[1]Deals (investment)'!$B:$B,$A732,'[1]Deals (investment)'!$T:$T,BB$1)</f>
        <v>#VALUE!</v>
      </c>
      <c r="BC732" s="17" t="e">
        <f>SUMIFS('[1]Deals (Exits)'!$C:$C,'[1]Deals (Exits)'!$B:$B,$A732)</f>
        <v>#VALUE!</v>
      </c>
      <c r="BD732" s="17" t="e">
        <f>SUMIFS('[1]Deals (investment)'!$C:$C,'[1]Deals (investment)'!$B:$B,$A732,'[1]Deals (investment)'!$V:$V,BD$1)</f>
        <v>#VALUE!</v>
      </c>
      <c r="BE732" s="17" t="e">
        <f>SUMIFS('[1]Deals (investment)'!$C:$C,'[1]Deals (investment)'!$B:$B,$A732,'[1]Deals (investment)'!$V:$V,BE$1)</f>
        <v>#VALUE!</v>
      </c>
      <c r="BF732" s="17" t="e">
        <f>SUMIFS('[1]Deals (investment)'!$C:$C,'[1]Deals (investment)'!$B:$B,$A732,'[1]Deals (investment)'!$V:$V,BF$1)</f>
        <v>#VALUE!</v>
      </c>
      <c r="BG732" s="17" t="e">
        <f>SUMIFS('[1]Deals (investment)'!$C:$C,'[1]Deals (investment)'!$B:$B,$A732,'[1]Deals (investment)'!$V:$V,BG$1)</f>
        <v>#VALUE!</v>
      </c>
      <c r="BH732" s="17" t="e">
        <f>SUMIFS('[1]Deals (investment)'!$C:$C,'[1]Deals (investment)'!$B:$B,$A732,'[1]Deals (investment)'!$V:$V,BH$1)</f>
        <v>#VALUE!</v>
      </c>
      <c r="BI732" s="17" t="e">
        <f>SUMIFS('[1]Deals (investment)'!$C:$C,'[1]Deals (investment)'!$B:$B,$A732,'[1]Deals (investment)'!$V:$V,BI$1)</f>
        <v>#VALUE!</v>
      </c>
      <c r="BJ732" s="17" t="e">
        <f>SUMIFS('[1]Deals (investment)'!$C:$C,'[1]Deals (investment)'!$B:$B,$A732,'[1]Deals (investment)'!$V:$V,BJ$1)</f>
        <v>#VALUE!</v>
      </c>
      <c r="BK732" s="17" t="e">
        <f>SUMIFS('[1]Deals (investment)'!$C:$C,'[1]Deals (investment)'!$B:$B,$A732,'[1]Deals (investment)'!$V:$V,BK$1)</f>
        <v>#VALUE!</v>
      </c>
      <c r="BL732" s="17" t="e">
        <f>SUMIFS('[1]Deals (investment)'!$C:$C,'[1]Deals (investment)'!$B:$B,$A732,'[1]Deals (investment)'!$V:$V,BL$1)</f>
        <v>#VALUE!</v>
      </c>
      <c r="BM732" s="17" t="e">
        <f>SUMIFS('[1]Deals (investment)'!$C:$C,'[1]Deals (investment)'!$B:$B,$A732,'[1]Deals (investment)'!$V:$V,BM$1)</f>
        <v>#VALUE!</v>
      </c>
      <c r="BN732" s="15"/>
      <c r="BO732" s="15"/>
      <c r="BP732" s="22"/>
      <c r="BQ732" s="15"/>
      <c r="BR732" s="15"/>
      <c r="BS732" s="15"/>
      <c r="BT732" s="15"/>
      <c r="BU732" s="15"/>
      <c r="BV732" s="15"/>
      <c r="BW732" s="15"/>
      <c r="BX732" s="15"/>
      <c r="BY732" s="15"/>
      <c r="BZ732" s="15"/>
      <c r="CA732" s="15"/>
      <c r="CB732" s="15"/>
      <c r="CC732" s="15"/>
      <c r="CD732" s="15" t="str">
        <f t="shared" si="112"/>
        <v>Chil-Artificial Intelligence Lab</v>
      </c>
      <c r="CE732" s="15"/>
      <c r="CF732" s="15"/>
      <c r="CG732" s="15"/>
      <c r="CH732" s="15"/>
      <c r="CI732" s="15"/>
      <c r="CJ732" s="15"/>
    </row>
    <row r="733" spans="1:88" ht="12.75">
      <c r="A733" s="15" t="s">
        <v>5357</v>
      </c>
      <c r="B733" s="15" t="s">
        <v>5358</v>
      </c>
      <c r="C733" s="15"/>
      <c r="D733" s="16">
        <v>2019</v>
      </c>
      <c r="E733" s="15" t="s">
        <v>59</v>
      </c>
      <c r="F733" s="15"/>
      <c r="G733" s="15"/>
      <c r="H733" s="15"/>
      <c r="I733" s="15"/>
      <c r="J733" s="15"/>
      <c r="K733" s="17" t="e">
        <f t="shared" si="105"/>
        <v>#VALUE!</v>
      </c>
      <c r="L733" s="15"/>
      <c r="M733" s="18" t="e">
        <f t="shared" si="95"/>
        <v>#VALUE!</v>
      </c>
      <c r="N733" s="15"/>
      <c r="O733" s="15"/>
      <c r="P733" s="15"/>
      <c r="Q733" s="15"/>
      <c r="R733" s="15"/>
      <c r="S733" s="19"/>
      <c r="T733" s="15"/>
      <c r="U733" s="17"/>
      <c r="V733" s="15"/>
      <c r="W733" s="15"/>
      <c r="X733" s="15"/>
      <c r="Y733" s="15"/>
      <c r="AB733" s="20"/>
      <c r="AC733" s="21" t="s">
        <v>5359</v>
      </c>
      <c r="AD733" s="15"/>
      <c r="AE733" s="21" t="s">
        <v>5360</v>
      </c>
      <c r="AF733" s="21" t="s">
        <v>5361</v>
      </c>
      <c r="AG733" s="22">
        <f t="shared" si="98"/>
        <v>0.25806451612903225</v>
      </c>
      <c r="AH733" s="15" t="e">
        <f t="shared" si="111"/>
        <v>#VALUE!</v>
      </c>
      <c r="AI733" s="22" t="e">
        <f>VLOOKUP(A733,'[1]Deals (investment)'!$B$2:$Z$1497,1,FALSE)</f>
        <v>#N/A</v>
      </c>
      <c r="AJ733" s="22" t="e">
        <f>VLOOKUP(A733,'[1]Deals (investment)'!$B$2:$Z$870,15,FALSE)</f>
        <v>#N/A</v>
      </c>
      <c r="AK733" s="17" t="e">
        <f>VLOOKUP(A733,'[1]Deals (Exits)'!B:B,1,FALSE)</f>
        <v>#N/A</v>
      </c>
      <c r="AL733" s="23" t="e">
        <f>VLOOKUP(G733,[1]Lookups!$V$3:$Y$197,4,FALSE)</f>
        <v>#N/A</v>
      </c>
      <c r="AM733" s="17" t="e">
        <f>VLOOKUP(X733,[1]Lookups!$B$3:$C$200,2,FALSE)</f>
        <v>#N/A</v>
      </c>
      <c r="AN733" s="17" t="e">
        <f>VLOOKUP(R733,[1]Lookups!$H$3:$I$69,2,FALSE)</f>
        <v>#N/A</v>
      </c>
      <c r="AO733" s="17" t="e">
        <f>VLOOKUP(T733,[1]Lookups!$H$3:$I$69,2,FALSE)</f>
        <v>#N/A</v>
      </c>
      <c r="AP733" s="17" t="e">
        <f>VLOOKUP(AN733,[1]Lookups!$N$3:$O$11,2,FALSE)</f>
        <v>#N/A</v>
      </c>
      <c r="AQ733" s="18" t="e">
        <f>COUNTIFS('[1]Deals (investment)'!$B:$B,$A733)</f>
        <v>#VALUE!</v>
      </c>
      <c r="AR733" s="18" t="e">
        <f>COUNTIFS('[1]Deals (investment)'!$B:$B,$A733,'[1]Deals (investment)'!$T:$T,$AW$1)+COUNTIFS('[1]Deals (investment)'!$B:$B,$A733,'[1]Deals (investment)'!$T:$T,$AX$1)+COUNTIFS('[1]Deals (investment)'!$B:$B,$A733,'[1]Deals (investment)'!$T:$T,$AY$1)</f>
        <v>#VALUE!</v>
      </c>
      <c r="AS733" s="17" t="e">
        <f>SUMIFS('[1]Deals (investment)'!$C:$C,'[1]Deals (investment)'!$B:$B,$A733)</f>
        <v>#VALUE!</v>
      </c>
      <c r="AT733" s="17" t="e">
        <f t="shared" si="106"/>
        <v>#VALUE!</v>
      </c>
      <c r="AU733" s="18" t="e">
        <f>COUNTIF('[1]Deals (Exits)'!$B:$B,A733)</f>
        <v>#VALUE!</v>
      </c>
      <c r="AV733" s="17" t="e">
        <f>SUMIFS('[1]Deals (investment)'!$C:$C,'[1]Deals (investment)'!$B:$B,$A733,'[1]Deals (investment)'!$T:$T,AV$1)</f>
        <v>#VALUE!</v>
      </c>
      <c r="AW733" s="17" t="e">
        <f>SUMIFS('[1]Deals (investment)'!$C:$C,'[1]Deals (investment)'!$B:$B,$A733,'[1]Deals (investment)'!$T:$T,AW$1)</f>
        <v>#VALUE!</v>
      </c>
      <c r="AX733" s="17" t="e">
        <f>SUMIFS('[1]Deals (investment)'!$C:$C,'[1]Deals (investment)'!$B:$B,$A733,'[1]Deals (investment)'!$T:$T,AX$1)</f>
        <v>#VALUE!</v>
      </c>
      <c r="AY733" s="17" t="e">
        <f>SUMIFS('[1]Deals (investment)'!$C:$C,'[1]Deals (investment)'!$B:$B,$A733,'[1]Deals (investment)'!$T:$T,AY$1)</f>
        <v>#VALUE!</v>
      </c>
      <c r="AZ733" s="17" t="e">
        <f>SUMIFS('[1]Deals (investment)'!$C:$C,'[1]Deals (investment)'!$B:$B,$A733,'[1]Deals (investment)'!$T:$T,AZ$1)</f>
        <v>#VALUE!</v>
      </c>
      <c r="BA733" s="17" t="e">
        <f>SUMIFS('[1]Deals (investment)'!$C:$C,'[1]Deals (investment)'!$B:$B,$A733,'[1]Deals (investment)'!$T:$T,BA$1)</f>
        <v>#VALUE!</v>
      </c>
      <c r="BB733" s="17" t="e">
        <f>SUMIFS('[1]Deals (investment)'!$C:$C,'[1]Deals (investment)'!$B:$B,$A733,'[1]Deals (investment)'!$T:$T,BB$1)</f>
        <v>#VALUE!</v>
      </c>
      <c r="BC733" s="17" t="e">
        <f>SUMIFS('[1]Deals (Exits)'!$C:$C,'[1]Deals (Exits)'!$B:$B,$A733)</f>
        <v>#VALUE!</v>
      </c>
      <c r="BD733" s="17" t="e">
        <f>SUMIFS('[1]Deals (investment)'!$C:$C,'[1]Deals (investment)'!$B:$B,$A733,'[1]Deals (investment)'!$V:$V,BD$1)</f>
        <v>#VALUE!</v>
      </c>
      <c r="BE733" s="17" t="e">
        <f>SUMIFS('[1]Deals (investment)'!$C:$C,'[1]Deals (investment)'!$B:$B,$A733,'[1]Deals (investment)'!$V:$V,BE$1)</f>
        <v>#VALUE!</v>
      </c>
      <c r="BF733" s="17" t="e">
        <f>SUMIFS('[1]Deals (investment)'!$C:$C,'[1]Deals (investment)'!$B:$B,$A733,'[1]Deals (investment)'!$V:$V,BF$1)</f>
        <v>#VALUE!</v>
      </c>
      <c r="BG733" s="17" t="e">
        <f>SUMIFS('[1]Deals (investment)'!$C:$C,'[1]Deals (investment)'!$B:$B,$A733,'[1]Deals (investment)'!$V:$V,BG$1)</f>
        <v>#VALUE!</v>
      </c>
      <c r="BH733" s="17" t="e">
        <f>SUMIFS('[1]Deals (investment)'!$C:$C,'[1]Deals (investment)'!$B:$B,$A733,'[1]Deals (investment)'!$V:$V,BH$1)</f>
        <v>#VALUE!</v>
      </c>
      <c r="BI733" s="17" t="e">
        <f>SUMIFS('[1]Deals (investment)'!$C:$C,'[1]Deals (investment)'!$B:$B,$A733,'[1]Deals (investment)'!$V:$V,BI$1)</f>
        <v>#VALUE!</v>
      </c>
      <c r="BJ733" s="17" t="e">
        <f>SUMIFS('[1]Deals (investment)'!$C:$C,'[1]Deals (investment)'!$B:$B,$A733,'[1]Deals (investment)'!$V:$V,BJ$1)</f>
        <v>#VALUE!</v>
      </c>
      <c r="BK733" s="17" t="e">
        <f>SUMIFS('[1]Deals (investment)'!$C:$C,'[1]Deals (investment)'!$B:$B,$A733,'[1]Deals (investment)'!$V:$V,BK$1)</f>
        <v>#VALUE!</v>
      </c>
      <c r="BL733" s="17" t="e">
        <f>SUMIFS('[1]Deals (investment)'!$C:$C,'[1]Deals (investment)'!$B:$B,$A733,'[1]Deals (investment)'!$V:$V,BL$1)</f>
        <v>#VALUE!</v>
      </c>
      <c r="BM733" s="17" t="e">
        <f>SUMIFS('[1]Deals (investment)'!$C:$C,'[1]Deals (investment)'!$B:$B,$A733,'[1]Deals (investment)'!$V:$V,BM$1)</f>
        <v>#VALUE!</v>
      </c>
      <c r="BN733" s="15"/>
      <c r="BO733" s="15"/>
      <c r="BP733" s="22"/>
      <c r="BQ733" s="15"/>
      <c r="BR733" s="15"/>
      <c r="BS733" s="15"/>
      <c r="BT733" s="15"/>
      <c r="BU733" s="15"/>
      <c r="BV733" s="15"/>
      <c r="BW733" s="15"/>
      <c r="BX733" s="15"/>
      <c r="BY733" s="15"/>
      <c r="BZ733" s="15"/>
      <c r="CA733" s="15"/>
      <c r="CB733" s="15"/>
      <c r="CC733" s="15"/>
      <c r="CD733" s="15" t="str">
        <f t="shared" si="112"/>
        <v>Chiniki GuardWe understand that over 80% of retail store shrinkage is caused either by dishonest employee theft or shoplifting. We envisioned how Artificial Intellence might combat this rampant act to save retailer lost. Chiniki Guard consist of a control center inference app to stream videos, a mobile app and a dashboard.</v>
      </c>
      <c r="CE733" s="15"/>
      <c r="CF733" s="15"/>
      <c r="CG733" s="15"/>
      <c r="CH733" s="15"/>
      <c r="CI733" s="15"/>
      <c r="CJ733" s="15"/>
    </row>
    <row r="734" spans="1:88" ht="12.75">
      <c r="A734" s="15" t="s">
        <v>5362</v>
      </c>
      <c r="B734" s="15"/>
      <c r="C734" s="15" t="s">
        <v>58</v>
      </c>
      <c r="D734" s="16"/>
      <c r="E734" s="15"/>
      <c r="F734" s="15"/>
      <c r="G734" s="15"/>
      <c r="H734" s="15"/>
      <c r="I734" s="15"/>
      <c r="J734" s="15"/>
      <c r="K734" s="17" t="e">
        <f t="shared" si="105"/>
        <v>#VALUE!</v>
      </c>
      <c r="L734" s="15"/>
      <c r="M734" s="18" t="e">
        <f t="shared" si="95"/>
        <v>#VALUE!</v>
      </c>
      <c r="N734" s="15"/>
      <c r="O734" s="15"/>
      <c r="P734" s="15"/>
      <c r="Q734" s="24" t="e">
        <f ca="1">_xludf.MAXIFS('[1]Deals (investment)'!A:A,'[1]Deals (investment)'!B:B,A734)</f>
        <v>#NAME?</v>
      </c>
      <c r="R734" s="15"/>
      <c r="S734" s="19"/>
      <c r="T734" s="15"/>
      <c r="U734" s="17"/>
      <c r="V734" s="15"/>
      <c r="W734" s="15"/>
      <c r="X734" s="15"/>
      <c r="Y734" s="15"/>
      <c r="AB734" s="20"/>
      <c r="AC734" s="15"/>
      <c r="AD734" s="15"/>
      <c r="AE734" s="15"/>
      <c r="AF734" s="15"/>
      <c r="AG734" s="22">
        <f t="shared" ca="1" si="98"/>
        <v>0.12903225806451613</v>
      </c>
      <c r="AH734" s="15" t="str">
        <f t="shared" si="111"/>
        <v/>
      </c>
      <c r="AI734" s="22" t="e">
        <f>VLOOKUP(A734,'[1]Deals (investment)'!$B$2:$Z$1497,1,FALSE)</f>
        <v>#N/A</v>
      </c>
      <c r="AJ734" s="22" t="e">
        <f>VLOOKUP(A734,'[1]Deals (investment)'!$B$2:$Z$870,15,FALSE)</f>
        <v>#N/A</v>
      </c>
      <c r="AK734" s="17" t="e">
        <f>VLOOKUP(A734,'[1]Deals (Exits)'!B:B,1,FALSE)</f>
        <v>#N/A</v>
      </c>
      <c r="AL734" s="23" t="e">
        <f>VLOOKUP(G734,[1]Lookups!$V$3:$Y$197,4,FALSE)</f>
        <v>#N/A</v>
      </c>
      <c r="AM734" s="17" t="e">
        <f>VLOOKUP(X734,[1]Lookups!$B$3:$C$200,2,FALSE)</f>
        <v>#N/A</v>
      </c>
      <c r="AN734" s="17" t="e">
        <f>VLOOKUP(R734,[1]Lookups!$H$3:$I$69,2,FALSE)</f>
        <v>#N/A</v>
      </c>
      <c r="AO734" s="17" t="e">
        <f>VLOOKUP(T734,[1]Lookups!$H$3:$I$69,2,FALSE)</f>
        <v>#N/A</v>
      </c>
      <c r="AP734" s="17" t="e">
        <f>VLOOKUP(AN734,[1]Lookups!$N$3:$O$11,2,FALSE)</f>
        <v>#N/A</v>
      </c>
      <c r="AQ734" s="18" t="e">
        <f>COUNTIFS('[1]Deals (investment)'!$B:$B,$A734)</f>
        <v>#VALUE!</v>
      </c>
      <c r="AR734" s="18" t="e">
        <f>COUNTIFS('[1]Deals (investment)'!$B:$B,$A734,'[1]Deals (investment)'!$T:$T,$AW$1)+COUNTIFS('[1]Deals (investment)'!$B:$B,$A734,'[1]Deals (investment)'!$T:$T,$AX$1)+COUNTIFS('[1]Deals (investment)'!$B:$B,$A734,'[1]Deals (investment)'!$T:$T,$AY$1)</f>
        <v>#VALUE!</v>
      </c>
      <c r="AS734" s="17" t="e">
        <f>SUMIFS('[1]Deals (investment)'!$C:$C,'[1]Deals (investment)'!$B:$B,$A734)</f>
        <v>#VALUE!</v>
      </c>
      <c r="AT734" s="17" t="e">
        <f t="shared" si="106"/>
        <v>#VALUE!</v>
      </c>
      <c r="AU734" s="18" t="e">
        <f>COUNTIF('[1]Deals (Exits)'!$B:$B,A734)</f>
        <v>#VALUE!</v>
      </c>
      <c r="AV734" s="17" t="e">
        <f>SUMIFS('[1]Deals (investment)'!$C:$C,'[1]Deals (investment)'!$B:$B,$A734,'[1]Deals (investment)'!$T:$T,AV$1)</f>
        <v>#VALUE!</v>
      </c>
      <c r="AW734" s="17" t="e">
        <f>SUMIFS('[1]Deals (investment)'!$C:$C,'[1]Deals (investment)'!$B:$B,$A734,'[1]Deals (investment)'!$T:$T,AW$1)</f>
        <v>#VALUE!</v>
      </c>
      <c r="AX734" s="17" t="e">
        <f>SUMIFS('[1]Deals (investment)'!$C:$C,'[1]Deals (investment)'!$B:$B,$A734,'[1]Deals (investment)'!$T:$T,AX$1)</f>
        <v>#VALUE!</v>
      </c>
      <c r="AY734" s="17" t="e">
        <f>SUMIFS('[1]Deals (investment)'!$C:$C,'[1]Deals (investment)'!$B:$B,$A734,'[1]Deals (investment)'!$T:$T,AY$1)</f>
        <v>#VALUE!</v>
      </c>
      <c r="AZ734" s="17" t="e">
        <f>SUMIFS('[1]Deals (investment)'!$C:$C,'[1]Deals (investment)'!$B:$B,$A734,'[1]Deals (investment)'!$T:$T,AZ$1)</f>
        <v>#VALUE!</v>
      </c>
      <c r="BA734" s="17" t="e">
        <f>SUMIFS('[1]Deals (investment)'!$C:$C,'[1]Deals (investment)'!$B:$B,$A734,'[1]Deals (investment)'!$T:$T,BA$1)</f>
        <v>#VALUE!</v>
      </c>
      <c r="BB734" s="17" t="e">
        <f>SUMIFS('[1]Deals (investment)'!$C:$C,'[1]Deals (investment)'!$B:$B,$A734,'[1]Deals (investment)'!$T:$T,BB$1)</f>
        <v>#VALUE!</v>
      </c>
      <c r="BC734" s="17" t="e">
        <f>SUMIFS('[1]Deals (Exits)'!$C:$C,'[1]Deals (Exits)'!$B:$B,$A734)</f>
        <v>#VALUE!</v>
      </c>
      <c r="BD734" s="17" t="e">
        <f>SUMIFS('[1]Deals (investment)'!$C:$C,'[1]Deals (investment)'!$B:$B,$A734,'[1]Deals (investment)'!$V:$V,BD$1)</f>
        <v>#VALUE!</v>
      </c>
      <c r="BE734" s="17" t="e">
        <f>SUMIFS('[1]Deals (investment)'!$C:$C,'[1]Deals (investment)'!$B:$B,$A734,'[1]Deals (investment)'!$V:$V,BE$1)</f>
        <v>#VALUE!</v>
      </c>
      <c r="BF734" s="17" t="e">
        <f>SUMIFS('[1]Deals (investment)'!$C:$C,'[1]Deals (investment)'!$B:$B,$A734,'[1]Deals (investment)'!$V:$V,BF$1)</f>
        <v>#VALUE!</v>
      </c>
      <c r="BG734" s="17" t="e">
        <f>SUMIFS('[1]Deals (investment)'!$C:$C,'[1]Deals (investment)'!$B:$B,$A734,'[1]Deals (investment)'!$V:$V,BG$1)</f>
        <v>#VALUE!</v>
      </c>
      <c r="BH734" s="17" t="e">
        <f>SUMIFS('[1]Deals (investment)'!$C:$C,'[1]Deals (investment)'!$B:$B,$A734,'[1]Deals (investment)'!$V:$V,BH$1)</f>
        <v>#VALUE!</v>
      </c>
      <c r="BI734" s="17" t="e">
        <f>SUMIFS('[1]Deals (investment)'!$C:$C,'[1]Deals (investment)'!$B:$B,$A734,'[1]Deals (investment)'!$V:$V,BI$1)</f>
        <v>#VALUE!</v>
      </c>
      <c r="BJ734" s="17" t="e">
        <f>SUMIFS('[1]Deals (investment)'!$C:$C,'[1]Deals (investment)'!$B:$B,$A734,'[1]Deals (investment)'!$V:$V,BJ$1)</f>
        <v>#VALUE!</v>
      </c>
      <c r="BK734" s="17" t="e">
        <f>SUMIFS('[1]Deals (investment)'!$C:$C,'[1]Deals (investment)'!$B:$B,$A734,'[1]Deals (investment)'!$V:$V,BK$1)</f>
        <v>#VALUE!</v>
      </c>
      <c r="BL734" s="17" t="e">
        <f>SUMIFS('[1]Deals (investment)'!$C:$C,'[1]Deals (investment)'!$B:$B,$A734,'[1]Deals (investment)'!$V:$V,BL$1)</f>
        <v>#VALUE!</v>
      </c>
      <c r="BM734" s="17" t="e">
        <f>SUMIFS('[1]Deals (investment)'!$C:$C,'[1]Deals (investment)'!$B:$B,$A734,'[1]Deals (investment)'!$V:$V,BM$1)</f>
        <v>#VALUE!</v>
      </c>
      <c r="BN734" s="15"/>
      <c r="BO734" s="15"/>
      <c r="BP734" s="22"/>
      <c r="BQ734" s="15"/>
      <c r="BR734" s="15"/>
      <c r="BS734" s="15"/>
      <c r="BT734" s="15"/>
      <c r="BU734" s="15"/>
      <c r="BV734" s="15"/>
      <c r="BW734" s="15"/>
      <c r="BX734" s="15"/>
      <c r="BY734" s="15"/>
      <c r="BZ734" s="15"/>
      <c r="CA734" s="15"/>
      <c r="CB734" s="15"/>
      <c r="CC734" s="15"/>
      <c r="CD734" s="15" t="str">
        <f t="shared" si="112"/>
        <v>Cinema 360 - EgActive</v>
      </c>
      <c r="CE734" s="15"/>
      <c r="CF734" s="15"/>
      <c r="CG734" s="15"/>
      <c r="CH734" s="15"/>
      <c r="CI734" s="15"/>
      <c r="CJ734" s="15"/>
    </row>
    <row r="735" spans="1:88" ht="12.75">
      <c r="A735" s="21" t="s">
        <v>5363</v>
      </c>
      <c r="B735" s="15" t="s">
        <v>5364</v>
      </c>
      <c r="C735" s="15" t="s">
        <v>58</v>
      </c>
      <c r="D735" s="16">
        <v>2014</v>
      </c>
      <c r="E735" s="15" t="s">
        <v>128</v>
      </c>
      <c r="F735" s="15"/>
      <c r="G735" s="15"/>
      <c r="H735" s="15"/>
      <c r="I735" s="15"/>
      <c r="J735" s="15"/>
      <c r="K735" s="17" t="e">
        <f t="shared" si="105"/>
        <v>#VALUE!</v>
      </c>
      <c r="L735" s="15"/>
      <c r="M735" s="18" t="e">
        <f t="shared" si="95"/>
        <v>#VALUE!</v>
      </c>
      <c r="N735" s="15"/>
      <c r="O735" s="15"/>
      <c r="P735" s="15"/>
      <c r="Q735" s="15"/>
      <c r="R735" s="15"/>
      <c r="S735" s="19"/>
      <c r="T735" s="15"/>
      <c r="U735" s="17"/>
      <c r="V735" s="15" t="s">
        <v>5365</v>
      </c>
      <c r="W735" s="15"/>
      <c r="X735" s="15" t="s">
        <v>158</v>
      </c>
      <c r="Y735" s="15" t="s">
        <v>5366</v>
      </c>
      <c r="AB735" s="20"/>
      <c r="AC735" s="21" t="s">
        <v>5367</v>
      </c>
      <c r="AD735" s="21" t="s">
        <v>5368</v>
      </c>
      <c r="AE735" s="21" t="s">
        <v>5369</v>
      </c>
      <c r="AF735" s="21" t="s">
        <v>5370</v>
      </c>
      <c r="AG735" s="22">
        <f t="shared" si="98"/>
        <v>0.41935483870967744</v>
      </c>
      <c r="AH735" s="15" t="str">
        <f t="shared" si="111"/>
        <v/>
      </c>
      <c r="AI735" s="22" t="e">
        <f>VLOOKUP(A735,'[1]Deals (investment)'!$B$2:$Z$1497,1,FALSE)</f>
        <v>#N/A</v>
      </c>
      <c r="AJ735" s="22" t="e">
        <f>VLOOKUP(A735,'[1]Deals (investment)'!$B$2:$Z$870,15,FALSE)</f>
        <v>#N/A</v>
      </c>
      <c r="AK735" s="17" t="e">
        <f>VLOOKUP(A735,'[1]Deals (Exits)'!B:B,1,FALSE)</f>
        <v>#N/A</v>
      </c>
      <c r="AL735" s="23" t="e">
        <f>VLOOKUP(G735,[1]Lookups!$V$3:$Y$197,4,FALSE)</f>
        <v>#N/A</v>
      </c>
      <c r="AM735" s="17" t="str">
        <f>VLOOKUP(X735,[1]Lookups!$B$3:$C$200,2,FALSE)</f>
        <v>Financial Services</v>
      </c>
      <c r="AN735" s="17" t="e">
        <f>VLOOKUP(R735,[1]Lookups!$H$3:$I$69,2,FALSE)</f>
        <v>#N/A</v>
      </c>
      <c r="AO735" s="17" t="e">
        <f>VLOOKUP(T735,[1]Lookups!$H$3:$I$69,2,FALSE)</f>
        <v>#N/A</v>
      </c>
      <c r="AP735" s="17" t="e">
        <f>VLOOKUP(AN735,[1]Lookups!$N$3:$O$11,2,FALSE)</f>
        <v>#N/A</v>
      </c>
      <c r="AQ735" s="18" t="e">
        <f>COUNTIFS('[1]Deals (investment)'!$B:$B,$A735)</f>
        <v>#VALUE!</v>
      </c>
      <c r="AR735" s="18" t="e">
        <f>COUNTIFS('[1]Deals (investment)'!$B:$B,$A735,'[1]Deals (investment)'!$T:$T,$AW$1)+COUNTIFS('[1]Deals (investment)'!$B:$B,$A735,'[1]Deals (investment)'!$T:$T,$AX$1)+COUNTIFS('[1]Deals (investment)'!$B:$B,$A735,'[1]Deals (investment)'!$T:$T,$AY$1)</f>
        <v>#VALUE!</v>
      </c>
      <c r="AS735" s="17" t="e">
        <f>SUMIFS('[1]Deals (investment)'!$C:$C,'[1]Deals (investment)'!$B:$B,$A735)</f>
        <v>#VALUE!</v>
      </c>
      <c r="AT735" s="17" t="e">
        <f t="shared" si="106"/>
        <v>#VALUE!</v>
      </c>
      <c r="AU735" s="18" t="e">
        <f>COUNTIF('[1]Deals (Exits)'!$B:$B,A735)</f>
        <v>#VALUE!</v>
      </c>
      <c r="AV735" s="17" t="e">
        <f>SUMIFS('[1]Deals (investment)'!$C:$C,'[1]Deals (investment)'!$B:$B,$A735,'[1]Deals (investment)'!$T:$T,AV$1)</f>
        <v>#VALUE!</v>
      </c>
      <c r="AW735" s="17" t="e">
        <f>SUMIFS('[1]Deals (investment)'!$C:$C,'[1]Deals (investment)'!$B:$B,$A735,'[1]Deals (investment)'!$T:$T,AW$1)</f>
        <v>#VALUE!</v>
      </c>
      <c r="AX735" s="17" t="e">
        <f>SUMIFS('[1]Deals (investment)'!$C:$C,'[1]Deals (investment)'!$B:$B,$A735,'[1]Deals (investment)'!$T:$T,AX$1)</f>
        <v>#VALUE!</v>
      </c>
      <c r="AY735" s="17" t="e">
        <f>SUMIFS('[1]Deals (investment)'!$C:$C,'[1]Deals (investment)'!$B:$B,$A735,'[1]Deals (investment)'!$T:$T,AY$1)</f>
        <v>#VALUE!</v>
      </c>
      <c r="AZ735" s="17" t="e">
        <f>SUMIFS('[1]Deals (investment)'!$C:$C,'[1]Deals (investment)'!$B:$B,$A735,'[1]Deals (investment)'!$T:$T,AZ$1)</f>
        <v>#VALUE!</v>
      </c>
      <c r="BA735" s="17" t="e">
        <f>SUMIFS('[1]Deals (investment)'!$C:$C,'[1]Deals (investment)'!$B:$B,$A735,'[1]Deals (investment)'!$T:$T,BA$1)</f>
        <v>#VALUE!</v>
      </c>
      <c r="BB735" s="17" t="e">
        <f>SUMIFS('[1]Deals (investment)'!$C:$C,'[1]Deals (investment)'!$B:$B,$A735,'[1]Deals (investment)'!$T:$T,BB$1)</f>
        <v>#VALUE!</v>
      </c>
      <c r="BC735" s="17" t="e">
        <f>SUMIFS('[1]Deals (Exits)'!$C:$C,'[1]Deals (Exits)'!$B:$B,$A735)</f>
        <v>#VALUE!</v>
      </c>
      <c r="BD735" s="17" t="e">
        <f>SUMIFS('[1]Deals (investment)'!$C:$C,'[1]Deals (investment)'!$B:$B,$A735,'[1]Deals (investment)'!$V:$V,BD$1)</f>
        <v>#VALUE!</v>
      </c>
      <c r="BE735" s="17" t="e">
        <f>SUMIFS('[1]Deals (investment)'!$C:$C,'[1]Deals (investment)'!$B:$B,$A735,'[1]Deals (investment)'!$V:$V,BE$1)</f>
        <v>#VALUE!</v>
      </c>
      <c r="BF735" s="17" t="e">
        <f>SUMIFS('[1]Deals (investment)'!$C:$C,'[1]Deals (investment)'!$B:$B,$A735,'[1]Deals (investment)'!$V:$V,BF$1)</f>
        <v>#VALUE!</v>
      </c>
      <c r="BG735" s="17" t="e">
        <f>SUMIFS('[1]Deals (investment)'!$C:$C,'[1]Deals (investment)'!$B:$B,$A735,'[1]Deals (investment)'!$V:$V,BG$1)</f>
        <v>#VALUE!</v>
      </c>
      <c r="BH735" s="17" t="e">
        <f>SUMIFS('[1]Deals (investment)'!$C:$C,'[1]Deals (investment)'!$B:$B,$A735,'[1]Deals (investment)'!$V:$V,BH$1)</f>
        <v>#VALUE!</v>
      </c>
      <c r="BI735" s="17" t="e">
        <f>SUMIFS('[1]Deals (investment)'!$C:$C,'[1]Deals (investment)'!$B:$B,$A735,'[1]Deals (investment)'!$V:$V,BI$1)</f>
        <v>#VALUE!</v>
      </c>
      <c r="BJ735" s="17" t="e">
        <f>SUMIFS('[1]Deals (investment)'!$C:$C,'[1]Deals (investment)'!$B:$B,$A735,'[1]Deals (investment)'!$V:$V,BJ$1)</f>
        <v>#VALUE!</v>
      </c>
      <c r="BK735" s="17" t="e">
        <f>SUMIFS('[1]Deals (investment)'!$C:$C,'[1]Deals (investment)'!$B:$B,$A735,'[1]Deals (investment)'!$V:$V,BK$1)</f>
        <v>#VALUE!</v>
      </c>
      <c r="BL735" s="17" t="e">
        <f>SUMIFS('[1]Deals (investment)'!$C:$C,'[1]Deals (investment)'!$B:$B,$A735,'[1]Deals (investment)'!$V:$V,BL$1)</f>
        <v>#VALUE!</v>
      </c>
      <c r="BM735" s="17" t="e">
        <f>SUMIFS('[1]Deals (investment)'!$C:$C,'[1]Deals (investment)'!$B:$B,$A735,'[1]Deals (investment)'!$V:$V,BM$1)</f>
        <v>#VALUE!</v>
      </c>
      <c r="BN735" s="15"/>
      <c r="BO735" s="15"/>
      <c r="BP735" s="22"/>
      <c r="BQ735" s="15"/>
      <c r="BR735" s="15"/>
      <c r="BS735" s="15"/>
      <c r="BT735" s="15"/>
      <c r="BU735" s="15"/>
      <c r="BV735" s="15"/>
      <c r="BW735" s="15"/>
      <c r="BX735" s="15"/>
      <c r="BY735" s="15"/>
      <c r="BZ735" s="15"/>
      <c r="CA735" s="15"/>
      <c r="CB735" s="15"/>
      <c r="CC735" s="15"/>
      <c r="CD735" s="15" t="str">
        <f t="shared" si="112"/>
        <v>Ennota.ComA young financial management startup, focusing on cash flow management, budgeting and projections for small businessesActive</v>
      </c>
      <c r="CE735" s="15"/>
      <c r="CF735" s="15"/>
      <c r="CG735" s="15"/>
      <c r="CH735" s="15"/>
      <c r="CI735" s="15"/>
      <c r="CJ735" s="15"/>
    </row>
    <row r="736" spans="1:88" ht="12.75">
      <c r="A736" s="25" t="s">
        <v>5371</v>
      </c>
      <c r="B736" s="15" t="s">
        <v>5372</v>
      </c>
      <c r="C736" s="15" t="s">
        <v>46</v>
      </c>
      <c r="D736" s="16">
        <v>1994</v>
      </c>
      <c r="E736" s="15" t="s">
        <v>5373</v>
      </c>
      <c r="F736" s="15"/>
      <c r="G736" s="15"/>
      <c r="H736" s="15"/>
      <c r="I736" s="15"/>
      <c r="J736" s="15"/>
      <c r="K736" s="17" t="e">
        <f t="shared" si="105"/>
        <v>#VALUE!</v>
      </c>
      <c r="L736" s="15"/>
      <c r="M736" s="18" t="e">
        <f t="shared" si="95"/>
        <v>#VALUE!</v>
      </c>
      <c r="N736" s="15"/>
      <c r="O736" s="15"/>
      <c r="P736" s="15"/>
      <c r="Q736" s="15"/>
      <c r="R736" s="15"/>
      <c r="S736" s="19"/>
      <c r="T736" s="15"/>
      <c r="U736" s="17"/>
      <c r="V736" s="15" t="s">
        <v>5374</v>
      </c>
      <c r="W736" s="15"/>
      <c r="X736" s="15" t="s">
        <v>404</v>
      </c>
      <c r="Y736" s="15" t="s">
        <v>5375</v>
      </c>
      <c r="AB736" s="20"/>
      <c r="AC736" s="21" t="s">
        <v>5376</v>
      </c>
      <c r="AD736" s="21" t="s">
        <v>5377</v>
      </c>
      <c r="AE736" s="21" t="s">
        <v>5378</v>
      </c>
      <c r="AF736" s="21" t="s">
        <v>5379</v>
      </c>
      <c r="AG736" s="22">
        <f t="shared" si="98"/>
        <v>0.41935483870967744</v>
      </c>
      <c r="AH736" s="15" t="str">
        <f t="shared" si="111"/>
        <v/>
      </c>
      <c r="AI736" s="22" t="e">
        <f>VLOOKUP(A736,'[1]Deals (investment)'!$B$2:$Z$1497,1,FALSE)</f>
        <v>#N/A</v>
      </c>
      <c r="AJ736" s="22" t="e">
        <f>VLOOKUP(A736,'[1]Deals (investment)'!$B$2:$Z$870,15,FALSE)</f>
        <v>#N/A</v>
      </c>
      <c r="AK736" s="17" t="str">
        <f>VLOOKUP(A736,'[1]Deals (Exits)'!B:B,1,FALSE)</f>
        <v>Compuscan</v>
      </c>
      <c r="AL736" s="23" t="e">
        <f>VLOOKUP(G736,[1]Lookups!$V$3:$Y$197,4,FALSE)</f>
        <v>#N/A</v>
      </c>
      <c r="AM736" s="17" t="str">
        <f>VLOOKUP(X736,[1]Lookups!$B$3:$C$200,2,FALSE)</f>
        <v>Other Technologies &amp; Information Technology</v>
      </c>
      <c r="AN736" s="17" t="e">
        <f>VLOOKUP(R736,[1]Lookups!$H$3:$I$69,2,FALSE)</f>
        <v>#N/A</v>
      </c>
      <c r="AO736" s="17" t="e">
        <f>VLOOKUP(T736,[1]Lookups!$H$3:$I$69,2,FALSE)</f>
        <v>#N/A</v>
      </c>
      <c r="AP736" s="17" t="e">
        <f>VLOOKUP(AN736,[1]Lookups!$N$3:$O$11,2,FALSE)</f>
        <v>#N/A</v>
      </c>
      <c r="AQ736" s="18" t="e">
        <f>COUNTIFS('[1]Deals (investment)'!$B:$B,$A736)</f>
        <v>#VALUE!</v>
      </c>
      <c r="AR736" s="18" t="e">
        <f>COUNTIFS('[1]Deals (investment)'!$B:$B,$A736,'[1]Deals (investment)'!$T:$T,$AW$1)+COUNTIFS('[1]Deals (investment)'!$B:$B,$A736,'[1]Deals (investment)'!$T:$T,$AX$1)+COUNTIFS('[1]Deals (investment)'!$B:$B,$A736,'[1]Deals (investment)'!$T:$T,$AY$1)</f>
        <v>#VALUE!</v>
      </c>
      <c r="AS736" s="17" t="e">
        <f>SUMIFS('[1]Deals (investment)'!$C:$C,'[1]Deals (investment)'!$B:$B,$A736)</f>
        <v>#VALUE!</v>
      </c>
      <c r="AT736" s="17" t="e">
        <f t="shared" si="106"/>
        <v>#VALUE!</v>
      </c>
      <c r="AU736" s="18" t="e">
        <f>COUNTIF('[1]Deals (Exits)'!$B:$B,A736)</f>
        <v>#VALUE!</v>
      </c>
      <c r="AV736" s="17" t="e">
        <f>SUMIFS('[1]Deals (investment)'!$C:$C,'[1]Deals (investment)'!$B:$B,$A736,'[1]Deals (investment)'!$T:$T,AV$1)</f>
        <v>#VALUE!</v>
      </c>
      <c r="AW736" s="17" t="e">
        <f>SUMIFS('[1]Deals (investment)'!$C:$C,'[1]Deals (investment)'!$B:$B,$A736,'[1]Deals (investment)'!$T:$T,AW$1)</f>
        <v>#VALUE!</v>
      </c>
      <c r="AX736" s="17" t="e">
        <f>SUMIFS('[1]Deals (investment)'!$C:$C,'[1]Deals (investment)'!$B:$B,$A736,'[1]Deals (investment)'!$T:$T,AX$1)</f>
        <v>#VALUE!</v>
      </c>
      <c r="AY736" s="17" t="e">
        <f>SUMIFS('[1]Deals (investment)'!$C:$C,'[1]Deals (investment)'!$B:$B,$A736,'[1]Deals (investment)'!$T:$T,AY$1)</f>
        <v>#VALUE!</v>
      </c>
      <c r="AZ736" s="17" t="e">
        <f>SUMIFS('[1]Deals (investment)'!$C:$C,'[1]Deals (investment)'!$B:$B,$A736,'[1]Deals (investment)'!$T:$T,AZ$1)</f>
        <v>#VALUE!</v>
      </c>
      <c r="BA736" s="17" t="e">
        <f>SUMIFS('[1]Deals (investment)'!$C:$C,'[1]Deals (investment)'!$B:$B,$A736,'[1]Deals (investment)'!$T:$T,BA$1)</f>
        <v>#VALUE!</v>
      </c>
      <c r="BB736" s="17" t="e">
        <f>SUMIFS('[1]Deals (investment)'!$C:$C,'[1]Deals (investment)'!$B:$B,$A736,'[1]Deals (investment)'!$T:$T,BB$1)</f>
        <v>#VALUE!</v>
      </c>
      <c r="BC736" s="17" t="e">
        <f>SUMIFS('[1]Deals (Exits)'!$C:$C,'[1]Deals (Exits)'!$B:$B,$A736)</f>
        <v>#VALUE!</v>
      </c>
      <c r="BD736" s="17" t="e">
        <f>SUMIFS('[1]Deals (investment)'!$C:$C,'[1]Deals (investment)'!$B:$B,$A736,'[1]Deals (investment)'!$V:$V,BD$1)</f>
        <v>#VALUE!</v>
      </c>
      <c r="BE736" s="17" t="e">
        <f>SUMIFS('[1]Deals (investment)'!$C:$C,'[1]Deals (investment)'!$B:$B,$A736,'[1]Deals (investment)'!$V:$V,BE$1)</f>
        <v>#VALUE!</v>
      </c>
      <c r="BF736" s="17" t="e">
        <f>SUMIFS('[1]Deals (investment)'!$C:$C,'[1]Deals (investment)'!$B:$B,$A736,'[1]Deals (investment)'!$V:$V,BF$1)</f>
        <v>#VALUE!</v>
      </c>
      <c r="BG736" s="17" t="e">
        <f>SUMIFS('[1]Deals (investment)'!$C:$C,'[1]Deals (investment)'!$B:$B,$A736,'[1]Deals (investment)'!$V:$V,BG$1)</f>
        <v>#VALUE!</v>
      </c>
      <c r="BH736" s="17" t="e">
        <f>SUMIFS('[1]Deals (investment)'!$C:$C,'[1]Deals (investment)'!$B:$B,$A736,'[1]Deals (investment)'!$V:$V,BH$1)</f>
        <v>#VALUE!</v>
      </c>
      <c r="BI736" s="17" t="e">
        <f>SUMIFS('[1]Deals (investment)'!$C:$C,'[1]Deals (investment)'!$B:$B,$A736,'[1]Deals (investment)'!$V:$V,BI$1)</f>
        <v>#VALUE!</v>
      </c>
      <c r="BJ736" s="17" t="e">
        <f>SUMIFS('[1]Deals (investment)'!$C:$C,'[1]Deals (investment)'!$B:$B,$A736,'[1]Deals (investment)'!$V:$V,BJ$1)</f>
        <v>#VALUE!</v>
      </c>
      <c r="BK736" s="17" t="e">
        <f>SUMIFS('[1]Deals (investment)'!$C:$C,'[1]Deals (investment)'!$B:$B,$A736,'[1]Deals (investment)'!$V:$V,BK$1)</f>
        <v>#VALUE!</v>
      </c>
      <c r="BL736" s="17" t="e">
        <f>SUMIFS('[1]Deals (investment)'!$C:$C,'[1]Deals (investment)'!$B:$B,$A736,'[1]Deals (investment)'!$V:$V,BL$1)</f>
        <v>#VALUE!</v>
      </c>
      <c r="BM736" s="17" t="e">
        <f>SUMIFS('[1]Deals (investment)'!$C:$C,'[1]Deals (investment)'!$B:$B,$A736,'[1]Deals (investment)'!$V:$V,BM$1)</f>
        <v>#VALUE!</v>
      </c>
      <c r="BN736" s="15"/>
      <c r="BO736" s="15"/>
      <c r="BP736" s="22"/>
      <c r="BQ736" s="15"/>
      <c r="BR736" s="15"/>
      <c r="BS736" s="15"/>
      <c r="BT736" s="15"/>
      <c r="BU736" s="15"/>
      <c r="BV736" s="15"/>
      <c r="BW736" s="15"/>
      <c r="BX736" s="15"/>
      <c r="BY736" s="15"/>
      <c r="BZ736" s="15"/>
      <c r="CA736" s="15"/>
      <c r="CB736" s="15"/>
      <c r="CC736" s="15"/>
      <c r="CD736" s="15" t="str">
        <f t="shared" si="112"/>
        <v>CompuscanCompuscan is a a credit reference bureau, collects, validates, loads, verifies, houses, and consumer credit informations.Acquired</v>
      </c>
      <c r="CE736" s="15"/>
      <c r="CF736" s="15"/>
      <c r="CG736" s="15"/>
      <c r="CH736" s="15"/>
      <c r="CI736" s="15"/>
      <c r="CJ736" s="15"/>
    </row>
    <row r="737" spans="1:88" ht="12.75">
      <c r="A737" s="25" t="s">
        <v>5380</v>
      </c>
      <c r="B737" s="15" t="s">
        <v>5381</v>
      </c>
      <c r="C737" s="15"/>
      <c r="D737" s="16">
        <v>2007</v>
      </c>
      <c r="E737" s="15" t="s">
        <v>5382</v>
      </c>
      <c r="F737" s="15"/>
      <c r="G737" s="26" t="s">
        <v>91</v>
      </c>
      <c r="H737" s="26"/>
      <c r="I737" s="15"/>
      <c r="J737" s="15"/>
      <c r="K737" s="17" t="e">
        <f t="shared" si="105"/>
        <v>#VALUE!</v>
      </c>
      <c r="L737" s="15"/>
      <c r="M737" s="18" t="e">
        <f t="shared" si="95"/>
        <v>#VALUE!</v>
      </c>
      <c r="N737" s="15"/>
      <c r="O737" s="15"/>
      <c r="P737" s="15"/>
      <c r="Q737" s="15"/>
      <c r="R737" s="15"/>
      <c r="S737" s="19"/>
      <c r="T737" s="15"/>
      <c r="U737" s="17"/>
      <c r="V737" s="15" t="s">
        <v>5383</v>
      </c>
      <c r="W737" s="15"/>
      <c r="X737" s="15" t="s">
        <v>404</v>
      </c>
      <c r="Y737" s="15" t="s">
        <v>5384</v>
      </c>
      <c r="AB737" s="20"/>
      <c r="AC737" s="21" t="s">
        <v>5385</v>
      </c>
      <c r="AD737" s="21" t="s">
        <v>5386</v>
      </c>
      <c r="AE737" s="15"/>
      <c r="AF737" s="21" t="s">
        <v>5387</v>
      </c>
      <c r="AG737" s="22">
        <f t="shared" si="98"/>
        <v>0.38709677419354838</v>
      </c>
      <c r="AH737" s="15" t="str">
        <f t="shared" si="111"/>
        <v/>
      </c>
      <c r="AI737" s="22" t="e">
        <f>VLOOKUP(A737,'[1]Deals (investment)'!$B$2:$Z$1497,1,FALSE)</f>
        <v>#N/A</v>
      </c>
      <c r="AJ737" s="22" t="e">
        <f>VLOOKUP(A737,'[1]Deals (investment)'!$B$2:$Z$870,15,FALSE)</f>
        <v>#N/A</v>
      </c>
      <c r="AK737" s="17" t="str">
        <f>VLOOKUP(A737,'[1]Deals (Exits)'!B:B,1,FALSE)</f>
        <v>Conor Solutions</v>
      </c>
      <c r="AL737" s="23">
        <f>VLOOKUP(G737,[1]Lookups!$V$3:$Y$197,4,FALSE)</f>
        <v>0</v>
      </c>
      <c r="AM737" s="17" t="str">
        <f>VLOOKUP(X737,[1]Lookups!$B$3:$C$200,2,FALSE)</f>
        <v>Other Technologies &amp; Information Technology</v>
      </c>
      <c r="AN737" s="17" t="e">
        <f>VLOOKUP(R737,[1]Lookups!$H$3:$I$69,2,FALSE)</f>
        <v>#N/A</v>
      </c>
      <c r="AO737" s="17" t="e">
        <f>VLOOKUP(T737,[1]Lookups!$H$3:$I$69,2,FALSE)</f>
        <v>#N/A</v>
      </c>
      <c r="AP737" s="17" t="e">
        <f>VLOOKUP(AN737,[1]Lookups!$N$3:$O$11,2,FALSE)</f>
        <v>#N/A</v>
      </c>
      <c r="AQ737" s="18" t="e">
        <f>COUNTIFS('[1]Deals (investment)'!$B:$B,$A737)</f>
        <v>#VALUE!</v>
      </c>
      <c r="AR737" s="18" t="e">
        <f>COUNTIFS('[1]Deals (investment)'!$B:$B,$A737,'[1]Deals (investment)'!$T:$T,$AW$1)+COUNTIFS('[1]Deals (investment)'!$B:$B,$A737,'[1]Deals (investment)'!$T:$T,$AX$1)+COUNTIFS('[1]Deals (investment)'!$B:$B,$A737,'[1]Deals (investment)'!$T:$T,$AY$1)</f>
        <v>#VALUE!</v>
      </c>
      <c r="AS737" s="17" t="e">
        <f>SUMIFS('[1]Deals (investment)'!$C:$C,'[1]Deals (investment)'!$B:$B,$A737)</f>
        <v>#VALUE!</v>
      </c>
      <c r="AT737" s="17" t="e">
        <f t="shared" si="106"/>
        <v>#VALUE!</v>
      </c>
      <c r="AU737" s="18" t="e">
        <f>COUNTIF('[1]Deals (Exits)'!$B:$B,A737)</f>
        <v>#VALUE!</v>
      </c>
      <c r="AV737" s="17" t="e">
        <f>SUMIFS('[1]Deals (investment)'!$C:$C,'[1]Deals (investment)'!$B:$B,$A737,'[1]Deals (investment)'!$T:$T,AV$1)</f>
        <v>#VALUE!</v>
      </c>
      <c r="AW737" s="17" t="e">
        <f>SUMIFS('[1]Deals (investment)'!$C:$C,'[1]Deals (investment)'!$B:$B,$A737,'[1]Deals (investment)'!$T:$T,AW$1)</f>
        <v>#VALUE!</v>
      </c>
      <c r="AX737" s="17" t="e">
        <f>SUMIFS('[1]Deals (investment)'!$C:$C,'[1]Deals (investment)'!$B:$B,$A737,'[1]Deals (investment)'!$T:$T,AX$1)</f>
        <v>#VALUE!</v>
      </c>
      <c r="AY737" s="17" t="e">
        <f>SUMIFS('[1]Deals (investment)'!$C:$C,'[1]Deals (investment)'!$B:$B,$A737,'[1]Deals (investment)'!$T:$T,AY$1)</f>
        <v>#VALUE!</v>
      </c>
      <c r="AZ737" s="17" t="e">
        <f>SUMIFS('[1]Deals (investment)'!$C:$C,'[1]Deals (investment)'!$B:$B,$A737,'[1]Deals (investment)'!$T:$T,AZ$1)</f>
        <v>#VALUE!</v>
      </c>
      <c r="BA737" s="17" t="e">
        <f>SUMIFS('[1]Deals (investment)'!$C:$C,'[1]Deals (investment)'!$B:$B,$A737,'[1]Deals (investment)'!$T:$T,BA$1)</f>
        <v>#VALUE!</v>
      </c>
      <c r="BB737" s="17" t="e">
        <f>SUMIFS('[1]Deals (investment)'!$C:$C,'[1]Deals (investment)'!$B:$B,$A737,'[1]Deals (investment)'!$T:$T,BB$1)</f>
        <v>#VALUE!</v>
      </c>
      <c r="BC737" s="17" t="e">
        <f>SUMIFS('[1]Deals (Exits)'!$C:$C,'[1]Deals (Exits)'!$B:$B,$A737)</f>
        <v>#VALUE!</v>
      </c>
      <c r="BD737" s="17" t="e">
        <f>SUMIFS('[1]Deals (investment)'!$C:$C,'[1]Deals (investment)'!$B:$B,$A737,'[1]Deals (investment)'!$V:$V,BD$1)</f>
        <v>#VALUE!</v>
      </c>
      <c r="BE737" s="17" t="e">
        <f>SUMIFS('[1]Deals (investment)'!$C:$C,'[1]Deals (investment)'!$B:$B,$A737,'[1]Deals (investment)'!$V:$V,BE$1)</f>
        <v>#VALUE!</v>
      </c>
      <c r="BF737" s="17" t="e">
        <f>SUMIFS('[1]Deals (investment)'!$C:$C,'[1]Deals (investment)'!$B:$B,$A737,'[1]Deals (investment)'!$V:$V,BF$1)</f>
        <v>#VALUE!</v>
      </c>
      <c r="BG737" s="17" t="e">
        <f>SUMIFS('[1]Deals (investment)'!$C:$C,'[1]Deals (investment)'!$B:$B,$A737,'[1]Deals (investment)'!$V:$V,BG$1)</f>
        <v>#VALUE!</v>
      </c>
      <c r="BH737" s="17" t="e">
        <f>SUMIFS('[1]Deals (investment)'!$C:$C,'[1]Deals (investment)'!$B:$B,$A737,'[1]Deals (investment)'!$V:$V,BH$1)</f>
        <v>#VALUE!</v>
      </c>
      <c r="BI737" s="17" t="e">
        <f>SUMIFS('[1]Deals (investment)'!$C:$C,'[1]Deals (investment)'!$B:$B,$A737,'[1]Deals (investment)'!$V:$V,BI$1)</f>
        <v>#VALUE!</v>
      </c>
      <c r="BJ737" s="17" t="e">
        <f>SUMIFS('[1]Deals (investment)'!$C:$C,'[1]Deals (investment)'!$B:$B,$A737,'[1]Deals (investment)'!$V:$V,BJ$1)</f>
        <v>#VALUE!</v>
      </c>
      <c r="BK737" s="17" t="e">
        <f>SUMIFS('[1]Deals (investment)'!$C:$C,'[1]Deals (investment)'!$B:$B,$A737,'[1]Deals (investment)'!$V:$V,BK$1)</f>
        <v>#VALUE!</v>
      </c>
      <c r="BL737" s="17" t="e">
        <f>SUMIFS('[1]Deals (investment)'!$C:$C,'[1]Deals (investment)'!$B:$B,$A737,'[1]Deals (investment)'!$V:$V,BL$1)</f>
        <v>#VALUE!</v>
      </c>
      <c r="BM737" s="17" t="e">
        <f>SUMIFS('[1]Deals (investment)'!$C:$C,'[1]Deals (investment)'!$B:$B,$A737,'[1]Deals (investment)'!$V:$V,BM$1)</f>
        <v>#VALUE!</v>
      </c>
      <c r="BN737" s="15"/>
      <c r="BO737" s="15"/>
      <c r="BP737" s="22"/>
      <c r="BQ737" s="15"/>
      <c r="BR737" s="15"/>
      <c r="BS737" s="15"/>
      <c r="BT737" s="15"/>
      <c r="BU737" s="15"/>
      <c r="BV737" s="15"/>
      <c r="BW737" s="15"/>
      <c r="BX737" s="15"/>
      <c r="BY737" s="15"/>
      <c r="BZ737" s="15"/>
      <c r="CA737" s="15"/>
      <c r="CB737" s="15"/>
      <c r="CC737" s="15"/>
      <c r="CD737" s="15" t="str">
        <f t="shared" si="112"/>
        <v>Conor SolutionsConor is a fast growing and dynamic software and solutions provider to the telecommunications industry.</v>
      </c>
      <c r="CE737" s="15"/>
      <c r="CF737" s="15"/>
      <c r="CG737" s="15"/>
      <c r="CH737" s="15"/>
      <c r="CI737" s="15"/>
      <c r="CJ737" s="15"/>
    </row>
    <row r="738" spans="1:88" ht="12.75">
      <c r="A738" s="15" t="s">
        <v>5388</v>
      </c>
      <c r="B738" s="15"/>
      <c r="C738" s="15" t="s">
        <v>58</v>
      </c>
      <c r="D738" s="16"/>
      <c r="E738" s="15"/>
      <c r="F738" s="15"/>
      <c r="G738" s="15"/>
      <c r="H738" s="15"/>
      <c r="I738" s="15"/>
      <c r="J738" s="15"/>
      <c r="K738" s="17" t="e">
        <f t="shared" si="105"/>
        <v>#VALUE!</v>
      </c>
      <c r="L738" s="15"/>
      <c r="M738" s="18" t="e">
        <f t="shared" si="95"/>
        <v>#VALUE!</v>
      </c>
      <c r="N738" s="15"/>
      <c r="O738" s="15"/>
      <c r="P738" s="15"/>
      <c r="Q738" s="24" t="e">
        <f ca="1">_xludf.MAXIFS('[1]Deals (investment)'!A:A,'[1]Deals (investment)'!B:B,A738)</f>
        <v>#NAME?</v>
      </c>
      <c r="R738" s="15"/>
      <c r="S738" s="19"/>
      <c r="T738" s="15"/>
      <c r="U738" s="17"/>
      <c r="V738" s="15"/>
      <c r="W738" s="15"/>
      <c r="X738" s="15"/>
      <c r="Y738" s="15"/>
      <c r="AB738" s="20"/>
      <c r="AC738" s="15"/>
      <c r="AD738" s="15"/>
      <c r="AE738" s="15"/>
      <c r="AF738" s="15"/>
      <c r="AG738" s="22">
        <f t="shared" ca="1" si="98"/>
        <v>0.12903225806451613</v>
      </c>
      <c r="AH738" s="15" t="str">
        <f t="shared" si="111"/>
        <v/>
      </c>
      <c r="AI738" s="22" t="e">
        <f>VLOOKUP(A738,'[1]Deals (investment)'!$B$2:$Z$1497,1,FALSE)</f>
        <v>#N/A</v>
      </c>
      <c r="AJ738" s="22" t="e">
        <f>VLOOKUP(A738,'[1]Deals (investment)'!$B$2:$Z$870,15,FALSE)</f>
        <v>#N/A</v>
      </c>
      <c r="AK738" s="17" t="e">
        <f>VLOOKUP(A738,'[1]Deals (Exits)'!B:B,1,FALSE)</f>
        <v>#N/A</v>
      </c>
      <c r="AL738" s="23" t="e">
        <f>VLOOKUP(G738,[1]Lookups!$V$3:$Y$197,4,FALSE)</f>
        <v>#N/A</v>
      </c>
      <c r="AM738" s="17" t="e">
        <f>VLOOKUP(X738,[1]Lookups!$B$3:$C$200,2,FALSE)</f>
        <v>#N/A</v>
      </c>
      <c r="AN738" s="17" t="e">
        <f>VLOOKUP(R738,[1]Lookups!$H$3:$I$69,2,FALSE)</f>
        <v>#N/A</v>
      </c>
      <c r="AO738" s="17" t="e">
        <f>VLOOKUP(T738,[1]Lookups!$H$3:$I$69,2,FALSE)</f>
        <v>#N/A</v>
      </c>
      <c r="AP738" s="17" t="e">
        <f>VLOOKUP(AN738,[1]Lookups!$N$3:$O$11,2,FALSE)</f>
        <v>#N/A</v>
      </c>
      <c r="AQ738" s="18" t="e">
        <f>COUNTIFS('[1]Deals (investment)'!$B:$B,$A738)</f>
        <v>#VALUE!</v>
      </c>
      <c r="AR738" s="18" t="e">
        <f>COUNTIFS('[1]Deals (investment)'!$B:$B,$A738,'[1]Deals (investment)'!$T:$T,$AW$1)+COUNTIFS('[1]Deals (investment)'!$B:$B,$A738,'[1]Deals (investment)'!$T:$T,$AX$1)+COUNTIFS('[1]Deals (investment)'!$B:$B,$A738,'[1]Deals (investment)'!$T:$T,$AY$1)</f>
        <v>#VALUE!</v>
      </c>
      <c r="AS738" s="17" t="e">
        <f>SUMIFS('[1]Deals (investment)'!$C:$C,'[1]Deals (investment)'!$B:$B,$A738)</f>
        <v>#VALUE!</v>
      </c>
      <c r="AT738" s="17" t="e">
        <f t="shared" si="106"/>
        <v>#VALUE!</v>
      </c>
      <c r="AU738" s="18" t="e">
        <f>COUNTIF('[1]Deals (Exits)'!$B:$B,A738)</f>
        <v>#VALUE!</v>
      </c>
      <c r="AV738" s="17" t="e">
        <f>SUMIFS('[1]Deals (investment)'!$C:$C,'[1]Deals (investment)'!$B:$B,$A738,'[1]Deals (investment)'!$T:$T,AV$1)</f>
        <v>#VALUE!</v>
      </c>
      <c r="AW738" s="17" t="e">
        <f>SUMIFS('[1]Deals (investment)'!$C:$C,'[1]Deals (investment)'!$B:$B,$A738,'[1]Deals (investment)'!$T:$T,AW$1)</f>
        <v>#VALUE!</v>
      </c>
      <c r="AX738" s="17" t="e">
        <f>SUMIFS('[1]Deals (investment)'!$C:$C,'[1]Deals (investment)'!$B:$B,$A738,'[1]Deals (investment)'!$T:$T,AX$1)</f>
        <v>#VALUE!</v>
      </c>
      <c r="AY738" s="17" t="e">
        <f>SUMIFS('[1]Deals (investment)'!$C:$C,'[1]Deals (investment)'!$B:$B,$A738,'[1]Deals (investment)'!$T:$T,AY$1)</f>
        <v>#VALUE!</v>
      </c>
      <c r="AZ738" s="17" t="e">
        <f>SUMIFS('[1]Deals (investment)'!$C:$C,'[1]Deals (investment)'!$B:$B,$A738,'[1]Deals (investment)'!$T:$T,AZ$1)</f>
        <v>#VALUE!</v>
      </c>
      <c r="BA738" s="17" t="e">
        <f>SUMIFS('[1]Deals (investment)'!$C:$C,'[1]Deals (investment)'!$B:$B,$A738,'[1]Deals (investment)'!$T:$T,BA$1)</f>
        <v>#VALUE!</v>
      </c>
      <c r="BB738" s="17" t="e">
        <f>SUMIFS('[1]Deals (investment)'!$C:$C,'[1]Deals (investment)'!$B:$B,$A738,'[1]Deals (investment)'!$T:$T,BB$1)</f>
        <v>#VALUE!</v>
      </c>
      <c r="BC738" s="17" t="e">
        <f>SUMIFS('[1]Deals (Exits)'!$C:$C,'[1]Deals (Exits)'!$B:$B,$A738)</f>
        <v>#VALUE!</v>
      </c>
      <c r="BD738" s="17" t="e">
        <f>SUMIFS('[1]Deals (investment)'!$C:$C,'[1]Deals (investment)'!$B:$B,$A738,'[1]Deals (investment)'!$V:$V,BD$1)</f>
        <v>#VALUE!</v>
      </c>
      <c r="BE738" s="17" t="e">
        <f>SUMIFS('[1]Deals (investment)'!$C:$C,'[1]Deals (investment)'!$B:$B,$A738,'[1]Deals (investment)'!$V:$V,BE$1)</f>
        <v>#VALUE!</v>
      </c>
      <c r="BF738" s="17" t="e">
        <f>SUMIFS('[1]Deals (investment)'!$C:$C,'[1]Deals (investment)'!$B:$B,$A738,'[1]Deals (investment)'!$V:$V,BF$1)</f>
        <v>#VALUE!</v>
      </c>
      <c r="BG738" s="17" t="e">
        <f>SUMIFS('[1]Deals (investment)'!$C:$C,'[1]Deals (investment)'!$B:$B,$A738,'[1]Deals (investment)'!$V:$V,BG$1)</f>
        <v>#VALUE!</v>
      </c>
      <c r="BH738" s="17" t="e">
        <f>SUMIFS('[1]Deals (investment)'!$C:$C,'[1]Deals (investment)'!$B:$B,$A738,'[1]Deals (investment)'!$V:$V,BH$1)</f>
        <v>#VALUE!</v>
      </c>
      <c r="BI738" s="17" t="e">
        <f>SUMIFS('[1]Deals (investment)'!$C:$C,'[1]Deals (investment)'!$B:$B,$A738,'[1]Deals (investment)'!$V:$V,BI$1)</f>
        <v>#VALUE!</v>
      </c>
      <c r="BJ738" s="17" t="e">
        <f>SUMIFS('[1]Deals (investment)'!$C:$C,'[1]Deals (investment)'!$B:$B,$A738,'[1]Deals (investment)'!$V:$V,BJ$1)</f>
        <v>#VALUE!</v>
      </c>
      <c r="BK738" s="17" t="e">
        <f>SUMIFS('[1]Deals (investment)'!$C:$C,'[1]Deals (investment)'!$B:$B,$A738,'[1]Deals (investment)'!$V:$V,BK$1)</f>
        <v>#VALUE!</v>
      </c>
      <c r="BL738" s="17" t="e">
        <f>SUMIFS('[1]Deals (investment)'!$C:$C,'[1]Deals (investment)'!$B:$B,$A738,'[1]Deals (investment)'!$V:$V,BL$1)</f>
        <v>#VALUE!</v>
      </c>
      <c r="BM738" s="17" t="e">
        <f>SUMIFS('[1]Deals (investment)'!$C:$C,'[1]Deals (investment)'!$B:$B,$A738,'[1]Deals (investment)'!$V:$V,BM$1)</f>
        <v>#VALUE!</v>
      </c>
      <c r="BN738" s="15"/>
      <c r="BO738" s="15"/>
      <c r="BP738" s="22"/>
      <c r="BQ738" s="15"/>
      <c r="BR738" s="15"/>
      <c r="BS738" s="15"/>
      <c r="BT738" s="15"/>
      <c r="BU738" s="15"/>
      <c r="BV738" s="15"/>
      <c r="BW738" s="15"/>
      <c r="BX738" s="15"/>
      <c r="BY738" s="15"/>
      <c r="BZ738" s="15"/>
      <c r="CA738" s="15"/>
      <c r="CB738" s="15"/>
      <c r="CC738" s="15"/>
      <c r="CD738" s="15" t="str">
        <f t="shared" si="112"/>
        <v>ClassifiedsActive</v>
      </c>
      <c r="CE738" s="15"/>
      <c r="CF738" s="15"/>
      <c r="CG738" s="15"/>
      <c r="CH738" s="15"/>
      <c r="CI738" s="15"/>
      <c r="CJ738" s="15"/>
    </row>
    <row r="739" spans="1:88" ht="12.75">
      <c r="A739" s="15" t="s">
        <v>5389</v>
      </c>
      <c r="B739" s="15" t="s">
        <v>5390</v>
      </c>
      <c r="C739" s="15"/>
      <c r="D739" s="16">
        <v>2016</v>
      </c>
      <c r="E739" s="15" t="s">
        <v>4254</v>
      </c>
      <c r="F739" s="15"/>
      <c r="G739" s="15"/>
      <c r="H739" s="15"/>
      <c r="I739" s="15"/>
      <c r="J739" s="15"/>
      <c r="K739" s="17" t="e">
        <f t="shared" si="105"/>
        <v>#VALUE!</v>
      </c>
      <c r="L739" s="15"/>
      <c r="M739" s="18" t="e">
        <f t="shared" si="95"/>
        <v>#VALUE!</v>
      </c>
      <c r="N739" s="15"/>
      <c r="O739" s="15"/>
      <c r="P739" s="15"/>
      <c r="Q739" s="15"/>
      <c r="R739" s="15"/>
      <c r="S739" s="19"/>
      <c r="T739" s="15"/>
      <c r="U739" s="17"/>
      <c r="V739" s="15" t="s">
        <v>5391</v>
      </c>
      <c r="W739" s="15"/>
      <c r="X739" s="15" t="s">
        <v>107</v>
      </c>
      <c r="Y739" s="15" t="s">
        <v>5392</v>
      </c>
      <c r="AB739" s="20"/>
      <c r="AC739" s="21" t="s">
        <v>5393</v>
      </c>
      <c r="AD739" s="21" t="s">
        <v>5394</v>
      </c>
      <c r="AE739" s="21" t="s">
        <v>5395</v>
      </c>
      <c r="AF739" s="21" t="s">
        <v>5396</v>
      </c>
      <c r="AG739" s="22">
        <f t="shared" si="98"/>
        <v>0.38709677419354838</v>
      </c>
      <c r="AH739" s="15" t="str">
        <f t="shared" si="111"/>
        <v/>
      </c>
      <c r="AI739" s="22" t="e">
        <f>VLOOKUP(A739,'[1]Deals (investment)'!$B$2:$Z$1497,1,FALSE)</f>
        <v>#N/A</v>
      </c>
      <c r="AJ739" s="22" t="e">
        <f>VLOOKUP(A739,'[1]Deals (investment)'!$B$2:$Z$870,15,FALSE)</f>
        <v>#N/A</v>
      </c>
      <c r="AK739" s="17" t="e">
        <f>VLOOKUP(A739,'[1]Deals (Exits)'!B:B,1,FALSE)</f>
        <v>#N/A</v>
      </c>
      <c r="AL739" s="23" t="e">
        <f>VLOOKUP(G739,[1]Lookups!$V$3:$Y$197,4,FALSE)</f>
        <v>#N/A</v>
      </c>
      <c r="AM739" s="17" t="str">
        <f>VLOOKUP(X739,[1]Lookups!$B$3:$C$200,2,FALSE)</f>
        <v>Energy &amp; Resources</v>
      </c>
      <c r="AN739" s="17" t="e">
        <f>VLOOKUP(R739,[1]Lookups!$H$3:$I$69,2,FALSE)</f>
        <v>#N/A</v>
      </c>
      <c r="AO739" s="17" t="e">
        <f>VLOOKUP(T739,[1]Lookups!$H$3:$I$69,2,FALSE)</f>
        <v>#N/A</v>
      </c>
      <c r="AP739" s="17" t="e">
        <f>VLOOKUP(AN739,[1]Lookups!$N$3:$O$11,2,FALSE)</f>
        <v>#N/A</v>
      </c>
      <c r="AQ739" s="18" t="e">
        <f>COUNTIFS('[1]Deals (investment)'!$B:$B,$A739)</f>
        <v>#VALUE!</v>
      </c>
      <c r="AR739" s="18" t="e">
        <f>COUNTIFS('[1]Deals (investment)'!$B:$B,$A739,'[1]Deals (investment)'!$T:$T,$AW$1)+COUNTIFS('[1]Deals (investment)'!$B:$B,$A739,'[1]Deals (investment)'!$T:$T,$AX$1)+COUNTIFS('[1]Deals (investment)'!$B:$B,$A739,'[1]Deals (investment)'!$T:$T,$AY$1)</f>
        <v>#VALUE!</v>
      </c>
      <c r="AS739" s="17" t="e">
        <f>SUMIFS('[1]Deals (investment)'!$C:$C,'[1]Deals (investment)'!$B:$B,$A739)</f>
        <v>#VALUE!</v>
      </c>
      <c r="AT739" s="17" t="e">
        <f t="shared" si="106"/>
        <v>#VALUE!</v>
      </c>
      <c r="AU739" s="18" t="e">
        <f>COUNTIF('[1]Deals (Exits)'!$B:$B,A739)</f>
        <v>#VALUE!</v>
      </c>
      <c r="AV739" s="17" t="e">
        <f>SUMIFS('[1]Deals (investment)'!$C:$C,'[1]Deals (investment)'!$B:$B,$A739,'[1]Deals (investment)'!$T:$T,AV$1)</f>
        <v>#VALUE!</v>
      </c>
      <c r="AW739" s="17" t="e">
        <f>SUMIFS('[1]Deals (investment)'!$C:$C,'[1]Deals (investment)'!$B:$B,$A739,'[1]Deals (investment)'!$T:$T,AW$1)</f>
        <v>#VALUE!</v>
      </c>
      <c r="AX739" s="17" t="e">
        <f>SUMIFS('[1]Deals (investment)'!$C:$C,'[1]Deals (investment)'!$B:$B,$A739,'[1]Deals (investment)'!$T:$T,AX$1)</f>
        <v>#VALUE!</v>
      </c>
      <c r="AY739" s="17" t="e">
        <f>SUMIFS('[1]Deals (investment)'!$C:$C,'[1]Deals (investment)'!$B:$B,$A739,'[1]Deals (investment)'!$T:$T,AY$1)</f>
        <v>#VALUE!</v>
      </c>
      <c r="AZ739" s="17" t="e">
        <f>SUMIFS('[1]Deals (investment)'!$C:$C,'[1]Deals (investment)'!$B:$B,$A739,'[1]Deals (investment)'!$T:$T,AZ$1)</f>
        <v>#VALUE!</v>
      </c>
      <c r="BA739" s="17" t="e">
        <f>SUMIFS('[1]Deals (investment)'!$C:$C,'[1]Deals (investment)'!$B:$B,$A739,'[1]Deals (investment)'!$T:$T,BA$1)</f>
        <v>#VALUE!</v>
      </c>
      <c r="BB739" s="17" t="e">
        <f>SUMIFS('[1]Deals (investment)'!$C:$C,'[1]Deals (investment)'!$B:$B,$A739,'[1]Deals (investment)'!$T:$T,BB$1)</f>
        <v>#VALUE!</v>
      </c>
      <c r="BC739" s="17" t="e">
        <f>SUMIFS('[1]Deals (Exits)'!$C:$C,'[1]Deals (Exits)'!$B:$B,$A739)</f>
        <v>#VALUE!</v>
      </c>
      <c r="BD739" s="17" t="e">
        <f>SUMIFS('[1]Deals (investment)'!$C:$C,'[1]Deals (investment)'!$B:$B,$A739,'[1]Deals (investment)'!$V:$V,BD$1)</f>
        <v>#VALUE!</v>
      </c>
      <c r="BE739" s="17" t="e">
        <f>SUMIFS('[1]Deals (investment)'!$C:$C,'[1]Deals (investment)'!$B:$B,$A739,'[1]Deals (investment)'!$V:$V,BE$1)</f>
        <v>#VALUE!</v>
      </c>
      <c r="BF739" s="17" t="e">
        <f>SUMIFS('[1]Deals (investment)'!$C:$C,'[1]Deals (investment)'!$B:$B,$A739,'[1]Deals (investment)'!$V:$V,BF$1)</f>
        <v>#VALUE!</v>
      </c>
      <c r="BG739" s="17" t="e">
        <f>SUMIFS('[1]Deals (investment)'!$C:$C,'[1]Deals (investment)'!$B:$B,$A739,'[1]Deals (investment)'!$V:$V,BG$1)</f>
        <v>#VALUE!</v>
      </c>
      <c r="BH739" s="17" t="e">
        <f>SUMIFS('[1]Deals (investment)'!$C:$C,'[1]Deals (investment)'!$B:$B,$A739,'[1]Deals (investment)'!$V:$V,BH$1)</f>
        <v>#VALUE!</v>
      </c>
      <c r="BI739" s="17" t="e">
        <f>SUMIFS('[1]Deals (investment)'!$C:$C,'[1]Deals (investment)'!$B:$B,$A739,'[1]Deals (investment)'!$V:$V,BI$1)</f>
        <v>#VALUE!</v>
      </c>
      <c r="BJ739" s="17" t="e">
        <f>SUMIFS('[1]Deals (investment)'!$C:$C,'[1]Deals (investment)'!$B:$B,$A739,'[1]Deals (investment)'!$V:$V,BJ$1)</f>
        <v>#VALUE!</v>
      </c>
      <c r="BK739" s="17" t="e">
        <f>SUMIFS('[1]Deals (investment)'!$C:$C,'[1]Deals (investment)'!$B:$B,$A739,'[1]Deals (investment)'!$V:$V,BK$1)</f>
        <v>#VALUE!</v>
      </c>
      <c r="BL739" s="17" t="e">
        <f>SUMIFS('[1]Deals (investment)'!$C:$C,'[1]Deals (investment)'!$B:$B,$A739,'[1]Deals (investment)'!$V:$V,BL$1)</f>
        <v>#VALUE!</v>
      </c>
      <c r="BM739" s="17" t="e">
        <f>SUMIFS('[1]Deals (investment)'!$C:$C,'[1]Deals (investment)'!$B:$B,$A739,'[1]Deals (investment)'!$V:$V,BM$1)</f>
        <v>#VALUE!</v>
      </c>
      <c r="BN739" s="15"/>
      <c r="BO739" s="15"/>
      <c r="BP739" s="22"/>
      <c r="BQ739" s="15"/>
      <c r="BR739" s="15"/>
      <c r="BS739" s="15"/>
      <c r="BT739" s="15"/>
      <c r="BU739" s="15"/>
      <c r="BV739" s="15"/>
      <c r="BW739" s="15"/>
      <c r="BX739" s="15"/>
      <c r="BY739" s="15"/>
      <c r="BZ739" s="15"/>
      <c r="CA739" s="15"/>
      <c r="CB739" s="15"/>
      <c r="CC739" s="15"/>
      <c r="CD739" s="15" t="str">
        <f t="shared" si="112"/>
        <v>Clean CityClean City - Involve citizens to make the city a better place</v>
      </c>
      <c r="CE739" s="15"/>
      <c r="CF739" s="15"/>
      <c r="CG739" s="15"/>
      <c r="CH739" s="15"/>
      <c r="CI739" s="15"/>
      <c r="CJ739" s="15"/>
    </row>
    <row r="740" spans="1:88" ht="12.75">
      <c r="A740" s="15" t="s">
        <v>5397</v>
      </c>
      <c r="B740" s="15"/>
      <c r="C740" s="15" t="s">
        <v>58</v>
      </c>
      <c r="D740" s="16"/>
      <c r="E740" s="15"/>
      <c r="F740" s="15"/>
      <c r="G740" s="15"/>
      <c r="H740" s="15"/>
      <c r="I740" s="15"/>
      <c r="J740" s="15"/>
      <c r="K740" s="17" t="e">
        <f t="shared" si="105"/>
        <v>#VALUE!</v>
      </c>
      <c r="L740" s="15"/>
      <c r="M740" s="18" t="e">
        <f t="shared" si="95"/>
        <v>#VALUE!</v>
      </c>
      <c r="N740" s="15"/>
      <c r="O740" s="15"/>
      <c r="P740" s="15"/>
      <c r="Q740" s="15"/>
      <c r="R740" s="15"/>
      <c r="S740" s="19"/>
      <c r="T740" s="15"/>
      <c r="U740" s="17"/>
      <c r="V740" s="15"/>
      <c r="W740" s="15"/>
      <c r="X740" s="15"/>
      <c r="Y740" s="15"/>
      <c r="AB740" s="20"/>
      <c r="AC740" s="15"/>
      <c r="AD740" s="15"/>
      <c r="AE740" s="15"/>
      <c r="AF740" s="15"/>
      <c r="AG740" s="22">
        <f t="shared" si="98"/>
        <v>9.6774193548387094E-2</v>
      </c>
      <c r="AH740" s="15" t="str">
        <f t="shared" si="111"/>
        <v/>
      </c>
      <c r="AI740" s="22" t="e">
        <f>VLOOKUP(A740,'[1]Deals (investment)'!$B$2:$Z$1497,1,FALSE)</f>
        <v>#N/A</v>
      </c>
      <c r="AJ740" s="22" t="e">
        <f>VLOOKUP(A740,'[1]Deals (investment)'!$B$2:$Z$870,15,FALSE)</f>
        <v>#N/A</v>
      </c>
      <c r="AK740" s="17" t="e">
        <f>VLOOKUP(A740,'[1]Deals (Exits)'!B:B,1,FALSE)</f>
        <v>#N/A</v>
      </c>
      <c r="AL740" s="23" t="e">
        <f>VLOOKUP(G740,[1]Lookups!$V$3:$Y$197,4,FALSE)</f>
        <v>#N/A</v>
      </c>
      <c r="AM740" s="17" t="e">
        <f>VLOOKUP(X740,[1]Lookups!$B$3:$C$200,2,FALSE)</f>
        <v>#N/A</v>
      </c>
      <c r="AN740" s="17" t="e">
        <f>VLOOKUP(R740,[1]Lookups!$H$3:$I$69,2,FALSE)</f>
        <v>#N/A</v>
      </c>
      <c r="AO740" s="17" t="e">
        <f>VLOOKUP(T740,[1]Lookups!$H$3:$I$69,2,FALSE)</f>
        <v>#N/A</v>
      </c>
      <c r="AP740" s="17" t="e">
        <f>VLOOKUP(AN740,[1]Lookups!$N$3:$O$11,2,FALSE)</f>
        <v>#N/A</v>
      </c>
      <c r="AQ740" s="18" t="e">
        <f>COUNTIFS('[1]Deals (investment)'!$B:$B,$A740)</f>
        <v>#VALUE!</v>
      </c>
      <c r="AR740" s="18" t="e">
        <f>COUNTIFS('[1]Deals (investment)'!$B:$B,$A740,'[1]Deals (investment)'!$T:$T,$AW$1)+COUNTIFS('[1]Deals (investment)'!$B:$B,$A740,'[1]Deals (investment)'!$T:$T,$AX$1)+COUNTIFS('[1]Deals (investment)'!$B:$B,$A740,'[1]Deals (investment)'!$T:$T,$AY$1)</f>
        <v>#VALUE!</v>
      </c>
      <c r="AS740" s="17" t="e">
        <f>SUMIFS('[1]Deals (investment)'!$C:$C,'[1]Deals (investment)'!$B:$B,$A740)</f>
        <v>#VALUE!</v>
      </c>
      <c r="AT740" s="17" t="e">
        <f t="shared" si="106"/>
        <v>#VALUE!</v>
      </c>
      <c r="AU740" s="18" t="e">
        <f>COUNTIF('[1]Deals (Exits)'!$B:$B,A740)</f>
        <v>#VALUE!</v>
      </c>
      <c r="AV740" s="17" t="e">
        <f>SUMIFS('[1]Deals (investment)'!$C:$C,'[1]Deals (investment)'!$B:$B,$A740,'[1]Deals (investment)'!$T:$T,AV$1)</f>
        <v>#VALUE!</v>
      </c>
      <c r="AW740" s="17" t="e">
        <f>SUMIFS('[1]Deals (investment)'!$C:$C,'[1]Deals (investment)'!$B:$B,$A740,'[1]Deals (investment)'!$T:$T,AW$1)</f>
        <v>#VALUE!</v>
      </c>
      <c r="AX740" s="17" t="e">
        <f>SUMIFS('[1]Deals (investment)'!$C:$C,'[1]Deals (investment)'!$B:$B,$A740,'[1]Deals (investment)'!$T:$T,AX$1)</f>
        <v>#VALUE!</v>
      </c>
      <c r="AY740" s="17" t="e">
        <f>SUMIFS('[1]Deals (investment)'!$C:$C,'[1]Deals (investment)'!$B:$B,$A740,'[1]Deals (investment)'!$T:$T,AY$1)</f>
        <v>#VALUE!</v>
      </c>
      <c r="AZ740" s="17" t="e">
        <f>SUMIFS('[1]Deals (investment)'!$C:$C,'[1]Deals (investment)'!$B:$B,$A740,'[1]Deals (investment)'!$T:$T,AZ$1)</f>
        <v>#VALUE!</v>
      </c>
      <c r="BA740" s="17" t="e">
        <f>SUMIFS('[1]Deals (investment)'!$C:$C,'[1]Deals (investment)'!$B:$B,$A740,'[1]Deals (investment)'!$T:$T,BA$1)</f>
        <v>#VALUE!</v>
      </c>
      <c r="BB740" s="17" t="e">
        <f>SUMIFS('[1]Deals (investment)'!$C:$C,'[1]Deals (investment)'!$B:$B,$A740,'[1]Deals (investment)'!$T:$T,BB$1)</f>
        <v>#VALUE!</v>
      </c>
      <c r="BC740" s="17" t="e">
        <f>SUMIFS('[1]Deals (Exits)'!$C:$C,'[1]Deals (Exits)'!$B:$B,$A740)</f>
        <v>#VALUE!</v>
      </c>
      <c r="BD740" s="17" t="e">
        <f>SUMIFS('[1]Deals (investment)'!$C:$C,'[1]Deals (investment)'!$B:$B,$A740,'[1]Deals (investment)'!$V:$V,BD$1)</f>
        <v>#VALUE!</v>
      </c>
      <c r="BE740" s="17" t="e">
        <f>SUMIFS('[1]Deals (investment)'!$C:$C,'[1]Deals (investment)'!$B:$B,$A740,'[1]Deals (investment)'!$V:$V,BE$1)</f>
        <v>#VALUE!</v>
      </c>
      <c r="BF740" s="17" t="e">
        <f>SUMIFS('[1]Deals (investment)'!$C:$C,'[1]Deals (investment)'!$B:$B,$A740,'[1]Deals (investment)'!$V:$V,BF$1)</f>
        <v>#VALUE!</v>
      </c>
      <c r="BG740" s="17" t="e">
        <f>SUMIFS('[1]Deals (investment)'!$C:$C,'[1]Deals (investment)'!$B:$B,$A740,'[1]Deals (investment)'!$V:$V,BG$1)</f>
        <v>#VALUE!</v>
      </c>
      <c r="BH740" s="17" t="e">
        <f>SUMIFS('[1]Deals (investment)'!$C:$C,'[1]Deals (investment)'!$B:$B,$A740,'[1]Deals (investment)'!$V:$V,BH$1)</f>
        <v>#VALUE!</v>
      </c>
      <c r="BI740" s="17" t="e">
        <f>SUMIFS('[1]Deals (investment)'!$C:$C,'[1]Deals (investment)'!$B:$B,$A740,'[1]Deals (investment)'!$V:$V,BI$1)</f>
        <v>#VALUE!</v>
      </c>
      <c r="BJ740" s="17" t="e">
        <f>SUMIFS('[1]Deals (investment)'!$C:$C,'[1]Deals (investment)'!$B:$B,$A740,'[1]Deals (investment)'!$V:$V,BJ$1)</f>
        <v>#VALUE!</v>
      </c>
      <c r="BK740" s="17" t="e">
        <f>SUMIFS('[1]Deals (investment)'!$C:$C,'[1]Deals (investment)'!$B:$B,$A740,'[1]Deals (investment)'!$V:$V,BK$1)</f>
        <v>#VALUE!</v>
      </c>
      <c r="BL740" s="17" t="e">
        <f>SUMIFS('[1]Deals (investment)'!$C:$C,'[1]Deals (investment)'!$B:$B,$A740,'[1]Deals (investment)'!$V:$V,BL$1)</f>
        <v>#VALUE!</v>
      </c>
      <c r="BM740" s="17" t="e">
        <f>SUMIFS('[1]Deals (investment)'!$C:$C,'[1]Deals (investment)'!$B:$B,$A740,'[1]Deals (investment)'!$V:$V,BM$1)</f>
        <v>#VALUE!</v>
      </c>
      <c r="BN740" s="15"/>
      <c r="BO740" s="15"/>
      <c r="BP740" s="22"/>
      <c r="BQ740" s="15"/>
      <c r="BR740" s="15"/>
      <c r="BS740" s="15"/>
      <c r="BT740" s="15"/>
      <c r="BU740" s="15"/>
      <c r="BV740" s="15"/>
      <c r="BW740" s="15"/>
      <c r="BX740" s="15"/>
      <c r="BY740" s="15"/>
      <c r="BZ740" s="15"/>
      <c r="CA740" s="15"/>
      <c r="CB740" s="15"/>
      <c r="CC740" s="15"/>
      <c r="CD740" s="15" t="str">
        <f t="shared" si="112"/>
        <v>ClosetyActive</v>
      </c>
      <c r="CE740" s="15"/>
      <c r="CF740" s="15"/>
      <c r="CG740" s="15"/>
      <c r="CH740" s="15"/>
      <c r="CI740" s="15"/>
      <c r="CJ740" s="15"/>
    </row>
    <row r="741" spans="1:88" ht="25.5">
      <c r="A741" s="15" t="s">
        <v>5398</v>
      </c>
      <c r="B741" s="15" t="s">
        <v>5399</v>
      </c>
      <c r="C741" s="15" t="s">
        <v>46</v>
      </c>
      <c r="D741" s="16">
        <v>2013</v>
      </c>
      <c r="E741" s="26" t="s">
        <v>90</v>
      </c>
      <c r="F741" s="26"/>
      <c r="G741" s="26" t="s">
        <v>91</v>
      </c>
      <c r="H741" s="26"/>
      <c r="I741" s="15" t="s">
        <v>91</v>
      </c>
      <c r="J741" s="26"/>
      <c r="K741" s="17" t="e">
        <f t="shared" si="105"/>
        <v>#VALUE!</v>
      </c>
      <c r="L741" s="15"/>
      <c r="M741" s="18" t="e">
        <f t="shared" si="95"/>
        <v>#VALUE!</v>
      </c>
      <c r="N741" s="15"/>
      <c r="O741" s="15"/>
      <c r="P741" s="15"/>
      <c r="Q741" s="15"/>
      <c r="R741" s="15"/>
      <c r="S741" s="19"/>
      <c r="T741" s="15"/>
      <c r="U741" s="17"/>
      <c r="V741" s="15" t="s">
        <v>5400</v>
      </c>
      <c r="W741" s="15">
        <v>0</v>
      </c>
      <c r="X741" s="15" t="s">
        <v>158</v>
      </c>
      <c r="Y741" s="15" t="s">
        <v>5401</v>
      </c>
      <c r="AB741" s="20" t="s">
        <v>286</v>
      </c>
      <c r="AC741" s="27" t="s">
        <v>5402</v>
      </c>
      <c r="AD741" s="27" t="s">
        <v>5403</v>
      </c>
      <c r="AE741" s="27" t="s">
        <v>5404</v>
      </c>
      <c r="AF741" s="27" t="s">
        <v>5405</v>
      </c>
      <c r="AG741" s="22">
        <f t="shared" si="98"/>
        <v>0.54838709677419351</v>
      </c>
      <c r="AH741" s="15" t="str">
        <f t="shared" si="111"/>
        <v/>
      </c>
      <c r="AI741" s="22" t="e">
        <f>VLOOKUP(A741,'[1]Deals (investment)'!$B$2:$Z$1497,1,FALSE)</f>
        <v>#N/A</v>
      </c>
      <c r="AJ741" s="22" t="e">
        <f>VLOOKUP(A741,'[1]Deals (investment)'!$B$2:$Z$870,15,FALSE)</f>
        <v>#N/A</v>
      </c>
      <c r="AK741" s="17" t="str">
        <f>VLOOKUP(A741,'[1]Deals (Exits)'!B:B,1,FALSE)</f>
        <v>CompareGuru</v>
      </c>
      <c r="AL741" s="23">
        <f>VLOOKUP(G741,[1]Lookups!$V$3:$Y$197,4,FALSE)</f>
        <v>0</v>
      </c>
      <c r="AM741" s="17" t="str">
        <f>VLOOKUP(X741,[1]Lookups!$B$3:$C$200,2,FALSE)</f>
        <v>Financial Services</v>
      </c>
      <c r="AN741" s="17" t="e">
        <f>VLOOKUP(R741,[1]Lookups!$H$3:$I$69,2,FALSE)</f>
        <v>#N/A</v>
      </c>
      <c r="AO741" s="17" t="e">
        <f>VLOOKUP(T741,[1]Lookups!$H$3:$I$69,2,FALSE)</f>
        <v>#N/A</v>
      </c>
      <c r="AP741" s="17" t="e">
        <f>VLOOKUP(AN741,[1]Lookups!$N$3:$O$11,2,FALSE)</f>
        <v>#N/A</v>
      </c>
      <c r="AQ741" s="18" t="e">
        <f>COUNTIFS('[1]Deals (investment)'!$B:$B,$A741)</f>
        <v>#VALUE!</v>
      </c>
      <c r="AR741" s="18" t="e">
        <f>COUNTIFS('[1]Deals (investment)'!$B:$B,$A741,'[1]Deals (investment)'!$T:$T,$AW$1)+COUNTIFS('[1]Deals (investment)'!$B:$B,$A741,'[1]Deals (investment)'!$T:$T,$AX$1)+COUNTIFS('[1]Deals (investment)'!$B:$B,$A741,'[1]Deals (investment)'!$T:$T,$AY$1)</f>
        <v>#VALUE!</v>
      </c>
      <c r="AS741" s="17" t="e">
        <f>SUMIFS('[1]Deals (investment)'!$C:$C,'[1]Deals (investment)'!$B:$B,$A741)</f>
        <v>#VALUE!</v>
      </c>
      <c r="AT741" s="17" t="e">
        <f t="shared" si="106"/>
        <v>#VALUE!</v>
      </c>
      <c r="AU741" s="18" t="e">
        <f>COUNTIF('[1]Deals (Exits)'!$B:$B,A741)</f>
        <v>#VALUE!</v>
      </c>
      <c r="AV741" s="17" t="e">
        <f>SUMIFS('[1]Deals (investment)'!$C:$C,'[1]Deals (investment)'!$B:$B,$A741,'[1]Deals (investment)'!$T:$T,AV$1)</f>
        <v>#VALUE!</v>
      </c>
      <c r="AW741" s="17" t="e">
        <f>SUMIFS('[1]Deals (investment)'!$C:$C,'[1]Deals (investment)'!$B:$B,$A741,'[1]Deals (investment)'!$T:$T,AW$1)</f>
        <v>#VALUE!</v>
      </c>
      <c r="AX741" s="17" t="e">
        <f>SUMIFS('[1]Deals (investment)'!$C:$C,'[1]Deals (investment)'!$B:$B,$A741,'[1]Deals (investment)'!$T:$T,AX$1)</f>
        <v>#VALUE!</v>
      </c>
      <c r="AY741" s="17" t="e">
        <f>SUMIFS('[1]Deals (investment)'!$C:$C,'[1]Deals (investment)'!$B:$B,$A741,'[1]Deals (investment)'!$T:$T,AY$1)</f>
        <v>#VALUE!</v>
      </c>
      <c r="AZ741" s="17" t="e">
        <f>SUMIFS('[1]Deals (investment)'!$C:$C,'[1]Deals (investment)'!$B:$B,$A741,'[1]Deals (investment)'!$T:$T,AZ$1)</f>
        <v>#VALUE!</v>
      </c>
      <c r="BA741" s="17" t="e">
        <f>SUMIFS('[1]Deals (investment)'!$C:$C,'[1]Deals (investment)'!$B:$B,$A741,'[1]Deals (investment)'!$T:$T,BA$1)</f>
        <v>#VALUE!</v>
      </c>
      <c r="BB741" s="17" t="e">
        <f>SUMIFS('[1]Deals (investment)'!$C:$C,'[1]Deals (investment)'!$B:$B,$A741,'[1]Deals (investment)'!$T:$T,BB$1)</f>
        <v>#VALUE!</v>
      </c>
      <c r="BC741" s="17" t="e">
        <f>SUMIFS('[1]Deals (Exits)'!$C:$C,'[1]Deals (Exits)'!$B:$B,$A741)</f>
        <v>#VALUE!</v>
      </c>
      <c r="BD741" s="17" t="e">
        <f>SUMIFS('[1]Deals (investment)'!$C:$C,'[1]Deals (investment)'!$B:$B,$A741,'[1]Deals (investment)'!$V:$V,BD$1)</f>
        <v>#VALUE!</v>
      </c>
      <c r="BE741" s="17" t="e">
        <f>SUMIFS('[1]Deals (investment)'!$C:$C,'[1]Deals (investment)'!$B:$B,$A741,'[1]Deals (investment)'!$V:$V,BE$1)</f>
        <v>#VALUE!</v>
      </c>
      <c r="BF741" s="17" t="e">
        <f>SUMIFS('[1]Deals (investment)'!$C:$C,'[1]Deals (investment)'!$B:$B,$A741,'[1]Deals (investment)'!$V:$V,BF$1)</f>
        <v>#VALUE!</v>
      </c>
      <c r="BG741" s="17" t="e">
        <f>SUMIFS('[1]Deals (investment)'!$C:$C,'[1]Deals (investment)'!$B:$B,$A741,'[1]Deals (investment)'!$V:$V,BG$1)</f>
        <v>#VALUE!</v>
      </c>
      <c r="BH741" s="17" t="e">
        <f>SUMIFS('[1]Deals (investment)'!$C:$C,'[1]Deals (investment)'!$B:$B,$A741,'[1]Deals (investment)'!$V:$V,BH$1)</f>
        <v>#VALUE!</v>
      </c>
      <c r="BI741" s="17" t="e">
        <f>SUMIFS('[1]Deals (investment)'!$C:$C,'[1]Deals (investment)'!$B:$B,$A741,'[1]Deals (investment)'!$V:$V,BI$1)</f>
        <v>#VALUE!</v>
      </c>
      <c r="BJ741" s="17" t="e">
        <f>SUMIFS('[1]Deals (investment)'!$C:$C,'[1]Deals (investment)'!$B:$B,$A741,'[1]Deals (investment)'!$V:$V,BJ$1)</f>
        <v>#VALUE!</v>
      </c>
      <c r="BK741" s="17" t="e">
        <f>SUMIFS('[1]Deals (investment)'!$C:$C,'[1]Deals (investment)'!$B:$B,$A741,'[1]Deals (investment)'!$V:$V,BK$1)</f>
        <v>#VALUE!</v>
      </c>
      <c r="BL741" s="17" t="e">
        <f>SUMIFS('[1]Deals (investment)'!$C:$C,'[1]Deals (investment)'!$B:$B,$A741,'[1]Deals (investment)'!$V:$V,BL$1)</f>
        <v>#VALUE!</v>
      </c>
      <c r="BM741" s="17" t="e">
        <f>SUMIFS('[1]Deals (investment)'!$C:$C,'[1]Deals (investment)'!$B:$B,$A741,'[1]Deals (investment)'!$V:$V,BM$1)</f>
        <v>#VALUE!</v>
      </c>
      <c r="BN741" s="15"/>
      <c r="BO741" s="15"/>
      <c r="BP741" s="22"/>
      <c r="BQ741" s="15"/>
      <c r="BR741" s="15"/>
      <c r="BS741" s="15"/>
      <c r="BT741" s="15"/>
      <c r="BU741" s="15"/>
      <c r="BV741" s="15"/>
      <c r="BW741" s="15"/>
      <c r="BX741" s="15"/>
      <c r="BY741" s="15"/>
      <c r="BZ741" s="15"/>
      <c r="CA741" s="15"/>
      <c r="CB741" s="15"/>
      <c r="CC741" s="15"/>
      <c r="CD741" s="15" t="str">
        <f t="shared" si="112"/>
        <v>CompareGuruCompareGuru's aim is to source and provide affordable insurance products to South Africans.Acquired</v>
      </c>
      <c r="CE741" s="15"/>
      <c r="CF741" s="15"/>
      <c r="CG741" s="15"/>
      <c r="CH741" s="15"/>
      <c r="CI741" s="15"/>
      <c r="CJ741" s="15"/>
    </row>
    <row r="742" spans="1:88" ht="12.75">
      <c r="A742" s="15" t="s">
        <v>5406</v>
      </c>
      <c r="B742" s="15" t="s">
        <v>5407</v>
      </c>
      <c r="C742" s="15" t="s">
        <v>58</v>
      </c>
      <c r="D742" s="16"/>
      <c r="E742" s="15"/>
      <c r="F742" s="15"/>
      <c r="G742" s="15"/>
      <c r="H742" s="15"/>
      <c r="I742" s="15"/>
      <c r="J742" s="15"/>
      <c r="K742" s="17" t="e">
        <f t="shared" si="105"/>
        <v>#VALUE!</v>
      </c>
      <c r="L742" s="15"/>
      <c r="M742" s="18" t="e">
        <f t="shared" si="95"/>
        <v>#VALUE!</v>
      </c>
      <c r="N742" s="15"/>
      <c r="O742" s="15"/>
      <c r="P742" s="15"/>
      <c r="Q742" s="15"/>
      <c r="R742" s="15"/>
      <c r="S742" s="19"/>
      <c r="T742" s="15"/>
      <c r="U742" s="17"/>
      <c r="V742" s="15"/>
      <c r="W742" s="15"/>
      <c r="X742" s="15"/>
      <c r="Y742" s="15"/>
      <c r="AB742" s="20"/>
      <c r="AC742" s="15"/>
      <c r="AD742" s="15"/>
      <c r="AE742" s="15"/>
      <c r="AF742" s="15"/>
      <c r="AG742" s="22">
        <f t="shared" si="98"/>
        <v>0.12903225806451613</v>
      </c>
      <c r="AH742" s="15" t="str">
        <f t="shared" si="111"/>
        <v/>
      </c>
      <c r="AI742" s="22" t="e">
        <f>VLOOKUP(A742,'[1]Deals (investment)'!$B$2:$Z$1497,1,FALSE)</f>
        <v>#N/A</v>
      </c>
      <c r="AJ742" s="22" t="e">
        <f>VLOOKUP(A742,'[1]Deals (investment)'!$B$2:$Z$870,15,FALSE)</f>
        <v>#N/A</v>
      </c>
      <c r="AK742" s="17" t="e">
        <f>VLOOKUP(A742,'[1]Deals (Exits)'!B:B,1,FALSE)</f>
        <v>#N/A</v>
      </c>
      <c r="AL742" s="23" t="e">
        <f>VLOOKUP(G742,[1]Lookups!$V$3:$Y$197,4,FALSE)</f>
        <v>#N/A</v>
      </c>
      <c r="AM742" s="17" t="e">
        <f>VLOOKUP(X742,[1]Lookups!$B$3:$C$200,2,FALSE)</f>
        <v>#N/A</v>
      </c>
      <c r="AN742" s="17" t="e">
        <f>VLOOKUP(R742,[1]Lookups!$H$3:$I$69,2,FALSE)</f>
        <v>#N/A</v>
      </c>
      <c r="AO742" s="17" t="e">
        <f>VLOOKUP(T742,[1]Lookups!$H$3:$I$69,2,FALSE)</f>
        <v>#N/A</v>
      </c>
      <c r="AP742" s="17" t="e">
        <f>VLOOKUP(AN742,[1]Lookups!$N$3:$O$11,2,FALSE)</f>
        <v>#N/A</v>
      </c>
      <c r="AQ742" s="18" t="e">
        <f>COUNTIFS('[1]Deals (investment)'!$B:$B,$A742)</f>
        <v>#VALUE!</v>
      </c>
      <c r="AR742" s="18" t="e">
        <f>COUNTIFS('[1]Deals (investment)'!$B:$B,$A742,'[1]Deals (investment)'!$T:$T,$AW$1)+COUNTIFS('[1]Deals (investment)'!$B:$B,$A742,'[1]Deals (investment)'!$T:$T,$AX$1)+COUNTIFS('[1]Deals (investment)'!$B:$B,$A742,'[1]Deals (investment)'!$T:$T,$AY$1)</f>
        <v>#VALUE!</v>
      </c>
      <c r="AS742" s="17" t="e">
        <f>SUMIFS('[1]Deals (investment)'!$C:$C,'[1]Deals (investment)'!$B:$B,$A742)</f>
        <v>#VALUE!</v>
      </c>
      <c r="AT742" s="17" t="e">
        <f t="shared" si="106"/>
        <v>#VALUE!</v>
      </c>
      <c r="AU742" s="18" t="e">
        <f>COUNTIF('[1]Deals (Exits)'!$B:$B,A742)</f>
        <v>#VALUE!</v>
      </c>
      <c r="AV742" s="17" t="e">
        <f>SUMIFS('[1]Deals (investment)'!$C:$C,'[1]Deals (investment)'!$B:$B,$A742,'[1]Deals (investment)'!$T:$T,AV$1)</f>
        <v>#VALUE!</v>
      </c>
      <c r="AW742" s="17" t="e">
        <f>SUMIFS('[1]Deals (investment)'!$C:$C,'[1]Deals (investment)'!$B:$B,$A742,'[1]Deals (investment)'!$T:$T,AW$1)</f>
        <v>#VALUE!</v>
      </c>
      <c r="AX742" s="17" t="e">
        <f>SUMIFS('[1]Deals (investment)'!$C:$C,'[1]Deals (investment)'!$B:$B,$A742,'[1]Deals (investment)'!$T:$T,AX$1)</f>
        <v>#VALUE!</v>
      </c>
      <c r="AY742" s="17" t="e">
        <f>SUMIFS('[1]Deals (investment)'!$C:$C,'[1]Deals (investment)'!$B:$B,$A742,'[1]Deals (investment)'!$T:$T,AY$1)</f>
        <v>#VALUE!</v>
      </c>
      <c r="AZ742" s="17" t="e">
        <f>SUMIFS('[1]Deals (investment)'!$C:$C,'[1]Deals (investment)'!$B:$B,$A742,'[1]Deals (investment)'!$T:$T,AZ$1)</f>
        <v>#VALUE!</v>
      </c>
      <c r="BA742" s="17" t="e">
        <f>SUMIFS('[1]Deals (investment)'!$C:$C,'[1]Deals (investment)'!$B:$B,$A742,'[1]Deals (investment)'!$T:$T,BA$1)</f>
        <v>#VALUE!</v>
      </c>
      <c r="BB742" s="17" t="e">
        <f>SUMIFS('[1]Deals (investment)'!$C:$C,'[1]Deals (investment)'!$B:$B,$A742,'[1]Deals (investment)'!$T:$T,BB$1)</f>
        <v>#VALUE!</v>
      </c>
      <c r="BC742" s="17" t="e">
        <f>SUMIFS('[1]Deals (Exits)'!$C:$C,'[1]Deals (Exits)'!$B:$B,$A742)</f>
        <v>#VALUE!</v>
      </c>
      <c r="BD742" s="17" t="e">
        <f>SUMIFS('[1]Deals (investment)'!$C:$C,'[1]Deals (investment)'!$B:$B,$A742,'[1]Deals (investment)'!$V:$V,BD$1)</f>
        <v>#VALUE!</v>
      </c>
      <c r="BE742" s="17" t="e">
        <f>SUMIFS('[1]Deals (investment)'!$C:$C,'[1]Deals (investment)'!$B:$B,$A742,'[1]Deals (investment)'!$V:$V,BE$1)</f>
        <v>#VALUE!</v>
      </c>
      <c r="BF742" s="17" t="e">
        <f>SUMIFS('[1]Deals (investment)'!$C:$C,'[1]Deals (investment)'!$B:$B,$A742,'[1]Deals (investment)'!$V:$V,BF$1)</f>
        <v>#VALUE!</v>
      </c>
      <c r="BG742" s="17" t="e">
        <f>SUMIFS('[1]Deals (investment)'!$C:$C,'[1]Deals (investment)'!$B:$B,$A742,'[1]Deals (investment)'!$V:$V,BG$1)</f>
        <v>#VALUE!</v>
      </c>
      <c r="BH742" s="17" t="e">
        <f>SUMIFS('[1]Deals (investment)'!$C:$C,'[1]Deals (investment)'!$B:$B,$A742,'[1]Deals (investment)'!$V:$V,BH$1)</f>
        <v>#VALUE!</v>
      </c>
      <c r="BI742" s="17" t="e">
        <f>SUMIFS('[1]Deals (investment)'!$C:$C,'[1]Deals (investment)'!$B:$B,$A742,'[1]Deals (investment)'!$V:$V,BI$1)</f>
        <v>#VALUE!</v>
      </c>
      <c r="BJ742" s="17" t="e">
        <f>SUMIFS('[1]Deals (investment)'!$C:$C,'[1]Deals (investment)'!$B:$B,$A742,'[1]Deals (investment)'!$V:$V,BJ$1)</f>
        <v>#VALUE!</v>
      </c>
      <c r="BK742" s="17" t="e">
        <f>SUMIFS('[1]Deals (investment)'!$C:$C,'[1]Deals (investment)'!$B:$B,$A742,'[1]Deals (investment)'!$V:$V,BK$1)</f>
        <v>#VALUE!</v>
      </c>
      <c r="BL742" s="17" t="e">
        <f>SUMIFS('[1]Deals (investment)'!$C:$C,'[1]Deals (investment)'!$B:$B,$A742,'[1]Deals (investment)'!$V:$V,BL$1)</f>
        <v>#VALUE!</v>
      </c>
      <c r="BM742" s="17" t="e">
        <f>SUMIFS('[1]Deals (investment)'!$C:$C,'[1]Deals (investment)'!$B:$B,$A742,'[1]Deals (investment)'!$V:$V,BM$1)</f>
        <v>#VALUE!</v>
      </c>
      <c r="BN742" s="15"/>
      <c r="BO742" s="15"/>
      <c r="BP742" s="22"/>
      <c r="BQ742" s="15"/>
      <c r="BR742" s="15"/>
      <c r="BS742" s="15"/>
      <c r="BT742" s="15"/>
      <c r="BU742" s="15"/>
      <c r="BV742" s="15"/>
      <c r="BW742" s="15"/>
      <c r="BX742" s="15"/>
      <c r="BY742" s="15"/>
      <c r="BZ742" s="15"/>
      <c r="CA742" s="15"/>
      <c r="CB742" s="15"/>
      <c r="CC742" s="15"/>
      <c r="CD742" s="15" t="str">
        <f t="shared" si="112"/>
        <v>Coffee CupCoffee Cup is basically web-based platform which handles the inventories(stock in and stock out), sales of the items at the counter(POS)Active</v>
      </c>
      <c r="CE742" s="15"/>
      <c r="CF742" s="15"/>
      <c r="CG742" s="15"/>
      <c r="CH742" s="15"/>
      <c r="CI742" s="15"/>
      <c r="CJ742" s="15"/>
    </row>
    <row r="743" spans="1:88" ht="12.75">
      <c r="A743" s="15" t="s">
        <v>5408</v>
      </c>
      <c r="B743" s="15" t="s">
        <v>5409</v>
      </c>
      <c r="C743" s="15" t="s">
        <v>58</v>
      </c>
      <c r="D743" s="16">
        <v>2017</v>
      </c>
      <c r="E743" s="15" t="s">
        <v>5410</v>
      </c>
      <c r="F743" s="15"/>
      <c r="G743" s="15"/>
      <c r="H743" s="15"/>
      <c r="I743" s="15"/>
      <c r="J743" s="15"/>
      <c r="K743" s="17" t="e">
        <f t="shared" si="105"/>
        <v>#VALUE!</v>
      </c>
      <c r="L743" s="15"/>
      <c r="M743" s="18" t="e">
        <f t="shared" si="95"/>
        <v>#VALUE!</v>
      </c>
      <c r="N743" s="15"/>
      <c r="O743" s="15"/>
      <c r="P743" s="15"/>
      <c r="Q743" s="15"/>
      <c r="R743" s="15"/>
      <c r="S743" s="19"/>
      <c r="T743" s="15"/>
      <c r="U743" s="17"/>
      <c r="V743" s="15" t="s">
        <v>5411</v>
      </c>
      <c r="W743" s="15"/>
      <c r="X743" s="15" t="s">
        <v>158</v>
      </c>
      <c r="Y743" s="15" t="s">
        <v>5412</v>
      </c>
      <c r="AB743" s="20"/>
      <c r="AC743" s="21" t="s">
        <v>5413</v>
      </c>
      <c r="AD743" s="21" t="s">
        <v>5414</v>
      </c>
      <c r="AE743" s="21" t="s">
        <v>5415</v>
      </c>
      <c r="AF743" s="21" t="s">
        <v>5416</v>
      </c>
      <c r="AG743" s="22">
        <f t="shared" si="98"/>
        <v>0.41935483870967744</v>
      </c>
      <c r="AH743" s="15" t="str">
        <f t="shared" si="111"/>
        <v/>
      </c>
      <c r="AI743" s="22" t="e">
        <f>VLOOKUP(A743,'[1]Deals (investment)'!$B$2:$Z$1497,1,FALSE)</f>
        <v>#N/A</v>
      </c>
      <c r="AJ743" s="22" t="e">
        <f>VLOOKUP(A743,'[1]Deals (investment)'!$B$2:$Z$870,15,FALSE)</f>
        <v>#N/A</v>
      </c>
      <c r="AK743" s="17" t="e">
        <f>VLOOKUP(A743,'[1]Deals (Exits)'!B:B,1,FALSE)</f>
        <v>#N/A</v>
      </c>
      <c r="AL743" s="23" t="e">
        <f>VLOOKUP(G743,[1]Lookups!$V$3:$Y$197,4,FALSE)</f>
        <v>#N/A</v>
      </c>
      <c r="AM743" s="17" t="str">
        <f>VLOOKUP(X743,[1]Lookups!$B$3:$C$200,2,FALSE)</f>
        <v>Financial Services</v>
      </c>
      <c r="AN743" s="17" t="e">
        <f>VLOOKUP(R743,[1]Lookups!$H$3:$I$69,2,FALSE)</f>
        <v>#N/A</v>
      </c>
      <c r="AO743" s="17" t="e">
        <f>VLOOKUP(T743,[1]Lookups!$H$3:$I$69,2,FALSE)</f>
        <v>#N/A</v>
      </c>
      <c r="AP743" s="17" t="e">
        <f>VLOOKUP(AN743,[1]Lookups!$N$3:$O$11,2,FALSE)</f>
        <v>#N/A</v>
      </c>
      <c r="AQ743" s="18" t="e">
        <f>COUNTIFS('[1]Deals (investment)'!$B:$B,$A743)</f>
        <v>#VALUE!</v>
      </c>
      <c r="AR743" s="18" t="e">
        <f>COUNTIFS('[1]Deals (investment)'!$B:$B,$A743,'[1]Deals (investment)'!$T:$T,$AW$1)+COUNTIFS('[1]Deals (investment)'!$B:$B,$A743,'[1]Deals (investment)'!$T:$T,$AX$1)+COUNTIFS('[1]Deals (investment)'!$B:$B,$A743,'[1]Deals (investment)'!$T:$T,$AY$1)</f>
        <v>#VALUE!</v>
      </c>
      <c r="AS743" s="17" t="e">
        <f>SUMIFS('[1]Deals (investment)'!$C:$C,'[1]Deals (investment)'!$B:$B,$A743)</f>
        <v>#VALUE!</v>
      </c>
      <c r="AT743" s="17" t="e">
        <f t="shared" si="106"/>
        <v>#VALUE!</v>
      </c>
      <c r="AU743" s="18" t="e">
        <f>COUNTIF('[1]Deals (Exits)'!$B:$B,A743)</f>
        <v>#VALUE!</v>
      </c>
      <c r="AV743" s="17" t="e">
        <f>SUMIFS('[1]Deals (investment)'!$C:$C,'[1]Deals (investment)'!$B:$B,$A743,'[1]Deals (investment)'!$T:$T,AV$1)</f>
        <v>#VALUE!</v>
      </c>
      <c r="AW743" s="17" t="e">
        <f>SUMIFS('[1]Deals (investment)'!$C:$C,'[1]Deals (investment)'!$B:$B,$A743,'[1]Deals (investment)'!$T:$T,AW$1)</f>
        <v>#VALUE!</v>
      </c>
      <c r="AX743" s="17" t="e">
        <f>SUMIFS('[1]Deals (investment)'!$C:$C,'[1]Deals (investment)'!$B:$B,$A743,'[1]Deals (investment)'!$T:$T,AX$1)</f>
        <v>#VALUE!</v>
      </c>
      <c r="AY743" s="17" t="e">
        <f>SUMIFS('[1]Deals (investment)'!$C:$C,'[1]Deals (investment)'!$B:$B,$A743,'[1]Deals (investment)'!$T:$T,AY$1)</f>
        <v>#VALUE!</v>
      </c>
      <c r="AZ743" s="17" t="e">
        <f>SUMIFS('[1]Deals (investment)'!$C:$C,'[1]Deals (investment)'!$B:$B,$A743,'[1]Deals (investment)'!$T:$T,AZ$1)</f>
        <v>#VALUE!</v>
      </c>
      <c r="BA743" s="17" t="e">
        <f>SUMIFS('[1]Deals (investment)'!$C:$C,'[1]Deals (investment)'!$B:$B,$A743,'[1]Deals (investment)'!$T:$T,BA$1)</f>
        <v>#VALUE!</v>
      </c>
      <c r="BB743" s="17" t="e">
        <f>SUMIFS('[1]Deals (investment)'!$C:$C,'[1]Deals (investment)'!$B:$B,$A743,'[1]Deals (investment)'!$T:$T,BB$1)</f>
        <v>#VALUE!</v>
      </c>
      <c r="BC743" s="17" t="e">
        <f>SUMIFS('[1]Deals (Exits)'!$C:$C,'[1]Deals (Exits)'!$B:$B,$A743)</f>
        <v>#VALUE!</v>
      </c>
      <c r="BD743" s="17" t="e">
        <f>SUMIFS('[1]Deals (investment)'!$C:$C,'[1]Deals (investment)'!$B:$B,$A743,'[1]Deals (investment)'!$V:$V,BD$1)</f>
        <v>#VALUE!</v>
      </c>
      <c r="BE743" s="17" t="e">
        <f>SUMIFS('[1]Deals (investment)'!$C:$C,'[1]Deals (investment)'!$B:$B,$A743,'[1]Deals (investment)'!$V:$V,BE$1)</f>
        <v>#VALUE!</v>
      </c>
      <c r="BF743" s="17" t="e">
        <f>SUMIFS('[1]Deals (investment)'!$C:$C,'[1]Deals (investment)'!$B:$B,$A743,'[1]Deals (investment)'!$V:$V,BF$1)</f>
        <v>#VALUE!</v>
      </c>
      <c r="BG743" s="17" t="e">
        <f>SUMIFS('[1]Deals (investment)'!$C:$C,'[1]Deals (investment)'!$B:$B,$A743,'[1]Deals (investment)'!$V:$V,BG$1)</f>
        <v>#VALUE!</v>
      </c>
      <c r="BH743" s="17" t="e">
        <f>SUMIFS('[1]Deals (investment)'!$C:$C,'[1]Deals (investment)'!$B:$B,$A743,'[1]Deals (investment)'!$V:$V,BH$1)</f>
        <v>#VALUE!</v>
      </c>
      <c r="BI743" s="17" t="e">
        <f>SUMIFS('[1]Deals (investment)'!$C:$C,'[1]Deals (investment)'!$B:$B,$A743,'[1]Deals (investment)'!$V:$V,BI$1)</f>
        <v>#VALUE!</v>
      </c>
      <c r="BJ743" s="17" t="e">
        <f>SUMIFS('[1]Deals (investment)'!$C:$C,'[1]Deals (investment)'!$B:$B,$A743,'[1]Deals (investment)'!$V:$V,BJ$1)</f>
        <v>#VALUE!</v>
      </c>
      <c r="BK743" s="17" t="e">
        <f>SUMIFS('[1]Deals (investment)'!$C:$C,'[1]Deals (investment)'!$B:$B,$A743,'[1]Deals (investment)'!$V:$V,BK$1)</f>
        <v>#VALUE!</v>
      </c>
      <c r="BL743" s="17" t="e">
        <f>SUMIFS('[1]Deals (investment)'!$C:$C,'[1]Deals (investment)'!$B:$B,$A743,'[1]Deals (investment)'!$V:$V,BL$1)</f>
        <v>#VALUE!</v>
      </c>
      <c r="BM743" s="17" t="e">
        <f>SUMIFS('[1]Deals (investment)'!$C:$C,'[1]Deals (investment)'!$B:$B,$A743,'[1]Deals (investment)'!$V:$V,BM$1)</f>
        <v>#VALUE!</v>
      </c>
      <c r="BN743" s="15"/>
      <c r="BO743" s="15"/>
      <c r="BP743" s="22"/>
      <c r="BQ743" s="15"/>
      <c r="BR743" s="15"/>
      <c r="BS743" s="15"/>
      <c r="BT743" s="15"/>
      <c r="BU743" s="15"/>
      <c r="BV743" s="15"/>
      <c r="BW743" s="15"/>
      <c r="BX743" s="15"/>
      <c r="BY743" s="15"/>
      <c r="BZ743" s="15"/>
      <c r="CA743" s="15"/>
      <c r="CB743" s="15"/>
      <c r="CC743" s="15"/>
      <c r="CD743" s="15" t="str">
        <f t="shared" si="112"/>
        <v>CoinjanitorCoinJanitor is a cryptocurrency company that identifies projects that are inactive or failed. It then buys these projects out and recycles the assets back into the larger market to improve market health and restore value to users.Active</v>
      </c>
      <c r="CE743" s="15"/>
      <c r="CF743" s="15"/>
      <c r="CG743" s="15"/>
      <c r="CH743" s="15"/>
      <c r="CI743" s="15"/>
      <c r="CJ743" s="15"/>
    </row>
    <row r="744" spans="1:88" ht="12.75">
      <c r="A744" s="15" t="s">
        <v>5417</v>
      </c>
      <c r="B744" s="15" t="s">
        <v>5418</v>
      </c>
      <c r="C744" s="15" t="s">
        <v>58</v>
      </c>
      <c r="D744" s="16">
        <v>2017</v>
      </c>
      <c r="E744" s="15" t="s">
        <v>5419</v>
      </c>
      <c r="F744" s="15"/>
      <c r="G744" s="15"/>
      <c r="H744" s="15"/>
      <c r="I744" s="15"/>
      <c r="J744" s="15"/>
      <c r="K744" s="17" t="e">
        <f t="shared" si="105"/>
        <v>#VALUE!</v>
      </c>
      <c r="L744" s="15"/>
      <c r="M744" s="18" t="e">
        <f t="shared" si="95"/>
        <v>#VALUE!</v>
      </c>
      <c r="N744" s="15"/>
      <c r="O744" s="15"/>
      <c r="P744" s="15"/>
      <c r="Q744" s="15"/>
      <c r="R744" s="15"/>
      <c r="S744" s="19"/>
      <c r="T744" s="15"/>
      <c r="U744" s="17"/>
      <c r="V744" s="15" t="s">
        <v>5420</v>
      </c>
      <c r="W744" s="15"/>
      <c r="X744" s="15" t="s">
        <v>158</v>
      </c>
      <c r="Y744" s="15" t="s">
        <v>312</v>
      </c>
      <c r="AB744" s="20"/>
      <c r="AC744" s="21" t="s">
        <v>5421</v>
      </c>
      <c r="AD744" s="21" t="s">
        <v>5422</v>
      </c>
      <c r="AE744" s="21" t="s">
        <v>5423</v>
      </c>
      <c r="AF744" s="21" t="s">
        <v>5424</v>
      </c>
      <c r="AG744" s="22">
        <f t="shared" si="98"/>
        <v>0.41935483870967744</v>
      </c>
      <c r="AH744" s="15" t="e">
        <f t="shared" si="111"/>
        <v>#VALUE!</v>
      </c>
      <c r="AI744" s="22" t="e">
        <f>VLOOKUP(A744,'[1]Deals (investment)'!$B$2:$Z$1497,1,FALSE)</f>
        <v>#N/A</v>
      </c>
      <c r="AJ744" s="22" t="e">
        <f>VLOOKUP(A744,'[1]Deals (investment)'!$B$2:$Z$870,15,FALSE)</f>
        <v>#N/A</v>
      </c>
      <c r="AK744" s="17" t="e">
        <f>VLOOKUP(A744,'[1]Deals (Exits)'!B:B,1,FALSE)</f>
        <v>#N/A</v>
      </c>
      <c r="AL744" s="23" t="e">
        <f>VLOOKUP(G744,[1]Lookups!$V$3:$Y$197,4,FALSE)</f>
        <v>#N/A</v>
      </c>
      <c r="AM744" s="17" t="str">
        <f>VLOOKUP(X744,[1]Lookups!$B$3:$C$200,2,FALSE)</f>
        <v>Financial Services</v>
      </c>
      <c r="AN744" s="17" t="e">
        <f>VLOOKUP(R744,[1]Lookups!$H$3:$I$69,2,FALSE)</f>
        <v>#N/A</v>
      </c>
      <c r="AO744" s="17" t="e">
        <f>VLOOKUP(T744,[1]Lookups!$H$3:$I$69,2,FALSE)</f>
        <v>#N/A</v>
      </c>
      <c r="AP744" s="17" t="e">
        <f>VLOOKUP(AN744,[1]Lookups!$N$3:$O$11,2,FALSE)</f>
        <v>#N/A</v>
      </c>
      <c r="AQ744" s="18" t="e">
        <f>COUNTIFS('[1]Deals (investment)'!$B:$B,$A744)</f>
        <v>#VALUE!</v>
      </c>
      <c r="AR744" s="18" t="e">
        <f>COUNTIFS('[1]Deals (investment)'!$B:$B,$A744,'[1]Deals (investment)'!$T:$T,$AW$1)+COUNTIFS('[1]Deals (investment)'!$B:$B,$A744,'[1]Deals (investment)'!$T:$T,$AX$1)+COUNTIFS('[1]Deals (investment)'!$B:$B,$A744,'[1]Deals (investment)'!$T:$T,$AY$1)</f>
        <v>#VALUE!</v>
      </c>
      <c r="AS744" s="17" t="e">
        <f>SUMIFS('[1]Deals (investment)'!$C:$C,'[1]Deals (investment)'!$B:$B,$A744)</f>
        <v>#VALUE!</v>
      </c>
      <c r="AT744" s="17" t="e">
        <f t="shared" si="106"/>
        <v>#VALUE!</v>
      </c>
      <c r="AU744" s="18" t="e">
        <f>COUNTIF('[1]Deals (Exits)'!$B:$B,A744)</f>
        <v>#VALUE!</v>
      </c>
      <c r="AV744" s="17" t="e">
        <f>SUMIFS('[1]Deals (investment)'!$C:$C,'[1]Deals (investment)'!$B:$B,$A744,'[1]Deals (investment)'!$T:$T,AV$1)</f>
        <v>#VALUE!</v>
      </c>
      <c r="AW744" s="17" t="e">
        <f>SUMIFS('[1]Deals (investment)'!$C:$C,'[1]Deals (investment)'!$B:$B,$A744,'[1]Deals (investment)'!$T:$T,AW$1)</f>
        <v>#VALUE!</v>
      </c>
      <c r="AX744" s="17" t="e">
        <f>SUMIFS('[1]Deals (investment)'!$C:$C,'[1]Deals (investment)'!$B:$B,$A744,'[1]Deals (investment)'!$T:$T,AX$1)</f>
        <v>#VALUE!</v>
      </c>
      <c r="AY744" s="17" t="e">
        <f>SUMIFS('[1]Deals (investment)'!$C:$C,'[1]Deals (investment)'!$B:$B,$A744,'[1]Deals (investment)'!$T:$T,AY$1)</f>
        <v>#VALUE!</v>
      </c>
      <c r="AZ744" s="17" t="e">
        <f>SUMIFS('[1]Deals (investment)'!$C:$C,'[1]Deals (investment)'!$B:$B,$A744,'[1]Deals (investment)'!$T:$T,AZ$1)</f>
        <v>#VALUE!</v>
      </c>
      <c r="BA744" s="17" t="e">
        <f>SUMIFS('[1]Deals (investment)'!$C:$C,'[1]Deals (investment)'!$B:$B,$A744,'[1]Deals (investment)'!$T:$T,BA$1)</f>
        <v>#VALUE!</v>
      </c>
      <c r="BB744" s="17" t="e">
        <f>SUMIFS('[1]Deals (investment)'!$C:$C,'[1]Deals (investment)'!$B:$B,$A744,'[1]Deals (investment)'!$T:$T,BB$1)</f>
        <v>#VALUE!</v>
      </c>
      <c r="BC744" s="17" t="e">
        <f>SUMIFS('[1]Deals (Exits)'!$C:$C,'[1]Deals (Exits)'!$B:$B,$A744)</f>
        <v>#VALUE!</v>
      </c>
      <c r="BD744" s="17" t="e">
        <f>SUMIFS('[1]Deals (investment)'!$C:$C,'[1]Deals (investment)'!$B:$B,$A744,'[1]Deals (investment)'!$V:$V,BD$1)</f>
        <v>#VALUE!</v>
      </c>
      <c r="BE744" s="17" t="e">
        <f>SUMIFS('[1]Deals (investment)'!$C:$C,'[1]Deals (investment)'!$B:$B,$A744,'[1]Deals (investment)'!$V:$V,BE$1)</f>
        <v>#VALUE!</v>
      </c>
      <c r="BF744" s="17" t="e">
        <f>SUMIFS('[1]Deals (investment)'!$C:$C,'[1]Deals (investment)'!$B:$B,$A744,'[1]Deals (investment)'!$V:$V,BF$1)</f>
        <v>#VALUE!</v>
      </c>
      <c r="BG744" s="17" t="e">
        <f>SUMIFS('[1]Deals (investment)'!$C:$C,'[1]Deals (investment)'!$B:$B,$A744,'[1]Deals (investment)'!$V:$V,BG$1)</f>
        <v>#VALUE!</v>
      </c>
      <c r="BH744" s="17" t="e">
        <f>SUMIFS('[1]Deals (investment)'!$C:$C,'[1]Deals (investment)'!$B:$B,$A744,'[1]Deals (investment)'!$V:$V,BH$1)</f>
        <v>#VALUE!</v>
      </c>
      <c r="BI744" s="17" t="e">
        <f>SUMIFS('[1]Deals (investment)'!$C:$C,'[1]Deals (investment)'!$B:$B,$A744,'[1]Deals (investment)'!$V:$V,BI$1)</f>
        <v>#VALUE!</v>
      </c>
      <c r="BJ744" s="17" t="e">
        <f>SUMIFS('[1]Deals (investment)'!$C:$C,'[1]Deals (investment)'!$B:$B,$A744,'[1]Deals (investment)'!$V:$V,BJ$1)</f>
        <v>#VALUE!</v>
      </c>
      <c r="BK744" s="17" t="e">
        <f>SUMIFS('[1]Deals (investment)'!$C:$C,'[1]Deals (investment)'!$B:$B,$A744,'[1]Deals (investment)'!$V:$V,BK$1)</f>
        <v>#VALUE!</v>
      </c>
      <c r="BL744" s="17" t="e">
        <f>SUMIFS('[1]Deals (investment)'!$C:$C,'[1]Deals (investment)'!$B:$B,$A744,'[1]Deals (investment)'!$V:$V,BL$1)</f>
        <v>#VALUE!</v>
      </c>
      <c r="BM744" s="17" t="e">
        <f>SUMIFS('[1]Deals (investment)'!$C:$C,'[1]Deals (investment)'!$B:$B,$A744,'[1]Deals (investment)'!$V:$V,BM$1)</f>
        <v>#VALUE!</v>
      </c>
      <c r="BN744" s="15"/>
      <c r="BO744" s="15"/>
      <c r="BP744" s="22"/>
      <c r="BQ744" s="15"/>
      <c r="BR744" s="15"/>
      <c r="BS744" s="15"/>
      <c r="BT744" s="15"/>
      <c r="BU744" s="15"/>
      <c r="BV744" s="15"/>
      <c r="BW744" s="15"/>
      <c r="BX744" s="15"/>
      <c r="BY744" s="15"/>
      <c r="BZ744" s="15"/>
      <c r="CA744" s="15"/>
      <c r="CB744" s="15"/>
      <c r="CC744" s="15"/>
      <c r="CD744" s="15" t="str">
        <f t="shared" si="112"/>
        <v>CoinpesaCoinpesa is a digital asset exchange based in Africa, focused on bringing crypto currencies and other digital assets to the masses. Coinpesa is on a mission to accelerate financial inclusion on a global scale through the distribution of blockchain based digital assets.Active</v>
      </c>
      <c r="CE744" s="15"/>
      <c r="CF744" s="15"/>
      <c r="CG744" s="15"/>
      <c r="CH744" s="15"/>
      <c r="CI744" s="15"/>
      <c r="CJ744" s="15"/>
    </row>
    <row r="745" spans="1:88" ht="12.75">
      <c r="A745" s="15" t="s">
        <v>5425</v>
      </c>
      <c r="B745" s="15"/>
      <c r="C745" s="15"/>
      <c r="D745" s="16"/>
      <c r="E745" s="15"/>
      <c r="F745" s="15"/>
      <c r="G745" s="15"/>
      <c r="H745" s="15"/>
      <c r="I745" s="15"/>
      <c r="J745" s="15"/>
      <c r="K745" s="17" t="e">
        <f t="shared" si="105"/>
        <v>#VALUE!</v>
      </c>
      <c r="L745" s="15"/>
      <c r="M745" s="18" t="e">
        <f t="shared" si="95"/>
        <v>#VALUE!</v>
      </c>
      <c r="N745" s="15"/>
      <c r="O745" s="15"/>
      <c r="P745" s="15"/>
      <c r="Q745" s="24" t="e">
        <f ca="1">_xludf.MAXIFS('[1]Deals (investment)'!A:A,'[1]Deals (investment)'!B:B,A745)</f>
        <v>#NAME?</v>
      </c>
      <c r="R745" s="15"/>
      <c r="S745" s="19"/>
      <c r="T745" s="15"/>
      <c r="U745" s="17"/>
      <c r="V745" s="15"/>
      <c r="W745" s="15"/>
      <c r="X745" s="15"/>
      <c r="Y745" s="15"/>
      <c r="AB745" s="20"/>
      <c r="AC745" s="15"/>
      <c r="AD745" s="15"/>
      <c r="AE745" s="15"/>
      <c r="AF745" s="15"/>
      <c r="AG745" s="22">
        <f t="shared" ca="1" si="98"/>
        <v>9.6774193548387094E-2</v>
      </c>
      <c r="AH745" s="15" t="str">
        <f t="shared" si="111"/>
        <v/>
      </c>
      <c r="AI745" s="22" t="e">
        <f>VLOOKUP(A745,'[1]Deals (investment)'!$B$2:$Z$1497,1,FALSE)</f>
        <v>#N/A</v>
      </c>
      <c r="AJ745" s="22" t="e">
        <f>VLOOKUP(A745,'[1]Deals (investment)'!$B$2:$Z$870,15,FALSE)</f>
        <v>#N/A</v>
      </c>
      <c r="AK745" s="17" t="e">
        <f>VLOOKUP(A745,'[1]Deals (Exits)'!B:B,1,FALSE)</f>
        <v>#N/A</v>
      </c>
      <c r="AL745" s="23" t="e">
        <f>VLOOKUP(G745,[1]Lookups!$V$3:$Y$197,4,FALSE)</f>
        <v>#N/A</v>
      </c>
      <c r="AM745" s="17" t="e">
        <f>VLOOKUP(X745,[1]Lookups!$B$3:$C$200,2,FALSE)</f>
        <v>#N/A</v>
      </c>
      <c r="AN745" s="17" t="e">
        <f>VLOOKUP(R745,[1]Lookups!$H$3:$I$69,2,FALSE)</f>
        <v>#N/A</v>
      </c>
      <c r="AO745" s="17" t="e">
        <f>VLOOKUP(T745,[1]Lookups!$H$3:$I$69,2,FALSE)</f>
        <v>#N/A</v>
      </c>
      <c r="AP745" s="17" t="e">
        <f>VLOOKUP(AN745,[1]Lookups!$N$3:$O$11,2,FALSE)</f>
        <v>#N/A</v>
      </c>
      <c r="AQ745" s="18" t="e">
        <f>COUNTIFS('[1]Deals (investment)'!$B:$B,$A745)</f>
        <v>#VALUE!</v>
      </c>
      <c r="AR745" s="18" t="e">
        <f>COUNTIFS('[1]Deals (investment)'!$B:$B,$A745,'[1]Deals (investment)'!$T:$T,$AW$1)+COUNTIFS('[1]Deals (investment)'!$B:$B,$A745,'[1]Deals (investment)'!$T:$T,$AX$1)+COUNTIFS('[1]Deals (investment)'!$B:$B,$A745,'[1]Deals (investment)'!$T:$T,$AY$1)</f>
        <v>#VALUE!</v>
      </c>
      <c r="AS745" s="17" t="e">
        <f>SUMIFS('[1]Deals (investment)'!$C:$C,'[1]Deals (investment)'!$B:$B,$A745)</f>
        <v>#VALUE!</v>
      </c>
      <c r="AT745" s="17" t="e">
        <f t="shared" si="106"/>
        <v>#VALUE!</v>
      </c>
      <c r="AU745" s="18" t="e">
        <f>COUNTIF('[1]Deals (Exits)'!$B:$B,A745)</f>
        <v>#VALUE!</v>
      </c>
      <c r="AV745" s="17" t="e">
        <f>SUMIFS('[1]Deals (investment)'!$C:$C,'[1]Deals (investment)'!$B:$B,$A745,'[1]Deals (investment)'!$T:$T,AV$1)</f>
        <v>#VALUE!</v>
      </c>
      <c r="AW745" s="17" t="e">
        <f>SUMIFS('[1]Deals (investment)'!$C:$C,'[1]Deals (investment)'!$B:$B,$A745,'[1]Deals (investment)'!$T:$T,AW$1)</f>
        <v>#VALUE!</v>
      </c>
      <c r="AX745" s="17" t="e">
        <f>SUMIFS('[1]Deals (investment)'!$C:$C,'[1]Deals (investment)'!$B:$B,$A745,'[1]Deals (investment)'!$T:$T,AX$1)</f>
        <v>#VALUE!</v>
      </c>
      <c r="AY745" s="17" t="e">
        <f>SUMIFS('[1]Deals (investment)'!$C:$C,'[1]Deals (investment)'!$B:$B,$A745,'[1]Deals (investment)'!$T:$T,AY$1)</f>
        <v>#VALUE!</v>
      </c>
      <c r="AZ745" s="17" t="e">
        <f>SUMIFS('[1]Deals (investment)'!$C:$C,'[1]Deals (investment)'!$B:$B,$A745,'[1]Deals (investment)'!$T:$T,AZ$1)</f>
        <v>#VALUE!</v>
      </c>
      <c r="BA745" s="17" t="e">
        <f>SUMIFS('[1]Deals (investment)'!$C:$C,'[1]Deals (investment)'!$B:$B,$A745,'[1]Deals (investment)'!$T:$T,BA$1)</f>
        <v>#VALUE!</v>
      </c>
      <c r="BB745" s="17" t="e">
        <f>SUMIFS('[1]Deals (investment)'!$C:$C,'[1]Deals (investment)'!$B:$B,$A745,'[1]Deals (investment)'!$T:$T,BB$1)</f>
        <v>#VALUE!</v>
      </c>
      <c r="BC745" s="17" t="e">
        <f>SUMIFS('[1]Deals (Exits)'!$C:$C,'[1]Deals (Exits)'!$B:$B,$A745)</f>
        <v>#VALUE!</v>
      </c>
      <c r="BD745" s="17" t="e">
        <f>SUMIFS('[1]Deals (investment)'!$C:$C,'[1]Deals (investment)'!$B:$B,$A745,'[1]Deals (investment)'!$V:$V,BD$1)</f>
        <v>#VALUE!</v>
      </c>
      <c r="BE745" s="17" t="e">
        <f>SUMIFS('[1]Deals (investment)'!$C:$C,'[1]Deals (investment)'!$B:$B,$A745,'[1]Deals (investment)'!$V:$V,BE$1)</f>
        <v>#VALUE!</v>
      </c>
      <c r="BF745" s="17" t="e">
        <f>SUMIFS('[1]Deals (investment)'!$C:$C,'[1]Deals (investment)'!$B:$B,$A745,'[1]Deals (investment)'!$V:$V,BF$1)</f>
        <v>#VALUE!</v>
      </c>
      <c r="BG745" s="17" t="e">
        <f>SUMIFS('[1]Deals (investment)'!$C:$C,'[1]Deals (investment)'!$B:$B,$A745,'[1]Deals (investment)'!$V:$V,BG$1)</f>
        <v>#VALUE!</v>
      </c>
      <c r="BH745" s="17" t="e">
        <f>SUMIFS('[1]Deals (investment)'!$C:$C,'[1]Deals (investment)'!$B:$B,$A745,'[1]Deals (investment)'!$V:$V,BH$1)</f>
        <v>#VALUE!</v>
      </c>
      <c r="BI745" s="17" t="e">
        <f>SUMIFS('[1]Deals (investment)'!$C:$C,'[1]Deals (investment)'!$B:$B,$A745,'[1]Deals (investment)'!$V:$V,BI$1)</f>
        <v>#VALUE!</v>
      </c>
      <c r="BJ745" s="17" t="e">
        <f>SUMIFS('[1]Deals (investment)'!$C:$C,'[1]Deals (investment)'!$B:$B,$A745,'[1]Deals (investment)'!$V:$V,BJ$1)</f>
        <v>#VALUE!</v>
      </c>
      <c r="BK745" s="17" t="e">
        <f>SUMIFS('[1]Deals (investment)'!$C:$C,'[1]Deals (investment)'!$B:$B,$A745,'[1]Deals (investment)'!$V:$V,BK$1)</f>
        <v>#VALUE!</v>
      </c>
      <c r="BL745" s="17" t="e">
        <f>SUMIFS('[1]Deals (investment)'!$C:$C,'[1]Deals (investment)'!$B:$B,$A745,'[1]Deals (investment)'!$V:$V,BL$1)</f>
        <v>#VALUE!</v>
      </c>
      <c r="BM745" s="17" t="e">
        <f>SUMIFS('[1]Deals (investment)'!$C:$C,'[1]Deals (investment)'!$B:$B,$A745,'[1]Deals (investment)'!$V:$V,BM$1)</f>
        <v>#VALUE!</v>
      </c>
      <c r="BN745" s="15"/>
      <c r="BO745" s="15"/>
      <c r="BP745" s="22"/>
      <c r="BQ745" s="15"/>
      <c r="BR745" s="15"/>
      <c r="BS745" s="15"/>
      <c r="BT745" s="15"/>
      <c r="BU745" s="15"/>
      <c r="BV745" s="15"/>
      <c r="BW745" s="15"/>
      <c r="BX745" s="15"/>
      <c r="BY745" s="15"/>
      <c r="BZ745" s="15"/>
      <c r="CA745" s="15"/>
      <c r="CB745" s="15"/>
      <c r="CC745" s="15"/>
      <c r="CD745" s="15" t="str">
        <f t="shared" si="112"/>
        <v>Compass Career</v>
      </c>
      <c r="CE745" s="15"/>
      <c r="CF745" s="15"/>
      <c r="CG745" s="15"/>
      <c r="CH745" s="15"/>
      <c r="CI745" s="15"/>
      <c r="CJ745" s="15"/>
    </row>
    <row r="746" spans="1:88" ht="12.75">
      <c r="A746" s="15" t="s">
        <v>5426</v>
      </c>
      <c r="B746" s="15" t="s">
        <v>5427</v>
      </c>
      <c r="C746" s="15" t="s">
        <v>58</v>
      </c>
      <c r="D746" s="16">
        <v>2012</v>
      </c>
      <c r="E746" s="15" t="s">
        <v>1086</v>
      </c>
      <c r="F746" s="15"/>
      <c r="G746" s="15"/>
      <c r="H746" s="15"/>
      <c r="I746" s="15"/>
      <c r="J746" s="15"/>
      <c r="K746" s="17" t="e">
        <f t="shared" si="105"/>
        <v>#VALUE!</v>
      </c>
      <c r="L746" s="15"/>
      <c r="M746" s="18" t="e">
        <f t="shared" si="95"/>
        <v>#VALUE!</v>
      </c>
      <c r="N746" s="15"/>
      <c r="O746" s="15"/>
      <c r="P746" s="15"/>
      <c r="Q746" s="15"/>
      <c r="R746" s="15"/>
      <c r="S746" s="19"/>
      <c r="T746" s="15"/>
      <c r="U746" s="17"/>
      <c r="V746" s="15" t="s">
        <v>5428</v>
      </c>
      <c r="W746" s="15"/>
      <c r="X746" s="15" t="s">
        <v>158</v>
      </c>
      <c r="Y746" s="15" t="s">
        <v>5429</v>
      </c>
      <c r="AB746" s="20"/>
      <c r="AC746" s="21" t="s">
        <v>5430</v>
      </c>
      <c r="AD746" s="21" t="s">
        <v>5431</v>
      </c>
      <c r="AE746" s="21" t="s">
        <v>5432</v>
      </c>
      <c r="AF746" s="21" t="s">
        <v>5433</v>
      </c>
      <c r="AG746" s="22">
        <f t="shared" si="98"/>
        <v>0.41935483870967744</v>
      </c>
      <c r="AH746" s="15" t="str">
        <f t="shared" si="111"/>
        <v/>
      </c>
      <c r="AI746" s="22" t="e">
        <f>VLOOKUP(A746,'[1]Deals (investment)'!$B$2:$Z$1497,1,FALSE)</f>
        <v>#N/A</v>
      </c>
      <c r="AJ746" s="22" t="e">
        <f>VLOOKUP(A746,'[1]Deals (investment)'!$B$2:$Z$870,15,FALSE)</f>
        <v>#N/A</v>
      </c>
      <c r="AK746" s="17" t="e">
        <f>VLOOKUP(A746,'[1]Deals (Exits)'!B:B,1,FALSE)</f>
        <v>#N/A</v>
      </c>
      <c r="AL746" s="23" t="e">
        <f>VLOOKUP(G746,[1]Lookups!$V$3:$Y$197,4,FALSE)</f>
        <v>#N/A</v>
      </c>
      <c r="AM746" s="17" t="str">
        <f>VLOOKUP(X746,[1]Lookups!$B$3:$C$200,2,FALSE)</f>
        <v>Financial Services</v>
      </c>
      <c r="AN746" s="17" t="e">
        <f>VLOOKUP(R746,[1]Lookups!$H$3:$I$69,2,FALSE)</f>
        <v>#N/A</v>
      </c>
      <c r="AO746" s="17" t="e">
        <f>VLOOKUP(T746,[1]Lookups!$H$3:$I$69,2,FALSE)</f>
        <v>#N/A</v>
      </c>
      <c r="AP746" s="17" t="e">
        <f>VLOOKUP(AN746,[1]Lookups!$N$3:$O$11,2,FALSE)</f>
        <v>#N/A</v>
      </c>
      <c r="AQ746" s="18" t="e">
        <f>COUNTIFS('[1]Deals (investment)'!$B:$B,$A746)</f>
        <v>#VALUE!</v>
      </c>
      <c r="AR746" s="18" t="e">
        <f>COUNTIFS('[1]Deals (investment)'!$B:$B,$A746,'[1]Deals (investment)'!$T:$T,$AW$1)+COUNTIFS('[1]Deals (investment)'!$B:$B,$A746,'[1]Deals (investment)'!$T:$T,$AX$1)+COUNTIFS('[1]Deals (investment)'!$B:$B,$A746,'[1]Deals (investment)'!$T:$T,$AY$1)</f>
        <v>#VALUE!</v>
      </c>
      <c r="AS746" s="17" t="e">
        <f>SUMIFS('[1]Deals (investment)'!$C:$C,'[1]Deals (investment)'!$B:$B,$A746)</f>
        <v>#VALUE!</v>
      </c>
      <c r="AT746" s="17" t="e">
        <f t="shared" si="106"/>
        <v>#VALUE!</v>
      </c>
      <c r="AU746" s="18" t="e">
        <f>COUNTIF('[1]Deals (Exits)'!$B:$B,A746)</f>
        <v>#VALUE!</v>
      </c>
      <c r="AV746" s="17" t="e">
        <f>SUMIFS('[1]Deals (investment)'!$C:$C,'[1]Deals (investment)'!$B:$B,$A746,'[1]Deals (investment)'!$T:$T,AV$1)</f>
        <v>#VALUE!</v>
      </c>
      <c r="AW746" s="17" t="e">
        <f>SUMIFS('[1]Deals (investment)'!$C:$C,'[1]Deals (investment)'!$B:$B,$A746,'[1]Deals (investment)'!$T:$T,AW$1)</f>
        <v>#VALUE!</v>
      </c>
      <c r="AX746" s="17" t="e">
        <f>SUMIFS('[1]Deals (investment)'!$C:$C,'[1]Deals (investment)'!$B:$B,$A746,'[1]Deals (investment)'!$T:$T,AX$1)</f>
        <v>#VALUE!</v>
      </c>
      <c r="AY746" s="17" t="e">
        <f>SUMIFS('[1]Deals (investment)'!$C:$C,'[1]Deals (investment)'!$B:$B,$A746,'[1]Deals (investment)'!$T:$T,AY$1)</f>
        <v>#VALUE!</v>
      </c>
      <c r="AZ746" s="17" t="e">
        <f>SUMIFS('[1]Deals (investment)'!$C:$C,'[1]Deals (investment)'!$B:$B,$A746,'[1]Deals (investment)'!$T:$T,AZ$1)</f>
        <v>#VALUE!</v>
      </c>
      <c r="BA746" s="17" t="e">
        <f>SUMIFS('[1]Deals (investment)'!$C:$C,'[1]Deals (investment)'!$B:$B,$A746,'[1]Deals (investment)'!$T:$T,BA$1)</f>
        <v>#VALUE!</v>
      </c>
      <c r="BB746" s="17" t="e">
        <f>SUMIFS('[1]Deals (investment)'!$C:$C,'[1]Deals (investment)'!$B:$B,$A746,'[1]Deals (investment)'!$T:$T,BB$1)</f>
        <v>#VALUE!</v>
      </c>
      <c r="BC746" s="17" t="e">
        <f>SUMIFS('[1]Deals (Exits)'!$C:$C,'[1]Deals (Exits)'!$B:$B,$A746)</f>
        <v>#VALUE!</v>
      </c>
      <c r="BD746" s="17" t="e">
        <f>SUMIFS('[1]Deals (investment)'!$C:$C,'[1]Deals (investment)'!$B:$B,$A746,'[1]Deals (investment)'!$V:$V,BD$1)</f>
        <v>#VALUE!</v>
      </c>
      <c r="BE746" s="17" t="e">
        <f>SUMIFS('[1]Deals (investment)'!$C:$C,'[1]Deals (investment)'!$B:$B,$A746,'[1]Deals (investment)'!$V:$V,BE$1)</f>
        <v>#VALUE!</v>
      </c>
      <c r="BF746" s="17" t="e">
        <f>SUMIFS('[1]Deals (investment)'!$C:$C,'[1]Deals (investment)'!$B:$B,$A746,'[1]Deals (investment)'!$V:$V,BF$1)</f>
        <v>#VALUE!</v>
      </c>
      <c r="BG746" s="17" t="e">
        <f>SUMIFS('[1]Deals (investment)'!$C:$C,'[1]Deals (investment)'!$B:$B,$A746,'[1]Deals (investment)'!$V:$V,BG$1)</f>
        <v>#VALUE!</v>
      </c>
      <c r="BH746" s="17" t="e">
        <f>SUMIFS('[1]Deals (investment)'!$C:$C,'[1]Deals (investment)'!$B:$B,$A746,'[1]Deals (investment)'!$V:$V,BH$1)</f>
        <v>#VALUE!</v>
      </c>
      <c r="BI746" s="17" t="e">
        <f>SUMIFS('[1]Deals (investment)'!$C:$C,'[1]Deals (investment)'!$B:$B,$A746,'[1]Deals (investment)'!$V:$V,BI$1)</f>
        <v>#VALUE!</v>
      </c>
      <c r="BJ746" s="17" t="e">
        <f>SUMIFS('[1]Deals (investment)'!$C:$C,'[1]Deals (investment)'!$B:$B,$A746,'[1]Deals (investment)'!$V:$V,BJ$1)</f>
        <v>#VALUE!</v>
      </c>
      <c r="BK746" s="17" t="e">
        <f>SUMIFS('[1]Deals (investment)'!$C:$C,'[1]Deals (investment)'!$B:$B,$A746,'[1]Deals (investment)'!$V:$V,BK$1)</f>
        <v>#VALUE!</v>
      </c>
      <c r="BL746" s="17" t="e">
        <f>SUMIFS('[1]Deals (investment)'!$C:$C,'[1]Deals (investment)'!$B:$B,$A746,'[1]Deals (investment)'!$V:$V,BL$1)</f>
        <v>#VALUE!</v>
      </c>
      <c r="BM746" s="17" t="e">
        <f>SUMIFS('[1]Deals (investment)'!$C:$C,'[1]Deals (investment)'!$B:$B,$A746,'[1]Deals (investment)'!$V:$V,BM$1)</f>
        <v>#VALUE!</v>
      </c>
      <c r="BN746" s="15"/>
      <c r="BO746" s="15"/>
      <c r="BP746" s="22"/>
      <c r="BQ746" s="15"/>
      <c r="BR746" s="15"/>
      <c r="BS746" s="15"/>
      <c r="BT746" s="15"/>
      <c r="BU746" s="15"/>
      <c r="BV746" s="15"/>
      <c r="BW746" s="15"/>
      <c r="BX746" s="15"/>
      <c r="BY746" s="15"/>
      <c r="BZ746" s="15"/>
      <c r="CA746" s="15"/>
      <c r="CB746" s="15"/>
      <c r="CC746" s="15"/>
      <c r="CD746" s="15" t="str">
        <f t="shared" si="112"/>
        <v>EzeemoneyIncorporated in June 2012, EzeeMoney Uganda Limited is a multi-national company offering Mobile financial services to individuals and businesses. EzeeMoney Uganda Limited has partnered with a Malaysian based company,Active</v>
      </c>
      <c r="CE746" s="15"/>
      <c r="CF746" s="15"/>
      <c r="CG746" s="15"/>
      <c r="CH746" s="15"/>
      <c r="CI746" s="15"/>
      <c r="CJ746" s="15"/>
    </row>
    <row r="747" spans="1:88" ht="12.75">
      <c r="A747" s="15" t="s">
        <v>5434</v>
      </c>
      <c r="B747" s="54" t="s">
        <v>5435</v>
      </c>
      <c r="C747" s="15" t="s">
        <v>58</v>
      </c>
      <c r="D747" s="16">
        <v>2017</v>
      </c>
      <c r="E747" s="26" t="s">
        <v>272</v>
      </c>
      <c r="F747" s="26" t="s">
        <v>199</v>
      </c>
      <c r="G747" s="26" t="s">
        <v>273</v>
      </c>
      <c r="H747" s="26"/>
      <c r="I747" s="15" t="s">
        <v>273</v>
      </c>
      <c r="J747" s="26"/>
      <c r="K747" s="17" t="e">
        <f t="shared" si="105"/>
        <v>#VALUE!</v>
      </c>
      <c r="L747" s="15"/>
      <c r="M747" s="18" t="e">
        <f t="shared" si="95"/>
        <v>#VALUE!</v>
      </c>
      <c r="N747" s="15"/>
      <c r="O747" s="15"/>
      <c r="P747" s="15"/>
      <c r="Q747" s="15"/>
      <c r="R747" s="15"/>
      <c r="S747" s="19"/>
      <c r="T747" s="15"/>
      <c r="U747" s="17"/>
      <c r="V747" s="15" t="s">
        <v>5436</v>
      </c>
      <c r="W747" s="15">
        <v>1</v>
      </c>
      <c r="X747" s="15" t="s">
        <v>538</v>
      </c>
      <c r="Y747" s="15" t="s">
        <v>5289</v>
      </c>
      <c r="AB747" s="32">
        <v>43506</v>
      </c>
      <c r="AC747" s="27" t="s">
        <v>5437</v>
      </c>
      <c r="AD747" s="27" t="s">
        <v>5438</v>
      </c>
      <c r="AE747" s="27" t="s">
        <v>5439</v>
      </c>
      <c r="AF747" s="27" t="s">
        <v>5440</v>
      </c>
      <c r="AG747" s="22">
        <f>COUNTA(B746:AF746)/(COUNTA(B746:AF746)+COUNTBLANK(B746:AF746))</f>
        <v>0.41935483870967744</v>
      </c>
      <c r="AH747" s="15" t="str">
        <f t="shared" si="111"/>
        <v/>
      </c>
      <c r="AI747" s="22" t="e">
        <f>VLOOKUP(A747,'[1]Deals (investment)'!$B$2:$Z$1497,1,FALSE)</f>
        <v>#N/A</v>
      </c>
      <c r="AJ747" s="22" t="e">
        <f>VLOOKUP(A747,'[1]Deals (investment)'!$B$2:$Z$870,15,FALSE)</f>
        <v>#N/A</v>
      </c>
      <c r="AK747" s="17" t="e">
        <f>VLOOKUP(A747,'[1]Deals (Exits)'!B:B,1,FALSE)</f>
        <v>#N/A</v>
      </c>
      <c r="AL747" s="23">
        <f>VLOOKUP(G747,[1]Lookups!$V$3:$Y$197,4,FALSE)</f>
        <v>0</v>
      </c>
      <c r="AM747" s="17" t="str">
        <f>VLOOKUP(X747,[1]Lookups!$B$3:$C$200,2,FALSE)</f>
        <v>Agriculture</v>
      </c>
      <c r="AN747" s="17" t="e">
        <f>VLOOKUP(R747,[1]Lookups!$H$3:$I$69,2,FALSE)</f>
        <v>#N/A</v>
      </c>
      <c r="AO747" s="17" t="e">
        <f>VLOOKUP(T747,[1]Lookups!$H$3:$I$69,2,FALSE)</f>
        <v>#N/A</v>
      </c>
      <c r="AP747" s="17" t="e">
        <f>VLOOKUP(AN747,[1]Lookups!$N$3:$O$11,2,FALSE)</f>
        <v>#N/A</v>
      </c>
      <c r="AQ747" s="18" t="e">
        <f>COUNTIFS('[1]Deals (investment)'!$B:$B,$A747)</f>
        <v>#VALUE!</v>
      </c>
      <c r="AR747" s="18" t="e">
        <f>COUNTIFS('[1]Deals (investment)'!$B:$B,$A747,'[1]Deals (investment)'!$T:$T,$AW$1)+COUNTIFS('[1]Deals (investment)'!$B:$B,$A747,'[1]Deals (investment)'!$T:$T,$AX$1)+COUNTIFS('[1]Deals (investment)'!$B:$B,$A747,'[1]Deals (investment)'!$T:$T,$AY$1)</f>
        <v>#VALUE!</v>
      </c>
      <c r="AS747" s="17" t="e">
        <f>SUMIFS('[1]Deals (investment)'!$C:$C,'[1]Deals (investment)'!$B:$B,$A747)</f>
        <v>#VALUE!</v>
      </c>
      <c r="AT747" s="17" t="e">
        <f t="shared" si="106"/>
        <v>#VALUE!</v>
      </c>
      <c r="AU747" s="18" t="e">
        <f>COUNTIF('[1]Deals (Exits)'!$B:$B,A747)</f>
        <v>#VALUE!</v>
      </c>
      <c r="AV747" s="17" t="e">
        <f>SUMIFS('[1]Deals (investment)'!$C:$C,'[1]Deals (investment)'!$B:$B,$A747,'[1]Deals (investment)'!$T:$T,AV$1)</f>
        <v>#VALUE!</v>
      </c>
      <c r="AW747" s="17" t="e">
        <f>SUMIFS('[1]Deals (investment)'!$C:$C,'[1]Deals (investment)'!$B:$B,$A747,'[1]Deals (investment)'!$T:$T,AW$1)</f>
        <v>#VALUE!</v>
      </c>
      <c r="AX747" s="17" t="e">
        <f>SUMIFS('[1]Deals (investment)'!$C:$C,'[1]Deals (investment)'!$B:$B,$A747,'[1]Deals (investment)'!$T:$T,AX$1)</f>
        <v>#VALUE!</v>
      </c>
      <c r="AY747" s="17" t="e">
        <f>SUMIFS('[1]Deals (investment)'!$C:$C,'[1]Deals (investment)'!$B:$B,$A747,'[1]Deals (investment)'!$T:$T,AY$1)</f>
        <v>#VALUE!</v>
      </c>
      <c r="AZ747" s="17" t="e">
        <f>SUMIFS('[1]Deals (investment)'!$C:$C,'[1]Deals (investment)'!$B:$B,$A747,'[1]Deals (investment)'!$T:$T,AZ$1)</f>
        <v>#VALUE!</v>
      </c>
      <c r="BA747" s="17" t="e">
        <f>SUMIFS('[1]Deals (investment)'!$C:$C,'[1]Deals (investment)'!$B:$B,$A747,'[1]Deals (investment)'!$T:$T,BA$1)</f>
        <v>#VALUE!</v>
      </c>
      <c r="BB747" s="17" t="e">
        <f>SUMIFS('[1]Deals (investment)'!$C:$C,'[1]Deals (investment)'!$B:$B,$A747,'[1]Deals (investment)'!$T:$T,BB$1)</f>
        <v>#VALUE!</v>
      </c>
      <c r="BC747" s="17" t="e">
        <f>SUMIFS('[1]Deals (Exits)'!$C:$C,'[1]Deals (Exits)'!$B:$B,$A747)</f>
        <v>#VALUE!</v>
      </c>
      <c r="BD747" s="17" t="e">
        <f>SUMIFS('[1]Deals (investment)'!$C:$C,'[1]Deals (investment)'!$B:$B,$A747,'[1]Deals (investment)'!$V:$V,BD$1)</f>
        <v>#VALUE!</v>
      </c>
      <c r="BE747" s="17" t="e">
        <f>SUMIFS('[1]Deals (investment)'!$C:$C,'[1]Deals (investment)'!$B:$B,$A747,'[1]Deals (investment)'!$V:$V,BE$1)</f>
        <v>#VALUE!</v>
      </c>
      <c r="BF747" s="17" t="e">
        <f>SUMIFS('[1]Deals (investment)'!$C:$C,'[1]Deals (investment)'!$B:$B,$A747,'[1]Deals (investment)'!$V:$V,BF$1)</f>
        <v>#VALUE!</v>
      </c>
      <c r="BG747" s="17" t="e">
        <f>SUMIFS('[1]Deals (investment)'!$C:$C,'[1]Deals (investment)'!$B:$B,$A747,'[1]Deals (investment)'!$V:$V,BG$1)</f>
        <v>#VALUE!</v>
      </c>
      <c r="BH747" s="17" t="e">
        <f>SUMIFS('[1]Deals (investment)'!$C:$C,'[1]Deals (investment)'!$B:$B,$A747,'[1]Deals (investment)'!$V:$V,BH$1)</f>
        <v>#VALUE!</v>
      </c>
      <c r="BI747" s="17" t="e">
        <f>SUMIFS('[1]Deals (investment)'!$C:$C,'[1]Deals (investment)'!$B:$B,$A747,'[1]Deals (investment)'!$V:$V,BI$1)</f>
        <v>#VALUE!</v>
      </c>
      <c r="BJ747" s="17" t="e">
        <f>SUMIFS('[1]Deals (investment)'!$C:$C,'[1]Deals (investment)'!$B:$B,$A747,'[1]Deals (investment)'!$V:$V,BJ$1)</f>
        <v>#VALUE!</v>
      </c>
      <c r="BK747" s="17" t="e">
        <f>SUMIFS('[1]Deals (investment)'!$C:$C,'[1]Deals (investment)'!$B:$B,$A747,'[1]Deals (investment)'!$V:$V,BK$1)</f>
        <v>#VALUE!</v>
      </c>
      <c r="BL747" s="17" t="e">
        <f>SUMIFS('[1]Deals (investment)'!$C:$C,'[1]Deals (investment)'!$B:$B,$A747,'[1]Deals (investment)'!$V:$V,BL$1)</f>
        <v>#VALUE!</v>
      </c>
      <c r="BM747" s="17" t="e">
        <f>SUMIFS('[1]Deals (investment)'!$C:$C,'[1]Deals (investment)'!$B:$B,$A747,'[1]Deals (investment)'!$V:$V,BM$1)</f>
        <v>#VALUE!</v>
      </c>
      <c r="BN747" s="15"/>
      <c r="BO747" s="15"/>
      <c r="BP747" s="22"/>
      <c r="BQ747" s="15"/>
      <c r="BR747" s="15"/>
      <c r="BS747" s="15"/>
      <c r="BT747" s="15"/>
      <c r="BU747" s="15"/>
      <c r="BV747" s="15"/>
      <c r="BW747" s="15"/>
      <c r="BX747" s="15"/>
      <c r="BY747" s="15"/>
      <c r="BZ747" s="15"/>
      <c r="CA747" s="15"/>
      <c r="CB747" s="15"/>
      <c r="CC747" s="15"/>
      <c r="CD747" s="15"/>
      <c r="CE747" s="15"/>
      <c r="CF747" s="15"/>
      <c r="CG747" s="15"/>
      <c r="CH747" s="15"/>
      <c r="CI747" s="15"/>
      <c r="CJ747" s="15"/>
    </row>
    <row r="748" spans="1:88" ht="12.75">
      <c r="A748" s="15" t="s">
        <v>5441</v>
      </c>
      <c r="B748" s="15" t="s">
        <v>5442</v>
      </c>
      <c r="C748" s="15" t="s">
        <v>58</v>
      </c>
      <c r="D748" s="16">
        <v>2001</v>
      </c>
      <c r="E748" s="15" t="s">
        <v>90</v>
      </c>
      <c r="F748" s="15"/>
      <c r="G748" s="26" t="s">
        <v>91</v>
      </c>
      <c r="H748" s="26"/>
      <c r="I748" s="15"/>
      <c r="J748" s="15"/>
      <c r="K748" s="17" t="e">
        <f t="shared" si="105"/>
        <v>#VALUE!</v>
      </c>
      <c r="L748" s="15"/>
      <c r="M748" s="18" t="e">
        <f t="shared" si="95"/>
        <v>#VALUE!</v>
      </c>
      <c r="N748" s="15"/>
      <c r="O748" s="15"/>
      <c r="P748" s="15"/>
      <c r="Q748" s="15"/>
      <c r="R748" s="15"/>
      <c r="S748" s="19"/>
      <c r="T748" s="15"/>
      <c r="U748" s="17"/>
      <c r="V748" s="15" t="s">
        <v>5443</v>
      </c>
      <c r="W748" s="15"/>
      <c r="X748" s="15" t="s">
        <v>158</v>
      </c>
      <c r="Y748" s="15" t="s">
        <v>5444</v>
      </c>
      <c r="AB748" s="20"/>
      <c r="AC748" s="21" t="s">
        <v>5445</v>
      </c>
      <c r="AD748" s="15" t="s">
        <v>312</v>
      </c>
      <c r="AE748" s="21" t="s">
        <v>5446</v>
      </c>
      <c r="AF748" s="15" t="s">
        <v>312</v>
      </c>
      <c r="AG748" s="22">
        <f t="shared" ref="AG748:AG764" si="113">COUNTA(B748:AF748)/(COUNTA(B748:AF748)+COUNTBLANK(B748:AF748))</f>
        <v>0.45161290322580644</v>
      </c>
      <c r="AH748" s="15" t="str">
        <f t="shared" si="111"/>
        <v/>
      </c>
      <c r="AI748" s="22" t="e">
        <f>VLOOKUP(A748,'[1]Deals (investment)'!$B$2:$Z$1497,1,FALSE)</f>
        <v>#N/A</v>
      </c>
      <c r="AJ748" s="22" t="e">
        <f>VLOOKUP(A748,'[1]Deals (investment)'!$B$2:$Z$870,15,FALSE)</f>
        <v>#N/A</v>
      </c>
      <c r="AK748" s="17" t="str">
        <f>VLOOKUP(A748,'[1]Deals (Exits)'!B:B,1,FALSE)</f>
        <v>Crossgate</v>
      </c>
      <c r="AL748" s="23">
        <f>VLOOKUP(G748,[1]Lookups!$V$3:$Y$197,4,FALSE)</f>
        <v>0</v>
      </c>
      <c r="AM748" s="17" t="str">
        <f>VLOOKUP(X748,[1]Lookups!$B$3:$C$200,2,FALSE)</f>
        <v>Financial Services</v>
      </c>
      <c r="AN748" s="17" t="e">
        <f>VLOOKUP(R748,[1]Lookups!$H$3:$I$69,2,FALSE)</f>
        <v>#N/A</v>
      </c>
      <c r="AO748" s="17" t="e">
        <f>VLOOKUP(T748,[1]Lookups!$H$3:$I$69,2,FALSE)</f>
        <v>#N/A</v>
      </c>
      <c r="AP748" s="17" t="e">
        <f>VLOOKUP(AN748,[1]Lookups!$N$3:$O$11,2,FALSE)</f>
        <v>#N/A</v>
      </c>
      <c r="AQ748" s="18" t="e">
        <f>COUNTIFS('[1]Deals (investment)'!$B:$B,$A748)</f>
        <v>#VALUE!</v>
      </c>
      <c r="AR748" s="18" t="e">
        <f>COUNTIFS('[1]Deals (investment)'!$B:$B,$A748,'[1]Deals (investment)'!$T:$T,$AW$1)+COUNTIFS('[1]Deals (investment)'!$B:$B,$A748,'[1]Deals (investment)'!$T:$T,$AX$1)+COUNTIFS('[1]Deals (investment)'!$B:$B,$A748,'[1]Deals (investment)'!$T:$T,$AY$1)</f>
        <v>#VALUE!</v>
      </c>
      <c r="AS748" s="17" t="e">
        <f>SUMIFS('[1]Deals (investment)'!$C:$C,'[1]Deals (investment)'!$B:$B,$A748)</f>
        <v>#VALUE!</v>
      </c>
      <c r="AT748" s="17" t="e">
        <f t="shared" si="106"/>
        <v>#VALUE!</v>
      </c>
      <c r="AU748" s="18" t="e">
        <f>COUNTIF('[1]Deals (Exits)'!$B:$B,A748)</f>
        <v>#VALUE!</v>
      </c>
      <c r="AV748" s="17" t="e">
        <f>SUMIFS('[1]Deals (investment)'!$C:$C,'[1]Deals (investment)'!$B:$B,$A748,'[1]Deals (investment)'!$T:$T,AV$1)</f>
        <v>#VALUE!</v>
      </c>
      <c r="AW748" s="17" t="e">
        <f>SUMIFS('[1]Deals (investment)'!$C:$C,'[1]Deals (investment)'!$B:$B,$A748,'[1]Deals (investment)'!$T:$T,AW$1)</f>
        <v>#VALUE!</v>
      </c>
      <c r="AX748" s="17" t="e">
        <f>SUMIFS('[1]Deals (investment)'!$C:$C,'[1]Deals (investment)'!$B:$B,$A748,'[1]Deals (investment)'!$T:$T,AX$1)</f>
        <v>#VALUE!</v>
      </c>
      <c r="AY748" s="17" t="e">
        <f>SUMIFS('[1]Deals (investment)'!$C:$C,'[1]Deals (investment)'!$B:$B,$A748,'[1]Deals (investment)'!$T:$T,AY$1)</f>
        <v>#VALUE!</v>
      </c>
      <c r="AZ748" s="17" t="e">
        <f>SUMIFS('[1]Deals (investment)'!$C:$C,'[1]Deals (investment)'!$B:$B,$A748,'[1]Deals (investment)'!$T:$T,AZ$1)</f>
        <v>#VALUE!</v>
      </c>
      <c r="BA748" s="17" t="e">
        <f>SUMIFS('[1]Deals (investment)'!$C:$C,'[1]Deals (investment)'!$B:$B,$A748,'[1]Deals (investment)'!$T:$T,BA$1)</f>
        <v>#VALUE!</v>
      </c>
      <c r="BB748" s="17" t="e">
        <f>SUMIFS('[1]Deals (investment)'!$C:$C,'[1]Deals (investment)'!$B:$B,$A748,'[1]Deals (investment)'!$T:$T,BB$1)</f>
        <v>#VALUE!</v>
      </c>
      <c r="BC748" s="17" t="e">
        <f>SUMIFS('[1]Deals (Exits)'!$C:$C,'[1]Deals (Exits)'!$B:$B,$A748)</f>
        <v>#VALUE!</v>
      </c>
      <c r="BD748" s="17" t="e">
        <f>SUMIFS('[1]Deals (investment)'!$C:$C,'[1]Deals (investment)'!$B:$B,$A748,'[1]Deals (investment)'!$V:$V,BD$1)</f>
        <v>#VALUE!</v>
      </c>
      <c r="BE748" s="17" t="e">
        <f>SUMIFS('[1]Deals (investment)'!$C:$C,'[1]Deals (investment)'!$B:$B,$A748,'[1]Deals (investment)'!$V:$V,BE$1)</f>
        <v>#VALUE!</v>
      </c>
      <c r="BF748" s="17" t="e">
        <f>SUMIFS('[1]Deals (investment)'!$C:$C,'[1]Deals (investment)'!$B:$B,$A748,'[1]Deals (investment)'!$V:$V,BF$1)</f>
        <v>#VALUE!</v>
      </c>
      <c r="BG748" s="17" t="e">
        <f>SUMIFS('[1]Deals (investment)'!$C:$C,'[1]Deals (investment)'!$B:$B,$A748,'[1]Deals (investment)'!$V:$V,BG$1)</f>
        <v>#VALUE!</v>
      </c>
      <c r="BH748" s="17" t="e">
        <f>SUMIFS('[1]Deals (investment)'!$C:$C,'[1]Deals (investment)'!$B:$B,$A748,'[1]Deals (investment)'!$V:$V,BH$1)</f>
        <v>#VALUE!</v>
      </c>
      <c r="BI748" s="17" t="e">
        <f>SUMIFS('[1]Deals (investment)'!$C:$C,'[1]Deals (investment)'!$B:$B,$A748,'[1]Deals (investment)'!$V:$V,BI$1)</f>
        <v>#VALUE!</v>
      </c>
      <c r="BJ748" s="17" t="e">
        <f>SUMIFS('[1]Deals (investment)'!$C:$C,'[1]Deals (investment)'!$B:$B,$A748,'[1]Deals (investment)'!$V:$V,BJ$1)</f>
        <v>#VALUE!</v>
      </c>
      <c r="BK748" s="17" t="e">
        <f>SUMIFS('[1]Deals (investment)'!$C:$C,'[1]Deals (investment)'!$B:$B,$A748,'[1]Deals (investment)'!$V:$V,BK$1)</f>
        <v>#VALUE!</v>
      </c>
      <c r="BL748" s="17" t="e">
        <f>SUMIFS('[1]Deals (investment)'!$C:$C,'[1]Deals (investment)'!$B:$B,$A748,'[1]Deals (investment)'!$V:$V,BL$1)</f>
        <v>#VALUE!</v>
      </c>
      <c r="BM748" s="17" t="e">
        <f>SUMIFS('[1]Deals (investment)'!$C:$C,'[1]Deals (investment)'!$B:$B,$A748,'[1]Deals (investment)'!$V:$V,BM$1)</f>
        <v>#VALUE!</v>
      </c>
      <c r="BN748" s="15"/>
      <c r="BO748" s="15"/>
      <c r="BP748" s="22"/>
      <c r="BQ748" s="15"/>
      <c r="BR748" s="15"/>
      <c r="BS748" s="15"/>
      <c r="BT748" s="15"/>
      <c r="BU748" s="15"/>
      <c r="BV748" s="15"/>
      <c r="BW748" s="15"/>
      <c r="BX748" s="15"/>
      <c r="BY748" s="15"/>
      <c r="BZ748" s="15"/>
      <c r="CA748" s="15"/>
      <c r="CB748" s="15"/>
      <c r="CC748" s="15"/>
      <c r="CD748" s="15" t="str">
        <f t="shared" ref="CD748:CD753" si="114">CONCATENATE(A748,B748,C748)</f>
        <v>CrossgateCrossgate is a payment card manufacturers, mobile payment experts, processors and other technology providers that enable commerce.Active</v>
      </c>
      <c r="CE748" s="15"/>
      <c r="CF748" s="15"/>
      <c r="CG748" s="15"/>
      <c r="CH748" s="15"/>
      <c r="CI748" s="15"/>
      <c r="CJ748" s="15"/>
    </row>
    <row r="749" spans="1:88" ht="12.75">
      <c r="A749" s="15" t="s">
        <v>5447</v>
      </c>
      <c r="B749" s="15"/>
      <c r="C749" s="15" t="s">
        <v>58</v>
      </c>
      <c r="D749" s="16"/>
      <c r="E749" s="15"/>
      <c r="F749" s="15"/>
      <c r="G749" s="15"/>
      <c r="H749" s="15"/>
      <c r="I749" s="15"/>
      <c r="J749" s="15"/>
      <c r="K749" s="17" t="e">
        <f t="shared" si="105"/>
        <v>#VALUE!</v>
      </c>
      <c r="L749" s="15"/>
      <c r="M749" s="18" t="e">
        <f t="shared" si="95"/>
        <v>#VALUE!</v>
      </c>
      <c r="N749" s="15"/>
      <c r="O749" s="15"/>
      <c r="P749" s="15"/>
      <c r="Q749" s="24" t="e">
        <f ca="1">_xludf.MAXIFS('[1]Deals (investment)'!A:A,'[1]Deals (investment)'!B:B,A749)</f>
        <v>#NAME?</v>
      </c>
      <c r="R749" s="15"/>
      <c r="S749" s="19"/>
      <c r="T749" s="15"/>
      <c r="U749" s="17"/>
      <c r="V749" s="15"/>
      <c r="W749" s="15"/>
      <c r="X749" s="15"/>
      <c r="Y749" s="15"/>
      <c r="AB749" s="20"/>
      <c r="AC749" s="15"/>
      <c r="AD749" s="15"/>
      <c r="AE749" s="15"/>
      <c r="AF749" s="15"/>
      <c r="AG749" s="22">
        <f t="shared" ca="1" si="113"/>
        <v>0.12903225806451613</v>
      </c>
      <c r="AH749" s="15" t="str">
        <f t="shared" si="111"/>
        <v/>
      </c>
      <c r="AI749" s="22" t="e">
        <f>VLOOKUP(A749,'[1]Deals (investment)'!$B$2:$Z$1497,1,FALSE)</f>
        <v>#N/A</v>
      </c>
      <c r="AJ749" s="22" t="e">
        <f>VLOOKUP(A749,'[1]Deals (investment)'!$B$2:$Z$870,15,FALSE)</f>
        <v>#N/A</v>
      </c>
      <c r="AK749" s="17" t="e">
        <f>VLOOKUP(A749,'[1]Deals (Exits)'!B:B,1,FALSE)</f>
        <v>#N/A</v>
      </c>
      <c r="AL749" s="23" t="e">
        <f>VLOOKUP(G749,[1]Lookups!$V$3:$Y$197,4,FALSE)</f>
        <v>#N/A</v>
      </c>
      <c r="AM749" s="17" t="e">
        <f>VLOOKUP(X749,[1]Lookups!$B$3:$C$200,2,FALSE)</f>
        <v>#N/A</v>
      </c>
      <c r="AN749" s="17" t="e">
        <f>VLOOKUP(R749,[1]Lookups!$H$3:$I$69,2,FALSE)</f>
        <v>#N/A</v>
      </c>
      <c r="AO749" s="17" t="e">
        <f>VLOOKUP(T749,[1]Lookups!$H$3:$I$69,2,FALSE)</f>
        <v>#N/A</v>
      </c>
      <c r="AP749" s="17" t="e">
        <f>VLOOKUP(AN749,[1]Lookups!$N$3:$O$11,2,FALSE)</f>
        <v>#N/A</v>
      </c>
      <c r="AQ749" s="18" t="e">
        <f>COUNTIFS('[1]Deals (investment)'!$B:$B,$A749)</f>
        <v>#VALUE!</v>
      </c>
      <c r="AR749" s="18" t="e">
        <f>COUNTIFS('[1]Deals (investment)'!$B:$B,$A749,'[1]Deals (investment)'!$T:$T,$AW$1)+COUNTIFS('[1]Deals (investment)'!$B:$B,$A749,'[1]Deals (investment)'!$T:$T,$AX$1)+COUNTIFS('[1]Deals (investment)'!$B:$B,$A749,'[1]Deals (investment)'!$T:$T,$AY$1)</f>
        <v>#VALUE!</v>
      </c>
      <c r="AS749" s="17" t="e">
        <f>SUMIFS('[1]Deals (investment)'!$C:$C,'[1]Deals (investment)'!$B:$B,$A749)</f>
        <v>#VALUE!</v>
      </c>
      <c r="AT749" s="17" t="e">
        <f t="shared" si="106"/>
        <v>#VALUE!</v>
      </c>
      <c r="AU749" s="18" t="e">
        <f>COUNTIF('[1]Deals (Exits)'!$B:$B,A749)</f>
        <v>#VALUE!</v>
      </c>
      <c r="AV749" s="17" t="e">
        <f>SUMIFS('[1]Deals (investment)'!$C:$C,'[1]Deals (investment)'!$B:$B,$A749,'[1]Deals (investment)'!$T:$T,AV$1)</f>
        <v>#VALUE!</v>
      </c>
      <c r="AW749" s="17" t="e">
        <f>SUMIFS('[1]Deals (investment)'!$C:$C,'[1]Deals (investment)'!$B:$B,$A749,'[1]Deals (investment)'!$T:$T,AW$1)</f>
        <v>#VALUE!</v>
      </c>
      <c r="AX749" s="17" t="e">
        <f>SUMIFS('[1]Deals (investment)'!$C:$C,'[1]Deals (investment)'!$B:$B,$A749,'[1]Deals (investment)'!$T:$T,AX$1)</f>
        <v>#VALUE!</v>
      </c>
      <c r="AY749" s="17" t="e">
        <f>SUMIFS('[1]Deals (investment)'!$C:$C,'[1]Deals (investment)'!$B:$B,$A749,'[1]Deals (investment)'!$T:$T,AY$1)</f>
        <v>#VALUE!</v>
      </c>
      <c r="AZ749" s="17" t="e">
        <f>SUMIFS('[1]Deals (investment)'!$C:$C,'[1]Deals (investment)'!$B:$B,$A749,'[1]Deals (investment)'!$T:$T,AZ$1)</f>
        <v>#VALUE!</v>
      </c>
      <c r="BA749" s="17" t="e">
        <f>SUMIFS('[1]Deals (investment)'!$C:$C,'[1]Deals (investment)'!$B:$B,$A749,'[1]Deals (investment)'!$T:$T,BA$1)</f>
        <v>#VALUE!</v>
      </c>
      <c r="BB749" s="17" t="e">
        <f>SUMIFS('[1]Deals (investment)'!$C:$C,'[1]Deals (investment)'!$B:$B,$A749,'[1]Deals (investment)'!$T:$T,BB$1)</f>
        <v>#VALUE!</v>
      </c>
      <c r="BC749" s="17" t="e">
        <f>SUMIFS('[1]Deals (Exits)'!$C:$C,'[1]Deals (Exits)'!$B:$B,$A749)</f>
        <v>#VALUE!</v>
      </c>
      <c r="BD749" s="17" t="e">
        <f>SUMIFS('[1]Deals (investment)'!$C:$C,'[1]Deals (investment)'!$B:$B,$A749,'[1]Deals (investment)'!$V:$V,BD$1)</f>
        <v>#VALUE!</v>
      </c>
      <c r="BE749" s="17" t="e">
        <f>SUMIFS('[1]Deals (investment)'!$C:$C,'[1]Deals (investment)'!$B:$B,$A749,'[1]Deals (investment)'!$V:$V,BE$1)</f>
        <v>#VALUE!</v>
      </c>
      <c r="BF749" s="17" t="e">
        <f>SUMIFS('[1]Deals (investment)'!$C:$C,'[1]Deals (investment)'!$B:$B,$A749,'[1]Deals (investment)'!$V:$V,BF$1)</f>
        <v>#VALUE!</v>
      </c>
      <c r="BG749" s="17" t="e">
        <f>SUMIFS('[1]Deals (investment)'!$C:$C,'[1]Deals (investment)'!$B:$B,$A749,'[1]Deals (investment)'!$V:$V,BG$1)</f>
        <v>#VALUE!</v>
      </c>
      <c r="BH749" s="17" t="e">
        <f>SUMIFS('[1]Deals (investment)'!$C:$C,'[1]Deals (investment)'!$B:$B,$A749,'[1]Deals (investment)'!$V:$V,BH$1)</f>
        <v>#VALUE!</v>
      </c>
      <c r="BI749" s="17" t="e">
        <f>SUMIFS('[1]Deals (investment)'!$C:$C,'[1]Deals (investment)'!$B:$B,$A749,'[1]Deals (investment)'!$V:$V,BI$1)</f>
        <v>#VALUE!</v>
      </c>
      <c r="BJ749" s="17" t="e">
        <f>SUMIFS('[1]Deals (investment)'!$C:$C,'[1]Deals (investment)'!$B:$B,$A749,'[1]Deals (investment)'!$V:$V,BJ$1)</f>
        <v>#VALUE!</v>
      </c>
      <c r="BK749" s="17" t="e">
        <f>SUMIFS('[1]Deals (investment)'!$C:$C,'[1]Deals (investment)'!$B:$B,$A749,'[1]Deals (investment)'!$V:$V,BK$1)</f>
        <v>#VALUE!</v>
      </c>
      <c r="BL749" s="17" t="e">
        <f>SUMIFS('[1]Deals (investment)'!$C:$C,'[1]Deals (investment)'!$B:$B,$A749,'[1]Deals (investment)'!$V:$V,BL$1)</f>
        <v>#VALUE!</v>
      </c>
      <c r="BM749" s="17" t="e">
        <f>SUMIFS('[1]Deals (investment)'!$C:$C,'[1]Deals (investment)'!$B:$B,$A749,'[1]Deals (investment)'!$V:$V,BM$1)</f>
        <v>#VALUE!</v>
      </c>
      <c r="BN749" s="15"/>
      <c r="BO749" s="15"/>
      <c r="BP749" s="22"/>
      <c r="BQ749" s="15"/>
      <c r="BR749" s="15"/>
      <c r="BS749" s="15"/>
      <c r="BT749" s="15"/>
      <c r="BU749" s="15"/>
      <c r="BV749" s="15"/>
      <c r="BW749" s="15"/>
      <c r="BX749" s="15"/>
      <c r="BY749" s="15"/>
      <c r="BZ749" s="15"/>
      <c r="CA749" s="15"/>
      <c r="CB749" s="15"/>
      <c r="CC749" s="15"/>
      <c r="CD749" s="15" t="str">
        <f t="shared" si="114"/>
        <v>Conative LabsActive</v>
      </c>
      <c r="CE749" s="15"/>
      <c r="CF749" s="15"/>
      <c r="CG749" s="15"/>
      <c r="CH749" s="15"/>
      <c r="CI749" s="15"/>
      <c r="CJ749" s="15"/>
    </row>
    <row r="750" spans="1:88" ht="12.75">
      <c r="A750" s="15" t="s">
        <v>5448</v>
      </c>
      <c r="B750" s="15" t="s">
        <v>5449</v>
      </c>
      <c r="C750" s="15"/>
      <c r="D750" s="16">
        <v>2018</v>
      </c>
      <c r="E750" s="15" t="s">
        <v>5450</v>
      </c>
      <c r="F750" s="15"/>
      <c r="G750" s="15"/>
      <c r="H750" s="15"/>
      <c r="I750" s="15"/>
      <c r="J750" s="15"/>
      <c r="K750" s="17" t="e">
        <f t="shared" si="105"/>
        <v>#VALUE!</v>
      </c>
      <c r="L750" s="15"/>
      <c r="M750" s="18" t="e">
        <f t="shared" si="95"/>
        <v>#VALUE!</v>
      </c>
      <c r="N750" s="15"/>
      <c r="O750" s="15"/>
      <c r="P750" s="15"/>
      <c r="Q750" s="15"/>
      <c r="R750" s="15"/>
      <c r="S750" s="19"/>
      <c r="T750" s="15"/>
      <c r="U750" s="17"/>
      <c r="V750" s="15" t="s">
        <v>312</v>
      </c>
      <c r="W750" s="15"/>
      <c r="X750" s="15" t="s">
        <v>5451</v>
      </c>
      <c r="Y750" s="15" t="s">
        <v>5452</v>
      </c>
      <c r="AB750" s="32"/>
      <c r="AC750" s="21" t="s">
        <v>5453</v>
      </c>
      <c r="AD750" s="21" t="s">
        <v>5454</v>
      </c>
      <c r="AE750" s="21" t="s">
        <v>5455</v>
      </c>
      <c r="AF750" s="21" t="s">
        <v>5456</v>
      </c>
      <c r="AG750" s="22">
        <f t="shared" si="113"/>
        <v>0.38709677419354838</v>
      </c>
      <c r="AH750" s="15" t="str">
        <f t="shared" si="111"/>
        <v/>
      </c>
      <c r="AI750" s="22" t="e">
        <f>VLOOKUP(A750,'[1]Deals (investment)'!$B$2:$Z$1497,1,FALSE)</f>
        <v>#N/A</v>
      </c>
      <c r="AJ750" s="22" t="e">
        <f>VLOOKUP(A750,'[1]Deals (investment)'!$B$2:$Z$870,15,FALSE)</f>
        <v>#N/A</v>
      </c>
      <c r="AK750" s="17" t="e">
        <f>VLOOKUP(A750,'[1]Deals (Exits)'!B:B,1,FALSE)</f>
        <v>#N/A</v>
      </c>
      <c r="AL750" s="23" t="e">
        <f>VLOOKUP(G750,[1]Lookups!$V$3:$Y$197,4,FALSE)</f>
        <v>#N/A</v>
      </c>
      <c r="AM750" s="17" t="e">
        <f>VLOOKUP(X750,[1]Lookups!$B$3:$C$200,2,FALSE)</f>
        <v>#N/A</v>
      </c>
      <c r="AN750" s="17" t="e">
        <f>VLOOKUP(R750,[1]Lookups!$H$3:$I$69,2,FALSE)</f>
        <v>#N/A</v>
      </c>
      <c r="AO750" s="17" t="e">
        <f>VLOOKUP(T750,[1]Lookups!$H$3:$I$69,2,FALSE)</f>
        <v>#N/A</v>
      </c>
      <c r="AP750" s="17" t="e">
        <f>VLOOKUP(AN750,[1]Lookups!$N$3:$O$11,2,FALSE)</f>
        <v>#N/A</v>
      </c>
      <c r="AQ750" s="18" t="e">
        <f>COUNTIFS('[1]Deals (investment)'!$B:$B,$A750)</f>
        <v>#VALUE!</v>
      </c>
      <c r="AR750" s="18" t="e">
        <f>COUNTIFS('[1]Deals (investment)'!$B:$B,$A750,'[1]Deals (investment)'!$T:$T,$AW$1)+COUNTIFS('[1]Deals (investment)'!$B:$B,$A750,'[1]Deals (investment)'!$T:$T,$AX$1)+COUNTIFS('[1]Deals (investment)'!$B:$B,$A750,'[1]Deals (investment)'!$T:$T,$AY$1)</f>
        <v>#VALUE!</v>
      </c>
      <c r="AS750" s="17" t="e">
        <f>SUMIFS('[1]Deals (investment)'!$C:$C,'[1]Deals (investment)'!$B:$B,$A750)</f>
        <v>#VALUE!</v>
      </c>
      <c r="AT750" s="17" t="e">
        <f t="shared" si="106"/>
        <v>#VALUE!</v>
      </c>
      <c r="AU750" s="18" t="e">
        <f>COUNTIF('[1]Deals (Exits)'!$B:$B,A750)</f>
        <v>#VALUE!</v>
      </c>
      <c r="AV750" s="17" t="e">
        <f>SUMIFS('[1]Deals (investment)'!$C:$C,'[1]Deals (investment)'!$B:$B,$A750,'[1]Deals (investment)'!$T:$T,AV$1)</f>
        <v>#VALUE!</v>
      </c>
      <c r="AW750" s="17" t="e">
        <f>SUMIFS('[1]Deals (investment)'!$C:$C,'[1]Deals (investment)'!$B:$B,$A750,'[1]Deals (investment)'!$T:$T,AW$1)</f>
        <v>#VALUE!</v>
      </c>
      <c r="AX750" s="17" t="e">
        <f>SUMIFS('[1]Deals (investment)'!$C:$C,'[1]Deals (investment)'!$B:$B,$A750,'[1]Deals (investment)'!$T:$T,AX$1)</f>
        <v>#VALUE!</v>
      </c>
      <c r="AY750" s="17" t="e">
        <f>SUMIFS('[1]Deals (investment)'!$C:$C,'[1]Deals (investment)'!$B:$B,$A750,'[1]Deals (investment)'!$T:$T,AY$1)</f>
        <v>#VALUE!</v>
      </c>
      <c r="AZ750" s="17" t="e">
        <f>SUMIFS('[1]Deals (investment)'!$C:$C,'[1]Deals (investment)'!$B:$B,$A750,'[1]Deals (investment)'!$T:$T,AZ$1)</f>
        <v>#VALUE!</v>
      </c>
      <c r="BA750" s="17" t="e">
        <f>SUMIFS('[1]Deals (investment)'!$C:$C,'[1]Deals (investment)'!$B:$B,$A750,'[1]Deals (investment)'!$T:$T,BA$1)</f>
        <v>#VALUE!</v>
      </c>
      <c r="BB750" s="17" t="e">
        <f>SUMIFS('[1]Deals (investment)'!$C:$C,'[1]Deals (investment)'!$B:$B,$A750,'[1]Deals (investment)'!$T:$T,BB$1)</f>
        <v>#VALUE!</v>
      </c>
      <c r="BC750" s="17" t="e">
        <f>SUMIFS('[1]Deals (Exits)'!$C:$C,'[1]Deals (Exits)'!$B:$B,$A750)</f>
        <v>#VALUE!</v>
      </c>
      <c r="BD750" s="17" t="e">
        <f>SUMIFS('[1]Deals (investment)'!$C:$C,'[1]Deals (investment)'!$B:$B,$A750,'[1]Deals (investment)'!$V:$V,BD$1)</f>
        <v>#VALUE!</v>
      </c>
      <c r="BE750" s="17" t="e">
        <f>SUMIFS('[1]Deals (investment)'!$C:$C,'[1]Deals (investment)'!$B:$B,$A750,'[1]Deals (investment)'!$V:$V,BE$1)</f>
        <v>#VALUE!</v>
      </c>
      <c r="BF750" s="17" t="e">
        <f>SUMIFS('[1]Deals (investment)'!$C:$C,'[1]Deals (investment)'!$B:$B,$A750,'[1]Deals (investment)'!$V:$V,BF$1)</f>
        <v>#VALUE!</v>
      </c>
      <c r="BG750" s="17" t="e">
        <f>SUMIFS('[1]Deals (investment)'!$C:$C,'[1]Deals (investment)'!$B:$B,$A750,'[1]Deals (investment)'!$V:$V,BG$1)</f>
        <v>#VALUE!</v>
      </c>
      <c r="BH750" s="17" t="e">
        <f>SUMIFS('[1]Deals (investment)'!$C:$C,'[1]Deals (investment)'!$B:$B,$A750,'[1]Deals (investment)'!$V:$V,BH$1)</f>
        <v>#VALUE!</v>
      </c>
      <c r="BI750" s="17" t="e">
        <f>SUMIFS('[1]Deals (investment)'!$C:$C,'[1]Deals (investment)'!$B:$B,$A750,'[1]Deals (investment)'!$V:$V,BI$1)</f>
        <v>#VALUE!</v>
      </c>
      <c r="BJ750" s="17" t="e">
        <f>SUMIFS('[1]Deals (investment)'!$C:$C,'[1]Deals (investment)'!$B:$B,$A750,'[1]Deals (investment)'!$V:$V,BJ$1)</f>
        <v>#VALUE!</v>
      </c>
      <c r="BK750" s="17" t="e">
        <f>SUMIFS('[1]Deals (investment)'!$C:$C,'[1]Deals (investment)'!$B:$B,$A750,'[1]Deals (investment)'!$V:$V,BK$1)</f>
        <v>#VALUE!</v>
      </c>
      <c r="BL750" s="17" t="e">
        <f>SUMIFS('[1]Deals (investment)'!$C:$C,'[1]Deals (investment)'!$B:$B,$A750,'[1]Deals (investment)'!$V:$V,BL$1)</f>
        <v>#VALUE!</v>
      </c>
      <c r="BM750" s="17" t="e">
        <f>SUMIFS('[1]Deals (investment)'!$C:$C,'[1]Deals (investment)'!$B:$B,$A750,'[1]Deals (investment)'!$V:$V,BM$1)</f>
        <v>#VALUE!</v>
      </c>
      <c r="BN750" s="15"/>
      <c r="BO750" s="15"/>
      <c r="BP750" s="22"/>
      <c r="BQ750" s="15"/>
      <c r="BR750" s="15"/>
      <c r="BS750" s="15"/>
      <c r="BT750" s="15"/>
      <c r="BU750" s="15"/>
      <c r="BV750" s="15"/>
      <c r="BW750" s="15"/>
      <c r="BX750" s="15"/>
      <c r="BY750" s="15"/>
      <c r="BZ750" s="15"/>
      <c r="CA750" s="15"/>
      <c r="CB750" s="15"/>
      <c r="CC750" s="15"/>
      <c r="CD750" s="15" t="str">
        <f t="shared" si="114"/>
        <v>Congo Business NetworkCongo Business Network est un réseau international des professionnels et des entrepreneurs congolais</v>
      </c>
      <c r="CE750" s="15"/>
      <c r="CF750" s="15"/>
      <c r="CG750" s="15"/>
      <c r="CH750" s="15"/>
      <c r="CI750" s="15"/>
      <c r="CJ750" s="15"/>
    </row>
    <row r="751" spans="1:88" ht="12.75">
      <c r="A751" s="15" t="s">
        <v>5457</v>
      </c>
      <c r="B751" s="15" t="s">
        <v>5458</v>
      </c>
      <c r="C751" s="15" t="s">
        <v>58</v>
      </c>
      <c r="D751" s="16">
        <v>2016</v>
      </c>
      <c r="E751" s="15" t="s">
        <v>90</v>
      </c>
      <c r="F751" s="15"/>
      <c r="G751" s="15" t="s">
        <v>91</v>
      </c>
      <c r="H751" s="15"/>
      <c r="I751" s="15" t="s">
        <v>91</v>
      </c>
      <c r="J751" s="15"/>
      <c r="K751" s="17" t="e">
        <f t="shared" si="105"/>
        <v>#VALUE!</v>
      </c>
      <c r="L751" s="15"/>
      <c r="M751" s="18" t="e">
        <f t="shared" si="95"/>
        <v>#VALUE!</v>
      </c>
      <c r="N751" s="15"/>
      <c r="O751" s="15"/>
      <c r="P751" s="15"/>
      <c r="Q751" s="15"/>
      <c r="R751" s="15" t="s">
        <v>132</v>
      </c>
      <c r="S751" s="19" t="s">
        <v>144</v>
      </c>
      <c r="T751" s="15" t="s">
        <v>312</v>
      </c>
      <c r="U751" s="17" t="s">
        <v>312</v>
      </c>
      <c r="V751" s="15" t="s">
        <v>5459</v>
      </c>
      <c r="W751" s="15"/>
      <c r="X751" s="15" t="s">
        <v>158</v>
      </c>
      <c r="Y751" s="15" t="s">
        <v>5460</v>
      </c>
      <c r="AB751" s="20" t="s">
        <v>286</v>
      </c>
      <c r="AC751" s="55" t="s">
        <v>5461</v>
      </c>
      <c r="AD751" s="21" t="s">
        <v>5462</v>
      </c>
      <c r="AE751" s="21" t="s">
        <v>5463</v>
      </c>
      <c r="AF751" s="21" t="s">
        <v>5464</v>
      </c>
      <c r="AG751" s="22">
        <f t="shared" si="113"/>
        <v>0.64516129032258063</v>
      </c>
      <c r="AH751" s="15" t="str">
        <f t="shared" si="111"/>
        <v/>
      </c>
      <c r="AI751" s="22" t="str">
        <f>VLOOKUP(A751,'[1]Deals (investment)'!$B$2:$Z$1497,1,FALSE)</f>
        <v>Click2Sure</v>
      </c>
      <c r="AJ751" s="22">
        <f>VLOOKUP(A751,'[1]Deals (investment)'!$B$2:$Z$870,15,FALSE)</f>
        <v>0</v>
      </c>
      <c r="AK751" s="17" t="e">
        <f>VLOOKUP(A751,'[1]Deals (Exits)'!B:B,1,FALSE)</f>
        <v>#N/A</v>
      </c>
      <c r="AL751" s="23">
        <f>VLOOKUP(G751,[1]Lookups!$V$3:$Y$197,4,FALSE)</f>
        <v>0</v>
      </c>
      <c r="AM751" s="17" t="str">
        <f>VLOOKUP(X751,[1]Lookups!$B$3:$C$200,2,FALSE)</f>
        <v>Financial Services</v>
      </c>
      <c r="AN751" s="17" t="str">
        <f>VLOOKUP(R751,[1]Lookups!$H$3:$I$69,2,FALSE)</f>
        <v>3. Early Venture</v>
      </c>
      <c r="AO751" s="17" t="e">
        <f>VLOOKUP(T751,[1]Lookups!$H$3:$I$69,2,FALSE)</f>
        <v>#N/A</v>
      </c>
      <c r="AP751" s="17" t="str">
        <f>VLOOKUP(AN751,[1]Lookups!$N$3:$O$11,2,FALSE)</f>
        <v>Early</v>
      </c>
      <c r="AQ751" s="18" t="e">
        <f>COUNTIFS('[1]Deals (investment)'!$B:$B,$A751)</f>
        <v>#VALUE!</v>
      </c>
      <c r="AR751" s="18" t="e">
        <f>COUNTIFS('[1]Deals (investment)'!$B:$B,$A751,'[1]Deals (investment)'!$T:$T,$AW$1)+COUNTIFS('[1]Deals (investment)'!$B:$B,$A751,'[1]Deals (investment)'!$T:$T,$AX$1)+COUNTIFS('[1]Deals (investment)'!$B:$B,$A751,'[1]Deals (investment)'!$T:$T,$AY$1)</f>
        <v>#VALUE!</v>
      </c>
      <c r="AS751" s="17" t="e">
        <f>SUMIFS('[1]Deals (investment)'!$C:$C,'[1]Deals (investment)'!$B:$B,$A751)</f>
        <v>#VALUE!</v>
      </c>
      <c r="AT751" s="17" t="e">
        <f t="shared" si="106"/>
        <v>#VALUE!</v>
      </c>
      <c r="AU751" s="18" t="e">
        <f>COUNTIF('[1]Deals (Exits)'!$B:$B,A751)</f>
        <v>#VALUE!</v>
      </c>
      <c r="AV751" s="17" t="e">
        <f>SUMIFS('[1]Deals (investment)'!$C:$C,'[1]Deals (investment)'!$B:$B,$A751,'[1]Deals (investment)'!$T:$T,AV$1)</f>
        <v>#VALUE!</v>
      </c>
      <c r="AW751" s="17" t="e">
        <f>SUMIFS('[1]Deals (investment)'!$C:$C,'[1]Deals (investment)'!$B:$B,$A751,'[1]Deals (investment)'!$T:$T,AW$1)</f>
        <v>#VALUE!</v>
      </c>
      <c r="AX751" s="17" t="e">
        <f>SUMIFS('[1]Deals (investment)'!$C:$C,'[1]Deals (investment)'!$B:$B,$A751,'[1]Deals (investment)'!$T:$T,AX$1)</f>
        <v>#VALUE!</v>
      </c>
      <c r="AY751" s="17" t="e">
        <f>SUMIFS('[1]Deals (investment)'!$C:$C,'[1]Deals (investment)'!$B:$B,$A751,'[1]Deals (investment)'!$T:$T,AY$1)</f>
        <v>#VALUE!</v>
      </c>
      <c r="AZ751" s="17" t="e">
        <f>SUMIFS('[1]Deals (investment)'!$C:$C,'[1]Deals (investment)'!$B:$B,$A751,'[1]Deals (investment)'!$T:$T,AZ$1)</f>
        <v>#VALUE!</v>
      </c>
      <c r="BA751" s="17" t="e">
        <f>SUMIFS('[1]Deals (investment)'!$C:$C,'[1]Deals (investment)'!$B:$B,$A751,'[1]Deals (investment)'!$T:$T,BA$1)</f>
        <v>#VALUE!</v>
      </c>
      <c r="BB751" s="17" t="e">
        <f>SUMIFS('[1]Deals (investment)'!$C:$C,'[1]Deals (investment)'!$B:$B,$A751,'[1]Deals (investment)'!$T:$T,BB$1)</f>
        <v>#VALUE!</v>
      </c>
      <c r="BC751" s="17" t="e">
        <f>SUMIFS('[1]Deals (Exits)'!$C:$C,'[1]Deals (Exits)'!$B:$B,$A751)</f>
        <v>#VALUE!</v>
      </c>
      <c r="BD751" s="17" t="e">
        <f>SUMIFS('[1]Deals (investment)'!$C:$C,'[1]Deals (investment)'!$B:$B,$A751,'[1]Deals (investment)'!$V:$V,BD$1)</f>
        <v>#VALUE!</v>
      </c>
      <c r="BE751" s="17" t="e">
        <f>SUMIFS('[1]Deals (investment)'!$C:$C,'[1]Deals (investment)'!$B:$B,$A751,'[1]Deals (investment)'!$V:$V,BE$1)</f>
        <v>#VALUE!</v>
      </c>
      <c r="BF751" s="17" t="e">
        <f>SUMIFS('[1]Deals (investment)'!$C:$C,'[1]Deals (investment)'!$B:$B,$A751,'[1]Deals (investment)'!$V:$V,BF$1)</f>
        <v>#VALUE!</v>
      </c>
      <c r="BG751" s="17" t="e">
        <f>SUMIFS('[1]Deals (investment)'!$C:$C,'[1]Deals (investment)'!$B:$B,$A751,'[1]Deals (investment)'!$V:$V,BG$1)</f>
        <v>#VALUE!</v>
      </c>
      <c r="BH751" s="17" t="e">
        <f>SUMIFS('[1]Deals (investment)'!$C:$C,'[1]Deals (investment)'!$B:$B,$A751,'[1]Deals (investment)'!$V:$V,BH$1)</f>
        <v>#VALUE!</v>
      </c>
      <c r="BI751" s="17" t="e">
        <f>SUMIFS('[1]Deals (investment)'!$C:$C,'[1]Deals (investment)'!$B:$B,$A751,'[1]Deals (investment)'!$V:$V,BI$1)</f>
        <v>#VALUE!</v>
      </c>
      <c r="BJ751" s="17" t="e">
        <f>SUMIFS('[1]Deals (investment)'!$C:$C,'[1]Deals (investment)'!$B:$B,$A751,'[1]Deals (investment)'!$V:$V,BJ$1)</f>
        <v>#VALUE!</v>
      </c>
      <c r="BK751" s="17" t="e">
        <f>SUMIFS('[1]Deals (investment)'!$C:$C,'[1]Deals (investment)'!$B:$B,$A751,'[1]Deals (investment)'!$V:$V,BK$1)</f>
        <v>#VALUE!</v>
      </c>
      <c r="BL751" s="17" t="e">
        <f>SUMIFS('[1]Deals (investment)'!$C:$C,'[1]Deals (investment)'!$B:$B,$A751,'[1]Deals (investment)'!$V:$V,BL$1)</f>
        <v>#VALUE!</v>
      </c>
      <c r="BM751" s="17" t="e">
        <f>SUMIFS('[1]Deals (investment)'!$C:$C,'[1]Deals (investment)'!$B:$B,$A751,'[1]Deals (investment)'!$V:$V,BM$1)</f>
        <v>#VALUE!</v>
      </c>
      <c r="BN751" s="15"/>
      <c r="BO751" s="15"/>
      <c r="BP751" s="22"/>
      <c r="BQ751" s="15"/>
      <c r="BR751" s="15"/>
      <c r="BS751" s="15"/>
      <c r="BT751" s="15"/>
      <c r="BU751" s="15"/>
      <c r="BV751" s="15"/>
      <c r="BW751" s="15"/>
      <c r="BX751" s="15"/>
      <c r="BY751" s="15"/>
      <c r="BZ751" s="15"/>
      <c r="CA751" s="15"/>
      <c r="CB751" s="15"/>
      <c r="CC751" s="15"/>
      <c r="CD751" s="15" t="str">
        <f t="shared" si="114"/>
        <v>Click2SureClick2Sure is a fullstack digital insurance platform which enables retailers, service providers, distributors and brokers to bolt on a selection of over 20 custom developed insurance products, at the point of sale.Active</v>
      </c>
      <c r="CE751" s="15"/>
      <c r="CF751" s="15"/>
      <c r="CG751" s="15"/>
      <c r="CH751" s="15"/>
      <c r="CI751" s="15"/>
      <c r="CJ751" s="15"/>
    </row>
    <row r="752" spans="1:88" ht="12.75">
      <c r="A752" s="15" t="s">
        <v>5465</v>
      </c>
      <c r="B752" s="15" t="s">
        <v>5466</v>
      </c>
      <c r="C752" s="15" t="s">
        <v>58</v>
      </c>
      <c r="D752" s="16">
        <v>2005</v>
      </c>
      <c r="E752" s="15" t="s">
        <v>5467</v>
      </c>
      <c r="F752" s="15"/>
      <c r="G752" s="15"/>
      <c r="H752" s="15"/>
      <c r="I752" s="15"/>
      <c r="J752" s="15"/>
      <c r="K752" s="17" t="e">
        <f t="shared" si="105"/>
        <v>#VALUE!</v>
      </c>
      <c r="L752" s="15"/>
      <c r="M752" s="18" t="e">
        <f t="shared" si="95"/>
        <v>#VALUE!</v>
      </c>
      <c r="N752" s="15"/>
      <c r="O752" s="15"/>
      <c r="P752" s="15"/>
      <c r="Q752" s="15"/>
      <c r="R752" s="15"/>
      <c r="S752" s="19"/>
      <c r="T752" s="15"/>
      <c r="U752" s="17"/>
      <c r="V752" s="15" t="s">
        <v>5468</v>
      </c>
      <c r="W752" s="15"/>
      <c r="X752" s="15" t="s">
        <v>5469</v>
      </c>
      <c r="Y752" s="15"/>
      <c r="AB752" s="20"/>
      <c r="AC752" s="21" t="s">
        <v>5470</v>
      </c>
      <c r="AD752" s="15"/>
      <c r="AE752" s="15"/>
      <c r="AF752" s="21" t="s">
        <v>5471</v>
      </c>
      <c r="AG752" s="22">
        <f t="shared" si="113"/>
        <v>0.32258064516129031</v>
      </c>
      <c r="AH752" s="15" t="e">
        <f t="shared" si="111"/>
        <v>#VALUE!</v>
      </c>
      <c r="AI752" s="22" t="e">
        <f>VLOOKUP(A752,'[1]Deals (investment)'!$B$2:$Z$1497,1,FALSE)</f>
        <v>#N/A</v>
      </c>
      <c r="AJ752" s="22" t="e">
        <f>VLOOKUP(A752,'[1]Deals (investment)'!$B$2:$Z$870,15,FALSE)</f>
        <v>#N/A</v>
      </c>
      <c r="AK752" s="17" t="e">
        <f>VLOOKUP(A752,'[1]Deals (Exits)'!B:B,1,FALSE)</f>
        <v>#N/A</v>
      </c>
      <c r="AL752" s="23" t="e">
        <f>VLOOKUP(G752,[1]Lookups!$V$3:$Y$197,4,FALSE)</f>
        <v>#N/A</v>
      </c>
      <c r="AM752" s="17" t="e">
        <f>VLOOKUP(X752,[1]Lookups!$B$3:$C$200,2,FALSE)</f>
        <v>#N/A</v>
      </c>
      <c r="AN752" s="17" t="e">
        <f>VLOOKUP(R752,[1]Lookups!$H$3:$I$69,2,FALSE)</f>
        <v>#N/A</v>
      </c>
      <c r="AO752" s="17" t="e">
        <f>VLOOKUP(T752,[1]Lookups!$H$3:$I$69,2,FALSE)</f>
        <v>#N/A</v>
      </c>
      <c r="AP752" s="17" t="e">
        <f>VLOOKUP(AN752,[1]Lookups!$N$3:$O$11,2,FALSE)</f>
        <v>#N/A</v>
      </c>
      <c r="AQ752" s="18" t="e">
        <f>COUNTIFS('[1]Deals (investment)'!$B:$B,$A752)</f>
        <v>#VALUE!</v>
      </c>
      <c r="AR752" s="18" t="e">
        <f>COUNTIFS('[1]Deals (investment)'!$B:$B,$A752,'[1]Deals (investment)'!$T:$T,$AW$1)+COUNTIFS('[1]Deals (investment)'!$B:$B,$A752,'[1]Deals (investment)'!$T:$T,$AX$1)+COUNTIFS('[1]Deals (investment)'!$B:$B,$A752,'[1]Deals (investment)'!$T:$T,$AY$1)</f>
        <v>#VALUE!</v>
      </c>
      <c r="AS752" s="17" t="e">
        <f>SUMIFS('[1]Deals (investment)'!$C:$C,'[1]Deals (investment)'!$B:$B,$A752)</f>
        <v>#VALUE!</v>
      </c>
      <c r="AT752" s="17" t="e">
        <f t="shared" si="106"/>
        <v>#VALUE!</v>
      </c>
      <c r="AU752" s="18" t="e">
        <f>COUNTIF('[1]Deals (Exits)'!$B:$B,A752)</f>
        <v>#VALUE!</v>
      </c>
      <c r="AV752" s="17" t="e">
        <f>SUMIFS('[1]Deals (investment)'!$C:$C,'[1]Deals (investment)'!$B:$B,$A752,'[1]Deals (investment)'!$T:$T,AV$1)</f>
        <v>#VALUE!</v>
      </c>
      <c r="AW752" s="17" t="e">
        <f>SUMIFS('[1]Deals (investment)'!$C:$C,'[1]Deals (investment)'!$B:$B,$A752,'[1]Deals (investment)'!$T:$T,AW$1)</f>
        <v>#VALUE!</v>
      </c>
      <c r="AX752" s="17" t="e">
        <f>SUMIFS('[1]Deals (investment)'!$C:$C,'[1]Deals (investment)'!$B:$B,$A752,'[1]Deals (investment)'!$T:$T,AX$1)</f>
        <v>#VALUE!</v>
      </c>
      <c r="AY752" s="17" t="e">
        <f>SUMIFS('[1]Deals (investment)'!$C:$C,'[1]Deals (investment)'!$B:$B,$A752,'[1]Deals (investment)'!$T:$T,AY$1)</f>
        <v>#VALUE!</v>
      </c>
      <c r="AZ752" s="17" t="e">
        <f>SUMIFS('[1]Deals (investment)'!$C:$C,'[1]Deals (investment)'!$B:$B,$A752,'[1]Deals (investment)'!$T:$T,AZ$1)</f>
        <v>#VALUE!</v>
      </c>
      <c r="BA752" s="17" t="e">
        <f>SUMIFS('[1]Deals (investment)'!$C:$C,'[1]Deals (investment)'!$B:$B,$A752,'[1]Deals (investment)'!$T:$T,BA$1)</f>
        <v>#VALUE!</v>
      </c>
      <c r="BB752" s="17" t="e">
        <f>SUMIFS('[1]Deals (investment)'!$C:$C,'[1]Deals (investment)'!$B:$B,$A752,'[1]Deals (investment)'!$T:$T,BB$1)</f>
        <v>#VALUE!</v>
      </c>
      <c r="BC752" s="17" t="e">
        <f>SUMIFS('[1]Deals (Exits)'!$C:$C,'[1]Deals (Exits)'!$B:$B,$A752)</f>
        <v>#VALUE!</v>
      </c>
      <c r="BD752" s="17" t="e">
        <f>SUMIFS('[1]Deals (investment)'!$C:$C,'[1]Deals (investment)'!$B:$B,$A752,'[1]Deals (investment)'!$V:$V,BD$1)</f>
        <v>#VALUE!</v>
      </c>
      <c r="BE752" s="17" t="e">
        <f>SUMIFS('[1]Deals (investment)'!$C:$C,'[1]Deals (investment)'!$B:$B,$A752,'[1]Deals (investment)'!$V:$V,BE$1)</f>
        <v>#VALUE!</v>
      </c>
      <c r="BF752" s="17" t="e">
        <f>SUMIFS('[1]Deals (investment)'!$C:$C,'[1]Deals (investment)'!$B:$B,$A752,'[1]Deals (investment)'!$V:$V,BF$1)</f>
        <v>#VALUE!</v>
      </c>
      <c r="BG752" s="17" t="e">
        <f>SUMIFS('[1]Deals (investment)'!$C:$C,'[1]Deals (investment)'!$B:$B,$A752,'[1]Deals (investment)'!$V:$V,BG$1)</f>
        <v>#VALUE!</v>
      </c>
      <c r="BH752" s="17" t="e">
        <f>SUMIFS('[1]Deals (investment)'!$C:$C,'[1]Deals (investment)'!$B:$B,$A752,'[1]Deals (investment)'!$V:$V,BH$1)</f>
        <v>#VALUE!</v>
      </c>
      <c r="BI752" s="17" t="e">
        <f>SUMIFS('[1]Deals (investment)'!$C:$C,'[1]Deals (investment)'!$B:$B,$A752,'[1]Deals (investment)'!$V:$V,BI$1)</f>
        <v>#VALUE!</v>
      </c>
      <c r="BJ752" s="17" t="e">
        <f>SUMIFS('[1]Deals (investment)'!$C:$C,'[1]Deals (investment)'!$B:$B,$A752,'[1]Deals (investment)'!$V:$V,BJ$1)</f>
        <v>#VALUE!</v>
      </c>
      <c r="BK752" s="17" t="e">
        <f>SUMIFS('[1]Deals (investment)'!$C:$C,'[1]Deals (investment)'!$B:$B,$A752,'[1]Deals (investment)'!$V:$V,BK$1)</f>
        <v>#VALUE!</v>
      </c>
      <c r="BL752" s="17" t="e">
        <f>SUMIFS('[1]Deals (investment)'!$C:$C,'[1]Deals (investment)'!$B:$B,$A752,'[1]Deals (investment)'!$V:$V,BL$1)</f>
        <v>#VALUE!</v>
      </c>
      <c r="BM752" s="17" t="e">
        <f>SUMIFS('[1]Deals (investment)'!$C:$C,'[1]Deals (investment)'!$B:$B,$A752,'[1]Deals (investment)'!$V:$V,BM$1)</f>
        <v>#VALUE!</v>
      </c>
      <c r="BN752" s="15"/>
      <c r="BO752" s="15"/>
      <c r="BP752" s="22"/>
      <c r="BQ752" s="15"/>
      <c r="BR752" s="15"/>
      <c r="BS752" s="15"/>
      <c r="BT752" s="15"/>
      <c r="BU752" s="15"/>
      <c r="BV752" s="15"/>
      <c r="BW752" s="15"/>
      <c r="BX752" s="15"/>
      <c r="BY752" s="15"/>
      <c r="BZ752" s="15"/>
      <c r="CA752" s="15"/>
      <c r="CB752" s="15"/>
      <c r="CC752" s="15"/>
      <c r="CD752" s="15" t="str">
        <f t="shared" si="114"/>
        <v>Connect AfricaConnect Africa is a grass roots organization that helps villagers in Uganda who are struggling to support children orphaned by AIDS. Our mission is to strengthen families by providing educational sponsorship to orphans and business loans to the guardians of orphans. We work in communities that are often overlooked by large charitable organizations.Active</v>
      </c>
      <c r="CE752" s="15"/>
      <c r="CF752" s="15"/>
      <c r="CG752" s="15"/>
      <c r="CH752" s="15"/>
      <c r="CI752" s="15"/>
      <c r="CJ752" s="15"/>
    </row>
    <row r="753" spans="1:118" ht="12.75">
      <c r="A753" s="15" t="s">
        <v>5472</v>
      </c>
      <c r="B753" s="15" t="s">
        <v>5473</v>
      </c>
      <c r="C753" s="15" t="s">
        <v>58</v>
      </c>
      <c r="D753" s="16">
        <v>2016</v>
      </c>
      <c r="E753" s="15" t="s">
        <v>1086</v>
      </c>
      <c r="F753" s="15"/>
      <c r="G753" s="15" t="s">
        <v>891</v>
      </c>
      <c r="H753" s="15"/>
      <c r="I753" s="15" t="s">
        <v>891</v>
      </c>
      <c r="J753" s="15"/>
      <c r="K753" s="17" t="e">
        <f t="shared" si="105"/>
        <v>#VALUE!</v>
      </c>
      <c r="L753" s="15"/>
      <c r="M753" s="18" t="e">
        <f t="shared" si="95"/>
        <v>#VALUE!</v>
      </c>
      <c r="N753" s="15"/>
      <c r="O753" s="15"/>
      <c r="P753" s="15"/>
      <c r="Q753" s="15"/>
      <c r="R753" s="15" t="s">
        <v>375</v>
      </c>
      <c r="S753" s="19" t="s">
        <v>144</v>
      </c>
      <c r="T753" s="15" t="s">
        <v>312</v>
      </c>
      <c r="U753" s="17" t="s">
        <v>312</v>
      </c>
      <c r="V753" s="15" t="s">
        <v>5474</v>
      </c>
      <c r="W753" s="15"/>
      <c r="X753" s="15" t="s">
        <v>158</v>
      </c>
      <c r="Y753" s="15" t="s">
        <v>5475</v>
      </c>
      <c r="AB753" s="32">
        <v>43506</v>
      </c>
      <c r="AC753" s="21" t="s">
        <v>5476</v>
      </c>
      <c r="AD753" s="21" t="s">
        <v>5477</v>
      </c>
      <c r="AE753" s="21" t="s">
        <v>5478</v>
      </c>
      <c r="AF753" s="21" t="s">
        <v>5479</v>
      </c>
      <c r="AG753" s="22">
        <f t="shared" si="113"/>
        <v>0.64516129032258063</v>
      </c>
      <c r="AH753" s="15" t="str">
        <f t="shared" si="111"/>
        <v/>
      </c>
      <c r="AI753" s="22" t="str">
        <f>VLOOKUP(A753,'[1]Deals (investment)'!$B$2:$Z$1497,1,FALSE)</f>
        <v>ClinicPesa</v>
      </c>
      <c r="AJ753" s="22">
        <f>VLOOKUP(A753,'[1]Deals (investment)'!$B$2:$Z$870,15,FALSE)</f>
        <v>0</v>
      </c>
      <c r="AK753" s="17" t="e">
        <f>VLOOKUP(A753,'[1]Deals (Exits)'!B:B,1,FALSE)</f>
        <v>#N/A</v>
      </c>
      <c r="AL753" s="23">
        <f>VLOOKUP(G753,[1]Lookups!$V$3:$Y$197,4,FALSE)</f>
        <v>0</v>
      </c>
      <c r="AM753" s="17" t="str">
        <f>VLOOKUP(X753,[1]Lookups!$B$3:$C$200,2,FALSE)</f>
        <v>Financial Services</v>
      </c>
      <c r="AN753" s="17" t="str">
        <f>VLOOKUP(R753,[1]Lookups!$H$3:$I$69,2,FALSE)</f>
        <v>2. Seed</v>
      </c>
      <c r="AO753" s="17" t="e">
        <f>VLOOKUP(T753,[1]Lookups!$H$3:$I$69,2,FALSE)</f>
        <v>#N/A</v>
      </c>
      <c r="AP753" s="17" t="str">
        <f>VLOOKUP(AN753,[1]Lookups!$N$3:$O$11,2,FALSE)</f>
        <v>Early</v>
      </c>
      <c r="AQ753" s="18" t="e">
        <f>COUNTIFS('[1]Deals (investment)'!$B:$B,$A753)</f>
        <v>#VALUE!</v>
      </c>
      <c r="AR753" s="18" t="e">
        <f>COUNTIFS('[1]Deals (investment)'!$B:$B,$A753,'[1]Deals (investment)'!$T:$T,$AW$1)+COUNTIFS('[1]Deals (investment)'!$B:$B,$A753,'[1]Deals (investment)'!$T:$T,$AX$1)+COUNTIFS('[1]Deals (investment)'!$B:$B,$A753,'[1]Deals (investment)'!$T:$T,$AY$1)</f>
        <v>#VALUE!</v>
      </c>
      <c r="AS753" s="17" t="e">
        <f>SUMIFS('[1]Deals (investment)'!$C:$C,'[1]Deals (investment)'!$B:$B,$A753)</f>
        <v>#VALUE!</v>
      </c>
      <c r="AT753" s="17" t="e">
        <f t="shared" si="106"/>
        <v>#VALUE!</v>
      </c>
      <c r="AU753" s="18" t="e">
        <f>COUNTIF('[1]Deals (Exits)'!$B:$B,A753)</f>
        <v>#VALUE!</v>
      </c>
      <c r="AV753" s="17" t="e">
        <f>SUMIFS('[1]Deals (investment)'!$C:$C,'[1]Deals (investment)'!$B:$B,$A753,'[1]Deals (investment)'!$T:$T,AV$1)</f>
        <v>#VALUE!</v>
      </c>
      <c r="AW753" s="17" t="e">
        <f>SUMIFS('[1]Deals (investment)'!$C:$C,'[1]Deals (investment)'!$B:$B,$A753,'[1]Deals (investment)'!$T:$T,AW$1)</f>
        <v>#VALUE!</v>
      </c>
      <c r="AX753" s="17" t="e">
        <f>SUMIFS('[1]Deals (investment)'!$C:$C,'[1]Deals (investment)'!$B:$B,$A753,'[1]Deals (investment)'!$T:$T,AX$1)</f>
        <v>#VALUE!</v>
      </c>
      <c r="AY753" s="17" t="e">
        <f>SUMIFS('[1]Deals (investment)'!$C:$C,'[1]Deals (investment)'!$B:$B,$A753,'[1]Deals (investment)'!$T:$T,AY$1)</f>
        <v>#VALUE!</v>
      </c>
      <c r="AZ753" s="17" t="e">
        <f>SUMIFS('[1]Deals (investment)'!$C:$C,'[1]Deals (investment)'!$B:$B,$A753,'[1]Deals (investment)'!$T:$T,AZ$1)</f>
        <v>#VALUE!</v>
      </c>
      <c r="BA753" s="17" t="e">
        <f>SUMIFS('[1]Deals (investment)'!$C:$C,'[1]Deals (investment)'!$B:$B,$A753,'[1]Deals (investment)'!$T:$T,BA$1)</f>
        <v>#VALUE!</v>
      </c>
      <c r="BB753" s="17" t="e">
        <f>SUMIFS('[1]Deals (investment)'!$C:$C,'[1]Deals (investment)'!$B:$B,$A753,'[1]Deals (investment)'!$T:$T,BB$1)</f>
        <v>#VALUE!</v>
      </c>
      <c r="BC753" s="17" t="e">
        <f>SUMIFS('[1]Deals (Exits)'!$C:$C,'[1]Deals (Exits)'!$B:$B,$A753)</f>
        <v>#VALUE!</v>
      </c>
      <c r="BD753" s="17" t="e">
        <f>SUMIFS('[1]Deals (investment)'!$C:$C,'[1]Deals (investment)'!$B:$B,$A753,'[1]Deals (investment)'!$V:$V,BD$1)</f>
        <v>#VALUE!</v>
      </c>
      <c r="BE753" s="17" t="e">
        <f>SUMIFS('[1]Deals (investment)'!$C:$C,'[1]Deals (investment)'!$B:$B,$A753,'[1]Deals (investment)'!$V:$V,BE$1)</f>
        <v>#VALUE!</v>
      </c>
      <c r="BF753" s="17" t="e">
        <f>SUMIFS('[1]Deals (investment)'!$C:$C,'[1]Deals (investment)'!$B:$B,$A753,'[1]Deals (investment)'!$V:$V,BF$1)</f>
        <v>#VALUE!</v>
      </c>
      <c r="BG753" s="17" t="e">
        <f>SUMIFS('[1]Deals (investment)'!$C:$C,'[1]Deals (investment)'!$B:$B,$A753,'[1]Deals (investment)'!$V:$V,BG$1)</f>
        <v>#VALUE!</v>
      </c>
      <c r="BH753" s="17" t="e">
        <f>SUMIFS('[1]Deals (investment)'!$C:$C,'[1]Deals (investment)'!$B:$B,$A753,'[1]Deals (investment)'!$V:$V,BH$1)</f>
        <v>#VALUE!</v>
      </c>
      <c r="BI753" s="17" t="e">
        <f>SUMIFS('[1]Deals (investment)'!$C:$C,'[1]Deals (investment)'!$B:$B,$A753,'[1]Deals (investment)'!$V:$V,BI$1)</f>
        <v>#VALUE!</v>
      </c>
      <c r="BJ753" s="17" t="e">
        <f>SUMIFS('[1]Deals (investment)'!$C:$C,'[1]Deals (investment)'!$B:$B,$A753,'[1]Deals (investment)'!$V:$V,BJ$1)</f>
        <v>#VALUE!</v>
      </c>
      <c r="BK753" s="17" t="e">
        <f>SUMIFS('[1]Deals (investment)'!$C:$C,'[1]Deals (investment)'!$B:$B,$A753,'[1]Deals (investment)'!$V:$V,BK$1)</f>
        <v>#VALUE!</v>
      </c>
      <c r="BL753" s="17" t="e">
        <f>SUMIFS('[1]Deals (investment)'!$C:$C,'[1]Deals (investment)'!$B:$B,$A753,'[1]Deals (investment)'!$V:$V,BL$1)</f>
        <v>#VALUE!</v>
      </c>
      <c r="BM753" s="17" t="e">
        <f>SUMIFS('[1]Deals (investment)'!$C:$C,'[1]Deals (investment)'!$B:$B,$A753,'[1]Deals (investment)'!$V:$V,BM$1)</f>
        <v>#VALUE!</v>
      </c>
      <c r="BN753" s="15"/>
      <c r="BO753" s="15"/>
      <c r="BP753" s="22"/>
      <c r="BQ753" s="15"/>
      <c r="BR753" s="15"/>
      <c r="BS753" s="15"/>
      <c r="BT753" s="15"/>
      <c r="BU753" s="15"/>
      <c r="BV753" s="15"/>
      <c r="BW753" s="15"/>
      <c r="BX753" s="15"/>
      <c r="BY753" s="15"/>
      <c r="BZ753" s="15"/>
      <c r="CA753" s="15"/>
      <c r="CB753" s="15"/>
      <c r="CC753" s="15"/>
      <c r="CD753" s="15" t="str">
        <f t="shared" si="114"/>
        <v>ClinicpesaClinicPesa is a healthcare micro saving and loans service that empowers the low income earners, insurance underserved, as well as corporates plan for their healthcare and that of their beloved ones.Active</v>
      </c>
      <c r="CE753" s="15"/>
      <c r="CF753" s="15"/>
      <c r="CG753" s="15"/>
      <c r="CH753" s="15"/>
      <c r="CI753" s="15"/>
      <c r="CJ753" s="15"/>
    </row>
    <row r="754" spans="1:118" ht="12.75">
      <c r="A754" s="15" t="s">
        <v>5480</v>
      </c>
      <c r="B754" s="15" t="s">
        <v>5481</v>
      </c>
      <c r="C754" s="15" t="s">
        <v>58</v>
      </c>
      <c r="D754" s="16">
        <v>2017</v>
      </c>
      <c r="E754" s="15" t="s">
        <v>3342</v>
      </c>
      <c r="F754" s="15"/>
      <c r="G754" s="15" t="s">
        <v>61</v>
      </c>
      <c r="H754" s="15"/>
      <c r="I754" s="15" t="s">
        <v>61</v>
      </c>
      <c r="J754" s="15"/>
      <c r="K754" s="17" t="e">
        <f t="shared" si="105"/>
        <v>#VALUE!</v>
      </c>
      <c r="L754" s="15"/>
      <c r="M754" s="18" t="e">
        <f t="shared" si="95"/>
        <v>#VALUE!</v>
      </c>
      <c r="N754" s="15"/>
      <c r="O754" s="15"/>
      <c r="P754" s="15"/>
      <c r="Q754" s="15"/>
      <c r="R754" s="15"/>
      <c r="S754" s="19"/>
      <c r="T754" s="15"/>
      <c r="U754" s="17"/>
      <c r="V754" s="15" t="s">
        <v>5482</v>
      </c>
      <c r="W754" s="15"/>
      <c r="X754" s="15" t="s">
        <v>404</v>
      </c>
      <c r="Y754" s="15" t="s">
        <v>5483</v>
      </c>
      <c r="AB754" s="32">
        <v>43506</v>
      </c>
      <c r="AC754" s="21" t="s">
        <v>5484</v>
      </c>
      <c r="AD754" s="21" t="s">
        <v>5485</v>
      </c>
      <c r="AE754" s="21" t="s">
        <v>5486</v>
      </c>
      <c r="AF754" s="21" t="s">
        <v>5487</v>
      </c>
      <c r="AG754" s="22">
        <f t="shared" si="113"/>
        <v>0.5161290322580645</v>
      </c>
      <c r="AH754" s="15" t="str">
        <f t="shared" si="111"/>
        <v/>
      </c>
      <c r="AI754" s="22" t="str">
        <f>VLOOKUP(A754,'[1]Deals (investment)'!$B$2:$Z$1497,1,FALSE)</f>
        <v>Clintonel Technologies</v>
      </c>
      <c r="AJ754" s="22">
        <f>VLOOKUP(A754,'[1]Deals (investment)'!$B$2:$Z$870,15,FALSE)</f>
        <v>1</v>
      </c>
      <c r="AK754" s="17" t="e">
        <f>VLOOKUP(A754,'[1]Deals (Exits)'!B:B,1,FALSE)</f>
        <v>#N/A</v>
      </c>
      <c r="AL754" s="23">
        <f>VLOOKUP(G754,[1]Lookups!$V$3:$Y$197,4,FALSE)</f>
        <v>0</v>
      </c>
      <c r="AM754" s="17" t="str">
        <f>VLOOKUP(X754,[1]Lookups!$B$3:$C$200,2,FALSE)</f>
        <v>Other Technologies &amp; Information Technology</v>
      </c>
      <c r="AN754" s="17" t="e">
        <f>VLOOKUP(R754,[1]Lookups!$H$3:$I$69,2,FALSE)</f>
        <v>#N/A</v>
      </c>
      <c r="AO754" s="17" t="e">
        <f>VLOOKUP(T754,[1]Lookups!$H$3:$I$69,2,FALSE)</f>
        <v>#N/A</v>
      </c>
      <c r="AP754" s="17" t="e">
        <f>VLOOKUP(AN754,[1]Lookups!$N$3:$O$11,2,FALSE)</f>
        <v>#N/A</v>
      </c>
      <c r="AQ754" s="18" t="e">
        <f>COUNTIFS('[1]Deals (investment)'!$B:$B,$A754)</f>
        <v>#VALUE!</v>
      </c>
      <c r="AR754" s="18" t="e">
        <f>COUNTIFS('[1]Deals (investment)'!$B:$B,$A754,'[1]Deals (investment)'!$T:$T,$AW$1)+COUNTIFS('[1]Deals (investment)'!$B:$B,$A754,'[1]Deals (investment)'!$T:$T,$AX$1)+COUNTIFS('[1]Deals (investment)'!$B:$B,$A754,'[1]Deals (investment)'!$T:$T,$AY$1)</f>
        <v>#VALUE!</v>
      </c>
      <c r="AS754" s="17" t="e">
        <f>SUMIFS('[1]Deals (investment)'!$C:$C,'[1]Deals (investment)'!$B:$B,$A754)</f>
        <v>#VALUE!</v>
      </c>
      <c r="AT754" s="17" t="e">
        <f t="shared" si="106"/>
        <v>#VALUE!</v>
      </c>
      <c r="AU754" s="18" t="e">
        <f>COUNTIF('[1]Deals (Exits)'!$B:$B,A754)</f>
        <v>#VALUE!</v>
      </c>
      <c r="AV754" s="17" t="e">
        <f>SUMIFS('[1]Deals (investment)'!$C:$C,'[1]Deals (investment)'!$B:$B,$A754,'[1]Deals (investment)'!$T:$T,AV$1)</f>
        <v>#VALUE!</v>
      </c>
      <c r="AW754" s="17" t="e">
        <f>SUMIFS('[1]Deals (investment)'!$C:$C,'[1]Deals (investment)'!$B:$B,$A754,'[1]Deals (investment)'!$T:$T,AW$1)</f>
        <v>#VALUE!</v>
      </c>
      <c r="AX754" s="17" t="e">
        <f>SUMIFS('[1]Deals (investment)'!$C:$C,'[1]Deals (investment)'!$B:$B,$A754,'[1]Deals (investment)'!$T:$T,AX$1)</f>
        <v>#VALUE!</v>
      </c>
      <c r="AY754" s="17" t="e">
        <f>SUMIFS('[1]Deals (investment)'!$C:$C,'[1]Deals (investment)'!$B:$B,$A754,'[1]Deals (investment)'!$T:$T,AY$1)</f>
        <v>#VALUE!</v>
      </c>
      <c r="AZ754" s="17" t="e">
        <f>SUMIFS('[1]Deals (investment)'!$C:$C,'[1]Deals (investment)'!$B:$B,$A754,'[1]Deals (investment)'!$T:$T,AZ$1)</f>
        <v>#VALUE!</v>
      </c>
      <c r="BA754" s="17" t="e">
        <f>SUMIFS('[1]Deals (investment)'!$C:$C,'[1]Deals (investment)'!$B:$B,$A754,'[1]Deals (investment)'!$T:$T,BA$1)</f>
        <v>#VALUE!</v>
      </c>
      <c r="BB754" s="17" t="e">
        <f>SUMIFS('[1]Deals (investment)'!$C:$C,'[1]Deals (investment)'!$B:$B,$A754,'[1]Deals (investment)'!$T:$T,BB$1)</f>
        <v>#VALUE!</v>
      </c>
      <c r="BC754" s="17" t="e">
        <f>SUMIFS('[1]Deals (Exits)'!$C:$C,'[1]Deals (Exits)'!$B:$B,$A754)</f>
        <v>#VALUE!</v>
      </c>
      <c r="BD754" s="17" t="e">
        <f>SUMIFS('[1]Deals (investment)'!$C:$C,'[1]Deals (investment)'!$B:$B,$A754,'[1]Deals (investment)'!$V:$V,BD$1)</f>
        <v>#VALUE!</v>
      </c>
      <c r="BE754" s="17" t="e">
        <f>SUMIFS('[1]Deals (investment)'!$C:$C,'[1]Deals (investment)'!$B:$B,$A754,'[1]Deals (investment)'!$V:$V,BE$1)</f>
        <v>#VALUE!</v>
      </c>
      <c r="BF754" s="17" t="e">
        <f>SUMIFS('[1]Deals (investment)'!$C:$C,'[1]Deals (investment)'!$B:$B,$A754,'[1]Deals (investment)'!$V:$V,BF$1)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(investment)'!$B:$B,$A754,'[1]Deals (investment)'!$V:$V,BI$1)</f>
        <v>#VALUE!</v>
      </c>
      <c r="BJ754" s="17" t="e">
        <f>SUMIFS('[1]Deals (investment)'!$C:$C,'[1]Deals (investment)'!$B:$B,$A754,'[1]Deals (investment)'!$V:$V,BJ$1)</f>
        <v>#VALUE!</v>
      </c>
      <c r="BK754" s="17" t="e">
        <f>SUMIFS('[1]Deals (investment)'!$C:$C,'[1]Deals (investment)'!$B:$B,$A754,'[1]Deals (investment)'!$V:$V,BK$1)</f>
        <v>#VALUE!</v>
      </c>
      <c r="BL754" s="17" t="e">
        <f>SUMIFS('[1]Deals (investment)'!$C:$C,'[1]Deals (investment)'!$B:$B,$A754,'[1]Deals (investment)'!$V:$V,BL$1)</f>
        <v>#VALUE!</v>
      </c>
      <c r="BM754" s="17" t="e">
        <f>SUMIFS('[1]Deals (investment)'!$C:$C,'[1]Deals (investment)'!$B:$B,$A754,'[1]Deals (investment)'!$V:$V,BM$1)</f>
        <v>#VALUE!</v>
      </c>
      <c r="BN754" s="15"/>
      <c r="BO754" s="15"/>
      <c r="BP754" s="22"/>
      <c r="BQ754" s="15"/>
      <c r="BR754" s="15"/>
      <c r="BS754" s="15"/>
      <c r="BT754" s="15"/>
      <c r="BU754" s="15"/>
      <c r="BV754" s="15"/>
      <c r="BW754" s="15"/>
      <c r="BX754" s="15"/>
      <c r="BY754" s="15"/>
      <c r="BZ754" s="15"/>
      <c r="CA754" s="15"/>
      <c r="CB754" s="15"/>
      <c r="CC754" s="15"/>
      <c r="CD754" s="15"/>
      <c r="CE754" s="15"/>
      <c r="CF754" s="15"/>
      <c r="CG754" s="15"/>
      <c r="CH754" s="15"/>
      <c r="CI754" s="15"/>
      <c r="CJ754" s="15"/>
    </row>
    <row r="755" spans="1:118" ht="12.75">
      <c r="A755" s="15" t="s">
        <v>5488</v>
      </c>
      <c r="B755" s="15" t="s">
        <v>5489</v>
      </c>
      <c r="C755" s="15" t="s">
        <v>46</v>
      </c>
      <c r="D755" s="16">
        <v>2016</v>
      </c>
      <c r="E755" s="15" t="s">
        <v>117</v>
      </c>
      <c r="F755" s="15"/>
      <c r="G755" s="15" t="s">
        <v>118</v>
      </c>
      <c r="H755" s="15"/>
      <c r="I755" s="15" t="s">
        <v>118</v>
      </c>
      <c r="J755" s="15"/>
      <c r="K755" s="17" t="e">
        <f t="shared" si="105"/>
        <v>#VALUE!</v>
      </c>
      <c r="L755" s="15"/>
      <c r="M755" s="18" t="e">
        <f t="shared" si="95"/>
        <v>#VALUE!</v>
      </c>
      <c r="N755" s="15"/>
      <c r="O755" s="15"/>
      <c r="P755" s="15"/>
      <c r="Q755" s="24" t="e">
        <f ca="1">_xludf.MAXIFS('[1]Deals (investment)'!A:A,'[1]Deals (investment)'!B:B,A755)</f>
        <v>#NAME?</v>
      </c>
      <c r="R755" s="15" t="s">
        <v>636</v>
      </c>
      <c r="S755" s="19">
        <v>10000</v>
      </c>
      <c r="T755" s="15" t="s">
        <v>375</v>
      </c>
      <c r="U755" s="17">
        <v>150000</v>
      </c>
      <c r="V755" s="15" t="s">
        <v>5490</v>
      </c>
      <c r="W755" s="15"/>
      <c r="X755" s="15" t="s">
        <v>294</v>
      </c>
      <c r="Y755" s="15" t="s">
        <v>5491</v>
      </c>
      <c r="AB755" s="32">
        <v>43506</v>
      </c>
      <c r="AC755" s="21" t="s">
        <v>5492</v>
      </c>
      <c r="AD755" s="21" t="s">
        <v>5493</v>
      </c>
      <c r="AE755" s="21" t="s">
        <v>5494</v>
      </c>
      <c r="AF755" s="21" t="s">
        <v>5495</v>
      </c>
      <c r="AG755" s="22">
        <f t="shared" ca="1" si="113"/>
        <v>0.67741935483870963</v>
      </c>
      <c r="AH755" s="15" t="str">
        <f t="shared" si="111"/>
        <v/>
      </c>
      <c r="AI755" s="22" t="str">
        <f>VLOOKUP(A755,'[1]Deals (investment)'!$B$2:$Z$1497,1,FALSE)</f>
        <v>ConnectMed</v>
      </c>
      <c r="AJ755" s="22">
        <f>VLOOKUP(A755,'[1]Deals (investment)'!$B$2:$Z$870,15,FALSE)</f>
        <v>1</v>
      </c>
      <c r="AK755" s="17" t="str">
        <f>VLOOKUP(A755,'[1]Deals (Exits)'!B:B,1,FALSE)</f>
        <v>ConnectMed</v>
      </c>
      <c r="AL755" s="23">
        <f>VLOOKUP(G755,[1]Lookups!$V$3:$Y$197,4,FALSE)</f>
        <v>0</v>
      </c>
      <c r="AM755" s="17" t="str">
        <f>VLOOKUP(X755,[1]Lookups!$B$3:$C$200,2,FALSE)</f>
        <v>Health &amp; Pharmaceuticals</v>
      </c>
      <c r="AN755" s="17" t="str">
        <f>VLOOKUP(R755,[1]Lookups!$H$3:$I$69,2,FALSE)</f>
        <v>1. Grant</v>
      </c>
      <c r="AO755" s="17" t="str">
        <f>VLOOKUP(T755,[1]Lookups!$H$3:$I$69,2,FALSE)</f>
        <v>2. Seed</v>
      </c>
      <c r="AP755" s="17" t="str">
        <f>VLOOKUP(AN755,[1]Lookups!$N$3:$O$11,2,FALSE)</f>
        <v>Early</v>
      </c>
      <c r="AQ755" s="18" t="e">
        <f>COUNTIFS('[1]Deals (investment)'!$B:$B,$A755)</f>
        <v>#VALUE!</v>
      </c>
      <c r="AR755" s="18" t="e">
        <f>COUNTIFS('[1]Deals (investment)'!$B:$B,$A755,'[1]Deals (investment)'!$T:$T,$AW$1)+COUNTIFS('[1]Deals (investment)'!$B:$B,$A755,'[1]Deals (investment)'!$T:$T,$AX$1)+COUNTIFS('[1]Deals (investment)'!$B:$B,$A755,'[1]Deals (investment)'!$T:$T,$AY$1)</f>
        <v>#VALUE!</v>
      </c>
      <c r="AS755" s="17" t="e">
        <f>SUMIFS('[1]Deals (investment)'!$C:$C,'[1]Deals (investment)'!$B:$B,$A755)</f>
        <v>#VALUE!</v>
      </c>
      <c r="AT755" s="17" t="e">
        <f t="shared" si="106"/>
        <v>#VALUE!</v>
      </c>
      <c r="AU755" s="18" t="e">
        <f>COUNTIF('[1]Deals (Exits)'!$B:$B,A755)</f>
        <v>#VALUE!</v>
      </c>
      <c r="AV755" s="17" t="e">
        <f>SUMIFS('[1]Deals (investment)'!$C:$C,'[1]Deals (investment)'!$B:$B,$A755,'[1]Deals (investment)'!$T:$T,AV$1)</f>
        <v>#VALUE!</v>
      </c>
      <c r="AW755" s="17" t="e">
        <f>SUMIFS('[1]Deals (investment)'!$C:$C,'[1]Deals (investment)'!$B:$B,$A755,'[1]Deals (investment)'!$T:$T,AW$1)</f>
        <v>#VALUE!</v>
      </c>
      <c r="AX755" s="17" t="e">
        <f>SUMIFS('[1]Deals (investment)'!$C:$C,'[1]Deals (investment)'!$B:$B,$A755,'[1]Deals (investment)'!$T:$T,AX$1)</f>
        <v>#VALUE!</v>
      </c>
      <c r="AY755" s="17" t="e">
        <f>SUMIFS('[1]Deals (investment)'!$C:$C,'[1]Deals (investment)'!$B:$B,$A755,'[1]Deals (investment)'!$T:$T,AY$1)</f>
        <v>#VALUE!</v>
      </c>
      <c r="AZ755" s="17" t="e">
        <f>SUMIFS('[1]Deals (investment)'!$C:$C,'[1]Deals (investment)'!$B:$B,$A755,'[1]Deals (investment)'!$T:$T,AZ$1)</f>
        <v>#VALUE!</v>
      </c>
      <c r="BA755" s="17" t="e">
        <f>SUMIFS('[1]Deals (investment)'!$C:$C,'[1]Deals (investment)'!$B:$B,$A755,'[1]Deals (investment)'!$T:$T,BA$1)</f>
        <v>#VALUE!</v>
      </c>
      <c r="BB755" s="17" t="e">
        <f>SUMIFS('[1]Deals (investment)'!$C:$C,'[1]Deals (investment)'!$B:$B,$A755,'[1]Deals (investment)'!$T:$T,BB$1)</f>
        <v>#VALUE!</v>
      </c>
      <c r="BC755" s="17" t="e">
        <f>SUMIFS('[1]Deals (Exits)'!$C:$C,'[1]Deals (Exits)'!$B:$B,$A755)</f>
        <v>#VALUE!</v>
      </c>
      <c r="BD755" s="17" t="e">
        <f>SUMIFS('[1]Deals (investment)'!$C:$C,'[1]Deals (investment)'!$B:$B,$A755,'[1]Deals (investment)'!$V:$V,BD$1)</f>
        <v>#VALUE!</v>
      </c>
      <c r="BE755" s="17" t="e">
        <f>SUMIFS('[1]Deals (investment)'!$C:$C,'[1]Deals (investment)'!$B:$B,$A755,'[1]Deals (investment)'!$V:$V,BE$1)</f>
        <v>#VALUE!</v>
      </c>
      <c r="BF755" s="17" t="e">
        <f>SUMIFS('[1]Deals (investment)'!$C:$C,'[1]Deals (investment)'!$B:$B,$A755,'[1]Deals (investment)'!$V:$V,BF$1)</f>
        <v>#VALUE!</v>
      </c>
      <c r="BG755" s="17" t="e">
        <f>SUMIFS('[1]Deals (investment)'!$C:$C,'[1]Deals (investment)'!$B:$B,$A755,'[1]Deals (investment)'!$V:$V,BG$1)</f>
        <v>#VALUE!</v>
      </c>
      <c r="BH755" s="17" t="e">
        <f>SUMIFS('[1]Deals (investment)'!$C:$C,'[1]Deals (investment)'!$B:$B,$A755,'[1]Deals (investment)'!$V:$V,BH$1)</f>
        <v>#VALUE!</v>
      </c>
      <c r="BI755" s="17" t="e">
        <f>SUMIFS('[1]Deals (investment)'!$C:$C,'[1]Deals (investment)'!$B:$B,$A755,'[1]Deals (investment)'!$V:$V,BI$1)</f>
        <v>#VALUE!</v>
      </c>
      <c r="BJ755" s="17" t="e">
        <f>SUMIFS('[1]Deals (investment)'!$C:$C,'[1]Deals (investment)'!$B:$B,$A755,'[1]Deals (investment)'!$V:$V,BJ$1)</f>
        <v>#VALUE!</v>
      </c>
      <c r="BK755" s="17" t="e">
        <f>SUMIFS('[1]Deals (investment)'!$C:$C,'[1]Deals (investment)'!$B:$B,$A755,'[1]Deals (investment)'!$V:$V,BK$1)</f>
        <v>#VALUE!</v>
      </c>
      <c r="BL755" s="17" t="e">
        <f>SUMIFS('[1]Deals (investment)'!$C:$C,'[1]Deals (investment)'!$B:$B,$A755,'[1]Deals (investment)'!$V:$V,BL$1)</f>
        <v>#VALUE!</v>
      </c>
      <c r="BM755" s="17" t="e">
        <f>SUMIFS('[1]Deals (investment)'!$C:$C,'[1]Deals (investment)'!$B:$B,$A755,'[1]Deals (investment)'!$V:$V,BM$1)</f>
        <v>#VALUE!</v>
      </c>
      <c r="BN755" s="15"/>
      <c r="BO755" s="15"/>
      <c r="BP755" s="22"/>
      <c r="BQ755" s="15"/>
      <c r="BR755" s="15"/>
      <c r="BS755" s="15"/>
      <c r="BT755" s="15"/>
      <c r="BU755" s="15"/>
      <c r="BV755" s="15"/>
      <c r="BW755" s="15"/>
      <c r="BX755" s="15"/>
      <c r="BY755" s="15"/>
      <c r="BZ755" s="15"/>
      <c r="CA755" s="15"/>
      <c r="CB755" s="15"/>
      <c r="CC755" s="15"/>
      <c r="CD755" s="15" t="str">
        <f t="shared" ref="CD755:CD763" si="115">CONCATENATE(A755,B755,C755)</f>
        <v>ConnectMedConnectMed builds digital therapeutics platform that allows patients to manage their primary and chronic care needsAcquired</v>
      </c>
      <c r="CE755" s="15"/>
      <c r="CF755" s="15"/>
      <c r="CG755" s="15"/>
      <c r="CH755" s="15"/>
      <c r="CI755" s="15"/>
      <c r="CJ755" s="15"/>
      <c r="DN755">
        <v>2018</v>
      </c>
    </row>
    <row r="756" spans="1:118" ht="12.75">
      <c r="A756" s="15" t="s">
        <v>5496</v>
      </c>
      <c r="B756" s="15" t="s">
        <v>5497</v>
      </c>
      <c r="C756" s="15" t="s">
        <v>58</v>
      </c>
      <c r="D756" s="16">
        <v>2016</v>
      </c>
      <c r="E756" s="26" t="s">
        <v>117</v>
      </c>
      <c r="F756" s="26" t="s">
        <v>199</v>
      </c>
      <c r="G756" s="26" t="s">
        <v>118</v>
      </c>
      <c r="H756" s="26"/>
      <c r="I756" s="15" t="s">
        <v>118</v>
      </c>
      <c r="J756" s="26"/>
      <c r="K756" s="17" t="e">
        <f t="shared" si="105"/>
        <v>#VALUE!</v>
      </c>
      <c r="L756" s="15"/>
      <c r="M756" s="18" t="e">
        <f t="shared" si="95"/>
        <v>#VALUE!</v>
      </c>
      <c r="N756" s="15"/>
      <c r="O756" s="15"/>
      <c r="P756" s="15"/>
      <c r="Q756" s="24" t="e">
        <f ca="1">_xludf.MAXIFS('[1]Deals (investment)'!A:A,'[1]Deals (investment)'!B:B,A756)</f>
        <v>#NAME?</v>
      </c>
      <c r="R756" s="15" t="s">
        <v>375</v>
      </c>
      <c r="S756" s="19">
        <v>73000</v>
      </c>
      <c r="T756" s="15" t="s">
        <v>375</v>
      </c>
      <c r="U756" s="17">
        <v>73000</v>
      </c>
      <c r="V756" s="15" t="s">
        <v>5498</v>
      </c>
      <c r="W756" s="15">
        <v>0</v>
      </c>
      <c r="X756" s="15" t="s">
        <v>4754</v>
      </c>
      <c r="Y756" s="15" t="s">
        <v>2628</v>
      </c>
      <c r="AB756" s="32">
        <v>44206</v>
      </c>
      <c r="AC756" s="21" t="s">
        <v>5499</v>
      </c>
      <c r="AD756" s="21" t="s">
        <v>2630</v>
      </c>
      <c r="AE756" s="21" t="s">
        <v>2631</v>
      </c>
      <c r="AF756" s="21" t="s">
        <v>2632</v>
      </c>
      <c r="AG756" s="22">
        <f t="shared" ca="1" si="113"/>
        <v>0.74193548387096775</v>
      </c>
      <c r="AH756" s="15" t="str">
        <f t="shared" si="111"/>
        <v/>
      </c>
      <c r="AI756" s="22" t="e">
        <f>VLOOKUP(A756,'[1]Deals (investment)'!$B$2:$Z$1497,1,FALSE)</f>
        <v>#N/A</v>
      </c>
      <c r="AJ756" s="22" t="e">
        <f>VLOOKUP(A756,'[1]Deals (investment)'!$B$2:$Z$870,15,FALSE)</f>
        <v>#N/A</v>
      </c>
      <c r="AK756" s="17" t="e">
        <f>VLOOKUP(A756,'[1]Deals (Exits)'!B:B,1,FALSE)</f>
        <v>#N/A</v>
      </c>
      <c r="AL756" s="23">
        <f>VLOOKUP(G756,[1]Lookups!$V$3:$Y$197,4,FALSE)</f>
        <v>0</v>
      </c>
      <c r="AM756" s="17" t="e">
        <f>VLOOKUP(X756,[1]Lookups!$B$3:$C$200,2,FALSE)</f>
        <v>#N/A</v>
      </c>
      <c r="AN756" s="17" t="str">
        <f>VLOOKUP(R756,[1]Lookups!$H$3:$I$69,2,FALSE)</f>
        <v>2. Seed</v>
      </c>
      <c r="AO756" s="17" t="str">
        <f>VLOOKUP(T756,[1]Lookups!$H$3:$I$69,2,FALSE)</f>
        <v>2. Seed</v>
      </c>
      <c r="AP756" s="17" t="str">
        <f>VLOOKUP(AN756,[1]Lookups!$N$3:$O$11,2,FALSE)</f>
        <v>Early</v>
      </c>
      <c r="AQ756" s="18" t="e">
        <f>COUNTIFS('[1]Deals (investment)'!$B:$B,$A756)</f>
        <v>#VALUE!</v>
      </c>
      <c r="AR756" s="18" t="e">
        <f>COUNTIFS('[1]Deals (investment)'!$B:$B,$A756,'[1]Deals (investment)'!$T:$T,$AW$1)+COUNTIFS('[1]Deals (investment)'!$B:$B,$A756,'[1]Deals (investment)'!$T:$T,$AX$1)+COUNTIFS('[1]Deals (investment)'!$B:$B,$A756,'[1]Deals (investment)'!$T:$T,$AY$1)</f>
        <v>#VALUE!</v>
      </c>
      <c r="AS756" s="17" t="e">
        <f>SUMIFS('[1]Deals (investment)'!$C:$C,'[1]Deals (investment)'!$B:$B,$A756)</f>
        <v>#VALUE!</v>
      </c>
      <c r="AT756" s="17" t="e">
        <f t="shared" si="106"/>
        <v>#VALUE!</v>
      </c>
      <c r="AU756" s="18" t="e">
        <f>COUNTIF('[1]Deals (Exits)'!$B:$B,A756)</f>
        <v>#VALUE!</v>
      </c>
      <c r="AV756" s="17" t="e">
        <f>SUMIFS('[1]Deals (investment)'!$C:$C,'[1]Deals (investment)'!$B:$B,$A756,'[1]Deals (investment)'!$T:$T,AV$1)</f>
        <v>#VALUE!</v>
      </c>
      <c r="AW756" s="17" t="e">
        <f>SUMIFS('[1]Deals (investment)'!$C:$C,'[1]Deals (investment)'!$B:$B,$A756,'[1]Deals (investment)'!$T:$T,AW$1)</f>
        <v>#VALUE!</v>
      </c>
      <c r="AX756" s="17" t="e">
        <f>SUMIFS('[1]Deals (investment)'!$C:$C,'[1]Deals (investment)'!$B:$B,$A756,'[1]Deals (investment)'!$T:$T,AX$1)</f>
        <v>#VALUE!</v>
      </c>
      <c r="AY756" s="17" t="e">
        <f>SUMIFS('[1]Deals (investment)'!$C:$C,'[1]Deals (investment)'!$B:$B,$A756,'[1]Deals (investment)'!$T:$T,AY$1)</f>
        <v>#VALUE!</v>
      </c>
      <c r="AZ756" s="17" t="e">
        <f>SUMIFS('[1]Deals (investment)'!$C:$C,'[1]Deals (investment)'!$B:$B,$A756,'[1]Deals (investment)'!$T:$T,AZ$1)</f>
        <v>#VALUE!</v>
      </c>
      <c r="BA756" s="17" t="e">
        <f>SUMIFS('[1]Deals (investment)'!$C:$C,'[1]Deals (investment)'!$B:$B,$A756,'[1]Deals (investment)'!$T:$T,BA$1)</f>
        <v>#VALUE!</v>
      </c>
      <c r="BB756" s="17" t="e">
        <f>SUMIFS('[1]Deals (investment)'!$C:$C,'[1]Deals (investment)'!$B:$B,$A756,'[1]Deals (investment)'!$T:$T,BB$1)</f>
        <v>#VALUE!</v>
      </c>
      <c r="BC756" s="17" t="e">
        <f>SUMIFS('[1]Deals (Exits)'!$C:$C,'[1]Deals (Exits)'!$B:$B,$A756)</f>
        <v>#VALUE!</v>
      </c>
      <c r="BD756" s="17" t="e">
        <f>SUMIFS('[1]Deals (investment)'!$C:$C,'[1]Deals (investment)'!$B:$B,$A756,'[1]Deals (investment)'!$V:$V,BD$1)</f>
        <v>#VALUE!</v>
      </c>
      <c r="BE756" s="17" t="e">
        <f>SUMIFS('[1]Deals (investment)'!$C:$C,'[1]Deals (investment)'!$B:$B,$A756,'[1]Deals (investment)'!$V:$V,BE$1)</f>
        <v>#VALUE!</v>
      </c>
      <c r="BF756" s="17" t="e">
        <f>SUMIFS('[1]Deals (investment)'!$C:$C,'[1]Deals (investment)'!$B:$B,$A756,'[1]Deals (investment)'!$V:$V,BF$1)</f>
        <v>#VALUE!</v>
      </c>
      <c r="BG756" s="17" t="e">
        <f>SUMIFS('[1]Deals (investment)'!$C:$C,'[1]Deals (investment)'!$B:$B,$A756,'[1]Deals (investment)'!$V:$V,BG$1)</f>
        <v>#VALUE!</v>
      </c>
      <c r="BH756" s="17" t="e">
        <f>SUMIFS('[1]Deals (investment)'!$C:$C,'[1]Deals (investment)'!$B:$B,$A756,'[1]Deals (investment)'!$V:$V,BH$1)</f>
        <v>#VALUE!</v>
      </c>
      <c r="BI756" s="17" t="e">
        <f>SUMIFS('[1]Deals (investment)'!$C:$C,'[1]Deals (investment)'!$B:$B,$A756,'[1]Deals (investment)'!$V:$V,BI$1)</f>
        <v>#VALUE!</v>
      </c>
      <c r="BJ756" s="17" t="e">
        <f>SUMIFS('[1]Deals (investment)'!$C:$C,'[1]Deals (investment)'!$B:$B,$A756,'[1]Deals (investment)'!$V:$V,BJ$1)</f>
        <v>#VALUE!</v>
      </c>
      <c r="BK756" s="17" t="e">
        <f>SUMIFS('[1]Deals (investment)'!$C:$C,'[1]Deals (investment)'!$B:$B,$A756,'[1]Deals (investment)'!$V:$V,BK$1)</f>
        <v>#VALUE!</v>
      </c>
      <c r="BL756" s="17" t="e">
        <f>SUMIFS('[1]Deals (investment)'!$C:$C,'[1]Deals (investment)'!$B:$B,$A756,'[1]Deals (investment)'!$V:$V,BL$1)</f>
        <v>#VALUE!</v>
      </c>
      <c r="BM756" s="17" t="e">
        <f>SUMIFS('[1]Deals (investment)'!$C:$C,'[1]Deals (investment)'!$B:$B,$A756,'[1]Deals (investment)'!$V:$V,BM$1)</f>
        <v>#VALUE!</v>
      </c>
      <c r="BN756" s="15"/>
      <c r="BO756" s="15"/>
      <c r="BP756" s="22"/>
      <c r="BQ756" s="15"/>
      <c r="BR756" s="15"/>
      <c r="BS756" s="15"/>
      <c r="BT756" s="15"/>
      <c r="BU756" s="15"/>
      <c r="BV756" s="15"/>
      <c r="BW756" s="15"/>
      <c r="BX756" s="15"/>
      <c r="BY756" s="15"/>
      <c r="BZ756" s="15"/>
      <c r="CA756" s="15"/>
      <c r="CB756" s="15"/>
      <c r="CC756" s="15"/>
      <c r="CD756" s="15" t="str">
        <f t="shared" si="115"/>
        <v>Cloud9XP Cloud9xp.com is a online marketplace and booking service for leisure experiencesActive</v>
      </c>
      <c r="CE756" s="15"/>
      <c r="CF756" s="15"/>
      <c r="CG756" s="15"/>
      <c r="CH756" s="15"/>
      <c r="CI756" s="15"/>
      <c r="CJ756" s="15"/>
    </row>
    <row r="757" spans="1:118" ht="12.75">
      <c r="A757" s="15" t="s">
        <v>5500</v>
      </c>
      <c r="B757" s="15" t="s">
        <v>5501</v>
      </c>
      <c r="C757" s="15" t="s">
        <v>58</v>
      </c>
      <c r="D757" s="16">
        <v>2017</v>
      </c>
      <c r="E757" s="15" t="s">
        <v>90</v>
      </c>
      <c r="F757" s="15"/>
      <c r="G757" s="15" t="s">
        <v>91</v>
      </c>
      <c r="H757" s="15"/>
      <c r="I757" s="15" t="s">
        <v>91</v>
      </c>
      <c r="J757" s="15"/>
      <c r="K757" s="17" t="e">
        <f t="shared" si="105"/>
        <v>#VALUE!</v>
      </c>
      <c r="L757" s="15"/>
      <c r="M757" s="18" t="e">
        <f t="shared" si="95"/>
        <v>#VALUE!</v>
      </c>
      <c r="N757" s="15"/>
      <c r="O757" s="15"/>
      <c r="P757" s="15"/>
      <c r="Q757" s="15"/>
      <c r="R757" s="15"/>
      <c r="S757" s="19"/>
      <c r="T757" s="15"/>
      <c r="U757" s="17"/>
      <c r="V757" s="15" t="s">
        <v>5502</v>
      </c>
      <c r="W757" s="15"/>
      <c r="X757" s="15" t="s">
        <v>134</v>
      </c>
      <c r="Y757" s="15" t="s">
        <v>5503</v>
      </c>
      <c r="AA757" s="25" t="s">
        <v>5504</v>
      </c>
      <c r="AB757" s="20"/>
      <c r="AC757" s="21" t="s">
        <v>5505</v>
      </c>
      <c r="AD757" s="21" t="s">
        <v>5506</v>
      </c>
      <c r="AE757" s="21" t="s">
        <v>5507</v>
      </c>
      <c r="AF757" s="21" t="s">
        <v>5508</v>
      </c>
      <c r="AG757" s="22">
        <f t="shared" si="113"/>
        <v>0.5161290322580645</v>
      </c>
      <c r="AH757" s="15" t="str">
        <f t="shared" si="111"/>
        <v/>
      </c>
      <c r="AI757" s="22" t="e">
        <f>VLOOKUP(A757,'[1]Deals (investment)'!$B$2:$Z$1497,1,FALSE)</f>
        <v>#N/A</v>
      </c>
      <c r="AJ757" s="22" t="e">
        <f>VLOOKUP(A757,'[1]Deals (investment)'!$B$2:$Z$870,15,FALSE)</f>
        <v>#N/A</v>
      </c>
      <c r="AK757" s="17" t="e">
        <f>VLOOKUP(A757,'[1]Deals (Exits)'!B:B,1,FALSE)</f>
        <v>#N/A</v>
      </c>
      <c r="AL757" s="23">
        <f>VLOOKUP(G757,[1]Lookups!$V$3:$Y$197,4,FALSE)</f>
        <v>0</v>
      </c>
      <c r="AM757" s="17" t="str">
        <f>VLOOKUP(X757,[1]Lookups!$B$3:$C$200,2,FALSE)</f>
        <v>Transport &amp; Logistics</v>
      </c>
      <c r="AN757" s="17" t="e">
        <f>VLOOKUP(R757,[1]Lookups!$H$3:$I$69,2,FALSE)</f>
        <v>#N/A</v>
      </c>
      <c r="AO757" s="17" t="e">
        <f>VLOOKUP(T757,[1]Lookups!$H$3:$I$69,2,FALSE)</f>
        <v>#N/A</v>
      </c>
      <c r="AP757" s="17" t="e">
        <f>VLOOKUP(AN757,[1]Lookups!$N$3:$O$11,2,FALSE)</f>
        <v>#N/A</v>
      </c>
      <c r="AQ757" s="18" t="e">
        <f>COUNTIFS('[1]Deals (investment)'!$B:$B,$A757)</f>
        <v>#VALUE!</v>
      </c>
      <c r="AR757" s="18" t="e">
        <f>COUNTIFS('[1]Deals (investment)'!$B:$B,$A757,'[1]Deals (investment)'!$T:$T,$AW$1)+COUNTIFS('[1]Deals (investment)'!$B:$B,$A757,'[1]Deals (investment)'!$T:$T,$AX$1)+COUNTIFS('[1]Deals (investment)'!$B:$B,$A757,'[1]Deals (investment)'!$T:$T,$AY$1)</f>
        <v>#VALUE!</v>
      </c>
      <c r="AS757" s="17" t="e">
        <f>SUMIFS('[1]Deals (investment)'!$C:$C,'[1]Deals (investment)'!$B:$B,$A757)</f>
        <v>#VALUE!</v>
      </c>
      <c r="AT757" s="17" t="e">
        <f t="shared" si="106"/>
        <v>#VALUE!</v>
      </c>
      <c r="AU757" s="18" t="e">
        <f>COUNTIF('[1]Deals (Exits)'!$B:$B,A757)</f>
        <v>#VALUE!</v>
      </c>
      <c r="AV757" s="17" t="e">
        <f>SUMIFS('[1]Deals (investment)'!$C:$C,'[1]Deals (investment)'!$B:$B,$A757,'[1]Deals (investment)'!$T:$T,AV$1)</f>
        <v>#VALUE!</v>
      </c>
      <c r="AW757" s="17" t="e">
        <f>SUMIFS('[1]Deals (investment)'!$C:$C,'[1]Deals (investment)'!$B:$B,$A757,'[1]Deals (investment)'!$T:$T,AW$1)</f>
        <v>#VALUE!</v>
      </c>
      <c r="AX757" s="17" t="e">
        <f>SUMIFS('[1]Deals (investment)'!$C:$C,'[1]Deals (investment)'!$B:$B,$A757,'[1]Deals (investment)'!$T:$T,AX$1)</f>
        <v>#VALUE!</v>
      </c>
      <c r="AY757" s="17" t="e">
        <f>SUMIFS('[1]Deals (investment)'!$C:$C,'[1]Deals (investment)'!$B:$B,$A757,'[1]Deals (investment)'!$T:$T,AY$1)</f>
        <v>#VALUE!</v>
      </c>
      <c r="AZ757" s="17" t="e">
        <f>SUMIFS('[1]Deals (investment)'!$C:$C,'[1]Deals (investment)'!$B:$B,$A757,'[1]Deals (investment)'!$T:$T,AZ$1)</f>
        <v>#VALUE!</v>
      </c>
      <c r="BA757" s="17" t="e">
        <f>SUMIFS('[1]Deals (investment)'!$C:$C,'[1]Deals (investment)'!$B:$B,$A757,'[1]Deals (investment)'!$T:$T,BA$1)</f>
        <v>#VALUE!</v>
      </c>
      <c r="BB757" s="17" t="e">
        <f>SUMIFS('[1]Deals (investment)'!$C:$C,'[1]Deals (investment)'!$B:$B,$A757,'[1]Deals (investment)'!$T:$T,BB$1)</f>
        <v>#VALUE!</v>
      </c>
      <c r="BC757" s="17" t="e">
        <f>SUMIFS('[1]Deals (Exits)'!$C:$C,'[1]Deals (Exits)'!$B:$B,$A757)</f>
        <v>#VALUE!</v>
      </c>
      <c r="BD757" s="17" t="e">
        <f>SUMIFS('[1]Deals (investment)'!$C:$C,'[1]Deals (investment)'!$B:$B,$A757,'[1]Deals (investment)'!$V:$V,BD$1)</f>
        <v>#VALUE!</v>
      </c>
      <c r="BE757" s="17" t="e">
        <f>SUMIFS('[1]Deals (investment)'!$C:$C,'[1]Deals (investment)'!$B:$B,$A757,'[1]Deals (investment)'!$V:$V,BE$1)</f>
        <v>#VALUE!</v>
      </c>
      <c r="BF757" s="17" t="e">
        <f>SUMIFS('[1]Deals (investment)'!$C:$C,'[1]Deals (investment)'!$B:$B,$A757,'[1]Deals (investment)'!$V:$V,BF$1)</f>
        <v>#VALUE!</v>
      </c>
      <c r="BG757" s="17" t="e">
        <f>SUMIFS('[1]Deals (investment)'!$C:$C,'[1]Deals (investment)'!$B:$B,$A757,'[1]Deals (investment)'!$V:$V,BG$1)</f>
        <v>#VALUE!</v>
      </c>
      <c r="BH757" s="17" t="e">
        <f>SUMIFS('[1]Deals (investment)'!$C:$C,'[1]Deals (investment)'!$B:$B,$A757,'[1]Deals (investment)'!$V:$V,BH$1)</f>
        <v>#VALUE!</v>
      </c>
      <c r="BI757" s="17" t="e">
        <f>SUMIFS('[1]Deals (investment)'!$C:$C,'[1]Deals (investment)'!$B:$B,$A757,'[1]Deals (investment)'!$V:$V,BI$1)</f>
        <v>#VALUE!</v>
      </c>
      <c r="BJ757" s="17" t="e">
        <f>SUMIFS('[1]Deals (investment)'!$C:$C,'[1]Deals (investment)'!$B:$B,$A757,'[1]Deals (investment)'!$V:$V,BJ$1)</f>
        <v>#VALUE!</v>
      </c>
      <c r="BK757" s="17" t="e">
        <f>SUMIFS('[1]Deals (investment)'!$C:$C,'[1]Deals (investment)'!$B:$B,$A757,'[1]Deals (investment)'!$V:$V,BK$1)</f>
        <v>#VALUE!</v>
      </c>
      <c r="BL757" s="17" t="e">
        <f>SUMIFS('[1]Deals (investment)'!$C:$C,'[1]Deals (investment)'!$B:$B,$A757,'[1]Deals (investment)'!$V:$V,BL$1)</f>
        <v>#VALUE!</v>
      </c>
      <c r="BM757" s="17" t="e">
        <f>SUMIFS('[1]Deals (investment)'!$C:$C,'[1]Deals (investment)'!$B:$B,$A757,'[1]Deals (investment)'!$V:$V,BM$1)</f>
        <v>#VALUE!</v>
      </c>
      <c r="BN757" s="15"/>
      <c r="BO757" s="15"/>
      <c r="BP757" s="22"/>
      <c r="BQ757" s="15"/>
      <c r="BR757" s="15"/>
      <c r="BS757" s="15"/>
      <c r="BT757" s="15"/>
      <c r="BU757" s="15"/>
      <c r="BV757" s="15"/>
      <c r="BW757" s="15"/>
      <c r="BX757" s="15"/>
      <c r="BY757" s="15"/>
      <c r="BZ757" s="15"/>
      <c r="CA757" s="15"/>
      <c r="CB757" s="15"/>
      <c r="CC757" s="15"/>
      <c r="CD757" s="15" t="str">
        <f t="shared" si="115"/>
        <v>CloudlineRevolutionising global logistics to connect those disconnected from our global logistics network, without the costly infrastructureActive</v>
      </c>
      <c r="CE757" s="15"/>
      <c r="CF757" s="15"/>
      <c r="CG757" s="15"/>
      <c r="CH757" s="15"/>
      <c r="CI757" s="15"/>
      <c r="CJ757" s="15"/>
    </row>
    <row r="758" spans="1:118" ht="12.75">
      <c r="A758" s="15" t="s">
        <v>5509</v>
      </c>
      <c r="B758" s="15" t="s">
        <v>5510</v>
      </c>
      <c r="C758" s="15" t="s">
        <v>58</v>
      </c>
      <c r="D758" s="16">
        <v>2015</v>
      </c>
      <c r="E758" s="15" t="s">
        <v>518</v>
      </c>
      <c r="F758" s="15"/>
      <c r="G758" s="15" t="s">
        <v>519</v>
      </c>
      <c r="H758" s="15"/>
      <c r="I758" s="15" t="s">
        <v>519</v>
      </c>
      <c r="J758" s="15"/>
      <c r="K758" s="17" t="e">
        <f t="shared" si="105"/>
        <v>#VALUE!</v>
      </c>
      <c r="L758" s="15"/>
      <c r="M758" s="18" t="e">
        <f t="shared" si="95"/>
        <v>#VALUE!</v>
      </c>
      <c r="N758" s="15"/>
      <c r="O758" s="15"/>
      <c r="P758" s="15"/>
      <c r="Q758" s="15"/>
      <c r="R758" s="15"/>
      <c r="S758" s="19"/>
      <c r="T758" s="15"/>
      <c r="U758" s="17"/>
      <c r="V758" s="15" t="s">
        <v>5511</v>
      </c>
      <c r="W758" s="15"/>
      <c r="X758" s="15" t="s">
        <v>404</v>
      </c>
      <c r="Y758" s="15" t="s">
        <v>5512</v>
      </c>
      <c r="AB758" s="32">
        <v>43506</v>
      </c>
      <c r="AC758" s="21" t="s">
        <v>5513</v>
      </c>
      <c r="AD758" s="21" t="s">
        <v>5514</v>
      </c>
      <c r="AE758" s="21" t="s">
        <v>5515</v>
      </c>
      <c r="AF758" s="21" t="s">
        <v>5516</v>
      </c>
      <c r="AG758" s="22">
        <f t="shared" si="113"/>
        <v>0.5161290322580645</v>
      </c>
      <c r="AH758" s="15" t="e">
        <f t="shared" si="111"/>
        <v>#VALUE!</v>
      </c>
      <c r="AI758" s="22" t="str">
        <f>VLOOKUP(A758,'[1]Deals (investment)'!$B$2:$Z$1497,1,FALSE)</f>
        <v>Cloudshift</v>
      </c>
      <c r="AJ758" s="22" t="e">
        <f>VLOOKUP(A758,'[1]Deals (investment)'!$B$2:$Z$870,15,FALSE)</f>
        <v>#N/A</v>
      </c>
      <c r="AK758" s="17" t="e">
        <f>VLOOKUP(A758,'[1]Deals (Exits)'!B:B,1,FALSE)</f>
        <v>#N/A</v>
      </c>
      <c r="AL758" s="23">
        <f>VLOOKUP(G758,[1]Lookups!$V$3:$Y$197,4,FALSE)</f>
        <v>0</v>
      </c>
      <c r="AM758" s="17" t="str">
        <f>VLOOKUP(X758,[1]Lookups!$B$3:$C$200,2,FALSE)</f>
        <v>Other Technologies &amp; Information Technology</v>
      </c>
      <c r="AN758" s="17" t="e">
        <f>VLOOKUP(R758,[1]Lookups!$H$3:$I$69,2,FALSE)</f>
        <v>#N/A</v>
      </c>
      <c r="AO758" s="17" t="e">
        <f>VLOOKUP(T758,[1]Lookups!$H$3:$I$69,2,FALSE)</f>
        <v>#N/A</v>
      </c>
      <c r="AP758" s="17" t="e">
        <f>VLOOKUP(AN758,[1]Lookups!$N$3:$O$11,2,FALSE)</f>
        <v>#N/A</v>
      </c>
      <c r="AQ758" s="18" t="e">
        <f>COUNTIFS('[1]Deals (investment)'!$B:$B,$A758)</f>
        <v>#VALUE!</v>
      </c>
      <c r="AR758" s="18" t="e">
        <f>COUNTIFS('[1]Deals (investment)'!$B:$B,$A758,'[1]Deals (investment)'!$T:$T,$AW$1)+COUNTIFS('[1]Deals (investment)'!$B:$B,$A758,'[1]Deals (investment)'!$T:$T,$AX$1)+COUNTIFS('[1]Deals (investment)'!$B:$B,$A758,'[1]Deals (investment)'!$T:$T,$AY$1)</f>
        <v>#VALUE!</v>
      </c>
      <c r="AS758" s="17" t="e">
        <f>SUMIFS('[1]Deals (investment)'!$C:$C,'[1]Deals (investment)'!$B:$B,$A758)</f>
        <v>#VALUE!</v>
      </c>
      <c r="AT758" s="17" t="e">
        <f t="shared" si="106"/>
        <v>#VALUE!</v>
      </c>
      <c r="AU758" s="18" t="e">
        <f>COUNTIF('[1]Deals (Exits)'!$B:$B,A758)</f>
        <v>#VALUE!</v>
      </c>
      <c r="AV758" s="17" t="e">
        <f>SUMIFS('[1]Deals (investment)'!$C:$C,'[1]Deals (investment)'!$B:$B,$A758,'[1]Deals (investment)'!$T:$T,AV$1)</f>
        <v>#VALUE!</v>
      </c>
      <c r="AW758" s="17" t="e">
        <f>SUMIFS('[1]Deals (investment)'!$C:$C,'[1]Deals (investment)'!$B:$B,$A758,'[1]Deals (investment)'!$T:$T,AW$1)</f>
        <v>#VALUE!</v>
      </c>
      <c r="AX758" s="17" t="e">
        <f>SUMIFS('[1]Deals (investment)'!$C:$C,'[1]Deals (investment)'!$B:$B,$A758,'[1]Deals (investment)'!$T:$T,AX$1)</f>
        <v>#VALUE!</v>
      </c>
      <c r="AY758" s="17" t="e">
        <f>SUMIFS('[1]Deals (investment)'!$C:$C,'[1]Deals (investment)'!$B:$B,$A758,'[1]Deals (investment)'!$T:$T,AY$1)</f>
        <v>#VALUE!</v>
      </c>
      <c r="AZ758" s="17" t="e">
        <f>SUMIFS('[1]Deals (investment)'!$C:$C,'[1]Deals (investment)'!$B:$B,$A758,'[1]Deals (investment)'!$T:$T,AZ$1)</f>
        <v>#VALUE!</v>
      </c>
      <c r="BA758" s="17" t="e">
        <f>SUMIFS('[1]Deals (investment)'!$C:$C,'[1]Deals (investment)'!$B:$B,$A758,'[1]Deals (investment)'!$T:$T,BA$1)</f>
        <v>#VALUE!</v>
      </c>
      <c r="BB758" s="17" t="e">
        <f>SUMIFS('[1]Deals (investment)'!$C:$C,'[1]Deals (investment)'!$B:$B,$A758,'[1]Deals (investment)'!$T:$T,BB$1)</f>
        <v>#VALUE!</v>
      </c>
      <c r="BC758" s="17" t="e">
        <f>SUMIFS('[1]Deals (Exits)'!$C:$C,'[1]Deals (Exits)'!$B:$B,$A758)</f>
        <v>#VALUE!</v>
      </c>
      <c r="BD758" s="17" t="e">
        <f>SUMIFS('[1]Deals (investment)'!$C:$C,'[1]Deals (investment)'!$B:$B,$A758,'[1]Deals (investment)'!$V:$V,BD$1)</f>
        <v>#VALUE!</v>
      </c>
      <c r="BE758" s="17" t="e">
        <f>SUMIFS('[1]Deals (investment)'!$C:$C,'[1]Deals (investment)'!$B:$B,$A758,'[1]Deals (investment)'!$V:$V,BE$1)</f>
        <v>#VALUE!</v>
      </c>
      <c r="BF758" s="17" t="e">
        <f>SUMIFS('[1]Deals (investment)'!$C:$C,'[1]Deals (investment)'!$B:$B,$A758,'[1]Deals (investment)'!$V:$V,BF$1)</f>
        <v>#VALUE!</v>
      </c>
      <c r="BG758" s="17" t="e">
        <f>SUMIFS('[1]Deals (investment)'!$C:$C,'[1]Deals (investment)'!$B:$B,$A758,'[1]Deals (investment)'!$V:$V,BG$1)</f>
        <v>#VALUE!</v>
      </c>
      <c r="BH758" s="17" t="e">
        <f>SUMIFS('[1]Deals (investment)'!$C:$C,'[1]Deals (investment)'!$B:$B,$A758,'[1]Deals (investment)'!$V:$V,BH$1)</f>
        <v>#VALUE!</v>
      </c>
      <c r="BI758" s="17" t="e">
        <f>SUMIFS('[1]Deals (investment)'!$C:$C,'[1]Deals (investment)'!$B:$B,$A758,'[1]Deals (investment)'!$V:$V,BI$1)</f>
        <v>#VALUE!</v>
      </c>
      <c r="BJ758" s="17" t="e">
        <f>SUMIFS('[1]Deals (investment)'!$C:$C,'[1]Deals (investment)'!$B:$B,$A758,'[1]Deals (investment)'!$V:$V,BJ$1)</f>
        <v>#VALUE!</v>
      </c>
      <c r="BK758" s="17" t="e">
        <f>SUMIFS('[1]Deals (investment)'!$C:$C,'[1]Deals (investment)'!$B:$B,$A758,'[1]Deals (investment)'!$V:$V,BK$1)</f>
        <v>#VALUE!</v>
      </c>
      <c r="BL758" s="17" t="e">
        <f>SUMIFS('[1]Deals (investment)'!$C:$C,'[1]Deals (investment)'!$B:$B,$A758,'[1]Deals (investment)'!$V:$V,BL$1)</f>
        <v>#VALUE!</v>
      </c>
      <c r="BM758" s="17" t="e">
        <f>SUMIFS('[1]Deals (investment)'!$C:$C,'[1]Deals (investment)'!$B:$B,$A758,'[1]Deals (investment)'!$V:$V,BM$1)</f>
        <v>#VALUE!</v>
      </c>
      <c r="BN758" s="15"/>
      <c r="BO758" s="15"/>
      <c r="BP758" s="22"/>
      <c r="BQ758" s="15"/>
      <c r="BR758" s="15"/>
      <c r="BS758" s="15"/>
      <c r="BT758" s="15"/>
      <c r="BU758" s="15"/>
      <c r="BV758" s="15"/>
      <c r="BW758" s="15"/>
      <c r="BX758" s="15"/>
      <c r="BY758" s="15"/>
      <c r="BZ758" s="15"/>
      <c r="CA758" s="15"/>
      <c r="CB758" s="15"/>
      <c r="CC758" s="15"/>
      <c r="CD758" s="15" t="str">
        <f t="shared" si="115"/>
        <v>CloudshiftAn Award Winning Platinum Salesforce Partner, CloudShift are also proud to be one of the fastest growing partners in the Salesforce Eco-system. Working across all Salesforce product clouds to deliver exceptional and innovative projects every-time. CloudShift implement and manage Salesforce platforms for new and existing Customers.Active</v>
      </c>
      <c r="CE758" s="15"/>
      <c r="CF758" s="15"/>
      <c r="CG758" s="15"/>
      <c r="CH758" s="15"/>
      <c r="CI758" s="15"/>
      <c r="CJ758" s="15"/>
    </row>
    <row r="759" spans="1:118" ht="12.75">
      <c r="A759" s="15" t="s">
        <v>5517</v>
      </c>
      <c r="B759" s="15"/>
      <c r="C759" s="15"/>
      <c r="D759" s="16"/>
      <c r="E759" s="26"/>
      <c r="F759" s="26"/>
      <c r="G759" s="26" t="s">
        <v>91</v>
      </c>
      <c r="H759" s="26"/>
      <c r="I759" s="15" t="s">
        <v>91</v>
      </c>
      <c r="J759" s="26"/>
      <c r="K759" s="17" t="e">
        <f t="shared" si="105"/>
        <v>#VALUE!</v>
      </c>
      <c r="L759" s="15"/>
      <c r="M759" s="18" t="e">
        <f t="shared" si="95"/>
        <v>#VALUE!</v>
      </c>
      <c r="N759" s="15"/>
      <c r="O759" s="15"/>
      <c r="P759" s="15"/>
      <c r="Q759" s="15"/>
      <c r="R759" s="15"/>
      <c r="S759" s="19"/>
      <c r="T759" s="15"/>
      <c r="U759" s="17"/>
      <c r="V759" s="15"/>
      <c r="W759" s="15"/>
      <c r="X759" s="15"/>
      <c r="Y759" s="15"/>
      <c r="AB759" s="20"/>
      <c r="AC759" s="15"/>
      <c r="AD759" s="15"/>
      <c r="AE759" s="15"/>
      <c r="AF759" s="15"/>
      <c r="AG759" s="22">
        <f t="shared" si="113"/>
        <v>0.12903225806451613</v>
      </c>
      <c r="AH759" s="15" t="str">
        <f t="shared" si="111"/>
        <v/>
      </c>
      <c r="AI759" s="22" t="e">
        <f>VLOOKUP(A759,'[1]Deals (investment)'!$B$2:$Z$1497,1,FALSE)</f>
        <v>#N/A</v>
      </c>
      <c r="AJ759" s="22" t="e">
        <f>VLOOKUP(A759,'[1]Deals (investment)'!$B$2:$Z$870,15,FALSE)</f>
        <v>#N/A</v>
      </c>
      <c r="AK759" s="17" t="e">
        <f>VLOOKUP(A759,'[1]Deals (Exits)'!B:B,1,FALSE)</f>
        <v>#N/A</v>
      </c>
      <c r="AL759" s="23">
        <f>VLOOKUP(G759,[1]Lookups!$V$3:$Y$197,4,FALSE)</f>
        <v>0</v>
      </c>
      <c r="AM759" s="17" t="e">
        <f>VLOOKUP(X759,[1]Lookups!$B$3:$C$200,2,FALSE)</f>
        <v>#N/A</v>
      </c>
      <c r="AN759" s="17" t="e">
        <f>VLOOKUP(R759,[1]Lookups!$H$3:$I$69,2,FALSE)</f>
        <v>#N/A</v>
      </c>
      <c r="AO759" s="17" t="e">
        <f>VLOOKUP(T759,[1]Lookups!$H$3:$I$69,2,FALSE)</f>
        <v>#N/A</v>
      </c>
      <c r="AP759" s="17" t="e">
        <f>VLOOKUP(AN759,[1]Lookups!$N$3:$O$11,2,FALSE)</f>
        <v>#N/A</v>
      </c>
      <c r="AQ759" s="18" t="e">
        <f>COUNTIFS('[1]Deals (investment)'!$B:$B,$A759)</f>
        <v>#VALUE!</v>
      </c>
      <c r="AR759" s="18" t="e">
        <f>COUNTIFS('[1]Deals (investment)'!$B:$B,$A759,'[1]Deals (investment)'!$T:$T,$AW$1)+COUNTIFS('[1]Deals (investment)'!$B:$B,$A759,'[1]Deals (investment)'!$T:$T,$AX$1)+COUNTIFS('[1]Deals (investment)'!$B:$B,$A759,'[1]Deals (investment)'!$T:$T,$AY$1)</f>
        <v>#VALUE!</v>
      </c>
      <c r="AS759" s="17" t="e">
        <f>SUMIFS('[1]Deals (investment)'!$C:$C,'[1]Deals (investment)'!$B:$B,$A759)</f>
        <v>#VALUE!</v>
      </c>
      <c r="AT759" s="17" t="e">
        <f t="shared" si="106"/>
        <v>#VALUE!</v>
      </c>
      <c r="AU759" s="18" t="e">
        <f>COUNTIF('[1]Deals (Exits)'!$B:$B,A759)</f>
        <v>#VALUE!</v>
      </c>
      <c r="AV759" s="17" t="e">
        <f>SUMIFS('[1]Deals (investment)'!$C:$C,'[1]Deals (investment)'!$B:$B,$A759,'[1]Deals (investment)'!$T:$T,AV$1)</f>
        <v>#VALUE!</v>
      </c>
      <c r="AW759" s="17" t="e">
        <f>SUMIFS('[1]Deals (investment)'!$C:$C,'[1]Deals (investment)'!$B:$B,$A759,'[1]Deals (investment)'!$T:$T,AW$1)</f>
        <v>#VALUE!</v>
      </c>
      <c r="AX759" s="17" t="e">
        <f>SUMIFS('[1]Deals (investment)'!$C:$C,'[1]Deals (investment)'!$B:$B,$A759,'[1]Deals (investment)'!$T:$T,AX$1)</f>
        <v>#VALUE!</v>
      </c>
      <c r="AY759" s="17" t="e">
        <f>SUMIFS('[1]Deals (investment)'!$C:$C,'[1]Deals (investment)'!$B:$B,$A759,'[1]Deals (investment)'!$T:$T,AY$1)</f>
        <v>#VALUE!</v>
      </c>
      <c r="AZ759" s="17" t="e">
        <f>SUMIFS('[1]Deals (investment)'!$C:$C,'[1]Deals (investment)'!$B:$B,$A759,'[1]Deals (investment)'!$T:$T,AZ$1)</f>
        <v>#VALUE!</v>
      </c>
      <c r="BA759" s="17" t="e">
        <f>SUMIFS('[1]Deals (investment)'!$C:$C,'[1]Deals (investment)'!$B:$B,$A759,'[1]Deals (investment)'!$T:$T,BA$1)</f>
        <v>#VALUE!</v>
      </c>
      <c r="BB759" s="17" t="e">
        <f>SUMIFS('[1]Deals (investment)'!$C:$C,'[1]Deals (investment)'!$B:$B,$A759,'[1]Deals (investment)'!$T:$T,BB$1)</f>
        <v>#VALUE!</v>
      </c>
      <c r="BC759" s="17" t="e">
        <f>SUMIFS('[1]Deals (Exits)'!$C:$C,'[1]Deals (Exits)'!$B:$B,$A759)</f>
        <v>#VALUE!</v>
      </c>
      <c r="BD759" s="17" t="e">
        <f>SUMIFS('[1]Deals (investment)'!$C:$C,'[1]Deals (investment)'!$B:$B,$A759,'[1]Deals (investment)'!$V:$V,BD$1)</f>
        <v>#VALUE!</v>
      </c>
      <c r="BE759" s="17" t="e">
        <f>SUMIFS('[1]Deals (investment)'!$C:$C,'[1]Deals (investment)'!$B:$B,$A759,'[1]Deals (investment)'!$V:$V,BE$1)</f>
        <v>#VALUE!</v>
      </c>
      <c r="BF759" s="17" t="e">
        <f>SUMIFS('[1]Deals (investment)'!$C:$C,'[1]Deals (investment)'!$B:$B,$A759,'[1]Deals (investment)'!$V:$V,BF$1)</f>
        <v>#VALUE!</v>
      </c>
      <c r="BG759" s="17" t="e">
        <f>SUMIFS('[1]Deals (investment)'!$C:$C,'[1]Deals (investment)'!$B:$B,$A759,'[1]Deals (investment)'!$V:$V,BG$1)</f>
        <v>#VALUE!</v>
      </c>
      <c r="BH759" s="17" t="e">
        <f>SUMIFS('[1]Deals (investment)'!$C:$C,'[1]Deals (investment)'!$B:$B,$A759,'[1]Deals (investment)'!$V:$V,BH$1)</f>
        <v>#VALUE!</v>
      </c>
      <c r="BI759" s="17" t="e">
        <f>SUMIFS('[1]Deals (investment)'!$C:$C,'[1]Deals (investment)'!$B:$B,$A759,'[1]Deals (investment)'!$V:$V,BI$1)</f>
        <v>#VALUE!</v>
      </c>
      <c r="BJ759" s="17" t="e">
        <f>SUMIFS('[1]Deals (investment)'!$C:$C,'[1]Deals (investment)'!$B:$B,$A759,'[1]Deals (investment)'!$V:$V,BJ$1)</f>
        <v>#VALUE!</v>
      </c>
      <c r="BK759" s="17" t="e">
        <f>SUMIFS('[1]Deals (investment)'!$C:$C,'[1]Deals (investment)'!$B:$B,$A759,'[1]Deals (investment)'!$V:$V,BK$1)</f>
        <v>#VALUE!</v>
      </c>
      <c r="BL759" s="17" t="e">
        <f>SUMIFS('[1]Deals (investment)'!$C:$C,'[1]Deals (investment)'!$B:$B,$A759,'[1]Deals (investment)'!$V:$V,BL$1)</f>
        <v>#VALUE!</v>
      </c>
      <c r="BM759" s="17" t="e">
        <f>SUMIFS('[1]Deals (investment)'!$C:$C,'[1]Deals (investment)'!$B:$B,$A759,'[1]Deals (investment)'!$V:$V,BM$1)</f>
        <v>#VALUE!</v>
      </c>
      <c r="BN759" s="15"/>
      <c r="BO759" s="15"/>
      <c r="BP759" s="22"/>
      <c r="BQ759" s="15"/>
      <c r="BR759" s="15"/>
      <c r="BS759" s="15"/>
      <c r="BT759" s="15"/>
      <c r="BU759" s="15"/>
      <c r="BV759" s="15"/>
      <c r="BW759" s="15"/>
      <c r="BX759" s="15"/>
      <c r="BY759" s="15"/>
      <c r="BZ759" s="15"/>
      <c r="CA759" s="15"/>
      <c r="CB759" s="15"/>
      <c r="CC759" s="15"/>
      <c r="CD759" s="15" t="str">
        <f t="shared" si="115"/>
        <v>Convergenc3 Databotics</v>
      </c>
      <c r="CE759" s="15"/>
      <c r="CF759" s="15"/>
      <c r="CG759" s="15"/>
      <c r="CH759" s="15"/>
      <c r="CI759" s="15"/>
      <c r="CJ759" s="15"/>
    </row>
    <row r="760" spans="1:118" ht="12.75">
      <c r="A760" s="15" t="s">
        <v>5518</v>
      </c>
      <c r="B760" s="15" t="s">
        <v>5519</v>
      </c>
      <c r="C760" s="15" t="s">
        <v>58</v>
      </c>
      <c r="D760" s="16">
        <v>2017</v>
      </c>
      <c r="E760" s="15" t="s">
        <v>393</v>
      </c>
      <c r="F760" s="15"/>
      <c r="G760" s="15"/>
      <c r="H760" s="15"/>
      <c r="I760" s="15"/>
      <c r="J760" s="15"/>
      <c r="K760" s="17" t="e">
        <f t="shared" si="105"/>
        <v>#VALUE!</v>
      </c>
      <c r="L760" s="15"/>
      <c r="M760" s="18" t="e">
        <f t="shared" si="95"/>
        <v>#VALUE!</v>
      </c>
      <c r="N760" s="15"/>
      <c r="O760" s="15"/>
      <c r="P760" s="15"/>
      <c r="Q760" s="15"/>
      <c r="R760" s="15"/>
      <c r="S760" s="19"/>
      <c r="T760" s="15"/>
      <c r="U760" s="17"/>
      <c r="V760" s="15" t="s">
        <v>312</v>
      </c>
      <c r="W760" s="15"/>
      <c r="X760" s="15" t="s">
        <v>107</v>
      </c>
      <c r="Y760" s="15" t="s">
        <v>5520</v>
      </c>
      <c r="AB760" s="20"/>
      <c r="AC760" s="21" t="s">
        <v>5521</v>
      </c>
      <c r="AD760" s="15"/>
      <c r="AE760" s="15"/>
      <c r="AF760" s="21" t="s">
        <v>5522</v>
      </c>
      <c r="AG760" s="22">
        <f t="shared" si="113"/>
        <v>0.35483870967741937</v>
      </c>
      <c r="AH760" s="15" t="str">
        <f t="shared" si="111"/>
        <v/>
      </c>
      <c r="AI760" s="22" t="e">
        <f>VLOOKUP(A760,'[1]Deals (investment)'!$B$2:$Z$1497,1,FALSE)</f>
        <v>#N/A</v>
      </c>
      <c r="AJ760" s="22" t="e">
        <f>VLOOKUP(A760,'[1]Deals (investment)'!$B$2:$Z$870,15,FALSE)</f>
        <v>#N/A</v>
      </c>
      <c r="AK760" s="17" t="e">
        <f>VLOOKUP(A760,'[1]Deals (Exits)'!B:B,1,FALSE)</f>
        <v>#N/A</v>
      </c>
      <c r="AL760" s="23" t="e">
        <f>VLOOKUP(G760,[1]Lookups!$V$3:$Y$197,4,FALSE)</f>
        <v>#N/A</v>
      </c>
      <c r="AM760" s="17" t="str">
        <f>VLOOKUP(X760,[1]Lookups!$B$3:$C$200,2,FALSE)</f>
        <v>Energy &amp; Resources</v>
      </c>
      <c r="AN760" s="17" t="e">
        <f>VLOOKUP(R760,[1]Lookups!$H$3:$I$69,2,FALSE)</f>
        <v>#N/A</v>
      </c>
      <c r="AO760" s="17" t="e">
        <f>VLOOKUP(T760,[1]Lookups!$H$3:$I$69,2,FALSE)</f>
        <v>#N/A</v>
      </c>
      <c r="AP760" s="17" t="e">
        <f>VLOOKUP(AN760,[1]Lookups!$N$3:$O$11,2,FALSE)</f>
        <v>#N/A</v>
      </c>
      <c r="AQ760" s="18" t="e">
        <f>COUNTIFS('[1]Deals (investment)'!$B:$B,$A760)</f>
        <v>#VALUE!</v>
      </c>
      <c r="AR760" s="18" t="e">
        <f>COUNTIFS('[1]Deals (investment)'!$B:$B,$A760,'[1]Deals (investment)'!$T:$T,$AW$1)+COUNTIFS('[1]Deals (investment)'!$B:$B,$A760,'[1]Deals (investment)'!$T:$T,$AX$1)+COUNTIFS('[1]Deals (investment)'!$B:$B,$A760,'[1]Deals (investment)'!$T:$T,$AY$1)</f>
        <v>#VALUE!</v>
      </c>
      <c r="AS760" s="17" t="e">
        <f>SUMIFS('[1]Deals (investment)'!$C:$C,'[1]Deals (investment)'!$B:$B,$A760)</f>
        <v>#VALUE!</v>
      </c>
      <c r="AT760" s="17" t="e">
        <f t="shared" si="106"/>
        <v>#VALUE!</v>
      </c>
      <c r="AU760" s="18" t="e">
        <f>COUNTIF('[1]Deals (Exits)'!$B:$B,A760)</f>
        <v>#VALUE!</v>
      </c>
      <c r="AV760" s="17" t="e">
        <f>SUMIFS('[1]Deals (investment)'!$C:$C,'[1]Deals (investment)'!$B:$B,$A760,'[1]Deals (investment)'!$T:$T,AV$1)</f>
        <v>#VALUE!</v>
      </c>
      <c r="AW760" s="17" t="e">
        <f>SUMIFS('[1]Deals (investment)'!$C:$C,'[1]Deals (investment)'!$B:$B,$A760,'[1]Deals (investment)'!$T:$T,AW$1)</f>
        <v>#VALUE!</v>
      </c>
      <c r="AX760" s="17" t="e">
        <f>SUMIFS('[1]Deals (investment)'!$C:$C,'[1]Deals (investment)'!$B:$B,$A760,'[1]Deals (investment)'!$T:$T,AX$1)</f>
        <v>#VALUE!</v>
      </c>
      <c r="AY760" s="17" t="e">
        <f>SUMIFS('[1]Deals (investment)'!$C:$C,'[1]Deals (investment)'!$B:$B,$A760,'[1]Deals (investment)'!$T:$T,AY$1)</f>
        <v>#VALUE!</v>
      </c>
      <c r="AZ760" s="17" t="e">
        <f>SUMIFS('[1]Deals (investment)'!$C:$C,'[1]Deals (investment)'!$B:$B,$A760,'[1]Deals (investment)'!$T:$T,AZ$1)</f>
        <v>#VALUE!</v>
      </c>
      <c r="BA760" s="17" t="e">
        <f>SUMIFS('[1]Deals (investment)'!$C:$C,'[1]Deals (investment)'!$B:$B,$A760,'[1]Deals (investment)'!$T:$T,BA$1)</f>
        <v>#VALUE!</v>
      </c>
      <c r="BB760" s="17" t="e">
        <f>SUMIFS('[1]Deals (investment)'!$C:$C,'[1]Deals (investment)'!$B:$B,$A760,'[1]Deals (investment)'!$T:$T,BB$1)</f>
        <v>#VALUE!</v>
      </c>
      <c r="BC760" s="17" t="e">
        <f>SUMIFS('[1]Deals (Exits)'!$C:$C,'[1]Deals (Exits)'!$B:$B,$A760)</f>
        <v>#VALUE!</v>
      </c>
      <c r="BD760" s="17" t="e">
        <f>SUMIFS('[1]Deals (investment)'!$C:$C,'[1]Deals (investment)'!$B:$B,$A760,'[1]Deals (investment)'!$V:$V,BD$1)</f>
        <v>#VALUE!</v>
      </c>
      <c r="BE760" s="17" t="e">
        <f>SUMIFS('[1]Deals (investment)'!$C:$C,'[1]Deals (investment)'!$B:$B,$A760,'[1]Deals (investment)'!$V:$V,BE$1)</f>
        <v>#VALUE!</v>
      </c>
      <c r="BF760" s="17" t="e">
        <f>SUMIFS('[1]Deals (investment)'!$C:$C,'[1]Deals (investment)'!$B:$B,$A760,'[1]Deals (investment)'!$V:$V,BF$1)</f>
        <v>#VALUE!</v>
      </c>
      <c r="BG760" s="17" t="e">
        <f>SUMIFS('[1]Deals (investment)'!$C:$C,'[1]Deals (investment)'!$B:$B,$A760,'[1]Deals (investment)'!$V:$V,BG$1)</f>
        <v>#VALUE!</v>
      </c>
      <c r="BH760" s="17" t="e">
        <f>SUMIFS('[1]Deals (investment)'!$C:$C,'[1]Deals (investment)'!$B:$B,$A760,'[1]Deals (investment)'!$V:$V,BH$1)</f>
        <v>#VALUE!</v>
      </c>
      <c r="BI760" s="17" t="e">
        <f>SUMIFS('[1]Deals (investment)'!$C:$C,'[1]Deals (investment)'!$B:$B,$A760,'[1]Deals (investment)'!$V:$V,BI$1)</f>
        <v>#VALUE!</v>
      </c>
      <c r="BJ760" s="17" t="e">
        <f>SUMIFS('[1]Deals (investment)'!$C:$C,'[1]Deals (investment)'!$B:$B,$A760,'[1]Deals (investment)'!$V:$V,BJ$1)</f>
        <v>#VALUE!</v>
      </c>
      <c r="BK760" s="17" t="e">
        <f>SUMIFS('[1]Deals (investment)'!$C:$C,'[1]Deals (investment)'!$B:$B,$A760,'[1]Deals (investment)'!$V:$V,BK$1)</f>
        <v>#VALUE!</v>
      </c>
      <c r="BL760" s="17" t="e">
        <f>SUMIFS('[1]Deals (investment)'!$C:$C,'[1]Deals (investment)'!$B:$B,$A760,'[1]Deals (investment)'!$V:$V,BL$1)</f>
        <v>#VALUE!</v>
      </c>
      <c r="BM760" s="17" t="e">
        <f>SUMIFS('[1]Deals (investment)'!$C:$C,'[1]Deals (investment)'!$B:$B,$A760,'[1]Deals (investment)'!$V:$V,BM$1)</f>
        <v>#VALUE!</v>
      </c>
      <c r="BN760" s="15"/>
      <c r="BO760" s="15"/>
      <c r="BP760" s="22"/>
      <c r="BQ760" s="15"/>
      <c r="BR760" s="15"/>
      <c r="BS760" s="15"/>
      <c r="BT760" s="15"/>
      <c r="BU760" s="15"/>
      <c r="BV760" s="15"/>
      <c r="BW760" s="15"/>
      <c r="BX760" s="15"/>
      <c r="BY760" s="15"/>
      <c r="BZ760" s="15"/>
      <c r="CA760" s="15"/>
      <c r="CB760" s="15"/>
      <c r="CC760" s="15"/>
      <c r="CD760" s="15" t="str">
        <f t="shared" si="115"/>
        <v>Cool SolarCool Solar Africa is growing! We are adding a mezzanine floor to our Msasa warehouse to accomodate the biggest shipment of solar productsActive</v>
      </c>
      <c r="CE760" s="15"/>
      <c r="CF760" s="15"/>
      <c r="CG760" s="15"/>
      <c r="CH760" s="15"/>
      <c r="CI760" s="15"/>
      <c r="CJ760" s="15"/>
    </row>
    <row r="761" spans="1:118" ht="12.75">
      <c r="A761" s="15" t="s">
        <v>5523</v>
      </c>
      <c r="B761" s="15" t="s">
        <v>5524</v>
      </c>
      <c r="C761" s="15" t="s">
        <v>58</v>
      </c>
      <c r="D761" s="16">
        <v>2016</v>
      </c>
      <c r="E761" s="15" t="s">
        <v>117</v>
      </c>
      <c r="F761" s="15"/>
      <c r="G761" s="15" t="s">
        <v>118</v>
      </c>
      <c r="H761" s="15"/>
      <c r="I761" s="15"/>
      <c r="J761" s="15"/>
      <c r="K761" s="17" t="e">
        <f t="shared" si="105"/>
        <v>#VALUE!</v>
      </c>
      <c r="L761" s="15"/>
      <c r="M761" s="18" t="e">
        <f t="shared" si="95"/>
        <v>#VALUE!</v>
      </c>
      <c r="N761" s="15"/>
      <c r="O761" s="15"/>
      <c r="P761" s="15"/>
      <c r="Q761" s="15"/>
      <c r="R761" s="15"/>
      <c r="S761" s="19"/>
      <c r="T761" s="15"/>
      <c r="U761" s="17"/>
      <c r="V761" s="15" t="s">
        <v>5525</v>
      </c>
      <c r="W761" s="15"/>
      <c r="X761" s="15" t="s">
        <v>64</v>
      </c>
      <c r="Y761" s="15" t="s">
        <v>5526</v>
      </c>
      <c r="AB761" s="20"/>
      <c r="AC761" s="21" t="s">
        <v>5527</v>
      </c>
      <c r="AD761" s="21" t="s">
        <v>5528</v>
      </c>
      <c r="AE761" s="21" t="s">
        <v>5529</v>
      </c>
      <c r="AF761" s="15"/>
      <c r="AG761" s="22">
        <f t="shared" si="113"/>
        <v>0.41935483870967744</v>
      </c>
      <c r="AH761" s="15" t="str">
        <f t="shared" si="111"/>
        <v/>
      </c>
      <c r="AI761" s="22" t="e">
        <f>VLOOKUP(A761,'[1]Deals (investment)'!$B$2:$Z$1497,1,FALSE)</f>
        <v>#N/A</v>
      </c>
      <c r="AJ761" s="22" t="e">
        <f>VLOOKUP(A761,'[1]Deals (investment)'!$B$2:$Z$870,15,FALSE)</f>
        <v>#N/A</v>
      </c>
      <c r="AK761" s="17" t="e">
        <f>VLOOKUP(A761,'[1]Deals (Exits)'!B:B,1,FALSE)</f>
        <v>#N/A</v>
      </c>
      <c r="AL761" s="23">
        <f>VLOOKUP(G761,[1]Lookups!$V$3:$Y$197,4,FALSE)</f>
        <v>0</v>
      </c>
      <c r="AM761" s="17" t="str">
        <f>VLOOKUP(X761,[1]Lookups!$B$3:$C$200,2,FALSE)</f>
        <v>E-commerce &amp; Retail</v>
      </c>
      <c r="AN761" s="17" t="e">
        <f>VLOOKUP(R761,[1]Lookups!$H$3:$I$69,2,FALSE)</f>
        <v>#N/A</v>
      </c>
      <c r="AO761" s="17" t="e">
        <f>VLOOKUP(T761,[1]Lookups!$H$3:$I$69,2,FALSE)</f>
        <v>#N/A</v>
      </c>
      <c r="AP761" s="17" t="e">
        <f>VLOOKUP(AN761,[1]Lookups!$N$3:$O$11,2,FALSE)</f>
        <v>#N/A</v>
      </c>
      <c r="AQ761" s="18" t="e">
        <f>COUNTIFS('[1]Deals (investment)'!$B:$B,$A761)</f>
        <v>#VALUE!</v>
      </c>
      <c r="AR761" s="18" t="e">
        <f>COUNTIFS('[1]Deals (investment)'!$B:$B,$A761,'[1]Deals (investment)'!$T:$T,$AW$1)+COUNTIFS('[1]Deals (investment)'!$B:$B,$A761,'[1]Deals (investment)'!$T:$T,$AX$1)+COUNTIFS('[1]Deals (investment)'!$B:$B,$A761,'[1]Deals (investment)'!$T:$T,$AY$1)</f>
        <v>#VALUE!</v>
      </c>
      <c r="AS761" s="17" t="e">
        <f>SUMIFS('[1]Deals (investment)'!$C:$C,'[1]Deals (investment)'!$B:$B,$A761)</f>
        <v>#VALUE!</v>
      </c>
      <c r="AT761" s="17" t="e">
        <f t="shared" si="106"/>
        <v>#VALUE!</v>
      </c>
      <c r="AU761" s="18" t="e">
        <f>COUNTIF('[1]Deals (Exits)'!$B:$B,A761)</f>
        <v>#VALUE!</v>
      </c>
      <c r="AV761" s="17" t="e">
        <f>SUMIFS('[1]Deals (investment)'!$C:$C,'[1]Deals (investment)'!$B:$B,$A761,'[1]Deals (investment)'!$T:$T,AV$1)</f>
        <v>#VALUE!</v>
      </c>
      <c r="AW761" s="17" t="e">
        <f>SUMIFS('[1]Deals (investment)'!$C:$C,'[1]Deals (investment)'!$B:$B,$A761,'[1]Deals (investment)'!$T:$T,AW$1)</f>
        <v>#VALUE!</v>
      </c>
      <c r="AX761" s="17" t="e">
        <f>SUMIFS('[1]Deals (investment)'!$C:$C,'[1]Deals (investment)'!$B:$B,$A761,'[1]Deals (investment)'!$T:$T,AX$1)</f>
        <v>#VALUE!</v>
      </c>
      <c r="AY761" s="17" t="e">
        <f>SUMIFS('[1]Deals (investment)'!$C:$C,'[1]Deals (investment)'!$B:$B,$A761,'[1]Deals (investment)'!$T:$T,AY$1)</f>
        <v>#VALUE!</v>
      </c>
      <c r="AZ761" s="17" t="e">
        <f>SUMIFS('[1]Deals (investment)'!$C:$C,'[1]Deals (investment)'!$B:$B,$A761,'[1]Deals (investment)'!$T:$T,AZ$1)</f>
        <v>#VALUE!</v>
      </c>
      <c r="BA761" s="17" t="e">
        <f>SUMIFS('[1]Deals (investment)'!$C:$C,'[1]Deals (investment)'!$B:$B,$A761,'[1]Deals (investment)'!$T:$T,BA$1)</f>
        <v>#VALUE!</v>
      </c>
      <c r="BB761" s="17" t="e">
        <f>SUMIFS('[1]Deals (investment)'!$C:$C,'[1]Deals (investment)'!$B:$B,$A761,'[1]Deals (investment)'!$T:$T,BB$1)</f>
        <v>#VALUE!</v>
      </c>
      <c r="BC761" s="17" t="e">
        <f>SUMIFS('[1]Deals (Exits)'!$C:$C,'[1]Deals (Exits)'!$B:$B,$A761)</f>
        <v>#VALUE!</v>
      </c>
      <c r="BD761" s="17" t="e">
        <f>SUMIFS('[1]Deals (investment)'!$C:$C,'[1]Deals (investment)'!$B:$B,$A761,'[1]Deals (investment)'!$V:$V,BD$1)</f>
        <v>#VALUE!</v>
      </c>
      <c r="BE761" s="17" t="e">
        <f>SUMIFS('[1]Deals (investment)'!$C:$C,'[1]Deals (investment)'!$B:$B,$A761,'[1]Deals (investment)'!$V:$V,BE$1)</f>
        <v>#VALUE!</v>
      </c>
      <c r="BF761" s="17" t="e">
        <f>SUMIFS('[1]Deals (investment)'!$C:$C,'[1]Deals (investment)'!$B:$B,$A761,'[1]Deals (investment)'!$V:$V,BF$1)</f>
        <v>#VALUE!</v>
      </c>
      <c r="BG761" s="17" t="e">
        <f>SUMIFS('[1]Deals (investment)'!$C:$C,'[1]Deals (investment)'!$B:$B,$A761,'[1]Deals (investment)'!$V:$V,BG$1)</f>
        <v>#VALUE!</v>
      </c>
      <c r="BH761" s="17" t="e">
        <f>SUMIFS('[1]Deals (investment)'!$C:$C,'[1]Deals (investment)'!$B:$B,$A761,'[1]Deals (investment)'!$V:$V,BH$1)</f>
        <v>#VALUE!</v>
      </c>
      <c r="BI761" s="17" t="e">
        <f>SUMIFS('[1]Deals (investment)'!$C:$C,'[1]Deals (investment)'!$B:$B,$A761,'[1]Deals (investment)'!$V:$V,BI$1)</f>
        <v>#VALUE!</v>
      </c>
      <c r="BJ761" s="17" t="e">
        <f>SUMIFS('[1]Deals (investment)'!$C:$C,'[1]Deals (investment)'!$B:$B,$A761,'[1]Deals (investment)'!$V:$V,BJ$1)</f>
        <v>#VALUE!</v>
      </c>
      <c r="BK761" s="17" t="e">
        <f>SUMIFS('[1]Deals (investment)'!$C:$C,'[1]Deals (investment)'!$B:$B,$A761,'[1]Deals (investment)'!$V:$V,BK$1)</f>
        <v>#VALUE!</v>
      </c>
      <c r="BL761" s="17" t="e">
        <f>SUMIFS('[1]Deals (investment)'!$C:$C,'[1]Deals (investment)'!$B:$B,$A761,'[1]Deals (investment)'!$V:$V,BL$1)</f>
        <v>#VALUE!</v>
      </c>
      <c r="BM761" s="17" t="e">
        <f>SUMIFS('[1]Deals (investment)'!$C:$C,'[1]Deals (investment)'!$B:$B,$A761,'[1]Deals (investment)'!$V:$V,BM$1)</f>
        <v>#VALUE!</v>
      </c>
      <c r="BN761" s="15"/>
      <c r="BO761" s="15"/>
      <c r="BP761" s="22"/>
      <c r="BQ761" s="15"/>
      <c r="BR761" s="15"/>
      <c r="BS761" s="15"/>
      <c r="BT761" s="15"/>
      <c r="BU761" s="15"/>
      <c r="BV761" s="15"/>
      <c r="BW761" s="15"/>
      <c r="BX761" s="15"/>
      <c r="BY761" s="15"/>
      <c r="BZ761" s="15"/>
      <c r="CA761" s="15"/>
      <c r="CB761" s="15"/>
      <c r="CC761" s="15"/>
      <c r="CD761" s="15" t="str">
        <f t="shared" si="115"/>
        <v>CopiaCopia combines technology and local agents to offer a broad product offering and efficient, reliable delivery to “base of the pyramid” consumersActive</v>
      </c>
      <c r="CE761" s="15"/>
      <c r="CF761" s="15"/>
      <c r="CG761" s="15"/>
      <c r="CH761" s="15"/>
      <c r="CI761" s="15"/>
      <c r="CJ761" s="15"/>
    </row>
    <row r="762" spans="1:118" ht="12.75">
      <c r="A762" s="15" t="s">
        <v>5530</v>
      </c>
      <c r="B762" s="15"/>
      <c r="C762" s="15" t="s">
        <v>58</v>
      </c>
      <c r="D762" s="16"/>
      <c r="E762" s="15"/>
      <c r="F762" s="15"/>
      <c r="G762" s="15"/>
      <c r="H762" s="15"/>
      <c r="I762" s="15"/>
      <c r="J762" s="15"/>
      <c r="K762" s="17" t="e">
        <f t="shared" si="105"/>
        <v>#VALUE!</v>
      </c>
      <c r="L762" s="15"/>
      <c r="M762" s="18" t="e">
        <f t="shared" si="95"/>
        <v>#VALUE!</v>
      </c>
      <c r="N762" s="15"/>
      <c r="O762" s="15"/>
      <c r="P762" s="15"/>
      <c r="Q762" s="15"/>
      <c r="R762" s="15"/>
      <c r="S762" s="19"/>
      <c r="T762" s="15"/>
      <c r="U762" s="17"/>
      <c r="V762" s="15"/>
      <c r="W762" s="15"/>
      <c r="X762" s="15"/>
      <c r="Y762" s="15"/>
      <c r="AB762" s="20"/>
      <c r="AC762" s="15"/>
      <c r="AD762" s="15"/>
      <c r="AE762" s="15"/>
      <c r="AF762" s="15"/>
      <c r="AG762" s="22">
        <f t="shared" si="113"/>
        <v>9.6774193548387094E-2</v>
      </c>
      <c r="AH762" s="15" t="str">
        <f t="shared" si="111"/>
        <v/>
      </c>
      <c r="AI762" s="22" t="e">
        <f>VLOOKUP(A762,'[1]Deals (investment)'!$B$2:$Z$1497,1,FALSE)</f>
        <v>#N/A</v>
      </c>
      <c r="AJ762" s="22" t="e">
        <f>VLOOKUP(A762,'[1]Deals (investment)'!$B$2:$Z$870,15,FALSE)</f>
        <v>#N/A</v>
      </c>
      <c r="AK762" s="17" t="e">
        <f>VLOOKUP(A762,'[1]Deals (Exits)'!B:B,1,FALSE)</f>
        <v>#N/A</v>
      </c>
      <c r="AL762" s="23" t="e">
        <f>VLOOKUP(G762,[1]Lookups!$V$3:$Y$197,4,FALSE)</f>
        <v>#N/A</v>
      </c>
      <c r="AM762" s="17" t="e">
        <f>VLOOKUP(X762,[1]Lookups!$B$3:$C$200,2,FALSE)</f>
        <v>#N/A</v>
      </c>
      <c r="AN762" s="17" t="e">
        <f>VLOOKUP(R762,[1]Lookups!$H$3:$I$69,2,FALSE)</f>
        <v>#N/A</v>
      </c>
      <c r="AO762" s="17" t="e">
        <f>VLOOKUP(T762,[1]Lookups!$H$3:$I$69,2,FALSE)</f>
        <v>#N/A</v>
      </c>
      <c r="AP762" s="17" t="e">
        <f>VLOOKUP(AN762,[1]Lookups!$N$3:$O$11,2,FALSE)</f>
        <v>#N/A</v>
      </c>
      <c r="AQ762" s="18" t="e">
        <f>COUNTIFS('[1]Deals (investment)'!$B:$B,$A762)</f>
        <v>#VALUE!</v>
      </c>
      <c r="AR762" s="18" t="e">
        <f>COUNTIFS('[1]Deals (investment)'!$B:$B,$A762,'[1]Deals (investment)'!$T:$T,$AW$1)+COUNTIFS('[1]Deals (investment)'!$B:$B,$A762,'[1]Deals (investment)'!$T:$T,$AX$1)+COUNTIFS('[1]Deals (investment)'!$B:$B,$A762,'[1]Deals (investment)'!$T:$T,$AY$1)</f>
        <v>#VALUE!</v>
      </c>
      <c r="AS762" s="17" t="e">
        <f>SUMIFS('[1]Deals (investment)'!$C:$C,'[1]Deals (investment)'!$B:$B,$A762)</f>
        <v>#VALUE!</v>
      </c>
      <c r="AT762" s="17" t="e">
        <f t="shared" si="106"/>
        <v>#VALUE!</v>
      </c>
      <c r="AU762" s="18" t="e">
        <f>COUNTIF('[1]Deals (Exits)'!$B:$B,A762)</f>
        <v>#VALUE!</v>
      </c>
      <c r="AV762" s="17" t="e">
        <f>SUMIFS('[1]Deals (investment)'!$C:$C,'[1]Deals (investment)'!$B:$B,$A762,'[1]Deals (investment)'!$T:$T,AV$1)</f>
        <v>#VALUE!</v>
      </c>
      <c r="AW762" s="17" t="e">
        <f>SUMIFS('[1]Deals (investment)'!$C:$C,'[1]Deals (investment)'!$B:$B,$A762,'[1]Deals (investment)'!$T:$T,AW$1)</f>
        <v>#VALUE!</v>
      </c>
      <c r="AX762" s="17" t="e">
        <f>SUMIFS('[1]Deals (investment)'!$C:$C,'[1]Deals (investment)'!$B:$B,$A762,'[1]Deals (investment)'!$T:$T,AX$1)</f>
        <v>#VALUE!</v>
      </c>
      <c r="AY762" s="17" t="e">
        <f>SUMIFS('[1]Deals (investment)'!$C:$C,'[1]Deals (investment)'!$B:$B,$A762,'[1]Deals (investment)'!$T:$T,AY$1)</f>
        <v>#VALUE!</v>
      </c>
      <c r="AZ762" s="17" t="e">
        <f>SUMIFS('[1]Deals (investment)'!$C:$C,'[1]Deals (investment)'!$B:$B,$A762,'[1]Deals (investment)'!$T:$T,AZ$1)</f>
        <v>#VALUE!</v>
      </c>
      <c r="BA762" s="17" t="e">
        <f>SUMIFS('[1]Deals (investment)'!$C:$C,'[1]Deals (investment)'!$B:$B,$A762,'[1]Deals (investment)'!$T:$T,BA$1)</f>
        <v>#VALUE!</v>
      </c>
      <c r="BB762" s="17" t="e">
        <f>SUMIFS('[1]Deals (investment)'!$C:$C,'[1]Deals (investment)'!$B:$B,$A762,'[1]Deals (investment)'!$T:$T,BB$1)</f>
        <v>#VALUE!</v>
      </c>
      <c r="BC762" s="17" t="e">
        <f>SUMIFS('[1]Deals (Exits)'!$C:$C,'[1]Deals (Exits)'!$B:$B,$A762)</f>
        <v>#VALUE!</v>
      </c>
      <c r="BD762" s="17" t="e">
        <f>SUMIFS('[1]Deals (investment)'!$C:$C,'[1]Deals (investment)'!$B:$B,$A762,'[1]Deals (investment)'!$V:$V,BD$1)</f>
        <v>#VALUE!</v>
      </c>
      <c r="BE762" s="17" t="e">
        <f>SUMIFS('[1]Deals (investment)'!$C:$C,'[1]Deals (investment)'!$B:$B,$A762,'[1]Deals (investment)'!$V:$V,BE$1)</f>
        <v>#VALUE!</v>
      </c>
      <c r="BF762" s="17" t="e">
        <f>SUMIFS('[1]Deals (investment)'!$C:$C,'[1]Deals (investment)'!$B:$B,$A762,'[1]Deals (investment)'!$V:$V,BF$1)</f>
        <v>#VALUE!</v>
      </c>
      <c r="BG762" s="17" t="e">
        <f>SUMIFS('[1]Deals (investment)'!$C:$C,'[1]Deals (investment)'!$B:$B,$A762,'[1]Deals (investment)'!$V:$V,BG$1)</f>
        <v>#VALUE!</v>
      </c>
      <c r="BH762" s="17" t="e">
        <f>SUMIFS('[1]Deals (investment)'!$C:$C,'[1]Deals (investment)'!$B:$B,$A762,'[1]Deals (investment)'!$V:$V,BH$1)</f>
        <v>#VALUE!</v>
      </c>
      <c r="BI762" s="17" t="e">
        <f>SUMIFS('[1]Deals (investment)'!$C:$C,'[1]Deals (investment)'!$B:$B,$A762,'[1]Deals (investment)'!$V:$V,BI$1)</f>
        <v>#VALUE!</v>
      </c>
      <c r="BJ762" s="17" t="e">
        <f>SUMIFS('[1]Deals (investment)'!$C:$C,'[1]Deals (investment)'!$B:$B,$A762,'[1]Deals (investment)'!$V:$V,BJ$1)</f>
        <v>#VALUE!</v>
      </c>
      <c r="BK762" s="17" t="e">
        <f>SUMIFS('[1]Deals (investment)'!$C:$C,'[1]Deals (investment)'!$B:$B,$A762,'[1]Deals (investment)'!$V:$V,BK$1)</f>
        <v>#VALUE!</v>
      </c>
      <c r="BL762" s="17" t="e">
        <f>SUMIFS('[1]Deals (investment)'!$C:$C,'[1]Deals (investment)'!$B:$B,$A762,'[1]Deals (investment)'!$V:$V,BL$1)</f>
        <v>#VALUE!</v>
      </c>
      <c r="BM762" s="17" t="e">
        <f>SUMIFS('[1]Deals (investment)'!$C:$C,'[1]Deals (investment)'!$B:$B,$A762,'[1]Deals (investment)'!$V:$V,BM$1)</f>
        <v>#VALUE!</v>
      </c>
      <c r="BN762" s="15"/>
      <c r="BO762" s="15"/>
      <c r="BP762" s="22"/>
      <c r="BQ762" s="15"/>
      <c r="BR762" s="15"/>
      <c r="BS762" s="15"/>
      <c r="BT762" s="15"/>
      <c r="BU762" s="15"/>
      <c r="BV762" s="15"/>
      <c r="BW762" s="15"/>
      <c r="BX762" s="15"/>
      <c r="BY762" s="15"/>
      <c r="BZ762" s="15"/>
      <c r="CA762" s="15"/>
      <c r="CB762" s="15"/>
      <c r="CC762" s="15"/>
      <c r="CD762" s="15" t="str">
        <f t="shared" si="115"/>
        <v>Core Devs - AgriCartActive</v>
      </c>
      <c r="CE762" s="15"/>
      <c r="CF762" s="15"/>
      <c r="CG762" s="15"/>
      <c r="CH762" s="15"/>
      <c r="CI762" s="15"/>
      <c r="CJ762" s="15"/>
    </row>
    <row r="763" spans="1:118" ht="12.75">
      <c r="A763" s="15" t="s">
        <v>5531</v>
      </c>
      <c r="B763" s="15" t="s">
        <v>5532</v>
      </c>
      <c r="C763" s="15" t="s">
        <v>58</v>
      </c>
      <c r="D763" s="16">
        <v>2016</v>
      </c>
      <c r="E763" s="15" t="s">
        <v>1228</v>
      </c>
      <c r="F763" s="15" t="s">
        <v>110</v>
      </c>
      <c r="G763" s="15" t="s">
        <v>1229</v>
      </c>
      <c r="H763" s="15" t="s">
        <v>1229</v>
      </c>
      <c r="I763" s="15" t="s">
        <v>1229</v>
      </c>
      <c r="J763" s="15"/>
      <c r="K763" s="17" t="e">
        <f t="shared" si="105"/>
        <v>#VALUE!</v>
      </c>
      <c r="L763" s="15"/>
      <c r="M763" s="18" t="e">
        <f t="shared" si="95"/>
        <v>#VALUE!</v>
      </c>
      <c r="N763" s="15"/>
      <c r="O763" s="15"/>
      <c r="P763" s="15"/>
      <c r="Q763" s="15"/>
      <c r="R763" s="15"/>
      <c r="S763" s="19"/>
      <c r="T763" s="15"/>
      <c r="U763" s="17"/>
      <c r="V763" s="15" t="s">
        <v>5533</v>
      </c>
      <c r="W763" s="15">
        <v>0</v>
      </c>
      <c r="X763" s="15" t="s">
        <v>5534</v>
      </c>
      <c r="Y763" s="15" t="s">
        <v>5535</v>
      </c>
      <c r="Z763" s="25" t="s">
        <v>81</v>
      </c>
      <c r="AB763" s="20" t="s">
        <v>286</v>
      </c>
      <c r="AC763" s="21" t="s">
        <v>5536</v>
      </c>
      <c r="AD763" s="15"/>
      <c r="AE763" s="15"/>
      <c r="AF763" s="21" t="s">
        <v>5537</v>
      </c>
      <c r="AG763" s="22">
        <f t="shared" si="113"/>
        <v>0.58064516129032262</v>
      </c>
      <c r="AH763" s="15" t="str">
        <f t="shared" si="111"/>
        <v/>
      </c>
      <c r="AI763" s="22" t="e">
        <f>VLOOKUP(A763,'[1]Deals (investment)'!$B$2:$Z$1497,1,FALSE)</f>
        <v>#N/A</v>
      </c>
      <c r="AJ763" s="22" t="e">
        <f>VLOOKUP(A763,'[1]Deals (investment)'!$B$2:$Z$870,15,FALSE)</f>
        <v>#N/A</v>
      </c>
      <c r="AK763" s="17" t="e">
        <f>VLOOKUP(A763,'[1]Deals (Exits)'!B:B,1,FALSE)</f>
        <v>#N/A</v>
      </c>
      <c r="AL763" s="23">
        <f>VLOOKUP(G763,[1]Lookups!$V$3:$Y$197,4,FALSE)</f>
        <v>0</v>
      </c>
      <c r="AM763" s="17" t="str">
        <f>VLOOKUP(X763,[1]Lookups!$B$3:$C$200,2,FALSE)</f>
        <v>Emerging Technologies</v>
      </c>
      <c r="AN763" s="17" t="e">
        <f>VLOOKUP(R763,[1]Lookups!$H$3:$I$69,2,FALSE)</f>
        <v>#N/A</v>
      </c>
      <c r="AO763" s="17" t="e">
        <f>VLOOKUP(T763,[1]Lookups!$H$3:$I$69,2,FALSE)</f>
        <v>#N/A</v>
      </c>
      <c r="AP763" s="17" t="e">
        <f>VLOOKUP(AN763,[1]Lookups!$N$3:$O$11,2,FALSE)</f>
        <v>#N/A</v>
      </c>
      <c r="AQ763" s="18" t="e">
        <f>COUNTIFS('[1]Deals (investment)'!$B:$B,$A763)</f>
        <v>#VALUE!</v>
      </c>
      <c r="AR763" s="18" t="e">
        <f>COUNTIFS('[1]Deals (investment)'!$B:$B,$A763,'[1]Deals (investment)'!$T:$T,$AW$1)+COUNTIFS('[1]Deals (investment)'!$B:$B,$A763,'[1]Deals (investment)'!$T:$T,$AX$1)+COUNTIFS('[1]Deals (investment)'!$B:$B,$A763,'[1]Deals (investment)'!$T:$T,$AY$1)</f>
        <v>#VALUE!</v>
      </c>
      <c r="AS763" s="17" t="e">
        <f>SUMIFS('[1]Deals (investment)'!$C:$C,'[1]Deals (investment)'!$B:$B,$A763)</f>
        <v>#VALUE!</v>
      </c>
      <c r="AT763" s="17" t="e">
        <f t="shared" si="106"/>
        <v>#VALUE!</v>
      </c>
      <c r="AU763" s="18" t="e">
        <f>COUNTIF('[1]Deals (Exits)'!$B:$B,A763)</f>
        <v>#VALUE!</v>
      </c>
      <c r="AV763" s="17" t="e">
        <f>SUMIFS('[1]Deals (investment)'!$C:$C,'[1]Deals (investment)'!$B:$B,$A763,'[1]Deals (investment)'!$T:$T,AV$1)</f>
        <v>#VALUE!</v>
      </c>
      <c r="AW763" s="17" t="e">
        <f>SUMIFS('[1]Deals (investment)'!$C:$C,'[1]Deals (investment)'!$B:$B,$A763,'[1]Deals (investment)'!$T:$T,AW$1)</f>
        <v>#VALUE!</v>
      </c>
      <c r="AX763" s="17" t="e">
        <f>SUMIFS('[1]Deals (investment)'!$C:$C,'[1]Deals (investment)'!$B:$B,$A763,'[1]Deals (investment)'!$T:$T,AX$1)</f>
        <v>#VALUE!</v>
      </c>
      <c r="AY763" s="17" t="e">
        <f>SUMIFS('[1]Deals (investment)'!$C:$C,'[1]Deals (investment)'!$B:$B,$A763,'[1]Deals (investment)'!$T:$T,AY$1)</f>
        <v>#VALUE!</v>
      </c>
      <c r="AZ763" s="17" t="e">
        <f>SUMIFS('[1]Deals (investment)'!$C:$C,'[1]Deals (investment)'!$B:$B,$A763,'[1]Deals (investment)'!$T:$T,AZ$1)</f>
        <v>#VALUE!</v>
      </c>
      <c r="BA763" s="17" t="e">
        <f>SUMIFS('[1]Deals (investment)'!$C:$C,'[1]Deals (investment)'!$B:$B,$A763,'[1]Deals (investment)'!$T:$T,BA$1)</f>
        <v>#VALUE!</v>
      </c>
      <c r="BB763" s="17" t="e">
        <f>SUMIFS('[1]Deals (investment)'!$C:$C,'[1]Deals (investment)'!$B:$B,$A763,'[1]Deals (investment)'!$T:$T,BB$1)</f>
        <v>#VALUE!</v>
      </c>
      <c r="BC763" s="17" t="e">
        <f>SUMIFS('[1]Deals (Exits)'!$C:$C,'[1]Deals (Exits)'!$B:$B,$A763)</f>
        <v>#VALUE!</v>
      </c>
      <c r="BD763" s="17" t="e">
        <f>SUMIFS('[1]Deals (investment)'!$C:$C,'[1]Deals (investment)'!$B:$B,$A763,'[1]Deals (investment)'!$V:$V,BD$1)</f>
        <v>#VALUE!</v>
      </c>
      <c r="BE763" s="17" t="e">
        <f>SUMIFS('[1]Deals (investment)'!$C:$C,'[1]Deals (investment)'!$B:$B,$A763,'[1]Deals (investment)'!$V:$V,BE$1)</f>
        <v>#VALUE!</v>
      </c>
      <c r="BF763" s="17" t="e">
        <f>SUMIFS('[1]Deals (investment)'!$C:$C,'[1]Deals (investment)'!$B:$B,$A763,'[1]Deals (investment)'!$V:$V,BF$1)</f>
        <v>#VALUE!</v>
      </c>
      <c r="BG763" s="17" t="e">
        <f>SUMIFS('[1]Deals (investment)'!$C:$C,'[1]Deals (investment)'!$B:$B,$A763,'[1]Deals (investment)'!$V:$V,BG$1)</f>
        <v>#VALUE!</v>
      </c>
      <c r="BH763" s="17" t="e">
        <f>SUMIFS('[1]Deals (investment)'!$C:$C,'[1]Deals (investment)'!$B:$B,$A763,'[1]Deals (investment)'!$V:$V,BH$1)</f>
        <v>#VALUE!</v>
      </c>
      <c r="BI763" s="17" t="e">
        <f>SUMIFS('[1]Deals (investment)'!$C:$C,'[1]Deals (investment)'!$B:$B,$A763,'[1]Deals (investment)'!$V:$V,BI$1)</f>
        <v>#VALUE!</v>
      </c>
      <c r="BJ763" s="17" t="e">
        <f>SUMIFS('[1]Deals (investment)'!$C:$C,'[1]Deals (investment)'!$B:$B,$A763,'[1]Deals (investment)'!$V:$V,BJ$1)</f>
        <v>#VALUE!</v>
      </c>
      <c r="BK763" s="17" t="e">
        <f>SUMIFS('[1]Deals (investment)'!$C:$C,'[1]Deals (investment)'!$B:$B,$A763,'[1]Deals (investment)'!$V:$V,BK$1)</f>
        <v>#VALUE!</v>
      </c>
      <c r="BL763" s="17" t="e">
        <f>SUMIFS('[1]Deals (investment)'!$C:$C,'[1]Deals (investment)'!$B:$B,$A763,'[1]Deals (investment)'!$V:$V,BL$1)</f>
        <v>#VALUE!</v>
      </c>
      <c r="BM763" s="17" t="e">
        <f>SUMIFS('[1]Deals (investment)'!$C:$C,'[1]Deals (investment)'!$B:$B,$A763,'[1]Deals (investment)'!$V:$V,BM$1)</f>
        <v>#VALUE!</v>
      </c>
      <c r="BN763" s="15"/>
      <c r="BO763" s="15"/>
      <c r="BP763" s="22"/>
      <c r="BQ763" s="15"/>
      <c r="BR763" s="15"/>
      <c r="BS763" s="15"/>
      <c r="BT763" s="15"/>
      <c r="BU763" s="15"/>
      <c r="BV763" s="15"/>
      <c r="BW763" s="15"/>
      <c r="BX763" s="15"/>
      <c r="BY763" s="15"/>
      <c r="BZ763" s="15"/>
      <c r="CA763" s="15"/>
      <c r="CB763" s="15"/>
      <c r="CC763" s="15"/>
      <c r="CD763" s="15" t="str">
        <f t="shared" si="115"/>
        <v>Cote d’ivoire DroneIvory Coast Drone is a company specializing in drone technology in Ivory Coast and West Africa, supported by the Abidjan Drone Lab's research laboratory.Active</v>
      </c>
      <c r="CE763" s="15"/>
      <c r="CF763" s="15"/>
      <c r="CG763" s="15"/>
      <c r="CH763" s="15"/>
      <c r="CI763" s="15"/>
      <c r="CJ763" s="15"/>
    </row>
    <row r="764" spans="1:118" ht="12.75">
      <c r="A764" s="15" t="s">
        <v>5538</v>
      </c>
      <c r="B764" s="15" t="s">
        <v>5539</v>
      </c>
      <c r="C764" s="15" t="s">
        <v>58</v>
      </c>
      <c r="D764" s="16">
        <v>2015</v>
      </c>
      <c r="E764" s="15" t="s">
        <v>482</v>
      </c>
      <c r="F764" s="15"/>
      <c r="G764" s="15" t="s">
        <v>282</v>
      </c>
      <c r="H764" s="15"/>
      <c r="I764" s="15"/>
      <c r="J764" s="15"/>
      <c r="K764" s="17" t="e">
        <f t="shared" si="105"/>
        <v>#VALUE!</v>
      </c>
      <c r="L764" s="15"/>
      <c r="M764" s="18" t="e">
        <f t="shared" si="95"/>
        <v>#VALUE!</v>
      </c>
      <c r="N764" s="15"/>
      <c r="O764" s="15"/>
      <c r="P764" s="15"/>
      <c r="Q764" s="15"/>
      <c r="R764" s="15" t="s">
        <v>375</v>
      </c>
      <c r="S764" s="19" t="s">
        <v>144</v>
      </c>
      <c r="T764" s="15" t="s">
        <v>312</v>
      </c>
      <c r="U764" s="17" t="s">
        <v>312</v>
      </c>
      <c r="V764" s="15" t="s">
        <v>5540</v>
      </c>
      <c r="W764" s="15"/>
      <c r="X764" s="15" t="s">
        <v>191</v>
      </c>
      <c r="Y764" s="15" t="s">
        <v>1917</v>
      </c>
      <c r="AB764" s="20"/>
      <c r="AC764" s="21" t="s">
        <v>5541</v>
      </c>
      <c r="AD764" s="21" t="s">
        <v>5542</v>
      </c>
      <c r="AE764" s="21" t="s">
        <v>5543</v>
      </c>
      <c r="AF764" s="21" t="s">
        <v>5544</v>
      </c>
      <c r="AG764" s="22">
        <f t="shared" si="113"/>
        <v>0.58064516129032262</v>
      </c>
      <c r="AH764" s="15" t="str">
        <f t="shared" si="111"/>
        <v/>
      </c>
      <c r="AI764" s="22" t="e">
        <f>VLOOKUP(A764,'[1]Deals (investment)'!$B$2:$Z$1497,1,FALSE)</f>
        <v>#N/A</v>
      </c>
      <c r="AJ764" s="22" t="e">
        <f>VLOOKUP(A764,'[1]Deals (investment)'!$B$2:$Z$870,15,FALSE)</f>
        <v>#N/A</v>
      </c>
      <c r="AK764" s="17" t="e">
        <f>VLOOKUP(A764,'[1]Deals (Exits)'!B:B,1,FALSE)</f>
        <v>#N/A</v>
      </c>
      <c r="AL764" s="23">
        <f>VLOOKUP(G764,[1]Lookups!$V$3:$Y$197,4,FALSE)</f>
        <v>1</v>
      </c>
      <c r="AM764" s="17" t="str">
        <f>VLOOKUP(X764,[1]Lookups!$B$3:$C$200,2,FALSE)</f>
        <v>Education</v>
      </c>
      <c r="AN764" s="17" t="str">
        <f>VLOOKUP(R764,[1]Lookups!$H$3:$I$69,2,FALSE)</f>
        <v>2. Seed</v>
      </c>
      <c r="AO764" s="17" t="e">
        <f>VLOOKUP(T764,[1]Lookups!$H$3:$I$69,2,FALSE)</f>
        <v>#N/A</v>
      </c>
      <c r="AP764" s="17" t="str">
        <f>VLOOKUP(AN764,[1]Lookups!$N$3:$O$11,2,FALSE)</f>
        <v>Early</v>
      </c>
      <c r="AQ764" s="18" t="e">
        <f>COUNTIFS('[1]Deals (investment)'!$B:$B,$A764)</f>
        <v>#VALUE!</v>
      </c>
      <c r="AR764" s="18" t="e">
        <f>COUNTIFS('[1]Deals (investment)'!$B:$B,$A764,'[1]Deals (investment)'!$T:$T,$AW$1)+COUNTIFS('[1]Deals (investment)'!$B:$B,$A764,'[1]Deals (investment)'!$T:$T,$AX$1)+COUNTIFS('[1]Deals (investment)'!$B:$B,$A764,'[1]Deals (investment)'!$T:$T,$AY$1)</f>
        <v>#VALUE!</v>
      </c>
      <c r="AS764" s="17" t="e">
        <f>SUMIFS('[1]Deals (investment)'!$C:$C,'[1]Deals (investment)'!$B:$B,$A764)</f>
        <v>#VALUE!</v>
      </c>
      <c r="AT764" s="17" t="e">
        <f t="shared" si="106"/>
        <v>#VALUE!</v>
      </c>
      <c r="AU764" s="18" t="e">
        <f>COUNTIF('[1]Deals (Exits)'!$B:$B,A764)</f>
        <v>#VALUE!</v>
      </c>
      <c r="AV764" s="17" t="e">
        <f>SUMIFS('[1]Deals (investment)'!$C:$C,'[1]Deals (investment)'!$B:$B,$A764,'[1]Deals (investment)'!$T:$T,AV$1)</f>
        <v>#VALUE!</v>
      </c>
      <c r="AW764" s="17" t="e">
        <f>SUMIFS('[1]Deals (investment)'!$C:$C,'[1]Deals (investment)'!$B:$B,$A764,'[1]Deals (investment)'!$T:$T,AW$1)</f>
        <v>#VALUE!</v>
      </c>
      <c r="AX764" s="17" t="e">
        <f>SUMIFS('[1]Deals (investment)'!$C:$C,'[1]Deals (investment)'!$B:$B,$A764,'[1]Deals (investment)'!$T:$T,AX$1)</f>
        <v>#VALUE!</v>
      </c>
      <c r="AY764" s="17" t="e">
        <f>SUMIFS('[1]Deals (investment)'!$C:$C,'[1]Deals (investment)'!$B:$B,$A764,'[1]Deals (investment)'!$T:$T,AY$1)</f>
        <v>#VALUE!</v>
      </c>
      <c r="AZ764" s="17" t="e">
        <f>SUMIFS('[1]Deals (investment)'!$C:$C,'[1]Deals (investment)'!$B:$B,$A764,'[1]Deals (investment)'!$T:$T,AZ$1)</f>
        <v>#VALUE!</v>
      </c>
      <c r="BA764" s="17" t="e">
        <f>SUMIFS('[1]Deals (investment)'!$C:$C,'[1]Deals (investment)'!$B:$B,$A764,'[1]Deals (investment)'!$T:$T,BA$1)</f>
        <v>#VALUE!</v>
      </c>
      <c r="BB764" s="17" t="e">
        <f>SUMIFS('[1]Deals (investment)'!$C:$C,'[1]Deals (investment)'!$B:$B,$A764,'[1]Deals (investment)'!$T:$T,BB$1)</f>
        <v>#VALUE!</v>
      </c>
      <c r="BC764" s="17" t="e">
        <f>SUMIFS('[1]Deals (Exits)'!$C:$C,'[1]Deals (Exits)'!$B:$B,$A764)</f>
        <v>#VALUE!</v>
      </c>
      <c r="BD764" s="17" t="e">
        <f>SUMIFS('[1]Deals (investment)'!$C:$C,'[1]Deals (investment)'!$B:$B,$A764,'[1]Deals (investment)'!$V:$V,BD$1)</f>
        <v>#VALUE!</v>
      </c>
      <c r="BE764" s="17" t="e">
        <f>SUMIFS('[1]Deals (investment)'!$C:$C,'[1]Deals (investment)'!$B:$B,$A764,'[1]Deals (investment)'!$V:$V,BE$1)</f>
        <v>#VALUE!</v>
      </c>
      <c r="BF764" s="17" t="e">
        <f>SUMIFS('[1]Deals (investment)'!$C:$C,'[1]Deals (investment)'!$B:$B,$A764,'[1]Deals (investment)'!$V:$V,BF$1)</f>
        <v>#VALUE!</v>
      </c>
      <c r="BG764" s="17" t="e">
        <f>SUMIFS('[1]Deals (investment)'!$C:$C,'[1]Deals (investment)'!$B:$B,$A764,'[1]Deals (investment)'!$V:$V,BG$1)</f>
        <v>#VALUE!</v>
      </c>
      <c r="BH764" s="17" t="e">
        <f>SUMIFS('[1]Deals (investment)'!$C:$C,'[1]Deals (investment)'!$B:$B,$A764,'[1]Deals (investment)'!$V:$V,BH$1)</f>
        <v>#VALUE!</v>
      </c>
      <c r="BI764" s="17" t="e">
        <f>SUMIFS('[1]Deals (investment)'!$C:$C,'[1]Deals (investment)'!$B:$B,$A764,'[1]Deals (investment)'!$V:$V,BI$1)</f>
        <v>#VALUE!</v>
      </c>
      <c r="BJ764" s="17" t="e">
        <f>SUMIFS('[1]Deals (investment)'!$C:$C,'[1]Deals (investment)'!$B:$B,$A764,'[1]Deals (investment)'!$V:$V,BJ$1)</f>
        <v>#VALUE!</v>
      </c>
      <c r="BK764" s="17" t="e">
        <f>SUMIFS('[1]Deals (investment)'!$C:$C,'[1]Deals (investment)'!$B:$B,$A764,'[1]Deals (investment)'!$V:$V,BK$1)</f>
        <v>#VALUE!</v>
      </c>
      <c r="BL764" s="17" t="e">
        <f>SUMIFS('[1]Deals (investment)'!$C:$C,'[1]Deals (investment)'!$B:$B,$A764,'[1]Deals (investment)'!$V:$V,BL$1)</f>
        <v>#VALUE!</v>
      </c>
      <c r="BM764" s="17" t="e">
        <f>SUMIFS('[1]Deals (investment)'!$C:$C,'[1]Deals (investment)'!$B:$B,$A764,'[1]Deals (investment)'!$V:$V,BM$1)</f>
        <v>#VALUE!</v>
      </c>
      <c r="BN764" s="15"/>
      <c r="BO764" s="15"/>
      <c r="BP764" s="22"/>
      <c r="BQ764" s="15"/>
      <c r="BR764" s="15"/>
      <c r="BS764" s="15"/>
      <c r="BT764" s="15"/>
      <c r="BU764" s="15"/>
      <c r="BV764" s="15"/>
      <c r="BW764" s="15"/>
      <c r="BX764" s="15"/>
      <c r="BY764" s="15"/>
      <c r="BZ764" s="15"/>
      <c r="CA764" s="15"/>
      <c r="CB764" s="15"/>
      <c r="CC764" s="15"/>
      <c r="CD764" s="15"/>
      <c r="CE764" s="15"/>
      <c r="CF764" s="15"/>
      <c r="CG764" s="15"/>
      <c r="CH764" s="15"/>
      <c r="CI764" s="15"/>
      <c r="CJ764" s="15"/>
    </row>
    <row r="765" spans="1:118" ht="12.75">
      <c r="A765" s="15" t="s">
        <v>5545</v>
      </c>
      <c r="B765" s="15" t="s">
        <v>5546</v>
      </c>
      <c r="C765" s="15" t="s">
        <v>58</v>
      </c>
      <c r="D765" s="16">
        <v>2017</v>
      </c>
      <c r="E765" s="26" t="s">
        <v>117</v>
      </c>
      <c r="F765" s="26" t="s">
        <v>199</v>
      </c>
      <c r="G765" s="26" t="s">
        <v>118</v>
      </c>
      <c r="H765" s="26"/>
      <c r="I765" s="15" t="s">
        <v>118</v>
      </c>
      <c r="J765" s="26"/>
      <c r="K765" s="17" t="e">
        <f t="shared" si="105"/>
        <v>#VALUE!</v>
      </c>
      <c r="L765" s="15"/>
      <c r="M765" s="18" t="e">
        <f t="shared" si="95"/>
        <v>#VALUE!</v>
      </c>
      <c r="N765" s="15"/>
      <c r="O765" s="15"/>
      <c r="P765" s="15"/>
      <c r="Q765" s="24" t="e">
        <f ca="1">_xludf.MAXIFS('[1]Deals (investment)'!A:A,'[1]Deals (investment)'!B:B,A765)</f>
        <v>#NAME?</v>
      </c>
      <c r="R765" s="15"/>
      <c r="S765" s="19"/>
      <c r="T765" s="15"/>
      <c r="U765" s="17"/>
      <c r="V765" s="15" t="s">
        <v>5547</v>
      </c>
      <c r="W765" s="15">
        <v>0</v>
      </c>
      <c r="X765" s="15" t="s">
        <v>158</v>
      </c>
      <c r="Y765" s="15" t="s">
        <v>5548</v>
      </c>
      <c r="AB765" s="32">
        <v>43506</v>
      </c>
      <c r="AC765" s="27" t="s">
        <v>5549</v>
      </c>
      <c r="AD765" s="15"/>
      <c r="AE765" s="27" t="s">
        <v>5550</v>
      </c>
      <c r="AF765" s="27" t="s">
        <v>5551</v>
      </c>
      <c r="AG765" s="22">
        <f>COUNTA(B764:AF764)/(COUNTA(B764:AF764)+COUNTBLANK(B764:AF764))</f>
        <v>0.58064516129032262</v>
      </c>
      <c r="AH765" s="15" t="str">
        <f t="shared" si="111"/>
        <v/>
      </c>
      <c r="AI765" s="22" t="e">
        <f>VLOOKUP(A765,'[1]Deals (investment)'!$B$2:$Z$1497,1,FALSE)</f>
        <v>#N/A</v>
      </c>
      <c r="AJ765" s="22" t="e">
        <f>VLOOKUP(A765,'[1]Deals (investment)'!$B$2:$Z$870,15,FALSE)</f>
        <v>#N/A</v>
      </c>
      <c r="AK765" s="17" t="e">
        <f>VLOOKUP(A765,'[1]Deals (Exits)'!B:B,1,FALSE)</f>
        <v>#N/A</v>
      </c>
      <c r="AL765" s="23">
        <f>VLOOKUP(G765,[1]Lookups!$V$3:$Y$197,4,FALSE)</f>
        <v>0</v>
      </c>
      <c r="AM765" s="17" t="str">
        <f>VLOOKUP(X765,[1]Lookups!$B$3:$C$200,2,FALSE)</f>
        <v>Financial Services</v>
      </c>
      <c r="AN765" s="17" t="e">
        <f>VLOOKUP(R765,[1]Lookups!$H$3:$I$69,2,FALSE)</f>
        <v>#N/A</v>
      </c>
      <c r="AO765" s="17" t="e">
        <f>VLOOKUP(T765,[1]Lookups!$H$3:$I$69,2,FALSE)</f>
        <v>#N/A</v>
      </c>
      <c r="AP765" s="17" t="e">
        <f>VLOOKUP(AN765,[1]Lookups!$N$3:$O$11,2,FALSE)</f>
        <v>#N/A</v>
      </c>
      <c r="AQ765" s="18" t="e">
        <f>COUNTIFS('[1]Deals (investment)'!$B:$B,$A765)</f>
        <v>#VALUE!</v>
      </c>
      <c r="AR765" s="18" t="e">
        <f>COUNTIFS('[1]Deals (investment)'!$B:$B,$A765,'[1]Deals (investment)'!$T:$T,$AW$1)+COUNTIFS('[1]Deals (investment)'!$B:$B,$A765,'[1]Deals (investment)'!$T:$T,$AX$1)+COUNTIFS('[1]Deals (investment)'!$B:$B,$A765,'[1]Deals (investment)'!$T:$T,$AY$1)</f>
        <v>#VALUE!</v>
      </c>
      <c r="AS765" s="17" t="e">
        <f>SUMIFS('[1]Deals (investment)'!$C:$C,'[1]Deals (investment)'!$B:$B,$A765)</f>
        <v>#VALUE!</v>
      </c>
      <c r="AT765" s="17" t="e">
        <f t="shared" si="106"/>
        <v>#VALUE!</v>
      </c>
      <c r="AU765" s="18" t="e">
        <f>COUNTIF('[1]Deals (Exits)'!$B:$B,A765)</f>
        <v>#VALUE!</v>
      </c>
      <c r="AV765" s="17" t="e">
        <f>SUMIFS('[1]Deals (investment)'!$C:$C,'[1]Deals (investment)'!$B:$B,$A765,'[1]Deals (investment)'!$T:$T,AV$1)</f>
        <v>#VALUE!</v>
      </c>
      <c r="AW765" s="17" t="e">
        <f>SUMIFS('[1]Deals (investment)'!$C:$C,'[1]Deals (investment)'!$B:$B,$A765,'[1]Deals (investment)'!$T:$T,AW$1)</f>
        <v>#VALUE!</v>
      </c>
      <c r="AX765" s="17" t="e">
        <f>SUMIFS('[1]Deals (investment)'!$C:$C,'[1]Deals (investment)'!$B:$B,$A765,'[1]Deals (investment)'!$T:$T,AX$1)</f>
        <v>#VALUE!</v>
      </c>
      <c r="AY765" s="17" t="e">
        <f>SUMIFS('[1]Deals (investment)'!$C:$C,'[1]Deals (investment)'!$B:$B,$A765,'[1]Deals (investment)'!$T:$T,AY$1)</f>
        <v>#VALUE!</v>
      </c>
      <c r="AZ765" s="17" t="e">
        <f>SUMIFS('[1]Deals (investment)'!$C:$C,'[1]Deals (investment)'!$B:$B,$A765,'[1]Deals (investment)'!$T:$T,AZ$1)</f>
        <v>#VALUE!</v>
      </c>
      <c r="BA765" s="17" t="e">
        <f>SUMIFS('[1]Deals (investment)'!$C:$C,'[1]Deals (investment)'!$B:$B,$A765,'[1]Deals (investment)'!$T:$T,BA$1)</f>
        <v>#VALUE!</v>
      </c>
      <c r="BB765" s="17" t="e">
        <f>SUMIFS('[1]Deals (investment)'!$C:$C,'[1]Deals (investment)'!$B:$B,$A765,'[1]Deals (investment)'!$T:$T,BB$1)</f>
        <v>#VALUE!</v>
      </c>
      <c r="BC765" s="17" t="e">
        <f>SUMIFS('[1]Deals (Exits)'!$C:$C,'[1]Deals (Exits)'!$B:$B,$A765)</f>
        <v>#VALUE!</v>
      </c>
      <c r="BD765" s="17" t="e">
        <f>SUMIFS('[1]Deals (investment)'!$C:$C,'[1]Deals (investment)'!$B:$B,$A765,'[1]Deals (investment)'!$V:$V,BD$1)</f>
        <v>#VALUE!</v>
      </c>
      <c r="BE765" s="17" t="e">
        <f>SUMIFS('[1]Deals (investment)'!$C:$C,'[1]Deals (investment)'!$B:$B,$A765,'[1]Deals (investment)'!$V:$V,BE$1)</f>
        <v>#VALUE!</v>
      </c>
      <c r="BF765" s="17" t="e">
        <f>SUMIFS('[1]Deals (investment)'!$C:$C,'[1]Deals (investment)'!$B:$B,$A765,'[1]Deals (investment)'!$V:$V,BF$1)</f>
        <v>#VALUE!</v>
      </c>
      <c r="BG765" s="17" t="e">
        <f>SUMIFS('[1]Deals (investment)'!$C:$C,'[1]Deals (investment)'!$B:$B,$A765,'[1]Deals (investment)'!$V:$V,BG$1)</f>
        <v>#VALUE!</v>
      </c>
      <c r="BH765" s="17" t="e">
        <f>SUMIFS('[1]Deals (investment)'!$C:$C,'[1]Deals (investment)'!$B:$B,$A765,'[1]Deals (investment)'!$V:$V,BH$1)</f>
        <v>#VALUE!</v>
      </c>
      <c r="BI765" s="17" t="e">
        <f>SUMIFS('[1]Deals (investment)'!$C:$C,'[1]Deals (investment)'!$B:$B,$A765,'[1]Deals (investment)'!$V:$V,BI$1)</f>
        <v>#VALUE!</v>
      </c>
      <c r="BJ765" s="17" t="e">
        <f>SUMIFS('[1]Deals (investment)'!$C:$C,'[1]Deals (investment)'!$B:$B,$A765,'[1]Deals (investment)'!$V:$V,BJ$1)</f>
        <v>#VALUE!</v>
      </c>
      <c r="BK765" s="17" t="e">
        <f>SUMIFS('[1]Deals (investment)'!$C:$C,'[1]Deals (investment)'!$B:$B,$A765,'[1]Deals (investment)'!$V:$V,BK$1)</f>
        <v>#VALUE!</v>
      </c>
      <c r="BL765" s="17" t="e">
        <f>SUMIFS('[1]Deals (investment)'!$C:$C,'[1]Deals (investment)'!$B:$B,$A765,'[1]Deals (investment)'!$V:$V,BL$1)</f>
        <v>#VALUE!</v>
      </c>
      <c r="BM765" s="17" t="e">
        <f>SUMIFS('[1]Deals (investment)'!$C:$C,'[1]Deals (investment)'!$B:$B,$A765,'[1]Deals (investment)'!$V:$V,BM$1)</f>
        <v>#VALUE!</v>
      </c>
      <c r="BN765" s="15"/>
      <c r="BO765" s="15"/>
      <c r="BP765" s="22"/>
      <c r="BQ765" s="15"/>
      <c r="BR765" s="15"/>
      <c r="BS765" s="15"/>
      <c r="BT765" s="15"/>
      <c r="BU765" s="15"/>
      <c r="BV765" s="15"/>
      <c r="BW765" s="15"/>
      <c r="BX765" s="15"/>
      <c r="BY765" s="15"/>
      <c r="BZ765" s="15"/>
      <c r="CA765" s="15"/>
      <c r="CB765" s="15"/>
      <c r="CC765" s="15"/>
      <c r="CD765" s="15" t="str">
        <f t="shared" ref="CD765:CD766" si="116">CONCATENATE(A765,B765,C765)</f>
        <v>CoinBox KenyaCoinbox allows customers save up for their dream holidays and getaways.Active</v>
      </c>
      <c r="CE765" s="15"/>
      <c r="CF765" s="15"/>
      <c r="CG765" s="15"/>
      <c r="CH765" s="15"/>
      <c r="CI765" s="15"/>
      <c r="CJ765" s="15"/>
    </row>
    <row r="766" spans="1:118" ht="12.75">
      <c r="A766" s="15" t="s">
        <v>5552</v>
      </c>
      <c r="B766" s="15" t="s">
        <v>5553</v>
      </c>
      <c r="C766" s="15" t="s">
        <v>58</v>
      </c>
      <c r="D766" s="16"/>
      <c r="E766" s="15" t="s">
        <v>5554</v>
      </c>
      <c r="F766" s="15"/>
      <c r="G766" s="15"/>
      <c r="H766" s="15"/>
      <c r="I766" s="15"/>
      <c r="J766" s="15"/>
      <c r="K766" s="17" t="e">
        <f t="shared" si="105"/>
        <v>#VALUE!</v>
      </c>
      <c r="L766" s="15"/>
      <c r="M766" s="18" t="e">
        <f t="shared" si="95"/>
        <v>#VALUE!</v>
      </c>
      <c r="N766" s="15"/>
      <c r="O766" s="15"/>
      <c r="P766" s="15"/>
      <c r="Q766" s="15"/>
      <c r="R766" s="15"/>
      <c r="S766" s="19"/>
      <c r="T766" s="15"/>
      <c r="U766" s="17"/>
      <c r="V766" s="15" t="s">
        <v>5555</v>
      </c>
      <c r="W766" s="15"/>
      <c r="X766" s="15" t="s">
        <v>538</v>
      </c>
      <c r="Y766" s="15" t="s">
        <v>5556</v>
      </c>
      <c r="AB766" s="20"/>
      <c r="AC766" s="21" t="s">
        <v>5557</v>
      </c>
      <c r="AD766" s="21" t="s">
        <v>5558</v>
      </c>
      <c r="AE766" s="15"/>
      <c r="AF766" s="15"/>
      <c r="AG766" s="22">
        <f>COUNTA(B766:AF766)/(COUNTA(B766:AF766)+COUNTBLANK(B766:AF766))</f>
        <v>0.32258064516129031</v>
      </c>
      <c r="AH766" s="15" t="str">
        <f t="shared" si="111"/>
        <v/>
      </c>
      <c r="AI766" s="22" t="e">
        <f>VLOOKUP(A766,'[1]Deals (investment)'!$B$2:$Z$1497,1,FALSE)</f>
        <v>#N/A</v>
      </c>
      <c r="AJ766" s="22" t="e">
        <f>VLOOKUP(A766,'[1]Deals (investment)'!$B$2:$Z$870,15,FALSE)</f>
        <v>#N/A</v>
      </c>
      <c r="AK766" s="17" t="e">
        <f>VLOOKUP(A766,'[1]Deals (Exits)'!B:B,1,FALSE)</f>
        <v>#N/A</v>
      </c>
      <c r="AL766" s="23" t="e">
        <f>VLOOKUP(G766,[1]Lookups!$V$3:$Y$197,4,FALSE)</f>
        <v>#N/A</v>
      </c>
      <c r="AM766" s="17" t="str">
        <f>VLOOKUP(X766,[1]Lookups!$B$3:$C$200,2,FALSE)</f>
        <v>Agriculture</v>
      </c>
      <c r="AN766" s="17" t="e">
        <f>VLOOKUP(R766,[1]Lookups!$H$3:$I$69,2,FALSE)</f>
        <v>#N/A</v>
      </c>
      <c r="AO766" s="17" t="e">
        <f>VLOOKUP(T766,[1]Lookups!$H$3:$I$69,2,FALSE)</f>
        <v>#N/A</v>
      </c>
      <c r="AP766" s="17" t="e">
        <f>VLOOKUP(AN766,[1]Lookups!$N$3:$O$11,2,FALSE)</f>
        <v>#N/A</v>
      </c>
      <c r="AQ766" s="18" t="e">
        <f>COUNTIFS('[1]Deals (investment)'!$B:$B,$A766)</f>
        <v>#VALUE!</v>
      </c>
      <c r="AR766" s="18" t="e">
        <f>COUNTIFS('[1]Deals (investment)'!$B:$B,$A766,'[1]Deals (investment)'!$T:$T,$AW$1)+COUNTIFS('[1]Deals (investment)'!$B:$B,$A766,'[1]Deals (investment)'!$T:$T,$AX$1)+COUNTIFS('[1]Deals (investment)'!$B:$B,$A766,'[1]Deals (investment)'!$T:$T,$AY$1)</f>
        <v>#VALUE!</v>
      </c>
      <c r="AS766" s="17" t="e">
        <f>SUMIFS('[1]Deals (investment)'!$C:$C,'[1]Deals (investment)'!$B:$B,$A766)</f>
        <v>#VALUE!</v>
      </c>
      <c r="AT766" s="17" t="e">
        <f t="shared" si="106"/>
        <v>#VALUE!</v>
      </c>
      <c r="AU766" s="18" t="e">
        <f>COUNTIF('[1]Deals (Exits)'!$B:$B,A766)</f>
        <v>#VALUE!</v>
      </c>
      <c r="AV766" s="17" t="e">
        <f>SUMIFS('[1]Deals (investment)'!$C:$C,'[1]Deals (investment)'!$B:$B,$A766,'[1]Deals (investment)'!$T:$T,AV$1)</f>
        <v>#VALUE!</v>
      </c>
      <c r="AW766" s="17" t="e">
        <f>SUMIFS('[1]Deals (investment)'!$C:$C,'[1]Deals (investment)'!$B:$B,$A766,'[1]Deals (investment)'!$T:$T,AW$1)</f>
        <v>#VALUE!</v>
      </c>
      <c r="AX766" s="17" t="e">
        <f>SUMIFS('[1]Deals (investment)'!$C:$C,'[1]Deals (investment)'!$B:$B,$A766,'[1]Deals (investment)'!$T:$T,AX$1)</f>
        <v>#VALUE!</v>
      </c>
      <c r="AY766" s="17" t="e">
        <f>SUMIFS('[1]Deals (investment)'!$C:$C,'[1]Deals (investment)'!$B:$B,$A766,'[1]Deals (investment)'!$T:$T,AY$1)</f>
        <v>#VALUE!</v>
      </c>
      <c r="AZ766" s="17" t="e">
        <f>SUMIFS('[1]Deals (investment)'!$C:$C,'[1]Deals (investment)'!$B:$B,$A766,'[1]Deals (investment)'!$T:$T,AZ$1)</f>
        <v>#VALUE!</v>
      </c>
      <c r="BA766" s="17" t="e">
        <f>SUMIFS('[1]Deals (investment)'!$C:$C,'[1]Deals (investment)'!$B:$B,$A766,'[1]Deals (investment)'!$T:$T,BA$1)</f>
        <v>#VALUE!</v>
      </c>
      <c r="BB766" s="17" t="e">
        <f>SUMIFS('[1]Deals (investment)'!$C:$C,'[1]Deals (investment)'!$B:$B,$A766,'[1]Deals (investment)'!$T:$T,BB$1)</f>
        <v>#VALUE!</v>
      </c>
      <c r="BC766" s="17" t="e">
        <f>SUMIFS('[1]Deals (Exits)'!$C:$C,'[1]Deals (Exits)'!$B:$B,$A766)</f>
        <v>#VALUE!</v>
      </c>
      <c r="BD766" s="17" t="e">
        <f>SUMIFS('[1]Deals (investment)'!$C:$C,'[1]Deals (investment)'!$B:$B,$A766,'[1]Deals (investment)'!$V:$V,BD$1)</f>
        <v>#VALUE!</v>
      </c>
      <c r="BE766" s="17" t="e">
        <f>SUMIFS('[1]Deals (investment)'!$C:$C,'[1]Deals (investment)'!$B:$B,$A766,'[1]Deals (investment)'!$V:$V,BE$1)</f>
        <v>#VALUE!</v>
      </c>
      <c r="BF766" s="17" t="e">
        <f>SUMIFS('[1]Deals (investment)'!$C:$C,'[1]Deals (investment)'!$B:$B,$A766,'[1]Deals (investment)'!$V:$V,BF$1)</f>
        <v>#VALUE!</v>
      </c>
      <c r="BG766" s="17" t="e">
        <f>SUMIFS('[1]Deals (investment)'!$C:$C,'[1]Deals (investment)'!$B:$B,$A766,'[1]Deals (investment)'!$V:$V,BG$1)</f>
        <v>#VALUE!</v>
      </c>
      <c r="BH766" s="17" t="e">
        <f>SUMIFS('[1]Deals (investment)'!$C:$C,'[1]Deals (investment)'!$B:$B,$A766,'[1]Deals (investment)'!$V:$V,BH$1)</f>
        <v>#VALUE!</v>
      </c>
      <c r="BI766" s="17" t="e">
        <f>SUMIFS('[1]Deals (investment)'!$C:$C,'[1]Deals (investment)'!$B:$B,$A766,'[1]Deals (investment)'!$V:$V,BI$1)</f>
        <v>#VALUE!</v>
      </c>
      <c r="BJ766" s="17" t="e">
        <f>SUMIFS('[1]Deals (investment)'!$C:$C,'[1]Deals (investment)'!$B:$B,$A766,'[1]Deals (investment)'!$V:$V,BJ$1)</f>
        <v>#VALUE!</v>
      </c>
      <c r="BK766" s="17" t="e">
        <f>SUMIFS('[1]Deals (investment)'!$C:$C,'[1]Deals (investment)'!$B:$B,$A766,'[1]Deals (investment)'!$V:$V,BK$1)</f>
        <v>#VALUE!</v>
      </c>
      <c r="BL766" s="17" t="e">
        <f>SUMIFS('[1]Deals (investment)'!$C:$C,'[1]Deals (investment)'!$B:$B,$A766,'[1]Deals (investment)'!$V:$V,BL$1)</f>
        <v>#VALUE!</v>
      </c>
      <c r="BM766" s="17" t="e">
        <f>SUMIFS('[1]Deals (investment)'!$C:$C,'[1]Deals (investment)'!$B:$B,$A766,'[1]Deals (investment)'!$V:$V,BM$1)</f>
        <v>#VALUE!</v>
      </c>
      <c r="BN766" s="15"/>
      <c r="BO766" s="15"/>
      <c r="BP766" s="22"/>
      <c r="BQ766" s="15"/>
      <c r="BR766" s="15"/>
      <c r="BS766" s="15"/>
      <c r="BT766" s="15"/>
      <c r="BU766" s="15"/>
      <c r="BV766" s="15"/>
      <c r="BW766" s="15"/>
      <c r="BX766" s="15"/>
      <c r="BY766" s="15"/>
      <c r="BZ766" s="15"/>
      <c r="CA766" s="15"/>
      <c r="CB766" s="15"/>
      <c r="CC766" s="15"/>
      <c r="CD766" s="15" t="str">
        <f t="shared" si="116"/>
        <v>CowsokoWe support Kenyans start and run successful farming business by connecting them to farming expertise and livestock market through our web and mobile platform.Active</v>
      </c>
      <c r="CE766" s="15"/>
      <c r="CF766" s="15"/>
      <c r="CG766" s="15"/>
      <c r="CH766" s="15"/>
      <c r="CI766" s="15"/>
      <c r="CJ766" s="15"/>
    </row>
    <row r="767" spans="1:118" ht="25.5">
      <c r="A767" s="15" t="s">
        <v>5559</v>
      </c>
      <c r="B767" s="15" t="s">
        <v>5560</v>
      </c>
      <c r="C767" s="15" t="s">
        <v>58</v>
      </c>
      <c r="D767" s="16">
        <v>2000</v>
      </c>
      <c r="E767" s="26" t="s">
        <v>5561</v>
      </c>
      <c r="F767" s="26" t="s">
        <v>5562</v>
      </c>
      <c r="G767" s="26" t="s">
        <v>91</v>
      </c>
      <c r="H767" s="26"/>
      <c r="I767" s="15" t="s">
        <v>5563</v>
      </c>
      <c r="J767" s="26"/>
      <c r="K767" s="17" t="e">
        <f t="shared" si="105"/>
        <v>#VALUE!</v>
      </c>
      <c r="L767" s="15"/>
      <c r="M767" s="18" t="e">
        <f t="shared" si="95"/>
        <v>#VALUE!</v>
      </c>
      <c r="N767" s="15"/>
      <c r="O767" s="15"/>
      <c r="P767" s="15"/>
      <c r="Q767" s="24" t="e">
        <f ca="1">_xludf.MAXIFS('[1]Deals (investment)'!A:A,'[1]Deals (investment)'!B:B,A767)</f>
        <v>#NAME?</v>
      </c>
      <c r="R767" s="15"/>
      <c r="S767" s="19"/>
      <c r="T767" s="15"/>
      <c r="U767" s="17"/>
      <c r="V767" s="15" t="s">
        <v>5564</v>
      </c>
      <c r="W767" s="15">
        <v>1</v>
      </c>
      <c r="X767" s="15" t="s">
        <v>404</v>
      </c>
      <c r="Y767" s="15" t="s">
        <v>5565</v>
      </c>
      <c r="AB767" s="20" t="s">
        <v>286</v>
      </c>
      <c r="AC767" s="27" t="s">
        <v>5566</v>
      </c>
      <c r="AD767" s="27" t="s">
        <v>5567</v>
      </c>
      <c r="AE767" s="15" t="s">
        <v>199</v>
      </c>
      <c r="AF767" s="21" t="s">
        <v>5568</v>
      </c>
      <c r="AG767" s="22">
        <f>COUNTA(B766:AF766)/(COUNTA(B766:AF766)+COUNTBLANK(B766:AF766))</f>
        <v>0.32258064516129031</v>
      </c>
      <c r="AH767" s="15" t="e">
        <f t="shared" si="111"/>
        <v>#VALUE!</v>
      </c>
      <c r="AI767" s="22" t="str">
        <f>VLOOKUP(A767,'[1]Deals (investment)'!$B$2:$Z$1497,1,FALSE)</f>
        <v>Cradle Technology Services</v>
      </c>
      <c r="AJ767" s="22" t="e">
        <f>VLOOKUP(A767,'[1]Deals (investment)'!$B$2:$Z$870,15,FALSE)</f>
        <v>#N/A</v>
      </c>
      <c r="AK767" s="17" t="e">
        <f>VLOOKUP(A767,'[1]Deals (Exits)'!B:B,1,FALSE)</f>
        <v>#N/A</v>
      </c>
      <c r="AL767" s="23">
        <f>VLOOKUP(G767,[1]Lookups!$V$3:$Y$197,4,FALSE)</f>
        <v>0</v>
      </c>
      <c r="AM767" s="17" t="str">
        <f>VLOOKUP(X767,[1]Lookups!$B$3:$C$200,2,FALSE)</f>
        <v>Other Technologies &amp; Information Technology</v>
      </c>
      <c r="AN767" s="17" t="e">
        <f>VLOOKUP(R767,[1]Lookups!$H$3:$I$69,2,FALSE)</f>
        <v>#N/A</v>
      </c>
      <c r="AO767" s="17" t="e">
        <f>VLOOKUP(T767,[1]Lookups!$H$3:$I$69,2,FALSE)</f>
        <v>#N/A</v>
      </c>
      <c r="AP767" s="17" t="e">
        <f>VLOOKUP(AN767,[1]Lookups!$N$3:$O$11,2,FALSE)</f>
        <v>#N/A</v>
      </c>
      <c r="AQ767" s="18" t="e">
        <f>COUNTIFS('[1]Deals (investment)'!$B:$B,$A767)</f>
        <v>#VALUE!</v>
      </c>
      <c r="AR767" s="18" t="e">
        <f>COUNTIFS('[1]Deals (investment)'!$B:$B,$A767,'[1]Deals (investment)'!$T:$T,$AW$1)+COUNTIFS('[1]Deals (investment)'!$B:$B,$A767,'[1]Deals (investment)'!$T:$T,$AX$1)+COUNTIFS('[1]Deals (investment)'!$B:$B,$A767,'[1]Deals (investment)'!$T:$T,$AY$1)</f>
        <v>#VALUE!</v>
      </c>
      <c r="AS767" s="17" t="e">
        <f>SUMIFS('[1]Deals (investment)'!$C:$C,'[1]Deals (investment)'!$B:$B,$A767)</f>
        <v>#VALUE!</v>
      </c>
      <c r="AT767" s="17" t="e">
        <f t="shared" si="106"/>
        <v>#VALUE!</v>
      </c>
      <c r="AU767" s="18" t="e">
        <f>COUNTIF('[1]Deals (Exits)'!$B:$B,A767)</f>
        <v>#VALUE!</v>
      </c>
      <c r="AV767" s="17" t="e">
        <f>SUMIFS('[1]Deals (investment)'!$C:$C,'[1]Deals (investment)'!$B:$B,$A767,'[1]Deals (investment)'!$T:$T,AV$1)</f>
        <v>#VALUE!</v>
      </c>
      <c r="AW767" s="17" t="e">
        <f>SUMIFS('[1]Deals (investment)'!$C:$C,'[1]Deals (investment)'!$B:$B,$A767,'[1]Deals (investment)'!$T:$T,AW$1)</f>
        <v>#VALUE!</v>
      </c>
      <c r="AX767" s="17" t="e">
        <f>SUMIFS('[1]Deals (investment)'!$C:$C,'[1]Deals (investment)'!$B:$B,$A767,'[1]Deals (investment)'!$T:$T,AX$1)</f>
        <v>#VALUE!</v>
      </c>
      <c r="AY767" s="17" t="e">
        <f>SUMIFS('[1]Deals (investment)'!$C:$C,'[1]Deals (investment)'!$B:$B,$A767,'[1]Deals (investment)'!$T:$T,AY$1)</f>
        <v>#VALUE!</v>
      </c>
      <c r="AZ767" s="17" t="e">
        <f>SUMIFS('[1]Deals (investment)'!$C:$C,'[1]Deals (investment)'!$B:$B,$A767,'[1]Deals (investment)'!$T:$T,AZ$1)</f>
        <v>#VALUE!</v>
      </c>
      <c r="BA767" s="17" t="e">
        <f>SUMIFS('[1]Deals (investment)'!$C:$C,'[1]Deals (investment)'!$B:$B,$A767,'[1]Deals (investment)'!$T:$T,BA$1)</f>
        <v>#VALUE!</v>
      </c>
      <c r="BB767" s="17" t="e">
        <f>SUMIFS('[1]Deals (investment)'!$C:$C,'[1]Deals (investment)'!$B:$B,$A767,'[1]Deals (investment)'!$T:$T,BB$1)</f>
        <v>#VALUE!</v>
      </c>
      <c r="BC767" s="17" t="e">
        <f>SUMIFS('[1]Deals (Exits)'!$C:$C,'[1]Deals (Exits)'!$B:$B,$A767)</f>
        <v>#VALUE!</v>
      </c>
      <c r="BD767" s="17" t="e">
        <f>SUMIFS('[1]Deals (investment)'!$C:$C,'[1]Deals (investment)'!$B:$B,$A767,'[1]Deals (investment)'!$V:$V,BD$1)</f>
        <v>#VALUE!</v>
      </c>
      <c r="BE767" s="17" t="e">
        <f>SUMIFS('[1]Deals (investment)'!$C:$C,'[1]Deals (investment)'!$B:$B,$A767,'[1]Deals (investment)'!$V:$V,BE$1)</f>
        <v>#VALUE!</v>
      </c>
      <c r="BF767" s="17" t="e">
        <f>SUMIFS('[1]Deals (investment)'!$C:$C,'[1]Deals (investment)'!$B:$B,$A767,'[1]Deals (investment)'!$V:$V,BF$1)</f>
        <v>#VALUE!</v>
      </c>
      <c r="BG767" s="17" t="e">
        <f>SUMIFS('[1]Deals (investment)'!$C:$C,'[1]Deals (investment)'!$B:$B,$A767,'[1]Deals (investment)'!$V:$V,BG$1)</f>
        <v>#VALUE!</v>
      </c>
      <c r="BH767" s="17" t="e">
        <f>SUMIFS('[1]Deals (investment)'!$C:$C,'[1]Deals (investment)'!$B:$B,$A767,'[1]Deals (investment)'!$V:$V,BH$1)</f>
        <v>#VALUE!</v>
      </c>
      <c r="BI767" s="17" t="e">
        <f>SUMIFS('[1]Deals (investment)'!$C:$C,'[1]Deals (investment)'!$B:$B,$A767,'[1]Deals (investment)'!$V:$V,BI$1)</f>
        <v>#VALUE!</v>
      </c>
      <c r="BJ767" s="17" t="e">
        <f>SUMIFS('[1]Deals (investment)'!$C:$C,'[1]Deals (investment)'!$B:$B,$A767,'[1]Deals (investment)'!$V:$V,BJ$1)</f>
        <v>#VALUE!</v>
      </c>
      <c r="BK767" s="17" t="e">
        <f>SUMIFS('[1]Deals (investment)'!$C:$C,'[1]Deals (investment)'!$B:$B,$A767,'[1]Deals (investment)'!$V:$V,BK$1)</f>
        <v>#VALUE!</v>
      </c>
      <c r="BL767" s="17" t="e">
        <f>SUMIFS('[1]Deals (investment)'!$C:$C,'[1]Deals (investment)'!$B:$B,$A767,'[1]Deals (investment)'!$V:$V,BL$1)</f>
        <v>#VALUE!</v>
      </c>
      <c r="BM767" s="17" t="e">
        <f>SUMIFS('[1]Deals (investment)'!$C:$C,'[1]Deals (investment)'!$B:$B,$A767,'[1]Deals (investment)'!$V:$V,BM$1)</f>
        <v>#VALUE!</v>
      </c>
      <c r="BN767" s="15"/>
      <c r="BO767" s="15"/>
      <c r="BP767" s="22"/>
      <c r="BQ767" s="15"/>
      <c r="BR767" s="15"/>
      <c r="BS767" s="15"/>
      <c r="BT767" s="15"/>
      <c r="BU767" s="15"/>
      <c r="BV767" s="15"/>
      <c r="BW767" s="15"/>
      <c r="BX767" s="15"/>
      <c r="BY767" s="15"/>
      <c r="BZ767" s="15"/>
      <c r="CA767" s="15"/>
      <c r="CB767" s="15"/>
      <c r="CC767" s="15"/>
      <c r="CD767" s="15"/>
      <c r="CE767" s="15"/>
      <c r="CF767" s="15"/>
      <c r="CG767" s="15"/>
      <c r="CH767" s="15"/>
      <c r="CI767" s="15"/>
      <c r="CJ767" s="15"/>
    </row>
    <row r="768" spans="1:118" ht="25.5">
      <c r="A768" s="15" t="s">
        <v>5569</v>
      </c>
      <c r="B768" s="15" t="s">
        <v>5570</v>
      </c>
      <c r="C768" s="15" t="s">
        <v>58</v>
      </c>
      <c r="D768" s="16">
        <v>2018</v>
      </c>
      <c r="E768" s="26" t="s">
        <v>90</v>
      </c>
      <c r="F768" s="26"/>
      <c r="G768" s="26" t="s">
        <v>91</v>
      </c>
      <c r="H768" s="26"/>
      <c r="I768" s="15" t="s">
        <v>91</v>
      </c>
      <c r="J768" s="26"/>
      <c r="K768" s="17" t="e">
        <f t="shared" si="105"/>
        <v>#VALUE!</v>
      </c>
      <c r="L768" s="15"/>
      <c r="M768" s="18" t="e">
        <f t="shared" si="95"/>
        <v>#VALUE!</v>
      </c>
      <c r="N768" s="15"/>
      <c r="O768" s="15"/>
      <c r="P768" s="15"/>
      <c r="Q768" s="15"/>
      <c r="R768" s="15"/>
      <c r="S768" s="19"/>
      <c r="T768" s="15"/>
      <c r="U768" s="17"/>
      <c r="V768" s="15" t="s">
        <v>5571</v>
      </c>
      <c r="W768" s="15"/>
      <c r="X768" s="15"/>
      <c r="Y768" s="15"/>
      <c r="AB768" s="20"/>
      <c r="AC768" s="15"/>
      <c r="AD768" s="15"/>
      <c r="AE768" s="15"/>
      <c r="AF768" s="15"/>
      <c r="AG768" s="22">
        <f t="shared" ref="AG768:AG778" si="117">COUNTA(B768:AF768)/(COUNTA(B768:AF768)+COUNTBLANK(B768:AF768))</f>
        <v>0.29032258064516131</v>
      </c>
      <c r="AH768" s="15" t="str">
        <f t="shared" si="111"/>
        <v/>
      </c>
      <c r="AI768" s="22" t="e">
        <f>VLOOKUP(A768,'[1]Deals (investment)'!$B$2:$Z$1497,1,FALSE)</f>
        <v>#N/A</v>
      </c>
      <c r="AJ768" s="22" t="e">
        <f>VLOOKUP(A768,'[1]Deals (investment)'!$B$2:$Z$870,15,FALSE)</f>
        <v>#N/A</v>
      </c>
      <c r="AK768" s="17" t="e">
        <f>VLOOKUP(A768,'[1]Deals (Exits)'!B:B,1,FALSE)</f>
        <v>#N/A</v>
      </c>
      <c r="AL768" s="23">
        <f>VLOOKUP(G768,[1]Lookups!$V$3:$Y$197,4,FALSE)</f>
        <v>0</v>
      </c>
      <c r="AM768" s="17" t="e">
        <f>VLOOKUP(X768,[1]Lookups!$B$3:$C$200,2,FALSE)</f>
        <v>#N/A</v>
      </c>
      <c r="AN768" s="17" t="e">
        <f>VLOOKUP(R768,[1]Lookups!$H$3:$I$69,2,FALSE)</f>
        <v>#N/A</v>
      </c>
      <c r="AO768" s="17" t="e">
        <f>VLOOKUP(T768,[1]Lookups!$H$3:$I$69,2,FALSE)</f>
        <v>#N/A</v>
      </c>
      <c r="AP768" s="17" t="e">
        <f>VLOOKUP(AN768,[1]Lookups!$N$3:$O$11,2,FALSE)</f>
        <v>#N/A</v>
      </c>
      <c r="AQ768" s="18" t="e">
        <f>COUNTIFS('[1]Deals (investment)'!$B:$B,$A768)</f>
        <v>#VALUE!</v>
      </c>
      <c r="AR768" s="18" t="e">
        <f>COUNTIFS('[1]Deals (investment)'!$B:$B,$A768,'[1]Deals (investment)'!$T:$T,$AW$1)+COUNTIFS('[1]Deals (investment)'!$B:$B,$A768,'[1]Deals (investment)'!$T:$T,$AX$1)+COUNTIFS('[1]Deals (investment)'!$B:$B,$A768,'[1]Deals (investment)'!$T:$T,$AY$1)</f>
        <v>#VALUE!</v>
      </c>
      <c r="AS768" s="17" t="e">
        <f>SUMIFS('[1]Deals (investment)'!$C:$C,'[1]Deals (investment)'!$B:$B,$A768)</f>
        <v>#VALUE!</v>
      </c>
      <c r="AT768" s="17" t="e">
        <f t="shared" si="106"/>
        <v>#VALUE!</v>
      </c>
      <c r="AU768" s="18" t="e">
        <f>COUNTIF('[1]Deals (Exits)'!$B:$B,A768)</f>
        <v>#VALUE!</v>
      </c>
      <c r="AV768" s="17" t="e">
        <f>SUMIFS('[1]Deals (investment)'!$C:$C,'[1]Deals (investment)'!$B:$B,$A768,'[1]Deals (investment)'!$T:$T,AV$1)</f>
        <v>#VALUE!</v>
      </c>
      <c r="AW768" s="17" t="e">
        <f>SUMIFS('[1]Deals (investment)'!$C:$C,'[1]Deals (investment)'!$B:$B,$A768,'[1]Deals (investment)'!$T:$T,AW$1)</f>
        <v>#VALUE!</v>
      </c>
      <c r="AX768" s="17" t="e">
        <f>SUMIFS('[1]Deals (investment)'!$C:$C,'[1]Deals (investment)'!$B:$B,$A768,'[1]Deals (investment)'!$T:$T,AX$1)</f>
        <v>#VALUE!</v>
      </c>
      <c r="AY768" s="17" t="e">
        <f>SUMIFS('[1]Deals (investment)'!$C:$C,'[1]Deals (investment)'!$B:$B,$A768,'[1]Deals (investment)'!$T:$T,AY$1)</f>
        <v>#VALUE!</v>
      </c>
      <c r="AZ768" s="17" t="e">
        <f>SUMIFS('[1]Deals (investment)'!$C:$C,'[1]Deals (investment)'!$B:$B,$A768,'[1]Deals (investment)'!$T:$T,AZ$1)</f>
        <v>#VALUE!</v>
      </c>
      <c r="BA768" s="17" t="e">
        <f>SUMIFS('[1]Deals (investment)'!$C:$C,'[1]Deals (investment)'!$B:$B,$A768,'[1]Deals (investment)'!$T:$T,BA$1)</f>
        <v>#VALUE!</v>
      </c>
      <c r="BB768" s="17" t="e">
        <f>SUMIFS('[1]Deals (investment)'!$C:$C,'[1]Deals (investment)'!$B:$B,$A768,'[1]Deals (investment)'!$T:$T,BB$1)</f>
        <v>#VALUE!</v>
      </c>
      <c r="BC768" s="17" t="e">
        <f>SUMIFS('[1]Deals (Exits)'!$C:$C,'[1]Deals (Exits)'!$B:$B,$A768)</f>
        <v>#VALUE!</v>
      </c>
      <c r="BD768" s="17" t="e">
        <f>SUMIFS('[1]Deals (investment)'!$C:$C,'[1]Deals (investment)'!$B:$B,$A768,'[1]Deals (investment)'!$V:$V,BD$1)</f>
        <v>#VALUE!</v>
      </c>
      <c r="BE768" s="17" t="e">
        <f>SUMIFS('[1]Deals (investment)'!$C:$C,'[1]Deals (investment)'!$B:$B,$A768,'[1]Deals (investment)'!$V:$V,BE$1)</f>
        <v>#VALUE!</v>
      </c>
      <c r="BF768" s="17" t="e">
        <f>SUMIFS('[1]Deals (investment)'!$C:$C,'[1]Deals (investment)'!$B:$B,$A768,'[1]Deals (investment)'!$V:$V,BF$1)</f>
        <v>#VALUE!</v>
      </c>
      <c r="BG768" s="17" t="e">
        <f>SUMIFS('[1]Deals (investment)'!$C:$C,'[1]Deals (investment)'!$B:$B,$A768,'[1]Deals (investment)'!$V:$V,BG$1)</f>
        <v>#VALUE!</v>
      </c>
      <c r="BH768" s="17" t="e">
        <f>SUMIFS('[1]Deals (investment)'!$C:$C,'[1]Deals (investment)'!$B:$B,$A768,'[1]Deals (investment)'!$V:$V,BH$1)</f>
        <v>#VALUE!</v>
      </c>
      <c r="BI768" s="17" t="e">
        <f>SUMIFS('[1]Deals (investment)'!$C:$C,'[1]Deals (investment)'!$B:$B,$A768,'[1]Deals (investment)'!$V:$V,BI$1)</f>
        <v>#VALUE!</v>
      </c>
      <c r="BJ768" s="17" t="e">
        <f>SUMIFS('[1]Deals (investment)'!$C:$C,'[1]Deals (investment)'!$B:$B,$A768,'[1]Deals (investment)'!$V:$V,BJ$1)</f>
        <v>#VALUE!</v>
      </c>
      <c r="BK768" s="17" t="e">
        <f>SUMIFS('[1]Deals (investment)'!$C:$C,'[1]Deals (investment)'!$B:$B,$A768,'[1]Deals (investment)'!$V:$V,BK$1)</f>
        <v>#VALUE!</v>
      </c>
      <c r="BL768" s="17" t="e">
        <f>SUMIFS('[1]Deals (investment)'!$C:$C,'[1]Deals (investment)'!$B:$B,$A768,'[1]Deals (investment)'!$V:$V,BL$1)</f>
        <v>#VALUE!</v>
      </c>
      <c r="BM768" s="17" t="e">
        <f>SUMIFS('[1]Deals (investment)'!$C:$C,'[1]Deals (investment)'!$B:$B,$A768,'[1]Deals (investment)'!$V:$V,BM$1)</f>
        <v>#VALUE!</v>
      </c>
      <c r="BN768" s="15"/>
      <c r="BO768" s="15"/>
      <c r="BP768" s="22"/>
      <c r="BQ768" s="15"/>
      <c r="BR768" s="15"/>
      <c r="BS768" s="15"/>
      <c r="BT768" s="15"/>
      <c r="BU768" s="15"/>
      <c r="BV768" s="15"/>
      <c r="BW768" s="15"/>
      <c r="BX768" s="15"/>
      <c r="BY768" s="15"/>
      <c r="BZ768" s="15"/>
      <c r="CA768" s="15"/>
      <c r="CB768" s="15"/>
      <c r="CC768" s="15"/>
      <c r="CD768" s="15" t="str">
        <f>CONCATENATE(A768,B768,C768)</f>
        <v>CrayonCrayon reinvents the recruitment journey by introducing personality, grit and trait profiling upfront to match roles to the best-suited candidateActive</v>
      </c>
      <c r="CE768" s="15"/>
      <c r="CF768" s="15"/>
      <c r="CG768" s="15"/>
      <c r="CH768" s="15"/>
      <c r="CI768" s="15"/>
      <c r="CJ768" s="15"/>
    </row>
    <row r="769" spans="1:88" ht="12.75">
      <c r="A769" s="15" t="s">
        <v>5572</v>
      </c>
      <c r="B769" s="15" t="s">
        <v>5573</v>
      </c>
      <c r="C769" s="15" t="s">
        <v>58</v>
      </c>
      <c r="D769" s="16">
        <v>2015</v>
      </c>
      <c r="E769" s="15" t="s">
        <v>5574</v>
      </c>
      <c r="F769" s="15" t="s">
        <v>110</v>
      </c>
      <c r="G769" s="15" t="s">
        <v>61</v>
      </c>
      <c r="H769" s="15"/>
      <c r="I769" s="15" t="s">
        <v>61</v>
      </c>
      <c r="J769" s="15"/>
      <c r="K769" s="17" t="e">
        <f t="shared" si="105"/>
        <v>#VALUE!</v>
      </c>
      <c r="L769" s="15"/>
      <c r="M769" s="18" t="e">
        <f t="shared" si="95"/>
        <v>#VALUE!</v>
      </c>
      <c r="N769" s="15" t="s">
        <v>5575</v>
      </c>
      <c r="O769" s="15"/>
      <c r="P769" s="15"/>
      <c r="Q769" s="24">
        <v>43318</v>
      </c>
      <c r="R769" s="15" t="s">
        <v>636</v>
      </c>
      <c r="S769" s="19" t="s">
        <v>144</v>
      </c>
      <c r="T769" s="15" t="s">
        <v>110</v>
      </c>
      <c r="U769" s="17" t="s">
        <v>110</v>
      </c>
      <c r="V769" s="15" t="s">
        <v>5576</v>
      </c>
      <c r="W769" s="15">
        <v>0</v>
      </c>
      <c r="X769" s="15" t="s">
        <v>107</v>
      </c>
      <c r="Y769" s="15" t="s">
        <v>5577</v>
      </c>
      <c r="AB769" s="32">
        <v>43506</v>
      </c>
      <c r="AC769" s="21" t="s">
        <v>5578</v>
      </c>
      <c r="AD769" s="15"/>
      <c r="AE769" s="15"/>
      <c r="AF769" s="21" t="s">
        <v>5579</v>
      </c>
      <c r="AG769" s="22">
        <f t="shared" si="117"/>
        <v>0.70967741935483875</v>
      </c>
      <c r="AH769" s="15" t="str">
        <f t="shared" si="111"/>
        <v/>
      </c>
      <c r="AI769" s="22" t="str">
        <f>VLOOKUP(A769,'[1]Deals (investment)'!$B$2:$Z$1497,1,FALSE)</f>
        <v>Cold Hubs</v>
      </c>
      <c r="AJ769" s="22">
        <f>VLOOKUP(A769,'[1]Deals (investment)'!$B$2:$Z$870,15,FALSE)</f>
        <v>0</v>
      </c>
      <c r="AK769" s="17" t="e">
        <f>VLOOKUP(A769,'[1]Deals (Exits)'!B:B,1,FALSE)</f>
        <v>#N/A</v>
      </c>
      <c r="AL769" s="23">
        <f>VLOOKUP(G769,[1]Lookups!$V$3:$Y$197,4,FALSE)</f>
        <v>0</v>
      </c>
      <c r="AM769" s="17" t="str">
        <f>VLOOKUP(X769,[1]Lookups!$B$3:$C$200,2,FALSE)</f>
        <v>Energy &amp; Resources</v>
      </c>
      <c r="AN769" s="17" t="str">
        <f>VLOOKUP(R769,[1]Lookups!$H$3:$I$69,2,FALSE)</f>
        <v>1. Grant</v>
      </c>
      <c r="AO769" s="17" t="e">
        <f>VLOOKUP(T769,[1]Lookups!$H$3:$I$69,2,FALSE)</f>
        <v>#N/A</v>
      </c>
      <c r="AP769" s="17" t="str">
        <f>VLOOKUP(AN769,[1]Lookups!$N$3:$O$11,2,FALSE)</f>
        <v>Early</v>
      </c>
      <c r="AQ769" s="18" t="e">
        <f>COUNTIFS('[1]Deals (investment)'!$B:$B,$A769)</f>
        <v>#VALUE!</v>
      </c>
      <c r="AR769" s="18" t="e">
        <f>COUNTIFS('[1]Deals (investment)'!$B:$B,$A769,'[1]Deals (investment)'!$T:$T,$AW$1)+COUNTIFS('[1]Deals (investment)'!$B:$B,$A769,'[1]Deals (investment)'!$T:$T,$AX$1)+COUNTIFS('[1]Deals (investment)'!$B:$B,$A769,'[1]Deals (investment)'!$T:$T,$AY$1)</f>
        <v>#VALUE!</v>
      </c>
      <c r="AS769" s="17" t="e">
        <f>SUMIFS('[1]Deals (investment)'!$C:$C,'[1]Deals (investment)'!$B:$B,$A769)</f>
        <v>#VALUE!</v>
      </c>
      <c r="AT769" s="17" t="e">
        <f t="shared" si="106"/>
        <v>#VALUE!</v>
      </c>
      <c r="AU769" s="18" t="e">
        <f>COUNTIF('[1]Deals (Exits)'!$B:$B,A769)</f>
        <v>#VALUE!</v>
      </c>
      <c r="AV769" s="17" t="e">
        <f>SUMIFS('[1]Deals (investment)'!$C:$C,'[1]Deals (investment)'!$B:$B,$A769,'[1]Deals (investment)'!$T:$T,AV$1)</f>
        <v>#VALUE!</v>
      </c>
      <c r="AW769" s="17" t="e">
        <f>SUMIFS('[1]Deals (investment)'!$C:$C,'[1]Deals (investment)'!$B:$B,$A769,'[1]Deals (investment)'!$T:$T,AW$1)</f>
        <v>#VALUE!</v>
      </c>
      <c r="AX769" s="17" t="e">
        <f>SUMIFS('[1]Deals (investment)'!$C:$C,'[1]Deals (investment)'!$B:$B,$A769,'[1]Deals (investment)'!$T:$T,AX$1)</f>
        <v>#VALUE!</v>
      </c>
      <c r="AY769" s="17" t="e">
        <f>SUMIFS('[1]Deals (investment)'!$C:$C,'[1]Deals (investment)'!$B:$B,$A769,'[1]Deals (investment)'!$T:$T,AY$1)</f>
        <v>#VALUE!</v>
      </c>
      <c r="AZ769" s="17" t="e">
        <f>SUMIFS('[1]Deals (investment)'!$C:$C,'[1]Deals (investment)'!$B:$B,$A769,'[1]Deals (investment)'!$T:$T,AZ$1)</f>
        <v>#VALUE!</v>
      </c>
      <c r="BA769" s="17" t="e">
        <f>SUMIFS('[1]Deals (investment)'!$C:$C,'[1]Deals (investment)'!$B:$B,$A769,'[1]Deals (investment)'!$T:$T,BA$1)</f>
        <v>#VALUE!</v>
      </c>
      <c r="BB769" s="17" t="e">
        <f>SUMIFS('[1]Deals (investment)'!$C:$C,'[1]Deals (investment)'!$B:$B,$A769,'[1]Deals (investment)'!$T:$T,BB$1)</f>
        <v>#VALUE!</v>
      </c>
      <c r="BC769" s="17" t="e">
        <f>SUMIFS('[1]Deals (Exits)'!$C:$C,'[1]Deals (Exits)'!$B:$B,$A769)</f>
        <v>#VALUE!</v>
      </c>
      <c r="BD769" s="17" t="e">
        <f>SUMIFS('[1]Deals (investment)'!$C:$C,'[1]Deals (investment)'!$B:$B,$A769,'[1]Deals (investment)'!$V:$V,BD$1)</f>
        <v>#VALUE!</v>
      </c>
      <c r="BE769" s="17" t="e">
        <f>SUMIFS('[1]Deals (investment)'!$C:$C,'[1]Deals (investment)'!$B:$B,$A769,'[1]Deals (investment)'!$V:$V,BE$1)</f>
        <v>#VALUE!</v>
      </c>
      <c r="BF769" s="17" t="e">
        <f>SUMIFS('[1]Deals (investment)'!$C:$C,'[1]Deals (investment)'!$B:$B,$A769,'[1]Deals (investment)'!$V:$V,BF$1)</f>
        <v>#VALUE!</v>
      </c>
      <c r="BG769" s="17" t="e">
        <f>SUMIFS('[1]Deals (investment)'!$C:$C,'[1]Deals (investment)'!$B:$B,$A769,'[1]Deals (investment)'!$V:$V,BG$1)</f>
        <v>#VALUE!</v>
      </c>
      <c r="BH769" s="17" t="e">
        <f>SUMIFS('[1]Deals (investment)'!$C:$C,'[1]Deals (investment)'!$B:$B,$A769,'[1]Deals (investment)'!$V:$V,BH$1)</f>
        <v>#VALUE!</v>
      </c>
      <c r="BI769" s="17" t="e">
        <f>SUMIFS('[1]Deals (investment)'!$C:$C,'[1]Deals (investment)'!$B:$B,$A769,'[1]Deals (investment)'!$V:$V,BI$1)</f>
        <v>#VALUE!</v>
      </c>
      <c r="BJ769" s="17" t="e">
        <f>SUMIFS('[1]Deals (investment)'!$C:$C,'[1]Deals (investment)'!$B:$B,$A769,'[1]Deals (investment)'!$V:$V,BJ$1)</f>
        <v>#VALUE!</v>
      </c>
      <c r="BK769" s="17" t="e">
        <f>SUMIFS('[1]Deals (investment)'!$C:$C,'[1]Deals (investment)'!$B:$B,$A769,'[1]Deals (investment)'!$V:$V,BK$1)</f>
        <v>#VALUE!</v>
      </c>
      <c r="BL769" s="17" t="e">
        <f>SUMIFS('[1]Deals (investment)'!$C:$C,'[1]Deals (investment)'!$B:$B,$A769,'[1]Deals (investment)'!$V:$V,BL$1)</f>
        <v>#VALUE!</v>
      </c>
      <c r="BM769" s="17" t="e">
        <f>SUMIFS('[1]Deals (investment)'!$C:$C,'[1]Deals (investment)'!$B:$B,$A769,'[1]Deals (investment)'!$V:$V,BM$1)</f>
        <v>#VALUE!</v>
      </c>
      <c r="BN769" s="15"/>
      <c r="BO769" s="15"/>
      <c r="BP769" s="22"/>
      <c r="BQ769" s="15"/>
      <c r="BR769" s="15"/>
      <c r="BS769" s="15"/>
      <c r="BT769" s="15"/>
      <c r="BU769" s="15"/>
      <c r="BV769" s="15"/>
      <c r="BW769" s="15"/>
      <c r="BX769" s="15"/>
      <c r="BY769" s="15"/>
      <c r="BZ769" s="15"/>
      <c r="CA769" s="15"/>
      <c r="CB769" s="15"/>
      <c r="CC769" s="15"/>
      <c r="CD769" s="15"/>
      <c r="CE769" s="15"/>
      <c r="CF769" s="15"/>
      <c r="CG769" s="15"/>
      <c r="CH769" s="15"/>
      <c r="CI769" s="15"/>
      <c r="CJ769" s="15"/>
    </row>
    <row r="770" spans="1:88" ht="12.75">
      <c r="A770" s="25" t="s">
        <v>5580</v>
      </c>
      <c r="B770" s="15" t="s">
        <v>5581</v>
      </c>
      <c r="C770" s="15"/>
      <c r="D770" s="16">
        <v>2014</v>
      </c>
      <c r="E770" s="15" t="s">
        <v>5582</v>
      </c>
      <c r="F770" s="15"/>
      <c r="G770" s="15" t="s">
        <v>91</v>
      </c>
      <c r="H770" s="15"/>
      <c r="I770" s="15"/>
      <c r="J770" s="15"/>
      <c r="K770" s="17" t="e">
        <f t="shared" si="105"/>
        <v>#VALUE!</v>
      </c>
      <c r="L770" s="15"/>
      <c r="M770" s="18" t="e">
        <f t="shared" si="95"/>
        <v>#VALUE!</v>
      </c>
      <c r="N770" s="15"/>
      <c r="O770" s="15"/>
      <c r="P770" s="15"/>
      <c r="Q770" s="15"/>
      <c r="R770" s="15"/>
      <c r="S770" s="19"/>
      <c r="T770" s="15"/>
      <c r="U770" s="17"/>
      <c r="V770" s="15" t="s">
        <v>5583</v>
      </c>
      <c r="W770" s="15"/>
      <c r="X770" s="15" t="s">
        <v>404</v>
      </c>
      <c r="Y770" s="15" t="s">
        <v>5584</v>
      </c>
      <c r="AB770" s="20"/>
      <c r="AC770" s="21" t="s">
        <v>5585</v>
      </c>
      <c r="AD770" s="21" t="s">
        <v>5586</v>
      </c>
      <c r="AE770" s="21" t="s">
        <v>5587</v>
      </c>
      <c r="AF770" s="21" t="s">
        <v>5588</v>
      </c>
      <c r="AG770" s="22">
        <f t="shared" si="117"/>
        <v>0.41935483870967744</v>
      </c>
      <c r="AH770" s="15" t="str">
        <f t="shared" ref="AH770:AH833" si="118">IF(A770 = "","",IF(COUNTIF(CD:CD,CONCATENATE(A770,B770,C770))&gt;1,"Duplicated",""))</f>
        <v/>
      </c>
      <c r="AI770" s="22" t="e">
        <f>VLOOKUP(A770,'[1]Deals (investment)'!$B$2:$Z$1497,1,FALSE)</f>
        <v>#N/A</v>
      </c>
      <c r="AJ770" s="22" t="e">
        <f>VLOOKUP(A770,'[1]Deals (investment)'!$B$2:$Z$870,15,FALSE)</f>
        <v>#N/A</v>
      </c>
      <c r="AK770" s="17" t="str">
        <f>VLOOKUP(A770,'[1]Deals (Exits)'!B:B,1,FALSE)</f>
        <v>Dynamics Africa Services</v>
      </c>
      <c r="AL770" s="23">
        <f>VLOOKUP(G770,[1]Lookups!$V$3:$Y$197,4,FALSE)</f>
        <v>0</v>
      </c>
      <c r="AM770" s="17" t="str">
        <f>VLOOKUP(X770,[1]Lookups!$B$3:$C$200,2,FALSE)</f>
        <v>Other Technologies &amp; Information Technology</v>
      </c>
      <c r="AN770" s="17" t="e">
        <f>VLOOKUP(R770,[1]Lookups!$H$3:$I$69,2,FALSE)</f>
        <v>#N/A</v>
      </c>
      <c r="AO770" s="17" t="e">
        <f>VLOOKUP(T770,[1]Lookups!$H$3:$I$69,2,FALSE)</f>
        <v>#N/A</v>
      </c>
      <c r="AP770" s="17" t="e">
        <f>VLOOKUP(AN770,[1]Lookups!$N$3:$O$11,2,FALSE)</f>
        <v>#N/A</v>
      </c>
      <c r="AQ770" s="18" t="e">
        <f>COUNTIFS('[1]Deals (investment)'!$B:$B,$A770)</f>
        <v>#VALUE!</v>
      </c>
      <c r="AR770" s="18" t="e">
        <f>COUNTIFS('[1]Deals (investment)'!$B:$B,$A770,'[1]Deals (investment)'!$T:$T,$AW$1)+COUNTIFS('[1]Deals (investment)'!$B:$B,$A770,'[1]Deals (investment)'!$T:$T,$AX$1)+COUNTIFS('[1]Deals (investment)'!$B:$B,$A770,'[1]Deals (investment)'!$T:$T,$AY$1)</f>
        <v>#VALUE!</v>
      </c>
      <c r="AS770" s="17" t="e">
        <f>SUMIFS('[1]Deals (investment)'!$C:$C,'[1]Deals (investment)'!$B:$B,$A770)</f>
        <v>#VALUE!</v>
      </c>
      <c r="AT770" s="17" t="e">
        <f t="shared" si="106"/>
        <v>#VALUE!</v>
      </c>
      <c r="AU770" s="18" t="e">
        <f>COUNTIF('[1]Deals (Exits)'!$B:$B,A770)</f>
        <v>#VALUE!</v>
      </c>
      <c r="AV770" s="17" t="e">
        <f>SUMIFS('[1]Deals (investment)'!$C:$C,'[1]Deals (investment)'!$B:$B,$A770,'[1]Deals (investment)'!$T:$T,AV$1)</f>
        <v>#VALUE!</v>
      </c>
      <c r="AW770" s="17" t="e">
        <f>SUMIFS('[1]Deals (investment)'!$C:$C,'[1]Deals (investment)'!$B:$B,$A770,'[1]Deals (investment)'!$T:$T,AW$1)</f>
        <v>#VALUE!</v>
      </c>
      <c r="AX770" s="17" t="e">
        <f>SUMIFS('[1]Deals (investment)'!$C:$C,'[1]Deals (investment)'!$B:$B,$A770,'[1]Deals (investment)'!$T:$T,AX$1)</f>
        <v>#VALUE!</v>
      </c>
      <c r="AY770" s="17" t="e">
        <f>SUMIFS('[1]Deals (investment)'!$C:$C,'[1]Deals (investment)'!$B:$B,$A770,'[1]Deals (investment)'!$T:$T,AY$1)</f>
        <v>#VALUE!</v>
      </c>
      <c r="AZ770" s="17" t="e">
        <f>SUMIFS('[1]Deals (investment)'!$C:$C,'[1]Deals (investment)'!$B:$B,$A770,'[1]Deals (investment)'!$T:$T,AZ$1)</f>
        <v>#VALUE!</v>
      </c>
      <c r="BA770" s="17" t="e">
        <f>SUMIFS('[1]Deals (investment)'!$C:$C,'[1]Deals (investment)'!$B:$B,$A770,'[1]Deals (investment)'!$T:$T,BA$1)</f>
        <v>#VALUE!</v>
      </c>
      <c r="BB770" s="17" t="e">
        <f>SUMIFS('[1]Deals (investment)'!$C:$C,'[1]Deals (investment)'!$B:$B,$A770,'[1]Deals (investment)'!$T:$T,BB$1)</f>
        <v>#VALUE!</v>
      </c>
      <c r="BC770" s="17" t="e">
        <f>SUMIFS('[1]Deals (Exits)'!$C:$C,'[1]Deals (Exits)'!$B:$B,$A770)</f>
        <v>#VALUE!</v>
      </c>
      <c r="BD770" s="17" t="e">
        <f>SUMIFS('[1]Deals (investment)'!$C:$C,'[1]Deals (investment)'!$B:$B,$A770,'[1]Deals (investment)'!$V:$V,BD$1)</f>
        <v>#VALUE!</v>
      </c>
      <c r="BE770" s="17" t="e">
        <f>SUMIFS('[1]Deals (investment)'!$C:$C,'[1]Deals (investment)'!$B:$B,$A770,'[1]Deals (investment)'!$V:$V,BE$1)</f>
        <v>#VALUE!</v>
      </c>
      <c r="BF770" s="17" t="e">
        <f>SUMIFS('[1]Deals (investment)'!$C:$C,'[1]Deals (investment)'!$B:$B,$A770,'[1]Deals (investment)'!$V:$V,BF$1)</f>
        <v>#VALUE!</v>
      </c>
      <c r="BG770" s="17" t="e">
        <f>SUMIFS('[1]Deals (investment)'!$C:$C,'[1]Deals (investment)'!$B:$B,$A770,'[1]Deals (investment)'!$V:$V,BG$1)</f>
        <v>#VALUE!</v>
      </c>
      <c r="BH770" s="17" t="e">
        <f>SUMIFS('[1]Deals (investment)'!$C:$C,'[1]Deals (investment)'!$B:$B,$A770,'[1]Deals (investment)'!$V:$V,BH$1)</f>
        <v>#VALUE!</v>
      </c>
      <c r="BI770" s="17" t="e">
        <f>SUMIFS('[1]Deals (investment)'!$C:$C,'[1]Deals (investment)'!$B:$B,$A770,'[1]Deals (investment)'!$V:$V,BI$1)</f>
        <v>#VALUE!</v>
      </c>
      <c r="BJ770" s="17" t="e">
        <f>SUMIFS('[1]Deals (investment)'!$C:$C,'[1]Deals (investment)'!$B:$B,$A770,'[1]Deals (investment)'!$V:$V,BJ$1)</f>
        <v>#VALUE!</v>
      </c>
      <c r="BK770" s="17" t="e">
        <f>SUMIFS('[1]Deals (investment)'!$C:$C,'[1]Deals (investment)'!$B:$B,$A770,'[1]Deals (investment)'!$V:$V,BK$1)</f>
        <v>#VALUE!</v>
      </c>
      <c r="BL770" s="17" t="e">
        <f>SUMIFS('[1]Deals (investment)'!$C:$C,'[1]Deals (investment)'!$B:$B,$A770,'[1]Deals (investment)'!$V:$V,BL$1)</f>
        <v>#VALUE!</v>
      </c>
      <c r="BM770" s="17" t="e">
        <f>SUMIFS('[1]Deals (investment)'!$C:$C,'[1]Deals (investment)'!$B:$B,$A770,'[1]Deals (investment)'!$V:$V,BM$1)</f>
        <v>#VALUE!</v>
      </c>
      <c r="BN770" s="15"/>
      <c r="BO770" s="15"/>
      <c r="BP770" s="22"/>
      <c r="BQ770" s="15"/>
      <c r="BR770" s="15"/>
      <c r="BS770" s="15"/>
      <c r="BT770" s="15"/>
      <c r="BU770" s="15"/>
      <c r="BV770" s="15"/>
      <c r="BW770" s="15"/>
      <c r="BX770" s="15"/>
      <c r="BY770" s="15"/>
      <c r="BZ770" s="15"/>
      <c r="CA770" s="15"/>
      <c r="CB770" s="15"/>
      <c r="CC770" s="15"/>
      <c r="CD770" s="15" t="str">
        <f>CONCATENATE(A770,B770,C770)</f>
        <v>Dynamics Africa ServicesDynamics Africa is an ISV Partner focusing on Microsoft Dynamics NAV and GP Enterprise solutions</v>
      </c>
      <c r="CE770" s="15"/>
      <c r="CF770" s="15"/>
      <c r="CG770" s="15"/>
      <c r="CH770" s="15"/>
      <c r="CI770" s="15"/>
      <c r="CJ770" s="15"/>
    </row>
    <row r="771" spans="1:88" ht="12.75">
      <c r="A771" s="21" t="s">
        <v>5589</v>
      </c>
      <c r="B771" s="15" t="s">
        <v>5590</v>
      </c>
      <c r="C771" s="15" t="s">
        <v>58</v>
      </c>
      <c r="D771" s="16">
        <v>2015</v>
      </c>
      <c r="E771" s="15" t="s">
        <v>59</v>
      </c>
      <c r="F771" s="15"/>
      <c r="G771" s="15" t="s">
        <v>61</v>
      </c>
      <c r="H771" s="15"/>
      <c r="I771" s="15" t="s">
        <v>61</v>
      </c>
      <c r="J771" s="15"/>
      <c r="K771" s="17" t="e">
        <f t="shared" si="105"/>
        <v>#VALUE!</v>
      </c>
      <c r="L771" s="15"/>
      <c r="M771" s="18" t="e">
        <f t="shared" si="95"/>
        <v>#VALUE!</v>
      </c>
      <c r="N771" s="15"/>
      <c r="O771" s="15"/>
      <c r="P771" s="15"/>
      <c r="Q771" s="15"/>
      <c r="R771" s="15"/>
      <c r="S771" s="19"/>
      <c r="T771" s="15"/>
      <c r="U771" s="17"/>
      <c r="V771" s="15" t="s">
        <v>5591</v>
      </c>
      <c r="W771" s="15">
        <v>0</v>
      </c>
      <c r="X771" s="15" t="s">
        <v>158</v>
      </c>
      <c r="Y771" s="15" t="s">
        <v>5592</v>
      </c>
      <c r="Z771" s="25" t="s">
        <v>147</v>
      </c>
      <c r="AB771" s="20"/>
      <c r="AC771" s="21" t="s">
        <v>5593</v>
      </c>
      <c r="AD771" s="15"/>
      <c r="AE771" s="21" t="s">
        <v>5594</v>
      </c>
      <c r="AF771" s="21" t="s">
        <v>5595</v>
      </c>
      <c r="AG771" s="22">
        <f t="shared" si="117"/>
        <v>0.5161290322580645</v>
      </c>
      <c r="AH771" s="15" t="str">
        <f t="shared" si="118"/>
        <v/>
      </c>
      <c r="AI771" s="35" t="str">
        <f>VLOOKUP(A771,'[1]Deals (investment)'!$B$2:$Z$1497,1,FALSE)</f>
        <v>CompareInsurance.com.ng</v>
      </c>
      <c r="AJ771" s="22">
        <f>VLOOKUP(A771,'[1]Deals (investment)'!$B$2:$Z$870,15,FALSE)</f>
        <v>1</v>
      </c>
      <c r="AK771" s="17" t="e">
        <f>VLOOKUP(A771,'[1]Deals (Exits)'!B:B,1,FALSE)</f>
        <v>#N/A</v>
      </c>
      <c r="AL771" s="23">
        <f>VLOOKUP(G771,[1]Lookups!$V$3:$Y$197,4,FALSE)</f>
        <v>0</v>
      </c>
      <c r="AM771" s="17" t="str">
        <f>VLOOKUP(X771,[1]Lookups!$B$3:$C$200,2,FALSE)</f>
        <v>Financial Services</v>
      </c>
      <c r="AN771" s="17" t="e">
        <f>VLOOKUP(R771,[1]Lookups!$H$3:$I$69,2,FALSE)</f>
        <v>#N/A</v>
      </c>
      <c r="AO771" s="17" t="e">
        <f>VLOOKUP(T771,[1]Lookups!$H$3:$I$69,2,FALSE)</f>
        <v>#N/A</v>
      </c>
      <c r="AP771" s="17" t="e">
        <f>VLOOKUP(AN771,[1]Lookups!$N$3:$O$11,2,FALSE)</f>
        <v>#N/A</v>
      </c>
      <c r="AQ771" s="18" t="e">
        <f>COUNTIFS('[1]Deals (investment)'!$B:$B,$A771)</f>
        <v>#VALUE!</v>
      </c>
      <c r="AR771" s="18" t="e">
        <f>COUNTIFS('[1]Deals (investment)'!$B:$B,$A771,'[1]Deals (investment)'!$T:$T,$AW$1)+COUNTIFS('[1]Deals (investment)'!$B:$B,$A771,'[1]Deals (investment)'!$T:$T,$AX$1)+COUNTIFS('[1]Deals (investment)'!$B:$B,$A771,'[1]Deals (investment)'!$T:$T,$AY$1)</f>
        <v>#VALUE!</v>
      </c>
      <c r="AS771" s="17" t="e">
        <f>SUMIFS('[1]Deals (investment)'!$C:$C,'[1]Deals (investment)'!$B:$B,$A771)</f>
        <v>#VALUE!</v>
      </c>
      <c r="AT771" s="17" t="e">
        <f t="shared" si="106"/>
        <v>#VALUE!</v>
      </c>
      <c r="AU771" s="18" t="e">
        <f>COUNTIF('[1]Deals (Exits)'!$B:$B,A771)</f>
        <v>#VALUE!</v>
      </c>
      <c r="AV771" s="17" t="e">
        <f>SUMIFS('[1]Deals (investment)'!$C:$C,'[1]Deals (investment)'!$B:$B,$A771,'[1]Deals (investment)'!$T:$T,AV$1)</f>
        <v>#VALUE!</v>
      </c>
      <c r="AW771" s="17" t="e">
        <f>SUMIFS('[1]Deals (investment)'!$C:$C,'[1]Deals (investment)'!$B:$B,$A771,'[1]Deals (investment)'!$T:$T,AW$1)</f>
        <v>#VALUE!</v>
      </c>
      <c r="AX771" s="17" t="e">
        <f>SUMIFS('[1]Deals (investment)'!$C:$C,'[1]Deals (investment)'!$B:$B,$A771,'[1]Deals (investment)'!$T:$T,AX$1)</f>
        <v>#VALUE!</v>
      </c>
      <c r="AY771" s="17" t="e">
        <f>SUMIFS('[1]Deals (investment)'!$C:$C,'[1]Deals (investment)'!$B:$B,$A771,'[1]Deals (investment)'!$T:$T,AY$1)</f>
        <v>#VALUE!</v>
      </c>
      <c r="AZ771" s="17" t="e">
        <f>SUMIFS('[1]Deals (investment)'!$C:$C,'[1]Deals (investment)'!$B:$B,$A771,'[1]Deals (investment)'!$T:$T,AZ$1)</f>
        <v>#VALUE!</v>
      </c>
      <c r="BA771" s="17" t="e">
        <f>SUMIFS('[1]Deals (investment)'!$C:$C,'[1]Deals (investment)'!$B:$B,$A771,'[1]Deals (investment)'!$T:$T,BA$1)</f>
        <v>#VALUE!</v>
      </c>
      <c r="BB771" s="17" t="e">
        <f>SUMIFS('[1]Deals (investment)'!$C:$C,'[1]Deals (investment)'!$B:$B,$A771,'[1]Deals (investment)'!$T:$T,BB$1)</f>
        <v>#VALUE!</v>
      </c>
      <c r="BC771" s="17" t="e">
        <f>SUMIFS('[1]Deals (Exits)'!$C:$C,'[1]Deals (Exits)'!$B:$B,$A771)</f>
        <v>#VALUE!</v>
      </c>
      <c r="BD771" s="17" t="e">
        <f>SUMIFS('[1]Deals (investment)'!$C:$C,'[1]Deals (investment)'!$B:$B,$A771,'[1]Deals (investment)'!$V:$V,BD$1)</f>
        <v>#VALUE!</v>
      </c>
      <c r="BE771" s="17" t="e">
        <f>SUMIFS('[1]Deals (investment)'!$C:$C,'[1]Deals (investment)'!$B:$B,$A771,'[1]Deals (investment)'!$V:$V,BE$1)</f>
        <v>#VALUE!</v>
      </c>
      <c r="BF771" s="17" t="e">
        <f>SUMIFS('[1]Deals (investment)'!$C:$C,'[1]Deals (investment)'!$B:$B,$A771,'[1]Deals (investment)'!$V:$V,BF$1)</f>
        <v>#VALUE!</v>
      </c>
      <c r="BG771" s="17" t="e">
        <f>SUMIFS('[1]Deals (investment)'!$C:$C,'[1]Deals (investment)'!$B:$B,$A771,'[1]Deals (investment)'!$V:$V,BG$1)</f>
        <v>#VALUE!</v>
      </c>
      <c r="BH771" s="17" t="e">
        <f>SUMIFS('[1]Deals (investment)'!$C:$C,'[1]Deals (investment)'!$B:$B,$A771,'[1]Deals (investment)'!$V:$V,BH$1)</f>
        <v>#VALUE!</v>
      </c>
      <c r="BI771" s="17" t="e">
        <f>SUMIFS('[1]Deals (investment)'!$C:$C,'[1]Deals (investment)'!$B:$B,$A771,'[1]Deals (investment)'!$V:$V,BI$1)</f>
        <v>#VALUE!</v>
      </c>
      <c r="BJ771" s="17" t="e">
        <f>SUMIFS('[1]Deals (investment)'!$C:$C,'[1]Deals (investment)'!$B:$B,$A771,'[1]Deals (investment)'!$V:$V,BJ$1)</f>
        <v>#VALUE!</v>
      </c>
      <c r="BK771" s="17" t="e">
        <f>SUMIFS('[1]Deals (investment)'!$C:$C,'[1]Deals (investment)'!$B:$B,$A771,'[1]Deals (investment)'!$V:$V,BK$1)</f>
        <v>#VALUE!</v>
      </c>
      <c r="BL771" s="17" t="e">
        <f>SUMIFS('[1]Deals (investment)'!$C:$C,'[1]Deals (investment)'!$B:$B,$A771,'[1]Deals (investment)'!$V:$V,BL$1)</f>
        <v>#VALUE!</v>
      </c>
      <c r="BM771" s="17" t="e">
        <f>SUMIFS('[1]Deals (investment)'!$C:$C,'[1]Deals (investment)'!$B:$B,$A771,'[1]Deals (investment)'!$V:$V,BM$1)</f>
        <v>#VALUE!</v>
      </c>
      <c r="BN771" s="15"/>
      <c r="BO771" s="15"/>
      <c r="BP771" s="22"/>
      <c r="BQ771" s="15"/>
      <c r="BR771" s="15"/>
      <c r="BS771" s="15"/>
      <c r="BT771" s="15"/>
      <c r="BU771" s="15"/>
      <c r="BV771" s="15"/>
      <c r="BW771" s="15"/>
      <c r="BX771" s="15"/>
      <c r="BY771" s="15"/>
      <c r="BZ771" s="15"/>
      <c r="CA771" s="15"/>
      <c r="CB771" s="15"/>
      <c r="CC771" s="15"/>
      <c r="CD771" s="15"/>
      <c r="CE771" s="15"/>
      <c r="CF771" s="15"/>
      <c r="CG771" s="15"/>
      <c r="CH771" s="15"/>
      <c r="CI771" s="15"/>
      <c r="CJ771" s="15"/>
    </row>
    <row r="772" spans="1:88" ht="12.75">
      <c r="A772" s="15" t="s">
        <v>5596</v>
      </c>
      <c r="B772" s="15" t="s">
        <v>5597</v>
      </c>
      <c r="C772" s="15" t="s">
        <v>58</v>
      </c>
      <c r="D772" s="16">
        <v>2015</v>
      </c>
      <c r="E772" s="15" t="s">
        <v>5598</v>
      </c>
      <c r="F772" s="15"/>
      <c r="G772" s="15"/>
      <c r="H772" s="15"/>
      <c r="I772" s="15"/>
      <c r="J772" s="15"/>
      <c r="K772" s="17" t="e">
        <f t="shared" si="105"/>
        <v>#VALUE!</v>
      </c>
      <c r="L772" s="15"/>
      <c r="M772" s="18" t="e">
        <f t="shared" si="95"/>
        <v>#VALUE!</v>
      </c>
      <c r="N772" s="15"/>
      <c r="O772" s="15"/>
      <c r="P772" s="15"/>
      <c r="Q772" s="15"/>
      <c r="R772" s="15"/>
      <c r="S772" s="19"/>
      <c r="T772" s="15"/>
      <c r="U772" s="17"/>
      <c r="V772" s="15" t="s">
        <v>5599</v>
      </c>
      <c r="W772" s="15"/>
      <c r="X772" s="15" t="s">
        <v>256</v>
      </c>
      <c r="Y772" s="15" t="s">
        <v>5600</v>
      </c>
      <c r="AB772" s="20"/>
      <c r="AC772" s="21" t="s">
        <v>5601</v>
      </c>
      <c r="AD772" s="21" t="s">
        <v>5602</v>
      </c>
      <c r="AE772" s="21" t="s">
        <v>5603</v>
      </c>
      <c r="AF772" s="21" t="s">
        <v>5604</v>
      </c>
      <c r="AG772" s="22">
        <f t="shared" si="117"/>
        <v>0.41935483870967744</v>
      </c>
      <c r="AH772" s="15" t="str">
        <f t="shared" si="118"/>
        <v/>
      </c>
      <c r="AI772" s="22" t="e">
        <f>VLOOKUP(A772,'[1]Deals (investment)'!$B$2:$Z$1497,1,FALSE)</f>
        <v>#N/A</v>
      </c>
      <c r="AJ772" s="22" t="e">
        <f>VLOOKUP(A772,'[1]Deals (investment)'!$B$2:$Z$870,15,FALSE)</f>
        <v>#N/A</v>
      </c>
      <c r="AK772" s="17" t="e">
        <f>VLOOKUP(A772,'[1]Deals (Exits)'!B:B,1,FALSE)</f>
        <v>#N/A</v>
      </c>
      <c r="AL772" s="23" t="e">
        <f>VLOOKUP(G772,[1]Lookups!$V$3:$Y$197,4,FALSE)</f>
        <v>#N/A</v>
      </c>
      <c r="AM772" s="17" t="str">
        <f>VLOOKUP(X772,[1]Lookups!$B$3:$C$200,2,FALSE)</f>
        <v>Media &amp; Entertainment</v>
      </c>
      <c r="AN772" s="17" t="e">
        <f>VLOOKUP(R772,[1]Lookups!$H$3:$I$69,2,FALSE)</f>
        <v>#N/A</v>
      </c>
      <c r="AO772" s="17" t="e">
        <f>VLOOKUP(T772,[1]Lookups!$H$3:$I$69,2,FALSE)</f>
        <v>#N/A</v>
      </c>
      <c r="AP772" s="17" t="e">
        <f>VLOOKUP(AN772,[1]Lookups!$N$3:$O$11,2,FALSE)</f>
        <v>#N/A</v>
      </c>
      <c r="AQ772" s="18" t="e">
        <f>COUNTIFS('[1]Deals (investment)'!$B:$B,$A772)</f>
        <v>#VALUE!</v>
      </c>
      <c r="AR772" s="18" t="e">
        <f>COUNTIFS('[1]Deals (investment)'!$B:$B,$A772,'[1]Deals (investment)'!$T:$T,$AW$1)+COUNTIFS('[1]Deals (investment)'!$B:$B,$A772,'[1]Deals (investment)'!$T:$T,$AX$1)+COUNTIFS('[1]Deals (investment)'!$B:$B,$A772,'[1]Deals (investment)'!$T:$T,$AY$1)</f>
        <v>#VALUE!</v>
      </c>
      <c r="AS772" s="17" t="e">
        <f>SUMIFS('[1]Deals (investment)'!$C:$C,'[1]Deals (investment)'!$B:$B,$A772)</f>
        <v>#VALUE!</v>
      </c>
      <c r="AT772" s="17" t="e">
        <f t="shared" si="106"/>
        <v>#VALUE!</v>
      </c>
      <c r="AU772" s="18" t="e">
        <f>COUNTIF('[1]Deals (Exits)'!$B:$B,A772)</f>
        <v>#VALUE!</v>
      </c>
      <c r="AV772" s="17" t="e">
        <f>SUMIFS('[1]Deals (investment)'!$C:$C,'[1]Deals (investment)'!$B:$B,$A772,'[1]Deals (investment)'!$T:$T,AV$1)</f>
        <v>#VALUE!</v>
      </c>
      <c r="AW772" s="17" t="e">
        <f>SUMIFS('[1]Deals (investment)'!$C:$C,'[1]Deals (investment)'!$B:$B,$A772,'[1]Deals (investment)'!$T:$T,AW$1)</f>
        <v>#VALUE!</v>
      </c>
      <c r="AX772" s="17" t="e">
        <f>SUMIFS('[1]Deals (investment)'!$C:$C,'[1]Deals (investment)'!$B:$B,$A772,'[1]Deals (investment)'!$T:$T,AX$1)</f>
        <v>#VALUE!</v>
      </c>
      <c r="AY772" s="17" t="e">
        <f>SUMIFS('[1]Deals (investment)'!$C:$C,'[1]Deals (investment)'!$B:$B,$A772,'[1]Deals (investment)'!$T:$T,AY$1)</f>
        <v>#VALUE!</v>
      </c>
      <c r="AZ772" s="17" t="e">
        <f>SUMIFS('[1]Deals (investment)'!$C:$C,'[1]Deals (investment)'!$B:$B,$A772,'[1]Deals (investment)'!$T:$T,AZ$1)</f>
        <v>#VALUE!</v>
      </c>
      <c r="BA772" s="17" t="e">
        <f>SUMIFS('[1]Deals (investment)'!$C:$C,'[1]Deals (investment)'!$B:$B,$A772,'[1]Deals (investment)'!$T:$T,BA$1)</f>
        <v>#VALUE!</v>
      </c>
      <c r="BB772" s="17" t="e">
        <f>SUMIFS('[1]Deals (investment)'!$C:$C,'[1]Deals (investment)'!$B:$B,$A772,'[1]Deals (investment)'!$T:$T,BB$1)</f>
        <v>#VALUE!</v>
      </c>
      <c r="BC772" s="17" t="e">
        <f>SUMIFS('[1]Deals (Exits)'!$C:$C,'[1]Deals (Exits)'!$B:$B,$A772)</f>
        <v>#VALUE!</v>
      </c>
      <c r="BD772" s="17" t="e">
        <f>SUMIFS('[1]Deals (investment)'!$C:$C,'[1]Deals (investment)'!$B:$B,$A772,'[1]Deals (investment)'!$V:$V,BD$1)</f>
        <v>#VALUE!</v>
      </c>
      <c r="BE772" s="17" t="e">
        <f>SUMIFS('[1]Deals (investment)'!$C:$C,'[1]Deals (investment)'!$B:$B,$A772,'[1]Deals (investment)'!$V:$V,BE$1)</f>
        <v>#VALUE!</v>
      </c>
      <c r="BF772" s="17" t="e">
        <f>SUMIFS('[1]Deals (investment)'!$C:$C,'[1]Deals (investment)'!$B:$B,$A772,'[1]Deals (investment)'!$V:$V,BF$1)</f>
        <v>#VALUE!</v>
      </c>
      <c r="BG772" s="17" t="e">
        <f>SUMIFS('[1]Deals (investment)'!$C:$C,'[1]Deals (investment)'!$B:$B,$A772,'[1]Deals (investment)'!$V:$V,BG$1)</f>
        <v>#VALUE!</v>
      </c>
      <c r="BH772" s="17" t="e">
        <f>SUMIFS('[1]Deals (investment)'!$C:$C,'[1]Deals (investment)'!$B:$B,$A772,'[1]Deals (investment)'!$V:$V,BH$1)</f>
        <v>#VALUE!</v>
      </c>
      <c r="BI772" s="17" t="e">
        <f>SUMIFS('[1]Deals (investment)'!$C:$C,'[1]Deals (investment)'!$B:$B,$A772,'[1]Deals (investment)'!$V:$V,BI$1)</f>
        <v>#VALUE!</v>
      </c>
      <c r="BJ772" s="17" t="e">
        <f>SUMIFS('[1]Deals (investment)'!$C:$C,'[1]Deals (investment)'!$B:$B,$A772,'[1]Deals (investment)'!$V:$V,BJ$1)</f>
        <v>#VALUE!</v>
      </c>
      <c r="BK772" s="17" t="e">
        <f>SUMIFS('[1]Deals (investment)'!$C:$C,'[1]Deals (investment)'!$B:$B,$A772,'[1]Deals (investment)'!$V:$V,BK$1)</f>
        <v>#VALUE!</v>
      </c>
      <c r="BL772" s="17" t="e">
        <f>SUMIFS('[1]Deals (investment)'!$C:$C,'[1]Deals (investment)'!$B:$B,$A772,'[1]Deals (investment)'!$V:$V,BL$1)</f>
        <v>#VALUE!</v>
      </c>
      <c r="BM772" s="17" t="e">
        <f>SUMIFS('[1]Deals (investment)'!$C:$C,'[1]Deals (investment)'!$B:$B,$A772,'[1]Deals (investment)'!$V:$V,BM$1)</f>
        <v>#VALUE!</v>
      </c>
      <c r="BN772" s="15"/>
      <c r="BO772" s="15"/>
      <c r="BP772" s="22"/>
      <c r="BQ772" s="15"/>
      <c r="BR772" s="15"/>
      <c r="BS772" s="15"/>
      <c r="BT772" s="15"/>
      <c r="BU772" s="15"/>
      <c r="BV772" s="15"/>
      <c r="BW772" s="15"/>
      <c r="BX772" s="15"/>
      <c r="BY772" s="15"/>
      <c r="BZ772" s="15"/>
      <c r="CA772" s="15"/>
      <c r="CB772" s="15"/>
      <c r="CC772" s="15"/>
      <c r="CD772" s="15" t="str">
        <f t="shared" ref="CD772:CD773" si="119">CONCATENATE(A772,B772,C772)</f>
        <v>CregitalCregital is a design agency specialized in creating simple, intelligent web design, branding and online marketing for brands.Active</v>
      </c>
      <c r="CE772" s="15"/>
      <c r="CF772" s="15"/>
      <c r="CG772" s="15"/>
      <c r="CH772" s="15"/>
      <c r="CI772" s="15"/>
      <c r="CJ772" s="15"/>
    </row>
    <row r="773" spans="1:88" ht="12.75">
      <c r="A773" s="15" t="s">
        <v>5605</v>
      </c>
      <c r="B773" s="15" t="s">
        <v>5606</v>
      </c>
      <c r="C773" s="15" t="s">
        <v>58</v>
      </c>
      <c r="D773" s="16">
        <v>2019</v>
      </c>
      <c r="E773" s="15" t="s">
        <v>5607</v>
      </c>
      <c r="F773" s="15"/>
      <c r="G773" s="15"/>
      <c r="H773" s="15"/>
      <c r="I773" s="15"/>
      <c r="J773" s="15"/>
      <c r="K773" s="17" t="e">
        <f t="shared" si="105"/>
        <v>#VALUE!</v>
      </c>
      <c r="L773" s="15"/>
      <c r="M773" s="18" t="e">
        <f t="shared" si="95"/>
        <v>#VALUE!</v>
      </c>
      <c r="N773" s="15"/>
      <c r="O773" s="15"/>
      <c r="P773" s="15"/>
      <c r="Q773" s="15"/>
      <c r="R773" s="15"/>
      <c r="S773" s="19"/>
      <c r="T773" s="15"/>
      <c r="U773" s="17"/>
      <c r="V773" s="15" t="s">
        <v>5608</v>
      </c>
      <c r="W773" s="15"/>
      <c r="X773" s="15" t="s">
        <v>158</v>
      </c>
      <c r="Y773" s="15"/>
      <c r="AB773" s="20"/>
      <c r="AC773" s="21" t="s">
        <v>5609</v>
      </c>
      <c r="AD773" s="21" t="s">
        <v>5610</v>
      </c>
      <c r="AE773" s="21" t="s">
        <v>5611</v>
      </c>
      <c r="AF773" s="21" t="s">
        <v>5612</v>
      </c>
      <c r="AG773" s="22">
        <f t="shared" si="117"/>
        <v>0.38709677419354838</v>
      </c>
      <c r="AH773" s="15" t="str">
        <f t="shared" si="118"/>
        <v/>
      </c>
      <c r="AI773" s="22" t="e">
        <f>VLOOKUP(A773,'[1]Deals (investment)'!$B$2:$Z$1497,1,FALSE)</f>
        <v>#N/A</v>
      </c>
      <c r="AJ773" s="22" t="e">
        <f>VLOOKUP(A773,'[1]Deals (investment)'!$B$2:$Z$870,15,FALSE)</f>
        <v>#N/A</v>
      </c>
      <c r="AK773" s="17" t="e">
        <f>VLOOKUP(A773,'[1]Deals (Exits)'!B:B,1,FALSE)</f>
        <v>#N/A</v>
      </c>
      <c r="AL773" s="23" t="e">
        <f>VLOOKUP(G773,[1]Lookups!$V$3:$Y$197,4,FALSE)</f>
        <v>#N/A</v>
      </c>
      <c r="AM773" s="17" t="str">
        <f>VLOOKUP(X773,[1]Lookups!$B$3:$C$200,2,FALSE)</f>
        <v>Financial Services</v>
      </c>
      <c r="AN773" s="17" t="e">
        <f>VLOOKUP(R773,[1]Lookups!$H$3:$I$69,2,FALSE)</f>
        <v>#N/A</v>
      </c>
      <c r="AO773" s="17" t="e">
        <f>VLOOKUP(T773,[1]Lookups!$H$3:$I$69,2,FALSE)</f>
        <v>#N/A</v>
      </c>
      <c r="AP773" s="17" t="e">
        <f>VLOOKUP(AN773,[1]Lookups!$N$3:$O$11,2,FALSE)</f>
        <v>#N/A</v>
      </c>
      <c r="AQ773" s="18" t="e">
        <f>COUNTIFS('[1]Deals (investment)'!$B:$B,$A773)</f>
        <v>#VALUE!</v>
      </c>
      <c r="AR773" s="18" t="e">
        <f>COUNTIFS('[1]Deals (investment)'!$B:$B,$A773,'[1]Deals (investment)'!$T:$T,$AW$1)+COUNTIFS('[1]Deals (investment)'!$B:$B,$A773,'[1]Deals (investment)'!$T:$T,$AX$1)+COUNTIFS('[1]Deals (investment)'!$B:$B,$A773,'[1]Deals (investment)'!$T:$T,$AY$1)</f>
        <v>#VALUE!</v>
      </c>
      <c r="AS773" s="17" t="e">
        <f>SUMIFS('[1]Deals (investment)'!$C:$C,'[1]Deals (investment)'!$B:$B,$A773)</f>
        <v>#VALUE!</v>
      </c>
      <c r="AT773" s="17" t="e">
        <f t="shared" si="106"/>
        <v>#VALUE!</v>
      </c>
      <c r="AU773" s="18" t="e">
        <f>COUNTIF('[1]Deals (Exits)'!$B:$B,A773)</f>
        <v>#VALUE!</v>
      </c>
      <c r="AV773" s="17" t="e">
        <f>SUMIFS('[1]Deals (investment)'!$C:$C,'[1]Deals (investment)'!$B:$B,$A773,'[1]Deals (investment)'!$T:$T,AV$1)</f>
        <v>#VALUE!</v>
      </c>
      <c r="AW773" s="17" t="e">
        <f>SUMIFS('[1]Deals (investment)'!$C:$C,'[1]Deals (investment)'!$B:$B,$A773,'[1]Deals (investment)'!$T:$T,AW$1)</f>
        <v>#VALUE!</v>
      </c>
      <c r="AX773" s="17" t="e">
        <f>SUMIFS('[1]Deals (investment)'!$C:$C,'[1]Deals (investment)'!$B:$B,$A773,'[1]Deals (investment)'!$T:$T,AX$1)</f>
        <v>#VALUE!</v>
      </c>
      <c r="AY773" s="17" t="e">
        <f>SUMIFS('[1]Deals (investment)'!$C:$C,'[1]Deals (investment)'!$B:$B,$A773,'[1]Deals (investment)'!$T:$T,AY$1)</f>
        <v>#VALUE!</v>
      </c>
      <c r="AZ773" s="17" t="e">
        <f>SUMIFS('[1]Deals (investment)'!$C:$C,'[1]Deals (investment)'!$B:$B,$A773,'[1]Deals (investment)'!$T:$T,AZ$1)</f>
        <v>#VALUE!</v>
      </c>
      <c r="BA773" s="17" t="e">
        <f>SUMIFS('[1]Deals (investment)'!$C:$C,'[1]Deals (investment)'!$B:$B,$A773,'[1]Deals (investment)'!$T:$T,BA$1)</f>
        <v>#VALUE!</v>
      </c>
      <c r="BB773" s="17" t="e">
        <f>SUMIFS('[1]Deals (investment)'!$C:$C,'[1]Deals (investment)'!$B:$B,$A773,'[1]Deals (investment)'!$T:$T,BB$1)</f>
        <v>#VALUE!</v>
      </c>
      <c r="BC773" s="17" t="e">
        <f>SUMIFS('[1]Deals (Exits)'!$C:$C,'[1]Deals (Exits)'!$B:$B,$A773)</f>
        <v>#VALUE!</v>
      </c>
      <c r="BD773" s="17" t="e">
        <f>SUMIFS('[1]Deals (investment)'!$C:$C,'[1]Deals (investment)'!$B:$B,$A773,'[1]Deals (investment)'!$V:$V,BD$1)</f>
        <v>#VALUE!</v>
      </c>
      <c r="BE773" s="17" t="e">
        <f>SUMIFS('[1]Deals (investment)'!$C:$C,'[1]Deals (investment)'!$B:$B,$A773,'[1]Deals (investment)'!$V:$V,BE$1)</f>
        <v>#VALUE!</v>
      </c>
      <c r="BF773" s="17" t="e">
        <f>SUMIFS('[1]Deals (investment)'!$C:$C,'[1]Deals (investment)'!$B:$B,$A773,'[1]Deals (investment)'!$V:$V,BF$1)</f>
        <v>#VALUE!</v>
      </c>
      <c r="BG773" s="17" t="e">
        <f>SUMIFS('[1]Deals (investment)'!$C:$C,'[1]Deals (investment)'!$B:$B,$A773,'[1]Deals (investment)'!$V:$V,BG$1)</f>
        <v>#VALUE!</v>
      </c>
      <c r="BH773" s="17" t="e">
        <f>SUMIFS('[1]Deals (investment)'!$C:$C,'[1]Deals (investment)'!$B:$B,$A773,'[1]Deals (investment)'!$V:$V,BH$1)</f>
        <v>#VALUE!</v>
      </c>
      <c r="BI773" s="17" t="e">
        <f>SUMIFS('[1]Deals (investment)'!$C:$C,'[1]Deals (investment)'!$B:$B,$A773,'[1]Deals (investment)'!$V:$V,BI$1)</f>
        <v>#VALUE!</v>
      </c>
      <c r="BJ773" s="17" t="e">
        <f>SUMIFS('[1]Deals (investment)'!$C:$C,'[1]Deals (investment)'!$B:$B,$A773,'[1]Deals (investment)'!$V:$V,BJ$1)</f>
        <v>#VALUE!</v>
      </c>
      <c r="BK773" s="17" t="e">
        <f>SUMIFS('[1]Deals (investment)'!$C:$C,'[1]Deals (investment)'!$B:$B,$A773,'[1]Deals (investment)'!$V:$V,BK$1)</f>
        <v>#VALUE!</v>
      </c>
      <c r="BL773" s="17" t="e">
        <f>SUMIFS('[1]Deals (investment)'!$C:$C,'[1]Deals (investment)'!$B:$B,$A773,'[1]Deals (investment)'!$V:$V,BL$1)</f>
        <v>#VALUE!</v>
      </c>
      <c r="BM773" s="17" t="e">
        <f>SUMIFS('[1]Deals (investment)'!$C:$C,'[1]Deals (investment)'!$B:$B,$A773,'[1]Deals (investment)'!$V:$V,BM$1)</f>
        <v>#VALUE!</v>
      </c>
      <c r="BN773" s="15"/>
      <c r="BO773" s="15"/>
      <c r="BP773" s="22"/>
      <c r="BQ773" s="15"/>
      <c r="BR773" s="15"/>
      <c r="BS773" s="15"/>
      <c r="BT773" s="15"/>
      <c r="BU773" s="15"/>
      <c r="BV773" s="15"/>
      <c r="BW773" s="15"/>
      <c r="BX773" s="15"/>
      <c r="BY773" s="15"/>
      <c r="BZ773" s="15"/>
      <c r="CA773" s="15"/>
      <c r="CB773" s="15"/>
      <c r="CC773" s="15"/>
      <c r="CD773" s="15" t="str">
        <f t="shared" si="119"/>
        <v>CropcrowdCropCrowd is an impact farming platform which uses secure peer to peer lending to connect sophisticated, philanthropic investors with farmers in East Africa.Active</v>
      </c>
      <c r="CE773" s="15"/>
      <c r="CF773" s="15"/>
      <c r="CG773" s="15"/>
      <c r="CH773" s="15"/>
      <c r="CI773" s="15"/>
      <c r="CJ773" s="15"/>
    </row>
    <row r="774" spans="1:88" ht="12.75">
      <c r="A774" s="27" t="s">
        <v>5613</v>
      </c>
      <c r="B774" s="15" t="s">
        <v>5614</v>
      </c>
      <c r="C774" s="15"/>
      <c r="D774" s="16">
        <v>1997</v>
      </c>
      <c r="E774" s="15" t="s">
        <v>90</v>
      </c>
      <c r="F774" s="15"/>
      <c r="G774" s="15" t="s">
        <v>91</v>
      </c>
      <c r="H774" s="15"/>
      <c r="I774" s="15"/>
      <c r="J774" s="15"/>
      <c r="K774" s="17" t="e">
        <f t="shared" si="105"/>
        <v>#VALUE!</v>
      </c>
      <c r="L774" s="15"/>
      <c r="M774" s="18" t="e">
        <f t="shared" si="95"/>
        <v>#VALUE!</v>
      </c>
      <c r="N774" s="15"/>
      <c r="O774" s="15"/>
      <c r="P774" s="15"/>
      <c r="Q774" s="15"/>
      <c r="R774" s="15"/>
      <c r="S774" s="19"/>
      <c r="T774" s="15"/>
      <c r="U774" s="17"/>
      <c r="V774" s="15" t="s">
        <v>5615</v>
      </c>
      <c r="W774" s="15"/>
      <c r="X774" s="15" t="s">
        <v>79</v>
      </c>
      <c r="Y774" s="15" t="s">
        <v>3870</v>
      </c>
      <c r="AB774" s="20"/>
      <c r="AC774" s="21" t="s">
        <v>5616</v>
      </c>
      <c r="AD774" s="21" t="s">
        <v>5617</v>
      </c>
      <c r="AE774" s="21" t="s">
        <v>5618</v>
      </c>
      <c r="AF774" s="21" t="s">
        <v>5619</v>
      </c>
      <c r="AG774" s="22">
        <f t="shared" si="117"/>
        <v>0.41935483870967744</v>
      </c>
      <c r="AH774" s="15" t="str">
        <f t="shared" si="118"/>
        <v/>
      </c>
      <c r="AI774" s="22" t="e">
        <f>VLOOKUP(A774,'[1]Deals (investment)'!$B$2:$Z$1497,1,FALSE)</f>
        <v>#N/A</v>
      </c>
      <c r="AJ774" s="22" t="e">
        <f>VLOOKUP(A774,'[1]Deals (investment)'!$B$2:$Z$870,15,FALSE)</f>
        <v>#N/A</v>
      </c>
      <c r="AK774" s="39" t="str">
        <f>VLOOKUP(A774,'[1]Deals (Exits)'!B:B,1,FALSE)</f>
        <v>Eazi.Com</v>
      </c>
      <c r="AL774" s="23">
        <f>VLOOKUP(G774,[1]Lookups!$V$3:$Y$197,4,FALSE)</f>
        <v>0</v>
      </c>
      <c r="AM774" s="17" t="str">
        <f>VLOOKUP(X774,[1]Lookups!$B$3:$C$200,2,FALSE)</f>
        <v>Other Technologies &amp; Information Technology</v>
      </c>
      <c r="AN774" s="17" t="e">
        <f>VLOOKUP(R774,[1]Lookups!$H$3:$I$69,2,FALSE)</f>
        <v>#N/A</v>
      </c>
      <c r="AO774" s="17" t="e">
        <f>VLOOKUP(T774,[1]Lookups!$H$3:$I$69,2,FALSE)</f>
        <v>#N/A</v>
      </c>
      <c r="AP774" s="17" t="e">
        <f>VLOOKUP(AN774,[1]Lookups!$N$3:$O$11,2,FALSE)</f>
        <v>#N/A</v>
      </c>
      <c r="AQ774" s="18" t="e">
        <f>COUNTIFS('[1]Deals (investment)'!$B:$B,$A774)</f>
        <v>#VALUE!</v>
      </c>
      <c r="AR774" s="18" t="e">
        <f>COUNTIFS('[1]Deals (investment)'!$B:$B,$A774,'[1]Deals (investment)'!$T:$T,$AW$1)+COUNTIFS('[1]Deals (investment)'!$B:$B,$A774,'[1]Deals (investment)'!$T:$T,$AX$1)+COUNTIFS('[1]Deals (investment)'!$B:$B,$A774,'[1]Deals (investment)'!$T:$T,$AY$1)</f>
        <v>#VALUE!</v>
      </c>
      <c r="AS774" s="17" t="e">
        <f>SUMIFS('[1]Deals (investment)'!$C:$C,'[1]Deals (investment)'!$B:$B,$A774)</f>
        <v>#VALUE!</v>
      </c>
      <c r="AT774" s="17" t="e">
        <f t="shared" si="106"/>
        <v>#VALUE!</v>
      </c>
      <c r="AU774" s="18" t="e">
        <f>COUNTIF('[1]Deals (Exits)'!$B:$B,A774)</f>
        <v>#VALUE!</v>
      </c>
      <c r="AV774" s="17" t="e">
        <f>SUMIFS('[1]Deals (investment)'!$C:$C,'[1]Deals (investment)'!$B:$B,$A774,'[1]Deals (investment)'!$T:$T,AV$1)</f>
        <v>#VALUE!</v>
      </c>
      <c r="AW774" s="17" t="e">
        <f>SUMIFS('[1]Deals (investment)'!$C:$C,'[1]Deals (investment)'!$B:$B,$A774,'[1]Deals (investment)'!$T:$T,AW$1)</f>
        <v>#VALUE!</v>
      </c>
      <c r="AX774" s="17" t="e">
        <f>SUMIFS('[1]Deals (investment)'!$C:$C,'[1]Deals (investment)'!$B:$B,$A774,'[1]Deals (investment)'!$T:$T,AX$1)</f>
        <v>#VALUE!</v>
      </c>
      <c r="AY774" s="17" t="e">
        <f>SUMIFS('[1]Deals (investment)'!$C:$C,'[1]Deals (investment)'!$B:$B,$A774,'[1]Deals (investment)'!$T:$T,AY$1)</f>
        <v>#VALUE!</v>
      </c>
      <c r="AZ774" s="17" t="e">
        <f>SUMIFS('[1]Deals (investment)'!$C:$C,'[1]Deals (investment)'!$B:$B,$A774,'[1]Deals (investment)'!$T:$T,AZ$1)</f>
        <v>#VALUE!</v>
      </c>
      <c r="BA774" s="17" t="e">
        <f>SUMIFS('[1]Deals (investment)'!$C:$C,'[1]Deals (investment)'!$B:$B,$A774,'[1]Deals (investment)'!$T:$T,BA$1)</f>
        <v>#VALUE!</v>
      </c>
      <c r="BB774" s="17" t="e">
        <f>SUMIFS('[1]Deals (investment)'!$C:$C,'[1]Deals (investment)'!$B:$B,$A774,'[1]Deals (investment)'!$T:$T,BB$1)</f>
        <v>#VALUE!</v>
      </c>
      <c r="BC774" s="17" t="e">
        <f>SUMIFS('[1]Deals (Exits)'!$C:$C,'[1]Deals (Exits)'!$B:$B,$A774)</f>
        <v>#VALUE!</v>
      </c>
      <c r="BD774" s="17" t="e">
        <f>SUMIFS('[1]Deals (investment)'!$C:$C,'[1]Deals (investment)'!$B:$B,$A774,'[1]Deals (investment)'!$V:$V,BD$1)</f>
        <v>#VALUE!</v>
      </c>
      <c r="BE774" s="17" t="e">
        <f>SUMIFS('[1]Deals (investment)'!$C:$C,'[1]Deals (investment)'!$B:$B,$A774,'[1]Deals (investment)'!$V:$V,BE$1)</f>
        <v>#VALUE!</v>
      </c>
      <c r="BF774" s="17" t="e">
        <f>SUMIFS('[1]Deals (investment)'!$C:$C,'[1]Deals (investment)'!$B:$B,$A774,'[1]Deals (investment)'!$V:$V,BF$1)</f>
        <v>#VALUE!</v>
      </c>
      <c r="BG774" s="17" t="e">
        <f>SUMIFS('[1]Deals (investment)'!$C:$C,'[1]Deals (investment)'!$B:$B,$A774,'[1]Deals (investment)'!$V:$V,BG$1)</f>
        <v>#VALUE!</v>
      </c>
      <c r="BH774" s="17" t="e">
        <f>SUMIFS('[1]Deals (investment)'!$C:$C,'[1]Deals (investment)'!$B:$B,$A774,'[1]Deals (investment)'!$V:$V,BH$1)</f>
        <v>#VALUE!</v>
      </c>
      <c r="BI774" s="17" t="e">
        <f>SUMIFS('[1]Deals (investment)'!$C:$C,'[1]Deals (investment)'!$B:$B,$A774,'[1]Deals (investment)'!$V:$V,BI$1)</f>
        <v>#VALUE!</v>
      </c>
      <c r="BJ774" s="17" t="e">
        <f>SUMIFS('[1]Deals (investment)'!$C:$C,'[1]Deals (investment)'!$B:$B,$A774,'[1]Deals (investment)'!$V:$V,BJ$1)</f>
        <v>#VALUE!</v>
      </c>
      <c r="BK774" s="17" t="e">
        <f>SUMIFS('[1]Deals (investment)'!$C:$C,'[1]Deals (investment)'!$B:$B,$A774,'[1]Deals (investment)'!$V:$V,BK$1)</f>
        <v>#VALUE!</v>
      </c>
      <c r="BL774" s="17" t="e">
        <f>SUMIFS('[1]Deals (investment)'!$C:$C,'[1]Deals (investment)'!$B:$B,$A774,'[1]Deals (investment)'!$V:$V,BL$1)</f>
        <v>#VALUE!</v>
      </c>
      <c r="BM774" s="17" t="e">
        <f>SUMIFS('[1]Deals (investment)'!$C:$C,'[1]Deals (investment)'!$B:$B,$A774,'[1]Deals (investment)'!$V:$V,BM$1)</f>
        <v>#VALUE!</v>
      </c>
      <c r="BN774" s="15"/>
      <c r="BO774" s="15"/>
      <c r="BP774" s="22"/>
      <c r="BQ774" s="15"/>
      <c r="BR774" s="15"/>
      <c r="BS774" s="15"/>
      <c r="BT774" s="15"/>
      <c r="BU774" s="15"/>
      <c r="BV774" s="15"/>
      <c r="BW774" s="15"/>
      <c r="BX774" s="15"/>
      <c r="BY774" s="15"/>
      <c r="BZ774" s="15"/>
      <c r="CA774" s="15"/>
      <c r="CB774" s="15"/>
      <c r="CC774" s="15"/>
      <c r="CD774" s="15"/>
      <c r="CE774" s="15"/>
      <c r="CF774" s="15"/>
      <c r="CG774" s="15"/>
      <c r="CH774" s="15"/>
      <c r="CI774" s="15"/>
      <c r="CJ774" s="15"/>
    </row>
    <row r="775" spans="1:88" ht="12.75">
      <c r="A775" s="15" t="s">
        <v>5620</v>
      </c>
      <c r="B775" s="15"/>
      <c r="C775" s="15" t="s">
        <v>58</v>
      </c>
      <c r="D775" s="16"/>
      <c r="E775" s="15"/>
      <c r="F775" s="15"/>
      <c r="G775" s="15"/>
      <c r="H775" s="15"/>
      <c r="I775" s="15"/>
      <c r="J775" s="15"/>
      <c r="K775" s="17" t="e">
        <f t="shared" si="105"/>
        <v>#VALUE!</v>
      </c>
      <c r="L775" s="15"/>
      <c r="M775" s="18" t="e">
        <f t="shared" si="95"/>
        <v>#VALUE!</v>
      </c>
      <c r="N775" s="15"/>
      <c r="O775" s="15"/>
      <c r="P775" s="15"/>
      <c r="Q775" s="24" t="e">
        <f ca="1">_xludf.MAXIFS('[1]Deals (investment)'!A:A,'[1]Deals (investment)'!B:B,A775)</f>
        <v>#NAME?</v>
      </c>
      <c r="R775" s="15"/>
      <c r="S775" s="19"/>
      <c r="T775" s="15"/>
      <c r="U775" s="17"/>
      <c r="V775" s="15"/>
      <c r="W775" s="15"/>
      <c r="X775" s="15"/>
      <c r="Y775" s="15"/>
      <c r="AB775" s="20"/>
      <c r="AC775" s="15"/>
      <c r="AD775" s="15"/>
      <c r="AE775" s="15"/>
      <c r="AF775" s="15"/>
      <c r="AG775" s="22">
        <f t="shared" ca="1" si="117"/>
        <v>0.12903225806451613</v>
      </c>
      <c r="AH775" s="15" t="str">
        <f t="shared" si="118"/>
        <v/>
      </c>
      <c r="AI775" s="22" t="e">
        <f>VLOOKUP(A775,'[1]Deals (investment)'!$B$2:$Z$1497,1,FALSE)</f>
        <v>#N/A</v>
      </c>
      <c r="AJ775" s="22" t="e">
        <f>VLOOKUP(A775,'[1]Deals (investment)'!$B$2:$Z$870,15,FALSE)</f>
        <v>#N/A</v>
      </c>
      <c r="AK775" s="17" t="e">
        <f>VLOOKUP(A775,'[1]Deals (Exits)'!B:B,1,FALSE)</f>
        <v>#N/A</v>
      </c>
      <c r="AL775" s="23" t="e">
        <f>VLOOKUP(G775,[1]Lookups!$V$3:$Y$197,4,FALSE)</f>
        <v>#N/A</v>
      </c>
      <c r="AM775" s="17" t="e">
        <f>VLOOKUP(X775,[1]Lookups!$B$3:$C$200,2,FALSE)</f>
        <v>#N/A</v>
      </c>
      <c r="AN775" s="17" t="e">
        <f>VLOOKUP(R775,[1]Lookups!$H$3:$I$69,2,FALSE)</f>
        <v>#N/A</v>
      </c>
      <c r="AO775" s="17" t="e">
        <f>VLOOKUP(T775,[1]Lookups!$H$3:$I$69,2,FALSE)</f>
        <v>#N/A</v>
      </c>
      <c r="AP775" s="17" t="e">
        <f>VLOOKUP(AN775,[1]Lookups!$N$3:$O$11,2,FALSE)</f>
        <v>#N/A</v>
      </c>
      <c r="AQ775" s="18" t="e">
        <f>COUNTIFS('[1]Deals (investment)'!$B:$B,$A775)</f>
        <v>#VALUE!</v>
      </c>
      <c r="AR775" s="18" t="e">
        <f>COUNTIFS('[1]Deals (investment)'!$B:$B,$A775,'[1]Deals (investment)'!$T:$T,$AW$1)+COUNTIFS('[1]Deals (investment)'!$B:$B,$A775,'[1]Deals (investment)'!$T:$T,$AX$1)+COUNTIFS('[1]Deals (investment)'!$B:$B,$A775,'[1]Deals (investment)'!$T:$T,$AY$1)</f>
        <v>#VALUE!</v>
      </c>
      <c r="AS775" s="17" t="e">
        <f>SUMIFS('[1]Deals (investment)'!$C:$C,'[1]Deals (investment)'!$B:$B,$A775)</f>
        <v>#VALUE!</v>
      </c>
      <c r="AT775" s="17" t="e">
        <f t="shared" si="106"/>
        <v>#VALUE!</v>
      </c>
      <c r="AU775" s="18" t="e">
        <f>COUNTIF('[1]Deals (Exits)'!$B:$B,A775)</f>
        <v>#VALUE!</v>
      </c>
      <c r="AV775" s="17" t="e">
        <f>SUMIFS('[1]Deals (investment)'!$C:$C,'[1]Deals (investment)'!$B:$B,$A775,'[1]Deals (investment)'!$T:$T,AV$1)</f>
        <v>#VALUE!</v>
      </c>
      <c r="AW775" s="17" t="e">
        <f>SUMIFS('[1]Deals (investment)'!$C:$C,'[1]Deals (investment)'!$B:$B,$A775,'[1]Deals (investment)'!$T:$T,AW$1)</f>
        <v>#VALUE!</v>
      </c>
      <c r="AX775" s="17" t="e">
        <f>SUMIFS('[1]Deals (investment)'!$C:$C,'[1]Deals (investment)'!$B:$B,$A775,'[1]Deals (investment)'!$T:$T,AX$1)</f>
        <v>#VALUE!</v>
      </c>
      <c r="AY775" s="17" t="e">
        <f>SUMIFS('[1]Deals (investment)'!$C:$C,'[1]Deals (investment)'!$B:$B,$A775,'[1]Deals (investment)'!$T:$T,AY$1)</f>
        <v>#VALUE!</v>
      </c>
      <c r="AZ775" s="17" t="e">
        <f>SUMIFS('[1]Deals (investment)'!$C:$C,'[1]Deals (investment)'!$B:$B,$A775,'[1]Deals (investment)'!$T:$T,AZ$1)</f>
        <v>#VALUE!</v>
      </c>
      <c r="BA775" s="17" t="e">
        <f>SUMIFS('[1]Deals (investment)'!$C:$C,'[1]Deals (investment)'!$B:$B,$A775,'[1]Deals (investment)'!$T:$T,BA$1)</f>
        <v>#VALUE!</v>
      </c>
      <c r="BB775" s="17" t="e">
        <f>SUMIFS('[1]Deals (investment)'!$C:$C,'[1]Deals (investment)'!$B:$B,$A775,'[1]Deals (investment)'!$T:$T,BB$1)</f>
        <v>#VALUE!</v>
      </c>
      <c r="BC775" s="17" t="e">
        <f>SUMIFS('[1]Deals (Exits)'!$C:$C,'[1]Deals (Exits)'!$B:$B,$A775)</f>
        <v>#VALUE!</v>
      </c>
      <c r="BD775" s="17" t="e">
        <f>SUMIFS('[1]Deals (investment)'!$C:$C,'[1]Deals (investment)'!$B:$B,$A775,'[1]Deals (investment)'!$V:$V,BD$1)</f>
        <v>#VALUE!</v>
      </c>
      <c r="BE775" s="17" t="e">
        <f>SUMIFS('[1]Deals (investment)'!$C:$C,'[1]Deals (investment)'!$B:$B,$A775,'[1]Deals (investment)'!$V:$V,BE$1)</f>
        <v>#VALUE!</v>
      </c>
      <c r="BF775" s="17" t="e">
        <f>SUMIFS('[1]Deals (investment)'!$C:$C,'[1]Deals (investment)'!$B:$B,$A775,'[1]Deals (investment)'!$V:$V,BF$1)</f>
        <v>#VALUE!</v>
      </c>
      <c r="BG775" s="17" t="e">
        <f>SUMIFS('[1]Deals (investment)'!$C:$C,'[1]Deals (investment)'!$B:$B,$A775,'[1]Deals (investment)'!$V:$V,BG$1)</f>
        <v>#VALUE!</v>
      </c>
      <c r="BH775" s="17" t="e">
        <f>SUMIFS('[1]Deals (investment)'!$C:$C,'[1]Deals (investment)'!$B:$B,$A775,'[1]Deals (investment)'!$V:$V,BH$1)</f>
        <v>#VALUE!</v>
      </c>
      <c r="BI775" s="17" t="e">
        <f>SUMIFS('[1]Deals (investment)'!$C:$C,'[1]Deals (investment)'!$B:$B,$A775,'[1]Deals (investment)'!$V:$V,BI$1)</f>
        <v>#VALUE!</v>
      </c>
      <c r="BJ775" s="17" t="e">
        <f>SUMIFS('[1]Deals (investment)'!$C:$C,'[1]Deals (investment)'!$B:$B,$A775,'[1]Deals (investment)'!$V:$V,BJ$1)</f>
        <v>#VALUE!</v>
      </c>
      <c r="BK775" s="17" t="e">
        <f>SUMIFS('[1]Deals (investment)'!$C:$C,'[1]Deals (investment)'!$B:$B,$A775,'[1]Deals (investment)'!$V:$V,BK$1)</f>
        <v>#VALUE!</v>
      </c>
      <c r="BL775" s="17" t="e">
        <f>SUMIFS('[1]Deals (investment)'!$C:$C,'[1]Deals (investment)'!$B:$B,$A775,'[1]Deals (investment)'!$V:$V,BL$1)</f>
        <v>#VALUE!</v>
      </c>
      <c r="BM775" s="17" t="e">
        <f>SUMIFS('[1]Deals (investment)'!$C:$C,'[1]Deals (investment)'!$B:$B,$A775,'[1]Deals (investment)'!$V:$V,BM$1)</f>
        <v>#VALUE!</v>
      </c>
      <c r="BN775" s="15"/>
      <c r="BO775" s="15"/>
      <c r="BP775" s="22"/>
      <c r="BQ775" s="15"/>
      <c r="BR775" s="15"/>
      <c r="BS775" s="15"/>
      <c r="BT775" s="15"/>
      <c r="BU775" s="15"/>
      <c r="BV775" s="15"/>
      <c r="BW775" s="15"/>
      <c r="BX775" s="15"/>
      <c r="BY775" s="15"/>
      <c r="BZ775" s="15"/>
      <c r="CA775" s="15"/>
      <c r="CB775" s="15"/>
      <c r="CC775" s="15"/>
      <c r="CD775" s="15" t="str">
        <f t="shared" ref="CD775:CD814" si="120">CONCATENATE(A775,B775,C775)</f>
        <v>Crypto SavannahActive</v>
      </c>
      <c r="CE775" s="15"/>
      <c r="CF775" s="15"/>
      <c r="CG775" s="15"/>
      <c r="CH775" s="15"/>
      <c r="CI775" s="15"/>
      <c r="CJ775" s="15"/>
    </row>
    <row r="776" spans="1:88" ht="12.75">
      <c r="A776" s="15" t="s">
        <v>5621</v>
      </c>
      <c r="B776" s="15" t="s">
        <v>5622</v>
      </c>
      <c r="C776" s="15" t="s">
        <v>58</v>
      </c>
      <c r="D776" s="16">
        <v>2017</v>
      </c>
      <c r="E776" s="15" t="s">
        <v>3465</v>
      </c>
      <c r="F776" s="15"/>
      <c r="G776" s="15"/>
      <c r="H776" s="15"/>
      <c r="I776" s="15"/>
      <c r="J776" s="15"/>
      <c r="K776" s="17" t="e">
        <f t="shared" si="105"/>
        <v>#VALUE!</v>
      </c>
      <c r="L776" s="15"/>
      <c r="M776" s="18" t="e">
        <f t="shared" si="95"/>
        <v>#VALUE!</v>
      </c>
      <c r="N776" s="15"/>
      <c r="O776" s="15"/>
      <c r="P776" s="15"/>
      <c r="Q776" s="15"/>
      <c r="R776" s="15"/>
      <c r="S776" s="19"/>
      <c r="T776" s="15"/>
      <c r="U776" s="17"/>
      <c r="V776" s="15"/>
      <c r="W776" s="15"/>
      <c r="X776" s="15" t="s">
        <v>158</v>
      </c>
      <c r="Y776" s="15"/>
      <c r="AB776" s="20"/>
      <c r="AC776" s="21" t="s">
        <v>5623</v>
      </c>
      <c r="AD776" s="15"/>
      <c r="AE776" s="21" t="s">
        <v>5624</v>
      </c>
      <c r="AF776" s="15"/>
      <c r="AG776" s="22">
        <f t="shared" si="117"/>
        <v>0.29032258064516131</v>
      </c>
      <c r="AH776" s="15" t="str">
        <f t="shared" si="118"/>
        <v/>
      </c>
      <c r="AI776" s="22" t="e">
        <f>VLOOKUP(A776,'[1]Deals (investment)'!$B$2:$Z$1497,1,FALSE)</f>
        <v>#N/A</v>
      </c>
      <c r="AJ776" s="22" t="e">
        <f>VLOOKUP(A776,'[1]Deals (investment)'!$B$2:$Z$870,15,FALSE)</f>
        <v>#N/A</v>
      </c>
      <c r="AK776" s="17" t="e">
        <f>VLOOKUP(A776,'[1]Deals (Exits)'!B:B,1,FALSE)</f>
        <v>#N/A</v>
      </c>
      <c r="AL776" s="23" t="e">
        <f>VLOOKUP(G776,[1]Lookups!$V$3:$Y$197,4,FALSE)</f>
        <v>#N/A</v>
      </c>
      <c r="AM776" s="17" t="str">
        <f>VLOOKUP(X776,[1]Lookups!$B$3:$C$200,2,FALSE)</f>
        <v>Financial Services</v>
      </c>
      <c r="AN776" s="17" t="e">
        <f>VLOOKUP(R776,[1]Lookups!$H$3:$I$69,2,FALSE)</f>
        <v>#N/A</v>
      </c>
      <c r="AO776" s="17" t="e">
        <f>VLOOKUP(T776,[1]Lookups!$H$3:$I$69,2,FALSE)</f>
        <v>#N/A</v>
      </c>
      <c r="AP776" s="17" t="e">
        <f>VLOOKUP(AN776,[1]Lookups!$N$3:$O$11,2,FALSE)</f>
        <v>#N/A</v>
      </c>
      <c r="AQ776" s="18" t="e">
        <f>COUNTIFS('[1]Deals (investment)'!$B:$B,$A776)</f>
        <v>#VALUE!</v>
      </c>
      <c r="AR776" s="18" t="e">
        <f>COUNTIFS('[1]Deals (investment)'!$B:$B,$A776,'[1]Deals (investment)'!$T:$T,$AW$1)+COUNTIFS('[1]Deals (investment)'!$B:$B,$A776,'[1]Deals (investment)'!$T:$T,$AX$1)+COUNTIFS('[1]Deals (investment)'!$B:$B,$A776,'[1]Deals (investment)'!$T:$T,$AY$1)</f>
        <v>#VALUE!</v>
      </c>
      <c r="AS776" s="17" t="e">
        <f>SUMIFS('[1]Deals (investment)'!$C:$C,'[1]Deals (investment)'!$B:$B,$A776)</f>
        <v>#VALUE!</v>
      </c>
      <c r="AT776" s="17" t="e">
        <f t="shared" si="106"/>
        <v>#VALUE!</v>
      </c>
      <c r="AU776" s="18" t="e">
        <f>COUNTIF('[1]Deals (Exits)'!$B:$B,A776)</f>
        <v>#VALUE!</v>
      </c>
      <c r="AV776" s="17" t="e">
        <f>SUMIFS('[1]Deals (investment)'!$C:$C,'[1]Deals (investment)'!$B:$B,$A776,'[1]Deals (investment)'!$T:$T,AV$1)</f>
        <v>#VALUE!</v>
      </c>
      <c r="AW776" s="17" t="e">
        <f>SUMIFS('[1]Deals (investment)'!$C:$C,'[1]Deals (investment)'!$B:$B,$A776,'[1]Deals (investment)'!$T:$T,AW$1)</f>
        <v>#VALUE!</v>
      </c>
      <c r="AX776" s="17" t="e">
        <f>SUMIFS('[1]Deals (investment)'!$C:$C,'[1]Deals (investment)'!$B:$B,$A776,'[1]Deals (investment)'!$T:$T,AX$1)</f>
        <v>#VALUE!</v>
      </c>
      <c r="AY776" s="17" t="e">
        <f>SUMIFS('[1]Deals (investment)'!$C:$C,'[1]Deals (investment)'!$B:$B,$A776,'[1]Deals (investment)'!$T:$T,AY$1)</f>
        <v>#VALUE!</v>
      </c>
      <c r="AZ776" s="17" t="e">
        <f>SUMIFS('[1]Deals (investment)'!$C:$C,'[1]Deals (investment)'!$B:$B,$A776,'[1]Deals (investment)'!$T:$T,AZ$1)</f>
        <v>#VALUE!</v>
      </c>
      <c r="BA776" s="17" t="e">
        <f>SUMIFS('[1]Deals (investment)'!$C:$C,'[1]Deals (investment)'!$B:$B,$A776,'[1]Deals (investment)'!$T:$T,BA$1)</f>
        <v>#VALUE!</v>
      </c>
      <c r="BB776" s="17" t="e">
        <f>SUMIFS('[1]Deals (investment)'!$C:$C,'[1]Deals (investment)'!$B:$B,$A776,'[1]Deals (investment)'!$T:$T,BB$1)</f>
        <v>#VALUE!</v>
      </c>
      <c r="BC776" s="17" t="e">
        <f>SUMIFS('[1]Deals (Exits)'!$C:$C,'[1]Deals (Exits)'!$B:$B,$A776)</f>
        <v>#VALUE!</v>
      </c>
      <c r="BD776" s="17" t="e">
        <f>SUMIFS('[1]Deals (investment)'!$C:$C,'[1]Deals (investment)'!$B:$B,$A776,'[1]Deals (investment)'!$V:$V,BD$1)</f>
        <v>#VALUE!</v>
      </c>
      <c r="BE776" s="17" t="e">
        <f>SUMIFS('[1]Deals (investment)'!$C:$C,'[1]Deals (investment)'!$B:$B,$A776,'[1]Deals (investment)'!$V:$V,BE$1)</f>
        <v>#VALUE!</v>
      </c>
      <c r="BF776" s="17" t="e">
        <f>SUMIFS('[1]Deals (investment)'!$C:$C,'[1]Deals (investment)'!$B:$B,$A776,'[1]Deals (investment)'!$V:$V,BF$1)</f>
        <v>#VALUE!</v>
      </c>
      <c r="BG776" s="17" t="e">
        <f>SUMIFS('[1]Deals (investment)'!$C:$C,'[1]Deals (investment)'!$B:$B,$A776,'[1]Deals (investment)'!$V:$V,BG$1)</f>
        <v>#VALUE!</v>
      </c>
      <c r="BH776" s="17" t="e">
        <f>SUMIFS('[1]Deals (investment)'!$C:$C,'[1]Deals (investment)'!$B:$B,$A776,'[1]Deals (investment)'!$V:$V,BH$1)</f>
        <v>#VALUE!</v>
      </c>
      <c r="BI776" s="17" t="e">
        <f>SUMIFS('[1]Deals (investment)'!$C:$C,'[1]Deals (investment)'!$B:$B,$A776,'[1]Deals (investment)'!$V:$V,BI$1)</f>
        <v>#VALUE!</v>
      </c>
      <c r="BJ776" s="17" t="e">
        <f>SUMIFS('[1]Deals (investment)'!$C:$C,'[1]Deals (investment)'!$B:$B,$A776,'[1]Deals (investment)'!$V:$V,BJ$1)</f>
        <v>#VALUE!</v>
      </c>
      <c r="BK776" s="17" t="e">
        <f>SUMIFS('[1]Deals (investment)'!$C:$C,'[1]Deals (investment)'!$B:$B,$A776,'[1]Deals (investment)'!$V:$V,BK$1)</f>
        <v>#VALUE!</v>
      </c>
      <c r="BL776" s="17" t="e">
        <f>SUMIFS('[1]Deals (investment)'!$C:$C,'[1]Deals (investment)'!$B:$B,$A776,'[1]Deals (investment)'!$V:$V,BL$1)</f>
        <v>#VALUE!</v>
      </c>
      <c r="BM776" s="17" t="e">
        <f>SUMIFS('[1]Deals (investment)'!$C:$C,'[1]Deals (investment)'!$B:$B,$A776,'[1]Deals (investment)'!$V:$V,BM$1)</f>
        <v>#VALUE!</v>
      </c>
      <c r="BN776" s="15"/>
      <c r="BO776" s="15"/>
      <c r="BP776" s="22"/>
      <c r="BQ776" s="15"/>
      <c r="BR776" s="15"/>
      <c r="BS776" s="15"/>
      <c r="BT776" s="15"/>
      <c r="BU776" s="15"/>
      <c r="BV776" s="15"/>
      <c r="BW776" s="15"/>
      <c r="BX776" s="15"/>
      <c r="BY776" s="15"/>
      <c r="BZ776" s="15"/>
      <c r="CA776" s="15"/>
      <c r="CB776" s="15"/>
      <c r="CC776" s="15"/>
      <c r="CD776" s="15" t="str">
        <f t="shared" si="120"/>
        <v>FarotyFaroty is a sharing and relationship app that helps you to organize and finance your eventsActive</v>
      </c>
      <c r="CE776" s="15"/>
      <c r="CF776" s="15"/>
      <c r="CG776" s="15"/>
      <c r="CH776" s="15"/>
      <c r="CI776" s="15"/>
      <c r="CJ776" s="15"/>
    </row>
    <row r="777" spans="1:88" ht="12.75">
      <c r="A777" s="15" t="s">
        <v>5625</v>
      </c>
      <c r="B777" s="15"/>
      <c r="C777" s="15" t="s">
        <v>58</v>
      </c>
      <c r="D777" s="16"/>
      <c r="E777" s="15"/>
      <c r="F777" s="15"/>
      <c r="G777" s="15"/>
      <c r="H777" s="15"/>
      <c r="I777" s="15"/>
      <c r="J777" s="15"/>
      <c r="K777" s="17" t="e">
        <f t="shared" si="105"/>
        <v>#VALUE!</v>
      </c>
      <c r="L777" s="15"/>
      <c r="M777" s="18" t="e">
        <f t="shared" si="95"/>
        <v>#VALUE!</v>
      </c>
      <c r="N777" s="15"/>
      <c r="O777" s="15"/>
      <c r="P777" s="15"/>
      <c r="Q777" s="24" t="e">
        <f ca="1">_xludf.MAXIFS('[1]Deals (investment)'!A:A,'[1]Deals (investment)'!B:B,A777)</f>
        <v>#NAME?</v>
      </c>
      <c r="R777" s="15"/>
      <c r="S777" s="19"/>
      <c r="T777" s="15"/>
      <c r="U777" s="17"/>
      <c r="V777" s="15"/>
      <c r="W777" s="15"/>
      <c r="X777" s="15"/>
      <c r="Y777" s="15"/>
      <c r="AB777" s="20"/>
      <c r="AC777" s="15"/>
      <c r="AD777" s="15"/>
      <c r="AE777" s="15"/>
      <c r="AF777" s="15"/>
      <c r="AG777" s="22">
        <f t="shared" ca="1" si="117"/>
        <v>0.12903225806451613</v>
      </c>
      <c r="AH777" s="15" t="str">
        <f t="shared" si="118"/>
        <v/>
      </c>
      <c r="AI777" s="22" t="e">
        <f>VLOOKUP(A777,'[1]Deals (investment)'!$B$2:$Z$1497,1,FALSE)</f>
        <v>#N/A</v>
      </c>
      <c r="AJ777" s="22" t="e">
        <f>VLOOKUP(A777,'[1]Deals (investment)'!$B$2:$Z$870,15,FALSE)</f>
        <v>#N/A</v>
      </c>
      <c r="AK777" s="17" t="e">
        <f>VLOOKUP(A777,'[1]Deals (Exits)'!B:B,1,FALSE)</f>
        <v>#N/A</v>
      </c>
      <c r="AL777" s="23" t="e">
        <f>VLOOKUP(G777,[1]Lookups!$V$3:$Y$197,4,FALSE)</f>
        <v>#N/A</v>
      </c>
      <c r="AM777" s="17" t="e">
        <f>VLOOKUP(X777,[1]Lookups!$B$3:$C$200,2,FALSE)</f>
        <v>#N/A</v>
      </c>
      <c r="AN777" s="17" t="e">
        <f>VLOOKUP(R777,[1]Lookups!$H$3:$I$69,2,FALSE)</f>
        <v>#N/A</v>
      </c>
      <c r="AO777" s="17" t="e">
        <f>VLOOKUP(T777,[1]Lookups!$H$3:$I$69,2,FALSE)</f>
        <v>#N/A</v>
      </c>
      <c r="AP777" s="17" t="e">
        <f>VLOOKUP(AN777,[1]Lookups!$N$3:$O$11,2,FALSE)</f>
        <v>#N/A</v>
      </c>
      <c r="AQ777" s="18" t="e">
        <f>COUNTIFS('[1]Deals (investment)'!$B:$B,$A777)</f>
        <v>#VALUE!</v>
      </c>
      <c r="AR777" s="18" t="e">
        <f>COUNTIFS('[1]Deals (investment)'!$B:$B,$A777,'[1]Deals (investment)'!$T:$T,$AW$1)+COUNTIFS('[1]Deals (investment)'!$B:$B,$A777,'[1]Deals (investment)'!$T:$T,$AX$1)+COUNTIFS('[1]Deals (investment)'!$B:$B,$A777,'[1]Deals (investment)'!$T:$T,$AY$1)</f>
        <v>#VALUE!</v>
      </c>
      <c r="AS777" s="17" t="e">
        <f>SUMIFS('[1]Deals (investment)'!$C:$C,'[1]Deals (investment)'!$B:$B,$A777)</f>
        <v>#VALUE!</v>
      </c>
      <c r="AT777" s="17" t="e">
        <f t="shared" si="106"/>
        <v>#VALUE!</v>
      </c>
      <c r="AU777" s="18" t="e">
        <f>COUNTIF('[1]Deals (Exits)'!$B:$B,A777)</f>
        <v>#VALUE!</v>
      </c>
      <c r="AV777" s="17" t="e">
        <f>SUMIFS('[1]Deals (investment)'!$C:$C,'[1]Deals (investment)'!$B:$B,$A777,'[1]Deals (investment)'!$T:$T,AV$1)</f>
        <v>#VALUE!</v>
      </c>
      <c r="AW777" s="17" t="e">
        <f>SUMIFS('[1]Deals (investment)'!$C:$C,'[1]Deals (investment)'!$B:$B,$A777,'[1]Deals (investment)'!$T:$T,AW$1)</f>
        <v>#VALUE!</v>
      </c>
      <c r="AX777" s="17" t="e">
        <f>SUMIFS('[1]Deals (investment)'!$C:$C,'[1]Deals (investment)'!$B:$B,$A777,'[1]Deals (investment)'!$T:$T,AX$1)</f>
        <v>#VALUE!</v>
      </c>
      <c r="AY777" s="17" t="e">
        <f>SUMIFS('[1]Deals (investment)'!$C:$C,'[1]Deals (investment)'!$B:$B,$A777,'[1]Deals (investment)'!$T:$T,AY$1)</f>
        <v>#VALUE!</v>
      </c>
      <c r="AZ777" s="17" t="e">
        <f>SUMIFS('[1]Deals (investment)'!$C:$C,'[1]Deals (investment)'!$B:$B,$A777,'[1]Deals (investment)'!$T:$T,AZ$1)</f>
        <v>#VALUE!</v>
      </c>
      <c r="BA777" s="17" t="e">
        <f>SUMIFS('[1]Deals (investment)'!$C:$C,'[1]Deals (investment)'!$B:$B,$A777,'[1]Deals (investment)'!$T:$T,BA$1)</f>
        <v>#VALUE!</v>
      </c>
      <c r="BB777" s="17" t="e">
        <f>SUMIFS('[1]Deals (investment)'!$C:$C,'[1]Deals (investment)'!$B:$B,$A777,'[1]Deals (investment)'!$T:$T,BB$1)</f>
        <v>#VALUE!</v>
      </c>
      <c r="BC777" s="17" t="e">
        <f>SUMIFS('[1]Deals (Exits)'!$C:$C,'[1]Deals (Exits)'!$B:$B,$A777)</f>
        <v>#VALUE!</v>
      </c>
      <c r="BD777" s="17" t="e">
        <f>SUMIFS('[1]Deals (investment)'!$C:$C,'[1]Deals (investment)'!$B:$B,$A777,'[1]Deals (investment)'!$V:$V,BD$1)</f>
        <v>#VALUE!</v>
      </c>
      <c r="BE777" s="17" t="e">
        <f>SUMIFS('[1]Deals (investment)'!$C:$C,'[1]Deals (investment)'!$B:$B,$A777,'[1]Deals (investment)'!$V:$V,BE$1)</f>
        <v>#VALUE!</v>
      </c>
      <c r="BF777" s="17" t="e">
        <f>SUMIFS('[1]Deals (investment)'!$C:$C,'[1]Deals (investment)'!$B:$B,$A777,'[1]Deals (investment)'!$V:$V,BF$1)</f>
        <v>#VALUE!</v>
      </c>
      <c r="BG777" s="17" t="e">
        <f>SUMIFS('[1]Deals (investment)'!$C:$C,'[1]Deals (investment)'!$B:$B,$A777,'[1]Deals (investment)'!$V:$V,BG$1)</f>
        <v>#VALUE!</v>
      </c>
      <c r="BH777" s="17" t="e">
        <f>SUMIFS('[1]Deals (investment)'!$C:$C,'[1]Deals (investment)'!$B:$B,$A777,'[1]Deals (investment)'!$V:$V,BH$1)</f>
        <v>#VALUE!</v>
      </c>
      <c r="BI777" s="17" t="e">
        <f>SUMIFS('[1]Deals (investment)'!$C:$C,'[1]Deals (investment)'!$B:$B,$A777,'[1]Deals (investment)'!$V:$V,BI$1)</f>
        <v>#VALUE!</v>
      </c>
      <c r="BJ777" s="17" t="e">
        <f>SUMIFS('[1]Deals (investment)'!$C:$C,'[1]Deals (investment)'!$B:$B,$A777,'[1]Deals (investment)'!$V:$V,BJ$1)</f>
        <v>#VALUE!</v>
      </c>
      <c r="BK777" s="17" t="e">
        <f>SUMIFS('[1]Deals (investment)'!$C:$C,'[1]Deals (investment)'!$B:$B,$A777,'[1]Deals (investment)'!$V:$V,BK$1)</f>
        <v>#VALUE!</v>
      </c>
      <c r="BL777" s="17" t="e">
        <f>SUMIFS('[1]Deals (investment)'!$C:$C,'[1]Deals (investment)'!$B:$B,$A777,'[1]Deals (investment)'!$V:$V,BL$1)</f>
        <v>#VALUE!</v>
      </c>
      <c r="BM777" s="17" t="e">
        <f>SUMIFS('[1]Deals (investment)'!$C:$C,'[1]Deals (investment)'!$B:$B,$A777,'[1]Deals (investment)'!$V:$V,BM$1)</f>
        <v>#VALUE!</v>
      </c>
      <c r="BN777" s="15"/>
      <c r="BO777" s="15"/>
      <c r="BP777" s="22"/>
      <c r="BQ777" s="15"/>
      <c r="BR777" s="15"/>
      <c r="BS777" s="15"/>
      <c r="BT777" s="15"/>
      <c r="BU777" s="15"/>
      <c r="BV777" s="15"/>
      <c r="BW777" s="15"/>
      <c r="BX777" s="15"/>
      <c r="BY777" s="15"/>
      <c r="BZ777" s="15"/>
      <c r="CA777" s="15"/>
      <c r="CB777" s="15"/>
      <c r="CC777" s="15"/>
      <c r="CD777" s="15" t="str">
        <f t="shared" si="120"/>
        <v>CryptogeneActive</v>
      </c>
      <c r="CE777" s="15"/>
      <c r="CF777" s="15"/>
      <c r="CG777" s="15"/>
      <c r="CH777" s="15"/>
      <c r="CI777" s="15"/>
      <c r="CJ777" s="15"/>
    </row>
    <row r="778" spans="1:88" ht="12.75">
      <c r="A778" s="15" t="s">
        <v>5626</v>
      </c>
      <c r="B778" s="15" t="s">
        <v>5627</v>
      </c>
      <c r="C778" s="15" t="s">
        <v>58</v>
      </c>
      <c r="D778" s="16">
        <v>2018</v>
      </c>
      <c r="E778" s="15" t="s">
        <v>1086</v>
      </c>
      <c r="F778" s="15"/>
      <c r="G778" s="15"/>
      <c r="H778" s="15"/>
      <c r="I778" s="15"/>
      <c r="J778" s="15"/>
      <c r="K778" s="17" t="e">
        <f t="shared" si="105"/>
        <v>#VALUE!</v>
      </c>
      <c r="L778" s="15"/>
      <c r="M778" s="18" t="e">
        <f t="shared" si="95"/>
        <v>#VALUE!</v>
      </c>
      <c r="N778" s="15"/>
      <c r="O778" s="15"/>
      <c r="P778" s="15"/>
      <c r="Q778" s="15"/>
      <c r="R778" s="15"/>
      <c r="S778" s="19"/>
      <c r="T778" s="15"/>
      <c r="U778" s="17"/>
      <c r="V778" s="15" t="s">
        <v>5628</v>
      </c>
      <c r="W778" s="15"/>
      <c r="X778" s="15" t="s">
        <v>404</v>
      </c>
      <c r="Y778" s="15" t="s">
        <v>3947</v>
      </c>
      <c r="AB778" s="20"/>
      <c r="AC778" s="21" t="s">
        <v>5629</v>
      </c>
      <c r="AD778" s="21" t="s">
        <v>5630</v>
      </c>
      <c r="AE778" s="21" t="s">
        <v>5631</v>
      </c>
      <c r="AF778" s="21" t="s">
        <v>5632</v>
      </c>
      <c r="AG778" s="22">
        <f t="shared" si="117"/>
        <v>0.41935483870967744</v>
      </c>
      <c r="AH778" s="15" t="str">
        <f t="shared" si="118"/>
        <v/>
      </c>
      <c r="AI778" s="22" t="e">
        <f>VLOOKUP(A778,'[1]Deals (investment)'!$B$2:$Z$1497,1,FALSE)</f>
        <v>#N/A</v>
      </c>
      <c r="AJ778" s="22" t="e">
        <f>VLOOKUP(A778,'[1]Deals (investment)'!$B$2:$Z$870,15,FALSE)</f>
        <v>#N/A</v>
      </c>
      <c r="AK778" s="17" t="e">
        <f>VLOOKUP(A778,'[1]Deals (Exits)'!B:B,1,FALSE)</f>
        <v>#N/A</v>
      </c>
      <c r="AL778" s="23" t="e">
        <f>VLOOKUP(G778,[1]Lookups!$V$3:$Y$197,4,FALSE)</f>
        <v>#N/A</v>
      </c>
      <c r="AM778" s="17" t="str">
        <f>VLOOKUP(X778,[1]Lookups!$B$3:$C$200,2,FALSE)</f>
        <v>Other Technologies &amp; Information Technology</v>
      </c>
      <c r="AN778" s="17" t="e">
        <f>VLOOKUP(R778,[1]Lookups!$H$3:$I$69,2,FALSE)</f>
        <v>#N/A</v>
      </c>
      <c r="AO778" s="17" t="e">
        <f>VLOOKUP(T778,[1]Lookups!$H$3:$I$69,2,FALSE)</f>
        <v>#N/A</v>
      </c>
      <c r="AP778" s="17" t="e">
        <f>VLOOKUP(AN778,[1]Lookups!$N$3:$O$11,2,FALSE)</f>
        <v>#N/A</v>
      </c>
      <c r="AQ778" s="18" t="e">
        <f>COUNTIFS('[1]Deals (investment)'!$B:$B,$A778)</f>
        <v>#VALUE!</v>
      </c>
      <c r="AR778" s="18" t="e">
        <f>COUNTIFS('[1]Deals (investment)'!$B:$B,$A778,'[1]Deals (investment)'!$T:$T,$AW$1)+COUNTIFS('[1]Deals (investment)'!$B:$B,$A778,'[1]Deals (investment)'!$T:$T,$AX$1)+COUNTIFS('[1]Deals (investment)'!$B:$B,$A778,'[1]Deals (investment)'!$T:$T,$AY$1)</f>
        <v>#VALUE!</v>
      </c>
      <c r="AS778" s="17" t="e">
        <f>SUMIFS('[1]Deals (investment)'!$C:$C,'[1]Deals (investment)'!$B:$B,$A778)</f>
        <v>#VALUE!</v>
      </c>
      <c r="AT778" s="17" t="e">
        <f t="shared" si="106"/>
        <v>#VALUE!</v>
      </c>
      <c r="AU778" s="18" t="e">
        <f>COUNTIF('[1]Deals (Exits)'!$B:$B,A778)</f>
        <v>#VALUE!</v>
      </c>
      <c r="AV778" s="17" t="e">
        <f>SUMIFS('[1]Deals (investment)'!$C:$C,'[1]Deals (investment)'!$B:$B,$A778,'[1]Deals (investment)'!$T:$T,AV$1)</f>
        <v>#VALUE!</v>
      </c>
      <c r="AW778" s="17" t="e">
        <f>SUMIFS('[1]Deals (investment)'!$C:$C,'[1]Deals (investment)'!$B:$B,$A778,'[1]Deals (investment)'!$T:$T,AW$1)</f>
        <v>#VALUE!</v>
      </c>
      <c r="AX778" s="17" t="e">
        <f>SUMIFS('[1]Deals (investment)'!$C:$C,'[1]Deals (investment)'!$B:$B,$A778,'[1]Deals (investment)'!$T:$T,AX$1)</f>
        <v>#VALUE!</v>
      </c>
      <c r="AY778" s="17" t="e">
        <f>SUMIFS('[1]Deals (investment)'!$C:$C,'[1]Deals (investment)'!$B:$B,$A778,'[1]Deals (investment)'!$T:$T,AY$1)</f>
        <v>#VALUE!</v>
      </c>
      <c r="AZ778" s="17" t="e">
        <f>SUMIFS('[1]Deals (investment)'!$C:$C,'[1]Deals (investment)'!$B:$B,$A778,'[1]Deals (investment)'!$T:$T,AZ$1)</f>
        <v>#VALUE!</v>
      </c>
      <c r="BA778" s="17" t="e">
        <f>SUMIFS('[1]Deals (investment)'!$C:$C,'[1]Deals (investment)'!$B:$B,$A778,'[1]Deals (investment)'!$T:$T,BA$1)</f>
        <v>#VALUE!</v>
      </c>
      <c r="BB778" s="17" t="e">
        <f>SUMIFS('[1]Deals (investment)'!$C:$C,'[1]Deals (investment)'!$B:$B,$A778,'[1]Deals (investment)'!$T:$T,BB$1)</f>
        <v>#VALUE!</v>
      </c>
      <c r="BC778" s="17" t="e">
        <f>SUMIFS('[1]Deals (Exits)'!$C:$C,'[1]Deals (Exits)'!$B:$B,$A778)</f>
        <v>#VALUE!</v>
      </c>
      <c r="BD778" s="17" t="e">
        <f>SUMIFS('[1]Deals (investment)'!$C:$C,'[1]Deals (investment)'!$B:$B,$A778,'[1]Deals (investment)'!$V:$V,BD$1)</f>
        <v>#VALUE!</v>
      </c>
      <c r="BE778" s="17" t="e">
        <f>SUMIFS('[1]Deals (investment)'!$C:$C,'[1]Deals (investment)'!$B:$B,$A778,'[1]Deals (investment)'!$V:$V,BE$1)</f>
        <v>#VALUE!</v>
      </c>
      <c r="BF778" s="17" t="e">
        <f>SUMIFS('[1]Deals (investment)'!$C:$C,'[1]Deals (investment)'!$B:$B,$A778,'[1]Deals (investment)'!$V:$V,BF$1)</f>
        <v>#VALUE!</v>
      </c>
      <c r="BG778" s="17" t="e">
        <f>SUMIFS('[1]Deals (investment)'!$C:$C,'[1]Deals (investment)'!$B:$B,$A778,'[1]Deals (investment)'!$V:$V,BG$1)</f>
        <v>#VALUE!</v>
      </c>
      <c r="BH778" s="17" t="e">
        <f>SUMIFS('[1]Deals (investment)'!$C:$C,'[1]Deals (investment)'!$B:$B,$A778,'[1]Deals (investment)'!$V:$V,BH$1)</f>
        <v>#VALUE!</v>
      </c>
      <c r="BI778" s="17" t="e">
        <f>SUMIFS('[1]Deals (investment)'!$C:$C,'[1]Deals (investment)'!$B:$B,$A778,'[1]Deals (investment)'!$V:$V,BI$1)</f>
        <v>#VALUE!</v>
      </c>
      <c r="BJ778" s="17" t="e">
        <f>SUMIFS('[1]Deals (investment)'!$C:$C,'[1]Deals (investment)'!$B:$B,$A778,'[1]Deals (investment)'!$V:$V,BJ$1)</f>
        <v>#VALUE!</v>
      </c>
      <c r="BK778" s="17" t="e">
        <f>SUMIFS('[1]Deals (investment)'!$C:$C,'[1]Deals (investment)'!$B:$B,$A778,'[1]Deals (investment)'!$V:$V,BK$1)</f>
        <v>#VALUE!</v>
      </c>
      <c r="BL778" s="17" t="e">
        <f>SUMIFS('[1]Deals (investment)'!$C:$C,'[1]Deals (investment)'!$B:$B,$A778,'[1]Deals (investment)'!$V:$V,BL$1)</f>
        <v>#VALUE!</v>
      </c>
      <c r="BM778" s="17" t="e">
        <f>SUMIFS('[1]Deals (investment)'!$C:$C,'[1]Deals (investment)'!$B:$B,$A778,'[1]Deals (investment)'!$V:$V,BM$1)</f>
        <v>#VALUE!</v>
      </c>
      <c r="BN778" s="15"/>
      <c r="BO778" s="15"/>
      <c r="BP778" s="22"/>
      <c r="BQ778" s="15"/>
      <c r="BR778" s="15"/>
      <c r="BS778" s="15"/>
      <c r="BT778" s="15"/>
      <c r="BU778" s="15"/>
      <c r="BV778" s="15"/>
      <c r="BW778" s="15"/>
      <c r="BX778" s="15"/>
      <c r="BY778" s="15"/>
      <c r="BZ778" s="15"/>
      <c r="CA778" s="15"/>
      <c r="CB778" s="15"/>
      <c r="CC778" s="15"/>
      <c r="CD778" s="15" t="str">
        <f t="shared" si="120"/>
        <v>CryptoSavannahCryptoSavannah is a technology company at the forefront of the blockchain and innovation ecosystem in Africa.Active</v>
      </c>
      <c r="CE778" s="15"/>
      <c r="CF778" s="15"/>
      <c r="CG778" s="15"/>
      <c r="CH778" s="15"/>
      <c r="CI778" s="15"/>
      <c r="CJ778" s="15"/>
    </row>
    <row r="779" spans="1:88" ht="12.75">
      <c r="A779" s="15" t="s">
        <v>5633</v>
      </c>
      <c r="B779" s="15" t="s">
        <v>5634</v>
      </c>
      <c r="C779" s="15" t="s">
        <v>58</v>
      </c>
      <c r="D779" s="16">
        <v>2015</v>
      </c>
      <c r="E779" s="26" t="s">
        <v>5635</v>
      </c>
      <c r="F779" s="26" t="s">
        <v>1673</v>
      </c>
      <c r="G779" s="15" t="s">
        <v>1699</v>
      </c>
      <c r="H779" s="15"/>
      <c r="I779" s="15" t="s">
        <v>129</v>
      </c>
      <c r="J779" s="26"/>
      <c r="K779" s="17" t="e">
        <f t="shared" si="105"/>
        <v>#VALUE!</v>
      </c>
      <c r="L779" s="15"/>
      <c r="M779" s="18" t="e">
        <f t="shared" si="95"/>
        <v>#VALUE!</v>
      </c>
      <c r="N779" s="15" t="s">
        <v>5636</v>
      </c>
      <c r="O779" s="15"/>
      <c r="P779" s="15"/>
      <c r="Q779" s="24">
        <v>43662</v>
      </c>
      <c r="R779" s="15" t="s">
        <v>375</v>
      </c>
      <c r="S779" s="19" t="s">
        <v>144</v>
      </c>
      <c r="T779" s="15" t="s">
        <v>375</v>
      </c>
      <c r="U779" s="17">
        <v>180000</v>
      </c>
      <c r="V779" s="15" t="s">
        <v>5637</v>
      </c>
      <c r="W779" s="15">
        <v>1</v>
      </c>
      <c r="X779" s="15" t="s">
        <v>256</v>
      </c>
      <c r="Y779" s="15" t="s">
        <v>5638</v>
      </c>
      <c r="AA779" s="25" t="s">
        <v>110</v>
      </c>
      <c r="AB779" s="20" t="s">
        <v>286</v>
      </c>
      <c r="AC779" s="21" t="s">
        <v>5639</v>
      </c>
      <c r="AD779" s="27" t="s">
        <v>5640</v>
      </c>
      <c r="AE779" s="21" t="s">
        <v>5641</v>
      </c>
      <c r="AF779" s="21" t="s">
        <v>5642</v>
      </c>
      <c r="AG779" s="22">
        <f>COUNTA(B778:AF778)/(COUNTA(B778:AF778)+COUNTBLANK(B778:AF778))</f>
        <v>0.41935483870967744</v>
      </c>
      <c r="AH779" s="15" t="str">
        <f t="shared" si="118"/>
        <v/>
      </c>
      <c r="AI779" s="22" t="str">
        <f>VLOOKUP(A779,'[1]Deals (investment)'!$B$2:$Z$1497,1,FALSE)</f>
        <v>Cryptyd Games</v>
      </c>
      <c r="AJ779" s="22" t="e">
        <f>VLOOKUP(A779,'[1]Deals (investment)'!$B$2:$Z$870,15,FALSE)</f>
        <v>#N/A</v>
      </c>
      <c r="AK779" s="17" t="e">
        <f>VLOOKUP(A779,'[1]Deals (Exits)'!B:B,1,FALSE)</f>
        <v>#N/A</v>
      </c>
      <c r="AL779" s="23">
        <f>VLOOKUP(G779,[1]Lookups!$V$3:$Y$197,4,FALSE)</f>
        <v>1</v>
      </c>
      <c r="AM779" s="17" t="str">
        <f>VLOOKUP(X779,[1]Lookups!$B$3:$C$200,2,FALSE)</f>
        <v>Media &amp; Entertainment</v>
      </c>
      <c r="AN779" s="17" t="str">
        <f>VLOOKUP(R779,[1]Lookups!$H$3:$I$69,2,FALSE)</f>
        <v>2. Seed</v>
      </c>
      <c r="AO779" s="17" t="str">
        <f>VLOOKUP(T779,[1]Lookups!$H$3:$I$69,2,FALSE)</f>
        <v>2. Seed</v>
      </c>
      <c r="AP779" s="17" t="str">
        <f>VLOOKUP(AN779,[1]Lookups!$N$3:$O$11,2,FALSE)</f>
        <v>Early</v>
      </c>
      <c r="AQ779" s="18" t="e">
        <f>COUNTIFS('[1]Deals (investment)'!$B:$B,$A779)</f>
        <v>#VALUE!</v>
      </c>
      <c r="AR779" s="18" t="e">
        <f>COUNTIFS('[1]Deals (investment)'!$B:$B,$A779,'[1]Deals (investment)'!$T:$T,$AW$1)+COUNTIFS('[1]Deals (investment)'!$B:$B,$A779,'[1]Deals (investment)'!$T:$T,$AX$1)+COUNTIFS('[1]Deals (investment)'!$B:$B,$A779,'[1]Deals (investment)'!$T:$T,$AY$1)</f>
        <v>#VALUE!</v>
      </c>
      <c r="AS779" s="17" t="e">
        <f>SUMIFS('[1]Deals (investment)'!$C:$C,'[1]Deals (investment)'!$B:$B,$A779)</f>
        <v>#VALUE!</v>
      </c>
      <c r="AT779" s="17" t="e">
        <f t="shared" si="106"/>
        <v>#VALUE!</v>
      </c>
      <c r="AU779" s="18" t="e">
        <f>COUNTIF('[1]Deals (Exits)'!$B:$B,A779)</f>
        <v>#VALUE!</v>
      </c>
      <c r="AV779" s="17" t="e">
        <f>SUMIFS('[1]Deals (investment)'!$C:$C,'[1]Deals (investment)'!$B:$B,$A779,'[1]Deals (investment)'!$T:$T,AV$1)</f>
        <v>#VALUE!</v>
      </c>
      <c r="AW779" s="17" t="e">
        <f>SUMIFS('[1]Deals (investment)'!$C:$C,'[1]Deals (investment)'!$B:$B,$A779,'[1]Deals (investment)'!$T:$T,AW$1)</f>
        <v>#VALUE!</v>
      </c>
      <c r="AX779" s="17" t="e">
        <f>SUMIFS('[1]Deals (investment)'!$C:$C,'[1]Deals (investment)'!$B:$B,$A779,'[1]Deals (investment)'!$T:$T,AX$1)</f>
        <v>#VALUE!</v>
      </c>
      <c r="AY779" s="17" t="e">
        <f>SUMIFS('[1]Deals (investment)'!$C:$C,'[1]Deals (investment)'!$B:$B,$A779,'[1]Deals (investment)'!$T:$T,AY$1)</f>
        <v>#VALUE!</v>
      </c>
      <c r="AZ779" s="17" t="e">
        <f>SUMIFS('[1]Deals (investment)'!$C:$C,'[1]Deals (investment)'!$B:$B,$A779,'[1]Deals (investment)'!$T:$T,AZ$1)</f>
        <v>#VALUE!</v>
      </c>
      <c r="BA779" s="17" t="e">
        <f>SUMIFS('[1]Deals (investment)'!$C:$C,'[1]Deals (investment)'!$B:$B,$A779,'[1]Deals (investment)'!$T:$T,BA$1)</f>
        <v>#VALUE!</v>
      </c>
      <c r="BB779" s="17" t="e">
        <f>SUMIFS('[1]Deals (investment)'!$C:$C,'[1]Deals (investment)'!$B:$B,$A779,'[1]Deals (investment)'!$T:$T,BB$1)</f>
        <v>#VALUE!</v>
      </c>
      <c r="BC779" s="17" t="e">
        <f>SUMIFS('[1]Deals (Exits)'!$C:$C,'[1]Deals (Exits)'!$B:$B,$A779)</f>
        <v>#VALUE!</v>
      </c>
      <c r="BD779" s="17" t="e">
        <f>SUMIFS('[1]Deals (investment)'!$C:$C,'[1]Deals (investment)'!$B:$B,$A779,'[1]Deals (investment)'!$V:$V,BD$1)</f>
        <v>#VALUE!</v>
      </c>
      <c r="BE779" s="17" t="e">
        <f>SUMIFS('[1]Deals (investment)'!$C:$C,'[1]Deals (investment)'!$B:$B,$A779,'[1]Deals (investment)'!$V:$V,BE$1)</f>
        <v>#VALUE!</v>
      </c>
      <c r="BF779" s="17" t="e">
        <f>SUMIFS('[1]Deals (investment)'!$C:$C,'[1]Deals (investment)'!$B:$B,$A779,'[1]Deals (investment)'!$V:$V,BF$1)</f>
        <v>#VALUE!</v>
      </c>
      <c r="BG779" s="17" t="e">
        <f>SUMIFS('[1]Deals (investment)'!$C:$C,'[1]Deals (investment)'!$B:$B,$A779,'[1]Deals (investment)'!$V:$V,BG$1)</f>
        <v>#VALUE!</v>
      </c>
      <c r="BH779" s="17" t="e">
        <f>SUMIFS('[1]Deals (investment)'!$C:$C,'[1]Deals (investment)'!$B:$B,$A779,'[1]Deals (investment)'!$V:$V,BH$1)</f>
        <v>#VALUE!</v>
      </c>
      <c r="BI779" s="17" t="e">
        <f>SUMIFS('[1]Deals (investment)'!$C:$C,'[1]Deals (investment)'!$B:$B,$A779,'[1]Deals (investment)'!$V:$V,BI$1)</f>
        <v>#VALUE!</v>
      </c>
      <c r="BJ779" s="17" t="e">
        <f>SUMIFS('[1]Deals (investment)'!$C:$C,'[1]Deals (investment)'!$B:$B,$A779,'[1]Deals (investment)'!$V:$V,BJ$1)</f>
        <v>#VALUE!</v>
      </c>
      <c r="BK779" s="17" t="e">
        <f>SUMIFS('[1]Deals (investment)'!$C:$C,'[1]Deals (investment)'!$B:$B,$A779,'[1]Deals (investment)'!$V:$V,BK$1)</f>
        <v>#VALUE!</v>
      </c>
      <c r="BL779" s="17" t="e">
        <f>SUMIFS('[1]Deals (investment)'!$C:$C,'[1]Deals (investment)'!$B:$B,$A779,'[1]Deals (investment)'!$V:$V,BL$1)</f>
        <v>#VALUE!</v>
      </c>
      <c r="BM779" s="17" t="e">
        <f>SUMIFS('[1]Deals (investment)'!$C:$C,'[1]Deals (investment)'!$B:$B,$A779,'[1]Deals (investment)'!$V:$V,BM$1)</f>
        <v>#VALUE!</v>
      </c>
      <c r="BN779" s="15"/>
      <c r="BO779" s="15"/>
      <c r="BP779" s="22"/>
      <c r="BQ779" s="15"/>
      <c r="BR779" s="15"/>
      <c r="BS779" s="15"/>
      <c r="BT779" s="15"/>
      <c r="BU779" s="15"/>
      <c r="BV779" s="15"/>
      <c r="BW779" s="15"/>
      <c r="BX779" s="15"/>
      <c r="BY779" s="15"/>
      <c r="BZ779" s="15"/>
      <c r="CA779" s="15"/>
      <c r="CB779" s="15"/>
      <c r="CC779" s="15"/>
      <c r="CD779" s="15" t="str">
        <f t="shared" si="120"/>
        <v>Cryptyd GamesCryptyd is an independent mobile games development studio.Active</v>
      </c>
      <c r="CE779" s="15"/>
      <c r="CF779" s="15"/>
      <c r="CG779" s="15"/>
      <c r="CH779" s="15"/>
      <c r="CI779" s="15"/>
      <c r="CJ779" s="15"/>
    </row>
    <row r="780" spans="1:88" ht="12.75">
      <c r="A780" s="15" t="s">
        <v>5643</v>
      </c>
      <c r="B780" s="15" t="s">
        <v>5644</v>
      </c>
      <c r="C780" s="15" t="s">
        <v>58</v>
      </c>
      <c r="D780" s="16">
        <v>2000</v>
      </c>
      <c r="E780" s="15" t="s">
        <v>90</v>
      </c>
      <c r="F780" s="15"/>
      <c r="G780" s="15" t="s">
        <v>91</v>
      </c>
      <c r="H780" s="15"/>
      <c r="I780" s="15"/>
      <c r="J780" s="15"/>
      <c r="K780" s="17" t="e">
        <f t="shared" si="105"/>
        <v>#VALUE!</v>
      </c>
      <c r="L780" s="15"/>
      <c r="M780" s="18" t="e">
        <f t="shared" si="95"/>
        <v>#VALUE!</v>
      </c>
      <c r="N780" s="15"/>
      <c r="O780" s="15"/>
      <c r="P780" s="15"/>
      <c r="Q780" s="15"/>
      <c r="R780" s="15"/>
      <c r="S780" s="19"/>
      <c r="T780" s="15"/>
      <c r="U780" s="17"/>
      <c r="V780" s="15" t="s">
        <v>5645</v>
      </c>
      <c r="W780" s="15"/>
      <c r="X780" s="15" t="s">
        <v>158</v>
      </c>
      <c r="Y780" s="15" t="s">
        <v>2098</v>
      </c>
      <c r="AB780" s="20"/>
      <c r="AC780" s="21" t="s">
        <v>5646</v>
      </c>
      <c r="AD780" s="15"/>
      <c r="AE780" s="21" t="s">
        <v>5647</v>
      </c>
      <c r="AF780" s="15"/>
      <c r="AG780" s="22">
        <f t="shared" ref="AG780:AG802" si="121">COUNTA(B780:AF780)/(COUNTA(B780:AF780)+COUNTBLANK(B780:AF780))</f>
        <v>0.38709677419354838</v>
      </c>
      <c r="AH780" s="15" t="str">
        <f t="shared" si="118"/>
        <v/>
      </c>
      <c r="AI780" s="22" t="e">
        <f>VLOOKUP(A780,'[1]Deals (investment)'!$B$2:$Z$1497,1,FALSE)</f>
        <v>#N/A</v>
      </c>
      <c r="AJ780" s="22" t="e">
        <f>VLOOKUP(A780,'[1]Deals (investment)'!$B$2:$Z$870,15,FALSE)</f>
        <v>#N/A</v>
      </c>
      <c r="AK780" s="17" t="str">
        <f>VLOOKUP(A780,'[1]Deals (Exits)'!B:B,1,FALSE)</f>
        <v>Fundamo</v>
      </c>
      <c r="AL780" s="23">
        <f>VLOOKUP(G780,[1]Lookups!$V$3:$Y$197,4,FALSE)</f>
        <v>0</v>
      </c>
      <c r="AM780" s="17" t="str">
        <f>VLOOKUP(X780,[1]Lookups!$B$3:$C$200,2,FALSE)</f>
        <v>Financial Services</v>
      </c>
      <c r="AN780" s="17" t="e">
        <f>VLOOKUP(R780,[1]Lookups!$H$3:$I$69,2,FALSE)</f>
        <v>#N/A</v>
      </c>
      <c r="AO780" s="17" t="e">
        <f>VLOOKUP(T780,[1]Lookups!$H$3:$I$69,2,FALSE)</f>
        <v>#N/A</v>
      </c>
      <c r="AP780" s="17" t="e">
        <f>VLOOKUP(AN780,[1]Lookups!$N$3:$O$11,2,FALSE)</f>
        <v>#N/A</v>
      </c>
      <c r="AQ780" s="18" t="e">
        <f>COUNTIFS('[1]Deals (investment)'!$B:$B,$A780)</f>
        <v>#VALUE!</v>
      </c>
      <c r="AR780" s="18" t="e">
        <f>COUNTIFS('[1]Deals (investment)'!$B:$B,$A780,'[1]Deals (investment)'!$T:$T,$AW$1)+COUNTIFS('[1]Deals (investment)'!$B:$B,$A780,'[1]Deals (investment)'!$T:$T,$AX$1)+COUNTIFS('[1]Deals (investment)'!$B:$B,$A780,'[1]Deals (investment)'!$T:$T,$AY$1)</f>
        <v>#VALUE!</v>
      </c>
      <c r="AS780" s="17" t="e">
        <f>SUMIFS('[1]Deals (investment)'!$C:$C,'[1]Deals (investment)'!$B:$B,$A780)</f>
        <v>#VALUE!</v>
      </c>
      <c r="AT780" s="17" t="e">
        <f t="shared" si="106"/>
        <v>#VALUE!</v>
      </c>
      <c r="AU780" s="18" t="e">
        <f>COUNTIF('[1]Deals (Exits)'!$B:$B,A780)</f>
        <v>#VALUE!</v>
      </c>
      <c r="AV780" s="17" t="e">
        <f>SUMIFS('[1]Deals (investment)'!$C:$C,'[1]Deals (investment)'!$B:$B,$A780,'[1]Deals (investment)'!$T:$T,AV$1)</f>
        <v>#VALUE!</v>
      </c>
      <c r="AW780" s="17" t="e">
        <f>SUMIFS('[1]Deals (investment)'!$C:$C,'[1]Deals (investment)'!$B:$B,$A780,'[1]Deals (investment)'!$T:$T,AW$1)</f>
        <v>#VALUE!</v>
      </c>
      <c r="AX780" s="17" t="e">
        <f>SUMIFS('[1]Deals (investment)'!$C:$C,'[1]Deals (investment)'!$B:$B,$A780,'[1]Deals (investment)'!$T:$T,AX$1)</f>
        <v>#VALUE!</v>
      </c>
      <c r="AY780" s="17" t="e">
        <f>SUMIFS('[1]Deals (investment)'!$C:$C,'[1]Deals (investment)'!$B:$B,$A780,'[1]Deals (investment)'!$T:$T,AY$1)</f>
        <v>#VALUE!</v>
      </c>
      <c r="AZ780" s="17" t="e">
        <f>SUMIFS('[1]Deals (investment)'!$C:$C,'[1]Deals (investment)'!$B:$B,$A780,'[1]Deals (investment)'!$T:$T,AZ$1)</f>
        <v>#VALUE!</v>
      </c>
      <c r="BA780" s="17" t="e">
        <f>SUMIFS('[1]Deals (investment)'!$C:$C,'[1]Deals (investment)'!$B:$B,$A780,'[1]Deals (investment)'!$T:$T,BA$1)</f>
        <v>#VALUE!</v>
      </c>
      <c r="BB780" s="17" t="e">
        <f>SUMIFS('[1]Deals (investment)'!$C:$C,'[1]Deals (investment)'!$B:$B,$A780,'[1]Deals (investment)'!$T:$T,BB$1)</f>
        <v>#VALUE!</v>
      </c>
      <c r="BC780" s="17" t="e">
        <f>SUMIFS('[1]Deals (Exits)'!$C:$C,'[1]Deals (Exits)'!$B:$B,$A780)</f>
        <v>#VALUE!</v>
      </c>
      <c r="BD780" s="17" t="e">
        <f>SUMIFS('[1]Deals (investment)'!$C:$C,'[1]Deals (investment)'!$B:$B,$A780,'[1]Deals (investment)'!$V:$V,BD$1)</f>
        <v>#VALUE!</v>
      </c>
      <c r="BE780" s="17" t="e">
        <f>SUMIFS('[1]Deals (investment)'!$C:$C,'[1]Deals (investment)'!$B:$B,$A780,'[1]Deals (investment)'!$V:$V,BE$1)</f>
        <v>#VALUE!</v>
      </c>
      <c r="BF780" s="17" t="e">
        <f>SUMIFS('[1]Deals (investment)'!$C:$C,'[1]Deals (investment)'!$B:$B,$A780,'[1]Deals (investment)'!$V:$V,BF$1)</f>
        <v>#VALUE!</v>
      </c>
      <c r="BG780" s="17" t="e">
        <f>SUMIFS('[1]Deals (investment)'!$C:$C,'[1]Deals (investment)'!$B:$B,$A780,'[1]Deals (investment)'!$V:$V,BG$1)</f>
        <v>#VALUE!</v>
      </c>
      <c r="BH780" s="17" t="e">
        <f>SUMIFS('[1]Deals (investment)'!$C:$C,'[1]Deals (investment)'!$B:$B,$A780,'[1]Deals (investment)'!$V:$V,BH$1)</f>
        <v>#VALUE!</v>
      </c>
      <c r="BI780" s="17" t="e">
        <f>SUMIFS('[1]Deals (investment)'!$C:$C,'[1]Deals (investment)'!$B:$B,$A780,'[1]Deals (investment)'!$V:$V,BI$1)</f>
        <v>#VALUE!</v>
      </c>
      <c r="BJ780" s="17" t="e">
        <f>SUMIFS('[1]Deals (investment)'!$C:$C,'[1]Deals (investment)'!$B:$B,$A780,'[1]Deals (investment)'!$V:$V,BJ$1)</f>
        <v>#VALUE!</v>
      </c>
      <c r="BK780" s="17" t="e">
        <f>SUMIFS('[1]Deals (investment)'!$C:$C,'[1]Deals (investment)'!$B:$B,$A780,'[1]Deals (investment)'!$V:$V,BK$1)</f>
        <v>#VALUE!</v>
      </c>
      <c r="BL780" s="17" t="e">
        <f>SUMIFS('[1]Deals (investment)'!$C:$C,'[1]Deals (investment)'!$B:$B,$A780,'[1]Deals (investment)'!$V:$V,BL$1)</f>
        <v>#VALUE!</v>
      </c>
      <c r="BM780" s="17" t="e">
        <f>SUMIFS('[1]Deals (investment)'!$C:$C,'[1]Deals (investment)'!$B:$B,$A780,'[1]Deals (investment)'!$V:$V,BM$1)</f>
        <v>#VALUE!</v>
      </c>
      <c r="BN780" s="15"/>
      <c r="BO780" s="15"/>
      <c r="BP780" s="22"/>
      <c r="BQ780" s="15"/>
      <c r="BR780" s="15"/>
      <c r="BS780" s="15"/>
      <c r="BT780" s="15"/>
      <c r="BU780" s="15"/>
      <c r="BV780" s="15"/>
      <c r="BW780" s="15"/>
      <c r="BX780" s="15"/>
      <c r="BY780" s="15"/>
      <c r="BZ780" s="15"/>
      <c r="CA780" s="15"/>
      <c r="CB780" s="15"/>
      <c r="CC780" s="15"/>
      <c r="CD780" s="15" t="str">
        <f t="shared" si="120"/>
        <v>FundamoFundamo provides mobile financial solutions for banks, financial organizations and mobile network operators.Active</v>
      </c>
      <c r="CE780" s="15"/>
      <c r="CF780" s="15"/>
      <c r="CG780" s="15"/>
      <c r="CH780" s="15"/>
      <c r="CI780" s="15"/>
      <c r="CJ780" s="15"/>
    </row>
    <row r="781" spans="1:88" ht="12.75">
      <c r="A781" s="15" t="s">
        <v>5648</v>
      </c>
      <c r="B781" s="15" t="s">
        <v>5649</v>
      </c>
      <c r="C781" s="15" t="s">
        <v>58</v>
      </c>
      <c r="D781" s="16">
        <v>2013</v>
      </c>
      <c r="E781" s="15" t="s">
        <v>5650</v>
      </c>
      <c r="F781" s="15"/>
      <c r="G781" s="15"/>
      <c r="H781" s="15"/>
      <c r="I781" s="15"/>
      <c r="J781" s="15"/>
      <c r="K781" s="17" t="e">
        <f t="shared" si="105"/>
        <v>#VALUE!</v>
      </c>
      <c r="L781" s="15"/>
      <c r="M781" s="18" t="e">
        <f t="shared" si="95"/>
        <v>#VALUE!</v>
      </c>
      <c r="N781" s="15"/>
      <c r="O781" s="15"/>
      <c r="P781" s="15"/>
      <c r="Q781" s="15"/>
      <c r="R781" s="15"/>
      <c r="S781" s="19"/>
      <c r="T781" s="15"/>
      <c r="U781" s="17"/>
      <c r="V781" s="15" t="s">
        <v>5651</v>
      </c>
      <c r="W781" s="15"/>
      <c r="X781" s="15" t="s">
        <v>5216</v>
      </c>
      <c r="Y781" s="15" t="s">
        <v>5652</v>
      </c>
      <c r="AB781" s="20"/>
      <c r="AC781" s="21" t="s">
        <v>5653</v>
      </c>
      <c r="AD781" s="21" t="s">
        <v>5654</v>
      </c>
      <c r="AE781" s="21" t="s">
        <v>5655</v>
      </c>
      <c r="AF781" s="21" t="s">
        <v>5656</v>
      </c>
      <c r="AG781" s="22">
        <f t="shared" si="121"/>
        <v>0.41935483870967744</v>
      </c>
      <c r="AH781" s="15" t="str">
        <f t="shared" si="118"/>
        <v/>
      </c>
      <c r="AI781" s="22" t="e">
        <f>VLOOKUP(A781,'[1]Deals (investment)'!$B$2:$Z$1497,1,FALSE)</f>
        <v>#N/A</v>
      </c>
      <c r="AJ781" s="22" t="e">
        <f>VLOOKUP(A781,'[1]Deals (investment)'!$B$2:$Z$870,15,FALSE)</f>
        <v>#N/A</v>
      </c>
      <c r="AK781" s="17" t="e">
        <f>VLOOKUP(A781,'[1]Deals (Exits)'!B:B,1,FALSE)</f>
        <v>#N/A</v>
      </c>
      <c r="AL781" s="23" t="e">
        <f>VLOOKUP(G781,[1]Lookups!$V$3:$Y$197,4,FALSE)</f>
        <v>#N/A</v>
      </c>
      <c r="AM781" s="17" t="str">
        <f>VLOOKUP(X781,[1]Lookups!$B$3:$C$200,2,FALSE)</f>
        <v>Other Technologies &amp; Information Technology</v>
      </c>
      <c r="AN781" s="17" t="e">
        <f>VLOOKUP(R781,[1]Lookups!$H$3:$I$69,2,FALSE)</f>
        <v>#N/A</v>
      </c>
      <c r="AO781" s="17" t="e">
        <f>VLOOKUP(T781,[1]Lookups!$H$3:$I$69,2,FALSE)</f>
        <v>#N/A</v>
      </c>
      <c r="AP781" s="17" t="e">
        <f>VLOOKUP(AN781,[1]Lookups!$N$3:$O$11,2,FALSE)</f>
        <v>#N/A</v>
      </c>
      <c r="AQ781" s="18" t="e">
        <f>COUNTIFS('[1]Deals (investment)'!$B:$B,$A781)</f>
        <v>#VALUE!</v>
      </c>
      <c r="AR781" s="18" t="e">
        <f>COUNTIFS('[1]Deals (investment)'!$B:$B,$A781,'[1]Deals (investment)'!$T:$T,$AW$1)+COUNTIFS('[1]Deals (investment)'!$B:$B,$A781,'[1]Deals (investment)'!$T:$T,$AX$1)+COUNTIFS('[1]Deals (investment)'!$B:$B,$A781,'[1]Deals (investment)'!$T:$T,$AY$1)</f>
        <v>#VALUE!</v>
      </c>
      <c r="AS781" s="17" t="e">
        <f>SUMIFS('[1]Deals (investment)'!$C:$C,'[1]Deals (investment)'!$B:$B,$A781)</f>
        <v>#VALUE!</v>
      </c>
      <c r="AT781" s="17" t="e">
        <f t="shared" si="106"/>
        <v>#VALUE!</v>
      </c>
      <c r="AU781" s="18" t="e">
        <f>COUNTIF('[1]Deals (Exits)'!$B:$B,A781)</f>
        <v>#VALUE!</v>
      </c>
      <c r="AV781" s="17" t="e">
        <f>SUMIFS('[1]Deals (investment)'!$C:$C,'[1]Deals (investment)'!$B:$B,$A781,'[1]Deals (investment)'!$T:$T,AV$1)</f>
        <v>#VALUE!</v>
      </c>
      <c r="AW781" s="17" t="e">
        <f>SUMIFS('[1]Deals (investment)'!$C:$C,'[1]Deals (investment)'!$B:$B,$A781,'[1]Deals (investment)'!$T:$T,AW$1)</f>
        <v>#VALUE!</v>
      </c>
      <c r="AX781" s="17" t="e">
        <f>SUMIFS('[1]Deals (investment)'!$C:$C,'[1]Deals (investment)'!$B:$B,$A781,'[1]Deals (investment)'!$T:$T,AX$1)</f>
        <v>#VALUE!</v>
      </c>
      <c r="AY781" s="17" t="e">
        <f>SUMIFS('[1]Deals (investment)'!$C:$C,'[1]Deals (investment)'!$B:$B,$A781,'[1]Deals (investment)'!$T:$T,AY$1)</f>
        <v>#VALUE!</v>
      </c>
      <c r="AZ781" s="17" t="e">
        <f>SUMIFS('[1]Deals (investment)'!$C:$C,'[1]Deals (investment)'!$B:$B,$A781,'[1]Deals (investment)'!$T:$T,AZ$1)</f>
        <v>#VALUE!</v>
      </c>
      <c r="BA781" s="17" t="e">
        <f>SUMIFS('[1]Deals (investment)'!$C:$C,'[1]Deals (investment)'!$B:$B,$A781,'[1]Deals (investment)'!$T:$T,BA$1)</f>
        <v>#VALUE!</v>
      </c>
      <c r="BB781" s="17" t="e">
        <f>SUMIFS('[1]Deals (investment)'!$C:$C,'[1]Deals (investment)'!$B:$B,$A781,'[1]Deals (investment)'!$T:$T,BB$1)</f>
        <v>#VALUE!</v>
      </c>
      <c r="BC781" s="17" t="e">
        <f>SUMIFS('[1]Deals (Exits)'!$C:$C,'[1]Deals (Exits)'!$B:$B,$A781)</f>
        <v>#VALUE!</v>
      </c>
      <c r="BD781" s="17" t="e">
        <f>SUMIFS('[1]Deals (investment)'!$C:$C,'[1]Deals (investment)'!$B:$B,$A781,'[1]Deals (investment)'!$V:$V,BD$1)</f>
        <v>#VALUE!</v>
      </c>
      <c r="BE781" s="17" t="e">
        <f>SUMIFS('[1]Deals (investment)'!$C:$C,'[1]Deals (investment)'!$B:$B,$A781,'[1]Deals (investment)'!$V:$V,BE$1)</f>
        <v>#VALUE!</v>
      </c>
      <c r="BF781" s="17" t="e">
        <f>SUMIFS('[1]Deals (investment)'!$C:$C,'[1]Deals (investment)'!$B:$B,$A781,'[1]Deals (investment)'!$V:$V,BF$1)</f>
        <v>#VALUE!</v>
      </c>
      <c r="BG781" s="17" t="e">
        <f>SUMIFS('[1]Deals (investment)'!$C:$C,'[1]Deals (investment)'!$B:$B,$A781,'[1]Deals (investment)'!$V:$V,BG$1)</f>
        <v>#VALUE!</v>
      </c>
      <c r="BH781" s="17" t="e">
        <f>SUMIFS('[1]Deals (investment)'!$C:$C,'[1]Deals (investment)'!$B:$B,$A781,'[1]Deals (investment)'!$V:$V,BH$1)</f>
        <v>#VALUE!</v>
      </c>
      <c r="BI781" s="17" t="e">
        <f>SUMIFS('[1]Deals (investment)'!$C:$C,'[1]Deals (investment)'!$B:$B,$A781,'[1]Deals (investment)'!$V:$V,BI$1)</f>
        <v>#VALUE!</v>
      </c>
      <c r="BJ781" s="17" t="e">
        <f>SUMIFS('[1]Deals (investment)'!$C:$C,'[1]Deals (investment)'!$B:$B,$A781,'[1]Deals (investment)'!$V:$V,BJ$1)</f>
        <v>#VALUE!</v>
      </c>
      <c r="BK781" s="17" t="e">
        <f>SUMIFS('[1]Deals (investment)'!$C:$C,'[1]Deals (investment)'!$B:$B,$A781,'[1]Deals (investment)'!$V:$V,BK$1)</f>
        <v>#VALUE!</v>
      </c>
      <c r="BL781" s="17" t="e">
        <f>SUMIFS('[1]Deals (investment)'!$C:$C,'[1]Deals (investment)'!$B:$B,$A781,'[1]Deals (investment)'!$V:$V,BL$1)</f>
        <v>#VALUE!</v>
      </c>
      <c r="BM781" s="17" t="e">
        <f>SUMIFS('[1]Deals (investment)'!$C:$C,'[1]Deals (investment)'!$B:$B,$A781,'[1]Deals (investment)'!$V:$V,BM$1)</f>
        <v>#VALUE!</v>
      </c>
      <c r="BN781" s="15"/>
      <c r="BO781" s="15"/>
      <c r="BP781" s="22"/>
      <c r="BQ781" s="15"/>
      <c r="BR781" s="15"/>
      <c r="BS781" s="15"/>
      <c r="BT781" s="15"/>
      <c r="BU781" s="15"/>
      <c r="BV781" s="15"/>
      <c r="BW781" s="15"/>
      <c r="BX781" s="15"/>
      <c r="BY781" s="15"/>
      <c r="BZ781" s="15"/>
      <c r="CA781" s="15"/>
      <c r="CB781" s="15"/>
      <c r="CC781" s="15"/>
      <c r="CD781" s="15" t="str">
        <f t="shared" si="120"/>
        <v>CsquaredCSquared builds metro fiber and Wi-Fi networks to help local providers connect more people to the Internet and each otherActive</v>
      </c>
      <c r="CE781" s="15"/>
      <c r="CF781" s="15"/>
      <c r="CG781" s="15"/>
      <c r="CH781" s="15"/>
      <c r="CI781" s="15"/>
      <c r="CJ781" s="15"/>
    </row>
    <row r="782" spans="1:88" ht="12.75">
      <c r="A782" s="15" t="s">
        <v>5657</v>
      </c>
      <c r="B782" s="15" t="s">
        <v>5658</v>
      </c>
      <c r="C782" s="15" t="s">
        <v>58</v>
      </c>
      <c r="D782" s="16">
        <v>2017</v>
      </c>
      <c r="E782" s="15" t="s">
        <v>90</v>
      </c>
      <c r="F782" s="15"/>
      <c r="G782" s="15" t="s">
        <v>91</v>
      </c>
      <c r="H782" s="15"/>
      <c r="I782" s="15" t="s">
        <v>91</v>
      </c>
      <c r="J782" s="15"/>
      <c r="K782" s="17" t="e">
        <f t="shared" si="105"/>
        <v>#VALUE!</v>
      </c>
      <c r="L782" s="15"/>
      <c r="M782" s="18" t="e">
        <f t="shared" si="95"/>
        <v>#VALUE!</v>
      </c>
      <c r="N782" s="15"/>
      <c r="O782" s="15"/>
      <c r="P782" s="15"/>
      <c r="Q782" s="15"/>
      <c r="R782" s="15"/>
      <c r="S782" s="19"/>
      <c r="T782" s="15"/>
      <c r="U782" s="17"/>
      <c r="V782" s="15" t="s">
        <v>5659</v>
      </c>
      <c r="W782" s="15"/>
      <c r="X782" s="15" t="s">
        <v>158</v>
      </c>
      <c r="Y782" s="15" t="s">
        <v>5660</v>
      </c>
      <c r="AB782" s="32">
        <v>43506</v>
      </c>
      <c r="AC782" s="21" t="s">
        <v>5661</v>
      </c>
      <c r="AD782" s="21" t="s">
        <v>5662</v>
      </c>
      <c r="AE782" s="15"/>
      <c r="AF782" s="21" t="s">
        <v>5663</v>
      </c>
      <c r="AG782" s="22">
        <f t="shared" si="121"/>
        <v>0.4838709677419355</v>
      </c>
      <c r="AH782" s="15" t="str">
        <f t="shared" si="118"/>
        <v/>
      </c>
      <c r="AI782" s="22" t="str">
        <f>VLOOKUP(A782,'[1]Deals (investment)'!$B$2:$Z$1497,1,FALSE)</f>
        <v>Ctrl</v>
      </c>
      <c r="AJ782" s="22" t="e">
        <f>VLOOKUP(A782,'[1]Deals (investment)'!$B$2:$Z$870,15,FALSE)</f>
        <v>#N/A</v>
      </c>
      <c r="AK782" s="17" t="e">
        <f>VLOOKUP(A782,'[1]Deals (Exits)'!B:B,1,FALSE)</f>
        <v>#N/A</v>
      </c>
      <c r="AL782" s="23">
        <f>VLOOKUP(G782,[1]Lookups!$V$3:$Y$197,4,FALSE)</f>
        <v>0</v>
      </c>
      <c r="AM782" s="17" t="str">
        <f>VLOOKUP(X782,[1]Lookups!$B$3:$C$200,2,FALSE)</f>
        <v>Financial Services</v>
      </c>
      <c r="AN782" s="17" t="e">
        <f>VLOOKUP(R782,[1]Lookups!$H$3:$I$69,2,FALSE)</f>
        <v>#N/A</v>
      </c>
      <c r="AO782" s="17" t="e">
        <f>VLOOKUP(T782,[1]Lookups!$H$3:$I$69,2,FALSE)</f>
        <v>#N/A</v>
      </c>
      <c r="AP782" s="17" t="e">
        <f>VLOOKUP(AN782,[1]Lookups!$N$3:$O$11,2,FALSE)</f>
        <v>#N/A</v>
      </c>
      <c r="AQ782" s="18" t="e">
        <f>COUNTIFS('[1]Deals (investment)'!$B:$B,$A782)</f>
        <v>#VALUE!</v>
      </c>
      <c r="AR782" s="18" t="e">
        <f>COUNTIFS('[1]Deals (investment)'!$B:$B,$A782,'[1]Deals (investment)'!$T:$T,$AW$1)+COUNTIFS('[1]Deals (investment)'!$B:$B,$A782,'[1]Deals (investment)'!$T:$T,$AX$1)+COUNTIFS('[1]Deals (investment)'!$B:$B,$A782,'[1]Deals (investment)'!$T:$T,$AY$1)</f>
        <v>#VALUE!</v>
      </c>
      <c r="AS782" s="17" t="e">
        <f>SUMIFS('[1]Deals (investment)'!$C:$C,'[1]Deals (investment)'!$B:$B,$A782)</f>
        <v>#VALUE!</v>
      </c>
      <c r="AT782" s="17" t="e">
        <f t="shared" si="106"/>
        <v>#VALUE!</v>
      </c>
      <c r="AU782" s="18" t="e">
        <f>COUNTIF('[1]Deals (Exits)'!$B:$B,A782)</f>
        <v>#VALUE!</v>
      </c>
      <c r="AV782" s="17" t="e">
        <f>SUMIFS('[1]Deals (investment)'!$C:$C,'[1]Deals (investment)'!$B:$B,$A782,'[1]Deals (investment)'!$T:$T,AV$1)</f>
        <v>#VALUE!</v>
      </c>
      <c r="AW782" s="17" t="e">
        <f>SUMIFS('[1]Deals (investment)'!$C:$C,'[1]Deals (investment)'!$B:$B,$A782,'[1]Deals (investment)'!$T:$T,AW$1)</f>
        <v>#VALUE!</v>
      </c>
      <c r="AX782" s="17" t="e">
        <f>SUMIFS('[1]Deals (investment)'!$C:$C,'[1]Deals (investment)'!$B:$B,$A782,'[1]Deals (investment)'!$T:$T,AX$1)</f>
        <v>#VALUE!</v>
      </c>
      <c r="AY782" s="17" t="e">
        <f>SUMIFS('[1]Deals (investment)'!$C:$C,'[1]Deals (investment)'!$B:$B,$A782,'[1]Deals (investment)'!$T:$T,AY$1)</f>
        <v>#VALUE!</v>
      </c>
      <c r="AZ782" s="17" t="e">
        <f>SUMIFS('[1]Deals (investment)'!$C:$C,'[1]Deals (investment)'!$B:$B,$A782,'[1]Deals (investment)'!$T:$T,AZ$1)</f>
        <v>#VALUE!</v>
      </c>
      <c r="BA782" s="17" t="e">
        <f>SUMIFS('[1]Deals (investment)'!$C:$C,'[1]Deals (investment)'!$B:$B,$A782,'[1]Deals (investment)'!$T:$T,BA$1)</f>
        <v>#VALUE!</v>
      </c>
      <c r="BB782" s="17" t="e">
        <f>SUMIFS('[1]Deals (investment)'!$C:$C,'[1]Deals (investment)'!$B:$B,$A782,'[1]Deals (investment)'!$T:$T,BB$1)</f>
        <v>#VALUE!</v>
      </c>
      <c r="BC782" s="17" t="e">
        <f>SUMIFS('[1]Deals (Exits)'!$C:$C,'[1]Deals (Exits)'!$B:$B,$A782)</f>
        <v>#VALUE!</v>
      </c>
      <c r="BD782" s="17" t="e">
        <f>SUMIFS('[1]Deals (investment)'!$C:$C,'[1]Deals (investment)'!$B:$B,$A782,'[1]Deals (investment)'!$V:$V,BD$1)</f>
        <v>#VALUE!</v>
      </c>
      <c r="BE782" s="17" t="e">
        <f>SUMIFS('[1]Deals (investment)'!$C:$C,'[1]Deals (investment)'!$B:$B,$A782,'[1]Deals (investment)'!$V:$V,BE$1)</f>
        <v>#VALUE!</v>
      </c>
      <c r="BF782" s="17" t="e">
        <f>SUMIFS('[1]Deals (investment)'!$C:$C,'[1]Deals (investment)'!$B:$B,$A782,'[1]Deals (investment)'!$V:$V,BF$1)</f>
        <v>#VALUE!</v>
      </c>
      <c r="BG782" s="17" t="e">
        <f>SUMIFS('[1]Deals (investment)'!$C:$C,'[1]Deals (investment)'!$B:$B,$A782,'[1]Deals (investment)'!$V:$V,BG$1)</f>
        <v>#VALUE!</v>
      </c>
      <c r="BH782" s="17" t="e">
        <f>SUMIFS('[1]Deals (investment)'!$C:$C,'[1]Deals (investment)'!$B:$B,$A782,'[1]Deals (investment)'!$V:$V,BH$1)</f>
        <v>#VALUE!</v>
      </c>
      <c r="BI782" s="17" t="e">
        <f>SUMIFS('[1]Deals (investment)'!$C:$C,'[1]Deals (investment)'!$B:$B,$A782,'[1]Deals (investment)'!$V:$V,BI$1)</f>
        <v>#VALUE!</v>
      </c>
      <c r="BJ782" s="17" t="e">
        <f>SUMIFS('[1]Deals (investment)'!$C:$C,'[1]Deals (investment)'!$B:$B,$A782,'[1]Deals (investment)'!$V:$V,BJ$1)</f>
        <v>#VALUE!</v>
      </c>
      <c r="BK782" s="17" t="e">
        <f>SUMIFS('[1]Deals (investment)'!$C:$C,'[1]Deals (investment)'!$B:$B,$A782,'[1]Deals (investment)'!$V:$V,BK$1)</f>
        <v>#VALUE!</v>
      </c>
      <c r="BL782" s="17" t="e">
        <f>SUMIFS('[1]Deals (investment)'!$C:$C,'[1]Deals (investment)'!$B:$B,$A782,'[1]Deals (investment)'!$V:$V,BL$1)</f>
        <v>#VALUE!</v>
      </c>
      <c r="BM782" s="17" t="e">
        <f>SUMIFS('[1]Deals (investment)'!$C:$C,'[1]Deals (investment)'!$B:$B,$A782,'[1]Deals (investment)'!$V:$V,BM$1)</f>
        <v>#VALUE!</v>
      </c>
      <c r="BN782" s="15"/>
      <c r="BO782" s="15"/>
      <c r="BP782" s="22"/>
      <c r="BQ782" s="15"/>
      <c r="BR782" s="15"/>
      <c r="BS782" s="15"/>
      <c r="BT782" s="15"/>
      <c r="BU782" s="15"/>
      <c r="BV782" s="15"/>
      <c r="BW782" s="15"/>
      <c r="BX782" s="15"/>
      <c r="BY782" s="15"/>
      <c r="BZ782" s="15"/>
      <c r="CA782" s="15"/>
      <c r="CB782" s="15"/>
      <c r="CC782" s="15"/>
      <c r="CD782" s="15" t="str">
        <f t="shared" si="120"/>
        <v>CtrlCtrl app enables users to request and accept quotes from different insurers, amend cover and get advice without having to make a call or an appointment.Active</v>
      </c>
      <c r="CE782" s="15"/>
      <c r="CF782" s="15"/>
      <c r="CG782" s="15"/>
      <c r="CH782" s="15"/>
      <c r="CI782" s="15"/>
      <c r="CJ782" s="15"/>
    </row>
    <row r="783" spans="1:88" ht="12.75">
      <c r="A783" s="15" t="s">
        <v>5664</v>
      </c>
      <c r="B783" s="15"/>
      <c r="C783" s="15"/>
      <c r="D783" s="16"/>
      <c r="E783" s="15"/>
      <c r="F783" s="15"/>
      <c r="G783" s="15"/>
      <c r="H783" s="15"/>
      <c r="I783" s="15"/>
      <c r="J783" s="15"/>
      <c r="K783" s="17" t="e">
        <f t="shared" si="105"/>
        <v>#VALUE!</v>
      </c>
      <c r="L783" s="15"/>
      <c r="M783" s="18" t="e">
        <f t="shared" si="95"/>
        <v>#VALUE!</v>
      </c>
      <c r="N783" s="15"/>
      <c r="O783" s="15"/>
      <c r="P783" s="15"/>
      <c r="Q783" s="24" t="e">
        <f ca="1">_xludf.MAXIFS('[1]Deals (investment)'!A:A,'[1]Deals (investment)'!B:B,A783)</f>
        <v>#NAME?</v>
      </c>
      <c r="R783" s="15"/>
      <c r="S783" s="19"/>
      <c r="T783" s="15"/>
      <c r="U783" s="17"/>
      <c r="V783" s="15"/>
      <c r="W783" s="15"/>
      <c r="X783" s="15"/>
      <c r="Y783" s="15"/>
      <c r="AB783" s="20"/>
      <c r="AC783" s="15"/>
      <c r="AD783" s="15"/>
      <c r="AE783" s="15"/>
      <c r="AF783" s="15"/>
      <c r="AG783" s="22">
        <f t="shared" ca="1" si="121"/>
        <v>9.6774193548387094E-2</v>
      </c>
      <c r="AH783" s="15" t="str">
        <f t="shared" si="118"/>
        <v/>
      </c>
      <c r="AI783" s="22" t="e">
        <f>VLOOKUP(A783,'[1]Deals (investment)'!$B$2:$Z$1497,1,FALSE)</f>
        <v>#N/A</v>
      </c>
      <c r="AJ783" s="22" t="e">
        <f>VLOOKUP(A783,'[1]Deals (investment)'!$B$2:$Z$870,15,FALSE)</f>
        <v>#N/A</v>
      </c>
      <c r="AK783" s="17" t="e">
        <f>VLOOKUP(A783,'[1]Deals (Exits)'!B:B,1,FALSE)</f>
        <v>#N/A</v>
      </c>
      <c r="AL783" s="23" t="e">
        <f>VLOOKUP(G783,[1]Lookups!$V$3:$Y$197,4,FALSE)</f>
        <v>#N/A</v>
      </c>
      <c r="AM783" s="17" t="e">
        <f>VLOOKUP(X783,[1]Lookups!$B$3:$C$200,2,FALSE)</f>
        <v>#N/A</v>
      </c>
      <c r="AN783" s="17" t="e">
        <f>VLOOKUP(R783,[1]Lookups!$H$3:$I$69,2,FALSE)</f>
        <v>#N/A</v>
      </c>
      <c r="AO783" s="17" t="e">
        <f>VLOOKUP(T783,[1]Lookups!$H$3:$I$69,2,FALSE)</f>
        <v>#N/A</v>
      </c>
      <c r="AP783" s="17" t="e">
        <f>VLOOKUP(AN783,[1]Lookups!$N$3:$O$11,2,FALSE)</f>
        <v>#N/A</v>
      </c>
      <c r="AQ783" s="18" t="e">
        <f>COUNTIFS('[1]Deals (investment)'!$B:$B,$A783)</f>
        <v>#VALUE!</v>
      </c>
      <c r="AR783" s="18" t="e">
        <f>COUNTIFS('[1]Deals (investment)'!$B:$B,$A783,'[1]Deals (investment)'!$T:$T,$AW$1)+COUNTIFS('[1]Deals (investment)'!$B:$B,$A783,'[1]Deals (investment)'!$T:$T,$AX$1)+COUNTIFS('[1]Deals (investment)'!$B:$B,$A783,'[1]Deals (investment)'!$T:$T,$AY$1)</f>
        <v>#VALUE!</v>
      </c>
      <c r="AS783" s="17" t="e">
        <f>SUMIFS('[1]Deals (investment)'!$C:$C,'[1]Deals (investment)'!$B:$B,$A783)</f>
        <v>#VALUE!</v>
      </c>
      <c r="AT783" s="17" t="e">
        <f t="shared" si="106"/>
        <v>#VALUE!</v>
      </c>
      <c r="AU783" s="18" t="e">
        <f>COUNTIF('[1]Deals (Exits)'!$B:$B,A783)</f>
        <v>#VALUE!</v>
      </c>
      <c r="AV783" s="17" t="e">
        <f>SUMIFS('[1]Deals (investment)'!$C:$C,'[1]Deals (investment)'!$B:$B,$A783,'[1]Deals (investment)'!$T:$T,AV$1)</f>
        <v>#VALUE!</v>
      </c>
      <c r="AW783" s="17" t="e">
        <f>SUMIFS('[1]Deals (investment)'!$C:$C,'[1]Deals (investment)'!$B:$B,$A783,'[1]Deals (investment)'!$T:$T,AW$1)</f>
        <v>#VALUE!</v>
      </c>
      <c r="AX783" s="17" t="e">
        <f>SUMIFS('[1]Deals (investment)'!$C:$C,'[1]Deals (investment)'!$B:$B,$A783,'[1]Deals (investment)'!$T:$T,AX$1)</f>
        <v>#VALUE!</v>
      </c>
      <c r="AY783" s="17" t="e">
        <f>SUMIFS('[1]Deals (investment)'!$C:$C,'[1]Deals (investment)'!$B:$B,$A783,'[1]Deals (investment)'!$T:$T,AY$1)</f>
        <v>#VALUE!</v>
      </c>
      <c r="AZ783" s="17" t="e">
        <f>SUMIFS('[1]Deals (investment)'!$C:$C,'[1]Deals (investment)'!$B:$B,$A783,'[1]Deals (investment)'!$T:$T,AZ$1)</f>
        <v>#VALUE!</v>
      </c>
      <c r="BA783" s="17" t="e">
        <f>SUMIFS('[1]Deals (investment)'!$C:$C,'[1]Deals (investment)'!$B:$B,$A783,'[1]Deals (investment)'!$T:$T,BA$1)</f>
        <v>#VALUE!</v>
      </c>
      <c r="BB783" s="17" t="e">
        <f>SUMIFS('[1]Deals (investment)'!$C:$C,'[1]Deals (investment)'!$B:$B,$A783,'[1]Deals (investment)'!$T:$T,BB$1)</f>
        <v>#VALUE!</v>
      </c>
      <c r="BC783" s="17" t="e">
        <f>SUMIFS('[1]Deals (Exits)'!$C:$C,'[1]Deals (Exits)'!$B:$B,$A783)</f>
        <v>#VALUE!</v>
      </c>
      <c r="BD783" s="17" t="e">
        <f>SUMIFS('[1]Deals (investment)'!$C:$C,'[1]Deals (investment)'!$B:$B,$A783,'[1]Deals (investment)'!$V:$V,BD$1)</f>
        <v>#VALUE!</v>
      </c>
      <c r="BE783" s="17" t="e">
        <f>SUMIFS('[1]Deals (investment)'!$C:$C,'[1]Deals (investment)'!$B:$B,$A783,'[1]Deals (investment)'!$V:$V,BE$1)</f>
        <v>#VALUE!</v>
      </c>
      <c r="BF783" s="17" t="e">
        <f>SUMIFS('[1]Deals (investment)'!$C:$C,'[1]Deals (investment)'!$B:$B,$A783,'[1]Deals (investment)'!$V:$V,BF$1)</f>
        <v>#VALUE!</v>
      </c>
      <c r="BG783" s="17" t="e">
        <f>SUMIFS('[1]Deals (investment)'!$C:$C,'[1]Deals (investment)'!$B:$B,$A783,'[1]Deals (investment)'!$V:$V,BG$1)</f>
        <v>#VALUE!</v>
      </c>
      <c r="BH783" s="17" t="e">
        <f>SUMIFS('[1]Deals (investment)'!$C:$C,'[1]Deals (investment)'!$B:$B,$A783,'[1]Deals (investment)'!$V:$V,BH$1)</f>
        <v>#VALUE!</v>
      </c>
      <c r="BI783" s="17" t="e">
        <f>SUMIFS('[1]Deals (investment)'!$C:$C,'[1]Deals (investment)'!$B:$B,$A783,'[1]Deals (investment)'!$V:$V,BI$1)</f>
        <v>#VALUE!</v>
      </c>
      <c r="BJ783" s="17" t="e">
        <f>SUMIFS('[1]Deals (investment)'!$C:$C,'[1]Deals (investment)'!$B:$B,$A783,'[1]Deals (investment)'!$V:$V,BJ$1)</f>
        <v>#VALUE!</v>
      </c>
      <c r="BK783" s="17" t="e">
        <f>SUMIFS('[1]Deals (investment)'!$C:$C,'[1]Deals (investment)'!$B:$B,$A783,'[1]Deals (investment)'!$V:$V,BK$1)</f>
        <v>#VALUE!</v>
      </c>
      <c r="BL783" s="17" t="e">
        <f>SUMIFS('[1]Deals (investment)'!$C:$C,'[1]Deals (investment)'!$B:$B,$A783,'[1]Deals (investment)'!$V:$V,BL$1)</f>
        <v>#VALUE!</v>
      </c>
      <c r="BM783" s="17" t="e">
        <f>SUMIFS('[1]Deals (investment)'!$C:$C,'[1]Deals (investment)'!$B:$B,$A783,'[1]Deals (investment)'!$V:$V,BM$1)</f>
        <v>#VALUE!</v>
      </c>
      <c r="BN783" s="15"/>
      <c r="BO783" s="15"/>
      <c r="BP783" s="22"/>
      <c r="BQ783" s="15"/>
      <c r="BR783" s="15"/>
      <c r="BS783" s="15"/>
      <c r="BT783" s="15"/>
      <c r="BU783" s="15"/>
      <c r="BV783" s="15"/>
      <c r="BW783" s="15"/>
      <c r="BX783" s="15"/>
      <c r="BY783" s="15"/>
      <c r="BZ783" s="15"/>
      <c r="CA783" s="15"/>
      <c r="CB783" s="15"/>
      <c r="CC783" s="15"/>
      <c r="CD783" s="15" t="str">
        <f t="shared" si="120"/>
        <v>CUIMER</v>
      </c>
      <c r="CE783" s="15"/>
      <c r="CF783" s="15"/>
      <c r="CG783" s="15"/>
      <c r="CH783" s="15"/>
      <c r="CI783" s="15"/>
      <c r="CJ783" s="15"/>
    </row>
    <row r="784" spans="1:88" ht="12.75">
      <c r="A784" s="15" t="s">
        <v>5665</v>
      </c>
      <c r="B784" s="15" t="s">
        <v>5666</v>
      </c>
      <c r="C784" s="15" t="s">
        <v>58</v>
      </c>
      <c r="D784" s="16">
        <v>2017</v>
      </c>
      <c r="E784" s="15"/>
      <c r="F784" s="15"/>
      <c r="G784" s="15"/>
      <c r="H784" s="15"/>
      <c r="I784" s="15"/>
      <c r="J784" s="15"/>
      <c r="K784" s="17" t="e">
        <f t="shared" si="105"/>
        <v>#VALUE!</v>
      </c>
      <c r="L784" s="15"/>
      <c r="M784" s="18" t="e">
        <f t="shared" si="95"/>
        <v>#VALUE!</v>
      </c>
      <c r="N784" s="15"/>
      <c r="O784" s="15"/>
      <c r="P784" s="15"/>
      <c r="Q784" s="15"/>
      <c r="R784" s="15"/>
      <c r="S784" s="19"/>
      <c r="T784" s="15"/>
      <c r="U784" s="17"/>
      <c r="V784" s="15" t="s">
        <v>5667</v>
      </c>
      <c r="W784" s="15"/>
      <c r="X784" s="15"/>
      <c r="Y784" s="15"/>
      <c r="AB784" s="20"/>
      <c r="AC784" s="15"/>
      <c r="AD784" s="15"/>
      <c r="AE784" s="15"/>
      <c r="AF784" s="15"/>
      <c r="AG784" s="22">
        <f t="shared" si="121"/>
        <v>0.19354838709677419</v>
      </c>
      <c r="AH784" s="15" t="str">
        <f t="shared" si="118"/>
        <v/>
      </c>
      <c r="AI784" s="22" t="e">
        <f>VLOOKUP(A784,'[1]Deals (investment)'!$B$2:$Z$1497,1,FALSE)</f>
        <v>#N/A</v>
      </c>
      <c r="AJ784" s="22" t="e">
        <f>VLOOKUP(A784,'[1]Deals (investment)'!$B$2:$Z$870,15,FALSE)</f>
        <v>#N/A</v>
      </c>
      <c r="AK784" s="17" t="e">
        <f>VLOOKUP(A784,'[1]Deals (Exits)'!B:B,1,FALSE)</f>
        <v>#N/A</v>
      </c>
      <c r="AL784" s="23" t="e">
        <f>VLOOKUP(G784,[1]Lookups!$V$3:$Y$197,4,FALSE)</f>
        <v>#N/A</v>
      </c>
      <c r="AM784" s="17" t="e">
        <f>VLOOKUP(X784,[1]Lookups!$B$3:$C$200,2,FALSE)</f>
        <v>#N/A</v>
      </c>
      <c r="AN784" s="17" t="e">
        <f>VLOOKUP(R784,[1]Lookups!$H$3:$I$69,2,FALSE)</f>
        <v>#N/A</v>
      </c>
      <c r="AO784" s="17" t="e">
        <f>VLOOKUP(T784,[1]Lookups!$H$3:$I$69,2,FALSE)</f>
        <v>#N/A</v>
      </c>
      <c r="AP784" s="17" t="e">
        <f>VLOOKUP(AN784,[1]Lookups!$N$3:$O$11,2,FALSE)</f>
        <v>#N/A</v>
      </c>
      <c r="AQ784" s="18" t="e">
        <f>COUNTIFS('[1]Deals (investment)'!$B:$B,$A784)</f>
        <v>#VALUE!</v>
      </c>
      <c r="AR784" s="18" t="e">
        <f>COUNTIFS('[1]Deals (investment)'!$B:$B,$A784,'[1]Deals (investment)'!$T:$T,$AW$1)+COUNTIFS('[1]Deals (investment)'!$B:$B,$A784,'[1]Deals (investment)'!$T:$T,$AX$1)+COUNTIFS('[1]Deals (investment)'!$B:$B,$A784,'[1]Deals (investment)'!$T:$T,$AY$1)</f>
        <v>#VALUE!</v>
      </c>
      <c r="AS784" s="17" t="e">
        <f>SUMIFS('[1]Deals (investment)'!$C:$C,'[1]Deals (investment)'!$B:$B,$A784)</f>
        <v>#VALUE!</v>
      </c>
      <c r="AT784" s="17" t="e">
        <f t="shared" si="106"/>
        <v>#VALUE!</v>
      </c>
      <c r="AU784" s="18" t="e">
        <f>COUNTIF('[1]Deals (Exits)'!$B:$B,A784)</f>
        <v>#VALUE!</v>
      </c>
      <c r="AV784" s="17" t="e">
        <f>SUMIFS('[1]Deals (investment)'!$C:$C,'[1]Deals (investment)'!$B:$B,$A784,'[1]Deals (investment)'!$T:$T,AV$1)</f>
        <v>#VALUE!</v>
      </c>
      <c r="AW784" s="17" t="e">
        <f>SUMIFS('[1]Deals (investment)'!$C:$C,'[1]Deals (investment)'!$B:$B,$A784,'[1]Deals (investment)'!$T:$T,AW$1)</f>
        <v>#VALUE!</v>
      </c>
      <c r="AX784" s="17" t="e">
        <f>SUMIFS('[1]Deals (investment)'!$C:$C,'[1]Deals (investment)'!$B:$B,$A784,'[1]Deals (investment)'!$T:$T,AX$1)</f>
        <v>#VALUE!</v>
      </c>
      <c r="AY784" s="17" t="e">
        <f>SUMIFS('[1]Deals (investment)'!$C:$C,'[1]Deals (investment)'!$B:$B,$A784,'[1]Deals (investment)'!$T:$T,AY$1)</f>
        <v>#VALUE!</v>
      </c>
      <c r="AZ784" s="17" t="e">
        <f>SUMIFS('[1]Deals (investment)'!$C:$C,'[1]Deals (investment)'!$B:$B,$A784,'[1]Deals (investment)'!$T:$T,AZ$1)</f>
        <v>#VALUE!</v>
      </c>
      <c r="BA784" s="17" t="e">
        <f>SUMIFS('[1]Deals (investment)'!$C:$C,'[1]Deals (investment)'!$B:$B,$A784,'[1]Deals (investment)'!$T:$T,BA$1)</f>
        <v>#VALUE!</v>
      </c>
      <c r="BB784" s="17" t="e">
        <f>SUMIFS('[1]Deals (investment)'!$C:$C,'[1]Deals (investment)'!$B:$B,$A784,'[1]Deals (investment)'!$T:$T,BB$1)</f>
        <v>#VALUE!</v>
      </c>
      <c r="BC784" s="17" t="e">
        <f>SUMIFS('[1]Deals (Exits)'!$C:$C,'[1]Deals (Exits)'!$B:$B,$A784)</f>
        <v>#VALUE!</v>
      </c>
      <c r="BD784" s="17" t="e">
        <f>SUMIFS('[1]Deals (investment)'!$C:$C,'[1]Deals (investment)'!$B:$B,$A784,'[1]Deals (investment)'!$V:$V,BD$1)</f>
        <v>#VALUE!</v>
      </c>
      <c r="BE784" s="17" t="e">
        <f>SUMIFS('[1]Deals (investment)'!$C:$C,'[1]Deals (investment)'!$B:$B,$A784,'[1]Deals (investment)'!$V:$V,BE$1)</f>
        <v>#VALUE!</v>
      </c>
      <c r="BF784" s="17" t="e">
        <f>SUMIFS('[1]Deals (investment)'!$C:$C,'[1]Deals (investment)'!$B:$B,$A784,'[1]Deals (investment)'!$V:$V,BF$1)</f>
        <v>#VALUE!</v>
      </c>
      <c r="BG784" s="17" t="e">
        <f>SUMIFS('[1]Deals (investment)'!$C:$C,'[1]Deals (investment)'!$B:$B,$A784,'[1]Deals (investment)'!$V:$V,BG$1)</f>
        <v>#VALUE!</v>
      </c>
      <c r="BH784" s="17" t="e">
        <f>SUMIFS('[1]Deals (investment)'!$C:$C,'[1]Deals (investment)'!$B:$B,$A784,'[1]Deals (investment)'!$V:$V,BH$1)</f>
        <v>#VALUE!</v>
      </c>
      <c r="BI784" s="17" t="e">
        <f>SUMIFS('[1]Deals (investment)'!$C:$C,'[1]Deals (investment)'!$B:$B,$A784,'[1]Deals (investment)'!$V:$V,BI$1)</f>
        <v>#VALUE!</v>
      </c>
      <c r="BJ784" s="17" t="e">
        <f>SUMIFS('[1]Deals (investment)'!$C:$C,'[1]Deals (investment)'!$B:$B,$A784,'[1]Deals (investment)'!$V:$V,BJ$1)</f>
        <v>#VALUE!</v>
      </c>
      <c r="BK784" s="17" t="e">
        <f>SUMIFS('[1]Deals (investment)'!$C:$C,'[1]Deals (investment)'!$B:$B,$A784,'[1]Deals (investment)'!$V:$V,BK$1)</f>
        <v>#VALUE!</v>
      </c>
      <c r="BL784" s="17" t="e">
        <f>SUMIFS('[1]Deals (investment)'!$C:$C,'[1]Deals (investment)'!$B:$B,$A784,'[1]Deals (investment)'!$V:$V,BL$1)</f>
        <v>#VALUE!</v>
      </c>
      <c r="BM784" s="17" t="e">
        <f>SUMIFS('[1]Deals (investment)'!$C:$C,'[1]Deals (investment)'!$B:$B,$A784,'[1]Deals (investment)'!$V:$V,BM$1)</f>
        <v>#VALUE!</v>
      </c>
      <c r="BN784" s="15"/>
      <c r="BO784" s="15"/>
      <c r="BP784" s="22"/>
      <c r="BQ784" s="15"/>
      <c r="BR784" s="15"/>
      <c r="BS784" s="15"/>
      <c r="BT784" s="15"/>
      <c r="BU784" s="15"/>
      <c r="BV784" s="15"/>
      <c r="BW784" s="15"/>
      <c r="BX784" s="15"/>
      <c r="BY784" s="15"/>
      <c r="BZ784" s="15"/>
      <c r="CA784" s="15"/>
      <c r="CB784" s="15"/>
      <c r="CC784" s="15"/>
      <c r="CD784" s="15" t="str">
        <f t="shared" si="120"/>
        <v>CuracelCuracel is an AI-powered fraud detection engine that helps automate claims processingActive</v>
      </c>
      <c r="CE784" s="15"/>
      <c r="CF784" s="15"/>
      <c r="CG784" s="15"/>
      <c r="CH784" s="15"/>
      <c r="CI784" s="15"/>
      <c r="CJ784" s="15"/>
    </row>
    <row r="785" spans="1:88" ht="12.75">
      <c r="A785" s="15" t="s">
        <v>5668</v>
      </c>
      <c r="B785" s="15" t="s">
        <v>5669</v>
      </c>
      <c r="C785" s="15" t="s">
        <v>58</v>
      </c>
      <c r="D785" s="16">
        <v>2016</v>
      </c>
      <c r="E785" s="15" t="s">
        <v>518</v>
      </c>
      <c r="F785" s="15" t="s">
        <v>110</v>
      </c>
      <c r="G785" s="15" t="s">
        <v>519</v>
      </c>
      <c r="H785" s="15" t="s">
        <v>519</v>
      </c>
      <c r="I785" s="15" t="s">
        <v>519</v>
      </c>
      <c r="J785" s="15"/>
      <c r="K785" s="17" t="e">
        <f t="shared" si="105"/>
        <v>#VALUE!</v>
      </c>
      <c r="L785" s="15"/>
      <c r="M785" s="18" t="e">
        <f t="shared" si="95"/>
        <v>#VALUE!</v>
      </c>
      <c r="N785" s="25" t="s">
        <v>5670</v>
      </c>
      <c r="O785" s="15"/>
      <c r="P785" s="15"/>
      <c r="Q785" s="15"/>
      <c r="R785" s="15"/>
      <c r="S785" s="19"/>
      <c r="T785" s="15"/>
      <c r="U785" s="17"/>
      <c r="V785" s="15" t="s">
        <v>5671</v>
      </c>
      <c r="W785" s="15">
        <v>0</v>
      </c>
      <c r="X785" s="15" t="s">
        <v>64</v>
      </c>
      <c r="Y785" s="15" t="s">
        <v>5672</v>
      </c>
      <c r="Z785" s="25" t="s">
        <v>1634</v>
      </c>
      <c r="AB785" s="20" t="s">
        <v>286</v>
      </c>
      <c r="AC785" s="21" t="s">
        <v>5673</v>
      </c>
      <c r="AD785" s="21" t="s">
        <v>5674</v>
      </c>
      <c r="AE785" s="21" t="s">
        <v>5675</v>
      </c>
      <c r="AF785" s="21" t="s">
        <v>5676</v>
      </c>
      <c r="AG785" s="22">
        <f t="shared" si="121"/>
        <v>0.67741935483870963</v>
      </c>
      <c r="AH785" s="15" t="str">
        <f t="shared" si="118"/>
        <v/>
      </c>
      <c r="AI785" s="22" t="str">
        <f>VLOOKUP(A785,'[1]Deals (investment)'!$B$2:$Z$1497,1,FALSE)</f>
        <v>Dabchy</v>
      </c>
      <c r="AJ785" s="22" t="e">
        <f>VLOOKUP(A785,'[1]Deals (investment)'!$B$2:$Z$870,15,FALSE)</f>
        <v>#N/A</v>
      </c>
      <c r="AK785" s="17" t="e">
        <f>VLOOKUP(A785,'[1]Deals (Exits)'!B:B,1,FALSE)</f>
        <v>#N/A</v>
      </c>
      <c r="AL785" s="23">
        <f>VLOOKUP(G785,[1]Lookups!$V$3:$Y$197,4,FALSE)</f>
        <v>0</v>
      </c>
      <c r="AM785" s="17" t="str">
        <f>VLOOKUP(X785,[1]Lookups!$B$3:$C$200,2,FALSE)</f>
        <v>E-commerce &amp; Retail</v>
      </c>
      <c r="AN785" s="17" t="e">
        <f>VLOOKUP(R785,[1]Lookups!$H$3:$I$69,2,FALSE)</f>
        <v>#N/A</v>
      </c>
      <c r="AO785" s="17" t="e">
        <f>VLOOKUP(T785,[1]Lookups!$H$3:$I$69,2,FALSE)</f>
        <v>#N/A</v>
      </c>
      <c r="AP785" s="17" t="e">
        <f>VLOOKUP(AN785,[1]Lookups!$N$3:$O$11,2,FALSE)</f>
        <v>#N/A</v>
      </c>
      <c r="AQ785" s="18" t="e">
        <f>COUNTIFS('[1]Deals (investment)'!$B:$B,$A785)</f>
        <v>#VALUE!</v>
      </c>
      <c r="AR785" s="18" t="e">
        <f>COUNTIFS('[1]Deals (investment)'!$B:$B,$A785,'[1]Deals (investment)'!$T:$T,$AW$1)+COUNTIFS('[1]Deals (investment)'!$B:$B,$A785,'[1]Deals (investment)'!$T:$T,$AX$1)+COUNTIFS('[1]Deals (investment)'!$B:$B,$A785,'[1]Deals (investment)'!$T:$T,$AY$1)</f>
        <v>#VALUE!</v>
      </c>
      <c r="AS785" s="17" t="e">
        <f>SUMIFS('[1]Deals (investment)'!$C:$C,'[1]Deals (investment)'!$B:$B,$A785)</f>
        <v>#VALUE!</v>
      </c>
      <c r="AT785" s="17" t="e">
        <f t="shared" si="106"/>
        <v>#VALUE!</v>
      </c>
      <c r="AU785" s="18" t="e">
        <f>COUNTIF('[1]Deals (Exits)'!$B:$B,A785)</f>
        <v>#VALUE!</v>
      </c>
      <c r="AV785" s="17" t="e">
        <f>SUMIFS('[1]Deals (investment)'!$C:$C,'[1]Deals (investment)'!$B:$B,$A785,'[1]Deals (investment)'!$T:$T,AV$1)</f>
        <v>#VALUE!</v>
      </c>
      <c r="AW785" s="17" t="e">
        <f>SUMIFS('[1]Deals (investment)'!$C:$C,'[1]Deals (investment)'!$B:$B,$A785,'[1]Deals (investment)'!$T:$T,AW$1)</f>
        <v>#VALUE!</v>
      </c>
      <c r="AX785" s="17" t="e">
        <f>SUMIFS('[1]Deals (investment)'!$C:$C,'[1]Deals (investment)'!$B:$B,$A785,'[1]Deals (investment)'!$T:$T,AX$1)</f>
        <v>#VALUE!</v>
      </c>
      <c r="AY785" s="17" t="e">
        <f>SUMIFS('[1]Deals (investment)'!$C:$C,'[1]Deals (investment)'!$B:$B,$A785,'[1]Deals (investment)'!$T:$T,AY$1)</f>
        <v>#VALUE!</v>
      </c>
      <c r="AZ785" s="17" t="e">
        <f>SUMIFS('[1]Deals (investment)'!$C:$C,'[1]Deals (investment)'!$B:$B,$A785,'[1]Deals (investment)'!$T:$T,AZ$1)</f>
        <v>#VALUE!</v>
      </c>
      <c r="BA785" s="17" t="e">
        <f>SUMIFS('[1]Deals (investment)'!$C:$C,'[1]Deals (investment)'!$B:$B,$A785,'[1]Deals (investment)'!$T:$T,BA$1)</f>
        <v>#VALUE!</v>
      </c>
      <c r="BB785" s="17" t="e">
        <f>SUMIFS('[1]Deals (investment)'!$C:$C,'[1]Deals (investment)'!$B:$B,$A785,'[1]Deals (investment)'!$T:$T,BB$1)</f>
        <v>#VALUE!</v>
      </c>
      <c r="BC785" s="17" t="e">
        <f>SUMIFS('[1]Deals (Exits)'!$C:$C,'[1]Deals (Exits)'!$B:$B,$A785)</f>
        <v>#VALUE!</v>
      </c>
      <c r="BD785" s="17" t="e">
        <f>SUMIFS('[1]Deals (investment)'!$C:$C,'[1]Deals (investment)'!$B:$B,$A785,'[1]Deals (investment)'!$V:$V,BD$1)</f>
        <v>#VALUE!</v>
      </c>
      <c r="BE785" s="17" t="e">
        <f>SUMIFS('[1]Deals (investment)'!$C:$C,'[1]Deals (investment)'!$B:$B,$A785,'[1]Deals (investment)'!$V:$V,BE$1)</f>
        <v>#VALUE!</v>
      </c>
      <c r="BF785" s="17" t="e">
        <f>SUMIFS('[1]Deals (investment)'!$C:$C,'[1]Deals (investment)'!$B:$B,$A785,'[1]Deals (investment)'!$V:$V,BF$1)</f>
        <v>#VALUE!</v>
      </c>
      <c r="BG785" s="17" t="e">
        <f>SUMIFS('[1]Deals (investment)'!$C:$C,'[1]Deals (investment)'!$B:$B,$A785,'[1]Deals (investment)'!$V:$V,BG$1)</f>
        <v>#VALUE!</v>
      </c>
      <c r="BH785" s="17" t="e">
        <f>SUMIFS('[1]Deals (investment)'!$C:$C,'[1]Deals (investment)'!$B:$B,$A785,'[1]Deals (investment)'!$V:$V,BH$1)</f>
        <v>#VALUE!</v>
      </c>
      <c r="BI785" s="17" t="e">
        <f>SUMIFS('[1]Deals (investment)'!$C:$C,'[1]Deals (investment)'!$B:$B,$A785,'[1]Deals (investment)'!$V:$V,BI$1)</f>
        <v>#VALUE!</v>
      </c>
      <c r="BJ785" s="17" t="e">
        <f>SUMIFS('[1]Deals (investment)'!$C:$C,'[1]Deals (investment)'!$B:$B,$A785,'[1]Deals (investment)'!$V:$V,BJ$1)</f>
        <v>#VALUE!</v>
      </c>
      <c r="BK785" s="17" t="e">
        <f>SUMIFS('[1]Deals (investment)'!$C:$C,'[1]Deals (investment)'!$B:$B,$A785,'[1]Deals (investment)'!$V:$V,BK$1)</f>
        <v>#VALUE!</v>
      </c>
      <c r="BL785" s="17" t="e">
        <f>SUMIFS('[1]Deals (investment)'!$C:$C,'[1]Deals (investment)'!$B:$B,$A785,'[1]Deals (investment)'!$V:$V,BL$1)</f>
        <v>#VALUE!</v>
      </c>
      <c r="BM785" s="17" t="e">
        <f>SUMIFS('[1]Deals (investment)'!$C:$C,'[1]Deals (investment)'!$B:$B,$A785,'[1]Deals (investment)'!$V:$V,BM$1)</f>
        <v>#VALUE!</v>
      </c>
      <c r="BN785" s="15"/>
      <c r="BO785" s="15"/>
      <c r="BP785" s="22"/>
      <c r="BQ785" s="15"/>
      <c r="BR785" s="15"/>
      <c r="BS785" s="15"/>
      <c r="BT785" s="15"/>
      <c r="BU785" s="15"/>
      <c r="BV785" s="15"/>
      <c r="BW785" s="15"/>
      <c r="BX785" s="15"/>
      <c r="BY785" s="15"/>
      <c r="BZ785" s="15"/>
      <c r="CA785" s="15"/>
      <c r="CB785" s="15"/>
      <c r="CC785" s="15"/>
      <c r="CD785" s="15" t="str">
        <f t="shared" si="120"/>
        <v>DabchyDabchy is a localized fashion marketplace where women can buy and sell their clothing online.Active</v>
      </c>
      <c r="CE785" s="15"/>
      <c r="CF785" s="15"/>
      <c r="CG785" s="15"/>
      <c r="CH785" s="15"/>
      <c r="CI785" s="15"/>
      <c r="CJ785" s="15"/>
    </row>
    <row r="786" spans="1:88" ht="12.75">
      <c r="A786" s="15" t="s">
        <v>5677</v>
      </c>
      <c r="B786" s="15" t="s">
        <v>5678</v>
      </c>
      <c r="C786" s="15" t="s">
        <v>58</v>
      </c>
      <c r="D786" s="16">
        <v>2015</v>
      </c>
      <c r="E786" s="15" t="s">
        <v>90</v>
      </c>
      <c r="F786" s="15"/>
      <c r="G786" s="15" t="s">
        <v>91</v>
      </c>
      <c r="H786" s="15"/>
      <c r="I786" s="15" t="s">
        <v>91</v>
      </c>
      <c r="J786" s="15"/>
      <c r="K786" s="17" t="e">
        <f t="shared" si="105"/>
        <v>#VALUE!</v>
      </c>
      <c r="L786" s="15"/>
      <c r="M786" s="18" t="e">
        <f t="shared" si="95"/>
        <v>#VALUE!</v>
      </c>
      <c r="N786" s="15"/>
      <c r="O786" s="15"/>
      <c r="P786" s="15"/>
      <c r="Q786" s="15"/>
      <c r="R786" s="15"/>
      <c r="S786" s="19"/>
      <c r="T786" s="15"/>
      <c r="U786" s="17"/>
      <c r="V786" s="15" t="s">
        <v>5679</v>
      </c>
      <c r="W786" s="15"/>
      <c r="X786" s="15" t="s">
        <v>404</v>
      </c>
      <c r="Y786" s="15" t="s">
        <v>5680</v>
      </c>
      <c r="AB786" s="20" t="s">
        <v>286</v>
      </c>
      <c r="AC786" s="21" t="s">
        <v>5681</v>
      </c>
      <c r="AD786" s="21" t="s">
        <v>5682</v>
      </c>
      <c r="AE786" s="21" t="s">
        <v>5683</v>
      </c>
      <c r="AF786" s="21" t="s">
        <v>5684</v>
      </c>
      <c r="AG786" s="22">
        <f t="shared" si="121"/>
        <v>0.5161290322580645</v>
      </c>
      <c r="AH786" s="15" t="e">
        <f t="shared" si="118"/>
        <v>#VALUE!</v>
      </c>
      <c r="AI786" s="22" t="str">
        <f>VLOOKUP(A786,'[1]Deals (investment)'!$B$2:$Z$1497,1,FALSE)</f>
        <v>Cortex Logic</v>
      </c>
      <c r="AJ786" s="22" t="e">
        <f>VLOOKUP(A786,'[1]Deals (investment)'!$B$2:$Z$870,15,FALSE)</f>
        <v>#N/A</v>
      </c>
      <c r="AK786" s="17" t="e">
        <f>VLOOKUP(A786,'[1]Deals (Exits)'!B:B,1,FALSE)</f>
        <v>#N/A</v>
      </c>
      <c r="AL786" s="23">
        <f>VLOOKUP(G786,[1]Lookups!$V$3:$Y$197,4,FALSE)</f>
        <v>0</v>
      </c>
      <c r="AM786" s="17" t="str">
        <f>VLOOKUP(X786,[1]Lookups!$B$3:$C$200,2,FALSE)</f>
        <v>Other Technologies &amp; Information Technology</v>
      </c>
      <c r="AN786" s="17" t="e">
        <f>VLOOKUP(R786,[1]Lookups!$H$3:$I$69,2,FALSE)</f>
        <v>#N/A</v>
      </c>
      <c r="AO786" s="17" t="e">
        <f>VLOOKUP(T786,[1]Lookups!$H$3:$I$69,2,FALSE)</f>
        <v>#N/A</v>
      </c>
      <c r="AP786" s="17" t="e">
        <f>VLOOKUP(AN786,[1]Lookups!$N$3:$O$11,2,FALSE)</f>
        <v>#N/A</v>
      </c>
      <c r="AQ786" s="18" t="e">
        <f>COUNTIFS('[1]Deals (investment)'!$B:$B,$A786)</f>
        <v>#VALUE!</v>
      </c>
      <c r="AR786" s="18" t="e">
        <f>COUNTIFS('[1]Deals (investment)'!$B:$B,$A786,'[1]Deals (investment)'!$T:$T,$AW$1)+COUNTIFS('[1]Deals (investment)'!$B:$B,$A786,'[1]Deals (investment)'!$T:$T,$AX$1)+COUNTIFS('[1]Deals (investment)'!$B:$B,$A786,'[1]Deals (investment)'!$T:$T,$AY$1)</f>
        <v>#VALUE!</v>
      </c>
      <c r="AS786" s="17" t="e">
        <f>SUMIFS('[1]Deals (investment)'!$C:$C,'[1]Deals (investment)'!$B:$B,$A786)</f>
        <v>#VALUE!</v>
      </c>
      <c r="AT786" s="17" t="e">
        <f t="shared" si="106"/>
        <v>#VALUE!</v>
      </c>
      <c r="AU786" s="18" t="e">
        <f>COUNTIF('[1]Deals (Exits)'!$B:$B,A786)</f>
        <v>#VALUE!</v>
      </c>
      <c r="AV786" s="17" t="e">
        <f>SUMIFS('[1]Deals (investment)'!$C:$C,'[1]Deals (investment)'!$B:$B,$A786,'[1]Deals (investment)'!$T:$T,AV$1)</f>
        <v>#VALUE!</v>
      </c>
      <c r="AW786" s="17" t="e">
        <f>SUMIFS('[1]Deals (investment)'!$C:$C,'[1]Deals (investment)'!$B:$B,$A786,'[1]Deals (investment)'!$T:$T,AW$1)</f>
        <v>#VALUE!</v>
      </c>
      <c r="AX786" s="17" t="e">
        <f>SUMIFS('[1]Deals (investment)'!$C:$C,'[1]Deals (investment)'!$B:$B,$A786,'[1]Deals (investment)'!$T:$T,AX$1)</f>
        <v>#VALUE!</v>
      </c>
      <c r="AY786" s="17" t="e">
        <f>SUMIFS('[1]Deals (investment)'!$C:$C,'[1]Deals (investment)'!$B:$B,$A786,'[1]Deals (investment)'!$T:$T,AY$1)</f>
        <v>#VALUE!</v>
      </c>
      <c r="AZ786" s="17" t="e">
        <f>SUMIFS('[1]Deals (investment)'!$C:$C,'[1]Deals (investment)'!$B:$B,$A786,'[1]Deals (investment)'!$T:$T,AZ$1)</f>
        <v>#VALUE!</v>
      </c>
      <c r="BA786" s="17" t="e">
        <f>SUMIFS('[1]Deals (investment)'!$C:$C,'[1]Deals (investment)'!$B:$B,$A786,'[1]Deals (investment)'!$T:$T,BA$1)</f>
        <v>#VALUE!</v>
      </c>
      <c r="BB786" s="17" t="e">
        <f>SUMIFS('[1]Deals (investment)'!$C:$C,'[1]Deals (investment)'!$B:$B,$A786,'[1]Deals (investment)'!$T:$T,BB$1)</f>
        <v>#VALUE!</v>
      </c>
      <c r="BC786" s="17" t="e">
        <f>SUMIFS('[1]Deals (Exits)'!$C:$C,'[1]Deals (Exits)'!$B:$B,$A786)</f>
        <v>#VALUE!</v>
      </c>
      <c r="BD786" s="17" t="e">
        <f>SUMIFS('[1]Deals (investment)'!$C:$C,'[1]Deals (investment)'!$B:$B,$A786,'[1]Deals (investment)'!$V:$V,BD$1)</f>
        <v>#VALUE!</v>
      </c>
      <c r="BE786" s="17" t="e">
        <f>SUMIFS('[1]Deals (investment)'!$C:$C,'[1]Deals (investment)'!$B:$B,$A786,'[1]Deals (investment)'!$V:$V,BE$1)</f>
        <v>#VALUE!</v>
      </c>
      <c r="BF786" s="17" t="e">
        <f>SUMIFS('[1]Deals (investment)'!$C:$C,'[1]Deals (investment)'!$B:$B,$A786,'[1]Deals (investment)'!$V:$V,BF$1)</f>
        <v>#VALUE!</v>
      </c>
      <c r="BG786" s="17" t="e">
        <f>SUMIFS('[1]Deals (investment)'!$C:$C,'[1]Deals (investment)'!$B:$B,$A786,'[1]Deals (investment)'!$V:$V,BG$1)</f>
        <v>#VALUE!</v>
      </c>
      <c r="BH786" s="17" t="e">
        <f>SUMIFS('[1]Deals (investment)'!$C:$C,'[1]Deals (investment)'!$B:$B,$A786,'[1]Deals (investment)'!$V:$V,BH$1)</f>
        <v>#VALUE!</v>
      </c>
      <c r="BI786" s="17" t="e">
        <f>SUMIFS('[1]Deals (investment)'!$C:$C,'[1]Deals (investment)'!$B:$B,$A786,'[1]Deals (investment)'!$V:$V,BI$1)</f>
        <v>#VALUE!</v>
      </c>
      <c r="BJ786" s="17" t="e">
        <f>SUMIFS('[1]Deals (investment)'!$C:$C,'[1]Deals (investment)'!$B:$B,$A786,'[1]Deals (investment)'!$V:$V,BJ$1)</f>
        <v>#VALUE!</v>
      </c>
      <c r="BK786" s="17" t="e">
        <f>SUMIFS('[1]Deals (investment)'!$C:$C,'[1]Deals (investment)'!$B:$B,$A786,'[1]Deals (investment)'!$V:$V,BK$1)</f>
        <v>#VALUE!</v>
      </c>
      <c r="BL786" s="17" t="e">
        <f>SUMIFS('[1]Deals (investment)'!$C:$C,'[1]Deals (investment)'!$B:$B,$A786,'[1]Deals (investment)'!$V:$V,BL$1)</f>
        <v>#VALUE!</v>
      </c>
      <c r="BM786" s="17" t="e">
        <f>SUMIFS('[1]Deals (investment)'!$C:$C,'[1]Deals (investment)'!$B:$B,$A786,'[1]Deals (investment)'!$V:$V,BM$1)</f>
        <v>#VALUE!</v>
      </c>
      <c r="BN786" s="15"/>
      <c r="BO786" s="15"/>
      <c r="BP786" s="22"/>
      <c r="BQ786" s="15"/>
      <c r="BR786" s="15"/>
      <c r="BS786" s="15"/>
      <c r="BT786" s="15"/>
      <c r="BU786" s="15"/>
      <c r="BV786" s="15"/>
      <c r="BW786" s="15"/>
      <c r="BX786" s="15"/>
      <c r="BY786" s="15"/>
      <c r="BZ786" s="15"/>
      <c r="CA786" s="15"/>
      <c r="CB786" s="15"/>
      <c r="CC786" s="15"/>
      <c r="CD786" s="15" t="str">
        <f t="shared" si="120"/>
        <v>Cortex LogicCortex Logic is an Artificial Intelligence (AI) software and solutions company that helps businesses thrive in the Smart Technology Era, an era that builds on the digital revolution but categorized by the fusion of smart technologies that’s blurring the lines between the physical, digital and biological spheres and demands fast adaption and agility...Active</v>
      </c>
      <c r="CE786" s="15"/>
      <c r="CF786" s="15"/>
      <c r="CG786" s="15"/>
      <c r="CH786" s="15"/>
      <c r="CI786" s="15"/>
      <c r="CJ786" s="15"/>
    </row>
    <row r="787" spans="1:88" ht="12.75">
      <c r="A787" s="15" t="s">
        <v>5685</v>
      </c>
      <c r="B787" s="15" t="s">
        <v>5686</v>
      </c>
      <c r="C787" s="15" t="s">
        <v>58</v>
      </c>
      <c r="D787" s="16">
        <v>1983</v>
      </c>
      <c r="E787" s="15" t="s">
        <v>5687</v>
      </c>
      <c r="F787" s="15"/>
      <c r="G787" s="15"/>
      <c r="H787" s="15"/>
      <c r="I787" s="15"/>
      <c r="J787" s="15"/>
      <c r="K787" s="17" t="e">
        <f t="shared" si="105"/>
        <v>#VALUE!</v>
      </c>
      <c r="L787" s="15"/>
      <c r="M787" s="18" t="e">
        <f t="shared" si="95"/>
        <v>#VALUE!</v>
      </c>
      <c r="N787" s="15"/>
      <c r="O787" s="15"/>
      <c r="P787" s="15"/>
      <c r="Q787" s="15"/>
      <c r="R787" s="15"/>
      <c r="S787" s="19"/>
      <c r="T787" s="15"/>
      <c r="U787" s="17"/>
      <c r="V787" s="15" t="s">
        <v>5688</v>
      </c>
      <c r="W787" s="15"/>
      <c r="X787" s="15" t="s">
        <v>64</v>
      </c>
      <c r="Y787" s="15"/>
      <c r="AB787" s="20"/>
      <c r="AC787" s="21" t="s">
        <v>5689</v>
      </c>
      <c r="AD787" s="21" t="s">
        <v>5690</v>
      </c>
      <c r="AE787" s="15"/>
      <c r="AF787" s="21" t="s">
        <v>5691</v>
      </c>
      <c r="AG787" s="22">
        <f t="shared" si="121"/>
        <v>0.35483870967741937</v>
      </c>
      <c r="AH787" s="15" t="str">
        <f t="shared" si="118"/>
        <v/>
      </c>
      <c r="AI787" s="22" t="e">
        <f>VLOOKUP(A787,'[1]Deals (investment)'!$B$2:$Z$1497,1,FALSE)</f>
        <v>#N/A</v>
      </c>
      <c r="AJ787" s="22" t="e">
        <f>VLOOKUP(A787,'[1]Deals (investment)'!$B$2:$Z$870,15,FALSE)</f>
        <v>#N/A</v>
      </c>
      <c r="AK787" s="17" t="e">
        <f>VLOOKUP(A787,'[1]Deals (Exits)'!B:B,1,FALSE)</f>
        <v>#N/A</v>
      </c>
      <c r="AL787" s="23" t="e">
        <f>VLOOKUP(G787,[1]Lookups!$V$3:$Y$197,4,FALSE)</f>
        <v>#N/A</v>
      </c>
      <c r="AM787" s="17" t="str">
        <f>VLOOKUP(X787,[1]Lookups!$B$3:$C$200,2,FALSE)</f>
        <v>E-commerce &amp; Retail</v>
      </c>
      <c r="AN787" s="17" t="e">
        <f>VLOOKUP(R787,[1]Lookups!$H$3:$I$69,2,FALSE)</f>
        <v>#N/A</v>
      </c>
      <c r="AO787" s="17" t="e">
        <f>VLOOKUP(T787,[1]Lookups!$H$3:$I$69,2,FALSE)</f>
        <v>#N/A</v>
      </c>
      <c r="AP787" s="17" t="e">
        <f>VLOOKUP(AN787,[1]Lookups!$N$3:$O$11,2,FALSE)</f>
        <v>#N/A</v>
      </c>
      <c r="AQ787" s="18" t="e">
        <f>COUNTIFS('[1]Deals (investment)'!$B:$B,$A787)</f>
        <v>#VALUE!</v>
      </c>
      <c r="AR787" s="18" t="e">
        <f>COUNTIFS('[1]Deals (investment)'!$B:$B,$A787,'[1]Deals (investment)'!$T:$T,$AW$1)+COUNTIFS('[1]Deals (investment)'!$B:$B,$A787,'[1]Deals (investment)'!$T:$T,$AX$1)+COUNTIFS('[1]Deals (investment)'!$B:$B,$A787,'[1]Deals (investment)'!$T:$T,$AY$1)</f>
        <v>#VALUE!</v>
      </c>
      <c r="AS787" s="17" t="e">
        <f>SUMIFS('[1]Deals (investment)'!$C:$C,'[1]Deals (investment)'!$B:$B,$A787)</f>
        <v>#VALUE!</v>
      </c>
      <c r="AT787" s="17" t="e">
        <f t="shared" si="106"/>
        <v>#VALUE!</v>
      </c>
      <c r="AU787" s="18" t="e">
        <f>COUNTIF('[1]Deals (Exits)'!$B:$B,A787)</f>
        <v>#VALUE!</v>
      </c>
      <c r="AV787" s="17" t="e">
        <f>SUMIFS('[1]Deals (investment)'!$C:$C,'[1]Deals (investment)'!$B:$B,$A787,'[1]Deals (investment)'!$T:$T,AV$1)</f>
        <v>#VALUE!</v>
      </c>
      <c r="AW787" s="17" t="e">
        <f>SUMIFS('[1]Deals (investment)'!$C:$C,'[1]Deals (investment)'!$B:$B,$A787,'[1]Deals (investment)'!$T:$T,AW$1)</f>
        <v>#VALUE!</v>
      </c>
      <c r="AX787" s="17" t="e">
        <f>SUMIFS('[1]Deals (investment)'!$C:$C,'[1]Deals (investment)'!$B:$B,$A787,'[1]Deals (investment)'!$T:$T,AX$1)</f>
        <v>#VALUE!</v>
      </c>
      <c r="AY787" s="17" t="e">
        <f>SUMIFS('[1]Deals (investment)'!$C:$C,'[1]Deals (investment)'!$B:$B,$A787,'[1]Deals (investment)'!$T:$T,AY$1)</f>
        <v>#VALUE!</v>
      </c>
      <c r="AZ787" s="17" t="e">
        <f>SUMIFS('[1]Deals (investment)'!$C:$C,'[1]Deals (investment)'!$B:$B,$A787,'[1]Deals (investment)'!$T:$T,AZ$1)</f>
        <v>#VALUE!</v>
      </c>
      <c r="BA787" s="17" t="e">
        <f>SUMIFS('[1]Deals (investment)'!$C:$C,'[1]Deals (investment)'!$B:$B,$A787,'[1]Deals (investment)'!$T:$T,BA$1)</f>
        <v>#VALUE!</v>
      </c>
      <c r="BB787" s="17" t="e">
        <f>SUMIFS('[1]Deals (investment)'!$C:$C,'[1]Deals (investment)'!$B:$B,$A787,'[1]Deals (investment)'!$T:$T,BB$1)</f>
        <v>#VALUE!</v>
      </c>
      <c r="BC787" s="17" t="e">
        <f>SUMIFS('[1]Deals (Exits)'!$C:$C,'[1]Deals (Exits)'!$B:$B,$A787)</f>
        <v>#VALUE!</v>
      </c>
      <c r="BD787" s="17" t="e">
        <f>SUMIFS('[1]Deals (investment)'!$C:$C,'[1]Deals (investment)'!$B:$B,$A787,'[1]Deals (investment)'!$V:$V,BD$1)</f>
        <v>#VALUE!</v>
      </c>
      <c r="BE787" s="17" t="e">
        <f>SUMIFS('[1]Deals (investment)'!$C:$C,'[1]Deals (investment)'!$B:$B,$A787,'[1]Deals (investment)'!$V:$V,BE$1)</f>
        <v>#VALUE!</v>
      </c>
      <c r="BF787" s="17" t="e">
        <f>SUMIFS('[1]Deals (investment)'!$C:$C,'[1]Deals (investment)'!$B:$B,$A787,'[1]Deals (investment)'!$V:$V,BF$1)</f>
        <v>#VALUE!</v>
      </c>
      <c r="BG787" s="17" t="e">
        <f>SUMIFS('[1]Deals (investment)'!$C:$C,'[1]Deals (investment)'!$B:$B,$A787,'[1]Deals (investment)'!$V:$V,BG$1)</f>
        <v>#VALUE!</v>
      </c>
      <c r="BH787" s="17" t="e">
        <f>SUMIFS('[1]Deals (investment)'!$C:$C,'[1]Deals (investment)'!$B:$B,$A787,'[1]Deals (investment)'!$V:$V,BH$1)</f>
        <v>#VALUE!</v>
      </c>
      <c r="BI787" s="17" t="e">
        <f>SUMIFS('[1]Deals (investment)'!$C:$C,'[1]Deals (investment)'!$B:$B,$A787,'[1]Deals (investment)'!$V:$V,BI$1)</f>
        <v>#VALUE!</v>
      </c>
      <c r="BJ787" s="17" t="e">
        <f>SUMIFS('[1]Deals (investment)'!$C:$C,'[1]Deals (investment)'!$B:$B,$A787,'[1]Deals (investment)'!$V:$V,BJ$1)</f>
        <v>#VALUE!</v>
      </c>
      <c r="BK787" s="17" t="e">
        <f>SUMIFS('[1]Deals (investment)'!$C:$C,'[1]Deals (investment)'!$B:$B,$A787,'[1]Deals (investment)'!$V:$V,BK$1)</f>
        <v>#VALUE!</v>
      </c>
      <c r="BL787" s="17" t="e">
        <f>SUMIFS('[1]Deals (investment)'!$C:$C,'[1]Deals (investment)'!$B:$B,$A787,'[1]Deals (investment)'!$V:$V,BL$1)</f>
        <v>#VALUE!</v>
      </c>
      <c r="BM787" s="17" t="e">
        <f>SUMIFS('[1]Deals (investment)'!$C:$C,'[1]Deals (investment)'!$B:$B,$A787,'[1]Deals (investment)'!$V:$V,BM$1)</f>
        <v>#VALUE!</v>
      </c>
      <c r="BN787" s="15"/>
      <c r="BO787" s="15"/>
      <c r="BP787" s="22"/>
      <c r="BQ787" s="15"/>
      <c r="BR787" s="15"/>
      <c r="BS787" s="15"/>
      <c r="BT787" s="15"/>
      <c r="BU787" s="15"/>
      <c r="BV787" s="15"/>
      <c r="BW787" s="15"/>
      <c r="BX787" s="15"/>
      <c r="BY787" s="15"/>
      <c r="BZ787" s="15"/>
      <c r="CA787" s="15"/>
      <c r="CB787" s="15"/>
      <c r="CC787" s="15"/>
      <c r="CD787" s="15" t="str">
        <f t="shared" si="120"/>
        <v>dafrutaDafrutaUSA imports products from around the world to introduce new and lasting impressions. We are always trying to find products that are unique and great tasting.Active</v>
      </c>
      <c r="CE787" s="15"/>
      <c r="CF787" s="15"/>
      <c r="CG787" s="15"/>
      <c r="CH787" s="15"/>
      <c r="CI787" s="15"/>
      <c r="CJ787" s="15"/>
    </row>
    <row r="788" spans="1:88" ht="12.75">
      <c r="A788" s="15" t="s">
        <v>5692</v>
      </c>
      <c r="B788" s="15" t="s">
        <v>5693</v>
      </c>
      <c r="C788" s="15" t="s">
        <v>58</v>
      </c>
      <c r="D788" s="16">
        <v>2017</v>
      </c>
      <c r="E788" s="15" t="s">
        <v>118</v>
      </c>
      <c r="F788" s="15"/>
      <c r="G788" s="15"/>
      <c r="H788" s="15"/>
      <c r="I788" s="15"/>
      <c r="J788" s="15"/>
      <c r="K788" s="17" t="e">
        <f t="shared" si="105"/>
        <v>#VALUE!</v>
      </c>
      <c r="L788" s="15"/>
      <c r="M788" s="18" t="e">
        <f t="shared" si="95"/>
        <v>#VALUE!</v>
      </c>
      <c r="N788" s="15"/>
      <c r="O788" s="15"/>
      <c r="P788" s="15"/>
      <c r="Q788" s="15"/>
      <c r="R788" s="15"/>
      <c r="S788" s="19"/>
      <c r="T788" s="15"/>
      <c r="U788" s="17"/>
      <c r="V788" s="15" t="s">
        <v>5694</v>
      </c>
      <c r="W788" s="15"/>
      <c r="X788" s="15" t="s">
        <v>538</v>
      </c>
      <c r="Y788" s="15" t="s">
        <v>5695</v>
      </c>
      <c r="AB788" s="20"/>
      <c r="AC788" s="21" t="s">
        <v>5696</v>
      </c>
      <c r="AD788" s="15"/>
      <c r="AE788" s="21" t="s">
        <v>5697</v>
      </c>
      <c r="AF788" s="15"/>
      <c r="AG788" s="22">
        <f t="shared" si="121"/>
        <v>0.35483870967741937</v>
      </c>
      <c r="AH788" s="15" t="str">
        <f t="shared" si="118"/>
        <v/>
      </c>
      <c r="AI788" s="22" t="e">
        <f>VLOOKUP(A788,'[1]Deals (investment)'!$B$2:$Z$1497,1,FALSE)</f>
        <v>#N/A</v>
      </c>
      <c r="AJ788" s="22" t="e">
        <f>VLOOKUP(A788,'[1]Deals (investment)'!$B$2:$Z$870,15,FALSE)</f>
        <v>#N/A</v>
      </c>
      <c r="AK788" s="17" t="e">
        <f>VLOOKUP(A788,'[1]Deals (Exits)'!B:B,1,FALSE)</f>
        <v>#N/A</v>
      </c>
      <c r="AL788" s="23" t="e">
        <f>VLOOKUP(G788,[1]Lookups!$V$3:$Y$197,4,FALSE)</f>
        <v>#N/A</v>
      </c>
      <c r="AM788" s="17" t="str">
        <f>VLOOKUP(X788,[1]Lookups!$B$3:$C$200,2,FALSE)</f>
        <v>Agriculture</v>
      </c>
      <c r="AN788" s="17" t="e">
        <f>VLOOKUP(R788,[1]Lookups!$H$3:$I$69,2,FALSE)</f>
        <v>#N/A</v>
      </c>
      <c r="AO788" s="17" t="e">
        <f>VLOOKUP(T788,[1]Lookups!$H$3:$I$69,2,FALSE)</f>
        <v>#N/A</v>
      </c>
      <c r="AP788" s="17" t="e">
        <f>VLOOKUP(AN788,[1]Lookups!$N$3:$O$11,2,FALSE)</f>
        <v>#N/A</v>
      </c>
      <c r="AQ788" s="18" t="e">
        <f>COUNTIFS('[1]Deals (investment)'!$B:$B,$A788)</f>
        <v>#VALUE!</v>
      </c>
      <c r="AR788" s="18" t="e">
        <f>COUNTIFS('[1]Deals (investment)'!$B:$B,$A788,'[1]Deals (investment)'!$T:$T,$AW$1)+COUNTIFS('[1]Deals (investment)'!$B:$B,$A788,'[1]Deals (investment)'!$T:$T,$AX$1)+COUNTIFS('[1]Deals (investment)'!$B:$B,$A788,'[1]Deals (investment)'!$T:$T,$AY$1)</f>
        <v>#VALUE!</v>
      </c>
      <c r="AS788" s="17" t="e">
        <f>SUMIFS('[1]Deals (investment)'!$C:$C,'[1]Deals (investment)'!$B:$B,$A788)</f>
        <v>#VALUE!</v>
      </c>
      <c r="AT788" s="17" t="e">
        <f t="shared" si="106"/>
        <v>#VALUE!</v>
      </c>
      <c r="AU788" s="18" t="e">
        <f>COUNTIF('[1]Deals (Exits)'!$B:$B,A788)</f>
        <v>#VALUE!</v>
      </c>
      <c r="AV788" s="17" t="e">
        <f>SUMIFS('[1]Deals (investment)'!$C:$C,'[1]Deals (investment)'!$B:$B,$A788,'[1]Deals (investment)'!$T:$T,AV$1)</f>
        <v>#VALUE!</v>
      </c>
      <c r="AW788" s="17" t="e">
        <f>SUMIFS('[1]Deals (investment)'!$C:$C,'[1]Deals (investment)'!$B:$B,$A788,'[1]Deals (investment)'!$T:$T,AW$1)</f>
        <v>#VALUE!</v>
      </c>
      <c r="AX788" s="17" t="e">
        <f>SUMIFS('[1]Deals (investment)'!$C:$C,'[1]Deals (investment)'!$B:$B,$A788,'[1]Deals (investment)'!$T:$T,AX$1)</f>
        <v>#VALUE!</v>
      </c>
      <c r="AY788" s="17" t="e">
        <f>SUMIFS('[1]Deals (investment)'!$C:$C,'[1]Deals (investment)'!$B:$B,$A788,'[1]Deals (investment)'!$T:$T,AY$1)</f>
        <v>#VALUE!</v>
      </c>
      <c r="AZ788" s="17" t="e">
        <f>SUMIFS('[1]Deals (investment)'!$C:$C,'[1]Deals (investment)'!$B:$B,$A788,'[1]Deals (investment)'!$T:$T,AZ$1)</f>
        <v>#VALUE!</v>
      </c>
      <c r="BA788" s="17" t="e">
        <f>SUMIFS('[1]Deals (investment)'!$C:$C,'[1]Deals (investment)'!$B:$B,$A788,'[1]Deals (investment)'!$T:$T,BA$1)</f>
        <v>#VALUE!</v>
      </c>
      <c r="BB788" s="17" t="e">
        <f>SUMIFS('[1]Deals (investment)'!$C:$C,'[1]Deals (investment)'!$B:$B,$A788,'[1]Deals (investment)'!$T:$T,BB$1)</f>
        <v>#VALUE!</v>
      </c>
      <c r="BC788" s="17" t="e">
        <f>SUMIFS('[1]Deals (Exits)'!$C:$C,'[1]Deals (Exits)'!$B:$B,$A788)</f>
        <v>#VALUE!</v>
      </c>
      <c r="BD788" s="17" t="e">
        <f>SUMIFS('[1]Deals (investment)'!$C:$C,'[1]Deals (investment)'!$B:$B,$A788,'[1]Deals (investment)'!$V:$V,BD$1)</f>
        <v>#VALUE!</v>
      </c>
      <c r="BE788" s="17" t="e">
        <f>SUMIFS('[1]Deals (investment)'!$C:$C,'[1]Deals (investment)'!$B:$B,$A788,'[1]Deals (investment)'!$V:$V,BE$1)</f>
        <v>#VALUE!</v>
      </c>
      <c r="BF788" s="17" t="e">
        <f>SUMIFS('[1]Deals (investment)'!$C:$C,'[1]Deals (investment)'!$B:$B,$A788,'[1]Deals (investment)'!$V:$V,BF$1)</f>
        <v>#VALUE!</v>
      </c>
      <c r="BG788" s="17" t="e">
        <f>SUMIFS('[1]Deals (investment)'!$C:$C,'[1]Deals (investment)'!$B:$B,$A788,'[1]Deals (investment)'!$V:$V,BG$1)</f>
        <v>#VALUE!</v>
      </c>
      <c r="BH788" s="17" t="e">
        <f>SUMIFS('[1]Deals (investment)'!$C:$C,'[1]Deals (investment)'!$B:$B,$A788,'[1]Deals (investment)'!$V:$V,BH$1)</f>
        <v>#VALUE!</v>
      </c>
      <c r="BI788" s="17" t="e">
        <f>SUMIFS('[1]Deals (investment)'!$C:$C,'[1]Deals (investment)'!$B:$B,$A788,'[1]Deals (investment)'!$V:$V,BI$1)</f>
        <v>#VALUE!</v>
      </c>
      <c r="BJ788" s="17" t="e">
        <f>SUMIFS('[1]Deals (investment)'!$C:$C,'[1]Deals (investment)'!$B:$B,$A788,'[1]Deals (investment)'!$V:$V,BJ$1)</f>
        <v>#VALUE!</v>
      </c>
      <c r="BK788" s="17" t="e">
        <f>SUMIFS('[1]Deals (investment)'!$C:$C,'[1]Deals (investment)'!$B:$B,$A788,'[1]Deals (investment)'!$V:$V,BK$1)</f>
        <v>#VALUE!</v>
      </c>
      <c r="BL788" s="17" t="e">
        <f>SUMIFS('[1]Deals (investment)'!$C:$C,'[1]Deals (investment)'!$B:$B,$A788,'[1]Deals (investment)'!$V:$V,BL$1)</f>
        <v>#VALUE!</v>
      </c>
      <c r="BM788" s="17" t="e">
        <f>SUMIFS('[1]Deals (investment)'!$C:$C,'[1]Deals (investment)'!$B:$B,$A788,'[1]Deals (investment)'!$V:$V,BM$1)</f>
        <v>#VALUE!</v>
      </c>
      <c r="BN788" s="15"/>
      <c r="BO788" s="15"/>
      <c r="BP788" s="22"/>
      <c r="BQ788" s="15"/>
      <c r="BR788" s="15"/>
      <c r="BS788" s="15"/>
      <c r="BT788" s="15"/>
      <c r="BU788" s="15"/>
      <c r="BV788" s="15"/>
      <c r="BW788" s="15"/>
      <c r="BX788" s="15"/>
      <c r="BY788" s="15"/>
      <c r="BZ788" s="15"/>
      <c r="CA788" s="15"/>
      <c r="CB788" s="15"/>
      <c r="CC788" s="15"/>
      <c r="CD788" s="15" t="str">
        <f t="shared" si="120"/>
        <v>DaktaripapEvery day millions of poor farmers in Africa struggle to achieve good crop and livestock health care because of poor access to credible climate information, insurance, agronomy and veterinary servicesActive</v>
      </c>
      <c r="CE788" s="15"/>
      <c r="CF788" s="15"/>
      <c r="CG788" s="15"/>
      <c r="CH788" s="15"/>
      <c r="CI788" s="15"/>
      <c r="CJ788" s="15"/>
    </row>
    <row r="789" spans="1:88" ht="12.75">
      <c r="A789" s="15" t="s">
        <v>5698</v>
      </c>
      <c r="B789" s="15" t="s">
        <v>5699</v>
      </c>
      <c r="C789" s="15" t="s">
        <v>58</v>
      </c>
      <c r="D789" s="16">
        <v>2017</v>
      </c>
      <c r="E789" s="15" t="s">
        <v>5700</v>
      </c>
      <c r="F789" s="15"/>
      <c r="G789" s="15"/>
      <c r="H789" s="15"/>
      <c r="I789" s="15"/>
      <c r="J789" s="15"/>
      <c r="K789" s="17" t="e">
        <f t="shared" si="105"/>
        <v>#VALUE!</v>
      </c>
      <c r="L789" s="15"/>
      <c r="M789" s="18" t="e">
        <f t="shared" si="95"/>
        <v>#VALUE!</v>
      </c>
      <c r="N789" s="15"/>
      <c r="O789" s="15"/>
      <c r="P789" s="15"/>
      <c r="Q789" s="15"/>
      <c r="R789" s="15"/>
      <c r="S789" s="19"/>
      <c r="T789" s="15"/>
      <c r="U789" s="17"/>
      <c r="V789" s="15" t="s">
        <v>5701</v>
      </c>
      <c r="W789" s="15"/>
      <c r="X789" s="15" t="s">
        <v>5702</v>
      </c>
      <c r="Y789" s="15" t="s">
        <v>5703</v>
      </c>
      <c r="AB789" s="20"/>
      <c r="AC789" s="21" t="s">
        <v>5704</v>
      </c>
      <c r="AD789" s="21" t="s">
        <v>5705</v>
      </c>
      <c r="AE789" s="21" t="s">
        <v>5706</v>
      </c>
      <c r="AF789" s="21" t="s">
        <v>5707</v>
      </c>
      <c r="AG789" s="22">
        <f t="shared" si="121"/>
        <v>0.41935483870967744</v>
      </c>
      <c r="AH789" s="15" t="str">
        <f t="shared" si="118"/>
        <v/>
      </c>
      <c r="AI789" s="22" t="e">
        <f>VLOOKUP(A789,'[1]Deals (investment)'!$B$2:$Z$1497,1,FALSE)</f>
        <v>#N/A</v>
      </c>
      <c r="AJ789" s="22" t="e">
        <f>VLOOKUP(A789,'[1]Deals (investment)'!$B$2:$Z$870,15,FALSE)</f>
        <v>#N/A</v>
      </c>
      <c r="AK789" s="17" t="e">
        <f>VLOOKUP(A789,'[1]Deals (Exits)'!B:B,1,FALSE)</f>
        <v>#N/A</v>
      </c>
      <c r="AL789" s="23" t="e">
        <f>VLOOKUP(G789,[1]Lookups!$V$3:$Y$197,4,FALSE)</f>
        <v>#N/A</v>
      </c>
      <c r="AM789" s="17" t="str">
        <f>VLOOKUP(X789,[1]Lookups!$B$3:$C$200,2,FALSE)</f>
        <v>Media &amp; Entertainment</v>
      </c>
      <c r="AN789" s="17" t="e">
        <f>VLOOKUP(R789,[1]Lookups!$H$3:$I$69,2,FALSE)</f>
        <v>#N/A</v>
      </c>
      <c r="AO789" s="17" t="e">
        <f>VLOOKUP(T789,[1]Lookups!$H$3:$I$69,2,FALSE)</f>
        <v>#N/A</v>
      </c>
      <c r="AP789" s="17" t="e">
        <f>VLOOKUP(AN789,[1]Lookups!$N$3:$O$11,2,FALSE)</f>
        <v>#N/A</v>
      </c>
      <c r="AQ789" s="18" t="e">
        <f>COUNTIFS('[1]Deals (investment)'!$B:$B,$A789)</f>
        <v>#VALUE!</v>
      </c>
      <c r="AR789" s="18" t="e">
        <f>COUNTIFS('[1]Deals (investment)'!$B:$B,$A789,'[1]Deals (investment)'!$T:$T,$AW$1)+COUNTIFS('[1]Deals (investment)'!$B:$B,$A789,'[1]Deals (investment)'!$T:$T,$AX$1)+COUNTIFS('[1]Deals (investment)'!$B:$B,$A789,'[1]Deals (investment)'!$T:$T,$AY$1)</f>
        <v>#VALUE!</v>
      </c>
      <c r="AS789" s="17" t="e">
        <f>SUMIFS('[1]Deals (investment)'!$C:$C,'[1]Deals (investment)'!$B:$B,$A789)</f>
        <v>#VALUE!</v>
      </c>
      <c r="AT789" s="17" t="e">
        <f t="shared" si="106"/>
        <v>#VALUE!</v>
      </c>
      <c r="AU789" s="18" t="e">
        <f>COUNTIF('[1]Deals (Exits)'!$B:$B,A789)</f>
        <v>#VALUE!</v>
      </c>
      <c r="AV789" s="17" t="e">
        <f>SUMIFS('[1]Deals (investment)'!$C:$C,'[1]Deals (investment)'!$B:$B,$A789,'[1]Deals (investment)'!$T:$T,AV$1)</f>
        <v>#VALUE!</v>
      </c>
      <c r="AW789" s="17" t="e">
        <f>SUMIFS('[1]Deals (investment)'!$C:$C,'[1]Deals (investment)'!$B:$B,$A789,'[1]Deals (investment)'!$T:$T,AW$1)</f>
        <v>#VALUE!</v>
      </c>
      <c r="AX789" s="17" t="e">
        <f>SUMIFS('[1]Deals (investment)'!$C:$C,'[1]Deals (investment)'!$B:$B,$A789,'[1]Deals (investment)'!$T:$T,AX$1)</f>
        <v>#VALUE!</v>
      </c>
      <c r="AY789" s="17" t="e">
        <f>SUMIFS('[1]Deals (investment)'!$C:$C,'[1]Deals (investment)'!$B:$B,$A789,'[1]Deals (investment)'!$T:$T,AY$1)</f>
        <v>#VALUE!</v>
      </c>
      <c r="AZ789" s="17" t="e">
        <f>SUMIFS('[1]Deals (investment)'!$C:$C,'[1]Deals (investment)'!$B:$B,$A789,'[1]Deals (investment)'!$T:$T,AZ$1)</f>
        <v>#VALUE!</v>
      </c>
      <c r="BA789" s="17" t="e">
        <f>SUMIFS('[1]Deals (investment)'!$C:$C,'[1]Deals (investment)'!$B:$B,$A789,'[1]Deals (investment)'!$T:$T,BA$1)</f>
        <v>#VALUE!</v>
      </c>
      <c r="BB789" s="17" t="e">
        <f>SUMIFS('[1]Deals (investment)'!$C:$C,'[1]Deals (investment)'!$B:$B,$A789,'[1]Deals (investment)'!$T:$T,BB$1)</f>
        <v>#VALUE!</v>
      </c>
      <c r="BC789" s="17" t="e">
        <f>SUMIFS('[1]Deals (Exits)'!$C:$C,'[1]Deals (Exits)'!$B:$B,$A789)</f>
        <v>#VALUE!</v>
      </c>
      <c r="BD789" s="17" t="e">
        <f>SUMIFS('[1]Deals (investment)'!$C:$C,'[1]Deals (investment)'!$B:$B,$A789,'[1]Deals (investment)'!$V:$V,BD$1)</f>
        <v>#VALUE!</v>
      </c>
      <c r="BE789" s="17" t="e">
        <f>SUMIFS('[1]Deals (investment)'!$C:$C,'[1]Deals (investment)'!$B:$B,$A789,'[1]Deals (investment)'!$V:$V,BE$1)</f>
        <v>#VALUE!</v>
      </c>
      <c r="BF789" s="17" t="e">
        <f>SUMIFS('[1]Deals (investment)'!$C:$C,'[1]Deals (investment)'!$B:$B,$A789,'[1]Deals (investment)'!$V:$V,BF$1)</f>
        <v>#VALUE!</v>
      </c>
      <c r="BG789" s="17" t="e">
        <f>SUMIFS('[1]Deals (investment)'!$C:$C,'[1]Deals (investment)'!$B:$B,$A789,'[1]Deals (investment)'!$V:$V,BG$1)</f>
        <v>#VALUE!</v>
      </c>
      <c r="BH789" s="17" t="e">
        <f>SUMIFS('[1]Deals (investment)'!$C:$C,'[1]Deals (investment)'!$B:$B,$A789,'[1]Deals (investment)'!$V:$V,BH$1)</f>
        <v>#VALUE!</v>
      </c>
      <c r="BI789" s="17" t="e">
        <f>SUMIFS('[1]Deals (investment)'!$C:$C,'[1]Deals (investment)'!$B:$B,$A789,'[1]Deals (investment)'!$V:$V,BI$1)</f>
        <v>#VALUE!</v>
      </c>
      <c r="BJ789" s="17" t="e">
        <f>SUMIFS('[1]Deals (investment)'!$C:$C,'[1]Deals (investment)'!$B:$B,$A789,'[1]Deals (investment)'!$V:$V,BJ$1)</f>
        <v>#VALUE!</v>
      </c>
      <c r="BK789" s="17" t="e">
        <f>SUMIFS('[1]Deals (investment)'!$C:$C,'[1]Deals (investment)'!$B:$B,$A789,'[1]Deals (investment)'!$V:$V,BK$1)</f>
        <v>#VALUE!</v>
      </c>
      <c r="BL789" s="17" t="e">
        <f>SUMIFS('[1]Deals (investment)'!$C:$C,'[1]Deals (investment)'!$B:$B,$A789,'[1]Deals (investment)'!$V:$V,BL$1)</f>
        <v>#VALUE!</v>
      </c>
      <c r="BM789" s="17" t="e">
        <f>SUMIFS('[1]Deals (investment)'!$C:$C,'[1]Deals (investment)'!$B:$B,$A789,'[1]Deals (investment)'!$V:$V,BM$1)</f>
        <v>#VALUE!</v>
      </c>
      <c r="BN789" s="15"/>
      <c r="BO789" s="15"/>
      <c r="BP789" s="22"/>
      <c r="BQ789" s="15"/>
      <c r="BR789" s="15"/>
      <c r="BS789" s="15"/>
      <c r="BT789" s="15"/>
      <c r="BU789" s="15"/>
      <c r="BV789" s="15"/>
      <c r="BW789" s="15"/>
      <c r="BX789" s="15"/>
      <c r="BY789" s="15"/>
      <c r="BZ789" s="15"/>
      <c r="CA789" s="15"/>
      <c r="CB789" s="15"/>
      <c r="CC789" s="15"/>
      <c r="CD789" s="15" t="str">
        <f t="shared" si="120"/>
        <v>Dambe WarriorsDambe is an ancient one-handed boxing martial art form among the Hausa butchers of West AfricaActive</v>
      </c>
      <c r="CE789" s="15"/>
      <c r="CF789" s="15"/>
      <c r="CG789" s="15"/>
      <c r="CH789" s="15"/>
      <c r="CI789" s="15"/>
      <c r="CJ789" s="15"/>
    </row>
    <row r="790" spans="1:88" ht="12.75">
      <c r="A790" s="15" t="s">
        <v>5708</v>
      </c>
      <c r="B790" s="15" t="s">
        <v>5709</v>
      </c>
      <c r="C790" s="15" t="s">
        <v>58</v>
      </c>
      <c r="D790" s="16">
        <v>2015</v>
      </c>
      <c r="E790" s="26" t="s">
        <v>4870</v>
      </c>
      <c r="F790" s="26"/>
      <c r="G790" s="26" t="s">
        <v>4871</v>
      </c>
      <c r="H790" s="26"/>
      <c r="I790" s="15" t="s">
        <v>4871</v>
      </c>
      <c r="J790" s="26"/>
      <c r="K790" s="17" t="e">
        <f t="shared" si="105"/>
        <v>#VALUE!</v>
      </c>
      <c r="L790" s="15"/>
      <c r="M790" s="18" t="e">
        <f t="shared" si="95"/>
        <v>#VALUE!</v>
      </c>
      <c r="N790" s="15"/>
      <c r="O790" s="15"/>
      <c r="P790" s="15"/>
      <c r="Q790" s="24" t="e">
        <f ca="1">_xludf.MAXIFS('[1]Deals (investment)'!A:A,'[1]Deals (investment)'!B:B,A790)</f>
        <v>#NAME?</v>
      </c>
      <c r="R790" s="15"/>
      <c r="S790" s="19"/>
      <c r="T790" s="15"/>
      <c r="U790" s="17"/>
      <c r="V790" s="15"/>
      <c r="W790" s="15"/>
      <c r="X790" s="15" t="s">
        <v>404</v>
      </c>
      <c r="Y790" s="15" t="s">
        <v>5710</v>
      </c>
      <c r="AB790" s="20"/>
      <c r="AC790" s="15"/>
      <c r="AD790" s="27" t="s">
        <v>5711</v>
      </c>
      <c r="AE790" s="27" t="s">
        <v>5712</v>
      </c>
      <c r="AF790" s="27" t="s">
        <v>5713</v>
      </c>
      <c r="AG790" s="22">
        <f t="shared" ca="1" si="121"/>
        <v>0.45161290322580644</v>
      </c>
      <c r="AH790" s="15" t="str">
        <f t="shared" si="118"/>
        <v/>
      </c>
      <c r="AI790" s="22" t="e">
        <f>VLOOKUP(A790,'[1]Deals (investment)'!$B$2:$Z$1497,1,FALSE)</f>
        <v>#N/A</v>
      </c>
      <c r="AJ790" s="22" t="e">
        <f>VLOOKUP(A790,'[1]Deals (investment)'!$B$2:$Z$870,15,FALSE)</f>
        <v>#N/A</v>
      </c>
      <c r="AK790" s="17" t="e">
        <f>VLOOKUP(A790,'[1]Deals (Exits)'!B:B,1,FALSE)</f>
        <v>#N/A</v>
      </c>
      <c r="AL790" s="23">
        <f>VLOOKUP(G790,[1]Lookups!$V$3:$Y$197,4,FALSE)</f>
        <v>0</v>
      </c>
      <c r="AM790" s="17" t="str">
        <f>VLOOKUP(X790,[1]Lookups!$B$3:$C$200,2,FALSE)</f>
        <v>Other Technologies &amp; Information Technology</v>
      </c>
      <c r="AN790" s="17" t="e">
        <f>VLOOKUP(R790,[1]Lookups!$H$3:$I$69,2,FALSE)</f>
        <v>#N/A</v>
      </c>
      <c r="AO790" s="17" t="e">
        <f>VLOOKUP(T790,[1]Lookups!$H$3:$I$69,2,FALSE)</f>
        <v>#N/A</v>
      </c>
      <c r="AP790" s="17" t="e">
        <f>VLOOKUP(AN790,[1]Lookups!$N$3:$O$11,2,FALSE)</f>
        <v>#N/A</v>
      </c>
      <c r="AQ790" s="18" t="e">
        <f>COUNTIFS('[1]Deals (investment)'!$B:$B,$A790)</f>
        <v>#VALUE!</v>
      </c>
      <c r="AR790" s="18" t="e">
        <f>COUNTIFS('[1]Deals (investment)'!$B:$B,$A790,'[1]Deals (investment)'!$T:$T,$AW$1)+COUNTIFS('[1]Deals (investment)'!$B:$B,$A790,'[1]Deals (investment)'!$T:$T,$AX$1)+COUNTIFS('[1]Deals (investment)'!$B:$B,$A790,'[1]Deals (investment)'!$T:$T,$AY$1)</f>
        <v>#VALUE!</v>
      </c>
      <c r="AS790" s="17" t="e">
        <f>SUMIFS('[1]Deals (investment)'!$C:$C,'[1]Deals (investment)'!$B:$B,$A790)</f>
        <v>#VALUE!</v>
      </c>
      <c r="AT790" s="17" t="e">
        <f t="shared" si="106"/>
        <v>#VALUE!</v>
      </c>
      <c r="AU790" s="18" t="e">
        <f>COUNTIF('[1]Deals (Exits)'!$B:$B,A790)</f>
        <v>#VALUE!</v>
      </c>
      <c r="AV790" s="17" t="e">
        <f>SUMIFS('[1]Deals (investment)'!$C:$C,'[1]Deals (investment)'!$B:$B,$A790,'[1]Deals (investment)'!$T:$T,AV$1)</f>
        <v>#VALUE!</v>
      </c>
      <c r="AW790" s="17" t="e">
        <f>SUMIFS('[1]Deals (investment)'!$C:$C,'[1]Deals (investment)'!$B:$B,$A790,'[1]Deals (investment)'!$T:$T,AW$1)</f>
        <v>#VALUE!</v>
      </c>
      <c r="AX790" s="17" t="e">
        <f>SUMIFS('[1]Deals (investment)'!$C:$C,'[1]Deals (investment)'!$B:$B,$A790,'[1]Deals (investment)'!$T:$T,AX$1)</f>
        <v>#VALUE!</v>
      </c>
      <c r="AY790" s="17" t="e">
        <f>SUMIFS('[1]Deals (investment)'!$C:$C,'[1]Deals (investment)'!$B:$B,$A790,'[1]Deals (investment)'!$T:$T,AY$1)</f>
        <v>#VALUE!</v>
      </c>
      <c r="AZ790" s="17" t="e">
        <f>SUMIFS('[1]Deals (investment)'!$C:$C,'[1]Deals (investment)'!$B:$B,$A790,'[1]Deals (investment)'!$T:$T,AZ$1)</f>
        <v>#VALUE!</v>
      </c>
      <c r="BA790" s="17" t="e">
        <f>SUMIFS('[1]Deals (investment)'!$C:$C,'[1]Deals (investment)'!$B:$B,$A790,'[1]Deals (investment)'!$T:$T,BA$1)</f>
        <v>#VALUE!</v>
      </c>
      <c r="BB790" s="17" t="e">
        <f>SUMIFS('[1]Deals (investment)'!$C:$C,'[1]Deals (investment)'!$B:$B,$A790,'[1]Deals (investment)'!$T:$T,BB$1)</f>
        <v>#VALUE!</v>
      </c>
      <c r="BC790" s="17" t="e">
        <f>SUMIFS('[1]Deals (Exits)'!$C:$C,'[1]Deals (Exits)'!$B:$B,$A790)</f>
        <v>#VALUE!</v>
      </c>
      <c r="BD790" s="17" t="e">
        <f>SUMIFS('[1]Deals (investment)'!$C:$C,'[1]Deals (investment)'!$B:$B,$A790,'[1]Deals (investment)'!$V:$V,BD$1)</f>
        <v>#VALUE!</v>
      </c>
      <c r="BE790" s="17" t="e">
        <f>SUMIFS('[1]Deals (investment)'!$C:$C,'[1]Deals (investment)'!$B:$B,$A790,'[1]Deals (investment)'!$V:$V,BE$1)</f>
        <v>#VALUE!</v>
      </c>
      <c r="BF790" s="17" t="e">
        <f>SUMIFS('[1]Deals (investment)'!$C:$C,'[1]Deals (investment)'!$B:$B,$A790,'[1]Deals (investment)'!$V:$V,BF$1)</f>
        <v>#VALUE!</v>
      </c>
      <c r="BG790" s="17" t="e">
        <f>SUMIFS('[1]Deals (investment)'!$C:$C,'[1]Deals (investment)'!$B:$B,$A790,'[1]Deals (investment)'!$V:$V,BG$1)</f>
        <v>#VALUE!</v>
      </c>
      <c r="BH790" s="17" t="e">
        <f>SUMIFS('[1]Deals (investment)'!$C:$C,'[1]Deals (investment)'!$B:$B,$A790,'[1]Deals (investment)'!$V:$V,BH$1)</f>
        <v>#VALUE!</v>
      </c>
      <c r="BI790" s="17" t="e">
        <f>SUMIFS('[1]Deals (investment)'!$C:$C,'[1]Deals (investment)'!$B:$B,$A790,'[1]Deals (investment)'!$V:$V,BI$1)</f>
        <v>#VALUE!</v>
      </c>
      <c r="BJ790" s="17" t="e">
        <f>SUMIFS('[1]Deals (investment)'!$C:$C,'[1]Deals (investment)'!$B:$B,$A790,'[1]Deals (investment)'!$V:$V,BJ$1)</f>
        <v>#VALUE!</v>
      </c>
      <c r="BK790" s="17" t="e">
        <f>SUMIFS('[1]Deals (investment)'!$C:$C,'[1]Deals (investment)'!$B:$B,$A790,'[1]Deals (investment)'!$V:$V,BK$1)</f>
        <v>#VALUE!</v>
      </c>
      <c r="BL790" s="17" t="e">
        <f>SUMIFS('[1]Deals (investment)'!$C:$C,'[1]Deals (investment)'!$B:$B,$A790,'[1]Deals (investment)'!$V:$V,BL$1)</f>
        <v>#VALUE!</v>
      </c>
      <c r="BM790" s="17" t="e">
        <f>SUMIFS('[1]Deals (investment)'!$C:$C,'[1]Deals (investment)'!$B:$B,$A790,'[1]Deals (investment)'!$V:$V,BM$1)</f>
        <v>#VALUE!</v>
      </c>
      <c r="BN790" s="15"/>
      <c r="BO790" s="15"/>
      <c r="BP790" s="22"/>
      <c r="BQ790" s="15"/>
      <c r="BR790" s="15"/>
      <c r="BS790" s="15"/>
      <c r="BT790" s="15"/>
      <c r="BU790" s="15"/>
      <c r="BV790" s="15"/>
      <c r="BW790" s="15"/>
      <c r="BX790" s="15"/>
      <c r="BY790" s="15"/>
      <c r="BZ790" s="15"/>
      <c r="CA790" s="15"/>
      <c r="CB790" s="15"/>
      <c r="CC790" s="15"/>
      <c r="CD790" s="15" t="str">
        <f t="shared" si="120"/>
        <v>DashmakeDashmake is a Togolese company specialized in web, mobile and desktop app building, 2D and 3D animations and games creation.Active</v>
      </c>
      <c r="CE790" s="15"/>
      <c r="CF790" s="15"/>
      <c r="CG790" s="15"/>
      <c r="CH790" s="15"/>
      <c r="CI790" s="15"/>
      <c r="CJ790" s="15"/>
    </row>
    <row r="791" spans="1:88" ht="12.75">
      <c r="A791" s="15" t="s">
        <v>5714</v>
      </c>
      <c r="B791" s="15" t="s">
        <v>5715</v>
      </c>
      <c r="C791" s="15" t="s">
        <v>58</v>
      </c>
      <c r="D791" s="16">
        <v>2016</v>
      </c>
      <c r="E791" s="15" t="s">
        <v>5554</v>
      </c>
      <c r="F791" s="15"/>
      <c r="G791" s="15" t="s">
        <v>118</v>
      </c>
      <c r="H791" s="15"/>
      <c r="I791" s="15"/>
      <c r="J791" s="15"/>
      <c r="K791" s="17" t="e">
        <f t="shared" si="105"/>
        <v>#VALUE!</v>
      </c>
      <c r="L791" s="15"/>
      <c r="M791" s="18" t="e">
        <f t="shared" si="95"/>
        <v>#VALUE!</v>
      </c>
      <c r="N791" s="15"/>
      <c r="O791" s="15"/>
      <c r="P791" s="15"/>
      <c r="Q791" s="15"/>
      <c r="R791" s="15"/>
      <c r="S791" s="19"/>
      <c r="T791" s="15"/>
      <c r="U791" s="17"/>
      <c r="V791" s="15" t="s">
        <v>5716</v>
      </c>
      <c r="W791" s="15"/>
      <c r="X791" s="15"/>
      <c r="Y791" s="15" t="s">
        <v>191</v>
      </c>
      <c r="AB791" s="20"/>
      <c r="AC791" s="21" t="s">
        <v>5717</v>
      </c>
      <c r="AD791" s="21" t="s">
        <v>5718</v>
      </c>
      <c r="AE791" s="21" t="s">
        <v>5719</v>
      </c>
      <c r="AF791" s="21" t="s">
        <v>5720</v>
      </c>
      <c r="AG791" s="22">
        <f t="shared" si="121"/>
        <v>0.41935483870967744</v>
      </c>
      <c r="AH791" s="15" t="str">
        <f t="shared" si="118"/>
        <v/>
      </c>
      <c r="AI791" s="22" t="e">
        <f>VLOOKUP(A791,'[1]Deals (investment)'!$B$2:$Z$1497,1,FALSE)</f>
        <v>#N/A</v>
      </c>
      <c r="AJ791" s="22" t="e">
        <f>VLOOKUP(A791,'[1]Deals (investment)'!$B$2:$Z$870,15,FALSE)</f>
        <v>#N/A</v>
      </c>
      <c r="AK791" s="17" t="e">
        <f>VLOOKUP(A791,'[1]Deals (Exits)'!B:B,1,FALSE)</f>
        <v>#N/A</v>
      </c>
      <c r="AL791" s="23">
        <f>VLOOKUP(G791,[1]Lookups!$V$3:$Y$197,4,FALSE)</f>
        <v>0</v>
      </c>
      <c r="AM791" s="17" t="e">
        <f>VLOOKUP(X791,[1]Lookups!$B$3:$C$200,2,FALSE)</f>
        <v>#N/A</v>
      </c>
      <c r="AN791" s="17" t="e">
        <f>VLOOKUP(R791,[1]Lookups!$H$3:$I$69,2,FALSE)</f>
        <v>#N/A</v>
      </c>
      <c r="AO791" s="17" t="e">
        <f>VLOOKUP(T791,[1]Lookups!$H$3:$I$69,2,FALSE)</f>
        <v>#N/A</v>
      </c>
      <c r="AP791" s="17" t="e">
        <f>VLOOKUP(AN791,[1]Lookups!$N$3:$O$11,2,FALSE)</f>
        <v>#N/A</v>
      </c>
      <c r="AQ791" s="18" t="e">
        <f>COUNTIFS('[1]Deals (investment)'!$B:$B,$A791)</f>
        <v>#VALUE!</v>
      </c>
      <c r="AR791" s="18" t="e">
        <f>COUNTIFS('[1]Deals (investment)'!$B:$B,$A791,'[1]Deals (investment)'!$T:$T,$AW$1)+COUNTIFS('[1]Deals (investment)'!$B:$B,$A791,'[1]Deals (investment)'!$T:$T,$AX$1)+COUNTIFS('[1]Deals (investment)'!$B:$B,$A791,'[1]Deals (investment)'!$T:$T,$AY$1)</f>
        <v>#VALUE!</v>
      </c>
      <c r="AS791" s="17" t="e">
        <f>SUMIFS('[1]Deals (investment)'!$C:$C,'[1]Deals (investment)'!$B:$B,$A791)</f>
        <v>#VALUE!</v>
      </c>
      <c r="AT791" s="17" t="e">
        <f t="shared" si="106"/>
        <v>#VALUE!</v>
      </c>
      <c r="AU791" s="18" t="e">
        <f>COUNTIF('[1]Deals (Exits)'!$B:$B,A791)</f>
        <v>#VALUE!</v>
      </c>
      <c r="AV791" s="17" t="e">
        <f>SUMIFS('[1]Deals (investment)'!$C:$C,'[1]Deals (investment)'!$B:$B,$A791,'[1]Deals (investment)'!$T:$T,AV$1)</f>
        <v>#VALUE!</v>
      </c>
      <c r="AW791" s="17" t="e">
        <f>SUMIFS('[1]Deals (investment)'!$C:$C,'[1]Deals (investment)'!$B:$B,$A791,'[1]Deals (investment)'!$T:$T,AW$1)</f>
        <v>#VALUE!</v>
      </c>
      <c r="AX791" s="17" t="e">
        <f>SUMIFS('[1]Deals (investment)'!$C:$C,'[1]Deals (investment)'!$B:$B,$A791,'[1]Deals (investment)'!$T:$T,AX$1)</f>
        <v>#VALUE!</v>
      </c>
      <c r="AY791" s="17" t="e">
        <f>SUMIFS('[1]Deals (investment)'!$C:$C,'[1]Deals (investment)'!$B:$B,$A791,'[1]Deals (investment)'!$T:$T,AY$1)</f>
        <v>#VALUE!</v>
      </c>
      <c r="AZ791" s="17" t="e">
        <f>SUMIFS('[1]Deals (investment)'!$C:$C,'[1]Deals (investment)'!$B:$B,$A791,'[1]Deals (investment)'!$T:$T,AZ$1)</f>
        <v>#VALUE!</v>
      </c>
      <c r="BA791" s="17" t="e">
        <f>SUMIFS('[1]Deals (investment)'!$C:$C,'[1]Deals (investment)'!$B:$B,$A791,'[1]Deals (investment)'!$T:$T,BA$1)</f>
        <v>#VALUE!</v>
      </c>
      <c r="BB791" s="17" t="e">
        <f>SUMIFS('[1]Deals (investment)'!$C:$C,'[1]Deals (investment)'!$B:$B,$A791,'[1]Deals (investment)'!$T:$T,BB$1)</f>
        <v>#VALUE!</v>
      </c>
      <c r="BC791" s="17" t="e">
        <f>SUMIFS('[1]Deals (Exits)'!$C:$C,'[1]Deals (Exits)'!$B:$B,$A791)</f>
        <v>#VALUE!</v>
      </c>
      <c r="BD791" s="17" t="e">
        <f>SUMIFS('[1]Deals (investment)'!$C:$C,'[1]Deals (investment)'!$B:$B,$A791,'[1]Deals (investment)'!$V:$V,BD$1)</f>
        <v>#VALUE!</v>
      </c>
      <c r="BE791" s="17" t="e">
        <f>SUMIFS('[1]Deals (investment)'!$C:$C,'[1]Deals (investment)'!$B:$B,$A791,'[1]Deals (investment)'!$V:$V,BE$1)</f>
        <v>#VALUE!</v>
      </c>
      <c r="BF791" s="17" t="e">
        <f>SUMIFS('[1]Deals (investment)'!$C:$C,'[1]Deals (investment)'!$B:$B,$A791,'[1]Deals (investment)'!$V:$V,BF$1)</f>
        <v>#VALUE!</v>
      </c>
      <c r="BG791" s="17" t="e">
        <f>SUMIFS('[1]Deals (investment)'!$C:$C,'[1]Deals (investment)'!$B:$B,$A791,'[1]Deals (investment)'!$V:$V,BG$1)</f>
        <v>#VALUE!</v>
      </c>
      <c r="BH791" s="17" t="e">
        <f>SUMIFS('[1]Deals (investment)'!$C:$C,'[1]Deals (investment)'!$B:$B,$A791,'[1]Deals (investment)'!$V:$V,BH$1)</f>
        <v>#VALUE!</v>
      </c>
      <c r="BI791" s="17" t="e">
        <f>SUMIFS('[1]Deals (investment)'!$C:$C,'[1]Deals (investment)'!$B:$B,$A791,'[1]Deals (investment)'!$V:$V,BI$1)</f>
        <v>#VALUE!</v>
      </c>
      <c r="BJ791" s="17" t="e">
        <f>SUMIFS('[1]Deals (investment)'!$C:$C,'[1]Deals (investment)'!$B:$B,$A791,'[1]Deals (investment)'!$V:$V,BJ$1)</f>
        <v>#VALUE!</v>
      </c>
      <c r="BK791" s="17" t="e">
        <f>SUMIFS('[1]Deals (investment)'!$C:$C,'[1]Deals (investment)'!$B:$B,$A791,'[1]Deals (investment)'!$V:$V,BK$1)</f>
        <v>#VALUE!</v>
      </c>
      <c r="BL791" s="17" t="e">
        <f>SUMIFS('[1]Deals (investment)'!$C:$C,'[1]Deals (investment)'!$B:$B,$A791,'[1]Deals (investment)'!$V:$V,BL$1)</f>
        <v>#VALUE!</v>
      </c>
      <c r="BM791" s="17" t="e">
        <f>SUMIFS('[1]Deals (investment)'!$C:$C,'[1]Deals (investment)'!$B:$B,$A791,'[1]Deals (investment)'!$V:$V,BM$1)</f>
        <v>#VALUE!</v>
      </c>
      <c r="BN791" s="15"/>
      <c r="BO791" s="15"/>
      <c r="BP791" s="22"/>
      <c r="BQ791" s="15"/>
      <c r="BR791" s="15"/>
      <c r="BS791" s="15"/>
      <c r="BT791" s="15"/>
      <c r="BU791" s="15"/>
      <c r="BV791" s="15"/>
      <c r="BW791" s="15"/>
      <c r="BX791" s="15"/>
      <c r="BY791" s="15"/>
      <c r="BZ791" s="15"/>
      <c r="CA791" s="15"/>
      <c r="CB791" s="15"/>
      <c r="CC791" s="15"/>
      <c r="CD791" s="15" t="str">
        <f t="shared" si="120"/>
        <v>DawatiDawati is an innovative e-learning solution that solves the problem of access to quality education in Kenya, and Africa by extension.Active</v>
      </c>
      <c r="CE791" s="15"/>
      <c r="CF791" s="15"/>
      <c r="CG791" s="15"/>
      <c r="CH791" s="15"/>
      <c r="CI791" s="15"/>
      <c r="CJ791" s="15"/>
    </row>
    <row r="792" spans="1:88" ht="12.75">
      <c r="A792" s="15" t="s">
        <v>5721</v>
      </c>
      <c r="B792" s="15" t="s">
        <v>5722</v>
      </c>
      <c r="C792" s="15" t="s">
        <v>58</v>
      </c>
      <c r="D792" s="16">
        <v>2017</v>
      </c>
      <c r="E792" s="15"/>
      <c r="F792" s="15"/>
      <c r="G792" s="15" t="s">
        <v>702</v>
      </c>
      <c r="H792" s="15"/>
      <c r="I792" s="15" t="s">
        <v>702</v>
      </c>
      <c r="J792" s="15"/>
      <c r="K792" s="17" t="e">
        <f t="shared" si="105"/>
        <v>#VALUE!</v>
      </c>
      <c r="L792" s="15"/>
      <c r="M792" s="18" t="e">
        <f t="shared" si="95"/>
        <v>#VALUE!</v>
      </c>
      <c r="N792" s="15"/>
      <c r="O792" s="15"/>
      <c r="P792" s="15"/>
      <c r="Q792" s="15"/>
      <c r="R792" s="15"/>
      <c r="S792" s="19"/>
      <c r="T792" s="15"/>
      <c r="U792" s="17"/>
      <c r="V792" s="15" t="s">
        <v>5723</v>
      </c>
      <c r="W792" s="15"/>
      <c r="X792" s="15"/>
      <c r="Y792" s="15"/>
      <c r="AB792" s="20"/>
      <c r="AC792" s="15"/>
      <c r="AD792" s="15"/>
      <c r="AE792" s="15"/>
      <c r="AF792" s="15"/>
      <c r="AG792" s="22">
        <f t="shared" si="121"/>
        <v>0.25806451612903225</v>
      </c>
      <c r="AH792" s="15" t="str">
        <f t="shared" si="118"/>
        <v/>
      </c>
      <c r="AI792" s="22" t="e">
        <f>VLOOKUP(A792,'[1]Deals (investment)'!$B$2:$Z$1497,1,FALSE)</f>
        <v>#N/A</v>
      </c>
      <c r="AJ792" s="22" t="e">
        <f>VLOOKUP(A792,'[1]Deals (investment)'!$B$2:$Z$870,15,FALSE)</f>
        <v>#N/A</v>
      </c>
      <c r="AK792" s="17" t="e">
        <f>VLOOKUP(A792,'[1]Deals (Exits)'!B:B,1,FALSE)</f>
        <v>#N/A</v>
      </c>
      <c r="AL792" s="23">
        <f>VLOOKUP(G792,[1]Lookups!$V$3:$Y$197,4,FALSE)</f>
        <v>0</v>
      </c>
      <c r="AM792" s="17" t="e">
        <f>VLOOKUP(X792,[1]Lookups!$B$3:$C$200,2,FALSE)</f>
        <v>#N/A</v>
      </c>
      <c r="AN792" s="17" t="e">
        <f>VLOOKUP(R792,[1]Lookups!$H$3:$I$69,2,FALSE)</f>
        <v>#N/A</v>
      </c>
      <c r="AO792" s="17" t="e">
        <f>VLOOKUP(T792,[1]Lookups!$H$3:$I$69,2,FALSE)</f>
        <v>#N/A</v>
      </c>
      <c r="AP792" s="17" t="e">
        <f>VLOOKUP(AN792,[1]Lookups!$N$3:$O$11,2,FALSE)</f>
        <v>#N/A</v>
      </c>
      <c r="AQ792" s="18" t="e">
        <f>COUNTIFS('[1]Deals (investment)'!$B:$B,$A792)</f>
        <v>#VALUE!</v>
      </c>
      <c r="AR792" s="18" t="e">
        <f>COUNTIFS('[1]Deals (investment)'!$B:$B,$A792,'[1]Deals (investment)'!$T:$T,$AW$1)+COUNTIFS('[1]Deals (investment)'!$B:$B,$A792,'[1]Deals (investment)'!$T:$T,$AX$1)+COUNTIFS('[1]Deals (investment)'!$B:$B,$A792,'[1]Deals (investment)'!$T:$T,$AY$1)</f>
        <v>#VALUE!</v>
      </c>
      <c r="AS792" s="17" t="e">
        <f>SUMIFS('[1]Deals (investment)'!$C:$C,'[1]Deals (investment)'!$B:$B,$A792)</f>
        <v>#VALUE!</v>
      </c>
      <c r="AT792" s="17" t="e">
        <f t="shared" si="106"/>
        <v>#VALUE!</v>
      </c>
      <c r="AU792" s="18" t="e">
        <f>COUNTIF('[1]Deals (Exits)'!$B:$B,A792)</f>
        <v>#VALUE!</v>
      </c>
      <c r="AV792" s="17" t="e">
        <f>SUMIFS('[1]Deals (investment)'!$C:$C,'[1]Deals (investment)'!$B:$B,$A792,'[1]Deals (investment)'!$T:$T,AV$1)</f>
        <v>#VALUE!</v>
      </c>
      <c r="AW792" s="17" t="e">
        <f>SUMIFS('[1]Deals (investment)'!$C:$C,'[1]Deals (investment)'!$B:$B,$A792,'[1]Deals (investment)'!$T:$T,AW$1)</f>
        <v>#VALUE!</v>
      </c>
      <c r="AX792" s="17" t="e">
        <f>SUMIFS('[1]Deals (investment)'!$C:$C,'[1]Deals (investment)'!$B:$B,$A792,'[1]Deals (investment)'!$T:$T,AX$1)</f>
        <v>#VALUE!</v>
      </c>
      <c r="AY792" s="17" t="e">
        <f>SUMIFS('[1]Deals (investment)'!$C:$C,'[1]Deals (investment)'!$B:$B,$A792,'[1]Deals (investment)'!$T:$T,AY$1)</f>
        <v>#VALUE!</v>
      </c>
      <c r="AZ792" s="17" t="e">
        <f>SUMIFS('[1]Deals (investment)'!$C:$C,'[1]Deals (investment)'!$B:$B,$A792,'[1]Deals (investment)'!$T:$T,AZ$1)</f>
        <v>#VALUE!</v>
      </c>
      <c r="BA792" s="17" t="e">
        <f>SUMIFS('[1]Deals (investment)'!$C:$C,'[1]Deals (investment)'!$B:$B,$A792,'[1]Deals (investment)'!$T:$T,BA$1)</f>
        <v>#VALUE!</v>
      </c>
      <c r="BB792" s="17" t="e">
        <f>SUMIFS('[1]Deals (investment)'!$C:$C,'[1]Deals (investment)'!$B:$B,$A792,'[1]Deals (investment)'!$T:$T,BB$1)</f>
        <v>#VALUE!</v>
      </c>
      <c r="BC792" s="17" t="e">
        <f>SUMIFS('[1]Deals (Exits)'!$C:$C,'[1]Deals (Exits)'!$B:$B,$A792)</f>
        <v>#VALUE!</v>
      </c>
      <c r="BD792" s="17" t="e">
        <f>SUMIFS('[1]Deals (investment)'!$C:$C,'[1]Deals (investment)'!$B:$B,$A792,'[1]Deals (investment)'!$V:$V,BD$1)</f>
        <v>#VALUE!</v>
      </c>
      <c r="BE792" s="17" t="e">
        <f>SUMIFS('[1]Deals (investment)'!$C:$C,'[1]Deals (investment)'!$B:$B,$A792,'[1]Deals (investment)'!$V:$V,BE$1)</f>
        <v>#VALUE!</v>
      </c>
      <c r="BF792" s="17" t="e">
        <f>SUMIFS('[1]Deals (investment)'!$C:$C,'[1]Deals (investment)'!$B:$B,$A792,'[1]Deals (investment)'!$V:$V,BF$1)</f>
        <v>#VALUE!</v>
      </c>
      <c r="BG792" s="17" t="e">
        <f>SUMIFS('[1]Deals (investment)'!$C:$C,'[1]Deals (investment)'!$B:$B,$A792,'[1]Deals (investment)'!$V:$V,BG$1)</f>
        <v>#VALUE!</v>
      </c>
      <c r="BH792" s="17" t="e">
        <f>SUMIFS('[1]Deals (investment)'!$C:$C,'[1]Deals (investment)'!$B:$B,$A792,'[1]Deals (investment)'!$V:$V,BH$1)</f>
        <v>#VALUE!</v>
      </c>
      <c r="BI792" s="17" t="e">
        <f>SUMIFS('[1]Deals (investment)'!$C:$C,'[1]Deals (investment)'!$B:$B,$A792,'[1]Deals (investment)'!$V:$V,BI$1)</f>
        <v>#VALUE!</v>
      </c>
      <c r="BJ792" s="17" t="e">
        <f>SUMIFS('[1]Deals (investment)'!$C:$C,'[1]Deals (investment)'!$B:$B,$A792,'[1]Deals (investment)'!$V:$V,BJ$1)</f>
        <v>#VALUE!</v>
      </c>
      <c r="BK792" s="17" t="e">
        <f>SUMIFS('[1]Deals (investment)'!$C:$C,'[1]Deals (investment)'!$B:$B,$A792,'[1]Deals (investment)'!$V:$V,BK$1)</f>
        <v>#VALUE!</v>
      </c>
      <c r="BL792" s="17" t="e">
        <f>SUMIFS('[1]Deals (investment)'!$C:$C,'[1]Deals (investment)'!$B:$B,$A792,'[1]Deals (investment)'!$V:$V,BL$1)</f>
        <v>#VALUE!</v>
      </c>
      <c r="BM792" s="17" t="e">
        <f>SUMIFS('[1]Deals (investment)'!$C:$C,'[1]Deals (investment)'!$B:$B,$A792,'[1]Deals (investment)'!$V:$V,BM$1)</f>
        <v>#VALUE!</v>
      </c>
      <c r="BN792" s="15"/>
      <c r="BO792" s="15"/>
      <c r="BP792" s="22"/>
      <c r="BQ792" s="15"/>
      <c r="BR792" s="15"/>
      <c r="BS792" s="15"/>
      <c r="BT792" s="15"/>
      <c r="BU792" s="15"/>
      <c r="BV792" s="15"/>
      <c r="BW792" s="15"/>
      <c r="BX792" s="15"/>
      <c r="BY792" s="15"/>
      <c r="BZ792" s="15"/>
      <c r="CA792" s="15"/>
      <c r="CB792" s="15"/>
      <c r="CC792" s="15"/>
      <c r="CD792" s="15" t="str">
        <f t="shared" si="120"/>
        <v>DeedoDeedo connects artists from across Africa with audiences on the continent and in the diaspora, offering them increased visibility while making it easier for users to listen to African music and tackling piracyActive</v>
      </c>
      <c r="CE792" s="15"/>
      <c r="CF792" s="15"/>
      <c r="CG792" s="15"/>
      <c r="CH792" s="15"/>
      <c r="CI792" s="15"/>
      <c r="CJ792" s="15"/>
    </row>
    <row r="793" spans="1:88" ht="12.75">
      <c r="A793" s="15" t="s">
        <v>5724</v>
      </c>
      <c r="B793" s="15" t="s">
        <v>5725</v>
      </c>
      <c r="C793" s="15" t="s">
        <v>58</v>
      </c>
      <c r="D793" s="16">
        <v>2014</v>
      </c>
      <c r="E793" s="15" t="s">
        <v>90</v>
      </c>
      <c r="F793" s="15"/>
      <c r="G793" s="15" t="s">
        <v>91</v>
      </c>
      <c r="H793" s="15"/>
      <c r="I793" s="15" t="s">
        <v>91</v>
      </c>
      <c r="J793" s="15"/>
      <c r="K793" s="17" t="e">
        <f t="shared" si="105"/>
        <v>#VALUE!</v>
      </c>
      <c r="L793" s="15"/>
      <c r="M793" s="18" t="e">
        <f t="shared" si="95"/>
        <v>#VALUE!</v>
      </c>
      <c r="N793" s="15"/>
      <c r="O793" s="15"/>
      <c r="P793" s="15"/>
      <c r="Q793" s="15"/>
      <c r="R793" s="15"/>
      <c r="S793" s="19"/>
      <c r="T793" s="15"/>
      <c r="U793" s="17"/>
      <c r="V793" s="15" t="s">
        <v>5726</v>
      </c>
      <c r="W793" s="15"/>
      <c r="X793" s="15"/>
      <c r="Y793" s="15"/>
      <c r="AB793" s="20"/>
      <c r="AC793" s="21" t="s">
        <v>5727</v>
      </c>
      <c r="AD793" s="21" t="s">
        <v>5728</v>
      </c>
      <c r="AE793" s="15"/>
      <c r="AF793" s="15"/>
      <c r="AG793" s="22">
        <f t="shared" si="121"/>
        <v>0.35483870967741937</v>
      </c>
      <c r="AH793" s="15" t="e">
        <f t="shared" si="118"/>
        <v>#VALUE!</v>
      </c>
      <c r="AI793" s="22" t="e">
        <f>VLOOKUP(A793,'[1]Deals (investment)'!$B$2:$Z$1497,1,FALSE)</f>
        <v>#N/A</v>
      </c>
      <c r="AJ793" s="22" t="e">
        <f>VLOOKUP(A793,'[1]Deals (investment)'!$B$2:$Z$870,15,FALSE)</f>
        <v>#N/A</v>
      </c>
      <c r="AK793" s="17" t="e">
        <f>VLOOKUP(A793,'[1]Deals (Exits)'!B:B,1,FALSE)</f>
        <v>#N/A</v>
      </c>
      <c r="AL793" s="23">
        <f>VLOOKUP(G793,[1]Lookups!$V$3:$Y$197,4,FALSE)</f>
        <v>0</v>
      </c>
      <c r="AM793" s="17" t="e">
        <f>VLOOKUP(X793,[1]Lookups!$B$3:$C$200,2,FALSE)</f>
        <v>#N/A</v>
      </c>
      <c r="AN793" s="17" t="e">
        <f>VLOOKUP(R793,[1]Lookups!$H$3:$I$69,2,FALSE)</f>
        <v>#N/A</v>
      </c>
      <c r="AO793" s="17" t="e">
        <f>VLOOKUP(T793,[1]Lookups!$H$3:$I$69,2,FALSE)</f>
        <v>#N/A</v>
      </c>
      <c r="AP793" s="17" t="e">
        <f>VLOOKUP(AN793,[1]Lookups!$N$3:$O$11,2,FALSE)</f>
        <v>#N/A</v>
      </c>
      <c r="AQ793" s="18" t="e">
        <f>COUNTIFS('[1]Deals (investment)'!$B:$B,$A793)</f>
        <v>#VALUE!</v>
      </c>
      <c r="AR793" s="18" t="e">
        <f>COUNTIFS('[1]Deals (investment)'!$B:$B,$A793,'[1]Deals (investment)'!$T:$T,$AW$1)+COUNTIFS('[1]Deals (investment)'!$B:$B,$A793,'[1]Deals (investment)'!$T:$T,$AX$1)+COUNTIFS('[1]Deals (investment)'!$B:$B,$A793,'[1]Deals (investment)'!$T:$T,$AY$1)</f>
        <v>#VALUE!</v>
      </c>
      <c r="AS793" s="17" t="e">
        <f>SUMIFS('[1]Deals (investment)'!$C:$C,'[1]Deals (investment)'!$B:$B,$A793)</f>
        <v>#VALUE!</v>
      </c>
      <c r="AT793" s="17" t="e">
        <f t="shared" si="106"/>
        <v>#VALUE!</v>
      </c>
      <c r="AU793" s="18" t="e">
        <f>COUNTIF('[1]Deals (Exits)'!$B:$B,A793)</f>
        <v>#VALUE!</v>
      </c>
      <c r="AV793" s="17" t="e">
        <f>SUMIFS('[1]Deals (investment)'!$C:$C,'[1]Deals (investment)'!$B:$B,$A793,'[1]Deals (investment)'!$T:$T,AV$1)</f>
        <v>#VALUE!</v>
      </c>
      <c r="AW793" s="17" t="e">
        <f>SUMIFS('[1]Deals (investment)'!$C:$C,'[1]Deals (investment)'!$B:$B,$A793,'[1]Deals (investment)'!$T:$T,AW$1)</f>
        <v>#VALUE!</v>
      </c>
      <c r="AX793" s="17" t="e">
        <f>SUMIFS('[1]Deals (investment)'!$C:$C,'[1]Deals (investment)'!$B:$B,$A793,'[1]Deals (investment)'!$T:$T,AX$1)</f>
        <v>#VALUE!</v>
      </c>
      <c r="AY793" s="17" t="e">
        <f>SUMIFS('[1]Deals (investment)'!$C:$C,'[1]Deals (investment)'!$B:$B,$A793,'[1]Deals (investment)'!$T:$T,AY$1)</f>
        <v>#VALUE!</v>
      </c>
      <c r="AZ793" s="17" t="e">
        <f>SUMIFS('[1]Deals (investment)'!$C:$C,'[1]Deals (investment)'!$B:$B,$A793,'[1]Deals (investment)'!$T:$T,AZ$1)</f>
        <v>#VALUE!</v>
      </c>
      <c r="BA793" s="17" t="e">
        <f>SUMIFS('[1]Deals (investment)'!$C:$C,'[1]Deals (investment)'!$B:$B,$A793,'[1]Deals (investment)'!$T:$T,BA$1)</f>
        <v>#VALUE!</v>
      </c>
      <c r="BB793" s="17" t="e">
        <f>SUMIFS('[1]Deals (investment)'!$C:$C,'[1]Deals (investment)'!$B:$B,$A793,'[1]Deals (investment)'!$T:$T,BB$1)</f>
        <v>#VALUE!</v>
      </c>
      <c r="BC793" s="17" t="e">
        <f>SUMIFS('[1]Deals (Exits)'!$C:$C,'[1]Deals (Exits)'!$B:$B,$A793)</f>
        <v>#VALUE!</v>
      </c>
      <c r="BD793" s="17" t="e">
        <f>SUMIFS('[1]Deals (investment)'!$C:$C,'[1]Deals (investment)'!$B:$B,$A793,'[1]Deals (investment)'!$V:$V,BD$1)</f>
        <v>#VALUE!</v>
      </c>
      <c r="BE793" s="17" t="e">
        <f>SUMIFS('[1]Deals (investment)'!$C:$C,'[1]Deals (investment)'!$B:$B,$A793,'[1]Deals (investment)'!$V:$V,BE$1)</f>
        <v>#VALUE!</v>
      </c>
      <c r="BF793" s="17" t="e">
        <f>SUMIFS('[1]Deals (investment)'!$C:$C,'[1]Deals (investment)'!$B:$B,$A793,'[1]Deals (investment)'!$V:$V,BF$1)</f>
        <v>#VALUE!</v>
      </c>
      <c r="BG793" s="17" t="e">
        <f>SUMIFS('[1]Deals (investment)'!$C:$C,'[1]Deals (investment)'!$B:$B,$A793,'[1]Deals (investment)'!$V:$V,BG$1)</f>
        <v>#VALUE!</v>
      </c>
      <c r="BH793" s="17" t="e">
        <f>SUMIFS('[1]Deals (investment)'!$C:$C,'[1]Deals (investment)'!$B:$B,$A793,'[1]Deals (investment)'!$V:$V,BH$1)</f>
        <v>#VALUE!</v>
      </c>
      <c r="BI793" s="17" t="e">
        <f>SUMIFS('[1]Deals (investment)'!$C:$C,'[1]Deals (investment)'!$B:$B,$A793,'[1]Deals (investment)'!$V:$V,BI$1)</f>
        <v>#VALUE!</v>
      </c>
      <c r="BJ793" s="17" t="e">
        <f>SUMIFS('[1]Deals (investment)'!$C:$C,'[1]Deals (investment)'!$B:$B,$A793,'[1]Deals (investment)'!$V:$V,BJ$1)</f>
        <v>#VALUE!</v>
      </c>
      <c r="BK793" s="17" t="e">
        <f>SUMIFS('[1]Deals (investment)'!$C:$C,'[1]Deals (investment)'!$B:$B,$A793,'[1]Deals (investment)'!$V:$V,BK$1)</f>
        <v>#VALUE!</v>
      </c>
      <c r="BL793" s="17" t="e">
        <f>SUMIFS('[1]Deals (investment)'!$C:$C,'[1]Deals (investment)'!$B:$B,$A793,'[1]Deals (investment)'!$V:$V,BL$1)</f>
        <v>#VALUE!</v>
      </c>
      <c r="BM793" s="17" t="e">
        <f>SUMIFS('[1]Deals (investment)'!$C:$C,'[1]Deals (investment)'!$B:$B,$A793,'[1]Deals (investment)'!$V:$V,BM$1)</f>
        <v>#VALUE!</v>
      </c>
      <c r="BN793" s="15"/>
      <c r="BO793" s="15"/>
      <c r="BP793" s="22"/>
      <c r="BQ793" s="15"/>
      <c r="BR793" s="15"/>
      <c r="BS793" s="15"/>
      <c r="BT793" s="15"/>
      <c r="BU793" s="15"/>
      <c r="BV793" s="15"/>
      <c r="BW793" s="15"/>
      <c r="BX793" s="15"/>
      <c r="BY793" s="15"/>
      <c r="BZ793" s="15"/>
      <c r="CA793" s="15"/>
      <c r="CB793" s="15"/>
      <c r="CC793" s="15"/>
      <c r="CD793" s="15" t="str">
        <f t="shared" si="120"/>
        <v>Deep DataThe founders of Deep Data were, and are still very much a part of the world renowned scientific space project the SKA or Square Kilometer Array where they developed the mathematical analytical tools to explore space. They have taken those skills, expertise and tools and applied their minds to problems back here in South Africa and Deep Data is the resultActive</v>
      </c>
      <c r="CE793" s="15"/>
      <c r="CF793" s="15"/>
      <c r="CG793" s="15"/>
      <c r="CH793" s="15"/>
      <c r="CI793" s="15"/>
      <c r="CJ793" s="15"/>
    </row>
    <row r="794" spans="1:88" ht="12.75">
      <c r="A794" s="15" t="s">
        <v>5729</v>
      </c>
      <c r="B794" s="15" t="s">
        <v>5730</v>
      </c>
      <c r="C794" s="15" t="s">
        <v>58</v>
      </c>
      <c r="D794" s="16">
        <v>2017</v>
      </c>
      <c r="E794" s="15" t="s">
        <v>59</v>
      </c>
      <c r="F794" s="15"/>
      <c r="G794" s="15" t="s">
        <v>61</v>
      </c>
      <c r="H794" s="15"/>
      <c r="I794" s="15" t="s">
        <v>61</v>
      </c>
      <c r="J794" s="15"/>
      <c r="K794" s="17" t="e">
        <f t="shared" si="105"/>
        <v>#VALUE!</v>
      </c>
      <c r="L794" s="15"/>
      <c r="M794" s="18" t="e">
        <f t="shared" si="95"/>
        <v>#VALUE!</v>
      </c>
      <c r="N794" s="15"/>
      <c r="O794" s="15"/>
      <c r="P794" s="15"/>
      <c r="Q794" s="15"/>
      <c r="R794" s="15"/>
      <c r="S794" s="19"/>
      <c r="T794" s="15"/>
      <c r="U794" s="17"/>
      <c r="V794" s="15"/>
      <c r="W794" s="15"/>
      <c r="X794" s="15"/>
      <c r="Y794" s="15"/>
      <c r="AB794" s="20"/>
      <c r="AC794" s="21" t="s">
        <v>5731</v>
      </c>
      <c r="AD794" s="15"/>
      <c r="AE794" s="21" t="s">
        <v>5732</v>
      </c>
      <c r="AF794" s="15"/>
      <c r="AG794" s="22">
        <f t="shared" si="121"/>
        <v>0.32258064516129031</v>
      </c>
      <c r="AH794" s="15" t="str">
        <f t="shared" si="118"/>
        <v/>
      </c>
      <c r="AI794" s="22" t="e">
        <f>VLOOKUP(A794,'[1]Deals (investment)'!$B$2:$Z$1497,1,FALSE)</f>
        <v>#N/A</v>
      </c>
      <c r="AJ794" s="22" t="e">
        <f>VLOOKUP(A794,'[1]Deals (investment)'!$B$2:$Z$870,15,FALSE)</f>
        <v>#N/A</v>
      </c>
      <c r="AK794" s="17" t="e">
        <f>VLOOKUP(A794,'[1]Deals (Exits)'!B:B,1,FALSE)</f>
        <v>#N/A</v>
      </c>
      <c r="AL794" s="23">
        <f>VLOOKUP(G794,[1]Lookups!$V$3:$Y$197,4,FALSE)</f>
        <v>0</v>
      </c>
      <c r="AM794" s="17" t="e">
        <f>VLOOKUP(X794,[1]Lookups!$B$3:$C$200,2,FALSE)</f>
        <v>#N/A</v>
      </c>
      <c r="AN794" s="17" t="e">
        <f>VLOOKUP(R794,[1]Lookups!$H$3:$I$69,2,FALSE)</f>
        <v>#N/A</v>
      </c>
      <c r="AO794" s="17" t="e">
        <f>VLOOKUP(T794,[1]Lookups!$H$3:$I$69,2,FALSE)</f>
        <v>#N/A</v>
      </c>
      <c r="AP794" s="17" t="e">
        <f>VLOOKUP(AN794,[1]Lookups!$N$3:$O$11,2,FALSE)</f>
        <v>#N/A</v>
      </c>
      <c r="AQ794" s="18" t="e">
        <f>COUNTIFS('[1]Deals (investment)'!$B:$B,$A794)</f>
        <v>#VALUE!</v>
      </c>
      <c r="AR794" s="18" t="e">
        <f>COUNTIFS('[1]Deals (investment)'!$B:$B,$A794,'[1]Deals (investment)'!$T:$T,$AW$1)+COUNTIFS('[1]Deals (investment)'!$B:$B,$A794,'[1]Deals (investment)'!$T:$T,$AX$1)+COUNTIFS('[1]Deals (investment)'!$B:$B,$A794,'[1]Deals (investment)'!$T:$T,$AY$1)</f>
        <v>#VALUE!</v>
      </c>
      <c r="AS794" s="17" t="e">
        <f>SUMIFS('[1]Deals (investment)'!$C:$C,'[1]Deals (investment)'!$B:$B,$A794)</f>
        <v>#VALUE!</v>
      </c>
      <c r="AT794" s="17" t="e">
        <f t="shared" si="106"/>
        <v>#VALUE!</v>
      </c>
      <c r="AU794" s="18" t="e">
        <f>COUNTIF('[1]Deals (Exits)'!$B:$B,A794)</f>
        <v>#VALUE!</v>
      </c>
      <c r="AV794" s="17" t="e">
        <f>SUMIFS('[1]Deals (investment)'!$C:$C,'[1]Deals (investment)'!$B:$B,$A794,'[1]Deals (investment)'!$T:$T,AV$1)</f>
        <v>#VALUE!</v>
      </c>
      <c r="AW794" s="17" t="e">
        <f>SUMIFS('[1]Deals (investment)'!$C:$C,'[1]Deals (investment)'!$B:$B,$A794,'[1]Deals (investment)'!$T:$T,AW$1)</f>
        <v>#VALUE!</v>
      </c>
      <c r="AX794" s="17" t="e">
        <f>SUMIFS('[1]Deals (investment)'!$C:$C,'[1]Deals (investment)'!$B:$B,$A794,'[1]Deals (investment)'!$T:$T,AX$1)</f>
        <v>#VALUE!</v>
      </c>
      <c r="AY794" s="17" t="e">
        <f>SUMIFS('[1]Deals (investment)'!$C:$C,'[1]Deals (investment)'!$B:$B,$A794,'[1]Deals (investment)'!$T:$T,AY$1)</f>
        <v>#VALUE!</v>
      </c>
      <c r="AZ794" s="17" t="e">
        <f>SUMIFS('[1]Deals (investment)'!$C:$C,'[1]Deals (investment)'!$B:$B,$A794,'[1]Deals (investment)'!$T:$T,AZ$1)</f>
        <v>#VALUE!</v>
      </c>
      <c r="BA794" s="17" t="e">
        <f>SUMIFS('[1]Deals (investment)'!$C:$C,'[1]Deals (investment)'!$B:$B,$A794,'[1]Deals (investment)'!$T:$T,BA$1)</f>
        <v>#VALUE!</v>
      </c>
      <c r="BB794" s="17" t="e">
        <f>SUMIFS('[1]Deals (investment)'!$C:$C,'[1]Deals (investment)'!$B:$B,$A794,'[1]Deals (investment)'!$T:$T,BB$1)</f>
        <v>#VALUE!</v>
      </c>
      <c r="BC794" s="17" t="e">
        <f>SUMIFS('[1]Deals (Exits)'!$C:$C,'[1]Deals (Exits)'!$B:$B,$A794)</f>
        <v>#VALUE!</v>
      </c>
      <c r="BD794" s="17" t="e">
        <f>SUMIFS('[1]Deals (investment)'!$C:$C,'[1]Deals (investment)'!$B:$B,$A794,'[1]Deals (investment)'!$V:$V,BD$1)</f>
        <v>#VALUE!</v>
      </c>
      <c r="BE794" s="17" t="e">
        <f>SUMIFS('[1]Deals (investment)'!$C:$C,'[1]Deals (investment)'!$B:$B,$A794,'[1]Deals (investment)'!$V:$V,BE$1)</f>
        <v>#VALUE!</v>
      </c>
      <c r="BF794" s="17" t="e">
        <f>SUMIFS('[1]Deals (investment)'!$C:$C,'[1]Deals (investment)'!$B:$B,$A794,'[1]Deals (investment)'!$V:$V,BF$1)</f>
        <v>#VALUE!</v>
      </c>
      <c r="BG794" s="17" t="e">
        <f>SUMIFS('[1]Deals (investment)'!$C:$C,'[1]Deals (investment)'!$B:$B,$A794,'[1]Deals (investment)'!$V:$V,BG$1)</f>
        <v>#VALUE!</v>
      </c>
      <c r="BH794" s="17" t="e">
        <f>SUMIFS('[1]Deals (investment)'!$C:$C,'[1]Deals (investment)'!$B:$B,$A794,'[1]Deals (investment)'!$V:$V,BH$1)</f>
        <v>#VALUE!</v>
      </c>
      <c r="BI794" s="17" t="e">
        <f>SUMIFS('[1]Deals (investment)'!$C:$C,'[1]Deals (investment)'!$B:$B,$A794,'[1]Deals (investment)'!$V:$V,BI$1)</f>
        <v>#VALUE!</v>
      </c>
      <c r="BJ794" s="17" t="e">
        <f>SUMIFS('[1]Deals (investment)'!$C:$C,'[1]Deals (investment)'!$B:$B,$A794,'[1]Deals (investment)'!$V:$V,BJ$1)</f>
        <v>#VALUE!</v>
      </c>
      <c r="BK794" s="17" t="e">
        <f>SUMIFS('[1]Deals (investment)'!$C:$C,'[1]Deals (investment)'!$B:$B,$A794,'[1]Deals (investment)'!$V:$V,BK$1)</f>
        <v>#VALUE!</v>
      </c>
      <c r="BL794" s="17" t="e">
        <f>SUMIFS('[1]Deals (investment)'!$C:$C,'[1]Deals (investment)'!$B:$B,$A794,'[1]Deals (investment)'!$V:$V,BL$1)</f>
        <v>#VALUE!</v>
      </c>
      <c r="BM794" s="17" t="e">
        <f>SUMIFS('[1]Deals (investment)'!$C:$C,'[1]Deals (investment)'!$B:$B,$A794,'[1]Deals (investment)'!$V:$V,BM$1)</f>
        <v>#VALUE!</v>
      </c>
      <c r="BN794" s="15"/>
      <c r="BO794" s="15"/>
      <c r="BP794" s="22"/>
      <c r="BQ794" s="15"/>
      <c r="BR794" s="15"/>
      <c r="BS794" s="15"/>
      <c r="BT794" s="15"/>
      <c r="BU794" s="15"/>
      <c r="BV794" s="15"/>
      <c r="BW794" s="15"/>
      <c r="BX794" s="15"/>
      <c r="BY794" s="15"/>
      <c r="BZ794" s="15"/>
      <c r="CA794" s="15"/>
      <c r="CB794" s="15"/>
      <c r="CC794" s="15"/>
      <c r="CD794" s="15" t="str">
        <f t="shared" si="120"/>
        <v>DeepStackDeepStack: Expert-level artificial intelligence, the first to beat human pros at heads-up no-limit hold'em poker.Active</v>
      </c>
      <c r="CE794" s="15"/>
      <c r="CF794" s="15"/>
      <c r="CG794" s="15"/>
      <c r="CH794" s="15"/>
      <c r="CI794" s="15"/>
      <c r="CJ794" s="15"/>
    </row>
    <row r="795" spans="1:88" ht="12.75">
      <c r="A795" s="21" t="s">
        <v>5733</v>
      </c>
      <c r="B795" s="15"/>
      <c r="C795" s="15" t="s">
        <v>58</v>
      </c>
      <c r="D795" s="16"/>
      <c r="E795" s="15"/>
      <c r="F795" s="15"/>
      <c r="G795" s="15"/>
      <c r="H795" s="15"/>
      <c r="I795" s="15"/>
      <c r="J795" s="15"/>
      <c r="K795" s="17" t="e">
        <f t="shared" si="105"/>
        <v>#VALUE!</v>
      </c>
      <c r="L795" s="15"/>
      <c r="M795" s="18" t="e">
        <f t="shared" si="95"/>
        <v>#VALUE!</v>
      </c>
      <c r="N795" s="15"/>
      <c r="O795" s="15"/>
      <c r="P795" s="15"/>
      <c r="Q795" s="24" t="e">
        <f ca="1">_xludf.MAXIFS('[1]Deals (investment)'!A:A,'[1]Deals (investment)'!B:B,A795)</f>
        <v>#NAME?</v>
      </c>
      <c r="R795" s="15"/>
      <c r="S795" s="19"/>
      <c r="T795" s="15"/>
      <c r="U795" s="17"/>
      <c r="V795" s="15"/>
      <c r="W795" s="15"/>
      <c r="X795" s="15"/>
      <c r="Y795" s="15"/>
      <c r="AB795" s="20"/>
      <c r="AC795" s="15"/>
      <c r="AD795" s="15"/>
      <c r="AE795" s="15"/>
      <c r="AF795" s="15"/>
      <c r="AG795" s="22">
        <f t="shared" ca="1" si="121"/>
        <v>0.12903225806451613</v>
      </c>
      <c r="AH795" s="15" t="str">
        <f t="shared" si="118"/>
        <v/>
      </c>
      <c r="AI795" s="22" t="e">
        <f>VLOOKUP(A795,'[1]Deals (investment)'!$B$2:$Z$1497,1,FALSE)</f>
        <v>#N/A</v>
      </c>
      <c r="AJ795" s="22" t="e">
        <f>VLOOKUP(A795,'[1]Deals (investment)'!$B$2:$Z$870,15,FALSE)</f>
        <v>#N/A</v>
      </c>
      <c r="AK795" s="17" t="e">
        <f>VLOOKUP(A795,'[1]Deals (Exits)'!B:B,1,FALSE)</f>
        <v>#N/A</v>
      </c>
      <c r="AL795" s="23" t="e">
        <f>VLOOKUP(G795,[1]Lookups!$V$3:$Y$197,4,FALSE)</f>
        <v>#N/A</v>
      </c>
      <c r="AM795" s="17" t="e">
        <f>VLOOKUP(X795,[1]Lookups!$B$3:$C$200,2,FALSE)</f>
        <v>#N/A</v>
      </c>
      <c r="AN795" s="17" t="e">
        <f>VLOOKUP(R795,[1]Lookups!$H$3:$I$69,2,FALSE)</f>
        <v>#N/A</v>
      </c>
      <c r="AO795" s="17" t="e">
        <f>VLOOKUP(T795,[1]Lookups!$H$3:$I$69,2,FALSE)</f>
        <v>#N/A</v>
      </c>
      <c r="AP795" s="17" t="e">
        <f>VLOOKUP(AN795,[1]Lookups!$N$3:$O$11,2,FALSE)</f>
        <v>#N/A</v>
      </c>
      <c r="AQ795" s="18" t="e">
        <f>COUNTIFS('[1]Deals (investment)'!$B:$B,$A795)</f>
        <v>#VALUE!</v>
      </c>
      <c r="AR795" s="18" t="e">
        <f>COUNTIFS('[1]Deals (investment)'!$B:$B,$A795,'[1]Deals (investment)'!$T:$T,$AW$1)+COUNTIFS('[1]Deals (investment)'!$B:$B,$A795,'[1]Deals (investment)'!$T:$T,$AX$1)+COUNTIFS('[1]Deals (investment)'!$B:$B,$A795,'[1]Deals (investment)'!$T:$T,$AY$1)</f>
        <v>#VALUE!</v>
      </c>
      <c r="AS795" s="17" t="e">
        <f>SUMIFS('[1]Deals (investment)'!$C:$C,'[1]Deals (investment)'!$B:$B,$A795)</f>
        <v>#VALUE!</v>
      </c>
      <c r="AT795" s="17" t="e">
        <f t="shared" si="106"/>
        <v>#VALUE!</v>
      </c>
      <c r="AU795" s="18" t="e">
        <f>COUNTIF('[1]Deals (Exits)'!$B:$B,A795)</f>
        <v>#VALUE!</v>
      </c>
      <c r="AV795" s="17" t="e">
        <f>SUMIFS('[1]Deals (investment)'!$C:$C,'[1]Deals (investment)'!$B:$B,$A795,'[1]Deals (investment)'!$T:$T,AV$1)</f>
        <v>#VALUE!</v>
      </c>
      <c r="AW795" s="17" t="e">
        <f>SUMIFS('[1]Deals (investment)'!$C:$C,'[1]Deals (investment)'!$B:$B,$A795,'[1]Deals (investment)'!$T:$T,AW$1)</f>
        <v>#VALUE!</v>
      </c>
      <c r="AX795" s="17" t="e">
        <f>SUMIFS('[1]Deals (investment)'!$C:$C,'[1]Deals (investment)'!$B:$B,$A795,'[1]Deals (investment)'!$T:$T,AX$1)</f>
        <v>#VALUE!</v>
      </c>
      <c r="AY795" s="17" t="e">
        <f>SUMIFS('[1]Deals (investment)'!$C:$C,'[1]Deals (investment)'!$B:$B,$A795,'[1]Deals (investment)'!$T:$T,AY$1)</f>
        <v>#VALUE!</v>
      </c>
      <c r="AZ795" s="17" t="e">
        <f>SUMIFS('[1]Deals (investment)'!$C:$C,'[1]Deals (investment)'!$B:$B,$A795,'[1]Deals (investment)'!$T:$T,AZ$1)</f>
        <v>#VALUE!</v>
      </c>
      <c r="BA795" s="17" t="e">
        <f>SUMIFS('[1]Deals (investment)'!$C:$C,'[1]Deals (investment)'!$B:$B,$A795,'[1]Deals (investment)'!$T:$T,BA$1)</f>
        <v>#VALUE!</v>
      </c>
      <c r="BB795" s="17" t="e">
        <f>SUMIFS('[1]Deals (investment)'!$C:$C,'[1]Deals (investment)'!$B:$B,$A795,'[1]Deals (investment)'!$T:$T,BB$1)</f>
        <v>#VALUE!</v>
      </c>
      <c r="BC795" s="17" t="e">
        <f>SUMIFS('[1]Deals (Exits)'!$C:$C,'[1]Deals (Exits)'!$B:$B,$A795)</f>
        <v>#VALUE!</v>
      </c>
      <c r="BD795" s="17" t="e">
        <f>SUMIFS('[1]Deals (investment)'!$C:$C,'[1]Deals (investment)'!$B:$B,$A795,'[1]Deals (investment)'!$V:$V,BD$1)</f>
        <v>#VALUE!</v>
      </c>
      <c r="BE795" s="17" t="e">
        <f>SUMIFS('[1]Deals (investment)'!$C:$C,'[1]Deals (investment)'!$B:$B,$A795,'[1]Deals (investment)'!$V:$V,BE$1)</f>
        <v>#VALUE!</v>
      </c>
      <c r="BF795" s="17" t="e">
        <f>SUMIFS('[1]Deals (investment)'!$C:$C,'[1]Deals (investment)'!$B:$B,$A795,'[1]Deals (investment)'!$V:$V,BF$1)</f>
        <v>#VALUE!</v>
      </c>
      <c r="BG795" s="17" t="e">
        <f>SUMIFS('[1]Deals (investment)'!$C:$C,'[1]Deals (investment)'!$B:$B,$A795,'[1]Deals (investment)'!$V:$V,BG$1)</f>
        <v>#VALUE!</v>
      </c>
      <c r="BH795" s="17" t="e">
        <f>SUMIFS('[1]Deals (investment)'!$C:$C,'[1]Deals (investment)'!$B:$B,$A795,'[1]Deals (investment)'!$V:$V,BH$1)</f>
        <v>#VALUE!</v>
      </c>
      <c r="BI795" s="17" t="e">
        <f>SUMIFS('[1]Deals (investment)'!$C:$C,'[1]Deals (investment)'!$B:$B,$A795,'[1]Deals (investment)'!$V:$V,BI$1)</f>
        <v>#VALUE!</v>
      </c>
      <c r="BJ795" s="17" t="e">
        <f>SUMIFS('[1]Deals (investment)'!$C:$C,'[1]Deals (investment)'!$B:$B,$A795,'[1]Deals (investment)'!$V:$V,BJ$1)</f>
        <v>#VALUE!</v>
      </c>
      <c r="BK795" s="17" t="e">
        <f>SUMIFS('[1]Deals (investment)'!$C:$C,'[1]Deals (investment)'!$B:$B,$A795,'[1]Deals (investment)'!$V:$V,BK$1)</f>
        <v>#VALUE!</v>
      </c>
      <c r="BL795" s="17" t="e">
        <f>SUMIFS('[1]Deals (investment)'!$C:$C,'[1]Deals (investment)'!$B:$B,$A795,'[1]Deals (investment)'!$V:$V,BL$1)</f>
        <v>#VALUE!</v>
      </c>
      <c r="BM795" s="17" t="e">
        <f>SUMIFS('[1]Deals (investment)'!$C:$C,'[1]Deals (investment)'!$B:$B,$A795,'[1]Deals (investment)'!$V:$V,BM$1)</f>
        <v>#VALUE!</v>
      </c>
      <c r="BN795" s="15"/>
      <c r="BO795" s="15"/>
      <c r="BP795" s="22"/>
      <c r="BQ795" s="15"/>
      <c r="BR795" s="15"/>
      <c r="BS795" s="15"/>
      <c r="BT795" s="15"/>
      <c r="BU795" s="15"/>
      <c r="BV795" s="15"/>
      <c r="BW795" s="15"/>
      <c r="BX795" s="15"/>
      <c r="BY795" s="15"/>
      <c r="BZ795" s="15"/>
      <c r="CA795" s="15"/>
      <c r="CB795" s="15"/>
      <c r="CC795" s="15"/>
      <c r="CD795" s="15" t="str">
        <f t="shared" si="120"/>
        <v>Delivery.ioActive</v>
      </c>
      <c r="CE795" s="15"/>
      <c r="CF795" s="15"/>
      <c r="CG795" s="15"/>
      <c r="CH795" s="15"/>
      <c r="CI795" s="15"/>
      <c r="CJ795" s="15"/>
    </row>
    <row r="796" spans="1:88" ht="12.75">
      <c r="A796" s="15" t="s">
        <v>5734</v>
      </c>
      <c r="B796" s="15" t="s">
        <v>5735</v>
      </c>
      <c r="C796" s="15" t="s">
        <v>58</v>
      </c>
      <c r="D796" s="16">
        <v>2016</v>
      </c>
      <c r="E796" s="15" t="s">
        <v>4040</v>
      </c>
      <c r="F796" s="15"/>
      <c r="G796" s="15"/>
      <c r="H796" s="15"/>
      <c r="I796" s="15"/>
      <c r="J796" s="15"/>
      <c r="K796" s="17" t="e">
        <f t="shared" si="105"/>
        <v>#VALUE!</v>
      </c>
      <c r="L796" s="15"/>
      <c r="M796" s="18" t="e">
        <f t="shared" si="95"/>
        <v>#VALUE!</v>
      </c>
      <c r="N796" s="15"/>
      <c r="O796" s="15"/>
      <c r="P796" s="15"/>
      <c r="Q796" s="15"/>
      <c r="R796" s="15"/>
      <c r="S796" s="19"/>
      <c r="T796" s="15"/>
      <c r="U796" s="17"/>
      <c r="V796" s="15" t="s">
        <v>5736</v>
      </c>
      <c r="W796" s="15"/>
      <c r="X796" s="15" t="s">
        <v>158</v>
      </c>
      <c r="Y796" s="15" t="s">
        <v>5737</v>
      </c>
      <c r="AB796" s="20"/>
      <c r="AC796" s="21" t="s">
        <v>5738</v>
      </c>
      <c r="AD796" s="21" t="s">
        <v>5739</v>
      </c>
      <c r="AE796" s="21" t="s">
        <v>5740</v>
      </c>
      <c r="AF796" s="21" t="s">
        <v>5741</v>
      </c>
      <c r="AG796" s="22">
        <f t="shared" si="121"/>
        <v>0.41935483870967744</v>
      </c>
      <c r="AH796" s="15" t="str">
        <f t="shared" si="118"/>
        <v/>
      </c>
      <c r="AI796" s="22" t="e">
        <f>VLOOKUP(A796,'[1]Deals (investment)'!$B$2:$Z$1497,1,FALSE)</f>
        <v>#N/A</v>
      </c>
      <c r="AJ796" s="22" t="e">
        <f>VLOOKUP(A796,'[1]Deals (investment)'!$B$2:$Z$870,15,FALSE)</f>
        <v>#N/A</v>
      </c>
      <c r="AK796" s="17" t="e">
        <f>VLOOKUP(A796,'[1]Deals (Exits)'!B:B,1,FALSE)</f>
        <v>#N/A</v>
      </c>
      <c r="AL796" s="23" t="e">
        <f>VLOOKUP(G796,[1]Lookups!$V$3:$Y$197,4,FALSE)</f>
        <v>#N/A</v>
      </c>
      <c r="AM796" s="17" t="str">
        <f>VLOOKUP(X796,[1]Lookups!$B$3:$C$200,2,FALSE)</f>
        <v>Financial Services</v>
      </c>
      <c r="AN796" s="17" t="e">
        <f>VLOOKUP(R796,[1]Lookups!$H$3:$I$69,2,FALSE)</f>
        <v>#N/A</v>
      </c>
      <c r="AO796" s="17" t="e">
        <f>VLOOKUP(T796,[1]Lookups!$H$3:$I$69,2,FALSE)</f>
        <v>#N/A</v>
      </c>
      <c r="AP796" s="17" t="e">
        <f>VLOOKUP(AN796,[1]Lookups!$N$3:$O$11,2,FALSE)</f>
        <v>#N/A</v>
      </c>
      <c r="AQ796" s="18" t="e">
        <f>COUNTIFS('[1]Deals (investment)'!$B:$B,$A796)</f>
        <v>#VALUE!</v>
      </c>
      <c r="AR796" s="18" t="e">
        <f>COUNTIFS('[1]Deals (investment)'!$B:$B,$A796,'[1]Deals (investment)'!$T:$T,$AW$1)+COUNTIFS('[1]Deals (investment)'!$B:$B,$A796,'[1]Deals (investment)'!$T:$T,$AX$1)+COUNTIFS('[1]Deals (investment)'!$B:$B,$A796,'[1]Deals (investment)'!$T:$T,$AY$1)</f>
        <v>#VALUE!</v>
      </c>
      <c r="AS796" s="17" t="e">
        <f>SUMIFS('[1]Deals (investment)'!$C:$C,'[1]Deals (investment)'!$B:$B,$A796)</f>
        <v>#VALUE!</v>
      </c>
      <c r="AT796" s="17" t="e">
        <f t="shared" si="106"/>
        <v>#VALUE!</v>
      </c>
      <c r="AU796" s="18" t="e">
        <f>COUNTIF('[1]Deals (Exits)'!$B:$B,A796)</f>
        <v>#VALUE!</v>
      </c>
      <c r="AV796" s="17" t="e">
        <f>SUMIFS('[1]Deals (investment)'!$C:$C,'[1]Deals (investment)'!$B:$B,$A796,'[1]Deals (investment)'!$T:$T,AV$1)</f>
        <v>#VALUE!</v>
      </c>
      <c r="AW796" s="17" t="e">
        <f>SUMIFS('[1]Deals (investment)'!$C:$C,'[1]Deals (investment)'!$B:$B,$A796,'[1]Deals (investment)'!$T:$T,AW$1)</f>
        <v>#VALUE!</v>
      </c>
      <c r="AX796" s="17" t="e">
        <f>SUMIFS('[1]Deals (investment)'!$C:$C,'[1]Deals (investment)'!$B:$B,$A796,'[1]Deals (investment)'!$T:$T,AX$1)</f>
        <v>#VALUE!</v>
      </c>
      <c r="AY796" s="17" t="e">
        <f>SUMIFS('[1]Deals (investment)'!$C:$C,'[1]Deals (investment)'!$B:$B,$A796,'[1]Deals (investment)'!$T:$T,AY$1)</f>
        <v>#VALUE!</v>
      </c>
      <c r="AZ796" s="17" t="e">
        <f>SUMIFS('[1]Deals (investment)'!$C:$C,'[1]Deals (investment)'!$B:$B,$A796,'[1]Deals (investment)'!$T:$T,AZ$1)</f>
        <v>#VALUE!</v>
      </c>
      <c r="BA796" s="17" t="e">
        <f>SUMIFS('[1]Deals (investment)'!$C:$C,'[1]Deals (investment)'!$B:$B,$A796,'[1]Deals (investment)'!$T:$T,BA$1)</f>
        <v>#VALUE!</v>
      </c>
      <c r="BB796" s="17" t="e">
        <f>SUMIFS('[1]Deals (investment)'!$C:$C,'[1]Deals (investment)'!$B:$B,$A796,'[1]Deals (investment)'!$T:$T,BB$1)</f>
        <v>#VALUE!</v>
      </c>
      <c r="BC796" s="17" t="e">
        <f>SUMIFS('[1]Deals (Exits)'!$C:$C,'[1]Deals (Exits)'!$B:$B,$A796)</f>
        <v>#VALUE!</v>
      </c>
      <c r="BD796" s="17" t="e">
        <f>SUMIFS('[1]Deals (investment)'!$C:$C,'[1]Deals (investment)'!$B:$B,$A796,'[1]Deals (investment)'!$V:$V,BD$1)</f>
        <v>#VALUE!</v>
      </c>
      <c r="BE796" s="17" t="e">
        <f>SUMIFS('[1]Deals (investment)'!$C:$C,'[1]Deals (investment)'!$B:$B,$A796,'[1]Deals (investment)'!$V:$V,BE$1)</f>
        <v>#VALUE!</v>
      </c>
      <c r="BF796" s="17" t="e">
        <f>SUMIFS('[1]Deals (investment)'!$C:$C,'[1]Deals (investment)'!$B:$B,$A796,'[1]Deals (investment)'!$V:$V,BF$1)</f>
        <v>#VALUE!</v>
      </c>
      <c r="BG796" s="17" t="e">
        <f>SUMIFS('[1]Deals (investment)'!$C:$C,'[1]Deals (investment)'!$B:$B,$A796,'[1]Deals (investment)'!$V:$V,BG$1)</f>
        <v>#VALUE!</v>
      </c>
      <c r="BH796" s="17" t="e">
        <f>SUMIFS('[1]Deals (investment)'!$C:$C,'[1]Deals (investment)'!$B:$B,$A796,'[1]Deals (investment)'!$V:$V,BH$1)</f>
        <v>#VALUE!</v>
      </c>
      <c r="BI796" s="17" t="e">
        <f>SUMIFS('[1]Deals (investment)'!$C:$C,'[1]Deals (investment)'!$B:$B,$A796,'[1]Deals (investment)'!$V:$V,BI$1)</f>
        <v>#VALUE!</v>
      </c>
      <c r="BJ796" s="17" t="e">
        <f>SUMIFS('[1]Deals (investment)'!$C:$C,'[1]Deals (investment)'!$B:$B,$A796,'[1]Deals (investment)'!$V:$V,BJ$1)</f>
        <v>#VALUE!</v>
      </c>
      <c r="BK796" s="17" t="e">
        <f>SUMIFS('[1]Deals (investment)'!$C:$C,'[1]Deals (investment)'!$B:$B,$A796,'[1]Deals (investment)'!$V:$V,BK$1)</f>
        <v>#VALUE!</v>
      </c>
      <c r="BL796" s="17" t="e">
        <f>SUMIFS('[1]Deals (investment)'!$C:$C,'[1]Deals (investment)'!$B:$B,$A796,'[1]Deals (investment)'!$V:$V,BL$1)</f>
        <v>#VALUE!</v>
      </c>
      <c r="BM796" s="17" t="e">
        <f>SUMIFS('[1]Deals (investment)'!$C:$C,'[1]Deals (investment)'!$B:$B,$A796,'[1]Deals (investment)'!$V:$V,BM$1)</f>
        <v>#VALUE!</v>
      </c>
      <c r="BN796" s="15"/>
      <c r="BO796" s="15"/>
      <c r="BP796" s="22"/>
      <c r="BQ796" s="15"/>
      <c r="BR796" s="15"/>
      <c r="BS796" s="15"/>
      <c r="BT796" s="15"/>
      <c r="BU796" s="15"/>
      <c r="BV796" s="15"/>
      <c r="BW796" s="15"/>
      <c r="BX796" s="15"/>
      <c r="BY796" s="15"/>
      <c r="BZ796" s="15"/>
      <c r="CA796" s="15"/>
      <c r="CB796" s="15"/>
      <c r="CC796" s="15"/>
      <c r="CD796" s="15" t="str">
        <f t="shared" si="120"/>
        <v>Demkim InsuranceOur platform interconnects all entities in the insurance value chain and help customers buy, pay and manage their insurance policiesActive</v>
      </c>
      <c r="CE796" s="15"/>
      <c r="CF796" s="15"/>
      <c r="CG796" s="15"/>
      <c r="CH796" s="15"/>
      <c r="CI796" s="15"/>
      <c r="CJ796" s="15"/>
    </row>
    <row r="797" spans="1:88" ht="12.75">
      <c r="A797" s="15" t="s">
        <v>5742</v>
      </c>
      <c r="B797" s="15" t="s">
        <v>5743</v>
      </c>
      <c r="C797" s="15" t="s">
        <v>58</v>
      </c>
      <c r="D797" s="16"/>
      <c r="E797" s="15"/>
      <c r="F797" s="15"/>
      <c r="G797" s="15"/>
      <c r="H797" s="15"/>
      <c r="I797" s="15"/>
      <c r="J797" s="15"/>
      <c r="K797" s="17" t="e">
        <f t="shared" si="105"/>
        <v>#VALUE!</v>
      </c>
      <c r="L797" s="15"/>
      <c r="M797" s="18" t="e">
        <f t="shared" si="95"/>
        <v>#VALUE!</v>
      </c>
      <c r="N797" s="15"/>
      <c r="O797" s="15"/>
      <c r="P797" s="15"/>
      <c r="Q797" s="15"/>
      <c r="R797" s="15"/>
      <c r="S797" s="19"/>
      <c r="T797" s="15"/>
      <c r="U797" s="17"/>
      <c r="V797" s="15"/>
      <c r="W797" s="15"/>
      <c r="X797" s="15"/>
      <c r="Y797" s="15"/>
      <c r="AB797" s="20"/>
      <c r="AC797" s="21" t="s">
        <v>5744</v>
      </c>
      <c r="AD797" s="15"/>
      <c r="AE797" s="15"/>
      <c r="AF797" s="15"/>
      <c r="AG797" s="22">
        <f t="shared" si="121"/>
        <v>0.16129032258064516</v>
      </c>
      <c r="AH797" s="15" t="str">
        <f t="shared" si="118"/>
        <v/>
      </c>
      <c r="AI797" s="22" t="e">
        <f>VLOOKUP(A797,'[1]Deals (investment)'!$B$2:$Z$1497,1,FALSE)</f>
        <v>#N/A</v>
      </c>
      <c r="AJ797" s="22" t="e">
        <f>VLOOKUP(A797,'[1]Deals (investment)'!$B$2:$Z$870,15,FALSE)</f>
        <v>#N/A</v>
      </c>
      <c r="AK797" s="17" t="e">
        <f>VLOOKUP(A797,'[1]Deals (Exits)'!B:B,1,FALSE)</f>
        <v>#N/A</v>
      </c>
      <c r="AL797" s="23" t="e">
        <f>VLOOKUP(G797,[1]Lookups!$V$3:$Y$197,4,FALSE)</f>
        <v>#N/A</v>
      </c>
      <c r="AM797" s="17" t="e">
        <f>VLOOKUP(X797,[1]Lookups!$B$3:$C$200,2,FALSE)</f>
        <v>#N/A</v>
      </c>
      <c r="AN797" s="17" t="e">
        <f>VLOOKUP(R797,[1]Lookups!$H$3:$I$69,2,FALSE)</f>
        <v>#N/A</v>
      </c>
      <c r="AO797" s="17" t="e">
        <f>VLOOKUP(T797,[1]Lookups!$H$3:$I$69,2,FALSE)</f>
        <v>#N/A</v>
      </c>
      <c r="AP797" s="17" t="e">
        <f>VLOOKUP(AN797,[1]Lookups!$N$3:$O$11,2,FALSE)</f>
        <v>#N/A</v>
      </c>
      <c r="AQ797" s="18" t="e">
        <f>COUNTIFS('[1]Deals (investment)'!$B:$B,$A797)</f>
        <v>#VALUE!</v>
      </c>
      <c r="AR797" s="18" t="e">
        <f>COUNTIFS('[1]Deals (investment)'!$B:$B,$A797,'[1]Deals (investment)'!$T:$T,$AW$1)+COUNTIFS('[1]Deals (investment)'!$B:$B,$A797,'[1]Deals (investment)'!$T:$T,$AX$1)+COUNTIFS('[1]Deals (investment)'!$B:$B,$A797,'[1]Deals (investment)'!$T:$T,$AY$1)</f>
        <v>#VALUE!</v>
      </c>
      <c r="AS797" s="17" t="e">
        <f>SUMIFS('[1]Deals (investment)'!$C:$C,'[1]Deals (investment)'!$B:$B,$A797)</f>
        <v>#VALUE!</v>
      </c>
      <c r="AT797" s="17" t="e">
        <f t="shared" si="106"/>
        <v>#VALUE!</v>
      </c>
      <c r="AU797" s="18" t="e">
        <f>COUNTIF('[1]Deals (Exits)'!$B:$B,A797)</f>
        <v>#VALUE!</v>
      </c>
      <c r="AV797" s="17" t="e">
        <f>SUMIFS('[1]Deals (investment)'!$C:$C,'[1]Deals (investment)'!$B:$B,$A797,'[1]Deals (investment)'!$T:$T,AV$1)</f>
        <v>#VALUE!</v>
      </c>
      <c r="AW797" s="17" t="e">
        <f>SUMIFS('[1]Deals (investment)'!$C:$C,'[1]Deals (investment)'!$B:$B,$A797,'[1]Deals (investment)'!$T:$T,AW$1)</f>
        <v>#VALUE!</v>
      </c>
      <c r="AX797" s="17" t="e">
        <f>SUMIFS('[1]Deals (investment)'!$C:$C,'[1]Deals (investment)'!$B:$B,$A797,'[1]Deals (investment)'!$T:$T,AX$1)</f>
        <v>#VALUE!</v>
      </c>
      <c r="AY797" s="17" t="e">
        <f>SUMIFS('[1]Deals (investment)'!$C:$C,'[1]Deals (investment)'!$B:$B,$A797,'[1]Deals (investment)'!$T:$T,AY$1)</f>
        <v>#VALUE!</v>
      </c>
      <c r="AZ797" s="17" t="e">
        <f>SUMIFS('[1]Deals (investment)'!$C:$C,'[1]Deals (investment)'!$B:$B,$A797,'[1]Deals (investment)'!$T:$T,AZ$1)</f>
        <v>#VALUE!</v>
      </c>
      <c r="BA797" s="17" t="e">
        <f>SUMIFS('[1]Deals (investment)'!$C:$C,'[1]Deals (investment)'!$B:$B,$A797,'[1]Deals (investment)'!$T:$T,BA$1)</f>
        <v>#VALUE!</v>
      </c>
      <c r="BB797" s="17" t="e">
        <f>SUMIFS('[1]Deals (investment)'!$C:$C,'[1]Deals (investment)'!$B:$B,$A797,'[1]Deals (investment)'!$T:$T,BB$1)</f>
        <v>#VALUE!</v>
      </c>
      <c r="BC797" s="17" t="e">
        <f>SUMIFS('[1]Deals (Exits)'!$C:$C,'[1]Deals (Exits)'!$B:$B,$A797)</f>
        <v>#VALUE!</v>
      </c>
      <c r="BD797" s="17" t="e">
        <f>SUMIFS('[1]Deals (investment)'!$C:$C,'[1]Deals (investment)'!$B:$B,$A797,'[1]Deals (investment)'!$V:$V,BD$1)</f>
        <v>#VALUE!</v>
      </c>
      <c r="BE797" s="17" t="e">
        <f>SUMIFS('[1]Deals (investment)'!$C:$C,'[1]Deals (investment)'!$B:$B,$A797,'[1]Deals (investment)'!$V:$V,BE$1)</f>
        <v>#VALUE!</v>
      </c>
      <c r="BF797" s="17" t="e">
        <f>SUMIFS('[1]Deals (investment)'!$C:$C,'[1]Deals (investment)'!$B:$B,$A797,'[1]Deals (investment)'!$V:$V,BF$1)</f>
        <v>#VALUE!</v>
      </c>
      <c r="BG797" s="17" t="e">
        <f>SUMIFS('[1]Deals (investment)'!$C:$C,'[1]Deals (investment)'!$B:$B,$A797,'[1]Deals (investment)'!$V:$V,BG$1)</f>
        <v>#VALUE!</v>
      </c>
      <c r="BH797" s="17" t="e">
        <f>SUMIFS('[1]Deals (investment)'!$C:$C,'[1]Deals (investment)'!$B:$B,$A797,'[1]Deals (investment)'!$V:$V,BH$1)</f>
        <v>#VALUE!</v>
      </c>
      <c r="BI797" s="17" t="e">
        <f>SUMIFS('[1]Deals (investment)'!$C:$C,'[1]Deals (investment)'!$B:$B,$A797,'[1]Deals (investment)'!$V:$V,BI$1)</f>
        <v>#VALUE!</v>
      </c>
      <c r="BJ797" s="17" t="e">
        <f>SUMIFS('[1]Deals (investment)'!$C:$C,'[1]Deals (investment)'!$B:$B,$A797,'[1]Deals (investment)'!$V:$V,BJ$1)</f>
        <v>#VALUE!</v>
      </c>
      <c r="BK797" s="17" t="e">
        <f>SUMIFS('[1]Deals (investment)'!$C:$C,'[1]Deals (investment)'!$B:$B,$A797,'[1]Deals (investment)'!$V:$V,BK$1)</f>
        <v>#VALUE!</v>
      </c>
      <c r="BL797" s="17" t="e">
        <f>SUMIFS('[1]Deals (investment)'!$C:$C,'[1]Deals (investment)'!$B:$B,$A797,'[1]Deals (investment)'!$V:$V,BL$1)</f>
        <v>#VALUE!</v>
      </c>
      <c r="BM797" s="17" t="e">
        <f>SUMIFS('[1]Deals (investment)'!$C:$C,'[1]Deals (investment)'!$B:$B,$A797,'[1]Deals (investment)'!$V:$V,BM$1)</f>
        <v>#VALUE!</v>
      </c>
      <c r="BN797" s="15"/>
      <c r="BO797" s="15"/>
      <c r="BP797" s="22"/>
      <c r="BQ797" s="15"/>
      <c r="BR797" s="15"/>
      <c r="BS797" s="15"/>
      <c r="BT797" s="15"/>
      <c r="BU797" s="15"/>
      <c r="BV797" s="15"/>
      <c r="BW797" s="15"/>
      <c r="BX797" s="15"/>
      <c r="BY797" s="15"/>
      <c r="BZ797" s="15"/>
      <c r="CA797" s="15"/>
      <c r="CB797" s="15"/>
      <c r="CC797" s="15"/>
      <c r="CD797" s="15" t="str">
        <f t="shared" si="120"/>
        <v>DentXDentX is the easiest way to get competitive quotes for your vehicle body damage repairs. Helping you take the 'dent' out of your accident!Active</v>
      </c>
      <c r="CE797" s="15"/>
      <c r="CF797" s="15"/>
      <c r="CG797" s="15"/>
      <c r="CH797" s="15"/>
      <c r="CI797" s="15"/>
      <c r="CJ797" s="15"/>
    </row>
    <row r="798" spans="1:88" ht="12.75">
      <c r="A798" s="15" t="s">
        <v>5745</v>
      </c>
      <c r="B798" s="15"/>
      <c r="C798" s="15" t="s">
        <v>58</v>
      </c>
      <c r="D798" s="16"/>
      <c r="E798" s="15"/>
      <c r="F798" s="15"/>
      <c r="G798" s="15"/>
      <c r="H798" s="15"/>
      <c r="I798" s="15"/>
      <c r="J798" s="15"/>
      <c r="K798" s="17" t="e">
        <f t="shared" si="105"/>
        <v>#VALUE!</v>
      </c>
      <c r="L798" s="15"/>
      <c r="M798" s="18" t="e">
        <f t="shared" si="95"/>
        <v>#VALUE!</v>
      </c>
      <c r="N798" s="15"/>
      <c r="O798" s="15"/>
      <c r="P798" s="15"/>
      <c r="Q798" s="24" t="e">
        <f ca="1">_xludf.MAXIFS('[1]Deals (investment)'!A:A,'[1]Deals (investment)'!B:B,A798)</f>
        <v>#NAME?</v>
      </c>
      <c r="R798" s="15"/>
      <c r="S798" s="19"/>
      <c r="T798" s="15"/>
      <c r="U798" s="17"/>
      <c r="V798" s="15"/>
      <c r="W798" s="15"/>
      <c r="X798" s="15"/>
      <c r="Y798" s="15"/>
      <c r="AB798" s="20"/>
      <c r="AC798" s="15"/>
      <c r="AD798" s="15"/>
      <c r="AE798" s="15"/>
      <c r="AF798" s="15"/>
      <c r="AG798" s="22">
        <f t="shared" ca="1" si="121"/>
        <v>0.12903225806451613</v>
      </c>
      <c r="AH798" s="15" t="str">
        <f t="shared" si="118"/>
        <v/>
      </c>
      <c r="AI798" s="22" t="e">
        <f>VLOOKUP(A798,'[1]Deals (investment)'!$B$2:$Z$1497,1,FALSE)</f>
        <v>#N/A</v>
      </c>
      <c r="AJ798" s="22" t="e">
        <f>VLOOKUP(A798,'[1]Deals (investment)'!$B$2:$Z$870,15,FALSE)</f>
        <v>#N/A</v>
      </c>
      <c r="AK798" s="17" t="e">
        <f>VLOOKUP(A798,'[1]Deals (Exits)'!B:B,1,FALSE)</f>
        <v>#N/A</v>
      </c>
      <c r="AL798" s="23" t="e">
        <f>VLOOKUP(G798,[1]Lookups!$V$3:$Y$197,4,FALSE)</f>
        <v>#N/A</v>
      </c>
      <c r="AM798" s="17" t="e">
        <f>VLOOKUP(X798,[1]Lookups!$B$3:$C$200,2,FALSE)</f>
        <v>#N/A</v>
      </c>
      <c r="AN798" s="17" t="e">
        <f>VLOOKUP(R798,[1]Lookups!$H$3:$I$69,2,FALSE)</f>
        <v>#N/A</v>
      </c>
      <c r="AO798" s="17" t="e">
        <f>VLOOKUP(T798,[1]Lookups!$H$3:$I$69,2,FALSE)</f>
        <v>#N/A</v>
      </c>
      <c r="AP798" s="17" t="e">
        <f>VLOOKUP(AN798,[1]Lookups!$N$3:$O$11,2,FALSE)</f>
        <v>#N/A</v>
      </c>
      <c r="AQ798" s="18" t="e">
        <f>COUNTIFS('[1]Deals (investment)'!$B:$B,$A798)</f>
        <v>#VALUE!</v>
      </c>
      <c r="AR798" s="18" t="e">
        <f>COUNTIFS('[1]Deals (investment)'!$B:$B,$A798,'[1]Deals (investment)'!$T:$T,$AW$1)+COUNTIFS('[1]Deals (investment)'!$B:$B,$A798,'[1]Deals (investment)'!$T:$T,$AX$1)+COUNTIFS('[1]Deals (investment)'!$B:$B,$A798,'[1]Deals (investment)'!$T:$T,$AY$1)</f>
        <v>#VALUE!</v>
      </c>
      <c r="AS798" s="17" t="e">
        <f>SUMIFS('[1]Deals (investment)'!$C:$C,'[1]Deals (investment)'!$B:$B,$A798)</f>
        <v>#VALUE!</v>
      </c>
      <c r="AT798" s="17" t="e">
        <f t="shared" si="106"/>
        <v>#VALUE!</v>
      </c>
      <c r="AU798" s="18" t="e">
        <f>COUNTIF('[1]Deals (Exits)'!$B:$B,A798)</f>
        <v>#VALUE!</v>
      </c>
      <c r="AV798" s="17" t="e">
        <f>SUMIFS('[1]Deals (investment)'!$C:$C,'[1]Deals (investment)'!$B:$B,$A798,'[1]Deals (investment)'!$T:$T,AV$1)</f>
        <v>#VALUE!</v>
      </c>
      <c r="AW798" s="17" t="e">
        <f>SUMIFS('[1]Deals (investment)'!$C:$C,'[1]Deals (investment)'!$B:$B,$A798,'[1]Deals (investment)'!$T:$T,AW$1)</f>
        <v>#VALUE!</v>
      </c>
      <c r="AX798" s="17" t="e">
        <f>SUMIFS('[1]Deals (investment)'!$C:$C,'[1]Deals (investment)'!$B:$B,$A798,'[1]Deals (investment)'!$T:$T,AX$1)</f>
        <v>#VALUE!</v>
      </c>
      <c r="AY798" s="17" t="e">
        <f>SUMIFS('[1]Deals (investment)'!$C:$C,'[1]Deals (investment)'!$B:$B,$A798,'[1]Deals (investment)'!$T:$T,AY$1)</f>
        <v>#VALUE!</v>
      </c>
      <c r="AZ798" s="17" t="e">
        <f>SUMIFS('[1]Deals (investment)'!$C:$C,'[1]Deals (investment)'!$B:$B,$A798,'[1]Deals (investment)'!$T:$T,AZ$1)</f>
        <v>#VALUE!</v>
      </c>
      <c r="BA798" s="17" t="e">
        <f>SUMIFS('[1]Deals (investment)'!$C:$C,'[1]Deals (investment)'!$B:$B,$A798,'[1]Deals (investment)'!$T:$T,BA$1)</f>
        <v>#VALUE!</v>
      </c>
      <c r="BB798" s="17" t="e">
        <f>SUMIFS('[1]Deals (investment)'!$C:$C,'[1]Deals (investment)'!$B:$B,$A798,'[1]Deals (investment)'!$T:$T,BB$1)</f>
        <v>#VALUE!</v>
      </c>
      <c r="BC798" s="17" t="e">
        <f>SUMIFS('[1]Deals (Exits)'!$C:$C,'[1]Deals (Exits)'!$B:$B,$A798)</f>
        <v>#VALUE!</v>
      </c>
      <c r="BD798" s="17" t="e">
        <f>SUMIFS('[1]Deals (investment)'!$C:$C,'[1]Deals (investment)'!$B:$B,$A798,'[1]Deals (investment)'!$V:$V,BD$1)</f>
        <v>#VALUE!</v>
      </c>
      <c r="BE798" s="17" t="e">
        <f>SUMIFS('[1]Deals (investment)'!$C:$C,'[1]Deals (investment)'!$B:$B,$A798,'[1]Deals (investment)'!$V:$V,BE$1)</f>
        <v>#VALUE!</v>
      </c>
      <c r="BF798" s="17" t="e">
        <f>SUMIFS('[1]Deals (investment)'!$C:$C,'[1]Deals (investment)'!$B:$B,$A798,'[1]Deals (investment)'!$V:$V,BF$1)</f>
        <v>#VALUE!</v>
      </c>
      <c r="BG798" s="17" t="e">
        <f>SUMIFS('[1]Deals (investment)'!$C:$C,'[1]Deals (investment)'!$B:$B,$A798,'[1]Deals (investment)'!$V:$V,BG$1)</f>
        <v>#VALUE!</v>
      </c>
      <c r="BH798" s="17" t="e">
        <f>SUMIFS('[1]Deals (investment)'!$C:$C,'[1]Deals (investment)'!$B:$B,$A798,'[1]Deals (investment)'!$V:$V,BH$1)</f>
        <v>#VALUE!</v>
      </c>
      <c r="BI798" s="17" t="e">
        <f>SUMIFS('[1]Deals (investment)'!$C:$C,'[1]Deals (investment)'!$B:$B,$A798,'[1]Deals (investment)'!$V:$V,BI$1)</f>
        <v>#VALUE!</v>
      </c>
      <c r="BJ798" s="17" t="e">
        <f>SUMIFS('[1]Deals (investment)'!$C:$C,'[1]Deals (investment)'!$B:$B,$A798,'[1]Deals (investment)'!$V:$V,BJ$1)</f>
        <v>#VALUE!</v>
      </c>
      <c r="BK798" s="17" t="e">
        <f>SUMIFS('[1]Deals (investment)'!$C:$C,'[1]Deals (investment)'!$B:$B,$A798,'[1]Deals (investment)'!$V:$V,BK$1)</f>
        <v>#VALUE!</v>
      </c>
      <c r="BL798" s="17" t="e">
        <f>SUMIFS('[1]Deals (investment)'!$C:$C,'[1]Deals (investment)'!$B:$B,$A798,'[1]Deals (investment)'!$V:$V,BL$1)</f>
        <v>#VALUE!</v>
      </c>
      <c r="BM798" s="17" t="e">
        <f>SUMIFS('[1]Deals (investment)'!$C:$C,'[1]Deals (investment)'!$B:$B,$A798,'[1]Deals (investment)'!$V:$V,BM$1)</f>
        <v>#VALUE!</v>
      </c>
      <c r="BN798" s="15"/>
      <c r="BO798" s="15"/>
      <c r="BP798" s="22"/>
      <c r="BQ798" s="15"/>
      <c r="BR798" s="15"/>
      <c r="BS798" s="15"/>
      <c r="BT798" s="15"/>
      <c r="BU798" s="15"/>
      <c r="BV798" s="15"/>
      <c r="BW798" s="15"/>
      <c r="BX798" s="15"/>
      <c r="BY798" s="15"/>
      <c r="BZ798" s="15"/>
      <c r="CA798" s="15"/>
      <c r="CB798" s="15"/>
      <c r="CC798" s="15"/>
      <c r="CD798" s="15" t="str">
        <f t="shared" si="120"/>
        <v>Dermi Joy skincareActive</v>
      </c>
      <c r="CE798" s="15"/>
      <c r="CF798" s="15"/>
      <c r="CG798" s="15"/>
      <c r="CH798" s="15"/>
      <c r="CI798" s="15"/>
      <c r="CJ798" s="15"/>
    </row>
    <row r="799" spans="1:88" ht="12.75">
      <c r="A799" s="15" t="s">
        <v>5746</v>
      </c>
      <c r="B799" s="15" t="s">
        <v>5747</v>
      </c>
      <c r="C799" s="15" t="s">
        <v>58</v>
      </c>
      <c r="D799" s="16">
        <v>2017</v>
      </c>
      <c r="E799" s="15" t="s">
        <v>5748</v>
      </c>
      <c r="F799" s="15"/>
      <c r="G799" s="15"/>
      <c r="H799" s="15"/>
      <c r="I799" s="15"/>
      <c r="J799" s="15"/>
      <c r="K799" s="17" t="e">
        <f t="shared" si="105"/>
        <v>#VALUE!</v>
      </c>
      <c r="L799" s="15"/>
      <c r="M799" s="18" t="e">
        <f t="shared" si="95"/>
        <v>#VALUE!</v>
      </c>
      <c r="N799" s="15"/>
      <c r="O799" s="15"/>
      <c r="P799" s="15"/>
      <c r="Q799" s="15"/>
      <c r="R799" s="15"/>
      <c r="S799" s="19"/>
      <c r="T799" s="15"/>
      <c r="U799" s="17"/>
      <c r="V799" s="15" t="s">
        <v>5749</v>
      </c>
      <c r="W799" s="15"/>
      <c r="X799" s="15" t="s">
        <v>3220</v>
      </c>
      <c r="Y799" s="15" t="s">
        <v>5750</v>
      </c>
      <c r="AB799" s="20"/>
      <c r="AC799" s="21" t="s">
        <v>5751</v>
      </c>
      <c r="AD799" s="21" t="s">
        <v>5752</v>
      </c>
      <c r="AE799" s="21" t="s">
        <v>5753</v>
      </c>
      <c r="AF799" s="21" t="s">
        <v>5754</v>
      </c>
      <c r="AG799" s="22">
        <f t="shared" si="121"/>
        <v>0.41935483870967744</v>
      </c>
      <c r="AH799" s="15" t="str">
        <f t="shared" si="118"/>
        <v/>
      </c>
      <c r="AI799" s="22" t="e">
        <f>VLOOKUP(A799,'[1]Deals (investment)'!$B$2:$Z$1497,1,FALSE)</f>
        <v>#N/A</v>
      </c>
      <c r="AJ799" s="22" t="e">
        <f>VLOOKUP(A799,'[1]Deals (investment)'!$B$2:$Z$870,15,FALSE)</f>
        <v>#N/A</v>
      </c>
      <c r="AK799" s="17" t="e">
        <f>VLOOKUP(A799,'[1]Deals (Exits)'!B:B,1,FALSE)</f>
        <v>#N/A</v>
      </c>
      <c r="AL799" s="23" t="e">
        <f>VLOOKUP(G799,[1]Lookups!$V$3:$Y$197,4,FALSE)</f>
        <v>#N/A</v>
      </c>
      <c r="AM799" s="17" t="e">
        <f>VLOOKUP(X799,[1]Lookups!$B$3:$C$200,2,FALSE)</f>
        <v>#N/A</v>
      </c>
      <c r="AN799" s="17" t="e">
        <f>VLOOKUP(R799,[1]Lookups!$H$3:$I$69,2,FALSE)</f>
        <v>#N/A</v>
      </c>
      <c r="AO799" s="17" t="e">
        <f>VLOOKUP(T799,[1]Lookups!$H$3:$I$69,2,FALSE)</f>
        <v>#N/A</v>
      </c>
      <c r="AP799" s="17" t="e">
        <f>VLOOKUP(AN799,[1]Lookups!$N$3:$O$11,2,FALSE)</f>
        <v>#N/A</v>
      </c>
      <c r="AQ799" s="18" t="e">
        <f>COUNTIFS('[1]Deals (investment)'!$B:$B,$A799)</f>
        <v>#VALUE!</v>
      </c>
      <c r="AR799" s="18" t="e">
        <f>COUNTIFS('[1]Deals (investment)'!$B:$B,$A799,'[1]Deals (investment)'!$T:$T,$AW$1)+COUNTIFS('[1]Deals (investment)'!$B:$B,$A799,'[1]Deals (investment)'!$T:$T,$AX$1)+COUNTIFS('[1]Deals (investment)'!$B:$B,$A799,'[1]Deals (investment)'!$T:$T,$AY$1)</f>
        <v>#VALUE!</v>
      </c>
      <c r="AS799" s="17" t="e">
        <f>SUMIFS('[1]Deals (investment)'!$C:$C,'[1]Deals (investment)'!$B:$B,$A799)</f>
        <v>#VALUE!</v>
      </c>
      <c r="AT799" s="17" t="e">
        <f t="shared" si="106"/>
        <v>#VALUE!</v>
      </c>
      <c r="AU799" s="18" t="e">
        <f>COUNTIF('[1]Deals (Exits)'!$B:$B,A799)</f>
        <v>#VALUE!</v>
      </c>
      <c r="AV799" s="17" t="e">
        <f>SUMIFS('[1]Deals (investment)'!$C:$C,'[1]Deals (investment)'!$B:$B,$A799,'[1]Deals (investment)'!$T:$T,AV$1)</f>
        <v>#VALUE!</v>
      </c>
      <c r="AW799" s="17" t="e">
        <f>SUMIFS('[1]Deals (investment)'!$C:$C,'[1]Deals (investment)'!$B:$B,$A799,'[1]Deals (investment)'!$T:$T,AW$1)</f>
        <v>#VALUE!</v>
      </c>
      <c r="AX799" s="17" t="e">
        <f>SUMIFS('[1]Deals (investment)'!$C:$C,'[1]Deals (investment)'!$B:$B,$A799,'[1]Deals (investment)'!$T:$T,AX$1)</f>
        <v>#VALUE!</v>
      </c>
      <c r="AY799" s="17" t="e">
        <f>SUMIFS('[1]Deals (investment)'!$C:$C,'[1]Deals (investment)'!$B:$B,$A799,'[1]Deals (investment)'!$T:$T,AY$1)</f>
        <v>#VALUE!</v>
      </c>
      <c r="AZ799" s="17" t="e">
        <f>SUMIFS('[1]Deals (investment)'!$C:$C,'[1]Deals (investment)'!$B:$B,$A799,'[1]Deals (investment)'!$T:$T,AZ$1)</f>
        <v>#VALUE!</v>
      </c>
      <c r="BA799" s="17" t="e">
        <f>SUMIFS('[1]Deals (investment)'!$C:$C,'[1]Deals (investment)'!$B:$B,$A799,'[1]Deals (investment)'!$T:$T,BA$1)</f>
        <v>#VALUE!</v>
      </c>
      <c r="BB799" s="17" t="e">
        <f>SUMIFS('[1]Deals (investment)'!$C:$C,'[1]Deals (investment)'!$B:$B,$A799,'[1]Deals (investment)'!$T:$T,BB$1)</f>
        <v>#VALUE!</v>
      </c>
      <c r="BC799" s="17" t="e">
        <f>SUMIFS('[1]Deals (Exits)'!$C:$C,'[1]Deals (Exits)'!$B:$B,$A799)</f>
        <v>#VALUE!</v>
      </c>
      <c r="BD799" s="17" t="e">
        <f>SUMIFS('[1]Deals (investment)'!$C:$C,'[1]Deals (investment)'!$B:$B,$A799,'[1]Deals (investment)'!$V:$V,BD$1)</f>
        <v>#VALUE!</v>
      </c>
      <c r="BE799" s="17" t="e">
        <f>SUMIFS('[1]Deals (investment)'!$C:$C,'[1]Deals (investment)'!$B:$B,$A799,'[1]Deals (investment)'!$V:$V,BE$1)</f>
        <v>#VALUE!</v>
      </c>
      <c r="BF799" s="17" t="e">
        <f>SUMIFS('[1]Deals (investment)'!$C:$C,'[1]Deals (investment)'!$B:$B,$A799,'[1]Deals (investment)'!$V:$V,BF$1)</f>
        <v>#VALUE!</v>
      </c>
      <c r="BG799" s="17" t="e">
        <f>SUMIFS('[1]Deals (investment)'!$C:$C,'[1]Deals (investment)'!$B:$B,$A799,'[1]Deals (investment)'!$V:$V,BG$1)</f>
        <v>#VALUE!</v>
      </c>
      <c r="BH799" s="17" t="e">
        <f>SUMIFS('[1]Deals (investment)'!$C:$C,'[1]Deals (investment)'!$B:$B,$A799,'[1]Deals (investment)'!$V:$V,BH$1)</f>
        <v>#VALUE!</v>
      </c>
      <c r="BI799" s="17" t="e">
        <f>SUMIFS('[1]Deals (investment)'!$C:$C,'[1]Deals (investment)'!$B:$B,$A799,'[1]Deals (investment)'!$V:$V,BI$1)</f>
        <v>#VALUE!</v>
      </c>
      <c r="BJ799" s="17" t="e">
        <f>SUMIFS('[1]Deals (investment)'!$C:$C,'[1]Deals (investment)'!$B:$B,$A799,'[1]Deals (investment)'!$V:$V,BJ$1)</f>
        <v>#VALUE!</v>
      </c>
      <c r="BK799" s="17" t="e">
        <f>SUMIFS('[1]Deals (investment)'!$C:$C,'[1]Deals (investment)'!$B:$B,$A799,'[1]Deals (investment)'!$V:$V,BK$1)</f>
        <v>#VALUE!</v>
      </c>
      <c r="BL799" s="17" t="e">
        <f>SUMIFS('[1]Deals (investment)'!$C:$C,'[1]Deals (investment)'!$B:$B,$A799,'[1]Deals (investment)'!$V:$V,BL$1)</f>
        <v>#VALUE!</v>
      </c>
      <c r="BM799" s="17" t="e">
        <f>SUMIFS('[1]Deals (investment)'!$C:$C,'[1]Deals (investment)'!$B:$B,$A799,'[1]Deals (investment)'!$V:$V,BM$1)</f>
        <v>#VALUE!</v>
      </c>
      <c r="BN799" s="15"/>
      <c r="BO799" s="15"/>
      <c r="BP799" s="22"/>
      <c r="BQ799" s="15"/>
      <c r="BR799" s="15"/>
      <c r="BS799" s="15"/>
      <c r="BT799" s="15"/>
      <c r="BU799" s="15"/>
      <c r="BV799" s="15"/>
      <c r="BW799" s="15"/>
      <c r="BX799" s="15"/>
      <c r="BY799" s="15"/>
      <c r="BZ799" s="15"/>
      <c r="CA799" s="15"/>
      <c r="CB799" s="15"/>
      <c r="CC799" s="15"/>
      <c r="CD799" s="15" t="str">
        <f t="shared" si="120"/>
        <v>Dext TechnologyWe are a company that develops manufactures and deploys innovative, science and technology driven educational solutions for the effective learning of Science Technology EngineeringActive</v>
      </c>
      <c r="CE799" s="15"/>
      <c r="CF799" s="15"/>
      <c r="CG799" s="15"/>
      <c r="CH799" s="15"/>
      <c r="CI799" s="15"/>
      <c r="CJ799" s="15"/>
    </row>
    <row r="800" spans="1:88" ht="12.75">
      <c r="A800" s="15" t="s">
        <v>5755</v>
      </c>
      <c r="B800" s="15" t="s">
        <v>5756</v>
      </c>
      <c r="C800" s="15" t="s">
        <v>58</v>
      </c>
      <c r="D800" s="16">
        <v>1995</v>
      </c>
      <c r="E800" s="15" t="s">
        <v>117</v>
      </c>
      <c r="F800" s="15"/>
      <c r="G800" s="15" t="s">
        <v>118</v>
      </c>
      <c r="H800" s="15"/>
      <c r="I800" s="15" t="s">
        <v>118</v>
      </c>
      <c r="J800" s="15"/>
      <c r="K800" s="17" t="e">
        <f t="shared" si="105"/>
        <v>#VALUE!</v>
      </c>
      <c r="L800" s="15"/>
      <c r="M800" s="18" t="e">
        <f t="shared" si="95"/>
        <v>#VALUE!</v>
      </c>
      <c r="N800" s="15"/>
      <c r="O800" s="15"/>
      <c r="P800" s="15"/>
      <c r="Q800" s="15"/>
      <c r="R800" s="15"/>
      <c r="S800" s="19"/>
      <c r="T800" s="15"/>
      <c r="U800" s="17"/>
      <c r="V800" s="15" t="s">
        <v>312</v>
      </c>
      <c r="W800" s="15"/>
      <c r="X800" s="15" t="s">
        <v>134</v>
      </c>
      <c r="Y800" s="15"/>
      <c r="AB800" s="20"/>
      <c r="AC800" s="21" t="s">
        <v>5757</v>
      </c>
      <c r="AD800" s="15" t="s">
        <v>312</v>
      </c>
      <c r="AE800" s="21" t="s">
        <v>5758</v>
      </c>
      <c r="AF800" s="21" t="s">
        <v>5759</v>
      </c>
      <c r="AG800" s="22">
        <f t="shared" si="121"/>
        <v>0.45161290322580644</v>
      </c>
      <c r="AH800" s="15" t="str">
        <f t="shared" si="118"/>
        <v/>
      </c>
      <c r="AI800" s="22" t="e">
        <f>VLOOKUP(A800,'[1]Deals (investment)'!$B$2:$Z$1497,1,FALSE)</f>
        <v>#N/A</v>
      </c>
      <c r="AJ800" s="22" t="e">
        <f>VLOOKUP(A800,'[1]Deals (investment)'!$B$2:$Z$870,15,FALSE)</f>
        <v>#N/A</v>
      </c>
      <c r="AK800" s="17" t="e">
        <f>VLOOKUP(A800,'[1]Deals (Exits)'!B:B,1,FALSE)</f>
        <v>#N/A</v>
      </c>
      <c r="AL800" s="23">
        <f>VLOOKUP(G800,[1]Lookups!$V$3:$Y$197,4,FALSE)</f>
        <v>0</v>
      </c>
      <c r="AM800" s="17" t="str">
        <f>VLOOKUP(X800,[1]Lookups!$B$3:$C$200,2,FALSE)</f>
        <v>Transport &amp; Logistics</v>
      </c>
      <c r="AN800" s="17" t="e">
        <f>VLOOKUP(R800,[1]Lookups!$H$3:$I$69,2,FALSE)</f>
        <v>#N/A</v>
      </c>
      <c r="AO800" s="17" t="e">
        <f>VLOOKUP(T800,[1]Lookups!$H$3:$I$69,2,FALSE)</f>
        <v>#N/A</v>
      </c>
      <c r="AP800" s="17" t="e">
        <f>VLOOKUP(AN800,[1]Lookups!$N$3:$O$11,2,FALSE)</f>
        <v>#N/A</v>
      </c>
      <c r="AQ800" s="18" t="e">
        <f>COUNTIFS('[1]Deals (investment)'!$B:$B,$A800)</f>
        <v>#VALUE!</v>
      </c>
      <c r="AR800" s="18" t="e">
        <f>COUNTIFS('[1]Deals (investment)'!$B:$B,$A800,'[1]Deals (investment)'!$T:$T,$AW$1)+COUNTIFS('[1]Deals (investment)'!$B:$B,$A800,'[1]Deals (investment)'!$T:$T,$AX$1)+COUNTIFS('[1]Deals (investment)'!$B:$B,$A800,'[1]Deals (investment)'!$T:$T,$AY$1)</f>
        <v>#VALUE!</v>
      </c>
      <c r="AS800" s="17" t="e">
        <f>SUMIFS('[1]Deals (investment)'!$C:$C,'[1]Deals (investment)'!$B:$B,$A800)</f>
        <v>#VALUE!</v>
      </c>
      <c r="AT800" s="17" t="e">
        <f t="shared" si="106"/>
        <v>#VALUE!</v>
      </c>
      <c r="AU800" s="18" t="e">
        <f>COUNTIF('[1]Deals (Exits)'!$B:$B,A800)</f>
        <v>#VALUE!</v>
      </c>
      <c r="AV800" s="17" t="e">
        <f>SUMIFS('[1]Deals (investment)'!$C:$C,'[1]Deals (investment)'!$B:$B,$A800,'[1]Deals (investment)'!$T:$T,AV$1)</f>
        <v>#VALUE!</v>
      </c>
      <c r="AW800" s="17" t="e">
        <f>SUMIFS('[1]Deals (investment)'!$C:$C,'[1]Deals (investment)'!$B:$B,$A800,'[1]Deals (investment)'!$T:$T,AW$1)</f>
        <v>#VALUE!</v>
      </c>
      <c r="AX800" s="17" t="e">
        <f>SUMIFS('[1]Deals (investment)'!$C:$C,'[1]Deals (investment)'!$B:$B,$A800,'[1]Deals (investment)'!$T:$T,AX$1)</f>
        <v>#VALUE!</v>
      </c>
      <c r="AY800" s="17" t="e">
        <f>SUMIFS('[1]Deals (investment)'!$C:$C,'[1]Deals (investment)'!$B:$B,$A800,'[1]Deals (investment)'!$T:$T,AY$1)</f>
        <v>#VALUE!</v>
      </c>
      <c r="AZ800" s="17" t="e">
        <f>SUMIFS('[1]Deals (investment)'!$C:$C,'[1]Deals (investment)'!$B:$B,$A800,'[1]Deals (investment)'!$T:$T,AZ$1)</f>
        <v>#VALUE!</v>
      </c>
      <c r="BA800" s="17" t="e">
        <f>SUMIFS('[1]Deals (investment)'!$C:$C,'[1]Deals (investment)'!$B:$B,$A800,'[1]Deals (investment)'!$T:$T,BA$1)</f>
        <v>#VALUE!</v>
      </c>
      <c r="BB800" s="17" t="e">
        <f>SUMIFS('[1]Deals (investment)'!$C:$C,'[1]Deals (investment)'!$B:$B,$A800,'[1]Deals (investment)'!$T:$T,BB$1)</f>
        <v>#VALUE!</v>
      </c>
      <c r="BC800" s="17" t="e">
        <f>SUMIFS('[1]Deals (Exits)'!$C:$C,'[1]Deals (Exits)'!$B:$B,$A800)</f>
        <v>#VALUE!</v>
      </c>
      <c r="BD800" s="17" t="e">
        <f>SUMIFS('[1]Deals (investment)'!$C:$C,'[1]Deals (investment)'!$B:$B,$A800,'[1]Deals (investment)'!$V:$V,BD$1)</f>
        <v>#VALUE!</v>
      </c>
      <c r="BE800" s="17" t="e">
        <f>SUMIFS('[1]Deals (investment)'!$C:$C,'[1]Deals (investment)'!$B:$B,$A800,'[1]Deals (investment)'!$V:$V,BE$1)</f>
        <v>#VALUE!</v>
      </c>
      <c r="BF800" s="17" t="e">
        <f>SUMIFS('[1]Deals (investment)'!$C:$C,'[1]Deals (investment)'!$B:$B,$A800,'[1]Deals (investment)'!$V:$V,BF$1)</f>
        <v>#VALUE!</v>
      </c>
      <c r="BG800" s="17" t="e">
        <f>SUMIFS('[1]Deals (investment)'!$C:$C,'[1]Deals (investment)'!$B:$B,$A800,'[1]Deals (investment)'!$V:$V,BG$1)</f>
        <v>#VALUE!</v>
      </c>
      <c r="BH800" s="17" t="e">
        <f>SUMIFS('[1]Deals (investment)'!$C:$C,'[1]Deals (investment)'!$B:$B,$A800,'[1]Deals (investment)'!$V:$V,BH$1)</f>
        <v>#VALUE!</v>
      </c>
      <c r="BI800" s="17" t="e">
        <f>SUMIFS('[1]Deals (investment)'!$C:$C,'[1]Deals (investment)'!$B:$B,$A800,'[1]Deals (investment)'!$V:$V,BI$1)</f>
        <v>#VALUE!</v>
      </c>
      <c r="BJ800" s="17" t="e">
        <f>SUMIFS('[1]Deals (investment)'!$C:$C,'[1]Deals (investment)'!$B:$B,$A800,'[1]Deals (investment)'!$V:$V,BJ$1)</f>
        <v>#VALUE!</v>
      </c>
      <c r="BK800" s="17" t="e">
        <f>SUMIFS('[1]Deals (investment)'!$C:$C,'[1]Deals (investment)'!$B:$B,$A800,'[1]Deals (investment)'!$V:$V,BK$1)</f>
        <v>#VALUE!</v>
      </c>
      <c r="BL800" s="17" t="e">
        <f>SUMIFS('[1]Deals (investment)'!$C:$C,'[1]Deals (investment)'!$B:$B,$A800,'[1]Deals (investment)'!$V:$V,BL$1)</f>
        <v>#VALUE!</v>
      </c>
      <c r="BM800" s="17" t="e">
        <f>SUMIFS('[1]Deals (investment)'!$C:$C,'[1]Deals (investment)'!$B:$B,$A800,'[1]Deals (investment)'!$V:$V,BM$1)</f>
        <v>#VALUE!</v>
      </c>
      <c r="BN800" s="15"/>
      <c r="BO800" s="15"/>
      <c r="BP800" s="22"/>
      <c r="BQ800" s="15"/>
      <c r="BR800" s="15"/>
      <c r="BS800" s="15"/>
      <c r="BT800" s="15"/>
      <c r="BU800" s="15"/>
      <c r="BV800" s="15"/>
      <c r="BW800" s="15"/>
      <c r="BX800" s="15"/>
      <c r="BY800" s="15"/>
      <c r="BZ800" s="15"/>
      <c r="CA800" s="15"/>
      <c r="CB800" s="15"/>
      <c r="CC800" s="15"/>
      <c r="CD800" s="15" t="str">
        <f t="shared" si="120"/>
        <v>Dial a DeliveryDial a Delivery is a company that provides delivery services for Pizza Inn and Galito's - delivering food in quick time from our kitchen to your couchActive</v>
      </c>
      <c r="CE800" s="15"/>
      <c r="CF800" s="15"/>
      <c r="CG800" s="15"/>
      <c r="CH800" s="15"/>
      <c r="CI800" s="15"/>
      <c r="CJ800" s="15"/>
    </row>
    <row r="801" spans="1:88" ht="12.75">
      <c r="A801" s="15" t="s">
        <v>5760</v>
      </c>
      <c r="B801" s="15" t="s">
        <v>5761</v>
      </c>
      <c r="C801" s="15" t="s">
        <v>58</v>
      </c>
      <c r="D801" s="16">
        <v>2016</v>
      </c>
      <c r="E801" s="26" t="s">
        <v>59</v>
      </c>
      <c r="F801" s="26"/>
      <c r="G801" s="26" t="s">
        <v>61</v>
      </c>
      <c r="H801" s="26"/>
      <c r="I801" s="15" t="s">
        <v>61</v>
      </c>
      <c r="J801" s="26"/>
      <c r="K801" s="17" t="e">
        <f t="shared" si="105"/>
        <v>#VALUE!</v>
      </c>
      <c r="L801" s="15"/>
      <c r="M801" s="18" t="e">
        <f t="shared" si="95"/>
        <v>#VALUE!</v>
      </c>
      <c r="N801" s="15"/>
      <c r="O801" s="15"/>
      <c r="P801" s="15"/>
      <c r="Q801" s="15"/>
      <c r="R801" s="15"/>
      <c r="S801" s="19"/>
      <c r="T801" s="15"/>
      <c r="U801" s="17"/>
      <c r="V801" s="15" t="s">
        <v>5762</v>
      </c>
      <c r="W801" s="15">
        <v>0</v>
      </c>
      <c r="X801" s="15" t="s">
        <v>404</v>
      </c>
      <c r="Y801" s="15" t="s">
        <v>5763</v>
      </c>
      <c r="AB801" s="32">
        <v>43506</v>
      </c>
      <c r="AC801" s="27" t="s">
        <v>5764</v>
      </c>
      <c r="AD801" s="27" t="s">
        <v>5765</v>
      </c>
      <c r="AE801" s="27" t="s">
        <v>5766</v>
      </c>
      <c r="AF801" s="27" t="s">
        <v>5767</v>
      </c>
      <c r="AG801" s="22">
        <f t="shared" si="121"/>
        <v>0.54838709677419351</v>
      </c>
      <c r="AH801" s="15" t="e">
        <f t="shared" si="118"/>
        <v>#VALUE!</v>
      </c>
      <c r="AI801" s="22" t="e">
        <f>VLOOKUP(A801,'[1]Deals (investment)'!$B$2:$Z$1497,1,FALSE)</f>
        <v>#N/A</v>
      </c>
      <c r="AJ801" s="22" t="e">
        <f>VLOOKUP(A801,'[1]Deals (investment)'!$B$2:$Z$870,15,FALSE)</f>
        <v>#N/A</v>
      </c>
      <c r="AK801" s="17" t="e">
        <f>VLOOKUP(A801,'[1]Deals (Exits)'!B:B,1,FALSE)</f>
        <v>#N/A</v>
      </c>
      <c r="AL801" s="23">
        <f>VLOOKUP(G801,[1]Lookups!$V$3:$Y$197,4,FALSE)</f>
        <v>0</v>
      </c>
      <c r="AM801" s="17" t="str">
        <f>VLOOKUP(X801,[1]Lookups!$B$3:$C$200,2,FALSE)</f>
        <v>Other Technologies &amp; Information Technology</v>
      </c>
      <c r="AN801" s="17" t="e">
        <f>VLOOKUP(R801,[1]Lookups!$H$3:$I$69,2,FALSE)</f>
        <v>#N/A</v>
      </c>
      <c r="AO801" s="17" t="e">
        <f>VLOOKUP(T801,[1]Lookups!$H$3:$I$69,2,FALSE)</f>
        <v>#N/A</v>
      </c>
      <c r="AP801" s="17" t="e">
        <f>VLOOKUP(AN801,[1]Lookups!$N$3:$O$11,2,FALSE)</f>
        <v>#N/A</v>
      </c>
      <c r="AQ801" s="18" t="e">
        <f>COUNTIFS('[1]Deals (investment)'!$B:$B,$A801)</f>
        <v>#VALUE!</v>
      </c>
      <c r="AR801" s="18" t="e">
        <f>COUNTIFS('[1]Deals (investment)'!$B:$B,$A801,'[1]Deals (investment)'!$T:$T,$AW$1)+COUNTIFS('[1]Deals (investment)'!$B:$B,$A801,'[1]Deals (investment)'!$T:$T,$AX$1)+COUNTIFS('[1]Deals (investment)'!$B:$B,$A801,'[1]Deals (investment)'!$T:$T,$AY$1)</f>
        <v>#VALUE!</v>
      </c>
      <c r="AS801" s="17" t="e">
        <f>SUMIFS('[1]Deals (investment)'!$C:$C,'[1]Deals (investment)'!$B:$B,$A801)</f>
        <v>#VALUE!</v>
      </c>
      <c r="AT801" s="17" t="e">
        <f t="shared" si="106"/>
        <v>#VALUE!</v>
      </c>
      <c r="AU801" s="18" t="e">
        <f>COUNTIF('[1]Deals (Exits)'!$B:$B,A801)</f>
        <v>#VALUE!</v>
      </c>
      <c r="AV801" s="17" t="e">
        <f>SUMIFS('[1]Deals (investment)'!$C:$C,'[1]Deals (investment)'!$B:$B,$A801,'[1]Deals (investment)'!$T:$T,AV$1)</f>
        <v>#VALUE!</v>
      </c>
      <c r="AW801" s="17" t="e">
        <f>SUMIFS('[1]Deals (investment)'!$C:$C,'[1]Deals (investment)'!$B:$B,$A801,'[1]Deals (investment)'!$T:$T,AW$1)</f>
        <v>#VALUE!</v>
      </c>
      <c r="AX801" s="17" t="e">
        <f>SUMIFS('[1]Deals (investment)'!$C:$C,'[1]Deals (investment)'!$B:$B,$A801,'[1]Deals (investment)'!$T:$T,AX$1)</f>
        <v>#VALUE!</v>
      </c>
      <c r="AY801" s="17" t="e">
        <f>SUMIFS('[1]Deals (investment)'!$C:$C,'[1]Deals (investment)'!$B:$B,$A801,'[1]Deals (investment)'!$T:$T,AY$1)</f>
        <v>#VALUE!</v>
      </c>
      <c r="AZ801" s="17" t="e">
        <f>SUMIFS('[1]Deals (investment)'!$C:$C,'[1]Deals (investment)'!$B:$B,$A801,'[1]Deals (investment)'!$T:$T,AZ$1)</f>
        <v>#VALUE!</v>
      </c>
      <c r="BA801" s="17" t="e">
        <f>SUMIFS('[1]Deals (investment)'!$C:$C,'[1]Deals (investment)'!$B:$B,$A801,'[1]Deals (investment)'!$T:$T,BA$1)</f>
        <v>#VALUE!</v>
      </c>
      <c r="BB801" s="17" t="e">
        <f>SUMIFS('[1]Deals (investment)'!$C:$C,'[1]Deals (investment)'!$B:$B,$A801,'[1]Deals (investment)'!$T:$T,BB$1)</f>
        <v>#VALUE!</v>
      </c>
      <c r="BC801" s="17" t="e">
        <f>SUMIFS('[1]Deals (Exits)'!$C:$C,'[1]Deals (Exits)'!$B:$B,$A801)</f>
        <v>#VALUE!</v>
      </c>
      <c r="BD801" s="17" t="e">
        <f>SUMIFS('[1]Deals (investment)'!$C:$C,'[1]Deals (investment)'!$B:$B,$A801,'[1]Deals (investment)'!$V:$V,BD$1)</f>
        <v>#VALUE!</v>
      </c>
      <c r="BE801" s="17" t="e">
        <f>SUMIFS('[1]Deals (investment)'!$C:$C,'[1]Deals (investment)'!$B:$B,$A801,'[1]Deals (investment)'!$V:$V,BE$1)</f>
        <v>#VALUE!</v>
      </c>
      <c r="BF801" s="17" t="e">
        <f>SUMIFS('[1]Deals (investment)'!$C:$C,'[1]Deals (investment)'!$B:$B,$A801,'[1]Deals (investment)'!$V:$V,BF$1)</f>
        <v>#VALUE!</v>
      </c>
      <c r="BG801" s="17" t="e">
        <f>SUMIFS('[1]Deals (investment)'!$C:$C,'[1]Deals (investment)'!$B:$B,$A801,'[1]Deals (investment)'!$V:$V,BG$1)</f>
        <v>#VALUE!</v>
      </c>
      <c r="BH801" s="17" t="e">
        <f>SUMIFS('[1]Deals (investment)'!$C:$C,'[1]Deals (investment)'!$B:$B,$A801,'[1]Deals (investment)'!$V:$V,BH$1)</f>
        <v>#VALUE!</v>
      </c>
      <c r="BI801" s="17" t="e">
        <f>SUMIFS('[1]Deals (investment)'!$C:$C,'[1]Deals (investment)'!$B:$B,$A801,'[1]Deals (investment)'!$V:$V,BI$1)</f>
        <v>#VALUE!</v>
      </c>
      <c r="BJ801" s="17" t="e">
        <f>SUMIFS('[1]Deals (investment)'!$C:$C,'[1]Deals (investment)'!$B:$B,$A801,'[1]Deals (investment)'!$V:$V,BJ$1)</f>
        <v>#VALUE!</v>
      </c>
      <c r="BK801" s="17" t="e">
        <f>SUMIFS('[1]Deals (investment)'!$C:$C,'[1]Deals (investment)'!$B:$B,$A801,'[1]Deals (investment)'!$V:$V,BK$1)</f>
        <v>#VALUE!</v>
      </c>
      <c r="BL801" s="17" t="e">
        <f>SUMIFS('[1]Deals (investment)'!$C:$C,'[1]Deals (investment)'!$B:$B,$A801,'[1]Deals (investment)'!$V:$V,BL$1)</f>
        <v>#VALUE!</v>
      </c>
      <c r="BM801" s="17" t="e">
        <f>SUMIFS('[1]Deals (investment)'!$C:$C,'[1]Deals (investment)'!$B:$B,$A801,'[1]Deals (investment)'!$V:$V,BM$1)</f>
        <v>#VALUE!</v>
      </c>
      <c r="BN801" s="15"/>
      <c r="BO801" s="15"/>
      <c r="BP801" s="22"/>
      <c r="BQ801" s="15"/>
      <c r="BR801" s="15"/>
      <c r="BS801" s="15"/>
      <c r="BT801" s="15"/>
      <c r="BU801" s="15"/>
      <c r="BV801" s="15"/>
      <c r="BW801" s="15"/>
      <c r="BX801" s="15"/>
      <c r="BY801" s="15"/>
      <c r="BZ801" s="15"/>
      <c r="CA801" s="15"/>
      <c r="CB801" s="15"/>
      <c r="CC801" s="15"/>
      <c r="CD801" s="15" t="str">
        <f t="shared" si="120"/>
        <v>Curacel SystemsWe deliver productivity tools and IT infrastructure to healthcare stakeholders across the continent, empowering them to digitize business processes, connect with stakeholders across the spectrum, and make decisions based on data that is otherwise unavailable.Active</v>
      </c>
      <c r="CE801" s="15"/>
      <c r="CF801" s="15"/>
      <c r="CG801" s="15"/>
      <c r="CH801" s="15"/>
      <c r="CI801" s="15"/>
      <c r="CJ801" s="15"/>
    </row>
    <row r="802" spans="1:88" ht="12.75">
      <c r="A802" s="15" t="s">
        <v>5768</v>
      </c>
      <c r="B802" s="15" t="s">
        <v>5769</v>
      </c>
      <c r="C802" s="15" t="s">
        <v>58</v>
      </c>
      <c r="D802" s="16">
        <v>2013</v>
      </c>
      <c r="E802" s="15" t="s">
        <v>5770</v>
      </c>
      <c r="F802" s="15" t="s">
        <v>199</v>
      </c>
      <c r="G802" s="15" t="s">
        <v>273</v>
      </c>
      <c r="H802" s="15"/>
      <c r="I802" s="15" t="s">
        <v>273</v>
      </c>
      <c r="J802" s="15"/>
      <c r="K802" s="17" t="e">
        <f t="shared" si="105"/>
        <v>#VALUE!</v>
      </c>
      <c r="L802" s="15"/>
      <c r="M802" s="18" t="e">
        <f t="shared" si="95"/>
        <v>#VALUE!</v>
      </c>
      <c r="N802" s="15"/>
      <c r="O802" s="15"/>
      <c r="P802" s="15"/>
      <c r="Q802" s="15"/>
      <c r="R802" s="15"/>
      <c r="S802" s="19"/>
      <c r="T802" s="15"/>
      <c r="U802" s="17"/>
      <c r="V802" s="15" t="s">
        <v>5771</v>
      </c>
      <c r="W802" s="15">
        <v>0</v>
      </c>
      <c r="X802" s="15" t="s">
        <v>404</v>
      </c>
      <c r="Y802" s="15" t="s">
        <v>3947</v>
      </c>
      <c r="AB802" s="20"/>
      <c r="AC802" s="21" t="s">
        <v>5772</v>
      </c>
      <c r="AD802" s="21" t="s">
        <v>5773</v>
      </c>
      <c r="AE802" s="15" t="s">
        <v>312</v>
      </c>
      <c r="AF802" s="21" t="s">
        <v>5774</v>
      </c>
      <c r="AG802" s="22">
        <f t="shared" si="121"/>
        <v>0.54838709677419351</v>
      </c>
      <c r="AH802" s="15" t="e">
        <f t="shared" si="118"/>
        <v>#VALUE!</v>
      </c>
      <c r="AI802" s="22" t="e">
        <f>VLOOKUP(A802,'[1]Deals (investment)'!$B$2:$Z$1497,1,FALSE)</f>
        <v>#N/A</v>
      </c>
      <c r="AJ802" s="22" t="e">
        <f>VLOOKUP(A802,'[1]Deals (investment)'!$B$2:$Z$870,15,FALSE)</f>
        <v>#N/A</v>
      </c>
      <c r="AK802" s="17" t="e">
        <f>VLOOKUP(A802,'[1]Deals (Exits)'!B:B,1,FALSE)</f>
        <v>#N/A</v>
      </c>
      <c r="AL802" s="23">
        <f>VLOOKUP(G802,[1]Lookups!$V$3:$Y$197,4,FALSE)</f>
        <v>0</v>
      </c>
      <c r="AM802" s="17" t="str">
        <f>VLOOKUP(X802,[1]Lookups!$B$3:$C$200,2,FALSE)</f>
        <v>Other Technologies &amp; Information Technology</v>
      </c>
      <c r="AN802" s="17" t="e">
        <f>VLOOKUP(R802,[1]Lookups!$H$3:$I$69,2,FALSE)</f>
        <v>#N/A</v>
      </c>
      <c r="AO802" s="17" t="e">
        <f>VLOOKUP(T802,[1]Lookups!$H$3:$I$69,2,FALSE)</f>
        <v>#N/A</v>
      </c>
      <c r="AP802" s="17" t="e">
        <f>VLOOKUP(AN802,[1]Lookups!$N$3:$O$11,2,FALSE)</f>
        <v>#N/A</v>
      </c>
      <c r="AQ802" s="18" t="e">
        <f>COUNTIFS('[1]Deals (investment)'!$B:$B,$A802)</f>
        <v>#VALUE!</v>
      </c>
      <c r="AR802" s="18" t="e">
        <f>COUNTIFS('[1]Deals (investment)'!$B:$B,$A802,'[1]Deals (investment)'!$T:$T,$AW$1)+COUNTIFS('[1]Deals (investment)'!$B:$B,$A802,'[1]Deals (investment)'!$T:$T,$AX$1)+COUNTIFS('[1]Deals (investment)'!$B:$B,$A802,'[1]Deals (investment)'!$T:$T,$AY$1)</f>
        <v>#VALUE!</v>
      </c>
      <c r="AS802" s="17" t="e">
        <f>SUMIFS('[1]Deals (investment)'!$C:$C,'[1]Deals (investment)'!$B:$B,$A802)</f>
        <v>#VALUE!</v>
      </c>
      <c r="AT802" s="17" t="e">
        <f t="shared" si="106"/>
        <v>#VALUE!</v>
      </c>
      <c r="AU802" s="18" t="e">
        <f>COUNTIF('[1]Deals (Exits)'!$B:$B,A802)</f>
        <v>#VALUE!</v>
      </c>
      <c r="AV802" s="17" t="e">
        <f>SUMIFS('[1]Deals (investment)'!$C:$C,'[1]Deals (investment)'!$B:$B,$A802,'[1]Deals (investment)'!$T:$T,AV$1)</f>
        <v>#VALUE!</v>
      </c>
      <c r="AW802" s="17" t="e">
        <f>SUMIFS('[1]Deals (investment)'!$C:$C,'[1]Deals (investment)'!$B:$B,$A802,'[1]Deals (investment)'!$T:$T,AW$1)</f>
        <v>#VALUE!</v>
      </c>
      <c r="AX802" s="17" t="e">
        <f>SUMIFS('[1]Deals (investment)'!$C:$C,'[1]Deals (investment)'!$B:$B,$A802,'[1]Deals (investment)'!$T:$T,AX$1)</f>
        <v>#VALUE!</v>
      </c>
      <c r="AY802" s="17" t="e">
        <f>SUMIFS('[1]Deals (investment)'!$C:$C,'[1]Deals (investment)'!$B:$B,$A802,'[1]Deals (investment)'!$T:$T,AY$1)</f>
        <v>#VALUE!</v>
      </c>
      <c r="AZ802" s="17" t="e">
        <f>SUMIFS('[1]Deals (investment)'!$C:$C,'[1]Deals (investment)'!$B:$B,$A802,'[1]Deals (investment)'!$T:$T,AZ$1)</f>
        <v>#VALUE!</v>
      </c>
      <c r="BA802" s="17" t="e">
        <f>SUMIFS('[1]Deals (investment)'!$C:$C,'[1]Deals (investment)'!$B:$B,$A802,'[1]Deals (investment)'!$T:$T,BA$1)</f>
        <v>#VALUE!</v>
      </c>
      <c r="BB802" s="17" t="e">
        <f>SUMIFS('[1]Deals (investment)'!$C:$C,'[1]Deals (investment)'!$B:$B,$A802,'[1]Deals (investment)'!$T:$T,BB$1)</f>
        <v>#VALUE!</v>
      </c>
      <c r="BC802" s="17" t="e">
        <f>SUMIFS('[1]Deals (Exits)'!$C:$C,'[1]Deals (Exits)'!$B:$B,$A802)</f>
        <v>#VALUE!</v>
      </c>
      <c r="BD802" s="17" t="e">
        <f>SUMIFS('[1]Deals (investment)'!$C:$C,'[1]Deals (investment)'!$B:$B,$A802,'[1]Deals (investment)'!$V:$V,BD$1)</f>
        <v>#VALUE!</v>
      </c>
      <c r="BE802" s="17" t="e">
        <f>SUMIFS('[1]Deals (investment)'!$C:$C,'[1]Deals (investment)'!$B:$B,$A802,'[1]Deals (investment)'!$V:$V,BE$1)</f>
        <v>#VALUE!</v>
      </c>
      <c r="BF802" s="17" t="e">
        <f>SUMIFS('[1]Deals (investment)'!$C:$C,'[1]Deals (investment)'!$B:$B,$A802,'[1]Deals (investment)'!$V:$V,BF$1)</f>
        <v>#VALUE!</v>
      </c>
      <c r="BG802" s="17" t="e">
        <f>SUMIFS('[1]Deals (investment)'!$C:$C,'[1]Deals (investment)'!$B:$B,$A802,'[1]Deals (investment)'!$V:$V,BG$1)</f>
        <v>#VALUE!</v>
      </c>
      <c r="BH802" s="17" t="e">
        <f>SUMIFS('[1]Deals (investment)'!$C:$C,'[1]Deals (investment)'!$B:$B,$A802,'[1]Deals (investment)'!$V:$V,BH$1)</f>
        <v>#VALUE!</v>
      </c>
      <c r="BI802" s="17" t="e">
        <f>SUMIFS('[1]Deals (investment)'!$C:$C,'[1]Deals (investment)'!$B:$B,$A802,'[1]Deals (investment)'!$V:$V,BI$1)</f>
        <v>#VALUE!</v>
      </c>
      <c r="BJ802" s="17" t="e">
        <f>SUMIFS('[1]Deals (investment)'!$C:$C,'[1]Deals (investment)'!$B:$B,$A802,'[1]Deals (investment)'!$V:$V,BJ$1)</f>
        <v>#VALUE!</v>
      </c>
      <c r="BK802" s="17" t="e">
        <f>SUMIFS('[1]Deals (investment)'!$C:$C,'[1]Deals (investment)'!$B:$B,$A802,'[1]Deals (investment)'!$V:$V,BK$1)</f>
        <v>#VALUE!</v>
      </c>
      <c r="BL802" s="17" t="e">
        <f>SUMIFS('[1]Deals (investment)'!$C:$C,'[1]Deals (investment)'!$B:$B,$A802,'[1]Deals (investment)'!$V:$V,BL$1)</f>
        <v>#VALUE!</v>
      </c>
      <c r="BM802" s="17" t="e">
        <f>SUMIFS('[1]Deals (investment)'!$C:$C,'[1]Deals (investment)'!$B:$B,$A802,'[1]Deals (investment)'!$V:$V,BM$1)</f>
        <v>#VALUE!</v>
      </c>
      <c r="BN802" s="15"/>
      <c r="BO802" s="15"/>
      <c r="BP802" s="22"/>
      <c r="BQ802" s="15"/>
      <c r="BR802" s="15"/>
      <c r="BS802" s="15"/>
      <c r="BT802" s="15"/>
      <c r="BU802" s="15"/>
      <c r="BV802" s="15"/>
      <c r="BW802" s="15"/>
      <c r="BX802" s="15"/>
      <c r="BY802" s="15"/>
      <c r="BZ802" s="15"/>
      <c r="CA802" s="15"/>
      <c r="CB802" s="15"/>
      <c r="CC802" s="15"/>
      <c r="CD802" s="15" t="str">
        <f t="shared" si="120"/>
        <v>Cyst Ghana - AiCYST is a software innovation company founded in 2013 and based in Ghana that specialises in artificial intelligence to create simple and easy to use technology solutions which are relevant to local markets while adhering to international standards. With this in mind, our flagship productActive</v>
      </c>
      <c r="CE802" s="15"/>
      <c r="CF802" s="15"/>
      <c r="CG802" s="15"/>
      <c r="CH802" s="15"/>
      <c r="CI802" s="15"/>
      <c r="CJ802" s="15"/>
    </row>
    <row r="803" spans="1:88" ht="12.75">
      <c r="A803" s="15" t="s">
        <v>5775</v>
      </c>
      <c r="B803" s="15"/>
      <c r="C803" s="15"/>
      <c r="D803" s="16"/>
      <c r="E803" s="26"/>
      <c r="F803" s="26"/>
      <c r="G803" s="26"/>
      <c r="H803" s="26"/>
      <c r="I803" s="15"/>
      <c r="J803" s="26"/>
      <c r="K803" s="17" t="e">
        <f t="shared" si="105"/>
        <v>#VALUE!</v>
      </c>
      <c r="L803" s="15"/>
      <c r="M803" s="18" t="e">
        <f t="shared" si="95"/>
        <v>#VALUE!</v>
      </c>
      <c r="N803" s="15"/>
      <c r="O803" s="15"/>
      <c r="P803" s="15"/>
      <c r="Q803" s="15"/>
      <c r="R803" s="15"/>
      <c r="S803" s="19"/>
      <c r="T803" s="15"/>
      <c r="U803" s="17"/>
      <c r="V803" s="15"/>
      <c r="W803" s="15"/>
      <c r="X803" s="15"/>
      <c r="Y803" s="15"/>
      <c r="AB803" s="20"/>
      <c r="AC803" s="15"/>
      <c r="AD803" s="15"/>
      <c r="AE803" s="15"/>
      <c r="AF803" s="15"/>
      <c r="AG803" s="22">
        <f>COUNTA(B802:AF802)/(COUNTA(B802:AF802)+COUNTBLANK(B802:AF802))</f>
        <v>0.54838709677419351</v>
      </c>
      <c r="AH803" s="15" t="str">
        <f t="shared" si="118"/>
        <v/>
      </c>
      <c r="AI803" s="22" t="e">
        <f>VLOOKUP(A803,'[1]Deals (investment)'!$B$2:$Z$1497,1,FALSE)</f>
        <v>#N/A</v>
      </c>
      <c r="AJ803" s="22" t="e">
        <f>VLOOKUP(A803,'[1]Deals (investment)'!$B$2:$Z$870,15,FALSE)</f>
        <v>#N/A</v>
      </c>
      <c r="AK803" s="17" t="e">
        <f>VLOOKUP(A803,'[1]Deals (Exits)'!B:B,1,FALSE)</f>
        <v>#N/A</v>
      </c>
      <c r="AL803" s="23" t="e">
        <f>VLOOKUP(G803,[1]Lookups!$V$3:$Y$197,4,FALSE)</f>
        <v>#N/A</v>
      </c>
      <c r="AM803" s="17" t="e">
        <f>VLOOKUP(X803,[1]Lookups!$B$3:$C$200,2,FALSE)</f>
        <v>#N/A</v>
      </c>
      <c r="AN803" s="17" t="e">
        <f>VLOOKUP(R803,[1]Lookups!$H$3:$I$69,2,FALSE)</f>
        <v>#N/A</v>
      </c>
      <c r="AO803" s="17" t="e">
        <f>VLOOKUP(T803,[1]Lookups!$H$3:$I$69,2,FALSE)</f>
        <v>#N/A</v>
      </c>
      <c r="AP803" s="17" t="e">
        <f>VLOOKUP(AN803,[1]Lookups!$N$3:$O$11,2,FALSE)</f>
        <v>#N/A</v>
      </c>
      <c r="AQ803" s="18" t="e">
        <f>COUNTIFS('[1]Deals (investment)'!$B:$B,$A803)</f>
        <v>#VALUE!</v>
      </c>
      <c r="AR803" s="18" t="e">
        <f>COUNTIFS('[1]Deals (investment)'!$B:$B,$A803,'[1]Deals (investment)'!$T:$T,$AW$1)+COUNTIFS('[1]Deals (investment)'!$B:$B,$A803,'[1]Deals (investment)'!$T:$T,$AX$1)+COUNTIFS('[1]Deals (investment)'!$B:$B,$A803,'[1]Deals (investment)'!$T:$T,$AY$1)</f>
        <v>#VALUE!</v>
      </c>
      <c r="AS803" s="17" t="e">
        <f>SUMIFS('[1]Deals (investment)'!$C:$C,'[1]Deals (investment)'!$B:$B,$A803)</f>
        <v>#VALUE!</v>
      </c>
      <c r="AT803" s="17" t="e">
        <f t="shared" si="106"/>
        <v>#VALUE!</v>
      </c>
      <c r="AU803" s="18" t="e">
        <f>COUNTIF('[1]Deals (Exits)'!$B:$B,A803)</f>
        <v>#VALUE!</v>
      </c>
      <c r="AV803" s="17" t="e">
        <f>SUMIFS('[1]Deals (investment)'!$C:$C,'[1]Deals (investment)'!$B:$B,$A803,'[1]Deals (investment)'!$T:$T,AV$1)</f>
        <v>#VALUE!</v>
      </c>
      <c r="AW803" s="17" t="e">
        <f>SUMIFS('[1]Deals (investment)'!$C:$C,'[1]Deals (investment)'!$B:$B,$A803,'[1]Deals (investment)'!$T:$T,AW$1)</f>
        <v>#VALUE!</v>
      </c>
      <c r="AX803" s="17" t="e">
        <f>SUMIFS('[1]Deals (investment)'!$C:$C,'[1]Deals (investment)'!$B:$B,$A803,'[1]Deals (investment)'!$T:$T,AX$1)</f>
        <v>#VALUE!</v>
      </c>
      <c r="AY803" s="17" t="e">
        <f>SUMIFS('[1]Deals (investment)'!$C:$C,'[1]Deals (investment)'!$B:$B,$A803,'[1]Deals (investment)'!$T:$T,AY$1)</f>
        <v>#VALUE!</v>
      </c>
      <c r="AZ803" s="17" t="e">
        <f>SUMIFS('[1]Deals (investment)'!$C:$C,'[1]Deals (investment)'!$B:$B,$A803,'[1]Deals (investment)'!$T:$T,AZ$1)</f>
        <v>#VALUE!</v>
      </c>
      <c r="BA803" s="17" t="e">
        <f>SUMIFS('[1]Deals (investment)'!$C:$C,'[1]Deals (investment)'!$B:$B,$A803,'[1]Deals (investment)'!$T:$T,BA$1)</f>
        <v>#VALUE!</v>
      </c>
      <c r="BB803" s="17" t="e">
        <f>SUMIFS('[1]Deals (investment)'!$C:$C,'[1]Deals (investment)'!$B:$B,$A803,'[1]Deals (investment)'!$T:$T,BB$1)</f>
        <v>#VALUE!</v>
      </c>
      <c r="BC803" s="17" t="e">
        <f>SUMIFS('[1]Deals (Exits)'!$C:$C,'[1]Deals (Exits)'!$B:$B,$A803)</f>
        <v>#VALUE!</v>
      </c>
      <c r="BD803" s="17" t="e">
        <f>SUMIFS('[1]Deals (investment)'!$C:$C,'[1]Deals (investment)'!$B:$B,$A803,'[1]Deals (investment)'!$V:$V,BD$1)</f>
        <v>#VALUE!</v>
      </c>
      <c r="BE803" s="17" t="e">
        <f>SUMIFS('[1]Deals (investment)'!$C:$C,'[1]Deals (investment)'!$B:$B,$A803,'[1]Deals (investment)'!$V:$V,BE$1)</f>
        <v>#VALUE!</v>
      </c>
      <c r="BF803" s="17" t="e">
        <f>SUMIFS('[1]Deals (investment)'!$C:$C,'[1]Deals (investment)'!$B:$B,$A803,'[1]Deals (investment)'!$V:$V,BF$1)</f>
        <v>#VALUE!</v>
      </c>
      <c r="BG803" s="17" t="e">
        <f>SUMIFS('[1]Deals (investment)'!$C:$C,'[1]Deals (investment)'!$B:$B,$A803,'[1]Deals (investment)'!$V:$V,BG$1)</f>
        <v>#VALUE!</v>
      </c>
      <c r="BH803" s="17" t="e">
        <f>SUMIFS('[1]Deals (investment)'!$C:$C,'[1]Deals (investment)'!$B:$B,$A803,'[1]Deals (investment)'!$V:$V,BH$1)</f>
        <v>#VALUE!</v>
      </c>
      <c r="BI803" s="17" t="e">
        <f>SUMIFS('[1]Deals (investment)'!$C:$C,'[1]Deals (investment)'!$B:$B,$A803,'[1]Deals (investment)'!$V:$V,BI$1)</f>
        <v>#VALUE!</v>
      </c>
      <c r="BJ803" s="17" t="e">
        <f>SUMIFS('[1]Deals (investment)'!$C:$C,'[1]Deals (investment)'!$B:$B,$A803,'[1]Deals (investment)'!$V:$V,BJ$1)</f>
        <v>#VALUE!</v>
      </c>
      <c r="BK803" s="17" t="e">
        <f>SUMIFS('[1]Deals (investment)'!$C:$C,'[1]Deals (investment)'!$B:$B,$A803,'[1]Deals (investment)'!$V:$V,BK$1)</f>
        <v>#VALUE!</v>
      </c>
      <c r="BL803" s="17" t="e">
        <f>SUMIFS('[1]Deals (investment)'!$C:$C,'[1]Deals (investment)'!$B:$B,$A803,'[1]Deals (investment)'!$V:$V,BL$1)</f>
        <v>#VALUE!</v>
      </c>
      <c r="BM803" s="17" t="e">
        <f>SUMIFS('[1]Deals (investment)'!$C:$C,'[1]Deals (investment)'!$B:$B,$A803,'[1]Deals (investment)'!$V:$V,BM$1)</f>
        <v>#VALUE!</v>
      </c>
      <c r="BN803" s="15"/>
      <c r="BO803" s="15"/>
      <c r="BP803" s="22"/>
      <c r="BQ803" s="15"/>
      <c r="BR803" s="15"/>
      <c r="BS803" s="15"/>
      <c r="BT803" s="15"/>
      <c r="BU803" s="15"/>
      <c r="BV803" s="15"/>
      <c r="BW803" s="15"/>
      <c r="BX803" s="15"/>
      <c r="BY803" s="15"/>
      <c r="BZ803" s="15"/>
      <c r="CA803" s="15"/>
      <c r="CB803" s="15"/>
      <c r="CC803" s="15"/>
      <c r="CD803" s="15" t="str">
        <f t="shared" si="120"/>
        <v>Da7ee7</v>
      </c>
      <c r="CE803" s="15"/>
      <c r="CF803" s="15"/>
      <c r="CG803" s="15"/>
      <c r="CH803" s="15"/>
      <c r="CI803" s="15"/>
      <c r="CJ803" s="15"/>
    </row>
    <row r="804" spans="1:88" ht="12.75">
      <c r="A804" s="15" t="s">
        <v>5776</v>
      </c>
      <c r="B804" s="15" t="s">
        <v>5777</v>
      </c>
      <c r="C804" s="15" t="s">
        <v>58</v>
      </c>
      <c r="D804" s="16">
        <v>2014</v>
      </c>
      <c r="E804" s="15" t="s">
        <v>782</v>
      </c>
      <c r="F804" s="15"/>
      <c r="G804" s="15" t="s">
        <v>783</v>
      </c>
      <c r="H804" s="15"/>
      <c r="I804" s="15" t="s">
        <v>5778</v>
      </c>
      <c r="J804" s="15"/>
      <c r="K804" s="17" t="e">
        <f t="shared" si="105"/>
        <v>#VALUE!</v>
      </c>
      <c r="L804" s="15"/>
      <c r="M804" s="18" t="e">
        <f t="shared" si="95"/>
        <v>#VALUE!</v>
      </c>
      <c r="N804" s="15"/>
      <c r="O804" s="15"/>
      <c r="P804" s="15"/>
      <c r="Q804" s="24" t="e">
        <f ca="1">_xludf.MAXIFS('[1]Deals (investment)'!A:A,'[1]Deals (investment)'!B:B,A804)</f>
        <v>#NAME?</v>
      </c>
      <c r="R804" s="15" t="s">
        <v>92</v>
      </c>
      <c r="S804" s="19" t="s">
        <v>144</v>
      </c>
      <c r="T804" s="15" t="s">
        <v>312</v>
      </c>
      <c r="U804" s="17" t="s">
        <v>312</v>
      </c>
      <c r="V804" s="15" t="s">
        <v>5779</v>
      </c>
      <c r="W804" s="15"/>
      <c r="X804" s="15" t="s">
        <v>294</v>
      </c>
      <c r="Y804" s="15" t="s">
        <v>5780</v>
      </c>
      <c r="AB804" s="20" t="s">
        <v>286</v>
      </c>
      <c r="AC804" s="21" t="s">
        <v>5781</v>
      </c>
      <c r="AD804" s="21" t="s">
        <v>5782</v>
      </c>
      <c r="AE804" s="21" t="s">
        <v>5783</v>
      </c>
      <c r="AF804" s="21" t="s">
        <v>5784</v>
      </c>
      <c r="AG804" s="22">
        <f t="shared" ref="AG804:AG812" ca="1" si="122">COUNTA(B804:AF804)/(COUNTA(B804:AF804)+COUNTBLANK(B804:AF804))</f>
        <v>0.67741935483870963</v>
      </c>
      <c r="AH804" s="15" t="str">
        <f t="shared" si="118"/>
        <v/>
      </c>
      <c r="AI804" s="22" t="str">
        <f>VLOOKUP(A804,'[1]Deals (investment)'!$B$2:$Z$1497,1,FALSE)</f>
        <v>DabaDoc</v>
      </c>
      <c r="AJ804" s="22">
        <f>VLOOKUP(A804,'[1]Deals (investment)'!$B$2:$Z$870,15,FALSE)</f>
        <v>0</v>
      </c>
      <c r="AK804" s="17" t="e">
        <f>VLOOKUP(A804,'[1]Deals (Exits)'!B:B,1,FALSE)</f>
        <v>#N/A</v>
      </c>
      <c r="AL804" s="23">
        <f>VLOOKUP(G804,[1]Lookups!$V$3:$Y$197,4,FALSE)</f>
        <v>0</v>
      </c>
      <c r="AM804" s="17" t="str">
        <f>VLOOKUP(X804,[1]Lookups!$B$3:$C$200,2,FALSE)</f>
        <v>Health &amp; Pharmaceuticals</v>
      </c>
      <c r="AN804" s="17" t="str">
        <f>VLOOKUP(R804,[1]Lookups!$H$3:$I$69,2,FALSE)</f>
        <v>4. Late Venture</v>
      </c>
      <c r="AO804" s="17" t="e">
        <f>VLOOKUP(T804,[1]Lookups!$H$3:$I$69,2,FALSE)</f>
        <v>#N/A</v>
      </c>
      <c r="AP804" s="17" t="str">
        <f>VLOOKUP(AN804,[1]Lookups!$N$3:$O$11,2,FALSE)</f>
        <v>Growth</v>
      </c>
      <c r="AQ804" s="18" t="e">
        <f>COUNTIFS('[1]Deals (investment)'!$B:$B,$A804)</f>
        <v>#VALUE!</v>
      </c>
      <c r="AR804" s="18" t="e">
        <f>COUNTIFS('[1]Deals (investment)'!$B:$B,$A804,'[1]Deals (investment)'!$T:$T,$AW$1)+COUNTIFS('[1]Deals (investment)'!$B:$B,$A804,'[1]Deals (investment)'!$T:$T,$AX$1)+COUNTIFS('[1]Deals (investment)'!$B:$B,$A804,'[1]Deals (investment)'!$T:$T,$AY$1)</f>
        <v>#VALUE!</v>
      </c>
      <c r="AS804" s="17" t="e">
        <f>SUMIFS('[1]Deals (investment)'!$C:$C,'[1]Deals (investment)'!$B:$B,$A804)</f>
        <v>#VALUE!</v>
      </c>
      <c r="AT804" s="17" t="e">
        <f t="shared" si="106"/>
        <v>#VALUE!</v>
      </c>
      <c r="AU804" s="18" t="e">
        <f>COUNTIF('[1]Deals (Exits)'!$B:$B,A804)</f>
        <v>#VALUE!</v>
      </c>
      <c r="AV804" s="17" t="e">
        <f>SUMIFS('[1]Deals (investment)'!$C:$C,'[1]Deals (investment)'!$B:$B,$A804,'[1]Deals (investment)'!$T:$T,AV$1)</f>
        <v>#VALUE!</v>
      </c>
      <c r="AW804" s="17" t="e">
        <f>SUMIFS('[1]Deals (investment)'!$C:$C,'[1]Deals (investment)'!$B:$B,$A804,'[1]Deals (investment)'!$T:$T,AW$1)</f>
        <v>#VALUE!</v>
      </c>
      <c r="AX804" s="17" t="e">
        <f>SUMIFS('[1]Deals (investment)'!$C:$C,'[1]Deals (investment)'!$B:$B,$A804,'[1]Deals (investment)'!$T:$T,AX$1)</f>
        <v>#VALUE!</v>
      </c>
      <c r="AY804" s="17" t="e">
        <f>SUMIFS('[1]Deals (investment)'!$C:$C,'[1]Deals (investment)'!$B:$B,$A804,'[1]Deals (investment)'!$T:$T,AY$1)</f>
        <v>#VALUE!</v>
      </c>
      <c r="AZ804" s="17" t="e">
        <f>SUMIFS('[1]Deals (investment)'!$C:$C,'[1]Deals (investment)'!$B:$B,$A804,'[1]Deals (investment)'!$T:$T,AZ$1)</f>
        <v>#VALUE!</v>
      </c>
      <c r="BA804" s="17" t="e">
        <f>SUMIFS('[1]Deals (investment)'!$C:$C,'[1]Deals (investment)'!$B:$B,$A804,'[1]Deals (investment)'!$T:$T,BA$1)</f>
        <v>#VALUE!</v>
      </c>
      <c r="BB804" s="17" t="e">
        <f>SUMIFS('[1]Deals (investment)'!$C:$C,'[1]Deals (investment)'!$B:$B,$A804,'[1]Deals (investment)'!$T:$T,BB$1)</f>
        <v>#VALUE!</v>
      </c>
      <c r="BC804" s="17" t="e">
        <f>SUMIFS('[1]Deals (Exits)'!$C:$C,'[1]Deals (Exits)'!$B:$B,$A804)</f>
        <v>#VALUE!</v>
      </c>
      <c r="BD804" s="17" t="e">
        <f>SUMIFS('[1]Deals (investment)'!$C:$C,'[1]Deals (investment)'!$B:$B,$A804,'[1]Deals (investment)'!$V:$V,BD$1)</f>
        <v>#VALUE!</v>
      </c>
      <c r="BE804" s="17" t="e">
        <f>SUMIFS('[1]Deals (investment)'!$C:$C,'[1]Deals (investment)'!$B:$B,$A804,'[1]Deals (investment)'!$V:$V,BE$1)</f>
        <v>#VALUE!</v>
      </c>
      <c r="BF804" s="17" t="e">
        <f>SUMIFS('[1]Deals (investment)'!$C:$C,'[1]Deals (investment)'!$B:$B,$A804,'[1]Deals (investment)'!$V:$V,BF$1)</f>
        <v>#VALUE!</v>
      </c>
      <c r="BG804" s="17" t="e">
        <f>SUMIFS('[1]Deals (investment)'!$C:$C,'[1]Deals (investment)'!$B:$B,$A804,'[1]Deals (investment)'!$V:$V,BG$1)</f>
        <v>#VALUE!</v>
      </c>
      <c r="BH804" s="17" t="e">
        <f>SUMIFS('[1]Deals (investment)'!$C:$C,'[1]Deals (investment)'!$B:$B,$A804,'[1]Deals (investment)'!$V:$V,BH$1)</f>
        <v>#VALUE!</v>
      </c>
      <c r="BI804" s="17" t="e">
        <f>SUMIFS('[1]Deals (investment)'!$C:$C,'[1]Deals (investment)'!$B:$B,$A804,'[1]Deals (investment)'!$V:$V,BI$1)</f>
        <v>#VALUE!</v>
      </c>
      <c r="BJ804" s="17" t="e">
        <f>SUMIFS('[1]Deals (investment)'!$C:$C,'[1]Deals (investment)'!$B:$B,$A804,'[1]Deals (investment)'!$V:$V,BJ$1)</f>
        <v>#VALUE!</v>
      </c>
      <c r="BK804" s="17" t="e">
        <f>SUMIFS('[1]Deals (investment)'!$C:$C,'[1]Deals (investment)'!$B:$B,$A804,'[1]Deals (investment)'!$V:$V,BK$1)</f>
        <v>#VALUE!</v>
      </c>
      <c r="BL804" s="17" t="e">
        <f>SUMIFS('[1]Deals (investment)'!$C:$C,'[1]Deals (investment)'!$B:$B,$A804,'[1]Deals (investment)'!$V:$V,BL$1)</f>
        <v>#VALUE!</v>
      </c>
      <c r="BM804" s="17" t="e">
        <f>SUMIFS('[1]Deals (investment)'!$C:$C,'[1]Deals (investment)'!$B:$B,$A804,'[1]Deals (investment)'!$V:$V,BM$1)</f>
        <v>#VALUE!</v>
      </c>
      <c r="BN804" s="15"/>
      <c r="BO804" s="15"/>
      <c r="BP804" s="22"/>
      <c r="BQ804" s="15"/>
      <c r="BR804" s="15"/>
      <c r="BS804" s="15"/>
      <c r="BT804" s="15"/>
      <c r="BU804" s="15"/>
      <c r="BV804" s="15"/>
      <c r="BW804" s="15"/>
      <c r="BX804" s="15"/>
      <c r="BY804" s="15"/>
      <c r="BZ804" s="15"/>
      <c r="CA804" s="15"/>
      <c r="CB804" s="15"/>
      <c r="CC804" s="15"/>
      <c r="CD804" s="15" t="str">
        <f t="shared" si="120"/>
        <v>DabadocDabaDoc is the most convenient, free way to find a nearby health practitioner, instantly book an appointment online and ask the community of doctors all types of medical questions.Active</v>
      </c>
      <c r="CE804" s="15"/>
      <c r="CF804" s="15"/>
      <c r="CG804" s="15"/>
      <c r="CH804" s="15"/>
      <c r="CI804" s="15"/>
      <c r="CJ804" s="15"/>
    </row>
    <row r="805" spans="1:88" ht="12.75">
      <c r="A805" s="15" t="s">
        <v>5785</v>
      </c>
      <c r="B805" s="15" t="s">
        <v>5786</v>
      </c>
      <c r="C805" s="15" t="s">
        <v>58</v>
      </c>
      <c r="D805" s="16">
        <v>2017</v>
      </c>
      <c r="E805" s="15" t="s">
        <v>5787</v>
      </c>
      <c r="F805" s="15"/>
      <c r="G805" s="15"/>
      <c r="H805" s="15"/>
      <c r="I805" s="15"/>
      <c r="J805" s="15"/>
      <c r="K805" s="17" t="e">
        <f t="shared" si="105"/>
        <v>#VALUE!</v>
      </c>
      <c r="L805" s="15"/>
      <c r="M805" s="18" t="e">
        <f t="shared" si="95"/>
        <v>#VALUE!</v>
      </c>
      <c r="N805" s="15"/>
      <c r="O805" s="15"/>
      <c r="P805" s="15"/>
      <c r="Q805" s="15"/>
      <c r="R805" s="15"/>
      <c r="S805" s="19"/>
      <c r="T805" s="15"/>
      <c r="U805" s="17"/>
      <c r="V805" s="15" t="s">
        <v>5788</v>
      </c>
      <c r="W805" s="15"/>
      <c r="X805" s="15" t="s">
        <v>404</v>
      </c>
      <c r="Y805" s="15" t="s">
        <v>3947</v>
      </c>
      <c r="AB805" s="20"/>
      <c r="AC805" s="21" t="s">
        <v>5789</v>
      </c>
      <c r="AD805" s="21" t="s">
        <v>5790</v>
      </c>
      <c r="AE805" s="21" t="s">
        <v>5791</v>
      </c>
      <c r="AF805" s="21" t="s">
        <v>5792</v>
      </c>
      <c r="AG805" s="22">
        <f t="shared" si="122"/>
        <v>0.41935483870967744</v>
      </c>
      <c r="AH805" s="15" t="str">
        <f t="shared" si="118"/>
        <v/>
      </c>
      <c r="AI805" s="22" t="e">
        <f>VLOOKUP(A805,'[1]Deals (investment)'!$B$2:$Z$1497,1,FALSE)</f>
        <v>#N/A</v>
      </c>
      <c r="AJ805" s="22" t="e">
        <f>VLOOKUP(A805,'[1]Deals (investment)'!$B$2:$Z$870,15,FALSE)</f>
        <v>#N/A</v>
      </c>
      <c r="AK805" s="17" t="e">
        <f>VLOOKUP(A805,'[1]Deals (Exits)'!B:B,1,FALSE)</f>
        <v>#N/A</v>
      </c>
      <c r="AL805" s="23" t="e">
        <f>VLOOKUP(G805,[1]Lookups!$V$3:$Y$197,4,FALSE)</f>
        <v>#N/A</v>
      </c>
      <c r="AM805" s="17" t="str">
        <f>VLOOKUP(X805,[1]Lookups!$B$3:$C$200,2,FALSE)</f>
        <v>Other Technologies &amp; Information Technology</v>
      </c>
      <c r="AN805" s="17" t="e">
        <f>VLOOKUP(R805,[1]Lookups!$H$3:$I$69,2,FALSE)</f>
        <v>#N/A</v>
      </c>
      <c r="AO805" s="17" t="e">
        <f>VLOOKUP(T805,[1]Lookups!$H$3:$I$69,2,FALSE)</f>
        <v>#N/A</v>
      </c>
      <c r="AP805" s="17" t="e">
        <f>VLOOKUP(AN805,[1]Lookups!$N$3:$O$11,2,FALSE)</f>
        <v>#N/A</v>
      </c>
      <c r="AQ805" s="18" t="e">
        <f>COUNTIFS('[1]Deals (investment)'!$B:$B,$A805)</f>
        <v>#VALUE!</v>
      </c>
      <c r="AR805" s="18" t="e">
        <f>COUNTIFS('[1]Deals (investment)'!$B:$B,$A805,'[1]Deals (investment)'!$T:$T,$AW$1)+COUNTIFS('[1]Deals (investment)'!$B:$B,$A805,'[1]Deals (investment)'!$T:$T,$AX$1)+COUNTIFS('[1]Deals (investment)'!$B:$B,$A805,'[1]Deals (investment)'!$T:$T,$AY$1)</f>
        <v>#VALUE!</v>
      </c>
      <c r="AS805" s="17" t="e">
        <f>SUMIFS('[1]Deals (investment)'!$C:$C,'[1]Deals (investment)'!$B:$B,$A805)</f>
        <v>#VALUE!</v>
      </c>
      <c r="AT805" s="17" t="e">
        <f t="shared" si="106"/>
        <v>#VALUE!</v>
      </c>
      <c r="AU805" s="18" t="e">
        <f>COUNTIF('[1]Deals (Exits)'!$B:$B,A805)</f>
        <v>#VALUE!</v>
      </c>
      <c r="AV805" s="17" t="e">
        <f>SUMIFS('[1]Deals (investment)'!$C:$C,'[1]Deals (investment)'!$B:$B,$A805,'[1]Deals (investment)'!$T:$T,AV$1)</f>
        <v>#VALUE!</v>
      </c>
      <c r="AW805" s="17" t="e">
        <f>SUMIFS('[1]Deals (investment)'!$C:$C,'[1]Deals (investment)'!$B:$B,$A805,'[1]Deals (investment)'!$T:$T,AW$1)</f>
        <v>#VALUE!</v>
      </c>
      <c r="AX805" s="17" t="e">
        <f>SUMIFS('[1]Deals (investment)'!$C:$C,'[1]Deals (investment)'!$B:$B,$A805,'[1]Deals (investment)'!$T:$T,AX$1)</f>
        <v>#VALUE!</v>
      </c>
      <c r="AY805" s="17" t="e">
        <f>SUMIFS('[1]Deals (investment)'!$C:$C,'[1]Deals (investment)'!$B:$B,$A805,'[1]Deals (investment)'!$T:$T,AY$1)</f>
        <v>#VALUE!</v>
      </c>
      <c r="AZ805" s="17" t="e">
        <f>SUMIFS('[1]Deals (investment)'!$C:$C,'[1]Deals (investment)'!$B:$B,$A805,'[1]Deals (investment)'!$T:$T,AZ$1)</f>
        <v>#VALUE!</v>
      </c>
      <c r="BA805" s="17" t="e">
        <f>SUMIFS('[1]Deals (investment)'!$C:$C,'[1]Deals (investment)'!$B:$B,$A805,'[1]Deals (investment)'!$T:$T,BA$1)</f>
        <v>#VALUE!</v>
      </c>
      <c r="BB805" s="17" t="e">
        <f>SUMIFS('[1]Deals (investment)'!$C:$C,'[1]Deals (investment)'!$B:$B,$A805,'[1]Deals (investment)'!$T:$T,BB$1)</f>
        <v>#VALUE!</v>
      </c>
      <c r="BC805" s="17" t="e">
        <f>SUMIFS('[1]Deals (Exits)'!$C:$C,'[1]Deals (Exits)'!$B:$B,$A805)</f>
        <v>#VALUE!</v>
      </c>
      <c r="BD805" s="17" t="e">
        <f>SUMIFS('[1]Deals (investment)'!$C:$C,'[1]Deals (investment)'!$B:$B,$A805,'[1]Deals (investment)'!$V:$V,BD$1)</f>
        <v>#VALUE!</v>
      </c>
      <c r="BE805" s="17" t="e">
        <f>SUMIFS('[1]Deals (investment)'!$C:$C,'[1]Deals (investment)'!$B:$B,$A805,'[1]Deals (investment)'!$V:$V,BE$1)</f>
        <v>#VALUE!</v>
      </c>
      <c r="BF805" s="17" t="e">
        <f>SUMIFS('[1]Deals (investment)'!$C:$C,'[1]Deals (investment)'!$B:$B,$A805,'[1]Deals (investment)'!$V:$V,BF$1)</f>
        <v>#VALUE!</v>
      </c>
      <c r="BG805" s="17" t="e">
        <f>SUMIFS('[1]Deals (investment)'!$C:$C,'[1]Deals (investment)'!$B:$B,$A805,'[1]Deals (investment)'!$V:$V,BG$1)</f>
        <v>#VALUE!</v>
      </c>
      <c r="BH805" s="17" t="e">
        <f>SUMIFS('[1]Deals (investment)'!$C:$C,'[1]Deals (investment)'!$B:$B,$A805,'[1]Deals (investment)'!$V:$V,BH$1)</f>
        <v>#VALUE!</v>
      </c>
      <c r="BI805" s="17" t="e">
        <f>SUMIFS('[1]Deals (investment)'!$C:$C,'[1]Deals (investment)'!$B:$B,$A805,'[1]Deals (investment)'!$V:$V,BI$1)</f>
        <v>#VALUE!</v>
      </c>
      <c r="BJ805" s="17" t="e">
        <f>SUMIFS('[1]Deals (investment)'!$C:$C,'[1]Deals (investment)'!$B:$B,$A805,'[1]Deals (investment)'!$V:$V,BJ$1)</f>
        <v>#VALUE!</v>
      </c>
      <c r="BK805" s="17" t="e">
        <f>SUMIFS('[1]Deals (investment)'!$C:$C,'[1]Deals (investment)'!$B:$B,$A805,'[1]Deals (investment)'!$V:$V,BK$1)</f>
        <v>#VALUE!</v>
      </c>
      <c r="BL805" s="17" t="e">
        <f>SUMIFS('[1]Deals (investment)'!$C:$C,'[1]Deals (investment)'!$B:$B,$A805,'[1]Deals (investment)'!$V:$V,BL$1)</f>
        <v>#VALUE!</v>
      </c>
      <c r="BM805" s="17" t="e">
        <f>SUMIFS('[1]Deals (investment)'!$C:$C,'[1]Deals (investment)'!$B:$B,$A805,'[1]Deals (investment)'!$V:$V,BM$1)</f>
        <v>#VALUE!</v>
      </c>
      <c r="BN805" s="15"/>
      <c r="BO805" s="15"/>
      <c r="BP805" s="22"/>
      <c r="BQ805" s="15"/>
      <c r="BR805" s="15"/>
      <c r="BS805" s="15"/>
      <c r="BT805" s="15"/>
      <c r="BU805" s="15"/>
      <c r="BV805" s="15"/>
      <c r="BW805" s="15"/>
      <c r="BX805" s="15"/>
      <c r="BY805" s="15"/>
      <c r="BZ805" s="15"/>
      <c r="CA805" s="15"/>
      <c r="CB805" s="15"/>
      <c r="CC805" s="15"/>
      <c r="CD805" s="15" t="str">
        <f t="shared" si="120"/>
        <v>Digger AppTalent Matching Technology - DIGGER uses Artificial Intelligence &amp; Machine Learning to match the right candidate with the right job. Our Intelligent Screening software shortlists the best matching candidate for each positionActive</v>
      </c>
      <c r="CE805" s="15"/>
      <c r="CF805" s="15"/>
      <c r="CG805" s="15"/>
      <c r="CH805" s="15"/>
      <c r="CI805" s="15"/>
      <c r="CJ805" s="15"/>
    </row>
    <row r="806" spans="1:88" ht="12.75">
      <c r="A806" s="15" t="s">
        <v>5793</v>
      </c>
      <c r="B806" s="15"/>
      <c r="C806" s="15"/>
      <c r="D806" s="16"/>
      <c r="E806" s="15"/>
      <c r="F806" s="15"/>
      <c r="G806" s="15" t="s">
        <v>519</v>
      </c>
      <c r="H806" s="15"/>
      <c r="I806" s="15" t="s">
        <v>519</v>
      </c>
      <c r="J806" s="15"/>
      <c r="K806" s="17" t="e">
        <f t="shared" si="105"/>
        <v>#VALUE!</v>
      </c>
      <c r="L806" s="15"/>
      <c r="M806" s="18" t="e">
        <f t="shared" si="95"/>
        <v>#VALUE!</v>
      </c>
      <c r="N806" s="15"/>
      <c r="O806" s="15"/>
      <c r="P806" s="15"/>
      <c r="Q806" s="15"/>
      <c r="R806" s="15"/>
      <c r="S806" s="19"/>
      <c r="T806" s="15"/>
      <c r="U806" s="17"/>
      <c r="V806" s="15"/>
      <c r="W806" s="15"/>
      <c r="X806" s="15" t="s">
        <v>5794</v>
      </c>
      <c r="Y806" s="15"/>
      <c r="AB806" s="20"/>
      <c r="AC806" s="15"/>
      <c r="AD806" s="15"/>
      <c r="AE806" s="15"/>
      <c r="AF806" s="15"/>
      <c r="AG806" s="22">
        <f t="shared" si="122"/>
        <v>0.16129032258064516</v>
      </c>
      <c r="AH806" s="15" t="str">
        <f t="shared" si="118"/>
        <v/>
      </c>
      <c r="AI806" s="22" t="e">
        <f>VLOOKUP(A806,'[1]Deals (investment)'!$B$2:$Z$1497,1,FALSE)</f>
        <v>#N/A</v>
      </c>
      <c r="AJ806" s="22" t="e">
        <f>VLOOKUP(A806,'[1]Deals (investment)'!$B$2:$Z$870,15,FALSE)</f>
        <v>#N/A</v>
      </c>
      <c r="AK806" s="17" t="e">
        <f>VLOOKUP(A806,'[1]Deals (Exits)'!B:B,1,FALSE)</f>
        <v>#N/A</v>
      </c>
      <c r="AL806" s="23">
        <f>VLOOKUP(G806,[1]Lookups!$V$3:$Y$197,4,FALSE)</f>
        <v>0</v>
      </c>
      <c r="AM806" s="17" t="e">
        <f>VLOOKUP(X806,[1]Lookups!$B$3:$C$200,2,FALSE)</f>
        <v>#N/A</v>
      </c>
      <c r="AN806" s="17" t="e">
        <f>VLOOKUP(R806,[1]Lookups!$H$3:$I$69,2,FALSE)</f>
        <v>#N/A</v>
      </c>
      <c r="AO806" s="17" t="e">
        <f>VLOOKUP(T806,[1]Lookups!$H$3:$I$69,2,FALSE)</f>
        <v>#N/A</v>
      </c>
      <c r="AP806" s="17" t="e">
        <f>VLOOKUP(AN806,[1]Lookups!$N$3:$O$11,2,FALSE)</f>
        <v>#N/A</v>
      </c>
      <c r="AQ806" s="18" t="e">
        <f>COUNTIFS('[1]Deals (investment)'!$B:$B,$A806)</f>
        <v>#VALUE!</v>
      </c>
      <c r="AR806" s="18" t="e">
        <f>COUNTIFS('[1]Deals (investment)'!$B:$B,$A806,'[1]Deals (investment)'!$T:$T,$AW$1)+COUNTIFS('[1]Deals (investment)'!$B:$B,$A806,'[1]Deals (investment)'!$T:$T,$AX$1)+COUNTIFS('[1]Deals (investment)'!$B:$B,$A806,'[1]Deals (investment)'!$T:$T,$AY$1)</f>
        <v>#VALUE!</v>
      </c>
      <c r="AS806" s="17" t="e">
        <f>SUMIFS('[1]Deals (investment)'!$C:$C,'[1]Deals (investment)'!$B:$B,$A806)</f>
        <v>#VALUE!</v>
      </c>
      <c r="AT806" s="17" t="e">
        <f t="shared" si="106"/>
        <v>#VALUE!</v>
      </c>
      <c r="AU806" s="18" t="e">
        <f>COUNTIF('[1]Deals (Exits)'!$B:$B,A806)</f>
        <v>#VALUE!</v>
      </c>
      <c r="AV806" s="17" t="e">
        <f>SUMIFS('[1]Deals (investment)'!$C:$C,'[1]Deals (investment)'!$B:$B,$A806,'[1]Deals (investment)'!$T:$T,AV$1)</f>
        <v>#VALUE!</v>
      </c>
      <c r="AW806" s="17" t="e">
        <f>SUMIFS('[1]Deals (investment)'!$C:$C,'[1]Deals (investment)'!$B:$B,$A806,'[1]Deals (investment)'!$T:$T,AW$1)</f>
        <v>#VALUE!</v>
      </c>
      <c r="AX806" s="17" t="e">
        <f>SUMIFS('[1]Deals (investment)'!$C:$C,'[1]Deals (investment)'!$B:$B,$A806,'[1]Deals (investment)'!$T:$T,AX$1)</f>
        <v>#VALUE!</v>
      </c>
      <c r="AY806" s="17" t="e">
        <f>SUMIFS('[1]Deals (investment)'!$C:$C,'[1]Deals (investment)'!$B:$B,$A806,'[1]Deals (investment)'!$T:$T,AY$1)</f>
        <v>#VALUE!</v>
      </c>
      <c r="AZ806" s="17" t="e">
        <f>SUMIFS('[1]Deals (investment)'!$C:$C,'[1]Deals (investment)'!$B:$B,$A806,'[1]Deals (investment)'!$T:$T,AZ$1)</f>
        <v>#VALUE!</v>
      </c>
      <c r="BA806" s="17" t="e">
        <f>SUMIFS('[1]Deals (investment)'!$C:$C,'[1]Deals (investment)'!$B:$B,$A806,'[1]Deals (investment)'!$T:$T,BA$1)</f>
        <v>#VALUE!</v>
      </c>
      <c r="BB806" s="17" t="e">
        <f>SUMIFS('[1]Deals (investment)'!$C:$C,'[1]Deals (investment)'!$B:$B,$A806,'[1]Deals (investment)'!$T:$T,BB$1)</f>
        <v>#VALUE!</v>
      </c>
      <c r="BC806" s="17" t="e">
        <f>SUMIFS('[1]Deals (Exits)'!$C:$C,'[1]Deals (Exits)'!$B:$B,$A806)</f>
        <v>#VALUE!</v>
      </c>
      <c r="BD806" s="17" t="e">
        <f>SUMIFS('[1]Deals (investment)'!$C:$C,'[1]Deals (investment)'!$B:$B,$A806,'[1]Deals (investment)'!$V:$V,BD$1)</f>
        <v>#VALUE!</v>
      </c>
      <c r="BE806" s="17" t="e">
        <f>SUMIFS('[1]Deals (investment)'!$C:$C,'[1]Deals (investment)'!$B:$B,$A806,'[1]Deals (investment)'!$V:$V,BE$1)</f>
        <v>#VALUE!</v>
      </c>
      <c r="BF806" s="17" t="e">
        <f>SUMIFS('[1]Deals (investment)'!$C:$C,'[1]Deals (investment)'!$B:$B,$A806,'[1]Deals (investment)'!$V:$V,BF$1)</f>
        <v>#VALUE!</v>
      </c>
      <c r="BG806" s="17" t="e">
        <f>SUMIFS('[1]Deals (investment)'!$C:$C,'[1]Deals (investment)'!$B:$B,$A806,'[1]Deals (investment)'!$V:$V,BG$1)</f>
        <v>#VALUE!</v>
      </c>
      <c r="BH806" s="17" t="e">
        <f>SUMIFS('[1]Deals (investment)'!$C:$C,'[1]Deals (investment)'!$B:$B,$A806,'[1]Deals (investment)'!$V:$V,BH$1)</f>
        <v>#VALUE!</v>
      </c>
      <c r="BI806" s="17" t="e">
        <f>SUMIFS('[1]Deals (investment)'!$C:$C,'[1]Deals (investment)'!$B:$B,$A806,'[1]Deals (investment)'!$V:$V,BI$1)</f>
        <v>#VALUE!</v>
      </c>
      <c r="BJ806" s="17" t="e">
        <f>SUMIFS('[1]Deals (investment)'!$C:$C,'[1]Deals (investment)'!$B:$B,$A806,'[1]Deals (investment)'!$V:$V,BJ$1)</f>
        <v>#VALUE!</v>
      </c>
      <c r="BK806" s="17" t="e">
        <f>SUMIFS('[1]Deals (investment)'!$C:$C,'[1]Deals (investment)'!$B:$B,$A806,'[1]Deals (investment)'!$V:$V,BK$1)</f>
        <v>#VALUE!</v>
      </c>
      <c r="BL806" s="17" t="e">
        <f>SUMIFS('[1]Deals (investment)'!$C:$C,'[1]Deals (investment)'!$B:$B,$A806,'[1]Deals (investment)'!$V:$V,BL$1)</f>
        <v>#VALUE!</v>
      </c>
      <c r="BM806" s="17" t="e">
        <f>SUMIFS('[1]Deals (investment)'!$C:$C,'[1]Deals (investment)'!$B:$B,$A806,'[1]Deals (investment)'!$V:$V,BM$1)</f>
        <v>#VALUE!</v>
      </c>
      <c r="BN806" s="15"/>
      <c r="BO806" s="15"/>
      <c r="BP806" s="22"/>
      <c r="BQ806" s="15"/>
      <c r="BR806" s="15"/>
      <c r="BS806" s="15"/>
      <c r="BT806" s="15"/>
      <c r="BU806" s="15"/>
      <c r="BV806" s="15"/>
      <c r="BW806" s="15"/>
      <c r="BX806" s="15"/>
      <c r="BY806" s="15"/>
      <c r="BZ806" s="15"/>
      <c r="CA806" s="15"/>
      <c r="CB806" s="15"/>
      <c r="CC806" s="15"/>
      <c r="CD806" s="15" t="str">
        <f t="shared" si="120"/>
        <v>Digiartwork</v>
      </c>
      <c r="CE806" s="15"/>
      <c r="CF806" s="15"/>
      <c r="CG806" s="15"/>
      <c r="CH806" s="15"/>
      <c r="CI806" s="15"/>
      <c r="CJ806" s="15"/>
    </row>
    <row r="807" spans="1:88" ht="12.75">
      <c r="A807" s="15" t="s">
        <v>5795</v>
      </c>
      <c r="B807" s="15" t="s">
        <v>5796</v>
      </c>
      <c r="C807" s="15" t="s">
        <v>58</v>
      </c>
      <c r="D807" s="16">
        <v>2008</v>
      </c>
      <c r="E807" s="15" t="s">
        <v>5797</v>
      </c>
      <c r="F807" s="15"/>
      <c r="G807" s="15"/>
      <c r="H807" s="15"/>
      <c r="I807" s="15"/>
      <c r="J807" s="15"/>
      <c r="K807" s="17" t="e">
        <f t="shared" si="105"/>
        <v>#VALUE!</v>
      </c>
      <c r="L807" s="15"/>
      <c r="M807" s="18" t="e">
        <f t="shared" si="95"/>
        <v>#VALUE!</v>
      </c>
      <c r="N807" s="15"/>
      <c r="O807" s="15"/>
      <c r="P807" s="15"/>
      <c r="Q807" s="15"/>
      <c r="R807" s="15"/>
      <c r="S807" s="19"/>
      <c r="T807" s="15"/>
      <c r="U807" s="17"/>
      <c r="V807" s="15" t="s">
        <v>5798</v>
      </c>
      <c r="W807" s="15"/>
      <c r="X807" s="15" t="s">
        <v>538</v>
      </c>
      <c r="Y807" s="15" t="s">
        <v>5799</v>
      </c>
      <c r="AB807" s="20"/>
      <c r="AC807" s="21" t="s">
        <v>5800</v>
      </c>
      <c r="AD807" s="21" t="s">
        <v>5801</v>
      </c>
      <c r="AE807" s="21" t="s">
        <v>5802</v>
      </c>
      <c r="AF807" s="21" t="s">
        <v>5803</v>
      </c>
      <c r="AG807" s="22">
        <f t="shared" si="122"/>
        <v>0.41935483870967744</v>
      </c>
      <c r="AH807" s="15" t="str">
        <f t="shared" si="118"/>
        <v/>
      </c>
      <c r="AI807" s="22" t="e">
        <f>VLOOKUP(A807,'[1]Deals (investment)'!$B$2:$Z$1497,1,FALSE)</f>
        <v>#N/A</v>
      </c>
      <c r="AJ807" s="22" t="e">
        <f>VLOOKUP(A807,'[1]Deals (investment)'!$B$2:$Z$870,15,FALSE)</f>
        <v>#N/A</v>
      </c>
      <c r="AK807" s="17" t="e">
        <f>VLOOKUP(A807,'[1]Deals (Exits)'!B:B,1,FALSE)</f>
        <v>#N/A</v>
      </c>
      <c r="AL807" s="23" t="e">
        <f>VLOOKUP(G807,[1]Lookups!$V$3:$Y$197,4,FALSE)</f>
        <v>#N/A</v>
      </c>
      <c r="AM807" s="17" t="str">
        <f>VLOOKUP(X807,[1]Lookups!$B$3:$C$200,2,FALSE)</f>
        <v>Agriculture</v>
      </c>
      <c r="AN807" s="17" t="e">
        <f>VLOOKUP(R807,[1]Lookups!$H$3:$I$69,2,FALSE)</f>
        <v>#N/A</v>
      </c>
      <c r="AO807" s="17" t="e">
        <f>VLOOKUP(T807,[1]Lookups!$H$3:$I$69,2,FALSE)</f>
        <v>#N/A</v>
      </c>
      <c r="AP807" s="17" t="e">
        <f>VLOOKUP(AN807,[1]Lookups!$N$3:$O$11,2,FALSE)</f>
        <v>#N/A</v>
      </c>
      <c r="AQ807" s="18" t="e">
        <f>COUNTIFS('[1]Deals (investment)'!$B:$B,$A807)</f>
        <v>#VALUE!</v>
      </c>
      <c r="AR807" s="18" t="e">
        <f>COUNTIFS('[1]Deals (investment)'!$B:$B,$A807,'[1]Deals (investment)'!$T:$T,$AW$1)+COUNTIFS('[1]Deals (investment)'!$B:$B,$A807,'[1]Deals (investment)'!$T:$T,$AX$1)+COUNTIFS('[1]Deals (investment)'!$B:$B,$A807,'[1]Deals (investment)'!$T:$T,$AY$1)</f>
        <v>#VALUE!</v>
      </c>
      <c r="AS807" s="17" t="e">
        <f>SUMIFS('[1]Deals (investment)'!$C:$C,'[1]Deals (investment)'!$B:$B,$A807)</f>
        <v>#VALUE!</v>
      </c>
      <c r="AT807" s="17" t="e">
        <f t="shared" si="106"/>
        <v>#VALUE!</v>
      </c>
      <c r="AU807" s="18" t="e">
        <f>COUNTIF('[1]Deals (Exits)'!$B:$B,A807)</f>
        <v>#VALUE!</v>
      </c>
      <c r="AV807" s="17" t="e">
        <f>SUMIFS('[1]Deals (investment)'!$C:$C,'[1]Deals (investment)'!$B:$B,$A807,'[1]Deals (investment)'!$T:$T,AV$1)</f>
        <v>#VALUE!</v>
      </c>
      <c r="AW807" s="17" t="e">
        <f>SUMIFS('[1]Deals (investment)'!$C:$C,'[1]Deals (investment)'!$B:$B,$A807,'[1]Deals (investment)'!$T:$T,AW$1)</f>
        <v>#VALUE!</v>
      </c>
      <c r="AX807" s="17" t="e">
        <f>SUMIFS('[1]Deals (investment)'!$C:$C,'[1]Deals (investment)'!$B:$B,$A807,'[1]Deals (investment)'!$T:$T,AX$1)</f>
        <v>#VALUE!</v>
      </c>
      <c r="AY807" s="17" t="e">
        <f>SUMIFS('[1]Deals (investment)'!$C:$C,'[1]Deals (investment)'!$B:$B,$A807,'[1]Deals (investment)'!$T:$T,AY$1)</f>
        <v>#VALUE!</v>
      </c>
      <c r="AZ807" s="17" t="e">
        <f>SUMIFS('[1]Deals (investment)'!$C:$C,'[1]Deals (investment)'!$B:$B,$A807,'[1]Deals (investment)'!$T:$T,AZ$1)</f>
        <v>#VALUE!</v>
      </c>
      <c r="BA807" s="17" t="e">
        <f>SUMIFS('[1]Deals (investment)'!$C:$C,'[1]Deals (investment)'!$B:$B,$A807,'[1]Deals (investment)'!$T:$T,BA$1)</f>
        <v>#VALUE!</v>
      </c>
      <c r="BB807" s="17" t="e">
        <f>SUMIFS('[1]Deals (investment)'!$C:$C,'[1]Deals (investment)'!$B:$B,$A807,'[1]Deals (investment)'!$T:$T,BB$1)</f>
        <v>#VALUE!</v>
      </c>
      <c r="BC807" s="17" t="e">
        <f>SUMIFS('[1]Deals (Exits)'!$C:$C,'[1]Deals (Exits)'!$B:$B,$A807)</f>
        <v>#VALUE!</v>
      </c>
      <c r="BD807" s="17" t="e">
        <f>SUMIFS('[1]Deals (investment)'!$C:$C,'[1]Deals (investment)'!$B:$B,$A807,'[1]Deals (investment)'!$V:$V,BD$1)</f>
        <v>#VALUE!</v>
      </c>
      <c r="BE807" s="17" t="e">
        <f>SUMIFS('[1]Deals (investment)'!$C:$C,'[1]Deals (investment)'!$B:$B,$A807,'[1]Deals (investment)'!$V:$V,BE$1)</f>
        <v>#VALUE!</v>
      </c>
      <c r="BF807" s="17" t="e">
        <f>SUMIFS('[1]Deals (investment)'!$C:$C,'[1]Deals (investment)'!$B:$B,$A807,'[1]Deals (investment)'!$V:$V,BF$1)</f>
        <v>#VALUE!</v>
      </c>
      <c r="BG807" s="17" t="e">
        <f>SUMIFS('[1]Deals (investment)'!$C:$C,'[1]Deals (investment)'!$B:$B,$A807,'[1]Deals (investment)'!$V:$V,BG$1)</f>
        <v>#VALUE!</v>
      </c>
      <c r="BH807" s="17" t="e">
        <f>SUMIFS('[1]Deals (investment)'!$C:$C,'[1]Deals (investment)'!$B:$B,$A807,'[1]Deals (investment)'!$V:$V,BH$1)</f>
        <v>#VALUE!</v>
      </c>
      <c r="BI807" s="17" t="e">
        <f>SUMIFS('[1]Deals (investment)'!$C:$C,'[1]Deals (investment)'!$B:$B,$A807,'[1]Deals (investment)'!$V:$V,BI$1)</f>
        <v>#VALUE!</v>
      </c>
      <c r="BJ807" s="17" t="e">
        <f>SUMIFS('[1]Deals (investment)'!$C:$C,'[1]Deals (investment)'!$B:$B,$A807,'[1]Deals (investment)'!$V:$V,BJ$1)</f>
        <v>#VALUE!</v>
      </c>
      <c r="BK807" s="17" t="e">
        <f>SUMIFS('[1]Deals (investment)'!$C:$C,'[1]Deals (investment)'!$B:$B,$A807,'[1]Deals (investment)'!$V:$V,BK$1)</f>
        <v>#VALUE!</v>
      </c>
      <c r="BL807" s="17" t="e">
        <f>SUMIFS('[1]Deals (investment)'!$C:$C,'[1]Deals (investment)'!$B:$B,$A807,'[1]Deals (investment)'!$V:$V,BL$1)</f>
        <v>#VALUE!</v>
      </c>
      <c r="BM807" s="17" t="e">
        <f>SUMIFS('[1]Deals (investment)'!$C:$C,'[1]Deals (investment)'!$B:$B,$A807,'[1]Deals (investment)'!$V:$V,BM$1)</f>
        <v>#VALUE!</v>
      </c>
      <c r="BN807" s="15"/>
      <c r="BO807" s="15"/>
      <c r="BP807" s="22"/>
      <c r="BQ807" s="15"/>
      <c r="BR807" s="15"/>
      <c r="BS807" s="15"/>
      <c r="BT807" s="15"/>
      <c r="BU807" s="15"/>
      <c r="BV807" s="15"/>
      <c r="BW807" s="15"/>
      <c r="BX807" s="15"/>
      <c r="BY807" s="15"/>
      <c r="BZ807" s="15"/>
      <c r="CA807" s="15"/>
      <c r="CB807" s="15"/>
      <c r="CC807" s="15"/>
      <c r="CD807" s="15" t="str">
        <f t="shared" si="120"/>
        <v>Digital GreenTo integrate innovative technology with global development efforts to improve human well being.Active</v>
      </c>
      <c r="CE807" s="15"/>
      <c r="CF807" s="15"/>
      <c r="CG807" s="15"/>
      <c r="CH807" s="15"/>
      <c r="CI807" s="15"/>
      <c r="CJ807" s="15"/>
    </row>
    <row r="808" spans="1:88" ht="12.75">
      <c r="A808" s="15" t="s">
        <v>5804</v>
      </c>
      <c r="B808" s="15"/>
      <c r="C808" s="15"/>
      <c r="D808" s="16"/>
      <c r="E808" s="15"/>
      <c r="F808" s="15"/>
      <c r="G808" s="15" t="s">
        <v>5805</v>
      </c>
      <c r="H808" s="15"/>
      <c r="I808" s="15" t="s">
        <v>5805</v>
      </c>
      <c r="J808" s="15"/>
      <c r="K808" s="17" t="e">
        <f t="shared" si="105"/>
        <v>#VALUE!</v>
      </c>
      <c r="L808" s="15"/>
      <c r="M808" s="18" t="e">
        <f t="shared" si="95"/>
        <v>#VALUE!</v>
      </c>
      <c r="N808" s="15"/>
      <c r="O808" s="15"/>
      <c r="P808" s="15"/>
      <c r="Q808" s="24" t="e">
        <f ca="1">_xludf.MAXIFS('[1]Deals (investment)'!A:A,'[1]Deals (investment)'!B:B,A808)</f>
        <v>#NAME?</v>
      </c>
      <c r="R808" s="15"/>
      <c r="S808" s="19"/>
      <c r="T808" s="15"/>
      <c r="U808" s="17"/>
      <c r="V808" s="15"/>
      <c r="W808" s="15"/>
      <c r="X808" s="15" t="s">
        <v>404</v>
      </c>
      <c r="Y808" s="15"/>
      <c r="AB808" s="20"/>
      <c r="AC808" s="15"/>
      <c r="AD808" s="15"/>
      <c r="AE808" s="15"/>
      <c r="AF808" s="15"/>
      <c r="AG808" s="22">
        <f t="shared" ca="1" si="122"/>
        <v>0.19354838709677419</v>
      </c>
      <c r="AH808" s="15" t="str">
        <f t="shared" si="118"/>
        <v/>
      </c>
      <c r="AI808" s="22" t="e">
        <f>VLOOKUP(A808,'[1]Deals (investment)'!$B$2:$Z$1497,1,FALSE)</f>
        <v>#N/A</v>
      </c>
      <c r="AJ808" s="22" t="e">
        <f>VLOOKUP(A808,'[1]Deals (investment)'!$B$2:$Z$870,15,FALSE)</f>
        <v>#N/A</v>
      </c>
      <c r="AK808" s="17" t="e">
        <f>VLOOKUP(A808,'[1]Deals (Exits)'!B:B,1,FALSE)</f>
        <v>#N/A</v>
      </c>
      <c r="AL808" s="23">
        <f>VLOOKUP(G808,[1]Lookups!$V$3:$Y$197,4,FALSE)</f>
        <v>0</v>
      </c>
      <c r="AM808" s="17" t="str">
        <f>VLOOKUP(X808,[1]Lookups!$B$3:$C$200,2,FALSE)</f>
        <v>Other Technologies &amp; Information Technology</v>
      </c>
      <c r="AN808" s="17" t="e">
        <f>VLOOKUP(R808,[1]Lookups!$H$3:$I$69,2,FALSE)</f>
        <v>#N/A</v>
      </c>
      <c r="AO808" s="17" t="e">
        <f>VLOOKUP(T808,[1]Lookups!$H$3:$I$69,2,FALSE)</f>
        <v>#N/A</v>
      </c>
      <c r="AP808" s="17" t="e">
        <f>VLOOKUP(AN808,[1]Lookups!$N$3:$O$11,2,FALSE)</f>
        <v>#N/A</v>
      </c>
      <c r="AQ808" s="18" t="e">
        <f>COUNTIFS('[1]Deals (investment)'!$B:$B,$A808)</f>
        <v>#VALUE!</v>
      </c>
      <c r="AR808" s="18" t="e">
        <f>COUNTIFS('[1]Deals (investment)'!$B:$B,$A808,'[1]Deals (investment)'!$T:$T,$AW$1)+COUNTIFS('[1]Deals (investment)'!$B:$B,$A808,'[1]Deals (investment)'!$T:$T,$AX$1)+COUNTIFS('[1]Deals (investment)'!$B:$B,$A808,'[1]Deals (investment)'!$T:$T,$AY$1)</f>
        <v>#VALUE!</v>
      </c>
      <c r="AS808" s="17" t="e">
        <f>SUMIFS('[1]Deals (investment)'!$C:$C,'[1]Deals (investment)'!$B:$B,$A808)</f>
        <v>#VALUE!</v>
      </c>
      <c r="AT808" s="17" t="e">
        <f t="shared" si="106"/>
        <v>#VALUE!</v>
      </c>
      <c r="AU808" s="18" t="e">
        <f>COUNTIF('[1]Deals (Exits)'!$B:$B,A808)</f>
        <v>#VALUE!</v>
      </c>
      <c r="AV808" s="17" t="e">
        <f>SUMIFS('[1]Deals (investment)'!$C:$C,'[1]Deals (investment)'!$B:$B,$A808,'[1]Deals (investment)'!$T:$T,AV$1)</f>
        <v>#VALUE!</v>
      </c>
      <c r="AW808" s="17" t="e">
        <f>SUMIFS('[1]Deals (investment)'!$C:$C,'[1]Deals (investment)'!$B:$B,$A808,'[1]Deals (investment)'!$T:$T,AW$1)</f>
        <v>#VALUE!</v>
      </c>
      <c r="AX808" s="17" t="e">
        <f>SUMIFS('[1]Deals (investment)'!$C:$C,'[1]Deals (investment)'!$B:$B,$A808,'[1]Deals (investment)'!$T:$T,AX$1)</f>
        <v>#VALUE!</v>
      </c>
      <c r="AY808" s="17" t="e">
        <f>SUMIFS('[1]Deals (investment)'!$C:$C,'[1]Deals (investment)'!$B:$B,$A808,'[1]Deals (investment)'!$T:$T,AY$1)</f>
        <v>#VALUE!</v>
      </c>
      <c r="AZ808" s="17" t="e">
        <f>SUMIFS('[1]Deals (investment)'!$C:$C,'[1]Deals (investment)'!$B:$B,$A808,'[1]Deals (investment)'!$T:$T,AZ$1)</f>
        <v>#VALUE!</v>
      </c>
      <c r="BA808" s="17" t="e">
        <f>SUMIFS('[1]Deals (investment)'!$C:$C,'[1]Deals (investment)'!$B:$B,$A808,'[1]Deals (investment)'!$T:$T,BA$1)</f>
        <v>#VALUE!</v>
      </c>
      <c r="BB808" s="17" t="e">
        <f>SUMIFS('[1]Deals (investment)'!$C:$C,'[1]Deals (investment)'!$B:$B,$A808,'[1]Deals (investment)'!$T:$T,BB$1)</f>
        <v>#VALUE!</v>
      </c>
      <c r="BC808" s="17" t="e">
        <f>SUMIFS('[1]Deals (Exits)'!$C:$C,'[1]Deals (Exits)'!$B:$B,$A808)</f>
        <v>#VALUE!</v>
      </c>
      <c r="BD808" s="17" t="e">
        <f>SUMIFS('[1]Deals (investment)'!$C:$C,'[1]Deals (investment)'!$B:$B,$A808,'[1]Deals (investment)'!$V:$V,BD$1)</f>
        <v>#VALUE!</v>
      </c>
      <c r="BE808" s="17" t="e">
        <f>SUMIFS('[1]Deals (investment)'!$C:$C,'[1]Deals (investment)'!$B:$B,$A808,'[1]Deals (investment)'!$V:$V,BE$1)</f>
        <v>#VALUE!</v>
      </c>
      <c r="BF808" s="17" t="e">
        <f>SUMIFS('[1]Deals (investment)'!$C:$C,'[1]Deals (investment)'!$B:$B,$A808,'[1]Deals (investment)'!$V:$V,BF$1)</f>
        <v>#VALUE!</v>
      </c>
      <c r="BG808" s="17" t="e">
        <f>SUMIFS('[1]Deals (investment)'!$C:$C,'[1]Deals (investment)'!$B:$B,$A808,'[1]Deals (investment)'!$V:$V,BG$1)</f>
        <v>#VALUE!</v>
      </c>
      <c r="BH808" s="17" t="e">
        <f>SUMIFS('[1]Deals (investment)'!$C:$C,'[1]Deals (investment)'!$B:$B,$A808,'[1]Deals (investment)'!$V:$V,BH$1)</f>
        <v>#VALUE!</v>
      </c>
      <c r="BI808" s="17" t="e">
        <f>SUMIFS('[1]Deals (investment)'!$C:$C,'[1]Deals (investment)'!$B:$B,$A808,'[1]Deals (investment)'!$V:$V,BI$1)</f>
        <v>#VALUE!</v>
      </c>
      <c r="BJ808" s="17" t="e">
        <f>SUMIFS('[1]Deals (investment)'!$C:$C,'[1]Deals (investment)'!$B:$B,$A808,'[1]Deals (investment)'!$V:$V,BJ$1)</f>
        <v>#VALUE!</v>
      </c>
      <c r="BK808" s="17" t="e">
        <f>SUMIFS('[1]Deals (investment)'!$C:$C,'[1]Deals (investment)'!$B:$B,$A808,'[1]Deals (investment)'!$V:$V,BK$1)</f>
        <v>#VALUE!</v>
      </c>
      <c r="BL808" s="17" t="e">
        <f>SUMIFS('[1]Deals (investment)'!$C:$C,'[1]Deals (investment)'!$B:$B,$A808,'[1]Deals (investment)'!$V:$V,BL$1)</f>
        <v>#VALUE!</v>
      </c>
      <c r="BM808" s="17" t="e">
        <f>SUMIFS('[1]Deals (investment)'!$C:$C,'[1]Deals (investment)'!$B:$B,$A808,'[1]Deals (investment)'!$V:$V,BM$1)</f>
        <v>#VALUE!</v>
      </c>
      <c r="BN808" s="15"/>
      <c r="BO808" s="15"/>
      <c r="BP808" s="22"/>
      <c r="BQ808" s="15"/>
      <c r="BR808" s="15"/>
      <c r="BS808" s="15"/>
      <c r="BT808" s="15"/>
      <c r="BU808" s="15"/>
      <c r="BV808" s="15"/>
      <c r="BW808" s="15"/>
      <c r="BX808" s="15"/>
      <c r="BY808" s="15"/>
      <c r="BZ808" s="15"/>
      <c r="CA808" s="15"/>
      <c r="CB808" s="15"/>
      <c r="CC808" s="15"/>
      <c r="CD808" s="15" t="str">
        <f t="shared" si="120"/>
        <v>Diligo</v>
      </c>
      <c r="CE808" s="15"/>
      <c r="CF808" s="15"/>
      <c r="CG808" s="15"/>
      <c r="CH808" s="15"/>
      <c r="CI808" s="15"/>
      <c r="CJ808" s="15"/>
    </row>
    <row r="809" spans="1:88" ht="12.75">
      <c r="A809" s="15" t="s">
        <v>5806</v>
      </c>
      <c r="B809" s="15" t="s">
        <v>5807</v>
      </c>
      <c r="C809" s="15" t="s">
        <v>58</v>
      </c>
      <c r="D809" s="16">
        <v>2016</v>
      </c>
      <c r="E809" s="15" t="s">
        <v>5808</v>
      </c>
      <c r="F809" s="15"/>
      <c r="G809" s="15"/>
      <c r="H809" s="15"/>
      <c r="I809" s="15"/>
      <c r="J809" s="15"/>
      <c r="K809" s="17" t="e">
        <f t="shared" si="105"/>
        <v>#VALUE!</v>
      </c>
      <c r="L809" s="15"/>
      <c r="M809" s="18" t="e">
        <f t="shared" si="95"/>
        <v>#VALUE!</v>
      </c>
      <c r="N809" s="15"/>
      <c r="O809" s="15"/>
      <c r="P809" s="15"/>
      <c r="Q809" s="15"/>
      <c r="R809" s="15"/>
      <c r="S809" s="19"/>
      <c r="T809" s="15"/>
      <c r="U809" s="17"/>
      <c r="V809" s="15"/>
      <c r="W809" s="15"/>
      <c r="X809" s="15" t="s">
        <v>191</v>
      </c>
      <c r="Y809" s="15" t="s">
        <v>5809</v>
      </c>
      <c r="AB809" s="20"/>
      <c r="AC809" s="21" t="s">
        <v>5810</v>
      </c>
      <c r="AD809" s="15"/>
      <c r="AE809" s="21" t="s">
        <v>5811</v>
      </c>
      <c r="AF809" s="21" t="s">
        <v>5812</v>
      </c>
      <c r="AG809" s="22">
        <f t="shared" si="122"/>
        <v>0.35483870967741937</v>
      </c>
      <c r="AH809" s="15" t="str">
        <f t="shared" si="118"/>
        <v/>
      </c>
      <c r="AI809" s="22" t="e">
        <f>VLOOKUP(A809,'[1]Deals (investment)'!$B$2:$Z$1497,1,FALSE)</f>
        <v>#N/A</v>
      </c>
      <c r="AJ809" s="22" t="e">
        <f>VLOOKUP(A809,'[1]Deals (investment)'!$B$2:$Z$870,15,FALSE)</f>
        <v>#N/A</v>
      </c>
      <c r="AK809" s="17" t="e">
        <f>VLOOKUP(A809,'[1]Deals (Exits)'!B:B,1,FALSE)</f>
        <v>#N/A</v>
      </c>
      <c r="AL809" s="23" t="e">
        <f>VLOOKUP(G809,[1]Lookups!$V$3:$Y$197,4,FALSE)</f>
        <v>#N/A</v>
      </c>
      <c r="AM809" s="17" t="str">
        <f>VLOOKUP(X809,[1]Lookups!$B$3:$C$200,2,FALSE)</f>
        <v>Education</v>
      </c>
      <c r="AN809" s="17" t="e">
        <f>VLOOKUP(R809,[1]Lookups!$H$3:$I$69,2,FALSE)</f>
        <v>#N/A</v>
      </c>
      <c r="AO809" s="17" t="e">
        <f>VLOOKUP(T809,[1]Lookups!$H$3:$I$69,2,FALSE)</f>
        <v>#N/A</v>
      </c>
      <c r="AP809" s="17" t="e">
        <f>VLOOKUP(AN809,[1]Lookups!$N$3:$O$11,2,FALSE)</f>
        <v>#N/A</v>
      </c>
      <c r="AQ809" s="18" t="e">
        <f>COUNTIFS('[1]Deals (investment)'!$B:$B,$A809)</f>
        <v>#VALUE!</v>
      </c>
      <c r="AR809" s="18" t="e">
        <f>COUNTIFS('[1]Deals (investment)'!$B:$B,$A809,'[1]Deals (investment)'!$T:$T,$AW$1)+COUNTIFS('[1]Deals (investment)'!$B:$B,$A809,'[1]Deals (investment)'!$T:$T,$AX$1)+COUNTIFS('[1]Deals (investment)'!$B:$B,$A809,'[1]Deals (investment)'!$T:$T,$AY$1)</f>
        <v>#VALUE!</v>
      </c>
      <c r="AS809" s="17" t="e">
        <f>SUMIFS('[1]Deals (investment)'!$C:$C,'[1]Deals (investment)'!$B:$B,$A809)</f>
        <v>#VALUE!</v>
      </c>
      <c r="AT809" s="17" t="e">
        <f t="shared" si="106"/>
        <v>#VALUE!</v>
      </c>
      <c r="AU809" s="18" t="e">
        <f>COUNTIF('[1]Deals (Exits)'!$B:$B,A809)</f>
        <v>#VALUE!</v>
      </c>
      <c r="AV809" s="17" t="e">
        <f>SUMIFS('[1]Deals (investment)'!$C:$C,'[1]Deals (investment)'!$B:$B,$A809,'[1]Deals (investment)'!$T:$T,AV$1)</f>
        <v>#VALUE!</v>
      </c>
      <c r="AW809" s="17" t="e">
        <f>SUMIFS('[1]Deals (investment)'!$C:$C,'[1]Deals (investment)'!$B:$B,$A809,'[1]Deals (investment)'!$T:$T,AW$1)</f>
        <v>#VALUE!</v>
      </c>
      <c r="AX809" s="17" t="e">
        <f>SUMIFS('[1]Deals (investment)'!$C:$C,'[1]Deals (investment)'!$B:$B,$A809,'[1]Deals (investment)'!$T:$T,AX$1)</f>
        <v>#VALUE!</v>
      </c>
      <c r="AY809" s="17" t="e">
        <f>SUMIFS('[1]Deals (investment)'!$C:$C,'[1]Deals (investment)'!$B:$B,$A809,'[1]Deals (investment)'!$T:$T,AY$1)</f>
        <v>#VALUE!</v>
      </c>
      <c r="AZ809" s="17" t="e">
        <f>SUMIFS('[1]Deals (investment)'!$C:$C,'[1]Deals (investment)'!$B:$B,$A809,'[1]Deals (investment)'!$T:$T,AZ$1)</f>
        <v>#VALUE!</v>
      </c>
      <c r="BA809" s="17" t="e">
        <f>SUMIFS('[1]Deals (investment)'!$C:$C,'[1]Deals (investment)'!$B:$B,$A809,'[1]Deals (investment)'!$T:$T,BA$1)</f>
        <v>#VALUE!</v>
      </c>
      <c r="BB809" s="17" t="e">
        <f>SUMIFS('[1]Deals (investment)'!$C:$C,'[1]Deals (investment)'!$B:$B,$A809,'[1]Deals (investment)'!$T:$T,BB$1)</f>
        <v>#VALUE!</v>
      </c>
      <c r="BC809" s="17" t="e">
        <f>SUMIFS('[1]Deals (Exits)'!$C:$C,'[1]Deals (Exits)'!$B:$B,$A809)</f>
        <v>#VALUE!</v>
      </c>
      <c r="BD809" s="17" t="e">
        <f>SUMIFS('[1]Deals (investment)'!$C:$C,'[1]Deals (investment)'!$B:$B,$A809,'[1]Deals (investment)'!$V:$V,BD$1)</f>
        <v>#VALUE!</v>
      </c>
      <c r="BE809" s="17" t="e">
        <f>SUMIFS('[1]Deals (investment)'!$C:$C,'[1]Deals (investment)'!$B:$B,$A809,'[1]Deals (investment)'!$V:$V,BE$1)</f>
        <v>#VALUE!</v>
      </c>
      <c r="BF809" s="17" t="e">
        <f>SUMIFS('[1]Deals (investment)'!$C:$C,'[1]Deals (investment)'!$B:$B,$A809,'[1]Deals (investment)'!$V:$V,BF$1)</f>
        <v>#VALUE!</v>
      </c>
      <c r="BG809" s="17" t="e">
        <f>SUMIFS('[1]Deals (investment)'!$C:$C,'[1]Deals (investment)'!$B:$B,$A809,'[1]Deals (investment)'!$V:$V,BG$1)</f>
        <v>#VALUE!</v>
      </c>
      <c r="BH809" s="17" t="e">
        <f>SUMIFS('[1]Deals (investment)'!$C:$C,'[1]Deals (investment)'!$B:$B,$A809,'[1]Deals (investment)'!$V:$V,BH$1)</f>
        <v>#VALUE!</v>
      </c>
      <c r="BI809" s="17" t="e">
        <f>SUMIFS('[1]Deals (investment)'!$C:$C,'[1]Deals (investment)'!$B:$B,$A809,'[1]Deals (investment)'!$V:$V,BI$1)</f>
        <v>#VALUE!</v>
      </c>
      <c r="BJ809" s="17" t="e">
        <f>SUMIFS('[1]Deals (investment)'!$C:$C,'[1]Deals (investment)'!$B:$B,$A809,'[1]Deals (investment)'!$V:$V,BJ$1)</f>
        <v>#VALUE!</v>
      </c>
      <c r="BK809" s="17" t="e">
        <f>SUMIFS('[1]Deals (investment)'!$C:$C,'[1]Deals (investment)'!$B:$B,$A809,'[1]Deals (investment)'!$V:$V,BK$1)</f>
        <v>#VALUE!</v>
      </c>
      <c r="BL809" s="17" t="e">
        <f>SUMIFS('[1]Deals (investment)'!$C:$C,'[1]Deals (investment)'!$B:$B,$A809,'[1]Deals (investment)'!$V:$V,BL$1)</f>
        <v>#VALUE!</v>
      </c>
      <c r="BM809" s="17" t="e">
        <f>SUMIFS('[1]Deals (investment)'!$C:$C,'[1]Deals (investment)'!$B:$B,$A809,'[1]Deals (investment)'!$V:$V,BM$1)</f>
        <v>#VALUE!</v>
      </c>
      <c r="BN809" s="15"/>
      <c r="BO809" s="15"/>
      <c r="BP809" s="22"/>
      <c r="BQ809" s="15"/>
      <c r="BR809" s="15"/>
      <c r="BS809" s="15"/>
      <c r="BT809" s="15"/>
      <c r="BU809" s="15"/>
      <c r="BV809" s="15"/>
      <c r="BW809" s="15"/>
      <c r="BX809" s="15"/>
      <c r="BY809" s="15"/>
      <c r="BZ809" s="15"/>
      <c r="CA809" s="15"/>
      <c r="CB809" s="15"/>
      <c r="CC809" s="15"/>
      <c r="CD809" s="15" t="str">
        <f t="shared" si="120"/>
        <v>Dipita TechnologiesTechnology StartupActive</v>
      </c>
      <c r="CE809" s="15"/>
      <c r="CF809" s="15"/>
      <c r="CG809" s="15"/>
      <c r="CH809" s="15"/>
      <c r="CI809" s="15"/>
      <c r="CJ809" s="15"/>
    </row>
    <row r="810" spans="1:88" ht="12.75">
      <c r="A810" s="15" t="s">
        <v>5813</v>
      </c>
      <c r="B810" s="15" t="s">
        <v>5814</v>
      </c>
      <c r="C810" s="15" t="s">
        <v>58</v>
      </c>
      <c r="D810" s="16">
        <v>2012</v>
      </c>
      <c r="E810" s="15" t="s">
        <v>117</v>
      </c>
      <c r="F810" s="15" t="s">
        <v>199</v>
      </c>
      <c r="G810" s="15" t="s">
        <v>118</v>
      </c>
      <c r="H810" s="15"/>
      <c r="I810" s="15" t="s">
        <v>118</v>
      </c>
      <c r="J810" s="15"/>
      <c r="K810" s="17" t="e">
        <f t="shared" si="105"/>
        <v>#VALUE!</v>
      </c>
      <c r="L810" s="15"/>
      <c r="M810" s="18" t="e">
        <f t="shared" si="95"/>
        <v>#VALUE!</v>
      </c>
      <c r="N810" s="15"/>
      <c r="O810" s="15"/>
      <c r="P810" s="15"/>
      <c r="Q810" s="24" t="e">
        <f ca="1">_xludf.MAXIFS('[1]Deals (investment)'!A:A,'[1]Deals (investment)'!B:B,A810)</f>
        <v>#NAME?</v>
      </c>
      <c r="R810" s="15"/>
      <c r="S810" s="19"/>
      <c r="T810" s="15"/>
      <c r="U810" s="17"/>
      <c r="V810" s="15" t="s">
        <v>5815</v>
      </c>
      <c r="W810" s="15">
        <v>1</v>
      </c>
      <c r="X810" s="15" t="s">
        <v>158</v>
      </c>
      <c r="Y810" s="15" t="s">
        <v>5816</v>
      </c>
      <c r="AB810" s="20"/>
      <c r="AC810" s="21" t="s">
        <v>5817</v>
      </c>
      <c r="AD810" s="21" t="s">
        <v>5818</v>
      </c>
      <c r="AE810" s="21" t="s">
        <v>5819</v>
      </c>
      <c r="AF810" s="21" t="s">
        <v>5820</v>
      </c>
      <c r="AG810" s="22">
        <f t="shared" ca="1" si="122"/>
        <v>0.58064516129032262</v>
      </c>
      <c r="AH810" s="15" t="e">
        <f t="shared" si="118"/>
        <v>#VALUE!</v>
      </c>
      <c r="AI810" s="22" t="e">
        <f>VLOOKUP(A810,'[1]Deals (investment)'!$B$2:$Z$1497,1,FALSE)</f>
        <v>#N/A</v>
      </c>
      <c r="AJ810" s="22" t="e">
        <f>VLOOKUP(A810,'[1]Deals (investment)'!$B$2:$Z$870,15,FALSE)</f>
        <v>#N/A</v>
      </c>
      <c r="AK810" s="17" t="e">
        <f>VLOOKUP(A810,'[1]Deals (Exits)'!B:B,1,FALSE)</f>
        <v>#N/A</v>
      </c>
      <c r="AL810" s="23">
        <f>VLOOKUP(G810,[1]Lookups!$V$3:$Y$197,4,FALSE)</f>
        <v>0</v>
      </c>
      <c r="AM810" s="17" t="str">
        <f>VLOOKUP(X810,[1]Lookups!$B$3:$C$200,2,FALSE)</f>
        <v>Financial Services</v>
      </c>
      <c r="AN810" s="17" t="e">
        <f>VLOOKUP(R810,[1]Lookups!$H$3:$I$69,2,FALSE)</f>
        <v>#N/A</v>
      </c>
      <c r="AO810" s="17" t="e">
        <f>VLOOKUP(T810,[1]Lookups!$H$3:$I$69,2,FALSE)</f>
        <v>#N/A</v>
      </c>
      <c r="AP810" s="17" t="e">
        <f>VLOOKUP(AN810,[1]Lookups!$N$3:$O$11,2,FALSE)</f>
        <v>#N/A</v>
      </c>
      <c r="AQ810" s="18" t="e">
        <f>COUNTIFS('[1]Deals (investment)'!$B:$B,$A810)</f>
        <v>#VALUE!</v>
      </c>
      <c r="AR810" s="18" t="e">
        <f>COUNTIFS('[1]Deals (investment)'!$B:$B,$A810,'[1]Deals (investment)'!$T:$T,$AW$1)+COUNTIFS('[1]Deals (investment)'!$B:$B,$A810,'[1]Deals (investment)'!$T:$T,$AX$1)+COUNTIFS('[1]Deals (investment)'!$B:$B,$A810,'[1]Deals (investment)'!$T:$T,$AY$1)</f>
        <v>#VALUE!</v>
      </c>
      <c r="AS810" s="17" t="e">
        <f>SUMIFS('[1]Deals (investment)'!$C:$C,'[1]Deals (investment)'!$B:$B,$A810)</f>
        <v>#VALUE!</v>
      </c>
      <c r="AT810" s="17" t="e">
        <f t="shared" si="106"/>
        <v>#VALUE!</v>
      </c>
      <c r="AU810" s="18" t="e">
        <f>COUNTIF('[1]Deals (Exits)'!$B:$B,A810)</f>
        <v>#VALUE!</v>
      </c>
      <c r="AV810" s="17" t="e">
        <f>SUMIFS('[1]Deals (investment)'!$C:$C,'[1]Deals (investment)'!$B:$B,$A810,'[1]Deals (investment)'!$T:$T,AV$1)</f>
        <v>#VALUE!</v>
      </c>
      <c r="AW810" s="17" t="e">
        <f>SUMIFS('[1]Deals (investment)'!$C:$C,'[1]Deals (investment)'!$B:$B,$A810,'[1]Deals (investment)'!$T:$T,AW$1)</f>
        <v>#VALUE!</v>
      </c>
      <c r="AX810" s="17" t="e">
        <f>SUMIFS('[1]Deals (investment)'!$C:$C,'[1]Deals (investment)'!$B:$B,$A810,'[1]Deals (investment)'!$T:$T,AX$1)</f>
        <v>#VALUE!</v>
      </c>
      <c r="AY810" s="17" t="e">
        <f>SUMIFS('[1]Deals (investment)'!$C:$C,'[1]Deals (investment)'!$B:$B,$A810,'[1]Deals (investment)'!$T:$T,AY$1)</f>
        <v>#VALUE!</v>
      </c>
      <c r="AZ810" s="17" t="e">
        <f>SUMIFS('[1]Deals (investment)'!$C:$C,'[1]Deals (investment)'!$B:$B,$A810,'[1]Deals (investment)'!$T:$T,AZ$1)</f>
        <v>#VALUE!</v>
      </c>
      <c r="BA810" s="17" t="e">
        <f>SUMIFS('[1]Deals (investment)'!$C:$C,'[1]Deals (investment)'!$B:$B,$A810,'[1]Deals (investment)'!$T:$T,BA$1)</f>
        <v>#VALUE!</v>
      </c>
      <c r="BB810" s="17" t="e">
        <f>SUMIFS('[1]Deals (investment)'!$C:$C,'[1]Deals (investment)'!$B:$B,$A810,'[1]Deals (investment)'!$T:$T,BB$1)</f>
        <v>#VALUE!</v>
      </c>
      <c r="BC810" s="17" t="e">
        <f>SUMIFS('[1]Deals (Exits)'!$C:$C,'[1]Deals (Exits)'!$B:$B,$A810)</f>
        <v>#VALUE!</v>
      </c>
      <c r="BD810" s="17" t="e">
        <f>SUMIFS('[1]Deals (investment)'!$C:$C,'[1]Deals (investment)'!$B:$B,$A810,'[1]Deals (investment)'!$V:$V,BD$1)</f>
        <v>#VALUE!</v>
      </c>
      <c r="BE810" s="17" t="e">
        <f>SUMIFS('[1]Deals (investment)'!$C:$C,'[1]Deals (investment)'!$B:$B,$A810,'[1]Deals (investment)'!$V:$V,BE$1)</f>
        <v>#VALUE!</v>
      </c>
      <c r="BF810" s="17" t="e">
        <f>SUMIFS('[1]Deals (investment)'!$C:$C,'[1]Deals (investment)'!$B:$B,$A810,'[1]Deals (investment)'!$V:$V,BF$1)</f>
        <v>#VALUE!</v>
      </c>
      <c r="BG810" s="17" t="e">
        <f>SUMIFS('[1]Deals (investment)'!$C:$C,'[1]Deals (investment)'!$B:$B,$A810,'[1]Deals (investment)'!$V:$V,BG$1)</f>
        <v>#VALUE!</v>
      </c>
      <c r="BH810" s="17" t="e">
        <f>SUMIFS('[1]Deals (investment)'!$C:$C,'[1]Deals (investment)'!$B:$B,$A810,'[1]Deals (investment)'!$V:$V,BH$1)</f>
        <v>#VALUE!</v>
      </c>
      <c r="BI810" s="17" t="e">
        <f>SUMIFS('[1]Deals (investment)'!$C:$C,'[1]Deals (investment)'!$B:$B,$A810,'[1]Deals (investment)'!$V:$V,BI$1)</f>
        <v>#VALUE!</v>
      </c>
      <c r="BJ810" s="17" t="e">
        <f>SUMIFS('[1]Deals (investment)'!$C:$C,'[1]Deals (investment)'!$B:$B,$A810,'[1]Deals (investment)'!$V:$V,BJ$1)</f>
        <v>#VALUE!</v>
      </c>
      <c r="BK810" s="17" t="e">
        <f>SUMIFS('[1]Deals (investment)'!$C:$C,'[1]Deals (investment)'!$B:$B,$A810,'[1]Deals (investment)'!$V:$V,BK$1)</f>
        <v>#VALUE!</v>
      </c>
      <c r="BL810" s="17" t="e">
        <f>SUMIFS('[1]Deals (investment)'!$C:$C,'[1]Deals (investment)'!$B:$B,$A810,'[1]Deals (investment)'!$V:$V,BL$1)</f>
        <v>#VALUE!</v>
      </c>
      <c r="BM810" s="17" t="e">
        <f>SUMIFS('[1]Deals (investment)'!$C:$C,'[1]Deals (investment)'!$B:$B,$A810,'[1]Deals (investment)'!$V:$V,BM$1)</f>
        <v>#VALUE!</v>
      </c>
      <c r="BN810" s="15"/>
      <c r="BO810" s="15"/>
      <c r="BP810" s="22"/>
      <c r="BQ810" s="15"/>
      <c r="BR810" s="15"/>
      <c r="BS810" s="15"/>
      <c r="BT810" s="15"/>
      <c r="BU810" s="15"/>
      <c r="BV810" s="15"/>
      <c r="BW810" s="15"/>
      <c r="BX810" s="15"/>
      <c r="BY810" s="15"/>
      <c r="BZ810" s="15"/>
      <c r="CA810" s="15"/>
      <c r="CB810" s="15"/>
      <c r="CC810" s="15"/>
      <c r="CD810" s="15" t="str">
        <f t="shared" si="120"/>
        <v>Data Integrated LimitedData Integrated Limited (DIL) is a Kenyan ICT company that offers financial solutions to small and medium scale enterprises (SME’s) in Africa. The company humble beginnings dates back to 2012, armed with a big dream of addressing automation challenges faced by small and medium scale businesses (SME’s) in Africa.Active</v>
      </c>
      <c r="CE810" s="15"/>
      <c r="CF810" s="15"/>
      <c r="CG810" s="15"/>
      <c r="CH810" s="15"/>
      <c r="CI810" s="15"/>
      <c r="CJ810" s="15"/>
    </row>
    <row r="811" spans="1:88" ht="12.75">
      <c r="A811" s="15" t="s">
        <v>5821</v>
      </c>
      <c r="B811" s="15" t="s">
        <v>5822</v>
      </c>
      <c r="C811" s="15" t="s">
        <v>58</v>
      </c>
      <c r="D811" s="16">
        <v>2013</v>
      </c>
      <c r="E811" s="15" t="s">
        <v>90</v>
      </c>
      <c r="F811" s="15"/>
      <c r="G811" s="15" t="s">
        <v>91</v>
      </c>
      <c r="H811" s="15"/>
      <c r="I811" s="15" t="s">
        <v>91</v>
      </c>
      <c r="J811" s="15"/>
      <c r="K811" s="17" t="e">
        <f t="shared" si="105"/>
        <v>#VALUE!</v>
      </c>
      <c r="L811" s="15"/>
      <c r="M811" s="18" t="e">
        <f t="shared" si="95"/>
        <v>#VALUE!</v>
      </c>
      <c r="N811" s="15"/>
      <c r="O811" s="15"/>
      <c r="P811" s="15"/>
      <c r="Q811" s="15"/>
      <c r="R811" s="15" t="s">
        <v>92</v>
      </c>
      <c r="S811" s="19" t="s">
        <v>144</v>
      </c>
      <c r="T811" s="15"/>
      <c r="U811" s="17"/>
      <c r="V811" s="15" t="s">
        <v>5823</v>
      </c>
      <c r="W811" s="15"/>
      <c r="X811" s="15" t="s">
        <v>404</v>
      </c>
      <c r="Y811" s="15" t="s">
        <v>5824</v>
      </c>
      <c r="AB811" s="20" t="s">
        <v>286</v>
      </c>
      <c r="AC811" s="21" t="s">
        <v>5825</v>
      </c>
      <c r="AD811" s="21" t="s">
        <v>5826</v>
      </c>
      <c r="AE811" s="21" t="s">
        <v>5827</v>
      </c>
      <c r="AF811" s="15"/>
      <c r="AG811" s="22">
        <f t="shared" si="122"/>
        <v>0.54838709677419351</v>
      </c>
      <c r="AH811" s="15" t="str">
        <f t="shared" si="118"/>
        <v/>
      </c>
      <c r="AI811" s="22" t="str">
        <f>VLOOKUP(A811,'[1]Deals (investment)'!$B$2:$Z$1497,1,FALSE)</f>
        <v>DataProphet</v>
      </c>
      <c r="AJ811" s="22">
        <f>VLOOKUP(A811,'[1]Deals (investment)'!$B$2:$Z$870,15,FALSE)</f>
        <v>0</v>
      </c>
      <c r="AK811" s="17" t="e">
        <f>VLOOKUP(A811,'[1]Deals (Exits)'!B:B,1,FALSE)</f>
        <v>#N/A</v>
      </c>
      <c r="AL811" s="23">
        <f>VLOOKUP(G811,[1]Lookups!$V$3:$Y$197,4,FALSE)</f>
        <v>0</v>
      </c>
      <c r="AM811" s="17" t="str">
        <f>VLOOKUP(X811,[1]Lookups!$B$3:$C$200,2,FALSE)</f>
        <v>Other Technologies &amp; Information Technology</v>
      </c>
      <c r="AN811" s="17" t="str">
        <f>VLOOKUP(R811,[1]Lookups!$H$3:$I$69,2,FALSE)</f>
        <v>4. Late Venture</v>
      </c>
      <c r="AO811" s="17" t="e">
        <f>VLOOKUP(T811,[1]Lookups!$H$3:$I$69,2,FALSE)</f>
        <v>#N/A</v>
      </c>
      <c r="AP811" s="17" t="str">
        <f>VLOOKUP(AN811,[1]Lookups!$N$3:$O$11,2,FALSE)</f>
        <v>Growth</v>
      </c>
      <c r="AQ811" s="18" t="e">
        <f>COUNTIFS('[1]Deals (investment)'!$B:$B,$A811)</f>
        <v>#VALUE!</v>
      </c>
      <c r="AR811" s="18" t="e">
        <f>COUNTIFS('[1]Deals (investment)'!$B:$B,$A811,'[1]Deals (investment)'!$T:$T,$AW$1)+COUNTIFS('[1]Deals (investment)'!$B:$B,$A811,'[1]Deals (investment)'!$T:$T,$AX$1)+COUNTIFS('[1]Deals (investment)'!$B:$B,$A811,'[1]Deals (investment)'!$T:$T,$AY$1)</f>
        <v>#VALUE!</v>
      </c>
      <c r="AS811" s="17" t="e">
        <f>SUMIFS('[1]Deals (investment)'!$C:$C,'[1]Deals (investment)'!$B:$B,$A811)</f>
        <v>#VALUE!</v>
      </c>
      <c r="AT811" s="17" t="e">
        <f t="shared" si="106"/>
        <v>#VALUE!</v>
      </c>
      <c r="AU811" s="18" t="e">
        <f>COUNTIF('[1]Deals (Exits)'!$B:$B,A811)</f>
        <v>#VALUE!</v>
      </c>
      <c r="AV811" s="17" t="e">
        <f>SUMIFS('[1]Deals (investment)'!$C:$C,'[1]Deals (investment)'!$B:$B,$A811,'[1]Deals (investment)'!$T:$T,AV$1)</f>
        <v>#VALUE!</v>
      </c>
      <c r="AW811" s="17" t="e">
        <f>SUMIFS('[1]Deals (investment)'!$C:$C,'[1]Deals (investment)'!$B:$B,$A811,'[1]Deals (investment)'!$T:$T,AW$1)</f>
        <v>#VALUE!</v>
      </c>
      <c r="AX811" s="17" t="e">
        <f>SUMIFS('[1]Deals (investment)'!$C:$C,'[1]Deals (investment)'!$B:$B,$A811,'[1]Deals (investment)'!$T:$T,AX$1)</f>
        <v>#VALUE!</v>
      </c>
      <c r="AY811" s="17" t="e">
        <f>SUMIFS('[1]Deals (investment)'!$C:$C,'[1]Deals (investment)'!$B:$B,$A811,'[1]Deals (investment)'!$T:$T,AY$1)</f>
        <v>#VALUE!</v>
      </c>
      <c r="AZ811" s="17" t="e">
        <f>SUMIFS('[1]Deals (investment)'!$C:$C,'[1]Deals (investment)'!$B:$B,$A811,'[1]Deals (investment)'!$T:$T,AZ$1)</f>
        <v>#VALUE!</v>
      </c>
      <c r="BA811" s="17" t="e">
        <f>SUMIFS('[1]Deals (investment)'!$C:$C,'[1]Deals (investment)'!$B:$B,$A811,'[1]Deals (investment)'!$T:$T,BA$1)</f>
        <v>#VALUE!</v>
      </c>
      <c r="BB811" s="17" t="e">
        <f>SUMIFS('[1]Deals (investment)'!$C:$C,'[1]Deals (investment)'!$B:$B,$A811,'[1]Deals (investment)'!$T:$T,BB$1)</f>
        <v>#VALUE!</v>
      </c>
      <c r="BC811" s="17" t="e">
        <f>SUMIFS('[1]Deals (Exits)'!$C:$C,'[1]Deals (Exits)'!$B:$B,$A811)</f>
        <v>#VALUE!</v>
      </c>
      <c r="BD811" s="17" t="e">
        <f>SUMIFS('[1]Deals (investment)'!$C:$C,'[1]Deals (investment)'!$B:$B,$A811,'[1]Deals (investment)'!$V:$V,BD$1)</f>
        <v>#VALUE!</v>
      </c>
      <c r="BE811" s="17" t="e">
        <f>SUMIFS('[1]Deals (investment)'!$C:$C,'[1]Deals (investment)'!$B:$B,$A811,'[1]Deals (investment)'!$V:$V,BE$1)</f>
        <v>#VALUE!</v>
      </c>
      <c r="BF811" s="17" t="e">
        <f>SUMIFS('[1]Deals (investment)'!$C:$C,'[1]Deals (investment)'!$B:$B,$A811,'[1]Deals (investment)'!$V:$V,BF$1)</f>
        <v>#VALUE!</v>
      </c>
      <c r="BG811" s="17" t="e">
        <f>SUMIFS('[1]Deals (investment)'!$C:$C,'[1]Deals (investment)'!$B:$B,$A811,'[1]Deals (investment)'!$V:$V,BG$1)</f>
        <v>#VALUE!</v>
      </c>
      <c r="BH811" s="17" t="e">
        <f>SUMIFS('[1]Deals (investment)'!$C:$C,'[1]Deals (investment)'!$B:$B,$A811,'[1]Deals (investment)'!$V:$V,BH$1)</f>
        <v>#VALUE!</v>
      </c>
      <c r="BI811" s="17" t="e">
        <f>SUMIFS('[1]Deals (investment)'!$C:$C,'[1]Deals (investment)'!$B:$B,$A811,'[1]Deals (investment)'!$V:$V,BI$1)</f>
        <v>#VALUE!</v>
      </c>
      <c r="BJ811" s="17" t="e">
        <f>SUMIFS('[1]Deals (investment)'!$C:$C,'[1]Deals (investment)'!$B:$B,$A811,'[1]Deals (investment)'!$V:$V,BJ$1)</f>
        <v>#VALUE!</v>
      </c>
      <c r="BK811" s="17" t="e">
        <f>SUMIFS('[1]Deals (investment)'!$C:$C,'[1]Deals (investment)'!$B:$B,$A811,'[1]Deals (investment)'!$V:$V,BK$1)</f>
        <v>#VALUE!</v>
      </c>
      <c r="BL811" s="17" t="e">
        <f>SUMIFS('[1]Deals (investment)'!$C:$C,'[1]Deals (investment)'!$B:$B,$A811,'[1]Deals (investment)'!$V:$V,BL$1)</f>
        <v>#VALUE!</v>
      </c>
      <c r="BM811" s="17" t="e">
        <f>SUMIFS('[1]Deals (investment)'!$C:$C,'[1]Deals (investment)'!$B:$B,$A811,'[1]Deals (investment)'!$V:$V,BM$1)</f>
        <v>#VALUE!</v>
      </c>
      <c r="BN811" s="15"/>
      <c r="BO811" s="15"/>
      <c r="BP811" s="22"/>
      <c r="BQ811" s="15"/>
      <c r="BR811" s="15"/>
      <c r="BS811" s="15"/>
      <c r="BT811" s="15"/>
      <c r="BU811" s="15"/>
      <c r="BV811" s="15"/>
      <c r="BW811" s="15"/>
      <c r="BX811" s="15"/>
      <c r="BY811" s="15"/>
      <c r="BZ811" s="15"/>
      <c r="CA811" s="15"/>
      <c r="CB811" s="15"/>
      <c r="CC811" s="15"/>
      <c r="CD811" s="15" t="str">
        <f t="shared" si="120"/>
        <v>DataprophetDataProphet is an advanced Machine Learning company focused on developing and deploying bespoke solutions to a range of industries.Active</v>
      </c>
      <c r="CE811" s="15"/>
      <c r="CF811" s="15"/>
      <c r="CG811" s="15"/>
      <c r="CH811" s="15"/>
      <c r="CI811" s="15"/>
      <c r="CJ811" s="15"/>
    </row>
    <row r="812" spans="1:88" ht="12.75">
      <c r="A812" s="15" t="s">
        <v>5828</v>
      </c>
      <c r="B812" s="15" t="s">
        <v>5829</v>
      </c>
      <c r="C812" s="15" t="s">
        <v>58</v>
      </c>
      <c r="D812" s="16">
        <v>2017</v>
      </c>
      <c r="E812" s="15" t="s">
        <v>3465</v>
      </c>
      <c r="F812" s="15" t="s">
        <v>110</v>
      </c>
      <c r="G812" s="15" t="s">
        <v>1829</v>
      </c>
      <c r="H812" s="15"/>
      <c r="I812" s="15" t="s">
        <v>1829</v>
      </c>
      <c r="J812" s="15"/>
      <c r="K812" s="17" t="e">
        <f t="shared" si="105"/>
        <v>#VALUE!</v>
      </c>
      <c r="L812" s="15"/>
      <c r="M812" s="18" t="e">
        <f t="shared" si="95"/>
        <v>#VALUE!</v>
      </c>
      <c r="N812" s="15"/>
      <c r="O812" s="15"/>
      <c r="P812" s="15"/>
      <c r="Q812" s="15"/>
      <c r="R812" s="15"/>
      <c r="S812" s="19"/>
      <c r="T812" s="15"/>
      <c r="U812" s="17"/>
      <c r="V812" s="15" t="s">
        <v>5830</v>
      </c>
      <c r="W812" s="15">
        <v>0</v>
      </c>
      <c r="X812" s="15" t="s">
        <v>158</v>
      </c>
      <c r="Y812" s="15" t="s">
        <v>5831</v>
      </c>
      <c r="AB812" s="32">
        <v>43506</v>
      </c>
      <c r="AC812" s="36" t="s">
        <v>5832</v>
      </c>
      <c r="AD812" s="36" t="s">
        <v>5833</v>
      </c>
      <c r="AE812" s="36" t="s">
        <v>5834</v>
      </c>
      <c r="AF812" s="15" t="s">
        <v>110</v>
      </c>
      <c r="AG812" s="22">
        <f t="shared" si="122"/>
        <v>0.58064516129032262</v>
      </c>
      <c r="AH812" s="15" t="str">
        <f t="shared" si="118"/>
        <v/>
      </c>
      <c r="AI812" s="22" t="e">
        <f>VLOOKUP(A812,'[1]Deals (investment)'!$B$2:$Z$1497,1,FALSE)</f>
        <v>#N/A</v>
      </c>
      <c r="AJ812" s="22" t="e">
        <f>VLOOKUP(A812,'[1]Deals (investment)'!$B$2:$Z$870,15,FALSE)</f>
        <v>#N/A</v>
      </c>
      <c r="AK812" s="17" t="e">
        <f>VLOOKUP(A812,'[1]Deals (Exits)'!B:B,1,FALSE)</f>
        <v>#N/A</v>
      </c>
      <c r="AL812" s="23">
        <f>VLOOKUP(G812,[1]Lookups!$V$3:$Y$197,4,FALSE)</f>
        <v>0</v>
      </c>
      <c r="AM812" s="17" t="str">
        <f>VLOOKUP(X812,[1]Lookups!$B$3:$C$200,2,FALSE)</f>
        <v>Financial Services</v>
      </c>
      <c r="AN812" s="17" t="e">
        <f>VLOOKUP(R812,[1]Lookups!$H$3:$I$69,2,FALSE)</f>
        <v>#N/A</v>
      </c>
      <c r="AO812" s="17" t="e">
        <f>VLOOKUP(T812,[1]Lookups!$H$3:$I$69,2,FALSE)</f>
        <v>#N/A</v>
      </c>
      <c r="AP812" s="17" t="e">
        <f>VLOOKUP(AN812,[1]Lookups!$N$3:$O$11,2,FALSE)</f>
        <v>#N/A</v>
      </c>
      <c r="AQ812" s="18" t="e">
        <f>COUNTIFS('[1]Deals (investment)'!$B:$B,$A812)</f>
        <v>#VALUE!</v>
      </c>
      <c r="AR812" s="18" t="e">
        <f>COUNTIFS('[1]Deals (investment)'!$B:$B,$A812,'[1]Deals (investment)'!$T:$T,$AW$1)+COUNTIFS('[1]Deals (investment)'!$B:$B,$A812,'[1]Deals (investment)'!$T:$T,$AX$1)+COUNTIFS('[1]Deals (investment)'!$B:$B,$A812,'[1]Deals (investment)'!$T:$T,$AY$1)</f>
        <v>#VALUE!</v>
      </c>
      <c r="AS812" s="17" t="e">
        <f>SUMIFS('[1]Deals (investment)'!$C:$C,'[1]Deals (investment)'!$B:$B,$A812)</f>
        <v>#VALUE!</v>
      </c>
      <c r="AT812" s="17" t="e">
        <f t="shared" si="106"/>
        <v>#VALUE!</v>
      </c>
      <c r="AU812" s="18" t="e">
        <f>COUNTIF('[1]Deals (Exits)'!$B:$B,A812)</f>
        <v>#VALUE!</v>
      </c>
      <c r="AV812" s="17" t="e">
        <f>SUMIFS('[1]Deals (investment)'!$C:$C,'[1]Deals (investment)'!$B:$B,$A812,'[1]Deals (investment)'!$T:$T,AV$1)</f>
        <v>#VALUE!</v>
      </c>
      <c r="AW812" s="17" t="e">
        <f>SUMIFS('[1]Deals (investment)'!$C:$C,'[1]Deals (investment)'!$B:$B,$A812,'[1]Deals (investment)'!$T:$T,AW$1)</f>
        <v>#VALUE!</v>
      </c>
      <c r="AX812" s="17" t="e">
        <f>SUMIFS('[1]Deals (investment)'!$C:$C,'[1]Deals (investment)'!$B:$B,$A812,'[1]Deals (investment)'!$T:$T,AX$1)</f>
        <v>#VALUE!</v>
      </c>
      <c r="AY812" s="17" t="e">
        <f>SUMIFS('[1]Deals (investment)'!$C:$C,'[1]Deals (investment)'!$B:$B,$A812,'[1]Deals (investment)'!$T:$T,AY$1)</f>
        <v>#VALUE!</v>
      </c>
      <c r="AZ812" s="17" t="e">
        <f>SUMIFS('[1]Deals (investment)'!$C:$C,'[1]Deals (investment)'!$B:$B,$A812,'[1]Deals (investment)'!$T:$T,AZ$1)</f>
        <v>#VALUE!</v>
      </c>
      <c r="BA812" s="17" t="e">
        <f>SUMIFS('[1]Deals (investment)'!$C:$C,'[1]Deals (investment)'!$B:$B,$A812,'[1]Deals (investment)'!$T:$T,BA$1)</f>
        <v>#VALUE!</v>
      </c>
      <c r="BB812" s="17" t="e">
        <f>SUMIFS('[1]Deals (investment)'!$C:$C,'[1]Deals (investment)'!$B:$B,$A812,'[1]Deals (investment)'!$T:$T,BB$1)</f>
        <v>#VALUE!</v>
      </c>
      <c r="BC812" s="17" t="e">
        <f>SUMIFS('[1]Deals (Exits)'!$C:$C,'[1]Deals (Exits)'!$B:$B,$A812)</f>
        <v>#VALUE!</v>
      </c>
      <c r="BD812" s="17" t="e">
        <f>SUMIFS('[1]Deals (investment)'!$C:$C,'[1]Deals (investment)'!$B:$B,$A812,'[1]Deals (investment)'!$V:$V,BD$1)</f>
        <v>#VALUE!</v>
      </c>
      <c r="BE812" s="17" t="e">
        <f>SUMIFS('[1]Deals (investment)'!$C:$C,'[1]Deals (investment)'!$B:$B,$A812,'[1]Deals (investment)'!$V:$V,BE$1)</f>
        <v>#VALUE!</v>
      </c>
      <c r="BF812" s="17" t="e">
        <f>SUMIFS('[1]Deals (investment)'!$C:$C,'[1]Deals (investment)'!$B:$B,$A812,'[1]Deals (investment)'!$V:$V,BF$1)</f>
        <v>#VALUE!</v>
      </c>
      <c r="BG812" s="17" t="e">
        <f>SUMIFS('[1]Deals (investment)'!$C:$C,'[1]Deals (investment)'!$B:$B,$A812,'[1]Deals (investment)'!$V:$V,BG$1)</f>
        <v>#VALUE!</v>
      </c>
      <c r="BH812" s="17" t="e">
        <f>SUMIFS('[1]Deals (investment)'!$C:$C,'[1]Deals (investment)'!$B:$B,$A812,'[1]Deals (investment)'!$V:$V,BH$1)</f>
        <v>#VALUE!</v>
      </c>
      <c r="BI812" s="17" t="e">
        <f>SUMIFS('[1]Deals (investment)'!$C:$C,'[1]Deals (investment)'!$B:$B,$A812,'[1]Deals (investment)'!$V:$V,BI$1)</f>
        <v>#VALUE!</v>
      </c>
      <c r="BJ812" s="17" t="e">
        <f>SUMIFS('[1]Deals (investment)'!$C:$C,'[1]Deals (investment)'!$B:$B,$A812,'[1]Deals (investment)'!$V:$V,BJ$1)</f>
        <v>#VALUE!</v>
      </c>
      <c r="BK812" s="17" t="e">
        <f>SUMIFS('[1]Deals (investment)'!$C:$C,'[1]Deals (investment)'!$B:$B,$A812,'[1]Deals (investment)'!$V:$V,BK$1)</f>
        <v>#VALUE!</v>
      </c>
      <c r="BL812" s="17" t="e">
        <f>SUMIFS('[1]Deals (investment)'!$C:$C,'[1]Deals (investment)'!$B:$B,$A812,'[1]Deals (investment)'!$V:$V,BL$1)</f>
        <v>#VALUE!</v>
      </c>
      <c r="BM812" s="17" t="e">
        <f>SUMIFS('[1]Deals (investment)'!$C:$C,'[1]Deals (investment)'!$B:$B,$A812,'[1]Deals (investment)'!$V:$V,BM$1)</f>
        <v>#VALUE!</v>
      </c>
      <c r="BN812" s="15"/>
      <c r="BO812" s="15"/>
      <c r="BP812" s="22"/>
      <c r="BQ812" s="15"/>
      <c r="BR812" s="15"/>
      <c r="BS812" s="15"/>
      <c r="BT812" s="15"/>
      <c r="BU812" s="15"/>
      <c r="BV812" s="15"/>
      <c r="BW812" s="15"/>
      <c r="BX812" s="15"/>
      <c r="BY812" s="15"/>
      <c r="BZ812" s="15"/>
      <c r="CA812" s="15"/>
      <c r="CB812" s="15"/>
      <c r="CC812" s="15"/>
      <c r="CD812" s="15" t="str">
        <f t="shared" si="120"/>
        <v>FinTech LimitedCameroon based company that develops Blockchain Applications for the banking and financial sector.Active</v>
      </c>
      <c r="CE812" s="15"/>
      <c r="CF812" s="15"/>
      <c r="CG812" s="15"/>
      <c r="CH812" s="15"/>
      <c r="CI812" s="15"/>
      <c r="CJ812" s="15"/>
    </row>
    <row r="813" spans="1:88" ht="12.75">
      <c r="A813" s="15" t="s">
        <v>5835</v>
      </c>
      <c r="B813" s="15"/>
      <c r="C813" s="15"/>
      <c r="D813" s="16"/>
      <c r="E813" s="26"/>
      <c r="F813" s="26"/>
      <c r="G813" s="26"/>
      <c r="H813" s="26"/>
      <c r="I813" s="15"/>
      <c r="J813" s="26"/>
      <c r="K813" s="17" t="e">
        <f t="shared" si="105"/>
        <v>#VALUE!</v>
      </c>
      <c r="L813" s="15"/>
      <c r="M813" s="18" t="e">
        <f t="shared" si="95"/>
        <v>#VALUE!</v>
      </c>
      <c r="N813" s="15"/>
      <c r="O813" s="15"/>
      <c r="P813" s="15"/>
      <c r="Q813" s="15"/>
      <c r="R813" s="15"/>
      <c r="S813" s="19"/>
      <c r="T813" s="15"/>
      <c r="U813" s="17"/>
      <c r="V813" s="15"/>
      <c r="W813" s="15"/>
      <c r="X813" s="15"/>
      <c r="Y813" s="15"/>
      <c r="AB813" s="20"/>
      <c r="AC813" s="15"/>
      <c r="AD813" s="15"/>
      <c r="AE813" s="15"/>
      <c r="AF813" s="15"/>
      <c r="AG813" s="22">
        <f>COUNTA(B812:AF812)/(COUNTA(B812:AF812)+COUNTBLANK(B812:AF812))</f>
        <v>0.58064516129032262</v>
      </c>
      <c r="AH813" s="15" t="str">
        <f t="shared" si="118"/>
        <v/>
      </c>
      <c r="AI813" s="22" t="e">
        <f>VLOOKUP(A813,'[1]Deals (investment)'!$B$2:$Z$1497,1,FALSE)</f>
        <v>#N/A</v>
      </c>
      <c r="AJ813" s="22" t="e">
        <f>VLOOKUP(A813,'[1]Deals (investment)'!$B$2:$Z$870,15,FALSE)</f>
        <v>#N/A</v>
      </c>
      <c r="AK813" s="17" t="e">
        <f>VLOOKUP(A813,'[1]Deals (Exits)'!B:B,1,FALSE)</f>
        <v>#N/A</v>
      </c>
      <c r="AL813" s="23" t="e">
        <f>VLOOKUP(G813,[1]Lookups!$V$3:$Y$197,4,FALSE)</f>
        <v>#N/A</v>
      </c>
      <c r="AM813" s="17" t="e">
        <f>VLOOKUP(X813,[1]Lookups!$B$3:$C$200,2,FALSE)</f>
        <v>#N/A</v>
      </c>
      <c r="AN813" s="17" t="e">
        <f>VLOOKUP(R813,[1]Lookups!$H$3:$I$69,2,FALSE)</f>
        <v>#N/A</v>
      </c>
      <c r="AO813" s="17" t="e">
        <f>VLOOKUP(T813,[1]Lookups!$H$3:$I$69,2,FALSE)</f>
        <v>#N/A</v>
      </c>
      <c r="AP813" s="17" t="e">
        <f>VLOOKUP(AN813,[1]Lookups!$N$3:$O$11,2,FALSE)</f>
        <v>#N/A</v>
      </c>
      <c r="AQ813" s="18" t="e">
        <f>COUNTIFS('[1]Deals (investment)'!$B:$B,$A813)</f>
        <v>#VALUE!</v>
      </c>
      <c r="AR813" s="18" t="e">
        <f>COUNTIFS('[1]Deals (investment)'!$B:$B,$A813,'[1]Deals (investment)'!$T:$T,$AW$1)+COUNTIFS('[1]Deals (investment)'!$B:$B,$A813,'[1]Deals (investment)'!$T:$T,$AX$1)+COUNTIFS('[1]Deals (investment)'!$B:$B,$A813,'[1]Deals (investment)'!$T:$T,$AY$1)</f>
        <v>#VALUE!</v>
      </c>
      <c r="AS813" s="17" t="e">
        <f>SUMIFS('[1]Deals (investment)'!$C:$C,'[1]Deals (investment)'!$B:$B,$A813)</f>
        <v>#VALUE!</v>
      </c>
      <c r="AT813" s="17" t="e">
        <f t="shared" si="106"/>
        <v>#VALUE!</v>
      </c>
      <c r="AU813" s="18" t="e">
        <f>COUNTIF('[1]Deals (Exits)'!$B:$B,A813)</f>
        <v>#VALUE!</v>
      </c>
      <c r="AV813" s="17" t="e">
        <f>SUMIFS('[1]Deals (investment)'!$C:$C,'[1]Deals (investment)'!$B:$B,$A813,'[1]Deals (investment)'!$T:$T,AV$1)</f>
        <v>#VALUE!</v>
      </c>
      <c r="AW813" s="17" t="e">
        <f>SUMIFS('[1]Deals (investment)'!$C:$C,'[1]Deals (investment)'!$B:$B,$A813,'[1]Deals (investment)'!$T:$T,AW$1)</f>
        <v>#VALUE!</v>
      </c>
      <c r="AX813" s="17" t="e">
        <f>SUMIFS('[1]Deals (investment)'!$C:$C,'[1]Deals (investment)'!$B:$B,$A813,'[1]Deals (investment)'!$T:$T,AX$1)</f>
        <v>#VALUE!</v>
      </c>
      <c r="AY813" s="17" t="e">
        <f>SUMIFS('[1]Deals (investment)'!$C:$C,'[1]Deals (investment)'!$B:$B,$A813,'[1]Deals (investment)'!$T:$T,AY$1)</f>
        <v>#VALUE!</v>
      </c>
      <c r="AZ813" s="17" t="e">
        <f>SUMIFS('[1]Deals (investment)'!$C:$C,'[1]Deals (investment)'!$B:$B,$A813,'[1]Deals (investment)'!$T:$T,AZ$1)</f>
        <v>#VALUE!</v>
      </c>
      <c r="BA813" s="17" t="e">
        <f>SUMIFS('[1]Deals (investment)'!$C:$C,'[1]Deals (investment)'!$B:$B,$A813,'[1]Deals (investment)'!$T:$T,BA$1)</f>
        <v>#VALUE!</v>
      </c>
      <c r="BB813" s="17" t="e">
        <f>SUMIFS('[1]Deals (investment)'!$C:$C,'[1]Deals (investment)'!$B:$B,$A813,'[1]Deals (investment)'!$T:$T,BB$1)</f>
        <v>#VALUE!</v>
      </c>
      <c r="BC813" s="17" t="e">
        <f>SUMIFS('[1]Deals (Exits)'!$C:$C,'[1]Deals (Exits)'!$B:$B,$A813)</f>
        <v>#VALUE!</v>
      </c>
      <c r="BD813" s="17" t="e">
        <f>SUMIFS('[1]Deals (investment)'!$C:$C,'[1]Deals (investment)'!$B:$B,$A813,'[1]Deals (investment)'!$V:$V,BD$1)</f>
        <v>#VALUE!</v>
      </c>
      <c r="BE813" s="17" t="e">
        <f>SUMIFS('[1]Deals (investment)'!$C:$C,'[1]Deals (investment)'!$B:$B,$A813,'[1]Deals (investment)'!$V:$V,BE$1)</f>
        <v>#VALUE!</v>
      </c>
      <c r="BF813" s="17" t="e">
        <f>SUMIFS('[1]Deals (investment)'!$C:$C,'[1]Deals (investment)'!$B:$B,$A813,'[1]Deals (investment)'!$V:$V,BF$1)</f>
        <v>#VALUE!</v>
      </c>
      <c r="BG813" s="17" t="e">
        <f>SUMIFS('[1]Deals (investment)'!$C:$C,'[1]Deals (investment)'!$B:$B,$A813,'[1]Deals (investment)'!$V:$V,BG$1)</f>
        <v>#VALUE!</v>
      </c>
      <c r="BH813" s="17" t="e">
        <f>SUMIFS('[1]Deals (investment)'!$C:$C,'[1]Deals (investment)'!$B:$B,$A813,'[1]Deals (investment)'!$V:$V,BH$1)</f>
        <v>#VALUE!</v>
      </c>
      <c r="BI813" s="17" t="e">
        <f>SUMIFS('[1]Deals (investment)'!$C:$C,'[1]Deals (investment)'!$B:$B,$A813,'[1]Deals (investment)'!$V:$V,BI$1)</f>
        <v>#VALUE!</v>
      </c>
      <c r="BJ813" s="17" t="e">
        <f>SUMIFS('[1]Deals (investment)'!$C:$C,'[1]Deals (investment)'!$B:$B,$A813,'[1]Deals (investment)'!$V:$V,BJ$1)</f>
        <v>#VALUE!</v>
      </c>
      <c r="BK813" s="17" t="e">
        <f>SUMIFS('[1]Deals (investment)'!$C:$C,'[1]Deals (investment)'!$B:$B,$A813,'[1]Deals (investment)'!$V:$V,BK$1)</f>
        <v>#VALUE!</v>
      </c>
      <c r="BL813" s="17" t="e">
        <f>SUMIFS('[1]Deals (investment)'!$C:$C,'[1]Deals (investment)'!$B:$B,$A813,'[1]Deals (investment)'!$V:$V,BL$1)</f>
        <v>#VALUE!</v>
      </c>
      <c r="BM813" s="17" t="e">
        <f>SUMIFS('[1]Deals (investment)'!$C:$C,'[1]Deals (investment)'!$B:$B,$A813,'[1]Deals (investment)'!$V:$V,BM$1)</f>
        <v>#VALUE!</v>
      </c>
      <c r="BN813" s="15"/>
      <c r="BO813" s="15"/>
      <c r="BP813" s="22"/>
      <c r="BQ813" s="15"/>
      <c r="BR813" s="15"/>
      <c r="BS813" s="15"/>
      <c r="BT813" s="15"/>
      <c r="BU813" s="15"/>
      <c r="BV813" s="15"/>
      <c r="BW813" s="15"/>
      <c r="BX813" s="15"/>
      <c r="BY813" s="15"/>
      <c r="BZ813" s="15"/>
      <c r="CA813" s="15"/>
      <c r="CB813" s="15"/>
      <c r="CC813" s="15"/>
      <c r="CD813" s="15" t="str">
        <f t="shared" si="120"/>
        <v>Direxiona</v>
      </c>
      <c r="CE813" s="15"/>
      <c r="CF813" s="15"/>
      <c r="CG813" s="15"/>
      <c r="CH813" s="15"/>
      <c r="CI813" s="15"/>
      <c r="CJ813" s="15"/>
    </row>
    <row r="814" spans="1:88" ht="12.75">
      <c r="A814" s="15" t="s">
        <v>5836</v>
      </c>
      <c r="B814" s="15"/>
      <c r="C814" s="15"/>
      <c r="D814" s="16"/>
      <c r="E814" s="15"/>
      <c r="F814" s="15"/>
      <c r="G814" s="15"/>
      <c r="H814" s="15"/>
      <c r="I814" s="15"/>
      <c r="J814" s="15"/>
      <c r="K814" s="17" t="e">
        <f t="shared" si="105"/>
        <v>#VALUE!</v>
      </c>
      <c r="L814" s="15"/>
      <c r="M814" s="18" t="e">
        <f t="shared" si="95"/>
        <v>#VALUE!</v>
      </c>
      <c r="N814" s="15"/>
      <c r="O814" s="15"/>
      <c r="P814" s="15"/>
      <c r="Q814" s="24" t="e">
        <f ca="1">_xludf.MAXIFS('[1]Deals (investment)'!A:A,'[1]Deals (investment)'!B:B,A814)</f>
        <v>#NAME?</v>
      </c>
      <c r="R814" s="15"/>
      <c r="S814" s="19"/>
      <c r="T814" s="15"/>
      <c r="U814" s="17"/>
      <c r="V814" s="15"/>
      <c r="W814" s="15"/>
      <c r="X814" s="15"/>
      <c r="Y814" s="15"/>
      <c r="AB814" s="20"/>
      <c r="AC814" s="15"/>
      <c r="AD814" s="15"/>
      <c r="AE814" s="15"/>
      <c r="AF814" s="15"/>
      <c r="AG814" s="22">
        <f t="shared" ref="AG814:AG842" ca="1" si="123">COUNTA(B814:AF814)/(COUNTA(B814:AF814)+COUNTBLANK(B814:AF814))</f>
        <v>9.6774193548387094E-2</v>
      </c>
      <c r="AH814" s="15" t="str">
        <f t="shared" si="118"/>
        <v/>
      </c>
      <c r="AI814" s="22" t="e">
        <f>VLOOKUP(A814,'[1]Deals (investment)'!$B$2:$Z$1497,1,FALSE)</f>
        <v>#N/A</v>
      </c>
      <c r="AJ814" s="22" t="e">
        <f>VLOOKUP(A814,'[1]Deals (investment)'!$B$2:$Z$870,15,FALSE)</f>
        <v>#N/A</v>
      </c>
      <c r="AK814" s="17" t="e">
        <f>VLOOKUP(A814,'[1]Deals (Exits)'!B:B,1,FALSE)</f>
        <v>#N/A</v>
      </c>
      <c r="AL814" s="23" t="e">
        <f>VLOOKUP(G814,[1]Lookups!$V$3:$Y$197,4,FALSE)</f>
        <v>#N/A</v>
      </c>
      <c r="AM814" s="17" t="e">
        <f>VLOOKUP(X814,[1]Lookups!$B$3:$C$200,2,FALSE)</f>
        <v>#N/A</v>
      </c>
      <c r="AN814" s="17" t="e">
        <f>VLOOKUP(R814,[1]Lookups!$H$3:$I$69,2,FALSE)</f>
        <v>#N/A</v>
      </c>
      <c r="AO814" s="17" t="e">
        <f>VLOOKUP(T814,[1]Lookups!$H$3:$I$69,2,FALSE)</f>
        <v>#N/A</v>
      </c>
      <c r="AP814" s="17" t="e">
        <f>VLOOKUP(AN814,[1]Lookups!$N$3:$O$11,2,FALSE)</f>
        <v>#N/A</v>
      </c>
      <c r="AQ814" s="18" t="e">
        <f>COUNTIFS('[1]Deals (investment)'!$B:$B,$A814)</f>
        <v>#VALUE!</v>
      </c>
      <c r="AR814" s="18" t="e">
        <f>COUNTIFS('[1]Deals (investment)'!$B:$B,$A814,'[1]Deals (investment)'!$T:$T,$AW$1)+COUNTIFS('[1]Deals (investment)'!$B:$B,$A814,'[1]Deals (investment)'!$T:$T,$AX$1)+COUNTIFS('[1]Deals (investment)'!$B:$B,$A814,'[1]Deals (investment)'!$T:$T,$AY$1)</f>
        <v>#VALUE!</v>
      </c>
      <c r="AS814" s="17" t="e">
        <f>SUMIFS('[1]Deals (investment)'!$C:$C,'[1]Deals (investment)'!$B:$B,$A814)</f>
        <v>#VALUE!</v>
      </c>
      <c r="AT814" s="17" t="e">
        <f t="shared" si="106"/>
        <v>#VALUE!</v>
      </c>
      <c r="AU814" s="18" t="e">
        <f>COUNTIF('[1]Deals (Exits)'!$B:$B,A814)</f>
        <v>#VALUE!</v>
      </c>
      <c r="AV814" s="17" t="e">
        <f>SUMIFS('[1]Deals (investment)'!$C:$C,'[1]Deals (investment)'!$B:$B,$A814,'[1]Deals (investment)'!$T:$T,AV$1)</f>
        <v>#VALUE!</v>
      </c>
      <c r="AW814" s="17" t="e">
        <f>SUMIFS('[1]Deals (investment)'!$C:$C,'[1]Deals (investment)'!$B:$B,$A814,'[1]Deals (investment)'!$T:$T,AW$1)</f>
        <v>#VALUE!</v>
      </c>
      <c r="AX814" s="17" t="e">
        <f>SUMIFS('[1]Deals (investment)'!$C:$C,'[1]Deals (investment)'!$B:$B,$A814,'[1]Deals (investment)'!$T:$T,AX$1)</f>
        <v>#VALUE!</v>
      </c>
      <c r="AY814" s="17" t="e">
        <f>SUMIFS('[1]Deals (investment)'!$C:$C,'[1]Deals (investment)'!$B:$B,$A814,'[1]Deals (investment)'!$T:$T,AY$1)</f>
        <v>#VALUE!</v>
      </c>
      <c r="AZ814" s="17" t="e">
        <f>SUMIFS('[1]Deals (investment)'!$C:$C,'[1]Deals (investment)'!$B:$B,$A814,'[1]Deals (investment)'!$T:$T,AZ$1)</f>
        <v>#VALUE!</v>
      </c>
      <c r="BA814" s="17" t="e">
        <f>SUMIFS('[1]Deals (investment)'!$C:$C,'[1]Deals (investment)'!$B:$B,$A814,'[1]Deals (investment)'!$T:$T,BA$1)</f>
        <v>#VALUE!</v>
      </c>
      <c r="BB814" s="17" t="e">
        <f>SUMIFS('[1]Deals (investment)'!$C:$C,'[1]Deals (investment)'!$B:$B,$A814,'[1]Deals (investment)'!$T:$T,BB$1)</f>
        <v>#VALUE!</v>
      </c>
      <c r="BC814" s="17" t="e">
        <f>SUMIFS('[1]Deals (Exits)'!$C:$C,'[1]Deals (Exits)'!$B:$B,$A814)</f>
        <v>#VALUE!</v>
      </c>
      <c r="BD814" s="17" t="e">
        <f>SUMIFS('[1]Deals (investment)'!$C:$C,'[1]Deals (investment)'!$B:$B,$A814,'[1]Deals (investment)'!$V:$V,BD$1)</f>
        <v>#VALUE!</v>
      </c>
      <c r="BE814" s="17" t="e">
        <f>SUMIFS('[1]Deals (investment)'!$C:$C,'[1]Deals (investment)'!$B:$B,$A814,'[1]Deals (investment)'!$V:$V,BE$1)</f>
        <v>#VALUE!</v>
      </c>
      <c r="BF814" s="17" t="e">
        <f>SUMIFS('[1]Deals (investment)'!$C:$C,'[1]Deals (investment)'!$B:$B,$A814,'[1]Deals (investment)'!$V:$V,BF$1)</f>
        <v>#VALUE!</v>
      </c>
      <c r="BG814" s="17" t="e">
        <f>SUMIFS('[1]Deals (investment)'!$C:$C,'[1]Deals (investment)'!$B:$B,$A814,'[1]Deals (investment)'!$V:$V,BG$1)</f>
        <v>#VALUE!</v>
      </c>
      <c r="BH814" s="17" t="e">
        <f>SUMIFS('[1]Deals (investment)'!$C:$C,'[1]Deals (investment)'!$B:$B,$A814,'[1]Deals (investment)'!$V:$V,BH$1)</f>
        <v>#VALUE!</v>
      </c>
      <c r="BI814" s="17" t="e">
        <f>SUMIFS('[1]Deals (investment)'!$C:$C,'[1]Deals (investment)'!$B:$B,$A814,'[1]Deals (investment)'!$V:$V,BI$1)</f>
        <v>#VALUE!</v>
      </c>
      <c r="BJ814" s="17" t="e">
        <f>SUMIFS('[1]Deals (investment)'!$C:$C,'[1]Deals (investment)'!$B:$B,$A814,'[1]Deals (investment)'!$V:$V,BJ$1)</f>
        <v>#VALUE!</v>
      </c>
      <c r="BK814" s="17" t="e">
        <f>SUMIFS('[1]Deals (investment)'!$C:$C,'[1]Deals (investment)'!$B:$B,$A814,'[1]Deals (investment)'!$V:$V,BK$1)</f>
        <v>#VALUE!</v>
      </c>
      <c r="BL814" s="17" t="e">
        <f>SUMIFS('[1]Deals (investment)'!$C:$C,'[1]Deals (investment)'!$B:$B,$A814,'[1]Deals (investment)'!$V:$V,BL$1)</f>
        <v>#VALUE!</v>
      </c>
      <c r="BM814" s="17" t="e">
        <f>SUMIFS('[1]Deals (investment)'!$C:$C,'[1]Deals (investment)'!$B:$B,$A814,'[1]Deals (investment)'!$V:$V,BM$1)</f>
        <v>#VALUE!</v>
      </c>
      <c r="BN814" s="15"/>
      <c r="BO814" s="15"/>
      <c r="BP814" s="22"/>
      <c r="BQ814" s="15"/>
      <c r="BR814" s="15"/>
      <c r="BS814" s="15"/>
      <c r="BT814" s="15"/>
      <c r="BU814" s="15"/>
      <c r="BV814" s="15"/>
      <c r="BW814" s="15"/>
      <c r="BX814" s="15"/>
      <c r="BY814" s="15"/>
      <c r="BZ814" s="15"/>
      <c r="CA814" s="15"/>
      <c r="CB814" s="15"/>
      <c r="CC814" s="15"/>
      <c r="CD814" s="15" t="str">
        <f t="shared" si="120"/>
        <v>DiscoverIkasi</v>
      </c>
      <c r="CE814" s="15"/>
      <c r="CF814" s="15"/>
      <c r="CG814" s="15"/>
      <c r="CH814" s="15"/>
      <c r="CI814" s="15"/>
      <c r="CJ814" s="15"/>
    </row>
    <row r="815" spans="1:88" ht="12.75">
      <c r="A815" s="15" t="s">
        <v>5837</v>
      </c>
      <c r="B815" s="15" t="s">
        <v>5838</v>
      </c>
      <c r="C815" s="15" t="s">
        <v>58</v>
      </c>
      <c r="D815" s="16">
        <v>2018</v>
      </c>
      <c r="E815" s="15" t="s">
        <v>518</v>
      </c>
      <c r="F815" s="15"/>
      <c r="G815" s="15" t="s">
        <v>519</v>
      </c>
      <c r="H815" s="15"/>
      <c r="I815" s="15" t="s">
        <v>519</v>
      </c>
      <c r="J815" s="15"/>
      <c r="K815" s="17" t="e">
        <f t="shared" si="105"/>
        <v>#VALUE!</v>
      </c>
      <c r="L815" s="15"/>
      <c r="M815" s="18" t="e">
        <f t="shared" si="95"/>
        <v>#VALUE!</v>
      </c>
      <c r="N815" s="15"/>
      <c r="O815" s="15"/>
      <c r="P815" s="15"/>
      <c r="Q815" s="15"/>
      <c r="R815" s="15" t="s">
        <v>685</v>
      </c>
      <c r="S815" s="19" t="s">
        <v>144</v>
      </c>
      <c r="T815" s="15"/>
      <c r="U815" s="17"/>
      <c r="V815" s="15" t="s">
        <v>5839</v>
      </c>
      <c r="W815" s="25">
        <v>0</v>
      </c>
      <c r="X815" s="15" t="s">
        <v>404</v>
      </c>
      <c r="Y815" s="15" t="s">
        <v>5840</v>
      </c>
      <c r="Z815" s="25" t="s">
        <v>81</v>
      </c>
      <c r="AB815" s="32">
        <v>43506</v>
      </c>
      <c r="AC815" s="21" t="s">
        <v>5841</v>
      </c>
      <c r="AD815" s="27" t="s">
        <v>5842</v>
      </c>
      <c r="AE815" s="15" t="s">
        <v>110</v>
      </c>
      <c r="AF815" s="21" t="s">
        <v>5843</v>
      </c>
      <c r="AG815" s="22">
        <f t="shared" si="123"/>
        <v>0.64516129032258063</v>
      </c>
      <c r="AH815" s="15" t="str">
        <f t="shared" si="118"/>
        <v/>
      </c>
      <c r="AI815" s="22" t="str">
        <f>VLOOKUP(A815,'[1]Deals (investment)'!$B$2:$Z$1497,1,FALSE)</f>
        <v>Deepera</v>
      </c>
      <c r="AJ815" s="22" t="e">
        <f>VLOOKUP(A815,'[1]Deals (investment)'!$B$2:$Z$870,15,FALSE)</f>
        <v>#N/A</v>
      </c>
      <c r="AK815" s="17" t="e">
        <f>VLOOKUP(A815,'[1]Deals (Exits)'!B:B,1,FALSE)</f>
        <v>#N/A</v>
      </c>
      <c r="AL815" s="23">
        <f>VLOOKUP(G815,[1]Lookups!$V$3:$Y$197,4,FALSE)</f>
        <v>0</v>
      </c>
      <c r="AM815" s="17" t="e">
        <f>VLOOKUP(#REF!,[1]Lookups!$B$3:$C$200,2,FALSE)</f>
        <v>#REF!</v>
      </c>
      <c r="AN815" s="17" t="str">
        <f>VLOOKUP(R815,[1]Lookups!$H$3:$I$69,2,FALSE)</f>
        <v xml:space="preserve">1. Grant
</v>
      </c>
      <c r="AO815" s="17" t="e">
        <f>VLOOKUP(T815,[1]Lookups!$H$3:$I$69,2,FALSE)</f>
        <v>#N/A</v>
      </c>
      <c r="AP815" s="17" t="e">
        <f>VLOOKUP(AN815,[1]Lookups!$N$3:$O$11,2,FALSE)</f>
        <v>#N/A</v>
      </c>
      <c r="AQ815" s="18" t="e">
        <f>COUNTIFS('[1]Deals (investment)'!$B:$B,$A815)</f>
        <v>#VALUE!</v>
      </c>
      <c r="AR815" s="18" t="e">
        <f>COUNTIFS('[1]Deals (investment)'!$B:$B,$A815,'[1]Deals (investment)'!$T:$T,$AW$1)+COUNTIFS('[1]Deals (investment)'!$B:$B,$A815,'[1]Deals (investment)'!$T:$T,$AX$1)+COUNTIFS('[1]Deals (investment)'!$B:$B,$A815,'[1]Deals (investment)'!$T:$T,$AY$1)</f>
        <v>#VALUE!</v>
      </c>
      <c r="AS815" s="17" t="e">
        <f>SUMIFS('[1]Deals (investment)'!$C:$C,'[1]Deals (investment)'!$B:$B,$A815)</f>
        <v>#VALUE!</v>
      </c>
      <c r="AT815" s="17" t="e">
        <f t="shared" si="106"/>
        <v>#VALUE!</v>
      </c>
      <c r="AU815" s="18" t="e">
        <f>COUNTIF('[1]Deals (Exits)'!$B:$B,A815)</f>
        <v>#VALUE!</v>
      </c>
      <c r="AV815" s="17" t="e">
        <f>SUMIFS('[1]Deals (investment)'!$C:$C,'[1]Deals (investment)'!$B:$B,$A815,'[1]Deals (investment)'!$T:$T,AV$1)</f>
        <v>#VALUE!</v>
      </c>
      <c r="AW815" s="17" t="e">
        <f>SUMIFS('[1]Deals (investment)'!$C:$C,'[1]Deals (investment)'!$B:$B,$A815,'[1]Deals (investment)'!$T:$T,AW$1)</f>
        <v>#VALUE!</v>
      </c>
      <c r="AX815" s="17" t="e">
        <f>SUMIFS('[1]Deals (investment)'!$C:$C,'[1]Deals (investment)'!$B:$B,$A815,'[1]Deals (investment)'!$T:$T,AX$1)</f>
        <v>#VALUE!</v>
      </c>
      <c r="AY815" s="17" t="e">
        <f>SUMIFS('[1]Deals (investment)'!$C:$C,'[1]Deals (investment)'!$B:$B,$A815,'[1]Deals (investment)'!$T:$T,AY$1)</f>
        <v>#VALUE!</v>
      </c>
      <c r="AZ815" s="17" t="e">
        <f>SUMIFS('[1]Deals (investment)'!$C:$C,'[1]Deals (investment)'!$B:$B,$A815,'[1]Deals (investment)'!$T:$T,AZ$1)</f>
        <v>#VALUE!</v>
      </c>
      <c r="BA815" s="17" t="e">
        <f>SUMIFS('[1]Deals (investment)'!$C:$C,'[1]Deals (investment)'!$B:$B,$A815,'[1]Deals (investment)'!$T:$T,BA$1)</f>
        <v>#VALUE!</v>
      </c>
      <c r="BB815" s="17" t="e">
        <f>SUMIFS('[1]Deals (investment)'!$C:$C,'[1]Deals (investment)'!$B:$B,$A815,'[1]Deals (investment)'!$T:$T,BB$1)</f>
        <v>#VALUE!</v>
      </c>
      <c r="BC815" s="17" t="e">
        <f>SUMIFS('[1]Deals (Exits)'!$C:$C,'[1]Deals (Exits)'!$B:$B,$A815)</f>
        <v>#VALUE!</v>
      </c>
      <c r="BD815" s="17" t="e">
        <f>SUMIFS('[1]Deals (investment)'!$C:$C,'[1]Deals (investment)'!$B:$B,$A815,'[1]Deals (investment)'!$V:$V,BD$1)</f>
        <v>#VALUE!</v>
      </c>
      <c r="BE815" s="17" t="e">
        <f>SUMIFS('[1]Deals (investment)'!$C:$C,'[1]Deals (investment)'!$B:$B,$A815,'[1]Deals (investment)'!$V:$V,BE$1)</f>
        <v>#VALUE!</v>
      </c>
      <c r="BF815" s="17" t="e">
        <f>SUMIFS('[1]Deals (investment)'!$C:$C,'[1]Deals (investment)'!$B:$B,$A815,'[1]Deals (investment)'!$V:$V,BF$1)</f>
        <v>#VALUE!</v>
      </c>
      <c r="BG815" s="17" t="e">
        <f>SUMIFS('[1]Deals (investment)'!$C:$C,'[1]Deals (investment)'!$B:$B,$A815,'[1]Deals (investment)'!$V:$V,BG$1)</f>
        <v>#VALUE!</v>
      </c>
      <c r="BH815" s="17" t="e">
        <f>SUMIFS('[1]Deals (investment)'!$C:$C,'[1]Deals (investment)'!$B:$B,$A815,'[1]Deals (investment)'!$V:$V,BH$1)</f>
        <v>#VALUE!</v>
      </c>
      <c r="BI815" s="17" t="e">
        <f>SUMIFS('[1]Deals (investment)'!$C:$C,'[1]Deals (investment)'!$B:$B,$A815,'[1]Deals (investment)'!$V:$V,BI$1)</f>
        <v>#VALUE!</v>
      </c>
      <c r="BJ815" s="17" t="e">
        <f>SUMIFS('[1]Deals (investment)'!$C:$C,'[1]Deals (investment)'!$B:$B,$A815,'[1]Deals (investment)'!$V:$V,BJ$1)</f>
        <v>#VALUE!</v>
      </c>
      <c r="BK815" s="17" t="e">
        <f>SUMIFS('[1]Deals (investment)'!$C:$C,'[1]Deals (investment)'!$B:$B,$A815,'[1]Deals (investment)'!$V:$V,BK$1)</f>
        <v>#VALUE!</v>
      </c>
      <c r="BL815" s="17" t="e">
        <f>SUMIFS('[1]Deals (investment)'!$C:$C,'[1]Deals (investment)'!$B:$B,$A815,'[1]Deals (investment)'!$V:$V,BL$1)</f>
        <v>#VALUE!</v>
      </c>
      <c r="BM815" s="17" t="e">
        <f>SUMIFS('[1]Deals (investment)'!$C:$C,'[1]Deals (investment)'!$B:$B,$A815,'[1]Deals (investment)'!$V:$V,BM$1)</f>
        <v>#VALUE!</v>
      </c>
      <c r="BN815" s="15"/>
      <c r="BO815" s="15"/>
      <c r="BP815" s="22"/>
      <c r="BQ815" s="15"/>
      <c r="BR815" s="15"/>
      <c r="BS815" s="15"/>
      <c r="BT815" s="15"/>
      <c r="BU815" s="15"/>
      <c r="BV815" s="15"/>
      <c r="BW815" s="15"/>
      <c r="BX815" s="15"/>
      <c r="BY815" s="15"/>
      <c r="BZ815" s="15"/>
      <c r="CA815" s="15"/>
      <c r="CB815" s="15"/>
      <c r="CC815" s="15"/>
      <c r="CD815" s="15"/>
      <c r="CE815" s="15"/>
      <c r="CF815" s="15"/>
      <c r="CG815" s="15"/>
      <c r="CH815" s="15"/>
      <c r="CI815" s="15"/>
      <c r="CJ815" s="15"/>
    </row>
    <row r="816" spans="1:88" ht="12.75">
      <c r="A816" s="15" t="s">
        <v>5844</v>
      </c>
      <c r="B816" s="15" t="s">
        <v>5845</v>
      </c>
      <c r="C816" s="15" t="s">
        <v>58</v>
      </c>
      <c r="D816" s="16">
        <v>2010</v>
      </c>
      <c r="E816" s="15" t="s">
        <v>5846</v>
      </c>
      <c r="F816" s="15"/>
      <c r="G816" s="15"/>
      <c r="H816" s="15"/>
      <c r="I816" s="15"/>
      <c r="J816" s="15"/>
      <c r="K816" s="17" t="e">
        <f t="shared" si="105"/>
        <v>#VALUE!</v>
      </c>
      <c r="L816" s="15"/>
      <c r="M816" s="18" t="e">
        <f t="shared" si="95"/>
        <v>#VALUE!</v>
      </c>
      <c r="N816" s="15"/>
      <c r="O816" s="15"/>
      <c r="P816" s="15"/>
      <c r="Q816" s="15"/>
      <c r="R816" s="15"/>
      <c r="S816" s="19"/>
      <c r="T816" s="15"/>
      <c r="U816" s="17"/>
      <c r="V816" s="15" t="s">
        <v>5847</v>
      </c>
      <c r="W816" s="15"/>
      <c r="X816" s="15" t="s">
        <v>404</v>
      </c>
      <c r="Y816" s="15" t="s">
        <v>5848</v>
      </c>
      <c r="AB816" s="20"/>
      <c r="AC816" s="21" t="s">
        <v>5849</v>
      </c>
      <c r="AD816" s="21" t="s">
        <v>5850</v>
      </c>
      <c r="AE816" s="21" t="s">
        <v>5851</v>
      </c>
      <c r="AF816" s="21" t="s">
        <v>5852</v>
      </c>
      <c r="AG816" s="22">
        <f t="shared" si="123"/>
        <v>0.41935483870967744</v>
      </c>
      <c r="AH816" s="15" t="str">
        <f t="shared" si="118"/>
        <v/>
      </c>
      <c r="AI816" s="22" t="e">
        <f>VLOOKUP(A816,'[1]Deals (investment)'!$B$2:$Z$1497,1,FALSE)</f>
        <v>#N/A</v>
      </c>
      <c r="AJ816" s="22" t="e">
        <f>VLOOKUP(A816,'[1]Deals (investment)'!$B$2:$Z$870,15,FALSE)</f>
        <v>#N/A</v>
      </c>
      <c r="AK816" s="17" t="e">
        <f>VLOOKUP(A816,'[1]Deals (Exits)'!B:B,1,FALSE)</f>
        <v>#N/A</v>
      </c>
      <c r="AL816" s="23" t="e">
        <f>VLOOKUP(G816,[1]Lookups!$V$3:$Y$197,4,FALSE)</f>
        <v>#N/A</v>
      </c>
      <c r="AM816" s="17" t="str">
        <f>VLOOKUP(X816,[1]Lookups!$B$3:$C$200,2,FALSE)</f>
        <v>Other Technologies &amp; Information Technology</v>
      </c>
      <c r="AN816" s="17" t="e">
        <f>VLOOKUP(R816,[1]Lookups!$H$3:$I$69,2,FALSE)</f>
        <v>#N/A</v>
      </c>
      <c r="AO816" s="17" t="e">
        <f>VLOOKUP(T816,[1]Lookups!$H$3:$I$69,2,FALSE)</f>
        <v>#N/A</v>
      </c>
      <c r="AP816" s="17" t="e">
        <f>VLOOKUP(AN816,[1]Lookups!$N$3:$O$11,2,FALSE)</f>
        <v>#N/A</v>
      </c>
      <c r="AQ816" s="18" t="e">
        <f>COUNTIFS('[1]Deals (investment)'!$B:$B,$A816)</f>
        <v>#VALUE!</v>
      </c>
      <c r="AR816" s="18" t="e">
        <f>COUNTIFS('[1]Deals (investment)'!$B:$B,$A816,'[1]Deals (investment)'!$T:$T,$AW$1)+COUNTIFS('[1]Deals (investment)'!$B:$B,$A816,'[1]Deals (investment)'!$T:$T,$AX$1)+COUNTIFS('[1]Deals (investment)'!$B:$B,$A816,'[1]Deals (investment)'!$T:$T,$AY$1)</f>
        <v>#VALUE!</v>
      </c>
      <c r="AS816" s="17" t="e">
        <f>SUMIFS('[1]Deals (investment)'!$C:$C,'[1]Deals (investment)'!$B:$B,$A816)</f>
        <v>#VALUE!</v>
      </c>
      <c r="AT816" s="17" t="e">
        <f t="shared" si="106"/>
        <v>#VALUE!</v>
      </c>
      <c r="AU816" s="18" t="e">
        <f>COUNTIF('[1]Deals (Exits)'!$B:$B,A816)</f>
        <v>#VALUE!</v>
      </c>
      <c r="AV816" s="17" t="e">
        <f>SUMIFS('[1]Deals (investment)'!$C:$C,'[1]Deals (investment)'!$B:$B,$A816,'[1]Deals (investment)'!$T:$T,AV$1)</f>
        <v>#VALUE!</v>
      </c>
      <c r="AW816" s="17" t="e">
        <f>SUMIFS('[1]Deals (investment)'!$C:$C,'[1]Deals (investment)'!$B:$B,$A816,'[1]Deals (investment)'!$T:$T,AW$1)</f>
        <v>#VALUE!</v>
      </c>
      <c r="AX816" s="17" t="e">
        <f>SUMIFS('[1]Deals (investment)'!$C:$C,'[1]Deals (investment)'!$B:$B,$A816,'[1]Deals (investment)'!$T:$T,AX$1)</f>
        <v>#VALUE!</v>
      </c>
      <c r="AY816" s="17" t="e">
        <f>SUMIFS('[1]Deals (investment)'!$C:$C,'[1]Deals (investment)'!$B:$B,$A816,'[1]Deals (investment)'!$T:$T,AY$1)</f>
        <v>#VALUE!</v>
      </c>
      <c r="AZ816" s="17" t="e">
        <f>SUMIFS('[1]Deals (investment)'!$C:$C,'[1]Deals (investment)'!$B:$B,$A816,'[1]Deals (investment)'!$T:$T,AZ$1)</f>
        <v>#VALUE!</v>
      </c>
      <c r="BA816" s="17" t="e">
        <f>SUMIFS('[1]Deals (investment)'!$C:$C,'[1]Deals (investment)'!$B:$B,$A816,'[1]Deals (investment)'!$T:$T,BA$1)</f>
        <v>#VALUE!</v>
      </c>
      <c r="BB816" s="17" t="e">
        <f>SUMIFS('[1]Deals (investment)'!$C:$C,'[1]Deals (investment)'!$B:$B,$A816,'[1]Deals (investment)'!$T:$T,BB$1)</f>
        <v>#VALUE!</v>
      </c>
      <c r="BC816" s="17" t="e">
        <f>SUMIFS('[1]Deals (Exits)'!$C:$C,'[1]Deals (Exits)'!$B:$B,$A816)</f>
        <v>#VALUE!</v>
      </c>
      <c r="BD816" s="17" t="e">
        <f>SUMIFS('[1]Deals (investment)'!$C:$C,'[1]Deals (investment)'!$B:$B,$A816,'[1]Deals (investment)'!$V:$V,BD$1)</f>
        <v>#VALUE!</v>
      </c>
      <c r="BE816" s="17" t="e">
        <f>SUMIFS('[1]Deals (investment)'!$C:$C,'[1]Deals (investment)'!$B:$B,$A816,'[1]Deals (investment)'!$V:$V,BE$1)</f>
        <v>#VALUE!</v>
      </c>
      <c r="BF816" s="17" t="e">
        <f>SUMIFS('[1]Deals (investment)'!$C:$C,'[1]Deals (investment)'!$B:$B,$A816,'[1]Deals (investment)'!$V:$V,BF$1)</f>
        <v>#VALUE!</v>
      </c>
      <c r="BG816" s="17" t="e">
        <f>SUMIFS('[1]Deals (investment)'!$C:$C,'[1]Deals (investment)'!$B:$B,$A816,'[1]Deals (investment)'!$V:$V,BG$1)</f>
        <v>#VALUE!</v>
      </c>
      <c r="BH816" s="17" t="e">
        <f>SUMIFS('[1]Deals (investment)'!$C:$C,'[1]Deals (investment)'!$B:$B,$A816,'[1]Deals (investment)'!$V:$V,BH$1)</f>
        <v>#VALUE!</v>
      </c>
      <c r="BI816" s="17" t="e">
        <f>SUMIFS('[1]Deals (investment)'!$C:$C,'[1]Deals (investment)'!$B:$B,$A816,'[1]Deals (investment)'!$V:$V,BI$1)</f>
        <v>#VALUE!</v>
      </c>
      <c r="BJ816" s="17" t="e">
        <f>SUMIFS('[1]Deals (investment)'!$C:$C,'[1]Deals (investment)'!$B:$B,$A816,'[1]Deals (investment)'!$V:$V,BJ$1)</f>
        <v>#VALUE!</v>
      </c>
      <c r="BK816" s="17" t="e">
        <f>SUMIFS('[1]Deals (investment)'!$C:$C,'[1]Deals (investment)'!$B:$B,$A816,'[1]Deals (investment)'!$V:$V,BK$1)</f>
        <v>#VALUE!</v>
      </c>
      <c r="BL816" s="17" t="e">
        <f>SUMIFS('[1]Deals (investment)'!$C:$C,'[1]Deals (investment)'!$B:$B,$A816,'[1]Deals (investment)'!$V:$V,BL$1)</f>
        <v>#VALUE!</v>
      </c>
      <c r="BM816" s="17" t="e">
        <f>SUMIFS('[1]Deals (investment)'!$C:$C,'[1]Deals (investment)'!$B:$B,$A816,'[1]Deals (investment)'!$V:$V,BM$1)</f>
        <v>#VALUE!</v>
      </c>
      <c r="BN816" s="15"/>
      <c r="BO816" s="15"/>
      <c r="BP816" s="22"/>
      <c r="BQ816" s="15"/>
      <c r="BR816" s="15"/>
      <c r="BS816" s="15"/>
      <c r="BT816" s="15"/>
      <c r="BU816" s="15"/>
      <c r="BV816" s="15"/>
      <c r="BW816" s="15"/>
      <c r="BX816" s="15"/>
      <c r="BY816" s="15"/>
      <c r="BZ816" s="15"/>
      <c r="CA816" s="15"/>
      <c r="CB816" s="15"/>
      <c r="CC816" s="15"/>
      <c r="CD816" s="15" t="str">
        <f t="shared" ref="CD816:CD825" si="124">CONCATENATE(A816,B816,C816)</f>
        <v>Dmm.Hehe LtdDMM.HeHe (formerly HeHe Labs) was founded in 2010 by a group of college students in Rwanda after graduating from an MIT incubation programActive</v>
      </c>
      <c r="CE816" s="15"/>
      <c r="CF816" s="15"/>
      <c r="CG816" s="15"/>
      <c r="CH816" s="15"/>
      <c r="CI816" s="15"/>
      <c r="CJ816" s="15"/>
    </row>
    <row r="817" spans="1:88" ht="12.75">
      <c r="A817" s="15" t="s">
        <v>5853</v>
      </c>
      <c r="B817" s="15" t="s">
        <v>5854</v>
      </c>
      <c r="C817" s="15" t="s">
        <v>58</v>
      </c>
      <c r="D817" s="15">
        <v>2014</v>
      </c>
      <c r="E817" s="26"/>
      <c r="F817" s="26"/>
      <c r="G817" s="26"/>
      <c r="H817" s="26"/>
      <c r="I817" s="15" t="s">
        <v>91</v>
      </c>
      <c r="J817" s="26"/>
      <c r="K817" s="17" t="e">
        <f t="shared" si="105"/>
        <v>#VALUE!</v>
      </c>
      <c r="L817" s="15"/>
      <c r="M817" s="18" t="e">
        <f t="shared" si="95"/>
        <v>#VALUE!</v>
      </c>
      <c r="N817" s="15"/>
      <c r="O817" s="15"/>
      <c r="P817" s="15"/>
      <c r="Q817" s="15"/>
      <c r="R817" s="15"/>
      <c r="S817" s="19"/>
      <c r="T817" s="15"/>
      <c r="U817" s="17"/>
      <c r="V817" s="15" t="s">
        <v>5855</v>
      </c>
      <c r="W817" s="15"/>
      <c r="X817" s="15"/>
      <c r="Y817" s="15"/>
      <c r="AB817" s="20"/>
      <c r="AC817" s="15"/>
      <c r="AD817" s="15"/>
      <c r="AE817" s="15"/>
      <c r="AF817" s="15"/>
      <c r="AG817" s="22">
        <f t="shared" si="123"/>
        <v>0.22580645161290322</v>
      </c>
      <c r="AH817" s="15" t="str">
        <f t="shared" si="118"/>
        <v/>
      </c>
      <c r="AI817" s="22" t="e">
        <f>VLOOKUP(A817,'[1]Deals (investment)'!$B$2:$Z$1497,1,FALSE)</f>
        <v>#N/A</v>
      </c>
      <c r="AJ817" s="22" t="e">
        <f>VLOOKUP(A817,'[1]Deals (investment)'!$B$2:$Z$870,15,FALSE)</f>
        <v>#N/A</v>
      </c>
      <c r="AK817" s="17" t="e">
        <f>VLOOKUP(A817,'[1]Deals (Exits)'!B:B,1,FALSE)</f>
        <v>#N/A</v>
      </c>
      <c r="AL817" s="23" t="e">
        <f>VLOOKUP(G817,[1]Lookups!$V$3:$Y$197,4,FALSE)</f>
        <v>#N/A</v>
      </c>
      <c r="AM817" s="17" t="e">
        <f>VLOOKUP(X817,[1]Lookups!$B$3:$C$200,2,FALSE)</f>
        <v>#N/A</v>
      </c>
      <c r="AN817" s="17" t="e">
        <f>VLOOKUP(R817,[1]Lookups!$H$3:$I$69,2,FALSE)</f>
        <v>#N/A</v>
      </c>
      <c r="AO817" s="17" t="e">
        <f>VLOOKUP(T817,[1]Lookups!$H$3:$I$69,2,FALSE)</f>
        <v>#N/A</v>
      </c>
      <c r="AP817" s="17" t="e">
        <f>VLOOKUP(AN817,[1]Lookups!$N$3:$O$11,2,FALSE)</f>
        <v>#N/A</v>
      </c>
      <c r="AQ817" s="18" t="e">
        <f>COUNTIFS('[1]Deals (investment)'!$B:$B,$A817)</f>
        <v>#VALUE!</v>
      </c>
      <c r="AR817" s="18" t="e">
        <f>COUNTIFS('[1]Deals (investment)'!$B:$B,$A817,'[1]Deals (investment)'!$T:$T,$AW$1)+COUNTIFS('[1]Deals (investment)'!$B:$B,$A817,'[1]Deals (investment)'!$T:$T,$AX$1)+COUNTIFS('[1]Deals (investment)'!$B:$B,$A817,'[1]Deals (investment)'!$T:$T,$AY$1)</f>
        <v>#VALUE!</v>
      </c>
      <c r="AS817" s="17" t="e">
        <f>SUMIFS('[1]Deals (investment)'!$C:$C,'[1]Deals (investment)'!$B:$B,$A817)</f>
        <v>#VALUE!</v>
      </c>
      <c r="AT817" s="17" t="e">
        <f t="shared" si="106"/>
        <v>#VALUE!</v>
      </c>
      <c r="AU817" s="18" t="e">
        <f>COUNTIF('[1]Deals (Exits)'!$B:$B,A817)</f>
        <v>#VALUE!</v>
      </c>
      <c r="AV817" s="17" t="e">
        <f>SUMIFS('[1]Deals (investment)'!$C:$C,'[1]Deals (investment)'!$B:$B,$A817,'[1]Deals (investment)'!$T:$T,AV$1)</f>
        <v>#VALUE!</v>
      </c>
      <c r="AW817" s="17" t="e">
        <f>SUMIFS('[1]Deals (investment)'!$C:$C,'[1]Deals (investment)'!$B:$B,$A817,'[1]Deals (investment)'!$T:$T,AW$1)</f>
        <v>#VALUE!</v>
      </c>
      <c r="AX817" s="17" t="e">
        <f>SUMIFS('[1]Deals (investment)'!$C:$C,'[1]Deals (investment)'!$B:$B,$A817,'[1]Deals (investment)'!$T:$T,AX$1)</f>
        <v>#VALUE!</v>
      </c>
      <c r="AY817" s="17" t="e">
        <f>SUMIFS('[1]Deals (investment)'!$C:$C,'[1]Deals (investment)'!$B:$B,$A817,'[1]Deals (investment)'!$T:$T,AY$1)</f>
        <v>#VALUE!</v>
      </c>
      <c r="AZ817" s="17" t="e">
        <f>SUMIFS('[1]Deals (investment)'!$C:$C,'[1]Deals (investment)'!$B:$B,$A817,'[1]Deals (investment)'!$T:$T,AZ$1)</f>
        <v>#VALUE!</v>
      </c>
      <c r="BA817" s="17" t="e">
        <f>SUMIFS('[1]Deals (investment)'!$C:$C,'[1]Deals (investment)'!$B:$B,$A817,'[1]Deals (investment)'!$T:$T,BA$1)</f>
        <v>#VALUE!</v>
      </c>
      <c r="BB817" s="17" t="e">
        <f>SUMIFS('[1]Deals (investment)'!$C:$C,'[1]Deals (investment)'!$B:$B,$A817,'[1]Deals (investment)'!$T:$T,BB$1)</f>
        <v>#VALUE!</v>
      </c>
      <c r="BC817" s="17" t="e">
        <f>SUMIFS('[1]Deals (Exits)'!$C:$C,'[1]Deals (Exits)'!$B:$B,$A817)</f>
        <v>#VALUE!</v>
      </c>
      <c r="BD817" s="17" t="e">
        <f>SUMIFS('[1]Deals (investment)'!$C:$C,'[1]Deals (investment)'!$B:$B,$A817,'[1]Deals (investment)'!$V:$V,BD$1)</f>
        <v>#VALUE!</v>
      </c>
      <c r="BE817" s="17" t="e">
        <f>SUMIFS('[1]Deals (investment)'!$C:$C,'[1]Deals (investment)'!$B:$B,$A817,'[1]Deals (investment)'!$V:$V,BE$1)</f>
        <v>#VALUE!</v>
      </c>
      <c r="BF817" s="17" t="e">
        <f>SUMIFS('[1]Deals (investment)'!$C:$C,'[1]Deals (investment)'!$B:$B,$A817,'[1]Deals (investment)'!$V:$V,BF$1)</f>
        <v>#VALUE!</v>
      </c>
      <c r="BG817" s="17" t="e">
        <f>SUMIFS('[1]Deals (investment)'!$C:$C,'[1]Deals (investment)'!$B:$B,$A817,'[1]Deals (investment)'!$V:$V,BG$1)</f>
        <v>#VALUE!</v>
      </c>
      <c r="BH817" s="17" t="e">
        <f>SUMIFS('[1]Deals (investment)'!$C:$C,'[1]Deals (investment)'!$B:$B,$A817,'[1]Deals (investment)'!$V:$V,BH$1)</f>
        <v>#VALUE!</v>
      </c>
      <c r="BI817" s="17" t="e">
        <f>SUMIFS('[1]Deals (investment)'!$C:$C,'[1]Deals (investment)'!$B:$B,$A817,'[1]Deals (investment)'!$V:$V,BI$1)</f>
        <v>#VALUE!</v>
      </c>
      <c r="BJ817" s="17" t="e">
        <f>SUMIFS('[1]Deals (investment)'!$C:$C,'[1]Deals (investment)'!$B:$B,$A817,'[1]Deals (investment)'!$V:$V,BJ$1)</f>
        <v>#VALUE!</v>
      </c>
      <c r="BK817" s="17" t="e">
        <f>SUMIFS('[1]Deals (investment)'!$C:$C,'[1]Deals (investment)'!$B:$B,$A817,'[1]Deals (investment)'!$V:$V,BK$1)</f>
        <v>#VALUE!</v>
      </c>
      <c r="BL817" s="17" t="e">
        <f>SUMIFS('[1]Deals (investment)'!$C:$C,'[1]Deals (investment)'!$B:$B,$A817,'[1]Deals (investment)'!$V:$V,BL$1)</f>
        <v>#VALUE!</v>
      </c>
      <c r="BM817" s="17" t="e">
        <f>SUMIFS('[1]Deals (investment)'!$C:$C,'[1]Deals (investment)'!$B:$B,$A817,'[1]Deals (investment)'!$V:$V,BM$1)</f>
        <v>#VALUE!</v>
      </c>
      <c r="BN817" s="15"/>
      <c r="BO817" s="15"/>
      <c r="BP817" s="22"/>
      <c r="BQ817" s="15"/>
      <c r="BR817" s="15"/>
      <c r="BS817" s="15"/>
      <c r="BT817" s="15"/>
      <c r="BU817" s="15"/>
      <c r="BV817" s="15"/>
      <c r="BW817" s="15"/>
      <c r="BX817" s="15"/>
      <c r="BY817" s="15"/>
      <c r="BZ817" s="15"/>
      <c r="CA817" s="15"/>
      <c r="CB817" s="15"/>
      <c r="CC817" s="15"/>
      <c r="CD817" s="15" t="str">
        <f t="shared" si="124"/>
        <v>DocFoxDocFox enables financial institutions to carry out KYC procedures on any entity or natural person, from any country in the worldActive</v>
      </c>
      <c r="CE817" s="15"/>
      <c r="CF817" s="15"/>
      <c r="CG817" s="15"/>
      <c r="CH817" s="15"/>
      <c r="CI817" s="15"/>
      <c r="CJ817" s="15"/>
    </row>
    <row r="818" spans="1:88" ht="12.75">
      <c r="A818" s="15" t="s">
        <v>5856</v>
      </c>
      <c r="B818" s="15" t="s">
        <v>5857</v>
      </c>
      <c r="C818" s="15" t="s">
        <v>58</v>
      </c>
      <c r="D818" s="16">
        <v>2017</v>
      </c>
      <c r="E818" s="15" t="s">
        <v>1828</v>
      </c>
      <c r="F818" s="15"/>
      <c r="G818" s="15" t="s">
        <v>1829</v>
      </c>
      <c r="H818" s="15"/>
      <c r="I818" s="15" t="s">
        <v>1829</v>
      </c>
      <c r="J818" s="15"/>
      <c r="K818" s="17" t="e">
        <f t="shared" si="105"/>
        <v>#VALUE!</v>
      </c>
      <c r="L818" s="15"/>
      <c r="M818" s="18" t="e">
        <f t="shared" si="95"/>
        <v>#VALUE!</v>
      </c>
      <c r="N818" s="15"/>
      <c r="O818" s="15"/>
      <c r="P818" s="15"/>
      <c r="Q818" s="24" t="e">
        <f ca="1">_xludf.MAXIFS('[1]Deals (investment)'!A:A,'[1]Deals (investment)'!B:B,A818)</f>
        <v>#NAME?</v>
      </c>
      <c r="R818" s="15"/>
      <c r="S818" s="19"/>
      <c r="T818" s="15"/>
      <c r="U818" s="17"/>
      <c r="V818" s="15" t="s">
        <v>5830</v>
      </c>
      <c r="W818" s="15"/>
      <c r="X818" s="15" t="s">
        <v>158</v>
      </c>
      <c r="Y818" s="15" t="s">
        <v>404</v>
      </c>
      <c r="AB818" s="20"/>
      <c r="AC818" s="21" t="s">
        <v>5832</v>
      </c>
      <c r="AD818" s="21" t="s">
        <v>5858</v>
      </c>
      <c r="AE818" s="21" t="s">
        <v>5834</v>
      </c>
      <c r="AF818" s="15"/>
      <c r="AG818" s="22">
        <f t="shared" ca="1" si="123"/>
        <v>0.4838709677419355</v>
      </c>
      <c r="AH818" s="15" t="str">
        <f t="shared" si="118"/>
        <v/>
      </c>
      <c r="AI818" s="22" t="e">
        <f>VLOOKUP(A818,'[1]Deals (investment)'!$B$2:$Z$1497,1,FALSE)</f>
        <v>#N/A</v>
      </c>
      <c r="AJ818" s="22" t="e">
        <f>VLOOKUP(A818,'[1]Deals (investment)'!$B$2:$Z$870,15,FALSE)</f>
        <v>#N/A</v>
      </c>
      <c r="AK818" s="17" t="e">
        <f>VLOOKUP(A818,'[1]Deals (Exits)'!B:B,1,FALSE)</f>
        <v>#N/A</v>
      </c>
      <c r="AL818" s="23">
        <f>VLOOKUP(G818,[1]Lookups!$V$3:$Y$197,4,FALSE)</f>
        <v>0</v>
      </c>
      <c r="AM818" s="17" t="str">
        <f>VLOOKUP(X818,[1]Lookups!$B$3:$C$200,2,FALSE)</f>
        <v>Financial Services</v>
      </c>
      <c r="AN818" s="17" t="e">
        <f>VLOOKUP(R818,[1]Lookups!$H$3:$I$69,2,FALSE)</f>
        <v>#N/A</v>
      </c>
      <c r="AO818" s="17" t="e">
        <f>VLOOKUP(T818,[1]Lookups!$H$3:$I$69,2,FALSE)</f>
        <v>#N/A</v>
      </c>
      <c r="AP818" s="17" t="e">
        <f>VLOOKUP(AN818,[1]Lookups!$N$3:$O$11,2,FALSE)</f>
        <v>#N/A</v>
      </c>
      <c r="AQ818" s="18" t="e">
        <f>COUNTIFS('[1]Deals (investment)'!$B:$B,$A818)</f>
        <v>#VALUE!</v>
      </c>
      <c r="AR818" s="18" t="e">
        <f>COUNTIFS('[1]Deals (investment)'!$B:$B,$A818,'[1]Deals (investment)'!$T:$T,$AW$1)+COUNTIFS('[1]Deals (investment)'!$B:$B,$A818,'[1]Deals (investment)'!$T:$T,$AX$1)+COUNTIFS('[1]Deals (investment)'!$B:$B,$A818,'[1]Deals (investment)'!$T:$T,$AY$1)</f>
        <v>#VALUE!</v>
      </c>
      <c r="AS818" s="17" t="e">
        <f>SUMIFS('[1]Deals (investment)'!$C:$C,'[1]Deals (investment)'!$B:$B,$A818)</f>
        <v>#VALUE!</v>
      </c>
      <c r="AT818" s="17" t="e">
        <f t="shared" si="106"/>
        <v>#VALUE!</v>
      </c>
      <c r="AU818" s="18" t="e">
        <f>COUNTIF('[1]Deals (Exits)'!$B:$B,A818)</f>
        <v>#VALUE!</v>
      </c>
      <c r="AV818" s="17" t="e">
        <f>SUMIFS('[1]Deals (investment)'!$C:$C,'[1]Deals (investment)'!$B:$B,$A818,'[1]Deals (investment)'!$T:$T,AV$1)</f>
        <v>#VALUE!</v>
      </c>
      <c r="AW818" s="17" t="e">
        <f>SUMIFS('[1]Deals (investment)'!$C:$C,'[1]Deals (investment)'!$B:$B,$A818,'[1]Deals (investment)'!$T:$T,AW$1)</f>
        <v>#VALUE!</v>
      </c>
      <c r="AX818" s="17" t="e">
        <f>SUMIFS('[1]Deals (investment)'!$C:$C,'[1]Deals (investment)'!$B:$B,$A818,'[1]Deals (investment)'!$T:$T,AX$1)</f>
        <v>#VALUE!</v>
      </c>
      <c r="AY818" s="17" t="e">
        <f>SUMIFS('[1]Deals (investment)'!$C:$C,'[1]Deals (investment)'!$B:$B,$A818,'[1]Deals (investment)'!$T:$T,AY$1)</f>
        <v>#VALUE!</v>
      </c>
      <c r="AZ818" s="17" t="e">
        <f>SUMIFS('[1]Deals (investment)'!$C:$C,'[1]Deals (investment)'!$B:$B,$A818,'[1]Deals (investment)'!$T:$T,AZ$1)</f>
        <v>#VALUE!</v>
      </c>
      <c r="BA818" s="17" t="e">
        <f>SUMIFS('[1]Deals (investment)'!$C:$C,'[1]Deals (investment)'!$B:$B,$A818,'[1]Deals (investment)'!$T:$T,BA$1)</f>
        <v>#VALUE!</v>
      </c>
      <c r="BB818" s="17" t="e">
        <f>SUMIFS('[1]Deals (investment)'!$C:$C,'[1]Deals (investment)'!$B:$B,$A818,'[1]Deals (investment)'!$T:$T,BB$1)</f>
        <v>#VALUE!</v>
      </c>
      <c r="BC818" s="17" t="e">
        <f>SUMIFS('[1]Deals (Exits)'!$C:$C,'[1]Deals (Exits)'!$B:$B,$A818)</f>
        <v>#VALUE!</v>
      </c>
      <c r="BD818" s="17" t="e">
        <f>SUMIFS('[1]Deals (investment)'!$C:$C,'[1]Deals (investment)'!$B:$B,$A818,'[1]Deals (investment)'!$V:$V,BD$1)</f>
        <v>#VALUE!</v>
      </c>
      <c r="BE818" s="17" t="e">
        <f>SUMIFS('[1]Deals (investment)'!$C:$C,'[1]Deals (investment)'!$B:$B,$A818,'[1]Deals (investment)'!$V:$V,BE$1)</f>
        <v>#VALUE!</v>
      </c>
      <c r="BF818" s="17" t="e">
        <f>SUMIFS('[1]Deals (investment)'!$C:$C,'[1]Deals (investment)'!$B:$B,$A818,'[1]Deals (investment)'!$V:$V,BF$1)</f>
        <v>#VALUE!</v>
      </c>
      <c r="BG818" s="17" t="e">
        <f>SUMIFS('[1]Deals (investment)'!$C:$C,'[1]Deals (investment)'!$B:$B,$A818,'[1]Deals (investment)'!$V:$V,BG$1)</f>
        <v>#VALUE!</v>
      </c>
      <c r="BH818" s="17" t="e">
        <f>SUMIFS('[1]Deals (investment)'!$C:$C,'[1]Deals (investment)'!$B:$B,$A818,'[1]Deals (investment)'!$V:$V,BH$1)</f>
        <v>#VALUE!</v>
      </c>
      <c r="BI818" s="17" t="e">
        <f>SUMIFS('[1]Deals (investment)'!$C:$C,'[1]Deals (investment)'!$B:$B,$A818,'[1]Deals (investment)'!$V:$V,BI$1)</f>
        <v>#VALUE!</v>
      </c>
      <c r="BJ818" s="17" t="e">
        <f>SUMIFS('[1]Deals (investment)'!$C:$C,'[1]Deals (investment)'!$B:$B,$A818,'[1]Deals (investment)'!$V:$V,BJ$1)</f>
        <v>#VALUE!</v>
      </c>
      <c r="BK818" s="17" t="e">
        <f>SUMIFS('[1]Deals (investment)'!$C:$C,'[1]Deals (investment)'!$B:$B,$A818,'[1]Deals (investment)'!$V:$V,BK$1)</f>
        <v>#VALUE!</v>
      </c>
      <c r="BL818" s="17" t="e">
        <f>SUMIFS('[1]Deals (investment)'!$C:$C,'[1]Deals (investment)'!$B:$B,$A818,'[1]Deals (investment)'!$V:$V,BL$1)</f>
        <v>#VALUE!</v>
      </c>
      <c r="BM818" s="17" t="e">
        <f>SUMIFS('[1]Deals (investment)'!$C:$C,'[1]Deals (investment)'!$B:$B,$A818,'[1]Deals (investment)'!$V:$V,BM$1)</f>
        <v>#VALUE!</v>
      </c>
      <c r="BN818" s="15"/>
      <c r="BO818" s="15"/>
      <c r="BP818" s="22"/>
      <c r="BQ818" s="15"/>
      <c r="BR818" s="15"/>
      <c r="BS818" s="15"/>
      <c r="BT818" s="15"/>
      <c r="BU818" s="15"/>
      <c r="BV818" s="15"/>
      <c r="BW818" s="15"/>
      <c r="BX818" s="15"/>
      <c r="BY818" s="15"/>
      <c r="BZ818" s="15"/>
      <c r="CA818" s="15"/>
      <c r="CB818" s="15"/>
      <c r="CC818" s="15"/>
      <c r="CD818" s="15" t="str">
        <f t="shared" si="124"/>
        <v>Fintech LtdBlockchain, Smart Contracts, Fintech, Exchanges, PaymentsActive</v>
      </c>
      <c r="CE818" s="15"/>
      <c r="CF818" s="15"/>
      <c r="CG818" s="15"/>
      <c r="CH818" s="15"/>
      <c r="CI818" s="15"/>
      <c r="CJ818" s="15"/>
    </row>
    <row r="819" spans="1:88" ht="12.75">
      <c r="A819" s="15" t="s">
        <v>5859</v>
      </c>
      <c r="B819" s="15" t="s">
        <v>5860</v>
      </c>
      <c r="C819" s="15" t="s">
        <v>58</v>
      </c>
      <c r="D819" s="16">
        <v>2013</v>
      </c>
      <c r="E819" s="26" t="s">
        <v>117</v>
      </c>
      <c r="F819" s="26" t="s">
        <v>199</v>
      </c>
      <c r="G819" s="26" t="s">
        <v>118</v>
      </c>
      <c r="H819" s="26"/>
      <c r="I819" s="15" t="s">
        <v>118</v>
      </c>
      <c r="J819" s="26"/>
      <c r="K819" s="17" t="e">
        <f t="shared" si="105"/>
        <v>#VALUE!</v>
      </c>
      <c r="L819" s="15"/>
      <c r="M819" s="18" t="e">
        <f t="shared" si="95"/>
        <v>#VALUE!</v>
      </c>
      <c r="N819" s="15"/>
      <c r="O819" s="15"/>
      <c r="P819" s="15"/>
      <c r="Q819" s="24" t="e">
        <f ca="1">_xludf.MAXIFS('[1]Deals (investment)'!A:A,'[1]Deals (investment)'!B:B,A819)</f>
        <v>#NAME?</v>
      </c>
      <c r="R819" s="15"/>
      <c r="S819" s="19"/>
      <c r="T819" s="15"/>
      <c r="U819" s="17"/>
      <c r="V819" s="15" t="s">
        <v>5736</v>
      </c>
      <c r="W819" s="15">
        <v>0</v>
      </c>
      <c r="X819" s="15" t="s">
        <v>158</v>
      </c>
      <c r="Y819" s="15" t="s">
        <v>5861</v>
      </c>
      <c r="AB819" s="32">
        <v>43506</v>
      </c>
      <c r="AC819" s="27" t="s">
        <v>5862</v>
      </c>
      <c r="AD819" s="27" t="s">
        <v>5863</v>
      </c>
      <c r="AE819" s="27" t="s">
        <v>5864</v>
      </c>
      <c r="AF819" s="27" t="s">
        <v>5741</v>
      </c>
      <c r="AG819" s="22">
        <f t="shared" ca="1" si="123"/>
        <v>0.61290322580645162</v>
      </c>
      <c r="AH819" s="15" t="str">
        <f t="shared" si="118"/>
        <v/>
      </c>
      <c r="AI819" s="22" t="e">
        <f>VLOOKUP(A819,'[1]Deals (investment)'!$B$2:$Z$1497,1,FALSE)</f>
        <v>#N/A</v>
      </c>
      <c r="AJ819" s="22" t="e">
        <f>VLOOKUP(A819,'[1]Deals (investment)'!$B$2:$Z$870,15,FALSE)</f>
        <v>#N/A</v>
      </c>
      <c r="AK819" s="17" t="e">
        <f>VLOOKUP(A819,'[1]Deals (Exits)'!B:B,1,FALSE)</f>
        <v>#N/A</v>
      </c>
      <c r="AL819" s="23">
        <f>VLOOKUP(G819,[1]Lookups!$V$3:$Y$197,4,FALSE)</f>
        <v>0</v>
      </c>
      <c r="AM819" s="17" t="str">
        <f>VLOOKUP(X819,[1]Lookups!$B$3:$C$200,2,FALSE)</f>
        <v>Financial Services</v>
      </c>
      <c r="AN819" s="17" t="e">
        <f>VLOOKUP(R819,[1]Lookups!$H$3:$I$69,2,FALSE)</f>
        <v>#N/A</v>
      </c>
      <c r="AO819" s="17" t="e">
        <f>VLOOKUP(T819,[1]Lookups!$H$3:$I$69,2,FALSE)</f>
        <v>#N/A</v>
      </c>
      <c r="AP819" s="17" t="e">
        <f>VLOOKUP(AN819,[1]Lookups!$N$3:$O$11,2,FALSE)</f>
        <v>#N/A</v>
      </c>
      <c r="AQ819" s="18" t="e">
        <f>COUNTIFS('[1]Deals (investment)'!$B:$B,$A819)</f>
        <v>#VALUE!</v>
      </c>
      <c r="AR819" s="18" t="e">
        <f>COUNTIFS('[1]Deals (investment)'!$B:$B,$A819,'[1]Deals (investment)'!$T:$T,$AW$1)+COUNTIFS('[1]Deals (investment)'!$B:$B,$A819,'[1]Deals (investment)'!$T:$T,$AX$1)+COUNTIFS('[1]Deals (investment)'!$B:$B,$A819,'[1]Deals (investment)'!$T:$T,$AY$1)</f>
        <v>#VALUE!</v>
      </c>
      <c r="AS819" s="17" t="e">
        <f>SUMIFS('[1]Deals (investment)'!$C:$C,'[1]Deals (investment)'!$B:$B,$A819)</f>
        <v>#VALUE!</v>
      </c>
      <c r="AT819" s="17" t="e">
        <f t="shared" si="106"/>
        <v>#VALUE!</v>
      </c>
      <c r="AU819" s="18" t="e">
        <f>COUNTIF('[1]Deals (Exits)'!$B:$B,A819)</f>
        <v>#VALUE!</v>
      </c>
      <c r="AV819" s="17" t="e">
        <f>SUMIFS('[1]Deals (investment)'!$C:$C,'[1]Deals (investment)'!$B:$B,$A819,'[1]Deals (investment)'!$T:$T,AV$1)</f>
        <v>#VALUE!</v>
      </c>
      <c r="AW819" s="17" t="e">
        <f>SUMIFS('[1]Deals (investment)'!$C:$C,'[1]Deals (investment)'!$B:$B,$A819,'[1]Deals (investment)'!$T:$T,AW$1)</f>
        <v>#VALUE!</v>
      </c>
      <c r="AX819" s="17" t="e">
        <f>SUMIFS('[1]Deals (investment)'!$C:$C,'[1]Deals (investment)'!$B:$B,$A819,'[1]Deals (investment)'!$T:$T,AX$1)</f>
        <v>#VALUE!</v>
      </c>
      <c r="AY819" s="17" t="e">
        <f>SUMIFS('[1]Deals (investment)'!$C:$C,'[1]Deals (investment)'!$B:$B,$A819,'[1]Deals (investment)'!$T:$T,AY$1)</f>
        <v>#VALUE!</v>
      </c>
      <c r="AZ819" s="17" t="e">
        <f>SUMIFS('[1]Deals (investment)'!$C:$C,'[1]Deals (investment)'!$B:$B,$A819,'[1]Deals (investment)'!$T:$T,AZ$1)</f>
        <v>#VALUE!</v>
      </c>
      <c r="BA819" s="17" t="e">
        <f>SUMIFS('[1]Deals (investment)'!$C:$C,'[1]Deals (investment)'!$B:$B,$A819,'[1]Deals (investment)'!$T:$T,BA$1)</f>
        <v>#VALUE!</v>
      </c>
      <c r="BB819" s="17" t="e">
        <f>SUMIFS('[1]Deals (investment)'!$C:$C,'[1]Deals (investment)'!$B:$B,$A819,'[1]Deals (investment)'!$T:$T,BB$1)</f>
        <v>#VALUE!</v>
      </c>
      <c r="BC819" s="17" t="e">
        <f>SUMIFS('[1]Deals (Exits)'!$C:$C,'[1]Deals (Exits)'!$B:$B,$A819)</f>
        <v>#VALUE!</v>
      </c>
      <c r="BD819" s="17" t="e">
        <f>SUMIFS('[1]Deals (investment)'!$C:$C,'[1]Deals (investment)'!$B:$B,$A819,'[1]Deals (investment)'!$V:$V,BD$1)</f>
        <v>#VALUE!</v>
      </c>
      <c r="BE819" s="17" t="e">
        <f>SUMIFS('[1]Deals (investment)'!$C:$C,'[1]Deals (investment)'!$B:$B,$A819,'[1]Deals (investment)'!$V:$V,BE$1)</f>
        <v>#VALUE!</v>
      </c>
      <c r="BF819" s="17" t="e">
        <f>SUMIFS('[1]Deals (investment)'!$C:$C,'[1]Deals (investment)'!$B:$B,$A819,'[1]Deals (investment)'!$V:$V,BF$1)</f>
        <v>#VALUE!</v>
      </c>
      <c r="BG819" s="17" t="e">
        <f>SUMIFS('[1]Deals (investment)'!$C:$C,'[1]Deals (investment)'!$B:$B,$A819,'[1]Deals (investment)'!$V:$V,BG$1)</f>
        <v>#VALUE!</v>
      </c>
      <c r="BH819" s="17" t="e">
        <f>SUMIFS('[1]Deals (investment)'!$C:$C,'[1]Deals (investment)'!$B:$B,$A819,'[1]Deals (investment)'!$V:$V,BH$1)</f>
        <v>#VALUE!</v>
      </c>
      <c r="BI819" s="17" t="e">
        <f>SUMIFS('[1]Deals (investment)'!$C:$C,'[1]Deals (investment)'!$B:$B,$A819,'[1]Deals (investment)'!$V:$V,BI$1)</f>
        <v>#VALUE!</v>
      </c>
      <c r="BJ819" s="17" t="e">
        <f>SUMIFS('[1]Deals (investment)'!$C:$C,'[1]Deals (investment)'!$B:$B,$A819,'[1]Deals (investment)'!$V:$V,BJ$1)</f>
        <v>#VALUE!</v>
      </c>
      <c r="BK819" s="17" t="e">
        <f>SUMIFS('[1]Deals (investment)'!$C:$C,'[1]Deals (investment)'!$B:$B,$A819,'[1]Deals (investment)'!$V:$V,BK$1)</f>
        <v>#VALUE!</v>
      </c>
      <c r="BL819" s="17" t="e">
        <f>SUMIFS('[1]Deals (investment)'!$C:$C,'[1]Deals (investment)'!$B:$B,$A819,'[1]Deals (investment)'!$V:$V,BL$1)</f>
        <v>#VALUE!</v>
      </c>
      <c r="BM819" s="17" t="e">
        <f>SUMIFS('[1]Deals (investment)'!$C:$C,'[1]Deals (investment)'!$B:$B,$A819,'[1]Deals (investment)'!$V:$V,BM$1)</f>
        <v>#VALUE!</v>
      </c>
      <c r="BN819" s="15"/>
      <c r="BO819" s="15"/>
      <c r="BP819" s="22"/>
      <c r="BQ819" s="15"/>
      <c r="BR819" s="15"/>
      <c r="BS819" s="15"/>
      <c r="BT819" s="15"/>
      <c r="BU819" s="15"/>
      <c r="BV819" s="15"/>
      <c r="BW819" s="15"/>
      <c r="BX819" s="15"/>
      <c r="BY819" s="15"/>
      <c r="BZ819" s="15"/>
      <c r="CA819" s="15"/>
      <c r="CB819" s="15"/>
      <c r="CC819" s="15"/>
      <c r="CD819" s="15" t="str">
        <f t="shared" si="124"/>
        <v>Denkim InsuranceDenkim Insurance is a Kenyan insurance aggregator that interconnects all insurance players in the insurance value chain by helping customers select, buy insurance products and experience quick claim settlement processes.Active</v>
      </c>
      <c r="CE819" s="15"/>
      <c r="CF819" s="15"/>
      <c r="CG819" s="15"/>
      <c r="CH819" s="15"/>
      <c r="CI819" s="15"/>
      <c r="CJ819" s="15"/>
    </row>
    <row r="820" spans="1:88" ht="12.75">
      <c r="A820" s="15" t="s">
        <v>5865</v>
      </c>
      <c r="B820" s="15"/>
      <c r="C820" s="15"/>
      <c r="D820" s="16"/>
      <c r="E820" s="15"/>
      <c r="F820" s="15"/>
      <c r="G820" s="15" t="s">
        <v>103</v>
      </c>
      <c r="H820" s="15"/>
      <c r="I820" s="15" t="s">
        <v>103</v>
      </c>
      <c r="J820" s="15"/>
      <c r="K820" s="17" t="e">
        <f t="shared" si="105"/>
        <v>#VALUE!</v>
      </c>
      <c r="L820" s="15"/>
      <c r="M820" s="18" t="e">
        <f t="shared" si="95"/>
        <v>#VALUE!</v>
      </c>
      <c r="N820" s="15"/>
      <c r="O820" s="15"/>
      <c r="P820" s="15"/>
      <c r="Q820" s="15"/>
      <c r="R820" s="15"/>
      <c r="S820" s="19"/>
      <c r="T820" s="15"/>
      <c r="U820" s="17"/>
      <c r="V820" s="15"/>
      <c r="W820" s="15"/>
      <c r="X820" s="15" t="s">
        <v>5866</v>
      </c>
      <c r="Y820" s="15"/>
      <c r="AB820" s="20"/>
      <c r="AC820" s="15"/>
      <c r="AD820" s="15"/>
      <c r="AE820" s="15"/>
      <c r="AF820" s="15"/>
      <c r="AG820" s="22">
        <f t="shared" si="123"/>
        <v>0.16129032258064516</v>
      </c>
      <c r="AH820" s="15" t="str">
        <f t="shared" si="118"/>
        <v/>
      </c>
      <c r="AI820" s="22" t="e">
        <f>VLOOKUP(A820,'[1]Deals (investment)'!$B$2:$Z$1497,1,FALSE)</f>
        <v>#N/A</v>
      </c>
      <c r="AJ820" s="22" t="e">
        <f>VLOOKUP(A820,'[1]Deals (investment)'!$B$2:$Z$870,15,FALSE)</f>
        <v>#N/A</v>
      </c>
      <c r="AK820" s="17" t="e">
        <f>VLOOKUP(A820,'[1]Deals (Exits)'!B:B,1,FALSE)</f>
        <v>#N/A</v>
      </c>
      <c r="AL820" s="23">
        <f>VLOOKUP(G820,[1]Lookups!$V$3:$Y$197,4,FALSE)</f>
        <v>0</v>
      </c>
      <c r="AM820" s="17" t="e">
        <f>VLOOKUP(X820,[1]Lookups!$B$3:$C$200,2,FALSE)</f>
        <v>#N/A</v>
      </c>
      <c r="AN820" s="17" t="e">
        <f>VLOOKUP(R820,[1]Lookups!$H$3:$I$69,2,FALSE)</f>
        <v>#N/A</v>
      </c>
      <c r="AO820" s="17" t="e">
        <f>VLOOKUP(T820,[1]Lookups!$H$3:$I$69,2,FALSE)</f>
        <v>#N/A</v>
      </c>
      <c r="AP820" s="17" t="e">
        <f>VLOOKUP(AN820,[1]Lookups!$N$3:$O$11,2,FALSE)</f>
        <v>#N/A</v>
      </c>
      <c r="AQ820" s="18" t="e">
        <f>COUNTIFS('[1]Deals (investment)'!$B:$B,$A820)</f>
        <v>#VALUE!</v>
      </c>
      <c r="AR820" s="18" t="e">
        <f>COUNTIFS('[1]Deals (investment)'!$B:$B,$A820,'[1]Deals (investment)'!$T:$T,$AW$1)+COUNTIFS('[1]Deals (investment)'!$B:$B,$A820,'[1]Deals (investment)'!$T:$T,$AX$1)+COUNTIFS('[1]Deals (investment)'!$B:$B,$A820,'[1]Deals (investment)'!$T:$T,$AY$1)</f>
        <v>#VALUE!</v>
      </c>
      <c r="AS820" s="17" t="e">
        <f>SUMIFS('[1]Deals (investment)'!$C:$C,'[1]Deals (investment)'!$B:$B,$A820)</f>
        <v>#VALUE!</v>
      </c>
      <c r="AT820" s="17" t="e">
        <f t="shared" si="106"/>
        <v>#VALUE!</v>
      </c>
      <c r="AU820" s="18" t="e">
        <f>COUNTIF('[1]Deals (Exits)'!$B:$B,A820)</f>
        <v>#VALUE!</v>
      </c>
      <c r="AV820" s="17" t="e">
        <f>SUMIFS('[1]Deals (investment)'!$C:$C,'[1]Deals (investment)'!$B:$B,$A820,'[1]Deals (investment)'!$T:$T,AV$1)</f>
        <v>#VALUE!</v>
      </c>
      <c r="AW820" s="17" t="e">
        <f>SUMIFS('[1]Deals (investment)'!$C:$C,'[1]Deals (investment)'!$B:$B,$A820,'[1]Deals (investment)'!$T:$T,AW$1)</f>
        <v>#VALUE!</v>
      </c>
      <c r="AX820" s="17" t="e">
        <f>SUMIFS('[1]Deals (investment)'!$C:$C,'[1]Deals (investment)'!$B:$B,$A820,'[1]Deals (investment)'!$T:$T,AX$1)</f>
        <v>#VALUE!</v>
      </c>
      <c r="AY820" s="17" t="e">
        <f>SUMIFS('[1]Deals (investment)'!$C:$C,'[1]Deals (investment)'!$B:$B,$A820,'[1]Deals (investment)'!$T:$T,AY$1)</f>
        <v>#VALUE!</v>
      </c>
      <c r="AZ820" s="17" t="e">
        <f>SUMIFS('[1]Deals (investment)'!$C:$C,'[1]Deals (investment)'!$B:$B,$A820,'[1]Deals (investment)'!$T:$T,AZ$1)</f>
        <v>#VALUE!</v>
      </c>
      <c r="BA820" s="17" t="e">
        <f>SUMIFS('[1]Deals (investment)'!$C:$C,'[1]Deals (investment)'!$B:$B,$A820,'[1]Deals (investment)'!$T:$T,BA$1)</f>
        <v>#VALUE!</v>
      </c>
      <c r="BB820" s="17" t="e">
        <f>SUMIFS('[1]Deals (investment)'!$C:$C,'[1]Deals (investment)'!$B:$B,$A820,'[1]Deals (investment)'!$T:$T,BB$1)</f>
        <v>#VALUE!</v>
      </c>
      <c r="BC820" s="17" t="e">
        <f>SUMIFS('[1]Deals (Exits)'!$C:$C,'[1]Deals (Exits)'!$B:$B,$A820)</f>
        <v>#VALUE!</v>
      </c>
      <c r="BD820" s="17" t="e">
        <f>SUMIFS('[1]Deals (investment)'!$C:$C,'[1]Deals (investment)'!$B:$B,$A820,'[1]Deals (investment)'!$V:$V,BD$1)</f>
        <v>#VALUE!</v>
      </c>
      <c r="BE820" s="17" t="e">
        <f>SUMIFS('[1]Deals (investment)'!$C:$C,'[1]Deals (investment)'!$B:$B,$A820,'[1]Deals (investment)'!$V:$V,BE$1)</f>
        <v>#VALUE!</v>
      </c>
      <c r="BF820" s="17" t="e">
        <f>SUMIFS('[1]Deals (investment)'!$C:$C,'[1]Deals (investment)'!$B:$B,$A820,'[1]Deals (investment)'!$V:$V,BF$1)</f>
        <v>#VALUE!</v>
      </c>
      <c r="BG820" s="17" t="e">
        <f>SUMIFS('[1]Deals (investment)'!$C:$C,'[1]Deals (investment)'!$B:$B,$A820,'[1]Deals (investment)'!$V:$V,BG$1)</f>
        <v>#VALUE!</v>
      </c>
      <c r="BH820" s="17" t="e">
        <f>SUMIFS('[1]Deals (investment)'!$C:$C,'[1]Deals (investment)'!$B:$B,$A820,'[1]Deals (investment)'!$V:$V,BH$1)</f>
        <v>#VALUE!</v>
      </c>
      <c r="BI820" s="17" t="e">
        <f>SUMIFS('[1]Deals (investment)'!$C:$C,'[1]Deals (investment)'!$B:$B,$A820,'[1]Deals (investment)'!$V:$V,BI$1)</f>
        <v>#VALUE!</v>
      </c>
      <c r="BJ820" s="17" t="e">
        <f>SUMIFS('[1]Deals (investment)'!$C:$C,'[1]Deals (investment)'!$B:$B,$A820,'[1]Deals (investment)'!$V:$V,BJ$1)</f>
        <v>#VALUE!</v>
      </c>
      <c r="BK820" s="17" t="e">
        <f>SUMIFS('[1]Deals (investment)'!$C:$C,'[1]Deals (investment)'!$B:$B,$A820,'[1]Deals (investment)'!$V:$V,BK$1)</f>
        <v>#VALUE!</v>
      </c>
      <c r="BL820" s="17" t="e">
        <f>SUMIFS('[1]Deals (investment)'!$C:$C,'[1]Deals (investment)'!$B:$B,$A820,'[1]Deals (investment)'!$V:$V,BL$1)</f>
        <v>#VALUE!</v>
      </c>
      <c r="BM820" s="17" t="e">
        <f>SUMIFS('[1]Deals (investment)'!$C:$C,'[1]Deals (investment)'!$B:$B,$A820,'[1]Deals (investment)'!$V:$V,BM$1)</f>
        <v>#VALUE!</v>
      </c>
      <c r="BN820" s="15"/>
      <c r="BO820" s="15"/>
      <c r="BP820" s="22"/>
      <c r="BQ820" s="15"/>
      <c r="BR820" s="15"/>
      <c r="BS820" s="15"/>
      <c r="BT820" s="15"/>
      <c r="BU820" s="15"/>
      <c r="BV820" s="15"/>
      <c r="BW820" s="15"/>
      <c r="BX820" s="15"/>
      <c r="BY820" s="15"/>
      <c r="BZ820" s="15"/>
      <c r="CA820" s="15"/>
      <c r="CB820" s="15"/>
      <c r="CC820" s="15"/>
      <c r="CD820" s="15" t="str">
        <f t="shared" si="124"/>
        <v>Dondosha Desy</v>
      </c>
      <c r="CE820" s="15"/>
      <c r="CF820" s="15"/>
      <c r="CG820" s="15"/>
      <c r="CH820" s="15"/>
      <c r="CI820" s="15"/>
      <c r="CJ820" s="15"/>
    </row>
    <row r="821" spans="1:88" ht="12.75">
      <c r="A821" s="15" t="s">
        <v>5867</v>
      </c>
      <c r="B821" s="15"/>
      <c r="C821" s="15"/>
      <c r="D821" s="16"/>
      <c r="E821" s="15"/>
      <c r="F821" s="15"/>
      <c r="G821" s="15"/>
      <c r="H821" s="15"/>
      <c r="I821" s="15"/>
      <c r="J821" s="15"/>
      <c r="K821" s="17" t="e">
        <f t="shared" si="105"/>
        <v>#VALUE!</v>
      </c>
      <c r="L821" s="15"/>
      <c r="M821" s="18" t="e">
        <f t="shared" si="95"/>
        <v>#VALUE!</v>
      </c>
      <c r="N821" s="15"/>
      <c r="O821" s="15"/>
      <c r="P821" s="15"/>
      <c r="Q821" s="24" t="e">
        <f ca="1">_xludf.MAXIFS('[1]Deals (investment)'!A:A,'[1]Deals (investment)'!B:B,A821)</f>
        <v>#NAME?</v>
      </c>
      <c r="R821" s="15"/>
      <c r="S821" s="19"/>
      <c r="T821" s="15"/>
      <c r="U821" s="17"/>
      <c r="V821" s="15"/>
      <c r="W821" s="15"/>
      <c r="X821" s="15"/>
      <c r="Y821" s="15"/>
      <c r="AB821" s="20"/>
      <c r="AC821" s="15"/>
      <c r="AD821" s="15"/>
      <c r="AE821" s="15"/>
      <c r="AF821" s="15"/>
      <c r="AG821" s="22">
        <f t="shared" ca="1" si="123"/>
        <v>9.6774193548387094E-2</v>
      </c>
      <c r="AH821" s="15" t="str">
        <f t="shared" si="118"/>
        <v/>
      </c>
      <c r="AI821" s="22" t="e">
        <f>VLOOKUP(A821,'[1]Deals (investment)'!$B$2:$Z$1497,1,FALSE)</f>
        <v>#N/A</v>
      </c>
      <c r="AJ821" s="22" t="e">
        <f>VLOOKUP(A821,'[1]Deals (investment)'!$B$2:$Z$870,15,FALSE)</f>
        <v>#N/A</v>
      </c>
      <c r="AK821" s="17" t="e">
        <f>VLOOKUP(A821,'[1]Deals (Exits)'!B:B,1,FALSE)</f>
        <v>#N/A</v>
      </c>
      <c r="AL821" s="23" t="e">
        <f>VLOOKUP(G821,[1]Lookups!$V$3:$Y$197,4,FALSE)</f>
        <v>#N/A</v>
      </c>
      <c r="AM821" s="17" t="e">
        <f>VLOOKUP(X821,[1]Lookups!$B$3:$C$200,2,FALSE)</f>
        <v>#N/A</v>
      </c>
      <c r="AN821" s="17" t="e">
        <f>VLOOKUP(R821,[1]Lookups!$H$3:$I$69,2,FALSE)</f>
        <v>#N/A</v>
      </c>
      <c r="AO821" s="17" t="e">
        <f>VLOOKUP(T821,[1]Lookups!$H$3:$I$69,2,FALSE)</f>
        <v>#N/A</v>
      </c>
      <c r="AP821" s="17" t="e">
        <f>VLOOKUP(AN821,[1]Lookups!$N$3:$O$11,2,FALSE)</f>
        <v>#N/A</v>
      </c>
      <c r="AQ821" s="18" t="e">
        <f>COUNTIFS('[1]Deals (investment)'!$B:$B,$A821)</f>
        <v>#VALUE!</v>
      </c>
      <c r="AR821" s="18" t="e">
        <f>COUNTIFS('[1]Deals (investment)'!$B:$B,$A821,'[1]Deals (investment)'!$T:$T,$AW$1)+COUNTIFS('[1]Deals (investment)'!$B:$B,$A821,'[1]Deals (investment)'!$T:$T,$AX$1)+COUNTIFS('[1]Deals (investment)'!$B:$B,$A821,'[1]Deals (investment)'!$T:$T,$AY$1)</f>
        <v>#VALUE!</v>
      </c>
      <c r="AS821" s="17" t="e">
        <f>SUMIFS('[1]Deals (investment)'!$C:$C,'[1]Deals (investment)'!$B:$B,$A821)</f>
        <v>#VALUE!</v>
      </c>
      <c r="AT821" s="17" t="e">
        <f t="shared" si="106"/>
        <v>#VALUE!</v>
      </c>
      <c r="AU821" s="18" t="e">
        <f>COUNTIF('[1]Deals (Exits)'!$B:$B,A821)</f>
        <v>#VALUE!</v>
      </c>
      <c r="AV821" s="17" t="e">
        <f>SUMIFS('[1]Deals (investment)'!$C:$C,'[1]Deals (investment)'!$B:$B,$A821,'[1]Deals (investment)'!$T:$T,AV$1)</f>
        <v>#VALUE!</v>
      </c>
      <c r="AW821" s="17" t="e">
        <f>SUMIFS('[1]Deals (investment)'!$C:$C,'[1]Deals (investment)'!$B:$B,$A821,'[1]Deals (investment)'!$T:$T,AW$1)</f>
        <v>#VALUE!</v>
      </c>
      <c r="AX821" s="17" t="e">
        <f>SUMIFS('[1]Deals (investment)'!$C:$C,'[1]Deals (investment)'!$B:$B,$A821,'[1]Deals (investment)'!$T:$T,AX$1)</f>
        <v>#VALUE!</v>
      </c>
      <c r="AY821" s="17" t="e">
        <f>SUMIFS('[1]Deals (investment)'!$C:$C,'[1]Deals (investment)'!$B:$B,$A821,'[1]Deals (investment)'!$T:$T,AY$1)</f>
        <v>#VALUE!</v>
      </c>
      <c r="AZ821" s="17" t="e">
        <f>SUMIFS('[1]Deals (investment)'!$C:$C,'[1]Deals (investment)'!$B:$B,$A821,'[1]Deals (investment)'!$T:$T,AZ$1)</f>
        <v>#VALUE!</v>
      </c>
      <c r="BA821" s="17" t="e">
        <f>SUMIFS('[1]Deals (investment)'!$C:$C,'[1]Deals (investment)'!$B:$B,$A821,'[1]Deals (investment)'!$T:$T,BA$1)</f>
        <v>#VALUE!</v>
      </c>
      <c r="BB821" s="17" t="e">
        <f>SUMIFS('[1]Deals (investment)'!$C:$C,'[1]Deals (investment)'!$B:$B,$A821,'[1]Deals (investment)'!$T:$T,BB$1)</f>
        <v>#VALUE!</v>
      </c>
      <c r="BC821" s="17" t="e">
        <f>SUMIFS('[1]Deals (Exits)'!$C:$C,'[1]Deals (Exits)'!$B:$B,$A821)</f>
        <v>#VALUE!</v>
      </c>
      <c r="BD821" s="17" t="e">
        <f>SUMIFS('[1]Deals (investment)'!$C:$C,'[1]Deals (investment)'!$B:$B,$A821,'[1]Deals (investment)'!$V:$V,BD$1)</f>
        <v>#VALUE!</v>
      </c>
      <c r="BE821" s="17" t="e">
        <f>SUMIFS('[1]Deals (investment)'!$C:$C,'[1]Deals (investment)'!$B:$B,$A821,'[1]Deals (investment)'!$V:$V,BE$1)</f>
        <v>#VALUE!</v>
      </c>
      <c r="BF821" s="17" t="e">
        <f>SUMIFS('[1]Deals (investment)'!$C:$C,'[1]Deals (investment)'!$B:$B,$A821,'[1]Deals (investment)'!$V:$V,BF$1)</f>
        <v>#VALUE!</v>
      </c>
      <c r="BG821" s="17" t="e">
        <f>SUMIFS('[1]Deals (investment)'!$C:$C,'[1]Deals (investment)'!$B:$B,$A821,'[1]Deals (investment)'!$V:$V,BG$1)</f>
        <v>#VALUE!</v>
      </c>
      <c r="BH821" s="17" t="e">
        <f>SUMIFS('[1]Deals (investment)'!$C:$C,'[1]Deals (investment)'!$B:$B,$A821,'[1]Deals (investment)'!$V:$V,BH$1)</f>
        <v>#VALUE!</v>
      </c>
      <c r="BI821" s="17" t="e">
        <f>SUMIFS('[1]Deals (investment)'!$C:$C,'[1]Deals (investment)'!$B:$B,$A821,'[1]Deals (investment)'!$V:$V,BI$1)</f>
        <v>#VALUE!</v>
      </c>
      <c r="BJ821" s="17" t="e">
        <f>SUMIFS('[1]Deals (investment)'!$C:$C,'[1]Deals (investment)'!$B:$B,$A821,'[1]Deals (investment)'!$V:$V,BJ$1)</f>
        <v>#VALUE!</v>
      </c>
      <c r="BK821" s="17" t="e">
        <f>SUMIFS('[1]Deals (investment)'!$C:$C,'[1]Deals (investment)'!$B:$B,$A821,'[1]Deals (investment)'!$V:$V,BK$1)</f>
        <v>#VALUE!</v>
      </c>
      <c r="BL821" s="17" t="e">
        <f>SUMIFS('[1]Deals (investment)'!$C:$C,'[1]Deals (investment)'!$B:$B,$A821,'[1]Deals (investment)'!$V:$V,BL$1)</f>
        <v>#VALUE!</v>
      </c>
      <c r="BM821" s="17" t="e">
        <f>SUMIFS('[1]Deals (investment)'!$C:$C,'[1]Deals (investment)'!$B:$B,$A821,'[1]Deals (investment)'!$V:$V,BM$1)</f>
        <v>#VALUE!</v>
      </c>
      <c r="BN821" s="15"/>
      <c r="BO821" s="15"/>
      <c r="BP821" s="22"/>
      <c r="BQ821" s="15"/>
      <c r="BR821" s="15"/>
      <c r="BS821" s="15"/>
      <c r="BT821" s="15"/>
      <c r="BU821" s="15"/>
      <c r="BV821" s="15"/>
      <c r="BW821" s="15"/>
      <c r="BX821" s="15"/>
      <c r="BY821" s="15"/>
      <c r="BZ821" s="15"/>
      <c r="CA821" s="15"/>
      <c r="CB821" s="15"/>
      <c r="CC821" s="15"/>
      <c r="CD821" s="15" t="str">
        <f t="shared" si="124"/>
        <v>Doot!</v>
      </c>
      <c r="CE821" s="15"/>
      <c r="CF821" s="15"/>
      <c r="CG821" s="15"/>
      <c r="CH821" s="15"/>
      <c r="CI821" s="15"/>
      <c r="CJ821" s="15"/>
    </row>
    <row r="822" spans="1:88" ht="12.75">
      <c r="A822" s="15" t="s">
        <v>5868</v>
      </c>
      <c r="B822" s="15" t="s">
        <v>5869</v>
      </c>
      <c r="C822" s="15"/>
      <c r="D822" s="16">
        <v>2013</v>
      </c>
      <c r="E822" s="15" t="s">
        <v>5870</v>
      </c>
      <c r="F822" s="15"/>
      <c r="G822" s="15"/>
      <c r="H822" s="15"/>
      <c r="I822" s="15"/>
      <c r="J822" s="15"/>
      <c r="K822" s="17" t="e">
        <f t="shared" si="105"/>
        <v>#VALUE!</v>
      </c>
      <c r="L822" s="15"/>
      <c r="M822" s="18" t="e">
        <f t="shared" si="95"/>
        <v>#VALUE!</v>
      </c>
      <c r="N822" s="15"/>
      <c r="O822" s="15"/>
      <c r="P822" s="15"/>
      <c r="Q822" s="15"/>
      <c r="R822" s="15"/>
      <c r="S822" s="19"/>
      <c r="T822" s="15"/>
      <c r="U822" s="17"/>
      <c r="V822" s="15" t="s">
        <v>5871</v>
      </c>
      <c r="W822" s="15"/>
      <c r="X822" s="15" t="s">
        <v>5870</v>
      </c>
      <c r="Y822" s="15" t="s">
        <v>5872</v>
      </c>
      <c r="AB822" s="20"/>
      <c r="AC822" s="21" t="s">
        <v>5873</v>
      </c>
      <c r="AD822" s="21" t="s">
        <v>5874</v>
      </c>
      <c r="AE822" s="21" t="s">
        <v>5875</v>
      </c>
      <c r="AF822" s="21" t="s">
        <v>5876</v>
      </c>
      <c r="AG822" s="22">
        <f t="shared" si="123"/>
        <v>0.38709677419354838</v>
      </c>
      <c r="AH822" s="15" t="str">
        <f t="shared" si="118"/>
        <v/>
      </c>
      <c r="AI822" s="22" t="e">
        <f>VLOOKUP(A822,'[1]Deals (investment)'!$B$2:$Z$1497,1,FALSE)</f>
        <v>#N/A</v>
      </c>
      <c r="AJ822" s="22" t="e">
        <f>VLOOKUP(A822,'[1]Deals (investment)'!$B$2:$Z$870,15,FALSE)</f>
        <v>#N/A</v>
      </c>
      <c r="AK822" s="17" t="e">
        <f>VLOOKUP(A822,'[1]Deals (Exits)'!B:B,1,FALSE)</f>
        <v>#N/A</v>
      </c>
      <c r="AL822" s="23" t="e">
        <f>VLOOKUP(G822,[1]Lookups!$V$3:$Y$197,4,FALSE)</f>
        <v>#N/A</v>
      </c>
      <c r="AM822" s="17" t="e">
        <f>VLOOKUP(X822,[1]Lookups!$B$3:$C$200,2,FALSE)</f>
        <v>#N/A</v>
      </c>
      <c r="AN822" s="17" t="e">
        <f>VLOOKUP(R822,[1]Lookups!$H$3:$I$69,2,FALSE)</f>
        <v>#N/A</v>
      </c>
      <c r="AO822" s="17" t="e">
        <f>VLOOKUP(T822,[1]Lookups!$H$3:$I$69,2,FALSE)</f>
        <v>#N/A</v>
      </c>
      <c r="AP822" s="17" t="e">
        <f>VLOOKUP(AN822,[1]Lookups!$N$3:$O$11,2,FALSE)</f>
        <v>#N/A</v>
      </c>
      <c r="AQ822" s="18" t="e">
        <f>COUNTIFS('[1]Deals (investment)'!$B:$B,$A822)</f>
        <v>#VALUE!</v>
      </c>
      <c r="AR822" s="18" t="e">
        <f>COUNTIFS('[1]Deals (investment)'!$B:$B,$A822,'[1]Deals (investment)'!$T:$T,$AW$1)+COUNTIFS('[1]Deals (investment)'!$B:$B,$A822,'[1]Deals (investment)'!$T:$T,$AX$1)+COUNTIFS('[1]Deals (investment)'!$B:$B,$A822,'[1]Deals (investment)'!$T:$T,$AY$1)</f>
        <v>#VALUE!</v>
      </c>
      <c r="AS822" s="17" t="e">
        <f>SUMIFS('[1]Deals (investment)'!$C:$C,'[1]Deals (investment)'!$B:$B,$A822)</f>
        <v>#VALUE!</v>
      </c>
      <c r="AT822" s="17" t="e">
        <f t="shared" si="106"/>
        <v>#VALUE!</v>
      </c>
      <c r="AU822" s="18" t="e">
        <f>COUNTIF('[1]Deals (Exits)'!$B:$B,A822)</f>
        <v>#VALUE!</v>
      </c>
      <c r="AV822" s="17" t="e">
        <f>SUMIFS('[1]Deals (investment)'!$C:$C,'[1]Deals (investment)'!$B:$B,$A822,'[1]Deals (investment)'!$T:$T,AV$1)</f>
        <v>#VALUE!</v>
      </c>
      <c r="AW822" s="17" t="e">
        <f>SUMIFS('[1]Deals (investment)'!$C:$C,'[1]Deals (investment)'!$B:$B,$A822,'[1]Deals (investment)'!$T:$T,AW$1)</f>
        <v>#VALUE!</v>
      </c>
      <c r="AX822" s="17" t="e">
        <f>SUMIFS('[1]Deals (investment)'!$C:$C,'[1]Deals (investment)'!$B:$B,$A822,'[1]Deals (investment)'!$T:$T,AX$1)</f>
        <v>#VALUE!</v>
      </c>
      <c r="AY822" s="17" t="e">
        <f>SUMIFS('[1]Deals (investment)'!$C:$C,'[1]Deals (investment)'!$B:$B,$A822,'[1]Deals (investment)'!$T:$T,AY$1)</f>
        <v>#VALUE!</v>
      </c>
      <c r="AZ822" s="17" t="e">
        <f>SUMIFS('[1]Deals (investment)'!$C:$C,'[1]Deals (investment)'!$B:$B,$A822,'[1]Deals (investment)'!$T:$T,AZ$1)</f>
        <v>#VALUE!</v>
      </c>
      <c r="BA822" s="17" t="e">
        <f>SUMIFS('[1]Deals (investment)'!$C:$C,'[1]Deals (investment)'!$B:$B,$A822,'[1]Deals (investment)'!$T:$T,BA$1)</f>
        <v>#VALUE!</v>
      </c>
      <c r="BB822" s="17" t="e">
        <f>SUMIFS('[1]Deals (investment)'!$C:$C,'[1]Deals (investment)'!$B:$B,$A822,'[1]Deals (investment)'!$T:$T,BB$1)</f>
        <v>#VALUE!</v>
      </c>
      <c r="BC822" s="17" t="e">
        <f>SUMIFS('[1]Deals (Exits)'!$C:$C,'[1]Deals (Exits)'!$B:$B,$A822)</f>
        <v>#VALUE!</v>
      </c>
      <c r="BD822" s="17" t="e">
        <f>SUMIFS('[1]Deals (investment)'!$C:$C,'[1]Deals (investment)'!$B:$B,$A822,'[1]Deals (investment)'!$V:$V,BD$1)</f>
        <v>#VALUE!</v>
      </c>
      <c r="BE822" s="17" t="e">
        <f>SUMIFS('[1]Deals (investment)'!$C:$C,'[1]Deals (investment)'!$B:$B,$A822,'[1]Deals (investment)'!$V:$V,BE$1)</f>
        <v>#VALUE!</v>
      </c>
      <c r="BF822" s="17" t="e">
        <f>SUMIFS('[1]Deals (investment)'!$C:$C,'[1]Deals (investment)'!$B:$B,$A822,'[1]Deals (investment)'!$V:$V,BF$1)</f>
        <v>#VALUE!</v>
      </c>
      <c r="BG822" s="17" t="e">
        <f>SUMIFS('[1]Deals (investment)'!$C:$C,'[1]Deals (investment)'!$B:$B,$A822,'[1]Deals (investment)'!$V:$V,BG$1)</f>
        <v>#VALUE!</v>
      </c>
      <c r="BH822" s="17" t="e">
        <f>SUMIFS('[1]Deals (investment)'!$C:$C,'[1]Deals (investment)'!$B:$B,$A822,'[1]Deals (investment)'!$V:$V,BH$1)</f>
        <v>#VALUE!</v>
      </c>
      <c r="BI822" s="17" t="e">
        <f>SUMIFS('[1]Deals (investment)'!$C:$C,'[1]Deals (investment)'!$B:$B,$A822,'[1]Deals (investment)'!$V:$V,BI$1)</f>
        <v>#VALUE!</v>
      </c>
      <c r="BJ822" s="17" t="e">
        <f>SUMIFS('[1]Deals (investment)'!$C:$C,'[1]Deals (investment)'!$B:$B,$A822,'[1]Deals (investment)'!$V:$V,BJ$1)</f>
        <v>#VALUE!</v>
      </c>
      <c r="BK822" s="17" t="e">
        <f>SUMIFS('[1]Deals (investment)'!$C:$C,'[1]Deals (investment)'!$B:$B,$A822,'[1]Deals (investment)'!$V:$V,BK$1)</f>
        <v>#VALUE!</v>
      </c>
      <c r="BL822" s="17" t="e">
        <f>SUMIFS('[1]Deals (investment)'!$C:$C,'[1]Deals (investment)'!$B:$B,$A822,'[1]Deals (investment)'!$V:$V,BL$1)</f>
        <v>#VALUE!</v>
      </c>
      <c r="BM822" s="17" t="e">
        <f>SUMIFS('[1]Deals (investment)'!$C:$C,'[1]Deals (investment)'!$B:$B,$A822,'[1]Deals (investment)'!$V:$V,BM$1)</f>
        <v>#VALUE!</v>
      </c>
      <c r="BN822" s="15"/>
      <c r="BO822" s="15"/>
      <c r="BP822" s="22"/>
      <c r="BQ822" s="15"/>
      <c r="BR822" s="15"/>
      <c r="BS822" s="15"/>
      <c r="BT822" s="15"/>
      <c r="BU822" s="15"/>
      <c r="BV822" s="15"/>
      <c r="BW822" s="15"/>
      <c r="BX822" s="15"/>
      <c r="BY822" s="15"/>
      <c r="BZ822" s="15"/>
      <c r="CA822" s="15"/>
      <c r="CB822" s="15"/>
      <c r="CC822" s="15"/>
      <c r="CD822" s="15" t="str">
        <f t="shared" si="124"/>
        <v>Drinks.NgDrinks.ng is Nigeria's leading e-commerce site specialising in drinks provision for all occasions; with an extensive range of beverages comprising both alcohol and soft drinks.</v>
      </c>
      <c r="CE822" s="15"/>
      <c r="CF822" s="15"/>
      <c r="CG822" s="15"/>
      <c r="CH822" s="15"/>
      <c r="CI822" s="15"/>
      <c r="CJ822" s="15"/>
    </row>
    <row r="823" spans="1:88" ht="12.75">
      <c r="A823" s="15" t="s">
        <v>5877</v>
      </c>
      <c r="B823" s="15" t="s">
        <v>5878</v>
      </c>
      <c r="C823" s="15" t="s">
        <v>58</v>
      </c>
      <c r="D823" s="16">
        <v>2017</v>
      </c>
      <c r="E823" s="15"/>
      <c r="F823" s="15"/>
      <c r="G823" s="15"/>
      <c r="H823" s="15"/>
      <c r="I823" s="15"/>
      <c r="J823" s="15"/>
      <c r="K823" s="17" t="e">
        <f t="shared" si="105"/>
        <v>#VALUE!</v>
      </c>
      <c r="L823" s="15"/>
      <c r="M823" s="18" t="e">
        <f t="shared" si="95"/>
        <v>#VALUE!</v>
      </c>
      <c r="N823" s="15"/>
      <c r="O823" s="15"/>
      <c r="P823" s="15"/>
      <c r="Q823" s="15"/>
      <c r="R823" s="15"/>
      <c r="S823" s="19"/>
      <c r="T823" s="15"/>
      <c r="U823" s="17"/>
      <c r="V823" s="15" t="s">
        <v>5879</v>
      </c>
      <c r="W823" s="15"/>
      <c r="X823" s="15"/>
      <c r="Y823" s="15"/>
      <c r="AB823" s="20"/>
      <c r="AC823" s="15"/>
      <c r="AD823" s="15"/>
      <c r="AE823" s="15"/>
      <c r="AF823" s="15"/>
      <c r="AG823" s="22">
        <f t="shared" si="123"/>
        <v>0.19354838709677419</v>
      </c>
      <c r="AH823" s="15" t="str">
        <f t="shared" si="118"/>
        <v/>
      </c>
      <c r="AI823" s="22" t="e">
        <f>VLOOKUP(A823,'[1]Deals (investment)'!$B$2:$Z$1497,1,FALSE)</f>
        <v>#N/A</v>
      </c>
      <c r="AJ823" s="22" t="e">
        <f>VLOOKUP(A823,'[1]Deals (investment)'!$B$2:$Z$870,15,FALSE)</f>
        <v>#N/A</v>
      </c>
      <c r="AK823" s="17" t="e">
        <f>VLOOKUP(A823,'[1]Deals (Exits)'!B:B,1,FALSE)</f>
        <v>#N/A</v>
      </c>
      <c r="AL823" s="23" t="e">
        <f>VLOOKUP(G823,[1]Lookups!$V$3:$Y$197,4,FALSE)</f>
        <v>#N/A</v>
      </c>
      <c r="AM823" s="17" t="e">
        <f>VLOOKUP(X823,[1]Lookups!$B$3:$C$200,2,FALSE)</f>
        <v>#N/A</v>
      </c>
      <c r="AN823" s="17" t="e">
        <f>VLOOKUP(R823,[1]Lookups!$H$3:$I$69,2,FALSE)</f>
        <v>#N/A</v>
      </c>
      <c r="AO823" s="17" t="e">
        <f>VLOOKUP(T823,[1]Lookups!$H$3:$I$69,2,FALSE)</f>
        <v>#N/A</v>
      </c>
      <c r="AP823" s="17" t="e">
        <f>VLOOKUP(AN823,[1]Lookups!$N$3:$O$11,2,FALSE)</f>
        <v>#N/A</v>
      </c>
      <c r="AQ823" s="18" t="e">
        <f>COUNTIFS('[1]Deals (investment)'!$B:$B,$A823)</f>
        <v>#VALUE!</v>
      </c>
      <c r="AR823" s="18" t="e">
        <f>COUNTIFS('[1]Deals (investment)'!$B:$B,$A823,'[1]Deals (investment)'!$T:$T,$AW$1)+COUNTIFS('[1]Deals (investment)'!$B:$B,$A823,'[1]Deals (investment)'!$T:$T,$AX$1)+COUNTIFS('[1]Deals (investment)'!$B:$B,$A823,'[1]Deals (investment)'!$T:$T,$AY$1)</f>
        <v>#VALUE!</v>
      </c>
      <c r="AS823" s="17" t="e">
        <f>SUMIFS('[1]Deals (investment)'!$C:$C,'[1]Deals (investment)'!$B:$B,$A823)</f>
        <v>#VALUE!</v>
      </c>
      <c r="AT823" s="17" t="e">
        <f t="shared" si="106"/>
        <v>#VALUE!</v>
      </c>
      <c r="AU823" s="18" t="e">
        <f>COUNTIF('[1]Deals (Exits)'!$B:$B,A823)</f>
        <v>#VALUE!</v>
      </c>
      <c r="AV823" s="17" t="e">
        <f>SUMIFS('[1]Deals (investment)'!$C:$C,'[1]Deals (investment)'!$B:$B,$A823,'[1]Deals (investment)'!$T:$T,AV$1)</f>
        <v>#VALUE!</v>
      </c>
      <c r="AW823" s="17" t="e">
        <f>SUMIFS('[1]Deals (investment)'!$C:$C,'[1]Deals (investment)'!$B:$B,$A823,'[1]Deals (investment)'!$T:$T,AW$1)</f>
        <v>#VALUE!</v>
      </c>
      <c r="AX823" s="17" t="e">
        <f>SUMIFS('[1]Deals (investment)'!$C:$C,'[1]Deals (investment)'!$B:$B,$A823,'[1]Deals (investment)'!$T:$T,AX$1)</f>
        <v>#VALUE!</v>
      </c>
      <c r="AY823" s="17" t="e">
        <f>SUMIFS('[1]Deals (investment)'!$C:$C,'[1]Deals (investment)'!$B:$B,$A823,'[1]Deals (investment)'!$T:$T,AY$1)</f>
        <v>#VALUE!</v>
      </c>
      <c r="AZ823" s="17" t="e">
        <f>SUMIFS('[1]Deals (investment)'!$C:$C,'[1]Deals (investment)'!$B:$B,$A823,'[1]Deals (investment)'!$T:$T,AZ$1)</f>
        <v>#VALUE!</v>
      </c>
      <c r="BA823" s="17" t="e">
        <f>SUMIFS('[1]Deals (investment)'!$C:$C,'[1]Deals (investment)'!$B:$B,$A823,'[1]Deals (investment)'!$T:$T,BA$1)</f>
        <v>#VALUE!</v>
      </c>
      <c r="BB823" s="17" t="e">
        <f>SUMIFS('[1]Deals (investment)'!$C:$C,'[1]Deals (investment)'!$B:$B,$A823,'[1]Deals (investment)'!$T:$T,BB$1)</f>
        <v>#VALUE!</v>
      </c>
      <c r="BC823" s="17" t="e">
        <f>SUMIFS('[1]Deals (Exits)'!$C:$C,'[1]Deals (Exits)'!$B:$B,$A823)</f>
        <v>#VALUE!</v>
      </c>
      <c r="BD823" s="17" t="e">
        <f>SUMIFS('[1]Deals (investment)'!$C:$C,'[1]Deals (investment)'!$B:$B,$A823,'[1]Deals (investment)'!$V:$V,BD$1)</f>
        <v>#VALUE!</v>
      </c>
      <c r="BE823" s="17" t="e">
        <f>SUMIFS('[1]Deals (investment)'!$C:$C,'[1]Deals (investment)'!$B:$B,$A823,'[1]Deals (investment)'!$V:$V,BE$1)</f>
        <v>#VALUE!</v>
      </c>
      <c r="BF823" s="17" t="e">
        <f>SUMIFS('[1]Deals (investment)'!$C:$C,'[1]Deals (investment)'!$B:$B,$A823,'[1]Deals (investment)'!$V:$V,BF$1)</f>
        <v>#VALUE!</v>
      </c>
      <c r="BG823" s="17" t="e">
        <f>SUMIFS('[1]Deals (investment)'!$C:$C,'[1]Deals (investment)'!$B:$B,$A823,'[1]Deals (investment)'!$V:$V,BG$1)</f>
        <v>#VALUE!</v>
      </c>
      <c r="BH823" s="17" t="e">
        <f>SUMIFS('[1]Deals (investment)'!$C:$C,'[1]Deals (investment)'!$B:$B,$A823,'[1]Deals (investment)'!$V:$V,BH$1)</f>
        <v>#VALUE!</v>
      </c>
      <c r="BI823" s="17" t="e">
        <f>SUMIFS('[1]Deals (investment)'!$C:$C,'[1]Deals (investment)'!$B:$B,$A823,'[1]Deals (investment)'!$V:$V,BI$1)</f>
        <v>#VALUE!</v>
      </c>
      <c r="BJ823" s="17" t="e">
        <f>SUMIFS('[1]Deals (investment)'!$C:$C,'[1]Deals (investment)'!$B:$B,$A823,'[1]Deals (investment)'!$V:$V,BJ$1)</f>
        <v>#VALUE!</v>
      </c>
      <c r="BK823" s="17" t="e">
        <f>SUMIFS('[1]Deals (investment)'!$C:$C,'[1]Deals (investment)'!$B:$B,$A823,'[1]Deals (investment)'!$V:$V,BK$1)</f>
        <v>#VALUE!</v>
      </c>
      <c r="BL823" s="17" t="e">
        <f>SUMIFS('[1]Deals (investment)'!$C:$C,'[1]Deals (investment)'!$B:$B,$A823,'[1]Deals (investment)'!$V:$V,BL$1)</f>
        <v>#VALUE!</v>
      </c>
      <c r="BM823" s="17" t="e">
        <f>SUMIFS('[1]Deals (investment)'!$C:$C,'[1]Deals (investment)'!$B:$B,$A823,'[1]Deals (investment)'!$V:$V,BM$1)</f>
        <v>#VALUE!</v>
      </c>
      <c r="BN823" s="15"/>
      <c r="BO823" s="15"/>
      <c r="BP823" s="22"/>
      <c r="BQ823" s="15"/>
      <c r="BR823" s="15"/>
      <c r="BS823" s="15"/>
      <c r="BT823" s="15"/>
      <c r="BU823" s="15"/>
      <c r="BV823" s="15"/>
      <c r="BW823" s="15"/>
      <c r="BX823" s="15"/>
      <c r="BY823" s="15"/>
      <c r="BZ823" s="15"/>
      <c r="CA823" s="15"/>
      <c r="CB823" s="15"/>
      <c r="CC823" s="15"/>
      <c r="CD823" s="15" t="str">
        <f t="shared" si="124"/>
        <v>DriversngDriversng has been providing on-demand drivers, recruited onlineActive</v>
      </c>
      <c r="CE823" s="15"/>
      <c r="CF823" s="15"/>
      <c r="CG823" s="15"/>
      <c r="CH823" s="15"/>
      <c r="CI823" s="15"/>
      <c r="CJ823" s="15"/>
    </row>
    <row r="824" spans="1:88" ht="12.75">
      <c r="A824" s="21" t="s">
        <v>5880</v>
      </c>
      <c r="B824" s="15"/>
      <c r="C824" s="15" t="s">
        <v>58</v>
      </c>
      <c r="D824" s="16"/>
      <c r="E824" s="15" t="s">
        <v>59</v>
      </c>
      <c r="F824" s="15"/>
      <c r="G824" s="15" t="s">
        <v>61</v>
      </c>
      <c r="H824" s="15"/>
      <c r="I824" s="15" t="s">
        <v>61</v>
      </c>
      <c r="J824" s="15"/>
      <c r="K824" s="17" t="e">
        <f t="shared" si="105"/>
        <v>#VALUE!</v>
      </c>
      <c r="L824" s="15"/>
      <c r="M824" s="18" t="e">
        <f t="shared" si="95"/>
        <v>#VALUE!</v>
      </c>
      <c r="N824" s="15"/>
      <c r="O824" s="15"/>
      <c r="P824" s="15"/>
      <c r="Q824" s="15"/>
      <c r="R824" s="15"/>
      <c r="S824" s="19"/>
      <c r="T824" s="15"/>
      <c r="U824" s="17"/>
      <c r="V824" s="15"/>
      <c r="W824" s="15"/>
      <c r="X824" s="15" t="s">
        <v>134</v>
      </c>
      <c r="Y824" s="15"/>
      <c r="AB824" s="20"/>
      <c r="AC824" s="27" t="s">
        <v>5881</v>
      </c>
      <c r="AD824" s="27" t="s">
        <v>5882</v>
      </c>
      <c r="AE824" s="21" t="s">
        <v>5883</v>
      </c>
      <c r="AF824" s="21" t="s">
        <v>5884</v>
      </c>
      <c r="AG824" s="22">
        <f t="shared" si="123"/>
        <v>0.35483870967741937</v>
      </c>
      <c r="AH824" s="15" t="str">
        <f t="shared" si="118"/>
        <v/>
      </c>
      <c r="AI824" s="35" t="str">
        <f>VLOOKUP(A824,'[1]Deals (investment)'!$B$2:$Z$1497,1,FALSE)</f>
        <v>Driversng.com</v>
      </c>
      <c r="AJ824" s="22">
        <f>VLOOKUP(A824,'[1]Deals (investment)'!$B$2:$Z$870,15,FALSE)</f>
        <v>0</v>
      </c>
      <c r="AK824" s="17" t="e">
        <f>VLOOKUP(A824,'[1]Deals (Exits)'!B:B,1,FALSE)</f>
        <v>#N/A</v>
      </c>
      <c r="AL824" s="23">
        <f>VLOOKUP(G824,[1]Lookups!$V$3:$Y$197,4,FALSE)</f>
        <v>0</v>
      </c>
      <c r="AM824" s="17" t="str">
        <f>VLOOKUP(X824,[1]Lookups!$B$3:$C$200,2,FALSE)</f>
        <v>Transport &amp; Logistics</v>
      </c>
      <c r="AN824" s="17" t="e">
        <f>VLOOKUP(R824,[1]Lookups!$H$3:$I$69,2,FALSE)</f>
        <v>#N/A</v>
      </c>
      <c r="AO824" s="17" t="e">
        <f>VLOOKUP(T824,[1]Lookups!$H$3:$I$69,2,FALSE)</f>
        <v>#N/A</v>
      </c>
      <c r="AP824" s="17" t="e">
        <f>VLOOKUP(AN824,[1]Lookups!$N$3:$O$11,2,FALSE)</f>
        <v>#N/A</v>
      </c>
      <c r="AQ824" s="18" t="e">
        <f>COUNTIFS('[1]Deals (investment)'!$B:$B,$A824)</f>
        <v>#VALUE!</v>
      </c>
      <c r="AR824" s="18" t="e">
        <f>COUNTIFS('[1]Deals (investment)'!$B:$B,$A824,'[1]Deals (investment)'!$T:$T,$AW$1)+COUNTIFS('[1]Deals (investment)'!$B:$B,$A824,'[1]Deals (investment)'!$T:$T,$AX$1)+COUNTIFS('[1]Deals (investment)'!$B:$B,$A824,'[1]Deals (investment)'!$T:$T,$AY$1)</f>
        <v>#VALUE!</v>
      </c>
      <c r="AS824" s="17" t="e">
        <f>SUMIFS('[1]Deals (investment)'!$C:$C,'[1]Deals (investment)'!$B:$B,$A824)</f>
        <v>#VALUE!</v>
      </c>
      <c r="AT824" s="17" t="e">
        <f t="shared" si="106"/>
        <v>#VALUE!</v>
      </c>
      <c r="AU824" s="18" t="e">
        <f>COUNTIF('[1]Deals (Exits)'!$B:$B,A824)</f>
        <v>#VALUE!</v>
      </c>
      <c r="AV824" s="17" t="e">
        <f>SUMIFS('[1]Deals (investment)'!$C:$C,'[1]Deals (investment)'!$B:$B,$A824,'[1]Deals (investment)'!$T:$T,AV$1)</f>
        <v>#VALUE!</v>
      </c>
      <c r="AW824" s="17" t="e">
        <f>SUMIFS('[1]Deals (investment)'!$C:$C,'[1]Deals (investment)'!$B:$B,$A824,'[1]Deals (investment)'!$T:$T,AW$1)</f>
        <v>#VALUE!</v>
      </c>
      <c r="AX824" s="17" t="e">
        <f>SUMIFS('[1]Deals (investment)'!$C:$C,'[1]Deals (investment)'!$B:$B,$A824,'[1]Deals (investment)'!$T:$T,AX$1)</f>
        <v>#VALUE!</v>
      </c>
      <c r="AY824" s="17" t="e">
        <f>SUMIFS('[1]Deals (investment)'!$C:$C,'[1]Deals (investment)'!$B:$B,$A824,'[1]Deals (investment)'!$T:$T,AY$1)</f>
        <v>#VALUE!</v>
      </c>
      <c r="AZ824" s="17" t="e">
        <f>SUMIFS('[1]Deals (investment)'!$C:$C,'[1]Deals (investment)'!$B:$B,$A824,'[1]Deals (investment)'!$T:$T,AZ$1)</f>
        <v>#VALUE!</v>
      </c>
      <c r="BA824" s="17" t="e">
        <f>SUMIFS('[1]Deals (investment)'!$C:$C,'[1]Deals (investment)'!$B:$B,$A824,'[1]Deals (investment)'!$T:$T,BA$1)</f>
        <v>#VALUE!</v>
      </c>
      <c r="BB824" s="17" t="e">
        <f>SUMIFS('[1]Deals (investment)'!$C:$C,'[1]Deals (investment)'!$B:$B,$A824,'[1]Deals (investment)'!$T:$T,BB$1)</f>
        <v>#VALUE!</v>
      </c>
      <c r="BC824" s="17" t="e">
        <f>SUMIFS('[1]Deals (Exits)'!$C:$C,'[1]Deals (Exits)'!$B:$B,$A824)</f>
        <v>#VALUE!</v>
      </c>
      <c r="BD824" s="17" t="e">
        <f>SUMIFS('[1]Deals (investment)'!$C:$C,'[1]Deals (investment)'!$B:$B,$A824,'[1]Deals (investment)'!$V:$V,BD$1)</f>
        <v>#VALUE!</v>
      </c>
      <c r="BE824" s="17" t="e">
        <f>SUMIFS('[1]Deals (investment)'!$C:$C,'[1]Deals (investment)'!$B:$B,$A824,'[1]Deals (investment)'!$V:$V,BE$1)</f>
        <v>#VALUE!</v>
      </c>
      <c r="BF824" s="17" t="e">
        <f>SUMIFS('[1]Deals (investment)'!$C:$C,'[1]Deals (investment)'!$B:$B,$A824,'[1]Deals (investment)'!$V:$V,BF$1)</f>
        <v>#VALUE!</v>
      </c>
      <c r="BG824" s="17" t="e">
        <f>SUMIFS('[1]Deals (investment)'!$C:$C,'[1]Deals (investment)'!$B:$B,$A824,'[1]Deals (investment)'!$V:$V,BG$1)</f>
        <v>#VALUE!</v>
      </c>
      <c r="BH824" s="17" t="e">
        <f>SUMIFS('[1]Deals (investment)'!$C:$C,'[1]Deals (investment)'!$B:$B,$A824,'[1]Deals (investment)'!$V:$V,BH$1)</f>
        <v>#VALUE!</v>
      </c>
      <c r="BI824" s="17" t="e">
        <f>SUMIFS('[1]Deals (investment)'!$C:$C,'[1]Deals (investment)'!$B:$B,$A824,'[1]Deals (investment)'!$V:$V,BI$1)</f>
        <v>#VALUE!</v>
      </c>
      <c r="BJ824" s="17" t="e">
        <f>SUMIFS('[1]Deals (investment)'!$C:$C,'[1]Deals (investment)'!$B:$B,$A824,'[1]Deals (investment)'!$V:$V,BJ$1)</f>
        <v>#VALUE!</v>
      </c>
      <c r="BK824" s="17" t="e">
        <f>SUMIFS('[1]Deals (investment)'!$C:$C,'[1]Deals (investment)'!$B:$B,$A824,'[1]Deals (investment)'!$V:$V,BK$1)</f>
        <v>#VALUE!</v>
      </c>
      <c r="BL824" s="17" t="e">
        <f>SUMIFS('[1]Deals (investment)'!$C:$C,'[1]Deals (investment)'!$B:$B,$A824,'[1]Deals (investment)'!$V:$V,BL$1)</f>
        <v>#VALUE!</v>
      </c>
      <c r="BM824" s="17" t="e">
        <f>SUMIFS('[1]Deals (investment)'!$C:$C,'[1]Deals (investment)'!$B:$B,$A824,'[1]Deals (investment)'!$V:$V,BM$1)</f>
        <v>#VALUE!</v>
      </c>
      <c r="BN824" s="15"/>
      <c r="BO824" s="15"/>
      <c r="BP824" s="22"/>
      <c r="BQ824" s="15"/>
      <c r="BR824" s="15"/>
      <c r="BS824" s="15"/>
      <c r="BT824" s="15"/>
      <c r="BU824" s="15"/>
      <c r="BV824" s="15"/>
      <c r="BW824" s="15"/>
      <c r="BX824" s="15"/>
      <c r="BY824" s="15"/>
      <c r="BZ824" s="15"/>
      <c r="CA824" s="15"/>
      <c r="CB824" s="15"/>
      <c r="CC824" s="15"/>
      <c r="CD824" s="15" t="str">
        <f t="shared" si="124"/>
        <v>Driversng.comActive</v>
      </c>
      <c r="CE824" s="15"/>
      <c r="CF824" s="15"/>
      <c r="CG824" s="15"/>
      <c r="CH824" s="15"/>
      <c r="CI824" s="15"/>
      <c r="CJ824" s="15"/>
    </row>
    <row r="825" spans="1:88" ht="12.75">
      <c r="A825" s="15" t="s">
        <v>5885</v>
      </c>
      <c r="B825" s="15" t="s">
        <v>5886</v>
      </c>
      <c r="C825" s="15" t="s">
        <v>58</v>
      </c>
      <c r="D825" s="16">
        <v>2016</v>
      </c>
      <c r="E825" s="15" t="s">
        <v>5887</v>
      </c>
      <c r="F825" s="15"/>
      <c r="G825" s="15"/>
      <c r="H825" s="15"/>
      <c r="I825" s="15"/>
      <c r="J825" s="15"/>
      <c r="K825" s="17" t="e">
        <f t="shared" si="105"/>
        <v>#VALUE!</v>
      </c>
      <c r="L825" s="15"/>
      <c r="M825" s="18" t="e">
        <f t="shared" si="95"/>
        <v>#VALUE!</v>
      </c>
      <c r="N825" s="15"/>
      <c r="O825" s="15"/>
      <c r="P825" s="15"/>
      <c r="Q825" s="15"/>
      <c r="R825" s="15"/>
      <c r="S825" s="19"/>
      <c r="T825" s="15"/>
      <c r="U825" s="17"/>
      <c r="V825" s="15" t="s">
        <v>312</v>
      </c>
      <c r="W825" s="15"/>
      <c r="X825" s="15" t="s">
        <v>5888</v>
      </c>
      <c r="Y825" s="15" t="s">
        <v>5889</v>
      </c>
      <c r="AB825" s="20"/>
      <c r="AC825" s="21" t="s">
        <v>5890</v>
      </c>
      <c r="AD825" s="21" t="s">
        <v>5891</v>
      </c>
      <c r="AE825" s="21" t="s">
        <v>5892</v>
      </c>
      <c r="AF825" s="21" t="s">
        <v>5893</v>
      </c>
      <c r="AG825" s="22">
        <f t="shared" si="123"/>
        <v>0.41935483870967744</v>
      </c>
      <c r="AH825" s="15" t="str">
        <f t="shared" si="118"/>
        <v/>
      </c>
      <c r="AI825" s="22" t="e">
        <f>VLOOKUP(A825,'[1]Deals (investment)'!$B$2:$Z$1497,1,FALSE)</f>
        <v>#N/A</v>
      </c>
      <c r="AJ825" s="22" t="e">
        <f>VLOOKUP(A825,'[1]Deals (investment)'!$B$2:$Z$870,15,FALSE)</f>
        <v>#N/A</v>
      </c>
      <c r="AK825" s="17" t="e">
        <f>VLOOKUP(A825,'[1]Deals (Exits)'!B:B,1,FALSE)</f>
        <v>#N/A</v>
      </c>
      <c r="AL825" s="23" t="e">
        <f>VLOOKUP(G825,[1]Lookups!$V$3:$Y$197,4,FALSE)</f>
        <v>#N/A</v>
      </c>
      <c r="AM825" s="17" t="str">
        <f>VLOOKUP(X825,[1]Lookups!$B$3:$C$200,2,FALSE)</f>
        <v>Other Technologies &amp; Information Technology</v>
      </c>
      <c r="AN825" s="17" t="e">
        <f>VLOOKUP(R825,[1]Lookups!$H$3:$I$69,2,FALSE)</f>
        <v>#N/A</v>
      </c>
      <c r="AO825" s="17" t="e">
        <f>VLOOKUP(T825,[1]Lookups!$H$3:$I$69,2,FALSE)</f>
        <v>#N/A</v>
      </c>
      <c r="AP825" s="17" t="e">
        <f>VLOOKUP(AN825,[1]Lookups!$N$3:$O$11,2,FALSE)</f>
        <v>#N/A</v>
      </c>
      <c r="AQ825" s="18" t="e">
        <f>COUNTIFS('[1]Deals (investment)'!$B:$B,$A825)</f>
        <v>#VALUE!</v>
      </c>
      <c r="AR825" s="18" t="e">
        <f>COUNTIFS('[1]Deals (investment)'!$B:$B,$A825,'[1]Deals (investment)'!$T:$T,$AW$1)+COUNTIFS('[1]Deals (investment)'!$B:$B,$A825,'[1]Deals (investment)'!$T:$T,$AX$1)+COUNTIFS('[1]Deals (investment)'!$B:$B,$A825,'[1]Deals (investment)'!$T:$T,$AY$1)</f>
        <v>#VALUE!</v>
      </c>
      <c r="AS825" s="17" t="e">
        <f>SUMIFS('[1]Deals (investment)'!$C:$C,'[1]Deals (investment)'!$B:$B,$A825)</f>
        <v>#VALUE!</v>
      </c>
      <c r="AT825" s="17" t="e">
        <f t="shared" si="106"/>
        <v>#VALUE!</v>
      </c>
      <c r="AU825" s="18" t="e">
        <f>COUNTIF('[1]Deals (Exits)'!$B:$B,A825)</f>
        <v>#VALUE!</v>
      </c>
      <c r="AV825" s="17" t="e">
        <f>SUMIFS('[1]Deals (investment)'!$C:$C,'[1]Deals (investment)'!$B:$B,$A825,'[1]Deals (investment)'!$T:$T,AV$1)</f>
        <v>#VALUE!</v>
      </c>
      <c r="AW825" s="17" t="e">
        <f>SUMIFS('[1]Deals (investment)'!$C:$C,'[1]Deals (investment)'!$B:$B,$A825,'[1]Deals (investment)'!$T:$T,AW$1)</f>
        <v>#VALUE!</v>
      </c>
      <c r="AX825" s="17" t="e">
        <f>SUMIFS('[1]Deals (investment)'!$C:$C,'[1]Deals (investment)'!$B:$B,$A825,'[1]Deals (investment)'!$T:$T,AX$1)</f>
        <v>#VALUE!</v>
      </c>
      <c r="AY825" s="17" t="e">
        <f>SUMIFS('[1]Deals (investment)'!$C:$C,'[1]Deals (investment)'!$B:$B,$A825,'[1]Deals (investment)'!$T:$T,AY$1)</f>
        <v>#VALUE!</v>
      </c>
      <c r="AZ825" s="17" t="e">
        <f>SUMIFS('[1]Deals (investment)'!$C:$C,'[1]Deals (investment)'!$B:$B,$A825,'[1]Deals (investment)'!$T:$T,AZ$1)</f>
        <v>#VALUE!</v>
      </c>
      <c r="BA825" s="17" t="e">
        <f>SUMIFS('[1]Deals (investment)'!$C:$C,'[1]Deals (investment)'!$B:$B,$A825,'[1]Deals (investment)'!$T:$T,BA$1)</f>
        <v>#VALUE!</v>
      </c>
      <c r="BB825" s="17" t="e">
        <f>SUMIFS('[1]Deals (investment)'!$C:$C,'[1]Deals (investment)'!$B:$B,$A825,'[1]Deals (investment)'!$T:$T,BB$1)</f>
        <v>#VALUE!</v>
      </c>
      <c r="BC825" s="17" t="e">
        <f>SUMIFS('[1]Deals (Exits)'!$C:$C,'[1]Deals (Exits)'!$B:$B,$A825)</f>
        <v>#VALUE!</v>
      </c>
      <c r="BD825" s="17" t="e">
        <f>SUMIFS('[1]Deals (investment)'!$C:$C,'[1]Deals (investment)'!$B:$B,$A825,'[1]Deals (investment)'!$V:$V,BD$1)</f>
        <v>#VALUE!</v>
      </c>
      <c r="BE825" s="17" t="e">
        <f>SUMIFS('[1]Deals (investment)'!$C:$C,'[1]Deals (investment)'!$B:$B,$A825,'[1]Deals (investment)'!$V:$V,BE$1)</f>
        <v>#VALUE!</v>
      </c>
      <c r="BF825" s="17" t="e">
        <f>SUMIFS('[1]Deals (investment)'!$C:$C,'[1]Deals (investment)'!$B:$B,$A825,'[1]Deals (investment)'!$V:$V,BF$1)</f>
        <v>#VALUE!</v>
      </c>
      <c r="BG825" s="17" t="e">
        <f>SUMIFS('[1]Deals (investment)'!$C:$C,'[1]Deals (investment)'!$B:$B,$A825,'[1]Deals (investment)'!$V:$V,BG$1)</f>
        <v>#VALUE!</v>
      </c>
      <c r="BH825" s="17" t="e">
        <f>SUMIFS('[1]Deals (investment)'!$C:$C,'[1]Deals (investment)'!$B:$B,$A825,'[1]Deals (investment)'!$V:$V,BH$1)</f>
        <v>#VALUE!</v>
      </c>
      <c r="BI825" s="17" t="e">
        <f>SUMIFS('[1]Deals (investment)'!$C:$C,'[1]Deals (investment)'!$B:$B,$A825,'[1]Deals (investment)'!$V:$V,BI$1)</f>
        <v>#VALUE!</v>
      </c>
      <c r="BJ825" s="17" t="e">
        <f>SUMIFS('[1]Deals (investment)'!$C:$C,'[1]Deals (investment)'!$B:$B,$A825,'[1]Deals (investment)'!$V:$V,BJ$1)</f>
        <v>#VALUE!</v>
      </c>
      <c r="BK825" s="17" t="e">
        <f>SUMIFS('[1]Deals (investment)'!$C:$C,'[1]Deals (investment)'!$B:$B,$A825,'[1]Deals (investment)'!$V:$V,BK$1)</f>
        <v>#VALUE!</v>
      </c>
      <c r="BL825" s="17" t="e">
        <f>SUMIFS('[1]Deals (investment)'!$C:$C,'[1]Deals (investment)'!$B:$B,$A825,'[1]Deals (investment)'!$V:$V,BL$1)</f>
        <v>#VALUE!</v>
      </c>
      <c r="BM825" s="17" t="e">
        <f>SUMIFS('[1]Deals (investment)'!$C:$C,'[1]Deals (investment)'!$B:$B,$A825,'[1]Deals (investment)'!$V:$V,BM$1)</f>
        <v>#VALUE!</v>
      </c>
      <c r="BN825" s="15"/>
      <c r="BO825" s="15"/>
      <c r="BP825" s="22"/>
      <c r="BQ825" s="15"/>
      <c r="BR825" s="15"/>
      <c r="BS825" s="15"/>
      <c r="BT825" s="15"/>
      <c r="BU825" s="15"/>
      <c r="BV825" s="15"/>
      <c r="BW825" s="15"/>
      <c r="BX825" s="15"/>
      <c r="BY825" s="15"/>
      <c r="BZ825" s="15"/>
      <c r="CA825" s="15"/>
      <c r="CB825" s="15"/>
      <c r="CC825" s="15"/>
      <c r="CD825" s="15" t="str">
        <f t="shared" si="124"/>
        <v>DrofieDrofie is pocket size hover camera with follow me feature.Active</v>
      </c>
      <c r="CE825" s="15"/>
      <c r="CF825" s="15"/>
      <c r="CG825" s="15"/>
      <c r="CH825" s="15"/>
      <c r="CI825" s="15"/>
      <c r="CJ825" s="15"/>
    </row>
    <row r="826" spans="1:88" ht="12.75">
      <c r="A826" s="15" t="s">
        <v>5894</v>
      </c>
      <c r="B826" s="15"/>
      <c r="C826" s="15"/>
      <c r="D826" s="16"/>
      <c r="E826" s="15"/>
      <c r="F826" s="15"/>
      <c r="G826" s="15" t="s">
        <v>2719</v>
      </c>
      <c r="H826" s="15"/>
      <c r="I826" s="15" t="s">
        <v>2719</v>
      </c>
      <c r="J826" s="15"/>
      <c r="K826" s="17" t="e">
        <f t="shared" si="105"/>
        <v>#VALUE!</v>
      </c>
      <c r="L826" s="15"/>
      <c r="M826" s="18" t="e">
        <f t="shared" si="95"/>
        <v>#VALUE!</v>
      </c>
      <c r="N826" s="15"/>
      <c r="O826" s="15"/>
      <c r="P826" s="15"/>
      <c r="Q826" s="24" t="e">
        <f ca="1">_xludf.MAXIFS('[1]Deals (investment)'!A:A,'[1]Deals (investment)'!B:B,A826)</f>
        <v>#NAME?</v>
      </c>
      <c r="R826" s="15"/>
      <c r="S826" s="19"/>
      <c r="T826" s="15"/>
      <c r="U826" s="17"/>
      <c r="V826" s="15"/>
      <c r="W826" s="15"/>
      <c r="X826" s="15" t="s">
        <v>5895</v>
      </c>
      <c r="Y826" s="15"/>
      <c r="AB826" s="20"/>
      <c r="AC826" s="15"/>
      <c r="AD826" s="15"/>
      <c r="AE826" s="15"/>
      <c r="AF826" s="15"/>
      <c r="AG826" s="22">
        <f t="shared" ca="1" si="123"/>
        <v>0.19354838709677419</v>
      </c>
      <c r="AH826" s="15" t="str">
        <f t="shared" si="118"/>
        <v/>
      </c>
      <c r="AI826" s="22" t="e">
        <f>VLOOKUP(A826,'[1]Deals (investment)'!$B$2:$Z$1497,1,FALSE)</f>
        <v>#N/A</v>
      </c>
      <c r="AJ826" s="22" t="e">
        <f>VLOOKUP(A826,'[1]Deals (investment)'!$B$2:$Z$870,15,FALSE)</f>
        <v>#N/A</v>
      </c>
      <c r="AK826" s="17" t="e">
        <f>VLOOKUP(A826,'[1]Deals (Exits)'!B:B,1,FALSE)</f>
        <v>#N/A</v>
      </c>
      <c r="AL826" s="23">
        <f>VLOOKUP(G826,[1]Lookups!$V$3:$Y$197,4,FALSE)</f>
        <v>0</v>
      </c>
      <c r="AM826" s="17" t="str">
        <f>VLOOKUP(X826,[1]Lookups!$B$3:$C$200,2,FALSE)</f>
        <v>Other Technologies &amp; Information Technology</v>
      </c>
      <c r="AN826" s="17" t="e">
        <f>VLOOKUP(R826,[1]Lookups!$H$3:$I$69,2,FALSE)</f>
        <v>#N/A</v>
      </c>
      <c r="AO826" s="17" t="e">
        <f>VLOOKUP(T826,[1]Lookups!$H$3:$I$69,2,FALSE)</f>
        <v>#N/A</v>
      </c>
      <c r="AP826" s="17" t="e">
        <f>VLOOKUP(AN826,[1]Lookups!$N$3:$O$11,2,FALSE)</f>
        <v>#N/A</v>
      </c>
      <c r="AQ826" s="18" t="e">
        <f>COUNTIFS('[1]Deals (investment)'!$B:$B,$A826)</f>
        <v>#VALUE!</v>
      </c>
      <c r="AR826" s="18" t="e">
        <f>COUNTIFS('[1]Deals (investment)'!$B:$B,$A826,'[1]Deals (investment)'!$T:$T,$AW$1)+COUNTIFS('[1]Deals (investment)'!$B:$B,$A826,'[1]Deals (investment)'!$T:$T,$AX$1)+COUNTIFS('[1]Deals (investment)'!$B:$B,$A826,'[1]Deals (investment)'!$T:$T,$AY$1)</f>
        <v>#VALUE!</v>
      </c>
      <c r="AS826" s="17" t="e">
        <f>SUMIFS('[1]Deals (investment)'!$C:$C,'[1]Deals (investment)'!$B:$B,$A826)</f>
        <v>#VALUE!</v>
      </c>
      <c r="AT826" s="17" t="e">
        <f t="shared" si="106"/>
        <v>#VALUE!</v>
      </c>
      <c r="AU826" s="18" t="e">
        <f>COUNTIF('[1]Deals (Exits)'!$B:$B,A826)</f>
        <v>#VALUE!</v>
      </c>
      <c r="AV826" s="17" t="e">
        <f>SUMIFS('[1]Deals (investment)'!$C:$C,'[1]Deals (investment)'!$B:$B,$A826,'[1]Deals (investment)'!$T:$T,AV$1)</f>
        <v>#VALUE!</v>
      </c>
      <c r="AW826" s="17" t="e">
        <f>SUMIFS('[1]Deals (investment)'!$C:$C,'[1]Deals (investment)'!$B:$B,$A826,'[1]Deals (investment)'!$T:$T,AW$1)</f>
        <v>#VALUE!</v>
      </c>
      <c r="AX826" s="17" t="e">
        <f>SUMIFS('[1]Deals (investment)'!$C:$C,'[1]Deals (investment)'!$B:$B,$A826,'[1]Deals (investment)'!$T:$T,AX$1)</f>
        <v>#VALUE!</v>
      </c>
      <c r="AY826" s="17" t="e">
        <f>SUMIFS('[1]Deals (investment)'!$C:$C,'[1]Deals (investment)'!$B:$B,$A826,'[1]Deals (investment)'!$T:$T,AY$1)</f>
        <v>#VALUE!</v>
      </c>
      <c r="AZ826" s="17" t="e">
        <f>SUMIFS('[1]Deals (investment)'!$C:$C,'[1]Deals (investment)'!$B:$B,$A826,'[1]Deals (investment)'!$T:$T,AZ$1)</f>
        <v>#VALUE!</v>
      </c>
      <c r="BA826" s="17" t="e">
        <f>SUMIFS('[1]Deals (investment)'!$C:$C,'[1]Deals (investment)'!$B:$B,$A826,'[1]Deals (investment)'!$T:$T,BA$1)</f>
        <v>#VALUE!</v>
      </c>
      <c r="BB826" s="17" t="e">
        <f>SUMIFS('[1]Deals (investment)'!$C:$C,'[1]Deals (investment)'!$B:$B,$A826,'[1]Deals (investment)'!$T:$T,BB$1)</f>
        <v>#VALUE!</v>
      </c>
      <c r="BC826" s="17" t="e">
        <f>SUMIFS('[1]Deals (Exits)'!$C:$C,'[1]Deals (Exits)'!$B:$B,$A826)</f>
        <v>#VALUE!</v>
      </c>
      <c r="BD826" s="17" t="e">
        <f>SUMIFS('[1]Deals (investment)'!$C:$C,'[1]Deals (investment)'!$B:$B,$A826,'[1]Deals (investment)'!$V:$V,BD$1)</f>
        <v>#VALUE!</v>
      </c>
      <c r="BE826" s="17" t="e">
        <f>SUMIFS('[1]Deals (investment)'!$C:$C,'[1]Deals (investment)'!$B:$B,$A826,'[1]Deals (investment)'!$V:$V,BE$1)</f>
        <v>#VALUE!</v>
      </c>
      <c r="BF826" s="17" t="e">
        <f>SUMIFS('[1]Deals (investment)'!$C:$C,'[1]Deals (investment)'!$B:$B,$A826,'[1]Deals (investment)'!$V:$V,BF$1)</f>
        <v>#VALUE!</v>
      </c>
      <c r="BG826" s="17" t="e">
        <f>SUMIFS('[1]Deals (investment)'!$C:$C,'[1]Deals (investment)'!$B:$B,$A826,'[1]Deals (investment)'!$V:$V,BG$1)</f>
        <v>#VALUE!</v>
      </c>
      <c r="BH826" s="17" t="e">
        <f>SUMIFS('[1]Deals (investment)'!$C:$C,'[1]Deals (investment)'!$B:$B,$A826,'[1]Deals (investment)'!$V:$V,BH$1)</f>
        <v>#VALUE!</v>
      </c>
      <c r="BI826" s="17" t="e">
        <f>SUMIFS('[1]Deals (investment)'!$C:$C,'[1]Deals (investment)'!$B:$B,$A826,'[1]Deals (investment)'!$V:$V,BI$1)</f>
        <v>#VALUE!</v>
      </c>
      <c r="BJ826" s="17" t="e">
        <f>SUMIFS('[1]Deals (investment)'!$C:$C,'[1]Deals (investment)'!$B:$B,$A826,'[1]Deals (investment)'!$V:$V,BJ$1)</f>
        <v>#VALUE!</v>
      </c>
      <c r="BK826" s="17" t="e">
        <f>SUMIFS('[1]Deals (investment)'!$C:$C,'[1]Deals (investment)'!$B:$B,$A826,'[1]Deals (investment)'!$V:$V,BK$1)</f>
        <v>#VALUE!</v>
      </c>
      <c r="BL826" s="17" t="e">
        <f>SUMIFS('[1]Deals (investment)'!$C:$C,'[1]Deals (investment)'!$B:$B,$A826,'[1]Deals (investment)'!$V:$V,BL$1)</f>
        <v>#VALUE!</v>
      </c>
      <c r="BM826" s="17" t="e">
        <f>SUMIFS('[1]Deals (investment)'!$C:$C,'[1]Deals (investment)'!$B:$B,$A826,'[1]Deals (investment)'!$V:$V,BM$1)</f>
        <v>#VALUE!</v>
      </c>
      <c r="BN826" s="15"/>
      <c r="BO826" s="15"/>
      <c r="BP826" s="22"/>
      <c r="BQ826" s="15"/>
      <c r="BR826" s="15"/>
      <c r="BS826" s="15"/>
      <c r="BT826" s="15"/>
      <c r="BU826" s="15"/>
      <c r="BV826" s="15"/>
      <c r="BW826" s="15"/>
      <c r="BX826" s="15"/>
      <c r="BY826" s="15"/>
      <c r="BZ826" s="15"/>
      <c r="CA826" s="15"/>
      <c r="CB826" s="15"/>
      <c r="CC826" s="15"/>
      <c r="CD826" s="15"/>
      <c r="CE826" s="15"/>
      <c r="CF826" s="15"/>
      <c r="CG826" s="15"/>
      <c r="CH826" s="15"/>
      <c r="CI826" s="15"/>
      <c r="CJ826" s="15"/>
    </row>
    <row r="827" spans="1:88" ht="12.75">
      <c r="A827" s="15" t="s">
        <v>5896</v>
      </c>
      <c r="B827" s="15" t="s">
        <v>5897</v>
      </c>
      <c r="C827" s="15" t="s">
        <v>58</v>
      </c>
      <c r="D827" s="16">
        <v>2019</v>
      </c>
      <c r="E827" s="15" t="s">
        <v>1086</v>
      </c>
      <c r="F827" s="15"/>
      <c r="G827" s="15" t="s">
        <v>891</v>
      </c>
      <c r="H827" s="15"/>
      <c r="I827" s="15" t="s">
        <v>891</v>
      </c>
      <c r="J827" s="15"/>
      <c r="K827" s="17" t="e">
        <f t="shared" si="105"/>
        <v>#VALUE!</v>
      </c>
      <c r="L827" s="15"/>
      <c r="M827" s="18" t="e">
        <f t="shared" si="95"/>
        <v>#VALUE!</v>
      </c>
      <c r="N827" s="15"/>
      <c r="O827" s="15"/>
      <c r="P827" s="15"/>
      <c r="Q827" s="15"/>
      <c r="R827" s="15"/>
      <c r="S827" s="19"/>
      <c r="T827" s="15"/>
      <c r="U827" s="17"/>
      <c r="V827" s="15" t="s">
        <v>5898</v>
      </c>
      <c r="W827" s="15"/>
      <c r="X827" s="15" t="s">
        <v>657</v>
      </c>
      <c r="Y827" s="15" t="s">
        <v>3554</v>
      </c>
      <c r="AB827" s="20"/>
      <c r="AC827" s="15"/>
      <c r="AD827" s="15"/>
      <c r="AE827" s="21" t="s">
        <v>5899</v>
      </c>
      <c r="AF827" s="21" t="s">
        <v>5900</v>
      </c>
      <c r="AG827" s="22">
        <f t="shared" si="123"/>
        <v>0.41935483870967744</v>
      </c>
      <c r="AH827" s="15" t="str">
        <f t="shared" si="118"/>
        <v/>
      </c>
      <c r="AI827" s="22" t="e">
        <f>VLOOKUP(A827,'[1]Deals (investment)'!$B$2:$Z$1497,1,FALSE)</f>
        <v>#N/A</v>
      </c>
      <c r="AJ827" s="22" t="e">
        <f>VLOOKUP(A827,'[1]Deals (investment)'!$B$2:$Z$870,15,FALSE)</f>
        <v>#N/A</v>
      </c>
      <c r="AK827" s="17" t="e">
        <f>VLOOKUP(A827,'[1]Deals (Exits)'!B:B,1,FALSE)</f>
        <v>#N/A</v>
      </c>
      <c r="AL827" s="23">
        <f>VLOOKUP(G827,[1]Lookups!$V$3:$Y$197,4,FALSE)</f>
        <v>0</v>
      </c>
      <c r="AM827" s="17" t="str">
        <f>VLOOKUP(X827,[1]Lookups!$B$3:$C$200,2,FALSE)</f>
        <v>Emerging Technologies</v>
      </c>
      <c r="AN827" s="17" t="e">
        <f>VLOOKUP(R827,[1]Lookups!$H$3:$I$69,2,FALSE)</f>
        <v>#N/A</v>
      </c>
      <c r="AO827" s="17" t="e">
        <f>VLOOKUP(T827,[1]Lookups!$H$3:$I$69,2,FALSE)</f>
        <v>#N/A</v>
      </c>
      <c r="AP827" s="17" t="e">
        <f>VLOOKUP(AN827,[1]Lookups!$N$3:$O$11,2,FALSE)</f>
        <v>#N/A</v>
      </c>
      <c r="AQ827" s="18" t="e">
        <f>COUNTIFS('[1]Deals (investment)'!$B:$B,$A827)</f>
        <v>#VALUE!</v>
      </c>
      <c r="AR827" s="18" t="e">
        <f>COUNTIFS('[1]Deals (investment)'!$B:$B,$A827,'[1]Deals (investment)'!$T:$T,$AW$1)+COUNTIFS('[1]Deals (investment)'!$B:$B,$A827,'[1]Deals (investment)'!$T:$T,$AX$1)+COUNTIFS('[1]Deals (investment)'!$B:$B,$A827,'[1]Deals (investment)'!$T:$T,$AY$1)</f>
        <v>#VALUE!</v>
      </c>
      <c r="AS827" s="17" t="e">
        <f>SUMIFS('[1]Deals (investment)'!$C:$C,'[1]Deals (investment)'!$B:$B,$A827)</f>
        <v>#VALUE!</v>
      </c>
      <c r="AT827" s="17" t="e">
        <f t="shared" si="106"/>
        <v>#VALUE!</v>
      </c>
      <c r="AU827" s="18" t="e">
        <f>COUNTIF('[1]Deals (Exits)'!$B:$B,A827)</f>
        <v>#VALUE!</v>
      </c>
      <c r="AV827" s="17" t="e">
        <f>SUMIFS('[1]Deals (investment)'!$C:$C,'[1]Deals (investment)'!$B:$B,$A827,'[1]Deals (investment)'!$T:$T,AV$1)</f>
        <v>#VALUE!</v>
      </c>
      <c r="AW827" s="17" t="e">
        <f>SUMIFS('[1]Deals (investment)'!$C:$C,'[1]Deals (investment)'!$B:$B,$A827,'[1]Deals (investment)'!$T:$T,AW$1)</f>
        <v>#VALUE!</v>
      </c>
      <c r="AX827" s="17" t="e">
        <f>SUMIFS('[1]Deals (investment)'!$C:$C,'[1]Deals (investment)'!$B:$B,$A827,'[1]Deals (investment)'!$T:$T,AX$1)</f>
        <v>#VALUE!</v>
      </c>
      <c r="AY827" s="17" t="e">
        <f>SUMIFS('[1]Deals (investment)'!$C:$C,'[1]Deals (investment)'!$B:$B,$A827,'[1]Deals (investment)'!$T:$T,AY$1)</f>
        <v>#VALUE!</v>
      </c>
      <c r="AZ827" s="17" t="e">
        <f>SUMIFS('[1]Deals (investment)'!$C:$C,'[1]Deals (investment)'!$B:$B,$A827,'[1]Deals (investment)'!$T:$T,AZ$1)</f>
        <v>#VALUE!</v>
      </c>
      <c r="BA827" s="17" t="e">
        <f>SUMIFS('[1]Deals (investment)'!$C:$C,'[1]Deals (investment)'!$B:$B,$A827,'[1]Deals (investment)'!$T:$T,BA$1)</f>
        <v>#VALUE!</v>
      </c>
      <c r="BB827" s="17" t="e">
        <f>SUMIFS('[1]Deals (investment)'!$C:$C,'[1]Deals (investment)'!$B:$B,$A827,'[1]Deals (investment)'!$T:$T,BB$1)</f>
        <v>#VALUE!</v>
      </c>
      <c r="BC827" s="17" t="e">
        <f>SUMIFS('[1]Deals (Exits)'!$C:$C,'[1]Deals (Exits)'!$B:$B,$A827)</f>
        <v>#VALUE!</v>
      </c>
      <c r="BD827" s="17" t="e">
        <f>SUMIFS('[1]Deals (investment)'!$C:$C,'[1]Deals (investment)'!$B:$B,$A827,'[1]Deals (investment)'!$V:$V,BD$1)</f>
        <v>#VALUE!</v>
      </c>
      <c r="BE827" s="17" t="e">
        <f>SUMIFS('[1]Deals (investment)'!$C:$C,'[1]Deals (investment)'!$B:$B,$A827,'[1]Deals (investment)'!$V:$V,BE$1)</f>
        <v>#VALUE!</v>
      </c>
      <c r="BF827" s="17" t="e">
        <f>SUMIFS('[1]Deals (investment)'!$C:$C,'[1]Deals (investment)'!$B:$B,$A827,'[1]Deals (investment)'!$V:$V,BF$1)</f>
        <v>#VALUE!</v>
      </c>
      <c r="BG827" s="17" t="e">
        <f>SUMIFS('[1]Deals (investment)'!$C:$C,'[1]Deals (investment)'!$B:$B,$A827,'[1]Deals (investment)'!$V:$V,BG$1)</f>
        <v>#VALUE!</v>
      </c>
      <c r="BH827" s="17" t="e">
        <f>SUMIFS('[1]Deals (investment)'!$C:$C,'[1]Deals (investment)'!$B:$B,$A827,'[1]Deals (investment)'!$V:$V,BH$1)</f>
        <v>#VALUE!</v>
      </c>
      <c r="BI827" s="17" t="e">
        <f>SUMIFS('[1]Deals (investment)'!$C:$C,'[1]Deals (investment)'!$B:$B,$A827,'[1]Deals (investment)'!$V:$V,BI$1)</f>
        <v>#VALUE!</v>
      </c>
      <c r="BJ827" s="17" t="e">
        <f>SUMIFS('[1]Deals (investment)'!$C:$C,'[1]Deals (investment)'!$B:$B,$A827,'[1]Deals (investment)'!$V:$V,BJ$1)</f>
        <v>#VALUE!</v>
      </c>
      <c r="BK827" s="17" t="e">
        <f>SUMIFS('[1]Deals (investment)'!$C:$C,'[1]Deals (investment)'!$B:$B,$A827,'[1]Deals (investment)'!$V:$V,BK$1)</f>
        <v>#VALUE!</v>
      </c>
      <c r="BL827" s="17" t="e">
        <f>SUMIFS('[1]Deals (investment)'!$C:$C,'[1]Deals (investment)'!$B:$B,$A827,'[1]Deals (investment)'!$V:$V,BL$1)</f>
        <v>#VALUE!</v>
      </c>
      <c r="BM827" s="17" t="e">
        <f>SUMIFS('[1]Deals (investment)'!$C:$C,'[1]Deals (investment)'!$B:$B,$A827,'[1]Deals (investment)'!$V:$V,BM$1)</f>
        <v>#VALUE!</v>
      </c>
      <c r="BN827" s="15"/>
      <c r="BO827" s="15"/>
      <c r="BP827" s="22"/>
      <c r="BQ827" s="15"/>
      <c r="BR827" s="15"/>
      <c r="BS827" s="15"/>
      <c r="BT827" s="15"/>
      <c r="BU827" s="15"/>
      <c r="BV827" s="15"/>
      <c r="BW827" s="15"/>
      <c r="BX827" s="15"/>
      <c r="BY827" s="15"/>
      <c r="BZ827" s="15"/>
      <c r="CA827" s="15"/>
      <c r="CB827" s="15"/>
      <c r="CC827" s="15"/>
      <c r="CD827" s="15" t="str">
        <f t="shared" ref="CD827:CD845" si="125">CONCATENATE(A827,B827,C827)</f>
        <v>DroneNerds AfricaUganda's premier commercial drones &amp; innovation company. UAVs content, GIS Mapping, Oil &amp; Gas, Construction, Health &amp; Safety, Agric &amp; Humanitarian assignmentsActive</v>
      </c>
      <c r="CE827" s="15"/>
      <c r="CF827" s="15"/>
      <c r="CG827" s="15"/>
      <c r="CH827" s="15"/>
      <c r="CI827" s="15"/>
      <c r="CJ827" s="15"/>
    </row>
    <row r="828" spans="1:88" ht="12.75">
      <c r="A828" s="15" t="s">
        <v>5901</v>
      </c>
      <c r="B828" s="15" t="s">
        <v>5902</v>
      </c>
      <c r="C828" s="15" t="s">
        <v>58</v>
      </c>
      <c r="D828" s="16">
        <v>2007</v>
      </c>
      <c r="E828" s="15" t="s">
        <v>90</v>
      </c>
      <c r="F828" s="15"/>
      <c r="G828" s="15" t="s">
        <v>91</v>
      </c>
      <c r="H828" s="15"/>
      <c r="I828" s="15" t="s">
        <v>91</v>
      </c>
      <c r="J828" s="15"/>
      <c r="K828" s="17" t="e">
        <f t="shared" si="105"/>
        <v>#VALUE!</v>
      </c>
      <c r="L828" s="15"/>
      <c r="M828" s="18" t="e">
        <f t="shared" si="95"/>
        <v>#VALUE!</v>
      </c>
      <c r="N828" s="15"/>
      <c r="O828" s="15"/>
      <c r="P828" s="15"/>
      <c r="Q828" s="15"/>
      <c r="R828" s="15" t="s">
        <v>92</v>
      </c>
      <c r="S828" s="19">
        <v>360000</v>
      </c>
      <c r="T828" s="15" t="s">
        <v>92</v>
      </c>
      <c r="U828" s="19">
        <v>360000</v>
      </c>
      <c r="V828" s="15" t="s">
        <v>5903</v>
      </c>
      <c r="W828" s="15"/>
      <c r="X828" s="15" t="s">
        <v>404</v>
      </c>
      <c r="Y828" s="15" t="s">
        <v>5904</v>
      </c>
      <c r="AB828" s="20" t="s">
        <v>286</v>
      </c>
      <c r="AC828" s="21" t="s">
        <v>5905</v>
      </c>
      <c r="AD828" s="21" t="s">
        <v>5906</v>
      </c>
      <c r="AE828" s="15"/>
      <c r="AF828" s="15"/>
      <c r="AG828" s="22">
        <f t="shared" si="123"/>
        <v>0.58064516129032262</v>
      </c>
      <c r="AH828" s="15" t="e">
        <f t="shared" si="118"/>
        <v>#VALUE!</v>
      </c>
      <c r="AI828" s="22" t="str">
        <f>VLOOKUP(A828,'[1]Deals (investment)'!$B$2:$Z$1497,1,FALSE)</f>
        <v>Digital Cabinet</v>
      </c>
      <c r="AJ828" s="22">
        <f>VLOOKUP(A828,'[1]Deals (investment)'!$B$2:$Z$870,15,FALSE)</f>
        <v>0</v>
      </c>
      <c r="AK828" s="17" t="e">
        <f>VLOOKUP(A828,'[1]Deals (Exits)'!B:B,1,FALSE)</f>
        <v>#N/A</v>
      </c>
      <c r="AL828" s="23">
        <f>VLOOKUP(G828,[1]Lookups!$V$3:$Y$197,4,FALSE)</f>
        <v>0</v>
      </c>
      <c r="AM828" s="17" t="str">
        <f>VLOOKUP(X828,[1]Lookups!$B$3:$C$200,2,FALSE)</f>
        <v>Other Technologies &amp; Information Technology</v>
      </c>
      <c r="AN828" s="17" t="str">
        <f>VLOOKUP(R828,[1]Lookups!$H$3:$I$69,2,FALSE)</f>
        <v>4. Late Venture</v>
      </c>
      <c r="AO828" s="17" t="str">
        <f>VLOOKUP(T828,[1]Lookups!$H$3:$I$69,2,FALSE)</f>
        <v>4. Late Venture</v>
      </c>
      <c r="AP828" s="17" t="str">
        <f>VLOOKUP(AN828,[1]Lookups!$N$3:$O$11,2,FALSE)</f>
        <v>Growth</v>
      </c>
      <c r="AQ828" s="18" t="e">
        <f>COUNTIFS('[1]Deals (investment)'!$B:$B,$A828)</f>
        <v>#VALUE!</v>
      </c>
      <c r="AR828" s="18" t="e">
        <f>COUNTIFS('[1]Deals (investment)'!$B:$B,$A828,'[1]Deals (investment)'!$T:$T,$AW$1)+COUNTIFS('[1]Deals (investment)'!$B:$B,$A828,'[1]Deals (investment)'!$T:$T,$AX$1)+COUNTIFS('[1]Deals (investment)'!$B:$B,$A828,'[1]Deals (investment)'!$T:$T,$AY$1)</f>
        <v>#VALUE!</v>
      </c>
      <c r="AS828" s="17" t="e">
        <f>SUMIFS('[1]Deals (investment)'!$C:$C,'[1]Deals (investment)'!$B:$B,$A828)</f>
        <v>#VALUE!</v>
      </c>
      <c r="AT828" s="17" t="e">
        <f t="shared" si="106"/>
        <v>#VALUE!</v>
      </c>
      <c r="AU828" s="18" t="e">
        <f>COUNTIF('[1]Deals (Exits)'!$B:$B,A828)</f>
        <v>#VALUE!</v>
      </c>
      <c r="AV828" s="17" t="e">
        <f>SUMIFS('[1]Deals (investment)'!$C:$C,'[1]Deals (investment)'!$B:$B,$A828,'[1]Deals (investment)'!$T:$T,AV$1)</f>
        <v>#VALUE!</v>
      </c>
      <c r="AW828" s="17" t="e">
        <f>SUMIFS('[1]Deals (investment)'!$C:$C,'[1]Deals (investment)'!$B:$B,$A828,'[1]Deals (investment)'!$T:$T,AW$1)</f>
        <v>#VALUE!</v>
      </c>
      <c r="AX828" s="17" t="e">
        <f>SUMIFS('[1]Deals (investment)'!$C:$C,'[1]Deals (investment)'!$B:$B,$A828,'[1]Deals (investment)'!$T:$T,AX$1)</f>
        <v>#VALUE!</v>
      </c>
      <c r="AY828" s="17" t="e">
        <f>SUMIFS('[1]Deals (investment)'!$C:$C,'[1]Deals (investment)'!$B:$B,$A828,'[1]Deals (investment)'!$T:$T,AY$1)</f>
        <v>#VALUE!</v>
      </c>
      <c r="AZ828" s="17" t="e">
        <f>SUMIFS('[1]Deals (investment)'!$C:$C,'[1]Deals (investment)'!$B:$B,$A828,'[1]Deals (investment)'!$T:$T,AZ$1)</f>
        <v>#VALUE!</v>
      </c>
      <c r="BA828" s="17" t="e">
        <f>SUMIFS('[1]Deals (investment)'!$C:$C,'[1]Deals (investment)'!$B:$B,$A828,'[1]Deals (investment)'!$T:$T,BA$1)</f>
        <v>#VALUE!</v>
      </c>
      <c r="BB828" s="17" t="e">
        <f>SUMIFS('[1]Deals (investment)'!$C:$C,'[1]Deals (investment)'!$B:$B,$A828,'[1]Deals (investment)'!$T:$T,BB$1)</f>
        <v>#VALUE!</v>
      </c>
      <c r="BC828" s="17" t="e">
        <f>SUMIFS('[1]Deals (Exits)'!$C:$C,'[1]Deals (Exits)'!$B:$B,$A828)</f>
        <v>#VALUE!</v>
      </c>
      <c r="BD828" s="17" t="e">
        <f>SUMIFS('[1]Deals (investment)'!$C:$C,'[1]Deals (investment)'!$B:$B,$A828,'[1]Deals (investment)'!$V:$V,BD$1)</f>
        <v>#VALUE!</v>
      </c>
      <c r="BE828" s="17" t="e">
        <f>SUMIFS('[1]Deals (investment)'!$C:$C,'[1]Deals (investment)'!$B:$B,$A828,'[1]Deals (investment)'!$V:$V,BE$1)</f>
        <v>#VALUE!</v>
      </c>
      <c r="BF828" s="17" t="e">
        <f>SUMIFS('[1]Deals (investment)'!$C:$C,'[1]Deals (investment)'!$B:$B,$A828,'[1]Deals (investment)'!$V:$V,BF$1)</f>
        <v>#VALUE!</v>
      </c>
      <c r="BG828" s="17" t="e">
        <f>SUMIFS('[1]Deals (investment)'!$C:$C,'[1]Deals (investment)'!$B:$B,$A828,'[1]Deals (investment)'!$V:$V,BG$1)</f>
        <v>#VALUE!</v>
      </c>
      <c r="BH828" s="17" t="e">
        <f>SUMIFS('[1]Deals (investment)'!$C:$C,'[1]Deals (investment)'!$B:$B,$A828,'[1]Deals (investment)'!$V:$V,BH$1)</f>
        <v>#VALUE!</v>
      </c>
      <c r="BI828" s="17" t="e">
        <f>SUMIFS('[1]Deals (investment)'!$C:$C,'[1]Deals (investment)'!$B:$B,$A828,'[1]Deals (investment)'!$V:$V,BI$1)</f>
        <v>#VALUE!</v>
      </c>
      <c r="BJ828" s="17" t="e">
        <f>SUMIFS('[1]Deals (investment)'!$C:$C,'[1]Deals (investment)'!$B:$B,$A828,'[1]Deals (investment)'!$V:$V,BJ$1)</f>
        <v>#VALUE!</v>
      </c>
      <c r="BK828" s="17" t="e">
        <f>SUMIFS('[1]Deals (investment)'!$C:$C,'[1]Deals (investment)'!$B:$B,$A828,'[1]Deals (investment)'!$V:$V,BK$1)</f>
        <v>#VALUE!</v>
      </c>
      <c r="BL828" s="17" t="e">
        <f>SUMIFS('[1]Deals (investment)'!$C:$C,'[1]Deals (investment)'!$B:$B,$A828,'[1]Deals (investment)'!$V:$V,BL$1)</f>
        <v>#VALUE!</v>
      </c>
      <c r="BM828" s="17" t="e">
        <f>SUMIFS('[1]Deals (investment)'!$C:$C,'[1]Deals (investment)'!$B:$B,$A828,'[1]Deals (investment)'!$V:$V,BM$1)</f>
        <v>#VALUE!</v>
      </c>
      <c r="BN828" s="15"/>
      <c r="BO828" s="15"/>
      <c r="BP828" s="22"/>
      <c r="BQ828" s="15"/>
      <c r="BR828" s="15"/>
      <c r="BS828" s="15"/>
      <c r="BT828" s="15"/>
      <c r="BU828" s="15"/>
      <c r="BV828" s="15"/>
      <c r="BW828" s="15"/>
      <c r="BX828" s="15"/>
      <c r="BY828" s="15"/>
      <c r="BZ828" s="15"/>
      <c r="CA828" s="15"/>
      <c r="CB828" s="15"/>
      <c r="CC828" s="15"/>
      <c r="CD828" s="15" t="str">
        <f t="shared" si="125"/>
        <v>Digital CabinetDigital Cabinet is an online document management and business intelligence product, which lets you file your documents the same way you would in person. It mimics the unique way your organisation does business, so you can maintain the same structures and processes you’ve always had; the difference being now it’ll all be online.Active</v>
      </c>
      <c r="CE828" s="15"/>
      <c r="CF828" s="15"/>
      <c r="CG828" s="15"/>
      <c r="CH828" s="15"/>
      <c r="CI828" s="15"/>
      <c r="CJ828" s="15"/>
    </row>
    <row r="829" spans="1:88" ht="12.75">
      <c r="A829" s="15" t="s">
        <v>5907</v>
      </c>
      <c r="B829" s="15" t="s">
        <v>5908</v>
      </c>
      <c r="C829" s="15"/>
      <c r="D829" s="16">
        <v>2016</v>
      </c>
      <c r="E829" s="15" t="s">
        <v>59</v>
      </c>
      <c r="F829" s="15"/>
      <c r="G829" s="15"/>
      <c r="H829" s="15"/>
      <c r="I829" s="15"/>
      <c r="J829" s="15"/>
      <c r="K829" s="17" t="e">
        <f t="shared" si="105"/>
        <v>#VALUE!</v>
      </c>
      <c r="L829" s="15"/>
      <c r="M829" s="18" t="e">
        <f t="shared" si="95"/>
        <v>#VALUE!</v>
      </c>
      <c r="N829" s="15"/>
      <c r="O829" s="15"/>
      <c r="P829" s="15"/>
      <c r="Q829" s="15"/>
      <c r="R829" s="15"/>
      <c r="S829" s="19"/>
      <c r="T829" s="15"/>
      <c r="U829" s="17"/>
      <c r="V829" s="15" t="s">
        <v>5909</v>
      </c>
      <c r="W829" s="15"/>
      <c r="X829" s="15" t="s">
        <v>5910</v>
      </c>
      <c r="Y829" s="15" t="s">
        <v>5911</v>
      </c>
      <c r="AB829" s="20"/>
      <c r="AC829" s="21" t="s">
        <v>5912</v>
      </c>
      <c r="AD829" s="21" t="s">
        <v>5913</v>
      </c>
      <c r="AE829" s="21" t="s">
        <v>5914</v>
      </c>
      <c r="AF829" s="21" t="s">
        <v>5915</v>
      </c>
      <c r="AG829" s="22">
        <f t="shared" si="123"/>
        <v>0.38709677419354838</v>
      </c>
      <c r="AH829" s="15" t="str">
        <f t="shared" si="118"/>
        <v/>
      </c>
      <c r="AI829" s="22" t="e">
        <f>VLOOKUP(A829,'[1]Deals (investment)'!$B$2:$Z$1497,1,FALSE)</f>
        <v>#N/A</v>
      </c>
      <c r="AJ829" s="22" t="e">
        <f>VLOOKUP(A829,'[1]Deals (investment)'!$B$2:$Z$870,15,FALSE)</f>
        <v>#N/A</v>
      </c>
      <c r="AK829" s="17" t="e">
        <f>VLOOKUP(A829,'[1]Deals (Exits)'!B:B,1,FALSE)</f>
        <v>#N/A</v>
      </c>
      <c r="AL829" s="23" t="e">
        <f>VLOOKUP(G829,[1]Lookups!$V$3:$Y$197,4,FALSE)</f>
        <v>#N/A</v>
      </c>
      <c r="AM829" s="17" t="e">
        <f>VLOOKUP(X829,[1]Lookups!$B$3:$C$200,2,FALSE)</f>
        <v>#N/A</v>
      </c>
      <c r="AN829" s="17" t="e">
        <f>VLOOKUP(R829,[1]Lookups!$H$3:$I$69,2,FALSE)</f>
        <v>#N/A</v>
      </c>
      <c r="AO829" s="17" t="e">
        <f>VLOOKUP(T829,[1]Lookups!$H$3:$I$69,2,FALSE)</f>
        <v>#N/A</v>
      </c>
      <c r="AP829" s="17" t="e">
        <f>VLOOKUP(AN829,[1]Lookups!$N$3:$O$11,2,FALSE)</f>
        <v>#N/A</v>
      </c>
      <c r="AQ829" s="18" t="e">
        <f>COUNTIFS('[1]Deals (investment)'!$B:$B,$A829)</f>
        <v>#VALUE!</v>
      </c>
      <c r="AR829" s="18" t="e">
        <f>COUNTIFS('[1]Deals (investment)'!$B:$B,$A829,'[1]Deals (investment)'!$T:$T,$AW$1)+COUNTIFS('[1]Deals (investment)'!$B:$B,$A829,'[1]Deals (investment)'!$T:$T,$AX$1)+COUNTIFS('[1]Deals (investment)'!$B:$B,$A829,'[1]Deals (investment)'!$T:$T,$AY$1)</f>
        <v>#VALUE!</v>
      </c>
      <c r="AS829" s="17" t="e">
        <f>SUMIFS('[1]Deals (investment)'!$C:$C,'[1]Deals (investment)'!$B:$B,$A829)</f>
        <v>#VALUE!</v>
      </c>
      <c r="AT829" s="17" t="e">
        <f t="shared" si="106"/>
        <v>#VALUE!</v>
      </c>
      <c r="AU829" s="18" t="e">
        <f>COUNTIF('[1]Deals (Exits)'!$B:$B,A829)</f>
        <v>#VALUE!</v>
      </c>
      <c r="AV829" s="17" t="e">
        <f>SUMIFS('[1]Deals (investment)'!$C:$C,'[1]Deals (investment)'!$B:$B,$A829,'[1]Deals (investment)'!$T:$T,AV$1)</f>
        <v>#VALUE!</v>
      </c>
      <c r="AW829" s="17" t="e">
        <f>SUMIFS('[1]Deals (investment)'!$C:$C,'[1]Deals (investment)'!$B:$B,$A829,'[1]Deals (investment)'!$T:$T,AW$1)</f>
        <v>#VALUE!</v>
      </c>
      <c r="AX829" s="17" t="e">
        <f>SUMIFS('[1]Deals (investment)'!$C:$C,'[1]Deals (investment)'!$B:$B,$A829,'[1]Deals (investment)'!$T:$T,AX$1)</f>
        <v>#VALUE!</v>
      </c>
      <c r="AY829" s="17" t="e">
        <f>SUMIFS('[1]Deals (investment)'!$C:$C,'[1]Deals (investment)'!$B:$B,$A829,'[1]Deals (investment)'!$T:$T,AY$1)</f>
        <v>#VALUE!</v>
      </c>
      <c r="AZ829" s="17" t="e">
        <f>SUMIFS('[1]Deals (investment)'!$C:$C,'[1]Deals (investment)'!$B:$B,$A829,'[1]Deals (investment)'!$T:$T,AZ$1)</f>
        <v>#VALUE!</v>
      </c>
      <c r="BA829" s="17" t="e">
        <f>SUMIFS('[1]Deals (investment)'!$C:$C,'[1]Deals (investment)'!$B:$B,$A829,'[1]Deals (investment)'!$T:$T,BA$1)</f>
        <v>#VALUE!</v>
      </c>
      <c r="BB829" s="17" t="e">
        <f>SUMIFS('[1]Deals (investment)'!$C:$C,'[1]Deals (investment)'!$B:$B,$A829,'[1]Deals (investment)'!$T:$T,BB$1)</f>
        <v>#VALUE!</v>
      </c>
      <c r="BC829" s="17" t="e">
        <f>SUMIFS('[1]Deals (Exits)'!$C:$C,'[1]Deals (Exits)'!$B:$B,$A829)</f>
        <v>#VALUE!</v>
      </c>
      <c r="BD829" s="17" t="e">
        <f>SUMIFS('[1]Deals (investment)'!$C:$C,'[1]Deals (investment)'!$B:$B,$A829,'[1]Deals (investment)'!$V:$V,BD$1)</f>
        <v>#VALUE!</v>
      </c>
      <c r="BE829" s="17" t="e">
        <f>SUMIFS('[1]Deals (investment)'!$C:$C,'[1]Deals (investment)'!$B:$B,$A829,'[1]Deals (investment)'!$V:$V,BE$1)</f>
        <v>#VALUE!</v>
      </c>
      <c r="BF829" s="17" t="e">
        <f>SUMIFS('[1]Deals (investment)'!$C:$C,'[1]Deals (investment)'!$B:$B,$A829,'[1]Deals (investment)'!$V:$V,BF$1)</f>
        <v>#VALUE!</v>
      </c>
      <c r="BG829" s="17" t="e">
        <f>SUMIFS('[1]Deals (investment)'!$C:$C,'[1]Deals (investment)'!$B:$B,$A829,'[1]Deals (investment)'!$V:$V,BG$1)</f>
        <v>#VALUE!</v>
      </c>
      <c r="BH829" s="17" t="e">
        <f>SUMIFS('[1]Deals (investment)'!$C:$C,'[1]Deals (investment)'!$B:$B,$A829,'[1]Deals (investment)'!$V:$V,BH$1)</f>
        <v>#VALUE!</v>
      </c>
      <c r="BI829" s="17" t="e">
        <f>SUMIFS('[1]Deals (investment)'!$C:$C,'[1]Deals (investment)'!$B:$B,$A829,'[1]Deals (investment)'!$V:$V,BI$1)</f>
        <v>#VALUE!</v>
      </c>
      <c r="BJ829" s="17" t="e">
        <f>SUMIFS('[1]Deals (investment)'!$C:$C,'[1]Deals (investment)'!$B:$B,$A829,'[1]Deals (investment)'!$V:$V,BJ$1)</f>
        <v>#VALUE!</v>
      </c>
      <c r="BK829" s="17" t="e">
        <f>SUMIFS('[1]Deals (investment)'!$C:$C,'[1]Deals (investment)'!$B:$B,$A829,'[1]Deals (investment)'!$V:$V,BK$1)</f>
        <v>#VALUE!</v>
      </c>
      <c r="BL829" s="17" t="e">
        <f>SUMIFS('[1]Deals (investment)'!$C:$C,'[1]Deals (investment)'!$B:$B,$A829,'[1]Deals (investment)'!$V:$V,BL$1)</f>
        <v>#VALUE!</v>
      </c>
      <c r="BM829" s="17" t="e">
        <f>SUMIFS('[1]Deals (investment)'!$C:$C,'[1]Deals (investment)'!$B:$B,$A829,'[1]Deals (investment)'!$V:$V,BM$1)</f>
        <v>#VALUE!</v>
      </c>
      <c r="BN829" s="15"/>
      <c r="BO829" s="15"/>
      <c r="BP829" s="22"/>
      <c r="BQ829" s="15"/>
      <c r="BR829" s="15"/>
      <c r="BS829" s="15"/>
      <c r="BT829" s="15"/>
      <c r="BU829" s="15"/>
      <c r="BV829" s="15"/>
      <c r="BW829" s="15"/>
      <c r="BX829" s="15"/>
      <c r="BY829" s="15"/>
      <c r="BZ829" s="15"/>
      <c r="CA829" s="15"/>
      <c r="CB829" s="15"/>
      <c r="CC829" s="15"/>
      <c r="CD829" s="15" t="str">
        <f t="shared" si="125"/>
        <v>DropqueDropque is a simple one-way video interviewing solution that helps applicants showcase their personalities and help recruiters streamline the process while showcasing company culture</v>
      </c>
      <c r="CE829" s="15"/>
      <c r="CF829" s="15"/>
      <c r="CG829" s="15"/>
      <c r="CH829" s="15"/>
      <c r="CI829" s="15"/>
      <c r="CJ829" s="15"/>
    </row>
    <row r="830" spans="1:88" ht="12.75">
      <c r="A830" s="15" t="s">
        <v>5916</v>
      </c>
      <c r="B830" s="15"/>
      <c r="C830" s="15" t="s">
        <v>58</v>
      </c>
      <c r="D830" s="16"/>
      <c r="E830" s="15" t="s">
        <v>5917</v>
      </c>
      <c r="F830" s="15"/>
      <c r="G830" s="15" t="s">
        <v>91</v>
      </c>
      <c r="H830" s="15"/>
      <c r="I830" s="15"/>
      <c r="J830" s="15"/>
      <c r="K830" s="17" t="e">
        <f t="shared" si="105"/>
        <v>#VALUE!</v>
      </c>
      <c r="L830" s="15"/>
      <c r="M830" s="18" t="e">
        <f t="shared" si="95"/>
        <v>#VALUE!</v>
      </c>
      <c r="N830" s="15"/>
      <c r="O830" s="15"/>
      <c r="P830" s="15"/>
      <c r="Q830" s="15"/>
      <c r="R830" s="15"/>
      <c r="S830" s="19"/>
      <c r="T830" s="15"/>
      <c r="U830" s="17"/>
      <c r="V830" s="15"/>
      <c r="W830" s="15"/>
      <c r="X830" s="15"/>
      <c r="Y830" s="15"/>
      <c r="AB830" s="20"/>
      <c r="AC830" s="15"/>
      <c r="AD830" s="15"/>
      <c r="AE830" s="15"/>
      <c r="AF830" s="15"/>
      <c r="AG830" s="22">
        <f t="shared" si="123"/>
        <v>0.16129032258064516</v>
      </c>
      <c r="AH830" s="15" t="str">
        <f t="shared" si="118"/>
        <v/>
      </c>
      <c r="AI830" s="22" t="e">
        <f>VLOOKUP(A830,'[1]Deals (investment)'!$B$2:$Z$1497,1,FALSE)</f>
        <v>#N/A</v>
      </c>
      <c r="AJ830" s="22" t="e">
        <f>VLOOKUP(A830,'[1]Deals (investment)'!$B$2:$Z$870,15,FALSE)</f>
        <v>#N/A</v>
      </c>
      <c r="AK830" s="17" t="e">
        <f>VLOOKUP(A830,'[1]Deals (Exits)'!B:B,1,FALSE)</f>
        <v>#N/A</v>
      </c>
      <c r="AL830" s="23">
        <f>VLOOKUP(G830,[1]Lookups!$V$3:$Y$197,4,FALSE)</f>
        <v>0</v>
      </c>
      <c r="AM830" s="17" t="e">
        <f>VLOOKUP(X830,[1]Lookups!$B$3:$C$200,2,FALSE)</f>
        <v>#N/A</v>
      </c>
      <c r="AN830" s="17" t="e">
        <f>VLOOKUP(R830,[1]Lookups!$H$3:$I$69,2,FALSE)</f>
        <v>#N/A</v>
      </c>
      <c r="AO830" s="17" t="e">
        <f>VLOOKUP(T830,[1]Lookups!$H$3:$I$69,2,FALSE)</f>
        <v>#N/A</v>
      </c>
      <c r="AP830" s="17" t="e">
        <f>VLOOKUP(AN830,[1]Lookups!$N$3:$O$11,2,FALSE)</f>
        <v>#N/A</v>
      </c>
      <c r="AQ830" s="18" t="e">
        <f>COUNTIFS('[1]Deals (investment)'!$B:$B,$A830)</f>
        <v>#VALUE!</v>
      </c>
      <c r="AR830" s="18" t="e">
        <f>COUNTIFS('[1]Deals (investment)'!$B:$B,$A830,'[1]Deals (investment)'!$T:$T,$AW$1)+COUNTIFS('[1]Deals (investment)'!$B:$B,$A830,'[1]Deals (investment)'!$T:$T,$AX$1)+COUNTIFS('[1]Deals (investment)'!$B:$B,$A830,'[1]Deals (investment)'!$T:$T,$AY$1)</f>
        <v>#VALUE!</v>
      </c>
      <c r="AS830" s="17" t="e">
        <f>SUMIFS('[1]Deals (investment)'!$C:$C,'[1]Deals (investment)'!$B:$B,$A830)</f>
        <v>#VALUE!</v>
      </c>
      <c r="AT830" s="17" t="e">
        <f t="shared" si="106"/>
        <v>#VALUE!</v>
      </c>
      <c r="AU830" s="18" t="e">
        <f>COUNTIF('[1]Deals (Exits)'!$B:$B,A830)</f>
        <v>#VALUE!</v>
      </c>
      <c r="AV830" s="17" t="e">
        <f>SUMIFS('[1]Deals (investment)'!$C:$C,'[1]Deals (investment)'!$B:$B,$A830,'[1]Deals (investment)'!$T:$T,AV$1)</f>
        <v>#VALUE!</v>
      </c>
      <c r="AW830" s="17" t="e">
        <f>SUMIFS('[1]Deals (investment)'!$C:$C,'[1]Deals (investment)'!$B:$B,$A830,'[1]Deals (investment)'!$T:$T,AW$1)</f>
        <v>#VALUE!</v>
      </c>
      <c r="AX830" s="17" t="e">
        <f>SUMIFS('[1]Deals (investment)'!$C:$C,'[1]Deals (investment)'!$B:$B,$A830,'[1]Deals (investment)'!$T:$T,AX$1)</f>
        <v>#VALUE!</v>
      </c>
      <c r="AY830" s="17" t="e">
        <f>SUMIFS('[1]Deals (investment)'!$C:$C,'[1]Deals (investment)'!$B:$B,$A830,'[1]Deals (investment)'!$T:$T,AY$1)</f>
        <v>#VALUE!</v>
      </c>
      <c r="AZ830" s="17" t="e">
        <f>SUMIFS('[1]Deals (investment)'!$C:$C,'[1]Deals (investment)'!$B:$B,$A830,'[1]Deals (investment)'!$T:$T,AZ$1)</f>
        <v>#VALUE!</v>
      </c>
      <c r="BA830" s="17" t="e">
        <f>SUMIFS('[1]Deals (investment)'!$C:$C,'[1]Deals (investment)'!$B:$B,$A830,'[1]Deals (investment)'!$T:$T,BA$1)</f>
        <v>#VALUE!</v>
      </c>
      <c r="BB830" s="17" t="e">
        <f>SUMIFS('[1]Deals (investment)'!$C:$C,'[1]Deals (investment)'!$B:$B,$A830,'[1]Deals (investment)'!$T:$T,BB$1)</f>
        <v>#VALUE!</v>
      </c>
      <c r="BC830" s="17" t="e">
        <f>SUMIFS('[1]Deals (Exits)'!$C:$C,'[1]Deals (Exits)'!$B:$B,$A830)</f>
        <v>#VALUE!</v>
      </c>
      <c r="BD830" s="17" t="e">
        <f>SUMIFS('[1]Deals (investment)'!$C:$C,'[1]Deals (investment)'!$B:$B,$A830,'[1]Deals (investment)'!$V:$V,BD$1)</f>
        <v>#VALUE!</v>
      </c>
      <c r="BE830" s="17" t="e">
        <f>SUMIFS('[1]Deals (investment)'!$C:$C,'[1]Deals (investment)'!$B:$B,$A830,'[1]Deals (investment)'!$V:$V,BE$1)</f>
        <v>#VALUE!</v>
      </c>
      <c r="BF830" s="17" t="e">
        <f>SUMIFS('[1]Deals (investment)'!$C:$C,'[1]Deals (investment)'!$B:$B,$A830,'[1]Deals (investment)'!$V:$V,BF$1)</f>
        <v>#VALUE!</v>
      </c>
      <c r="BG830" s="17" t="e">
        <f>SUMIFS('[1]Deals (investment)'!$C:$C,'[1]Deals (investment)'!$B:$B,$A830,'[1]Deals (investment)'!$V:$V,BG$1)</f>
        <v>#VALUE!</v>
      </c>
      <c r="BH830" s="17" t="e">
        <f>SUMIFS('[1]Deals (investment)'!$C:$C,'[1]Deals (investment)'!$B:$B,$A830,'[1]Deals (investment)'!$V:$V,BH$1)</f>
        <v>#VALUE!</v>
      </c>
      <c r="BI830" s="17" t="e">
        <f>SUMIFS('[1]Deals (investment)'!$C:$C,'[1]Deals (investment)'!$B:$B,$A830,'[1]Deals (investment)'!$V:$V,BI$1)</f>
        <v>#VALUE!</v>
      </c>
      <c r="BJ830" s="17" t="e">
        <f>SUMIFS('[1]Deals (investment)'!$C:$C,'[1]Deals (investment)'!$B:$B,$A830,'[1]Deals (investment)'!$V:$V,BJ$1)</f>
        <v>#VALUE!</v>
      </c>
      <c r="BK830" s="17" t="e">
        <f>SUMIFS('[1]Deals (investment)'!$C:$C,'[1]Deals (investment)'!$B:$B,$A830,'[1]Deals (investment)'!$V:$V,BK$1)</f>
        <v>#VALUE!</v>
      </c>
      <c r="BL830" s="17" t="e">
        <f>SUMIFS('[1]Deals (investment)'!$C:$C,'[1]Deals (investment)'!$B:$B,$A830,'[1]Deals (investment)'!$V:$V,BL$1)</f>
        <v>#VALUE!</v>
      </c>
      <c r="BM830" s="17" t="e">
        <f>SUMIFS('[1]Deals (investment)'!$C:$C,'[1]Deals (investment)'!$B:$B,$A830,'[1]Deals (investment)'!$V:$V,BM$1)</f>
        <v>#VALUE!</v>
      </c>
      <c r="BN830" s="15"/>
      <c r="BO830" s="15"/>
      <c r="BP830" s="22"/>
      <c r="BQ830" s="15"/>
      <c r="BR830" s="15"/>
      <c r="BS830" s="15"/>
      <c r="BT830" s="15"/>
      <c r="BU830" s="15"/>
      <c r="BV830" s="15"/>
      <c r="BW830" s="15"/>
      <c r="BX830" s="15"/>
      <c r="BY830" s="15"/>
      <c r="BZ830" s="15"/>
      <c r="CA830" s="15"/>
      <c r="CB830" s="15"/>
      <c r="CC830" s="15"/>
      <c r="CD830" s="15" t="str">
        <f t="shared" si="125"/>
        <v>DropstoreActive</v>
      </c>
      <c r="CE830" s="15"/>
      <c r="CF830" s="15"/>
      <c r="CG830" s="15"/>
      <c r="CH830" s="15"/>
      <c r="CI830" s="15"/>
      <c r="CJ830" s="15"/>
    </row>
    <row r="831" spans="1:88" ht="12.75">
      <c r="A831" s="15" t="s">
        <v>5918</v>
      </c>
      <c r="B831" s="15" t="s">
        <v>5919</v>
      </c>
      <c r="C831" s="15" t="s">
        <v>58</v>
      </c>
      <c r="D831" s="16">
        <v>2015</v>
      </c>
      <c r="E831" s="15" t="s">
        <v>117</v>
      </c>
      <c r="F831" s="15"/>
      <c r="G831" s="15" t="s">
        <v>118</v>
      </c>
      <c r="H831" s="15"/>
      <c r="I831" s="15" t="s">
        <v>118</v>
      </c>
      <c r="J831" s="15"/>
      <c r="K831" s="17" t="e">
        <f t="shared" si="105"/>
        <v>#VALUE!</v>
      </c>
      <c r="L831" s="15"/>
      <c r="M831" s="18" t="e">
        <f t="shared" si="95"/>
        <v>#VALUE!</v>
      </c>
      <c r="N831" s="15"/>
      <c r="O831" s="15"/>
      <c r="P831" s="15"/>
      <c r="Q831" s="24" t="e">
        <f ca="1">_xludf.MAXIFS('[1]Deals (investment)'!A:A,'[1]Deals (investment)'!B:B,A831)</f>
        <v>#NAME?</v>
      </c>
      <c r="R831" s="15"/>
      <c r="S831" s="19"/>
      <c r="T831" s="15"/>
      <c r="U831" s="17"/>
      <c r="V831" s="15" t="s">
        <v>5920</v>
      </c>
      <c r="W831" s="15"/>
      <c r="X831" s="15" t="s">
        <v>158</v>
      </c>
      <c r="Y831" s="15" t="s">
        <v>5921</v>
      </c>
      <c r="AB831" s="20"/>
      <c r="AC831" s="21" t="s">
        <v>5922</v>
      </c>
      <c r="AD831" s="21" t="s">
        <v>5923</v>
      </c>
      <c r="AE831" s="21" t="s">
        <v>5924</v>
      </c>
      <c r="AF831" s="15"/>
      <c r="AG831" s="22">
        <f t="shared" ca="1" si="123"/>
        <v>0.4838709677419355</v>
      </c>
      <c r="AH831" s="15" t="e">
        <f t="shared" si="118"/>
        <v>#VALUE!</v>
      </c>
      <c r="AI831" s="22" t="e">
        <f>VLOOKUP(A831,'[1]Deals (investment)'!$B$2:$Z$1497,1,FALSE)</f>
        <v>#N/A</v>
      </c>
      <c r="AJ831" s="22" t="e">
        <f>VLOOKUP(A831,'[1]Deals (investment)'!$B$2:$Z$870,15,FALSE)</f>
        <v>#N/A</v>
      </c>
      <c r="AK831" s="17" t="e">
        <f>VLOOKUP(A831,'[1]Deals (Exits)'!B:B,1,FALSE)</f>
        <v>#N/A</v>
      </c>
      <c r="AL831" s="23">
        <f>VLOOKUP(G831,[1]Lookups!$V$3:$Y$197,4,FALSE)</f>
        <v>0</v>
      </c>
      <c r="AM831" s="17" t="str">
        <f>VLOOKUP(X831,[1]Lookups!$B$3:$C$200,2,FALSE)</f>
        <v>Financial Services</v>
      </c>
      <c r="AN831" s="17" t="e">
        <f>VLOOKUP(R831,[1]Lookups!$H$3:$I$69,2,FALSE)</f>
        <v>#N/A</v>
      </c>
      <c r="AO831" s="17" t="e">
        <f>VLOOKUP(T831,[1]Lookups!$H$3:$I$69,2,FALSE)</f>
        <v>#N/A</v>
      </c>
      <c r="AP831" s="17" t="e">
        <f>VLOOKUP(AN831,[1]Lookups!$N$3:$O$11,2,FALSE)</f>
        <v>#N/A</v>
      </c>
      <c r="AQ831" s="18" t="e">
        <f>COUNTIFS('[1]Deals (investment)'!$B:$B,$A831)</f>
        <v>#VALUE!</v>
      </c>
      <c r="AR831" s="18" t="e">
        <f>COUNTIFS('[1]Deals (investment)'!$B:$B,$A831,'[1]Deals (investment)'!$T:$T,$AW$1)+COUNTIFS('[1]Deals (investment)'!$B:$B,$A831,'[1]Deals (investment)'!$T:$T,$AX$1)+COUNTIFS('[1]Deals (investment)'!$B:$B,$A831,'[1]Deals (investment)'!$T:$T,$AY$1)</f>
        <v>#VALUE!</v>
      </c>
      <c r="AS831" s="17" t="e">
        <f>SUMIFS('[1]Deals (investment)'!$C:$C,'[1]Deals (investment)'!$B:$B,$A831)</f>
        <v>#VALUE!</v>
      </c>
      <c r="AT831" s="17" t="e">
        <f t="shared" si="106"/>
        <v>#VALUE!</v>
      </c>
      <c r="AU831" s="18" t="e">
        <f>COUNTIF('[1]Deals (Exits)'!$B:$B,A831)</f>
        <v>#VALUE!</v>
      </c>
      <c r="AV831" s="17" t="e">
        <f>SUMIFS('[1]Deals (investment)'!$C:$C,'[1]Deals (investment)'!$B:$B,$A831,'[1]Deals (investment)'!$T:$T,AV$1)</f>
        <v>#VALUE!</v>
      </c>
      <c r="AW831" s="17" t="e">
        <f>SUMIFS('[1]Deals (investment)'!$C:$C,'[1]Deals (investment)'!$B:$B,$A831,'[1]Deals (investment)'!$T:$T,AW$1)</f>
        <v>#VALUE!</v>
      </c>
      <c r="AX831" s="17" t="e">
        <f>SUMIFS('[1]Deals (investment)'!$C:$C,'[1]Deals (investment)'!$B:$B,$A831,'[1]Deals (investment)'!$T:$T,AX$1)</f>
        <v>#VALUE!</v>
      </c>
      <c r="AY831" s="17" t="e">
        <f>SUMIFS('[1]Deals (investment)'!$C:$C,'[1]Deals (investment)'!$B:$B,$A831,'[1]Deals (investment)'!$T:$T,AY$1)</f>
        <v>#VALUE!</v>
      </c>
      <c r="AZ831" s="17" t="e">
        <f>SUMIFS('[1]Deals (investment)'!$C:$C,'[1]Deals (investment)'!$B:$B,$A831,'[1]Deals (investment)'!$T:$T,AZ$1)</f>
        <v>#VALUE!</v>
      </c>
      <c r="BA831" s="17" t="e">
        <f>SUMIFS('[1]Deals (investment)'!$C:$C,'[1]Deals (investment)'!$B:$B,$A831,'[1]Deals (investment)'!$T:$T,BA$1)</f>
        <v>#VALUE!</v>
      </c>
      <c r="BB831" s="17" t="e">
        <f>SUMIFS('[1]Deals (investment)'!$C:$C,'[1]Deals (investment)'!$B:$B,$A831,'[1]Deals (investment)'!$T:$T,BB$1)</f>
        <v>#VALUE!</v>
      </c>
      <c r="BC831" s="17" t="e">
        <f>SUMIFS('[1]Deals (Exits)'!$C:$C,'[1]Deals (Exits)'!$B:$B,$A831)</f>
        <v>#VALUE!</v>
      </c>
      <c r="BD831" s="17" t="e">
        <f>SUMIFS('[1]Deals (investment)'!$C:$C,'[1]Deals (investment)'!$B:$B,$A831,'[1]Deals (investment)'!$V:$V,BD$1)</f>
        <v>#VALUE!</v>
      </c>
      <c r="BE831" s="17" t="e">
        <f>SUMIFS('[1]Deals (investment)'!$C:$C,'[1]Deals (investment)'!$B:$B,$A831,'[1]Deals (investment)'!$V:$V,BE$1)</f>
        <v>#VALUE!</v>
      </c>
      <c r="BF831" s="17" t="e">
        <f>SUMIFS('[1]Deals (investment)'!$C:$C,'[1]Deals (investment)'!$B:$B,$A831,'[1]Deals (investment)'!$V:$V,BF$1)</f>
        <v>#VALUE!</v>
      </c>
      <c r="BG831" s="17" t="e">
        <f>SUMIFS('[1]Deals (investment)'!$C:$C,'[1]Deals (investment)'!$B:$B,$A831,'[1]Deals (investment)'!$V:$V,BG$1)</f>
        <v>#VALUE!</v>
      </c>
      <c r="BH831" s="17" t="e">
        <f>SUMIFS('[1]Deals (investment)'!$C:$C,'[1]Deals (investment)'!$B:$B,$A831,'[1]Deals (investment)'!$V:$V,BH$1)</f>
        <v>#VALUE!</v>
      </c>
      <c r="BI831" s="17" t="e">
        <f>SUMIFS('[1]Deals (investment)'!$C:$C,'[1]Deals (investment)'!$B:$B,$A831,'[1]Deals (investment)'!$V:$V,BI$1)</f>
        <v>#VALUE!</v>
      </c>
      <c r="BJ831" s="17" t="e">
        <f>SUMIFS('[1]Deals (investment)'!$C:$C,'[1]Deals (investment)'!$B:$B,$A831,'[1]Deals (investment)'!$V:$V,BJ$1)</f>
        <v>#VALUE!</v>
      </c>
      <c r="BK831" s="17" t="e">
        <f>SUMIFS('[1]Deals (investment)'!$C:$C,'[1]Deals (investment)'!$B:$B,$A831,'[1]Deals (investment)'!$V:$V,BK$1)</f>
        <v>#VALUE!</v>
      </c>
      <c r="BL831" s="17" t="e">
        <f>SUMIFS('[1]Deals (investment)'!$C:$C,'[1]Deals (investment)'!$B:$B,$A831,'[1]Deals (investment)'!$V:$V,BL$1)</f>
        <v>#VALUE!</v>
      </c>
      <c r="BM831" s="17" t="e">
        <f>SUMIFS('[1]Deals (investment)'!$C:$C,'[1]Deals (investment)'!$B:$B,$A831,'[1]Deals (investment)'!$V:$V,BM$1)</f>
        <v>#VALUE!</v>
      </c>
      <c r="BN831" s="15"/>
      <c r="BO831" s="15"/>
      <c r="BP831" s="22"/>
      <c r="BQ831" s="15"/>
      <c r="BR831" s="15"/>
      <c r="BS831" s="15"/>
      <c r="BT831" s="15"/>
      <c r="BU831" s="15"/>
      <c r="BV831" s="15"/>
      <c r="BW831" s="15"/>
      <c r="BX831" s="15"/>
      <c r="BY831" s="15"/>
      <c r="BZ831" s="15"/>
      <c r="CA831" s="15"/>
      <c r="CB831" s="15"/>
      <c r="CC831" s="15"/>
      <c r="CD831" s="15" t="str">
        <f t="shared" si="125"/>
        <v>First Choice GlobalFirst Choice Global Ltd offers global money transfer solutions that utilize innovative technology and strategic partnerships. FCG has been appointed as the exclusive correspondent agent for CoinX into Kenya and Sub-Saharan Africa.In partnership with CoinX, First Choice Global offers licensed money transfer services from the United States with operations in at least 40 states.Active</v>
      </c>
      <c r="CE831" s="15"/>
      <c r="CF831" s="15"/>
      <c r="CG831" s="15"/>
      <c r="CH831" s="15"/>
      <c r="CI831" s="15"/>
      <c r="CJ831" s="15"/>
    </row>
    <row r="832" spans="1:88" ht="12.75">
      <c r="A832" s="15" t="s">
        <v>5925</v>
      </c>
      <c r="B832" s="15" t="s">
        <v>5926</v>
      </c>
      <c r="C832" s="15" t="s">
        <v>58</v>
      </c>
      <c r="D832" s="16"/>
      <c r="E832" s="15" t="s">
        <v>1649</v>
      </c>
      <c r="F832" s="15"/>
      <c r="G832" s="15" t="s">
        <v>1650</v>
      </c>
      <c r="H832" s="15"/>
      <c r="I832" s="15"/>
      <c r="J832" s="15"/>
      <c r="K832" s="17" t="e">
        <f t="shared" si="105"/>
        <v>#VALUE!</v>
      </c>
      <c r="L832" s="15"/>
      <c r="M832" s="18" t="e">
        <f t="shared" si="95"/>
        <v>#VALUE!</v>
      </c>
      <c r="N832" s="15"/>
      <c r="O832" s="15"/>
      <c r="P832" s="15"/>
      <c r="Q832" s="15"/>
      <c r="R832" s="15"/>
      <c r="S832" s="19"/>
      <c r="T832" s="15"/>
      <c r="U832" s="17"/>
      <c r="V832" s="15" t="s">
        <v>312</v>
      </c>
      <c r="W832" s="15"/>
      <c r="X832" s="15" t="s">
        <v>657</v>
      </c>
      <c r="Y832" s="15"/>
      <c r="AB832" s="20"/>
      <c r="AC832" s="21" t="s">
        <v>5927</v>
      </c>
      <c r="AD832" s="15"/>
      <c r="AE832" s="15"/>
      <c r="AF832" s="21" t="s">
        <v>5928</v>
      </c>
      <c r="AG832" s="22">
        <f t="shared" si="123"/>
        <v>0.32258064516129031</v>
      </c>
      <c r="AH832" s="15" t="str">
        <f t="shared" si="118"/>
        <v/>
      </c>
      <c r="AI832" s="22" t="e">
        <f>VLOOKUP(A832,'[1]Deals (investment)'!$B$2:$Z$1497,1,FALSE)</f>
        <v>#N/A</v>
      </c>
      <c r="AJ832" s="22" t="e">
        <f>VLOOKUP(A832,'[1]Deals (investment)'!$B$2:$Z$870,15,FALSE)</f>
        <v>#N/A</v>
      </c>
      <c r="AK832" s="17" t="e">
        <f>VLOOKUP(A832,'[1]Deals (Exits)'!B:B,1,FALSE)</f>
        <v>#N/A</v>
      </c>
      <c r="AL832" s="23">
        <f>VLOOKUP(G832,[1]Lookups!$V$3:$Y$197,4,FALSE)</f>
        <v>0</v>
      </c>
      <c r="AM832" s="17" t="str">
        <f>VLOOKUP(X832,[1]Lookups!$B$3:$C$200,2,FALSE)</f>
        <v>Emerging Technologies</v>
      </c>
      <c r="AN832" s="17" t="e">
        <f>VLOOKUP(R832,[1]Lookups!$H$3:$I$69,2,FALSE)</f>
        <v>#N/A</v>
      </c>
      <c r="AO832" s="17" t="e">
        <f>VLOOKUP(T832,[1]Lookups!$H$3:$I$69,2,FALSE)</f>
        <v>#N/A</v>
      </c>
      <c r="AP832" s="17" t="e">
        <f>VLOOKUP(AN832,[1]Lookups!$N$3:$O$11,2,FALSE)</f>
        <v>#N/A</v>
      </c>
      <c r="AQ832" s="18" t="e">
        <f>COUNTIFS('[1]Deals (investment)'!$B:$B,$A832)</f>
        <v>#VALUE!</v>
      </c>
      <c r="AR832" s="18" t="e">
        <f>COUNTIFS('[1]Deals (investment)'!$B:$B,$A832,'[1]Deals (investment)'!$T:$T,$AW$1)+COUNTIFS('[1]Deals (investment)'!$B:$B,$A832,'[1]Deals (investment)'!$T:$T,$AX$1)+COUNTIFS('[1]Deals (investment)'!$B:$B,$A832,'[1]Deals (investment)'!$T:$T,$AY$1)</f>
        <v>#VALUE!</v>
      </c>
      <c r="AS832" s="17" t="e">
        <f>SUMIFS('[1]Deals (investment)'!$C:$C,'[1]Deals (investment)'!$B:$B,$A832)</f>
        <v>#VALUE!</v>
      </c>
      <c r="AT832" s="17" t="e">
        <f t="shared" si="106"/>
        <v>#VALUE!</v>
      </c>
      <c r="AU832" s="18" t="e">
        <f>COUNTIF('[1]Deals (Exits)'!$B:$B,A832)</f>
        <v>#VALUE!</v>
      </c>
      <c r="AV832" s="17" t="e">
        <f>SUMIFS('[1]Deals (investment)'!$C:$C,'[1]Deals (investment)'!$B:$B,$A832,'[1]Deals (investment)'!$T:$T,AV$1)</f>
        <v>#VALUE!</v>
      </c>
      <c r="AW832" s="17" t="e">
        <f>SUMIFS('[1]Deals (investment)'!$C:$C,'[1]Deals (investment)'!$B:$B,$A832,'[1]Deals (investment)'!$T:$T,AW$1)</f>
        <v>#VALUE!</v>
      </c>
      <c r="AX832" s="17" t="e">
        <f>SUMIFS('[1]Deals (investment)'!$C:$C,'[1]Deals (investment)'!$B:$B,$A832,'[1]Deals (investment)'!$T:$T,AX$1)</f>
        <v>#VALUE!</v>
      </c>
      <c r="AY832" s="17" t="e">
        <f>SUMIFS('[1]Deals (investment)'!$C:$C,'[1]Deals (investment)'!$B:$B,$A832,'[1]Deals (investment)'!$T:$T,AY$1)</f>
        <v>#VALUE!</v>
      </c>
      <c r="AZ832" s="17" t="e">
        <f>SUMIFS('[1]Deals (investment)'!$C:$C,'[1]Deals (investment)'!$B:$B,$A832,'[1]Deals (investment)'!$T:$T,AZ$1)</f>
        <v>#VALUE!</v>
      </c>
      <c r="BA832" s="17" t="e">
        <f>SUMIFS('[1]Deals (investment)'!$C:$C,'[1]Deals (investment)'!$B:$B,$A832,'[1]Deals (investment)'!$T:$T,BA$1)</f>
        <v>#VALUE!</v>
      </c>
      <c r="BB832" s="17" t="e">
        <f>SUMIFS('[1]Deals (investment)'!$C:$C,'[1]Deals (investment)'!$B:$B,$A832,'[1]Deals (investment)'!$T:$T,BB$1)</f>
        <v>#VALUE!</v>
      </c>
      <c r="BC832" s="17" t="e">
        <f>SUMIFS('[1]Deals (Exits)'!$C:$C,'[1]Deals (Exits)'!$B:$B,$A832)</f>
        <v>#VALUE!</v>
      </c>
      <c r="BD832" s="17" t="e">
        <f>SUMIFS('[1]Deals (investment)'!$C:$C,'[1]Deals (investment)'!$B:$B,$A832,'[1]Deals (investment)'!$V:$V,BD$1)</f>
        <v>#VALUE!</v>
      </c>
      <c r="BE832" s="17" t="e">
        <f>SUMIFS('[1]Deals (investment)'!$C:$C,'[1]Deals (investment)'!$B:$B,$A832,'[1]Deals (investment)'!$V:$V,BE$1)</f>
        <v>#VALUE!</v>
      </c>
      <c r="BF832" s="17" t="e">
        <f>SUMIFS('[1]Deals (investment)'!$C:$C,'[1]Deals (investment)'!$B:$B,$A832,'[1]Deals (investment)'!$V:$V,BF$1)</f>
        <v>#VALUE!</v>
      </c>
      <c r="BG832" s="17" t="e">
        <f>SUMIFS('[1]Deals (investment)'!$C:$C,'[1]Deals (investment)'!$B:$B,$A832,'[1]Deals (investment)'!$V:$V,BG$1)</f>
        <v>#VALUE!</v>
      </c>
      <c r="BH832" s="17" t="e">
        <f>SUMIFS('[1]Deals (investment)'!$C:$C,'[1]Deals (investment)'!$B:$B,$A832,'[1]Deals (investment)'!$V:$V,BH$1)</f>
        <v>#VALUE!</v>
      </c>
      <c r="BI832" s="17" t="e">
        <f>SUMIFS('[1]Deals (investment)'!$C:$C,'[1]Deals (investment)'!$B:$B,$A832,'[1]Deals (investment)'!$V:$V,BI$1)</f>
        <v>#VALUE!</v>
      </c>
      <c r="BJ832" s="17" t="e">
        <f>SUMIFS('[1]Deals (investment)'!$C:$C,'[1]Deals (investment)'!$B:$B,$A832,'[1]Deals (investment)'!$V:$V,BJ$1)</f>
        <v>#VALUE!</v>
      </c>
      <c r="BK832" s="17" t="e">
        <f>SUMIFS('[1]Deals (investment)'!$C:$C,'[1]Deals (investment)'!$B:$B,$A832,'[1]Deals (investment)'!$V:$V,BK$1)</f>
        <v>#VALUE!</v>
      </c>
      <c r="BL832" s="17" t="e">
        <f>SUMIFS('[1]Deals (investment)'!$C:$C,'[1]Deals (investment)'!$B:$B,$A832,'[1]Deals (investment)'!$V:$V,BL$1)</f>
        <v>#VALUE!</v>
      </c>
      <c r="BM832" s="17" t="e">
        <f>SUMIFS('[1]Deals (investment)'!$C:$C,'[1]Deals (investment)'!$B:$B,$A832,'[1]Deals (investment)'!$V:$V,BM$1)</f>
        <v>#VALUE!</v>
      </c>
      <c r="BN832" s="15"/>
      <c r="BO832" s="15"/>
      <c r="BP832" s="22"/>
      <c r="BQ832" s="15"/>
      <c r="BR832" s="15"/>
      <c r="BS832" s="15"/>
      <c r="BT832" s="15"/>
      <c r="BU832" s="15"/>
      <c r="BV832" s="15"/>
      <c r="BW832" s="15"/>
      <c r="BX832" s="15"/>
      <c r="BY832" s="15"/>
      <c r="BZ832" s="15"/>
      <c r="CA832" s="15"/>
      <c r="CB832" s="15"/>
      <c r="CC832" s="15"/>
      <c r="CD832" s="15" t="str">
        <f t="shared" si="125"/>
        <v>DrosigIt was about 1996 when four types (Abt, Belushi, Flo &amp; Jof) at a mutual friend (;)) met and decided on a music project together as alternate en Flo &amp; Jof were founders of the legendary B &amp; B or S &amp; E Musicprod. Studios in Cologne-Holweide.Active</v>
      </c>
      <c r="CE832" s="15"/>
      <c r="CF832" s="15"/>
      <c r="CG832" s="15"/>
      <c r="CH832" s="15"/>
      <c r="CI832" s="15"/>
      <c r="CJ832" s="15"/>
    </row>
    <row r="833" spans="1:88" ht="12.75">
      <c r="A833" s="15" t="s">
        <v>5929</v>
      </c>
      <c r="B833" s="15"/>
      <c r="C833" s="15"/>
      <c r="D833" s="16"/>
      <c r="E833" s="15"/>
      <c r="F833" s="15"/>
      <c r="G833" s="15"/>
      <c r="H833" s="15"/>
      <c r="I833" s="15"/>
      <c r="J833" s="15"/>
      <c r="K833" s="17" t="e">
        <f t="shared" si="105"/>
        <v>#VALUE!</v>
      </c>
      <c r="L833" s="15"/>
      <c r="M833" s="18" t="e">
        <f t="shared" si="95"/>
        <v>#VALUE!</v>
      </c>
      <c r="N833" s="15"/>
      <c r="O833" s="15"/>
      <c r="P833" s="15"/>
      <c r="Q833" s="24" t="e">
        <f ca="1">_xludf.MAXIFS('[1]Deals (investment)'!A:A,'[1]Deals (investment)'!B:B,A833)</f>
        <v>#NAME?</v>
      </c>
      <c r="R833" s="15"/>
      <c r="S833" s="19"/>
      <c r="T833" s="15"/>
      <c r="U833" s="17"/>
      <c r="V833" s="15"/>
      <c r="W833" s="15"/>
      <c r="X833" s="15"/>
      <c r="Y833" s="15"/>
      <c r="AB833" s="20"/>
      <c r="AC833" s="15"/>
      <c r="AD833" s="15"/>
      <c r="AE833" s="15"/>
      <c r="AF833" s="15"/>
      <c r="AG833" s="22">
        <f t="shared" ca="1" si="123"/>
        <v>9.6774193548387094E-2</v>
      </c>
      <c r="AH833" s="15" t="str">
        <f t="shared" si="118"/>
        <v/>
      </c>
      <c r="AI833" s="22" t="e">
        <f>VLOOKUP(A833,'[1]Deals (investment)'!$B$2:$Z$1497,1,FALSE)</f>
        <v>#N/A</v>
      </c>
      <c r="AJ833" s="22" t="e">
        <f>VLOOKUP(A833,'[1]Deals (investment)'!$B$2:$Z$870,15,FALSE)</f>
        <v>#N/A</v>
      </c>
      <c r="AK833" s="17" t="e">
        <f>VLOOKUP(A833,'[1]Deals (Exits)'!B:B,1,FALSE)</f>
        <v>#N/A</v>
      </c>
      <c r="AL833" s="23" t="e">
        <f>VLOOKUP(G833,[1]Lookups!$V$3:$Y$197,4,FALSE)</f>
        <v>#N/A</v>
      </c>
      <c r="AM833" s="17" t="e">
        <f>VLOOKUP(X833,[1]Lookups!$B$3:$C$200,2,FALSE)</f>
        <v>#N/A</v>
      </c>
      <c r="AN833" s="17" t="e">
        <f>VLOOKUP(R833,[1]Lookups!$H$3:$I$69,2,FALSE)</f>
        <v>#N/A</v>
      </c>
      <c r="AO833" s="17" t="e">
        <f>VLOOKUP(T833,[1]Lookups!$H$3:$I$69,2,FALSE)</f>
        <v>#N/A</v>
      </c>
      <c r="AP833" s="17" t="e">
        <f>VLOOKUP(AN833,[1]Lookups!$N$3:$O$11,2,FALSE)</f>
        <v>#N/A</v>
      </c>
      <c r="AQ833" s="18" t="e">
        <f>COUNTIFS('[1]Deals (investment)'!$B:$B,$A833)</f>
        <v>#VALUE!</v>
      </c>
      <c r="AR833" s="18" t="e">
        <f>COUNTIFS('[1]Deals (investment)'!$B:$B,$A833,'[1]Deals (investment)'!$T:$T,$AW$1)+COUNTIFS('[1]Deals (investment)'!$B:$B,$A833,'[1]Deals (investment)'!$T:$T,$AX$1)+COUNTIFS('[1]Deals (investment)'!$B:$B,$A833,'[1]Deals (investment)'!$T:$T,$AY$1)</f>
        <v>#VALUE!</v>
      </c>
      <c r="AS833" s="17" t="e">
        <f>SUMIFS('[1]Deals (investment)'!$C:$C,'[1]Deals (investment)'!$B:$B,$A833)</f>
        <v>#VALUE!</v>
      </c>
      <c r="AT833" s="17" t="e">
        <f t="shared" si="106"/>
        <v>#VALUE!</v>
      </c>
      <c r="AU833" s="18" t="e">
        <f>COUNTIF('[1]Deals (Exits)'!$B:$B,A833)</f>
        <v>#VALUE!</v>
      </c>
      <c r="AV833" s="17" t="e">
        <f>SUMIFS('[1]Deals (investment)'!$C:$C,'[1]Deals (investment)'!$B:$B,$A833,'[1]Deals (investment)'!$T:$T,AV$1)</f>
        <v>#VALUE!</v>
      </c>
      <c r="AW833" s="17" t="e">
        <f>SUMIFS('[1]Deals (investment)'!$C:$C,'[1]Deals (investment)'!$B:$B,$A833,'[1]Deals (investment)'!$T:$T,AW$1)</f>
        <v>#VALUE!</v>
      </c>
      <c r="AX833" s="17" t="e">
        <f>SUMIFS('[1]Deals (investment)'!$C:$C,'[1]Deals (investment)'!$B:$B,$A833,'[1]Deals (investment)'!$T:$T,AX$1)</f>
        <v>#VALUE!</v>
      </c>
      <c r="AY833" s="17" t="e">
        <f>SUMIFS('[1]Deals (investment)'!$C:$C,'[1]Deals (investment)'!$B:$B,$A833,'[1]Deals (investment)'!$T:$T,AY$1)</f>
        <v>#VALUE!</v>
      </c>
      <c r="AZ833" s="17" t="e">
        <f>SUMIFS('[1]Deals (investment)'!$C:$C,'[1]Deals (investment)'!$B:$B,$A833,'[1]Deals (investment)'!$T:$T,AZ$1)</f>
        <v>#VALUE!</v>
      </c>
      <c r="BA833" s="17" t="e">
        <f>SUMIFS('[1]Deals (investment)'!$C:$C,'[1]Deals (investment)'!$B:$B,$A833,'[1]Deals (investment)'!$T:$T,BA$1)</f>
        <v>#VALUE!</v>
      </c>
      <c r="BB833" s="17" t="e">
        <f>SUMIFS('[1]Deals (investment)'!$C:$C,'[1]Deals (investment)'!$B:$B,$A833,'[1]Deals (investment)'!$T:$T,BB$1)</f>
        <v>#VALUE!</v>
      </c>
      <c r="BC833" s="17" t="e">
        <f>SUMIFS('[1]Deals (Exits)'!$C:$C,'[1]Deals (Exits)'!$B:$B,$A833)</f>
        <v>#VALUE!</v>
      </c>
      <c r="BD833" s="17" t="e">
        <f>SUMIFS('[1]Deals (investment)'!$C:$C,'[1]Deals (investment)'!$B:$B,$A833,'[1]Deals (investment)'!$V:$V,BD$1)</f>
        <v>#VALUE!</v>
      </c>
      <c r="BE833" s="17" t="e">
        <f>SUMIFS('[1]Deals (investment)'!$C:$C,'[1]Deals (investment)'!$B:$B,$A833,'[1]Deals (investment)'!$V:$V,BE$1)</f>
        <v>#VALUE!</v>
      </c>
      <c r="BF833" s="17" t="e">
        <f>SUMIFS('[1]Deals (investment)'!$C:$C,'[1]Deals (investment)'!$B:$B,$A833,'[1]Deals (investment)'!$V:$V,BF$1)</f>
        <v>#VALUE!</v>
      </c>
      <c r="BG833" s="17" t="e">
        <f>SUMIFS('[1]Deals (investment)'!$C:$C,'[1]Deals (investment)'!$B:$B,$A833,'[1]Deals (investment)'!$V:$V,BG$1)</f>
        <v>#VALUE!</v>
      </c>
      <c r="BH833" s="17" t="e">
        <f>SUMIFS('[1]Deals (investment)'!$C:$C,'[1]Deals (investment)'!$B:$B,$A833,'[1]Deals (investment)'!$V:$V,BH$1)</f>
        <v>#VALUE!</v>
      </c>
      <c r="BI833" s="17" t="e">
        <f>SUMIFS('[1]Deals (investment)'!$C:$C,'[1]Deals (investment)'!$B:$B,$A833,'[1]Deals (investment)'!$V:$V,BI$1)</f>
        <v>#VALUE!</v>
      </c>
      <c r="BJ833" s="17" t="e">
        <f>SUMIFS('[1]Deals (investment)'!$C:$C,'[1]Deals (investment)'!$B:$B,$A833,'[1]Deals (investment)'!$V:$V,BJ$1)</f>
        <v>#VALUE!</v>
      </c>
      <c r="BK833" s="17" t="e">
        <f>SUMIFS('[1]Deals (investment)'!$C:$C,'[1]Deals (investment)'!$B:$B,$A833,'[1]Deals (investment)'!$V:$V,BK$1)</f>
        <v>#VALUE!</v>
      </c>
      <c r="BL833" s="17" t="e">
        <f>SUMIFS('[1]Deals (investment)'!$C:$C,'[1]Deals (investment)'!$B:$B,$A833,'[1]Deals (investment)'!$V:$V,BL$1)</f>
        <v>#VALUE!</v>
      </c>
      <c r="BM833" s="17" t="e">
        <f>SUMIFS('[1]Deals (investment)'!$C:$C,'[1]Deals (investment)'!$B:$B,$A833,'[1]Deals (investment)'!$V:$V,BM$1)</f>
        <v>#VALUE!</v>
      </c>
      <c r="BN833" s="15"/>
      <c r="BO833" s="15"/>
      <c r="BP833" s="22"/>
      <c r="BQ833" s="15"/>
      <c r="BR833" s="15"/>
      <c r="BS833" s="15"/>
      <c r="BT833" s="15"/>
      <c r="BU833" s="15"/>
      <c r="BV833" s="15"/>
      <c r="BW833" s="15"/>
      <c r="BX833" s="15"/>
      <c r="BY833" s="15"/>
      <c r="BZ833" s="15"/>
      <c r="CA833" s="15"/>
      <c r="CB833" s="15"/>
      <c r="CC833" s="15"/>
      <c r="CD833" s="15" t="str">
        <f t="shared" si="125"/>
        <v>Duma Works</v>
      </c>
      <c r="CE833" s="15"/>
      <c r="CF833" s="15"/>
      <c r="CG833" s="15"/>
      <c r="CH833" s="15"/>
      <c r="CI833" s="15"/>
      <c r="CJ833" s="15"/>
    </row>
    <row r="834" spans="1:88" ht="12.75">
      <c r="A834" s="25" t="s">
        <v>5930</v>
      </c>
      <c r="B834" s="15" t="s">
        <v>5931</v>
      </c>
      <c r="C834" s="15" t="s">
        <v>46</v>
      </c>
      <c r="D834" s="16">
        <v>2005</v>
      </c>
      <c r="E834" s="15" t="s">
        <v>1472</v>
      </c>
      <c r="F834" s="15"/>
      <c r="G834" s="15" t="s">
        <v>91</v>
      </c>
      <c r="H834" s="15"/>
      <c r="I834" s="15"/>
      <c r="J834" s="15"/>
      <c r="K834" s="17" t="e">
        <f t="shared" si="105"/>
        <v>#VALUE!</v>
      </c>
      <c r="L834" s="15"/>
      <c r="M834" s="18" t="e">
        <f t="shared" si="95"/>
        <v>#VALUE!</v>
      </c>
      <c r="N834" s="15"/>
      <c r="O834" s="15"/>
      <c r="P834" s="15"/>
      <c r="Q834" s="15"/>
      <c r="R834" s="15"/>
      <c r="S834" s="19"/>
      <c r="T834" s="15"/>
      <c r="U834" s="17"/>
      <c r="V834" s="15" t="s">
        <v>5932</v>
      </c>
      <c r="W834" s="15"/>
      <c r="X834" s="15" t="s">
        <v>1072</v>
      </c>
      <c r="Y834" s="15" t="s">
        <v>5933</v>
      </c>
      <c r="AB834" s="20"/>
      <c r="AC834" s="21" t="s">
        <v>5934</v>
      </c>
      <c r="AD834" s="21" t="s">
        <v>5935</v>
      </c>
      <c r="AE834" s="15"/>
      <c r="AF834" s="15"/>
      <c r="AG834" s="22">
        <f t="shared" si="123"/>
        <v>0.38709677419354838</v>
      </c>
      <c r="AH834" s="15" t="e">
        <f t="shared" ref="AH834:AH897" si="126">IF(A834 = "","",IF(COUNTIF(CD:CD,CONCATENATE(A834,B834,C834))&gt;1,"Duplicated",""))</f>
        <v>#VALUE!</v>
      </c>
      <c r="AI834" s="22" t="e">
        <f>VLOOKUP(A834,'[1]Deals (investment)'!$B$2:$Z$1497,1,FALSE)</f>
        <v>#N/A</v>
      </c>
      <c r="AJ834" s="22" t="e">
        <f>VLOOKUP(A834,'[1]Deals (investment)'!$B$2:$Z$870,15,FALSE)</f>
        <v>#N/A</v>
      </c>
      <c r="AK834" s="17" t="str">
        <f>VLOOKUP(A834,'[1]Deals (Exits)'!B:B,1,FALSE)</f>
        <v>Equinox International</v>
      </c>
      <c r="AL834" s="23">
        <f>VLOOKUP(G834,[1]Lookups!$V$3:$Y$197,4,FALSE)</f>
        <v>0</v>
      </c>
      <c r="AM834" s="17" t="str">
        <f>VLOOKUP(X834,[1]Lookups!$B$3:$C$200,2,FALSE)</f>
        <v>Construction &amp; Real Estate</v>
      </c>
      <c r="AN834" s="17" t="e">
        <f>VLOOKUP(R834,[1]Lookups!$H$3:$I$69,2,FALSE)</f>
        <v>#N/A</v>
      </c>
      <c r="AO834" s="17" t="e">
        <f>VLOOKUP(T834,[1]Lookups!$H$3:$I$69,2,FALSE)</f>
        <v>#N/A</v>
      </c>
      <c r="AP834" s="17" t="e">
        <f>VLOOKUP(AN834,[1]Lookups!$N$3:$O$11,2,FALSE)</f>
        <v>#N/A</v>
      </c>
      <c r="AQ834" s="18" t="e">
        <f>COUNTIFS('[1]Deals (investment)'!$B:$B,$A834)</f>
        <v>#VALUE!</v>
      </c>
      <c r="AR834" s="18" t="e">
        <f>COUNTIFS('[1]Deals (investment)'!$B:$B,$A834,'[1]Deals (investment)'!$T:$T,$AW$1)+COUNTIFS('[1]Deals (investment)'!$B:$B,$A834,'[1]Deals (investment)'!$T:$T,$AX$1)+COUNTIFS('[1]Deals (investment)'!$B:$B,$A834,'[1]Deals (investment)'!$T:$T,$AY$1)</f>
        <v>#VALUE!</v>
      </c>
      <c r="AS834" s="17" t="e">
        <f>SUMIFS('[1]Deals (investment)'!$C:$C,'[1]Deals (investment)'!$B:$B,$A834)</f>
        <v>#VALUE!</v>
      </c>
      <c r="AT834" s="17" t="e">
        <f t="shared" si="106"/>
        <v>#VALUE!</v>
      </c>
      <c r="AU834" s="18" t="e">
        <f>COUNTIF('[1]Deals (Exits)'!$B:$B,A834)</f>
        <v>#VALUE!</v>
      </c>
      <c r="AV834" s="17" t="e">
        <f>SUMIFS('[1]Deals (investment)'!$C:$C,'[1]Deals (investment)'!$B:$B,$A834,'[1]Deals (investment)'!$T:$T,AV$1)</f>
        <v>#VALUE!</v>
      </c>
      <c r="AW834" s="17" t="e">
        <f>SUMIFS('[1]Deals (investment)'!$C:$C,'[1]Deals (investment)'!$B:$B,$A834,'[1]Deals (investment)'!$T:$T,AW$1)</f>
        <v>#VALUE!</v>
      </c>
      <c r="AX834" s="17" t="e">
        <f>SUMIFS('[1]Deals (investment)'!$C:$C,'[1]Deals (investment)'!$B:$B,$A834,'[1]Deals (investment)'!$T:$T,AX$1)</f>
        <v>#VALUE!</v>
      </c>
      <c r="AY834" s="17" t="e">
        <f>SUMIFS('[1]Deals (investment)'!$C:$C,'[1]Deals (investment)'!$B:$B,$A834,'[1]Deals (investment)'!$T:$T,AY$1)</f>
        <v>#VALUE!</v>
      </c>
      <c r="AZ834" s="17" t="e">
        <f>SUMIFS('[1]Deals (investment)'!$C:$C,'[1]Deals (investment)'!$B:$B,$A834,'[1]Deals (investment)'!$T:$T,AZ$1)</f>
        <v>#VALUE!</v>
      </c>
      <c r="BA834" s="17" t="e">
        <f>SUMIFS('[1]Deals (investment)'!$C:$C,'[1]Deals (investment)'!$B:$B,$A834,'[1]Deals (investment)'!$T:$T,BA$1)</f>
        <v>#VALUE!</v>
      </c>
      <c r="BB834" s="17" t="e">
        <f>SUMIFS('[1]Deals (investment)'!$C:$C,'[1]Deals (investment)'!$B:$B,$A834,'[1]Deals (investment)'!$T:$T,BB$1)</f>
        <v>#VALUE!</v>
      </c>
      <c r="BC834" s="17" t="e">
        <f>SUMIFS('[1]Deals (Exits)'!$C:$C,'[1]Deals (Exits)'!$B:$B,$A834)</f>
        <v>#VALUE!</v>
      </c>
      <c r="BD834" s="17" t="e">
        <f>SUMIFS('[1]Deals (investment)'!$C:$C,'[1]Deals (investment)'!$B:$B,$A834,'[1]Deals (investment)'!$V:$V,BD$1)</f>
        <v>#VALUE!</v>
      </c>
      <c r="BE834" s="17" t="e">
        <f>SUMIFS('[1]Deals (investment)'!$C:$C,'[1]Deals (investment)'!$B:$B,$A834,'[1]Deals (investment)'!$V:$V,BE$1)</f>
        <v>#VALUE!</v>
      </c>
      <c r="BF834" s="17" t="e">
        <f>SUMIFS('[1]Deals (investment)'!$C:$C,'[1]Deals (investment)'!$B:$B,$A834,'[1]Deals (investment)'!$V:$V,BF$1)</f>
        <v>#VALUE!</v>
      </c>
      <c r="BG834" s="17" t="e">
        <f>SUMIFS('[1]Deals (investment)'!$C:$C,'[1]Deals (investment)'!$B:$B,$A834,'[1]Deals (investment)'!$V:$V,BG$1)</f>
        <v>#VALUE!</v>
      </c>
      <c r="BH834" s="17" t="e">
        <f>SUMIFS('[1]Deals (investment)'!$C:$C,'[1]Deals (investment)'!$B:$B,$A834,'[1]Deals (investment)'!$V:$V,BH$1)</f>
        <v>#VALUE!</v>
      </c>
      <c r="BI834" s="17" t="e">
        <f>SUMIFS('[1]Deals (investment)'!$C:$C,'[1]Deals (investment)'!$B:$B,$A834,'[1]Deals (investment)'!$V:$V,BI$1)</f>
        <v>#VALUE!</v>
      </c>
      <c r="BJ834" s="17" t="e">
        <f>SUMIFS('[1]Deals (investment)'!$C:$C,'[1]Deals (investment)'!$B:$B,$A834,'[1]Deals (investment)'!$V:$V,BJ$1)</f>
        <v>#VALUE!</v>
      </c>
      <c r="BK834" s="17" t="e">
        <f>SUMIFS('[1]Deals (investment)'!$C:$C,'[1]Deals (investment)'!$B:$B,$A834,'[1]Deals (investment)'!$V:$V,BK$1)</f>
        <v>#VALUE!</v>
      </c>
      <c r="BL834" s="17" t="e">
        <f>SUMIFS('[1]Deals (investment)'!$C:$C,'[1]Deals (investment)'!$B:$B,$A834,'[1]Deals (investment)'!$V:$V,BL$1)</f>
        <v>#VALUE!</v>
      </c>
      <c r="BM834" s="17" t="e">
        <f>SUMIFS('[1]Deals (investment)'!$C:$C,'[1]Deals (investment)'!$B:$B,$A834,'[1]Deals (investment)'!$V:$V,BM$1)</f>
        <v>#VALUE!</v>
      </c>
      <c r="BN834" s="15"/>
      <c r="BO834" s="15"/>
      <c r="BP834" s="22"/>
      <c r="BQ834" s="15"/>
      <c r="BR834" s="15"/>
      <c r="BS834" s="15"/>
      <c r="BT834" s="15"/>
      <c r="BU834" s="15"/>
      <c r="BV834" s="15"/>
      <c r="BW834" s="15"/>
      <c r="BX834" s="15"/>
      <c r="BY834" s="15"/>
      <c r="BZ834" s="15"/>
      <c r="CA834" s="15"/>
      <c r="CB834" s="15"/>
      <c r="CC834" s="15"/>
      <c r="CD834" s="15" t="str">
        <f t="shared" si="125"/>
        <v>Equinox InternationalEquinox International is a provider of infrastructure technology solutions and services in the Middle East and Africa (MEA) region, with a complete portfolio of solutions to meet the mission critical objectives of enterprises and service providers. Our solutions and services allow clients to build their infrastructures smarter, reduce the total cost of ownership (TCO), and increase the availability and robustness of their services and applicationsAcquired</v>
      </c>
      <c r="CE834" s="15"/>
      <c r="CF834" s="15"/>
      <c r="CG834" s="15"/>
      <c r="CH834" s="15"/>
      <c r="CI834" s="15"/>
      <c r="CJ834" s="15"/>
    </row>
    <row r="835" spans="1:88" ht="12.75">
      <c r="A835" s="15" t="s">
        <v>5936</v>
      </c>
      <c r="B835" s="15" t="s">
        <v>5937</v>
      </c>
      <c r="C835" s="15"/>
      <c r="D835" s="16"/>
      <c r="E835" s="15"/>
      <c r="F835" s="15"/>
      <c r="G835" s="15"/>
      <c r="H835" s="15"/>
      <c r="I835" s="15"/>
      <c r="J835" s="15"/>
      <c r="K835" s="17" t="e">
        <f t="shared" si="105"/>
        <v>#VALUE!</v>
      </c>
      <c r="L835" s="15"/>
      <c r="M835" s="18" t="e">
        <f t="shared" si="95"/>
        <v>#VALUE!</v>
      </c>
      <c r="N835" s="15"/>
      <c r="O835" s="15"/>
      <c r="P835" s="15"/>
      <c r="Q835" s="24" t="e">
        <f ca="1">_xludf.MAXIFS('[1]Deals (investment)'!A:A,'[1]Deals (investment)'!B:B,A835)</f>
        <v>#NAME?</v>
      </c>
      <c r="R835" s="15"/>
      <c r="S835" s="19"/>
      <c r="T835" s="15"/>
      <c r="U835" s="17"/>
      <c r="V835" s="15"/>
      <c r="W835" s="15"/>
      <c r="X835" s="15"/>
      <c r="Y835" s="15"/>
      <c r="AB835" s="20"/>
      <c r="AC835" s="15"/>
      <c r="AD835" s="15"/>
      <c r="AE835" s="15"/>
      <c r="AF835" s="15"/>
      <c r="AG835" s="22">
        <f t="shared" ca="1" si="123"/>
        <v>0.12903225806451613</v>
      </c>
      <c r="AH835" s="15" t="str">
        <f t="shared" si="126"/>
        <v/>
      </c>
      <c r="AI835" s="22" t="e">
        <f>VLOOKUP(A835,'[1]Deals (investment)'!$B$2:$Z$1497,1,FALSE)</f>
        <v>#N/A</v>
      </c>
      <c r="AJ835" s="22" t="e">
        <f>VLOOKUP(A835,'[1]Deals (investment)'!$B$2:$Z$870,15,FALSE)</f>
        <v>#N/A</v>
      </c>
      <c r="AK835" s="17" t="e">
        <f>VLOOKUP(A835,'[1]Deals (Exits)'!B:B,1,FALSE)</f>
        <v>#N/A</v>
      </c>
      <c r="AL835" s="23" t="e">
        <f>VLOOKUP(G835,[1]Lookups!$V$3:$Y$197,4,FALSE)</f>
        <v>#N/A</v>
      </c>
      <c r="AM835" s="17" t="e">
        <f>VLOOKUP(X835,[1]Lookups!$B$3:$C$200,2,FALSE)</f>
        <v>#N/A</v>
      </c>
      <c r="AN835" s="17" t="e">
        <f>VLOOKUP(R835,[1]Lookups!$H$3:$I$69,2,FALSE)</f>
        <v>#N/A</v>
      </c>
      <c r="AO835" s="17" t="e">
        <f>VLOOKUP(T835,[1]Lookups!$H$3:$I$69,2,FALSE)</f>
        <v>#N/A</v>
      </c>
      <c r="AP835" s="17" t="e">
        <f>VLOOKUP(AN835,[1]Lookups!$N$3:$O$11,2,FALSE)</f>
        <v>#N/A</v>
      </c>
      <c r="AQ835" s="18" t="e">
        <f>COUNTIFS('[1]Deals (investment)'!$B:$B,$A835)</f>
        <v>#VALUE!</v>
      </c>
      <c r="AR835" s="18" t="e">
        <f>COUNTIFS('[1]Deals (investment)'!$B:$B,$A835,'[1]Deals (investment)'!$T:$T,$AW$1)+COUNTIFS('[1]Deals (investment)'!$B:$B,$A835,'[1]Deals (investment)'!$T:$T,$AX$1)+COUNTIFS('[1]Deals (investment)'!$B:$B,$A835,'[1]Deals (investment)'!$T:$T,$AY$1)</f>
        <v>#VALUE!</v>
      </c>
      <c r="AS835" s="17" t="e">
        <f>SUMIFS('[1]Deals (investment)'!$C:$C,'[1]Deals (investment)'!$B:$B,$A835)</f>
        <v>#VALUE!</v>
      </c>
      <c r="AT835" s="17" t="e">
        <f t="shared" si="106"/>
        <v>#VALUE!</v>
      </c>
      <c r="AU835" s="18" t="e">
        <f>COUNTIF('[1]Deals (Exits)'!$B:$B,A835)</f>
        <v>#VALUE!</v>
      </c>
      <c r="AV835" s="17" t="e">
        <f>SUMIFS('[1]Deals (investment)'!$C:$C,'[1]Deals (investment)'!$B:$B,$A835,'[1]Deals (investment)'!$T:$T,AV$1)</f>
        <v>#VALUE!</v>
      </c>
      <c r="AW835" s="17" t="e">
        <f>SUMIFS('[1]Deals (investment)'!$C:$C,'[1]Deals (investment)'!$B:$B,$A835,'[1]Deals (investment)'!$T:$T,AW$1)</f>
        <v>#VALUE!</v>
      </c>
      <c r="AX835" s="17" t="e">
        <f>SUMIFS('[1]Deals (investment)'!$C:$C,'[1]Deals (investment)'!$B:$B,$A835,'[1]Deals (investment)'!$T:$T,AX$1)</f>
        <v>#VALUE!</v>
      </c>
      <c r="AY835" s="17" t="e">
        <f>SUMIFS('[1]Deals (investment)'!$C:$C,'[1]Deals (investment)'!$B:$B,$A835,'[1]Deals (investment)'!$T:$T,AY$1)</f>
        <v>#VALUE!</v>
      </c>
      <c r="AZ835" s="17" t="e">
        <f>SUMIFS('[1]Deals (investment)'!$C:$C,'[1]Deals (investment)'!$B:$B,$A835,'[1]Deals (investment)'!$T:$T,AZ$1)</f>
        <v>#VALUE!</v>
      </c>
      <c r="BA835" s="17" t="e">
        <f>SUMIFS('[1]Deals (investment)'!$C:$C,'[1]Deals (investment)'!$B:$B,$A835,'[1]Deals (investment)'!$T:$T,BA$1)</f>
        <v>#VALUE!</v>
      </c>
      <c r="BB835" s="17" t="e">
        <f>SUMIFS('[1]Deals (investment)'!$C:$C,'[1]Deals (investment)'!$B:$B,$A835,'[1]Deals (investment)'!$T:$T,BB$1)</f>
        <v>#VALUE!</v>
      </c>
      <c r="BC835" s="17" t="e">
        <f>SUMIFS('[1]Deals (Exits)'!$C:$C,'[1]Deals (Exits)'!$B:$B,$A835)</f>
        <v>#VALUE!</v>
      </c>
      <c r="BD835" s="17" t="e">
        <f>SUMIFS('[1]Deals (investment)'!$C:$C,'[1]Deals (investment)'!$B:$B,$A835,'[1]Deals (investment)'!$V:$V,BD$1)</f>
        <v>#VALUE!</v>
      </c>
      <c r="BE835" s="17" t="e">
        <f>SUMIFS('[1]Deals (investment)'!$C:$C,'[1]Deals (investment)'!$B:$B,$A835,'[1]Deals (investment)'!$V:$V,BE$1)</f>
        <v>#VALUE!</v>
      </c>
      <c r="BF835" s="17" t="e">
        <f>SUMIFS('[1]Deals (investment)'!$C:$C,'[1]Deals (investment)'!$B:$B,$A835,'[1]Deals (investment)'!$V:$V,BF$1)</f>
        <v>#VALUE!</v>
      </c>
      <c r="BG835" s="17" t="e">
        <f>SUMIFS('[1]Deals (investment)'!$C:$C,'[1]Deals (investment)'!$B:$B,$A835,'[1]Deals (investment)'!$V:$V,BG$1)</f>
        <v>#VALUE!</v>
      </c>
      <c r="BH835" s="17" t="e">
        <f>SUMIFS('[1]Deals (investment)'!$C:$C,'[1]Deals (investment)'!$B:$B,$A835,'[1]Deals (investment)'!$V:$V,BH$1)</f>
        <v>#VALUE!</v>
      </c>
      <c r="BI835" s="17" t="e">
        <f>SUMIFS('[1]Deals (investment)'!$C:$C,'[1]Deals (investment)'!$B:$B,$A835,'[1]Deals (investment)'!$V:$V,BI$1)</f>
        <v>#VALUE!</v>
      </c>
      <c r="BJ835" s="17" t="e">
        <f>SUMIFS('[1]Deals (investment)'!$C:$C,'[1]Deals (investment)'!$B:$B,$A835,'[1]Deals (investment)'!$V:$V,BJ$1)</f>
        <v>#VALUE!</v>
      </c>
      <c r="BK835" s="17" t="e">
        <f>SUMIFS('[1]Deals (investment)'!$C:$C,'[1]Deals (investment)'!$B:$B,$A835,'[1]Deals (investment)'!$V:$V,BK$1)</f>
        <v>#VALUE!</v>
      </c>
      <c r="BL835" s="17" t="e">
        <f>SUMIFS('[1]Deals (investment)'!$C:$C,'[1]Deals (investment)'!$B:$B,$A835,'[1]Deals (investment)'!$V:$V,BL$1)</f>
        <v>#VALUE!</v>
      </c>
      <c r="BM835" s="17" t="e">
        <f>SUMIFS('[1]Deals (investment)'!$C:$C,'[1]Deals (investment)'!$B:$B,$A835,'[1]Deals (investment)'!$V:$V,BM$1)</f>
        <v>#VALUE!</v>
      </c>
      <c r="BN835" s="15"/>
      <c r="BO835" s="15"/>
      <c r="BP835" s="22"/>
      <c r="BQ835" s="15"/>
      <c r="BR835" s="15"/>
      <c r="BS835" s="15"/>
      <c r="BT835" s="15"/>
      <c r="BU835" s="15"/>
      <c r="BV835" s="15"/>
      <c r="BW835" s="15"/>
      <c r="BX835" s="15"/>
      <c r="BY835" s="15"/>
      <c r="BZ835" s="15"/>
      <c r="CA835" s="15"/>
      <c r="CB835" s="15"/>
      <c r="CC835" s="15"/>
      <c r="CD835" s="15" t="str">
        <f t="shared" si="125"/>
        <v>E Tuk Tuk Solar E CycleE Tuk Tuk Solar E Cycle designs and builds solar-powered electric vehicles including the Solar E Cycle, a solar powered tuk tuks (three-wheeled motorised vehicles) with a range of 50km and capable of reaching speed of up to 35km/h</v>
      </c>
      <c r="CE835" s="15"/>
      <c r="CF835" s="15"/>
      <c r="CG835" s="15"/>
      <c r="CH835" s="15"/>
      <c r="CI835" s="15"/>
      <c r="CJ835" s="15"/>
    </row>
    <row r="836" spans="1:88" ht="12.75">
      <c r="A836" s="15" t="s">
        <v>5938</v>
      </c>
      <c r="B836" s="15"/>
      <c r="C836" s="15"/>
      <c r="D836" s="16">
        <v>2014</v>
      </c>
      <c r="E836" s="15"/>
      <c r="F836" s="15"/>
      <c r="G836" s="15"/>
      <c r="H836" s="15"/>
      <c r="I836" s="15"/>
      <c r="J836" s="15"/>
      <c r="K836" s="17" t="e">
        <f t="shared" si="105"/>
        <v>#VALUE!</v>
      </c>
      <c r="L836" s="15"/>
      <c r="M836" s="18" t="e">
        <f t="shared" si="95"/>
        <v>#VALUE!</v>
      </c>
      <c r="N836" s="15"/>
      <c r="O836" s="15"/>
      <c r="P836" s="15"/>
      <c r="Q836" s="15"/>
      <c r="R836" s="15"/>
      <c r="S836" s="19"/>
      <c r="T836" s="15"/>
      <c r="U836" s="17"/>
      <c r="V836" s="15"/>
      <c r="W836" s="15"/>
      <c r="X836" s="15" t="s">
        <v>538</v>
      </c>
      <c r="Y836" s="15"/>
      <c r="AB836" s="20"/>
      <c r="AC836" s="21" t="s">
        <v>5939</v>
      </c>
      <c r="AD836" s="21" t="s">
        <v>5940</v>
      </c>
      <c r="AE836" s="15"/>
      <c r="AF836" s="21" t="s">
        <v>5941</v>
      </c>
      <c r="AG836" s="22">
        <f t="shared" si="123"/>
        <v>0.22580645161290322</v>
      </c>
      <c r="AH836" s="15" t="str">
        <f t="shared" si="126"/>
        <v/>
      </c>
      <c r="AI836" s="22" t="e">
        <f>VLOOKUP(A836,'[1]Deals (investment)'!$B$2:$Z$1497,1,FALSE)</f>
        <v>#N/A</v>
      </c>
      <c r="AJ836" s="22" t="e">
        <f>VLOOKUP(A836,'[1]Deals (investment)'!$B$2:$Z$870,15,FALSE)</f>
        <v>#N/A</v>
      </c>
      <c r="AK836" s="17" t="e">
        <f>VLOOKUP(A836,'[1]Deals (Exits)'!B:B,1,FALSE)</f>
        <v>#N/A</v>
      </c>
      <c r="AL836" s="23" t="e">
        <f>VLOOKUP(G836,[1]Lookups!$V$3:$Y$197,4,FALSE)</f>
        <v>#N/A</v>
      </c>
      <c r="AM836" s="17" t="str">
        <f>VLOOKUP(X836,[1]Lookups!$B$3:$C$200,2,FALSE)</f>
        <v>Agriculture</v>
      </c>
      <c r="AN836" s="17" t="e">
        <f>VLOOKUP(R836,[1]Lookups!$H$3:$I$69,2,FALSE)</f>
        <v>#N/A</v>
      </c>
      <c r="AO836" s="17" t="e">
        <f>VLOOKUP(T836,[1]Lookups!$H$3:$I$69,2,FALSE)</f>
        <v>#N/A</v>
      </c>
      <c r="AP836" s="17" t="e">
        <f>VLOOKUP(AN836,[1]Lookups!$N$3:$O$11,2,FALSE)</f>
        <v>#N/A</v>
      </c>
      <c r="AQ836" s="18" t="e">
        <f>COUNTIFS('[1]Deals (investment)'!$B:$B,$A836)</f>
        <v>#VALUE!</v>
      </c>
      <c r="AR836" s="18" t="e">
        <f>COUNTIFS('[1]Deals (investment)'!$B:$B,$A836,'[1]Deals (investment)'!$T:$T,$AW$1)+COUNTIFS('[1]Deals (investment)'!$B:$B,$A836,'[1]Deals (investment)'!$T:$T,$AX$1)+COUNTIFS('[1]Deals (investment)'!$B:$B,$A836,'[1]Deals (investment)'!$T:$T,$AY$1)</f>
        <v>#VALUE!</v>
      </c>
      <c r="AS836" s="17" t="e">
        <f>SUMIFS('[1]Deals (investment)'!$C:$C,'[1]Deals (investment)'!$B:$B,$A836)</f>
        <v>#VALUE!</v>
      </c>
      <c r="AT836" s="17" t="e">
        <f t="shared" si="106"/>
        <v>#VALUE!</v>
      </c>
      <c r="AU836" s="18" t="e">
        <f>COUNTIF('[1]Deals (Exits)'!$B:$B,A836)</f>
        <v>#VALUE!</v>
      </c>
      <c r="AV836" s="17" t="e">
        <f>SUMIFS('[1]Deals (investment)'!$C:$C,'[1]Deals (investment)'!$B:$B,$A836,'[1]Deals (investment)'!$T:$T,AV$1)</f>
        <v>#VALUE!</v>
      </c>
      <c r="AW836" s="17" t="e">
        <f>SUMIFS('[1]Deals (investment)'!$C:$C,'[1]Deals (investment)'!$B:$B,$A836,'[1]Deals (investment)'!$T:$T,AW$1)</f>
        <v>#VALUE!</v>
      </c>
      <c r="AX836" s="17" t="e">
        <f>SUMIFS('[1]Deals (investment)'!$C:$C,'[1]Deals (investment)'!$B:$B,$A836,'[1]Deals (investment)'!$T:$T,AX$1)</f>
        <v>#VALUE!</v>
      </c>
      <c r="AY836" s="17" t="e">
        <f>SUMIFS('[1]Deals (investment)'!$C:$C,'[1]Deals (investment)'!$B:$B,$A836,'[1]Deals (investment)'!$T:$T,AY$1)</f>
        <v>#VALUE!</v>
      </c>
      <c r="AZ836" s="17" t="e">
        <f>SUMIFS('[1]Deals (investment)'!$C:$C,'[1]Deals (investment)'!$B:$B,$A836,'[1]Deals (investment)'!$T:$T,AZ$1)</f>
        <v>#VALUE!</v>
      </c>
      <c r="BA836" s="17" t="e">
        <f>SUMIFS('[1]Deals (investment)'!$C:$C,'[1]Deals (investment)'!$B:$B,$A836,'[1]Deals (investment)'!$T:$T,BA$1)</f>
        <v>#VALUE!</v>
      </c>
      <c r="BB836" s="17" t="e">
        <f>SUMIFS('[1]Deals (investment)'!$C:$C,'[1]Deals (investment)'!$B:$B,$A836,'[1]Deals (investment)'!$T:$T,BB$1)</f>
        <v>#VALUE!</v>
      </c>
      <c r="BC836" s="17" t="e">
        <f>SUMIFS('[1]Deals (Exits)'!$C:$C,'[1]Deals (Exits)'!$B:$B,$A836)</f>
        <v>#VALUE!</v>
      </c>
      <c r="BD836" s="17" t="e">
        <f>SUMIFS('[1]Deals (investment)'!$C:$C,'[1]Deals (investment)'!$B:$B,$A836,'[1]Deals (investment)'!$V:$V,BD$1)</f>
        <v>#VALUE!</v>
      </c>
      <c r="BE836" s="17" t="e">
        <f>SUMIFS('[1]Deals (investment)'!$C:$C,'[1]Deals (investment)'!$B:$B,$A836,'[1]Deals (investment)'!$V:$V,BE$1)</f>
        <v>#VALUE!</v>
      </c>
      <c r="BF836" s="17" t="e">
        <f>SUMIFS('[1]Deals (investment)'!$C:$C,'[1]Deals (investment)'!$B:$B,$A836,'[1]Deals (investment)'!$V:$V,BF$1)</f>
        <v>#VALUE!</v>
      </c>
      <c r="BG836" s="17" t="e">
        <f>SUMIFS('[1]Deals (investment)'!$C:$C,'[1]Deals (investment)'!$B:$B,$A836,'[1]Deals (investment)'!$V:$V,BG$1)</f>
        <v>#VALUE!</v>
      </c>
      <c r="BH836" s="17" t="e">
        <f>SUMIFS('[1]Deals (investment)'!$C:$C,'[1]Deals (investment)'!$B:$B,$A836,'[1]Deals (investment)'!$V:$V,BH$1)</f>
        <v>#VALUE!</v>
      </c>
      <c r="BI836" s="17" t="e">
        <f>SUMIFS('[1]Deals (investment)'!$C:$C,'[1]Deals (investment)'!$B:$B,$A836,'[1]Deals (investment)'!$V:$V,BI$1)</f>
        <v>#VALUE!</v>
      </c>
      <c r="BJ836" s="17" t="e">
        <f>SUMIFS('[1]Deals (investment)'!$C:$C,'[1]Deals (investment)'!$B:$B,$A836,'[1]Deals (investment)'!$V:$V,BJ$1)</f>
        <v>#VALUE!</v>
      </c>
      <c r="BK836" s="17" t="e">
        <f>SUMIFS('[1]Deals (investment)'!$C:$C,'[1]Deals (investment)'!$B:$B,$A836,'[1]Deals (investment)'!$V:$V,BK$1)</f>
        <v>#VALUE!</v>
      </c>
      <c r="BL836" s="17" t="e">
        <f>SUMIFS('[1]Deals (investment)'!$C:$C,'[1]Deals (investment)'!$B:$B,$A836,'[1]Deals (investment)'!$V:$V,BL$1)</f>
        <v>#VALUE!</v>
      </c>
      <c r="BM836" s="17" t="e">
        <f>SUMIFS('[1]Deals (investment)'!$C:$C,'[1]Deals (investment)'!$B:$B,$A836,'[1]Deals (investment)'!$V:$V,BM$1)</f>
        <v>#VALUE!</v>
      </c>
      <c r="BN836" s="15"/>
      <c r="BO836" s="15"/>
      <c r="BP836" s="22"/>
      <c r="BQ836" s="15"/>
      <c r="BR836" s="15"/>
      <c r="BS836" s="15"/>
      <c r="BT836" s="15"/>
      <c r="BU836" s="15"/>
      <c r="BV836" s="15"/>
      <c r="BW836" s="15"/>
      <c r="BX836" s="15"/>
      <c r="BY836" s="15"/>
      <c r="BZ836" s="15"/>
      <c r="CA836" s="15"/>
      <c r="CB836" s="15"/>
      <c r="CC836" s="15"/>
      <c r="CD836" s="15" t="str">
        <f t="shared" si="125"/>
        <v>E-Agribusiness</v>
      </c>
      <c r="CE836" s="15"/>
      <c r="CF836" s="15"/>
      <c r="CG836" s="15"/>
      <c r="CH836" s="15"/>
      <c r="CI836" s="15"/>
      <c r="CJ836" s="15"/>
    </row>
    <row r="837" spans="1:88" ht="12.75">
      <c r="A837" s="15" t="s">
        <v>5942</v>
      </c>
      <c r="B837" s="15"/>
      <c r="C837" s="15"/>
      <c r="D837" s="16"/>
      <c r="E837" s="15"/>
      <c r="F837" s="15"/>
      <c r="G837" s="15" t="s">
        <v>61</v>
      </c>
      <c r="H837" s="15"/>
      <c r="I837" s="15" t="s">
        <v>61</v>
      </c>
      <c r="J837" s="15"/>
      <c r="K837" s="17" t="e">
        <f t="shared" si="105"/>
        <v>#VALUE!</v>
      </c>
      <c r="L837" s="15"/>
      <c r="M837" s="18" t="e">
        <f t="shared" si="95"/>
        <v>#VALUE!</v>
      </c>
      <c r="N837" s="15"/>
      <c r="O837" s="15"/>
      <c r="P837" s="15"/>
      <c r="Q837" s="15"/>
      <c r="R837" s="15"/>
      <c r="S837" s="19"/>
      <c r="T837" s="15"/>
      <c r="U837" s="17"/>
      <c r="V837" s="15"/>
      <c r="W837" s="15"/>
      <c r="X837" s="15" t="s">
        <v>538</v>
      </c>
      <c r="Y837" s="15"/>
      <c r="AB837" s="20"/>
      <c r="AC837" s="15"/>
      <c r="AD837" s="15"/>
      <c r="AE837" s="15"/>
      <c r="AF837" s="15"/>
      <c r="AG837" s="22">
        <f t="shared" si="123"/>
        <v>0.16129032258064516</v>
      </c>
      <c r="AH837" s="15" t="str">
        <f t="shared" si="126"/>
        <v/>
      </c>
      <c r="AI837" s="22" t="e">
        <f>VLOOKUP(A837,'[1]Deals (investment)'!$B$2:$Z$1497,1,FALSE)</f>
        <v>#N/A</v>
      </c>
      <c r="AJ837" s="22" t="e">
        <f>VLOOKUP(A837,'[1]Deals (investment)'!$B$2:$Z$870,15,FALSE)</f>
        <v>#N/A</v>
      </c>
      <c r="AK837" s="17" t="e">
        <f>VLOOKUP(A837,'[1]Deals (Exits)'!B:B,1,FALSE)</f>
        <v>#N/A</v>
      </c>
      <c r="AL837" s="23">
        <f>VLOOKUP(G837,[1]Lookups!$V$3:$Y$197,4,FALSE)</f>
        <v>0</v>
      </c>
      <c r="AM837" s="17" t="str">
        <f>VLOOKUP(X837,[1]Lookups!$B$3:$C$200,2,FALSE)</f>
        <v>Agriculture</v>
      </c>
      <c r="AN837" s="17" t="e">
        <f>VLOOKUP(R837,[1]Lookups!$H$3:$I$69,2,FALSE)</f>
        <v>#N/A</v>
      </c>
      <c r="AO837" s="17" t="e">
        <f>VLOOKUP(T837,[1]Lookups!$H$3:$I$69,2,FALSE)</f>
        <v>#N/A</v>
      </c>
      <c r="AP837" s="17" t="e">
        <f>VLOOKUP(AN837,[1]Lookups!$N$3:$O$11,2,FALSE)</f>
        <v>#N/A</v>
      </c>
      <c r="AQ837" s="18" t="e">
        <f>COUNTIFS('[1]Deals (investment)'!$B:$B,$A837)</f>
        <v>#VALUE!</v>
      </c>
      <c r="AR837" s="18" t="e">
        <f>COUNTIFS('[1]Deals (investment)'!$B:$B,$A837,'[1]Deals (investment)'!$T:$T,$AW$1)+COUNTIFS('[1]Deals (investment)'!$B:$B,$A837,'[1]Deals (investment)'!$T:$T,$AX$1)+COUNTIFS('[1]Deals (investment)'!$B:$B,$A837,'[1]Deals (investment)'!$T:$T,$AY$1)</f>
        <v>#VALUE!</v>
      </c>
      <c r="AS837" s="17" t="e">
        <f>SUMIFS('[1]Deals (investment)'!$C:$C,'[1]Deals (investment)'!$B:$B,$A837)</f>
        <v>#VALUE!</v>
      </c>
      <c r="AT837" s="17" t="e">
        <f t="shared" si="106"/>
        <v>#VALUE!</v>
      </c>
      <c r="AU837" s="18" t="e">
        <f>COUNTIF('[1]Deals (Exits)'!$B:$B,A837)</f>
        <v>#VALUE!</v>
      </c>
      <c r="AV837" s="17" t="e">
        <f>SUMIFS('[1]Deals (investment)'!$C:$C,'[1]Deals (investment)'!$B:$B,$A837,'[1]Deals (investment)'!$T:$T,AV$1)</f>
        <v>#VALUE!</v>
      </c>
      <c r="AW837" s="17" t="e">
        <f>SUMIFS('[1]Deals (investment)'!$C:$C,'[1]Deals (investment)'!$B:$B,$A837,'[1]Deals (investment)'!$T:$T,AW$1)</f>
        <v>#VALUE!</v>
      </c>
      <c r="AX837" s="17" t="e">
        <f>SUMIFS('[1]Deals (investment)'!$C:$C,'[1]Deals (investment)'!$B:$B,$A837,'[1]Deals (investment)'!$T:$T,AX$1)</f>
        <v>#VALUE!</v>
      </c>
      <c r="AY837" s="17" t="e">
        <f>SUMIFS('[1]Deals (investment)'!$C:$C,'[1]Deals (investment)'!$B:$B,$A837,'[1]Deals (investment)'!$T:$T,AY$1)</f>
        <v>#VALUE!</v>
      </c>
      <c r="AZ837" s="17" t="e">
        <f>SUMIFS('[1]Deals (investment)'!$C:$C,'[1]Deals (investment)'!$B:$B,$A837,'[1]Deals (investment)'!$T:$T,AZ$1)</f>
        <v>#VALUE!</v>
      </c>
      <c r="BA837" s="17" t="e">
        <f>SUMIFS('[1]Deals (investment)'!$C:$C,'[1]Deals (investment)'!$B:$B,$A837,'[1]Deals (investment)'!$T:$T,BA$1)</f>
        <v>#VALUE!</v>
      </c>
      <c r="BB837" s="17" t="e">
        <f>SUMIFS('[1]Deals (investment)'!$C:$C,'[1]Deals (investment)'!$B:$B,$A837,'[1]Deals (investment)'!$T:$T,BB$1)</f>
        <v>#VALUE!</v>
      </c>
      <c r="BC837" s="17" t="e">
        <f>SUMIFS('[1]Deals (Exits)'!$C:$C,'[1]Deals (Exits)'!$B:$B,$A837)</f>
        <v>#VALUE!</v>
      </c>
      <c r="BD837" s="17" t="e">
        <f>SUMIFS('[1]Deals (investment)'!$C:$C,'[1]Deals (investment)'!$B:$B,$A837,'[1]Deals (investment)'!$V:$V,BD$1)</f>
        <v>#VALUE!</v>
      </c>
      <c r="BE837" s="17" t="e">
        <f>SUMIFS('[1]Deals (investment)'!$C:$C,'[1]Deals (investment)'!$B:$B,$A837,'[1]Deals (investment)'!$V:$V,BE$1)</f>
        <v>#VALUE!</v>
      </c>
      <c r="BF837" s="17" t="e">
        <f>SUMIFS('[1]Deals (investment)'!$C:$C,'[1]Deals (investment)'!$B:$B,$A837,'[1]Deals (investment)'!$V:$V,BF$1)</f>
        <v>#VALUE!</v>
      </c>
      <c r="BG837" s="17" t="e">
        <f>SUMIFS('[1]Deals (investment)'!$C:$C,'[1]Deals (investment)'!$B:$B,$A837,'[1]Deals (investment)'!$V:$V,BG$1)</f>
        <v>#VALUE!</v>
      </c>
      <c r="BH837" s="17" t="e">
        <f>SUMIFS('[1]Deals (investment)'!$C:$C,'[1]Deals (investment)'!$B:$B,$A837,'[1]Deals (investment)'!$V:$V,BH$1)</f>
        <v>#VALUE!</v>
      </c>
      <c r="BI837" s="17" t="e">
        <f>SUMIFS('[1]Deals (investment)'!$C:$C,'[1]Deals (investment)'!$B:$B,$A837,'[1]Deals (investment)'!$V:$V,BI$1)</f>
        <v>#VALUE!</v>
      </c>
      <c r="BJ837" s="17" t="e">
        <f>SUMIFS('[1]Deals (investment)'!$C:$C,'[1]Deals (investment)'!$B:$B,$A837,'[1]Deals (investment)'!$V:$V,BJ$1)</f>
        <v>#VALUE!</v>
      </c>
      <c r="BK837" s="17" t="e">
        <f>SUMIFS('[1]Deals (investment)'!$C:$C,'[1]Deals (investment)'!$B:$B,$A837,'[1]Deals (investment)'!$V:$V,BK$1)</f>
        <v>#VALUE!</v>
      </c>
      <c r="BL837" s="17" t="e">
        <f>SUMIFS('[1]Deals (investment)'!$C:$C,'[1]Deals (investment)'!$B:$B,$A837,'[1]Deals (investment)'!$V:$V,BL$1)</f>
        <v>#VALUE!</v>
      </c>
      <c r="BM837" s="17" t="e">
        <f>SUMIFS('[1]Deals (investment)'!$C:$C,'[1]Deals (investment)'!$B:$B,$A837,'[1]Deals (investment)'!$V:$V,BM$1)</f>
        <v>#VALUE!</v>
      </c>
      <c r="BN837" s="15"/>
      <c r="BO837" s="15"/>
      <c r="BP837" s="22"/>
      <c r="BQ837" s="15"/>
      <c r="BR837" s="15"/>
      <c r="BS837" s="15"/>
      <c r="BT837" s="15"/>
      <c r="BU837" s="15"/>
      <c r="BV837" s="15"/>
      <c r="BW837" s="15"/>
      <c r="BX837" s="15"/>
      <c r="BY837" s="15"/>
      <c r="BZ837" s="15"/>
      <c r="CA837" s="15"/>
      <c r="CB837" s="15"/>
      <c r="CC837" s="15"/>
      <c r="CD837" s="15" t="str">
        <f t="shared" si="125"/>
        <v>E-farms</v>
      </c>
      <c r="CE837" s="15"/>
      <c r="CF837" s="15"/>
      <c r="CG837" s="15"/>
      <c r="CH837" s="15"/>
      <c r="CI837" s="15"/>
      <c r="CJ837" s="15"/>
    </row>
    <row r="838" spans="1:88" ht="12.75">
      <c r="A838" s="15" t="s">
        <v>5943</v>
      </c>
      <c r="B838" s="15" t="s">
        <v>5944</v>
      </c>
      <c r="C838" s="15" t="s">
        <v>58</v>
      </c>
      <c r="D838" s="16">
        <v>2011</v>
      </c>
      <c r="E838" s="15" t="s">
        <v>5945</v>
      </c>
      <c r="F838" s="15"/>
      <c r="G838" s="15"/>
      <c r="H838" s="15"/>
      <c r="I838" s="15"/>
      <c r="J838" s="15"/>
      <c r="K838" s="17" t="e">
        <f t="shared" si="105"/>
        <v>#VALUE!</v>
      </c>
      <c r="L838" s="15"/>
      <c r="M838" s="18" t="e">
        <f t="shared" si="95"/>
        <v>#VALUE!</v>
      </c>
      <c r="N838" s="15"/>
      <c r="O838" s="15"/>
      <c r="P838" s="15"/>
      <c r="Q838" s="15"/>
      <c r="R838" s="15"/>
      <c r="S838" s="19"/>
      <c r="T838" s="15"/>
      <c r="U838" s="17"/>
      <c r="V838" s="15" t="s">
        <v>5946</v>
      </c>
      <c r="W838" s="15"/>
      <c r="X838" s="15" t="s">
        <v>158</v>
      </c>
      <c r="Y838" s="15" t="s">
        <v>5947</v>
      </c>
      <c r="AB838" s="20"/>
      <c r="AC838" s="21" t="s">
        <v>5948</v>
      </c>
      <c r="AD838" s="21" t="s">
        <v>5949</v>
      </c>
      <c r="AE838" s="21" t="s">
        <v>5950</v>
      </c>
      <c r="AF838" s="21" t="s">
        <v>5951</v>
      </c>
      <c r="AG838" s="22">
        <f t="shared" si="123"/>
        <v>0.41935483870967744</v>
      </c>
      <c r="AH838" s="15" t="str">
        <f t="shared" si="126"/>
        <v/>
      </c>
      <c r="AI838" s="22" t="e">
        <f>VLOOKUP(A838,'[1]Deals (investment)'!$B$2:$Z$1497,1,FALSE)</f>
        <v>#N/A</v>
      </c>
      <c r="AJ838" s="22" t="e">
        <f>VLOOKUP(A838,'[1]Deals (investment)'!$B$2:$Z$870,15,FALSE)</f>
        <v>#N/A</v>
      </c>
      <c r="AK838" s="17" t="e">
        <f>VLOOKUP(A838,'[1]Deals (Exits)'!B:B,1,FALSE)</f>
        <v>#N/A</v>
      </c>
      <c r="AL838" s="23" t="e">
        <f>VLOOKUP(G838,[1]Lookups!$V$3:$Y$197,4,FALSE)</f>
        <v>#N/A</v>
      </c>
      <c r="AM838" s="17" t="str">
        <f>VLOOKUP(X838,[1]Lookups!$B$3:$C$200,2,FALSE)</f>
        <v>Financial Services</v>
      </c>
      <c r="AN838" s="17" t="e">
        <f>VLOOKUP(R838,[1]Lookups!$H$3:$I$69,2,FALSE)</f>
        <v>#N/A</v>
      </c>
      <c r="AO838" s="17" t="e">
        <f>VLOOKUP(T838,[1]Lookups!$H$3:$I$69,2,FALSE)</f>
        <v>#N/A</v>
      </c>
      <c r="AP838" s="17" t="e">
        <f>VLOOKUP(AN838,[1]Lookups!$N$3:$O$11,2,FALSE)</f>
        <v>#N/A</v>
      </c>
      <c r="AQ838" s="18" t="e">
        <f>COUNTIFS('[1]Deals (investment)'!$B:$B,$A838)</f>
        <v>#VALUE!</v>
      </c>
      <c r="AR838" s="18" t="e">
        <f>COUNTIFS('[1]Deals (investment)'!$B:$B,$A838,'[1]Deals (investment)'!$T:$T,$AW$1)+COUNTIFS('[1]Deals (investment)'!$B:$B,$A838,'[1]Deals (investment)'!$T:$T,$AX$1)+COUNTIFS('[1]Deals (investment)'!$B:$B,$A838,'[1]Deals (investment)'!$T:$T,$AY$1)</f>
        <v>#VALUE!</v>
      </c>
      <c r="AS838" s="17" t="e">
        <f>SUMIFS('[1]Deals (investment)'!$C:$C,'[1]Deals (investment)'!$B:$B,$A838)</f>
        <v>#VALUE!</v>
      </c>
      <c r="AT838" s="17" t="e">
        <f t="shared" si="106"/>
        <v>#VALUE!</v>
      </c>
      <c r="AU838" s="18" t="e">
        <f>COUNTIF('[1]Deals (Exits)'!$B:$B,A838)</f>
        <v>#VALUE!</v>
      </c>
      <c r="AV838" s="17" t="e">
        <f>SUMIFS('[1]Deals (investment)'!$C:$C,'[1]Deals (investment)'!$B:$B,$A838,'[1]Deals (investment)'!$T:$T,AV$1)</f>
        <v>#VALUE!</v>
      </c>
      <c r="AW838" s="17" t="e">
        <f>SUMIFS('[1]Deals (investment)'!$C:$C,'[1]Deals (investment)'!$B:$B,$A838,'[1]Deals (investment)'!$T:$T,AW$1)</f>
        <v>#VALUE!</v>
      </c>
      <c r="AX838" s="17" t="e">
        <f>SUMIFS('[1]Deals (investment)'!$C:$C,'[1]Deals (investment)'!$B:$B,$A838,'[1]Deals (investment)'!$T:$T,AX$1)</f>
        <v>#VALUE!</v>
      </c>
      <c r="AY838" s="17" t="e">
        <f>SUMIFS('[1]Deals (investment)'!$C:$C,'[1]Deals (investment)'!$B:$B,$A838,'[1]Deals (investment)'!$T:$T,AY$1)</f>
        <v>#VALUE!</v>
      </c>
      <c r="AZ838" s="17" t="e">
        <f>SUMIFS('[1]Deals (investment)'!$C:$C,'[1]Deals (investment)'!$B:$B,$A838,'[1]Deals (investment)'!$T:$T,AZ$1)</f>
        <v>#VALUE!</v>
      </c>
      <c r="BA838" s="17" t="e">
        <f>SUMIFS('[1]Deals (investment)'!$C:$C,'[1]Deals (investment)'!$B:$B,$A838,'[1]Deals (investment)'!$T:$T,BA$1)</f>
        <v>#VALUE!</v>
      </c>
      <c r="BB838" s="17" t="e">
        <f>SUMIFS('[1]Deals (investment)'!$C:$C,'[1]Deals (investment)'!$B:$B,$A838,'[1]Deals (investment)'!$T:$T,BB$1)</f>
        <v>#VALUE!</v>
      </c>
      <c r="BC838" s="17" t="e">
        <f>SUMIFS('[1]Deals (Exits)'!$C:$C,'[1]Deals (Exits)'!$B:$B,$A838)</f>
        <v>#VALUE!</v>
      </c>
      <c r="BD838" s="17" t="e">
        <f>SUMIFS('[1]Deals (investment)'!$C:$C,'[1]Deals (investment)'!$B:$B,$A838,'[1]Deals (investment)'!$V:$V,BD$1)</f>
        <v>#VALUE!</v>
      </c>
      <c r="BE838" s="17" t="e">
        <f>SUMIFS('[1]Deals (investment)'!$C:$C,'[1]Deals (investment)'!$B:$B,$A838,'[1]Deals (investment)'!$V:$V,BE$1)</f>
        <v>#VALUE!</v>
      </c>
      <c r="BF838" s="17" t="e">
        <f>SUMIFS('[1]Deals (investment)'!$C:$C,'[1]Deals (investment)'!$B:$B,$A838,'[1]Deals (investment)'!$V:$V,BF$1)</f>
        <v>#VALUE!</v>
      </c>
      <c r="BG838" s="17" t="e">
        <f>SUMIFS('[1]Deals (investment)'!$C:$C,'[1]Deals (investment)'!$B:$B,$A838,'[1]Deals (investment)'!$V:$V,BG$1)</f>
        <v>#VALUE!</v>
      </c>
      <c r="BH838" s="17" t="e">
        <f>SUMIFS('[1]Deals (investment)'!$C:$C,'[1]Deals (investment)'!$B:$B,$A838,'[1]Deals (investment)'!$V:$V,BH$1)</f>
        <v>#VALUE!</v>
      </c>
      <c r="BI838" s="17" t="e">
        <f>SUMIFS('[1]Deals (investment)'!$C:$C,'[1]Deals (investment)'!$B:$B,$A838,'[1]Deals (investment)'!$V:$V,BI$1)</f>
        <v>#VALUE!</v>
      </c>
      <c r="BJ838" s="17" t="e">
        <f>SUMIFS('[1]Deals (investment)'!$C:$C,'[1]Deals (investment)'!$B:$B,$A838,'[1]Deals (investment)'!$V:$V,BJ$1)</f>
        <v>#VALUE!</v>
      </c>
      <c r="BK838" s="17" t="e">
        <f>SUMIFS('[1]Deals (investment)'!$C:$C,'[1]Deals (investment)'!$B:$B,$A838,'[1]Deals (investment)'!$V:$V,BK$1)</f>
        <v>#VALUE!</v>
      </c>
      <c r="BL838" s="17" t="e">
        <f>SUMIFS('[1]Deals (investment)'!$C:$C,'[1]Deals (investment)'!$B:$B,$A838,'[1]Deals (investment)'!$V:$V,BL$1)</f>
        <v>#VALUE!</v>
      </c>
      <c r="BM838" s="17" t="e">
        <f>SUMIFS('[1]Deals (investment)'!$C:$C,'[1]Deals (investment)'!$B:$B,$A838,'[1]Deals (investment)'!$V:$V,BM$1)</f>
        <v>#VALUE!</v>
      </c>
      <c r="BN838" s="15"/>
      <c r="BO838" s="15"/>
      <c r="BP838" s="22"/>
      <c r="BQ838" s="15"/>
      <c r="BR838" s="15"/>
      <c r="BS838" s="15"/>
      <c r="BT838" s="15"/>
      <c r="BU838" s="15"/>
      <c r="BV838" s="15"/>
      <c r="BW838" s="15"/>
      <c r="BX838" s="15"/>
      <c r="BY838" s="15"/>
      <c r="BZ838" s="15"/>
      <c r="CA838" s="15"/>
      <c r="CB838" s="15"/>
      <c r="CC838" s="15"/>
      <c r="CD838" s="15" t="str">
        <f t="shared" si="125"/>
        <v>FirstaccessFirst Access is a fintech company that offers a smart data platform for financial institutions in emerging markets.Active</v>
      </c>
      <c r="CE838" s="15"/>
      <c r="CF838" s="15"/>
      <c r="CG838" s="15"/>
      <c r="CH838" s="15"/>
      <c r="CI838" s="15"/>
      <c r="CJ838" s="15"/>
    </row>
    <row r="839" spans="1:88" ht="12.75">
      <c r="A839" s="15" t="s">
        <v>5952</v>
      </c>
      <c r="B839" s="15"/>
      <c r="C839" s="15" t="s">
        <v>58</v>
      </c>
      <c r="D839" s="16"/>
      <c r="E839" s="15"/>
      <c r="F839" s="15"/>
      <c r="G839" s="15"/>
      <c r="H839" s="15"/>
      <c r="I839" s="15"/>
      <c r="J839" s="15"/>
      <c r="K839" s="17" t="e">
        <f t="shared" si="105"/>
        <v>#VALUE!</v>
      </c>
      <c r="L839" s="15"/>
      <c r="M839" s="18" t="e">
        <f t="shared" si="95"/>
        <v>#VALUE!</v>
      </c>
      <c r="N839" s="15"/>
      <c r="O839" s="15"/>
      <c r="P839" s="15"/>
      <c r="Q839" s="24" t="e">
        <f ca="1">_xludf.MAXIFS('[1]Deals (investment)'!A:A,'[1]Deals (investment)'!B:B,A839)</f>
        <v>#NAME?</v>
      </c>
      <c r="R839" s="15"/>
      <c r="S839" s="19"/>
      <c r="T839" s="15"/>
      <c r="U839" s="17"/>
      <c r="V839" s="15"/>
      <c r="W839" s="15"/>
      <c r="X839" s="15"/>
      <c r="Y839" s="15"/>
      <c r="AB839" s="20"/>
      <c r="AC839" s="15"/>
      <c r="AD839" s="15"/>
      <c r="AE839" s="15"/>
      <c r="AF839" s="15"/>
      <c r="AG839" s="22">
        <f t="shared" ca="1" si="123"/>
        <v>0.12903225806451613</v>
      </c>
      <c r="AH839" s="15" t="str">
        <f t="shared" si="126"/>
        <v/>
      </c>
      <c r="AI839" s="22" t="e">
        <f>VLOOKUP(A839,'[1]Deals (investment)'!$B$2:$Z$1497,1,FALSE)</f>
        <v>#N/A</v>
      </c>
      <c r="AJ839" s="22" t="e">
        <f>VLOOKUP(A839,'[1]Deals (investment)'!$B$2:$Z$870,15,FALSE)</f>
        <v>#N/A</v>
      </c>
      <c r="AK839" s="17" t="e">
        <f>VLOOKUP(A839,'[1]Deals (Exits)'!B:B,1,FALSE)</f>
        <v>#N/A</v>
      </c>
      <c r="AL839" s="23" t="e">
        <f>VLOOKUP(G839,[1]Lookups!$V$3:$Y$197,4,FALSE)</f>
        <v>#N/A</v>
      </c>
      <c r="AM839" s="17" t="e">
        <f>VLOOKUP(X839,[1]Lookups!$B$3:$C$200,2,FALSE)</f>
        <v>#N/A</v>
      </c>
      <c r="AN839" s="17" t="e">
        <f>VLOOKUP(R839,[1]Lookups!$H$3:$I$69,2,FALSE)</f>
        <v>#N/A</v>
      </c>
      <c r="AO839" s="17" t="e">
        <f>VLOOKUP(T839,[1]Lookups!$H$3:$I$69,2,FALSE)</f>
        <v>#N/A</v>
      </c>
      <c r="AP839" s="17" t="e">
        <f>VLOOKUP(AN839,[1]Lookups!$N$3:$O$11,2,FALSE)</f>
        <v>#N/A</v>
      </c>
      <c r="AQ839" s="18" t="e">
        <f>COUNTIFS('[1]Deals (investment)'!$B:$B,$A839)</f>
        <v>#VALUE!</v>
      </c>
      <c r="AR839" s="18" t="e">
        <f>COUNTIFS('[1]Deals (investment)'!$B:$B,$A839,'[1]Deals (investment)'!$T:$T,$AW$1)+COUNTIFS('[1]Deals (investment)'!$B:$B,$A839,'[1]Deals (investment)'!$T:$T,$AX$1)+COUNTIFS('[1]Deals (investment)'!$B:$B,$A839,'[1]Deals (investment)'!$T:$T,$AY$1)</f>
        <v>#VALUE!</v>
      </c>
      <c r="AS839" s="17" t="e">
        <f>SUMIFS('[1]Deals (investment)'!$C:$C,'[1]Deals (investment)'!$B:$B,$A839)</f>
        <v>#VALUE!</v>
      </c>
      <c r="AT839" s="17" t="e">
        <f t="shared" si="106"/>
        <v>#VALUE!</v>
      </c>
      <c r="AU839" s="18" t="e">
        <f>COUNTIF('[1]Deals (Exits)'!$B:$B,A839)</f>
        <v>#VALUE!</v>
      </c>
      <c r="AV839" s="17" t="e">
        <f>SUMIFS('[1]Deals (investment)'!$C:$C,'[1]Deals (investment)'!$B:$B,$A839,'[1]Deals (investment)'!$T:$T,AV$1)</f>
        <v>#VALUE!</v>
      </c>
      <c r="AW839" s="17" t="e">
        <f>SUMIFS('[1]Deals (investment)'!$C:$C,'[1]Deals (investment)'!$B:$B,$A839,'[1]Deals (investment)'!$T:$T,AW$1)</f>
        <v>#VALUE!</v>
      </c>
      <c r="AX839" s="17" t="e">
        <f>SUMIFS('[1]Deals (investment)'!$C:$C,'[1]Deals (investment)'!$B:$B,$A839,'[1]Deals (investment)'!$T:$T,AX$1)</f>
        <v>#VALUE!</v>
      </c>
      <c r="AY839" s="17" t="e">
        <f>SUMIFS('[1]Deals (investment)'!$C:$C,'[1]Deals (investment)'!$B:$B,$A839,'[1]Deals (investment)'!$T:$T,AY$1)</f>
        <v>#VALUE!</v>
      </c>
      <c r="AZ839" s="17" t="e">
        <f>SUMIFS('[1]Deals (investment)'!$C:$C,'[1]Deals (investment)'!$B:$B,$A839,'[1]Deals (investment)'!$T:$T,AZ$1)</f>
        <v>#VALUE!</v>
      </c>
      <c r="BA839" s="17" t="e">
        <f>SUMIFS('[1]Deals (investment)'!$C:$C,'[1]Deals (investment)'!$B:$B,$A839,'[1]Deals (investment)'!$T:$T,BA$1)</f>
        <v>#VALUE!</v>
      </c>
      <c r="BB839" s="17" t="e">
        <f>SUMIFS('[1]Deals (investment)'!$C:$C,'[1]Deals (investment)'!$B:$B,$A839,'[1]Deals (investment)'!$T:$T,BB$1)</f>
        <v>#VALUE!</v>
      </c>
      <c r="BC839" s="17" t="e">
        <f>SUMIFS('[1]Deals (Exits)'!$C:$C,'[1]Deals (Exits)'!$B:$B,$A839)</f>
        <v>#VALUE!</v>
      </c>
      <c r="BD839" s="17" t="e">
        <f>SUMIFS('[1]Deals (investment)'!$C:$C,'[1]Deals (investment)'!$B:$B,$A839,'[1]Deals (investment)'!$V:$V,BD$1)</f>
        <v>#VALUE!</v>
      </c>
      <c r="BE839" s="17" t="e">
        <f>SUMIFS('[1]Deals (investment)'!$C:$C,'[1]Deals (investment)'!$B:$B,$A839,'[1]Deals (investment)'!$V:$V,BE$1)</f>
        <v>#VALUE!</v>
      </c>
      <c r="BF839" s="17" t="e">
        <f>SUMIFS('[1]Deals (investment)'!$C:$C,'[1]Deals (investment)'!$B:$B,$A839,'[1]Deals (investment)'!$V:$V,BF$1)</f>
        <v>#VALUE!</v>
      </c>
      <c r="BG839" s="17" t="e">
        <f>SUMIFS('[1]Deals (investment)'!$C:$C,'[1]Deals (investment)'!$B:$B,$A839,'[1]Deals (investment)'!$V:$V,BG$1)</f>
        <v>#VALUE!</v>
      </c>
      <c r="BH839" s="17" t="e">
        <f>SUMIFS('[1]Deals (investment)'!$C:$C,'[1]Deals (investment)'!$B:$B,$A839,'[1]Deals (investment)'!$V:$V,BH$1)</f>
        <v>#VALUE!</v>
      </c>
      <c r="BI839" s="17" t="e">
        <f>SUMIFS('[1]Deals (investment)'!$C:$C,'[1]Deals (investment)'!$B:$B,$A839,'[1]Deals (investment)'!$V:$V,BI$1)</f>
        <v>#VALUE!</v>
      </c>
      <c r="BJ839" s="17" t="e">
        <f>SUMIFS('[1]Deals (investment)'!$C:$C,'[1]Deals (investment)'!$B:$B,$A839,'[1]Deals (investment)'!$V:$V,BJ$1)</f>
        <v>#VALUE!</v>
      </c>
      <c r="BK839" s="17" t="e">
        <f>SUMIFS('[1]Deals (investment)'!$C:$C,'[1]Deals (investment)'!$B:$B,$A839,'[1]Deals (investment)'!$V:$V,BK$1)</f>
        <v>#VALUE!</v>
      </c>
      <c r="BL839" s="17" t="e">
        <f>SUMIFS('[1]Deals (investment)'!$C:$C,'[1]Deals (investment)'!$B:$B,$A839,'[1]Deals (investment)'!$V:$V,BL$1)</f>
        <v>#VALUE!</v>
      </c>
      <c r="BM839" s="17" t="e">
        <f>SUMIFS('[1]Deals (investment)'!$C:$C,'[1]Deals (investment)'!$B:$B,$A839,'[1]Deals (investment)'!$V:$V,BM$1)</f>
        <v>#VALUE!</v>
      </c>
      <c r="BN839" s="15"/>
      <c r="BO839" s="15"/>
      <c r="BP839" s="22"/>
      <c r="BQ839" s="15"/>
      <c r="BR839" s="15"/>
      <c r="BS839" s="15"/>
      <c r="BT839" s="15"/>
      <c r="BU839" s="15"/>
      <c r="BV839" s="15"/>
      <c r="BW839" s="15"/>
      <c r="BX839" s="15"/>
      <c r="BY839" s="15"/>
      <c r="BZ839" s="15"/>
      <c r="CA839" s="15"/>
      <c r="CB839" s="15"/>
      <c r="CC839" s="15"/>
      <c r="CD839" s="15" t="str">
        <f t="shared" si="125"/>
        <v>E-FundiActive</v>
      </c>
      <c r="CE839" s="15"/>
      <c r="CF839" s="15"/>
      <c r="CG839" s="15"/>
      <c r="CH839" s="15"/>
      <c r="CI839" s="15"/>
      <c r="CJ839" s="15"/>
    </row>
    <row r="840" spans="1:88" ht="12.75">
      <c r="A840" s="15" t="s">
        <v>5953</v>
      </c>
      <c r="B840" s="15" t="s">
        <v>5954</v>
      </c>
      <c r="C840" s="15" t="s">
        <v>58</v>
      </c>
      <c r="D840" s="16">
        <v>2014</v>
      </c>
      <c r="E840" s="15" t="s">
        <v>90</v>
      </c>
      <c r="F840" s="15"/>
      <c r="G840" s="15" t="s">
        <v>91</v>
      </c>
      <c r="H840" s="15"/>
      <c r="I840" s="15" t="s">
        <v>91</v>
      </c>
      <c r="J840" s="15"/>
      <c r="K840" s="17" t="e">
        <f t="shared" si="105"/>
        <v>#VALUE!</v>
      </c>
      <c r="L840" s="15"/>
      <c r="M840" s="18" t="e">
        <f t="shared" si="95"/>
        <v>#VALUE!</v>
      </c>
      <c r="N840" s="15"/>
      <c r="O840" s="15"/>
      <c r="P840" s="15"/>
      <c r="Q840" s="15"/>
      <c r="R840" s="15" t="s">
        <v>132</v>
      </c>
      <c r="S840" s="19" t="s">
        <v>144</v>
      </c>
      <c r="T840" s="15" t="s">
        <v>312</v>
      </c>
      <c r="U840" s="17" t="s">
        <v>312</v>
      </c>
      <c r="V840" s="15" t="s">
        <v>5955</v>
      </c>
      <c r="W840" s="15"/>
      <c r="X840" s="15" t="s">
        <v>79</v>
      </c>
      <c r="Y840" s="15" t="s">
        <v>5956</v>
      </c>
      <c r="AB840" s="20" t="s">
        <v>286</v>
      </c>
      <c r="AC840" s="21" t="s">
        <v>5957</v>
      </c>
      <c r="AD840" s="21" t="s">
        <v>5958</v>
      </c>
      <c r="AE840" s="21" t="s">
        <v>5959</v>
      </c>
      <c r="AF840" s="21" t="s">
        <v>5960</v>
      </c>
      <c r="AG840" s="22">
        <f t="shared" si="123"/>
        <v>0.64516129032258063</v>
      </c>
      <c r="AH840" s="15" t="e">
        <f t="shared" si="126"/>
        <v>#VALUE!</v>
      </c>
      <c r="AI840" s="22" t="e">
        <f>VLOOKUP(A840,'[1]Deals (investment)'!$B$2:$Z$1497,1,FALSE)</f>
        <v>#N/A</v>
      </c>
      <c r="AJ840" s="22" t="e">
        <f>VLOOKUP(A840,'[1]Deals (investment)'!$B$2:$Z$870,15,FALSE)</f>
        <v>#N/A</v>
      </c>
      <c r="AK840" s="17" t="e">
        <f>VLOOKUP(A840,'[1]Deals (Exits)'!B:B,1,FALSE)</f>
        <v>#N/A</v>
      </c>
      <c r="AL840" s="23">
        <f>VLOOKUP(G840,[1]Lookups!$V$3:$Y$197,4,FALSE)</f>
        <v>0</v>
      </c>
      <c r="AM840" s="17" t="str">
        <f>VLOOKUP(X840,[1]Lookups!$B$3:$C$200,2,FALSE)</f>
        <v>Other Technologies &amp; Information Technology</v>
      </c>
      <c r="AN840" s="17" t="str">
        <f>VLOOKUP(R840,[1]Lookups!$H$3:$I$69,2,FALSE)</f>
        <v>3. Early Venture</v>
      </c>
      <c r="AO840" s="17" t="e">
        <f>VLOOKUP(T840,[1]Lookups!$H$3:$I$69,2,FALSE)</f>
        <v>#N/A</v>
      </c>
      <c r="AP840" s="17" t="str">
        <f>VLOOKUP(AN840,[1]Lookups!$N$3:$O$11,2,FALSE)</f>
        <v>Early</v>
      </c>
      <c r="AQ840" s="18" t="e">
        <f>COUNTIFS('[1]Deals (investment)'!$B:$B,$A840)</f>
        <v>#VALUE!</v>
      </c>
      <c r="AR840" s="18" t="e">
        <f>COUNTIFS('[1]Deals (investment)'!$B:$B,$A840,'[1]Deals (investment)'!$T:$T,$AW$1)+COUNTIFS('[1]Deals (investment)'!$B:$B,$A840,'[1]Deals (investment)'!$T:$T,$AX$1)+COUNTIFS('[1]Deals (investment)'!$B:$B,$A840,'[1]Deals (investment)'!$T:$T,$AY$1)</f>
        <v>#VALUE!</v>
      </c>
      <c r="AS840" s="17" t="e">
        <f>SUMIFS('[1]Deals (investment)'!$C:$C,'[1]Deals (investment)'!$B:$B,$A840)</f>
        <v>#VALUE!</v>
      </c>
      <c r="AT840" s="17" t="e">
        <f t="shared" si="106"/>
        <v>#VALUE!</v>
      </c>
      <c r="AU840" s="18" t="e">
        <f>COUNTIF('[1]Deals (Exits)'!$B:$B,A840)</f>
        <v>#VALUE!</v>
      </c>
      <c r="AV840" s="17" t="e">
        <f>SUMIFS('[1]Deals (investment)'!$C:$C,'[1]Deals (investment)'!$B:$B,$A840,'[1]Deals (investment)'!$T:$T,AV$1)</f>
        <v>#VALUE!</v>
      </c>
      <c r="AW840" s="17" t="e">
        <f>SUMIFS('[1]Deals (investment)'!$C:$C,'[1]Deals (investment)'!$B:$B,$A840,'[1]Deals (investment)'!$T:$T,AW$1)</f>
        <v>#VALUE!</v>
      </c>
      <c r="AX840" s="17" t="e">
        <f>SUMIFS('[1]Deals (investment)'!$C:$C,'[1]Deals (investment)'!$B:$B,$A840,'[1]Deals (investment)'!$T:$T,AX$1)</f>
        <v>#VALUE!</v>
      </c>
      <c r="AY840" s="17" t="e">
        <f>SUMIFS('[1]Deals (investment)'!$C:$C,'[1]Deals (investment)'!$B:$B,$A840,'[1]Deals (investment)'!$T:$T,AY$1)</f>
        <v>#VALUE!</v>
      </c>
      <c r="AZ840" s="17" t="e">
        <f>SUMIFS('[1]Deals (investment)'!$C:$C,'[1]Deals (investment)'!$B:$B,$A840,'[1]Deals (investment)'!$T:$T,AZ$1)</f>
        <v>#VALUE!</v>
      </c>
      <c r="BA840" s="17" t="e">
        <f>SUMIFS('[1]Deals (investment)'!$C:$C,'[1]Deals (investment)'!$B:$B,$A840,'[1]Deals (investment)'!$T:$T,BA$1)</f>
        <v>#VALUE!</v>
      </c>
      <c r="BB840" s="17" t="e">
        <f>SUMIFS('[1]Deals (investment)'!$C:$C,'[1]Deals (investment)'!$B:$B,$A840,'[1]Deals (investment)'!$T:$T,BB$1)</f>
        <v>#VALUE!</v>
      </c>
      <c r="BC840" s="17" t="e">
        <f>SUMIFS('[1]Deals (Exits)'!$C:$C,'[1]Deals (Exits)'!$B:$B,$A840)</f>
        <v>#VALUE!</v>
      </c>
      <c r="BD840" s="17" t="e">
        <f>SUMIFS('[1]Deals (investment)'!$C:$C,'[1]Deals (investment)'!$B:$B,$A840,'[1]Deals (investment)'!$V:$V,BD$1)</f>
        <v>#VALUE!</v>
      </c>
      <c r="BE840" s="17" t="e">
        <f>SUMIFS('[1]Deals (investment)'!$C:$C,'[1]Deals (investment)'!$B:$B,$A840,'[1]Deals (investment)'!$V:$V,BE$1)</f>
        <v>#VALUE!</v>
      </c>
      <c r="BF840" s="17" t="e">
        <f>SUMIFS('[1]Deals (investment)'!$C:$C,'[1]Deals (investment)'!$B:$B,$A840,'[1]Deals (investment)'!$V:$V,BF$1)</f>
        <v>#VALUE!</v>
      </c>
      <c r="BG840" s="17" t="e">
        <f>SUMIFS('[1]Deals (investment)'!$C:$C,'[1]Deals (investment)'!$B:$B,$A840,'[1]Deals (investment)'!$V:$V,BG$1)</f>
        <v>#VALUE!</v>
      </c>
      <c r="BH840" s="17" t="e">
        <f>SUMIFS('[1]Deals (investment)'!$C:$C,'[1]Deals (investment)'!$B:$B,$A840,'[1]Deals (investment)'!$V:$V,BH$1)</f>
        <v>#VALUE!</v>
      </c>
      <c r="BI840" s="17" t="e">
        <f>SUMIFS('[1]Deals (investment)'!$C:$C,'[1]Deals (investment)'!$B:$B,$A840,'[1]Deals (investment)'!$V:$V,BI$1)</f>
        <v>#VALUE!</v>
      </c>
      <c r="BJ840" s="17" t="e">
        <f>SUMIFS('[1]Deals (investment)'!$C:$C,'[1]Deals (investment)'!$B:$B,$A840,'[1]Deals (investment)'!$V:$V,BJ$1)</f>
        <v>#VALUE!</v>
      </c>
      <c r="BK840" s="17" t="e">
        <f>SUMIFS('[1]Deals (investment)'!$C:$C,'[1]Deals (investment)'!$B:$B,$A840,'[1]Deals (investment)'!$V:$V,BK$1)</f>
        <v>#VALUE!</v>
      </c>
      <c r="BL840" s="17" t="e">
        <f>SUMIFS('[1]Deals (investment)'!$C:$C,'[1]Deals (investment)'!$B:$B,$A840,'[1]Deals (investment)'!$V:$V,BL$1)</f>
        <v>#VALUE!</v>
      </c>
      <c r="BM840" s="17" t="e">
        <f>SUMIFS('[1]Deals (investment)'!$C:$C,'[1]Deals (investment)'!$B:$B,$A840,'[1]Deals (investment)'!$V:$V,BM$1)</f>
        <v>#VALUE!</v>
      </c>
      <c r="BN840" s="15"/>
      <c r="BO840" s="15"/>
      <c r="BP840" s="22"/>
      <c r="BQ840" s="15"/>
      <c r="BR840" s="15"/>
      <c r="BS840" s="15"/>
      <c r="BT840" s="15"/>
      <c r="BU840" s="15"/>
      <c r="BV840" s="15"/>
      <c r="BW840" s="15"/>
      <c r="BX840" s="15"/>
      <c r="BY840" s="15"/>
      <c r="BZ840" s="15"/>
      <c r="CA840" s="15"/>
      <c r="CB840" s="15"/>
      <c r="CC840" s="15"/>
      <c r="CD840" s="15" t="str">
        <f t="shared" si="125"/>
        <v>DomestlyDomestly is keeping homes clean across South Africa, with an innovative new way of finding a domestic cleaner to keep your home clean. Domestly matches you with a hospitality-trained and background-checked domestic cleaner in minutes, with our award-winning Domestly Cleaning App.Active</v>
      </c>
      <c r="CE840" s="15"/>
      <c r="CF840" s="15"/>
      <c r="CG840" s="15"/>
      <c r="CH840" s="15"/>
      <c r="CI840" s="15"/>
      <c r="CJ840" s="15"/>
    </row>
    <row r="841" spans="1:88" ht="12.75">
      <c r="A841" s="15" t="s">
        <v>5961</v>
      </c>
      <c r="B841" s="15"/>
      <c r="C841" s="15"/>
      <c r="D841" s="16"/>
      <c r="E841" s="15"/>
      <c r="F841" s="15"/>
      <c r="G841" s="15"/>
      <c r="H841" s="15"/>
      <c r="I841" s="15"/>
      <c r="J841" s="15"/>
      <c r="K841" s="17" t="e">
        <f t="shared" si="105"/>
        <v>#VALUE!</v>
      </c>
      <c r="L841" s="15"/>
      <c r="M841" s="18" t="e">
        <f t="shared" si="95"/>
        <v>#VALUE!</v>
      </c>
      <c r="N841" s="15"/>
      <c r="O841" s="15"/>
      <c r="P841" s="15"/>
      <c r="Q841" s="24" t="e">
        <f ca="1">_xludf.MAXIFS('[1]Deals (investment)'!A:A,'[1]Deals (investment)'!B:B,A841)</f>
        <v>#NAME?</v>
      </c>
      <c r="R841" s="15"/>
      <c r="S841" s="19"/>
      <c r="T841" s="15"/>
      <c r="U841" s="17"/>
      <c r="V841" s="15"/>
      <c r="W841" s="15"/>
      <c r="X841" s="15"/>
      <c r="Y841" s="15"/>
      <c r="AB841" s="20"/>
      <c r="AC841" s="15"/>
      <c r="AD841" s="15"/>
      <c r="AE841" s="15"/>
      <c r="AF841" s="15"/>
      <c r="AG841" s="22">
        <f t="shared" ca="1" si="123"/>
        <v>9.6774193548387094E-2</v>
      </c>
      <c r="AH841" s="15" t="str">
        <f t="shared" si="126"/>
        <v/>
      </c>
      <c r="AI841" s="22" t="e">
        <f>VLOOKUP(A841,'[1]Deals (investment)'!$B$2:$Z$1497,1,FALSE)</f>
        <v>#N/A</v>
      </c>
      <c r="AJ841" s="22" t="e">
        <f>VLOOKUP(A841,'[1]Deals (investment)'!$B$2:$Z$870,15,FALSE)</f>
        <v>#N/A</v>
      </c>
      <c r="AK841" s="17" t="e">
        <f>VLOOKUP(A841,'[1]Deals (Exits)'!B:B,1,FALSE)</f>
        <v>#N/A</v>
      </c>
      <c r="AL841" s="23" t="e">
        <f>VLOOKUP(G841,[1]Lookups!$V$3:$Y$197,4,FALSE)</f>
        <v>#N/A</v>
      </c>
      <c r="AM841" s="17" t="e">
        <f>VLOOKUP(X841,[1]Lookups!$B$3:$C$200,2,FALSE)</f>
        <v>#N/A</v>
      </c>
      <c r="AN841" s="17" t="e">
        <f>VLOOKUP(R841,[1]Lookups!$H$3:$I$69,2,FALSE)</f>
        <v>#N/A</v>
      </c>
      <c r="AO841" s="17" t="e">
        <f>VLOOKUP(T841,[1]Lookups!$H$3:$I$69,2,FALSE)</f>
        <v>#N/A</v>
      </c>
      <c r="AP841" s="17" t="e">
        <f>VLOOKUP(AN841,[1]Lookups!$N$3:$O$11,2,FALSE)</f>
        <v>#N/A</v>
      </c>
      <c r="AQ841" s="18" t="e">
        <f>COUNTIFS('[1]Deals (investment)'!$B:$B,$A841)</f>
        <v>#VALUE!</v>
      </c>
      <c r="AR841" s="18" t="e">
        <f>COUNTIFS('[1]Deals (investment)'!$B:$B,$A841,'[1]Deals (investment)'!$T:$T,$AW$1)+COUNTIFS('[1]Deals (investment)'!$B:$B,$A841,'[1]Deals (investment)'!$T:$T,$AX$1)+COUNTIFS('[1]Deals (investment)'!$B:$B,$A841,'[1]Deals (investment)'!$T:$T,$AY$1)</f>
        <v>#VALUE!</v>
      </c>
      <c r="AS841" s="17" t="e">
        <f>SUMIFS('[1]Deals (investment)'!$C:$C,'[1]Deals (investment)'!$B:$B,$A841)</f>
        <v>#VALUE!</v>
      </c>
      <c r="AT841" s="17" t="e">
        <f t="shared" si="106"/>
        <v>#VALUE!</v>
      </c>
      <c r="AU841" s="18" t="e">
        <f>COUNTIF('[1]Deals (Exits)'!$B:$B,A841)</f>
        <v>#VALUE!</v>
      </c>
      <c r="AV841" s="17" t="e">
        <f>SUMIFS('[1]Deals (investment)'!$C:$C,'[1]Deals (investment)'!$B:$B,$A841,'[1]Deals (investment)'!$T:$T,AV$1)</f>
        <v>#VALUE!</v>
      </c>
      <c r="AW841" s="17" t="e">
        <f>SUMIFS('[1]Deals (investment)'!$C:$C,'[1]Deals (investment)'!$B:$B,$A841,'[1]Deals (investment)'!$T:$T,AW$1)</f>
        <v>#VALUE!</v>
      </c>
      <c r="AX841" s="17" t="e">
        <f>SUMIFS('[1]Deals (investment)'!$C:$C,'[1]Deals (investment)'!$B:$B,$A841,'[1]Deals (investment)'!$T:$T,AX$1)</f>
        <v>#VALUE!</v>
      </c>
      <c r="AY841" s="17" t="e">
        <f>SUMIFS('[1]Deals (investment)'!$C:$C,'[1]Deals (investment)'!$B:$B,$A841,'[1]Deals (investment)'!$T:$T,AY$1)</f>
        <v>#VALUE!</v>
      </c>
      <c r="AZ841" s="17" t="e">
        <f>SUMIFS('[1]Deals (investment)'!$C:$C,'[1]Deals (investment)'!$B:$B,$A841,'[1]Deals (investment)'!$T:$T,AZ$1)</f>
        <v>#VALUE!</v>
      </c>
      <c r="BA841" s="17" t="e">
        <f>SUMIFS('[1]Deals (investment)'!$C:$C,'[1]Deals (investment)'!$B:$B,$A841,'[1]Deals (investment)'!$T:$T,BA$1)</f>
        <v>#VALUE!</v>
      </c>
      <c r="BB841" s="17" t="e">
        <f>SUMIFS('[1]Deals (investment)'!$C:$C,'[1]Deals (investment)'!$B:$B,$A841,'[1]Deals (investment)'!$T:$T,BB$1)</f>
        <v>#VALUE!</v>
      </c>
      <c r="BC841" s="17" t="e">
        <f>SUMIFS('[1]Deals (Exits)'!$C:$C,'[1]Deals (Exits)'!$B:$B,$A841)</f>
        <v>#VALUE!</v>
      </c>
      <c r="BD841" s="17" t="e">
        <f>SUMIFS('[1]Deals (investment)'!$C:$C,'[1]Deals (investment)'!$B:$B,$A841,'[1]Deals (investment)'!$V:$V,BD$1)</f>
        <v>#VALUE!</v>
      </c>
      <c r="BE841" s="17" t="e">
        <f>SUMIFS('[1]Deals (investment)'!$C:$C,'[1]Deals (investment)'!$B:$B,$A841,'[1]Deals (investment)'!$V:$V,BE$1)</f>
        <v>#VALUE!</v>
      </c>
      <c r="BF841" s="17" t="e">
        <f>SUMIFS('[1]Deals (investment)'!$C:$C,'[1]Deals (investment)'!$B:$B,$A841,'[1]Deals (investment)'!$V:$V,BF$1)</f>
        <v>#VALUE!</v>
      </c>
      <c r="BG841" s="17" t="e">
        <f>SUMIFS('[1]Deals (investment)'!$C:$C,'[1]Deals (investment)'!$B:$B,$A841,'[1]Deals (investment)'!$V:$V,BG$1)</f>
        <v>#VALUE!</v>
      </c>
      <c r="BH841" s="17" t="e">
        <f>SUMIFS('[1]Deals (investment)'!$C:$C,'[1]Deals (investment)'!$B:$B,$A841,'[1]Deals (investment)'!$V:$V,BH$1)</f>
        <v>#VALUE!</v>
      </c>
      <c r="BI841" s="17" t="e">
        <f>SUMIFS('[1]Deals (investment)'!$C:$C,'[1]Deals (investment)'!$B:$B,$A841,'[1]Deals (investment)'!$V:$V,BI$1)</f>
        <v>#VALUE!</v>
      </c>
      <c r="BJ841" s="17" t="e">
        <f>SUMIFS('[1]Deals (investment)'!$C:$C,'[1]Deals (investment)'!$B:$B,$A841,'[1]Deals (investment)'!$V:$V,BJ$1)</f>
        <v>#VALUE!</v>
      </c>
      <c r="BK841" s="17" t="e">
        <f>SUMIFS('[1]Deals (investment)'!$C:$C,'[1]Deals (investment)'!$B:$B,$A841,'[1]Deals (investment)'!$V:$V,BK$1)</f>
        <v>#VALUE!</v>
      </c>
      <c r="BL841" s="17" t="e">
        <f>SUMIFS('[1]Deals (investment)'!$C:$C,'[1]Deals (investment)'!$B:$B,$A841,'[1]Deals (investment)'!$V:$V,BL$1)</f>
        <v>#VALUE!</v>
      </c>
      <c r="BM841" s="17" t="e">
        <f>SUMIFS('[1]Deals (investment)'!$C:$C,'[1]Deals (investment)'!$B:$B,$A841,'[1]Deals (investment)'!$V:$V,BM$1)</f>
        <v>#VALUE!</v>
      </c>
      <c r="BN841" s="15"/>
      <c r="BO841" s="15"/>
      <c r="BP841" s="22"/>
      <c r="BQ841" s="15"/>
      <c r="BR841" s="15"/>
      <c r="BS841" s="15"/>
      <c r="BT841" s="15"/>
      <c r="BU841" s="15"/>
      <c r="BV841" s="15"/>
      <c r="BW841" s="15"/>
      <c r="BX841" s="15"/>
      <c r="BY841" s="15"/>
      <c r="BZ841" s="15"/>
      <c r="CA841" s="15"/>
      <c r="CB841" s="15"/>
      <c r="CC841" s="15"/>
      <c r="CD841" s="15" t="str">
        <f t="shared" si="125"/>
        <v>E-Heza</v>
      </c>
      <c r="CE841" s="15"/>
      <c r="CF841" s="15"/>
      <c r="CG841" s="15"/>
      <c r="CH841" s="15"/>
      <c r="CI841" s="15"/>
      <c r="CJ841" s="15"/>
    </row>
    <row r="842" spans="1:88" ht="12.75">
      <c r="A842" s="15" t="s">
        <v>5962</v>
      </c>
      <c r="B842" s="15" t="s">
        <v>5963</v>
      </c>
      <c r="C842" s="15" t="s">
        <v>58</v>
      </c>
      <c r="D842" s="16">
        <v>2014</v>
      </c>
      <c r="E842" s="15" t="s">
        <v>117</v>
      </c>
      <c r="F842" s="15" t="s">
        <v>110</v>
      </c>
      <c r="G842" s="15" t="s">
        <v>118</v>
      </c>
      <c r="H842" s="15"/>
      <c r="I842" s="15" t="s">
        <v>118</v>
      </c>
      <c r="J842" s="15"/>
      <c r="K842" s="17" t="e">
        <f t="shared" si="105"/>
        <v>#VALUE!</v>
      </c>
      <c r="L842" s="15"/>
      <c r="M842" s="18" t="e">
        <f t="shared" si="95"/>
        <v>#VALUE!</v>
      </c>
      <c r="N842" s="15"/>
      <c r="O842" s="15"/>
      <c r="P842" s="15"/>
      <c r="Q842" s="15"/>
      <c r="R842" s="15"/>
      <c r="S842" s="19"/>
      <c r="T842" s="15"/>
      <c r="U842" s="17"/>
      <c r="V842" s="15" t="s">
        <v>5964</v>
      </c>
      <c r="W842" s="15">
        <v>0</v>
      </c>
      <c r="X842" s="15" t="s">
        <v>158</v>
      </c>
      <c r="Y842" s="15" t="s">
        <v>5965</v>
      </c>
      <c r="AB842" s="32">
        <v>43506</v>
      </c>
      <c r="AC842" s="21" t="s">
        <v>5966</v>
      </c>
      <c r="AD842" s="21" t="s">
        <v>5967</v>
      </c>
      <c r="AE842" s="21" t="s">
        <v>5968</v>
      </c>
      <c r="AF842" s="50" t="s">
        <v>5969</v>
      </c>
      <c r="AG842" s="22">
        <f t="shared" si="123"/>
        <v>0.58064516129032262</v>
      </c>
      <c r="AH842" s="15" t="str">
        <f t="shared" si="126"/>
        <v/>
      </c>
      <c r="AI842" s="22" t="e">
        <f>VLOOKUP(A842,'[1]Deals (investment)'!$B$2:$Z$1497,1,FALSE)</f>
        <v>#N/A</v>
      </c>
      <c r="AJ842" s="22" t="e">
        <f>VLOOKUP(A842,'[1]Deals (investment)'!$B$2:$Z$870,15,FALSE)</f>
        <v>#N/A</v>
      </c>
      <c r="AK842" s="17" t="e">
        <f>VLOOKUP(A842,'[1]Deals (Exits)'!B:B,1,FALSE)</f>
        <v>#N/A</v>
      </c>
      <c r="AL842" s="23">
        <f>VLOOKUP(G842,[1]Lookups!$V$3:$Y$197,4,FALSE)</f>
        <v>0</v>
      </c>
      <c r="AM842" s="17" t="str">
        <f>VLOOKUP(X842,[1]Lookups!$B$3:$C$200,2,FALSE)</f>
        <v>Financial Services</v>
      </c>
      <c r="AN842" s="17" t="e">
        <f>VLOOKUP(R842,[1]Lookups!$H$3:$I$69,2,FALSE)</f>
        <v>#N/A</v>
      </c>
      <c r="AO842" s="17" t="e">
        <f>VLOOKUP(T842,[1]Lookups!$H$3:$I$69,2,FALSE)</f>
        <v>#N/A</v>
      </c>
      <c r="AP842" s="17" t="e">
        <f>VLOOKUP(AN842,[1]Lookups!$N$3:$O$11,2,FALSE)</f>
        <v>#N/A</v>
      </c>
      <c r="AQ842" s="18" t="e">
        <f>COUNTIFS('[1]Deals (investment)'!$B:$B,$A842)</f>
        <v>#VALUE!</v>
      </c>
      <c r="AR842" s="18" t="e">
        <f>COUNTIFS('[1]Deals (investment)'!$B:$B,$A842,'[1]Deals (investment)'!$T:$T,$AW$1)+COUNTIFS('[1]Deals (investment)'!$B:$B,$A842,'[1]Deals (investment)'!$T:$T,$AX$1)+COUNTIFS('[1]Deals (investment)'!$B:$B,$A842,'[1]Deals (investment)'!$T:$T,$AY$1)</f>
        <v>#VALUE!</v>
      </c>
      <c r="AS842" s="17" t="e">
        <f>SUMIFS('[1]Deals (investment)'!$C:$C,'[1]Deals (investment)'!$B:$B,$A842)</f>
        <v>#VALUE!</v>
      </c>
      <c r="AT842" s="17" t="e">
        <f t="shared" si="106"/>
        <v>#VALUE!</v>
      </c>
      <c r="AU842" s="18" t="e">
        <f>COUNTIF('[1]Deals (Exits)'!$B:$B,A842)</f>
        <v>#VALUE!</v>
      </c>
      <c r="AV842" s="17" t="e">
        <f>SUMIFS('[1]Deals (investment)'!$C:$C,'[1]Deals (investment)'!$B:$B,$A842,'[1]Deals (investment)'!$T:$T,AV$1)</f>
        <v>#VALUE!</v>
      </c>
      <c r="AW842" s="17" t="e">
        <f>SUMIFS('[1]Deals (investment)'!$C:$C,'[1]Deals (investment)'!$B:$B,$A842,'[1]Deals (investment)'!$T:$T,AW$1)</f>
        <v>#VALUE!</v>
      </c>
      <c r="AX842" s="17" t="e">
        <f>SUMIFS('[1]Deals (investment)'!$C:$C,'[1]Deals (investment)'!$B:$B,$A842,'[1]Deals (investment)'!$T:$T,AX$1)</f>
        <v>#VALUE!</v>
      </c>
      <c r="AY842" s="17" t="e">
        <f>SUMIFS('[1]Deals (investment)'!$C:$C,'[1]Deals (investment)'!$B:$B,$A842,'[1]Deals (investment)'!$T:$T,AY$1)</f>
        <v>#VALUE!</v>
      </c>
      <c r="AZ842" s="17" t="e">
        <f>SUMIFS('[1]Deals (investment)'!$C:$C,'[1]Deals (investment)'!$B:$B,$A842,'[1]Deals (investment)'!$T:$T,AZ$1)</f>
        <v>#VALUE!</v>
      </c>
      <c r="BA842" s="17" t="e">
        <f>SUMIFS('[1]Deals (investment)'!$C:$C,'[1]Deals (investment)'!$B:$B,$A842,'[1]Deals (investment)'!$T:$T,BA$1)</f>
        <v>#VALUE!</v>
      </c>
      <c r="BB842" s="17" t="e">
        <f>SUMIFS('[1]Deals (investment)'!$C:$C,'[1]Deals (investment)'!$B:$B,$A842,'[1]Deals (investment)'!$T:$T,BB$1)</f>
        <v>#VALUE!</v>
      </c>
      <c r="BC842" s="17" t="e">
        <f>SUMIFS('[1]Deals (Exits)'!$C:$C,'[1]Deals (Exits)'!$B:$B,$A842)</f>
        <v>#VALUE!</v>
      </c>
      <c r="BD842" s="17" t="e">
        <f>SUMIFS('[1]Deals (investment)'!$C:$C,'[1]Deals (investment)'!$B:$B,$A842,'[1]Deals (investment)'!$V:$V,BD$1)</f>
        <v>#VALUE!</v>
      </c>
      <c r="BE842" s="17" t="e">
        <f>SUMIFS('[1]Deals (investment)'!$C:$C,'[1]Deals (investment)'!$B:$B,$A842,'[1]Deals (investment)'!$V:$V,BE$1)</f>
        <v>#VALUE!</v>
      </c>
      <c r="BF842" s="17" t="e">
        <f>SUMIFS('[1]Deals (investment)'!$C:$C,'[1]Deals (investment)'!$B:$B,$A842,'[1]Deals (investment)'!$V:$V,BF$1)</f>
        <v>#VALUE!</v>
      </c>
      <c r="BG842" s="17" t="e">
        <f>SUMIFS('[1]Deals (investment)'!$C:$C,'[1]Deals (investment)'!$B:$B,$A842,'[1]Deals (investment)'!$V:$V,BG$1)</f>
        <v>#VALUE!</v>
      </c>
      <c r="BH842" s="17" t="e">
        <f>SUMIFS('[1]Deals (investment)'!$C:$C,'[1]Deals (investment)'!$B:$B,$A842,'[1]Deals (investment)'!$V:$V,BH$1)</f>
        <v>#VALUE!</v>
      </c>
      <c r="BI842" s="17" t="e">
        <f>SUMIFS('[1]Deals (investment)'!$C:$C,'[1]Deals (investment)'!$B:$B,$A842,'[1]Deals (investment)'!$V:$V,BI$1)</f>
        <v>#VALUE!</v>
      </c>
      <c r="BJ842" s="17" t="e">
        <f>SUMIFS('[1]Deals (investment)'!$C:$C,'[1]Deals (investment)'!$B:$B,$A842,'[1]Deals (investment)'!$V:$V,BJ$1)</f>
        <v>#VALUE!</v>
      </c>
      <c r="BK842" s="17" t="e">
        <f>SUMIFS('[1]Deals (investment)'!$C:$C,'[1]Deals (investment)'!$B:$B,$A842,'[1]Deals (investment)'!$V:$V,BK$1)</f>
        <v>#VALUE!</v>
      </c>
      <c r="BL842" s="17" t="e">
        <f>SUMIFS('[1]Deals (investment)'!$C:$C,'[1]Deals (investment)'!$B:$B,$A842,'[1]Deals (investment)'!$V:$V,BL$1)</f>
        <v>#VALUE!</v>
      </c>
      <c r="BM842" s="17" t="e">
        <f>SUMIFS('[1]Deals (investment)'!$C:$C,'[1]Deals (investment)'!$B:$B,$A842,'[1]Deals (investment)'!$V:$V,BM$1)</f>
        <v>#VALUE!</v>
      </c>
      <c r="BN842" s="15"/>
      <c r="BO842" s="15"/>
      <c r="BP842" s="22"/>
      <c r="BQ842" s="15"/>
      <c r="BR842" s="15"/>
      <c r="BS842" s="15"/>
      <c r="BT842" s="15"/>
      <c r="BU842" s="15"/>
      <c r="BV842" s="15"/>
      <c r="BW842" s="15"/>
      <c r="BX842" s="15"/>
      <c r="BY842" s="15"/>
      <c r="BZ842" s="15"/>
      <c r="CA842" s="15"/>
      <c r="CB842" s="15"/>
      <c r="CC842" s="15"/>
      <c r="CD842" s="15" t="str">
        <f t="shared" si="125"/>
        <v>Flexpay TechnologiesFlexpay offers an automated platform to enable merchants and their customers manage flexible payments.Active</v>
      </c>
      <c r="CE842" s="15"/>
      <c r="CF842" s="15"/>
      <c r="CG842" s="15"/>
      <c r="CH842" s="15"/>
      <c r="CI842" s="15"/>
      <c r="CJ842" s="15"/>
    </row>
    <row r="843" spans="1:88" ht="12.75">
      <c r="A843" s="15" t="s">
        <v>5970</v>
      </c>
      <c r="B843" s="15"/>
      <c r="C843" s="15"/>
      <c r="D843" s="16"/>
      <c r="E843" s="26"/>
      <c r="F843" s="26"/>
      <c r="G843" s="26"/>
      <c r="H843" s="26"/>
      <c r="I843" s="15"/>
      <c r="J843" s="26"/>
      <c r="K843" s="17" t="e">
        <f t="shared" si="105"/>
        <v>#VALUE!</v>
      </c>
      <c r="L843" s="15"/>
      <c r="M843" s="18" t="e">
        <f t="shared" si="95"/>
        <v>#VALUE!</v>
      </c>
      <c r="N843" s="15"/>
      <c r="O843" s="15"/>
      <c r="P843" s="15"/>
      <c r="Q843" s="15"/>
      <c r="R843" s="15"/>
      <c r="S843" s="19"/>
      <c r="T843" s="15"/>
      <c r="U843" s="17"/>
      <c r="V843" s="15"/>
      <c r="W843" s="15"/>
      <c r="X843" s="15"/>
      <c r="Y843" s="15"/>
      <c r="AB843" s="20"/>
      <c r="AC843" s="15"/>
      <c r="AD843" s="15"/>
      <c r="AE843" s="15"/>
      <c r="AF843" s="15"/>
      <c r="AG843" s="22">
        <f>COUNTA(B842:AF842)/(COUNTA(B842:AF842)+COUNTBLANK(B842:AF842))</f>
        <v>0.58064516129032262</v>
      </c>
      <c r="AH843" s="15" t="str">
        <f t="shared" si="126"/>
        <v/>
      </c>
      <c r="AI843" s="22" t="e">
        <f>VLOOKUP(A843,'[1]Deals (investment)'!$B$2:$Z$1497,1,FALSE)</f>
        <v>#N/A</v>
      </c>
      <c r="AJ843" s="22" t="e">
        <f>VLOOKUP(A843,'[1]Deals (investment)'!$B$2:$Z$870,15,FALSE)</f>
        <v>#N/A</v>
      </c>
      <c r="AK843" s="17" t="e">
        <f>VLOOKUP(A843,'[1]Deals (Exits)'!B:B,1,FALSE)</f>
        <v>#N/A</v>
      </c>
      <c r="AL843" s="23" t="e">
        <f>VLOOKUP(G843,[1]Lookups!$V$3:$Y$197,4,FALSE)</f>
        <v>#N/A</v>
      </c>
      <c r="AM843" s="17" t="e">
        <f>VLOOKUP(X843,[1]Lookups!$B$3:$C$200,2,FALSE)</f>
        <v>#N/A</v>
      </c>
      <c r="AN843" s="17" t="e">
        <f>VLOOKUP(R843,[1]Lookups!$H$3:$I$69,2,FALSE)</f>
        <v>#N/A</v>
      </c>
      <c r="AO843" s="17" t="e">
        <f>VLOOKUP(T843,[1]Lookups!$H$3:$I$69,2,FALSE)</f>
        <v>#N/A</v>
      </c>
      <c r="AP843" s="17" t="e">
        <f>VLOOKUP(AN843,[1]Lookups!$N$3:$O$11,2,FALSE)</f>
        <v>#N/A</v>
      </c>
      <c r="AQ843" s="18" t="e">
        <f>COUNTIFS('[1]Deals (investment)'!$B:$B,$A843)</f>
        <v>#VALUE!</v>
      </c>
      <c r="AR843" s="18" t="e">
        <f>COUNTIFS('[1]Deals (investment)'!$B:$B,$A843,'[1]Deals (investment)'!$T:$T,$AW$1)+COUNTIFS('[1]Deals (investment)'!$B:$B,$A843,'[1]Deals (investment)'!$T:$T,$AX$1)+COUNTIFS('[1]Deals (investment)'!$B:$B,$A843,'[1]Deals (investment)'!$T:$T,$AY$1)</f>
        <v>#VALUE!</v>
      </c>
      <c r="AS843" s="17" t="e">
        <f>SUMIFS('[1]Deals (investment)'!$C:$C,'[1]Deals (investment)'!$B:$B,$A843)</f>
        <v>#VALUE!</v>
      </c>
      <c r="AT843" s="17" t="e">
        <f t="shared" si="106"/>
        <v>#VALUE!</v>
      </c>
      <c r="AU843" s="18" t="e">
        <f>COUNTIF('[1]Deals (Exits)'!$B:$B,A843)</f>
        <v>#VALUE!</v>
      </c>
      <c r="AV843" s="17" t="e">
        <f>SUMIFS('[1]Deals (investment)'!$C:$C,'[1]Deals (investment)'!$B:$B,$A843,'[1]Deals (investment)'!$T:$T,AV$1)</f>
        <v>#VALUE!</v>
      </c>
      <c r="AW843" s="17" t="e">
        <f>SUMIFS('[1]Deals (investment)'!$C:$C,'[1]Deals (investment)'!$B:$B,$A843,'[1]Deals (investment)'!$T:$T,AW$1)</f>
        <v>#VALUE!</v>
      </c>
      <c r="AX843" s="17" t="e">
        <f>SUMIFS('[1]Deals (investment)'!$C:$C,'[1]Deals (investment)'!$B:$B,$A843,'[1]Deals (investment)'!$T:$T,AX$1)</f>
        <v>#VALUE!</v>
      </c>
      <c r="AY843" s="17" t="e">
        <f>SUMIFS('[1]Deals (investment)'!$C:$C,'[1]Deals (investment)'!$B:$B,$A843,'[1]Deals (investment)'!$T:$T,AY$1)</f>
        <v>#VALUE!</v>
      </c>
      <c r="AZ843" s="17" t="e">
        <f>SUMIFS('[1]Deals (investment)'!$C:$C,'[1]Deals (investment)'!$B:$B,$A843,'[1]Deals (investment)'!$T:$T,AZ$1)</f>
        <v>#VALUE!</v>
      </c>
      <c r="BA843" s="17" t="e">
        <f>SUMIFS('[1]Deals (investment)'!$C:$C,'[1]Deals (investment)'!$B:$B,$A843,'[1]Deals (investment)'!$T:$T,BA$1)</f>
        <v>#VALUE!</v>
      </c>
      <c r="BB843" s="17" t="e">
        <f>SUMIFS('[1]Deals (investment)'!$C:$C,'[1]Deals (investment)'!$B:$B,$A843,'[1]Deals (investment)'!$T:$T,BB$1)</f>
        <v>#VALUE!</v>
      </c>
      <c r="BC843" s="17" t="e">
        <f>SUMIFS('[1]Deals (Exits)'!$C:$C,'[1]Deals (Exits)'!$B:$B,$A843)</f>
        <v>#VALUE!</v>
      </c>
      <c r="BD843" s="17" t="e">
        <f>SUMIFS('[1]Deals (investment)'!$C:$C,'[1]Deals (investment)'!$B:$B,$A843,'[1]Deals (investment)'!$V:$V,BD$1)</f>
        <v>#VALUE!</v>
      </c>
      <c r="BE843" s="17" t="e">
        <f>SUMIFS('[1]Deals (investment)'!$C:$C,'[1]Deals (investment)'!$B:$B,$A843,'[1]Deals (investment)'!$V:$V,BE$1)</f>
        <v>#VALUE!</v>
      </c>
      <c r="BF843" s="17" t="e">
        <f>SUMIFS('[1]Deals (investment)'!$C:$C,'[1]Deals (investment)'!$B:$B,$A843,'[1]Deals (investment)'!$V:$V,BF$1)</f>
        <v>#VALUE!</v>
      </c>
      <c r="BG843" s="17" t="e">
        <f>SUMIFS('[1]Deals (investment)'!$C:$C,'[1]Deals (investment)'!$B:$B,$A843,'[1]Deals (investment)'!$V:$V,BG$1)</f>
        <v>#VALUE!</v>
      </c>
      <c r="BH843" s="17" t="e">
        <f>SUMIFS('[1]Deals (investment)'!$C:$C,'[1]Deals (investment)'!$B:$B,$A843,'[1]Deals (investment)'!$V:$V,BH$1)</f>
        <v>#VALUE!</v>
      </c>
      <c r="BI843" s="17" t="e">
        <f>SUMIFS('[1]Deals (investment)'!$C:$C,'[1]Deals (investment)'!$B:$B,$A843,'[1]Deals (investment)'!$V:$V,BI$1)</f>
        <v>#VALUE!</v>
      </c>
      <c r="BJ843" s="17" t="e">
        <f>SUMIFS('[1]Deals (investment)'!$C:$C,'[1]Deals (investment)'!$B:$B,$A843,'[1]Deals (investment)'!$V:$V,BJ$1)</f>
        <v>#VALUE!</v>
      </c>
      <c r="BK843" s="17" t="e">
        <f>SUMIFS('[1]Deals (investment)'!$C:$C,'[1]Deals (investment)'!$B:$B,$A843,'[1]Deals (investment)'!$V:$V,BK$1)</f>
        <v>#VALUE!</v>
      </c>
      <c r="BL843" s="17" t="e">
        <f>SUMIFS('[1]Deals (investment)'!$C:$C,'[1]Deals (investment)'!$B:$B,$A843,'[1]Deals (investment)'!$V:$V,BL$1)</f>
        <v>#VALUE!</v>
      </c>
      <c r="BM843" s="17" t="e">
        <f>SUMIFS('[1]Deals (investment)'!$C:$C,'[1]Deals (investment)'!$B:$B,$A843,'[1]Deals (investment)'!$V:$V,BM$1)</f>
        <v>#VALUE!</v>
      </c>
      <c r="BN843" s="15"/>
      <c r="BO843" s="15"/>
      <c r="BP843" s="22"/>
      <c r="BQ843" s="15"/>
      <c r="BR843" s="15"/>
      <c r="BS843" s="15"/>
      <c r="BT843" s="15"/>
      <c r="BU843" s="15"/>
      <c r="BV843" s="15"/>
      <c r="BW843" s="15"/>
      <c r="BX843" s="15"/>
      <c r="BY843" s="15"/>
      <c r="BZ843" s="15"/>
      <c r="CA843" s="15"/>
      <c r="CB843" s="15"/>
      <c r="CC843" s="15"/>
      <c r="CD843" s="15" t="str">
        <f t="shared" si="125"/>
        <v>Dr. Weee</v>
      </c>
      <c r="CE843" s="15"/>
      <c r="CF843" s="15"/>
      <c r="CG843" s="15"/>
      <c r="CH843" s="15"/>
      <c r="CI843" s="15"/>
      <c r="CJ843" s="15"/>
    </row>
    <row r="844" spans="1:88" ht="12.75">
      <c r="A844" s="15" t="s">
        <v>5971</v>
      </c>
      <c r="B844" s="15" t="s">
        <v>5972</v>
      </c>
      <c r="C844" s="15" t="s">
        <v>58</v>
      </c>
      <c r="D844" s="16"/>
      <c r="E844" s="15"/>
      <c r="F844" s="15"/>
      <c r="G844" s="15"/>
      <c r="H844" s="15"/>
      <c r="I844" s="15"/>
      <c r="J844" s="15"/>
      <c r="K844" s="17" t="e">
        <f t="shared" si="105"/>
        <v>#VALUE!</v>
      </c>
      <c r="L844" s="15"/>
      <c r="M844" s="18" t="e">
        <f t="shared" si="95"/>
        <v>#VALUE!</v>
      </c>
      <c r="N844" s="15"/>
      <c r="O844" s="15"/>
      <c r="P844" s="15"/>
      <c r="Q844" s="15"/>
      <c r="R844" s="15"/>
      <c r="S844" s="19"/>
      <c r="T844" s="15"/>
      <c r="U844" s="17"/>
      <c r="V844" s="15" t="s">
        <v>5973</v>
      </c>
      <c r="W844" s="15"/>
      <c r="X844" s="15"/>
      <c r="Y844" s="15"/>
      <c r="AB844" s="20"/>
      <c r="AC844" s="21" t="s">
        <v>5974</v>
      </c>
      <c r="AD844" s="15"/>
      <c r="AE844" s="15"/>
      <c r="AF844" s="15"/>
      <c r="AG844" s="22">
        <f t="shared" ref="AG844:AG856" si="127">COUNTA(B844:AF844)/(COUNTA(B844:AF844)+COUNTBLANK(B844:AF844))</f>
        <v>0.19354838709677419</v>
      </c>
      <c r="AH844" s="15" t="str">
        <f t="shared" si="126"/>
        <v/>
      </c>
      <c r="AI844" s="22" t="e">
        <f>VLOOKUP(A844,'[1]Deals (investment)'!$B$2:$Z$1497,1,FALSE)</f>
        <v>#N/A</v>
      </c>
      <c r="AJ844" s="22" t="e">
        <f>VLOOKUP(A844,'[1]Deals (investment)'!$B$2:$Z$870,15,FALSE)</f>
        <v>#N/A</v>
      </c>
      <c r="AK844" s="17" t="e">
        <f>VLOOKUP(A844,'[1]Deals (Exits)'!B:B,1,FALSE)</f>
        <v>#N/A</v>
      </c>
      <c r="AL844" s="23" t="e">
        <f>VLOOKUP(G844,[1]Lookups!$V$3:$Y$197,4,FALSE)</f>
        <v>#N/A</v>
      </c>
      <c r="AM844" s="17" t="e">
        <f>VLOOKUP(X844,[1]Lookups!$B$3:$C$200,2,FALSE)</f>
        <v>#N/A</v>
      </c>
      <c r="AN844" s="17" t="e">
        <f>VLOOKUP(R844,[1]Lookups!$H$3:$I$69,2,FALSE)</f>
        <v>#N/A</v>
      </c>
      <c r="AO844" s="17" t="e">
        <f>VLOOKUP(T844,[1]Lookups!$H$3:$I$69,2,FALSE)</f>
        <v>#N/A</v>
      </c>
      <c r="AP844" s="17" t="e">
        <f>VLOOKUP(AN844,[1]Lookups!$N$3:$O$11,2,FALSE)</f>
        <v>#N/A</v>
      </c>
      <c r="AQ844" s="18" t="e">
        <f>COUNTIFS('[1]Deals (investment)'!$B:$B,$A844)</f>
        <v>#VALUE!</v>
      </c>
      <c r="AR844" s="18" t="e">
        <f>COUNTIFS('[1]Deals (investment)'!$B:$B,$A844,'[1]Deals (investment)'!$T:$T,$AW$1)+COUNTIFS('[1]Deals (investment)'!$B:$B,$A844,'[1]Deals (investment)'!$T:$T,$AX$1)+COUNTIFS('[1]Deals (investment)'!$B:$B,$A844,'[1]Deals (investment)'!$T:$T,$AY$1)</f>
        <v>#VALUE!</v>
      </c>
      <c r="AS844" s="17" t="e">
        <f>SUMIFS('[1]Deals (investment)'!$C:$C,'[1]Deals (investment)'!$B:$B,$A844)</f>
        <v>#VALUE!</v>
      </c>
      <c r="AT844" s="17" t="e">
        <f t="shared" si="106"/>
        <v>#VALUE!</v>
      </c>
      <c r="AU844" s="18" t="e">
        <f>COUNTIF('[1]Deals (Exits)'!$B:$B,A844)</f>
        <v>#VALUE!</v>
      </c>
      <c r="AV844" s="17" t="e">
        <f>SUMIFS('[1]Deals (investment)'!$C:$C,'[1]Deals (investment)'!$B:$B,$A844,'[1]Deals (investment)'!$T:$T,AV$1)</f>
        <v>#VALUE!</v>
      </c>
      <c r="AW844" s="17" t="e">
        <f>SUMIFS('[1]Deals (investment)'!$C:$C,'[1]Deals (investment)'!$B:$B,$A844,'[1]Deals (investment)'!$T:$T,AW$1)</f>
        <v>#VALUE!</v>
      </c>
      <c r="AX844" s="17" t="e">
        <f>SUMIFS('[1]Deals (investment)'!$C:$C,'[1]Deals (investment)'!$B:$B,$A844,'[1]Deals (investment)'!$T:$T,AX$1)</f>
        <v>#VALUE!</v>
      </c>
      <c r="AY844" s="17" t="e">
        <f>SUMIFS('[1]Deals (investment)'!$C:$C,'[1]Deals (investment)'!$B:$B,$A844,'[1]Deals (investment)'!$T:$T,AY$1)</f>
        <v>#VALUE!</v>
      </c>
      <c r="AZ844" s="17" t="e">
        <f>SUMIFS('[1]Deals (investment)'!$C:$C,'[1]Deals (investment)'!$B:$B,$A844,'[1]Deals (investment)'!$T:$T,AZ$1)</f>
        <v>#VALUE!</v>
      </c>
      <c r="BA844" s="17" t="e">
        <f>SUMIFS('[1]Deals (investment)'!$C:$C,'[1]Deals (investment)'!$B:$B,$A844,'[1]Deals (investment)'!$T:$T,BA$1)</f>
        <v>#VALUE!</v>
      </c>
      <c r="BB844" s="17" t="e">
        <f>SUMIFS('[1]Deals (investment)'!$C:$C,'[1]Deals (investment)'!$B:$B,$A844,'[1]Deals (investment)'!$T:$T,BB$1)</f>
        <v>#VALUE!</v>
      </c>
      <c r="BC844" s="17" t="e">
        <f>SUMIFS('[1]Deals (Exits)'!$C:$C,'[1]Deals (Exits)'!$B:$B,$A844)</f>
        <v>#VALUE!</v>
      </c>
      <c r="BD844" s="17" t="e">
        <f>SUMIFS('[1]Deals (investment)'!$C:$C,'[1]Deals (investment)'!$B:$B,$A844,'[1]Deals (investment)'!$V:$V,BD$1)</f>
        <v>#VALUE!</v>
      </c>
      <c r="BE844" s="17" t="e">
        <f>SUMIFS('[1]Deals (investment)'!$C:$C,'[1]Deals (investment)'!$B:$B,$A844,'[1]Deals (investment)'!$V:$V,BE$1)</f>
        <v>#VALUE!</v>
      </c>
      <c r="BF844" s="17" t="e">
        <f>SUMIFS('[1]Deals (investment)'!$C:$C,'[1]Deals (investment)'!$B:$B,$A844,'[1]Deals (investment)'!$V:$V,BF$1)</f>
        <v>#VALUE!</v>
      </c>
      <c r="BG844" s="17" t="e">
        <f>SUMIFS('[1]Deals (investment)'!$C:$C,'[1]Deals (investment)'!$B:$B,$A844,'[1]Deals (investment)'!$V:$V,BG$1)</f>
        <v>#VALUE!</v>
      </c>
      <c r="BH844" s="17" t="e">
        <f>SUMIFS('[1]Deals (investment)'!$C:$C,'[1]Deals (investment)'!$B:$B,$A844,'[1]Deals (investment)'!$V:$V,BH$1)</f>
        <v>#VALUE!</v>
      </c>
      <c r="BI844" s="17" t="e">
        <f>SUMIFS('[1]Deals (investment)'!$C:$C,'[1]Deals (investment)'!$B:$B,$A844,'[1]Deals (investment)'!$V:$V,BI$1)</f>
        <v>#VALUE!</v>
      </c>
      <c r="BJ844" s="17" t="e">
        <f>SUMIFS('[1]Deals (investment)'!$C:$C,'[1]Deals (investment)'!$B:$B,$A844,'[1]Deals (investment)'!$V:$V,BJ$1)</f>
        <v>#VALUE!</v>
      </c>
      <c r="BK844" s="17" t="e">
        <f>SUMIFS('[1]Deals (investment)'!$C:$C,'[1]Deals (investment)'!$B:$B,$A844,'[1]Deals (investment)'!$V:$V,BK$1)</f>
        <v>#VALUE!</v>
      </c>
      <c r="BL844" s="17" t="e">
        <f>SUMIFS('[1]Deals (investment)'!$C:$C,'[1]Deals (investment)'!$B:$B,$A844,'[1]Deals (investment)'!$V:$V,BL$1)</f>
        <v>#VALUE!</v>
      </c>
      <c r="BM844" s="17" t="e">
        <f>SUMIFS('[1]Deals (investment)'!$C:$C,'[1]Deals (investment)'!$B:$B,$A844,'[1]Deals (investment)'!$V:$V,BM$1)</f>
        <v>#VALUE!</v>
      </c>
      <c r="BN844" s="15"/>
      <c r="BO844" s="15"/>
      <c r="BP844" s="22"/>
      <c r="BQ844" s="15"/>
      <c r="BR844" s="15"/>
      <c r="BS844" s="15"/>
      <c r="BT844" s="15"/>
      <c r="BU844" s="15"/>
      <c r="BV844" s="15"/>
      <c r="BW844" s="15"/>
      <c r="BX844" s="15"/>
      <c r="BY844" s="15"/>
      <c r="BZ844" s="15"/>
      <c r="CA844" s="15"/>
      <c r="CB844" s="15"/>
      <c r="CC844" s="15"/>
      <c r="CD844" s="15" t="str">
        <f t="shared" si="125"/>
        <v>e-kasi BucksThe e-Kasi Bucks card raises awareness of economic consciousness by encouraging people to think about where their money goes, support LOCAL businessesActive</v>
      </c>
      <c r="CE844" s="15"/>
      <c r="CF844" s="15"/>
      <c r="CG844" s="15"/>
      <c r="CH844" s="15"/>
      <c r="CI844" s="15"/>
      <c r="CJ844" s="15"/>
    </row>
    <row r="845" spans="1:88" ht="12.75">
      <c r="A845" s="15" t="s">
        <v>5975</v>
      </c>
      <c r="B845" s="15" t="s">
        <v>5976</v>
      </c>
      <c r="C845" s="15" t="s">
        <v>58</v>
      </c>
      <c r="D845" s="16">
        <v>2012</v>
      </c>
      <c r="E845" s="15" t="s">
        <v>5977</v>
      </c>
      <c r="F845" s="15"/>
      <c r="G845" s="15"/>
      <c r="H845" s="15"/>
      <c r="I845" s="15"/>
      <c r="J845" s="15"/>
      <c r="K845" s="17" t="e">
        <f t="shared" si="105"/>
        <v>#VALUE!</v>
      </c>
      <c r="L845" s="15"/>
      <c r="M845" s="18" t="e">
        <f t="shared" si="95"/>
        <v>#VALUE!</v>
      </c>
      <c r="N845" s="15"/>
      <c r="O845" s="15"/>
      <c r="P845" s="15"/>
      <c r="Q845" s="15"/>
      <c r="R845" s="15"/>
      <c r="S845" s="19"/>
      <c r="T845" s="15"/>
      <c r="U845" s="17"/>
      <c r="V845" s="15" t="s">
        <v>5978</v>
      </c>
      <c r="W845" s="15"/>
      <c r="X845" s="15" t="s">
        <v>79</v>
      </c>
      <c r="Y845" s="15" t="s">
        <v>5979</v>
      </c>
      <c r="AB845" s="20"/>
      <c r="AC845" s="21" t="s">
        <v>5980</v>
      </c>
      <c r="AD845" s="21" t="s">
        <v>5981</v>
      </c>
      <c r="AE845" s="21" t="s">
        <v>5982</v>
      </c>
      <c r="AF845" s="21" t="s">
        <v>5983</v>
      </c>
      <c r="AG845" s="22">
        <f t="shared" si="127"/>
        <v>0.41935483870967744</v>
      </c>
      <c r="AH845" s="15" t="str">
        <f t="shared" si="126"/>
        <v/>
      </c>
      <c r="AI845" s="22" t="e">
        <f>VLOOKUP(A845,'[1]Deals (investment)'!$B$2:$Z$1497,1,FALSE)</f>
        <v>#N/A</v>
      </c>
      <c r="AJ845" s="22" t="e">
        <f>VLOOKUP(A845,'[1]Deals (investment)'!$B$2:$Z$870,15,FALSE)</f>
        <v>#N/A</v>
      </c>
      <c r="AK845" s="17" t="e">
        <f>VLOOKUP(A845,'[1]Deals (Exits)'!B:B,1,FALSE)</f>
        <v>#N/A</v>
      </c>
      <c r="AL845" s="23" t="e">
        <f>VLOOKUP(G845,[1]Lookups!$V$3:$Y$197,4,FALSE)</f>
        <v>#N/A</v>
      </c>
      <c r="AM845" s="17" t="str">
        <f>VLOOKUP(X845,[1]Lookups!$B$3:$C$200,2,FALSE)</f>
        <v>Other Technologies &amp; Information Technology</v>
      </c>
      <c r="AN845" s="17" t="e">
        <f>VLOOKUP(R845,[1]Lookups!$H$3:$I$69,2,FALSE)</f>
        <v>#N/A</v>
      </c>
      <c r="AO845" s="17" t="e">
        <f>VLOOKUP(T845,[1]Lookups!$H$3:$I$69,2,FALSE)</f>
        <v>#N/A</v>
      </c>
      <c r="AP845" s="17" t="e">
        <f>VLOOKUP(AN845,[1]Lookups!$N$3:$O$11,2,FALSE)</f>
        <v>#N/A</v>
      </c>
      <c r="AQ845" s="18" t="e">
        <f>COUNTIFS('[1]Deals (investment)'!$B:$B,$A845)</f>
        <v>#VALUE!</v>
      </c>
      <c r="AR845" s="18" t="e">
        <f>COUNTIFS('[1]Deals (investment)'!$B:$B,$A845,'[1]Deals (investment)'!$T:$T,$AW$1)+COUNTIFS('[1]Deals (investment)'!$B:$B,$A845,'[1]Deals (investment)'!$T:$T,$AX$1)+COUNTIFS('[1]Deals (investment)'!$B:$B,$A845,'[1]Deals (investment)'!$T:$T,$AY$1)</f>
        <v>#VALUE!</v>
      </c>
      <c r="AS845" s="17" t="e">
        <f>SUMIFS('[1]Deals (investment)'!$C:$C,'[1]Deals (investment)'!$B:$B,$A845)</f>
        <v>#VALUE!</v>
      </c>
      <c r="AT845" s="17" t="e">
        <f t="shared" si="106"/>
        <v>#VALUE!</v>
      </c>
      <c r="AU845" s="18" t="e">
        <f>COUNTIF('[1]Deals (Exits)'!$B:$B,A845)</f>
        <v>#VALUE!</v>
      </c>
      <c r="AV845" s="17" t="e">
        <f>SUMIFS('[1]Deals (investment)'!$C:$C,'[1]Deals (investment)'!$B:$B,$A845,'[1]Deals (investment)'!$T:$T,AV$1)</f>
        <v>#VALUE!</v>
      </c>
      <c r="AW845" s="17" t="e">
        <f>SUMIFS('[1]Deals (investment)'!$C:$C,'[1]Deals (investment)'!$B:$B,$A845,'[1]Deals (investment)'!$T:$T,AW$1)</f>
        <v>#VALUE!</v>
      </c>
      <c r="AX845" s="17" t="e">
        <f>SUMIFS('[1]Deals (investment)'!$C:$C,'[1]Deals (investment)'!$B:$B,$A845,'[1]Deals (investment)'!$T:$T,AX$1)</f>
        <v>#VALUE!</v>
      </c>
      <c r="AY845" s="17" t="e">
        <f>SUMIFS('[1]Deals (investment)'!$C:$C,'[1]Deals (investment)'!$B:$B,$A845,'[1]Deals (investment)'!$T:$T,AY$1)</f>
        <v>#VALUE!</v>
      </c>
      <c r="AZ845" s="17" t="e">
        <f>SUMIFS('[1]Deals (investment)'!$C:$C,'[1]Deals (investment)'!$B:$B,$A845,'[1]Deals (investment)'!$T:$T,AZ$1)</f>
        <v>#VALUE!</v>
      </c>
      <c r="BA845" s="17" t="e">
        <f>SUMIFS('[1]Deals (investment)'!$C:$C,'[1]Deals (investment)'!$B:$B,$A845,'[1]Deals (investment)'!$T:$T,BA$1)</f>
        <v>#VALUE!</v>
      </c>
      <c r="BB845" s="17" t="e">
        <f>SUMIFS('[1]Deals (investment)'!$C:$C,'[1]Deals (investment)'!$B:$B,$A845,'[1]Deals (investment)'!$T:$T,BB$1)</f>
        <v>#VALUE!</v>
      </c>
      <c r="BC845" s="17" t="e">
        <f>SUMIFS('[1]Deals (Exits)'!$C:$C,'[1]Deals (Exits)'!$B:$B,$A845)</f>
        <v>#VALUE!</v>
      </c>
      <c r="BD845" s="17" t="e">
        <f>SUMIFS('[1]Deals (investment)'!$C:$C,'[1]Deals (investment)'!$B:$B,$A845,'[1]Deals (investment)'!$V:$V,BD$1)</f>
        <v>#VALUE!</v>
      </c>
      <c r="BE845" s="17" t="e">
        <f>SUMIFS('[1]Deals (investment)'!$C:$C,'[1]Deals (investment)'!$B:$B,$A845,'[1]Deals (investment)'!$V:$V,BE$1)</f>
        <v>#VALUE!</v>
      </c>
      <c r="BF845" s="17" t="e">
        <f>SUMIFS('[1]Deals (investment)'!$C:$C,'[1]Deals (investment)'!$B:$B,$A845,'[1]Deals (investment)'!$V:$V,BF$1)</f>
        <v>#VALUE!</v>
      </c>
      <c r="BG845" s="17" t="e">
        <f>SUMIFS('[1]Deals (investment)'!$C:$C,'[1]Deals (investment)'!$B:$B,$A845,'[1]Deals (investment)'!$V:$V,BG$1)</f>
        <v>#VALUE!</v>
      </c>
      <c r="BH845" s="17" t="e">
        <f>SUMIFS('[1]Deals (investment)'!$C:$C,'[1]Deals (investment)'!$B:$B,$A845,'[1]Deals (investment)'!$V:$V,BH$1)</f>
        <v>#VALUE!</v>
      </c>
      <c r="BI845" s="17" t="e">
        <f>SUMIFS('[1]Deals (investment)'!$C:$C,'[1]Deals (investment)'!$B:$B,$A845,'[1]Deals (investment)'!$V:$V,BI$1)</f>
        <v>#VALUE!</v>
      </c>
      <c r="BJ845" s="17" t="e">
        <f>SUMIFS('[1]Deals (investment)'!$C:$C,'[1]Deals (investment)'!$B:$B,$A845,'[1]Deals (investment)'!$V:$V,BJ$1)</f>
        <v>#VALUE!</v>
      </c>
      <c r="BK845" s="17" t="e">
        <f>SUMIFS('[1]Deals (investment)'!$C:$C,'[1]Deals (investment)'!$B:$B,$A845,'[1]Deals (investment)'!$V:$V,BK$1)</f>
        <v>#VALUE!</v>
      </c>
      <c r="BL845" s="17" t="e">
        <f>SUMIFS('[1]Deals (investment)'!$C:$C,'[1]Deals (investment)'!$B:$B,$A845,'[1]Deals (investment)'!$V:$V,BL$1)</f>
        <v>#VALUE!</v>
      </c>
      <c r="BM845" s="17" t="e">
        <f>SUMIFS('[1]Deals (investment)'!$C:$C,'[1]Deals (investment)'!$B:$B,$A845,'[1]Deals (investment)'!$V:$V,BM$1)</f>
        <v>#VALUE!</v>
      </c>
      <c r="BN845" s="15"/>
      <c r="BO845" s="15"/>
      <c r="BP845" s="22"/>
      <c r="BQ845" s="15"/>
      <c r="BR845" s="15"/>
      <c r="BS845" s="15"/>
      <c r="BT845" s="15"/>
      <c r="BU845" s="15"/>
      <c r="BV845" s="15"/>
      <c r="BW845" s="15"/>
      <c r="BX845" s="15"/>
      <c r="BY845" s="15"/>
      <c r="BZ845" s="15"/>
      <c r="CA845" s="15"/>
      <c r="CB845" s="15"/>
      <c r="CC845" s="15"/>
      <c r="CD845" s="15" t="str">
        <f t="shared" si="125"/>
        <v>EarlybirdEarlybird helps businesses build smart software that leverages data in powerful ways. We believe that smarter applications can drive incredible workplace and social changeActive</v>
      </c>
      <c r="CE845" s="15"/>
      <c r="CF845" s="15"/>
      <c r="CG845" s="15"/>
      <c r="CH845" s="15"/>
      <c r="CI845" s="15"/>
      <c r="CJ845" s="15"/>
    </row>
    <row r="846" spans="1:88" ht="12.75">
      <c r="A846" s="15" t="s">
        <v>5984</v>
      </c>
      <c r="B846" s="15" t="s">
        <v>5985</v>
      </c>
      <c r="C846" s="15" t="s">
        <v>58</v>
      </c>
      <c r="D846" s="16"/>
      <c r="E846" s="15"/>
      <c r="F846" s="15"/>
      <c r="G846" s="15"/>
      <c r="H846" s="15"/>
      <c r="I846" s="15"/>
      <c r="J846" s="15"/>
      <c r="K846" s="17" t="e">
        <f t="shared" si="105"/>
        <v>#VALUE!</v>
      </c>
      <c r="L846" s="15"/>
      <c r="M846" s="18" t="e">
        <f t="shared" si="95"/>
        <v>#VALUE!</v>
      </c>
      <c r="N846" s="15"/>
      <c r="O846" s="15"/>
      <c r="P846" s="15"/>
      <c r="Q846" s="15"/>
      <c r="R846" s="15"/>
      <c r="S846" s="19"/>
      <c r="T846" s="15"/>
      <c r="U846" s="17"/>
      <c r="V846" s="15"/>
      <c r="W846" s="15"/>
      <c r="X846" s="15"/>
      <c r="Y846" s="15"/>
      <c r="AB846" s="20"/>
      <c r="AC846" s="15"/>
      <c r="AD846" s="15"/>
      <c r="AE846" s="15"/>
      <c r="AF846" s="15"/>
      <c r="AG846" s="22">
        <f t="shared" si="127"/>
        <v>0.12903225806451613</v>
      </c>
      <c r="AH846" s="15" t="str">
        <f t="shared" si="126"/>
        <v/>
      </c>
      <c r="AI846" s="22" t="e">
        <f>VLOOKUP(A846,'[1]Deals (investment)'!$B$2:$Z$1497,1,FALSE)</f>
        <v>#N/A</v>
      </c>
      <c r="AJ846" s="22" t="e">
        <f>VLOOKUP(A846,'[1]Deals (investment)'!$B$2:$Z$870,15,FALSE)</f>
        <v>#N/A</v>
      </c>
      <c r="AK846" s="17" t="e">
        <f>VLOOKUP(A846,'[1]Deals (Exits)'!B:B,1,FALSE)</f>
        <v>#N/A</v>
      </c>
      <c r="AL846" s="23" t="e">
        <f>VLOOKUP(G846,[1]Lookups!$V$3:$Y$197,4,FALSE)</f>
        <v>#N/A</v>
      </c>
      <c r="AM846" s="17" t="e">
        <f>VLOOKUP(X846,[1]Lookups!$B$3:$C$200,2,FALSE)</f>
        <v>#N/A</v>
      </c>
      <c r="AN846" s="17" t="e">
        <f>VLOOKUP(R846,[1]Lookups!$H$3:$I$69,2,FALSE)</f>
        <v>#N/A</v>
      </c>
      <c r="AO846" s="17" t="e">
        <f>VLOOKUP(T846,[1]Lookups!$H$3:$I$69,2,FALSE)</f>
        <v>#N/A</v>
      </c>
      <c r="AP846" s="17" t="e">
        <f>VLOOKUP(AN846,[1]Lookups!$N$3:$O$11,2,FALSE)</f>
        <v>#N/A</v>
      </c>
      <c r="AQ846" s="18" t="e">
        <f>COUNTIFS('[1]Deals (investment)'!$B:$B,$A846)</f>
        <v>#VALUE!</v>
      </c>
      <c r="AR846" s="18" t="e">
        <f>COUNTIFS('[1]Deals (investment)'!$B:$B,$A846,'[1]Deals (investment)'!$T:$T,$AW$1)+COUNTIFS('[1]Deals (investment)'!$B:$B,$A846,'[1]Deals (investment)'!$T:$T,$AX$1)+COUNTIFS('[1]Deals (investment)'!$B:$B,$A846,'[1]Deals (investment)'!$T:$T,$AY$1)</f>
        <v>#VALUE!</v>
      </c>
      <c r="AS846" s="17" t="e">
        <f>SUMIFS('[1]Deals (investment)'!$C:$C,'[1]Deals (investment)'!$B:$B,$A846)</f>
        <v>#VALUE!</v>
      </c>
      <c r="AT846" s="17" t="e">
        <f t="shared" si="106"/>
        <v>#VALUE!</v>
      </c>
      <c r="AU846" s="18" t="e">
        <f>COUNTIF('[1]Deals (Exits)'!$B:$B,A846)</f>
        <v>#VALUE!</v>
      </c>
      <c r="AV846" s="17" t="e">
        <f>SUMIFS('[1]Deals (investment)'!$C:$C,'[1]Deals (investment)'!$B:$B,$A846,'[1]Deals (investment)'!$T:$T,AV$1)</f>
        <v>#VALUE!</v>
      </c>
      <c r="AW846" s="17" t="e">
        <f>SUMIFS('[1]Deals (investment)'!$C:$C,'[1]Deals (investment)'!$B:$B,$A846,'[1]Deals (investment)'!$T:$T,AW$1)</f>
        <v>#VALUE!</v>
      </c>
      <c r="AX846" s="17" t="e">
        <f>SUMIFS('[1]Deals (investment)'!$C:$C,'[1]Deals (investment)'!$B:$B,$A846,'[1]Deals (investment)'!$T:$T,AX$1)</f>
        <v>#VALUE!</v>
      </c>
      <c r="AY846" s="17" t="e">
        <f>SUMIFS('[1]Deals (investment)'!$C:$C,'[1]Deals (investment)'!$B:$B,$A846,'[1]Deals (investment)'!$T:$T,AY$1)</f>
        <v>#VALUE!</v>
      </c>
      <c r="AZ846" s="17" t="e">
        <f>SUMIFS('[1]Deals (investment)'!$C:$C,'[1]Deals (investment)'!$B:$B,$A846,'[1]Deals (investment)'!$T:$T,AZ$1)</f>
        <v>#VALUE!</v>
      </c>
      <c r="BA846" s="17" t="e">
        <f>SUMIFS('[1]Deals (investment)'!$C:$C,'[1]Deals (investment)'!$B:$B,$A846,'[1]Deals (investment)'!$T:$T,BA$1)</f>
        <v>#VALUE!</v>
      </c>
      <c r="BB846" s="17" t="e">
        <f>SUMIFS('[1]Deals (investment)'!$C:$C,'[1]Deals (investment)'!$B:$B,$A846,'[1]Deals (investment)'!$T:$T,BB$1)</f>
        <v>#VALUE!</v>
      </c>
      <c r="BC846" s="17" t="e">
        <f>SUMIFS('[1]Deals (Exits)'!$C:$C,'[1]Deals (Exits)'!$B:$B,$A846)</f>
        <v>#VALUE!</v>
      </c>
      <c r="BD846" s="17" t="e">
        <f>SUMIFS('[1]Deals (investment)'!$C:$C,'[1]Deals (investment)'!$B:$B,$A846,'[1]Deals (investment)'!$V:$V,BD$1)</f>
        <v>#VALUE!</v>
      </c>
      <c r="BE846" s="17" t="e">
        <f>SUMIFS('[1]Deals (investment)'!$C:$C,'[1]Deals (investment)'!$B:$B,$A846,'[1]Deals (investment)'!$V:$V,BE$1)</f>
        <v>#VALUE!</v>
      </c>
      <c r="BF846" s="17" t="e">
        <f>SUMIFS('[1]Deals (investment)'!$C:$C,'[1]Deals (investment)'!$B:$B,$A846,'[1]Deals (investment)'!$V:$V,BF$1)</f>
        <v>#VALUE!</v>
      </c>
      <c r="BG846" s="17" t="e">
        <f>SUMIFS('[1]Deals (investment)'!$C:$C,'[1]Deals (investment)'!$B:$B,$A846,'[1]Deals (investment)'!$V:$V,BG$1)</f>
        <v>#VALUE!</v>
      </c>
      <c r="BH846" s="17" t="e">
        <f>SUMIFS('[1]Deals (investment)'!$C:$C,'[1]Deals (investment)'!$B:$B,$A846,'[1]Deals (investment)'!$V:$V,BH$1)</f>
        <v>#VALUE!</v>
      </c>
      <c r="BI846" s="17" t="e">
        <f>SUMIFS('[1]Deals (investment)'!$C:$C,'[1]Deals (investment)'!$B:$B,$A846,'[1]Deals (investment)'!$V:$V,BI$1)</f>
        <v>#VALUE!</v>
      </c>
      <c r="BJ846" s="17" t="e">
        <f>SUMIFS('[1]Deals (investment)'!$C:$C,'[1]Deals (investment)'!$B:$B,$A846,'[1]Deals (investment)'!$V:$V,BJ$1)</f>
        <v>#VALUE!</v>
      </c>
      <c r="BK846" s="17" t="e">
        <f>SUMIFS('[1]Deals (investment)'!$C:$C,'[1]Deals (investment)'!$B:$B,$A846,'[1]Deals (investment)'!$V:$V,BK$1)</f>
        <v>#VALUE!</v>
      </c>
      <c r="BL846" s="17" t="e">
        <f>SUMIFS('[1]Deals (investment)'!$C:$C,'[1]Deals (investment)'!$B:$B,$A846,'[1]Deals (investment)'!$V:$V,BL$1)</f>
        <v>#VALUE!</v>
      </c>
      <c r="BM846" s="17" t="e">
        <f>SUMIFS('[1]Deals (investment)'!$C:$C,'[1]Deals (investment)'!$B:$B,$A846,'[1]Deals (investment)'!$V:$V,BM$1)</f>
        <v>#VALUE!</v>
      </c>
      <c r="BN846" s="15"/>
      <c r="BO846" s="15"/>
      <c r="BP846" s="22"/>
      <c r="BQ846" s="15"/>
      <c r="BR846" s="15"/>
      <c r="BS846" s="15"/>
      <c r="BT846" s="15"/>
      <c r="BU846" s="15"/>
      <c r="BV846" s="15"/>
      <c r="BW846" s="15"/>
      <c r="BX846" s="15"/>
      <c r="BY846" s="15"/>
      <c r="BZ846" s="15"/>
      <c r="CA846" s="15"/>
      <c r="CB846" s="15"/>
      <c r="CC846" s="15"/>
      <c r="CD846" s="15"/>
      <c r="CE846" s="15"/>
      <c r="CF846" s="15"/>
      <c r="CG846" s="15"/>
      <c r="CH846" s="15"/>
      <c r="CI846" s="15"/>
      <c r="CJ846" s="15"/>
    </row>
    <row r="847" spans="1:88" ht="12.75">
      <c r="A847" s="15" t="s">
        <v>5986</v>
      </c>
      <c r="B847" s="15"/>
      <c r="C847" s="15" t="s">
        <v>58</v>
      </c>
      <c r="D847" s="16"/>
      <c r="E847" s="15"/>
      <c r="F847" s="15"/>
      <c r="G847" s="15"/>
      <c r="H847" s="15"/>
      <c r="I847" s="15"/>
      <c r="J847" s="15"/>
      <c r="K847" s="17" t="e">
        <f t="shared" si="105"/>
        <v>#VALUE!</v>
      </c>
      <c r="L847" s="15"/>
      <c r="M847" s="18" t="e">
        <f t="shared" si="95"/>
        <v>#VALUE!</v>
      </c>
      <c r="N847" s="15"/>
      <c r="O847" s="15"/>
      <c r="P847" s="15"/>
      <c r="Q847" s="24" t="e">
        <f ca="1">_xludf.MAXIFS('[1]Deals (investment)'!A:A,'[1]Deals (investment)'!B:B,A847)</f>
        <v>#NAME?</v>
      </c>
      <c r="R847" s="15"/>
      <c r="S847" s="19"/>
      <c r="T847" s="15"/>
      <c r="U847" s="17"/>
      <c r="V847" s="15"/>
      <c r="W847" s="15"/>
      <c r="X847" s="15"/>
      <c r="Y847" s="15"/>
      <c r="AB847" s="20"/>
      <c r="AC847" s="15"/>
      <c r="AD847" s="15"/>
      <c r="AE847" s="15"/>
      <c r="AF847" s="15"/>
      <c r="AG847" s="22">
        <f t="shared" ca="1" si="127"/>
        <v>0.12903225806451613</v>
      </c>
      <c r="AH847" s="15" t="str">
        <f t="shared" si="126"/>
        <v/>
      </c>
      <c r="AI847" s="22" t="e">
        <f>VLOOKUP(A847,'[1]Deals (investment)'!$B$2:$Z$1497,1,FALSE)</f>
        <v>#N/A</v>
      </c>
      <c r="AJ847" s="22" t="e">
        <f>VLOOKUP(A847,'[1]Deals (investment)'!$B$2:$Z$870,15,FALSE)</f>
        <v>#N/A</v>
      </c>
      <c r="AK847" s="17" t="e">
        <f>VLOOKUP(A847,'[1]Deals (Exits)'!B:B,1,FALSE)</f>
        <v>#N/A</v>
      </c>
      <c r="AL847" s="23" t="e">
        <f>VLOOKUP(G847,[1]Lookups!$V$3:$Y$197,4,FALSE)</f>
        <v>#N/A</v>
      </c>
      <c r="AM847" s="17" t="e">
        <f>VLOOKUP(X847,[1]Lookups!$B$3:$C$200,2,FALSE)</f>
        <v>#N/A</v>
      </c>
      <c r="AN847" s="17" t="e">
        <f>VLOOKUP(R847,[1]Lookups!$H$3:$I$69,2,FALSE)</f>
        <v>#N/A</v>
      </c>
      <c r="AO847" s="17" t="e">
        <f>VLOOKUP(T847,[1]Lookups!$H$3:$I$69,2,FALSE)</f>
        <v>#N/A</v>
      </c>
      <c r="AP847" s="17" t="e">
        <f>VLOOKUP(AN847,[1]Lookups!$N$3:$O$11,2,FALSE)</f>
        <v>#N/A</v>
      </c>
      <c r="AQ847" s="18" t="e">
        <f>COUNTIFS('[1]Deals (investment)'!$B:$B,$A847)</f>
        <v>#VALUE!</v>
      </c>
      <c r="AR847" s="18" t="e">
        <f>COUNTIFS('[1]Deals (investment)'!$B:$B,$A847,'[1]Deals (investment)'!$T:$T,$AW$1)+COUNTIFS('[1]Deals (investment)'!$B:$B,$A847,'[1]Deals (investment)'!$T:$T,$AX$1)+COUNTIFS('[1]Deals (investment)'!$B:$B,$A847,'[1]Deals (investment)'!$T:$T,$AY$1)</f>
        <v>#VALUE!</v>
      </c>
      <c r="AS847" s="17" t="e">
        <f>SUMIFS('[1]Deals (investment)'!$C:$C,'[1]Deals (investment)'!$B:$B,$A847)</f>
        <v>#VALUE!</v>
      </c>
      <c r="AT847" s="17" t="e">
        <f t="shared" si="106"/>
        <v>#VALUE!</v>
      </c>
      <c r="AU847" s="18" t="e">
        <f>COUNTIF('[1]Deals (Exits)'!$B:$B,A847)</f>
        <v>#VALUE!</v>
      </c>
      <c r="AV847" s="17" t="e">
        <f>SUMIFS('[1]Deals (investment)'!$C:$C,'[1]Deals (investment)'!$B:$B,$A847,'[1]Deals (investment)'!$T:$T,AV$1)</f>
        <v>#VALUE!</v>
      </c>
      <c r="AW847" s="17" t="e">
        <f>SUMIFS('[1]Deals (investment)'!$C:$C,'[1]Deals (investment)'!$B:$B,$A847,'[1]Deals (investment)'!$T:$T,AW$1)</f>
        <v>#VALUE!</v>
      </c>
      <c r="AX847" s="17" t="e">
        <f>SUMIFS('[1]Deals (investment)'!$C:$C,'[1]Deals (investment)'!$B:$B,$A847,'[1]Deals (investment)'!$T:$T,AX$1)</f>
        <v>#VALUE!</v>
      </c>
      <c r="AY847" s="17" t="e">
        <f>SUMIFS('[1]Deals (investment)'!$C:$C,'[1]Deals (investment)'!$B:$B,$A847,'[1]Deals (investment)'!$T:$T,AY$1)</f>
        <v>#VALUE!</v>
      </c>
      <c r="AZ847" s="17" t="e">
        <f>SUMIFS('[1]Deals (investment)'!$C:$C,'[1]Deals (investment)'!$B:$B,$A847,'[1]Deals (investment)'!$T:$T,AZ$1)</f>
        <v>#VALUE!</v>
      </c>
      <c r="BA847" s="17" t="e">
        <f>SUMIFS('[1]Deals (investment)'!$C:$C,'[1]Deals (investment)'!$B:$B,$A847,'[1]Deals (investment)'!$T:$T,BA$1)</f>
        <v>#VALUE!</v>
      </c>
      <c r="BB847" s="17" t="e">
        <f>SUMIFS('[1]Deals (investment)'!$C:$C,'[1]Deals (investment)'!$B:$B,$A847,'[1]Deals (investment)'!$T:$T,BB$1)</f>
        <v>#VALUE!</v>
      </c>
      <c r="BC847" s="17" t="e">
        <f>SUMIFS('[1]Deals (Exits)'!$C:$C,'[1]Deals (Exits)'!$B:$B,$A847)</f>
        <v>#VALUE!</v>
      </c>
      <c r="BD847" s="17" t="e">
        <f>SUMIFS('[1]Deals (investment)'!$C:$C,'[1]Deals (investment)'!$B:$B,$A847,'[1]Deals (investment)'!$V:$V,BD$1)</f>
        <v>#VALUE!</v>
      </c>
      <c r="BE847" s="17" t="e">
        <f>SUMIFS('[1]Deals (investment)'!$C:$C,'[1]Deals (investment)'!$B:$B,$A847,'[1]Deals (investment)'!$V:$V,BE$1)</f>
        <v>#VALUE!</v>
      </c>
      <c r="BF847" s="17" t="e">
        <f>SUMIFS('[1]Deals (investment)'!$C:$C,'[1]Deals (investment)'!$B:$B,$A847,'[1]Deals (investment)'!$V:$V,BF$1)</f>
        <v>#VALUE!</v>
      </c>
      <c r="BG847" s="17" t="e">
        <f>SUMIFS('[1]Deals (investment)'!$C:$C,'[1]Deals (investment)'!$B:$B,$A847,'[1]Deals (investment)'!$V:$V,BG$1)</f>
        <v>#VALUE!</v>
      </c>
      <c r="BH847" s="17" t="e">
        <f>SUMIFS('[1]Deals (investment)'!$C:$C,'[1]Deals (investment)'!$B:$B,$A847,'[1]Deals (investment)'!$V:$V,BH$1)</f>
        <v>#VALUE!</v>
      </c>
      <c r="BI847" s="17" t="e">
        <f>SUMIFS('[1]Deals (investment)'!$C:$C,'[1]Deals (investment)'!$B:$B,$A847,'[1]Deals (investment)'!$V:$V,BI$1)</f>
        <v>#VALUE!</v>
      </c>
      <c r="BJ847" s="17" t="e">
        <f>SUMIFS('[1]Deals (investment)'!$C:$C,'[1]Deals (investment)'!$B:$B,$A847,'[1]Deals (investment)'!$V:$V,BJ$1)</f>
        <v>#VALUE!</v>
      </c>
      <c r="BK847" s="17" t="e">
        <f>SUMIFS('[1]Deals (investment)'!$C:$C,'[1]Deals (investment)'!$B:$B,$A847,'[1]Deals (investment)'!$V:$V,BK$1)</f>
        <v>#VALUE!</v>
      </c>
      <c r="BL847" s="17" t="e">
        <f>SUMIFS('[1]Deals (investment)'!$C:$C,'[1]Deals (investment)'!$B:$B,$A847,'[1]Deals (investment)'!$V:$V,BL$1)</f>
        <v>#VALUE!</v>
      </c>
      <c r="BM847" s="17" t="e">
        <f>SUMIFS('[1]Deals (investment)'!$C:$C,'[1]Deals (investment)'!$B:$B,$A847,'[1]Deals (investment)'!$V:$V,BM$1)</f>
        <v>#VALUE!</v>
      </c>
      <c r="BN847" s="15"/>
      <c r="BO847" s="15"/>
      <c r="BP847" s="22"/>
      <c r="BQ847" s="15"/>
      <c r="BR847" s="15"/>
      <c r="BS847" s="15"/>
      <c r="BT847" s="15"/>
      <c r="BU847" s="15"/>
      <c r="BV847" s="15"/>
      <c r="BW847" s="15"/>
      <c r="BX847" s="15"/>
      <c r="BY847" s="15"/>
      <c r="BZ847" s="15"/>
      <c r="CA847" s="15"/>
      <c r="CB847" s="15"/>
      <c r="CC847" s="15"/>
      <c r="CD847" s="15" t="str">
        <f t="shared" ref="CD847:CD852" si="128">CONCATENATE(A847,B847,C847)</f>
        <v>EasyticketActive</v>
      </c>
      <c r="CE847" s="15"/>
      <c r="CF847" s="15"/>
      <c r="CG847" s="15"/>
      <c r="CH847" s="15"/>
      <c r="CI847" s="15"/>
      <c r="CJ847" s="15"/>
    </row>
    <row r="848" spans="1:88" ht="12.75">
      <c r="A848" s="15" t="s">
        <v>5987</v>
      </c>
      <c r="B848" s="15" t="s">
        <v>5988</v>
      </c>
      <c r="C848" s="15" t="s">
        <v>58</v>
      </c>
      <c r="D848" s="16">
        <v>2015</v>
      </c>
      <c r="E848" s="15" t="s">
        <v>5989</v>
      </c>
      <c r="F848" s="15" t="s">
        <v>110</v>
      </c>
      <c r="G848" s="15" t="s">
        <v>1829</v>
      </c>
      <c r="H848" s="15"/>
      <c r="I848" s="15" t="s">
        <v>1829</v>
      </c>
      <c r="J848" s="15"/>
      <c r="K848" s="17" t="e">
        <f t="shared" si="105"/>
        <v>#VALUE!</v>
      </c>
      <c r="L848" s="15"/>
      <c r="M848" s="18" t="e">
        <f t="shared" si="95"/>
        <v>#VALUE!</v>
      </c>
      <c r="N848" s="15"/>
      <c r="O848" s="15"/>
      <c r="P848" s="15"/>
      <c r="Q848" s="15"/>
      <c r="R848" s="15"/>
      <c r="S848" s="19"/>
      <c r="T848" s="15"/>
      <c r="U848" s="17"/>
      <c r="V848" s="15" t="s">
        <v>5990</v>
      </c>
      <c r="W848" s="15">
        <v>0</v>
      </c>
      <c r="X848" s="15" t="s">
        <v>657</v>
      </c>
      <c r="Y848" s="15" t="s">
        <v>5991</v>
      </c>
      <c r="AB848" s="32">
        <v>43506</v>
      </c>
      <c r="AC848" s="27" t="s">
        <v>5992</v>
      </c>
      <c r="AD848" s="15" t="s">
        <v>110</v>
      </c>
      <c r="AE848" s="27" t="s">
        <v>5993</v>
      </c>
      <c r="AF848" s="21" t="s">
        <v>5994</v>
      </c>
      <c r="AG848" s="22">
        <f t="shared" si="127"/>
        <v>0.58064516129032262</v>
      </c>
      <c r="AH848" s="15" t="str">
        <f t="shared" si="126"/>
        <v/>
      </c>
      <c r="AI848" s="22" t="e">
        <f>VLOOKUP(A848,'[1]Deals (investment)'!$B$2:$Z$1497,1,FALSE)</f>
        <v>#N/A</v>
      </c>
      <c r="AJ848" s="22" t="e">
        <f>VLOOKUP(A848,'[1]Deals (investment)'!$B$2:$Z$870,15,FALSE)</f>
        <v>#N/A</v>
      </c>
      <c r="AK848" s="17" t="e">
        <f>VLOOKUP(A848,'[1]Deals (Exits)'!B:B,1,FALSE)</f>
        <v>#N/A</v>
      </c>
      <c r="AL848" s="23">
        <f>VLOOKUP(G848,[1]Lookups!$V$3:$Y$197,4,FALSE)</f>
        <v>0</v>
      </c>
      <c r="AM848" s="17" t="str">
        <f>VLOOKUP(X848,[1]Lookups!$B$3:$C$200,2,FALSE)</f>
        <v>Emerging Technologies</v>
      </c>
      <c r="AN848" s="17" t="e">
        <f>VLOOKUP(R848,[1]Lookups!$H$3:$I$69,2,FALSE)</f>
        <v>#N/A</v>
      </c>
      <c r="AO848" s="17" t="e">
        <f>VLOOKUP(T848,[1]Lookups!$H$3:$I$69,2,FALSE)</f>
        <v>#N/A</v>
      </c>
      <c r="AP848" s="17" t="e">
        <f>VLOOKUP(AN848,[1]Lookups!$N$3:$O$11,2,FALSE)</f>
        <v>#N/A</v>
      </c>
      <c r="AQ848" s="18" t="e">
        <f>COUNTIFS('[1]Deals (investment)'!$B:$B,$A848)</f>
        <v>#VALUE!</v>
      </c>
      <c r="AR848" s="18" t="e">
        <f>COUNTIFS('[1]Deals (investment)'!$B:$B,$A848,'[1]Deals (investment)'!$T:$T,$AW$1)+COUNTIFS('[1]Deals (investment)'!$B:$B,$A848,'[1]Deals (investment)'!$T:$T,$AX$1)+COUNTIFS('[1]Deals (investment)'!$B:$B,$A848,'[1]Deals (investment)'!$T:$T,$AY$1)</f>
        <v>#VALUE!</v>
      </c>
      <c r="AS848" s="17" t="e">
        <f>SUMIFS('[1]Deals (investment)'!$C:$C,'[1]Deals (investment)'!$B:$B,$A848)</f>
        <v>#VALUE!</v>
      </c>
      <c r="AT848" s="17" t="e">
        <f t="shared" si="106"/>
        <v>#VALUE!</v>
      </c>
      <c r="AU848" s="18" t="e">
        <f>COUNTIF('[1]Deals (Exits)'!$B:$B,A848)</f>
        <v>#VALUE!</v>
      </c>
      <c r="AV848" s="17" t="e">
        <f>SUMIFS('[1]Deals (investment)'!$C:$C,'[1]Deals (investment)'!$B:$B,$A848,'[1]Deals (investment)'!$T:$T,AV$1)</f>
        <v>#VALUE!</v>
      </c>
      <c r="AW848" s="17" t="e">
        <f>SUMIFS('[1]Deals (investment)'!$C:$C,'[1]Deals (investment)'!$B:$B,$A848,'[1]Deals (investment)'!$T:$T,AW$1)</f>
        <v>#VALUE!</v>
      </c>
      <c r="AX848" s="17" t="e">
        <f>SUMIFS('[1]Deals (investment)'!$C:$C,'[1]Deals (investment)'!$B:$B,$A848,'[1]Deals (investment)'!$T:$T,AX$1)</f>
        <v>#VALUE!</v>
      </c>
      <c r="AY848" s="17" t="e">
        <f>SUMIFS('[1]Deals (investment)'!$C:$C,'[1]Deals (investment)'!$B:$B,$A848,'[1]Deals (investment)'!$T:$T,AY$1)</f>
        <v>#VALUE!</v>
      </c>
      <c r="AZ848" s="17" t="e">
        <f>SUMIFS('[1]Deals (investment)'!$C:$C,'[1]Deals (investment)'!$B:$B,$A848,'[1]Deals (investment)'!$T:$T,AZ$1)</f>
        <v>#VALUE!</v>
      </c>
      <c r="BA848" s="17" t="e">
        <f>SUMIFS('[1]Deals (investment)'!$C:$C,'[1]Deals (investment)'!$B:$B,$A848,'[1]Deals (investment)'!$T:$T,BA$1)</f>
        <v>#VALUE!</v>
      </c>
      <c r="BB848" s="17" t="e">
        <f>SUMIFS('[1]Deals (investment)'!$C:$C,'[1]Deals (investment)'!$B:$B,$A848,'[1]Deals (investment)'!$T:$T,BB$1)</f>
        <v>#VALUE!</v>
      </c>
      <c r="BC848" s="17" t="e">
        <f>SUMIFS('[1]Deals (Exits)'!$C:$C,'[1]Deals (Exits)'!$B:$B,$A848)</f>
        <v>#VALUE!</v>
      </c>
      <c r="BD848" s="17" t="e">
        <f>SUMIFS('[1]Deals (investment)'!$C:$C,'[1]Deals (investment)'!$B:$B,$A848,'[1]Deals (investment)'!$V:$V,BD$1)</f>
        <v>#VALUE!</v>
      </c>
      <c r="BE848" s="17" t="e">
        <f>SUMIFS('[1]Deals (investment)'!$C:$C,'[1]Deals (investment)'!$B:$B,$A848,'[1]Deals (investment)'!$V:$V,BE$1)</f>
        <v>#VALUE!</v>
      </c>
      <c r="BF848" s="17" t="e">
        <f>SUMIFS('[1]Deals (investment)'!$C:$C,'[1]Deals (investment)'!$B:$B,$A848,'[1]Deals (investment)'!$V:$V,BF$1)</f>
        <v>#VALUE!</v>
      </c>
      <c r="BG848" s="17" t="e">
        <f>SUMIFS('[1]Deals (investment)'!$C:$C,'[1]Deals (investment)'!$B:$B,$A848,'[1]Deals (investment)'!$V:$V,BG$1)</f>
        <v>#VALUE!</v>
      </c>
      <c r="BH848" s="17" t="e">
        <f>SUMIFS('[1]Deals (investment)'!$C:$C,'[1]Deals (investment)'!$B:$B,$A848,'[1]Deals (investment)'!$V:$V,BH$1)</f>
        <v>#VALUE!</v>
      </c>
      <c r="BI848" s="17" t="e">
        <f>SUMIFS('[1]Deals (investment)'!$C:$C,'[1]Deals (investment)'!$B:$B,$A848,'[1]Deals (investment)'!$V:$V,BI$1)</f>
        <v>#VALUE!</v>
      </c>
      <c r="BJ848" s="17" t="e">
        <f>SUMIFS('[1]Deals (investment)'!$C:$C,'[1]Deals (investment)'!$B:$B,$A848,'[1]Deals (investment)'!$V:$V,BJ$1)</f>
        <v>#VALUE!</v>
      </c>
      <c r="BK848" s="17" t="e">
        <f>SUMIFS('[1]Deals (investment)'!$C:$C,'[1]Deals (investment)'!$B:$B,$A848,'[1]Deals (investment)'!$V:$V,BK$1)</f>
        <v>#VALUE!</v>
      </c>
      <c r="BL848" s="17" t="e">
        <f>SUMIFS('[1]Deals (investment)'!$C:$C,'[1]Deals (investment)'!$B:$B,$A848,'[1]Deals (investment)'!$V:$V,BL$1)</f>
        <v>#VALUE!</v>
      </c>
      <c r="BM848" s="17" t="e">
        <f>SUMIFS('[1]Deals (investment)'!$C:$C,'[1]Deals (investment)'!$B:$B,$A848,'[1]Deals (investment)'!$V:$V,BM$1)</f>
        <v>#VALUE!</v>
      </c>
      <c r="BN848" s="15"/>
      <c r="BO848" s="15"/>
      <c r="BP848" s="22"/>
      <c r="BQ848" s="15"/>
      <c r="BR848" s="15"/>
      <c r="BS848" s="15"/>
      <c r="BT848" s="15"/>
      <c r="BU848" s="15"/>
      <c r="BV848" s="15"/>
      <c r="BW848" s="15"/>
      <c r="BX848" s="15"/>
      <c r="BY848" s="15"/>
      <c r="BZ848" s="15"/>
      <c r="CA848" s="15"/>
      <c r="CB848" s="15"/>
      <c r="CC848" s="15"/>
      <c r="CD848" s="15" t="str">
        <f t="shared" si="128"/>
        <v>Drone AfricaDRONEAFRICA is the first civil drone service in Cameroon, we want to democratize technology especially that of drones, and make it accessible to our environment.Active</v>
      </c>
      <c r="CE848" s="15"/>
      <c r="CF848" s="15"/>
      <c r="CG848" s="15"/>
      <c r="CH848" s="15"/>
      <c r="CI848" s="15"/>
      <c r="CJ848" s="15"/>
    </row>
    <row r="849" spans="1:88" ht="12.75">
      <c r="A849" s="15" t="s">
        <v>5995</v>
      </c>
      <c r="B849" s="15" t="s">
        <v>5996</v>
      </c>
      <c r="C849" s="15" t="s">
        <v>58</v>
      </c>
      <c r="D849" s="16">
        <v>2014</v>
      </c>
      <c r="E849" s="15" t="s">
        <v>5917</v>
      </c>
      <c r="F849" s="15" t="s">
        <v>110</v>
      </c>
      <c r="G849" s="15" t="s">
        <v>91</v>
      </c>
      <c r="H849" s="15"/>
      <c r="I849" s="15" t="s">
        <v>91</v>
      </c>
      <c r="J849" s="15"/>
      <c r="K849" s="17" t="e">
        <f t="shared" si="105"/>
        <v>#VALUE!</v>
      </c>
      <c r="L849" s="15"/>
      <c r="M849" s="18" t="e">
        <f t="shared" si="95"/>
        <v>#VALUE!</v>
      </c>
      <c r="N849" s="15"/>
      <c r="O849" s="15"/>
      <c r="P849" s="15"/>
      <c r="Q849" s="15"/>
      <c r="R849" s="15"/>
      <c r="S849" s="19"/>
      <c r="T849" s="15"/>
      <c r="U849" s="17"/>
      <c r="V849" s="15" t="s">
        <v>5997</v>
      </c>
      <c r="W849" s="15">
        <v>0</v>
      </c>
      <c r="X849" s="15" t="s">
        <v>657</v>
      </c>
      <c r="Y849" s="15" t="s">
        <v>5991</v>
      </c>
      <c r="AB849" s="32">
        <v>43506</v>
      </c>
      <c r="AC849" s="21" t="s">
        <v>5998</v>
      </c>
      <c r="AD849" s="21" t="s">
        <v>5999</v>
      </c>
      <c r="AE849" s="21" t="s">
        <v>6000</v>
      </c>
      <c r="AF849" s="27" t="s">
        <v>6001</v>
      </c>
      <c r="AG849" s="22">
        <f t="shared" si="127"/>
        <v>0.58064516129032262</v>
      </c>
      <c r="AH849" s="15" t="str">
        <f t="shared" si="126"/>
        <v/>
      </c>
      <c r="AI849" s="22" t="e">
        <f>VLOOKUP(A849,'[1]Deals (investment)'!$B$2:$Z$1497,1,FALSE)</f>
        <v>#N/A</v>
      </c>
      <c r="AJ849" s="22" t="e">
        <f>VLOOKUP(A849,'[1]Deals (investment)'!$B$2:$Z$870,15,FALSE)</f>
        <v>#N/A</v>
      </c>
      <c r="AK849" s="17" t="e">
        <f>VLOOKUP(A849,'[1]Deals (Exits)'!B:B,1,FALSE)</f>
        <v>#N/A</v>
      </c>
      <c r="AL849" s="23">
        <f>VLOOKUP(G849,[1]Lookups!$V$3:$Y$197,4,FALSE)</f>
        <v>0</v>
      </c>
      <c r="AM849" s="17" t="str">
        <f>VLOOKUP(X849,[1]Lookups!$B$3:$C$200,2,FALSE)</f>
        <v>Emerging Technologies</v>
      </c>
      <c r="AN849" s="17" t="e">
        <f>VLOOKUP(R849,[1]Lookups!$H$3:$I$69,2,FALSE)</f>
        <v>#N/A</v>
      </c>
      <c r="AO849" s="17" t="e">
        <f>VLOOKUP(T849,[1]Lookups!$H$3:$I$69,2,FALSE)</f>
        <v>#N/A</v>
      </c>
      <c r="AP849" s="17" t="e">
        <f>VLOOKUP(AN849,[1]Lookups!$N$3:$O$11,2,FALSE)</f>
        <v>#N/A</v>
      </c>
      <c r="AQ849" s="18" t="e">
        <f>COUNTIFS('[1]Deals (investment)'!$B:$B,$A849)</f>
        <v>#VALUE!</v>
      </c>
      <c r="AR849" s="18" t="e">
        <f>COUNTIFS('[1]Deals (investment)'!$B:$B,$A849,'[1]Deals (investment)'!$T:$T,$AW$1)+COUNTIFS('[1]Deals (investment)'!$B:$B,$A849,'[1]Deals (investment)'!$T:$T,$AX$1)+COUNTIFS('[1]Deals (investment)'!$B:$B,$A849,'[1]Deals (investment)'!$T:$T,$AY$1)</f>
        <v>#VALUE!</v>
      </c>
      <c r="AS849" s="17" t="e">
        <f>SUMIFS('[1]Deals (investment)'!$C:$C,'[1]Deals (investment)'!$B:$B,$A849)</f>
        <v>#VALUE!</v>
      </c>
      <c r="AT849" s="17" t="e">
        <f t="shared" si="106"/>
        <v>#VALUE!</v>
      </c>
      <c r="AU849" s="18" t="e">
        <f>COUNTIF('[1]Deals (Exits)'!$B:$B,A849)</f>
        <v>#VALUE!</v>
      </c>
      <c r="AV849" s="17" t="e">
        <f>SUMIFS('[1]Deals (investment)'!$C:$C,'[1]Deals (investment)'!$B:$B,$A849,'[1]Deals (investment)'!$T:$T,AV$1)</f>
        <v>#VALUE!</v>
      </c>
      <c r="AW849" s="17" t="e">
        <f>SUMIFS('[1]Deals (investment)'!$C:$C,'[1]Deals (investment)'!$B:$B,$A849,'[1]Deals (investment)'!$T:$T,AW$1)</f>
        <v>#VALUE!</v>
      </c>
      <c r="AX849" s="17" t="e">
        <f>SUMIFS('[1]Deals (investment)'!$C:$C,'[1]Deals (investment)'!$B:$B,$A849,'[1]Deals (investment)'!$T:$T,AX$1)</f>
        <v>#VALUE!</v>
      </c>
      <c r="AY849" s="17" t="e">
        <f>SUMIFS('[1]Deals (investment)'!$C:$C,'[1]Deals (investment)'!$B:$B,$A849,'[1]Deals (investment)'!$T:$T,AY$1)</f>
        <v>#VALUE!</v>
      </c>
      <c r="AZ849" s="17" t="e">
        <f>SUMIFS('[1]Deals (investment)'!$C:$C,'[1]Deals (investment)'!$B:$B,$A849,'[1]Deals (investment)'!$T:$T,AZ$1)</f>
        <v>#VALUE!</v>
      </c>
      <c r="BA849" s="17" t="e">
        <f>SUMIFS('[1]Deals (investment)'!$C:$C,'[1]Deals (investment)'!$B:$B,$A849,'[1]Deals (investment)'!$T:$T,BA$1)</f>
        <v>#VALUE!</v>
      </c>
      <c r="BB849" s="17" t="e">
        <f>SUMIFS('[1]Deals (investment)'!$C:$C,'[1]Deals (investment)'!$B:$B,$A849,'[1]Deals (investment)'!$T:$T,BB$1)</f>
        <v>#VALUE!</v>
      </c>
      <c r="BC849" s="17" t="e">
        <f>SUMIFS('[1]Deals (Exits)'!$C:$C,'[1]Deals (Exits)'!$B:$B,$A849)</f>
        <v>#VALUE!</v>
      </c>
      <c r="BD849" s="17" t="e">
        <f>SUMIFS('[1]Deals (investment)'!$C:$C,'[1]Deals (investment)'!$B:$B,$A849,'[1]Deals (investment)'!$V:$V,BD$1)</f>
        <v>#VALUE!</v>
      </c>
      <c r="BE849" s="17" t="e">
        <f>SUMIFS('[1]Deals (investment)'!$C:$C,'[1]Deals (investment)'!$B:$B,$A849,'[1]Deals (investment)'!$V:$V,BE$1)</f>
        <v>#VALUE!</v>
      </c>
      <c r="BF849" s="17" t="e">
        <f>SUMIFS('[1]Deals (investment)'!$C:$C,'[1]Deals (investment)'!$B:$B,$A849,'[1]Deals (investment)'!$V:$V,BF$1)</f>
        <v>#VALUE!</v>
      </c>
      <c r="BG849" s="17" t="e">
        <f>SUMIFS('[1]Deals (investment)'!$C:$C,'[1]Deals (investment)'!$B:$B,$A849,'[1]Deals (investment)'!$V:$V,BG$1)</f>
        <v>#VALUE!</v>
      </c>
      <c r="BH849" s="17" t="e">
        <f>SUMIFS('[1]Deals (investment)'!$C:$C,'[1]Deals (investment)'!$B:$B,$A849,'[1]Deals (investment)'!$V:$V,BH$1)</f>
        <v>#VALUE!</v>
      </c>
      <c r="BI849" s="17" t="e">
        <f>SUMIFS('[1]Deals (investment)'!$C:$C,'[1]Deals (investment)'!$B:$B,$A849,'[1]Deals (investment)'!$V:$V,BI$1)</f>
        <v>#VALUE!</v>
      </c>
      <c r="BJ849" s="17" t="e">
        <f>SUMIFS('[1]Deals (investment)'!$C:$C,'[1]Deals (investment)'!$B:$B,$A849,'[1]Deals (investment)'!$V:$V,BJ$1)</f>
        <v>#VALUE!</v>
      </c>
      <c r="BK849" s="17" t="e">
        <f>SUMIFS('[1]Deals (investment)'!$C:$C,'[1]Deals (investment)'!$B:$B,$A849,'[1]Deals (investment)'!$V:$V,BK$1)</f>
        <v>#VALUE!</v>
      </c>
      <c r="BL849" s="17" t="e">
        <f>SUMIFS('[1]Deals (investment)'!$C:$C,'[1]Deals (investment)'!$B:$B,$A849,'[1]Deals (investment)'!$V:$V,BL$1)</f>
        <v>#VALUE!</v>
      </c>
      <c r="BM849" s="17" t="e">
        <f>SUMIFS('[1]Deals (investment)'!$C:$C,'[1]Deals (investment)'!$B:$B,$A849,'[1]Deals (investment)'!$V:$V,BM$1)</f>
        <v>#VALUE!</v>
      </c>
      <c r="BN849" s="15"/>
      <c r="BO849" s="15"/>
      <c r="BP849" s="22"/>
      <c r="BQ849" s="15"/>
      <c r="BR849" s="15"/>
      <c r="BS849" s="15"/>
      <c r="BT849" s="15"/>
      <c r="BU849" s="15"/>
      <c r="BV849" s="15"/>
      <c r="BW849" s="15"/>
      <c r="BX849" s="15"/>
      <c r="BY849" s="15"/>
      <c r="BZ849" s="15"/>
      <c r="CA849" s="15"/>
      <c r="CB849" s="15"/>
      <c r="CC849" s="15"/>
      <c r="CD849" s="15" t="str">
        <f t="shared" si="128"/>
        <v>Drone ScanThe DroneScan Airborne data collection system uses the latest drone platforms, hardware, software, scanning and communications technology to provide robotic scanning solutions of high shelves in large uniform warehousesActive</v>
      </c>
      <c r="CE849" s="15"/>
      <c r="CF849" s="15"/>
      <c r="CG849" s="15"/>
      <c r="CH849" s="15"/>
      <c r="CI849" s="15"/>
      <c r="CJ849" s="15"/>
    </row>
    <row r="850" spans="1:88" ht="12.75">
      <c r="A850" s="15" t="s">
        <v>6002</v>
      </c>
      <c r="B850" s="15" t="s">
        <v>6003</v>
      </c>
      <c r="C850" s="15" t="s">
        <v>58</v>
      </c>
      <c r="D850" s="16">
        <v>2014</v>
      </c>
      <c r="E850" s="15" t="s">
        <v>2909</v>
      </c>
      <c r="F850" s="15" t="s">
        <v>110</v>
      </c>
      <c r="G850" s="15" t="s">
        <v>91</v>
      </c>
      <c r="H850" s="15"/>
      <c r="I850" s="15" t="s">
        <v>91</v>
      </c>
      <c r="J850" s="15"/>
      <c r="K850" s="17" t="e">
        <f t="shared" si="105"/>
        <v>#VALUE!</v>
      </c>
      <c r="L850" s="15"/>
      <c r="M850" s="18" t="e">
        <f t="shared" si="95"/>
        <v>#VALUE!</v>
      </c>
      <c r="N850" s="15"/>
      <c r="O850" s="15"/>
      <c r="P850" s="15"/>
      <c r="Q850" s="15"/>
      <c r="R850" s="15"/>
      <c r="S850" s="19"/>
      <c r="T850" s="15"/>
      <c r="U850" s="17"/>
      <c r="V850" s="15" t="s">
        <v>6004</v>
      </c>
      <c r="W850" s="15">
        <v>0</v>
      </c>
      <c r="X850" s="15" t="s">
        <v>657</v>
      </c>
      <c r="Y850" s="15" t="s">
        <v>6005</v>
      </c>
      <c r="AB850" s="32">
        <v>43506</v>
      </c>
      <c r="AC850" s="21" t="s">
        <v>6006</v>
      </c>
      <c r="AD850" s="21" t="s">
        <v>6007</v>
      </c>
      <c r="AE850" s="21" t="s">
        <v>6008</v>
      </c>
      <c r="AF850" s="21" t="s">
        <v>6009</v>
      </c>
      <c r="AG850" s="22">
        <f t="shared" si="127"/>
        <v>0.58064516129032262</v>
      </c>
      <c r="AH850" s="15" t="str">
        <f t="shared" si="126"/>
        <v/>
      </c>
      <c r="AI850" s="22" t="e">
        <f>VLOOKUP(A850,'[1]Deals (investment)'!$B$2:$Z$1497,1,FALSE)</f>
        <v>#N/A</v>
      </c>
      <c r="AJ850" s="22" t="e">
        <f>VLOOKUP(A850,'[1]Deals (investment)'!$B$2:$Z$870,15,FALSE)</f>
        <v>#N/A</v>
      </c>
      <c r="AK850" s="17" t="e">
        <f>VLOOKUP(A850,'[1]Deals (Exits)'!B:B,1,FALSE)</f>
        <v>#N/A</v>
      </c>
      <c r="AL850" s="23">
        <f>VLOOKUP(G850,[1]Lookups!$V$3:$Y$197,4,FALSE)</f>
        <v>0</v>
      </c>
      <c r="AM850" s="17" t="str">
        <f>VLOOKUP(X850,[1]Lookups!$B$3:$C$200,2,FALSE)</f>
        <v>Emerging Technologies</v>
      </c>
      <c r="AN850" s="17" t="e">
        <f>VLOOKUP(R850,[1]Lookups!$H$3:$I$69,2,FALSE)</f>
        <v>#N/A</v>
      </c>
      <c r="AO850" s="17" t="e">
        <f>VLOOKUP(T850,[1]Lookups!$H$3:$I$69,2,FALSE)</f>
        <v>#N/A</v>
      </c>
      <c r="AP850" s="17" t="e">
        <f>VLOOKUP(AN850,[1]Lookups!$N$3:$O$11,2,FALSE)</f>
        <v>#N/A</v>
      </c>
      <c r="AQ850" s="18" t="e">
        <f>COUNTIFS('[1]Deals (investment)'!$B:$B,$A850)</f>
        <v>#VALUE!</v>
      </c>
      <c r="AR850" s="18" t="e">
        <f>COUNTIFS('[1]Deals (investment)'!$B:$B,$A850,'[1]Deals (investment)'!$T:$T,$AW$1)+COUNTIFS('[1]Deals (investment)'!$B:$B,$A850,'[1]Deals (investment)'!$T:$T,$AX$1)+COUNTIFS('[1]Deals (investment)'!$B:$B,$A850,'[1]Deals (investment)'!$T:$T,$AY$1)</f>
        <v>#VALUE!</v>
      </c>
      <c r="AS850" s="17" t="e">
        <f>SUMIFS('[1]Deals (investment)'!$C:$C,'[1]Deals (investment)'!$B:$B,$A850)</f>
        <v>#VALUE!</v>
      </c>
      <c r="AT850" s="17" t="e">
        <f t="shared" si="106"/>
        <v>#VALUE!</v>
      </c>
      <c r="AU850" s="18" t="e">
        <f>COUNTIF('[1]Deals (Exits)'!$B:$B,A850)</f>
        <v>#VALUE!</v>
      </c>
      <c r="AV850" s="17" t="e">
        <f>SUMIFS('[1]Deals (investment)'!$C:$C,'[1]Deals (investment)'!$B:$B,$A850,'[1]Deals (investment)'!$T:$T,AV$1)</f>
        <v>#VALUE!</v>
      </c>
      <c r="AW850" s="17" t="e">
        <f>SUMIFS('[1]Deals (investment)'!$C:$C,'[1]Deals (investment)'!$B:$B,$A850,'[1]Deals (investment)'!$T:$T,AW$1)</f>
        <v>#VALUE!</v>
      </c>
      <c r="AX850" s="17" t="e">
        <f>SUMIFS('[1]Deals (investment)'!$C:$C,'[1]Deals (investment)'!$B:$B,$A850,'[1]Deals (investment)'!$T:$T,AX$1)</f>
        <v>#VALUE!</v>
      </c>
      <c r="AY850" s="17" t="e">
        <f>SUMIFS('[1]Deals (investment)'!$C:$C,'[1]Deals (investment)'!$B:$B,$A850,'[1]Deals (investment)'!$T:$T,AY$1)</f>
        <v>#VALUE!</v>
      </c>
      <c r="AZ850" s="17" t="e">
        <f>SUMIFS('[1]Deals (investment)'!$C:$C,'[1]Deals (investment)'!$B:$B,$A850,'[1]Deals (investment)'!$T:$T,AZ$1)</f>
        <v>#VALUE!</v>
      </c>
      <c r="BA850" s="17" t="e">
        <f>SUMIFS('[1]Deals (investment)'!$C:$C,'[1]Deals (investment)'!$B:$B,$A850,'[1]Deals (investment)'!$T:$T,BA$1)</f>
        <v>#VALUE!</v>
      </c>
      <c r="BB850" s="17" t="e">
        <f>SUMIFS('[1]Deals (investment)'!$C:$C,'[1]Deals (investment)'!$B:$B,$A850,'[1]Deals (investment)'!$T:$T,BB$1)</f>
        <v>#VALUE!</v>
      </c>
      <c r="BC850" s="17" t="e">
        <f>SUMIFS('[1]Deals (Exits)'!$C:$C,'[1]Deals (Exits)'!$B:$B,$A850)</f>
        <v>#VALUE!</v>
      </c>
      <c r="BD850" s="17" t="e">
        <f>SUMIFS('[1]Deals (investment)'!$C:$C,'[1]Deals (investment)'!$B:$B,$A850,'[1]Deals (investment)'!$V:$V,BD$1)</f>
        <v>#VALUE!</v>
      </c>
      <c r="BE850" s="17" t="e">
        <f>SUMIFS('[1]Deals (investment)'!$C:$C,'[1]Deals (investment)'!$B:$B,$A850,'[1]Deals (investment)'!$V:$V,BE$1)</f>
        <v>#VALUE!</v>
      </c>
      <c r="BF850" s="17" t="e">
        <f>SUMIFS('[1]Deals (investment)'!$C:$C,'[1]Deals (investment)'!$B:$B,$A850,'[1]Deals (investment)'!$V:$V,BF$1)</f>
        <v>#VALUE!</v>
      </c>
      <c r="BG850" s="17" t="e">
        <f>SUMIFS('[1]Deals (investment)'!$C:$C,'[1]Deals (investment)'!$B:$B,$A850,'[1]Deals (investment)'!$V:$V,BG$1)</f>
        <v>#VALUE!</v>
      </c>
      <c r="BH850" s="17" t="e">
        <f>SUMIFS('[1]Deals (investment)'!$C:$C,'[1]Deals (investment)'!$B:$B,$A850,'[1]Deals (investment)'!$V:$V,BH$1)</f>
        <v>#VALUE!</v>
      </c>
      <c r="BI850" s="17" t="e">
        <f>SUMIFS('[1]Deals (investment)'!$C:$C,'[1]Deals (investment)'!$B:$B,$A850,'[1]Deals (investment)'!$V:$V,BI$1)</f>
        <v>#VALUE!</v>
      </c>
      <c r="BJ850" s="17" t="e">
        <f>SUMIFS('[1]Deals (investment)'!$C:$C,'[1]Deals (investment)'!$B:$B,$A850,'[1]Deals (investment)'!$V:$V,BJ$1)</f>
        <v>#VALUE!</v>
      </c>
      <c r="BK850" s="17" t="e">
        <f>SUMIFS('[1]Deals (investment)'!$C:$C,'[1]Deals (investment)'!$B:$B,$A850,'[1]Deals (investment)'!$V:$V,BK$1)</f>
        <v>#VALUE!</v>
      </c>
      <c r="BL850" s="17" t="e">
        <f>SUMIFS('[1]Deals (investment)'!$C:$C,'[1]Deals (investment)'!$B:$B,$A850,'[1]Deals (investment)'!$V:$V,BL$1)</f>
        <v>#VALUE!</v>
      </c>
      <c r="BM850" s="17" t="e">
        <f>SUMIFS('[1]Deals (investment)'!$C:$C,'[1]Deals (investment)'!$B:$B,$A850,'[1]Deals (investment)'!$V:$V,BM$1)</f>
        <v>#VALUE!</v>
      </c>
      <c r="BN850" s="15"/>
      <c r="BO850" s="15"/>
      <c r="BP850" s="22"/>
      <c r="BQ850" s="15"/>
      <c r="BR850" s="15"/>
      <c r="BS850" s="15"/>
      <c r="BT850" s="15"/>
      <c r="BU850" s="15"/>
      <c r="BV850" s="15"/>
      <c r="BW850" s="15"/>
      <c r="BX850" s="15"/>
      <c r="BY850" s="15"/>
      <c r="BZ850" s="15"/>
      <c r="CA850" s="15"/>
      <c r="CB850" s="15"/>
      <c r="CC850" s="15"/>
      <c r="CD850" s="15" t="str">
        <f t="shared" si="128"/>
        <v>Drone SnapDrones have unlimited applications and they have an abundance of solutions.Active</v>
      </c>
      <c r="CE850" s="15"/>
      <c r="CF850" s="15"/>
      <c r="CG850" s="15"/>
      <c r="CH850" s="15"/>
      <c r="CI850" s="15"/>
      <c r="CJ850" s="15"/>
    </row>
    <row r="851" spans="1:88" ht="12.75">
      <c r="A851" s="15" t="s">
        <v>6010</v>
      </c>
      <c r="B851" s="15" t="s">
        <v>6011</v>
      </c>
      <c r="C851" s="15" t="s">
        <v>58</v>
      </c>
      <c r="D851" s="16">
        <v>2008</v>
      </c>
      <c r="E851" s="15" t="s">
        <v>128</v>
      </c>
      <c r="F851" s="15" t="s">
        <v>110</v>
      </c>
      <c r="G851" s="15" t="s">
        <v>129</v>
      </c>
      <c r="H851" s="15"/>
      <c r="I851" s="15" t="s">
        <v>129</v>
      </c>
      <c r="J851" s="15"/>
      <c r="K851" s="17" t="e">
        <f t="shared" si="105"/>
        <v>#VALUE!</v>
      </c>
      <c r="L851" s="15"/>
      <c r="M851" s="18" t="e">
        <f t="shared" si="95"/>
        <v>#VALUE!</v>
      </c>
      <c r="N851" s="15"/>
      <c r="O851" s="15"/>
      <c r="P851" s="15"/>
      <c r="Q851" s="15"/>
      <c r="R851" s="15"/>
      <c r="S851" s="19"/>
      <c r="T851" s="15"/>
      <c r="U851" s="17"/>
      <c r="V851" s="15" t="s">
        <v>6012</v>
      </c>
      <c r="W851" s="15">
        <v>0</v>
      </c>
      <c r="X851" s="15" t="s">
        <v>158</v>
      </c>
      <c r="Y851" s="15" t="s">
        <v>6013</v>
      </c>
      <c r="Z851" s="25" t="s">
        <v>81</v>
      </c>
      <c r="AA851" s="25" t="s">
        <v>110</v>
      </c>
      <c r="AB851" s="20" t="s">
        <v>121</v>
      </c>
      <c r="AC851" s="21" t="s">
        <v>6014</v>
      </c>
      <c r="AD851" s="21" t="s">
        <v>6015</v>
      </c>
      <c r="AE851" s="21" t="s">
        <v>6016</v>
      </c>
      <c r="AF851" s="21" t="s">
        <v>6017</v>
      </c>
      <c r="AG851" s="22">
        <f t="shared" si="127"/>
        <v>0.64516129032258063</v>
      </c>
      <c r="AH851" s="15" t="str">
        <f t="shared" si="126"/>
        <v/>
      </c>
      <c r="AI851" s="22" t="str">
        <f>VLOOKUP(A851,'[1]Deals (investment)'!$B$2:$Z$1497,1,FALSE)</f>
        <v>Fawry</v>
      </c>
      <c r="AJ851" s="22">
        <f>VLOOKUP(A851,'[1]Deals (investment)'!$B$2:$Z$870,15,FALSE)</f>
        <v>0</v>
      </c>
      <c r="AK851" s="17" t="str">
        <f>VLOOKUP(A851,'[1]Deals (Exits)'!B:B,1,FALSE)</f>
        <v>Fawry</v>
      </c>
      <c r="AL851" s="23">
        <f>VLOOKUP(G851,[1]Lookups!$V$3:$Y$197,4,FALSE)</f>
        <v>0</v>
      </c>
      <c r="AM851" s="17" t="str">
        <f>VLOOKUP(X851,[1]Lookups!$B$3:$C$200,2,FALSE)</f>
        <v>Financial Services</v>
      </c>
      <c r="AN851" s="17" t="e">
        <f>VLOOKUP(R851,[1]Lookups!$H$3:$I$69,2,FALSE)</f>
        <v>#N/A</v>
      </c>
      <c r="AO851" s="17" t="e">
        <f>VLOOKUP(T851,[1]Lookups!$H$3:$I$69,2,FALSE)</f>
        <v>#N/A</v>
      </c>
      <c r="AP851" s="17" t="e">
        <f>VLOOKUP(AN851,[1]Lookups!$N$3:$O$11,2,FALSE)</f>
        <v>#N/A</v>
      </c>
      <c r="AQ851" s="18" t="e">
        <f>COUNTIFS('[1]Deals (investment)'!$B:$B,$A851)</f>
        <v>#VALUE!</v>
      </c>
      <c r="AR851" s="18" t="e">
        <f>COUNTIFS('[1]Deals (investment)'!$B:$B,$A851,'[1]Deals (investment)'!$T:$T,$AW$1)+COUNTIFS('[1]Deals (investment)'!$B:$B,$A851,'[1]Deals (investment)'!$T:$T,$AX$1)+COUNTIFS('[1]Deals (investment)'!$B:$B,$A851,'[1]Deals (investment)'!$T:$T,$AY$1)</f>
        <v>#VALUE!</v>
      </c>
      <c r="AS851" s="17" t="e">
        <f>SUMIFS('[1]Deals (investment)'!$C:$C,'[1]Deals (investment)'!$B:$B,$A851)</f>
        <v>#VALUE!</v>
      </c>
      <c r="AT851" s="17" t="e">
        <f t="shared" si="106"/>
        <v>#VALUE!</v>
      </c>
      <c r="AU851" s="18" t="e">
        <f>COUNTIF('[1]Deals (Exits)'!$B:$B,A851)</f>
        <v>#VALUE!</v>
      </c>
      <c r="AV851" s="17" t="e">
        <f>SUMIFS('[1]Deals (investment)'!$C:$C,'[1]Deals (investment)'!$B:$B,$A851,'[1]Deals (investment)'!$T:$T,AV$1)</f>
        <v>#VALUE!</v>
      </c>
      <c r="AW851" s="17" t="e">
        <f>SUMIFS('[1]Deals (investment)'!$C:$C,'[1]Deals (investment)'!$B:$B,$A851,'[1]Deals (investment)'!$T:$T,AW$1)</f>
        <v>#VALUE!</v>
      </c>
      <c r="AX851" s="17" t="e">
        <f>SUMIFS('[1]Deals (investment)'!$C:$C,'[1]Deals (investment)'!$B:$B,$A851,'[1]Deals (investment)'!$T:$T,AX$1)</f>
        <v>#VALUE!</v>
      </c>
      <c r="AY851" s="17" t="e">
        <f>SUMIFS('[1]Deals (investment)'!$C:$C,'[1]Deals (investment)'!$B:$B,$A851,'[1]Deals (investment)'!$T:$T,AY$1)</f>
        <v>#VALUE!</v>
      </c>
      <c r="AZ851" s="17" t="e">
        <f>SUMIFS('[1]Deals (investment)'!$C:$C,'[1]Deals (investment)'!$B:$B,$A851,'[1]Deals (investment)'!$T:$T,AZ$1)</f>
        <v>#VALUE!</v>
      </c>
      <c r="BA851" s="17" t="e">
        <f>SUMIFS('[1]Deals (investment)'!$C:$C,'[1]Deals (investment)'!$B:$B,$A851,'[1]Deals (investment)'!$T:$T,BA$1)</f>
        <v>#VALUE!</v>
      </c>
      <c r="BB851" s="17" t="e">
        <f>SUMIFS('[1]Deals (investment)'!$C:$C,'[1]Deals (investment)'!$B:$B,$A851,'[1]Deals (investment)'!$T:$T,BB$1)</f>
        <v>#VALUE!</v>
      </c>
      <c r="BC851" s="17" t="e">
        <f>SUMIFS('[1]Deals (Exits)'!$C:$C,'[1]Deals (Exits)'!$B:$B,$A851)</f>
        <v>#VALUE!</v>
      </c>
      <c r="BD851" s="17" t="e">
        <f>SUMIFS('[1]Deals (investment)'!$C:$C,'[1]Deals (investment)'!$B:$B,$A851,'[1]Deals (investment)'!$V:$V,BD$1)</f>
        <v>#VALUE!</v>
      </c>
      <c r="BE851" s="17" t="e">
        <f>SUMIFS('[1]Deals (investment)'!$C:$C,'[1]Deals (investment)'!$B:$B,$A851,'[1]Deals (investment)'!$V:$V,BE$1)</f>
        <v>#VALUE!</v>
      </c>
      <c r="BF851" s="17" t="e">
        <f>SUMIFS('[1]Deals (investment)'!$C:$C,'[1]Deals (investment)'!$B:$B,$A851,'[1]Deals (investment)'!$V:$V,BF$1)</f>
        <v>#VALUE!</v>
      </c>
      <c r="BG851" s="17" t="e">
        <f>SUMIFS('[1]Deals (investment)'!$C:$C,'[1]Deals (investment)'!$B:$B,$A851,'[1]Deals (investment)'!$V:$V,BG$1)</f>
        <v>#VALUE!</v>
      </c>
      <c r="BH851" s="17" t="e">
        <f>SUMIFS('[1]Deals (investment)'!$C:$C,'[1]Deals (investment)'!$B:$B,$A851,'[1]Deals (investment)'!$V:$V,BH$1)</f>
        <v>#VALUE!</v>
      </c>
      <c r="BI851" s="17" t="e">
        <f>SUMIFS('[1]Deals (investment)'!$C:$C,'[1]Deals (investment)'!$B:$B,$A851,'[1]Deals (investment)'!$V:$V,BI$1)</f>
        <v>#VALUE!</v>
      </c>
      <c r="BJ851" s="17" t="e">
        <f>SUMIFS('[1]Deals (investment)'!$C:$C,'[1]Deals (investment)'!$B:$B,$A851,'[1]Deals (investment)'!$V:$V,BJ$1)</f>
        <v>#VALUE!</v>
      </c>
      <c r="BK851" s="17" t="e">
        <f>SUMIFS('[1]Deals (investment)'!$C:$C,'[1]Deals (investment)'!$B:$B,$A851,'[1]Deals (investment)'!$V:$V,BK$1)</f>
        <v>#VALUE!</v>
      </c>
      <c r="BL851" s="17" t="e">
        <f>SUMIFS('[1]Deals (investment)'!$C:$C,'[1]Deals (investment)'!$B:$B,$A851,'[1]Deals (investment)'!$V:$V,BL$1)</f>
        <v>#VALUE!</v>
      </c>
      <c r="BM851" s="17" t="e">
        <f>SUMIFS('[1]Deals (investment)'!$C:$C,'[1]Deals (investment)'!$B:$B,$A851,'[1]Deals (investment)'!$V:$V,BM$1)</f>
        <v>#VALUE!</v>
      </c>
      <c r="BN851" s="15"/>
      <c r="BO851" s="15"/>
      <c r="BP851" s="22"/>
      <c r="BQ851" s="15"/>
      <c r="BR851" s="15"/>
      <c r="BS851" s="15"/>
      <c r="BT851" s="15"/>
      <c r="BU851" s="15"/>
      <c r="BV851" s="15"/>
      <c r="BW851" s="15"/>
      <c r="BX851" s="15"/>
      <c r="BY851" s="15"/>
      <c r="BZ851" s="15"/>
      <c r="CA851" s="15"/>
      <c r="CB851" s="15"/>
      <c r="CC851" s="15"/>
      <c r="CD851" s="15" t="str">
        <f t="shared" si="128"/>
        <v>FawryFawry is a pioneering Electronic Payment Network, offering financial services to consumers and businessesActive</v>
      </c>
      <c r="CE851" s="15"/>
      <c r="CF851" s="15"/>
      <c r="CG851" s="15"/>
      <c r="CH851" s="15"/>
      <c r="CI851" s="15"/>
      <c r="CJ851" s="15"/>
    </row>
    <row r="852" spans="1:88" ht="12.75">
      <c r="A852" s="15" t="s">
        <v>6018</v>
      </c>
      <c r="B852" s="15" t="s">
        <v>6019</v>
      </c>
      <c r="C852" s="15" t="s">
        <v>58</v>
      </c>
      <c r="D852" s="16">
        <v>2017</v>
      </c>
      <c r="E852" s="15" t="s">
        <v>6020</v>
      </c>
      <c r="F852" s="15"/>
      <c r="G852" s="15" t="s">
        <v>1650</v>
      </c>
      <c r="H852" s="15"/>
      <c r="I852" s="15" t="s">
        <v>1650</v>
      </c>
      <c r="J852" s="15"/>
      <c r="K852" s="17" t="e">
        <f t="shared" si="105"/>
        <v>#VALUE!</v>
      </c>
      <c r="L852" s="15"/>
      <c r="M852" s="18" t="e">
        <f t="shared" si="95"/>
        <v>#VALUE!</v>
      </c>
      <c r="N852" s="15"/>
      <c r="O852" s="15"/>
      <c r="P852" s="15"/>
      <c r="Q852" s="15"/>
      <c r="R852" s="15"/>
      <c r="S852" s="19"/>
      <c r="T852" s="15"/>
      <c r="U852" s="17"/>
      <c r="V852" s="15" t="s">
        <v>6021</v>
      </c>
      <c r="W852" s="15">
        <v>0</v>
      </c>
      <c r="X852" s="15" t="s">
        <v>657</v>
      </c>
      <c r="Y852" s="15" t="s">
        <v>3554</v>
      </c>
      <c r="AB852" s="32">
        <v>43506</v>
      </c>
      <c r="AC852" s="21" t="s">
        <v>6022</v>
      </c>
      <c r="AD852" s="21" t="s">
        <v>6023</v>
      </c>
      <c r="AE852" s="15" t="s">
        <v>110</v>
      </c>
      <c r="AF852" s="21" t="s">
        <v>6024</v>
      </c>
      <c r="AG852" s="22">
        <f t="shared" si="127"/>
        <v>0.54838709677419351</v>
      </c>
      <c r="AH852" s="15" t="str">
        <f t="shared" si="126"/>
        <v/>
      </c>
      <c r="AI852" s="22" t="e">
        <f>VLOOKUP(A852,'[1]Deals (investment)'!$B$2:$Z$1497,1,FALSE)</f>
        <v>#N/A</v>
      </c>
      <c r="AJ852" s="22" t="e">
        <f>VLOOKUP(A852,'[1]Deals (investment)'!$B$2:$Z$870,15,FALSE)</f>
        <v>#N/A</v>
      </c>
      <c r="AK852" s="17" t="e">
        <f>VLOOKUP(A852,'[1]Deals (Exits)'!B:B,1,FALSE)</f>
        <v>#N/A</v>
      </c>
      <c r="AL852" s="23">
        <f>VLOOKUP(G852,[1]Lookups!$V$3:$Y$197,4,FALSE)</f>
        <v>0</v>
      </c>
      <c r="AM852" s="17" t="str">
        <f>VLOOKUP(X852,[1]Lookups!$B$3:$C$200,2,FALSE)</f>
        <v>Emerging Technologies</v>
      </c>
      <c r="AN852" s="17" t="e">
        <f>VLOOKUP(R852,[1]Lookups!$H$3:$I$69,2,FALSE)</f>
        <v>#N/A</v>
      </c>
      <c r="AO852" s="17" t="e">
        <f>VLOOKUP(T852,[1]Lookups!$H$3:$I$69,2,FALSE)</f>
        <v>#N/A</v>
      </c>
      <c r="AP852" s="17" t="e">
        <f>VLOOKUP(AN852,[1]Lookups!$N$3:$O$11,2,FALSE)</f>
        <v>#N/A</v>
      </c>
      <c r="AQ852" s="18" t="e">
        <f>COUNTIFS('[1]Deals (investment)'!$B:$B,$A852)</f>
        <v>#VALUE!</v>
      </c>
      <c r="AR852" s="18" t="e">
        <f>COUNTIFS('[1]Deals (investment)'!$B:$B,$A852,'[1]Deals (investment)'!$T:$T,$AW$1)+COUNTIFS('[1]Deals (investment)'!$B:$B,$A852,'[1]Deals (investment)'!$T:$T,$AX$1)+COUNTIFS('[1]Deals (investment)'!$B:$B,$A852,'[1]Deals (investment)'!$T:$T,$AY$1)</f>
        <v>#VALUE!</v>
      </c>
      <c r="AS852" s="17" t="e">
        <f>SUMIFS('[1]Deals (investment)'!$C:$C,'[1]Deals (investment)'!$B:$B,$A852)</f>
        <v>#VALUE!</v>
      </c>
      <c r="AT852" s="17" t="e">
        <f t="shared" si="106"/>
        <v>#VALUE!</v>
      </c>
      <c r="AU852" s="18" t="e">
        <f>COUNTIF('[1]Deals (Exits)'!$B:$B,A852)</f>
        <v>#VALUE!</v>
      </c>
      <c r="AV852" s="17" t="e">
        <f>SUMIFS('[1]Deals (investment)'!$C:$C,'[1]Deals (investment)'!$B:$B,$A852,'[1]Deals (investment)'!$T:$T,AV$1)</f>
        <v>#VALUE!</v>
      </c>
      <c r="AW852" s="17" t="e">
        <f>SUMIFS('[1]Deals (investment)'!$C:$C,'[1]Deals (investment)'!$B:$B,$A852,'[1]Deals (investment)'!$T:$T,AW$1)</f>
        <v>#VALUE!</v>
      </c>
      <c r="AX852" s="17" t="e">
        <f>SUMIFS('[1]Deals (investment)'!$C:$C,'[1]Deals (investment)'!$B:$B,$A852,'[1]Deals (investment)'!$T:$T,AX$1)</f>
        <v>#VALUE!</v>
      </c>
      <c r="AY852" s="17" t="e">
        <f>SUMIFS('[1]Deals (investment)'!$C:$C,'[1]Deals (investment)'!$B:$B,$A852,'[1]Deals (investment)'!$T:$T,AY$1)</f>
        <v>#VALUE!</v>
      </c>
      <c r="AZ852" s="17" t="e">
        <f>SUMIFS('[1]Deals (investment)'!$C:$C,'[1]Deals (investment)'!$B:$B,$A852,'[1]Deals (investment)'!$T:$T,AZ$1)</f>
        <v>#VALUE!</v>
      </c>
      <c r="BA852" s="17" t="e">
        <f>SUMIFS('[1]Deals (investment)'!$C:$C,'[1]Deals (investment)'!$B:$B,$A852,'[1]Deals (investment)'!$T:$T,BA$1)</f>
        <v>#VALUE!</v>
      </c>
      <c r="BB852" s="17" t="e">
        <f>SUMIFS('[1]Deals (investment)'!$C:$C,'[1]Deals (investment)'!$B:$B,$A852,'[1]Deals (investment)'!$T:$T,BB$1)</f>
        <v>#VALUE!</v>
      </c>
      <c r="BC852" s="17" t="e">
        <f>SUMIFS('[1]Deals (Exits)'!$C:$C,'[1]Deals (Exits)'!$B:$B,$A852)</f>
        <v>#VALUE!</v>
      </c>
      <c r="BD852" s="17" t="e">
        <f>SUMIFS('[1]Deals (investment)'!$C:$C,'[1]Deals (investment)'!$B:$B,$A852,'[1]Deals (investment)'!$V:$V,BD$1)</f>
        <v>#VALUE!</v>
      </c>
      <c r="BE852" s="17" t="e">
        <f>SUMIFS('[1]Deals (investment)'!$C:$C,'[1]Deals (investment)'!$B:$B,$A852,'[1]Deals (investment)'!$V:$V,BE$1)</f>
        <v>#VALUE!</v>
      </c>
      <c r="BF852" s="17" t="e">
        <f>SUMIFS('[1]Deals (investment)'!$C:$C,'[1]Deals (investment)'!$B:$B,$A852,'[1]Deals (investment)'!$V:$V,BF$1)</f>
        <v>#VALUE!</v>
      </c>
      <c r="BG852" s="17" t="e">
        <f>SUMIFS('[1]Deals (investment)'!$C:$C,'[1]Deals (investment)'!$B:$B,$A852,'[1]Deals (investment)'!$V:$V,BG$1)</f>
        <v>#VALUE!</v>
      </c>
      <c r="BH852" s="17" t="e">
        <f>SUMIFS('[1]Deals (investment)'!$C:$C,'[1]Deals (investment)'!$B:$B,$A852,'[1]Deals (investment)'!$V:$V,BH$1)</f>
        <v>#VALUE!</v>
      </c>
      <c r="BI852" s="17" t="e">
        <f>SUMIFS('[1]Deals (investment)'!$C:$C,'[1]Deals (investment)'!$B:$B,$A852,'[1]Deals (investment)'!$V:$V,BI$1)</f>
        <v>#VALUE!</v>
      </c>
      <c r="BJ852" s="17" t="e">
        <f>SUMIFS('[1]Deals (investment)'!$C:$C,'[1]Deals (investment)'!$B:$B,$A852,'[1]Deals (investment)'!$V:$V,BJ$1)</f>
        <v>#VALUE!</v>
      </c>
      <c r="BK852" s="17" t="e">
        <f>SUMIFS('[1]Deals (investment)'!$C:$C,'[1]Deals (investment)'!$B:$B,$A852,'[1]Deals (investment)'!$V:$V,BK$1)</f>
        <v>#VALUE!</v>
      </c>
      <c r="BL852" s="17" t="e">
        <f>SUMIFS('[1]Deals (investment)'!$C:$C,'[1]Deals (investment)'!$B:$B,$A852,'[1]Deals (investment)'!$V:$V,BL$1)</f>
        <v>#VALUE!</v>
      </c>
      <c r="BM852" s="17" t="e">
        <f>SUMIFS('[1]Deals (investment)'!$C:$C,'[1]Deals (investment)'!$B:$B,$A852,'[1]Deals (investment)'!$V:$V,BM$1)</f>
        <v>#VALUE!</v>
      </c>
      <c r="BN852" s="15"/>
      <c r="BO852" s="15"/>
      <c r="BP852" s="22"/>
      <c r="BQ852" s="15"/>
      <c r="BR852" s="15"/>
      <c r="BS852" s="15"/>
      <c r="BT852" s="15"/>
      <c r="BU852" s="15"/>
      <c r="BV852" s="15"/>
      <c r="BW852" s="15"/>
      <c r="BX852" s="15"/>
      <c r="BY852" s="15"/>
      <c r="BZ852" s="15"/>
      <c r="CA852" s="15"/>
      <c r="CB852" s="15"/>
      <c r="CC852" s="15"/>
      <c r="CD852" s="15" t="str">
        <f t="shared" si="128"/>
        <v>Dronesig AngolaDRONESIG is a startup specializing in the development and provision of services through aerial solutions, via Drones and GIS geotechnologyActive</v>
      </c>
      <c r="CE852" s="15"/>
      <c r="CF852" s="15"/>
      <c r="CG852" s="15"/>
      <c r="CH852" s="15"/>
      <c r="CI852" s="15"/>
      <c r="CJ852" s="15"/>
    </row>
    <row r="853" spans="1:88" ht="12.75">
      <c r="A853" s="15" t="s">
        <v>6025</v>
      </c>
      <c r="B853" s="15"/>
      <c r="C853" s="15" t="s">
        <v>58</v>
      </c>
      <c r="D853" s="16"/>
      <c r="E853" s="15"/>
      <c r="F853" s="15"/>
      <c r="G853" s="15"/>
      <c r="H853" s="15"/>
      <c r="I853" s="15"/>
      <c r="J853" s="15"/>
      <c r="K853" s="17" t="e">
        <f t="shared" si="105"/>
        <v>#VALUE!</v>
      </c>
      <c r="L853" s="15"/>
      <c r="M853" s="18" t="e">
        <f t="shared" si="95"/>
        <v>#VALUE!</v>
      </c>
      <c r="N853" s="15"/>
      <c r="O853" s="15"/>
      <c r="P853" s="15"/>
      <c r="Q853" s="15"/>
      <c r="R853" s="15"/>
      <c r="S853" s="19"/>
      <c r="T853" s="15"/>
      <c r="U853" s="17"/>
      <c r="V853" s="15"/>
      <c r="W853" s="15"/>
      <c r="X853" s="15"/>
      <c r="Y853" s="15"/>
      <c r="AB853" s="20"/>
      <c r="AC853" s="15"/>
      <c r="AD853" s="15"/>
      <c r="AE853" s="15"/>
      <c r="AF853" s="15"/>
      <c r="AG853" s="22">
        <f t="shared" si="127"/>
        <v>9.6774193548387094E-2</v>
      </c>
      <c r="AH853" s="15" t="str">
        <f t="shared" si="126"/>
        <v/>
      </c>
      <c r="AI853" s="22" t="e">
        <f>VLOOKUP(A853,'[1]Deals (investment)'!$B$2:$Z$1497,1,FALSE)</f>
        <v>#N/A</v>
      </c>
      <c r="AJ853" s="22" t="e">
        <f>VLOOKUP(A853,'[1]Deals (investment)'!$B$2:$Z$870,15,FALSE)</f>
        <v>#N/A</v>
      </c>
      <c r="AK853" s="17" t="e">
        <f>VLOOKUP(A853,'[1]Deals (Exits)'!B:B,1,FALSE)</f>
        <v>#N/A</v>
      </c>
      <c r="AL853" s="23" t="e">
        <f>VLOOKUP(G853,[1]Lookups!$V$3:$Y$197,4,FALSE)</f>
        <v>#N/A</v>
      </c>
      <c r="AM853" s="17" t="e">
        <f>VLOOKUP(X853,[1]Lookups!$B$3:$C$200,2,FALSE)</f>
        <v>#N/A</v>
      </c>
      <c r="AN853" s="17" t="e">
        <f>VLOOKUP(R853,[1]Lookups!$H$3:$I$69,2,FALSE)</f>
        <v>#N/A</v>
      </c>
      <c r="AO853" s="17" t="e">
        <f>VLOOKUP(T853,[1]Lookups!$H$3:$I$69,2,FALSE)</f>
        <v>#N/A</v>
      </c>
      <c r="AP853" s="17" t="e">
        <f>VLOOKUP(AN853,[1]Lookups!$N$3:$O$11,2,FALSE)</f>
        <v>#N/A</v>
      </c>
      <c r="AQ853" s="18" t="e">
        <f>COUNTIFS('[1]Deals (investment)'!$B:$B,$A853)</f>
        <v>#VALUE!</v>
      </c>
      <c r="AR853" s="18" t="e">
        <f>COUNTIFS('[1]Deals (investment)'!$B:$B,$A853,'[1]Deals (investment)'!$T:$T,$AW$1)+COUNTIFS('[1]Deals (investment)'!$B:$B,$A853,'[1]Deals (investment)'!$T:$T,$AX$1)+COUNTIFS('[1]Deals (investment)'!$B:$B,$A853,'[1]Deals (investment)'!$T:$T,$AY$1)</f>
        <v>#VALUE!</v>
      </c>
      <c r="AS853" s="17" t="e">
        <f>SUMIFS('[1]Deals (investment)'!$C:$C,'[1]Deals (investment)'!$B:$B,$A853)</f>
        <v>#VALUE!</v>
      </c>
      <c r="AT853" s="17" t="e">
        <f t="shared" si="106"/>
        <v>#VALUE!</v>
      </c>
      <c r="AU853" s="18" t="e">
        <f>COUNTIF('[1]Deals (Exits)'!$B:$B,A853)</f>
        <v>#VALUE!</v>
      </c>
      <c r="AV853" s="17" t="e">
        <f>SUMIFS('[1]Deals (investment)'!$C:$C,'[1]Deals (investment)'!$B:$B,$A853,'[1]Deals (investment)'!$T:$T,AV$1)</f>
        <v>#VALUE!</v>
      </c>
      <c r="AW853" s="17" t="e">
        <f>SUMIFS('[1]Deals (investment)'!$C:$C,'[1]Deals (investment)'!$B:$B,$A853,'[1]Deals (investment)'!$T:$T,AW$1)</f>
        <v>#VALUE!</v>
      </c>
      <c r="AX853" s="17" t="e">
        <f>SUMIFS('[1]Deals (investment)'!$C:$C,'[1]Deals (investment)'!$B:$B,$A853,'[1]Deals (investment)'!$T:$T,AX$1)</f>
        <v>#VALUE!</v>
      </c>
      <c r="AY853" s="17" t="e">
        <f>SUMIFS('[1]Deals (investment)'!$C:$C,'[1]Deals (investment)'!$B:$B,$A853,'[1]Deals (investment)'!$T:$T,AY$1)</f>
        <v>#VALUE!</v>
      </c>
      <c r="AZ853" s="17" t="e">
        <f>SUMIFS('[1]Deals (investment)'!$C:$C,'[1]Deals (investment)'!$B:$B,$A853,'[1]Deals (investment)'!$T:$T,AZ$1)</f>
        <v>#VALUE!</v>
      </c>
      <c r="BA853" s="17" t="e">
        <f>SUMIFS('[1]Deals (investment)'!$C:$C,'[1]Deals (investment)'!$B:$B,$A853,'[1]Deals (investment)'!$T:$T,BA$1)</f>
        <v>#VALUE!</v>
      </c>
      <c r="BB853" s="17" t="e">
        <f>SUMIFS('[1]Deals (investment)'!$C:$C,'[1]Deals (investment)'!$B:$B,$A853,'[1]Deals (investment)'!$T:$T,BB$1)</f>
        <v>#VALUE!</v>
      </c>
      <c r="BC853" s="17" t="e">
        <f>SUMIFS('[1]Deals (Exits)'!$C:$C,'[1]Deals (Exits)'!$B:$B,$A853)</f>
        <v>#VALUE!</v>
      </c>
      <c r="BD853" s="17" t="e">
        <f>SUMIFS('[1]Deals (investment)'!$C:$C,'[1]Deals (investment)'!$B:$B,$A853,'[1]Deals (investment)'!$V:$V,BD$1)</f>
        <v>#VALUE!</v>
      </c>
      <c r="BE853" s="17" t="e">
        <f>SUMIFS('[1]Deals (investment)'!$C:$C,'[1]Deals (investment)'!$B:$B,$A853,'[1]Deals (investment)'!$V:$V,BE$1)</f>
        <v>#VALUE!</v>
      </c>
      <c r="BF853" s="17" t="e">
        <f>SUMIFS('[1]Deals (investment)'!$C:$C,'[1]Deals (investment)'!$B:$B,$A853,'[1]Deals (investment)'!$V:$V,BF$1)</f>
        <v>#VALUE!</v>
      </c>
      <c r="BG853" s="17" t="e">
        <f>SUMIFS('[1]Deals (investment)'!$C:$C,'[1]Deals (investment)'!$B:$B,$A853,'[1]Deals (investment)'!$V:$V,BG$1)</f>
        <v>#VALUE!</v>
      </c>
      <c r="BH853" s="17" t="e">
        <f>SUMIFS('[1]Deals (investment)'!$C:$C,'[1]Deals (investment)'!$B:$B,$A853,'[1]Deals (investment)'!$V:$V,BH$1)</f>
        <v>#VALUE!</v>
      </c>
      <c r="BI853" s="17" t="e">
        <f>SUMIFS('[1]Deals (investment)'!$C:$C,'[1]Deals (investment)'!$B:$B,$A853,'[1]Deals (investment)'!$V:$V,BI$1)</f>
        <v>#VALUE!</v>
      </c>
      <c r="BJ853" s="17" t="e">
        <f>SUMIFS('[1]Deals (investment)'!$C:$C,'[1]Deals (investment)'!$B:$B,$A853,'[1]Deals (investment)'!$V:$V,BJ$1)</f>
        <v>#VALUE!</v>
      </c>
      <c r="BK853" s="17" t="e">
        <f>SUMIFS('[1]Deals (investment)'!$C:$C,'[1]Deals (investment)'!$B:$B,$A853,'[1]Deals (investment)'!$V:$V,BK$1)</f>
        <v>#VALUE!</v>
      </c>
      <c r="BL853" s="17" t="e">
        <f>SUMIFS('[1]Deals (investment)'!$C:$C,'[1]Deals (investment)'!$B:$B,$A853,'[1]Deals (investment)'!$V:$V,BL$1)</f>
        <v>#VALUE!</v>
      </c>
      <c r="BM853" s="17" t="e">
        <f>SUMIFS('[1]Deals (investment)'!$C:$C,'[1]Deals (investment)'!$B:$B,$A853,'[1]Deals (investment)'!$V:$V,BM$1)</f>
        <v>#VALUE!</v>
      </c>
      <c r="BN853" s="15"/>
      <c r="BO853" s="15"/>
      <c r="BP853" s="22"/>
      <c r="BQ853" s="15"/>
      <c r="BR853" s="15"/>
      <c r="BS853" s="15"/>
      <c r="BT853" s="15"/>
      <c r="BU853" s="15"/>
      <c r="BV853" s="15"/>
      <c r="BW853" s="15"/>
      <c r="BX853" s="15"/>
      <c r="BY853" s="15"/>
      <c r="BZ853" s="15"/>
      <c r="CA853" s="15"/>
      <c r="CB853" s="15"/>
      <c r="CC853" s="15"/>
      <c r="CD853" s="15"/>
      <c r="CE853" s="15"/>
      <c r="CF853" s="15"/>
      <c r="CG853" s="15"/>
      <c r="CH853" s="15"/>
      <c r="CI853" s="15"/>
      <c r="CJ853" s="15"/>
    </row>
    <row r="854" spans="1:88" ht="12.75">
      <c r="A854" s="15" t="s">
        <v>6026</v>
      </c>
      <c r="B854" s="15" t="s">
        <v>6027</v>
      </c>
      <c r="C854" s="15" t="s">
        <v>58</v>
      </c>
      <c r="D854" s="16">
        <v>1998</v>
      </c>
      <c r="E854" s="15"/>
      <c r="F854" s="15"/>
      <c r="G854" s="15"/>
      <c r="H854" s="15"/>
      <c r="I854" s="15"/>
      <c r="J854" s="15"/>
      <c r="K854" s="17" t="e">
        <f t="shared" si="105"/>
        <v>#VALUE!</v>
      </c>
      <c r="L854" s="15"/>
      <c r="M854" s="18" t="e">
        <f t="shared" si="95"/>
        <v>#VALUE!</v>
      </c>
      <c r="N854" s="15"/>
      <c r="O854" s="15"/>
      <c r="P854" s="15"/>
      <c r="Q854" s="15"/>
      <c r="R854" s="15"/>
      <c r="S854" s="19"/>
      <c r="T854" s="15"/>
      <c r="U854" s="17"/>
      <c r="V854" s="15" t="s">
        <v>6028</v>
      </c>
      <c r="W854" s="15"/>
      <c r="X854" s="15" t="s">
        <v>64</v>
      </c>
      <c r="Y854" s="15" t="s">
        <v>6029</v>
      </c>
      <c r="AB854" s="20"/>
      <c r="AC854" s="21" t="s">
        <v>6030</v>
      </c>
      <c r="AD854" s="15" t="s">
        <v>312</v>
      </c>
      <c r="AE854" s="21" t="s">
        <v>6031</v>
      </c>
      <c r="AF854" s="21" t="s">
        <v>6032</v>
      </c>
      <c r="AG854" s="22">
        <f t="shared" si="127"/>
        <v>0.38709677419354838</v>
      </c>
      <c r="AH854" s="15" t="str">
        <f t="shared" si="126"/>
        <v/>
      </c>
      <c r="AI854" s="22" t="e">
        <f>VLOOKUP(A854,'[1]Deals (investment)'!$B$2:$Z$1497,1,FALSE)</f>
        <v>#N/A</v>
      </c>
      <c r="AJ854" s="22" t="e">
        <f>VLOOKUP(A854,'[1]Deals (investment)'!$B$2:$Z$870,15,FALSE)</f>
        <v>#N/A</v>
      </c>
      <c r="AK854" s="17" t="e">
        <f>VLOOKUP(A854,'[1]Deals (Exits)'!B:B,1,FALSE)</f>
        <v>#N/A</v>
      </c>
      <c r="AL854" s="23" t="e">
        <f>VLOOKUP(G854,[1]Lookups!$V$3:$Y$197,4,FALSE)</f>
        <v>#N/A</v>
      </c>
      <c r="AM854" s="17" t="str">
        <f>VLOOKUP(X854,[1]Lookups!$B$3:$C$200,2,FALSE)</f>
        <v>E-commerce &amp; Retail</v>
      </c>
      <c r="AN854" s="17" t="e">
        <f>VLOOKUP(R854,[1]Lookups!$H$3:$I$69,2,FALSE)</f>
        <v>#N/A</v>
      </c>
      <c r="AO854" s="17" t="e">
        <f>VLOOKUP(T854,[1]Lookups!$H$3:$I$69,2,FALSE)</f>
        <v>#N/A</v>
      </c>
      <c r="AP854" s="17" t="e">
        <f>VLOOKUP(AN854,[1]Lookups!$N$3:$O$11,2,FALSE)</f>
        <v>#N/A</v>
      </c>
      <c r="AQ854" s="18" t="e">
        <f>COUNTIFS('[1]Deals (investment)'!$B:$B,$A854)</f>
        <v>#VALUE!</v>
      </c>
      <c r="AR854" s="18" t="e">
        <f>COUNTIFS('[1]Deals (investment)'!$B:$B,$A854,'[1]Deals (investment)'!$T:$T,$AW$1)+COUNTIFS('[1]Deals (investment)'!$B:$B,$A854,'[1]Deals (investment)'!$T:$T,$AX$1)+COUNTIFS('[1]Deals (investment)'!$B:$B,$A854,'[1]Deals (investment)'!$T:$T,$AY$1)</f>
        <v>#VALUE!</v>
      </c>
      <c r="AS854" s="17" t="e">
        <f>SUMIFS('[1]Deals (investment)'!$C:$C,'[1]Deals (investment)'!$B:$B,$A854)</f>
        <v>#VALUE!</v>
      </c>
      <c r="AT854" s="17" t="e">
        <f t="shared" si="106"/>
        <v>#VALUE!</v>
      </c>
      <c r="AU854" s="18" t="e">
        <f>COUNTIF('[1]Deals (Exits)'!$B:$B,A854)</f>
        <v>#VALUE!</v>
      </c>
      <c r="AV854" s="17" t="e">
        <f>SUMIFS('[1]Deals (investment)'!$C:$C,'[1]Deals (investment)'!$B:$B,$A854,'[1]Deals (investment)'!$T:$T,AV$1)</f>
        <v>#VALUE!</v>
      </c>
      <c r="AW854" s="17" t="e">
        <f>SUMIFS('[1]Deals (investment)'!$C:$C,'[1]Deals (investment)'!$B:$B,$A854,'[1]Deals (investment)'!$T:$T,AW$1)</f>
        <v>#VALUE!</v>
      </c>
      <c r="AX854" s="17" t="e">
        <f>SUMIFS('[1]Deals (investment)'!$C:$C,'[1]Deals (investment)'!$B:$B,$A854,'[1]Deals (investment)'!$T:$T,AX$1)</f>
        <v>#VALUE!</v>
      </c>
      <c r="AY854" s="17" t="e">
        <f>SUMIFS('[1]Deals (investment)'!$C:$C,'[1]Deals (investment)'!$B:$B,$A854,'[1]Deals (investment)'!$T:$T,AY$1)</f>
        <v>#VALUE!</v>
      </c>
      <c r="AZ854" s="17" t="e">
        <f>SUMIFS('[1]Deals (investment)'!$C:$C,'[1]Deals (investment)'!$B:$B,$A854,'[1]Deals (investment)'!$T:$T,AZ$1)</f>
        <v>#VALUE!</v>
      </c>
      <c r="BA854" s="17" t="e">
        <f>SUMIFS('[1]Deals (investment)'!$C:$C,'[1]Deals (investment)'!$B:$B,$A854,'[1]Deals (investment)'!$T:$T,BA$1)</f>
        <v>#VALUE!</v>
      </c>
      <c r="BB854" s="17" t="e">
        <f>SUMIFS('[1]Deals (investment)'!$C:$C,'[1]Deals (investment)'!$B:$B,$A854,'[1]Deals (investment)'!$T:$T,BB$1)</f>
        <v>#VALUE!</v>
      </c>
      <c r="BC854" s="17" t="e">
        <f>SUMIFS('[1]Deals (Exits)'!$C:$C,'[1]Deals (Exits)'!$B:$B,$A854)</f>
        <v>#VALUE!</v>
      </c>
      <c r="BD854" s="17" t="e">
        <f>SUMIFS('[1]Deals (investment)'!$C:$C,'[1]Deals (investment)'!$B:$B,$A854,'[1]Deals (investment)'!$V:$V,BD$1)</f>
        <v>#VALUE!</v>
      </c>
      <c r="BE854" s="17" t="e">
        <f>SUMIFS('[1]Deals (investment)'!$C:$C,'[1]Deals (investment)'!$B:$B,$A854,'[1]Deals (investment)'!$V:$V,BE$1)</f>
        <v>#VALUE!</v>
      </c>
      <c r="BF854" s="17" t="e">
        <f>SUMIFS('[1]Deals (investment)'!$C:$C,'[1]Deals (investment)'!$B:$B,$A854,'[1]Deals (investment)'!$V:$V,BF$1)</f>
        <v>#VALUE!</v>
      </c>
      <c r="BG854" s="17" t="e">
        <f>SUMIFS('[1]Deals (investment)'!$C:$C,'[1]Deals (investment)'!$B:$B,$A854,'[1]Deals (investment)'!$V:$V,BG$1)</f>
        <v>#VALUE!</v>
      </c>
      <c r="BH854" s="17" t="e">
        <f>SUMIFS('[1]Deals (investment)'!$C:$C,'[1]Deals (investment)'!$B:$B,$A854,'[1]Deals (investment)'!$V:$V,BH$1)</f>
        <v>#VALUE!</v>
      </c>
      <c r="BI854" s="17" t="e">
        <f>SUMIFS('[1]Deals (investment)'!$C:$C,'[1]Deals (investment)'!$B:$B,$A854,'[1]Deals (investment)'!$V:$V,BI$1)</f>
        <v>#VALUE!</v>
      </c>
      <c r="BJ854" s="17" t="e">
        <f>SUMIFS('[1]Deals (investment)'!$C:$C,'[1]Deals (investment)'!$B:$B,$A854,'[1]Deals (investment)'!$V:$V,BJ$1)</f>
        <v>#VALUE!</v>
      </c>
      <c r="BK854" s="17" t="e">
        <f>SUMIFS('[1]Deals (investment)'!$C:$C,'[1]Deals (investment)'!$B:$B,$A854,'[1]Deals (investment)'!$V:$V,BK$1)</f>
        <v>#VALUE!</v>
      </c>
      <c r="BL854" s="17" t="e">
        <f>SUMIFS('[1]Deals (investment)'!$C:$C,'[1]Deals (investment)'!$B:$B,$A854,'[1]Deals (investment)'!$V:$V,BL$1)</f>
        <v>#VALUE!</v>
      </c>
      <c r="BM854" s="17" t="e">
        <f>SUMIFS('[1]Deals (investment)'!$C:$C,'[1]Deals (investment)'!$B:$B,$A854,'[1]Deals (investment)'!$V:$V,BM$1)</f>
        <v>#VALUE!</v>
      </c>
      <c r="BN854" s="15"/>
      <c r="BO854" s="15"/>
      <c r="BP854" s="22"/>
      <c r="BQ854" s="15"/>
      <c r="BR854" s="15"/>
      <c r="BS854" s="15"/>
      <c r="BT854" s="15"/>
      <c r="BU854" s="15"/>
      <c r="BV854" s="15"/>
      <c r="BW854" s="15"/>
      <c r="BX854" s="15"/>
      <c r="BY854" s="15"/>
      <c r="BZ854" s="15"/>
      <c r="CA854" s="15"/>
      <c r="CB854" s="15"/>
      <c r="CC854" s="15"/>
      <c r="CD854" s="15"/>
      <c r="CE854" s="15"/>
      <c r="CF854" s="15"/>
      <c r="CG854" s="15"/>
      <c r="CH854" s="15"/>
      <c r="CI854" s="15"/>
      <c r="CJ854" s="15"/>
    </row>
    <row r="855" spans="1:88" ht="12.75">
      <c r="A855" s="15" t="s">
        <v>6033</v>
      </c>
      <c r="B855" s="15"/>
      <c r="C855" s="15" t="s">
        <v>58</v>
      </c>
      <c r="D855" s="16"/>
      <c r="E855" s="15"/>
      <c r="F855" s="15"/>
      <c r="G855" s="15"/>
      <c r="H855" s="15"/>
      <c r="I855" s="15"/>
      <c r="J855" s="15"/>
      <c r="K855" s="17" t="e">
        <f t="shared" si="105"/>
        <v>#VALUE!</v>
      </c>
      <c r="L855" s="15"/>
      <c r="M855" s="18" t="e">
        <f t="shared" si="95"/>
        <v>#VALUE!</v>
      </c>
      <c r="N855" s="15"/>
      <c r="O855" s="15"/>
      <c r="P855" s="15"/>
      <c r="Q855" s="15"/>
      <c r="R855" s="15"/>
      <c r="S855" s="19"/>
      <c r="T855" s="15"/>
      <c r="U855" s="17"/>
      <c r="V855" s="15"/>
      <c r="W855" s="15"/>
      <c r="X855" s="15" t="s">
        <v>191</v>
      </c>
      <c r="Y855" s="15"/>
      <c r="AB855" s="20"/>
      <c r="AC855" s="15"/>
      <c r="AD855" s="15"/>
      <c r="AE855" s="15"/>
      <c r="AF855" s="15"/>
      <c r="AG855" s="22">
        <f t="shared" si="127"/>
        <v>0.12903225806451613</v>
      </c>
      <c r="AH855" s="15" t="str">
        <f t="shared" si="126"/>
        <v/>
      </c>
      <c r="AI855" s="22" t="e">
        <f>VLOOKUP(A855,'[1]Deals (investment)'!$B$2:$Z$1497,1,FALSE)</f>
        <v>#N/A</v>
      </c>
      <c r="AJ855" s="22" t="e">
        <f>VLOOKUP(A855,'[1]Deals (investment)'!$B$2:$Z$870,15,FALSE)</f>
        <v>#N/A</v>
      </c>
      <c r="AK855" s="17" t="e">
        <f>VLOOKUP(A855,'[1]Deals (Exits)'!B:B,1,FALSE)</f>
        <v>#N/A</v>
      </c>
      <c r="AL855" s="23" t="e">
        <f>VLOOKUP(G855,[1]Lookups!$V$3:$Y$197,4,FALSE)</f>
        <v>#N/A</v>
      </c>
      <c r="AM855" s="17" t="str">
        <f>VLOOKUP(X855,[1]Lookups!$B$3:$C$200,2,FALSE)</f>
        <v>Education</v>
      </c>
      <c r="AN855" s="17" t="e">
        <f>VLOOKUP(R855,[1]Lookups!$H$3:$I$69,2,FALSE)</f>
        <v>#N/A</v>
      </c>
      <c r="AO855" s="17" t="e">
        <f>VLOOKUP(T855,[1]Lookups!$H$3:$I$69,2,FALSE)</f>
        <v>#N/A</v>
      </c>
      <c r="AP855" s="17" t="e">
        <f>VLOOKUP(AN855,[1]Lookups!$N$3:$O$11,2,FALSE)</f>
        <v>#N/A</v>
      </c>
      <c r="AQ855" s="18" t="e">
        <f>COUNTIFS('[1]Deals (investment)'!$B:$B,$A855)</f>
        <v>#VALUE!</v>
      </c>
      <c r="AR855" s="18" t="e">
        <f>COUNTIFS('[1]Deals (investment)'!$B:$B,$A855,'[1]Deals (investment)'!$T:$T,$AW$1)+COUNTIFS('[1]Deals (investment)'!$B:$B,$A855,'[1]Deals (investment)'!$T:$T,$AX$1)+COUNTIFS('[1]Deals (investment)'!$B:$B,$A855,'[1]Deals (investment)'!$T:$T,$AY$1)</f>
        <v>#VALUE!</v>
      </c>
      <c r="AS855" s="17" t="e">
        <f>SUMIFS('[1]Deals (investment)'!$C:$C,'[1]Deals (investment)'!$B:$B,$A855)</f>
        <v>#VALUE!</v>
      </c>
      <c r="AT855" s="17" t="e">
        <f t="shared" si="106"/>
        <v>#VALUE!</v>
      </c>
      <c r="AU855" s="18" t="e">
        <f>COUNTIF('[1]Deals (Exits)'!$B:$B,A855)</f>
        <v>#VALUE!</v>
      </c>
      <c r="AV855" s="17" t="e">
        <f>SUMIFS('[1]Deals (investment)'!$C:$C,'[1]Deals (investment)'!$B:$B,$A855,'[1]Deals (investment)'!$T:$T,AV$1)</f>
        <v>#VALUE!</v>
      </c>
      <c r="AW855" s="17" t="e">
        <f>SUMIFS('[1]Deals (investment)'!$C:$C,'[1]Deals (investment)'!$B:$B,$A855,'[1]Deals (investment)'!$T:$T,AW$1)</f>
        <v>#VALUE!</v>
      </c>
      <c r="AX855" s="17" t="e">
        <f>SUMIFS('[1]Deals (investment)'!$C:$C,'[1]Deals (investment)'!$B:$B,$A855,'[1]Deals (investment)'!$T:$T,AX$1)</f>
        <v>#VALUE!</v>
      </c>
      <c r="AY855" s="17" t="e">
        <f>SUMIFS('[1]Deals (investment)'!$C:$C,'[1]Deals (investment)'!$B:$B,$A855,'[1]Deals (investment)'!$T:$T,AY$1)</f>
        <v>#VALUE!</v>
      </c>
      <c r="AZ855" s="17" t="e">
        <f>SUMIFS('[1]Deals (investment)'!$C:$C,'[1]Deals (investment)'!$B:$B,$A855,'[1]Deals (investment)'!$T:$T,AZ$1)</f>
        <v>#VALUE!</v>
      </c>
      <c r="BA855" s="17" t="e">
        <f>SUMIFS('[1]Deals (investment)'!$C:$C,'[1]Deals (investment)'!$B:$B,$A855,'[1]Deals (investment)'!$T:$T,BA$1)</f>
        <v>#VALUE!</v>
      </c>
      <c r="BB855" s="17" t="e">
        <f>SUMIFS('[1]Deals (investment)'!$C:$C,'[1]Deals (investment)'!$B:$B,$A855,'[1]Deals (investment)'!$T:$T,BB$1)</f>
        <v>#VALUE!</v>
      </c>
      <c r="BC855" s="17" t="e">
        <f>SUMIFS('[1]Deals (Exits)'!$C:$C,'[1]Deals (Exits)'!$B:$B,$A855)</f>
        <v>#VALUE!</v>
      </c>
      <c r="BD855" s="17" t="e">
        <f>SUMIFS('[1]Deals (investment)'!$C:$C,'[1]Deals (investment)'!$B:$B,$A855,'[1]Deals (investment)'!$V:$V,BD$1)</f>
        <v>#VALUE!</v>
      </c>
      <c r="BE855" s="17" t="e">
        <f>SUMIFS('[1]Deals (investment)'!$C:$C,'[1]Deals (investment)'!$B:$B,$A855,'[1]Deals (investment)'!$V:$V,BE$1)</f>
        <v>#VALUE!</v>
      </c>
      <c r="BF855" s="17" t="e">
        <f>SUMIFS('[1]Deals (investment)'!$C:$C,'[1]Deals (investment)'!$B:$B,$A855,'[1]Deals (investment)'!$V:$V,BF$1)</f>
        <v>#VALUE!</v>
      </c>
      <c r="BG855" s="17" t="e">
        <f>SUMIFS('[1]Deals (investment)'!$C:$C,'[1]Deals (investment)'!$B:$B,$A855,'[1]Deals (investment)'!$V:$V,BG$1)</f>
        <v>#VALUE!</v>
      </c>
      <c r="BH855" s="17" t="e">
        <f>SUMIFS('[1]Deals (investment)'!$C:$C,'[1]Deals (investment)'!$B:$B,$A855,'[1]Deals (investment)'!$V:$V,BH$1)</f>
        <v>#VALUE!</v>
      </c>
      <c r="BI855" s="17" t="e">
        <f>SUMIFS('[1]Deals (investment)'!$C:$C,'[1]Deals (investment)'!$B:$B,$A855,'[1]Deals (investment)'!$V:$V,BI$1)</f>
        <v>#VALUE!</v>
      </c>
      <c r="BJ855" s="17" t="e">
        <f>SUMIFS('[1]Deals (investment)'!$C:$C,'[1]Deals (investment)'!$B:$B,$A855,'[1]Deals (investment)'!$V:$V,BJ$1)</f>
        <v>#VALUE!</v>
      </c>
      <c r="BK855" s="17" t="e">
        <f>SUMIFS('[1]Deals (investment)'!$C:$C,'[1]Deals (investment)'!$B:$B,$A855,'[1]Deals (investment)'!$V:$V,BK$1)</f>
        <v>#VALUE!</v>
      </c>
      <c r="BL855" s="17" t="e">
        <f>SUMIFS('[1]Deals (investment)'!$C:$C,'[1]Deals (investment)'!$B:$B,$A855,'[1]Deals (investment)'!$V:$V,BL$1)</f>
        <v>#VALUE!</v>
      </c>
      <c r="BM855" s="17" t="e">
        <f>SUMIFS('[1]Deals (investment)'!$C:$C,'[1]Deals (investment)'!$B:$B,$A855,'[1]Deals (investment)'!$V:$V,BM$1)</f>
        <v>#VALUE!</v>
      </c>
      <c r="BN855" s="15"/>
      <c r="BO855" s="15"/>
      <c r="BP855" s="22"/>
      <c r="BQ855" s="15"/>
      <c r="BR855" s="15"/>
      <c r="BS855" s="15"/>
      <c r="BT855" s="15"/>
      <c r="BU855" s="15"/>
      <c r="BV855" s="15"/>
      <c r="BW855" s="15"/>
      <c r="BX855" s="15"/>
      <c r="BY855" s="15"/>
      <c r="BZ855" s="15"/>
      <c r="CA855" s="15"/>
      <c r="CB855" s="15"/>
      <c r="CC855" s="15"/>
      <c r="CD855" s="15" t="str">
        <f t="shared" ref="CD855:CD858" si="129">CONCATENATE(A855,B855,C855)</f>
        <v>ecardernetaActive</v>
      </c>
      <c r="CE855" s="15"/>
      <c r="CF855" s="15"/>
      <c r="CG855" s="15"/>
      <c r="CH855" s="15"/>
      <c r="CI855" s="15"/>
      <c r="CJ855" s="15"/>
    </row>
    <row r="856" spans="1:88" ht="12.75">
      <c r="A856" s="15" t="s">
        <v>6034</v>
      </c>
      <c r="B856" s="15" t="s">
        <v>6035</v>
      </c>
      <c r="C856" s="15" t="s">
        <v>58</v>
      </c>
      <c r="D856" s="16">
        <v>2012</v>
      </c>
      <c r="E856" s="26" t="s">
        <v>59</v>
      </c>
      <c r="F856" s="26" t="s">
        <v>199</v>
      </c>
      <c r="G856" s="26" t="s">
        <v>61</v>
      </c>
      <c r="H856" s="26"/>
      <c r="I856" s="15" t="s">
        <v>61</v>
      </c>
      <c r="J856" s="26"/>
      <c r="K856" s="17" t="e">
        <f t="shared" si="105"/>
        <v>#VALUE!</v>
      </c>
      <c r="L856" s="15"/>
      <c r="M856" s="18" t="e">
        <f t="shared" si="95"/>
        <v>#VALUE!</v>
      </c>
      <c r="N856" s="15"/>
      <c r="O856" s="15"/>
      <c r="P856" s="15"/>
      <c r="Q856" s="15"/>
      <c r="R856" s="15" t="s">
        <v>6036</v>
      </c>
      <c r="S856" s="19" t="s">
        <v>144</v>
      </c>
      <c r="T856" s="15"/>
      <c r="U856" s="17"/>
      <c r="V856" s="15" t="s">
        <v>6037</v>
      </c>
      <c r="W856" s="15">
        <v>0</v>
      </c>
      <c r="X856" s="15" t="s">
        <v>294</v>
      </c>
      <c r="Y856" s="15" t="s">
        <v>6038</v>
      </c>
      <c r="AB856" s="20" t="s">
        <v>286</v>
      </c>
      <c r="AC856" s="27" t="s">
        <v>6039</v>
      </c>
      <c r="AD856" s="27" t="s">
        <v>6040</v>
      </c>
      <c r="AE856" s="15" t="s">
        <v>199</v>
      </c>
      <c r="AF856" s="27" t="s">
        <v>6041</v>
      </c>
      <c r="AG856" s="22">
        <f t="shared" si="127"/>
        <v>0.64516129032258063</v>
      </c>
      <c r="AH856" s="15" t="str">
        <f t="shared" si="126"/>
        <v/>
      </c>
      <c r="AI856" s="22" t="str">
        <f>VLOOKUP(A856,'[1]Deals (investment)'!$B$2:$Z$1497,1,FALSE)</f>
        <v>DrugStoc</v>
      </c>
      <c r="AJ856" s="22" t="e">
        <f>VLOOKUP(A856,'[1]Deals (investment)'!$B$2:$Z$870,15,FALSE)</f>
        <v>#N/A</v>
      </c>
      <c r="AK856" s="17" t="e">
        <f>VLOOKUP(A856,'[1]Deals (Exits)'!B:B,1,FALSE)</f>
        <v>#N/A</v>
      </c>
      <c r="AL856" s="23">
        <f>VLOOKUP(G856,[1]Lookups!$V$3:$Y$197,4,FALSE)</f>
        <v>0</v>
      </c>
      <c r="AM856" s="17" t="str">
        <f>VLOOKUP(X856,[1]Lookups!$B$3:$C$200,2,FALSE)</f>
        <v>Health &amp; Pharmaceuticals</v>
      </c>
      <c r="AN856" s="17" t="e">
        <f>VLOOKUP(R856,[1]Lookups!$H$3:$I$69,2,FALSE)</f>
        <v>#N/A</v>
      </c>
      <c r="AO856" s="17" t="e">
        <f>VLOOKUP(T856,[1]Lookups!$H$3:$I$69,2,FALSE)</f>
        <v>#N/A</v>
      </c>
      <c r="AP856" s="17" t="e">
        <f>VLOOKUP(AN856,[1]Lookups!$N$3:$O$11,2,FALSE)</f>
        <v>#N/A</v>
      </c>
      <c r="AQ856" s="18" t="e">
        <f>COUNTIFS('[1]Deals (investment)'!$B:$B,$A856)</f>
        <v>#VALUE!</v>
      </c>
      <c r="AR856" s="18" t="e">
        <f>COUNTIFS('[1]Deals (investment)'!$B:$B,$A856,'[1]Deals (investment)'!$T:$T,$AW$1)+COUNTIFS('[1]Deals (investment)'!$B:$B,$A856,'[1]Deals (investment)'!$T:$T,$AX$1)+COUNTIFS('[1]Deals (investment)'!$B:$B,$A856,'[1]Deals (investment)'!$T:$T,$AY$1)</f>
        <v>#VALUE!</v>
      </c>
      <c r="AS856" s="17" t="e">
        <f>SUMIFS('[1]Deals (investment)'!$C:$C,'[1]Deals (investment)'!$B:$B,$A856)</f>
        <v>#VALUE!</v>
      </c>
      <c r="AT856" s="17" t="e">
        <f t="shared" si="106"/>
        <v>#VALUE!</v>
      </c>
      <c r="AU856" s="18" t="e">
        <f>COUNTIF('[1]Deals (Exits)'!$B:$B,A856)</f>
        <v>#VALUE!</v>
      </c>
      <c r="AV856" s="17" t="e">
        <f>SUMIFS('[1]Deals (investment)'!$C:$C,'[1]Deals (investment)'!$B:$B,$A856,'[1]Deals (investment)'!$T:$T,AV$1)</f>
        <v>#VALUE!</v>
      </c>
      <c r="AW856" s="17" t="e">
        <f>SUMIFS('[1]Deals (investment)'!$C:$C,'[1]Deals (investment)'!$B:$B,$A856,'[1]Deals (investment)'!$T:$T,AW$1)</f>
        <v>#VALUE!</v>
      </c>
      <c r="AX856" s="17" t="e">
        <f>SUMIFS('[1]Deals (investment)'!$C:$C,'[1]Deals (investment)'!$B:$B,$A856,'[1]Deals (investment)'!$T:$T,AX$1)</f>
        <v>#VALUE!</v>
      </c>
      <c r="AY856" s="17" t="e">
        <f>SUMIFS('[1]Deals (investment)'!$C:$C,'[1]Deals (investment)'!$B:$B,$A856,'[1]Deals (investment)'!$T:$T,AY$1)</f>
        <v>#VALUE!</v>
      </c>
      <c r="AZ856" s="17" t="e">
        <f>SUMIFS('[1]Deals (investment)'!$C:$C,'[1]Deals (investment)'!$B:$B,$A856,'[1]Deals (investment)'!$T:$T,AZ$1)</f>
        <v>#VALUE!</v>
      </c>
      <c r="BA856" s="17" t="e">
        <f>SUMIFS('[1]Deals (investment)'!$C:$C,'[1]Deals (investment)'!$B:$B,$A856,'[1]Deals (investment)'!$T:$T,BA$1)</f>
        <v>#VALUE!</v>
      </c>
      <c r="BB856" s="17" t="e">
        <f>SUMIFS('[1]Deals (investment)'!$C:$C,'[1]Deals (investment)'!$B:$B,$A856,'[1]Deals (investment)'!$T:$T,BB$1)</f>
        <v>#VALUE!</v>
      </c>
      <c r="BC856" s="17" t="e">
        <f>SUMIFS('[1]Deals (Exits)'!$C:$C,'[1]Deals (Exits)'!$B:$B,$A856)</f>
        <v>#VALUE!</v>
      </c>
      <c r="BD856" s="17" t="e">
        <f>SUMIFS('[1]Deals (investment)'!$C:$C,'[1]Deals (investment)'!$B:$B,$A856,'[1]Deals (investment)'!$V:$V,BD$1)</f>
        <v>#VALUE!</v>
      </c>
      <c r="BE856" s="17" t="e">
        <f>SUMIFS('[1]Deals (investment)'!$C:$C,'[1]Deals (investment)'!$B:$B,$A856,'[1]Deals (investment)'!$V:$V,BE$1)</f>
        <v>#VALUE!</v>
      </c>
      <c r="BF856" s="17" t="e">
        <f>SUMIFS('[1]Deals (investment)'!$C:$C,'[1]Deals (investment)'!$B:$B,$A856,'[1]Deals (investment)'!$V:$V,BF$1)</f>
        <v>#VALUE!</v>
      </c>
      <c r="BG856" s="17" t="e">
        <f>SUMIFS('[1]Deals (investment)'!$C:$C,'[1]Deals (investment)'!$B:$B,$A856,'[1]Deals (investment)'!$V:$V,BG$1)</f>
        <v>#VALUE!</v>
      </c>
      <c r="BH856" s="17" t="e">
        <f>SUMIFS('[1]Deals (investment)'!$C:$C,'[1]Deals (investment)'!$B:$B,$A856,'[1]Deals (investment)'!$V:$V,BH$1)</f>
        <v>#VALUE!</v>
      </c>
      <c r="BI856" s="17" t="e">
        <f>SUMIFS('[1]Deals (investment)'!$C:$C,'[1]Deals (investment)'!$B:$B,$A856,'[1]Deals (investment)'!$V:$V,BI$1)</f>
        <v>#VALUE!</v>
      </c>
      <c r="BJ856" s="17" t="e">
        <f>SUMIFS('[1]Deals (investment)'!$C:$C,'[1]Deals (investment)'!$B:$B,$A856,'[1]Deals (investment)'!$V:$V,BJ$1)</f>
        <v>#VALUE!</v>
      </c>
      <c r="BK856" s="17" t="e">
        <f>SUMIFS('[1]Deals (investment)'!$C:$C,'[1]Deals (investment)'!$B:$B,$A856,'[1]Deals (investment)'!$V:$V,BK$1)</f>
        <v>#VALUE!</v>
      </c>
      <c r="BL856" s="17" t="e">
        <f>SUMIFS('[1]Deals (investment)'!$C:$C,'[1]Deals (investment)'!$B:$B,$A856,'[1]Deals (investment)'!$V:$V,BL$1)</f>
        <v>#VALUE!</v>
      </c>
      <c r="BM856" s="17" t="e">
        <f>SUMIFS('[1]Deals (investment)'!$C:$C,'[1]Deals (investment)'!$B:$B,$A856,'[1]Deals (investment)'!$V:$V,BM$1)</f>
        <v>#VALUE!</v>
      </c>
      <c r="BN856" s="15"/>
      <c r="BO856" s="15"/>
      <c r="BP856" s="22"/>
      <c r="BQ856" s="15"/>
      <c r="BR856" s="15"/>
      <c r="BS856" s="15"/>
      <c r="BT856" s="15"/>
      <c r="BU856" s="15"/>
      <c r="BV856" s="15"/>
      <c r="BW856" s="15"/>
      <c r="BX856" s="15"/>
      <c r="BY856" s="15"/>
      <c r="BZ856" s="15"/>
      <c r="CA856" s="15"/>
      <c r="CB856" s="15"/>
      <c r="CC856" s="15"/>
      <c r="CD856" s="15" t="str">
        <f t="shared" si="129"/>
        <v>DrugStocDrugStoc provides hospitals and pharmacies access to genuine pharmaceutical and health care products through a seamless end-to-end procurement platform that enables them to source all medications and medical consumables they need.Active</v>
      </c>
      <c r="CE856" s="15"/>
      <c r="CF856" s="15"/>
      <c r="CG856" s="15"/>
      <c r="CH856" s="15"/>
      <c r="CI856" s="15"/>
      <c r="CJ856" s="15"/>
    </row>
    <row r="857" spans="1:88" ht="12.75">
      <c r="A857" s="15" t="s">
        <v>6042</v>
      </c>
      <c r="B857" s="15"/>
      <c r="C857" s="15"/>
      <c r="D857" s="16"/>
      <c r="E857" s="26"/>
      <c r="F857" s="26"/>
      <c r="G857" s="26"/>
      <c r="H857" s="26"/>
      <c r="I857" s="15"/>
      <c r="J857" s="26"/>
      <c r="K857" s="17" t="e">
        <f t="shared" si="105"/>
        <v>#VALUE!</v>
      </c>
      <c r="L857" s="15"/>
      <c r="M857" s="18" t="e">
        <f t="shared" si="95"/>
        <v>#VALUE!</v>
      </c>
      <c r="N857" s="15"/>
      <c r="O857" s="15"/>
      <c r="P857" s="15"/>
      <c r="Q857" s="15"/>
      <c r="R857" s="15"/>
      <c r="S857" s="19"/>
      <c r="T857" s="15"/>
      <c r="U857" s="17"/>
      <c r="V857" s="15"/>
      <c r="W857" s="15"/>
      <c r="X857" s="15"/>
      <c r="Y857" s="15"/>
      <c r="AB857" s="20"/>
      <c r="AC857" s="15"/>
      <c r="AD857" s="15"/>
      <c r="AE857" s="15"/>
      <c r="AF857" s="15"/>
      <c r="AG857" s="22">
        <f>COUNTA(B856:AF856)/(COUNTA(B856:AF856)+COUNTBLANK(B856:AF856))</f>
        <v>0.64516129032258063</v>
      </c>
      <c r="AH857" s="15" t="str">
        <f t="shared" si="126"/>
        <v/>
      </c>
      <c r="AI857" s="22" t="e">
        <f>VLOOKUP(A857,'[1]Deals (investment)'!$B$2:$Z$1497,1,FALSE)</f>
        <v>#N/A</v>
      </c>
      <c r="AJ857" s="22" t="e">
        <f>VLOOKUP(A857,'[1]Deals (investment)'!$B$2:$Z$870,15,FALSE)</f>
        <v>#N/A</v>
      </c>
      <c r="AK857" s="17" t="e">
        <f>VLOOKUP(A857,'[1]Deals (Exits)'!B:B,1,FALSE)</f>
        <v>#N/A</v>
      </c>
      <c r="AL857" s="23" t="e">
        <f>VLOOKUP(G857,[1]Lookups!$V$3:$Y$197,4,FALSE)</f>
        <v>#N/A</v>
      </c>
      <c r="AM857" s="17" t="e">
        <f>VLOOKUP(X857,[1]Lookups!$B$3:$C$200,2,FALSE)</f>
        <v>#N/A</v>
      </c>
      <c r="AN857" s="17" t="e">
        <f>VLOOKUP(R857,[1]Lookups!$H$3:$I$69,2,FALSE)</f>
        <v>#N/A</v>
      </c>
      <c r="AO857" s="17" t="e">
        <f>VLOOKUP(T857,[1]Lookups!$H$3:$I$69,2,FALSE)</f>
        <v>#N/A</v>
      </c>
      <c r="AP857" s="17" t="e">
        <f>VLOOKUP(AN857,[1]Lookups!$N$3:$O$11,2,FALSE)</f>
        <v>#N/A</v>
      </c>
      <c r="AQ857" s="18" t="e">
        <f>COUNTIFS('[1]Deals (investment)'!$B:$B,$A857)</f>
        <v>#VALUE!</v>
      </c>
      <c r="AR857" s="18" t="e">
        <f>COUNTIFS('[1]Deals (investment)'!$B:$B,$A857,'[1]Deals (investment)'!$T:$T,$AW$1)+COUNTIFS('[1]Deals (investment)'!$B:$B,$A857,'[1]Deals (investment)'!$T:$T,$AX$1)+COUNTIFS('[1]Deals (investment)'!$B:$B,$A857,'[1]Deals (investment)'!$T:$T,$AY$1)</f>
        <v>#VALUE!</v>
      </c>
      <c r="AS857" s="17" t="e">
        <f>SUMIFS('[1]Deals (investment)'!$C:$C,'[1]Deals (investment)'!$B:$B,$A857)</f>
        <v>#VALUE!</v>
      </c>
      <c r="AT857" s="17" t="e">
        <f t="shared" si="106"/>
        <v>#VALUE!</v>
      </c>
      <c r="AU857" s="18" t="e">
        <f>COUNTIF('[1]Deals (Exits)'!$B:$B,A857)</f>
        <v>#VALUE!</v>
      </c>
      <c r="AV857" s="17" t="e">
        <f>SUMIFS('[1]Deals (investment)'!$C:$C,'[1]Deals (investment)'!$B:$B,$A857,'[1]Deals (investment)'!$T:$T,AV$1)</f>
        <v>#VALUE!</v>
      </c>
      <c r="AW857" s="17" t="e">
        <f>SUMIFS('[1]Deals (investment)'!$C:$C,'[1]Deals (investment)'!$B:$B,$A857,'[1]Deals (investment)'!$T:$T,AW$1)</f>
        <v>#VALUE!</v>
      </c>
      <c r="AX857" s="17" t="e">
        <f>SUMIFS('[1]Deals (investment)'!$C:$C,'[1]Deals (investment)'!$B:$B,$A857,'[1]Deals (investment)'!$T:$T,AX$1)</f>
        <v>#VALUE!</v>
      </c>
      <c r="AY857" s="17" t="e">
        <f>SUMIFS('[1]Deals (investment)'!$C:$C,'[1]Deals (investment)'!$B:$B,$A857,'[1]Deals (investment)'!$T:$T,AY$1)</f>
        <v>#VALUE!</v>
      </c>
      <c r="AZ857" s="17" t="e">
        <f>SUMIFS('[1]Deals (investment)'!$C:$C,'[1]Deals (investment)'!$B:$B,$A857,'[1]Deals (investment)'!$T:$T,AZ$1)</f>
        <v>#VALUE!</v>
      </c>
      <c r="BA857" s="17" t="e">
        <f>SUMIFS('[1]Deals (investment)'!$C:$C,'[1]Deals (investment)'!$B:$B,$A857,'[1]Deals (investment)'!$T:$T,BA$1)</f>
        <v>#VALUE!</v>
      </c>
      <c r="BB857" s="17" t="e">
        <f>SUMIFS('[1]Deals (investment)'!$C:$C,'[1]Deals (investment)'!$B:$B,$A857,'[1]Deals (investment)'!$T:$T,BB$1)</f>
        <v>#VALUE!</v>
      </c>
      <c r="BC857" s="17" t="e">
        <f>SUMIFS('[1]Deals (Exits)'!$C:$C,'[1]Deals (Exits)'!$B:$B,$A857)</f>
        <v>#VALUE!</v>
      </c>
      <c r="BD857" s="17" t="e">
        <f>SUMIFS('[1]Deals (investment)'!$C:$C,'[1]Deals (investment)'!$B:$B,$A857,'[1]Deals (investment)'!$V:$V,BD$1)</f>
        <v>#VALUE!</v>
      </c>
      <c r="BE857" s="17" t="e">
        <f>SUMIFS('[1]Deals (investment)'!$C:$C,'[1]Deals (investment)'!$B:$B,$A857,'[1]Deals (investment)'!$V:$V,BE$1)</f>
        <v>#VALUE!</v>
      </c>
      <c r="BF857" s="17" t="e">
        <f>SUMIFS('[1]Deals (investment)'!$C:$C,'[1]Deals (investment)'!$B:$B,$A857,'[1]Deals (investment)'!$V:$V,BF$1)</f>
        <v>#VALUE!</v>
      </c>
      <c r="BG857" s="17" t="e">
        <f>SUMIFS('[1]Deals (investment)'!$C:$C,'[1]Deals (investment)'!$B:$B,$A857,'[1]Deals (investment)'!$V:$V,BG$1)</f>
        <v>#VALUE!</v>
      </c>
      <c r="BH857" s="17" t="e">
        <f>SUMIFS('[1]Deals (investment)'!$C:$C,'[1]Deals (investment)'!$B:$B,$A857,'[1]Deals (investment)'!$V:$V,BH$1)</f>
        <v>#VALUE!</v>
      </c>
      <c r="BI857" s="17" t="e">
        <f>SUMIFS('[1]Deals (investment)'!$C:$C,'[1]Deals (investment)'!$B:$B,$A857,'[1]Deals (investment)'!$V:$V,BI$1)</f>
        <v>#VALUE!</v>
      </c>
      <c r="BJ857" s="17" t="e">
        <f>SUMIFS('[1]Deals (investment)'!$C:$C,'[1]Deals (investment)'!$B:$B,$A857,'[1]Deals (investment)'!$V:$V,BJ$1)</f>
        <v>#VALUE!</v>
      </c>
      <c r="BK857" s="17" t="e">
        <f>SUMIFS('[1]Deals (investment)'!$C:$C,'[1]Deals (investment)'!$B:$B,$A857,'[1]Deals (investment)'!$V:$V,BK$1)</f>
        <v>#VALUE!</v>
      </c>
      <c r="BL857" s="17" t="e">
        <f>SUMIFS('[1]Deals (investment)'!$C:$C,'[1]Deals (investment)'!$B:$B,$A857,'[1]Deals (investment)'!$V:$V,BL$1)</f>
        <v>#VALUE!</v>
      </c>
      <c r="BM857" s="17" t="e">
        <f>SUMIFS('[1]Deals (investment)'!$C:$C,'[1]Deals (investment)'!$B:$B,$A857,'[1]Deals (investment)'!$V:$V,BM$1)</f>
        <v>#VALUE!</v>
      </c>
      <c r="BN857" s="15"/>
      <c r="BO857" s="15"/>
      <c r="BP857" s="22"/>
      <c r="BQ857" s="15"/>
      <c r="BR857" s="15"/>
      <c r="BS857" s="15"/>
      <c r="BT857" s="15"/>
      <c r="BU857" s="15"/>
      <c r="BV857" s="15"/>
      <c r="BW857" s="15"/>
      <c r="BX857" s="15"/>
      <c r="BY857" s="15"/>
      <c r="BZ857" s="15"/>
      <c r="CA857" s="15"/>
      <c r="CB857" s="15"/>
      <c r="CC857" s="15"/>
      <c r="CD857" s="15" t="str">
        <f t="shared" si="129"/>
        <v>Dryve</v>
      </c>
      <c r="CE857" s="15"/>
      <c r="CF857" s="15"/>
      <c r="CG857" s="15"/>
      <c r="CH857" s="15"/>
      <c r="CI857" s="15"/>
      <c r="CJ857" s="15"/>
    </row>
    <row r="858" spans="1:88" ht="12.75">
      <c r="A858" s="15" t="s">
        <v>6043</v>
      </c>
      <c r="B858" s="15" t="s">
        <v>6044</v>
      </c>
      <c r="C858" s="15" t="s">
        <v>58</v>
      </c>
      <c r="D858" s="16">
        <v>2012</v>
      </c>
      <c r="E858" s="15" t="s">
        <v>128</v>
      </c>
      <c r="F858" s="15"/>
      <c r="G858" s="15" t="s">
        <v>129</v>
      </c>
      <c r="H858" s="15"/>
      <c r="I858" s="15" t="s">
        <v>129</v>
      </c>
      <c r="J858" s="15"/>
      <c r="K858" s="17" t="e">
        <f t="shared" si="105"/>
        <v>#VALUE!</v>
      </c>
      <c r="L858" s="15"/>
      <c r="M858" s="18" t="e">
        <f t="shared" si="95"/>
        <v>#VALUE!</v>
      </c>
      <c r="N858" s="15"/>
      <c r="O858" s="15"/>
      <c r="P858" s="15"/>
      <c r="Q858" s="15"/>
      <c r="R858" s="15"/>
      <c r="S858" s="19"/>
      <c r="T858" s="15"/>
      <c r="U858" s="17"/>
      <c r="V858" s="15" t="s">
        <v>6045</v>
      </c>
      <c r="W858" s="15"/>
      <c r="X858" s="15" t="s">
        <v>404</v>
      </c>
      <c r="Y858" s="15" t="s">
        <v>6046</v>
      </c>
      <c r="AB858" s="20" t="s">
        <v>214</v>
      </c>
      <c r="AC858" s="21" t="s">
        <v>6047</v>
      </c>
      <c r="AD858" s="21" t="s">
        <v>6048</v>
      </c>
      <c r="AE858" s="21" t="s">
        <v>6049</v>
      </c>
      <c r="AF858" s="21" t="s">
        <v>6050</v>
      </c>
      <c r="AG858" s="22">
        <f t="shared" ref="AG858:AG883" si="130">COUNTA(B858:AF858)/(COUNTA(B858:AF858)+COUNTBLANK(B858:AF858))</f>
        <v>0.5161290322580645</v>
      </c>
      <c r="AH858" s="15" t="str">
        <f t="shared" si="126"/>
        <v/>
      </c>
      <c r="AI858" s="22" t="str">
        <f>VLOOKUP(A858,'[1]Deals (investment)'!$B$2:$Z$1497,1,FALSE)</f>
        <v>Dsquares</v>
      </c>
      <c r="AJ858" s="22" t="e">
        <f>VLOOKUP(A858,'[1]Deals (investment)'!$B$2:$Z$870,15,FALSE)</f>
        <v>#N/A</v>
      </c>
      <c r="AK858" s="17" t="e">
        <f>VLOOKUP(A858,'[1]Deals (Exits)'!B:B,1,FALSE)</f>
        <v>#N/A</v>
      </c>
      <c r="AL858" s="23">
        <f>VLOOKUP(G858,[1]Lookups!$V$3:$Y$197,4,FALSE)</f>
        <v>0</v>
      </c>
      <c r="AM858" s="17" t="str">
        <f>VLOOKUP(X858,[1]Lookups!$B$3:$C$200,2,FALSE)</f>
        <v>Other Technologies &amp; Information Technology</v>
      </c>
      <c r="AN858" s="17" t="e">
        <f>VLOOKUP(R858,[1]Lookups!$H$3:$I$69,2,FALSE)</f>
        <v>#N/A</v>
      </c>
      <c r="AO858" s="17" t="e">
        <f>VLOOKUP(T858,[1]Lookups!$H$3:$I$69,2,FALSE)</f>
        <v>#N/A</v>
      </c>
      <c r="AP858" s="17" t="e">
        <f>VLOOKUP(AN858,[1]Lookups!$N$3:$O$11,2,FALSE)</f>
        <v>#N/A</v>
      </c>
      <c r="AQ858" s="18" t="e">
        <f>COUNTIFS('[1]Deals (investment)'!$B:$B,$A858)</f>
        <v>#VALUE!</v>
      </c>
      <c r="AR858" s="18" t="e">
        <f>COUNTIFS('[1]Deals (investment)'!$B:$B,$A858,'[1]Deals (investment)'!$T:$T,$AW$1)+COUNTIFS('[1]Deals (investment)'!$B:$B,$A858,'[1]Deals (investment)'!$T:$T,$AX$1)+COUNTIFS('[1]Deals (investment)'!$B:$B,$A858,'[1]Deals (investment)'!$T:$T,$AY$1)</f>
        <v>#VALUE!</v>
      </c>
      <c r="AS858" s="17" t="e">
        <f>SUMIFS('[1]Deals (investment)'!$C:$C,'[1]Deals (investment)'!$B:$B,$A858)</f>
        <v>#VALUE!</v>
      </c>
      <c r="AT858" s="17" t="e">
        <f t="shared" si="106"/>
        <v>#VALUE!</v>
      </c>
      <c r="AU858" s="18" t="e">
        <f>COUNTIF('[1]Deals (Exits)'!$B:$B,A858)</f>
        <v>#VALUE!</v>
      </c>
      <c r="AV858" s="17" t="e">
        <f>SUMIFS('[1]Deals (investment)'!$C:$C,'[1]Deals (investment)'!$B:$B,$A858,'[1]Deals (investment)'!$T:$T,AV$1)</f>
        <v>#VALUE!</v>
      </c>
      <c r="AW858" s="17" t="e">
        <f>SUMIFS('[1]Deals (investment)'!$C:$C,'[1]Deals (investment)'!$B:$B,$A858,'[1]Deals (investment)'!$T:$T,AW$1)</f>
        <v>#VALUE!</v>
      </c>
      <c r="AX858" s="17" t="e">
        <f>SUMIFS('[1]Deals (investment)'!$C:$C,'[1]Deals (investment)'!$B:$B,$A858,'[1]Deals (investment)'!$T:$T,AX$1)</f>
        <v>#VALUE!</v>
      </c>
      <c r="AY858" s="17" t="e">
        <f>SUMIFS('[1]Deals (investment)'!$C:$C,'[1]Deals (investment)'!$B:$B,$A858,'[1]Deals (investment)'!$T:$T,AY$1)</f>
        <v>#VALUE!</v>
      </c>
      <c r="AZ858" s="17" t="e">
        <f>SUMIFS('[1]Deals (investment)'!$C:$C,'[1]Deals (investment)'!$B:$B,$A858,'[1]Deals (investment)'!$T:$T,AZ$1)</f>
        <v>#VALUE!</v>
      </c>
      <c r="BA858" s="17" t="e">
        <f>SUMIFS('[1]Deals (investment)'!$C:$C,'[1]Deals (investment)'!$B:$B,$A858,'[1]Deals (investment)'!$T:$T,BA$1)</f>
        <v>#VALUE!</v>
      </c>
      <c r="BB858" s="17" t="e">
        <f>SUMIFS('[1]Deals (investment)'!$C:$C,'[1]Deals (investment)'!$B:$B,$A858,'[1]Deals (investment)'!$T:$T,BB$1)</f>
        <v>#VALUE!</v>
      </c>
      <c r="BC858" s="17" t="e">
        <f>SUMIFS('[1]Deals (Exits)'!$C:$C,'[1]Deals (Exits)'!$B:$B,$A858)</f>
        <v>#VALUE!</v>
      </c>
      <c r="BD858" s="17" t="e">
        <f>SUMIFS('[1]Deals (investment)'!$C:$C,'[1]Deals (investment)'!$B:$B,$A858,'[1]Deals (investment)'!$V:$V,BD$1)</f>
        <v>#VALUE!</v>
      </c>
      <c r="BE858" s="17" t="e">
        <f>SUMIFS('[1]Deals (investment)'!$C:$C,'[1]Deals (investment)'!$B:$B,$A858,'[1]Deals (investment)'!$V:$V,BE$1)</f>
        <v>#VALUE!</v>
      </c>
      <c r="BF858" s="17" t="e">
        <f>SUMIFS('[1]Deals (investment)'!$C:$C,'[1]Deals (investment)'!$B:$B,$A858,'[1]Deals (investment)'!$V:$V,BF$1)</f>
        <v>#VALUE!</v>
      </c>
      <c r="BG858" s="17" t="e">
        <f>SUMIFS('[1]Deals (investment)'!$C:$C,'[1]Deals (investment)'!$B:$B,$A858,'[1]Deals (investment)'!$V:$V,BG$1)</f>
        <v>#VALUE!</v>
      </c>
      <c r="BH858" s="17" t="e">
        <f>SUMIFS('[1]Deals (investment)'!$C:$C,'[1]Deals (investment)'!$B:$B,$A858,'[1]Deals (investment)'!$V:$V,BH$1)</f>
        <v>#VALUE!</v>
      </c>
      <c r="BI858" s="17" t="e">
        <f>SUMIFS('[1]Deals (investment)'!$C:$C,'[1]Deals (investment)'!$B:$B,$A858,'[1]Deals (investment)'!$V:$V,BI$1)</f>
        <v>#VALUE!</v>
      </c>
      <c r="BJ858" s="17" t="e">
        <f>SUMIFS('[1]Deals (investment)'!$C:$C,'[1]Deals (investment)'!$B:$B,$A858,'[1]Deals (investment)'!$V:$V,BJ$1)</f>
        <v>#VALUE!</v>
      </c>
      <c r="BK858" s="17" t="e">
        <f>SUMIFS('[1]Deals (investment)'!$C:$C,'[1]Deals (investment)'!$B:$B,$A858,'[1]Deals (investment)'!$V:$V,BK$1)</f>
        <v>#VALUE!</v>
      </c>
      <c r="BL858" s="17" t="e">
        <f>SUMIFS('[1]Deals (investment)'!$C:$C,'[1]Deals (investment)'!$B:$B,$A858,'[1]Deals (investment)'!$V:$V,BL$1)</f>
        <v>#VALUE!</v>
      </c>
      <c r="BM858" s="17" t="e">
        <f>SUMIFS('[1]Deals (investment)'!$C:$C,'[1]Deals (investment)'!$B:$B,$A858,'[1]Deals (investment)'!$V:$V,BM$1)</f>
        <v>#VALUE!</v>
      </c>
      <c r="BN858" s="15"/>
      <c r="BO858" s="15"/>
      <c r="BP858" s="22"/>
      <c r="BQ858" s="15"/>
      <c r="BR858" s="15"/>
      <c r="BS858" s="15"/>
      <c r="BT858" s="15"/>
      <c r="BU858" s="15"/>
      <c r="BV858" s="15"/>
      <c r="BW858" s="15"/>
      <c r="BX858" s="15"/>
      <c r="BY858" s="15"/>
      <c r="BZ858" s="15"/>
      <c r="CA858" s="15"/>
      <c r="CB858" s="15"/>
      <c r="CC858" s="15"/>
      <c r="CD858" s="15" t="str">
        <f t="shared" si="129"/>
        <v>DsquaresDsquares specializes in offering loyalty programs that bring our customers closer to their consumersActive</v>
      </c>
      <c r="CE858" s="15"/>
      <c r="CF858" s="15"/>
      <c r="CG858" s="15"/>
      <c r="CH858" s="15"/>
      <c r="CI858" s="15"/>
      <c r="CJ858" s="15"/>
    </row>
    <row r="859" spans="1:88" ht="12.75">
      <c r="A859" s="15" t="s">
        <v>6051</v>
      </c>
      <c r="B859" s="15" t="s">
        <v>6052</v>
      </c>
      <c r="C859" s="15" t="s">
        <v>58</v>
      </c>
      <c r="D859" s="16">
        <v>2016</v>
      </c>
      <c r="E859" s="15" t="s">
        <v>117</v>
      </c>
      <c r="F859" s="15"/>
      <c r="G859" s="15" t="s">
        <v>118</v>
      </c>
      <c r="H859" s="15"/>
      <c r="I859" s="15" t="s">
        <v>118</v>
      </c>
      <c r="J859" s="15"/>
      <c r="K859" s="17" t="e">
        <f t="shared" si="105"/>
        <v>#VALUE!</v>
      </c>
      <c r="L859" s="15"/>
      <c r="M859" s="18" t="e">
        <f t="shared" si="95"/>
        <v>#VALUE!</v>
      </c>
      <c r="N859" s="15"/>
      <c r="O859" s="15"/>
      <c r="P859" s="15"/>
      <c r="Q859" s="24" t="e">
        <f ca="1">_xludf.MAXIFS('[1]Deals (investment)'!A:A,'[1]Deals (investment)'!B:B,A859)</f>
        <v>#NAME?</v>
      </c>
      <c r="R859" s="15" t="s">
        <v>92</v>
      </c>
      <c r="S859" s="19" t="s">
        <v>144</v>
      </c>
      <c r="T859" s="15" t="s">
        <v>312</v>
      </c>
      <c r="U859" s="17" t="s">
        <v>312</v>
      </c>
      <c r="V859" s="15" t="s">
        <v>6053</v>
      </c>
      <c r="W859" s="15"/>
      <c r="X859" s="15" t="s">
        <v>64</v>
      </c>
      <c r="Y859" s="15" t="s">
        <v>6054</v>
      </c>
      <c r="AB859" s="20" t="s">
        <v>286</v>
      </c>
      <c r="AC859" s="21" t="s">
        <v>6055</v>
      </c>
      <c r="AD859" s="21" t="s">
        <v>6056</v>
      </c>
      <c r="AE859" s="21" t="s">
        <v>6057</v>
      </c>
      <c r="AF859" s="21" t="s">
        <v>6058</v>
      </c>
      <c r="AG859" s="22">
        <f t="shared" ca="1" si="130"/>
        <v>0.67741935483870963</v>
      </c>
      <c r="AH859" s="15" t="str">
        <f t="shared" si="126"/>
        <v/>
      </c>
      <c r="AI859" s="22" t="e">
        <f>VLOOKUP(A859,'[1]Deals (investment)'!$B$2:$Z$1497,1,FALSE)</f>
        <v>#N/A</v>
      </c>
      <c r="AJ859" s="22" t="e">
        <f>VLOOKUP(A859,'[1]Deals (investment)'!$B$2:$Z$870,15,FALSE)</f>
        <v>#N/A</v>
      </c>
      <c r="AK859" s="17" t="e">
        <f>VLOOKUP(A859,'[1]Deals (Exits)'!B:B,1,FALSE)</f>
        <v>#N/A</v>
      </c>
      <c r="AL859" s="23">
        <f>VLOOKUP(G859,[1]Lookups!$V$3:$Y$197,4,FALSE)</f>
        <v>0</v>
      </c>
      <c r="AM859" s="17" t="str">
        <f>VLOOKUP(X859,[1]Lookups!$B$3:$C$200,2,FALSE)</f>
        <v>E-commerce &amp; Retail</v>
      </c>
      <c r="AN859" s="17" t="str">
        <f>VLOOKUP(R859,[1]Lookups!$H$3:$I$69,2,FALSE)</f>
        <v>4. Late Venture</v>
      </c>
      <c r="AO859" s="17" t="e">
        <f>VLOOKUP(T859,[1]Lookups!$H$3:$I$69,2,FALSE)</f>
        <v>#N/A</v>
      </c>
      <c r="AP859" s="17" t="str">
        <f>VLOOKUP(AN859,[1]Lookups!$N$3:$O$11,2,FALSE)</f>
        <v>Growth</v>
      </c>
      <c r="AQ859" s="18" t="e">
        <f>COUNTIFS('[1]Deals (investment)'!$B:$B,$A859)</f>
        <v>#VALUE!</v>
      </c>
      <c r="AR859" s="18" t="e">
        <f>COUNTIFS('[1]Deals (investment)'!$B:$B,$A859,'[1]Deals (investment)'!$T:$T,$AW$1)+COUNTIFS('[1]Deals (investment)'!$B:$B,$A859,'[1]Deals (investment)'!$T:$T,$AX$1)+COUNTIFS('[1]Deals (investment)'!$B:$B,$A859,'[1]Deals (investment)'!$T:$T,$AY$1)</f>
        <v>#VALUE!</v>
      </c>
      <c r="AS859" s="17" t="e">
        <f>SUMIFS('[1]Deals (investment)'!$C:$C,'[1]Deals (investment)'!$B:$B,$A859)</f>
        <v>#VALUE!</v>
      </c>
      <c r="AT859" s="17" t="e">
        <f t="shared" si="106"/>
        <v>#VALUE!</v>
      </c>
      <c r="AU859" s="18" t="e">
        <f>COUNTIF('[1]Deals (Exits)'!$B:$B,A859)</f>
        <v>#VALUE!</v>
      </c>
      <c r="AV859" s="17" t="e">
        <f>SUMIFS('[1]Deals (investment)'!$C:$C,'[1]Deals (investment)'!$B:$B,$A859,'[1]Deals (investment)'!$T:$T,AV$1)</f>
        <v>#VALUE!</v>
      </c>
      <c r="AW859" s="17" t="e">
        <f>SUMIFS('[1]Deals (investment)'!$C:$C,'[1]Deals (investment)'!$B:$B,$A859,'[1]Deals (investment)'!$T:$T,AW$1)</f>
        <v>#VALUE!</v>
      </c>
      <c r="AX859" s="17" t="e">
        <f>SUMIFS('[1]Deals (investment)'!$C:$C,'[1]Deals (investment)'!$B:$B,$A859,'[1]Deals (investment)'!$T:$T,AX$1)</f>
        <v>#VALUE!</v>
      </c>
      <c r="AY859" s="17" t="e">
        <f>SUMIFS('[1]Deals (investment)'!$C:$C,'[1]Deals (investment)'!$B:$B,$A859,'[1]Deals (investment)'!$T:$T,AY$1)</f>
        <v>#VALUE!</v>
      </c>
      <c r="AZ859" s="17" t="e">
        <f>SUMIFS('[1]Deals (investment)'!$C:$C,'[1]Deals (investment)'!$B:$B,$A859,'[1]Deals (investment)'!$T:$T,AZ$1)</f>
        <v>#VALUE!</v>
      </c>
      <c r="BA859" s="17" t="e">
        <f>SUMIFS('[1]Deals (investment)'!$C:$C,'[1]Deals (investment)'!$B:$B,$A859,'[1]Deals (investment)'!$T:$T,BA$1)</f>
        <v>#VALUE!</v>
      </c>
      <c r="BB859" s="17" t="e">
        <f>SUMIFS('[1]Deals (investment)'!$C:$C,'[1]Deals (investment)'!$B:$B,$A859,'[1]Deals (investment)'!$T:$T,BB$1)</f>
        <v>#VALUE!</v>
      </c>
      <c r="BC859" s="17" t="e">
        <f>SUMIFS('[1]Deals (Exits)'!$C:$C,'[1]Deals (Exits)'!$B:$B,$A859)</f>
        <v>#VALUE!</v>
      </c>
      <c r="BD859" s="17" t="e">
        <f>SUMIFS('[1]Deals (investment)'!$C:$C,'[1]Deals (investment)'!$B:$B,$A859,'[1]Deals (investment)'!$V:$V,BD$1)</f>
        <v>#VALUE!</v>
      </c>
      <c r="BE859" s="17" t="e">
        <f>SUMIFS('[1]Deals (investment)'!$C:$C,'[1]Deals (investment)'!$B:$B,$A859,'[1]Deals (investment)'!$V:$V,BE$1)</f>
        <v>#VALUE!</v>
      </c>
      <c r="BF859" s="17" t="e">
        <f>SUMIFS('[1]Deals (investment)'!$C:$C,'[1]Deals (investment)'!$B:$B,$A859,'[1]Deals (investment)'!$V:$V,BF$1)</f>
        <v>#VALUE!</v>
      </c>
      <c r="BG859" s="17" t="e">
        <f>SUMIFS('[1]Deals (investment)'!$C:$C,'[1]Deals (investment)'!$B:$B,$A859,'[1]Deals (investment)'!$V:$V,BG$1)</f>
        <v>#VALUE!</v>
      </c>
      <c r="BH859" s="17" t="e">
        <f>SUMIFS('[1]Deals (investment)'!$C:$C,'[1]Deals (investment)'!$B:$B,$A859,'[1]Deals (investment)'!$V:$V,BH$1)</f>
        <v>#VALUE!</v>
      </c>
      <c r="BI859" s="17" t="e">
        <f>SUMIFS('[1]Deals (investment)'!$C:$C,'[1]Deals (investment)'!$B:$B,$A859,'[1]Deals (investment)'!$V:$V,BI$1)</f>
        <v>#VALUE!</v>
      </c>
      <c r="BJ859" s="17" t="e">
        <f>SUMIFS('[1]Deals (investment)'!$C:$C,'[1]Deals (investment)'!$B:$B,$A859,'[1]Deals (investment)'!$V:$V,BJ$1)</f>
        <v>#VALUE!</v>
      </c>
      <c r="BK859" s="17" t="e">
        <f>SUMIFS('[1]Deals (investment)'!$C:$C,'[1]Deals (investment)'!$B:$B,$A859,'[1]Deals (investment)'!$V:$V,BK$1)</f>
        <v>#VALUE!</v>
      </c>
      <c r="BL859" s="17" t="e">
        <f>SUMIFS('[1]Deals (investment)'!$C:$C,'[1]Deals (investment)'!$B:$B,$A859,'[1]Deals (investment)'!$V:$V,BL$1)</f>
        <v>#VALUE!</v>
      </c>
      <c r="BM859" s="17" t="e">
        <f>SUMIFS('[1]Deals (investment)'!$C:$C,'[1]Deals (investment)'!$B:$B,$A859,'[1]Deals (investment)'!$V:$V,BM$1)</f>
        <v>#VALUE!</v>
      </c>
      <c r="BN859" s="15"/>
      <c r="BO859" s="15"/>
      <c r="BP859" s="22"/>
      <c r="BQ859" s="15"/>
      <c r="BR859" s="15"/>
      <c r="BS859" s="15"/>
      <c r="BT859" s="15"/>
      <c r="BU859" s="15"/>
      <c r="BV859" s="15"/>
      <c r="BW859" s="15"/>
      <c r="BX859" s="15"/>
      <c r="BY859" s="15"/>
      <c r="BZ859" s="15"/>
      <c r="CA859" s="15"/>
      <c r="CB859" s="15"/>
      <c r="CC859" s="15"/>
      <c r="CD859" s="15"/>
      <c r="CE859" s="15"/>
      <c r="CF859" s="15"/>
      <c r="CG859" s="15"/>
      <c r="CH859" s="15"/>
      <c r="CI859" s="15"/>
      <c r="CJ859" s="15"/>
    </row>
    <row r="860" spans="1:88" ht="12.75">
      <c r="A860" s="15" t="s">
        <v>6059</v>
      </c>
      <c r="B860" s="15" t="s">
        <v>6060</v>
      </c>
      <c r="C860" s="15" t="s">
        <v>58</v>
      </c>
      <c r="D860" s="16">
        <v>2006</v>
      </c>
      <c r="E860" s="15" t="s">
        <v>6061</v>
      </c>
      <c r="F860" s="15"/>
      <c r="G860" s="15"/>
      <c r="H860" s="15"/>
      <c r="I860" s="15"/>
      <c r="J860" s="15"/>
      <c r="K860" s="17" t="e">
        <f t="shared" si="105"/>
        <v>#VALUE!</v>
      </c>
      <c r="L860" s="15"/>
      <c r="M860" s="18" t="e">
        <f t="shared" si="95"/>
        <v>#VALUE!</v>
      </c>
      <c r="N860" s="15"/>
      <c r="O860" s="15"/>
      <c r="P860" s="15"/>
      <c r="Q860" s="15"/>
      <c r="R860" s="15"/>
      <c r="S860" s="19"/>
      <c r="T860" s="15"/>
      <c r="U860" s="17"/>
      <c r="V860" s="15" t="s">
        <v>6062</v>
      </c>
      <c r="W860" s="15"/>
      <c r="X860" s="15" t="s">
        <v>6063</v>
      </c>
      <c r="Y860" s="15" t="s">
        <v>6064</v>
      </c>
      <c r="AB860" s="20"/>
      <c r="AC860" s="21" t="s">
        <v>6065</v>
      </c>
      <c r="AD860" s="21" t="s">
        <v>6066</v>
      </c>
      <c r="AE860" s="21" t="s">
        <v>6067</v>
      </c>
      <c r="AF860" s="21" t="s">
        <v>6068</v>
      </c>
      <c r="AG860" s="22">
        <f t="shared" si="130"/>
        <v>0.41935483870967744</v>
      </c>
      <c r="AH860" s="15" t="str">
        <f t="shared" si="126"/>
        <v/>
      </c>
      <c r="AI860" s="22" t="e">
        <f>VLOOKUP(A860,'[1]Deals (investment)'!$B$2:$Z$1497,1,FALSE)</f>
        <v>#N/A</v>
      </c>
      <c r="AJ860" s="22" t="e">
        <f>VLOOKUP(A860,'[1]Deals (investment)'!$B$2:$Z$870,15,FALSE)</f>
        <v>#N/A</v>
      </c>
      <c r="AK860" s="17" t="e">
        <f>VLOOKUP(A860,'[1]Deals (Exits)'!B:B,1,FALSE)</f>
        <v>#N/A</v>
      </c>
      <c r="AL860" s="23" t="e">
        <f>VLOOKUP(G860,[1]Lookups!$V$3:$Y$197,4,FALSE)</f>
        <v>#N/A</v>
      </c>
      <c r="AM860" s="17" t="e">
        <f>VLOOKUP(X860,[1]Lookups!$B$3:$C$200,2,FALSE)</f>
        <v>#N/A</v>
      </c>
      <c r="AN860" s="17" t="e">
        <f>VLOOKUP(R860,[1]Lookups!$H$3:$I$69,2,FALSE)</f>
        <v>#N/A</v>
      </c>
      <c r="AO860" s="17" t="e">
        <f>VLOOKUP(T860,[1]Lookups!$H$3:$I$69,2,FALSE)</f>
        <v>#N/A</v>
      </c>
      <c r="AP860" s="17" t="e">
        <f>VLOOKUP(AN860,[1]Lookups!$N$3:$O$11,2,FALSE)</f>
        <v>#N/A</v>
      </c>
      <c r="AQ860" s="18" t="e">
        <f>COUNTIFS('[1]Deals (investment)'!$B:$B,$A860)</f>
        <v>#VALUE!</v>
      </c>
      <c r="AR860" s="18" t="e">
        <f>COUNTIFS('[1]Deals (investment)'!$B:$B,$A860,'[1]Deals (investment)'!$T:$T,$AW$1)+COUNTIFS('[1]Deals (investment)'!$B:$B,$A860,'[1]Deals (investment)'!$T:$T,$AX$1)+COUNTIFS('[1]Deals (investment)'!$B:$B,$A860,'[1]Deals (investment)'!$T:$T,$AY$1)</f>
        <v>#VALUE!</v>
      </c>
      <c r="AS860" s="17" t="e">
        <f>SUMIFS('[1]Deals (investment)'!$C:$C,'[1]Deals (investment)'!$B:$B,$A860)</f>
        <v>#VALUE!</v>
      </c>
      <c r="AT860" s="17" t="e">
        <f t="shared" si="106"/>
        <v>#VALUE!</v>
      </c>
      <c r="AU860" s="18" t="e">
        <f>COUNTIF('[1]Deals (Exits)'!$B:$B,A860)</f>
        <v>#VALUE!</v>
      </c>
      <c r="AV860" s="17" t="e">
        <f>SUMIFS('[1]Deals (investment)'!$C:$C,'[1]Deals (investment)'!$B:$B,$A860,'[1]Deals (investment)'!$T:$T,AV$1)</f>
        <v>#VALUE!</v>
      </c>
      <c r="AW860" s="17" t="e">
        <f>SUMIFS('[1]Deals (investment)'!$C:$C,'[1]Deals (investment)'!$B:$B,$A860,'[1]Deals (investment)'!$T:$T,AW$1)</f>
        <v>#VALUE!</v>
      </c>
      <c r="AX860" s="17" t="e">
        <f>SUMIFS('[1]Deals (investment)'!$C:$C,'[1]Deals (investment)'!$B:$B,$A860,'[1]Deals (investment)'!$T:$T,AX$1)</f>
        <v>#VALUE!</v>
      </c>
      <c r="AY860" s="17" t="e">
        <f>SUMIFS('[1]Deals (investment)'!$C:$C,'[1]Deals (investment)'!$B:$B,$A860,'[1]Deals (investment)'!$T:$T,AY$1)</f>
        <v>#VALUE!</v>
      </c>
      <c r="AZ860" s="17" t="e">
        <f>SUMIFS('[1]Deals (investment)'!$C:$C,'[1]Deals (investment)'!$B:$B,$A860,'[1]Deals (investment)'!$T:$T,AZ$1)</f>
        <v>#VALUE!</v>
      </c>
      <c r="BA860" s="17" t="e">
        <f>SUMIFS('[1]Deals (investment)'!$C:$C,'[1]Deals (investment)'!$B:$B,$A860,'[1]Deals (investment)'!$T:$T,BA$1)</f>
        <v>#VALUE!</v>
      </c>
      <c r="BB860" s="17" t="e">
        <f>SUMIFS('[1]Deals (investment)'!$C:$C,'[1]Deals (investment)'!$B:$B,$A860,'[1]Deals (investment)'!$T:$T,BB$1)</f>
        <v>#VALUE!</v>
      </c>
      <c r="BC860" s="17" t="e">
        <f>SUMIFS('[1]Deals (Exits)'!$C:$C,'[1]Deals (Exits)'!$B:$B,$A860)</f>
        <v>#VALUE!</v>
      </c>
      <c r="BD860" s="17" t="e">
        <f>SUMIFS('[1]Deals (investment)'!$C:$C,'[1]Deals (investment)'!$B:$B,$A860,'[1]Deals (investment)'!$V:$V,BD$1)</f>
        <v>#VALUE!</v>
      </c>
      <c r="BE860" s="17" t="e">
        <f>SUMIFS('[1]Deals (investment)'!$C:$C,'[1]Deals (investment)'!$B:$B,$A860,'[1]Deals (investment)'!$V:$V,BE$1)</f>
        <v>#VALUE!</v>
      </c>
      <c r="BF860" s="17" t="e">
        <f>SUMIFS('[1]Deals (investment)'!$C:$C,'[1]Deals (investment)'!$B:$B,$A860,'[1]Deals (investment)'!$V:$V,BF$1)</f>
        <v>#VALUE!</v>
      </c>
      <c r="BG860" s="17" t="e">
        <f>SUMIFS('[1]Deals (investment)'!$C:$C,'[1]Deals (investment)'!$B:$B,$A860,'[1]Deals (investment)'!$V:$V,BG$1)</f>
        <v>#VALUE!</v>
      </c>
      <c r="BH860" s="17" t="e">
        <f>SUMIFS('[1]Deals (investment)'!$C:$C,'[1]Deals (investment)'!$B:$B,$A860,'[1]Deals (investment)'!$V:$V,BH$1)</f>
        <v>#VALUE!</v>
      </c>
      <c r="BI860" s="17" t="e">
        <f>SUMIFS('[1]Deals (investment)'!$C:$C,'[1]Deals (investment)'!$B:$B,$A860,'[1]Deals (investment)'!$V:$V,BI$1)</f>
        <v>#VALUE!</v>
      </c>
      <c r="BJ860" s="17" t="e">
        <f>SUMIFS('[1]Deals (investment)'!$C:$C,'[1]Deals (investment)'!$B:$B,$A860,'[1]Deals (investment)'!$V:$V,BJ$1)</f>
        <v>#VALUE!</v>
      </c>
      <c r="BK860" s="17" t="e">
        <f>SUMIFS('[1]Deals (investment)'!$C:$C,'[1]Deals (investment)'!$B:$B,$A860,'[1]Deals (investment)'!$V:$V,BK$1)</f>
        <v>#VALUE!</v>
      </c>
      <c r="BL860" s="17" t="e">
        <f>SUMIFS('[1]Deals (investment)'!$C:$C,'[1]Deals (investment)'!$B:$B,$A860,'[1]Deals (investment)'!$V:$V,BL$1)</f>
        <v>#VALUE!</v>
      </c>
      <c r="BM860" s="17" t="e">
        <f>SUMIFS('[1]Deals (investment)'!$C:$C,'[1]Deals (investment)'!$B:$B,$A860,'[1]Deals (investment)'!$V:$V,BM$1)</f>
        <v>#VALUE!</v>
      </c>
      <c r="BN860" s="15"/>
      <c r="BO860" s="15"/>
      <c r="BP860" s="22"/>
      <c r="BQ860" s="15"/>
      <c r="BR860" s="15"/>
      <c r="BS860" s="15"/>
      <c r="BT860" s="15"/>
      <c r="BU860" s="15"/>
      <c r="BV860" s="15"/>
      <c r="BW860" s="15"/>
      <c r="BX860" s="15"/>
      <c r="BY860" s="15"/>
      <c r="BZ860" s="15"/>
      <c r="CA860" s="15"/>
      <c r="CB860" s="15"/>
      <c r="CC860" s="15"/>
      <c r="CD860" s="15" t="str">
        <f t="shared" ref="CD860:CD862" si="131">CONCATENATE(A860,B860,C860)</f>
        <v>Eclectics Grouppremium product ranges, high-quality music and entertainment, and a commitment to high service levels and standardsActive</v>
      </c>
      <c r="CE860" s="15"/>
      <c r="CF860" s="15"/>
      <c r="CG860" s="15"/>
      <c r="CH860" s="15"/>
      <c r="CI860" s="15"/>
      <c r="CJ860" s="15"/>
    </row>
    <row r="861" spans="1:88" ht="12.75">
      <c r="A861" s="15" t="s">
        <v>6069</v>
      </c>
      <c r="B861" s="15" t="s">
        <v>6070</v>
      </c>
      <c r="C861" s="15" t="s">
        <v>58</v>
      </c>
      <c r="D861" s="16">
        <v>2015</v>
      </c>
      <c r="E861" s="15" t="s">
        <v>1086</v>
      </c>
      <c r="F861" s="15"/>
      <c r="G861" s="15" t="s">
        <v>891</v>
      </c>
      <c r="H861" s="15"/>
      <c r="I861" s="15" t="s">
        <v>6071</v>
      </c>
      <c r="J861" s="15"/>
      <c r="K861" s="17" t="e">
        <f t="shared" si="105"/>
        <v>#VALUE!</v>
      </c>
      <c r="L861" s="15"/>
      <c r="M861" s="18" t="e">
        <f t="shared" si="95"/>
        <v>#VALUE!</v>
      </c>
      <c r="N861" s="15"/>
      <c r="O861" s="15"/>
      <c r="P861" s="15"/>
      <c r="Q861" s="24" t="e">
        <f ca="1">_xludf.MAXIFS('[1]Deals (investment)'!A:A,'[1]Deals (investment)'!B:B,A861)</f>
        <v>#NAME?</v>
      </c>
      <c r="R861" s="15" t="s">
        <v>375</v>
      </c>
      <c r="S861" s="19">
        <v>16000</v>
      </c>
      <c r="T861" s="15" t="s">
        <v>312</v>
      </c>
      <c r="U861" s="17" t="s">
        <v>312</v>
      </c>
      <c r="V861" s="15" t="s">
        <v>6072</v>
      </c>
      <c r="W861" s="15"/>
      <c r="X861" s="15" t="s">
        <v>158</v>
      </c>
      <c r="Y861" s="15" t="s">
        <v>6073</v>
      </c>
      <c r="AB861" s="20" t="s">
        <v>286</v>
      </c>
      <c r="AC861" s="21" t="s">
        <v>6074</v>
      </c>
      <c r="AD861" s="21" t="s">
        <v>6075</v>
      </c>
      <c r="AE861" s="21" t="s">
        <v>6076</v>
      </c>
      <c r="AF861" s="21" t="s">
        <v>6077</v>
      </c>
      <c r="AG861" s="22">
        <f t="shared" ca="1" si="130"/>
        <v>0.67741935483870963</v>
      </c>
      <c r="AH861" s="15" t="str">
        <f t="shared" si="126"/>
        <v/>
      </c>
      <c r="AI861" s="22" t="e">
        <f>VLOOKUP(A861,'[1]Deals (investment)'!$B$2:$Z$1497,1,FALSE)</f>
        <v>#N/A</v>
      </c>
      <c r="AJ861" s="22" t="e">
        <f>VLOOKUP(A861,'[1]Deals (investment)'!$B$2:$Z$870,15,FALSE)</f>
        <v>#N/A</v>
      </c>
      <c r="AK861" s="17" t="e">
        <f>VLOOKUP(A861,'[1]Deals (Exits)'!B:B,1,FALSE)</f>
        <v>#N/A</v>
      </c>
      <c r="AL861" s="23">
        <f>VLOOKUP(G861,[1]Lookups!$V$3:$Y$197,4,FALSE)</f>
        <v>0</v>
      </c>
      <c r="AM861" s="17" t="str">
        <f>VLOOKUP(X861,[1]Lookups!$B$3:$C$200,2,FALSE)</f>
        <v>Financial Services</v>
      </c>
      <c r="AN861" s="17" t="str">
        <f>VLOOKUP(R861,[1]Lookups!$H$3:$I$69,2,FALSE)</f>
        <v>2. Seed</v>
      </c>
      <c r="AO861" s="17" t="e">
        <f>VLOOKUP(T861,[1]Lookups!$H$3:$I$69,2,FALSE)</f>
        <v>#N/A</v>
      </c>
      <c r="AP861" s="17" t="str">
        <f>VLOOKUP(AN861,[1]Lookups!$N$3:$O$11,2,FALSE)</f>
        <v>Early</v>
      </c>
      <c r="AQ861" s="18" t="e">
        <f>COUNTIFS('[1]Deals (investment)'!$B:$B,$A861)</f>
        <v>#VALUE!</v>
      </c>
      <c r="AR861" s="18" t="e">
        <f>COUNTIFS('[1]Deals (investment)'!$B:$B,$A861,'[1]Deals (investment)'!$T:$T,$AW$1)+COUNTIFS('[1]Deals (investment)'!$B:$B,$A861,'[1]Deals (investment)'!$T:$T,$AX$1)+COUNTIFS('[1]Deals (investment)'!$B:$B,$A861,'[1]Deals (investment)'!$T:$T,$AY$1)</f>
        <v>#VALUE!</v>
      </c>
      <c r="AS861" s="17" t="e">
        <f>SUMIFS('[1]Deals (investment)'!$C:$C,'[1]Deals (investment)'!$B:$B,$A861)</f>
        <v>#VALUE!</v>
      </c>
      <c r="AT861" s="17" t="e">
        <f t="shared" si="106"/>
        <v>#VALUE!</v>
      </c>
      <c r="AU861" s="18" t="e">
        <f>COUNTIF('[1]Deals (Exits)'!$B:$B,A861)</f>
        <v>#VALUE!</v>
      </c>
      <c r="AV861" s="17" t="e">
        <f>SUMIFS('[1]Deals (investment)'!$C:$C,'[1]Deals (investment)'!$B:$B,$A861,'[1]Deals (investment)'!$T:$T,AV$1)</f>
        <v>#VALUE!</v>
      </c>
      <c r="AW861" s="17" t="e">
        <f>SUMIFS('[1]Deals (investment)'!$C:$C,'[1]Deals (investment)'!$B:$B,$A861,'[1]Deals (investment)'!$T:$T,AW$1)</f>
        <v>#VALUE!</v>
      </c>
      <c r="AX861" s="17" t="e">
        <f>SUMIFS('[1]Deals (investment)'!$C:$C,'[1]Deals (investment)'!$B:$B,$A861,'[1]Deals (investment)'!$T:$T,AX$1)</f>
        <v>#VALUE!</v>
      </c>
      <c r="AY861" s="17" t="e">
        <f>SUMIFS('[1]Deals (investment)'!$C:$C,'[1]Deals (investment)'!$B:$B,$A861,'[1]Deals (investment)'!$T:$T,AY$1)</f>
        <v>#VALUE!</v>
      </c>
      <c r="AZ861" s="17" t="e">
        <f>SUMIFS('[1]Deals (investment)'!$C:$C,'[1]Deals (investment)'!$B:$B,$A861,'[1]Deals (investment)'!$T:$T,AZ$1)</f>
        <v>#VALUE!</v>
      </c>
      <c r="BA861" s="17" t="e">
        <f>SUMIFS('[1]Deals (investment)'!$C:$C,'[1]Deals (investment)'!$B:$B,$A861,'[1]Deals (investment)'!$T:$T,BA$1)</f>
        <v>#VALUE!</v>
      </c>
      <c r="BB861" s="17" t="e">
        <f>SUMIFS('[1]Deals (investment)'!$C:$C,'[1]Deals (investment)'!$B:$B,$A861,'[1]Deals (investment)'!$T:$T,BB$1)</f>
        <v>#VALUE!</v>
      </c>
      <c r="BC861" s="17" t="e">
        <f>SUMIFS('[1]Deals (Exits)'!$C:$C,'[1]Deals (Exits)'!$B:$B,$A861)</f>
        <v>#VALUE!</v>
      </c>
      <c r="BD861" s="17" t="e">
        <f>SUMIFS('[1]Deals (investment)'!$C:$C,'[1]Deals (investment)'!$B:$B,$A861,'[1]Deals (investment)'!$V:$V,BD$1)</f>
        <v>#VALUE!</v>
      </c>
      <c r="BE861" s="17" t="e">
        <f>SUMIFS('[1]Deals (investment)'!$C:$C,'[1]Deals (investment)'!$B:$B,$A861,'[1]Deals (investment)'!$V:$V,BE$1)</f>
        <v>#VALUE!</v>
      </c>
      <c r="BF861" s="17" t="e">
        <f>SUMIFS('[1]Deals (investment)'!$C:$C,'[1]Deals (investment)'!$B:$B,$A861,'[1]Deals (investment)'!$V:$V,BF$1)</f>
        <v>#VALUE!</v>
      </c>
      <c r="BG861" s="17" t="e">
        <f>SUMIFS('[1]Deals (investment)'!$C:$C,'[1]Deals (investment)'!$B:$B,$A861,'[1]Deals (investment)'!$V:$V,BG$1)</f>
        <v>#VALUE!</v>
      </c>
      <c r="BH861" s="17" t="e">
        <f>SUMIFS('[1]Deals (investment)'!$C:$C,'[1]Deals (investment)'!$B:$B,$A861,'[1]Deals (investment)'!$V:$V,BH$1)</f>
        <v>#VALUE!</v>
      </c>
      <c r="BI861" s="17" t="e">
        <f>SUMIFS('[1]Deals (investment)'!$C:$C,'[1]Deals (investment)'!$B:$B,$A861,'[1]Deals (investment)'!$V:$V,BI$1)</f>
        <v>#VALUE!</v>
      </c>
      <c r="BJ861" s="17" t="e">
        <f>SUMIFS('[1]Deals (investment)'!$C:$C,'[1]Deals (investment)'!$B:$B,$A861,'[1]Deals (investment)'!$V:$V,BJ$1)</f>
        <v>#VALUE!</v>
      </c>
      <c r="BK861" s="17" t="e">
        <f>SUMIFS('[1]Deals (investment)'!$C:$C,'[1]Deals (investment)'!$B:$B,$A861,'[1]Deals (investment)'!$V:$V,BK$1)</f>
        <v>#VALUE!</v>
      </c>
      <c r="BL861" s="17" t="e">
        <f>SUMIFS('[1]Deals (investment)'!$C:$C,'[1]Deals (investment)'!$B:$B,$A861,'[1]Deals (investment)'!$V:$V,BL$1)</f>
        <v>#VALUE!</v>
      </c>
      <c r="BM861" s="17" t="e">
        <f>SUMIFS('[1]Deals (investment)'!$C:$C,'[1]Deals (investment)'!$B:$B,$A861,'[1]Deals (investment)'!$V:$V,BM$1)</f>
        <v>#VALUE!</v>
      </c>
      <c r="BN861" s="15"/>
      <c r="BO861" s="15"/>
      <c r="BP861" s="22"/>
      <c r="BQ861" s="15"/>
      <c r="BR861" s="15"/>
      <c r="BS861" s="15"/>
      <c r="BT861" s="15"/>
      <c r="BU861" s="15"/>
      <c r="BV861" s="15"/>
      <c r="BW861" s="15"/>
      <c r="BX861" s="15"/>
      <c r="BY861" s="15"/>
      <c r="BZ861" s="15"/>
      <c r="CA861" s="15"/>
      <c r="CB861" s="15"/>
      <c r="CC861" s="15"/>
      <c r="CD861" s="15" t="str">
        <f t="shared" si="131"/>
        <v>DusupayWe provide payments infrastructure that businesses use to accept and make payments in Africa.Active</v>
      </c>
      <c r="CE861" s="15"/>
      <c r="CF861" s="15"/>
      <c r="CG861" s="15"/>
      <c r="CH861" s="15"/>
      <c r="CI861" s="15"/>
      <c r="CJ861" s="15"/>
    </row>
    <row r="862" spans="1:88" ht="25.5">
      <c r="A862" s="15" t="s">
        <v>6078</v>
      </c>
      <c r="B862" s="54" t="s">
        <v>6079</v>
      </c>
      <c r="C862" s="15" t="s">
        <v>58</v>
      </c>
      <c r="D862" s="16">
        <v>2011</v>
      </c>
      <c r="E862" s="26" t="s">
        <v>6080</v>
      </c>
      <c r="F862" s="26"/>
      <c r="G862" s="26" t="s">
        <v>1701</v>
      </c>
      <c r="H862" s="26"/>
      <c r="I862" s="15" t="s">
        <v>61</v>
      </c>
      <c r="J862" s="26"/>
      <c r="K862" s="17" t="e">
        <f t="shared" si="105"/>
        <v>#VALUE!</v>
      </c>
      <c r="L862" s="15"/>
      <c r="M862" s="18" t="e">
        <f t="shared" si="95"/>
        <v>#VALUE!</v>
      </c>
      <c r="N862" s="15"/>
      <c r="O862" s="15"/>
      <c r="P862" s="15"/>
      <c r="Q862" s="15"/>
      <c r="R862" s="15"/>
      <c r="S862" s="19"/>
      <c r="T862" s="15"/>
      <c r="U862" s="17"/>
      <c r="V862" s="15" t="s">
        <v>6081</v>
      </c>
      <c r="W862" s="15">
        <v>0</v>
      </c>
      <c r="X862" s="15" t="s">
        <v>4025</v>
      </c>
      <c r="Y862" s="15" t="s">
        <v>6082</v>
      </c>
      <c r="AB862" s="20"/>
      <c r="AC862" s="27" t="s">
        <v>6083</v>
      </c>
      <c r="AD862" s="15"/>
      <c r="AE862" s="27" t="s">
        <v>6084</v>
      </c>
      <c r="AF862" s="15"/>
      <c r="AG862" s="22">
        <f t="shared" si="130"/>
        <v>0.45161290322580644</v>
      </c>
      <c r="AH862" s="15" t="str">
        <f t="shared" si="126"/>
        <v/>
      </c>
      <c r="AI862" s="22" t="e">
        <f>VLOOKUP(A862,'[1]Deals (investment)'!$B$2:$Z$1497,1,FALSE)</f>
        <v>#N/A</v>
      </c>
      <c r="AJ862" s="22" t="e">
        <f>VLOOKUP(A862,'[1]Deals (investment)'!$B$2:$Z$870,15,FALSE)</f>
        <v>#N/A</v>
      </c>
      <c r="AK862" s="17" t="e">
        <f>VLOOKUP(A862,'[1]Deals (Exits)'!B:B,1,FALSE)</f>
        <v>#N/A</v>
      </c>
      <c r="AL862" s="23" t="e">
        <f>VLOOKUP(G862,[1]Lookups!$V$3:$Y$197,4,FALSE)</f>
        <v>#N/A</v>
      </c>
      <c r="AM862" s="17" t="str">
        <f>VLOOKUP(X862,[1]Lookups!$B$3:$C$200,2,FALSE)</f>
        <v>Financial Services</v>
      </c>
      <c r="AN862" s="17" t="e">
        <f>VLOOKUP(R862,[1]Lookups!$H$3:$I$69,2,FALSE)</f>
        <v>#N/A</v>
      </c>
      <c r="AO862" s="17" t="e">
        <f>VLOOKUP(T862,[1]Lookups!$H$3:$I$69,2,FALSE)</f>
        <v>#N/A</v>
      </c>
      <c r="AP862" s="17" t="e">
        <f>VLOOKUP(AN862,[1]Lookups!$N$3:$O$11,2,FALSE)</f>
        <v>#N/A</v>
      </c>
      <c r="AQ862" s="18" t="e">
        <f>COUNTIFS('[1]Deals (investment)'!$B:$B,$A862)</f>
        <v>#VALUE!</v>
      </c>
      <c r="AR862" s="18" t="e">
        <f>COUNTIFS('[1]Deals (investment)'!$B:$B,$A862,'[1]Deals (investment)'!$T:$T,$AW$1)+COUNTIFS('[1]Deals (investment)'!$B:$B,$A862,'[1]Deals (investment)'!$T:$T,$AX$1)+COUNTIFS('[1]Deals (investment)'!$B:$B,$A862,'[1]Deals (investment)'!$T:$T,$AY$1)</f>
        <v>#VALUE!</v>
      </c>
      <c r="AS862" s="17" t="e">
        <f>SUMIFS('[1]Deals (investment)'!$C:$C,'[1]Deals (investment)'!$B:$B,$A862)</f>
        <v>#VALUE!</v>
      </c>
      <c r="AT862" s="17" t="e">
        <f t="shared" si="106"/>
        <v>#VALUE!</v>
      </c>
      <c r="AU862" s="18" t="e">
        <f>COUNTIF('[1]Deals (Exits)'!$B:$B,A862)</f>
        <v>#VALUE!</v>
      </c>
      <c r="AV862" s="17" t="e">
        <f>SUMIFS('[1]Deals (investment)'!$C:$C,'[1]Deals (investment)'!$B:$B,$A862,'[1]Deals (investment)'!$T:$T,AV$1)</f>
        <v>#VALUE!</v>
      </c>
      <c r="AW862" s="17" t="e">
        <f>SUMIFS('[1]Deals (investment)'!$C:$C,'[1]Deals (investment)'!$B:$B,$A862,'[1]Deals (investment)'!$T:$T,AW$1)</f>
        <v>#VALUE!</v>
      </c>
      <c r="AX862" s="17" t="e">
        <f>SUMIFS('[1]Deals (investment)'!$C:$C,'[1]Deals (investment)'!$B:$B,$A862,'[1]Deals (investment)'!$T:$T,AX$1)</f>
        <v>#VALUE!</v>
      </c>
      <c r="AY862" s="17" t="e">
        <f>SUMIFS('[1]Deals (investment)'!$C:$C,'[1]Deals (investment)'!$B:$B,$A862,'[1]Deals (investment)'!$T:$T,AY$1)</f>
        <v>#VALUE!</v>
      </c>
      <c r="AZ862" s="17" t="e">
        <f>SUMIFS('[1]Deals (investment)'!$C:$C,'[1]Deals (investment)'!$B:$B,$A862,'[1]Deals (investment)'!$T:$T,AZ$1)</f>
        <v>#VALUE!</v>
      </c>
      <c r="BA862" s="17" t="e">
        <f>SUMIFS('[1]Deals (investment)'!$C:$C,'[1]Deals (investment)'!$B:$B,$A862,'[1]Deals (investment)'!$T:$T,BA$1)</f>
        <v>#VALUE!</v>
      </c>
      <c r="BB862" s="17" t="e">
        <f>SUMIFS('[1]Deals (investment)'!$C:$C,'[1]Deals (investment)'!$B:$B,$A862,'[1]Deals (investment)'!$T:$T,BB$1)</f>
        <v>#VALUE!</v>
      </c>
      <c r="BC862" s="17" t="e">
        <f>SUMIFS('[1]Deals (Exits)'!$C:$C,'[1]Deals (Exits)'!$B:$B,$A862)</f>
        <v>#VALUE!</v>
      </c>
      <c r="BD862" s="17" t="e">
        <f>SUMIFS('[1]Deals (investment)'!$C:$C,'[1]Deals (investment)'!$B:$B,$A862,'[1]Deals (investment)'!$V:$V,BD$1)</f>
        <v>#VALUE!</v>
      </c>
      <c r="BE862" s="17" t="e">
        <f>SUMIFS('[1]Deals (investment)'!$C:$C,'[1]Deals (investment)'!$B:$B,$A862,'[1]Deals (investment)'!$V:$V,BE$1)</f>
        <v>#VALUE!</v>
      </c>
      <c r="BF862" s="17" t="e">
        <f>SUMIFS('[1]Deals (investment)'!$C:$C,'[1]Deals (investment)'!$B:$B,$A862,'[1]Deals (investment)'!$V:$V,BF$1)</f>
        <v>#VALUE!</v>
      </c>
      <c r="BG862" s="17" t="e">
        <f>SUMIFS('[1]Deals (investment)'!$C:$C,'[1]Deals (investment)'!$B:$B,$A862,'[1]Deals (investment)'!$V:$V,BG$1)</f>
        <v>#VALUE!</v>
      </c>
      <c r="BH862" s="17" t="e">
        <f>SUMIFS('[1]Deals (investment)'!$C:$C,'[1]Deals (investment)'!$B:$B,$A862,'[1]Deals (investment)'!$V:$V,BH$1)</f>
        <v>#VALUE!</v>
      </c>
      <c r="BI862" s="17" t="e">
        <f>SUMIFS('[1]Deals (investment)'!$C:$C,'[1]Deals (investment)'!$B:$B,$A862,'[1]Deals (investment)'!$V:$V,BI$1)</f>
        <v>#VALUE!</v>
      </c>
      <c r="BJ862" s="17" t="e">
        <f>SUMIFS('[1]Deals (investment)'!$C:$C,'[1]Deals (investment)'!$B:$B,$A862,'[1]Deals (investment)'!$V:$V,BJ$1)</f>
        <v>#VALUE!</v>
      </c>
      <c r="BK862" s="17" t="e">
        <f>SUMIFS('[1]Deals (investment)'!$C:$C,'[1]Deals (investment)'!$B:$B,$A862,'[1]Deals (investment)'!$V:$V,BK$1)</f>
        <v>#VALUE!</v>
      </c>
      <c r="BL862" s="17" t="e">
        <f>SUMIFS('[1]Deals (investment)'!$C:$C,'[1]Deals (investment)'!$B:$B,$A862,'[1]Deals (investment)'!$V:$V,BL$1)</f>
        <v>#VALUE!</v>
      </c>
      <c r="BM862" s="17" t="e">
        <f>SUMIFS('[1]Deals (investment)'!$C:$C,'[1]Deals (investment)'!$B:$B,$A862,'[1]Deals (investment)'!$V:$V,BM$1)</f>
        <v>#VALUE!</v>
      </c>
      <c r="BN862" s="15"/>
      <c r="BO862" s="15"/>
      <c r="BP862" s="22"/>
      <c r="BQ862" s="15"/>
      <c r="BR862" s="15"/>
      <c r="BS862" s="15"/>
      <c r="BT862" s="15"/>
      <c r="BU862" s="15"/>
      <c r="BV862" s="15"/>
      <c r="BW862" s="15"/>
      <c r="BX862" s="15"/>
      <c r="BY862" s="15"/>
      <c r="BZ862" s="15"/>
      <c r="CA862" s="15"/>
      <c r="CB862" s="15"/>
      <c r="CC862" s="15"/>
      <c r="CD862" s="15" t="str">
        <f t="shared" si="131"/>
        <v>FriendsVowFriendsvow is the Internet Bank of Credit, connecting people with financial credit online.Active</v>
      </c>
      <c r="CE862" s="15"/>
      <c r="CF862" s="15"/>
      <c r="CG862" s="15"/>
      <c r="CH862" s="15"/>
      <c r="CI862" s="15"/>
      <c r="CJ862" s="15"/>
    </row>
    <row r="863" spans="1:88" ht="12.75">
      <c r="A863" s="15" t="s">
        <v>6085</v>
      </c>
      <c r="B863" s="15"/>
      <c r="C863" s="15"/>
      <c r="D863" s="16"/>
      <c r="E863" s="15"/>
      <c r="F863" s="15"/>
      <c r="G863" s="15" t="s">
        <v>6086</v>
      </c>
      <c r="H863" s="15"/>
      <c r="I863" s="15" t="s">
        <v>6086</v>
      </c>
      <c r="J863" s="15"/>
      <c r="K863" s="17" t="e">
        <f t="shared" si="105"/>
        <v>#VALUE!</v>
      </c>
      <c r="L863" s="15"/>
      <c r="M863" s="18" t="e">
        <f t="shared" si="95"/>
        <v>#VALUE!</v>
      </c>
      <c r="N863" s="15"/>
      <c r="O863" s="15"/>
      <c r="P863" s="15"/>
      <c r="Q863" s="24" t="e">
        <f ca="1">_xludf.MAXIFS('[1]Deals (investment)'!A:A,'[1]Deals (investment)'!B:B,A863)</f>
        <v>#NAME?</v>
      </c>
      <c r="R863" s="15"/>
      <c r="S863" s="19"/>
      <c r="T863" s="15"/>
      <c r="U863" s="17"/>
      <c r="V863" s="15"/>
      <c r="W863" s="15"/>
      <c r="X863" s="15" t="s">
        <v>1072</v>
      </c>
      <c r="Y863" s="15"/>
      <c r="AB863" s="20"/>
      <c r="AC863" s="15"/>
      <c r="AD863" s="15"/>
      <c r="AE863" s="15"/>
      <c r="AF863" s="15"/>
      <c r="AG863" s="22">
        <f t="shared" ca="1" si="130"/>
        <v>0.19354838709677419</v>
      </c>
      <c r="AH863" s="15" t="str">
        <f t="shared" si="126"/>
        <v/>
      </c>
      <c r="AI863" s="22" t="e">
        <f>VLOOKUP(A863,'[1]Deals (investment)'!$B$2:$Z$1497,1,FALSE)</f>
        <v>#N/A</v>
      </c>
      <c r="AJ863" s="22" t="e">
        <f>VLOOKUP(A863,'[1]Deals (investment)'!$B$2:$Z$870,15,FALSE)</f>
        <v>#N/A</v>
      </c>
      <c r="AK863" s="17" t="e">
        <f>VLOOKUP(A863,'[1]Deals (Exits)'!B:B,1,FALSE)</f>
        <v>#N/A</v>
      </c>
      <c r="AL863" s="23" t="e">
        <f>VLOOKUP(G863,[1]Lookups!$V$3:$Y$197,4,FALSE)</f>
        <v>#N/A</v>
      </c>
      <c r="AM863" s="17" t="str">
        <f>VLOOKUP(X863,[1]Lookups!$B$3:$C$200,2,FALSE)</f>
        <v>Construction &amp; Real Estate</v>
      </c>
      <c r="AN863" s="17" t="e">
        <f>VLOOKUP(R863,[1]Lookups!$H$3:$I$69,2,FALSE)</f>
        <v>#N/A</v>
      </c>
      <c r="AO863" s="17" t="e">
        <f>VLOOKUP(T863,[1]Lookups!$H$3:$I$69,2,FALSE)</f>
        <v>#N/A</v>
      </c>
      <c r="AP863" s="17" t="e">
        <f>VLOOKUP(AN863,[1]Lookups!$N$3:$O$11,2,FALSE)</f>
        <v>#N/A</v>
      </c>
      <c r="AQ863" s="18" t="e">
        <f>COUNTIFS('[1]Deals (investment)'!$B:$B,$A863)</f>
        <v>#VALUE!</v>
      </c>
      <c r="AR863" s="18" t="e">
        <f>COUNTIFS('[1]Deals (investment)'!$B:$B,$A863,'[1]Deals (investment)'!$T:$T,$AW$1)+COUNTIFS('[1]Deals (investment)'!$B:$B,$A863,'[1]Deals (investment)'!$T:$T,$AX$1)+COUNTIFS('[1]Deals (investment)'!$B:$B,$A863,'[1]Deals (investment)'!$T:$T,$AY$1)</f>
        <v>#VALUE!</v>
      </c>
      <c r="AS863" s="17" t="e">
        <f>SUMIFS('[1]Deals (investment)'!$C:$C,'[1]Deals (investment)'!$B:$B,$A863)</f>
        <v>#VALUE!</v>
      </c>
      <c r="AT863" s="17" t="e">
        <f t="shared" si="106"/>
        <v>#VALUE!</v>
      </c>
      <c r="AU863" s="18" t="e">
        <f>COUNTIF('[1]Deals (Exits)'!$B:$B,A863)</f>
        <v>#VALUE!</v>
      </c>
      <c r="AV863" s="17" t="e">
        <f>SUMIFS('[1]Deals (investment)'!$C:$C,'[1]Deals (investment)'!$B:$B,$A863,'[1]Deals (investment)'!$T:$T,AV$1)</f>
        <v>#VALUE!</v>
      </c>
      <c r="AW863" s="17" t="e">
        <f>SUMIFS('[1]Deals (investment)'!$C:$C,'[1]Deals (investment)'!$B:$B,$A863,'[1]Deals (investment)'!$T:$T,AW$1)</f>
        <v>#VALUE!</v>
      </c>
      <c r="AX863" s="17" t="e">
        <f>SUMIFS('[1]Deals (investment)'!$C:$C,'[1]Deals (investment)'!$B:$B,$A863,'[1]Deals (investment)'!$T:$T,AX$1)</f>
        <v>#VALUE!</v>
      </c>
      <c r="AY863" s="17" t="e">
        <f>SUMIFS('[1]Deals (investment)'!$C:$C,'[1]Deals (investment)'!$B:$B,$A863,'[1]Deals (investment)'!$T:$T,AY$1)</f>
        <v>#VALUE!</v>
      </c>
      <c r="AZ863" s="17" t="e">
        <f>SUMIFS('[1]Deals (investment)'!$C:$C,'[1]Deals (investment)'!$B:$B,$A863,'[1]Deals (investment)'!$T:$T,AZ$1)</f>
        <v>#VALUE!</v>
      </c>
      <c r="BA863" s="17" t="e">
        <f>SUMIFS('[1]Deals (investment)'!$C:$C,'[1]Deals (investment)'!$B:$B,$A863,'[1]Deals (investment)'!$T:$T,BA$1)</f>
        <v>#VALUE!</v>
      </c>
      <c r="BB863" s="17" t="e">
        <f>SUMIFS('[1]Deals (investment)'!$C:$C,'[1]Deals (investment)'!$B:$B,$A863,'[1]Deals (investment)'!$T:$T,BB$1)</f>
        <v>#VALUE!</v>
      </c>
      <c r="BC863" s="17" t="e">
        <f>SUMIFS('[1]Deals (Exits)'!$C:$C,'[1]Deals (Exits)'!$B:$B,$A863)</f>
        <v>#VALUE!</v>
      </c>
      <c r="BD863" s="17" t="e">
        <f>SUMIFS('[1]Deals (investment)'!$C:$C,'[1]Deals (investment)'!$B:$B,$A863,'[1]Deals (investment)'!$V:$V,BD$1)</f>
        <v>#VALUE!</v>
      </c>
      <c r="BE863" s="17" t="e">
        <f>SUMIFS('[1]Deals (investment)'!$C:$C,'[1]Deals (investment)'!$B:$B,$A863,'[1]Deals (investment)'!$V:$V,BE$1)</f>
        <v>#VALUE!</v>
      </c>
      <c r="BF863" s="17" t="e">
        <f>SUMIFS('[1]Deals (investment)'!$C:$C,'[1]Deals (investment)'!$B:$B,$A863,'[1]Deals (investment)'!$V:$V,BF$1)</f>
        <v>#VALUE!</v>
      </c>
      <c r="BG863" s="17" t="e">
        <f>SUMIFS('[1]Deals (investment)'!$C:$C,'[1]Deals (investment)'!$B:$B,$A863,'[1]Deals (investment)'!$V:$V,BG$1)</f>
        <v>#VALUE!</v>
      </c>
      <c r="BH863" s="17" t="e">
        <f>SUMIFS('[1]Deals (investment)'!$C:$C,'[1]Deals (investment)'!$B:$B,$A863,'[1]Deals (investment)'!$V:$V,BH$1)</f>
        <v>#VALUE!</v>
      </c>
      <c r="BI863" s="17" t="e">
        <f>SUMIFS('[1]Deals (investment)'!$C:$C,'[1]Deals (investment)'!$B:$B,$A863,'[1]Deals (investment)'!$V:$V,BI$1)</f>
        <v>#VALUE!</v>
      </c>
      <c r="BJ863" s="17" t="e">
        <f>SUMIFS('[1]Deals (investment)'!$C:$C,'[1]Deals (investment)'!$B:$B,$A863,'[1]Deals (investment)'!$V:$V,BJ$1)</f>
        <v>#VALUE!</v>
      </c>
      <c r="BK863" s="17" t="e">
        <f>SUMIFS('[1]Deals (investment)'!$C:$C,'[1]Deals (investment)'!$B:$B,$A863,'[1]Deals (investment)'!$V:$V,BK$1)</f>
        <v>#VALUE!</v>
      </c>
      <c r="BL863" s="17" t="e">
        <f>SUMIFS('[1]Deals (investment)'!$C:$C,'[1]Deals (investment)'!$B:$B,$A863,'[1]Deals (investment)'!$V:$V,BL$1)</f>
        <v>#VALUE!</v>
      </c>
      <c r="BM863" s="17" t="e">
        <f>SUMIFS('[1]Deals (investment)'!$C:$C,'[1]Deals (investment)'!$B:$B,$A863,'[1]Deals (investment)'!$V:$V,BM$1)</f>
        <v>#VALUE!</v>
      </c>
      <c r="BN863" s="15"/>
      <c r="BO863" s="15"/>
      <c r="BP863" s="22"/>
      <c r="BQ863" s="15"/>
      <c r="BR863" s="15"/>
      <c r="BS863" s="15"/>
      <c r="BT863" s="15"/>
      <c r="BU863" s="15"/>
      <c r="BV863" s="15"/>
      <c r="BW863" s="15"/>
      <c r="BX863" s="15"/>
      <c r="BY863" s="15"/>
      <c r="BZ863" s="15"/>
      <c r="CA863" s="15"/>
      <c r="CB863" s="15"/>
      <c r="CC863" s="15"/>
      <c r="CD863" s="15"/>
      <c r="CE863" s="15"/>
      <c r="CF863" s="15"/>
      <c r="CG863" s="15"/>
      <c r="CH863" s="15"/>
      <c r="CI863" s="15"/>
      <c r="CJ863" s="15"/>
    </row>
    <row r="864" spans="1:88" ht="12.75">
      <c r="A864" s="15" t="s">
        <v>6087</v>
      </c>
      <c r="B864" s="15" t="s">
        <v>6088</v>
      </c>
      <c r="C864" s="15" t="s">
        <v>58</v>
      </c>
      <c r="D864" s="16">
        <v>1994</v>
      </c>
      <c r="E864" s="15" t="s">
        <v>6089</v>
      </c>
      <c r="F864" s="15"/>
      <c r="G864" s="15"/>
      <c r="H864" s="15"/>
      <c r="I864" s="15"/>
      <c r="J864" s="15"/>
      <c r="K864" s="17" t="e">
        <f t="shared" si="105"/>
        <v>#VALUE!</v>
      </c>
      <c r="L864" s="15"/>
      <c r="M864" s="18" t="e">
        <f t="shared" si="95"/>
        <v>#VALUE!</v>
      </c>
      <c r="N864" s="15"/>
      <c r="O864" s="15"/>
      <c r="P864" s="15"/>
      <c r="Q864" s="15"/>
      <c r="R864" s="15"/>
      <c r="S864" s="19"/>
      <c r="T864" s="15"/>
      <c r="U864" s="17"/>
      <c r="V864" s="15" t="s">
        <v>6090</v>
      </c>
      <c r="W864" s="15"/>
      <c r="X864" s="15" t="s">
        <v>107</v>
      </c>
      <c r="Y864" s="15"/>
      <c r="AB864" s="20"/>
      <c r="AC864" s="21" t="s">
        <v>6091</v>
      </c>
      <c r="AD864" s="21" t="s">
        <v>6092</v>
      </c>
      <c r="AE864" s="21" t="s">
        <v>6093</v>
      </c>
      <c r="AF864" s="21" t="s">
        <v>6094</v>
      </c>
      <c r="AG864" s="22">
        <f t="shared" si="130"/>
        <v>0.38709677419354838</v>
      </c>
      <c r="AH864" s="15" t="str">
        <f t="shared" si="126"/>
        <v/>
      </c>
      <c r="AI864" s="22" t="e">
        <f>VLOOKUP(A864,'[1]Deals (investment)'!$B$2:$Z$1497,1,FALSE)</f>
        <v>#N/A</v>
      </c>
      <c r="AJ864" s="22" t="e">
        <f>VLOOKUP(A864,'[1]Deals (investment)'!$B$2:$Z$870,15,FALSE)</f>
        <v>#N/A</v>
      </c>
      <c r="AK864" s="17" t="e">
        <f>VLOOKUP(A864,'[1]Deals (Exits)'!B:B,1,FALSE)</f>
        <v>#N/A</v>
      </c>
      <c r="AL864" s="23" t="e">
        <f>VLOOKUP(G864,[1]Lookups!$V$3:$Y$197,4,FALSE)</f>
        <v>#N/A</v>
      </c>
      <c r="AM864" s="17" t="str">
        <f>VLOOKUP(X864,[1]Lookups!$B$3:$C$200,2,FALSE)</f>
        <v>Energy &amp; Resources</v>
      </c>
      <c r="AN864" s="17" t="e">
        <f>VLOOKUP(R864,[1]Lookups!$H$3:$I$69,2,FALSE)</f>
        <v>#N/A</v>
      </c>
      <c r="AO864" s="17" t="e">
        <f>VLOOKUP(T864,[1]Lookups!$H$3:$I$69,2,FALSE)</f>
        <v>#N/A</v>
      </c>
      <c r="AP864" s="17" t="e">
        <f>VLOOKUP(AN864,[1]Lookups!$N$3:$O$11,2,FALSE)</f>
        <v>#N/A</v>
      </c>
      <c r="AQ864" s="18" t="e">
        <f>COUNTIFS('[1]Deals (investment)'!$B:$B,$A864)</f>
        <v>#VALUE!</v>
      </c>
      <c r="AR864" s="18" t="e">
        <f>COUNTIFS('[1]Deals (investment)'!$B:$B,$A864,'[1]Deals (investment)'!$T:$T,$AW$1)+COUNTIFS('[1]Deals (investment)'!$B:$B,$A864,'[1]Deals (investment)'!$T:$T,$AX$1)+COUNTIFS('[1]Deals (investment)'!$B:$B,$A864,'[1]Deals (investment)'!$T:$T,$AY$1)</f>
        <v>#VALUE!</v>
      </c>
      <c r="AS864" s="17" t="e">
        <f>SUMIFS('[1]Deals (investment)'!$C:$C,'[1]Deals (investment)'!$B:$B,$A864)</f>
        <v>#VALUE!</v>
      </c>
      <c r="AT864" s="17" t="e">
        <f t="shared" si="106"/>
        <v>#VALUE!</v>
      </c>
      <c r="AU864" s="18" t="e">
        <f>COUNTIF('[1]Deals (Exits)'!$B:$B,A864)</f>
        <v>#VALUE!</v>
      </c>
      <c r="AV864" s="17" t="e">
        <f>SUMIFS('[1]Deals (investment)'!$C:$C,'[1]Deals (investment)'!$B:$B,$A864,'[1]Deals (investment)'!$T:$T,AV$1)</f>
        <v>#VALUE!</v>
      </c>
      <c r="AW864" s="17" t="e">
        <f>SUMIFS('[1]Deals (investment)'!$C:$C,'[1]Deals (investment)'!$B:$B,$A864,'[1]Deals (investment)'!$T:$T,AW$1)</f>
        <v>#VALUE!</v>
      </c>
      <c r="AX864" s="17" t="e">
        <f>SUMIFS('[1]Deals (investment)'!$C:$C,'[1]Deals (investment)'!$B:$B,$A864,'[1]Deals (investment)'!$T:$T,AX$1)</f>
        <v>#VALUE!</v>
      </c>
      <c r="AY864" s="17" t="e">
        <f>SUMIFS('[1]Deals (investment)'!$C:$C,'[1]Deals (investment)'!$B:$B,$A864,'[1]Deals (investment)'!$T:$T,AY$1)</f>
        <v>#VALUE!</v>
      </c>
      <c r="AZ864" s="17" t="e">
        <f>SUMIFS('[1]Deals (investment)'!$C:$C,'[1]Deals (investment)'!$B:$B,$A864,'[1]Deals (investment)'!$T:$T,AZ$1)</f>
        <v>#VALUE!</v>
      </c>
      <c r="BA864" s="17" t="e">
        <f>SUMIFS('[1]Deals (investment)'!$C:$C,'[1]Deals (investment)'!$B:$B,$A864,'[1]Deals (investment)'!$T:$T,BA$1)</f>
        <v>#VALUE!</v>
      </c>
      <c r="BB864" s="17" t="e">
        <f>SUMIFS('[1]Deals (investment)'!$C:$C,'[1]Deals (investment)'!$B:$B,$A864,'[1]Deals (investment)'!$T:$T,BB$1)</f>
        <v>#VALUE!</v>
      </c>
      <c r="BC864" s="17" t="e">
        <f>SUMIFS('[1]Deals (Exits)'!$C:$C,'[1]Deals (Exits)'!$B:$B,$A864)</f>
        <v>#VALUE!</v>
      </c>
      <c r="BD864" s="17" t="e">
        <f>SUMIFS('[1]Deals (investment)'!$C:$C,'[1]Deals (investment)'!$B:$B,$A864,'[1]Deals (investment)'!$V:$V,BD$1)</f>
        <v>#VALUE!</v>
      </c>
      <c r="BE864" s="17" t="e">
        <f>SUMIFS('[1]Deals (investment)'!$C:$C,'[1]Deals (investment)'!$B:$B,$A864,'[1]Deals (investment)'!$V:$V,BE$1)</f>
        <v>#VALUE!</v>
      </c>
      <c r="BF864" s="17" t="e">
        <f>SUMIFS('[1]Deals (investment)'!$C:$C,'[1]Deals (investment)'!$B:$B,$A864,'[1]Deals (investment)'!$V:$V,BF$1)</f>
        <v>#VALUE!</v>
      </c>
      <c r="BG864" s="17" t="e">
        <f>SUMIFS('[1]Deals (investment)'!$C:$C,'[1]Deals (investment)'!$B:$B,$A864,'[1]Deals (investment)'!$V:$V,BG$1)</f>
        <v>#VALUE!</v>
      </c>
      <c r="BH864" s="17" t="e">
        <f>SUMIFS('[1]Deals (investment)'!$C:$C,'[1]Deals (investment)'!$B:$B,$A864,'[1]Deals (investment)'!$V:$V,BH$1)</f>
        <v>#VALUE!</v>
      </c>
      <c r="BI864" s="17" t="e">
        <f>SUMIFS('[1]Deals (investment)'!$C:$C,'[1]Deals (investment)'!$B:$B,$A864,'[1]Deals (investment)'!$V:$V,BI$1)</f>
        <v>#VALUE!</v>
      </c>
      <c r="BJ864" s="17" t="e">
        <f>SUMIFS('[1]Deals (investment)'!$C:$C,'[1]Deals (investment)'!$B:$B,$A864,'[1]Deals (investment)'!$V:$V,BJ$1)</f>
        <v>#VALUE!</v>
      </c>
      <c r="BK864" s="17" t="e">
        <f>SUMIFS('[1]Deals (investment)'!$C:$C,'[1]Deals (investment)'!$B:$B,$A864,'[1]Deals (investment)'!$V:$V,BK$1)</f>
        <v>#VALUE!</v>
      </c>
      <c r="BL864" s="17" t="e">
        <f>SUMIFS('[1]Deals (investment)'!$C:$C,'[1]Deals (investment)'!$B:$B,$A864,'[1]Deals (investment)'!$V:$V,BL$1)</f>
        <v>#VALUE!</v>
      </c>
      <c r="BM864" s="17" t="e">
        <f>SUMIFS('[1]Deals (investment)'!$C:$C,'[1]Deals (investment)'!$B:$B,$A864,'[1]Deals (investment)'!$V:$V,BM$1)</f>
        <v>#VALUE!</v>
      </c>
      <c r="BN864" s="15"/>
      <c r="BO864" s="15"/>
      <c r="BP864" s="22"/>
      <c r="BQ864" s="15"/>
      <c r="BR864" s="15"/>
      <c r="BS864" s="15"/>
      <c r="BT864" s="15"/>
      <c r="BU864" s="15"/>
      <c r="BV864" s="15"/>
      <c r="BW864" s="15"/>
      <c r="BX864" s="15"/>
      <c r="BY864" s="15"/>
      <c r="BZ864" s="15"/>
      <c r="CA864" s="15"/>
      <c r="CB864" s="15"/>
      <c r="CC864" s="15"/>
      <c r="CD864" s="15"/>
      <c r="CE864" s="15"/>
      <c r="CF864" s="15"/>
      <c r="CG864" s="15"/>
      <c r="CH864" s="15"/>
      <c r="CI864" s="15"/>
      <c r="CJ864" s="15"/>
    </row>
    <row r="865" spans="1:88" ht="12.75">
      <c r="A865" s="15" t="s">
        <v>6095</v>
      </c>
      <c r="B865" s="15" t="s">
        <v>6096</v>
      </c>
      <c r="C865" s="15" t="s">
        <v>58</v>
      </c>
      <c r="D865" s="16">
        <v>2014</v>
      </c>
      <c r="E865" s="15" t="s">
        <v>6097</v>
      </c>
      <c r="F865" s="15"/>
      <c r="G865" s="15"/>
      <c r="H865" s="15"/>
      <c r="I865" s="15"/>
      <c r="J865" s="15"/>
      <c r="K865" s="17" t="e">
        <f t="shared" si="105"/>
        <v>#VALUE!</v>
      </c>
      <c r="L865" s="15"/>
      <c r="M865" s="18" t="e">
        <f t="shared" si="95"/>
        <v>#VALUE!</v>
      </c>
      <c r="N865" s="15"/>
      <c r="O865" s="15"/>
      <c r="P865" s="15"/>
      <c r="Q865" s="15"/>
      <c r="R865" s="15"/>
      <c r="S865" s="19"/>
      <c r="T865" s="15"/>
      <c r="U865" s="17"/>
      <c r="V865" s="15"/>
      <c r="W865" s="15"/>
      <c r="X865" s="15" t="s">
        <v>191</v>
      </c>
      <c r="Y865" s="15" t="s">
        <v>6098</v>
      </c>
      <c r="AB865" s="20"/>
      <c r="AC865" s="21" t="s">
        <v>6099</v>
      </c>
      <c r="AD865" s="21" t="s">
        <v>6100</v>
      </c>
      <c r="AE865" s="15"/>
      <c r="AF865" s="15"/>
      <c r="AG865" s="22">
        <f t="shared" si="130"/>
        <v>0.32258064516129031</v>
      </c>
      <c r="AH865" s="15" t="e">
        <f t="shared" si="126"/>
        <v>#VALUE!</v>
      </c>
      <c r="AI865" s="22" t="e">
        <f>VLOOKUP(A865,'[1]Deals (investment)'!$B$2:$Z$1497,1,FALSE)</f>
        <v>#N/A</v>
      </c>
      <c r="AJ865" s="22" t="e">
        <f>VLOOKUP(A865,'[1]Deals (investment)'!$B$2:$Z$870,15,FALSE)</f>
        <v>#N/A</v>
      </c>
      <c r="AK865" s="17" t="e">
        <f>VLOOKUP(A865,'[1]Deals (Exits)'!B:B,1,FALSE)</f>
        <v>#N/A</v>
      </c>
      <c r="AL865" s="23" t="e">
        <f>VLOOKUP(G865,[1]Lookups!$V$3:$Y$197,4,FALSE)</f>
        <v>#N/A</v>
      </c>
      <c r="AM865" s="17" t="str">
        <f>VLOOKUP(X865,[1]Lookups!$B$3:$C$200,2,FALSE)</f>
        <v>Education</v>
      </c>
      <c r="AN865" s="17" t="e">
        <f>VLOOKUP(R865,[1]Lookups!$H$3:$I$69,2,FALSE)</f>
        <v>#N/A</v>
      </c>
      <c r="AO865" s="17" t="e">
        <f>VLOOKUP(T865,[1]Lookups!$H$3:$I$69,2,FALSE)</f>
        <v>#N/A</v>
      </c>
      <c r="AP865" s="17" t="e">
        <f>VLOOKUP(AN865,[1]Lookups!$N$3:$O$11,2,FALSE)</f>
        <v>#N/A</v>
      </c>
      <c r="AQ865" s="18" t="e">
        <f>COUNTIFS('[1]Deals (investment)'!$B:$B,$A865)</f>
        <v>#VALUE!</v>
      </c>
      <c r="AR865" s="18" t="e">
        <f>COUNTIFS('[1]Deals (investment)'!$B:$B,$A865,'[1]Deals (investment)'!$T:$T,$AW$1)+COUNTIFS('[1]Deals (investment)'!$B:$B,$A865,'[1]Deals (investment)'!$T:$T,$AX$1)+COUNTIFS('[1]Deals (investment)'!$B:$B,$A865,'[1]Deals (investment)'!$T:$T,$AY$1)</f>
        <v>#VALUE!</v>
      </c>
      <c r="AS865" s="17" t="e">
        <f>SUMIFS('[1]Deals (investment)'!$C:$C,'[1]Deals (investment)'!$B:$B,$A865)</f>
        <v>#VALUE!</v>
      </c>
      <c r="AT865" s="17" t="e">
        <f t="shared" si="106"/>
        <v>#VALUE!</v>
      </c>
      <c r="AU865" s="18" t="e">
        <f>COUNTIF('[1]Deals (Exits)'!$B:$B,A865)</f>
        <v>#VALUE!</v>
      </c>
      <c r="AV865" s="17" t="e">
        <f>SUMIFS('[1]Deals (investment)'!$C:$C,'[1]Deals (investment)'!$B:$B,$A865,'[1]Deals (investment)'!$T:$T,AV$1)</f>
        <v>#VALUE!</v>
      </c>
      <c r="AW865" s="17" t="e">
        <f>SUMIFS('[1]Deals (investment)'!$C:$C,'[1]Deals (investment)'!$B:$B,$A865,'[1]Deals (investment)'!$T:$T,AW$1)</f>
        <v>#VALUE!</v>
      </c>
      <c r="AX865" s="17" t="e">
        <f>SUMIFS('[1]Deals (investment)'!$C:$C,'[1]Deals (investment)'!$B:$B,$A865,'[1]Deals (investment)'!$T:$T,AX$1)</f>
        <v>#VALUE!</v>
      </c>
      <c r="AY865" s="17" t="e">
        <f>SUMIFS('[1]Deals (investment)'!$C:$C,'[1]Deals (investment)'!$B:$B,$A865,'[1]Deals (investment)'!$T:$T,AY$1)</f>
        <v>#VALUE!</v>
      </c>
      <c r="AZ865" s="17" t="e">
        <f>SUMIFS('[1]Deals (investment)'!$C:$C,'[1]Deals (investment)'!$B:$B,$A865,'[1]Deals (investment)'!$T:$T,AZ$1)</f>
        <v>#VALUE!</v>
      </c>
      <c r="BA865" s="17" t="e">
        <f>SUMIFS('[1]Deals (investment)'!$C:$C,'[1]Deals (investment)'!$B:$B,$A865,'[1]Deals (investment)'!$T:$T,BA$1)</f>
        <v>#VALUE!</v>
      </c>
      <c r="BB865" s="17" t="e">
        <f>SUMIFS('[1]Deals (investment)'!$C:$C,'[1]Deals (investment)'!$B:$B,$A865,'[1]Deals (investment)'!$T:$T,BB$1)</f>
        <v>#VALUE!</v>
      </c>
      <c r="BC865" s="17" t="e">
        <f>SUMIFS('[1]Deals (Exits)'!$C:$C,'[1]Deals (Exits)'!$B:$B,$A865)</f>
        <v>#VALUE!</v>
      </c>
      <c r="BD865" s="17" t="e">
        <f>SUMIFS('[1]Deals (investment)'!$C:$C,'[1]Deals (investment)'!$B:$B,$A865,'[1]Deals (investment)'!$V:$V,BD$1)</f>
        <v>#VALUE!</v>
      </c>
      <c r="BE865" s="17" t="e">
        <f>SUMIFS('[1]Deals (investment)'!$C:$C,'[1]Deals (investment)'!$B:$B,$A865,'[1]Deals (investment)'!$V:$V,BE$1)</f>
        <v>#VALUE!</v>
      </c>
      <c r="BF865" s="17" t="e">
        <f>SUMIFS('[1]Deals (investment)'!$C:$C,'[1]Deals (investment)'!$B:$B,$A865,'[1]Deals (investment)'!$V:$V,BF$1)</f>
        <v>#VALUE!</v>
      </c>
      <c r="BG865" s="17" t="e">
        <f>SUMIFS('[1]Deals (investment)'!$C:$C,'[1]Deals (investment)'!$B:$B,$A865,'[1]Deals (investment)'!$V:$V,BG$1)</f>
        <v>#VALUE!</v>
      </c>
      <c r="BH865" s="17" t="e">
        <f>SUMIFS('[1]Deals (investment)'!$C:$C,'[1]Deals (investment)'!$B:$B,$A865,'[1]Deals (investment)'!$V:$V,BH$1)</f>
        <v>#VALUE!</v>
      </c>
      <c r="BI865" s="17" t="e">
        <f>SUMIFS('[1]Deals (investment)'!$C:$C,'[1]Deals (investment)'!$B:$B,$A865,'[1]Deals (investment)'!$V:$V,BI$1)</f>
        <v>#VALUE!</v>
      </c>
      <c r="BJ865" s="17" t="e">
        <f>SUMIFS('[1]Deals (investment)'!$C:$C,'[1]Deals (investment)'!$B:$B,$A865,'[1]Deals (investment)'!$V:$V,BJ$1)</f>
        <v>#VALUE!</v>
      </c>
      <c r="BK865" s="17" t="e">
        <f>SUMIFS('[1]Deals (investment)'!$C:$C,'[1]Deals (investment)'!$B:$B,$A865,'[1]Deals (investment)'!$V:$V,BK$1)</f>
        <v>#VALUE!</v>
      </c>
      <c r="BL865" s="17" t="e">
        <f>SUMIFS('[1]Deals (investment)'!$C:$C,'[1]Deals (investment)'!$B:$B,$A865,'[1]Deals (investment)'!$V:$V,BL$1)</f>
        <v>#VALUE!</v>
      </c>
      <c r="BM865" s="17" t="e">
        <f>SUMIFS('[1]Deals (investment)'!$C:$C,'[1]Deals (investment)'!$B:$B,$A865,'[1]Deals (investment)'!$V:$V,BM$1)</f>
        <v>#VALUE!</v>
      </c>
      <c r="BN865" s="15"/>
      <c r="BO865" s="15"/>
      <c r="BP865" s="22"/>
      <c r="BQ865" s="15"/>
      <c r="BR865" s="15"/>
      <c r="BS865" s="15"/>
      <c r="BT865" s="15"/>
      <c r="BU865" s="15"/>
      <c r="BV865" s="15"/>
      <c r="BW865" s="15"/>
      <c r="BX865" s="15"/>
      <c r="BY865" s="15"/>
      <c r="BZ865" s="15"/>
      <c r="CA865" s="15"/>
      <c r="CB865" s="15"/>
      <c r="CC865" s="15"/>
      <c r="CD865" s="15"/>
      <c r="CE865" s="15"/>
      <c r="CF865" s="15"/>
      <c r="CG865" s="15"/>
      <c r="CH865" s="15"/>
      <c r="CI865" s="15"/>
      <c r="CJ865" s="15"/>
    </row>
    <row r="866" spans="1:88" ht="12.75">
      <c r="A866" s="15" t="s">
        <v>6101</v>
      </c>
      <c r="B866" s="15" t="s">
        <v>6102</v>
      </c>
      <c r="C866" s="15" t="s">
        <v>58</v>
      </c>
      <c r="D866" s="16">
        <v>2017</v>
      </c>
      <c r="E866" s="15" t="s">
        <v>6103</v>
      </c>
      <c r="F866" s="15"/>
      <c r="G866" s="15"/>
      <c r="H866" s="15"/>
      <c r="I866" s="15"/>
      <c r="J866" s="15"/>
      <c r="K866" s="17" t="e">
        <f t="shared" si="105"/>
        <v>#VALUE!</v>
      </c>
      <c r="L866" s="15"/>
      <c r="M866" s="18" t="e">
        <f t="shared" si="95"/>
        <v>#VALUE!</v>
      </c>
      <c r="N866" s="15"/>
      <c r="O866" s="15"/>
      <c r="P866" s="15"/>
      <c r="Q866" s="15"/>
      <c r="R866" s="15"/>
      <c r="S866" s="19"/>
      <c r="T866" s="15"/>
      <c r="U866" s="17"/>
      <c r="V866" s="15" t="s">
        <v>6104</v>
      </c>
      <c r="W866" s="15"/>
      <c r="X866" s="15" t="s">
        <v>191</v>
      </c>
      <c r="Y866" s="15" t="s">
        <v>6105</v>
      </c>
      <c r="AB866" s="20"/>
      <c r="AC866" s="21" t="s">
        <v>6106</v>
      </c>
      <c r="AD866" s="21" t="s">
        <v>6107</v>
      </c>
      <c r="AE866" s="15"/>
      <c r="AF866" s="21" t="s">
        <v>6108</v>
      </c>
      <c r="AG866" s="22">
        <f t="shared" si="130"/>
        <v>0.38709677419354838</v>
      </c>
      <c r="AH866" s="15" t="str">
        <f t="shared" si="126"/>
        <v/>
      </c>
      <c r="AI866" s="22" t="e">
        <f>VLOOKUP(A866,'[1]Deals (investment)'!$B$2:$Z$1497,1,FALSE)</f>
        <v>#N/A</v>
      </c>
      <c r="AJ866" s="22" t="e">
        <f>VLOOKUP(A866,'[1]Deals (investment)'!$B$2:$Z$870,15,FALSE)</f>
        <v>#N/A</v>
      </c>
      <c r="AK866" s="17" t="e">
        <f>VLOOKUP(A866,'[1]Deals (Exits)'!B:B,1,FALSE)</f>
        <v>#N/A</v>
      </c>
      <c r="AL866" s="23" t="e">
        <f>VLOOKUP(G866,[1]Lookups!$V$3:$Y$197,4,FALSE)</f>
        <v>#N/A</v>
      </c>
      <c r="AM866" s="17" t="str">
        <f>VLOOKUP(X866,[1]Lookups!$B$3:$C$200,2,FALSE)</f>
        <v>Education</v>
      </c>
      <c r="AN866" s="17" t="e">
        <f>VLOOKUP(R866,[1]Lookups!$H$3:$I$69,2,FALSE)</f>
        <v>#N/A</v>
      </c>
      <c r="AO866" s="17" t="e">
        <f>VLOOKUP(T866,[1]Lookups!$H$3:$I$69,2,FALSE)</f>
        <v>#N/A</v>
      </c>
      <c r="AP866" s="17" t="e">
        <f>VLOOKUP(AN866,[1]Lookups!$N$3:$O$11,2,FALSE)</f>
        <v>#N/A</v>
      </c>
      <c r="AQ866" s="18" t="e">
        <f>COUNTIFS('[1]Deals (investment)'!$B:$B,$A866)</f>
        <v>#VALUE!</v>
      </c>
      <c r="AR866" s="18" t="e">
        <f>COUNTIFS('[1]Deals (investment)'!$B:$B,$A866,'[1]Deals (investment)'!$T:$T,$AW$1)+COUNTIFS('[1]Deals (investment)'!$B:$B,$A866,'[1]Deals (investment)'!$T:$T,$AX$1)+COUNTIFS('[1]Deals (investment)'!$B:$B,$A866,'[1]Deals (investment)'!$T:$T,$AY$1)</f>
        <v>#VALUE!</v>
      </c>
      <c r="AS866" s="17" t="e">
        <f>SUMIFS('[1]Deals (investment)'!$C:$C,'[1]Deals (investment)'!$B:$B,$A866)</f>
        <v>#VALUE!</v>
      </c>
      <c r="AT866" s="17" t="e">
        <f t="shared" si="106"/>
        <v>#VALUE!</v>
      </c>
      <c r="AU866" s="18" t="e">
        <f>COUNTIF('[1]Deals (Exits)'!$B:$B,A866)</f>
        <v>#VALUE!</v>
      </c>
      <c r="AV866" s="17" t="e">
        <f>SUMIFS('[1]Deals (investment)'!$C:$C,'[1]Deals (investment)'!$B:$B,$A866,'[1]Deals (investment)'!$T:$T,AV$1)</f>
        <v>#VALUE!</v>
      </c>
      <c r="AW866" s="17" t="e">
        <f>SUMIFS('[1]Deals (investment)'!$C:$C,'[1]Deals (investment)'!$B:$B,$A866,'[1]Deals (investment)'!$T:$T,AW$1)</f>
        <v>#VALUE!</v>
      </c>
      <c r="AX866" s="17" t="e">
        <f>SUMIFS('[1]Deals (investment)'!$C:$C,'[1]Deals (investment)'!$B:$B,$A866,'[1]Deals (investment)'!$T:$T,AX$1)</f>
        <v>#VALUE!</v>
      </c>
      <c r="AY866" s="17" t="e">
        <f>SUMIFS('[1]Deals (investment)'!$C:$C,'[1]Deals (investment)'!$B:$B,$A866,'[1]Deals (investment)'!$T:$T,AY$1)</f>
        <v>#VALUE!</v>
      </c>
      <c r="AZ866" s="17" t="e">
        <f>SUMIFS('[1]Deals (investment)'!$C:$C,'[1]Deals (investment)'!$B:$B,$A866,'[1]Deals (investment)'!$T:$T,AZ$1)</f>
        <v>#VALUE!</v>
      </c>
      <c r="BA866" s="17" t="e">
        <f>SUMIFS('[1]Deals (investment)'!$C:$C,'[1]Deals (investment)'!$B:$B,$A866,'[1]Deals (investment)'!$T:$T,BA$1)</f>
        <v>#VALUE!</v>
      </c>
      <c r="BB866" s="17" t="e">
        <f>SUMIFS('[1]Deals (investment)'!$C:$C,'[1]Deals (investment)'!$B:$B,$A866,'[1]Deals (investment)'!$T:$T,BB$1)</f>
        <v>#VALUE!</v>
      </c>
      <c r="BC866" s="17" t="e">
        <f>SUMIFS('[1]Deals (Exits)'!$C:$C,'[1]Deals (Exits)'!$B:$B,$A866)</f>
        <v>#VALUE!</v>
      </c>
      <c r="BD866" s="17" t="e">
        <f>SUMIFS('[1]Deals (investment)'!$C:$C,'[1]Deals (investment)'!$B:$B,$A866,'[1]Deals (investment)'!$V:$V,BD$1)</f>
        <v>#VALUE!</v>
      </c>
      <c r="BE866" s="17" t="e">
        <f>SUMIFS('[1]Deals (investment)'!$C:$C,'[1]Deals (investment)'!$B:$B,$A866,'[1]Deals (investment)'!$V:$V,BE$1)</f>
        <v>#VALUE!</v>
      </c>
      <c r="BF866" s="17" t="e">
        <f>SUMIFS('[1]Deals (investment)'!$C:$C,'[1]Deals (investment)'!$B:$B,$A866,'[1]Deals (investment)'!$V:$V,BF$1)</f>
        <v>#VALUE!</v>
      </c>
      <c r="BG866" s="17" t="e">
        <f>SUMIFS('[1]Deals (investment)'!$C:$C,'[1]Deals (investment)'!$B:$B,$A866,'[1]Deals (investment)'!$V:$V,BG$1)</f>
        <v>#VALUE!</v>
      </c>
      <c r="BH866" s="17" t="e">
        <f>SUMIFS('[1]Deals (investment)'!$C:$C,'[1]Deals (investment)'!$B:$B,$A866,'[1]Deals (investment)'!$V:$V,BH$1)</f>
        <v>#VALUE!</v>
      </c>
      <c r="BI866" s="17" t="e">
        <f>SUMIFS('[1]Deals (investment)'!$C:$C,'[1]Deals (investment)'!$B:$B,$A866,'[1]Deals (investment)'!$V:$V,BI$1)</f>
        <v>#VALUE!</v>
      </c>
      <c r="BJ866" s="17" t="e">
        <f>SUMIFS('[1]Deals (investment)'!$C:$C,'[1]Deals (investment)'!$B:$B,$A866,'[1]Deals (investment)'!$V:$V,BJ$1)</f>
        <v>#VALUE!</v>
      </c>
      <c r="BK866" s="17" t="e">
        <f>SUMIFS('[1]Deals (investment)'!$C:$C,'[1]Deals (investment)'!$B:$B,$A866,'[1]Deals (investment)'!$V:$V,BK$1)</f>
        <v>#VALUE!</v>
      </c>
      <c r="BL866" s="17" t="e">
        <f>SUMIFS('[1]Deals (investment)'!$C:$C,'[1]Deals (investment)'!$B:$B,$A866,'[1]Deals (investment)'!$V:$V,BL$1)</f>
        <v>#VALUE!</v>
      </c>
      <c r="BM866" s="17" t="e">
        <f>SUMIFS('[1]Deals (investment)'!$C:$C,'[1]Deals (investment)'!$B:$B,$A866,'[1]Deals (investment)'!$V:$V,BM$1)</f>
        <v>#VALUE!</v>
      </c>
      <c r="BN866" s="15"/>
      <c r="BO866" s="15"/>
      <c r="BP866" s="22"/>
      <c r="BQ866" s="15"/>
      <c r="BR866" s="15"/>
      <c r="BS866" s="15"/>
      <c r="BT866" s="15"/>
      <c r="BU866" s="15"/>
      <c r="BV866" s="15"/>
      <c r="BW866" s="15"/>
      <c r="BX866" s="15"/>
      <c r="BY866" s="15"/>
      <c r="BZ866" s="15"/>
      <c r="CA866" s="15"/>
      <c r="CB866" s="15"/>
      <c r="CC866" s="15"/>
      <c r="CD866" s="15"/>
      <c r="CE866" s="15"/>
      <c r="CF866" s="15"/>
      <c r="CG866" s="15"/>
      <c r="CH866" s="15"/>
      <c r="CI866" s="15"/>
      <c r="CJ866" s="15"/>
    </row>
    <row r="867" spans="1:88" ht="12.75">
      <c r="A867" s="15" t="s">
        <v>6109</v>
      </c>
      <c r="B867" s="15" t="s">
        <v>6110</v>
      </c>
      <c r="C867" s="15" t="s">
        <v>58</v>
      </c>
      <c r="D867" s="16">
        <v>2014</v>
      </c>
      <c r="E867" s="15" t="s">
        <v>6111</v>
      </c>
      <c r="F867" s="15"/>
      <c r="G867" s="15"/>
      <c r="H867" s="15"/>
      <c r="I867" s="15"/>
      <c r="J867" s="15"/>
      <c r="K867" s="17" t="e">
        <f t="shared" si="105"/>
        <v>#VALUE!</v>
      </c>
      <c r="L867" s="15"/>
      <c r="M867" s="18" t="e">
        <f t="shared" si="95"/>
        <v>#VALUE!</v>
      </c>
      <c r="N867" s="15"/>
      <c r="O867" s="15"/>
      <c r="P867" s="15"/>
      <c r="Q867" s="15"/>
      <c r="R867" s="15"/>
      <c r="S867" s="19"/>
      <c r="T867" s="15"/>
      <c r="U867" s="17"/>
      <c r="V867" s="15" t="s">
        <v>6112</v>
      </c>
      <c r="W867" s="15"/>
      <c r="X867" s="15" t="s">
        <v>191</v>
      </c>
      <c r="Y867" s="15"/>
      <c r="AB867" s="20"/>
      <c r="AC867" s="21" t="s">
        <v>6113</v>
      </c>
      <c r="AD867" s="15"/>
      <c r="AE867" s="21" t="s">
        <v>6114</v>
      </c>
      <c r="AF867" s="21" t="s">
        <v>6115</v>
      </c>
      <c r="AG867" s="22">
        <f t="shared" si="130"/>
        <v>0.35483870967741937</v>
      </c>
      <c r="AH867" s="15" t="str">
        <f t="shared" si="126"/>
        <v/>
      </c>
      <c r="AI867" s="22" t="e">
        <f>VLOOKUP(A867,'[1]Deals (investment)'!$B$2:$Z$1497,1,FALSE)</f>
        <v>#N/A</v>
      </c>
      <c r="AJ867" s="22" t="e">
        <f>VLOOKUP(A867,'[1]Deals (investment)'!$B$2:$Z$870,15,FALSE)</f>
        <v>#N/A</v>
      </c>
      <c r="AK867" s="17" t="e">
        <f>VLOOKUP(A867,'[1]Deals (Exits)'!B:B,1,FALSE)</f>
        <v>#N/A</v>
      </c>
      <c r="AL867" s="23" t="e">
        <f>VLOOKUP(G867,[1]Lookups!$V$3:$Y$197,4,FALSE)</f>
        <v>#N/A</v>
      </c>
      <c r="AM867" s="17" t="str">
        <f>VLOOKUP(X867,[1]Lookups!$B$3:$C$200,2,FALSE)</f>
        <v>Education</v>
      </c>
      <c r="AN867" s="17" t="e">
        <f>VLOOKUP(R867,[1]Lookups!$H$3:$I$69,2,FALSE)</f>
        <v>#N/A</v>
      </c>
      <c r="AO867" s="17" t="e">
        <f>VLOOKUP(T867,[1]Lookups!$H$3:$I$69,2,FALSE)</f>
        <v>#N/A</v>
      </c>
      <c r="AP867" s="17" t="e">
        <f>VLOOKUP(AN867,[1]Lookups!$N$3:$O$11,2,FALSE)</f>
        <v>#N/A</v>
      </c>
      <c r="AQ867" s="18" t="e">
        <f>COUNTIFS('[1]Deals (investment)'!$B:$B,$A867)</f>
        <v>#VALUE!</v>
      </c>
      <c r="AR867" s="18" t="e">
        <f>COUNTIFS('[1]Deals (investment)'!$B:$B,$A867,'[1]Deals (investment)'!$T:$T,$AW$1)+COUNTIFS('[1]Deals (investment)'!$B:$B,$A867,'[1]Deals (investment)'!$T:$T,$AX$1)+COUNTIFS('[1]Deals (investment)'!$B:$B,$A867,'[1]Deals (investment)'!$T:$T,$AY$1)</f>
        <v>#VALUE!</v>
      </c>
      <c r="AS867" s="17" t="e">
        <f>SUMIFS('[1]Deals (investment)'!$C:$C,'[1]Deals (investment)'!$B:$B,$A867)</f>
        <v>#VALUE!</v>
      </c>
      <c r="AT867" s="17" t="e">
        <f t="shared" si="106"/>
        <v>#VALUE!</v>
      </c>
      <c r="AU867" s="18" t="e">
        <f>COUNTIF('[1]Deals (Exits)'!$B:$B,A867)</f>
        <v>#VALUE!</v>
      </c>
      <c r="AV867" s="17" t="e">
        <f>SUMIFS('[1]Deals (investment)'!$C:$C,'[1]Deals (investment)'!$B:$B,$A867,'[1]Deals (investment)'!$T:$T,AV$1)</f>
        <v>#VALUE!</v>
      </c>
      <c r="AW867" s="17" t="e">
        <f>SUMIFS('[1]Deals (investment)'!$C:$C,'[1]Deals (investment)'!$B:$B,$A867,'[1]Deals (investment)'!$T:$T,AW$1)</f>
        <v>#VALUE!</v>
      </c>
      <c r="AX867" s="17" t="e">
        <f>SUMIFS('[1]Deals (investment)'!$C:$C,'[1]Deals (investment)'!$B:$B,$A867,'[1]Deals (investment)'!$T:$T,AX$1)</f>
        <v>#VALUE!</v>
      </c>
      <c r="AY867" s="17" t="e">
        <f>SUMIFS('[1]Deals (investment)'!$C:$C,'[1]Deals (investment)'!$B:$B,$A867,'[1]Deals (investment)'!$T:$T,AY$1)</f>
        <v>#VALUE!</v>
      </c>
      <c r="AZ867" s="17" t="e">
        <f>SUMIFS('[1]Deals (investment)'!$C:$C,'[1]Deals (investment)'!$B:$B,$A867,'[1]Deals (investment)'!$T:$T,AZ$1)</f>
        <v>#VALUE!</v>
      </c>
      <c r="BA867" s="17" t="e">
        <f>SUMIFS('[1]Deals (investment)'!$C:$C,'[1]Deals (investment)'!$B:$B,$A867,'[1]Deals (investment)'!$T:$T,BA$1)</f>
        <v>#VALUE!</v>
      </c>
      <c r="BB867" s="17" t="e">
        <f>SUMIFS('[1]Deals (investment)'!$C:$C,'[1]Deals (investment)'!$B:$B,$A867,'[1]Deals (investment)'!$T:$T,BB$1)</f>
        <v>#VALUE!</v>
      </c>
      <c r="BC867" s="17" t="e">
        <f>SUMIFS('[1]Deals (Exits)'!$C:$C,'[1]Deals (Exits)'!$B:$B,$A867)</f>
        <v>#VALUE!</v>
      </c>
      <c r="BD867" s="17" t="e">
        <f>SUMIFS('[1]Deals (investment)'!$C:$C,'[1]Deals (investment)'!$B:$B,$A867,'[1]Deals (investment)'!$V:$V,BD$1)</f>
        <v>#VALUE!</v>
      </c>
      <c r="BE867" s="17" t="e">
        <f>SUMIFS('[1]Deals (investment)'!$C:$C,'[1]Deals (investment)'!$B:$B,$A867,'[1]Deals (investment)'!$V:$V,BE$1)</f>
        <v>#VALUE!</v>
      </c>
      <c r="BF867" s="17" t="e">
        <f>SUMIFS('[1]Deals (investment)'!$C:$C,'[1]Deals (investment)'!$B:$B,$A867,'[1]Deals (investment)'!$V:$V,BF$1)</f>
        <v>#VALUE!</v>
      </c>
      <c r="BG867" s="17" t="e">
        <f>SUMIFS('[1]Deals (investment)'!$C:$C,'[1]Deals (investment)'!$B:$B,$A867,'[1]Deals (investment)'!$V:$V,BG$1)</f>
        <v>#VALUE!</v>
      </c>
      <c r="BH867" s="17" t="e">
        <f>SUMIFS('[1]Deals (investment)'!$C:$C,'[1]Deals (investment)'!$B:$B,$A867,'[1]Deals (investment)'!$V:$V,BH$1)</f>
        <v>#VALUE!</v>
      </c>
      <c r="BI867" s="17" t="e">
        <f>SUMIFS('[1]Deals (investment)'!$C:$C,'[1]Deals (investment)'!$B:$B,$A867,'[1]Deals (investment)'!$V:$V,BI$1)</f>
        <v>#VALUE!</v>
      </c>
      <c r="BJ867" s="17" t="e">
        <f>SUMIFS('[1]Deals (investment)'!$C:$C,'[1]Deals (investment)'!$B:$B,$A867,'[1]Deals (investment)'!$V:$V,BJ$1)</f>
        <v>#VALUE!</v>
      </c>
      <c r="BK867" s="17" t="e">
        <f>SUMIFS('[1]Deals (investment)'!$C:$C,'[1]Deals (investment)'!$B:$B,$A867,'[1]Deals (investment)'!$V:$V,BK$1)</f>
        <v>#VALUE!</v>
      </c>
      <c r="BL867" s="17" t="e">
        <f>SUMIFS('[1]Deals (investment)'!$C:$C,'[1]Deals (investment)'!$B:$B,$A867,'[1]Deals (investment)'!$V:$V,BL$1)</f>
        <v>#VALUE!</v>
      </c>
      <c r="BM867" s="17" t="e">
        <f>SUMIFS('[1]Deals (investment)'!$C:$C,'[1]Deals (investment)'!$B:$B,$A867,'[1]Deals (investment)'!$V:$V,BM$1)</f>
        <v>#VALUE!</v>
      </c>
      <c r="BN867" s="15"/>
      <c r="BO867" s="15"/>
      <c r="BP867" s="22"/>
      <c r="BQ867" s="15"/>
      <c r="BR867" s="15"/>
      <c r="BS867" s="15"/>
      <c r="BT867" s="15"/>
      <c r="BU867" s="15"/>
      <c r="BV867" s="15"/>
      <c r="BW867" s="15"/>
      <c r="BX867" s="15"/>
      <c r="BY867" s="15"/>
      <c r="BZ867" s="15"/>
      <c r="CA867" s="15"/>
      <c r="CB867" s="15"/>
      <c r="CC867" s="15"/>
      <c r="CD867" s="15" t="str">
        <f>CONCATENATE(A867,B867,C867)</f>
        <v>EdunaAll-in-one Software to manage Schools and Colleges - Product of TAKWID GROUPActive</v>
      </c>
      <c r="CE867" s="15"/>
      <c r="CF867" s="15"/>
      <c r="CG867" s="15"/>
      <c r="CH867" s="15"/>
      <c r="CI867" s="15"/>
      <c r="CJ867" s="15"/>
    </row>
    <row r="868" spans="1:88" ht="12.75">
      <c r="A868" s="15" t="s">
        <v>6116</v>
      </c>
      <c r="B868" s="15" t="s">
        <v>6117</v>
      </c>
      <c r="C868" s="15" t="s">
        <v>58</v>
      </c>
      <c r="D868" s="16">
        <v>2011</v>
      </c>
      <c r="E868" s="15" t="s">
        <v>6118</v>
      </c>
      <c r="F868" s="15"/>
      <c r="G868" s="15"/>
      <c r="H868" s="15"/>
      <c r="I868" s="15"/>
      <c r="J868" s="15"/>
      <c r="K868" s="17" t="e">
        <f t="shared" si="105"/>
        <v>#VALUE!</v>
      </c>
      <c r="L868" s="15"/>
      <c r="M868" s="18" t="e">
        <f t="shared" ref="M868:M1122" si="132">AR868</f>
        <v>#VALUE!</v>
      </c>
      <c r="N868" s="15"/>
      <c r="O868" s="15"/>
      <c r="P868" s="15"/>
      <c r="Q868" s="15"/>
      <c r="R868" s="15"/>
      <c r="S868" s="19"/>
      <c r="T868" s="15"/>
      <c r="U868" s="17"/>
      <c r="V868" s="15" t="s">
        <v>6119</v>
      </c>
      <c r="W868" s="15"/>
      <c r="X868" s="15" t="s">
        <v>79</v>
      </c>
      <c r="Y868" s="15" t="s">
        <v>6120</v>
      </c>
      <c r="AB868" s="20"/>
      <c r="AC868" s="21" t="s">
        <v>6121</v>
      </c>
      <c r="AD868" s="21" t="s">
        <v>6122</v>
      </c>
      <c r="AE868" s="21" t="s">
        <v>6123</v>
      </c>
      <c r="AF868" s="21" t="s">
        <v>6124</v>
      </c>
      <c r="AG868" s="22">
        <f t="shared" si="130"/>
        <v>0.41935483870967744</v>
      </c>
      <c r="AH868" s="15" t="str">
        <f t="shared" si="126"/>
        <v/>
      </c>
      <c r="AI868" s="22" t="e">
        <f>VLOOKUP(A868,'[1]Deals (investment)'!$B$2:$Z$1497,1,FALSE)</f>
        <v>#N/A</v>
      </c>
      <c r="AJ868" s="22" t="e">
        <f>VLOOKUP(A868,'[1]Deals (investment)'!$B$2:$Z$870,15,FALSE)</f>
        <v>#N/A</v>
      </c>
      <c r="AK868" s="17" t="e">
        <f>VLOOKUP(A868,'[1]Deals (Exits)'!B:B,1,FALSE)</f>
        <v>#N/A</v>
      </c>
      <c r="AL868" s="23" t="e">
        <f>VLOOKUP(G868,[1]Lookups!$V$3:$Y$197,4,FALSE)</f>
        <v>#N/A</v>
      </c>
      <c r="AM868" s="17" t="str">
        <f>VLOOKUP(X868,[1]Lookups!$B$3:$C$200,2,FALSE)</f>
        <v>Other Technologies &amp; Information Technology</v>
      </c>
      <c r="AN868" s="17" t="e">
        <f>VLOOKUP(R868,[1]Lookups!$H$3:$I$69,2,FALSE)</f>
        <v>#N/A</v>
      </c>
      <c r="AO868" s="17" t="e">
        <f>VLOOKUP(T868,[1]Lookups!$H$3:$I$69,2,FALSE)</f>
        <v>#N/A</v>
      </c>
      <c r="AP868" s="17" t="e">
        <f>VLOOKUP(AN868,[1]Lookups!$N$3:$O$11,2,FALSE)</f>
        <v>#N/A</v>
      </c>
      <c r="AQ868" s="18" t="e">
        <f>COUNTIFS('[1]Deals (investment)'!$B:$B,$A868)</f>
        <v>#VALUE!</v>
      </c>
      <c r="AR868" s="18" t="e">
        <f>COUNTIFS('[1]Deals (investment)'!$B:$B,$A868,'[1]Deals (investment)'!$T:$T,$AW$1)+COUNTIFS('[1]Deals (investment)'!$B:$B,$A868,'[1]Deals (investment)'!$T:$T,$AX$1)+COUNTIFS('[1]Deals (investment)'!$B:$B,$A868,'[1]Deals (investment)'!$T:$T,$AY$1)</f>
        <v>#VALUE!</v>
      </c>
      <c r="AS868" s="17" t="e">
        <f>SUMIFS('[1]Deals (investment)'!$C:$C,'[1]Deals (investment)'!$B:$B,$A868)</f>
        <v>#VALUE!</v>
      </c>
      <c r="AT868" s="17" t="e">
        <f t="shared" si="106"/>
        <v>#VALUE!</v>
      </c>
      <c r="AU868" s="18" t="e">
        <f>COUNTIF('[1]Deals (Exits)'!$B:$B,A868)</f>
        <v>#VALUE!</v>
      </c>
      <c r="AV868" s="17" t="e">
        <f>SUMIFS('[1]Deals (investment)'!$C:$C,'[1]Deals (investment)'!$B:$B,$A868,'[1]Deals (investment)'!$T:$T,AV$1)</f>
        <v>#VALUE!</v>
      </c>
      <c r="AW868" s="17" t="e">
        <f>SUMIFS('[1]Deals (investment)'!$C:$C,'[1]Deals (investment)'!$B:$B,$A868,'[1]Deals (investment)'!$T:$T,AW$1)</f>
        <v>#VALUE!</v>
      </c>
      <c r="AX868" s="17" t="e">
        <f>SUMIFS('[1]Deals (investment)'!$C:$C,'[1]Deals (investment)'!$B:$B,$A868,'[1]Deals (investment)'!$T:$T,AX$1)</f>
        <v>#VALUE!</v>
      </c>
      <c r="AY868" s="17" t="e">
        <f>SUMIFS('[1]Deals (investment)'!$C:$C,'[1]Deals (investment)'!$B:$B,$A868,'[1]Deals (investment)'!$T:$T,AY$1)</f>
        <v>#VALUE!</v>
      </c>
      <c r="AZ868" s="17" t="e">
        <f>SUMIFS('[1]Deals (investment)'!$C:$C,'[1]Deals (investment)'!$B:$B,$A868,'[1]Deals (investment)'!$T:$T,AZ$1)</f>
        <v>#VALUE!</v>
      </c>
      <c r="BA868" s="17" t="e">
        <f>SUMIFS('[1]Deals (investment)'!$C:$C,'[1]Deals (investment)'!$B:$B,$A868,'[1]Deals (investment)'!$T:$T,BA$1)</f>
        <v>#VALUE!</v>
      </c>
      <c r="BB868" s="17" t="e">
        <f>SUMIFS('[1]Deals (investment)'!$C:$C,'[1]Deals (investment)'!$B:$B,$A868,'[1]Deals (investment)'!$T:$T,BB$1)</f>
        <v>#VALUE!</v>
      </c>
      <c r="BC868" s="17" t="e">
        <f>SUMIFS('[1]Deals (Exits)'!$C:$C,'[1]Deals (Exits)'!$B:$B,$A868)</f>
        <v>#VALUE!</v>
      </c>
      <c r="BD868" s="17" t="e">
        <f>SUMIFS('[1]Deals (investment)'!$C:$C,'[1]Deals (investment)'!$B:$B,$A868,'[1]Deals (investment)'!$V:$V,BD$1)</f>
        <v>#VALUE!</v>
      </c>
      <c r="BE868" s="17" t="e">
        <f>SUMIFS('[1]Deals (investment)'!$C:$C,'[1]Deals (investment)'!$B:$B,$A868,'[1]Deals (investment)'!$V:$V,BE$1)</f>
        <v>#VALUE!</v>
      </c>
      <c r="BF868" s="17" t="e">
        <f>SUMIFS('[1]Deals (investment)'!$C:$C,'[1]Deals (investment)'!$B:$B,$A868,'[1]Deals (investment)'!$V:$V,BF$1)</f>
        <v>#VALUE!</v>
      </c>
      <c r="BG868" s="17" t="e">
        <f>SUMIFS('[1]Deals (investment)'!$C:$C,'[1]Deals (investment)'!$B:$B,$A868,'[1]Deals (investment)'!$V:$V,BG$1)</f>
        <v>#VALUE!</v>
      </c>
      <c r="BH868" s="17" t="e">
        <f>SUMIFS('[1]Deals (investment)'!$C:$C,'[1]Deals (investment)'!$B:$B,$A868,'[1]Deals (investment)'!$V:$V,BH$1)</f>
        <v>#VALUE!</v>
      </c>
      <c r="BI868" s="17" t="e">
        <f>SUMIFS('[1]Deals (investment)'!$C:$C,'[1]Deals (investment)'!$B:$B,$A868,'[1]Deals (investment)'!$V:$V,BI$1)</f>
        <v>#VALUE!</v>
      </c>
      <c r="BJ868" s="17" t="e">
        <f>SUMIFS('[1]Deals (investment)'!$C:$C,'[1]Deals (investment)'!$B:$B,$A868,'[1]Deals (investment)'!$V:$V,BJ$1)</f>
        <v>#VALUE!</v>
      </c>
      <c r="BK868" s="17" t="e">
        <f>SUMIFS('[1]Deals (investment)'!$C:$C,'[1]Deals (investment)'!$B:$B,$A868,'[1]Deals (investment)'!$V:$V,BK$1)</f>
        <v>#VALUE!</v>
      </c>
      <c r="BL868" s="17" t="e">
        <f>SUMIFS('[1]Deals (investment)'!$C:$C,'[1]Deals (investment)'!$B:$B,$A868,'[1]Deals (investment)'!$V:$V,BL$1)</f>
        <v>#VALUE!</v>
      </c>
      <c r="BM868" s="17" t="e">
        <f>SUMIFS('[1]Deals (investment)'!$C:$C,'[1]Deals (investment)'!$B:$B,$A868,'[1]Deals (investment)'!$V:$V,BM$1)</f>
        <v>#VALUE!</v>
      </c>
      <c r="BN868" s="15"/>
      <c r="BO868" s="15"/>
      <c r="BP868" s="22"/>
      <c r="BQ868" s="15"/>
      <c r="BR868" s="15"/>
      <c r="BS868" s="15"/>
      <c r="BT868" s="15"/>
      <c r="BU868" s="15"/>
      <c r="BV868" s="15"/>
      <c r="BW868" s="15"/>
      <c r="BX868" s="15"/>
      <c r="BY868" s="15"/>
      <c r="BZ868" s="15"/>
      <c r="CA868" s="15"/>
      <c r="CB868" s="15"/>
      <c r="CC868" s="15"/>
      <c r="CD868" s="15"/>
      <c r="CE868" s="15"/>
      <c r="CF868" s="15"/>
      <c r="CG868" s="15"/>
      <c r="CH868" s="15"/>
      <c r="CI868" s="15"/>
      <c r="CJ868" s="15"/>
    </row>
    <row r="869" spans="1:88" ht="12.75">
      <c r="A869" s="15" t="s">
        <v>6125</v>
      </c>
      <c r="B869" s="15" t="s">
        <v>6126</v>
      </c>
      <c r="C869" s="15" t="s">
        <v>58</v>
      </c>
      <c r="D869" s="16"/>
      <c r="E869" s="15" t="s">
        <v>1228</v>
      </c>
      <c r="F869" s="15" t="s">
        <v>110</v>
      </c>
      <c r="G869" s="15" t="s">
        <v>1229</v>
      </c>
      <c r="H869" s="15"/>
      <c r="I869" s="15" t="s">
        <v>1229</v>
      </c>
      <c r="J869" s="15"/>
      <c r="K869" s="17" t="e">
        <f t="shared" si="105"/>
        <v>#VALUE!</v>
      </c>
      <c r="L869" s="15"/>
      <c r="M869" s="18" t="e">
        <f t="shared" si="132"/>
        <v>#VALUE!</v>
      </c>
      <c r="N869" s="15"/>
      <c r="O869" s="15"/>
      <c r="P869" s="15"/>
      <c r="Q869" s="15"/>
      <c r="R869" s="15"/>
      <c r="S869" s="19"/>
      <c r="T869" s="15"/>
      <c r="U869" s="17"/>
      <c r="V869" s="15" t="s">
        <v>6127</v>
      </c>
      <c r="W869" s="15">
        <v>0</v>
      </c>
      <c r="X869" s="15" t="s">
        <v>191</v>
      </c>
      <c r="Y869" s="15" t="s">
        <v>6128</v>
      </c>
      <c r="AB869" s="20"/>
      <c r="AC869" s="15" t="s">
        <v>110</v>
      </c>
      <c r="AD869" s="15" t="s">
        <v>110</v>
      </c>
      <c r="AE869" s="15" t="s">
        <v>110</v>
      </c>
      <c r="AF869" s="15" t="s">
        <v>110</v>
      </c>
      <c r="AG869" s="22">
        <f t="shared" si="130"/>
        <v>0.5161290322580645</v>
      </c>
      <c r="AH869" s="15" t="str">
        <f t="shared" si="126"/>
        <v/>
      </c>
      <c r="AI869" s="22" t="e">
        <f>VLOOKUP(A869,'[1]Deals (investment)'!$B$2:$Z$1497,1,FALSE)</f>
        <v>#N/A</v>
      </c>
      <c r="AJ869" s="22" t="e">
        <f>VLOOKUP(A869,'[1]Deals (investment)'!$B$2:$Z$870,15,FALSE)</f>
        <v>#N/A</v>
      </c>
      <c r="AK869" s="17" t="e">
        <f>VLOOKUP(A869,'[1]Deals (Exits)'!B:B,1,FALSE)</f>
        <v>#N/A</v>
      </c>
      <c r="AL869" s="23">
        <f>VLOOKUP(G869,[1]Lookups!$V$3:$Y$197,4,FALSE)</f>
        <v>0</v>
      </c>
      <c r="AM869" s="17" t="str">
        <f>VLOOKUP(X869,[1]Lookups!$B$3:$C$200,2,FALSE)</f>
        <v>Education</v>
      </c>
      <c r="AN869" s="17" t="e">
        <f>VLOOKUP(R869,[1]Lookups!$H$3:$I$69,2,FALSE)</f>
        <v>#N/A</v>
      </c>
      <c r="AO869" s="17" t="e">
        <f>VLOOKUP(T869,[1]Lookups!$H$3:$I$69,2,FALSE)</f>
        <v>#N/A</v>
      </c>
      <c r="AP869" s="17" t="e">
        <f>VLOOKUP(AN869,[1]Lookups!$N$3:$O$11,2,FALSE)</f>
        <v>#N/A</v>
      </c>
      <c r="AQ869" s="18" t="e">
        <f>COUNTIFS('[1]Deals (investment)'!$B:$B,$A869)</f>
        <v>#VALUE!</v>
      </c>
      <c r="AR869" s="18" t="e">
        <f>COUNTIFS('[1]Deals (investment)'!$B:$B,$A869,'[1]Deals (investment)'!$T:$T,$AW$1)+COUNTIFS('[1]Deals (investment)'!$B:$B,$A869,'[1]Deals (investment)'!$T:$T,$AX$1)+COUNTIFS('[1]Deals (investment)'!$B:$B,$A869,'[1]Deals (investment)'!$T:$T,$AY$1)</f>
        <v>#VALUE!</v>
      </c>
      <c r="AS869" s="17" t="e">
        <f>SUMIFS('[1]Deals (investment)'!$C:$C,'[1]Deals (investment)'!$B:$B,$A869)</f>
        <v>#VALUE!</v>
      </c>
      <c r="AT869" s="17" t="e">
        <f t="shared" si="106"/>
        <v>#VALUE!</v>
      </c>
      <c r="AU869" s="18" t="e">
        <f>COUNTIF('[1]Deals (Exits)'!$B:$B,A869)</f>
        <v>#VALUE!</v>
      </c>
      <c r="AV869" s="17" t="e">
        <f>SUMIFS('[1]Deals (investment)'!$C:$C,'[1]Deals (investment)'!$B:$B,$A869,'[1]Deals (investment)'!$T:$T,AV$1)</f>
        <v>#VALUE!</v>
      </c>
      <c r="AW869" s="17" t="e">
        <f>SUMIFS('[1]Deals (investment)'!$C:$C,'[1]Deals (investment)'!$B:$B,$A869,'[1]Deals (investment)'!$T:$T,AW$1)</f>
        <v>#VALUE!</v>
      </c>
      <c r="AX869" s="17" t="e">
        <f>SUMIFS('[1]Deals (investment)'!$C:$C,'[1]Deals (investment)'!$B:$B,$A869,'[1]Deals (investment)'!$T:$T,AX$1)</f>
        <v>#VALUE!</v>
      </c>
      <c r="AY869" s="17" t="e">
        <f>SUMIFS('[1]Deals (investment)'!$C:$C,'[1]Deals (investment)'!$B:$B,$A869,'[1]Deals (investment)'!$T:$T,AY$1)</f>
        <v>#VALUE!</v>
      </c>
      <c r="AZ869" s="17" t="e">
        <f>SUMIFS('[1]Deals (investment)'!$C:$C,'[1]Deals (investment)'!$B:$B,$A869,'[1]Deals (investment)'!$T:$T,AZ$1)</f>
        <v>#VALUE!</v>
      </c>
      <c r="BA869" s="17" t="e">
        <f>SUMIFS('[1]Deals (investment)'!$C:$C,'[1]Deals (investment)'!$B:$B,$A869,'[1]Deals (investment)'!$T:$T,BA$1)</f>
        <v>#VALUE!</v>
      </c>
      <c r="BB869" s="17" t="e">
        <f>SUMIFS('[1]Deals (investment)'!$C:$C,'[1]Deals (investment)'!$B:$B,$A869,'[1]Deals (investment)'!$T:$T,BB$1)</f>
        <v>#VALUE!</v>
      </c>
      <c r="BC869" s="17" t="e">
        <f>SUMIFS('[1]Deals (Exits)'!$C:$C,'[1]Deals (Exits)'!$B:$B,$A869)</f>
        <v>#VALUE!</v>
      </c>
      <c r="BD869" s="17" t="e">
        <f>SUMIFS('[1]Deals (investment)'!$C:$C,'[1]Deals (investment)'!$B:$B,$A869,'[1]Deals (investment)'!$V:$V,BD$1)</f>
        <v>#VALUE!</v>
      </c>
      <c r="BE869" s="17" t="e">
        <f>SUMIFS('[1]Deals (investment)'!$C:$C,'[1]Deals (investment)'!$B:$B,$A869,'[1]Deals (investment)'!$V:$V,BE$1)</f>
        <v>#VALUE!</v>
      </c>
      <c r="BF869" s="17" t="e">
        <f>SUMIFS('[1]Deals (investment)'!$C:$C,'[1]Deals (investment)'!$B:$B,$A869,'[1]Deals (investment)'!$V:$V,BF$1)</f>
        <v>#VALUE!</v>
      </c>
      <c r="BG869" s="17" t="e">
        <f>SUMIFS('[1]Deals (investment)'!$C:$C,'[1]Deals (investment)'!$B:$B,$A869,'[1]Deals (investment)'!$V:$V,BG$1)</f>
        <v>#VALUE!</v>
      </c>
      <c r="BH869" s="17" t="e">
        <f>SUMIFS('[1]Deals (investment)'!$C:$C,'[1]Deals (investment)'!$B:$B,$A869,'[1]Deals (investment)'!$V:$V,BH$1)</f>
        <v>#VALUE!</v>
      </c>
      <c r="BI869" s="17" t="e">
        <f>SUMIFS('[1]Deals (investment)'!$C:$C,'[1]Deals (investment)'!$B:$B,$A869,'[1]Deals (investment)'!$V:$V,BI$1)</f>
        <v>#VALUE!</v>
      </c>
      <c r="BJ869" s="17" t="e">
        <f>SUMIFS('[1]Deals (investment)'!$C:$C,'[1]Deals (investment)'!$B:$B,$A869,'[1]Deals (investment)'!$V:$V,BJ$1)</f>
        <v>#VALUE!</v>
      </c>
      <c r="BK869" s="17" t="e">
        <f>SUMIFS('[1]Deals (investment)'!$C:$C,'[1]Deals (investment)'!$B:$B,$A869,'[1]Deals (investment)'!$V:$V,BK$1)</f>
        <v>#VALUE!</v>
      </c>
      <c r="BL869" s="17" t="e">
        <f>SUMIFS('[1]Deals (investment)'!$C:$C,'[1]Deals (investment)'!$B:$B,$A869,'[1]Deals (investment)'!$V:$V,BL$1)</f>
        <v>#VALUE!</v>
      </c>
      <c r="BM869" s="17" t="e">
        <f>SUMIFS('[1]Deals (investment)'!$C:$C,'[1]Deals (investment)'!$B:$B,$A869,'[1]Deals (investment)'!$V:$V,BM$1)</f>
        <v>#VALUE!</v>
      </c>
      <c r="BN869" s="15"/>
      <c r="BO869" s="15"/>
      <c r="BP869" s="22"/>
      <c r="BQ869" s="15"/>
      <c r="BR869" s="15"/>
      <c r="BS869" s="15"/>
      <c r="BT869" s="15"/>
      <c r="BU869" s="15"/>
      <c r="BV869" s="15"/>
      <c r="BW869" s="15"/>
      <c r="BX869" s="15"/>
      <c r="BY869" s="15"/>
      <c r="BZ869" s="15"/>
      <c r="CA869" s="15"/>
      <c r="CB869" s="15"/>
      <c r="CC869" s="15"/>
      <c r="CD869" s="15" t="str">
        <f>CONCATENATE(A869,B869,C869)</f>
        <v>E-SOUKLOUE_SOUKLOU is a solution that solves the problem of overcrowded classrooms.Active</v>
      </c>
      <c r="CE869" s="15"/>
      <c r="CF869" s="15"/>
      <c r="CG869" s="15"/>
      <c r="CH869" s="15"/>
      <c r="CI869" s="15"/>
      <c r="CJ869" s="15"/>
    </row>
    <row r="870" spans="1:88" ht="12.75">
      <c r="A870" s="15" t="s">
        <v>6129</v>
      </c>
      <c r="B870" s="15" t="s">
        <v>6130</v>
      </c>
      <c r="C870" s="15" t="s">
        <v>58</v>
      </c>
      <c r="D870" s="16">
        <v>2017</v>
      </c>
      <c r="E870" s="15" t="s">
        <v>6131</v>
      </c>
      <c r="F870" s="15"/>
      <c r="G870" s="15"/>
      <c r="H870" s="15"/>
      <c r="I870" s="15"/>
      <c r="J870" s="15"/>
      <c r="K870" s="17" t="e">
        <f t="shared" si="105"/>
        <v>#VALUE!</v>
      </c>
      <c r="L870" s="15"/>
      <c r="M870" s="18" t="e">
        <f t="shared" si="132"/>
        <v>#VALUE!</v>
      </c>
      <c r="N870" s="15"/>
      <c r="O870" s="15"/>
      <c r="P870" s="15"/>
      <c r="Q870" s="15"/>
      <c r="R870" s="15"/>
      <c r="S870" s="19"/>
      <c r="T870" s="15"/>
      <c r="U870" s="17"/>
      <c r="V870" s="15" t="s">
        <v>6132</v>
      </c>
      <c r="W870" s="15"/>
      <c r="X870" s="15" t="s">
        <v>657</v>
      </c>
      <c r="Y870" s="15" t="s">
        <v>6133</v>
      </c>
      <c r="AB870" s="20"/>
      <c r="AC870" s="21" t="s">
        <v>6134</v>
      </c>
      <c r="AD870" s="21" t="s">
        <v>6135</v>
      </c>
      <c r="AE870" s="21" t="s">
        <v>6136</v>
      </c>
      <c r="AF870" s="21" t="s">
        <v>6137</v>
      </c>
      <c r="AG870" s="22">
        <f t="shared" si="130"/>
        <v>0.41935483870967744</v>
      </c>
      <c r="AH870" s="15" t="str">
        <f t="shared" si="126"/>
        <v/>
      </c>
      <c r="AI870" s="22" t="e">
        <f>VLOOKUP(A870,'[1]Deals (investment)'!$B$2:$Z$1497,1,FALSE)</f>
        <v>#N/A</v>
      </c>
      <c r="AJ870" s="22" t="e">
        <f>VLOOKUP(A870,'[1]Deals (investment)'!$B$2:$Z$870,15,FALSE)</f>
        <v>#N/A</v>
      </c>
      <c r="AK870" s="17" t="e">
        <f>VLOOKUP(A870,'[1]Deals (Exits)'!B:B,1,FALSE)</f>
        <v>#N/A</v>
      </c>
      <c r="AL870" s="23" t="e">
        <f>VLOOKUP(G870,[1]Lookups!$V$3:$Y$197,4,FALSE)</f>
        <v>#N/A</v>
      </c>
      <c r="AM870" s="17" t="str">
        <f>VLOOKUP(X870,[1]Lookups!$B$3:$C$200,2,FALSE)</f>
        <v>Emerging Technologies</v>
      </c>
      <c r="AN870" s="17" t="e">
        <f>VLOOKUP(R870,[1]Lookups!$H$3:$I$69,2,FALSE)</f>
        <v>#N/A</v>
      </c>
      <c r="AO870" s="17" t="e">
        <f>VLOOKUP(T870,[1]Lookups!$H$3:$I$69,2,FALSE)</f>
        <v>#N/A</v>
      </c>
      <c r="AP870" s="17" t="e">
        <f>VLOOKUP(AN870,[1]Lookups!$N$3:$O$11,2,FALSE)</f>
        <v>#N/A</v>
      </c>
      <c r="AQ870" s="18" t="e">
        <f>COUNTIFS('[1]Deals (investment)'!$B:$B,$A870)</f>
        <v>#VALUE!</v>
      </c>
      <c r="AR870" s="18" t="e">
        <f>COUNTIFS('[1]Deals (investment)'!$B:$B,$A870,'[1]Deals (investment)'!$T:$T,$AW$1)+COUNTIFS('[1]Deals (investment)'!$B:$B,$A870,'[1]Deals (investment)'!$T:$T,$AX$1)+COUNTIFS('[1]Deals (investment)'!$B:$B,$A870,'[1]Deals (investment)'!$T:$T,$AY$1)</f>
        <v>#VALUE!</v>
      </c>
      <c r="AS870" s="17" t="e">
        <f>SUMIFS('[1]Deals (investment)'!$C:$C,'[1]Deals (investment)'!$B:$B,$A870)</f>
        <v>#VALUE!</v>
      </c>
      <c r="AT870" s="17" t="e">
        <f t="shared" si="106"/>
        <v>#VALUE!</v>
      </c>
      <c r="AU870" s="18" t="e">
        <f>COUNTIF('[1]Deals (Exits)'!$B:$B,A870)</f>
        <v>#VALUE!</v>
      </c>
      <c r="AV870" s="17" t="e">
        <f>SUMIFS('[1]Deals (investment)'!$C:$C,'[1]Deals (investment)'!$B:$B,$A870,'[1]Deals (investment)'!$T:$T,AV$1)</f>
        <v>#VALUE!</v>
      </c>
      <c r="AW870" s="17" t="e">
        <f>SUMIFS('[1]Deals (investment)'!$C:$C,'[1]Deals (investment)'!$B:$B,$A870,'[1]Deals (investment)'!$T:$T,AW$1)</f>
        <v>#VALUE!</v>
      </c>
      <c r="AX870" s="17" t="e">
        <f>SUMIFS('[1]Deals (investment)'!$C:$C,'[1]Deals (investment)'!$B:$B,$A870,'[1]Deals (investment)'!$T:$T,AX$1)</f>
        <v>#VALUE!</v>
      </c>
      <c r="AY870" s="17" t="e">
        <f>SUMIFS('[1]Deals (investment)'!$C:$C,'[1]Deals (investment)'!$B:$B,$A870,'[1]Deals (investment)'!$T:$T,AY$1)</f>
        <v>#VALUE!</v>
      </c>
      <c r="AZ870" s="17" t="e">
        <f>SUMIFS('[1]Deals (investment)'!$C:$C,'[1]Deals (investment)'!$B:$B,$A870,'[1]Deals (investment)'!$T:$T,AZ$1)</f>
        <v>#VALUE!</v>
      </c>
      <c r="BA870" s="17" t="e">
        <f>SUMIFS('[1]Deals (investment)'!$C:$C,'[1]Deals (investment)'!$B:$B,$A870,'[1]Deals (investment)'!$T:$T,BA$1)</f>
        <v>#VALUE!</v>
      </c>
      <c r="BB870" s="17" t="e">
        <f>SUMIFS('[1]Deals (investment)'!$C:$C,'[1]Deals (investment)'!$B:$B,$A870,'[1]Deals (investment)'!$T:$T,BB$1)</f>
        <v>#VALUE!</v>
      </c>
      <c r="BC870" s="17" t="e">
        <f>SUMIFS('[1]Deals (Exits)'!$C:$C,'[1]Deals (Exits)'!$B:$B,$A870)</f>
        <v>#VALUE!</v>
      </c>
      <c r="BD870" s="17" t="e">
        <f>SUMIFS('[1]Deals (investment)'!$C:$C,'[1]Deals (investment)'!$B:$B,$A870,'[1]Deals (investment)'!$V:$V,BD$1)</f>
        <v>#VALUE!</v>
      </c>
      <c r="BE870" s="17" t="e">
        <f>SUMIFS('[1]Deals (investment)'!$C:$C,'[1]Deals (investment)'!$B:$B,$A870,'[1]Deals (investment)'!$V:$V,BE$1)</f>
        <v>#VALUE!</v>
      </c>
      <c r="BF870" s="17" t="e">
        <f>SUMIFS('[1]Deals (investment)'!$C:$C,'[1]Deals (investment)'!$B:$B,$A870,'[1]Deals (investment)'!$V:$V,BF$1)</f>
        <v>#VALUE!</v>
      </c>
      <c r="BG870" s="17" t="e">
        <f>SUMIFS('[1]Deals (investment)'!$C:$C,'[1]Deals (investment)'!$B:$B,$A870,'[1]Deals (investment)'!$V:$V,BG$1)</f>
        <v>#VALUE!</v>
      </c>
      <c r="BH870" s="17" t="e">
        <f>SUMIFS('[1]Deals (investment)'!$C:$C,'[1]Deals (investment)'!$B:$B,$A870,'[1]Deals (investment)'!$V:$V,BH$1)</f>
        <v>#VALUE!</v>
      </c>
      <c r="BI870" s="17" t="e">
        <f>SUMIFS('[1]Deals (investment)'!$C:$C,'[1]Deals (investment)'!$B:$B,$A870,'[1]Deals (investment)'!$V:$V,BI$1)</f>
        <v>#VALUE!</v>
      </c>
      <c r="BJ870" s="17" t="e">
        <f>SUMIFS('[1]Deals (investment)'!$C:$C,'[1]Deals (investment)'!$B:$B,$A870,'[1]Deals (investment)'!$V:$V,BJ$1)</f>
        <v>#VALUE!</v>
      </c>
      <c r="BK870" s="17" t="e">
        <f>SUMIFS('[1]Deals (investment)'!$C:$C,'[1]Deals (investment)'!$B:$B,$A870,'[1]Deals (investment)'!$V:$V,BK$1)</f>
        <v>#VALUE!</v>
      </c>
      <c r="BL870" s="17" t="e">
        <f>SUMIFS('[1]Deals (investment)'!$C:$C,'[1]Deals (investment)'!$B:$B,$A870,'[1]Deals (investment)'!$V:$V,BL$1)</f>
        <v>#VALUE!</v>
      </c>
      <c r="BM870" s="17" t="e">
        <f>SUMIFS('[1]Deals (investment)'!$C:$C,'[1]Deals (investment)'!$B:$B,$A870,'[1]Deals (investment)'!$V:$V,BM$1)</f>
        <v>#VALUE!</v>
      </c>
      <c r="BN870" s="15"/>
      <c r="BO870" s="15"/>
      <c r="BP870" s="22"/>
      <c r="BQ870" s="15"/>
      <c r="BR870" s="15"/>
      <c r="BS870" s="15"/>
      <c r="BT870" s="15"/>
      <c r="BU870" s="15"/>
      <c r="BV870" s="15"/>
      <c r="BW870" s="15"/>
      <c r="BX870" s="15"/>
      <c r="BY870" s="15"/>
      <c r="BZ870" s="15"/>
      <c r="CA870" s="15"/>
      <c r="CB870" s="15"/>
      <c r="CC870" s="15"/>
      <c r="CD870" s="15"/>
      <c r="CE870" s="15"/>
      <c r="CF870" s="15"/>
      <c r="CG870" s="15"/>
      <c r="CH870" s="15"/>
      <c r="CI870" s="15"/>
      <c r="CJ870" s="15"/>
    </row>
    <row r="871" spans="1:88" ht="12.75">
      <c r="A871" s="15" t="s">
        <v>6138</v>
      </c>
      <c r="B871" s="15" t="s">
        <v>6139</v>
      </c>
      <c r="C871" s="15" t="s">
        <v>58</v>
      </c>
      <c r="D871" s="16">
        <v>2016</v>
      </c>
      <c r="E871" s="15" t="s">
        <v>117</v>
      </c>
      <c r="F871" s="15"/>
      <c r="G871" s="15" t="s">
        <v>118</v>
      </c>
      <c r="H871" s="15"/>
      <c r="I871" s="15" t="s">
        <v>118</v>
      </c>
      <c r="J871" s="15"/>
      <c r="K871" s="17" t="e">
        <f t="shared" si="105"/>
        <v>#VALUE!</v>
      </c>
      <c r="L871" s="15"/>
      <c r="M871" s="18" t="e">
        <f t="shared" si="132"/>
        <v>#VALUE!</v>
      </c>
      <c r="N871" s="15"/>
      <c r="O871" s="15"/>
      <c r="P871" s="15"/>
      <c r="Q871" s="24" t="e">
        <f ca="1">_xludf.MAXIFS('[1]Deals (investment)'!A:A,'[1]Deals (investment)'!B:B,A871)</f>
        <v>#NAME?</v>
      </c>
      <c r="R871" s="15"/>
      <c r="S871" s="19"/>
      <c r="T871" s="15"/>
      <c r="U871" s="17"/>
      <c r="V871" s="15" t="s">
        <v>6140</v>
      </c>
      <c r="W871" s="15"/>
      <c r="X871" s="15" t="s">
        <v>158</v>
      </c>
      <c r="Y871" s="15" t="s">
        <v>6141</v>
      </c>
      <c r="AB871" s="20"/>
      <c r="AC871" s="21" t="s">
        <v>6142</v>
      </c>
      <c r="AD871" s="21" t="s">
        <v>6143</v>
      </c>
      <c r="AE871" s="21" t="s">
        <v>6144</v>
      </c>
      <c r="AF871" s="21" t="s">
        <v>6145</v>
      </c>
      <c r="AG871" s="22">
        <f t="shared" ca="1" si="130"/>
        <v>0.5161290322580645</v>
      </c>
      <c r="AH871" s="15" t="str">
        <f t="shared" si="126"/>
        <v/>
      </c>
      <c r="AI871" s="22" t="e">
        <f>VLOOKUP(A871,'[1]Deals (investment)'!$B$2:$Z$1497,1,FALSE)</f>
        <v>#N/A</v>
      </c>
      <c r="AJ871" s="22" t="e">
        <f>VLOOKUP(A871,'[1]Deals (investment)'!$B$2:$Z$870,15,FALSE)</f>
        <v>#N/A</v>
      </c>
      <c r="AK871" s="17" t="e">
        <f>VLOOKUP(A871,'[1]Deals (Exits)'!B:B,1,FALSE)</f>
        <v>#N/A</v>
      </c>
      <c r="AL871" s="23">
        <f>VLOOKUP(G871,[1]Lookups!$V$3:$Y$197,4,FALSE)</f>
        <v>0</v>
      </c>
      <c r="AM871" s="17" t="str">
        <f>VLOOKUP(X871,[1]Lookups!$B$3:$C$200,2,FALSE)</f>
        <v>Financial Services</v>
      </c>
      <c r="AN871" s="17" t="e">
        <f>VLOOKUP(R871,[1]Lookups!$H$3:$I$69,2,FALSE)</f>
        <v>#N/A</v>
      </c>
      <c r="AO871" s="17" t="e">
        <f>VLOOKUP(T871,[1]Lookups!$H$3:$I$69,2,FALSE)</f>
        <v>#N/A</v>
      </c>
      <c r="AP871" s="17" t="e">
        <f>VLOOKUP(AN871,[1]Lookups!$N$3:$O$11,2,FALSE)</f>
        <v>#N/A</v>
      </c>
      <c r="AQ871" s="18" t="e">
        <f>COUNTIFS('[1]Deals (investment)'!$B:$B,$A871)</f>
        <v>#VALUE!</v>
      </c>
      <c r="AR871" s="18" t="e">
        <f>COUNTIFS('[1]Deals (investment)'!$B:$B,$A871,'[1]Deals (investment)'!$T:$T,$AW$1)+COUNTIFS('[1]Deals (investment)'!$B:$B,$A871,'[1]Deals (investment)'!$T:$T,$AX$1)+COUNTIFS('[1]Deals (investment)'!$B:$B,$A871,'[1]Deals (investment)'!$T:$T,$AY$1)</f>
        <v>#VALUE!</v>
      </c>
      <c r="AS871" s="17" t="e">
        <f>SUMIFS('[1]Deals (investment)'!$C:$C,'[1]Deals (investment)'!$B:$B,$A871)</f>
        <v>#VALUE!</v>
      </c>
      <c r="AT871" s="17" t="e">
        <f t="shared" si="106"/>
        <v>#VALUE!</v>
      </c>
      <c r="AU871" s="18" t="e">
        <f>COUNTIF('[1]Deals (Exits)'!$B:$B,A871)</f>
        <v>#VALUE!</v>
      </c>
      <c r="AV871" s="17" t="e">
        <f>SUMIFS('[1]Deals (investment)'!$C:$C,'[1]Deals (investment)'!$B:$B,$A871,'[1]Deals (investment)'!$T:$T,AV$1)</f>
        <v>#VALUE!</v>
      </c>
      <c r="AW871" s="17" t="e">
        <f>SUMIFS('[1]Deals (investment)'!$C:$C,'[1]Deals (investment)'!$B:$B,$A871,'[1]Deals (investment)'!$T:$T,AW$1)</f>
        <v>#VALUE!</v>
      </c>
      <c r="AX871" s="17" t="e">
        <f>SUMIFS('[1]Deals (investment)'!$C:$C,'[1]Deals (investment)'!$B:$B,$A871,'[1]Deals (investment)'!$T:$T,AX$1)</f>
        <v>#VALUE!</v>
      </c>
      <c r="AY871" s="17" t="e">
        <f>SUMIFS('[1]Deals (investment)'!$C:$C,'[1]Deals (investment)'!$B:$B,$A871,'[1]Deals (investment)'!$T:$T,AY$1)</f>
        <v>#VALUE!</v>
      </c>
      <c r="AZ871" s="17" t="e">
        <f>SUMIFS('[1]Deals (investment)'!$C:$C,'[1]Deals (investment)'!$B:$B,$A871,'[1]Deals (investment)'!$T:$T,AZ$1)</f>
        <v>#VALUE!</v>
      </c>
      <c r="BA871" s="17" t="e">
        <f>SUMIFS('[1]Deals (investment)'!$C:$C,'[1]Deals (investment)'!$B:$B,$A871,'[1]Deals (investment)'!$T:$T,BA$1)</f>
        <v>#VALUE!</v>
      </c>
      <c r="BB871" s="17" t="e">
        <f>SUMIFS('[1]Deals (investment)'!$C:$C,'[1]Deals (investment)'!$B:$B,$A871,'[1]Deals (investment)'!$T:$T,BB$1)</f>
        <v>#VALUE!</v>
      </c>
      <c r="BC871" s="17" t="e">
        <f>SUMIFS('[1]Deals (Exits)'!$C:$C,'[1]Deals (Exits)'!$B:$B,$A871)</f>
        <v>#VALUE!</v>
      </c>
      <c r="BD871" s="17" t="e">
        <f>SUMIFS('[1]Deals (investment)'!$C:$C,'[1]Deals (investment)'!$B:$B,$A871,'[1]Deals (investment)'!$V:$V,BD$1)</f>
        <v>#VALUE!</v>
      </c>
      <c r="BE871" s="17" t="e">
        <f>SUMIFS('[1]Deals (investment)'!$C:$C,'[1]Deals (investment)'!$B:$B,$A871,'[1]Deals (investment)'!$V:$V,BE$1)</f>
        <v>#VALUE!</v>
      </c>
      <c r="BF871" s="17" t="e">
        <f>SUMIFS('[1]Deals (investment)'!$C:$C,'[1]Deals (investment)'!$B:$B,$A871,'[1]Deals (investment)'!$V:$V,BF$1)</f>
        <v>#VALUE!</v>
      </c>
      <c r="BG871" s="17" t="e">
        <f>SUMIFS('[1]Deals (investment)'!$C:$C,'[1]Deals (investment)'!$B:$B,$A871,'[1]Deals (investment)'!$V:$V,BG$1)</f>
        <v>#VALUE!</v>
      </c>
      <c r="BH871" s="17" t="e">
        <f>SUMIFS('[1]Deals (investment)'!$C:$C,'[1]Deals (investment)'!$B:$B,$A871,'[1]Deals (investment)'!$V:$V,BH$1)</f>
        <v>#VALUE!</v>
      </c>
      <c r="BI871" s="17" t="e">
        <f>SUMIFS('[1]Deals (investment)'!$C:$C,'[1]Deals (investment)'!$B:$B,$A871,'[1]Deals (investment)'!$V:$V,BI$1)</f>
        <v>#VALUE!</v>
      </c>
      <c r="BJ871" s="17" t="e">
        <f>SUMIFS('[1]Deals (investment)'!$C:$C,'[1]Deals (investment)'!$B:$B,$A871,'[1]Deals (investment)'!$V:$V,BJ$1)</f>
        <v>#VALUE!</v>
      </c>
      <c r="BK871" s="17" t="e">
        <f>SUMIFS('[1]Deals (investment)'!$C:$C,'[1]Deals (investment)'!$B:$B,$A871,'[1]Deals (investment)'!$V:$V,BK$1)</f>
        <v>#VALUE!</v>
      </c>
      <c r="BL871" s="17" t="e">
        <f>SUMIFS('[1]Deals (investment)'!$C:$C,'[1]Deals (investment)'!$B:$B,$A871,'[1]Deals (investment)'!$V:$V,BL$1)</f>
        <v>#VALUE!</v>
      </c>
      <c r="BM871" s="17" t="e">
        <f>SUMIFS('[1]Deals (investment)'!$C:$C,'[1]Deals (investment)'!$B:$B,$A871,'[1]Deals (investment)'!$V:$V,BM$1)</f>
        <v>#VALUE!</v>
      </c>
      <c r="BN871" s="15"/>
      <c r="BO871" s="15"/>
      <c r="BP871" s="22"/>
      <c r="BQ871" s="15"/>
      <c r="BR871" s="15"/>
      <c r="BS871" s="15"/>
      <c r="BT871" s="15"/>
      <c r="BU871" s="15"/>
      <c r="BV871" s="15"/>
      <c r="BW871" s="15"/>
      <c r="BX871" s="15"/>
      <c r="BY871" s="15"/>
      <c r="BZ871" s="15"/>
      <c r="CA871" s="15"/>
      <c r="CB871" s="15"/>
      <c r="CC871" s="15"/>
      <c r="CD871" s="15" t="str">
        <f>CONCATENATE(A871,B871,C871)</f>
        <v>EastpesaEastpesa delivers affordable instant money remittance services anytime, anywhere to mobile money and bank accounts in Africa from across the globeActive</v>
      </c>
      <c r="CE871" s="15"/>
      <c r="CF871" s="15"/>
      <c r="CG871" s="15"/>
      <c r="CH871" s="15"/>
      <c r="CI871" s="15"/>
      <c r="CJ871" s="15"/>
    </row>
    <row r="872" spans="1:88" ht="12.75">
      <c r="A872" s="15" t="s">
        <v>6146</v>
      </c>
      <c r="B872" s="15" t="s">
        <v>6147</v>
      </c>
      <c r="C872" s="15" t="s">
        <v>58</v>
      </c>
      <c r="D872" s="16">
        <v>2002</v>
      </c>
      <c r="E872" s="15" t="s">
        <v>6148</v>
      </c>
      <c r="F872" s="15"/>
      <c r="G872" s="15"/>
      <c r="H872" s="15"/>
      <c r="I872" s="15"/>
      <c r="J872" s="15"/>
      <c r="K872" s="17" t="e">
        <f t="shared" si="105"/>
        <v>#VALUE!</v>
      </c>
      <c r="L872" s="15"/>
      <c r="M872" s="18" t="e">
        <f t="shared" si="132"/>
        <v>#VALUE!</v>
      </c>
      <c r="N872" s="15"/>
      <c r="O872" s="15"/>
      <c r="P872" s="15"/>
      <c r="Q872" s="15"/>
      <c r="R872" s="15"/>
      <c r="S872" s="19"/>
      <c r="T872" s="15"/>
      <c r="U872" s="17"/>
      <c r="V872" s="15" t="s">
        <v>6149</v>
      </c>
      <c r="W872" s="15"/>
      <c r="X872" s="15" t="s">
        <v>256</v>
      </c>
      <c r="Y872" s="15" t="s">
        <v>6150</v>
      </c>
      <c r="AB872" s="20"/>
      <c r="AC872" s="21" t="s">
        <v>6151</v>
      </c>
      <c r="AD872" s="21" t="s">
        <v>6152</v>
      </c>
      <c r="AE872" s="21" t="s">
        <v>6153</v>
      </c>
      <c r="AF872" s="21" t="s">
        <v>6154</v>
      </c>
      <c r="AG872" s="22">
        <f t="shared" si="130"/>
        <v>0.41935483870967744</v>
      </c>
      <c r="AH872" s="15" t="str">
        <f t="shared" si="126"/>
        <v/>
      </c>
      <c r="AI872" s="22" t="e">
        <f>VLOOKUP(A872,'[1]Deals (investment)'!$B$2:$Z$1497,1,FALSE)</f>
        <v>#N/A</v>
      </c>
      <c r="AJ872" s="22" t="e">
        <f>VLOOKUP(A872,'[1]Deals (investment)'!$B$2:$Z$870,15,FALSE)</f>
        <v>#N/A</v>
      </c>
      <c r="AK872" s="17" t="e">
        <f>VLOOKUP(A872,'[1]Deals (Exits)'!B:B,1,FALSE)</f>
        <v>#N/A</v>
      </c>
      <c r="AL872" s="23" t="e">
        <f>VLOOKUP(G872,[1]Lookups!$V$3:$Y$197,4,FALSE)</f>
        <v>#N/A</v>
      </c>
      <c r="AM872" s="17" t="str">
        <f>VLOOKUP(X872,[1]Lookups!$B$3:$C$200,2,FALSE)</f>
        <v>Media &amp; Entertainment</v>
      </c>
      <c r="AN872" s="17" t="e">
        <f>VLOOKUP(R872,[1]Lookups!$H$3:$I$69,2,FALSE)</f>
        <v>#N/A</v>
      </c>
      <c r="AO872" s="17" t="e">
        <f>VLOOKUP(T872,[1]Lookups!$H$3:$I$69,2,FALSE)</f>
        <v>#N/A</v>
      </c>
      <c r="AP872" s="17" t="e">
        <f>VLOOKUP(AN872,[1]Lookups!$N$3:$O$11,2,FALSE)</f>
        <v>#N/A</v>
      </c>
      <c r="AQ872" s="18" t="e">
        <f>COUNTIFS('[1]Deals (investment)'!$B:$B,$A872)</f>
        <v>#VALUE!</v>
      </c>
      <c r="AR872" s="18" t="e">
        <f>COUNTIFS('[1]Deals (investment)'!$B:$B,$A872,'[1]Deals (investment)'!$T:$T,$AW$1)+COUNTIFS('[1]Deals (investment)'!$B:$B,$A872,'[1]Deals (investment)'!$T:$T,$AX$1)+COUNTIFS('[1]Deals (investment)'!$B:$B,$A872,'[1]Deals (investment)'!$T:$T,$AY$1)</f>
        <v>#VALUE!</v>
      </c>
      <c r="AS872" s="17" t="e">
        <f>SUMIFS('[1]Deals (investment)'!$C:$C,'[1]Deals (investment)'!$B:$B,$A872)</f>
        <v>#VALUE!</v>
      </c>
      <c r="AT872" s="17" t="e">
        <f t="shared" si="106"/>
        <v>#VALUE!</v>
      </c>
      <c r="AU872" s="18" t="e">
        <f>COUNTIF('[1]Deals (Exits)'!$B:$B,A872)</f>
        <v>#VALUE!</v>
      </c>
      <c r="AV872" s="17" t="e">
        <f>SUMIFS('[1]Deals (investment)'!$C:$C,'[1]Deals (investment)'!$B:$B,$A872,'[1]Deals (investment)'!$T:$T,AV$1)</f>
        <v>#VALUE!</v>
      </c>
      <c r="AW872" s="17" t="e">
        <f>SUMIFS('[1]Deals (investment)'!$C:$C,'[1]Deals (investment)'!$B:$B,$A872,'[1]Deals (investment)'!$T:$T,AW$1)</f>
        <v>#VALUE!</v>
      </c>
      <c r="AX872" s="17" t="e">
        <f>SUMIFS('[1]Deals (investment)'!$C:$C,'[1]Deals (investment)'!$B:$B,$A872,'[1]Deals (investment)'!$T:$T,AX$1)</f>
        <v>#VALUE!</v>
      </c>
      <c r="AY872" s="17" t="e">
        <f>SUMIFS('[1]Deals (investment)'!$C:$C,'[1]Deals (investment)'!$B:$B,$A872,'[1]Deals (investment)'!$T:$T,AY$1)</f>
        <v>#VALUE!</v>
      </c>
      <c r="AZ872" s="17" t="e">
        <f>SUMIFS('[1]Deals (investment)'!$C:$C,'[1]Deals (investment)'!$B:$B,$A872,'[1]Deals (investment)'!$T:$T,AZ$1)</f>
        <v>#VALUE!</v>
      </c>
      <c r="BA872" s="17" t="e">
        <f>SUMIFS('[1]Deals (investment)'!$C:$C,'[1]Deals (investment)'!$B:$B,$A872,'[1]Deals (investment)'!$T:$T,BA$1)</f>
        <v>#VALUE!</v>
      </c>
      <c r="BB872" s="17" t="e">
        <f>SUMIFS('[1]Deals (investment)'!$C:$C,'[1]Deals (investment)'!$B:$B,$A872,'[1]Deals (investment)'!$T:$T,BB$1)</f>
        <v>#VALUE!</v>
      </c>
      <c r="BC872" s="17" t="e">
        <f>SUMIFS('[1]Deals (Exits)'!$C:$C,'[1]Deals (Exits)'!$B:$B,$A872)</f>
        <v>#VALUE!</v>
      </c>
      <c r="BD872" s="17" t="e">
        <f>SUMIFS('[1]Deals (investment)'!$C:$C,'[1]Deals (investment)'!$B:$B,$A872,'[1]Deals (investment)'!$V:$V,BD$1)</f>
        <v>#VALUE!</v>
      </c>
      <c r="BE872" s="17" t="e">
        <f>SUMIFS('[1]Deals (investment)'!$C:$C,'[1]Deals (investment)'!$B:$B,$A872,'[1]Deals (investment)'!$V:$V,BE$1)</f>
        <v>#VALUE!</v>
      </c>
      <c r="BF872" s="17" t="e">
        <f>SUMIFS('[1]Deals (investment)'!$C:$C,'[1]Deals (investment)'!$B:$B,$A872,'[1]Deals (investment)'!$V:$V,BF$1)</f>
        <v>#VALUE!</v>
      </c>
      <c r="BG872" s="17" t="e">
        <f>SUMIFS('[1]Deals (investment)'!$C:$C,'[1]Deals (investment)'!$B:$B,$A872,'[1]Deals (investment)'!$V:$V,BG$1)</f>
        <v>#VALUE!</v>
      </c>
      <c r="BH872" s="17" t="e">
        <f>SUMIFS('[1]Deals (investment)'!$C:$C,'[1]Deals (investment)'!$B:$B,$A872,'[1]Deals (investment)'!$V:$V,BH$1)</f>
        <v>#VALUE!</v>
      </c>
      <c r="BI872" s="17" t="e">
        <f>SUMIFS('[1]Deals (investment)'!$C:$C,'[1]Deals (investment)'!$B:$B,$A872,'[1]Deals (investment)'!$V:$V,BI$1)</f>
        <v>#VALUE!</v>
      </c>
      <c r="BJ872" s="17" t="e">
        <f>SUMIFS('[1]Deals (investment)'!$C:$C,'[1]Deals (investment)'!$B:$B,$A872,'[1]Deals (investment)'!$V:$V,BJ$1)</f>
        <v>#VALUE!</v>
      </c>
      <c r="BK872" s="17" t="e">
        <f>SUMIFS('[1]Deals (investment)'!$C:$C,'[1]Deals (investment)'!$B:$B,$A872,'[1]Deals (investment)'!$V:$V,BK$1)</f>
        <v>#VALUE!</v>
      </c>
      <c r="BL872" s="17" t="e">
        <f>SUMIFS('[1]Deals (investment)'!$C:$C,'[1]Deals (investment)'!$B:$B,$A872,'[1]Deals (investment)'!$V:$V,BL$1)</f>
        <v>#VALUE!</v>
      </c>
      <c r="BM872" s="17" t="e">
        <f>SUMIFS('[1]Deals (investment)'!$C:$C,'[1]Deals (investment)'!$B:$B,$A872,'[1]Deals (investment)'!$V:$V,BM$1)</f>
        <v>#VALUE!</v>
      </c>
      <c r="BN872" s="15"/>
      <c r="BO872" s="15"/>
      <c r="BP872" s="22"/>
      <c r="BQ872" s="15"/>
      <c r="BR872" s="15"/>
      <c r="BS872" s="15"/>
      <c r="BT872" s="15"/>
      <c r="BU872" s="15"/>
      <c r="BV872" s="15"/>
      <c r="BW872" s="15"/>
      <c r="BX872" s="15"/>
      <c r="BY872" s="15"/>
      <c r="BZ872" s="15"/>
      <c r="CA872" s="15"/>
      <c r="CB872" s="15"/>
      <c r="CC872" s="15"/>
      <c r="CD872" s="15"/>
      <c r="CE872" s="15"/>
      <c r="CF872" s="15"/>
      <c r="CG872" s="15"/>
      <c r="CH872" s="15"/>
      <c r="CI872" s="15"/>
      <c r="CJ872" s="15"/>
    </row>
    <row r="873" spans="1:88" ht="12.75">
      <c r="A873" s="15" t="s">
        <v>6155</v>
      </c>
      <c r="B873" s="15" t="s">
        <v>6156</v>
      </c>
      <c r="C873" s="15" t="s">
        <v>58</v>
      </c>
      <c r="D873" s="16">
        <v>2006</v>
      </c>
      <c r="E873" s="15" t="s">
        <v>59</v>
      </c>
      <c r="F873" s="15"/>
      <c r="G873" s="15" t="s">
        <v>61</v>
      </c>
      <c r="H873" s="15"/>
      <c r="I873" s="15" t="s">
        <v>61</v>
      </c>
      <c r="J873" s="15"/>
      <c r="K873" s="17" t="e">
        <f t="shared" si="105"/>
        <v>#VALUE!</v>
      </c>
      <c r="L873" s="15"/>
      <c r="M873" s="18" t="e">
        <f t="shared" si="132"/>
        <v>#VALUE!</v>
      </c>
      <c r="N873" s="15"/>
      <c r="O873" s="15"/>
      <c r="P873" s="15"/>
      <c r="Q873" s="15"/>
      <c r="R873" s="15" t="s">
        <v>375</v>
      </c>
      <c r="S873" s="19" t="s">
        <v>144</v>
      </c>
      <c r="T873" s="15"/>
      <c r="U873" s="17"/>
      <c r="V873" s="15" t="s">
        <v>6157</v>
      </c>
      <c r="W873" s="15"/>
      <c r="X873" s="15" t="s">
        <v>64</v>
      </c>
      <c r="Y873" s="15" t="s">
        <v>6158</v>
      </c>
      <c r="AB873" s="20" t="s">
        <v>286</v>
      </c>
      <c r="AC873" s="21" t="s">
        <v>6159</v>
      </c>
      <c r="AD873" s="21" t="s">
        <v>6160</v>
      </c>
      <c r="AE873" s="21" t="s">
        <v>6161</v>
      </c>
      <c r="AF873" s="21" t="s">
        <v>6162</v>
      </c>
      <c r="AG873" s="22">
        <f t="shared" si="130"/>
        <v>0.58064516129032262</v>
      </c>
      <c r="AH873" s="15" t="str">
        <f t="shared" si="126"/>
        <v/>
      </c>
      <c r="AI873" s="22" t="str">
        <f>VLOOKUP(A873,'[1]Deals (investment)'!$B$2:$Z$1497,1,FALSE)</f>
        <v>Easyshop Easycook</v>
      </c>
      <c r="AJ873" s="22">
        <f>VLOOKUP(A873,'[1]Deals (investment)'!$B$2:$Z$870,15,FALSE)</f>
        <v>0</v>
      </c>
      <c r="AK873" s="17" t="e">
        <f>VLOOKUP(A873,'[1]Deals (Exits)'!B:B,1,FALSE)</f>
        <v>#N/A</v>
      </c>
      <c r="AL873" s="23">
        <f>VLOOKUP(G873,[1]Lookups!$V$3:$Y$197,4,FALSE)</f>
        <v>0</v>
      </c>
      <c r="AM873" s="17" t="str">
        <f>VLOOKUP(X873,[1]Lookups!$B$3:$C$200,2,FALSE)</f>
        <v>E-commerce &amp; Retail</v>
      </c>
      <c r="AN873" s="17" t="str">
        <f>VLOOKUP(R873,[1]Lookups!$H$3:$I$69,2,FALSE)</f>
        <v>2. Seed</v>
      </c>
      <c r="AO873" s="17" t="e">
        <f>VLOOKUP(T873,[1]Lookups!$H$3:$I$69,2,FALSE)</f>
        <v>#N/A</v>
      </c>
      <c r="AP873" s="17" t="str">
        <f>VLOOKUP(AN873,[1]Lookups!$N$3:$O$11,2,FALSE)</f>
        <v>Early</v>
      </c>
      <c r="AQ873" s="18" t="e">
        <f>COUNTIFS('[1]Deals (investment)'!$B:$B,$A873)</f>
        <v>#VALUE!</v>
      </c>
      <c r="AR873" s="18" t="e">
        <f>COUNTIFS('[1]Deals (investment)'!$B:$B,$A873,'[1]Deals (investment)'!$T:$T,$AW$1)+COUNTIFS('[1]Deals (investment)'!$B:$B,$A873,'[1]Deals (investment)'!$T:$T,$AX$1)+COUNTIFS('[1]Deals (investment)'!$B:$B,$A873,'[1]Deals (investment)'!$T:$T,$AY$1)</f>
        <v>#VALUE!</v>
      </c>
      <c r="AS873" s="17" t="e">
        <f>SUMIFS('[1]Deals (investment)'!$C:$C,'[1]Deals (investment)'!$B:$B,$A873)</f>
        <v>#VALUE!</v>
      </c>
      <c r="AT873" s="17" t="e">
        <f t="shared" si="106"/>
        <v>#VALUE!</v>
      </c>
      <c r="AU873" s="18" t="e">
        <f>COUNTIF('[1]Deals (Exits)'!$B:$B,A873)</f>
        <v>#VALUE!</v>
      </c>
      <c r="AV873" s="17" t="e">
        <f>SUMIFS('[1]Deals (investment)'!$C:$C,'[1]Deals (investment)'!$B:$B,$A873,'[1]Deals (investment)'!$T:$T,AV$1)</f>
        <v>#VALUE!</v>
      </c>
      <c r="AW873" s="17" t="e">
        <f>SUMIFS('[1]Deals (investment)'!$C:$C,'[1]Deals (investment)'!$B:$B,$A873,'[1]Deals (investment)'!$T:$T,AW$1)</f>
        <v>#VALUE!</v>
      </c>
      <c r="AX873" s="17" t="e">
        <f>SUMIFS('[1]Deals (investment)'!$C:$C,'[1]Deals (investment)'!$B:$B,$A873,'[1]Deals (investment)'!$T:$T,AX$1)</f>
        <v>#VALUE!</v>
      </c>
      <c r="AY873" s="17" t="e">
        <f>SUMIFS('[1]Deals (investment)'!$C:$C,'[1]Deals (investment)'!$B:$B,$A873,'[1]Deals (investment)'!$T:$T,AY$1)</f>
        <v>#VALUE!</v>
      </c>
      <c r="AZ873" s="17" t="e">
        <f>SUMIFS('[1]Deals (investment)'!$C:$C,'[1]Deals (investment)'!$B:$B,$A873,'[1]Deals (investment)'!$T:$T,AZ$1)</f>
        <v>#VALUE!</v>
      </c>
      <c r="BA873" s="17" t="e">
        <f>SUMIFS('[1]Deals (investment)'!$C:$C,'[1]Deals (investment)'!$B:$B,$A873,'[1]Deals (investment)'!$T:$T,BA$1)</f>
        <v>#VALUE!</v>
      </c>
      <c r="BB873" s="17" t="e">
        <f>SUMIFS('[1]Deals (investment)'!$C:$C,'[1]Deals (investment)'!$B:$B,$A873,'[1]Deals (investment)'!$T:$T,BB$1)</f>
        <v>#VALUE!</v>
      </c>
      <c r="BC873" s="17" t="e">
        <f>SUMIFS('[1]Deals (Exits)'!$C:$C,'[1]Deals (Exits)'!$B:$B,$A873)</f>
        <v>#VALUE!</v>
      </c>
      <c r="BD873" s="17" t="e">
        <f>SUMIFS('[1]Deals (investment)'!$C:$C,'[1]Deals (investment)'!$B:$B,$A873,'[1]Deals (investment)'!$V:$V,BD$1)</f>
        <v>#VALUE!</v>
      </c>
      <c r="BE873" s="17" t="e">
        <f>SUMIFS('[1]Deals (investment)'!$C:$C,'[1]Deals (investment)'!$B:$B,$A873,'[1]Deals (investment)'!$V:$V,BE$1)</f>
        <v>#VALUE!</v>
      </c>
      <c r="BF873" s="17" t="e">
        <f>SUMIFS('[1]Deals (investment)'!$C:$C,'[1]Deals (investment)'!$B:$B,$A873,'[1]Deals (investment)'!$V:$V,BF$1)</f>
        <v>#VALUE!</v>
      </c>
      <c r="BG873" s="17" t="e">
        <f>SUMIFS('[1]Deals (investment)'!$C:$C,'[1]Deals (investment)'!$B:$B,$A873,'[1]Deals (investment)'!$V:$V,BG$1)</f>
        <v>#VALUE!</v>
      </c>
      <c r="BH873" s="17" t="e">
        <f>SUMIFS('[1]Deals (investment)'!$C:$C,'[1]Deals (investment)'!$B:$B,$A873,'[1]Deals (investment)'!$V:$V,BH$1)</f>
        <v>#VALUE!</v>
      </c>
      <c r="BI873" s="17" t="e">
        <f>SUMIFS('[1]Deals (investment)'!$C:$C,'[1]Deals (investment)'!$B:$B,$A873,'[1]Deals (investment)'!$V:$V,BI$1)</f>
        <v>#VALUE!</v>
      </c>
      <c r="BJ873" s="17" t="e">
        <f>SUMIFS('[1]Deals (investment)'!$C:$C,'[1]Deals (investment)'!$B:$B,$A873,'[1]Deals (investment)'!$V:$V,BJ$1)</f>
        <v>#VALUE!</v>
      </c>
      <c r="BK873" s="17" t="e">
        <f>SUMIFS('[1]Deals (investment)'!$C:$C,'[1]Deals (investment)'!$B:$B,$A873,'[1]Deals (investment)'!$V:$V,BK$1)</f>
        <v>#VALUE!</v>
      </c>
      <c r="BL873" s="17" t="e">
        <f>SUMIFS('[1]Deals (investment)'!$C:$C,'[1]Deals (investment)'!$B:$B,$A873,'[1]Deals (investment)'!$V:$V,BL$1)</f>
        <v>#VALUE!</v>
      </c>
      <c r="BM873" s="17" t="e">
        <f>SUMIFS('[1]Deals (investment)'!$C:$C,'[1]Deals (investment)'!$B:$B,$A873,'[1]Deals (investment)'!$V:$V,BM$1)</f>
        <v>#VALUE!</v>
      </c>
      <c r="BN873" s="15"/>
      <c r="BO873" s="15"/>
      <c r="BP873" s="22"/>
      <c r="BQ873" s="15"/>
      <c r="BR873" s="15"/>
      <c r="BS873" s="15"/>
      <c r="BT873" s="15"/>
      <c r="BU873" s="15"/>
      <c r="BV873" s="15"/>
      <c r="BW873" s="15"/>
      <c r="BX873" s="15"/>
      <c r="BY873" s="15"/>
      <c r="BZ873" s="15"/>
      <c r="CA873" s="15"/>
      <c r="CB873" s="15"/>
      <c r="CC873" s="15"/>
      <c r="CD873" s="15" t="str">
        <f>CONCATENATE(A873,B873,C873)</f>
        <v>Easyshop EasycookAn online fresh food processor and grocer targeting working professionals and SMEs based in Nigeria.Active</v>
      </c>
      <c r="CE873" s="15"/>
      <c r="CF873" s="15"/>
      <c r="CG873" s="15"/>
      <c r="CH873" s="15"/>
      <c r="CI873" s="15"/>
      <c r="CJ873" s="15"/>
    </row>
    <row r="874" spans="1:88" ht="12.75">
      <c r="A874" s="15" t="s">
        <v>6163</v>
      </c>
      <c r="B874" s="15" t="s">
        <v>6164</v>
      </c>
      <c r="C874" s="15" t="s">
        <v>58</v>
      </c>
      <c r="D874" s="16">
        <v>2003</v>
      </c>
      <c r="E874" s="15" t="s">
        <v>6165</v>
      </c>
      <c r="F874" s="15"/>
      <c r="G874" s="15"/>
      <c r="H874" s="15"/>
      <c r="I874" s="15"/>
      <c r="J874" s="15"/>
      <c r="K874" s="17" t="e">
        <f t="shared" si="105"/>
        <v>#VALUE!</v>
      </c>
      <c r="L874" s="15"/>
      <c r="M874" s="18" t="e">
        <f t="shared" si="132"/>
        <v>#VALUE!</v>
      </c>
      <c r="N874" s="15"/>
      <c r="O874" s="15"/>
      <c r="P874" s="15"/>
      <c r="Q874" s="15"/>
      <c r="R874" s="15"/>
      <c r="S874" s="19"/>
      <c r="T874" s="15"/>
      <c r="U874" s="17"/>
      <c r="V874" s="15" t="s">
        <v>6166</v>
      </c>
      <c r="W874" s="15"/>
      <c r="X874" s="15" t="s">
        <v>404</v>
      </c>
      <c r="Y874" s="15" t="s">
        <v>6167</v>
      </c>
      <c r="AB874" s="20"/>
      <c r="AC874" s="21" t="s">
        <v>6168</v>
      </c>
      <c r="AD874" s="21" t="s">
        <v>6169</v>
      </c>
      <c r="AE874" s="21" t="s">
        <v>6170</v>
      </c>
      <c r="AF874" s="21" t="s">
        <v>6171</v>
      </c>
      <c r="AG874" s="22">
        <f t="shared" si="130"/>
        <v>0.41935483870967744</v>
      </c>
      <c r="AH874" s="15" t="str">
        <f t="shared" si="126"/>
        <v/>
      </c>
      <c r="AI874" s="22" t="e">
        <f>VLOOKUP(A874,'[1]Deals (investment)'!$B$2:$Z$1497,1,FALSE)</f>
        <v>#N/A</v>
      </c>
      <c r="AJ874" s="22" t="e">
        <f>VLOOKUP(A874,'[1]Deals (investment)'!$B$2:$Z$870,15,FALSE)</f>
        <v>#N/A</v>
      </c>
      <c r="AK874" s="17" t="e">
        <f>VLOOKUP(A874,'[1]Deals (Exits)'!B:B,1,FALSE)</f>
        <v>#N/A</v>
      </c>
      <c r="AL874" s="23" t="e">
        <f>VLOOKUP(G874,[1]Lookups!$V$3:$Y$197,4,FALSE)</f>
        <v>#N/A</v>
      </c>
      <c r="AM874" s="17" t="str">
        <f>VLOOKUP(X874,[1]Lookups!$B$3:$C$200,2,FALSE)</f>
        <v>Other Technologies &amp; Information Technology</v>
      </c>
      <c r="AN874" s="17" t="e">
        <f>VLOOKUP(R874,[1]Lookups!$H$3:$I$69,2,FALSE)</f>
        <v>#N/A</v>
      </c>
      <c r="AO874" s="17" t="e">
        <f>VLOOKUP(T874,[1]Lookups!$H$3:$I$69,2,FALSE)</f>
        <v>#N/A</v>
      </c>
      <c r="AP874" s="17" t="e">
        <f>VLOOKUP(AN874,[1]Lookups!$N$3:$O$11,2,FALSE)</f>
        <v>#N/A</v>
      </c>
      <c r="AQ874" s="18" t="e">
        <f>COUNTIFS('[1]Deals (investment)'!$B:$B,$A874)</f>
        <v>#VALUE!</v>
      </c>
      <c r="AR874" s="18" t="e">
        <f>COUNTIFS('[1]Deals (investment)'!$B:$B,$A874,'[1]Deals (investment)'!$T:$T,$AW$1)+COUNTIFS('[1]Deals (investment)'!$B:$B,$A874,'[1]Deals (investment)'!$T:$T,$AX$1)+COUNTIFS('[1]Deals (investment)'!$B:$B,$A874,'[1]Deals (investment)'!$T:$T,$AY$1)</f>
        <v>#VALUE!</v>
      </c>
      <c r="AS874" s="17" t="e">
        <f>SUMIFS('[1]Deals (investment)'!$C:$C,'[1]Deals (investment)'!$B:$B,$A874)</f>
        <v>#VALUE!</v>
      </c>
      <c r="AT874" s="17" t="e">
        <f t="shared" si="106"/>
        <v>#VALUE!</v>
      </c>
      <c r="AU874" s="18" t="e">
        <f>COUNTIF('[1]Deals (Exits)'!$B:$B,A874)</f>
        <v>#VALUE!</v>
      </c>
      <c r="AV874" s="17" t="e">
        <f>SUMIFS('[1]Deals (investment)'!$C:$C,'[1]Deals (investment)'!$B:$B,$A874,'[1]Deals (investment)'!$T:$T,AV$1)</f>
        <v>#VALUE!</v>
      </c>
      <c r="AW874" s="17" t="e">
        <f>SUMIFS('[1]Deals (investment)'!$C:$C,'[1]Deals (investment)'!$B:$B,$A874,'[1]Deals (investment)'!$T:$T,AW$1)</f>
        <v>#VALUE!</v>
      </c>
      <c r="AX874" s="17" t="e">
        <f>SUMIFS('[1]Deals (investment)'!$C:$C,'[1]Deals (investment)'!$B:$B,$A874,'[1]Deals (investment)'!$T:$T,AX$1)</f>
        <v>#VALUE!</v>
      </c>
      <c r="AY874" s="17" t="e">
        <f>SUMIFS('[1]Deals (investment)'!$C:$C,'[1]Deals (investment)'!$B:$B,$A874,'[1]Deals (investment)'!$T:$T,AY$1)</f>
        <v>#VALUE!</v>
      </c>
      <c r="AZ874" s="17" t="e">
        <f>SUMIFS('[1]Deals (investment)'!$C:$C,'[1]Deals (investment)'!$B:$B,$A874,'[1]Deals (investment)'!$T:$T,AZ$1)</f>
        <v>#VALUE!</v>
      </c>
      <c r="BA874" s="17" t="e">
        <f>SUMIFS('[1]Deals (investment)'!$C:$C,'[1]Deals (investment)'!$B:$B,$A874,'[1]Deals (investment)'!$T:$T,BA$1)</f>
        <v>#VALUE!</v>
      </c>
      <c r="BB874" s="17" t="e">
        <f>SUMIFS('[1]Deals (investment)'!$C:$C,'[1]Deals (investment)'!$B:$B,$A874,'[1]Deals (investment)'!$T:$T,BB$1)</f>
        <v>#VALUE!</v>
      </c>
      <c r="BC874" s="17" t="e">
        <f>SUMIFS('[1]Deals (Exits)'!$C:$C,'[1]Deals (Exits)'!$B:$B,$A874)</f>
        <v>#VALUE!</v>
      </c>
      <c r="BD874" s="17" t="e">
        <f>SUMIFS('[1]Deals (investment)'!$C:$C,'[1]Deals (investment)'!$B:$B,$A874,'[1]Deals (investment)'!$V:$V,BD$1)</f>
        <v>#VALUE!</v>
      </c>
      <c r="BE874" s="17" t="e">
        <f>SUMIFS('[1]Deals (investment)'!$C:$C,'[1]Deals (investment)'!$B:$B,$A874,'[1]Deals (investment)'!$V:$V,BE$1)</f>
        <v>#VALUE!</v>
      </c>
      <c r="BF874" s="17" t="e">
        <f>SUMIFS('[1]Deals (investment)'!$C:$C,'[1]Deals (investment)'!$B:$B,$A874,'[1]Deals (investment)'!$V:$V,BF$1)</f>
        <v>#VALUE!</v>
      </c>
      <c r="BG874" s="17" t="e">
        <f>SUMIFS('[1]Deals (investment)'!$C:$C,'[1]Deals (investment)'!$B:$B,$A874,'[1]Deals (investment)'!$V:$V,BG$1)</f>
        <v>#VALUE!</v>
      </c>
      <c r="BH874" s="17" t="e">
        <f>SUMIFS('[1]Deals (investment)'!$C:$C,'[1]Deals (investment)'!$B:$B,$A874,'[1]Deals (investment)'!$V:$V,BH$1)</f>
        <v>#VALUE!</v>
      </c>
      <c r="BI874" s="17" t="e">
        <f>SUMIFS('[1]Deals (investment)'!$C:$C,'[1]Deals (investment)'!$B:$B,$A874,'[1]Deals (investment)'!$V:$V,BI$1)</f>
        <v>#VALUE!</v>
      </c>
      <c r="BJ874" s="17" t="e">
        <f>SUMIFS('[1]Deals (investment)'!$C:$C,'[1]Deals (investment)'!$B:$B,$A874,'[1]Deals (investment)'!$V:$V,BJ$1)</f>
        <v>#VALUE!</v>
      </c>
      <c r="BK874" s="17" t="e">
        <f>SUMIFS('[1]Deals (investment)'!$C:$C,'[1]Deals (investment)'!$B:$B,$A874,'[1]Deals (investment)'!$V:$V,BK$1)</f>
        <v>#VALUE!</v>
      </c>
      <c r="BL874" s="17" t="e">
        <f>SUMIFS('[1]Deals (investment)'!$C:$C,'[1]Deals (investment)'!$B:$B,$A874,'[1]Deals (investment)'!$V:$V,BL$1)</f>
        <v>#VALUE!</v>
      </c>
      <c r="BM874" s="17" t="e">
        <f>SUMIFS('[1]Deals (investment)'!$C:$C,'[1]Deals (investment)'!$B:$B,$A874,'[1]Deals (investment)'!$V:$V,BM$1)</f>
        <v>#VALUE!</v>
      </c>
      <c r="BN874" s="15"/>
      <c r="BO874" s="15"/>
      <c r="BP874" s="22"/>
      <c r="BQ874" s="15"/>
      <c r="BR874" s="15"/>
      <c r="BS874" s="15"/>
      <c r="BT874" s="15"/>
      <c r="BU874" s="15"/>
      <c r="BV874" s="15"/>
      <c r="BW874" s="15"/>
      <c r="BX874" s="15"/>
      <c r="BY874" s="15"/>
      <c r="BZ874" s="15"/>
      <c r="CA874" s="15"/>
      <c r="CB874" s="15"/>
      <c r="CC874" s="15"/>
      <c r="CD874" s="15"/>
      <c r="CE874" s="15"/>
      <c r="CF874" s="15"/>
      <c r="CG874" s="15"/>
      <c r="CH874" s="15"/>
      <c r="CI874" s="15"/>
      <c r="CJ874" s="15"/>
    </row>
    <row r="875" spans="1:88" ht="12.75">
      <c r="A875" s="15" t="s">
        <v>6172</v>
      </c>
      <c r="B875" s="15" t="s">
        <v>6173</v>
      </c>
      <c r="C875" s="15" t="s">
        <v>58</v>
      </c>
      <c r="D875" s="16">
        <v>2013</v>
      </c>
      <c r="E875" s="15" t="s">
        <v>6174</v>
      </c>
      <c r="F875" s="15"/>
      <c r="G875" s="15"/>
      <c r="H875" s="15"/>
      <c r="I875" s="15"/>
      <c r="J875" s="15"/>
      <c r="K875" s="17" t="e">
        <f t="shared" si="105"/>
        <v>#VALUE!</v>
      </c>
      <c r="L875" s="15"/>
      <c r="M875" s="18" t="e">
        <f t="shared" si="132"/>
        <v>#VALUE!</v>
      </c>
      <c r="N875" s="15"/>
      <c r="O875" s="15"/>
      <c r="P875" s="15"/>
      <c r="Q875" s="15"/>
      <c r="R875" s="15"/>
      <c r="S875" s="19"/>
      <c r="T875" s="15"/>
      <c r="U875" s="17"/>
      <c r="V875" s="15" t="s">
        <v>6175</v>
      </c>
      <c r="W875" s="15"/>
      <c r="X875" s="15" t="s">
        <v>538</v>
      </c>
      <c r="Y875" s="15" t="s">
        <v>5289</v>
      </c>
      <c r="AB875" s="20"/>
      <c r="AC875" s="21" t="s">
        <v>6176</v>
      </c>
      <c r="AD875" s="21" t="s">
        <v>6177</v>
      </c>
      <c r="AE875" s="21" t="s">
        <v>6178</v>
      </c>
      <c r="AF875" s="21" t="s">
        <v>6179</v>
      </c>
      <c r="AG875" s="22">
        <f t="shared" si="130"/>
        <v>0.41935483870967744</v>
      </c>
      <c r="AH875" s="15" t="e">
        <f t="shared" si="126"/>
        <v>#VALUE!</v>
      </c>
      <c r="AI875" s="22" t="e">
        <f>VLOOKUP(A875,'[1]Deals (investment)'!$B$2:$Z$1497,1,FALSE)</f>
        <v>#N/A</v>
      </c>
      <c r="AJ875" s="22" t="e">
        <f>VLOOKUP(A875,'[1]Deals (investment)'!$B$2:$Z$870,15,FALSE)</f>
        <v>#N/A</v>
      </c>
      <c r="AK875" s="17" t="e">
        <f>VLOOKUP(A875,'[1]Deals (Exits)'!B:B,1,FALSE)</f>
        <v>#N/A</v>
      </c>
      <c r="AL875" s="23" t="e">
        <f>VLOOKUP(G875,[1]Lookups!$V$3:$Y$197,4,FALSE)</f>
        <v>#N/A</v>
      </c>
      <c r="AM875" s="17" t="str">
        <f>VLOOKUP(X875,[1]Lookups!$B$3:$C$200,2,FALSE)</f>
        <v>Agriculture</v>
      </c>
      <c r="AN875" s="17" t="e">
        <f>VLOOKUP(R875,[1]Lookups!$H$3:$I$69,2,FALSE)</f>
        <v>#N/A</v>
      </c>
      <c r="AO875" s="17" t="e">
        <f>VLOOKUP(T875,[1]Lookups!$H$3:$I$69,2,FALSE)</f>
        <v>#N/A</v>
      </c>
      <c r="AP875" s="17" t="e">
        <f>VLOOKUP(AN875,[1]Lookups!$N$3:$O$11,2,FALSE)</f>
        <v>#N/A</v>
      </c>
      <c r="AQ875" s="18" t="e">
        <f>COUNTIFS('[1]Deals (investment)'!$B:$B,$A875)</f>
        <v>#VALUE!</v>
      </c>
      <c r="AR875" s="18" t="e">
        <f>COUNTIFS('[1]Deals (investment)'!$B:$B,$A875,'[1]Deals (investment)'!$T:$T,$AW$1)+COUNTIFS('[1]Deals (investment)'!$B:$B,$A875,'[1]Deals (investment)'!$T:$T,$AX$1)+COUNTIFS('[1]Deals (investment)'!$B:$B,$A875,'[1]Deals (investment)'!$T:$T,$AY$1)</f>
        <v>#VALUE!</v>
      </c>
      <c r="AS875" s="17" t="e">
        <f>SUMIFS('[1]Deals (investment)'!$C:$C,'[1]Deals (investment)'!$B:$B,$A875)</f>
        <v>#VALUE!</v>
      </c>
      <c r="AT875" s="17" t="e">
        <f t="shared" si="106"/>
        <v>#VALUE!</v>
      </c>
      <c r="AU875" s="18" t="e">
        <f>COUNTIF('[1]Deals (Exits)'!$B:$B,A875)</f>
        <v>#VALUE!</v>
      </c>
      <c r="AV875" s="17" t="e">
        <f>SUMIFS('[1]Deals (investment)'!$C:$C,'[1]Deals (investment)'!$B:$B,$A875,'[1]Deals (investment)'!$T:$T,AV$1)</f>
        <v>#VALUE!</v>
      </c>
      <c r="AW875" s="17" t="e">
        <f>SUMIFS('[1]Deals (investment)'!$C:$C,'[1]Deals (investment)'!$B:$B,$A875,'[1]Deals (investment)'!$T:$T,AW$1)</f>
        <v>#VALUE!</v>
      </c>
      <c r="AX875" s="17" t="e">
        <f>SUMIFS('[1]Deals (investment)'!$C:$C,'[1]Deals (investment)'!$B:$B,$A875,'[1]Deals (investment)'!$T:$T,AX$1)</f>
        <v>#VALUE!</v>
      </c>
      <c r="AY875" s="17" t="e">
        <f>SUMIFS('[1]Deals (investment)'!$C:$C,'[1]Deals (investment)'!$B:$B,$A875,'[1]Deals (investment)'!$T:$T,AY$1)</f>
        <v>#VALUE!</v>
      </c>
      <c r="AZ875" s="17" t="e">
        <f>SUMIFS('[1]Deals (investment)'!$C:$C,'[1]Deals (investment)'!$B:$B,$A875,'[1]Deals (investment)'!$T:$T,AZ$1)</f>
        <v>#VALUE!</v>
      </c>
      <c r="BA875" s="17" t="e">
        <f>SUMIFS('[1]Deals (investment)'!$C:$C,'[1]Deals (investment)'!$B:$B,$A875,'[1]Deals (investment)'!$T:$T,BA$1)</f>
        <v>#VALUE!</v>
      </c>
      <c r="BB875" s="17" t="e">
        <f>SUMIFS('[1]Deals (investment)'!$C:$C,'[1]Deals (investment)'!$B:$B,$A875,'[1]Deals (investment)'!$T:$T,BB$1)</f>
        <v>#VALUE!</v>
      </c>
      <c r="BC875" s="17" t="e">
        <f>SUMIFS('[1]Deals (Exits)'!$C:$C,'[1]Deals (Exits)'!$B:$B,$A875)</f>
        <v>#VALUE!</v>
      </c>
      <c r="BD875" s="17" t="e">
        <f>SUMIFS('[1]Deals (investment)'!$C:$C,'[1]Deals (investment)'!$B:$B,$A875,'[1]Deals (investment)'!$V:$V,BD$1)</f>
        <v>#VALUE!</v>
      </c>
      <c r="BE875" s="17" t="e">
        <f>SUMIFS('[1]Deals (investment)'!$C:$C,'[1]Deals (investment)'!$B:$B,$A875,'[1]Deals (investment)'!$V:$V,BE$1)</f>
        <v>#VALUE!</v>
      </c>
      <c r="BF875" s="17" t="e">
        <f>SUMIFS('[1]Deals (investment)'!$C:$C,'[1]Deals (investment)'!$B:$B,$A875,'[1]Deals (investment)'!$V:$V,BF$1)</f>
        <v>#VALUE!</v>
      </c>
      <c r="BG875" s="17" t="e">
        <f>SUMIFS('[1]Deals (investment)'!$C:$C,'[1]Deals (investment)'!$B:$B,$A875,'[1]Deals (investment)'!$V:$V,BG$1)</f>
        <v>#VALUE!</v>
      </c>
      <c r="BH875" s="17" t="e">
        <f>SUMIFS('[1]Deals (investment)'!$C:$C,'[1]Deals (investment)'!$B:$B,$A875,'[1]Deals (investment)'!$V:$V,BH$1)</f>
        <v>#VALUE!</v>
      </c>
      <c r="BI875" s="17" t="e">
        <f>SUMIFS('[1]Deals (investment)'!$C:$C,'[1]Deals (investment)'!$B:$B,$A875,'[1]Deals (investment)'!$V:$V,BI$1)</f>
        <v>#VALUE!</v>
      </c>
      <c r="BJ875" s="17" t="e">
        <f>SUMIFS('[1]Deals (investment)'!$C:$C,'[1]Deals (investment)'!$B:$B,$A875,'[1]Deals (investment)'!$V:$V,BJ$1)</f>
        <v>#VALUE!</v>
      </c>
      <c r="BK875" s="17" t="e">
        <f>SUMIFS('[1]Deals (investment)'!$C:$C,'[1]Deals (investment)'!$B:$B,$A875,'[1]Deals (investment)'!$V:$V,BK$1)</f>
        <v>#VALUE!</v>
      </c>
      <c r="BL875" s="17" t="e">
        <f>SUMIFS('[1]Deals (investment)'!$C:$C,'[1]Deals (investment)'!$B:$B,$A875,'[1]Deals (investment)'!$V:$V,BL$1)</f>
        <v>#VALUE!</v>
      </c>
      <c r="BM875" s="17" t="e">
        <f>SUMIFS('[1]Deals (investment)'!$C:$C,'[1]Deals (investment)'!$B:$B,$A875,'[1]Deals (investment)'!$V:$V,BM$1)</f>
        <v>#VALUE!</v>
      </c>
      <c r="BN875" s="15"/>
      <c r="BO875" s="15"/>
      <c r="BP875" s="22"/>
      <c r="BQ875" s="15"/>
      <c r="BR875" s="15"/>
      <c r="BS875" s="15"/>
      <c r="BT875" s="15"/>
      <c r="BU875" s="15"/>
      <c r="BV875" s="15"/>
      <c r="BW875" s="15"/>
      <c r="BX875" s="15"/>
      <c r="BY875" s="15"/>
      <c r="BZ875" s="15"/>
      <c r="CA875" s="15"/>
      <c r="CB875" s="15"/>
      <c r="CC875" s="15"/>
      <c r="CD875" s="15"/>
      <c r="CE875" s="15"/>
      <c r="CF875" s="15"/>
      <c r="CG875" s="15"/>
      <c r="CH875" s="15"/>
      <c r="CI875" s="15"/>
      <c r="CJ875" s="15"/>
    </row>
    <row r="876" spans="1:88" ht="12.75">
      <c r="A876" s="15" t="s">
        <v>6180</v>
      </c>
      <c r="B876" s="15" t="s">
        <v>6181</v>
      </c>
      <c r="C876" s="15" t="s">
        <v>58</v>
      </c>
      <c r="D876" s="16">
        <v>2016</v>
      </c>
      <c r="E876" s="15" t="s">
        <v>6131</v>
      </c>
      <c r="F876" s="15"/>
      <c r="G876" s="15"/>
      <c r="H876" s="15"/>
      <c r="I876" s="15"/>
      <c r="J876" s="15"/>
      <c r="K876" s="17" t="e">
        <f t="shared" si="105"/>
        <v>#VALUE!</v>
      </c>
      <c r="L876" s="15"/>
      <c r="M876" s="18" t="e">
        <f t="shared" si="132"/>
        <v>#VALUE!</v>
      </c>
      <c r="N876" s="15"/>
      <c r="O876" s="15"/>
      <c r="P876" s="15"/>
      <c r="Q876" s="15"/>
      <c r="R876" s="15"/>
      <c r="S876" s="19"/>
      <c r="T876" s="15"/>
      <c r="U876" s="17"/>
      <c r="V876" s="15" t="s">
        <v>6182</v>
      </c>
      <c r="W876" s="15"/>
      <c r="X876" s="15" t="s">
        <v>191</v>
      </c>
      <c r="Y876" s="15" t="s">
        <v>6183</v>
      </c>
      <c r="AB876" s="20"/>
      <c r="AC876" s="21" t="s">
        <v>6184</v>
      </c>
      <c r="AD876" s="21" t="s">
        <v>6185</v>
      </c>
      <c r="AE876" s="21" t="s">
        <v>6186</v>
      </c>
      <c r="AF876" s="15"/>
      <c r="AG876" s="22">
        <f t="shared" si="130"/>
        <v>0.38709677419354838</v>
      </c>
      <c r="AH876" s="15" t="str">
        <f t="shared" si="126"/>
        <v/>
      </c>
      <c r="AI876" s="22" t="e">
        <f>VLOOKUP(A876,'[1]Deals (investment)'!$B$2:$Z$1497,1,FALSE)</f>
        <v>#N/A</v>
      </c>
      <c r="AJ876" s="22" t="e">
        <f>VLOOKUP(A876,'[1]Deals (investment)'!$B$2:$Z$870,15,FALSE)</f>
        <v>#N/A</v>
      </c>
      <c r="AK876" s="17" t="e">
        <f>VLOOKUP(A876,'[1]Deals (Exits)'!B:B,1,FALSE)</f>
        <v>#N/A</v>
      </c>
      <c r="AL876" s="23" t="e">
        <f>VLOOKUP(G876,[1]Lookups!$V$3:$Y$197,4,FALSE)</f>
        <v>#N/A</v>
      </c>
      <c r="AM876" s="17" t="str">
        <f>VLOOKUP(X876,[1]Lookups!$B$3:$C$200,2,FALSE)</f>
        <v>Education</v>
      </c>
      <c r="AN876" s="17" t="e">
        <f>VLOOKUP(R876,[1]Lookups!$H$3:$I$69,2,FALSE)</f>
        <v>#N/A</v>
      </c>
      <c r="AO876" s="17" t="e">
        <f>VLOOKUP(T876,[1]Lookups!$H$3:$I$69,2,FALSE)</f>
        <v>#N/A</v>
      </c>
      <c r="AP876" s="17" t="e">
        <f>VLOOKUP(AN876,[1]Lookups!$N$3:$O$11,2,FALSE)</f>
        <v>#N/A</v>
      </c>
      <c r="AQ876" s="18" t="e">
        <f>COUNTIFS('[1]Deals (investment)'!$B:$B,$A876)</f>
        <v>#VALUE!</v>
      </c>
      <c r="AR876" s="18" t="e">
        <f>COUNTIFS('[1]Deals (investment)'!$B:$B,$A876,'[1]Deals (investment)'!$T:$T,$AW$1)+COUNTIFS('[1]Deals (investment)'!$B:$B,$A876,'[1]Deals (investment)'!$T:$T,$AX$1)+COUNTIFS('[1]Deals (investment)'!$B:$B,$A876,'[1]Deals (investment)'!$T:$T,$AY$1)</f>
        <v>#VALUE!</v>
      </c>
      <c r="AS876" s="17" t="e">
        <f>SUMIFS('[1]Deals (investment)'!$C:$C,'[1]Deals (investment)'!$B:$B,$A876)</f>
        <v>#VALUE!</v>
      </c>
      <c r="AT876" s="17" t="e">
        <f t="shared" si="106"/>
        <v>#VALUE!</v>
      </c>
      <c r="AU876" s="18" t="e">
        <f>COUNTIF('[1]Deals (Exits)'!$B:$B,A876)</f>
        <v>#VALUE!</v>
      </c>
      <c r="AV876" s="17" t="e">
        <f>SUMIFS('[1]Deals (investment)'!$C:$C,'[1]Deals (investment)'!$B:$B,$A876,'[1]Deals (investment)'!$T:$T,AV$1)</f>
        <v>#VALUE!</v>
      </c>
      <c r="AW876" s="17" t="e">
        <f>SUMIFS('[1]Deals (investment)'!$C:$C,'[1]Deals (investment)'!$B:$B,$A876,'[1]Deals (investment)'!$T:$T,AW$1)</f>
        <v>#VALUE!</v>
      </c>
      <c r="AX876" s="17" t="e">
        <f>SUMIFS('[1]Deals (investment)'!$C:$C,'[1]Deals (investment)'!$B:$B,$A876,'[1]Deals (investment)'!$T:$T,AX$1)</f>
        <v>#VALUE!</v>
      </c>
      <c r="AY876" s="17" t="e">
        <f>SUMIFS('[1]Deals (investment)'!$C:$C,'[1]Deals (investment)'!$B:$B,$A876,'[1]Deals (investment)'!$T:$T,AY$1)</f>
        <v>#VALUE!</v>
      </c>
      <c r="AZ876" s="17" t="e">
        <f>SUMIFS('[1]Deals (investment)'!$C:$C,'[1]Deals (investment)'!$B:$B,$A876,'[1]Deals (investment)'!$T:$T,AZ$1)</f>
        <v>#VALUE!</v>
      </c>
      <c r="BA876" s="17" t="e">
        <f>SUMIFS('[1]Deals (investment)'!$C:$C,'[1]Deals (investment)'!$B:$B,$A876,'[1]Deals (investment)'!$T:$T,BA$1)</f>
        <v>#VALUE!</v>
      </c>
      <c r="BB876" s="17" t="e">
        <f>SUMIFS('[1]Deals (investment)'!$C:$C,'[1]Deals (investment)'!$B:$B,$A876,'[1]Deals (investment)'!$T:$T,BB$1)</f>
        <v>#VALUE!</v>
      </c>
      <c r="BC876" s="17" t="e">
        <f>SUMIFS('[1]Deals (Exits)'!$C:$C,'[1]Deals (Exits)'!$B:$B,$A876)</f>
        <v>#VALUE!</v>
      </c>
      <c r="BD876" s="17" t="e">
        <f>SUMIFS('[1]Deals (investment)'!$C:$C,'[1]Deals (investment)'!$B:$B,$A876,'[1]Deals (investment)'!$V:$V,BD$1)</f>
        <v>#VALUE!</v>
      </c>
      <c r="BE876" s="17" t="e">
        <f>SUMIFS('[1]Deals (investment)'!$C:$C,'[1]Deals (investment)'!$B:$B,$A876,'[1]Deals (investment)'!$V:$V,BE$1)</f>
        <v>#VALUE!</v>
      </c>
      <c r="BF876" s="17" t="e">
        <f>SUMIFS('[1]Deals (investment)'!$C:$C,'[1]Deals (investment)'!$B:$B,$A876,'[1]Deals (investment)'!$V:$V,BF$1)</f>
        <v>#VALUE!</v>
      </c>
      <c r="BG876" s="17" t="e">
        <f>SUMIFS('[1]Deals (investment)'!$C:$C,'[1]Deals (investment)'!$B:$B,$A876,'[1]Deals (investment)'!$V:$V,BG$1)</f>
        <v>#VALUE!</v>
      </c>
      <c r="BH876" s="17" t="e">
        <f>SUMIFS('[1]Deals (investment)'!$C:$C,'[1]Deals (investment)'!$B:$B,$A876,'[1]Deals (investment)'!$V:$V,BH$1)</f>
        <v>#VALUE!</v>
      </c>
      <c r="BI876" s="17" t="e">
        <f>SUMIFS('[1]Deals (investment)'!$C:$C,'[1]Deals (investment)'!$B:$B,$A876,'[1]Deals (investment)'!$V:$V,BI$1)</f>
        <v>#VALUE!</v>
      </c>
      <c r="BJ876" s="17" t="e">
        <f>SUMIFS('[1]Deals (investment)'!$C:$C,'[1]Deals (investment)'!$B:$B,$A876,'[1]Deals (investment)'!$V:$V,BJ$1)</f>
        <v>#VALUE!</v>
      </c>
      <c r="BK876" s="17" t="e">
        <f>SUMIFS('[1]Deals (investment)'!$C:$C,'[1]Deals (investment)'!$B:$B,$A876,'[1]Deals (investment)'!$V:$V,BK$1)</f>
        <v>#VALUE!</v>
      </c>
      <c r="BL876" s="17" t="e">
        <f>SUMIFS('[1]Deals (investment)'!$C:$C,'[1]Deals (investment)'!$B:$B,$A876,'[1]Deals (investment)'!$V:$V,BL$1)</f>
        <v>#VALUE!</v>
      </c>
      <c r="BM876" s="17" t="e">
        <f>SUMIFS('[1]Deals (investment)'!$C:$C,'[1]Deals (investment)'!$B:$B,$A876,'[1]Deals (investment)'!$V:$V,BM$1)</f>
        <v>#VALUE!</v>
      </c>
      <c r="BN876" s="15"/>
      <c r="BO876" s="15"/>
      <c r="BP876" s="22"/>
      <c r="BQ876" s="15"/>
      <c r="BR876" s="15"/>
      <c r="BS876" s="15"/>
      <c r="BT876" s="15"/>
      <c r="BU876" s="15"/>
      <c r="BV876" s="15"/>
      <c r="BW876" s="15"/>
      <c r="BX876" s="15"/>
      <c r="BY876" s="15"/>
      <c r="BZ876" s="15"/>
      <c r="CA876" s="15"/>
      <c r="CB876" s="15"/>
      <c r="CC876" s="15"/>
      <c r="CD876" s="15"/>
      <c r="CE876" s="15"/>
      <c r="CF876" s="15"/>
      <c r="CG876" s="15"/>
      <c r="CH876" s="15"/>
      <c r="CI876" s="15"/>
      <c r="CJ876" s="15"/>
    </row>
    <row r="877" spans="1:88" ht="12.75">
      <c r="A877" s="15" t="s">
        <v>6187</v>
      </c>
      <c r="B877" s="15" t="s">
        <v>6188</v>
      </c>
      <c r="C877" s="15" t="s">
        <v>58</v>
      </c>
      <c r="D877" s="16">
        <v>2015</v>
      </c>
      <c r="E877" s="15" t="s">
        <v>5554</v>
      </c>
      <c r="F877" s="15"/>
      <c r="G877" s="15"/>
      <c r="H877" s="15"/>
      <c r="I877" s="15"/>
      <c r="J877" s="15"/>
      <c r="K877" s="17" t="e">
        <f t="shared" si="105"/>
        <v>#VALUE!</v>
      </c>
      <c r="L877" s="15"/>
      <c r="M877" s="18" t="e">
        <f t="shared" si="132"/>
        <v>#VALUE!</v>
      </c>
      <c r="N877" s="15"/>
      <c r="O877" s="15"/>
      <c r="P877" s="15"/>
      <c r="Q877" s="15"/>
      <c r="R877" s="15"/>
      <c r="S877" s="19"/>
      <c r="T877" s="15"/>
      <c r="U877" s="17"/>
      <c r="V877" s="15" t="s">
        <v>6189</v>
      </c>
      <c r="W877" s="15"/>
      <c r="X877" s="15" t="s">
        <v>432</v>
      </c>
      <c r="Y877" s="15" t="s">
        <v>432</v>
      </c>
      <c r="AB877" s="20"/>
      <c r="AC877" s="21" t="s">
        <v>6190</v>
      </c>
      <c r="AD877" s="21" t="s">
        <v>6191</v>
      </c>
      <c r="AE877" s="21" t="s">
        <v>6192</v>
      </c>
      <c r="AF877" s="21" t="s">
        <v>6193</v>
      </c>
      <c r="AG877" s="22">
        <f t="shared" si="130"/>
        <v>0.41935483870967744</v>
      </c>
      <c r="AH877" s="15" t="str">
        <f t="shared" si="126"/>
        <v/>
      </c>
      <c r="AI877" s="22" t="e">
        <f>VLOOKUP(A877,'[1]Deals (investment)'!$B$2:$Z$1497,1,FALSE)</f>
        <v>#N/A</v>
      </c>
      <c r="AJ877" s="22" t="e">
        <f>VLOOKUP(A877,'[1]Deals (investment)'!$B$2:$Z$870,15,FALSE)</f>
        <v>#N/A</v>
      </c>
      <c r="AK877" s="17" t="e">
        <f>VLOOKUP(A877,'[1]Deals (Exits)'!B:B,1,FALSE)</f>
        <v>#N/A</v>
      </c>
      <c r="AL877" s="23" t="e">
        <f>VLOOKUP(G877,[1]Lookups!$V$3:$Y$197,4,FALSE)</f>
        <v>#N/A</v>
      </c>
      <c r="AM877" s="17" t="str">
        <f>VLOOKUP(X877,[1]Lookups!$B$3:$C$200,2,FALSE)</f>
        <v>Energy &amp; Resources</v>
      </c>
      <c r="AN877" s="17" t="e">
        <f>VLOOKUP(R877,[1]Lookups!$H$3:$I$69,2,FALSE)</f>
        <v>#N/A</v>
      </c>
      <c r="AO877" s="17" t="e">
        <f>VLOOKUP(T877,[1]Lookups!$H$3:$I$69,2,FALSE)</f>
        <v>#N/A</v>
      </c>
      <c r="AP877" s="17" t="e">
        <f>VLOOKUP(AN877,[1]Lookups!$N$3:$O$11,2,FALSE)</f>
        <v>#N/A</v>
      </c>
      <c r="AQ877" s="18" t="e">
        <f>COUNTIFS('[1]Deals (investment)'!$B:$B,$A877)</f>
        <v>#VALUE!</v>
      </c>
      <c r="AR877" s="18" t="e">
        <f>COUNTIFS('[1]Deals (investment)'!$B:$B,$A877,'[1]Deals (investment)'!$T:$T,$AW$1)+COUNTIFS('[1]Deals (investment)'!$B:$B,$A877,'[1]Deals (investment)'!$T:$T,$AX$1)+COUNTIFS('[1]Deals (investment)'!$B:$B,$A877,'[1]Deals (investment)'!$T:$T,$AY$1)</f>
        <v>#VALUE!</v>
      </c>
      <c r="AS877" s="17" t="e">
        <f>SUMIFS('[1]Deals (investment)'!$C:$C,'[1]Deals (investment)'!$B:$B,$A877)</f>
        <v>#VALUE!</v>
      </c>
      <c r="AT877" s="17" t="e">
        <f t="shared" si="106"/>
        <v>#VALUE!</v>
      </c>
      <c r="AU877" s="18" t="e">
        <f>COUNTIF('[1]Deals (Exits)'!$B:$B,A877)</f>
        <v>#VALUE!</v>
      </c>
      <c r="AV877" s="17" t="e">
        <f>SUMIFS('[1]Deals (investment)'!$C:$C,'[1]Deals (investment)'!$B:$B,$A877,'[1]Deals (investment)'!$T:$T,AV$1)</f>
        <v>#VALUE!</v>
      </c>
      <c r="AW877" s="17" t="e">
        <f>SUMIFS('[1]Deals (investment)'!$C:$C,'[1]Deals (investment)'!$B:$B,$A877,'[1]Deals (investment)'!$T:$T,AW$1)</f>
        <v>#VALUE!</v>
      </c>
      <c r="AX877" s="17" t="e">
        <f>SUMIFS('[1]Deals (investment)'!$C:$C,'[1]Deals (investment)'!$B:$B,$A877,'[1]Deals (investment)'!$T:$T,AX$1)</f>
        <v>#VALUE!</v>
      </c>
      <c r="AY877" s="17" t="e">
        <f>SUMIFS('[1]Deals (investment)'!$C:$C,'[1]Deals (investment)'!$B:$B,$A877,'[1]Deals (investment)'!$T:$T,AY$1)</f>
        <v>#VALUE!</v>
      </c>
      <c r="AZ877" s="17" t="e">
        <f>SUMIFS('[1]Deals (investment)'!$C:$C,'[1]Deals (investment)'!$B:$B,$A877,'[1]Deals (investment)'!$T:$T,AZ$1)</f>
        <v>#VALUE!</v>
      </c>
      <c r="BA877" s="17" t="e">
        <f>SUMIFS('[1]Deals (investment)'!$C:$C,'[1]Deals (investment)'!$B:$B,$A877,'[1]Deals (investment)'!$T:$T,BA$1)</f>
        <v>#VALUE!</v>
      </c>
      <c r="BB877" s="17" t="e">
        <f>SUMIFS('[1]Deals (investment)'!$C:$C,'[1]Deals (investment)'!$B:$B,$A877,'[1]Deals (investment)'!$T:$T,BB$1)</f>
        <v>#VALUE!</v>
      </c>
      <c r="BC877" s="17" t="e">
        <f>SUMIFS('[1]Deals (Exits)'!$C:$C,'[1]Deals (Exits)'!$B:$B,$A877)</f>
        <v>#VALUE!</v>
      </c>
      <c r="BD877" s="17" t="e">
        <f>SUMIFS('[1]Deals (investment)'!$C:$C,'[1]Deals (investment)'!$B:$B,$A877,'[1]Deals (investment)'!$V:$V,BD$1)</f>
        <v>#VALUE!</v>
      </c>
      <c r="BE877" s="17" t="e">
        <f>SUMIFS('[1]Deals (investment)'!$C:$C,'[1]Deals (investment)'!$B:$B,$A877,'[1]Deals (investment)'!$V:$V,BE$1)</f>
        <v>#VALUE!</v>
      </c>
      <c r="BF877" s="17" t="e">
        <f>SUMIFS('[1]Deals (investment)'!$C:$C,'[1]Deals (investment)'!$B:$B,$A877,'[1]Deals (investment)'!$V:$V,BF$1)</f>
        <v>#VALUE!</v>
      </c>
      <c r="BG877" s="17" t="e">
        <f>SUMIFS('[1]Deals (investment)'!$C:$C,'[1]Deals (investment)'!$B:$B,$A877,'[1]Deals (investment)'!$V:$V,BG$1)</f>
        <v>#VALUE!</v>
      </c>
      <c r="BH877" s="17" t="e">
        <f>SUMIFS('[1]Deals (investment)'!$C:$C,'[1]Deals (investment)'!$B:$B,$A877,'[1]Deals (investment)'!$V:$V,BH$1)</f>
        <v>#VALUE!</v>
      </c>
      <c r="BI877" s="17" t="e">
        <f>SUMIFS('[1]Deals (investment)'!$C:$C,'[1]Deals (investment)'!$B:$B,$A877,'[1]Deals (investment)'!$V:$V,BI$1)</f>
        <v>#VALUE!</v>
      </c>
      <c r="BJ877" s="17" t="e">
        <f>SUMIFS('[1]Deals (investment)'!$C:$C,'[1]Deals (investment)'!$B:$B,$A877,'[1]Deals (investment)'!$V:$V,BJ$1)</f>
        <v>#VALUE!</v>
      </c>
      <c r="BK877" s="17" t="e">
        <f>SUMIFS('[1]Deals (investment)'!$C:$C,'[1]Deals (investment)'!$B:$B,$A877,'[1]Deals (investment)'!$V:$V,BK$1)</f>
        <v>#VALUE!</v>
      </c>
      <c r="BL877" s="17" t="e">
        <f>SUMIFS('[1]Deals (investment)'!$C:$C,'[1]Deals (investment)'!$B:$B,$A877,'[1]Deals (investment)'!$V:$V,BL$1)</f>
        <v>#VALUE!</v>
      </c>
      <c r="BM877" s="17" t="e">
        <f>SUMIFS('[1]Deals (investment)'!$C:$C,'[1]Deals (investment)'!$B:$B,$A877,'[1]Deals (investment)'!$V:$V,BM$1)</f>
        <v>#VALUE!</v>
      </c>
      <c r="BN877" s="15"/>
      <c r="BO877" s="15"/>
      <c r="BP877" s="22"/>
      <c r="BQ877" s="15"/>
      <c r="BR877" s="15"/>
      <c r="BS877" s="15"/>
      <c r="BT877" s="15"/>
      <c r="BU877" s="15"/>
      <c r="BV877" s="15"/>
      <c r="BW877" s="15"/>
      <c r="BX877" s="15"/>
      <c r="BY877" s="15"/>
      <c r="BZ877" s="15"/>
      <c r="CA877" s="15"/>
      <c r="CB877" s="15"/>
      <c r="CC877" s="15"/>
      <c r="CD877" s="15"/>
      <c r="CE877" s="15"/>
      <c r="CF877" s="15"/>
      <c r="CG877" s="15"/>
      <c r="CH877" s="15"/>
      <c r="CI877" s="15"/>
      <c r="CJ877" s="15"/>
    </row>
    <row r="878" spans="1:88" ht="12.75">
      <c r="A878" s="15" t="s">
        <v>6194</v>
      </c>
      <c r="B878" s="15"/>
      <c r="C878" s="15" t="s">
        <v>58</v>
      </c>
      <c r="D878" s="16"/>
      <c r="E878" s="15"/>
      <c r="F878" s="15"/>
      <c r="G878" s="15"/>
      <c r="H878" s="15"/>
      <c r="I878" s="15"/>
      <c r="J878" s="15"/>
      <c r="K878" s="17" t="e">
        <f t="shared" si="105"/>
        <v>#VALUE!</v>
      </c>
      <c r="L878" s="15"/>
      <c r="M878" s="18" t="e">
        <f t="shared" si="132"/>
        <v>#VALUE!</v>
      </c>
      <c r="N878" s="15"/>
      <c r="O878" s="15"/>
      <c r="P878" s="15"/>
      <c r="Q878" s="24" t="e">
        <f ca="1">_xludf.MAXIFS('[1]Deals (investment)'!A:A,'[1]Deals (investment)'!B:B,A878)</f>
        <v>#NAME?</v>
      </c>
      <c r="R878" s="15"/>
      <c r="S878" s="19"/>
      <c r="T878" s="15"/>
      <c r="U878" s="17"/>
      <c r="V878" s="15"/>
      <c r="W878" s="15"/>
      <c r="X878" s="15"/>
      <c r="Y878" s="15"/>
      <c r="AB878" s="20"/>
      <c r="AC878" s="15"/>
      <c r="AD878" s="15"/>
      <c r="AE878" s="15"/>
      <c r="AF878" s="15"/>
      <c r="AG878" s="22">
        <f t="shared" ca="1" si="130"/>
        <v>0.12903225806451613</v>
      </c>
      <c r="AH878" s="15" t="str">
        <f t="shared" si="126"/>
        <v/>
      </c>
      <c r="AI878" s="22" t="e">
        <f>VLOOKUP(A878,'[1]Deals (investment)'!$B$2:$Z$1497,1,FALSE)</f>
        <v>#N/A</v>
      </c>
      <c r="AJ878" s="22" t="e">
        <f>VLOOKUP(A878,'[1]Deals (investment)'!$B$2:$Z$870,15,FALSE)</f>
        <v>#N/A</v>
      </c>
      <c r="AK878" s="17" t="str">
        <f>VLOOKUP(A878,'[1]Deals (Exits)'!B:B,1,FALSE)</f>
        <v>Founa</v>
      </c>
      <c r="AL878" s="23" t="e">
        <f>VLOOKUP(G878,[1]Lookups!$V$3:$Y$197,4,FALSE)</f>
        <v>#N/A</v>
      </c>
      <c r="AM878" s="17" t="e">
        <f>VLOOKUP(X878,[1]Lookups!$B$3:$C$200,2,FALSE)</f>
        <v>#N/A</v>
      </c>
      <c r="AN878" s="17" t="e">
        <f>VLOOKUP(R878,[1]Lookups!$H$3:$I$69,2,FALSE)</f>
        <v>#N/A</v>
      </c>
      <c r="AO878" s="17" t="e">
        <f>VLOOKUP(T878,[1]Lookups!$H$3:$I$69,2,FALSE)</f>
        <v>#N/A</v>
      </c>
      <c r="AP878" s="17" t="e">
        <f>VLOOKUP(AN878,[1]Lookups!$N$3:$O$11,2,FALSE)</f>
        <v>#N/A</v>
      </c>
      <c r="AQ878" s="18" t="e">
        <f>COUNTIFS('[1]Deals (investment)'!$B:$B,$A878)</f>
        <v>#VALUE!</v>
      </c>
      <c r="AR878" s="18" t="e">
        <f>COUNTIFS('[1]Deals (investment)'!$B:$B,$A878,'[1]Deals (investment)'!$T:$T,$AW$1)+COUNTIFS('[1]Deals (investment)'!$B:$B,$A878,'[1]Deals (investment)'!$T:$T,$AX$1)+COUNTIFS('[1]Deals (investment)'!$B:$B,$A878,'[1]Deals (investment)'!$T:$T,$AY$1)</f>
        <v>#VALUE!</v>
      </c>
      <c r="AS878" s="17" t="e">
        <f>SUMIFS('[1]Deals (investment)'!$C:$C,'[1]Deals (investment)'!$B:$B,$A878)</f>
        <v>#VALUE!</v>
      </c>
      <c r="AT878" s="17" t="e">
        <f t="shared" si="106"/>
        <v>#VALUE!</v>
      </c>
      <c r="AU878" s="18" t="e">
        <f>COUNTIF('[1]Deals (Exits)'!$B:$B,A878)</f>
        <v>#VALUE!</v>
      </c>
      <c r="AV878" s="17" t="e">
        <f>SUMIFS('[1]Deals (investment)'!$C:$C,'[1]Deals (investment)'!$B:$B,$A878,'[1]Deals (investment)'!$T:$T,AV$1)</f>
        <v>#VALUE!</v>
      </c>
      <c r="AW878" s="17" t="e">
        <f>SUMIFS('[1]Deals (investment)'!$C:$C,'[1]Deals (investment)'!$B:$B,$A878,'[1]Deals (investment)'!$T:$T,AW$1)</f>
        <v>#VALUE!</v>
      </c>
      <c r="AX878" s="17" t="e">
        <f>SUMIFS('[1]Deals (investment)'!$C:$C,'[1]Deals (investment)'!$B:$B,$A878,'[1]Deals (investment)'!$T:$T,AX$1)</f>
        <v>#VALUE!</v>
      </c>
      <c r="AY878" s="17" t="e">
        <f>SUMIFS('[1]Deals (investment)'!$C:$C,'[1]Deals (investment)'!$B:$B,$A878,'[1]Deals (investment)'!$T:$T,AY$1)</f>
        <v>#VALUE!</v>
      </c>
      <c r="AZ878" s="17" t="e">
        <f>SUMIFS('[1]Deals (investment)'!$C:$C,'[1]Deals (investment)'!$B:$B,$A878,'[1]Deals (investment)'!$T:$T,AZ$1)</f>
        <v>#VALUE!</v>
      </c>
      <c r="BA878" s="17" t="e">
        <f>SUMIFS('[1]Deals (investment)'!$C:$C,'[1]Deals (investment)'!$B:$B,$A878,'[1]Deals (investment)'!$T:$T,BA$1)</f>
        <v>#VALUE!</v>
      </c>
      <c r="BB878" s="17" t="e">
        <f>SUMIFS('[1]Deals (investment)'!$C:$C,'[1]Deals (investment)'!$B:$B,$A878,'[1]Deals (investment)'!$T:$T,BB$1)</f>
        <v>#VALUE!</v>
      </c>
      <c r="BC878" s="17" t="e">
        <f>SUMIFS('[1]Deals (Exits)'!$C:$C,'[1]Deals (Exits)'!$B:$B,$A878)</f>
        <v>#VALUE!</v>
      </c>
      <c r="BD878" s="17" t="e">
        <f>SUMIFS('[1]Deals (investment)'!$C:$C,'[1]Deals (investment)'!$B:$B,$A878,'[1]Deals (investment)'!$V:$V,BD$1)</f>
        <v>#VALUE!</v>
      </c>
      <c r="BE878" s="17" t="e">
        <f>SUMIFS('[1]Deals (investment)'!$C:$C,'[1]Deals (investment)'!$B:$B,$A878,'[1]Deals (investment)'!$V:$V,BE$1)</f>
        <v>#VALUE!</v>
      </c>
      <c r="BF878" s="17" t="e">
        <f>SUMIFS('[1]Deals (investment)'!$C:$C,'[1]Deals (investment)'!$B:$B,$A878,'[1]Deals (investment)'!$V:$V,BF$1)</f>
        <v>#VALUE!</v>
      </c>
      <c r="BG878" s="17" t="e">
        <f>SUMIFS('[1]Deals (investment)'!$C:$C,'[1]Deals (investment)'!$B:$B,$A878,'[1]Deals (investment)'!$V:$V,BG$1)</f>
        <v>#VALUE!</v>
      </c>
      <c r="BH878" s="17" t="e">
        <f>SUMIFS('[1]Deals (investment)'!$C:$C,'[1]Deals (investment)'!$B:$B,$A878,'[1]Deals (investment)'!$V:$V,BH$1)</f>
        <v>#VALUE!</v>
      </c>
      <c r="BI878" s="17" t="e">
        <f>SUMIFS('[1]Deals (investment)'!$C:$C,'[1]Deals (investment)'!$B:$B,$A878,'[1]Deals (investment)'!$V:$V,BI$1)</f>
        <v>#VALUE!</v>
      </c>
      <c r="BJ878" s="17" t="e">
        <f>SUMIFS('[1]Deals (investment)'!$C:$C,'[1]Deals (investment)'!$B:$B,$A878,'[1]Deals (investment)'!$V:$V,BJ$1)</f>
        <v>#VALUE!</v>
      </c>
      <c r="BK878" s="17" t="e">
        <f>SUMIFS('[1]Deals (investment)'!$C:$C,'[1]Deals (investment)'!$B:$B,$A878,'[1]Deals (investment)'!$V:$V,BK$1)</f>
        <v>#VALUE!</v>
      </c>
      <c r="BL878" s="17" t="e">
        <f>SUMIFS('[1]Deals (investment)'!$C:$C,'[1]Deals (investment)'!$B:$B,$A878,'[1]Deals (investment)'!$V:$V,BL$1)</f>
        <v>#VALUE!</v>
      </c>
      <c r="BM878" s="17" t="e">
        <f>SUMIFS('[1]Deals (investment)'!$C:$C,'[1]Deals (investment)'!$B:$B,$A878,'[1]Deals (investment)'!$V:$V,BM$1)</f>
        <v>#VALUE!</v>
      </c>
      <c r="BN878" s="15"/>
      <c r="BO878" s="15"/>
      <c r="BP878" s="22"/>
      <c r="BQ878" s="15"/>
      <c r="BR878" s="15"/>
      <c r="BS878" s="15"/>
      <c r="BT878" s="15"/>
      <c r="BU878" s="15"/>
      <c r="BV878" s="15"/>
      <c r="BW878" s="15"/>
      <c r="BX878" s="15"/>
      <c r="BY878" s="15"/>
      <c r="BZ878" s="15"/>
      <c r="CA878" s="15"/>
      <c r="CB878" s="15"/>
      <c r="CC878" s="15"/>
      <c r="CD878" s="15" t="str">
        <f>CONCATENATE(A878,B878,C878)</f>
        <v>FounaActive</v>
      </c>
      <c r="CE878" s="15"/>
      <c r="CF878" s="15"/>
      <c r="CG878" s="15"/>
      <c r="CH878" s="15"/>
      <c r="CI878" s="15"/>
      <c r="CJ878" s="15"/>
    </row>
    <row r="879" spans="1:88" ht="12.75">
      <c r="A879" s="15" t="s">
        <v>6195</v>
      </c>
      <c r="B879" s="15" t="s">
        <v>6196</v>
      </c>
      <c r="C879" s="15" t="s">
        <v>58</v>
      </c>
      <c r="D879" s="16">
        <v>1999</v>
      </c>
      <c r="E879" s="15" t="s">
        <v>1649</v>
      </c>
      <c r="F879" s="15"/>
      <c r="G879" s="15" t="s">
        <v>1650</v>
      </c>
      <c r="H879" s="15"/>
      <c r="I879" s="15"/>
      <c r="J879" s="15"/>
      <c r="K879" s="17" t="e">
        <f t="shared" si="105"/>
        <v>#VALUE!</v>
      </c>
      <c r="L879" s="15"/>
      <c r="M879" s="18" t="e">
        <f t="shared" si="132"/>
        <v>#VALUE!</v>
      </c>
      <c r="N879" s="15"/>
      <c r="O879" s="15"/>
      <c r="P879" s="15"/>
      <c r="Q879" s="15"/>
      <c r="R879" s="15"/>
      <c r="S879" s="19"/>
      <c r="T879" s="15"/>
      <c r="U879" s="17"/>
      <c r="V879" s="15" t="s">
        <v>312</v>
      </c>
      <c r="W879" s="15"/>
      <c r="X879" s="15"/>
      <c r="Y879" s="15"/>
      <c r="AB879" s="20"/>
      <c r="AC879" s="21" t="s">
        <v>6197</v>
      </c>
      <c r="AD879" s="21" t="s">
        <v>6198</v>
      </c>
      <c r="AE879" s="21" t="s">
        <v>6199</v>
      </c>
      <c r="AF879" s="21" t="s">
        <v>6200</v>
      </c>
      <c r="AG879" s="22">
        <f t="shared" si="130"/>
        <v>0.38709677419354838</v>
      </c>
      <c r="AH879" s="15" t="str">
        <f t="shared" si="126"/>
        <v/>
      </c>
      <c r="AI879" s="22" t="e">
        <f>VLOOKUP(A879,'[1]Deals (investment)'!$B$2:$Z$1497,1,FALSE)</f>
        <v>#N/A</v>
      </c>
      <c r="AJ879" s="22" t="e">
        <f>VLOOKUP(A879,'[1]Deals (investment)'!$B$2:$Z$870,15,FALSE)</f>
        <v>#N/A</v>
      </c>
      <c r="AK879" s="17" t="e">
        <f>VLOOKUP(A879,'[1]Deals (Exits)'!B:B,1,FALSE)</f>
        <v>#N/A</v>
      </c>
      <c r="AL879" s="23">
        <f>VLOOKUP(G879,[1]Lookups!$V$3:$Y$197,4,FALSE)</f>
        <v>0</v>
      </c>
      <c r="AM879" s="17" t="e">
        <f>VLOOKUP(X879,[1]Lookups!$B$3:$C$200,2,FALSE)</f>
        <v>#N/A</v>
      </c>
      <c r="AN879" s="17" t="e">
        <f>VLOOKUP(R879,[1]Lookups!$H$3:$I$69,2,FALSE)</f>
        <v>#N/A</v>
      </c>
      <c r="AO879" s="17" t="e">
        <f>VLOOKUP(T879,[1]Lookups!$H$3:$I$69,2,FALSE)</f>
        <v>#N/A</v>
      </c>
      <c r="AP879" s="17" t="e">
        <f>VLOOKUP(AN879,[1]Lookups!$N$3:$O$11,2,FALSE)</f>
        <v>#N/A</v>
      </c>
      <c r="AQ879" s="18" t="e">
        <f>COUNTIFS('[1]Deals (investment)'!$B:$B,$A879)</f>
        <v>#VALUE!</v>
      </c>
      <c r="AR879" s="18" t="e">
        <f>COUNTIFS('[1]Deals (investment)'!$B:$B,$A879,'[1]Deals (investment)'!$T:$T,$AW$1)+COUNTIFS('[1]Deals (investment)'!$B:$B,$A879,'[1]Deals (investment)'!$T:$T,$AX$1)+COUNTIFS('[1]Deals (investment)'!$B:$B,$A879,'[1]Deals (investment)'!$T:$T,$AY$1)</f>
        <v>#VALUE!</v>
      </c>
      <c r="AS879" s="17" t="e">
        <f>SUMIFS('[1]Deals (investment)'!$C:$C,'[1]Deals (investment)'!$B:$B,$A879)</f>
        <v>#VALUE!</v>
      </c>
      <c r="AT879" s="17" t="e">
        <f t="shared" si="106"/>
        <v>#VALUE!</v>
      </c>
      <c r="AU879" s="18" t="e">
        <f>COUNTIF('[1]Deals (Exits)'!$B:$B,A879)</f>
        <v>#VALUE!</v>
      </c>
      <c r="AV879" s="17" t="e">
        <f>SUMIFS('[1]Deals (investment)'!$C:$C,'[1]Deals (investment)'!$B:$B,$A879,'[1]Deals (investment)'!$T:$T,AV$1)</f>
        <v>#VALUE!</v>
      </c>
      <c r="AW879" s="17" t="e">
        <f>SUMIFS('[1]Deals (investment)'!$C:$C,'[1]Deals (investment)'!$B:$B,$A879,'[1]Deals (investment)'!$T:$T,AW$1)</f>
        <v>#VALUE!</v>
      </c>
      <c r="AX879" s="17" t="e">
        <f>SUMIFS('[1]Deals (investment)'!$C:$C,'[1]Deals (investment)'!$B:$B,$A879,'[1]Deals (investment)'!$T:$T,AX$1)</f>
        <v>#VALUE!</v>
      </c>
      <c r="AY879" s="17" t="e">
        <f>SUMIFS('[1]Deals (investment)'!$C:$C,'[1]Deals (investment)'!$B:$B,$A879,'[1]Deals (investment)'!$T:$T,AY$1)</f>
        <v>#VALUE!</v>
      </c>
      <c r="AZ879" s="17" t="e">
        <f>SUMIFS('[1]Deals (investment)'!$C:$C,'[1]Deals (investment)'!$B:$B,$A879,'[1]Deals (investment)'!$T:$T,AZ$1)</f>
        <v>#VALUE!</v>
      </c>
      <c r="BA879" s="17" t="e">
        <f>SUMIFS('[1]Deals (investment)'!$C:$C,'[1]Deals (investment)'!$B:$B,$A879,'[1]Deals (investment)'!$T:$T,BA$1)</f>
        <v>#VALUE!</v>
      </c>
      <c r="BB879" s="17" t="e">
        <f>SUMIFS('[1]Deals (investment)'!$C:$C,'[1]Deals (investment)'!$B:$B,$A879,'[1]Deals (investment)'!$T:$T,BB$1)</f>
        <v>#VALUE!</v>
      </c>
      <c r="BC879" s="17" t="e">
        <f>SUMIFS('[1]Deals (Exits)'!$C:$C,'[1]Deals (Exits)'!$B:$B,$A879)</f>
        <v>#VALUE!</v>
      </c>
      <c r="BD879" s="17" t="e">
        <f>SUMIFS('[1]Deals (investment)'!$C:$C,'[1]Deals (investment)'!$B:$B,$A879,'[1]Deals (investment)'!$V:$V,BD$1)</f>
        <v>#VALUE!</v>
      </c>
      <c r="BE879" s="17" t="e">
        <f>SUMIFS('[1]Deals (investment)'!$C:$C,'[1]Deals (investment)'!$B:$B,$A879,'[1]Deals (investment)'!$V:$V,BE$1)</f>
        <v>#VALUE!</v>
      </c>
      <c r="BF879" s="17" t="e">
        <f>SUMIFS('[1]Deals (investment)'!$C:$C,'[1]Deals (investment)'!$B:$B,$A879,'[1]Deals (investment)'!$V:$V,BF$1)</f>
        <v>#VALUE!</v>
      </c>
      <c r="BG879" s="17" t="e">
        <f>SUMIFS('[1]Deals (investment)'!$C:$C,'[1]Deals (investment)'!$B:$B,$A879,'[1]Deals (investment)'!$V:$V,BG$1)</f>
        <v>#VALUE!</v>
      </c>
      <c r="BH879" s="17" t="e">
        <f>SUMIFS('[1]Deals (investment)'!$C:$C,'[1]Deals (investment)'!$B:$B,$A879,'[1]Deals (investment)'!$V:$V,BH$1)</f>
        <v>#VALUE!</v>
      </c>
      <c r="BI879" s="17" t="e">
        <f>SUMIFS('[1]Deals (investment)'!$C:$C,'[1]Deals (investment)'!$B:$B,$A879,'[1]Deals (investment)'!$V:$V,BI$1)</f>
        <v>#VALUE!</v>
      </c>
      <c r="BJ879" s="17" t="e">
        <f>SUMIFS('[1]Deals (investment)'!$C:$C,'[1]Deals (investment)'!$B:$B,$A879,'[1]Deals (investment)'!$V:$V,BJ$1)</f>
        <v>#VALUE!</v>
      </c>
      <c r="BK879" s="17" t="e">
        <f>SUMIFS('[1]Deals (investment)'!$C:$C,'[1]Deals (investment)'!$B:$B,$A879,'[1]Deals (investment)'!$V:$V,BK$1)</f>
        <v>#VALUE!</v>
      </c>
      <c r="BL879" s="17" t="e">
        <f>SUMIFS('[1]Deals (investment)'!$C:$C,'[1]Deals (investment)'!$B:$B,$A879,'[1]Deals (investment)'!$V:$V,BL$1)</f>
        <v>#VALUE!</v>
      </c>
      <c r="BM879" s="17" t="e">
        <f>SUMIFS('[1]Deals (investment)'!$C:$C,'[1]Deals (investment)'!$B:$B,$A879,'[1]Deals (investment)'!$V:$V,BM$1)</f>
        <v>#VALUE!</v>
      </c>
      <c r="BN879" s="15"/>
      <c r="BO879" s="15"/>
      <c r="BP879" s="22"/>
      <c r="BQ879" s="15"/>
      <c r="BR879" s="15"/>
      <c r="BS879" s="15"/>
      <c r="BT879" s="15"/>
      <c r="BU879" s="15"/>
      <c r="BV879" s="15"/>
      <c r="BW879" s="15"/>
      <c r="BX879" s="15"/>
      <c r="BY879" s="15"/>
      <c r="BZ879" s="15"/>
      <c r="CA879" s="15"/>
      <c r="CB879" s="15"/>
      <c r="CC879" s="15"/>
      <c r="CD879" s="15"/>
      <c r="CE879" s="15"/>
      <c r="CF879" s="15"/>
      <c r="CG879" s="15"/>
      <c r="CH879" s="15"/>
      <c r="CI879" s="15"/>
      <c r="CJ879" s="15"/>
    </row>
    <row r="880" spans="1:88" ht="12.75">
      <c r="A880" s="15" t="s">
        <v>6201</v>
      </c>
      <c r="B880" s="15" t="s">
        <v>6202</v>
      </c>
      <c r="C880" s="15" t="s">
        <v>58</v>
      </c>
      <c r="D880" s="16">
        <v>2018</v>
      </c>
      <c r="E880" s="26" t="s">
        <v>117</v>
      </c>
      <c r="F880" s="26" t="s">
        <v>199</v>
      </c>
      <c r="G880" s="26" t="s">
        <v>118</v>
      </c>
      <c r="H880" s="26"/>
      <c r="I880" s="15" t="s">
        <v>103</v>
      </c>
      <c r="J880" s="26"/>
      <c r="K880" s="17" t="e">
        <f t="shared" si="105"/>
        <v>#VALUE!</v>
      </c>
      <c r="L880" s="15"/>
      <c r="M880" s="18" t="e">
        <f t="shared" si="132"/>
        <v>#VALUE!</v>
      </c>
      <c r="N880" s="15"/>
      <c r="O880" s="15"/>
      <c r="P880" s="15"/>
      <c r="Q880" s="15"/>
      <c r="R880" s="15"/>
      <c r="S880" s="19"/>
      <c r="T880" s="15"/>
      <c r="U880" s="17"/>
      <c r="V880" s="15" t="s">
        <v>6203</v>
      </c>
      <c r="W880" s="15">
        <v>0</v>
      </c>
      <c r="X880" s="15" t="s">
        <v>107</v>
      </c>
      <c r="Y880" s="15" t="s">
        <v>6204</v>
      </c>
      <c r="AB880" s="20"/>
      <c r="AC880" s="15" t="s">
        <v>199</v>
      </c>
      <c r="AD880" s="27" t="s">
        <v>6205</v>
      </c>
      <c r="AE880" s="27" t="s">
        <v>6206</v>
      </c>
      <c r="AF880" s="27" t="s">
        <v>6207</v>
      </c>
      <c r="AG880" s="22">
        <f t="shared" si="130"/>
        <v>0.54838709677419351</v>
      </c>
      <c r="AH880" s="15" t="str">
        <f t="shared" si="126"/>
        <v/>
      </c>
      <c r="AI880" s="22" t="e">
        <f>VLOOKUP(A880,'[1]Deals (investment)'!$B$2:$Z$1497,1,FALSE)</f>
        <v>#N/A</v>
      </c>
      <c r="AJ880" s="22" t="e">
        <f>VLOOKUP(A880,'[1]Deals (investment)'!$B$2:$Z$870,15,FALSE)</f>
        <v>#N/A</v>
      </c>
      <c r="AK880" s="17" t="e">
        <f>VLOOKUP(A880,'[1]Deals (Exits)'!B:B,1,FALSE)</f>
        <v>#N/A</v>
      </c>
      <c r="AL880" s="23">
        <f>VLOOKUP(G880,[1]Lookups!$V$3:$Y$197,4,FALSE)</f>
        <v>0</v>
      </c>
      <c r="AM880" s="17" t="str">
        <f>VLOOKUP(X880,[1]Lookups!$B$3:$C$200,2,FALSE)</f>
        <v>Energy &amp; Resources</v>
      </c>
      <c r="AN880" s="17" t="e">
        <f>VLOOKUP(R880,[1]Lookups!$H$3:$I$69,2,FALSE)</f>
        <v>#N/A</v>
      </c>
      <c r="AO880" s="17" t="e">
        <f>VLOOKUP(T880,[1]Lookups!$H$3:$I$69,2,FALSE)</f>
        <v>#N/A</v>
      </c>
      <c r="AP880" s="17" t="e">
        <f>VLOOKUP(AN880,[1]Lookups!$N$3:$O$11,2,FALSE)</f>
        <v>#N/A</v>
      </c>
      <c r="AQ880" s="18" t="e">
        <f>COUNTIFS('[1]Deals (investment)'!$B:$B,$A880)</f>
        <v>#VALUE!</v>
      </c>
      <c r="AR880" s="18" t="e">
        <f>COUNTIFS('[1]Deals (investment)'!$B:$B,$A880,'[1]Deals (investment)'!$T:$T,$AW$1)+COUNTIFS('[1]Deals (investment)'!$B:$B,$A880,'[1]Deals (investment)'!$T:$T,$AX$1)+COUNTIFS('[1]Deals (investment)'!$B:$B,$A880,'[1]Deals (investment)'!$T:$T,$AY$1)</f>
        <v>#VALUE!</v>
      </c>
      <c r="AS880" s="17" t="e">
        <f>SUMIFS('[1]Deals (investment)'!$C:$C,'[1]Deals (investment)'!$B:$B,$A880)</f>
        <v>#VALUE!</v>
      </c>
      <c r="AT880" s="17" t="e">
        <f t="shared" si="106"/>
        <v>#VALUE!</v>
      </c>
      <c r="AU880" s="18" t="e">
        <f>COUNTIF('[1]Deals (Exits)'!$B:$B,A880)</f>
        <v>#VALUE!</v>
      </c>
      <c r="AV880" s="17" t="e">
        <f>SUMIFS('[1]Deals (investment)'!$C:$C,'[1]Deals (investment)'!$B:$B,$A880,'[1]Deals (investment)'!$T:$T,AV$1)</f>
        <v>#VALUE!</v>
      </c>
      <c r="AW880" s="17" t="e">
        <f>SUMIFS('[1]Deals (investment)'!$C:$C,'[1]Deals (investment)'!$B:$B,$A880,'[1]Deals (investment)'!$T:$T,AW$1)</f>
        <v>#VALUE!</v>
      </c>
      <c r="AX880" s="17" t="e">
        <f>SUMIFS('[1]Deals (investment)'!$C:$C,'[1]Deals (investment)'!$B:$B,$A880,'[1]Deals (investment)'!$T:$T,AX$1)</f>
        <v>#VALUE!</v>
      </c>
      <c r="AY880" s="17" t="e">
        <f>SUMIFS('[1]Deals (investment)'!$C:$C,'[1]Deals (investment)'!$B:$B,$A880,'[1]Deals (investment)'!$T:$T,AY$1)</f>
        <v>#VALUE!</v>
      </c>
      <c r="AZ880" s="17" t="e">
        <f>SUMIFS('[1]Deals (investment)'!$C:$C,'[1]Deals (investment)'!$B:$B,$A880,'[1]Deals (investment)'!$T:$T,AZ$1)</f>
        <v>#VALUE!</v>
      </c>
      <c r="BA880" s="17" t="e">
        <f>SUMIFS('[1]Deals (investment)'!$C:$C,'[1]Deals (investment)'!$B:$B,$A880,'[1]Deals (investment)'!$T:$T,BA$1)</f>
        <v>#VALUE!</v>
      </c>
      <c r="BB880" s="17" t="e">
        <f>SUMIFS('[1]Deals (investment)'!$C:$C,'[1]Deals (investment)'!$B:$B,$A880,'[1]Deals (investment)'!$T:$T,BB$1)</f>
        <v>#VALUE!</v>
      </c>
      <c r="BC880" s="17" t="e">
        <f>SUMIFS('[1]Deals (Exits)'!$C:$C,'[1]Deals (Exits)'!$B:$B,$A880)</f>
        <v>#VALUE!</v>
      </c>
      <c r="BD880" s="17" t="e">
        <f>SUMIFS('[1]Deals (investment)'!$C:$C,'[1]Deals (investment)'!$B:$B,$A880,'[1]Deals (investment)'!$V:$V,BD$1)</f>
        <v>#VALUE!</v>
      </c>
      <c r="BE880" s="17" t="e">
        <f>SUMIFS('[1]Deals (investment)'!$C:$C,'[1]Deals (investment)'!$B:$B,$A880,'[1]Deals (investment)'!$V:$V,BE$1)</f>
        <v>#VALUE!</v>
      </c>
      <c r="BF880" s="17" t="e">
        <f>SUMIFS('[1]Deals (investment)'!$C:$C,'[1]Deals (investment)'!$B:$B,$A880,'[1]Deals (investment)'!$V:$V,BF$1)</f>
        <v>#VALUE!</v>
      </c>
      <c r="BG880" s="17" t="e">
        <f>SUMIFS('[1]Deals (investment)'!$C:$C,'[1]Deals (investment)'!$B:$B,$A880,'[1]Deals (investment)'!$V:$V,BG$1)</f>
        <v>#VALUE!</v>
      </c>
      <c r="BH880" s="17" t="e">
        <f>SUMIFS('[1]Deals (investment)'!$C:$C,'[1]Deals (investment)'!$B:$B,$A880,'[1]Deals (investment)'!$V:$V,BH$1)</f>
        <v>#VALUE!</v>
      </c>
      <c r="BI880" s="17" t="e">
        <f>SUMIFS('[1]Deals (investment)'!$C:$C,'[1]Deals (investment)'!$B:$B,$A880,'[1]Deals (investment)'!$V:$V,BI$1)</f>
        <v>#VALUE!</v>
      </c>
      <c r="BJ880" s="17" t="e">
        <f>SUMIFS('[1]Deals (investment)'!$C:$C,'[1]Deals (investment)'!$B:$B,$A880,'[1]Deals (investment)'!$V:$V,BJ$1)</f>
        <v>#VALUE!</v>
      </c>
      <c r="BK880" s="17" t="e">
        <f>SUMIFS('[1]Deals (investment)'!$C:$C,'[1]Deals (investment)'!$B:$B,$A880,'[1]Deals (investment)'!$V:$V,BK$1)</f>
        <v>#VALUE!</v>
      </c>
      <c r="BL880" s="17" t="e">
        <f>SUMIFS('[1]Deals (investment)'!$C:$C,'[1]Deals (investment)'!$B:$B,$A880,'[1]Deals (investment)'!$V:$V,BL$1)</f>
        <v>#VALUE!</v>
      </c>
      <c r="BM880" s="17" t="e">
        <f>SUMIFS('[1]Deals (investment)'!$C:$C,'[1]Deals (investment)'!$B:$B,$A880,'[1]Deals (investment)'!$V:$V,BM$1)</f>
        <v>#VALUE!</v>
      </c>
      <c r="BN880" s="15"/>
      <c r="BO880" s="15"/>
      <c r="BP880" s="22"/>
      <c r="BQ880" s="15"/>
      <c r="BR880" s="15"/>
      <c r="BS880" s="15"/>
      <c r="BT880" s="15"/>
      <c r="BU880" s="15"/>
      <c r="BV880" s="15"/>
      <c r="BW880" s="15"/>
      <c r="BX880" s="15"/>
      <c r="BY880" s="15"/>
      <c r="BZ880" s="15"/>
      <c r="CA880" s="15"/>
      <c r="CB880" s="15"/>
      <c r="CC880" s="15"/>
      <c r="CD880" s="15" t="str">
        <f t="shared" ref="CD880:CD892" si="133">CONCATENATE(A880,B880,C880)</f>
        <v>Eco MakaaEco Makaa’ is an e-commerce company that connects local fuel briquette producers to a client base. These fuel briquettes are smokeless eco-friendly alternatives to wood charcoalActive</v>
      </c>
      <c r="CE880" s="15"/>
      <c r="CF880" s="15"/>
      <c r="CG880" s="15"/>
      <c r="CH880" s="15"/>
      <c r="CI880" s="15"/>
      <c r="CJ880" s="15"/>
    </row>
    <row r="881" spans="1:118" ht="25.5">
      <c r="A881" s="15" t="s">
        <v>6208</v>
      </c>
      <c r="B881" s="15" t="s">
        <v>6209</v>
      </c>
      <c r="C881" s="15" t="s">
        <v>58</v>
      </c>
      <c r="D881" s="16">
        <v>2015</v>
      </c>
      <c r="E881" s="26" t="s">
        <v>6210</v>
      </c>
      <c r="F881" s="26" t="s">
        <v>110</v>
      </c>
      <c r="G881" s="26" t="s">
        <v>103</v>
      </c>
      <c r="H881" s="26"/>
      <c r="I881" s="15" t="s">
        <v>103</v>
      </c>
      <c r="J881" s="26"/>
      <c r="K881" s="17" t="e">
        <f t="shared" si="105"/>
        <v>#VALUE!</v>
      </c>
      <c r="L881" s="25"/>
      <c r="M881" s="18" t="e">
        <f t="shared" si="132"/>
        <v>#VALUE!</v>
      </c>
      <c r="N881" s="25" t="s">
        <v>6211</v>
      </c>
      <c r="O881" s="15"/>
      <c r="P881" s="15"/>
      <c r="Q881" s="24">
        <v>43634</v>
      </c>
      <c r="R881" s="15" t="s">
        <v>636</v>
      </c>
      <c r="S881" s="19">
        <v>20000</v>
      </c>
      <c r="T881" s="15" t="s">
        <v>636</v>
      </c>
      <c r="U881" s="17">
        <v>20000</v>
      </c>
      <c r="V881" s="15" t="s">
        <v>6212</v>
      </c>
      <c r="W881" s="15">
        <v>0</v>
      </c>
      <c r="X881" s="15" t="s">
        <v>107</v>
      </c>
      <c r="Y881" s="15" t="s">
        <v>6213</v>
      </c>
      <c r="Z881" s="25" t="s">
        <v>81</v>
      </c>
      <c r="AA881" s="25" t="s">
        <v>110</v>
      </c>
      <c r="AB881" s="20" t="s">
        <v>286</v>
      </c>
      <c r="AC881" s="21" t="s">
        <v>6214</v>
      </c>
      <c r="AD881" s="15" t="s">
        <v>110</v>
      </c>
      <c r="AE881" s="21" t="s">
        <v>6215</v>
      </c>
      <c r="AF881" s="21" t="s">
        <v>6216</v>
      </c>
      <c r="AG881" s="22">
        <f t="shared" si="130"/>
        <v>0.83870967741935487</v>
      </c>
      <c r="AH881" s="15" t="str">
        <f t="shared" si="126"/>
        <v/>
      </c>
      <c r="AI881" s="22" t="str">
        <f>VLOOKUP(A881,'[1]Deals (investment)'!$B$2:$Z$1497,1,FALSE)</f>
        <v>EcoAct Tanzania</v>
      </c>
      <c r="AJ881" s="22" t="e">
        <f>VLOOKUP(A881,'[1]Deals (investment)'!$B$2:$Z$870,15,FALSE)</f>
        <v>#N/A</v>
      </c>
      <c r="AK881" s="17" t="e">
        <f>VLOOKUP(A881,'[1]Deals (Exits)'!B:B,1,FALSE)</f>
        <v>#N/A</v>
      </c>
      <c r="AL881" s="23">
        <f>VLOOKUP(G881,[1]Lookups!$V$3:$Y$197,4,FALSE)</f>
        <v>0</v>
      </c>
      <c r="AM881" s="17" t="str">
        <f>VLOOKUP(X881,[1]Lookups!$B$3:$C$200,2,FALSE)</f>
        <v>Energy &amp; Resources</v>
      </c>
      <c r="AN881" s="17" t="str">
        <f>VLOOKUP(R881,[1]Lookups!$H$3:$I$69,2,FALSE)</f>
        <v>1. Grant</v>
      </c>
      <c r="AO881" s="17" t="str">
        <f>VLOOKUP(T881,[1]Lookups!$H$3:$I$69,2,FALSE)</f>
        <v>1. Grant</v>
      </c>
      <c r="AP881" s="17" t="str">
        <f>VLOOKUP(AN881,[1]Lookups!$N$3:$O$11,2,FALSE)</f>
        <v>Early</v>
      </c>
      <c r="AQ881" s="18" t="e">
        <f>COUNTIFS('[1]Deals (investment)'!$B:$B,$A881)</f>
        <v>#VALUE!</v>
      </c>
      <c r="AR881" s="18" t="e">
        <f>COUNTIFS('[1]Deals (investment)'!$B:$B,$A881,'[1]Deals (investment)'!$T:$T,$AW$1)+COUNTIFS('[1]Deals (investment)'!$B:$B,$A881,'[1]Deals (investment)'!$T:$T,$AX$1)+COUNTIFS('[1]Deals (investment)'!$B:$B,$A881,'[1]Deals (investment)'!$T:$T,$AY$1)</f>
        <v>#VALUE!</v>
      </c>
      <c r="AS881" s="17" t="e">
        <f>SUMIFS('[1]Deals (investment)'!$C:$C,'[1]Deals (investment)'!$B:$B,$A881)</f>
        <v>#VALUE!</v>
      </c>
      <c r="AT881" s="17" t="e">
        <f t="shared" si="106"/>
        <v>#VALUE!</v>
      </c>
      <c r="AU881" s="18" t="e">
        <f>COUNTIF('[1]Deals (Exits)'!$B:$B,A881)</f>
        <v>#VALUE!</v>
      </c>
      <c r="AV881" s="17" t="e">
        <f>SUMIFS('[1]Deals (investment)'!$C:$C,'[1]Deals (investment)'!$B:$B,$A881,'[1]Deals (investment)'!$T:$T,AV$1)</f>
        <v>#VALUE!</v>
      </c>
      <c r="AW881" s="17" t="e">
        <f>SUMIFS('[1]Deals (investment)'!$C:$C,'[1]Deals (investment)'!$B:$B,$A881,'[1]Deals (investment)'!$T:$T,AW$1)</f>
        <v>#VALUE!</v>
      </c>
      <c r="AX881" s="17" t="e">
        <f>SUMIFS('[1]Deals (investment)'!$C:$C,'[1]Deals (investment)'!$B:$B,$A881,'[1]Deals (investment)'!$T:$T,AX$1)</f>
        <v>#VALUE!</v>
      </c>
      <c r="AY881" s="17" t="e">
        <f>SUMIFS('[1]Deals (investment)'!$C:$C,'[1]Deals (investment)'!$B:$B,$A881,'[1]Deals (investment)'!$T:$T,AY$1)</f>
        <v>#VALUE!</v>
      </c>
      <c r="AZ881" s="17" t="e">
        <f>SUMIFS('[1]Deals (investment)'!$C:$C,'[1]Deals (investment)'!$B:$B,$A881,'[1]Deals (investment)'!$T:$T,AZ$1)</f>
        <v>#VALUE!</v>
      </c>
      <c r="BA881" s="17" t="e">
        <f>SUMIFS('[1]Deals (investment)'!$C:$C,'[1]Deals (investment)'!$B:$B,$A881,'[1]Deals (investment)'!$T:$T,BA$1)</f>
        <v>#VALUE!</v>
      </c>
      <c r="BB881" s="17" t="e">
        <f>SUMIFS('[1]Deals (investment)'!$C:$C,'[1]Deals (investment)'!$B:$B,$A881,'[1]Deals (investment)'!$T:$T,BB$1)</f>
        <v>#VALUE!</v>
      </c>
      <c r="BC881" s="17" t="e">
        <f>SUMIFS('[1]Deals (Exits)'!$C:$C,'[1]Deals (Exits)'!$B:$B,$A881)</f>
        <v>#VALUE!</v>
      </c>
      <c r="BD881" s="17" t="e">
        <f>SUMIFS('[1]Deals (investment)'!$C:$C,'[1]Deals (investment)'!$B:$B,$A881,'[1]Deals (investment)'!$V:$V,BD$1)</f>
        <v>#VALUE!</v>
      </c>
      <c r="BE881" s="17" t="e">
        <f>SUMIFS('[1]Deals (investment)'!$C:$C,'[1]Deals (investment)'!$B:$B,$A881,'[1]Deals (investment)'!$V:$V,BE$1)</f>
        <v>#VALUE!</v>
      </c>
      <c r="BF881" s="17" t="e">
        <f>SUMIFS('[1]Deals (investment)'!$C:$C,'[1]Deals (investment)'!$B:$B,$A881,'[1]Deals (investment)'!$V:$V,BF$1)</f>
        <v>#VALUE!</v>
      </c>
      <c r="BG881" s="17" t="e">
        <f>SUMIFS('[1]Deals (investment)'!$C:$C,'[1]Deals (investment)'!$B:$B,$A881,'[1]Deals (investment)'!$V:$V,BG$1)</f>
        <v>#VALUE!</v>
      </c>
      <c r="BH881" s="17" t="e">
        <f>SUMIFS('[1]Deals (investment)'!$C:$C,'[1]Deals (investment)'!$B:$B,$A881,'[1]Deals (investment)'!$V:$V,BH$1)</f>
        <v>#VALUE!</v>
      </c>
      <c r="BI881" s="17" t="e">
        <f>SUMIFS('[1]Deals (investment)'!$C:$C,'[1]Deals (investment)'!$B:$B,$A881,'[1]Deals (investment)'!$V:$V,BI$1)</f>
        <v>#VALUE!</v>
      </c>
      <c r="BJ881" s="17" t="e">
        <f>SUMIFS('[1]Deals (investment)'!$C:$C,'[1]Deals (investment)'!$B:$B,$A881,'[1]Deals (investment)'!$V:$V,BJ$1)</f>
        <v>#VALUE!</v>
      </c>
      <c r="BK881" s="17" t="e">
        <f>SUMIFS('[1]Deals (investment)'!$C:$C,'[1]Deals (investment)'!$B:$B,$A881,'[1]Deals (investment)'!$V:$V,BK$1)</f>
        <v>#VALUE!</v>
      </c>
      <c r="BL881" s="17" t="e">
        <f>SUMIFS('[1]Deals (investment)'!$C:$C,'[1]Deals (investment)'!$B:$B,$A881,'[1]Deals (investment)'!$V:$V,BL$1)</f>
        <v>#VALUE!</v>
      </c>
      <c r="BM881" s="17" t="e">
        <f>SUMIFS('[1]Deals (investment)'!$C:$C,'[1]Deals (investment)'!$B:$B,$A881,'[1]Deals (investment)'!$V:$V,BM$1)</f>
        <v>#VALUE!</v>
      </c>
      <c r="BN881" s="15"/>
      <c r="BO881" s="15"/>
      <c r="BP881" s="22"/>
      <c r="BQ881" s="15"/>
      <c r="BR881" s="15"/>
      <c r="BS881" s="15"/>
      <c r="BT881" s="15"/>
      <c r="BU881" s="15"/>
      <c r="BV881" s="15"/>
      <c r="BW881" s="15"/>
      <c r="BX881" s="15"/>
      <c r="BY881" s="15"/>
      <c r="BZ881" s="15"/>
      <c r="CA881" s="15"/>
      <c r="CB881" s="15"/>
      <c r="CC881" s="15"/>
      <c r="CD881" s="15" t="str">
        <f t="shared" si="133"/>
        <v>EcoAct TanzaniaEcoAct Tanzania, is a social enterprise established to address the challenges of post consumer plastic pollution, waste management, deforestation and climate changeActive</v>
      </c>
      <c r="CE881" s="15"/>
      <c r="CF881" s="15"/>
      <c r="CG881" s="15"/>
      <c r="CH881" s="15"/>
      <c r="CI881" s="15"/>
      <c r="CJ881" s="15"/>
      <c r="DN881">
        <v>2019</v>
      </c>
    </row>
    <row r="882" spans="1:118" ht="12.75">
      <c r="A882" s="15" t="s">
        <v>6217</v>
      </c>
      <c r="B882" s="15" t="s">
        <v>6218</v>
      </c>
      <c r="C882" s="15" t="s">
        <v>58</v>
      </c>
      <c r="D882" s="16"/>
      <c r="E882" s="15"/>
      <c r="F882" s="15"/>
      <c r="G882" s="15"/>
      <c r="H882" s="15"/>
      <c r="I882" s="15"/>
      <c r="J882" s="15"/>
      <c r="K882" s="17" t="e">
        <f t="shared" si="105"/>
        <v>#VALUE!</v>
      </c>
      <c r="L882" s="15"/>
      <c r="M882" s="18" t="e">
        <f t="shared" si="132"/>
        <v>#VALUE!</v>
      </c>
      <c r="N882" s="15"/>
      <c r="O882" s="15"/>
      <c r="P882" s="15"/>
      <c r="Q882" s="15"/>
      <c r="R882" s="15"/>
      <c r="S882" s="19"/>
      <c r="T882" s="15"/>
      <c r="U882" s="17"/>
      <c r="V882" s="15"/>
      <c r="W882" s="15"/>
      <c r="X882" s="15"/>
      <c r="Y882" s="15"/>
      <c r="AB882" s="20"/>
      <c r="AC882" s="15"/>
      <c r="AD882" s="15"/>
      <c r="AE882" s="15"/>
      <c r="AF882" s="15"/>
      <c r="AG882" s="22">
        <f t="shared" si="130"/>
        <v>0.12903225806451613</v>
      </c>
      <c r="AH882" s="15" t="str">
        <f t="shared" si="126"/>
        <v/>
      </c>
      <c r="AI882" s="22" t="e">
        <f>VLOOKUP(A882,'[1]Deals (investment)'!$B$2:$Z$1497,1,FALSE)</f>
        <v>#N/A</v>
      </c>
      <c r="AJ882" s="22" t="e">
        <f>VLOOKUP(A882,'[1]Deals (investment)'!$B$2:$Z$870,15,FALSE)</f>
        <v>#N/A</v>
      </c>
      <c r="AK882" s="17" t="e">
        <f>VLOOKUP(A882,'[1]Deals (Exits)'!B:B,1,FALSE)</f>
        <v>#N/A</v>
      </c>
      <c r="AL882" s="23" t="e">
        <f>VLOOKUP(G882,[1]Lookups!$V$3:$Y$197,4,FALSE)</f>
        <v>#N/A</v>
      </c>
      <c r="AM882" s="17" t="e">
        <f>VLOOKUP(X882,[1]Lookups!$B$3:$C$200,2,FALSE)</f>
        <v>#N/A</v>
      </c>
      <c r="AN882" s="17" t="e">
        <f>VLOOKUP(R882,[1]Lookups!$H$3:$I$69,2,FALSE)</f>
        <v>#N/A</v>
      </c>
      <c r="AO882" s="17" t="e">
        <f>VLOOKUP(T882,[1]Lookups!$H$3:$I$69,2,FALSE)</f>
        <v>#N/A</v>
      </c>
      <c r="AP882" s="17" t="e">
        <f>VLOOKUP(AN882,[1]Lookups!$N$3:$O$11,2,FALSE)</f>
        <v>#N/A</v>
      </c>
      <c r="AQ882" s="18" t="e">
        <f>COUNTIFS('[1]Deals (investment)'!$B:$B,$A882)</f>
        <v>#VALUE!</v>
      </c>
      <c r="AR882" s="18" t="e">
        <f>COUNTIFS('[1]Deals (investment)'!$B:$B,$A882,'[1]Deals (investment)'!$T:$T,$AW$1)+COUNTIFS('[1]Deals (investment)'!$B:$B,$A882,'[1]Deals (investment)'!$T:$T,$AX$1)+COUNTIFS('[1]Deals (investment)'!$B:$B,$A882,'[1]Deals (investment)'!$T:$T,$AY$1)</f>
        <v>#VALUE!</v>
      </c>
      <c r="AS882" s="17" t="e">
        <f>SUMIFS('[1]Deals (investment)'!$C:$C,'[1]Deals (investment)'!$B:$B,$A882)</f>
        <v>#VALUE!</v>
      </c>
      <c r="AT882" s="17" t="e">
        <f t="shared" si="106"/>
        <v>#VALUE!</v>
      </c>
      <c r="AU882" s="18" t="e">
        <f>COUNTIF('[1]Deals (Exits)'!$B:$B,A882)</f>
        <v>#VALUE!</v>
      </c>
      <c r="AV882" s="17" t="e">
        <f>SUMIFS('[1]Deals (investment)'!$C:$C,'[1]Deals (investment)'!$B:$B,$A882,'[1]Deals (investment)'!$T:$T,AV$1)</f>
        <v>#VALUE!</v>
      </c>
      <c r="AW882" s="17" t="e">
        <f>SUMIFS('[1]Deals (investment)'!$C:$C,'[1]Deals (investment)'!$B:$B,$A882,'[1]Deals (investment)'!$T:$T,AW$1)</f>
        <v>#VALUE!</v>
      </c>
      <c r="AX882" s="17" t="e">
        <f>SUMIFS('[1]Deals (investment)'!$C:$C,'[1]Deals (investment)'!$B:$B,$A882,'[1]Deals (investment)'!$T:$T,AX$1)</f>
        <v>#VALUE!</v>
      </c>
      <c r="AY882" s="17" t="e">
        <f>SUMIFS('[1]Deals (investment)'!$C:$C,'[1]Deals (investment)'!$B:$B,$A882,'[1]Deals (investment)'!$T:$T,AY$1)</f>
        <v>#VALUE!</v>
      </c>
      <c r="AZ882" s="17" t="e">
        <f>SUMIFS('[1]Deals (investment)'!$C:$C,'[1]Deals (investment)'!$B:$B,$A882,'[1]Deals (investment)'!$T:$T,AZ$1)</f>
        <v>#VALUE!</v>
      </c>
      <c r="BA882" s="17" t="e">
        <f>SUMIFS('[1]Deals (investment)'!$C:$C,'[1]Deals (investment)'!$B:$B,$A882,'[1]Deals (investment)'!$T:$T,BA$1)</f>
        <v>#VALUE!</v>
      </c>
      <c r="BB882" s="17" t="e">
        <f>SUMIFS('[1]Deals (investment)'!$C:$C,'[1]Deals (investment)'!$B:$B,$A882,'[1]Deals (investment)'!$T:$T,BB$1)</f>
        <v>#VALUE!</v>
      </c>
      <c r="BC882" s="17" t="e">
        <f>SUMIFS('[1]Deals (Exits)'!$C:$C,'[1]Deals (Exits)'!$B:$B,$A882)</f>
        <v>#VALUE!</v>
      </c>
      <c r="BD882" s="17" t="e">
        <f>SUMIFS('[1]Deals (investment)'!$C:$C,'[1]Deals (investment)'!$B:$B,$A882,'[1]Deals (investment)'!$V:$V,BD$1)</f>
        <v>#VALUE!</v>
      </c>
      <c r="BE882" s="17" t="e">
        <f>SUMIFS('[1]Deals (investment)'!$C:$C,'[1]Deals (investment)'!$B:$B,$A882,'[1]Deals (investment)'!$V:$V,BE$1)</f>
        <v>#VALUE!</v>
      </c>
      <c r="BF882" s="17" t="e">
        <f>SUMIFS('[1]Deals (investment)'!$C:$C,'[1]Deals (investment)'!$B:$B,$A882,'[1]Deals (investment)'!$V:$V,BF$1)</f>
        <v>#VALUE!</v>
      </c>
      <c r="BG882" s="17" t="e">
        <f>SUMIFS('[1]Deals (investment)'!$C:$C,'[1]Deals (investment)'!$B:$B,$A882,'[1]Deals (investment)'!$V:$V,BG$1)</f>
        <v>#VALUE!</v>
      </c>
      <c r="BH882" s="17" t="e">
        <f>SUMIFS('[1]Deals (investment)'!$C:$C,'[1]Deals (investment)'!$B:$B,$A882,'[1]Deals (investment)'!$V:$V,BH$1)</f>
        <v>#VALUE!</v>
      </c>
      <c r="BI882" s="17" t="e">
        <f>SUMIFS('[1]Deals (investment)'!$C:$C,'[1]Deals (investment)'!$B:$B,$A882,'[1]Deals (investment)'!$V:$V,BI$1)</f>
        <v>#VALUE!</v>
      </c>
      <c r="BJ882" s="17" t="e">
        <f>SUMIFS('[1]Deals (investment)'!$C:$C,'[1]Deals (investment)'!$B:$B,$A882,'[1]Deals (investment)'!$V:$V,BJ$1)</f>
        <v>#VALUE!</v>
      </c>
      <c r="BK882" s="17" t="e">
        <f>SUMIFS('[1]Deals (investment)'!$C:$C,'[1]Deals (investment)'!$B:$B,$A882,'[1]Deals (investment)'!$V:$V,BK$1)</f>
        <v>#VALUE!</v>
      </c>
      <c r="BL882" s="17" t="e">
        <f>SUMIFS('[1]Deals (investment)'!$C:$C,'[1]Deals (investment)'!$B:$B,$A882,'[1]Deals (investment)'!$V:$V,BL$1)</f>
        <v>#VALUE!</v>
      </c>
      <c r="BM882" s="17" t="e">
        <f>SUMIFS('[1]Deals (investment)'!$C:$C,'[1]Deals (investment)'!$B:$B,$A882,'[1]Deals (investment)'!$V:$V,BM$1)</f>
        <v>#VALUE!</v>
      </c>
      <c r="BN882" s="15"/>
      <c r="BO882" s="15"/>
      <c r="BP882" s="22"/>
      <c r="BQ882" s="15"/>
      <c r="BR882" s="15"/>
      <c r="BS882" s="15"/>
      <c r="BT882" s="15"/>
      <c r="BU882" s="15"/>
      <c r="BV882" s="15"/>
      <c r="BW882" s="15"/>
      <c r="BX882" s="15"/>
      <c r="BY882" s="15"/>
      <c r="BZ882" s="15"/>
      <c r="CA882" s="15"/>
      <c r="CB882" s="15"/>
      <c r="CC882" s="15"/>
      <c r="CD882" s="15" t="str">
        <f t="shared" si="133"/>
        <v>EndoboEndobo, a Near Filed Communication (NFC) enabled card that can be topped with credit via MTN Mobile Money (MoMo) lets passengers take taxis cashlessActive</v>
      </c>
      <c r="CE882" s="15"/>
      <c r="CF882" s="15"/>
      <c r="CG882" s="15"/>
      <c r="CH882" s="15"/>
      <c r="CI882" s="15"/>
      <c r="CJ882" s="15"/>
    </row>
    <row r="883" spans="1:118" ht="12.75">
      <c r="A883" s="15" t="s">
        <v>6219</v>
      </c>
      <c r="B883" s="15"/>
      <c r="C883" s="15" t="s">
        <v>58</v>
      </c>
      <c r="D883" s="16"/>
      <c r="E883" s="15"/>
      <c r="F883" s="15"/>
      <c r="G883" s="15"/>
      <c r="H883" s="15"/>
      <c r="I883" s="15"/>
      <c r="J883" s="15"/>
      <c r="K883" s="17" t="e">
        <f t="shared" si="105"/>
        <v>#VALUE!</v>
      </c>
      <c r="L883" s="15"/>
      <c r="M883" s="18" t="e">
        <f t="shared" si="132"/>
        <v>#VALUE!</v>
      </c>
      <c r="N883" s="15"/>
      <c r="O883" s="15"/>
      <c r="P883" s="15"/>
      <c r="Q883" s="15"/>
      <c r="R883" s="15"/>
      <c r="S883" s="19"/>
      <c r="T883" s="15"/>
      <c r="U883" s="17"/>
      <c r="V883" s="15"/>
      <c r="W883" s="15"/>
      <c r="X883" s="15"/>
      <c r="Y883" s="15"/>
      <c r="AB883" s="20"/>
      <c r="AC883" s="15"/>
      <c r="AD883" s="15"/>
      <c r="AE883" s="15"/>
      <c r="AF883" s="15"/>
      <c r="AG883" s="22">
        <f t="shared" si="130"/>
        <v>9.6774193548387094E-2</v>
      </c>
      <c r="AH883" s="15" t="str">
        <f t="shared" si="126"/>
        <v/>
      </c>
      <c r="AI883" s="22" t="e">
        <f>VLOOKUP(A883,'[1]Deals (investment)'!$B$2:$Z$1497,1,FALSE)</f>
        <v>#N/A</v>
      </c>
      <c r="AJ883" s="22" t="e">
        <f>VLOOKUP(A883,'[1]Deals (investment)'!$B$2:$Z$870,15,FALSE)</f>
        <v>#N/A</v>
      </c>
      <c r="AK883" s="17" t="e">
        <f>VLOOKUP(A883,'[1]Deals (Exits)'!B:B,1,FALSE)</f>
        <v>#N/A</v>
      </c>
      <c r="AL883" s="23" t="e">
        <f>VLOOKUP(G883,[1]Lookups!$V$3:$Y$197,4,FALSE)</f>
        <v>#N/A</v>
      </c>
      <c r="AM883" s="17" t="e">
        <f>VLOOKUP(X883,[1]Lookups!$B$3:$C$200,2,FALSE)</f>
        <v>#N/A</v>
      </c>
      <c r="AN883" s="17" t="e">
        <f>VLOOKUP(R883,[1]Lookups!$H$3:$I$69,2,FALSE)</f>
        <v>#N/A</v>
      </c>
      <c r="AO883" s="17" t="e">
        <f>VLOOKUP(T883,[1]Lookups!$H$3:$I$69,2,FALSE)</f>
        <v>#N/A</v>
      </c>
      <c r="AP883" s="17" t="e">
        <f>VLOOKUP(AN883,[1]Lookups!$N$3:$O$11,2,FALSE)</f>
        <v>#N/A</v>
      </c>
      <c r="AQ883" s="18" t="e">
        <f>COUNTIFS('[1]Deals (investment)'!$B:$B,$A883)</f>
        <v>#VALUE!</v>
      </c>
      <c r="AR883" s="18" t="e">
        <f>COUNTIFS('[1]Deals (investment)'!$B:$B,$A883,'[1]Deals (investment)'!$T:$T,$AW$1)+COUNTIFS('[1]Deals (investment)'!$B:$B,$A883,'[1]Deals (investment)'!$T:$T,$AX$1)+COUNTIFS('[1]Deals (investment)'!$B:$B,$A883,'[1]Deals (investment)'!$T:$T,$AY$1)</f>
        <v>#VALUE!</v>
      </c>
      <c r="AS883" s="17" t="e">
        <f>SUMIFS('[1]Deals (investment)'!$C:$C,'[1]Deals (investment)'!$B:$B,$A883)</f>
        <v>#VALUE!</v>
      </c>
      <c r="AT883" s="17" t="e">
        <f t="shared" si="106"/>
        <v>#VALUE!</v>
      </c>
      <c r="AU883" s="18" t="e">
        <f>COUNTIF('[1]Deals (Exits)'!$B:$B,A883)</f>
        <v>#VALUE!</v>
      </c>
      <c r="AV883" s="17" t="e">
        <f>SUMIFS('[1]Deals (investment)'!$C:$C,'[1]Deals (investment)'!$B:$B,$A883,'[1]Deals (investment)'!$T:$T,AV$1)</f>
        <v>#VALUE!</v>
      </c>
      <c r="AW883" s="17" t="e">
        <f>SUMIFS('[1]Deals (investment)'!$C:$C,'[1]Deals (investment)'!$B:$B,$A883,'[1]Deals (investment)'!$T:$T,AW$1)</f>
        <v>#VALUE!</v>
      </c>
      <c r="AX883" s="17" t="e">
        <f>SUMIFS('[1]Deals (investment)'!$C:$C,'[1]Deals (investment)'!$B:$B,$A883,'[1]Deals (investment)'!$T:$T,AX$1)</f>
        <v>#VALUE!</v>
      </c>
      <c r="AY883" s="17" t="e">
        <f>SUMIFS('[1]Deals (investment)'!$C:$C,'[1]Deals (investment)'!$B:$B,$A883,'[1]Deals (investment)'!$T:$T,AY$1)</f>
        <v>#VALUE!</v>
      </c>
      <c r="AZ883" s="17" t="e">
        <f>SUMIFS('[1]Deals (investment)'!$C:$C,'[1]Deals (investment)'!$B:$B,$A883,'[1]Deals (investment)'!$T:$T,AZ$1)</f>
        <v>#VALUE!</v>
      </c>
      <c r="BA883" s="17" t="e">
        <f>SUMIFS('[1]Deals (investment)'!$C:$C,'[1]Deals (investment)'!$B:$B,$A883,'[1]Deals (investment)'!$T:$T,BA$1)</f>
        <v>#VALUE!</v>
      </c>
      <c r="BB883" s="17" t="e">
        <f>SUMIFS('[1]Deals (investment)'!$C:$C,'[1]Deals (investment)'!$B:$B,$A883,'[1]Deals (investment)'!$T:$T,BB$1)</f>
        <v>#VALUE!</v>
      </c>
      <c r="BC883" s="17" t="e">
        <f>SUMIFS('[1]Deals (Exits)'!$C:$C,'[1]Deals (Exits)'!$B:$B,$A883)</f>
        <v>#VALUE!</v>
      </c>
      <c r="BD883" s="17" t="e">
        <f>SUMIFS('[1]Deals (investment)'!$C:$C,'[1]Deals (investment)'!$B:$B,$A883,'[1]Deals (investment)'!$V:$V,BD$1)</f>
        <v>#VALUE!</v>
      </c>
      <c r="BE883" s="17" t="e">
        <f>SUMIFS('[1]Deals (investment)'!$C:$C,'[1]Deals (investment)'!$B:$B,$A883,'[1]Deals (investment)'!$V:$V,BE$1)</f>
        <v>#VALUE!</v>
      </c>
      <c r="BF883" s="17" t="e">
        <f>SUMIFS('[1]Deals (investment)'!$C:$C,'[1]Deals (investment)'!$B:$B,$A883,'[1]Deals (investment)'!$V:$V,BF$1)</f>
        <v>#VALUE!</v>
      </c>
      <c r="BG883" s="17" t="e">
        <f>SUMIFS('[1]Deals (investment)'!$C:$C,'[1]Deals (investment)'!$B:$B,$A883,'[1]Deals (investment)'!$V:$V,BG$1)</f>
        <v>#VALUE!</v>
      </c>
      <c r="BH883" s="17" t="e">
        <f>SUMIFS('[1]Deals (investment)'!$C:$C,'[1]Deals (investment)'!$B:$B,$A883,'[1]Deals (investment)'!$V:$V,BH$1)</f>
        <v>#VALUE!</v>
      </c>
      <c r="BI883" s="17" t="e">
        <f>SUMIFS('[1]Deals (investment)'!$C:$C,'[1]Deals (investment)'!$B:$B,$A883,'[1]Deals (investment)'!$V:$V,BI$1)</f>
        <v>#VALUE!</v>
      </c>
      <c r="BJ883" s="17" t="e">
        <f>SUMIFS('[1]Deals (investment)'!$C:$C,'[1]Deals (investment)'!$B:$B,$A883,'[1]Deals (investment)'!$V:$V,BJ$1)</f>
        <v>#VALUE!</v>
      </c>
      <c r="BK883" s="17" t="e">
        <f>SUMIFS('[1]Deals (investment)'!$C:$C,'[1]Deals (investment)'!$B:$B,$A883,'[1]Deals (investment)'!$V:$V,BK$1)</f>
        <v>#VALUE!</v>
      </c>
      <c r="BL883" s="17" t="e">
        <f>SUMIFS('[1]Deals (investment)'!$C:$C,'[1]Deals (investment)'!$B:$B,$A883,'[1]Deals (investment)'!$V:$V,BL$1)</f>
        <v>#VALUE!</v>
      </c>
      <c r="BM883" s="17" t="e">
        <f>SUMIFS('[1]Deals (investment)'!$C:$C,'[1]Deals (investment)'!$B:$B,$A883,'[1]Deals (investment)'!$V:$V,BM$1)</f>
        <v>#VALUE!</v>
      </c>
      <c r="BN883" s="15"/>
      <c r="BO883" s="15"/>
      <c r="BP883" s="22"/>
      <c r="BQ883" s="15"/>
      <c r="BR883" s="15"/>
      <c r="BS883" s="15"/>
      <c r="BT883" s="15"/>
      <c r="BU883" s="15"/>
      <c r="BV883" s="15"/>
      <c r="BW883" s="15"/>
      <c r="BX883" s="15"/>
      <c r="BY883" s="15"/>
      <c r="BZ883" s="15"/>
      <c r="CA883" s="15"/>
      <c r="CB883" s="15"/>
      <c r="CC883" s="15"/>
      <c r="CD883" s="15" t="str">
        <f t="shared" si="133"/>
        <v>ENGINEERING CONNECTIONS (EC)Active</v>
      </c>
      <c r="CE883" s="15"/>
      <c r="CF883" s="15"/>
      <c r="CG883" s="15"/>
      <c r="CH883" s="15"/>
      <c r="CI883" s="15"/>
      <c r="CJ883" s="15"/>
    </row>
    <row r="884" spans="1:118" ht="12.75">
      <c r="A884" s="15" t="s">
        <v>6220</v>
      </c>
      <c r="B884" s="15" t="s">
        <v>6221</v>
      </c>
      <c r="C884" s="15" t="s">
        <v>58</v>
      </c>
      <c r="D884" s="16">
        <v>2017</v>
      </c>
      <c r="E884" s="26" t="s">
        <v>470</v>
      </c>
      <c r="F884" s="26" t="s">
        <v>199</v>
      </c>
      <c r="G884" s="26" t="s">
        <v>471</v>
      </c>
      <c r="H884" s="26"/>
      <c r="I884" s="15" t="s">
        <v>471</v>
      </c>
      <c r="J884" s="26"/>
      <c r="K884" s="17" t="e">
        <f t="shared" si="105"/>
        <v>#VALUE!</v>
      </c>
      <c r="L884" s="15"/>
      <c r="M884" s="18" t="e">
        <f t="shared" si="132"/>
        <v>#VALUE!</v>
      </c>
      <c r="N884" s="15"/>
      <c r="O884" s="15"/>
      <c r="P884" s="15"/>
      <c r="Q884" s="15"/>
      <c r="R884" s="15"/>
      <c r="S884" s="19"/>
      <c r="T884" s="15"/>
      <c r="U884" s="17"/>
      <c r="V884" s="15" t="s">
        <v>6222</v>
      </c>
      <c r="W884" s="15">
        <v>0</v>
      </c>
      <c r="X884" s="15" t="s">
        <v>404</v>
      </c>
      <c r="Y884" s="15" t="s">
        <v>6223</v>
      </c>
      <c r="AB884" s="32">
        <v>43506</v>
      </c>
      <c r="AC884" s="15" t="s">
        <v>199</v>
      </c>
      <c r="AD884" s="15" t="s">
        <v>199</v>
      </c>
      <c r="AE884" s="27" t="s">
        <v>6224</v>
      </c>
      <c r="AF884" s="27" t="s">
        <v>6225</v>
      </c>
      <c r="AG884" s="22">
        <f>COUNTA(B883:AF883)/(COUNTA(B883:AF883)+COUNTBLANK(B883:AF883))</f>
        <v>9.6774193548387094E-2</v>
      </c>
      <c r="AH884" s="15" t="str">
        <f t="shared" si="126"/>
        <v/>
      </c>
      <c r="AI884" s="22" t="e">
        <f>VLOOKUP(A884,'[1]Deals (investment)'!$B$2:$Z$1497,1,FALSE)</f>
        <v>#N/A</v>
      </c>
      <c r="AJ884" s="22" t="e">
        <f>VLOOKUP(A884,'[1]Deals (investment)'!$B$2:$Z$870,15,FALSE)</f>
        <v>#N/A</v>
      </c>
      <c r="AK884" s="17" t="e">
        <f>VLOOKUP(A884,'[1]Deals (Exits)'!B:B,1,FALSE)</f>
        <v>#N/A</v>
      </c>
      <c r="AL884" s="23">
        <f>VLOOKUP(G884,[1]Lookups!$V$3:$Y$197,4,FALSE)</f>
        <v>0</v>
      </c>
      <c r="AM884" s="17" t="str">
        <f>VLOOKUP(X884,[1]Lookups!$B$3:$C$200,2,FALSE)</f>
        <v>Other Technologies &amp; Information Technology</v>
      </c>
      <c r="AN884" s="17" t="e">
        <f>VLOOKUP(R884,[1]Lookups!$H$3:$I$69,2,FALSE)</f>
        <v>#N/A</v>
      </c>
      <c r="AO884" s="17" t="e">
        <f>VLOOKUP(T884,[1]Lookups!$H$3:$I$69,2,FALSE)</f>
        <v>#N/A</v>
      </c>
      <c r="AP884" s="17" t="e">
        <f>VLOOKUP(AN884,[1]Lookups!$N$3:$O$11,2,FALSE)</f>
        <v>#N/A</v>
      </c>
      <c r="AQ884" s="18" t="e">
        <f>COUNTIFS('[1]Deals (investment)'!$B:$B,$A884)</f>
        <v>#VALUE!</v>
      </c>
      <c r="AR884" s="18" t="e">
        <f>COUNTIFS('[1]Deals (investment)'!$B:$B,$A884,'[1]Deals (investment)'!$T:$T,$AW$1)+COUNTIFS('[1]Deals (investment)'!$B:$B,$A884,'[1]Deals (investment)'!$T:$T,$AX$1)+COUNTIFS('[1]Deals (investment)'!$B:$B,$A884,'[1]Deals (investment)'!$T:$T,$AY$1)</f>
        <v>#VALUE!</v>
      </c>
      <c r="AS884" s="17" t="e">
        <f>SUMIFS('[1]Deals (investment)'!$C:$C,'[1]Deals (investment)'!$B:$B,$A884)</f>
        <v>#VALUE!</v>
      </c>
      <c r="AT884" s="17" t="e">
        <f t="shared" si="106"/>
        <v>#VALUE!</v>
      </c>
      <c r="AU884" s="18" t="e">
        <f>COUNTIF('[1]Deals (Exits)'!$B:$B,A884)</f>
        <v>#VALUE!</v>
      </c>
      <c r="AV884" s="17" t="e">
        <f>SUMIFS('[1]Deals (investment)'!$C:$C,'[1]Deals (investment)'!$B:$B,$A884,'[1]Deals (investment)'!$T:$T,AV$1)</f>
        <v>#VALUE!</v>
      </c>
      <c r="AW884" s="17" t="e">
        <f>SUMIFS('[1]Deals (investment)'!$C:$C,'[1]Deals (investment)'!$B:$B,$A884,'[1]Deals (investment)'!$T:$T,AW$1)</f>
        <v>#VALUE!</v>
      </c>
      <c r="AX884" s="17" t="e">
        <f>SUMIFS('[1]Deals (investment)'!$C:$C,'[1]Deals (investment)'!$B:$B,$A884,'[1]Deals (investment)'!$T:$T,AX$1)</f>
        <v>#VALUE!</v>
      </c>
      <c r="AY884" s="17" t="e">
        <f>SUMIFS('[1]Deals (investment)'!$C:$C,'[1]Deals (investment)'!$B:$B,$A884,'[1]Deals (investment)'!$T:$T,AY$1)</f>
        <v>#VALUE!</v>
      </c>
      <c r="AZ884" s="17" t="e">
        <f>SUMIFS('[1]Deals (investment)'!$C:$C,'[1]Deals (investment)'!$B:$B,$A884,'[1]Deals (investment)'!$T:$T,AZ$1)</f>
        <v>#VALUE!</v>
      </c>
      <c r="BA884" s="17" t="e">
        <f>SUMIFS('[1]Deals (investment)'!$C:$C,'[1]Deals (investment)'!$B:$B,$A884,'[1]Deals (investment)'!$T:$T,BA$1)</f>
        <v>#VALUE!</v>
      </c>
      <c r="BB884" s="17" t="e">
        <f>SUMIFS('[1]Deals (investment)'!$C:$C,'[1]Deals (investment)'!$B:$B,$A884,'[1]Deals (investment)'!$T:$T,BB$1)</f>
        <v>#VALUE!</v>
      </c>
      <c r="BC884" s="17" t="e">
        <f>SUMIFS('[1]Deals (Exits)'!$C:$C,'[1]Deals (Exits)'!$B:$B,$A884)</f>
        <v>#VALUE!</v>
      </c>
      <c r="BD884" s="17" t="e">
        <f>SUMIFS('[1]Deals (investment)'!$C:$C,'[1]Deals (investment)'!$B:$B,$A884,'[1]Deals (investment)'!$V:$V,BD$1)</f>
        <v>#VALUE!</v>
      </c>
      <c r="BE884" s="17" t="e">
        <f>SUMIFS('[1]Deals (investment)'!$C:$C,'[1]Deals (investment)'!$B:$B,$A884,'[1]Deals (investment)'!$V:$V,BE$1)</f>
        <v>#VALUE!</v>
      </c>
      <c r="BF884" s="17" t="e">
        <f>SUMIFS('[1]Deals (investment)'!$C:$C,'[1]Deals (investment)'!$B:$B,$A884,'[1]Deals (investment)'!$V:$V,BF$1)</f>
        <v>#VALUE!</v>
      </c>
      <c r="BG884" s="17" t="e">
        <f>SUMIFS('[1]Deals (investment)'!$C:$C,'[1]Deals (investment)'!$B:$B,$A884,'[1]Deals (investment)'!$V:$V,BG$1)</f>
        <v>#VALUE!</v>
      </c>
      <c r="BH884" s="17" t="e">
        <f>SUMIFS('[1]Deals (investment)'!$C:$C,'[1]Deals (investment)'!$B:$B,$A884,'[1]Deals (investment)'!$V:$V,BH$1)</f>
        <v>#VALUE!</v>
      </c>
      <c r="BI884" s="17" t="e">
        <f>SUMIFS('[1]Deals (investment)'!$C:$C,'[1]Deals (investment)'!$B:$B,$A884,'[1]Deals (investment)'!$V:$V,BI$1)</f>
        <v>#VALUE!</v>
      </c>
      <c r="BJ884" s="17" t="e">
        <f>SUMIFS('[1]Deals (investment)'!$C:$C,'[1]Deals (investment)'!$B:$B,$A884,'[1]Deals (investment)'!$V:$V,BJ$1)</f>
        <v>#VALUE!</v>
      </c>
      <c r="BK884" s="17" t="e">
        <f>SUMIFS('[1]Deals (investment)'!$C:$C,'[1]Deals (investment)'!$B:$B,$A884,'[1]Deals (investment)'!$V:$V,BK$1)</f>
        <v>#VALUE!</v>
      </c>
      <c r="BL884" s="17" t="e">
        <f>SUMIFS('[1]Deals (investment)'!$C:$C,'[1]Deals (investment)'!$B:$B,$A884,'[1]Deals (investment)'!$V:$V,BL$1)</f>
        <v>#VALUE!</v>
      </c>
      <c r="BM884" s="17" t="e">
        <f>SUMIFS('[1]Deals (investment)'!$C:$C,'[1]Deals (investment)'!$B:$B,$A884,'[1]Deals (investment)'!$V:$V,BM$1)</f>
        <v>#VALUE!</v>
      </c>
      <c r="BN884" s="15"/>
      <c r="BO884" s="15"/>
      <c r="BP884" s="22"/>
      <c r="BQ884" s="15"/>
      <c r="BR884" s="15"/>
      <c r="BS884" s="15"/>
      <c r="BT884" s="15"/>
      <c r="BU884" s="15"/>
      <c r="BV884" s="15"/>
      <c r="BW884" s="15"/>
      <c r="BX884" s="15"/>
      <c r="BY884" s="15"/>
      <c r="BZ884" s="15"/>
      <c r="CA884" s="15"/>
      <c r="CB884" s="15"/>
      <c r="CC884" s="15"/>
      <c r="CD884" s="15" t="str">
        <f t="shared" si="133"/>
        <v>Engineering HubEngineering Hub provides information technology services and solutions for Rwanda-based mobile and banking integration platforms.Active</v>
      </c>
      <c r="CE884" s="15"/>
      <c r="CF884" s="15"/>
      <c r="CG884" s="15"/>
      <c r="CH884" s="15"/>
      <c r="CI884" s="15"/>
      <c r="CJ884" s="15"/>
    </row>
    <row r="885" spans="1:118" ht="12.75">
      <c r="A885" s="15" t="s">
        <v>6226</v>
      </c>
      <c r="B885" s="15" t="s">
        <v>6227</v>
      </c>
      <c r="C885" s="15"/>
      <c r="D885" s="16"/>
      <c r="E885" s="15"/>
      <c r="F885" s="15"/>
      <c r="G885" s="15"/>
      <c r="H885" s="15"/>
      <c r="I885" s="15"/>
      <c r="J885" s="15"/>
      <c r="K885" s="17" t="e">
        <f t="shared" si="105"/>
        <v>#VALUE!</v>
      </c>
      <c r="L885" s="15"/>
      <c r="M885" s="18" t="e">
        <f t="shared" si="132"/>
        <v>#VALUE!</v>
      </c>
      <c r="N885" s="15"/>
      <c r="O885" s="15"/>
      <c r="P885" s="15"/>
      <c r="Q885" s="24" t="e">
        <f ca="1">_xludf.MAXIFS('[1]Deals (investment)'!A:A,'[1]Deals (investment)'!B:B,A885)</f>
        <v>#NAME?</v>
      </c>
      <c r="R885" s="15"/>
      <c r="S885" s="19"/>
      <c r="T885" s="15"/>
      <c r="U885" s="17"/>
      <c r="V885" s="15"/>
      <c r="W885" s="15"/>
      <c r="X885" s="15"/>
      <c r="Y885" s="15"/>
      <c r="AB885" s="20"/>
      <c r="AC885" s="15"/>
      <c r="AD885" s="15"/>
      <c r="AE885" s="15"/>
      <c r="AF885" s="15"/>
      <c r="AG885" s="22">
        <f t="shared" ref="AG885:AG906" ca="1" si="134">COUNTA(B885:AF885)/(COUNTA(B885:AF885)+COUNTBLANK(B885:AF885))</f>
        <v>0.12903225806451613</v>
      </c>
      <c r="AH885" s="15" t="str">
        <f t="shared" si="126"/>
        <v/>
      </c>
      <c r="AI885" s="22" t="e">
        <f>VLOOKUP(A885,'[1]Deals (investment)'!$B$2:$Z$1497,1,FALSE)</f>
        <v>#N/A</v>
      </c>
      <c r="AJ885" s="22" t="e">
        <f>VLOOKUP(A885,'[1]Deals (investment)'!$B$2:$Z$870,15,FALSE)</f>
        <v>#N/A</v>
      </c>
      <c r="AK885" s="17" t="e">
        <f>VLOOKUP(A885,'[1]Deals (Exits)'!B:B,1,FALSE)</f>
        <v>#N/A</v>
      </c>
      <c r="AL885" s="23" t="e">
        <f>VLOOKUP(G885,[1]Lookups!$V$3:$Y$197,4,FALSE)</f>
        <v>#N/A</v>
      </c>
      <c r="AM885" s="17" t="e">
        <f>VLOOKUP(X885,[1]Lookups!$B$3:$C$200,2,FALSE)</f>
        <v>#N/A</v>
      </c>
      <c r="AN885" s="17" t="e">
        <f>VLOOKUP(R885,[1]Lookups!$H$3:$I$69,2,FALSE)</f>
        <v>#N/A</v>
      </c>
      <c r="AO885" s="17" t="e">
        <f>VLOOKUP(T885,[1]Lookups!$H$3:$I$69,2,FALSE)</f>
        <v>#N/A</v>
      </c>
      <c r="AP885" s="17" t="e">
        <f>VLOOKUP(AN885,[1]Lookups!$N$3:$O$11,2,FALSE)</f>
        <v>#N/A</v>
      </c>
      <c r="AQ885" s="18" t="e">
        <f>COUNTIFS('[1]Deals (investment)'!$B:$B,$A885)</f>
        <v>#VALUE!</v>
      </c>
      <c r="AR885" s="18" t="e">
        <f>COUNTIFS('[1]Deals (investment)'!$B:$B,$A885,'[1]Deals (investment)'!$T:$T,$AW$1)+COUNTIFS('[1]Deals (investment)'!$B:$B,$A885,'[1]Deals (investment)'!$T:$T,$AX$1)+COUNTIFS('[1]Deals (investment)'!$B:$B,$A885,'[1]Deals (investment)'!$T:$T,$AY$1)</f>
        <v>#VALUE!</v>
      </c>
      <c r="AS885" s="17" t="e">
        <f>SUMIFS('[1]Deals (investment)'!$C:$C,'[1]Deals (investment)'!$B:$B,$A885)</f>
        <v>#VALUE!</v>
      </c>
      <c r="AT885" s="17" t="e">
        <f t="shared" si="106"/>
        <v>#VALUE!</v>
      </c>
      <c r="AU885" s="18" t="e">
        <f>COUNTIF('[1]Deals (Exits)'!$B:$B,A885)</f>
        <v>#VALUE!</v>
      </c>
      <c r="AV885" s="17" t="e">
        <f>SUMIFS('[1]Deals (investment)'!$C:$C,'[1]Deals (investment)'!$B:$B,$A885,'[1]Deals (investment)'!$T:$T,AV$1)</f>
        <v>#VALUE!</v>
      </c>
      <c r="AW885" s="17" t="e">
        <f>SUMIFS('[1]Deals (investment)'!$C:$C,'[1]Deals (investment)'!$B:$B,$A885,'[1]Deals (investment)'!$T:$T,AW$1)</f>
        <v>#VALUE!</v>
      </c>
      <c r="AX885" s="17" t="e">
        <f>SUMIFS('[1]Deals (investment)'!$C:$C,'[1]Deals (investment)'!$B:$B,$A885,'[1]Deals (investment)'!$T:$T,AX$1)</f>
        <v>#VALUE!</v>
      </c>
      <c r="AY885" s="17" t="e">
        <f>SUMIFS('[1]Deals (investment)'!$C:$C,'[1]Deals (investment)'!$B:$B,$A885,'[1]Deals (investment)'!$T:$T,AY$1)</f>
        <v>#VALUE!</v>
      </c>
      <c r="AZ885" s="17" t="e">
        <f>SUMIFS('[1]Deals (investment)'!$C:$C,'[1]Deals (investment)'!$B:$B,$A885,'[1]Deals (investment)'!$T:$T,AZ$1)</f>
        <v>#VALUE!</v>
      </c>
      <c r="BA885" s="17" t="e">
        <f>SUMIFS('[1]Deals (investment)'!$C:$C,'[1]Deals (investment)'!$B:$B,$A885,'[1]Deals (investment)'!$T:$T,BA$1)</f>
        <v>#VALUE!</v>
      </c>
      <c r="BB885" s="17" t="e">
        <f>SUMIFS('[1]Deals (investment)'!$C:$C,'[1]Deals (investment)'!$B:$B,$A885,'[1]Deals (investment)'!$T:$T,BB$1)</f>
        <v>#VALUE!</v>
      </c>
      <c r="BC885" s="17" t="e">
        <f>SUMIFS('[1]Deals (Exits)'!$C:$C,'[1]Deals (Exits)'!$B:$B,$A885)</f>
        <v>#VALUE!</v>
      </c>
      <c r="BD885" s="17" t="e">
        <f>SUMIFS('[1]Deals (investment)'!$C:$C,'[1]Deals (investment)'!$B:$B,$A885,'[1]Deals (investment)'!$V:$V,BD$1)</f>
        <v>#VALUE!</v>
      </c>
      <c r="BE885" s="17" t="e">
        <f>SUMIFS('[1]Deals (investment)'!$C:$C,'[1]Deals (investment)'!$B:$B,$A885,'[1]Deals (investment)'!$V:$V,BE$1)</f>
        <v>#VALUE!</v>
      </c>
      <c r="BF885" s="17" t="e">
        <f>SUMIFS('[1]Deals (investment)'!$C:$C,'[1]Deals (investment)'!$B:$B,$A885,'[1]Deals (investment)'!$V:$V,BF$1)</f>
        <v>#VALUE!</v>
      </c>
      <c r="BG885" s="17" t="e">
        <f>SUMIFS('[1]Deals (investment)'!$C:$C,'[1]Deals (investment)'!$B:$B,$A885,'[1]Deals (investment)'!$V:$V,BG$1)</f>
        <v>#VALUE!</v>
      </c>
      <c r="BH885" s="17" t="e">
        <f>SUMIFS('[1]Deals (investment)'!$C:$C,'[1]Deals (investment)'!$B:$B,$A885,'[1]Deals (investment)'!$V:$V,BH$1)</f>
        <v>#VALUE!</v>
      </c>
      <c r="BI885" s="17" t="e">
        <f>SUMIFS('[1]Deals (investment)'!$C:$C,'[1]Deals (investment)'!$B:$B,$A885,'[1]Deals (investment)'!$V:$V,BI$1)</f>
        <v>#VALUE!</v>
      </c>
      <c r="BJ885" s="17" t="e">
        <f>SUMIFS('[1]Deals (investment)'!$C:$C,'[1]Deals (investment)'!$B:$B,$A885,'[1]Deals (investment)'!$V:$V,BJ$1)</f>
        <v>#VALUE!</v>
      </c>
      <c r="BK885" s="17" t="e">
        <f>SUMIFS('[1]Deals (investment)'!$C:$C,'[1]Deals (investment)'!$B:$B,$A885,'[1]Deals (investment)'!$V:$V,BK$1)</f>
        <v>#VALUE!</v>
      </c>
      <c r="BL885" s="17" t="e">
        <f>SUMIFS('[1]Deals (investment)'!$C:$C,'[1]Deals (investment)'!$B:$B,$A885,'[1]Deals (investment)'!$V:$V,BL$1)</f>
        <v>#VALUE!</v>
      </c>
      <c r="BM885" s="17" t="e">
        <f>SUMIFS('[1]Deals (investment)'!$C:$C,'[1]Deals (investment)'!$B:$B,$A885,'[1]Deals (investment)'!$V:$V,BM$1)</f>
        <v>#VALUE!</v>
      </c>
      <c r="BN885" s="15"/>
      <c r="BO885" s="15"/>
      <c r="BP885" s="22"/>
      <c r="BQ885" s="15"/>
      <c r="BR885" s="15"/>
      <c r="BS885" s="15"/>
      <c r="BT885" s="15"/>
      <c r="BU885" s="15"/>
      <c r="BV885" s="15"/>
      <c r="BW885" s="15"/>
      <c r="BX885" s="15"/>
      <c r="BY885" s="15"/>
      <c r="BZ885" s="15"/>
      <c r="CA885" s="15"/>
      <c r="CB885" s="15"/>
      <c r="CC885" s="15"/>
      <c r="CD885" s="15" t="str">
        <f t="shared" si="133"/>
        <v>eNimiroENimiro offers a web platform where urban people can invest in farmers to increase harvest when farming, make money through investment and sharing of culture</v>
      </c>
      <c r="CE885" s="15"/>
      <c r="CF885" s="15"/>
      <c r="CG885" s="15"/>
      <c r="CH885" s="15"/>
      <c r="CI885" s="15"/>
      <c r="CJ885" s="15"/>
    </row>
    <row r="886" spans="1:118" ht="12.75">
      <c r="A886" s="15" t="s">
        <v>6228</v>
      </c>
      <c r="B886" s="15" t="s">
        <v>6229</v>
      </c>
      <c r="C886" s="15" t="s">
        <v>58</v>
      </c>
      <c r="D886" s="16">
        <v>1980</v>
      </c>
      <c r="E886" s="15" t="s">
        <v>6230</v>
      </c>
      <c r="F886" s="15"/>
      <c r="G886" s="15"/>
      <c r="H886" s="15"/>
      <c r="I886" s="15"/>
      <c r="J886" s="15"/>
      <c r="K886" s="17" t="e">
        <f t="shared" si="105"/>
        <v>#VALUE!</v>
      </c>
      <c r="L886" s="15"/>
      <c r="M886" s="18" t="e">
        <f t="shared" si="132"/>
        <v>#VALUE!</v>
      </c>
      <c r="N886" s="15"/>
      <c r="O886" s="15"/>
      <c r="P886" s="15"/>
      <c r="Q886" s="15"/>
      <c r="R886" s="15"/>
      <c r="S886" s="19"/>
      <c r="T886" s="15"/>
      <c r="U886" s="17"/>
      <c r="V886" s="15" t="s">
        <v>6231</v>
      </c>
      <c r="W886" s="15"/>
      <c r="X886" s="15" t="s">
        <v>294</v>
      </c>
      <c r="Y886" s="15" t="s">
        <v>2084</v>
      </c>
      <c r="AB886" s="20"/>
      <c r="AC886" s="21" t="s">
        <v>6232</v>
      </c>
      <c r="AD886" s="21" t="s">
        <v>6233</v>
      </c>
      <c r="AE886" s="15"/>
      <c r="AF886" s="21" t="s">
        <v>6234</v>
      </c>
      <c r="AG886" s="22">
        <f t="shared" si="134"/>
        <v>0.38709677419354838</v>
      </c>
      <c r="AH886" s="15" t="e">
        <f t="shared" si="126"/>
        <v>#VALUE!</v>
      </c>
      <c r="AI886" s="22" t="e">
        <f>VLOOKUP(A886,'[1]Deals (investment)'!$B$2:$Z$1497,1,FALSE)</f>
        <v>#N/A</v>
      </c>
      <c r="AJ886" s="22" t="e">
        <f>VLOOKUP(A886,'[1]Deals (investment)'!$B$2:$Z$870,15,FALSE)</f>
        <v>#N/A</v>
      </c>
      <c r="AK886" s="17" t="e">
        <f>VLOOKUP(A886,'[1]Deals (Exits)'!B:B,1,FALSE)</f>
        <v>#N/A</v>
      </c>
      <c r="AL886" s="23" t="e">
        <f>VLOOKUP(G886,[1]Lookups!$V$3:$Y$197,4,FALSE)</f>
        <v>#N/A</v>
      </c>
      <c r="AM886" s="17" t="str">
        <f>VLOOKUP(X886,[1]Lookups!$B$3:$C$200,2,FALSE)</f>
        <v>Health &amp; Pharmaceuticals</v>
      </c>
      <c r="AN886" s="17" t="e">
        <f>VLOOKUP(R886,[1]Lookups!$H$3:$I$69,2,FALSE)</f>
        <v>#N/A</v>
      </c>
      <c r="AO886" s="17" t="e">
        <f>VLOOKUP(T886,[1]Lookups!$H$3:$I$69,2,FALSE)</f>
        <v>#N/A</v>
      </c>
      <c r="AP886" s="17" t="e">
        <f>VLOOKUP(AN886,[1]Lookups!$N$3:$O$11,2,FALSE)</f>
        <v>#N/A</v>
      </c>
      <c r="AQ886" s="18" t="e">
        <f>COUNTIFS('[1]Deals (investment)'!$B:$B,$A886)</f>
        <v>#VALUE!</v>
      </c>
      <c r="AR886" s="18" t="e">
        <f>COUNTIFS('[1]Deals (investment)'!$B:$B,$A886,'[1]Deals (investment)'!$T:$T,$AW$1)+COUNTIFS('[1]Deals (investment)'!$B:$B,$A886,'[1]Deals (investment)'!$T:$T,$AX$1)+COUNTIFS('[1]Deals (investment)'!$B:$B,$A886,'[1]Deals (investment)'!$T:$T,$AY$1)</f>
        <v>#VALUE!</v>
      </c>
      <c r="AS886" s="17" t="e">
        <f>SUMIFS('[1]Deals (investment)'!$C:$C,'[1]Deals (investment)'!$B:$B,$A886)</f>
        <v>#VALUE!</v>
      </c>
      <c r="AT886" s="17" t="e">
        <f t="shared" si="106"/>
        <v>#VALUE!</v>
      </c>
      <c r="AU886" s="18" t="e">
        <f>COUNTIF('[1]Deals (Exits)'!$B:$B,A886)</f>
        <v>#VALUE!</v>
      </c>
      <c r="AV886" s="17" t="e">
        <f>SUMIFS('[1]Deals (investment)'!$C:$C,'[1]Deals (investment)'!$B:$B,$A886,'[1]Deals (investment)'!$T:$T,AV$1)</f>
        <v>#VALUE!</v>
      </c>
      <c r="AW886" s="17" t="e">
        <f>SUMIFS('[1]Deals (investment)'!$C:$C,'[1]Deals (investment)'!$B:$B,$A886,'[1]Deals (investment)'!$T:$T,AW$1)</f>
        <v>#VALUE!</v>
      </c>
      <c r="AX886" s="17" t="e">
        <f>SUMIFS('[1]Deals (investment)'!$C:$C,'[1]Deals (investment)'!$B:$B,$A886,'[1]Deals (investment)'!$T:$T,AX$1)</f>
        <v>#VALUE!</v>
      </c>
      <c r="AY886" s="17" t="e">
        <f>SUMIFS('[1]Deals (investment)'!$C:$C,'[1]Deals (investment)'!$B:$B,$A886,'[1]Deals (investment)'!$T:$T,AY$1)</f>
        <v>#VALUE!</v>
      </c>
      <c r="AZ886" s="17" t="e">
        <f>SUMIFS('[1]Deals (investment)'!$C:$C,'[1]Deals (investment)'!$B:$B,$A886,'[1]Deals (investment)'!$T:$T,AZ$1)</f>
        <v>#VALUE!</v>
      </c>
      <c r="BA886" s="17" t="e">
        <f>SUMIFS('[1]Deals (investment)'!$C:$C,'[1]Deals (investment)'!$B:$B,$A886,'[1]Deals (investment)'!$T:$T,BA$1)</f>
        <v>#VALUE!</v>
      </c>
      <c r="BB886" s="17" t="e">
        <f>SUMIFS('[1]Deals (investment)'!$C:$C,'[1]Deals (investment)'!$B:$B,$A886,'[1]Deals (investment)'!$T:$T,BB$1)</f>
        <v>#VALUE!</v>
      </c>
      <c r="BC886" s="17" t="e">
        <f>SUMIFS('[1]Deals (Exits)'!$C:$C,'[1]Deals (Exits)'!$B:$B,$A886)</f>
        <v>#VALUE!</v>
      </c>
      <c r="BD886" s="17" t="e">
        <f>SUMIFS('[1]Deals (investment)'!$C:$C,'[1]Deals (investment)'!$B:$B,$A886,'[1]Deals (investment)'!$V:$V,BD$1)</f>
        <v>#VALUE!</v>
      </c>
      <c r="BE886" s="17" t="e">
        <f>SUMIFS('[1]Deals (investment)'!$C:$C,'[1]Deals (investment)'!$B:$B,$A886,'[1]Deals (investment)'!$V:$V,BE$1)</f>
        <v>#VALUE!</v>
      </c>
      <c r="BF886" s="17" t="e">
        <f>SUMIFS('[1]Deals (investment)'!$C:$C,'[1]Deals (investment)'!$B:$B,$A886,'[1]Deals (investment)'!$V:$V,BF$1)</f>
        <v>#VALUE!</v>
      </c>
      <c r="BG886" s="17" t="e">
        <f>SUMIFS('[1]Deals (investment)'!$C:$C,'[1]Deals (investment)'!$B:$B,$A886,'[1]Deals (investment)'!$V:$V,BG$1)</f>
        <v>#VALUE!</v>
      </c>
      <c r="BH886" s="17" t="e">
        <f>SUMIFS('[1]Deals (investment)'!$C:$C,'[1]Deals (investment)'!$B:$B,$A886,'[1]Deals (investment)'!$V:$V,BH$1)</f>
        <v>#VALUE!</v>
      </c>
      <c r="BI886" s="17" t="e">
        <f>SUMIFS('[1]Deals (investment)'!$C:$C,'[1]Deals (investment)'!$B:$B,$A886,'[1]Deals (investment)'!$V:$V,BI$1)</f>
        <v>#VALUE!</v>
      </c>
      <c r="BJ886" s="17" t="e">
        <f>SUMIFS('[1]Deals (investment)'!$C:$C,'[1]Deals (investment)'!$B:$B,$A886,'[1]Deals (investment)'!$V:$V,BJ$1)</f>
        <v>#VALUE!</v>
      </c>
      <c r="BK886" s="17" t="e">
        <f>SUMIFS('[1]Deals (investment)'!$C:$C,'[1]Deals (investment)'!$B:$B,$A886,'[1]Deals (investment)'!$V:$V,BK$1)</f>
        <v>#VALUE!</v>
      </c>
      <c r="BL886" s="17" t="e">
        <f>SUMIFS('[1]Deals (investment)'!$C:$C,'[1]Deals (investment)'!$B:$B,$A886,'[1]Deals (investment)'!$V:$V,BL$1)</f>
        <v>#VALUE!</v>
      </c>
      <c r="BM886" s="17" t="e">
        <f>SUMIFS('[1]Deals (investment)'!$C:$C,'[1]Deals (investment)'!$B:$B,$A886,'[1]Deals (investment)'!$V:$V,BM$1)</f>
        <v>#VALUE!</v>
      </c>
      <c r="BN886" s="15"/>
      <c r="BO886" s="15"/>
      <c r="BP886" s="22"/>
      <c r="BQ886" s="15"/>
      <c r="BR886" s="15"/>
      <c r="BS886" s="15"/>
      <c r="BT886" s="15"/>
      <c r="BU886" s="15"/>
      <c r="BV886" s="15"/>
      <c r="BW886" s="15"/>
      <c r="BX886" s="15"/>
      <c r="BY886" s="15"/>
      <c r="BZ886" s="15"/>
      <c r="CA886" s="15"/>
      <c r="CB886" s="15"/>
      <c r="CC886" s="15"/>
      <c r="CD886" s="15" t="str">
        <f t="shared" si="133"/>
        <v>FuturemedFor over 30 years Futuremed has equipped healthcare providers with state-of-the-art medical instruments. We specialize in spirometry, electrocardiography, patient warming, and a unique, new transilluminator designed to locate veins in neonatal and premie babies.Active</v>
      </c>
      <c r="CE886" s="15"/>
      <c r="CF886" s="15"/>
      <c r="CG886" s="15"/>
      <c r="CH886" s="15"/>
      <c r="CI886" s="15"/>
      <c r="CJ886" s="15"/>
    </row>
    <row r="887" spans="1:118" ht="15">
      <c r="A887" s="15" t="s">
        <v>6235</v>
      </c>
      <c r="B887" s="15" t="s">
        <v>6236</v>
      </c>
      <c r="C887" s="15" t="s">
        <v>58</v>
      </c>
      <c r="D887" s="16">
        <v>2013</v>
      </c>
      <c r="E887" s="26" t="s">
        <v>59</v>
      </c>
      <c r="F887" s="26"/>
      <c r="G887" s="26" t="s">
        <v>61</v>
      </c>
      <c r="H887" s="26"/>
      <c r="I887" s="15" t="s">
        <v>61</v>
      </c>
      <c r="J887" s="26"/>
      <c r="K887" s="17" t="e">
        <f t="shared" si="105"/>
        <v>#VALUE!</v>
      </c>
      <c r="L887" s="15"/>
      <c r="M887" s="18" t="e">
        <f t="shared" si="132"/>
        <v>#VALUE!</v>
      </c>
      <c r="N887" s="15"/>
      <c r="O887" s="15"/>
      <c r="P887" s="15"/>
      <c r="Q887" s="15"/>
      <c r="R887" s="15"/>
      <c r="S887" s="19"/>
      <c r="T887" s="15"/>
      <c r="U887" s="17"/>
      <c r="V887" s="56" t="s">
        <v>6237</v>
      </c>
      <c r="W887" s="15">
        <v>0</v>
      </c>
      <c r="X887" s="15" t="s">
        <v>404</v>
      </c>
      <c r="Y887" s="15" t="s">
        <v>404</v>
      </c>
      <c r="AB887" s="32">
        <v>43506</v>
      </c>
      <c r="AC887" s="27" t="s">
        <v>6238</v>
      </c>
      <c r="AD887" s="15"/>
      <c r="AE887" s="15"/>
      <c r="AF887" s="15"/>
      <c r="AG887" s="22">
        <f t="shared" si="134"/>
        <v>0.45161290322580644</v>
      </c>
      <c r="AH887" s="15" t="str">
        <f t="shared" si="126"/>
        <v/>
      </c>
      <c r="AI887" s="22" t="str">
        <f>VLOOKUP(A887,'[1]Deals (investment)'!$B$2:$Z$1497,1,FALSE)</f>
        <v>Enoch Diary</v>
      </c>
      <c r="AJ887" s="22" t="e">
        <f>VLOOKUP(A887,'[1]Deals (investment)'!$B$2:$Z$870,15,FALSE)</f>
        <v>#N/A</v>
      </c>
      <c r="AK887" s="17" t="e">
        <f>VLOOKUP(A887,'[1]Deals (Exits)'!B:B,1,FALSE)</f>
        <v>#N/A</v>
      </c>
      <c r="AL887" s="23">
        <f>VLOOKUP(G887,[1]Lookups!$V$3:$Y$197,4,FALSE)</f>
        <v>0</v>
      </c>
      <c r="AM887" s="17" t="str">
        <f>VLOOKUP(X887,[1]Lookups!$B$3:$C$200,2,FALSE)</f>
        <v>Other Technologies &amp; Information Technology</v>
      </c>
      <c r="AN887" s="17" t="e">
        <f>VLOOKUP(R887,[1]Lookups!$H$3:$I$69,2,FALSE)</f>
        <v>#N/A</v>
      </c>
      <c r="AO887" s="17" t="e">
        <f>VLOOKUP(T887,[1]Lookups!$H$3:$I$69,2,FALSE)</f>
        <v>#N/A</v>
      </c>
      <c r="AP887" s="17" t="e">
        <f>VLOOKUP(AN887,[1]Lookups!$N$3:$O$11,2,FALSE)</f>
        <v>#N/A</v>
      </c>
      <c r="AQ887" s="18" t="e">
        <f>COUNTIFS('[1]Deals (investment)'!$B:$B,$A887)</f>
        <v>#VALUE!</v>
      </c>
      <c r="AR887" s="18" t="e">
        <f>COUNTIFS('[1]Deals (investment)'!$B:$B,$A887,'[1]Deals (investment)'!$T:$T,$AW$1)+COUNTIFS('[1]Deals (investment)'!$B:$B,$A887,'[1]Deals (investment)'!$T:$T,$AX$1)+COUNTIFS('[1]Deals (investment)'!$B:$B,$A887,'[1]Deals (investment)'!$T:$T,$AY$1)</f>
        <v>#VALUE!</v>
      </c>
      <c r="AS887" s="17" t="e">
        <f>SUMIFS('[1]Deals (investment)'!$C:$C,'[1]Deals (investment)'!$B:$B,$A887)</f>
        <v>#VALUE!</v>
      </c>
      <c r="AT887" s="17" t="e">
        <f t="shared" si="106"/>
        <v>#VALUE!</v>
      </c>
      <c r="AU887" s="18" t="e">
        <f>COUNTIF('[1]Deals (Exits)'!$B:$B,A887)</f>
        <v>#VALUE!</v>
      </c>
      <c r="AV887" s="17" t="e">
        <f>SUMIFS('[1]Deals (investment)'!$C:$C,'[1]Deals (investment)'!$B:$B,$A887,'[1]Deals (investment)'!$T:$T,AV$1)</f>
        <v>#VALUE!</v>
      </c>
      <c r="AW887" s="17" t="e">
        <f>SUMIFS('[1]Deals (investment)'!$C:$C,'[1]Deals (investment)'!$B:$B,$A887,'[1]Deals (investment)'!$T:$T,AW$1)</f>
        <v>#VALUE!</v>
      </c>
      <c r="AX887" s="17" t="e">
        <f>SUMIFS('[1]Deals (investment)'!$C:$C,'[1]Deals (investment)'!$B:$B,$A887,'[1]Deals (investment)'!$T:$T,AX$1)</f>
        <v>#VALUE!</v>
      </c>
      <c r="AY887" s="17" t="e">
        <f>SUMIFS('[1]Deals (investment)'!$C:$C,'[1]Deals (investment)'!$B:$B,$A887,'[1]Deals (investment)'!$T:$T,AY$1)</f>
        <v>#VALUE!</v>
      </c>
      <c r="AZ887" s="17" t="e">
        <f>SUMIFS('[1]Deals (investment)'!$C:$C,'[1]Deals (investment)'!$B:$B,$A887,'[1]Deals (investment)'!$T:$T,AZ$1)</f>
        <v>#VALUE!</v>
      </c>
      <c r="BA887" s="17" t="e">
        <f>SUMIFS('[1]Deals (investment)'!$C:$C,'[1]Deals (investment)'!$B:$B,$A887,'[1]Deals (investment)'!$T:$T,BA$1)</f>
        <v>#VALUE!</v>
      </c>
      <c r="BB887" s="17" t="e">
        <f>SUMIFS('[1]Deals (investment)'!$C:$C,'[1]Deals (investment)'!$B:$B,$A887,'[1]Deals (investment)'!$T:$T,BB$1)</f>
        <v>#VALUE!</v>
      </c>
      <c r="BC887" s="17" t="e">
        <f>SUMIFS('[1]Deals (Exits)'!$C:$C,'[1]Deals (Exits)'!$B:$B,$A887)</f>
        <v>#VALUE!</v>
      </c>
      <c r="BD887" s="17" t="e">
        <f>SUMIFS('[1]Deals (investment)'!$C:$C,'[1]Deals (investment)'!$B:$B,$A887,'[1]Deals (investment)'!$V:$V,BD$1)</f>
        <v>#VALUE!</v>
      </c>
      <c r="BE887" s="17" t="e">
        <f>SUMIFS('[1]Deals (investment)'!$C:$C,'[1]Deals (investment)'!$B:$B,$A887,'[1]Deals (investment)'!$V:$V,BE$1)</f>
        <v>#VALUE!</v>
      </c>
      <c r="BF887" s="17" t="e">
        <f>SUMIFS('[1]Deals (investment)'!$C:$C,'[1]Deals (investment)'!$B:$B,$A887,'[1]Deals (investment)'!$V:$V,BF$1)</f>
        <v>#VALUE!</v>
      </c>
      <c r="BG887" s="17" t="e">
        <f>SUMIFS('[1]Deals (investment)'!$C:$C,'[1]Deals (investment)'!$B:$B,$A887,'[1]Deals (investment)'!$V:$V,BG$1)</f>
        <v>#VALUE!</v>
      </c>
      <c r="BH887" s="17" t="e">
        <f>SUMIFS('[1]Deals (investment)'!$C:$C,'[1]Deals (investment)'!$B:$B,$A887,'[1]Deals (investment)'!$V:$V,BH$1)</f>
        <v>#VALUE!</v>
      </c>
      <c r="BI887" s="17" t="e">
        <f>SUMIFS('[1]Deals (investment)'!$C:$C,'[1]Deals (investment)'!$B:$B,$A887,'[1]Deals (investment)'!$V:$V,BI$1)</f>
        <v>#VALUE!</v>
      </c>
      <c r="BJ887" s="17" t="e">
        <f>SUMIFS('[1]Deals (investment)'!$C:$C,'[1]Deals (investment)'!$B:$B,$A887,'[1]Deals (investment)'!$V:$V,BJ$1)</f>
        <v>#VALUE!</v>
      </c>
      <c r="BK887" s="17" t="e">
        <f>SUMIFS('[1]Deals (investment)'!$C:$C,'[1]Deals (investment)'!$B:$B,$A887,'[1]Deals (investment)'!$V:$V,BK$1)</f>
        <v>#VALUE!</v>
      </c>
      <c r="BL887" s="17" t="e">
        <f>SUMIFS('[1]Deals (investment)'!$C:$C,'[1]Deals (investment)'!$B:$B,$A887,'[1]Deals (investment)'!$V:$V,BL$1)</f>
        <v>#VALUE!</v>
      </c>
      <c r="BM887" s="17" t="e">
        <f>SUMIFS('[1]Deals (investment)'!$C:$C,'[1]Deals (investment)'!$B:$B,$A887,'[1]Deals (investment)'!$V:$V,BM$1)</f>
        <v>#VALUE!</v>
      </c>
      <c r="BN887" s="15"/>
      <c r="BO887" s="15"/>
      <c r="BP887" s="22"/>
      <c r="BQ887" s="15"/>
      <c r="BR887" s="15"/>
      <c r="BS887" s="15"/>
      <c r="BT887" s="15"/>
      <c r="BU887" s="15"/>
      <c r="BV887" s="15"/>
      <c r="BW887" s="15"/>
      <c r="BX887" s="15"/>
      <c r="BY887" s="15"/>
      <c r="BZ887" s="15"/>
      <c r="CA887" s="15"/>
      <c r="CB887" s="15"/>
      <c r="CC887" s="15"/>
      <c r="CD887" s="15" t="str">
        <f t="shared" si="133"/>
        <v>Enoch DiaryThe Enoch Diary is a platform that will publish and distribute content ranging from books, ebooks, music, movies, app, software, games, art and courses; digitally and using traditional means.Active</v>
      </c>
      <c r="CE887" s="15"/>
      <c r="CF887" s="15"/>
      <c r="CG887" s="15"/>
      <c r="CH887" s="15"/>
      <c r="CI887" s="15"/>
      <c r="CJ887" s="15"/>
    </row>
    <row r="888" spans="1:118" ht="12.75">
      <c r="A888" s="15" t="s">
        <v>6239</v>
      </c>
      <c r="B888" s="15" t="s">
        <v>6240</v>
      </c>
      <c r="C888" s="15"/>
      <c r="D888" s="16">
        <v>2008</v>
      </c>
      <c r="E888" s="15" t="s">
        <v>6241</v>
      </c>
      <c r="F888" s="15"/>
      <c r="G888" s="15" t="s">
        <v>91</v>
      </c>
      <c r="H888" s="15"/>
      <c r="I888" s="15"/>
      <c r="J888" s="15"/>
      <c r="K888" s="17" t="e">
        <f t="shared" si="105"/>
        <v>#VALUE!</v>
      </c>
      <c r="L888" s="15"/>
      <c r="M888" s="18" t="e">
        <f t="shared" si="132"/>
        <v>#VALUE!</v>
      </c>
      <c r="N888" s="15"/>
      <c r="O888" s="15"/>
      <c r="P888" s="15"/>
      <c r="Q888" s="15"/>
      <c r="R888" s="15"/>
      <c r="S888" s="19"/>
      <c r="T888" s="15"/>
      <c r="U888" s="17"/>
      <c r="V888" s="15" t="s">
        <v>6242</v>
      </c>
      <c r="W888" s="15"/>
      <c r="X888" s="15" t="s">
        <v>404</v>
      </c>
      <c r="Y888" s="15" t="s">
        <v>6243</v>
      </c>
      <c r="AB888" s="20"/>
      <c r="AC888" s="21" t="s">
        <v>6244</v>
      </c>
      <c r="AD888" s="21" t="s">
        <v>6245</v>
      </c>
      <c r="AE888" s="21" t="s">
        <v>6246</v>
      </c>
      <c r="AF888" s="21" t="s">
        <v>6247</v>
      </c>
      <c r="AG888" s="22">
        <f t="shared" si="134"/>
        <v>0.41935483870967744</v>
      </c>
      <c r="AH888" s="15" t="str">
        <f t="shared" si="126"/>
        <v/>
      </c>
      <c r="AI888" s="22" t="e">
        <f>VLOOKUP(A888,'[1]Deals (investment)'!$B$2:$Z$1497,1,FALSE)</f>
        <v>#N/A</v>
      </c>
      <c r="AJ888" s="22" t="e">
        <f>VLOOKUP(A888,'[1]Deals (investment)'!$B$2:$Z$870,15,FALSE)</f>
        <v>#N/A</v>
      </c>
      <c r="AK888" s="17" t="e">
        <f>VLOOKUP(A888,'[1]Deals (Exits)'!B:B,1,FALSE)</f>
        <v>#N/A</v>
      </c>
      <c r="AL888" s="23">
        <f>VLOOKUP(G888,[1]Lookups!$V$3:$Y$197,4,FALSE)</f>
        <v>0</v>
      </c>
      <c r="AM888" s="17" t="str">
        <f>VLOOKUP(X888,[1]Lookups!$B$3:$C$200,2,FALSE)</f>
        <v>Other Technologies &amp; Information Technology</v>
      </c>
      <c r="AN888" s="17" t="e">
        <f>VLOOKUP(R888,[1]Lookups!$H$3:$I$69,2,FALSE)</f>
        <v>#N/A</v>
      </c>
      <c r="AO888" s="17" t="e">
        <f>VLOOKUP(T888,[1]Lookups!$H$3:$I$69,2,FALSE)</f>
        <v>#N/A</v>
      </c>
      <c r="AP888" s="17" t="e">
        <f>VLOOKUP(AN888,[1]Lookups!$N$3:$O$11,2,FALSE)</f>
        <v>#N/A</v>
      </c>
      <c r="AQ888" s="18" t="e">
        <f>COUNTIFS('[1]Deals (investment)'!$B:$B,$A888)</f>
        <v>#VALUE!</v>
      </c>
      <c r="AR888" s="18" t="e">
        <f>COUNTIFS('[1]Deals (investment)'!$B:$B,$A888,'[1]Deals (investment)'!$T:$T,$AW$1)+COUNTIFS('[1]Deals (investment)'!$B:$B,$A888,'[1]Deals (investment)'!$T:$T,$AX$1)+COUNTIFS('[1]Deals (investment)'!$B:$B,$A888,'[1]Deals (investment)'!$T:$T,$AY$1)</f>
        <v>#VALUE!</v>
      </c>
      <c r="AS888" s="17" t="e">
        <f>SUMIFS('[1]Deals (investment)'!$C:$C,'[1]Deals (investment)'!$B:$B,$A888)</f>
        <v>#VALUE!</v>
      </c>
      <c r="AT888" s="17" t="e">
        <f t="shared" si="106"/>
        <v>#VALUE!</v>
      </c>
      <c r="AU888" s="18" t="e">
        <f>COUNTIF('[1]Deals (Exits)'!$B:$B,A888)</f>
        <v>#VALUE!</v>
      </c>
      <c r="AV888" s="17" t="e">
        <f>SUMIFS('[1]Deals (investment)'!$C:$C,'[1]Deals (investment)'!$B:$B,$A888,'[1]Deals (investment)'!$T:$T,AV$1)</f>
        <v>#VALUE!</v>
      </c>
      <c r="AW888" s="17" t="e">
        <f>SUMIFS('[1]Deals (investment)'!$C:$C,'[1]Deals (investment)'!$B:$B,$A888,'[1]Deals (investment)'!$T:$T,AW$1)</f>
        <v>#VALUE!</v>
      </c>
      <c r="AX888" s="17" t="e">
        <f>SUMIFS('[1]Deals (investment)'!$C:$C,'[1]Deals (investment)'!$B:$B,$A888,'[1]Deals (investment)'!$T:$T,AX$1)</f>
        <v>#VALUE!</v>
      </c>
      <c r="AY888" s="17" t="e">
        <f>SUMIFS('[1]Deals (investment)'!$C:$C,'[1]Deals (investment)'!$B:$B,$A888,'[1]Deals (investment)'!$T:$T,AY$1)</f>
        <v>#VALUE!</v>
      </c>
      <c r="AZ888" s="17" t="e">
        <f>SUMIFS('[1]Deals (investment)'!$C:$C,'[1]Deals (investment)'!$B:$B,$A888,'[1]Deals (investment)'!$T:$T,AZ$1)</f>
        <v>#VALUE!</v>
      </c>
      <c r="BA888" s="17" t="e">
        <f>SUMIFS('[1]Deals (investment)'!$C:$C,'[1]Deals (investment)'!$B:$B,$A888,'[1]Deals (investment)'!$T:$T,BA$1)</f>
        <v>#VALUE!</v>
      </c>
      <c r="BB888" s="17" t="e">
        <f>SUMIFS('[1]Deals (investment)'!$C:$C,'[1]Deals (investment)'!$B:$B,$A888,'[1]Deals (investment)'!$T:$T,BB$1)</f>
        <v>#VALUE!</v>
      </c>
      <c r="BC888" s="17" t="e">
        <f>SUMIFS('[1]Deals (Exits)'!$C:$C,'[1]Deals (Exits)'!$B:$B,$A888)</f>
        <v>#VALUE!</v>
      </c>
      <c r="BD888" s="17" t="e">
        <f>SUMIFS('[1]Deals (investment)'!$C:$C,'[1]Deals (investment)'!$B:$B,$A888,'[1]Deals (investment)'!$V:$V,BD$1)</f>
        <v>#VALUE!</v>
      </c>
      <c r="BE888" s="17" t="e">
        <f>SUMIFS('[1]Deals (investment)'!$C:$C,'[1]Deals (investment)'!$B:$B,$A888,'[1]Deals (investment)'!$V:$V,BE$1)</f>
        <v>#VALUE!</v>
      </c>
      <c r="BF888" s="17" t="e">
        <f>SUMIFS('[1]Deals (investment)'!$C:$C,'[1]Deals (investment)'!$B:$B,$A888,'[1]Deals (investment)'!$V:$V,BF$1)</f>
        <v>#VALUE!</v>
      </c>
      <c r="BG888" s="17" t="e">
        <f>SUMIFS('[1]Deals (investment)'!$C:$C,'[1]Deals (investment)'!$B:$B,$A888,'[1]Deals (investment)'!$V:$V,BG$1)</f>
        <v>#VALUE!</v>
      </c>
      <c r="BH888" s="17" t="e">
        <f>SUMIFS('[1]Deals (investment)'!$C:$C,'[1]Deals (investment)'!$B:$B,$A888,'[1]Deals (investment)'!$V:$V,BH$1)</f>
        <v>#VALUE!</v>
      </c>
      <c r="BI888" s="17" t="e">
        <f>SUMIFS('[1]Deals (investment)'!$C:$C,'[1]Deals (investment)'!$B:$B,$A888,'[1]Deals (investment)'!$V:$V,BI$1)</f>
        <v>#VALUE!</v>
      </c>
      <c r="BJ888" s="17" t="e">
        <f>SUMIFS('[1]Deals (investment)'!$C:$C,'[1]Deals (investment)'!$B:$B,$A888,'[1]Deals (investment)'!$V:$V,BJ$1)</f>
        <v>#VALUE!</v>
      </c>
      <c r="BK888" s="17" t="e">
        <f>SUMIFS('[1]Deals (investment)'!$C:$C,'[1]Deals (investment)'!$B:$B,$A888,'[1]Deals (investment)'!$V:$V,BK$1)</f>
        <v>#VALUE!</v>
      </c>
      <c r="BL888" s="17" t="e">
        <f>SUMIFS('[1]Deals (investment)'!$C:$C,'[1]Deals (investment)'!$B:$B,$A888,'[1]Deals (investment)'!$V:$V,BL$1)</f>
        <v>#VALUE!</v>
      </c>
      <c r="BM888" s="17" t="e">
        <f>SUMIFS('[1]Deals (investment)'!$C:$C,'[1]Deals (investment)'!$B:$B,$A888,'[1]Deals (investment)'!$V:$V,BM$1)</f>
        <v>#VALUE!</v>
      </c>
      <c r="BN888" s="15"/>
      <c r="BO888" s="15"/>
      <c r="BP888" s="22"/>
      <c r="BQ888" s="15"/>
      <c r="BR888" s="15"/>
      <c r="BS888" s="15"/>
      <c r="BT888" s="15"/>
      <c r="BU888" s="15"/>
      <c r="BV888" s="15"/>
      <c r="BW888" s="15"/>
      <c r="BX888" s="15"/>
      <c r="BY888" s="15"/>
      <c r="BZ888" s="15"/>
      <c r="CA888" s="15"/>
      <c r="CB888" s="15"/>
      <c r="CC888" s="15"/>
      <c r="CD888" s="15" t="str">
        <f t="shared" si="133"/>
        <v>EntersektInnovator in mobile identity and payments enablement</v>
      </c>
      <c r="CE888" s="15"/>
      <c r="CF888" s="15"/>
      <c r="CG888" s="15"/>
      <c r="CH888" s="15"/>
      <c r="CI888" s="15"/>
      <c r="CJ888" s="15"/>
    </row>
    <row r="889" spans="1:118" ht="12.75">
      <c r="A889" s="15" t="s">
        <v>6248</v>
      </c>
      <c r="B889" s="15" t="s">
        <v>6249</v>
      </c>
      <c r="C889" s="15" t="s">
        <v>58</v>
      </c>
      <c r="D889" s="16"/>
      <c r="E889" s="15"/>
      <c r="F889" s="15"/>
      <c r="G889" s="15"/>
      <c r="H889" s="15"/>
      <c r="I889" s="15"/>
      <c r="J889" s="15"/>
      <c r="K889" s="17" t="e">
        <f t="shared" si="105"/>
        <v>#VALUE!</v>
      </c>
      <c r="L889" s="15"/>
      <c r="M889" s="18" t="e">
        <f t="shared" si="132"/>
        <v>#VALUE!</v>
      </c>
      <c r="N889" s="15"/>
      <c r="O889" s="15"/>
      <c r="P889" s="15"/>
      <c r="Q889" s="24" t="e">
        <f ca="1">_xludf.MAXIFS('[1]Deals (investment)'!A:A,'[1]Deals (investment)'!B:B,A889)</f>
        <v>#NAME?</v>
      </c>
      <c r="R889" s="15"/>
      <c r="S889" s="19"/>
      <c r="T889" s="15"/>
      <c r="U889" s="17"/>
      <c r="V889" s="15"/>
      <c r="W889" s="15"/>
      <c r="X889" s="15"/>
      <c r="Y889" s="15"/>
      <c r="AB889" s="20"/>
      <c r="AC889" s="15"/>
      <c r="AD889" s="15"/>
      <c r="AE889" s="15"/>
      <c r="AF889" s="15"/>
      <c r="AG889" s="22">
        <f t="shared" ca="1" si="134"/>
        <v>0.16129032258064516</v>
      </c>
      <c r="AH889" s="15" t="e">
        <f t="shared" si="126"/>
        <v>#VALUE!</v>
      </c>
      <c r="AI889" s="22" t="e">
        <f>VLOOKUP(A889,'[1]Deals (investment)'!$B$2:$Z$1497,1,FALSE)</f>
        <v>#N/A</v>
      </c>
      <c r="AJ889" s="22" t="e">
        <f>VLOOKUP(A889,'[1]Deals (investment)'!$B$2:$Z$870,15,FALSE)</f>
        <v>#N/A</v>
      </c>
      <c r="AK889" s="17" t="e">
        <f>VLOOKUP(A889,'[1]Deals (Exits)'!B:B,1,FALSE)</f>
        <v>#N/A</v>
      </c>
      <c r="AL889" s="23" t="e">
        <f>VLOOKUP(G889,[1]Lookups!$V$3:$Y$197,4,FALSE)</f>
        <v>#N/A</v>
      </c>
      <c r="AM889" s="17" t="e">
        <f>VLOOKUP(X889,[1]Lookups!$B$3:$C$200,2,FALSE)</f>
        <v>#N/A</v>
      </c>
      <c r="AN889" s="17" t="e">
        <f>VLOOKUP(R889,[1]Lookups!$H$3:$I$69,2,FALSE)</f>
        <v>#N/A</v>
      </c>
      <c r="AO889" s="17" t="e">
        <f>VLOOKUP(T889,[1]Lookups!$H$3:$I$69,2,FALSE)</f>
        <v>#N/A</v>
      </c>
      <c r="AP889" s="17" t="e">
        <f>VLOOKUP(AN889,[1]Lookups!$N$3:$O$11,2,FALSE)</f>
        <v>#N/A</v>
      </c>
      <c r="AQ889" s="18" t="e">
        <f>COUNTIFS('[1]Deals (investment)'!$B:$B,$A889)</f>
        <v>#VALUE!</v>
      </c>
      <c r="AR889" s="18" t="e">
        <f>COUNTIFS('[1]Deals (investment)'!$B:$B,$A889,'[1]Deals (investment)'!$T:$T,$AW$1)+COUNTIFS('[1]Deals (investment)'!$B:$B,$A889,'[1]Deals (investment)'!$T:$T,$AX$1)+COUNTIFS('[1]Deals (investment)'!$B:$B,$A889,'[1]Deals (investment)'!$T:$T,$AY$1)</f>
        <v>#VALUE!</v>
      </c>
      <c r="AS889" s="17" t="e">
        <f>SUMIFS('[1]Deals (investment)'!$C:$C,'[1]Deals (investment)'!$B:$B,$A889)</f>
        <v>#VALUE!</v>
      </c>
      <c r="AT889" s="17" t="e">
        <f t="shared" si="106"/>
        <v>#VALUE!</v>
      </c>
      <c r="AU889" s="18" t="e">
        <f>COUNTIF('[1]Deals (Exits)'!$B:$B,A889)</f>
        <v>#VALUE!</v>
      </c>
      <c r="AV889" s="17" t="e">
        <f>SUMIFS('[1]Deals (investment)'!$C:$C,'[1]Deals (investment)'!$B:$B,$A889,'[1]Deals (investment)'!$T:$T,AV$1)</f>
        <v>#VALUE!</v>
      </c>
      <c r="AW889" s="17" t="e">
        <f>SUMIFS('[1]Deals (investment)'!$C:$C,'[1]Deals (investment)'!$B:$B,$A889,'[1]Deals (investment)'!$T:$T,AW$1)</f>
        <v>#VALUE!</v>
      </c>
      <c r="AX889" s="17" t="e">
        <f>SUMIFS('[1]Deals (investment)'!$C:$C,'[1]Deals (investment)'!$B:$B,$A889,'[1]Deals (investment)'!$T:$T,AX$1)</f>
        <v>#VALUE!</v>
      </c>
      <c r="AY889" s="17" t="e">
        <f>SUMIFS('[1]Deals (investment)'!$C:$C,'[1]Deals (investment)'!$B:$B,$A889,'[1]Deals (investment)'!$T:$T,AY$1)</f>
        <v>#VALUE!</v>
      </c>
      <c r="AZ889" s="17" t="e">
        <f>SUMIFS('[1]Deals (investment)'!$C:$C,'[1]Deals (investment)'!$B:$B,$A889,'[1]Deals (investment)'!$T:$T,AZ$1)</f>
        <v>#VALUE!</v>
      </c>
      <c r="BA889" s="17" t="e">
        <f>SUMIFS('[1]Deals (investment)'!$C:$C,'[1]Deals (investment)'!$B:$B,$A889,'[1]Deals (investment)'!$T:$T,BA$1)</f>
        <v>#VALUE!</v>
      </c>
      <c r="BB889" s="17" t="e">
        <f>SUMIFS('[1]Deals (investment)'!$C:$C,'[1]Deals (investment)'!$B:$B,$A889,'[1]Deals (investment)'!$T:$T,BB$1)</f>
        <v>#VALUE!</v>
      </c>
      <c r="BC889" s="17" t="e">
        <f>SUMIFS('[1]Deals (Exits)'!$C:$C,'[1]Deals (Exits)'!$B:$B,$A889)</f>
        <v>#VALUE!</v>
      </c>
      <c r="BD889" s="17" t="e">
        <f>SUMIFS('[1]Deals (investment)'!$C:$C,'[1]Deals (investment)'!$B:$B,$A889,'[1]Deals (investment)'!$V:$V,BD$1)</f>
        <v>#VALUE!</v>
      </c>
      <c r="BE889" s="17" t="e">
        <f>SUMIFS('[1]Deals (investment)'!$C:$C,'[1]Deals (investment)'!$B:$B,$A889,'[1]Deals (investment)'!$V:$V,BE$1)</f>
        <v>#VALUE!</v>
      </c>
      <c r="BF889" s="17" t="e">
        <f>SUMIFS('[1]Deals (investment)'!$C:$C,'[1]Deals (investment)'!$B:$B,$A889,'[1]Deals (investment)'!$V:$V,BF$1)</f>
        <v>#VALUE!</v>
      </c>
      <c r="BG889" s="17" t="e">
        <f>SUMIFS('[1]Deals (investment)'!$C:$C,'[1]Deals (investment)'!$B:$B,$A889,'[1]Deals (investment)'!$V:$V,BG$1)</f>
        <v>#VALUE!</v>
      </c>
      <c r="BH889" s="17" t="e">
        <f>SUMIFS('[1]Deals (investment)'!$C:$C,'[1]Deals (investment)'!$B:$B,$A889,'[1]Deals (investment)'!$V:$V,BH$1)</f>
        <v>#VALUE!</v>
      </c>
      <c r="BI889" s="17" t="e">
        <f>SUMIFS('[1]Deals (investment)'!$C:$C,'[1]Deals (investment)'!$B:$B,$A889,'[1]Deals (investment)'!$V:$V,BI$1)</f>
        <v>#VALUE!</v>
      </c>
      <c r="BJ889" s="17" t="e">
        <f>SUMIFS('[1]Deals (investment)'!$C:$C,'[1]Deals (investment)'!$B:$B,$A889,'[1]Deals (investment)'!$V:$V,BJ$1)</f>
        <v>#VALUE!</v>
      </c>
      <c r="BK889" s="17" t="e">
        <f>SUMIFS('[1]Deals (investment)'!$C:$C,'[1]Deals (investment)'!$B:$B,$A889,'[1]Deals (investment)'!$V:$V,BK$1)</f>
        <v>#VALUE!</v>
      </c>
      <c r="BL889" s="17" t="e">
        <f>SUMIFS('[1]Deals (investment)'!$C:$C,'[1]Deals (investment)'!$B:$B,$A889,'[1]Deals (investment)'!$V:$V,BL$1)</f>
        <v>#VALUE!</v>
      </c>
      <c r="BM889" s="17" t="e">
        <f>SUMIFS('[1]Deals (investment)'!$C:$C,'[1]Deals (investment)'!$B:$B,$A889,'[1]Deals (investment)'!$V:$V,BM$1)</f>
        <v>#VALUE!</v>
      </c>
      <c r="BN889" s="15"/>
      <c r="BO889" s="15"/>
      <c r="BP889" s="22"/>
      <c r="BQ889" s="15"/>
      <c r="BR889" s="15"/>
      <c r="BS889" s="15"/>
      <c r="BT889" s="15"/>
      <c r="BU889" s="15"/>
      <c r="BV889" s="15"/>
      <c r="BW889" s="15"/>
      <c r="BX889" s="15"/>
      <c r="BY889" s="15"/>
      <c r="BZ889" s="15"/>
      <c r="CA889" s="15"/>
      <c r="CB889" s="15"/>
      <c r="CC889" s="15"/>
      <c r="CD889" s="15" t="str">
        <f t="shared" si="133"/>
        <v>Entersekt Entersekt is an innovator of mobile-first fintech solutions. Financial services providers and other enterprises rely on its patented mobile identity system to provide both security and the best in convenient new digital experiences to their customers, irrespective of the service channelActive</v>
      </c>
      <c r="CE889" s="15"/>
      <c r="CF889" s="15"/>
      <c r="CG889" s="15"/>
      <c r="CH889" s="15"/>
      <c r="CI889" s="15"/>
      <c r="CJ889" s="15"/>
    </row>
    <row r="890" spans="1:118" ht="12.75">
      <c r="A890" s="15" t="s">
        <v>6250</v>
      </c>
      <c r="B890" s="15" t="s">
        <v>6251</v>
      </c>
      <c r="C890" s="15" t="s">
        <v>58</v>
      </c>
      <c r="D890" s="16">
        <v>2010</v>
      </c>
      <c r="E890" s="15" t="s">
        <v>6252</v>
      </c>
      <c r="F890" s="15"/>
      <c r="G890" s="15" t="s">
        <v>61</v>
      </c>
      <c r="H890" s="15"/>
      <c r="I890" s="15" t="s">
        <v>61</v>
      </c>
      <c r="J890" s="15"/>
      <c r="K890" s="17" t="e">
        <f t="shared" si="105"/>
        <v>#VALUE!</v>
      </c>
      <c r="L890" s="15"/>
      <c r="M890" s="18" t="e">
        <f t="shared" si="132"/>
        <v>#VALUE!</v>
      </c>
      <c r="N890" s="15"/>
      <c r="O890" s="15"/>
      <c r="P890" s="15"/>
      <c r="Q890" s="15"/>
      <c r="R890" s="15"/>
      <c r="S890" s="19"/>
      <c r="T890" s="15"/>
      <c r="U890" s="17"/>
      <c r="V890" s="15" t="s">
        <v>6253</v>
      </c>
      <c r="W890" s="15"/>
      <c r="X890" s="15" t="s">
        <v>404</v>
      </c>
      <c r="Y890" s="15" t="s">
        <v>6254</v>
      </c>
      <c r="AB890" s="20" t="s">
        <v>171</v>
      </c>
      <c r="AC890" s="21" t="s">
        <v>6255</v>
      </c>
      <c r="AD890" s="21" t="s">
        <v>6256</v>
      </c>
      <c r="AE890" s="21" t="s">
        <v>6257</v>
      </c>
      <c r="AF890" s="21" t="s">
        <v>6258</v>
      </c>
      <c r="AG890" s="22">
        <f t="shared" si="134"/>
        <v>0.5161290322580645</v>
      </c>
      <c r="AH890" s="15" t="str">
        <f t="shared" si="126"/>
        <v/>
      </c>
      <c r="AI890" s="22" t="str">
        <f>VLOOKUP(A890,'[1]Deals (investment)'!$B$2:$Z$1497,1,FALSE)</f>
        <v>eHealth Africa</v>
      </c>
      <c r="AJ890" s="22">
        <f>VLOOKUP(A890,'[1]Deals (investment)'!$B$2:$Z$870,15,FALSE)</f>
        <v>1</v>
      </c>
      <c r="AK890" s="17" t="e">
        <f>VLOOKUP(A890,'[1]Deals (Exits)'!B:B,1,FALSE)</f>
        <v>#N/A</v>
      </c>
      <c r="AL890" s="23">
        <f>VLOOKUP(G890,[1]Lookups!$V$3:$Y$197,4,FALSE)</f>
        <v>0</v>
      </c>
      <c r="AM890" s="17" t="str">
        <f>VLOOKUP(X890,[1]Lookups!$B$3:$C$200,2,FALSE)</f>
        <v>Other Technologies &amp; Information Technology</v>
      </c>
      <c r="AN890" s="17" t="e">
        <f>VLOOKUP(R890,[1]Lookups!$H$3:$I$69,2,FALSE)</f>
        <v>#N/A</v>
      </c>
      <c r="AO890" s="17" t="e">
        <f>VLOOKUP(T890,[1]Lookups!$H$3:$I$69,2,FALSE)</f>
        <v>#N/A</v>
      </c>
      <c r="AP890" s="17" t="e">
        <f>VLOOKUP(AN890,[1]Lookups!$N$3:$O$11,2,FALSE)</f>
        <v>#N/A</v>
      </c>
      <c r="AQ890" s="18" t="e">
        <f>COUNTIFS('[1]Deals (investment)'!$B:$B,$A890)</f>
        <v>#VALUE!</v>
      </c>
      <c r="AR890" s="18" t="e">
        <f>COUNTIFS('[1]Deals (investment)'!$B:$B,$A890,'[1]Deals (investment)'!$T:$T,$AW$1)+COUNTIFS('[1]Deals (investment)'!$B:$B,$A890,'[1]Deals (investment)'!$T:$T,$AX$1)+COUNTIFS('[1]Deals (investment)'!$B:$B,$A890,'[1]Deals (investment)'!$T:$T,$AY$1)</f>
        <v>#VALUE!</v>
      </c>
      <c r="AS890" s="17" t="e">
        <f>SUMIFS('[1]Deals (investment)'!$C:$C,'[1]Deals (investment)'!$B:$B,$A890)</f>
        <v>#VALUE!</v>
      </c>
      <c r="AT890" s="17" t="e">
        <f t="shared" si="106"/>
        <v>#VALUE!</v>
      </c>
      <c r="AU890" s="18" t="e">
        <f>COUNTIF('[1]Deals (Exits)'!$B:$B,A890)</f>
        <v>#VALUE!</v>
      </c>
      <c r="AV890" s="17" t="e">
        <f>SUMIFS('[1]Deals (investment)'!$C:$C,'[1]Deals (investment)'!$B:$B,$A890,'[1]Deals (investment)'!$T:$T,AV$1)</f>
        <v>#VALUE!</v>
      </c>
      <c r="AW890" s="17" t="e">
        <f>SUMIFS('[1]Deals (investment)'!$C:$C,'[1]Deals (investment)'!$B:$B,$A890,'[1]Deals (investment)'!$T:$T,AW$1)</f>
        <v>#VALUE!</v>
      </c>
      <c r="AX890" s="17" t="e">
        <f>SUMIFS('[1]Deals (investment)'!$C:$C,'[1]Deals (investment)'!$B:$B,$A890,'[1]Deals (investment)'!$T:$T,AX$1)</f>
        <v>#VALUE!</v>
      </c>
      <c r="AY890" s="17" t="e">
        <f>SUMIFS('[1]Deals (investment)'!$C:$C,'[1]Deals (investment)'!$B:$B,$A890,'[1]Deals (investment)'!$T:$T,AY$1)</f>
        <v>#VALUE!</v>
      </c>
      <c r="AZ890" s="17" t="e">
        <f>SUMIFS('[1]Deals (investment)'!$C:$C,'[1]Deals (investment)'!$B:$B,$A890,'[1]Deals (investment)'!$T:$T,AZ$1)</f>
        <v>#VALUE!</v>
      </c>
      <c r="BA890" s="17" t="e">
        <f>SUMIFS('[1]Deals (investment)'!$C:$C,'[1]Deals (investment)'!$B:$B,$A890,'[1]Deals (investment)'!$T:$T,BA$1)</f>
        <v>#VALUE!</v>
      </c>
      <c r="BB890" s="17" t="e">
        <f>SUMIFS('[1]Deals (investment)'!$C:$C,'[1]Deals (investment)'!$B:$B,$A890,'[1]Deals (investment)'!$T:$T,BB$1)</f>
        <v>#VALUE!</v>
      </c>
      <c r="BC890" s="17" t="e">
        <f>SUMIFS('[1]Deals (Exits)'!$C:$C,'[1]Deals (Exits)'!$B:$B,$A890)</f>
        <v>#VALUE!</v>
      </c>
      <c r="BD890" s="17" t="e">
        <f>SUMIFS('[1]Deals (investment)'!$C:$C,'[1]Deals (investment)'!$B:$B,$A890,'[1]Deals (investment)'!$V:$V,BD$1)</f>
        <v>#VALUE!</v>
      </c>
      <c r="BE890" s="17" t="e">
        <f>SUMIFS('[1]Deals (investment)'!$C:$C,'[1]Deals (investment)'!$B:$B,$A890,'[1]Deals (investment)'!$V:$V,BE$1)</f>
        <v>#VALUE!</v>
      </c>
      <c r="BF890" s="17" t="e">
        <f>SUMIFS('[1]Deals (investment)'!$C:$C,'[1]Deals (investment)'!$B:$B,$A890,'[1]Deals (investment)'!$V:$V,BF$1)</f>
        <v>#VALUE!</v>
      </c>
      <c r="BG890" s="17" t="e">
        <f>SUMIFS('[1]Deals (investment)'!$C:$C,'[1]Deals (investment)'!$B:$B,$A890,'[1]Deals (investment)'!$V:$V,BG$1)</f>
        <v>#VALUE!</v>
      </c>
      <c r="BH890" s="17" t="e">
        <f>SUMIFS('[1]Deals (investment)'!$C:$C,'[1]Deals (investment)'!$B:$B,$A890,'[1]Deals (investment)'!$V:$V,BH$1)</f>
        <v>#VALUE!</v>
      </c>
      <c r="BI890" s="17" t="e">
        <f>SUMIFS('[1]Deals (investment)'!$C:$C,'[1]Deals (investment)'!$B:$B,$A890,'[1]Deals (investment)'!$V:$V,BI$1)</f>
        <v>#VALUE!</v>
      </c>
      <c r="BJ890" s="17" t="e">
        <f>SUMIFS('[1]Deals (investment)'!$C:$C,'[1]Deals (investment)'!$B:$B,$A890,'[1]Deals (investment)'!$V:$V,BJ$1)</f>
        <v>#VALUE!</v>
      </c>
      <c r="BK890" s="17" t="e">
        <f>SUMIFS('[1]Deals (investment)'!$C:$C,'[1]Deals (investment)'!$B:$B,$A890,'[1]Deals (investment)'!$V:$V,BK$1)</f>
        <v>#VALUE!</v>
      </c>
      <c r="BL890" s="17" t="e">
        <f>SUMIFS('[1]Deals (investment)'!$C:$C,'[1]Deals (investment)'!$B:$B,$A890,'[1]Deals (investment)'!$V:$V,BL$1)</f>
        <v>#VALUE!</v>
      </c>
      <c r="BM890" s="17" t="e">
        <f>SUMIFS('[1]Deals (investment)'!$C:$C,'[1]Deals (investment)'!$B:$B,$A890,'[1]Deals (investment)'!$V:$V,BM$1)</f>
        <v>#VALUE!</v>
      </c>
      <c r="BN890" s="15"/>
      <c r="BO890" s="15"/>
      <c r="BP890" s="22"/>
      <c r="BQ890" s="15"/>
      <c r="BR890" s="15"/>
      <c r="BS890" s="15"/>
      <c r="BT890" s="15"/>
      <c r="BU890" s="15"/>
      <c r="BV890" s="15"/>
      <c r="BW890" s="15"/>
      <c r="BX890" s="15"/>
      <c r="BY890" s="15"/>
      <c r="BZ890" s="15"/>
      <c r="CA890" s="15"/>
      <c r="CB890" s="15"/>
      <c r="CC890" s="15"/>
      <c r="CD890" s="15" t="str">
        <f t="shared" si="133"/>
        <v>eHealth AfricaeHealth Africa works closely with health NGOs in order to provide them with technology solutions that will enhance their on-going and new health programsActive</v>
      </c>
      <c r="CE890" s="15"/>
      <c r="CF890" s="15"/>
      <c r="CG890" s="15"/>
      <c r="CH890" s="15"/>
      <c r="CI890" s="15"/>
      <c r="CJ890" s="15"/>
    </row>
    <row r="891" spans="1:118" ht="12.75">
      <c r="A891" s="15" t="s">
        <v>6259</v>
      </c>
      <c r="B891" s="15" t="s">
        <v>6260</v>
      </c>
      <c r="C891" s="15" t="s">
        <v>58</v>
      </c>
      <c r="D891" s="16">
        <v>2019</v>
      </c>
      <c r="E891" s="15" t="s">
        <v>6261</v>
      </c>
      <c r="F891" s="15" t="s">
        <v>117</v>
      </c>
      <c r="G891" s="15" t="s">
        <v>75</v>
      </c>
      <c r="H891" s="15" t="s">
        <v>118</v>
      </c>
      <c r="I891" s="15" t="s">
        <v>168</v>
      </c>
      <c r="J891" s="15"/>
      <c r="K891" s="17" t="e">
        <f t="shared" si="105"/>
        <v>#VALUE!</v>
      </c>
      <c r="L891" s="15"/>
      <c r="M891" s="18" t="e">
        <f t="shared" si="132"/>
        <v>#VALUE!</v>
      </c>
      <c r="N891" s="15"/>
      <c r="O891" s="15"/>
      <c r="P891" s="15"/>
      <c r="Q891" s="15"/>
      <c r="R891" s="15"/>
      <c r="S891" s="19"/>
      <c r="T891" s="15"/>
      <c r="U891" s="17"/>
      <c r="V891" s="15" t="s">
        <v>6262</v>
      </c>
      <c r="W891" s="15">
        <v>1</v>
      </c>
      <c r="X891" s="15" t="s">
        <v>404</v>
      </c>
      <c r="Y891" s="15" t="s">
        <v>921</v>
      </c>
      <c r="Z891" s="25" t="s">
        <v>81</v>
      </c>
      <c r="AB891" s="32">
        <v>43506</v>
      </c>
      <c r="AC891" s="21" t="s">
        <v>6263</v>
      </c>
      <c r="AD891" s="27" t="s">
        <v>6264</v>
      </c>
      <c r="AE891" s="27" t="s">
        <v>6265</v>
      </c>
      <c r="AF891" s="27" t="s">
        <v>6266</v>
      </c>
      <c r="AG891" s="22">
        <f t="shared" si="134"/>
        <v>0.64516129032258063</v>
      </c>
      <c r="AH891" s="15" t="str">
        <f t="shared" si="126"/>
        <v/>
      </c>
      <c r="AI891" s="22" t="e">
        <f>VLOOKUP(A891,'[1]Deals (investment)'!$B$2:$Z$1497,1,FALSE)</f>
        <v>#N/A</v>
      </c>
      <c r="AJ891" s="22" t="e">
        <f>VLOOKUP(A891,'[1]Deals (investment)'!$B$2:$Z$870,15,FALSE)</f>
        <v>#N/A</v>
      </c>
      <c r="AK891" s="17" t="e">
        <f>VLOOKUP(A891,'[1]Deals (Exits)'!B:B,1,FALSE)</f>
        <v>#N/A</v>
      </c>
      <c r="AL891" s="23" t="e">
        <f>VLOOKUP(G891,[1]Lookups!$V$3:$Y$197,4,FALSE)</f>
        <v>#N/A</v>
      </c>
      <c r="AM891" s="17" t="str">
        <f>VLOOKUP(X891,[1]Lookups!$B$3:$C$200,2,FALSE)</f>
        <v>Other Technologies &amp; Information Technology</v>
      </c>
      <c r="AN891" s="17" t="e">
        <f>VLOOKUP(R891,[1]Lookups!$H$3:$I$69,2,FALSE)</f>
        <v>#N/A</v>
      </c>
      <c r="AO891" s="17" t="e">
        <f>VLOOKUP(T891,[1]Lookups!$H$3:$I$69,2,FALSE)</f>
        <v>#N/A</v>
      </c>
      <c r="AP891" s="17" t="e">
        <f>VLOOKUP(AN891,[1]Lookups!$N$3:$O$11,2,FALSE)</f>
        <v>#N/A</v>
      </c>
      <c r="AQ891" s="18" t="e">
        <f>COUNTIFS('[1]Deals (investment)'!$B:$B,$A891)</f>
        <v>#VALUE!</v>
      </c>
      <c r="AR891" s="18" t="e">
        <f>COUNTIFS('[1]Deals (investment)'!$B:$B,$A891,'[1]Deals (investment)'!$T:$T,$AW$1)+COUNTIFS('[1]Deals (investment)'!$B:$B,$A891,'[1]Deals (investment)'!$T:$T,$AX$1)+COUNTIFS('[1]Deals (investment)'!$B:$B,$A891,'[1]Deals (investment)'!$T:$T,$AY$1)</f>
        <v>#VALUE!</v>
      </c>
      <c r="AS891" s="17" t="e">
        <f>SUMIFS('[1]Deals (investment)'!$C:$C,'[1]Deals (investment)'!$B:$B,$A891)</f>
        <v>#VALUE!</v>
      </c>
      <c r="AT891" s="17" t="e">
        <f t="shared" si="106"/>
        <v>#VALUE!</v>
      </c>
      <c r="AU891" s="18" t="e">
        <f>COUNTIF('[1]Deals (Exits)'!$B:$B,A891)</f>
        <v>#VALUE!</v>
      </c>
      <c r="AV891" s="17" t="e">
        <f>SUMIFS('[1]Deals (investment)'!$C:$C,'[1]Deals (investment)'!$B:$B,$A891,'[1]Deals (investment)'!$T:$T,AV$1)</f>
        <v>#VALUE!</v>
      </c>
      <c r="AW891" s="17" t="e">
        <f>SUMIFS('[1]Deals (investment)'!$C:$C,'[1]Deals (investment)'!$B:$B,$A891,'[1]Deals (investment)'!$T:$T,AW$1)</f>
        <v>#VALUE!</v>
      </c>
      <c r="AX891" s="17" t="e">
        <f>SUMIFS('[1]Deals (investment)'!$C:$C,'[1]Deals (investment)'!$B:$B,$A891,'[1]Deals (investment)'!$T:$T,AX$1)</f>
        <v>#VALUE!</v>
      </c>
      <c r="AY891" s="17" t="e">
        <f>SUMIFS('[1]Deals (investment)'!$C:$C,'[1]Deals (investment)'!$B:$B,$A891,'[1]Deals (investment)'!$T:$T,AY$1)</f>
        <v>#VALUE!</v>
      </c>
      <c r="AZ891" s="17" t="e">
        <f>SUMIFS('[1]Deals (investment)'!$C:$C,'[1]Deals (investment)'!$B:$B,$A891,'[1]Deals (investment)'!$T:$T,AZ$1)</f>
        <v>#VALUE!</v>
      </c>
      <c r="BA891" s="17" t="e">
        <f>SUMIFS('[1]Deals (investment)'!$C:$C,'[1]Deals (investment)'!$B:$B,$A891,'[1]Deals (investment)'!$T:$T,BA$1)</f>
        <v>#VALUE!</v>
      </c>
      <c r="BB891" s="17" t="e">
        <f>SUMIFS('[1]Deals (investment)'!$C:$C,'[1]Deals (investment)'!$B:$B,$A891,'[1]Deals (investment)'!$T:$T,BB$1)</f>
        <v>#VALUE!</v>
      </c>
      <c r="BC891" s="17" t="e">
        <f>SUMIFS('[1]Deals (Exits)'!$C:$C,'[1]Deals (Exits)'!$B:$B,$A891)</f>
        <v>#VALUE!</v>
      </c>
      <c r="BD891" s="17" t="e">
        <f>SUMIFS('[1]Deals (investment)'!$C:$C,'[1]Deals (investment)'!$B:$B,$A891,'[1]Deals (investment)'!$V:$V,BD$1)</f>
        <v>#VALUE!</v>
      </c>
      <c r="BE891" s="17" t="e">
        <f>SUMIFS('[1]Deals (investment)'!$C:$C,'[1]Deals (investment)'!$B:$B,$A891,'[1]Deals (investment)'!$V:$V,BE$1)</f>
        <v>#VALUE!</v>
      </c>
      <c r="BF891" s="17" t="e">
        <f>SUMIFS('[1]Deals (investment)'!$C:$C,'[1]Deals (investment)'!$B:$B,$A891,'[1]Deals (investment)'!$V:$V,BF$1)</f>
        <v>#VALUE!</v>
      </c>
      <c r="BG891" s="17" t="e">
        <f>SUMIFS('[1]Deals (investment)'!$C:$C,'[1]Deals (investment)'!$B:$B,$A891,'[1]Deals (investment)'!$V:$V,BG$1)</f>
        <v>#VALUE!</v>
      </c>
      <c r="BH891" s="17" t="e">
        <f>SUMIFS('[1]Deals (investment)'!$C:$C,'[1]Deals (investment)'!$B:$B,$A891,'[1]Deals (investment)'!$V:$V,BH$1)</f>
        <v>#VALUE!</v>
      </c>
      <c r="BI891" s="17" t="e">
        <f>SUMIFS('[1]Deals (investment)'!$C:$C,'[1]Deals (investment)'!$B:$B,$A891,'[1]Deals (investment)'!$V:$V,BI$1)</f>
        <v>#VALUE!</v>
      </c>
      <c r="BJ891" s="17" t="e">
        <f>SUMIFS('[1]Deals (investment)'!$C:$C,'[1]Deals (investment)'!$B:$B,$A891,'[1]Deals (investment)'!$V:$V,BJ$1)</f>
        <v>#VALUE!</v>
      </c>
      <c r="BK891" s="17" t="e">
        <f>SUMIFS('[1]Deals (investment)'!$C:$C,'[1]Deals (investment)'!$B:$B,$A891,'[1]Deals (investment)'!$V:$V,BK$1)</f>
        <v>#VALUE!</v>
      </c>
      <c r="BL891" s="17" t="e">
        <f>SUMIFS('[1]Deals (investment)'!$C:$C,'[1]Deals (investment)'!$B:$B,$A891,'[1]Deals (investment)'!$V:$V,BL$1)</f>
        <v>#VALUE!</v>
      </c>
      <c r="BM891" s="17" t="e">
        <f>SUMIFS('[1]Deals (investment)'!$C:$C,'[1]Deals (investment)'!$B:$B,$A891,'[1]Deals (investment)'!$V:$V,BM$1)</f>
        <v>#VALUE!</v>
      </c>
      <c r="BN891" s="15"/>
      <c r="BO891" s="15"/>
      <c r="BP891" s="22"/>
      <c r="BQ891" s="15"/>
      <c r="BR891" s="15"/>
      <c r="BS891" s="15"/>
      <c r="BT891" s="15"/>
      <c r="BU891" s="15"/>
      <c r="BV891" s="15"/>
      <c r="BW891" s="15"/>
      <c r="BX891" s="15"/>
      <c r="BY891" s="15"/>
      <c r="BZ891" s="15"/>
      <c r="CA891" s="15"/>
      <c r="CB891" s="15"/>
      <c r="CC891" s="15"/>
      <c r="CD891" s="15" t="str">
        <f t="shared" si="133"/>
        <v>ENVision mobileOur Business Intelligence platform uses machine learning to provide digital real-time insights and recommendations to grow corner stores.Active</v>
      </c>
      <c r="CE891" s="15"/>
      <c r="CF891" s="15"/>
      <c r="CG891" s="15"/>
      <c r="CH891" s="15"/>
      <c r="CI891" s="15"/>
      <c r="CJ891" s="15"/>
    </row>
    <row r="892" spans="1:118" ht="12.75">
      <c r="A892" s="15" t="s">
        <v>6267</v>
      </c>
      <c r="B892" s="15" t="s">
        <v>6268</v>
      </c>
      <c r="C892" s="15" t="s">
        <v>58</v>
      </c>
      <c r="D892" s="16">
        <v>2017</v>
      </c>
      <c r="E892" s="15" t="s">
        <v>128</v>
      </c>
      <c r="F892" s="15" t="s">
        <v>199</v>
      </c>
      <c r="G892" s="15" t="s">
        <v>129</v>
      </c>
      <c r="H892" s="15"/>
      <c r="I892" s="15" t="s">
        <v>129</v>
      </c>
      <c r="J892" s="15"/>
      <c r="K892" s="17" t="e">
        <f t="shared" si="105"/>
        <v>#VALUE!</v>
      </c>
      <c r="L892" s="15"/>
      <c r="M892" s="18" t="e">
        <f t="shared" si="132"/>
        <v>#VALUE!</v>
      </c>
      <c r="N892" s="15"/>
      <c r="O892" s="15"/>
      <c r="P892" s="15"/>
      <c r="Q892" s="15"/>
      <c r="R892" s="15" t="s">
        <v>375</v>
      </c>
      <c r="S892" s="19" t="s">
        <v>144</v>
      </c>
      <c r="T892" s="15" t="s">
        <v>375</v>
      </c>
      <c r="U892" s="17" t="s">
        <v>144</v>
      </c>
      <c r="V892" s="15" t="s">
        <v>6269</v>
      </c>
      <c r="W892" s="15">
        <v>0</v>
      </c>
      <c r="X892" s="15" t="s">
        <v>6270</v>
      </c>
      <c r="Y892" s="15" t="s">
        <v>6271</v>
      </c>
      <c r="AB892" s="32">
        <v>43506</v>
      </c>
      <c r="AC892" s="21" t="s">
        <v>6272</v>
      </c>
      <c r="AD892" s="21" t="s">
        <v>6273</v>
      </c>
      <c r="AE892" s="15"/>
      <c r="AF892" s="21" t="s">
        <v>6274</v>
      </c>
      <c r="AG892" s="22">
        <f t="shared" si="134"/>
        <v>0.67741935483870963</v>
      </c>
      <c r="AH892" s="15" t="str">
        <f t="shared" si="126"/>
        <v/>
      </c>
      <c r="AI892" s="22" t="str">
        <f>VLOOKUP(A892,'[1]Deals (investment)'!$B$2:$Z$1497,1,FALSE)</f>
        <v>Eksab</v>
      </c>
      <c r="AJ892" s="22" t="e">
        <f>VLOOKUP(A892,'[1]Deals (investment)'!$B$2:$Z$870,15,FALSE)</f>
        <v>#N/A</v>
      </c>
      <c r="AK892" s="17" t="e">
        <f>VLOOKUP(A892,'[1]Deals (Exits)'!B:B,1,FALSE)</f>
        <v>#N/A</v>
      </c>
      <c r="AL892" s="23">
        <f>VLOOKUP(G892,[1]Lookups!$V$3:$Y$197,4,FALSE)</f>
        <v>0</v>
      </c>
      <c r="AM892" s="17" t="str">
        <f>VLOOKUP(X892,[1]Lookups!$B$3:$C$200,2,FALSE)</f>
        <v>Media &amp; Entertainment</v>
      </c>
      <c r="AN892" s="17" t="str">
        <f>VLOOKUP(R892,[1]Lookups!$H$3:$I$69,2,FALSE)</f>
        <v>2. Seed</v>
      </c>
      <c r="AO892" s="17" t="str">
        <f>VLOOKUP(T892,[1]Lookups!$H$3:$I$69,2,FALSE)</f>
        <v>2. Seed</v>
      </c>
      <c r="AP892" s="17" t="str">
        <f>VLOOKUP(AN892,[1]Lookups!$N$3:$O$11,2,FALSE)</f>
        <v>Early</v>
      </c>
      <c r="AQ892" s="18" t="e">
        <f>COUNTIFS('[1]Deals (investment)'!$B:$B,$A892)</f>
        <v>#VALUE!</v>
      </c>
      <c r="AR892" s="18" t="e">
        <f>COUNTIFS('[1]Deals (investment)'!$B:$B,$A892,'[1]Deals (investment)'!$T:$T,$AW$1)+COUNTIFS('[1]Deals (investment)'!$B:$B,$A892,'[1]Deals (investment)'!$T:$T,$AX$1)+COUNTIFS('[1]Deals (investment)'!$B:$B,$A892,'[1]Deals (investment)'!$T:$T,$AY$1)</f>
        <v>#VALUE!</v>
      </c>
      <c r="AS892" s="17" t="e">
        <f>SUMIFS('[1]Deals (investment)'!$C:$C,'[1]Deals (investment)'!$B:$B,$A892)</f>
        <v>#VALUE!</v>
      </c>
      <c r="AT892" s="17" t="e">
        <f t="shared" si="106"/>
        <v>#VALUE!</v>
      </c>
      <c r="AU892" s="18" t="e">
        <f>COUNTIF('[1]Deals (Exits)'!$B:$B,A892)</f>
        <v>#VALUE!</v>
      </c>
      <c r="AV892" s="17" t="e">
        <f>SUMIFS('[1]Deals (investment)'!$C:$C,'[1]Deals (investment)'!$B:$B,$A892,'[1]Deals (investment)'!$T:$T,AV$1)</f>
        <v>#VALUE!</v>
      </c>
      <c r="AW892" s="17" t="e">
        <f>SUMIFS('[1]Deals (investment)'!$C:$C,'[1]Deals (investment)'!$B:$B,$A892,'[1]Deals (investment)'!$T:$T,AW$1)</f>
        <v>#VALUE!</v>
      </c>
      <c r="AX892" s="17" t="e">
        <f>SUMIFS('[1]Deals (investment)'!$C:$C,'[1]Deals (investment)'!$B:$B,$A892,'[1]Deals (investment)'!$T:$T,AX$1)</f>
        <v>#VALUE!</v>
      </c>
      <c r="AY892" s="17" t="e">
        <f>SUMIFS('[1]Deals (investment)'!$C:$C,'[1]Deals (investment)'!$B:$B,$A892,'[1]Deals (investment)'!$T:$T,AY$1)</f>
        <v>#VALUE!</v>
      </c>
      <c r="AZ892" s="17" t="e">
        <f>SUMIFS('[1]Deals (investment)'!$C:$C,'[1]Deals (investment)'!$B:$B,$A892,'[1]Deals (investment)'!$T:$T,AZ$1)</f>
        <v>#VALUE!</v>
      </c>
      <c r="BA892" s="17" t="e">
        <f>SUMIFS('[1]Deals (investment)'!$C:$C,'[1]Deals (investment)'!$B:$B,$A892,'[1]Deals (investment)'!$T:$T,BA$1)</f>
        <v>#VALUE!</v>
      </c>
      <c r="BB892" s="17" t="e">
        <f>SUMIFS('[1]Deals (investment)'!$C:$C,'[1]Deals (investment)'!$B:$B,$A892,'[1]Deals (investment)'!$T:$T,BB$1)</f>
        <v>#VALUE!</v>
      </c>
      <c r="BC892" s="17" t="e">
        <f>SUMIFS('[1]Deals (Exits)'!$C:$C,'[1]Deals (Exits)'!$B:$B,$A892)</f>
        <v>#VALUE!</v>
      </c>
      <c r="BD892" s="17" t="e">
        <f>SUMIFS('[1]Deals (investment)'!$C:$C,'[1]Deals (investment)'!$B:$B,$A892,'[1]Deals (investment)'!$V:$V,BD$1)</f>
        <v>#VALUE!</v>
      </c>
      <c r="BE892" s="17" t="e">
        <f>SUMIFS('[1]Deals (investment)'!$C:$C,'[1]Deals (investment)'!$B:$B,$A892,'[1]Deals (investment)'!$V:$V,BE$1)</f>
        <v>#VALUE!</v>
      </c>
      <c r="BF892" s="17" t="e">
        <f>SUMIFS('[1]Deals (investment)'!$C:$C,'[1]Deals (investment)'!$B:$B,$A892,'[1]Deals (investment)'!$V:$V,BF$1)</f>
        <v>#VALUE!</v>
      </c>
      <c r="BG892" s="17" t="e">
        <f>SUMIFS('[1]Deals (investment)'!$C:$C,'[1]Deals (investment)'!$B:$B,$A892,'[1]Deals (investment)'!$V:$V,BG$1)</f>
        <v>#VALUE!</v>
      </c>
      <c r="BH892" s="17" t="e">
        <f>SUMIFS('[1]Deals (investment)'!$C:$C,'[1]Deals (investment)'!$B:$B,$A892,'[1]Deals (investment)'!$V:$V,BH$1)</f>
        <v>#VALUE!</v>
      </c>
      <c r="BI892" s="17" t="e">
        <f>SUMIFS('[1]Deals (investment)'!$C:$C,'[1]Deals (investment)'!$B:$B,$A892,'[1]Deals (investment)'!$V:$V,BI$1)</f>
        <v>#VALUE!</v>
      </c>
      <c r="BJ892" s="17" t="e">
        <f>SUMIFS('[1]Deals (investment)'!$C:$C,'[1]Deals (investment)'!$B:$B,$A892,'[1]Deals (investment)'!$V:$V,BJ$1)</f>
        <v>#VALUE!</v>
      </c>
      <c r="BK892" s="17" t="e">
        <f>SUMIFS('[1]Deals (investment)'!$C:$C,'[1]Deals (investment)'!$B:$B,$A892,'[1]Deals (investment)'!$V:$V,BK$1)</f>
        <v>#VALUE!</v>
      </c>
      <c r="BL892" s="17" t="e">
        <f>SUMIFS('[1]Deals (investment)'!$C:$C,'[1]Deals (investment)'!$B:$B,$A892,'[1]Deals (investment)'!$V:$V,BL$1)</f>
        <v>#VALUE!</v>
      </c>
      <c r="BM892" s="17" t="e">
        <f>SUMIFS('[1]Deals (investment)'!$C:$C,'[1]Deals (investment)'!$B:$B,$A892,'[1]Deals (investment)'!$V:$V,BM$1)</f>
        <v>#VALUE!</v>
      </c>
      <c r="BN892" s="15"/>
      <c r="BO892" s="15"/>
      <c r="BP892" s="22"/>
      <c r="BQ892" s="15"/>
      <c r="BR892" s="15"/>
      <c r="BS892" s="15"/>
      <c r="BT892" s="15"/>
      <c r="BU892" s="15"/>
      <c r="BV892" s="15"/>
      <c r="BW892" s="15"/>
      <c r="BX892" s="15"/>
      <c r="BY892" s="15"/>
      <c r="BZ892" s="15"/>
      <c r="CA892" s="15"/>
      <c r="CB892" s="15"/>
      <c r="CC892" s="15"/>
      <c r="CD892" s="15" t="str">
        <f t="shared" si="133"/>
        <v>EksabEksab is the MENA region’s fastest growing daily fantasy sports platformActive</v>
      </c>
      <c r="CE892" s="15"/>
      <c r="CF892" s="15"/>
      <c r="CG892" s="15"/>
      <c r="CH892" s="15"/>
      <c r="CI892" s="15"/>
      <c r="CJ892" s="15"/>
      <c r="DM892">
        <v>3</v>
      </c>
    </row>
    <row r="893" spans="1:118" ht="12.75">
      <c r="A893" s="15" t="s">
        <v>6275</v>
      </c>
      <c r="B893" s="15" t="s">
        <v>6276</v>
      </c>
      <c r="C893" s="15" t="s">
        <v>58</v>
      </c>
      <c r="D893" s="16">
        <v>2010</v>
      </c>
      <c r="E893" s="15" t="s">
        <v>2406</v>
      </c>
      <c r="F893" s="15"/>
      <c r="G893" s="15" t="s">
        <v>91</v>
      </c>
      <c r="H893" s="15"/>
      <c r="I893" s="15"/>
      <c r="J893" s="15"/>
      <c r="K893" s="17" t="e">
        <f t="shared" si="105"/>
        <v>#VALUE!</v>
      </c>
      <c r="L893" s="15"/>
      <c r="M893" s="18" t="e">
        <f t="shared" si="132"/>
        <v>#VALUE!</v>
      </c>
      <c r="N893" s="15"/>
      <c r="O893" s="15"/>
      <c r="P893" s="15"/>
      <c r="Q893" s="15"/>
      <c r="R893" s="15"/>
      <c r="S893" s="19"/>
      <c r="T893" s="15"/>
      <c r="U893" s="17"/>
      <c r="V893" s="15" t="s">
        <v>6277</v>
      </c>
      <c r="W893" s="15"/>
      <c r="X893" s="15" t="s">
        <v>158</v>
      </c>
      <c r="Y893" s="15" t="s">
        <v>2098</v>
      </c>
      <c r="AB893" s="20"/>
      <c r="AC893" s="21" t="s">
        <v>6278</v>
      </c>
      <c r="AD893" s="21" t="s">
        <v>6279</v>
      </c>
      <c r="AE893" s="21" t="s">
        <v>6280</v>
      </c>
      <c r="AF893" s="21" t="s">
        <v>6281</v>
      </c>
      <c r="AG893" s="22">
        <f t="shared" si="134"/>
        <v>0.45161290322580644</v>
      </c>
      <c r="AH893" s="15" t="str">
        <f t="shared" si="126"/>
        <v/>
      </c>
      <c r="AI893" s="22" t="e">
        <f>VLOOKUP(A893,'[1]Deals (investment)'!$B$2:$Z$1497,1,FALSE)</f>
        <v>#N/A</v>
      </c>
      <c r="AJ893" s="22" t="e">
        <f>VLOOKUP(A893,'[1]Deals (investment)'!$B$2:$Z$870,15,FALSE)</f>
        <v>#N/A</v>
      </c>
      <c r="AK893" s="17" t="e">
        <f>VLOOKUP(A893,'[1]Deals (Exits)'!B:B,1,FALSE)</f>
        <v>#N/A</v>
      </c>
      <c r="AL893" s="23">
        <f>VLOOKUP(G893,[1]Lookups!$V$3:$Y$197,4,FALSE)</f>
        <v>0</v>
      </c>
      <c r="AM893" s="17" t="str">
        <f>VLOOKUP(X893,[1]Lookups!$B$3:$C$200,2,FALSE)</f>
        <v>Financial Services</v>
      </c>
      <c r="AN893" s="17" t="e">
        <f>VLOOKUP(R893,[1]Lookups!$H$3:$I$69,2,FALSE)</f>
        <v>#N/A</v>
      </c>
      <c r="AO893" s="17" t="e">
        <f>VLOOKUP(T893,[1]Lookups!$H$3:$I$69,2,FALSE)</f>
        <v>#N/A</v>
      </c>
      <c r="AP893" s="17" t="e">
        <f>VLOOKUP(AN893,[1]Lookups!$N$3:$O$11,2,FALSE)</f>
        <v>#N/A</v>
      </c>
      <c r="AQ893" s="18" t="e">
        <f>COUNTIFS('[1]Deals (investment)'!$B:$B,$A893)</f>
        <v>#VALUE!</v>
      </c>
      <c r="AR893" s="18" t="e">
        <f>COUNTIFS('[1]Deals (investment)'!$B:$B,$A893,'[1]Deals (investment)'!$T:$T,$AW$1)+COUNTIFS('[1]Deals (investment)'!$B:$B,$A893,'[1]Deals (investment)'!$T:$T,$AX$1)+COUNTIFS('[1]Deals (investment)'!$B:$B,$A893,'[1]Deals (investment)'!$T:$T,$AY$1)</f>
        <v>#VALUE!</v>
      </c>
      <c r="AS893" s="17" t="e">
        <f>SUMIFS('[1]Deals (investment)'!$C:$C,'[1]Deals (investment)'!$B:$B,$A893)</f>
        <v>#VALUE!</v>
      </c>
      <c r="AT893" s="17" t="e">
        <f t="shared" si="106"/>
        <v>#VALUE!</v>
      </c>
      <c r="AU893" s="18" t="e">
        <f>COUNTIF('[1]Deals (Exits)'!$B:$B,A893)</f>
        <v>#VALUE!</v>
      </c>
      <c r="AV893" s="17" t="e">
        <f>SUMIFS('[1]Deals (investment)'!$C:$C,'[1]Deals (investment)'!$B:$B,$A893,'[1]Deals (investment)'!$T:$T,AV$1)</f>
        <v>#VALUE!</v>
      </c>
      <c r="AW893" s="17" t="e">
        <f>SUMIFS('[1]Deals (investment)'!$C:$C,'[1]Deals (investment)'!$B:$B,$A893,'[1]Deals (investment)'!$T:$T,AW$1)</f>
        <v>#VALUE!</v>
      </c>
      <c r="AX893" s="17" t="e">
        <f>SUMIFS('[1]Deals (investment)'!$C:$C,'[1]Deals (investment)'!$B:$B,$A893,'[1]Deals (investment)'!$T:$T,AX$1)</f>
        <v>#VALUE!</v>
      </c>
      <c r="AY893" s="17" t="e">
        <f>SUMIFS('[1]Deals (investment)'!$C:$C,'[1]Deals (investment)'!$B:$B,$A893,'[1]Deals (investment)'!$T:$T,AY$1)</f>
        <v>#VALUE!</v>
      </c>
      <c r="AZ893" s="17" t="e">
        <f>SUMIFS('[1]Deals (investment)'!$C:$C,'[1]Deals (investment)'!$B:$B,$A893,'[1]Deals (investment)'!$T:$T,AZ$1)</f>
        <v>#VALUE!</v>
      </c>
      <c r="BA893" s="17" t="e">
        <f>SUMIFS('[1]Deals (investment)'!$C:$C,'[1]Deals (investment)'!$B:$B,$A893,'[1]Deals (investment)'!$T:$T,BA$1)</f>
        <v>#VALUE!</v>
      </c>
      <c r="BB893" s="17" t="e">
        <f>SUMIFS('[1]Deals (investment)'!$C:$C,'[1]Deals (investment)'!$B:$B,$A893,'[1]Deals (investment)'!$T:$T,BB$1)</f>
        <v>#VALUE!</v>
      </c>
      <c r="BC893" s="17" t="e">
        <f>SUMIFS('[1]Deals (Exits)'!$C:$C,'[1]Deals (Exits)'!$B:$B,$A893)</f>
        <v>#VALUE!</v>
      </c>
      <c r="BD893" s="17" t="e">
        <f>SUMIFS('[1]Deals (investment)'!$C:$C,'[1]Deals (investment)'!$B:$B,$A893,'[1]Deals (investment)'!$V:$V,BD$1)</f>
        <v>#VALUE!</v>
      </c>
      <c r="BE893" s="17" t="e">
        <f>SUMIFS('[1]Deals (investment)'!$C:$C,'[1]Deals (investment)'!$B:$B,$A893,'[1]Deals (investment)'!$V:$V,BE$1)</f>
        <v>#VALUE!</v>
      </c>
      <c r="BF893" s="17" t="e">
        <f>SUMIFS('[1]Deals (investment)'!$C:$C,'[1]Deals (investment)'!$B:$B,$A893,'[1]Deals (investment)'!$V:$V,BF$1)</f>
        <v>#VALUE!</v>
      </c>
      <c r="BG893" s="17" t="e">
        <f>SUMIFS('[1]Deals (investment)'!$C:$C,'[1]Deals (investment)'!$B:$B,$A893,'[1]Deals (investment)'!$V:$V,BG$1)</f>
        <v>#VALUE!</v>
      </c>
      <c r="BH893" s="17" t="e">
        <f>SUMIFS('[1]Deals (investment)'!$C:$C,'[1]Deals (investment)'!$B:$B,$A893,'[1]Deals (investment)'!$V:$V,BH$1)</f>
        <v>#VALUE!</v>
      </c>
      <c r="BI893" s="17" t="e">
        <f>SUMIFS('[1]Deals (investment)'!$C:$C,'[1]Deals (investment)'!$B:$B,$A893,'[1]Deals (investment)'!$V:$V,BI$1)</f>
        <v>#VALUE!</v>
      </c>
      <c r="BJ893" s="17" t="e">
        <f>SUMIFS('[1]Deals (investment)'!$C:$C,'[1]Deals (investment)'!$B:$B,$A893,'[1]Deals (investment)'!$V:$V,BJ$1)</f>
        <v>#VALUE!</v>
      </c>
      <c r="BK893" s="17" t="e">
        <f>SUMIFS('[1]Deals (investment)'!$C:$C,'[1]Deals (investment)'!$B:$B,$A893,'[1]Deals (investment)'!$V:$V,BK$1)</f>
        <v>#VALUE!</v>
      </c>
      <c r="BL893" s="17" t="e">
        <f>SUMIFS('[1]Deals (investment)'!$C:$C,'[1]Deals (investment)'!$B:$B,$A893,'[1]Deals (investment)'!$V:$V,BL$1)</f>
        <v>#VALUE!</v>
      </c>
      <c r="BM893" s="17" t="e">
        <f>SUMIFS('[1]Deals (investment)'!$C:$C,'[1]Deals (investment)'!$B:$B,$A893,'[1]Deals (investment)'!$V:$V,BM$1)</f>
        <v>#VALUE!</v>
      </c>
      <c r="BN893" s="15"/>
      <c r="BO893" s="15"/>
      <c r="BP893" s="22"/>
      <c r="BQ893" s="15"/>
      <c r="BR893" s="15"/>
      <c r="BS893" s="15"/>
      <c r="BT893" s="15"/>
      <c r="BU893" s="15"/>
      <c r="BV893" s="15"/>
      <c r="BW893" s="15"/>
      <c r="BX893" s="15"/>
      <c r="BY893" s="15"/>
      <c r="BZ893" s="15"/>
      <c r="CA893" s="15"/>
      <c r="CB893" s="15"/>
      <c r="CC893" s="15"/>
      <c r="CD893" s="15"/>
      <c r="CE893" s="15"/>
      <c r="CF893" s="15"/>
      <c r="CG893" s="15"/>
      <c r="CH893" s="15"/>
      <c r="CI893" s="15"/>
      <c r="CJ893" s="15"/>
    </row>
    <row r="894" spans="1:118" ht="12.75">
      <c r="A894" s="15" t="s">
        <v>6282</v>
      </c>
      <c r="B894" s="15"/>
      <c r="C894" s="15" t="s">
        <v>58</v>
      </c>
      <c r="D894" s="16"/>
      <c r="E894" s="15"/>
      <c r="F894" s="15"/>
      <c r="G894" s="15"/>
      <c r="H894" s="15"/>
      <c r="I894" s="15"/>
      <c r="J894" s="15"/>
      <c r="K894" s="17" t="e">
        <f t="shared" si="105"/>
        <v>#VALUE!</v>
      </c>
      <c r="L894" s="15"/>
      <c r="M894" s="18" t="e">
        <f t="shared" si="132"/>
        <v>#VALUE!</v>
      </c>
      <c r="N894" s="15"/>
      <c r="O894" s="15"/>
      <c r="P894" s="15"/>
      <c r="Q894" s="15"/>
      <c r="R894" s="15"/>
      <c r="S894" s="19"/>
      <c r="T894" s="15"/>
      <c r="U894" s="17"/>
      <c r="V894" s="15"/>
      <c r="W894" s="15"/>
      <c r="X894" s="15"/>
      <c r="Y894" s="15"/>
      <c r="AB894" s="20"/>
      <c r="AC894" s="15"/>
      <c r="AD894" s="15"/>
      <c r="AE894" s="15"/>
      <c r="AF894" s="15"/>
      <c r="AG894" s="22">
        <f t="shared" si="134"/>
        <v>9.6774193548387094E-2</v>
      </c>
      <c r="AH894" s="15" t="str">
        <f t="shared" si="126"/>
        <v/>
      </c>
      <c r="AI894" s="22" t="e">
        <f>VLOOKUP(A894,'[1]Deals (investment)'!$B$2:$Z$1497,1,FALSE)</f>
        <v>#N/A</v>
      </c>
      <c r="AJ894" s="22" t="e">
        <f>VLOOKUP(A894,'[1]Deals (investment)'!$B$2:$Z$870,15,FALSE)</f>
        <v>#N/A</v>
      </c>
      <c r="AK894" s="17" t="e">
        <f>VLOOKUP(A894,'[1]Deals (Exits)'!B:B,1,FALSE)</f>
        <v>#N/A</v>
      </c>
      <c r="AL894" s="23" t="e">
        <f>VLOOKUP(G894,[1]Lookups!$V$3:$Y$197,4,FALSE)</f>
        <v>#N/A</v>
      </c>
      <c r="AM894" s="17" t="e">
        <f>VLOOKUP(X894,[1]Lookups!$B$3:$C$200,2,FALSE)</f>
        <v>#N/A</v>
      </c>
      <c r="AN894" s="17" t="e">
        <f>VLOOKUP(R894,[1]Lookups!$H$3:$I$69,2,FALSE)</f>
        <v>#N/A</v>
      </c>
      <c r="AO894" s="17" t="e">
        <f>VLOOKUP(T894,[1]Lookups!$H$3:$I$69,2,FALSE)</f>
        <v>#N/A</v>
      </c>
      <c r="AP894" s="17" t="e">
        <f>VLOOKUP(AN894,[1]Lookups!$N$3:$O$11,2,FALSE)</f>
        <v>#N/A</v>
      </c>
      <c r="AQ894" s="18" t="e">
        <f>COUNTIFS('[1]Deals (investment)'!$B:$B,$A894)</f>
        <v>#VALUE!</v>
      </c>
      <c r="AR894" s="18" t="e">
        <f>COUNTIFS('[1]Deals (investment)'!$B:$B,$A894,'[1]Deals (investment)'!$T:$T,$AW$1)+COUNTIFS('[1]Deals (investment)'!$B:$B,$A894,'[1]Deals (investment)'!$T:$T,$AX$1)+COUNTIFS('[1]Deals (investment)'!$B:$B,$A894,'[1]Deals (investment)'!$T:$T,$AY$1)</f>
        <v>#VALUE!</v>
      </c>
      <c r="AS894" s="17" t="e">
        <f>SUMIFS('[1]Deals (investment)'!$C:$C,'[1]Deals (investment)'!$B:$B,$A894)</f>
        <v>#VALUE!</v>
      </c>
      <c r="AT894" s="17" t="e">
        <f t="shared" si="106"/>
        <v>#VALUE!</v>
      </c>
      <c r="AU894" s="18" t="e">
        <f>COUNTIF('[1]Deals (Exits)'!$B:$B,A894)</f>
        <v>#VALUE!</v>
      </c>
      <c r="AV894" s="17" t="e">
        <f>SUMIFS('[1]Deals (investment)'!$C:$C,'[1]Deals (investment)'!$B:$B,$A894,'[1]Deals (investment)'!$T:$T,AV$1)</f>
        <v>#VALUE!</v>
      </c>
      <c r="AW894" s="17" t="e">
        <f>SUMIFS('[1]Deals (investment)'!$C:$C,'[1]Deals (investment)'!$B:$B,$A894,'[1]Deals (investment)'!$T:$T,AW$1)</f>
        <v>#VALUE!</v>
      </c>
      <c r="AX894" s="17" t="e">
        <f>SUMIFS('[1]Deals (investment)'!$C:$C,'[1]Deals (investment)'!$B:$B,$A894,'[1]Deals (investment)'!$T:$T,AX$1)</f>
        <v>#VALUE!</v>
      </c>
      <c r="AY894" s="17" t="e">
        <f>SUMIFS('[1]Deals (investment)'!$C:$C,'[1]Deals (investment)'!$B:$B,$A894,'[1]Deals (investment)'!$T:$T,AY$1)</f>
        <v>#VALUE!</v>
      </c>
      <c r="AZ894" s="17" t="e">
        <f>SUMIFS('[1]Deals (investment)'!$C:$C,'[1]Deals (investment)'!$B:$B,$A894,'[1]Deals (investment)'!$T:$T,AZ$1)</f>
        <v>#VALUE!</v>
      </c>
      <c r="BA894" s="17" t="e">
        <f>SUMIFS('[1]Deals (investment)'!$C:$C,'[1]Deals (investment)'!$B:$B,$A894,'[1]Deals (investment)'!$T:$T,BA$1)</f>
        <v>#VALUE!</v>
      </c>
      <c r="BB894" s="17" t="e">
        <f>SUMIFS('[1]Deals (investment)'!$C:$C,'[1]Deals (investment)'!$B:$B,$A894,'[1]Deals (investment)'!$T:$T,BB$1)</f>
        <v>#VALUE!</v>
      </c>
      <c r="BC894" s="17" t="e">
        <f>SUMIFS('[1]Deals (Exits)'!$C:$C,'[1]Deals (Exits)'!$B:$B,$A894)</f>
        <v>#VALUE!</v>
      </c>
      <c r="BD894" s="17" t="e">
        <f>SUMIFS('[1]Deals (investment)'!$C:$C,'[1]Deals (investment)'!$B:$B,$A894,'[1]Deals (investment)'!$V:$V,BD$1)</f>
        <v>#VALUE!</v>
      </c>
      <c r="BE894" s="17" t="e">
        <f>SUMIFS('[1]Deals (investment)'!$C:$C,'[1]Deals (investment)'!$B:$B,$A894,'[1]Deals (investment)'!$V:$V,BE$1)</f>
        <v>#VALUE!</v>
      </c>
      <c r="BF894" s="17" t="e">
        <f>SUMIFS('[1]Deals (investment)'!$C:$C,'[1]Deals (investment)'!$B:$B,$A894,'[1]Deals (investment)'!$V:$V,BF$1)</f>
        <v>#VALUE!</v>
      </c>
      <c r="BG894" s="17" t="e">
        <f>SUMIFS('[1]Deals (investment)'!$C:$C,'[1]Deals (investment)'!$B:$B,$A894,'[1]Deals (investment)'!$V:$V,BG$1)</f>
        <v>#VALUE!</v>
      </c>
      <c r="BH894" s="17" t="e">
        <f>SUMIFS('[1]Deals (investment)'!$C:$C,'[1]Deals (investment)'!$B:$B,$A894,'[1]Deals (investment)'!$V:$V,BH$1)</f>
        <v>#VALUE!</v>
      </c>
      <c r="BI894" s="17" t="e">
        <f>SUMIFS('[1]Deals (investment)'!$C:$C,'[1]Deals (investment)'!$B:$B,$A894,'[1]Deals (investment)'!$V:$V,BI$1)</f>
        <v>#VALUE!</v>
      </c>
      <c r="BJ894" s="17" t="e">
        <f>SUMIFS('[1]Deals (investment)'!$C:$C,'[1]Deals (investment)'!$B:$B,$A894,'[1]Deals (investment)'!$V:$V,BJ$1)</f>
        <v>#VALUE!</v>
      </c>
      <c r="BK894" s="17" t="e">
        <f>SUMIFS('[1]Deals (investment)'!$C:$C,'[1]Deals (investment)'!$B:$B,$A894,'[1]Deals (investment)'!$V:$V,BK$1)</f>
        <v>#VALUE!</v>
      </c>
      <c r="BL894" s="17" t="e">
        <f>SUMIFS('[1]Deals (investment)'!$C:$C,'[1]Deals (investment)'!$B:$B,$A894,'[1]Deals (investment)'!$V:$V,BL$1)</f>
        <v>#VALUE!</v>
      </c>
      <c r="BM894" s="17" t="e">
        <f>SUMIFS('[1]Deals (investment)'!$C:$C,'[1]Deals (investment)'!$B:$B,$A894,'[1]Deals (investment)'!$V:$V,BM$1)</f>
        <v>#VALUE!</v>
      </c>
      <c r="BN894" s="15"/>
      <c r="BO894" s="15"/>
      <c r="BP894" s="22"/>
      <c r="BQ894" s="15"/>
      <c r="BR894" s="15"/>
      <c r="BS894" s="15"/>
      <c r="BT894" s="15"/>
      <c r="BU894" s="15"/>
      <c r="BV894" s="15"/>
      <c r="BW894" s="15"/>
      <c r="BX894" s="15"/>
      <c r="BY894" s="15"/>
      <c r="BZ894" s="15"/>
      <c r="CA894" s="15"/>
      <c r="CB894" s="15"/>
      <c r="CC894" s="15"/>
      <c r="CD894" s="15" t="str">
        <f t="shared" ref="CD894:CD909" si="135">CONCATENATE(A894,B894,C894)</f>
        <v>ePayActive</v>
      </c>
      <c r="CE894" s="15"/>
      <c r="CF894" s="15"/>
      <c r="CG894" s="15"/>
      <c r="CH894" s="15"/>
      <c r="CI894" s="15"/>
      <c r="CJ894" s="15"/>
    </row>
    <row r="895" spans="1:118" ht="12.75">
      <c r="A895" s="15" t="s">
        <v>6283</v>
      </c>
      <c r="B895" s="15" t="s">
        <v>6284</v>
      </c>
      <c r="C895" s="15" t="s">
        <v>58</v>
      </c>
      <c r="D895" s="16">
        <v>2017</v>
      </c>
      <c r="E895" s="15" t="s">
        <v>1472</v>
      </c>
      <c r="F895" s="15"/>
      <c r="G895" s="15" t="s">
        <v>91</v>
      </c>
      <c r="H895" s="15"/>
      <c r="I895" s="15"/>
      <c r="J895" s="15"/>
      <c r="K895" s="17" t="e">
        <f t="shared" si="105"/>
        <v>#VALUE!</v>
      </c>
      <c r="L895" s="15"/>
      <c r="M895" s="18" t="e">
        <f t="shared" si="132"/>
        <v>#VALUE!</v>
      </c>
      <c r="N895" s="15"/>
      <c r="O895" s="15"/>
      <c r="P895" s="15"/>
      <c r="Q895" s="15"/>
      <c r="R895" s="15"/>
      <c r="S895" s="19"/>
      <c r="T895" s="15"/>
      <c r="U895" s="17"/>
      <c r="V895" s="15" t="s">
        <v>6285</v>
      </c>
      <c r="W895" s="15"/>
      <c r="X895" s="15" t="s">
        <v>404</v>
      </c>
      <c r="Y895" s="15" t="s">
        <v>6286</v>
      </c>
      <c r="AB895" s="20"/>
      <c r="AC895" s="21" t="s">
        <v>6287</v>
      </c>
      <c r="AD895" s="15"/>
      <c r="AE895" s="21" t="s">
        <v>6288</v>
      </c>
      <c r="AF895" s="21" t="s">
        <v>6289</v>
      </c>
      <c r="AG895" s="22">
        <f t="shared" si="134"/>
        <v>0.41935483870967744</v>
      </c>
      <c r="AH895" s="15" t="str">
        <f t="shared" si="126"/>
        <v/>
      </c>
      <c r="AI895" s="22" t="e">
        <f>VLOOKUP(A895,'[1]Deals (investment)'!$B$2:$Z$1497,1,FALSE)</f>
        <v>#N/A</v>
      </c>
      <c r="AJ895" s="22" t="e">
        <f>VLOOKUP(A895,'[1]Deals (investment)'!$B$2:$Z$870,15,FALSE)</f>
        <v>#N/A</v>
      </c>
      <c r="AK895" s="17" t="str">
        <f>VLOOKUP(A895,'[1]Deals (Exits)'!B:B,1,FALSE)</f>
        <v>Gron Digital</v>
      </c>
      <c r="AL895" s="23">
        <f>VLOOKUP(G895,[1]Lookups!$V$3:$Y$197,4,FALSE)</f>
        <v>0</v>
      </c>
      <c r="AM895" s="17" t="str">
        <f>VLOOKUP(X895,[1]Lookups!$B$3:$C$200,2,FALSE)</f>
        <v>Other Technologies &amp; Information Technology</v>
      </c>
      <c r="AN895" s="17" t="e">
        <f>VLOOKUP(R895,[1]Lookups!$H$3:$I$69,2,FALSE)</f>
        <v>#N/A</v>
      </c>
      <c r="AO895" s="17" t="e">
        <f>VLOOKUP(T895,[1]Lookups!$H$3:$I$69,2,FALSE)</f>
        <v>#N/A</v>
      </c>
      <c r="AP895" s="17" t="e">
        <f>VLOOKUP(AN895,[1]Lookups!$N$3:$O$11,2,FALSE)</f>
        <v>#N/A</v>
      </c>
      <c r="AQ895" s="18" t="e">
        <f>COUNTIFS('[1]Deals (investment)'!$B:$B,$A895)</f>
        <v>#VALUE!</v>
      </c>
      <c r="AR895" s="18" t="e">
        <f>COUNTIFS('[1]Deals (investment)'!$B:$B,$A895,'[1]Deals (investment)'!$T:$T,$AW$1)+COUNTIFS('[1]Deals (investment)'!$B:$B,$A895,'[1]Deals (investment)'!$T:$T,$AX$1)+COUNTIFS('[1]Deals (investment)'!$B:$B,$A895,'[1]Deals (investment)'!$T:$T,$AY$1)</f>
        <v>#VALUE!</v>
      </c>
      <c r="AS895" s="17" t="e">
        <f>SUMIFS('[1]Deals (investment)'!$C:$C,'[1]Deals (investment)'!$B:$B,$A895)</f>
        <v>#VALUE!</v>
      </c>
      <c r="AT895" s="17" t="e">
        <f t="shared" si="106"/>
        <v>#VALUE!</v>
      </c>
      <c r="AU895" s="18" t="e">
        <f>COUNTIF('[1]Deals (Exits)'!$B:$B,A895)</f>
        <v>#VALUE!</v>
      </c>
      <c r="AV895" s="17" t="e">
        <f>SUMIFS('[1]Deals (investment)'!$C:$C,'[1]Deals (investment)'!$B:$B,$A895,'[1]Deals (investment)'!$T:$T,AV$1)</f>
        <v>#VALUE!</v>
      </c>
      <c r="AW895" s="17" t="e">
        <f>SUMIFS('[1]Deals (investment)'!$C:$C,'[1]Deals (investment)'!$B:$B,$A895,'[1]Deals (investment)'!$T:$T,AW$1)</f>
        <v>#VALUE!</v>
      </c>
      <c r="AX895" s="17" t="e">
        <f>SUMIFS('[1]Deals (investment)'!$C:$C,'[1]Deals (investment)'!$B:$B,$A895,'[1]Deals (investment)'!$T:$T,AX$1)</f>
        <v>#VALUE!</v>
      </c>
      <c r="AY895" s="17" t="e">
        <f>SUMIFS('[1]Deals (investment)'!$C:$C,'[1]Deals (investment)'!$B:$B,$A895,'[1]Deals (investment)'!$T:$T,AY$1)</f>
        <v>#VALUE!</v>
      </c>
      <c r="AZ895" s="17" t="e">
        <f>SUMIFS('[1]Deals (investment)'!$C:$C,'[1]Deals (investment)'!$B:$B,$A895,'[1]Deals (investment)'!$T:$T,AZ$1)</f>
        <v>#VALUE!</v>
      </c>
      <c r="BA895" s="17" t="e">
        <f>SUMIFS('[1]Deals (investment)'!$C:$C,'[1]Deals (investment)'!$B:$B,$A895,'[1]Deals (investment)'!$T:$T,BA$1)</f>
        <v>#VALUE!</v>
      </c>
      <c r="BB895" s="17" t="e">
        <f>SUMIFS('[1]Deals (investment)'!$C:$C,'[1]Deals (investment)'!$B:$B,$A895,'[1]Deals (investment)'!$T:$T,BB$1)</f>
        <v>#VALUE!</v>
      </c>
      <c r="BC895" s="17" t="e">
        <f>SUMIFS('[1]Deals (Exits)'!$C:$C,'[1]Deals (Exits)'!$B:$B,$A895)</f>
        <v>#VALUE!</v>
      </c>
      <c r="BD895" s="17" t="e">
        <f>SUMIFS('[1]Deals (investment)'!$C:$C,'[1]Deals (investment)'!$B:$B,$A895,'[1]Deals (investment)'!$V:$V,BD$1)</f>
        <v>#VALUE!</v>
      </c>
      <c r="BE895" s="17" t="e">
        <f>SUMIFS('[1]Deals (investment)'!$C:$C,'[1]Deals (investment)'!$B:$B,$A895,'[1]Deals (investment)'!$V:$V,BE$1)</f>
        <v>#VALUE!</v>
      </c>
      <c r="BF895" s="17" t="e">
        <f>SUMIFS('[1]Deals (investment)'!$C:$C,'[1]Deals (investment)'!$B:$B,$A895,'[1]Deals (investment)'!$V:$V,BF$1)</f>
        <v>#VALUE!</v>
      </c>
      <c r="BG895" s="17" t="e">
        <f>SUMIFS('[1]Deals (investment)'!$C:$C,'[1]Deals (investment)'!$B:$B,$A895,'[1]Deals (investment)'!$V:$V,BG$1)</f>
        <v>#VALUE!</v>
      </c>
      <c r="BH895" s="17" t="e">
        <f>SUMIFS('[1]Deals (investment)'!$C:$C,'[1]Deals (investment)'!$B:$B,$A895,'[1]Deals (investment)'!$V:$V,BH$1)</f>
        <v>#VALUE!</v>
      </c>
      <c r="BI895" s="17" t="e">
        <f>SUMIFS('[1]Deals (investment)'!$C:$C,'[1]Deals (investment)'!$B:$B,$A895,'[1]Deals (investment)'!$V:$V,BI$1)</f>
        <v>#VALUE!</v>
      </c>
      <c r="BJ895" s="17" t="e">
        <f>SUMIFS('[1]Deals (investment)'!$C:$C,'[1]Deals (investment)'!$B:$B,$A895,'[1]Deals (investment)'!$V:$V,BJ$1)</f>
        <v>#VALUE!</v>
      </c>
      <c r="BK895" s="17" t="e">
        <f>SUMIFS('[1]Deals (investment)'!$C:$C,'[1]Deals (investment)'!$B:$B,$A895,'[1]Deals (investment)'!$V:$V,BK$1)</f>
        <v>#VALUE!</v>
      </c>
      <c r="BL895" s="17" t="e">
        <f>SUMIFS('[1]Deals (investment)'!$C:$C,'[1]Deals (investment)'!$B:$B,$A895,'[1]Deals (investment)'!$V:$V,BL$1)</f>
        <v>#VALUE!</v>
      </c>
      <c r="BM895" s="17" t="e">
        <f>SUMIFS('[1]Deals (investment)'!$C:$C,'[1]Deals (investment)'!$B:$B,$A895,'[1]Deals (investment)'!$V:$V,BM$1)</f>
        <v>#VALUE!</v>
      </c>
      <c r="BN895" s="15"/>
      <c r="BO895" s="15"/>
      <c r="BP895" s="22"/>
      <c r="BQ895" s="15"/>
      <c r="BR895" s="15"/>
      <c r="BS895" s="15"/>
      <c r="BT895" s="15"/>
      <c r="BU895" s="15"/>
      <c r="BV895" s="15"/>
      <c r="BW895" s="15"/>
      <c r="BX895" s="15"/>
      <c r="BY895" s="15"/>
      <c r="BZ895" s="15"/>
      <c r="CA895" s="15"/>
      <c r="CB895" s="15"/>
      <c r="CC895" s="15"/>
      <c r="CD895" s="15" t="str">
        <f t="shared" si="135"/>
        <v>Gron DigitalGron Digital is a secure, transparent, auditable and fair Gaming Platform on the Blockchain.Active</v>
      </c>
      <c r="CE895" s="15"/>
      <c r="CF895" s="15"/>
      <c r="CG895" s="15"/>
      <c r="CH895" s="15"/>
      <c r="CI895" s="15"/>
      <c r="CJ895" s="15"/>
    </row>
    <row r="896" spans="1:118" ht="12.75">
      <c r="A896" s="15" t="s">
        <v>6290</v>
      </c>
      <c r="B896" s="15" t="s">
        <v>6291</v>
      </c>
      <c r="C896" s="15" t="s">
        <v>58</v>
      </c>
      <c r="D896" s="16">
        <v>2013</v>
      </c>
      <c r="E896" s="15" t="s">
        <v>5650</v>
      </c>
      <c r="F896" s="15"/>
      <c r="G896" s="15"/>
      <c r="H896" s="15"/>
      <c r="I896" s="15"/>
      <c r="J896" s="15"/>
      <c r="K896" s="17" t="e">
        <f t="shared" si="105"/>
        <v>#VALUE!</v>
      </c>
      <c r="L896" s="15"/>
      <c r="M896" s="18" t="e">
        <f t="shared" si="132"/>
        <v>#VALUE!</v>
      </c>
      <c r="N896" s="15"/>
      <c r="O896" s="15"/>
      <c r="P896" s="15"/>
      <c r="Q896" s="15"/>
      <c r="R896" s="15"/>
      <c r="S896" s="19"/>
      <c r="T896" s="15"/>
      <c r="U896" s="17"/>
      <c r="V896" s="15"/>
      <c r="W896" s="15"/>
      <c r="X896" s="15" t="s">
        <v>404</v>
      </c>
      <c r="Y896" s="15" t="s">
        <v>762</v>
      </c>
      <c r="AB896" s="20"/>
      <c r="AC896" s="21" t="s">
        <v>6292</v>
      </c>
      <c r="AD896" s="15"/>
      <c r="AE896" s="15"/>
      <c r="AF896" s="15"/>
      <c r="AG896" s="22">
        <f t="shared" si="134"/>
        <v>0.29032258064516131</v>
      </c>
      <c r="AH896" s="15" t="str">
        <f t="shared" si="126"/>
        <v/>
      </c>
      <c r="AI896" s="22" t="e">
        <f>VLOOKUP(A896,'[1]Deals (investment)'!$B$2:$Z$1497,1,FALSE)</f>
        <v>#N/A</v>
      </c>
      <c r="AJ896" s="22" t="e">
        <f>VLOOKUP(A896,'[1]Deals (investment)'!$B$2:$Z$870,15,FALSE)</f>
        <v>#N/A</v>
      </c>
      <c r="AK896" s="17" t="e">
        <f>VLOOKUP(A896,'[1]Deals (Exits)'!B:B,1,FALSE)</f>
        <v>#N/A</v>
      </c>
      <c r="AL896" s="23" t="e">
        <f>VLOOKUP(G896,[1]Lookups!$V$3:$Y$197,4,FALSE)</f>
        <v>#N/A</v>
      </c>
      <c r="AM896" s="17" t="str">
        <f>VLOOKUP(X896,[1]Lookups!$B$3:$C$200,2,FALSE)</f>
        <v>Other Technologies &amp; Information Technology</v>
      </c>
      <c r="AN896" s="17" t="e">
        <f>VLOOKUP(R896,[1]Lookups!$H$3:$I$69,2,FALSE)</f>
        <v>#N/A</v>
      </c>
      <c r="AO896" s="17" t="e">
        <f>VLOOKUP(T896,[1]Lookups!$H$3:$I$69,2,FALSE)</f>
        <v>#N/A</v>
      </c>
      <c r="AP896" s="17" t="e">
        <f>VLOOKUP(AN896,[1]Lookups!$N$3:$O$11,2,FALSE)</f>
        <v>#N/A</v>
      </c>
      <c r="AQ896" s="18" t="e">
        <f>COUNTIFS('[1]Deals (investment)'!$B:$B,$A896)</f>
        <v>#VALUE!</v>
      </c>
      <c r="AR896" s="18" t="e">
        <f>COUNTIFS('[1]Deals (investment)'!$B:$B,$A896,'[1]Deals (investment)'!$T:$T,$AW$1)+COUNTIFS('[1]Deals (investment)'!$B:$B,$A896,'[1]Deals (investment)'!$T:$T,$AX$1)+COUNTIFS('[1]Deals (investment)'!$B:$B,$A896,'[1]Deals (investment)'!$T:$T,$AY$1)</f>
        <v>#VALUE!</v>
      </c>
      <c r="AS896" s="17" t="e">
        <f>SUMIFS('[1]Deals (investment)'!$C:$C,'[1]Deals (investment)'!$B:$B,$A896)</f>
        <v>#VALUE!</v>
      </c>
      <c r="AT896" s="17" t="e">
        <f t="shared" si="106"/>
        <v>#VALUE!</v>
      </c>
      <c r="AU896" s="18" t="e">
        <f>COUNTIF('[1]Deals (Exits)'!$B:$B,A896)</f>
        <v>#VALUE!</v>
      </c>
      <c r="AV896" s="17" t="e">
        <f>SUMIFS('[1]Deals (investment)'!$C:$C,'[1]Deals (investment)'!$B:$B,$A896,'[1]Deals (investment)'!$T:$T,AV$1)</f>
        <v>#VALUE!</v>
      </c>
      <c r="AW896" s="17" t="e">
        <f>SUMIFS('[1]Deals (investment)'!$C:$C,'[1]Deals (investment)'!$B:$B,$A896,'[1]Deals (investment)'!$T:$T,AW$1)</f>
        <v>#VALUE!</v>
      </c>
      <c r="AX896" s="17" t="e">
        <f>SUMIFS('[1]Deals (investment)'!$C:$C,'[1]Deals (investment)'!$B:$B,$A896,'[1]Deals (investment)'!$T:$T,AX$1)</f>
        <v>#VALUE!</v>
      </c>
      <c r="AY896" s="17" t="e">
        <f>SUMIFS('[1]Deals (investment)'!$C:$C,'[1]Deals (investment)'!$B:$B,$A896,'[1]Deals (investment)'!$T:$T,AY$1)</f>
        <v>#VALUE!</v>
      </c>
      <c r="AZ896" s="17" t="e">
        <f>SUMIFS('[1]Deals (investment)'!$C:$C,'[1]Deals (investment)'!$B:$B,$A896,'[1]Deals (investment)'!$T:$T,AZ$1)</f>
        <v>#VALUE!</v>
      </c>
      <c r="BA896" s="17" t="e">
        <f>SUMIFS('[1]Deals (investment)'!$C:$C,'[1]Deals (investment)'!$B:$B,$A896,'[1]Deals (investment)'!$T:$T,BA$1)</f>
        <v>#VALUE!</v>
      </c>
      <c r="BB896" s="17" t="e">
        <f>SUMIFS('[1]Deals (investment)'!$C:$C,'[1]Deals (investment)'!$B:$B,$A896,'[1]Deals (investment)'!$T:$T,BB$1)</f>
        <v>#VALUE!</v>
      </c>
      <c r="BC896" s="17" t="e">
        <f>SUMIFS('[1]Deals (Exits)'!$C:$C,'[1]Deals (Exits)'!$B:$B,$A896)</f>
        <v>#VALUE!</v>
      </c>
      <c r="BD896" s="17" t="e">
        <f>SUMIFS('[1]Deals (investment)'!$C:$C,'[1]Deals (investment)'!$B:$B,$A896,'[1]Deals (investment)'!$V:$V,BD$1)</f>
        <v>#VALUE!</v>
      </c>
      <c r="BE896" s="17" t="e">
        <f>SUMIFS('[1]Deals (investment)'!$C:$C,'[1]Deals (investment)'!$B:$B,$A896,'[1]Deals (investment)'!$V:$V,BE$1)</f>
        <v>#VALUE!</v>
      </c>
      <c r="BF896" s="17" t="e">
        <f>SUMIFS('[1]Deals (investment)'!$C:$C,'[1]Deals (investment)'!$B:$B,$A896,'[1]Deals (investment)'!$V:$V,BF$1)</f>
        <v>#VALUE!</v>
      </c>
      <c r="BG896" s="17" t="e">
        <f>SUMIFS('[1]Deals (investment)'!$C:$C,'[1]Deals (investment)'!$B:$B,$A896,'[1]Deals (investment)'!$V:$V,BG$1)</f>
        <v>#VALUE!</v>
      </c>
      <c r="BH896" s="17" t="e">
        <f>SUMIFS('[1]Deals (investment)'!$C:$C,'[1]Deals (investment)'!$B:$B,$A896,'[1]Deals (investment)'!$V:$V,BH$1)</f>
        <v>#VALUE!</v>
      </c>
      <c r="BI896" s="17" t="e">
        <f>SUMIFS('[1]Deals (investment)'!$C:$C,'[1]Deals (investment)'!$B:$B,$A896,'[1]Deals (investment)'!$V:$V,BI$1)</f>
        <v>#VALUE!</v>
      </c>
      <c r="BJ896" s="17" t="e">
        <f>SUMIFS('[1]Deals (investment)'!$C:$C,'[1]Deals (investment)'!$B:$B,$A896,'[1]Deals (investment)'!$V:$V,BJ$1)</f>
        <v>#VALUE!</v>
      </c>
      <c r="BK896" s="17" t="e">
        <f>SUMIFS('[1]Deals (investment)'!$C:$C,'[1]Deals (investment)'!$B:$B,$A896,'[1]Deals (investment)'!$V:$V,BK$1)</f>
        <v>#VALUE!</v>
      </c>
      <c r="BL896" s="17" t="e">
        <f>SUMIFS('[1]Deals (investment)'!$C:$C,'[1]Deals (investment)'!$B:$B,$A896,'[1]Deals (investment)'!$V:$V,BL$1)</f>
        <v>#VALUE!</v>
      </c>
      <c r="BM896" s="17" t="e">
        <f>SUMIFS('[1]Deals (investment)'!$C:$C,'[1]Deals (investment)'!$B:$B,$A896,'[1]Deals (investment)'!$V:$V,BM$1)</f>
        <v>#VALUE!</v>
      </c>
      <c r="BN896" s="15"/>
      <c r="BO896" s="15"/>
      <c r="BP896" s="22"/>
      <c r="BQ896" s="15"/>
      <c r="BR896" s="15"/>
      <c r="BS896" s="15"/>
      <c r="BT896" s="15"/>
      <c r="BU896" s="15"/>
      <c r="BV896" s="15"/>
      <c r="BW896" s="15"/>
      <c r="BX896" s="15"/>
      <c r="BY896" s="15"/>
      <c r="BZ896" s="15"/>
      <c r="CA896" s="15"/>
      <c r="CB896" s="15"/>
      <c r="CC896" s="15"/>
      <c r="CD896" s="15" t="str">
        <f t="shared" si="135"/>
        <v>EsaccoWeb Based Micro Finance SoftwareActive</v>
      </c>
      <c r="CE896" s="15"/>
      <c r="CF896" s="15"/>
      <c r="CG896" s="15"/>
      <c r="CH896" s="15"/>
      <c r="CI896" s="15"/>
      <c r="CJ896" s="15"/>
    </row>
    <row r="897" spans="1:118" ht="12.75">
      <c r="A897" s="15" t="s">
        <v>6293</v>
      </c>
      <c r="B897" s="15" t="s">
        <v>6294</v>
      </c>
      <c r="C897" s="15" t="s">
        <v>58</v>
      </c>
      <c r="D897" s="16">
        <v>2013</v>
      </c>
      <c r="E897" s="15" t="s">
        <v>6295</v>
      </c>
      <c r="F897" s="15"/>
      <c r="G897" s="15"/>
      <c r="H897" s="15"/>
      <c r="I897" s="15"/>
      <c r="J897" s="15"/>
      <c r="K897" s="17" t="e">
        <f t="shared" si="105"/>
        <v>#VALUE!</v>
      </c>
      <c r="L897" s="15"/>
      <c r="M897" s="18" t="e">
        <f t="shared" si="132"/>
        <v>#VALUE!</v>
      </c>
      <c r="N897" s="15"/>
      <c r="O897" s="15"/>
      <c r="P897" s="15"/>
      <c r="Q897" s="15"/>
      <c r="R897" s="15"/>
      <c r="S897" s="19"/>
      <c r="T897" s="15"/>
      <c r="U897" s="17"/>
      <c r="V897" s="15" t="s">
        <v>6296</v>
      </c>
      <c r="W897" s="15"/>
      <c r="X897" s="15" t="s">
        <v>64</v>
      </c>
      <c r="Y897" s="15" t="s">
        <v>6297</v>
      </c>
      <c r="AB897" s="20"/>
      <c r="AC897" s="21" t="s">
        <v>6298</v>
      </c>
      <c r="AD897" s="21" t="s">
        <v>6299</v>
      </c>
      <c r="AE897" s="21" t="s">
        <v>6300</v>
      </c>
      <c r="AF897" s="21" t="s">
        <v>6301</v>
      </c>
      <c r="AG897" s="22">
        <f t="shared" si="134"/>
        <v>0.41935483870967744</v>
      </c>
      <c r="AH897" s="15" t="str">
        <f t="shared" si="126"/>
        <v/>
      </c>
      <c r="AI897" s="22" t="e">
        <f>VLOOKUP(A897,'[1]Deals (investment)'!$B$2:$Z$1497,1,FALSE)</f>
        <v>#N/A</v>
      </c>
      <c r="AJ897" s="22" t="e">
        <f>VLOOKUP(A897,'[1]Deals (investment)'!$B$2:$Z$870,15,FALSE)</f>
        <v>#N/A</v>
      </c>
      <c r="AK897" s="17" t="e">
        <f>VLOOKUP(A897,'[1]Deals (Exits)'!B:B,1,FALSE)</f>
        <v>#N/A</v>
      </c>
      <c r="AL897" s="23" t="e">
        <f>VLOOKUP(G897,[1]Lookups!$V$3:$Y$197,4,FALSE)</f>
        <v>#N/A</v>
      </c>
      <c r="AM897" s="17" t="str">
        <f>VLOOKUP(X897,[1]Lookups!$B$3:$C$200,2,FALSE)</f>
        <v>E-commerce &amp; Retail</v>
      </c>
      <c r="AN897" s="17" t="e">
        <f>VLOOKUP(R897,[1]Lookups!$H$3:$I$69,2,FALSE)</f>
        <v>#N/A</v>
      </c>
      <c r="AO897" s="17" t="e">
        <f>VLOOKUP(T897,[1]Lookups!$H$3:$I$69,2,FALSE)</f>
        <v>#N/A</v>
      </c>
      <c r="AP897" s="17" t="e">
        <f>VLOOKUP(AN897,[1]Lookups!$N$3:$O$11,2,FALSE)</f>
        <v>#N/A</v>
      </c>
      <c r="AQ897" s="18" t="e">
        <f>COUNTIFS('[1]Deals (investment)'!$B:$B,$A897)</f>
        <v>#VALUE!</v>
      </c>
      <c r="AR897" s="18" t="e">
        <f>COUNTIFS('[1]Deals (investment)'!$B:$B,$A897,'[1]Deals (investment)'!$T:$T,$AW$1)+COUNTIFS('[1]Deals (investment)'!$B:$B,$A897,'[1]Deals (investment)'!$T:$T,$AX$1)+COUNTIFS('[1]Deals (investment)'!$B:$B,$A897,'[1]Deals (investment)'!$T:$T,$AY$1)</f>
        <v>#VALUE!</v>
      </c>
      <c r="AS897" s="17" t="e">
        <f>SUMIFS('[1]Deals (investment)'!$C:$C,'[1]Deals (investment)'!$B:$B,$A897)</f>
        <v>#VALUE!</v>
      </c>
      <c r="AT897" s="17" t="e">
        <f t="shared" si="106"/>
        <v>#VALUE!</v>
      </c>
      <c r="AU897" s="18" t="e">
        <f>COUNTIF('[1]Deals (Exits)'!$B:$B,A897)</f>
        <v>#VALUE!</v>
      </c>
      <c r="AV897" s="17" t="e">
        <f>SUMIFS('[1]Deals (investment)'!$C:$C,'[1]Deals (investment)'!$B:$B,$A897,'[1]Deals (investment)'!$T:$T,AV$1)</f>
        <v>#VALUE!</v>
      </c>
      <c r="AW897" s="17" t="e">
        <f>SUMIFS('[1]Deals (investment)'!$C:$C,'[1]Deals (investment)'!$B:$B,$A897,'[1]Deals (investment)'!$T:$T,AW$1)</f>
        <v>#VALUE!</v>
      </c>
      <c r="AX897" s="17" t="e">
        <f>SUMIFS('[1]Deals (investment)'!$C:$C,'[1]Deals (investment)'!$B:$B,$A897,'[1]Deals (investment)'!$T:$T,AX$1)</f>
        <v>#VALUE!</v>
      </c>
      <c r="AY897" s="17" t="e">
        <f>SUMIFS('[1]Deals (investment)'!$C:$C,'[1]Deals (investment)'!$B:$B,$A897,'[1]Deals (investment)'!$T:$T,AY$1)</f>
        <v>#VALUE!</v>
      </c>
      <c r="AZ897" s="17" t="e">
        <f>SUMIFS('[1]Deals (investment)'!$C:$C,'[1]Deals (investment)'!$B:$B,$A897,'[1]Deals (investment)'!$T:$T,AZ$1)</f>
        <v>#VALUE!</v>
      </c>
      <c r="BA897" s="17" t="e">
        <f>SUMIFS('[1]Deals (investment)'!$C:$C,'[1]Deals (investment)'!$B:$B,$A897,'[1]Deals (investment)'!$T:$T,BA$1)</f>
        <v>#VALUE!</v>
      </c>
      <c r="BB897" s="17" t="e">
        <f>SUMIFS('[1]Deals (investment)'!$C:$C,'[1]Deals (investment)'!$B:$B,$A897,'[1]Deals (investment)'!$T:$T,BB$1)</f>
        <v>#VALUE!</v>
      </c>
      <c r="BC897" s="17" t="e">
        <f>SUMIFS('[1]Deals (Exits)'!$C:$C,'[1]Deals (Exits)'!$B:$B,$A897)</f>
        <v>#VALUE!</v>
      </c>
      <c r="BD897" s="17" t="e">
        <f>SUMIFS('[1]Deals (investment)'!$C:$C,'[1]Deals (investment)'!$B:$B,$A897,'[1]Deals (investment)'!$V:$V,BD$1)</f>
        <v>#VALUE!</v>
      </c>
      <c r="BE897" s="17" t="e">
        <f>SUMIFS('[1]Deals (investment)'!$C:$C,'[1]Deals (investment)'!$B:$B,$A897,'[1]Deals (investment)'!$V:$V,BE$1)</f>
        <v>#VALUE!</v>
      </c>
      <c r="BF897" s="17" t="e">
        <f>SUMIFS('[1]Deals (investment)'!$C:$C,'[1]Deals (investment)'!$B:$B,$A897,'[1]Deals (investment)'!$V:$V,BF$1)</f>
        <v>#VALUE!</v>
      </c>
      <c r="BG897" s="17" t="e">
        <f>SUMIFS('[1]Deals (investment)'!$C:$C,'[1]Deals (investment)'!$B:$B,$A897,'[1]Deals (investment)'!$V:$V,BG$1)</f>
        <v>#VALUE!</v>
      </c>
      <c r="BH897" s="17" t="e">
        <f>SUMIFS('[1]Deals (investment)'!$C:$C,'[1]Deals (investment)'!$B:$B,$A897,'[1]Deals (investment)'!$V:$V,BH$1)</f>
        <v>#VALUE!</v>
      </c>
      <c r="BI897" s="17" t="e">
        <f>SUMIFS('[1]Deals (investment)'!$C:$C,'[1]Deals (investment)'!$B:$B,$A897,'[1]Deals (investment)'!$V:$V,BI$1)</f>
        <v>#VALUE!</v>
      </c>
      <c r="BJ897" s="17" t="e">
        <f>SUMIFS('[1]Deals (investment)'!$C:$C,'[1]Deals (investment)'!$B:$B,$A897,'[1]Deals (investment)'!$V:$V,BJ$1)</f>
        <v>#VALUE!</v>
      </c>
      <c r="BK897" s="17" t="e">
        <f>SUMIFS('[1]Deals (investment)'!$C:$C,'[1]Deals (investment)'!$B:$B,$A897,'[1]Deals (investment)'!$V:$V,BK$1)</f>
        <v>#VALUE!</v>
      </c>
      <c r="BL897" s="17" t="e">
        <f>SUMIFS('[1]Deals (investment)'!$C:$C,'[1]Deals (investment)'!$B:$B,$A897,'[1]Deals (investment)'!$V:$V,BL$1)</f>
        <v>#VALUE!</v>
      </c>
      <c r="BM897" s="17" t="e">
        <f>SUMIFS('[1]Deals (investment)'!$C:$C,'[1]Deals (investment)'!$B:$B,$A897,'[1]Deals (investment)'!$V:$V,BM$1)</f>
        <v>#VALUE!</v>
      </c>
      <c r="BN897" s="15"/>
      <c r="BO897" s="15"/>
      <c r="BP897" s="22"/>
      <c r="BQ897" s="15"/>
      <c r="BR897" s="15"/>
      <c r="BS897" s="15"/>
      <c r="BT897" s="15"/>
      <c r="BU897" s="15"/>
      <c r="BV897" s="15"/>
      <c r="BW897" s="15"/>
      <c r="BX897" s="15"/>
      <c r="BY897" s="15"/>
      <c r="BZ897" s="15"/>
      <c r="CA897" s="15"/>
      <c r="CB897" s="15"/>
      <c r="CC897" s="15"/>
      <c r="CD897" s="15" t="str">
        <f t="shared" si="135"/>
        <v>EsajaEsaja is Africa's business platform. Hop over and get rolling if you're a buyer, supplier or service provider.Active</v>
      </c>
      <c r="CE897" s="15"/>
      <c r="CF897" s="15"/>
      <c r="CG897" s="15"/>
      <c r="CH897" s="15"/>
      <c r="CI897" s="15"/>
      <c r="CJ897" s="15"/>
    </row>
    <row r="898" spans="1:118" ht="12.75">
      <c r="A898" s="15" t="s">
        <v>6302</v>
      </c>
      <c r="B898" s="15" t="s">
        <v>6303</v>
      </c>
      <c r="C898" s="15" t="s">
        <v>58</v>
      </c>
      <c r="D898" s="16">
        <v>2015</v>
      </c>
      <c r="E898" s="15" t="s">
        <v>1781</v>
      </c>
      <c r="F898" s="15"/>
      <c r="G898" s="15" t="s">
        <v>129</v>
      </c>
      <c r="H898" s="15"/>
      <c r="I898" s="15" t="s">
        <v>129</v>
      </c>
      <c r="J898" s="15"/>
      <c r="K898" s="17" t="e">
        <f t="shared" si="105"/>
        <v>#VALUE!</v>
      </c>
      <c r="L898" s="15"/>
      <c r="M898" s="18" t="e">
        <f t="shared" si="132"/>
        <v>#VALUE!</v>
      </c>
      <c r="N898" s="15"/>
      <c r="O898" s="15"/>
      <c r="P898" s="15"/>
      <c r="Q898" s="24">
        <v>43089</v>
      </c>
      <c r="R898" s="15" t="s">
        <v>636</v>
      </c>
      <c r="S898" s="19">
        <v>9000</v>
      </c>
      <c r="T898" s="15"/>
      <c r="U898" s="17"/>
      <c r="V898" s="15" t="s">
        <v>6304</v>
      </c>
      <c r="W898" s="15">
        <v>0</v>
      </c>
      <c r="X898" s="15" t="s">
        <v>64</v>
      </c>
      <c r="Y898" s="15" t="s">
        <v>6305</v>
      </c>
      <c r="Z898" s="25" t="s">
        <v>147</v>
      </c>
      <c r="AA898" s="25" t="s">
        <v>110</v>
      </c>
      <c r="AB898" s="32">
        <v>43506</v>
      </c>
      <c r="AC898" s="27" t="s">
        <v>6306</v>
      </c>
      <c r="AD898" s="15" t="s">
        <v>110</v>
      </c>
      <c r="AE898" s="15" t="s">
        <v>110</v>
      </c>
      <c r="AF898" s="21" t="s">
        <v>6307</v>
      </c>
      <c r="AG898" s="22">
        <f t="shared" si="134"/>
        <v>0.70967741935483875</v>
      </c>
      <c r="AH898" s="15" t="str">
        <f t="shared" ref="AH898:AH961" si="136">IF(A898 = "","",IF(COUNTIF(CD:CD,CONCATENATE(A898,B898,C898))&gt;1,"Duplicated",""))</f>
        <v/>
      </c>
      <c r="AI898" s="22" t="str">
        <f>VLOOKUP(A898,'[1]Deals (investment)'!$B$2:$Z$1497,1,FALSE)</f>
        <v>ElMawkaa</v>
      </c>
      <c r="AJ898" s="22">
        <f>VLOOKUP(A898,'[1]Deals (investment)'!$B$2:$Z$870,15,FALSE)</f>
        <v>1</v>
      </c>
      <c r="AK898" s="17" t="e">
        <f>VLOOKUP(A898,'[1]Deals (Exits)'!B:B,1,FALSE)</f>
        <v>#N/A</v>
      </c>
      <c r="AL898" s="23">
        <f>VLOOKUP(G898,[1]Lookups!$V$3:$Y$197,4,FALSE)</f>
        <v>0</v>
      </c>
      <c r="AM898" s="17" t="str">
        <f>VLOOKUP(X898,[1]Lookups!$B$3:$C$200,2,FALSE)</f>
        <v>E-commerce &amp; Retail</v>
      </c>
      <c r="AN898" s="17" t="str">
        <f>VLOOKUP(R898,[1]Lookups!$H$3:$I$69,2,FALSE)</f>
        <v>1. Grant</v>
      </c>
      <c r="AO898" s="17" t="e">
        <f>VLOOKUP(T898,[1]Lookups!$H$3:$I$69,2,FALSE)</f>
        <v>#N/A</v>
      </c>
      <c r="AP898" s="17" t="str">
        <f>VLOOKUP(AN898,[1]Lookups!$N$3:$O$11,2,FALSE)</f>
        <v>Early</v>
      </c>
      <c r="AQ898" s="18" t="e">
        <f>COUNTIFS('[1]Deals (investment)'!$B:$B,$A898)</f>
        <v>#VALUE!</v>
      </c>
      <c r="AR898" s="18" t="e">
        <f>COUNTIFS('[1]Deals (investment)'!$B:$B,$A898,'[1]Deals (investment)'!$T:$T,$AW$1)+COUNTIFS('[1]Deals (investment)'!$B:$B,$A898,'[1]Deals (investment)'!$T:$T,$AX$1)+COUNTIFS('[1]Deals (investment)'!$B:$B,$A898,'[1]Deals (investment)'!$T:$T,$AY$1)</f>
        <v>#VALUE!</v>
      </c>
      <c r="AS898" s="17" t="e">
        <f>SUMIFS('[1]Deals (investment)'!$C:$C,'[1]Deals (investment)'!$B:$B,$A898)</f>
        <v>#VALUE!</v>
      </c>
      <c r="AT898" s="17" t="e">
        <f t="shared" si="106"/>
        <v>#VALUE!</v>
      </c>
      <c r="AU898" s="18" t="e">
        <f>COUNTIF('[1]Deals (Exits)'!$B:$B,A898)</f>
        <v>#VALUE!</v>
      </c>
      <c r="AV898" s="17" t="e">
        <f>SUMIFS('[1]Deals (investment)'!$C:$C,'[1]Deals (investment)'!$B:$B,$A898,'[1]Deals (investment)'!$T:$T,AV$1)</f>
        <v>#VALUE!</v>
      </c>
      <c r="AW898" s="17" t="e">
        <f>SUMIFS('[1]Deals (investment)'!$C:$C,'[1]Deals (investment)'!$B:$B,$A898,'[1]Deals (investment)'!$T:$T,AW$1)</f>
        <v>#VALUE!</v>
      </c>
      <c r="AX898" s="17" t="e">
        <f>SUMIFS('[1]Deals (investment)'!$C:$C,'[1]Deals (investment)'!$B:$B,$A898,'[1]Deals (investment)'!$T:$T,AX$1)</f>
        <v>#VALUE!</v>
      </c>
      <c r="AY898" s="17" t="e">
        <f>SUMIFS('[1]Deals (investment)'!$C:$C,'[1]Deals (investment)'!$B:$B,$A898,'[1]Deals (investment)'!$T:$T,AY$1)</f>
        <v>#VALUE!</v>
      </c>
      <c r="AZ898" s="17" t="e">
        <f>SUMIFS('[1]Deals (investment)'!$C:$C,'[1]Deals (investment)'!$B:$B,$A898,'[1]Deals (investment)'!$T:$T,AZ$1)</f>
        <v>#VALUE!</v>
      </c>
      <c r="BA898" s="17" t="e">
        <f>SUMIFS('[1]Deals (investment)'!$C:$C,'[1]Deals (investment)'!$B:$B,$A898,'[1]Deals (investment)'!$T:$T,BA$1)</f>
        <v>#VALUE!</v>
      </c>
      <c r="BB898" s="17" t="e">
        <f>SUMIFS('[1]Deals (investment)'!$C:$C,'[1]Deals (investment)'!$B:$B,$A898,'[1]Deals (investment)'!$T:$T,BB$1)</f>
        <v>#VALUE!</v>
      </c>
      <c r="BC898" s="17" t="e">
        <f>SUMIFS('[1]Deals (Exits)'!$C:$C,'[1]Deals (Exits)'!$B:$B,$A898)</f>
        <v>#VALUE!</v>
      </c>
      <c r="BD898" s="17" t="e">
        <f>SUMIFS('[1]Deals (investment)'!$C:$C,'[1]Deals (investment)'!$B:$B,$A898,'[1]Deals (investment)'!$V:$V,BD$1)</f>
        <v>#VALUE!</v>
      </c>
      <c r="BE898" s="17" t="e">
        <f>SUMIFS('[1]Deals (investment)'!$C:$C,'[1]Deals (investment)'!$B:$B,$A898,'[1]Deals (investment)'!$V:$V,BE$1)</f>
        <v>#VALUE!</v>
      </c>
      <c r="BF898" s="17" t="e">
        <f>SUMIFS('[1]Deals (investment)'!$C:$C,'[1]Deals (investment)'!$B:$B,$A898,'[1]Deals (investment)'!$V:$V,BF$1)</f>
        <v>#VALUE!</v>
      </c>
      <c r="BG898" s="17" t="e">
        <f>SUMIFS('[1]Deals (investment)'!$C:$C,'[1]Deals (investment)'!$B:$B,$A898,'[1]Deals (investment)'!$V:$V,BG$1)</f>
        <v>#VALUE!</v>
      </c>
      <c r="BH898" s="17" t="e">
        <f>SUMIFS('[1]Deals (investment)'!$C:$C,'[1]Deals (investment)'!$B:$B,$A898,'[1]Deals (investment)'!$V:$V,BH$1)</f>
        <v>#VALUE!</v>
      </c>
      <c r="BI898" s="17" t="e">
        <f>SUMIFS('[1]Deals (investment)'!$C:$C,'[1]Deals (investment)'!$B:$B,$A898,'[1]Deals (investment)'!$V:$V,BI$1)</f>
        <v>#VALUE!</v>
      </c>
      <c r="BJ898" s="17" t="e">
        <f>SUMIFS('[1]Deals (investment)'!$C:$C,'[1]Deals (investment)'!$B:$B,$A898,'[1]Deals (investment)'!$V:$V,BJ$1)</f>
        <v>#VALUE!</v>
      </c>
      <c r="BK898" s="17" t="e">
        <f>SUMIFS('[1]Deals (investment)'!$C:$C,'[1]Deals (investment)'!$B:$B,$A898,'[1]Deals (investment)'!$V:$V,BK$1)</f>
        <v>#VALUE!</v>
      </c>
      <c r="BL898" s="17" t="e">
        <f>SUMIFS('[1]Deals (investment)'!$C:$C,'[1]Deals (investment)'!$B:$B,$A898,'[1]Deals (investment)'!$V:$V,BL$1)</f>
        <v>#VALUE!</v>
      </c>
      <c r="BM898" s="17" t="e">
        <f>SUMIFS('[1]Deals (investment)'!$C:$C,'[1]Deals (investment)'!$B:$B,$A898,'[1]Deals (investment)'!$V:$V,BM$1)</f>
        <v>#VALUE!</v>
      </c>
      <c r="BN898" s="15"/>
      <c r="BO898" s="15"/>
      <c r="BP898" s="22"/>
      <c r="BQ898" s="15"/>
      <c r="BR898" s="15"/>
      <c r="BS898" s="15"/>
      <c r="BT898" s="15"/>
      <c r="BU898" s="15"/>
      <c r="BV898" s="15"/>
      <c r="BW898" s="15"/>
      <c r="BX898" s="15"/>
      <c r="BY898" s="15"/>
      <c r="BZ898" s="15"/>
      <c r="CA898" s="15"/>
      <c r="CB898" s="15"/>
      <c r="CC898" s="15"/>
      <c r="CD898" s="15" t="str">
        <f t="shared" si="135"/>
        <v>ElMawkaaElMawkaa is a marketplace for all your construction needsActive</v>
      </c>
      <c r="CE898" s="15"/>
      <c r="CF898" s="15"/>
      <c r="CG898" s="15"/>
      <c r="CH898" s="15"/>
      <c r="CI898" s="15"/>
      <c r="CJ898" s="15"/>
      <c r="DN898">
        <v>2017</v>
      </c>
    </row>
    <row r="899" spans="1:118" ht="12.75">
      <c r="A899" s="21" t="s">
        <v>6308</v>
      </c>
      <c r="B899" s="15" t="s">
        <v>6309</v>
      </c>
      <c r="C899" s="15" t="s">
        <v>58</v>
      </c>
      <c r="D899" s="16">
        <v>2016</v>
      </c>
      <c r="E899" s="15" t="s">
        <v>6310</v>
      </c>
      <c r="F899" s="15"/>
      <c r="G899" s="15" t="s">
        <v>6311</v>
      </c>
      <c r="H899" s="15"/>
      <c r="I899" s="15" t="s">
        <v>6311</v>
      </c>
      <c r="J899" s="15"/>
      <c r="K899" s="17" t="e">
        <f t="shared" si="105"/>
        <v>#VALUE!</v>
      </c>
      <c r="L899" s="15"/>
      <c r="M899" s="18" t="e">
        <f t="shared" si="132"/>
        <v>#VALUE!</v>
      </c>
      <c r="N899" s="15"/>
      <c r="O899" s="15"/>
      <c r="P899" s="15"/>
      <c r="Q899" s="24" t="e">
        <f ca="1">_xludf.MAXIFS('[1]Deals (investment)'!A:A,'[1]Deals (investment)'!B:B,A899)</f>
        <v>#NAME?</v>
      </c>
      <c r="R899" s="15"/>
      <c r="S899" s="19"/>
      <c r="T899" s="15"/>
      <c r="U899" s="17"/>
      <c r="V899" s="15" t="s">
        <v>6312</v>
      </c>
      <c r="W899" s="15"/>
      <c r="X899" s="15" t="s">
        <v>64</v>
      </c>
      <c r="Y899" s="15" t="s">
        <v>1492</v>
      </c>
      <c r="AB899" s="20"/>
      <c r="AC899" s="21" t="s">
        <v>6313</v>
      </c>
      <c r="AD899" s="21" t="s">
        <v>6314</v>
      </c>
      <c r="AE899" s="21" t="s">
        <v>6315</v>
      </c>
      <c r="AF899" s="21" t="s">
        <v>6316</v>
      </c>
      <c r="AG899" s="22">
        <f t="shared" ca="1" si="134"/>
        <v>0.5161290322580645</v>
      </c>
      <c r="AH899" s="15" t="str">
        <f t="shared" si="136"/>
        <v/>
      </c>
      <c r="AI899" s="22" t="e">
        <f>VLOOKUP(A899,'[1]Deals (investment)'!$B$2:$Z$1497,1,FALSE)</f>
        <v>#N/A</v>
      </c>
      <c r="AJ899" s="22" t="e">
        <f>VLOOKUP(A899,'[1]Deals (investment)'!$B$2:$Z$870,15,FALSE)</f>
        <v>#N/A</v>
      </c>
      <c r="AK899" s="17" t="e">
        <f>VLOOKUP(A899,'[1]Deals (Exits)'!B:B,1,FALSE)</f>
        <v>#N/A</v>
      </c>
      <c r="AL899" s="23" t="e">
        <f>VLOOKUP(G899,[1]Lookups!$V$3:$Y$197,4,FALSE)</f>
        <v>#N/A</v>
      </c>
      <c r="AM899" s="17" t="str">
        <f>VLOOKUP(X899,[1]Lookups!$B$3:$C$200,2,FALSE)</f>
        <v>E-commerce &amp; Retail</v>
      </c>
      <c r="AN899" s="17" t="e">
        <f>VLOOKUP(R899,[1]Lookups!$H$3:$I$69,2,FALSE)</f>
        <v>#N/A</v>
      </c>
      <c r="AO899" s="17" t="e">
        <f>VLOOKUP(T899,[1]Lookups!$H$3:$I$69,2,FALSE)</f>
        <v>#N/A</v>
      </c>
      <c r="AP899" s="17" t="e">
        <f>VLOOKUP(AN899,[1]Lookups!$N$3:$O$11,2,FALSE)</f>
        <v>#N/A</v>
      </c>
      <c r="AQ899" s="18" t="e">
        <f>COUNTIFS('[1]Deals (investment)'!$B:$B,$A899)</f>
        <v>#VALUE!</v>
      </c>
      <c r="AR899" s="18" t="e">
        <f>COUNTIFS('[1]Deals (investment)'!$B:$B,$A899,'[1]Deals (investment)'!$T:$T,$AW$1)+COUNTIFS('[1]Deals (investment)'!$B:$B,$A899,'[1]Deals (investment)'!$T:$T,$AX$1)+COUNTIFS('[1]Deals (investment)'!$B:$B,$A899,'[1]Deals (investment)'!$T:$T,$AY$1)</f>
        <v>#VALUE!</v>
      </c>
      <c r="AS899" s="17" t="e">
        <f>SUMIFS('[1]Deals (investment)'!$C:$C,'[1]Deals (investment)'!$B:$B,$A899)</f>
        <v>#VALUE!</v>
      </c>
      <c r="AT899" s="17" t="e">
        <f t="shared" si="106"/>
        <v>#VALUE!</v>
      </c>
      <c r="AU899" s="18" t="e">
        <f>COUNTIF('[1]Deals (Exits)'!$B:$B,A899)</f>
        <v>#VALUE!</v>
      </c>
      <c r="AV899" s="17" t="e">
        <f>SUMIFS('[1]Deals (investment)'!$C:$C,'[1]Deals (investment)'!$B:$B,$A899,'[1]Deals (investment)'!$T:$T,AV$1)</f>
        <v>#VALUE!</v>
      </c>
      <c r="AW899" s="17" t="e">
        <f>SUMIFS('[1]Deals (investment)'!$C:$C,'[1]Deals (investment)'!$B:$B,$A899,'[1]Deals (investment)'!$T:$T,AW$1)</f>
        <v>#VALUE!</v>
      </c>
      <c r="AX899" s="17" t="e">
        <f>SUMIFS('[1]Deals (investment)'!$C:$C,'[1]Deals (investment)'!$B:$B,$A899,'[1]Deals (investment)'!$T:$T,AX$1)</f>
        <v>#VALUE!</v>
      </c>
      <c r="AY899" s="17" t="e">
        <f>SUMIFS('[1]Deals (investment)'!$C:$C,'[1]Deals (investment)'!$B:$B,$A899,'[1]Deals (investment)'!$T:$T,AY$1)</f>
        <v>#VALUE!</v>
      </c>
      <c r="AZ899" s="17" t="e">
        <f>SUMIFS('[1]Deals (investment)'!$C:$C,'[1]Deals (investment)'!$B:$B,$A899,'[1]Deals (investment)'!$T:$T,AZ$1)</f>
        <v>#VALUE!</v>
      </c>
      <c r="BA899" s="17" t="e">
        <f>SUMIFS('[1]Deals (investment)'!$C:$C,'[1]Deals (investment)'!$B:$B,$A899,'[1]Deals (investment)'!$T:$T,BA$1)</f>
        <v>#VALUE!</v>
      </c>
      <c r="BB899" s="17" t="e">
        <f>SUMIFS('[1]Deals (investment)'!$C:$C,'[1]Deals (investment)'!$B:$B,$A899,'[1]Deals (investment)'!$T:$T,BB$1)</f>
        <v>#VALUE!</v>
      </c>
      <c r="BC899" s="17" t="e">
        <f>SUMIFS('[1]Deals (Exits)'!$C:$C,'[1]Deals (Exits)'!$B:$B,$A899)</f>
        <v>#VALUE!</v>
      </c>
      <c r="BD899" s="17" t="e">
        <f>SUMIFS('[1]Deals (investment)'!$C:$C,'[1]Deals (investment)'!$B:$B,$A899,'[1]Deals (investment)'!$V:$V,BD$1)</f>
        <v>#VALUE!</v>
      </c>
      <c r="BE899" s="17" t="e">
        <f>SUMIFS('[1]Deals (investment)'!$C:$C,'[1]Deals (investment)'!$B:$B,$A899,'[1]Deals (investment)'!$V:$V,BE$1)</f>
        <v>#VALUE!</v>
      </c>
      <c r="BF899" s="17" t="e">
        <f>SUMIFS('[1]Deals (investment)'!$C:$C,'[1]Deals (investment)'!$B:$B,$A899,'[1]Deals (investment)'!$V:$V,BF$1)</f>
        <v>#VALUE!</v>
      </c>
      <c r="BG899" s="17" t="e">
        <f>SUMIFS('[1]Deals (investment)'!$C:$C,'[1]Deals (investment)'!$B:$B,$A899,'[1]Deals (investment)'!$V:$V,BG$1)</f>
        <v>#VALUE!</v>
      </c>
      <c r="BH899" s="17" t="e">
        <f>SUMIFS('[1]Deals (investment)'!$C:$C,'[1]Deals (investment)'!$B:$B,$A899,'[1]Deals (investment)'!$V:$V,BH$1)</f>
        <v>#VALUE!</v>
      </c>
      <c r="BI899" s="17" t="e">
        <f>SUMIFS('[1]Deals (investment)'!$C:$C,'[1]Deals (investment)'!$B:$B,$A899,'[1]Deals (investment)'!$V:$V,BI$1)</f>
        <v>#VALUE!</v>
      </c>
      <c r="BJ899" s="17" t="e">
        <f>SUMIFS('[1]Deals (investment)'!$C:$C,'[1]Deals (investment)'!$B:$B,$A899,'[1]Deals (investment)'!$V:$V,BJ$1)</f>
        <v>#VALUE!</v>
      </c>
      <c r="BK899" s="17" t="e">
        <f>SUMIFS('[1]Deals (investment)'!$C:$C,'[1]Deals (investment)'!$B:$B,$A899,'[1]Deals (investment)'!$V:$V,BK$1)</f>
        <v>#VALUE!</v>
      </c>
      <c r="BL899" s="17" t="e">
        <f>SUMIFS('[1]Deals (investment)'!$C:$C,'[1]Deals (investment)'!$B:$B,$A899,'[1]Deals (investment)'!$V:$V,BL$1)</f>
        <v>#VALUE!</v>
      </c>
      <c r="BM899" s="17" t="e">
        <f>SUMIFS('[1]Deals (investment)'!$C:$C,'[1]Deals (investment)'!$B:$B,$A899,'[1]Deals (investment)'!$V:$V,BM$1)</f>
        <v>#VALUE!</v>
      </c>
      <c r="BN899" s="15"/>
      <c r="BO899" s="15"/>
      <c r="BP899" s="22"/>
      <c r="BQ899" s="15"/>
      <c r="BR899" s="15"/>
      <c r="BS899" s="15"/>
      <c r="BT899" s="15"/>
      <c r="BU899" s="15"/>
      <c r="BV899" s="15"/>
      <c r="BW899" s="15"/>
      <c r="BX899" s="15"/>
      <c r="BY899" s="15"/>
      <c r="BZ899" s="15"/>
      <c r="CA899" s="15"/>
      <c r="CB899" s="15"/>
      <c r="CC899" s="15"/>
      <c r="CD899" s="15" t="str">
        <f t="shared" si="135"/>
        <v>eMart.cdWe are an e-commerce platform for online sales of consumer products. In order to position ourselves directly between producers and consumers, we serve as a sales gateway for market-gardening moms and other local producersActive</v>
      </c>
      <c r="CE899" s="15"/>
      <c r="CF899" s="15"/>
      <c r="CG899" s="15"/>
      <c r="CH899" s="15"/>
      <c r="CI899" s="15"/>
      <c r="CJ899" s="15"/>
    </row>
    <row r="900" spans="1:118" ht="12.75">
      <c r="A900" s="15" t="s">
        <v>6317</v>
      </c>
      <c r="B900" s="15"/>
      <c r="C900" s="15" t="s">
        <v>58</v>
      </c>
      <c r="D900" s="16"/>
      <c r="E900" s="15"/>
      <c r="F900" s="15"/>
      <c r="G900" s="15"/>
      <c r="H900" s="15"/>
      <c r="I900" s="15"/>
      <c r="J900" s="15"/>
      <c r="K900" s="17" t="e">
        <f t="shared" si="105"/>
        <v>#VALUE!</v>
      </c>
      <c r="L900" s="15"/>
      <c r="M900" s="18" t="e">
        <f t="shared" si="132"/>
        <v>#VALUE!</v>
      </c>
      <c r="N900" s="15"/>
      <c r="O900" s="15"/>
      <c r="P900" s="15"/>
      <c r="Q900" s="24" t="e">
        <f ca="1">_xludf.MAXIFS('[1]Deals (investment)'!A:A,'[1]Deals (investment)'!B:B,A900)</f>
        <v>#NAME?</v>
      </c>
      <c r="R900" s="15"/>
      <c r="S900" s="19"/>
      <c r="T900" s="15"/>
      <c r="U900" s="17"/>
      <c r="V900" s="15"/>
      <c r="W900" s="15"/>
      <c r="X900" s="15"/>
      <c r="Y900" s="15"/>
      <c r="AB900" s="20"/>
      <c r="AC900" s="15"/>
      <c r="AD900" s="15"/>
      <c r="AE900" s="15"/>
      <c r="AF900" s="15"/>
      <c r="AG900" s="22">
        <f t="shared" ca="1" si="134"/>
        <v>0.12903225806451613</v>
      </c>
      <c r="AH900" s="15" t="str">
        <f t="shared" si="136"/>
        <v/>
      </c>
      <c r="AI900" s="22" t="e">
        <f>VLOOKUP(A900,'[1]Deals (investment)'!$B$2:$Z$1497,1,FALSE)</f>
        <v>#N/A</v>
      </c>
      <c r="AJ900" s="22" t="e">
        <f>VLOOKUP(A900,'[1]Deals (investment)'!$B$2:$Z$870,15,FALSE)</f>
        <v>#N/A</v>
      </c>
      <c r="AK900" s="17" t="e">
        <f>VLOOKUP(A900,'[1]Deals (Exits)'!B:B,1,FALSE)</f>
        <v>#N/A</v>
      </c>
      <c r="AL900" s="23" t="e">
        <f>VLOOKUP(G900,[1]Lookups!$V$3:$Y$197,4,FALSE)</f>
        <v>#N/A</v>
      </c>
      <c r="AM900" s="17" t="e">
        <f>VLOOKUP(X900,[1]Lookups!$B$3:$C$200,2,FALSE)</f>
        <v>#N/A</v>
      </c>
      <c r="AN900" s="17" t="e">
        <f>VLOOKUP(R900,[1]Lookups!$H$3:$I$69,2,FALSE)</f>
        <v>#N/A</v>
      </c>
      <c r="AO900" s="17" t="e">
        <f>VLOOKUP(T900,[1]Lookups!$H$3:$I$69,2,FALSE)</f>
        <v>#N/A</v>
      </c>
      <c r="AP900" s="17" t="e">
        <f>VLOOKUP(AN900,[1]Lookups!$N$3:$O$11,2,FALSE)</f>
        <v>#N/A</v>
      </c>
      <c r="AQ900" s="18" t="e">
        <f>COUNTIFS('[1]Deals (investment)'!$B:$B,$A900)</f>
        <v>#VALUE!</v>
      </c>
      <c r="AR900" s="18" t="e">
        <f>COUNTIFS('[1]Deals (investment)'!$B:$B,$A900,'[1]Deals (investment)'!$T:$T,$AW$1)+COUNTIFS('[1]Deals (investment)'!$B:$B,$A900,'[1]Deals (investment)'!$T:$T,$AX$1)+COUNTIFS('[1]Deals (investment)'!$B:$B,$A900,'[1]Deals (investment)'!$T:$T,$AY$1)</f>
        <v>#VALUE!</v>
      </c>
      <c r="AS900" s="17" t="e">
        <f>SUMIFS('[1]Deals (investment)'!$C:$C,'[1]Deals (investment)'!$B:$B,$A900)</f>
        <v>#VALUE!</v>
      </c>
      <c r="AT900" s="17" t="e">
        <f t="shared" si="106"/>
        <v>#VALUE!</v>
      </c>
      <c r="AU900" s="18" t="e">
        <f>COUNTIF('[1]Deals (Exits)'!$B:$B,A900)</f>
        <v>#VALUE!</v>
      </c>
      <c r="AV900" s="17" t="e">
        <f>SUMIFS('[1]Deals (investment)'!$C:$C,'[1]Deals (investment)'!$B:$B,$A900,'[1]Deals (investment)'!$T:$T,AV$1)</f>
        <v>#VALUE!</v>
      </c>
      <c r="AW900" s="17" t="e">
        <f>SUMIFS('[1]Deals (investment)'!$C:$C,'[1]Deals (investment)'!$B:$B,$A900,'[1]Deals (investment)'!$T:$T,AW$1)</f>
        <v>#VALUE!</v>
      </c>
      <c r="AX900" s="17" t="e">
        <f>SUMIFS('[1]Deals (investment)'!$C:$C,'[1]Deals (investment)'!$B:$B,$A900,'[1]Deals (investment)'!$T:$T,AX$1)</f>
        <v>#VALUE!</v>
      </c>
      <c r="AY900" s="17" t="e">
        <f>SUMIFS('[1]Deals (investment)'!$C:$C,'[1]Deals (investment)'!$B:$B,$A900,'[1]Deals (investment)'!$T:$T,AY$1)</f>
        <v>#VALUE!</v>
      </c>
      <c r="AZ900" s="17" t="e">
        <f>SUMIFS('[1]Deals (investment)'!$C:$C,'[1]Deals (investment)'!$B:$B,$A900,'[1]Deals (investment)'!$T:$T,AZ$1)</f>
        <v>#VALUE!</v>
      </c>
      <c r="BA900" s="17" t="e">
        <f>SUMIFS('[1]Deals (investment)'!$C:$C,'[1]Deals (investment)'!$B:$B,$A900,'[1]Deals (investment)'!$T:$T,BA$1)</f>
        <v>#VALUE!</v>
      </c>
      <c r="BB900" s="17" t="e">
        <f>SUMIFS('[1]Deals (investment)'!$C:$C,'[1]Deals (investment)'!$B:$B,$A900,'[1]Deals (investment)'!$T:$T,BB$1)</f>
        <v>#VALUE!</v>
      </c>
      <c r="BC900" s="17" t="e">
        <f>SUMIFS('[1]Deals (Exits)'!$C:$C,'[1]Deals (Exits)'!$B:$B,$A900)</f>
        <v>#VALUE!</v>
      </c>
      <c r="BD900" s="17" t="e">
        <f>SUMIFS('[1]Deals (investment)'!$C:$C,'[1]Deals (investment)'!$B:$B,$A900,'[1]Deals (investment)'!$V:$V,BD$1)</f>
        <v>#VALUE!</v>
      </c>
      <c r="BE900" s="17" t="e">
        <f>SUMIFS('[1]Deals (investment)'!$C:$C,'[1]Deals (investment)'!$B:$B,$A900,'[1]Deals (investment)'!$V:$V,BE$1)</f>
        <v>#VALUE!</v>
      </c>
      <c r="BF900" s="17" t="e">
        <f>SUMIFS('[1]Deals (investment)'!$C:$C,'[1]Deals (investment)'!$B:$B,$A900,'[1]Deals (investment)'!$V:$V,BF$1)</f>
        <v>#VALUE!</v>
      </c>
      <c r="BG900" s="17" t="e">
        <f>SUMIFS('[1]Deals (investment)'!$C:$C,'[1]Deals (investment)'!$B:$B,$A900,'[1]Deals (investment)'!$V:$V,BG$1)</f>
        <v>#VALUE!</v>
      </c>
      <c r="BH900" s="17" t="e">
        <f>SUMIFS('[1]Deals (investment)'!$C:$C,'[1]Deals (investment)'!$B:$B,$A900,'[1]Deals (investment)'!$V:$V,BH$1)</f>
        <v>#VALUE!</v>
      </c>
      <c r="BI900" s="17" t="e">
        <f>SUMIFS('[1]Deals (investment)'!$C:$C,'[1]Deals (investment)'!$B:$B,$A900,'[1]Deals (investment)'!$V:$V,BI$1)</f>
        <v>#VALUE!</v>
      </c>
      <c r="BJ900" s="17" t="e">
        <f>SUMIFS('[1]Deals (investment)'!$C:$C,'[1]Deals (investment)'!$B:$B,$A900,'[1]Deals (investment)'!$V:$V,BJ$1)</f>
        <v>#VALUE!</v>
      </c>
      <c r="BK900" s="17" t="e">
        <f>SUMIFS('[1]Deals (investment)'!$C:$C,'[1]Deals (investment)'!$B:$B,$A900,'[1]Deals (investment)'!$V:$V,BK$1)</f>
        <v>#VALUE!</v>
      </c>
      <c r="BL900" s="17" t="e">
        <f>SUMIFS('[1]Deals (investment)'!$C:$C,'[1]Deals (investment)'!$B:$B,$A900,'[1]Deals (investment)'!$V:$V,BL$1)</f>
        <v>#VALUE!</v>
      </c>
      <c r="BM900" s="17" t="e">
        <f>SUMIFS('[1]Deals (investment)'!$C:$C,'[1]Deals (investment)'!$B:$B,$A900,'[1]Deals (investment)'!$V:$V,BM$1)</f>
        <v>#VALUE!</v>
      </c>
      <c r="BN900" s="15"/>
      <c r="BO900" s="15"/>
      <c r="BP900" s="22"/>
      <c r="BQ900" s="15"/>
      <c r="BR900" s="15"/>
      <c r="BS900" s="15"/>
      <c r="BT900" s="15"/>
      <c r="BU900" s="15"/>
      <c r="BV900" s="15"/>
      <c r="BW900" s="15"/>
      <c r="BX900" s="15"/>
      <c r="BY900" s="15"/>
      <c r="BZ900" s="15"/>
      <c r="CA900" s="15"/>
      <c r="CB900" s="15"/>
      <c r="CC900" s="15"/>
      <c r="CD900" s="15" t="str">
        <f t="shared" si="135"/>
        <v>EseneActive</v>
      </c>
      <c r="CE900" s="15"/>
      <c r="CF900" s="15"/>
      <c r="CG900" s="15"/>
      <c r="CH900" s="15"/>
      <c r="CI900" s="15"/>
      <c r="CJ900" s="15"/>
    </row>
    <row r="901" spans="1:118" ht="12.75">
      <c r="A901" s="15" t="s">
        <v>6318</v>
      </c>
      <c r="B901" s="25" t="s">
        <v>6319</v>
      </c>
      <c r="C901" s="15" t="s">
        <v>58</v>
      </c>
      <c r="D901" s="16">
        <v>2016</v>
      </c>
      <c r="E901" s="15" t="s">
        <v>1472</v>
      </c>
      <c r="F901" s="15" t="s">
        <v>110</v>
      </c>
      <c r="G901" s="15" t="s">
        <v>91</v>
      </c>
      <c r="H901" s="15"/>
      <c r="I901" s="15" t="s">
        <v>91</v>
      </c>
      <c r="J901" s="15"/>
      <c r="K901" s="17" t="e">
        <f t="shared" si="105"/>
        <v>#VALUE!</v>
      </c>
      <c r="L901" s="15"/>
      <c r="M901" s="18" t="e">
        <f t="shared" si="132"/>
        <v>#VALUE!</v>
      </c>
      <c r="N901" s="15"/>
      <c r="O901" s="15"/>
      <c r="P901" s="15"/>
      <c r="Q901" s="15"/>
      <c r="R901" s="15"/>
      <c r="S901" s="19"/>
      <c r="T901" s="15"/>
      <c r="U901" s="17"/>
      <c r="V901" s="15" t="s">
        <v>6320</v>
      </c>
      <c r="W901" s="15">
        <v>0</v>
      </c>
      <c r="X901" s="15" t="s">
        <v>294</v>
      </c>
      <c r="Y901" s="15" t="s">
        <v>6321</v>
      </c>
      <c r="AB901" s="20" t="s">
        <v>286</v>
      </c>
      <c r="AC901" s="21" t="s">
        <v>6322</v>
      </c>
      <c r="AD901" s="21" t="s">
        <v>6323</v>
      </c>
      <c r="AE901" s="21" t="s">
        <v>6324</v>
      </c>
      <c r="AF901" s="21" t="s">
        <v>6325</v>
      </c>
      <c r="AG901" s="22">
        <f t="shared" si="134"/>
        <v>0.58064516129032262</v>
      </c>
      <c r="AH901" s="15" t="str">
        <f t="shared" si="136"/>
        <v/>
      </c>
      <c r="AI901" s="22" t="e">
        <f>VLOOKUP(A901,'[1]Deals (investment)'!$B$2:$Z$1497,1,FALSE)</f>
        <v>#N/A</v>
      </c>
      <c r="AJ901" s="22" t="e">
        <f>VLOOKUP(A901,'[1]Deals (investment)'!$B$2:$Z$870,15,FALSE)</f>
        <v>#N/A</v>
      </c>
      <c r="AK901" s="17" t="e">
        <f>VLOOKUP(A901,'[1]Deals (Exits)'!B:B,1,FALSE)</f>
        <v>#N/A</v>
      </c>
      <c r="AL901" s="23">
        <f>VLOOKUP(G901,[1]Lookups!$V$3:$Y$197,4,FALSE)</f>
        <v>0</v>
      </c>
      <c r="AM901" s="17" t="str">
        <f>VLOOKUP(X901,[1]Lookups!$B$3:$C$200,2,FALSE)</f>
        <v>Health &amp; Pharmaceuticals</v>
      </c>
      <c r="AN901" s="17" t="e">
        <f>VLOOKUP(R901,[1]Lookups!$H$3:$I$69,2,FALSE)</f>
        <v>#N/A</v>
      </c>
      <c r="AO901" s="17" t="e">
        <f>VLOOKUP(T901,[1]Lookups!$H$3:$I$69,2,FALSE)</f>
        <v>#N/A</v>
      </c>
      <c r="AP901" s="17" t="e">
        <f>VLOOKUP(AN901,[1]Lookups!$N$3:$O$11,2,FALSE)</f>
        <v>#N/A</v>
      </c>
      <c r="AQ901" s="18" t="e">
        <f>COUNTIFS('[1]Deals (investment)'!$B:$B,$A901)</f>
        <v>#VALUE!</v>
      </c>
      <c r="AR901" s="18" t="e">
        <f>COUNTIFS('[1]Deals (investment)'!$B:$B,$A901,'[1]Deals (investment)'!$T:$T,$AW$1)+COUNTIFS('[1]Deals (investment)'!$B:$B,$A901,'[1]Deals (investment)'!$T:$T,$AX$1)+COUNTIFS('[1]Deals (investment)'!$B:$B,$A901,'[1]Deals (investment)'!$T:$T,$AY$1)</f>
        <v>#VALUE!</v>
      </c>
      <c r="AS901" s="17" t="e">
        <f>SUMIFS('[1]Deals (investment)'!$C:$C,'[1]Deals (investment)'!$B:$B,$A901)</f>
        <v>#VALUE!</v>
      </c>
      <c r="AT901" s="17" t="e">
        <f t="shared" si="106"/>
        <v>#VALUE!</v>
      </c>
      <c r="AU901" s="18" t="e">
        <f>COUNTIF('[1]Deals (Exits)'!$B:$B,A901)</f>
        <v>#VALUE!</v>
      </c>
      <c r="AV901" s="17" t="e">
        <f>SUMIFS('[1]Deals (investment)'!$C:$C,'[1]Deals (investment)'!$B:$B,$A901,'[1]Deals (investment)'!$T:$T,AV$1)</f>
        <v>#VALUE!</v>
      </c>
      <c r="AW901" s="17" t="e">
        <f>SUMIFS('[1]Deals (investment)'!$C:$C,'[1]Deals (investment)'!$B:$B,$A901,'[1]Deals (investment)'!$T:$T,AW$1)</f>
        <v>#VALUE!</v>
      </c>
      <c r="AX901" s="17" t="e">
        <f>SUMIFS('[1]Deals (investment)'!$C:$C,'[1]Deals (investment)'!$B:$B,$A901,'[1]Deals (investment)'!$T:$T,AX$1)</f>
        <v>#VALUE!</v>
      </c>
      <c r="AY901" s="17" t="e">
        <f>SUMIFS('[1]Deals (investment)'!$C:$C,'[1]Deals (investment)'!$B:$B,$A901,'[1]Deals (investment)'!$T:$T,AY$1)</f>
        <v>#VALUE!</v>
      </c>
      <c r="AZ901" s="17" t="e">
        <f>SUMIFS('[1]Deals (investment)'!$C:$C,'[1]Deals (investment)'!$B:$B,$A901,'[1]Deals (investment)'!$T:$T,AZ$1)</f>
        <v>#VALUE!</v>
      </c>
      <c r="BA901" s="17" t="e">
        <f>SUMIFS('[1]Deals (investment)'!$C:$C,'[1]Deals (investment)'!$B:$B,$A901,'[1]Deals (investment)'!$T:$T,BA$1)</f>
        <v>#VALUE!</v>
      </c>
      <c r="BB901" s="17" t="e">
        <f>SUMIFS('[1]Deals (investment)'!$C:$C,'[1]Deals (investment)'!$B:$B,$A901,'[1]Deals (investment)'!$T:$T,BB$1)</f>
        <v>#VALUE!</v>
      </c>
      <c r="BC901" s="17" t="e">
        <f>SUMIFS('[1]Deals (Exits)'!$C:$C,'[1]Deals (Exits)'!$B:$B,$A901)</f>
        <v>#VALUE!</v>
      </c>
      <c r="BD901" s="17" t="e">
        <f>SUMIFS('[1]Deals (investment)'!$C:$C,'[1]Deals (investment)'!$B:$B,$A901,'[1]Deals (investment)'!$V:$V,BD$1)</f>
        <v>#VALUE!</v>
      </c>
      <c r="BE901" s="17" t="e">
        <f>SUMIFS('[1]Deals (investment)'!$C:$C,'[1]Deals (investment)'!$B:$B,$A901,'[1]Deals (investment)'!$V:$V,BE$1)</f>
        <v>#VALUE!</v>
      </c>
      <c r="BF901" s="17" t="e">
        <f>SUMIFS('[1]Deals (investment)'!$C:$C,'[1]Deals (investment)'!$B:$B,$A901,'[1]Deals (investment)'!$V:$V,BF$1)</f>
        <v>#VALUE!</v>
      </c>
      <c r="BG901" s="17" t="e">
        <f>SUMIFS('[1]Deals (investment)'!$C:$C,'[1]Deals (investment)'!$B:$B,$A901,'[1]Deals (investment)'!$V:$V,BG$1)</f>
        <v>#VALUE!</v>
      </c>
      <c r="BH901" s="17" t="e">
        <f>SUMIFS('[1]Deals (investment)'!$C:$C,'[1]Deals (investment)'!$B:$B,$A901,'[1]Deals (investment)'!$V:$V,BH$1)</f>
        <v>#VALUE!</v>
      </c>
      <c r="BI901" s="17" t="e">
        <f>SUMIFS('[1]Deals (investment)'!$C:$C,'[1]Deals (investment)'!$B:$B,$A901,'[1]Deals (investment)'!$V:$V,BI$1)</f>
        <v>#VALUE!</v>
      </c>
      <c r="BJ901" s="17" t="e">
        <f>SUMIFS('[1]Deals (investment)'!$C:$C,'[1]Deals (investment)'!$B:$B,$A901,'[1]Deals (investment)'!$V:$V,BJ$1)</f>
        <v>#VALUE!</v>
      </c>
      <c r="BK901" s="17" t="e">
        <f>SUMIFS('[1]Deals (investment)'!$C:$C,'[1]Deals (investment)'!$B:$B,$A901,'[1]Deals (investment)'!$V:$V,BK$1)</f>
        <v>#VALUE!</v>
      </c>
      <c r="BL901" s="17" t="e">
        <f>SUMIFS('[1]Deals (investment)'!$C:$C,'[1]Deals (investment)'!$B:$B,$A901,'[1]Deals (investment)'!$V:$V,BL$1)</f>
        <v>#VALUE!</v>
      </c>
      <c r="BM901" s="17" t="e">
        <f>SUMIFS('[1]Deals (investment)'!$C:$C,'[1]Deals (investment)'!$B:$B,$A901,'[1]Deals (investment)'!$V:$V,BM$1)</f>
        <v>#VALUE!</v>
      </c>
      <c r="BN901" s="15"/>
      <c r="BO901" s="15"/>
      <c r="BP901" s="22"/>
      <c r="BQ901" s="15"/>
      <c r="BR901" s="15"/>
      <c r="BS901" s="15"/>
      <c r="BT901" s="15"/>
      <c r="BU901" s="15"/>
      <c r="BV901" s="15"/>
      <c r="BW901" s="15"/>
      <c r="BX901" s="15"/>
      <c r="BY901" s="15"/>
      <c r="BZ901" s="15"/>
      <c r="CA901" s="15"/>
      <c r="CB901" s="15"/>
      <c r="CC901" s="15"/>
      <c r="CD901" s="15" t="str">
        <f t="shared" si="135"/>
        <v>EMGuidanceEMGuidance provides instant access to locally relevant medicines information &amp; guidelines for medical professionals.Active</v>
      </c>
      <c r="CE901" s="15"/>
      <c r="CF901" s="15"/>
      <c r="CG901" s="15"/>
      <c r="CH901" s="15"/>
      <c r="CI901" s="15"/>
      <c r="CJ901" s="15"/>
    </row>
    <row r="902" spans="1:118" ht="25.5">
      <c r="A902" s="15" t="s">
        <v>6326</v>
      </c>
      <c r="B902" s="28" t="s">
        <v>6327</v>
      </c>
      <c r="C902" s="15" t="s">
        <v>46</v>
      </c>
      <c r="D902" s="16">
        <v>2016</v>
      </c>
      <c r="E902" s="26" t="s">
        <v>1472</v>
      </c>
      <c r="F902" s="26"/>
      <c r="G902" s="26" t="s">
        <v>91</v>
      </c>
      <c r="H902" s="26"/>
      <c r="I902" s="15" t="s">
        <v>91</v>
      </c>
      <c r="J902" s="26"/>
      <c r="K902" s="17" t="e">
        <f t="shared" si="105"/>
        <v>#VALUE!</v>
      </c>
      <c r="L902" s="15"/>
      <c r="M902" s="18" t="e">
        <f t="shared" si="132"/>
        <v>#VALUE!</v>
      </c>
      <c r="N902" s="15"/>
      <c r="O902" s="15"/>
      <c r="P902" s="15"/>
      <c r="Q902" s="15"/>
      <c r="R902" s="15"/>
      <c r="S902" s="19"/>
      <c r="T902" s="15"/>
      <c r="U902" s="17"/>
      <c r="V902" s="15" t="s">
        <v>6328</v>
      </c>
      <c r="W902" s="15">
        <v>1</v>
      </c>
      <c r="X902" s="15" t="s">
        <v>134</v>
      </c>
      <c r="Y902" s="15" t="s">
        <v>6329</v>
      </c>
      <c r="Z902" s="15"/>
      <c r="AA902" s="15"/>
      <c r="AB902" s="20" t="s">
        <v>286</v>
      </c>
      <c r="AC902" s="21" t="s">
        <v>6330</v>
      </c>
      <c r="AD902" s="21" t="s">
        <v>6331</v>
      </c>
      <c r="AE902" s="21" t="s">
        <v>6332</v>
      </c>
      <c r="AF902" s="21" t="s">
        <v>6333</v>
      </c>
      <c r="AG902" s="22">
        <f t="shared" si="134"/>
        <v>0.54838709677419351</v>
      </c>
      <c r="AH902" s="15" t="str">
        <f t="shared" si="136"/>
        <v/>
      </c>
      <c r="AI902" s="22" t="e">
        <f>VLOOKUP(A902,'[1]Deals (investment)'!$B$2:$Z$1497,1,FALSE)</f>
        <v>#N/A</v>
      </c>
      <c r="AJ902" s="22" t="e">
        <f>VLOOKUP(A902,'[1]Deals (investment)'!$B$2:$Z$870,15,FALSE)</f>
        <v>#N/A</v>
      </c>
      <c r="AK902" s="17" t="e">
        <f>VLOOKUP(A902,'[1]Deals (Exits)'!B:B,1,FALSE)</f>
        <v>#N/A</v>
      </c>
      <c r="AL902" s="23">
        <f>VLOOKUP(G902,[1]Lookups!$V$3:$Y$197,4,FALSE)</f>
        <v>0</v>
      </c>
      <c r="AM902" s="17" t="str">
        <f>VLOOKUP(X902,[1]Lookups!$B$3:$C$200,2,FALSE)</f>
        <v>Transport &amp; Logistics</v>
      </c>
      <c r="AN902" s="17" t="e">
        <f>VLOOKUP(R902,[1]Lookups!$H$3:$I$69,2,FALSE)</f>
        <v>#N/A</v>
      </c>
      <c r="AO902" s="17" t="e">
        <f>VLOOKUP(T902,[1]Lookups!$H$3:$I$69,2,FALSE)</f>
        <v>#N/A</v>
      </c>
      <c r="AP902" s="17" t="e">
        <f>VLOOKUP(AN902,[1]Lookups!$N$3:$O$11,2,FALSE)</f>
        <v>#N/A</v>
      </c>
      <c r="AQ902" s="18" t="e">
        <f>COUNTIFS('[1]Deals (investment)'!$B:$B,$A902)</f>
        <v>#VALUE!</v>
      </c>
      <c r="AR902" s="18" t="e">
        <f>COUNTIFS('[1]Deals (investment)'!$B:$B,$A902,'[1]Deals (investment)'!$T:$T,$AW$1)+COUNTIFS('[1]Deals (investment)'!$B:$B,$A902,'[1]Deals (investment)'!$T:$T,$AX$1)+COUNTIFS('[1]Deals (investment)'!$B:$B,$A902,'[1]Deals (investment)'!$T:$T,$AY$1)</f>
        <v>#VALUE!</v>
      </c>
      <c r="AS902" s="17" t="e">
        <f>SUMIFS('[1]Deals (investment)'!$C:$C,'[1]Deals (investment)'!$B:$B,$A902)</f>
        <v>#VALUE!</v>
      </c>
      <c r="AT902" s="17" t="e">
        <f t="shared" si="106"/>
        <v>#VALUE!</v>
      </c>
      <c r="AU902" s="18" t="e">
        <f>COUNTIF('[1]Deals (Exits)'!$B:$B,A902)</f>
        <v>#VALUE!</v>
      </c>
      <c r="AV902" s="17" t="e">
        <f>SUMIFS('[1]Deals (investment)'!$C:$C,'[1]Deals (investment)'!$B:$B,$A902,'[1]Deals (investment)'!$T:$T,AV$1)</f>
        <v>#VALUE!</v>
      </c>
      <c r="AW902" s="17" t="e">
        <f>SUMIFS('[1]Deals (investment)'!$C:$C,'[1]Deals (investment)'!$B:$B,$A902,'[1]Deals (investment)'!$T:$T,AW$1)</f>
        <v>#VALUE!</v>
      </c>
      <c r="AX902" s="17" t="e">
        <f>SUMIFS('[1]Deals (investment)'!$C:$C,'[1]Deals (investment)'!$B:$B,$A902,'[1]Deals (investment)'!$T:$T,AX$1)</f>
        <v>#VALUE!</v>
      </c>
      <c r="AY902" s="17" t="e">
        <f>SUMIFS('[1]Deals (investment)'!$C:$C,'[1]Deals (investment)'!$B:$B,$A902,'[1]Deals (investment)'!$T:$T,AY$1)</f>
        <v>#VALUE!</v>
      </c>
      <c r="AZ902" s="17" t="e">
        <f>SUMIFS('[1]Deals (investment)'!$C:$C,'[1]Deals (investment)'!$B:$B,$A902,'[1]Deals (investment)'!$T:$T,AZ$1)</f>
        <v>#VALUE!</v>
      </c>
      <c r="BA902" s="17" t="e">
        <f>SUMIFS('[1]Deals (investment)'!$C:$C,'[1]Deals (investment)'!$B:$B,$A902,'[1]Deals (investment)'!$T:$T,BA$1)</f>
        <v>#VALUE!</v>
      </c>
      <c r="BB902" s="17" t="e">
        <f>SUMIFS('[1]Deals (investment)'!$C:$C,'[1]Deals (investment)'!$B:$B,$A902,'[1]Deals (investment)'!$T:$T,BB$1)</f>
        <v>#VALUE!</v>
      </c>
      <c r="BC902" s="17" t="e">
        <f>SUMIFS('[1]Deals (Exits)'!$C:$C,'[1]Deals (Exits)'!$B:$B,$A902)</f>
        <v>#VALUE!</v>
      </c>
      <c r="BD902" s="17" t="e">
        <f>SUMIFS('[1]Deals (investment)'!$C:$C,'[1]Deals (investment)'!$B:$B,$A902,'[1]Deals (investment)'!$V:$V,BD$1)</f>
        <v>#VALUE!</v>
      </c>
      <c r="BE902" s="17" t="e">
        <f>SUMIFS('[1]Deals (investment)'!$C:$C,'[1]Deals (investment)'!$B:$B,$A902,'[1]Deals (investment)'!$V:$V,BE$1)</f>
        <v>#VALUE!</v>
      </c>
      <c r="BF902" s="17" t="e">
        <f>SUMIFS('[1]Deals (investment)'!$C:$C,'[1]Deals (investment)'!$B:$B,$A902,'[1]Deals (investment)'!$V:$V,BF$1)</f>
        <v>#VALUE!</v>
      </c>
      <c r="BG902" s="17" t="e">
        <f>SUMIFS('[1]Deals (investment)'!$C:$C,'[1]Deals (investment)'!$B:$B,$A902,'[1]Deals (investment)'!$V:$V,BG$1)</f>
        <v>#VALUE!</v>
      </c>
      <c r="BH902" s="17" t="e">
        <f>SUMIFS('[1]Deals (investment)'!$C:$C,'[1]Deals (investment)'!$B:$B,$A902,'[1]Deals (investment)'!$V:$V,BH$1)</f>
        <v>#VALUE!</v>
      </c>
      <c r="BI902" s="17" t="e">
        <f>SUMIFS('[1]Deals (investment)'!$C:$C,'[1]Deals (investment)'!$B:$B,$A902,'[1]Deals (investment)'!$V:$V,BI$1)</f>
        <v>#VALUE!</v>
      </c>
      <c r="BJ902" s="17" t="e">
        <f>SUMIFS('[1]Deals (investment)'!$C:$C,'[1]Deals (investment)'!$B:$B,$A902,'[1]Deals (investment)'!$V:$V,BJ$1)</f>
        <v>#VALUE!</v>
      </c>
      <c r="BK902" s="17" t="e">
        <f>SUMIFS('[1]Deals (investment)'!$C:$C,'[1]Deals (investment)'!$B:$B,$A902,'[1]Deals (investment)'!$V:$V,BK$1)</f>
        <v>#VALUE!</v>
      </c>
      <c r="BL902" s="17" t="e">
        <f>SUMIFS('[1]Deals (investment)'!$C:$C,'[1]Deals (investment)'!$B:$B,$A902,'[1]Deals (investment)'!$V:$V,BL$1)</f>
        <v>#VALUE!</v>
      </c>
      <c r="BM902" s="17" t="e">
        <f>SUMIFS('[1]Deals (investment)'!$C:$C,'[1]Deals (investment)'!$B:$B,$A902,'[1]Deals (investment)'!$V:$V,BM$1)</f>
        <v>#VALUE!</v>
      </c>
      <c r="BN902" s="15"/>
      <c r="BO902" s="15"/>
      <c r="BP902" s="22"/>
      <c r="BQ902" s="15"/>
      <c r="BR902" s="15"/>
      <c r="BS902" s="15"/>
      <c r="BT902" s="15"/>
      <c r="BU902" s="15"/>
      <c r="BV902" s="15"/>
      <c r="BW902" s="15"/>
      <c r="BX902" s="15"/>
      <c r="BY902" s="15"/>
      <c r="BZ902" s="15"/>
      <c r="CA902" s="15"/>
      <c r="CB902" s="15"/>
      <c r="CC902" s="15"/>
      <c r="CD902" s="15" t="str">
        <f t="shared" si="135"/>
        <v>EmptyTripsEmptyTrips powers an intermodal AI enabled freight marketplace which instantly matches carriers &amp; shippers to book, auction, manage &amp; insure freight instantly.Acquired</v>
      </c>
      <c r="CE902" s="15"/>
      <c r="CF902" s="15"/>
      <c r="CG902" s="15"/>
      <c r="CH902" s="15"/>
      <c r="CI902" s="15"/>
      <c r="CJ902" s="15"/>
    </row>
    <row r="903" spans="1:118" ht="12.75">
      <c r="A903" s="15" t="s">
        <v>6334</v>
      </c>
      <c r="B903" s="15" t="s">
        <v>6335</v>
      </c>
      <c r="C903" s="15" t="s">
        <v>58</v>
      </c>
      <c r="D903" s="16">
        <v>2003</v>
      </c>
      <c r="E903" s="15" t="s">
        <v>59</v>
      </c>
      <c r="F903" s="15"/>
      <c r="G903" s="15"/>
      <c r="H903" s="15"/>
      <c r="I903" s="15"/>
      <c r="J903" s="15"/>
      <c r="K903" s="17" t="e">
        <f t="shared" si="105"/>
        <v>#VALUE!</v>
      </c>
      <c r="L903" s="15"/>
      <c r="M903" s="18" t="e">
        <f t="shared" si="132"/>
        <v>#VALUE!</v>
      </c>
      <c r="N903" s="15"/>
      <c r="O903" s="15"/>
      <c r="P903" s="15"/>
      <c r="Q903" s="15"/>
      <c r="R903" s="15"/>
      <c r="S903" s="19"/>
      <c r="T903" s="15"/>
      <c r="U903" s="17"/>
      <c r="V903" s="15" t="s">
        <v>6336</v>
      </c>
      <c r="W903" s="15"/>
      <c r="X903" s="15" t="s">
        <v>158</v>
      </c>
      <c r="Y903" s="15" t="s">
        <v>3320</v>
      </c>
      <c r="AB903" s="20"/>
      <c r="AC903" s="21" t="s">
        <v>6337</v>
      </c>
      <c r="AD903" s="15"/>
      <c r="AE903" s="21" t="s">
        <v>6338</v>
      </c>
      <c r="AF903" s="21" t="s">
        <v>6339</v>
      </c>
      <c r="AG903" s="22">
        <f t="shared" si="134"/>
        <v>0.38709677419354838</v>
      </c>
      <c r="AH903" s="15" t="str">
        <f t="shared" si="136"/>
        <v/>
      </c>
      <c r="AI903" s="22" t="e">
        <f>VLOOKUP(A903,'[1]Deals (investment)'!$B$2:$Z$1497,1,FALSE)</f>
        <v>#N/A</v>
      </c>
      <c r="AJ903" s="22" t="e">
        <f>VLOOKUP(A903,'[1]Deals (investment)'!$B$2:$Z$870,15,FALSE)</f>
        <v>#N/A</v>
      </c>
      <c r="AK903" s="17" t="e">
        <f>VLOOKUP(A903,'[1]Deals (Exits)'!B:B,1,FALSE)</f>
        <v>#N/A</v>
      </c>
      <c r="AL903" s="23" t="e">
        <f>VLOOKUP(G903,[1]Lookups!$V$3:$Y$197,4,FALSE)</f>
        <v>#N/A</v>
      </c>
      <c r="AM903" s="17" t="str">
        <f>VLOOKUP(X903,[1]Lookups!$B$3:$C$200,2,FALSE)</f>
        <v>Financial Services</v>
      </c>
      <c r="AN903" s="17" t="e">
        <f>VLOOKUP(R903,[1]Lookups!$H$3:$I$69,2,FALSE)</f>
        <v>#N/A</v>
      </c>
      <c r="AO903" s="17" t="e">
        <f>VLOOKUP(T903,[1]Lookups!$H$3:$I$69,2,FALSE)</f>
        <v>#N/A</v>
      </c>
      <c r="AP903" s="17" t="e">
        <f>VLOOKUP(AN903,[1]Lookups!$N$3:$O$11,2,FALSE)</f>
        <v>#N/A</v>
      </c>
      <c r="AQ903" s="18" t="e">
        <f>COUNTIFS('[1]Deals (investment)'!$B:$B,$A903)</f>
        <v>#VALUE!</v>
      </c>
      <c r="AR903" s="18" t="e">
        <f>COUNTIFS('[1]Deals (investment)'!$B:$B,$A903,'[1]Deals (investment)'!$T:$T,$AW$1)+COUNTIFS('[1]Deals (investment)'!$B:$B,$A903,'[1]Deals (investment)'!$T:$T,$AX$1)+COUNTIFS('[1]Deals (investment)'!$B:$B,$A903,'[1]Deals (investment)'!$T:$T,$AY$1)</f>
        <v>#VALUE!</v>
      </c>
      <c r="AS903" s="17" t="e">
        <f>SUMIFS('[1]Deals (investment)'!$C:$C,'[1]Deals (investment)'!$B:$B,$A903)</f>
        <v>#VALUE!</v>
      </c>
      <c r="AT903" s="17" t="e">
        <f t="shared" si="106"/>
        <v>#VALUE!</v>
      </c>
      <c r="AU903" s="18" t="e">
        <f>COUNTIF('[1]Deals (Exits)'!$B:$B,A903)</f>
        <v>#VALUE!</v>
      </c>
      <c r="AV903" s="17" t="e">
        <f>SUMIFS('[1]Deals (investment)'!$C:$C,'[1]Deals (investment)'!$B:$B,$A903,'[1]Deals (investment)'!$T:$T,AV$1)</f>
        <v>#VALUE!</v>
      </c>
      <c r="AW903" s="17" t="e">
        <f>SUMIFS('[1]Deals (investment)'!$C:$C,'[1]Deals (investment)'!$B:$B,$A903,'[1]Deals (investment)'!$T:$T,AW$1)</f>
        <v>#VALUE!</v>
      </c>
      <c r="AX903" s="17" t="e">
        <f>SUMIFS('[1]Deals (investment)'!$C:$C,'[1]Deals (investment)'!$B:$B,$A903,'[1]Deals (investment)'!$T:$T,AX$1)</f>
        <v>#VALUE!</v>
      </c>
      <c r="AY903" s="17" t="e">
        <f>SUMIFS('[1]Deals (investment)'!$C:$C,'[1]Deals (investment)'!$B:$B,$A903,'[1]Deals (investment)'!$T:$T,AY$1)</f>
        <v>#VALUE!</v>
      </c>
      <c r="AZ903" s="17" t="e">
        <f>SUMIFS('[1]Deals (investment)'!$C:$C,'[1]Deals (investment)'!$B:$B,$A903,'[1]Deals (investment)'!$T:$T,AZ$1)</f>
        <v>#VALUE!</v>
      </c>
      <c r="BA903" s="17" t="e">
        <f>SUMIFS('[1]Deals (investment)'!$C:$C,'[1]Deals (investment)'!$B:$B,$A903,'[1]Deals (investment)'!$T:$T,BA$1)</f>
        <v>#VALUE!</v>
      </c>
      <c r="BB903" s="17" t="e">
        <f>SUMIFS('[1]Deals (investment)'!$C:$C,'[1]Deals (investment)'!$B:$B,$A903,'[1]Deals (investment)'!$T:$T,BB$1)</f>
        <v>#VALUE!</v>
      </c>
      <c r="BC903" s="17" t="e">
        <f>SUMIFS('[1]Deals (Exits)'!$C:$C,'[1]Deals (Exits)'!$B:$B,$A903)</f>
        <v>#VALUE!</v>
      </c>
      <c r="BD903" s="17" t="e">
        <f>SUMIFS('[1]Deals (investment)'!$C:$C,'[1]Deals (investment)'!$B:$B,$A903,'[1]Deals (investment)'!$V:$V,BD$1)</f>
        <v>#VALUE!</v>
      </c>
      <c r="BE903" s="17" t="e">
        <f>SUMIFS('[1]Deals (investment)'!$C:$C,'[1]Deals (investment)'!$B:$B,$A903,'[1]Deals (investment)'!$V:$V,BE$1)</f>
        <v>#VALUE!</v>
      </c>
      <c r="BF903" s="17" t="e">
        <f>SUMIFS('[1]Deals (investment)'!$C:$C,'[1]Deals (investment)'!$B:$B,$A903,'[1]Deals (investment)'!$V:$V,BF$1)</f>
        <v>#VALUE!</v>
      </c>
      <c r="BG903" s="17" t="e">
        <f>SUMIFS('[1]Deals (investment)'!$C:$C,'[1]Deals (investment)'!$B:$B,$A903,'[1]Deals (investment)'!$V:$V,BG$1)</f>
        <v>#VALUE!</v>
      </c>
      <c r="BH903" s="17" t="e">
        <f>SUMIFS('[1]Deals (investment)'!$C:$C,'[1]Deals (investment)'!$B:$B,$A903,'[1]Deals (investment)'!$V:$V,BH$1)</f>
        <v>#VALUE!</v>
      </c>
      <c r="BI903" s="17" t="e">
        <f>SUMIFS('[1]Deals (investment)'!$C:$C,'[1]Deals (investment)'!$B:$B,$A903,'[1]Deals (investment)'!$V:$V,BI$1)</f>
        <v>#VALUE!</v>
      </c>
      <c r="BJ903" s="17" t="e">
        <f>SUMIFS('[1]Deals (investment)'!$C:$C,'[1]Deals (investment)'!$B:$B,$A903,'[1]Deals (investment)'!$V:$V,BJ$1)</f>
        <v>#VALUE!</v>
      </c>
      <c r="BK903" s="17" t="e">
        <f>SUMIFS('[1]Deals (investment)'!$C:$C,'[1]Deals (investment)'!$B:$B,$A903,'[1]Deals (investment)'!$V:$V,BK$1)</f>
        <v>#VALUE!</v>
      </c>
      <c r="BL903" s="17" t="e">
        <f>SUMIFS('[1]Deals (investment)'!$C:$C,'[1]Deals (investment)'!$B:$B,$A903,'[1]Deals (investment)'!$V:$V,BL$1)</f>
        <v>#VALUE!</v>
      </c>
      <c r="BM903" s="17" t="e">
        <f>SUMIFS('[1]Deals (investment)'!$C:$C,'[1]Deals (investment)'!$B:$B,$A903,'[1]Deals (investment)'!$V:$V,BM$1)</f>
        <v>#VALUE!</v>
      </c>
      <c r="BN903" s="15"/>
      <c r="BO903" s="15"/>
      <c r="BP903" s="22"/>
      <c r="BQ903" s="15"/>
      <c r="BR903" s="15"/>
      <c r="BS903" s="15"/>
      <c r="BT903" s="15"/>
      <c r="BU903" s="15"/>
      <c r="BV903" s="15"/>
      <c r="BW903" s="15"/>
      <c r="BX903" s="15"/>
      <c r="BY903" s="15"/>
      <c r="BZ903" s="15"/>
      <c r="CA903" s="15"/>
      <c r="CB903" s="15"/>
      <c r="CC903" s="15"/>
      <c r="CD903" s="15" t="str">
        <f t="shared" si="135"/>
        <v>etranzactE-Tranzact is an e-payment solution providerActive</v>
      </c>
      <c r="CE903" s="15"/>
      <c r="CF903" s="15"/>
      <c r="CG903" s="15"/>
      <c r="CH903" s="15"/>
      <c r="CI903" s="15"/>
      <c r="CJ903" s="15"/>
    </row>
    <row r="904" spans="1:118" ht="12.75">
      <c r="A904" s="15" t="s">
        <v>6340</v>
      </c>
      <c r="B904" s="15" t="s">
        <v>6341</v>
      </c>
      <c r="C904" s="15" t="s">
        <v>58</v>
      </c>
      <c r="D904" s="16">
        <v>2018</v>
      </c>
      <c r="E904" s="15" t="s">
        <v>1086</v>
      </c>
      <c r="F904" s="15"/>
      <c r="G904" s="15" t="s">
        <v>891</v>
      </c>
      <c r="H904" s="15"/>
      <c r="I904" s="15" t="s">
        <v>891</v>
      </c>
      <c r="J904" s="15"/>
      <c r="K904" s="17" t="e">
        <f t="shared" si="105"/>
        <v>#VALUE!</v>
      </c>
      <c r="L904" s="15"/>
      <c r="M904" s="18" t="e">
        <f t="shared" si="132"/>
        <v>#VALUE!</v>
      </c>
      <c r="N904" s="15"/>
      <c r="O904" s="15"/>
      <c r="P904" s="15"/>
      <c r="Q904" s="15"/>
      <c r="R904" s="15" t="s">
        <v>636</v>
      </c>
      <c r="S904" s="19">
        <v>10000</v>
      </c>
      <c r="T904" s="15" t="s">
        <v>636</v>
      </c>
      <c r="U904" s="19">
        <v>10000</v>
      </c>
      <c r="V904" s="15" t="s">
        <v>6342</v>
      </c>
      <c r="W904" s="15"/>
      <c r="X904" s="15" t="s">
        <v>107</v>
      </c>
      <c r="Y904" s="15" t="s">
        <v>6343</v>
      </c>
      <c r="AB904" s="32">
        <v>43506</v>
      </c>
      <c r="AC904" s="21" t="s">
        <v>6344</v>
      </c>
      <c r="AD904" s="15"/>
      <c r="AE904" s="21" t="s">
        <v>6345</v>
      </c>
      <c r="AF904" s="21" t="s">
        <v>6346</v>
      </c>
      <c r="AG904" s="22">
        <f t="shared" si="134"/>
        <v>0.61290322580645162</v>
      </c>
      <c r="AH904" s="15" t="str">
        <f t="shared" si="136"/>
        <v/>
      </c>
      <c r="AI904" s="22" t="str">
        <f>VLOOKUP(A904,'[1]Deals (investment)'!$B$2:$Z$1497,1,FALSE)</f>
        <v>EnerGrow</v>
      </c>
      <c r="AJ904" s="22">
        <f>VLOOKUP(A904,'[1]Deals (investment)'!$B$2:$Z$870,15,FALSE)</f>
        <v>1</v>
      </c>
      <c r="AK904" s="17" t="e">
        <f>VLOOKUP(A904,'[1]Deals (Exits)'!B:B,1,FALSE)</f>
        <v>#N/A</v>
      </c>
      <c r="AL904" s="23">
        <f>VLOOKUP(G904,[1]Lookups!$V$3:$Y$197,4,FALSE)</f>
        <v>0</v>
      </c>
      <c r="AM904" s="17" t="str">
        <f>VLOOKUP(X904,[1]Lookups!$B$3:$C$200,2,FALSE)</f>
        <v>Energy &amp; Resources</v>
      </c>
      <c r="AN904" s="17" t="str">
        <f>VLOOKUP(R904,[1]Lookups!$H$3:$I$69,2,FALSE)</f>
        <v>1. Grant</v>
      </c>
      <c r="AO904" s="17" t="str">
        <f>VLOOKUP(T904,[1]Lookups!$H$3:$I$69,2,FALSE)</f>
        <v>1. Grant</v>
      </c>
      <c r="AP904" s="17" t="str">
        <f>VLOOKUP(AN904,[1]Lookups!$N$3:$O$11,2,FALSE)</f>
        <v>Early</v>
      </c>
      <c r="AQ904" s="18" t="e">
        <f>COUNTIFS('[1]Deals (investment)'!$B:$B,$A904)</f>
        <v>#VALUE!</v>
      </c>
      <c r="AR904" s="18" t="e">
        <f>COUNTIFS('[1]Deals (investment)'!$B:$B,$A904,'[1]Deals (investment)'!$T:$T,$AW$1)+COUNTIFS('[1]Deals (investment)'!$B:$B,$A904,'[1]Deals (investment)'!$T:$T,$AX$1)+COUNTIFS('[1]Deals (investment)'!$B:$B,$A904,'[1]Deals (investment)'!$T:$T,$AY$1)</f>
        <v>#VALUE!</v>
      </c>
      <c r="AS904" s="17" t="e">
        <f>SUMIFS('[1]Deals (investment)'!$C:$C,'[1]Deals (investment)'!$B:$B,$A904)</f>
        <v>#VALUE!</v>
      </c>
      <c r="AT904" s="17" t="e">
        <f t="shared" si="106"/>
        <v>#VALUE!</v>
      </c>
      <c r="AU904" s="18" t="e">
        <f>COUNTIF('[1]Deals (Exits)'!$B:$B,A904)</f>
        <v>#VALUE!</v>
      </c>
      <c r="AV904" s="17" t="e">
        <f>SUMIFS('[1]Deals (investment)'!$C:$C,'[1]Deals (investment)'!$B:$B,$A904,'[1]Deals (investment)'!$T:$T,AV$1)</f>
        <v>#VALUE!</v>
      </c>
      <c r="AW904" s="17" t="e">
        <f>SUMIFS('[1]Deals (investment)'!$C:$C,'[1]Deals (investment)'!$B:$B,$A904,'[1]Deals (investment)'!$T:$T,AW$1)</f>
        <v>#VALUE!</v>
      </c>
      <c r="AX904" s="17" t="e">
        <f>SUMIFS('[1]Deals (investment)'!$C:$C,'[1]Deals (investment)'!$B:$B,$A904,'[1]Deals (investment)'!$T:$T,AX$1)</f>
        <v>#VALUE!</v>
      </c>
      <c r="AY904" s="17" t="e">
        <f>SUMIFS('[1]Deals (investment)'!$C:$C,'[1]Deals (investment)'!$B:$B,$A904,'[1]Deals (investment)'!$T:$T,AY$1)</f>
        <v>#VALUE!</v>
      </c>
      <c r="AZ904" s="17" t="e">
        <f>SUMIFS('[1]Deals (investment)'!$C:$C,'[1]Deals (investment)'!$B:$B,$A904,'[1]Deals (investment)'!$T:$T,AZ$1)</f>
        <v>#VALUE!</v>
      </c>
      <c r="BA904" s="17" t="e">
        <f>SUMIFS('[1]Deals (investment)'!$C:$C,'[1]Deals (investment)'!$B:$B,$A904,'[1]Deals (investment)'!$T:$T,BA$1)</f>
        <v>#VALUE!</v>
      </c>
      <c r="BB904" s="17" t="e">
        <f>SUMIFS('[1]Deals (investment)'!$C:$C,'[1]Deals (investment)'!$B:$B,$A904,'[1]Deals (investment)'!$T:$T,BB$1)</f>
        <v>#VALUE!</v>
      </c>
      <c r="BC904" s="17" t="e">
        <f>SUMIFS('[1]Deals (Exits)'!$C:$C,'[1]Deals (Exits)'!$B:$B,$A904)</f>
        <v>#VALUE!</v>
      </c>
      <c r="BD904" s="17" t="e">
        <f>SUMIFS('[1]Deals (investment)'!$C:$C,'[1]Deals (investment)'!$B:$B,$A904,'[1]Deals (investment)'!$V:$V,BD$1)</f>
        <v>#VALUE!</v>
      </c>
      <c r="BE904" s="17" t="e">
        <f>SUMIFS('[1]Deals (investment)'!$C:$C,'[1]Deals (investment)'!$B:$B,$A904,'[1]Deals (investment)'!$V:$V,BE$1)</f>
        <v>#VALUE!</v>
      </c>
      <c r="BF904" s="17" t="e">
        <f>SUMIFS('[1]Deals (investment)'!$C:$C,'[1]Deals (investment)'!$B:$B,$A904,'[1]Deals (investment)'!$V:$V,BF$1)</f>
        <v>#VALUE!</v>
      </c>
      <c r="BG904" s="17" t="e">
        <f>SUMIFS('[1]Deals (investment)'!$C:$C,'[1]Deals (investment)'!$B:$B,$A904,'[1]Deals (investment)'!$V:$V,BG$1)</f>
        <v>#VALUE!</v>
      </c>
      <c r="BH904" s="17" t="e">
        <f>SUMIFS('[1]Deals (investment)'!$C:$C,'[1]Deals (investment)'!$B:$B,$A904,'[1]Deals (investment)'!$V:$V,BH$1)</f>
        <v>#VALUE!</v>
      </c>
      <c r="BI904" s="17" t="e">
        <f>SUMIFS('[1]Deals (investment)'!$C:$C,'[1]Deals (investment)'!$B:$B,$A904,'[1]Deals (investment)'!$V:$V,BI$1)</f>
        <v>#VALUE!</v>
      </c>
      <c r="BJ904" s="17" t="e">
        <f>SUMIFS('[1]Deals (investment)'!$C:$C,'[1]Deals (investment)'!$B:$B,$A904,'[1]Deals (investment)'!$V:$V,BJ$1)</f>
        <v>#VALUE!</v>
      </c>
      <c r="BK904" s="17" t="e">
        <f>SUMIFS('[1]Deals (investment)'!$C:$C,'[1]Deals (investment)'!$B:$B,$A904,'[1]Deals (investment)'!$V:$V,BK$1)</f>
        <v>#VALUE!</v>
      </c>
      <c r="BL904" s="17" t="e">
        <f>SUMIFS('[1]Deals (investment)'!$C:$C,'[1]Deals (investment)'!$B:$B,$A904,'[1]Deals (investment)'!$V:$V,BL$1)</f>
        <v>#VALUE!</v>
      </c>
      <c r="BM904" s="17" t="e">
        <f>SUMIFS('[1]Deals (investment)'!$C:$C,'[1]Deals (investment)'!$B:$B,$A904,'[1]Deals (investment)'!$V:$V,BM$1)</f>
        <v>#VALUE!</v>
      </c>
      <c r="BN904" s="15"/>
      <c r="BO904" s="15"/>
      <c r="BP904" s="22"/>
      <c r="BQ904" s="15"/>
      <c r="BR904" s="15"/>
      <c r="BS904" s="15"/>
      <c r="BT904" s="15"/>
      <c r="BU904" s="15"/>
      <c r="BV904" s="15"/>
      <c r="BW904" s="15"/>
      <c r="BX904" s="15"/>
      <c r="BY904" s="15"/>
      <c r="BZ904" s="15"/>
      <c r="CA904" s="15"/>
      <c r="CB904" s="15"/>
      <c r="CC904" s="15"/>
      <c r="CD904" s="15" t="str">
        <f t="shared" si="135"/>
        <v>EnergrowEnerGrow is a tech based socio-economic development catalyst, growing sustainable electricity demand by means of digital financial inclusion, business training and increased energy literacy.Active</v>
      </c>
      <c r="CE904" s="15"/>
      <c r="CF904" s="15"/>
      <c r="CG904" s="15"/>
      <c r="CH904" s="15"/>
      <c r="CI904" s="15"/>
      <c r="CJ904" s="15"/>
    </row>
    <row r="905" spans="1:118" ht="12.75">
      <c r="A905" s="15" t="s">
        <v>6347</v>
      </c>
      <c r="B905" s="15" t="s">
        <v>6348</v>
      </c>
      <c r="C905" s="15" t="s">
        <v>58</v>
      </c>
      <c r="D905" s="16">
        <v>2009</v>
      </c>
      <c r="E905" s="15" t="s">
        <v>90</v>
      </c>
      <c r="F905" s="15"/>
      <c r="G905" s="15" t="s">
        <v>91</v>
      </c>
      <c r="H905" s="15"/>
      <c r="I905" s="15" t="s">
        <v>91</v>
      </c>
      <c r="J905" s="15"/>
      <c r="K905" s="17" t="e">
        <f t="shared" si="105"/>
        <v>#VALUE!</v>
      </c>
      <c r="L905" s="15"/>
      <c r="M905" s="18" t="e">
        <f t="shared" si="132"/>
        <v>#VALUE!</v>
      </c>
      <c r="N905" s="15"/>
      <c r="O905" s="15"/>
      <c r="P905" s="15"/>
      <c r="Q905" s="15"/>
      <c r="R905" s="15"/>
      <c r="S905" s="19"/>
      <c r="T905" s="15"/>
      <c r="U905" s="17"/>
      <c r="V905" s="15" t="s">
        <v>6349</v>
      </c>
      <c r="W905" s="15"/>
      <c r="X905" s="15" t="s">
        <v>107</v>
      </c>
      <c r="Y905" s="15" t="s">
        <v>6350</v>
      </c>
      <c r="AB905" s="20" t="s">
        <v>286</v>
      </c>
      <c r="AC905" s="21" t="s">
        <v>6351</v>
      </c>
      <c r="AD905" s="21" t="s">
        <v>6352</v>
      </c>
      <c r="AE905" s="21" t="s">
        <v>6353</v>
      </c>
      <c r="AF905" s="21" t="s">
        <v>6354</v>
      </c>
      <c r="AG905" s="22">
        <f t="shared" si="134"/>
        <v>0.5161290322580645</v>
      </c>
      <c r="AH905" s="15" t="str">
        <f t="shared" si="136"/>
        <v/>
      </c>
      <c r="AI905" s="22" t="str">
        <f>VLOOKUP(A905,'[1]Deals (investment)'!$B$2:$Z$1497,1,FALSE)</f>
        <v>Energy Shift</v>
      </c>
      <c r="AJ905" s="22">
        <f>VLOOKUP(A905,'[1]Deals (investment)'!$B$2:$Z$870,15,FALSE)</f>
        <v>1</v>
      </c>
      <c r="AK905" s="17" t="e">
        <f>VLOOKUP(A905,'[1]Deals (Exits)'!B:B,1,FALSE)</f>
        <v>#N/A</v>
      </c>
      <c r="AL905" s="23">
        <f>VLOOKUP(G905,[1]Lookups!$V$3:$Y$197,4,FALSE)</f>
        <v>0</v>
      </c>
      <c r="AM905" s="17" t="str">
        <f>VLOOKUP(X905,[1]Lookups!$B$3:$C$200,2,FALSE)</f>
        <v>Energy &amp; Resources</v>
      </c>
      <c r="AN905" s="17" t="e">
        <f>VLOOKUP(R905,[1]Lookups!$H$3:$I$69,2,FALSE)</f>
        <v>#N/A</v>
      </c>
      <c r="AO905" s="17" t="e">
        <f>VLOOKUP(T905,[1]Lookups!$H$3:$I$69,2,FALSE)</f>
        <v>#N/A</v>
      </c>
      <c r="AP905" s="17" t="e">
        <f>VLOOKUP(AN905,[1]Lookups!$N$3:$O$11,2,FALSE)</f>
        <v>#N/A</v>
      </c>
      <c r="AQ905" s="18" t="e">
        <f>COUNTIFS('[1]Deals (investment)'!$B:$B,$A905)</f>
        <v>#VALUE!</v>
      </c>
      <c r="AR905" s="18" t="e">
        <f>COUNTIFS('[1]Deals (investment)'!$B:$B,$A905,'[1]Deals (investment)'!$T:$T,$AW$1)+COUNTIFS('[1]Deals (investment)'!$B:$B,$A905,'[1]Deals (investment)'!$T:$T,$AX$1)+COUNTIFS('[1]Deals (investment)'!$B:$B,$A905,'[1]Deals (investment)'!$T:$T,$AY$1)</f>
        <v>#VALUE!</v>
      </c>
      <c r="AS905" s="17" t="e">
        <f>SUMIFS('[1]Deals (investment)'!$C:$C,'[1]Deals (investment)'!$B:$B,$A905)</f>
        <v>#VALUE!</v>
      </c>
      <c r="AT905" s="17" t="e">
        <f t="shared" si="106"/>
        <v>#VALUE!</v>
      </c>
      <c r="AU905" s="18" t="e">
        <f>COUNTIF('[1]Deals (Exits)'!$B:$B,A905)</f>
        <v>#VALUE!</v>
      </c>
      <c r="AV905" s="17" t="e">
        <f>SUMIFS('[1]Deals (investment)'!$C:$C,'[1]Deals (investment)'!$B:$B,$A905,'[1]Deals (investment)'!$T:$T,AV$1)</f>
        <v>#VALUE!</v>
      </c>
      <c r="AW905" s="17" t="e">
        <f>SUMIFS('[1]Deals (investment)'!$C:$C,'[1]Deals (investment)'!$B:$B,$A905,'[1]Deals (investment)'!$T:$T,AW$1)</f>
        <v>#VALUE!</v>
      </c>
      <c r="AX905" s="17" t="e">
        <f>SUMIFS('[1]Deals (investment)'!$C:$C,'[1]Deals (investment)'!$B:$B,$A905,'[1]Deals (investment)'!$T:$T,AX$1)</f>
        <v>#VALUE!</v>
      </c>
      <c r="AY905" s="17" t="e">
        <f>SUMIFS('[1]Deals (investment)'!$C:$C,'[1]Deals (investment)'!$B:$B,$A905,'[1]Deals (investment)'!$T:$T,AY$1)</f>
        <v>#VALUE!</v>
      </c>
      <c r="AZ905" s="17" t="e">
        <f>SUMIFS('[1]Deals (investment)'!$C:$C,'[1]Deals (investment)'!$B:$B,$A905,'[1]Deals (investment)'!$T:$T,AZ$1)</f>
        <v>#VALUE!</v>
      </c>
      <c r="BA905" s="17" t="e">
        <f>SUMIFS('[1]Deals (investment)'!$C:$C,'[1]Deals (investment)'!$B:$B,$A905,'[1]Deals (investment)'!$T:$T,BA$1)</f>
        <v>#VALUE!</v>
      </c>
      <c r="BB905" s="17" t="e">
        <f>SUMIFS('[1]Deals (investment)'!$C:$C,'[1]Deals (investment)'!$B:$B,$A905,'[1]Deals (investment)'!$T:$T,BB$1)</f>
        <v>#VALUE!</v>
      </c>
      <c r="BC905" s="17" t="e">
        <f>SUMIFS('[1]Deals (Exits)'!$C:$C,'[1]Deals (Exits)'!$B:$B,$A905)</f>
        <v>#VALUE!</v>
      </c>
      <c r="BD905" s="17" t="e">
        <f>SUMIFS('[1]Deals (investment)'!$C:$C,'[1]Deals (investment)'!$B:$B,$A905,'[1]Deals (investment)'!$V:$V,BD$1)</f>
        <v>#VALUE!</v>
      </c>
      <c r="BE905" s="17" t="e">
        <f>SUMIFS('[1]Deals (investment)'!$C:$C,'[1]Deals (investment)'!$B:$B,$A905,'[1]Deals (investment)'!$V:$V,BE$1)</f>
        <v>#VALUE!</v>
      </c>
      <c r="BF905" s="17" t="e">
        <f>SUMIFS('[1]Deals (investment)'!$C:$C,'[1]Deals (investment)'!$B:$B,$A905,'[1]Deals (investment)'!$V:$V,BF$1)</f>
        <v>#VALUE!</v>
      </c>
      <c r="BG905" s="17" t="e">
        <f>SUMIFS('[1]Deals (investment)'!$C:$C,'[1]Deals (investment)'!$B:$B,$A905,'[1]Deals (investment)'!$V:$V,BG$1)</f>
        <v>#VALUE!</v>
      </c>
      <c r="BH905" s="17" t="e">
        <f>SUMIFS('[1]Deals (investment)'!$C:$C,'[1]Deals (investment)'!$B:$B,$A905,'[1]Deals (investment)'!$V:$V,BH$1)</f>
        <v>#VALUE!</v>
      </c>
      <c r="BI905" s="17" t="e">
        <f>SUMIFS('[1]Deals (investment)'!$C:$C,'[1]Deals (investment)'!$B:$B,$A905,'[1]Deals (investment)'!$V:$V,BI$1)</f>
        <v>#VALUE!</v>
      </c>
      <c r="BJ905" s="17" t="e">
        <f>SUMIFS('[1]Deals (investment)'!$C:$C,'[1]Deals (investment)'!$B:$B,$A905,'[1]Deals (investment)'!$V:$V,BJ$1)</f>
        <v>#VALUE!</v>
      </c>
      <c r="BK905" s="17" t="e">
        <f>SUMIFS('[1]Deals (investment)'!$C:$C,'[1]Deals (investment)'!$B:$B,$A905,'[1]Deals (investment)'!$V:$V,BK$1)</f>
        <v>#VALUE!</v>
      </c>
      <c r="BL905" s="17" t="e">
        <f>SUMIFS('[1]Deals (investment)'!$C:$C,'[1]Deals (investment)'!$B:$B,$A905,'[1]Deals (investment)'!$V:$V,BL$1)</f>
        <v>#VALUE!</v>
      </c>
      <c r="BM905" s="17" t="e">
        <f>SUMIFS('[1]Deals (investment)'!$C:$C,'[1]Deals (investment)'!$B:$B,$A905,'[1]Deals (investment)'!$V:$V,BM$1)</f>
        <v>#VALUE!</v>
      </c>
      <c r="BN905" s="15"/>
      <c r="BO905" s="15"/>
      <c r="BP905" s="22"/>
      <c r="BQ905" s="15"/>
      <c r="BR905" s="15"/>
      <c r="BS905" s="15"/>
      <c r="BT905" s="15"/>
      <c r="BU905" s="15"/>
      <c r="BV905" s="15"/>
      <c r="BW905" s="15"/>
      <c r="BX905" s="15"/>
      <c r="BY905" s="15"/>
      <c r="BZ905" s="15"/>
      <c r="CA905" s="15"/>
      <c r="CB905" s="15"/>
      <c r="CC905" s="15"/>
      <c r="CD905" s="15" t="str">
        <f t="shared" si="135"/>
        <v>Energy ShiftShift Energy is focused on providing innovative energy efficiency technology and services.Active</v>
      </c>
      <c r="CE905" s="15"/>
      <c r="CF905" s="15"/>
      <c r="CG905" s="15"/>
      <c r="CH905" s="15"/>
      <c r="CI905" s="15"/>
      <c r="CJ905" s="15"/>
    </row>
    <row r="906" spans="1:118" ht="12.75">
      <c r="A906" s="15" t="s">
        <v>6355</v>
      </c>
      <c r="B906" s="15" t="s">
        <v>6356</v>
      </c>
      <c r="C906" s="15" t="s">
        <v>58</v>
      </c>
      <c r="D906" s="16">
        <v>2011</v>
      </c>
      <c r="E906" s="15" t="s">
        <v>117</v>
      </c>
      <c r="F906" s="15"/>
      <c r="G906" s="15" t="s">
        <v>118</v>
      </c>
      <c r="H906" s="15"/>
      <c r="I906" s="15" t="s">
        <v>6357</v>
      </c>
      <c r="J906" s="15"/>
      <c r="K906" s="17" t="e">
        <f t="shared" si="105"/>
        <v>#VALUE!</v>
      </c>
      <c r="L906" s="15"/>
      <c r="M906" s="18" t="e">
        <f t="shared" si="132"/>
        <v>#VALUE!</v>
      </c>
      <c r="N906" s="15"/>
      <c r="O906" s="15"/>
      <c r="P906" s="15"/>
      <c r="Q906" s="24" t="e">
        <f ca="1">_xludf.MAXIFS('[1]Deals (investment)'!A:A,'[1]Deals (investment)'!B:B,A906)</f>
        <v>#NAME?</v>
      </c>
      <c r="R906" s="15" t="s">
        <v>92</v>
      </c>
      <c r="S906" s="19">
        <v>1000000</v>
      </c>
      <c r="T906" s="15" t="s">
        <v>92</v>
      </c>
      <c r="U906" s="19">
        <v>1000000</v>
      </c>
      <c r="V906" s="15" t="s">
        <v>6358</v>
      </c>
      <c r="W906" s="15"/>
      <c r="X906" s="15" t="s">
        <v>191</v>
      </c>
      <c r="Y906" s="15" t="s">
        <v>6359</v>
      </c>
      <c r="AB906" s="20" t="s">
        <v>136</v>
      </c>
      <c r="AC906" s="21" t="s">
        <v>6360</v>
      </c>
      <c r="AD906" s="21" t="s">
        <v>6361</v>
      </c>
      <c r="AE906" s="21" t="s">
        <v>6362</v>
      </c>
      <c r="AF906" s="21" t="s">
        <v>6363</v>
      </c>
      <c r="AG906" s="22">
        <f t="shared" ca="1" si="134"/>
        <v>0.67741935483870963</v>
      </c>
      <c r="AH906" s="15" t="e">
        <f t="shared" si="136"/>
        <v>#VALUE!</v>
      </c>
      <c r="AI906" s="22" t="str">
        <f>VLOOKUP(A906,'[1]Deals (investment)'!$B$2:$Z$1497,1,FALSE)</f>
        <v>Eneza Education</v>
      </c>
      <c r="AJ906" s="22">
        <f>VLOOKUP(A906,'[1]Deals (investment)'!$B$2:$Z$870,15,FALSE)</f>
        <v>0</v>
      </c>
      <c r="AK906" s="17" t="e">
        <f>VLOOKUP(A906,'[1]Deals (Exits)'!B:B,1,FALSE)</f>
        <v>#N/A</v>
      </c>
      <c r="AL906" s="23">
        <f>VLOOKUP(G906,[1]Lookups!$V$3:$Y$197,4,FALSE)</f>
        <v>0</v>
      </c>
      <c r="AM906" s="17" t="str">
        <f>VLOOKUP(X906,[1]Lookups!$B$3:$C$200,2,FALSE)</f>
        <v>Education</v>
      </c>
      <c r="AN906" s="17" t="str">
        <f>VLOOKUP(R906,[1]Lookups!$H$3:$I$69,2,FALSE)</f>
        <v>4. Late Venture</v>
      </c>
      <c r="AO906" s="17" t="str">
        <f>VLOOKUP(T906,[1]Lookups!$H$3:$I$69,2,FALSE)</f>
        <v>4. Late Venture</v>
      </c>
      <c r="AP906" s="17" t="str">
        <f>VLOOKUP(AN906,[1]Lookups!$N$3:$O$11,2,FALSE)</f>
        <v>Growth</v>
      </c>
      <c r="AQ906" s="18" t="e">
        <f>COUNTIFS('[1]Deals (investment)'!$B:$B,$A906)</f>
        <v>#VALUE!</v>
      </c>
      <c r="AR906" s="18" t="e">
        <f>COUNTIFS('[1]Deals (investment)'!$B:$B,$A906,'[1]Deals (investment)'!$T:$T,$AW$1)+COUNTIFS('[1]Deals (investment)'!$B:$B,$A906,'[1]Deals (investment)'!$T:$T,$AX$1)+COUNTIFS('[1]Deals (investment)'!$B:$B,$A906,'[1]Deals (investment)'!$T:$T,$AY$1)</f>
        <v>#VALUE!</v>
      </c>
      <c r="AS906" s="17" t="e">
        <f>SUMIFS('[1]Deals (investment)'!$C:$C,'[1]Deals (investment)'!$B:$B,$A906)</f>
        <v>#VALUE!</v>
      </c>
      <c r="AT906" s="17" t="e">
        <f t="shared" si="106"/>
        <v>#VALUE!</v>
      </c>
      <c r="AU906" s="18" t="e">
        <f>COUNTIF('[1]Deals (Exits)'!$B:$B,A906)</f>
        <v>#VALUE!</v>
      </c>
      <c r="AV906" s="17" t="e">
        <f>SUMIFS('[1]Deals (investment)'!$C:$C,'[1]Deals (investment)'!$B:$B,$A906,'[1]Deals (investment)'!$T:$T,AV$1)</f>
        <v>#VALUE!</v>
      </c>
      <c r="AW906" s="17" t="e">
        <f>SUMIFS('[1]Deals (investment)'!$C:$C,'[1]Deals (investment)'!$B:$B,$A906,'[1]Deals (investment)'!$T:$T,AW$1)</f>
        <v>#VALUE!</v>
      </c>
      <c r="AX906" s="17" t="e">
        <f>SUMIFS('[1]Deals (investment)'!$C:$C,'[1]Deals (investment)'!$B:$B,$A906,'[1]Deals (investment)'!$T:$T,AX$1)</f>
        <v>#VALUE!</v>
      </c>
      <c r="AY906" s="17" t="e">
        <f>SUMIFS('[1]Deals (investment)'!$C:$C,'[1]Deals (investment)'!$B:$B,$A906,'[1]Deals (investment)'!$T:$T,AY$1)</f>
        <v>#VALUE!</v>
      </c>
      <c r="AZ906" s="17" t="e">
        <f>SUMIFS('[1]Deals (investment)'!$C:$C,'[1]Deals (investment)'!$B:$B,$A906,'[1]Deals (investment)'!$T:$T,AZ$1)</f>
        <v>#VALUE!</v>
      </c>
      <c r="BA906" s="17" t="e">
        <f>SUMIFS('[1]Deals (investment)'!$C:$C,'[1]Deals (investment)'!$B:$B,$A906,'[1]Deals (investment)'!$T:$T,BA$1)</f>
        <v>#VALUE!</v>
      </c>
      <c r="BB906" s="17" t="e">
        <f>SUMIFS('[1]Deals (investment)'!$C:$C,'[1]Deals (investment)'!$B:$B,$A906,'[1]Deals (investment)'!$T:$T,BB$1)</f>
        <v>#VALUE!</v>
      </c>
      <c r="BC906" s="17" t="e">
        <f>SUMIFS('[1]Deals (Exits)'!$C:$C,'[1]Deals (Exits)'!$B:$B,$A906)</f>
        <v>#VALUE!</v>
      </c>
      <c r="BD906" s="17" t="e">
        <f>SUMIFS('[1]Deals (investment)'!$C:$C,'[1]Deals (investment)'!$B:$B,$A906,'[1]Deals (investment)'!$V:$V,BD$1)</f>
        <v>#VALUE!</v>
      </c>
      <c r="BE906" s="17" t="e">
        <f>SUMIFS('[1]Deals (investment)'!$C:$C,'[1]Deals (investment)'!$B:$B,$A906,'[1]Deals (investment)'!$V:$V,BE$1)</f>
        <v>#VALUE!</v>
      </c>
      <c r="BF906" s="17" t="e">
        <f>SUMIFS('[1]Deals (investment)'!$C:$C,'[1]Deals (investment)'!$B:$B,$A906,'[1]Deals (investment)'!$V:$V,BF$1)</f>
        <v>#VALUE!</v>
      </c>
      <c r="BG906" s="17" t="e">
        <f>SUMIFS('[1]Deals (investment)'!$C:$C,'[1]Deals (investment)'!$B:$B,$A906,'[1]Deals (investment)'!$V:$V,BG$1)</f>
        <v>#VALUE!</v>
      </c>
      <c r="BH906" s="17" t="e">
        <f>SUMIFS('[1]Deals (investment)'!$C:$C,'[1]Deals (investment)'!$B:$B,$A906,'[1]Deals (investment)'!$V:$V,BH$1)</f>
        <v>#VALUE!</v>
      </c>
      <c r="BI906" s="17" t="e">
        <f>SUMIFS('[1]Deals (investment)'!$C:$C,'[1]Deals (investment)'!$B:$B,$A906,'[1]Deals (investment)'!$V:$V,BI$1)</f>
        <v>#VALUE!</v>
      </c>
      <c r="BJ906" s="17" t="e">
        <f>SUMIFS('[1]Deals (investment)'!$C:$C,'[1]Deals (investment)'!$B:$B,$A906,'[1]Deals (investment)'!$V:$V,BJ$1)</f>
        <v>#VALUE!</v>
      </c>
      <c r="BK906" s="17" t="e">
        <f>SUMIFS('[1]Deals (investment)'!$C:$C,'[1]Deals (investment)'!$B:$B,$A906,'[1]Deals (investment)'!$V:$V,BK$1)</f>
        <v>#VALUE!</v>
      </c>
      <c r="BL906" s="17" t="e">
        <f>SUMIFS('[1]Deals (investment)'!$C:$C,'[1]Deals (investment)'!$B:$B,$A906,'[1]Deals (investment)'!$V:$V,BL$1)</f>
        <v>#VALUE!</v>
      </c>
      <c r="BM906" s="17" t="e">
        <f>SUMIFS('[1]Deals (investment)'!$C:$C,'[1]Deals (investment)'!$B:$B,$A906,'[1]Deals (investment)'!$V:$V,BM$1)</f>
        <v>#VALUE!</v>
      </c>
      <c r="BN906" s="15"/>
      <c r="BO906" s="15"/>
      <c r="BP906" s="22"/>
      <c r="BQ906" s="15"/>
      <c r="BR906" s="15"/>
      <c r="BS906" s="15"/>
      <c r="BT906" s="15"/>
      <c r="BU906" s="15"/>
      <c r="BV906" s="15"/>
      <c r="BW906" s="15"/>
      <c r="BX906" s="15"/>
      <c r="BY906" s="15"/>
      <c r="BZ906" s="15"/>
      <c r="CA906" s="15"/>
      <c r="CB906" s="15"/>
      <c r="CC906" s="15"/>
      <c r="CD906" s="15" t="str">
        <f t="shared" si="135"/>
        <v>Eneza EducationEneza Education aims to make 50 Million students in rural Africa smarter by leveraging low cost mobile technology. We're a virtual tutor and teacher's assistant that uses high quality educational content for students and relevant data, tips and resources for teachers, all on a simple mobile phone.Active</v>
      </c>
      <c r="CE906" s="15"/>
      <c r="CF906" s="15"/>
      <c r="CG906" s="15"/>
      <c r="CH906" s="15"/>
      <c r="CI906" s="15"/>
      <c r="CJ906" s="15"/>
      <c r="DM906">
        <v>1045</v>
      </c>
    </row>
    <row r="907" spans="1:118" ht="12.75">
      <c r="A907" s="15" t="s">
        <v>6364</v>
      </c>
      <c r="B907" s="15" t="s">
        <v>6365</v>
      </c>
      <c r="C907" s="15" t="s">
        <v>58</v>
      </c>
      <c r="D907" s="16">
        <v>2007</v>
      </c>
      <c r="E907" s="26" t="s">
        <v>117</v>
      </c>
      <c r="F907" s="26" t="s">
        <v>199</v>
      </c>
      <c r="G907" s="26" t="s">
        <v>118</v>
      </c>
      <c r="H907" s="26"/>
      <c r="I907" s="15" t="s">
        <v>118</v>
      </c>
      <c r="J907" s="26"/>
      <c r="K907" s="17" t="e">
        <f t="shared" si="105"/>
        <v>#VALUE!</v>
      </c>
      <c r="L907" s="15"/>
      <c r="M907" s="18" t="e">
        <f t="shared" si="132"/>
        <v>#VALUE!</v>
      </c>
      <c r="N907" s="15"/>
      <c r="O907" s="15"/>
      <c r="P907" s="15"/>
      <c r="Q907" s="24" t="e">
        <f ca="1">_xludf.MAXIFS('[1]Deals (investment)'!A:A,'[1]Deals (investment)'!B:B,A907)</f>
        <v>#NAME?</v>
      </c>
      <c r="R907" s="15"/>
      <c r="S907" s="19"/>
      <c r="T907" s="15"/>
      <c r="U907" s="17"/>
      <c r="V907" s="15" t="s">
        <v>6366</v>
      </c>
      <c r="W907" s="15">
        <v>0</v>
      </c>
      <c r="X907" s="15" t="s">
        <v>404</v>
      </c>
      <c r="Y907" s="15" t="s">
        <v>5895</v>
      </c>
      <c r="AB907" s="32">
        <v>43506</v>
      </c>
      <c r="AC907" s="27" t="s">
        <v>6367</v>
      </c>
      <c r="AD907" s="27" t="s">
        <v>6368</v>
      </c>
      <c r="AE907" s="15"/>
      <c r="AF907" s="27" t="s">
        <v>6369</v>
      </c>
      <c r="AG907" s="22">
        <f ca="1">COUNTA(B906:AF906)/(COUNTA(B906:AF906)+COUNTBLANK(B906:AF906))</f>
        <v>0.67741935483870963</v>
      </c>
      <c r="AH907" s="15" t="e">
        <f t="shared" si="136"/>
        <v>#VALUE!</v>
      </c>
      <c r="AI907" s="22" t="e">
        <f>VLOOKUP(A907,'[1]Deals (investment)'!$B$2:$Z$1497,1,FALSE)</f>
        <v>#N/A</v>
      </c>
      <c r="AJ907" s="22" t="e">
        <f>VLOOKUP(A907,'[1]Deals (investment)'!$B$2:$Z$870,15,FALSE)</f>
        <v>#N/A</v>
      </c>
      <c r="AK907" s="17" t="e">
        <f>VLOOKUP(A907,'[1]Deals (Exits)'!B:B,1,FALSE)</f>
        <v>#N/A</v>
      </c>
      <c r="AL907" s="23">
        <f>VLOOKUP(G907,[1]Lookups!$V$3:$Y$197,4,FALSE)</f>
        <v>0</v>
      </c>
      <c r="AM907" s="17" t="str">
        <f>VLOOKUP(X907,[1]Lookups!$B$3:$C$200,2,FALSE)</f>
        <v>Other Technologies &amp; Information Technology</v>
      </c>
      <c r="AN907" s="17" t="e">
        <f>VLOOKUP(R907,[1]Lookups!$H$3:$I$69,2,FALSE)</f>
        <v>#N/A</v>
      </c>
      <c r="AO907" s="17" t="e">
        <f>VLOOKUP(T907,[1]Lookups!$H$3:$I$69,2,FALSE)</f>
        <v>#N/A</v>
      </c>
      <c r="AP907" s="17" t="e">
        <f>VLOOKUP(AN907,[1]Lookups!$N$3:$O$11,2,FALSE)</f>
        <v>#N/A</v>
      </c>
      <c r="AQ907" s="18" t="e">
        <f>COUNTIFS('[1]Deals (investment)'!$B:$B,$A907)</f>
        <v>#VALUE!</v>
      </c>
      <c r="AR907" s="18" t="e">
        <f>COUNTIFS('[1]Deals (investment)'!$B:$B,$A907,'[1]Deals (investment)'!$T:$T,$AW$1)+COUNTIFS('[1]Deals (investment)'!$B:$B,$A907,'[1]Deals (investment)'!$T:$T,$AX$1)+COUNTIFS('[1]Deals (investment)'!$B:$B,$A907,'[1]Deals (investment)'!$T:$T,$AY$1)</f>
        <v>#VALUE!</v>
      </c>
      <c r="AS907" s="17" t="e">
        <f>SUMIFS('[1]Deals (investment)'!$C:$C,'[1]Deals (investment)'!$B:$B,$A907)</f>
        <v>#VALUE!</v>
      </c>
      <c r="AT907" s="17" t="e">
        <f t="shared" si="106"/>
        <v>#VALUE!</v>
      </c>
      <c r="AU907" s="18" t="e">
        <f>COUNTIF('[1]Deals (Exits)'!$B:$B,A907)</f>
        <v>#VALUE!</v>
      </c>
      <c r="AV907" s="17" t="e">
        <f>SUMIFS('[1]Deals (investment)'!$C:$C,'[1]Deals (investment)'!$B:$B,$A907,'[1]Deals (investment)'!$T:$T,AV$1)</f>
        <v>#VALUE!</v>
      </c>
      <c r="AW907" s="17" t="e">
        <f>SUMIFS('[1]Deals (investment)'!$C:$C,'[1]Deals (investment)'!$B:$B,$A907,'[1]Deals (investment)'!$T:$T,AW$1)</f>
        <v>#VALUE!</v>
      </c>
      <c r="AX907" s="17" t="e">
        <f>SUMIFS('[1]Deals (investment)'!$C:$C,'[1]Deals (investment)'!$B:$B,$A907,'[1]Deals (investment)'!$T:$T,AX$1)</f>
        <v>#VALUE!</v>
      </c>
      <c r="AY907" s="17" t="e">
        <f>SUMIFS('[1]Deals (investment)'!$C:$C,'[1]Deals (investment)'!$B:$B,$A907,'[1]Deals (investment)'!$T:$T,AY$1)</f>
        <v>#VALUE!</v>
      </c>
      <c r="AZ907" s="17" t="e">
        <f>SUMIFS('[1]Deals (investment)'!$C:$C,'[1]Deals (investment)'!$B:$B,$A907,'[1]Deals (investment)'!$T:$T,AZ$1)</f>
        <v>#VALUE!</v>
      </c>
      <c r="BA907" s="17" t="e">
        <f>SUMIFS('[1]Deals (investment)'!$C:$C,'[1]Deals (investment)'!$B:$B,$A907,'[1]Deals (investment)'!$T:$T,BA$1)</f>
        <v>#VALUE!</v>
      </c>
      <c r="BB907" s="17" t="e">
        <f>SUMIFS('[1]Deals (investment)'!$C:$C,'[1]Deals (investment)'!$B:$B,$A907,'[1]Deals (investment)'!$T:$T,BB$1)</f>
        <v>#VALUE!</v>
      </c>
      <c r="BC907" s="17" t="e">
        <f>SUMIFS('[1]Deals (Exits)'!$C:$C,'[1]Deals (Exits)'!$B:$B,$A907)</f>
        <v>#VALUE!</v>
      </c>
      <c r="BD907" s="17" t="e">
        <f>SUMIFS('[1]Deals (investment)'!$C:$C,'[1]Deals (investment)'!$B:$B,$A907,'[1]Deals (investment)'!$V:$V,BD$1)</f>
        <v>#VALUE!</v>
      </c>
      <c r="BE907" s="17" t="e">
        <f>SUMIFS('[1]Deals (investment)'!$C:$C,'[1]Deals (investment)'!$B:$B,$A907,'[1]Deals (investment)'!$V:$V,BE$1)</f>
        <v>#VALUE!</v>
      </c>
      <c r="BF907" s="17" t="e">
        <f>SUMIFS('[1]Deals (investment)'!$C:$C,'[1]Deals (investment)'!$B:$B,$A907,'[1]Deals (investment)'!$V:$V,BF$1)</f>
        <v>#VALUE!</v>
      </c>
      <c r="BG907" s="17" t="e">
        <f>SUMIFS('[1]Deals (investment)'!$C:$C,'[1]Deals (investment)'!$B:$B,$A907,'[1]Deals (investment)'!$V:$V,BG$1)</f>
        <v>#VALUE!</v>
      </c>
      <c r="BH907" s="17" t="e">
        <f>SUMIFS('[1]Deals (investment)'!$C:$C,'[1]Deals (investment)'!$B:$B,$A907,'[1]Deals (investment)'!$V:$V,BH$1)</f>
        <v>#VALUE!</v>
      </c>
      <c r="BI907" s="17" t="e">
        <f>SUMIFS('[1]Deals (investment)'!$C:$C,'[1]Deals (investment)'!$B:$B,$A907,'[1]Deals (investment)'!$V:$V,BI$1)</f>
        <v>#VALUE!</v>
      </c>
      <c r="BJ907" s="17" t="e">
        <f>SUMIFS('[1]Deals (investment)'!$C:$C,'[1]Deals (investment)'!$B:$B,$A907,'[1]Deals (investment)'!$V:$V,BJ$1)</f>
        <v>#VALUE!</v>
      </c>
      <c r="BK907" s="17" t="e">
        <f>SUMIFS('[1]Deals (investment)'!$C:$C,'[1]Deals (investment)'!$B:$B,$A907,'[1]Deals (investment)'!$V:$V,BK$1)</f>
        <v>#VALUE!</v>
      </c>
      <c r="BL907" s="17" t="e">
        <f>SUMIFS('[1]Deals (investment)'!$C:$C,'[1]Deals (investment)'!$B:$B,$A907,'[1]Deals (investment)'!$V:$V,BL$1)</f>
        <v>#VALUE!</v>
      </c>
      <c r="BM907" s="17" t="e">
        <f>SUMIFS('[1]Deals (investment)'!$C:$C,'[1]Deals (investment)'!$B:$B,$A907,'[1]Deals (investment)'!$V:$V,BM$1)</f>
        <v>#VALUE!</v>
      </c>
      <c r="BN907" s="15"/>
      <c r="BO907" s="15"/>
      <c r="BP907" s="22"/>
      <c r="BQ907" s="15"/>
      <c r="BR907" s="15"/>
      <c r="BS907" s="15"/>
      <c r="BT907" s="15"/>
      <c r="BU907" s="15"/>
      <c r="BV907" s="15"/>
      <c r="BW907" s="15"/>
      <c r="BX907" s="15"/>
      <c r="BY907" s="15"/>
      <c r="BZ907" s="15"/>
      <c r="CA907" s="15"/>
      <c r="CB907" s="15"/>
      <c r="CC907" s="15"/>
      <c r="CD907" s="15" t="str">
        <f t="shared" si="135"/>
        <v>Enfinite Solutions LtdThrough premium products like WakiliCMS and EliteSuite, Enfinite solutions Ltd strives to make sure that law firms and legal departments are ran efficiently to minimize costs, increase profits and improve decision making criteria.Active</v>
      </c>
      <c r="CE907" s="15"/>
      <c r="CF907" s="15"/>
      <c r="CG907" s="15"/>
      <c r="CH907" s="15"/>
      <c r="CI907" s="15"/>
      <c r="CJ907" s="15"/>
    </row>
    <row r="908" spans="1:118" ht="12.75">
      <c r="A908" s="15" t="s">
        <v>6370</v>
      </c>
      <c r="B908" s="15" t="s">
        <v>6371</v>
      </c>
      <c r="C908" s="15" t="s">
        <v>58</v>
      </c>
      <c r="D908" s="16">
        <v>2018</v>
      </c>
      <c r="E908" s="26" t="s">
        <v>117</v>
      </c>
      <c r="F908" s="26" t="s">
        <v>199</v>
      </c>
      <c r="G908" s="26" t="s">
        <v>118</v>
      </c>
      <c r="H908" s="26"/>
      <c r="I908" s="15" t="s">
        <v>118</v>
      </c>
      <c r="J908" s="26"/>
      <c r="K908" s="17" t="e">
        <f t="shared" si="105"/>
        <v>#VALUE!</v>
      </c>
      <c r="L908" s="15"/>
      <c r="M908" s="18" t="e">
        <f t="shared" si="132"/>
        <v>#VALUE!</v>
      </c>
      <c r="N908" s="15"/>
      <c r="O908" s="15"/>
      <c r="P908" s="15"/>
      <c r="Q908" s="24" t="e">
        <f ca="1">_xludf.MAXIFS('[1]Deals (investment)'!A:A,'[1]Deals (investment)'!B:B,A908)</f>
        <v>#NAME?</v>
      </c>
      <c r="R908" s="15"/>
      <c r="S908" s="19"/>
      <c r="T908" s="15"/>
      <c r="U908" s="17"/>
      <c r="V908" s="15" t="s">
        <v>6372</v>
      </c>
      <c r="W908" s="15">
        <v>0</v>
      </c>
      <c r="X908" s="15" t="s">
        <v>191</v>
      </c>
      <c r="Y908" s="15" t="s">
        <v>6373</v>
      </c>
      <c r="AB908" s="32">
        <v>43506</v>
      </c>
      <c r="AC908" s="15" t="s">
        <v>199</v>
      </c>
      <c r="AD908" s="15" t="s">
        <v>199</v>
      </c>
      <c r="AE908" s="15" t="s">
        <v>199</v>
      </c>
      <c r="AF908" s="15" t="s">
        <v>199</v>
      </c>
      <c r="AG908" s="22">
        <f t="shared" ref="AG908:AG926" ca="1" si="137">COUNTA(B908:AF908)/(COUNTA(B908:AF908)+COUNTBLANK(B908:AF908))</f>
        <v>0.61290322580645162</v>
      </c>
      <c r="AH908" s="15" t="str">
        <f t="shared" si="136"/>
        <v/>
      </c>
      <c r="AI908" s="22" t="e">
        <f>VLOOKUP(A908,'[1]Deals (investment)'!$B$2:$Z$1497,1,FALSE)</f>
        <v>#N/A</v>
      </c>
      <c r="AJ908" s="22" t="e">
        <f>VLOOKUP(A908,'[1]Deals (investment)'!$B$2:$Z$870,15,FALSE)</f>
        <v>#N/A</v>
      </c>
      <c r="AK908" s="17" t="e">
        <f>VLOOKUP(A908,'[1]Deals (Exits)'!B:B,1,FALSE)</f>
        <v>#N/A</v>
      </c>
      <c r="AL908" s="23">
        <f>VLOOKUP(G908,[1]Lookups!$V$3:$Y$197,4,FALSE)</f>
        <v>0</v>
      </c>
      <c r="AM908" s="17" t="str">
        <f>VLOOKUP(X908,[1]Lookups!$B$3:$C$200,2,FALSE)</f>
        <v>Education</v>
      </c>
      <c r="AN908" s="17" t="e">
        <f>VLOOKUP(R908,[1]Lookups!$H$3:$I$69,2,FALSE)</f>
        <v>#N/A</v>
      </c>
      <c r="AO908" s="17" t="e">
        <f>VLOOKUP(T908,[1]Lookups!$H$3:$I$69,2,FALSE)</f>
        <v>#N/A</v>
      </c>
      <c r="AP908" s="17" t="e">
        <f>VLOOKUP(AN908,[1]Lookups!$N$3:$O$11,2,FALSE)</f>
        <v>#N/A</v>
      </c>
      <c r="AQ908" s="18" t="e">
        <f>COUNTIFS('[1]Deals (investment)'!$B:$B,$A908)</f>
        <v>#VALUE!</v>
      </c>
      <c r="AR908" s="18" t="e">
        <f>COUNTIFS('[1]Deals (investment)'!$B:$B,$A908,'[1]Deals (investment)'!$T:$T,$AW$1)+COUNTIFS('[1]Deals (investment)'!$B:$B,$A908,'[1]Deals (investment)'!$T:$T,$AX$1)+COUNTIFS('[1]Deals (investment)'!$B:$B,$A908,'[1]Deals (investment)'!$T:$T,$AY$1)</f>
        <v>#VALUE!</v>
      </c>
      <c r="AS908" s="17" t="e">
        <f>SUMIFS('[1]Deals (investment)'!$C:$C,'[1]Deals (investment)'!$B:$B,$A908)</f>
        <v>#VALUE!</v>
      </c>
      <c r="AT908" s="17" t="e">
        <f t="shared" si="106"/>
        <v>#VALUE!</v>
      </c>
      <c r="AU908" s="18" t="e">
        <f>COUNTIF('[1]Deals (Exits)'!$B:$B,A908)</f>
        <v>#VALUE!</v>
      </c>
      <c r="AV908" s="17" t="e">
        <f>SUMIFS('[1]Deals (investment)'!$C:$C,'[1]Deals (investment)'!$B:$B,$A908,'[1]Deals (investment)'!$T:$T,AV$1)</f>
        <v>#VALUE!</v>
      </c>
      <c r="AW908" s="17" t="e">
        <f>SUMIFS('[1]Deals (investment)'!$C:$C,'[1]Deals (investment)'!$B:$B,$A908,'[1]Deals (investment)'!$T:$T,AW$1)</f>
        <v>#VALUE!</v>
      </c>
      <c r="AX908" s="17" t="e">
        <f>SUMIFS('[1]Deals (investment)'!$C:$C,'[1]Deals (investment)'!$B:$B,$A908,'[1]Deals (investment)'!$T:$T,AX$1)</f>
        <v>#VALUE!</v>
      </c>
      <c r="AY908" s="17" t="e">
        <f>SUMIFS('[1]Deals (investment)'!$C:$C,'[1]Deals (investment)'!$B:$B,$A908,'[1]Deals (investment)'!$T:$T,AY$1)</f>
        <v>#VALUE!</v>
      </c>
      <c r="AZ908" s="17" t="e">
        <f>SUMIFS('[1]Deals (investment)'!$C:$C,'[1]Deals (investment)'!$B:$B,$A908,'[1]Deals (investment)'!$T:$T,AZ$1)</f>
        <v>#VALUE!</v>
      </c>
      <c r="BA908" s="17" t="e">
        <f>SUMIFS('[1]Deals (investment)'!$C:$C,'[1]Deals (investment)'!$B:$B,$A908,'[1]Deals (investment)'!$T:$T,BA$1)</f>
        <v>#VALUE!</v>
      </c>
      <c r="BB908" s="17" t="e">
        <f>SUMIFS('[1]Deals (investment)'!$C:$C,'[1]Deals (investment)'!$B:$B,$A908,'[1]Deals (investment)'!$T:$T,BB$1)</f>
        <v>#VALUE!</v>
      </c>
      <c r="BC908" s="17" t="e">
        <f>SUMIFS('[1]Deals (Exits)'!$C:$C,'[1]Deals (Exits)'!$B:$B,$A908)</f>
        <v>#VALUE!</v>
      </c>
      <c r="BD908" s="17" t="e">
        <f>SUMIFS('[1]Deals (investment)'!$C:$C,'[1]Deals (investment)'!$B:$B,$A908,'[1]Deals (investment)'!$V:$V,BD$1)</f>
        <v>#VALUE!</v>
      </c>
      <c r="BE908" s="17" t="e">
        <f>SUMIFS('[1]Deals (investment)'!$C:$C,'[1]Deals (investment)'!$B:$B,$A908,'[1]Deals (investment)'!$V:$V,BE$1)</f>
        <v>#VALUE!</v>
      </c>
      <c r="BF908" s="17" t="e">
        <f>SUMIFS('[1]Deals (investment)'!$C:$C,'[1]Deals (investment)'!$B:$B,$A908,'[1]Deals (investment)'!$V:$V,BF$1)</f>
        <v>#VALUE!</v>
      </c>
      <c r="BG908" s="17" t="e">
        <f>SUMIFS('[1]Deals (investment)'!$C:$C,'[1]Deals (investment)'!$B:$B,$A908,'[1]Deals (investment)'!$V:$V,BG$1)</f>
        <v>#VALUE!</v>
      </c>
      <c r="BH908" s="17" t="e">
        <f>SUMIFS('[1]Deals (investment)'!$C:$C,'[1]Deals (investment)'!$B:$B,$A908,'[1]Deals (investment)'!$V:$V,BH$1)</f>
        <v>#VALUE!</v>
      </c>
      <c r="BI908" s="17" t="e">
        <f>SUMIFS('[1]Deals (investment)'!$C:$C,'[1]Deals (investment)'!$B:$B,$A908,'[1]Deals (investment)'!$V:$V,BI$1)</f>
        <v>#VALUE!</v>
      </c>
      <c r="BJ908" s="17" t="e">
        <f>SUMIFS('[1]Deals (investment)'!$C:$C,'[1]Deals (investment)'!$B:$B,$A908,'[1]Deals (investment)'!$V:$V,BJ$1)</f>
        <v>#VALUE!</v>
      </c>
      <c r="BK908" s="17" t="e">
        <f>SUMIFS('[1]Deals (investment)'!$C:$C,'[1]Deals (investment)'!$B:$B,$A908,'[1]Deals (investment)'!$V:$V,BK$1)</f>
        <v>#VALUE!</v>
      </c>
      <c r="BL908" s="17" t="e">
        <f>SUMIFS('[1]Deals (investment)'!$C:$C,'[1]Deals (investment)'!$B:$B,$A908,'[1]Deals (investment)'!$V:$V,BL$1)</f>
        <v>#VALUE!</v>
      </c>
      <c r="BM908" s="17" t="e">
        <f>SUMIFS('[1]Deals (investment)'!$C:$C,'[1]Deals (investment)'!$B:$B,$A908,'[1]Deals (investment)'!$V:$V,BM$1)</f>
        <v>#VALUE!</v>
      </c>
      <c r="BN908" s="15"/>
      <c r="BO908" s="15"/>
      <c r="BP908" s="22"/>
      <c r="BQ908" s="15"/>
      <c r="BR908" s="15"/>
      <c r="BS908" s="15"/>
      <c r="BT908" s="15"/>
      <c r="BU908" s="15"/>
      <c r="BV908" s="15"/>
      <c r="BW908" s="15"/>
      <c r="BX908" s="15"/>
      <c r="BY908" s="15"/>
      <c r="BZ908" s="15"/>
      <c r="CA908" s="15"/>
      <c r="CB908" s="15"/>
      <c r="CC908" s="15"/>
      <c r="CD908" s="15" t="str">
        <f t="shared" si="135"/>
        <v>Engage &amp; Prosper AfricaEngage &amp; Prosper Africa provides financial literacy to the bottom of the economic pyramid that is often left out by the conventional financial system.Active</v>
      </c>
      <c r="CE908" s="15"/>
      <c r="CF908" s="15"/>
      <c r="CG908" s="15"/>
      <c r="CH908" s="15"/>
      <c r="CI908" s="15"/>
      <c r="CJ908" s="15"/>
    </row>
    <row r="909" spans="1:118" ht="12.75">
      <c r="A909" s="15" t="s">
        <v>6374</v>
      </c>
      <c r="B909" s="15" t="s">
        <v>6375</v>
      </c>
      <c r="C909" s="15" t="s">
        <v>58</v>
      </c>
      <c r="D909" s="16">
        <v>2013</v>
      </c>
      <c r="E909" s="15" t="s">
        <v>1828</v>
      </c>
      <c r="F909" s="15"/>
      <c r="G909" s="15" t="s">
        <v>1829</v>
      </c>
      <c r="H909" s="15"/>
      <c r="I909" s="15" t="s">
        <v>1829</v>
      </c>
      <c r="J909" s="15"/>
      <c r="K909" s="17" t="e">
        <f t="shared" si="105"/>
        <v>#VALUE!</v>
      </c>
      <c r="L909" s="15"/>
      <c r="M909" s="18" t="e">
        <f t="shared" si="132"/>
        <v>#VALUE!</v>
      </c>
      <c r="N909" s="15"/>
      <c r="O909" s="15"/>
      <c r="P909" s="15"/>
      <c r="Q909" s="24" t="e">
        <f ca="1">_xludf.MAXIFS('[1]Deals (investment)'!A:A,'[1]Deals (investment)'!B:B,A909)</f>
        <v>#NAME?</v>
      </c>
      <c r="R909" s="15" t="s">
        <v>636</v>
      </c>
      <c r="S909" s="19" t="s">
        <v>144</v>
      </c>
      <c r="T909" s="15" t="s">
        <v>685</v>
      </c>
      <c r="U909" s="17">
        <v>150000</v>
      </c>
      <c r="V909" s="15" t="s">
        <v>6376</v>
      </c>
      <c r="W909" s="15"/>
      <c r="X909" s="15" t="s">
        <v>294</v>
      </c>
      <c r="Y909" s="15" t="s">
        <v>6377</v>
      </c>
      <c r="AB909" s="20" t="s">
        <v>286</v>
      </c>
      <c r="AC909" s="21" t="s">
        <v>6378</v>
      </c>
      <c r="AD909" s="21" t="s">
        <v>6379</v>
      </c>
      <c r="AE909" s="21" t="s">
        <v>6379</v>
      </c>
      <c r="AF909" s="21" t="s">
        <v>6380</v>
      </c>
      <c r="AG909" s="22">
        <f t="shared" ca="1" si="137"/>
        <v>0.67741935483870963</v>
      </c>
      <c r="AH909" s="15" t="str">
        <f t="shared" si="136"/>
        <v/>
      </c>
      <c r="AI909" s="22" t="str">
        <f>VLOOKUP(A909,'[1]Deals (investment)'!$B$2:$Z$1497,1,FALSE)</f>
        <v>GiftedMom</v>
      </c>
      <c r="AJ909" s="22">
        <f>VLOOKUP(A909,'[1]Deals (investment)'!$B$2:$Z$870,15,FALSE)</f>
        <v>0</v>
      </c>
      <c r="AK909" s="17" t="e">
        <f>VLOOKUP(A909,'[1]Deals (Exits)'!B:B,1,FALSE)</f>
        <v>#N/A</v>
      </c>
      <c r="AL909" s="23">
        <f>VLOOKUP(G909,[1]Lookups!$V$3:$Y$197,4,FALSE)</f>
        <v>0</v>
      </c>
      <c r="AM909" s="17" t="str">
        <f>VLOOKUP(X909,[1]Lookups!$B$3:$C$200,2,FALSE)</f>
        <v>Health &amp; Pharmaceuticals</v>
      </c>
      <c r="AN909" s="17" t="str">
        <f>VLOOKUP(R909,[1]Lookups!$H$3:$I$69,2,FALSE)</f>
        <v>1. Grant</v>
      </c>
      <c r="AO909" s="17" t="str">
        <f>VLOOKUP(T909,[1]Lookups!$H$3:$I$69,2,FALSE)</f>
        <v xml:space="preserve">1. Grant
</v>
      </c>
      <c r="AP909" s="17" t="str">
        <f>VLOOKUP(AN909,[1]Lookups!$N$3:$O$11,2,FALSE)</f>
        <v>Early</v>
      </c>
      <c r="AQ909" s="18" t="e">
        <f>COUNTIFS('[1]Deals (investment)'!$B:$B,$A909)</f>
        <v>#VALUE!</v>
      </c>
      <c r="AR909" s="18" t="e">
        <f>COUNTIFS('[1]Deals (investment)'!$B:$B,$A909,'[1]Deals (investment)'!$T:$T,$AW$1)+COUNTIFS('[1]Deals (investment)'!$B:$B,$A909,'[1]Deals (investment)'!$T:$T,$AX$1)+COUNTIFS('[1]Deals (investment)'!$B:$B,$A909,'[1]Deals (investment)'!$T:$T,$AY$1)</f>
        <v>#VALUE!</v>
      </c>
      <c r="AS909" s="17" t="e">
        <f>SUMIFS('[1]Deals (investment)'!$C:$C,'[1]Deals (investment)'!$B:$B,$A909)</f>
        <v>#VALUE!</v>
      </c>
      <c r="AT909" s="17" t="e">
        <f t="shared" si="106"/>
        <v>#VALUE!</v>
      </c>
      <c r="AU909" s="18" t="e">
        <f>COUNTIF('[1]Deals (Exits)'!$B:$B,A909)</f>
        <v>#VALUE!</v>
      </c>
      <c r="AV909" s="17" t="e">
        <f>SUMIFS('[1]Deals (investment)'!$C:$C,'[1]Deals (investment)'!$B:$B,$A909,'[1]Deals (investment)'!$T:$T,AV$1)</f>
        <v>#VALUE!</v>
      </c>
      <c r="AW909" s="17" t="e">
        <f>SUMIFS('[1]Deals (investment)'!$C:$C,'[1]Deals (investment)'!$B:$B,$A909,'[1]Deals (investment)'!$T:$T,AW$1)</f>
        <v>#VALUE!</v>
      </c>
      <c r="AX909" s="17" t="e">
        <f>SUMIFS('[1]Deals (investment)'!$C:$C,'[1]Deals (investment)'!$B:$B,$A909,'[1]Deals (investment)'!$T:$T,AX$1)</f>
        <v>#VALUE!</v>
      </c>
      <c r="AY909" s="17" t="e">
        <f>SUMIFS('[1]Deals (investment)'!$C:$C,'[1]Deals (investment)'!$B:$B,$A909,'[1]Deals (investment)'!$T:$T,AY$1)</f>
        <v>#VALUE!</v>
      </c>
      <c r="AZ909" s="17" t="e">
        <f>SUMIFS('[1]Deals (investment)'!$C:$C,'[1]Deals (investment)'!$B:$B,$A909,'[1]Deals (investment)'!$T:$T,AZ$1)</f>
        <v>#VALUE!</v>
      </c>
      <c r="BA909" s="17" t="e">
        <f>SUMIFS('[1]Deals (investment)'!$C:$C,'[1]Deals (investment)'!$B:$B,$A909,'[1]Deals (investment)'!$T:$T,BA$1)</f>
        <v>#VALUE!</v>
      </c>
      <c r="BB909" s="17" t="e">
        <f>SUMIFS('[1]Deals (investment)'!$C:$C,'[1]Deals (investment)'!$B:$B,$A909,'[1]Deals (investment)'!$T:$T,BB$1)</f>
        <v>#VALUE!</v>
      </c>
      <c r="BC909" s="17" t="e">
        <f>SUMIFS('[1]Deals (Exits)'!$C:$C,'[1]Deals (Exits)'!$B:$B,$A909)</f>
        <v>#VALUE!</v>
      </c>
      <c r="BD909" s="17" t="e">
        <f>SUMIFS('[1]Deals (investment)'!$C:$C,'[1]Deals (investment)'!$B:$B,$A909,'[1]Deals (investment)'!$V:$V,BD$1)</f>
        <v>#VALUE!</v>
      </c>
      <c r="BE909" s="17" t="e">
        <f>SUMIFS('[1]Deals (investment)'!$C:$C,'[1]Deals (investment)'!$B:$B,$A909,'[1]Deals (investment)'!$V:$V,BE$1)</f>
        <v>#VALUE!</v>
      </c>
      <c r="BF909" s="17" t="e">
        <f>SUMIFS('[1]Deals (investment)'!$C:$C,'[1]Deals (investment)'!$B:$B,$A909,'[1]Deals (investment)'!$V:$V,BF$1)</f>
        <v>#VALUE!</v>
      </c>
      <c r="BG909" s="17" t="e">
        <f>SUMIFS('[1]Deals (investment)'!$C:$C,'[1]Deals (investment)'!$B:$B,$A909,'[1]Deals (investment)'!$V:$V,BG$1)</f>
        <v>#VALUE!</v>
      </c>
      <c r="BH909" s="17" t="e">
        <f>SUMIFS('[1]Deals (investment)'!$C:$C,'[1]Deals (investment)'!$B:$B,$A909,'[1]Deals (investment)'!$V:$V,BH$1)</f>
        <v>#VALUE!</v>
      </c>
      <c r="BI909" s="17" t="e">
        <f>SUMIFS('[1]Deals (investment)'!$C:$C,'[1]Deals (investment)'!$B:$B,$A909,'[1]Deals (investment)'!$V:$V,BI$1)</f>
        <v>#VALUE!</v>
      </c>
      <c r="BJ909" s="17" t="e">
        <f>SUMIFS('[1]Deals (investment)'!$C:$C,'[1]Deals (investment)'!$B:$B,$A909,'[1]Deals (investment)'!$V:$V,BJ$1)</f>
        <v>#VALUE!</v>
      </c>
      <c r="BK909" s="17" t="e">
        <f>SUMIFS('[1]Deals (investment)'!$C:$C,'[1]Deals (investment)'!$B:$B,$A909,'[1]Deals (investment)'!$V:$V,BK$1)</f>
        <v>#VALUE!</v>
      </c>
      <c r="BL909" s="17" t="e">
        <f>SUMIFS('[1]Deals (investment)'!$C:$C,'[1]Deals (investment)'!$B:$B,$A909,'[1]Deals (investment)'!$V:$V,BL$1)</f>
        <v>#VALUE!</v>
      </c>
      <c r="BM909" s="17" t="e">
        <f>SUMIFS('[1]Deals (investment)'!$C:$C,'[1]Deals (investment)'!$B:$B,$A909,'[1]Deals (investment)'!$V:$V,BM$1)</f>
        <v>#VALUE!</v>
      </c>
      <c r="BN909" s="15"/>
      <c r="BO909" s="15"/>
      <c r="BP909" s="22"/>
      <c r="BQ909" s="15"/>
      <c r="BR909" s="15"/>
      <c r="BS909" s="15"/>
      <c r="BT909" s="15"/>
      <c r="BU909" s="15"/>
      <c r="BV909" s="15"/>
      <c r="BW909" s="15"/>
      <c r="BX909" s="15"/>
      <c r="BY909" s="15"/>
      <c r="BZ909" s="15"/>
      <c r="CA909" s="15"/>
      <c r="CB909" s="15"/>
      <c r="CC909" s="15"/>
      <c r="CD909" s="15" t="str">
        <f t="shared" si="135"/>
        <v>GiftedMomGiftedMom is a mobile-based maternal health education solution to reduce maternal mortality rates in emerging markets by 9.7% annuallyActive</v>
      </c>
      <c r="CE909" s="15"/>
      <c r="CF909" s="15"/>
      <c r="CG909" s="15"/>
      <c r="CH909" s="15"/>
      <c r="CI909" s="15"/>
      <c r="CJ909" s="15"/>
    </row>
    <row r="910" spans="1:118" ht="12.75">
      <c r="A910" s="15" t="s">
        <v>6381</v>
      </c>
      <c r="B910" s="15" t="s">
        <v>6382</v>
      </c>
      <c r="C910" s="15" t="s">
        <v>58</v>
      </c>
      <c r="D910" s="57"/>
      <c r="E910" s="15" t="s">
        <v>6383</v>
      </c>
      <c r="F910" s="15"/>
      <c r="G910" s="15"/>
      <c r="H910" s="15"/>
      <c r="I910" s="15"/>
      <c r="J910" s="15"/>
      <c r="K910" s="17" t="e">
        <f t="shared" si="105"/>
        <v>#VALUE!</v>
      </c>
      <c r="L910" s="15"/>
      <c r="M910" s="18" t="e">
        <f t="shared" si="132"/>
        <v>#VALUE!</v>
      </c>
      <c r="N910" s="15"/>
      <c r="O910" s="15"/>
      <c r="P910" s="15"/>
      <c r="Q910" s="15"/>
      <c r="R910" s="15"/>
      <c r="S910" s="19"/>
      <c r="T910" s="15"/>
      <c r="U910" s="17"/>
      <c r="V910" s="15" t="s">
        <v>6384</v>
      </c>
      <c r="W910" s="15"/>
      <c r="X910" s="15" t="s">
        <v>191</v>
      </c>
      <c r="Y910" s="15" t="s">
        <v>6385</v>
      </c>
      <c r="AB910" s="20"/>
      <c r="AC910" s="21" t="s">
        <v>6386</v>
      </c>
      <c r="AD910" s="21" t="s">
        <v>6387</v>
      </c>
      <c r="AE910" s="21" t="s">
        <v>6388</v>
      </c>
      <c r="AF910" s="21" t="s">
        <v>6389</v>
      </c>
      <c r="AG910" s="22">
        <f t="shared" si="137"/>
        <v>0.38709677419354838</v>
      </c>
      <c r="AH910" s="15" t="str">
        <f t="shared" si="136"/>
        <v/>
      </c>
      <c r="AI910" s="22" t="e">
        <f>VLOOKUP(A910,'[1]Deals (investment)'!$B$2:$Z$1497,1,FALSE)</f>
        <v>#N/A</v>
      </c>
      <c r="AJ910" s="22" t="e">
        <f>VLOOKUP(A910,'[1]Deals (investment)'!$B$2:$Z$870,15,FALSE)</f>
        <v>#N/A</v>
      </c>
      <c r="AK910" s="17" t="e">
        <f>VLOOKUP(A910,'[1]Deals (Exits)'!B:B,1,FALSE)</f>
        <v>#N/A</v>
      </c>
      <c r="AL910" s="23" t="e">
        <f>VLOOKUP(G910,[1]Lookups!$V$3:$Y$197,4,FALSE)</f>
        <v>#N/A</v>
      </c>
      <c r="AM910" s="17" t="str">
        <f>VLOOKUP(X910,[1]Lookups!$B$3:$C$200,2,FALSE)</f>
        <v>Education</v>
      </c>
      <c r="AN910" s="17" t="e">
        <f>VLOOKUP(R910,[1]Lookups!$H$3:$I$69,2,FALSE)</f>
        <v>#N/A</v>
      </c>
      <c r="AO910" s="17" t="e">
        <f>VLOOKUP(T910,[1]Lookups!$H$3:$I$69,2,FALSE)</f>
        <v>#N/A</v>
      </c>
      <c r="AP910" s="17" t="e">
        <f>VLOOKUP(AN910,[1]Lookups!$N$3:$O$11,2,FALSE)</f>
        <v>#N/A</v>
      </c>
      <c r="AQ910" s="18" t="e">
        <f>COUNTIFS('[1]Deals (investment)'!$B:$B,$A910)</f>
        <v>#VALUE!</v>
      </c>
      <c r="AR910" s="18" t="e">
        <f>COUNTIFS('[1]Deals (investment)'!$B:$B,$A910,'[1]Deals (investment)'!$T:$T,$AW$1)+COUNTIFS('[1]Deals (investment)'!$B:$B,$A910,'[1]Deals (investment)'!$T:$T,$AX$1)+COUNTIFS('[1]Deals (investment)'!$B:$B,$A910,'[1]Deals (investment)'!$T:$T,$AY$1)</f>
        <v>#VALUE!</v>
      </c>
      <c r="AS910" s="17" t="e">
        <f>SUMIFS('[1]Deals (investment)'!$C:$C,'[1]Deals (investment)'!$B:$B,$A910)</f>
        <v>#VALUE!</v>
      </c>
      <c r="AT910" s="17" t="e">
        <f t="shared" si="106"/>
        <v>#VALUE!</v>
      </c>
      <c r="AU910" s="18" t="e">
        <f>COUNTIF('[1]Deals (Exits)'!$B:$B,A910)</f>
        <v>#VALUE!</v>
      </c>
      <c r="AV910" s="17" t="e">
        <f>SUMIFS('[1]Deals (investment)'!$C:$C,'[1]Deals (investment)'!$B:$B,$A910,'[1]Deals (investment)'!$T:$T,AV$1)</f>
        <v>#VALUE!</v>
      </c>
      <c r="AW910" s="17" t="e">
        <f>SUMIFS('[1]Deals (investment)'!$C:$C,'[1]Deals (investment)'!$B:$B,$A910,'[1]Deals (investment)'!$T:$T,AW$1)</f>
        <v>#VALUE!</v>
      </c>
      <c r="AX910" s="17" t="e">
        <f>SUMIFS('[1]Deals (investment)'!$C:$C,'[1]Deals (investment)'!$B:$B,$A910,'[1]Deals (investment)'!$T:$T,AX$1)</f>
        <v>#VALUE!</v>
      </c>
      <c r="AY910" s="17" t="e">
        <f>SUMIFS('[1]Deals (investment)'!$C:$C,'[1]Deals (investment)'!$B:$B,$A910,'[1]Deals (investment)'!$T:$T,AY$1)</f>
        <v>#VALUE!</v>
      </c>
      <c r="AZ910" s="17" t="e">
        <f>SUMIFS('[1]Deals (investment)'!$C:$C,'[1]Deals (investment)'!$B:$B,$A910,'[1]Deals (investment)'!$T:$T,AZ$1)</f>
        <v>#VALUE!</v>
      </c>
      <c r="BA910" s="17" t="e">
        <f>SUMIFS('[1]Deals (investment)'!$C:$C,'[1]Deals (investment)'!$B:$B,$A910,'[1]Deals (investment)'!$T:$T,BA$1)</f>
        <v>#VALUE!</v>
      </c>
      <c r="BB910" s="17" t="e">
        <f>SUMIFS('[1]Deals (investment)'!$C:$C,'[1]Deals (investment)'!$B:$B,$A910,'[1]Deals (investment)'!$T:$T,BB$1)</f>
        <v>#VALUE!</v>
      </c>
      <c r="BC910" s="17" t="e">
        <f>SUMIFS('[1]Deals (Exits)'!$C:$C,'[1]Deals (Exits)'!$B:$B,$A910)</f>
        <v>#VALUE!</v>
      </c>
      <c r="BD910" s="17" t="e">
        <f>SUMIFS('[1]Deals (investment)'!$C:$C,'[1]Deals (investment)'!$B:$B,$A910,'[1]Deals (investment)'!$V:$V,BD$1)</f>
        <v>#VALUE!</v>
      </c>
      <c r="BE910" s="17" t="e">
        <f>SUMIFS('[1]Deals (investment)'!$C:$C,'[1]Deals (investment)'!$B:$B,$A910,'[1]Deals (investment)'!$V:$V,BE$1)</f>
        <v>#VALUE!</v>
      </c>
      <c r="BF910" s="17" t="e">
        <f>SUMIFS('[1]Deals (investment)'!$C:$C,'[1]Deals (investment)'!$B:$B,$A910,'[1]Deals (investment)'!$V:$V,BF$1)</f>
        <v>#VALUE!</v>
      </c>
      <c r="BG910" s="17" t="e">
        <f>SUMIFS('[1]Deals (investment)'!$C:$C,'[1]Deals (investment)'!$B:$B,$A910,'[1]Deals (investment)'!$V:$V,BG$1)</f>
        <v>#VALUE!</v>
      </c>
      <c r="BH910" s="17" t="e">
        <f>SUMIFS('[1]Deals (investment)'!$C:$C,'[1]Deals (investment)'!$B:$B,$A910,'[1]Deals (investment)'!$V:$V,BH$1)</f>
        <v>#VALUE!</v>
      </c>
      <c r="BI910" s="17" t="e">
        <f>SUMIFS('[1]Deals (investment)'!$C:$C,'[1]Deals (investment)'!$B:$B,$A910,'[1]Deals (investment)'!$V:$V,BI$1)</f>
        <v>#VALUE!</v>
      </c>
      <c r="BJ910" s="17" t="e">
        <f>SUMIFS('[1]Deals (investment)'!$C:$C,'[1]Deals (investment)'!$B:$B,$A910,'[1]Deals (investment)'!$V:$V,BJ$1)</f>
        <v>#VALUE!</v>
      </c>
      <c r="BK910" s="17" t="e">
        <f>SUMIFS('[1]Deals (investment)'!$C:$C,'[1]Deals (investment)'!$B:$B,$A910,'[1]Deals (investment)'!$V:$V,BK$1)</f>
        <v>#VALUE!</v>
      </c>
      <c r="BL910" s="17" t="e">
        <f>SUMIFS('[1]Deals (investment)'!$C:$C,'[1]Deals (investment)'!$B:$B,$A910,'[1]Deals (investment)'!$V:$V,BL$1)</f>
        <v>#VALUE!</v>
      </c>
      <c r="BM910" s="17" t="e">
        <f>SUMIFS('[1]Deals (investment)'!$C:$C,'[1]Deals (investment)'!$B:$B,$A910,'[1]Deals (investment)'!$V:$V,BM$1)</f>
        <v>#VALUE!</v>
      </c>
      <c r="BN910" s="15"/>
      <c r="BO910" s="15"/>
      <c r="BP910" s="22"/>
      <c r="BQ910" s="15"/>
      <c r="BR910" s="15"/>
      <c r="BS910" s="15"/>
      <c r="BT910" s="15"/>
      <c r="BU910" s="15"/>
      <c r="BV910" s="15"/>
      <c r="BW910" s="15"/>
      <c r="BX910" s="15"/>
      <c r="BY910" s="15"/>
      <c r="BZ910" s="15"/>
      <c r="CA910" s="15"/>
      <c r="CB910" s="15"/>
      <c r="CC910" s="15"/>
      <c r="CD910" s="15"/>
      <c r="CE910" s="15"/>
      <c r="CF910" s="15"/>
      <c r="CG910" s="15"/>
      <c r="CH910" s="15"/>
      <c r="CI910" s="15"/>
      <c r="CJ910" s="15"/>
    </row>
    <row r="911" spans="1:118" ht="12.75">
      <c r="A911" s="25" t="s">
        <v>6390</v>
      </c>
      <c r="B911" s="15" t="s">
        <v>6391</v>
      </c>
      <c r="C911" s="15" t="s">
        <v>46</v>
      </c>
      <c r="D911" s="16">
        <v>1986</v>
      </c>
      <c r="E911" s="15" t="s">
        <v>6392</v>
      </c>
      <c r="F911" s="15"/>
      <c r="G911" s="15"/>
      <c r="H911" s="15"/>
      <c r="I911" s="15"/>
      <c r="J911" s="15"/>
      <c r="K911" s="17" t="e">
        <f t="shared" si="105"/>
        <v>#VALUE!</v>
      </c>
      <c r="L911" s="15"/>
      <c r="M911" s="18" t="e">
        <f t="shared" si="132"/>
        <v>#VALUE!</v>
      </c>
      <c r="N911" s="15"/>
      <c r="O911" s="15"/>
      <c r="P911" s="15"/>
      <c r="Q911" s="15"/>
      <c r="R911" s="15"/>
      <c r="S911" s="19"/>
      <c r="T911" s="15"/>
      <c r="U911" s="17"/>
      <c r="V911" s="15" t="s">
        <v>6393</v>
      </c>
      <c r="W911" s="15"/>
      <c r="X911" s="15" t="s">
        <v>6394</v>
      </c>
      <c r="Y911" s="15" t="s">
        <v>6395</v>
      </c>
      <c r="AB911" s="20"/>
      <c r="AC911" s="21" t="s">
        <v>6396</v>
      </c>
      <c r="AD911" s="21" t="s">
        <v>6397</v>
      </c>
      <c r="AE911" s="21" t="s">
        <v>6398</v>
      </c>
      <c r="AF911" s="21" t="s">
        <v>6399</v>
      </c>
      <c r="AG911" s="22">
        <f t="shared" si="137"/>
        <v>0.41935483870967744</v>
      </c>
      <c r="AH911" s="15" t="e">
        <f t="shared" si="136"/>
        <v>#VALUE!</v>
      </c>
      <c r="AI911" s="22" t="e">
        <f>VLOOKUP(A911,'[1]Deals (investment)'!$B$2:$Z$1497,1,FALSE)</f>
        <v>#N/A</v>
      </c>
      <c r="AJ911" s="22" t="e">
        <f>VLOOKUP(A911,'[1]Deals (investment)'!$B$2:$Z$870,15,FALSE)</f>
        <v>#N/A</v>
      </c>
      <c r="AK911" s="17" t="e">
        <f>VLOOKUP(A911,'[1]Deals (Exits)'!B:B,1,FALSE)</f>
        <v>#N/A</v>
      </c>
      <c r="AL911" s="23" t="e">
        <f>VLOOKUP(G911,[1]Lookups!$V$3:$Y$197,4,FALSE)</f>
        <v>#N/A</v>
      </c>
      <c r="AM911" s="17" t="str">
        <f>VLOOKUP(X911,[1]Lookups!$B$3:$C$200,2,FALSE)</f>
        <v>Media &amp; Entertainment</v>
      </c>
      <c r="AN911" s="17" t="e">
        <f>VLOOKUP(R911,[1]Lookups!$H$3:$I$69,2,FALSE)</f>
        <v>#N/A</v>
      </c>
      <c r="AO911" s="17" t="e">
        <f>VLOOKUP(T911,[1]Lookups!$H$3:$I$69,2,FALSE)</f>
        <v>#N/A</v>
      </c>
      <c r="AP911" s="17" t="e">
        <f>VLOOKUP(AN911,[1]Lookups!$N$3:$O$11,2,FALSE)</f>
        <v>#N/A</v>
      </c>
      <c r="AQ911" s="18" t="e">
        <f>COUNTIFS('[1]Deals (investment)'!$B:$B,$A911)</f>
        <v>#VALUE!</v>
      </c>
      <c r="AR911" s="18" t="e">
        <f>COUNTIFS('[1]Deals (investment)'!$B:$B,$A911,'[1]Deals (investment)'!$T:$T,$AW$1)+COUNTIFS('[1]Deals (investment)'!$B:$B,$A911,'[1]Deals (investment)'!$T:$T,$AX$1)+COUNTIFS('[1]Deals (investment)'!$B:$B,$A911,'[1]Deals (investment)'!$T:$T,$AY$1)</f>
        <v>#VALUE!</v>
      </c>
      <c r="AS911" s="17" t="e">
        <f>SUMIFS('[1]Deals (investment)'!$C:$C,'[1]Deals (investment)'!$B:$B,$A911)</f>
        <v>#VALUE!</v>
      </c>
      <c r="AT911" s="17" t="e">
        <f t="shared" si="106"/>
        <v>#VALUE!</v>
      </c>
      <c r="AU911" s="18" t="e">
        <f>COUNTIF('[1]Deals (Exits)'!$B:$B,A911)</f>
        <v>#VALUE!</v>
      </c>
      <c r="AV911" s="17" t="e">
        <f>SUMIFS('[1]Deals (investment)'!$C:$C,'[1]Deals (investment)'!$B:$B,$A911,'[1]Deals (investment)'!$T:$T,AV$1)</f>
        <v>#VALUE!</v>
      </c>
      <c r="AW911" s="17" t="e">
        <f>SUMIFS('[1]Deals (investment)'!$C:$C,'[1]Deals (investment)'!$B:$B,$A911,'[1]Deals (investment)'!$T:$T,AW$1)</f>
        <v>#VALUE!</v>
      </c>
      <c r="AX911" s="17" t="e">
        <f>SUMIFS('[1]Deals (investment)'!$C:$C,'[1]Deals (investment)'!$B:$B,$A911,'[1]Deals (investment)'!$T:$T,AX$1)</f>
        <v>#VALUE!</v>
      </c>
      <c r="AY911" s="17" t="e">
        <f>SUMIFS('[1]Deals (investment)'!$C:$C,'[1]Deals (investment)'!$B:$B,$A911,'[1]Deals (investment)'!$T:$T,AY$1)</f>
        <v>#VALUE!</v>
      </c>
      <c r="AZ911" s="17" t="e">
        <f>SUMIFS('[1]Deals (investment)'!$C:$C,'[1]Deals (investment)'!$B:$B,$A911,'[1]Deals (investment)'!$T:$T,AZ$1)</f>
        <v>#VALUE!</v>
      </c>
      <c r="BA911" s="17" t="e">
        <f>SUMIFS('[1]Deals (investment)'!$C:$C,'[1]Deals (investment)'!$B:$B,$A911,'[1]Deals (investment)'!$T:$T,BA$1)</f>
        <v>#VALUE!</v>
      </c>
      <c r="BB911" s="17" t="e">
        <f>SUMIFS('[1]Deals (investment)'!$C:$C,'[1]Deals (investment)'!$B:$B,$A911,'[1]Deals (investment)'!$T:$T,BB$1)</f>
        <v>#VALUE!</v>
      </c>
      <c r="BC911" s="17" t="e">
        <f>SUMIFS('[1]Deals (Exits)'!$C:$C,'[1]Deals (Exits)'!$B:$B,$A911)</f>
        <v>#VALUE!</v>
      </c>
      <c r="BD911" s="17" t="e">
        <f>SUMIFS('[1]Deals (investment)'!$C:$C,'[1]Deals (investment)'!$B:$B,$A911,'[1]Deals (investment)'!$V:$V,BD$1)</f>
        <v>#VALUE!</v>
      </c>
      <c r="BE911" s="17" t="e">
        <f>SUMIFS('[1]Deals (investment)'!$C:$C,'[1]Deals (investment)'!$B:$B,$A911,'[1]Deals (investment)'!$V:$V,BE$1)</f>
        <v>#VALUE!</v>
      </c>
      <c r="BF911" s="17" t="e">
        <f>SUMIFS('[1]Deals (investment)'!$C:$C,'[1]Deals (investment)'!$B:$B,$A911,'[1]Deals (investment)'!$V:$V,BF$1)</f>
        <v>#VALUE!</v>
      </c>
      <c r="BG911" s="17" t="e">
        <f>SUMIFS('[1]Deals (investment)'!$C:$C,'[1]Deals (investment)'!$B:$B,$A911,'[1]Deals (investment)'!$V:$V,BG$1)</f>
        <v>#VALUE!</v>
      </c>
      <c r="BH911" s="17" t="e">
        <f>SUMIFS('[1]Deals (investment)'!$C:$C,'[1]Deals (investment)'!$B:$B,$A911,'[1]Deals (investment)'!$V:$V,BH$1)</f>
        <v>#VALUE!</v>
      </c>
      <c r="BI911" s="17" t="e">
        <f>SUMIFS('[1]Deals (investment)'!$C:$C,'[1]Deals (investment)'!$B:$B,$A911,'[1]Deals (investment)'!$V:$V,BI$1)</f>
        <v>#VALUE!</v>
      </c>
      <c r="BJ911" s="17" t="e">
        <f>SUMIFS('[1]Deals (investment)'!$C:$C,'[1]Deals (investment)'!$B:$B,$A911,'[1]Deals (investment)'!$V:$V,BJ$1)</f>
        <v>#VALUE!</v>
      </c>
      <c r="BK911" s="17" t="e">
        <f>SUMIFS('[1]Deals (investment)'!$C:$C,'[1]Deals (investment)'!$B:$B,$A911,'[1]Deals (investment)'!$V:$V,BK$1)</f>
        <v>#VALUE!</v>
      </c>
      <c r="BL911" s="17" t="e">
        <f>SUMIFS('[1]Deals (investment)'!$C:$C,'[1]Deals (investment)'!$B:$B,$A911,'[1]Deals (investment)'!$V:$V,BL$1)</f>
        <v>#VALUE!</v>
      </c>
      <c r="BM911" s="17" t="e">
        <f>SUMIFS('[1]Deals (investment)'!$C:$C,'[1]Deals (investment)'!$B:$B,$A911,'[1]Deals (investment)'!$V:$V,BM$1)</f>
        <v>#VALUE!</v>
      </c>
      <c r="BN911" s="15"/>
      <c r="BO911" s="15"/>
      <c r="BP911" s="22"/>
      <c r="BQ911" s="15"/>
      <c r="BR911" s="15"/>
      <c r="BS911" s="15"/>
      <c r="BT911" s="15"/>
      <c r="BU911" s="15"/>
      <c r="BV911" s="15"/>
      <c r="BW911" s="15"/>
      <c r="BX911" s="15"/>
      <c r="BY911" s="15"/>
      <c r="BZ911" s="15"/>
      <c r="CA911" s="15"/>
      <c r="CB911" s="15"/>
      <c r="CC911" s="15"/>
      <c r="CD911" s="15" t="str">
        <f t="shared" ref="CD911:CD932" si="138">CONCATENATE(A911,B911,C911)</f>
        <v>EveryLayerEveryLayer brings high quality affordable broadband to emerging markets in Africa and Asia which have the highest growth of new internet users. Our technology and software platform allows us to significantly reduce the required CapEx and and OpEx for last mile network buildout and operations. We have a unique business model that allows us to grow rapidly and partner with existing service providersAcquired</v>
      </c>
      <c r="CE911" s="15"/>
      <c r="CF911" s="15"/>
      <c r="CG911" s="15"/>
      <c r="CH911" s="15"/>
      <c r="CI911" s="15"/>
      <c r="CJ911" s="15"/>
    </row>
    <row r="912" spans="1:118" ht="25.5">
      <c r="A912" s="15" t="s">
        <v>6400</v>
      </c>
      <c r="B912" s="15" t="s">
        <v>6401</v>
      </c>
      <c r="C912" s="15" t="s">
        <v>58</v>
      </c>
      <c r="D912" s="16">
        <v>2013</v>
      </c>
      <c r="E912" s="26" t="s">
        <v>90</v>
      </c>
      <c r="F912" s="26"/>
      <c r="G912" s="26" t="s">
        <v>91</v>
      </c>
      <c r="H912" s="26"/>
      <c r="I912" s="15" t="s">
        <v>91</v>
      </c>
      <c r="J912" s="26"/>
      <c r="K912" s="17" t="e">
        <f t="shared" si="105"/>
        <v>#VALUE!</v>
      </c>
      <c r="L912" s="15"/>
      <c r="M912" s="18" t="e">
        <f t="shared" si="132"/>
        <v>#VALUE!</v>
      </c>
      <c r="N912" s="15"/>
      <c r="O912" s="15"/>
      <c r="P912" s="15"/>
      <c r="Q912" s="15"/>
      <c r="R912" s="15"/>
      <c r="S912" s="19"/>
      <c r="T912" s="15"/>
      <c r="U912" s="17"/>
      <c r="V912" s="15" t="s">
        <v>6402</v>
      </c>
      <c r="W912" s="15"/>
      <c r="X912" s="15"/>
      <c r="Y912" s="15"/>
      <c r="AB912" s="20"/>
      <c r="AC912" s="15"/>
      <c r="AD912" s="15"/>
      <c r="AE912" s="15"/>
      <c r="AF912" s="15"/>
      <c r="AG912" s="22">
        <f t="shared" si="137"/>
        <v>0.29032258064516131</v>
      </c>
      <c r="AH912" s="15" t="str">
        <f t="shared" si="136"/>
        <v/>
      </c>
      <c r="AI912" s="22" t="e">
        <f>VLOOKUP(A912,'[1]Deals (investment)'!$B$2:$Z$1497,1,FALSE)</f>
        <v>#N/A</v>
      </c>
      <c r="AJ912" s="22" t="e">
        <f>VLOOKUP(A912,'[1]Deals (investment)'!$B$2:$Z$870,15,FALSE)</f>
        <v>#N/A</v>
      </c>
      <c r="AK912" s="17" t="e">
        <f>VLOOKUP(A912,'[1]Deals (Exits)'!B:B,1,FALSE)</f>
        <v>#N/A</v>
      </c>
      <c r="AL912" s="23">
        <f>VLOOKUP(G912,[1]Lookups!$V$3:$Y$197,4,FALSE)</f>
        <v>0</v>
      </c>
      <c r="AM912" s="17" t="e">
        <f>VLOOKUP(X912,[1]Lookups!$B$3:$C$200,2,FALSE)</f>
        <v>#N/A</v>
      </c>
      <c r="AN912" s="17" t="e">
        <f>VLOOKUP(R912,[1]Lookups!$H$3:$I$69,2,FALSE)</f>
        <v>#N/A</v>
      </c>
      <c r="AO912" s="17" t="e">
        <f>VLOOKUP(T912,[1]Lookups!$H$3:$I$69,2,FALSE)</f>
        <v>#N/A</v>
      </c>
      <c r="AP912" s="17" t="e">
        <f>VLOOKUP(AN912,[1]Lookups!$N$3:$O$11,2,FALSE)</f>
        <v>#N/A</v>
      </c>
      <c r="AQ912" s="18" t="e">
        <f>COUNTIFS('[1]Deals (investment)'!$B:$B,$A912)</f>
        <v>#VALUE!</v>
      </c>
      <c r="AR912" s="18" t="e">
        <f>COUNTIFS('[1]Deals (investment)'!$B:$B,$A912,'[1]Deals (investment)'!$T:$T,$AW$1)+COUNTIFS('[1]Deals (investment)'!$B:$B,$A912,'[1]Deals (investment)'!$T:$T,$AX$1)+COUNTIFS('[1]Deals (investment)'!$B:$B,$A912,'[1]Deals (investment)'!$T:$T,$AY$1)</f>
        <v>#VALUE!</v>
      </c>
      <c r="AS912" s="17" t="e">
        <f>SUMIFS('[1]Deals (investment)'!$C:$C,'[1]Deals (investment)'!$B:$B,$A912)</f>
        <v>#VALUE!</v>
      </c>
      <c r="AT912" s="17" t="e">
        <f t="shared" si="106"/>
        <v>#VALUE!</v>
      </c>
      <c r="AU912" s="18" t="e">
        <f>COUNTIF('[1]Deals (Exits)'!$B:$B,A912)</f>
        <v>#VALUE!</v>
      </c>
      <c r="AV912" s="17" t="e">
        <f>SUMIFS('[1]Deals (investment)'!$C:$C,'[1]Deals (investment)'!$B:$B,$A912,'[1]Deals (investment)'!$T:$T,AV$1)</f>
        <v>#VALUE!</v>
      </c>
      <c r="AW912" s="17" t="e">
        <f>SUMIFS('[1]Deals (investment)'!$C:$C,'[1]Deals (investment)'!$B:$B,$A912,'[1]Deals (investment)'!$T:$T,AW$1)</f>
        <v>#VALUE!</v>
      </c>
      <c r="AX912" s="17" t="e">
        <f>SUMIFS('[1]Deals (investment)'!$C:$C,'[1]Deals (investment)'!$B:$B,$A912,'[1]Deals (investment)'!$T:$T,AX$1)</f>
        <v>#VALUE!</v>
      </c>
      <c r="AY912" s="17" t="e">
        <f>SUMIFS('[1]Deals (investment)'!$C:$C,'[1]Deals (investment)'!$B:$B,$A912,'[1]Deals (investment)'!$T:$T,AY$1)</f>
        <v>#VALUE!</v>
      </c>
      <c r="AZ912" s="17" t="e">
        <f>SUMIFS('[1]Deals (investment)'!$C:$C,'[1]Deals (investment)'!$B:$B,$A912,'[1]Deals (investment)'!$T:$T,AZ$1)</f>
        <v>#VALUE!</v>
      </c>
      <c r="BA912" s="17" t="e">
        <f>SUMIFS('[1]Deals (investment)'!$C:$C,'[1]Deals (investment)'!$B:$B,$A912,'[1]Deals (investment)'!$T:$T,BA$1)</f>
        <v>#VALUE!</v>
      </c>
      <c r="BB912" s="17" t="e">
        <f>SUMIFS('[1]Deals (investment)'!$C:$C,'[1]Deals (investment)'!$B:$B,$A912,'[1]Deals (investment)'!$T:$T,BB$1)</f>
        <v>#VALUE!</v>
      </c>
      <c r="BC912" s="17" t="e">
        <f>SUMIFS('[1]Deals (Exits)'!$C:$C,'[1]Deals (Exits)'!$B:$B,$A912)</f>
        <v>#VALUE!</v>
      </c>
      <c r="BD912" s="17" t="e">
        <f>SUMIFS('[1]Deals (investment)'!$C:$C,'[1]Deals (investment)'!$B:$B,$A912,'[1]Deals (investment)'!$V:$V,BD$1)</f>
        <v>#VALUE!</v>
      </c>
      <c r="BE912" s="17" t="e">
        <f>SUMIFS('[1]Deals (investment)'!$C:$C,'[1]Deals (investment)'!$B:$B,$A912,'[1]Deals (investment)'!$V:$V,BE$1)</f>
        <v>#VALUE!</v>
      </c>
      <c r="BF912" s="17" t="e">
        <f>SUMIFS('[1]Deals (investment)'!$C:$C,'[1]Deals (investment)'!$B:$B,$A912,'[1]Deals (investment)'!$V:$V,BF$1)</f>
        <v>#VALUE!</v>
      </c>
      <c r="BG912" s="17" t="e">
        <f>SUMIFS('[1]Deals (investment)'!$C:$C,'[1]Deals (investment)'!$B:$B,$A912,'[1]Deals (investment)'!$V:$V,BG$1)</f>
        <v>#VALUE!</v>
      </c>
      <c r="BH912" s="17" t="e">
        <f>SUMIFS('[1]Deals (investment)'!$C:$C,'[1]Deals (investment)'!$B:$B,$A912,'[1]Deals (investment)'!$V:$V,BH$1)</f>
        <v>#VALUE!</v>
      </c>
      <c r="BI912" s="17" t="e">
        <f>SUMIFS('[1]Deals (investment)'!$C:$C,'[1]Deals (investment)'!$B:$B,$A912,'[1]Deals (investment)'!$V:$V,BI$1)</f>
        <v>#VALUE!</v>
      </c>
      <c r="BJ912" s="17" t="e">
        <f>SUMIFS('[1]Deals (investment)'!$C:$C,'[1]Deals (investment)'!$B:$B,$A912,'[1]Deals (investment)'!$V:$V,BJ$1)</f>
        <v>#VALUE!</v>
      </c>
      <c r="BK912" s="17" t="e">
        <f>SUMIFS('[1]Deals (investment)'!$C:$C,'[1]Deals (investment)'!$B:$B,$A912,'[1]Deals (investment)'!$V:$V,BK$1)</f>
        <v>#VALUE!</v>
      </c>
      <c r="BL912" s="17" t="e">
        <f>SUMIFS('[1]Deals (investment)'!$C:$C,'[1]Deals (investment)'!$B:$B,$A912,'[1]Deals (investment)'!$V:$V,BL$1)</f>
        <v>#VALUE!</v>
      </c>
      <c r="BM912" s="17" t="e">
        <f>SUMIFS('[1]Deals (investment)'!$C:$C,'[1]Deals (investment)'!$B:$B,$A912,'[1]Deals (investment)'!$V:$V,BM$1)</f>
        <v>#VALUE!</v>
      </c>
      <c r="BN912" s="15"/>
      <c r="BO912" s="15"/>
      <c r="BP912" s="22"/>
      <c r="BQ912" s="15"/>
      <c r="BR912" s="15"/>
      <c r="BS912" s="15"/>
      <c r="BT912" s="15"/>
      <c r="BU912" s="15"/>
      <c r="BV912" s="15"/>
      <c r="BW912" s="15"/>
      <c r="BX912" s="15"/>
      <c r="BY912" s="15"/>
      <c r="BZ912" s="15"/>
      <c r="CA912" s="15"/>
      <c r="CB912" s="15"/>
      <c r="CC912" s="15"/>
      <c r="CD912" s="15" t="str">
        <f t="shared" si="138"/>
        <v>Excel@UniExcel@Uni builds web applications and online tools that assist our clients with student selection, fund disbursement, reporting and success interventionsActive</v>
      </c>
      <c r="CE912" s="15"/>
      <c r="CF912" s="15"/>
      <c r="CG912" s="15"/>
      <c r="CH912" s="15"/>
      <c r="CI912" s="15"/>
      <c r="CJ912" s="15"/>
    </row>
    <row r="913" spans="1:88" ht="12.75">
      <c r="A913" s="15" t="s">
        <v>6403</v>
      </c>
      <c r="B913" s="15" t="s">
        <v>6404</v>
      </c>
      <c r="C913" s="15" t="s">
        <v>58</v>
      </c>
      <c r="D913" s="16">
        <v>2015</v>
      </c>
      <c r="E913" s="15" t="s">
        <v>6405</v>
      </c>
      <c r="F913" s="15"/>
      <c r="G913" s="15"/>
      <c r="H913" s="15"/>
      <c r="I913" s="15"/>
      <c r="J913" s="15"/>
      <c r="K913" s="17" t="e">
        <f t="shared" si="105"/>
        <v>#VALUE!</v>
      </c>
      <c r="L913" s="15"/>
      <c r="M913" s="18" t="e">
        <f t="shared" si="132"/>
        <v>#VALUE!</v>
      </c>
      <c r="N913" s="15"/>
      <c r="O913" s="15"/>
      <c r="P913" s="15"/>
      <c r="Q913" s="15"/>
      <c r="R913" s="15"/>
      <c r="S913" s="19"/>
      <c r="T913" s="15"/>
      <c r="U913" s="17"/>
      <c r="V913" s="15" t="s">
        <v>6406</v>
      </c>
      <c r="W913" s="15"/>
      <c r="X913" s="15" t="s">
        <v>64</v>
      </c>
      <c r="Y913" s="15" t="s">
        <v>6407</v>
      </c>
      <c r="AB913" s="20"/>
      <c r="AC913" s="21" t="s">
        <v>6408</v>
      </c>
      <c r="AD913" s="21" t="s">
        <v>6409</v>
      </c>
      <c r="AE913" s="15"/>
      <c r="AF913" s="21" t="s">
        <v>6410</v>
      </c>
      <c r="AG913" s="22">
        <f t="shared" si="137"/>
        <v>0.38709677419354838</v>
      </c>
      <c r="AH913" s="15" t="str">
        <f t="shared" si="136"/>
        <v/>
      </c>
      <c r="AI913" s="22" t="e">
        <f>VLOOKUP(A913,'[1]Deals (investment)'!$B$2:$Z$1497,1,FALSE)</f>
        <v>#N/A</v>
      </c>
      <c r="AJ913" s="22" t="e">
        <f>VLOOKUP(A913,'[1]Deals (investment)'!$B$2:$Z$870,15,FALSE)</f>
        <v>#N/A</v>
      </c>
      <c r="AK913" s="17" t="e">
        <f>VLOOKUP(A913,'[1]Deals (Exits)'!B:B,1,FALSE)</f>
        <v>#N/A</v>
      </c>
      <c r="AL913" s="23" t="e">
        <f>VLOOKUP(G913,[1]Lookups!$V$3:$Y$197,4,FALSE)</f>
        <v>#N/A</v>
      </c>
      <c r="AM913" s="17" t="str">
        <f>VLOOKUP(X913,[1]Lookups!$B$3:$C$200,2,FALSE)</f>
        <v>E-commerce &amp; Retail</v>
      </c>
      <c r="AN913" s="17" t="e">
        <f>VLOOKUP(R913,[1]Lookups!$H$3:$I$69,2,FALSE)</f>
        <v>#N/A</v>
      </c>
      <c r="AO913" s="17" t="e">
        <f>VLOOKUP(T913,[1]Lookups!$H$3:$I$69,2,FALSE)</f>
        <v>#N/A</v>
      </c>
      <c r="AP913" s="17" t="e">
        <f>VLOOKUP(AN913,[1]Lookups!$N$3:$O$11,2,FALSE)</f>
        <v>#N/A</v>
      </c>
      <c r="AQ913" s="18" t="e">
        <f>COUNTIFS('[1]Deals (investment)'!$B:$B,$A913)</f>
        <v>#VALUE!</v>
      </c>
      <c r="AR913" s="18" t="e">
        <f>COUNTIFS('[1]Deals (investment)'!$B:$B,$A913,'[1]Deals (investment)'!$T:$T,$AW$1)+COUNTIFS('[1]Deals (investment)'!$B:$B,$A913,'[1]Deals (investment)'!$T:$T,$AX$1)+COUNTIFS('[1]Deals (investment)'!$B:$B,$A913,'[1]Deals (investment)'!$T:$T,$AY$1)</f>
        <v>#VALUE!</v>
      </c>
      <c r="AS913" s="17" t="e">
        <f>SUMIFS('[1]Deals (investment)'!$C:$C,'[1]Deals (investment)'!$B:$B,$A913)</f>
        <v>#VALUE!</v>
      </c>
      <c r="AT913" s="17" t="e">
        <f t="shared" si="106"/>
        <v>#VALUE!</v>
      </c>
      <c r="AU913" s="18" t="e">
        <f>COUNTIF('[1]Deals (Exits)'!$B:$B,A913)</f>
        <v>#VALUE!</v>
      </c>
      <c r="AV913" s="17" t="e">
        <f>SUMIFS('[1]Deals (investment)'!$C:$C,'[1]Deals (investment)'!$B:$B,$A913,'[1]Deals (investment)'!$T:$T,AV$1)</f>
        <v>#VALUE!</v>
      </c>
      <c r="AW913" s="17" t="e">
        <f>SUMIFS('[1]Deals (investment)'!$C:$C,'[1]Deals (investment)'!$B:$B,$A913,'[1]Deals (investment)'!$T:$T,AW$1)</f>
        <v>#VALUE!</v>
      </c>
      <c r="AX913" s="17" t="e">
        <f>SUMIFS('[1]Deals (investment)'!$C:$C,'[1]Deals (investment)'!$B:$B,$A913,'[1]Deals (investment)'!$T:$T,AX$1)</f>
        <v>#VALUE!</v>
      </c>
      <c r="AY913" s="17" t="e">
        <f>SUMIFS('[1]Deals (investment)'!$C:$C,'[1]Deals (investment)'!$B:$B,$A913,'[1]Deals (investment)'!$T:$T,AY$1)</f>
        <v>#VALUE!</v>
      </c>
      <c r="AZ913" s="17" t="e">
        <f>SUMIFS('[1]Deals (investment)'!$C:$C,'[1]Deals (investment)'!$B:$B,$A913,'[1]Deals (investment)'!$T:$T,AZ$1)</f>
        <v>#VALUE!</v>
      </c>
      <c r="BA913" s="17" t="e">
        <f>SUMIFS('[1]Deals (investment)'!$C:$C,'[1]Deals (investment)'!$B:$B,$A913,'[1]Deals (investment)'!$T:$T,BA$1)</f>
        <v>#VALUE!</v>
      </c>
      <c r="BB913" s="17" t="e">
        <f>SUMIFS('[1]Deals (investment)'!$C:$C,'[1]Deals (investment)'!$B:$B,$A913,'[1]Deals (investment)'!$T:$T,BB$1)</f>
        <v>#VALUE!</v>
      </c>
      <c r="BC913" s="17" t="e">
        <f>SUMIFS('[1]Deals (Exits)'!$C:$C,'[1]Deals (Exits)'!$B:$B,$A913)</f>
        <v>#VALUE!</v>
      </c>
      <c r="BD913" s="17" t="e">
        <f>SUMIFS('[1]Deals (investment)'!$C:$C,'[1]Deals (investment)'!$B:$B,$A913,'[1]Deals (investment)'!$V:$V,BD$1)</f>
        <v>#VALUE!</v>
      </c>
      <c r="BE913" s="17" t="e">
        <f>SUMIFS('[1]Deals (investment)'!$C:$C,'[1]Deals (investment)'!$B:$B,$A913,'[1]Deals (investment)'!$V:$V,BE$1)</f>
        <v>#VALUE!</v>
      </c>
      <c r="BF913" s="17" t="e">
        <f>SUMIFS('[1]Deals (investment)'!$C:$C,'[1]Deals (investment)'!$B:$B,$A913,'[1]Deals (investment)'!$V:$V,BF$1)</f>
        <v>#VALUE!</v>
      </c>
      <c r="BG913" s="17" t="e">
        <f>SUMIFS('[1]Deals (investment)'!$C:$C,'[1]Deals (investment)'!$B:$B,$A913,'[1]Deals (investment)'!$V:$V,BG$1)</f>
        <v>#VALUE!</v>
      </c>
      <c r="BH913" s="17" t="e">
        <f>SUMIFS('[1]Deals (investment)'!$C:$C,'[1]Deals (investment)'!$B:$B,$A913,'[1]Deals (investment)'!$V:$V,BH$1)</f>
        <v>#VALUE!</v>
      </c>
      <c r="BI913" s="17" t="e">
        <f>SUMIFS('[1]Deals (investment)'!$C:$C,'[1]Deals (investment)'!$B:$B,$A913,'[1]Deals (investment)'!$V:$V,BI$1)</f>
        <v>#VALUE!</v>
      </c>
      <c r="BJ913" s="17" t="e">
        <f>SUMIFS('[1]Deals (investment)'!$C:$C,'[1]Deals (investment)'!$B:$B,$A913,'[1]Deals (investment)'!$V:$V,BJ$1)</f>
        <v>#VALUE!</v>
      </c>
      <c r="BK913" s="17" t="e">
        <f>SUMIFS('[1]Deals (investment)'!$C:$C,'[1]Deals (investment)'!$B:$B,$A913,'[1]Deals (investment)'!$V:$V,BK$1)</f>
        <v>#VALUE!</v>
      </c>
      <c r="BL913" s="17" t="e">
        <f>SUMIFS('[1]Deals (investment)'!$C:$C,'[1]Deals (investment)'!$B:$B,$A913,'[1]Deals (investment)'!$V:$V,BL$1)</f>
        <v>#VALUE!</v>
      </c>
      <c r="BM913" s="17" t="e">
        <f>SUMIFS('[1]Deals (investment)'!$C:$C,'[1]Deals (investment)'!$B:$B,$A913,'[1]Deals (investment)'!$V:$V,BM$1)</f>
        <v>#VALUE!</v>
      </c>
      <c r="BN913" s="15"/>
      <c r="BO913" s="15"/>
      <c r="BP913" s="22"/>
      <c r="BQ913" s="15"/>
      <c r="BR913" s="15"/>
      <c r="BS913" s="15"/>
      <c r="BT913" s="15"/>
      <c r="BU913" s="15"/>
      <c r="BV913" s="15"/>
      <c r="BW913" s="15"/>
      <c r="BX913" s="15"/>
      <c r="BY913" s="15"/>
      <c r="BZ913" s="15"/>
      <c r="CA913" s="15"/>
      <c r="CB913" s="15"/>
      <c r="CC913" s="15"/>
      <c r="CD913" s="15" t="str">
        <f t="shared" si="138"/>
        <v>Exportunity Gbc2African trade platform using the postal and mobile banking infrastructures as trade points.Active</v>
      </c>
      <c r="CE913" s="15"/>
      <c r="CF913" s="15"/>
      <c r="CG913" s="15"/>
      <c r="CH913" s="15"/>
      <c r="CI913" s="15"/>
      <c r="CJ913" s="15"/>
    </row>
    <row r="914" spans="1:88" ht="12.75">
      <c r="A914" s="15" t="s">
        <v>6411</v>
      </c>
      <c r="B914" s="15" t="s">
        <v>6412</v>
      </c>
      <c r="C914" s="15" t="s">
        <v>58</v>
      </c>
      <c r="D914" s="16">
        <v>2014</v>
      </c>
      <c r="E914" s="15" t="s">
        <v>1086</v>
      </c>
      <c r="F914" s="15"/>
      <c r="G914" s="15" t="s">
        <v>891</v>
      </c>
      <c r="H914" s="15"/>
      <c r="I914" s="15" t="s">
        <v>6413</v>
      </c>
      <c r="J914" s="15"/>
      <c r="K914" s="17" t="e">
        <f t="shared" si="105"/>
        <v>#VALUE!</v>
      </c>
      <c r="L914" s="15"/>
      <c r="M914" s="18" t="e">
        <f t="shared" si="132"/>
        <v>#VALUE!</v>
      </c>
      <c r="N914" s="15"/>
      <c r="O914" s="15"/>
      <c r="P914" s="15"/>
      <c r="Q914" s="24" t="e">
        <f ca="1">_xludf.MAXIFS('[1]Deals (investment)'!A:A,'[1]Deals (investment)'!B:B,A914)</f>
        <v>#NAME?</v>
      </c>
      <c r="R914" s="15" t="s">
        <v>636</v>
      </c>
      <c r="S914" s="19" t="s">
        <v>144</v>
      </c>
      <c r="T914" s="15" t="s">
        <v>375</v>
      </c>
      <c r="U914" s="17">
        <v>500000</v>
      </c>
      <c r="V914" s="15" t="s">
        <v>6414</v>
      </c>
      <c r="W914" s="15"/>
      <c r="X914" s="15" t="s">
        <v>158</v>
      </c>
      <c r="Y914" s="15" t="s">
        <v>6415</v>
      </c>
      <c r="AB914" s="20" t="s">
        <v>286</v>
      </c>
      <c r="AC914" s="21" t="s">
        <v>6416</v>
      </c>
      <c r="AD914" s="21" t="s">
        <v>6417</v>
      </c>
      <c r="AE914" s="21" t="s">
        <v>6418</v>
      </c>
      <c r="AF914" s="21" t="s">
        <v>6419</v>
      </c>
      <c r="AG914" s="22">
        <f t="shared" ca="1" si="137"/>
        <v>0.67741935483870963</v>
      </c>
      <c r="AH914" s="15" t="e">
        <f t="shared" si="136"/>
        <v>#VALUE!</v>
      </c>
      <c r="AI914" s="22" t="str">
        <f>VLOOKUP(A914,'[1]Deals (investment)'!$B$2:$Z$1497,1,FALSE)</f>
        <v>Ensibuuko</v>
      </c>
      <c r="AJ914" s="22">
        <f>VLOOKUP(A914,'[1]Deals (investment)'!$B$2:$Z$870,15,FALSE)</f>
        <v>1</v>
      </c>
      <c r="AK914" s="17" t="e">
        <f>VLOOKUP(A914,'[1]Deals (Exits)'!B:B,1,FALSE)</f>
        <v>#N/A</v>
      </c>
      <c r="AL914" s="23">
        <f>VLOOKUP(G914,[1]Lookups!$V$3:$Y$197,4,FALSE)</f>
        <v>0</v>
      </c>
      <c r="AM914" s="17" t="str">
        <f>VLOOKUP(X914,[1]Lookups!$B$3:$C$200,2,FALSE)</f>
        <v>Financial Services</v>
      </c>
      <c r="AN914" s="17" t="str">
        <f>VLOOKUP(R914,[1]Lookups!$H$3:$I$69,2,FALSE)</f>
        <v>1. Grant</v>
      </c>
      <c r="AO914" s="17" t="str">
        <f>VLOOKUP(T914,[1]Lookups!$H$3:$I$69,2,FALSE)</f>
        <v>2. Seed</v>
      </c>
      <c r="AP914" s="17" t="str">
        <f>VLOOKUP(AN914,[1]Lookups!$N$3:$O$11,2,FALSE)</f>
        <v>Early</v>
      </c>
      <c r="AQ914" s="18" t="e">
        <f>COUNTIFS('[1]Deals (investment)'!$B:$B,$A914)</f>
        <v>#VALUE!</v>
      </c>
      <c r="AR914" s="18" t="e">
        <f>COUNTIFS('[1]Deals (investment)'!$B:$B,$A914,'[1]Deals (investment)'!$T:$T,$AW$1)+COUNTIFS('[1]Deals (investment)'!$B:$B,$A914,'[1]Deals (investment)'!$T:$T,$AX$1)+COUNTIFS('[1]Deals (investment)'!$B:$B,$A914,'[1]Deals (investment)'!$T:$T,$AY$1)</f>
        <v>#VALUE!</v>
      </c>
      <c r="AS914" s="17" t="e">
        <f>SUMIFS('[1]Deals (investment)'!$C:$C,'[1]Deals (investment)'!$B:$B,$A914)</f>
        <v>#VALUE!</v>
      </c>
      <c r="AT914" s="17" t="e">
        <f t="shared" si="106"/>
        <v>#VALUE!</v>
      </c>
      <c r="AU914" s="18" t="e">
        <f>COUNTIF('[1]Deals (Exits)'!$B:$B,A914)</f>
        <v>#VALUE!</v>
      </c>
      <c r="AV914" s="17" t="e">
        <f>SUMIFS('[1]Deals (investment)'!$C:$C,'[1]Deals (investment)'!$B:$B,$A914,'[1]Deals (investment)'!$T:$T,AV$1)</f>
        <v>#VALUE!</v>
      </c>
      <c r="AW914" s="17" t="e">
        <f>SUMIFS('[1]Deals (investment)'!$C:$C,'[1]Deals (investment)'!$B:$B,$A914,'[1]Deals (investment)'!$T:$T,AW$1)</f>
        <v>#VALUE!</v>
      </c>
      <c r="AX914" s="17" t="e">
        <f>SUMIFS('[1]Deals (investment)'!$C:$C,'[1]Deals (investment)'!$B:$B,$A914,'[1]Deals (investment)'!$T:$T,AX$1)</f>
        <v>#VALUE!</v>
      </c>
      <c r="AY914" s="17" t="e">
        <f>SUMIFS('[1]Deals (investment)'!$C:$C,'[1]Deals (investment)'!$B:$B,$A914,'[1]Deals (investment)'!$T:$T,AY$1)</f>
        <v>#VALUE!</v>
      </c>
      <c r="AZ914" s="17" t="e">
        <f>SUMIFS('[1]Deals (investment)'!$C:$C,'[1]Deals (investment)'!$B:$B,$A914,'[1]Deals (investment)'!$T:$T,AZ$1)</f>
        <v>#VALUE!</v>
      </c>
      <c r="BA914" s="17" t="e">
        <f>SUMIFS('[1]Deals (investment)'!$C:$C,'[1]Deals (investment)'!$B:$B,$A914,'[1]Deals (investment)'!$T:$T,BA$1)</f>
        <v>#VALUE!</v>
      </c>
      <c r="BB914" s="17" t="e">
        <f>SUMIFS('[1]Deals (investment)'!$C:$C,'[1]Deals (investment)'!$B:$B,$A914,'[1]Deals (investment)'!$T:$T,BB$1)</f>
        <v>#VALUE!</v>
      </c>
      <c r="BC914" s="17" t="e">
        <f>SUMIFS('[1]Deals (Exits)'!$C:$C,'[1]Deals (Exits)'!$B:$B,$A914)</f>
        <v>#VALUE!</v>
      </c>
      <c r="BD914" s="17" t="e">
        <f>SUMIFS('[1]Deals (investment)'!$C:$C,'[1]Deals (investment)'!$B:$B,$A914,'[1]Deals (investment)'!$V:$V,BD$1)</f>
        <v>#VALUE!</v>
      </c>
      <c r="BE914" s="17" t="e">
        <f>SUMIFS('[1]Deals (investment)'!$C:$C,'[1]Deals (investment)'!$B:$B,$A914,'[1]Deals (investment)'!$V:$V,BE$1)</f>
        <v>#VALUE!</v>
      </c>
      <c r="BF914" s="17" t="e">
        <f>SUMIFS('[1]Deals (investment)'!$C:$C,'[1]Deals (investment)'!$B:$B,$A914,'[1]Deals (investment)'!$V:$V,BF$1)</f>
        <v>#VALUE!</v>
      </c>
      <c r="BG914" s="17" t="e">
        <f>SUMIFS('[1]Deals (investment)'!$C:$C,'[1]Deals (investment)'!$B:$B,$A914,'[1]Deals (investment)'!$V:$V,BG$1)</f>
        <v>#VALUE!</v>
      </c>
      <c r="BH914" s="17" t="e">
        <f>SUMIFS('[1]Deals (investment)'!$C:$C,'[1]Deals (investment)'!$B:$B,$A914,'[1]Deals (investment)'!$V:$V,BH$1)</f>
        <v>#VALUE!</v>
      </c>
      <c r="BI914" s="17" t="e">
        <f>SUMIFS('[1]Deals (investment)'!$C:$C,'[1]Deals (investment)'!$B:$B,$A914,'[1]Deals (investment)'!$V:$V,BI$1)</f>
        <v>#VALUE!</v>
      </c>
      <c r="BJ914" s="17" t="e">
        <f>SUMIFS('[1]Deals (investment)'!$C:$C,'[1]Deals (investment)'!$B:$B,$A914,'[1]Deals (investment)'!$V:$V,BJ$1)</f>
        <v>#VALUE!</v>
      </c>
      <c r="BK914" s="17" t="e">
        <f>SUMIFS('[1]Deals (investment)'!$C:$C,'[1]Deals (investment)'!$B:$B,$A914,'[1]Deals (investment)'!$V:$V,BK$1)</f>
        <v>#VALUE!</v>
      </c>
      <c r="BL914" s="17" t="e">
        <f>SUMIFS('[1]Deals (investment)'!$C:$C,'[1]Deals (investment)'!$B:$B,$A914,'[1]Deals (investment)'!$V:$V,BL$1)</f>
        <v>#VALUE!</v>
      </c>
      <c r="BM914" s="17" t="e">
        <f>SUMIFS('[1]Deals (investment)'!$C:$C,'[1]Deals (investment)'!$B:$B,$A914,'[1]Deals (investment)'!$V:$V,BM$1)</f>
        <v>#VALUE!</v>
      </c>
      <c r="BN914" s="15"/>
      <c r="BO914" s="15"/>
      <c r="BP914" s="22"/>
      <c r="BQ914" s="15"/>
      <c r="BR914" s="15"/>
      <c r="BS914" s="15"/>
      <c r="BT914" s="15"/>
      <c r="BU914" s="15"/>
      <c r="BV914" s="15"/>
      <c r="BW914" s="15"/>
      <c r="BX914" s="15"/>
      <c r="BY914" s="15"/>
      <c r="BZ914" s="15"/>
      <c r="CA914" s="15"/>
      <c r="CB914" s="15"/>
      <c r="CC914" s="15"/>
      <c r="CD914" s="15" t="str">
        <f t="shared" si="138"/>
        <v>EnsibuukoEnsibuuko is a leading Uganda-based fintech whose work seeks to address financial inclusion in Africa. Ensibuuko's proprietory Mobis microfinance software helps cooperative microfinance entities automate their data, process and payments so as to become efficient in delivering financial services in their communities.Active</v>
      </c>
      <c r="CE914" s="15"/>
      <c r="CF914" s="15"/>
      <c r="CG914" s="15"/>
      <c r="CH914" s="15"/>
      <c r="CI914" s="15"/>
      <c r="CJ914" s="15"/>
    </row>
    <row r="915" spans="1:88" ht="12.75">
      <c r="A915" s="15" t="s">
        <v>6420</v>
      </c>
      <c r="B915" s="15" t="s">
        <v>6421</v>
      </c>
      <c r="C915" s="15" t="s">
        <v>58</v>
      </c>
      <c r="D915" s="16">
        <v>2017</v>
      </c>
      <c r="E915" s="15" t="s">
        <v>6422</v>
      </c>
      <c r="F915" s="15"/>
      <c r="G915" s="15"/>
      <c r="H915" s="15"/>
      <c r="I915" s="15"/>
      <c r="J915" s="15"/>
      <c r="K915" s="17" t="e">
        <f t="shared" si="105"/>
        <v>#VALUE!</v>
      </c>
      <c r="L915" s="15"/>
      <c r="M915" s="18" t="e">
        <f t="shared" si="132"/>
        <v>#VALUE!</v>
      </c>
      <c r="N915" s="15"/>
      <c r="O915" s="15"/>
      <c r="P915" s="15"/>
      <c r="Q915" s="15"/>
      <c r="R915" s="15"/>
      <c r="S915" s="19"/>
      <c r="T915" s="15"/>
      <c r="U915" s="17"/>
      <c r="V915" s="15" t="s">
        <v>6423</v>
      </c>
      <c r="W915" s="15"/>
      <c r="X915" s="15" t="s">
        <v>404</v>
      </c>
      <c r="Y915" s="15" t="s">
        <v>6424</v>
      </c>
      <c r="AB915" s="20"/>
      <c r="AC915" s="21" t="s">
        <v>6425</v>
      </c>
      <c r="AD915" s="15"/>
      <c r="AE915" s="21" t="s">
        <v>6426</v>
      </c>
      <c r="AF915" s="21" t="s">
        <v>6427</v>
      </c>
      <c r="AG915" s="22">
        <f t="shared" si="137"/>
        <v>0.38709677419354838</v>
      </c>
      <c r="AH915" s="15" t="str">
        <f t="shared" si="136"/>
        <v/>
      </c>
      <c r="AI915" s="22" t="e">
        <f>VLOOKUP(A915,'[1]Deals (investment)'!$B$2:$Z$1497,1,FALSE)</f>
        <v>#N/A</v>
      </c>
      <c r="AJ915" s="22" t="e">
        <f>VLOOKUP(A915,'[1]Deals (investment)'!$B$2:$Z$870,15,FALSE)</f>
        <v>#N/A</v>
      </c>
      <c r="AK915" s="17" t="e">
        <f>VLOOKUP(A915,'[1]Deals (Exits)'!B:B,1,FALSE)</f>
        <v>#N/A</v>
      </c>
      <c r="AL915" s="23" t="e">
        <f>VLOOKUP(G915,[1]Lookups!$V$3:$Y$197,4,FALSE)</f>
        <v>#N/A</v>
      </c>
      <c r="AM915" s="17" t="str">
        <f>VLOOKUP(X915,[1]Lookups!$B$3:$C$200,2,FALSE)</f>
        <v>Other Technologies &amp; Information Technology</v>
      </c>
      <c r="AN915" s="17" t="e">
        <f>VLOOKUP(R915,[1]Lookups!$H$3:$I$69,2,FALSE)</f>
        <v>#N/A</v>
      </c>
      <c r="AO915" s="17" t="e">
        <f>VLOOKUP(T915,[1]Lookups!$H$3:$I$69,2,FALSE)</f>
        <v>#N/A</v>
      </c>
      <c r="AP915" s="17" t="e">
        <f>VLOOKUP(AN915,[1]Lookups!$N$3:$O$11,2,FALSE)</f>
        <v>#N/A</v>
      </c>
      <c r="AQ915" s="18" t="e">
        <f>COUNTIFS('[1]Deals (investment)'!$B:$B,$A915)</f>
        <v>#VALUE!</v>
      </c>
      <c r="AR915" s="18" t="e">
        <f>COUNTIFS('[1]Deals (investment)'!$B:$B,$A915,'[1]Deals (investment)'!$T:$T,$AW$1)+COUNTIFS('[1]Deals (investment)'!$B:$B,$A915,'[1]Deals (investment)'!$T:$T,$AX$1)+COUNTIFS('[1]Deals (investment)'!$B:$B,$A915,'[1]Deals (investment)'!$T:$T,$AY$1)</f>
        <v>#VALUE!</v>
      </c>
      <c r="AS915" s="17" t="e">
        <f>SUMIFS('[1]Deals (investment)'!$C:$C,'[1]Deals (investment)'!$B:$B,$A915)</f>
        <v>#VALUE!</v>
      </c>
      <c r="AT915" s="17" t="e">
        <f t="shared" si="106"/>
        <v>#VALUE!</v>
      </c>
      <c r="AU915" s="18" t="e">
        <f>COUNTIF('[1]Deals (Exits)'!$B:$B,A915)</f>
        <v>#VALUE!</v>
      </c>
      <c r="AV915" s="17" t="e">
        <f>SUMIFS('[1]Deals (investment)'!$C:$C,'[1]Deals (investment)'!$B:$B,$A915,'[1]Deals (investment)'!$T:$T,AV$1)</f>
        <v>#VALUE!</v>
      </c>
      <c r="AW915" s="17" t="e">
        <f>SUMIFS('[1]Deals (investment)'!$C:$C,'[1]Deals (investment)'!$B:$B,$A915,'[1]Deals (investment)'!$T:$T,AW$1)</f>
        <v>#VALUE!</v>
      </c>
      <c r="AX915" s="17" t="e">
        <f>SUMIFS('[1]Deals (investment)'!$C:$C,'[1]Deals (investment)'!$B:$B,$A915,'[1]Deals (investment)'!$T:$T,AX$1)</f>
        <v>#VALUE!</v>
      </c>
      <c r="AY915" s="17" t="e">
        <f>SUMIFS('[1]Deals (investment)'!$C:$C,'[1]Deals (investment)'!$B:$B,$A915,'[1]Deals (investment)'!$T:$T,AY$1)</f>
        <v>#VALUE!</v>
      </c>
      <c r="AZ915" s="17" t="e">
        <f>SUMIFS('[1]Deals (investment)'!$C:$C,'[1]Deals (investment)'!$B:$B,$A915,'[1]Deals (investment)'!$T:$T,AZ$1)</f>
        <v>#VALUE!</v>
      </c>
      <c r="BA915" s="17" t="e">
        <f>SUMIFS('[1]Deals (investment)'!$C:$C,'[1]Deals (investment)'!$B:$B,$A915,'[1]Deals (investment)'!$T:$T,BA$1)</f>
        <v>#VALUE!</v>
      </c>
      <c r="BB915" s="17" t="e">
        <f>SUMIFS('[1]Deals (investment)'!$C:$C,'[1]Deals (investment)'!$B:$B,$A915,'[1]Deals (investment)'!$T:$T,BB$1)</f>
        <v>#VALUE!</v>
      </c>
      <c r="BC915" s="17" t="e">
        <f>SUMIFS('[1]Deals (Exits)'!$C:$C,'[1]Deals (Exits)'!$B:$B,$A915)</f>
        <v>#VALUE!</v>
      </c>
      <c r="BD915" s="17" t="e">
        <f>SUMIFS('[1]Deals (investment)'!$C:$C,'[1]Deals (investment)'!$B:$B,$A915,'[1]Deals (investment)'!$V:$V,BD$1)</f>
        <v>#VALUE!</v>
      </c>
      <c r="BE915" s="17" t="e">
        <f>SUMIFS('[1]Deals (investment)'!$C:$C,'[1]Deals (investment)'!$B:$B,$A915,'[1]Deals (investment)'!$V:$V,BE$1)</f>
        <v>#VALUE!</v>
      </c>
      <c r="BF915" s="17" t="e">
        <f>SUMIFS('[1]Deals (investment)'!$C:$C,'[1]Deals (investment)'!$B:$B,$A915,'[1]Deals (investment)'!$V:$V,BF$1)</f>
        <v>#VALUE!</v>
      </c>
      <c r="BG915" s="17" t="e">
        <f>SUMIFS('[1]Deals (investment)'!$C:$C,'[1]Deals (investment)'!$B:$B,$A915,'[1]Deals (investment)'!$V:$V,BG$1)</f>
        <v>#VALUE!</v>
      </c>
      <c r="BH915" s="17" t="e">
        <f>SUMIFS('[1]Deals (investment)'!$C:$C,'[1]Deals (investment)'!$B:$B,$A915,'[1]Deals (investment)'!$V:$V,BH$1)</f>
        <v>#VALUE!</v>
      </c>
      <c r="BI915" s="17" t="e">
        <f>SUMIFS('[1]Deals (investment)'!$C:$C,'[1]Deals (investment)'!$B:$B,$A915,'[1]Deals (investment)'!$V:$V,BI$1)</f>
        <v>#VALUE!</v>
      </c>
      <c r="BJ915" s="17" t="e">
        <f>SUMIFS('[1]Deals (investment)'!$C:$C,'[1]Deals (investment)'!$B:$B,$A915,'[1]Deals (investment)'!$V:$V,BJ$1)</f>
        <v>#VALUE!</v>
      </c>
      <c r="BK915" s="17" t="e">
        <f>SUMIFS('[1]Deals (investment)'!$C:$C,'[1]Deals (investment)'!$B:$B,$A915,'[1]Deals (investment)'!$V:$V,BK$1)</f>
        <v>#VALUE!</v>
      </c>
      <c r="BL915" s="17" t="e">
        <f>SUMIFS('[1]Deals (investment)'!$C:$C,'[1]Deals (investment)'!$B:$B,$A915,'[1]Deals (investment)'!$V:$V,BL$1)</f>
        <v>#VALUE!</v>
      </c>
      <c r="BM915" s="17" t="e">
        <f>SUMIFS('[1]Deals (investment)'!$C:$C,'[1]Deals (investment)'!$B:$B,$A915,'[1]Deals (investment)'!$V:$V,BM$1)</f>
        <v>#VALUE!</v>
      </c>
      <c r="BN915" s="15"/>
      <c r="BO915" s="15"/>
      <c r="BP915" s="22"/>
      <c r="BQ915" s="15"/>
      <c r="BR915" s="15"/>
      <c r="BS915" s="15"/>
      <c r="BT915" s="15"/>
      <c r="BU915" s="15"/>
      <c r="BV915" s="15"/>
      <c r="BW915" s="15"/>
      <c r="BX915" s="15"/>
      <c r="BY915" s="15"/>
      <c r="BZ915" s="15"/>
      <c r="CA915" s="15"/>
      <c r="CB915" s="15"/>
      <c r="CC915" s="15"/>
      <c r="CD915" s="15" t="str">
        <f t="shared" si="138"/>
        <v>EyoneEYONE is an IT company specializing in software publishing, consulting and information systems architecture.We offer applications available on-site or online on computer, tablet and mobile.Active</v>
      </c>
      <c r="CE915" s="15"/>
      <c r="CF915" s="15"/>
      <c r="CG915" s="15"/>
      <c r="CH915" s="15"/>
      <c r="CI915" s="15"/>
      <c r="CJ915" s="15"/>
    </row>
    <row r="916" spans="1:88" ht="12.75">
      <c r="A916" s="15" t="s">
        <v>6428</v>
      </c>
      <c r="B916" s="15" t="s">
        <v>6429</v>
      </c>
      <c r="C916" s="15" t="s">
        <v>58</v>
      </c>
      <c r="D916" s="16">
        <v>2016</v>
      </c>
      <c r="E916" s="15" t="s">
        <v>5650</v>
      </c>
      <c r="F916" s="15"/>
      <c r="G916" s="15"/>
      <c r="H916" s="15"/>
      <c r="I916" s="15"/>
      <c r="J916" s="15"/>
      <c r="K916" s="17" t="e">
        <f t="shared" si="105"/>
        <v>#VALUE!</v>
      </c>
      <c r="L916" s="15"/>
      <c r="M916" s="18" t="e">
        <f t="shared" si="132"/>
        <v>#VALUE!</v>
      </c>
      <c r="N916" s="15"/>
      <c r="O916" s="15"/>
      <c r="P916" s="15"/>
      <c r="Q916" s="15"/>
      <c r="R916" s="15"/>
      <c r="S916" s="19"/>
      <c r="T916" s="15"/>
      <c r="U916" s="17"/>
      <c r="V916" s="15" t="s">
        <v>6430</v>
      </c>
      <c r="W916" s="15"/>
      <c r="X916" s="15" t="s">
        <v>158</v>
      </c>
      <c r="Y916" s="15" t="s">
        <v>6431</v>
      </c>
      <c r="AB916" s="20"/>
      <c r="AC916" s="21" t="s">
        <v>6432</v>
      </c>
      <c r="AD916" s="21" t="s">
        <v>6433</v>
      </c>
      <c r="AE916" s="21" t="s">
        <v>6434</v>
      </c>
      <c r="AF916" s="21" t="s">
        <v>6435</v>
      </c>
      <c r="AG916" s="22">
        <f t="shared" si="137"/>
        <v>0.41935483870967744</v>
      </c>
      <c r="AH916" s="15" t="str">
        <f t="shared" si="136"/>
        <v/>
      </c>
      <c r="AI916" s="22" t="e">
        <f>VLOOKUP(A916,'[1]Deals (investment)'!$B$2:$Z$1497,1,FALSE)</f>
        <v>#N/A</v>
      </c>
      <c r="AJ916" s="22" t="e">
        <f>VLOOKUP(A916,'[1]Deals (investment)'!$B$2:$Z$870,15,FALSE)</f>
        <v>#N/A</v>
      </c>
      <c r="AK916" s="17" t="e">
        <f>VLOOKUP(A916,'[1]Deals (Exits)'!B:B,1,FALSE)</f>
        <v>#N/A</v>
      </c>
      <c r="AL916" s="23" t="e">
        <f>VLOOKUP(G916,[1]Lookups!$V$3:$Y$197,4,FALSE)</f>
        <v>#N/A</v>
      </c>
      <c r="AM916" s="17" t="str">
        <f>VLOOKUP(X916,[1]Lookups!$B$3:$C$200,2,FALSE)</f>
        <v>Financial Services</v>
      </c>
      <c r="AN916" s="17" t="e">
        <f>VLOOKUP(R916,[1]Lookups!$H$3:$I$69,2,FALSE)</f>
        <v>#N/A</v>
      </c>
      <c r="AO916" s="17" t="e">
        <f>VLOOKUP(T916,[1]Lookups!$H$3:$I$69,2,FALSE)</f>
        <v>#N/A</v>
      </c>
      <c r="AP916" s="17" t="e">
        <f>VLOOKUP(AN916,[1]Lookups!$N$3:$O$11,2,FALSE)</f>
        <v>#N/A</v>
      </c>
      <c r="AQ916" s="18" t="e">
        <f>COUNTIFS('[1]Deals (investment)'!$B:$B,$A916)</f>
        <v>#VALUE!</v>
      </c>
      <c r="AR916" s="18" t="e">
        <f>COUNTIFS('[1]Deals (investment)'!$B:$B,$A916,'[1]Deals (investment)'!$T:$T,$AW$1)+COUNTIFS('[1]Deals (investment)'!$B:$B,$A916,'[1]Deals (investment)'!$T:$T,$AX$1)+COUNTIFS('[1]Deals (investment)'!$B:$B,$A916,'[1]Deals (investment)'!$T:$T,$AY$1)</f>
        <v>#VALUE!</v>
      </c>
      <c r="AS916" s="17" t="e">
        <f>SUMIFS('[1]Deals (investment)'!$C:$C,'[1]Deals (investment)'!$B:$B,$A916)</f>
        <v>#VALUE!</v>
      </c>
      <c r="AT916" s="17" t="e">
        <f t="shared" si="106"/>
        <v>#VALUE!</v>
      </c>
      <c r="AU916" s="18" t="e">
        <f>COUNTIF('[1]Deals (Exits)'!$B:$B,A916)</f>
        <v>#VALUE!</v>
      </c>
      <c r="AV916" s="17" t="e">
        <f>SUMIFS('[1]Deals (investment)'!$C:$C,'[1]Deals (investment)'!$B:$B,$A916,'[1]Deals (investment)'!$T:$T,AV$1)</f>
        <v>#VALUE!</v>
      </c>
      <c r="AW916" s="17" t="e">
        <f>SUMIFS('[1]Deals (investment)'!$C:$C,'[1]Deals (investment)'!$B:$B,$A916,'[1]Deals (investment)'!$T:$T,AW$1)</f>
        <v>#VALUE!</v>
      </c>
      <c r="AX916" s="17" t="e">
        <f>SUMIFS('[1]Deals (investment)'!$C:$C,'[1]Deals (investment)'!$B:$B,$A916,'[1]Deals (investment)'!$T:$T,AX$1)</f>
        <v>#VALUE!</v>
      </c>
      <c r="AY916" s="17" t="e">
        <f>SUMIFS('[1]Deals (investment)'!$C:$C,'[1]Deals (investment)'!$B:$B,$A916,'[1]Deals (investment)'!$T:$T,AY$1)</f>
        <v>#VALUE!</v>
      </c>
      <c r="AZ916" s="17" t="e">
        <f>SUMIFS('[1]Deals (investment)'!$C:$C,'[1]Deals (investment)'!$B:$B,$A916,'[1]Deals (investment)'!$T:$T,AZ$1)</f>
        <v>#VALUE!</v>
      </c>
      <c r="BA916" s="17" t="e">
        <f>SUMIFS('[1]Deals (investment)'!$C:$C,'[1]Deals (investment)'!$B:$B,$A916,'[1]Deals (investment)'!$T:$T,BA$1)</f>
        <v>#VALUE!</v>
      </c>
      <c r="BB916" s="17" t="e">
        <f>SUMIFS('[1]Deals (investment)'!$C:$C,'[1]Deals (investment)'!$B:$B,$A916,'[1]Deals (investment)'!$T:$T,BB$1)</f>
        <v>#VALUE!</v>
      </c>
      <c r="BC916" s="17" t="e">
        <f>SUMIFS('[1]Deals (Exits)'!$C:$C,'[1]Deals (Exits)'!$B:$B,$A916)</f>
        <v>#VALUE!</v>
      </c>
      <c r="BD916" s="17" t="e">
        <f>SUMIFS('[1]Deals (investment)'!$C:$C,'[1]Deals (investment)'!$B:$B,$A916,'[1]Deals (investment)'!$V:$V,BD$1)</f>
        <v>#VALUE!</v>
      </c>
      <c r="BE916" s="17" t="e">
        <f>SUMIFS('[1]Deals (investment)'!$C:$C,'[1]Deals (investment)'!$B:$B,$A916,'[1]Deals (investment)'!$V:$V,BE$1)</f>
        <v>#VALUE!</v>
      </c>
      <c r="BF916" s="17" t="e">
        <f>SUMIFS('[1]Deals (investment)'!$C:$C,'[1]Deals (investment)'!$B:$B,$A916,'[1]Deals (investment)'!$V:$V,BF$1)</f>
        <v>#VALUE!</v>
      </c>
      <c r="BG916" s="17" t="e">
        <f>SUMIFS('[1]Deals (investment)'!$C:$C,'[1]Deals (investment)'!$B:$B,$A916,'[1]Deals (investment)'!$V:$V,BG$1)</f>
        <v>#VALUE!</v>
      </c>
      <c r="BH916" s="17" t="e">
        <f>SUMIFS('[1]Deals (investment)'!$C:$C,'[1]Deals (investment)'!$B:$B,$A916,'[1]Deals (investment)'!$V:$V,BH$1)</f>
        <v>#VALUE!</v>
      </c>
      <c r="BI916" s="17" t="e">
        <f>SUMIFS('[1]Deals (investment)'!$C:$C,'[1]Deals (investment)'!$B:$B,$A916,'[1]Deals (investment)'!$V:$V,BI$1)</f>
        <v>#VALUE!</v>
      </c>
      <c r="BJ916" s="17" t="e">
        <f>SUMIFS('[1]Deals (investment)'!$C:$C,'[1]Deals (investment)'!$B:$B,$A916,'[1]Deals (investment)'!$V:$V,BJ$1)</f>
        <v>#VALUE!</v>
      </c>
      <c r="BK916" s="17" t="e">
        <f>SUMIFS('[1]Deals (investment)'!$C:$C,'[1]Deals (investment)'!$B:$B,$A916,'[1]Deals (investment)'!$V:$V,BK$1)</f>
        <v>#VALUE!</v>
      </c>
      <c r="BL916" s="17" t="e">
        <f>SUMIFS('[1]Deals (investment)'!$C:$C,'[1]Deals (investment)'!$B:$B,$A916,'[1]Deals (investment)'!$V:$V,BL$1)</f>
        <v>#VALUE!</v>
      </c>
      <c r="BM916" s="17" t="e">
        <f>SUMIFS('[1]Deals (investment)'!$C:$C,'[1]Deals (investment)'!$B:$B,$A916,'[1]Deals (investment)'!$V:$V,BM$1)</f>
        <v>#VALUE!</v>
      </c>
      <c r="BN916" s="15"/>
      <c r="BO916" s="15"/>
      <c r="BP916" s="22"/>
      <c r="BQ916" s="15"/>
      <c r="BR916" s="15"/>
      <c r="BS916" s="15"/>
      <c r="BT916" s="15"/>
      <c r="BU916" s="15"/>
      <c r="BV916" s="15"/>
      <c r="BW916" s="15"/>
      <c r="BX916" s="15"/>
      <c r="BY916" s="15"/>
      <c r="BZ916" s="15"/>
      <c r="CA916" s="15"/>
      <c r="CB916" s="15"/>
      <c r="CC916" s="15"/>
      <c r="CD916" s="15" t="str">
        <f t="shared" si="138"/>
        <v>Grass Root BimaGrassRoots Bima is an insurtech company established to meet the insurance needs of the mass market through innovative inclusive insuranceActive</v>
      </c>
      <c r="CE916" s="15"/>
      <c r="CF916" s="15"/>
      <c r="CG916" s="15"/>
      <c r="CH916" s="15"/>
      <c r="CI916" s="15"/>
      <c r="CJ916" s="15"/>
    </row>
    <row r="917" spans="1:88" ht="12.75">
      <c r="A917" s="15" t="s">
        <v>6436</v>
      </c>
      <c r="B917" s="15"/>
      <c r="C917" s="15" t="s">
        <v>58</v>
      </c>
      <c r="D917" s="16"/>
      <c r="E917" s="15"/>
      <c r="F917" s="15"/>
      <c r="G917" s="15"/>
      <c r="H917" s="15"/>
      <c r="I917" s="15"/>
      <c r="J917" s="15"/>
      <c r="K917" s="17" t="e">
        <f t="shared" si="105"/>
        <v>#VALUE!</v>
      </c>
      <c r="L917" s="15"/>
      <c r="M917" s="18" t="e">
        <f t="shared" si="132"/>
        <v>#VALUE!</v>
      </c>
      <c r="N917" s="15"/>
      <c r="O917" s="15"/>
      <c r="P917" s="15"/>
      <c r="Q917" s="15"/>
      <c r="R917" s="15"/>
      <c r="S917" s="19"/>
      <c r="T917" s="15"/>
      <c r="U917" s="17"/>
      <c r="V917" s="15"/>
      <c r="W917" s="15"/>
      <c r="X917" s="15"/>
      <c r="Y917" s="15"/>
      <c r="AB917" s="20"/>
      <c r="AC917" s="15"/>
      <c r="AD917" s="15"/>
      <c r="AE917" s="15"/>
      <c r="AF917" s="15"/>
      <c r="AG917" s="22">
        <f t="shared" si="137"/>
        <v>9.6774193548387094E-2</v>
      </c>
      <c r="AH917" s="15" t="str">
        <f t="shared" si="136"/>
        <v/>
      </c>
      <c r="AI917" s="22" t="e">
        <f>VLOOKUP(A917,'[1]Deals (investment)'!$B$2:$Z$1497,1,FALSE)</f>
        <v>#N/A</v>
      </c>
      <c r="AJ917" s="22" t="e">
        <f>VLOOKUP(A917,'[1]Deals (investment)'!$B$2:$Z$870,15,FALSE)</f>
        <v>#N/A</v>
      </c>
      <c r="AK917" s="17" t="e">
        <f>VLOOKUP(A917,'[1]Deals (Exits)'!B:B,1,FALSE)</f>
        <v>#N/A</v>
      </c>
      <c r="AL917" s="23" t="e">
        <f>VLOOKUP(G917,[1]Lookups!$V$3:$Y$197,4,FALSE)</f>
        <v>#N/A</v>
      </c>
      <c r="AM917" s="17" t="e">
        <f>VLOOKUP(X917,[1]Lookups!$B$3:$C$200,2,FALSE)</f>
        <v>#N/A</v>
      </c>
      <c r="AN917" s="17" t="e">
        <f>VLOOKUP(R917,[1]Lookups!$H$3:$I$69,2,FALSE)</f>
        <v>#N/A</v>
      </c>
      <c r="AO917" s="17" t="e">
        <f>VLOOKUP(T917,[1]Lookups!$H$3:$I$69,2,FALSE)</f>
        <v>#N/A</v>
      </c>
      <c r="AP917" s="17" t="e">
        <f>VLOOKUP(AN917,[1]Lookups!$N$3:$O$11,2,FALSE)</f>
        <v>#N/A</v>
      </c>
      <c r="AQ917" s="18" t="e">
        <f>COUNTIFS('[1]Deals (investment)'!$B:$B,$A917)</f>
        <v>#VALUE!</v>
      </c>
      <c r="AR917" s="18" t="e">
        <f>COUNTIFS('[1]Deals (investment)'!$B:$B,$A917,'[1]Deals (investment)'!$T:$T,$AW$1)+COUNTIFS('[1]Deals (investment)'!$B:$B,$A917,'[1]Deals (investment)'!$T:$T,$AX$1)+COUNTIFS('[1]Deals (investment)'!$B:$B,$A917,'[1]Deals (investment)'!$T:$T,$AY$1)</f>
        <v>#VALUE!</v>
      </c>
      <c r="AS917" s="17" t="e">
        <f>SUMIFS('[1]Deals (investment)'!$C:$C,'[1]Deals (investment)'!$B:$B,$A917)</f>
        <v>#VALUE!</v>
      </c>
      <c r="AT917" s="17" t="e">
        <f t="shared" si="106"/>
        <v>#VALUE!</v>
      </c>
      <c r="AU917" s="18" t="e">
        <f>COUNTIF('[1]Deals (Exits)'!$B:$B,A917)</f>
        <v>#VALUE!</v>
      </c>
      <c r="AV917" s="17" t="e">
        <f>SUMIFS('[1]Deals (investment)'!$C:$C,'[1]Deals (investment)'!$B:$B,$A917,'[1]Deals (investment)'!$T:$T,AV$1)</f>
        <v>#VALUE!</v>
      </c>
      <c r="AW917" s="17" t="e">
        <f>SUMIFS('[1]Deals (investment)'!$C:$C,'[1]Deals (investment)'!$B:$B,$A917,'[1]Deals (investment)'!$T:$T,AW$1)</f>
        <v>#VALUE!</v>
      </c>
      <c r="AX917" s="17" t="e">
        <f>SUMIFS('[1]Deals (investment)'!$C:$C,'[1]Deals (investment)'!$B:$B,$A917,'[1]Deals (investment)'!$T:$T,AX$1)</f>
        <v>#VALUE!</v>
      </c>
      <c r="AY917" s="17" t="e">
        <f>SUMIFS('[1]Deals (investment)'!$C:$C,'[1]Deals (investment)'!$B:$B,$A917,'[1]Deals (investment)'!$T:$T,AY$1)</f>
        <v>#VALUE!</v>
      </c>
      <c r="AZ917" s="17" t="e">
        <f>SUMIFS('[1]Deals (investment)'!$C:$C,'[1]Deals (investment)'!$B:$B,$A917,'[1]Deals (investment)'!$T:$T,AZ$1)</f>
        <v>#VALUE!</v>
      </c>
      <c r="BA917" s="17" t="e">
        <f>SUMIFS('[1]Deals (investment)'!$C:$C,'[1]Deals (investment)'!$B:$B,$A917,'[1]Deals (investment)'!$T:$T,BA$1)</f>
        <v>#VALUE!</v>
      </c>
      <c r="BB917" s="17" t="e">
        <f>SUMIFS('[1]Deals (investment)'!$C:$C,'[1]Deals (investment)'!$B:$B,$A917,'[1]Deals (investment)'!$T:$T,BB$1)</f>
        <v>#VALUE!</v>
      </c>
      <c r="BC917" s="17" t="e">
        <f>SUMIFS('[1]Deals (Exits)'!$C:$C,'[1]Deals (Exits)'!$B:$B,$A917)</f>
        <v>#VALUE!</v>
      </c>
      <c r="BD917" s="17" t="e">
        <f>SUMIFS('[1]Deals (investment)'!$C:$C,'[1]Deals (investment)'!$B:$B,$A917,'[1]Deals (investment)'!$V:$V,BD$1)</f>
        <v>#VALUE!</v>
      </c>
      <c r="BE917" s="17" t="e">
        <f>SUMIFS('[1]Deals (investment)'!$C:$C,'[1]Deals (investment)'!$B:$B,$A917,'[1]Deals (investment)'!$V:$V,BE$1)</f>
        <v>#VALUE!</v>
      </c>
      <c r="BF917" s="17" t="e">
        <f>SUMIFS('[1]Deals (investment)'!$C:$C,'[1]Deals (investment)'!$B:$B,$A917,'[1]Deals (investment)'!$V:$V,BF$1)</f>
        <v>#VALUE!</v>
      </c>
      <c r="BG917" s="17" t="e">
        <f>SUMIFS('[1]Deals (investment)'!$C:$C,'[1]Deals (investment)'!$B:$B,$A917,'[1]Deals (investment)'!$V:$V,BG$1)</f>
        <v>#VALUE!</v>
      </c>
      <c r="BH917" s="17" t="e">
        <f>SUMIFS('[1]Deals (investment)'!$C:$C,'[1]Deals (investment)'!$B:$B,$A917,'[1]Deals (investment)'!$V:$V,BH$1)</f>
        <v>#VALUE!</v>
      </c>
      <c r="BI917" s="17" t="e">
        <f>SUMIFS('[1]Deals (investment)'!$C:$C,'[1]Deals (investment)'!$B:$B,$A917,'[1]Deals (investment)'!$V:$V,BI$1)</f>
        <v>#VALUE!</v>
      </c>
      <c r="BJ917" s="17" t="e">
        <f>SUMIFS('[1]Deals (investment)'!$C:$C,'[1]Deals (investment)'!$B:$B,$A917,'[1]Deals (investment)'!$V:$V,BJ$1)</f>
        <v>#VALUE!</v>
      </c>
      <c r="BK917" s="17" t="e">
        <f>SUMIFS('[1]Deals (investment)'!$C:$C,'[1]Deals (investment)'!$B:$B,$A917,'[1]Deals (investment)'!$V:$V,BK$1)</f>
        <v>#VALUE!</v>
      </c>
      <c r="BL917" s="17" t="e">
        <f>SUMIFS('[1]Deals (investment)'!$C:$C,'[1]Deals (investment)'!$B:$B,$A917,'[1]Deals (investment)'!$V:$V,BL$1)</f>
        <v>#VALUE!</v>
      </c>
      <c r="BM917" s="17" t="e">
        <f>SUMIFS('[1]Deals (investment)'!$C:$C,'[1]Deals (investment)'!$B:$B,$A917,'[1]Deals (investment)'!$V:$V,BM$1)</f>
        <v>#VALUE!</v>
      </c>
      <c r="BN917" s="15"/>
      <c r="BO917" s="15"/>
      <c r="BP917" s="22"/>
      <c r="BQ917" s="15"/>
      <c r="BR917" s="15"/>
      <c r="BS917" s="15"/>
      <c r="BT917" s="15"/>
      <c r="BU917" s="15"/>
      <c r="BV917" s="15"/>
      <c r="BW917" s="15"/>
      <c r="BX917" s="15"/>
      <c r="BY917" s="15"/>
      <c r="BZ917" s="15"/>
      <c r="CA917" s="15"/>
      <c r="CB917" s="15"/>
      <c r="CC917" s="15"/>
      <c r="CD917" s="15" t="str">
        <f t="shared" si="138"/>
        <v>EzyAgricActive</v>
      </c>
      <c r="CE917" s="15"/>
      <c r="CF917" s="15"/>
      <c r="CG917" s="15"/>
      <c r="CH917" s="15"/>
      <c r="CI917" s="15"/>
      <c r="CJ917" s="15"/>
    </row>
    <row r="918" spans="1:88" ht="12.75">
      <c r="A918" s="15" t="s">
        <v>6437</v>
      </c>
      <c r="B918" s="15" t="s">
        <v>6438</v>
      </c>
      <c r="C918" s="15"/>
      <c r="D918" s="16"/>
      <c r="E918" s="15"/>
      <c r="F918" s="15"/>
      <c r="G918" s="15"/>
      <c r="H918" s="15"/>
      <c r="I918" s="15"/>
      <c r="J918" s="15"/>
      <c r="K918" s="17" t="e">
        <f t="shared" si="105"/>
        <v>#VALUE!</v>
      </c>
      <c r="L918" s="15"/>
      <c r="M918" s="18" t="e">
        <f t="shared" si="132"/>
        <v>#VALUE!</v>
      </c>
      <c r="N918" s="15"/>
      <c r="O918" s="15"/>
      <c r="P918" s="15"/>
      <c r="Q918" s="24" t="e">
        <f ca="1">_xludf.MAXIFS('[1]Deals (investment)'!A:A,'[1]Deals (investment)'!B:B,A918)</f>
        <v>#NAME?</v>
      </c>
      <c r="R918" s="15"/>
      <c r="S918" s="19"/>
      <c r="T918" s="15"/>
      <c r="U918" s="17"/>
      <c r="V918" s="15"/>
      <c r="W918" s="15"/>
      <c r="X918" s="15"/>
      <c r="Y918" s="15"/>
      <c r="AB918" s="20"/>
      <c r="AC918" s="15"/>
      <c r="AD918" s="15"/>
      <c r="AE918" s="15"/>
      <c r="AF918" s="15"/>
      <c r="AG918" s="22">
        <f t="shared" ca="1" si="137"/>
        <v>0.12903225806451613</v>
      </c>
      <c r="AH918" s="15" t="str">
        <f t="shared" si="136"/>
        <v/>
      </c>
      <c r="AI918" s="22" t="e">
        <f>VLOOKUP(A918,'[1]Deals (investment)'!$B$2:$Z$1497,1,FALSE)</f>
        <v>#N/A</v>
      </c>
      <c r="AJ918" s="22" t="e">
        <f>VLOOKUP(A918,'[1]Deals (investment)'!$B$2:$Z$870,15,FALSE)</f>
        <v>#N/A</v>
      </c>
      <c r="AK918" s="17" t="e">
        <f>VLOOKUP(A918,'[1]Deals (Exits)'!B:B,1,FALSE)</f>
        <v>#N/A</v>
      </c>
      <c r="AL918" s="23" t="e">
        <f>VLOOKUP(G918,[1]Lookups!$V$3:$Y$197,4,FALSE)</f>
        <v>#N/A</v>
      </c>
      <c r="AM918" s="17" t="e">
        <f>VLOOKUP(X918,[1]Lookups!$B$3:$C$200,2,FALSE)</f>
        <v>#N/A</v>
      </c>
      <c r="AN918" s="17" t="e">
        <f>VLOOKUP(R918,[1]Lookups!$H$3:$I$69,2,FALSE)</f>
        <v>#N/A</v>
      </c>
      <c r="AO918" s="17" t="e">
        <f>VLOOKUP(T918,[1]Lookups!$H$3:$I$69,2,FALSE)</f>
        <v>#N/A</v>
      </c>
      <c r="AP918" s="17" t="e">
        <f>VLOOKUP(AN918,[1]Lookups!$N$3:$O$11,2,FALSE)</f>
        <v>#N/A</v>
      </c>
      <c r="AQ918" s="18" t="e">
        <f>COUNTIFS('[1]Deals (investment)'!$B:$B,$A918)</f>
        <v>#VALUE!</v>
      </c>
      <c r="AR918" s="18" t="e">
        <f>COUNTIFS('[1]Deals (investment)'!$B:$B,$A918,'[1]Deals (investment)'!$T:$T,$AW$1)+COUNTIFS('[1]Deals (investment)'!$B:$B,$A918,'[1]Deals (investment)'!$T:$T,$AX$1)+COUNTIFS('[1]Deals (investment)'!$B:$B,$A918,'[1]Deals (investment)'!$T:$T,$AY$1)</f>
        <v>#VALUE!</v>
      </c>
      <c r="AS918" s="17" t="e">
        <f>SUMIFS('[1]Deals (investment)'!$C:$C,'[1]Deals (investment)'!$B:$B,$A918)</f>
        <v>#VALUE!</v>
      </c>
      <c r="AT918" s="17" t="e">
        <f t="shared" si="106"/>
        <v>#VALUE!</v>
      </c>
      <c r="AU918" s="18" t="e">
        <f>COUNTIF('[1]Deals (Exits)'!$B:$B,A918)</f>
        <v>#VALUE!</v>
      </c>
      <c r="AV918" s="17" t="e">
        <f>SUMIFS('[1]Deals (investment)'!$C:$C,'[1]Deals (investment)'!$B:$B,$A918,'[1]Deals (investment)'!$T:$T,AV$1)</f>
        <v>#VALUE!</v>
      </c>
      <c r="AW918" s="17" t="e">
        <f>SUMIFS('[1]Deals (investment)'!$C:$C,'[1]Deals (investment)'!$B:$B,$A918,'[1]Deals (investment)'!$T:$T,AW$1)</f>
        <v>#VALUE!</v>
      </c>
      <c r="AX918" s="17" t="e">
        <f>SUMIFS('[1]Deals (investment)'!$C:$C,'[1]Deals (investment)'!$B:$B,$A918,'[1]Deals (investment)'!$T:$T,AX$1)</f>
        <v>#VALUE!</v>
      </c>
      <c r="AY918" s="17" t="e">
        <f>SUMIFS('[1]Deals (investment)'!$C:$C,'[1]Deals (investment)'!$B:$B,$A918,'[1]Deals (investment)'!$T:$T,AY$1)</f>
        <v>#VALUE!</v>
      </c>
      <c r="AZ918" s="17" t="e">
        <f>SUMIFS('[1]Deals (investment)'!$C:$C,'[1]Deals (investment)'!$B:$B,$A918,'[1]Deals (investment)'!$T:$T,AZ$1)</f>
        <v>#VALUE!</v>
      </c>
      <c r="BA918" s="17" t="e">
        <f>SUMIFS('[1]Deals (investment)'!$C:$C,'[1]Deals (investment)'!$B:$B,$A918,'[1]Deals (investment)'!$T:$T,BA$1)</f>
        <v>#VALUE!</v>
      </c>
      <c r="BB918" s="17" t="e">
        <f>SUMIFS('[1]Deals (investment)'!$C:$C,'[1]Deals (investment)'!$B:$B,$A918,'[1]Deals (investment)'!$T:$T,BB$1)</f>
        <v>#VALUE!</v>
      </c>
      <c r="BC918" s="17" t="e">
        <f>SUMIFS('[1]Deals (Exits)'!$C:$C,'[1]Deals (Exits)'!$B:$B,$A918)</f>
        <v>#VALUE!</v>
      </c>
      <c r="BD918" s="17" t="e">
        <f>SUMIFS('[1]Deals (investment)'!$C:$C,'[1]Deals (investment)'!$B:$B,$A918,'[1]Deals (investment)'!$V:$V,BD$1)</f>
        <v>#VALUE!</v>
      </c>
      <c r="BE918" s="17" t="e">
        <f>SUMIFS('[1]Deals (investment)'!$C:$C,'[1]Deals (investment)'!$B:$B,$A918,'[1]Deals (investment)'!$V:$V,BE$1)</f>
        <v>#VALUE!</v>
      </c>
      <c r="BF918" s="17" t="e">
        <f>SUMIFS('[1]Deals (investment)'!$C:$C,'[1]Deals (investment)'!$B:$B,$A918,'[1]Deals (investment)'!$V:$V,BF$1)</f>
        <v>#VALUE!</v>
      </c>
      <c r="BG918" s="17" t="e">
        <f>SUMIFS('[1]Deals (investment)'!$C:$C,'[1]Deals (investment)'!$B:$B,$A918,'[1]Deals (investment)'!$V:$V,BG$1)</f>
        <v>#VALUE!</v>
      </c>
      <c r="BH918" s="17" t="e">
        <f>SUMIFS('[1]Deals (investment)'!$C:$C,'[1]Deals (investment)'!$B:$B,$A918,'[1]Deals (investment)'!$V:$V,BH$1)</f>
        <v>#VALUE!</v>
      </c>
      <c r="BI918" s="17" t="e">
        <f>SUMIFS('[1]Deals (investment)'!$C:$C,'[1]Deals (investment)'!$B:$B,$A918,'[1]Deals (investment)'!$V:$V,BI$1)</f>
        <v>#VALUE!</v>
      </c>
      <c r="BJ918" s="17" t="e">
        <f>SUMIFS('[1]Deals (investment)'!$C:$C,'[1]Deals (investment)'!$B:$B,$A918,'[1]Deals (investment)'!$V:$V,BJ$1)</f>
        <v>#VALUE!</v>
      </c>
      <c r="BK918" s="17" t="e">
        <f>SUMIFS('[1]Deals (investment)'!$C:$C,'[1]Deals (investment)'!$B:$B,$A918,'[1]Deals (investment)'!$V:$V,BK$1)</f>
        <v>#VALUE!</v>
      </c>
      <c r="BL918" s="17" t="e">
        <f>SUMIFS('[1]Deals (investment)'!$C:$C,'[1]Deals (investment)'!$B:$B,$A918,'[1]Deals (investment)'!$V:$V,BL$1)</f>
        <v>#VALUE!</v>
      </c>
      <c r="BM918" s="17" t="e">
        <f>SUMIFS('[1]Deals (investment)'!$C:$C,'[1]Deals (investment)'!$B:$B,$A918,'[1]Deals (investment)'!$V:$V,BM$1)</f>
        <v>#VALUE!</v>
      </c>
      <c r="BN918" s="15"/>
      <c r="BO918" s="15"/>
      <c r="BP918" s="22"/>
      <c r="BQ918" s="15"/>
      <c r="BR918" s="15"/>
      <c r="BS918" s="15"/>
      <c r="BT918" s="15"/>
      <c r="BU918" s="15"/>
      <c r="BV918" s="15"/>
      <c r="BW918" s="15"/>
      <c r="BX918" s="15"/>
      <c r="BY918" s="15"/>
      <c r="BZ918" s="15"/>
      <c r="CA918" s="15"/>
      <c r="CB918" s="15"/>
      <c r="CC918" s="15"/>
      <c r="CD918" s="15" t="str">
        <f t="shared" si="138"/>
        <v>FamuneraFamunera is a web and mobile agribusiness marketplace that helps farmer groups to find genuine market for their agricultural commodities and also source for quality inputs, equipment, machinery and support services in Uganda and around East Africa</v>
      </c>
      <c r="CE918" s="15"/>
      <c r="CF918" s="15"/>
      <c r="CG918" s="15"/>
      <c r="CH918" s="15"/>
      <c r="CI918" s="15"/>
      <c r="CJ918" s="15"/>
    </row>
    <row r="919" spans="1:88" ht="12.75">
      <c r="A919" s="15" t="s">
        <v>6439</v>
      </c>
      <c r="B919" s="15"/>
      <c r="C919" s="15" t="s">
        <v>58</v>
      </c>
      <c r="D919" s="16"/>
      <c r="E919" s="15"/>
      <c r="F919" s="15"/>
      <c r="G919" s="15"/>
      <c r="H919" s="15"/>
      <c r="I919" s="15"/>
      <c r="J919" s="15"/>
      <c r="K919" s="17" t="e">
        <f t="shared" si="105"/>
        <v>#VALUE!</v>
      </c>
      <c r="L919" s="15"/>
      <c r="M919" s="18" t="e">
        <f t="shared" si="132"/>
        <v>#VALUE!</v>
      </c>
      <c r="N919" s="15"/>
      <c r="O919" s="15"/>
      <c r="P919" s="15"/>
      <c r="Q919" s="24" t="e">
        <f ca="1">_xludf.MAXIFS('[1]Deals (investment)'!A:A,'[1]Deals (investment)'!B:B,A919)</f>
        <v>#NAME?</v>
      </c>
      <c r="R919" s="15"/>
      <c r="S919" s="19"/>
      <c r="T919" s="15"/>
      <c r="U919" s="17"/>
      <c r="V919" s="15"/>
      <c r="W919" s="15"/>
      <c r="X919" s="15"/>
      <c r="Y919" s="15"/>
      <c r="AB919" s="20"/>
      <c r="AC919" s="15"/>
      <c r="AD919" s="15"/>
      <c r="AE919" s="15"/>
      <c r="AF919" s="15"/>
      <c r="AG919" s="22">
        <f t="shared" ca="1" si="137"/>
        <v>0.12903225806451613</v>
      </c>
      <c r="AH919" s="15" t="str">
        <f t="shared" si="136"/>
        <v/>
      </c>
      <c r="AI919" s="22" t="e">
        <f>VLOOKUP(A919,'[1]Deals (investment)'!$B$2:$Z$1497,1,FALSE)</f>
        <v>#N/A</v>
      </c>
      <c r="AJ919" s="22" t="e">
        <f>VLOOKUP(A919,'[1]Deals (investment)'!$B$2:$Z$870,15,FALSE)</f>
        <v>#N/A</v>
      </c>
      <c r="AK919" s="17" t="e">
        <f>VLOOKUP(A919,'[1]Deals (Exits)'!B:B,1,FALSE)</f>
        <v>#N/A</v>
      </c>
      <c r="AL919" s="23" t="e">
        <f>VLOOKUP(G919,[1]Lookups!$V$3:$Y$197,4,FALSE)</f>
        <v>#N/A</v>
      </c>
      <c r="AM919" s="17" t="e">
        <f>VLOOKUP(X919,[1]Lookups!$B$3:$C$200,2,FALSE)</f>
        <v>#N/A</v>
      </c>
      <c r="AN919" s="17" t="e">
        <f>VLOOKUP(R919,[1]Lookups!$H$3:$I$69,2,FALSE)</f>
        <v>#N/A</v>
      </c>
      <c r="AO919" s="17" t="e">
        <f>VLOOKUP(T919,[1]Lookups!$H$3:$I$69,2,FALSE)</f>
        <v>#N/A</v>
      </c>
      <c r="AP919" s="17" t="e">
        <f>VLOOKUP(AN919,[1]Lookups!$N$3:$O$11,2,FALSE)</f>
        <v>#N/A</v>
      </c>
      <c r="AQ919" s="18" t="e">
        <f>COUNTIFS('[1]Deals (investment)'!$B:$B,$A919)</f>
        <v>#VALUE!</v>
      </c>
      <c r="AR919" s="18" t="e">
        <f>COUNTIFS('[1]Deals (investment)'!$B:$B,$A919,'[1]Deals (investment)'!$T:$T,$AW$1)+COUNTIFS('[1]Deals (investment)'!$B:$B,$A919,'[1]Deals (investment)'!$T:$T,$AX$1)+COUNTIFS('[1]Deals (investment)'!$B:$B,$A919,'[1]Deals (investment)'!$T:$T,$AY$1)</f>
        <v>#VALUE!</v>
      </c>
      <c r="AS919" s="17" t="e">
        <f>SUMIFS('[1]Deals (investment)'!$C:$C,'[1]Deals (investment)'!$B:$B,$A919)</f>
        <v>#VALUE!</v>
      </c>
      <c r="AT919" s="17" t="e">
        <f t="shared" si="106"/>
        <v>#VALUE!</v>
      </c>
      <c r="AU919" s="18" t="e">
        <f>COUNTIF('[1]Deals (Exits)'!$B:$B,A919)</f>
        <v>#VALUE!</v>
      </c>
      <c r="AV919" s="17" t="e">
        <f>SUMIFS('[1]Deals (investment)'!$C:$C,'[1]Deals (investment)'!$B:$B,$A919,'[1]Deals (investment)'!$T:$T,AV$1)</f>
        <v>#VALUE!</v>
      </c>
      <c r="AW919" s="17" t="e">
        <f>SUMIFS('[1]Deals (investment)'!$C:$C,'[1]Deals (investment)'!$B:$B,$A919,'[1]Deals (investment)'!$T:$T,AW$1)</f>
        <v>#VALUE!</v>
      </c>
      <c r="AX919" s="17" t="e">
        <f>SUMIFS('[1]Deals (investment)'!$C:$C,'[1]Deals (investment)'!$B:$B,$A919,'[1]Deals (investment)'!$T:$T,AX$1)</f>
        <v>#VALUE!</v>
      </c>
      <c r="AY919" s="17" t="e">
        <f>SUMIFS('[1]Deals (investment)'!$C:$C,'[1]Deals (investment)'!$B:$B,$A919,'[1]Deals (investment)'!$T:$T,AY$1)</f>
        <v>#VALUE!</v>
      </c>
      <c r="AZ919" s="17" t="e">
        <f>SUMIFS('[1]Deals (investment)'!$C:$C,'[1]Deals (investment)'!$B:$B,$A919,'[1]Deals (investment)'!$T:$T,AZ$1)</f>
        <v>#VALUE!</v>
      </c>
      <c r="BA919" s="17" t="e">
        <f>SUMIFS('[1]Deals (investment)'!$C:$C,'[1]Deals (investment)'!$B:$B,$A919,'[1]Deals (investment)'!$T:$T,BA$1)</f>
        <v>#VALUE!</v>
      </c>
      <c r="BB919" s="17" t="e">
        <f>SUMIFS('[1]Deals (investment)'!$C:$C,'[1]Deals (investment)'!$B:$B,$A919,'[1]Deals (investment)'!$T:$T,BB$1)</f>
        <v>#VALUE!</v>
      </c>
      <c r="BC919" s="17" t="e">
        <f>SUMIFS('[1]Deals (Exits)'!$C:$C,'[1]Deals (Exits)'!$B:$B,$A919)</f>
        <v>#VALUE!</v>
      </c>
      <c r="BD919" s="17" t="e">
        <f>SUMIFS('[1]Deals (investment)'!$C:$C,'[1]Deals (investment)'!$B:$B,$A919,'[1]Deals (investment)'!$V:$V,BD$1)</f>
        <v>#VALUE!</v>
      </c>
      <c r="BE919" s="17" t="e">
        <f>SUMIFS('[1]Deals (investment)'!$C:$C,'[1]Deals (investment)'!$B:$B,$A919,'[1]Deals (investment)'!$V:$V,BE$1)</f>
        <v>#VALUE!</v>
      </c>
      <c r="BF919" s="17" t="e">
        <f>SUMIFS('[1]Deals (investment)'!$C:$C,'[1]Deals (investment)'!$B:$B,$A919,'[1]Deals (investment)'!$V:$V,BF$1)</f>
        <v>#VALUE!</v>
      </c>
      <c r="BG919" s="17" t="e">
        <f>SUMIFS('[1]Deals (investment)'!$C:$C,'[1]Deals (investment)'!$B:$B,$A919,'[1]Deals (investment)'!$V:$V,BG$1)</f>
        <v>#VALUE!</v>
      </c>
      <c r="BH919" s="17" t="e">
        <f>SUMIFS('[1]Deals (investment)'!$C:$C,'[1]Deals (investment)'!$B:$B,$A919,'[1]Deals (investment)'!$V:$V,BH$1)</f>
        <v>#VALUE!</v>
      </c>
      <c r="BI919" s="17" t="e">
        <f>SUMIFS('[1]Deals (investment)'!$C:$C,'[1]Deals (investment)'!$B:$B,$A919,'[1]Deals (investment)'!$V:$V,BI$1)</f>
        <v>#VALUE!</v>
      </c>
      <c r="BJ919" s="17" t="e">
        <f>SUMIFS('[1]Deals (investment)'!$C:$C,'[1]Deals (investment)'!$B:$B,$A919,'[1]Deals (investment)'!$V:$V,BJ$1)</f>
        <v>#VALUE!</v>
      </c>
      <c r="BK919" s="17" t="e">
        <f>SUMIFS('[1]Deals (investment)'!$C:$C,'[1]Deals (investment)'!$B:$B,$A919,'[1]Deals (investment)'!$V:$V,BK$1)</f>
        <v>#VALUE!</v>
      </c>
      <c r="BL919" s="17" t="e">
        <f>SUMIFS('[1]Deals (investment)'!$C:$C,'[1]Deals (investment)'!$B:$B,$A919,'[1]Deals (investment)'!$V:$V,BL$1)</f>
        <v>#VALUE!</v>
      </c>
      <c r="BM919" s="17" t="e">
        <f>SUMIFS('[1]Deals (investment)'!$C:$C,'[1]Deals (investment)'!$B:$B,$A919,'[1]Deals (investment)'!$V:$V,BM$1)</f>
        <v>#VALUE!</v>
      </c>
      <c r="BN919" s="15"/>
      <c r="BO919" s="15"/>
      <c r="BP919" s="22"/>
      <c r="BQ919" s="15"/>
      <c r="BR919" s="15"/>
      <c r="BS919" s="15"/>
      <c r="BT919" s="15"/>
      <c r="BU919" s="15"/>
      <c r="BV919" s="15"/>
      <c r="BW919" s="15"/>
      <c r="BX919" s="15"/>
      <c r="BY919" s="15"/>
      <c r="BZ919" s="15"/>
      <c r="CA919" s="15"/>
      <c r="CB919" s="15"/>
      <c r="CC919" s="15"/>
      <c r="CD919" s="15" t="str">
        <f t="shared" si="138"/>
        <v>Farm FreshActive</v>
      </c>
      <c r="CE919" s="15"/>
      <c r="CF919" s="15"/>
      <c r="CG919" s="15"/>
      <c r="CH919" s="15"/>
      <c r="CI919" s="15"/>
      <c r="CJ919" s="15"/>
    </row>
    <row r="920" spans="1:88" ht="12.75">
      <c r="A920" s="15" t="s">
        <v>6440</v>
      </c>
      <c r="B920" s="15" t="s">
        <v>6441</v>
      </c>
      <c r="C920" s="15" t="s">
        <v>58</v>
      </c>
      <c r="D920" s="16">
        <v>2018</v>
      </c>
      <c r="E920" s="15" t="s">
        <v>61</v>
      </c>
      <c r="F920" s="15"/>
      <c r="G920" s="15"/>
      <c r="H920" s="15"/>
      <c r="I920" s="15"/>
      <c r="J920" s="15"/>
      <c r="K920" s="17" t="e">
        <f t="shared" si="105"/>
        <v>#VALUE!</v>
      </c>
      <c r="L920" s="15"/>
      <c r="M920" s="18" t="e">
        <f t="shared" si="132"/>
        <v>#VALUE!</v>
      </c>
      <c r="N920" s="15"/>
      <c r="O920" s="15"/>
      <c r="P920" s="15"/>
      <c r="Q920" s="15"/>
      <c r="R920" s="15"/>
      <c r="S920" s="19"/>
      <c r="T920" s="15"/>
      <c r="U920" s="17"/>
      <c r="V920" s="15" t="s">
        <v>312</v>
      </c>
      <c r="W920" s="15"/>
      <c r="X920" s="15"/>
      <c r="Y920" s="15"/>
      <c r="AB920" s="20"/>
      <c r="AC920" s="21" t="s">
        <v>6442</v>
      </c>
      <c r="AD920" s="15"/>
      <c r="AE920" s="15"/>
      <c r="AF920" s="21" t="s">
        <v>6443</v>
      </c>
      <c r="AG920" s="22">
        <f t="shared" si="137"/>
        <v>0.29032258064516131</v>
      </c>
      <c r="AH920" s="15" t="str">
        <f t="shared" si="136"/>
        <v/>
      </c>
      <c r="AI920" s="22" t="e">
        <f>VLOOKUP(A920,'[1]Deals (investment)'!$B$2:$Z$1497,1,FALSE)</f>
        <v>#N/A</v>
      </c>
      <c r="AJ920" s="22" t="e">
        <f>VLOOKUP(A920,'[1]Deals (investment)'!$B$2:$Z$870,15,FALSE)</f>
        <v>#N/A</v>
      </c>
      <c r="AK920" s="17" t="e">
        <f>VLOOKUP(A920,'[1]Deals (Exits)'!B:B,1,FALSE)</f>
        <v>#N/A</v>
      </c>
      <c r="AL920" s="23" t="e">
        <f>VLOOKUP(G920,[1]Lookups!$V$3:$Y$197,4,FALSE)</f>
        <v>#N/A</v>
      </c>
      <c r="AM920" s="17" t="e">
        <f>VLOOKUP(X920,[1]Lookups!$B$3:$C$200,2,FALSE)</f>
        <v>#N/A</v>
      </c>
      <c r="AN920" s="17" t="e">
        <f>VLOOKUP(R920,[1]Lookups!$H$3:$I$69,2,FALSE)</f>
        <v>#N/A</v>
      </c>
      <c r="AO920" s="17" t="e">
        <f>VLOOKUP(T920,[1]Lookups!$H$3:$I$69,2,FALSE)</f>
        <v>#N/A</v>
      </c>
      <c r="AP920" s="17" t="e">
        <f>VLOOKUP(AN920,[1]Lookups!$N$3:$O$11,2,FALSE)</f>
        <v>#N/A</v>
      </c>
      <c r="AQ920" s="18" t="e">
        <f>COUNTIFS('[1]Deals (investment)'!$B:$B,$A920)</f>
        <v>#VALUE!</v>
      </c>
      <c r="AR920" s="18" t="e">
        <f>COUNTIFS('[1]Deals (investment)'!$B:$B,$A920,'[1]Deals (investment)'!$T:$T,$AW$1)+COUNTIFS('[1]Deals (investment)'!$B:$B,$A920,'[1]Deals (investment)'!$T:$T,$AX$1)+COUNTIFS('[1]Deals (investment)'!$B:$B,$A920,'[1]Deals (investment)'!$T:$T,$AY$1)</f>
        <v>#VALUE!</v>
      </c>
      <c r="AS920" s="17" t="e">
        <f>SUMIFS('[1]Deals (investment)'!$C:$C,'[1]Deals (investment)'!$B:$B,$A920)</f>
        <v>#VALUE!</v>
      </c>
      <c r="AT920" s="17" t="e">
        <f t="shared" si="106"/>
        <v>#VALUE!</v>
      </c>
      <c r="AU920" s="18" t="e">
        <f>COUNTIF('[1]Deals (Exits)'!$B:$B,A920)</f>
        <v>#VALUE!</v>
      </c>
      <c r="AV920" s="17" t="e">
        <f>SUMIFS('[1]Deals (investment)'!$C:$C,'[1]Deals (investment)'!$B:$B,$A920,'[1]Deals (investment)'!$T:$T,AV$1)</f>
        <v>#VALUE!</v>
      </c>
      <c r="AW920" s="17" t="e">
        <f>SUMIFS('[1]Deals (investment)'!$C:$C,'[1]Deals (investment)'!$B:$B,$A920,'[1]Deals (investment)'!$T:$T,AW$1)</f>
        <v>#VALUE!</v>
      </c>
      <c r="AX920" s="17" t="e">
        <f>SUMIFS('[1]Deals (investment)'!$C:$C,'[1]Deals (investment)'!$B:$B,$A920,'[1]Deals (investment)'!$T:$T,AX$1)</f>
        <v>#VALUE!</v>
      </c>
      <c r="AY920" s="17" t="e">
        <f>SUMIFS('[1]Deals (investment)'!$C:$C,'[1]Deals (investment)'!$B:$B,$A920,'[1]Deals (investment)'!$T:$T,AY$1)</f>
        <v>#VALUE!</v>
      </c>
      <c r="AZ920" s="17" t="e">
        <f>SUMIFS('[1]Deals (investment)'!$C:$C,'[1]Deals (investment)'!$B:$B,$A920,'[1]Deals (investment)'!$T:$T,AZ$1)</f>
        <v>#VALUE!</v>
      </c>
      <c r="BA920" s="17" t="e">
        <f>SUMIFS('[1]Deals (investment)'!$C:$C,'[1]Deals (investment)'!$B:$B,$A920,'[1]Deals (investment)'!$T:$T,BA$1)</f>
        <v>#VALUE!</v>
      </c>
      <c r="BB920" s="17" t="e">
        <f>SUMIFS('[1]Deals (investment)'!$C:$C,'[1]Deals (investment)'!$B:$B,$A920,'[1]Deals (investment)'!$T:$T,BB$1)</f>
        <v>#VALUE!</v>
      </c>
      <c r="BC920" s="17" t="e">
        <f>SUMIFS('[1]Deals (Exits)'!$C:$C,'[1]Deals (Exits)'!$B:$B,$A920)</f>
        <v>#VALUE!</v>
      </c>
      <c r="BD920" s="17" t="e">
        <f>SUMIFS('[1]Deals (investment)'!$C:$C,'[1]Deals (investment)'!$B:$B,$A920,'[1]Deals (investment)'!$V:$V,BD$1)</f>
        <v>#VALUE!</v>
      </c>
      <c r="BE920" s="17" t="e">
        <f>SUMIFS('[1]Deals (investment)'!$C:$C,'[1]Deals (investment)'!$B:$B,$A920,'[1]Deals (investment)'!$V:$V,BE$1)</f>
        <v>#VALUE!</v>
      </c>
      <c r="BF920" s="17" t="e">
        <f>SUMIFS('[1]Deals (investment)'!$C:$C,'[1]Deals (investment)'!$B:$B,$A920,'[1]Deals (investment)'!$V:$V,BF$1)</f>
        <v>#VALUE!</v>
      </c>
      <c r="BG920" s="17" t="e">
        <f>SUMIFS('[1]Deals (investment)'!$C:$C,'[1]Deals (investment)'!$B:$B,$A920,'[1]Deals (investment)'!$V:$V,BG$1)</f>
        <v>#VALUE!</v>
      </c>
      <c r="BH920" s="17" t="e">
        <f>SUMIFS('[1]Deals (investment)'!$C:$C,'[1]Deals (investment)'!$B:$B,$A920,'[1]Deals (investment)'!$V:$V,BH$1)</f>
        <v>#VALUE!</v>
      </c>
      <c r="BI920" s="17" t="e">
        <f>SUMIFS('[1]Deals (investment)'!$C:$C,'[1]Deals (investment)'!$B:$B,$A920,'[1]Deals (investment)'!$V:$V,BI$1)</f>
        <v>#VALUE!</v>
      </c>
      <c r="BJ920" s="17" t="e">
        <f>SUMIFS('[1]Deals (investment)'!$C:$C,'[1]Deals (investment)'!$B:$B,$A920,'[1]Deals (investment)'!$V:$V,BJ$1)</f>
        <v>#VALUE!</v>
      </c>
      <c r="BK920" s="17" t="e">
        <f>SUMIFS('[1]Deals (investment)'!$C:$C,'[1]Deals (investment)'!$B:$B,$A920,'[1]Deals (investment)'!$V:$V,BK$1)</f>
        <v>#VALUE!</v>
      </c>
      <c r="BL920" s="17" t="e">
        <f>SUMIFS('[1]Deals (investment)'!$C:$C,'[1]Deals (investment)'!$B:$B,$A920,'[1]Deals (investment)'!$V:$V,BL$1)</f>
        <v>#VALUE!</v>
      </c>
      <c r="BM920" s="17" t="e">
        <f>SUMIFS('[1]Deals (investment)'!$C:$C,'[1]Deals (investment)'!$B:$B,$A920,'[1]Deals (investment)'!$V:$V,BM$1)</f>
        <v>#VALUE!</v>
      </c>
      <c r="BN920" s="15"/>
      <c r="BO920" s="15"/>
      <c r="BP920" s="22"/>
      <c r="BQ920" s="15"/>
      <c r="BR920" s="15"/>
      <c r="BS920" s="15"/>
      <c r="BT920" s="15"/>
      <c r="BU920" s="15"/>
      <c r="BV920" s="15"/>
      <c r="BW920" s="15"/>
      <c r="BX920" s="15"/>
      <c r="BY920" s="15"/>
      <c r="BZ920" s="15"/>
      <c r="CA920" s="15"/>
      <c r="CB920" s="15"/>
      <c r="CC920" s="15"/>
      <c r="CD920" s="15" t="str">
        <f t="shared" si="138"/>
        <v>FarmallyFarmally is a student-centered agricultural crowdfunding platform. We aim to be the go-to platform for students willing to invest part of their money for a better future.Active</v>
      </c>
      <c r="CE920" s="15"/>
      <c r="CF920" s="15"/>
      <c r="CG920" s="15"/>
      <c r="CH920" s="15"/>
      <c r="CI920" s="15"/>
      <c r="CJ920" s="15"/>
    </row>
    <row r="921" spans="1:88" ht="12.75">
      <c r="A921" s="15" t="s">
        <v>6444</v>
      </c>
      <c r="B921" s="15" t="s">
        <v>6445</v>
      </c>
      <c r="C921" s="15" t="s">
        <v>58</v>
      </c>
      <c r="D921" s="16">
        <v>2015</v>
      </c>
      <c r="E921" s="15" t="s">
        <v>6446</v>
      </c>
      <c r="F921" s="15"/>
      <c r="G921" s="15"/>
      <c r="H921" s="15"/>
      <c r="I921" s="15"/>
      <c r="J921" s="15"/>
      <c r="K921" s="17" t="e">
        <f t="shared" si="105"/>
        <v>#VALUE!</v>
      </c>
      <c r="L921" s="15"/>
      <c r="M921" s="18" t="e">
        <f t="shared" si="132"/>
        <v>#VALUE!</v>
      </c>
      <c r="N921" s="15"/>
      <c r="O921" s="15"/>
      <c r="P921" s="15"/>
      <c r="Q921" s="15"/>
      <c r="R921" s="15"/>
      <c r="S921" s="19"/>
      <c r="T921" s="15"/>
      <c r="U921" s="17"/>
      <c r="V921" s="15" t="s">
        <v>6447</v>
      </c>
      <c r="W921" s="15"/>
      <c r="X921" s="15" t="s">
        <v>64</v>
      </c>
      <c r="Y921" s="15" t="s">
        <v>6448</v>
      </c>
      <c r="AB921" s="20"/>
      <c r="AC921" s="21" t="s">
        <v>6449</v>
      </c>
      <c r="AD921" s="21" t="s">
        <v>6450</v>
      </c>
      <c r="AE921" s="21" t="s">
        <v>6451</v>
      </c>
      <c r="AF921" s="15"/>
      <c r="AG921" s="22">
        <f t="shared" si="137"/>
        <v>0.38709677419354838</v>
      </c>
      <c r="AH921" s="15" t="str">
        <f t="shared" si="136"/>
        <v/>
      </c>
      <c r="AI921" s="22" t="e">
        <f>VLOOKUP(A921,'[1]Deals (investment)'!$B$2:$Z$1497,1,FALSE)</f>
        <v>#N/A</v>
      </c>
      <c r="AJ921" s="22" t="e">
        <f>VLOOKUP(A921,'[1]Deals (investment)'!$B$2:$Z$870,15,FALSE)</f>
        <v>#N/A</v>
      </c>
      <c r="AK921" s="17" t="e">
        <f>VLOOKUP(A921,'[1]Deals (Exits)'!B:B,1,FALSE)</f>
        <v>#N/A</v>
      </c>
      <c r="AL921" s="23" t="e">
        <f>VLOOKUP(G921,[1]Lookups!$V$3:$Y$197,4,FALSE)</f>
        <v>#N/A</v>
      </c>
      <c r="AM921" s="17" t="str">
        <f>VLOOKUP(X921,[1]Lookups!$B$3:$C$200,2,FALSE)</f>
        <v>E-commerce &amp; Retail</v>
      </c>
      <c r="AN921" s="17" t="e">
        <f>VLOOKUP(R921,[1]Lookups!$H$3:$I$69,2,FALSE)</f>
        <v>#N/A</v>
      </c>
      <c r="AO921" s="17" t="e">
        <f>VLOOKUP(T921,[1]Lookups!$H$3:$I$69,2,FALSE)</f>
        <v>#N/A</v>
      </c>
      <c r="AP921" s="17" t="e">
        <f>VLOOKUP(AN921,[1]Lookups!$N$3:$O$11,2,FALSE)</f>
        <v>#N/A</v>
      </c>
      <c r="AQ921" s="18" t="e">
        <f>COUNTIFS('[1]Deals (investment)'!$B:$B,$A921)</f>
        <v>#VALUE!</v>
      </c>
      <c r="AR921" s="18" t="e">
        <f>COUNTIFS('[1]Deals (investment)'!$B:$B,$A921,'[1]Deals (investment)'!$T:$T,$AW$1)+COUNTIFS('[1]Deals (investment)'!$B:$B,$A921,'[1]Deals (investment)'!$T:$T,$AX$1)+COUNTIFS('[1]Deals (investment)'!$B:$B,$A921,'[1]Deals (investment)'!$T:$T,$AY$1)</f>
        <v>#VALUE!</v>
      </c>
      <c r="AS921" s="17" t="e">
        <f>SUMIFS('[1]Deals (investment)'!$C:$C,'[1]Deals (investment)'!$B:$B,$A921)</f>
        <v>#VALUE!</v>
      </c>
      <c r="AT921" s="17" t="e">
        <f t="shared" si="106"/>
        <v>#VALUE!</v>
      </c>
      <c r="AU921" s="18" t="e">
        <f>COUNTIF('[1]Deals (Exits)'!$B:$B,A921)</f>
        <v>#VALUE!</v>
      </c>
      <c r="AV921" s="17" t="e">
        <f>SUMIFS('[1]Deals (investment)'!$C:$C,'[1]Deals (investment)'!$B:$B,$A921,'[1]Deals (investment)'!$T:$T,AV$1)</f>
        <v>#VALUE!</v>
      </c>
      <c r="AW921" s="17" t="e">
        <f>SUMIFS('[1]Deals (investment)'!$C:$C,'[1]Deals (investment)'!$B:$B,$A921,'[1]Deals (investment)'!$T:$T,AW$1)</f>
        <v>#VALUE!</v>
      </c>
      <c r="AX921" s="17" t="e">
        <f>SUMIFS('[1]Deals (investment)'!$C:$C,'[1]Deals (investment)'!$B:$B,$A921,'[1]Deals (investment)'!$T:$T,AX$1)</f>
        <v>#VALUE!</v>
      </c>
      <c r="AY921" s="17" t="e">
        <f>SUMIFS('[1]Deals (investment)'!$C:$C,'[1]Deals (investment)'!$B:$B,$A921,'[1]Deals (investment)'!$T:$T,AY$1)</f>
        <v>#VALUE!</v>
      </c>
      <c r="AZ921" s="17" t="e">
        <f>SUMIFS('[1]Deals (investment)'!$C:$C,'[1]Deals (investment)'!$B:$B,$A921,'[1]Deals (investment)'!$T:$T,AZ$1)</f>
        <v>#VALUE!</v>
      </c>
      <c r="BA921" s="17" t="e">
        <f>SUMIFS('[1]Deals (investment)'!$C:$C,'[1]Deals (investment)'!$B:$B,$A921,'[1]Deals (investment)'!$T:$T,BA$1)</f>
        <v>#VALUE!</v>
      </c>
      <c r="BB921" s="17" t="e">
        <f>SUMIFS('[1]Deals (investment)'!$C:$C,'[1]Deals (investment)'!$B:$B,$A921,'[1]Deals (investment)'!$T:$T,BB$1)</f>
        <v>#VALUE!</v>
      </c>
      <c r="BC921" s="17" t="e">
        <f>SUMIFS('[1]Deals (Exits)'!$C:$C,'[1]Deals (Exits)'!$B:$B,$A921)</f>
        <v>#VALUE!</v>
      </c>
      <c r="BD921" s="17" t="e">
        <f>SUMIFS('[1]Deals (investment)'!$C:$C,'[1]Deals (investment)'!$B:$B,$A921,'[1]Deals (investment)'!$V:$V,BD$1)</f>
        <v>#VALUE!</v>
      </c>
      <c r="BE921" s="17" t="e">
        <f>SUMIFS('[1]Deals (investment)'!$C:$C,'[1]Deals (investment)'!$B:$B,$A921,'[1]Deals (investment)'!$V:$V,BE$1)</f>
        <v>#VALUE!</v>
      </c>
      <c r="BF921" s="17" t="e">
        <f>SUMIFS('[1]Deals (investment)'!$C:$C,'[1]Deals (investment)'!$B:$B,$A921,'[1]Deals (investment)'!$V:$V,BF$1)</f>
        <v>#VALUE!</v>
      </c>
      <c r="BG921" s="17" t="e">
        <f>SUMIFS('[1]Deals (investment)'!$C:$C,'[1]Deals (investment)'!$B:$B,$A921,'[1]Deals (investment)'!$V:$V,BG$1)</f>
        <v>#VALUE!</v>
      </c>
      <c r="BH921" s="17" t="e">
        <f>SUMIFS('[1]Deals (investment)'!$C:$C,'[1]Deals (investment)'!$B:$B,$A921,'[1]Deals (investment)'!$V:$V,BH$1)</f>
        <v>#VALUE!</v>
      </c>
      <c r="BI921" s="17" t="e">
        <f>SUMIFS('[1]Deals (investment)'!$C:$C,'[1]Deals (investment)'!$B:$B,$A921,'[1]Deals (investment)'!$V:$V,BI$1)</f>
        <v>#VALUE!</v>
      </c>
      <c r="BJ921" s="17" t="e">
        <f>SUMIFS('[1]Deals (investment)'!$C:$C,'[1]Deals (investment)'!$B:$B,$A921,'[1]Deals (investment)'!$V:$V,BJ$1)</f>
        <v>#VALUE!</v>
      </c>
      <c r="BK921" s="17" t="e">
        <f>SUMIFS('[1]Deals (investment)'!$C:$C,'[1]Deals (investment)'!$B:$B,$A921,'[1]Deals (investment)'!$V:$V,BK$1)</f>
        <v>#VALUE!</v>
      </c>
      <c r="BL921" s="17" t="e">
        <f>SUMIFS('[1]Deals (investment)'!$C:$C,'[1]Deals (investment)'!$B:$B,$A921,'[1]Deals (investment)'!$V:$V,BL$1)</f>
        <v>#VALUE!</v>
      </c>
      <c r="BM921" s="17" t="e">
        <f>SUMIFS('[1]Deals (investment)'!$C:$C,'[1]Deals (investment)'!$B:$B,$A921,'[1]Deals (investment)'!$V:$V,BM$1)</f>
        <v>#VALUE!</v>
      </c>
      <c r="BN921" s="15"/>
      <c r="BO921" s="15"/>
      <c r="BP921" s="22"/>
      <c r="BQ921" s="15"/>
      <c r="BR921" s="15"/>
      <c r="BS921" s="15"/>
      <c r="BT921" s="15"/>
      <c r="BU921" s="15"/>
      <c r="BV921" s="15"/>
      <c r="BW921" s="15"/>
      <c r="BX921" s="15"/>
      <c r="BY921" s="15"/>
      <c r="BZ921" s="15"/>
      <c r="CA921" s="15"/>
      <c r="CB921" s="15"/>
      <c r="CC921" s="15"/>
      <c r="CD921" s="15" t="str">
        <f t="shared" si="138"/>
        <v>FarmartFarMart aims to provide access of the latest agricultural machinery and modern technology to every farmers.Active</v>
      </c>
      <c r="CE921" s="15"/>
      <c r="CF921" s="15"/>
      <c r="CG921" s="15"/>
      <c r="CH921" s="15"/>
      <c r="CI921" s="15"/>
      <c r="CJ921" s="15"/>
    </row>
    <row r="922" spans="1:88" ht="12.75">
      <c r="A922" s="15" t="s">
        <v>6452</v>
      </c>
      <c r="B922" s="15"/>
      <c r="C922" s="15"/>
      <c r="D922" s="16"/>
      <c r="E922" s="15"/>
      <c r="F922" s="15"/>
      <c r="G922" s="15"/>
      <c r="H922" s="15"/>
      <c r="I922" s="15"/>
      <c r="J922" s="15"/>
      <c r="K922" s="17" t="e">
        <f t="shared" si="105"/>
        <v>#VALUE!</v>
      </c>
      <c r="L922" s="15"/>
      <c r="M922" s="18" t="e">
        <f t="shared" si="132"/>
        <v>#VALUE!</v>
      </c>
      <c r="N922" s="15"/>
      <c r="O922" s="15"/>
      <c r="P922" s="15"/>
      <c r="Q922" s="24" t="e">
        <f ca="1">_xludf.MAXIFS('[1]Deals (investment)'!A:A,'[1]Deals (investment)'!B:B,A922)</f>
        <v>#NAME?</v>
      </c>
      <c r="R922" s="15"/>
      <c r="S922" s="19"/>
      <c r="T922" s="15"/>
      <c r="U922" s="17"/>
      <c r="V922" s="15"/>
      <c r="W922" s="15"/>
      <c r="X922" s="15"/>
      <c r="Y922" s="15"/>
      <c r="AB922" s="20"/>
      <c r="AC922" s="15"/>
      <c r="AD922" s="15"/>
      <c r="AE922" s="15"/>
      <c r="AF922" s="15"/>
      <c r="AG922" s="22">
        <f t="shared" ca="1" si="137"/>
        <v>9.6774193548387094E-2</v>
      </c>
      <c r="AH922" s="15" t="str">
        <f t="shared" si="136"/>
        <v/>
      </c>
      <c r="AI922" s="22" t="e">
        <f>VLOOKUP(A922,'[1]Deals (investment)'!$B$2:$Z$1497,1,FALSE)</f>
        <v>#N/A</v>
      </c>
      <c r="AJ922" s="22" t="e">
        <f>VLOOKUP(A922,'[1]Deals (investment)'!$B$2:$Z$870,15,FALSE)</f>
        <v>#N/A</v>
      </c>
      <c r="AK922" s="17" t="e">
        <f>VLOOKUP(A922,'[1]Deals (Exits)'!B:B,1,FALSE)</f>
        <v>#N/A</v>
      </c>
      <c r="AL922" s="23" t="e">
        <f>VLOOKUP(G922,[1]Lookups!$V$3:$Y$197,4,FALSE)</f>
        <v>#N/A</v>
      </c>
      <c r="AM922" s="17" t="e">
        <f>VLOOKUP(X922,[1]Lookups!$B$3:$C$200,2,FALSE)</f>
        <v>#N/A</v>
      </c>
      <c r="AN922" s="17" t="e">
        <f>VLOOKUP(R922,[1]Lookups!$H$3:$I$69,2,FALSE)</f>
        <v>#N/A</v>
      </c>
      <c r="AO922" s="17" t="e">
        <f>VLOOKUP(T922,[1]Lookups!$H$3:$I$69,2,FALSE)</f>
        <v>#N/A</v>
      </c>
      <c r="AP922" s="17" t="e">
        <f>VLOOKUP(AN922,[1]Lookups!$N$3:$O$11,2,FALSE)</f>
        <v>#N/A</v>
      </c>
      <c r="AQ922" s="18" t="e">
        <f>COUNTIFS('[1]Deals (investment)'!$B:$B,$A922)</f>
        <v>#VALUE!</v>
      </c>
      <c r="AR922" s="18" t="e">
        <f>COUNTIFS('[1]Deals (investment)'!$B:$B,$A922,'[1]Deals (investment)'!$T:$T,$AW$1)+COUNTIFS('[1]Deals (investment)'!$B:$B,$A922,'[1]Deals (investment)'!$T:$T,$AX$1)+COUNTIFS('[1]Deals (investment)'!$B:$B,$A922,'[1]Deals (investment)'!$T:$T,$AY$1)</f>
        <v>#VALUE!</v>
      </c>
      <c r="AS922" s="17" t="e">
        <f>SUMIFS('[1]Deals (investment)'!$C:$C,'[1]Deals (investment)'!$B:$B,$A922)</f>
        <v>#VALUE!</v>
      </c>
      <c r="AT922" s="17" t="e">
        <f t="shared" si="106"/>
        <v>#VALUE!</v>
      </c>
      <c r="AU922" s="18" t="e">
        <f>COUNTIF('[1]Deals (Exits)'!$B:$B,A922)</f>
        <v>#VALUE!</v>
      </c>
      <c r="AV922" s="17" t="e">
        <f>SUMIFS('[1]Deals (investment)'!$C:$C,'[1]Deals (investment)'!$B:$B,$A922,'[1]Deals (investment)'!$T:$T,AV$1)</f>
        <v>#VALUE!</v>
      </c>
      <c r="AW922" s="17" t="e">
        <f>SUMIFS('[1]Deals (investment)'!$C:$C,'[1]Deals (investment)'!$B:$B,$A922,'[1]Deals (investment)'!$T:$T,AW$1)</f>
        <v>#VALUE!</v>
      </c>
      <c r="AX922" s="17" t="e">
        <f>SUMIFS('[1]Deals (investment)'!$C:$C,'[1]Deals (investment)'!$B:$B,$A922,'[1]Deals (investment)'!$T:$T,AX$1)</f>
        <v>#VALUE!</v>
      </c>
      <c r="AY922" s="17" t="e">
        <f>SUMIFS('[1]Deals (investment)'!$C:$C,'[1]Deals (investment)'!$B:$B,$A922,'[1]Deals (investment)'!$T:$T,AY$1)</f>
        <v>#VALUE!</v>
      </c>
      <c r="AZ922" s="17" t="e">
        <f>SUMIFS('[1]Deals (investment)'!$C:$C,'[1]Deals (investment)'!$B:$B,$A922,'[1]Deals (investment)'!$T:$T,AZ$1)</f>
        <v>#VALUE!</v>
      </c>
      <c r="BA922" s="17" t="e">
        <f>SUMIFS('[1]Deals (investment)'!$C:$C,'[1]Deals (investment)'!$B:$B,$A922,'[1]Deals (investment)'!$T:$T,BA$1)</f>
        <v>#VALUE!</v>
      </c>
      <c r="BB922" s="17" t="e">
        <f>SUMIFS('[1]Deals (investment)'!$C:$C,'[1]Deals (investment)'!$B:$B,$A922,'[1]Deals (investment)'!$T:$T,BB$1)</f>
        <v>#VALUE!</v>
      </c>
      <c r="BC922" s="17" t="e">
        <f>SUMIFS('[1]Deals (Exits)'!$C:$C,'[1]Deals (Exits)'!$B:$B,$A922)</f>
        <v>#VALUE!</v>
      </c>
      <c r="BD922" s="17" t="e">
        <f>SUMIFS('[1]Deals (investment)'!$C:$C,'[1]Deals (investment)'!$B:$B,$A922,'[1]Deals (investment)'!$V:$V,BD$1)</f>
        <v>#VALUE!</v>
      </c>
      <c r="BE922" s="17" t="e">
        <f>SUMIFS('[1]Deals (investment)'!$C:$C,'[1]Deals (investment)'!$B:$B,$A922,'[1]Deals (investment)'!$V:$V,BE$1)</f>
        <v>#VALUE!</v>
      </c>
      <c r="BF922" s="17" t="e">
        <f>SUMIFS('[1]Deals (investment)'!$C:$C,'[1]Deals (investment)'!$B:$B,$A922,'[1]Deals (investment)'!$V:$V,BF$1)</f>
        <v>#VALUE!</v>
      </c>
      <c r="BG922" s="17" t="e">
        <f>SUMIFS('[1]Deals (investment)'!$C:$C,'[1]Deals (investment)'!$B:$B,$A922,'[1]Deals (investment)'!$V:$V,BG$1)</f>
        <v>#VALUE!</v>
      </c>
      <c r="BH922" s="17" t="e">
        <f>SUMIFS('[1]Deals (investment)'!$C:$C,'[1]Deals (investment)'!$B:$B,$A922,'[1]Deals (investment)'!$V:$V,BH$1)</f>
        <v>#VALUE!</v>
      </c>
      <c r="BI922" s="17" t="e">
        <f>SUMIFS('[1]Deals (investment)'!$C:$C,'[1]Deals (investment)'!$B:$B,$A922,'[1]Deals (investment)'!$V:$V,BI$1)</f>
        <v>#VALUE!</v>
      </c>
      <c r="BJ922" s="17" t="e">
        <f>SUMIFS('[1]Deals (investment)'!$C:$C,'[1]Deals (investment)'!$B:$B,$A922,'[1]Deals (investment)'!$V:$V,BJ$1)</f>
        <v>#VALUE!</v>
      </c>
      <c r="BK922" s="17" t="e">
        <f>SUMIFS('[1]Deals (investment)'!$C:$C,'[1]Deals (investment)'!$B:$B,$A922,'[1]Deals (investment)'!$V:$V,BK$1)</f>
        <v>#VALUE!</v>
      </c>
      <c r="BL922" s="17" t="e">
        <f>SUMIFS('[1]Deals (investment)'!$C:$C,'[1]Deals (investment)'!$B:$B,$A922,'[1]Deals (investment)'!$V:$V,BL$1)</f>
        <v>#VALUE!</v>
      </c>
      <c r="BM922" s="17" t="e">
        <f>SUMIFS('[1]Deals (investment)'!$C:$C,'[1]Deals (investment)'!$B:$B,$A922,'[1]Deals (investment)'!$V:$V,BM$1)</f>
        <v>#VALUE!</v>
      </c>
      <c r="BN922" s="15"/>
      <c r="BO922" s="15"/>
      <c r="BP922" s="22"/>
      <c r="BQ922" s="15"/>
      <c r="BR922" s="15"/>
      <c r="BS922" s="15"/>
      <c r="BT922" s="15"/>
      <c r="BU922" s="15"/>
      <c r="BV922" s="15"/>
      <c r="BW922" s="15"/>
      <c r="BX922" s="15"/>
      <c r="BY922" s="15"/>
      <c r="BZ922" s="15"/>
      <c r="CA922" s="15"/>
      <c r="CB922" s="15"/>
      <c r="CC922" s="15"/>
      <c r="CD922" s="15" t="str">
        <f t="shared" si="138"/>
        <v>Farmer Link</v>
      </c>
      <c r="CE922" s="15"/>
      <c r="CF922" s="15"/>
      <c r="CG922" s="15"/>
      <c r="CH922" s="15"/>
      <c r="CI922" s="15"/>
      <c r="CJ922" s="15"/>
    </row>
    <row r="923" spans="1:88" ht="12.75">
      <c r="A923" s="15" t="s">
        <v>6453</v>
      </c>
      <c r="B923" s="15" t="s">
        <v>6454</v>
      </c>
      <c r="C923" s="15" t="s">
        <v>58</v>
      </c>
      <c r="D923" s="16">
        <v>2007</v>
      </c>
      <c r="E923" s="15" t="s">
        <v>272</v>
      </c>
      <c r="F923" s="15"/>
      <c r="G923" s="15" t="s">
        <v>273</v>
      </c>
      <c r="H923" s="15"/>
      <c r="I923" s="15" t="s">
        <v>6455</v>
      </c>
      <c r="J923" s="15"/>
      <c r="K923" s="17" t="e">
        <f t="shared" si="105"/>
        <v>#VALUE!</v>
      </c>
      <c r="L923" s="15"/>
      <c r="M923" s="18" t="e">
        <f t="shared" si="132"/>
        <v>#VALUE!</v>
      </c>
      <c r="N923" s="15"/>
      <c r="O923" s="15"/>
      <c r="P923" s="15"/>
      <c r="Q923" s="24" t="e">
        <f ca="1">_xludf.MAXIFS('[1]Deals (investment)'!A:A,'[1]Deals (investment)'!B:B,A923)</f>
        <v>#NAME?</v>
      </c>
      <c r="R923" s="15" t="s">
        <v>92</v>
      </c>
      <c r="S923" s="19">
        <v>1500000</v>
      </c>
      <c r="T923" s="15" t="s">
        <v>92</v>
      </c>
      <c r="U923" s="19">
        <v>1500000</v>
      </c>
      <c r="V923" s="15" t="s">
        <v>6456</v>
      </c>
      <c r="W923" s="15"/>
      <c r="X923" s="15" t="s">
        <v>538</v>
      </c>
      <c r="Y923" s="15" t="s">
        <v>6457</v>
      </c>
      <c r="AB923" s="20" t="s">
        <v>136</v>
      </c>
      <c r="AC923" s="21" t="s">
        <v>6458</v>
      </c>
      <c r="AD923" s="21" t="s">
        <v>6459</v>
      </c>
      <c r="AE923" s="21" t="s">
        <v>6460</v>
      </c>
      <c r="AF923" s="15"/>
      <c r="AG923" s="22">
        <f t="shared" ca="1" si="137"/>
        <v>0.64516129032258063</v>
      </c>
      <c r="AH923" s="15" t="e">
        <f t="shared" si="136"/>
        <v>#VALUE!</v>
      </c>
      <c r="AI923" s="22" t="e">
        <f>VLOOKUP(A923,'[1]Deals (investment)'!$B$2:$Z$1497,1,FALSE)</f>
        <v>#N/A</v>
      </c>
      <c r="AJ923" s="22" t="e">
        <f>VLOOKUP(A923,'[1]Deals (investment)'!$B$2:$Z$870,15,FALSE)</f>
        <v>#N/A</v>
      </c>
      <c r="AK923" s="17" t="e">
        <f>VLOOKUP(A923,'[1]Deals (Exits)'!B:B,1,FALSE)</f>
        <v>#N/A</v>
      </c>
      <c r="AL923" s="23">
        <f>VLOOKUP(G923,[1]Lookups!$V$3:$Y$197,4,FALSE)</f>
        <v>0</v>
      </c>
      <c r="AM923" s="17" t="str">
        <f>VLOOKUP(X923,[1]Lookups!$B$3:$C$200,2,FALSE)</f>
        <v>Agriculture</v>
      </c>
      <c r="AN923" s="17" t="str">
        <f>VLOOKUP(R923,[1]Lookups!$H$3:$I$69,2,FALSE)</f>
        <v>4. Late Venture</v>
      </c>
      <c r="AO923" s="17" t="str">
        <f>VLOOKUP(T923,[1]Lookups!$H$3:$I$69,2,FALSE)</f>
        <v>4. Late Venture</v>
      </c>
      <c r="AP923" s="17" t="str">
        <f>VLOOKUP(AN923,[1]Lookups!$N$3:$O$11,2,FALSE)</f>
        <v>Growth</v>
      </c>
      <c r="AQ923" s="18" t="e">
        <f>COUNTIFS('[1]Deals (investment)'!$B:$B,$A923)</f>
        <v>#VALUE!</v>
      </c>
      <c r="AR923" s="18" t="e">
        <f>COUNTIFS('[1]Deals (investment)'!$B:$B,$A923,'[1]Deals (investment)'!$T:$T,$AW$1)+COUNTIFS('[1]Deals (investment)'!$B:$B,$A923,'[1]Deals (investment)'!$T:$T,$AX$1)+COUNTIFS('[1]Deals (investment)'!$B:$B,$A923,'[1]Deals (investment)'!$T:$T,$AY$1)</f>
        <v>#VALUE!</v>
      </c>
      <c r="AS923" s="17" t="e">
        <f>SUMIFS('[1]Deals (investment)'!$C:$C,'[1]Deals (investment)'!$B:$B,$A923)</f>
        <v>#VALUE!</v>
      </c>
      <c r="AT923" s="17" t="e">
        <f t="shared" si="106"/>
        <v>#VALUE!</v>
      </c>
      <c r="AU923" s="18" t="e">
        <f>COUNTIF('[1]Deals (Exits)'!$B:$B,A923)</f>
        <v>#VALUE!</v>
      </c>
      <c r="AV923" s="17" t="e">
        <f>SUMIFS('[1]Deals (investment)'!$C:$C,'[1]Deals (investment)'!$B:$B,$A923,'[1]Deals (investment)'!$T:$T,AV$1)</f>
        <v>#VALUE!</v>
      </c>
      <c r="AW923" s="17" t="e">
        <f>SUMIFS('[1]Deals (investment)'!$C:$C,'[1]Deals (investment)'!$B:$B,$A923,'[1]Deals (investment)'!$T:$T,AW$1)</f>
        <v>#VALUE!</v>
      </c>
      <c r="AX923" s="17" t="e">
        <f>SUMIFS('[1]Deals (investment)'!$C:$C,'[1]Deals (investment)'!$B:$B,$A923,'[1]Deals (investment)'!$T:$T,AX$1)</f>
        <v>#VALUE!</v>
      </c>
      <c r="AY923" s="17" t="e">
        <f>SUMIFS('[1]Deals (investment)'!$C:$C,'[1]Deals (investment)'!$B:$B,$A923,'[1]Deals (investment)'!$T:$T,AY$1)</f>
        <v>#VALUE!</v>
      </c>
      <c r="AZ923" s="17" t="e">
        <f>SUMIFS('[1]Deals (investment)'!$C:$C,'[1]Deals (investment)'!$B:$B,$A923,'[1]Deals (investment)'!$T:$T,AZ$1)</f>
        <v>#VALUE!</v>
      </c>
      <c r="BA923" s="17" t="e">
        <f>SUMIFS('[1]Deals (investment)'!$C:$C,'[1]Deals (investment)'!$B:$B,$A923,'[1]Deals (investment)'!$T:$T,BA$1)</f>
        <v>#VALUE!</v>
      </c>
      <c r="BB923" s="17" t="e">
        <f>SUMIFS('[1]Deals (investment)'!$C:$C,'[1]Deals (investment)'!$B:$B,$A923,'[1]Deals (investment)'!$T:$T,BB$1)</f>
        <v>#VALUE!</v>
      </c>
      <c r="BC923" s="17" t="e">
        <f>SUMIFS('[1]Deals (Exits)'!$C:$C,'[1]Deals (Exits)'!$B:$B,$A923)</f>
        <v>#VALUE!</v>
      </c>
      <c r="BD923" s="17" t="e">
        <f>SUMIFS('[1]Deals (investment)'!$C:$C,'[1]Deals (investment)'!$B:$B,$A923,'[1]Deals (investment)'!$V:$V,BD$1)</f>
        <v>#VALUE!</v>
      </c>
      <c r="BE923" s="17" t="e">
        <f>SUMIFS('[1]Deals (investment)'!$C:$C,'[1]Deals (investment)'!$B:$B,$A923,'[1]Deals (investment)'!$V:$V,BE$1)</f>
        <v>#VALUE!</v>
      </c>
      <c r="BF923" s="17" t="e">
        <f>SUMIFS('[1]Deals (investment)'!$C:$C,'[1]Deals (investment)'!$B:$B,$A923,'[1]Deals (investment)'!$V:$V,BF$1)</f>
        <v>#VALUE!</v>
      </c>
      <c r="BG923" s="17" t="e">
        <f>SUMIFS('[1]Deals (investment)'!$C:$C,'[1]Deals (investment)'!$B:$B,$A923,'[1]Deals (investment)'!$V:$V,BG$1)</f>
        <v>#VALUE!</v>
      </c>
      <c r="BH923" s="17" t="e">
        <f>SUMIFS('[1]Deals (investment)'!$C:$C,'[1]Deals (investment)'!$B:$B,$A923,'[1]Deals (investment)'!$V:$V,BH$1)</f>
        <v>#VALUE!</v>
      </c>
      <c r="BI923" s="17" t="e">
        <f>SUMIFS('[1]Deals (investment)'!$C:$C,'[1]Deals (investment)'!$B:$B,$A923,'[1]Deals (investment)'!$V:$V,BI$1)</f>
        <v>#VALUE!</v>
      </c>
      <c r="BJ923" s="17" t="e">
        <f>SUMIFS('[1]Deals (investment)'!$C:$C,'[1]Deals (investment)'!$B:$B,$A923,'[1]Deals (investment)'!$V:$V,BJ$1)</f>
        <v>#VALUE!</v>
      </c>
      <c r="BK923" s="17" t="e">
        <f>SUMIFS('[1]Deals (investment)'!$C:$C,'[1]Deals (investment)'!$B:$B,$A923,'[1]Deals (investment)'!$V:$V,BK$1)</f>
        <v>#VALUE!</v>
      </c>
      <c r="BL923" s="17" t="e">
        <f>SUMIFS('[1]Deals (investment)'!$C:$C,'[1]Deals (investment)'!$B:$B,$A923,'[1]Deals (investment)'!$V:$V,BL$1)</f>
        <v>#VALUE!</v>
      </c>
      <c r="BM923" s="17" t="e">
        <f>SUMIFS('[1]Deals (investment)'!$C:$C,'[1]Deals (investment)'!$B:$B,$A923,'[1]Deals (investment)'!$V:$V,BM$1)</f>
        <v>#VALUE!</v>
      </c>
      <c r="BN923" s="15"/>
      <c r="BO923" s="15"/>
      <c r="BP923" s="22"/>
      <c r="BQ923" s="15"/>
      <c r="BR923" s="15"/>
      <c r="BS923" s="15"/>
      <c r="BT923" s="15"/>
      <c r="BU923" s="15"/>
      <c r="BV923" s="15"/>
      <c r="BW923" s="15"/>
      <c r="BX923" s="15"/>
      <c r="BY923" s="15"/>
      <c r="BZ923" s="15"/>
      <c r="CA923" s="15"/>
      <c r="CB923" s="15"/>
      <c r="CC923" s="15"/>
      <c r="CD923" s="15" t="str">
        <f t="shared" si="138"/>
        <v>EsokoEsoko is a pioneering technology company powering Africa’s digital revolution. The company does this through the development of simple but powerful mobile and web-based tools and services that empower organizations seeking to provide critical services to the last mile. Our mission is to improve the revenues of Africa’s rural people and we hope to drive economic empowerment for Africa’s rural folks through digital and financial inclusion.Active</v>
      </c>
      <c r="CE923" s="15"/>
      <c r="CF923" s="15"/>
      <c r="CG923" s="15"/>
      <c r="CH923" s="15"/>
      <c r="CI923" s="15"/>
      <c r="CJ923" s="15"/>
    </row>
    <row r="924" spans="1:88" ht="12.75">
      <c r="A924" s="15" t="s">
        <v>6461</v>
      </c>
      <c r="B924" s="15" t="s">
        <v>6462</v>
      </c>
      <c r="C924" s="15" t="s">
        <v>58</v>
      </c>
      <c r="D924" s="16">
        <v>2014</v>
      </c>
      <c r="E924" s="15" t="s">
        <v>59</v>
      </c>
      <c r="F924" s="15"/>
      <c r="G924" s="15" t="s">
        <v>61</v>
      </c>
      <c r="H924" s="15"/>
      <c r="I924" s="15" t="s">
        <v>61</v>
      </c>
      <c r="J924" s="15"/>
      <c r="K924" s="17" t="e">
        <f t="shared" si="105"/>
        <v>#VALUE!</v>
      </c>
      <c r="L924" s="15"/>
      <c r="M924" s="18" t="e">
        <f t="shared" si="132"/>
        <v>#VALUE!</v>
      </c>
      <c r="N924" s="15"/>
      <c r="O924" s="15"/>
      <c r="P924" s="15"/>
      <c r="Q924" s="15"/>
      <c r="R924" s="15" t="s">
        <v>685</v>
      </c>
      <c r="S924" s="19">
        <v>10000</v>
      </c>
      <c r="T924" s="15"/>
      <c r="U924" s="17"/>
      <c r="V924" s="15" t="s">
        <v>6463</v>
      </c>
      <c r="W924" s="15"/>
      <c r="X924" s="15" t="s">
        <v>1072</v>
      </c>
      <c r="Y924" s="15" t="s">
        <v>1072</v>
      </c>
      <c r="AB924" s="32">
        <v>43506</v>
      </c>
      <c r="AC924" s="21" t="s">
        <v>6464</v>
      </c>
      <c r="AD924" s="21" t="s">
        <v>6465</v>
      </c>
      <c r="AE924" s="21" t="s">
        <v>6466</v>
      </c>
      <c r="AF924" s="21" t="s">
        <v>6467</v>
      </c>
      <c r="AG924" s="22">
        <f t="shared" si="137"/>
        <v>0.58064516129032262</v>
      </c>
      <c r="AH924" s="15" t="e">
        <f t="shared" si="136"/>
        <v>#VALUE!</v>
      </c>
      <c r="AI924" s="22" t="str">
        <f>VLOOKUP(A924,'[1]Deals (investment)'!$B$2:$Z$1497,1,FALSE)</f>
        <v>Estate Intel</v>
      </c>
      <c r="AJ924" s="22" t="e">
        <f>VLOOKUP(A924,'[1]Deals (investment)'!$B$2:$Z$870,15,FALSE)</f>
        <v>#N/A</v>
      </c>
      <c r="AK924" s="17" t="e">
        <f>VLOOKUP(A924,'[1]Deals (Exits)'!B:B,1,FALSE)</f>
        <v>#N/A</v>
      </c>
      <c r="AL924" s="23">
        <f>VLOOKUP(G924,[1]Lookups!$V$3:$Y$197,4,FALSE)</f>
        <v>0</v>
      </c>
      <c r="AM924" s="17" t="str">
        <f>VLOOKUP(X924,[1]Lookups!$B$3:$C$200,2,FALSE)</f>
        <v>Construction &amp; Real Estate</v>
      </c>
      <c r="AN924" s="17" t="str">
        <f>VLOOKUP(R924,[1]Lookups!$H$3:$I$69,2,FALSE)</f>
        <v xml:space="preserve">1. Grant
</v>
      </c>
      <c r="AO924" s="17" t="e">
        <f>VLOOKUP(T924,[1]Lookups!$H$3:$I$69,2,FALSE)</f>
        <v>#N/A</v>
      </c>
      <c r="AP924" s="17" t="e">
        <f>VLOOKUP(AN924,[1]Lookups!$N$3:$O$11,2,FALSE)</f>
        <v>#N/A</v>
      </c>
      <c r="AQ924" s="18" t="e">
        <f>COUNTIFS('[1]Deals (investment)'!$B:$B,$A924)</f>
        <v>#VALUE!</v>
      </c>
      <c r="AR924" s="18" t="e">
        <f>COUNTIFS('[1]Deals (investment)'!$B:$B,$A924,'[1]Deals (investment)'!$T:$T,$AW$1)+COUNTIFS('[1]Deals (investment)'!$B:$B,$A924,'[1]Deals (investment)'!$T:$T,$AX$1)+COUNTIFS('[1]Deals (investment)'!$B:$B,$A924,'[1]Deals (investment)'!$T:$T,$AY$1)</f>
        <v>#VALUE!</v>
      </c>
      <c r="AS924" s="17" t="e">
        <f>SUMIFS('[1]Deals (investment)'!$C:$C,'[1]Deals (investment)'!$B:$B,$A924)</f>
        <v>#VALUE!</v>
      </c>
      <c r="AT924" s="17" t="e">
        <f t="shared" si="106"/>
        <v>#VALUE!</v>
      </c>
      <c r="AU924" s="18" t="e">
        <f>COUNTIF('[1]Deals (Exits)'!$B:$B,A924)</f>
        <v>#VALUE!</v>
      </c>
      <c r="AV924" s="17" t="e">
        <f>SUMIFS('[1]Deals (investment)'!$C:$C,'[1]Deals (investment)'!$B:$B,$A924,'[1]Deals (investment)'!$T:$T,AV$1)</f>
        <v>#VALUE!</v>
      </c>
      <c r="AW924" s="17" t="e">
        <f>SUMIFS('[1]Deals (investment)'!$C:$C,'[1]Deals (investment)'!$B:$B,$A924,'[1]Deals (investment)'!$T:$T,AW$1)</f>
        <v>#VALUE!</v>
      </c>
      <c r="AX924" s="17" t="e">
        <f>SUMIFS('[1]Deals (investment)'!$C:$C,'[1]Deals (investment)'!$B:$B,$A924,'[1]Deals (investment)'!$T:$T,AX$1)</f>
        <v>#VALUE!</v>
      </c>
      <c r="AY924" s="17" t="e">
        <f>SUMIFS('[1]Deals (investment)'!$C:$C,'[1]Deals (investment)'!$B:$B,$A924,'[1]Deals (investment)'!$T:$T,AY$1)</f>
        <v>#VALUE!</v>
      </c>
      <c r="AZ924" s="17" t="e">
        <f>SUMIFS('[1]Deals (investment)'!$C:$C,'[1]Deals (investment)'!$B:$B,$A924,'[1]Deals (investment)'!$T:$T,AZ$1)</f>
        <v>#VALUE!</v>
      </c>
      <c r="BA924" s="17" t="e">
        <f>SUMIFS('[1]Deals (investment)'!$C:$C,'[1]Deals (investment)'!$B:$B,$A924,'[1]Deals (investment)'!$T:$T,BA$1)</f>
        <v>#VALUE!</v>
      </c>
      <c r="BB924" s="17" t="e">
        <f>SUMIFS('[1]Deals (investment)'!$C:$C,'[1]Deals (investment)'!$B:$B,$A924,'[1]Deals (investment)'!$T:$T,BB$1)</f>
        <v>#VALUE!</v>
      </c>
      <c r="BC924" s="17" t="e">
        <f>SUMIFS('[1]Deals (Exits)'!$C:$C,'[1]Deals (Exits)'!$B:$B,$A924)</f>
        <v>#VALUE!</v>
      </c>
      <c r="BD924" s="17" t="e">
        <f>SUMIFS('[1]Deals (investment)'!$C:$C,'[1]Deals (investment)'!$B:$B,$A924,'[1]Deals (investment)'!$V:$V,BD$1)</f>
        <v>#VALUE!</v>
      </c>
      <c r="BE924" s="17" t="e">
        <f>SUMIFS('[1]Deals (investment)'!$C:$C,'[1]Deals (investment)'!$B:$B,$A924,'[1]Deals (investment)'!$V:$V,BE$1)</f>
        <v>#VALUE!</v>
      </c>
      <c r="BF924" s="17" t="e">
        <f>SUMIFS('[1]Deals (investment)'!$C:$C,'[1]Deals (investment)'!$B:$B,$A924,'[1]Deals (investment)'!$V:$V,BF$1)</f>
        <v>#VALUE!</v>
      </c>
      <c r="BG924" s="17" t="e">
        <f>SUMIFS('[1]Deals (investment)'!$C:$C,'[1]Deals (investment)'!$B:$B,$A924,'[1]Deals (investment)'!$V:$V,BG$1)</f>
        <v>#VALUE!</v>
      </c>
      <c r="BH924" s="17" t="e">
        <f>SUMIFS('[1]Deals (investment)'!$C:$C,'[1]Deals (investment)'!$B:$B,$A924,'[1]Deals (investment)'!$V:$V,BH$1)</f>
        <v>#VALUE!</v>
      </c>
      <c r="BI924" s="17" t="e">
        <f>SUMIFS('[1]Deals (investment)'!$C:$C,'[1]Deals (investment)'!$B:$B,$A924,'[1]Deals (investment)'!$V:$V,BI$1)</f>
        <v>#VALUE!</v>
      </c>
      <c r="BJ924" s="17" t="e">
        <f>SUMIFS('[1]Deals (investment)'!$C:$C,'[1]Deals (investment)'!$B:$B,$A924,'[1]Deals (investment)'!$V:$V,BJ$1)</f>
        <v>#VALUE!</v>
      </c>
      <c r="BK924" s="17" t="e">
        <f>SUMIFS('[1]Deals (investment)'!$C:$C,'[1]Deals (investment)'!$B:$B,$A924,'[1]Deals (investment)'!$V:$V,BK$1)</f>
        <v>#VALUE!</v>
      </c>
      <c r="BL924" s="17" t="e">
        <f>SUMIFS('[1]Deals (investment)'!$C:$C,'[1]Deals (investment)'!$B:$B,$A924,'[1]Deals (investment)'!$V:$V,BL$1)</f>
        <v>#VALUE!</v>
      </c>
      <c r="BM924" s="17" t="e">
        <f>SUMIFS('[1]Deals (investment)'!$C:$C,'[1]Deals (investment)'!$B:$B,$A924,'[1]Deals (investment)'!$V:$V,BM$1)</f>
        <v>#VALUE!</v>
      </c>
      <c r="BN924" s="15"/>
      <c r="BO924" s="15"/>
      <c r="BP924" s="22"/>
      <c r="BQ924" s="15"/>
      <c r="BR924" s="15"/>
      <c r="BS924" s="15"/>
      <c r="BT924" s="15"/>
      <c r="BU924" s="15"/>
      <c r="BV924" s="15"/>
      <c r="BW924" s="15"/>
      <c r="BX924" s="15"/>
      <c r="BY924" s="15"/>
      <c r="BZ924" s="15"/>
      <c r="CA924" s="15"/>
      <c r="CB924" s="15"/>
      <c r="CC924" s="15"/>
      <c r="CD924" s="15" t="str">
        <f t="shared" si="138"/>
        <v>Estate IntelAcross the African continent, there is a lack of centralised and actionable data on the most important commercial real estate market indicators for effective decision making. Where it is available, it is often in silos, unstructured, costly and varies markedly based on the sourceActive</v>
      </c>
      <c r="CE924" s="15"/>
      <c r="CF924" s="15"/>
      <c r="CG924" s="15"/>
      <c r="CH924" s="15"/>
      <c r="CI924" s="15"/>
      <c r="CJ924" s="15"/>
    </row>
    <row r="925" spans="1:88" ht="12.75">
      <c r="A925" s="15" t="s">
        <v>6468</v>
      </c>
      <c r="B925" s="15" t="s">
        <v>6469</v>
      </c>
      <c r="C925" s="15" t="s">
        <v>58</v>
      </c>
      <c r="D925" s="16"/>
      <c r="E925" s="15" t="s">
        <v>6470</v>
      </c>
      <c r="F925" s="15"/>
      <c r="G925" s="15"/>
      <c r="H925" s="15"/>
      <c r="I925" s="15"/>
      <c r="J925" s="15"/>
      <c r="K925" s="17" t="e">
        <f t="shared" si="105"/>
        <v>#VALUE!</v>
      </c>
      <c r="L925" s="15"/>
      <c r="M925" s="18" t="e">
        <f t="shared" si="132"/>
        <v>#VALUE!</v>
      </c>
      <c r="N925" s="15"/>
      <c r="O925" s="15"/>
      <c r="P925" s="15"/>
      <c r="Q925" s="15"/>
      <c r="R925" s="15"/>
      <c r="S925" s="19"/>
      <c r="T925" s="15"/>
      <c r="U925" s="17"/>
      <c r="V925" s="15"/>
      <c r="W925" s="15"/>
      <c r="X925" s="15" t="s">
        <v>538</v>
      </c>
      <c r="Y925" s="15" t="s">
        <v>6471</v>
      </c>
      <c r="AB925" s="20"/>
      <c r="AC925" s="15" t="s">
        <v>312</v>
      </c>
      <c r="AD925" s="21" t="s">
        <v>6472</v>
      </c>
      <c r="AE925" s="15"/>
      <c r="AF925" s="15"/>
      <c r="AG925" s="22">
        <f t="shared" si="137"/>
        <v>0.29032258064516131</v>
      </c>
      <c r="AH925" s="15" t="str">
        <f t="shared" si="136"/>
        <v/>
      </c>
      <c r="AI925" s="22" t="e">
        <f>VLOOKUP(A925,'[1]Deals (investment)'!$B$2:$Z$1497,1,FALSE)</f>
        <v>#N/A</v>
      </c>
      <c r="AJ925" s="22" t="e">
        <f>VLOOKUP(A925,'[1]Deals (investment)'!$B$2:$Z$870,15,FALSE)</f>
        <v>#N/A</v>
      </c>
      <c r="AK925" s="17" t="e">
        <f>VLOOKUP(A925,'[1]Deals (Exits)'!B:B,1,FALSE)</f>
        <v>#N/A</v>
      </c>
      <c r="AL925" s="23" t="e">
        <f>VLOOKUP(G925,[1]Lookups!$V$3:$Y$197,4,FALSE)</f>
        <v>#N/A</v>
      </c>
      <c r="AM925" s="17" t="str">
        <f>VLOOKUP(X925,[1]Lookups!$B$3:$C$200,2,FALSE)</f>
        <v>Agriculture</v>
      </c>
      <c r="AN925" s="17" t="e">
        <f>VLOOKUP(R925,[1]Lookups!$H$3:$I$69,2,FALSE)</f>
        <v>#N/A</v>
      </c>
      <c r="AO925" s="17" t="e">
        <f>VLOOKUP(T925,[1]Lookups!$H$3:$I$69,2,FALSE)</f>
        <v>#N/A</v>
      </c>
      <c r="AP925" s="17" t="e">
        <f>VLOOKUP(AN925,[1]Lookups!$N$3:$O$11,2,FALSE)</f>
        <v>#N/A</v>
      </c>
      <c r="AQ925" s="18" t="e">
        <f>COUNTIFS('[1]Deals (investment)'!$B:$B,$A925)</f>
        <v>#VALUE!</v>
      </c>
      <c r="AR925" s="18" t="e">
        <f>COUNTIFS('[1]Deals (investment)'!$B:$B,$A925,'[1]Deals (investment)'!$T:$T,$AW$1)+COUNTIFS('[1]Deals (investment)'!$B:$B,$A925,'[1]Deals (investment)'!$T:$T,$AX$1)+COUNTIFS('[1]Deals (investment)'!$B:$B,$A925,'[1]Deals (investment)'!$T:$T,$AY$1)</f>
        <v>#VALUE!</v>
      </c>
      <c r="AS925" s="17" t="e">
        <f>SUMIFS('[1]Deals (investment)'!$C:$C,'[1]Deals (investment)'!$B:$B,$A925)</f>
        <v>#VALUE!</v>
      </c>
      <c r="AT925" s="17" t="e">
        <f t="shared" si="106"/>
        <v>#VALUE!</v>
      </c>
      <c r="AU925" s="18" t="e">
        <f>COUNTIF('[1]Deals (Exits)'!$B:$B,A925)</f>
        <v>#VALUE!</v>
      </c>
      <c r="AV925" s="17" t="e">
        <f>SUMIFS('[1]Deals (investment)'!$C:$C,'[1]Deals (investment)'!$B:$B,$A925,'[1]Deals (investment)'!$T:$T,AV$1)</f>
        <v>#VALUE!</v>
      </c>
      <c r="AW925" s="17" t="e">
        <f>SUMIFS('[1]Deals (investment)'!$C:$C,'[1]Deals (investment)'!$B:$B,$A925,'[1]Deals (investment)'!$T:$T,AW$1)</f>
        <v>#VALUE!</v>
      </c>
      <c r="AX925" s="17" t="e">
        <f>SUMIFS('[1]Deals (investment)'!$C:$C,'[1]Deals (investment)'!$B:$B,$A925,'[1]Deals (investment)'!$T:$T,AX$1)</f>
        <v>#VALUE!</v>
      </c>
      <c r="AY925" s="17" t="e">
        <f>SUMIFS('[1]Deals (investment)'!$C:$C,'[1]Deals (investment)'!$B:$B,$A925,'[1]Deals (investment)'!$T:$T,AY$1)</f>
        <v>#VALUE!</v>
      </c>
      <c r="AZ925" s="17" t="e">
        <f>SUMIFS('[1]Deals (investment)'!$C:$C,'[1]Deals (investment)'!$B:$B,$A925,'[1]Deals (investment)'!$T:$T,AZ$1)</f>
        <v>#VALUE!</v>
      </c>
      <c r="BA925" s="17" t="e">
        <f>SUMIFS('[1]Deals (investment)'!$C:$C,'[1]Deals (investment)'!$B:$B,$A925,'[1]Deals (investment)'!$T:$T,BA$1)</f>
        <v>#VALUE!</v>
      </c>
      <c r="BB925" s="17" t="e">
        <f>SUMIFS('[1]Deals (investment)'!$C:$C,'[1]Deals (investment)'!$B:$B,$A925,'[1]Deals (investment)'!$T:$T,BB$1)</f>
        <v>#VALUE!</v>
      </c>
      <c r="BC925" s="17" t="e">
        <f>SUMIFS('[1]Deals (Exits)'!$C:$C,'[1]Deals (Exits)'!$B:$B,$A925)</f>
        <v>#VALUE!</v>
      </c>
      <c r="BD925" s="17" t="e">
        <f>SUMIFS('[1]Deals (investment)'!$C:$C,'[1]Deals (investment)'!$B:$B,$A925,'[1]Deals (investment)'!$V:$V,BD$1)</f>
        <v>#VALUE!</v>
      </c>
      <c r="BE925" s="17" t="e">
        <f>SUMIFS('[1]Deals (investment)'!$C:$C,'[1]Deals (investment)'!$B:$B,$A925,'[1]Deals (investment)'!$V:$V,BE$1)</f>
        <v>#VALUE!</v>
      </c>
      <c r="BF925" s="17" t="e">
        <f>SUMIFS('[1]Deals (investment)'!$C:$C,'[1]Deals (investment)'!$B:$B,$A925,'[1]Deals (investment)'!$V:$V,BF$1)</f>
        <v>#VALUE!</v>
      </c>
      <c r="BG925" s="17" t="e">
        <f>SUMIFS('[1]Deals (investment)'!$C:$C,'[1]Deals (investment)'!$B:$B,$A925,'[1]Deals (investment)'!$V:$V,BG$1)</f>
        <v>#VALUE!</v>
      </c>
      <c r="BH925" s="17" t="e">
        <f>SUMIFS('[1]Deals (investment)'!$C:$C,'[1]Deals (investment)'!$B:$B,$A925,'[1]Deals (investment)'!$V:$V,BH$1)</f>
        <v>#VALUE!</v>
      </c>
      <c r="BI925" s="17" t="e">
        <f>SUMIFS('[1]Deals (investment)'!$C:$C,'[1]Deals (investment)'!$B:$B,$A925,'[1]Deals (investment)'!$V:$V,BI$1)</f>
        <v>#VALUE!</v>
      </c>
      <c r="BJ925" s="17" t="e">
        <f>SUMIFS('[1]Deals (investment)'!$C:$C,'[1]Deals (investment)'!$B:$B,$A925,'[1]Deals (investment)'!$V:$V,BJ$1)</f>
        <v>#VALUE!</v>
      </c>
      <c r="BK925" s="17" t="e">
        <f>SUMIFS('[1]Deals (investment)'!$C:$C,'[1]Deals (investment)'!$B:$B,$A925,'[1]Deals (investment)'!$V:$V,BK$1)</f>
        <v>#VALUE!</v>
      </c>
      <c r="BL925" s="17" t="e">
        <f>SUMIFS('[1]Deals (investment)'!$C:$C,'[1]Deals (investment)'!$B:$B,$A925,'[1]Deals (investment)'!$V:$V,BL$1)</f>
        <v>#VALUE!</v>
      </c>
      <c r="BM925" s="17" t="e">
        <f>SUMIFS('[1]Deals (investment)'!$C:$C,'[1]Deals (investment)'!$B:$B,$A925,'[1]Deals (investment)'!$V:$V,BM$1)</f>
        <v>#VALUE!</v>
      </c>
      <c r="BN925" s="15"/>
      <c r="BO925" s="15"/>
      <c r="BP925" s="22"/>
      <c r="BQ925" s="15"/>
      <c r="BR925" s="15"/>
      <c r="BS925" s="15"/>
      <c r="BT925" s="15"/>
      <c r="BU925" s="15"/>
      <c r="BV925" s="15"/>
      <c r="BW925" s="15"/>
      <c r="BX925" s="15"/>
      <c r="BY925" s="15"/>
      <c r="BZ925" s="15"/>
      <c r="CA925" s="15"/>
      <c r="CB925" s="15"/>
      <c r="CC925" s="15"/>
      <c r="CD925" s="15" t="str">
        <f t="shared" si="138"/>
        <v>FarmFreshBringing the cold chain to Nigeria to lower post-harvest losses of fruits and vegetablesActive</v>
      </c>
      <c r="CE925" s="15"/>
      <c r="CF925" s="15"/>
      <c r="CG925" s="15"/>
      <c r="CH925" s="15"/>
      <c r="CI925" s="15"/>
      <c r="CJ925" s="15"/>
    </row>
    <row r="926" spans="1:88" ht="12.75">
      <c r="A926" s="15" t="s">
        <v>6473</v>
      </c>
      <c r="B926" s="15" t="s">
        <v>6474</v>
      </c>
      <c r="C926" s="15" t="s">
        <v>58</v>
      </c>
      <c r="D926" s="16">
        <v>2015</v>
      </c>
      <c r="E926" s="15" t="s">
        <v>6310</v>
      </c>
      <c r="F926" s="15"/>
      <c r="G926" s="15" t="s">
        <v>6311</v>
      </c>
      <c r="H926" s="15"/>
      <c r="I926" s="15" t="s">
        <v>6311</v>
      </c>
      <c r="J926" s="15"/>
      <c r="K926" s="17" t="e">
        <f t="shared" si="105"/>
        <v>#VALUE!</v>
      </c>
      <c r="L926" s="15"/>
      <c r="M926" s="18" t="e">
        <f t="shared" si="132"/>
        <v>#VALUE!</v>
      </c>
      <c r="N926" s="15"/>
      <c r="O926" s="15"/>
      <c r="P926" s="15"/>
      <c r="Q926" s="24" t="e">
        <f ca="1">_xludf.MAXIFS('[1]Deals (investment)'!A:A,'[1]Deals (investment)'!B:B,A926)</f>
        <v>#NAME?</v>
      </c>
      <c r="R926" s="15"/>
      <c r="S926" s="19"/>
      <c r="T926" s="15"/>
      <c r="U926" s="17"/>
      <c r="V926" s="15" t="s">
        <v>6475</v>
      </c>
      <c r="W926" s="15"/>
      <c r="X926" s="15" t="s">
        <v>191</v>
      </c>
      <c r="Y926" s="15" t="s">
        <v>3063</v>
      </c>
      <c r="AB926" s="32">
        <v>43506</v>
      </c>
      <c r="AC926" s="21" t="s">
        <v>6476</v>
      </c>
      <c r="AD926" s="21" t="s">
        <v>6477</v>
      </c>
      <c r="AE926" s="15"/>
      <c r="AF926" s="21" t="s">
        <v>6478</v>
      </c>
      <c r="AG926" s="22">
        <f t="shared" ca="1" si="137"/>
        <v>0.5161290322580645</v>
      </c>
      <c r="AH926" s="15" t="e">
        <f t="shared" si="136"/>
        <v>#VALUE!</v>
      </c>
      <c r="AI926" s="22" t="e">
        <f>VLOOKUP(A926,'[1]Deals (investment)'!$B$2:$Z$1497,1,FALSE)</f>
        <v>#N/A</v>
      </c>
      <c r="AJ926" s="22" t="e">
        <f>VLOOKUP(A926,'[1]Deals (investment)'!$B$2:$Z$870,15,FALSE)</f>
        <v>#N/A</v>
      </c>
      <c r="AK926" s="17" t="e">
        <f>VLOOKUP(A926,'[1]Deals (Exits)'!B:B,1,FALSE)</f>
        <v>#N/A</v>
      </c>
      <c r="AL926" s="23" t="e">
        <f>VLOOKUP(G926,[1]Lookups!$V$3:$Y$197,4,FALSE)</f>
        <v>#N/A</v>
      </c>
      <c r="AM926" s="17" t="str">
        <f>VLOOKUP(X926,[1]Lookups!$B$3:$C$200,2,FALSE)</f>
        <v>Education</v>
      </c>
      <c r="AN926" s="17" t="e">
        <f>VLOOKUP(R926,[1]Lookups!$H$3:$I$69,2,FALSE)</f>
        <v>#N/A</v>
      </c>
      <c r="AO926" s="17" t="e">
        <f>VLOOKUP(T926,[1]Lookups!$H$3:$I$69,2,FALSE)</f>
        <v>#N/A</v>
      </c>
      <c r="AP926" s="17" t="e">
        <f>VLOOKUP(AN926,[1]Lookups!$N$3:$O$11,2,FALSE)</f>
        <v>#N/A</v>
      </c>
      <c r="AQ926" s="18" t="e">
        <f>COUNTIFS('[1]Deals (investment)'!$B:$B,$A926)</f>
        <v>#VALUE!</v>
      </c>
      <c r="AR926" s="18" t="e">
        <f>COUNTIFS('[1]Deals (investment)'!$B:$B,$A926,'[1]Deals (investment)'!$T:$T,$AW$1)+COUNTIFS('[1]Deals (investment)'!$B:$B,$A926,'[1]Deals (investment)'!$T:$T,$AX$1)+COUNTIFS('[1]Deals (investment)'!$B:$B,$A926,'[1]Deals (investment)'!$T:$T,$AY$1)</f>
        <v>#VALUE!</v>
      </c>
      <c r="AS926" s="17" t="e">
        <f>SUMIFS('[1]Deals (investment)'!$C:$C,'[1]Deals (investment)'!$B:$B,$A926)</f>
        <v>#VALUE!</v>
      </c>
      <c r="AT926" s="17" t="e">
        <f t="shared" si="106"/>
        <v>#VALUE!</v>
      </c>
      <c r="AU926" s="18" t="e">
        <f>COUNTIF('[1]Deals (Exits)'!$B:$B,A926)</f>
        <v>#VALUE!</v>
      </c>
      <c r="AV926" s="17" t="e">
        <f>SUMIFS('[1]Deals (investment)'!$C:$C,'[1]Deals (investment)'!$B:$B,$A926,'[1]Deals (investment)'!$T:$T,AV$1)</f>
        <v>#VALUE!</v>
      </c>
      <c r="AW926" s="17" t="e">
        <f>SUMIFS('[1]Deals (investment)'!$C:$C,'[1]Deals (investment)'!$B:$B,$A926,'[1]Deals (investment)'!$T:$T,AW$1)</f>
        <v>#VALUE!</v>
      </c>
      <c r="AX926" s="17" t="e">
        <f>SUMIFS('[1]Deals (investment)'!$C:$C,'[1]Deals (investment)'!$B:$B,$A926,'[1]Deals (investment)'!$T:$T,AX$1)</f>
        <v>#VALUE!</v>
      </c>
      <c r="AY926" s="17" t="e">
        <f>SUMIFS('[1]Deals (investment)'!$C:$C,'[1]Deals (investment)'!$B:$B,$A926,'[1]Deals (investment)'!$T:$T,AY$1)</f>
        <v>#VALUE!</v>
      </c>
      <c r="AZ926" s="17" t="e">
        <f>SUMIFS('[1]Deals (investment)'!$C:$C,'[1]Deals (investment)'!$B:$B,$A926,'[1]Deals (investment)'!$T:$T,AZ$1)</f>
        <v>#VALUE!</v>
      </c>
      <c r="BA926" s="17" t="e">
        <f>SUMIFS('[1]Deals (investment)'!$C:$C,'[1]Deals (investment)'!$B:$B,$A926,'[1]Deals (investment)'!$T:$T,BA$1)</f>
        <v>#VALUE!</v>
      </c>
      <c r="BB926" s="17" t="e">
        <f>SUMIFS('[1]Deals (investment)'!$C:$C,'[1]Deals (investment)'!$B:$B,$A926,'[1]Deals (investment)'!$T:$T,BB$1)</f>
        <v>#VALUE!</v>
      </c>
      <c r="BC926" s="17" t="e">
        <f>SUMIFS('[1]Deals (Exits)'!$C:$C,'[1]Deals (Exits)'!$B:$B,$A926)</f>
        <v>#VALUE!</v>
      </c>
      <c r="BD926" s="17" t="e">
        <f>SUMIFS('[1]Deals (investment)'!$C:$C,'[1]Deals (investment)'!$B:$B,$A926,'[1]Deals (investment)'!$V:$V,BD$1)</f>
        <v>#VALUE!</v>
      </c>
      <c r="BE926" s="17" t="e">
        <f>SUMIFS('[1]Deals (investment)'!$C:$C,'[1]Deals (investment)'!$B:$B,$A926,'[1]Deals (investment)'!$V:$V,BE$1)</f>
        <v>#VALUE!</v>
      </c>
      <c r="BF926" s="17" t="e">
        <f>SUMIFS('[1]Deals (investment)'!$C:$C,'[1]Deals (investment)'!$B:$B,$A926,'[1]Deals (investment)'!$V:$V,BF$1)</f>
        <v>#VALUE!</v>
      </c>
      <c r="BG926" s="17" t="e">
        <f>SUMIFS('[1]Deals (investment)'!$C:$C,'[1]Deals (investment)'!$B:$B,$A926,'[1]Deals (investment)'!$V:$V,BG$1)</f>
        <v>#VALUE!</v>
      </c>
      <c r="BH926" s="17" t="e">
        <f>SUMIFS('[1]Deals (investment)'!$C:$C,'[1]Deals (investment)'!$B:$B,$A926,'[1]Deals (investment)'!$V:$V,BH$1)</f>
        <v>#VALUE!</v>
      </c>
      <c r="BI926" s="17" t="e">
        <f>SUMIFS('[1]Deals (investment)'!$C:$C,'[1]Deals (investment)'!$B:$B,$A926,'[1]Deals (investment)'!$V:$V,BI$1)</f>
        <v>#VALUE!</v>
      </c>
      <c r="BJ926" s="17" t="e">
        <f>SUMIFS('[1]Deals (investment)'!$C:$C,'[1]Deals (investment)'!$B:$B,$A926,'[1]Deals (investment)'!$V:$V,BJ$1)</f>
        <v>#VALUE!</v>
      </c>
      <c r="BK926" s="17" t="e">
        <f>SUMIFS('[1]Deals (investment)'!$C:$C,'[1]Deals (investment)'!$B:$B,$A926,'[1]Deals (investment)'!$V:$V,BK$1)</f>
        <v>#VALUE!</v>
      </c>
      <c r="BL926" s="17" t="e">
        <f>SUMIFS('[1]Deals (investment)'!$C:$C,'[1]Deals (investment)'!$B:$B,$A926,'[1]Deals (investment)'!$V:$V,BL$1)</f>
        <v>#VALUE!</v>
      </c>
      <c r="BM926" s="17" t="e">
        <f>SUMIFS('[1]Deals (investment)'!$C:$C,'[1]Deals (investment)'!$B:$B,$A926,'[1]Deals (investment)'!$V:$V,BM$1)</f>
        <v>#VALUE!</v>
      </c>
      <c r="BN926" s="15"/>
      <c r="BO926" s="15"/>
      <c r="BP926" s="22"/>
      <c r="BQ926" s="15"/>
      <c r="BR926" s="15"/>
      <c r="BS926" s="15"/>
      <c r="BT926" s="15"/>
      <c r="BU926" s="15"/>
      <c r="BV926" s="15"/>
      <c r="BW926" s="15"/>
      <c r="BX926" s="15"/>
      <c r="BY926" s="15"/>
      <c r="BZ926" s="15"/>
      <c r="CA926" s="15"/>
      <c r="CB926" s="15"/>
      <c r="CC926" s="15"/>
      <c r="CD926" s="15" t="str">
        <f t="shared" si="138"/>
        <v>EteyeloEteyelo Services SARL specializes in the design, creation and industrialization of digital tools for education. We offer a digital work and learning environment integrating a messaging system accessible to all staff of schools, students and parents through the web, USSD / SMS and mobile application.Active</v>
      </c>
      <c r="CE926" s="15"/>
      <c r="CF926" s="15"/>
      <c r="CG926" s="15"/>
      <c r="CH926" s="15"/>
      <c r="CI926" s="15"/>
      <c r="CJ926" s="15"/>
    </row>
    <row r="927" spans="1:88" ht="12.75">
      <c r="A927" s="15" t="s">
        <v>6479</v>
      </c>
      <c r="B927" s="15" t="s">
        <v>6480</v>
      </c>
      <c r="C927" s="15" t="s">
        <v>58</v>
      </c>
      <c r="D927" s="16">
        <v>2018</v>
      </c>
      <c r="E927" s="26" t="s">
        <v>3506</v>
      </c>
      <c r="F927" s="26" t="s">
        <v>199</v>
      </c>
      <c r="G927" s="26" t="s">
        <v>61</v>
      </c>
      <c r="H927" s="26"/>
      <c r="I927" s="15" t="s">
        <v>61</v>
      </c>
      <c r="J927" s="26"/>
      <c r="K927" s="17" t="e">
        <f t="shared" si="105"/>
        <v>#VALUE!</v>
      </c>
      <c r="L927" s="15"/>
      <c r="M927" s="18" t="e">
        <f t="shared" si="132"/>
        <v>#VALUE!</v>
      </c>
      <c r="N927" s="15"/>
      <c r="O927" s="15"/>
      <c r="P927" s="15"/>
      <c r="Q927" s="15"/>
      <c r="R927" s="15"/>
      <c r="S927" s="19"/>
      <c r="T927" s="15"/>
      <c r="U927" s="17"/>
      <c r="V927" s="15" t="s">
        <v>6481</v>
      </c>
      <c r="W927" s="15">
        <v>1</v>
      </c>
      <c r="X927" s="15" t="s">
        <v>538</v>
      </c>
      <c r="Y927" s="15" t="s">
        <v>6482</v>
      </c>
      <c r="AB927" s="32">
        <v>43506</v>
      </c>
      <c r="AC927" s="27" t="s">
        <v>6483</v>
      </c>
      <c r="AD927" s="27" t="s">
        <v>6484</v>
      </c>
      <c r="AE927" s="27" t="s">
        <v>6485</v>
      </c>
      <c r="AF927" s="27" t="s">
        <v>6486</v>
      </c>
      <c r="AG927" s="22">
        <f ca="1">COUNTA(B926:AF926)/(COUNTA(B926:AF926)+COUNTBLANK(B926:AF926))</f>
        <v>0.5161290322580645</v>
      </c>
      <c r="AH927" s="15" t="str">
        <f t="shared" si="136"/>
        <v/>
      </c>
      <c r="AI927" s="22" t="e">
        <f>VLOOKUP(A927,'[1]Deals (investment)'!$B$2:$Z$1497,1,FALSE)</f>
        <v>#N/A</v>
      </c>
      <c r="AJ927" s="22" t="e">
        <f>VLOOKUP(A927,'[1]Deals (investment)'!$B$2:$Z$870,15,FALSE)</f>
        <v>#N/A</v>
      </c>
      <c r="AK927" s="17" t="e">
        <f>VLOOKUP(A927,'[1]Deals (Exits)'!B:B,1,FALSE)</f>
        <v>#N/A</v>
      </c>
      <c r="AL927" s="23">
        <f>VLOOKUP(G927,[1]Lookups!$V$3:$Y$197,4,FALSE)</f>
        <v>0</v>
      </c>
      <c r="AM927" s="17" t="str">
        <f>VLOOKUP(X927,[1]Lookups!$B$3:$C$200,2,FALSE)</f>
        <v>Agriculture</v>
      </c>
      <c r="AN927" s="17" t="e">
        <f>VLOOKUP(R927,[1]Lookups!$H$3:$I$69,2,FALSE)</f>
        <v>#N/A</v>
      </c>
      <c r="AO927" s="17" t="e">
        <f>VLOOKUP(T927,[1]Lookups!$H$3:$I$69,2,FALSE)</f>
        <v>#N/A</v>
      </c>
      <c r="AP927" s="17" t="e">
        <f>VLOOKUP(AN927,[1]Lookups!$N$3:$O$11,2,FALSE)</f>
        <v>#N/A</v>
      </c>
      <c r="AQ927" s="18" t="e">
        <f>COUNTIFS('[1]Deals (investment)'!$B:$B,$A927)</f>
        <v>#VALUE!</v>
      </c>
      <c r="AR927" s="18" t="e">
        <f>COUNTIFS('[1]Deals (investment)'!$B:$B,$A927,'[1]Deals (investment)'!$T:$T,$AW$1)+COUNTIFS('[1]Deals (investment)'!$B:$B,$A927,'[1]Deals (investment)'!$T:$T,$AX$1)+COUNTIFS('[1]Deals (investment)'!$B:$B,$A927,'[1]Deals (investment)'!$T:$T,$AY$1)</f>
        <v>#VALUE!</v>
      </c>
      <c r="AS927" s="17" t="e">
        <f>SUMIFS('[1]Deals (investment)'!$C:$C,'[1]Deals (investment)'!$B:$B,$A927)</f>
        <v>#VALUE!</v>
      </c>
      <c r="AT927" s="17" t="e">
        <f t="shared" si="106"/>
        <v>#VALUE!</v>
      </c>
      <c r="AU927" s="18" t="e">
        <f>COUNTIF('[1]Deals (Exits)'!$B:$B,A927)</f>
        <v>#VALUE!</v>
      </c>
      <c r="AV927" s="17" t="e">
        <f>SUMIFS('[1]Deals (investment)'!$C:$C,'[1]Deals (investment)'!$B:$B,$A927,'[1]Deals (investment)'!$T:$T,AV$1)</f>
        <v>#VALUE!</v>
      </c>
      <c r="AW927" s="17" t="e">
        <f>SUMIFS('[1]Deals (investment)'!$C:$C,'[1]Deals (investment)'!$B:$B,$A927,'[1]Deals (investment)'!$T:$T,AW$1)</f>
        <v>#VALUE!</v>
      </c>
      <c r="AX927" s="17" t="e">
        <f>SUMIFS('[1]Deals (investment)'!$C:$C,'[1]Deals (investment)'!$B:$B,$A927,'[1]Deals (investment)'!$T:$T,AX$1)</f>
        <v>#VALUE!</v>
      </c>
      <c r="AY927" s="17" t="e">
        <f>SUMIFS('[1]Deals (investment)'!$C:$C,'[1]Deals (investment)'!$B:$B,$A927,'[1]Deals (investment)'!$T:$T,AY$1)</f>
        <v>#VALUE!</v>
      </c>
      <c r="AZ927" s="17" t="e">
        <f>SUMIFS('[1]Deals (investment)'!$C:$C,'[1]Deals (investment)'!$B:$B,$A927,'[1]Deals (investment)'!$T:$T,AZ$1)</f>
        <v>#VALUE!</v>
      </c>
      <c r="BA927" s="17" t="e">
        <f>SUMIFS('[1]Deals (investment)'!$C:$C,'[1]Deals (investment)'!$B:$B,$A927,'[1]Deals (investment)'!$T:$T,BA$1)</f>
        <v>#VALUE!</v>
      </c>
      <c r="BB927" s="17" t="e">
        <f>SUMIFS('[1]Deals (investment)'!$C:$C,'[1]Deals (investment)'!$B:$B,$A927,'[1]Deals (investment)'!$T:$T,BB$1)</f>
        <v>#VALUE!</v>
      </c>
      <c r="BC927" s="17" t="e">
        <f>SUMIFS('[1]Deals (Exits)'!$C:$C,'[1]Deals (Exits)'!$B:$B,$A927)</f>
        <v>#VALUE!</v>
      </c>
      <c r="BD927" s="17" t="e">
        <f>SUMIFS('[1]Deals (investment)'!$C:$C,'[1]Deals (investment)'!$B:$B,$A927,'[1]Deals (investment)'!$V:$V,BD$1)</f>
        <v>#VALUE!</v>
      </c>
      <c r="BE927" s="17" t="e">
        <f>SUMIFS('[1]Deals (investment)'!$C:$C,'[1]Deals (investment)'!$B:$B,$A927,'[1]Deals (investment)'!$V:$V,BE$1)</f>
        <v>#VALUE!</v>
      </c>
      <c r="BF927" s="17" t="e">
        <f>SUMIFS('[1]Deals (investment)'!$C:$C,'[1]Deals (investment)'!$B:$B,$A927,'[1]Deals (investment)'!$V:$V,BF$1)</f>
        <v>#VALUE!</v>
      </c>
      <c r="BG927" s="17" t="e">
        <f>SUMIFS('[1]Deals (investment)'!$C:$C,'[1]Deals (investment)'!$B:$B,$A927,'[1]Deals (investment)'!$V:$V,BG$1)</f>
        <v>#VALUE!</v>
      </c>
      <c r="BH927" s="17" t="e">
        <f>SUMIFS('[1]Deals (investment)'!$C:$C,'[1]Deals (investment)'!$B:$B,$A927,'[1]Deals (investment)'!$V:$V,BH$1)</f>
        <v>#VALUE!</v>
      </c>
      <c r="BI927" s="17" t="e">
        <f>SUMIFS('[1]Deals (investment)'!$C:$C,'[1]Deals (investment)'!$B:$B,$A927,'[1]Deals (investment)'!$V:$V,BI$1)</f>
        <v>#VALUE!</v>
      </c>
      <c r="BJ927" s="17" t="e">
        <f>SUMIFS('[1]Deals (investment)'!$C:$C,'[1]Deals (investment)'!$B:$B,$A927,'[1]Deals (investment)'!$V:$V,BJ$1)</f>
        <v>#VALUE!</v>
      </c>
      <c r="BK927" s="17" t="e">
        <f>SUMIFS('[1]Deals (investment)'!$C:$C,'[1]Deals (investment)'!$B:$B,$A927,'[1]Deals (investment)'!$V:$V,BK$1)</f>
        <v>#VALUE!</v>
      </c>
      <c r="BL927" s="17" t="e">
        <f>SUMIFS('[1]Deals (investment)'!$C:$C,'[1]Deals (investment)'!$B:$B,$A927,'[1]Deals (investment)'!$V:$V,BL$1)</f>
        <v>#VALUE!</v>
      </c>
      <c r="BM927" s="17" t="e">
        <f>SUMIFS('[1]Deals (investment)'!$C:$C,'[1]Deals (investment)'!$B:$B,$A927,'[1]Deals (investment)'!$V:$V,BM$1)</f>
        <v>#VALUE!</v>
      </c>
      <c r="BN927" s="15"/>
      <c r="BO927" s="15"/>
      <c r="BP927" s="22"/>
      <c r="BQ927" s="15"/>
      <c r="BR927" s="15"/>
      <c r="BS927" s="15"/>
      <c r="BT927" s="15"/>
      <c r="BU927" s="15"/>
      <c r="BV927" s="15"/>
      <c r="BW927" s="15"/>
      <c r="BX927" s="15"/>
      <c r="BY927" s="15"/>
      <c r="BZ927" s="15"/>
      <c r="CA927" s="15"/>
      <c r="CB927" s="15"/>
      <c r="CC927" s="15"/>
      <c r="CD927" s="15" t="str">
        <f t="shared" si="138"/>
        <v>Farmgate AfricaFarmGate Africa is a company focused on providing major processors and international buyers the opportunity to purchase commodities directly from farming clusters.Active</v>
      </c>
      <c r="CE927" s="15"/>
      <c r="CF927" s="15"/>
      <c r="CG927" s="15"/>
      <c r="CH927" s="15"/>
      <c r="CI927" s="15"/>
      <c r="CJ927" s="15"/>
    </row>
    <row r="928" spans="1:88" ht="12.75">
      <c r="A928" s="15" t="s">
        <v>6487</v>
      </c>
      <c r="B928" s="15" t="s">
        <v>6488</v>
      </c>
      <c r="C928" s="15" t="s">
        <v>58</v>
      </c>
      <c r="D928" s="16">
        <v>2018</v>
      </c>
      <c r="E928" s="15" t="s">
        <v>6489</v>
      </c>
      <c r="F928" s="15"/>
      <c r="G928" s="15"/>
      <c r="H928" s="15"/>
      <c r="I928" s="15"/>
      <c r="J928" s="15"/>
      <c r="K928" s="17" t="e">
        <f t="shared" si="105"/>
        <v>#VALUE!</v>
      </c>
      <c r="L928" s="15"/>
      <c r="M928" s="18" t="e">
        <f t="shared" si="132"/>
        <v>#VALUE!</v>
      </c>
      <c r="N928" s="15"/>
      <c r="O928" s="15"/>
      <c r="P928" s="15"/>
      <c r="Q928" s="15"/>
      <c r="R928" s="15"/>
      <c r="S928" s="19"/>
      <c r="T928" s="15"/>
      <c r="U928" s="17"/>
      <c r="V928" s="15" t="s">
        <v>312</v>
      </c>
      <c r="W928" s="15"/>
      <c r="X928" s="15" t="s">
        <v>158</v>
      </c>
      <c r="Y928" s="15" t="s">
        <v>6490</v>
      </c>
      <c r="AB928" s="20"/>
      <c r="AC928" s="21" t="s">
        <v>6491</v>
      </c>
      <c r="AD928" s="21" t="s">
        <v>6492</v>
      </c>
      <c r="AE928" s="15"/>
      <c r="AF928" s="21" t="s">
        <v>6493</v>
      </c>
      <c r="AG928" s="22">
        <f t="shared" ref="AG928:AG949" si="139">COUNTA(B928:AF928)/(COUNTA(B928:AF928)+COUNTBLANK(B928:AF928))</f>
        <v>0.38709677419354838</v>
      </c>
      <c r="AH928" s="15" t="e">
        <f t="shared" si="136"/>
        <v>#VALUE!</v>
      </c>
      <c r="AI928" s="22" t="e">
        <f>VLOOKUP(A928,'[1]Deals (investment)'!$B$2:$Z$1497,1,FALSE)</f>
        <v>#N/A</v>
      </c>
      <c r="AJ928" s="22" t="e">
        <f>VLOOKUP(A928,'[1]Deals (investment)'!$B$2:$Z$870,15,FALSE)</f>
        <v>#N/A</v>
      </c>
      <c r="AK928" s="17" t="e">
        <f>VLOOKUP(A928,'[1]Deals (Exits)'!B:B,1,FALSE)</f>
        <v>#N/A</v>
      </c>
      <c r="AL928" s="23" t="e">
        <f>VLOOKUP(G928,[1]Lookups!$V$3:$Y$197,4,FALSE)</f>
        <v>#N/A</v>
      </c>
      <c r="AM928" s="17" t="str">
        <f>VLOOKUP(X928,[1]Lookups!$B$3:$C$200,2,FALSE)</f>
        <v>Financial Services</v>
      </c>
      <c r="AN928" s="17" t="e">
        <f>VLOOKUP(R928,[1]Lookups!$H$3:$I$69,2,FALSE)</f>
        <v>#N/A</v>
      </c>
      <c r="AO928" s="17" t="e">
        <f>VLOOKUP(T928,[1]Lookups!$H$3:$I$69,2,FALSE)</f>
        <v>#N/A</v>
      </c>
      <c r="AP928" s="17" t="e">
        <f>VLOOKUP(AN928,[1]Lookups!$N$3:$O$11,2,FALSE)</f>
        <v>#N/A</v>
      </c>
      <c r="AQ928" s="18" t="e">
        <f>COUNTIFS('[1]Deals (investment)'!$B:$B,$A928)</f>
        <v>#VALUE!</v>
      </c>
      <c r="AR928" s="18" t="e">
        <f>COUNTIFS('[1]Deals (investment)'!$B:$B,$A928,'[1]Deals (investment)'!$T:$T,$AW$1)+COUNTIFS('[1]Deals (investment)'!$B:$B,$A928,'[1]Deals (investment)'!$T:$T,$AX$1)+COUNTIFS('[1]Deals (investment)'!$B:$B,$A928,'[1]Deals (investment)'!$T:$T,$AY$1)</f>
        <v>#VALUE!</v>
      </c>
      <c r="AS928" s="17" t="e">
        <f>SUMIFS('[1]Deals (investment)'!$C:$C,'[1]Deals (investment)'!$B:$B,$A928)</f>
        <v>#VALUE!</v>
      </c>
      <c r="AT928" s="17" t="e">
        <f t="shared" si="106"/>
        <v>#VALUE!</v>
      </c>
      <c r="AU928" s="18" t="e">
        <f>COUNTIF('[1]Deals (Exits)'!$B:$B,A928)</f>
        <v>#VALUE!</v>
      </c>
      <c r="AV928" s="17" t="e">
        <f>SUMIFS('[1]Deals (investment)'!$C:$C,'[1]Deals (investment)'!$B:$B,$A928,'[1]Deals (investment)'!$T:$T,AV$1)</f>
        <v>#VALUE!</v>
      </c>
      <c r="AW928" s="17" t="e">
        <f>SUMIFS('[1]Deals (investment)'!$C:$C,'[1]Deals (investment)'!$B:$B,$A928,'[1]Deals (investment)'!$T:$T,AW$1)</f>
        <v>#VALUE!</v>
      </c>
      <c r="AX928" s="17" t="e">
        <f>SUMIFS('[1]Deals (investment)'!$C:$C,'[1]Deals (investment)'!$B:$B,$A928,'[1]Deals (investment)'!$T:$T,AX$1)</f>
        <v>#VALUE!</v>
      </c>
      <c r="AY928" s="17" t="e">
        <f>SUMIFS('[1]Deals (investment)'!$C:$C,'[1]Deals (investment)'!$B:$B,$A928,'[1]Deals (investment)'!$T:$T,AY$1)</f>
        <v>#VALUE!</v>
      </c>
      <c r="AZ928" s="17" t="e">
        <f>SUMIFS('[1]Deals (investment)'!$C:$C,'[1]Deals (investment)'!$B:$B,$A928,'[1]Deals (investment)'!$T:$T,AZ$1)</f>
        <v>#VALUE!</v>
      </c>
      <c r="BA928" s="17" t="e">
        <f>SUMIFS('[1]Deals (investment)'!$C:$C,'[1]Deals (investment)'!$B:$B,$A928,'[1]Deals (investment)'!$T:$T,BA$1)</f>
        <v>#VALUE!</v>
      </c>
      <c r="BB928" s="17" t="e">
        <f>SUMIFS('[1]Deals (investment)'!$C:$C,'[1]Deals (investment)'!$B:$B,$A928,'[1]Deals (investment)'!$T:$T,BB$1)</f>
        <v>#VALUE!</v>
      </c>
      <c r="BC928" s="17" t="e">
        <f>SUMIFS('[1]Deals (Exits)'!$C:$C,'[1]Deals (Exits)'!$B:$B,$A928)</f>
        <v>#VALUE!</v>
      </c>
      <c r="BD928" s="17" t="e">
        <f>SUMIFS('[1]Deals (investment)'!$C:$C,'[1]Deals (investment)'!$B:$B,$A928,'[1]Deals (investment)'!$V:$V,BD$1)</f>
        <v>#VALUE!</v>
      </c>
      <c r="BE928" s="17" t="e">
        <f>SUMIFS('[1]Deals (investment)'!$C:$C,'[1]Deals (investment)'!$B:$B,$A928,'[1]Deals (investment)'!$V:$V,BE$1)</f>
        <v>#VALUE!</v>
      </c>
      <c r="BF928" s="17" t="e">
        <f>SUMIFS('[1]Deals (investment)'!$C:$C,'[1]Deals (investment)'!$B:$B,$A928,'[1]Deals (investment)'!$V:$V,BF$1)</f>
        <v>#VALUE!</v>
      </c>
      <c r="BG928" s="17" t="e">
        <f>SUMIFS('[1]Deals (investment)'!$C:$C,'[1]Deals (investment)'!$B:$B,$A928,'[1]Deals (investment)'!$V:$V,BG$1)</f>
        <v>#VALUE!</v>
      </c>
      <c r="BH928" s="17" t="e">
        <f>SUMIFS('[1]Deals (investment)'!$C:$C,'[1]Deals (investment)'!$B:$B,$A928,'[1]Deals (investment)'!$V:$V,BH$1)</f>
        <v>#VALUE!</v>
      </c>
      <c r="BI928" s="17" t="e">
        <f>SUMIFS('[1]Deals (investment)'!$C:$C,'[1]Deals (investment)'!$B:$B,$A928,'[1]Deals (investment)'!$V:$V,BI$1)</f>
        <v>#VALUE!</v>
      </c>
      <c r="BJ928" s="17" t="e">
        <f>SUMIFS('[1]Deals (investment)'!$C:$C,'[1]Deals (investment)'!$B:$B,$A928,'[1]Deals (investment)'!$V:$V,BJ$1)</f>
        <v>#VALUE!</v>
      </c>
      <c r="BK928" s="17" t="e">
        <f>SUMIFS('[1]Deals (investment)'!$C:$C,'[1]Deals (investment)'!$B:$B,$A928,'[1]Deals (investment)'!$V:$V,BK$1)</f>
        <v>#VALUE!</v>
      </c>
      <c r="BL928" s="17" t="e">
        <f>SUMIFS('[1]Deals (investment)'!$C:$C,'[1]Deals (investment)'!$B:$B,$A928,'[1]Deals (investment)'!$V:$V,BL$1)</f>
        <v>#VALUE!</v>
      </c>
      <c r="BM928" s="17" t="e">
        <f>SUMIFS('[1]Deals (investment)'!$C:$C,'[1]Deals (investment)'!$B:$B,$A928,'[1]Deals (investment)'!$V:$V,BM$1)</f>
        <v>#VALUE!</v>
      </c>
      <c r="BN928" s="15"/>
      <c r="BO928" s="15"/>
      <c r="BP928" s="22"/>
      <c r="BQ928" s="15"/>
      <c r="BR928" s="15"/>
      <c r="BS928" s="15"/>
      <c r="BT928" s="15"/>
      <c r="BU928" s="15"/>
      <c r="BV928" s="15"/>
      <c r="BW928" s="15"/>
      <c r="BX928" s="15"/>
      <c r="BY928" s="15"/>
      <c r="BZ928" s="15"/>
      <c r="CA928" s="15"/>
      <c r="CB928" s="15"/>
      <c r="CC928" s="15"/>
      <c r="CD928" s="15" t="str">
        <f t="shared" si="138"/>
        <v>FarmovoOur flagship service offering is the Farmovo e-farming where you can buy/fund a farm and share in the returns of the harvest of our crop, fish or poultry farms with a contract period of 5-18 months depending on the gestation period of the farm and share in the harvest with a ROI of between 10% to 32% depending on the farm type and farming cycle. Your returns are assured regardless of eventualities because all our farms are insuredActive</v>
      </c>
      <c r="CE928" s="15"/>
      <c r="CF928" s="15"/>
      <c r="CG928" s="15"/>
      <c r="CH928" s="15"/>
      <c r="CI928" s="15"/>
      <c r="CJ928" s="15"/>
    </row>
    <row r="929" spans="1:88" ht="12.75">
      <c r="A929" s="15" t="s">
        <v>6494</v>
      </c>
      <c r="B929" s="15" t="s">
        <v>6495</v>
      </c>
      <c r="C929" s="15" t="s">
        <v>58</v>
      </c>
      <c r="D929" s="16">
        <v>2016</v>
      </c>
      <c r="E929" s="15" t="s">
        <v>6496</v>
      </c>
      <c r="F929" s="15"/>
      <c r="G929" s="15"/>
      <c r="H929" s="15"/>
      <c r="I929" s="15"/>
      <c r="J929" s="15"/>
      <c r="K929" s="17" t="e">
        <f t="shared" ref="K929:K1183" si="140">AT929</f>
        <v>#VALUE!</v>
      </c>
      <c r="L929" s="15"/>
      <c r="M929" s="18" t="e">
        <f t="shared" si="132"/>
        <v>#VALUE!</v>
      </c>
      <c r="N929" s="15"/>
      <c r="O929" s="15"/>
      <c r="P929" s="15"/>
      <c r="Q929" s="15"/>
      <c r="R929" s="15"/>
      <c r="S929" s="19"/>
      <c r="T929" s="15"/>
      <c r="U929" s="17"/>
      <c r="V929" s="15" t="s">
        <v>6497</v>
      </c>
      <c r="W929" s="15"/>
      <c r="X929" s="15" t="s">
        <v>404</v>
      </c>
      <c r="Y929" s="15" t="s">
        <v>3947</v>
      </c>
      <c r="AB929" s="20"/>
      <c r="AC929" s="21" t="s">
        <v>6498</v>
      </c>
      <c r="AD929" s="15"/>
      <c r="AE929" s="21" t="s">
        <v>6499</v>
      </c>
      <c r="AF929" s="21" t="s">
        <v>6500</v>
      </c>
      <c r="AG929" s="22">
        <f t="shared" si="139"/>
        <v>0.38709677419354838</v>
      </c>
      <c r="AH929" s="15" t="str">
        <f t="shared" si="136"/>
        <v/>
      </c>
      <c r="AI929" s="22" t="e">
        <f>VLOOKUP(A929,'[1]Deals (investment)'!$B$2:$Z$1497,1,FALSE)</f>
        <v>#N/A</v>
      </c>
      <c r="AJ929" s="22" t="e">
        <f>VLOOKUP(A929,'[1]Deals (investment)'!$B$2:$Z$870,15,FALSE)</f>
        <v>#N/A</v>
      </c>
      <c r="AK929" s="17" t="e">
        <f>VLOOKUP(A929,'[1]Deals (Exits)'!B:B,1,FALSE)</f>
        <v>#N/A</v>
      </c>
      <c r="AL929" s="23" t="e">
        <f>VLOOKUP(G929,[1]Lookups!$V$3:$Y$197,4,FALSE)</f>
        <v>#N/A</v>
      </c>
      <c r="AM929" s="17" t="str">
        <f>VLOOKUP(X929,[1]Lookups!$B$3:$C$200,2,FALSE)</f>
        <v>Other Technologies &amp; Information Technology</v>
      </c>
      <c r="AN929" s="17" t="e">
        <f>VLOOKUP(R929,[1]Lookups!$H$3:$I$69,2,FALSE)</f>
        <v>#N/A</v>
      </c>
      <c r="AO929" s="17" t="e">
        <f>VLOOKUP(T929,[1]Lookups!$H$3:$I$69,2,FALSE)</f>
        <v>#N/A</v>
      </c>
      <c r="AP929" s="17" t="e">
        <f>VLOOKUP(AN929,[1]Lookups!$N$3:$O$11,2,FALSE)</f>
        <v>#N/A</v>
      </c>
      <c r="AQ929" s="18" t="e">
        <f>COUNTIFS('[1]Deals (investment)'!$B:$B,$A929)</f>
        <v>#VALUE!</v>
      </c>
      <c r="AR929" s="18" t="e">
        <f>COUNTIFS('[1]Deals (investment)'!$B:$B,$A929,'[1]Deals (investment)'!$T:$T,$AW$1)+COUNTIFS('[1]Deals (investment)'!$B:$B,$A929,'[1]Deals (investment)'!$T:$T,$AX$1)+COUNTIFS('[1]Deals (investment)'!$B:$B,$A929,'[1]Deals (investment)'!$T:$T,$AY$1)</f>
        <v>#VALUE!</v>
      </c>
      <c r="AS929" s="17" t="e">
        <f>SUMIFS('[1]Deals (investment)'!$C:$C,'[1]Deals (investment)'!$B:$B,$A929)</f>
        <v>#VALUE!</v>
      </c>
      <c r="AT929" s="17" t="e">
        <f t="shared" ref="AT929:AT1183" si="141">SUM(AW929:AY929)</f>
        <v>#VALUE!</v>
      </c>
      <c r="AU929" s="18" t="e">
        <f>COUNTIF('[1]Deals (Exits)'!$B:$B,A929)</f>
        <v>#VALUE!</v>
      </c>
      <c r="AV929" s="17" t="e">
        <f>SUMIFS('[1]Deals (investment)'!$C:$C,'[1]Deals (investment)'!$B:$B,$A929,'[1]Deals (investment)'!$T:$T,AV$1)</f>
        <v>#VALUE!</v>
      </c>
      <c r="AW929" s="17" t="e">
        <f>SUMIFS('[1]Deals (investment)'!$C:$C,'[1]Deals (investment)'!$B:$B,$A929,'[1]Deals (investment)'!$T:$T,AW$1)</f>
        <v>#VALUE!</v>
      </c>
      <c r="AX929" s="17" t="e">
        <f>SUMIFS('[1]Deals (investment)'!$C:$C,'[1]Deals (investment)'!$B:$B,$A929,'[1]Deals (investment)'!$T:$T,AX$1)</f>
        <v>#VALUE!</v>
      </c>
      <c r="AY929" s="17" t="e">
        <f>SUMIFS('[1]Deals (investment)'!$C:$C,'[1]Deals (investment)'!$B:$B,$A929,'[1]Deals (investment)'!$T:$T,AY$1)</f>
        <v>#VALUE!</v>
      </c>
      <c r="AZ929" s="17" t="e">
        <f>SUMIFS('[1]Deals (investment)'!$C:$C,'[1]Deals (investment)'!$B:$B,$A929,'[1]Deals (investment)'!$T:$T,AZ$1)</f>
        <v>#VALUE!</v>
      </c>
      <c r="BA929" s="17" t="e">
        <f>SUMIFS('[1]Deals (investment)'!$C:$C,'[1]Deals (investment)'!$B:$B,$A929,'[1]Deals (investment)'!$T:$T,BA$1)</f>
        <v>#VALUE!</v>
      </c>
      <c r="BB929" s="17" t="e">
        <f>SUMIFS('[1]Deals (investment)'!$C:$C,'[1]Deals (investment)'!$B:$B,$A929,'[1]Deals (investment)'!$T:$T,BB$1)</f>
        <v>#VALUE!</v>
      </c>
      <c r="BC929" s="17" t="e">
        <f>SUMIFS('[1]Deals (Exits)'!$C:$C,'[1]Deals (Exits)'!$B:$B,$A929)</f>
        <v>#VALUE!</v>
      </c>
      <c r="BD929" s="17" t="e">
        <f>SUMIFS('[1]Deals (investment)'!$C:$C,'[1]Deals (investment)'!$B:$B,$A929,'[1]Deals (investment)'!$V:$V,BD$1)</f>
        <v>#VALUE!</v>
      </c>
      <c r="BE929" s="17" t="e">
        <f>SUMIFS('[1]Deals (investment)'!$C:$C,'[1]Deals (investment)'!$B:$B,$A929,'[1]Deals (investment)'!$V:$V,BE$1)</f>
        <v>#VALUE!</v>
      </c>
      <c r="BF929" s="17" t="e">
        <f>SUMIFS('[1]Deals (investment)'!$C:$C,'[1]Deals (investment)'!$B:$B,$A929,'[1]Deals (investment)'!$V:$V,BF$1)</f>
        <v>#VALUE!</v>
      </c>
      <c r="BG929" s="17" t="e">
        <f>SUMIFS('[1]Deals (investment)'!$C:$C,'[1]Deals (investment)'!$B:$B,$A929,'[1]Deals (investment)'!$V:$V,BG$1)</f>
        <v>#VALUE!</v>
      </c>
      <c r="BH929" s="17" t="e">
        <f>SUMIFS('[1]Deals (investment)'!$C:$C,'[1]Deals (investment)'!$B:$B,$A929,'[1]Deals (investment)'!$V:$V,BH$1)</f>
        <v>#VALUE!</v>
      </c>
      <c r="BI929" s="17" t="e">
        <f>SUMIFS('[1]Deals (investment)'!$C:$C,'[1]Deals (investment)'!$B:$B,$A929,'[1]Deals (investment)'!$V:$V,BI$1)</f>
        <v>#VALUE!</v>
      </c>
      <c r="BJ929" s="17" t="e">
        <f>SUMIFS('[1]Deals (investment)'!$C:$C,'[1]Deals (investment)'!$B:$B,$A929,'[1]Deals (investment)'!$V:$V,BJ$1)</f>
        <v>#VALUE!</v>
      </c>
      <c r="BK929" s="17" t="e">
        <f>SUMIFS('[1]Deals (investment)'!$C:$C,'[1]Deals (investment)'!$B:$B,$A929,'[1]Deals (investment)'!$V:$V,BK$1)</f>
        <v>#VALUE!</v>
      </c>
      <c r="BL929" s="17" t="e">
        <f>SUMIFS('[1]Deals (investment)'!$C:$C,'[1]Deals (investment)'!$B:$B,$A929,'[1]Deals (investment)'!$V:$V,BL$1)</f>
        <v>#VALUE!</v>
      </c>
      <c r="BM929" s="17" t="e">
        <f>SUMIFS('[1]Deals (investment)'!$C:$C,'[1]Deals (investment)'!$B:$B,$A929,'[1]Deals (investment)'!$V:$V,BM$1)</f>
        <v>#VALUE!</v>
      </c>
      <c r="BN929" s="15"/>
      <c r="BO929" s="15"/>
      <c r="BP929" s="22"/>
      <c r="BQ929" s="15"/>
      <c r="BR929" s="15"/>
      <c r="BS929" s="15"/>
      <c r="BT929" s="15"/>
      <c r="BU929" s="15"/>
      <c r="BV929" s="15"/>
      <c r="BW929" s="15"/>
      <c r="BX929" s="15"/>
      <c r="BY929" s="15"/>
      <c r="BZ929" s="15"/>
      <c r="CA929" s="15"/>
      <c r="CB929" s="15"/>
      <c r="CC929" s="15"/>
      <c r="CD929" s="15" t="str">
        <f t="shared" si="138"/>
        <v>FarmpinFarmPin helps farmers pinpoint plant performance by getting satellite maps and insights into their handsActive</v>
      </c>
      <c r="CE929" s="15"/>
      <c r="CF929" s="15"/>
      <c r="CG929" s="15"/>
      <c r="CH929" s="15"/>
      <c r="CI929" s="15"/>
      <c r="CJ929" s="15"/>
    </row>
    <row r="930" spans="1:88" ht="25.5">
      <c r="A930" s="15" t="s">
        <v>6501</v>
      </c>
      <c r="B930" s="15" t="s">
        <v>6502</v>
      </c>
      <c r="C930" s="15" t="s">
        <v>58</v>
      </c>
      <c r="D930" s="16">
        <v>2015</v>
      </c>
      <c r="E930" s="26" t="s">
        <v>1472</v>
      </c>
      <c r="F930" s="26"/>
      <c r="G930" s="26" t="s">
        <v>91</v>
      </c>
      <c r="H930" s="26"/>
      <c r="I930" s="15" t="s">
        <v>91</v>
      </c>
      <c r="J930" s="26"/>
      <c r="K930" s="17" t="e">
        <f t="shared" si="140"/>
        <v>#VALUE!</v>
      </c>
      <c r="L930" s="15"/>
      <c r="M930" s="18" t="e">
        <f t="shared" si="132"/>
        <v>#VALUE!</v>
      </c>
      <c r="N930" s="15"/>
      <c r="O930" s="15"/>
      <c r="P930" s="15"/>
      <c r="Q930" s="15"/>
      <c r="R930" s="15"/>
      <c r="S930" s="19"/>
      <c r="T930" s="15"/>
      <c r="U930" s="17"/>
      <c r="V930" s="15" t="s">
        <v>6503</v>
      </c>
      <c r="W930" s="15"/>
      <c r="X930" s="15"/>
      <c r="Y930" s="15"/>
      <c r="AB930" s="20"/>
      <c r="AC930" s="15"/>
      <c r="AD930" s="15"/>
      <c r="AE930" s="15"/>
      <c r="AF930" s="15"/>
      <c r="AG930" s="22">
        <f t="shared" si="139"/>
        <v>0.29032258064516131</v>
      </c>
      <c r="AH930" s="15" t="e">
        <f t="shared" si="136"/>
        <v>#VALUE!</v>
      </c>
      <c r="AI930" s="22" t="e">
        <f>VLOOKUP(A930,'[1]Deals (investment)'!$B$2:$Z$1497,1,FALSE)</f>
        <v>#N/A</v>
      </c>
      <c r="AJ930" s="22" t="e">
        <f>VLOOKUP(A930,'[1]Deals (investment)'!$B$2:$Z$870,15,FALSE)</f>
        <v>#N/A</v>
      </c>
      <c r="AK930" s="17" t="e">
        <f>VLOOKUP(A930,'[1]Deals (Exits)'!B:B,1,FALSE)</f>
        <v>#N/A</v>
      </c>
      <c r="AL930" s="23">
        <f>VLOOKUP(G930,[1]Lookups!$V$3:$Y$197,4,FALSE)</f>
        <v>0</v>
      </c>
      <c r="AM930" s="17" t="e">
        <f>VLOOKUP(X930,[1]Lookups!$B$3:$C$200,2,FALSE)</f>
        <v>#N/A</v>
      </c>
      <c r="AN930" s="17" t="e">
        <f>VLOOKUP(R930,[1]Lookups!$H$3:$I$69,2,FALSE)</f>
        <v>#N/A</v>
      </c>
      <c r="AO930" s="17" t="e">
        <f>VLOOKUP(T930,[1]Lookups!$H$3:$I$69,2,FALSE)</f>
        <v>#N/A</v>
      </c>
      <c r="AP930" s="17" t="e">
        <f>VLOOKUP(AN930,[1]Lookups!$N$3:$O$11,2,FALSE)</f>
        <v>#N/A</v>
      </c>
      <c r="AQ930" s="18" t="e">
        <f>COUNTIFS('[1]Deals (investment)'!$B:$B,$A930)</f>
        <v>#VALUE!</v>
      </c>
      <c r="AR930" s="18" t="e">
        <f>COUNTIFS('[1]Deals (investment)'!$B:$B,$A930,'[1]Deals (investment)'!$T:$T,$AW$1)+COUNTIFS('[1]Deals (investment)'!$B:$B,$A930,'[1]Deals (investment)'!$T:$T,$AX$1)+COUNTIFS('[1]Deals (investment)'!$B:$B,$A930,'[1]Deals (investment)'!$T:$T,$AY$1)</f>
        <v>#VALUE!</v>
      </c>
      <c r="AS930" s="17" t="e">
        <f>SUMIFS('[1]Deals (investment)'!$C:$C,'[1]Deals (investment)'!$B:$B,$A930)</f>
        <v>#VALUE!</v>
      </c>
      <c r="AT930" s="17" t="e">
        <f t="shared" si="141"/>
        <v>#VALUE!</v>
      </c>
      <c r="AU930" s="18" t="e">
        <f>COUNTIF('[1]Deals (Exits)'!$B:$B,A930)</f>
        <v>#VALUE!</v>
      </c>
      <c r="AV930" s="17" t="e">
        <f>SUMIFS('[1]Deals (investment)'!$C:$C,'[1]Deals (investment)'!$B:$B,$A930,'[1]Deals (investment)'!$T:$T,AV$1)</f>
        <v>#VALUE!</v>
      </c>
      <c r="AW930" s="17" t="e">
        <f>SUMIFS('[1]Deals (investment)'!$C:$C,'[1]Deals (investment)'!$B:$B,$A930,'[1]Deals (investment)'!$T:$T,AW$1)</f>
        <v>#VALUE!</v>
      </c>
      <c r="AX930" s="17" t="e">
        <f>SUMIFS('[1]Deals (investment)'!$C:$C,'[1]Deals (investment)'!$B:$B,$A930,'[1]Deals (investment)'!$T:$T,AX$1)</f>
        <v>#VALUE!</v>
      </c>
      <c r="AY930" s="17" t="e">
        <f>SUMIFS('[1]Deals (investment)'!$C:$C,'[1]Deals (investment)'!$B:$B,$A930,'[1]Deals (investment)'!$T:$T,AY$1)</f>
        <v>#VALUE!</v>
      </c>
      <c r="AZ930" s="17" t="e">
        <f>SUMIFS('[1]Deals (investment)'!$C:$C,'[1]Deals (investment)'!$B:$B,$A930,'[1]Deals (investment)'!$T:$T,AZ$1)</f>
        <v>#VALUE!</v>
      </c>
      <c r="BA930" s="17" t="e">
        <f>SUMIFS('[1]Deals (investment)'!$C:$C,'[1]Deals (investment)'!$B:$B,$A930,'[1]Deals (investment)'!$T:$T,BA$1)</f>
        <v>#VALUE!</v>
      </c>
      <c r="BB930" s="17" t="e">
        <f>SUMIFS('[1]Deals (investment)'!$C:$C,'[1]Deals (investment)'!$B:$B,$A930,'[1]Deals (investment)'!$T:$T,BB$1)</f>
        <v>#VALUE!</v>
      </c>
      <c r="BC930" s="17" t="e">
        <f>SUMIFS('[1]Deals (Exits)'!$C:$C,'[1]Deals (Exits)'!$B:$B,$A930)</f>
        <v>#VALUE!</v>
      </c>
      <c r="BD930" s="17" t="e">
        <f>SUMIFS('[1]Deals (investment)'!$C:$C,'[1]Deals (investment)'!$B:$B,$A930,'[1]Deals (investment)'!$V:$V,BD$1)</f>
        <v>#VALUE!</v>
      </c>
      <c r="BE930" s="17" t="e">
        <f>SUMIFS('[1]Deals (investment)'!$C:$C,'[1]Deals (investment)'!$B:$B,$A930,'[1]Deals (investment)'!$V:$V,BE$1)</f>
        <v>#VALUE!</v>
      </c>
      <c r="BF930" s="17" t="e">
        <f>SUMIFS('[1]Deals (investment)'!$C:$C,'[1]Deals (investment)'!$B:$B,$A930,'[1]Deals (investment)'!$V:$V,BF$1)</f>
        <v>#VALUE!</v>
      </c>
      <c r="BG930" s="17" t="e">
        <f>SUMIFS('[1]Deals (investment)'!$C:$C,'[1]Deals (investment)'!$B:$B,$A930,'[1]Deals (investment)'!$V:$V,BG$1)</f>
        <v>#VALUE!</v>
      </c>
      <c r="BH930" s="17" t="e">
        <f>SUMIFS('[1]Deals (investment)'!$C:$C,'[1]Deals (investment)'!$B:$B,$A930,'[1]Deals (investment)'!$V:$V,BH$1)</f>
        <v>#VALUE!</v>
      </c>
      <c r="BI930" s="17" t="e">
        <f>SUMIFS('[1]Deals (investment)'!$C:$C,'[1]Deals (investment)'!$B:$B,$A930,'[1]Deals (investment)'!$V:$V,BI$1)</f>
        <v>#VALUE!</v>
      </c>
      <c r="BJ930" s="17" t="e">
        <f>SUMIFS('[1]Deals (investment)'!$C:$C,'[1]Deals (investment)'!$B:$B,$A930,'[1]Deals (investment)'!$V:$V,BJ$1)</f>
        <v>#VALUE!</v>
      </c>
      <c r="BK930" s="17" t="e">
        <f>SUMIFS('[1]Deals (investment)'!$C:$C,'[1]Deals (investment)'!$B:$B,$A930,'[1]Deals (investment)'!$V:$V,BK$1)</f>
        <v>#VALUE!</v>
      </c>
      <c r="BL930" s="17" t="e">
        <f>SUMIFS('[1]Deals (investment)'!$C:$C,'[1]Deals (investment)'!$B:$B,$A930,'[1]Deals (investment)'!$V:$V,BL$1)</f>
        <v>#VALUE!</v>
      </c>
      <c r="BM930" s="17" t="e">
        <f>SUMIFS('[1]Deals (investment)'!$C:$C,'[1]Deals (investment)'!$B:$B,$A930,'[1]Deals (investment)'!$V:$V,BM$1)</f>
        <v>#VALUE!</v>
      </c>
      <c r="BN930" s="15"/>
      <c r="BO930" s="15"/>
      <c r="BP930" s="22"/>
      <c r="BQ930" s="15"/>
      <c r="BR930" s="15"/>
      <c r="BS930" s="15"/>
      <c r="BT930" s="15"/>
      <c r="BU930" s="15"/>
      <c r="BV930" s="15"/>
      <c r="BW930" s="15"/>
      <c r="BX930" s="15"/>
      <c r="BY930" s="15"/>
      <c r="BZ930" s="15"/>
      <c r="CA930" s="15"/>
      <c r="CB930" s="15"/>
      <c r="CC930" s="15"/>
      <c r="CD930" s="15" t="str">
        <f t="shared" si="138"/>
        <v>FarosianFarosian is a specialist social media company, which partners with businesses to better understand the complexities associated with social media, by creating detailed and client specific social media policy, training for staff on the "do and do nots" of social media, as well as our flagship product, being social media screening auditing reportsActive</v>
      </c>
      <c r="CE930" s="15"/>
      <c r="CF930" s="15"/>
      <c r="CG930" s="15"/>
      <c r="CH930" s="15"/>
      <c r="CI930" s="15"/>
      <c r="CJ930" s="15"/>
    </row>
    <row r="931" spans="1:88" ht="12.75">
      <c r="A931" s="15" t="s">
        <v>6504</v>
      </c>
      <c r="B931" s="15" t="s">
        <v>6505</v>
      </c>
      <c r="C931" s="15" t="s">
        <v>58</v>
      </c>
      <c r="D931" s="16"/>
      <c r="E931" s="15" t="s">
        <v>3465</v>
      </c>
      <c r="F931" s="15"/>
      <c r="G931" s="15"/>
      <c r="H931" s="15"/>
      <c r="I931" s="15"/>
      <c r="J931" s="15"/>
      <c r="K931" s="17" t="e">
        <f t="shared" si="140"/>
        <v>#VALUE!</v>
      </c>
      <c r="L931" s="15"/>
      <c r="M931" s="18" t="e">
        <f t="shared" si="132"/>
        <v>#VALUE!</v>
      </c>
      <c r="N931" s="15"/>
      <c r="O931" s="15"/>
      <c r="P931" s="15"/>
      <c r="Q931" s="15"/>
      <c r="R931" s="15"/>
      <c r="S931" s="19"/>
      <c r="T931" s="15"/>
      <c r="U931" s="17"/>
      <c r="V931" s="15"/>
      <c r="W931" s="15"/>
      <c r="X931" s="15" t="s">
        <v>158</v>
      </c>
      <c r="Y931" s="15"/>
      <c r="AB931" s="20"/>
      <c r="AC931" s="15"/>
      <c r="AD931" s="15"/>
      <c r="AE931" s="15"/>
      <c r="AF931" s="15"/>
      <c r="AG931" s="22">
        <f t="shared" si="139"/>
        <v>0.19354838709677419</v>
      </c>
      <c r="AH931" s="15" t="str">
        <f t="shared" si="136"/>
        <v/>
      </c>
      <c r="AI931" s="22" t="e">
        <f>VLOOKUP(A931,'[1]Deals (investment)'!$B$2:$Z$1497,1,FALSE)</f>
        <v>#N/A</v>
      </c>
      <c r="AJ931" s="22" t="e">
        <f>VLOOKUP(A931,'[1]Deals (investment)'!$B$2:$Z$870,15,FALSE)</f>
        <v>#N/A</v>
      </c>
      <c r="AK931" s="17" t="e">
        <f>VLOOKUP(A931,'[1]Deals (Exits)'!B:B,1,FALSE)</f>
        <v>#N/A</v>
      </c>
      <c r="AL931" s="23" t="e">
        <f>VLOOKUP(G931,[1]Lookups!$V$3:$Y$197,4,FALSE)</f>
        <v>#N/A</v>
      </c>
      <c r="AM931" s="17" t="str">
        <f>VLOOKUP(X931,[1]Lookups!$B$3:$C$200,2,FALSE)</f>
        <v>Financial Services</v>
      </c>
      <c r="AN931" s="17" t="e">
        <f>VLOOKUP(R931,[1]Lookups!$H$3:$I$69,2,FALSE)</f>
        <v>#N/A</v>
      </c>
      <c r="AO931" s="17" t="e">
        <f>VLOOKUP(T931,[1]Lookups!$H$3:$I$69,2,FALSE)</f>
        <v>#N/A</v>
      </c>
      <c r="AP931" s="17" t="e">
        <f>VLOOKUP(AN931,[1]Lookups!$N$3:$O$11,2,FALSE)</f>
        <v>#N/A</v>
      </c>
      <c r="AQ931" s="18" t="e">
        <f>COUNTIFS('[1]Deals (investment)'!$B:$B,$A931)</f>
        <v>#VALUE!</v>
      </c>
      <c r="AR931" s="18" t="e">
        <f>COUNTIFS('[1]Deals (investment)'!$B:$B,$A931,'[1]Deals (investment)'!$T:$T,$AW$1)+COUNTIFS('[1]Deals (investment)'!$B:$B,$A931,'[1]Deals (investment)'!$T:$T,$AX$1)+COUNTIFS('[1]Deals (investment)'!$B:$B,$A931,'[1]Deals (investment)'!$T:$T,$AY$1)</f>
        <v>#VALUE!</v>
      </c>
      <c r="AS931" s="17" t="e">
        <f>SUMIFS('[1]Deals (investment)'!$C:$C,'[1]Deals (investment)'!$B:$B,$A931)</f>
        <v>#VALUE!</v>
      </c>
      <c r="AT931" s="17" t="e">
        <f t="shared" si="141"/>
        <v>#VALUE!</v>
      </c>
      <c r="AU931" s="18" t="e">
        <f>COUNTIF('[1]Deals (Exits)'!$B:$B,A931)</f>
        <v>#VALUE!</v>
      </c>
      <c r="AV931" s="17" t="e">
        <f>SUMIFS('[1]Deals (investment)'!$C:$C,'[1]Deals (investment)'!$B:$B,$A931,'[1]Deals (investment)'!$T:$T,AV$1)</f>
        <v>#VALUE!</v>
      </c>
      <c r="AW931" s="17" t="e">
        <f>SUMIFS('[1]Deals (investment)'!$C:$C,'[1]Deals (investment)'!$B:$B,$A931,'[1]Deals (investment)'!$T:$T,AW$1)</f>
        <v>#VALUE!</v>
      </c>
      <c r="AX931" s="17" t="e">
        <f>SUMIFS('[1]Deals (investment)'!$C:$C,'[1]Deals (investment)'!$B:$B,$A931,'[1]Deals (investment)'!$T:$T,AX$1)</f>
        <v>#VALUE!</v>
      </c>
      <c r="AY931" s="17" t="e">
        <f>SUMIFS('[1]Deals (investment)'!$C:$C,'[1]Deals (investment)'!$B:$B,$A931,'[1]Deals (investment)'!$T:$T,AY$1)</f>
        <v>#VALUE!</v>
      </c>
      <c r="AZ931" s="17" t="e">
        <f>SUMIFS('[1]Deals (investment)'!$C:$C,'[1]Deals (investment)'!$B:$B,$A931,'[1]Deals (investment)'!$T:$T,AZ$1)</f>
        <v>#VALUE!</v>
      </c>
      <c r="BA931" s="17" t="e">
        <f>SUMIFS('[1]Deals (investment)'!$C:$C,'[1]Deals (investment)'!$B:$B,$A931,'[1]Deals (investment)'!$T:$T,BA$1)</f>
        <v>#VALUE!</v>
      </c>
      <c r="BB931" s="17" t="e">
        <f>SUMIFS('[1]Deals (investment)'!$C:$C,'[1]Deals (investment)'!$B:$B,$A931,'[1]Deals (investment)'!$T:$T,BB$1)</f>
        <v>#VALUE!</v>
      </c>
      <c r="BC931" s="17" t="e">
        <f>SUMIFS('[1]Deals (Exits)'!$C:$C,'[1]Deals (Exits)'!$B:$B,$A931)</f>
        <v>#VALUE!</v>
      </c>
      <c r="BD931" s="17" t="e">
        <f>SUMIFS('[1]Deals (investment)'!$C:$C,'[1]Deals (investment)'!$B:$B,$A931,'[1]Deals (investment)'!$V:$V,BD$1)</f>
        <v>#VALUE!</v>
      </c>
      <c r="BE931" s="17" t="e">
        <f>SUMIFS('[1]Deals (investment)'!$C:$C,'[1]Deals (investment)'!$B:$B,$A931,'[1]Deals (investment)'!$V:$V,BE$1)</f>
        <v>#VALUE!</v>
      </c>
      <c r="BF931" s="17" t="e">
        <f>SUMIFS('[1]Deals (investment)'!$C:$C,'[1]Deals (investment)'!$B:$B,$A931,'[1]Deals (investment)'!$V:$V,BF$1)</f>
        <v>#VALUE!</v>
      </c>
      <c r="BG931" s="17" t="e">
        <f>SUMIFS('[1]Deals (investment)'!$C:$C,'[1]Deals (investment)'!$B:$B,$A931,'[1]Deals (investment)'!$V:$V,BG$1)</f>
        <v>#VALUE!</v>
      </c>
      <c r="BH931" s="17" t="e">
        <f>SUMIFS('[1]Deals (investment)'!$C:$C,'[1]Deals (investment)'!$B:$B,$A931,'[1]Deals (investment)'!$V:$V,BH$1)</f>
        <v>#VALUE!</v>
      </c>
      <c r="BI931" s="17" t="e">
        <f>SUMIFS('[1]Deals (investment)'!$C:$C,'[1]Deals (investment)'!$B:$B,$A931,'[1]Deals (investment)'!$V:$V,BI$1)</f>
        <v>#VALUE!</v>
      </c>
      <c r="BJ931" s="17" t="e">
        <f>SUMIFS('[1]Deals (investment)'!$C:$C,'[1]Deals (investment)'!$B:$B,$A931,'[1]Deals (investment)'!$V:$V,BJ$1)</f>
        <v>#VALUE!</v>
      </c>
      <c r="BK931" s="17" t="e">
        <f>SUMIFS('[1]Deals (investment)'!$C:$C,'[1]Deals (investment)'!$B:$B,$A931,'[1]Deals (investment)'!$V:$V,BK$1)</f>
        <v>#VALUE!</v>
      </c>
      <c r="BL931" s="17" t="e">
        <f>SUMIFS('[1]Deals (investment)'!$C:$C,'[1]Deals (investment)'!$B:$B,$A931,'[1]Deals (investment)'!$V:$V,BL$1)</f>
        <v>#VALUE!</v>
      </c>
      <c r="BM931" s="17" t="e">
        <f>SUMIFS('[1]Deals (investment)'!$C:$C,'[1]Deals (investment)'!$B:$B,$A931,'[1]Deals (investment)'!$V:$V,BM$1)</f>
        <v>#VALUE!</v>
      </c>
      <c r="BN931" s="15"/>
      <c r="BO931" s="15"/>
      <c r="BP931" s="22"/>
      <c r="BQ931" s="15"/>
      <c r="BR931" s="15"/>
      <c r="BS931" s="15"/>
      <c r="BT931" s="15"/>
      <c r="BU931" s="15"/>
      <c r="BV931" s="15"/>
      <c r="BW931" s="15"/>
      <c r="BX931" s="15"/>
      <c r="BY931" s="15"/>
      <c r="BZ931" s="15"/>
      <c r="CA931" s="15"/>
      <c r="CB931" s="15"/>
      <c r="CC931" s="15"/>
      <c r="CD931" s="15" t="str">
        <f t="shared" si="138"/>
        <v>Gwanxi InvestGuanxi-invest is a crowdfunding platform that allows entrepreneurs to find investors for their projects.Active</v>
      </c>
      <c r="CE931" s="15"/>
      <c r="CF931" s="15"/>
      <c r="CG931" s="15"/>
      <c r="CH931" s="15"/>
      <c r="CI931" s="15"/>
      <c r="CJ931" s="15"/>
    </row>
    <row r="932" spans="1:88" ht="12.75">
      <c r="A932" s="15" t="s">
        <v>6506</v>
      </c>
      <c r="B932" s="15" t="s">
        <v>6507</v>
      </c>
      <c r="C932" s="15"/>
      <c r="D932" s="16">
        <v>2014</v>
      </c>
      <c r="E932" s="15" t="s">
        <v>6508</v>
      </c>
      <c r="F932" s="15"/>
      <c r="G932" s="15"/>
      <c r="H932" s="15"/>
      <c r="I932" s="15"/>
      <c r="J932" s="15"/>
      <c r="K932" s="17" t="e">
        <f t="shared" si="140"/>
        <v>#VALUE!</v>
      </c>
      <c r="L932" s="15"/>
      <c r="M932" s="18" t="e">
        <f t="shared" si="132"/>
        <v>#VALUE!</v>
      </c>
      <c r="N932" s="15"/>
      <c r="O932" s="15"/>
      <c r="P932" s="15"/>
      <c r="Q932" s="15"/>
      <c r="R932" s="15"/>
      <c r="S932" s="19"/>
      <c r="T932" s="15"/>
      <c r="U932" s="17"/>
      <c r="V932" s="15" t="s">
        <v>2948</v>
      </c>
      <c r="W932" s="15"/>
      <c r="X932" s="15" t="s">
        <v>64</v>
      </c>
      <c r="Y932" s="15" t="s">
        <v>2949</v>
      </c>
      <c r="AB932" s="20"/>
      <c r="AC932" s="21" t="s">
        <v>6509</v>
      </c>
      <c r="AD932" s="21" t="s">
        <v>6510</v>
      </c>
      <c r="AE932" s="21" t="s">
        <v>2952</v>
      </c>
      <c r="AF932" s="21" t="s">
        <v>2953</v>
      </c>
      <c r="AG932" s="22">
        <f t="shared" si="139"/>
        <v>0.38709677419354838</v>
      </c>
      <c r="AH932" s="15" t="e">
        <f t="shared" si="136"/>
        <v>#VALUE!</v>
      </c>
      <c r="AI932" s="22" t="e">
        <f>VLOOKUP(A932,'[1]Deals (investment)'!$B$2:$Z$1497,1,FALSE)</f>
        <v>#N/A</v>
      </c>
      <c r="AJ932" s="22" t="e">
        <f>VLOOKUP(A932,'[1]Deals (investment)'!$B$2:$Z$870,15,FALSE)</f>
        <v>#N/A</v>
      </c>
      <c r="AK932" s="17" t="e">
        <f>VLOOKUP(A932,'[1]Deals (Exits)'!B:B,1,FALSE)</f>
        <v>#N/A</v>
      </c>
      <c r="AL932" s="23" t="e">
        <f>VLOOKUP(G932,[1]Lookups!$V$3:$Y$197,4,FALSE)</f>
        <v>#N/A</v>
      </c>
      <c r="AM932" s="17" t="str">
        <f>VLOOKUP(X932,[1]Lookups!$B$3:$C$200,2,FALSE)</f>
        <v>E-commerce &amp; Retail</v>
      </c>
      <c r="AN932" s="17" t="e">
        <f>VLOOKUP(R932,[1]Lookups!$H$3:$I$69,2,FALSE)</f>
        <v>#N/A</v>
      </c>
      <c r="AO932" s="17" t="e">
        <f>VLOOKUP(T932,[1]Lookups!$H$3:$I$69,2,FALSE)</f>
        <v>#N/A</v>
      </c>
      <c r="AP932" s="17" t="e">
        <f>VLOOKUP(AN932,[1]Lookups!$N$3:$O$11,2,FALSE)</f>
        <v>#N/A</v>
      </c>
      <c r="AQ932" s="18" t="e">
        <f>COUNTIFS('[1]Deals (investment)'!$B:$B,$A932)</f>
        <v>#VALUE!</v>
      </c>
      <c r="AR932" s="18" t="e">
        <f>COUNTIFS('[1]Deals (investment)'!$B:$B,$A932,'[1]Deals (investment)'!$T:$T,$AW$1)+COUNTIFS('[1]Deals (investment)'!$B:$B,$A932,'[1]Deals (investment)'!$T:$T,$AX$1)+COUNTIFS('[1]Deals (investment)'!$B:$B,$A932,'[1]Deals (investment)'!$T:$T,$AY$1)</f>
        <v>#VALUE!</v>
      </c>
      <c r="AS932" s="17" t="e">
        <f>SUMIFS('[1]Deals (investment)'!$C:$C,'[1]Deals (investment)'!$B:$B,$A932)</f>
        <v>#VALUE!</v>
      </c>
      <c r="AT932" s="17" t="e">
        <f t="shared" si="141"/>
        <v>#VALUE!</v>
      </c>
      <c r="AU932" s="18" t="e">
        <f>COUNTIF('[1]Deals (Exits)'!$B:$B,A932)</f>
        <v>#VALUE!</v>
      </c>
      <c r="AV932" s="17" t="e">
        <f>SUMIFS('[1]Deals (investment)'!$C:$C,'[1]Deals (investment)'!$B:$B,$A932,'[1]Deals (investment)'!$T:$T,AV$1)</f>
        <v>#VALUE!</v>
      </c>
      <c r="AW932" s="17" t="e">
        <f>SUMIFS('[1]Deals (investment)'!$C:$C,'[1]Deals (investment)'!$B:$B,$A932,'[1]Deals (investment)'!$T:$T,AW$1)</f>
        <v>#VALUE!</v>
      </c>
      <c r="AX932" s="17" t="e">
        <f>SUMIFS('[1]Deals (investment)'!$C:$C,'[1]Deals (investment)'!$B:$B,$A932,'[1]Deals (investment)'!$T:$T,AX$1)</f>
        <v>#VALUE!</v>
      </c>
      <c r="AY932" s="17" t="e">
        <f>SUMIFS('[1]Deals (investment)'!$C:$C,'[1]Deals (investment)'!$B:$B,$A932,'[1]Deals (investment)'!$T:$T,AY$1)</f>
        <v>#VALUE!</v>
      </c>
      <c r="AZ932" s="17" t="e">
        <f>SUMIFS('[1]Deals (investment)'!$C:$C,'[1]Deals (investment)'!$B:$B,$A932,'[1]Deals (investment)'!$T:$T,AZ$1)</f>
        <v>#VALUE!</v>
      </c>
      <c r="BA932" s="17" t="e">
        <f>SUMIFS('[1]Deals (investment)'!$C:$C,'[1]Deals (investment)'!$B:$B,$A932,'[1]Deals (investment)'!$T:$T,BA$1)</f>
        <v>#VALUE!</v>
      </c>
      <c r="BB932" s="17" t="e">
        <f>SUMIFS('[1]Deals (investment)'!$C:$C,'[1]Deals (investment)'!$B:$B,$A932,'[1]Deals (investment)'!$T:$T,BB$1)</f>
        <v>#VALUE!</v>
      </c>
      <c r="BC932" s="17" t="e">
        <f>SUMIFS('[1]Deals (Exits)'!$C:$C,'[1]Deals (Exits)'!$B:$B,$A932)</f>
        <v>#VALUE!</v>
      </c>
      <c r="BD932" s="17" t="e">
        <f>SUMIFS('[1]Deals (investment)'!$C:$C,'[1]Deals (investment)'!$B:$B,$A932,'[1]Deals (investment)'!$V:$V,BD$1)</f>
        <v>#VALUE!</v>
      </c>
      <c r="BE932" s="17" t="e">
        <f>SUMIFS('[1]Deals (investment)'!$C:$C,'[1]Deals (investment)'!$B:$B,$A932,'[1]Deals (investment)'!$V:$V,BE$1)</f>
        <v>#VALUE!</v>
      </c>
      <c r="BF932" s="17" t="e">
        <f>SUMIFS('[1]Deals (investment)'!$C:$C,'[1]Deals (investment)'!$B:$B,$A932,'[1]Deals (investment)'!$V:$V,BF$1)</f>
        <v>#VALUE!</v>
      </c>
      <c r="BG932" s="17" t="e">
        <f>SUMIFS('[1]Deals (investment)'!$C:$C,'[1]Deals (investment)'!$B:$B,$A932,'[1]Deals (investment)'!$V:$V,BG$1)</f>
        <v>#VALUE!</v>
      </c>
      <c r="BH932" s="17" t="e">
        <f>SUMIFS('[1]Deals (investment)'!$C:$C,'[1]Deals (investment)'!$B:$B,$A932,'[1]Deals (investment)'!$V:$V,BH$1)</f>
        <v>#VALUE!</v>
      </c>
      <c r="BI932" s="17" t="e">
        <f>SUMIFS('[1]Deals (investment)'!$C:$C,'[1]Deals (investment)'!$B:$B,$A932,'[1]Deals (investment)'!$V:$V,BI$1)</f>
        <v>#VALUE!</v>
      </c>
      <c r="BJ932" s="17" t="e">
        <f>SUMIFS('[1]Deals (investment)'!$C:$C,'[1]Deals (investment)'!$B:$B,$A932,'[1]Deals (investment)'!$V:$V,BJ$1)</f>
        <v>#VALUE!</v>
      </c>
      <c r="BK932" s="17" t="e">
        <f>SUMIFS('[1]Deals (investment)'!$C:$C,'[1]Deals (investment)'!$B:$B,$A932,'[1]Deals (investment)'!$V:$V,BK$1)</f>
        <v>#VALUE!</v>
      </c>
      <c r="BL932" s="17" t="e">
        <f>SUMIFS('[1]Deals (investment)'!$C:$C,'[1]Deals (investment)'!$B:$B,$A932,'[1]Deals (investment)'!$V:$V,BL$1)</f>
        <v>#VALUE!</v>
      </c>
      <c r="BM932" s="17" t="e">
        <f>SUMIFS('[1]Deals (investment)'!$C:$C,'[1]Deals (investment)'!$B:$B,$A932,'[1]Deals (investment)'!$V:$V,BM$1)</f>
        <v>#VALUE!</v>
      </c>
      <c r="BN932" s="15"/>
      <c r="BO932" s="15"/>
      <c r="BP932" s="22"/>
      <c r="BQ932" s="15"/>
      <c r="BR932" s="15"/>
      <c r="BS932" s="15"/>
      <c r="BT932" s="15"/>
      <c r="BU932" s="15"/>
      <c r="BV932" s="15"/>
      <c r="BW932" s="15"/>
      <c r="BX932" s="15"/>
      <c r="BY932" s="15"/>
      <c r="BZ932" s="15"/>
      <c r="CA932" s="15"/>
      <c r="CB932" s="15"/>
      <c r="CC932" s="15"/>
      <c r="CD932" s="15" t="str">
        <f t="shared" si="138"/>
        <v>FashpaWelcome to Nigeria’s leading online fashion destination! Shopping online at Fashpa.com in Nigeria means the days of looking through endless boutiques and car boot sales to find that perfect fashion item and buying it at an expensive price when you do are long gone.</v>
      </c>
      <c r="CE932" s="15"/>
      <c r="CF932" s="15"/>
      <c r="CG932" s="15"/>
      <c r="CH932" s="15"/>
      <c r="CI932" s="15"/>
      <c r="CJ932" s="15"/>
    </row>
    <row r="933" spans="1:88" ht="12.75">
      <c r="A933" s="15" t="s">
        <v>6511</v>
      </c>
      <c r="B933" s="15" t="s">
        <v>6512</v>
      </c>
      <c r="C933" s="15" t="s">
        <v>58</v>
      </c>
      <c r="D933" s="16">
        <v>2015</v>
      </c>
      <c r="E933" s="26" t="s">
        <v>117</v>
      </c>
      <c r="F933" s="26"/>
      <c r="G933" s="26" t="s">
        <v>118</v>
      </c>
      <c r="H933" s="26"/>
      <c r="I933" s="15" t="s">
        <v>118</v>
      </c>
      <c r="J933" s="26"/>
      <c r="K933" s="17" t="e">
        <f t="shared" si="140"/>
        <v>#VALUE!</v>
      </c>
      <c r="L933" s="15"/>
      <c r="M933" s="18" t="e">
        <f t="shared" si="132"/>
        <v>#VALUE!</v>
      </c>
      <c r="N933" s="15"/>
      <c r="O933" s="15"/>
      <c r="P933" s="15"/>
      <c r="Q933" s="24" t="e">
        <f ca="1">_xludf.MAXIFS('[1]Deals (investment)'!A:A,'[1]Deals (investment)'!B:B,A933)</f>
        <v>#NAME?</v>
      </c>
      <c r="R933" s="15"/>
      <c r="S933" s="19"/>
      <c r="T933" s="15"/>
      <c r="U933" s="17"/>
      <c r="V933" s="15" t="s">
        <v>6513</v>
      </c>
      <c r="W933" s="15">
        <v>0</v>
      </c>
      <c r="X933" s="15" t="s">
        <v>6514</v>
      </c>
      <c r="Y933" s="15" t="s">
        <v>6515</v>
      </c>
      <c r="AB933" s="20"/>
      <c r="AC933" s="27" t="s">
        <v>6516</v>
      </c>
      <c r="AD933" s="15" t="s">
        <v>199</v>
      </c>
      <c r="AE933" s="15" t="s">
        <v>199</v>
      </c>
      <c r="AF933" s="15" t="s">
        <v>199</v>
      </c>
      <c r="AG933" s="22">
        <f t="shared" ca="1" si="139"/>
        <v>0.54838709677419351</v>
      </c>
      <c r="AH933" s="15" t="e">
        <f t="shared" si="136"/>
        <v>#VALUE!</v>
      </c>
      <c r="AI933" s="22" t="str">
        <f>VLOOKUP(A933,'[1]Deals (investment)'!$B$2:$Z$1497,1,FALSE)</f>
        <v>Expressions Global Group</v>
      </c>
      <c r="AJ933" s="22" t="e">
        <f>VLOOKUP(A933,'[1]Deals (investment)'!$B$2:$Z$870,15,FALSE)</f>
        <v>#N/A</v>
      </c>
      <c r="AK933" s="17" t="e">
        <f>VLOOKUP(A933,'[1]Deals (Exits)'!B:B,1,FALSE)</f>
        <v>#N/A</v>
      </c>
      <c r="AL933" s="23">
        <f>VLOOKUP(G933,[1]Lookups!$V$3:$Y$197,4,FALSE)</f>
        <v>0</v>
      </c>
      <c r="AM933" s="17" t="e">
        <f>VLOOKUP(X933,[1]Lookups!$B$3:$C$200,2,FALSE)</f>
        <v>#N/A</v>
      </c>
      <c r="AN933" s="17" t="e">
        <f>VLOOKUP(R933,[1]Lookups!$H$3:$I$69,2,FALSE)</f>
        <v>#N/A</v>
      </c>
      <c r="AO933" s="17" t="e">
        <f>VLOOKUP(T933,[1]Lookups!$H$3:$I$69,2,FALSE)</f>
        <v>#N/A</v>
      </c>
      <c r="AP933" s="17" t="e">
        <f>VLOOKUP(AN933,[1]Lookups!$N$3:$O$11,2,FALSE)</f>
        <v>#N/A</v>
      </c>
      <c r="AQ933" s="18" t="e">
        <f>COUNTIFS('[1]Deals (investment)'!$B:$B,$A933)</f>
        <v>#VALUE!</v>
      </c>
      <c r="AR933" s="18" t="e">
        <f>COUNTIFS('[1]Deals (investment)'!$B:$B,$A933,'[1]Deals (investment)'!$T:$T,$AW$1)+COUNTIFS('[1]Deals (investment)'!$B:$B,$A933,'[1]Deals (investment)'!$T:$T,$AX$1)+COUNTIFS('[1]Deals (investment)'!$B:$B,$A933,'[1]Deals (investment)'!$T:$T,$AY$1)</f>
        <v>#VALUE!</v>
      </c>
      <c r="AS933" s="17" t="e">
        <f>SUMIFS('[1]Deals (investment)'!$C:$C,'[1]Deals (investment)'!$B:$B,$A933)</f>
        <v>#VALUE!</v>
      </c>
      <c r="AT933" s="17" t="e">
        <f t="shared" si="141"/>
        <v>#VALUE!</v>
      </c>
      <c r="AU933" s="18" t="e">
        <f>COUNTIF('[1]Deals (Exits)'!$B:$B,A933)</f>
        <v>#VALUE!</v>
      </c>
      <c r="AV933" s="17" t="e">
        <f>SUMIFS('[1]Deals (investment)'!$C:$C,'[1]Deals (investment)'!$B:$B,$A933,'[1]Deals (investment)'!$T:$T,AV$1)</f>
        <v>#VALUE!</v>
      </c>
      <c r="AW933" s="17" t="e">
        <f>SUMIFS('[1]Deals (investment)'!$C:$C,'[1]Deals (investment)'!$B:$B,$A933,'[1]Deals (investment)'!$T:$T,AW$1)</f>
        <v>#VALUE!</v>
      </c>
      <c r="AX933" s="17" t="e">
        <f>SUMIFS('[1]Deals (investment)'!$C:$C,'[1]Deals (investment)'!$B:$B,$A933,'[1]Deals (investment)'!$T:$T,AX$1)</f>
        <v>#VALUE!</v>
      </c>
      <c r="AY933" s="17" t="e">
        <f>SUMIFS('[1]Deals (investment)'!$C:$C,'[1]Deals (investment)'!$B:$B,$A933,'[1]Deals (investment)'!$T:$T,AY$1)</f>
        <v>#VALUE!</v>
      </c>
      <c r="AZ933" s="17" t="e">
        <f>SUMIFS('[1]Deals (investment)'!$C:$C,'[1]Deals (investment)'!$B:$B,$A933,'[1]Deals (investment)'!$T:$T,AZ$1)</f>
        <v>#VALUE!</v>
      </c>
      <c r="BA933" s="17" t="e">
        <f>SUMIFS('[1]Deals (investment)'!$C:$C,'[1]Deals (investment)'!$B:$B,$A933,'[1]Deals (investment)'!$T:$T,BA$1)</f>
        <v>#VALUE!</v>
      </c>
      <c r="BB933" s="17" t="e">
        <f>SUMIFS('[1]Deals (investment)'!$C:$C,'[1]Deals (investment)'!$B:$B,$A933,'[1]Deals (investment)'!$T:$T,BB$1)</f>
        <v>#VALUE!</v>
      </c>
      <c r="BC933" s="17" t="e">
        <f>SUMIFS('[1]Deals (Exits)'!$C:$C,'[1]Deals (Exits)'!$B:$B,$A933)</f>
        <v>#VALUE!</v>
      </c>
      <c r="BD933" s="17" t="e">
        <f>SUMIFS('[1]Deals (investment)'!$C:$C,'[1]Deals (investment)'!$B:$B,$A933,'[1]Deals (investment)'!$V:$V,BD$1)</f>
        <v>#VALUE!</v>
      </c>
      <c r="BE933" s="17" t="e">
        <f>SUMIFS('[1]Deals (investment)'!$C:$C,'[1]Deals (investment)'!$B:$B,$A933,'[1]Deals (investment)'!$V:$V,BE$1)</f>
        <v>#VALUE!</v>
      </c>
      <c r="BF933" s="17" t="e">
        <f>SUMIFS('[1]Deals (investment)'!$C:$C,'[1]Deals (investment)'!$B:$B,$A933,'[1]Deals (investment)'!$V:$V,BF$1)</f>
        <v>#VALUE!</v>
      </c>
      <c r="BG933" s="17" t="e">
        <f>SUMIFS('[1]Deals (investment)'!$C:$C,'[1]Deals (investment)'!$B:$B,$A933,'[1]Deals (investment)'!$V:$V,BG$1)</f>
        <v>#VALUE!</v>
      </c>
      <c r="BH933" s="17" t="e">
        <f>SUMIFS('[1]Deals (investment)'!$C:$C,'[1]Deals (investment)'!$B:$B,$A933,'[1]Deals (investment)'!$V:$V,BH$1)</f>
        <v>#VALUE!</v>
      </c>
      <c r="BI933" s="17" t="e">
        <f>SUMIFS('[1]Deals (investment)'!$C:$C,'[1]Deals (investment)'!$B:$B,$A933,'[1]Deals (investment)'!$V:$V,BI$1)</f>
        <v>#VALUE!</v>
      </c>
      <c r="BJ933" s="17" t="e">
        <f>SUMIFS('[1]Deals (investment)'!$C:$C,'[1]Deals (investment)'!$B:$B,$A933,'[1]Deals (investment)'!$V:$V,BJ$1)</f>
        <v>#VALUE!</v>
      </c>
      <c r="BK933" s="17" t="e">
        <f>SUMIFS('[1]Deals (investment)'!$C:$C,'[1]Deals (investment)'!$B:$B,$A933,'[1]Deals (investment)'!$V:$V,BK$1)</f>
        <v>#VALUE!</v>
      </c>
      <c r="BL933" s="17" t="e">
        <f>SUMIFS('[1]Deals (investment)'!$C:$C,'[1]Deals (investment)'!$B:$B,$A933,'[1]Deals (investment)'!$V:$V,BL$1)</f>
        <v>#VALUE!</v>
      </c>
      <c r="BM933" s="17" t="e">
        <f>SUMIFS('[1]Deals (investment)'!$C:$C,'[1]Deals (investment)'!$B:$B,$A933,'[1]Deals (investment)'!$V:$V,BM$1)</f>
        <v>#VALUE!</v>
      </c>
      <c r="BN933" s="15"/>
      <c r="BO933" s="15"/>
      <c r="BP933" s="22"/>
      <c r="BQ933" s="15"/>
      <c r="BR933" s="15"/>
      <c r="BS933" s="15"/>
      <c r="BT933" s="15"/>
      <c r="BU933" s="15"/>
      <c r="BV933" s="15"/>
      <c r="BW933" s="15"/>
      <c r="BX933" s="15"/>
      <c r="BY933" s="15"/>
      <c r="BZ933" s="15"/>
      <c r="CA933" s="15"/>
      <c r="CB933" s="15"/>
      <c r="CC933" s="15"/>
      <c r="CD933" s="15"/>
      <c r="CE933" s="15"/>
      <c r="CF933" s="15"/>
      <c r="CG933" s="15"/>
      <c r="CH933" s="15"/>
      <c r="CI933" s="15"/>
      <c r="CJ933" s="15"/>
    </row>
    <row r="934" spans="1:88" ht="12.75">
      <c r="A934" s="15" t="s">
        <v>6517</v>
      </c>
      <c r="B934" s="15" t="s">
        <v>6518</v>
      </c>
      <c r="C934" s="15" t="s">
        <v>58</v>
      </c>
      <c r="D934" s="16">
        <v>1991</v>
      </c>
      <c r="E934" s="15" t="s">
        <v>6519</v>
      </c>
      <c r="F934" s="15"/>
      <c r="G934" s="15"/>
      <c r="H934" s="15"/>
      <c r="I934" s="15"/>
      <c r="J934" s="15"/>
      <c r="K934" s="17" t="e">
        <f t="shared" si="140"/>
        <v>#VALUE!</v>
      </c>
      <c r="L934" s="15"/>
      <c r="M934" s="18" t="e">
        <f t="shared" si="132"/>
        <v>#VALUE!</v>
      </c>
      <c r="N934" s="15"/>
      <c r="O934" s="15"/>
      <c r="P934" s="15"/>
      <c r="Q934" s="15"/>
      <c r="R934" s="15"/>
      <c r="S934" s="19"/>
      <c r="T934" s="15"/>
      <c r="U934" s="17"/>
      <c r="V934" s="15" t="s">
        <v>6520</v>
      </c>
      <c r="W934" s="15"/>
      <c r="X934" s="15" t="s">
        <v>294</v>
      </c>
      <c r="Y934" s="15" t="s">
        <v>4402</v>
      </c>
      <c r="AB934" s="20"/>
      <c r="AC934" s="21" t="s">
        <v>6521</v>
      </c>
      <c r="AD934" s="21" t="s">
        <v>6522</v>
      </c>
      <c r="AE934" s="21" t="s">
        <v>6523</v>
      </c>
      <c r="AF934" s="21" t="s">
        <v>6524</v>
      </c>
      <c r="AG934" s="22">
        <f t="shared" si="139"/>
        <v>0.41935483870967744</v>
      </c>
      <c r="AH934" s="15" t="str">
        <f t="shared" si="136"/>
        <v/>
      </c>
      <c r="AI934" s="22" t="e">
        <f>VLOOKUP(A934,'[1]Deals (investment)'!$B$2:$Z$1497,1,FALSE)</f>
        <v>#N/A</v>
      </c>
      <c r="AJ934" s="22" t="e">
        <f>VLOOKUP(A934,'[1]Deals (investment)'!$B$2:$Z$870,15,FALSE)</f>
        <v>#N/A</v>
      </c>
      <c r="AK934" s="17" t="e">
        <f>VLOOKUP(A934,'[1]Deals (Exits)'!B:B,1,FALSE)</f>
        <v>#N/A</v>
      </c>
      <c r="AL934" s="23" t="e">
        <f>VLOOKUP(G934,[1]Lookups!$V$3:$Y$197,4,FALSE)</f>
        <v>#N/A</v>
      </c>
      <c r="AM934" s="17" t="str">
        <f>VLOOKUP(X934,[1]Lookups!$B$3:$C$200,2,FALSE)</f>
        <v>Health &amp; Pharmaceuticals</v>
      </c>
      <c r="AN934" s="17" t="e">
        <f>VLOOKUP(R934,[1]Lookups!$H$3:$I$69,2,FALSE)</f>
        <v>#N/A</v>
      </c>
      <c r="AO934" s="17" t="e">
        <f>VLOOKUP(T934,[1]Lookups!$H$3:$I$69,2,FALSE)</f>
        <v>#N/A</v>
      </c>
      <c r="AP934" s="17" t="e">
        <f>VLOOKUP(AN934,[1]Lookups!$N$3:$O$11,2,FALSE)</f>
        <v>#N/A</v>
      </c>
      <c r="AQ934" s="18" t="e">
        <f>COUNTIFS('[1]Deals (investment)'!$B:$B,$A934)</f>
        <v>#VALUE!</v>
      </c>
      <c r="AR934" s="18" t="e">
        <f>COUNTIFS('[1]Deals (investment)'!$B:$B,$A934,'[1]Deals (investment)'!$T:$T,$AW$1)+COUNTIFS('[1]Deals (investment)'!$B:$B,$A934,'[1]Deals (investment)'!$T:$T,$AX$1)+COUNTIFS('[1]Deals (investment)'!$B:$B,$A934,'[1]Deals (investment)'!$T:$T,$AY$1)</f>
        <v>#VALUE!</v>
      </c>
      <c r="AS934" s="17" t="e">
        <f>SUMIFS('[1]Deals (investment)'!$C:$C,'[1]Deals (investment)'!$B:$B,$A934)</f>
        <v>#VALUE!</v>
      </c>
      <c r="AT934" s="17" t="e">
        <f t="shared" si="141"/>
        <v>#VALUE!</v>
      </c>
      <c r="AU934" s="18" t="e">
        <f>COUNTIF('[1]Deals (Exits)'!$B:$B,A934)</f>
        <v>#VALUE!</v>
      </c>
      <c r="AV934" s="17" t="e">
        <f>SUMIFS('[1]Deals (investment)'!$C:$C,'[1]Deals (investment)'!$B:$B,$A934,'[1]Deals (investment)'!$T:$T,AV$1)</f>
        <v>#VALUE!</v>
      </c>
      <c r="AW934" s="17" t="e">
        <f>SUMIFS('[1]Deals (investment)'!$C:$C,'[1]Deals (investment)'!$B:$B,$A934,'[1]Deals (investment)'!$T:$T,AW$1)</f>
        <v>#VALUE!</v>
      </c>
      <c r="AX934" s="17" t="e">
        <f>SUMIFS('[1]Deals (investment)'!$C:$C,'[1]Deals (investment)'!$B:$B,$A934,'[1]Deals (investment)'!$T:$T,AX$1)</f>
        <v>#VALUE!</v>
      </c>
      <c r="AY934" s="17" t="e">
        <f>SUMIFS('[1]Deals (investment)'!$C:$C,'[1]Deals (investment)'!$B:$B,$A934,'[1]Deals (investment)'!$T:$T,AY$1)</f>
        <v>#VALUE!</v>
      </c>
      <c r="AZ934" s="17" t="e">
        <f>SUMIFS('[1]Deals (investment)'!$C:$C,'[1]Deals (investment)'!$B:$B,$A934,'[1]Deals (investment)'!$T:$T,AZ$1)</f>
        <v>#VALUE!</v>
      </c>
      <c r="BA934" s="17" t="e">
        <f>SUMIFS('[1]Deals (investment)'!$C:$C,'[1]Deals (investment)'!$B:$B,$A934,'[1]Deals (investment)'!$T:$T,BA$1)</f>
        <v>#VALUE!</v>
      </c>
      <c r="BB934" s="17" t="e">
        <f>SUMIFS('[1]Deals (investment)'!$C:$C,'[1]Deals (investment)'!$B:$B,$A934,'[1]Deals (investment)'!$T:$T,BB$1)</f>
        <v>#VALUE!</v>
      </c>
      <c r="BC934" s="17" t="e">
        <f>SUMIFS('[1]Deals (Exits)'!$C:$C,'[1]Deals (Exits)'!$B:$B,$A934)</f>
        <v>#VALUE!</v>
      </c>
      <c r="BD934" s="17" t="e">
        <f>SUMIFS('[1]Deals (investment)'!$C:$C,'[1]Deals (investment)'!$B:$B,$A934,'[1]Deals (investment)'!$V:$V,BD$1)</f>
        <v>#VALUE!</v>
      </c>
      <c r="BE934" s="17" t="e">
        <f>SUMIFS('[1]Deals (investment)'!$C:$C,'[1]Deals (investment)'!$B:$B,$A934,'[1]Deals (investment)'!$V:$V,BE$1)</f>
        <v>#VALUE!</v>
      </c>
      <c r="BF934" s="17" t="e">
        <f>SUMIFS('[1]Deals (investment)'!$C:$C,'[1]Deals (investment)'!$B:$B,$A934,'[1]Deals (investment)'!$V:$V,BF$1)</f>
        <v>#VALUE!</v>
      </c>
      <c r="BG934" s="17" t="e">
        <f>SUMIFS('[1]Deals (investment)'!$C:$C,'[1]Deals (investment)'!$B:$B,$A934,'[1]Deals (investment)'!$V:$V,BG$1)</f>
        <v>#VALUE!</v>
      </c>
      <c r="BH934" s="17" t="e">
        <f>SUMIFS('[1]Deals (investment)'!$C:$C,'[1]Deals (investment)'!$B:$B,$A934,'[1]Deals (investment)'!$V:$V,BH$1)</f>
        <v>#VALUE!</v>
      </c>
      <c r="BI934" s="17" t="e">
        <f>SUMIFS('[1]Deals (investment)'!$C:$C,'[1]Deals (investment)'!$B:$B,$A934,'[1]Deals (investment)'!$V:$V,BI$1)</f>
        <v>#VALUE!</v>
      </c>
      <c r="BJ934" s="17" t="e">
        <f>SUMIFS('[1]Deals (investment)'!$C:$C,'[1]Deals (investment)'!$B:$B,$A934,'[1]Deals (investment)'!$V:$V,BJ$1)</f>
        <v>#VALUE!</v>
      </c>
      <c r="BK934" s="17" t="e">
        <f>SUMIFS('[1]Deals (investment)'!$C:$C,'[1]Deals (investment)'!$B:$B,$A934,'[1]Deals (investment)'!$V:$V,BK$1)</f>
        <v>#VALUE!</v>
      </c>
      <c r="BL934" s="17" t="e">
        <f>SUMIFS('[1]Deals (investment)'!$C:$C,'[1]Deals (investment)'!$B:$B,$A934,'[1]Deals (investment)'!$V:$V,BL$1)</f>
        <v>#VALUE!</v>
      </c>
      <c r="BM934" s="17" t="e">
        <f>SUMIFS('[1]Deals (investment)'!$C:$C,'[1]Deals (investment)'!$B:$B,$A934,'[1]Deals (investment)'!$V:$V,BM$1)</f>
        <v>#VALUE!</v>
      </c>
      <c r="BN934" s="15"/>
      <c r="BO934" s="15"/>
      <c r="BP934" s="22"/>
      <c r="BQ934" s="15"/>
      <c r="BR934" s="15"/>
      <c r="BS934" s="15"/>
      <c r="BT934" s="15"/>
      <c r="BU934" s="15"/>
      <c r="BV934" s="15"/>
      <c r="BW934" s="15"/>
      <c r="BX934" s="15"/>
      <c r="BY934" s="15"/>
      <c r="BZ934" s="15"/>
      <c r="CA934" s="15"/>
      <c r="CB934" s="15"/>
      <c r="CC934" s="15"/>
      <c r="CD934" s="15" t="str">
        <f t="shared" ref="CD934:CD942" si="142">CONCATENATE(A934,B934,C934)</f>
        <v>Health Solutions AfricaInteractive Health is a provider of Wellness solutions.Active</v>
      </c>
      <c r="CE934" s="15"/>
      <c r="CF934" s="15"/>
      <c r="CG934" s="15"/>
      <c r="CH934" s="15"/>
      <c r="CI934" s="15"/>
      <c r="CJ934" s="15"/>
    </row>
    <row r="935" spans="1:88" ht="12.75">
      <c r="A935" s="15" t="s">
        <v>6525</v>
      </c>
      <c r="B935" s="15"/>
      <c r="C935" s="15"/>
      <c r="D935" s="16"/>
      <c r="E935" s="15"/>
      <c r="F935" s="15"/>
      <c r="G935" s="15"/>
      <c r="H935" s="15"/>
      <c r="I935" s="15"/>
      <c r="J935" s="15"/>
      <c r="K935" s="17" t="e">
        <f t="shared" si="140"/>
        <v>#VALUE!</v>
      </c>
      <c r="L935" s="15"/>
      <c r="M935" s="18" t="e">
        <f t="shared" si="132"/>
        <v>#VALUE!</v>
      </c>
      <c r="N935" s="15"/>
      <c r="O935" s="15"/>
      <c r="P935" s="15"/>
      <c r="Q935" s="24" t="e">
        <f ca="1">_xludf.MAXIFS('[1]Deals (investment)'!A:A,'[1]Deals (investment)'!B:B,A935)</f>
        <v>#NAME?</v>
      </c>
      <c r="R935" s="15"/>
      <c r="S935" s="19"/>
      <c r="T935" s="15"/>
      <c r="U935" s="17"/>
      <c r="V935" s="15"/>
      <c r="W935" s="15"/>
      <c r="X935" s="15" t="s">
        <v>538</v>
      </c>
      <c r="Y935" s="15"/>
      <c r="AB935" s="20"/>
      <c r="AC935" s="15"/>
      <c r="AD935" s="15"/>
      <c r="AE935" s="15"/>
      <c r="AF935" s="15"/>
      <c r="AG935" s="22">
        <f t="shared" ca="1" si="139"/>
        <v>0.12903225806451613</v>
      </c>
      <c r="AH935" s="15" t="str">
        <f t="shared" si="136"/>
        <v/>
      </c>
      <c r="AI935" s="22" t="e">
        <f>VLOOKUP(A935,'[1]Deals (investment)'!$B$2:$Z$1497,1,FALSE)</f>
        <v>#N/A</v>
      </c>
      <c r="AJ935" s="22" t="e">
        <f>VLOOKUP(A935,'[1]Deals (investment)'!$B$2:$Z$870,15,FALSE)</f>
        <v>#N/A</v>
      </c>
      <c r="AK935" s="17" t="e">
        <f>VLOOKUP(A935,'[1]Deals (Exits)'!B:B,1,FALSE)</f>
        <v>#N/A</v>
      </c>
      <c r="AL935" s="23" t="e">
        <f>VLOOKUP(G935,[1]Lookups!$V$3:$Y$197,4,FALSE)</f>
        <v>#N/A</v>
      </c>
      <c r="AM935" s="17" t="str">
        <f>VLOOKUP(X935,[1]Lookups!$B$3:$C$200,2,FALSE)</f>
        <v>Agriculture</v>
      </c>
      <c r="AN935" s="17" t="e">
        <f>VLOOKUP(R935,[1]Lookups!$H$3:$I$69,2,FALSE)</f>
        <v>#N/A</v>
      </c>
      <c r="AO935" s="17" t="e">
        <f>VLOOKUP(T935,[1]Lookups!$H$3:$I$69,2,FALSE)</f>
        <v>#N/A</v>
      </c>
      <c r="AP935" s="17" t="e">
        <f>VLOOKUP(AN935,[1]Lookups!$N$3:$O$11,2,FALSE)</f>
        <v>#N/A</v>
      </c>
      <c r="AQ935" s="18" t="e">
        <f>COUNTIFS('[1]Deals (investment)'!$B:$B,$A935)</f>
        <v>#VALUE!</v>
      </c>
      <c r="AR935" s="18" t="e">
        <f>COUNTIFS('[1]Deals (investment)'!$B:$B,$A935,'[1]Deals (investment)'!$T:$T,$AW$1)+COUNTIFS('[1]Deals (investment)'!$B:$B,$A935,'[1]Deals (investment)'!$T:$T,$AX$1)+COUNTIFS('[1]Deals (investment)'!$B:$B,$A935,'[1]Deals (investment)'!$T:$T,$AY$1)</f>
        <v>#VALUE!</v>
      </c>
      <c r="AS935" s="17" t="e">
        <f>SUMIFS('[1]Deals (investment)'!$C:$C,'[1]Deals (investment)'!$B:$B,$A935)</f>
        <v>#VALUE!</v>
      </c>
      <c r="AT935" s="17" t="e">
        <f t="shared" si="141"/>
        <v>#VALUE!</v>
      </c>
      <c r="AU935" s="18" t="e">
        <f>COUNTIF('[1]Deals (Exits)'!$B:$B,A935)</f>
        <v>#VALUE!</v>
      </c>
      <c r="AV935" s="17" t="e">
        <f>SUMIFS('[1]Deals (investment)'!$C:$C,'[1]Deals (investment)'!$B:$B,$A935,'[1]Deals (investment)'!$T:$T,AV$1)</f>
        <v>#VALUE!</v>
      </c>
      <c r="AW935" s="17" t="e">
        <f>SUMIFS('[1]Deals (investment)'!$C:$C,'[1]Deals (investment)'!$B:$B,$A935,'[1]Deals (investment)'!$T:$T,AW$1)</f>
        <v>#VALUE!</v>
      </c>
      <c r="AX935" s="17" t="e">
        <f>SUMIFS('[1]Deals (investment)'!$C:$C,'[1]Deals (investment)'!$B:$B,$A935,'[1]Deals (investment)'!$T:$T,AX$1)</f>
        <v>#VALUE!</v>
      </c>
      <c r="AY935" s="17" t="e">
        <f>SUMIFS('[1]Deals (investment)'!$C:$C,'[1]Deals (investment)'!$B:$B,$A935,'[1]Deals (investment)'!$T:$T,AY$1)</f>
        <v>#VALUE!</v>
      </c>
      <c r="AZ935" s="17" t="e">
        <f>SUMIFS('[1]Deals (investment)'!$C:$C,'[1]Deals (investment)'!$B:$B,$A935,'[1]Deals (investment)'!$T:$T,AZ$1)</f>
        <v>#VALUE!</v>
      </c>
      <c r="BA935" s="17" t="e">
        <f>SUMIFS('[1]Deals (investment)'!$C:$C,'[1]Deals (investment)'!$B:$B,$A935,'[1]Deals (investment)'!$T:$T,BA$1)</f>
        <v>#VALUE!</v>
      </c>
      <c r="BB935" s="17" t="e">
        <f>SUMIFS('[1]Deals (investment)'!$C:$C,'[1]Deals (investment)'!$B:$B,$A935,'[1]Deals (investment)'!$T:$T,BB$1)</f>
        <v>#VALUE!</v>
      </c>
      <c r="BC935" s="17" t="e">
        <f>SUMIFS('[1]Deals (Exits)'!$C:$C,'[1]Deals (Exits)'!$B:$B,$A935)</f>
        <v>#VALUE!</v>
      </c>
      <c r="BD935" s="17" t="e">
        <f>SUMIFS('[1]Deals (investment)'!$C:$C,'[1]Deals (investment)'!$B:$B,$A935,'[1]Deals (investment)'!$V:$V,BD$1)</f>
        <v>#VALUE!</v>
      </c>
      <c r="BE935" s="17" t="e">
        <f>SUMIFS('[1]Deals (investment)'!$C:$C,'[1]Deals (investment)'!$B:$B,$A935,'[1]Deals (investment)'!$V:$V,BE$1)</f>
        <v>#VALUE!</v>
      </c>
      <c r="BF935" s="17" t="e">
        <f>SUMIFS('[1]Deals (investment)'!$C:$C,'[1]Deals (investment)'!$B:$B,$A935,'[1]Deals (investment)'!$V:$V,BF$1)</f>
        <v>#VALUE!</v>
      </c>
      <c r="BG935" s="17" t="e">
        <f>SUMIFS('[1]Deals (investment)'!$C:$C,'[1]Deals (investment)'!$B:$B,$A935,'[1]Deals (investment)'!$V:$V,BG$1)</f>
        <v>#VALUE!</v>
      </c>
      <c r="BH935" s="17" t="e">
        <f>SUMIFS('[1]Deals (investment)'!$C:$C,'[1]Deals (investment)'!$B:$B,$A935,'[1]Deals (investment)'!$V:$V,BH$1)</f>
        <v>#VALUE!</v>
      </c>
      <c r="BI935" s="17" t="e">
        <f>SUMIFS('[1]Deals (investment)'!$C:$C,'[1]Deals (investment)'!$B:$B,$A935,'[1]Deals (investment)'!$V:$V,BI$1)</f>
        <v>#VALUE!</v>
      </c>
      <c r="BJ935" s="17" t="e">
        <f>SUMIFS('[1]Deals (investment)'!$C:$C,'[1]Deals (investment)'!$B:$B,$A935,'[1]Deals (investment)'!$V:$V,BJ$1)</f>
        <v>#VALUE!</v>
      </c>
      <c r="BK935" s="17" t="e">
        <f>SUMIFS('[1]Deals (investment)'!$C:$C,'[1]Deals (investment)'!$B:$B,$A935,'[1]Deals (investment)'!$V:$V,BK$1)</f>
        <v>#VALUE!</v>
      </c>
      <c r="BL935" s="17" t="e">
        <f>SUMIFS('[1]Deals (investment)'!$C:$C,'[1]Deals (investment)'!$B:$B,$A935,'[1]Deals (investment)'!$V:$V,BL$1)</f>
        <v>#VALUE!</v>
      </c>
      <c r="BM935" s="17" t="e">
        <f>SUMIFS('[1]Deals (investment)'!$C:$C,'[1]Deals (investment)'!$B:$B,$A935,'[1]Deals (investment)'!$V:$V,BM$1)</f>
        <v>#VALUE!</v>
      </c>
      <c r="BN935" s="15"/>
      <c r="BO935" s="15"/>
      <c r="BP935" s="22"/>
      <c r="BQ935" s="15"/>
      <c r="BR935" s="15"/>
      <c r="BS935" s="15"/>
      <c r="BT935" s="15"/>
      <c r="BU935" s="15"/>
      <c r="BV935" s="15"/>
      <c r="BW935" s="15"/>
      <c r="BX935" s="15"/>
      <c r="BY935" s="15"/>
      <c r="BZ935" s="15"/>
      <c r="CA935" s="15"/>
      <c r="CB935" s="15"/>
      <c r="CC935" s="15"/>
      <c r="CD935" s="15" t="str">
        <f t="shared" si="142"/>
        <v>Faso Attieke</v>
      </c>
      <c r="CE935" s="15"/>
      <c r="CF935" s="15"/>
      <c r="CG935" s="15"/>
      <c r="CH935" s="15"/>
      <c r="CI935" s="15"/>
      <c r="CJ935" s="15"/>
    </row>
    <row r="936" spans="1:88" ht="12.75">
      <c r="A936" s="15" t="s">
        <v>6526</v>
      </c>
      <c r="B936" s="15" t="s">
        <v>6527</v>
      </c>
      <c r="C936" s="15"/>
      <c r="D936" s="16">
        <v>2011</v>
      </c>
      <c r="E936" s="15" t="s">
        <v>6528</v>
      </c>
      <c r="F936" s="15"/>
      <c r="G936" s="15"/>
      <c r="H936" s="15"/>
      <c r="I936" s="15"/>
      <c r="J936" s="15"/>
      <c r="K936" s="17" t="e">
        <f t="shared" si="140"/>
        <v>#VALUE!</v>
      </c>
      <c r="L936" s="15"/>
      <c r="M936" s="18" t="e">
        <f t="shared" si="132"/>
        <v>#VALUE!</v>
      </c>
      <c r="N936" s="15"/>
      <c r="O936" s="15"/>
      <c r="P936" s="15"/>
      <c r="Q936" s="15"/>
      <c r="R936" s="15"/>
      <c r="S936" s="19"/>
      <c r="T936" s="15"/>
      <c r="U936" s="17"/>
      <c r="V936" s="15" t="s">
        <v>6529</v>
      </c>
      <c r="W936" s="15"/>
      <c r="X936" s="15" t="s">
        <v>404</v>
      </c>
      <c r="Y936" s="15" t="s">
        <v>6530</v>
      </c>
      <c r="AB936" s="20"/>
      <c r="AC936" s="21" t="s">
        <v>6531</v>
      </c>
      <c r="AD936" s="21" t="s">
        <v>6532</v>
      </c>
      <c r="AE936" s="21" t="s">
        <v>6533</v>
      </c>
      <c r="AF936" s="21" t="s">
        <v>6534</v>
      </c>
      <c r="AG936" s="22">
        <f t="shared" si="139"/>
        <v>0.38709677419354838</v>
      </c>
      <c r="AH936" s="15" t="str">
        <f t="shared" si="136"/>
        <v/>
      </c>
      <c r="AI936" s="22" t="e">
        <f>VLOOKUP(A936,'[1]Deals (investment)'!$B$2:$Z$1497,1,FALSE)</f>
        <v>#N/A</v>
      </c>
      <c r="AJ936" s="22" t="e">
        <f>VLOOKUP(A936,'[1]Deals (investment)'!$B$2:$Z$870,15,FALSE)</f>
        <v>#N/A</v>
      </c>
      <c r="AK936" s="17" t="e">
        <f>VLOOKUP(A936,'[1]Deals (Exits)'!B:B,1,FALSE)</f>
        <v>#N/A</v>
      </c>
      <c r="AL936" s="23" t="e">
        <f>VLOOKUP(G936,[1]Lookups!$V$3:$Y$197,4,FALSE)</f>
        <v>#N/A</v>
      </c>
      <c r="AM936" s="17" t="str">
        <f>VLOOKUP(X936,[1]Lookups!$B$3:$C$200,2,FALSE)</f>
        <v>Other Technologies &amp; Information Technology</v>
      </c>
      <c r="AN936" s="17" t="e">
        <f>VLOOKUP(R936,[1]Lookups!$H$3:$I$69,2,FALSE)</f>
        <v>#N/A</v>
      </c>
      <c r="AO936" s="17" t="e">
        <f>VLOOKUP(T936,[1]Lookups!$H$3:$I$69,2,FALSE)</f>
        <v>#N/A</v>
      </c>
      <c r="AP936" s="17" t="e">
        <f>VLOOKUP(AN936,[1]Lookups!$N$3:$O$11,2,FALSE)</f>
        <v>#N/A</v>
      </c>
      <c r="AQ936" s="18" t="e">
        <f>COUNTIFS('[1]Deals (investment)'!$B:$B,$A936)</f>
        <v>#VALUE!</v>
      </c>
      <c r="AR936" s="18" t="e">
        <f>COUNTIFS('[1]Deals (investment)'!$B:$B,$A936,'[1]Deals (investment)'!$T:$T,$AW$1)+COUNTIFS('[1]Deals (investment)'!$B:$B,$A936,'[1]Deals (investment)'!$T:$T,$AX$1)+COUNTIFS('[1]Deals (investment)'!$B:$B,$A936,'[1]Deals (investment)'!$T:$T,$AY$1)</f>
        <v>#VALUE!</v>
      </c>
      <c r="AS936" s="17" t="e">
        <f>SUMIFS('[1]Deals (investment)'!$C:$C,'[1]Deals (investment)'!$B:$B,$A936)</f>
        <v>#VALUE!</v>
      </c>
      <c r="AT936" s="17" t="e">
        <f t="shared" si="141"/>
        <v>#VALUE!</v>
      </c>
      <c r="AU936" s="18" t="e">
        <f>COUNTIF('[1]Deals (Exits)'!$B:$B,A936)</f>
        <v>#VALUE!</v>
      </c>
      <c r="AV936" s="17" t="e">
        <f>SUMIFS('[1]Deals (investment)'!$C:$C,'[1]Deals (investment)'!$B:$B,$A936,'[1]Deals (investment)'!$T:$T,AV$1)</f>
        <v>#VALUE!</v>
      </c>
      <c r="AW936" s="17" t="e">
        <f>SUMIFS('[1]Deals (investment)'!$C:$C,'[1]Deals (investment)'!$B:$B,$A936,'[1]Deals (investment)'!$T:$T,AW$1)</f>
        <v>#VALUE!</v>
      </c>
      <c r="AX936" s="17" t="e">
        <f>SUMIFS('[1]Deals (investment)'!$C:$C,'[1]Deals (investment)'!$B:$B,$A936,'[1]Deals (investment)'!$T:$T,AX$1)</f>
        <v>#VALUE!</v>
      </c>
      <c r="AY936" s="17" t="e">
        <f>SUMIFS('[1]Deals (investment)'!$C:$C,'[1]Deals (investment)'!$B:$B,$A936,'[1]Deals (investment)'!$T:$T,AY$1)</f>
        <v>#VALUE!</v>
      </c>
      <c r="AZ936" s="17" t="e">
        <f>SUMIFS('[1]Deals (investment)'!$C:$C,'[1]Deals (investment)'!$B:$B,$A936,'[1]Deals (investment)'!$T:$T,AZ$1)</f>
        <v>#VALUE!</v>
      </c>
      <c r="BA936" s="17" t="e">
        <f>SUMIFS('[1]Deals (investment)'!$C:$C,'[1]Deals (investment)'!$B:$B,$A936,'[1]Deals (investment)'!$T:$T,BA$1)</f>
        <v>#VALUE!</v>
      </c>
      <c r="BB936" s="17" t="e">
        <f>SUMIFS('[1]Deals (investment)'!$C:$C,'[1]Deals (investment)'!$B:$B,$A936,'[1]Deals (investment)'!$T:$T,BB$1)</f>
        <v>#VALUE!</v>
      </c>
      <c r="BC936" s="17" t="e">
        <f>SUMIFS('[1]Deals (Exits)'!$C:$C,'[1]Deals (Exits)'!$B:$B,$A936)</f>
        <v>#VALUE!</v>
      </c>
      <c r="BD936" s="17" t="e">
        <f>SUMIFS('[1]Deals (investment)'!$C:$C,'[1]Deals (investment)'!$B:$B,$A936,'[1]Deals (investment)'!$V:$V,BD$1)</f>
        <v>#VALUE!</v>
      </c>
      <c r="BE936" s="17" t="e">
        <f>SUMIFS('[1]Deals (investment)'!$C:$C,'[1]Deals (investment)'!$B:$B,$A936,'[1]Deals (investment)'!$V:$V,BE$1)</f>
        <v>#VALUE!</v>
      </c>
      <c r="BF936" s="17" t="e">
        <f>SUMIFS('[1]Deals (investment)'!$C:$C,'[1]Deals (investment)'!$B:$B,$A936,'[1]Deals (investment)'!$V:$V,BF$1)</f>
        <v>#VALUE!</v>
      </c>
      <c r="BG936" s="17" t="e">
        <f>SUMIFS('[1]Deals (investment)'!$C:$C,'[1]Deals (investment)'!$B:$B,$A936,'[1]Deals (investment)'!$V:$V,BG$1)</f>
        <v>#VALUE!</v>
      </c>
      <c r="BH936" s="17" t="e">
        <f>SUMIFS('[1]Deals (investment)'!$C:$C,'[1]Deals (investment)'!$B:$B,$A936,'[1]Deals (investment)'!$V:$V,BH$1)</f>
        <v>#VALUE!</v>
      </c>
      <c r="BI936" s="17" t="e">
        <f>SUMIFS('[1]Deals (investment)'!$C:$C,'[1]Deals (investment)'!$B:$B,$A936,'[1]Deals (investment)'!$V:$V,BI$1)</f>
        <v>#VALUE!</v>
      </c>
      <c r="BJ936" s="17" t="e">
        <f>SUMIFS('[1]Deals (investment)'!$C:$C,'[1]Deals (investment)'!$B:$B,$A936,'[1]Deals (investment)'!$V:$V,BJ$1)</f>
        <v>#VALUE!</v>
      </c>
      <c r="BK936" s="17" t="e">
        <f>SUMIFS('[1]Deals (investment)'!$C:$C,'[1]Deals (investment)'!$B:$B,$A936,'[1]Deals (investment)'!$V:$V,BK$1)</f>
        <v>#VALUE!</v>
      </c>
      <c r="BL936" s="17" t="e">
        <f>SUMIFS('[1]Deals (investment)'!$C:$C,'[1]Deals (investment)'!$B:$B,$A936,'[1]Deals (investment)'!$V:$V,BL$1)</f>
        <v>#VALUE!</v>
      </c>
      <c r="BM936" s="17" t="e">
        <f>SUMIFS('[1]Deals (investment)'!$C:$C,'[1]Deals (investment)'!$B:$B,$A936,'[1]Deals (investment)'!$V:$V,BM$1)</f>
        <v>#VALUE!</v>
      </c>
      <c r="BN936" s="15"/>
      <c r="BO936" s="15"/>
      <c r="BP936" s="22"/>
      <c r="BQ936" s="15"/>
      <c r="BR936" s="15"/>
      <c r="BS936" s="15"/>
      <c r="BT936" s="15"/>
      <c r="BU936" s="15"/>
      <c r="BV936" s="15"/>
      <c r="BW936" s="15"/>
      <c r="BX936" s="15"/>
      <c r="BY936" s="15"/>
      <c r="BZ936" s="15"/>
      <c r="CA936" s="15"/>
      <c r="CB936" s="15"/>
      <c r="CC936" s="15"/>
      <c r="CD936" s="15" t="str">
        <f t="shared" si="142"/>
        <v>FaunaFaunaDB is a global transactional database offering multi-region strong consistency, relational modeling, and unlimited horizontal scale.</v>
      </c>
      <c r="CE936" s="15"/>
      <c r="CF936" s="15"/>
      <c r="CG936" s="15"/>
      <c r="CH936" s="15"/>
      <c r="CI936" s="15"/>
      <c r="CJ936" s="15"/>
    </row>
    <row r="937" spans="1:88" ht="12.75">
      <c r="A937" s="15" t="s">
        <v>6535</v>
      </c>
      <c r="B937" s="15" t="s">
        <v>6536</v>
      </c>
      <c r="C937" s="15" t="s">
        <v>58</v>
      </c>
      <c r="D937" s="16">
        <v>2016</v>
      </c>
      <c r="E937" s="15" t="s">
        <v>2728</v>
      </c>
      <c r="F937" s="15"/>
      <c r="G937" s="15"/>
      <c r="H937" s="15"/>
      <c r="I937" s="15"/>
      <c r="J937" s="15"/>
      <c r="K937" s="17" t="e">
        <f t="shared" si="140"/>
        <v>#VALUE!</v>
      </c>
      <c r="L937" s="15"/>
      <c r="M937" s="18" t="e">
        <f t="shared" si="132"/>
        <v>#VALUE!</v>
      </c>
      <c r="N937" s="15"/>
      <c r="O937" s="15"/>
      <c r="P937" s="15"/>
      <c r="Q937" s="15"/>
      <c r="R937" s="15"/>
      <c r="S937" s="19"/>
      <c r="T937" s="15"/>
      <c r="U937" s="17"/>
      <c r="V937" s="15" t="s">
        <v>6537</v>
      </c>
      <c r="W937" s="15"/>
      <c r="X937" s="15" t="s">
        <v>404</v>
      </c>
      <c r="Y937" s="15" t="s">
        <v>6538</v>
      </c>
      <c r="AB937" s="20"/>
      <c r="AC937" s="21" t="s">
        <v>6539</v>
      </c>
      <c r="AD937" s="21" t="s">
        <v>6540</v>
      </c>
      <c r="AE937" s="21" t="s">
        <v>6541</v>
      </c>
      <c r="AF937" s="21" t="s">
        <v>6542</v>
      </c>
      <c r="AG937" s="22">
        <f t="shared" si="139"/>
        <v>0.41935483870967744</v>
      </c>
      <c r="AH937" s="15" t="str">
        <f t="shared" si="136"/>
        <v/>
      </c>
      <c r="AI937" s="22" t="e">
        <f>VLOOKUP(A937,'[1]Deals (investment)'!$B$2:$Z$1497,1,FALSE)</f>
        <v>#N/A</v>
      </c>
      <c r="AJ937" s="22" t="e">
        <f>VLOOKUP(A937,'[1]Deals (investment)'!$B$2:$Z$870,15,FALSE)</f>
        <v>#N/A</v>
      </c>
      <c r="AK937" s="17" t="e">
        <f>VLOOKUP(A937,'[1]Deals (Exits)'!B:B,1,FALSE)</f>
        <v>#N/A</v>
      </c>
      <c r="AL937" s="23" t="e">
        <f>VLOOKUP(G937,[1]Lookups!$V$3:$Y$197,4,FALSE)</f>
        <v>#N/A</v>
      </c>
      <c r="AM937" s="17" t="str">
        <f>VLOOKUP(X937,[1]Lookups!$B$3:$C$200,2,FALSE)</f>
        <v>Other Technologies &amp; Information Technology</v>
      </c>
      <c r="AN937" s="17" t="e">
        <f>VLOOKUP(R937,[1]Lookups!$H$3:$I$69,2,FALSE)</f>
        <v>#N/A</v>
      </c>
      <c r="AO937" s="17" t="e">
        <f>VLOOKUP(T937,[1]Lookups!$H$3:$I$69,2,FALSE)</f>
        <v>#N/A</v>
      </c>
      <c r="AP937" s="17" t="e">
        <f>VLOOKUP(AN937,[1]Lookups!$N$3:$O$11,2,FALSE)</f>
        <v>#N/A</v>
      </c>
      <c r="AQ937" s="18" t="e">
        <f>COUNTIFS('[1]Deals (investment)'!$B:$B,$A937)</f>
        <v>#VALUE!</v>
      </c>
      <c r="AR937" s="18" t="e">
        <f>COUNTIFS('[1]Deals (investment)'!$B:$B,$A937,'[1]Deals (investment)'!$T:$T,$AW$1)+COUNTIFS('[1]Deals (investment)'!$B:$B,$A937,'[1]Deals (investment)'!$T:$T,$AX$1)+COUNTIFS('[1]Deals (investment)'!$B:$B,$A937,'[1]Deals (investment)'!$T:$T,$AY$1)</f>
        <v>#VALUE!</v>
      </c>
      <c r="AS937" s="17" t="e">
        <f>SUMIFS('[1]Deals (investment)'!$C:$C,'[1]Deals (investment)'!$B:$B,$A937)</f>
        <v>#VALUE!</v>
      </c>
      <c r="AT937" s="17" t="e">
        <f t="shared" si="141"/>
        <v>#VALUE!</v>
      </c>
      <c r="AU937" s="18" t="e">
        <f>COUNTIF('[1]Deals (Exits)'!$B:$B,A937)</f>
        <v>#VALUE!</v>
      </c>
      <c r="AV937" s="17" t="e">
        <f>SUMIFS('[1]Deals (investment)'!$C:$C,'[1]Deals (investment)'!$B:$B,$A937,'[1]Deals (investment)'!$T:$T,AV$1)</f>
        <v>#VALUE!</v>
      </c>
      <c r="AW937" s="17" t="e">
        <f>SUMIFS('[1]Deals (investment)'!$C:$C,'[1]Deals (investment)'!$B:$B,$A937,'[1]Deals (investment)'!$T:$T,AW$1)</f>
        <v>#VALUE!</v>
      </c>
      <c r="AX937" s="17" t="e">
        <f>SUMIFS('[1]Deals (investment)'!$C:$C,'[1]Deals (investment)'!$B:$B,$A937,'[1]Deals (investment)'!$T:$T,AX$1)</f>
        <v>#VALUE!</v>
      </c>
      <c r="AY937" s="17" t="e">
        <f>SUMIFS('[1]Deals (investment)'!$C:$C,'[1]Deals (investment)'!$B:$B,$A937,'[1]Deals (investment)'!$T:$T,AY$1)</f>
        <v>#VALUE!</v>
      </c>
      <c r="AZ937" s="17" t="e">
        <f>SUMIFS('[1]Deals (investment)'!$C:$C,'[1]Deals (investment)'!$B:$B,$A937,'[1]Deals (investment)'!$T:$T,AZ$1)</f>
        <v>#VALUE!</v>
      </c>
      <c r="BA937" s="17" t="e">
        <f>SUMIFS('[1]Deals (investment)'!$C:$C,'[1]Deals (investment)'!$B:$B,$A937,'[1]Deals (investment)'!$T:$T,BA$1)</f>
        <v>#VALUE!</v>
      </c>
      <c r="BB937" s="17" t="e">
        <f>SUMIFS('[1]Deals (investment)'!$C:$C,'[1]Deals (investment)'!$B:$B,$A937,'[1]Deals (investment)'!$T:$T,BB$1)</f>
        <v>#VALUE!</v>
      </c>
      <c r="BC937" s="17" t="e">
        <f>SUMIFS('[1]Deals (Exits)'!$C:$C,'[1]Deals (Exits)'!$B:$B,$A937)</f>
        <v>#VALUE!</v>
      </c>
      <c r="BD937" s="17" t="e">
        <f>SUMIFS('[1]Deals (investment)'!$C:$C,'[1]Deals (investment)'!$B:$B,$A937,'[1]Deals (investment)'!$V:$V,BD$1)</f>
        <v>#VALUE!</v>
      </c>
      <c r="BE937" s="17" t="e">
        <f>SUMIFS('[1]Deals (investment)'!$C:$C,'[1]Deals (investment)'!$B:$B,$A937,'[1]Deals (investment)'!$V:$V,BE$1)</f>
        <v>#VALUE!</v>
      </c>
      <c r="BF937" s="17" t="e">
        <f>SUMIFS('[1]Deals (investment)'!$C:$C,'[1]Deals (investment)'!$B:$B,$A937,'[1]Deals (investment)'!$V:$V,BF$1)</f>
        <v>#VALUE!</v>
      </c>
      <c r="BG937" s="17" t="e">
        <f>SUMIFS('[1]Deals (investment)'!$C:$C,'[1]Deals (investment)'!$B:$B,$A937,'[1]Deals (investment)'!$V:$V,BG$1)</f>
        <v>#VALUE!</v>
      </c>
      <c r="BH937" s="17" t="e">
        <f>SUMIFS('[1]Deals (investment)'!$C:$C,'[1]Deals (investment)'!$B:$B,$A937,'[1]Deals (investment)'!$V:$V,BH$1)</f>
        <v>#VALUE!</v>
      </c>
      <c r="BI937" s="17" t="e">
        <f>SUMIFS('[1]Deals (investment)'!$C:$C,'[1]Deals (investment)'!$B:$B,$A937,'[1]Deals (investment)'!$V:$V,BI$1)</f>
        <v>#VALUE!</v>
      </c>
      <c r="BJ937" s="17" t="e">
        <f>SUMIFS('[1]Deals (investment)'!$C:$C,'[1]Deals (investment)'!$B:$B,$A937,'[1]Deals (investment)'!$V:$V,BJ$1)</f>
        <v>#VALUE!</v>
      </c>
      <c r="BK937" s="17" t="e">
        <f>SUMIFS('[1]Deals (investment)'!$C:$C,'[1]Deals (investment)'!$B:$B,$A937,'[1]Deals (investment)'!$V:$V,BK$1)</f>
        <v>#VALUE!</v>
      </c>
      <c r="BL937" s="17" t="e">
        <f>SUMIFS('[1]Deals (investment)'!$C:$C,'[1]Deals (investment)'!$B:$B,$A937,'[1]Deals (investment)'!$V:$V,BL$1)</f>
        <v>#VALUE!</v>
      </c>
      <c r="BM937" s="17" t="e">
        <f>SUMIFS('[1]Deals (investment)'!$C:$C,'[1]Deals (investment)'!$B:$B,$A937,'[1]Deals (investment)'!$V:$V,BM$1)</f>
        <v>#VALUE!</v>
      </c>
      <c r="BN937" s="15"/>
      <c r="BO937" s="15"/>
      <c r="BP937" s="22"/>
      <c r="BQ937" s="15"/>
      <c r="BR937" s="15"/>
      <c r="BS937" s="15"/>
      <c r="BT937" s="15"/>
      <c r="BU937" s="15"/>
      <c r="BV937" s="15"/>
      <c r="BW937" s="15"/>
      <c r="BX937" s="15"/>
      <c r="BY937" s="15"/>
      <c r="BZ937" s="15"/>
      <c r="CA937" s="15"/>
      <c r="CB937" s="15"/>
      <c r="CC937" s="15"/>
      <c r="CD937" s="15" t="str">
        <f t="shared" si="142"/>
        <v>FavizoneFavizone is a SaaS solution to automate conversational commerce and customer service through multilingual and multichannel virtual assistantActive</v>
      </c>
      <c r="CE937" s="15"/>
      <c r="CF937" s="15"/>
      <c r="CG937" s="15"/>
      <c r="CH937" s="15"/>
      <c r="CI937" s="15"/>
      <c r="CJ937" s="15"/>
    </row>
    <row r="938" spans="1:88" ht="12.75">
      <c r="A938" s="15" t="s">
        <v>6543</v>
      </c>
      <c r="B938" s="15" t="s">
        <v>6544</v>
      </c>
      <c r="C938" s="15" t="s">
        <v>58</v>
      </c>
      <c r="D938" s="16">
        <v>2017</v>
      </c>
      <c r="E938" s="26" t="s">
        <v>666</v>
      </c>
      <c r="F938" s="26" t="s">
        <v>59</v>
      </c>
      <c r="G938" s="26" t="s">
        <v>2356</v>
      </c>
      <c r="H938" s="26"/>
      <c r="I938" s="15" t="s">
        <v>61</v>
      </c>
      <c r="J938" s="26"/>
      <c r="K938" s="17" t="e">
        <f t="shared" si="140"/>
        <v>#VALUE!</v>
      </c>
      <c r="L938" s="15"/>
      <c r="M938" s="18" t="e">
        <f t="shared" si="132"/>
        <v>#VALUE!</v>
      </c>
      <c r="N938" s="15"/>
      <c r="O938" s="15"/>
      <c r="P938" s="15"/>
      <c r="Q938" s="15"/>
      <c r="R938" s="15"/>
      <c r="S938" s="19"/>
      <c r="T938" s="15"/>
      <c r="U938" s="17"/>
      <c r="V938" s="15"/>
      <c r="W938" s="15"/>
      <c r="X938" s="15" t="s">
        <v>158</v>
      </c>
      <c r="Y938" s="15" t="s">
        <v>6545</v>
      </c>
      <c r="AB938" s="20" t="s">
        <v>286</v>
      </c>
      <c r="AC938" s="21" t="s">
        <v>6546</v>
      </c>
      <c r="AD938" s="27" t="s">
        <v>6547</v>
      </c>
      <c r="AE938" s="27" t="s">
        <v>6548</v>
      </c>
      <c r="AF938" s="27" t="s">
        <v>6549</v>
      </c>
      <c r="AG938" s="22">
        <f t="shared" si="139"/>
        <v>0.5161290322580645</v>
      </c>
      <c r="AH938" s="15" t="str">
        <f t="shared" si="136"/>
        <v/>
      </c>
      <c r="AI938" s="22" t="e">
        <f>VLOOKUP(A938,'[1]Deals (investment)'!$B$2:$Z$1497,1,FALSE)</f>
        <v>#N/A</v>
      </c>
      <c r="AJ938" s="22" t="e">
        <f>VLOOKUP(A938,'[1]Deals (investment)'!$B$2:$Z$870,15,FALSE)</f>
        <v>#N/A</v>
      </c>
      <c r="AK938" s="17" t="e">
        <f>VLOOKUP(A938,'[1]Deals (Exits)'!B:B,1,FALSE)</f>
        <v>#N/A</v>
      </c>
      <c r="AL938" s="23">
        <f>VLOOKUP(G938,[1]Lookups!$V$3:$Y$197,4,FALSE)</f>
        <v>1</v>
      </c>
      <c r="AM938" s="17" t="str">
        <f>VLOOKUP(X938,[1]Lookups!$B$3:$C$200,2,FALSE)</f>
        <v>Financial Services</v>
      </c>
      <c r="AN938" s="17" t="e">
        <f>VLOOKUP(R938,[1]Lookups!$H$3:$I$69,2,FALSE)</f>
        <v>#N/A</v>
      </c>
      <c r="AO938" s="17" t="e">
        <f>VLOOKUP(T938,[1]Lookups!$H$3:$I$69,2,FALSE)</f>
        <v>#N/A</v>
      </c>
      <c r="AP938" s="17" t="e">
        <f>VLOOKUP(AN938,[1]Lookups!$N$3:$O$11,2,FALSE)</f>
        <v>#N/A</v>
      </c>
      <c r="AQ938" s="18" t="e">
        <f>COUNTIFS('[1]Deals (investment)'!$B:$B,$A938)</f>
        <v>#VALUE!</v>
      </c>
      <c r="AR938" s="18" t="e">
        <f>COUNTIFS('[1]Deals (investment)'!$B:$B,$A938,'[1]Deals (investment)'!$T:$T,$AW$1)+COUNTIFS('[1]Deals (investment)'!$B:$B,$A938,'[1]Deals (investment)'!$T:$T,$AX$1)+COUNTIFS('[1]Deals (investment)'!$B:$B,$A938,'[1]Deals (investment)'!$T:$T,$AY$1)</f>
        <v>#VALUE!</v>
      </c>
      <c r="AS938" s="17" t="e">
        <f>SUMIFS('[1]Deals (investment)'!$C:$C,'[1]Deals (investment)'!$B:$B,$A938)</f>
        <v>#VALUE!</v>
      </c>
      <c r="AT938" s="17" t="e">
        <f t="shared" si="141"/>
        <v>#VALUE!</v>
      </c>
      <c r="AU938" s="18" t="e">
        <f>COUNTIF('[1]Deals (Exits)'!$B:$B,A938)</f>
        <v>#VALUE!</v>
      </c>
      <c r="AV938" s="17" t="e">
        <f>SUMIFS('[1]Deals (investment)'!$C:$C,'[1]Deals (investment)'!$B:$B,$A938,'[1]Deals (investment)'!$T:$T,AV$1)</f>
        <v>#VALUE!</v>
      </c>
      <c r="AW938" s="17" t="e">
        <f>SUMIFS('[1]Deals (investment)'!$C:$C,'[1]Deals (investment)'!$B:$B,$A938,'[1]Deals (investment)'!$T:$T,AW$1)</f>
        <v>#VALUE!</v>
      </c>
      <c r="AX938" s="17" t="e">
        <f>SUMIFS('[1]Deals (investment)'!$C:$C,'[1]Deals (investment)'!$B:$B,$A938,'[1]Deals (investment)'!$T:$T,AX$1)</f>
        <v>#VALUE!</v>
      </c>
      <c r="AY938" s="17" t="e">
        <f>SUMIFS('[1]Deals (investment)'!$C:$C,'[1]Deals (investment)'!$B:$B,$A938,'[1]Deals (investment)'!$T:$T,AY$1)</f>
        <v>#VALUE!</v>
      </c>
      <c r="AZ938" s="17" t="e">
        <f>SUMIFS('[1]Deals (investment)'!$C:$C,'[1]Deals (investment)'!$B:$B,$A938,'[1]Deals (investment)'!$T:$T,AZ$1)</f>
        <v>#VALUE!</v>
      </c>
      <c r="BA938" s="17" t="e">
        <f>SUMIFS('[1]Deals (investment)'!$C:$C,'[1]Deals (investment)'!$B:$B,$A938,'[1]Deals (investment)'!$T:$T,BA$1)</f>
        <v>#VALUE!</v>
      </c>
      <c r="BB938" s="17" t="e">
        <f>SUMIFS('[1]Deals (investment)'!$C:$C,'[1]Deals (investment)'!$B:$B,$A938,'[1]Deals (investment)'!$T:$T,BB$1)</f>
        <v>#VALUE!</v>
      </c>
      <c r="BC938" s="17" t="e">
        <f>SUMIFS('[1]Deals (Exits)'!$C:$C,'[1]Deals (Exits)'!$B:$B,$A938)</f>
        <v>#VALUE!</v>
      </c>
      <c r="BD938" s="17" t="e">
        <f>SUMIFS('[1]Deals (investment)'!$C:$C,'[1]Deals (investment)'!$B:$B,$A938,'[1]Deals (investment)'!$V:$V,BD$1)</f>
        <v>#VALUE!</v>
      </c>
      <c r="BE938" s="17" t="e">
        <f>SUMIFS('[1]Deals (investment)'!$C:$C,'[1]Deals (investment)'!$B:$B,$A938,'[1]Deals (investment)'!$V:$V,BE$1)</f>
        <v>#VALUE!</v>
      </c>
      <c r="BF938" s="17" t="e">
        <f>SUMIFS('[1]Deals (investment)'!$C:$C,'[1]Deals (investment)'!$B:$B,$A938,'[1]Deals (investment)'!$V:$V,BF$1)</f>
        <v>#VALUE!</v>
      </c>
      <c r="BG938" s="17" t="e">
        <f>SUMIFS('[1]Deals (investment)'!$C:$C,'[1]Deals (investment)'!$B:$B,$A938,'[1]Deals (investment)'!$V:$V,BG$1)</f>
        <v>#VALUE!</v>
      </c>
      <c r="BH938" s="17" t="e">
        <f>SUMIFS('[1]Deals (investment)'!$C:$C,'[1]Deals (investment)'!$B:$B,$A938,'[1]Deals (investment)'!$V:$V,BH$1)</f>
        <v>#VALUE!</v>
      </c>
      <c r="BI938" s="17" t="e">
        <f>SUMIFS('[1]Deals (investment)'!$C:$C,'[1]Deals (investment)'!$B:$B,$A938,'[1]Deals (investment)'!$V:$V,BI$1)</f>
        <v>#VALUE!</v>
      </c>
      <c r="BJ938" s="17" t="e">
        <f>SUMIFS('[1]Deals (investment)'!$C:$C,'[1]Deals (investment)'!$B:$B,$A938,'[1]Deals (investment)'!$V:$V,BJ$1)</f>
        <v>#VALUE!</v>
      </c>
      <c r="BK938" s="17" t="e">
        <f>SUMIFS('[1]Deals (investment)'!$C:$C,'[1]Deals (investment)'!$B:$B,$A938,'[1]Deals (investment)'!$V:$V,BK$1)</f>
        <v>#VALUE!</v>
      </c>
      <c r="BL938" s="17" t="e">
        <f>SUMIFS('[1]Deals (investment)'!$C:$C,'[1]Deals (investment)'!$B:$B,$A938,'[1]Deals (investment)'!$V:$V,BL$1)</f>
        <v>#VALUE!</v>
      </c>
      <c r="BM938" s="17" t="e">
        <f>SUMIFS('[1]Deals (investment)'!$C:$C,'[1]Deals (investment)'!$B:$B,$A938,'[1]Deals (investment)'!$V:$V,BM$1)</f>
        <v>#VALUE!</v>
      </c>
      <c r="BN938" s="15"/>
      <c r="BO938" s="15"/>
      <c r="BP938" s="22"/>
      <c r="BQ938" s="15"/>
      <c r="BR938" s="15"/>
      <c r="BS938" s="15"/>
      <c r="BT938" s="15"/>
      <c r="BU938" s="15"/>
      <c r="BV938" s="15"/>
      <c r="BW938" s="15"/>
      <c r="BX938" s="15"/>
      <c r="BY938" s="15"/>
      <c r="BZ938" s="15"/>
      <c r="CA938" s="15"/>
      <c r="CB938" s="15"/>
      <c r="CC938" s="15"/>
      <c r="CD938" s="15" t="str">
        <f t="shared" si="142"/>
        <v>FairMoneyFairMoney is an application using smartphone data to build an instant credit score and give loans to individuals &amp; small businesses in Emerging Markets.Active</v>
      </c>
      <c r="CE938" s="15"/>
      <c r="CF938" s="15"/>
      <c r="CG938" s="15"/>
      <c r="CH938" s="15"/>
      <c r="CI938" s="15"/>
      <c r="CJ938" s="15"/>
    </row>
    <row r="939" spans="1:88" ht="12.75">
      <c r="A939" s="15" t="s">
        <v>6550</v>
      </c>
      <c r="B939" s="15" t="s">
        <v>6551</v>
      </c>
      <c r="C939" s="15" t="s">
        <v>58</v>
      </c>
      <c r="D939" s="16">
        <v>2018</v>
      </c>
      <c r="E939" s="15" t="s">
        <v>90</v>
      </c>
      <c r="F939" s="15" t="s">
        <v>110</v>
      </c>
      <c r="G939" s="15" t="s">
        <v>91</v>
      </c>
      <c r="H939" s="15"/>
      <c r="I939" s="15" t="s">
        <v>91</v>
      </c>
      <c r="J939" s="15"/>
      <c r="K939" s="17" t="e">
        <f t="shared" si="140"/>
        <v>#VALUE!</v>
      </c>
      <c r="L939" s="15"/>
      <c r="M939" s="18" t="e">
        <f t="shared" si="132"/>
        <v>#VALUE!</v>
      </c>
      <c r="N939" s="15"/>
      <c r="O939" s="15"/>
      <c r="P939" s="15"/>
      <c r="Q939" s="24">
        <v>43588</v>
      </c>
      <c r="R939" s="15" t="s">
        <v>636</v>
      </c>
      <c r="S939" s="19" t="s">
        <v>144</v>
      </c>
      <c r="T939" s="15" t="s">
        <v>110</v>
      </c>
      <c r="U939" s="17" t="s">
        <v>110</v>
      </c>
      <c r="V939" s="15" t="s">
        <v>6552</v>
      </c>
      <c r="W939" s="15">
        <v>1</v>
      </c>
      <c r="X939" s="15" t="s">
        <v>5866</v>
      </c>
      <c r="Y939" s="15" t="s">
        <v>6553</v>
      </c>
      <c r="Z939" s="25" t="s">
        <v>147</v>
      </c>
      <c r="AA939" s="25" t="s">
        <v>110</v>
      </c>
      <c r="AB939" s="32">
        <v>43506</v>
      </c>
      <c r="AC939" s="15" t="s">
        <v>110</v>
      </c>
      <c r="AD939" s="15" t="s">
        <v>110</v>
      </c>
      <c r="AE939" s="15" t="s">
        <v>110</v>
      </c>
      <c r="AF939" s="15" t="s">
        <v>110</v>
      </c>
      <c r="AG939" s="22">
        <f t="shared" si="139"/>
        <v>0.80645161290322576</v>
      </c>
      <c r="AH939" s="15" t="str">
        <f t="shared" si="136"/>
        <v/>
      </c>
      <c r="AI939" s="22" t="str">
        <f>VLOOKUP(A939,'[1]Deals (investment)'!$B$2:$Z$1497,1,FALSE)</f>
        <v>Falling Up Studios</v>
      </c>
      <c r="AJ939" s="22" t="e">
        <f>VLOOKUP(A939,'[1]Deals (investment)'!$B$2:$Z$870,15,FALSE)</f>
        <v>#N/A</v>
      </c>
      <c r="AK939" s="17" t="e">
        <f>VLOOKUP(A939,'[1]Deals (Exits)'!B:B,1,FALSE)</f>
        <v>#N/A</v>
      </c>
      <c r="AL939" s="23">
        <f>VLOOKUP(G939,[1]Lookups!$V$3:$Y$197,4,FALSE)</f>
        <v>0</v>
      </c>
      <c r="AM939" s="17" t="e">
        <f>VLOOKUP(X939,[1]Lookups!$B$3:$C$200,2,FALSE)</f>
        <v>#N/A</v>
      </c>
      <c r="AN939" s="17" t="str">
        <f>VLOOKUP(R939,[1]Lookups!$H$3:$I$69,2,FALSE)</f>
        <v>1. Grant</v>
      </c>
      <c r="AO939" s="17" t="e">
        <f>VLOOKUP(T939,[1]Lookups!$H$3:$I$69,2,FALSE)</f>
        <v>#N/A</v>
      </c>
      <c r="AP939" s="17" t="str">
        <f>VLOOKUP(AN939,[1]Lookups!$N$3:$O$11,2,FALSE)</f>
        <v>Early</v>
      </c>
      <c r="AQ939" s="18" t="e">
        <f>COUNTIFS('[1]Deals (investment)'!$B:$B,$A939)</f>
        <v>#VALUE!</v>
      </c>
      <c r="AR939" s="18" t="e">
        <f>COUNTIFS('[1]Deals (investment)'!$B:$B,$A939,'[1]Deals (investment)'!$T:$T,$AW$1)+COUNTIFS('[1]Deals (investment)'!$B:$B,$A939,'[1]Deals (investment)'!$T:$T,$AX$1)+COUNTIFS('[1]Deals (investment)'!$B:$B,$A939,'[1]Deals (investment)'!$T:$T,$AY$1)</f>
        <v>#VALUE!</v>
      </c>
      <c r="AS939" s="17" t="e">
        <f>SUMIFS('[1]Deals (investment)'!$C:$C,'[1]Deals (investment)'!$B:$B,$A939)</f>
        <v>#VALUE!</v>
      </c>
      <c r="AT939" s="17" t="e">
        <f t="shared" si="141"/>
        <v>#VALUE!</v>
      </c>
      <c r="AU939" s="18" t="e">
        <f>COUNTIF('[1]Deals (Exits)'!$B:$B,A939)</f>
        <v>#VALUE!</v>
      </c>
      <c r="AV939" s="17" t="e">
        <f>SUMIFS('[1]Deals (investment)'!$C:$C,'[1]Deals (investment)'!$B:$B,$A939,'[1]Deals (investment)'!$T:$T,AV$1)</f>
        <v>#VALUE!</v>
      </c>
      <c r="AW939" s="17" t="e">
        <f>SUMIFS('[1]Deals (investment)'!$C:$C,'[1]Deals (investment)'!$B:$B,$A939,'[1]Deals (investment)'!$T:$T,AW$1)</f>
        <v>#VALUE!</v>
      </c>
      <c r="AX939" s="17" t="e">
        <f>SUMIFS('[1]Deals (investment)'!$C:$C,'[1]Deals (investment)'!$B:$B,$A939,'[1]Deals (investment)'!$T:$T,AX$1)</f>
        <v>#VALUE!</v>
      </c>
      <c r="AY939" s="17" t="e">
        <f>SUMIFS('[1]Deals (investment)'!$C:$C,'[1]Deals (investment)'!$B:$B,$A939,'[1]Deals (investment)'!$T:$T,AY$1)</f>
        <v>#VALUE!</v>
      </c>
      <c r="AZ939" s="17" t="e">
        <f>SUMIFS('[1]Deals (investment)'!$C:$C,'[1]Deals (investment)'!$B:$B,$A939,'[1]Deals (investment)'!$T:$T,AZ$1)</f>
        <v>#VALUE!</v>
      </c>
      <c r="BA939" s="17" t="e">
        <f>SUMIFS('[1]Deals (investment)'!$C:$C,'[1]Deals (investment)'!$B:$B,$A939,'[1]Deals (investment)'!$T:$T,BA$1)</f>
        <v>#VALUE!</v>
      </c>
      <c r="BB939" s="17" t="e">
        <f>SUMIFS('[1]Deals (investment)'!$C:$C,'[1]Deals (investment)'!$B:$B,$A939,'[1]Deals (investment)'!$T:$T,BB$1)</f>
        <v>#VALUE!</v>
      </c>
      <c r="BC939" s="17" t="e">
        <f>SUMIFS('[1]Deals (Exits)'!$C:$C,'[1]Deals (Exits)'!$B:$B,$A939)</f>
        <v>#VALUE!</v>
      </c>
      <c r="BD939" s="17" t="e">
        <f>SUMIFS('[1]Deals (investment)'!$C:$C,'[1]Deals (investment)'!$B:$B,$A939,'[1]Deals (investment)'!$V:$V,BD$1)</f>
        <v>#VALUE!</v>
      </c>
      <c r="BE939" s="17" t="e">
        <f>SUMIFS('[1]Deals (investment)'!$C:$C,'[1]Deals (investment)'!$B:$B,$A939,'[1]Deals (investment)'!$V:$V,BE$1)</f>
        <v>#VALUE!</v>
      </c>
      <c r="BF939" s="17" t="e">
        <f>SUMIFS('[1]Deals (investment)'!$C:$C,'[1]Deals (investment)'!$B:$B,$A939,'[1]Deals (investment)'!$V:$V,BF$1)</f>
        <v>#VALUE!</v>
      </c>
      <c r="BG939" s="17" t="e">
        <f>SUMIFS('[1]Deals (investment)'!$C:$C,'[1]Deals (investment)'!$B:$B,$A939,'[1]Deals (investment)'!$V:$V,BG$1)</f>
        <v>#VALUE!</v>
      </c>
      <c r="BH939" s="17" t="e">
        <f>SUMIFS('[1]Deals (investment)'!$C:$C,'[1]Deals (investment)'!$B:$B,$A939,'[1]Deals (investment)'!$V:$V,BH$1)</f>
        <v>#VALUE!</v>
      </c>
      <c r="BI939" s="17" t="e">
        <f>SUMIFS('[1]Deals (investment)'!$C:$C,'[1]Deals (investment)'!$B:$B,$A939,'[1]Deals (investment)'!$V:$V,BI$1)</f>
        <v>#VALUE!</v>
      </c>
      <c r="BJ939" s="17" t="e">
        <f>SUMIFS('[1]Deals (investment)'!$C:$C,'[1]Deals (investment)'!$B:$B,$A939,'[1]Deals (investment)'!$V:$V,BJ$1)</f>
        <v>#VALUE!</v>
      </c>
      <c r="BK939" s="17" t="e">
        <f>SUMIFS('[1]Deals (investment)'!$C:$C,'[1]Deals (investment)'!$B:$B,$A939,'[1]Deals (investment)'!$V:$V,BK$1)</f>
        <v>#VALUE!</v>
      </c>
      <c r="BL939" s="17" t="e">
        <f>SUMIFS('[1]Deals (investment)'!$C:$C,'[1]Deals (investment)'!$B:$B,$A939,'[1]Deals (investment)'!$V:$V,BL$1)</f>
        <v>#VALUE!</v>
      </c>
      <c r="BM939" s="17" t="e">
        <f>SUMIFS('[1]Deals (investment)'!$C:$C,'[1]Deals (investment)'!$B:$B,$A939,'[1]Deals (investment)'!$V:$V,BM$1)</f>
        <v>#VALUE!</v>
      </c>
      <c r="BN939" s="15"/>
      <c r="BO939" s="15"/>
      <c r="BP939" s="22"/>
      <c r="BQ939" s="15"/>
      <c r="BR939" s="15"/>
      <c r="BS939" s="15"/>
      <c r="BT939" s="15"/>
      <c r="BU939" s="15"/>
      <c r="BV939" s="15"/>
      <c r="BW939" s="15"/>
      <c r="BX939" s="15"/>
      <c r="BY939" s="15"/>
      <c r="BZ939" s="15"/>
      <c r="CA939" s="15"/>
      <c r="CB939" s="15"/>
      <c r="CC939" s="15"/>
      <c r="CD939" s="15" t="str">
        <f t="shared" si="142"/>
        <v>Falling Up StudiosFalling Up studios are amkers of Award winning the Precious Cargo video gameActive</v>
      </c>
      <c r="CE939" s="15"/>
      <c r="CF939" s="15"/>
      <c r="CG939" s="15"/>
      <c r="CH939" s="15"/>
      <c r="CI939" s="15"/>
      <c r="CJ939" s="15"/>
    </row>
    <row r="940" spans="1:88" ht="12.75">
      <c r="A940" s="15" t="s">
        <v>6554</v>
      </c>
      <c r="B940" s="15" t="s">
        <v>6555</v>
      </c>
      <c r="C940" s="15" t="s">
        <v>58</v>
      </c>
      <c r="D940" s="16">
        <v>2014</v>
      </c>
      <c r="E940" s="15" t="s">
        <v>6556</v>
      </c>
      <c r="F940" s="15"/>
      <c r="G940" s="15"/>
      <c r="H940" s="15"/>
      <c r="I940" s="15"/>
      <c r="J940" s="15"/>
      <c r="K940" s="17" t="e">
        <f t="shared" si="140"/>
        <v>#VALUE!</v>
      </c>
      <c r="L940" s="15"/>
      <c r="M940" s="18" t="e">
        <f t="shared" si="132"/>
        <v>#VALUE!</v>
      </c>
      <c r="N940" s="15"/>
      <c r="O940" s="15"/>
      <c r="P940" s="15"/>
      <c r="Q940" s="15"/>
      <c r="R940" s="15"/>
      <c r="S940" s="19"/>
      <c r="T940" s="15"/>
      <c r="U940" s="17"/>
      <c r="V940" s="15" t="s">
        <v>6557</v>
      </c>
      <c r="W940" s="15"/>
      <c r="X940" s="15" t="s">
        <v>79</v>
      </c>
      <c r="Y940" s="15" t="s">
        <v>6558</v>
      </c>
      <c r="AB940" s="20"/>
      <c r="AC940" s="21" t="s">
        <v>6559</v>
      </c>
      <c r="AD940" s="21" t="s">
        <v>6560</v>
      </c>
      <c r="AE940" s="21" t="s">
        <v>6561</v>
      </c>
      <c r="AF940" s="21" t="s">
        <v>6562</v>
      </c>
      <c r="AG940" s="22">
        <f t="shared" si="139"/>
        <v>0.41935483870967744</v>
      </c>
      <c r="AH940" s="15" t="str">
        <f t="shared" si="136"/>
        <v/>
      </c>
      <c r="AI940" s="22" t="e">
        <f>VLOOKUP(A940,'[1]Deals (investment)'!$B$2:$Z$1497,1,FALSE)</f>
        <v>#N/A</v>
      </c>
      <c r="AJ940" s="22" t="e">
        <f>VLOOKUP(A940,'[1]Deals (investment)'!$B$2:$Z$870,15,FALSE)</f>
        <v>#N/A</v>
      </c>
      <c r="AK940" s="17" t="e">
        <f>VLOOKUP(A940,'[1]Deals (Exits)'!B:B,1,FALSE)</f>
        <v>#N/A</v>
      </c>
      <c r="AL940" s="23" t="e">
        <f>VLOOKUP(G940,[1]Lookups!$V$3:$Y$197,4,FALSE)</f>
        <v>#N/A</v>
      </c>
      <c r="AM940" s="17" t="str">
        <f>VLOOKUP(X940,[1]Lookups!$B$3:$C$200,2,FALSE)</f>
        <v>Other Technologies &amp; Information Technology</v>
      </c>
      <c r="AN940" s="17" t="e">
        <f>VLOOKUP(R940,[1]Lookups!$H$3:$I$69,2,FALSE)</f>
        <v>#N/A</v>
      </c>
      <c r="AO940" s="17" t="e">
        <f>VLOOKUP(T940,[1]Lookups!$H$3:$I$69,2,FALSE)</f>
        <v>#N/A</v>
      </c>
      <c r="AP940" s="17" t="e">
        <f>VLOOKUP(AN940,[1]Lookups!$N$3:$O$11,2,FALSE)</f>
        <v>#N/A</v>
      </c>
      <c r="AQ940" s="18" t="e">
        <f>COUNTIFS('[1]Deals (investment)'!$B:$B,$A940)</f>
        <v>#VALUE!</v>
      </c>
      <c r="AR940" s="18" t="e">
        <f>COUNTIFS('[1]Deals (investment)'!$B:$B,$A940,'[1]Deals (investment)'!$T:$T,$AW$1)+COUNTIFS('[1]Deals (investment)'!$B:$B,$A940,'[1]Deals (investment)'!$T:$T,$AX$1)+COUNTIFS('[1]Deals (investment)'!$B:$B,$A940,'[1]Deals (investment)'!$T:$T,$AY$1)</f>
        <v>#VALUE!</v>
      </c>
      <c r="AS940" s="17" t="e">
        <f>SUMIFS('[1]Deals (investment)'!$C:$C,'[1]Deals (investment)'!$B:$B,$A940)</f>
        <v>#VALUE!</v>
      </c>
      <c r="AT940" s="17" t="e">
        <f t="shared" si="141"/>
        <v>#VALUE!</v>
      </c>
      <c r="AU940" s="18" t="e">
        <f>COUNTIF('[1]Deals (Exits)'!$B:$B,A940)</f>
        <v>#VALUE!</v>
      </c>
      <c r="AV940" s="17" t="e">
        <f>SUMIFS('[1]Deals (investment)'!$C:$C,'[1]Deals (investment)'!$B:$B,$A940,'[1]Deals (investment)'!$T:$T,AV$1)</f>
        <v>#VALUE!</v>
      </c>
      <c r="AW940" s="17" t="e">
        <f>SUMIFS('[1]Deals (investment)'!$C:$C,'[1]Deals (investment)'!$B:$B,$A940,'[1]Deals (investment)'!$T:$T,AW$1)</f>
        <v>#VALUE!</v>
      </c>
      <c r="AX940" s="17" t="e">
        <f>SUMIFS('[1]Deals (investment)'!$C:$C,'[1]Deals (investment)'!$B:$B,$A940,'[1]Deals (investment)'!$T:$T,AX$1)</f>
        <v>#VALUE!</v>
      </c>
      <c r="AY940" s="17" t="e">
        <f>SUMIFS('[1]Deals (investment)'!$C:$C,'[1]Deals (investment)'!$B:$B,$A940,'[1]Deals (investment)'!$T:$T,AY$1)</f>
        <v>#VALUE!</v>
      </c>
      <c r="AZ940" s="17" t="e">
        <f>SUMIFS('[1]Deals (investment)'!$C:$C,'[1]Deals (investment)'!$B:$B,$A940,'[1]Deals (investment)'!$T:$T,AZ$1)</f>
        <v>#VALUE!</v>
      </c>
      <c r="BA940" s="17" t="e">
        <f>SUMIFS('[1]Deals (investment)'!$C:$C,'[1]Deals (investment)'!$B:$B,$A940,'[1]Deals (investment)'!$T:$T,BA$1)</f>
        <v>#VALUE!</v>
      </c>
      <c r="BB940" s="17" t="e">
        <f>SUMIFS('[1]Deals (investment)'!$C:$C,'[1]Deals (investment)'!$B:$B,$A940,'[1]Deals (investment)'!$T:$T,BB$1)</f>
        <v>#VALUE!</v>
      </c>
      <c r="BC940" s="17" t="e">
        <f>SUMIFS('[1]Deals (Exits)'!$C:$C,'[1]Deals (Exits)'!$B:$B,$A940)</f>
        <v>#VALUE!</v>
      </c>
      <c r="BD940" s="17" t="e">
        <f>SUMIFS('[1]Deals (investment)'!$C:$C,'[1]Deals (investment)'!$B:$B,$A940,'[1]Deals (investment)'!$V:$V,BD$1)</f>
        <v>#VALUE!</v>
      </c>
      <c r="BE940" s="17" t="e">
        <f>SUMIFS('[1]Deals (investment)'!$C:$C,'[1]Deals (investment)'!$B:$B,$A940,'[1]Deals (investment)'!$V:$V,BE$1)</f>
        <v>#VALUE!</v>
      </c>
      <c r="BF940" s="17" t="e">
        <f>SUMIFS('[1]Deals (investment)'!$C:$C,'[1]Deals (investment)'!$B:$B,$A940,'[1]Deals (investment)'!$V:$V,BF$1)</f>
        <v>#VALUE!</v>
      </c>
      <c r="BG940" s="17" t="e">
        <f>SUMIFS('[1]Deals (investment)'!$C:$C,'[1]Deals (investment)'!$B:$B,$A940,'[1]Deals (investment)'!$V:$V,BG$1)</f>
        <v>#VALUE!</v>
      </c>
      <c r="BH940" s="17" t="e">
        <f>SUMIFS('[1]Deals (investment)'!$C:$C,'[1]Deals (investment)'!$B:$B,$A940,'[1]Deals (investment)'!$V:$V,BH$1)</f>
        <v>#VALUE!</v>
      </c>
      <c r="BI940" s="17" t="e">
        <f>SUMIFS('[1]Deals (investment)'!$C:$C,'[1]Deals (investment)'!$B:$B,$A940,'[1]Deals (investment)'!$V:$V,BI$1)</f>
        <v>#VALUE!</v>
      </c>
      <c r="BJ940" s="17" t="e">
        <f>SUMIFS('[1]Deals (investment)'!$C:$C,'[1]Deals (investment)'!$B:$B,$A940,'[1]Deals (investment)'!$V:$V,BJ$1)</f>
        <v>#VALUE!</v>
      </c>
      <c r="BK940" s="17" t="e">
        <f>SUMIFS('[1]Deals (investment)'!$C:$C,'[1]Deals (investment)'!$B:$B,$A940,'[1]Deals (investment)'!$V:$V,BK$1)</f>
        <v>#VALUE!</v>
      </c>
      <c r="BL940" s="17" t="e">
        <f>SUMIFS('[1]Deals (investment)'!$C:$C,'[1]Deals (investment)'!$B:$B,$A940,'[1]Deals (investment)'!$V:$V,BL$1)</f>
        <v>#VALUE!</v>
      </c>
      <c r="BM940" s="17" t="e">
        <f>SUMIFS('[1]Deals (investment)'!$C:$C,'[1]Deals (investment)'!$B:$B,$A940,'[1]Deals (investment)'!$V:$V,BM$1)</f>
        <v>#VALUE!</v>
      </c>
      <c r="BN940" s="15"/>
      <c r="BO940" s="15"/>
      <c r="BP940" s="22"/>
      <c r="BQ940" s="15"/>
      <c r="BR940" s="15"/>
      <c r="BS940" s="15"/>
      <c r="BT940" s="15"/>
      <c r="BU940" s="15"/>
      <c r="BV940" s="15"/>
      <c r="BW940" s="15"/>
      <c r="BX940" s="15"/>
      <c r="BY940" s="15"/>
      <c r="BZ940" s="15"/>
      <c r="CA940" s="15"/>
      <c r="CB940" s="15"/>
      <c r="CC940" s="15"/>
      <c r="CD940" s="15" t="str">
        <f t="shared" si="142"/>
        <v>FilkhedmaFilKhedma provides maintenance services for homes and offices in Egypt.Active</v>
      </c>
      <c r="CE940" s="15"/>
      <c r="CF940" s="15"/>
      <c r="CG940" s="15"/>
      <c r="CH940" s="15"/>
      <c r="CI940" s="15"/>
      <c r="CJ940" s="15"/>
    </row>
    <row r="941" spans="1:88" ht="12.75">
      <c r="A941" s="15" t="s">
        <v>6563</v>
      </c>
      <c r="B941" s="15" t="s">
        <v>6564</v>
      </c>
      <c r="C941" s="15" t="s">
        <v>58</v>
      </c>
      <c r="D941" s="16">
        <v>2013</v>
      </c>
      <c r="E941" s="15" t="s">
        <v>6565</v>
      </c>
      <c r="F941" s="15"/>
      <c r="G941" s="15" t="s">
        <v>61</v>
      </c>
      <c r="H941" s="15"/>
      <c r="I941" s="15" t="s">
        <v>61</v>
      </c>
      <c r="J941" s="15"/>
      <c r="K941" s="17" t="e">
        <f t="shared" si="140"/>
        <v>#VALUE!</v>
      </c>
      <c r="L941" s="15"/>
      <c r="M941" s="18" t="e">
        <f t="shared" si="132"/>
        <v>#VALUE!</v>
      </c>
      <c r="N941" s="15"/>
      <c r="O941" s="15"/>
      <c r="P941" s="15"/>
      <c r="Q941" s="15"/>
      <c r="R941" s="15"/>
      <c r="S941" s="19"/>
      <c r="T941" s="15"/>
      <c r="U941" s="17"/>
      <c r="V941" s="15" t="s">
        <v>6566</v>
      </c>
      <c r="W941" s="15"/>
      <c r="X941" s="15" t="s">
        <v>294</v>
      </c>
      <c r="Y941" s="15" t="s">
        <v>6567</v>
      </c>
      <c r="AB941" s="20"/>
      <c r="AC941" s="21" t="s">
        <v>6568</v>
      </c>
      <c r="AD941" s="15" t="s">
        <v>312</v>
      </c>
      <c r="AE941" s="21" t="s">
        <v>6569</v>
      </c>
      <c r="AF941" s="21" t="s">
        <v>6570</v>
      </c>
      <c r="AG941" s="22">
        <f t="shared" si="139"/>
        <v>0.4838709677419355</v>
      </c>
      <c r="AH941" s="15" t="str">
        <f t="shared" si="136"/>
        <v/>
      </c>
      <c r="AI941" s="22" t="str">
        <f>VLOOKUP(A941,'[1]Deals (investment)'!$B$2:$Z$1497,1,FALSE)</f>
        <v>HelpMum</v>
      </c>
      <c r="AJ941" s="22">
        <f>VLOOKUP(A941,'[1]Deals (investment)'!$B$2:$Z$870,15,FALSE)</f>
        <v>1</v>
      </c>
      <c r="AK941" s="17" t="e">
        <f>VLOOKUP(A941,'[1]Deals (Exits)'!B:B,1,FALSE)</f>
        <v>#N/A</v>
      </c>
      <c r="AL941" s="23">
        <f>VLOOKUP(G941,[1]Lookups!$V$3:$Y$197,4,FALSE)</f>
        <v>0</v>
      </c>
      <c r="AM941" s="17" t="str">
        <f>VLOOKUP(X941,[1]Lookups!$B$3:$C$200,2,FALSE)</f>
        <v>Health &amp; Pharmaceuticals</v>
      </c>
      <c r="AN941" s="17" t="e">
        <f>VLOOKUP(R941,[1]Lookups!$H$3:$I$69,2,FALSE)</f>
        <v>#N/A</v>
      </c>
      <c r="AO941" s="17" t="e">
        <f>VLOOKUP(T941,[1]Lookups!$H$3:$I$69,2,FALSE)</f>
        <v>#N/A</v>
      </c>
      <c r="AP941" s="17" t="e">
        <f>VLOOKUP(AN941,[1]Lookups!$N$3:$O$11,2,FALSE)</f>
        <v>#N/A</v>
      </c>
      <c r="AQ941" s="18" t="e">
        <f>COUNTIFS('[1]Deals (investment)'!$B:$B,$A941)</f>
        <v>#VALUE!</v>
      </c>
      <c r="AR941" s="18" t="e">
        <f>COUNTIFS('[1]Deals (investment)'!$B:$B,$A941,'[1]Deals (investment)'!$T:$T,$AW$1)+COUNTIFS('[1]Deals (investment)'!$B:$B,$A941,'[1]Deals (investment)'!$T:$T,$AX$1)+COUNTIFS('[1]Deals (investment)'!$B:$B,$A941,'[1]Deals (investment)'!$T:$T,$AY$1)</f>
        <v>#VALUE!</v>
      </c>
      <c r="AS941" s="17" t="e">
        <f>SUMIFS('[1]Deals (investment)'!$C:$C,'[1]Deals (investment)'!$B:$B,$A941)</f>
        <v>#VALUE!</v>
      </c>
      <c r="AT941" s="17" t="e">
        <f t="shared" si="141"/>
        <v>#VALUE!</v>
      </c>
      <c r="AU941" s="18" t="e">
        <f>COUNTIF('[1]Deals (Exits)'!$B:$B,A941)</f>
        <v>#VALUE!</v>
      </c>
      <c r="AV941" s="17" t="e">
        <f>SUMIFS('[1]Deals (investment)'!$C:$C,'[1]Deals (investment)'!$B:$B,$A941,'[1]Deals (investment)'!$T:$T,AV$1)</f>
        <v>#VALUE!</v>
      </c>
      <c r="AW941" s="17" t="e">
        <f>SUMIFS('[1]Deals (investment)'!$C:$C,'[1]Deals (investment)'!$B:$B,$A941,'[1]Deals (investment)'!$T:$T,AW$1)</f>
        <v>#VALUE!</v>
      </c>
      <c r="AX941" s="17" t="e">
        <f>SUMIFS('[1]Deals (investment)'!$C:$C,'[1]Deals (investment)'!$B:$B,$A941,'[1]Deals (investment)'!$T:$T,AX$1)</f>
        <v>#VALUE!</v>
      </c>
      <c r="AY941" s="17" t="e">
        <f>SUMIFS('[1]Deals (investment)'!$C:$C,'[1]Deals (investment)'!$B:$B,$A941,'[1]Deals (investment)'!$T:$T,AY$1)</f>
        <v>#VALUE!</v>
      </c>
      <c r="AZ941" s="17" t="e">
        <f>SUMIFS('[1]Deals (investment)'!$C:$C,'[1]Deals (investment)'!$B:$B,$A941,'[1]Deals (investment)'!$T:$T,AZ$1)</f>
        <v>#VALUE!</v>
      </c>
      <c r="BA941" s="17" t="e">
        <f>SUMIFS('[1]Deals (investment)'!$C:$C,'[1]Deals (investment)'!$B:$B,$A941,'[1]Deals (investment)'!$T:$T,BA$1)</f>
        <v>#VALUE!</v>
      </c>
      <c r="BB941" s="17" t="e">
        <f>SUMIFS('[1]Deals (investment)'!$C:$C,'[1]Deals (investment)'!$B:$B,$A941,'[1]Deals (investment)'!$T:$T,BB$1)</f>
        <v>#VALUE!</v>
      </c>
      <c r="BC941" s="17" t="e">
        <f>SUMIFS('[1]Deals (Exits)'!$C:$C,'[1]Deals (Exits)'!$B:$B,$A941)</f>
        <v>#VALUE!</v>
      </c>
      <c r="BD941" s="17" t="e">
        <f>SUMIFS('[1]Deals (investment)'!$C:$C,'[1]Deals (investment)'!$B:$B,$A941,'[1]Deals (investment)'!$V:$V,BD$1)</f>
        <v>#VALUE!</v>
      </c>
      <c r="BE941" s="17" t="e">
        <f>SUMIFS('[1]Deals (investment)'!$C:$C,'[1]Deals (investment)'!$B:$B,$A941,'[1]Deals (investment)'!$V:$V,BE$1)</f>
        <v>#VALUE!</v>
      </c>
      <c r="BF941" s="17" t="e">
        <f>SUMIFS('[1]Deals (investment)'!$C:$C,'[1]Deals (investment)'!$B:$B,$A941,'[1]Deals (investment)'!$V:$V,BF$1)</f>
        <v>#VALUE!</v>
      </c>
      <c r="BG941" s="17" t="e">
        <f>SUMIFS('[1]Deals (investment)'!$C:$C,'[1]Deals (investment)'!$B:$B,$A941,'[1]Deals (investment)'!$V:$V,BG$1)</f>
        <v>#VALUE!</v>
      </c>
      <c r="BH941" s="17" t="e">
        <f>SUMIFS('[1]Deals (investment)'!$C:$C,'[1]Deals (investment)'!$B:$B,$A941,'[1]Deals (investment)'!$V:$V,BH$1)</f>
        <v>#VALUE!</v>
      </c>
      <c r="BI941" s="17" t="e">
        <f>SUMIFS('[1]Deals (investment)'!$C:$C,'[1]Deals (investment)'!$B:$B,$A941,'[1]Deals (investment)'!$V:$V,BI$1)</f>
        <v>#VALUE!</v>
      </c>
      <c r="BJ941" s="17" t="e">
        <f>SUMIFS('[1]Deals (investment)'!$C:$C,'[1]Deals (investment)'!$B:$B,$A941,'[1]Deals (investment)'!$V:$V,BJ$1)</f>
        <v>#VALUE!</v>
      </c>
      <c r="BK941" s="17" t="e">
        <f>SUMIFS('[1]Deals (investment)'!$C:$C,'[1]Deals (investment)'!$B:$B,$A941,'[1]Deals (investment)'!$V:$V,BK$1)</f>
        <v>#VALUE!</v>
      </c>
      <c r="BL941" s="17" t="e">
        <f>SUMIFS('[1]Deals (investment)'!$C:$C,'[1]Deals (investment)'!$B:$B,$A941,'[1]Deals (investment)'!$V:$V,BL$1)</f>
        <v>#VALUE!</v>
      </c>
      <c r="BM941" s="17" t="e">
        <f>SUMIFS('[1]Deals (investment)'!$C:$C,'[1]Deals (investment)'!$B:$B,$A941,'[1]Deals (investment)'!$V:$V,BM$1)</f>
        <v>#VALUE!</v>
      </c>
      <c r="BN941" s="15"/>
      <c r="BO941" s="15"/>
      <c r="BP941" s="22"/>
      <c r="BQ941" s="15"/>
      <c r="BR941" s="15"/>
      <c r="BS941" s="15"/>
      <c r="BT941" s="15"/>
      <c r="BU941" s="15"/>
      <c r="BV941" s="15"/>
      <c r="BW941" s="15"/>
      <c r="BX941" s="15"/>
      <c r="BY941" s="15"/>
      <c r="BZ941" s="15"/>
      <c r="CA941" s="15"/>
      <c r="CB941" s="15"/>
      <c r="CC941" s="15"/>
      <c r="CD941" s="15" t="str">
        <f t="shared" si="142"/>
        <v>HelpmumHelpmum is a mobile health platform that helps improve the health condition of pregnant women and infant babiesActive</v>
      </c>
      <c r="CE941" s="15"/>
      <c r="CF941" s="15"/>
      <c r="CG941" s="15"/>
      <c r="CH941" s="15"/>
      <c r="CI941" s="15"/>
      <c r="CJ941" s="15"/>
    </row>
    <row r="942" spans="1:88" ht="12.75">
      <c r="A942" s="15" t="s">
        <v>6571</v>
      </c>
      <c r="B942" s="15" t="s">
        <v>6572</v>
      </c>
      <c r="C942" s="15" t="s">
        <v>58</v>
      </c>
      <c r="D942" s="16">
        <v>2018</v>
      </c>
      <c r="E942" s="15" t="s">
        <v>6573</v>
      </c>
      <c r="F942" s="15"/>
      <c r="G942" s="15" t="s">
        <v>273</v>
      </c>
      <c r="H942" s="15"/>
      <c r="I942" s="15" t="s">
        <v>6574</v>
      </c>
      <c r="J942" s="15"/>
      <c r="K942" s="17" t="e">
        <f t="shared" si="140"/>
        <v>#VALUE!</v>
      </c>
      <c r="L942" s="15"/>
      <c r="M942" s="18" t="e">
        <f t="shared" si="132"/>
        <v>#VALUE!</v>
      </c>
      <c r="N942" s="15"/>
      <c r="O942" s="15"/>
      <c r="P942" s="15"/>
      <c r="Q942" s="24" t="e">
        <f ca="1">_xludf.MAXIFS('[1]Deals (investment)'!A:A,'[1]Deals (investment)'!B:B,A942)</f>
        <v>#NAME?</v>
      </c>
      <c r="R942" s="15"/>
      <c r="S942" s="19"/>
      <c r="T942" s="15"/>
      <c r="U942" s="17"/>
      <c r="V942" s="15" t="s">
        <v>6575</v>
      </c>
      <c r="W942" s="15"/>
      <c r="X942" s="15" t="s">
        <v>191</v>
      </c>
      <c r="Y942" s="15" t="s">
        <v>6576</v>
      </c>
      <c r="AB942" s="32">
        <v>44206</v>
      </c>
      <c r="AC942" s="21" t="s">
        <v>6577</v>
      </c>
      <c r="AD942" s="21" t="s">
        <v>6578</v>
      </c>
      <c r="AE942" s="15"/>
      <c r="AF942" s="15"/>
      <c r="AG942" s="22">
        <f t="shared" ca="1" si="139"/>
        <v>0.4838709677419355</v>
      </c>
      <c r="AH942" s="15" t="str">
        <f t="shared" si="136"/>
        <v/>
      </c>
      <c r="AI942" s="22" t="e">
        <f>VLOOKUP(A942,'[1]Deals (investment)'!$B$2:$Z$1497,1,FALSE)</f>
        <v>#N/A</v>
      </c>
      <c r="AJ942" s="22" t="e">
        <f>VLOOKUP(A942,'[1]Deals (investment)'!$B$2:$Z$870,15,FALSE)</f>
        <v>#N/A</v>
      </c>
      <c r="AK942" s="17" t="e">
        <f>VLOOKUP(A942,'[1]Deals (Exits)'!B:B,1,FALSE)</f>
        <v>#N/A</v>
      </c>
      <c r="AL942" s="23">
        <f>VLOOKUP(G942,[1]Lookups!$V$3:$Y$197,4,FALSE)</f>
        <v>0</v>
      </c>
      <c r="AM942" s="17" t="str">
        <f>VLOOKUP(X942,[1]Lookups!$B$3:$C$200,2,FALSE)</f>
        <v>Education</v>
      </c>
      <c r="AN942" s="17" t="e">
        <f>VLOOKUP(R942,[1]Lookups!$H$3:$I$69,2,FALSE)</f>
        <v>#N/A</v>
      </c>
      <c r="AO942" s="17" t="e">
        <f>VLOOKUP(T942,[1]Lookups!$H$3:$I$69,2,FALSE)</f>
        <v>#N/A</v>
      </c>
      <c r="AP942" s="17" t="e">
        <f>VLOOKUP(AN942,[1]Lookups!$N$3:$O$11,2,FALSE)</f>
        <v>#N/A</v>
      </c>
      <c r="AQ942" s="18" t="e">
        <f>COUNTIFS('[1]Deals (investment)'!$B:$B,$A942)</f>
        <v>#VALUE!</v>
      </c>
      <c r="AR942" s="18" t="e">
        <f>COUNTIFS('[1]Deals (investment)'!$B:$B,$A942,'[1]Deals (investment)'!$T:$T,$AW$1)+COUNTIFS('[1]Deals (investment)'!$B:$B,$A942,'[1]Deals (investment)'!$T:$T,$AX$1)+COUNTIFS('[1]Deals (investment)'!$B:$B,$A942,'[1]Deals (investment)'!$T:$T,$AY$1)</f>
        <v>#VALUE!</v>
      </c>
      <c r="AS942" s="17" t="e">
        <f>SUMIFS('[1]Deals (investment)'!$C:$C,'[1]Deals (investment)'!$B:$B,$A942)</f>
        <v>#VALUE!</v>
      </c>
      <c r="AT942" s="17" t="e">
        <f t="shared" si="141"/>
        <v>#VALUE!</v>
      </c>
      <c r="AU942" s="18" t="e">
        <f>COUNTIF('[1]Deals (Exits)'!$B:$B,A942)</f>
        <v>#VALUE!</v>
      </c>
      <c r="AV942" s="17" t="e">
        <f>SUMIFS('[1]Deals (investment)'!$C:$C,'[1]Deals (investment)'!$B:$B,$A942,'[1]Deals (investment)'!$T:$T,AV$1)</f>
        <v>#VALUE!</v>
      </c>
      <c r="AW942" s="17" t="e">
        <f>SUMIFS('[1]Deals (investment)'!$C:$C,'[1]Deals (investment)'!$B:$B,$A942,'[1]Deals (investment)'!$T:$T,AW$1)</f>
        <v>#VALUE!</v>
      </c>
      <c r="AX942" s="17" t="e">
        <f>SUMIFS('[1]Deals (investment)'!$C:$C,'[1]Deals (investment)'!$B:$B,$A942,'[1]Deals (investment)'!$T:$T,AX$1)</f>
        <v>#VALUE!</v>
      </c>
      <c r="AY942" s="17" t="e">
        <f>SUMIFS('[1]Deals (investment)'!$C:$C,'[1]Deals (investment)'!$B:$B,$A942,'[1]Deals (investment)'!$T:$T,AY$1)</f>
        <v>#VALUE!</v>
      </c>
      <c r="AZ942" s="17" t="e">
        <f>SUMIFS('[1]Deals (investment)'!$C:$C,'[1]Deals (investment)'!$B:$B,$A942,'[1]Deals (investment)'!$T:$T,AZ$1)</f>
        <v>#VALUE!</v>
      </c>
      <c r="BA942" s="17" t="e">
        <f>SUMIFS('[1]Deals (investment)'!$C:$C,'[1]Deals (investment)'!$B:$B,$A942,'[1]Deals (investment)'!$T:$T,BA$1)</f>
        <v>#VALUE!</v>
      </c>
      <c r="BB942" s="17" t="e">
        <f>SUMIFS('[1]Deals (investment)'!$C:$C,'[1]Deals (investment)'!$B:$B,$A942,'[1]Deals (investment)'!$T:$T,BB$1)</f>
        <v>#VALUE!</v>
      </c>
      <c r="BC942" s="17" t="e">
        <f>SUMIFS('[1]Deals (Exits)'!$C:$C,'[1]Deals (Exits)'!$B:$B,$A942)</f>
        <v>#VALUE!</v>
      </c>
      <c r="BD942" s="17" t="e">
        <f>SUMIFS('[1]Deals (investment)'!$C:$C,'[1]Deals (investment)'!$B:$B,$A942,'[1]Deals (investment)'!$V:$V,BD$1)</f>
        <v>#VALUE!</v>
      </c>
      <c r="BE942" s="17" t="e">
        <f>SUMIFS('[1]Deals (investment)'!$C:$C,'[1]Deals (investment)'!$B:$B,$A942,'[1]Deals (investment)'!$V:$V,BE$1)</f>
        <v>#VALUE!</v>
      </c>
      <c r="BF942" s="17" t="e">
        <f>SUMIFS('[1]Deals (investment)'!$C:$C,'[1]Deals (investment)'!$B:$B,$A942,'[1]Deals (investment)'!$V:$V,BF$1)</f>
        <v>#VALUE!</v>
      </c>
      <c r="BG942" s="17" t="e">
        <f>SUMIFS('[1]Deals (investment)'!$C:$C,'[1]Deals (investment)'!$B:$B,$A942,'[1]Deals (investment)'!$V:$V,BG$1)</f>
        <v>#VALUE!</v>
      </c>
      <c r="BH942" s="17" t="e">
        <f>SUMIFS('[1]Deals (investment)'!$C:$C,'[1]Deals (investment)'!$B:$B,$A942,'[1]Deals (investment)'!$V:$V,BH$1)</f>
        <v>#VALUE!</v>
      </c>
      <c r="BI942" s="17" t="e">
        <f>SUMIFS('[1]Deals (investment)'!$C:$C,'[1]Deals (investment)'!$B:$B,$A942,'[1]Deals (investment)'!$V:$V,BI$1)</f>
        <v>#VALUE!</v>
      </c>
      <c r="BJ942" s="17" t="e">
        <f>SUMIFS('[1]Deals (investment)'!$C:$C,'[1]Deals (investment)'!$B:$B,$A942,'[1]Deals (investment)'!$V:$V,BJ$1)</f>
        <v>#VALUE!</v>
      </c>
      <c r="BK942" s="17" t="e">
        <f>SUMIFS('[1]Deals (investment)'!$C:$C,'[1]Deals (investment)'!$B:$B,$A942,'[1]Deals (investment)'!$V:$V,BK$1)</f>
        <v>#VALUE!</v>
      </c>
      <c r="BL942" s="17" t="e">
        <f>SUMIFS('[1]Deals (investment)'!$C:$C,'[1]Deals (investment)'!$B:$B,$A942,'[1]Deals (investment)'!$V:$V,BL$1)</f>
        <v>#VALUE!</v>
      </c>
      <c r="BM942" s="17" t="e">
        <f>SUMIFS('[1]Deals (investment)'!$C:$C,'[1]Deals (investment)'!$B:$B,$A942,'[1]Deals (investment)'!$V:$V,BM$1)</f>
        <v>#VALUE!</v>
      </c>
      <c r="BN942" s="15"/>
      <c r="BO942" s="15"/>
      <c r="BP942" s="22"/>
      <c r="BQ942" s="15"/>
      <c r="BR942" s="15"/>
      <c r="BS942" s="15"/>
      <c r="BT942" s="15"/>
      <c r="BU942" s="15"/>
      <c r="BV942" s="15"/>
      <c r="BW942" s="15"/>
      <c r="BX942" s="15"/>
      <c r="BY942" s="15"/>
      <c r="BZ942" s="15"/>
      <c r="CA942" s="15"/>
      <c r="CB942" s="15"/>
      <c r="CC942" s="15"/>
      <c r="CD942" s="15" t="str">
        <f t="shared" si="142"/>
        <v>FineazyFin-Ed-Tech - Improving financial literacy in Ghana (and later the rest of Africa) using chat bots, storytelling, and personalised learningActive</v>
      </c>
      <c r="CE942" s="15"/>
      <c r="CF942" s="15"/>
      <c r="CG942" s="15"/>
      <c r="CH942" s="15"/>
      <c r="CI942" s="15"/>
      <c r="CJ942" s="15"/>
    </row>
    <row r="943" spans="1:88" ht="12.75">
      <c r="A943" s="15" t="s">
        <v>6579</v>
      </c>
      <c r="B943" s="15" t="s">
        <v>6580</v>
      </c>
      <c r="C943" s="15" t="s">
        <v>58</v>
      </c>
      <c r="D943" s="16">
        <v>2016</v>
      </c>
      <c r="E943" s="15" t="s">
        <v>117</v>
      </c>
      <c r="F943" s="15"/>
      <c r="G943" s="15" t="s">
        <v>118</v>
      </c>
      <c r="H943" s="15"/>
      <c r="I943" s="15" t="s">
        <v>118</v>
      </c>
      <c r="J943" s="15"/>
      <c r="K943" s="17" t="e">
        <f t="shared" si="140"/>
        <v>#VALUE!</v>
      </c>
      <c r="L943" s="15"/>
      <c r="M943" s="18" t="e">
        <f t="shared" si="132"/>
        <v>#VALUE!</v>
      </c>
      <c r="N943" s="15"/>
      <c r="O943" s="15"/>
      <c r="P943" s="15"/>
      <c r="Q943" s="24" t="e">
        <f ca="1">_xludf.MAXIFS('[1]Deals (investment)'!A:A,'[1]Deals (investment)'!B:B,A943)</f>
        <v>#NAME?</v>
      </c>
      <c r="R943" s="15"/>
      <c r="S943" s="19"/>
      <c r="T943" s="15"/>
      <c r="U943" s="17"/>
      <c r="V943" s="15" t="s">
        <v>6581</v>
      </c>
      <c r="W943" s="15">
        <v>1</v>
      </c>
      <c r="X943" s="15" t="s">
        <v>538</v>
      </c>
      <c r="Y943" s="15" t="s">
        <v>6582</v>
      </c>
      <c r="Z943" s="25" t="s">
        <v>81</v>
      </c>
      <c r="AB943" s="32">
        <v>43506</v>
      </c>
      <c r="AC943" s="21" t="s">
        <v>6583</v>
      </c>
      <c r="AD943" s="21" t="s">
        <v>6584</v>
      </c>
      <c r="AE943" s="21" t="s">
        <v>6585</v>
      </c>
      <c r="AF943" s="21" t="s">
        <v>6586</v>
      </c>
      <c r="AG943" s="22">
        <f t="shared" ca="1" si="139"/>
        <v>0.61290322580645162</v>
      </c>
      <c r="AH943" s="15" t="str">
        <f t="shared" si="136"/>
        <v/>
      </c>
      <c r="AI943" s="22" t="str">
        <f>VLOOKUP(A943,'[1]Deals (investment)'!$B$2:$Z$1497,1,FALSE)</f>
        <v>Farm.ink</v>
      </c>
      <c r="AJ943" s="22">
        <f>VLOOKUP(A943,'[1]Deals (investment)'!$B$2:$Z$870,15,FALSE)</f>
        <v>1</v>
      </c>
      <c r="AK943" s="17" t="e">
        <f>VLOOKUP(A943,'[1]Deals (Exits)'!B:B,1,FALSE)</f>
        <v>#N/A</v>
      </c>
      <c r="AL943" s="23">
        <f>VLOOKUP(G943,[1]Lookups!$V$3:$Y$197,4,FALSE)</f>
        <v>0</v>
      </c>
      <c r="AM943" s="17" t="str">
        <f>VLOOKUP(X943,[1]Lookups!$B$3:$C$200,2,FALSE)</f>
        <v>Agriculture</v>
      </c>
      <c r="AN943" s="17" t="e">
        <f>VLOOKUP(R943,[1]Lookups!$H$3:$I$69,2,FALSE)</f>
        <v>#N/A</v>
      </c>
      <c r="AO943" s="17" t="e">
        <f>VLOOKUP(T943,[1]Lookups!$H$3:$I$69,2,FALSE)</f>
        <v>#N/A</v>
      </c>
      <c r="AP943" s="17" t="e">
        <f>VLOOKUP(AN943,[1]Lookups!$N$3:$O$11,2,FALSE)</f>
        <v>#N/A</v>
      </c>
      <c r="AQ943" s="18" t="e">
        <f>COUNTIFS('[1]Deals (investment)'!$B:$B,$A943)</f>
        <v>#VALUE!</v>
      </c>
      <c r="AR943" s="18" t="e">
        <f>COUNTIFS('[1]Deals (investment)'!$B:$B,$A943,'[1]Deals (investment)'!$T:$T,$AW$1)+COUNTIFS('[1]Deals (investment)'!$B:$B,$A943,'[1]Deals (investment)'!$T:$T,$AX$1)+COUNTIFS('[1]Deals (investment)'!$B:$B,$A943,'[1]Deals (investment)'!$T:$T,$AY$1)</f>
        <v>#VALUE!</v>
      </c>
      <c r="AS943" s="17" t="e">
        <f>SUMIFS('[1]Deals (investment)'!$C:$C,'[1]Deals (investment)'!$B:$B,$A943)</f>
        <v>#VALUE!</v>
      </c>
      <c r="AT943" s="17" t="e">
        <f t="shared" si="141"/>
        <v>#VALUE!</v>
      </c>
      <c r="AU943" s="18" t="e">
        <f>COUNTIF('[1]Deals (Exits)'!$B:$B,A943)</f>
        <v>#VALUE!</v>
      </c>
      <c r="AV943" s="17" t="e">
        <f>SUMIFS('[1]Deals (investment)'!$C:$C,'[1]Deals (investment)'!$B:$B,$A943,'[1]Deals (investment)'!$T:$T,AV$1)</f>
        <v>#VALUE!</v>
      </c>
      <c r="AW943" s="17" t="e">
        <f>SUMIFS('[1]Deals (investment)'!$C:$C,'[1]Deals (investment)'!$B:$B,$A943,'[1]Deals (investment)'!$T:$T,AW$1)</f>
        <v>#VALUE!</v>
      </c>
      <c r="AX943" s="17" t="e">
        <f>SUMIFS('[1]Deals (investment)'!$C:$C,'[1]Deals (investment)'!$B:$B,$A943,'[1]Deals (investment)'!$T:$T,AX$1)</f>
        <v>#VALUE!</v>
      </c>
      <c r="AY943" s="17" t="e">
        <f>SUMIFS('[1]Deals (investment)'!$C:$C,'[1]Deals (investment)'!$B:$B,$A943,'[1]Deals (investment)'!$T:$T,AY$1)</f>
        <v>#VALUE!</v>
      </c>
      <c r="AZ943" s="17" t="e">
        <f>SUMIFS('[1]Deals (investment)'!$C:$C,'[1]Deals (investment)'!$B:$B,$A943,'[1]Deals (investment)'!$T:$T,AZ$1)</f>
        <v>#VALUE!</v>
      </c>
      <c r="BA943" s="17" t="e">
        <f>SUMIFS('[1]Deals (investment)'!$C:$C,'[1]Deals (investment)'!$B:$B,$A943,'[1]Deals (investment)'!$T:$T,BA$1)</f>
        <v>#VALUE!</v>
      </c>
      <c r="BB943" s="17" t="e">
        <f>SUMIFS('[1]Deals (investment)'!$C:$C,'[1]Deals (investment)'!$B:$B,$A943,'[1]Deals (investment)'!$T:$T,BB$1)</f>
        <v>#VALUE!</v>
      </c>
      <c r="BC943" s="17" t="e">
        <f>SUMIFS('[1]Deals (Exits)'!$C:$C,'[1]Deals (Exits)'!$B:$B,$A943)</f>
        <v>#VALUE!</v>
      </c>
      <c r="BD943" s="17" t="e">
        <f>SUMIFS('[1]Deals (investment)'!$C:$C,'[1]Deals (investment)'!$B:$B,$A943,'[1]Deals (investment)'!$V:$V,BD$1)</f>
        <v>#VALUE!</v>
      </c>
      <c r="BE943" s="17" t="e">
        <f>SUMIFS('[1]Deals (investment)'!$C:$C,'[1]Deals (investment)'!$B:$B,$A943,'[1]Deals (investment)'!$V:$V,BE$1)</f>
        <v>#VALUE!</v>
      </c>
      <c r="BF943" s="17" t="e">
        <f>SUMIFS('[1]Deals (investment)'!$C:$C,'[1]Deals (investment)'!$B:$B,$A943,'[1]Deals (investment)'!$V:$V,BF$1)</f>
        <v>#VALUE!</v>
      </c>
      <c r="BG943" s="17" t="e">
        <f>SUMIFS('[1]Deals (investment)'!$C:$C,'[1]Deals (investment)'!$B:$B,$A943,'[1]Deals (investment)'!$V:$V,BG$1)</f>
        <v>#VALUE!</v>
      </c>
      <c r="BH943" s="17" t="e">
        <f>SUMIFS('[1]Deals (investment)'!$C:$C,'[1]Deals (investment)'!$B:$B,$A943,'[1]Deals (investment)'!$V:$V,BH$1)</f>
        <v>#VALUE!</v>
      </c>
      <c r="BI943" s="17" t="e">
        <f>SUMIFS('[1]Deals (investment)'!$C:$C,'[1]Deals (investment)'!$B:$B,$A943,'[1]Deals (investment)'!$V:$V,BI$1)</f>
        <v>#VALUE!</v>
      </c>
      <c r="BJ943" s="17" t="e">
        <f>SUMIFS('[1]Deals (investment)'!$C:$C,'[1]Deals (investment)'!$B:$B,$A943,'[1]Deals (investment)'!$V:$V,BJ$1)</f>
        <v>#VALUE!</v>
      </c>
      <c r="BK943" s="17" t="e">
        <f>SUMIFS('[1]Deals (investment)'!$C:$C,'[1]Deals (investment)'!$B:$B,$A943,'[1]Deals (investment)'!$V:$V,BK$1)</f>
        <v>#VALUE!</v>
      </c>
      <c r="BL943" s="17" t="e">
        <f>SUMIFS('[1]Deals (investment)'!$C:$C,'[1]Deals (investment)'!$B:$B,$A943,'[1]Deals (investment)'!$V:$V,BL$1)</f>
        <v>#VALUE!</v>
      </c>
      <c r="BM943" s="17" t="e">
        <f>SUMIFS('[1]Deals (investment)'!$C:$C,'[1]Deals (investment)'!$B:$B,$A943,'[1]Deals (investment)'!$V:$V,BM$1)</f>
        <v>#VALUE!</v>
      </c>
      <c r="BN943" s="15"/>
      <c r="BO943" s="15"/>
      <c r="BP943" s="22"/>
      <c r="BQ943" s="15"/>
      <c r="BR943" s="15"/>
      <c r="BS943" s="15"/>
      <c r="BT943" s="15"/>
      <c r="BU943" s="15"/>
      <c r="BV943" s="15"/>
      <c r="BW943" s="15"/>
      <c r="BX943" s="15"/>
      <c r="BY943" s="15"/>
      <c r="BZ943" s="15"/>
      <c r="CA943" s="15"/>
      <c r="CB943" s="15"/>
      <c r="CC943" s="15"/>
      <c r="CD943" s="15"/>
      <c r="CE943" s="15"/>
      <c r="CF943" s="15"/>
      <c r="CG943" s="15"/>
      <c r="CH943" s="15"/>
      <c r="CI943" s="15"/>
      <c r="CJ943" s="15"/>
    </row>
    <row r="944" spans="1:88" ht="12.75">
      <c r="A944" s="15" t="s">
        <v>6587</v>
      </c>
      <c r="B944" s="15" t="s">
        <v>6588</v>
      </c>
      <c r="C944" s="15" t="s">
        <v>58</v>
      </c>
      <c r="D944" s="16">
        <v>2016</v>
      </c>
      <c r="E944" s="15" t="s">
        <v>482</v>
      </c>
      <c r="F944" s="15"/>
      <c r="G944" s="15"/>
      <c r="H944" s="15"/>
      <c r="I944" s="15"/>
      <c r="J944" s="15"/>
      <c r="K944" s="17" t="e">
        <f t="shared" si="140"/>
        <v>#VALUE!</v>
      </c>
      <c r="L944" s="15"/>
      <c r="M944" s="18" t="e">
        <f t="shared" si="132"/>
        <v>#VALUE!</v>
      </c>
      <c r="N944" s="15"/>
      <c r="O944" s="15"/>
      <c r="P944" s="15"/>
      <c r="Q944" s="15"/>
      <c r="R944" s="15"/>
      <c r="S944" s="19"/>
      <c r="T944" s="15"/>
      <c r="U944" s="17"/>
      <c r="V944" s="15" t="s">
        <v>6589</v>
      </c>
      <c r="W944" s="15"/>
      <c r="X944" s="15" t="s">
        <v>158</v>
      </c>
      <c r="Y944" s="15" t="s">
        <v>6590</v>
      </c>
      <c r="AB944" s="20"/>
      <c r="AC944" s="21" t="s">
        <v>6591</v>
      </c>
      <c r="AD944" s="21" t="s">
        <v>6592</v>
      </c>
      <c r="AE944" s="21" t="s">
        <v>6593</v>
      </c>
      <c r="AF944" s="21" t="s">
        <v>6594</v>
      </c>
      <c r="AG944" s="22">
        <f t="shared" si="139"/>
        <v>0.41935483870967744</v>
      </c>
      <c r="AH944" s="15" t="str">
        <f t="shared" si="136"/>
        <v/>
      </c>
      <c r="AI944" s="22" t="e">
        <f>VLOOKUP(A944,'[1]Deals (investment)'!$B$2:$Z$1497,1,FALSE)</f>
        <v>#N/A</v>
      </c>
      <c r="AJ944" s="22" t="e">
        <f>VLOOKUP(A944,'[1]Deals (investment)'!$B$2:$Z$870,15,FALSE)</f>
        <v>#N/A</v>
      </c>
      <c r="AK944" s="17" t="e">
        <f>VLOOKUP(A944,'[1]Deals (Exits)'!B:B,1,FALSE)</f>
        <v>#N/A</v>
      </c>
      <c r="AL944" s="23" t="e">
        <f>VLOOKUP(G944,[1]Lookups!$V$3:$Y$197,4,FALSE)</f>
        <v>#N/A</v>
      </c>
      <c r="AM944" s="17" t="str">
        <f>VLOOKUP(X944,[1]Lookups!$B$3:$C$200,2,FALSE)</f>
        <v>Financial Services</v>
      </c>
      <c r="AN944" s="17" t="e">
        <f>VLOOKUP(R944,[1]Lookups!$H$3:$I$69,2,FALSE)</f>
        <v>#N/A</v>
      </c>
      <c r="AO944" s="17" t="e">
        <f>VLOOKUP(T944,[1]Lookups!$H$3:$I$69,2,FALSE)</f>
        <v>#N/A</v>
      </c>
      <c r="AP944" s="17" t="e">
        <f>VLOOKUP(AN944,[1]Lookups!$N$3:$O$11,2,FALSE)</f>
        <v>#N/A</v>
      </c>
      <c r="AQ944" s="18" t="e">
        <f>COUNTIFS('[1]Deals (investment)'!$B:$B,$A944)</f>
        <v>#VALUE!</v>
      </c>
      <c r="AR944" s="18" t="e">
        <f>COUNTIFS('[1]Deals (investment)'!$B:$B,$A944,'[1]Deals (investment)'!$T:$T,$AW$1)+COUNTIFS('[1]Deals (investment)'!$B:$B,$A944,'[1]Deals (investment)'!$T:$T,$AX$1)+COUNTIFS('[1]Deals (investment)'!$B:$B,$A944,'[1]Deals (investment)'!$T:$T,$AY$1)</f>
        <v>#VALUE!</v>
      </c>
      <c r="AS944" s="17" t="e">
        <f>SUMIFS('[1]Deals (investment)'!$C:$C,'[1]Deals (investment)'!$B:$B,$A944)</f>
        <v>#VALUE!</v>
      </c>
      <c r="AT944" s="17" t="e">
        <f t="shared" si="141"/>
        <v>#VALUE!</v>
      </c>
      <c r="AU944" s="18" t="e">
        <f>COUNTIF('[1]Deals (Exits)'!$B:$B,A944)</f>
        <v>#VALUE!</v>
      </c>
      <c r="AV944" s="17" t="e">
        <f>SUMIFS('[1]Deals (investment)'!$C:$C,'[1]Deals (investment)'!$B:$B,$A944,'[1]Deals (investment)'!$T:$T,AV$1)</f>
        <v>#VALUE!</v>
      </c>
      <c r="AW944" s="17" t="e">
        <f>SUMIFS('[1]Deals (investment)'!$C:$C,'[1]Deals (investment)'!$B:$B,$A944,'[1]Deals (investment)'!$T:$T,AW$1)</f>
        <v>#VALUE!</v>
      </c>
      <c r="AX944" s="17" t="e">
        <f>SUMIFS('[1]Deals (investment)'!$C:$C,'[1]Deals (investment)'!$B:$B,$A944,'[1]Deals (investment)'!$T:$T,AX$1)</f>
        <v>#VALUE!</v>
      </c>
      <c r="AY944" s="17" t="e">
        <f>SUMIFS('[1]Deals (investment)'!$C:$C,'[1]Deals (investment)'!$B:$B,$A944,'[1]Deals (investment)'!$T:$T,AY$1)</f>
        <v>#VALUE!</v>
      </c>
      <c r="AZ944" s="17" t="e">
        <f>SUMIFS('[1]Deals (investment)'!$C:$C,'[1]Deals (investment)'!$B:$B,$A944,'[1]Deals (investment)'!$T:$T,AZ$1)</f>
        <v>#VALUE!</v>
      </c>
      <c r="BA944" s="17" t="e">
        <f>SUMIFS('[1]Deals (investment)'!$C:$C,'[1]Deals (investment)'!$B:$B,$A944,'[1]Deals (investment)'!$T:$T,BA$1)</f>
        <v>#VALUE!</v>
      </c>
      <c r="BB944" s="17" t="e">
        <f>SUMIFS('[1]Deals (investment)'!$C:$C,'[1]Deals (investment)'!$B:$B,$A944,'[1]Deals (investment)'!$T:$T,BB$1)</f>
        <v>#VALUE!</v>
      </c>
      <c r="BC944" s="17" t="e">
        <f>SUMIFS('[1]Deals (Exits)'!$C:$C,'[1]Deals (Exits)'!$B:$B,$A944)</f>
        <v>#VALUE!</v>
      </c>
      <c r="BD944" s="17" t="e">
        <f>SUMIFS('[1]Deals (investment)'!$C:$C,'[1]Deals (investment)'!$B:$B,$A944,'[1]Deals (investment)'!$V:$V,BD$1)</f>
        <v>#VALUE!</v>
      </c>
      <c r="BE944" s="17" t="e">
        <f>SUMIFS('[1]Deals (investment)'!$C:$C,'[1]Deals (investment)'!$B:$B,$A944,'[1]Deals (investment)'!$V:$V,BE$1)</f>
        <v>#VALUE!</v>
      </c>
      <c r="BF944" s="17" t="e">
        <f>SUMIFS('[1]Deals (investment)'!$C:$C,'[1]Deals (investment)'!$B:$B,$A944,'[1]Deals (investment)'!$V:$V,BF$1)</f>
        <v>#VALUE!</v>
      </c>
      <c r="BG944" s="17" t="e">
        <f>SUMIFS('[1]Deals (investment)'!$C:$C,'[1]Deals (investment)'!$B:$B,$A944,'[1]Deals (investment)'!$V:$V,BG$1)</f>
        <v>#VALUE!</v>
      </c>
      <c r="BH944" s="17" t="e">
        <f>SUMIFS('[1]Deals (investment)'!$C:$C,'[1]Deals (investment)'!$B:$B,$A944,'[1]Deals (investment)'!$V:$V,BH$1)</f>
        <v>#VALUE!</v>
      </c>
      <c r="BI944" s="17" t="e">
        <f>SUMIFS('[1]Deals (investment)'!$C:$C,'[1]Deals (investment)'!$B:$B,$A944,'[1]Deals (investment)'!$V:$V,BI$1)</f>
        <v>#VALUE!</v>
      </c>
      <c r="BJ944" s="17" t="e">
        <f>SUMIFS('[1]Deals (investment)'!$C:$C,'[1]Deals (investment)'!$B:$B,$A944,'[1]Deals (investment)'!$V:$V,BJ$1)</f>
        <v>#VALUE!</v>
      </c>
      <c r="BK944" s="17" t="e">
        <f>SUMIFS('[1]Deals (investment)'!$C:$C,'[1]Deals (investment)'!$B:$B,$A944,'[1]Deals (investment)'!$V:$V,BK$1)</f>
        <v>#VALUE!</v>
      </c>
      <c r="BL944" s="17" t="e">
        <f>SUMIFS('[1]Deals (investment)'!$C:$C,'[1]Deals (investment)'!$B:$B,$A944,'[1]Deals (investment)'!$V:$V,BL$1)</f>
        <v>#VALUE!</v>
      </c>
      <c r="BM944" s="17" t="e">
        <f>SUMIFS('[1]Deals (investment)'!$C:$C,'[1]Deals (investment)'!$B:$B,$A944,'[1]Deals (investment)'!$V:$V,BM$1)</f>
        <v>#VALUE!</v>
      </c>
      <c r="BN944" s="15"/>
      <c r="BO944" s="15"/>
      <c r="BP944" s="22"/>
      <c r="BQ944" s="15"/>
      <c r="BR944" s="15"/>
      <c r="BS944" s="15"/>
      <c r="BT944" s="15"/>
      <c r="BU944" s="15"/>
      <c r="BV944" s="15"/>
      <c r="BW944" s="15"/>
      <c r="BX944" s="15"/>
      <c r="BY944" s="15"/>
      <c r="BZ944" s="15"/>
      <c r="CA944" s="15"/>
      <c r="CB944" s="15"/>
      <c r="CC944" s="15"/>
      <c r="CD944" s="15" t="str">
        <f>CONCATENATE(A944,B944,C944)</f>
        <v>HumaniqHumaniq is a global Fintech company that provides next-generation financial services in emerging economies.Active</v>
      </c>
      <c r="CE944" s="15"/>
      <c r="CF944" s="15"/>
      <c r="CG944" s="15"/>
      <c r="CH944" s="15"/>
      <c r="CI944" s="15"/>
      <c r="CJ944" s="15"/>
    </row>
    <row r="945" spans="1:118" ht="12.75">
      <c r="A945" s="15" t="s">
        <v>6595</v>
      </c>
      <c r="B945" s="15" t="s">
        <v>6596</v>
      </c>
      <c r="C945" s="15" t="s">
        <v>58</v>
      </c>
      <c r="D945" s="16">
        <v>2014</v>
      </c>
      <c r="E945" s="15" t="s">
        <v>117</v>
      </c>
      <c r="F945" s="15" t="s">
        <v>199</v>
      </c>
      <c r="G945" s="15" t="s">
        <v>118</v>
      </c>
      <c r="H945" s="15"/>
      <c r="I945" s="15" t="s">
        <v>118</v>
      </c>
      <c r="J945" s="15"/>
      <c r="K945" s="17" t="e">
        <f t="shared" si="140"/>
        <v>#VALUE!</v>
      </c>
      <c r="L945" s="15"/>
      <c r="M945" s="18" t="e">
        <f t="shared" si="132"/>
        <v>#VALUE!</v>
      </c>
      <c r="N945" s="15"/>
      <c r="O945" s="15"/>
      <c r="P945" s="15"/>
      <c r="Q945" s="24" t="e">
        <f ca="1">_xludf.MAXIFS('[1]Deals (investment)'!A:A,'[1]Deals (investment)'!B:B,A945)</f>
        <v>#NAME?</v>
      </c>
      <c r="R945" s="15" t="s">
        <v>92</v>
      </c>
      <c r="S945" s="19" t="s">
        <v>144</v>
      </c>
      <c r="T945" s="15" t="s">
        <v>312</v>
      </c>
      <c r="U945" s="17" t="s">
        <v>312</v>
      </c>
      <c r="V945" s="15" t="s">
        <v>6597</v>
      </c>
      <c r="W945" s="15">
        <v>1</v>
      </c>
      <c r="X945" s="15" t="s">
        <v>158</v>
      </c>
      <c r="Y945" s="15" t="s">
        <v>6598</v>
      </c>
      <c r="AB945" s="20" t="s">
        <v>286</v>
      </c>
      <c r="AC945" s="21" t="s">
        <v>6599</v>
      </c>
      <c r="AD945" s="21" t="s">
        <v>6600</v>
      </c>
      <c r="AE945" s="21" t="s">
        <v>6601</v>
      </c>
      <c r="AF945" s="21" t="s">
        <v>6602</v>
      </c>
      <c r="AG945" s="22">
        <f t="shared" ca="1" si="139"/>
        <v>0.74193548387096775</v>
      </c>
      <c r="AH945" s="15" t="str">
        <f t="shared" si="136"/>
        <v/>
      </c>
      <c r="AI945" s="22" t="str">
        <f>VLOOKUP(A945,'[1]Deals (investment)'!$B$2:$Z$1497,1,FALSE)</f>
        <v>FarmDrive</v>
      </c>
      <c r="AJ945" s="22" t="e">
        <f>VLOOKUP(A945,'[1]Deals (investment)'!$B$2:$Z$870,15,FALSE)</f>
        <v>#N/A</v>
      </c>
      <c r="AK945" s="17" t="e">
        <f>VLOOKUP(A945,'[1]Deals (Exits)'!B:B,1,FALSE)</f>
        <v>#N/A</v>
      </c>
      <c r="AL945" s="23">
        <f>VLOOKUP(G945,[1]Lookups!$V$3:$Y$197,4,FALSE)</f>
        <v>0</v>
      </c>
      <c r="AM945" s="17" t="str">
        <f>VLOOKUP(X945,[1]Lookups!$B$3:$C$200,2,FALSE)</f>
        <v>Financial Services</v>
      </c>
      <c r="AN945" s="17" t="str">
        <f>VLOOKUP(R945,[1]Lookups!$H$3:$I$69,2,FALSE)</f>
        <v>4. Late Venture</v>
      </c>
      <c r="AO945" s="17" t="e">
        <f>VLOOKUP(T945,[1]Lookups!$H$3:$I$69,2,FALSE)</f>
        <v>#N/A</v>
      </c>
      <c r="AP945" s="17" t="str">
        <f>VLOOKUP(AN945,[1]Lookups!$N$3:$O$11,2,FALSE)</f>
        <v>Growth</v>
      </c>
      <c r="AQ945" s="18" t="e">
        <f>COUNTIFS('[1]Deals (investment)'!$B:$B,$A945)</f>
        <v>#VALUE!</v>
      </c>
      <c r="AR945" s="18" t="e">
        <f>COUNTIFS('[1]Deals (investment)'!$B:$B,$A945,'[1]Deals (investment)'!$T:$T,$AW$1)+COUNTIFS('[1]Deals (investment)'!$B:$B,$A945,'[1]Deals (investment)'!$T:$T,$AX$1)+COUNTIFS('[1]Deals (investment)'!$B:$B,$A945,'[1]Deals (investment)'!$T:$T,$AY$1)</f>
        <v>#VALUE!</v>
      </c>
      <c r="AS945" s="17" t="e">
        <f>SUMIFS('[1]Deals (investment)'!$C:$C,'[1]Deals (investment)'!$B:$B,$A945)</f>
        <v>#VALUE!</v>
      </c>
      <c r="AT945" s="17" t="e">
        <f t="shared" si="141"/>
        <v>#VALUE!</v>
      </c>
      <c r="AU945" s="18" t="e">
        <f>COUNTIF('[1]Deals (Exits)'!$B:$B,A945)</f>
        <v>#VALUE!</v>
      </c>
      <c r="AV945" s="17" t="e">
        <f>SUMIFS('[1]Deals (investment)'!$C:$C,'[1]Deals (investment)'!$B:$B,$A945,'[1]Deals (investment)'!$T:$T,AV$1)</f>
        <v>#VALUE!</v>
      </c>
      <c r="AW945" s="17" t="e">
        <f>SUMIFS('[1]Deals (investment)'!$C:$C,'[1]Deals (investment)'!$B:$B,$A945,'[1]Deals (investment)'!$T:$T,AW$1)</f>
        <v>#VALUE!</v>
      </c>
      <c r="AX945" s="17" t="e">
        <f>SUMIFS('[1]Deals (investment)'!$C:$C,'[1]Deals (investment)'!$B:$B,$A945,'[1]Deals (investment)'!$T:$T,AX$1)</f>
        <v>#VALUE!</v>
      </c>
      <c r="AY945" s="17" t="e">
        <f>SUMIFS('[1]Deals (investment)'!$C:$C,'[1]Deals (investment)'!$B:$B,$A945,'[1]Deals (investment)'!$T:$T,AY$1)</f>
        <v>#VALUE!</v>
      </c>
      <c r="AZ945" s="17" t="e">
        <f>SUMIFS('[1]Deals (investment)'!$C:$C,'[1]Deals (investment)'!$B:$B,$A945,'[1]Deals (investment)'!$T:$T,AZ$1)</f>
        <v>#VALUE!</v>
      </c>
      <c r="BA945" s="17" t="e">
        <f>SUMIFS('[1]Deals (investment)'!$C:$C,'[1]Deals (investment)'!$B:$B,$A945,'[1]Deals (investment)'!$T:$T,BA$1)</f>
        <v>#VALUE!</v>
      </c>
      <c r="BB945" s="17" t="e">
        <f>SUMIFS('[1]Deals (investment)'!$C:$C,'[1]Deals (investment)'!$B:$B,$A945,'[1]Deals (investment)'!$T:$T,BB$1)</f>
        <v>#VALUE!</v>
      </c>
      <c r="BC945" s="17" t="e">
        <f>SUMIFS('[1]Deals (Exits)'!$C:$C,'[1]Deals (Exits)'!$B:$B,$A945)</f>
        <v>#VALUE!</v>
      </c>
      <c r="BD945" s="17" t="e">
        <f>SUMIFS('[1]Deals (investment)'!$C:$C,'[1]Deals (investment)'!$B:$B,$A945,'[1]Deals (investment)'!$V:$V,BD$1)</f>
        <v>#VALUE!</v>
      </c>
      <c r="BE945" s="17" t="e">
        <f>SUMIFS('[1]Deals (investment)'!$C:$C,'[1]Deals (investment)'!$B:$B,$A945,'[1]Deals (investment)'!$V:$V,BE$1)</f>
        <v>#VALUE!</v>
      </c>
      <c r="BF945" s="17" t="e">
        <f>SUMIFS('[1]Deals (investment)'!$C:$C,'[1]Deals (investment)'!$B:$B,$A945,'[1]Deals (investment)'!$V:$V,BF$1)</f>
        <v>#VALUE!</v>
      </c>
      <c r="BG945" s="17" t="e">
        <f>SUMIFS('[1]Deals (investment)'!$C:$C,'[1]Deals (investment)'!$B:$B,$A945,'[1]Deals (investment)'!$V:$V,BG$1)</f>
        <v>#VALUE!</v>
      </c>
      <c r="BH945" s="17" t="e">
        <f>SUMIFS('[1]Deals (investment)'!$C:$C,'[1]Deals (investment)'!$B:$B,$A945,'[1]Deals (investment)'!$V:$V,BH$1)</f>
        <v>#VALUE!</v>
      </c>
      <c r="BI945" s="17" t="e">
        <f>SUMIFS('[1]Deals (investment)'!$C:$C,'[1]Deals (investment)'!$B:$B,$A945,'[1]Deals (investment)'!$V:$V,BI$1)</f>
        <v>#VALUE!</v>
      </c>
      <c r="BJ945" s="17" t="e">
        <f>SUMIFS('[1]Deals (investment)'!$C:$C,'[1]Deals (investment)'!$B:$B,$A945,'[1]Deals (investment)'!$V:$V,BJ$1)</f>
        <v>#VALUE!</v>
      </c>
      <c r="BK945" s="17" t="e">
        <f>SUMIFS('[1]Deals (investment)'!$C:$C,'[1]Deals (investment)'!$B:$B,$A945,'[1]Deals (investment)'!$V:$V,BK$1)</f>
        <v>#VALUE!</v>
      </c>
      <c r="BL945" s="17" t="e">
        <f>SUMIFS('[1]Deals (investment)'!$C:$C,'[1]Deals (investment)'!$B:$B,$A945,'[1]Deals (investment)'!$V:$V,BL$1)</f>
        <v>#VALUE!</v>
      </c>
      <c r="BM945" s="17" t="e">
        <f>SUMIFS('[1]Deals (investment)'!$C:$C,'[1]Deals (investment)'!$B:$B,$A945,'[1]Deals (investment)'!$V:$V,BM$1)</f>
        <v>#VALUE!</v>
      </c>
      <c r="BN945" s="15"/>
      <c r="BO945" s="15"/>
      <c r="BP945" s="22"/>
      <c r="BQ945" s="15"/>
      <c r="BR945" s="15"/>
      <c r="BS945" s="15"/>
      <c r="BT945" s="15"/>
      <c r="BU945" s="15"/>
      <c r="BV945" s="15"/>
      <c r="BW945" s="15"/>
      <c r="BX945" s="15"/>
      <c r="BY945" s="15"/>
      <c r="BZ945" s="15"/>
      <c r="CA945" s="15"/>
      <c r="CB945" s="15"/>
      <c r="CC945" s="15"/>
      <c r="CD945" s="15"/>
      <c r="CE945" s="15"/>
      <c r="CF945" s="15"/>
      <c r="CG945" s="15"/>
      <c r="CH945" s="15"/>
      <c r="CI945" s="15"/>
      <c r="CJ945" s="15"/>
    </row>
    <row r="946" spans="1:118" ht="12.75">
      <c r="A946" s="15" t="s">
        <v>6603</v>
      </c>
      <c r="B946" s="15" t="s">
        <v>6604</v>
      </c>
      <c r="C946" s="15" t="s">
        <v>58</v>
      </c>
      <c r="D946" s="16">
        <v>2009</v>
      </c>
      <c r="E946" s="15" t="s">
        <v>6605</v>
      </c>
      <c r="F946" s="15"/>
      <c r="G946" s="15"/>
      <c r="H946" s="15"/>
      <c r="I946" s="15"/>
      <c r="J946" s="15"/>
      <c r="K946" s="17" t="e">
        <f t="shared" si="140"/>
        <v>#VALUE!</v>
      </c>
      <c r="L946" s="15"/>
      <c r="M946" s="18" t="e">
        <f t="shared" si="132"/>
        <v>#VALUE!</v>
      </c>
      <c r="N946" s="15"/>
      <c r="O946" s="15"/>
      <c r="P946" s="15"/>
      <c r="Q946" s="15"/>
      <c r="R946" s="15"/>
      <c r="S946" s="19"/>
      <c r="T946" s="15"/>
      <c r="U946" s="17"/>
      <c r="V946" s="15"/>
      <c r="W946" s="15"/>
      <c r="X946" s="15" t="s">
        <v>404</v>
      </c>
      <c r="Y946" s="15" t="s">
        <v>6606</v>
      </c>
      <c r="AB946" s="20"/>
      <c r="AC946" s="21" t="s">
        <v>6607</v>
      </c>
      <c r="AD946" s="21" t="s">
        <v>6608</v>
      </c>
      <c r="AE946" s="21" t="s">
        <v>6609</v>
      </c>
      <c r="AF946" s="21" t="s">
        <v>6610</v>
      </c>
      <c r="AG946" s="22">
        <f t="shared" si="139"/>
        <v>0.38709677419354838</v>
      </c>
      <c r="AH946" s="15" t="str">
        <f t="shared" si="136"/>
        <v/>
      </c>
      <c r="AI946" s="22" t="e">
        <f>VLOOKUP(A946,'[1]Deals (investment)'!$B$2:$Z$1497,1,FALSE)</f>
        <v>#N/A</v>
      </c>
      <c r="AJ946" s="22" t="e">
        <f>VLOOKUP(A946,'[1]Deals (investment)'!$B$2:$Z$870,15,FALSE)</f>
        <v>#N/A</v>
      </c>
      <c r="AK946" s="17" t="e">
        <f>VLOOKUP(A946,'[1]Deals (Exits)'!B:B,1,FALSE)</f>
        <v>#N/A</v>
      </c>
      <c r="AL946" s="23" t="e">
        <f>VLOOKUP(G946,[1]Lookups!$V$3:$Y$197,4,FALSE)</f>
        <v>#N/A</v>
      </c>
      <c r="AM946" s="17" t="str">
        <f>VLOOKUP(X946,[1]Lookups!$B$3:$C$200,2,FALSE)</f>
        <v>Other Technologies &amp; Information Technology</v>
      </c>
      <c r="AN946" s="17" t="e">
        <f>VLOOKUP(R946,[1]Lookups!$H$3:$I$69,2,FALSE)</f>
        <v>#N/A</v>
      </c>
      <c r="AO946" s="17" t="e">
        <f>VLOOKUP(T946,[1]Lookups!$H$3:$I$69,2,FALSE)</f>
        <v>#N/A</v>
      </c>
      <c r="AP946" s="17" t="e">
        <f>VLOOKUP(AN946,[1]Lookups!$N$3:$O$11,2,FALSE)</f>
        <v>#N/A</v>
      </c>
      <c r="AQ946" s="18" t="e">
        <f>COUNTIFS('[1]Deals (investment)'!$B:$B,$A946)</f>
        <v>#VALUE!</v>
      </c>
      <c r="AR946" s="18" t="e">
        <f>COUNTIFS('[1]Deals (investment)'!$B:$B,$A946,'[1]Deals (investment)'!$T:$T,$AW$1)+COUNTIFS('[1]Deals (investment)'!$B:$B,$A946,'[1]Deals (investment)'!$T:$T,$AX$1)+COUNTIFS('[1]Deals (investment)'!$B:$B,$A946,'[1]Deals (investment)'!$T:$T,$AY$1)</f>
        <v>#VALUE!</v>
      </c>
      <c r="AS946" s="17" t="e">
        <f>SUMIFS('[1]Deals (investment)'!$C:$C,'[1]Deals (investment)'!$B:$B,$A946)</f>
        <v>#VALUE!</v>
      </c>
      <c r="AT946" s="17" t="e">
        <f t="shared" si="141"/>
        <v>#VALUE!</v>
      </c>
      <c r="AU946" s="18" t="e">
        <f>COUNTIF('[1]Deals (Exits)'!$B:$B,A946)</f>
        <v>#VALUE!</v>
      </c>
      <c r="AV946" s="17" t="e">
        <f>SUMIFS('[1]Deals (investment)'!$C:$C,'[1]Deals (investment)'!$B:$B,$A946,'[1]Deals (investment)'!$T:$T,AV$1)</f>
        <v>#VALUE!</v>
      </c>
      <c r="AW946" s="17" t="e">
        <f>SUMIFS('[1]Deals (investment)'!$C:$C,'[1]Deals (investment)'!$B:$B,$A946,'[1]Deals (investment)'!$T:$T,AW$1)</f>
        <v>#VALUE!</v>
      </c>
      <c r="AX946" s="17" t="e">
        <f>SUMIFS('[1]Deals (investment)'!$C:$C,'[1]Deals (investment)'!$B:$B,$A946,'[1]Deals (investment)'!$T:$T,AX$1)</f>
        <v>#VALUE!</v>
      </c>
      <c r="AY946" s="17" t="e">
        <f>SUMIFS('[1]Deals (investment)'!$C:$C,'[1]Deals (investment)'!$B:$B,$A946,'[1]Deals (investment)'!$T:$T,AY$1)</f>
        <v>#VALUE!</v>
      </c>
      <c r="AZ946" s="17" t="e">
        <f>SUMIFS('[1]Deals (investment)'!$C:$C,'[1]Deals (investment)'!$B:$B,$A946,'[1]Deals (investment)'!$T:$T,AZ$1)</f>
        <v>#VALUE!</v>
      </c>
      <c r="BA946" s="17" t="e">
        <f>SUMIFS('[1]Deals (investment)'!$C:$C,'[1]Deals (investment)'!$B:$B,$A946,'[1]Deals (investment)'!$T:$T,BA$1)</f>
        <v>#VALUE!</v>
      </c>
      <c r="BB946" s="17" t="e">
        <f>SUMIFS('[1]Deals (investment)'!$C:$C,'[1]Deals (investment)'!$B:$B,$A946,'[1]Deals (investment)'!$T:$T,BB$1)</f>
        <v>#VALUE!</v>
      </c>
      <c r="BC946" s="17" t="e">
        <f>SUMIFS('[1]Deals (Exits)'!$C:$C,'[1]Deals (Exits)'!$B:$B,$A946)</f>
        <v>#VALUE!</v>
      </c>
      <c r="BD946" s="17" t="e">
        <f>SUMIFS('[1]Deals (investment)'!$C:$C,'[1]Deals (investment)'!$B:$B,$A946,'[1]Deals (investment)'!$V:$V,BD$1)</f>
        <v>#VALUE!</v>
      </c>
      <c r="BE946" s="17" t="e">
        <f>SUMIFS('[1]Deals (investment)'!$C:$C,'[1]Deals (investment)'!$B:$B,$A946,'[1]Deals (investment)'!$V:$V,BE$1)</f>
        <v>#VALUE!</v>
      </c>
      <c r="BF946" s="17" t="e">
        <f>SUMIFS('[1]Deals (investment)'!$C:$C,'[1]Deals (investment)'!$B:$B,$A946,'[1]Deals (investment)'!$V:$V,BF$1)</f>
        <v>#VALUE!</v>
      </c>
      <c r="BG946" s="17" t="e">
        <f>SUMIFS('[1]Deals (investment)'!$C:$C,'[1]Deals (investment)'!$B:$B,$A946,'[1]Deals (investment)'!$V:$V,BG$1)</f>
        <v>#VALUE!</v>
      </c>
      <c r="BH946" s="17" t="e">
        <f>SUMIFS('[1]Deals (investment)'!$C:$C,'[1]Deals (investment)'!$B:$B,$A946,'[1]Deals (investment)'!$V:$V,BH$1)</f>
        <v>#VALUE!</v>
      </c>
      <c r="BI946" s="17" t="e">
        <f>SUMIFS('[1]Deals (investment)'!$C:$C,'[1]Deals (investment)'!$B:$B,$A946,'[1]Deals (investment)'!$V:$V,BI$1)</f>
        <v>#VALUE!</v>
      </c>
      <c r="BJ946" s="17" t="e">
        <f>SUMIFS('[1]Deals (investment)'!$C:$C,'[1]Deals (investment)'!$B:$B,$A946,'[1]Deals (investment)'!$V:$V,BJ$1)</f>
        <v>#VALUE!</v>
      </c>
      <c r="BK946" s="17" t="e">
        <f>SUMIFS('[1]Deals (investment)'!$C:$C,'[1]Deals (investment)'!$B:$B,$A946,'[1]Deals (investment)'!$V:$V,BK$1)</f>
        <v>#VALUE!</v>
      </c>
      <c r="BL946" s="17" t="e">
        <f>SUMIFS('[1]Deals (investment)'!$C:$C,'[1]Deals (investment)'!$B:$B,$A946,'[1]Deals (investment)'!$V:$V,BL$1)</f>
        <v>#VALUE!</v>
      </c>
      <c r="BM946" s="17" t="e">
        <f>SUMIFS('[1]Deals (investment)'!$C:$C,'[1]Deals (investment)'!$B:$B,$A946,'[1]Deals (investment)'!$V:$V,BM$1)</f>
        <v>#VALUE!</v>
      </c>
      <c r="BN946" s="15"/>
      <c r="BO946" s="15"/>
      <c r="BP946" s="22"/>
      <c r="BQ946" s="15"/>
      <c r="BR946" s="15"/>
      <c r="BS946" s="15"/>
      <c r="BT946" s="15"/>
      <c r="BU946" s="15"/>
      <c r="BV946" s="15"/>
      <c r="BW946" s="15"/>
      <c r="BX946" s="15"/>
      <c r="BY946" s="15"/>
      <c r="BZ946" s="15"/>
      <c r="CA946" s="15"/>
      <c r="CB946" s="15"/>
      <c r="CC946" s="15"/>
      <c r="CD946" s="15" t="str">
        <f t="shared" ref="CD946:CD952" si="143">CONCATENATE(A946,B946,C946)</f>
        <v>FirebirdFirebird is an open source SQL relational database management system that runs on Linux, Windows, OSX , Android and a variety of UnixesActive</v>
      </c>
      <c r="CE946" s="15"/>
      <c r="CF946" s="15"/>
      <c r="CG946" s="15"/>
      <c r="CH946" s="15"/>
      <c r="CI946" s="15"/>
      <c r="CJ946" s="15"/>
    </row>
    <row r="947" spans="1:118" ht="12.75">
      <c r="A947" s="15" t="s">
        <v>6611</v>
      </c>
      <c r="B947" s="15" t="s">
        <v>6612</v>
      </c>
      <c r="C947" s="15" t="s">
        <v>58</v>
      </c>
      <c r="D947" s="16">
        <v>2012</v>
      </c>
      <c r="E947" s="15" t="s">
        <v>272</v>
      </c>
      <c r="F947" s="15"/>
      <c r="G947" s="15" t="s">
        <v>273</v>
      </c>
      <c r="H947" s="15"/>
      <c r="I947" s="15" t="s">
        <v>273</v>
      </c>
      <c r="J947" s="15"/>
      <c r="K947" s="17" t="e">
        <f t="shared" si="140"/>
        <v>#VALUE!</v>
      </c>
      <c r="L947" s="15"/>
      <c r="M947" s="18" t="e">
        <f t="shared" si="132"/>
        <v>#VALUE!</v>
      </c>
      <c r="N947" s="15"/>
      <c r="O947" s="15"/>
      <c r="P947" s="15"/>
      <c r="Q947" s="15"/>
      <c r="R947" s="15" t="s">
        <v>636</v>
      </c>
      <c r="S947" s="19">
        <v>692000</v>
      </c>
      <c r="T947" s="15" t="s">
        <v>636</v>
      </c>
      <c r="U947" s="19">
        <v>692000</v>
      </c>
      <c r="V947" s="15" t="s">
        <v>6613</v>
      </c>
      <c r="W947" s="15"/>
      <c r="X947" s="15" t="s">
        <v>538</v>
      </c>
      <c r="Y947" s="15" t="s">
        <v>6614</v>
      </c>
      <c r="AB947" s="20" t="s">
        <v>286</v>
      </c>
      <c r="AC947" s="21" t="s">
        <v>6615</v>
      </c>
      <c r="AD947" s="21" t="s">
        <v>6616</v>
      </c>
      <c r="AE947" s="21" t="s">
        <v>6617</v>
      </c>
      <c r="AF947" s="21" t="s">
        <v>6618</v>
      </c>
      <c r="AG947" s="22">
        <f t="shared" si="139"/>
        <v>0.64516129032258063</v>
      </c>
      <c r="AH947" s="15" t="e">
        <f t="shared" si="136"/>
        <v>#VALUE!</v>
      </c>
      <c r="AI947" s="22" t="str">
        <f>VLOOKUP(A947,'[1]Deals (investment)'!$B$2:$Z$1497,1,FALSE)</f>
        <v>Farmerline</v>
      </c>
      <c r="AJ947" s="22">
        <f>VLOOKUP(A947,'[1]Deals (investment)'!$B$2:$Z$870,15,FALSE)</f>
        <v>0</v>
      </c>
      <c r="AK947" s="17" t="e">
        <f>VLOOKUP(A947,'[1]Deals (Exits)'!B:B,1,FALSE)</f>
        <v>#N/A</v>
      </c>
      <c r="AL947" s="23">
        <f>VLOOKUP(G947,[1]Lookups!$V$3:$Y$197,4,FALSE)</f>
        <v>0</v>
      </c>
      <c r="AM947" s="17" t="str">
        <f>VLOOKUP(X947,[1]Lookups!$B$3:$C$200,2,FALSE)</f>
        <v>Agriculture</v>
      </c>
      <c r="AN947" s="17" t="str">
        <f>VLOOKUP(R947,[1]Lookups!$H$3:$I$69,2,FALSE)</f>
        <v>1. Grant</v>
      </c>
      <c r="AO947" s="17" t="str">
        <f>VLOOKUP(T947,[1]Lookups!$H$3:$I$69,2,FALSE)</f>
        <v>1. Grant</v>
      </c>
      <c r="AP947" s="17" t="str">
        <f>VLOOKUP(AN947,[1]Lookups!$N$3:$O$11,2,FALSE)</f>
        <v>Early</v>
      </c>
      <c r="AQ947" s="18" t="e">
        <f>COUNTIFS('[1]Deals (investment)'!$B:$B,$A947)</f>
        <v>#VALUE!</v>
      </c>
      <c r="AR947" s="18" t="e">
        <f>COUNTIFS('[1]Deals (investment)'!$B:$B,$A947,'[1]Deals (investment)'!$T:$T,$AW$1)+COUNTIFS('[1]Deals (investment)'!$B:$B,$A947,'[1]Deals (investment)'!$T:$T,$AX$1)+COUNTIFS('[1]Deals (investment)'!$B:$B,$A947,'[1]Deals (investment)'!$T:$T,$AY$1)</f>
        <v>#VALUE!</v>
      </c>
      <c r="AS947" s="17" t="e">
        <f>SUMIFS('[1]Deals (investment)'!$C:$C,'[1]Deals (investment)'!$B:$B,$A947)</f>
        <v>#VALUE!</v>
      </c>
      <c r="AT947" s="17" t="e">
        <f t="shared" si="141"/>
        <v>#VALUE!</v>
      </c>
      <c r="AU947" s="18" t="e">
        <f>COUNTIF('[1]Deals (Exits)'!$B:$B,A947)</f>
        <v>#VALUE!</v>
      </c>
      <c r="AV947" s="17" t="e">
        <f>SUMIFS('[1]Deals (investment)'!$C:$C,'[1]Deals (investment)'!$B:$B,$A947,'[1]Deals (investment)'!$T:$T,AV$1)</f>
        <v>#VALUE!</v>
      </c>
      <c r="AW947" s="17" t="e">
        <f>SUMIFS('[1]Deals (investment)'!$C:$C,'[1]Deals (investment)'!$B:$B,$A947,'[1]Deals (investment)'!$T:$T,AW$1)</f>
        <v>#VALUE!</v>
      </c>
      <c r="AX947" s="17" t="e">
        <f>SUMIFS('[1]Deals (investment)'!$C:$C,'[1]Deals (investment)'!$B:$B,$A947,'[1]Deals (investment)'!$T:$T,AX$1)</f>
        <v>#VALUE!</v>
      </c>
      <c r="AY947" s="17" t="e">
        <f>SUMIFS('[1]Deals (investment)'!$C:$C,'[1]Deals (investment)'!$B:$B,$A947,'[1]Deals (investment)'!$T:$T,AY$1)</f>
        <v>#VALUE!</v>
      </c>
      <c r="AZ947" s="17" t="e">
        <f>SUMIFS('[1]Deals (investment)'!$C:$C,'[1]Deals (investment)'!$B:$B,$A947,'[1]Deals (investment)'!$T:$T,AZ$1)</f>
        <v>#VALUE!</v>
      </c>
      <c r="BA947" s="17" t="e">
        <f>SUMIFS('[1]Deals (investment)'!$C:$C,'[1]Deals (investment)'!$B:$B,$A947,'[1]Deals (investment)'!$T:$T,BA$1)</f>
        <v>#VALUE!</v>
      </c>
      <c r="BB947" s="17" t="e">
        <f>SUMIFS('[1]Deals (investment)'!$C:$C,'[1]Deals (investment)'!$B:$B,$A947,'[1]Deals (investment)'!$T:$T,BB$1)</f>
        <v>#VALUE!</v>
      </c>
      <c r="BC947" s="17" t="e">
        <f>SUMIFS('[1]Deals (Exits)'!$C:$C,'[1]Deals (Exits)'!$B:$B,$A947)</f>
        <v>#VALUE!</v>
      </c>
      <c r="BD947" s="17" t="e">
        <f>SUMIFS('[1]Deals (investment)'!$C:$C,'[1]Deals (investment)'!$B:$B,$A947,'[1]Deals (investment)'!$V:$V,BD$1)</f>
        <v>#VALUE!</v>
      </c>
      <c r="BE947" s="17" t="e">
        <f>SUMIFS('[1]Deals (investment)'!$C:$C,'[1]Deals (investment)'!$B:$B,$A947,'[1]Deals (investment)'!$V:$V,BE$1)</f>
        <v>#VALUE!</v>
      </c>
      <c r="BF947" s="17" t="e">
        <f>SUMIFS('[1]Deals (investment)'!$C:$C,'[1]Deals (investment)'!$B:$B,$A947,'[1]Deals (investment)'!$V:$V,BF$1)</f>
        <v>#VALUE!</v>
      </c>
      <c r="BG947" s="17" t="e">
        <f>SUMIFS('[1]Deals (investment)'!$C:$C,'[1]Deals (investment)'!$B:$B,$A947,'[1]Deals (investment)'!$V:$V,BG$1)</f>
        <v>#VALUE!</v>
      </c>
      <c r="BH947" s="17" t="e">
        <f>SUMIFS('[1]Deals (investment)'!$C:$C,'[1]Deals (investment)'!$B:$B,$A947,'[1]Deals (investment)'!$V:$V,BH$1)</f>
        <v>#VALUE!</v>
      </c>
      <c r="BI947" s="17" t="e">
        <f>SUMIFS('[1]Deals (investment)'!$C:$C,'[1]Deals (investment)'!$B:$B,$A947,'[1]Deals (investment)'!$V:$V,BI$1)</f>
        <v>#VALUE!</v>
      </c>
      <c r="BJ947" s="17" t="e">
        <f>SUMIFS('[1]Deals (investment)'!$C:$C,'[1]Deals (investment)'!$B:$B,$A947,'[1]Deals (investment)'!$V:$V,BJ$1)</f>
        <v>#VALUE!</v>
      </c>
      <c r="BK947" s="17" t="e">
        <f>SUMIFS('[1]Deals (investment)'!$C:$C,'[1]Deals (investment)'!$B:$B,$A947,'[1]Deals (investment)'!$V:$V,BK$1)</f>
        <v>#VALUE!</v>
      </c>
      <c r="BL947" s="17" t="e">
        <f>SUMIFS('[1]Deals (investment)'!$C:$C,'[1]Deals (investment)'!$B:$B,$A947,'[1]Deals (investment)'!$V:$V,BL$1)</f>
        <v>#VALUE!</v>
      </c>
      <c r="BM947" s="17" t="e">
        <f>SUMIFS('[1]Deals (investment)'!$C:$C,'[1]Deals (investment)'!$B:$B,$A947,'[1]Deals (investment)'!$V:$V,BM$1)</f>
        <v>#VALUE!</v>
      </c>
      <c r="BN947" s="15"/>
      <c r="BO947" s="15"/>
      <c r="BP947" s="22"/>
      <c r="BQ947" s="15"/>
      <c r="BR947" s="15"/>
      <c r="BS947" s="15"/>
      <c r="BT947" s="15"/>
      <c r="BU947" s="15"/>
      <c r="BV947" s="15"/>
      <c r="BW947" s="15"/>
      <c r="BX947" s="15"/>
      <c r="BY947" s="15"/>
      <c r="BZ947" s="15"/>
      <c r="CA947" s="15"/>
      <c r="CB947" s="15"/>
      <c r="CC947" s="15"/>
      <c r="CD947" s="15" t="str">
        <f t="shared" si="143"/>
        <v>FarmerlineFarmerline is a Ghanaian social business working to transform the lives of millions of farmers. We deploy mobile and web technologies that bring farming advice, weather forecasts, market information and financial tips to farmers who are traditionally out-of-reach due to barriers in connectivity, illiteracy, and language.Active</v>
      </c>
      <c r="CE947" s="15"/>
      <c r="CF947" s="15"/>
      <c r="CG947" s="15"/>
      <c r="CH947" s="15"/>
      <c r="CI947" s="15"/>
      <c r="CJ947" s="15"/>
      <c r="DM947">
        <v>431</v>
      </c>
      <c r="DN947">
        <v>2015</v>
      </c>
    </row>
    <row r="948" spans="1:118" ht="12.75">
      <c r="A948" s="15" t="s">
        <v>6619</v>
      </c>
      <c r="B948" s="15" t="s">
        <v>6620</v>
      </c>
      <c r="C948" s="15" t="s">
        <v>58</v>
      </c>
      <c r="D948" s="16">
        <v>2009</v>
      </c>
      <c r="E948" s="15" t="s">
        <v>6621</v>
      </c>
      <c r="F948" s="15"/>
      <c r="G948" s="15"/>
      <c r="H948" s="15"/>
      <c r="I948" s="15"/>
      <c r="J948" s="15"/>
      <c r="K948" s="17" t="e">
        <f t="shared" si="140"/>
        <v>#VALUE!</v>
      </c>
      <c r="L948" s="15"/>
      <c r="M948" s="18" t="e">
        <f t="shared" si="132"/>
        <v>#VALUE!</v>
      </c>
      <c r="N948" s="15"/>
      <c r="O948" s="15"/>
      <c r="P948" s="15"/>
      <c r="Q948" s="15"/>
      <c r="R948" s="15"/>
      <c r="S948" s="19"/>
      <c r="T948" s="15"/>
      <c r="U948" s="17"/>
      <c r="V948" s="15" t="s">
        <v>6622</v>
      </c>
      <c r="W948" s="15"/>
      <c r="X948" s="15" t="s">
        <v>79</v>
      </c>
      <c r="Y948" s="15" t="s">
        <v>6623</v>
      </c>
      <c r="AB948" s="20"/>
      <c r="AC948" s="21" t="s">
        <v>6624</v>
      </c>
      <c r="AD948" s="21" t="s">
        <v>6625</v>
      </c>
      <c r="AE948" s="21" t="s">
        <v>6626</v>
      </c>
      <c r="AF948" s="21" t="s">
        <v>6627</v>
      </c>
      <c r="AG948" s="22">
        <f t="shared" si="139"/>
        <v>0.41935483870967744</v>
      </c>
      <c r="AH948" s="15" t="str">
        <f t="shared" si="136"/>
        <v/>
      </c>
      <c r="AI948" s="22" t="e">
        <f>VLOOKUP(A948,'[1]Deals (investment)'!$B$2:$Z$1497,1,FALSE)</f>
        <v>#N/A</v>
      </c>
      <c r="AJ948" s="22" t="e">
        <f>VLOOKUP(A948,'[1]Deals (investment)'!$B$2:$Z$870,15,FALSE)</f>
        <v>#N/A</v>
      </c>
      <c r="AK948" s="17" t="e">
        <f>VLOOKUP(A948,'[1]Deals (Exits)'!B:B,1,FALSE)</f>
        <v>#N/A</v>
      </c>
      <c r="AL948" s="23" t="e">
        <f>VLOOKUP(G948,[1]Lookups!$V$3:$Y$197,4,FALSE)</f>
        <v>#N/A</v>
      </c>
      <c r="AM948" s="17" t="str">
        <f>VLOOKUP(X948,[1]Lookups!$B$3:$C$200,2,FALSE)</f>
        <v>Other Technologies &amp; Information Technology</v>
      </c>
      <c r="AN948" s="17" t="e">
        <f>VLOOKUP(R948,[1]Lookups!$H$3:$I$69,2,FALSE)</f>
        <v>#N/A</v>
      </c>
      <c r="AO948" s="17" t="e">
        <f>VLOOKUP(T948,[1]Lookups!$H$3:$I$69,2,FALSE)</f>
        <v>#N/A</v>
      </c>
      <c r="AP948" s="17" t="e">
        <f>VLOOKUP(AN948,[1]Lookups!$N$3:$O$11,2,FALSE)</f>
        <v>#N/A</v>
      </c>
      <c r="AQ948" s="18" t="e">
        <f>COUNTIFS('[1]Deals (investment)'!$B:$B,$A948)</f>
        <v>#VALUE!</v>
      </c>
      <c r="AR948" s="18" t="e">
        <f>COUNTIFS('[1]Deals (investment)'!$B:$B,$A948,'[1]Deals (investment)'!$T:$T,$AW$1)+COUNTIFS('[1]Deals (investment)'!$B:$B,$A948,'[1]Deals (investment)'!$T:$T,$AX$1)+COUNTIFS('[1]Deals (investment)'!$B:$B,$A948,'[1]Deals (investment)'!$T:$T,$AY$1)</f>
        <v>#VALUE!</v>
      </c>
      <c r="AS948" s="17" t="e">
        <f>SUMIFS('[1]Deals (investment)'!$C:$C,'[1]Deals (investment)'!$B:$B,$A948)</f>
        <v>#VALUE!</v>
      </c>
      <c r="AT948" s="17" t="e">
        <f t="shared" si="141"/>
        <v>#VALUE!</v>
      </c>
      <c r="AU948" s="18" t="e">
        <f>COUNTIF('[1]Deals (Exits)'!$B:$B,A948)</f>
        <v>#VALUE!</v>
      </c>
      <c r="AV948" s="17" t="e">
        <f>SUMIFS('[1]Deals (investment)'!$C:$C,'[1]Deals (investment)'!$B:$B,$A948,'[1]Deals (investment)'!$T:$T,AV$1)</f>
        <v>#VALUE!</v>
      </c>
      <c r="AW948" s="17" t="e">
        <f>SUMIFS('[1]Deals (investment)'!$C:$C,'[1]Deals (investment)'!$B:$B,$A948,'[1]Deals (investment)'!$T:$T,AW$1)</f>
        <v>#VALUE!</v>
      </c>
      <c r="AX948" s="17" t="e">
        <f>SUMIFS('[1]Deals (investment)'!$C:$C,'[1]Deals (investment)'!$B:$B,$A948,'[1]Deals (investment)'!$T:$T,AX$1)</f>
        <v>#VALUE!</v>
      </c>
      <c r="AY948" s="17" t="e">
        <f>SUMIFS('[1]Deals (investment)'!$C:$C,'[1]Deals (investment)'!$B:$B,$A948,'[1]Deals (investment)'!$T:$T,AY$1)</f>
        <v>#VALUE!</v>
      </c>
      <c r="AZ948" s="17" t="e">
        <f>SUMIFS('[1]Deals (investment)'!$C:$C,'[1]Deals (investment)'!$B:$B,$A948,'[1]Deals (investment)'!$T:$T,AZ$1)</f>
        <v>#VALUE!</v>
      </c>
      <c r="BA948" s="17" t="e">
        <f>SUMIFS('[1]Deals (investment)'!$C:$C,'[1]Deals (investment)'!$B:$B,$A948,'[1]Deals (investment)'!$T:$T,BA$1)</f>
        <v>#VALUE!</v>
      </c>
      <c r="BB948" s="17" t="e">
        <f>SUMIFS('[1]Deals (investment)'!$C:$C,'[1]Deals (investment)'!$B:$B,$A948,'[1]Deals (investment)'!$T:$T,BB$1)</f>
        <v>#VALUE!</v>
      </c>
      <c r="BC948" s="17" t="e">
        <f>SUMIFS('[1]Deals (Exits)'!$C:$C,'[1]Deals (Exits)'!$B:$B,$A948)</f>
        <v>#VALUE!</v>
      </c>
      <c r="BD948" s="17" t="e">
        <f>SUMIFS('[1]Deals (investment)'!$C:$C,'[1]Deals (investment)'!$B:$B,$A948,'[1]Deals (investment)'!$V:$V,BD$1)</f>
        <v>#VALUE!</v>
      </c>
      <c r="BE948" s="17" t="e">
        <f>SUMIFS('[1]Deals (investment)'!$C:$C,'[1]Deals (investment)'!$B:$B,$A948,'[1]Deals (investment)'!$V:$V,BE$1)</f>
        <v>#VALUE!</v>
      </c>
      <c r="BF948" s="17" t="e">
        <f>SUMIFS('[1]Deals (investment)'!$C:$C,'[1]Deals (investment)'!$B:$B,$A948,'[1]Deals (investment)'!$V:$V,BF$1)</f>
        <v>#VALUE!</v>
      </c>
      <c r="BG948" s="17" t="e">
        <f>SUMIFS('[1]Deals (investment)'!$C:$C,'[1]Deals (investment)'!$B:$B,$A948,'[1]Deals (investment)'!$V:$V,BG$1)</f>
        <v>#VALUE!</v>
      </c>
      <c r="BH948" s="17" t="e">
        <f>SUMIFS('[1]Deals (investment)'!$C:$C,'[1]Deals (investment)'!$B:$B,$A948,'[1]Deals (investment)'!$V:$V,BH$1)</f>
        <v>#VALUE!</v>
      </c>
      <c r="BI948" s="17" t="e">
        <f>SUMIFS('[1]Deals (investment)'!$C:$C,'[1]Deals (investment)'!$B:$B,$A948,'[1]Deals (investment)'!$V:$V,BI$1)</f>
        <v>#VALUE!</v>
      </c>
      <c r="BJ948" s="17" t="e">
        <f>SUMIFS('[1]Deals (investment)'!$C:$C,'[1]Deals (investment)'!$B:$B,$A948,'[1]Deals (investment)'!$V:$V,BJ$1)</f>
        <v>#VALUE!</v>
      </c>
      <c r="BK948" s="17" t="e">
        <f>SUMIFS('[1]Deals (investment)'!$C:$C,'[1]Deals (investment)'!$B:$B,$A948,'[1]Deals (investment)'!$V:$V,BK$1)</f>
        <v>#VALUE!</v>
      </c>
      <c r="BL948" s="17" t="e">
        <f>SUMIFS('[1]Deals (investment)'!$C:$C,'[1]Deals (investment)'!$B:$B,$A948,'[1]Deals (investment)'!$V:$V,BL$1)</f>
        <v>#VALUE!</v>
      </c>
      <c r="BM948" s="17" t="e">
        <f>SUMIFS('[1]Deals (investment)'!$C:$C,'[1]Deals (investment)'!$B:$B,$A948,'[1]Deals (investment)'!$V:$V,BM$1)</f>
        <v>#VALUE!</v>
      </c>
      <c r="BN948" s="15"/>
      <c r="BO948" s="15"/>
      <c r="BP948" s="22"/>
      <c r="BQ948" s="15"/>
      <c r="BR948" s="15"/>
      <c r="BS948" s="15"/>
      <c r="BT948" s="15"/>
      <c r="BU948" s="15"/>
      <c r="BV948" s="15"/>
      <c r="BW948" s="15"/>
      <c r="BX948" s="15"/>
      <c r="BY948" s="15"/>
      <c r="BZ948" s="15"/>
      <c r="CA948" s="15"/>
      <c r="CB948" s="15"/>
      <c r="CC948" s="15"/>
      <c r="CD948" s="15" t="str">
        <f t="shared" si="143"/>
        <v>Firefly MediaFirefly Media is a one-stop-shop that serves businesses through design, marketing, WordPress expertise, and brandingActive</v>
      </c>
      <c r="CE948" s="15"/>
      <c r="CF948" s="15"/>
      <c r="CG948" s="15"/>
      <c r="CH948" s="15"/>
      <c r="CI948" s="15"/>
      <c r="CJ948" s="15"/>
    </row>
    <row r="949" spans="1:118" ht="12.75">
      <c r="A949" s="15" t="s">
        <v>6628</v>
      </c>
      <c r="B949" s="15" t="s">
        <v>6629</v>
      </c>
      <c r="C949" s="15" t="s">
        <v>58</v>
      </c>
      <c r="D949" s="16">
        <v>2011</v>
      </c>
      <c r="E949" s="15" t="s">
        <v>117</v>
      </c>
      <c r="F949" s="15"/>
      <c r="G949" s="15"/>
      <c r="H949" s="15"/>
      <c r="I949" s="15"/>
      <c r="J949" s="15"/>
      <c r="K949" s="17" t="e">
        <f t="shared" si="140"/>
        <v>#VALUE!</v>
      </c>
      <c r="L949" s="15"/>
      <c r="M949" s="18" t="e">
        <f t="shared" si="132"/>
        <v>#VALUE!</v>
      </c>
      <c r="N949" s="15"/>
      <c r="O949" s="15"/>
      <c r="P949" s="15"/>
      <c r="Q949" s="15"/>
      <c r="R949" s="15"/>
      <c r="S949" s="19"/>
      <c r="T949" s="15"/>
      <c r="U949" s="17"/>
      <c r="V949" s="15" t="s">
        <v>6630</v>
      </c>
      <c r="W949" s="15"/>
      <c r="X949" s="15" t="s">
        <v>158</v>
      </c>
      <c r="Y949" s="15" t="s">
        <v>2098</v>
      </c>
      <c r="AB949" s="20"/>
      <c r="AC949" s="21" t="s">
        <v>6631</v>
      </c>
      <c r="AD949" s="21" t="s">
        <v>6632</v>
      </c>
      <c r="AE949" s="21" t="s">
        <v>6633</v>
      </c>
      <c r="AF949" s="21" t="s">
        <v>6634</v>
      </c>
      <c r="AG949" s="22">
        <f t="shared" si="139"/>
        <v>0.41935483870967744</v>
      </c>
      <c r="AH949" s="15" t="str">
        <f t="shared" si="136"/>
        <v/>
      </c>
      <c r="AI949" s="22" t="e">
        <f>VLOOKUP(A949,'[1]Deals (investment)'!$B$2:$Z$1497,1,FALSE)</f>
        <v>#N/A</v>
      </c>
      <c r="AJ949" s="22" t="e">
        <f>VLOOKUP(A949,'[1]Deals (investment)'!$B$2:$Z$870,15,FALSE)</f>
        <v>#N/A</v>
      </c>
      <c r="AK949" s="17" t="e">
        <f>VLOOKUP(A949,'[1]Deals (Exits)'!B:B,1,FALSE)</f>
        <v>#N/A</v>
      </c>
      <c r="AL949" s="23" t="e">
        <f>VLOOKUP(G949,[1]Lookups!$V$3:$Y$197,4,FALSE)</f>
        <v>#N/A</v>
      </c>
      <c r="AM949" s="17" t="str">
        <f>VLOOKUP(X949,[1]Lookups!$B$3:$C$200,2,FALSE)</f>
        <v>Financial Services</v>
      </c>
      <c r="AN949" s="17" t="e">
        <f>VLOOKUP(R949,[1]Lookups!$H$3:$I$69,2,FALSE)</f>
        <v>#N/A</v>
      </c>
      <c r="AO949" s="17" t="e">
        <f>VLOOKUP(T949,[1]Lookups!$H$3:$I$69,2,FALSE)</f>
        <v>#N/A</v>
      </c>
      <c r="AP949" s="17" t="e">
        <f>VLOOKUP(AN949,[1]Lookups!$N$3:$O$11,2,FALSE)</f>
        <v>#N/A</v>
      </c>
      <c r="AQ949" s="18" t="e">
        <f>COUNTIFS('[1]Deals (investment)'!$B:$B,$A949)</f>
        <v>#VALUE!</v>
      </c>
      <c r="AR949" s="18" t="e">
        <f>COUNTIFS('[1]Deals (investment)'!$B:$B,$A949,'[1]Deals (investment)'!$T:$T,$AW$1)+COUNTIFS('[1]Deals (investment)'!$B:$B,$A949,'[1]Deals (investment)'!$T:$T,$AX$1)+COUNTIFS('[1]Deals (investment)'!$B:$B,$A949,'[1]Deals (investment)'!$T:$T,$AY$1)</f>
        <v>#VALUE!</v>
      </c>
      <c r="AS949" s="17" t="e">
        <f>SUMIFS('[1]Deals (investment)'!$C:$C,'[1]Deals (investment)'!$B:$B,$A949)</f>
        <v>#VALUE!</v>
      </c>
      <c r="AT949" s="17" t="e">
        <f t="shared" si="141"/>
        <v>#VALUE!</v>
      </c>
      <c r="AU949" s="18" t="e">
        <f>COUNTIF('[1]Deals (Exits)'!$B:$B,A949)</f>
        <v>#VALUE!</v>
      </c>
      <c r="AV949" s="17" t="e">
        <f>SUMIFS('[1]Deals (investment)'!$C:$C,'[1]Deals (investment)'!$B:$B,$A949,'[1]Deals (investment)'!$T:$T,AV$1)</f>
        <v>#VALUE!</v>
      </c>
      <c r="AW949" s="17" t="e">
        <f>SUMIFS('[1]Deals (investment)'!$C:$C,'[1]Deals (investment)'!$B:$B,$A949,'[1]Deals (investment)'!$T:$T,AW$1)</f>
        <v>#VALUE!</v>
      </c>
      <c r="AX949" s="17" t="e">
        <f>SUMIFS('[1]Deals (investment)'!$C:$C,'[1]Deals (investment)'!$B:$B,$A949,'[1]Deals (investment)'!$T:$T,AX$1)</f>
        <v>#VALUE!</v>
      </c>
      <c r="AY949" s="17" t="e">
        <f>SUMIFS('[1]Deals (investment)'!$C:$C,'[1]Deals (investment)'!$B:$B,$A949,'[1]Deals (investment)'!$T:$T,AY$1)</f>
        <v>#VALUE!</v>
      </c>
      <c r="AZ949" s="17" t="e">
        <f>SUMIFS('[1]Deals (investment)'!$C:$C,'[1]Deals (investment)'!$B:$B,$A949,'[1]Deals (investment)'!$T:$T,AZ$1)</f>
        <v>#VALUE!</v>
      </c>
      <c r="BA949" s="17" t="e">
        <f>SUMIFS('[1]Deals (investment)'!$C:$C,'[1]Deals (investment)'!$B:$B,$A949,'[1]Deals (investment)'!$T:$T,BA$1)</f>
        <v>#VALUE!</v>
      </c>
      <c r="BB949" s="17" t="e">
        <f>SUMIFS('[1]Deals (investment)'!$C:$C,'[1]Deals (investment)'!$B:$B,$A949,'[1]Deals (investment)'!$T:$T,BB$1)</f>
        <v>#VALUE!</v>
      </c>
      <c r="BC949" s="17" t="e">
        <f>SUMIFS('[1]Deals (Exits)'!$C:$C,'[1]Deals (Exits)'!$B:$B,$A949)</f>
        <v>#VALUE!</v>
      </c>
      <c r="BD949" s="17" t="e">
        <f>SUMIFS('[1]Deals (investment)'!$C:$C,'[1]Deals (investment)'!$B:$B,$A949,'[1]Deals (investment)'!$V:$V,BD$1)</f>
        <v>#VALUE!</v>
      </c>
      <c r="BE949" s="17" t="e">
        <f>SUMIFS('[1]Deals (investment)'!$C:$C,'[1]Deals (investment)'!$B:$B,$A949,'[1]Deals (investment)'!$V:$V,BE$1)</f>
        <v>#VALUE!</v>
      </c>
      <c r="BF949" s="17" t="e">
        <f>SUMIFS('[1]Deals (investment)'!$C:$C,'[1]Deals (investment)'!$B:$B,$A949,'[1]Deals (investment)'!$V:$V,BF$1)</f>
        <v>#VALUE!</v>
      </c>
      <c r="BG949" s="17" t="e">
        <f>SUMIFS('[1]Deals (investment)'!$C:$C,'[1]Deals (investment)'!$B:$B,$A949,'[1]Deals (investment)'!$V:$V,BG$1)</f>
        <v>#VALUE!</v>
      </c>
      <c r="BH949" s="17" t="e">
        <f>SUMIFS('[1]Deals (investment)'!$C:$C,'[1]Deals (investment)'!$B:$B,$A949,'[1]Deals (investment)'!$V:$V,BH$1)</f>
        <v>#VALUE!</v>
      </c>
      <c r="BI949" s="17" t="e">
        <f>SUMIFS('[1]Deals (investment)'!$C:$C,'[1]Deals (investment)'!$B:$B,$A949,'[1]Deals (investment)'!$V:$V,BI$1)</f>
        <v>#VALUE!</v>
      </c>
      <c r="BJ949" s="17" t="e">
        <f>SUMIFS('[1]Deals (investment)'!$C:$C,'[1]Deals (investment)'!$B:$B,$A949,'[1]Deals (investment)'!$V:$V,BJ$1)</f>
        <v>#VALUE!</v>
      </c>
      <c r="BK949" s="17" t="e">
        <f>SUMIFS('[1]Deals (investment)'!$C:$C,'[1]Deals (investment)'!$B:$B,$A949,'[1]Deals (investment)'!$V:$V,BK$1)</f>
        <v>#VALUE!</v>
      </c>
      <c r="BL949" s="17" t="e">
        <f>SUMIFS('[1]Deals (investment)'!$C:$C,'[1]Deals (investment)'!$B:$B,$A949,'[1]Deals (investment)'!$V:$V,BL$1)</f>
        <v>#VALUE!</v>
      </c>
      <c r="BM949" s="17" t="e">
        <f>SUMIFS('[1]Deals (investment)'!$C:$C,'[1]Deals (investment)'!$B:$B,$A949,'[1]Deals (investment)'!$V:$V,BM$1)</f>
        <v>#VALUE!</v>
      </c>
      <c r="BN949" s="15"/>
      <c r="BO949" s="15"/>
      <c r="BP949" s="22"/>
      <c r="BQ949" s="15"/>
      <c r="BR949" s="15"/>
      <c r="BS949" s="15"/>
      <c r="BT949" s="15"/>
      <c r="BU949" s="15"/>
      <c r="BV949" s="15"/>
      <c r="BW949" s="15"/>
      <c r="BX949" s="15"/>
      <c r="BY949" s="15"/>
      <c r="BZ949" s="15"/>
      <c r="CA949" s="15"/>
      <c r="CB949" s="15"/>
      <c r="CC949" s="15"/>
      <c r="CD949" s="15" t="str">
        <f t="shared" si="143"/>
        <v>Impala CoinDigital Currency in KenyaActive</v>
      </c>
      <c r="CE949" s="15"/>
      <c r="CF949" s="15"/>
      <c r="CG949" s="15"/>
      <c r="CH949" s="15"/>
      <c r="CI949" s="15"/>
      <c r="CJ949" s="15"/>
    </row>
    <row r="950" spans="1:118" ht="12.75">
      <c r="A950" s="15" t="s">
        <v>6635</v>
      </c>
      <c r="B950" s="15" t="s">
        <v>6636</v>
      </c>
      <c r="C950" s="15" t="s">
        <v>58</v>
      </c>
      <c r="D950" s="16">
        <v>2018</v>
      </c>
      <c r="E950" s="26" t="s">
        <v>117</v>
      </c>
      <c r="F950" s="26" t="s">
        <v>199</v>
      </c>
      <c r="G950" s="26" t="s">
        <v>118</v>
      </c>
      <c r="H950" s="26"/>
      <c r="I950" s="15" t="s">
        <v>118</v>
      </c>
      <c r="J950" s="26"/>
      <c r="K950" s="17" t="e">
        <f t="shared" si="140"/>
        <v>#VALUE!</v>
      </c>
      <c r="L950" s="15"/>
      <c r="M950" s="18" t="e">
        <f t="shared" si="132"/>
        <v>#VALUE!</v>
      </c>
      <c r="N950" s="15"/>
      <c r="O950" s="15"/>
      <c r="P950" s="15"/>
      <c r="Q950" s="24" t="e">
        <f ca="1">_xludf.MAXIFS('[1]Deals (investment)'!A:A,'[1]Deals (investment)'!B:B,A950)</f>
        <v>#NAME?</v>
      </c>
      <c r="R950" s="15"/>
      <c r="S950" s="19"/>
      <c r="T950" s="15"/>
      <c r="U950" s="17"/>
      <c r="V950" s="15" t="s">
        <v>6637</v>
      </c>
      <c r="W950" s="15">
        <v>0</v>
      </c>
      <c r="X950" s="15" t="s">
        <v>538</v>
      </c>
      <c r="Y950" s="15" t="s">
        <v>6638</v>
      </c>
      <c r="AB950" s="32">
        <v>43506</v>
      </c>
      <c r="AC950" s="27" t="s">
        <v>6639</v>
      </c>
      <c r="AD950" s="15" t="s">
        <v>199</v>
      </c>
      <c r="AE950" s="27" t="s">
        <v>6640</v>
      </c>
      <c r="AF950" s="27" t="s">
        <v>6641</v>
      </c>
      <c r="AG950" s="22">
        <f>COUNTA(B949:AF949)/(COUNTA(B949:AF949)+COUNTBLANK(B949:AF949))</f>
        <v>0.41935483870967744</v>
      </c>
      <c r="AH950" s="15" t="e">
        <f t="shared" si="136"/>
        <v>#VALUE!</v>
      </c>
      <c r="AI950" s="22" t="e">
        <f>VLOOKUP(A950,'[1]Deals (investment)'!$B$2:$Z$1497,1,FALSE)</f>
        <v>#N/A</v>
      </c>
      <c r="AJ950" s="22" t="e">
        <f>VLOOKUP(A950,'[1]Deals (investment)'!$B$2:$Z$870,15,FALSE)</f>
        <v>#N/A</v>
      </c>
      <c r="AK950" s="17" t="e">
        <f>VLOOKUP(A950,'[1]Deals (Exits)'!B:B,1,FALSE)</f>
        <v>#N/A</v>
      </c>
      <c r="AL950" s="23">
        <f>VLOOKUP(G950,[1]Lookups!$V$3:$Y$197,4,FALSE)</f>
        <v>0</v>
      </c>
      <c r="AM950" s="17" t="str">
        <f>VLOOKUP(X950,[1]Lookups!$B$3:$C$200,2,FALSE)</f>
        <v>Agriculture</v>
      </c>
      <c r="AN950" s="17" t="e">
        <f>VLOOKUP(R950,[1]Lookups!$H$3:$I$69,2,FALSE)</f>
        <v>#N/A</v>
      </c>
      <c r="AO950" s="17" t="e">
        <f>VLOOKUP(T950,[1]Lookups!$H$3:$I$69,2,FALSE)</f>
        <v>#N/A</v>
      </c>
      <c r="AP950" s="17" t="e">
        <f>VLOOKUP(AN950,[1]Lookups!$N$3:$O$11,2,FALSE)</f>
        <v>#N/A</v>
      </c>
      <c r="AQ950" s="18" t="e">
        <f>COUNTIFS('[1]Deals (investment)'!$B:$B,$A950)</f>
        <v>#VALUE!</v>
      </c>
      <c r="AR950" s="18" t="e">
        <f>COUNTIFS('[1]Deals (investment)'!$B:$B,$A950,'[1]Deals (investment)'!$T:$T,$AW$1)+COUNTIFS('[1]Deals (investment)'!$B:$B,$A950,'[1]Deals (investment)'!$T:$T,$AX$1)+COUNTIFS('[1]Deals (investment)'!$B:$B,$A950,'[1]Deals (investment)'!$T:$T,$AY$1)</f>
        <v>#VALUE!</v>
      </c>
      <c r="AS950" s="17" t="e">
        <f>SUMIFS('[1]Deals (investment)'!$C:$C,'[1]Deals (investment)'!$B:$B,$A950)</f>
        <v>#VALUE!</v>
      </c>
      <c r="AT950" s="17" t="e">
        <f t="shared" si="141"/>
        <v>#VALUE!</v>
      </c>
      <c r="AU950" s="18" t="e">
        <f>COUNTIF('[1]Deals (Exits)'!$B:$B,A950)</f>
        <v>#VALUE!</v>
      </c>
      <c r="AV950" s="17" t="e">
        <f>SUMIFS('[1]Deals (investment)'!$C:$C,'[1]Deals (investment)'!$B:$B,$A950,'[1]Deals (investment)'!$T:$T,AV$1)</f>
        <v>#VALUE!</v>
      </c>
      <c r="AW950" s="17" t="e">
        <f>SUMIFS('[1]Deals (investment)'!$C:$C,'[1]Deals (investment)'!$B:$B,$A950,'[1]Deals (investment)'!$T:$T,AW$1)</f>
        <v>#VALUE!</v>
      </c>
      <c r="AX950" s="17" t="e">
        <f>SUMIFS('[1]Deals (investment)'!$C:$C,'[1]Deals (investment)'!$B:$B,$A950,'[1]Deals (investment)'!$T:$T,AX$1)</f>
        <v>#VALUE!</v>
      </c>
      <c r="AY950" s="17" t="e">
        <f>SUMIFS('[1]Deals (investment)'!$C:$C,'[1]Deals (investment)'!$B:$B,$A950,'[1]Deals (investment)'!$T:$T,AY$1)</f>
        <v>#VALUE!</v>
      </c>
      <c r="AZ950" s="17" t="e">
        <f>SUMIFS('[1]Deals (investment)'!$C:$C,'[1]Deals (investment)'!$B:$B,$A950,'[1]Deals (investment)'!$T:$T,AZ$1)</f>
        <v>#VALUE!</v>
      </c>
      <c r="BA950" s="17" t="e">
        <f>SUMIFS('[1]Deals (investment)'!$C:$C,'[1]Deals (investment)'!$B:$B,$A950,'[1]Deals (investment)'!$T:$T,BA$1)</f>
        <v>#VALUE!</v>
      </c>
      <c r="BB950" s="17" t="e">
        <f>SUMIFS('[1]Deals (investment)'!$C:$C,'[1]Deals (investment)'!$B:$B,$A950,'[1]Deals (investment)'!$T:$T,BB$1)</f>
        <v>#VALUE!</v>
      </c>
      <c r="BC950" s="17" t="e">
        <f>SUMIFS('[1]Deals (Exits)'!$C:$C,'[1]Deals (Exits)'!$B:$B,$A950)</f>
        <v>#VALUE!</v>
      </c>
      <c r="BD950" s="17" t="e">
        <f>SUMIFS('[1]Deals (investment)'!$C:$C,'[1]Deals (investment)'!$B:$B,$A950,'[1]Deals (investment)'!$V:$V,BD$1)</f>
        <v>#VALUE!</v>
      </c>
      <c r="BE950" s="17" t="e">
        <f>SUMIFS('[1]Deals (investment)'!$C:$C,'[1]Deals (investment)'!$B:$B,$A950,'[1]Deals (investment)'!$V:$V,BE$1)</f>
        <v>#VALUE!</v>
      </c>
      <c r="BF950" s="17" t="e">
        <f>SUMIFS('[1]Deals (investment)'!$C:$C,'[1]Deals (investment)'!$B:$B,$A950,'[1]Deals (investment)'!$V:$V,BF$1)</f>
        <v>#VALUE!</v>
      </c>
      <c r="BG950" s="17" t="e">
        <f>SUMIFS('[1]Deals (investment)'!$C:$C,'[1]Deals (investment)'!$B:$B,$A950,'[1]Deals (investment)'!$V:$V,BG$1)</f>
        <v>#VALUE!</v>
      </c>
      <c r="BH950" s="17" t="e">
        <f>SUMIFS('[1]Deals (investment)'!$C:$C,'[1]Deals (investment)'!$B:$B,$A950,'[1]Deals (investment)'!$V:$V,BH$1)</f>
        <v>#VALUE!</v>
      </c>
      <c r="BI950" s="17" t="e">
        <f>SUMIFS('[1]Deals (investment)'!$C:$C,'[1]Deals (investment)'!$B:$B,$A950,'[1]Deals (investment)'!$V:$V,BI$1)</f>
        <v>#VALUE!</v>
      </c>
      <c r="BJ950" s="17" t="e">
        <f>SUMIFS('[1]Deals (investment)'!$C:$C,'[1]Deals (investment)'!$B:$B,$A950,'[1]Deals (investment)'!$V:$V,BJ$1)</f>
        <v>#VALUE!</v>
      </c>
      <c r="BK950" s="17" t="e">
        <f>SUMIFS('[1]Deals (investment)'!$C:$C,'[1]Deals (investment)'!$B:$B,$A950,'[1]Deals (investment)'!$V:$V,BK$1)</f>
        <v>#VALUE!</v>
      </c>
      <c r="BL950" s="17" t="e">
        <f>SUMIFS('[1]Deals (investment)'!$C:$C,'[1]Deals (investment)'!$B:$B,$A950,'[1]Deals (investment)'!$V:$V,BL$1)</f>
        <v>#VALUE!</v>
      </c>
      <c r="BM950" s="17" t="e">
        <f>SUMIFS('[1]Deals (investment)'!$C:$C,'[1]Deals (investment)'!$B:$B,$A950,'[1]Deals (investment)'!$V:$V,BM$1)</f>
        <v>#VALUE!</v>
      </c>
      <c r="BN950" s="15"/>
      <c r="BO950" s="15"/>
      <c r="BP950" s="22"/>
      <c r="BQ950" s="15"/>
      <c r="BR950" s="15"/>
      <c r="BS950" s="15"/>
      <c r="BT950" s="15"/>
      <c r="BU950" s="15"/>
      <c r="BV950" s="15"/>
      <c r="BW950" s="15"/>
      <c r="BX950" s="15"/>
      <c r="BY950" s="15"/>
      <c r="BZ950" s="15"/>
      <c r="CA950" s="15"/>
      <c r="CB950" s="15"/>
      <c r="CC950" s="15"/>
      <c r="CD950" s="15" t="str">
        <f t="shared" si="143"/>
        <v>FarmITFarmIT is an agricultural mobile based startup that uses crop mapping mobile technology to send real time and reliable agronomic, crop protection and husbandry practices to small scale horticultural farmers with an aim of improving livelihoods.Active</v>
      </c>
      <c r="CE950" s="15"/>
      <c r="CF950" s="15"/>
      <c r="CG950" s="15"/>
      <c r="CH950" s="15"/>
      <c r="CI950" s="15"/>
      <c r="CJ950" s="15"/>
    </row>
    <row r="951" spans="1:118" ht="12.75">
      <c r="A951" s="15" t="s">
        <v>6642</v>
      </c>
      <c r="B951" s="15" t="s">
        <v>6643</v>
      </c>
      <c r="C951" s="15"/>
      <c r="D951" s="16">
        <v>2016</v>
      </c>
      <c r="E951" s="15" t="s">
        <v>272</v>
      </c>
      <c r="F951" s="15"/>
      <c r="G951" s="15"/>
      <c r="H951" s="15"/>
      <c r="I951" s="15"/>
      <c r="J951" s="15"/>
      <c r="K951" s="17" t="e">
        <f t="shared" si="140"/>
        <v>#VALUE!</v>
      </c>
      <c r="L951" s="15"/>
      <c r="M951" s="18" t="e">
        <f t="shared" si="132"/>
        <v>#VALUE!</v>
      </c>
      <c r="N951" s="15"/>
      <c r="O951" s="15"/>
      <c r="P951" s="15"/>
      <c r="Q951" s="15"/>
      <c r="R951" s="15"/>
      <c r="S951" s="19"/>
      <c r="T951" s="15"/>
      <c r="U951" s="17"/>
      <c r="V951" s="15" t="s">
        <v>6644</v>
      </c>
      <c r="W951" s="15"/>
      <c r="X951" s="15" t="s">
        <v>158</v>
      </c>
      <c r="Y951" s="15" t="s">
        <v>6645</v>
      </c>
      <c r="AB951" s="20"/>
      <c r="AC951" s="21" t="s">
        <v>6646</v>
      </c>
      <c r="AD951" s="21" t="s">
        <v>6647</v>
      </c>
      <c r="AE951" s="15" t="s">
        <v>312</v>
      </c>
      <c r="AF951" s="15" t="s">
        <v>312</v>
      </c>
      <c r="AG951" s="22">
        <f t="shared" ref="AG951:AG971" si="144">COUNTA(B951:AF951)/(COUNTA(B951:AF951)+COUNTBLANK(B951:AF951))</f>
        <v>0.38709677419354838</v>
      </c>
      <c r="AH951" s="15" t="str">
        <f t="shared" si="136"/>
        <v/>
      </c>
      <c r="AI951" s="22" t="e">
        <f>VLOOKUP(A951,'[1]Deals (investment)'!$B$2:$Z$1497,1,FALSE)</f>
        <v>#N/A</v>
      </c>
      <c r="AJ951" s="22" t="e">
        <f>VLOOKUP(A951,'[1]Deals (investment)'!$B$2:$Z$870,15,FALSE)</f>
        <v>#N/A</v>
      </c>
      <c r="AK951" s="17" t="e">
        <f>VLOOKUP(A951,'[1]Deals (Exits)'!B:B,1,FALSE)</f>
        <v>#N/A</v>
      </c>
      <c r="AL951" s="23" t="e">
        <f>VLOOKUP(G951,[1]Lookups!$V$3:$Y$197,4,FALSE)</f>
        <v>#N/A</v>
      </c>
      <c r="AM951" s="17" t="str">
        <f>VLOOKUP(X951,[1]Lookups!$B$3:$C$200,2,FALSE)</f>
        <v>Financial Services</v>
      </c>
      <c r="AN951" s="17" t="e">
        <f>VLOOKUP(R951,[1]Lookups!$H$3:$I$69,2,FALSE)</f>
        <v>#N/A</v>
      </c>
      <c r="AO951" s="17" t="e">
        <f>VLOOKUP(T951,[1]Lookups!$H$3:$I$69,2,FALSE)</f>
        <v>#N/A</v>
      </c>
      <c r="AP951" s="17" t="e">
        <f>VLOOKUP(AN951,[1]Lookups!$N$3:$O$11,2,FALSE)</f>
        <v>#N/A</v>
      </c>
      <c r="AQ951" s="18" t="e">
        <f>COUNTIFS('[1]Deals (investment)'!$B:$B,$A951)</f>
        <v>#VALUE!</v>
      </c>
      <c r="AR951" s="18" t="e">
        <f>COUNTIFS('[1]Deals (investment)'!$B:$B,$A951,'[1]Deals (investment)'!$T:$T,$AW$1)+COUNTIFS('[1]Deals (investment)'!$B:$B,$A951,'[1]Deals (investment)'!$T:$T,$AX$1)+COUNTIFS('[1]Deals (investment)'!$B:$B,$A951,'[1]Deals (investment)'!$T:$T,$AY$1)</f>
        <v>#VALUE!</v>
      </c>
      <c r="AS951" s="17" t="e">
        <f>SUMIFS('[1]Deals (investment)'!$C:$C,'[1]Deals (investment)'!$B:$B,$A951)</f>
        <v>#VALUE!</v>
      </c>
      <c r="AT951" s="17" t="e">
        <f t="shared" si="141"/>
        <v>#VALUE!</v>
      </c>
      <c r="AU951" s="18" t="e">
        <f>COUNTIF('[1]Deals (Exits)'!$B:$B,A951)</f>
        <v>#VALUE!</v>
      </c>
      <c r="AV951" s="17" t="e">
        <f>SUMIFS('[1]Deals (investment)'!$C:$C,'[1]Deals (investment)'!$B:$B,$A951,'[1]Deals (investment)'!$T:$T,AV$1)</f>
        <v>#VALUE!</v>
      </c>
      <c r="AW951" s="17" t="e">
        <f>SUMIFS('[1]Deals (investment)'!$C:$C,'[1]Deals (investment)'!$B:$B,$A951,'[1]Deals (investment)'!$T:$T,AW$1)</f>
        <v>#VALUE!</v>
      </c>
      <c r="AX951" s="17" t="e">
        <f>SUMIFS('[1]Deals (investment)'!$C:$C,'[1]Deals (investment)'!$B:$B,$A951,'[1]Deals (investment)'!$T:$T,AX$1)</f>
        <v>#VALUE!</v>
      </c>
      <c r="AY951" s="17" t="e">
        <f>SUMIFS('[1]Deals (investment)'!$C:$C,'[1]Deals (investment)'!$B:$B,$A951,'[1]Deals (investment)'!$T:$T,AY$1)</f>
        <v>#VALUE!</v>
      </c>
      <c r="AZ951" s="17" t="e">
        <f>SUMIFS('[1]Deals (investment)'!$C:$C,'[1]Deals (investment)'!$B:$B,$A951,'[1]Deals (investment)'!$T:$T,AZ$1)</f>
        <v>#VALUE!</v>
      </c>
      <c r="BA951" s="17" t="e">
        <f>SUMIFS('[1]Deals (investment)'!$C:$C,'[1]Deals (investment)'!$B:$B,$A951,'[1]Deals (investment)'!$T:$T,BA$1)</f>
        <v>#VALUE!</v>
      </c>
      <c r="BB951" s="17" t="e">
        <f>SUMIFS('[1]Deals (investment)'!$C:$C,'[1]Deals (investment)'!$B:$B,$A951,'[1]Deals (investment)'!$T:$T,BB$1)</f>
        <v>#VALUE!</v>
      </c>
      <c r="BC951" s="17" t="e">
        <f>SUMIFS('[1]Deals (Exits)'!$C:$C,'[1]Deals (Exits)'!$B:$B,$A951)</f>
        <v>#VALUE!</v>
      </c>
      <c r="BD951" s="17" t="e">
        <f>SUMIFS('[1]Deals (investment)'!$C:$C,'[1]Deals (investment)'!$B:$B,$A951,'[1]Deals (investment)'!$V:$V,BD$1)</f>
        <v>#VALUE!</v>
      </c>
      <c r="BE951" s="17" t="e">
        <f>SUMIFS('[1]Deals (investment)'!$C:$C,'[1]Deals (investment)'!$B:$B,$A951,'[1]Deals (investment)'!$V:$V,BE$1)</f>
        <v>#VALUE!</v>
      </c>
      <c r="BF951" s="17" t="e">
        <f>SUMIFS('[1]Deals (investment)'!$C:$C,'[1]Deals (investment)'!$B:$B,$A951,'[1]Deals (investment)'!$V:$V,BF$1)</f>
        <v>#VALUE!</v>
      </c>
      <c r="BG951" s="17" t="e">
        <f>SUMIFS('[1]Deals (investment)'!$C:$C,'[1]Deals (investment)'!$B:$B,$A951,'[1]Deals (investment)'!$V:$V,BG$1)</f>
        <v>#VALUE!</v>
      </c>
      <c r="BH951" s="17" t="e">
        <f>SUMIFS('[1]Deals (investment)'!$C:$C,'[1]Deals (investment)'!$B:$B,$A951,'[1]Deals (investment)'!$V:$V,BH$1)</f>
        <v>#VALUE!</v>
      </c>
      <c r="BI951" s="17" t="e">
        <f>SUMIFS('[1]Deals (investment)'!$C:$C,'[1]Deals (investment)'!$B:$B,$A951,'[1]Deals (investment)'!$V:$V,BI$1)</f>
        <v>#VALUE!</v>
      </c>
      <c r="BJ951" s="17" t="e">
        <f>SUMIFS('[1]Deals (investment)'!$C:$C,'[1]Deals (investment)'!$B:$B,$A951,'[1]Deals (investment)'!$V:$V,BJ$1)</f>
        <v>#VALUE!</v>
      </c>
      <c r="BK951" s="17" t="e">
        <f>SUMIFS('[1]Deals (investment)'!$C:$C,'[1]Deals (investment)'!$B:$B,$A951,'[1]Deals (investment)'!$V:$V,BK$1)</f>
        <v>#VALUE!</v>
      </c>
      <c r="BL951" s="17" t="e">
        <f>SUMIFS('[1]Deals (investment)'!$C:$C,'[1]Deals (investment)'!$B:$B,$A951,'[1]Deals (investment)'!$V:$V,BL$1)</f>
        <v>#VALUE!</v>
      </c>
      <c r="BM951" s="17" t="e">
        <f>SUMIFS('[1]Deals (investment)'!$C:$C,'[1]Deals (investment)'!$B:$B,$A951,'[1]Deals (investment)'!$V:$V,BM$1)</f>
        <v>#VALUE!</v>
      </c>
      <c r="BN951" s="15"/>
      <c r="BO951" s="15"/>
      <c r="BP951" s="22"/>
      <c r="BQ951" s="15"/>
      <c r="BR951" s="15"/>
      <c r="BS951" s="15"/>
      <c r="BT951" s="15"/>
      <c r="BU951" s="15"/>
      <c r="BV951" s="15"/>
      <c r="BW951" s="15"/>
      <c r="BX951" s="15"/>
      <c r="BY951" s="15"/>
      <c r="BZ951" s="15"/>
      <c r="CA951" s="15"/>
      <c r="CB951" s="15"/>
      <c r="CC951" s="15"/>
      <c r="CD951" s="15" t="str">
        <f t="shared" si="143"/>
        <v>Inclusive Financial TechnologiesInclusive Financial Technologies focuses on connecting unbanked Africans to the global economy through a single identity verification API.</v>
      </c>
      <c r="CE951" s="15"/>
      <c r="CF951" s="15"/>
      <c r="CG951" s="15"/>
      <c r="CH951" s="15"/>
      <c r="CI951" s="15"/>
      <c r="CJ951" s="15"/>
    </row>
    <row r="952" spans="1:118" ht="12.75">
      <c r="A952" s="15" t="s">
        <v>6648</v>
      </c>
      <c r="B952" s="15"/>
      <c r="C952" s="15" t="s">
        <v>58</v>
      </c>
      <c r="D952" s="16"/>
      <c r="E952" s="15"/>
      <c r="F952" s="15"/>
      <c r="G952" s="15"/>
      <c r="H952" s="15"/>
      <c r="I952" s="15"/>
      <c r="J952" s="15"/>
      <c r="K952" s="17" t="e">
        <f t="shared" si="140"/>
        <v>#VALUE!</v>
      </c>
      <c r="L952" s="15"/>
      <c r="M952" s="18" t="e">
        <f t="shared" si="132"/>
        <v>#VALUE!</v>
      </c>
      <c r="N952" s="15"/>
      <c r="O952" s="15"/>
      <c r="P952" s="15"/>
      <c r="Q952" s="24" t="e">
        <f ca="1">_xludf.MAXIFS('[1]Deals (investment)'!A:A,'[1]Deals (investment)'!B:B,A952)</f>
        <v>#NAME?</v>
      </c>
      <c r="R952" s="15"/>
      <c r="S952" s="19"/>
      <c r="T952" s="15"/>
      <c r="U952" s="17"/>
      <c r="V952" s="15"/>
      <c r="W952" s="15"/>
      <c r="X952" s="15"/>
      <c r="Y952" s="15"/>
      <c r="AB952" s="20"/>
      <c r="AC952" s="15"/>
      <c r="AD952" s="15"/>
      <c r="AE952" s="15"/>
      <c r="AF952" s="15"/>
      <c r="AG952" s="22">
        <f t="shared" ca="1" si="144"/>
        <v>0.12903225806451613</v>
      </c>
      <c r="AH952" s="15" t="str">
        <f t="shared" si="136"/>
        <v/>
      </c>
      <c r="AI952" s="22" t="e">
        <f>VLOOKUP(A952,'[1]Deals (investment)'!$B$2:$Z$1497,1,FALSE)</f>
        <v>#N/A</v>
      </c>
      <c r="AJ952" s="22" t="e">
        <f>VLOOKUP(A952,'[1]Deals (investment)'!$B$2:$Z$870,15,FALSE)</f>
        <v>#N/A</v>
      </c>
      <c r="AK952" s="17" t="e">
        <f>VLOOKUP(A952,'[1]Deals (Exits)'!B:B,1,FALSE)</f>
        <v>#N/A</v>
      </c>
      <c r="AL952" s="23" t="e">
        <f>VLOOKUP(G952,[1]Lookups!$V$3:$Y$197,4,FALSE)</f>
        <v>#N/A</v>
      </c>
      <c r="AM952" s="17" t="e">
        <f>VLOOKUP(X952,[1]Lookups!$B$3:$C$200,2,FALSE)</f>
        <v>#N/A</v>
      </c>
      <c r="AN952" s="17" t="e">
        <f>VLOOKUP(R952,[1]Lookups!$H$3:$I$69,2,FALSE)</f>
        <v>#N/A</v>
      </c>
      <c r="AO952" s="17" t="e">
        <f>VLOOKUP(T952,[1]Lookups!$H$3:$I$69,2,FALSE)</f>
        <v>#N/A</v>
      </c>
      <c r="AP952" s="17" t="e">
        <f>VLOOKUP(AN952,[1]Lookups!$N$3:$O$11,2,FALSE)</f>
        <v>#N/A</v>
      </c>
      <c r="AQ952" s="18" t="e">
        <f>COUNTIFS('[1]Deals (investment)'!$B:$B,$A952)</f>
        <v>#VALUE!</v>
      </c>
      <c r="AR952" s="18" t="e">
        <f>COUNTIFS('[1]Deals (investment)'!$B:$B,$A952,'[1]Deals (investment)'!$T:$T,$AW$1)+COUNTIFS('[1]Deals (investment)'!$B:$B,$A952,'[1]Deals (investment)'!$T:$T,$AX$1)+COUNTIFS('[1]Deals (investment)'!$B:$B,$A952,'[1]Deals (investment)'!$T:$T,$AY$1)</f>
        <v>#VALUE!</v>
      </c>
      <c r="AS952" s="17" t="e">
        <f>SUMIFS('[1]Deals (investment)'!$C:$C,'[1]Deals (investment)'!$B:$B,$A952)</f>
        <v>#VALUE!</v>
      </c>
      <c r="AT952" s="17" t="e">
        <f t="shared" si="141"/>
        <v>#VALUE!</v>
      </c>
      <c r="AU952" s="18" t="e">
        <f>COUNTIF('[1]Deals (Exits)'!$B:$B,A952)</f>
        <v>#VALUE!</v>
      </c>
      <c r="AV952" s="17" t="e">
        <f>SUMIFS('[1]Deals (investment)'!$C:$C,'[1]Deals (investment)'!$B:$B,$A952,'[1]Deals (investment)'!$T:$T,AV$1)</f>
        <v>#VALUE!</v>
      </c>
      <c r="AW952" s="17" t="e">
        <f>SUMIFS('[1]Deals (investment)'!$C:$C,'[1]Deals (investment)'!$B:$B,$A952,'[1]Deals (investment)'!$T:$T,AW$1)</f>
        <v>#VALUE!</v>
      </c>
      <c r="AX952" s="17" t="e">
        <f>SUMIFS('[1]Deals (investment)'!$C:$C,'[1]Deals (investment)'!$B:$B,$A952,'[1]Deals (investment)'!$T:$T,AX$1)</f>
        <v>#VALUE!</v>
      </c>
      <c r="AY952" s="17" t="e">
        <f>SUMIFS('[1]Deals (investment)'!$C:$C,'[1]Deals (investment)'!$B:$B,$A952,'[1]Deals (investment)'!$T:$T,AY$1)</f>
        <v>#VALUE!</v>
      </c>
      <c r="AZ952" s="17" t="e">
        <f>SUMIFS('[1]Deals (investment)'!$C:$C,'[1]Deals (investment)'!$B:$B,$A952,'[1]Deals (investment)'!$T:$T,AZ$1)</f>
        <v>#VALUE!</v>
      </c>
      <c r="BA952" s="17" t="e">
        <f>SUMIFS('[1]Deals (investment)'!$C:$C,'[1]Deals (investment)'!$B:$B,$A952,'[1]Deals (investment)'!$T:$T,BA$1)</f>
        <v>#VALUE!</v>
      </c>
      <c r="BB952" s="17" t="e">
        <f>SUMIFS('[1]Deals (investment)'!$C:$C,'[1]Deals (investment)'!$B:$B,$A952,'[1]Deals (investment)'!$T:$T,BB$1)</f>
        <v>#VALUE!</v>
      </c>
      <c r="BC952" s="17" t="e">
        <f>SUMIFS('[1]Deals (Exits)'!$C:$C,'[1]Deals (Exits)'!$B:$B,$A952)</f>
        <v>#VALUE!</v>
      </c>
      <c r="BD952" s="17" t="e">
        <f>SUMIFS('[1]Deals (investment)'!$C:$C,'[1]Deals (investment)'!$B:$B,$A952,'[1]Deals (investment)'!$V:$V,BD$1)</f>
        <v>#VALUE!</v>
      </c>
      <c r="BE952" s="17" t="e">
        <f>SUMIFS('[1]Deals (investment)'!$C:$C,'[1]Deals (investment)'!$B:$B,$A952,'[1]Deals (investment)'!$V:$V,BE$1)</f>
        <v>#VALUE!</v>
      </c>
      <c r="BF952" s="17" t="e">
        <f>SUMIFS('[1]Deals (investment)'!$C:$C,'[1]Deals (investment)'!$B:$B,$A952,'[1]Deals (investment)'!$V:$V,BF$1)</f>
        <v>#VALUE!</v>
      </c>
      <c r="BG952" s="17" t="e">
        <f>SUMIFS('[1]Deals (investment)'!$C:$C,'[1]Deals (investment)'!$B:$B,$A952,'[1]Deals (investment)'!$V:$V,BG$1)</f>
        <v>#VALUE!</v>
      </c>
      <c r="BH952" s="17" t="e">
        <f>SUMIFS('[1]Deals (investment)'!$C:$C,'[1]Deals (investment)'!$B:$B,$A952,'[1]Deals (investment)'!$V:$V,BH$1)</f>
        <v>#VALUE!</v>
      </c>
      <c r="BI952" s="17" t="e">
        <f>SUMIFS('[1]Deals (investment)'!$C:$C,'[1]Deals (investment)'!$B:$B,$A952,'[1]Deals (investment)'!$V:$V,BI$1)</f>
        <v>#VALUE!</v>
      </c>
      <c r="BJ952" s="17" t="e">
        <f>SUMIFS('[1]Deals (investment)'!$C:$C,'[1]Deals (investment)'!$B:$B,$A952,'[1]Deals (investment)'!$V:$V,BJ$1)</f>
        <v>#VALUE!</v>
      </c>
      <c r="BK952" s="17" t="e">
        <f>SUMIFS('[1]Deals (investment)'!$C:$C,'[1]Deals (investment)'!$B:$B,$A952,'[1]Deals (investment)'!$V:$V,BK$1)</f>
        <v>#VALUE!</v>
      </c>
      <c r="BL952" s="17" t="e">
        <f>SUMIFS('[1]Deals (investment)'!$C:$C,'[1]Deals (investment)'!$B:$B,$A952,'[1]Deals (investment)'!$V:$V,BL$1)</f>
        <v>#VALUE!</v>
      </c>
      <c r="BM952" s="17" t="e">
        <f>SUMIFS('[1]Deals (investment)'!$C:$C,'[1]Deals (investment)'!$B:$B,$A952,'[1]Deals (investment)'!$V:$V,BM$1)</f>
        <v>#VALUE!</v>
      </c>
      <c r="BN952" s="15"/>
      <c r="BO952" s="15"/>
      <c r="BP952" s="22"/>
      <c r="BQ952" s="15"/>
      <c r="BR952" s="15"/>
      <c r="BS952" s="15"/>
      <c r="BT952" s="15"/>
      <c r="BU952" s="15"/>
      <c r="BV952" s="15"/>
      <c r="BW952" s="15"/>
      <c r="BX952" s="15"/>
      <c r="BY952" s="15"/>
      <c r="BZ952" s="15"/>
      <c r="CA952" s="15"/>
      <c r="CB952" s="15"/>
      <c r="CC952" s="15"/>
      <c r="CD952" s="15" t="str">
        <f t="shared" si="143"/>
        <v>Fix-TecnologiesActive</v>
      </c>
      <c r="CE952" s="15"/>
      <c r="CF952" s="15"/>
      <c r="CG952" s="15"/>
      <c r="CH952" s="15"/>
      <c r="CI952" s="15"/>
      <c r="CJ952" s="15"/>
    </row>
    <row r="953" spans="1:118" ht="12.75">
      <c r="A953" s="15" t="s">
        <v>6649</v>
      </c>
      <c r="B953" s="15" t="s">
        <v>6650</v>
      </c>
      <c r="C953" s="15" t="s">
        <v>58</v>
      </c>
      <c r="D953" s="16">
        <v>2017</v>
      </c>
      <c r="E953" s="15" t="s">
        <v>90</v>
      </c>
      <c r="F953" s="15" t="s">
        <v>110</v>
      </c>
      <c r="G953" s="15" t="s">
        <v>91</v>
      </c>
      <c r="H953" s="15"/>
      <c r="I953" s="15" t="s">
        <v>91</v>
      </c>
      <c r="J953" s="15"/>
      <c r="K953" s="17" t="e">
        <f t="shared" si="140"/>
        <v>#VALUE!</v>
      </c>
      <c r="L953" s="15"/>
      <c r="M953" s="18" t="e">
        <f t="shared" si="132"/>
        <v>#VALUE!</v>
      </c>
      <c r="N953" s="15"/>
      <c r="O953" s="15"/>
      <c r="P953" s="15"/>
      <c r="Q953" s="15"/>
      <c r="R953" s="15"/>
      <c r="S953" s="19"/>
      <c r="T953" s="15"/>
      <c r="U953" s="17"/>
      <c r="V953" s="15" t="s">
        <v>6651</v>
      </c>
      <c r="W953" s="15">
        <v>0</v>
      </c>
      <c r="X953" s="15" t="s">
        <v>538</v>
      </c>
      <c r="Y953" s="15" t="s">
        <v>6652</v>
      </c>
      <c r="Z953" s="25" t="s">
        <v>109</v>
      </c>
      <c r="AB953" s="32">
        <v>43506</v>
      </c>
      <c r="AC953" s="15" t="s">
        <v>110</v>
      </c>
      <c r="AD953" s="15" t="s">
        <v>110</v>
      </c>
      <c r="AE953" s="15" t="s">
        <v>110</v>
      </c>
      <c r="AF953" s="15" t="s">
        <v>110</v>
      </c>
      <c r="AG953" s="22">
        <f t="shared" si="144"/>
        <v>0.61290322580645162</v>
      </c>
      <c r="AH953" s="15" t="str">
        <f t="shared" si="136"/>
        <v/>
      </c>
      <c r="AI953" s="22" t="str">
        <f>VLOOKUP(A953,'[1]Deals (investment)'!$B$2:$Z$1497,1,FALSE)</f>
        <v>Farmru</v>
      </c>
      <c r="AJ953" s="22">
        <f>VLOOKUP(A953,'[1]Deals (investment)'!$B$2:$Z$870,15,FALSE)</f>
        <v>1</v>
      </c>
      <c r="AK953" s="17" t="e">
        <f>VLOOKUP(A953,'[1]Deals (Exits)'!B:B,1,FALSE)</f>
        <v>#N/A</v>
      </c>
      <c r="AL953" s="23">
        <f>VLOOKUP(G953,[1]Lookups!$V$3:$Y$197,4,FALSE)</f>
        <v>0</v>
      </c>
      <c r="AM953" s="17" t="str">
        <f>VLOOKUP(X953,[1]Lookups!$B$3:$C$200,2,FALSE)</f>
        <v>Agriculture</v>
      </c>
      <c r="AN953" s="17" t="e">
        <f>VLOOKUP(R953,[1]Lookups!$H$3:$I$69,2,FALSE)</f>
        <v>#N/A</v>
      </c>
      <c r="AO953" s="17" t="e">
        <f>VLOOKUP(T953,[1]Lookups!$H$3:$I$69,2,FALSE)</f>
        <v>#N/A</v>
      </c>
      <c r="AP953" s="17" t="e">
        <f>VLOOKUP(AN953,[1]Lookups!$N$3:$O$11,2,FALSE)</f>
        <v>#N/A</v>
      </c>
      <c r="AQ953" s="18" t="e">
        <f>COUNTIFS('[1]Deals (investment)'!$B:$B,$A953)</f>
        <v>#VALUE!</v>
      </c>
      <c r="AR953" s="18" t="e">
        <f>COUNTIFS('[1]Deals (investment)'!$B:$B,$A953,'[1]Deals (investment)'!$T:$T,$AW$1)+COUNTIFS('[1]Deals (investment)'!$B:$B,$A953,'[1]Deals (investment)'!$T:$T,$AX$1)+COUNTIFS('[1]Deals (investment)'!$B:$B,$A953,'[1]Deals (investment)'!$T:$T,$AY$1)</f>
        <v>#VALUE!</v>
      </c>
      <c r="AS953" s="17" t="e">
        <f>SUMIFS('[1]Deals (investment)'!$C:$C,'[1]Deals (investment)'!$B:$B,$A953)</f>
        <v>#VALUE!</v>
      </c>
      <c r="AT953" s="17" t="e">
        <f t="shared" si="141"/>
        <v>#VALUE!</v>
      </c>
      <c r="AU953" s="18" t="e">
        <f>COUNTIF('[1]Deals (Exits)'!$B:$B,A953)</f>
        <v>#VALUE!</v>
      </c>
      <c r="AV953" s="17" t="e">
        <f>SUMIFS('[1]Deals (investment)'!$C:$C,'[1]Deals (investment)'!$B:$B,$A953,'[1]Deals (investment)'!$T:$T,AV$1)</f>
        <v>#VALUE!</v>
      </c>
      <c r="AW953" s="17" t="e">
        <f>SUMIFS('[1]Deals (investment)'!$C:$C,'[1]Deals (investment)'!$B:$B,$A953,'[1]Deals (investment)'!$T:$T,AW$1)</f>
        <v>#VALUE!</v>
      </c>
      <c r="AX953" s="17" t="e">
        <f>SUMIFS('[1]Deals (investment)'!$C:$C,'[1]Deals (investment)'!$B:$B,$A953,'[1]Deals (investment)'!$T:$T,AX$1)</f>
        <v>#VALUE!</v>
      </c>
      <c r="AY953" s="17" t="e">
        <f>SUMIFS('[1]Deals (investment)'!$C:$C,'[1]Deals (investment)'!$B:$B,$A953,'[1]Deals (investment)'!$T:$T,AY$1)</f>
        <v>#VALUE!</v>
      </c>
      <c r="AZ953" s="17" t="e">
        <f>SUMIFS('[1]Deals (investment)'!$C:$C,'[1]Deals (investment)'!$B:$B,$A953,'[1]Deals (investment)'!$T:$T,AZ$1)</f>
        <v>#VALUE!</v>
      </c>
      <c r="BA953" s="17" t="e">
        <f>SUMIFS('[1]Deals (investment)'!$C:$C,'[1]Deals (investment)'!$B:$B,$A953,'[1]Deals (investment)'!$T:$T,BA$1)</f>
        <v>#VALUE!</v>
      </c>
      <c r="BB953" s="17" t="e">
        <f>SUMIFS('[1]Deals (investment)'!$C:$C,'[1]Deals (investment)'!$B:$B,$A953,'[1]Deals (investment)'!$T:$T,BB$1)</f>
        <v>#VALUE!</v>
      </c>
      <c r="BC953" s="17" t="e">
        <f>SUMIFS('[1]Deals (Exits)'!$C:$C,'[1]Deals (Exits)'!$B:$B,$A953)</f>
        <v>#VALUE!</v>
      </c>
      <c r="BD953" s="17" t="e">
        <f>SUMIFS('[1]Deals (investment)'!$C:$C,'[1]Deals (investment)'!$B:$B,$A953,'[1]Deals (investment)'!$V:$V,BD$1)</f>
        <v>#VALUE!</v>
      </c>
      <c r="BE953" s="17" t="e">
        <f>SUMIFS('[1]Deals (investment)'!$C:$C,'[1]Deals (investment)'!$B:$B,$A953,'[1]Deals (investment)'!$V:$V,BE$1)</f>
        <v>#VALUE!</v>
      </c>
      <c r="BF953" s="17" t="e">
        <f>SUMIFS('[1]Deals (investment)'!$C:$C,'[1]Deals (investment)'!$B:$B,$A953,'[1]Deals (investment)'!$V:$V,BF$1)</f>
        <v>#VALUE!</v>
      </c>
      <c r="BG953" s="17" t="e">
        <f>SUMIFS('[1]Deals (investment)'!$C:$C,'[1]Deals (investment)'!$B:$B,$A953,'[1]Deals (investment)'!$V:$V,BG$1)</f>
        <v>#VALUE!</v>
      </c>
      <c r="BH953" s="17" t="e">
        <f>SUMIFS('[1]Deals (investment)'!$C:$C,'[1]Deals (investment)'!$B:$B,$A953,'[1]Deals (investment)'!$V:$V,BH$1)</f>
        <v>#VALUE!</v>
      </c>
      <c r="BI953" s="17" t="e">
        <f>SUMIFS('[1]Deals (investment)'!$C:$C,'[1]Deals (investment)'!$B:$B,$A953,'[1]Deals (investment)'!$V:$V,BI$1)</f>
        <v>#VALUE!</v>
      </c>
      <c r="BJ953" s="17" t="e">
        <f>SUMIFS('[1]Deals (investment)'!$C:$C,'[1]Deals (investment)'!$B:$B,$A953,'[1]Deals (investment)'!$V:$V,BJ$1)</f>
        <v>#VALUE!</v>
      </c>
      <c r="BK953" s="17" t="e">
        <f>SUMIFS('[1]Deals (investment)'!$C:$C,'[1]Deals (investment)'!$B:$B,$A953,'[1]Deals (investment)'!$V:$V,BK$1)</f>
        <v>#VALUE!</v>
      </c>
      <c r="BL953" s="17" t="e">
        <f>SUMIFS('[1]Deals (investment)'!$C:$C,'[1]Deals (investment)'!$B:$B,$A953,'[1]Deals (investment)'!$V:$V,BL$1)</f>
        <v>#VALUE!</v>
      </c>
      <c r="BM953" s="17" t="e">
        <f>SUMIFS('[1]Deals (investment)'!$C:$C,'[1]Deals (investment)'!$B:$B,$A953,'[1]Deals (investment)'!$V:$V,BM$1)</f>
        <v>#VALUE!</v>
      </c>
      <c r="BN953" s="15"/>
      <c r="BO953" s="15"/>
      <c r="BP953" s="22"/>
      <c r="BQ953" s="15"/>
      <c r="BR953" s="15"/>
      <c r="BS953" s="15"/>
      <c r="BT953" s="15"/>
      <c r="BU953" s="15"/>
      <c r="BV953" s="15"/>
      <c r="BW953" s="15"/>
      <c r="BX953" s="15"/>
      <c r="BY953" s="15"/>
      <c r="BZ953" s="15"/>
      <c r="CA953" s="15"/>
      <c r="CB953" s="15"/>
      <c r="CC953" s="15"/>
      <c r="CD953" s="15"/>
      <c r="CE953" s="15"/>
      <c r="CF953" s="15"/>
      <c r="CG953" s="15"/>
      <c r="CH953" s="15"/>
      <c r="CI953" s="15"/>
      <c r="CJ953" s="15"/>
    </row>
    <row r="954" spans="1:118" ht="25.5">
      <c r="A954" s="15" t="s">
        <v>6653</v>
      </c>
      <c r="B954" s="15" t="s">
        <v>6654</v>
      </c>
      <c r="C954" s="15" t="s">
        <v>58</v>
      </c>
      <c r="D954" s="16">
        <v>2017</v>
      </c>
      <c r="E954" s="26" t="s">
        <v>882</v>
      </c>
      <c r="F954" s="26"/>
      <c r="G954" s="26" t="s">
        <v>103</v>
      </c>
      <c r="H954" s="26"/>
      <c r="I954" s="15" t="s">
        <v>103</v>
      </c>
      <c r="J954" s="58" t="s">
        <v>6655</v>
      </c>
      <c r="K954" s="17" t="e">
        <f t="shared" si="140"/>
        <v>#VALUE!</v>
      </c>
      <c r="L954" s="15"/>
      <c r="M954" s="18" t="e">
        <f t="shared" si="132"/>
        <v>#VALUE!</v>
      </c>
      <c r="N954" s="15"/>
      <c r="O954" s="15"/>
      <c r="P954" s="15"/>
      <c r="Q954" s="15"/>
      <c r="R954" s="15"/>
      <c r="S954" s="19"/>
      <c r="T954" s="15"/>
      <c r="U954" s="17"/>
      <c r="V954" s="15" t="s">
        <v>6656</v>
      </c>
      <c r="W954" s="15"/>
      <c r="X954" s="15" t="s">
        <v>404</v>
      </c>
      <c r="Y954" s="15" t="s">
        <v>6657</v>
      </c>
      <c r="AB954" s="20"/>
      <c r="AC954" s="15"/>
      <c r="AD954" s="15"/>
      <c r="AE954" s="15"/>
      <c r="AF954" s="15"/>
      <c r="AG954" s="22">
        <f t="shared" si="144"/>
        <v>0.38709677419354838</v>
      </c>
      <c r="AH954" s="15" t="str">
        <f t="shared" si="136"/>
        <v/>
      </c>
      <c r="AI954" s="22" t="str">
        <f>VLOOKUP(A954,'[1]Deals (investment)'!$B$2:$Z$1497,1,FALSE)</f>
        <v>FixChap</v>
      </c>
      <c r="AJ954" s="22" t="e">
        <f>VLOOKUP(A954,'[1]Deals (investment)'!$B$2:$Z$870,15,FALSE)</f>
        <v>#N/A</v>
      </c>
      <c r="AK954" s="17" t="e">
        <f>VLOOKUP(A954,'[1]Deals (Exits)'!B:B,1,FALSE)</f>
        <v>#N/A</v>
      </c>
      <c r="AL954" s="23">
        <f>VLOOKUP(G954,[1]Lookups!$V$3:$Y$197,4,FALSE)</f>
        <v>0</v>
      </c>
      <c r="AM954" s="17" t="str">
        <f>VLOOKUP(X954,[1]Lookups!$B$3:$C$200,2,FALSE)</f>
        <v>Other Technologies &amp; Information Technology</v>
      </c>
      <c r="AN954" s="17" t="e">
        <f>VLOOKUP(R954,[1]Lookups!$H$3:$I$69,2,FALSE)</f>
        <v>#N/A</v>
      </c>
      <c r="AO954" s="17" t="e">
        <f>VLOOKUP(T954,[1]Lookups!$H$3:$I$69,2,FALSE)</f>
        <v>#N/A</v>
      </c>
      <c r="AP954" s="17" t="e">
        <f>VLOOKUP(AN954,[1]Lookups!$N$3:$O$11,2,FALSE)</f>
        <v>#N/A</v>
      </c>
      <c r="AQ954" s="18" t="e">
        <f>COUNTIFS('[1]Deals (investment)'!$B:$B,$A954)</f>
        <v>#VALUE!</v>
      </c>
      <c r="AR954" s="18" t="e">
        <f>COUNTIFS('[1]Deals (investment)'!$B:$B,$A954,'[1]Deals (investment)'!$T:$T,$AW$1)+COUNTIFS('[1]Deals (investment)'!$B:$B,$A954,'[1]Deals (investment)'!$T:$T,$AX$1)+COUNTIFS('[1]Deals (investment)'!$B:$B,$A954,'[1]Deals (investment)'!$T:$T,$AY$1)</f>
        <v>#VALUE!</v>
      </c>
      <c r="AS954" s="17" t="e">
        <f>SUMIFS('[1]Deals (investment)'!$C:$C,'[1]Deals (investment)'!$B:$B,$A954)</f>
        <v>#VALUE!</v>
      </c>
      <c r="AT954" s="17" t="e">
        <f t="shared" si="141"/>
        <v>#VALUE!</v>
      </c>
      <c r="AU954" s="18" t="e">
        <f>COUNTIF('[1]Deals (Exits)'!$B:$B,A954)</f>
        <v>#VALUE!</v>
      </c>
      <c r="AV954" s="17" t="e">
        <f>SUMIFS('[1]Deals (investment)'!$C:$C,'[1]Deals (investment)'!$B:$B,$A954,'[1]Deals (investment)'!$T:$T,AV$1)</f>
        <v>#VALUE!</v>
      </c>
      <c r="AW954" s="17" t="e">
        <f>SUMIFS('[1]Deals (investment)'!$C:$C,'[1]Deals (investment)'!$B:$B,$A954,'[1]Deals (investment)'!$T:$T,AW$1)</f>
        <v>#VALUE!</v>
      </c>
      <c r="AX954" s="17" t="e">
        <f>SUMIFS('[1]Deals (investment)'!$C:$C,'[1]Deals (investment)'!$B:$B,$A954,'[1]Deals (investment)'!$T:$T,AX$1)</f>
        <v>#VALUE!</v>
      </c>
      <c r="AY954" s="17" t="e">
        <f>SUMIFS('[1]Deals (investment)'!$C:$C,'[1]Deals (investment)'!$B:$B,$A954,'[1]Deals (investment)'!$T:$T,AY$1)</f>
        <v>#VALUE!</v>
      </c>
      <c r="AZ954" s="17" t="e">
        <f>SUMIFS('[1]Deals (investment)'!$C:$C,'[1]Deals (investment)'!$B:$B,$A954,'[1]Deals (investment)'!$T:$T,AZ$1)</f>
        <v>#VALUE!</v>
      </c>
      <c r="BA954" s="17" t="e">
        <f>SUMIFS('[1]Deals (investment)'!$C:$C,'[1]Deals (investment)'!$B:$B,$A954,'[1]Deals (investment)'!$T:$T,BA$1)</f>
        <v>#VALUE!</v>
      </c>
      <c r="BB954" s="17" t="e">
        <f>SUMIFS('[1]Deals (investment)'!$C:$C,'[1]Deals (investment)'!$B:$B,$A954,'[1]Deals (investment)'!$T:$T,BB$1)</f>
        <v>#VALUE!</v>
      </c>
      <c r="BC954" s="17" t="e">
        <f>SUMIFS('[1]Deals (Exits)'!$C:$C,'[1]Deals (Exits)'!$B:$B,$A954)</f>
        <v>#VALUE!</v>
      </c>
      <c r="BD954" s="17" t="e">
        <f>SUMIFS('[1]Deals (investment)'!$C:$C,'[1]Deals (investment)'!$B:$B,$A954,'[1]Deals (investment)'!$V:$V,BD$1)</f>
        <v>#VALUE!</v>
      </c>
      <c r="BE954" s="17" t="e">
        <f>SUMIFS('[1]Deals (investment)'!$C:$C,'[1]Deals (investment)'!$B:$B,$A954,'[1]Deals (investment)'!$V:$V,BE$1)</f>
        <v>#VALUE!</v>
      </c>
      <c r="BF954" s="17" t="e">
        <f>SUMIFS('[1]Deals (investment)'!$C:$C,'[1]Deals (investment)'!$B:$B,$A954,'[1]Deals (investment)'!$V:$V,BF$1)</f>
        <v>#VALUE!</v>
      </c>
      <c r="BG954" s="17" t="e">
        <f>SUMIFS('[1]Deals (investment)'!$C:$C,'[1]Deals (investment)'!$B:$B,$A954,'[1]Deals (investment)'!$V:$V,BG$1)</f>
        <v>#VALUE!</v>
      </c>
      <c r="BH954" s="17" t="e">
        <f>SUMIFS('[1]Deals (investment)'!$C:$C,'[1]Deals (investment)'!$B:$B,$A954,'[1]Deals (investment)'!$V:$V,BH$1)</f>
        <v>#VALUE!</v>
      </c>
      <c r="BI954" s="17" t="e">
        <f>SUMIFS('[1]Deals (investment)'!$C:$C,'[1]Deals (investment)'!$B:$B,$A954,'[1]Deals (investment)'!$V:$V,BI$1)</f>
        <v>#VALUE!</v>
      </c>
      <c r="BJ954" s="17" t="e">
        <f>SUMIFS('[1]Deals (investment)'!$C:$C,'[1]Deals (investment)'!$B:$B,$A954,'[1]Deals (investment)'!$V:$V,BJ$1)</f>
        <v>#VALUE!</v>
      </c>
      <c r="BK954" s="17" t="e">
        <f>SUMIFS('[1]Deals (investment)'!$C:$C,'[1]Deals (investment)'!$B:$B,$A954,'[1]Deals (investment)'!$V:$V,BK$1)</f>
        <v>#VALUE!</v>
      </c>
      <c r="BL954" s="17" t="e">
        <f>SUMIFS('[1]Deals (investment)'!$C:$C,'[1]Deals (investment)'!$B:$B,$A954,'[1]Deals (investment)'!$V:$V,BL$1)</f>
        <v>#VALUE!</v>
      </c>
      <c r="BM954" s="17" t="e">
        <f>SUMIFS('[1]Deals (investment)'!$C:$C,'[1]Deals (investment)'!$B:$B,$A954,'[1]Deals (investment)'!$V:$V,BM$1)</f>
        <v>#VALUE!</v>
      </c>
      <c r="BN954" s="15"/>
      <c r="BO954" s="15"/>
      <c r="BP954" s="22"/>
      <c r="BQ954" s="15"/>
      <c r="BR954" s="15"/>
      <c r="BS954" s="15"/>
      <c r="BT954" s="15"/>
      <c r="BU954" s="15"/>
      <c r="BV954" s="15"/>
      <c r="BW954" s="15"/>
      <c r="BX954" s="15"/>
      <c r="BY954" s="15"/>
      <c r="BZ954" s="15"/>
      <c r="CA954" s="15"/>
      <c r="CB954" s="15"/>
      <c r="CC954" s="15"/>
      <c r="CD954" s="15"/>
      <c r="CE954" s="15"/>
      <c r="CF954" s="15"/>
      <c r="CG954" s="15"/>
      <c r="CH954" s="15"/>
      <c r="CI954" s="15"/>
      <c r="CJ954" s="15"/>
    </row>
    <row r="955" spans="1:118" ht="12.75">
      <c r="A955" s="15" t="s">
        <v>6658</v>
      </c>
      <c r="B955" s="15" t="s">
        <v>6659</v>
      </c>
      <c r="C955" s="15" t="s">
        <v>58</v>
      </c>
      <c r="D955" s="16">
        <v>2018</v>
      </c>
      <c r="E955" s="15" t="s">
        <v>1472</v>
      </c>
      <c r="F955" s="15"/>
      <c r="G955" s="15" t="s">
        <v>91</v>
      </c>
      <c r="H955" s="15"/>
      <c r="I955" s="15" t="s">
        <v>91</v>
      </c>
      <c r="J955" s="15"/>
      <c r="K955" s="17" t="e">
        <f t="shared" si="140"/>
        <v>#VALUE!</v>
      </c>
      <c r="L955" s="15"/>
      <c r="M955" s="18" t="e">
        <f t="shared" si="132"/>
        <v>#VALUE!</v>
      </c>
      <c r="N955" s="15"/>
      <c r="O955" s="15"/>
      <c r="P955" s="15"/>
      <c r="Q955" s="15"/>
      <c r="R955" s="15"/>
      <c r="S955" s="19"/>
      <c r="T955" s="15"/>
      <c r="U955" s="17"/>
      <c r="V955" s="15" t="s">
        <v>6660</v>
      </c>
      <c r="W955" s="15"/>
      <c r="X955" s="15" t="s">
        <v>79</v>
      </c>
      <c r="Y955" s="15" t="s">
        <v>6661</v>
      </c>
      <c r="AB955" s="32">
        <v>43506</v>
      </c>
      <c r="AC955" s="21" t="s">
        <v>6662</v>
      </c>
      <c r="AD955" s="21" t="s">
        <v>6663</v>
      </c>
      <c r="AE955" s="21" t="s">
        <v>6664</v>
      </c>
      <c r="AF955" s="15"/>
      <c r="AG955" s="22">
        <f t="shared" si="144"/>
        <v>0.4838709677419355</v>
      </c>
      <c r="AH955" s="15" t="str">
        <f t="shared" si="136"/>
        <v/>
      </c>
      <c r="AI955" s="22" t="str">
        <f>VLOOKUP(A955,'[1]Deals (investment)'!$B$2:$Z$1497,1,FALSE)</f>
        <v>Fixxr</v>
      </c>
      <c r="AJ955" s="22">
        <f>VLOOKUP(A955,'[1]Deals (investment)'!$B$2:$Z$870,15,FALSE)</f>
        <v>1</v>
      </c>
      <c r="AK955" s="17" t="e">
        <f>VLOOKUP(A955,'[1]Deals (Exits)'!B:B,1,FALSE)</f>
        <v>#N/A</v>
      </c>
      <c r="AL955" s="23">
        <f>VLOOKUP(G955,[1]Lookups!$V$3:$Y$197,4,FALSE)</f>
        <v>0</v>
      </c>
      <c r="AM955" s="17" t="str">
        <f>VLOOKUP(X955,[1]Lookups!$B$3:$C$200,2,FALSE)</f>
        <v>Other Technologies &amp; Information Technology</v>
      </c>
      <c r="AN955" s="17" t="e">
        <f>VLOOKUP(R955,[1]Lookups!$H$3:$I$69,2,FALSE)</f>
        <v>#N/A</v>
      </c>
      <c r="AO955" s="17" t="e">
        <f>VLOOKUP(T955,[1]Lookups!$H$3:$I$69,2,FALSE)</f>
        <v>#N/A</v>
      </c>
      <c r="AP955" s="17" t="e">
        <f>VLOOKUP(AN955,[1]Lookups!$N$3:$O$11,2,FALSE)</f>
        <v>#N/A</v>
      </c>
      <c r="AQ955" s="18" t="e">
        <f>COUNTIFS('[1]Deals (investment)'!$B:$B,$A955)</f>
        <v>#VALUE!</v>
      </c>
      <c r="AR955" s="18" t="e">
        <f>COUNTIFS('[1]Deals (investment)'!$B:$B,$A955,'[1]Deals (investment)'!$T:$T,$AW$1)+COUNTIFS('[1]Deals (investment)'!$B:$B,$A955,'[1]Deals (investment)'!$T:$T,$AX$1)+COUNTIFS('[1]Deals (investment)'!$B:$B,$A955,'[1]Deals (investment)'!$T:$T,$AY$1)</f>
        <v>#VALUE!</v>
      </c>
      <c r="AS955" s="17" t="e">
        <f>SUMIFS('[1]Deals (investment)'!$C:$C,'[1]Deals (investment)'!$B:$B,$A955)</f>
        <v>#VALUE!</v>
      </c>
      <c r="AT955" s="17" t="e">
        <f t="shared" si="141"/>
        <v>#VALUE!</v>
      </c>
      <c r="AU955" s="18" t="e">
        <f>COUNTIF('[1]Deals (Exits)'!$B:$B,A955)</f>
        <v>#VALUE!</v>
      </c>
      <c r="AV955" s="17" t="e">
        <f>SUMIFS('[1]Deals (investment)'!$C:$C,'[1]Deals (investment)'!$B:$B,$A955,'[1]Deals (investment)'!$T:$T,AV$1)</f>
        <v>#VALUE!</v>
      </c>
      <c r="AW955" s="17" t="e">
        <f>SUMIFS('[1]Deals (investment)'!$C:$C,'[1]Deals (investment)'!$B:$B,$A955,'[1]Deals (investment)'!$T:$T,AW$1)</f>
        <v>#VALUE!</v>
      </c>
      <c r="AX955" s="17" t="e">
        <f>SUMIFS('[1]Deals (investment)'!$C:$C,'[1]Deals (investment)'!$B:$B,$A955,'[1]Deals (investment)'!$T:$T,AX$1)</f>
        <v>#VALUE!</v>
      </c>
      <c r="AY955" s="17" t="e">
        <f>SUMIFS('[1]Deals (investment)'!$C:$C,'[1]Deals (investment)'!$B:$B,$A955,'[1]Deals (investment)'!$T:$T,AY$1)</f>
        <v>#VALUE!</v>
      </c>
      <c r="AZ955" s="17" t="e">
        <f>SUMIFS('[1]Deals (investment)'!$C:$C,'[1]Deals (investment)'!$B:$B,$A955,'[1]Deals (investment)'!$T:$T,AZ$1)</f>
        <v>#VALUE!</v>
      </c>
      <c r="BA955" s="17" t="e">
        <f>SUMIFS('[1]Deals (investment)'!$C:$C,'[1]Deals (investment)'!$B:$B,$A955,'[1]Deals (investment)'!$T:$T,BA$1)</f>
        <v>#VALUE!</v>
      </c>
      <c r="BB955" s="17" t="e">
        <f>SUMIFS('[1]Deals (investment)'!$C:$C,'[1]Deals (investment)'!$B:$B,$A955,'[1]Deals (investment)'!$T:$T,BB$1)</f>
        <v>#VALUE!</v>
      </c>
      <c r="BC955" s="17" t="e">
        <f>SUMIFS('[1]Deals (Exits)'!$C:$C,'[1]Deals (Exits)'!$B:$B,$A955)</f>
        <v>#VALUE!</v>
      </c>
      <c r="BD955" s="17" t="e">
        <f>SUMIFS('[1]Deals (investment)'!$C:$C,'[1]Deals (investment)'!$B:$B,$A955,'[1]Deals (investment)'!$V:$V,BD$1)</f>
        <v>#VALUE!</v>
      </c>
      <c r="BE955" s="17" t="e">
        <f>SUMIFS('[1]Deals (investment)'!$C:$C,'[1]Deals (investment)'!$B:$B,$A955,'[1]Deals (investment)'!$V:$V,BE$1)</f>
        <v>#VALUE!</v>
      </c>
      <c r="BF955" s="17" t="e">
        <f>SUMIFS('[1]Deals (investment)'!$C:$C,'[1]Deals (investment)'!$B:$B,$A955,'[1]Deals (investment)'!$V:$V,BF$1)</f>
        <v>#VALUE!</v>
      </c>
      <c r="BG955" s="17" t="e">
        <f>SUMIFS('[1]Deals (investment)'!$C:$C,'[1]Deals (investment)'!$B:$B,$A955,'[1]Deals (investment)'!$V:$V,BG$1)</f>
        <v>#VALUE!</v>
      </c>
      <c r="BH955" s="17" t="e">
        <f>SUMIFS('[1]Deals (investment)'!$C:$C,'[1]Deals (investment)'!$B:$B,$A955,'[1]Deals (investment)'!$V:$V,BH$1)</f>
        <v>#VALUE!</v>
      </c>
      <c r="BI955" s="17" t="e">
        <f>SUMIFS('[1]Deals (investment)'!$C:$C,'[1]Deals (investment)'!$B:$B,$A955,'[1]Deals (investment)'!$V:$V,BI$1)</f>
        <v>#VALUE!</v>
      </c>
      <c r="BJ955" s="17" t="e">
        <f>SUMIFS('[1]Deals (investment)'!$C:$C,'[1]Deals (investment)'!$B:$B,$A955,'[1]Deals (investment)'!$V:$V,BJ$1)</f>
        <v>#VALUE!</v>
      </c>
      <c r="BK955" s="17" t="e">
        <f>SUMIFS('[1]Deals (investment)'!$C:$C,'[1]Deals (investment)'!$B:$B,$A955,'[1]Deals (investment)'!$V:$V,BK$1)</f>
        <v>#VALUE!</v>
      </c>
      <c r="BL955" s="17" t="e">
        <f>SUMIFS('[1]Deals (investment)'!$C:$C,'[1]Deals (investment)'!$B:$B,$A955,'[1]Deals (investment)'!$V:$V,BL$1)</f>
        <v>#VALUE!</v>
      </c>
      <c r="BM955" s="17" t="e">
        <f>SUMIFS('[1]Deals (investment)'!$C:$C,'[1]Deals (investment)'!$B:$B,$A955,'[1]Deals (investment)'!$V:$V,BM$1)</f>
        <v>#VALUE!</v>
      </c>
      <c r="BN955" s="15"/>
      <c r="BO955" s="15"/>
      <c r="BP955" s="22"/>
      <c r="BQ955" s="15"/>
      <c r="BR955" s="15"/>
      <c r="BS955" s="15"/>
      <c r="BT955" s="15"/>
      <c r="BU955" s="15"/>
      <c r="BV955" s="15"/>
      <c r="BW955" s="15"/>
      <c r="BX955" s="15"/>
      <c r="BY955" s="15"/>
      <c r="BZ955" s="15"/>
      <c r="CA955" s="15"/>
      <c r="CB955" s="15"/>
      <c r="CC955" s="15"/>
      <c r="CD955" s="15" t="str">
        <f t="shared" ref="CD955:CD964" si="145">CONCATENATE(A955,B955,C955)</f>
        <v>FixxrFixxr is a convenient, affordable and transparent online car services platform that matches car owners with experienced mobile mechanics.Active</v>
      </c>
      <c r="CE955" s="15"/>
      <c r="CF955" s="15"/>
      <c r="CG955" s="15"/>
      <c r="CH955" s="15"/>
      <c r="CI955" s="15"/>
      <c r="CJ955" s="15"/>
    </row>
    <row r="956" spans="1:118" ht="12.75">
      <c r="A956" s="15" t="s">
        <v>6665</v>
      </c>
      <c r="B956" s="15"/>
      <c r="C956" s="15" t="s">
        <v>58</v>
      </c>
      <c r="D956" s="16"/>
      <c r="E956" s="15"/>
      <c r="F956" s="15"/>
      <c r="G956" s="15"/>
      <c r="H956" s="15"/>
      <c r="I956" s="15"/>
      <c r="J956" s="15"/>
      <c r="K956" s="17" t="e">
        <f t="shared" si="140"/>
        <v>#VALUE!</v>
      </c>
      <c r="L956" s="15"/>
      <c r="M956" s="18" t="e">
        <f t="shared" si="132"/>
        <v>#VALUE!</v>
      </c>
      <c r="N956" s="15"/>
      <c r="O956" s="15"/>
      <c r="P956" s="15"/>
      <c r="Q956" s="15"/>
      <c r="R956" s="15"/>
      <c r="S956" s="19"/>
      <c r="T956" s="15"/>
      <c r="U956" s="17"/>
      <c r="V956" s="15"/>
      <c r="W956" s="15"/>
      <c r="X956" s="15"/>
      <c r="Y956" s="15"/>
      <c r="AB956" s="20"/>
      <c r="AC956" s="15"/>
      <c r="AD956" s="15"/>
      <c r="AE956" s="15"/>
      <c r="AF956" s="15"/>
      <c r="AG956" s="22">
        <f t="shared" si="144"/>
        <v>9.6774193548387094E-2</v>
      </c>
      <c r="AH956" s="15" t="str">
        <f t="shared" si="136"/>
        <v/>
      </c>
      <c r="AI956" s="22" t="e">
        <f>VLOOKUP(A956,'[1]Deals (investment)'!$B$2:$Z$1497,1,FALSE)</f>
        <v>#N/A</v>
      </c>
      <c r="AJ956" s="22" t="e">
        <f>VLOOKUP(A956,'[1]Deals (investment)'!$B$2:$Z$870,15,FALSE)</f>
        <v>#N/A</v>
      </c>
      <c r="AK956" s="17" t="e">
        <f>VLOOKUP(A956,'[1]Deals (Exits)'!B:B,1,FALSE)</f>
        <v>#N/A</v>
      </c>
      <c r="AL956" s="23" t="e">
        <f>VLOOKUP(G956,[1]Lookups!$V$3:$Y$197,4,FALSE)</f>
        <v>#N/A</v>
      </c>
      <c r="AM956" s="17" t="e">
        <f>VLOOKUP(X956,[1]Lookups!$B$3:$C$200,2,FALSE)</f>
        <v>#N/A</v>
      </c>
      <c r="AN956" s="17" t="e">
        <f>VLOOKUP(R956,[1]Lookups!$H$3:$I$69,2,FALSE)</f>
        <v>#N/A</v>
      </c>
      <c r="AO956" s="17" t="e">
        <f>VLOOKUP(T956,[1]Lookups!$H$3:$I$69,2,FALSE)</f>
        <v>#N/A</v>
      </c>
      <c r="AP956" s="17" t="e">
        <f>VLOOKUP(AN956,[1]Lookups!$N$3:$O$11,2,FALSE)</f>
        <v>#N/A</v>
      </c>
      <c r="AQ956" s="18" t="e">
        <f>COUNTIFS('[1]Deals (investment)'!$B:$B,$A956)</f>
        <v>#VALUE!</v>
      </c>
      <c r="AR956" s="18" t="e">
        <f>COUNTIFS('[1]Deals (investment)'!$B:$B,$A956,'[1]Deals (investment)'!$T:$T,$AW$1)+COUNTIFS('[1]Deals (investment)'!$B:$B,$A956,'[1]Deals (investment)'!$T:$T,$AX$1)+COUNTIFS('[1]Deals (investment)'!$B:$B,$A956,'[1]Deals (investment)'!$T:$T,$AY$1)</f>
        <v>#VALUE!</v>
      </c>
      <c r="AS956" s="17" t="e">
        <f>SUMIFS('[1]Deals (investment)'!$C:$C,'[1]Deals (investment)'!$B:$B,$A956)</f>
        <v>#VALUE!</v>
      </c>
      <c r="AT956" s="17" t="e">
        <f t="shared" si="141"/>
        <v>#VALUE!</v>
      </c>
      <c r="AU956" s="18" t="e">
        <f>COUNTIF('[1]Deals (Exits)'!$B:$B,A956)</f>
        <v>#VALUE!</v>
      </c>
      <c r="AV956" s="17" t="e">
        <f>SUMIFS('[1]Deals (investment)'!$C:$C,'[1]Deals (investment)'!$B:$B,$A956,'[1]Deals (investment)'!$T:$T,AV$1)</f>
        <v>#VALUE!</v>
      </c>
      <c r="AW956" s="17" t="e">
        <f>SUMIFS('[1]Deals (investment)'!$C:$C,'[1]Deals (investment)'!$B:$B,$A956,'[1]Deals (investment)'!$T:$T,AW$1)</f>
        <v>#VALUE!</v>
      </c>
      <c r="AX956" s="17" t="e">
        <f>SUMIFS('[1]Deals (investment)'!$C:$C,'[1]Deals (investment)'!$B:$B,$A956,'[1]Deals (investment)'!$T:$T,AX$1)</f>
        <v>#VALUE!</v>
      </c>
      <c r="AY956" s="17" t="e">
        <f>SUMIFS('[1]Deals (investment)'!$C:$C,'[1]Deals (investment)'!$B:$B,$A956,'[1]Deals (investment)'!$T:$T,AY$1)</f>
        <v>#VALUE!</v>
      </c>
      <c r="AZ956" s="17" t="e">
        <f>SUMIFS('[1]Deals (investment)'!$C:$C,'[1]Deals (investment)'!$B:$B,$A956,'[1]Deals (investment)'!$T:$T,AZ$1)</f>
        <v>#VALUE!</v>
      </c>
      <c r="BA956" s="17" t="e">
        <f>SUMIFS('[1]Deals (investment)'!$C:$C,'[1]Deals (investment)'!$B:$B,$A956,'[1]Deals (investment)'!$T:$T,BA$1)</f>
        <v>#VALUE!</v>
      </c>
      <c r="BB956" s="17" t="e">
        <f>SUMIFS('[1]Deals (investment)'!$C:$C,'[1]Deals (investment)'!$B:$B,$A956,'[1]Deals (investment)'!$T:$T,BB$1)</f>
        <v>#VALUE!</v>
      </c>
      <c r="BC956" s="17" t="e">
        <f>SUMIFS('[1]Deals (Exits)'!$C:$C,'[1]Deals (Exits)'!$B:$B,$A956)</f>
        <v>#VALUE!</v>
      </c>
      <c r="BD956" s="17" t="e">
        <f>SUMIFS('[1]Deals (investment)'!$C:$C,'[1]Deals (investment)'!$B:$B,$A956,'[1]Deals (investment)'!$V:$V,BD$1)</f>
        <v>#VALUE!</v>
      </c>
      <c r="BE956" s="17" t="e">
        <f>SUMIFS('[1]Deals (investment)'!$C:$C,'[1]Deals (investment)'!$B:$B,$A956,'[1]Deals (investment)'!$V:$V,BE$1)</f>
        <v>#VALUE!</v>
      </c>
      <c r="BF956" s="17" t="e">
        <f>SUMIFS('[1]Deals (investment)'!$C:$C,'[1]Deals (investment)'!$B:$B,$A956,'[1]Deals (investment)'!$V:$V,BF$1)</f>
        <v>#VALUE!</v>
      </c>
      <c r="BG956" s="17" t="e">
        <f>SUMIFS('[1]Deals (investment)'!$C:$C,'[1]Deals (investment)'!$B:$B,$A956,'[1]Deals (investment)'!$V:$V,BG$1)</f>
        <v>#VALUE!</v>
      </c>
      <c r="BH956" s="17" t="e">
        <f>SUMIFS('[1]Deals (investment)'!$C:$C,'[1]Deals (investment)'!$B:$B,$A956,'[1]Deals (investment)'!$V:$V,BH$1)</f>
        <v>#VALUE!</v>
      </c>
      <c r="BI956" s="17" t="e">
        <f>SUMIFS('[1]Deals (investment)'!$C:$C,'[1]Deals (investment)'!$B:$B,$A956,'[1]Deals (investment)'!$V:$V,BI$1)</f>
        <v>#VALUE!</v>
      </c>
      <c r="BJ956" s="17" t="e">
        <f>SUMIFS('[1]Deals (investment)'!$C:$C,'[1]Deals (investment)'!$B:$B,$A956,'[1]Deals (investment)'!$V:$V,BJ$1)</f>
        <v>#VALUE!</v>
      </c>
      <c r="BK956" s="17" t="e">
        <f>SUMIFS('[1]Deals (investment)'!$C:$C,'[1]Deals (investment)'!$B:$B,$A956,'[1]Deals (investment)'!$V:$V,BK$1)</f>
        <v>#VALUE!</v>
      </c>
      <c r="BL956" s="17" t="e">
        <f>SUMIFS('[1]Deals (investment)'!$C:$C,'[1]Deals (investment)'!$B:$B,$A956,'[1]Deals (investment)'!$V:$V,BL$1)</f>
        <v>#VALUE!</v>
      </c>
      <c r="BM956" s="17" t="e">
        <f>SUMIFS('[1]Deals (investment)'!$C:$C,'[1]Deals (investment)'!$B:$B,$A956,'[1]Deals (investment)'!$V:$V,BM$1)</f>
        <v>#VALUE!</v>
      </c>
      <c r="BN956" s="15"/>
      <c r="BO956" s="15"/>
      <c r="BP956" s="22"/>
      <c r="BQ956" s="15"/>
      <c r="BR956" s="15"/>
      <c r="BS956" s="15"/>
      <c r="BT956" s="15"/>
      <c r="BU956" s="15"/>
      <c r="BV956" s="15"/>
      <c r="BW956" s="15"/>
      <c r="BX956" s="15"/>
      <c r="BY956" s="15"/>
      <c r="BZ956" s="15"/>
      <c r="CA956" s="15"/>
      <c r="CB956" s="15"/>
      <c r="CC956" s="15"/>
      <c r="CD956" s="15" t="str">
        <f t="shared" si="145"/>
        <v>Flash PayActive</v>
      </c>
      <c r="CE956" s="15"/>
      <c r="CF956" s="15"/>
      <c r="CG956" s="15"/>
      <c r="CH956" s="15"/>
      <c r="CI956" s="15"/>
      <c r="CJ956" s="15"/>
    </row>
    <row r="957" spans="1:118" ht="12.75">
      <c r="A957" s="15" t="s">
        <v>6666</v>
      </c>
      <c r="B957" s="15" t="s">
        <v>6667</v>
      </c>
      <c r="C957" s="15" t="s">
        <v>58</v>
      </c>
      <c r="D957" s="16">
        <v>2011</v>
      </c>
      <c r="E957" s="15" t="s">
        <v>6668</v>
      </c>
      <c r="F957" s="15"/>
      <c r="G957" s="15"/>
      <c r="H957" s="15"/>
      <c r="I957" s="15"/>
      <c r="J957" s="15"/>
      <c r="K957" s="17" t="e">
        <f t="shared" si="140"/>
        <v>#VALUE!</v>
      </c>
      <c r="L957" s="15"/>
      <c r="M957" s="18" t="e">
        <f t="shared" si="132"/>
        <v>#VALUE!</v>
      </c>
      <c r="N957" s="15"/>
      <c r="O957" s="15"/>
      <c r="P957" s="15"/>
      <c r="Q957" s="15"/>
      <c r="R957" s="15"/>
      <c r="S957" s="19"/>
      <c r="T957" s="15"/>
      <c r="U957" s="17"/>
      <c r="V957" s="15" t="s">
        <v>6669</v>
      </c>
      <c r="W957" s="15"/>
      <c r="X957" s="15" t="s">
        <v>256</v>
      </c>
      <c r="Y957" s="15" t="s">
        <v>6670</v>
      </c>
      <c r="AB957" s="20"/>
      <c r="AC957" s="21" t="s">
        <v>6671</v>
      </c>
      <c r="AD957" s="21" t="s">
        <v>6672</v>
      </c>
      <c r="AE957" s="21" t="s">
        <v>6673</v>
      </c>
      <c r="AF957" s="21" t="s">
        <v>6674</v>
      </c>
      <c r="AG957" s="22">
        <f t="shared" si="144"/>
        <v>0.41935483870967744</v>
      </c>
      <c r="AH957" s="15" t="str">
        <f t="shared" si="136"/>
        <v/>
      </c>
      <c r="AI957" s="22" t="e">
        <f>VLOOKUP(A957,'[1]Deals (investment)'!$B$2:$Z$1497,1,FALSE)</f>
        <v>#N/A</v>
      </c>
      <c r="AJ957" s="22" t="e">
        <f>VLOOKUP(A957,'[1]Deals (investment)'!$B$2:$Z$870,15,FALSE)</f>
        <v>#N/A</v>
      </c>
      <c r="AK957" s="17" t="e">
        <f>VLOOKUP(A957,'[1]Deals (Exits)'!B:B,1,FALSE)</f>
        <v>#N/A</v>
      </c>
      <c r="AL957" s="23" t="e">
        <f>VLOOKUP(G957,[1]Lookups!$V$3:$Y$197,4,FALSE)</f>
        <v>#N/A</v>
      </c>
      <c r="AM957" s="17" t="str">
        <f>VLOOKUP(X957,[1]Lookups!$B$3:$C$200,2,FALSE)</f>
        <v>Media &amp; Entertainment</v>
      </c>
      <c r="AN957" s="17" t="e">
        <f>VLOOKUP(R957,[1]Lookups!$H$3:$I$69,2,FALSE)</f>
        <v>#N/A</v>
      </c>
      <c r="AO957" s="17" t="e">
        <f>VLOOKUP(T957,[1]Lookups!$H$3:$I$69,2,FALSE)</f>
        <v>#N/A</v>
      </c>
      <c r="AP957" s="17" t="e">
        <f>VLOOKUP(AN957,[1]Lookups!$N$3:$O$11,2,FALSE)</f>
        <v>#N/A</v>
      </c>
      <c r="AQ957" s="18" t="e">
        <f>COUNTIFS('[1]Deals (investment)'!$B:$B,$A957)</f>
        <v>#VALUE!</v>
      </c>
      <c r="AR957" s="18" t="e">
        <f>COUNTIFS('[1]Deals (investment)'!$B:$B,$A957,'[1]Deals (investment)'!$T:$T,$AW$1)+COUNTIFS('[1]Deals (investment)'!$B:$B,$A957,'[1]Deals (investment)'!$T:$T,$AX$1)+COUNTIFS('[1]Deals (investment)'!$B:$B,$A957,'[1]Deals (investment)'!$T:$T,$AY$1)</f>
        <v>#VALUE!</v>
      </c>
      <c r="AS957" s="17" t="e">
        <f>SUMIFS('[1]Deals (investment)'!$C:$C,'[1]Deals (investment)'!$B:$B,$A957)</f>
        <v>#VALUE!</v>
      </c>
      <c r="AT957" s="17" t="e">
        <f t="shared" si="141"/>
        <v>#VALUE!</v>
      </c>
      <c r="AU957" s="18" t="e">
        <f>COUNTIF('[1]Deals (Exits)'!$B:$B,A957)</f>
        <v>#VALUE!</v>
      </c>
      <c r="AV957" s="17" t="e">
        <f>SUMIFS('[1]Deals (investment)'!$C:$C,'[1]Deals (investment)'!$B:$B,$A957,'[1]Deals (investment)'!$T:$T,AV$1)</f>
        <v>#VALUE!</v>
      </c>
      <c r="AW957" s="17" t="e">
        <f>SUMIFS('[1]Deals (investment)'!$C:$C,'[1]Deals (investment)'!$B:$B,$A957,'[1]Deals (investment)'!$T:$T,AW$1)</f>
        <v>#VALUE!</v>
      </c>
      <c r="AX957" s="17" t="e">
        <f>SUMIFS('[1]Deals (investment)'!$C:$C,'[1]Deals (investment)'!$B:$B,$A957,'[1]Deals (investment)'!$T:$T,AX$1)</f>
        <v>#VALUE!</v>
      </c>
      <c r="AY957" s="17" t="e">
        <f>SUMIFS('[1]Deals (investment)'!$C:$C,'[1]Deals (investment)'!$B:$B,$A957,'[1]Deals (investment)'!$T:$T,AY$1)</f>
        <v>#VALUE!</v>
      </c>
      <c r="AZ957" s="17" t="e">
        <f>SUMIFS('[1]Deals (investment)'!$C:$C,'[1]Deals (investment)'!$B:$B,$A957,'[1]Deals (investment)'!$T:$T,AZ$1)</f>
        <v>#VALUE!</v>
      </c>
      <c r="BA957" s="17" t="e">
        <f>SUMIFS('[1]Deals (investment)'!$C:$C,'[1]Deals (investment)'!$B:$B,$A957,'[1]Deals (investment)'!$T:$T,BA$1)</f>
        <v>#VALUE!</v>
      </c>
      <c r="BB957" s="17" t="e">
        <f>SUMIFS('[1]Deals (investment)'!$C:$C,'[1]Deals (investment)'!$B:$B,$A957,'[1]Deals (investment)'!$T:$T,BB$1)</f>
        <v>#VALUE!</v>
      </c>
      <c r="BC957" s="17" t="e">
        <f>SUMIFS('[1]Deals (Exits)'!$C:$C,'[1]Deals (Exits)'!$B:$B,$A957)</f>
        <v>#VALUE!</v>
      </c>
      <c r="BD957" s="17" t="e">
        <f>SUMIFS('[1]Deals (investment)'!$C:$C,'[1]Deals (investment)'!$B:$B,$A957,'[1]Deals (investment)'!$V:$V,BD$1)</f>
        <v>#VALUE!</v>
      </c>
      <c r="BE957" s="17" t="e">
        <f>SUMIFS('[1]Deals (investment)'!$C:$C,'[1]Deals (investment)'!$B:$B,$A957,'[1]Deals (investment)'!$V:$V,BE$1)</f>
        <v>#VALUE!</v>
      </c>
      <c r="BF957" s="17" t="e">
        <f>SUMIFS('[1]Deals (investment)'!$C:$C,'[1]Deals (investment)'!$B:$B,$A957,'[1]Deals (investment)'!$V:$V,BF$1)</f>
        <v>#VALUE!</v>
      </c>
      <c r="BG957" s="17" t="e">
        <f>SUMIFS('[1]Deals (investment)'!$C:$C,'[1]Deals (investment)'!$B:$B,$A957,'[1]Deals (investment)'!$V:$V,BG$1)</f>
        <v>#VALUE!</v>
      </c>
      <c r="BH957" s="17" t="e">
        <f>SUMIFS('[1]Deals (investment)'!$C:$C,'[1]Deals (investment)'!$B:$B,$A957,'[1]Deals (investment)'!$V:$V,BH$1)</f>
        <v>#VALUE!</v>
      </c>
      <c r="BI957" s="17" t="e">
        <f>SUMIFS('[1]Deals (investment)'!$C:$C,'[1]Deals (investment)'!$B:$B,$A957,'[1]Deals (investment)'!$V:$V,BI$1)</f>
        <v>#VALUE!</v>
      </c>
      <c r="BJ957" s="17" t="e">
        <f>SUMIFS('[1]Deals (investment)'!$C:$C,'[1]Deals (investment)'!$B:$B,$A957,'[1]Deals (investment)'!$V:$V,BJ$1)</f>
        <v>#VALUE!</v>
      </c>
      <c r="BK957" s="17" t="e">
        <f>SUMIFS('[1]Deals (investment)'!$C:$C,'[1]Deals (investment)'!$B:$B,$A957,'[1]Deals (investment)'!$V:$V,BK$1)</f>
        <v>#VALUE!</v>
      </c>
      <c r="BL957" s="17" t="e">
        <f>SUMIFS('[1]Deals (investment)'!$C:$C,'[1]Deals (investment)'!$B:$B,$A957,'[1]Deals (investment)'!$V:$V,BL$1)</f>
        <v>#VALUE!</v>
      </c>
      <c r="BM957" s="17" t="e">
        <f>SUMIFS('[1]Deals (investment)'!$C:$C,'[1]Deals (investment)'!$B:$B,$A957,'[1]Deals (investment)'!$V:$V,BM$1)</f>
        <v>#VALUE!</v>
      </c>
      <c r="BN957" s="15"/>
      <c r="BO957" s="15"/>
      <c r="BP957" s="22"/>
      <c r="BQ957" s="15"/>
      <c r="BR957" s="15"/>
      <c r="BS957" s="15"/>
      <c r="BT957" s="15"/>
      <c r="BU957" s="15"/>
      <c r="BV957" s="15"/>
      <c r="BW957" s="15"/>
      <c r="BX957" s="15"/>
      <c r="BY957" s="15"/>
      <c r="BZ957" s="15"/>
      <c r="CA957" s="15"/>
      <c r="CB957" s="15"/>
      <c r="CC957" s="15"/>
      <c r="CD957" s="15" t="str">
        <f t="shared" si="145"/>
        <v>FlippifyFlippfly is a tiny studio started by two brothers who quit their jobs to create indie games full-time.Active</v>
      </c>
      <c r="CE957" s="15"/>
      <c r="CF957" s="15"/>
      <c r="CG957" s="15"/>
      <c r="CH957" s="15"/>
      <c r="CI957" s="15"/>
      <c r="CJ957" s="15"/>
    </row>
    <row r="958" spans="1:118" ht="12.75">
      <c r="A958" s="15" t="s">
        <v>6675</v>
      </c>
      <c r="B958" s="15" t="s">
        <v>6676</v>
      </c>
      <c r="C958" s="15" t="s">
        <v>58</v>
      </c>
      <c r="D958" s="16">
        <v>2014</v>
      </c>
      <c r="E958" s="15" t="s">
        <v>1472</v>
      </c>
      <c r="F958" s="15"/>
      <c r="G958" s="15" t="s">
        <v>91</v>
      </c>
      <c r="H958" s="15"/>
      <c r="I958" s="15"/>
      <c r="J958" s="15"/>
      <c r="K958" s="17" t="e">
        <f t="shared" si="140"/>
        <v>#VALUE!</v>
      </c>
      <c r="L958" s="15"/>
      <c r="M958" s="18" t="e">
        <f t="shared" si="132"/>
        <v>#VALUE!</v>
      </c>
      <c r="N958" s="15"/>
      <c r="O958" s="15"/>
      <c r="P958" s="15"/>
      <c r="Q958" s="15"/>
      <c r="R958" s="15"/>
      <c r="S958" s="19"/>
      <c r="T958" s="15"/>
      <c r="U958" s="17"/>
      <c r="V958" s="15" t="s">
        <v>6677</v>
      </c>
      <c r="W958" s="15"/>
      <c r="X958" s="15"/>
      <c r="Y958" s="15" t="s">
        <v>6678</v>
      </c>
      <c r="AB958" s="20"/>
      <c r="AC958" s="21" t="s">
        <v>6679</v>
      </c>
      <c r="AD958" s="21" t="s">
        <v>6680</v>
      </c>
      <c r="AE958" s="21" t="s">
        <v>6681</v>
      </c>
      <c r="AF958" s="21" t="s">
        <v>6682</v>
      </c>
      <c r="AG958" s="22">
        <f t="shared" si="144"/>
        <v>0.41935483870967744</v>
      </c>
      <c r="AH958" s="15" t="str">
        <f t="shared" si="136"/>
        <v/>
      </c>
      <c r="AI958" s="22" t="e">
        <f>VLOOKUP(A958,'[1]Deals (investment)'!$B$2:$Z$1497,1,FALSE)</f>
        <v>#N/A</v>
      </c>
      <c r="AJ958" s="22" t="e">
        <f>VLOOKUP(A958,'[1]Deals (investment)'!$B$2:$Z$870,15,FALSE)</f>
        <v>#N/A</v>
      </c>
      <c r="AK958" s="17" t="e">
        <f>VLOOKUP(A958,'[1]Deals (Exits)'!B:B,1,FALSE)</f>
        <v>#N/A</v>
      </c>
      <c r="AL958" s="23">
        <f>VLOOKUP(G958,[1]Lookups!$V$3:$Y$197,4,FALSE)</f>
        <v>0</v>
      </c>
      <c r="AM958" s="17" t="e">
        <f>VLOOKUP(X958,[1]Lookups!$B$3:$C$200,2,FALSE)</f>
        <v>#N/A</v>
      </c>
      <c r="AN958" s="17" t="e">
        <f>VLOOKUP(R958,[1]Lookups!$H$3:$I$69,2,FALSE)</f>
        <v>#N/A</v>
      </c>
      <c r="AO958" s="17" t="e">
        <f>VLOOKUP(T958,[1]Lookups!$H$3:$I$69,2,FALSE)</f>
        <v>#N/A</v>
      </c>
      <c r="AP958" s="17" t="e">
        <f>VLOOKUP(AN958,[1]Lookups!$N$3:$O$11,2,FALSE)</f>
        <v>#N/A</v>
      </c>
      <c r="AQ958" s="18" t="e">
        <f>COUNTIFS('[1]Deals (investment)'!$B:$B,$A958)</f>
        <v>#VALUE!</v>
      </c>
      <c r="AR958" s="18" t="e">
        <f>COUNTIFS('[1]Deals (investment)'!$B:$B,$A958,'[1]Deals (investment)'!$T:$T,$AW$1)+COUNTIFS('[1]Deals (investment)'!$B:$B,$A958,'[1]Deals (investment)'!$T:$T,$AX$1)+COUNTIFS('[1]Deals (investment)'!$B:$B,$A958,'[1]Deals (investment)'!$T:$T,$AY$1)</f>
        <v>#VALUE!</v>
      </c>
      <c r="AS958" s="17" t="e">
        <f>SUMIFS('[1]Deals (investment)'!$C:$C,'[1]Deals (investment)'!$B:$B,$A958)</f>
        <v>#VALUE!</v>
      </c>
      <c r="AT958" s="17" t="e">
        <f t="shared" si="141"/>
        <v>#VALUE!</v>
      </c>
      <c r="AU958" s="18" t="e">
        <f>COUNTIF('[1]Deals (Exits)'!$B:$B,A958)</f>
        <v>#VALUE!</v>
      </c>
      <c r="AV958" s="17" t="e">
        <f>SUMIFS('[1]Deals (investment)'!$C:$C,'[1]Deals (investment)'!$B:$B,$A958,'[1]Deals (investment)'!$T:$T,AV$1)</f>
        <v>#VALUE!</v>
      </c>
      <c r="AW958" s="17" t="e">
        <f>SUMIFS('[1]Deals (investment)'!$C:$C,'[1]Deals (investment)'!$B:$B,$A958,'[1]Deals (investment)'!$T:$T,AW$1)</f>
        <v>#VALUE!</v>
      </c>
      <c r="AX958" s="17" t="e">
        <f>SUMIFS('[1]Deals (investment)'!$C:$C,'[1]Deals (investment)'!$B:$B,$A958,'[1]Deals (investment)'!$T:$T,AX$1)</f>
        <v>#VALUE!</v>
      </c>
      <c r="AY958" s="17" t="e">
        <f>SUMIFS('[1]Deals (investment)'!$C:$C,'[1]Deals (investment)'!$B:$B,$A958,'[1]Deals (investment)'!$T:$T,AY$1)</f>
        <v>#VALUE!</v>
      </c>
      <c r="AZ958" s="17" t="e">
        <f>SUMIFS('[1]Deals (investment)'!$C:$C,'[1]Deals (investment)'!$B:$B,$A958,'[1]Deals (investment)'!$T:$T,AZ$1)</f>
        <v>#VALUE!</v>
      </c>
      <c r="BA958" s="17" t="e">
        <f>SUMIFS('[1]Deals (investment)'!$C:$C,'[1]Deals (investment)'!$B:$B,$A958,'[1]Deals (investment)'!$T:$T,BA$1)</f>
        <v>#VALUE!</v>
      </c>
      <c r="BB958" s="17" t="e">
        <f>SUMIFS('[1]Deals (investment)'!$C:$C,'[1]Deals (investment)'!$B:$B,$A958,'[1]Deals (investment)'!$T:$T,BB$1)</f>
        <v>#VALUE!</v>
      </c>
      <c r="BC958" s="17" t="e">
        <f>SUMIFS('[1]Deals (Exits)'!$C:$C,'[1]Deals (Exits)'!$B:$B,$A958)</f>
        <v>#VALUE!</v>
      </c>
      <c r="BD958" s="17" t="e">
        <f>SUMIFS('[1]Deals (investment)'!$C:$C,'[1]Deals (investment)'!$B:$B,$A958,'[1]Deals (investment)'!$V:$V,BD$1)</f>
        <v>#VALUE!</v>
      </c>
      <c r="BE958" s="17" t="e">
        <f>SUMIFS('[1]Deals (investment)'!$C:$C,'[1]Deals (investment)'!$B:$B,$A958,'[1]Deals (investment)'!$V:$V,BE$1)</f>
        <v>#VALUE!</v>
      </c>
      <c r="BF958" s="17" t="e">
        <f>SUMIFS('[1]Deals (investment)'!$C:$C,'[1]Deals (investment)'!$B:$B,$A958,'[1]Deals (investment)'!$V:$V,BF$1)</f>
        <v>#VALUE!</v>
      </c>
      <c r="BG958" s="17" t="e">
        <f>SUMIFS('[1]Deals (investment)'!$C:$C,'[1]Deals (investment)'!$B:$B,$A958,'[1]Deals (investment)'!$V:$V,BG$1)</f>
        <v>#VALUE!</v>
      </c>
      <c r="BH958" s="17" t="e">
        <f>SUMIFS('[1]Deals (investment)'!$C:$C,'[1]Deals (investment)'!$B:$B,$A958,'[1]Deals (investment)'!$V:$V,BH$1)</f>
        <v>#VALUE!</v>
      </c>
      <c r="BI958" s="17" t="e">
        <f>SUMIFS('[1]Deals (investment)'!$C:$C,'[1]Deals (investment)'!$B:$B,$A958,'[1]Deals (investment)'!$V:$V,BI$1)</f>
        <v>#VALUE!</v>
      </c>
      <c r="BJ958" s="17" t="e">
        <f>SUMIFS('[1]Deals (investment)'!$C:$C,'[1]Deals (investment)'!$B:$B,$A958,'[1]Deals (investment)'!$V:$V,BJ$1)</f>
        <v>#VALUE!</v>
      </c>
      <c r="BK958" s="17" t="e">
        <f>SUMIFS('[1]Deals (investment)'!$C:$C,'[1]Deals (investment)'!$B:$B,$A958,'[1]Deals (investment)'!$V:$V,BK$1)</f>
        <v>#VALUE!</v>
      </c>
      <c r="BL958" s="17" t="e">
        <f>SUMIFS('[1]Deals (investment)'!$C:$C,'[1]Deals (investment)'!$B:$B,$A958,'[1]Deals (investment)'!$V:$V,BL$1)</f>
        <v>#VALUE!</v>
      </c>
      <c r="BM958" s="17" t="e">
        <f>SUMIFS('[1]Deals (investment)'!$C:$C,'[1]Deals (investment)'!$B:$B,$A958,'[1]Deals (investment)'!$V:$V,BM$1)</f>
        <v>#VALUE!</v>
      </c>
      <c r="BN958" s="15"/>
      <c r="BO958" s="15"/>
      <c r="BP958" s="22"/>
      <c r="BQ958" s="15"/>
      <c r="BR958" s="15"/>
      <c r="BS958" s="15"/>
      <c r="BT958" s="15"/>
      <c r="BU958" s="15"/>
      <c r="BV958" s="15"/>
      <c r="BW958" s="15"/>
      <c r="BX958" s="15"/>
      <c r="BY958" s="15"/>
      <c r="BZ958" s="15"/>
      <c r="CA958" s="15"/>
      <c r="CB958" s="15"/>
      <c r="CC958" s="15"/>
      <c r="CD958" s="15" t="str">
        <f t="shared" si="145"/>
        <v>FlockFlock is a real-time messaging and collaboration app for teams that speeds up and simplifies communication and boosts productivity.Active</v>
      </c>
      <c r="CE958" s="15"/>
      <c r="CF958" s="15"/>
      <c r="CG958" s="15"/>
      <c r="CH958" s="15"/>
      <c r="CI958" s="15"/>
      <c r="CJ958" s="15"/>
    </row>
    <row r="959" spans="1:118" ht="12.75">
      <c r="A959" s="15" t="s">
        <v>6683</v>
      </c>
      <c r="B959" s="15" t="s">
        <v>6684</v>
      </c>
      <c r="C959" s="15" t="s">
        <v>46</v>
      </c>
      <c r="D959" s="16">
        <v>2017</v>
      </c>
      <c r="E959" s="15" t="s">
        <v>117</v>
      </c>
      <c r="F959" s="15"/>
      <c r="G959" s="15" t="s">
        <v>118</v>
      </c>
      <c r="H959" s="15"/>
      <c r="I959" s="15" t="s">
        <v>118</v>
      </c>
      <c r="J959" s="15"/>
      <c r="K959" s="17" t="e">
        <f t="shared" si="140"/>
        <v>#VALUE!</v>
      </c>
      <c r="L959" s="15"/>
      <c r="M959" s="18" t="e">
        <f t="shared" si="132"/>
        <v>#VALUE!</v>
      </c>
      <c r="N959" s="15"/>
      <c r="O959" s="15"/>
      <c r="P959" s="15"/>
      <c r="Q959" s="24" t="e">
        <f ca="1">_xludf.MAXIFS('[1]Deals (investment)'!A:A,'[1]Deals (investment)'!B:B,A959)</f>
        <v>#NAME?</v>
      </c>
      <c r="R959" s="15"/>
      <c r="S959" s="19"/>
      <c r="T959" s="15"/>
      <c r="U959" s="17"/>
      <c r="V959" s="15"/>
      <c r="W959" s="15"/>
      <c r="X959" s="15" t="s">
        <v>4754</v>
      </c>
      <c r="Y959" s="15" t="s">
        <v>1973</v>
      </c>
      <c r="AB959" s="20"/>
      <c r="AC959" s="15"/>
      <c r="AD959" s="15"/>
      <c r="AE959" s="21" t="s">
        <v>6685</v>
      </c>
      <c r="AF959" s="15"/>
      <c r="AG959" s="22">
        <f t="shared" ca="1" si="144"/>
        <v>0.38709677419354838</v>
      </c>
      <c r="AH959" s="15" t="str">
        <f t="shared" si="136"/>
        <v/>
      </c>
      <c r="AI959" s="22" t="e">
        <f>VLOOKUP(A959,'[1]Deals (investment)'!$B$2:$Z$1497,1,FALSE)</f>
        <v>#N/A</v>
      </c>
      <c r="AJ959" s="22" t="e">
        <f>VLOOKUP(A959,'[1]Deals (investment)'!$B$2:$Z$870,15,FALSE)</f>
        <v>#N/A</v>
      </c>
      <c r="AK959" s="17" t="str">
        <f>VLOOKUP(A959,'[1]Deals (Exits)'!B:B,1,FALSE)</f>
        <v>Hearbeat Adventures</v>
      </c>
      <c r="AL959" s="23">
        <f>VLOOKUP(G959,[1]Lookups!$V$3:$Y$197,4,FALSE)</f>
        <v>0</v>
      </c>
      <c r="AM959" s="17" t="e">
        <f>VLOOKUP(X959,[1]Lookups!$B$3:$C$200,2,FALSE)</f>
        <v>#N/A</v>
      </c>
      <c r="AN959" s="17" t="e">
        <f>VLOOKUP(R959,[1]Lookups!$H$3:$I$69,2,FALSE)</f>
        <v>#N/A</v>
      </c>
      <c r="AO959" s="17" t="e">
        <f>VLOOKUP(T959,[1]Lookups!$H$3:$I$69,2,FALSE)</f>
        <v>#N/A</v>
      </c>
      <c r="AP959" s="17" t="e">
        <f>VLOOKUP(AN959,[1]Lookups!$N$3:$O$11,2,FALSE)</f>
        <v>#N/A</v>
      </c>
      <c r="AQ959" s="18" t="e">
        <f>COUNTIFS('[1]Deals (investment)'!$B:$B,$A959)</f>
        <v>#VALUE!</v>
      </c>
      <c r="AR959" s="18" t="e">
        <f>COUNTIFS('[1]Deals (investment)'!$B:$B,$A959,'[1]Deals (investment)'!$T:$T,$AW$1)+COUNTIFS('[1]Deals (investment)'!$B:$B,$A959,'[1]Deals (investment)'!$T:$T,$AX$1)+COUNTIFS('[1]Deals (investment)'!$B:$B,$A959,'[1]Deals (investment)'!$T:$T,$AY$1)</f>
        <v>#VALUE!</v>
      </c>
      <c r="AS959" s="17" t="e">
        <f>SUMIFS('[1]Deals (investment)'!$C:$C,'[1]Deals (investment)'!$B:$B,$A959)</f>
        <v>#VALUE!</v>
      </c>
      <c r="AT959" s="17" t="e">
        <f t="shared" si="141"/>
        <v>#VALUE!</v>
      </c>
      <c r="AU959" s="18" t="e">
        <f>COUNTIF('[1]Deals (Exits)'!$B:$B,A959)</f>
        <v>#VALUE!</v>
      </c>
      <c r="AV959" s="17" t="e">
        <f>SUMIFS('[1]Deals (investment)'!$C:$C,'[1]Deals (investment)'!$B:$B,$A959,'[1]Deals (investment)'!$T:$T,AV$1)</f>
        <v>#VALUE!</v>
      </c>
      <c r="AW959" s="17" t="e">
        <f>SUMIFS('[1]Deals (investment)'!$C:$C,'[1]Deals (investment)'!$B:$B,$A959,'[1]Deals (investment)'!$T:$T,AW$1)</f>
        <v>#VALUE!</v>
      </c>
      <c r="AX959" s="17" t="e">
        <f>SUMIFS('[1]Deals (investment)'!$C:$C,'[1]Deals (investment)'!$B:$B,$A959,'[1]Deals (investment)'!$T:$T,AX$1)</f>
        <v>#VALUE!</v>
      </c>
      <c r="AY959" s="17" t="e">
        <f>SUMIFS('[1]Deals (investment)'!$C:$C,'[1]Deals (investment)'!$B:$B,$A959,'[1]Deals (investment)'!$T:$T,AY$1)</f>
        <v>#VALUE!</v>
      </c>
      <c r="AZ959" s="17" t="e">
        <f>SUMIFS('[1]Deals (investment)'!$C:$C,'[1]Deals (investment)'!$B:$B,$A959,'[1]Deals (investment)'!$T:$T,AZ$1)</f>
        <v>#VALUE!</v>
      </c>
      <c r="BA959" s="17" t="e">
        <f>SUMIFS('[1]Deals (investment)'!$C:$C,'[1]Deals (investment)'!$B:$B,$A959,'[1]Deals (investment)'!$T:$T,BA$1)</f>
        <v>#VALUE!</v>
      </c>
      <c r="BB959" s="17" t="e">
        <f>SUMIFS('[1]Deals (investment)'!$C:$C,'[1]Deals (investment)'!$B:$B,$A959,'[1]Deals (investment)'!$T:$T,BB$1)</f>
        <v>#VALUE!</v>
      </c>
      <c r="BC959" s="17" t="e">
        <f>SUMIFS('[1]Deals (Exits)'!$C:$C,'[1]Deals (Exits)'!$B:$B,$A959)</f>
        <v>#VALUE!</v>
      </c>
      <c r="BD959" s="17" t="e">
        <f>SUMIFS('[1]Deals (investment)'!$C:$C,'[1]Deals (investment)'!$B:$B,$A959,'[1]Deals (investment)'!$V:$V,BD$1)</f>
        <v>#VALUE!</v>
      </c>
      <c r="BE959" s="17" t="e">
        <f>SUMIFS('[1]Deals (investment)'!$C:$C,'[1]Deals (investment)'!$B:$B,$A959,'[1]Deals (investment)'!$V:$V,BE$1)</f>
        <v>#VALUE!</v>
      </c>
      <c r="BF959" s="17" t="e">
        <f>SUMIFS('[1]Deals (investment)'!$C:$C,'[1]Deals (investment)'!$B:$B,$A959,'[1]Deals (investment)'!$V:$V,BF$1)</f>
        <v>#VALUE!</v>
      </c>
      <c r="BG959" s="17" t="e">
        <f>SUMIFS('[1]Deals (investment)'!$C:$C,'[1]Deals (investment)'!$B:$B,$A959,'[1]Deals (investment)'!$V:$V,BG$1)</f>
        <v>#VALUE!</v>
      </c>
      <c r="BH959" s="17" t="e">
        <f>SUMIFS('[1]Deals (investment)'!$C:$C,'[1]Deals (investment)'!$B:$B,$A959,'[1]Deals (investment)'!$V:$V,BH$1)</f>
        <v>#VALUE!</v>
      </c>
      <c r="BI959" s="17" t="e">
        <f>SUMIFS('[1]Deals (investment)'!$C:$C,'[1]Deals (investment)'!$B:$B,$A959,'[1]Deals (investment)'!$V:$V,BI$1)</f>
        <v>#VALUE!</v>
      </c>
      <c r="BJ959" s="17" t="e">
        <f>SUMIFS('[1]Deals (investment)'!$C:$C,'[1]Deals (investment)'!$B:$B,$A959,'[1]Deals (investment)'!$V:$V,BJ$1)</f>
        <v>#VALUE!</v>
      </c>
      <c r="BK959" s="17" t="e">
        <f>SUMIFS('[1]Deals (investment)'!$C:$C,'[1]Deals (investment)'!$B:$B,$A959,'[1]Deals (investment)'!$V:$V,BK$1)</f>
        <v>#VALUE!</v>
      </c>
      <c r="BL959" s="17" t="e">
        <f>SUMIFS('[1]Deals (investment)'!$C:$C,'[1]Deals (investment)'!$B:$B,$A959,'[1]Deals (investment)'!$V:$V,BL$1)</f>
        <v>#VALUE!</v>
      </c>
      <c r="BM959" s="17" t="e">
        <f>SUMIFS('[1]Deals (investment)'!$C:$C,'[1]Deals (investment)'!$B:$B,$A959,'[1]Deals (investment)'!$V:$V,BM$1)</f>
        <v>#VALUE!</v>
      </c>
      <c r="BN959" s="15"/>
      <c r="BO959" s="15"/>
      <c r="BP959" s="22"/>
      <c r="BQ959" s="15"/>
      <c r="BR959" s="15"/>
      <c r="BS959" s="15"/>
      <c r="BT959" s="15"/>
      <c r="BU959" s="15"/>
      <c r="BV959" s="15"/>
      <c r="BW959" s="15"/>
      <c r="BX959" s="15"/>
      <c r="BY959" s="15"/>
      <c r="BZ959" s="15"/>
      <c r="CA959" s="15"/>
      <c r="CB959" s="15"/>
      <c r="CC959" s="15"/>
      <c r="CD959" s="15" t="str">
        <f t="shared" si="145"/>
        <v>Hearbeat AdventuresHearbeat Adventures is a tours and travel company that delights in offering unique &amp; high quality tours &amp; excursions services.Acquired</v>
      </c>
      <c r="CE959" s="15"/>
      <c r="CF959" s="15"/>
      <c r="CG959" s="15"/>
      <c r="CH959" s="15"/>
      <c r="CI959" s="15"/>
      <c r="CJ959" s="15"/>
    </row>
    <row r="960" spans="1:118" ht="12.75">
      <c r="A960" s="15" t="s">
        <v>6686</v>
      </c>
      <c r="B960" s="15" t="s">
        <v>6687</v>
      </c>
      <c r="C960" s="15" t="s">
        <v>58</v>
      </c>
      <c r="D960" s="16">
        <v>2014</v>
      </c>
      <c r="E960" s="15" t="s">
        <v>59</v>
      </c>
      <c r="F960" s="15"/>
      <c r="G960" s="15" t="s">
        <v>61</v>
      </c>
      <c r="H960" s="15"/>
      <c r="I960" s="15" t="s">
        <v>61</v>
      </c>
      <c r="J960" s="15"/>
      <c r="K960" s="17" t="e">
        <f t="shared" si="140"/>
        <v>#VALUE!</v>
      </c>
      <c r="L960" s="15"/>
      <c r="M960" s="18" t="e">
        <f t="shared" si="132"/>
        <v>#VALUE!</v>
      </c>
      <c r="N960" s="15"/>
      <c r="O960" s="15"/>
      <c r="P960" s="15"/>
      <c r="Q960" s="15"/>
      <c r="R960" s="15" t="s">
        <v>636</v>
      </c>
      <c r="S960" s="19">
        <v>50000</v>
      </c>
      <c r="T960" s="15" t="s">
        <v>636</v>
      </c>
      <c r="U960" s="19">
        <v>50000</v>
      </c>
      <c r="V960" s="15" t="s">
        <v>6688</v>
      </c>
      <c r="W960" s="15"/>
      <c r="X960" s="15" t="s">
        <v>404</v>
      </c>
      <c r="Y960" s="15" t="s">
        <v>6689</v>
      </c>
      <c r="AB960" s="20" t="s">
        <v>286</v>
      </c>
      <c r="AC960" s="21" t="s">
        <v>6690</v>
      </c>
      <c r="AD960" s="21" t="s">
        <v>6691</v>
      </c>
      <c r="AE960" s="21" t="s">
        <v>6692</v>
      </c>
      <c r="AF960" s="21" t="s">
        <v>6693</v>
      </c>
      <c r="AG960" s="22">
        <f t="shared" si="144"/>
        <v>0.64516129032258063</v>
      </c>
      <c r="AH960" s="15" t="str">
        <f t="shared" si="136"/>
        <v/>
      </c>
      <c r="AI960" s="22" t="e">
        <f>VLOOKUP(A960,'[1]Deals (investment)'!$B$2:$Z$1497,1,FALSE)</f>
        <v>#N/A</v>
      </c>
      <c r="AJ960" s="22" t="e">
        <f>VLOOKUP(A960,'[1]Deals (investment)'!$B$2:$Z$870,15,FALSE)</f>
        <v>#N/A</v>
      </c>
      <c r="AK960" s="17" t="e">
        <f>VLOOKUP(A960,'[1]Deals (Exits)'!B:B,1,FALSE)</f>
        <v>#N/A</v>
      </c>
      <c r="AL960" s="23">
        <f>VLOOKUP(G960,[1]Lookups!$V$3:$Y$197,4,FALSE)</f>
        <v>0</v>
      </c>
      <c r="AM960" s="17" t="str">
        <f>VLOOKUP(X960,[1]Lookups!$B$3:$C$200,2,FALSE)</f>
        <v>Other Technologies &amp; Information Technology</v>
      </c>
      <c r="AN960" s="17" t="str">
        <f>VLOOKUP(R960,[1]Lookups!$H$3:$I$69,2,FALSE)</f>
        <v>1. Grant</v>
      </c>
      <c r="AO960" s="17" t="str">
        <f>VLOOKUP(T960,[1]Lookups!$H$3:$I$69,2,FALSE)</f>
        <v>1. Grant</v>
      </c>
      <c r="AP960" s="17" t="str">
        <f>VLOOKUP(AN960,[1]Lookups!$N$3:$O$11,2,FALSE)</f>
        <v>Early</v>
      </c>
      <c r="AQ960" s="18" t="e">
        <f>COUNTIFS('[1]Deals (investment)'!$B:$B,$A960)</f>
        <v>#VALUE!</v>
      </c>
      <c r="AR960" s="18" t="e">
        <f>COUNTIFS('[1]Deals (investment)'!$B:$B,$A960,'[1]Deals (investment)'!$T:$T,$AW$1)+COUNTIFS('[1]Deals (investment)'!$B:$B,$A960,'[1]Deals (investment)'!$T:$T,$AX$1)+COUNTIFS('[1]Deals (investment)'!$B:$B,$A960,'[1]Deals (investment)'!$T:$T,$AY$1)</f>
        <v>#VALUE!</v>
      </c>
      <c r="AS960" s="17" t="e">
        <f>SUMIFS('[1]Deals (investment)'!$C:$C,'[1]Deals (investment)'!$B:$B,$A960)</f>
        <v>#VALUE!</v>
      </c>
      <c r="AT960" s="17" t="e">
        <f t="shared" si="141"/>
        <v>#VALUE!</v>
      </c>
      <c r="AU960" s="18" t="e">
        <f>COUNTIF('[1]Deals (Exits)'!$B:$B,A960)</f>
        <v>#VALUE!</v>
      </c>
      <c r="AV960" s="17" t="e">
        <f>SUMIFS('[1]Deals (investment)'!$C:$C,'[1]Deals (investment)'!$B:$B,$A960,'[1]Deals (investment)'!$T:$T,AV$1)</f>
        <v>#VALUE!</v>
      </c>
      <c r="AW960" s="17" t="e">
        <f>SUMIFS('[1]Deals (investment)'!$C:$C,'[1]Deals (investment)'!$B:$B,$A960,'[1]Deals (investment)'!$T:$T,AW$1)</f>
        <v>#VALUE!</v>
      </c>
      <c r="AX960" s="17" t="e">
        <f>SUMIFS('[1]Deals (investment)'!$C:$C,'[1]Deals (investment)'!$B:$B,$A960,'[1]Deals (investment)'!$T:$T,AX$1)</f>
        <v>#VALUE!</v>
      </c>
      <c r="AY960" s="17" t="e">
        <f>SUMIFS('[1]Deals (investment)'!$C:$C,'[1]Deals (investment)'!$B:$B,$A960,'[1]Deals (investment)'!$T:$T,AY$1)</f>
        <v>#VALUE!</v>
      </c>
      <c r="AZ960" s="17" t="e">
        <f>SUMIFS('[1]Deals (investment)'!$C:$C,'[1]Deals (investment)'!$B:$B,$A960,'[1]Deals (investment)'!$T:$T,AZ$1)</f>
        <v>#VALUE!</v>
      </c>
      <c r="BA960" s="17" t="e">
        <f>SUMIFS('[1]Deals (investment)'!$C:$C,'[1]Deals (investment)'!$B:$B,$A960,'[1]Deals (investment)'!$T:$T,BA$1)</f>
        <v>#VALUE!</v>
      </c>
      <c r="BB960" s="17" t="e">
        <f>SUMIFS('[1]Deals (investment)'!$C:$C,'[1]Deals (investment)'!$B:$B,$A960,'[1]Deals (investment)'!$T:$T,BB$1)</f>
        <v>#VALUE!</v>
      </c>
      <c r="BC960" s="17" t="e">
        <f>SUMIFS('[1]Deals (Exits)'!$C:$C,'[1]Deals (Exits)'!$B:$B,$A960)</f>
        <v>#VALUE!</v>
      </c>
      <c r="BD960" s="17" t="e">
        <f>SUMIFS('[1]Deals (investment)'!$C:$C,'[1]Deals (investment)'!$B:$B,$A960,'[1]Deals (investment)'!$V:$V,BD$1)</f>
        <v>#VALUE!</v>
      </c>
      <c r="BE960" s="17" t="e">
        <f>SUMIFS('[1]Deals (investment)'!$C:$C,'[1]Deals (investment)'!$B:$B,$A960,'[1]Deals (investment)'!$V:$V,BE$1)</f>
        <v>#VALUE!</v>
      </c>
      <c r="BF960" s="17" t="e">
        <f>SUMIFS('[1]Deals (investment)'!$C:$C,'[1]Deals (investment)'!$B:$B,$A960,'[1]Deals (investment)'!$V:$V,BF$1)</f>
        <v>#VALUE!</v>
      </c>
      <c r="BG960" s="17" t="e">
        <f>SUMIFS('[1]Deals (investment)'!$C:$C,'[1]Deals (investment)'!$B:$B,$A960,'[1]Deals (investment)'!$V:$V,BG$1)</f>
        <v>#VALUE!</v>
      </c>
      <c r="BH960" s="17" t="e">
        <f>SUMIFS('[1]Deals (investment)'!$C:$C,'[1]Deals (investment)'!$B:$B,$A960,'[1]Deals (investment)'!$V:$V,BH$1)</f>
        <v>#VALUE!</v>
      </c>
      <c r="BI960" s="17" t="e">
        <f>SUMIFS('[1]Deals (investment)'!$C:$C,'[1]Deals (investment)'!$B:$B,$A960,'[1]Deals (investment)'!$V:$V,BI$1)</f>
        <v>#VALUE!</v>
      </c>
      <c r="BJ960" s="17" t="e">
        <f>SUMIFS('[1]Deals (investment)'!$C:$C,'[1]Deals (investment)'!$B:$B,$A960,'[1]Deals (investment)'!$V:$V,BJ$1)</f>
        <v>#VALUE!</v>
      </c>
      <c r="BK960" s="17" t="e">
        <f>SUMIFS('[1]Deals (investment)'!$C:$C,'[1]Deals (investment)'!$B:$B,$A960,'[1]Deals (investment)'!$V:$V,BK$1)</f>
        <v>#VALUE!</v>
      </c>
      <c r="BL960" s="17" t="e">
        <f>SUMIFS('[1]Deals (investment)'!$C:$C,'[1]Deals (investment)'!$B:$B,$A960,'[1]Deals (investment)'!$V:$V,BL$1)</f>
        <v>#VALUE!</v>
      </c>
      <c r="BM960" s="17" t="e">
        <f>SUMIFS('[1]Deals (investment)'!$C:$C,'[1]Deals (investment)'!$B:$B,$A960,'[1]Deals (investment)'!$V:$V,BM$1)</f>
        <v>#VALUE!</v>
      </c>
      <c r="BN960" s="15"/>
      <c r="BO960" s="15"/>
      <c r="BP960" s="22"/>
      <c r="BQ960" s="15"/>
      <c r="BR960" s="15"/>
      <c r="BS960" s="15"/>
      <c r="BT960" s="15"/>
      <c r="BU960" s="15"/>
      <c r="BV960" s="15"/>
      <c r="BW960" s="15"/>
      <c r="BX960" s="15"/>
      <c r="BY960" s="15"/>
      <c r="BZ960" s="15"/>
      <c r="CA960" s="15"/>
      <c r="CB960" s="15"/>
      <c r="CC960" s="15"/>
      <c r="CD960" s="15" t="str">
        <f t="shared" si="145"/>
        <v>Field Insight (Delivery Science)We help businesses in Africa get data from the field to manage and monitor their distribution assets smarter.Active</v>
      </c>
      <c r="CE960" s="15"/>
      <c r="CF960" s="15"/>
      <c r="CG960" s="15"/>
      <c r="CH960" s="15"/>
      <c r="CI960" s="15"/>
      <c r="CJ960" s="15"/>
    </row>
    <row r="961" spans="1:88" ht="12.75">
      <c r="A961" s="15" t="s">
        <v>6694</v>
      </c>
      <c r="B961" s="15" t="s">
        <v>6695</v>
      </c>
      <c r="C961" s="15" t="s">
        <v>58</v>
      </c>
      <c r="D961" s="16">
        <v>2010</v>
      </c>
      <c r="E961" s="15"/>
      <c r="F961" s="15"/>
      <c r="G961" s="15"/>
      <c r="H961" s="15"/>
      <c r="I961" s="15"/>
      <c r="J961" s="15"/>
      <c r="K961" s="17" t="e">
        <f t="shared" si="140"/>
        <v>#VALUE!</v>
      </c>
      <c r="L961" s="15"/>
      <c r="M961" s="18" t="e">
        <f t="shared" si="132"/>
        <v>#VALUE!</v>
      </c>
      <c r="N961" s="15"/>
      <c r="O961" s="15"/>
      <c r="P961" s="15"/>
      <c r="Q961" s="15"/>
      <c r="R961" s="15"/>
      <c r="S961" s="19"/>
      <c r="T961" s="15"/>
      <c r="U961" s="17"/>
      <c r="V961" s="15" t="s">
        <v>6696</v>
      </c>
      <c r="W961" s="15"/>
      <c r="X961" s="15"/>
      <c r="Y961" s="15" t="s">
        <v>6697</v>
      </c>
      <c r="AB961" s="20"/>
      <c r="AC961" s="21" t="s">
        <v>6698</v>
      </c>
      <c r="AD961" s="21" t="s">
        <v>6699</v>
      </c>
      <c r="AE961" s="21" t="s">
        <v>6700</v>
      </c>
      <c r="AF961" s="15"/>
      <c r="AG961" s="22">
        <f t="shared" si="144"/>
        <v>0.32258064516129031</v>
      </c>
      <c r="AH961" s="15" t="str">
        <f t="shared" si="136"/>
        <v/>
      </c>
      <c r="AI961" s="22" t="e">
        <f>VLOOKUP(A961,'[1]Deals (investment)'!$B$2:$Z$1497,1,FALSE)</f>
        <v>#N/A</v>
      </c>
      <c r="AJ961" s="22" t="e">
        <f>VLOOKUP(A961,'[1]Deals (investment)'!$B$2:$Z$870,15,FALSE)</f>
        <v>#N/A</v>
      </c>
      <c r="AK961" s="17" t="e">
        <f>VLOOKUP(A961,'[1]Deals (Exits)'!B:B,1,FALSE)</f>
        <v>#N/A</v>
      </c>
      <c r="AL961" s="23" t="e">
        <f>VLOOKUP(G961,[1]Lookups!$V$3:$Y$197,4,FALSE)</f>
        <v>#N/A</v>
      </c>
      <c r="AM961" s="17" t="e">
        <f>VLOOKUP(X961,[1]Lookups!$B$3:$C$200,2,FALSE)</f>
        <v>#N/A</v>
      </c>
      <c r="AN961" s="17" t="e">
        <f>VLOOKUP(R961,[1]Lookups!$H$3:$I$69,2,FALSE)</f>
        <v>#N/A</v>
      </c>
      <c r="AO961" s="17" t="e">
        <f>VLOOKUP(T961,[1]Lookups!$H$3:$I$69,2,FALSE)</f>
        <v>#N/A</v>
      </c>
      <c r="AP961" s="17" t="e">
        <f>VLOOKUP(AN961,[1]Lookups!$N$3:$O$11,2,FALSE)</f>
        <v>#N/A</v>
      </c>
      <c r="AQ961" s="18" t="e">
        <f>COUNTIFS('[1]Deals (investment)'!$B:$B,$A961)</f>
        <v>#VALUE!</v>
      </c>
      <c r="AR961" s="18" t="e">
        <f>COUNTIFS('[1]Deals (investment)'!$B:$B,$A961,'[1]Deals (investment)'!$T:$T,$AW$1)+COUNTIFS('[1]Deals (investment)'!$B:$B,$A961,'[1]Deals (investment)'!$T:$T,$AX$1)+COUNTIFS('[1]Deals (investment)'!$B:$B,$A961,'[1]Deals (investment)'!$T:$T,$AY$1)</f>
        <v>#VALUE!</v>
      </c>
      <c r="AS961" s="17" t="e">
        <f>SUMIFS('[1]Deals (investment)'!$C:$C,'[1]Deals (investment)'!$B:$B,$A961)</f>
        <v>#VALUE!</v>
      </c>
      <c r="AT961" s="17" t="e">
        <f t="shared" si="141"/>
        <v>#VALUE!</v>
      </c>
      <c r="AU961" s="18" t="e">
        <f>COUNTIF('[1]Deals (Exits)'!$B:$B,A961)</f>
        <v>#VALUE!</v>
      </c>
      <c r="AV961" s="17" t="e">
        <f>SUMIFS('[1]Deals (investment)'!$C:$C,'[1]Deals (investment)'!$B:$B,$A961,'[1]Deals (investment)'!$T:$T,AV$1)</f>
        <v>#VALUE!</v>
      </c>
      <c r="AW961" s="17" t="e">
        <f>SUMIFS('[1]Deals (investment)'!$C:$C,'[1]Deals (investment)'!$B:$B,$A961,'[1]Deals (investment)'!$T:$T,AW$1)</f>
        <v>#VALUE!</v>
      </c>
      <c r="AX961" s="17" t="e">
        <f>SUMIFS('[1]Deals (investment)'!$C:$C,'[1]Deals (investment)'!$B:$B,$A961,'[1]Deals (investment)'!$T:$T,AX$1)</f>
        <v>#VALUE!</v>
      </c>
      <c r="AY961" s="17" t="e">
        <f>SUMIFS('[1]Deals (investment)'!$C:$C,'[1]Deals (investment)'!$B:$B,$A961,'[1]Deals (investment)'!$T:$T,AY$1)</f>
        <v>#VALUE!</v>
      </c>
      <c r="AZ961" s="17" t="e">
        <f>SUMIFS('[1]Deals (investment)'!$C:$C,'[1]Deals (investment)'!$B:$B,$A961,'[1]Deals (investment)'!$T:$T,AZ$1)</f>
        <v>#VALUE!</v>
      </c>
      <c r="BA961" s="17" t="e">
        <f>SUMIFS('[1]Deals (investment)'!$C:$C,'[1]Deals (investment)'!$B:$B,$A961,'[1]Deals (investment)'!$T:$T,BA$1)</f>
        <v>#VALUE!</v>
      </c>
      <c r="BB961" s="17" t="e">
        <f>SUMIFS('[1]Deals (investment)'!$C:$C,'[1]Deals (investment)'!$B:$B,$A961,'[1]Deals (investment)'!$T:$T,BB$1)</f>
        <v>#VALUE!</v>
      </c>
      <c r="BC961" s="17" t="e">
        <f>SUMIFS('[1]Deals (Exits)'!$C:$C,'[1]Deals (Exits)'!$B:$B,$A961)</f>
        <v>#VALUE!</v>
      </c>
      <c r="BD961" s="17" t="e">
        <f>SUMIFS('[1]Deals (investment)'!$C:$C,'[1]Deals (investment)'!$B:$B,$A961,'[1]Deals (investment)'!$V:$V,BD$1)</f>
        <v>#VALUE!</v>
      </c>
      <c r="BE961" s="17" t="e">
        <f>SUMIFS('[1]Deals (investment)'!$C:$C,'[1]Deals (investment)'!$B:$B,$A961,'[1]Deals (investment)'!$V:$V,BE$1)</f>
        <v>#VALUE!</v>
      </c>
      <c r="BF961" s="17" t="e">
        <f>SUMIFS('[1]Deals (investment)'!$C:$C,'[1]Deals (investment)'!$B:$B,$A961,'[1]Deals (investment)'!$V:$V,BF$1)</f>
        <v>#VALUE!</v>
      </c>
      <c r="BG961" s="17" t="e">
        <f>SUMIFS('[1]Deals (investment)'!$C:$C,'[1]Deals (investment)'!$B:$B,$A961,'[1]Deals (investment)'!$V:$V,BG$1)</f>
        <v>#VALUE!</v>
      </c>
      <c r="BH961" s="17" t="e">
        <f>SUMIFS('[1]Deals (investment)'!$C:$C,'[1]Deals (investment)'!$B:$B,$A961,'[1]Deals (investment)'!$V:$V,BH$1)</f>
        <v>#VALUE!</v>
      </c>
      <c r="BI961" s="17" t="e">
        <f>SUMIFS('[1]Deals (investment)'!$C:$C,'[1]Deals (investment)'!$B:$B,$A961,'[1]Deals (investment)'!$V:$V,BI$1)</f>
        <v>#VALUE!</v>
      </c>
      <c r="BJ961" s="17" t="e">
        <f>SUMIFS('[1]Deals (investment)'!$C:$C,'[1]Deals (investment)'!$B:$B,$A961,'[1]Deals (investment)'!$V:$V,BJ$1)</f>
        <v>#VALUE!</v>
      </c>
      <c r="BK961" s="17" t="e">
        <f>SUMIFS('[1]Deals (investment)'!$C:$C,'[1]Deals (investment)'!$B:$B,$A961,'[1]Deals (investment)'!$V:$V,BK$1)</f>
        <v>#VALUE!</v>
      </c>
      <c r="BL961" s="17" t="e">
        <f>SUMIFS('[1]Deals (investment)'!$C:$C,'[1]Deals (investment)'!$B:$B,$A961,'[1]Deals (investment)'!$V:$V,BL$1)</f>
        <v>#VALUE!</v>
      </c>
      <c r="BM961" s="17" t="e">
        <f>SUMIFS('[1]Deals (investment)'!$C:$C,'[1]Deals (investment)'!$B:$B,$A961,'[1]Deals (investment)'!$V:$V,BM$1)</f>
        <v>#VALUE!</v>
      </c>
      <c r="BN961" s="15"/>
      <c r="BO961" s="15"/>
      <c r="BP961" s="22"/>
      <c r="BQ961" s="15"/>
      <c r="BR961" s="15"/>
      <c r="BS961" s="15"/>
      <c r="BT961" s="15"/>
      <c r="BU961" s="15"/>
      <c r="BV961" s="15"/>
      <c r="BW961" s="15"/>
      <c r="BX961" s="15"/>
      <c r="BY961" s="15"/>
      <c r="BZ961" s="15"/>
      <c r="CA961" s="15"/>
      <c r="CB961" s="15"/>
      <c r="CC961" s="15"/>
      <c r="CD961" s="15" t="str">
        <f t="shared" si="145"/>
        <v>FlowiusFlowius builds radically affordable piped water systems.Active</v>
      </c>
      <c r="CE961" s="15"/>
      <c r="CF961" s="15"/>
      <c r="CG961" s="15"/>
      <c r="CH961" s="15"/>
      <c r="CI961" s="15"/>
      <c r="CJ961" s="15"/>
    </row>
    <row r="962" spans="1:88" ht="12.75">
      <c r="A962" s="15" t="s">
        <v>6701</v>
      </c>
      <c r="B962" s="15" t="s">
        <v>6702</v>
      </c>
      <c r="C962" s="15" t="s">
        <v>58</v>
      </c>
      <c r="D962" s="16">
        <v>2016</v>
      </c>
      <c r="E962" s="15" t="s">
        <v>59</v>
      </c>
      <c r="F962" s="15"/>
      <c r="G962" s="15" t="s">
        <v>61</v>
      </c>
      <c r="H962" s="15"/>
      <c r="I962" s="15" t="s">
        <v>61</v>
      </c>
      <c r="J962" s="15"/>
      <c r="K962" s="17" t="e">
        <f t="shared" si="140"/>
        <v>#VALUE!</v>
      </c>
      <c r="L962" s="15"/>
      <c r="M962" s="18" t="e">
        <f t="shared" si="132"/>
        <v>#VALUE!</v>
      </c>
      <c r="N962" s="15"/>
      <c r="O962" s="15"/>
      <c r="P962" s="15"/>
      <c r="Q962" s="15"/>
      <c r="R962" s="15"/>
      <c r="S962" s="19"/>
      <c r="T962" s="15"/>
      <c r="U962" s="17"/>
      <c r="V962" s="15" t="s">
        <v>6703</v>
      </c>
      <c r="W962" s="15"/>
      <c r="X962" s="15" t="s">
        <v>79</v>
      </c>
      <c r="Y962" s="15" t="s">
        <v>6704</v>
      </c>
      <c r="AB962" s="20" t="s">
        <v>286</v>
      </c>
      <c r="AC962" s="21" t="s">
        <v>6705</v>
      </c>
      <c r="AD962" s="21" t="s">
        <v>6706</v>
      </c>
      <c r="AE962" s="21" t="s">
        <v>6707</v>
      </c>
      <c r="AF962" s="21" t="s">
        <v>6708</v>
      </c>
      <c r="AG962" s="22">
        <f t="shared" si="144"/>
        <v>0.5161290322580645</v>
      </c>
      <c r="AH962" s="15" t="str">
        <f t="shared" ref="AH962:AH1025" si="146">IF(A962 = "","",IF(COUNTIF(CD:CD,CONCATENATE(A962,B962,C962))&gt;1,"Duplicated",""))</f>
        <v/>
      </c>
      <c r="AI962" s="22" t="str">
        <f>VLOOKUP(A962,'[1]Deals (investment)'!$B$2:$Z$1497,1,FALSE)</f>
        <v>Findworka</v>
      </c>
      <c r="AJ962" s="22">
        <f>VLOOKUP(A962,'[1]Deals (investment)'!$B$2:$Z$870,15,FALSE)</f>
        <v>0</v>
      </c>
      <c r="AK962" s="17" t="e">
        <f>VLOOKUP(A962,'[1]Deals (Exits)'!B:B,1,FALSE)</f>
        <v>#N/A</v>
      </c>
      <c r="AL962" s="23">
        <f>VLOOKUP(G962,[1]Lookups!$V$3:$Y$197,4,FALSE)</f>
        <v>0</v>
      </c>
      <c r="AM962" s="17" t="str">
        <f>VLOOKUP(X962,[1]Lookups!$B$3:$C$200,2,FALSE)</f>
        <v>Other Technologies &amp; Information Technology</v>
      </c>
      <c r="AN962" s="17" t="e">
        <f>VLOOKUP(R962,[1]Lookups!$H$3:$I$69,2,FALSE)</f>
        <v>#N/A</v>
      </c>
      <c r="AO962" s="17" t="e">
        <f>VLOOKUP(T962,[1]Lookups!$H$3:$I$69,2,FALSE)</f>
        <v>#N/A</v>
      </c>
      <c r="AP962" s="17" t="e">
        <f>VLOOKUP(AN962,[1]Lookups!$N$3:$O$11,2,FALSE)</f>
        <v>#N/A</v>
      </c>
      <c r="AQ962" s="18" t="e">
        <f>COUNTIFS('[1]Deals (investment)'!$B:$B,$A962)</f>
        <v>#VALUE!</v>
      </c>
      <c r="AR962" s="18" t="e">
        <f>COUNTIFS('[1]Deals (investment)'!$B:$B,$A962,'[1]Deals (investment)'!$T:$T,$AW$1)+COUNTIFS('[1]Deals (investment)'!$B:$B,$A962,'[1]Deals (investment)'!$T:$T,$AX$1)+COUNTIFS('[1]Deals (investment)'!$B:$B,$A962,'[1]Deals (investment)'!$T:$T,$AY$1)</f>
        <v>#VALUE!</v>
      </c>
      <c r="AS962" s="17" t="e">
        <f>SUMIFS('[1]Deals (investment)'!$C:$C,'[1]Deals (investment)'!$B:$B,$A962)</f>
        <v>#VALUE!</v>
      </c>
      <c r="AT962" s="17" t="e">
        <f t="shared" si="141"/>
        <v>#VALUE!</v>
      </c>
      <c r="AU962" s="18" t="e">
        <f>COUNTIF('[1]Deals (Exits)'!$B:$B,A962)</f>
        <v>#VALUE!</v>
      </c>
      <c r="AV962" s="17" t="e">
        <f>SUMIFS('[1]Deals (investment)'!$C:$C,'[1]Deals (investment)'!$B:$B,$A962,'[1]Deals (investment)'!$T:$T,AV$1)</f>
        <v>#VALUE!</v>
      </c>
      <c r="AW962" s="17" t="e">
        <f>SUMIFS('[1]Deals (investment)'!$C:$C,'[1]Deals (investment)'!$B:$B,$A962,'[1]Deals (investment)'!$T:$T,AW$1)</f>
        <v>#VALUE!</v>
      </c>
      <c r="AX962" s="17" t="e">
        <f>SUMIFS('[1]Deals (investment)'!$C:$C,'[1]Deals (investment)'!$B:$B,$A962,'[1]Deals (investment)'!$T:$T,AX$1)</f>
        <v>#VALUE!</v>
      </c>
      <c r="AY962" s="17" t="e">
        <f>SUMIFS('[1]Deals (investment)'!$C:$C,'[1]Deals (investment)'!$B:$B,$A962,'[1]Deals (investment)'!$T:$T,AY$1)</f>
        <v>#VALUE!</v>
      </c>
      <c r="AZ962" s="17" t="e">
        <f>SUMIFS('[1]Deals (investment)'!$C:$C,'[1]Deals (investment)'!$B:$B,$A962,'[1]Deals (investment)'!$T:$T,AZ$1)</f>
        <v>#VALUE!</v>
      </c>
      <c r="BA962" s="17" t="e">
        <f>SUMIFS('[1]Deals (investment)'!$C:$C,'[1]Deals (investment)'!$B:$B,$A962,'[1]Deals (investment)'!$T:$T,BA$1)</f>
        <v>#VALUE!</v>
      </c>
      <c r="BB962" s="17" t="e">
        <f>SUMIFS('[1]Deals (investment)'!$C:$C,'[1]Deals (investment)'!$B:$B,$A962,'[1]Deals (investment)'!$T:$T,BB$1)</f>
        <v>#VALUE!</v>
      </c>
      <c r="BC962" s="17" t="e">
        <f>SUMIFS('[1]Deals (Exits)'!$C:$C,'[1]Deals (Exits)'!$B:$B,$A962)</f>
        <v>#VALUE!</v>
      </c>
      <c r="BD962" s="17" t="e">
        <f>SUMIFS('[1]Deals (investment)'!$C:$C,'[1]Deals (investment)'!$B:$B,$A962,'[1]Deals (investment)'!$V:$V,BD$1)</f>
        <v>#VALUE!</v>
      </c>
      <c r="BE962" s="17" t="e">
        <f>SUMIFS('[1]Deals (investment)'!$C:$C,'[1]Deals (investment)'!$B:$B,$A962,'[1]Deals (investment)'!$V:$V,BE$1)</f>
        <v>#VALUE!</v>
      </c>
      <c r="BF962" s="17" t="e">
        <f>SUMIFS('[1]Deals (investment)'!$C:$C,'[1]Deals (investment)'!$B:$B,$A962,'[1]Deals (investment)'!$V:$V,BF$1)</f>
        <v>#VALUE!</v>
      </c>
      <c r="BG962" s="17" t="e">
        <f>SUMIFS('[1]Deals (investment)'!$C:$C,'[1]Deals (investment)'!$B:$B,$A962,'[1]Deals (investment)'!$V:$V,BG$1)</f>
        <v>#VALUE!</v>
      </c>
      <c r="BH962" s="17" t="e">
        <f>SUMIFS('[1]Deals (investment)'!$C:$C,'[1]Deals (investment)'!$B:$B,$A962,'[1]Deals (investment)'!$V:$V,BH$1)</f>
        <v>#VALUE!</v>
      </c>
      <c r="BI962" s="17" t="e">
        <f>SUMIFS('[1]Deals (investment)'!$C:$C,'[1]Deals (investment)'!$B:$B,$A962,'[1]Deals (investment)'!$V:$V,BI$1)</f>
        <v>#VALUE!</v>
      </c>
      <c r="BJ962" s="17" t="e">
        <f>SUMIFS('[1]Deals (investment)'!$C:$C,'[1]Deals (investment)'!$B:$B,$A962,'[1]Deals (investment)'!$V:$V,BJ$1)</f>
        <v>#VALUE!</v>
      </c>
      <c r="BK962" s="17" t="e">
        <f>SUMIFS('[1]Deals (investment)'!$C:$C,'[1]Deals (investment)'!$B:$B,$A962,'[1]Deals (investment)'!$V:$V,BK$1)</f>
        <v>#VALUE!</v>
      </c>
      <c r="BL962" s="17" t="e">
        <f>SUMIFS('[1]Deals (investment)'!$C:$C,'[1]Deals (investment)'!$B:$B,$A962,'[1]Deals (investment)'!$V:$V,BL$1)</f>
        <v>#VALUE!</v>
      </c>
      <c r="BM962" s="17" t="e">
        <f>SUMIFS('[1]Deals (investment)'!$C:$C,'[1]Deals (investment)'!$B:$B,$A962,'[1]Deals (investment)'!$V:$V,BM$1)</f>
        <v>#VALUE!</v>
      </c>
      <c r="BN962" s="15"/>
      <c r="BO962" s="15"/>
      <c r="BP962" s="22"/>
      <c r="BQ962" s="15"/>
      <c r="BR962" s="15"/>
      <c r="BS962" s="15"/>
      <c r="BT962" s="15"/>
      <c r="BU962" s="15"/>
      <c r="BV962" s="15"/>
      <c r="BW962" s="15"/>
      <c r="BX962" s="15"/>
      <c r="BY962" s="15"/>
      <c r="BZ962" s="15"/>
      <c r="CA962" s="15"/>
      <c r="CB962" s="15"/>
      <c r="CC962" s="15"/>
      <c r="CD962" s="15" t="str">
        <f t="shared" si="145"/>
        <v>FindworkaWe build software products and supply development talents.Active</v>
      </c>
      <c r="CE962" s="15"/>
      <c r="CF962" s="15"/>
      <c r="CG962" s="15"/>
      <c r="CH962" s="15"/>
      <c r="CI962" s="15"/>
      <c r="CJ962" s="15"/>
    </row>
    <row r="963" spans="1:88" ht="12.75">
      <c r="A963" s="15" t="s">
        <v>6709</v>
      </c>
      <c r="B963" s="15"/>
      <c r="C963" s="15"/>
      <c r="D963" s="16"/>
      <c r="E963" s="26"/>
      <c r="F963" s="26"/>
      <c r="G963" s="26"/>
      <c r="H963" s="26"/>
      <c r="I963" s="15"/>
      <c r="J963" s="26"/>
      <c r="K963" s="17" t="e">
        <f t="shared" si="140"/>
        <v>#VALUE!</v>
      </c>
      <c r="L963" s="15"/>
      <c r="M963" s="18" t="e">
        <f t="shared" si="132"/>
        <v>#VALUE!</v>
      </c>
      <c r="N963" s="15"/>
      <c r="O963" s="15"/>
      <c r="P963" s="15"/>
      <c r="Q963" s="24" t="e">
        <f ca="1">_xludf.MAXIFS('[1]Deals (investment)'!A:A,'[1]Deals (investment)'!B:B,A963)</f>
        <v>#NAME?</v>
      </c>
      <c r="R963" s="15"/>
      <c r="S963" s="19"/>
      <c r="T963" s="15"/>
      <c r="U963" s="17"/>
      <c r="V963" s="15"/>
      <c r="W963" s="15"/>
      <c r="X963" s="15"/>
      <c r="Y963" s="15"/>
      <c r="AB963" s="20"/>
      <c r="AC963" s="15"/>
      <c r="AD963" s="15"/>
      <c r="AE963" s="15"/>
      <c r="AF963" s="15"/>
      <c r="AG963" s="22">
        <f t="shared" ca="1" si="144"/>
        <v>9.6774193548387094E-2</v>
      </c>
      <c r="AH963" s="15" t="str">
        <f t="shared" si="146"/>
        <v/>
      </c>
      <c r="AI963" s="22" t="e">
        <f>VLOOKUP(A963,'[1]Deals (investment)'!$B$2:$Z$1497,1,FALSE)</f>
        <v>#N/A</v>
      </c>
      <c r="AJ963" s="22" t="e">
        <f>VLOOKUP(A963,'[1]Deals (investment)'!$B$2:$Z$870,15,FALSE)</f>
        <v>#N/A</v>
      </c>
      <c r="AK963" s="17" t="e">
        <f>VLOOKUP(A963,'[1]Deals (Exits)'!B:B,1,FALSE)</f>
        <v>#N/A</v>
      </c>
      <c r="AL963" s="23" t="e">
        <f>VLOOKUP(G963,[1]Lookups!$V$3:$Y$197,4,FALSE)</f>
        <v>#N/A</v>
      </c>
      <c r="AM963" s="17" t="e">
        <f>VLOOKUP(X963,[1]Lookups!$B$3:$C$200,2,FALSE)</f>
        <v>#N/A</v>
      </c>
      <c r="AN963" s="17" t="e">
        <f>VLOOKUP(R963,[1]Lookups!$H$3:$I$69,2,FALSE)</f>
        <v>#N/A</v>
      </c>
      <c r="AO963" s="17" t="e">
        <f>VLOOKUP(T963,[1]Lookups!$H$3:$I$69,2,FALSE)</f>
        <v>#N/A</v>
      </c>
      <c r="AP963" s="17" t="e">
        <f>VLOOKUP(AN963,[1]Lookups!$N$3:$O$11,2,FALSE)</f>
        <v>#N/A</v>
      </c>
      <c r="AQ963" s="18" t="e">
        <f>COUNTIFS('[1]Deals (investment)'!$B:$B,$A963)</f>
        <v>#VALUE!</v>
      </c>
      <c r="AR963" s="18" t="e">
        <f>COUNTIFS('[1]Deals (investment)'!$B:$B,$A963,'[1]Deals (investment)'!$T:$T,$AW$1)+COUNTIFS('[1]Deals (investment)'!$B:$B,$A963,'[1]Deals (investment)'!$T:$T,$AX$1)+COUNTIFS('[1]Deals (investment)'!$B:$B,$A963,'[1]Deals (investment)'!$T:$T,$AY$1)</f>
        <v>#VALUE!</v>
      </c>
      <c r="AS963" s="17" t="e">
        <f>SUMIFS('[1]Deals (investment)'!$C:$C,'[1]Deals (investment)'!$B:$B,$A963)</f>
        <v>#VALUE!</v>
      </c>
      <c r="AT963" s="17" t="e">
        <f t="shared" si="141"/>
        <v>#VALUE!</v>
      </c>
      <c r="AU963" s="18" t="e">
        <f>COUNTIF('[1]Deals (Exits)'!$B:$B,A963)</f>
        <v>#VALUE!</v>
      </c>
      <c r="AV963" s="17" t="e">
        <f>SUMIFS('[1]Deals (investment)'!$C:$C,'[1]Deals (investment)'!$B:$B,$A963,'[1]Deals (investment)'!$T:$T,AV$1)</f>
        <v>#VALUE!</v>
      </c>
      <c r="AW963" s="17" t="e">
        <f>SUMIFS('[1]Deals (investment)'!$C:$C,'[1]Deals (investment)'!$B:$B,$A963,'[1]Deals (investment)'!$T:$T,AW$1)</f>
        <v>#VALUE!</v>
      </c>
      <c r="AX963" s="17" t="e">
        <f>SUMIFS('[1]Deals (investment)'!$C:$C,'[1]Deals (investment)'!$B:$B,$A963,'[1]Deals (investment)'!$T:$T,AX$1)</f>
        <v>#VALUE!</v>
      </c>
      <c r="AY963" s="17" t="e">
        <f>SUMIFS('[1]Deals (investment)'!$C:$C,'[1]Deals (investment)'!$B:$B,$A963,'[1]Deals (investment)'!$T:$T,AY$1)</f>
        <v>#VALUE!</v>
      </c>
      <c r="AZ963" s="17" t="e">
        <f>SUMIFS('[1]Deals (investment)'!$C:$C,'[1]Deals (investment)'!$B:$B,$A963,'[1]Deals (investment)'!$T:$T,AZ$1)</f>
        <v>#VALUE!</v>
      </c>
      <c r="BA963" s="17" t="e">
        <f>SUMIFS('[1]Deals (investment)'!$C:$C,'[1]Deals (investment)'!$B:$B,$A963,'[1]Deals (investment)'!$T:$T,BA$1)</f>
        <v>#VALUE!</v>
      </c>
      <c r="BB963" s="17" t="e">
        <f>SUMIFS('[1]Deals (investment)'!$C:$C,'[1]Deals (investment)'!$B:$B,$A963,'[1]Deals (investment)'!$T:$T,BB$1)</f>
        <v>#VALUE!</v>
      </c>
      <c r="BC963" s="17" t="e">
        <f>SUMIFS('[1]Deals (Exits)'!$C:$C,'[1]Deals (Exits)'!$B:$B,$A963)</f>
        <v>#VALUE!</v>
      </c>
      <c r="BD963" s="17" t="e">
        <f>SUMIFS('[1]Deals (investment)'!$C:$C,'[1]Deals (investment)'!$B:$B,$A963,'[1]Deals (investment)'!$V:$V,BD$1)</f>
        <v>#VALUE!</v>
      </c>
      <c r="BE963" s="17" t="e">
        <f>SUMIFS('[1]Deals (investment)'!$C:$C,'[1]Deals (investment)'!$B:$B,$A963,'[1]Deals (investment)'!$V:$V,BE$1)</f>
        <v>#VALUE!</v>
      </c>
      <c r="BF963" s="17" t="e">
        <f>SUMIFS('[1]Deals (investment)'!$C:$C,'[1]Deals (investment)'!$B:$B,$A963,'[1]Deals (investment)'!$V:$V,BF$1)</f>
        <v>#VALUE!</v>
      </c>
      <c r="BG963" s="17" t="e">
        <f>SUMIFS('[1]Deals (investment)'!$C:$C,'[1]Deals (investment)'!$B:$B,$A963,'[1]Deals (investment)'!$V:$V,BG$1)</f>
        <v>#VALUE!</v>
      </c>
      <c r="BH963" s="17" t="e">
        <f>SUMIFS('[1]Deals (investment)'!$C:$C,'[1]Deals (investment)'!$B:$B,$A963,'[1]Deals (investment)'!$V:$V,BH$1)</f>
        <v>#VALUE!</v>
      </c>
      <c r="BI963" s="17" t="e">
        <f>SUMIFS('[1]Deals (investment)'!$C:$C,'[1]Deals (investment)'!$B:$B,$A963,'[1]Deals (investment)'!$V:$V,BI$1)</f>
        <v>#VALUE!</v>
      </c>
      <c r="BJ963" s="17" t="e">
        <f>SUMIFS('[1]Deals (investment)'!$C:$C,'[1]Deals (investment)'!$B:$B,$A963,'[1]Deals (investment)'!$V:$V,BJ$1)</f>
        <v>#VALUE!</v>
      </c>
      <c r="BK963" s="17" t="e">
        <f>SUMIFS('[1]Deals (investment)'!$C:$C,'[1]Deals (investment)'!$B:$B,$A963,'[1]Deals (investment)'!$V:$V,BK$1)</f>
        <v>#VALUE!</v>
      </c>
      <c r="BL963" s="17" t="e">
        <f>SUMIFS('[1]Deals (investment)'!$C:$C,'[1]Deals (investment)'!$B:$B,$A963,'[1]Deals (investment)'!$V:$V,BL$1)</f>
        <v>#VALUE!</v>
      </c>
      <c r="BM963" s="17" t="e">
        <f>SUMIFS('[1]Deals (investment)'!$C:$C,'[1]Deals (investment)'!$B:$B,$A963,'[1]Deals (investment)'!$V:$V,BM$1)</f>
        <v>#VALUE!</v>
      </c>
      <c r="BN963" s="15"/>
      <c r="BO963" s="15"/>
      <c r="BP963" s="22"/>
      <c r="BQ963" s="15"/>
      <c r="BR963" s="15"/>
      <c r="BS963" s="15"/>
      <c r="BT963" s="15"/>
      <c r="BU963" s="15"/>
      <c r="BV963" s="15"/>
      <c r="BW963" s="15"/>
      <c r="BX963" s="15"/>
      <c r="BY963" s="15"/>
      <c r="BZ963" s="15"/>
      <c r="CA963" s="15"/>
      <c r="CB963" s="15"/>
      <c r="CC963" s="15"/>
      <c r="CD963" s="15" t="str">
        <f t="shared" si="145"/>
        <v>Fluss</v>
      </c>
      <c r="CE963" s="15"/>
      <c r="CF963" s="15"/>
      <c r="CG963" s="15"/>
      <c r="CH963" s="15"/>
      <c r="CI963" s="15"/>
      <c r="CJ963" s="15"/>
    </row>
    <row r="964" spans="1:88" ht="12.75">
      <c r="A964" s="15" t="s">
        <v>6710</v>
      </c>
      <c r="B964" s="15" t="s">
        <v>6711</v>
      </c>
      <c r="C964" s="15" t="s">
        <v>58</v>
      </c>
      <c r="D964" s="16">
        <v>2017</v>
      </c>
      <c r="E964" s="26" t="s">
        <v>59</v>
      </c>
      <c r="F964" s="26" t="s">
        <v>199</v>
      </c>
      <c r="G964" s="26" t="s">
        <v>61</v>
      </c>
      <c r="H964" s="26"/>
      <c r="I964" s="15" t="s">
        <v>61</v>
      </c>
      <c r="J964" s="26"/>
      <c r="K964" s="17" t="e">
        <f t="shared" si="140"/>
        <v>#VALUE!</v>
      </c>
      <c r="L964" s="15"/>
      <c r="M964" s="18" t="e">
        <f t="shared" si="132"/>
        <v>#VALUE!</v>
      </c>
      <c r="N964" s="15" t="s">
        <v>2620</v>
      </c>
      <c r="O964" s="15"/>
      <c r="P964" s="15"/>
      <c r="Q964" s="24">
        <v>43644</v>
      </c>
      <c r="R964" s="15" t="s">
        <v>685</v>
      </c>
      <c r="S964" s="19">
        <v>8300</v>
      </c>
      <c r="T964" s="15"/>
      <c r="U964" s="17"/>
      <c r="V964" s="15" t="s">
        <v>6712</v>
      </c>
      <c r="W964" s="15">
        <v>0</v>
      </c>
      <c r="X964" s="15" t="s">
        <v>4025</v>
      </c>
      <c r="Y964" s="15" t="s">
        <v>6713</v>
      </c>
      <c r="AB964" s="32">
        <v>43506</v>
      </c>
      <c r="AC964" s="27" t="s">
        <v>6714</v>
      </c>
      <c r="AD964" s="27" t="s">
        <v>6715</v>
      </c>
      <c r="AE964" s="27" t="s">
        <v>6716</v>
      </c>
      <c r="AF964" s="27" t="s">
        <v>6717</v>
      </c>
      <c r="AG964" s="22">
        <f t="shared" si="144"/>
        <v>0.70967741935483875</v>
      </c>
      <c r="AH964" s="15" t="str">
        <f t="shared" si="146"/>
        <v/>
      </c>
      <c r="AI964" s="22" t="str">
        <f>VLOOKUP(A964,'[1]Deals (investment)'!$B$2:$Z$1497,1,FALSE)</f>
        <v>FINT</v>
      </c>
      <c r="AJ964" s="22" t="e">
        <f>VLOOKUP(A964,'[1]Deals (investment)'!$B$2:$Z$870,15,FALSE)</f>
        <v>#N/A</v>
      </c>
      <c r="AK964" s="17" t="e">
        <f>VLOOKUP(A964,'[1]Deals (Exits)'!B:B,1,FALSE)</f>
        <v>#N/A</v>
      </c>
      <c r="AL964" s="23">
        <f>VLOOKUP(G964,[1]Lookups!$V$3:$Y$197,4,FALSE)</f>
        <v>0</v>
      </c>
      <c r="AM964" s="17" t="str">
        <f>VLOOKUP(X964,[1]Lookups!$B$3:$C$200,2,FALSE)</f>
        <v>Financial Services</v>
      </c>
      <c r="AN964" s="17" t="str">
        <f>VLOOKUP(R964,[1]Lookups!$H$3:$I$69,2,FALSE)</f>
        <v xml:space="preserve">1. Grant
</v>
      </c>
      <c r="AO964" s="17" t="e">
        <f>VLOOKUP(T964,[1]Lookups!$H$3:$I$69,2,FALSE)</f>
        <v>#N/A</v>
      </c>
      <c r="AP964" s="17" t="e">
        <f>VLOOKUP(AN964,[1]Lookups!$N$3:$O$11,2,FALSE)</f>
        <v>#N/A</v>
      </c>
      <c r="AQ964" s="18" t="e">
        <f>COUNTIFS('[1]Deals (investment)'!$B:$B,$A964)</f>
        <v>#VALUE!</v>
      </c>
      <c r="AR964" s="18" t="e">
        <f>COUNTIFS('[1]Deals (investment)'!$B:$B,$A964,'[1]Deals (investment)'!$T:$T,$AW$1)+COUNTIFS('[1]Deals (investment)'!$B:$B,$A964,'[1]Deals (investment)'!$T:$T,$AX$1)+COUNTIFS('[1]Deals (investment)'!$B:$B,$A964,'[1]Deals (investment)'!$T:$T,$AY$1)</f>
        <v>#VALUE!</v>
      </c>
      <c r="AS964" s="17" t="e">
        <f>SUMIFS('[1]Deals (investment)'!$C:$C,'[1]Deals (investment)'!$B:$B,$A964)</f>
        <v>#VALUE!</v>
      </c>
      <c r="AT964" s="17" t="e">
        <f t="shared" si="141"/>
        <v>#VALUE!</v>
      </c>
      <c r="AU964" s="18" t="e">
        <f>COUNTIF('[1]Deals (Exits)'!$B:$B,A964)</f>
        <v>#VALUE!</v>
      </c>
      <c r="AV964" s="17" t="e">
        <f>SUMIFS('[1]Deals (investment)'!$C:$C,'[1]Deals (investment)'!$B:$B,$A964,'[1]Deals (investment)'!$T:$T,AV$1)</f>
        <v>#VALUE!</v>
      </c>
      <c r="AW964" s="17" t="e">
        <f>SUMIFS('[1]Deals (investment)'!$C:$C,'[1]Deals (investment)'!$B:$B,$A964,'[1]Deals (investment)'!$T:$T,AW$1)</f>
        <v>#VALUE!</v>
      </c>
      <c r="AX964" s="17" t="e">
        <f>SUMIFS('[1]Deals (investment)'!$C:$C,'[1]Deals (investment)'!$B:$B,$A964,'[1]Deals (investment)'!$T:$T,AX$1)</f>
        <v>#VALUE!</v>
      </c>
      <c r="AY964" s="17" t="e">
        <f>SUMIFS('[1]Deals (investment)'!$C:$C,'[1]Deals (investment)'!$B:$B,$A964,'[1]Deals (investment)'!$T:$T,AY$1)</f>
        <v>#VALUE!</v>
      </c>
      <c r="AZ964" s="17" t="e">
        <f>SUMIFS('[1]Deals (investment)'!$C:$C,'[1]Deals (investment)'!$B:$B,$A964,'[1]Deals (investment)'!$T:$T,AZ$1)</f>
        <v>#VALUE!</v>
      </c>
      <c r="BA964" s="17" t="e">
        <f>SUMIFS('[1]Deals (investment)'!$C:$C,'[1]Deals (investment)'!$B:$B,$A964,'[1]Deals (investment)'!$T:$T,BA$1)</f>
        <v>#VALUE!</v>
      </c>
      <c r="BB964" s="17" t="e">
        <f>SUMIFS('[1]Deals (investment)'!$C:$C,'[1]Deals (investment)'!$B:$B,$A964,'[1]Deals (investment)'!$T:$T,BB$1)</f>
        <v>#VALUE!</v>
      </c>
      <c r="BC964" s="17" t="e">
        <f>SUMIFS('[1]Deals (Exits)'!$C:$C,'[1]Deals (Exits)'!$B:$B,$A964)</f>
        <v>#VALUE!</v>
      </c>
      <c r="BD964" s="17" t="e">
        <f>SUMIFS('[1]Deals (investment)'!$C:$C,'[1]Deals (investment)'!$B:$B,$A964,'[1]Deals (investment)'!$V:$V,BD$1)</f>
        <v>#VALUE!</v>
      </c>
      <c r="BE964" s="17" t="e">
        <f>SUMIFS('[1]Deals (investment)'!$C:$C,'[1]Deals (investment)'!$B:$B,$A964,'[1]Deals (investment)'!$V:$V,BE$1)</f>
        <v>#VALUE!</v>
      </c>
      <c r="BF964" s="17" t="e">
        <f>SUMIFS('[1]Deals (investment)'!$C:$C,'[1]Deals (investment)'!$B:$B,$A964,'[1]Deals (investment)'!$V:$V,BF$1)</f>
        <v>#VALUE!</v>
      </c>
      <c r="BG964" s="17" t="e">
        <f>SUMIFS('[1]Deals (investment)'!$C:$C,'[1]Deals (investment)'!$B:$B,$A964,'[1]Deals (investment)'!$V:$V,BG$1)</f>
        <v>#VALUE!</v>
      </c>
      <c r="BH964" s="17" t="e">
        <f>SUMIFS('[1]Deals (investment)'!$C:$C,'[1]Deals (investment)'!$B:$B,$A964,'[1]Deals (investment)'!$V:$V,BH$1)</f>
        <v>#VALUE!</v>
      </c>
      <c r="BI964" s="17" t="e">
        <f>SUMIFS('[1]Deals (investment)'!$C:$C,'[1]Deals (investment)'!$B:$B,$A964,'[1]Deals (investment)'!$V:$V,BI$1)</f>
        <v>#VALUE!</v>
      </c>
      <c r="BJ964" s="17" t="e">
        <f>SUMIFS('[1]Deals (investment)'!$C:$C,'[1]Deals (investment)'!$B:$B,$A964,'[1]Deals (investment)'!$V:$V,BJ$1)</f>
        <v>#VALUE!</v>
      </c>
      <c r="BK964" s="17" t="e">
        <f>SUMIFS('[1]Deals (investment)'!$C:$C,'[1]Deals (investment)'!$B:$B,$A964,'[1]Deals (investment)'!$V:$V,BK$1)</f>
        <v>#VALUE!</v>
      </c>
      <c r="BL964" s="17" t="e">
        <f>SUMIFS('[1]Deals (investment)'!$C:$C,'[1]Deals (investment)'!$B:$B,$A964,'[1]Deals (investment)'!$V:$V,BL$1)</f>
        <v>#VALUE!</v>
      </c>
      <c r="BM964" s="17" t="e">
        <f>SUMIFS('[1]Deals (investment)'!$C:$C,'[1]Deals (investment)'!$B:$B,$A964,'[1]Deals (investment)'!$V:$V,BM$1)</f>
        <v>#VALUE!</v>
      </c>
      <c r="BN964" s="15"/>
      <c r="BO964" s="15"/>
      <c r="BP964" s="22"/>
      <c r="BQ964" s="15"/>
      <c r="BR964" s="15"/>
      <c r="BS964" s="15"/>
      <c r="BT964" s="15"/>
      <c r="BU964" s="15"/>
      <c r="BV964" s="15"/>
      <c r="BW964" s="15"/>
      <c r="BX964" s="15"/>
      <c r="BY964" s="15"/>
      <c r="BZ964" s="15"/>
      <c r="CA964" s="15"/>
      <c r="CB964" s="15"/>
      <c r="CC964" s="15"/>
      <c r="CD964" s="15" t="str">
        <f t="shared" si="145"/>
        <v>FINTNigeria's first peer to peer lending platformActive</v>
      </c>
      <c r="CE964" s="15"/>
      <c r="CF964" s="15"/>
      <c r="CG964" s="15"/>
      <c r="CH964" s="15"/>
      <c r="CI964" s="15"/>
      <c r="CJ964" s="15"/>
    </row>
    <row r="965" spans="1:88" ht="12.75">
      <c r="A965" s="15" t="s">
        <v>6718</v>
      </c>
      <c r="B965" s="15" t="s">
        <v>6719</v>
      </c>
      <c r="C965" s="15" t="s">
        <v>58</v>
      </c>
      <c r="D965" s="16">
        <v>2014</v>
      </c>
      <c r="E965" s="15" t="s">
        <v>2406</v>
      </c>
      <c r="F965" s="15"/>
      <c r="G965" s="15" t="s">
        <v>91</v>
      </c>
      <c r="H965" s="15"/>
      <c r="I965" s="15"/>
      <c r="J965" s="15"/>
      <c r="K965" s="17" t="e">
        <f t="shared" si="140"/>
        <v>#VALUE!</v>
      </c>
      <c r="L965" s="15"/>
      <c r="M965" s="18" t="e">
        <f t="shared" si="132"/>
        <v>#VALUE!</v>
      </c>
      <c r="N965" s="15"/>
      <c r="O965" s="15"/>
      <c r="P965" s="15"/>
      <c r="Q965" s="15"/>
      <c r="R965" s="15"/>
      <c r="S965" s="19"/>
      <c r="T965" s="15"/>
      <c r="U965" s="17"/>
      <c r="V965" s="15" t="s">
        <v>6720</v>
      </c>
      <c r="W965" s="15"/>
      <c r="X965" s="15" t="s">
        <v>158</v>
      </c>
      <c r="Y965" s="15" t="s">
        <v>6721</v>
      </c>
      <c r="AB965" s="20"/>
      <c r="AC965" s="21" t="s">
        <v>6722</v>
      </c>
      <c r="AD965" s="15"/>
      <c r="AE965" s="21" t="s">
        <v>6723</v>
      </c>
      <c r="AF965" s="15"/>
      <c r="AG965" s="22">
        <f t="shared" si="144"/>
        <v>0.38709677419354838</v>
      </c>
      <c r="AH965" s="15" t="str">
        <f t="shared" si="146"/>
        <v/>
      </c>
      <c r="AI965" s="22" t="e">
        <f>VLOOKUP(A965,'[1]Deals (investment)'!$B$2:$Z$1497,1,FALSE)</f>
        <v>#N/A</v>
      </c>
      <c r="AJ965" s="22" t="e">
        <f>VLOOKUP(A965,'[1]Deals (investment)'!$B$2:$Z$870,15,FALSE)</f>
        <v>#N/A</v>
      </c>
      <c r="AK965" s="17" t="e">
        <f>VLOOKUP(A965,'[1]Deals (Exits)'!B:B,1,FALSE)</f>
        <v>#N/A</v>
      </c>
      <c r="AL965" s="23">
        <f>VLOOKUP(G965,[1]Lookups!$V$3:$Y$197,4,FALSE)</f>
        <v>0</v>
      </c>
      <c r="AM965" s="17" t="str">
        <f>VLOOKUP(X965,[1]Lookups!$B$3:$C$200,2,FALSE)</f>
        <v>Financial Services</v>
      </c>
      <c r="AN965" s="17" t="e">
        <f>VLOOKUP(R965,[1]Lookups!$H$3:$I$69,2,FALSE)</f>
        <v>#N/A</v>
      </c>
      <c r="AO965" s="17" t="e">
        <f>VLOOKUP(T965,[1]Lookups!$H$3:$I$69,2,FALSE)</f>
        <v>#N/A</v>
      </c>
      <c r="AP965" s="17" t="e">
        <f>VLOOKUP(AN965,[1]Lookups!$N$3:$O$11,2,FALSE)</f>
        <v>#N/A</v>
      </c>
      <c r="AQ965" s="18" t="e">
        <f>COUNTIFS('[1]Deals (investment)'!$B:$B,$A965)</f>
        <v>#VALUE!</v>
      </c>
      <c r="AR965" s="18" t="e">
        <f>COUNTIFS('[1]Deals (investment)'!$B:$B,$A965,'[1]Deals (investment)'!$T:$T,$AW$1)+COUNTIFS('[1]Deals (investment)'!$B:$B,$A965,'[1]Deals (investment)'!$T:$T,$AX$1)+COUNTIFS('[1]Deals (investment)'!$B:$B,$A965,'[1]Deals (investment)'!$T:$T,$AY$1)</f>
        <v>#VALUE!</v>
      </c>
      <c r="AS965" s="17" t="e">
        <f>SUMIFS('[1]Deals (investment)'!$C:$C,'[1]Deals (investment)'!$B:$B,$A965)</f>
        <v>#VALUE!</v>
      </c>
      <c r="AT965" s="17" t="e">
        <f t="shared" si="141"/>
        <v>#VALUE!</v>
      </c>
      <c r="AU965" s="18" t="e">
        <f>COUNTIF('[1]Deals (Exits)'!$B:$B,A965)</f>
        <v>#VALUE!</v>
      </c>
      <c r="AV965" s="17" t="e">
        <f>SUMIFS('[1]Deals (investment)'!$C:$C,'[1]Deals (investment)'!$B:$B,$A965,'[1]Deals (investment)'!$T:$T,AV$1)</f>
        <v>#VALUE!</v>
      </c>
      <c r="AW965" s="17" t="e">
        <f>SUMIFS('[1]Deals (investment)'!$C:$C,'[1]Deals (investment)'!$B:$B,$A965,'[1]Deals (investment)'!$T:$T,AW$1)</f>
        <v>#VALUE!</v>
      </c>
      <c r="AX965" s="17" t="e">
        <f>SUMIFS('[1]Deals (investment)'!$C:$C,'[1]Deals (investment)'!$B:$B,$A965,'[1]Deals (investment)'!$T:$T,AX$1)</f>
        <v>#VALUE!</v>
      </c>
      <c r="AY965" s="17" t="e">
        <f>SUMIFS('[1]Deals (investment)'!$C:$C,'[1]Deals (investment)'!$B:$B,$A965,'[1]Deals (investment)'!$T:$T,AY$1)</f>
        <v>#VALUE!</v>
      </c>
      <c r="AZ965" s="17" t="e">
        <f>SUMIFS('[1]Deals (investment)'!$C:$C,'[1]Deals (investment)'!$B:$B,$A965,'[1]Deals (investment)'!$T:$T,AZ$1)</f>
        <v>#VALUE!</v>
      </c>
      <c r="BA965" s="17" t="e">
        <f>SUMIFS('[1]Deals (investment)'!$C:$C,'[1]Deals (investment)'!$B:$B,$A965,'[1]Deals (investment)'!$T:$T,BA$1)</f>
        <v>#VALUE!</v>
      </c>
      <c r="BB965" s="17" t="e">
        <f>SUMIFS('[1]Deals (investment)'!$C:$C,'[1]Deals (investment)'!$B:$B,$A965,'[1]Deals (investment)'!$T:$T,BB$1)</f>
        <v>#VALUE!</v>
      </c>
      <c r="BC965" s="17" t="e">
        <f>SUMIFS('[1]Deals (Exits)'!$C:$C,'[1]Deals (Exits)'!$B:$B,$A965)</f>
        <v>#VALUE!</v>
      </c>
      <c r="BD965" s="17" t="e">
        <f>SUMIFS('[1]Deals (investment)'!$C:$C,'[1]Deals (investment)'!$B:$B,$A965,'[1]Deals (investment)'!$V:$V,BD$1)</f>
        <v>#VALUE!</v>
      </c>
      <c r="BE965" s="17" t="e">
        <f>SUMIFS('[1]Deals (investment)'!$C:$C,'[1]Deals (investment)'!$B:$B,$A965,'[1]Deals (investment)'!$V:$V,BE$1)</f>
        <v>#VALUE!</v>
      </c>
      <c r="BF965" s="17" t="e">
        <f>SUMIFS('[1]Deals (investment)'!$C:$C,'[1]Deals (investment)'!$B:$B,$A965,'[1]Deals (investment)'!$V:$V,BF$1)</f>
        <v>#VALUE!</v>
      </c>
      <c r="BG965" s="17" t="e">
        <f>SUMIFS('[1]Deals (investment)'!$C:$C,'[1]Deals (investment)'!$B:$B,$A965,'[1]Deals (investment)'!$V:$V,BG$1)</f>
        <v>#VALUE!</v>
      </c>
      <c r="BH965" s="17" t="e">
        <f>SUMIFS('[1]Deals (investment)'!$C:$C,'[1]Deals (investment)'!$B:$B,$A965,'[1]Deals (investment)'!$V:$V,BH$1)</f>
        <v>#VALUE!</v>
      </c>
      <c r="BI965" s="17" t="e">
        <f>SUMIFS('[1]Deals (investment)'!$C:$C,'[1]Deals (investment)'!$B:$B,$A965,'[1]Deals (investment)'!$V:$V,BI$1)</f>
        <v>#VALUE!</v>
      </c>
      <c r="BJ965" s="17" t="e">
        <f>SUMIFS('[1]Deals (investment)'!$C:$C,'[1]Deals (investment)'!$B:$B,$A965,'[1]Deals (investment)'!$V:$V,BJ$1)</f>
        <v>#VALUE!</v>
      </c>
      <c r="BK965" s="17" t="e">
        <f>SUMIFS('[1]Deals (investment)'!$C:$C,'[1]Deals (investment)'!$B:$B,$A965,'[1]Deals (investment)'!$V:$V,BK$1)</f>
        <v>#VALUE!</v>
      </c>
      <c r="BL965" s="17" t="e">
        <f>SUMIFS('[1]Deals (investment)'!$C:$C,'[1]Deals (investment)'!$B:$B,$A965,'[1]Deals (investment)'!$V:$V,BL$1)</f>
        <v>#VALUE!</v>
      </c>
      <c r="BM965" s="17" t="e">
        <f>SUMIFS('[1]Deals (investment)'!$C:$C,'[1]Deals (investment)'!$B:$B,$A965,'[1]Deals (investment)'!$V:$V,BM$1)</f>
        <v>#VALUE!</v>
      </c>
      <c r="BN965" s="15"/>
      <c r="BO965" s="15"/>
      <c r="BP965" s="22"/>
      <c r="BQ965" s="15"/>
      <c r="BR965" s="15"/>
      <c r="BS965" s="15"/>
      <c r="BT965" s="15"/>
      <c r="BU965" s="15"/>
      <c r="BV965" s="15"/>
      <c r="BW965" s="15"/>
      <c r="BX965" s="15"/>
      <c r="BY965" s="15"/>
      <c r="BZ965" s="15"/>
      <c r="CA965" s="15"/>
      <c r="CB965" s="15"/>
      <c r="CC965" s="15"/>
      <c r="CD965" s="15"/>
      <c r="CE965" s="15"/>
      <c r="CF965" s="15"/>
      <c r="CG965" s="15"/>
      <c r="CH965" s="15"/>
      <c r="CI965" s="15"/>
      <c r="CJ965" s="15"/>
    </row>
    <row r="966" spans="1:88" ht="12.75">
      <c r="A966" s="15" t="s">
        <v>6724</v>
      </c>
      <c r="B966" s="15" t="s">
        <v>6725</v>
      </c>
      <c r="C966" s="15" t="s">
        <v>58</v>
      </c>
      <c r="D966" s="16">
        <v>1997</v>
      </c>
      <c r="E966" s="15" t="s">
        <v>6726</v>
      </c>
      <c r="F966" s="15"/>
      <c r="G966" s="15"/>
      <c r="H966" s="15"/>
      <c r="I966" s="15"/>
      <c r="J966" s="15"/>
      <c r="K966" s="17" t="e">
        <f t="shared" si="140"/>
        <v>#VALUE!</v>
      </c>
      <c r="L966" s="15"/>
      <c r="M966" s="18" t="e">
        <f t="shared" si="132"/>
        <v>#VALUE!</v>
      </c>
      <c r="N966" s="15"/>
      <c r="O966" s="15"/>
      <c r="P966" s="15"/>
      <c r="Q966" s="15"/>
      <c r="R966" s="15"/>
      <c r="S966" s="19"/>
      <c r="T966" s="15"/>
      <c r="U966" s="17"/>
      <c r="V966" s="15" t="s">
        <v>6727</v>
      </c>
      <c r="W966" s="15"/>
      <c r="X966" s="15" t="s">
        <v>404</v>
      </c>
      <c r="Y966" s="15" t="s">
        <v>404</v>
      </c>
      <c r="AB966" s="20"/>
      <c r="AC966" s="21" t="s">
        <v>6728</v>
      </c>
      <c r="AD966" s="21" t="s">
        <v>6729</v>
      </c>
      <c r="AE966" s="21" t="s">
        <v>6730</v>
      </c>
      <c r="AF966" s="15"/>
      <c r="AG966" s="22">
        <f t="shared" si="144"/>
        <v>0.38709677419354838</v>
      </c>
      <c r="AH966" s="15" t="str">
        <f t="shared" si="146"/>
        <v/>
      </c>
      <c r="AI966" s="22" t="e">
        <f>VLOOKUP(A966,'[1]Deals (investment)'!$B$2:$Z$1497,1,FALSE)</f>
        <v>#N/A</v>
      </c>
      <c r="AJ966" s="22" t="e">
        <f>VLOOKUP(A966,'[1]Deals (investment)'!$B$2:$Z$870,15,FALSE)</f>
        <v>#N/A</v>
      </c>
      <c r="AK966" s="17" t="e">
        <f>VLOOKUP(A966,'[1]Deals (Exits)'!B:B,1,FALSE)</f>
        <v>#N/A</v>
      </c>
      <c r="AL966" s="23" t="e">
        <f>VLOOKUP(G966,[1]Lookups!$V$3:$Y$197,4,FALSE)</f>
        <v>#N/A</v>
      </c>
      <c r="AM966" s="17" t="str">
        <f>VLOOKUP(X966,[1]Lookups!$B$3:$C$200,2,FALSE)</f>
        <v>Other Technologies &amp; Information Technology</v>
      </c>
      <c r="AN966" s="17" t="e">
        <f>VLOOKUP(R966,[1]Lookups!$H$3:$I$69,2,FALSE)</f>
        <v>#N/A</v>
      </c>
      <c r="AO966" s="17" t="e">
        <f>VLOOKUP(T966,[1]Lookups!$H$3:$I$69,2,FALSE)</f>
        <v>#N/A</v>
      </c>
      <c r="AP966" s="17" t="e">
        <f>VLOOKUP(AN966,[1]Lookups!$N$3:$O$11,2,FALSE)</f>
        <v>#N/A</v>
      </c>
      <c r="AQ966" s="18" t="e">
        <f>COUNTIFS('[1]Deals (investment)'!$B:$B,$A966)</f>
        <v>#VALUE!</v>
      </c>
      <c r="AR966" s="18" t="e">
        <f>COUNTIFS('[1]Deals (investment)'!$B:$B,$A966,'[1]Deals (investment)'!$T:$T,$AW$1)+COUNTIFS('[1]Deals (investment)'!$B:$B,$A966,'[1]Deals (investment)'!$T:$T,$AX$1)+COUNTIFS('[1]Deals (investment)'!$B:$B,$A966,'[1]Deals (investment)'!$T:$T,$AY$1)</f>
        <v>#VALUE!</v>
      </c>
      <c r="AS966" s="17" t="e">
        <f>SUMIFS('[1]Deals (investment)'!$C:$C,'[1]Deals (investment)'!$B:$B,$A966)</f>
        <v>#VALUE!</v>
      </c>
      <c r="AT966" s="17" t="e">
        <f t="shared" si="141"/>
        <v>#VALUE!</v>
      </c>
      <c r="AU966" s="18" t="e">
        <f>COUNTIF('[1]Deals (Exits)'!$B:$B,A966)</f>
        <v>#VALUE!</v>
      </c>
      <c r="AV966" s="17" t="e">
        <f>SUMIFS('[1]Deals (investment)'!$C:$C,'[1]Deals (investment)'!$B:$B,$A966,'[1]Deals (investment)'!$T:$T,AV$1)</f>
        <v>#VALUE!</v>
      </c>
      <c r="AW966" s="17" t="e">
        <f>SUMIFS('[1]Deals (investment)'!$C:$C,'[1]Deals (investment)'!$B:$B,$A966,'[1]Deals (investment)'!$T:$T,AW$1)</f>
        <v>#VALUE!</v>
      </c>
      <c r="AX966" s="17" t="e">
        <f>SUMIFS('[1]Deals (investment)'!$C:$C,'[1]Deals (investment)'!$B:$B,$A966,'[1]Deals (investment)'!$T:$T,AX$1)</f>
        <v>#VALUE!</v>
      </c>
      <c r="AY966" s="17" t="e">
        <f>SUMIFS('[1]Deals (investment)'!$C:$C,'[1]Deals (investment)'!$B:$B,$A966,'[1]Deals (investment)'!$T:$T,AY$1)</f>
        <v>#VALUE!</v>
      </c>
      <c r="AZ966" s="17" t="e">
        <f>SUMIFS('[1]Deals (investment)'!$C:$C,'[1]Deals (investment)'!$B:$B,$A966,'[1]Deals (investment)'!$T:$T,AZ$1)</f>
        <v>#VALUE!</v>
      </c>
      <c r="BA966" s="17" t="e">
        <f>SUMIFS('[1]Deals (investment)'!$C:$C,'[1]Deals (investment)'!$B:$B,$A966,'[1]Deals (investment)'!$T:$T,BA$1)</f>
        <v>#VALUE!</v>
      </c>
      <c r="BB966" s="17" t="e">
        <f>SUMIFS('[1]Deals (investment)'!$C:$C,'[1]Deals (investment)'!$B:$B,$A966,'[1]Deals (investment)'!$T:$T,BB$1)</f>
        <v>#VALUE!</v>
      </c>
      <c r="BC966" s="17" t="e">
        <f>SUMIFS('[1]Deals (Exits)'!$C:$C,'[1]Deals (Exits)'!$B:$B,$A966)</f>
        <v>#VALUE!</v>
      </c>
      <c r="BD966" s="17" t="e">
        <f>SUMIFS('[1]Deals (investment)'!$C:$C,'[1]Deals (investment)'!$B:$B,$A966,'[1]Deals (investment)'!$V:$V,BD$1)</f>
        <v>#VALUE!</v>
      </c>
      <c r="BE966" s="17" t="e">
        <f>SUMIFS('[1]Deals (investment)'!$C:$C,'[1]Deals (investment)'!$B:$B,$A966,'[1]Deals (investment)'!$V:$V,BE$1)</f>
        <v>#VALUE!</v>
      </c>
      <c r="BF966" s="17" t="e">
        <f>SUMIFS('[1]Deals (investment)'!$C:$C,'[1]Deals (investment)'!$B:$B,$A966,'[1]Deals (investment)'!$V:$V,BF$1)</f>
        <v>#VALUE!</v>
      </c>
      <c r="BG966" s="17" t="e">
        <f>SUMIFS('[1]Deals (investment)'!$C:$C,'[1]Deals (investment)'!$B:$B,$A966,'[1]Deals (investment)'!$V:$V,BG$1)</f>
        <v>#VALUE!</v>
      </c>
      <c r="BH966" s="17" t="e">
        <f>SUMIFS('[1]Deals (investment)'!$C:$C,'[1]Deals (investment)'!$B:$B,$A966,'[1]Deals (investment)'!$V:$V,BH$1)</f>
        <v>#VALUE!</v>
      </c>
      <c r="BI966" s="17" t="e">
        <f>SUMIFS('[1]Deals (investment)'!$C:$C,'[1]Deals (investment)'!$B:$B,$A966,'[1]Deals (investment)'!$V:$V,BI$1)</f>
        <v>#VALUE!</v>
      </c>
      <c r="BJ966" s="17" t="e">
        <f>SUMIFS('[1]Deals (investment)'!$C:$C,'[1]Deals (investment)'!$B:$B,$A966,'[1]Deals (investment)'!$V:$V,BJ$1)</f>
        <v>#VALUE!</v>
      </c>
      <c r="BK966" s="17" t="e">
        <f>SUMIFS('[1]Deals (investment)'!$C:$C,'[1]Deals (investment)'!$B:$B,$A966,'[1]Deals (investment)'!$V:$V,BK$1)</f>
        <v>#VALUE!</v>
      </c>
      <c r="BL966" s="17" t="e">
        <f>SUMIFS('[1]Deals (investment)'!$C:$C,'[1]Deals (investment)'!$B:$B,$A966,'[1]Deals (investment)'!$V:$V,BL$1)</f>
        <v>#VALUE!</v>
      </c>
      <c r="BM966" s="17" t="e">
        <f>SUMIFS('[1]Deals (investment)'!$C:$C,'[1]Deals (investment)'!$B:$B,$A966,'[1]Deals (investment)'!$V:$V,BM$1)</f>
        <v>#VALUE!</v>
      </c>
      <c r="BN966" s="15"/>
      <c r="BO966" s="15"/>
      <c r="BP966" s="22"/>
      <c r="BQ966" s="15"/>
      <c r="BR966" s="15"/>
      <c r="BS966" s="15"/>
      <c r="BT966" s="15"/>
      <c r="BU966" s="15"/>
      <c r="BV966" s="15"/>
      <c r="BW966" s="15"/>
      <c r="BX966" s="15"/>
      <c r="BY966" s="15"/>
      <c r="BZ966" s="15"/>
      <c r="CA966" s="15"/>
      <c r="CB966" s="15"/>
      <c r="CC966" s="15"/>
      <c r="CD966" s="15" t="str">
        <f t="shared" ref="CD966:CD988" si="147">CONCATENATE(A966,B966,C966)</f>
        <v>Food nexusNexus is an Information Technology company.Active</v>
      </c>
      <c r="CE966" s="15"/>
      <c r="CF966" s="15"/>
      <c r="CG966" s="15"/>
      <c r="CH966" s="15"/>
      <c r="CI966" s="15"/>
      <c r="CJ966" s="15"/>
    </row>
    <row r="967" spans="1:88" ht="12.75">
      <c r="A967" s="15" t="s">
        <v>6731</v>
      </c>
      <c r="B967" s="15" t="s">
        <v>6732</v>
      </c>
      <c r="C967" s="15"/>
      <c r="D967" s="16"/>
      <c r="E967" s="15"/>
      <c r="F967" s="15"/>
      <c r="G967" s="15"/>
      <c r="H967" s="15"/>
      <c r="I967" s="15"/>
      <c r="J967" s="15"/>
      <c r="K967" s="17" t="e">
        <f t="shared" si="140"/>
        <v>#VALUE!</v>
      </c>
      <c r="L967" s="15"/>
      <c r="M967" s="18" t="e">
        <f t="shared" si="132"/>
        <v>#VALUE!</v>
      </c>
      <c r="N967" s="15"/>
      <c r="O967" s="15"/>
      <c r="P967" s="15"/>
      <c r="Q967" s="24" t="e">
        <f ca="1">_xludf.MAXIFS('[1]Deals (investment)'!A:A,'[1]Deals (investment)'!B:B,A967)</f>
        <v>#NAME?</v>
      </c>
      <c r="R967" s="15"/>
      <c r="S967" s="19"/>
      <c r="T967" s="15"/>
      <c r="U967" s="17"/>
      <c r="V967" s="15"/>
      <c r="W967" s="15"/>
      <c r="X967" s="15"/>
      <c r="Y967" s="15"/>
      <c r="AB967" s="20"/>
      <c r="AC967" s="15"/>
      <c r="AD967" s="15"/>
      <c r="AE967" s="15"/>
      <c r="AF967" s="15"/>
      <c r="AG967" s="22">
        <f t="shared" ca="1" si="144"/>
        <v>0.12903225806451613</v>
      </c>
      <c r="AH967" s="15" t="str">
        <f t="shared" si="146"/>
        <v/>
      </c>
      <c r="AI967" s="22" t="e">
        <f>VLOOKUP(A967,'[1]Deals (investment)'!$B$2:$Z$1497,1,FALSE)</f>
        <v>#N/A</v>
      </c>
      <c r="AJ967" s="22" t="e">
        <f>VLOOKUP(A967,'[1]Deals (investment)'!$B$2:$Z$870,15,FALSE)</f>
        <v>#N/A</v>
      </c>
      <c r="AK967" s="17" t="e">
        <f>VLOOKUP(A967,'[1]Deals (Exits)'!B:B,1,FALSE)</f>
        <v>#N/A</v>
      </c>
      <c r="AL967" s="23" t="e">
        <f>VLOOKUP(G967,[1]Lookups!$V$3:$Y$197,4,FALSE)</f>
        <v>#N/A</v>
      </c>
      <c r="AM967" s="17" t="e">
        <f>VLOOKUP(X967,[1]Lookups!$B$3:$C$200,2,FALSE)</f>
        <v>#N/A</v>
      </c>
      <c r="AN967" s="17" t="e">
        <f>VLOOKUP(R967,[1]Lookups!$H$3:$I$69,2,FALSE)</f>
        <v>#N/A</v>
      </c>
      <c r="AO967" s="17" t="e">
        <f>VLOOKUP(T967,[1]Lookups!$H$3:$I$69,2,FALSE)</f>
        <v>#N/A</v>
      </c>
      <c r="AP967" s="17" t="e">
        <f>VLOOKUP(AN967,[1]Lookups!$N$3:$O$11,2,FALSE)</f>
        <v>#N/A</v>
      </c>
      <c r="AQ967" s="18" t="e">
        <f>COUNTIFS('[1]Deals (investment)'!$B:$B,$A967)</f>
        <v>#VALUE!</v>
      </c>
      <c r="AR967" s="18" t="e">
        <f>COUNTIFS('[1]Deals (investment)'!$B:$B,$A967,'[1]Deals (investment)'!$T:$T,$AW$1)+COUNTIFS('[1]Deals (investment)'!$B:$B,$A967,'[1]Deals (investment)'!$T:$T,$AX$1)+COUNTIFS('[1]Deals (investment)'!$B:$B,$A967,'[1]Deals (investment)'!$T:$T,$AY$1)</f>
        <v>#VALUE!</v>
      </c>
      <c r="AS967" s="17" t="e">
        <f>SUMIFS('[1]Deals (investment)'!$C:$C,'[1]Deals (investment)'!$B:$B,$A967)</f>
        <v>#VALUE!</v>
      </c>
      <c r="AT967" s="17" t="e">
        <f t="shared" si="141"/>
        <v>#VALUE!</v>
      </c>
      <c r="AU967" s="18" t="e">
        <f>COUNTIF('[1]Deals (Exits)'!$B:$B,A967)</f>
        <v>#VALUE!</v>
      </c>
      <c r="AV967" s="17" t="e">
        <f>SUMIFS('[1]Deals (investment)'!$C:$C,'[1]Deals (investment)'!$B:$B,$A967,'[1]Deals (investment)'!$T:$T,AV$1)</f>
        <v>#VALUE!</v>
      </c>
      <c r="AW967" s="17" t="e">
        <f>SUMIFS('[1]Deals (investment)'!$C:$C,'[1]Deals (investment)'!$B:$B,$A967,'[1]Deals (investment)'!$T:$T,AW$1)</f>
        <v>#VALUE!</v>
      </c>
      <c r="AX967" s="17" t="e">
        <f>SUMIFS('[1]Deals (investment)'!$C:$C,'[1]Deals (investment)'!$B:$B,$A967,'[1]Deals (investment)'!$T:$T,AX$1)</f>
        <v>#VALUE!</v>
      </c>
      <c r="AY967" s="17" t="e">
        <f>SUMIFS('[1]Deals (investment)'!$C:$C,'[1]Deals (investment)'!$B:$B,$A967,'[1]Deals (investment)'!$T:$T,AY$1)</f>
        <v>#VALUE!</v>
      </c>
      <c r="AZ967" s="17" t="e">
        <f>SUMIFS('[1]Deals (investment)'!$C:$C,'[1]Deals (investment)'!$B:$B,$A967,'[1]Deals (investment)'!$T:$T,AZ$1)</f>
        <v>#VALUE!</v>
      </c>
      <c r="BA967" s="17" t="e">
        <f>SUMIFS('[1]Deals (investment)'!$C:$C,'[1]Deals (investment)'!$B:$B,$A967,'[1]Deals (investment)'!$T:$T,BA$1)</f>
        <v>#VALUE!</v>
      </c>
      <c r="BB967" s="17" t="e">
        <f>SUMIFS('[1]Deals (investment)'!$C:$C,'[1]Deals (investment)'!$B:$B,$A967,'[1]Deals (investment)'!$T:$T,BB$1)</f>
        <v>#VALUE!</v>
      </c>
      <c r="BC967" s="17" t="e">
        <f>SUMIFS('[1]Deals (Exits)'!$C:$C,'[1]Deals (Exits)'!$B:$B,$A967)</f>
        <v>#VALUE!</v>
      </c>
      <c r="BD967" s="17" t="e">
        <f>SUMIFS('[1]Deals (investment)'!$C:$C,'[1]Deals (investment)'!$B:$B,$A967,'[1]Deals (investment)'!$V:$V,BD$1)</f>
        <v>#VALUE!</v>
      </c>
      <c r="BE967" s="17" t="e">
        <f>SUMIFS('[1]Deals (investment)'!$C:$C,'[1]Deals (investment)'!$B:$B,$A967,'[1]Deals (investment)'!$V:$V,BE$1)</f>
        <v>#VALUE!</v>
      </c>
      <c r="BF967" s="17" t="e">
        <f>SUMIFS('[1]Deals (investment)'!$C:$C,'[1]Deals (investment)'!$B:$B,$A967,'[1]Deals (investment)'!$V:$V,BF$1)</f>
        <v>#VALUE!</v>
      </c>
      <c r="BG967" s="17" t="e">
        <f>SUMIFS('[1]Deals (investment)'!$C:$C,'[1]Deals (investment)'!$B:$B,$A967,'[1]Deals (investment)'!$V:$V,BG$1)</f>
        <v>#VALUE!</v>
      </c>
      <c r="BH967" s="17" t="e">
        <f>SUMIFS('[1]Deals (investment)'!$C:$C,'[1]Deals (investment)'!$B:$B,$A967,'[1]Deals (investment)'!$V:$V,BH$1)</f>
        <v>#VALUE!</v>
      </c>
      <c r="BI967" s="17" t="e">
        <f>SUMIFS('[1]Deals (investment)'!$C:$C,'[1]Deals (investment)'!$B:$B,$A967,'[1]Deals (investment)'!$V:$V,BI$1)</f>
        <v>#VALUE!</v>
      </c>
      <c r="BJ967" s="17" t="e">
        <f>SUMIFS('[1]Deals (investment)'!$C:$C,'[1]Deals (investment)'!$B:$B,$A967,'[1]Deals (investment)'!$V:$V,BJ$1)</f>
        <v>#VALUE!</v>
      </c>
      <c r="BK967" s="17" t="e">
        <f>SUMIFS('[1]Deals (investment)'!$C:$C,'[1]Deals (investment)'!$B:$B,$A967,'[1]Deals (investment)'!$V:$V,BK$1)</f>
        <v>#VALUE!</v>
      </c>
      <c r="BL967" s="17" t="e">
        <f>SUMIFS('[1]Deals (investment)'!$C:$C,'[1]Deals (investment)'!$B:$B,$A967,'[1]Deals (investment)'!$V:$V,BL$1)</f>
        <v>#VALUE!</v>
      </c>
      <c r="BM967" s="17" t="e">
        <f>SUMIFS('[1]Deals (investment)'!$C:$C,'[1]Deals (investment)'!$B:$B,$A967,'[1]Deals (investment)'!$V:$V,BM$1)</f>
        <v>#VALUE!</v>
      </c>
      <c r="BN967" s="15"/>
      <c r="BO967" s="15"/>
      <c r="BP967" s="22"/>
      <c r="BQ967" s="15"/>
      <c r="BR967" s="15"/>
      <c r="BS967" s="15"/>
      <c r="BT967" s="15"/>
      <c r="BU967" s="15"/>
      <c r="BV967" s="15"/>
      <c r="BW967" s="15"/>
      <c r="BX967" s="15"/>
      <c r="BY967" s="15"/>
      <c r="BZ967" s="15"/>
      <c r="CA967" s="15"/>
      <c r="CB967" s="15"/>
      <c r="CC967" s="15"/>
      <c r="CD967" s="15" t="str">
        <f t="shared" si="147"/>
        <v>FootMo KitA diagnostic device that monitors Foot and Mouth Disease in livestock with multiple vital parameters in one test. FootMo Kit have a strong team well versed in the agricultural sector as well as software developers</v>
      </c>
      <c r="CE967" s="15"/>
      <c r="CF967" s="15"/>
      <c r="CG967" s="15"/>
      <c r="CH967" s="15"/>
      <c r="CI967" s="15"/>
      <c r="CJ967" s="15"/>
    </row>
    <row r="968" spans="1:88" ht="12.75">
      <c r="A968" s="15" t="s">
        <v>6733</v>
      </c>
      <c r="B968" s="15"/>
      <c r="C968" s="15" t="s">
        <v>58</v>
      </c>
      <c r="D968" s="16"/>
      <c r="E968" s="15"/>
      <c r="F968" s="15"/>
      <c r="G968" s="15" t="s">
        <v>129</v>
      </c>
      <c r="H968" s="15"/>
      <c r="I968" s="15"/>
      <c r="J968" s="15"/>
      <c r="K968" s="17" t="e">
        <f t="shared" si="140"/>
        <v>#VALUE!</v>
      </c>
      <c r="L968" s="15"/>
      <c r="M968" s="18" t="e">
        <f t="shared" si="132"/>
        <v>#VALUE!</v>
      </c>
      <c r="N968" s="15"/>
      <c r="O968" s="15"/>
      <c r="P968" s="15"/>
      <c r="Q968" s="15"/>
      <c r="R968" s="15"/>
      <c r="S968" s="19"/>
      <c r="T968" s="15"/>
      <c r="U968" s="17"/>
      <c r="V968" s="15"/>
      <c r="W968" s="15"/>
      <c r="X968" s="15"/>
      <c r="Y968" s="15"/>
      <c r="AB968" s="20"/>
      <c r="AC968" s="15"/>
      <c r="AD968" s="15"/>
      <c r="AE968" s="15"/>
      <c r="AF968" s="15"/>
      <c r="AG968" s="22">
        <f t="shared" si="144"/>
        <v>0.12903225806451613</v>
      </c>
      <c r="AH968" s="15" t="str">
        <f t="shared" si="146"/>
        <v/>
      </c>
      <c r="AI968" s="22" t="e">
        <f>VLOOKUP(A968,'[1]Deals (investment)'!$B$2:$Z$1497,1,FALSE)</f>
        <v>#N/A</v>
      </c>
      <c r="AJ968" s="22" t="e">
        <f>VLOOKUP(A968,'[1]Deals (investment)'!$B$2:$Z$870,15,FALSE)</f>
        <v>#N/A</v>
      </c>
      <c r="AK968" s="17" t="e">
        <f>VLOOKUP(A968,'[1]Deals (Exits)'!B:B,1,FALSE)</f>
        <v>#N/A</v>
      </c>
      <c r="AL968" s="23">
        <f>VLOOKUP(G968,[1]Lookups!$V$3:$Y$197,4,FALSE)</f>
        <v>0</v>
      </c>
      <c r="AM968" s="17" t="e">
        <f>VLOOKUP(X968,[1]Lookups!$B$3:$C$200,2,FALSE)</f>
        <v>#N/A</v>
      </c>
      <c r="AN968" s="17" t="e">
        <f>VLOOKUP(R968,[1]Lookups!$H$3:$I$69,2,FALSE)</f>
        <v>#N/A</v>
      </c>
      <c r="AO968" s="17" t="e">
        <f>VLOOKUP(T968,[1]Lookups!$H$3:$I$69,2,FALSE)</f>
        <v>#N/A</v>
      </c>
      <c r="AP968" s="17" t="e">
        <f>VLOOKUP(AN968,[1]Lookups!$N$3:$O$11,2,FALSE)</f>
        <v>#N/A</v>
      </c>
      <c r="AQ968" s="18" t="e">
        <f>COUNTIFS('[1]Deals (investment)'!$B:$B,$A968)</f>
        <v>#VALUE!</v>
      </c>
      <c r="AR968" s="18" t="e">
        <f>COUNTIFS('[1]Deals (investment)'!$B:$B,$A968,'[1]Deals (investment)'!$T:$T,$AW$1)+COUNTIFS('[1]Deals (investment)'!$B:$B,$A968,'[1]Deals (investment)'!$T:$T,$AX$1)+COUNTIFS('[1]Deals (investment)'!$B:$B,$A968,'[1]Deals (investment)'!$T:$T,$AY$1)</f>
        <v>#VALUE!</v>
      </c>
      <c r="AS968" s="17" t="e">
        <f>SUMIFS('[1]Deals (investment)'!$C:$C,'[1]Deals (investment)'!$B:$B,$A968)</f>
        <v>#VALUE!</v>
      </c>
      <c r="AT968" s="17" t="e">
        <f t="shared" si="141"/>
        <v>#VALUE!</v>
      </c>
      <c r="AU968" s="18" t="e">
        <f>COUNTIF('[1]Deals (Exits)'!$B:$B,A968)</f>
        <v>#VALUE!</v>
      </c>
      <c r="AV968" s="17" t="e">
        <f>SUMIFS('[1]Deals (investment)'!$C:$C,'[1]Deals (investment)'!$B:$B,$A968,'[1]Deals (investment)'!$T:$T,AV$1)</f>
        <v>#VALUE!</v>
      </c>
      <c r="AW968" s="17" t="e">
        <f>SUMIFS('[1]Deals (investment)'!$C:$C,'[1]Deals (investment)'!$B:$B,$A968,'[1]Deals (investment)'!$T:$T,AW$1)</f>
        <v>#VALUE!</v>
      </c>
      <c r="AX968" s="17" t="e">
        <f>SUMIFS('[1]Deals (investment)'!$C:$C,'[1]Deals (investment)'!$B:$B,$A968,'[1]Deals (investment)'!$T:$T,AX$1)</f>
        <v>#VALUE!</v>
      </c>
      <c r="AY968" s="17" t="e">
        <f>SUMIFS('[1]Deals (investment)'!$C:$C,'[1]Deals (investment)'!$B:$B,$A968,'[1]Deals (investment)'!$T:$T,AY$1)</f>
        <v>#VALUE!</v>
      </c>
      <c r="AZ968" s="17" t="e">
        <f>SUMIFS('[1]Deals (investment)'!$C:$C,'[1]Deals (investment)'!$B:$B,$A968,'[1]Deals (investment)'!$T:$T,AZ$1)</f>
        <v>#VALUE!</v>
      </c>
      <c r="BA968" s="17" t="e">
        <f>SUMIFS('[1]Deals (investment)'!$C:$C,'[1]Deals (investment)'!$B:$B,$A968,'[1]Deals (investment)'!$T:$T,BA$1)</f>
        <v>#VALUE!</v>
      </c>
      <c r="BB968" s="17" t="e">
        <f>SUMIFS('[1]Deals (investment)'!$C:$C,'[1]Deals (investment)'!$B:$B,$A968,'[1]Deals (investment)'!$T:$T,BB$1)</f>
        <v>#VALUE!</v>
      </c>
      <c r="BC968" s="17" t="e">
        <f>SUMIFS('[1]Deals (Exits)'!$C:$C,'[1]Deals (Exits)'!$B:$B,$A968)</f>
        <v>#VALUE!</v>
      </c>
      <c r="BD968" s="17" t="e">
        <f>SUMIFS('[1]Deals (investment)'!$C:$C,'[1]Deals (investment)'!$B:$B,$A968,'[1]Deals (investment)'!$V:$V,BD$1)</f>
        <v>#VALUE!</v>
      </c>
      <c r="BE968" s="17" t="e">
        <f>SUMIFS('[1]Deals (investment)'!$C:$C,'[1]Deals (investment)'!$B:$B,$A968,'[1]Deals (investment)'!$V:$V,BE$1)</f>
        <v>#VALUE!</v>
      </c>
      <c r="BF968" s="17" t="e">
        <f>SUMIFS('[1]Deals (investment)'!$C:$C,'[1]Deals (investment)'!$B:$B,$A968,'[1]Deals (investment)'!$V:$V,BF$1)</f>
        <v>#VALUE!</v>
      </c>
      <c r="BG968" s="17" t="e">
        <f>SUMIFS('[1]Deals (investment)'!$C:$C,'[1]Deals (investment)'!$B:$B,$A968,'[1]Deals (investment)'!$V:$V,BG$1)</f>
        <v>#VALUE!</v>
      </c>
      <c r="BH968" s="17" t="e">
        <f>SUMIFS('[1]Deals (investment)'!$C:$C,'[1]Deals (investment)'!$B:$B,$A968,'[1]Deals (investment)'!$V:$V,BH$1)</f>
        <v>#VALUE!</v>
      </c>
      <c r="BI968" s="17" t="e">
        <f>SUMIFS('[1]Deals (investment)'!$C:$C,'[1]Deals (investment)'!$B:$B,$A968,'[1]Deals (investment)'!$V:$V,BI$1)</f>
        <v>#VALUE!</v>
      </c>
      <c r="BJ968" s="17" t="e">
        <f>SUMIFS('[1]Deals (investment)'!$C:$C,'[1]Deals (investment)'!$B:$B,$A968,'[1]Deals (investment)'!$V:$V,BJ$1)</f>
        <v>#VALUE!</v>
      </c>
      <c r="BK968" s="17" t="e">
        <f>SUMIFS('[1]Deals (investment)'!$C:$C,'[1]Deals (investment)'!$B:$B,$A968,'[1]Deals (investment)'!$V:$V,BK$1)</f>
        <v>#VALUE!</v>
      </c>
      <c r="BL968" s="17" t="e">
        <f>SUMIFS('[1]Deals (investment)'!$C:$C,'[1]Deals (investment)'!$B:$B,$A968,'[1]Deals (investment)'!$V:$V,BL$1)</f>
        <v>#VALUE!</v>
      </c>
      <c r="BM968" s="17" t="e">
        <f>SUMIFS('[1]Deals (investment)'!$C:$C,'[1]Deals (investment)'!$B:$B,$A968,'[1]Deals (investment)'!$V:$V,BM$1)</f>
        <v>#VALUE!</v>
      </c>
      <c r="BN968" s="15"/>
      <c r="BO968" s="15"/>
      <c r="BP968" s="22"/>
      <c r="BQ968" s="15"/>
      <c r="BR968" s="15"/>
      <c r="BS968" s="15"/>
      <c r="BT968" s="15"/>
      <c r="BU968" s="15"/>
      <c r="BV968" s="15"/>
      <c r="BW968" s="15"/>
      <c r="BX968" s="15"/>
      <c r="BY968" s="15"/>
      <c r="BZ968" s="15"/>
      <c r="CA968" s="15"/>
      <c r="CB968" s="15"/>
      <c r="CC968" s="15"/>
      <c r="CD968" s="15" t="str">
        <f t="shared" si="147"/>
        <v>ForasnaActive</v>
      </c>
      <c r="CE968" s="15"/>
      <c r="CF968" s="15"/>
      <c r="CG968" s="15"/>
      <c r="CH968" s="15"/>
      <c r="CI968" s="15"/>
      <c r="CJ968" s="15"/>
    </row>
    <row r="969" spans="1:88" ht="12.75">
      <c r="A969" s="15" t="s">
        <v>6734</v>
      </c>
      <c r="B969" s="15" t="s">
        <v>6735</v>
      </c>
      <c r="C969" s="15" t="s">
        <v>58</v>
      </c>
      <c r="D969" s="16">
        <v>2014</v>
      </c>
      <c r="E969" s="15" t="s">
        <v>6736</v>
      </c>
      <c r="F969" s="15"/>
      <c r="G969" s="15"/>
      <c r="H969" s="15"/>
      <c r="I969" s="15"/>
      <c r="J969" s="15"/>
      <c r="K969" s="17" t="e">
        <f t="shared" si="140"/>
        <v>#VALUE!</v>
      </c>
      <c r="L969" s="15"/>
      <c r="M969" s="18" t="e">
        <f t="shared" si="132"/>
        <v>#VALUE!</v>
      </c>
      <c r="N969" s="15"/>
      <c r="O969" s="15"/>
      <c r="P969" s="15"/>
      <c r="Q969" s="15"/>
      <c r="R969" s="15"/>
      <c r="S969" s="19"/>
      <c r="T969" s="15"/>
      <c r="U969" s="17"/>
      <c r="V969" s="15" t="s">
        <v>6737</v>
      </c>
      <c r="W969" s="15"/>
      <c r="X969" s="15" t="s">
        <v>404</v>
      </c>
      <c r="Y969" s="15" t="s">
        <v>6738</v>
      </c>
      <c r="AB969" s="20"/>
      <c r="AC969" s="21" t="s">
        <v>6739</v>
      </c>
      <c r="AD969" s="21" t="s">
        <v>6740</v>
      </c>
      <c r="AE969" s="21" t="s">
        <v>6741</v>
      </c>
      <c r="AF969" s="15"/>
      <c r="AG969" s="22">
        <f t="shared" si="144"/>
        <v>0.38709677419354838</v>
      </c>
      <c r="AH969" s="15" t="str">
        <f t="shared" si="146"/>
        <v/>
      </c>
      <c r="AI969" s="22" t="e">
        <f>VLOOKUP(A969,'[1]Deals (investment)'!$B$2:$Z$1497,1,FALSE)</f>
        <v>#N/A</v>
      </c>
      <c r="AJ969" s="22" t="e">
        <f>VLOOKUP(A969,'[1]Deals (investment)'!$B$2:$Z$870,15,FALSE)</f>
        <v>#N/A</v>
      </c>
      <c r="AK969" s="17" t="e">
        <f>VLOOKUP(A969,'[1]Deals (Exits)'!B:B,1,FALSE)</f>
        <v>#N/A</v>
      </c>
      <c r="AL969" s="23" t="e">
        <f>VLOOKUP(G969,[1]Lookups!$V$3:$Y$197,4,FALSE)</f>
        <v>#N/A</v>
      </c>
      <c r="AM969" s="17" t="str">
        <f>VLOOKUP(X969,[1]Lookups!$B$3:$C$200,2,FALSE)</f>
        <v>Other Technologies &amp; Information Technology</v>
      </c>
      <c r="AN969" s="17" t="e">
        <f>VLOOKUP(R969,[1]Lookups!$H$3:$I$69,2,FALSE)</f>
        <v>#N/A</v>
      </c>
      <c r="AO969" s="17" t="e">
        <f>VLOOKUP(T969,[1]Lookups!$H$3:$I$69,2,FALSE)</f>
        <v>#N/A</v>
      </c>
      <c r="AP969" s="17" t="e">
        <f>VLOOKUP(AN969,[1]Lookups!$N$3:$O$11,2,FALSE)</f>
        <v>#N/A</v>
      </c>
      <c r="AQ969" s="18" t="e">
        <f>COUNTIFS('[1]Deals (investment)'!$B:$B,$A969)</f>
        <v>#VALUE!</v>
      </c>
      <c r="AR969" s="18" t="e">
        <f>COUNTIFS('[1]Deals (investment)'!$B:$B,$A969,'[1]Deals (investment)'!$T:$T,$AW$1)+COUNTIFS('[1]Deals (investment)'!$B:$B,$A969,'[1]Deals (investment)'!$T:$T,$AX$1)+COUNTIFS('[1]Deals (investment)'!$B:$B,$A969,'[1]Deals (investment)'!$T:$T,$AY$1)</f>
        <v>#VALUE!</v>
      </c>
      <c r="AS969" s="17" t="e">
        <f>SUMIFS('[1]Deals (investment)'!$C:$C,'[1]Deals (investment)'!$B:$B,$A969)</f>
        <v>#VALUE!</v>
      </c>
      <c r="AT969" s="17" t="e">
        <f t="shared" si="141"/>
        <v>#VALUE!</v>
      </c>
      <c r="AU969" s="18" t="e">
        <f>COUNTIF('[1]Deals (Exits)'!$B:$B,A969)</f>
        <v>#VALUE!</v>
      </c>
      <c r="AV969" s="17" t="e">
        <f>SUMIFS('[1]Deals (investment)'!$C:$C,'[1]Deals (investment)'!$B:$B,$A969,'[1]Deals (investment)'!$T:$T,AV$1)</f>
        <v>#VALUE!</v>
      </c>
      <c r="AW969" s="17" t="e">
        <f>SUMIFS('[1]Deals (investment)'!$C:$C,'[1]Deals (investment)'!$B:$B,$A969,'[1]Deals (investment)'!$T:$T,AW$1)</f>
        <v>#VALUE!</v>
      </c>
      <c r="AX969" s="17" t="e">
        <f>SUMIFS('[1]Deals (investment)'!$C:$C,'[1]Deals (investment)'!$B:$B,$A969,'[1]Deals (investment)'!$T:$T,AX$1)</f>
        <v>#VALUE!</v>
      </c>
      <c r="AY969" s="17" t="e">
        <f>SUMIFS('[1]Deals (investment)'!$C:$C,'[1]Deals (investment)'!$B:$B,$A969,'[1]Deals (investment)'!$T:$T,AY$1)</f>
        <v>#VALUE!</v>
      </c>
      <c r="AZ969" s="17" t="e">
        <f>SUMIFS('[1]Deals (investment)'!$C:$C,'[1]Deals (investment)'!$B:$B,$A969,'[1]Deals (investment)'!$T:$T,AZ$1)</f>
        <v>#VALUE!</v>
      </c>
      <c r="BA969" s="17" t="e">
        <f>SUMIFS('[1]Deals (investment)'!$C:$C,'[1]Deals (investment)'!$B:$B,$A969,'[1]Deals (investment)'!$T:$T,BA$1)</f>
        <v>#VALUE!</v>
      </c>
      <c r="BB969" s="17" t="e">
        <f>SUMIFS('[1]Deals (investment)'!$C:$C,'[1]Deals (investment)'!$B:$B,$A969,'[1]Deals (investment)'!$T:$T,BB$1)</f>
        <v>#VALUE!</v>
      </c>
      <c r="BC969" s="17" t="e">
        <f>SUMIFS('[1]Deals (Exits)'!$C:$C,'[1]Deals (Exits)'!$B:$B,$A969)</f>
        <v>#VALUE!</v>
      </c>
      <c r="BD969" s="17" t="e">
        <f>SUMIFS('[1]Deals (investment)'!$C:$C,'[1]Deals (investment)'!$B:$B,$A969,'[1]Deals (investment)'!$V:$V,BD$1)</f>
        <v>#VALUE!</v>
      </c>
      <c r="BE969" s="17" t="e">
        <f>SUMIFS('[1]Deals (investment)'!$C:$C,'[1]Deals (investment)'!$B:$B,$A969,'[1]Deals (investment)'!$V:$V,BE$1)</f>
        <v>#VALUE!</v>
      </c>
      <c r="BF969" s="17" t="e">
        <f>SUMIFS('[1]Deals (investment)'!$C:$C,'[1]Deals (investment)'!$B:$B,$A969,'[1]Deals (investment)'!$V:$V,BF$1)</f>
        <v>#VALUE!</v>
      </c>
      <c r="BG969" s="17" t="e">
        <f>SUMIFS('[1]Deals (investment)'!$C:$C,'[1]Deals (investment)'!$B:$B,$A969,'[1]Deals (investment)'!$V:$V,BG$1)</f>
        <v>#VALUE!</v>
      </c>
      <c r="BH969" s="17" t="e">
        <f>SUMIFS('[1]Deals (investment)'!$C:$C,'[1]Deals (investment)'!$B:$B,$A969,'[1]Deals (investment)'!$V:$V,BH$1)</f>
        <v>#VALUE!</v>
      </c>
      <c r="BI969" s="17" t="e">
        <f>SUMIFS('[1]Deals (investment)'!$C:$C,'[1]Deals (investment)'!$B:$B,$A969,'[1]Deals (investment)'!$V:$V,BI$1)</f>
        <v>#VALUE!</v>
      </c>
      <c r="BJ969" s="17" t="e">
        <f>SUMIFS('[1]Deals (investment)'!$C:$C,'[1]Deals (investment)'!$B:$B,$A969,'[1]Deals (investment)'!$V:$V,BJ$1)</f>
        <v>#VALUE!</v>
      </c>
      <c r="BK969" s="17" t="e">
        <f>SUMIFS('[1]Deals (investment)'!$C:$C,'[1]Deals (investment)'!$B:$B,$A969,'[1]Deals (investment)'!$V:$V,BK$1)</f>
        <v>#VALUE!</v>
      </c>
      <c r="BL969" s="17" t="e">
        <f>SUMIFS('[1]Deals (investment)'!$C:$C,'[1]Deals (investment)'!$B:$B,$A969,'[1]Deals (investment)'!$V:$V,BL$1)</f>
        <v>#VALUE!</v>
      </c>
      <c r="BM969" s="17" t="e">
        <f>SUMIFS('[1]Deals (investment)'!$C:$C,'[1]Deals (investment)'!$B:$B,$A969,'[1]Deals (investment)'!$V:$V,BM$1)</f>
        <v>#VALUE!</v>
      </c>
      <c r="BN969" s="15"/>
      <c r="BO969" s="15"/>
      <c r="BP969" s="22"/>
      <c r="BQ969" s="15"/>
      <c r="BR969" s="15"/>
      <c r="BS969" s="15"/>
      <c r="BT969" s="15"/>
      <c r="BU969" s="15"/>
      <c r="BV969" s="15"/>
      <c r="BW969" s="15"/>
      <c r="BX969" s="15"/>
      <c r="BY969" s="15"/>
      <c r="BZ969" s="15"/>
      <c r="CA969" s="15"/>
      <c r="CB969" s="15"/>
      <c r="CC969" s="15"/>
      <c r="CD969" s="15" t="str">
        <f t="shared" si="147"/>
        <v>FormplusFormplus is a cloud-based, enterprise-focused data collection SaaS.Active</v>
      </c>
      <c r="CE969" s="15"/>
      <c r="CF969" s="15"/>
      <c r="CG969" s="15"/>
      <c r="CH969" s="15"/>
      <c r="CI969" s="15"/>
      <c r="CJ969" s="15"/>
    </row>
    <row r="970" spans="1:88" ht="12.75">
      <c r="A970" s="15" t="s">
        <v>6742</v>
      </c>
      <c r="B970" s="15" t="s">
        <v>6743</v>
      </c>
      <c r="C970" s="15" t="s">
        <v>58</v>
      </c>
      <c r="D970" s="16">
        <v>2014</v>
      </c>
      <c r="E970" s="15" t="s">
        <v>272</v>
      </c>
      <c r="F970" s="15"/>
      <c r="G970" s="15" t="s">
        <v>273</v>
      </c>
      <c r="H970" s="15"/>
      <c r="I970" s="15" t="s">
        <v>273</v>
      </c>
      <c r="J970" s="15"/>
      <c r="K970" s="17" t="e">
        <f t="shared" si="140"/>
        <v>#VALUE!</v>
      </c>
      <c r="L970" s="15"/>
      <c r="M970" s="18" t="e">
        <f t="shared" si="132"/>
        <v>#VALUE!</v>
      </c>
      <c r="N970" s="15"/>
      <c r="O970" s="15"/>
      <c r="P970" s="15"/>
      <c r="Q970" s="15"/>
      <c r="R970" s="15"/>
      <c r="S970" s="19"/>
      <c r="T970" s="15"/>
      <c r="U970" s="17"/>
      <c r="V970" s="15" t="s">
        <v>6744</v>
      </c>
      <c r="W970" s="15"/>
      <c r="X970" s="15" t="s">
        <v>158</v>
      </c>
      <c r="Y970" s="15" t="s">
        <v>6745</v>
      </c>
      <c r="AB970" s="20"/>
      <c r="AC970" s="21" t="s">
        <v>6746</v>
      </c>
      <c r="AD970" s="21" t="s">
        <v>6747</v>
      </c>
      <c r="AE970" s="21" t="s">
        <v>6748</v>
      </c>
      <c r="AF970" s="21" t="s">
        <v>6749</v>
      </c>
      <c r="AG970" s="22">
        <f t="shared" si="144"/>
        <v>0.4838709677419355</v>
      </c>
      <c r="AH970" s="15" t="str">
        <f t="shared" si="146"/>
        <v/>
      </c>
      <c r="AI970" s="22" t="e">
        <f>VLOOKUP(A970,'[1]Deals (investment)'!$B$2:$Z$1497,1,FALSE)</f>
        <v>#N/A</v>
      </c>
      <c r="AJ970" s="22" t="e">
        <f>VLOOKUP(A970,'[1]Deals (investment)'!$B$2:$Z$870,15,FALSE)</f>
        <v>#N/A</v>
      </c>
      <c r="AK970" s="17" t="str">
        <f>VLOOKUP(A970,'[1]Deals (Exits)'!B:B,1,FALSE)</f>
        <v>Interpay Africa</v>
      </c>
      <c r="AL970" s="23">
        <f>VLOOKUP(G970,[1]Lookups!$V$3:$Y$197,4,FALSE)</f>
        <v>0</v>
      </c>
      <c r="AM970" s="17" t="str">
        <f>VLOOKUP(X970,[1]Lookups!$B$3:$C$200,2,FALSE)</f>
        <v>Financial Services</v>
      </c>
      <c r="AN970" s="17" t="e">
        <f>VLOOKUP(R970,[1]Lookups!$H$3:$I$69,2,FALSE)</f>
        <v>#N/A</v>
      </c>
      <c r="AO970" s="17" t="e">
        <f>VLOOKUP(T970,[1]Lookups!$H$3:$I$69,2,FALSE)</f>
        <v>#N/A</v>
      </c>
      <c r="AP970" s="17" t="e">
        <f>VLOOKUP(AN970,[1]Lookups!$N$3:$O$11,2,FALSE)</f>
        <v>#N/A</v>
      </c>
      <c r="AQ970" s="18" t="e">
        <f>COUNTIFS('[1]Deals (investment)'!$B:$B,$A970)</f>
        <v>#VALUE!</v>
      </c>
      <c r="AR970" s="18" t="e">
        <f>COUNTIFS('[1]Deals (investment)'!$B:$B,$A970,'[1]Deals (investment)'!$T:$T,$AW$1)+COUNTIFS('[1]Deals (investment)'!$B:$B,$A970,'[1]Deals (investment)'!$T:$T,$AX$1)+COUNTIFS('[1]Deals (investment)'!$B:$B,$A970,'[1]Deals (investment)'!$T:$T,$AY$1)</f>
        <v>#VALUE!</v>
      </c>
      <c r="AS970" s="17" t="e">
        <f>SUMIFS('[1]Deals (investment)'!$C:$C,'[1]Deals (investment)'!$B:$B,$A970)</f>
        <v>#VALUE!</v>
      </c>
      <c r="AT970" s="17" t="e">
        <f t="shared" si="141"/>
        <v>#VALUE!</v>
      </c>
      <c r="AU970" s="18" t="e">
        <f>COUNTIF('[1]Deals (Exits)'!$B:$B,A970)</f>
        <v>#VALUE!</v>
      </c>
      <c r="AV970" s="17" t="e">
        <f>SUMIFS('[1]Deals (investment)'!$C:$C,'[1]Deals (investment)'!$B:$B,$A970,'[1]Deals (investment)'!$T:$T,AV$1)</f>
        <v>#VALUE!</v>
      </c>
      <c r="AW970" s="17" t="e">
        <f>SUMIFS('[1]Deals (investment)'!$C:$C,'[1]Deals (investment)'!$B:$B,$A970,'[1]Deals (investment)'!$T:$T,AW$1)</f>
        <v>#VALUE!</v>
      </c>
      <c r="AX970" s="17" t="e">
        <f>SUMIFS('[1]Deals (investment)'!$C:$C,'[1]Deals (investment)'!$B:$B,$A970,'[1]Deals (investment)'!$T:$T,AX$1)</f>
        <v>#VALUE!</v>
      </c>
      <c r="AY970" s="17" t="e">
        <f>SUMIFS('[1]Deals (investment)'!$C:$C,'[1]Deals (investment)'!$B:$B,$A970,'[1]Deals (investment)'!$T:$T,AY$1)</f>
        <v>#VALUE!</v>
      </c>
      <c r="AZ970" s="17" t="e">
        <f>SUMIFS('[1]Deals (investment)'!$C:$C,'[1]Deals (investment)'!$B:$B,$A970,'[1]Deals (investment)'!$T:$T,AZ$1)</f>
        <v>#VALUE!</v>
      </c>
      <c r="BA970" s="17" t="e">
        <f>SUMIFS('[1]Deals (investment)'!$C:$C,'[1]Deals (investment)'!$B:$B,$A970,'[1]Deals (investment)'!$T:$T,BA$1)</f>
        <v>#VALUE!</v>
      </c>
      <c r="BB970" s="17" t="e">
        <f>SUMIFS('[1]Deals (investment)'!$C:$C,'[1]Deals (investment)'!$B:$B,$A970,'[1]Deals (investment)'!$T:$T,BB$1)</f>
        <v>#VALUE!</v>
      </c>
      <c r="BC970" s="17" t="e">
        <f>SUMIFS('[1]Deals (Exits)'!$C:$C,'[1]Deals (Exits)'!$B:$B,$A970)</f>
        <v>#VALUE!</v>
      </c>
      <c r="BD970" s="17" t="e">
        <f>SUMIFS('[1]Deals (investment)'!$C:$C,'[1]Deals (investment)'!$B:$B,$A970,'[1]Deals (investment)'!$V:$V,BD$1)</f>
        <v>#VALUE!</v>
      </c>
      <c r="BE970" s="17" t="e">
        <f>SUMIFS('[1]Deals (investment)'!$C:$C,'[1]Deals (investment)'!$B:$B,$A970,'[1]Deals (investment)'!$V:$V,BE$1)</f>
        <v>#VALUE!</v>
      </c>
      <c r="BF970" s="17" t="e">
        <f>SUMIFS('[1]Deals (investment)'!$C:$C,'[1]Deals (investment)'!$B:$B,$A970,'[1]Deals (investment)'!$V:$V,BF$1)</f>
        <v>#VALUE!</v>
      </c>
      <c r="BG970" s="17" t="e">
        <f>SUMIFS('[1]Deals (investment)'!$C:$C,'[1]Deals (investment)'!$B:$B,$A970,'[1]Deals (investment)'!$V:$V,BG$1)</f>
        <v>#VALUE!</v>
      </c>
      <c r="BH970" s="17" t="e">
        <f>SUMIFS('[1]Deals (investment)'!$C:$C,'[1]Deals (investment)'!$B:$B,$A970,'[1]Deals (investment)'!$V:$V,BH$1)</f>
        <v>#VALUE!</v>
      </c>
      <c r="BI970" s="17" t="e">
        <f>SUMIFS('[1]Deals (investment)'!$C:$C,'[1]Deals (investment)'!$B:$B,$A970,'[1]Deals (investment)'!$V:$V,BI$1)</f>
        <v>#VALUE!</v>
      </c>
      <c r="BJ970" s="17" t="e">
        <f>SUMIFS('[1]Deals (investment)'!$C:$C,'[1]Deals (investment)'!$B:$B,$A970,'[1]Deals (investment)'!$V:$V,BJ$1)</f>
        <v>#VALUE!</v>
      </c>
      <c r="BK970" s="17" t="e">
        <f>SUMIFS('[1]Deals (investment)'!$C:$C,'[1]Deals (investment)'!$B:$B,$A970,'[1]Deals (investment)'!$V:$V,BK$1)</f>
        <v>#VALUE!</v>
      </c>
      <c r="BL970" s="17" t="e">
        <f>SUMIFS('[1]Deals (investment)'!$C:$C,'[1]Deals (investment)'!$B:$B,$A970,'[1]Deals (investment)'!$V:$V,BL$1)</f>
        <v>#VALUE!</v>
      </c>
      <c r="BM970" s="17" t="e">
        <f>SUMIFS('[1]Deals (investment)'!$C:$C,'[1]Deals (investment)'!$B:$B,$A970,'[1]Deals (investment)'!$V:$V,BM$1)</f>
        <v>#VALUE!</v>
      </c>
      <c r="BN970" s="15"/>
      <c r="BO970" s="15"/>
      <c r="BP970" s="22"/>
      <c r="BQ970" s="15"/>
      <c r="BR970" s="15"/>
      <c r="BS970" s="15"/>
      <c r="BT970" s="15"/>
      <c r="BU970" s="15"/>
      <c r="BV970" s="15"/>
      <c r="BW970" s="15"/>
      <c r="BX970" s="15"/>
      <c r="BY970" s="15"/>
      <c r="BZ970" s="15"/>
      <c r="CA970" s="15"/>
      <c r="CB970" s="15"/>
      <c r="CC970" s="15"/>
      <c r="CD970" s="15" t="str">
        <f t="shared" si="147"/>
        <v>Interpay AfricaInterpay Africa is a electronic payment platform that facilitates traditional transactions and e-commerce Interpay facilitates.Active</v>
      </c>
      <c r="CE970" s="15"/>
      <c r="CF970" s="15"/>
      <c r="CG970" s="15"/>
      <c r="CH970" s="15"/>
      <c r="CI970" s="15"/>
      <c r="CJ970" s="15"/>
    </row>
    <row r="971" spans="1:88" ht="12.75">
      <c r="A971" s="15" t="s">
        <v>6750</v>
      </c>
      <c r="B971" s="15" t="s">
        <v>6751</v>
      </c>
      <c r="C971" s="15" t="s">
        <v>58</v>
      </c>
      <c r="D971" s="16">
        <v>2016</v>
      </c>
      <c r="E971" s="15" t="s">
        <v>1472</v>
      </c>
      <c r="F971" s="15"/>
      <c r="G971" s="15" t="s">
        <v>91</v>
      </c>
      <c r="H971" s="15"/>
      <c r="I971" s="15"/>
      <c r="J971" s="15"/>
      <c r="K971" s="17" t="e">
        <f t="shared" si="140"/>
        <v>#VALUE!</v>
      </c>
      <c r="L971" s="15"/>
      <c r="M971" s="18" t="e">
        <f t="shared" si="132"/>
        <v>#VALUE!</v>
      </c>
      <c r="N971" s="15"/>
      <c r="O971" s="15"/>
      <c r="P971" s="15"/>
      <c r="Q971" s="15"/>
      <c r="R971" s="15"/>
      <c r="S971" s="19"/>
      <c r="T971" s="15"/>
      <c r="U971" s="17"/>
      <c r="V971" s="15" t="s">
        <v>6752</v>
      </c>
      <c r="W971" s="15"/>
      <c r="X971" s="15" t="s">
        <v>404</v>
      </c>
      <c r="Y971" s="15" t="s">
        <v>6753</v>
      </c>
      <c r="AB971" s="20"/>
      <c r="AC971" s="21" t="s">
        <v>6754</v>
      </c>
      <c r="AD971" s="21" t="s">
        <v>6755</v>
      </c>
      <c r="AE971" s="21" t="s">
        <v>6756</v>
      </c>
      <c r="AF971" s="15"/>
      <c r="AG971" s="22">
        <f t="shared" si="144"/>
        <v>0.41935483870967744</v>
      </c>
      <c r="AH971" s="15" t="str">
        <f t="shared" si="146"/>
        <v/>
      </c>
      <c r="AI971" s="22" t="e">
        <f>VLOOKUP(A971,'[1]Deals (investment)'!$B$2:$Z$1497,1,FALSE)</f>
        <v>#N/A</v>
      </c>
      <c r="AJ971" s="22" t="e">
        <f>VLOOKUP(A971,'[1]Deals (investment)'!$B$2:$Z$870,15,FALSE)</f>
        <v>#N/A</v>
      </c>
      <c r="AK971" s="17" t="e">
        <f>VLOOKUP(A971,'[1]Deals (Exits)'!B:B,1,FALSE)</f>
        <v>#N/A</v>
      </c>
      <c r="AL971" s="23">
        <f>VLOOKUP(G971,[1]Lookups!$V$3:$Y$197,4,FALSE)</f>
        <v>0</v>
      </c>
      <c r="AM971" s="17" t="str">
        <f>VLOOKUP(X971,[1]Lookups!$B$3:$C$200,2,FALSE)</f>
        <v>Other Technologies &amp; Information Technology</v>
      </c>
      <c r="AN971" s="17" t="e">
        <f>VLOOKUP(R971,[1]Lookups!$H$3:$I$69,2,FALSE)</f>
        <v>#N/A</v>
      </c>
      <c r="AO971" s="17" t="e">
        <f>VLOOKUP(T971,[1]Lookups!$H$3:$I$69,2,FALSE)</f>
        <v>#N/A</v>
      </c>
      <c r="AP971" s="17" t="e">
        <f>VLOOKUP(AN971,[1]Lookups!$N$3:$O$11,2,FALSE)</f>
        <v>#N/A</v>
      </c>
      <c r="AQ971" s="18" t="e">
        <f>COUNTIFS('[1]Deals (investment)'!$B:$B,$A971)</f>
        <v>#VALUE!</v>
      </c>
      <c r="AR971" s="18" t="e">
        <f>COUNTIFS('[1]Deals (investment)'!$B:$B,$A971,'[1]Deals (investment)'!$T:$T,$AW$1)+COUNTIFS('[1]Deals (investment)'!$B:$B,$A971,'[1]Deals (investment)'!$T:$T,$AX$1)+COUNTIFS('[1]Deals (investment)'!$B:$B,$A971,'[1]Deals (investment)'!$T:$T,$AY$1)</f>
        <v>#VALUE!</v>
      </c>
      <c r="AS971" s="17" t="e">
        <f>SUMIFS('[1]Deals (investment)'!$C:$C,'[1]Deals (investment)'!$B:$B,$A971)</f>
        <v>#VALUE!</v>
      </c>
      <c r="AT971" s="17" t="e">
        <f t="shared" si="141"/>
        <v>#VALUE!</v>
      </c>
      <c r="AU971" s="18" t="e">
        <f>COUNTIF('[1]Deals (Exits)'!$B:$B,A971)</f>
        <v>#VALUE!</v>
      </c>
      <c r="AV971" s="17" t="e">
        <f>SUMIFS('[1]Deals (investment)'!$C:$C,'[1]Deals (investment)'!$B:$B,$A971,'[1]Deals (investment)'!$T:$T,AV$1)</f>
        <v>#VALUE!</v>
      </c>
      <c r="AW971" s="17" t="e">
        <f>SUMIFS('[1]Deals (investment)'!$C:$C,'[1]Deals (investment)'!$B:$B,$A971,'[1]Deals (investment)'!$T:$T,AW$1)</f>
        <v>#VALUE!</v>
      </c>
      <c r="AX971" s="17" t="e">
        <f>SUMIFS('[1]Deals (investment)'!$C:$C,'[1]Deals (investment)'!$B:$B,$A971,'[1]Deals (investment)'!$T:$T,AX$1)</f>
        <v>#VALUE!</v>
      </c>
      <c r="AY971" s="17" t="e">
        <f>SUMIFS('[1]Deals (investment)'!$C:$C,'[1]Deals (investment)'!$B:$B,$A971,'[1]Deals (investment)'!$T:$T,AY$1)</f>
        <v>#VALUE!</v>
      </c>
      <c r="AZ971" s="17" t="e">
        <f>SUMIFS('[1]Deals (investment)'!$C:$C,'[1]Deals (investment)'!$B:$B,$A971,'[1]Deals (investment)'!$T:$T,AZ$1)</f>
        <v>#VALUE!</v>
      </c>
      <c r="BA971" s="17" t="e">
        <f>SUMIFS('[1]Deals (investment)'!$C:$C,'[1]Deals (investment)'!$B:$B,$A971,'[1]Deals (investment)'!$T:$T,BA$1)</f>
        <v>#VALUE!</v>
      </c>
      <c r="BB971" s="17" t="e">
        <f>SUMIFS('[1]Deals (investment)'!$C:$C,'[1]Deals (investment)'!$B:$B,$A971,'[1]Deals (investment)'!$T:$T,BB$1)</f>
        <v>#VALUE!</v>
      </c>
      <c r="BC971" s="17" t="e">
        <f>SUMIFS('[1]Deals (Exits)'!$C:$C,'[1]Deals (Exits)'!$B:$B,$A971)</f>
        <v>#VALUE!</v>
      </c>
      <c r="BD971" s="17" t="e">
        <f>SUMIFS('[1]Deals (investment)'!$C:$C,'[1]Deals (investment)'!$B:$B,$A971,'[1]Deals (investment)'!$V:$V,BD$1)</f>
        <v>#VALUE!</v>
      </c>
      <c r="BE971" s="17" t="e">
        <f>SUMIFS('[1]Deals (investment)'!$C:$C,'[1]Deals (investment)'!$B:$B,$A971,'[1]Deals (investment)'!$V:$V,BE$1)</f>
        <v>#VALUE!</v>
      </c>
      <c r="BF971" s="17" t="e">
        <f>SUMIFS('[1]Deals (investment)'!$C:$C,'[1]Deals (investment)'!$B:$B,$A971,'[1]Deals (investment)'!$V:$V,BF$1)</f>
        <v>#VALUE!</v>
      </c>
      <c r="BG971" s="17" t="e">
        <f>SUMIFS('[1]Deals (investment)'!$C:$C,'[1]Deals (investment)'!$B:$B,$A971,'[1]Deals (investment)'!$V:$V,BG$1)</f>
        <v>#VALUE!</v>
      </c>
      <c r="BH971" s="17" t="e">
        <f>SUMIFS('[1]Deals (investment)'!$C:$C,'[1]Deals (investment)'!$B:$B,$A971,'[1]Deals (investment)'!$V:$V,BH$1)</f>
        <v>#VALUE!</v>
      </c>
      <c r="BI971" s="17" t="e">
        <f>SUMIFS('[1]Deals (investment)'!$C:$C,'[1]Deals (investment)'!$B:$B,$A971,'[1]Deals (investment)'!$V:$V,BI$1)</f>
        <v>#VALUE!</v>
      </c>
      <c r="BJ971" s="17" t="e">
        <f>SUMIFS('[1]Deals (investment)'!$C:$C,'[1]Deals (investment)'!$B:$B,$A971,'[1]Deals (investment)'!$V:$V,BJ$1)</f>
        <v>#VALUE!</v>
      </c>
      <c r="BK971" s="17" t="e">
        <f>SUMIFS('[1]Deals (investment)'!$C:$C,'[1]Deals (investment)'!$B:$B,$A971,'[1]Deals (investment)'!$V:$V,BK$1)</f>
        <v>#VALUE!</v>
      </c>
      <c r="BL971" s="17" t="e">
        <f>SUMIFS('[1]Deals (investment)'!$C:$C,'[1]Deals (investment)'!$B:$B,$A971,'[1]Deals (investment)'!$V:$V,BL$1)</f>
        <v>#VALUE!</v>
      </c>
      <c r="BM971" s="17" t="e">
        <f>SUMIFS('[1]Deals (investment)'!$C:$C,'[1]Deals (investment)'!$B:$B,$A971,'[1]Deals (investment)'!$V:$V,BM$1)</f>
        <v>#VALUE!</v>
      </c>
      <c r="BN971" s="15"/>
      <c r="BO971" s="15"/>
      <c r="BP971" s="22"/>
      <c r="BQ971" s="15"/>
      <c r="BR971" s="15"/>
      <c r="BS971" s="15"/>
      <c r="BT971" s="15"/>
      <c r="BU971" s="15"/>
      <c r="BV971" s="15"/>
      <c r="BW971" s="15"/>
      <c r="BX971" s="15"/>
      <c r="BY971" s="15"/>
      <c r="BZ971" s="15"/>
      <c r="CA971" s="15"/>
      <c r="CB971" s="15"/>
      <c r="CC971" s="15"/>
      <c r="CD971" s="15" t="str">
        <f t="shared" si="147"/>
        <v>Franc GroupFranc makes investing affordable, accessible and social.Active</v>
      </c>
      <c r="CE971" s="15"/>
      <c r="CF971" s="15"/>
      <c r="CG971" s="15"/>
      <c r="CH971" s="15"/>
      <c r="CI971" s="15"/>
      <c r="CJ971" s="15"/>
    </row>
    <row r="972" spans="1:88" ht="12.75">
      <c r="A972" s="15" t="s">
        <v>6757</v>
      </c>
      <c r="B972" s="15" t="s">
        <v>6758</v>
      </c>
      <c r="C972" s="15" t="s">
        <v>58</v>
      </c>
      <c r="D972" s="16">
        <v>2018</v>
      </c>
      <c r="E972" s="26" t="s">
        <v>117</v>
      </c>
      <c r="F972" s="26" t="s">
        <v>199</v>
      </c>
      <c r="G972" s="26" t="s">
        <v>118</v>
      </c>
      <c r="H972" s="26"/>
      <c r="I972" s="15" t="s">
        <v>6759</v>
      </c>
      <c r="J972" s="26"/>
      <c r="K972" s="17" t="e">
        <f t="shared" si="140"/>
        <v>#VALUE!</v>
      </c>
      <c r="L972" s="15"/>
      <c r="M972" s="18" t="e">
        <f t="shared" si="132"/>
        <v>#VALUE!</v>
      </c>
      <c r="N972" s="15"/>
      <c r="O972" s="15"/>
      <c r="P972" s="15"/>
      <c r="Q972" s="24" t="e">
        <f ca="1">_xludf.MAXIFS('[1]Deals (investment)'!A:A,'[1]Deals (investment)'!B:B,A972)</f>
        <v>#NAME?</v>
      </c>
      <c r="R972" s="15"/>
      <c r="S972" s="19"/>
      <c r="T972" s="15"/>
      <c r="U972" s="17"/>
      <c r="V972" s="15" t="s">
        <v>6760</v>
      </c>
      <c r="W972" s="15">
        <v>0</v>
      </c>
      <c r="X972" s="15" t="s">
        <v>538</v>
      </c>
      <c r="Y972" s="15" t="s">
        <v>6761</v>
      </c>
      <c r="AB972" s="32">
        <v>43506</v>
      </c>
      <c r="AC972" s="15" t="s">
        <v>199</v>
      </c>
      <c r="AD972" s="27" t="s">
        <v>6762</v>
      </c>
      <c r="AE972" s="27" t="s">
        <v>6763</v>
      </c>
      <c r="AF972" s="27" t="s">
        <v>6764</v>
      </c>
      <c r="AG972" s="22">
        <f>COUNTA(B971:AF971)/(COUNTA(B971:AF971)+COUNTBLANK(B971:AF971))</f>
        <v>0.41935483870967744</v>
      </c>
      <c r="AH972" s="15" t="str">
        <f t="shared" si="146"/>
        <v/>
      </c>
      <c r="AI972" s="22" t="e">
        <f>VLOOKUP(A972,'[1]Deals (investment)'!$B$2:$Z$1497,1,FALSE)</f>
        <v>#N/A</v>
      </c>
      <c r="AJ972" s="22" t="e">
        <f>VLOOKUP(A972,'[1]Deals (investment)'!$B$2:$Z$870,15,FALSE)</f>
        <v>#N/A</v>
      </c>
      <c r="AK972" s="17" t="e">
        <f>VLOOKUP(A972,'[1]Deals (Exits)'!B:B,1,FALSE)</f>
        <v>#N/A</v>
      </c>
      <c r="AL972" s="23">
        <f>VLOOKUP(G972,[1]Lookups!$V$3:$Y$197,4,FALSE)</f>
        <v>0</v>
      </c>
      <c r="AM972" s="17" t="str">
        <f>VLOOKUP(X972,[1]Lookups!$B$3:$C$200,2,FALSE)</f>
        <v>Agriculture</v>
      </c>
      <c r="AN972" s="17" t="e">
        <f>VLOOKUP(R972,[1]Lookups!$H$3:$I$69,2,FALSE)</f>
        <v>#N/A</v>
      </c>
      <c r="AO972" s="17" t="e">
        <f>VLOOKUP(T972,[1]Lookups!$H$3:$I$69,2,FALSE)</f>
        <v>#N/A</v>
      </c>
      <c r="AP972" s="17" t="e">
        <f>VLOOKUP(AN972,[1]Lookups!$N$3:$O$11,2,FALSE)</f>
        <v>#N/A</v>
      </c>
      <c r="AQ972" s="18" t="e">
        <f>COUNTIFS('[1]Deals (investment)'!$B:$B,$A972)</f>
        <v>#VALUE!</v>
      </c>
      <c r="AR972" s="18" t="e">
        <f>COUNTIFS('[1]Deals (investment)'!$B:$B,$A972,'[1]Deals (investment)'!$T:$T,$AW$1)+COUNTIFS('[1]Deals (investment)'!$B:$B,$A972,'[1]Deals (investment)'!$T:$T,$AX$1)+COUNTIFS('[1]Deals (investment)'!$B:$B,$A972,'[1]Deals (investment)'!$T:$T,$AY$1)</f>
        <v>#VALUE!</v>
      </c>
      <c r="AS972" s="17" t="e">
        <f>SUMIFS('[1]Deals (investment)'!$C:$C,'[1]Deals (investment)'!$B:$B,$A972)</f>
        <v>#VALUE!</v>
      </c>
      <c r="AT972" s="17" t="e">
        <f t="shared" si="141"/>
        <v>#VALUE!</v>
      </c>
      <c r="AU972" s="18" t="e">
        <f>COUNTIF('[1]Deals (Exits)'!$B:$B,A972)</f>
        <v>#VALUE!</v>
      </c>
      <c r="AV972" s="17" t="e">
        <f>SUMIFS('[1]Deals (investment)'!$C:$C,'[1]Deals (investment)'!$B:$B,$A972,'[1]Deals (investment)'!$T:$T,AV$1)</f>
        <v>#VALUE!</v>
      </c>
      <c r="AW972" s="17" t="e">
        <f>SUMIFS('[1]Deals (investment)'!$C:$C,'[1]Deals (investment)'!$B:$B,$A972,'[1]Deals (investment)'!$T:$T,AW$1)</f>
        <v>#VALUE!</v>
      </c>
      <c r="AX972" s="17" t="e">
        <f>SUMIFS('[1]Deals (investment)'!$C:$C,'[1]Deals (investment)'!$B:$B,$A972,'[1]Deals (investment)'!$T:$T,AX$1)</f>
        <v>#VALUE!</v>
      </c>
      <c r="AY972" s="17" t="e">
        <f>SUMIFS('[1]Deals (investment)'!$C:$C,'[1]Deals (investment)'!$B:$B,$A972,'[1]Deals (investment)'!$T:$T,AY$1)</f>
        <v>#VALUE!</v>
      </c>
      <c r="AZ972" s="17" t="e">
        <f>SUMIFS('[1]Deals (investment)'!$C:$C,'[1]Deals (investment)'!$B:$B,$A972,'[1]Deals (investment)'!$T:$T,AZ$1)</f>
        <v>#VALUE!</v>
      </c>
      <c r="BA972" s="17" t="e">
        <f>SUMIFS('[1]Deals (investment)'!$C:$C,'[1]Deals (investment)'!$B:$B,$A972,'[1]Deals (investment)'!$T:$T,BA$1)</f>
        <v>#VALUE!</v>
      </c>
      <c r="BB972" s="17" t="e">
        <f>SUMIFS('[1]Deals (investment)'!$C:$C,'[1]Deals (investment)'!$B:$B,$A972,'[1]Deals (investment)'!$T:$T,BB$1)</f>
        <v>#VALUE!</v>
      </c>
      <c r="BC972" s="17" t="e">
        <f>SUMIFS('[1]Deals (Exits)'!$C:$C,'[1]Deals (Exits)'!$B:$B,$A972)</f>
        <v>#VALUE!</v>
      </c>
      <c r="BD972" s="17" t="e">
        <f>SUMIFS('[1]Deals (investment)'!$C:$C,'[1]Deals (investment)'!$B:$B,$A972,'[1]Deals (investment)'!$V:$V,BD$1)</f>
        <v>#VALUE!</v>
      </c>
      <c r="BE972" s="17" t="e">
        <f>SUMIFS('[1]Deals (investment)'!$C:$C,'[1]Deals (investment)'!$B:$B,$A972,'[1]Deals (investment)'!$V:$V,BE$1)</f>
        <v>#VALUE!</v>
      </c>
      <c r="BF972" s="17" t="e">
        <f>SUMIFS('[1]Deals (investment)'!$C:$C,'[1]Deals (investment)'!$B:$B,$A972,'[1]Deals (investment)'!$V:$V,BF$1)</f>
        <v>#VALUE!</v>
      </c>
      <c r="BG972" s="17" t="e">
        <f>SUMIFS('[1]Deals (investment)'!$C:$C,'[1]Deals (investment)'!$B:$B,$A972,'[1]Deals (investment)'!$V:$V,BG$1)</f>
        <v>#VALUE!</v>
      </c>
      <c r="BH972" s="17" t="e">
        <f>SUMIFS('[1]Deals (investment)'!$C:$C,'[1]Deals (investment)'!$B:$B,$A972,'[1]Deals (investment)'!$V:$V,BH$1)</f>
        <v>#VALUE!</v>
      </c>
      <c r="BI972" s="17" t="e">
        <f>SUMIFS('[1]Deals (investment)'!$C:$C,'[1]Deals (investment)'!$B:$B,$A972,'[1]Deals (investment)'!$V:$V,BI$1)</f>
        <v>#VALUE!</v>
      </c>
      <c r="BJ972" s="17" t="e">
        <f>SUMIFS('[1]Deals (investment)'!$C:$C,'[1]Deals (investment)'!$B:$B,$A972,'[1]Deals (investment)'!$V:$V,BJ$1)</f>
        <v>#VALUE!</v>
      </c>
      <c r="BK972" s="17" t="e">
        <f>SUMIFS('[1]Deals (investment)'!$C:$C,'[1]Deals (investment)'!$B:$B,$A972,'[1]Deals (investment)'!$V:$V,BK$1)</f>
        <v>#VALUE!</v>
      </c>
      <c r="BL972" s="17" t="e">
        <f>SUMIFS('[1]Deals (investment)'!$C:$C,'[1]Deals (investment)'!$B:$B,$A972,'[1]Deals (investment)'!$V:$V,BL$1)</f>
        <v>#VALUE!</v>
      </c>
      <c r="BM972" s="17" t="e">
        <f>SUMIFS('[1]Deals (investment)'!$C:$C,'[1]Deals (investment)'!$B:$B,$A972,'[1]Deals (investment)'!$V:$V,BM$1)</f>
        <v>#VALUE!</v>
      </c>
      <c r="BN972" s="15"/>
      <c r="BO972" s="15"/>
      <c r="BP972" s="22"/>
      <c r="BQ972" s="15"/>
      <c r="BR972" s="15"/>
      <c r="BS972" s="15"/>
      <c r="BT972" s="15"/>
      <c r="BU972" s="15"/>
      <c r="BV972" s="15"/>
      <c r="BW972" s="15"/>
      <c r="BX972" s="15"/>
      <c r="BY972" s="15"/>
      <c r="BZ972" s="15"/>
      <c r="CA972" s="15"/>
      <c r="CB972" s="15"/>
      <c r="CC972" s="15"/>
      <c r="CD972" s="15" t="str">
        <f t="shared" si="147"/>
        <v>FreshBoxFreshBox is building modular, off-grid, solar powered, IoT equipped cold chain solutions to reduce post-harvest food loss in Rwanda and other developing nations.Active</v>
      </c>
      <c r="CE972" s="15"/>
      <c r="CF972" s="15"/>
      <c r="CG972" s="15"/>
      <c r="CH972" s="15"/>
      <c r="CI972" s="15"/>
      <c r="CJ972" s="15"/>
    </row>
    <row r="973" spans="1:88" ht="12.75">
      <c r="A973" s="15" t="s">
        <v>6765</v>
      </c>
      <c r="B973" s="15" t="s">
        <v>6766</v>
      </c>
      <c r="C973" s="15" t="s">
        <v>58</v>
      </c>
      <c r="D973" s="16">
        <v>2018</v>
      </c>
      <c r="E973" s="15" t="s">
        <v>128</v>
      </c>
      <c r="F973" s="15"/>
      <c r="G973" s="15" t="s">
        <v>129</v>
      </c>
      <c r="H973" s="15"/>
      <c r="I973" s="15" t="s">
        <v>129</v>
      </c>
      <c r="J973" s="15"/>
      <c r="K973" s="17" t="e">
        <f t="shared" si="140"/>
        <v>#VALUE!</v>
      </c>
      <c r="L973" s="15"/>
      <c r="M973" s="18" t="e">
        <f t="shared" si="132"/>
        <v>#VALUE!</v>
      </c>
      <c r="N973" s="15"/>
      <c r="O973" s="15"/>
      <c r="P973" s="15"/>
      <c r="Q973" s="15"/>
      <c r="R973" s="15"/>
      <c r="S973" s="19"/>
      <c r="T973" s="15"/>
      <c r="U973" s="17"/>
      <c r="V973" s="15" t="s">
        <v>6767</v>
      </c>
      <c r="W973" s="15"/>
      <c r="X973" s="15" t="s">
        <v>538</v>
      </c>
      <c r="Y973" s="15" t="s">
        <v>6768</v>
      </c>
      <c r="AB973" s="32">
        <v>43506</v>
      </c>
      <c r="AC973" s="21" t="s">
        <v>6769</v>
      </c>
      <c r="AD973" s="21" t="s">
        <v>6770</v>
      </c>
      <c r="AE973" s="15"/>
      <c r="AF973" s="21" t="s">
        <v>6771</v>
      </c>
      <c r="AG973" s="22">
        <f>COUNTA(B973:AF973)/(COUNTA(B973:AF973)+COUNTBLANK(B973:AF973))</f>
        <v>0.4838709677419355</v>
      </c>
      <c r="AH973" s="15" t="str">
        <f t="shared" si="146"/>
        <v/>
      </c>
      <c r="AI973" s="22" t="str">
        <f>VLOOKUP(A973,'[1]Deals (investment)'!$B$2:$Z$1497,1,FALSE)</f>
        <v>FreshSource</v>
      </c>
      <c r="AJ973" s="22">
        <f>VLOOKUP(A973,'[1]Deals (investment)'!$B$2:$Z$870,15,FALSE)</f>
        <v>0</v>
      </c>
      <c r="AK973" s="17" t="e">
        <f>VLOOKUP(A973,'[1]Deals (Exits)'!B:B,1,FALSE)</f>
        <v>#N/A</v>
      </c>
      <c r="AL973" s="23">
        <f>VLOOKUP(G973,[1]Lookups!$V$3:$Y$197,4,FALSE)</f>
        <v>0</v>
      </c>
      <c r="AM973" s="17" t="str">
        <f>VLOOKUP(X973,[1]Lookups!$B$3:$C$200,2,FALSE)</f>
        <v>Agriculture</v>
      </c>
      <c r="AN973" s="17" t="e">
        <f>VLOOKUP(R973,[1]Lookups!$H$3:$I$69,2,FALSE)</f>
        <v>#N/A</v>
      </c>
      <c r="AO973" s="17" t="e">
        <f>VLOOKUP(T973,[1]Lookups!$H$3:$I$69,2,FALSE)</f>
        <v>#N/A</v>
      </c>
      <c r="AP973" s="17" t="e">
        <f>VLOOKUP(AN973,[1]Lookups!$N$3:$O$11,2,FALSE)</f>
        <v>#N/A</v>
      </c>
      <c r="AQ973" s="18" t="e">
        <f>COUNTIFS('[1]Deals (investment)'!$B:$B,$A973)</f>
        <v>#VALUE!</v>
      </c>
      <c r="AR973" s="18" t="e">
        <f>COUNTIFS('[1]Deals (investment)'!$B:$B,$A973,'[1]Deals (investment)'!$T:$T,$AW$1)+COUNTIFS('[1]Deals (investment)'!$B:$B,$A973,'[1]Deals (investment)'!$T:$T,$AX$1)+COUNTIFS('[1]Deals (investment)'!$B:$B,$A973,'[1]Deals (investment)'!$T:$T,$AY$1)</f>
        <v>#VALUE!</v>
      </c>
      <c r="AS973" s="17" t="e">
        <f>SUMIFS('[1]Deals (investment)'!$C:$C,'[1]Deals (investment)'!$B:$B,$A973)</f>
        <v>#VALUE!</v>
      </c>
      <c r="AT973" s="17" t="e">
        <f t="shared" si="141"/>
        <v>#VALUE!</v>
      </c>
      <c r="AU973" s="18" t="e">
        <f>COUNTIF('[1]Deals (Exits)'!$B:$B,A973)</f>
        <v>#VALUE!</v>
      </c>
      <c r="AV973" s="17" t="e">
        <f>SUMIFS('[1]Deals (investment)'!$C:$C,'[1]Deals (investment)'!$B:$B,$A973,'[1]Deals (investment)'!$T:$T,AV$1)</f>
        <v>#VALUE!</v>
      </c>
      <c r="AW973" s="17" t="e">
        <f>SUMIFS('[1]Deals (investment)'!$C:$C,'[1]Deals (investment)'!$B:$B,$A973,'[1]Deals (investment)'!$T:$T,AW$1)</f>
        <v>#VALUE!</v>
      </c>
      <c r="AX973" s="17" t="e">
        <f>SUMIFS('[1]Deals (investment)'!$C:$C,'[1]Deals (investment)'!$B:$B,$A973,'[1]Deals (investment)'!$T:$T,AX$1)</f>
        <v>#VALUE!</v>
      </c>
      <c r="AY973" s="17" t="e">
        <f>SUMIFS('[1]Deals (investment)'!$C:$C,'[1]Deals (investment)'!$B:$B,$A973,'[1]Deals (investment)'!$T:$T,AY$1)</f>
        <v>#VALUE!</v>
      </c>
      <c r="AZ973" s="17" t="e">
        <f>SUMIFS('[1]Deals (investment)'!$C:$C,'[1]Deals (investment)'!$B:$B,$A973,'[1]Deals (investment)'!$T:$T,AZ$1)</f>
        <v>#VALUE!</v>
      </c>
      <c r="BA973" s="17" t="e">
        <f>SUMIFS('[1]Deals (investment)'!$C:$C,'[1]Deals (investment)'!$B:$B,$A973,'[1]Deals (investment)'!$T:$T,BA$1)</f>
        <v>#VALUE!</v>
      </c>
      <c r="BB973" s="17" t="e">
        <f>SUMIFS('[1]Deals (investment)'!$C:$C,'[1]Deals (investment)'!$B:$B,$A973,'[1]Deals (investment)'!$T:$T,BB$1)</f>
        <v>#VALUE!</v>
      </c>
      <c r="BC973" s="17" t="e">
        <f>SUMIFS('[1]Deals (Exits)'!$C:$C,'[1]Deals (Exits)'!$B:$B,$A973)</f>
        <v>#VALUE!</v>
      </c>
      <c r="BD973" s="17" t="e">
        <f>SUMIFS('[1]Deals (investment)'!$C:$C,'[1]Deals (investment)'!$B:$B,$A973,'[1]Deals (investment)'!$V:$V,BD$1)</f>
        <v>#VALUE!</v>
      </c>
      <c r="BE973" s="17" t="e">
        <f>SUMIFS('[1]Deals (investment)'!$C:$C,'[1]Deals (investment)'!$B:$B,$A973,'[1]Deals (investment)'!$V:$V,BE$1)</f>
        <v>#VALUE!</v>
      </c>
      <c r="BF973" s="17" t="e">
        <f>SUMIFS('[1]Deals (investment)'!$C:$C,'[1]Deals (investment)'!$B:$B,$A973,'[1]Deals (investment)'!$V:$V,BF$1)</f>
        <v>#VALUE!</v>
      </c>
      <c r="BG973" s="17" t="e">
        <f>SUMIFS('[1]Deals (investment)'!$C:$C,'[1]Deals (investment)'!$B:$B,$A973,'[1]Deals (investment)'!$V:$V,BG$1)</f>
        <v>#VALUE!</v>
      </c>
      <c r="BH973" s="17" t="e">
        <f>SUMIFS('[1]Deals (investment)'!$C:$C,'[1]Deals (investment)'!$B:$B,$A973,'[1]Deals (investment)'!$V:$V,BH$1)</f>
        <v>#VALUE!</v>
      </c>
      <c r="BI973" s="17" t="e">
        <f>SUMIFS('[1]Deals (investment)'!$C:$C,'[1]Deals (investment)'!$B:$B,$A973,'[1]Deals (investment)'!$V:$V,BI$1)</f>
        <v>#VALUE!</v>
      </c>
      <c r="BJ973" s="17" t="e">
        <f>SUMIFS('[1]Deals (investment)'!$C:$C,'[1]Deals (investment)'!$B:$B,$A973,'[1]Deals (investment)'!$V:$V,BJ$1)</f>
        <v>#VALUE!</v>
      </c>
      <c r="BK973" s="17" t="e">
        <f>SUMIFS('[1]Deals (investment)'!$C:$C,'[1]Deals (investment)'!$B:$B,$A973,'[1]Deals (investment)'!$V:$V,BK$1)</f>
        <v>#VALUE!</v>
      </c>
      <c r="BL973" s="17" t="e">
        <f>SUMIFS('[1]Deals (investment)'!$C:$C,'[1]Deals (investment)'!$B:$B,$A973,'[1]Deals (investment)'!$V:$V,BL$1)</f>
        <v>#VALUE!</v>
      </c>
      <c r="BM973" s="17" t="e">
        <f>SUMIFS('[1]Deals (investment)'!$C:$C,'[1]Deals (investment)'!$B:$B,$A973,'[1]Deals (investment)'!$V:$V,BM$1)</f>
        <v>#VALUE!</v>
      </c>
      <c r="BN973" s="15"/>
      <c r="BO973" s="15"/>
      <c r="BP973" s="22"/>
      <c r="BQ973" s="15"/>
      <c r="BR973" s="15"/>
      <c r="BS973" s="15"/>
      <c r="BT973" s="15"/>
      <c r="BU973" s="15"/>
      <c r="BV973" s="15"/>
      <c r="BW973" s="15"/>
      <c r="BX973" s="15"/>
      <c r="BY973" s="15"/>
      <c r="BZ973" s="15"/>
      <c r="CA973" s="15"/>
      <c r="CB973" s="15"/>
      <c r="CC973" s="15"/>
      <c r="CD973" s="15" t="str">
        <f t="shared" si="147"/>
        <v>FreshSourceFreshSource uses technology to efficiently manage fresh produce (fruits and vegetables) supply operations from farms to local vendors.Active</v>
      </c>
      <c r="CE973" s="15"/>
      <c r="CF973" s="15"/>
      <c r="CG973" s="15"/>
      <c r="CH973" s="15"/>
      <c r="CI973" s="15"/>
      <c r="CJ973" s="15"/>
    </row>
    <row r="974" spans="1:88" ht="25.5">
      <c r="A974" s="15" t="s">
        <v>6772</v>
      </c>
      <c r="B974" s="15" t="s">
        <v>6773</v>
      </c>
      <c r="C974" s="15" t="s">
        <v>58</v>
      </c>
      <c r="D974" s="16">
        <v>2016</v>
      </c>
      <c r="E974" s="26" t="s">
        <v>6774</v>
      </c>
      <c r="F974" s="26" t="s">
        <v>199</v>
      </c>
      <c r="G974" s="26" t="s">
        <v>1829</v>
      </c>
      <c r="H974" s="26"/>
      <c r="I974" s="15" t="s">
        <v>1829</v>
      </c>
      <c r="J974" s="26"/>
      <c r="K974" s="17" t="e">
        <f t="shared" si="140"/>
        <v>#VALUE!</v>
      </c>
      <c r="L974" s="15"/>
      <c r="M974" s="18" t="e">
        <f t="shared" si="132"/>
        <v>#VALUE!</v>
      </c>
      <c r="N974" s="15"/>
      <c r="O974" s="15"/>
      <c r="P974" s="15"/>
      <c r="Q974" s="24" t="e">
        <f ca="1">_xludf.MAXIFS('[1]Deals (investment)'!A:A,'[1]Deals (investment)'!B:B,A974)</f>
        <v>#NAME?</v>
      </c>
      <c r="R974" s="15" t="s">
        <v>636</v>
      </c>
      <c r="S974" s="19">
        <v>25000</v>
      </c>
      <c r="T974" s="15" t="s">
        <v>636</v>
      </c>
      <c r="U974" s="17">
        <v>25000</v>
      </c>
      <c r="V974" s="15" t="s">
        <v>6775</v>
      </c>
      <c r="W974" s="15">
        <v>1</v>
      </c>
      <c r="X974" s="15" t="s">
        <v>294</v>
      </c>
      <c r="Y974" s="15" t="s">
        <v>6776</v>
      </c>
      <c r="AB974" s="32">
        <v>43506</v>
      </c>
      <c r="AC974" s="27" t="s">
        <v>6777</v>
      </c>
      <c r="AD974" s="15" t="s">
        <v>199</v>
      </c>
      <c r="AE974" s="27" t="s">
        <v>6778</v>
      </c>
      <c r="AF974" s="27" t="s">
        <v>6779</v>
      </c>
      <c r="AG974" s="22">
        <f>COUNTA(B973:AF973)/(COUNTA(B973:AF973)+COUNTBLANK(B973:AF973))</f>
        <v>0.4838709677419355</v>
      </c>
      <c r="AH974" s="15" t="str">
        <f t="shared" si="146"/>
        <v/>
      </c>
      <c r="AI974" s="22" t="e">
        <f>VLOOKUP(A974,'[1]Deals (investment)'!$B$2:$Z$1497,1,FALSE)</f>
        <v>#N/A</v>
      </c>
      <c r="AJ974" s="22" t="e">
        <f>VLOOKUP(A974,'[1]Deals (investment)'!$B$2:$Z$870,15,FALSE)</f>
        <v>#N/A</v>
      </c>
      <c r="AK974" s="17" t="e">
        <f>VLOOKUP(A974,'[1]Deals (Exits)'!B:B,1,FALSE)</f>
        <v>#N/A</v>
      </c>
      <c r="AL974" s="23">
        <f>VLOOKUP(G974,[1]Lookups!$V$3:$Y$197,4,FALSE)</f>
        <v>0</v>
      </c>
      <c r="AM974" s="17" t="str">
        <f>VLOOKUP(X974,[1]Lookups!$B$3:$C$200,2,FALSE)</f>
        <v>Health &amp; Pharmaceuticals</v>
      </c>
      <c r="AN974" s="17" t="str">
        <f>VLOOKUP(R974,[1]Lookups!$H$3:$I$69,2,FALSE)</f>
        <v>1. Grant</v>
      </c>
      <c r="AO974" s="17" t="str">
        <f>VLOOKUP(T974,[1]Lookups!$H$3:$I$69,2,FALSE)</f>
        <v>1. Grant</v>
      </c>
      <c r="AP974" s="17" t="str">
        <f>VLOOKUP(AN974,[1]Lookups!$N$3:$O$11,2,FALSE)</f>
        <v>Early</v>
      </c>
      <c r="AQ974" s="18" t="e">
        <f>COUNTIFS('[1]Deals (investment)'!$B:$B,$A974)</f>
        <v>#VALUE!</v>
      </c>
      <c r="AR974" s="18" t="e">
        <f>COUNTIFS('[1]Deals (investment)'!$B:$B,$A974,'[1]Deals (investment)'!$T:$T,$AW$1)+COUNTIFS('[1]Deals (investment)'!$B:$B,$A974,'[1]Deals (investment)'!$T:$T,$AX$1)+COUNTIFS('[1]Deals (investment)'!$B:$B,$A974,'[1]Deals (investment)'!$T:$T,$AY$1)</f>
        <v>#VALUE!</v>
      </c>
      <c r="AS974" s="17" t="e">
        <f>SUMIFS('[1]Deals (investment)'!$C:$C,'[1]Deals (investment)'!$B:$B,$A974)</f>
        <v>#VALUE!</v>
      </c>
      <c r="AT974" s="17" t="e">
        <f t="shared" si="141"/>
        <v>#VALUE!</v>
      </c>
      <c r="AU974" s="18" t="e">
        <f>COUNTIF('[1]Deals (Exits)'!$B:$B,A974)</f>
        <v>#VALUE!</v>
      </c>
      <c r="AV974" s="17" t="e">
        <f>SUMIFS('[1]Deals (investment)'!$C:$C,'[1]Deals (investment)'!$B:$B,$A974,'[1]Deals (investment)'!$T:$T,AV$1)</f>
        <v>#VALUE!</v>
      </c>
      <c r="AW974" s="17" t="e">
        <f>SUMIFS('[1]Deals (investment)'!$C:$C,'[1]Deals (investment)'!$B:$B,$A974,'[1]Deals (investment)'!$T:$T,AW$1)</f>
        <v>#VALUE!</v>
      </c>
      <c r="AX974" s="17" t="e">
        <f>SUMIFS('[1]Deals (investment)'!$C:$C,'[1]Deals (investment)'!$B:$B,$A974,'[1]Deals (investment)'!$T:$T,AX$1)</f>
        <v>#VALUE!</v>
      </c>
      <c r="AY974" s="17" t="e">
        <f>SUMIFS('[1]Deals (investment)'!$C:$C,'[1]Deals (investment)'!$B:$B,$A974,'[1]Deals (investment)'!$T:$T,AY$1)</f>
        <v>#VALUE!</v>
      </c>
      <c r="AZ974" s="17" t="e">
        <f>SUMIFS('[1]Deals (investment)'!$C:$C,'[1]Deals (investment)'!$B:$B,$A974,'[1]Deals (investment)'!$T:$T,AZ$1)</f>
        <v>#VALUE!</v>
      </c>
      <c r="BA974" s="17" t="e">
        <f>SUMIFS('[1]Deals (investment)'!$C:$C,'[1]Deals (investment)'!$B:$B,$A974,'[1]Deals (investment)'!$T:$T,BA$1)</f>
        <v>#VALUE!</v>
      </c>
      <c r="BB974" s="17" t="e">
        <f>SUMIFS('[1]Deals (investment)'!$C:$C,'[1]Deals (investment)'!$B:$B,$A974,'[1]Deals (investment)'!$T:$T,BB$1)</f>
        <v>#VALUE!</v>
      </c>
      <c r="BC974" s="17" t="e">
        <f>SUMIFS('[1]Deals (Exits)'!$C:$C,'[1]Deals (Exits)'!$B:$B,$A974)</f>
        <v>#VALUE!</v>
      </c>
      <c r="BD974" s="17" t="e">
        <f>SUMIFS('[1]Deals (investment)'!$C:$C,'[1]Deals (investment)'!$B:$B,$A974,'[1]Deals (investment)'!$V:$V,BD$1)</f>
        <v>#VALUE!</v>
      </c>
      <c r="BE974" s="17" t="e">
        <f>SUMIFS('[1]Deals (investment)'!$C:$C,'[1]Deals (investment)'!$B:$B,$A974,'[1]Deals (investment)'!$V:$V,BE$1)</f>
        <v>#VALUE!</v>
      </c>
      <c r="BF974" s="17" t="e">
        <f>SUMIFS('[1]Deals (investment)'!$C:$C,'[1]Deals (investment)'!$B:$B,$A974,'[1]Deals (investment)'!$V:$V,BF$1)</f>
        <v>#VALUE!</v>
      </c>
      <c r="BG974" s="17" t="e">
        <f>SUMIFS('[1]Deals (investment)'!$C:$C,'[1]Deals (investment)'!$B:$B,$A974,'[1]Deals (investment)'!$V:$V,BG$1)</f>
        <v>#VALUE!</v>
      </c>
      <c r="BH974" s="17" t="e">
        <f>SUMIFS('[1]Deals (investment)'!$C:$C,'[1]Deals (investment)'!$B:$B,$A974,'[1]Deals (investment)'!$V:$V,BH$1)</f>
        <v>#VALUE!</v>
      </c>
      <c r="BI974" s="17" t="e">
        <f>SUMIFS('[1]Deals (investment)'!$C:$C,'[1]Deals (investment)'!$B:$B,$A974,'[1]Deals (investment)'!$V:$V,BI$1)</f>
        <v>#VALUE!</v>
      </c>
      <c r="BJ974" s="17" t="e">
        <f>SUMIFS('[1]Deals (investment)'!$C:$C,'[1]Deals (investment)'!$B:$B,$A974,'[1]Deals (investment)'!$V:$V,BJ$1)</f>
        <v>#VALUE!</v>
      </c>
      <c r="BK974" s="17" t="e">
        <f>SUMIFS('[1]Deals (investment)'!$C:$C,'[1]Deals (investment)'!$B:$B,$A974,'[1]Deals (investment)'!$V:$V,BK$1)</f>
        <v>#VALUE!</v>
      </c>
      <c r="BL974" s="17" t="e">
        <f>SUMIFS('[1]Deals (investment)'!$C:$C,'[1]Deals (investment)'!$B:$B,$A974,'[1]Deals (investment)'!$V:$V,BL$1)</f>
        <v>#VALUE!</v>
      </c>
      <c r="BM974" s="17" t="e">
        <f>SUMIFS('[1]Deals (investment)'!$C:$C,'[1]Deals (investment)'!$B:$B,$A974,'[1]Deals (investment)'!$V:$V,BM$1)</f>
        <v>#VALUE!</v>
      </c>
      <c r="BN974" s="15"/>
      <c r="BO974" s="15"/>
      <c r="BP974" s="22"/>
      <c r="BQ974" s="15"/>
      <c r="BR974" s="15"/>
      <c r="BS974" s="15"/>
      <c r="BT974" s="15"/>
      <c r="BU974" s="15"/>
      <c r="BV974" s="15"/>
      <c r="BW974" s="15"/>
      <c r="BX974" s="15"/>
      <c r="BY974" s="15"/>
      <c r="BZ974" s="15"/>
      <c r="CA974" s="15"/>
      <c r="CB974" s="15"/>
      <c r="CC974" s="15"/>
      <c r="CD974" s="15" t="str">
        <f t="shared" si="147"/>
        <v>InfiussInfiuss is a blood bank management system that connects hospitals with blood banks to hospitals without blood banks.Active</v>
      </c>
      <c r="CE974" s="15"/>
      <c r="CF974" s="15"/>
      <c r="CG974" s="15"/>
      <c r="CH974" s="15"/>
      <c r="CI974" s="15"/>
      <c r="CJ974" s="15"/>
    </row>
    <row r="975" spans="1:88" ht="12.75">
      <c r="A975" s="15" t="s">
        <v>6780</v>
      </c>
      <c r="B975" s="15" t="s">
        <v>6781</v>
      </c>
      <c r="C975" s="15" t="s">
        <v>58</v>
      </c>
      <c r="D975" s="16">
        <v>2018</v>
      </c>
      <c r="E975" s="15" t="s">
        <v>90</v>
      </c>
      <c r="F975" s="15"/>
      <c r="G975" s="15" t="s">
        <v>91</v>
      </c>
      <c r="H975" s="15"/>
      <c r="I975" s="15" t="s">
        <v>91</v>
      </c>
      <c r="J975" s="15"/>
      <c r="K975" s="17" t="e">
        <f t="shared" si="140"/>
        <v>#VALUE!</v>
      </c>
      <c r="L975" s="15"/>
      <c r="M975" s="18" t="e">
        <f t="shared" si="132"/>
        <v>#VALUE!</v>
      </c>
      <c r="N975" s="15"/>
      <c r="O975" s="15"/>
      <c r="P975" s="15"/>
      <c r="Q975" s="15"/>
      <c r="R975" s="15"/>
      <c r="S975" s="19"/>
      <c r="T975" s="15"/>
      <c r="U975" s="17"/>
      <c r="V975" s="15" t="s">
        <v>6782</v>
      </c>
      <c r="W975" s="15"/>
      <c r="X975" s="15" t="s">
        <v>1072</v>
      </c>
      <c r="Y975" s="15" t="s">
        <v>6783</v>
      </c>
      <c r="AB975" s="20"/>
      <c r="AC975" s="21" t="s">
        <v>6784</v>
      </c>
      <c r="AD975" s="21" t="s">
        <v>6785</v>
      </c>
      <c r="AE975" s="21" t="s">
        <v>6786</v>
      </c>
      <c r="AF975" s="21" t="s">
        <v>6787</v>
      </c>
      <c r="AG975" s="22">
        <f t="shared" ref="AG975:AG998" si="148">COUNTA(B975:AF975)/(COUNTA(B975:AF975)+COUNTBLANK(B975:AF975))</f>
        <v>0.4838709677419355</v>
      </c>
      <c r="AH975" s="15" t="str">
        <f t="shared" si="146"/>
        <v/>
      </c>
      <c r="AI975" s="22" t="e">
        <f>VLOOKUP(A975,'[1]Deals (investment)'!$B$2:$Z$1497,1,FALSE)</f>
        <v>#N/A</v>
      </c>
      <c r="AJ975" s="22" t="e">
        <f>VLOOKUP(A975,'[1]Deals (investment)'!$B$2:$Z$870,15,FALSE)</f>
        <v>#N/A</v>
      </c>
      <c r="AK975" s="17" t="e">
        <f>VLOOKUP(A975,'[1]Deals (Exits)'!B:B,1,FALSE)</f>
        <v>#N/A</v>
      </c>
      <c r="AL975" s="23">
        <f>VLOOKUP(G975,[1]Lookups!$V$3:$Y$197,4,FALSE)</f>
        <v>0</v>
      </c>
      <c r="AM975" s="17" t="str">
        <f>VLOOKUP(X975,[1]Lookups!$B$3:$C$200,2,FALSE)</f>
        <v>Construction &amp; Real Estate</v>
      </c>
      <c r="AN975" s="17" t="e">
        <f>VLOOKUP(R975,[1]Lookups!$H$3:$I$69,2,FALSE)</f>
        <v>#N/A</v>
      </c>
      <c r="AO975" s="17" t="e">
        <f>VLOOKUP(T975,[1]Lookups!$H$3:$I$69,2,FALSE)</f>
        <v>#N/A</v>
      </c>
      <c r="AP975" s="17" t="e">
        <f>VLOOKUP(AN975,[1]Lookups!$N$3:$O$11,2,FALSE)</f>
        <v>#N/A</v>
      </c>
      <c r="AQ975" s="18" t="e">
        <f>COUNTIFS('[1]Deals (investment)'!$B:$B,$A975)</f>
        <v>#VALUE!</v>
      </c>
      <c r="AR975" s="18" t="e">
        <f>COUNTIFS('[1]Deals (investment)'!$B:$B,$A975,'[1]Deals (investment)'!$T:$T,$AW$1)+COUNTIFS('[1]Deals (investment)'!$B:$B,$A975,'[1]Deals (investment)'!$T:$T,$AX$1)+COUNTIFS('[1]Deals (investment)'!$B:$B,$A975,'[1]Deals (investment)'!$T:$T,$AY$1)</f>
        <v>#VALUE!</v>
      </c>
      <c r="AS975" s="17" t="e">
        <f>SUMIFS('[1]Deals (investment)'!$C:$C,'[1]Deals (investment)'!$B:$B,$A975)</f>
        <v>#VALUE!</v>
      </c>
      <c r="AT975" s="17" t="e">
        <f t="shared" si="141"/>
        <v>#VALUE!</v>
      </c>
      <c r="AU975" s="18" t="e">
        <f>COUNTIF('[1]Deals (Exits)'!$B:$B,A975)</f>
        <v>#VALUE!</v>
      </c>
      <c r="AV975" s="17" t="e">
        <f>SUMIFS('[1]Deals (investment)'!$C:$C,'[1]Deals (investment)'!$B:$B,$A975,'[1]Deals (investment)'!$T:$T,AV$1)</f>
        <v>#VALUE!</v>
      </c>
      <c r="AW975" s="17" t="e">
        <f>SUMIFS('[1]Deals (investment)'!$C:$C,'[1]Deals (investment)'!$B:$B,$A975,'[1]Deals (investment)'!$T:$T,AW$1)</f>
        <v>#VALUE!</v>
      </c>
      <c r="AX975" s="17" t="e">
        <f>SUMIFS('[1]Deals (investment)'!$C:$C,'[1]Deals (investment)'!$B:$B,$A975,'[1]Deals (investment)'!$T:$T,AX$1)</f>
        <v>#VALUE!</v>
      </c>
      <c r="AY975" s="17" t="e">
        <f>SUMIFS('[1]Deals (investment)'!$C:$C,'[1]Deals (investment)'!$B:$B,$A975,'[1]Deals (investment)'!$T:$T,AY$1)</f>
        <v>#VALUE!</v>
      </c>
      <c r="AZ975" s="17" t="e">
        <f>SUMIFS('[1]Deals (investment)'!$C:$C,'[1]Deals (investment)'!$B:$B,$A975,'[1]Deals (investment)'!$T:$T,AZ$1)</f>
        <v>#VALUE!</v>
      </c>
      <c r="BA975" s="17" t="e">
        <f>SUMIFS('[1]Deals (investment)'!$C:$C,'[1]Deals (investment)'!$B:$B,$A975,'[1]Deals (investment)'!$T:$T,BA$1)</f>
        <v>#VALUE!</v>
      </c>
      <c r="BB975" s="17" t="e">
        <f>SUMIFS('[1]Deals (investment)'!$C:$C,'[1]Deals (investment)'!$B:$B,$A975,'[1]Deals (investment)'!$T:$T,BB$1)</f>
        <v>#VALUE!</v>
      </c>
      <c r="BC975" s="17" t="e">
        <f>SUMIFS('[1]Deals (Exits)'!$C:$C,'[1]Deals (Exits)'!$B:$B,$A975)</f>
        <v>#VALUE!</v>
      </c>
      <c r="BD975" s="17" t="e">
        <f>SUMIFS('[1]Deals (investment)'!$C:$C,'[1]Deals (investment)'!$B:$B,$A975,'[1]Deals (investment)'!$V:$V,BD$1)</f>
        <v>#VALUE!</v>
      </c>
      <c r="BE975" s="17" t="e">
        <f>SUMIFS('[1]Deals (investment)'!$C:$C,'[1]Deals (investment)'!$B:$B,$A975,'[1]Deals (investment)'!$V:$V,BE$1)</f>
        <v>#VALUE!</v>
      </c>
      <c r="BF975" s="17" t="e">
        <f>SUMIFS('[1]Deals (investment)'!$C:$C,'[1]Deals (investment)'!$B:$B,$A975,'[1]Deals (investment)'!$V:$V,BF$1)</f>
        <v>#VALUE!</v>
      </c>
      <c r="BG975" s="17" t="e">
        <f>SUMIFS('[1]Deals (investment)'!$C:$C,'[1]Deals (investment)'!$B:$B,$A975,'[1]Deals (investment)'!$V:$V,BG$1)</f>
        <v>#VALUE!</v>
      </c>
      <c r="BH975" s="17" t="e">
        <f>SUMIFS('[1]Deals (investment)'!$C:$C,'[1]Deals (investment)'!$B:$B,$A975,'[1]Deals (investment)'!$V:$V,BH$1)</f>
        <v>#VALUE!</v>
      </c>
      <c r="BI975" s="17" t="e">
        <f>SUMIFS('[1]Deals (investment)'!$C:$C,'[1]Deals (investment)'!$B:$B,$A975,'[1]Deals (investment)'!$V:$V,BI$1)</f>
        <v>#VALUE!</v>
      </c>
      <c r="BJ975" s="17" t="e">
        <f>SUMIFS('[1]Deals (investment)'!$C:$C,'[1]Deals (investment)'!$B:$B,$A975,'[1]Deals (investment)'!$V:$V,BJ$1)</f>
        <v>#VALUE!</v>
      </c>
      <c r="BK975" s="17" t="e">
        <f>SUMIFS('[1]Deals (investment)'!$C:$C,'[1]Deals (investment)'!$B:$B,$A975,'[1]Deals (investment)'!$V:$V,BK$1)</f>
        <v>#VALUE!</v>
      </c>
      <c r="BL975" s="17" t="e">
        <f>SUMIFS('[1]Deals (investment)'!$C:$C,'[1]Deals (investment)'!$B:$B,$A975,'[1]Deals (investment)'!$V:$V,BL$1)</f>
        <v>#VALUE!</v>
      </c>
      <c r="BM975" s="17" t="e">
        <f>SUMIFS('[1]Deals (investment)'!$C:$C,'[1]Deals (investment)'!$B:$B,$A975,'[1]Deals (investment)'!$V:$V,BM$1)</f>
        <v>#VALUE!</v>
      </c>
      <c r="BN975" s="15"/>
      <c r="BO975" s="15"/>
      <c r="BP975" s="22"/>
      <c r="BQ975" s="15"/>
      <c r="BR975" s="15"/>
      <c r="BS975" s="15"/>
      <c r="BT975" s="15"/>
      <c r="BU975" s="15"/>
      <c r="BV975" s="15"/>
      <c r="BW975" s="15"/>
      <c r="BX975" s="15"/>
      <c r="BY975" s="15"/>
      <c r="BZ975" s="15"/>
      <c r="CA975" s="15"/>
      <c r="CB975" s="15"/>
      <c r="CC975" s="15"/>
      <c r="CD975" s="15" t="str">
        <f t="shared" si="147"/>
        <v>FriHuisFriHuis is real estate company with long-term orientation value, focused on providing emerging African nations with contemporary co-working space, and services for startups, entrepreneurs, freelancers and small businessesActive</v>
      </c>
      <c r="CE975" s="15"/>
      <c r="CF975" s="15"/>
      <c r="CG975" s="15"/>
      <c r="CH975" s="15"/>
      <c r="CI975" s="15"/>
      <c r="CJ975" s="15"/>
    </row>
    <row r="976" spans="1:88" ht="12.75">
      <c r="A976" s="15" t="s">
        <v>6788</v>
      </c>
      <c r="B976" s="15"/>
      <c r="C976" s="15" t="s">
        <v>58</v>
      </c>
      <c r="D976" s="16"/>
      <c r="E976" s="15"/>
      <c r="F976" s="15"/>
      <c r="G976" s="15" t="s">
        <v>273</v>
      </c>
      <c r="H976" s="15"/>
      <c r="I976" s="15"/>
      <c r="J976" s="15"/>
      <c r="K976" s="17" t="e">
        <f t="shared" si="140"/>
        <v>#VALUE!</v>
      </c>
      <c r="L976" s="15"/>
      <c r="M976" s="18" t="e">
        <f t="shared" si="132"/>
        <v>#VALUE!</v>
      </c>
      <c r="N976" s="15"/>
      <c r="O976" s="15"/>
      <c r="P976" s="15"/>
      <c r="Q976" s="15"/>
      <c r="R976" s="15"/>
      <c r="S976" s="19"/>
      <c r="T976" s="15"/>
      <c r="U976" s="17"/>
      <c r="V976" s="15"/>
      <c r="W976" s="15"/>
      <c r="X976" s="15"/>
      <c r="Y976" s="15"/>
      <c r="AB976" s="20"/>
      <c r="AC976" s="15"/>
      <c r="AD976" s="15"/>
      <c r="AE976" s="15"/>
      <c r="AF976" s="15"/>
      <c r="AG976" s="22">
        <f t="shared" si="148"/>
        <v>0.12903225806451613</v>
      </c>
      <c r="AH976" s="15" t="str">
        <f t="shared" si="146"/>
        <v/>
      </c>
      <c r="AI976" s="22" t="e">
        <f>VLOOKUP(A976,'[1]Deals (investment)'!$B$2:$Z$1497,1,FALSE)</f>
        <v>#N/A</v>
      </c>
      <c r="AJ976" s="22" t="e">
        <f>VLOOKUP(A976,'[1]Deals (investment)'!$B$2:$Z$870,15,FALSE)</f>
        <v>#N/A</v>
      </c>
      <c r="AK976" s="17" t="e">
        <f>VLOOKUP(A976,'[1]Deals (Exits)'!B:B,1,FALSE)</f>
        <v>#N/A</v>
      </c>
      <c r="AL976" s="23">
        <f>VLOOKUP(G976,[1]Lookups!$V$3:$Y$197,4,FALSE)</f>
        <v>0</v>
      </c>
      <c r="AM976" s="17" t="e">
        <f>VLOOKUP(X976,[1]Lookups!$B$3:$C$200,2,FALSE)</f>
        <v>#N/A</v>
      </c>
      <c r="AN976" s="17" t="e">
        <f>VLOOKUP(R976,[1]Lookups!$H$3:$I$69,2,FALSE)</f>
        <v>#N/A</v>
      </c>
      <c r="AO976" s="17" t="e">
        <f>VLOOKUP(T976,[1]Lookups!$H$3:$I$69,2,FALSE)</f>
        <v>#N/A</v>
      </c>
      <c r="AP976" s="17" t="e">
        <f>VLOOKUP(AN976,[1]Lookups!$N$3:$O$11,2,FALSE)</f>
        <v>#N/A</v>
      </c>
      <c r="AQ976" s="18" t="e">
        <f>COUNTIFS('[1]Deals (investment)'!$B:$B,$A976)</f>
        <v>#VALUE!</v>
      </c>
      <c r="AR976" s="18" t="e">
        <f>COUNTIFS('[1]Deals (investment)'!$B:$B,$A976,'[1]Deals (investment)'!$T:$T,$AW$1)+COUNTIFS('[1]Deals (investment)'!$B:$B,$A976,'[1]Deals (investment)'!$T:$T,$AX$1)+COUNTIFS('[1]Deals (investment)'!$B:$B,$A976,'[1]Deals (investment)'!$T:$T,$AY$1)</f>
        <v>#VALUE!</v>
      </c>
      <c r="AS976" s="17" t="e">
        <f>SUMIFS('[1]Deals (investment)'!$C:$C,'[1]Deals (investment)'!$B:$B,$A976)</f>
        <v>#VALUE!</v>
      </c>
      <c r="AT976" s="17" t="e">
        <f t="shared" si="141"/>
        <v>#VALUE!</v>
      </c>
      <c r="AU976" s="18" t="e">
        <f>COUNTIF('[1]Deals (Exits)'!$B:$B,A976)</f>
        <v>#VALUE!</v>
      </c>
      <c r="AV976" s="17" t="e">
        <f>SUMIFS('[1]Deals (investment)'!$C:$C,'[1]Deals (investment)'!$B:$B,$A976,'[1]Deals (investment)'!$T:$T,AV$1)</f>
        <v>#VALUE!</v>
      </c>
      <c r="AW976" s="17" t="e">
        <f>SUMIFS('[1]Deals (investment)'!$C:$C,'[1]Deals (investment)'!$B:$B,$A976,'[1]Deals (investment)'!$T:$T,AW$1)</f>
        <v>#VALUE!</v>
      </c>
      <c r="AX976" s="17" t="e">
        <f>SUMIFS('[1]Deals (investment)'!$C:$C,'[1]Deals (investment)'!$B:$B,$A976,'[1]Deals (investment)'!$T:$T,AX$1)</f>
        <v>#VALUE!</v>
      </c>
      <c r="AY976" s="17" t="e">
        <f>SUMIFS('[1]Deals (investment)'!$C:$C,'[1]Deals (investment)'!$B:$B,$A976,'[1]Deals (investment)'!$T:$T,AY$1)</f>
        <v>#VALUE!</v>
      </c>
      <c r="AZ976" s="17" t="e">
        <f>SUMIFS('[1]Deals (investment)'!$C:$C,'[1]Deals (investment)'!$B:$B,$A976,'[1]Deals (investment)'!$T:$T,AZ$1)</f>
        <v>#VALUE!</v>
      </c>
      <c r="BA976" s="17" t="e">
        <f>SUMIFS('[1]Deals (investment)'!$C:$C,'[1]Deals (investment)'!$B:$B,$A976,'[1]Deals (investment)'!$T:$T,BA$1)</f>
        <v>#VALUE!</v>
      </c>
      <c r="BB976" s="17" t="e">
        <f>SUMIFS('[1]Deals (investment)'!$C:$C,'[1]Deals (investment)'!$B:$B,$A976,'[1]Deals (investment)'!$T:$T,BB$1)</f>
        <v>#VALUE!</v>
      </c>
      <c r="BC976" s="17" t="e">
        <f>SUMIFS('[1]Deals (Exits)'!$C:$C,'[1]Deals (Exits)'!$B:$B,$A976)</f>
        <v>#VALUE!</v>
      </c>
      <c r="BD976" s="17" t="e">
        <f>SUMIFS('[1]Deals (investment)'!$C:$C,'[1]Deals (investment)'!$B:$B,$A976,'[1]Deals (investment)'!$V:$V,BD$1)</f>
        <v>#VALUE!</v>
      </c>
      <c r="BE976" s="17" t="e">
        <f>SUMIFS('[1]Deals (investment)'!$C:$C,'[1]Deals (investment)'!$B:$B,$A976,'[1]Deals (investment)'!$V:$V,BE$1)</f>
        <v>#VALUE!</v>
      </c>
      <c r="BF976" s="17" t="e">
        <f>SUMIFS('[1]Deals (investment)'!$C:$C,'[1]Deals (investment)'!$B:$B,$A976,'[1]Deals (investment)'!$V:$V,BF$1)</f>
        <v>#VALUE!</v>
      </c>
      <c r="BG976" s="17" t="e">
        <f>SUMIFS('[1]Deals (investment)'!$C:$C,'[1]Deals (investment)'!$B:$B,$A976,'[1]Deals (investment)'!$V:$V,BG$1)</f>
        <v>#VALUE!</v>
      </c>
      <c r="BH976" s="17" t="e">
        <f>SUMIFS('[1]Deals (investment)'!$C:$C,'[1]Deals (investment)'!$B:$B,$A976,'[1]Deals (investment)'!$V:$V,BH$1)</f>
        <v>#VALUE!</v>
      </c>
      <c r="BI976" s="17" t="e">
        <f>SUMIFS('[1]Deals (investment)'!$C:$C,'[1]Deals (investment)'!$B:$B,$A976,'[1]Deals (investment)'!$V:$V,BI$1)</f>
        <v>#VALUE!</v>
      </c>
      <c r="BJ976" s="17" t="e">
        <f>SUMIFS('[1]Deals (investment)'!$C:$C,'[1]Deals (investment)'!$B:$B,$A976,'[1]Deals (investment)'!$V:$V,BJ$1)</f>
        <v>#VALUE!</v>
      </c>
      <c r="BK976" s="17" t="e">
        <f>SUMIFS('[1]Deals (investment)'!$C:$C,'[1]Deals (investment)'!$B:$B,$A976,'[1]Deals (investment)'!$V:$V,BK$1)</f>
        <v>#VALUE!</v>
      </c>
      <c r="BL976" s="17" t="e">
        <f>SUMIFS('[1]Deals (investment)'!$C:$C,'[1]Deals (investment)'!$B:$B,$A976,'[1]Deals (investment)'!$V:$V,BL$1)</f>
        <v>#VALUE!</v>
      </c>
      <c r="BM976" s="17" t="e">
        <f>SUMIFS('[1]Deals (investment)'!$C:$C,'[1]Deals (investment)'!$B:$B,$A976,'[1]Deals (investment)'!$V:$V,BM$1)</f>
        <v>#VALUE!</v>
      </c>
      <c r="BN976" s="15"/>
      <c r="BO976" s="15"/>
      <c r="BP976" s="22"/>
      <c r="BQ976" s="15"/>
      <c r="BR976" s="15"/>
      <c r="BS976" s="15"/>
      <c r="BT976" s="15"/>
      <c r="BU976" s="15"/>
      <c r="BV976" s="15"/>
      <c r="BW976" s="15"/>
      <c r="BX976" s="15"/>
      <c r="BY976" s="15"/>
      <c r="BZ976" s="15"/>
      <c r="CA976" s="15"/>
      <c r="CB976" s="15"/>
      <c r="CC976" s="15"/>
      <c r="CD976" s="15" t="str">
        <f t="shared" si="147"/>
        <v>FrikmatActive</v>
      </c>
      <c r="CE976" s="15"/>
      <c r="CF976" s="15"/>
      <c r="CG976" s="15"/>
      <c r="CH976" s="15"/>
      <c r="CI976" s="15"/>
      <c r="CJ976" s="15"/>
    </row>
    <row r="977" spans="1:88" ht="12.75">
      <c r="A977" s="15" t="s">
        <v>6789</v>
      </c>
      <c r="B977" s="15" t="s">
        <v>6790</v>
      </c>
      <c r="C977" s="15" t="s">
        <v>58</v>
      </c>
      <c r="D977" s="16">
        <v>2016</v>
      </c>
      <c r="E977" s="15" t="s">
        <v>393</v>
      </c>
      <c r="F977" s="15"/>
      <c r="G977" s="15"/>
      <c r="H977" s="15"/>
      <c r="I977" s="15"/>
      <c r="J977" s="15"/>
      <c r="K977" s="17" t="e">
        <f t="shared" si="140"/>
        <v>#VALUE!</v>
      </c>
      <c r="L977" s="15"/>
      <c r="M977" s="18" t="e">
        <f t="shared" si="132"/>
        <v>#VALUE!</v>
      </c>
      <c r="N977" s="15"/>
      <c r="O977" s="15"/>
      <c r="P977" s="15"/>
      <c r="Q977" s="15"/>
      <c r="R977" s="15"/>
      <c r="S977" s="19"/>
      <c r="T977" s="15"/>
      <c r="U977" s="17"/>
      <c r="V977" s="15" t="s">
        <v>6791</v>
      </c>
      <c r="W977" s="15"/>
      <c r="X977" s="15" t="s">
        <v>158</v>
      </c>
      <c r="Y977" s="15"/>
      <c r="AB977" s="20"/>
      <c r="AC977" s="21" t="s">
        <v>6792</v>
      </c>
      <c r="AD977" s="15"/>
      <c r="AE977" s="21" t="s">
        <v>6793</v>
      </c>
      <c r="AF977" s="21" t="s">
        <v>6794</v>
      </c>
      <c r="AG977" s="22">
        <f t="shared" si="148"/>
        <v>0.35483870967741937</v>
      </c>
      <c r="AH977" s="15" t="str">
        <f t="shared" si="146"/>
        <v/>
      </c>
      <c r="AI977" s="22" t="e">
        <f>VLOOKUP(A977,'[1]Deals (investment)'!$B$2:$Z$1497,1,FALSE)</f>
        <v>#N/A</v>
      </c>
      <c r="AJ977" s="22" t="e">
        <f>VLOOKUP(A977,'[1]Deals (investment)'!$B$2:$Z$870,15,FALSE)</f>
        <v>#N/A</v>
      </c>
      <c r="AK977" s="17" t="e">
        <f>VLOOKUP(A977,'[1]Deals (Exits)'!B:B,1,FALSE)</f>
        <v>#N/A</v>
      </c>
      <c r="AL977" s="23" t="e">
        <f>VLOOKUP(G977,[1]Lookups!$V$3:$Y$197,4,FALSE)</f>
        <v>#N/A</v>
      </c>
      <c r="AM977" s="17" t="str">
        <f>VLOOKUP(X977,[1]Lookups!$B$3:$C$200,2,FALSE)</f>
        <v>Financial Services</v>
      </c>
      <c r="AN977" s="17" t="e">
        <f>VLOOKUP(R977,[1]Lookups!$H$3:$I$69,2,FALSE)</f>
        <v>#N/A</v>
      </c>
      <c r="AO977" s="17" t="e">
        <f>VLOOKUP(T977,[1]Lookups!$H$3:$I$69,2,FALSE)</f>
        <v>#N/A</v>
      </c>
      <c r="AP977" s="17" t="e">
        <f>VLOOKUP(AN977,[1]Lookups!$N$3:$O$11,2,FALSE)</f>
        <v>#N/A</v>
      </c>
      <c r="AQ977" s="18" t="e">
        <f>COUNTIFS('[1]Deals (investment)'!$B:$B,$A977)</f>
        <v>#VALUE!</v>
      </c>
      <c r="AR977" s="18" t="e">
        <f>COUNTIFS('[1]Deals (investment)'!$B:$B,$A977,'[1]Deals (investment)'!$T:$T,$AW$1)+COUNTIFS('[1]Deals (investment)'!$B:$B,$A977,'[1]Deals (investment)'!$T:$T,$AX$1)+COUNTIFS('[1]Deals (investment)'!$B:$B,$A977,'[1]Deals (investment)'!$T:$T,$AY$1)</f>
        <v>#VALUE!</v>
      </c>
      <c r="AS977" s="17" t="e">
        <f>SUMIFS('[1]Deals (investment)'!$C:$C,'[1]Deals (investment)'!$B:$B,$A977)</f>
        <v>#VALUE!</v>
      </c>
      <c r="AT977" s="17" t="e">
        <f t="shared" si="141"/>
        <v>#VALUE!</v>
      </c>
      <c r="AU977" s="18" t="e">
        <f>COUNTIF('[1]Deals (Exits)'!$B:$B,A977)</f>
        <v>#VALUE!</v>
      </c>
      <c r="AV977" s="17" t="e">
        <f>SUMIFS('[1]Deals (investment)'!$C:$C,'[1]Deals (investment)'!$B:$B,$A977,'[1]Deals (investment)'!$T:$T,AV$1)</f>
        <v>#VALUE!</v>
      </c>
      <c r="AW977" s="17" t="e">
        <f>SUMIFS('[1]Deals (investment)'!$C:$C,'[1]Deals (investment)'!$B:$B,$A977,'[1]Deals (investment)'!$T:$T,AW$1)</f>
        <v>#VALUE!</v>
      </c>
      <c r="AX977" s="17" t="e">
        <f>SUMIFS('[1]Deals (investment)'!$C:$C,'[1]Deals (investment)'!$B:$B,$A977,'[1]Deals (investment)'!$T:$T,AX$1)</f>
        <v>#VALUE!</v>
      </c>
      <c r="AY977" s="17" t="e">
        <f>SUMIFS('[1]Deals (investment)'!$C:$C,'[1]Deals (investment)'!$B:$B,$A977,'[1]Deals (investment)'!$T:$T,AY$1)</f>
        <v>#VALUE!</v>
      </c>
      <c r="AZ977" s="17" t="e">
        <f>SUMIFS('[1]Deals (investment)'!$C:$C,'[1]Deals (investment)'!$B:$B,$A977,'[1]Deals (investment)'!$T:$T,AZ$1)</f>
        <v>#VALUE!</v>
      </c>
      <c r="BA977" s="17" t="e">
        <f>SUMIFS('[1]Deals (investment)'!$C:$C,'[1]Deals (investment)'!$B:$B,$A977,'[1]Deals (investment)'!$T:$T,BA$1)</f>
        <v>#VALUE!</v>
      </c>
      <c r="BB977" s="17" t="e">
        <f>SUMIFS('[1]Deals (investment)'!$C:$C,'[1]Deals (investment)'!$B:$B,$A977,'[1]Deals (investment)'!$T:$T,BB$1)</f>
        <v>#VALUE!</v>
      </c>
      <c r="BC977" s="17" t="e">
        <f>SUMIFS('[1]Deals (Exits)'!$C:$C,'[1]Deals (Exits)'!$B:$B,$A977)</f>
        <v>#VALUE!</v>
      </c>
      <c r="BD977" s="17" t="e">
        <f>SUMIFS('[1]Deals (investment)'!$C:$C,'[1]Deals (investment)'!$B:$B,$A977,'[1]Deals (investment)'!$V:$V,BD$1)</f>
        <v>#VALUE!</v>
      </c>
      <c r="BE977" s="17" t="e">
        <f>SUMIFS('[1]Deals (investment)'!$C:$C,'[1]Deals (investment)'!$B:$B,$A977,'[1]Deals (investment)'!$V:$V,BE$1)</f>
        <v>#VALUE!</v>
      </c>
      <c r="BF977" s="17" t="e">
        <f>SUMIFS('[1]Deals (investment)'!$C:$C,'[1]Deals (investment)'!$B:$B,$A977,'[1]Deals (investment)'!$V:$V,BF$1)</f>
        <v>#VALUE!</v>
      </c>
      <c r="BG977" s="17" t="e">
        <f>SUMIFS('[1]Deals (investment)'!$C:$C,'[1]Deals (investment)'!$B:$B,$A977,'[1]Deals (investment)'!$V:$V,BG$1)</f>
        <v>#VALUE!</v>
      </c>
      <c r="BH977" s="17" t="e">
        <f>SUMIFS('[1]Deals (investment)'!$C:$C,'[1]Deals (investment)'!$B:$B,$A977,'[1]Deals (investment)'!$V:$V,BH$1)</f>
        <v>#VALUE!</v>
      </c>
      <c r="BI977" s="17" t="e">
        <f>SUMIFS('[1]Deals (investment)'!$C:$C,'[1]Deals (investment)'!$B:$B,$A977,'[1]Deals (investment)'!$V:$V,BI$1)</f>
        <v>#VALUE!</v>
      </c>
      <c r="BJ977" s="17" t="e">
        <f>SUMIFS('[1]Deals (investment)'!$C:$C,'[1]Deals (investment)'!$B:$B,$A977,'[1]Deals (investment)'!$V:$V,BJ$1)</f>
        <v>#VALUE!</v>
      </c>
      <c r="BK977" s="17" t="e">
        <f>SUMIFS('[1]Deals (investment)'!$C:$C,'[1]Deals (investment)'!$B:$B,$A977,'[1]Deals (investment)'!$V:$V,BK$1)</f>
        <v>#VALUE!</v>
      </c>
      <c r="BL977" s="17" t="e">
        <f>SUMIFS('[1]Deals (investment)'!$C:$C,'[1]Deals (investment)'!$B:$B,$A977,'[1]Deals (investment)'!$V:$V,BL$1)</f>
        <v>#VALUE!</v>
      </c>
      <c r="BM977" s="17" t="e">
        <f>SUMIFS('[1]Deals (investment)'!$C:$C,'[1]Deals (investment)'!$B:$B,$A977,'[1]Deals (investment)'!$V:$V,BM$1)</f>
        <v>#VALUE!</v>
      </c>
      <c r="BN977" s="15"/>
      <c r="BO977" s="15"/>
      <c r="BP977" s="22"/>
      <c r="BQ977" s="15"/>
      <c r="BR977" s="15"/>
      <c r="BS977" s="15"/>
      <c r="BT977" s="15"/>
      <c r="BU977" s="15"/>
      <c r="BV977" s="15"/>
      <c r="BW977" s="15"/>
      <c r="BX977" s="15"/>
      <c r="BY977" s="15"/>
      <c r="BZ977" s="15"/>
      <c r="CA977" s="15"/>
      <c r="CB977" s="15"/>
      <c r="CC977" s="15"/>
      <c r="CD977" s="15" t="str">
        <f t="shared" si="147"/>
        <v>Fund4crowdFund4Crowd is a free and easy online crowdfunding platform for anyone, anywhere in Zimbabwe. You can raise money for causes, projects, needs and dreamsActive</v>
      </c>
      <c r="CE977" s="15"/>
      <c r="CF977" s="15"/>
      <c r="CG977" s="15"/>
      <c r="CH977" s="15"/>
      <c r="CI977" s="15"/>
      <c r="CJ977" s="15"/>
    </row>
    <row r="978" spans="1:88" ht="12.75">
      <c r="A978" s="15" t="s">
        <v>6795</v>
      </c>
      <c r="B978" s="15" t="s">
        <v>6796</v>
      </c>
      <c r="C978" s="15" t="s">
        <v>58</v>
      </c>
      <c r="D978" s="16">
        <v>2014</v>
      </c>
      <c r="E978" s="26" t="s">
        <v>128</v>
      </c>
      <c r="F978" s="26" t="s">
        <v>199</v>
      </c>
      <c r="G978" s="26" t="s">
        <v>129</v>
      </c>
      <c r="H978" s="26"/>
      <c r="I978" s="15" t="s">
        <v>129</v>
      </c>
      <c r="J978" s="26"/>
      <c r="K978" s="17" t="e">
        <f t="shared" si="140"/>
        <v>#VALUE!</v>
      </c>
      <c r="L978" s="15"/>
      <c r="M978" s="18" t="e">
        <f t="shared" si="132"/>
        <v>#VALUE!</v>
      </c>
      <c r="N978" s="15"/>
      <c r="O978" s="15"/>
      <c r="P978" s="15"/>
      <c r="Q978" s="15"/>
      <c r="R978" s="15"/>
      <c r="S978" s="19"/>
      <c r="T978" s="15"/>
      <c r="U978" s="17"/>
      <c r="V978" s="15" t="s">
        <v>6797</v>
      </c>
      <c r="W978" s="15">
        <v>0</v>
      </c>
      <c r="X978" s="15" t="s">
        <v>294</v>
      </c>
      <c r="Y978" s="15" t="s">
        <v>6798</v>
      </c>
      <c r="AB978" s="20"/>
      <c r="AC978" s="15"/>
      <c r="AD978" s="15"/>
      <c r="AE978" s="15"/>
      <c r="AF978" s="15"/>
      <c r="AG978" s="22">
        <f t="shared" si="148"/>
        <v>0.41935483870967744</v>
      </c>
      <c r="AH978" s="15" t="str">
        <f t="shared" si="146"/>
        <v/>
      </c>
      <c r="AI978" s="22" t="e">
        <f>VLOOKUP(A978,'[1]Deals (investment)'!$B$2:$Z$1497,1,FALSE)</f>
        <v>#N/A</v>
      </c>
      <c r="AJ978" s="22" t="e">
        <f>VLOOKUP(A978,'[1]Deals (investment)'!$B$2:$Z$870,15,FALSE)</f>
        <v>#N/A</v>
      </c>
      <c r="AK978" s="17" t="e">
        <f>VLOOKUP(A978,'[1]Deals (Exits)'!B:B,1,FALSE)</f>
        <v>#N/A</v>
      </c>
      <c r="AL978" s="23">
        <f>VLOOKUP(G978,[1]Lookups!$V$3:$Y$197,4,FALSE)</f>
        <v>0</v>
      </c>
      <c r="AM978" s="17" t="str">
        <f>VLOOKUP(X978,[1]Lookups!$B$3:$C$200,2,FALSE)</f>
        <v>Health &amp; Pharmaceuticals</v>
      </c>
      <c r="AN978" s="17" t="e">
        <f>VLOOKUP(R978,[1]Lookups!$H$3:$I$69,2,FALSE)</f>
        <v>#N/A</v>
      </c>
      <c r="AO978" s="17" t="e">
        <f>VLOOKUP(T978,[1]Lookups!$H$3:$I$69,2,FALSE)</f>
        <v>#N/A</v>
      </c>
      <c r="AP978" s="17" t="e">
        <f>VLOOKUP(AN978,[1]Lookups!$N$3:$O$11,2,FALSE)</f>
        <v>#N/A</v>
      </c>
      <c r="AQ978" s="18" t="e">
        <f>COUNTIFS('[1]Deals (investment)'!$B:$B,$A978)</f>
        <v>#VALUE!</v>
      </c>
      <c r="AR978" s="18" t="e">
        <f>COUNTIFS('[1]Deals (investment)'!$B:$B,$A978,'[1]Deals (investment)'!$T:$T,$AW$1)+COUNTIFS('[1]Deals (investment)'!$B:$B,$A978,'[1]Deals (investment)'!$T:$T,$AX$1)+COUNTIFS('[1]Deals (investment)'!$B:$B,$A978,'[1]Deals (investment)'!$T:$T,$AY$1)</f>
        <v>#VALUE!</v>
      </c>
      <c r="AS978" s="17" t="e">
        <f>SUMIFS('[1]Deals (investment)'!$C:$C,'[1]Deals (investment)'!$B:$B,$A978)</f>
        <v>#VALUE!</v>
      </c>
      <c r="AT978" s="17" t="e">
        <f t="shared" si="141"/>
        <v>#VALUE!</v>
      </c>
      <c r="AU978" s="18" t="e">
        <f>COUNTIF('[1]Deals (Exits)'!$B:$B,A978)</f>
        <v>#VALUE!</v>
      </c>
      <c r="AV978" s="17" t="e">
        <f>SUMIFS('[1]Deals (investment)'!$C:$C,'[1]Deals (investment)'!$B:$B,$A978,'[1]Deals (investment)'!$T:$T,AV$1)</f>
        <v>#VALUE!</v>
      </c>
      <c r="AW978" s="17" t="e">
        <f>SUMIFS('[1]Deals (investment)'!$C:$C,'[1]Deals (investment)'!$B:$B,$A978,'[1]Deals (investment)'!$T:$T,AW$1)</f>
        <v>#VALUE!</v>
      </c>
      <c r="AX978" s="17" t="e">
        <f>SUMIFS('[1]Deals (investment)'!$C:$C,'[1]Deals (investment)'!$B:$B,$A978,'[1]Deals (investment)'!$T:$T,AX$1)</f>
        <v>#VALUE!</v>
      </c>
      <c r="AY978" s="17" t="e">
        <f>SUMIFS('[1]Deals (investment)'!$C:$C,'[1]Deals (investment)'!$B:$B,$A978,'[1]Deals (investment)'!$T:$T,AY$1)</f>
        <v>#VALUE!</v>
      </c>
      <c r="AZ978" s="17" t="e">
        <f>SUMIFS('[1]Deals (investment)'!$C:$C,'[1]Deals (investment)'!$B:$B,$A978,'[1]Deals (investment)'!$T:$T,AZ$1)</f>
        <v>#VALUE!</v>
      </c>
      <c r="BA978" s="17" t="e">
        <f>SUMIFS('[1]Deals (investment)'!$C:$C,'[1]Deals (investment)'!$B:$B,$A978,'[1]Deals (investment)'!$T:$T,BA$1)</f>
        <v>#VALUE!</v>
      </c>
      <c r="BB978" s="17" t="e">
        <f>SUMIFS('[1]Deals (investment)'!$C:$C,'[1]Deals (investment)'!$B:$B,$A978,'[1]Deals (investment)'!$T:$T,BB$1)</f>
        <v>#VALUE!</v>
      </c>
      <c r="BC978" s="17" t="e">
        <f>SUMIFS('[1]Deals (Exits)'!$C:$C,'[1]Deals (Exits)'!$B:$B,$A978)</f>
        <v>#VALUE!</v>
      </c>
      <c r="BD978" s="17" t="e">
        <f>SUMIFS('[1]Deals (investment)'!$C:$C,'[1]Deals (investment)'!$B:$B,$A978,'[1]Deals (investment)'!$V:$V,BD$1)</f>
        <v>#VALUE!</v>
      </c>
      <c r="BE978" s="17" t="e">
        <f>SUMIFS('[1]Deals (investment)'!$C:$C,'[1]Deals (investment)'!$B:$B,$A978,'[1]Deals (investment)'!$V:$V,BE$1)</f>
        <v>#VALUE!</v>
      </c>
      <c r="BF978" s="17" t="e">
        <f>SUMIFS('[1]Deals (investment)'!$C:$C,'[1]Deals (investment)'!$B:$B,$A978,'[1]Deals (investment)'!$V:$V,BF$1)</f>
        <v>#VALUE!</v>
      </c>
      <c r="BG978" s="17" t="e">
        <f>SUMIFS('[1]Deals (investment)'!$C:$C,'[1]Deals (investment)'!$B:$B,$A978,'[1]Deals (investment)'!$V:$V,BG$1)</f>
        <v>#VALUE!</v>
      </c>
      <c r="BH978" s="17" t="e">
        <f>SUMIFS('[1]Deals (investment)'!$C:$C,'[1]Deals (investment)'!$B:$B,$A978,'[1]Deals (investment)'!$V:$V,BH$1)</f>
        <v>#VALUE!</v>
      </c>
      <c r="BI978" s="17" t="e">
        <f>SUMIFS('[1]Deals (investment)'!$C:$C,'[1]Deals (investment)'!$B:$B,$A978,'[1]Deals (investment)'!$V:$V,BI$1)</f>
        <v>#VALUE!</v>
      </c>
      <c r="BJ978" s="17" t="e">
        <f>SUMIFS('[1]Deals (investment)'!$C:$C,'[1]Deals (investment)'!$B:$B,$A978,'[1]Deals (investment)'!$V:$V,BJ$1)</f>
        <v>#VALUE!</v>
      </c>
      <c r="BK978" s="17" t="e">
        <f>SUMIFS('[1]Deals (investment)'!$C:$C,'[1]Deals (investment)'!$B:$B,$A978,'[1]Deals (investment)'!$V:$V,BK$1)</f>
        <v>#VALUE!</v>
      </c>
      <c r="BL978" s="17" t="e">
        <f>SUMIFS('[1]Deals (investment)'!$C:$C,'[1]Deals (investment)'!$B:$B,$A978,'[1]Deals (investment)'!$V:$V,BL$1)</f>
        <v>#VALUE!</v>
      </c>
      <c r="BM978" s="17" t="e">
        <f>SUMIFS('[1]Deals (investment)'!$C:$C,'[1]Deals (investment)'!$B:$B,$A978,'[1]Deals (investment)'!$V:$V,BM$1)</f>
        <v>#VALUE!</v>
      </c>
      <c r="BN978" s="15"/>
      <c r="BO978" s="15"/>
      <c r="BP978" s="22"/>
      <c r="BQ978" s="15"/>
      <c r="BR978" s="15"/>
      <c r="BS978" s="15"/>
      <c r="BT978" s="15"/>
      <c r="BU978" s="15"/>
      <c r="BV978" s="15"/>
      <c r="BW978" s="15"/>
      <c r="BX978" s="15"/>
      <c r="BY978" s="15"/>
      <c r="BZ978" s="15"/>
      <c r="CA978" s="15"/>
      <c r="CB978" s="15"/>
      <c r="CC978" s="15"/>
      <c r="CD978" s="15" t="str">
        <f t="shared" si="147"/>
        <v>Informed HealthcareInformed Healthcare is a digital medical service provider.Active</v>
      </c>
      <c r="CE978" s="15"/>
      <c r="CF978" s="15"/>
      <c r="CG978" s="15"/>
      <c r="CH978" s="15"/>
      <c r="CI978" s="15"/>
      <c r="CJ978" s="15"/>
    </row>
    <row r="979" spans="1:88" ht="12.75">
      <c r="A979" s="15" t="s">
        <v>6799</v>
      </c>
      <c r="B979" s="15" t="s">
        <v>6800</v>
      </c>
      <c r="C979" s="15" t="s">
        <v>58</v>
      </c>
      <c r="D979" s="16">
        <v>2009</v>
      </c>
      <c r="E979" s="15" t="s">
        <v>90</v>
      </c>
      <c r="F979" s="15"/>
      <c r="G979" s="15" t="s">
        <v>91</v>
      </c>
      <c r="H979" s="15"/>
      <c r="I979" s="15" t="s">
        <v>91</v>
      </c>
      <c r="J979" s="15"/>
      <c r="K979" s="17" t="e">
        <f t="shared" si="140"/>
        <v>#VALUE!</v>
      </c>
      <c r="L979" s="15"/>
      <c r="M979" s="18" t="e">
        <f t="shared" si="132"/>
        <v>#VALUE!</v>
      </c>
      <c r="N979" s="15"/>
      <c r="O979" s="15"/>
      <c r="P979" s="15"/>
      <c r="Q979" s="15"/>
      <c r="R979" s="15"/>
      <c r="S979" s="19"/>
      <c r="T979" s="15"/>
      <c r="U979" s="17"/>
      <c r="V979" s="15" t="s">
        <v>6801</v>
      </c>
      <c r="W979" s="15">
        <v>0</v>
      </c>
      <c r="X979" s="15" t="s">
        <v>657</v>
      </c>
      <c r="Y979" s="15" t="s">
        <v>5991</v>
      </c>
      <c r="AB979" s="32">
        <v>43506</v>
      </c>
      <c r="AC979" s="21" t="s">
        <v>6802</v>
      </c>
      <c r="AD979" s="21" t="s">
        <v>6803</v>
      </c>
      <c r="AE979" s="21" t="s">
        <v>6804</v>
      </c>
      <c r="AF979" s="21" t="s">
        <v>6805</v>
      </c>
      <c r="AG979" s="22">
        <f t="shared" si="148"/>
        <v>0.54838709677419351</v>
      </c>
      <c r="AH979" s="15" t="str">
        <f t="shared" si="146"/>
        <v/>
      </c>
      <c r="AI979" s="22" t="e">
        <f>VLOOKUP(A979,'[1]Deals (investment)'!$B$2:$Z$1497,1,FALSE)</f>
        <v>#N/A</v>
      </c>
      <c r="AJ979" s="22" t="e">
        <f>VLOOKUP(A979,'[1]Deals (investment)'!$B$2:$Z$870,15,FALSE)</f>
        <v>#N/A</v>
      </c>
      <c r="AK979" s="17" t="e">
        <f>VLOOKUP(A979,'[1]Deals (Exits)'!B:B,1,FALSE)</f>
        <v>#N/A</v>
      </c>
      <c r="AL979" s="23">
        <f>VLOOKUP(G979,[1]Lookups!$V$3:$Y$197,4,FALSE)</f>
        <v>0</v>
      </c>
      <c r="AM979" s="17" t="str">
        <f>VLOOKUP(X979,[1]Lookups!$B$3:$C$200,2,FALSE)</f>
        <v>Emerging Technologies</v>
      </c>
      <c r="AN979" s="17" t="e">
        <f>VLOOKUP(R979,[1]Lookups!$H$3:$I$69,2,FALSE)</f>
        <v>#N/A</v>
      </c>
      <c r="AO979" s="17" t="e">
        <f>VLOOKUP(T979,[1]Lookups!$H$3:$I$69,2,FALSE)</f>
        <v>#N/A</v>
      </c>
      <c r="AP979" s="17" t="e">
        <f>VLOOKUP(AN979,[1]Lookups!$N$3:$O$11,2,FALSE)</f>
        <v>#N/A</v>
      </c>
      <c r="AQ979" s="18" t="e">
        <f>COUNTIFS('[1]Deals (investment)'!$B:$B,$A979)</f>
        <v>#VALUE!</v>
      </c>
      <c r="AR979" s="18" t="e">
        <f>COUNTIFS('[1]Deals (investment)'!$B:$B,$A979,'[1]Deals (investment)'!$T:$T,$AW$1)+COUNTIFS('[1]Deals (investment)'!$B:$B,$A979,'[1]Deals (investment)'!$T:$T,$AX$1)+COUNTIFS('[1]Deals (investment)'!$B:$B,$A979,'[1]Deals (investment)'!$T:$T,$AY$1)</f>
        <v>#VALUE!</v>
      </c>
      <c r="AS979" s="17" t="e">
        <f>SUMIFS('[1]Deals (investment)'!$C:$C,'[1]Deals (investment)'!$B:$B,$A979)</f>
        <v>#VALUE!</v>
      </c>
      <c r="AT979" s="17" t="e">
        <f t="shared" si="141"/>
        <v>#VALUE!</v>
      </c>
      <c r="AU979" s="18" t="e">
        <f>COUNTIF('[1]Deals (Exits)'!$B:$B,A979)</f>
        <v>#VALUE!</v>
      </c>
      <c r="AV979" s="17" t="e">
        <f>SUMIFS('[1]Deals (investment)'!$C:$C,'[1]Deals (investment)'!$B:$B,$A979,'[1]Deals (investment)'!$T:$T,AV$1)</f>
        <v>#VALUE!</v>
      </c>
      <c r="AW979" s="17" t="e">
        <f>SUMIFS('[1]Deals (investment)'!$C:$C,'[1]Deals (investment)'!$B:$B,$A979,'[1]Deals (investment)'!$T:$T,AW$1)</f>
        <v>#VALUE!</v>
      </c>
      <c r="AX979" s="17" t="e">
        <f>SUMIFS('[1]Deals (investment)'!$C:$C,'[1]Deals (investment)'!$B:$B,$A979,'[1]Deals (investment)'!$T:$T,AX$1)</f>
        <v>#VALUE!</v>
      </c>
      <c r="AY979" s="17" t="e">
        <f>SUMIFS('[1]Deals (investment)'!$C:$C,'[1]Deals (investment)'!$B:$B,$A979,'[1]Deals (investment)'!$T:$T,AY$1)</f>
        <v>#VALUE!</v>
      </c>
      <c r="AZ979" s="17" t="e">
        <f>SUMIFS('[1]Deals (investment)'!$C:$C,'[1]Deals (investment)'!$B:$B,$A979,'[1]Deals (investment)'!$T:$T,AZ$1)</f>
        <v>#VALUE!</v>
      </c>
      <c r="BA979" s="17" t="e">
        <f>SUMIFS('[1]Deals (investment)'!$C:$C,'[1]Deals (investment)'!$B:$B,$A979,'[1]Deals (investment)'!$T:$T,BA$1)</f>
        <v>#VALUE!</v>
      </c>
      <c r="BB979" s="17" t="e">
        <f>SUMIFS('[1]Deals (investment)'!$C:$C,'[1]Deals (investment)'!$B:$B,$A979,'[1]Deals (investment)'!$T:$T,BB$1)</f>
        <v>#VALUE!</v>
      </c>
      <c r="BC979" s="17" t="e">
        <f>SUMIFS('[1]Deals (Exits)'!$C:$C,'[1]Deals (Exits)'!$B:$B,$A979)</f>
        <v>#VALUE!</v>
      </c>
      <c r="BD979" s="17" t="e">
        <f>SUMIFS('[1]Deals (investment)'!$C:$C,'[1]Deals (investment)'!$B:$B,$A979,'[1]Deals (investment)'!$V:$V,BD$1)</f>
        <v>#VALUE!</v>
      </c>
      <c r="BE979" s="17" t="e">
        <f>SUMIFS('[1]Deals (investment)'!$C:$C,'[1]Deals (investment)'!$B:$B,$A979,'[1]Deals (investment)'!$V:$V,BE$1)</f>
        <v>#VALUE!</v>
      </c>
      <c r="BF979" s="17" t="e">
        <f>SUMIFS('[1]Deals (investment)'!$C:$C,'[1]Deals (investment)'!$B:$B,$A979,'[1]Deals (investment)'!$V:$V,BF$1)</f>
        <v>#VALUE!</v>
      </c>
      <c r="BG979" s="17" t="e">
        <f>SUMIFS('[1]Deals (investment)'!$C:$C,'[1]Deals (investment)'!$B:$B,$A979,'[1]Deals (investment)'!$V:$V,BG$1)</f>
        <v>#VALUE!</v>
      </c>
      <c r="BH979" s="17" t="e">
        <f>SUMIFS('[1]Deals (investment)'!$C:$C,'[1]Deals (investment)'!$B:$B,$A979,'[1]Deals (investment)'!$V:$V,BH$1)</f>
        <v>#VALUE!</v>
      </c>
      <c r="BI979" s="17" t="e">
        <f>SUMIFS('[1]Deals (investment)'!$C:$C,'[1]Deals (investment)'!$B:$B,$A979,'[1]Deals (investment)'!$V:$V,BI$1)</f>
        <v>#VALUE!</v>
      </c>
      <c r="BJ979" s="17" t="e">
        <f>SUMIFS('[1]Deals (investment)'!$C:$C,'[1]Deals (investment)'!$B:$B,$A979,'[1]Deals (investment)'!$V:$V,BJ$1)</f>
        <v>#VALUE!</v>
      </c>
      <c r="BK979" s="17" t="e">
        <f>SUMIFS('[1]Deals (investment)'!$C:$C,'[1]Deals (investment)'!$B:$B,$A979,'[1]Deals (investment)'!$V:$V,BK$1)</f>
        <v>#VALUE!</v>
      </c>
      <c r="BL979" s="17" t="e">
        <f>SUMIFS('[1]Deals (investment)'!$C:$C,'[1]Deals (investment)'!$B:$B,$A979,'[1]Deals (investment)'!$V:$V,BL$1)</f>
        <v>#VALUE!</v>
      </c>
      <c r="BM979" s="17" t="e">
        <f>SUMIFS('[1]Deals (investment)'!$C:$C,'[1]Deals (investment)'!$B:$B,$A979,'[1]Deals (investment)'!$V:$V,BM$1)</f>
        <v>#VALUE!</v>
      </c>
      <c r="BN979" s="15"/>
      <c r="BO979" s="15"/>
      <c r="BP979" s="22"/>
      <c r="BQ979" s="15"/>
      <c r="BR979" s="15"/>
      <c r="BS979" s="15"/>
      <c r="BT979" s="15"/>
      <c r="BU979" s="15"/>
      <c r="BV979" s="15"/>
      <c r="BW979" s="15"/>
      <c r="BX979" s="15"/>
      <c r="BY979" s="15"/>
      <c r="BZ979" s="15"/>
      <c r="CA979" s="15"/>
      <c r="CB979" s="15"/>
      <c r="CC979" s="15"/>
      <c r="CD979" s="15" t="str">
        <f t="shared" si="147"/>
        <v>Flyh2 AerospaceFlyH2 Aerospace builds hydrogen-powered electric unmanned aircrafts and provides aerial data solutions to companies and organizations.Active</v>
      </c>
      <c r="CE979" s="15"/>
      <c r="CF979" s="15"/>
      <c r="CG979" s="15"/>
      <c r="CH979" s="15"/>
      <c r="CI979" s="15"/>
      <c r="CJ979" s="15"/>
    </row>
    <row r="980" spans="1:88" ht="12.75">
      <c r="A980" s="15" t="s">
        <v>6806</v>
      </c>
      <c r="B980" s="15" t="s">
        <v>6807</v>
      </c>
      <c r="C980" s="15" t="s">
        <v>58</v>
      </c>
      <c r="D980" s="16">
        <v>2009</v>
      </c>
      <c r="E980" s="15" t="s">
        <v>59</v>
      </c>
      <c r="F980" s="15"/>
      <c r="G980" s="15" t="s">
        <v>61</v>
      </c>
      <c r="H980" s="15"/>
      <c r="I980" s="15" t="s">
        <v>61</v>
      </c>
      <c r="J980" s="15"/>
      <c r="K980" s="17" t="e">
        <f t="shared" si="140"/>
        <v>#VALUE!</v>
      </c>
      <c r="L980" s="15"/>
      <c r="M980" s="18" t="e">
        <f t="shared" si="132"/>
        <v>#VALUE!</v>
      </c>
      <c r="N980" s="15"/>
      <c r="O980" s="15"/>
      <c r="P980" s="15"/>
      <c r="Q980" s="15"/>
      <c r="R980" s="15"/>
      <c r="S980" s="19"/>
      <c r="T980" s="15"/>
      <c r="U980" s="17"/>
      <c r="V980" s="15" t="s">
        <v>6808</v>
      </c>
      <c r="W980" s="15"/>
      <c r="X980" s="15" t="s">
        <v>158</v>
      </c>
      <c r="Y980" s="15" t="s">
        <v>6809</v>
      </c>
      <c r="AB980" s="20"/>
      <c r="AC980" s="21" t="s">
        <v>6810</v>
      </c>
      <c r="AD980" s="21" t="s">
        <v>6811</v>
      </c>
      <c r="AE980" s="15"/>
      <c r="AF980" s="21" t="s">
        <v>6812</v>
      </c>
      <c r="AG980" s="22">
        <f t="shared" si="148"/>
        <v>0.45161290322580644</v>
      </c>
      <c r="AH980" s="15" t="str">
        <f t="shared" si="146"/>
        <v/>
      </c>
      <c r="AI980" s="22" t="e">
        <f>VLOOKUP(A980,'[1]Deals (investment)'!$B$2:$Z$1497,1,FALSE)</f>
        <v>#N/A</v>
      </c>
      <c r="AJ980" s="22" t="e">
        <f>VLOOKUP(A980,'[1]Deals (investment)'!$B$2:$Z$870,15,FALSE)</f>
        <v>#N/A</v>
      </c>
      <c r="AK980" s="17" t="e">
        <f>VLOOKUP(A980,'[1]Deals (Exits)'!B:B,1,FALSE)</f>
        <v>#N/A</v>
      </c>
      <c r="AL980" s="23">
        <f>VLOOKUP(G980,[1]Lookups!$V$3:$Y$197,4,FALSE)</f>
        <v>0</v>
      </c>
      <c r="AM980" s="17" t="str">
        <f>VLOOKUP(X980,[1]Lookups!$B$3:$C$200,2,FALSE)</f>
        <v>Financial Services</v>
      </c>
      <c r="AN980" s="17" t="e">
        <f>VLOOKUP(R980,[1]Lookups!$H$3:$I$69,2,FALSE)</f>
        <v>#N/A</v>
      </c>
      <c r="AO980" s="17" t="e">
        <f>VLOOKUP(T980,[1]Lookups!$H$3:$I$69,2,FALSE)</f>
        <v>#N/A</v>
      </c>
      <c r="AP980" s="17" t="e">
        <f>VLOOKUP(AN980,[1]Lookups!$N$3:$O$11,2,FALSE)</f>
        <v>#N/A</v>
      </c>
      <c r="AQ980" s="18" t="e">
        <f>COUNTIFS('[1]Deals (investment)'!$B:$B,$A980)</f>
        <v>#VALUE!</v>
      </c>
      <c r="AR980" s="18" t="e">
        <f>COUNTIFS('[1]Deals (investment)'!$B:$B,$A980,'[1]Deals (investment)'!$T:$T,$AW$1)+COUNTIFS('[1]Deals (investment)'!$B:$B,$A980,'[1]Deals (investment)'!$T:$T,$AX$1)+COUNTIFS('[1]Deals (investment)'!$B:$B,$A980,'[1]Deals (investment)'!$T:$T,$AY$1)</f>
        <v>#VALUE!</v>
      </c>
      <c r="AS980" s="17" t="e">
        <f>SUMIFS('[1]Deals (investment)'!$C:$C,'[1]Deals (investment)'!$B:$B,$A980)</f>
        <v>#VALUE!</v>
      </c>
      <c r="AT980" s="17" t="e">
        <f t="shared" si="141"/>
        <v>#VALUE!</v>
      </c>
      <c r="AU980" s="18" t="e">
        <f>COUNTIF('[1]Deals (Exits)'!$B:$B,A980)</f>
        <v>#VALUE!</v>
      </c>
      <c r="AV980" s="17" t="e">
        <f>SUMIFS('[1]Deals (investment)'!$C:$C,'[1]Deals (investment)'!$B:$B,$A980,'[1]Deals (investment)'!$T:$T,AV$1)</f>
        <v>#VALUE!</v>
      </c>
      <c r="AW980" s="17" t="e">
        <f>SUMIFS('[1]Deals (investment)'!$C:$C,'[1]Deals (investment)'!$B:$B,$A980,'[1]Deals (investment)'!$T:$T,AW$1)</f>
        <v>#VALUE!</v>
      </c>
      <c r="AX980" s="17" t="e">
        <f>SUMIFS('[1]Deals (investment)'!$C:$C,'[1]Deals (investment)'!$B:$B,$A980,'[1]Deals (investment)'!$T:$T,AX$1)</f>
        <v>#VALUE!</v>
      </c>
      <c r="AY980" s="17" t="e">
        <f>SUMIFS('[1]Deals (investment)'!$C:$C,'[1]Deals (investment)'!$B:$B,$A980,'[1]Deals (investment)'!$T:$T,AY$1)</f>
        <v>#VALUE!</v>
      </c>
      <c r="AZ980" s="17" t="e">
        <f>SUMIFS('[1]Deals (investment)'!$C:$C,'[1]Deals (investment)'!$B:$B,$A980,'[1]Deals (investment)'!$T:$T,AZ$1)</f>
        <v>#VALUE!</v>
      </c>
      <c r="BA980" s="17" t="e">
        <f>SUMIFS('[1]Deals (investment)'!$C:$C,'[1]Deals (investment)'!$B:$B,$A980,'[1]Deals (investment)'!$T:$T,BA$1)</f>
        <v>#VALUE!</v>
      </c>
      <c r="BB980" s="17" t="e">
        <f>SUMIFS('[1]Deals (investment)'!$C:$C,'[1]Deals (investment)'!$B:$B,$A980,'[1]Deals (investment)'!$T:$T,BB$1)</f>
        <v>#VALUE!</v>
      </c>
      <c r="BC980" s="17" t="e">
        <f>SUMIFS('[1]Deals (Exits)'!$C:$C,'[1]Deals (Exits)'!$B:$B,$A980)</f>
        <v>#VALUE!</v>
      </c>
      <c r="BD980" s="17" t="e">
        <f>SUMIFS('[1]Deals (investment)'!$C:$C,'[1]Deals (investment)'!$B:$B,$A980,'[1]Deals (investment)'!$V:$V,BD$1)</f>
        <v>#VALUE!</v>
      </c>
      <c r="BE980" s="17" t="e">
        <f>SUMIFS('[1]Deals (investment)'!$C:$C,'[1]Deals (investment)'!$B:$B,$A980,'[1]Deals (investment)'!$V:$V,BE$1)</f>
        <v>#VALUE!</v>
      </c>
      <c r="BF980" s="17" t="e">
        <f>SUMIFS('[1]Deals (investment)'!$C:$C,'[1]Deals (investment)'!$B:$B,$A980,'[1]Deals (investment)'!$V:$V,BF$1)</f>
        <v>#VALUE!</v>
      </c>
      <c r="BG980" s="17" t="e">
        <f>SUMIFS('[1]Deals (investment)'!$C:$C,'[1]Deals (investment)'!$B:$B,$A980,'[1]Deals (investment)'!$V:$V,BG$1)</f>
        <v>#VALUE!</v>
      </c>
      <c r="BH980" s="17" t="e">
        <f>SUMIFS('[1]Deals (investment)'!$C:$C,'[1]Deals (investment)'!$B:$B,$A980,'[1]Deals (investment)'!$V:$V,BH$1)</f>
        <v>#VALUE!</v>
      </c>
      <c r="BI980" s="17" t="e">
        <f>SUMIFS('[1]Deals (investment)'!$C:$C,'[1]Deals (investment)'!$B:$B,$A980,'[1]Deals (investment)'!$V:$V,BI$1)</f>
        <v>#VALUE!</v>
      </c>
      <c r="BJ980" s="17" t="e">
        <f>SUMIFS('[1]Deals (investment)'!$C:$C,'[1]Deals (investment)'!$B:$B,$A980,'[1]Deals (investment)'!$V:$V,BJ$1)</f>
        <v>#VALUE!</v>
      </c>
      <c r="BK980" s="17" t="e">
        <f>SUMIFS('[1]Deals (investment)'!$C:$C,'[1]Deals (investment)'!$B:$B,$A980,'[1]Deals (investment)'!$V:$V,BK$1)</f>
        <v>#VALUE!</v>
      </c>
      <c r="BL980" s="17" t="e">
        <f>SUMIFS('[1]Deals (investment)'!$C:$C,'[1]Deals (investment)'!$B:$B,$A980,'[1]Deals (investment)'!$V:$V,BL$1)</f>
        <v>#VALUE!</v>
      </c>
      <c r="BM980" s="17" t="e">
        <f>SUMIFS('[1]Deals (investment)'!$C:$C,'[1]Deals (investment)'!$B:$B,$A980,'[1]Deals (investment)'!$V:$V,BM$1)</f>
        <v>#VALUE!</v>
      </c>
      <c r="BN980" s="15"/>
      <c r="BO980" s="15"/>
      <c r="BP980" s="22"/>
      <c r="BQ980" s="15"/>
      <c r="BR980" s="15"/>
      <c r="BS980" s="15"/>
      <c r="BT980" s="15"/>
      <c r="BU980" s="15"/>
      <c r="BV980" s="15"/>
      <c r="BW980" s="15"/>
      <c r="BX980" s="15"/>
      <c r="BY980" s="15"/>
      <c r="BZ980" s="15"/>
      <c r="CA980" s="15"/>
      <c r="CB980" s="15"/>
      <c r="CC980" s="15"/>
      <c r="CD980" s="15" t="str">
        <f t="shared" si="147"/>
        <v>InsytDedicated to helping SMSF advisers by providing accurate technical advice and information in this ever-changing field through a suite technical servicesActive</v>
      </c>
      <c r="CE980" s="15"/>
      <c r="CF980" s="15"/>
      <c r="CG980" s="15"/>
      <c r="CH980" s="15"/>
      <c r="CI980" s="15"/>
      <c r="CJ980" s="15"/>
    </row>
    <row r="981" spans="1:88" ht="12.75">
      <c r="A981" s="15" t="s">
        <v>6813</v>
      </c>
      <c r="B981" s="15" t="s">
        <v>6814</v>
      </c>
      <c r="C981" s="15" t="s">
        <v>58</v>
      </c>
      <c r="D981" s="16">
        <v>2011</v>
      </c>
      <c r="E981" s="15" t="s">
        <v>5650</v>
      </c>
      <c r="F981" s="15"/>
      <c r="G981" s="15"/>
      <c r="H981" s="15"/>
      <c r="I981" s="15"/>
      <c r="J981" s="15"/>
      <c r="K981" s="17" t="e">
        <f t="shared" si="140"/>
        <v>#VALUE!</v>
      </c>
      <c r="L981" s="15"/>
      <c r="M981" s="18" t="e">
        <f t="shared" si="132"/>
        <v>#VALUE!</v>
      </c>
      <c r="N981" s="15"/>
      <c r="O981" s="15"/>
      <c r="P981" s="15"/>
      <c r="Q981" s="15"/>
      <c r="R981" s="15"/>
      <c r="S981" s="19"/>
      <c r="T981" s="15"/>
      <c r="U981" s="17"/>
      <c r="V981" s="15" t="s">
        <v>6815</v>
      </c>
      <c r="W981" s="15"/>
      <c r="X981" s="15" t="s">
        <v>538</v>
      </c>
      <c r="Y981" s="15" t="s">
        <v>6816</v>
      </c>
      <c r="AB981" s="20"/>
      <c r="AC981" s="21" t="s">
        <v>6817</v>
      </c>
      <c r="AD981" s="21" t="s">
        <v>6818</v>
      </c>
      <c r="AE981" s="21" t="s">
        <v>6819</v>
      </c>
      <c r="AF981" s="21" t="s">
        <v>6820</v>
      </c>
      <c r="AG981" s="22">
        <f t="shared" si="148"/>
        <v>0.41935483870967744</v>
      </c>
      <c r="AH981" s="15" t="str">
        <f t="shared" si="146"/>
        <v/>
      </c>
      <c r="AI981" s="22" t="e">
        <f>VLOOKUP(A981,'[1]Deals (investment)'!$B$2:$Z$1497,1,FALSE)</f>
        <v>#N/A</v>
      </c>
      <c r="AJ981" s="22" t="e">
        <f>VLOOKUP(A981,'[1]Deals (investment)'!$B$2:$Z$870,15,FALSE)</f>
        <v>#N/A</v>
      </c>
      <c r="AK981" s="17" t="e">
        <f>VLOOKUP(A981,'[1]Deals (Exits)'!B:B,1,FALSE)</f>
        <v>#N/A</v>
      </c>
      <c r="AL981" s="23" t="e">
        <f>VLOOKUP(G981,[1]Lookups!$V$3:$Y$197,4,FALSE)</f>
        <v>#N/A</v>
      </c>
      <c r="AM981" s="17" t="str">
        <f>VLOOKUP(X981,[1]Lookups!$B$3:$C$200,2,FALSE)</f>
        <v>Agriculture</v>
      </c>
      <c r="AN981" s="17" t="e">
        <f>VLOOKUP(R981,[1]Lookups!$H$3:$I$69,2,FALSE)</f>
        <v>#N/A</v>
      </c>
      <c r="AO981" s="17" t="e">
        <f>VLOOKUP(T981,[1]Lookups!$H$3:$I$69,2,FALSE)</f>
        <v>#N/A</v>
      </c>
      <c r="AP981" s="17" t="e">
        <f>VLOOKUP(AN981,[1]Lookups!$N$3:$O$11,2,FALSE)</f>
        <v>#N/A</v>
      </c>
      <c r="AQ981" s="18" t="e">
        <f>COUNTIFS('[1]Deals (investment)'!$B:$B,$A981)</f>
        <v>#VALUE!</v>
      </c>
      <c r="AR981" s="18" t="e">
        <f>COUNTIFS('[1]Deals (investment)'!$B:$B,$A981,'[1]Deals (investment)'!$T:$T,$AW$1)+COUNTIFS('[1]Deals (investment)'!$B:$B,$A981,'[1]Deals (investment)'!$T:$T,$AX$1)+COUNTIFS('[1]Deals (investment)'!$B:$B,$A981,'[1]Deals (investment)'!$T:$T,$AY$1)</f>
        <v>#VALUE!</v>
      </c>
      <c r="AS981" s="17" t="e">
        <f>SUMIFS('[1]Deals (investment)'!$C:$C,'[1]Deals (investment)'!$B:$B,$A981)</f>
        <v>#VALUE!</v>
      </c>
      <c r="AT981" s="17" t="e">
        <f t="shared" si="141"/>
        <v>#VALUE!</v>
      </c>
      <c r="AU981" s="18" t="e">
        <f>COUNTIF('[1]Deals (Exits)'!$B:$B,A981)</f>
        <v>#VALUE!</v>
      </c>
      <c r="AV981" s="17" t="e">
        <f>SUMIFS('[1]Deals (investment)'!$C:$C,'[1]Deals (investment)'!$B:$B,$A981,'[1]Deals (investment)'!$T:$T,AV$1)</f>
        <v>#VALUE!</v>
      </c>
      <c r="AW981" s="17" t="e">
        <f>SUMIFS('[1]Deals (investment)'!$C:$C,'[1]Deals (investment)'!$B:$B,$A981,'[1]Deals (investment)'!$T:$T,AW$1)</f>
        <v>#VALUE!</v>
      </c>
      <c r="AX981" s="17" t="e">
        <f>SUMIFS('[1]Deals (investment)'!$C:$C,'[1]Deals (investment)'!$B:$B,$A981,'[1]Deals (investment)'!$T:$T,AX$1)</f>
        <v>#VALUE!</v>
      </c>
      <c r="AY981" s="17" t="e">
        <f>SUMIFS('[1]Deals (investment)'!$C:$C,'[1]Deals (investment)'!$B:$B,$A981,'[1]Deals (investment)'!$T:$T,AY$1)</f>
        <v>#VALUE!</v>
      </c>
      <c r="AZ981" s="17" t="e">
        <f>SUMIFS('[1]Deals (investment)'!$C:$C,'[1]Deals (investment)'!$B:$B,$A981,'[1]Deals (investment)'!$T:$T,AZ$1)</f>
        <v>#VALUE!</v>
      </c>
      <c r="BA981" s="17" t="e">
        <f>SUMIFS('[1]Deals (investment)'!$C:$C,'[1]Deals (investment)'!$B:$B,$A981,'[1]Deals (investment)'!$T:$T,BA$1)</f>
        <v>#VALUE!</v>
      </c>
      <c r="BB981" s="17" t="e">
        <f>SUMIFS('[1]Deals (investment)'!$C:$C,'[1]Deals (investment)'!$B:$B,$A981,'[1]Deals (investment)'!$T:$T,BB$1)</f>
        <v>#VALUE!</v>
      </c>
      <c r="BC981" s="17" t="e">
        <f>SUMIFS('[1]Deals (Exits)'!$C:$C,'[1]Deals (Exits)'!$B:$B,$A981)</f>
        <v>#VALUE!</v>
      </c>
      <c r="BD981" s="17" t="e">
        <f>SUMIFS('[1]Deals (investment)'!$C:$C,'[1]Deals (investment)'!$B:$B,$A981,'[1]Deals (investment)'!$V:$V,BD$1)</f>
        <v>#VALUE!</v>
      </c>
      <c r="BE981" s="17" t="e">
        <f>SUMIFS('[1]Deals (investment)'!$C:$C,'[1]Deals (investment)'!$B:$B,$A981,'[1]Deals (investment)'!$V:$V,BE$1)</f>
        <v>#VALUE!</v>
      </c>
      <c r="BF981" s="17" t="e">
        <f>SUMIFS('[1]Deals (investment)'!$C:$C,'[1]Deals (investment)'!$B:$B,$A981,'[1]Deals (investment)'!$V:$V,BF$1)</f>
        <v>#VALUE!</v>
      </c>
      <c r="BG981" s="17" t="e">
        <f>SUMIFS('[1]Deals (investment)'!$C:$C,'[1]Deals (investment)'!$B:$B,$A981,'[1]Deals (investment)'!$V:$V,BG$1)</f>
        <v>#VALUE!</v>
      </c>
      <c r="BH981" s="17" t="e">
        <f>SUMIFS('[1]Deals (investment)'!$C:$C,'[1]Deals (investment)'!$B:$B,$A981,'[1]Deals (investment)'!$V:$V,BH$1)</f>
        <v>#VALUE!</v>
      </c>
      <c r="BI981" s="17" t="e">
        <f>SUMIFS('[1]Deals (investment)'!$C:$C,'[1]Deals (investment)'!$B:$B,$A981,'[1]Deals (investment)'!$V:$V,BI$1)</f>
        <v>#VALUE!</v>
      </c>
      <c r="BJ981" s="17" t="e">
        <f>SUMIFS('[1]Deals (investment)'!$C:$C,'[1]Deals (investment)'!$B:$B,$A981,'[1]Deals (investment)'!$V:$V,BJ$1)</f>
        <v>#VALUE!</v>
      </c>
      <c r="BK981" s="17" t="e">
        <f>SUMIFS('[1]Deals (investment)'!$C:$C,'[1]Deals (investment)'!$B:$B,$A981,'[1]Deals (investment)'!$V:$V,BK$1)</f>
        <v>#VALUE!</v>
      </c>
      <c r="BL981" s="17" t="e">
        <f>SUMIFS('[1]Deals (investment)'!$C:$C,'[1]Deals (investment)'!$B:$B,$A981,'[1]Deals (investment)'!$V:$V,BL$1)</f>
        <v>#VALUE!</v>
      </c>
      <c r="BM981" s="17" t="e">
        <f>SUMIFS('[1]Deals (investment)'!$C:$C,'[1]Deals (investment)'!$B:$B,$A981,'[1]Deals (investment)'!$V:$V,BM$1)</f>
        <v>#VALUE!</v>
      </c>
      <c r="BN981" s="15"/>
      <c r="BO981" s="15"/>
      <c r="BP981" s="22"/>
      <c r="BQ981" s="15"/>
      <c r="BR981" s="15"/>
      <c r="BS981" s="15"/>
      <c r="BT981" s="15"/>
      <c r="BU981" s="15"/>
      <c r="BV981" s="15"/>
      <c r="BW981" s="15"/>
      <c r="BX981" s="15"/>
      <c r="BY981" s="15"/>
      <c r="BZ981" s="15"/>
      <c r="CA981" s="15"/>
      <c r="CB981" s="15"/>
      <c r="CC981" s="15"/>
      <c r="CD981" s="15" t="str">
        <f t="shared" si="147"/>
        <v>FuturepumpFuturepump develops solar-powered irrigation technologies to help the 500 million one-acre farmers around the world.Active</v>
      </c>
      <c r="CE981" s="15"/>
      <c r="CF981" s="15"/>
      <c r="CG981" s="15"/>
      <c r="CH981" s="15"/>
      <c r="CI981" s="15"/>
      <c r="CJ981" s="15"/>
    </row>
    <row r="982" spans="1:88" ht="12.75">
      <c r="A982" s="15" t="s">
        <v>6821</v>
      </c>
      <c r="B982" s="15" t="s">
        <v>6822</v>
      </c>
      <c r="C982" s="15" t="s">
        <v>58</v>
      </c>
      <c r="D982" s="16">
        <v>2009</v>
      </c>
      <c r="E982" s="15" t="s">
        <v>6823</v>
      </c>
      <c r="F982" s="15"/>
      <c r="G982" s="15"/>
      <c r="H982" s="15"/>
      <c r="I982" s="15"/>
      <c r="J982" s="15"/>
      <c r="K982" s="17" t="e">
        <f t="shared" si="140"/>
        <v>#VALUE!</v>
      </c>
      <c r="L982" s="15"/>
      <c r="M982" s="18" t="e">
        <f t="shared" si="132"/>
        <v>#VALUE!</v>
      </c>
      <c r="N982" s="15"/>
      <c r="O982" s="15"/>
      <c r="P982" s="15"/>
      <c r="Q982" s="15"/>
      <c r="R982" s="15"/>
      <c r="S982" s="19"/>
      <c r="T982" s="15"/>
      <c r="U982" s="17"/>
      <c r="V982" s="15" t="s">
        <v>6824</v>
      </c>
      <c r="W982" s="15"/>
      <c r="X982" s="15" t="s">
        <v>191</v>
      </c>
      <c r="Y982" s="15" t="s">
        <v>6825</v>
      </c>
      <c r="AB982" s="20"/>
      <c r="AC982" s="21" t="s">
        <v>6826</v>
      </c>
      <c r="AD982" s="21" t="s">
        <v>6827</v>
      </c>
      <c r="AE982" s="21" t="s">
        <v>6828</v>
      </c>
      <c r="AF982" s="21" t="s">
        <v>6829</v>
      </c>
      <c r="AG982" s="22">
        <f t="shared" si="148"/>
        <v>0.41935483870967744</v>
      </c>
      <c r="AH982" s="15" t="str">
        <f t="shared" si="146"/>
        <v/>
      </c>
      <c r="AI982" s="22" t="e">
        <f>VLOOKUP(A982,'[1]Deals (investment)'!$B$2:$Z$1497,1,FALSE)</f>
        <v>#N/A</v>
      </c>
      <c r="AJ982" s="22" t="e">
        <f>VLOOKUP(A982,'[1]Deals (investment)'!$B$2:$Z$870,15,FALSE)</f>
        <v>#N/A</v>
      </c>
      <c r="AK982" s="17" t="e">
        <f>VLOOKUP(A982,'[1]Deals (Exits)'!B:B,1,FALSE)</f>
        <v>#N/A</v>
      </c>
      <c r="AL982" s="23" t="e">
        <f>VLOOKUP(G982,[1]Lookups!$V$3:$Y$197,4,FALSE)</f>
        <v>#N/A</v>
      </c>
      <c r="AM982" s="17" t="str">
        <f>VLOOKUP(X982,[1]Lookups!$B$3:$C$200,2,FALSE)</f>
        <v>Education</v>
      </c>
      <c r="AN982" s="17" t="e">
        <f>VLOOKUP(R982,[1]Lookups!$H$3:$I$69,2,FALSE)</f>
        <v>#N/A</v>
      </c>
      <c r="AO982" s="17" t="e">
        <f>VLOOKUP(T982,[1]Lookups!$H$3:$I$69,2,FALSE)</f>
        <v>#N/A</v>
      </c>
      <c r="AP982" s="17" t="e">
        <f>VLOOKUP(AN982,[1]Lookups!$N$3:$O$11,2,FALSE)</f>
        <v>#N/A</v>
      </c>
      <c r="AQ982" s="18" t="e">
        <f>COUNTIFS('[1]Deals (investment)'!$B:$B,$A982)</f>
        <v>#VALUE!</v>
      </c>
      <c r="AR982" s="18" t="e">
        <f>COUNTIFS('[1]Deals (investment)'!$B:$B,$A982,'[1]Deals (investment)'!$T:$T,$AW$1)+COUNTIFS('[1]Deals (investment)'!$B:$B,$A982,'[1]Deals (investment)'!$T:$T,$AX$1)+COUNTIFS('[1]Deals (investment)'!$B:$B,$A982,'[1]Deals (investment)'!$T:$T,$AY$1)</f>
        <v>#VALUE!</v>
      </c>
      <c r="AS982" s="17" t="e">
        <f>SUMIFS('[1]Deals (investment)'!$C:$C,'[1]Deals (investment)'!$B:$B,$A982)</f>
        <v>#VALUE!</v>
      </c>
      <c r="AT982" s="17" t="e">
        <f t="shared" si="141"/>
        <v>#VALUE!</v>
      </c>
      <c r="AU982" s="18" t="e">
        <f>COUNTIF('[1]Deals (Exits)'!$B:$B,A982)</f>
        <v>#VALUE!</v>
      </c>
      <c r="AV982" s="17" t="e">
        <f>SUMIFS('[1]Deals (investment)'!$C:$C,'[1]Deals (investment)'!$B:$B,$A982,'[1]Deals (investment)'!$T:$T,AV$1)</f>
        <v>#VALUE!</v>
      </c>
      <c r="AW982" s="17" t="e">
        <f>SUMIFS('[1]Deals (investment)'!$C:$C,'[1]Deals (investment)'!$B:$B,$A982,'[1]Deals (investment)'!$T:$T,AW$1)</f>
        <v>#VALUE!</v>
      </c>
      <c r="AX982" s="17" t="e">
        <f>SUMIFS('[1]Deals (investment)'!$C:$C,'[1]Deals (investment)'!$B:$B,$A982,'[1]Deals (investment)'!$T:$T,AX$1)</f>
        <v>#VALUE!</v>
      </c>
      <c r="AY982" s="17" t="e">
        <f>SUMIFS('[1]Deals (investment)'!$C:$C,'[1]Deals (investment)'!$B:$B,$A982,'[1]Deals (investment)'!$T:$T,AY$1)</f>
        <v>#VALUE!</v>
      </c>
      <c r="AZ982" s="17" t="e">
        <f>SUMIFS('[1]Deals (investment)'!$C:$C,'[1]Deals (investment)'!$B:$B,$A982,'[1]Deals (investment)'!$T:$T,AZ$1)</f>
        <v>#VALUE!</v>
      </c>
      <c r="BA982" s="17" t="e">
        <f>SUMIFS('[1]Deals (investment)'!$C:$C,'[1]Deals (investment)'!$B:$B,$A982,'[1]Deals (investment)'!$T:$T,BA$1)</f>
        <v>#VALUE!</v>
      </c>
      <c r="BB982" s="17" t="e">
        <f>SUMIFS('[1]Deals (investment)'!$C:$C,'[1]Deals (investment)'!$B:$B,$A982,'[1]Deals (investment)'!$T:$T,BB$1)</f>
        <v>#VALUE!</v>
      </c>
      <c r="BC982" s="17" t="e">
        <f>SUMIFS('[1]Deals (Exits)'!$C:$C,'[1]Deals (Exits)'!$B:$B,$A982)</f>
        <v>#VALUE!</v>
      </c>
      <c r="BD982" s="17" t="e">
        <f>SUMIFS('[1]Deals (investment)'!$C:$C,'[1]Deals (investment)'!$B:$B,$A982,'[1]Deals (investment)'!$V:$V,BD$1)</f>
        <v>#VALUE!</v>
      </c>
      <c r="BE982" s="17" t="e">
        <f>SUMIFS('[1]Deals (investment)'!$C:$C,'[1]Deals (investment)'!$B:$B,$A982,'[1]Deals (investment)'!$V:$V,BE$1)</f>
        <v>#VALUE!</v>
      </c>
      <c r="BF982" s="17" t="e">
        <f>SUMIFS('[1]Deals (investment)'!$C:$C,'[1]Deals (investment)'!$B:$B,$A982,'[1]Deals (investment)'!$V:$V,BF$1)</f>
        <v>#VALUE!</v>
      </c>
      <c r="BG982" s="17" t="e">
        <f>SUMIFS('[1]Deals (investment)'!$C:$C,'[1]Deals (investment)'!$B:$B,$A982,'[1]Deals (investment)'!$V:$V,BG$1)</f>
        <v>#VALUE!</v>
      </c>
      <c r="BH982" s="17" t="e">
        <f>SUMIFS('[1]Deals (investment)'!$C:$C,'[1]Deals (investment)'!$B:$B,$A982,'[1]Deals (investment)'!$V:$V,BH$1)</f>
        <v>#VALUE!</v>
      </c>
      <c r="BI982" s="17" t="e">
        <f>SUMIFS('[1]Deals (investment)'!$C:$C,'[1]Deals (investment)'!$B:$B,$A982,'[1]Deals (investment)'!$V:$V,BI$1)</f>
        <v>#VALUE!</v>
      </c>
      <c r="BJ982" s="17" t="e">
        <f>SUMIFS('[1]Deals (investment)'!$C:$C,'[1]Deals (investment)'!$B:$B,$A982,'[1]Deals (investment)'!$V:$V,BJ$1)</f>
        <v>#VALUE!</v>
      </c>
      <c r="BK982" s="17" t="e">
        <f>SUMIFS('[1]Deals (investment)'!$C:$C,'[1]Deals (investment)'!$B:$B,$A982,'[1]Deals (investment)'!$V:$V,BK$1)</f>
        <v>#VALUE!</v>
      </c>
      <c r="BL982" s="17" t="e">
        <f>SUMIFS('[1]Deals (investment)'!$C:$C,'[1]Deals (investment)'!$B:$B,$A982,'[1]Deals (investment)'!$V:$V,BL$1)</f>
        <v>#VALUE!</v>
      </c>
      <c r="BM982" s="17" t="e">
        <f>SUMIFS('[1]Deals (investment)'!$C:$C,'[1]Deals (investment)'!$B:$B,$A982,'[1]Deals (investment)'!$V:$V,BM$1)</f>
        <v>#VALUE!</v>
      </c>
      <c r="BN982" s="15"/>
      <c r="BO982" s="15"/>
      <c r="BP982" s="22"/>
      <c r="BQ982" s="15"/>
      <c r="BR982" s="15"/>
      <c r="BS982" s="15"/>
      <c r="BT982" s="15"/>
      <c r="BU982" s="15"/>
      <c r="BV982" s="15"/>
      <c r="BW982" s="15"/>
      <c r="BX982" s="15"/>
      <c r="BY982" s="15"/>
      <c r="BZ982" s="15"/>
      <c r="CA982" s="15"/>
      <c r="CB982" s="15"/>
      <c r="CC982" s="15"/>
      <c r="CD982" s="15" t="str">
        <f t="shared" si="147"/>
        <v>Genius CentresGenius is the world's biggest encyclopedia of music reaching over 100 million people everywhere music fans connect across the internet.Active</v>
      </c>
      <c r="CE982" s="15"/>
      <c r="CF982" s="15"/>
      <c r="CG982" s="15"/>
      <c r="CH982" s="15"/>
      <c r="CI982" s="15"/>
      <c r="CJ982" s="15"/>
    </row>
    <row r="983" spans="1:88" ht="12.75">
      <c r="A983" s="15" t="s">
        <v>6830</v>
      </c>
      <c r="B983" s="15" t="s">
        <v>6831</v>
      </c>
      <c r="C983" s="15" t="s">
        <v>58</v>
      </c>
      <c r="D983" s="16">
        <v>2013</v>
      </c>
      <c r="E983" s="15" t="s">
        <v>6832</v>
      </c>
      <c r="F983" s="15"/>
      <c r="G983" s="15"/>
      <c r="H983" s="15"/>
      <c r="I983" s="15"/>
      <c r="J983" s="15"/>
      <c r="K983" s="17" t="e">
        <f t="shared" si="140"/>
        <v>#VALUE!</v>
      </c>
      <c r="L983" s="15"/>
      <c r="M983" s="18" t="e">
        <f t="shared" si="132"/>
        <v>#VALUE!</v>
      </c>
      <c r="N983" s="15"/>
      <c r="O983" s="15"/>
      <c r="P983" s="15"/>
      <c r="Q983" s="15"/>
      <c r="R983" s="15"/>
      <c r="S983" s="19"/>
      <c r="T983" s="15"/>
      <c r="U983" s="17"/>
      <c r="V983" s="15" t="s">
        <v>6833</v>
      </c>
      <c r="W983" s="15"/>
      <c r="X983" s="15" t="s">
        <v>404</v>
      </c>
      <c r="Y983" s="15" t="s">
        <v>6834</v>
      </c>
      <c r="AB983" s="20"/>
      <c r="AC983" s="21" t="s">
        <v>6835</v>
      </c>
      <c r="AD983" s="21" t="s">
        <v>6836</v>
      </c>
      <c r="AE983" s="21" t="s">
        <v>6837</v>
      </c>
      <c r="AF983" s="21" t="s">
        <v>6838</v>
      </c>
      <c r="AG983" s="22">
        <f t="shared" si="148"/>
        <v>0.41935483870967744</v>
      </c>
      <c r="AH983" s="15" t="str">
        <f t="shared" si="146"/>
        <v/>
      </c>
      <c r="AI983" s="22" t="e">
        <f>VLOOKUP(A983,'[1]Deals (investment)'!$B$2:$Z$1497,1,FALSE)</f>
        <v>#N/A</v>
      </c>
      <c r="AJ983" s="22" t="e">
        <f>VLOOKUP(A983,'[1]Deals (investment)'!$B$2:$Z$870,15,FALSE)</f>
        <v>#N/A</v>
      </c>
      <c r="AK983" s="17" t="e">
        <f>VLOOKUP(A983,'[1]Deals (Exits)'!B:B,1,FALSE)</f>
        <v>#N/A</v>
      </c>
      <c r="AL983" s="23" t="e">
        <f>VLOOKUP(G983,[1]Lookups!$V$3:$Y$197,4,FALSE)</f>
        <v>#N/A</v>
      </c>
      <c r="AM983" s="17" t="str">
        <f>VLOOKUP(X983,[1]Lookups!$B$3:$C$200,2,FALSE)</f>
        <v>Other Technologies &amp; Information Technology</v>
      </c>
      <c r="AN983" s="17" t="e">
        <f>VLOOKUP(R983,[1]Lookups!$H$3:$I$69,2,FALSE)</f>
        <v>#N/A</v>
      </c>
      <c r="AO983" s="17" t="e">
        <f>VLOOKUP(T983,[1]Lookups!$H$3:$I$69,2,FALSE)</f>
        <v>#N/A</v>
      </c>
      <c r="AP983" s="17" t="e">
        <f>VLOOKUP(AN983,[1]Lookups!$N$3:$O$11,2,FALSE)</f>
        <v>#N/A</v>
      </c>
      <c r="AQ983" s="18" t="e">
        <f>COUNTIFS('[1]Deals (investment)'!$B:$B,$A983)</f>
        <v>#VALUE!</v>
      </c>
      <c r="AR983" s="18" t="e">
        <f>COUNTIFS('[1]Deals (investment)'!$B:$B,$A983,'[1]Deals (investment)'!$T:$T,$AW$1)+COUNTIFS('[1]Deals (investment)'!$B:$B,$A983,'[1]Deals (investment)'!$T:$T,$AX$1)+COUNTIFS('[1]Deals (investment)'!$B:$B,$A983,'[1]Deals (investment)'!$T:$T,$AY$1)</f>
        <v>#VALUE!</v>
      </c>
      <c r="AS983" s="17" t="e">
        <f>SUMIFS('[1]Deals (investment)'!$C:$C,'[1]Deals (investment)'!$B:$B,$A983)</f>
        <v>#VALUE!</v>
      </c>
      <c r="AT983" s="17" t="e">
        <f t="shared" si="141"/>
        <v>#VALUE!</v>
      </c>
      <c r="AU983" s="18" t="e">
        <f>COUNTIF('[1]Deals (Exits)'!$B:$B,A983)</f>
        <v>#VALUE!</v>
      </c>
      <c r="AV983" s="17" t="e">
        <f>SUMIFS('[1]Deals (investment)'!$C:$C,'[1]Deals (investment)'!$B:$B,$A983,'[1]Deals (investment)'!$T:$T,AV$1)</f>
        <v>#VALUE!</v>
      </c>
      <c r="AW983" s="17" t="e">
        <f>SUMIFS('[1]Deals (investment)'!$C:$C,'[1]Deals (investment)'!$B:$B,$A983,'[1]Deals (investment)'!$T:$T,AW$1)</f>
        <v>#VALUE!</v>
      </c>
      <c r="AX983" s="17" t="e">
        <f>SUMIFS('[1]Deals (investment)'!$C:$C,'[1]Deals (investment)'!$B:$B,$A983,'[1]Deals (investment)'!$T:$T,AX$1)</f>
        <v>#VALUE!</v>
      </c>
      <c r="AY983" s="17" t="e">
        <f>SUMIFS('[1]Deals (investment)'!$C:$C,'[1]Deals (investment)'!$B:$B,$A983,'[1]Deals (investment)'!$T:$T,AY$1)</f>
        <v>#VALUE!</v>
      </c>
      <c r="AZ983" s="17" t="e">
        <f>SUMIFS('[1]Deals (investment)'!$C:$C,'[1]Deals (investment)'!$B:$B,$A983,'[1]Deals (investment)'!$T:$T,AZ$1)</f>
        <v>#VALUE!</v>
      </c>
      <c r="BA983" s="17" t="e">
        <f>SUMIFS('[1]Deals (investment)'!$C:$C,'[1]Deals (investment)'!$B:$B,$A983,'[1]Deals (investment)'!$T:$T,BA$1)</f>
        <v>#VALUE!</v>
      </c>
      <c r="BB983" s="17" t="e">
        <f>SUMIFS('[1]Deals (investment)'!$C:$C,'[1]Deals (investment)'!$B:$B,$A983,'[1]Deals (investment)'!$T:$T,BB$1)</f>
        <v>#VALUE!</v>
      </c>
      <c r="BC983" s="17" t="e">
        <f>SUMIFS('[1]Deals (Exits)'!$C:$C,'[1]Deals (Exits)'!$B:$B,$A983)</f>
        <v>#VALUE!</v>
      </c>
      <c r="BD983" s="17" t="e">
        <f>SUMIFS('[1]Deals (investment)'!$C:$C,'[1]Deals (investment)'!$B:$B,$A983,'[1]Deals (investment)'!$V:$V,BD$1)</f>
        <v>#VALUE!</v>
      </c>
      <c r="BE983" s="17" t="e">
        <f>SUMIFS('[1]Deals (investment)'!$C:$C,'[1]Deals (investment)'!$B:$B,$A983,'[1]Deals (investment)'!$V:$V,BE$1)</f>
        <v>#VALUE!</v>
      </c>
      <c r="BF983" s="17" t="e">
        <f>SUMIFS('[1]Deals (investment)'!$C:$C,'[1]Deals (investment)'!$B:$B,$A983,'[1]Deals (investment)'!$V:$V,BF$1)</f>
        <v>#VALUE!</v>
      </c>
      <c r="BG983" s="17" t="e">
        <f>SUMIFS('[1]Deals (investment)'!$C:$C,'[1]Deals (investment)'!$B:$B,$A983,'[1]Deals (investment)'!$V:$V,BG$1)</f>
        <v>#VALUE!</v>
      </c>
      <c r="BH983" s="17" t="e">
        <f>SUMIFS('[1]Deals (investment)'!$C:$C,'[1]Deals (investment)'!$B:$B,$A983,'[1]Deals (investment)'!$V:$V,BH$1)</f>
        <v>#VALUE!</v>
      </c>
      <c r="BI983" s="17" t="e">
        <f>SUMIFS('[1]Deals (investment)'!$C:$C,'[1]Deals (investment)'!$B:$B,$A983,'[1]Deals (investment)'!$V:$V,BI$1)</f>
        <v>#VALUE!</v>
      </c>
      <c r="BJ983" s="17" t="e">
        <f>SUMIFS('[1]Deals (investment)'!$C:$C,'[1]Deals (investment)'!$B:$B,$A983,'[1]Deals (investment)'!$V:$V,BJ$1)</f>
        <v>#VALUE!</v>
      </c>
      <c r="BK983" s="17" t="e">
        <f>SUMIFS('[1]Deals (investment)'!$C:$C,'[1]Deals (investment)'!$B:$B,$A983,'[1]Deals (investment)'!$V:$V,BK$1)</f>
        <v>#VALUE!</v>
      </c>
      <c r="BL983" s="17" t="e">
        <f>SUMIFS('[1]Deals (investment)'!$C:$C,'[1]Deals (investment)'!$B:$B,$A983,'[1]Deals (investment)'!$V:$V,BL$1)</f>
        <v>#VALUE!</v>
      </c>
      <c r="BM983" s="17" t="e">
        <f>SUMIFS('[1]Deals (investment)'!$C:$C,'[1]Deals (investment)'!$B:$B,$A983,'[1]Deals (investment)'!$V:$V,BM$1)</f>
        <v>#VALUE!</v>
      </c>
      <c r="BN983" s="15"/>
      <c r="BO983" s="15"/>
      <c r="BP983" s="22"/>
      <c r="BQ983" s="15"/>
      <c r="BR983" s="15"/>
      <c r="BS983" s="15"/>
      <c r="BT983" s="15"/>
      <c r="BU983" s="15"/>
      <c r="BV983" s="15"/>
      <c r="BW983" s="15"/>
      <c r="BX983" s="15"/>
      <c r="BY983" s="15"/>
      <c r="BZ983" s="15"/>
      <c r="CA983" s="15"/>
      <c r="CB983" s="15"/>
      <c r="CC983" s="15"/>
      <c r="CD983" s="15" t="str">
        <f t="shared" si="147"/>
        <v>Geo GeckoGecko, based in India, enables gesture control on users' smartphone, enabling them to trigger, capture, locate, and perform other tasks.Active</v>
      </c>
      <c r="CE983" s="15"/>
      <c r="CF983" s="15"/>
      <c r="CG983" s="15"/>
      <c r="CH983" s="15"/>
      <c r="CI983" s="15"/>
      <c r="CJ983" s="15"/>
    </row>
    <row r="984" spans="1:88" ht="12.75">
      <c r="A984" s="15" t="s">
        <v>6839</v>
      </c>
      <c r="B984" s="15" t="s">
        <v>6840</v>
      </c>
      <c r="C984" s="15" t="s">
        <v>58</v>
      </c>
      <c r="D984" s="16">
        <v>2011</v>
      </c>
      <c r="E984" s="15" t="s">
        <v>6841</v>
      </c>
      <c r="F984" s="15"/>
      <c r="G984" s="15"/>
      <c r="H984" s="15"/>
      <c r="I984" s="15"/>
      <c r="J984" s="15"/>
      <c r="K984" s="17" t="e">
        <f t="shared" si="140"/>
        <v>#VALUE!</v>
      </c>
      <c r="L984" s="15"/>
      <c r="M984" s="18" t="e">
        <f t="shared" si="132"/>
        <v>#VALUE!</v>
      </c>
      <c r="N984" s="15"/>
      <c r="O984" s="15"/>
      <c r="P984" s="15"/>
      <c r="Q984" s="15"/>
      <c r="R984" s="15"/>
      <c r="S984" s="19"/>
      <c r="T984" s="15"/>
      <c r="U984" s="17"/>
      <c r="V984" s="15" t="s">
        <v>6842</v>
      </c>
      <c r="W984" s="15"/>
      <c r="X984" s="15" t="s">
        <v>6843</v>
      </c>
      <c r="Y984" s="15" t="s">
        <v>6844</v>
      </c>
      <c r="AB984" s="20"/>
      <c r="AC984" s="21" t="s">
        <v>6845</v>
      </c>
      <c r="AD984" s="21" t="s">
        <v>6846</v>
      </c>
      <c r="AE984" s="21" t="s">
        <v>6847</v>
      </c>
      <c r="AF984" s="15"/>
      <c r="AG984" s="22">
        <f t="shared" si="148"/>
        <v>0.38709677419354838</v>
      </c>
      <c r="AH984" s="15" t="str">
        <f t="shared" si="146"/>
        <v/>
      </c>
      <c r="AI984" s="22" t="e">
        <f>VLOOKUP(A984,'[1]Deals (investment)'!$B$2:$Z$1497,1,FALSE)</f>
        <v>#N/A</v>
      </c>
      <c r="AJ984" s="22" t="e">
        <f>VLOOKUP(A984,'[1]Deals (investment)'!$B$2:$Z$870,15,FALSE)</f>
        <v>#N/A</v>
      </c>
      <c r="AK984" s="17" t="e">
        <f>VLOOKUP(A984,'[1]Deals (Exits)'!B:B,1,FALSE)</f>
        <v>#N/A</v>
      </c>
      <c r="AL984" s="23" t="e">
        <f>VLOOKUP(G984,[1]Lookups!$V$3:$Y$197,4,FALSE)</f>
        <v>#N/A</v>
      </c>
      <c r="AM984" s="17" t="e">
        <f>VLOOKUP(X984,[1]Lookups!$B$3:$C$200,2,FALSE)</f>
        <v>#N/A</v>
      </c>
      <c r="AN984" s="17" t="e">
        <f>VLOOKUP(R984,[1]Lookups!$H$3:$I$69,2,FALSE)</f>
        <v>#N/A</v>
      </c>
      <c r="AO984" s="17" t="e">
        <f>VLOOKUP(T984,[1]Lookups!$H$3:$I$69,2,FALSE)</f>
        <v>#N/A</v>
      </c>
      <c r="AP984" s="17" t="e">
        <f>VLOOKUP(AN984,[1]Lookups!$N$3:$O$11,2,FALSE)</f>
        <v>#N/A</v>
      </c>
      <c r="AQ984" s="18" t="e">
        <f>COUNTIFS('[1]Deals (investment)'!$B:$B,$A984)</f>
        <v>#VALUE!</v>
      </c>
      <c r="AR984" s="18" t="e">
        <f>COUNTIFS('[1]Deals (investment)'!$B:$B,$A984,'[1]Deals (investment)'!$T:$T,$AW$1)+COUNTIFS('[1]Deals (investment)'!$B:$B,$A984,'[1]Deals (investment)'!$T:$T,$AX$1)+COUNTIFS('[1]Deals (investment)'!$B:$B,$A984,'[1]Deals (investment)'!$T:$T,$AY$1)</f>
        <v>#VALUE!</v>
      </c>
      <c r="AS984" s="17" t="e">
        <f>SUMIFS('[1]Deals (investment)'!$C:$C,'[1]Deals (investment)'!$B:$B,$A984)</f>
        <v>#VALUE!</v>
      </c>
      <c r="AT984" s="17" t="e">
        <f t="shared" si="141"/>
        <v>#VALUE!</v>
      </c>
      <c r="AU984" s="18" t="e">
        <f>COUNTIF('[1]Deals (Exits)'!$B:$B,A984)</f>
        <v>#VALUE!</v>
      </c>
      <c r="AV984" s="17" t="e">
        <f>SUMIFS('[1]Deals (investment)'!$C:$C,'[1]Deals (investment)'!$B:$B,$A984,'[1]Deals (investment)'!$T:$T,AV$1)</f>
        <v>#VALUE!</v>
      </c>
      <c r="AW984" s="17" t="e">
        <f>SUMIFS('[1]Deals (investment)'!$C:$C,'[1]Deals (investment)'!$B:$B,$A984,'[1]Deals (investment)'!$T:$T,AW$1)</f>
        <v>#VALUE!</v>
      </c>
      <c r="AX984" s="17" t="e">
        <f>SUMIFS('[1]Deals (investment)'!$C:$C,'[1]Deals (investment)'!$B:$B,$A984,'[1]Deals (investment)'!$T:$T,AX$1)</f>
        <v>#VALUE!</v>
      </c>
      <c r="AY984" s="17" t="e">
        <f>SUMIFS('[1]Deals (investment)'!$C:$C,'[1]Deals (investment)'!$B:$B,$A984,'[1]Deals (investment)'!$T:$T,AY$1)</f>
        <v>#VALUE!</v>
      </c>
      <c r="AZ984" s="17" t="e">
        <f>SUMIFS('[1]Deals (investment)'!$C:$C,'[1]Deals (investment)'!$B:$B,$A984,'[1]Deals (investment)'!$T:$T,AZ$1)</f>
        <v>#VALUE!</v>
      </c>
      <c r="BA984" s="17" t="e">
        <f>SUMIFS('[1]Deals (investment)'!$C:$C,'[1]Deals (investment)'!$B:$B,$A984,'[1]Deals (investment)'!$T:$T,BA$1)</f>
        <v>#VALUE!</v>
      </c>
      <c r="BB984" s="17" t="e">
        <f>SUMIFS('[1]Deals (investment)'!$C:$C,'[1]Deals (investment)'!$B:$B,$A984,'[1]Deals (investment)'!$T:$T,BB$1)</f>
        <v>#VALUE!</v>
      </c>
      <c r="BC984" s="17" t="e">
        <f>SUMIFS('[1]Deals (Exits)'!$C:$C,'[1]Deals (Exits)'!$B:$B,$A984)</f>
        <v>#VALUE!</v>
      </c>
      <c r="BD984" s="17" t="e">
        <f>SUMIFS('[1]Deals (investment)'!$C:$C,'[1]Deals (investment)'!$B:$B,$A984,'[1]Deals (investment)'!$V:$V,BD$1)</f>
        <v>#VALUE!</v>
      </c>
      <c r="BE984" s="17" t="e">
        <f>SUMIFS('[1]Deals (investment)'!$C:$C,'[1]Deals (investment)'!$B:$B,$A984,'[1]Deals (investment)'!$V:$V,BE$1)</f>
        <v>#VALUE!</v>
      </c>
      <c r="BF984" s="17" t="e">
        <f>SUMIFS('[1]Deals (investment)'!$C:$C,'[1]Deals (investment)'!$B:$B,$A984,'[1]Deals (investment)'!$V:$V,BF$1)</f>
        <v>#VALUE!</v>
      </c>
      <c r="BG984" s="17" t="e">
        <f>SUMIFS('[1]Deals (investment)'!$C:$C,'[1]Deals (investment)'!$B:$B,$A984,'[1]Deals (investment)'!$V:$V,BG$1)</f>
        <v>#VALUE!</v>
      </c>
      <c r="BH984" s="17" t="e">
        <f>SUMIFS('[1]Deals (investment)'!$C:$C,'[1]Deals (investment)'!$B:$B,$A984,'[1]Deals (investment)'!$V:$V,BH$1)</f>
        <v>#VALUE!</v>
      </c>
      <c r="BI984" s="17" t="e">
        <f>SUMIFS('[1]Deals (investment)'!$C:$C,'[1]Deals (investment)'!$B:$B,$A984,'[1]Deals (investment)'!$V:$V,BI$1)</f>
        <v>#VALUE!</v>
      </c>
      <c r="BJ984" s="17" t="e">
        <f>SUMIFS('[1]Deals (investment)'!$C:$C,'[1]Deals (investment)'!$B:$B,$A984,'[1]Deals (investment)'!$V:$V,BJ$1)</f>
        <v>#VALUE!</v>
      </c>
      <c r="BK984" s="17" t="e">
        <f>SUMIFS('[1]Deals (investment)'!$C:$C,'[1]Deals (investment)'!$B:$B,$A984,'[1]Deals (investment)'!$V:$V,BK$1)</f>
        <v>#VALUE!</v>
      </c>
      <c r="BL984" s="17" t="e">
        <f>SUMIFS('[1]Deals (investment)'!$C:$C,'[1]Deals (investment)'!$B:$B,$A984,'[1]Deals (investment)'!$V:$V,BL$1)</f>
        <v>#VALUE!</v>
      </c>
      <c r="BM984" s="17" t="e">
        <f>SUMIFS('[1]Deals (investment)'!$C:$C,'[1]Deals (investment)'!$B:$B,$A984,'[1]Deals (investment)'!$V:$V,BM$1)</f>
        <v>#VALUE!</v>
      </c>
      <c r="BN984" s="15"/>
      <c r="BO984" s="15"/>
      <c r="BP984" s="22"/>
      <c r="BQ984" s="15"/>
      <c r="BR984" s="15"/>
      <c r="BS984" s="15"/>
      <c r="BT984" s="15"/>
      <c r="BU984" s="15"/>
      <c r="BV984" s="15"/>
      <c r="BW984" s="15"/>
      <c r="BX984" s="15"/>
      <c r="BY984" s="15"/>
      <c r="BZ984" s="15"/>
      <c r="CA984" s="15"/>
      <c r="CB984" s="15"/>
      <c r="CC984" s="15"/>
      <c r="CD984" s="15" t="str">
        <f t="shared" si="147"/>
        <v>GeopayGeoPay operates a mobile money transfer platform that enables value transfers via handsets and mobile devices for international markets.Active</v>
      </c>
      <c r="CE984" s="15"/>
      <c r="CF984" s="15"/>
      <c r="CG984" s="15"/>
      <c r="CH984" s="15"/>
      <c r="CI984" s="15"/>
      <c r="CJ984" s="15"/>
    </row>
    <row r="985" spans="1:88" ht="12.75">
      <c r="A985" s="15" t="s">
        <v>6848</v>
      </c>
      <c r="B985" s="15" t="s">
        <v>6849</v>
      </c>
      <c r="C985" s="15" t="s">
        <v>58</v>
      </c>
      <c r="D985" s="16">
        <v>2006</v>
      </c>
      <c r="E985" s="15" t="s">
        <v>6850</v>
      </c>
      <c r="F985" s="15"/>
      <c r="G985" s="15"/>
      <c r="H985" s="15"/>
      <c r="I985" s="15"/>
      <c r="J985" s="15"/>
      <c r="K985" s="17" t="e">
        <f t="shared" si="140"/>
        <v>#VALUE!</v>
      </c>
      <c r="L985" s="15"/>
      <c r="M985" s="18" t="e">
        <f t="shared" si="132"/>
        <v>#VALUE!</v>
      </c>
      <c r="N985" s="15"/>
      <c r="O985" s="15"/>
      <c r="P985" s="15"/>
      <c r="Q985" s="15"/>
      <c r="R985" s="15"/>
      <c r="S985" s="19"/>
      <c r="T985" s="15"/>
      <c r="U985" s="17"/>
      <c r="V985" s="15" t="s">
        <v>6851</v>
      </c>
      <c r="W985" s="15"/>
      <c r="X985" s="15" t="s">
        <v>404</v>
      </c>
      <c r="Y985" s="15" t="s">
        <v>6852</v>
      </c>
      <c r="AB985" s="20"/>
      <c r="AC985" s="21" t="s">
        <v>6853</v>
      </c>
      <c r="AD985" s="21" t="s">
        <v>6854</v>
      </c>
      <c r="AE985" s="21" t="s">
        <v>6855</v>
      </c>
      <c r="AF985" s="21" t="s">
        <v>6856</v>
      </c>
      <c r="AG985" s="22">
        <f t="shared" si="148"/>
        <v>0.41935483870967744</v>
      </c>
      <c r="AH985" s="15" t="str">
        <f t="shared" si="146"/>
        <v/>
      </c>
      <c r="AI985" s="22" t="e">
        <f>VLOOKUP(A985,'[1]Deals (investment)'!$B$2:$Z$1497,1,FALSE)</f>
        <v>#N/A</v>
      </c>
      <c r="AJ985" s="22" t="e">
        <f>VLOOKUP(A985,'[1]Deals (investment)'!$B$2:$Z$870,15,FALSE)</f>
        <v>#N/A</v>
      </c>
      <c r="AK985" s="17" t="e">
        <f>VLOOKUP(A985,'[1]Deals (Exits)'!B:B,1,FALSE)</f>
        <v>#N/A</v>
      </c>
      <c r="AL985" s="23" t="e">
        <f>VLOOKUP(G985,[1]Lookups!$V$3:$Y$197,4,FALSE)</f>
        <v>#N/A</v>
      </c>
      <c r="AM985" s="17" t="str">
        <f>VLOOKUP(X985,[1]Lookups!$B$3:$C$200,2,FALSE)</f>
        <v>Other Technologies &amp; Information Technology</v>
      </c>
      <c r="AN985" s="17" t="e">
        <f>VLOOKUP(R985,[1]Lookups!$H$3:$I$69,2,FALSE)</f>
        <v>#N/A</v>
      </c>
      <c r="AO985" s="17" t="e">
        <f>VLOOKUP(T985,[1]Lookups!$H$3:$I$69,2,FALSE)</f>
        <v>#N/A</v>
      </c>
      <c r="AP985" s="17" t="e">
        <f>VLOOKUP(AN985,[1]Lookups!$N$3:$O$11,2,FALSE)</f>
        <v>#N/A</v>
      </c>
      <c r="AQ985" s="18" t="e">
        <f>COUNTIFS('[1]Deals (investment)'!$B:$B,$A985)</f>
        <v>#VALUE!</v>
      </c>
      <c r="AR985" s="18" t="e">
        <f>COUNTIFS('[1]Deals (investment)'!$B:$B,$A985,'[1]Deals (investment)'!$T:$T,$AW$1)+COUNTIFS('[1]Deals (investment)'!$B:$B,$A985,'[1]Deals (investment)'!$T:$T,$AX$1)+COUNTIFS('[1]Deals (investment)'!$B:$B,$A985,'[1]Deals (investment)'!$T:$T,$AY$1)</f>
        <v>#VALUE!</v>
      </c>
      <c r="AS985" s="17" t="e">
        <f>SUMIFS('[1]Deals (investment)'!$C:$C,'[1]Deals (investment)'!$B:$B,$A985)</f>
        <v>#VALUE!</v>
      </c>
      <c r="AT985" s="17" t="e">
        <f t="shared" si="141"/>
        <v>#VALUE!</v>
      </c>
      <c r="AU985" s="18" t="e">
        <f>COUNTIF('[1]Deals (Exits)'!$B:$B,A985)</f>
        <v>#VALUE!</v>
      </c>
      <c r="AV985" s="17" t="e">
        <f>SUMIFS('[1]Deals (investment)'!$C:$C,'[1]Deals (investment)'!$B:$B,$A985,'[1]Deals (investment)'!$T:$T,AV$1)</f>
        <v>#VALUE!</v>
      </c>
      <c r="AW985" s="17" t="e">
        <f>SUMIFS('[1]Deals (investment)'!$C:$C,'[1]Deals (investment)'!$B:$B,$A985,'[1]Deals (investment)'!$T:$T,AW$1)</f>
        <v>#VALUE!</v>
      </c>
      <c r="AX985" s="17" t="e">
        <f>SUMIFS('[1]Deals (investment)'!$C:$C,'[1]Deals (investment)'!$B:$B,$A985,'[1]Deals (investment)'!$T:$T,AX$1)</f>
        <v>#VALUE!</v>
      </c>
      <c r="AY985" s="17" t="e">
        <f>SUMIFS('[1]Deals (investment)'!$C:$C,'[1]Deals (investment)'!$B:$B,$A985,'[1]Deals (investment)'!$T:$T,AY$1)</f>
        <v>#VALUE!</v>
      </c>
      <c r="AZ985" s="17" t="e">
        <f>SUMIFS('[1]Deals (investment)'!$C:$C,'[1]Deals (investment)'!$B:$B,$A985,'[1]Deals (investment)'!$T:$T,AZ$1)</f>
        <v>#VALUE!</v>
      </c>
      <c r="BA985" s="17" t="e">
        <f>SUMIFS('[1]Deals (investment)'!$C:$C,'[1]Deals (investment)'!$B:$B,$A985,'[1]Deals (investment)'!$T:$T,BA$1)</f>
        <v>#VALUE!</v>
      </c>
      <c r="BB985" s="17" t="e">
        <f>SUMIFS('[1]Deals (investment)'!$C:$C,'[1]Deals (investment)'!$B:$B,$A985,'[1]Deals (investment)'!$T:$T,BB$1)</f>
        <v>#VALUE!</v>
      </c>
      <c r="BC985" s="17" t="e">
        <f>SUMIFS('[1]Deals (Exits)'!$C:$C,'[1]Deals (Exits)'!$B:$B,$A985)</f>
        <v>#VALUE!</v>
      </c>
      <c r="BD985" s="17" t="e">
        <f>SUMIFS('[1]Deals (investment)'!$C:$C,'[1]Deals (investment)'!$B:$B,$A985,'[1]Deals (investment)'!$V:$V,BD$1)</f>
        <v>#VALUE!</v>
      </c>
      <c r="BE985" s="17" t="e">
        <f>SUMIFS('[1]Deals (investment)'!$C:$C,'[1]Deals (investment)'!$B:$B,$A985,'[1]Deals (investment)'!$V:$V,BE$1)</f>
        <v>#VALUE!</v>
      </c>
      <c r="BF985" s="17" t="e">
        <f>SUMIFS('[1]Deals (investment)'!$C:$C,'[1]Deals (investment)'!$B:$B,$A985,'[1]Deals (investment)'!$V:$V,BF$1)</f>
        <v>#VALUE!</v>
      </c>
      <c r="BG985" s="17" t="e">
        <f>SUMIFS('[1]Deals (investment)'!$C:$C,'[1]Deals (investment)'!$B:$B,$A985,'[1]Deals (investment)'!$V:$V,BG$1)</f>
        <v>#VALUE!</v>
      </c>
      <c r="BH985" s="17" t="e">
        <f>SUMIFS('[1]Deals (investment)'!$C:$C,'[1]Deals (investment)'!$B:$B,$A985,'[1]Deals (investment)'!$V:$V,BH$1)</f>
        <v>#VALUE!</v>
      </c>
      <c r="BI985" s="17" t="e">
        <f>SUMIFS('[1]Deals (investment)'!$C:$C,'[1]Deals (investment)'!$B:$B,$A985,'[1]Deals (investment)'!$V:$V,BI$1)</f>
        <v>#VALUE!</v>
      </c>
      <c r="BJ985" s="17" t="e">
        <f>SUMIFS('[1]Deals (investment)'!$C:$C,'[1]Deals (investment)'!$B:$B,$A985,'[1]Deals (investment)'!$V:$V,BJ$1)</f>
        <v>#VALUE!</v>
      </c>
      <c r="BK985" s="17" t="e">
        <f>SUMIFS('[1]Deals (investment)'!$C:$C,'[1]Deals (investment)'!$B:$B,$A985,'[1]Deals (investment)'!$V:$V,BK$1)</f>
        <v>#VALUE!</v>
      </c>
      <c r="BL985" s="17" t="e">
        <f>SUMIFS('[1]Deals (investment)'!$C:$C,'[1]Deals (investment)'!$B:$B,$A985,'[1]Deals (investment)'!$V:$V,BL$1)</f>
        <v>#VALUE!</v>
      </c>
      <c r="BM985" s="17" t="e">
        <f>SUMIFS('[1]Deals (investment)'!$C:$C,'[1]Deals (investment)'!$B:$B,$A985,'[1]Deals (investment)'!$V:$V,BM$1)</f>
        <v>#VALUE!</v>
      </c>
      <c r="BN985" s="15"/>
      <c r="BO985" s="15"/>
      <c r="BP985" s="22"/>
      <c r="BQ985" s="15"/>
      <c r="BR985" s="15"/>
      <c r="BS985" s="15"/>
      <c r="BT985" s="15"/>
      <c r="BU985" s="15"/>
      <c r="BV985" s="15"/>
      <c r="BW985" s="15"/>
      <c r="BX985" s="15"/>
      <c r="BY985" s="15"/>
      <c r="BZ985" s="15"/>
      <c r="CA985" s="15"/>
      <c r="CB985" s="15"/>
      <c r="CC985" s="15"/>
      <c r="CD985" s="15" t="str">
        <f t="shared" si="147"/>
        <v>Get ItGet It is a company that connects millions of people and organizations to the individual people.Active</v>
      </c>
      <c r="CE985" s="15"/>
      <c r="CF985" s="15"/>
      <c r="CG985" s="15"/>
      <c r="CH985" s="15"/>
      <c r="CI985" s="15"/>
      <c r="CJ985" s="15"/>
    </row>
    <row r="986" spans="1:88" ht="12.75">
      <c r="A986" s="15" t="s">
        <v>6857</v>
      </c>
      <c r="B986" s="59" t="s">
        <v>6858</v>
      </c>
      <c r="C986" s="15" t="s">
        <v>58</v>
      </c>
      <c r="D986" s="16">
        <v>2016</v>
      </c>
      <c r="E986" s="59" t="s">
        <v>1086</v>
      </c>
      <c r="F986" s="59"/>
      <c r="G986" s="15" t="s">
        <v>891</v>
      </c>
      <c r="H986" s="15"/>
      <c r="I986" s="59" t="s">
        <v>891</v>
      </c>
      <c r="J986" s="59"/>
      <c r="K986" s="17" t="e">
        <f t="shared" si="140"/>
        <v>#VALUE!</v>
      </c>
      <c r="L986" s="59"/>
      <c r="M986" s="18" t="e">
        <f t="shared" si="132"/>
        <v>#VALUE!</v>
      </c>
      <c r="N986" s="59"/>
      <c r="O986" s="59"/>
      <c r="P986" s="59"/>
      <c r="Q986" s="59"/>
      <c r="R986" s="59" t="s">
        <v>636</v>
      </c>
      <c r="S986" s="19" t="s">
        <v>144</v>
      </c>
      <c r="T986" s="59" t="s">
        <v>312</v>
      </c>
      <c r="U986" s="60" t="s">
        <v>312</v>
      </c>
      <c r="V986" s="59" t="s">
        <v>6859</v>
      </c>
      <c r="W986" s="15"/>
      <c r="X986" s="15" t="s">
        <v>158</v>
      </c>
      <c r="Y986" s="59" t="s">
        <v>6860</v>
      </c>
      <c r="AB986" s="20" t="s">
        <v>286</v>
      </c>
      <c r="AC986" s="61" t="s">
        <v>6861</v>
      </c>
      <c r="AD986" s="15"/>
      <c r="AE986" s="21" t="s">
        <v>6862</v>
      </c>
      <c r="AF986" s="21" t="s">
        <v>6863</v>
      </c>
      <c r="AG986" s="22">
        <f t="shared" si="148"/>
        <v>0.61290322580645162</v>
      </c>
      <c r="AH986" s="15" t="str">
        <f t="shared" si="146"/>
        <v/>
      </c>
      <c r="AI986" s="22" t="e">
        <f>VLOOKUP(A986,'[1]Deals (investment)'!$B$2:$Z$1497,1,FALSE)</f>
        <v>#N/A</v>
      </c>
      <c r="AJ986" s="22" t="e">
        <f>VLOOKUP(A986,'[1]Deals (investment)'!$B$2:$Z$870,15,FALSE)</f>
        <v>#N/A</v>
      </c>
      <c r="AK986" s="17" t="e">
        <f>VLOOKUP(A986,'[1]Deals (Exits)'!B:B,1,FALSE)</f>
        <v>#N/A</v>
      </c>
      <c r="AL986" s="23">
        <f>VLOOKUP(G986,[1]Lookups!$V$3:$Y$197,4,FALSE)</f>
        <v>0</v>
      </c>
      <c r="AM986" s="17" t="str">
        <f>VLOOKUP(X986,[1]Lookups!$B$3:$C$200,2,FALSE)</f>
        <v>Financial Services</v>
      </c>
      <c r="AN986" s="17" t="str">
        <f>VLOOKUP(R986,[1]Lookups!$H$3:$I$69,2,FALSE)</f>
        <v>1. Grant</v>
      </c>
      <c r="AO986" s="17" t="e">
        <f>VLOOKUP(T986,[1]Lookups!$H$3:$I$69,2,FALSE)</f>
        <v>#N/A</v>
      </c>
      <c r="AP986" s="17" t="str">
        <f>VLOOKUP(AN986,[1]Lookups!$N$3:$O$11,2,FALSE)</f>
        <v>Early</v>
      </c>
      <c r="AQ986" s="18" t="e">
        <f>COUNTIFS('[1]Deals (investment)'!$B:$B,$A986)</f>
        <v>#VALUE!</v>
      </c>
      <c r="AR986" s="18" t="e">
        <f>COUNTIFS('[1]Deals (investment)'!$B:$B,$A986,'[1]Deals (investment)'!$T:$T,$AW$1)+COUNTIFS('[1]Deals (investment)'!$B:$B,$A986,'[1]Deals (investment)'!$T:$T,$AX$1)+COUNTIFS('[1]Deals (investment)'!$B:$B,$A986,'[1]Deals (investment)'!$T:$T,$AY$1)</f>
        <v>#VALUE!</v>
      </c>
      <c r="AS986" s="17" t="e">
        <f>SUMIFS('[1]Deals (investment)'!$C:$C,'[1]Deals (investment)'!$B:$B,$A986)</f>
        <v>#VALUE!</v>
      </c>
      <c r="AT986" s="17" t="e">
        <f t="shared" si="141"/>
        <v>#VALUE!</v>
      </c>
      <c r="AU986" s="18" t="e">
        <f>COUNTIF('[1]Deals (Exits)'!$B:$B,A986)</f>
        <v>#VALUE!</v>
      </c>
      <c r="AV986" s="17" t="e">
        <f>SUMIFS('[1]Deals (investment)'!$C:$C,'[1]Deals (investment)'!$B:$B,$A986,'[1]Deals (investment)'!$T:$T,AV$1)</f>
        <v>#VALUE!</v>
      </c>
      <c r="AW986" s="17" t="e">
        <f>SUMIFS('[1]Deals (investment)'!$C:$C,'[1]Deals (investment)'!$B:$B,$A986,'[1]Deals (investment)'!$T:$T,AW$1)</f>
        <v>#VALUE!</v>
      </c>
      <c r="AX986" s="17" t="e">
        <f>SUMIFS('[1]Deals (investment)'!$C:$C,'[1]Deals (investment)'!$B:$B,$A986,'[1]Deals (investment)'!$T:$T,AX$1)</f>
        <v>#VALUE!</v>
      </c>
      <c r="AY986" s="17" t="e">
        <f>SUMIFS('[1]Deals (investment)'!$C:$C,'[1]Deals (investment)'!$B:$B,$A986,'[1]Deals (investment)'!$T:$T,AY$1)</f>
        <v>#VALUE!</v>
      </c>
      <c r="AZ986" s="17" t="e">
        <f>SUMIFS('[1]Deals (investment)'!$C:$C,'[1]Deals (investment)'!$B:$B,$A986,'[1]Deals (investment)'!$T:$T,AZ$1)</f>
        <v>#VALUE!</v>
      </c>
      <c r="BA986" s="17" t="e">
        <f>SUMIFS('[1]Deals (investment)'!$C:$C,'[1]Deals (investment)'!$B:$B,$A986,'[1]Deals (investment)'!$T:$T,BA$1)</f>
        <v>#VALUE!</v>
      </c>
      <c r="BB986" s="17" t="e">
        <f>SUMIFS('[1]Deals (investment)'!$C:$C,'[1]Deals (investment)'!$B:$B,$A986,'[1]Deals (investment)'!$T:$T,BB$1)</f>
        <v>#VALUE!</v>
      </c>
      <c r="BC986" s="17" t="e">
        <f>SUMIFS('[1]Deals (Exits)'!$C:$C,'[1]Deals (Exits)'!$B:$B,$A986)</f>
        <v>#VALUE!</v>
      </c>
      <c r="BD986" s="17" t="e">
        <f>SUMIFS('[1]Deals (investment)'!$C:$C,'[1]Deals (investment)'!$B:$B,$A986,'[1]Deals (investment)'!$V:$V,BD$1)</f>
        <v>#VALUE!</v>
      </c>
      <c r="BE986" s="17" t="e">
        <f>SUMIFS('[1]Deals (investment)'!$C:$C,'[1]Deals (investment)'!$B:$B,$A986,'[1]Deals (investment)'!$V:$V,BE$1)</f>
        <v>#VALUE!</v>
      </c>
      <c r="BF986" s="17" t="e">
        <f>SUMIFS('[1]Deals (investment)'!$C:$C,'[1]Deals (investment)'!$B:$B,$A986,'[1]Deals (investment)'!$V:$V,BF$1)</f>
        <v>#VALUE!</v>
      </c>
      <c r="BG986" s="17" t="e">
        <f>SUMIFS('[1]Deals (investment)'!$C:$C,'[1]Deals (investment)'!$B:$B,$A986,'[1]Deals (investment)'!$V:$V,BG$1)</f>
        <v>#VALUE!</v>
      </c>
      <c r="BH986" s="17" t="e">
        <f>SUMIFS('[1]Deals (investment)'!$C:$C,'[1]Deals (investment)'!$B:$B,$A986,'[1]Deals (investment)'!$V:$V,BH$1)</f>
        <v>#VALUE!</v>
      </c>
      <c r="BI986" s="17" t="e">
        <f>SUMIFS('[1]Deals (investment)'!$C:$C,'[1]Deals (investment)'!$B:$B,$A986,'[1]Deals (investment)'!$V:$V,BI$1)</f>
        <v>#VALUE!</v>
      </c>
      <c r="BJ986" s="17" t="e">
        <f>SUMIFS('[1]Deals (investment)'!$C:$C,'[1]Deals (investment)'!$B:$B,$A986,'[1]Deals (investment)'!$V:$V,BJ$1)</f>
        <v>#VALUE!</v>
      </c>
      <c r="BK986" s="17" t="e">
        <f>SUMIFS('[1]Deals (investment)'!$C:$C,'[1]Deals (investment)'!$B:$B,$A986,'[1]Deals (investment)'!$V:$V,BK$1)</f>
        <v>#VALUE!</v>
      </c>
      <c r="BL986" s="17" t="e">
        <f>SUMIFS('[1]Deals (investment)'!$C:$C,'[1]Deals (investment)'!$B:$B,$A986,'[1]Deals (investment)'!$V:$V,BL$1)</f>
        <v>#VALUE!</v>
      </c>
      <c r="BM986" s="17" t="e">
        <f>SUMIFS('[1]Deals (investment)'!$C:$C,'[1]Deals (investment)'!$B:$B,$A986,'[1]Deals (investment)'!$V:$V,BM$1)</f>
        <v>#VALUE!</v>
      </c>
      <c r="BN986" s="15"/>
      <c r="BO986" s="15"/>
      <c r="BP986" s="22"/>
      <c r="BQ986" s="15"/>
      <c r="BR986" s="15"/>
      <c r="BS986" s="15"/>
      <c r="BT986" s="15"/>
      <c r="BU986" s="15"/>
      <c r="BV986" s="15"/>
      <c r="BW986" s="15"/>
      <c r="BX986" s="15"/>
      <c r="BY986" s="15"/>
      <c r="BZ986" s="15"/>
      <c r="CA986" s="15"/>
      <c r="CB986" s="15"/>
      <c r="CC986" s="15"/>
      <c r="CD986" s="15" t="str">
        <f t="shared" si="147"/>
        <v>Four One Financial ServicesDeveloping Financial Products that help people make economic progress through leveraging Technology in the Fintech Space.Active</v>
      </c>
      <c r="CE986" s="15"/>
      <c r="CF986" s="15"/>
      <c r="CG986" s="15"/>
      <c r="CH986" s="15"/>
      <c r="CI986" s="15"/>
      <c r="CJ986" s="15"/>
    </row>
    <row r="987" spans="1:88" ht="12.75">
      <c r="A987" s="15" t="s">
        <v>6864</v>
      </c>
      <c r="B987" s="15" t="s">
        <v>6865</v>
      </c>
      <c r="C987" s="15" t="s">
        <v>58</v>
      </c>
      <c r="D987" s="16">
        <v>2017</v>
      </c>
      <c r="E987" s="15" t="s">
        <v>3465</v>
      </c>
      <c r="F987" s="15"/>
      <c r="G987" s="15"/>
      <c r="H987" s="15"/>
      <c r="I987" s="15"/>
      <c r="J987" s="15"/>
      <c r="K987" s="17" t="e">
        <f t="shared" si="140"/>
        <v>#VALUE!</v>
      </c>
      <c r="L987" s="15"/>
      <c r="M987" s="18" t="e">
        <f t="shared" si="132"/>
        <v>#VALUE!</v>
      </c>
      <c r="N987" s="15"/>
      <c r="O987" s="15"/>
      <c r="P987" s="15"/>
      <c r="Q987" s="15"/>
      <c r="R987" s="15"/>
      <c r="S987" s="19"/>
      <c r="T987" s="15"/>
      <c r="U987" s="17"/>
      <c r="V987" s="15" t="s">
        <v>6866</v>
      </c>
      <c r="W987" s="15"/>
      <c r="X987" s="15" t="s">
        <v>158</v>
      </c>
      <c r="Y987" s="15" t="s">
        <v>6867</v>
      </c>
      <c r="AB987" s="20"/>
      <c r="AC987" s="21" t="s">
        <v>6868</v>
      </c>
      <c r="AD987" s="21" t="s">
        <v>6869</v>
      </c>
      <c r="AE987" s="21" t="s">
        <v>6870</v>
      </c>
      <c r="AF987" s="15"/>
      <c r="AG987" s="22">
        <f t="shared" si="148"/>
        <v>0.38709677419354838</v>
      </c>
      <c r="AH987" s="15" t="str">
        <f t="shared" si="146"/>
        <v/>
      </c>
      <c r="AI987" s="22" t="e">
        <f>VLOOKUP(A987,'[1]Deals (investment)'!$B$2:$Z$1497,1,FALSE)</f>
        <v>#N/A</v>
      </c>
      <c r="AJ987" s="22" t="e">
        <f>VLOOKUP(A987,'[1]Deals (investment)'!$B$2:$Z$870,15,FALSE)</f>
        <v>#N/A</v>
      </c>
      <c r="AK987" s="17" t="e">
        <f>VLOOKUP(A987,'[1]Deals (Exits)'!B:B,1,FALSE)</f>
        <v>#N/A</v>
      </c>
      <c r="AL987" s="23" t="e">
        <f>VLOOKUP(G987,[1]Lookups!$V$3:$Y$197,4,FALSE)</f>
        <v>#N/A</v>
      </c>
      <c r="AM987" s="17" t="str">
        <f>VLOOKUP(X987,[1]Lookups!$B$3:$C$200,2,FALSE)</f>
        <v>Financial Services</v>
      </c>
      <c r="AN987" s="17" t="e">
        <f>VLOOKUP(R987,[1]Lookups!$H$3:$I$69,2,FALSE)</f>
        <v>#N/A</v>
      </c>
      <c r="AO987" s="17" t="e">
        <f>VLOOKUP(T987,[1]Lookups!$H$3:$I$69,2,FALSE)</f>
        <v>#N/A</v>
      </c>
      <c r="AP987" s="17" t="e">
        <f>VLOOKUP(AN987,[1]Lookups!$N$3:$O$11,2,FALSE)</f>
        <v>#N/A</v>
      </c>
      <c r="AQ987" s="18" t="e">
        <f>COUNTIFS('[1]Deals (investment)'!$B:$B,$A987)</f>
        <v>#VALUE!</v>
      </c>
      <c r="AR987" s="18" t="e">
        <f>COUNTIFS('[1]Deals (investment)'!$B:$B,$A987,'[1]Deals (investment)'!$T:$T,$AW$1)+COUNTIFS('[1]Deals (investment)'!$B:$B,$A987,'[1]Deals (investment)'!$T:$T,$AX$1)+COUNTIFS('[1]Deals (investment)'!$B:$B,$A987,'[1]Deals (investment)'!$T:$T,$AY$1)</f>
        <v>#VALUE!</v>
      </c>
      <c r="AS987" s="17" t="e">
        <f>SUMIFS('[1]Deals (investment)'!$C:$C,'[1]Deals (investment)'!$B:$B,$A987)</f>
        <v>#VALUE!</v>
      </c>
      <c r="AT987" s="17" t="e">
        <f t="shared" si="141"/>
        <v>#VALUE!</v>
      </c>
      <c r="AU987" s="18" t="e">
        <f>COUNTIF('[1]Deals (Exits)'!$B:$B,A987)</f>
        <v>#VALUE!</v>
      </c>
      <c r="AV987" s="17" t="e">
        <f>SUMIFS('[1]Deals (investment)'!$C:$C,'[1]Deals (investment)'!$B:$B,$A987,'[1]Deals (investment)'!$T:$T,AV$1)</f>
        <v>#VALUE!</v>
      </c>
      <c r="AW987" s="17" t="e">
        <f>SUMIFS('[1]Deals (investment)'!$C:$C,'[1]Deals (investment)'!$B:$B,$A987,'[1]Deals (investment)'!$T:$T,AW$1)</f>
        <v>#VALUE!</v>
      </c>
      <c r="AX987" s="17" t="e">
        <f>SUMIFS('[1]Deals (investment)'!$C:$C,'[1]Deals (investment)'!$B:$B,$A987,'[1]Deals (investment)'!$T:$T,AX$1)</f>
        <v>#VALUE!</v>
      </c>
      <c r="AY987" s="17" t="e">
        <f>SUMIFS('[1]Deals (investment)'!$C:$C,'[1]Deals (investment)'!$B:$B,$A987,'[1]Deals (investment)'!$T:$T,AY$1)</f>
        <v>#VALUE!</v>
      </c>
      <c r="AZ987" s="17" t="e">
        <f>SUMIFS('[1]Deals (investment)'!$C:$C,'[1]Deals (investment)'!$B:$B,$A987,'[1]Deals (investment)'!$T:$T,AZ$1)</f>
        <v>#VALUE!</v>
      </c>
      <c r="BA987" s="17" t="e">
        <f>SUMIFS('[1]Deals (investment)'!$C:$C,'[1]Deals (investment)'!$B:$B,$A987,'[1]Deals (investment)'!$T:$T,BA$1)</f>
        <v>#VALUE!</v>
      </c>
      <c r="BB987" s="17" t="e">
        <f>SUMIFS('[1]Deals (investment)'!$C:$C,'[1]Deals (investment)'!$B:$B,$A987,'[1]Deals (investment)'!$T:$T,BB$1)</f>
        <v>#VALUE!</v>
      </c>
      <c r="BC987" s="17" t="e">
        <f>SUMIFS('[1]Deals (Exits)'!$C:$C,'[1]Deals (Exits)'!$B:$B,$A987)</f>
        <v>#VALUE!</v>
      </c>
      <c r="BD987" s="17" t="e">
        <f>SUMIFS('[1]Deals (investment)'!$C:$C,'[1]Deals (investment)'!$B:$B,$A987,'[1]Deals (investment)'!$V:$V,BD$1)</f>
        <v>#VALUE!</v>
      </c>
      <c r="BE987" s="17" t="e">
        <f>SUMIFS('[1]Deals (investment)'!$C:$C,'[1]Deals (investment)'!$B:$B,$A987,'[1]Deals (investment)'!$V:$V,BE$1)</f>
        <v>#VALUE!</v>
      </c>
      <c r="BF987" s="17" t="e">
        <f>SUMIFS('[1]Deals (investment)'!$C:$C,'[1]Deals (investment)'!$B:$B,$A987,'[1]Deals (investment)'!$V:$V,BF$1)</f>
        <v>#VALUE!</v>
      </c>
      <c r="BG987" s="17" t="e">
        <f>SUMIFS('[1]Deals (investment)'!$C:$C,'[1]Deals (investment)'!$B:$B,$A987,'[1]Deals (investment)'!$V:$V,BG$1)</f>
        <v>#VALUE!</v>
      </c>
      <c r="BH987" s="17" t="e">
        <f>SUMIFS('[1]Deals (investment)'!$C:$C,'[1]Deals (investment)'!$B:$B,$A987,'[1]Deals (investment)'!$V:$V,BH$1)</f>
        <v>#VALUE!</v>
      </c>
      <c r="BI987" s="17" t="e">
        <f>SUMIFS('[1]Deals (investment)'!$C:$C,'[1]Deals (investment)'!$B:$B,$A987,'[1]Deals (investment)'!$V:$V,BI$1)</f>
        <v>#VALUE!</v>
      </c>
      <c r="BJ987" s="17" t="e">
        <f>SUMIFS('[1]Deals (investment)'!$C:$C,'[1]Deals (investment)'!$B:$B,$A987,'[1]Deals (investment)'!$V:$V,BJ$1)</f>
        <v>#VALUE!</v>
      </c>
      <c r="BK987" s="17" t="e">
        <f>SUMIFS('[1]Deals (investment)'!$C:$C,'[1]Deals (investment)'!$B:$B,$A987,'[1]Deals (investment)'!$V:$V,BK$1)</f>
        <v>#VALUE!</v>
      </c>
      <c r="BL987" s="17" t="e">
        <f>SUMIFS('[1]Deals (investment)'!$C:$C,'[1]Deals (investment)'!$B:$B,$A987,'[1]Deals (investment)'!$V:$V,BL$1)</f>
        <v>#VALUE!</v>
      </c>
      <c r="BM987" s="17" t="e">
        <f>SUMIFS('[1]Deals (investment)'!$C:$C,'[1]Deals (investment)'!$B:$B,$A987,'[1]Deals (investment)'!$V:$V,BM$1)</f>
        <v>#VALUE!</v>
      </c>
      <c r="BN987" s="15"/>
      <c r="BO987" s="15"/>
      <c r="BP987" s="22"/>
      <c r="BQ987" s="15"/>
      <c r="BR987" s="15"/>
      <c r="BS987" s="15"/>
      <c r="BT987" s="15"/>
      <c r="BU987" s="15"/>
      <c r="BV987" s="15"/>
      <c r="BW987" s="15"/>
      <c r="BX987" s="15"/>
      <c r="BY987" s="15"/>
      <c r="BZ987" s="15"/>
      <c r="CA987" s="15"/>
      <c r="CB987" s="15"/>
      <c r="CC987" s="15"/>
      <c r="CD987" s="15" t="str">
        <f t="shared" si="147"/>
        <v>interstellarInterstellar supports global partner activities for the Stellar network, a free, open-source financial protocol.Active</v>
      </c>
      <c r="CE987" s="15"/>
      <c r="CF987" s="15"/>
      <c r="CG987" s="15"/>
      <c r="CH987" s="15"/>
      <c r="CI987" s="15"/>
      <c r="CJ987" s="15"/>
    </row>
    <row r="988" spans="1:88" ht="12.75">
      <c r="A988" s="15" t="s">
        <v>6871</v>
      </c>
      <c r="B988" s="15" t="s">
        <v>6872</v>
      </c>
      <c r="C988" s="15" t="s">
        <v>58</v>
      </c>
      <c r="D988" s="16">
        <v>2016</v>
      </c>
      <c r="E988" s="15" t="s">
        <v>117</v>
      </c>
      <c r="F988" s="15"/>
      <c r="G988" s="15" t="s">
        <v>118</v>
      </c>
      <c r="H988" s="15"/>
      <c r="I988" s="15" t="s">
        <v>118</v>
      </c>
      <c r="J988" s="15"/>
      <c r="K988" s="17" t="e">
        <f t="shared" si="140"/>
        <v>#VALUE!</v>
      </c>
      <c r="L988" s="15"/>
      <c r="M988" s="18" t="e">
        <f t="shared" si="132"/>
        <v>#VALUE!</v>
      </c>
      <c r="N988" s="15"/>
      <c r="O988" s="15"/>
      <c r="P988" s="15"/>
      <c r="Q988" s="24" t="e">
        <f ca="1">_xludf.MAXIFS('[1]Deals (investment)'!A:A,'[1]Deals (investment)'!B:B,A988)</f>
        <v>#NAME?</v>
      </c>
      <c r="R988" s="15" t="s">
        <v>375</v>
      </c>
      <c r="S988" s="19"/>
      <c r="T988" s="15"/>
      <c r="U988" s="17"/>
      <c r="V988" s="15" t="s">
        <v>6873</v>
      </c>
      <c r="W988" s="15"/>
      <c r="X988" s="15" t="s">
        <v>158</v>
      </c>
      <c r="Y988" s="15" t="s">
        <v>158</v>
      </c>
      <c r="AB988" s="20"/>
      <c r="AC988" s="21" t="s">
        <v>6874</v>
      </c>
      <c r="AD988" s="15"/>
      <c r="AE988" s="21" t="s">
        <v>6875</v>
      </c>
      <c r="AF988" s="15"/>
      <c r="AG988" s="22">
        <f t="shared" ca="1" si="148"/>
        <v>0.4838709677419355</v>
      </c>
      <c r="AH988" s="15" t="str">
        <f t="shared" si="146"/>
        <v/>
      </c>
      <c r="AI988" s="22" t="e">
        <f>VLOOKUP(A988,'[1]Deals (investment)'!$B$2:$Z$1497,1,FALSE)</f>
        <v>#N/A</v>
      </c>
      <c r="AJ988" s="22" t="e">
        <f>VLOOKUP(A988,'[1]Deals (investment)'!$B$2:$Z$870,15,FALSE)</f>
        <v>#N/A</v>
      </c>
      <c r="AK988" s="17" t="e">
        <f>VLOOKUP(A988,'[1]Deals (Exits)'!B:B,1,FALSE)</f>
        <v>#N/A</v>
      </c>
      <c r="AL988" s="23">
        <f>VLOOKUP(G988,[1]Lookups!$V$3:$Y$197,4,FALSE)</f>
        <v>0</v>
      </c>
      <c r="AM988" s="17" t="str">
        <f>VLOOKUP(X988,[1]Lookups!$B$3:$C$200,2,FALSE)</f>
        <v>Financial Services</v>
      </c>
      <c r="AN988" s="17" t="str">
        <f>VLOOKUP(R988,[1]Lookups!$H$3:$I$69,2,FALSE)</f>
        <v>2. Seed</v>
      </c>
      <c r="AO988" s="17" t="e">
        <f>VLOOKUP(T988,[1]Lookups!$H$3:$I$69,2,FALSE)</f>
        <v>#N/A</v>
      </c>
      <c r="AP988" s="17" t="str">
        <f>VLOOKUP(AN988,[1]Lookups!$N$3:$O$11,2,FALSE)</f>
        <v>Early</v>
      </c>
      <c r="AQ988" s="18" t="e">
        <f>COUNTIFS('[1]Deals (investment)'!$B:$B,$A988)</f>
        <v>#VALUE!</v>
      </c>
      <c r="AR988" s="18" t="e">
        <f>COUNTIFS('[1]Deals (investment)'!$B:$B,$A988,'[1]Deals (investment)'!$T:$T,$AW$1)+COUNTIFS('[1]Deals (investment)'!$B:$B,$A988,'[1]Deals (investment)'!$T:$T,$AX$1)+COUNTIFS('[1]Deals (investment)'!$B:$B,$A988,'[1]Deals (investment)'!$T:$T,$AY$1)</f>
        <v>#VALUE!</v>
      </c>
      <c r="AS988" s="17" t="e">
        <f>SUMIFS('[1]Deals (investment)'!$C:$C,'[1]Deals (investment)'!$B:$B,$A988)</f>
        <v>#VALUE!</v>
      </c>
      <c r="AT988" s="17" t="e">
        <f t="shared" si="141"/>
        <v>#VALUE!</v>
      </c>
      <c r="AU988" s="18" t="e">
        <f>COUNTIF('[1]Deals (Exits)'!$B:$B,A988)</f>
        <v>#VALUE!</v>
      </c>
      <c r="AV988" s="17" t="e">
        <f>SUMIFS('[1]Deals (investment)'!$C:$C,'[1]Deals (investment)'!$B:$B,$A988,'[1]Deals (investment)'!$T:$T,AV$1)</f>
        <v>#VALUE!</v>
      </c>
      <c r="AW988" s="17" t="e">
        <f>SUMIFS('[1]Deals (investment)'!$C:$C,'[1]Deals (investment)'!$B:$B,$A988,'[1]Deals (investment)'!$T:$T,AW$1)</f>
        <v>#VALUE!</v>
      </c>
      <c r="AX988" s="17" t="e">
        <f>SUMIFS('[1]Deals (investment)'!$C:$C,'[1]Deals (investment)'!$B:$B,$A988,'[1]Deals (investment)'!$T:$T,AX$1)</f>
        <v>#VALUE!</v>
      </c>
      <c r="AY988" s="17" t="e">
        <f>SUMIFS('[1]Deals (investment)'!$C:$C,'[1]Deals (investment)'!$B:$B,$A988,'[1]Deals (investment)'!$T:$T,AY$1)</f>
        <v>#VALUE!</v>
      </c>
      <c r="AZ988" s="17" t="e">
        <f>SUMIFS('[1]Deals (investment)'!$C:$C,'[1]Deals (investment)'!$B:$B,$A988,'[1]Deals (investment)'!$T:$T,AZ$1)</f>
        <v>#VALUE!</v>
      </c>
      <c r="BA988" s="17" t="e">
        <f>SUMIFS('[1]Deals (investment)'!$C:$C,'[1]Deals (investment)'!$B:$B,$A988,'[1]Deals (investment)'!$T:$T,BA$1)</f>
        <v>#VALUE!</v>
      </c>
      <c r="BB988" s="17" t="e">
        <f>SUMIFS('[1]Deals (investment)'!$C:$C,'[1]Deals (investment)'!$B:$B,$A988,'[1]Deals (investment)'!$T:$T,BB$1)</f>
        <v>#VALUE!</v>
      </c>
      <c r="BC988" s="17" t="e">
        <f>SUMIFS('[1]Deals (Exits)'!$C:$C,'[1]Deals (Exits)'!$B:$B,$A988)</f>
        <v>#VALUE!</v>
      </c>
      <c r="BD988" s="17" t="e">
        <f>SUMIFS('[1]Deals (investment)'!$C:$C,'[1]Deals (investment)'!$B:$B,$A988,'[1]Deals (investment)'!$V:$V,BD$1)</f>
        <v>#VALUE!</v>
      </c>
      <c r="BE988" s="17" t="e">
        <f>SUMIFS('[1]Deals (investment)'!$C:$C,'[1]Deals (investment)'!$B:$B,$A988,'[1]Deals (investment)'!$V:$V,BE$1)</f>
        <v>#VALUE!</v>
      </c>
      <c r="BF988" s="17" t="e">
        <f>SUMIFS('[1]Deals (investment)'!$C:$C,'[1]Deals (investment)'!$B:$B,$A988,'[1]Deals (investment)'!$V:$V,BF$1)</f>
        <v>#VALUE!</v>
      </c>
      <c r="BG988" s="17" t="e">
        <f>SUMIFS('[1]Deals (investment)'!$C:$C,'[1]Deals (investment)'!$B:$B,$A988,'[1]Deals (investment)'!$V:$V,BG$1)</f>
        <v>#VALUE!</v>
      </c>
      <c r="BH988" s="17" t="e">
        <f>SUMIFS('[1]Deals (investment)'!$C:$C,'[1]Deals (investment)'!$B:$B,$A988,'[1]Deals (investment)'!$V:$V,BH$1)</f>
        <v>#VALUE!</v>
      </c>
      <c r="BI988" s="17" t="e">
        <f>SUMIFS('[1]Deals (investment)'!$C:$C,'[1]Deals (investment)'!$B:$B,$A988,'[1]Deals (investment)'!$V:$V,BI$1)</f>
        <v>#VALUE!</v>
      </c>
      <c r="BJ988" s="17" t="e">
        <f>SUMIFS('[1]Deals (investment)'!$C:$C,'[1]Deals (investment)'!$B:$B,$A988,'[1]Deals (investment)'!$V:$V,BJ$1)</f>
        <v>#VALUE!</v>
      </c>
      <c r="BK988" s="17" t="e">
        <f>SUMIFS('[1]Deals (investment)'!$C:$C,'[1]Deals (investment)'!$B:$B,$A988,'[1]Deals (investment)'!$V:$V,BK$1)</f>
        <v>#VALUE!</v>
      </c>
      <c r="BL988" s="17" t="e">
        <f>SUMIFS('[1]Deals (investment)'!$C:$C,'[1]Deals (investment)'!$B:$B,$A988,'[1]Deals (investment)'!$V:$V,BL$1)</f>
        <v>#VALUE!</v>
      </c>
      <c r="BM988" s="17" t="e">
        <f>SUMIFS('[1]Deals (investment)'!$C:$C,'[1]Deals (investment)'!$B:$B,$A988,'[1]Deals (investment)'!$V:$V,BM$1)</f>
        <v>#VALUE!</v>
      </c>
      <c r="BN988" s="15"/>
      <c r="BO988" s="15"/>
      <c r="BP988" s="22"/>
      <c r="BQ988" s="15"/>
      <c r="BR988" s="15"/>
      <c r="BS988" s="15"/>
      <c r="BT988" s="15"/>
      <c r="BU988" s="15"/>
      <c r="BV988" s="15"/>
      <c r="BW988" s="15"/>
      <c r="BX988" s="15"/>
      <c r="BY988" s="15"/>
      <c r="BZ988" s="15"/>
      <c r="CA988" s="15"/>
      <c r="CB988" s="15"/>
      <c r="CC988" s="15"/>
      <c r="CD988" s="15" t="str">
        <f t="shared" si="147"/>
        <v>Inuka PapiNuka Pap provides instant emergency Financial Services to MFI and SACCO members through the iNuka Pap proprietary platformActive</v>
      </c>
      <c r="CE988" s="15"/>
      <c r="CF988" s="15"/>
      <c r="CG988" s="15"/>
      <c r="CH988" s="15"/>
      <c r="CI988" s="15"/>
      <c r="CJ988" s="15"/>
    </row>
    <row r="989" spans="1:88" ht="12.75">
      <c r="A989" s="15" t="s">
        <v>6876</v>
      </c>
      <c r="B989" s="15"/>
      <c r="C989" s="15"/>
      <c r="D989" s="16"/>
      <c r="E989" s="15" t="s">
        <v>59</v>
      </c>
      <c r="F989" s="15"/>
      <c r="G989" s="15" t="s">
        <v>61</v>
      </c>
      <c r="H989" s="15"/>
      <c r="I989" s="15" t="s">
        <v>61</v>
      </c>
      <c r="J989" s="15"/>
      <c r="K989" s="17" t="e">
        <f t="shared" si="140"/>
        <v>#VALUE!</v>
      </c>
      <c r="L989" s="15"/>
      <c r="M989" s="18" t="e">
        <f t="shared" si="132"/>
        <v>#VALUE!</v>
      </c>
      <c r="N989" s="15"/>
      <c r="O989" s="15"/>
      <c r="P989" s="15"/>
      <c r="Q989" s="15"/>
      <c r="R989" s="15"/>
      <c r="S989" s="19"/>
      <c r="T989" s="15"/>
      <c r="U989" s="17"/>
      <c r="V989" s="15"/>
      <c r="W989" s="15"/>
      <c r="X989" s="15" t="s">
        <v>2821</v>
      </c>
      <c r="Y989" s="15"/>
      <c r="AB989" s="20"/>
      <c r="AC989" s="15"/>
      <c r="AD989" s="15"/>
      <c r="AE989" s="15"/>
      <c r="AF989" s="15"/>
      <c r="AG989" s="22">
        <f t="shared" si="148"/>
        <v>0.19354838709677419</v>
      </c>
      <c r="AH989" s="15" t="str">
        <f t="shared" si="146"/>
        <v/>
      </c>
      <c r="AI989" s="22" t="e">
        <f>VLOOKUP(A989,'[1]Deals (investment)'!$B$2:$Z$1497,1,FALSE)</f>
        <v>#N/A</v>
      </c>
      <c r="AJ989" s="22" t="e">
        <f>VLOOKUP(A989,'[1]Deals (investment)'!$B$2:$Z$870,15,FALSE)</f>
        <v>#N/A</v>
      </c>
      <c r="AK989" s="17" t="e">
        <f>VLOOKUP(A989,'[1]Deals (Exits)'!B:B,1,FALSE)</f>
        <v>#N/A</v>
      </c>
      <c r="AL989" s="23">
        <f>VLOOKUP(G989,[1]Lookups!$V$3:$Y$197,4,FALSE)</f>
        <v>0</v>
      </c>
      <c r="AM989" s="17" t="str">
        <f>VLOOKUP(X989,[1]Lookups!$B$3:$C$200,2,FALSE)</f>
        <v>Other Technologies &amp; Information Technology</v>
      </c>
      <c r="AN989" s="17" t="e">
        <f>VLOOKUP(R989,[1]Lookups!$H$3:$I$69,2,FALSE)</f>
        <v>#N/A</v>
      </c>
      <c r="AO989" s="17" t="e">
        <f>VLOOKUP(T989,[1]Lookups!$H$3:$I$69,2,FALSE)</f>
        <v>#N/A</v>
      </c>
      <c r="AP989" s="17" t="e">
        <f>VLOOKUP(AN989,[1]Lookups!$N$3:$O$11,2,FALSE)</f>
        <v>#N/A</v>
      </c>
      <c r="AQ989" s="18" t="e">
        <f>COUNTIFS('[1]Deals (investment)'!$B:$B,$A989)</f>
        <v>#VALUE!</v>
      </c>
      <c r="AR989" s="18" t="e">
        <f>COUNTIFS('[1]Deals (investment)'!$B:$B,$A989,'[1]Deals (investment)'!$T:$T,$AW$1)+COUNTIFS('[1]Deals (investment)'!$B:$B,$A989,'[1]Deals (investment)'!$T:$T,$AX$1)+COUNTIFS('[1]Deals (investment)'!$B:$B,$A989,'[1]Deals (investment)'!$T:$T,$AY$1)</f>
        <v>#VALUE!</v>
      </c>
      <c r="AS989" s="17" t="e">
        <f>SUMIFS('[1]Deals (investment)'!$C:$C,'[1]Deals (investment)'!$B:$B,$A989)</f>
        <v>#VALUE!</v>
      </c>
      <c r="AT989" s="17" t="e">
        <f t="shared" si="141"/>
        <v>#VALUE!</v>
      </c>
      <c r="AU989" s="18" t="e">
        <f>COUNTIF('[1]Deals (Exits)'!$B:$B,A989)</f>
        <v>#VALUE!</v>
      </c>
      <c r="AV989" s="17" t="e">
        <f>SUMIFS('[1]Deals (investment)'!$C:$C,'[1]Deals (investment)'!$B:$B,$A989,'[1]Deals (investment)'!$T:$T,AV$1)</f>
        <v>#VALUE!</v>
      </c>
      <c r="AW989" s="17" t="e">
        <f>SUMIFS('[1]Deals (investment)'!$C:$C,'[1]Deals (investment)'!$B:$B,$A989,'[1]Deals (investment)'!$T:$T,AW$1)</f>
        <v>#VALUE!</v>
      </c>
      <c r="AX989" s="17" t="e">
        <f>SUMIFS('[1]Deals (investment)'!$C:$C,'[1]Deals (investment)'!$B:$B,$A989,'[1]Deals (investment)'!$T:$T,AX$1)</f>
        <v>#VALUE!</v>
      </c>
      <c r="AY989" s="17" t="e">
        <f>SUMIFS('[1]Deals (investment)'!$C:$C,'[1]Deals (investment)'!$B:$B,$A989,'[1]Deals (investment)'!$T:$T,AY$1)</f>
        <v>#VALUE!</v>
      </c>
      <c r="AZ989" s="17" t="e">
        <f>SUMIFS('[1]Deals (investment)'!$C:$C,'[1]Deals (investment)'!$B:$B,$A989,'[1]Deals (investment)'!$T:$T,AZ$1)</f>
        <v>#VALUE!</v>
      </c>
      <c r="BA989" s="17" t="e">
        <f>SUMIFS('[1]Deals (investment)'!$C:$C,'[1]Deals (investment)'!$B:$B,$A989,'[1]Deals (investment)'!$T:$T,BA$1)</f>
        <v>#VALUE!</v>
      </c>
      <c r="BB989" s="17" t="e">
        <f>SUMIFS('[1]Deals (investment)'!$C:$C,'[1]Deals (investment)'!$B:$B,$A989,'[1]Deals (investment)'!$T:$T,BB$1)</f>
        <v>#VALUE!</v>
      </c>
      <c r="BC989" s="17" t="e">
        <f>SUMIFS('[1]Deals (Exits)'!$C:$C,'[1]Deals (Exits)'!$B:$B,$A989)</f>
        <v>#VALUE!</v>
      </c>
      <c r="BD989" s="17" t="e">
        <f>SUMIFS('[1]Deals (investment)'!$C:$C,'[1]Deals (investment)'!$B:$B,$A989,'[1]Deals (investment)'!$V:$V,BD$1)</f>
        <v>#VALUE!</v>
      </c>
      <c r="BE989" s="17" t="e">
        <f>SUMIFS('[1]Deals (investment)'!$C:$C,'[1]Deals (investment)'!$B:$B,$A989,'[1]Deals (investment)'!$V:$V,BE$1)</f>
        <v>#VALUE!</v>
      </c>
      <c r="BF989" s="17" t="e">
        <f>SUMIFS('[1]Deals (investment)'!$C:$C,'[1]Deals (investment)'!$B:$B,$A989,'[1]Deals (investment)'!$V:$V,BF$1)</f>
        <v>#VALUE!</v>
      </c>
      <c r="BG989" s="17" t="e">
        <f>SUMIFS('[1]Deals (investment)'!$C:$C,'[1]Deals (investment)'!$B:$B,$A989,'[1]Deals (investment)'!$V:$V,BG$1)</f>
        <v>#VALUE!</v>
      </c>
      <c r="BH989" s="17" t="e">
        <f>SUMIFS('[1]Deals (investment)'!$C:$C,'[1]Deals (investment)'!$B:$B,$A989,'[1]Deals (investment)'!$V:$V,BH$1)</f>
        <v>#VALUE!</v>
      </c>
      <c r="BI989" s="17" t="e">
        <f>SUMIFS('[1]Deals (investment)'!$C:$C,'[1]Deals (investment)'!$B:$B,$A989,'[1]Deals (investment)'!$V:$V,BI$1)</f>
        <v>#VALUE!</v>
      </c>
      <c r="BJ989" s="17" t="e">
        <f>SUMIFS('[1]Deals (investment)'!$C:$C,'[1]Deals (investment)'!$B:$B,$A989,'[1]Deals (investment)'!$V:$V,BJ$1)</f>
        <v>#VALUE!</v>
      </c>
      <c r="BK989" s="17" t="e">
        <f>SUMIFS('[1]Deals (investment)'!$C:$C,'[1]Deals (investment)'!$B:$B,$A989,'[1]Deals (investment)'!$V:$V,BK$1)</f>
        <v>#VALUE!</v>
      </c>
      <c r="BL989" s="17" t="e">
        <f>SUMIFS('[1]Deals (investment)'!$C:$C,'[1]Deals (investment)'!$B:$B,$A989,'[1]Deals (investment)'!$V:$V,BL$1)</f>
        <v>#VALUE!</v>
      </c>
      <c r="BM989" s="17" t="e">
        <f>SUMIFS('[1]Deals (investment)'!$C:$C,'[1]Deals (investment)'!$B:$B,$A989,'[1]Deals (investment)'!$V:$V,BM$1)</f>
        <v>#VALUE!</v>
      </c>
      <c r="BN989" s="15"/>
      <c r="BO989" s="15"/>
      <c r="BP989" s="22"/>
      <c r="BQ989" s="15"/>
      <c r="BR989" s="15"/>
      <c r="BS989" s="15"/>
      <c r="BT989" s="15"/>
      <c r="BU989" s="15"/>
      <c r="BV989" s="15"/>
      <c r="BW989" s="15"/>
      <c r="BX989" s="15"/>
      <c r="BY989" s="15"/>
      <c r="BZ989" s="15"/>
      <c r="CA989" s="15"/>
      <c r="CB989" s="15"/>
      <c r="CC989" s="15"/>
      <c r="CD989" s="15"/>
      <c r="CE989" s="15"/>
      <c r="CF989" s="15"/>
      <c r="CG989" s="15"/>
      <c r="CH989" s="15"/>
      <c r="CI989" s="15"/>
      <c r="CJ989" s="15"/>
    </row>
    <row r="990" spans="1:88" ht="12.75">
      <c r="A990" s="15" t="s">
        <v>6877</v>
      </c>
      <c r="B990" s="15" t="s">
        <v>6878</v>
      </c>
      <c r="C990" s="15" t="s">
        <v>58</v>
      </c>
      <c r="D990" s="16">
        <v>2002</v>
      </c>
      <c r="E990" s="15" t="s">
        <v>6879</v>
      </c>
      <c r="F990" s="15"/>
      <c r="G990" s="15"/>
      <c r="H990" s="15"/>
      <c r="I990" s="15"/>
      <c r="J990" s="15"/>
      <c r="K990" s="17" t="e">
        <f t="shared" si="140"/>
        <v>#VALUE!</v>
      </c>
      <c r="L990" s="15"/>
      <c r="M990" s="18" t="e">
        <f t="shared" si="132"/>
        <v>#VALUE!</v>
      </c>
      <c r="N990" s="15"/>
      <c r="O990" s="15"/>
      <c r="P990" s="15"/>
      <c r="Q990" s="15"/>
      <c r="R990" s="15"/>
      <c r="S990" s="19"/>
      <c r="T990" s="15"/>
      <c r="U990" s="17"/>
      <c r="V990" s="15" t="s">
        <v>6880</v>
      </c>
      <c r="W990" s="15"/>
      <c r="X990" s="15" t="s">
        <v>191</v>
      </c>
      <c r="Y990" s="15" t="s">
        <v>191</v>
      </c>
      <c r="AB990" s="20"/>
      <c r="AC990" s="21" t="s">
        <v>6881</v>
      </c>
      <c r="AD990" s="21" t="s">
        <v>6882</v>
      </c>
      <c r="AE990" s="21" t="s">
        <v>6883</v>
      </c>
      <c r="AF990" s="21" t="s">
        <v>6884</v>
      </c>
      <c r="AG990" s="22">
        <f t="shared" si="148"/>
        <v>0.41935483870967744</v>
      </c>
      <c r="AH990" s="15" t="str">
        <f t="shared" si="146"/>
        <v/>
      </c>
      <c r="AI990" s="22" t="e">
        <f>VLOOKUP(A990,'[1]Deals (investment)'!$B$2:$Z$1497,1,FALSE)</f>
        <v>#N/A</v>
      </c>
      <c r="AJ990" s="22" t="e">
        <f>VLOOKUP(A990,'[1]Deals (investment)'!$B$2:$Z$870,15,FALSE)</f>
        <v>#N/A</v>
      </c>
      <c r="AK990" s="17" t="e">
        <f>VLOOKUP(A990,'[1]Deals (Exits)'!B:B,1,FALSE)</f>
        <v>#N/A</v>
      </c>
      <c r="AL990" s="23" t="e">
        <f>VLOOKUP(G990,[1]Lookups!$V$3:$Y$197,4,FALSE)</f>
        <v>#N/A</v>
      </c>
      <c r="AM990" s="17" t="str">
        <f>VLOOKUP(X990,[1]Lookups!$B$3:$C$200,2,FALSE)</f>
        <v>Education</v>
      </c>
      <c r="AN990" s="17" t="e">
        <f>VLOOKUP(R990,[1]Lookups!$H$3:$I$69,2,FALSE)</f>
        <v>#N/A</v>
      </c>
      <c r="AO990" s="17" t="e">
        <f>VLOOKUP(T990,[1]Lookups!$H$3:$I$69,2,FALSE)</f>
        <v>#N/A</v>
      </c>
      <c r="AP990" s="17" t="e">
        <f>VLOOKUP(AN990,[1]Lookups!$N$3:$O$11,2,FALSE)</f>
        <v>#N/A</v>
      </c>
      <c r="AQ990" s="18" t="e">
        <f>COUNTIFS('[1]Deals (investment)'!$B:$B,$A990)</f>
        <v>#VALUE!</v>
      </c>
      <c r="AR990" s="18" t="e">
        <f>COUNTIFS('[1]Deals (investment)'!$B:$B,$A990,'[1]Deals (investment)'!$T:$T,$AW$1)+COUNTIFS('[1]Deals (investment)'!$B:$B,$A990,'[1]Deals (investment)'!$T:$T,$AX$1)+COUNTIFS('[1]Deals (investment)'!$B:$B,$A990,'[1]Deals (investment)'!$T:$T,$AY$1)</f>
        <v>#VALUE!</v>
      </c>
      <c r="AS990" s="17" t="e">
        <f>SUMIFS('[1]Deals (investment)'!$C:$C,'[1]Deals (investment)'!$B:$B,$A990)</f>
        <v>#VALUE!</v>
      </c>
      <c r="AT990" s="17" t="e">
        <f t="shared" si="141"/>
        <v>#VALUE!</v>
      </c>
      <c r="AU990" s="18" t="e">
        <f>COUNTIF('[1]Deals (Exits)'!$B:$B,A990)</f>
        <v>#VALUE!</v>
      </c>
      <c r="AV990" s="17" t="e">
        <f>SUMIFS('[1]Deals (investment)'!$C:$C,'[1]Deals (investment)'!$B:$B,$A990,'[1]Deals (investment)'!$T:$T,AV$1)</f>
        <v>#VALUE!</v>
      </c>
      <c r="AW990" s="17" t="e">
        <f>SUMIFS('[1]Deals (investment)'!$C:$C,'[1]Deals (investment)'!$B:$B,$A990,'[1]Deals (investment)'!$T:$T,AW$1)</f>
        <v>#VALUE!</v>
      </c>
      <c r="AX990" s="17" t="e">
        <f>SUMIFS('[1]Deals (investment)'!$C:$C,'[1]Deals (investment)'!$B:$B,$A990,'[1]Deals (investment)'!$T:$T,AX$1)</f>
        <v>#VALUE!</v>
      </c>
      <c r="AY990" s="17" t="e">
        <f>SUMIFS('[1]Deals (investment)'!$C:$C,'[1]Deals (investment)'!$B:$B,$A990,'[1]Deals (investment)'!$T:$T,AY$1)</f>
        <v>#VALUE!</v>
      </c>
      <c r="AZ990" s="17" t="e">
        <f>SUMIFS('[1]Deals (investment)'!$C:$C,'[1]Deals (investment)'!$B:$B,$A990,'[1]Deals (investment)'!$T:$T,AZ$1)</f>
        <v>#VALUE!</v>
      </c>
      <c r="BA990" s="17" t="e">
        <f>SUMIFS('[1]Deals (investment)'!$C:$C,'[1]Deals (investment)'!$B:$B,$A990,'[1]Deals (investment)'!$T:$T,BA$1)</f>
        <v>#VALUE!</v>
      </c>
      <c r="BB990" s="17" t="e">
        <f>SUMIFS('[1]Deals (investment)'!$C:$C,'[1]Deals (investment)'!$B:$B,$A990,'[1]Deals (investment)'!$T:$T,BB$1)</f>
        <v>#VALUE!</v>
      </c>
      <c r="BC990" s="17" t="e">
        <f>SUMIFS('[1]Deals (Exits)'!$C:$C,'[1]Deals (Exits)'!$B:$B,$A990)</f>
        <v>#VALUE!</v>
      </c>
      <c r="BD990" s="17" t="e">
        <f>SUMIFS('[1]Deals (investment)'!$C:$C,'[1]Deals (investment)'!$B:$B,$A990,'[1]Deals (investment)'!$V:$V,BD$1)</f>
        <v>#VALUE!</v>
      </c>
      <c r="BE990" s="17" t="e">
        <f>SUMIFS('[1]Deals (investment)'!$C:$C,'[1]Deals (investment)'!$B:$B,$A990,'[1]Deals (investment)'!$V:$V,BE$1)</f>
        <v>#VALUE!</v>
      </c>
      <c r="BF990" s="17" t="e">
        <f>SUMIFS('[1]Deals (investment)'!$C:$C,'[1]Deals (investment)'!$B:$B,$A990,'[1]Deals (investment)'!$V:$V,BF$1)</f>
        <v>#VALUE!</v>
      </c>
      <c r="BG990" s="17" t="e">
        <f>SUMIFS('[1]Deals (investment)'!$C:$C,'[1]Deals (investment)'!$B:$B,$A990,'[1]Deals (investment)'!$V:$V,BG$1)</f>
        <v>#VALUE!</v>
      </c>
      <c r="BH990" s="17" t="e">
        <f>SUMIFS('[1]Deals (investment)'!$C:$C,'[1]Deals (investment)'!$B:$B,$A990,'[1]Deals (investment)'!$V:$V,BH$1)</f>
        <v>#VALUE!</v>
      </c>
      <c r="BI990" s="17" t="e">
        <f>SUMIFS('[1]Deals (investment)'!$C:$C,'[1]Deals (investment)'!$B:$B,$A990,'[1]Deals (investment)'!$V:$V,BI$1)</f>
        <v>#VALUE!</v>
      </c>
      <c r="BJ990" s="17" t="e">
        <f>SUMIFS('[1]Deals (investment)'!$C:$C,'[1]Deals (investment)'!$B:$B,$A990,'[1]Deals (investment)'!$V:$V,BJ$1)</f>
        <v>#VALUE!</v>
      </c>
      <c r="BK990" s="17" t="e">
        <f>SUMIFS('[1]Deals (investment)'!$C:$C,'[1]Deals (investment)'!$B:$B,$A990,'[1]Deals (investment)'!$V:$V,BK$1)</f>
        <v>#VALUE!</v>
      </c>
      <c r="BL990" s="17" t="e">
        <f>SUMIFS('[1]Deals (investment)'!$C:$C,'[1]Deals (investment)'!$B:$B,$A990,'[1]Deals (investment)'!$V:$V,BL$1)</f>
        <v>#VALUE!</v>
      </c>
      <c r="BM990" s="17" t="e">
        <f>SUMIFS('[1]Deals (investment)'!$C:$C,'[1]Deals (investment)'!$B:$B,$A990,'[1]Deals (investment)'!$V:$V,BM$1)</f>
        <v>#VALUE!</v>
      </c>
      <c r="BN990" s="15"/>
      <c r="BO990" s="15"/>
      <c r="BP990" s="22"/>
      <c r="BQ990" s="15"/>
      <c r="BR990" s="15"/>
      <c r="BS990" s="15"/>
      <c r="BT990" s="15"/>
      <c r="BU990" s="15"/>
      <c r="BV990" s="15"/>
      <c r="BW990" s="15"/>
      <c r="BX990" s="15"/>
      <c r="BY990" s="15"/>
      <c r="BZ990" s="15"/>
      <c r="CA990" s="15"/>
      <c r="CB990" s="15"/>
      <c r="CC990" s="15"/>
      <c r="CD990" s="15" t="str">
        <f t="shared" ref="CD990:CD1028" si="149">CONCATENATE(A990,B990,C990)</f>
        <v>Global OpportunitiesWe Create Successful Global GraduatesActive</v>
      </c>
      <c r="CE990" s="15"/>
      <c r="CF990" s="15"/>
      <c r="CG990" s="15"/>
      <c r="CH990" s="15"/>
      <c r="CI990" s="15"/>
      <c r="CJ990" s="15"/>
    </row>
    <row r="991" spans="1:88" ht="12.75">
      <c r="A991" s="21" t="s">
        <v>6885</v>
      </c>
      <c r="B991" s="15" t="s">
        <v>6886</v>
      </c>
      <c r="C991" s="15" t="s">
        <v>58</v>
      </c>
      <c r="D991" s="16">
        <v>2012</v>
      </c>
      <c r="E991" s="15" t="s">
        <v>59</v>
      </c>
      <c r="F991" s="15"/>
      <c r="G991" s="15" t="s">
        <v>61</v>
      </c>
      <c r="H991" s="15"/>
      <c r="I991" s="15"/>
      <c r="J991" s="15"/>
      <c r="K991" s="17" t="e">
        <f t="shared" si="140"/>
        <v>#VALUE!</v>
      </c>
      <c r="L991" s="15"/>
      <c r="M991" s="18" t="e">
        <f t="shared" si="132"/>
        <v>#VALUE!</v>
      </c>
      <c r="N991" s="15"/>
      <c r="O991" s="15"/>
      <c r="P991" s="15"/>
      <c r="Q991" s="15"/>
      <c r="R991" s="15"/>
      <c r="S991" s="19"/>
      <c r="T991" s="15"/>
      <c r="U991" s="17"/>
      <c r="V991" s="15" t="s">
        <v>6887</v>
      </c>
      <c r="W991" s="15"/>
      <c r="X991" s="15" t="s">
        <v>64</v>
      </c>
      <c r="Y991" s="15" t="s">
        <v>6888</v>
      </c>
      <c r="AB991" s="20"/>
      <c r="AC991" s="21" t="s">
        <v>6889</v>
      </c>
      <c r="AD991" s="21" t="s">
        <v>6890</v>
      </c>
      <c r="AE991" s="21" t="s">
        <v>6891</v>
      </c>
      <c r="AF991" s="21" t="s">
        <v>6892</v>
      </c>
      <c r="AG991" s="22">
        <f t="shared" si="148"/>
        <v>0.45161290322580644</v>
      </c>
      <c r="AH991" s="15" t="str">
        <f t="shared" si="146"/>
        <v/>
      </c>
      <c r="AI991" s="22" t="e">
        <f>VLOOKUP(A991,'[1]Deals (investment)'!$B$2:$Z$1497,1,FALSE)</f>
        <v>#N/A</v>
      </c>
      <c r="AJ991" s="22" t="e">
        <f>VLOOKUP(A991,'[1]Deals (investment)'!$B$2:$Z$870,15,FALSE)</f>
        <v>#N/A</v>
      </c>
      <c r="AK991" s="17" t="e">
        <f>VLOOKUP(A991,'[1]Deals (Exits)'!B:B,1,FALSE)</f>
        <v>#N/A</v>
      </c>
      <c r="AL991" s="23">
        <f>VLOOKUP(G991,[1]Lookups!$V$3:$Y$197,4,FALSE)</f>
        <v>0</v>
      </c>
      <c r="AM991" s="17" t="str">
        <f>VLOOKUP(X991,[1]Lookups!$B$3:$C$200,2,FALSE)</f>
        <v>E-commerce &amp; Retail</v>
      </c>
      <c r="AN991" s="17" t="e">
        <f>VLOOKUP(R991,[1]Lookups!$H$3:$I$69,2,FALSE)</f>
        <v>#N/A</v>
      </c>
      <c r="AO991" s="17" t="e">
        <f>VLOOKUP(T991,[1]Lookups!$H$3:$I$69,2,FALSE)</f>
        <v>#N/A</v>
      </c>
      <c r="AP991" s="17" t="e">
        <f>VLOOKUP(AN991,[1]Lookups!$N$3:$O$11,2,FALSE)</f>
        <v>#N/A</v>
      </c>
      <c r="AQ991" s="18" t="e">
        <f>COUNTIFS('[1]Deals (investment)'!$B:$B,$A991)</f>
        <v>#VALUE!</v>
      </c>
      <c r="AR991" s="18" t="e">
        <f>COUNTIFS('[1]Deals (investment)'!$B:$B,$A991,'[1]Deals (investment)'!$T:$T,$AW$1)+COUNTIFS('[1]Deals (investment)'!$B:$B,$A991,'[1]Deals (investment)'!$T:$T,$AX$1)+COUNTIFS('[1]Deals (investment)'!$B:$B,$A991,'[1]Deals (investment)'!$T:$T,$AY$1)</f>
        <v>#VALUE!</v>
      </c>
      <c r="AS991" s="17" t="e">
        <f>SUMIFS('[1]Deals (investment)'!$C:$C,'[1]Deals (investment)'!$B:$B,$A991)</f>
        <v>#VALUE!</v>
      </c>
      <c r="AT991" s="17" t="e">
        <f t="shared" si="141"/>
        <v>#VALUE!</v>
      </c>
      <c r="AU991" s="18" t="e">
        <f>COUNTIF('[1]Deals (Exits)'!$B:$B,A991)</f>
        <v>#VALUE!</v>
      </c>
      <c r="AV991" s="17" t="e">
        <f>SUMIFS('[1]Deals (investment)'!$C:$C,'[1]Deals (investment)'!$B:$B,$A991,'[1]Deals (investment)'!$T:$T,AV$1)</f>
        <v>#VALUE!</v>
      </c>
      <c r="AW991" s="17" t="e">
        <f>SUMIFS('[1]Deals (investment)'!$C:$C,'[1]Deals (investment)'!$B:$B,$A991,'[1]Deals (investment)'!$T:$T,AW$1)</f>
        <v>#VALUE!</v>
      </c>
      <c r="AX991" s="17" t="e">
        <f>SUMIFS('[1]Deals (investment)'!$C:$C,'[1]Deals (investment)'!$B:$B,$A991,'[1]Deals (investment)'!$T:$T,AX$1)</f>
        <v>#VALUE!</v>
      </c>
      <c r="AY991" s="17" t="e">
        <f>SUMIFS('[1]Deals (investment)'!$C:$C,'[1]Deals (investment)'!$B:$B,$A991,'[1]Deals (investment)'!$T:$T,AY$1)</f>
        <v>#VALUE!</v>
      </c>
      <c r="AZ991" s="17" t="e">
        <f>SUMIFS('[1]Deals (investment)'!$C:$C,'[1]Deals (investment)'!$B:$B,$A991,'[1]Deals (investment)'!$T:$T,AZ$1)</f>
        <v>#VALUE!</v>
      </c>
      <c r="BA991" s="17" t="e">
        <f>SUMIFS('[1]Deals (investment)'!$C:$C,'[1]Deals (investment)'!$B:$B,$A991,'[1]Deals (investment)'!$T:$T,BA$1)</f>
        <v>#VALUE!</v>
      </c>
      <c r="BB991" s="17" t="e">
        <f>SUMIFS('[1]Deals (investment)'!$C:$C,'[1]Deals (investment)'!$B:$B,$A991,'[1]Deals (investment)'!$T:$T,BB$1)</f>
        <v>#VALUE!</v>
      </c>
      <c r="BC991" s="17" t="e">
        <f>SUMIFS('[1]Deals (Exits)'!$C:$C,'[1]Deals (Exits)'!$B:$B,$A991)</f>
        <v>#VALUE!</v>
      </c>
      <c r="BD991" s="17" t="e">
        <f>SUMIFS('[1]Deals (investment)'!$C:$C,'[1]Deals (investment)'!$B:$B,$A991,'[1]Deals (investment)'!$V:$V,BD$1)</f>
        <v>#VALUE!</v>
      </c>
      <c r="BE991" s="17" t="e">
        <f>SUMIFS('[1]Deals (investment)'!$C:$C,'[1]Deals (investment)'!$B:$B,$A991,'[1]Deals (investment)'!$V:$V,BE$1)</f>
        <v>#VALUE!</v>
      </c>
      <c r="BF991" s="17" t="e">
        <f>SUMIFS('[1]Deals (investment)'!$C:$C,'[1]Deals (investment)'!$B:$B,$A991,'[1]Deals (investment)'!$V:$V,BF$1)</f>
        <v>#VALUE!</v>
      </c>
      <c r="BG991" s="17" t="e">
        <f>SUMIFS('[1]Deals (investment)'!$C:$C,'[1]Deals (investment)'!$B:$B,$A991,'[1]Deals (investment)'!$V:$V,BG$1)</f>
        <v>#VALUE!</v>
      </c>
      <c r="BH991" s="17" t="e">
        <f>SUMIFS('[1]Deals (investment)'!$C:$C,'[1]Deals (investment)'!$B:$B,$A991,'[1]Deals (investment)'!$V:$V,BH$1)</f>
        <v>#VALUE!</v>
      </c>
      <c r="BI991" s="17" t="e">
        <f>SUMIFS('[1]Deals (investment)'!$C:$C,'[1]Deals (investment)'!$B:$B,$A991,'[1]Deals (investment)'!$V:$V,BI$1)</f>
        <v>#VALUE!</v>
      </c>
      <c r="BJ991" s="17" t="e">
        <f>SUMIFS('[1]Deals (investment)'!$C:$C,'[1]Deals (investment)'!$B:$B,$A991,'[1]Deals (investment)'!$V:$V,BJ$1)</f>
        <v>#VALUE!</v>
      </c>
      <c r="BK991" s="17" t="e">
        <f>SUMIFS('[1]Deals (investment)'!$C:$C,'[1]Deals (investment)'!$B:$B,$A991,'[1]Deals (investment)'!$V:$V,BK$1)</f>
        <v>#VALUE!</v>
      </c>
      <c r="BL991" s="17" t="e">
        <f>SUMIFS('[1]Deals (investment)'!$C:$C,'[1]Deals (investment)'!$B:$B,$A991,'[1]Deals (investment)'!$V:$V,BL$1)</f>
        <v>#VALUE!</v>
      </c>
      <c r="BM991" s="17" t="e">
        <f>SUMIFS('[1]Deals (investment)'!$C:$C,'[1]Deals (investment)'!$B:$B,$A991,'[1]Deals (investment)'!$V:$V,BM$1)</f>
        <v>#VALUE!</v>
      </c>
      <c r="BN991" s="15"/>
      <c r="BO991" s="15"/>
      <c r="BP991" s="22"/>
      <c r="BQ991" s="15"/>
      <c r="BR991" s="15"/>
      <c r="BS991" s="15"/>
      <c r="BT991" s="15"/>
      <c r="BU991" s="15"/>
      <c r="BV991" s="15"/>
      <c r="BW991" s="15"/>
      <c r="BX991" s="15"/>
      <c r="BY991" s="15"/>
      <c r="BZ991" s="15"/>
      <c r="CA991" s="15"/>
      <c r="CB991" s="15"/>
      <c r="CC991" s="15"/>
      <c r="CD991" s="15" t="str">
        <f t="shared" si="149"/>
        <v>Gloo.ngAfrica's Biggest Online SupermarketActive</v>
      </c>
      <c r="CE991" s="15"/>
      <c r="CF991" s="15"/>
      <c r="CG991" s="15"/>
      <c r="CH991" s="15"/>
      <c r="CI991" s="15"/>
      <c r="CJ991" s="15"/>
    </row>
    <row r="992" spans="1:88" ht="12.75">
      <c r="A992" s="15" t="s">
        <v>6893</v>
      </c>
      <c r="B992" s="15" t="s">
        <v>6894</v>
      </c>
      <c r="C992" s="15" t="s">
        <v>58</v>
      </c>
      <c r="D992" s="16">
        <v>2015</v>
      </c>
      <c r="E992" s="15" t="s">
        <v>90</v>
      </c>
      <c r="F992" s="15"/>
      <c r="G992" s="15" t="s">
        <v>91</v>
      </c>
      <c r="H992" s="15"/>
      <c r="I992" s="15"/>
      <c r="J992" s="15"/>
      <c r="K992" s="17" t="e">
        <f t="shared" si="140"/>
        <v>#VALUE!</v>
      </c>
      <c r="L992" s="15"/>
      <c r="M992" s="18" t="e">
        <f t="shared" si="132"/>
        <v>#VALUE!</v>
      </c>
      <c r="N992" s="15"/>
      <c r="O992" s="15"/>
      <c r="P992" s="15"/>
      <c r="Q992" s="15"/>
      <c r="R992" s="15"/>
      <c r="S992" s="19"/>
      <c r="T992" s="15"/>
      <c r="U992" s="17"/>
      <c r="V992" s="15" t="s">
        <v>6895</v>
      </c>
      <c r="W992" s="15"/>
      <c r="X992" s="15" t="s">
        <v>404</v>
      </c>
      <c r="Y992" s="15" t="s">
        <v>6896</v>
      </c>
      <c r="AB992" s="20"/>
      <c r="AC992" s="21" t="s">
        <v>6897</v>
      </c>
      <c r="AD992" s="21" t="s">
        <v>6898</v>
      </c>
      <c r="AE992" s="21" t="s">
        <v>6899</v>
      </c>
      <c r="AF992" s="15"/>
      <c r="AG992" s="22">
        <f t="shared" si="148"/>
        <v>0.41935483870967744</v>
      </c>
      <c r="AH992" s="15" t="str">
        <f t="shared" si="146"/>
        <v/>
      </c>
      <c r="AI992" s="22" t="e">
        <f>VLOOKUP(A992,'[1]Deals (investment)'!$B$2:$Z$1497,1,FALSE)</f>
        <v>#N/A</v>
      </c>
      <c r="AJ992" s="22" t="e">
        <f>VLOOKUP(A992,'[1]Deals (investment)'!$B$2:$Z$870,15,FALSE)</f>
        <v>#N/A</v>
      </c>
      <c r="AK992" s="17" t="e">
        <f>VLOOKUP(A992,'[1]Deals (Exits)'!B:B,1,FALSE)</f>
        <v>#N/A</v>
      </c>
      <c r="AL992" s="23">
        <f>VLOOKUP(G992,[1]Lookups!$V$3:$Y$197,4,FALSE)</f>
        <v>0</v>
      </c>
      <c r="AM992" s="17" t="str">
        <f>VLOOKUP(X992,[1]Lookups!$B$3:$C$200,2,FALSE)</f>
        <v>Other Technologies &amp; Information Technology</v>
      </c>
      <c r="AN992" s="17" t="e">
        <f>VLOOKUP(R992,[1]Lookups!$H$3:$I$69,2,FALSE)</f>
        <v>#N/A</v>
      </c>
      <c r="AO992" s="17" t="e">
        <f>VLOOKUP(T992,[1]Lookups!$H$3:$I$69,2,FALSE)</f>
        <v>#N/A</v>
      </c>
      <c r="AP992" s="17" t="e">
        <f>VLOOKUP(AN992,[1]Lookups!$N$3:$O$11,2,FALSE)</f>
        <v>#N/A</v>
      </c>
      <c r="AQ992" s="18" t="e">
        <f>COUNTIFS('[1]Deals (investment)'!$B:$B,$A992)</f>
        <v>#VALUE!</v>
      </c>
      <c r="AR992" s="18" t="e">
        <f>COUNTIFS('[1]Deals (investment)'!$B:$B,$A992,'[1]Deals (investment)'!$T:$T,$AW$1)+COUNTIFS('[1]Deals (investment)'!$B:$B,$A992,'[1]Deals (investment)'!$T:$T,$AX$1)+COUNTIFS('[1]Deals (investment)'!$B:$B,$A992,'[1]Deals (investment)'!$T:$T,$AY$1)</f>
        <v>#VALUE!</v>
      </c>
      <c r="AS992" s="17" t="e">
        <f>SUMIFS('[1]Deals (investment)'!$C:$C,'[1]Deals (investment)'!$B:$B,$A992)</f>
        <v>#VALUE!</v>
      </c>
      <c r="AT992" s="17" t="e">
        <f t="shared" si="141"/>
        <v>#VALUE!</v>
      </c>
      <c r="AU992" s="18" t="e">
        <f>COUNTIF('[1]Deals (Exits)'!$B:$B,A992)</f>
        <v>#VALUE!</v>
      </c>
      <c r="AV992" s="17" t="e">
        <f>SUMIFS('[1]Deals (investment)'!$C:$C,'[1]Deals (investment)'!$B:$B,$A992,'[1]Deals (investment)'!$T:$T,AV$1)</f>
        <v>#VALUE!</v>
      </c>
      <c r="AW992" s="17" t="e">
        <f>SUMIFS('[1]Deals (investment)'!$C:$C,'[1]Deals (investment)'!$B:$B,$A992,'[1]Deals (investment)'!$T:$T,AW$1)</f>
        <v>#VALUE!</v>
      </c>
      <c r="AX992" s="17" t="e">
        <f>SUMIFS('[1]Deals (investment)'!$C:$C,'[1]Deals (investment)'!$B:$B,$A992,'[1]Deals (investment)'!$T:$T,AX$1)</f>
        <v>#VALUE!</v>
      </c>
      <c r="AY992" s="17" t="e">
        <f>SUMIFS('[1]Deals (investment)'!$C:$C,'[1]Deals (investment)'!$B:$B,$A992,'[1]Deals (investment)'!$T:$T,AY$1)</f>
        <v>#VALUE!</v>
      </c>
      <c r="AZ992" s="17" t="e">
        <f>SUMIFS('[1]Deals (investment)'!$C:$C,'[1]Deals (investment)'!$B:$B,$A992,'[1]Deals (investment)'!$T:$T,AZ$1)</f>
        <v>#VALUE!</v>
      </c>
      <c r="BA992" s="17" t="e">
        <f>SUMIFS('[1]Deals (investment)'!$C:$C,'[1]Deals (investment)'!$B:$B,$A992,'[1]Deals (investment)'!$T:$T,BA$1)</f>
        <v>#VALUE!</v>
      </c>
      <c r="BB992" s="17" t="e">
        <f>SUMIFS('[1]Deals (investment)'!$C:$C,'[1]Deals (investment)'!$B:$B,$A992,'[1]Deals (investment)'!$T:$T,BB$1)</f>
        <v>#VALUE!</v>
      </c>
      <c r="BC992" s="17" t="e">
        <f>SUMIFS('[1]Deals (Exits)'!$C:$C,'[1]Deals (Exits)'!$B:$B,$A992)</f>
        <v>#VALUE!</v>
      </c>
      <c r="BD992" s="17" t="e">
        <f>SUMIFS('[1]Deals (investment)'!$C:$C,'[1]Deals (investment)'!$B:$B,$A992,'[1]Deals (investment)'!$V:$V,BD$1)</f>
        <v>#VALUE!</v>
      </c>
      <c r="BE992" s="17" t="e">
        <f>SUMIFS('[1]Deals (investment)'!$C:$C,'[1]Deals (investment)'!$B:$B,$A992,'[1]Deals (investment)'!$V:$V,BE$1)</f>
        <v>#VALUE!</v>
      </c>
      <c r="BF992" s="17" t="e">
        <f>SUMIFS('[1]Deals (investment)'!$C:$C,'[1]Deals (investment)'!$B:$B,$A992,'[1]Deals (investment)'!$V:$V,BF$1)</f>
        <v>#VALUE!</v>
      </c>
      <c r="BG992" s="17" t="e">
        <f>SUMIFS('[1]Deals (investment)'!$C:$C,'[1]Deals (investment)'!$B:$B,$A992,'[1]Deals (investment)'!$V:$V,BG$1)</f>
        <v>#VALUE!</v>
      </c>
      <c r="BH992" s="17" t="e">
        <f>SUMIFS('[1]Deals (investment)'!$C:$C,'[1]Deals (investment)'!$B:$B,$A992,'[1]Deals (investment)'!$V:$V,BH$1)</f>
        <v>#VALUE!</v>
      </c>
      <c r="BI992" s="17" t="e">
        <f>SUMIFS('[1]Deals (investment)'!$C:$C,'[1]Deals (investment)'!$B:$B,$A992,'[1]Deals (investment)'!$V:$V,BI$1)</f>
        <v>#VALUE!</v>
      </c>
      <c r="BJ992" s="17" t="e">
        <f>SUMIFS('[1]Deals (investment)'!$C:$C,'[1]Deals (investment)'!$B:$B,$A992,'[1]Deals (investment)'!$V:$V,BJ$1)</f>
        <v>#VALUE!</v>
      </c>
      <c r="BK992" s="17" t="e">
        <f>SUMIFS('[1]Deals (investment)'!$C:$C,'[1]Deals (investment)'!$B:$B,$A992,'[1]Deals (investment)'!$V:$V,BK$1)</f>
        <v>#VALUE!</v>
      </c>
      <c r="BL992" s="17" t="e">
        <f>SUMIFS('[1]Deals (investment)'!$C:$C,'[1]Deals (investment)'!$B:$B,$A992,'[1]Deals (investment)'!$V:$V,BL$1)</f>
        <v>#VALUE!</v>
      </c>
      <c r="BM992" s="17" t="e">
        <f>SUMIFS('[1]Deals (investment)'!$C:$C,'[1]Deals (investment)'!$B:$B,$A992,'[1]Deals (investment)'!$V:$V,BM$1)</f>
        <v>#VALUE!</v>
      </c>
      <c r="BN992" s="15"/>
      <c r="BO992" s="15"/>
      <c r="BP992" s="22"/>
      <c r="BQ992" s="15"/>
      <c r="BR992" s="15"/>
      <c r="BS992" s="15"/>
      <c r="BT992" s="15"/>
      <c r="BU992" s="15"/>
      <c r="BV992" s="15"/>
      <c r="BW992" s="15"/>
      <c r="BX992" s="15"/>
      <c r="BY992" s="15"/>
      <c r="BZ992" s="15"/>
      <c r="CA992" s="15"/>
      <c r="CB992" s="15"/>
      <c r="CC992" s="15"/>
      <c r="CD992" s="15" t="str">
        <f t="shared" si="149"/>
        <v>Glu Global (Pty) LtdiPaaS - Integration Platform as a Service built for Client Self Sufficiency.Active</v>
      </c>
      <c r="CE992" s="15"/>
      <c r="CF992" s="15"/>
      <c r="CG992" s="15"/>
      <c r="CH992" s="15"/>
      <c r="CI992" s="15"/>
      <c r="CJ992" s="15"/>
    </row>
    <row r="993" spans="1:88" ht="12.75">
      <c r="A993" s="15" t="s">
        <v>6900</v>
      </c>
      <c r="B993" s="15" t="s">
        <v>6901</v>
      </c>
      <c r="C993" s="15" t="s">
        <v>58</v>
      </c>
      <c r="D993" s="16">
        <v>2016</v>
      </c>
      <c r="E993" s="15" t="s">
        <v>117</v>
      </c>
      <c r="F993" s="15"/>
      <c r="G993" s="15" t="s">
        <v>118</v>
      </c>
      <c r="H993" s="15"/>
      <c r="I993" s="15" t="s">
        <v>118</v>
      </c>
      <c r="J993" s="15"/>
      <c r="K993" s="17" t="e">
        <f t="shared" si="140"/>
        <v>#VALUE!</v>
      </c>
      <c r="L993" s="15"/>
      <c r="M993" s="18" t="e">
        <f t="shared" si="132"/>
        <v>#VALUE!</v>
      </c>
      <c r="N993" s="15"/>
      <c r="O993" s="15"/>
      <c r="P993" s="15"/>
      <c r="Q993" s="24" t="e">
        <f ca="1">_xludf.MAXIFS('[1]Deals (investment)'!A:A,'[1]Deals (investment)'!B:B,A993)</f>
        <v>#NAME?</v>
      </c>
      <c r="R993" s="15"/>
      <c r="S993" s="19"/>
      <c r="T993" s="15"/>
      <c r="U993" s="17"/>
      <c r="V993" s="15" t="s">
        <v>6902</v>
      </c>
      <c r="W993" s="15">
        <v>0</v>
      </c>
      <c r="X993" s="15" t="s">
        <v>79</v>
      </c>
      <c r="Y993" s="15" t="s">
        <v>6903</v>
      </c>
      <c r="Z993" s="25" t="s">
        <v>147</v>
      </c>
      <c r="AA993" s="25" t="s">
        <v>110</v>
      </c>
      <c r="AB993" s="32">
        <v>43506</v>
      </c>
      <c r="AC993" s="27" t="s">
        <v>6904</v>
      </c>
      <c r="AD993" s="15" t="s">
        <v>110</v>
      </c>
      <c r="AE993" s="15" t="s">
        <v>110</v>
      </c>
      <c r="AF993" s="21" t="s">
        <v>6905</v>
      </c>
      <c r="AG993" s="22">
        <f t="shared" ca="1" si="148"/>
        <v>0.64516129032258063</v>
      </c>
      <c r="AH993" s="15" t="str">
        <f t="shared" si="146"/>
        <v/>
      </c>
      <c r="AI993" s="22" t="str">
        <f>VLOOKUP(A993,'[1]Deals (investment)'!$B$2:$Z$1497,1,FALSE)</f>
        <v>Fundis</v>
      </c>
      <c r="AJ993" s="22" t="e">
        <f>VLOOKUP(A993,'[1]Deals (investment)'!$B$2:$Z$870,15,FALSE)</f>
        <v>#N/A</v>
      </c>
      <c r="AK993" s="17" t="e">
        <f>VLOOKUP(A993,'[1]Deals (Exits)'!B:B,1,FALSE)</f>
        <v>#N/A</v>
      </c>
      <c r="AL993" s="23">
        <f>VLOOKUP(G993,[1]Lookups!$V$3:$Y$197,4,FALSE)</f>
        <v>0</v>
      </c>
      <c r="AM993" s="17" t="str">
        <f>VLOOKUP(X993,[1]Lookups!$B$3:$C$200,2,FALSE)</f>
        <v>Other Technologies &amp; Information Technology</v>
      </c>
      <c r="AN993" s="17" t="e">
        <f>VLOOKUP(R993,[1]Lookups!$H$3:$I$69,2,FALSE)</f>
        <v>#N/A</v>
      </c>
      <c r="AO993" s="17" t="e">
        <f>VLOOKUP(T993,[1]Lookups!$H$3:$I$69,2,FALSE)</f>
        <v>#N/A</v>
      </c>
      <c r="AP993" s="17" t="e">
        <f>VLOOKUP(AN993,[1]Lookups!$N$3:$O$11,2,FALSE)</f>
        <v>#N/A</v>
      </c>
      <c r="AQ993" s="18" t="e">
        <f>COUNTIFS('[1]Deals (investment)'!$B:$B,$A993)</f>
        <v>#VALUE!</v>
      </c>
      <c r="AR993" s="18" t="e">
        <f>COUNTIFS('[1]Deals (investment)'!$B:$B,$A993,'[1]Deals (investment)'!$T:$T,$AW$1)+COUNTIFS('[1]Deals (investment)'!$B:$B,$A993,'[1]Deals (investment)'!$T:$T,$AX$1)+COUNTIFS('[1]Deals (investment)'!$B:$B,$A993,'[1]Deals (investment)'!$T:$T,$AY$1)</f>
        <v>#VALUE!</v>
      </c>
      <c r="AS993" s="17" t="e">
        <f>SUMIFS('[1]Deals (investment)'!$C:$C,'[1]Deals (investment)'!$B:$B,$A993)</f>
        <v>#VALUE!</v>
      </c>
      <c r="AT993" s="17" t="e">
        <f t="shared" si="141"/>
        <v>#VALUE!</v>
      </c>
      <c r="AU993" s="18" t="e">
        <f>COUNTIF('[1]Deals (Exits)'!$B:$B,A993)</f>
        <v>#VALUE!</v>
      </c>
      <c r="AV993" s="17" t="e">
        <f>SUMIFS('[1]Deals (investment)'!$C:$C,'[1]Deals (investment)'!$B:$B,$A993,'[1]Deals (investment)'!$T:$T,AV$1)</f>
        <v>#VALUE!</v>
      </c>
      <c r="AW993" s="17" t="e">
        <f>SUMIFS('[1]Deals (investment)'!$C:$C,'[1]Deals (investment)'!$B:$B,$A993,'[1]Deals (investment)'!$T:$T,AW$1)</f>
        <v>#VALUE!</v>
      </c>
      <c r="AX993" s="17" t="e">
        <f>SUMIFS('[1]Deals (investment)'!$C:$C,'[1]Deals (investment)'!$B:$B,$A993,'[1]Deals (investment)'!$T:$T,AX$1)</f>
        <v>#VALUE!</v>
      </c>
      <c r="AY993" s="17" t="e">
        <f>SUMIFS('[1]Deals (investment)'!$C:$C,'[1]Deals (investment)'!$B:$B,$A993,'[1]Deals (investment)'!$T:$T,AY$1)</f>
        <v>#VALUE!</v>
      </c>
      <c r="AZ993" s="17" t="e">
        <f>SUMIFS('[1]Deals (investment)'!$C:$C,'[1]Deals (investment)'!$B:$B,$A993,'[1]Deals (investment)'!$T:$T,AZ$1)</f>
        <v>#VALUE!</v>
      </c>
      <c r="BA993" s="17" t="e">
        <f>SUMIFS('[1]Deals (investment)'!$C:$C,'[1]Deals (investment)'!$B:$B,$A993,'[1]Deals (investment)'!$T:$T,BA$1)</f>
        <v>#VALUE!</v>
      </c>
      <c r="BB993" s="17" t="e">
        <f>SUMIFS('[1]Deals (investment)'!$C:$C,'[1]Deals (investment)'!$B:$B,$A993,'[1]Deals (investment)'!$T:$T,BB$1)</f>
        <v>#VALUE!</v>
      </c>
      <c r="BC993" s="17" t="e">
        <f>SUMIFS('[1]Deals (Exits)'!$C:$C,'[1]Deals (Exits)'!$B:$B,$A993)</f>
        <v>#VALUE!</v>
      </c>
      <c r="BD993" s="17" t="e">
        <f>SUMIFS('[1]Deals (investment)'!$C:$C,'[1]Deals (investment)'!$B:$B,$A993,'[1]Deals (investment)'!$V:$V,BD$1)</f>
        <v>#VALUE!</v>
      </c>
      <c r="BE993" s="17" t="e">
        <f>SUMIFS('[1]Deals (investment)'!$C:$C,'[1]Deals (investment)'!$B:$B,$A993,'[1]Deals (investment)'!$V:$V,BE$1)</f>
        <v>#VALUE!</v>
      </c>
      <c r="BF993" s="17" t="e">
        <f>SUMIFS('[1]Deals (investment)'!$C:$C,'[1]Deals (investment)'!$B:$B,$A993,'[1]Deals (investment)'!$V:$V,BF$1)</f>
        <v>#VALUE!</v>
      </c>
      <c r="BG993" s="17" t="e">
        <f>SUMIFS('[1]Deals (investment)'!$C:$C,'[1]Deals (investment)'!$B:$B,$A993,'[1]Deals (investment)'!$V:$V,BG$1)</f>
        <v>#VALUE!</v>
      </c>
      <c r="BH993" s="17" t="e">
        <f>SUMIFS('[1]Deals (investment)'!$C:$C,'[1]Deals (investment)'!$B:$B,$A993,'[1]Deals (investment)'!$V:$V,BH$1)</f>
        <v>#VALUE!</v>
      </c>
      <c r="BI993" s="17" t="e">
        <f>SUMIFS('[1]Deals (investment)'!$C:$C,'[1]Deals (investment)'!$B:$B,$A993,'[1]Deals (investment)'!$V:$V,BI$1)</f>
        <v>#VALUE!</v>
      </c>
      <c r="BJ993" s="17" t="e">
        <f>SUMIFS('[1]Deals (investment)'!$C:$C,'[1]Deals (investment)'!$B:$B,$A993,'[1]Deals (investment)'!$V:$V,BJ$1)</f>
        <v>#VALUE!</v>
      </c>
      <c r="BK993" s="17" t="e">
        <f>SUMIFS('[1]Deals (investment)'!$C:$C,'[1]Deals (investment)'!$B:$B,$A993,'[1]Deals (investment)'!$V:$V,BK$1)</f>
        <v>#VALUE!</v>
      </c>
      <c r="BL993" s="17" t="e">
        <f>SUMIFS('[1]Deals (investment)'!$C:$C,'[1]Deals (investment)'!$B:$B,$A993,'[1]Deals (investment)'!$V:$V,BL$1)</f>
        <v>#VALUE!</v>
      </c>
      <c r="BM993" s="17" t="e">
        <f>SUMIFS('[1]Deals (investment)'!$C:$C,'[1]Deals (investment)'!$B:$B,$A993,'[1]Deals (investment)'!$V:$V,BM$1)</f>
        <v>#VALUE!</v>
      </c>
      <c r="BN993" s="15"/>
      <c r="BO993" s="15"/>
      <c r="BP993" s="22"/>
      <c r="BQ993" s="15"/>
      <c r="BR993" s="15"/>
      <c r="BS993" s="15"/>
      <c r="BT993" s="15"/>
      <c r="BU993" s="15"/>
      <c r="BV993" s="15"/>
      <c r="BW993" s="15"/>
      <c r="BX993" s="15"/>
      <c r="BY993" s="15"/>
      <c r="BZ993" s="15"/>
      <c r="CA993" s="15"/>
      <c r="CB993" s="15"/>
      <c r="CC993" s="15"/>
      <c r="CD993" s="15" t="str">
        <f t="shared" si="149"/>
        <v>FundisFundis is an online solution for the Gig economy, that links Kenyan craftsmen and technicians to gigs across Kenya.Active</v>
      </c>
      <c r="CE993" s="15"/>
      <c r="CF993" s="15"/>
      <c r="CG993" s="15"/>
      <c r="CH993" s="15"/>
      <c r="CI993" s="15"/>
      <c r="CJ993" s="15"/>
    </row>
    <row r="994" spans="1:88" ht="25.5">
      <c r="A994" s="15" t="s">
        <v>6906</v>
      </c>
      <c r="B994" s="15" t="s">
        <v>6907</v>
      </c>
      <c r="C994" s="15" t="s">
        <v>58</v>
      </c>
      <c r="D994" s="16">
        <v>2017</v>
      </c>
      <c r="E994" s="26" t="s">
        <v>1472</v>
      </c>
      <c r="F994" s="26" t="s">
        <v>199</v>
      </c>
      <c r="G994" s="15" t="s">
        <v>91</v>
      </c>
      <c r="H994" s="15"/>
      <c r="I994" s="15" t="s">
        <v>91</v>
      </c>
      <c r="J994" s="26"/>
      <c r="K994" s="17" t="e">
        <f t="shared" si="140"/>
        <v>#VALUE!</v>
      </c>
      <c r="L994" s="15"/>
      <c r="M994" s="18" t="e">
        <f t="shared" si="132"/>
        <v>#VALUE!</v>
      </c>
      <c r="N994" s="15"/>
      <c r="O994" s="15"/>
      <c r="P994" s="15"/>
      <c r="Q994" s="15"/>
      <c r="R994" s="15" t="s">
        <v>375</v>
      </c>
      <c r="S994" s="19" t="s">
        <v>144</v>
      </c>
      <c r="T994" s="15" t="s">
        <v>375</v>
      </c>
      <c r="U994" s="17" t="s">
        <v>144</v>
      </c>
      <c r="V994" s="15" t="s">
        <v>6908</v>
      </c>
      <c r="W994" s="15">
        <v>0</v>
      </c>
      <c r="X994" s="15" t="s">
        <v>158</v>
      </c>
      <c r="Y994" s="15" t="s">
        <v>6909</v>
      </c>
      <c r="AB994" s="32">
        <v>43506</v>
      </c>
      <c r="AC994" s="21" t="s">
        <v>6910</v>
      </c>
      <c r="AD994" s="27" t="s">
        <v>6911</v>
      </c>
      <c r="AE994" s="15" t="s">
        <v>199</v>
      </c>
      <c r="AF994" s="15" t="s">
        <v>199</v>
      </c>
      <c r="AG994" s="22">
        <f t="shared" si="148"/>
        <v>0.70967741935483875</v>
      </c>
      <c r="AH994" s="15" t="e">
        <f t="shared" si="146"/>
        <v>#VALUE!</v>
      </c>
      <c r="AI994" s="22" t="str">
        <f>VLOOKUP(A994,'[1]Deals (investment)'!$B$2:$Z$1497,1,FALSE)</f>
        <v>Fundrr</v>
      </c>
      <c r="AJ994" s="22" t="e">
        <f>VLOOKUP(A994,'[1]Deals (investment)'!$B$2:$Z$870,15,FALSE)</f>
        <v>#N/A</v>
      </c>
      <c r="AK994" s="17" t="e">
        <f>VLOOKUP(A994,'[1]Deals (Exits)'!B:B,1,FALSE)</f>
        <v>#N/A</v>
      </c>
      <c r="AL994" s="23">
        <f>VLOOKUP(G994,[1]Lookups!$V$3:$Y$197,4,FALSE)</f>
        <v>0</v>
      </c>
      <c r="AM994" s="17" t="str">
        <f>VLOOKUP(X994,[1]Lookups!$B$3:$C$200,2,FALSE)</f>
        <v>Financial Services</v>
      </c>
      <c r="AN994" s="17" t="str">
        <f>VLOOKUP(R994,[1]Lookups!$H$3:$I$69,2,FALSE)</f>
        <v>2. Seed</v>
      </c>
      <c r="AO994" s="17" t="str">
        <f>VLOOKUP(T994,[1]Lookups!$H$3:$I$69,2,FALSE)</f>
        <v>2. Seed</v>
      </c>
      <c r="AP994" s="17" t="str">
        <f>VLOOKUP(AN994,[1]Lookups!$N$3:$O$11,2,FALSE)</f>
        <v>Early</v>
      </c>
      <c r="AQ994" s="18" t="e">
        <f>COUNTIFS('[1]Deals (investment)'!$B:$B,$A994)</f>
        <v>#VALUE!</v>
      </c>
      <c r="AR994" s="18" t="e">
        <f>COUNTIFS('[1]Deals (investment)'!$B:$B,$A994,'[1]Deals (investment)'!$T:$T,$AW$1)+COUNTIFS('[1]Deals (investment)'!$B:$B,$A994,'[1]Deals (investment)'!$T:$T,$AX$1)+COUNTIFS('[1]Deals (investment)'!$B:$B,$A994,'[1]Deals (investment)'!$T:$T,$AY$1)</f>
        <v>#VALUE!</v>
      </c>
      <c r="AS994" s="17" t="e">
        <f>SUMIFS('[1]Deals (investment)'!$C:$C,'[1]Deals (investment)'!$B:$B,$A994)</f>
        <v>#VALUE!</v>
      </c>
      <c r="AT994" s="17" t="e">
        <f t="shared" si="141"/>
        <v>#VALUE!</v>
      </c>
      <c r="AU994" s="18" t="e">
        <f>COUNTIF('[1]Deals (Exits)'!$B:$B,A994)</f>
        <v>#VALUE!</v>
      </c>
      <c r="AV994" s="17" t="e">
        <f>SUMIFS('[1]Deals (investment)'!$C:$C,'[1]Deals (investment)'!$B:$B,$A994,'[1]Deals (investment)'!$T:$T,AV$1)</f>
        <v>#VALUE!</v>
      </c>
      <c r="AW994" s="17" t="e">
        <f>SUMIFS('[1]Deals (investment)'!$C:$C,'[1]Deals (investment)'!$B:$B,$A994,'[1]Deals (investment)'!$T:$T,AW$1)</f>
        <v>#VALUE!</v>
      </c>
      <c r="AX994" s="17" t="e">
        <f>SUMIFS('[1]Deals (investment)'!$C:$C,'[1]Deals (investment)'!$B:$B,$A994,'[1]Deals (investment)'!$T:$T,AX$1)</f>
        <v>#VALUE!</v>
      </c>
      <c r="AY994" s="17" t="e">
        <f>SUMIFS('[1]Deals (investment)'!$C:$C,'[1]Deals (investment)'!$B:$B,$A994,'[1]Deals (investment)'!$T:$T,AY$1)</f>
        <v>#VALUE!</v>
      </c>
      <c r="AZ994" s="17" t="e">
        <f>SUMIFS('[1]Deals (investment)'!$C:$C,'[1]Deals (investment)'!$B:$B,$A994,'[1]Deals (investment)'!$T:$T,AZ$1)</f>
        <v>#VALUE!</v>
      </c>
      <c r="BA994" s="17" t="e">
        <f>SUMIFS('[1]Deals (investment)'!$C:$C,'[1]Deals (investment)'!$B:$B,$A994,'[1]Deals (investment)'!$T:$T,BA$1)</f>
        <v>#VALUE!</v>
      </c>
      <c r="BB994" s="17" t="e">
        <f>SUMIFS('[1]Deals (investment)'!$C:$C,'[1]Deals (investment)'!$B:$B,$A994,'[1]Deals (investment)'!$T:$T,BB$1)</f>
        <v>#VALUE!</v>
      </c>
      <c r="BC994" s="17" t="e">
        <f>SUMIFS('[1]Deals (Exits)'!$C:$C,'[1]Deals (Exits)'!$B:$B,$A994)</f>
        <v>#VALUE!</v>
      </c>
      <c r="BD994" s="17" t="e">
        <f>SUMIFS('[1]Deals (investment)'!$C:$C,'[1]Deals (investment)'!$B:$B,$A994,'[1]Deals (investment)'!$V:$V,BD$1)</f>
        <v>#VALUE!</v>
      </c>
      <c r="BE994" s="17" t="e">
        <f>SUMIFS('[1]Deals (investment)'!$C:$C,'[1]Deals (investment)'!$B:$B,$A994,'[1]Deals (investment)'!$V:$V,BE$1)</f>
        <v>#VALUE!</v>
      </c>
      <c r="BF994" s="17" t="e">
        <f>SUMIFS('[1]Deals (investment)'!$C:$C,'[1]Deals (investment)'!$B:$B,$A994,'[1]Deals (investment)'!$V:$V,BF$1)</f>
        <v>#VALUE!</v>
      </c>
      <c r="BG994" s="17" t="e">
        <f>SUMIFS('[1]Deals (investment)'!$C:$C,'[1]Deals (investment)'!$B:$B,$A994,'[1]Deals (investment)'!$V:$V,BG$1)</f>
        <v>#VALUE!</v>
      </c>
      <c r="BH994" s="17" t="e">
        <f>SUMIFS('[1]Deals (investment)'!$C:$C,'[1]Deals (investment)'!$B:$B,$A994,'[1]Deals (investment)'!$V:$V,BH$1)</f>
        <v>#VALUE!</v>
      </c>
      <c r="BI994" s="17" t="e">
        <f>SUMIFS('[1]Deals (investment)'!$C:$C,'[1]Deals (investment)'!$B:$B,$A994,'[1]Deals (investment)'!$V:$V,BI$1)</f>
        <v>#VALUE!</v>
      </c>
      <c r="BJ994" s="17" t="e">
        <f>SUMIFS('[1]Deals (investment)'!$C:$C,'[1]Deals (investment)'!$B:$B,$A994,'[1]Deals (investment)'!$V:$V,BJ$1)</f>
        <v>#VALUE!</v>
      </c>
      <c r="BK994" s="17" t="e">
        <f>SUMIFS('[1]Deals (investment)'!$C:$C,'[1]Deals (investment)'!$B:$B,$A994,'[1]Deals (investment)'!$V:$V,BK$1)</f>
        <v>#VALUE!</v>
      </c>
      <c r="BL994" s="17" t="e">
        <f>SUMIFS('[1]Deals (investment)'!$C:$C,'[1]Deals (investment)'!$B:$B,$A994,'[1]Deals (investment)'!$V:$V,BL$1)</f>
        <v>#VALUE!</v>
      </c>
      <c r="BM994" s="17" t="e">
        <f>SUMIFS('[1]Deals (investment)'!$C:$C,'[1]Deals (investment)'!$B:$B,$A994,'[1]Deals (investment)'!$V:$V,BM$1)</f>
        <v>#VALUE!</v>
      </c>
      <c r="BN994" s="15"/>
      <c r="BO994" s="15"/>
      <c r="BP994" s="22"/>
      <c r="BQ994" s="15"/>
      <c r="BR994" s="15"/>
      <c r="BS994" s="15"/>
      <c r="BT994" s="15"/>
      <c r="BU994" s="15"/>
      <c r="BV994" s="15"/>
      <c r="BW994" s="15"/>
      <c r="BX994" s="15"/>
      <c r="BY994" s="15"/>
      <c r="BZ994" s="15"/>
      <c r="CA994" s="15"/>
      <c r="CB994" s="15"/>
      <c r="CC994" s="15"/>
      <c r="CD994" s="15" t="str">
        <f t="shared" si="149"/>
        <v>FundrrAt Fundrr, we provide small business funding that is tailored to help you grow your business on your terms. By us understanding your needs, we have created a platform that provides easy access to small business financing and can give you the freedom to focus on other aspects of running your businessActive</v>
      </c>
      <c r="CE994" s="15"/>
      <c r="CF994" s="15"/>
      <c r="CG994" s="15"/>
      <c r="CH994" s="15"/>
      <c r="CI994" s="15"/>
      <c r="CJ994" s="15"/>
    </row>
    <row r="995" spans="1:88" ht="12.75">
      <c r="A995" s="15" t="s">
        <v>6912</v>
      </c>
      <c r="B995" s="15" t="s">
        <v>6913</v>
      </c>
      <c r="C995" s="15" t="s">
        <v>58</v>
      </c>
      <c r="D995" s="16">
        <v>2017</v>
      </c>
      <c r="E995" s="15" t="s">
        <v>128</v>
      </c>
      <c r="F995" s="15"/>
      <c r="G995" s="15" t="s">
        <v>129</v>
      </c>
      <c r="H995" s="15"/>
      <c r="I995" s="15" t="s">
        <v>129</v>
      </c>
      <c r="J995" s="15"/>
      <c r="K995" s="17" t="e">
        <f t="shared" si="140"/>
        <v>#VALUE!</v>
      </c>
      <c r="L995" s="15"/>
      <c r="M995" s="18" t="e">
        <f t="shared" si="132"/>
        <v>#VALUE!</v>
      </c>
      <c r="N995" s="15"/>
      <c r="O995" s="15"/>
      <c r="P995" s="15"/>
      <c r="Q995" s="15"/>
      <c r="R995" s="15" t="s">
        <v>685</v>
      </c>
      <c r="S995" s="19">
        <v>5000</v>
      </c>
      <c r="T995" s="15"/>
      <c r="U995" s="17"/>
      <c r="V995" s="15" t="s">
        <v>6914</v>
      </c>
      <c r="W995" s="15"/>
      <c r="X995" s="15" t="s">
        <v>64</v>
      </c>
      <c r="Y995" s="15" t="s">
        <v>1492</v>
      </c>
      <c r="AB995" s="32">
        <v>43506</v>
      </c>
      <c r="AC995" s="21" t="s">
        <v>6915</v>
      </c>
      <c r="AD995" s="21" t="s">
        <v>6916</v>
      </c>
      <c r="AE995" s="15"/>
      <c r="AF995" s="15"/>
      <c r="AG995" s="22">
        <f t="shared" si="148"/>
        <v>0.5161290322580645</v>
      </c>
      <c r="AH995" s="15" t="str">
        <f t="shared" si="146"/>
        <v/>
      </c>
      <c r="AI995" s="22" t="str">
        <f>VLOOKUP(A995,'[1]Deals (investment)'!$B$2:$Z$1497,1,FALSE)</f>
        <v>Furnwish</v>
      </c>
      <c r="AJ995" s="22" t="e">
        <f>VLOOKUP(A995,'[1]Deals (investment)'!$B$2:$Z$870,15,FALSE)</f>
        <v>#N/A</v>
      </c>
      <c r="AK995" s="17" t="e">
        <f>VLOOKUP(A995,'[1]Deals (Exits)'!B:B,1,FALSE)</f>
        <v>#N/A</v>
      </c>
      <c r="AL995" s="23">
        <f>VLOOKUP(G995,[1]Lookups!$V$3:$Y$197,4,FALSE)</f>
        <v>0</v>
      </c>
      <c r="AM995" s="17" t="str">
        <f>VLOOKUP(X995,[1]Lookups!$B$3:$C$200,2,FALSE)</f>
        <v>E-commerce &amp; Retail</v>
      </c>
      <c r="AN995" s="17" t="str">
        <f>VLOOKUP(R995,[1]Lookups!$H$3:$I$69,2,FALSE)</f>
        <v xml:space="preserve">1. Grant
</v>
      </c>
      <c r="AO995" s="17" t="e">
        <f>VLOOKUP(T995,[1]Lookups!$H$3:$I$69,2,FALSE)</f>
        <v>#N/A</v>
      </c>
      <c r="AP995" s="17" t="e">
        <f>VLOOKUP(AN995,[1]Lookups!$N$3:$O$11,2,FALSE)</f>
        <v>#N/A</v>
      </c>
      <c r="AQ995" s="18" t="e">
        <f>COUNTIFS('[1]Deals (investment)'!$B:$B,$A995)</f>
        <v>#VALUE!</v>
      </c>
      <c r="AR995" s="18" t="e">
        <f>COUNTIFS('[1]Deals (investment)'!$B:$B,$A995,'[1]Deals (investment)'!$T:$T,$AW$1)+COUNTIFS('[1]Deals (investment)'!$B:$B,$A995,'[1]Deals (investment)'!$T:$T,$AX$1)+COUNTIFS('[1]Deals (investment)'!$B:$B,$A995,'[1]Deals (investment)'!$T:$T,$AY$1)</f>
        <v>#VALUE!</v>
      </c>
      <c r="AS995" s="17" t="e">
        <f>SUMIFS('[1]Deals (investment)'!$C:$C,'[1]Deals (investment)'!$B:$B,$A995)</f>
        <v>#VALUE!</v>
      </c>
      <c r="AT995" s="17" t="e">
        <f t="shared" si="141"/>
        <v>#VALUE!</v>
      </c>
      <c r="AU995" s="18" t="e">
        <f>COUNTIF('[1]Deals (Exits)'!$B:$B,A995)</f>
        <v>#VALUE!</v>
      </c>
      <c r="AV995" s="17" t="e">
        <f>SUMIFS('[1]Deals (investment)'!$C:$C,'[1]Deals (investment)'!$B:$B,$A995,'[1]Deals (investment)'!$T:$T,AV$1)</f>
        <v>#VALUE!</v>
      </c>
      <c r="AW995" s="17" t="e">
        <f>SUMIFS('[1]Deals (investment)'!$C:$C,'[1]Deals (investment)'!$B:$B,$A995,'[1]Deals (investment)'!$T:$T,AW$1)</f>
        <v>#VALUE!</v>
      </c>
      <c r="AX995" s="17" t="e">
        <f>SUMIFS('[1]Deals (investment)'!$C:$C,'[1]Deals (investment)'!$B:$B,$A995,'[1]Deals (investment)'!$T:$T,AX$1)</f>
        <v>#VALUE!</v>
      </c>
      <c r="AY995" s="17" t="e">
        <f>SUMIFS('[1]Deals (investment)'!$C:$C,'[1]Deals (investment)'!$B:$B,$A995,'[1]Deals (investment)'!$T:$T,AY$1)</f>
        <v>#VALUE!</v>
      </c>
      <c r="AZ995" s="17" t="e">
        <f>SUMIFS('[1]Deals (investment)'!$C:$C,'[1]Deals (investment)'!$B:$B,$A995,'[1]Deals (investment)'!$T:$T,AZ$1)</f>
        <v>#VALUE!</v>
      </c>
      <c r="BA995" s="17" t="e">
        <f>SUMIFS('[1]Deals (investment)'!$C:$C,'[1]Deals (investment)'!$B:$B,$A995,'[1]Deals (investment)'!$T:$T,BA$1)</f>
        <v>#VALUE!</v>
      </c>
      <c r="BB995" s="17" t="e">
        <f>SUMIFS('[1]Deals (investment)'!$C:$C,'[1]Deals (investment)'!$B:$B,$A995,'[1]Deals (investment)'!$T:$T,BB$1)</f>
        <v>#VALUE!</v>
      </c>
      <c r="BC995" s="17" t="e">
        <f>SUMIFS('[1]Deals (Exits)'!$C:$C,'[1]Deals (Exits)'!$B:$B,$A995)</f>
        <v>#VALUE!</v>
      </c>
      <c r="BD995" s="17" t="e">
        <f>SUMIFS('[1]Deals (investment)'!$C:$C,'[1]Deals (investment)'!$B:$B,$A995,'[1]Deals (investment)'!$V:$V,BD$1)</f>
        <v>#VALUE!</v>
      </c>
      <c r="BE995" s="17" t="e">
        <f>SUMIFS('[1]Deals (investment)'!$C:$C,'[1]Deals (investment)'!$B:$B,$A995,'[1]Deals (investment)'!$V:$V,BE$1)</f>
        <v>#VALUE!</v>
      </c>
      <c r="BF995" s="17" t="e">
        <f>SUMIFS('[1]Deals (investment)'!$C:$C,'[1]Deals (investment)'!$B:$B,$A995,'[1]Deals (investment)'!$V:$V,BF$1)</f>
        <v>#VALUE!</v>
      </c>
      <c r="BG995" s="17" t="e">
        <f>SUMIFS('[1]Deals (investment)'!$C:$C,'[1]Deals (investment)'!$B:$B,$A995,'[1]Deals (investment)'!$V:$V,BG$1)</f>
        <v>#VALUE!</v>
      </c>
      <c r="BH995" s="17" t="e">
        <f>SUMIFS('[1]Deals (investment)'!$C:$C,'[1]Deals (investment)'!$B:$B,$A995,'[1]Deals (investment)'!$V:$V,BH$1)</f>
        <v>#VALUE!</v>
      </c>
      <c r="BI995" s="17" t="e">
        <f>SUMIFS('[1]Deals (investment)'!$C:$C,'[1]Deals (investment)'!$B:$B,$A995,'[1]Deals (investment)'!$V:$V,BI$1)</f>
        <v>#VALUE!</v>
      </c>
      <c r="BJ995" s="17" t="e">
        <f>SUMIFS('[1]Deals (investment)'!$C:$C,'[1]Deals (investment)'!$B:$B,$A995,'[1]Deals (investment)'!$V:$V,BJ$1)</f>
        <v>#VALUE!</v>
      </c>
      <c r="BK995" s="17" t="e">
        <f>SUMIFS('[1]Deals (investment)'!$C:$C,'[1]Deals (investment)'!$B:$B,$A995,'[1]Deals (investment)'!$V:$V,BK$1)</f>
        <v>#VALUE!</v>
      </c>
      <c r="BL995" s="17" t="e">
        <f>SUMIFS('[1]Deals (investment)'!$C:$C,'[1]Deals (investment)'!$B:$B,$A995,'[1]Deals (investment)'!$V:$V,BL$1)</f>
        <v>#VALUE!</v>
      </c>
      <c r="BM995" s="17" t="e">
        <f>SUMIFS('[1]Deals (investment)'!$C:$C,'[1]Deals (investment)'!$B:$B,$A995,'[1]Deals (investment)'!$V:$V,BM$1)</f>
        <v>#VALUE!</v>
      </c>
      <c r="BN995" s="15"/>
      <c r="BO995" s="15"/>
      <c r="BP995" s="22"/>
      <c r="BQ995" s="15"/>
      <c r="BR995" s="15"/>
      <c r="BS995" s="15"/>
      <c r="BT995" s="15"/>
      <c r="BU995" s="15"/>
      <c r="BV995" s="15"/>
      <c r="BW995" s="15"/>
      <c r="BX995" s="15"/>
      <c r="BY995" s="15"/>
      <c r="BZ995" s="15"/>
      <c r="CA995" s="15"/>
      <c r="CB995" s="15"/>
      <c r="CC995" s="15"/>
      <c r="CD995" s="15" t="str">
        <f t="shared" si="149"/>
        <v>FurnwishFurnwish empowers furniture retailers and design professional to better showcase their products to the customers, in an engaging experienceActive</v>
      </c>
      <c r="CE995" s="15"/>
      <c r="CF995" s="15"/>
      <c r="CG995" s="15"/>
      <c r="CH995" s="15"/>
      <c r="CI995" s="15"/>
      <c r="CJ995" s="15"/>
    </row>
    <row r="996" spans="1:88" ht="12.75">
      <c r="A996" s="15" t="s">
        <v>6917</v>
      </c>
      <c r="B996" s="15"/>
      <c r="C996" s="15"/>
      <c r="D996" s="16"/>
      <c r="E996" s="15"/>
      <c r="F996" s="15"/>
      <c r="G996" s="15" t="s">
        <v>1829</v>
      </c>
      <c r="H996" s="15"/>
      <c r="I996" s="15" t="s">
        <v>1829</v>
      </c>
      <c r="J996" s="15"/>
      <c r="K996" s="17" t="e">
        <f t="shared" si="140"/>
        <v>#VALUE!</v>
      </c>
      <c r="L996" s="15"/>
      <c r="M996" s="18" t="e">
        <f t="shared" si="132"/>
        <v>#VALUE!</v>
      </c>
      <c r="N996" s="15"/>
      <c r="O996" s="15"/>
      <c r="P996" s="15"/>
      <c r="Q996" s="24" t="e">
        <f ca="1">_xludf.MAXIFS('[1]Deals (investment)'!A:A,'[1]Deals (investment)'!B:B,A996)</f>
        <v>#NAME?</v>
      </c>
      <c r="R996" s="15"/>
      <c r="S996" s="19"/>
      <c r="T996" s="15"/>
      <c r="U996" s="17"/>
      <c r="V996" s="15"/>
      <c r="W996" s="15"/>
      <c r="X996" s="15" t="s">
        <v>5895</v>
      </c>
      <c r="Y996" s="15"/>
      <c r="AB996" s="20"/>
      <c r="AC996" s="15"/>
      <c r="AD996" s="15"/>
      <c r="AE996" s="15"/>
      <c r="AF996" s="15"/>
      <c r="AG996" s="22">
        <f t="shared" ca="1" si="148"/>
        <v>0.19354838709677419</v>
      </c>
      <c r="AH996" s="15" t="str">
        <f t="shared" si="146"/>
        <v/>
      </c>
      <c r="AI996" s="22" t="e">
        <f>VLOOKUP(A996,'[1]Deals (investment)'!$B$2:$Z$1497,1,FALSE)</f>
        <v>#N/A</v>
      </c>
      <c r="AJ996" s="22" t="e">
        <f>VLOOKUP(A996,'[1]Deals (investment)'!$B$2:$Z$870,15,FALSE)</f>
        <v>#N/A</v>
      </c>
      <c r="AK996" s="17" t="e">
        <f>VLOOKUP(A996,'[1]Deals (Exits)'!B:B,1,FALSE)</f>
        <v>#N/A</v>
      </c>
      <c r="AL996" s="23">
        <f>VLOOKUP(G996,[1]Lookups!$V$3:$Y$197,4,FALSE)</f>
        <v>0</v>
      </c>
      <c r="AM996" s="17" t="str">
        <f>VLOOKUP(X996,[1]Lookups!$B$3:$C$200,2,FALSE)</f>
        <v>Other Technologies &amp; Information Technology</v>
      </c>
      <c r="AN996" s="17" t="e">
        <f>VLOOKUP(R996,[1]Lookups!$H$3:$I$69,2,FALSE)</f>
        <v>#N/A</v>
      </c>
      <c r="AO996" s="17" t="e">
        <f>VLOOKUP(T996,[1]Lookups!$H$3:$I$69,2,FALSE)</f>
        <v>#N/A</v>
      </c>
      <c r="AP996" s="17" t="e">
        <f>VLOOKUP(AN996,[1]Lookups!$N$3:$O$11,2,FALSE)</f>
        <v>#N/A</v>
      </c>
      <c r="AQ996" s="18" t="e">
        <f>COUNTIFS('[1]Deals (investment)'!$B:$B,$A996)</f>
        <v>#VALUE!</v>
      </c>
      <c r="AR996" s="18" t="e">
        <f>COUNTIFS('[1]Deals (investment)'!$B:$B,$A996,'[1]Deals (investment)'!$T:$T,$AW$1)+COUNTIFS('[1]Deals (investment)'!$B:$B,$A996,'[1]Deals (investment)'!$T:$T,$AX$1)+COUNTIFS('[1]Deals (investment)'!$B:$B,$A996,'[1]Deals (investment)'!$T:$T,$AY$1)</f>
        <v>#VALUE!</v>
      </c>
      <c r="AS996" s="17" t="e">
        <f>SUMIFS('[1]Deals (investment)'!$C:$C,'[1]Deals (investment)'!$B:$B,$A996)</f>
        <v>#VALUE!</v>
      </c>
      <c r="AT996" s="17" t="e">
        <f t="shared" si="141"/>
        <v>#VALUE!</v>
      </c>
      <c r="AU996" s="18" t="e">
        <f>COUNTIF('[1]Deals (Exits)'!$B:$B,A996)</f>
        <v>#VALUE!</v>
      </c>
      <c r="AV996" s="17" t="e">
        <f>SUMIFS('[1]Deals (investment)'!$C:$C,'[1]Deals (investment)'!$B:$B,$A996,'[1]Deals (investment)'!$T:$T,AV$1)</f>
        <v>#VALUE!</v>
      </c>
      <c r="AW996" s="17" t="e">
        <f>SUMIFS('[1]Deals (investment)'!$C:$C,'[1]Deals (investment)'!$B:$B,$A996,'[1]Deals (investment)'!$T:$T,AW$1)</f>
        <v>#VALUE!</v>
      </c>
      <c r="AX996" s="17" t="e">
        <f>SUMIFS('[1]Deals (investment)'!$C:$C,'[1]Deals (investment)'!$B:$B,$A996,'[1]Deals (investment)'!$T:$T,AX$1)</f>
        <v>#VALUE!</v>
      </c>
      <c r="AY996" s="17" t="e">
        <f>SUMIFS('[1]Deals (investment)'!$C:$C,'[1]Deals (investment)'!$B:$B,$A996,'[1]Deals (investment)'!$T:$T,AY$1)</f>
        <v>#VALUE!</v>
      </c>
      <c r="AZ996" s="17" t="e">
        <f>SUMIFS('[1]Deals (investment)'!$C:$C,'[1]Deals (investment)'!$B:$B,$A996,'[1]Deals (investment)'!$T:$T,AZ$1)</f>
        <v>#VALUE!</v>
      </c>
      <c r="BA996" s="17" t="e">
        <f>SUMIFS('[1]Deals (investment)'!$C:$C,'[1]Deals (investment)'!$B:$B,$A996,'[1]Deals (investment)'!$T:$T,BA$1)</f>
        <v>#VALUE!</v>
      </c>
      <c r="BB996" s="17" t="e">
        <f>SUMIFS('[1]Deals (investment)'!$C:$C,'[1]Deals (investment)'!$B:$B,$A996,'[1]Deals (investment)'!$T:$T,BB$1)</f>
        <v>#VALUE!</v>
      </c>
      <c r="BC996" s="17" t="e">
        <f>SUMIFS('[1]Deals (Exits)'!$C:$C,'[1]Deals (Exits)'!$B:$B,$A996)</f>
        <v>#VALUE!</v>
      </c>
      <c r="BD996" s="17" t="e">
        <f>SUMIFS('[1]Deals (investment)'!$C:$C,'[1]Deals (investment)'!$B:$B,$A996,'[1]Deals (investment)'!$V:$V,BD$1)</f>
        <v>#VALUE!</v>
      </c>
      <c r="BE996" s="17" t="e">
        <f>SUMIFS('[1]Deals (investment)'!$C:$C,'[1]Deals (investment)'!$B:$B,$A996,'[1]Deals (investment)'!$V:$V,BE$1)</f>
        <v>#VALUE!</v>
      </c>
      <c r="BF996" s="17" t="e">
        <f>SUMIFS('[1]Deals (investment)'!$C:$C,'[1]Deals (investment)'!$B:$B,$A996,'[1]Deals (investment)'!$V:$V,BF$1)</f>
        <v>#VALUE!</v>
      </c>
      <c r="BG996" s="17" t="e">
        <f>SUMIFS('[1]Deals (investment)'!$C:$C,'[1]Deals (investment)'!$B:$B,$A996,'[1]Deals (investment)'!$V:$V,BG$1)</f>
        <v>#VALUE!</v>
      </c>
      <c r="BH996" s="17" t="e">
        <f>SUMIFS('[1]Deals (investment)'!$C:$C,'[1]Deals (investment)'!$B:$B,$A996,'[1]Deals (investment)'!$V:$V,BH$1)</f>
        <v>#VALUE!</v>
      </c>
      <c r="BI996" s="17" t="e">
        <f>SUMIFS('[1]Deals (investment)'!$C:$C,'[1]Deals (investment)'!$B:$B,$A996,'[1]Deals (investment)'!$V:$V,BI$1)</f>
        <v>#VALUE!</v>
      </c>
      <c r="BJ996" s="17" t="e">
        <f>SUMIFS('[1]Deals (investment)'!$C:$C,'[1]Deals (investment)'!$B:$B,$A996,'[1]Deals (investment)'!$V:$V,BJ$1)</f>
        <v>#VALUE!</v>
      </c>
      <c r="BK996" s="17" t="e">
        <f>SUMIFS('[1]Deals (investment)'!$C:$C,'[1]Deals (investment)'!$B:$B,$A996,'[1]Deals (investment)'!$V:$V,BK$1)</f>
        <v>#VALUE!</v>
      </c>
      <c r="BL996" s="17" t="e">
        <f>SUMIFS('[1]Deals (investment)'!$C:$C,'[1]Deals (investment)'!$B:$B,$A996,'[1]Deals (investment)'!$V:$V,BL$1)</f>
        <v>#VALUE!</v>
      </c>
      <c r="BM996" s="17" t="e">
        <f>SUMIFS('[1]Deals (investment)'!$C:$C,'[1]Deals (investment)'!$B:$B,$A996,'[1]Deals (investment)'!$V:$V,BM$1)</f>
        <v>#VALUE!</v>
      </c>
      <c r="BN996" s="15"/>
      <c r="BO996" s="15"/>
      <c r="BP996" s="22"/>
      <c r="BQ996" s="15"/>
      <c r="BR996" s="15"/>
      <c r="BS996" s="15"/>
      <c r="BT996" s="15"/>
      <c r="BU996" s="15"/>
      <c r="BV996" s="15"/>
      <c r="BW996" s="15"/>
      <c r="BX996" s="15"/>
      <c r="BY996" s="15"/>
      <c r="BZ996" s="15"/>
      <c r="CA996" s="15"/>
      <c r="CB996" s="15"/>
      <c r="CC996" s="15"/>
      <c r="CD996" s="15" t="str">
        <f t="shared" si="149"/>
        <v>Golden papi</v>
      </c>
      <c r="CE996" s="15"/>
      <c r="CF996" s="15"/>
      <c r="CG996" s="15"/>
      <c r="CH996" s="15"/>
      <c r="CI996" s="15"/>
      <c r="CJ996" s="15"/>
    </row>
    <row r="997" spans="1:88" ht="12.75">
      <c r="A997" s="15" t="s">
        <v>6918</v>
      </c>
      <c r="B997" s="15"/>
      <c r="C997" s="15"/>
      <c r="D997" s="16"/>
      <c r="E997" s="15"/>
      <c r="F997" s="15"/>
      <c r="G997" s="15" t="s">
        <v>519</v>
      </c>
      <c r="H997" s="15"/>
      <c r="I997" s="15" t="s">
        <v>519</v>
      </c>
      <c r="J997" s="15"/>
      <c r="K997" s="17" t="e">
        <f t="shared" si="140"/>
        <v>#VALUE!</v>
      </c>
      <c r="L997" s="15"/>
      <c r="M997" s="18" t="e">
        <f t="shared" si="132"/>
        <v>#VALUE!</v>
      </c>
      <c r="N997" s="15"/>
      <c r="O997" s="15"/>
      <c r="P997" s="15"/>
      <c r="Q997" s="15"/>
      <c r="R997" s="15"/>
      <c r="S997" s="19"/>
      <c r="T997" s="15"/>
      <c r="U997" s="17"/>
      <c r="V997" s="15"/>
      <c r="W997" s="15"/>
      <c r="X997" s="15" t="s">
        <v>404</v>
      </c>
      <c r="Y997" s="15"/>
      <c r="AB997" s="20"/>
      <c r="AC997" s="15"/>
      <c r="AD997" s="15"/>
      <c r="AE997" s="15"/>
      <c r="AF997" s="15"/>
      <c r="AG997" s="22">
        <f t="shared" si="148"/>
        <v>0.16129032258064516</v>
      </c>
      <c r="AH997" s="15" t="str">
        <f t="shared" si="146"/>
        <v/>
      </c>
      <c r="AI997" s="22" t="e">
        <f>VLOOKUP(A997,'[1]Deals (investment)'!$B$2:$Z$1497,1,FALSE)</f>
        <v>#N/A</v>
      </c>
      <c r="AJ997" s="22" t="e">
        <f>VLOOKUP(A997,'[1]Deals (investment)'!$B$2:$Z$870,15,FALSE)</f>
        <v>#N/A</v>
      </c>
      <c r="AK997" s="17" t="e">
        <f>VLOOKUP(A997,'[1]Deals (Exits)'!B:B,1,FALSE)</f>
        <v>#N/A</v>
      </c>
      <c r="AL997" s="23">
        <f>VLOOKUP(G997,[1]Lookups!$V$3:$Y$197,4,FALSE)</f>
        <v>0</v>
      </c>
      <c r="AM997" s="17" t="str">
        <f>VLOOKUP(X997,[1]Lookups!$B$3:$C$200,2,FALSE)</f>
        <v>Other Technologies &amp; Information Technology</v>
      </c>
      <c r="AN997" s="17" t="e">
        <f>VLOOKUP(R997,[1]Lookups!$H$3:$I$69,2,FALSE)</f>
        <v>#N/A</v>
      </c>
      <c r="AO997" s="17" t="e">
        <f>VLOOKUP(T997,[1]Lookups!$H$3:$I$69,2,FALSE)</f>
        <v>#N/A</v>
      </c>
      <c r="AP997" s="17" t="e">
        <f>VLOOKUP(AN997,[1]Lookups!$N$3:$O$11,2,FALSE)</f>
        <v>#N/A</v>
      </c>
      <c r="AQ997" s="18" t="e">
        <f>COUNTIFS('[1]Deals (investment)'!$B:$B,$A997)</f>
        <v>#VALUE!</v>
      </c>
      <c r="AR997" s="18" t="e">
        <f>COUNTIFS('[1]Deals (investment)'!$B:$B,$A997,'[1]Deals (investment)'!$T:$T,$AW$1)+COUNTIFS('[1]Deals (investment)'!$B:$B,$A997,'[1]Deals (investment)'!$T:$T,$AX$1)+COUNTIFS('[1]Deals (investment)'!$B:$B,$A997,'[1]Deals (investment)'!$T:$T,$AY$1)</f>
        <v>#VALUE!</v>
      </c>
      <c r="AS997" s="17" t="e">
        <f>SUMIFS('[1]Deals (investment)'!$C:$C,'[1]Deals (investment)'!$B:$B,$A997)</f>
        <v>#VALUE!</v>
      </c>
      <c r="AT997" s="17" t="e">
        <f t="shared" si="141"/>
        <v>#VALUE!</v>
      </c>
      <c r="AU997" s="18" t="e">
        <f>COUNTIF('[1]Deals (Exits)'!$B:$B,A997)</f>
        <v>#VALUE!</v>
      </c>
      <c r="AV997" s="17" t="e">
        <f>SUMIFS('[1]Deals (investment)'!$C:$C,'[1]Deals (investment)'!$B:$B,$A997,'[1]Deals (investment)'!$T:$T,AV$1)</f>
        <v>#VALUE!</v>
      </c>
      <c r="AW997" s="17" t="e">
        <f>SUMIFS('[1]Deals (investment)'!$C:$C,'[1]Deals (investment)'!$B:$B,$A997,'[1]Deals (investment)'!$T:$T,AW$1)</f>
        <v>#VALUE!</v>
      </c>
      <c r="AX997" s="17" t="e">
        <f>SUMIFS('[1]Deals (investment)'!$C:$C,'[1]Deals (investment)'!$B:$B,$A997,'[1]Deals (investment)'!$T:$T,AX$1)</f>
        <v>#VALUE!</v>
      </c>
      <c r="AY997" s="17" t="e">
        <f>SUMIFS('[1]Deals (investment)'!$C:$C,'[1]Deals (investment)'!$B:$B,$A997,'[1]Deals (investment)'!$T:$T,AY$1)</f>
        <v>#VALUE!</v>
      </c>
      <c r="AZ997" s="17" t="e">
        <f>SUMIFS('[1]Deals (investment)'!$C:$C,'[1]Deals (investment)'!$B:$B,$A997,'[1]Deals (investment)'!$T:$T,AZ$1)</f>
        <v>#VALUE!</v>
      </c>
      <c r="BA997" s="17" t="e">
        <f>SUMIFS('[1]Deals (investment)'!$C:$C,'[1]Deals (investment)'!$B:$B,$A997,'[1]Deals (investment)'!$T:$T,BA$1)</f>
        <v>#VALUE!</v>
      </c>
      <c r="BB997" s="17" t="e">
        <f>SUMIFS('[1]Deals (investment)'!$C:$C,'[1]Deals (investment)'!$B:$B,$A997,'[1]Deals (investment)'!$T:$T,BB$1)</f>
        <v>#VALUE!</v>
      </c>
      <c r="BC997" s="17" t="e">
        <f>SUMIFS('[1]Deals (Exits)'!$C:$C,'[1]Deals (Exits)'!$B:$B,$A997)</f>
        <v>#VALUE!</v>
      </c>
      <c r="BD997" s="17" t="e">
        <f>SUMIFS('[1]Deals (investment)'!$C:$C,'[1]Deals (investment)'!$B:$B,$A997,'[1]Deals (investment)'!$V:$V,BD$1)</f>
        <v>#VALUE!</v>
      </c>
      <c r="BE997" s="17" t="e">
        <f>SUMIFS('[1]Deals (investment)'!$C:$C,'[1]Deals (investment)'!$B:$B,$A997,'[1]Deals (investment)'!$V:$V,BE$1)</f>
        <v>#VALUE!</v>
      </c>
      <c r="BF997" s="17" t="e">
        <f>SUMIFS('[1]Deals (investment)'!$C:$C,'[1]Deals (investment)'!$B:$B,$A997,'[1]Deals (investment)'!$V:$V,BF$1)</f>
        <v>#VALUE!</v>
      </c>
      <c r="BG997" s="17" t="e">
        <f>SUMIFS('[1]Deals (investment)'!$C:$C,'[1]Deals (investment)'!$B:$B,$A997,'[1]Deals (investment)'!$V:$V,BG$1)</f>
        <v>#VALUE!</v>
      </c>
      <c r="BH997" s="17" t="e">
        <f>SUMIFS('[1]Deals (investment)'!$C:$C,'[1]Deals (investment)'!$B:$B,$A997,'[1]Deals (investment)'!$V:$V,BH$1)</f>
        <v>#VALUE!</v>
      </c>
      <c r="BI997" s="17" t="e">
        <f>SUMIFS('[1]Deals (investment)'!$C:$C,'[1]Deals (investment)'!$B:$B,$A997,'[1]Deals (investment)'!$V:$V,BI$1)</f>
        <v>#VALUE!</v>
      </c>
      <c r="BJ997" s="17" t="e">
        <f>SUMIFS('[1]Deals (investment)'!$C:$C,'[1]Deals (investment)'!$B:$B,$A997,'[1]Deals (investment)'!$V:$V,BJ$1)</f>
        <v>#VALUE!</v>
      </c>
      <c r="BK997" s="17" t="e">
        <f>SUMIFS('[1]Deals (investment)'!$C:$C,'[1]Deals (investment)'!$B:$B,$A997,'[1]Deals (investment)'!$V:$V,BK$1)</f>
        <v>#VALUE!</v>
      </c>
      <c r="BL997" s="17" t="e">
        <f>SUMIFS('[1]Deals (investment)'!$C:$C,'[1]Deals (investment)'!$B:$B,$A997,'[1]Deals (investment)'!$V:$V,BL$1)</f>
        <v>#VALUE!</v>
      </c>
      <c r="BM997" s="17" t="e">
        <f>SUMIFS('[1]Deals (investment)'!$C:$C,'[1]Deals (investment)'!$B:$B,$A997,'[1]Deals (investment)'!$V:$V,BM$1)</f>
        <v>#VALUE!</v>
      </c>
      <c r="BN997" s="15"/>
      <c r="BO997" s="15"/>
      <c r="BP997" s="22"/>
      <c r="BQ997" s="15"/>
      <c r="BR997" s="15"/>
      <c r="BS997" s="15"/>
      <c r="BT997" s="15"/>
      <c r="BU997" s="15"/>
      <c r="BV997" s="15"/>
      <c r="BW997" s="15"/>
      <c r="BX997" s="15"/>
      <c r="BY997" s="15"/>
      <c r="BZ997" s="15"/>
      <c r="CA997" s="15"/>
      <c r="CB997" s="15"/>
      <c r="CC997" s="15"/>
      <c r="CD997" s="15" t="str">
        <f t="shared" si="149"/>
        <v>GoMyCode</v>
      </c>
      <c r="CE997" s="15"/>
      <c r="CF997" s="15"/>
      <c r="CG997" s="15"/>
      <c r="CH997" s="15"/>
      <c r="CI997" s="15"/>
      <c r="CJ997" s="15"/>
    </row>
    <row r="998" spans="1:88" ht="12.75">
      <c r="A998" s="15" t="s">
        <v>6919</v>
      </c>
      <c r="B998" s="15" t="s">
        <v>6920</v>
      </c>
      <c r="C998" s="15" t="s">
        <v>58</v>
      </c>
      <c r="D998" s="16">
        <v>2013</v>
      </c>
      <c r="E998" s="15" t="s">
        <v>117</v>
      </c>
      <c r="F998" s="15"/>
      <c r="G998" s="15" t="s">
        <v>118</v>
      </c>
      <c r="H998" s="15"/>
      <c r="I998" s="15" t="s">
        <v>168</v>
      </c>
      <c r="J998" s="15"/>
      <c r="K998" s="17" t="e">
        <f t="shared" si="140"/>
        <v>#VALUE!</v>
      </c>
      <c r="L998" s="15"/>
      <c r="M998" s="18" t="e">
        <f t="shared" si="132"/>
        <v>#VALUE!</v>
      </c>
      <c r="N998" s="15"/>
      <c r="O998" s="15"/>
      <c r="P998" s="15"/>
      <c r="Q998" s="15"/>
      <c r="R998" s="15" t="s">
        <v>375</v>
      </c>
      <c r="S998" s="19">
        <v>2050000</v>
      </c>
      <c r="T998" s="15" t="s">
        <v>375</v>
      </c>
      <c r="U998" s="19">
        <v>2050000</v>
      </c>
      <c r="V998" s="15" t="s">
        <v>6921</v>
      </c>
      <c r="W998" s="15"/>
      <c r="X998" s="15" t="s">
        <v>493</v>
      </c>
      <c r="Y998" s="15" t="s">
        <v>6922</v>
      </c>
      <c r="AB998" s="20" t="s">
        <v>286</v>
      </c>
      <c r="AC998" s="21" t="s">
        <v>6923</v>
      </c>
      <c r="AD998" s="21" t="s">
        <v>6924</v>
      </c>
      <c r="AE998" s="21" t="s">
        <v>6925</v>
      </c>
      <c r="AF998" s="21" t="s">
        <v>6926</v>
      </c>
      <c r="AG998" s="22">
        <f t="shared" si="148"/>
        <v>0.64516129032258063</v>
      </c>
      <c r="AH998" s="15" t="str">
        <f t="shared" si="146"/>
        <v/>
      </c>
      <c r="AI998" s="22" t="e">
        <f>VLOOKUP(A998,'[1]Deals (investment)'!$B$2:$Z$1497,1,FALSE)</f>
        <v>#N/A</v>
      </c>
      <c r="AJ998" s="22" t="e">
        <f>VLOOKUP(A998,'[1]Deals (investment)'!$B$2:$Z$870,15,FALSE)</f>
        <v>#N/A</v>
      </c>
      <c r="AK998" s="17" t="e">
        <f>VLOOKUP(A998,'[1]Deals (Exits)'!B:B,1,FALSE)</f>
        <v>#N/A</v>
      </c>
      <c r="AL998" s="23">
        <f>VLOOKUP(G998,[1]Lookups!$V$3:$Y$197,4,FALSE)</f>
        <v>0</v>
      </c>
      <c r="AM998" s="17" t="str">
        <f>VLOOKUP(X998,[1]Lookups!$B$3:$C$200,2,FALSE)</f>
        <v>Employment, Talent &amp; Labour</v>
      </c>
      <c r="AN998" s="17" t="str">
        <f>VLOOKUP(R998,[1]Lookups!$H$3:$I$69,2,FALSE)</f>
        <v>2. Seed</v>
      </c>
      <c r="AO998" s="17" t="str">
        <f>VLOOKUP(T998,[1]Lookups!$H$3:$I$69,2,FALSE)</f>
        <v>2. Seed</v>
      </c>
      <c r="AP998" s="17" t="str">
        <f>VLOOKUP(AN998,[1]Lookups!$N$3:$O$11,2,FALSE)</f>
        <v>Early</v>
      </c>
      <c r="AQ998" s="18" t="e">
        <f>COUNTIFS('[1]Deals (investment)'!$B:$B,$A998)</f>
        <v>#VALUE!</v>
      </c>
      <c r="AR998" s="18" t="e">
        <f>COUNTIFS('[1]Deals (investment)'!$B:$B,$A998,'[1]Deals (investment)'!$T:$T,$AW$1)+COUNTIFS('[1]Deals (investment)'!$B:$B,$A998,'[1]Deals (investment)'!$T:$T,$AX$1)+COUNTIFS('[1]Deals (investment)'!$B:$B,$A998,'[1]Deals (investment)'!$T:$T,$AY$1)</f>
        <v>#VALUE!</v>
      </c>
      <c r="AS998" s="17" t="e">
        <f>SUMIFS('[1]Deals (investment)'!$C:$C,'[1]Deals (investment)'!$B:$B,$A998)</f>
        <v>#VALUE!</v>
      </c>
      <c r="AT998" s="17" t="e">
        <f t="shared" si="141"/>
        <v>#VALUE!</v>
      </c>
      <c r="AU998" s="18" t="e">
        <f>COUNTIF('[1]Deals (Exits)'!$B:$B,A998)</f>
        <v>#VALUE!</v>
      </c>
      <c r="AV998" s="17" t="e">
        <f>SUMIFS('[1]Deals (investment)'!$C:$C,'[1]Deals (investment)'!$B:$B,$A998,'[1]Deals (investment)'!$T:$T,AV$1)</f>
        <v>#VALUE!</v>
      </c>
      <c r="AW998" s="17" t="e">
        <f>SUMIFS('[1]Deals (investment)'!$C:$C,'[1]Deals (investment)'!$B:$B,$A998,'[1]Deals (investment)'!$T:$T,AW$1)</f>
        <v>#VALUE!</v>
      </c>
      <c r="AX998" s="17" t="e">
        <f>SUMIFS('[1]Deals (investment)'!$C:$C,'[1]Deals (investment)'!$B:$B,$A998,'[1]Deals (investment)'!$T:$T,AX$1)</f>
        <v>#VALUE!</v>
      </c>
      <c r="AY998" s="17" t="e">
        <f>SUMIFS('[1]Deals (investment)'!$C:$C,'[1]Deals (investment)'!$B:$B,$A998,'[1]Deals (investment)'!$T:$T,AY$1)</f>
        <v>#VALUE!</v>
      </c>
      <c r="AZ998" s="17" t="e">
        <f>SUMIFS('[1]Deals (investment)'!$C:$C,'[1]Deals (investment)'!$B:$B,$A998,'[1]Deals (investment)'!$T:$T,AZ$1)</f>
        <v>#VALUE!</v>
      </c>
      <c r="BA998" s="17" t="e">
        <f>SUMIFS('[1]Deals (investment)'!$C:$C,'[1]Deals (investment)'!$B:$B,$A998,'[1]Deals (investment)'!$T:$T,BA$1)</f>
        <v>#VALUE!</v>
      </c>
      <c r="BB998" s="17" t="e">
        <f>SUMIFS('[1]Deals (investment)'!$C:$C,'[1]Deals (investment)'!$B:$B,$A998,'[1]Deals (investment)'!$T:$T,BB$1)</f>
        <v>#VALUE!</v>
      </c>
      <c r="BC998" s="17" t="e">
        <f>SUMIFS('[1]Deals (Exits)'!$C:$C,'[1]Deals (Exits)'!$B:$B,$A998)</f>
        <v>#VALUE!</v>
      </c>
      <c r="BD998" s="17" t="e">
        <f>SUMIFS('[1]Deals (investment)'!$C:$C,'[1]Deals (investment)'!$B:$B,$A998,'[1]Deals (investment)'!$V:$V,BD$1)</f>
        <v>#VALUE!</v>
      </c>
      <c r="BE998" s="17" t="e">
        <f>SUMIFS('[1]Deals (investment)'!$C:$C,'[1]Deals (investment)'!$B:$B,$A998,'[1]Deals (investment)'!$V:$V,BE$1)</f>
        <v>#VALUE!</v>
      </c>
      <c r="BF998" s="17" t="e">
        <f>SUMIFS('[1]Deals (investment)'!$C:$C,'[1]Deals (investment)'!$B:$B,$A998,'[1]Deals (investment)'!$V:$V,BF$1)</f>
        <v>#VALUE!</v>
      </c>
      <c r="BG998" s="17" t="e">
        <f>SUMIFS('[1]Deals (investment)'!$C:$C,'[1]Deals (investment)'!$B:$B,$A998,'[1]Deals (investment)'!$V:$V,BG$1)</f>
        <v>#VALUE!</v>
      </c>
      <c r="BH998" s="17" t="e">
        <f>SUMIFS('[1]Deals (investment)'!$C:$C,'[1]Deals (investment)'!$B:$B,$A998,'[1]Deals (investment)'!$V:$V,BH$1)</f>
        <v>#VALUE!</v>
      </c>
      <c r="BI998" s="17" t="e">
        <f>SUMIFS('[1]Deals (investment)'!$C:$C,'[1]Deals (investment)'!$B:$B,$A998,'[1]Deals (investment)'!$V:$V,BI$1)</f>
        <v>#VALUE!</v>
      </c>
      <c r="BJ998" s="17" t="e">
        <f>SUMIFS('[1]Deals (investment)'!$C:$C,'[1]Deals (investment)'!$B:$B,$A998,'[1]Deals (investment)'!$V:$V,BJ$1)</f>
        <v>#VALUE!</v>
      </c>
      <c r="BK998" s="17" t="e">
        <f>SUMIFS('[1]Deals (investment)'!$C:$C,'[1]Deals (investment)'!$B:$B,$A998,'[1]Deals (investment)'!$V:$V,BK$1)</f>
        <v>#VALUE!</v>
      </c>
      <c r="BL998" s="17" t="e">
        <f>SUMIFS('[1]Deals (investment)'!$C:$C,'[1]Deals (investment)'!$B:$B,$A998,'[1]Deals (investment)'!$V:$V,BL$1)</f>
        <v>#VALUE!</v>
      </c>
      <c r="BM998" s="17" t="e">
        <f>SUMIFS('[1]Deals (investment)'!$C:$C,'[1]Deals (investment)'!$B:$B,$A998,'[1]Deals (investment)'!$V:$V,BM$1)</f>
        <v>#VALUE!</v>
      </c>
      <c r="BN998" s="15"/>
      <c r="BO998" s="15"/>
      <c r="BP998" s="22"/>
      <c r="BQ998" s="15"/>
      <c r="BR998" s="15"/>
      <c r="BS998" s="15"/>
      <c r="BT998" s="15"/>
      <c r="BU998" s="15"/>
      <c r="BV998" s="15"/>
      <c r="BW998" s="15"/>
      <c r="BX998" s="15"/>
      <c r="BY998" s="15"/>
      <c r="BZ998" s="15"/>
      <c r="CA998" s="15"/>
      <c r="CB998" s="15"/>
      <c r="CC998" s="15"/>
      <c r="CD998" s="15" t="str">
        <f t="shared" si="149"/>
        <v>FuzuFuzu is your personal career companion that provides you with exciting job opportunities, new skills and career guidance at every step of the way.Active</v>
      </c>
      <c r="CE998" s="15"/>
      <c r="CF998" s="15"/>
      <c r="CG998" s="15"/>
      <c r="CH998" s="15"/>
      <c r="CI998" s="15"/>
      <c r="CJ998" s="15"/>
    </row>
    <row r="999" spans="1:88" ht="12.75">
      <c r="A999" s="15" t="s">
        <v>6927</v>
      </c>
      <c r="B999" s="15"/>
      <c r="C999" s="15"/>
      <c r="D999" s="16"/>
      <c r="E999" s="26"/>
      <c r="F999" s="26"/>
      <c r="G999" s="26"/>
      <c r="H999" s="26"/>
      <c r="I999" s="15"/>
      <c r="J999" s="26"/>
      <c r="K999" s="17" t="e">
        <f t="shared" si="140"/>
        <v>#VALUE!</v>
      </c>
      <c r="L999" s="15"/>
      <c r="M999" s="18" t="e">
        <f t="shared" si="132"/>
        <v>#VALUE!</v>
      </c>
      <c r="N999" s="15"/>
      <c r="O999" s="15"/>
      <c r="P999" s="15"/>
      <c r="Q999" s="15"/>
      <c r="R999" s="15"/>
      <c r="S999" s="19"/>
      <c r="T999" s="15"/>
      <c r="U999" s="17"/>
      <c r="V999" s="15"/>
      <c r="W999" s="15"/>
      <c r="X999" s="15"/>
      <c r="Y999" s="15"/>
      <c r="AB999" s="20"/>
      <c r="AC999" s="15"/>
      <c r="AD999" s="15"/>
      <c r="AE999" s="15"/>
      <c r="AF999" s="15"/>
      <c r="AG999" s="22">
        <f>COUNTA(B998:AF998)/(COUNTA(B998:AF998)+COUNTBLANK(B998:AF998))</f>
        <v>0.64516129032258063</v>
      </c>
      <c r="AH999" s="15" t="str">
        <f t="shared" si="146"/>
        <v/>
      </c>
      <c r="AI999" s="22" t="e">
        <f>VLOOKUP(A999,'[1]Deals (investment)'!$B$2:$Z$1497,1,FALSE)</f>
        <v>#N/A</v>
      </c>
      <c r="AJ999" s="22" t="e">
        <f>VLOOKUP(A999,'[1]Deals (investment)'!$B$2:$Z$870,15,FALSE)</f>
        <v>#N/A</v>
      </c>
      <c r="AK999" s="17" t="e">
        <f>VLOOKUP(A999,'[1]Deals (Exits)'!B:B,1,FALSE)</f>
        <v>#N/A</v>
      </c>
      <c r="AL999" s="23" t="e">
        <f>VLOOKUP(G999,[1]Lookups!$V$3:$Y$197,4,FALSE)</f>
        <v>#N/A</v>
      </c>
      <c r="AM999" s="17" t="e">
        <f>VLOOKUP(X999,[1]Lookups!$B$3:$C$200,2,FALSE)</f>
        <v>#N/A</v>
      </c>
      <c r="AN999" s="17" t="e">
        <f>VLOOKUP(R999,[1]Lookups!$H$3:$I$69,2,FALSE)</f>
        <v>#N/A</v>
      </c>
      <c r="AO999" s="17" t="e">
        <f>VLOOKUP(T999,[1]Lookups!$H$3:$I$69,2,FALSE)</f>
        <v>#N/A</v>
      </c>
      <c r="AP999" s="17" t="e">
        <f>VLOOKUP(AN999,[1]Lookups!$N$3:$O$11,2,FALSE)</f>
        <v>#N/A</v>
      </c>
      <c r="AQ999" s="18" t="e">
        <f>COUNTIFS('[1]Deals (investment)'!$B:$B,$A999)</f>
        <v>#VALUE!</v>
      </c>
      <c r="AR999" s="18" t="e">
        <f>COUNTIFS('[1]Deals (investment)'!$B:$B,$A999,'[1]Deals (investment)'!$T:$T,$AW$1)+COUNTIFS('[1]Deals (investment)'!$B:$B,$A999,'[1]Deals (investment)'!$T:$T,$AX$1)+COUNTIFS('[1]Deals (investment)'!$B:$B,$A999,'[1]Deals (investment)'!$T:$T,$AY$1)</f>
        <v>#VALUE!</v>
      </c>
      <c r="AS999" s="17" t="e">
        <f>SUMIFS('[1]Deals (investment)'!$C:$C,'[1]Deals (investment)'!$B:$B,$A999)</f>
        <v>#VALUE!</v>
      </c>
      <c r="AT999" s="17" t="e">
        <f t="shared" si="141"/>
        <v>#VALUE!</v>
      </c>
      <c r="AU999" s="18" t="e">
        <f>COUNTIF('[1]Deals (Exits)'!$B:$B,A999)</f>
        <v>#VALUE!</v>
      </c>
      <c r="AV999" s="17" t="e">
        <f>SUMIFS('[1]Deals (investment)'!$C:$C,'[1]Deals (investment)'!$B:$B,$A999,'[1]Deals (investment)'!$T:$T,AV$1)</f>
        <v>#VALUE!</v>
      </c>
      <c r="AW999" s="17" t="e">
        <f>SUMIFS('[1]Deals (investment)'!$C:$C,'[1]Deals (investment)'!$B:$B,$A999,'[1]Deals (investment)'!$T:$T,AW$1)</f>
        <v>#VALUE!</v>
      </c>
      <c r="AX999" s="17" t="e">
        <f>SUMIFS('[1]Deals (investment)'!$C:$C,'[1]Deals (investment)'!$B:$B,$A999,'[1]Deals (investment)'!$T:$T,AX$1)</f>
        <v>#VALUE!</v>
      </c>
      <c r="AY999" s="17" t="e">
        <f>SUMIFS('[1]Deals (investment)'!$C:$C,'[1]Deals (investment)'!$B:$B,$A999,'[1]Deals (investment)'!$T:$T,AY$1)</f>
        <v>#VALUE!</v>
      </c>
      <c r="AZ999" s="17" t="e">
        <f>SUMIFS('[1]Deals (investment)'!$C:$C,'[1]Deals (investment)'!$B:$B,$A999,'[1]Deals (investment)'!$T:$T,AZ$1)</f>
        <v>#VALUE!</v>
      </c>
      <c r="BA999" s="17" t="e">
        <f>SUMIFS('[1]Deals (investment)'!$C:$C,'[1]Deals (investment)'!$B:$B,$A999,'[1]Deals (investment)'!$T:$T,BA$1)</f>
        <v>#VALUE!</v>
      </c>
      <c r="BB999" s="17" t="e">
        <f>SUMIFS('[1]Deals (investment)'!$C:$C,'[1]Deals (investment)'!$B:$B,$A999,'[1]Deals (investment)'!$T:$T,BB$1)</f>
        <v>#VALUE!</v>
      </c>
      <c r="BC999" s="17" t="e">
        <f>SUMIFS('[1]Deals (Exits)'!$C:$C,'[1]Deals (Exits)'!$B:$B,$A999)</f>
        <v>#VALUE!</v>
      </c>
      <c r="BD999" s="17" t="e">
        <f>SUMIFS('[1]Deals (investment)'!$C:$C,'[1]Deals (investment)'!$B:$B,$A999,'[1]Deals (investment)'!$V:$V,BD$1)</f>
        <v>#VALUE!</v>
      </c>
      <c r="BE999" s="17" t="e">
        <f>SUMIFS('[1]Deals (investment)'!$C:$C,'[1]Deals (investment)'!$B:$B,$A999,'[1]Deals (investment)'!$V:$V,BE$1)</f>
        <v>#VALUE!</v>
      </c>
      <c r="BF999" s="17" t="e">
        <f>SUMIFS('[1]Deals (investment)'!$C:$C,'[1]Deals (investment)'!$B:$B,$A999,'[1]Deals (investment)'!$V:$V,BF$1)</f>
        <v>#VALUE!</v>
      </c>
      <c r="BG999" s="17" t="e">
        <f>SUMIFS('[1]Deals (investment)'!$C:$C,'[1]Deals (investment)'!$B:$B,$A999,'[1]Deals (investment)'!$V:$V,BG$1)</f>
        <v>#VALUE!</v>
      </c>
      <c r="BH999" s="17" t="e">
        <f>SUMIFS('[1]Deals (investment)'!$C:$C,'[1]Deals (investment)'!$B:$B,$A999,'[1]Deals (investment)'!$V:$V,BH$1)</f>
        <v>#VALUE!</v>
      </c>
      <c r="BI999" s="17" t="e">
        <f>SUMIFS('[1]Deals (investment)'!$C:$C,'[1]Deals (investment)'!$B:$B,$A999,'[1]Deals (investment)'!$V:$V,BI$1)</f>
        <v>#VALUE!</v>
      </c>
      <c r="BJ999" s="17" t="e">
        <f>SUMIFS('[1]Deals (investment)'!$C:$C,'[1]Deals (investment)'!$B:$B,$A999,'[1]Deals (investment)'!$V:$V,BJ$1)</f>
        <v>#VALUE!</v>
      </c>
      <c r="BK999" s="17" t="e">
        <f>SUMIFS('[1]Deals (investment)'!$C:$C,'[1]Deals (investment)'!$B:$B,$A999,'[1]Deals (investment)'!$V:$V,BK$1)</f>
        <v>#VALUE!</v>
      </c>
      <c r="BL999" s="17" t="e">
        <f>SUMIFS('[1]Deals (investment)'!$C:$C,'[1]Deals (investment)'!$B:$B,$A999,'[1]Deals (investment)'!$V:$V,BL$1)</f>
        <v>#VALUE!</v>
      </c>
      <c r="BM999" s="17" t="e">
        <f>SUMIFS('[1]Deals (investment)'!$C:$C,'[1]Deals (investment)'!$B:$B,$A999,'[1]Deals (investment)'!$V:$V,BM$1)</f>
        <v>#VALUE!</v>
      </c>
      <c r="BN999" s="15"/>
      <c r="BO999" s="15"/>
      <c r="BP999" s="22"/>
      <c r="BQ999" s="15"/>
      <c r="BR999" s="15"/>
      <c r="BS999" s="15"/>
      <c r="BT999" s="15"/>
      <c r="BU999" s="15"/>
      <c r="BV999" s="15"/>
      <c r="BW999" s="15"/>
      <c r="BX999" s="15"/>
      <c r="BY999" s="15"/>
      <c r="BZ999" s="15"/>
      <c r="CA999" s="15"/>
      <c r="CB999" s="15"/>
      <c r="CC999" s="15"/>
      <c r="CD999" s="15" t="str">
        <f t="shared" si="149"/>
        <v>Fyonka</v>
      </c>
      <c r="CE999" s="15"/>
      <c r="CF999" s="15"/>
      <c r="CG999" s="15"/>
      <c r="CH999" s="15"/>
      <c r="CI999" s="15"/>
      <c r="CJ999" s="15"/>
    </row>
    <row r="1000" spans="1:88" ht="12.75">
      <c r="A1000" s="15" t="s">
        <v>6928</v>
      </c>
      <c r="B1000" s="15" t="s">
        <v>6929</v>
      </c>
      <c r="C1000" s="15" t="s">
        <v>58</v>
      </c>
      <c r="D1000" s="16">
        <v>2016</v>
      </c>
      <c r="E1000" s="15" t="s">
        <v>1324</v>
      </c>
      <c r="F1000" s="15"/>
      <c r="G1000" s="15" t="s">
        <v>1325</v>
      </c>
      <c r="H1000" s="15"/>
      <c r="I1000" s="15" t="s">
        <v>6930</v>
      </c>
      <c r="J1000" s="15"/>
      <c r="K1000" s="17" t="e">
        <f t="shared" si="140"/>
        <v>#VALUE!</v>
      </c>
      <c r="L1000" s="15"/>
      <c r="M1000" s="18" t="e">
        <f t="shared" si="132"/>
        <v>#VALUE!</v>
      </c>
      <c r="N1000" s="15"/>
      <c r="O1000" s="15"/>
      <c r="P1000" s="15"/>
      <c r="Q1000" s="24" t="e">
        <f ca="1">_xludf.MAXIFS('[1]Deals (investment)'!A:A,'[1]Deals (investment)'!B:B,A1000)</f>
        <v>#NAME?</v>
      </c>
      <c r="R1000" s="15" t="s">
        <v>132</v>
      </c>
      <c r="S1000" s="19" t="s">
        <v>144</v>
      </c>
      <c r="T1000" s="15" t="s">
        <v>375</v>
      </c>
      <c r="U1000" s="17">
        <v>1000000</v>
      </c>
      <c r="V1000" s="15" t="s">
        <v>6931</v>
      </c>
      <c r="W1000" s="15"/>
      <c r="X1000" s="15" t="s">
        <v>493</v>
      </c>
      <c r="Y1000" s="15" t="s">
        <v>6932</v>
      </c>
      <c r="AB1000" s="20" t="s">
        <v>286</v>
      </c>
      <c r="AC1000" s="21" t="s">
        <v>6933</v>
      </c>
      <c r="AD1000" s="21" t="s">
        <v>6934</v>
      </c>
      <c r="AE1000" s="21" t="s">
        <v>6935</v>
      </c>
      <c r="AF1000" s="21" t="s">
        <v>6936</v>
      </c>
      <c r="AG1000" s="22">
        <f t="shared" ref="AG1000:AG1002" ca="1" si="150">COUNTA(B1000:AF1000)/(COUNTA(B1000:AF1000)+COUNTBLANK(B1000:AF1000))</f>
        <v>0.67741935483870963</v>
      </c>
      <c r="AH1000" s="15" t="str">
        <f t="shared" si="146"/>
        <v/>
      </c>
      <c r="AI1000" s="22" t="e">
        <f>VLOOKUP(A1000,'[1]Deals (investment)'!$B$2:$Z$1497,1,FALSE)</f>
        <v>#N/A</v>
      </c>
      <c r="AJ1000" s="22" t="e">
        <f>VLOOKUP(A1000,'[1]Deals (investment)'!$B$2:$Z$870,15,FALSE)</f>
        <v>#N/A</v>
      </c>
      <c r="AK1000" s="17" t="e">
        <f>VLOOKUP(A1000,'[1]Deals (Exits)'!B:B,1,FALSE)</f>
        <v>#N/A</v>
      </c>
      <c r="AL1000" s="23">
        <f>VLOOKUP(G1000,[1]Lookups!$V$3:$Y$197,4,FALSE)</f>
        <v>0</v>
      </c>
      <c r="AM1000" s="17" t="str">
        <f>VLOOKUP(X1000,[1]Lookups!$B$3:$C$200,2,FALSE)</f>
        <v>Employment, Talent &amp; Labour</v>
      </c>
      <c r="AN1000" s="17" t="str">
        <f>VLOOKUP(R1000,[1]Lookups!$H$3:$I$69,2,FALSE)</f>
        <v>3. Early Venture</v>
      </c>
      <c r="AO1000" s="17" t="str">
        <f>VLOOKUP(T1000,[1]Lookups!$H$3:$I$69,2,FALSE)</f>
        <v>2. Seed</v>
      </c>
      <c r="AP1000" s="17" t="str">
        <f>VLOOKUP(AN1000,[1]Lookups!$N$3:$O$11,2,FALSE)</f>
        <v>Early</v>
      </c>
      <c r="AQ1000" s="18" t="e">
        <f>COUNTIFS('[1]Deals (investment)'!$B:$B,$A1000)</f>
        <v>#VALUE!</v>
      </c>
      <c r="AR1000" s="18" t="e">
        <f>COUNTIFS('[1]Deals (investment)'!$B:$B,$A1000,'[1]Deals (investment)'!$T:$T,$AW$1)+COUNTIFS('[1]Deals (investment)'!$B:$B,$A1000,'[1]Deals (investment)'!$T:$T,$AX$1)+COUNTIFS('[1]Deals (investment)'!$B:$B,$A1000,'[1]Deals (investment)'!$T:$T,$AY$1)</f>
        <v>#VALUE!</v>
      </c>
      <c r="AS1000" s="17" t="e">
        <f>SUMIFS('[1]Deals (investment)'!$C:$C,'[1]Deals (investment)'!$B:$B,$A1000)</f>
        <v>#VALUE!</v>
      </c>
      <c r="AT1000" s="17" t="e">
        <f t="shared" si="141"/>
        <v>#VALUE!</v>
      </c>
      <c r="AU1000" s="18" t="e">
        <f>COUNTIF('[1]Deals (Exits)'!$B:$B,A1000)</f>
        <v>#VALUE!</v>
      </c>
      <c r="AV1000" s="17" t="e">
        <f>SUMIFS('[1]Deals (investment)'!$C:$C,'[1]Deals (investment)'!$B:$B,$A1000,'[1]Deals (investment)'!$T:$T,AV$1)</f>
        <v>#VALUE!</v>
      </c>
      <c r="AW1000" s="17" t="e">
        <f>SUMIFS('[1]Deals (investment)'!$C:$C,'[1]Deals (investment)'!$B:$B,$A1000,'[1]Deals (investment)'!$T:$T,AW$1)</f>
        <v>#VALUE!</v>
      </c>
      <c r="AX1000" s="17" t="e">
        <f>SUMIFS('[1]Deals (investment)'!$C:$C,'[1]Deals (investment)'!$B:$B,$A1000,'[1]Deals (investment)'!$T:$T,AX$1)</f>
        <v>#VALUE!</v>
      </c>
      <c r="AY1000" s="17" t="e">
        <f>SUMIFS('[1]Deals (investment)'!$C:$C,'[1]Deals (investment)'!$B:$B,$A1000,'[1]Deals (investment)'!$T:$T,AY$1)</f>
        <v>#VALUE!</v>
      </c>
      <c r="AZ1000" s="17" t="e">
        <f>SUMIFS('[1]Deals (investment)'!$C:$C,'[1]Deals (investment)'!$B:$B,$A1000,'[1]Deals (investment)'!$T:$T,AZ$1)</f>
        <v>#VALUE!</v>
      </c>
      <c r="BA1000" s="17" t="e">
        <f>SUMIFS('[1]Deals (investment)'!$C:$C,'[1]Deals (investment)'!$B:$B,$A1000,'[1]Deals (investment)'!$T:$T,BA$1)</f>
        <v>#VALUE!</v>
      </c>
      <c r="BB1000" s="17" t="e">
        <f>SUMIFS('[1]Deals (investment)'!$C:$C,'[1]Deals (investment)'!$B:$B,$A1000,'[1]Deals (investment)'!$T:$T,BB$1)</f>
        <v>#VALUE!</v>
      </c>
      <c r="BC1000" s="17" t="e">
        <f>SUMIFS('[1]Deals (Exits)'!$C:$C,'[1]Deals (Exits)'!$B:$B,$A1000)</f>
        <v>#VALUE!</v>
      </c>
      <c r="BD1000" s="17" t="e">
        <f>SUMIFS('[1]Deals (investment)'!$C:$C,'[1]Deals (investment)'!$B:$B,$A1000,'[1]Deals (investment)'!$V:$V,BD$1)</f>
        <v>#VALUE!</v>
      </c>
      <c r="BE1000" s="17" t="e">
        <f>SUMIFS('[1]Deals (investment)'!$C:$C,'[1]Deals (investment)'!$B:$B,$A1000,'[1]Deals (investment)'!$V:$V,BE$1)</f>
        <v>#VALUE!</v>
      </c>
      <c r="BF1000" s="17" t="e">
        <f>SUMIFS('[1]Deals (investment)'!$C:$C,'[1]Deals (investment)'!$B:$B,$A1000,'[1]Deals (investment)'!$V:$V,BF$1)</f>
        <v>#VALUE!</v>
      </c>
      <c r="BG1000" s="17" t="e">
        <f>SUMIFS('[1]Deals (investment)'!$C:$C,'[1]Deals (investment)'!$B:$B,$A1000,'[1]Deals (investment)'!$V:$V,BG$1)</f>
        <v>#VALUE!</v>
      </c>
      <c r="BH1000" s="17" t="e">
        <f>SUMIFS('[1]Deals (investment)'!$C:$C,'[1]Deals (investment)'!$B:$B,$A1000,'[1]Deals (investment)'!$V:$V,BH$1)</f>
        <v>#VALUE!</v>
      </c>
      <c r="BI1000" s="17" t="e">
        <f>SUMIFS('[1]Deals (investment)'!$C:$C,'[1]Deals (investment)'!$B:$B,$A1000,'[1]Deals (investment)'!$V:$V,BI$1)</f>
        <v>#VALUE!</v>
      </c>
      <c r="BJ1000" s="17" t="e">
        <f>SUMIFS('[1]Deals (investment)'!$C:$C,'[1]Deals (investment)'!$B:$B,$A1000,'[1]Deals (investment)'!$V:$V,BJ$1)</f>
        <v>#VALUE!</v>
      </c>
      <c r="BK1000" s="17" t="e">
        <f>SUMIFS('[1]Deals (investment)'!$C:$C,'[1]Deals (investment)'!$B:$B,$A1000,'[1]Deals (investment)'!$V:$V,BK$1)</f>
        <v>#VALUE!</v>
      </c>
      <c r="BL1000" s="17" t="e">
        <f>SUMIFS('[1]Deals (investment)'!$C:$C,'[1]Deals (investment)'!$B:$B,$A1000,'[1]Deals (investment)'!$V:$V,BL$1)</f>
        <v>#VALUE!</v>
      </c>
      <c r="BM1000" s="17" t="e">
        <f>SUMIFS('[1]Deals (investment)'!$C:$C,'[1]Deals (investment)'!$B:$B,$A1000,'[1]Deals (investment)'!$V:$V,BM$1)</f>
        <v>#VALUE!</v>
      </c>
      <c r="BN1000" s="15"/>
      <c r="BO1000" s="15"/>
      <c r="BP1000" s="22"/>
      <c r="BQ1000" s="15"/>
      <c r="BR1000" s="15"/>
      <c r="BS1000" s="15"/>
      <c r="BT1000" s="15"/>
      <c r="BU1000" s="15"/>
      <c r="BV1000" s="15"/>
      <c r="BW1000" s="15"/>
      <c r="BX1000" s="15"/>
      <c r="BY1000" s="15"/>
      <c r="BZ1000" s="15"/>
      <c r="CA1000" s="15"/>
      <c r="CB1000" s="15"/>
      <c r="CC1000" s="15"/>
      <c r="CD1000" s="15" t="str">
        <f t="shared" si="149"/>
        <v>GebeyaWe match highly skilled, certified and multilingual African IT professionals with customers across the world to develop innovative technology solutions, improving development efficiency, scalability, and mobile success.Active</v>
      </c>
      <c r="CE1000" s="15"/>
      <c r="CF1000" s="15"/>
      <c r="CG1000" s="15"/>
      <c r="CH1000" s="15"/>
      <c r="CI1000" s="15"/>
      <c r="CJ1000" s="15"/>
    </row>
    <row r="1001" spans="1:88" ht="12.75">
      <c r="A1001" s="15" t="s">
        <v>6937</v>
      </c>
      <c r="B1001" s="15" t="s">
        <v>6938</v>
      </c>
      <c r="C1001" s="15" t="s">
        <v>58</v>
      </c>
      <c r="D1001" s="16">
        <v>2016</v>
      </c>
      <c r="E1001" s="15" t="s">
        <v>1472</v>
      </c>
      <c r="F1001" s="15"/>
      <c r="G1001" s="15" t="s">
        <v>91</v>
      </c>
      <c r="H1001" s="15"/>
      <c r="I1001" s="15"/>
      <c r="J1001" s="15"/>
      <c r="K1001" s="17" t="e">
        <f t="shared" si="140"/>
        <v>#VALUE!</v>
      </c>
      <c r="L1001" s="15"/>
      <c r="M1001" s="18" t="e">
        <f t="shared" si="132"/>
        <v>#VALUE!</v>
      </c>
      <c r="N1001" s="15"/>
      <c r="O1001" s="15"/>
      <c r="P1001" s="15"/>
      <c r="Q1001" s="15"/>
      <c r="R1001" s="15"/>
      <c r="S1001" s="19"/>
      <c r="T1001" s="15"/>
      <c r="U1001" s="17"/>
      <c r="V1001" s="15" t="s">
        <v>6939</v>
      </c>
      <c r="W1001" s="15"/>
      <c r="X1001" s="15" t="s">
        <v>191</v>
      </c>
      <c r="Y1001" s="15" t="s">
        <v>5750</v>
      </c>
      <c r="AB1001" s="20"/>
      <c r="AC1001" s="21" t="s">
        <v>6940</v>
      </c>
      <c r="AD1001" s="21" t="s">
        <v>6941</v>
      </c>
      <c r="AE1001" s="21" t="s">
        <v>6942</v>
      </c>
      <c r="AF1001" s="21" t="s">
        <v>6943</v>
      </c>
      <c r="AG1001" s="22">
        <f t="shared" si="150"/>
        <v>0.45161290322580644</v>
      </c>
      <c r="AH1001" s="15" t="str">
        <f t="shared" si="146"/>
        <v/>
      </c>
      <c r="AI1001" s="22" t="e">
        <f>VLOOKUP(A1001,'[1]Deals (investment)'!$B$2:$Z$1497,1,FALSE)</f>
        <v>#N/A</v>
      </c>
      <c r="AJ1001" s="22" t="e">
        <f>VLOOKUP(A1001,'[1]Deals (investment)'!$B$2:$Z$870,15,FALSE)</f>
        <v>#N/A</v>
      </c>
      <c r="AK1001" s="17" t="e">
        <f>VLOOKUP(A1001,'[1]Deals (Exits)'!B:B,1,FALSE)</f>
        <v>#N/A</v>
      </c>
      <c r="AL1001" s="23">
        <f>VLOOKUP(G1001,[1]Lookups!$V$3:$Y$197,4,FALSE)</f>
        <v>0</v>
      </c>
      <c r="AM1001" s="17" t="str">
        <f>VLOOKUP(X1001,[1]Lookups!$B$3:$C$200,2,FALSE)</f>
        <v>Education</v>
      </c>
      <c r="AN1001" s="17" t="e">
        <f>VLOOKUP(R1001,[1]Lookups!$H$3:$I$69,2,FALSE)</f>
        <v>#N/A</v>
      </c>
      <c r="AO1001" s="17" t="e">
        <f>VLOOKUP(T1001,[1]Lookups!$H$3:$I$69,2,FALSE)</f>
        <v>#N/A</v>
      </c>
      <c r="AP1001" s="17" t="e">
        <f>VLOOKUP(AN1001,[1]Lookups!$N$3:$O$11,2,FALSE)</f>
        <v>#N/A</v>
      </c>
      <c r="AQ1001" s="18" t="e">
        <f>COUNTIFS('[1]Deals (investment)'!$B:$B,$A1001)</f>
        <v>#VALUE!</v>
      </c>
      <c r="AR1001" s="18" t="e">
        <f>COUNTIFS('[1]Deals (investment)'!$B:$B,$A1001,'[1]Deals (investment)'!$T:$T,$AW$1)+COUNTIFS('[1]Deals (investment)'!$B:$B,$A1001,'[1]Deals (investment)'!$T:$T,$AX$1)+COUNTIFS('[1]Deals (investment)'!$B:$B,$A1001,'[1]Deals (investment)'!$T:$T,$AY$1)</f>
        <v>#VALUE!</v>
      </c>
      <c r="AS1001" s="17" t="e">
        <f>SUMIFS('[1]Deals (investment)'!$C:$C,'[1]Deals (investment)'!$B:$B,$A1001)</f>
        <v>#VALUE!</v>
      </c>
      <c r="AT1001" s="17" t="e">
        <f t="shared" si="141"/>
        <v>#VALUE!</v>
      </c>
      <c r="AU1001" s="18" t="e">
        <f>COUNTIF('[1]Deals (Exits)'!$B:$B,A1001)</f>
        <v>#VALUE!</v>
      </c>
      <c r="AV1001" s="17" t="e">
        <f>SUMIFS('[1]Deals (investment)'!$C:$C,'[1]Deals (investment)'!$B:$B,$A1001,'[1]Deals (investment)'!$T:$T,AV$1)</f>
        <v>#VALUE!</v>
      </c>
      <c r="AW1001" s="17" t="e">
        <f>SUMIFS('[1]Deals (investment)'!$C:$C,'[1]Deals (investment)'!$B:$B,$A1001,'[1]Deals (investment)'!$T:$T,AW$1)</f>
        <v>#VALUE!</v>
      </c>
      <c r="AX1001" s="17" t="e">
        <f>SUMIFS('[1]Deals (investment)'!$C:$C,'[1]Deals (investment)'!$B:$B,$A1001,'[1]Deals (investment)'!$T:$T,AX$1)</f>
        <v>#VALUE!</v>
      </c>
      <c r="AY1001" s="17" t="e">
        <f>SUMIFS('[1]Deals (investment)'!$C:$C,'[1]Deals (investment)'!$B:$B,$A1001,'[1]Deals (investment)'!$T:$T,AY$1)</f>
        <v>#VALUE!</v>
      </c>
      <c r="AZ1001" s="17" t="e">
        <f>SUMIFS('[1]Deals (investment)'!$C:$C,'[1]Deals (investment)'!$B:$B,$A1001,'[1]Deals (investment)'!$T:$T,AZ$1)</f>
        <v>#VALUE!</v>
      </c>
      <c r="BA1001" s="17" t="e">
        <f>SUMIFS('[1]Deals (investment)'!$C:$C,'[1]Deals (investment)'!$B:$B,$A1001,'[1]Deals (investment)'!$T:$T,BA$1)</f>
        <v>#VALUE!</v>
      </c>
      <c r="BB1001" s="17" t="e">
        <f>SUMIFS('[1]Deals (investment)'!$C:$C,'[1]Deals (investment)'!$B:$B,$A1001,'[1]Deals (investment)'!$T:$T,BB$1)</f>
        <v>#VALUE!</v>
      </c>
      <c r="BC1001" s="17" t="e">
        <f>SUMIFS('[1]Deals (Exits)'!$C:$C,'[1]Deals (Exits)'!$B:$B,$A1001)</f>
        <v>#VALUE!</v>
      </c>
      <c r="BD1001" s="17" t="e">
        <f>SUMIFS('[1]Deals (investment)'!$C:$C,'[1]Deals (investment)'!$B:$B,$A1001,'[1]Deals (investment)'!$V:$V,BD$1)</f>
        <v>#VALUE!</v>
      </c>
      <c r="BE1001" s="17" t="e">
        <f>SUMIFS('[1]Deals (investment)'!$C:$C,'[1]Deals (investment)'!$B:$B,$A1001,'[1]Deals (investment)'!$V:$V,BE$1)</f>
        <v>#VALUE!</v>
      </c>
      <c r="BF1001" s="17" t="e">
        <f>SUMIFS('[1]Deals (investment)'!$C:$C,'[1]Deals (investment)'!$B:$B,$A1001,'[1]Deals (investment)'!$V:$V,BF$1)</f>
        <v>#VALUE!</v>
      </c>
      <c r="BG1001" s="17" t="e">
        <f>SUMIFS('[1]Deals (investment)'!$C:$C,'[1]Deals (investment)'!$B:$B,$A1001,'[1]Deals (investment)'!$V:$V,BG$1)</f>
        <v>#VALUE!</v>
      </c>
      <c r="BH1001" s="17" t="e">
        <f>SUMIFS('[1]Deals (investment)'!$C:$C,'[1]Deals (investment)'!$B:$B,$A1001,'[1]Deals (investment)'!$V:$V,BH$1)</f>
        <v>#VALUE!</v>
      </c>
      <c r="BI1001" s="17" t="e">
        <f>SUMIFS('[1]Deals (investment)'!$C:$C,'[1]Deals (investment)'!$B:$B,$A1001,'[1]Deals (investment)'!$V:$V,BI$1)</f>
        <v>#VALUE!</v>
      </c>
      <c r="BJ1001" s="17" t="e">
        <f>SUMIFS('[1]Deals (investment)'!$C:$C,'[1]Deals (investment)'!$B:$B,$A1001,'[1]Deals (investment)'!$V:$V,BJ$1)</f>
        <v>#VALUE!</v>
      </c>
      <c r="BK1001" s="17" t="e">
        <f>SUMIFS('[1]Deals (investment)'!$C:$C,'[1]Deals (investment)'!$B:$B,$A1001,'[1]Deals (investment)'!$V:$V,BK$1)</f>
        <v>#VALUE!</v>
      </c>
      <c r="BL1001" s="17" t="e">
        <f>SUMIFS('[1]Deals (investment)'!$C:$C,'[1]Deals (investment)'!$B:$B,$A1001,'[1]Deals (investment)'!$V:$V,BL$1)</f>
        <v>#VALUE!</v>
      </c>
      <c r="BM1001" s="17" t="e">
        <f>SUMIFS('[1]Deals (investment)'!$C:$C,'[1]Deals (investment)'!$B:$B,$A1001,'[1]Deals (investment)'!$V:$V,BM$1)</f>
        <v>#VALUE!</v>
      </c>
      <c r="BN1001" s="15"/>
      <c r="BO1001" s="15"/>
      <c r="BP1001" s="22"/>
      <c r="BQ1001" s="15"/>
      <c r="BR1001" s="15"/>
      <c r="BS1001" s="15"/>
      <c r="BT1001" s="15"/>
      <c r="BU1001" s="15"/>
      <c r="BV1001" s="15"/>
      <c r="BW1001" s="15"/>
      <c r="BX1001" s="15"/>
      <c r="BY1001" s="15"/>
      <c r="BZ1001" s="15"/>
      <c r="CA1001" s="15"/>
      <c r="CB1001" s="15"/>
      <c r="CC1001" s="15"/>
      <c r="CD1001" s="15" t="str">
        <f t="shared" si="149"/>
        <v>Goodie TutorsWe are an established private tutoring company offering lessons to students from the entire Gauteng ProvinceActive</v>
      </c>
      <c r="CE1001" s="15"/>
      <c r="CF1001" s="15"/>
      <c r="CG1001" s="15"/>
      <c r="CH1001" s="15"/>
      <c r="CI1001" s="15"/>
      <c r="CJ1001" s="15"/>
    </row>
    <row r="1002" spans="1:88" ht="12.75">
      <c r="A1002" s="15" t="s">
        <v>6944</v>
      </c>
      <c r="B1002" s="15" t="s">
        <v>6945</v>
      </c>
      <c r="C1002" s="15" t="s">
        <v>58</v>
      </c>
      <c r="D1002" s="16">
        <v>2016</v>
      </c>
      <c r="E1002" s="15" t="s">
        <v>90</v>
      </c>
      <c r="F1002" s="15"/>
      <c r="G1002" s="15" t="s">
        <v>91</v>
      </c>
      <c r="H1002" s="15"/>
      <c r="I1002" s="15" t="s">
        <v>91</v>
      </c>
      <c r="J1002" s="15"/>
      <c r="K1002" s="17" t="e">
        <f t="shared" si="140"/>
        <v>#VALUE!</v>
      </c>
      <c r="L1002" s="15"/>
      <c r="M1002" s="18" t="e">
        <f t="shared" si="132"/>
        <v>#VALUE!</v>
      </c>
      <c r="N1002" s="15"/>
      <c r="O1002" s="15"/>
      <c r="P1002" s="15"/>
      <c r="Q1002" s="15"/>
      <c r="R1002" s="15"/>
      <c r="S1002" s="19"/>
      <c r="T1002" s="15"/>
      <c r="U1002" s="17"/>
      <c r="V1002" s="15" t="s">
        <v>6946</v>
      </c>
      <c r="W1002" s="15"/>
      <c r="X1002" s="15" t="s">
        <v>404</v>
      </c>
      <c r="Y1002" s="15" t="s">
        <v>6947</v>
      </c>
      <c r="AB1002" s="32">
        <v>43506</v>
      </c>
      <c r="AC1002" s="21" t="s">
        <v>6948</v>
      </c>
      <c r="AD1002" s="21" t="s">
        <v>6949</v>
      </c>
      <c r="AE1002" s="21" t="s">
        <v>6950</v>
      </c>
      <c r="AF1002" s="15"/>
      <c r="AG1002" s="22">
        <f t="shared" si="150"/>
        <v>0.4838709677419355</v>
      </c>
      <c r="AH1002" s="15" t="str">
        <f t="shared" si="146"/>
        <v/>
      </c>
      <c r="AI1002" s="22" t="str">
        <f>VLOOKUP(A1002,'[1]Deals (investment)'!$B$2:$Z$1497,1,FALSE)</f>
        <v>GovChat</v>
      </c>
      <c r="AJ1002" s="22" t="e">
        <f>VLOOKUP(A1002,'[1]Deals (investment)'!$B$2:$Z$870,15,FALSE)</f>
        <v>#N/A</v>
      </c>
      <c r="AK1002" s="17" t="e">
        <f>VLOOKUP(A1002,'[1]Deals (Exits)'!B:B,1,FALSE)</f>
        <v>#N/A</v>
      </c>
      <c r="AL1002" s="23">
        <f>VLOOKUP(G1002,[1]Lookups!$V$3:$Y$197,4,FALSE)</f>
        <v>0</v>
      </c>
      <c r="AM1002" s="17" t="str">
        <f>VLOOKUP(X1002,[1]Lookups!$B$3:$C$200,2,FALSE)</f>
        <v>Other Technologies &amp; Information Technology</v>
      </c>
      <c r="AN1002" s="17" t="e">
        <f>VLOOKUP(R1002,[1]Lookups!$H$3:$I$69,2,FALSE)</f>
        <v>#N/A</v>
      </c>
      <c r="AO1002" s="17" t="e">
        <f>VLOOKUP(T1002,[1]Lookups!$H$3:$I$69,2,FALSE)</f>
        <v>#N/A</v>
      </c>
      <c r="AP1002" s="17" t="e">
        <f>VLOOKUP(AN1002,[1]Lookups!$N$3:$O$11,2,FALSE)</f>
        <v>#N/A</v>
      </c>
      <c r="AQ1002" s="18" t="e">
        <f>COUNTIFS('[1]Deals (investment)'!$B:$B,$A1002)</f>
        <v>#VALUE!</v>
      </c>
      <c r="AR1002" s="18" t="e">
        <f>COUNTIFS('[1]Deals (investment)'!$B:$B,$A1002,'[1]Deals (investment)'!$T:$T,$AW$1)+COUNTIFS('[1]Deals (investment)'!$B:$B,$A1002,'[1]Deals (investment)'!$T:$T,$AX$1)+COUNTIFS('[1]Deals (investment)'!$B:$B,$A1002,'[1]Deals (investment)'!$T:$T,$AY$1)</f>
        <v>#VALUE!</v>
      </c>
      <c r="AS1002" s="17" t="e">
        <f>SUMIFS('[1]Deals (investment)'!$C:$C,'[1]Deals (investment)'!$B:$B,$A1002)</f>
        <v>#VALUE!</v>
      </c>
      <c r="AT1002" s="17" t="e">
        <f t="shared" si="141"/>
        <v>#VALUE!</v>
      </c>
      <c r="AU1002" s="18" t="e">
        <f>COUNTIF('[1]Deals (Exits)'!$B:$B,A1002)</f>
        <v>#VALUE!</v>
      </c>
      <c r="AV1002" s="17" t="e">
        <f>SUMIFS('[1]Deals (investment)'!$C:$C,'[1]Deals (investment)'!$B:$B,$A1002,'[1]Deals (investment)'!$T:$T,AV$1)</f>
        <v>#VALUE!</v>
      </c>
      <c r="AW1002" s="17" t="e">
        <f>SUMIFS('[1]Deals (investment)'!$C:$C,'[1]Deals (investment)'!$B:$B,$A1002,'[1]Deals (investment)'!$T:$T,AW$1)</f>
        <v>#VALUE!</v>
      </c>
      <c r="AX1002" s="17" t="e">
        <f>SUMIFS('[1]Deals (investment)'!$C:$C,'[1]Deals (investment)'!$B:$B,$A1002,'[1]Deals (investment)'!$T:$T,AX$1)</f>
        <v>#VALUE!</v>
      </c>
      <c r="AY1002" s="17" t="e">
        <f>SUMIFS('[1]Deals (investment)'!$C:$C,'[1]Deals (investment)'!$B:$B,$A1002,'[1]Deals (investment)'!$T:$T,AY$1)</f>
        <v>#VALUE!</v>
      </c>
      <c r="AZ1002" s="17" t="e">
        <f>SUMIFS('[1]Deals (investment)'!$C:$C,'[1]Deals (investment)'!$B:$B,$A1002,'[1]Deals (investment)'!$T:$T,AZ$1)</f>
        <v>#VALUE!</v>
      </c>
      <c r="BA1002" s="17" t="e">
        <f>SUMIFS('[1]Deals (investment)'!$C:$C,'[1]Deals (investment)'!$B:$B,$A1002,'[1]Deals (investment)'!$T:$T,BA$1)</f>
        <v>#VALUE!</v>
      </c>
      <c r="BB1002" s="17" t="e">
        <f>SUMIFS('[1]Deals (investment)'!$C:$C,'[1]Deals (investment)'!$B:$B,$A1002,'[1]Deals (investment)'!$T:$T,BB$1)</f>
        <v>#VALUE!</v>
      </c>
      <c r="BC1002" s="17" t="e">
        <f>SUMIFS('[1]Deals (Exits)'!$C:$C,'[1]Deals (Exits)'!$B:$B,$A1002)</f>
        <v>#VALUE!</v>
      </c>
      <c r="BD1002" s="17" t="e">
        <f>SUMIFS('[1]Deals (investment)'!$C:$C,'[1]Deals (investment)'!$B:$B,$A1002,'[1]Deals (investment)'!$V:$V,BD$1)</f>
        <v>#VALUE!</v>
      </c>
      <c r="BE1002" s="17" t="e">
        <f>SUMIFS('[1]Deals (investment)'!$C:$C,'[1]Deals (investment)'!$B:$B,$A1002,'[1]Deals (investment)'!$V:$V,BE$1)</f>
        <v>#VALUE!</v>
      </c>
      <c r="BF1002" s="17" t="e">
        <f>SUMIFS('[1]Deals (investment)'!$C:$C,'[1]Deals (investment)'!$B:$B,$A1002,'[1]Deals (investment)'!$V:$V,BF$1)</f>
        <v>#VALUE!</v>
      </c>
      <c r="BG1002" s="17" t="e">
        <f>SUMIFS('[1]Deals (investment)'!$C:$C,'[1]Deals (investment)'!$B:$B,$A1002,'[1]Deals (investment)'!$V:$V,BG$1)</f>
        <v>#VALUE!</v>
      </c>
      <c r="BH1002" s="17" t="e">
        <f>SUMIFS('[1]Deals (investment)'!$C:$C,'[1]Deals (investment)'!$B:$B,$A1002,'[1]Deals (investment)'!$V:$V,BH$1)</f>
        <v>#VALUE!</v>
      </c>
      <c r="BI1002" s="17" t="e">
        <f>SUMIFS('[1]Deals (investment)'!$C:$C,'[1]Deals (investment)'!$B:$B,$A1002,'[1]Deals (investment)'!$V:$V,BI$1)</f>
        <v>#VALUE!</v>
      </c>
      <c r="BJ1002" s="17" t="e">
        <f>SUMIFS('[1]Deals (investment)'!$C:$C,'[1]Deals (investment)'!$B:$B,$A1002,'[1]Deals (investment)'!$V:$V,BJ$1)</f>
        <v>#VALUE!</v>
      </c>
      <c r="BK1002" s="17" t="e">
        <f>SUMIFS('[1]Deals (investment)'!$C:$C,'[1]Deals (investment)'!$B:$B,$A1002,'[1]Deals (investment)'!$V:$V,BK$1)</f>
        <v>#VALUE!</v>
      </c>
      <c r="BL1002" s="17" t="e">
        <f>SUMIFS('[1]Deals (investment)'!$C:$C,'[1]Deals (investment)'!$B:$B,$A1002,'[1]Deals (investment)'!$V:$V,BL$1)</f>
        <v>#VALUE!</v>
      </c>
      <c r="BM1002" s="17" t="e">
        <f>SUMIFS('[1]Deals (investment)'!$C:$C,'[1]Deals (investment)'!$B:$B,$A1002,'[1]Deals (investment)'!$V:$V,BM$1)</f>
        <v>#VALUE!</v>
      </c>
      <c r="BN1002" s="15"/>
      <c r="BO1002" s="15"/>
      <c r="BP1002" s="22"/>
      <c r="BQ1002" s="15"/>
      <c r="BR1002" s="15"/>
      <c r="BS1002" s="15"/>
      <c r="BT1002" s="15"/>
      <c r="BU1002" s="15"/>
      <c r="BV1002" s="15"/>
      <c r="BW1002" s="15"/>
      <c r="BX1002" s="15"/>
      <c r="BY1002" s="15"/>
      <c r="BZ1002" s="15"/>
      <c r="CA1002" s="15"/>
      <c r="CB1002" s="15"/>
      <c r="CC1002" s="15"/>
      <c r="CD1002" s="15" t="str">
        <f t="shared" si="149"/>
        <v>GovChatGovChat enables citizens to connect and communicate with national, provincial and local government representatives in South Africa in real-time, through chatbots, Whatsapp and via USSDActive</v>
      </c>
      <c r="CE1002" s="15"/>
      <c r="CF1002" s="15"/>
      <c r="CG1002" s="15"/>
      <c r="CH1002" s="15"/>
      <c r="CI1002" s="15"/>
      <c r="CJ1002" s="15"/>
    </row>
    <row r="1003" spans="1:88" ht="14.25">
      <c r="A1003" s="15" t="s">
        <v>6951</v>
      </c>
      <c r="B1003" s="15" t="s">
        <v>6952</v>
      </c>
      <c r="C1003" s="15" t="s">
        <v>58</v>
      </c>
      <c r="D1003" s="16">
        <v>2018</v>
      </c>
      <c r="E1003" s="26" t="s">
        <v>6953</v>
      </c>
      <c r="F1003" s="26" t="s">
        <v>4870</v>
      </c>
      <c r="G1003" s="26" t="s">
        <v>6954</v>
      </c>
      <c r="H1003" s="26"/>
      <c r="I1003" s="15" t="s">
        <v>4871</v>
      </c>
      <c r="J1003" s="26"/>
      <c r="K1003" s="17" t="e">
        <f t="shared" si="140"/>
        <v>#VALUE!</v>
      </c>
      <c r="L1003" s="15"/>
      <c r="M1003" s="18" t="e">
        <f t="shared" si="132"/>
        <v>#VALUE!</v>
      </c>
      <c r="N1003" s="15"/>
      <c r="O1003" s="15"/>
      <c r="P1003" s="15"/>
      <c r="Q1003" s="24" t="e">
        <f ca="1">_xludf.MAXIFS('[1]Deals (investment)'!A:A,'[1]Deals (investment)'!B:B,A1003)</f>
        <v>#NAME?</v>
      </c>
      <c r="R1003" s="15"/>
      <c r="S1003" s="19"/>
      <c r="T1003" s="15"/>
      <c r="U1003" s="17"/>
      <c r="V1003" s="15" t="s">
        <v>6955</v>
      </c>
      <c r="W1003" s="15">
        <v>0</v>
      </c>
      <c r="X1003" s="15" t="s">
        <v>134</v>
      </c>
      <c r="Y1003" s="15" t="s">
        <v>6956</v>
      </c>
      <c r="AB1003" s="20" t="s">
        <v>286</v>
      </c>
      <c r="AC1003" s="62" t="s">
        <v>6957</v>
      </c>
      <c r="AD1003" s="27" t="s">
        <v>6958</v>
      </c>
      <c r="AE1003" s="21" t="s">
        <v>6959</v>
      </c>
      <c r="AF1003" s="21" t="s">
        <v>6960</v>
      </c>
      <c r="AG1003" s="22">
        <f>COUNTA(B1002:AF1002)/(COUNTA(B1002:AF1002)+COUNTBLANK(B1002:AF1002))</f>
        <v>0.4838709677419355</v>
      </c>
      <c r="AH1003" s="15" t="str">
        <f t="shared" si="146"/>
        <v/>
      </c>
      <c r="AI1003" s="22" t="str">
        <f>VLOOKUP(A1003,'[1]Deals (investment)'!$B$2:$Z$1497,1,FALSE)</f>
        <v>GoZem</v>
      </c>
      <c r="AJ1003" s="22" t="e">
        <f>VLOOKUP(A1003,'[1]Deals (investment)'!$B$2:$Z$870,15,FALSE)</f>
        <v>#N/A</v>
      </c>
      <c r="AK1003" s="17" t="e">
        <f>VLOOKUP(A1003,'[1]Deals (Exits)'!B:B,1,FALSE)</f>
        <v>#N/A</v>
      </c>
      <c r="AL1003" s="23">
        <f>VLOOKUP(G1003,[1]Lookups!$V$3:$Y$197,4,FALSE)</f>
        <v>1</v>
      </c>
      <c r="AM1003" s="17" t="str">
        <f>VLOOKUP(X1003,[1]Lookups!$B$3:$C$200,2,FALSE)</f>
        <v>Transport &amp; Logistics</v>
      </c>
      <c r="AN1003" s="17" t="e">
        <f>VLOOKUP(R1003,[1]Lookups!$H$3:$I$69,2,FALSE)</f>
        <v>#N/A</v>
      </c>
      <c r="AO1003" s="17" t="e">
        <f>VLOOKUP(T1003,[1]Lookups!$H$3:$I$69,2,FALSE)</f>
        <v>#N/A</v>
      </c>
      <c r="AP1003" s="17" t="e">
        <f>VLOOKUP(AN1003,[1]Lookups!$N$3:$O$11,2,FALSE)</f>
        <v>#N/A</v>
      </c>
      <c r="AQ1003" s="18" t="e">
        <f>COUNTIFS('[1]Deals (investment)'!$B:$B,$A1003)</f>
        <v>#VALUE!</v>
      </c>
      <c r="AR1003" s="18" t="e">
        <f>COUNTIFS('[1]Deals (investment)'!$B:$B,$A1003,'[1]Deals (investment)'!$T:$T,$AW$1)+COUNTIFS('[1]Deals (investment)'!$B:$B,$A1003,'[1]Deals (investment)'!$T:$T,$AX$1)+COUNTIFS('[1]Deals (investment)'!$B:$B,$A1003,'[1]Deals (investment)'!$T:$T,$AY$1)</f>
        <v>#VALUE!</v>
      </c>
      <c r="AS1003" s="17" t="e">
        <f>SUMIFS('[1]Deals (investment)'!$C:$C,'[1]Deals (investment)'!$B:$B,$A1003)</f>
        <v>#VALUE!</v>
      </c>
      <c r="AT1003" s="17" t="e">
        <f t="shared" si="141"/>
        <v>#VALUE!</v>
      </c>
      <c r="AU1003" s="18" t="e">
        <f>COUNTIF('[1]Deals (Exits)'!$B:$B,A1003)</f>
        <v>#VALUE!</v>
      </c>
      <c r="AV1003" s="17" t="e">
        <f>SUMIFS('[1]Deals (investment)'!$C:$C,'[1]Deals (investment)'!$B:$B,$A1003,'[1]Deals (investment)'!$T:$T,AV$1)</f>
        <v>#VALUE!</v>
      </c>
      <c r="AW1003" s="17" t="e">
        <f>SUMIFS('[1]Deals (investment)'!$C:$C,'[1]Deals (investment)'!$B:$B,$A1003,'[1]Deals (investment)'!$T:$T,AW$1)</f>
        <v>#VALUE!</v>
      </c>
      <c r="AX1003" s="17" t="e">
        <f>SUMIFS('[1]Deals (investment)'!$C:$C,'[1]Deals (investment)'!$B:$B,$A1003,'[1]Deals (investment)'!$T:$T,AX$1)</f>
        <v>#VALUE!</v>
      </c>
      <c r="AY1003" s="17" t="e">
        <f>SUMIFS('[1]Deals (investment)'!$C:$C,'[1]Deals (investment)'!$B:$B,$A1003,'[1]Deals (investment)'!$T:$T,AY$1)</f>
        <v>#VALUE!</v>
      </c>
      <c r="AZ1003" s="17" t="e">
        <f>SUMIFS('[1]Deals (investment)'!$C:$C,'[1]Deals (investment)'!$B:$B,$A1003,'[1]Deals (investment)'!$T:$T,AZ$1)</f>
        <v>#VALUE!</v>
      </c>
      <c r="BA1003" s="17" t="e">
        <f>SUMIFS('[1]Deals (investment)'!$C:$C,'[1]Deals (investment)'!$B:$B,$A1003,'[1]Deals (investment)'!$T:$T,BA$1)</f>
        <v>#VALUE!</v>
      </c>
      <c r="BB1003" s="17" t="e">
        <f>SUMIFS('[1]Deals (investment)'!$C:$C,'[1]Deals (investment)'!$B:$B,$A1003,'[1]Deals (investment)'!$T:$T,BB$1)</f>
        <v>#VALUE!</v>
      </c>
      <c r="BC1003" s="17" t="e">
        <f>SUMIFS('[1]Deals (Exits)'!$C:$C,'[1]Deals (Exits)'!$B:$B,$A1003)</f>
        <v>#VALUE!</v>
      </c>
      <c r="BD1003" s="17" t="e">
        <f>SUMIFS('[1]Deals (investment)'!$C:$C,'[1]Deals (investment)'!$B:$B,$A1003,'[1]Deals (investment)'!$V:$V,BD$1)</f>
        <v>#VALUE!</v>
      </c>
      <c r="BE1003" s="17" t="e">
        <f>SUMIFS('[1]Deals (investment)'!$C:$C,'[1]Deals (investment)'!$B:$B,$A1003,'[1]Deals (investment)'!$V:$V,BE$1)</f>
        <v>#VALUE!</v>
      </c>
      <c r="BF1003" s="17" t="e">
        <f>SUMIFS('[1]Deals (investment)'!$C:$C,'[1]Deals (investment)'!$B:$B,$A1003,'[1]Deals (investment)'!$V:$V,BF$1)</f>
        <v>#VALUE!</v>
      </c>
      <c r="BG1003" s="17" t="e">
        <f>SUMIFS('[1]Deals (investment)'!$C:$C,'[1]Deals (investment)'!$B:$B,$A1003,'[1]Deals (investment)'!$V:$V,BG$1)</f>
        <v>#VALUE!</v>
      </c>
      <c r="BH1003" s="17" t="e">
        <f>SUMIFS('[1]Deals (investment)'!$C:$C,'[1]Deals (investment)'!$B:$B,$A1003,'[1]Deals (investment)'!$V:$V,BH$1)</f>
        <v>#VALUE!</v>
      </c>
      <c r="BI1003" s="17" t="e">
        <f>SUMIFS('[1]Deals (investment)'!$C:$C,'[1]Deals (investment)'!$B:$B,$A1003,'[1]Deals (investment)'!$V:$V,BI$1)</f>
        <v>#VALUE!</v>
      </c>
      <c r="BJ1003" s="17" t="e">
        <f>SUMIFS('[1]Deals (investment)'!$C:$C,'[1]Deals (investment)'!$B:$B,$A1003,'[1]Deals (investment)'!$V:$V,BJ$1)</f>
        <v>#VALUE!</v>
      </c>
      <c r="BK1003" s="17" t="e">
        <f>SUMIFS('[1]Deals (investment)'!$C:$C,'[1]Deals (investment)'!$B:$B,$A1003,'[1]Deals (investment)'!$V:$V,BK$1)</f>
        <v>#VALUE!</v>
      </c>
      <c r="BL1003" s="17" t="e">
        <f>SUMIFS('[1]Deals (investment)'!$C:$C,'[1]Deals (investment)'!$B:$B,$A1003,'[1]Deals (investment)'!$V:$V,BL$1)</f>
        <v>#VALUE!</v>
      </c>
      <c r="BM1003" s="17" t="e">
        <f>SUMIFS('[1]Deals (investment)'!$C:$C,'[1]Deals (investment)'!$B:$B,$A1003,'[1]Deals (investment)'!$V:$V,BM$1)</f>
        <v>#VALUE!</v>
      </c>
      <c r="BN1003" s="15"/>
      <c r="BO1003" s="15"/>
      <c r="BP1003" s="22"/>
      <c r="BQ1003" s="15"/>
      <c r="BR1003" s="15"/>
      <c r="BS1003" s="15"/>
      <c r="BT1003" s="15"/>
      <c r="BU1003" s="15"/>
      <c r="BV1003" s="15"/>
      <c r="BW1003" s="15"/>
      <c r="BX1003" s="15"/>
      <c r="BY1003" s="15"/>
      <c r="BZ1003" s="15"/>
      <c r="CA1003" s="15"/>
      <c r="CB1003" s="15"/>
      <c r="CC1003" s="15"/>
      <c r="CD1003" s="15" t="str">
        <f t="shared" si="149"/>
        <v>GoZemGozem is a ride-hailing app based in Lome, Togo.Active</v>
      </c>
      <c r="CE1003" s="15"/>
      <c r="CF1003" s="15"/>
      <c r="CG1003" s="15"/>
      <c r="CH1003" s="15"/>
      <c r="CI1003" s="15"/>
      <c r="CJ1003" s="15"/>
    </row>
    <row r="1004" spans="1:88" ht="12.75">
      <c r="A1004" s="15" t="s">
        <v>6961</v>
      </c>
      <c r="B1004" s="15" t="s">
        <v>6962</v>
      </c>
      <c r="C1004" s="15" t="s">
        <v>58</v>
      </c>
      <c r="D1004" s="16">
        <v>2018</v>
      </c>
      <c r="E1004" s="15" t="s">
        <v>6963</v>
      </c>
      <c r="F1004" s="15"/>
      <c r="G1004" s="15"/>
      <c r="H1004" s="15"/>
      <c r="I1004" s="15"/>
      <c r="J1004" s="15"/>
      <c r="K1004" s="17" t="e">
        <f t="shared" si="140"/>
        <v>#VALUE!</v>
      </c>
      <c r="L1004" s="15"/>
      <c r="M1004" s="18" t="e">
        <f t="shared" si="132"/>
        <v>#VALUE!</v>
      </c>
      <c r="N1004" s="15"/>
      <c r="O1004" s="15"/>
      <c r="P1004" s="15"/>
      <c r="Q1004" s="15"/>
      <c r="R1004" s="15"/>
      <c r="S1004" s="19"/>
      <c r="T1004" s="15"/>
      <c r="U1004" s="17"/>
      <c r="V1004" s="15" t="s">
        <v>6964</v>
      </c>
      <c r="W1004" s="15"/>
      <c r="X1004" s="15" t="s">
        <v>158</v>
      </c>
      <c r="Y1004" s="15" t="s">
        <v>6965</v>
      </c>
      <c r="AB1004" s="20"/>
      <c r="AC1004" s="21" t="s">
        <v>6966</v>
      </c>
      <c r="AD1004" s="21" t="s">
        <v>6967</v>
      </c>
      <c r="AE1004" s="15"/>
      <c r="AF1004" s="21" t="s">
        <v>6968</v>
      </c>
      <c r="AG1004" s="22">
        <f t="shared" ref="AG1004:AG1065" si="151">COUNTA(B1004:AF1004)/(COUNTA(B1004:AF1004)+COUNTBLANK(B1004:AF1004))</f>
        <v>0.38709677419354838</v>
      </c>
      <c r="AH1004" s="15" t="e">
        <f t="shared" si="146"/>
        <v>#VALUE!</v>
      </c>
      <c r="AI1004" s="22" t="e">
        <f>VLOOKUP(A1004,'[1]Deals (investment)'!$B$2:$Z$1497,1,FALSE)</f>
        <v>#N/A</v>
      </c>
      <c r="AJ1004" s="22" t="e">
        <f>VLOOKUP(A1004,'[1]Deals (investment)'!$B$2:$Z$870,15,FALSE)</f>
        <v>#N/A</v>
      </c>
      <c r="AK1004" s="17" t="e">
        <f>VLOOKUP(A1004,'[1]Deals (Exits)'!B:B,1,FALSE)</f>
        <v>#N/A</v>
      </c>
      <c r="AL1004" s="23" t="e">
        <f>VLOOKUP(G1004,[1]Lookups!$V$3:$Y$197,4,FALSE)</f>
        <v>#N/A</v>
      </c>
      <c r="AM1004" s="17" t="str">
        <f>VLOOKUP(X1004,[1]Lookups!$B$3:$C$200,2,FALSE)</f>
        <v>Financial Services</v>
      </c>
      <c r="AN1004" s="17" t="e">
        <f>VLOOKUP(R1004,[1]Lookups!$H$3:$I$69,2,FALSE)</f>
        <v>#N/A</v>
      </c>
      <c r="AO1004" s="17" t="e">
        <f>VLOOKUP(T1004,[1]Lookups!$H$3:$I$69,2,FALSE)</f>
        <v>#N/A</v>
      </c>
      <c r="AP1004" s="17" t="e">
        <f>VLOOKUP(AN1004,[1]Lookups!$N$3:$O$11,2,FALSE)</f>
        <v>#N/A</v>
      </c>
      <c r="AQ1004" s="18" t="e">
        <f>COUNTIFS('[1]Deals (investment)'!$B:$B,$A1004)</f>
        <v>#VALUE!</v>
      </c>
      <c r="AR1004" s="18" t="e">
        <f>COUNTIFS('[1]Deals (investment)'!$B:$B,$A1004,'[1]Deals (investment)'!$T:$T,$AW$1)+COUNTIFS('[1]Deals (investment)'!$B:$B,$A1004,'[1]Deals (investment)'!$T:$T,$AX$1)+COUNTIFS('[1]Deals (investment)'!$B:$B,$A1004,'[1]Deals (investment)'!$T:$T,$AY$1)</f>
        <v>#VALUE!</v>
      </c>
      <c r="AS1004" s="17" t="e">
        <f>SUMIFS('[1]Deals (investment)'!$C:$C,'[1]Deals (investment)'!$B:$B,$A1004)</f>
        <v>#VALUE!</v>
      </c>
      <c r="AT1004" s="17" t="e">
        <f t="shared" si="141"/>
        <v>#VALUE!</v>
      </c>
      <c r="AU1004" s="18" t="e">
        <f>COUNTIF('[1]Deals (Exits)'!$B:$B,A1004)</f>
        <v>#VALUE!</v>
      </c>
      <c r="AV1004" s="17" t="e">
        <f>SUMIFS('[1]Deals (investment)'!$C:$C,'[1]Deals (investment)'!$B:$B,$A1004,'[1]Deals (investment)'!$T:$T,AV$1)</f>
        <v>#VALUE!</v>
      </c>
      <c r="AW1004" s="17" t="e">
        <f>SUMIFS('[1]Deals (investment)'!$C:$C,'[1]Deals (investment)'!$B:$B,$A1004,'[1]Deals (investment)'!$T:$T,AW$1)</f>
        <v>#VALUE!</v>
      </c>
      <c r="AX1004" s="17" t="e">
        <f>SUMIFS('[1]Deals (investment)'!$C:$C,'[1]Deals (investment)'!$B:$B,$A1004,'[1]Deals (investment)'!$T:$T,AX$1)</f>
        <v>#VALUE!</v>
      </c>
      <c r="AY1004" s="17" t="e">
        <f>SUMIFS('[1]Deals (investment)'!$C:$C,'[1]Deals (investment)'!$B:$B,$A1004,'[1]Deals (investment)'!$T:$T,AY$1)</f>
        <v>#VALUE!</v>
      </c>
      <c r="AZ1004" s="17" t="e">
        <f>SUMIFS('[1]Deals (investment)'!$C:$C,'[1]Deals (investment)'!$B:$B,$A1004,'[1]Deals (investment)'!$T:$T,AZ$1)</f>
        <v>#VALUE!</v>
      </c>
      <c r="BA1004" s="17" t="e">
        <f>SUMIFS('[1]Deals (investment)'!$C:$C,'[1]Deals (investment)'!$B:$B,$A1004,'[1]Deals (investment)'!$T:$T,BA$1)</f>
        <v>#VALUE!</v>
      </c>
      <c r="BB1004" s="17" t="e">
        <f>SUMIFS('[1]Deals (investment)'!$C:$C,'[1]Deals (investment)'!$B:$B,$A1004,'[1]Deals (investment)'!$T:$T,BB$1)</f>
        <v>#VALUE!</v>
      </c>
      <c r="BC1004" s="17" t="e">
        <f>SUMIFS('[1]Deals (Exits)'!$C:$C,'[1]Deals (Exits)'!$B:$B,$A1004)</f>
        <v>#VALUE!</v>
      </c>
      <c r="BD1004" s="17" t="e">
        <f>SUMIFS('[1]Deals (investment)'!$C:$C,'[1]Deals (investment)'!$B:$B,$A1004,'[1]Deals (investment)'!$V:$V,BD$1)</f>
        <v>#VALUE!</v>
      </c>
      <c r="BE1004" s="17" t="e">
        <f>SUMIFS('[1]Deals (investment)'!$C:$C,'[1]Deals (investment)'!$B:$B,$A1004,'[1]Deals (investment)'!$V:$V,BE$1)</f>
        <v>#VALUE!</v>
      </c>
      <c r="BF1004" s="17" t="e">
        <f>SUMIFS('[1]Deals (investment)'!$C:$C,'[1]Deals (investment)'!$B:$B,$A1004,'[1]Deals (investment)'!$V:$V,BF$1)</f>
        <v>#VALUE!</v>
      </c>
      <c r="BG1004" s="17" t="e">
        <f>SUMIFS('[1]Deals (investment)'!$C:$C,'[1]Deals (investment)'!$B:$B,$A1004,'[1]Deals (investment)'!$V:$V,BG$1)</f>
        <v>#VALUE!</v>
      </c>
      <c r="BH1004" s="17" t="e">
        <f>SUMIFS('[1]Deals (investment)'!$C:$C,'[1]Deals (investment)'!$B:$B,$A1004,'[1]Deals (investment)'!$V:$V,BH$1)</f>
        <v>#VALUE!</v>
      </c>
      <c r="BI1004" s="17" t="e">
        <f>SUMIFS('[1]Deals (investment)'!$C:$C,'[1]Deals (investment)'!$B:$B,$A1004,'[1]Deals (investment)'!$V:$V,BI$1)</f>
        <v>#VALUE!</v>
      </c>
      <c r="BJ1004" s="17" t="e">
        <f>SUMIFS('[1]Deals (investment)'!$C:$C,'[1]Deals (investment)'!$B:$B,$A1004,'[1]Deals (investment)'!$V:$V,BJ$1)</f>
        <v>#VALUE!</v>
      </c>
      <c r="BK1004" s="17" t="e">
        <f>SUMIFS('[1]Deals (investment)'!$C:$C,'[1]Deals (investment)'!$B:$B,$A1004,'[1]Deals (investment)'!$V:$V,BK$1)</f>
        <v>#VALUE!</v>
      </c>
      <c r="BL1004" s="17" t="e">
        <f>SUMIFS('[1]Deals (investment)'!$C:$C,'[1]Deals (investment)'!$B:$B,$A1004,'[1]Deals (investment)'!$V:$V,BL$1)</f>
        <v>#VALUE!</v>
      </c>
      <c r="BM1004" s="17" t="e">
        <f>SUMIFS('[1]Deals (investment)'!$C:$C,'[1]Deals (investment)'!$B:$B,$A1004,'[1]Deals (investment)'!$V:$V,BM$1)</f>
        <v>#VALUE!</v>
      </c>
      <c r="BN1004" s="15"/>
      <c r="BO1004" s="15"/>
      <c r="BP1004" s="22"/>
      <c r="BQ1004" s="15"/>
      <c r="BR1004" s="15"/>
      <c r="BS1004" s="15"/>
      <c r="BT1004" s="15"/>
      <c r="BU1004" s="15"/>
      <c r="BV1004" s="15"/>
      <c r="BW1004" s="15"/>
      <c r="BX1004" s="15"/>
      <c r="BY1004" s="15"/>
      <c r="BZ1004" s="15"/>
      <c r="CA1004" s="15"/>
      <c r="CB1004" s="15"/>
      <c r="CC1004" s="15"/>
      <c r="CD1004" s="15" t="str">
        <f t="shared" si="149"/>
        <v>GrabingoWe are the most genius idea of our time! We are the invention that digitized fidelity cards and transferred them into your smartphones! Magically, we customize your gained fidelity points into amazing opportunities, rewards and offers from your favorite storesActive</v>
      </c>
      <c r="CE1004" s="15"/>
      <c r="CF1004" s="15"/>
      <c r="CG1004" s="15"/>
      <c r="CH1004" s="15"/>
      <c r="CI1004" s="15"/>
      <c r="CJ1004" s="15"/>
    </row>
    <row r="1005" spans="1:88" ht="12.75">
      <c r="A1005" s="15" t="s">
        <v>6969</v>
      </c>
      <c r="B1005" s="15" t="s">
        <v>6970</v>
      </c>
      <c r="C1005" s="15" t="s">
        <v>58</v>
      </c>
      <c r="D1005" s="16">
        <v>2015</v>
      </c>
      <c r="E1005" s="15" t="s">
        <v>5650</v>
      </c>
      <c r="F1005" s="15"/>
      <c r="G1005" s="15"/>
      <c r="H1005" s="15"/>
      <c r="I1005" s="15"/>
      <c r="J1005" s="15"/>
      <c r="K1005" s="17" t="e">
        <f t="shared" si="140"/>
        <v>#VALUE!</v>
      </c>
      <c r="L1005" s="15"/>
      <c r="M1005" s="18" t="e">
        <f t="shared" si="132"/>
        <v>#VALUE!</v>
      </c>
      <c r="N1005" s="15"/>
      <c r="O1005" s="15"/>
      <c r="P1005" s="15"/>
      <c r="Q1005" s="15"/>
      <c r="R1005" s="15"/>
      <c r="S1005" s="19"/>
      <c r="T1005" s="15"/>
      <c r="U1005" s="17"/>
      <c r="V1005" s="15" t="s">
        <v>6971</v>
      </c>
      <c r="W1005" s="15"/>
      <c r="X1005" s="15" t="s">
        <v>404</v>
      </c>
      <c r="Y1005" s="15" t="s">
        <v>6972</v>
      </c>
      <c r="AB1005" s="20"/>
      <c r="AC1005" s="21" t="s">
        <v>6973</v>
      </c>
      <c r="AD1005" s="21" t="s">
        <v>6974</v>
      </c>
      <c r="AE1005" s="21" t="s">
        <v>6975</v>
      </c>
      <c r="AF1005" s="21" t="s">
        <v>6976</v>
      </c>
      <c r="AG1005" s="22">
        <f t="shared" si="151"/>
        <v>0.41935483870967744</v>
      </c>
      <c r="AH1005" s="15" t="str">
        <f t="shared" si="146"/>
        <v/>
      </c>
      <c r="AI1005" s="22" t="e">
        <f>VLOOKUP(A1005,'[1]Deals (investment)'!$B$2:$Z$1497,1,FALSE)</f>
        <v>#N/A</v>
      </c>
      <c r="AJ1005" s="22" t="e">
        <f>VLOOKUP(A1005,'[1]Deals (investment)'!$B$2:$Z$870,15,FALSE)</f>
        <v>#N/A</v>
      </c>
      <c r="AK1005" s="17" t="e">
        <f>VLOOKUP(A1005,'[1]Deals (Exits)'!B:B,1,FALSE)</f>
        <v>#N/A</v>
      </c>
      <c r="AL1005" s="23" t="e">
        <f>VLOOKUP(G1005,[1]Lookups!$V$3:$Y$197,4,FALSE)</f>
        <v>#N/A</v>
      </c>
      <c r="AM1005" s="17" t="str">
        <f>VLOOKUP(X1005,[1]Lookups!$B$3:$C$200,2,FALSE)</f>
        <v>Other Technologies &amp; Information Technology</v>
      </c>
      <c r="AN1005" s="17" t="e">
        <f>VLOOKUP(R1005,[1]Lookups!$H$3:$I$69,2,FALSE)</f>
        <v>#N/A</v>
      </c>
      <c r="AO1005" s="17" t="e">
        <f>VLOOKUP(T1005,[1]Lookups!$H$3:$I$69,2,FALSE)</f>
        <v>#N/A</v>
      </c>
      <c r="AP1005" s="17" t="e">
        <f>VLOOKUP(AN1005,[1]Lookups!$N$3:$O$11,2,FALSE)</f>
        <v>#N/A</v>
      </c>
      <c r="AQ1005" s="18" t="e">
        <f>COUNTIFS('[1]Deals (investment)'!$B:$B,$A1005)</f>
        <v>#VALUE!</v>
      </c>
      <c r="AR1005" s="18" t="e">
        <f>COUNTIFS('[1]Deals (investment)'!$B:$B,$A1005,'[1]Deals (investment)'!$T:$T,$AW$1)+COUNTIFS('[1]Deals (investment)'!$B:$B,$A1005,'[1]Deals (investment)'!$T:$T,$AX$1)+COUNTIFS('[1]Deals (investment)'!$B:$B,$A1005,'[1]Deals (investment)'!$T:$T,$AY$1)</f>
        <v>#VALUE!</v>
      </c>
      <c r="AS1005" s="17" t="e">
        <f>SUMIFS('[1]Deals (investment)'!$C:$C,'[1]Deals (investment)'!$B:$B,$A1005)</f>
        <v>#VALUE!</v>
      </c>
      <c r="AT1005" s="17" t="e">
        <f t="shared" si="141"/>
        <v>#VALUE!</v>
      </c>
      <c r="AU1005" s="18" t="e">
        <f>COUNTIF('[1]Deals (Exits)'!$B:$B,A1005)</f>
        <v>#VALUE!</v>
      </c>
      <c r="AV1005" s="17" t="e">
        <f>SUMIFS('[1]Deals (investment)'!$C:$C,'[1]Deals (investment)'!$B:$B,$A1005,'[1]Deals (investment)'!$T:$T,AV$1)</f>
        <v>#VALUE!</v>
      </c>
      <c r="AW1005" s="17" t="e">
        <f>SUMIFS('[1]Deals (investment)'!$C:$C,'[1]Deals (investment)'!$B:$B,$A1005,'[1]Deals (investment)'!$T:$T,AW$1)</f>
        <v>#VALUE!</v>
      </c>
      <c r="AX1005" s="17" t="e">
        <f>SUMIFS('[1]Deals (investment)'!$C:$C,'[1]Deals (investment)'!$B:$B,$A1005,'[1]Deals (investment)'!$T:$T,AX$1)</f>
        <v>#VALUE!</v>
      </c>
      <c r="AY1005" s="17" t="e">
        <f>SUMIFS('[1]Deals (investment)'!$C:$C,'[1]Deals (investment)'!$B:$B,$A1005,'[1]Deals (investment)'!$T:$T,AY$1)</f>
        <v>#VALUE!</v>
      </c>
      <c r="AZ1005" s="17" t="e">
        <f>SUMIFS('[1]Deals (investment)'!$C:$C,'[1]Deals (investment)'!$B:$B,$A1005,'[1]Deals (investment)'!$T:$T,AZ$1)</f>
        <v>#VALUE!</v>
      </c>
      <c r="BA1005" s="17" t="e">
        <f>SUMIFS('[1]Deals (investment)'!$C:$C,'[1]Deals (investment)'!$B:$B,$A1005,'[1]Deals (investment)'!$T:$T,BA$1)</f>
        <v>#VALUE!</v>
      </c>
      <c r="BB1005" s="17" t="e">
        <f>SUMIFS('[1]Deals (investment)'!$C:$C,'[1]Deals (investment)'!$B:$B,$A1005,'[1]Deals (investment)'!$T:$T,BB$1)</f>
        <v>#VALUE!</v>
      </c>
      <c r="BC1005" s="17" t="e">
        <f>SUMIFS('[1]Deals (Exits)'!$C:$C,'[1]Deals (Exits)'!$B:$B,$A1005)</f>
        <v>#VALUE!</v>
      </c>
      <c r="BD1005" s="17" t="e">
        <f>SUMIFS('[1]Deals (investment)'!$C:$C,'[1]Deals (investment)'!$B:$B,$A1005,'[1]Deals (investment)'!$V:$V,BD$1)</f>
        <v>#VALUE!</v>
      </c>
      <c r="BE1005" s="17" t="e">
        <f>SUMIFS('[1]Deals (investment)'!$C:$C,'[1]Deals (investment)'!$B:$B,$A1005,'[1]Deals (investment)'!$V:$V,BE$1)</f>
        <v>#VALUE!</v>
      </c>
      <c r="BF1005" s="17" t="e">
        <f>SUMIFS('[1]Deals (investment)'!$C:$C,'[1]Deals (investment)'!$B:$B,$A1005,'[1]Deals (investment)'!$V:$V,BF$1)</f>
        <v>#VALUE!</v>
      </c>
      <c r="BG1005" s="17" t="e">
        <f>SUMIFS('[1]Deals (investment)'!$C:$C,'[1]Deals (investment)'!$B:$B,$A1005,'[1]Deals (investment)'!$V:$V,BG$1)</f>
        <v>#VALUE!</v>
      </c>
      <c r="BH1005" s="17" t="e">
        <f>SUMIFS('[1]Deals (investment)'!$C:$C,'[1]Deals (investment)'!$B:$B,$A1005,'[1]Deals (investment)'!$V:$V,BH$1)</f>
        <v>#VALUE!</v>
      </c>
      <c r="BI1005" s="17" t="e">
        <f>SUMIFS('[1]Deals (investment)'!$C:$C,'[1]Deals (investment)'!$B:$B,$A1005,'[1]Deals (investment)'!$V:$V,BI$1)</f>
        <v>#VALUE!</v>
      </c>
      <c r="BJ1005" s="17" t="e">
        <f>SUMIFS('[1]Deals (investment)'!$C:$C,'[1]Deals (investment)'!$B:$B,$A1005,'[1]Deals (investment)'!$V:$V,BJ$1)</f>
        <v>#VALUE!</v>
      </c>
      <c r="BK1005" s="17" t="e">
        <f>SUMIFS('[1]Deals (investment)'!$C:$C,'[1]Deals (investment)'!$B:$B,$A1005,'[1]Deals (investment)'!$V:$V,BK$1)</f>
        <v>#VALUE!</v>
      </c>
      <c r="BL1005" s="17" t="e">
        <f>SUMIFS('[1]Deals (investment)'!$C:$C,'[1]Deals (investment)'!$B:$B,$A1005,'[1]Deals (investment)'!$V:$V,BL$1)</f>
        <v>#VALUE!</v>
      </c>
      <c r="BM1005" s="17" t="e">
        <f>SUMIFS('[1]Deals (investment)'!$C:$C,'[1]Deals (investment)'!$B:$B,$A1005,'[1]Deals (investment)'!$V:$V,BM$1)</f>
        <v>#VALUE!</v>
      </c>
      <c r="BN1005" s="15"/>
      <c r="BO1005" s="15"/>
      <c r="BP1005" s="22"/>
      <c r="BQ1005" s="15"/>
      <c r="BR1005" s="15"/>
      <c r="BS1005" s="15"/>
      <c r="BT1005" s="15"/>
      <c r="BU1005" s="15"/>
      <c r="BV1005" s="15"/>
      <c r="BW1005" s="15"/>
      <c r="BX1005" s="15"/>
      <c r="BY1005" s="15"/>
      <c r="BZ1005" s="15"/>
      <c r="CA1005" s="15"/>
      <c r="CB1005" s="15"/>
      <c r="CC1005" s="15"/>
      <c r="CD1005" s="15" t="str">
        <f t="shared" si="149"/>
        <v>GraficaGrafica is a modular software-as-a-service solution for solar distributors in Africa.Active</v>
      </c>
      <c r="CE1005" s="15"/>
      <c r="CF1005" s="15"/>
      <c r="CG1005" s="15"/>
      <c r="CH1005" s="15"/>
      <c r="CI1005" s="15"/>
      <c r="CJ1005" s="15"/>
    </row>
    <row r="1006" spans="1:88" ht="12.75">
      <c r="A1006" s="15" t="s">
        <v>6977</v>
      </c>
      <c r="B1006" s="15" t="s">
        <v>6978</v>
      </c>
      <c r="C1006" s="15" t="s">
        <v>58</v>
      </c>
      <c r="D1006" s="16">
        <v>2014</v>
      </c>
      <c r="E1006" s="15" t="s">
        <v>5052</v>
      </c>
      <c r="F1006" s="15"/>
      <c r="G1006" s="15"/>
      <c r="H1006" s="15"/>
      <c r="I1006" s="15"/>
      <c r="J1006" s="15"/>
      <c r="K1006" s="17" t="e">
        <f t="shared" si="140"/>
        <v>#VALUE!</v>
      </c>
      <c r="L1006" s="15"/>
      <c r="M1006" s="18" t="e">
        <f t="shared" si="132"/>
        <v>#VALUE!</v>
      </c>
      <c r="N1006" s="15"/>
      <c r="O1006" s="15"/>
      <c r="P1006" s="15"/>
      <c r="Q1006" s="15"/>
      <c r="R1006" s="15"/>
      <c r="S1006" s="19"/>
      <c r="T1006" s="15"/>
      <c r="U1006" s="17"/>
      <c r="V1006" s="15" t="s">
        <v>6979</v>
      </c>
      <c r="W1006" s="15"/>
      <c r="X1006" s="15" t="s">
        <v>538</v>
      </c>
      <c r="Y1006" s="15" t="s">
        <v>6980</v>
      </c>
      <c r="AB1006" s="20"/>
      <c r="AC1006" s="21" t="s">
        <v>6981</v>
      </c>
      <c r="AD1006" s="21" t="s">
        <v>6982</v>
      </c>
      <c r="AE1006" s="21" t="s">
        <v>6983</v>
      </c>
      <c r="AF1006" s="21" t="s">
        <v>6984</v>
      </c>
      <c r="AG1006" s="22">
        <f t="shared" si="151"/>
        <v>0.41935483870967744</v>
      </c>
      <c r="AH1006" s="15" t="str">
        <f t="shared" si="146"/>
        <v/>
      </c>
      <c r="AI1006" s="22" t="e">
        <f>VLOOKUP(A1006,'[1]Deals (investment)'!$B$2:$Z$1497,1,FALSE)</f>
        <v>#N/A</v>
      </c>
      <c r="AJ1006" s="22" t="e">
        <f>VLOOKUP(A1006,'[1]Deals (investment)'!$B$2:$Z$870,15,FALSE)</f>
        <v>#N/A</v>
      </c>
      <c r="AK1006" s="17" t="e">
        <f>VLOOKUP(A1006,'[1]Deals (Exits)'!B:B,1,FALSE)</f>
        <v>#N/A</v>
      </c>
      <c r="AL1006" s="23" t="e">
        <f>VLOOKUP(G1006,[1]Lookups!$V$3:$Y$197,4,FALSE)</f>
        <v>#N/A</v>
      </c>
      <c r="AM1006" s="17" t="str">
        <f>VLOOKUP(X1006,[1]Lookups!$B$3:$C$200,2,FALSE)</f>
        <v>Agriculture</v>
      </c>
      <c r="AN1006" s="17" t="e">
        <f>VLOOKUP(R1006,[1]Lookups!$H$3:$I$69,2,FALSE)</f>
        <v>#N/A</v>
      </c>
      <c r="AO1006" s="17" t="e">
        <f>VLOOKUP(T1006,[1]Lookups!$H$3:$I$69,2,FALSE)</f>
        <v>#N/A</v>
      </c>
      <c r="AP1006" s="17" t="e">
        <f>VLOOKUP(AN1006,[1]Lookups!$N$3:$O$11,2,FALSE)</f>
        <v>#N/A</v>
      </c>
      <c r="AQ1006" s="18" t="e">
        <f>COUNTIFS('[1]Deals (investment)'!$B:$B,$A1006)</f>
        <v>#VALUE!</v>
      </c>
      <c r="AR1006" s="18" t="e">
        <f>COUNTIFS('[1]Deals (investment)'!$B:$B,$A1006,'[1]Deals (investment)'!$T:$T,$AW$1)+COUNTIFS('[1]Deals (investment)'!$B:$B,$A1006,'[1]Deals (investment)'!$T:$T,$AX$1)+COUNTIFS('[1]Deals (investment)'!$B:$B,$A1006,'[1]Deals (investment)'!$T:$T,$AY$1)</f>
        <v>#VALUE!</v>
      </c>
      <c r="AS1006" s="17" t="e">
        <f>SUMIFS('[1]Deals (investment)'!$C:$C,'[1]Deals (investment)'!$B:$B,$A1006)</f>
        <v>#VALUE!</v>
      </c>
      <c r="AT1006" s="17" t="e">
        <f t="shared" si="141"/>
        <v>#VALUE!</v>
      </c>
      <c r="AU1006" s="18" t="e">
        <f>COUNTIF('[1]Deals (Exits)'!$B:$B,A1006)</f>
        <v>#VALUE!</v>
      </c>
      <c r="AV1006" s="17" t="e">
        <f>SUMIFS('[1]Deals (investment)'!$C:$C,'[1]Deals (investment)'!$B:$B,$A1006,'[1]Deals (investment)'!$T:$T,AV$1)</f>
        <v>#VALUE!</v>
      </c>
      <c r="AW1006" s="17" t="e">
        <f>SUMIFS('[1]Deals (investment)'!$C:$C,'[1]Deals (investment)'!$B:$B,$A1006,'[1]Deals (investment)'!$T:$T,AW$1)</f>
        <v>#VALUE!</v>
      </c>
      <c r="AX1006" s="17" t="e">
        <f>SUMIFS('[1]Deals (investment)'!$C:$C,'[1]Deals (investment)'!$B:$B,$A1006,'[1]Deals (investment)'!$T:$T,AX$1)</f>
        <v>#VALUE!</v>
      </c>
      <c r="AY1006" s="17" t="e">
        <f>SUMIFS('[1]Deals (investment)'!$C:$C,'[1]Deals (investment)'!$B:$B,$A1006,'[1]Deals (investment)'!$T:$T,AY$1)</f>
        <v>#VALUE!</v>
      </c>
      <c r="AZ1006" s="17" t="e">
        <f>SUMIFS('[1]Deals (investment)'!$C:$C,'[1]Deals (investment)'!$B:$B,$A1006,'[1]Deals (investment)'!$T:$T,AZ$1)</f>
        <v>#VALUE!</v>
      </c>
      <c r="BA1006" s="17" t="e">
        <f>SUMIFS('[1]Deals (investment)'!$C:$C,'[1]Deals (investment)'!$B:$B,$A1006,'[1]Deals (investment)'!$T:$T,BA$1)</f>
        <v>#VALUE!</v>
      </c>
      <c r="BB1006" s="17" t="e">
        <f>SUMIFS('[1]Deals (investment)'!$C:$C,'[1]Deals (investment)'!$B:$B,$A1006,'[1]Deals (investment)'!$T:$T,BB$1)</f>
        <v>#VALUE!</v>
      </c>
      <c r="BC1006" s="17" t="e">
        <f>SUMIFS('[1]Deals (Exits)'!$C:$C,'[1]Deals (Exits)'!$B:$B,$A1006)</f>
        <v>#VALUE!</v>
      </c>
      <c r="BD1006" s="17" t="e">
        <f>SUMIFS('[1]Deals (investment)'!$C:$C,'[1]Deals (investment)'!$B:$B,$A1006,'[1]Deals (investment)'!$V:$V,BD$1)</f>
        <v>#VALUE!</v>
      </c>
      <c r="BE1006" s="17" t="e">
        <f>SUMIFS('[1]Deals (investment)'!$C:$C,'[1]Deals (investment)'!$B:$B,$A1006,'[1]Deals (investment)'!$V:$V,BE$1)</f>
        <v>#VALUE!</v>
      </c>
      <c r="BF1006" s="17" t="e">
        <f>SUMIFS('[1]Deals (investment)'!$C:$C,'[1]Deals (investment)'!$B:$B,$A1006,'[1]Deals (investment)'!$V:$V,BF$1)</f>
        <v>#VALUE!</v>
      </c>
      <c r="BG1006" s="17" t="e">
        <f>SUMIFS('[1]Deals (investment)'!$C:$C,'[1]Deals (investment)'!$B:$B,$A1006,'[1]Deals (investment)'!$V:$V,BG$1)</f>
        <v>#VALUE!</v>
      </c>
      <c r="BH1006" s="17" t="e">
        <f>SUMIFS('[1]Deals (investment)'!$C:$C,'[1]Deals (investment)'!$B:$B,$A1006,'[1]Deals (investment)'!$V:$V,BH$1)</f>
        <v>#VALUE!</v>
      </c>
      <c r="BI1006" s="17" t="e">
        <f>SUMIFS('[1]Deals (investment)'!$C:$C,'[1]Deals (investment)'!$B:$B,$A1006,'[1]Deals (investment)'!$V:$V,BI$1)</f>
        <v>#VALUE!</v>
      </c>
      <c r="BJ1006" s="17" t="e">
        <f>SUMIFS('[1]Deals (investment)'!$C:$C,'[1]Deals (investment)'!$B:$B,$A1006,'[1]Deals (investment)'!$V:$V,BJ$1)</f>
        <v>#VALUE!</v>
      </c>
      <c r="BK1006" s="17" t="e">
        <f>SUMIFS('[1]Deals (investment)'!$C:$C,'[1]Deals (investment)'!$B:$B,$A1006,'[1]Deals (investment)'!$V:$V,BK$1)</f>
        <v>#VALUE!</v>
      </c>
      <c r="BL1006" s="17" t="e">
        <f>SUMIFS('[1]Deals (investment)'!$C:$C,'[1]Deals (investment)'!$B:$B,$A1006,'[1]Deals (investment)'!$V:$V,BL$1)</f>
        <v>#VALUE!</v>
      </c>
      <c r="BM1006" s="17" t="e">
        <f>SUMIFS('[1]Deals (investment)'!$C:$C,'[1]Deals (investment)'!$B:$B,$A1006,'[1]Deals (investment)'!$V:$V,BM$1)</f>
        <v>#VALUE!</v>
      </c>
      <c r="BN1006" s="15"/>
      <c r="BO1006" s="15"/>
      <c r="BP1006" s="22"/>
      <c r="BQ1006" s="15"/>
      <c r="BR1006" s="15"/>
      <c r="BS1006" s="15"/>
      <c r="BT1006" s="15"/>
      <c r="BU1006" s="15"/>
      <c r="BV1006" s="15"/>
      <c r="BW1006" s="15"/>
      <c r="BX1006" s="15"/>
      <c r="BY1006" s="15"/>
      <c r="BZ1006" s="15"/>
      <c r="CA1006" s="15"/>
      <c r="CB1006" s="15"/>
      <c r="CC1006" s="15"/>
      <c r="CD1006" s="15" t="str">
        <f t="shared" si="149"/>
        <v>Grain ThequeGrain is an online restaurant that makes use of data and a tech-enabled distribution network to serve food to customers.Active</v>
      </c>
      <c r="CE1006" s="15"/>
      <c r="CF1006" s="15"/>
      <c r="CG1006" s="15"/>
      <c r="CH1006" s="15"/>
      <c r="CI1006" s="15"/>
      <c r="CJ1006" s="15"/>
    </row>
    <row r="1007" spans="1:88" ht="12.75">
      <c r="A1007" s="15" t="s">
        <v>6985</v>
      </c>
      <c r="B1007" s="15" t="s">
        <v>6986</v>
      </c>
      <c r="C1007" s="15" t="s">
        <v>58</v>
      </c>
      <c r="D1007" s="16"/>
      <c r="E1007" s="15" t="s">
        <v>6987</v>
      </c>
      <c r="F1007" s="15"/>
      <c r="G1007" s="15"/>
      <c r="H1007" s="15"/>
      <c r="I1007" s="15"/>
      <c r="J1007" s="15"/>
      <c r="K1007" s="17" t="e">
        <f t="shared" si="140"/>
        <v>#VALUE!</v>
      </c>
      <c r="L1007" s="15"/>
      <c r="M1007" s="18" t="e">
        <f t="shared" si="132"/>
        <v>#VALUE!</v>
      </c>
      <c r="N1007" s="15"/>
      <c r="O1007" s="15"/>
      <c r="P1007" s="15"/>
      <c r="Q1007" s="15"/>
      <c r="R1007" s="15"/>
      <c r="S1007" s="19"/>
      <c r="T1007" s="15"/>
      <c r="U1007" s="17"/>
      <c r="V1007" s="15" t="s">
        <v>6988</v>
      </c>
      <c r="W1007" s="15"/>
      <c r="X1007" s="15" t="s">
        <v>294</v>
      </c>
      <c r="Y1007" s="15" t="s">
        <v>6989</v>
      </c>
      <c r="AB1007" s="20"/>
      <c r="AC1007" s="21" t="s">
        <v>6990</v>
      </c>
      <c r="AD1007" s="15"/>
      <c r="AE1007" s="15"/>
      <c r="AF1007" s="21" t="s">
        <v>6991</v>
      </c>
      <c r="AG1007" s="22">
        <f t="shared" si="151"/>
        <v>0.32258064516129031</v>
      </c>
      <c r="AH1007" s="15" t="e">
        <f t="shared" si="146"/>
        <v>#VALUE!</v>
      </c>
      <c r="AI1007" s="22" t="e">
        <f>VLOOKUP(A1007,'[1]Deals (investment)'!$B$2:$Z$1497,1,FALSE)</f>
        <v>#N/A</v>
      </c>
      <c r="AJ1007" s="22" t="e">
        <f>VLOOKUP(A1007,'[1]Deals (investment)'!$B$2:$Z$870,15,FALSE)</f>
        <v>#N/A</v>
      </c>
      <c r="AK1007" s="17" t="e">
        <f>VLOOKUP(A1007,'[1]Deals (Exits)'!B:B,1,FALSE)</f>
        <v>#N/A</v>
      </c>
      <c r="AL1007" s="23" t="e">
        <f>VLOOKUP(G1007,[1]Lookups!$V$3:$Y$197,4,FALSE)</f>
        <v>#N/A</v>
      </c>
      <c r="AM1007" s="17" t="str">
        <f>VLOOKUP(X1007,[1]Lookups!$B$3:$C$200,2,FALSE)</f>
        <v>Health &amp; Pharmaceuticals</v>
      </c>
      <c r="AN1007" s="17" t="e">
        <f>VLOOKUP(R1007,[1]Lookups!$H$3:$I$69,2,FALSE)</f>
        <v>#N/A</v>
      </c>
      <c r="AO1007" s="17" t="e">
        <f>VLOOKUP(T1007,[1]Lookups!$H$3:$I$69,2,FALSE)</f>
        <v>#N/A</v>
      </c>
      <c r="AP1007" s="17" t="e">
        <f>VLOOKUP(AN1007,[1]Lookups!$N$3:$O$11,2,FALSE)</f>
        <v>#N/A</v>
      </c>
      <c r="AQ1007" s="18" t="e">
        <f>COUNTIFS('[1]Deals (investment)'!$B:$B,$A1007)</f>
        <v>#VALUE!</v>
      </c>
      <c r="AR1007" s="18" t="e">
        <f>COUNTIFS('[1]Deals (investment)'!$B:$B,$A1007,'[1]Deals (investment)'!$T:$T,$AW$1)+COUNTIFS('[1]Deals (investment)'!$B:$B,$A1007,'[1]Deals (investment)'!$T:$T,$AX$1)+COUNTIFS('[1]Deals (investment)'!$B:$B,$A1007,'[1]Deals (investment)'!$T:$T,$AY$1)</f>
        <v>#VALUE!</v>
      </c>
      <c r="AS1007" s="17" t="e">
        <f>SUMIFS('[1]Deals (investment)'!$C:$C,'[1]Deals (investment)'!$B:$B,$A1007)</f>
        <v>#VALUE!</v>
      </c>
      <c r="AT1007" s="17" t="e">
        <f t="shared" si="141"/>
        <v>#VALUE!</v>
      </c>
      <c r="AU1007" s="18" t="e">
        <f>COUNTIF('[1]Deals (Exits)'!$B:$B,A1007)</f>
        <v>#VALUE!</v>
      </c>
      <c r="AV1007" s="17" t="e">
        <f>SUMIFS('[1]Deals (investment)'!$C:$C,'[1]Deals (investment)'!$B:$B,$A1007,'[1]Deals (investment)'!$T:$T,AV$1)</f>
        <v>#VALUE!</v>
      </c>
      <c r="AW1007" s="17" t="e">
        <f>SUMIFS('[1]Deals (investment)'!$C:$C,'[1]Deals (investment)'!$B:$B,$A1007,'[1]Deals (investment)'!$T:$T,AW$1)</f>
        <v>#VALUE!</v>
      </c>
      <c r="AX1007" s="17" t="e">
        <f>SUMIFS('[1]Deals (investment)'!$C:$C,'[1]Deals (investment)'!$B:$B,$A1007,'[1]Deals (investment)'!$T:$T,AX$1)</f>
        <v>#VALUE!</v>
      </c>
      <c r="AY1007" s="17" t="e">
        <f>SUMIFS('[1]Deals (investment)'!$C:$C,'[1]Deals (investment)'!$B:$B,$A1007,'[1]Deals (investment)'!$T:$T,AY$1)</f>
        <v>#VALUE!</v>
      </c>
      <c r="AZ1007" s="17" t="e">
        <f>SUMIFS('[1]Deals (investment)'!$C:$C,'[1]Deals (investment)'!$B:$B,$A1007,'[1]Deals (investment)'!$T:$T,AZ$1)</f>
        <v>#VALUE!</v>
      </c>
      <c r="BA1007" s="17" t="e">
        <f>SUMIFS('[1]Deals (investment)'!$C:$C,'[1]Deals (investment)'!$B:$B,$A1007,'[1]Deals (investment)'!$T:$T,BA$1)</f>
        <v>#VALUE!</v>
      </c>
      <c r="BB1007" s="17" t="e">
        <f>SUMIFS('[1]Deals (investment)'!$C:$C,'[1]Deals (investment)'!$B:$B,$A1007,'[1]Deals (investment)'!$T:$T,BB$1)</f>
        <v>#VALUE!</v>
      </c>
      <c r="BC1007" s="17" t="e">
        <f>SUMIFS('[1]Deals (Exits)'!$C:$C,'[1]Deals (Exits)'!$B:$B,$A1007)</f>
        <v>#VALUE!</v>
      </c>
      <c r="BD1007" s="17" t="e">
        <f>SUMIFS('[1]Deals (investment)'!$C:$C,'[1]Deals (investment)'!$B:$B,$A1007,'[1]Deals (investment)'!$V:$V,BD$1)</f>
        <v>#VALUE!</v>
      </c>
      <c r="BE1007" s="17" t="e">
        <f>SUMIFS('[1]Deals (investment)'!$C:$C,'[1]Deals (investment)'!$B:$B,$A1007,'[1]Deals (investment)'!$V:$V,BE$1)</f>
        <v>#VALUE!</v>
      </c>
      <c r="BF1007" s="17" t="e">
        <f>SUMIFS('[1]Deals (investment)'!$C:$C,'[1]Deals (investment)'!$B:$B,$A1007,'[1]Deals (investment)'!$V:$V,BF$1)</f>
        <v>#VALUE!</v>
      </c>
      <c r="BG1007" s="17" t="e">
        <f>SUMIFS('[1]Deals (investment)'!$C:$C,'[1]Deals (investment)'!$B:$B,$A1007,'[1]Deals (investment)'!$V:$V,BG$1)</f>
        <v>#VALUE!</v>
      </c>
      <c r="BH1007" s="17" t="e">
        <f>SUMIFS('[1]Deals (investment)'!$C:$C,'[1]Deals (investment)'!$B:$B,$A1007,'[1]Deals (investment)'!$V:$V,BH$1)</f>
        <v>#VALUE!</v>
      </c>
      <c r="BI1007" s="17" t="e">
        <f>SUMIFS('[1]Deals (investment)'!$C:$C,'[1]Deals (investment)'!$B:$B,$A1007,'[1]Deals (investment)'!$V:$V,BI$1)</f>
        <v>#VALUE!</v>
      </c>
      <c r="BJ1007" s="17" t="e">
        <f>SUMIFS('[1]Deals (investment)'!$C:$C,'[1]Deals (investment)'!$B:$B,$A1007,'[1]Deals (investment)'!$V:$V,BJ$1)</f>
        <v>#VALUE!</v>
      </c>
      <c r="BK1007" s="17" t="e">
        <f>SUMIFS('[1]Deals (investment)'!$C:$C,'[1]Deals (investment)'!$B:$B,$A1007,'[1]Deals (investment)'!$V:$V,BK$1)</f>
        <v>#VALUE!</v>
      </c>
      <c r="BL1007" s="17" t="e">
        <f>SUMIFS('[1]Deals (investment)'!$C:$C,'[1]Deals (investment)'!$B:$B,$A1007,'[1]Deals (investment)'!$V:$V,BL$1)</f>
        <v>#VALUE!</v>
      </c>
      <c r="BM1007" s="17" t="e">
        <f>SUMIFS('[1]Deals (investment)'!$C:$C,'[1]Deals (investment)'!$B:$B,$A1007,'[1]Deals (investment)'!$V:$V,BM$1)</f>
        <v>#VALUE!</v>
      </c>
      <c r="BN1007" s="15"/>
      <c r="BO1007" s="15"/>
      <c r="BP1007" s="22"/>
      <c r="BQ1007" s="15"/>
      <c r="BR1007" s="15"/>
      <c r="BS1007" s="15"/>
      <c r="BT1007" s="15"/>
      <c r="BU1007" s="15"/>
      <c r="BV1007" s="15"/>
      <c r="BW1007" s="15"/>
      <c r="BX1007" s="15"/>
      <c r="BY1007" s="15"/>
      <c r="BZ1007" s="15"/>
      <c r="CA1007" s="15"/>
      <c r="CB1007" s="15"/>
      <c r="CC1007" s="15"/>
      <c r="CD1007" s="15" t="str">
        <f t="shared" si="149"/>
        <v>KaemeKaeme is a 501(c)(3) that partners with the Ghanaian Department of Social Welfare to help children living in orphanages in Ghana find permanent homes through reunification with family members, adoption or foster-care. To accomplish this, Kaeme volunteer teams work hand-in-hand with Ghanaian social workers to survey orphanages across Ghana as part...Active</v>
      </c>
      <c r="CE1007" s="15"/>
      <c r="CF1007" s="15"/>
      <c r="CG1007" s="15"/>
      <c r="CH1007" s="15"/>
      <c r="CI1007" s="15"/>
      <c r="CJ1007" s="15"/>
    </row>
    <row r="1008" spans="1:88" ht="12.75">
      <c r="A1008" s="15" t="s">
        <v>6992</v>
      </c>
      <c r="B1008" s="15" t="s">
        <v>6993</v>
      </c>
      <c r="C1008" s="15" t="s">
        <v>58</v>
      </c>
      <c r="D1008" s="16">
        <v>2005</v>
      </c>
      <c r="E1008" s="15" t="s">
        <v>6241</v>
      </c>
      <c r="F1008" s="15"/>
      <c r="G1008" s="15" t="s">
        <v>91</v>
      </c>
      <c r="H1008" s="15"/>
      <c r="I1008" s="15" t="s">
        <v>91</v>
      </c>
      <c r="J1008" s="15"/>
      <c r="K1008" s="17" t="e">
        <f t="shared" si="140"/>
        <v>#VALUE!</v>
      </c>
      <c r="L1008" s="15"/>
      <c r="M1008" s="18" t="e">
        <f t="shared" si="132"/>
        <v>#VALUE!</v>
      </c>
      <c r="N1008" s="15"/>
      <c r="O1008" s="15"/>
      <c r="P1008" s="15"/>
      <c r="Q1008" s="15"/>
      <c r="R1008" s="15"/>
      <c r="S1008" s="19"/>
      <c r="T1008" s="15"/>
      <c r="U1008" s="17"/>
      <c r="V1008" s="15" t="s">
        <v>6994</v>
      </c>
      <c r="W1008" s="15"/>
      <c r="X1008" s="15" t="s">
        <v>6995</v>
      </c>
      <c r="Y1008" s="15" t="s">
        <v>3339</v>
      </c>
      <c r="AB1008" s="20" t="s">
        <v>95</v>
      </c>
      <c r="AC1008" s="21" t="s">
        <v>6996</v>
      </c>
      <c r="AD1008" s="21" t="s">
        <v>6997</v>
      </c>
      <c r="AE1008" s="21" t="s">
        <v>6998</v>
      </c>
      <c r="AF1008" s="21" t="s">
        <v>6999</v>
      </c>
      <c r="AG1008" s="22">
        <f t="shared" si="151"/>
        <v>0.5161290322580645</v>
      </c>
      <c r="AH1008" s="15" t="str">
        <f t="shared" si="146"/>
        <v/>
      </c>
      <c r="AI1008" s="22" t="str">
        <f>VLOOKUP(A1008,'[1]Deals (investment)'!$B$2:$Z$1497,1,FALSE)</f>
        <v>Global Energy</v>
      </c>
      <c r="AJ1008" s="22">
        <f>VLOOKUP(A1008,'[1]Deals (investment)'!$B$2:$Z$870,15,FALSE)</f>
        <v>1</v>
      </c>
      <c r="AK1008" s="17" t="e">
        <f>VLOOKUP(A1008,'[1]Deals (Exits)'!B:B,1,FALSE)</f>
        <v>#N/A</v>
      </c>
      <c r="AL1008" s="23">
        <f>VLOOKUP(G1008,[1]Lookups!$V$3:$Y$197,4,FALSE)</f>
        <v>0</v>
      </c>
      <c r="AM1008" s="17" t="e">
        <f>VLOOKUP(X1008,[1]Lookups!$B$3:$C$200,2,FALSE)</f>
        <v>#N/A</v>
      </c>
      <c r="AN1008" s="17" t="e">
        <f>VLOOKUP(R1008,[1]Lookups!$H$3:$I$69,2,FALSE)</f>
        <v>#N/A</v>
      </c>
      <c r="AO1008" s="17" t="e">
        <f>VLOOKUP(T1008,[1]Lookups!$H$3:$I$69,2,FALSE)</f>
        <v>#N/A</v>
      </c>
      <c r="AP1008" s="17" t="e">
        <f>VLOOKUP(AN1008,[1]Lookups!$N$3:$O$11,2,FALSE)</f>
        <v>#N/A</v>
      </c>
      <c r="AQ1008" s="18" t="e">
        <f>COUNTIFS('[1]Deals (investment)'!$B:$B,$A1008)</f>
        <v>#VALUE!</v>
      </c>
      <c r="AR1008" s="18" t="e">
        <f>COUNTIFS('[1]Deals (investment)'!$B:$B,$A1008,'[1]Deals (investment)'!$T:$T,$AW$1)+COUNTIFS('[1]Deals (investment)'!$B:$B,$A1008,'[1]Deals (investment)'!$T:$T,$AX$1)+COUNTIFS('[1]Deals (investment)'!$B:$B,$A1008,'[1]Deals (investment)'!$T:$T,$AY$1)</f>
        <v>#VALUE!</v>
      </c>
      <c r="AS1008" s="17" t="e">
        <f>SUMIFS('[1]Deals (investment)'!$C:$C,'[1]Deals (investment)'!$B:$B,$A1008)</f>
        <v>#VALUE!</v>
      </c>
      <c r="AT1008" s="17" t="e">
        <f t="shared" si="141"/>
        <v>#VALUE!</v>
      </c>
      <c r="AU1008" s="18" t="e">
        <f>COUNTIF('[1]Deals (Exits)'!$B:$B,A1008)</f>
        <v>#VALUE!</v>
      </c>
      <c r="AV1008" s="17" t="e">
        <f>SUMIFS('[1]Deals (investment)'!$C:$C,'[1]Deals (investment)'!$B:$B,$A1008,'[1]Deals (investment)'!$T:$T,AV$1)</f>
        <v>#VALUE!</v>
      </c>
      <c r="AW1008" s="17" t="e">
        <f>SUMIFS('[1]Deals (investment)'!$C:$C,'[1]Deals (investment)'!$B:$B,$A1008,'[1]Deals (investment)'!$T:$T,AW$1)</f>
        <v>#VALUE!</v>
      </c>
      <c r="AX1008" s="17" t="e">
        <f>SUMIFS('[1]Deals (investment)'!$C:$C,'[1]Deals (investment)'!$B:$B,$A1008,'[1]Deals (investment)'!$T:$T,AX$1)</f>
        <v>#VALUE!</v>
      </c>
      <c r="AY1008" s="17" t="e">
        <f>SUMIFS('[1]Deals (investment)'!$C:$C,'[1]Deals (investment)'!$B:$B,$A1008,'[1]Deals (investment)'!$T:$T,AY$1)</f>
        <v>#VALUE!</v>
      </c>
      <c r="AZ1008" s="17" t="e">
        <f>SUMIFS('[1]Deals (investment)'!$C:$C,'[1]Deals (investment)'!$B:$B,$A1008,'[1]Deals (investment)'!$T:$T,AZ$1)</f>
        <v>#VALUE!</v>
      </c>
      <c r="BA1008" s="17" t="e">
        <f>SUMIFS('[1]Deals (investment)'!$C:$C,'[1]Deals (investment)'!$B:$B,$A1008,'[1]Deals (investment)'!$T:$T,BA$1)</f>
        <v>#VALUE!</v>
      </c>
      <c r="BB1008" s="17" t="e">
        <f>SUMIFS('[1]Deals (investment)'!$C:$C,'[1]Deals (investment)'!$B:$B,$A1008,'[1]Deals (investment)'!$T:$T,BB$1)</f>
        <v>#VALUE!</v>
      </c>
      <c r="BC1008" s="17" t="e">
        <f>SUMIFS('[1]Deals (Exits)'!$C:$C,'[1]Deals (Exits)'!$B:$B,$A1008)</f>
        <v>#VALUE!</v>
      </c>
      <c r="BD1008" s="17" t="e">
        <f>SUMIFS('[1]Deals (investment)'!$C:$C,'[1]Deals (investment)'!$B:$B,$A1008,'[1]Deals (investment)'!$V:$V,BD$1)</f>
        <v>#VALUE!</v>
      </c>
      <c r="BE1008" s="17" t="e">
        <f>SUMIFS('[1]Deals (investment)'!$C:$C,'[1]Deals (investment)'!$B:$B,$A1008,'[1]Deals (investment)'!$V:$V,BE$1)</f>
        <v>#VALUE!</v>
      </c>
      <c r="BF1008" s="17" t="e">
        <f>SUMIFS('[1]Deals (investment)'!$C:$C,'[1]Deals (investment)'!$B:$B,$A1008,'[1]Deals (investment)'!$V:$V,BF$1)</f>
        <v>#VALUE!</v>
      </c>
      <c r="BG1008" s="17" t="e">
        <f>SUMIFS('[1]Deals (investment)'!$C:$C,'[1]Deals (investment)'!$B:$B,$A1008,'[1]Deals (investment)'!$V:$V,BG$1)</f>
        <v>#VALUE!</v>
      </c>
      <c r="BH1008" s="17" t="e">
        <f>SUMIFS('[1]Deals (investment)'!$C:$C,'[1]Deals (investment)'!$B:$B,$A1008,'[1]Deals (investment)'!$V:$V,BH$1)</f>
        <v>#VALUE!</v>
      </c>
      <c r="BI1008" s="17" t="e">
        <f>SUMIFS('[1]Deals (investment)'!$C:$C,'[1]Deals (investment)'!$B:$B,$A1008,'[1]Deals (investment)'!$V:$V,BI$1)</f>
        <v>#VALUE!</v>
      </c>
      <c r="BJ1008" s="17" t="e">
        <f>SUMIFS('[1]Deals (investment)'!$C:$C,'[1]Deals (investment)'!$B:$B,$A1008,'[1]Deals (investment)'!$V:$V,BJ$1)</f>
        <v>#VALUE!</v>
      </c>
      <c r="BK1008" s="17" t="e">
        <f>SUMIFS('[1]Deals (investment)'!$C:$C,'[1]Deals (investment)'!$B:$B,$A1008,'[1]Deals (investment)'!$V:$V,BK$1)</f>
        <v>#VALUE!</v>
      </c>
      <c r="BL1008" s="17" t="e">
        <f>SUMIFS('[1]Deals (investment)'!$C:$C,'[1]Deals (investment)'!$B:$B,$A1008,'[1]Deals (investment)'!$V:$V,BL$1)</f>
        <v>#VALUE!</v>
      </c>
      <c r="BM1008" s="17" t="e">
        <f>SUMIFS('[1]Deals (investment)'!$C:$C,'[1]Deals (investment)'!$B:$B,$A1008,'[1]Deals (investment)'!$V:$V,BM$1)</f>
        <v>#VALUE!</v>
      </c>
      <c r="BN1008" s="15"/>
      <c r="BO1008" s="15"/>
      <c r="BP1008" s="22"/>
      <c r="BQ1008" s="15"/>
      <c r="BR1008" s="15"/>
      <c r="BS1008" s="15"/>
      <c r="BT1008" s="15"/>
      <c r="BU1008" s="15"/>
      <c r="BV1008" s="15"/>
      <c r="BW1008" s="15"/>
      <c r="BX1008" s="15"/>
      <c r="BY1008" s="15"/>
      <c r="BZ1008" s="15"/>
      <c r="CA1008" s="15"/>
      <c r="CB1008" s="15"/>
      <c r="CC1008" s="15"/>
      <c r="CD1008" s="15" t="str">
        <f t="shared" si="149"/>
        <v>Global EnergyGlobal Energy is implementing a strategy to accelerate growth through innovation.Active</v>
      </c>
      <c r="CE1008" s="15"/>
      <c r="CF1008" s="15"/>
      <c r="CG1008" s="15"/>
      <c r="CH1008" s="15"/>
      <c r="CI1008" s="15"/>
      <c r="CJ1008" s="15"/>
    </row>
    <row r="1009" spans="1:88" ht="12.75">
      <c r="A1009" s="15" t="s">
        <v>7000</v>
      </c>
      <c r="B1009" s="15" t="s">
        <v>7001</v>
      </c>
      <c r="C1009" s="15" t="s">
        <v>58</v>
      </c>
      <c r="D1009" s="16">
        <v>2009</v>
      </c>
      <c r="E1009" s="15" t="s">
        <v>7002</v>
      </c>
      <c r="F1009" s="15"/>
      <c r="G1009" s="15"/>
      <c r="H1009" s="15"/>
      <c r="I1009" s="15"/>
      <c r="J1009" s="15"/>
      <c r="K1009" s="17" t="e">
        <f t="shared" si="140"/>
        <v>#VALUE!</v>
      </c>
      <c r="L1009" s="15"/>
      <c r="M1009" s="18" t="e">
        <f t="shared" si="132"/>
        <v>#VALUE!</v>
      </c>
      <c r="N1009" s="15"/>
      <c r="O1009" s="15"/>
      <c r="P1009" s="15"/>
      <c r="Q1009" s="15"/>
      <c r="R1009" s="15"/>
      <c r="S1009" s="19"/>
      <c r="T1009" s="15"/>
      <c r="U1009" s="17"/>
      <c r="V1009" s="15" t="s">
        <v>7003</v>
      </c>
      <c r="W1009" s="15"/>
      <c r="X1009" s="15" t="s">
        <v>256</v>
      </c>
      <c r="Y1009" s="15" t="s">
        <v>7004</v>
      </c>
      <c r="AB1009" s="20"/>
      <c r="AC1009" s="21" t="s">
        <v>7005</v>
      </c>
      <c r="AD1009" s="21" t="s">
        <v>7006</v>
      </c>
      <c r="AE1009" s="21" t="s">
        <v>7007</v>
      </c>
      <c r="AF1009" s="21" t="s">
        <v>7008</v>
      </c>
      <c r="AG1009" s="22">
        <f t="shared" si="151"/>
        <v>0.41935483870967744</v>
      </c>
      <c r="AH1009" s="15" t="str">
        <f t="shared" si="146"/>
        <v/>
      </c>
      <c r="AI1009" s="22" t="e">
        <f>VLOOKUP(A1009,'[1]Deals (investment)'!$B$2:$Z$1497,1,FALSE)</f>
        <v>#N/A</v>
      </c>
      <c r="AJ1009" s="22" t="e">
        <f>VLOOKUP(A1009,'[1]Deals (investment)'!$B$2:$Z$870,15,FALSE)</f>
        <v>#N/A</v>
      </c>
      <c r="AK1009" s="17" t="e">
        <f>VLOOKUP(A1009,'[1]Deals (Exits)'!B:B,1,FALSE)</f>
        <v>#N/A</v>
      </c>
      <c r="AL1009" s="23" t="e">
        <f>VLOOKUP(G1009,[1]Lookups!$V$3:$Y$197,4,FALSE)</f>
        <v>#N/A</v>
      </c>
      <c r="AM1009" s="17" t="str">
        <f>VLOOKUP(X1009,[1]Lookups!$B$3:$C$200,2,FALSE)</f>
        <v>Media &amp; Entertainment</v>
      </c>
      <c r="AN1009" s="17" t="e">
        <f>VLOOKUP(R1009,[1]Lookups!$H$3:$I$69,2,FALSE)</f>
        <v>#N/A</v>
      </c>
      <c r="AO1009" s="17" t="e">
        <f>VLOOKUP(T1009,[1]Lookups!$H$3:$I$69,2,FALSE)</f>
        <v>#N/A</v>
      </c>
      <c r="AP1009" s="17" t="e">
        <f>VLOOKUP(AN1009,[1]Lookups!$N$3:$O$11,2,FALSE)</f>
        <v>#N/A</v>
      </c>
      <c r="AQ1009" s="18" t="e">
        <f>COUNTIFS('[1]Deals (investment)'!$B:$B,$A1009)</f>
        <v>#VALUE!</v>
      </c>
      <c r="AR1009" s="18" t="e">
        <f>COUNTIFS('[1]Deals (investment)'!$B:$B,$A1009,'[1]Deals (investment)'!$T:$T,$AW$1)+COUNTIFS('[1]Deals (investment)'!$B:$B,$A1009,'[1]Deals (investment)'!$T:$T,$AX$1)+COUNTIFS('[1]Deals (investment)'!$B:$B,$A1009,'[1]Deals (investment)'!$T:$T,$AY$1)</f>
        <v>#VALUE!</v>
      </c>
      <c r="AS1009" s="17" t="e">
        <f>SUMIFS('[1]Deals (investment)'!$C:$C,'[1]Deals (investment)'!$B:$B,$A1009)</f>
        <v>#VALUE!</v>
      </c>
      <c r="AT1009" s="17" t="e">
        <f t="shared" si="141"/>
        <v>#VALUE!</v>
      </c>
      <c r="AU1009" s="18" t="e">
        <f>COUNTIF('[1]Deals (Exits)'!$B:$B,A1009)</f>
        <v>#VALUE!</v>
      </c>
      <c r="AV1009" s="17" t="e">
        <f>SUMIFS('[1]Deals (investment)'!$C:$C,'[1]Deals (investment)'!$B:$B,$A1009,'[1]Deals (investment)'!$T:$T,AV$1)</f>
        <v>#VALUE!</v>
      </c>
      <c r="AW1009" s="17" t="e">
        <f>SUMIFS('[1]Deals (investment)'!$C:$C,'[1]Deals (investment)'!$B:$B,$A1009,'[1]Deals (investment)'!$T:$T,AW$1)</f>
        <v>#VALUE!</v>
      </c>
      <c r="AX1009" s="17" t="e">
        <f>SUMIFS('[1]Deals (investment)'!$C:$C,'[1]Deals (investment)'!$B:$B,$A1009,'[1]Deals (investment)'!$T:$T,AX$1)</f>
        <v>#VALUE!</v>
      </c>
      <c r="AY1009" s="17" t="e">
        <f>SUMIFS('[1]Deals (investment)'!$C:$C,'[1]Deals (investment)'!$B:$B,$A1009,'[1]Deals (investment)'!$T:$T,AY$1)</f>
        <v>#VALUE!</v>
      </c>
      <c r="AZ1009" s="17" t="e">
        <f>SUMIFS('[1]Deals (investment)'!$C:$C,'[1]Deals (investment)'!$B:$B,$A1009,'[1]Deals (investment)'!$T:$T,AZ$1)</f>
        <v>#VALUE!</v>
      </c>
      <c r="BA1009" s="17" t="e">
        <f>SUMIFS('[1]Deals (investment)'!$C:$C,'[1]Deals (investment)'!$B:$B,$A1009,'[1]Deals (investment)'!$T:$T,BA$1)</f>
        <v>#VALUE!</v>
      </c>
      <c r="BB1009" s="17" t="e">
        <f>SUMIFS('[1]Deals (investment)'!$C:$C,'[1]Deals (investment)'!$B:$B,$A1009,'[1]Deals (investment)'!$T:$T,BB$1)</f>
        <v>#VALUE!</v>
      </c>
      <c r="BC1009" s="17" t="e">
        <f>SUMIFS('[1]Deals (Exits)'!$C:$C,'[1]Deals (Exits)'!$B:$B,$A1009)</f>
        <v>#VALUE!</v>
      </c>
      <c r="BD1009" s="17" t="e">
        <f>SUMIFS('[1]Deals (investment)'!$C:$C,'[1]Deals (investment)'!$B:$B,$A1009,'[1]Deals (investment)'!$V:$V,BD$1)</f>
        <v>#VALUE!</v>
      </c>
      <c r="BE1009" s="17" t="e">
        <f>SUMIFS('[1]Deals (investment)'!$C:$C,'[1]Deals (investment)'!$B:$B,$A1009,'[1]Deals (investment)'!$V:$V,BE$1)</f>
        <v>#VALUE!</v>
      </c>
      <c r="BF1009" s="17" t="e">
        <f>SUMIFS('[1]Deals (investment)'!$C:$C,'[1]Deals (investment)'!$B:$B,$A1009,'[1]Deals (investment)'!$V:$V,BF$1)</f>
        <v>#VALUE!</v>
      </c>
      <c r="BG1009" s="17" t="e">
        <f>SUMIFS('[1]Deals (investment)'!$C:$C,'[1]Deals (investment)'!$B:$B,$A1009,'[1]Deals (investment)'!$V:$V,BG$1)</f>
        <v>#VALUE!</v>
      </c>
      <c r="BH1009" s="17" t="e">
        <f>SUMIFS('[1]Deals (investment)'!$C:$C,'[1]Deals (investment)'!$B:$B,$A1009,'[1]Deals (investment)'!$V:$V,BH$1)</f>
        <v>#VALUE!</v>
      </c>
      <c r="BI1009" s="17" t="e">
        <f>SUMIFS('[1]Deals (investment)'!$C:$C,'[1]Deals (investment)'!$B:$B,$A1009,'[1]Deals (investment)'!$V:$V,BI$1)</f>
        <v>#VALUE!</v>
      </c>
      <c r="BJ1009" s="17" t="e">
        <f>SUMIFS('[1]Deals (investment)'!$C:$C,'[1]Deals (investment)'!$B:$B,$A1009,'[1]Deals (investment)'!$V:$V,BJ$1)</f>
        <v>#VALUE!</v>
      </c>
      <c r="BK1009" s="17" t="e">
        <f>SUMIFS('[1]Deals (investment)'!$C:$C,'[1]Deals (investment)'!$B:$B,$A1009,'[1]Deals (investment)'!$V:$V,BK$1)</f>
        <v>#VALUE!</v>
      </c>
      <c r="BL1009" s="17" t="e">
        <f>SUMIFS('[1]Deals (investment)'!$C:$C,'[1]Deals (investment)'!$B:$B,$A1009,'[1]Deals (investment)'!$V:$V,BL$1)</f>
        <v>#VALUE!</v>
      </c>
      <c r="BM1009" s="17" t="e">
        <f>SUMIFS('[1]Deals (investment)'!$C:$C,'[1]Deals (investment)'!$B:$B,$A1009,'[1]Deals (investment)'!$V:$V,BM$1)</f>
        <v>#VALUE!</v>
      </c>
      <c r="BN1009" s="15"/>
      <c r="BO1009" s="15"/>
      <c r="BP1009" s="22"/>
      <c r="BQ1009" s="15"/>
      <c r="BR1009" s="15"/>
      <c r="BS1009" s="15"/>
      <c r="BT1009" s="15"/>
      <c r="BU1009" s="15"/>
      <c r="BV1009" s="15"/>
      <c r="BW1009" s="15"/>
      <c r="BX1009" s="15"/>
      <c r="BY1009" s="15"/>
      <c r="BZ1009" s="15"/>
      <c r="CA1009" s="15"/>
      <c r="CB1009" s="15"/>
      <c r="CC1009" s="15"/>
      <c r="CD1009" s="15" t="str">
        <f t="shared" si="149"/>
        <v>GravityOur mission is to personalize the web. We specifically focus on content personalization, surfacing the best organic and native ad content.Active</v>
      </c>
      <c r="CE1009" s="15"/>
      <c r="CF1009" s="15"/>
      <c r="CG1009" s="15"/>
      <c r="CH1009" s="15"/>
      <c r="CI1009" s="15"/>
      <c r="CJ1009" s="15"/>
    </row>
    <row r="1010" spans="1:88" ht="12.75">
      <c r="A1010" s="15" t="s">
        <v>7009</v>
      </c>
      <c r="B1010" s="15"/>
      <c r="C1010" s="15"/>
      <c r="D1010" s="16"/>
      <c r="E1010" s="15"/>
      <c r="F1010" s="15"/>
      <c r="G1010" s="15" t="s">
        <v>891</v>
      </c>
      <c r="H1010" s="15"/>
      <c r="I1010" s="15" t="s">
        <v>891</v>
      </c>
      <c r="J1010" s="15"/>
      <c r="K1010" s="17" t="e">
        <f t="shared" si="140"/>
        <v>#VALUE!</v>
      </c>
      <c r="L1010" s="15"/>
      <c r="M1010" s="18" t="e">
        <f t="shared" si="132"/>
        <v>#VALUE!</v>
      </c>
      <c r="N1010" s="15"/>
      <c r="O1010" s="15"/>
      <c r="P1010" s="15"/>
      <c r="Q1010" s="15"/>
      <c r="R1010" s="15"/>
      <c r="S1010" s="19"/>
      <c r="T1010" s="15"/>
      <c r="U1010" s="17"/>
      <c r="V1010" s="15"/>
      <c r="W1010" s="15"/>
      <c r="X1010" s="15" t="s">
        <v>3143</v>
      </c>
      <c r="Y1010" s="15"/>
      <c r="AB1010" s="20"/>
      <c r="AC1010" s="15"/>
      <c r="AD1010" s="15"/>
      <c r="AE1010" s="15"/>
      <c r="AF1010" s="15"/>
      <c r="AG1010" s="22">
        <f t="shared" si="151"/>
        <v>0.16129032258064516</v>
      </c>
      <c r="AH1010" s="15" t="str">
        <f t="shared" si="146"/>
        <v/>
      </c>
      <c r="AI1010" s="22" t="e">
        <f>VLOOKUP(A1010,'[1]Deals (investment)'!$B$2:$Z$1497,1,FALSE)</f>
        <v>#N/A</v>
      </c>
      <c r="AJ1010" s="22" t="e">
        <f>VLOOKUP(A1010,'[1]Deals (investment)'!$B$2:$Z$870,15,FALSE)</f>
        <v>#N/A</v>
      </c>
      <c r="AK1010" s="17" t="e">
        <f>VLOOKUP(A1010,'[1]Deals (Exits)'!B:B,1,FALSE)</f>
        <v>#N/A</v>
      </c>
      <c r="AL1010" s="23">
        <f>VLOOKUP(G1010,[1]Lookups!$V$3:$Y$197,4,FALSE)</f>
        <v>0</v>
      </c>
      <c r="AM1010" s="17" t="str">
        <f>VLOOKUP(X1010,[1]Lookups!$B$3:$C$200,2,FALSE)</f>
        <v>Energy &amp; Resources</v>
      </c>
      <c r="AN1010" s="17" t="e">
        <f>VLOOKUP(R1010,[1]Lookups!$H$3:$I$69,2,FALSE)</f>
        <v>#N/A</v>
      </c>
      <c r="AO1010" s="17" t="e">
        <f>VLOOKUP(T1010,[1]Lookups!$H$3:$I$69,2,FALSE)</f>
        <v>#N/A</v>
      </c>
      <c r="AP1010" s="17" t="e">
        <f>VLOOKUP(AN1010,[1]Lookups!$N$3:$O$11,2,FALSE)</f>
        <v>#N/A</v>
      </c>
      <c r="AQ1010" s="18" t="e">
        <f>COUNTIFS('[1]Deals (investment)'!$B:$B,$A1010)</f>
        <v>#VALUE!</v>
      </c>
      <c r="AR1010" s="18" t="e">
        <f>COUNTIFS('[1]Deals (investment)'!$B:$B,$A1010,'[1]Deals (investment)'!$T:$T,$AW$1)+COUNTIFS('[1]Deals (investment)'!$B:$B,$A1010,'[1]Deals (investment)'!$T:$T,$AX$1)+COUNTIFS('[1]Deals (investment)'!$B:$B,$A1010,'[1]Deals (investment)'!$T:$T,$AY$1)</f>
        <v>#VALUE!</v>
      </c>
      <c r="AS1010" s="17" t="e">
        <f>SUMIFS('[1]Deals (investment)'!$C:$C,'[1]Deals (investment)'!$B:$B,$A1010)</f>
        <v>#VALUE!</v>
      </c>
      <c r="AT1010" s="17" t="e">
        <f t="shared" si="141"/>
        <v>#VALUE!</v>
      </c>
      <c r="AU1010" s="18" t="e">
        <f>COUNTIF('[1]Deals (Exits)'!$B:$B,A1010)</f>
        <v>#VALUE!</v>
      </c>
      <c r="AV1010" s="17" t="e">
        <f>SUMIFS('[1]Deals (investment)'!$C:$C,'[1]Deals (investment)'!$B:$B,$A1010,'[1]Deals (investment)'!$T:$T,AV$1)</f>
        <v>#VALUE!</v>
      </c>
      <c r="AW1010" s="17" t="e">
        <f>SUMIFS('[1]Deals (investment)'!$C:$C,'[1]Deals (investment)'!$B:$B,$A1010,'[1]Deals (investment)'!$T:$T,AW$1)</f>
        <v>#VALUE!</v>
      </c>
      <c r="AX1010" s="17" t="e">
        <f>SUMIFS('[1]Deals (investment)'!$C:$C,'[1]Deals (investment)'!$B:$B,$A1010,'[1]Deals (investment)'!$T:$T,AX$1)</f>
        <v>#VALUE!</v>
      </c>
      <c r="AY1010" s="17" t="e">
        <f>SUMIFS('[1]Deals (investment)'!$C:$C,'[1]Deals (investment)'!$B:$B,$A1010,'[1]Deals (investment)'!$T:$T,AY$1)</f>
        <v>#VALUE!</v>
      </c>
      <c r="AZ1010" s="17" t="e">
        <f>SUMIFS('[1]Deals (investment)'!$C:$C,'[1]Deals (investment)'!$B:$B,$A1010,'[1]Deals (investment)'!$T:$T,AZ$1)</f>
        <v>#VALUE!</v>
      </c>
      <c r="BA1010" s="17" t="e">
        <f>SUMIFS('[1]Deals (investment)'!$C:$C,'[1]Deals (investment)'!$B:$B,$A1010,'[1]Deals (investment)'!$T:$T,BA$1)</f>
        <v>#VALUE!</v>
      </c>
      <c r="BB1010" s="17" t="e">
        <f>SUMIFS('[1]Deals (investment)'!$C:$C,'[1]Deals (investment)'!$B:$B,$A1010,'[1]Deals (investment)'!$T:$T,BB$1)</f>
        <v>#VALUE!</v>
      </c>
      <c r="BC1010" s="17" t="e">
        <f>SUMIFS('[1]Deals (Exits)'!$C:$C,'[1]Deals (Exits)'!$B:$B,$A1010)</f>
        <v>#VALUE!</v>
      </c>
      <c r="BD1010" s="17" t="e">
        <f>SUMIFS('[1]Deals (investment)'!$C:$C,'[1]Deals (investment)'!$B:$B,$A1010,'[1]Deals (investment)'!$V:$V,BD$1)</f>
        <v>#VALUE!</v>
      </c>
      <c r="BE1010" s="17" t="e">
        <f>SUMIFS('[1]Deals (investment)'!$C:$C,'[1]Deals (investment)'!$B:$B,$A1010,'[1]Deals (investment)'!$V:$V,BE$1)</f>
        <v>#VALUE!</v>
      </c>
      <c r="BF1010" s="17" t="e">
        <f>SUMIFS('[1]Deals (investment)'!$C:$C,'[1]Deals (investment)'!$B:$B,$A1010,'[1]Deals (investment)'!$V:$V,BF$1)</f>
        <v>#VALUE!</v>
      </c>
      <c r="BG1010" s="17" t="e">
        <f>SUMIFS('[1]Deals (investment)'!$C:$C,'[1]Deals (investment)'!$B:$B,$A1010,'[1]Deals (investment)'!$V:$V,BG$1)</f>
        <v>#VALUE!</v>
      </c>
      <c r="BH1010" s="17" t="e">
        <f>SUMIFS('[1]Deals (investment)'!$C:$C,'[1]Deals (investment)'!$B:$B,$A1010,'[1]Deals (investment)'!$V:$V,BH$1)</f>
        <v>#VALUE!</v>
      </c>
      <c r="BI1010" s="17" t="e">
        <f>SUMIFS('[1]Deals (investment)'!$C:$C,'[1]Deals (investment)'!$B:$B,$A1010,'[1]Deals (investment)'!$V:$V,BI$1)</f>
        <v>#VALUE!</v>
      </c>
      <c r="BJ1010" s="17" t="e">
        <f>SUMIFS('[1]Deals (investment)'!$C:$C,'[1]Deals (investment)'!$B:$B,$A1010,'[1]Deals (investment)'!$V:$V,BJ$1)</f>
        <v>#VALUE!</v>
      </c>
      <c r="BK1010" s="17" t="e">
        <f>SUMIFS('[1]Deals (investment)'!$C:$C,'[1]Deals (investment)'!$B:$B,$A1010,'[1]Deals (investment)'!$V:$V,BK$1)</f>
        <v>#VALUE!</v>
      </c>
      <c r="BL1010" s="17" t="e">
        <f>SUMIFS('[1]Deals (investment)'!$C:$C,'[1]Deals (investment)'!$B:$B,$A1010,'[1]Deals (investment)'!$V:$V,BL$1)</f>
        <v>#VALUE!</v>
      </c>
      <c r="BM1010" s="17" t="e">
        <f>SUMIFS('[1]Deals (investment)'!$C:$C,'[1]Deals (investment)'!$B:$B,$A1010,'[1]Deals (investment)'!$V:$V,BM$1)</f>
        <v>#VALUE!</v>
      </c>
      <c r="BN1010" s="15"/>
      <c r="BO1010" s="15"/>
      <c r="BP1010" s="22"/>
      <c r="BQ1010" s="15"/>
      <c r="BR1010" s="15"/>
      <c r="BS1010" s="15"/>
      <c r="BT1010" s="15"/>
      <c r="BU1010" s="15"/>
      <c r="BV1010" s="15"/>
      <c r="BW1010" s="15"/>
      <c r="BX1010" s="15"/>
      <c r="BY1010" s="15"/>
      <c r="BZ1010" s="15"/>
      <c r="CA1010" s="15"/>
      <c r="CB1010" s="15"/>
      <c r="CC1010" s="15"/>
      <c r="CD1010" s="15" t="str">
        <f t="shared" si="149"/>
        <v>Green Charcoal</v>
      </c>
      <c r="CE1010" s="15"/>
      <c r="CF1010" s="15"/>
      <c r="CG1010" s="15"/>
      <c r="CH1010" s="15"/>
      <c r="CI1010" s="15"/>
      <c r="CJ1010" s="15"/>
    </row>
    <row r="1011" spans="1:88" ht="12.75">
      <c r="A1011" s="15" t="s">
        <v>7010</v>
      </c>
      <c r="B1011" s="15"/>
      <c r="C1011" s="15" t="s">
        <v>58</v>
      </c>
      <c r="D1011" s="16"/>
      <c r="E1011" s="15"/>
      <c r="F1011" s="15"/>
      <c r="G1011" s="15"/>
      <c r="H1011" s="15"/>
      <c r="I1011" s="15"/>
      <c r="J1011" s="15"/>
      <c r="K1011" s="17" t="e">
        <f t="shared" si="140"/>
        <v>#VALUE!</v>
      </c>
      <c r="L1011" s="15"/>
      <c r="M1011" s="18" t="e">
        <f t="shared" si="132"/>
        <v>#VALUE!</v>
      </c>
      <c r="N1011" s="15"/>
      <c r="O1011" s="15"/>
      <c r="P1011" s="15"/>
      <c r="Q1011" s="24" t="e">
        <f ca="1">_xludf.MAXIFS('[1]Deals (investment)'!A:A,'[1]Deals (investment)'!B:B,A1011)</f>
        <v>#NAME?</v>
      </c>
      <c r="R1011" s="15"/>
      <c r="S1011" s="19"/>
      <c r="T1011" s="15"/>
      <c r="U1011" s="17"/>
      <c r="V1011" s="15"/>
      <c r="W1011" s="15"/>
      <c r="X1011" s="15"/>
      <c r="Y1011" s="15"/>
      <c r="AB1011" s="20"/>
      <c r="AC1011" s="15"/>
      <c r="AD1011" s="15"/>
      <c r="AE1011" s="15"/>
      <c r="AF1011" s="15"/>
      <c r="AG1011" s="22">
        <f t="shared" ca="1" si="151"/>
        <v>0.12903225806451613</v>
      </c>
      <c r="AH1011" s="15" t="str">
        <f t="shared" si="146"/>
        <v/>
      </c>
      <c r="AI1011" s="22" t="e">
        <f>VLOOKUP(A1011,'[1]Deals (investment)'!$B$2:$Z$1497,1,FALSE)</f>
        <v>#N/A</v>
      </c>
      <c r="AJ1011" s="22" t="e">
        <f>VLOOKUP(A1011,'[1]Deals (investment)'!$B$2:$Z$870,15,FALSE)</f>
        <v>#N/A</v>
      </c>
      <c r="AK1011" s="17" t="e">
        <f>VLOOKUP(A1011,'[1]Deals (Exits)'!B:B,1,FALSE)</f>
        <v>#N/A</v>
      </c>
      <c r="AL1011" s="23" t="e">
        <f>VLOOKUP(G1011,[1]Lookups!$V$3:$Y$197,4,FALSE)</f>
        <v>#N/A</v>
      </c>
      <c r="AM1011" s="17" t="e">
        <f>VLOOKUP(X1011,[1]Lookups!$B$3:$C$200,2,FALSE)</f>
        <v>#N/A</v>
      </c>
      <c r="AN1011" s="17" t="e">
        <f>VLOOKUP(R1011,[1]Lookups!$H$3:$I$69,2,FALSE)</f>
        <v>#N/A</v>
      </c>
      <c r="AO1011" s="17" t="e">
        <f>VLOOKUP(T1011,[1]Lookups!$H$3:$I$69,2,FALSE)</f>
        <v>#N/A</v>
      </c>
      <c r="AP1011" s="17" t="e">
        <f>VLOOKUP(AN1011,[1]Lookups!$N$3:$O$11,2,FALSE)</f>
        <v>#N/A</v>
      </c>
      <c r="AQ1011" s="18" t="e">
        <f>COUNTIFS('[1]Deals (investment)'!$B:$B,$A1011)</f>
        <v>#VALUE!</v>
      </c>
      <c r="AR1011" s="18" t="e">
        <f>COUNTIFS('[1]Deals (investment)'!$B:$B,$A1011,'[1]Deals (investment)'!$T:$T,$AW$1)+COUNTIFS('[1]Deals (investment)'!$B:$B,$A1011,'[1]Deals (investment)'!$T:$T,$AX$1)+COUNTIFS('[1]Deals (investment)'!$B:$B,$A1011,'[1]Deals (investment)'!$T:$T,$AY$1)</f>
        <v>#VALUE!</v>
      </c>
      <c r="AS1011" s="17" t="e">
        <f>SUMIFS('[1]Deals (investment)'!$C:$C,'[1]Deals (investment)'!$B:$B,$A1011)</f>
        <v>#VALUE!</v>
      </c>
      <c r="AT1011" s="17" t="e">
        <f t="shared" si="141"/>
        <v>#VALUE!</v>
      </c>
      <c r="AU1011" s="18" t="e">
        <f>COUNTIF('[1]Deals (Exits)'!$B:$B,A1011)</f>
        <v>#VALUE!</v>
      </c>
      <c r="AV1011" s="17" t="e">
        <f>SUMIFS('[1]Deals (investment)'!$C:$C,'[1]Deals (investment)'!$B:$B,$A1011,'[1]Deals (investment)'!$T:$T,AV$1)</f>
        <v>#VALUE!</v>
      </c>
      <c r="AW1011" s="17" t="e">
        <f>SUMIFS('[1]Deals (investment)'!$C:$C,'[1]Deals (investment)'!$B:$B,$A1011,'[1]Deals (investment)'!$T:$T,AW$1)</f>
        <v>#VALUE!</v>
      </c>
      <c r="AX1011" s="17" t="e">
        <f>SUMIFS('[1]Deals (investment)'!$C:$C,'[1]Deals (investment)'!$B:$B,$A1011,'[1]Deals (investment)'!$T:$T,AX$1)</f>
        <v>#VALUE!</v>
      </c>
      <c r="AY1011" s="17" t="e">
        <f>SUMIFS('[1]Deals (investment)'!$C:$C,'[1]Deals (investment)'!$B:$B,$A1011,'[1]Deals (investment)'!$T:$T,AY$1)</f>
        <v>#VALUE!</v>
      </c>
      <c r="AZ1011" s="17" t="e">
        <f>SUMIFS('[1]Deals (investment)'!$C:$C,'[1]Deals (investment)'!$B:$B,$A1011,'[1]Deals (investment)'!$T:$T,AZ$1)</f>
        <v>#VALUE!</v>
      </c>
      <c r="BA1011" s="17" t="e">
        <f>SUMIFS('[1]Deals (investment)'!$C:$C,'[1]Deals (investment)'!$B:$B,$A1011,'[1]Deals (investment)'!$T:$T,BA$1)</f>
        <v>#VALUE!</v>
      </c>
      <c r="BB1011" s="17" t="e">
        <f>SUMIFS('[1]Deals (investment)'!$C:$C,'[1]Deals (investment)'!$B:$B,$A1011,'[1]Deals (investment)'!$T:$T,BB$1)</f>
        <v>#VALUE!</v>
      </c>
      <c r="BC1011" s="17" t="e">
        <f>SUMIFS('[1]Deals (Exits)'!$C:$C,'[1]Deals (Exits)'!$B:$B,$A1011)</f>
        <v>#VALUE!</v>
      </c>
      <c r="BD1011" s="17" t="e">
        <f>SUMIFS('[1]Deals (investment)'!$C:$C,'[1]Deals (investment)'!$B:$B,$A1011,'[1]Deals (investment)'!$V:$V,BD$1)</f>
        <v>#VALUE!</v>
      </c>
      <c r="BE1011" s="17" t="e">
        <f>SUMIFS('[1]Deals (investment)'!$C:$C,'[1]Deals (investment)'!$B:$B,$A1011,'[1]Deals (investment)'!$V:$V,BE$1)</f>
        <v>#VALUE!</v>
      </c>
      <c r="BF1011" s="17" t="e">
        <f>SUMIFS('[1]Deals (investment)'!$C:$C,'[1]Deals (investment)'!$B:$B,$A1011,'[1]Deals (investment)'!$V:$V,BF$1)</f>
        <v>#VALUE!</v>
      </c>
      <c r="BG1011" s="17" t="e">
        <f>SUMIFS('[1]Deals (investment)'!$C:$C,'[1]Deals (investment)'!$B:$B,$A1011,'[1]Deals (investment)'!$V:$V,BG$1)</f>
        <v>#VALUE!</v>
      </c>
      <c r="BH1011" s="17" t="e">
        <f>SUMIFS('[1]Deals (investment)'!$C:$C,'[1]Deals (investment)'!$B:$B,$A1011,'[1]Deals (investment)'!$V:$V,BH$1)</f>
        <v>#VALUE!</v>
      </c>
      <c r="BI1011" s="17" t="e">
        <f>SUMIFS('[1]Deals (investment)'!$C:$C,'[1]Deals (investment)'!$B:$B,$A1011,'[1]Deals (investment)'!$V:$V,BI$1)</f>
        <v>#VALUE!</v>
      </c>
      <c r="BJ1011" s="17" t="e">
        <f>SUMIFS('[1]Deals (investment)'!$C:$C,'[1]Deals (investment)'!$B:$B,$A1011,'[1]Deals (investment)'!$V:$V,BJ$1)</f>
        <v>#VALUE!</v>
      </c>
      <c r="BK1011" s="17" t="e">
        <f>SUMIFS('[1]Deals (investment)'!$C:$C,'[1]Deals (investment)'!$B:$B,$A1011,'[1]Deals (investment)'!$V:$V,BK$1)</f>
        <v>#VALUE!</v>
      </c>
      <c r="BL1011" s="17" t="e">
        <f>SUMIFS('[1]Deals (investment)'!$C:$C,'[1]Deals (investment)'!$B:$B,$A1011,'[1]Deals (investment)'!$V:$V,BL$1)</f>
        <v>#VALUE!</v>
      </c>
      <c r="BM1011" s="17" t="e">
        <f>SUMIFS('[1]Deals (investment)'!$C:$C,'[1]Deals (investment)'!$B:$B,$A1011,'[1]Deals (investment)'!$V:$V,BM$1)</f>
        <v>#VALUE!</v>
      </c>
      <c r="BN1011" s="15"/>
      <c r="BO1011" s="15"/>
      <c r="BP1011" s="22"/>
      <c r="BQ1011" s="15"/>
      <c r="BR1011" s="15"/>
      <c r="BS1011" s="15"/>
      <c r="BT1011" s="15"/>
      <c r="BU1011" s="15"/>
      <c r="BV1011" s="15"/>
      <c r="BW1011" s="15"/>
      <c r="BX1011" s="15"/>
      <c r="BY1011" s="15"/>
      <c r="BZ1011" s="15"/>
      <c r="CA1011" s="15"/>
      <c r="CB1011" s="15"/>
      <c r="CC1011" s="15"/>
      <c r="CD1011" s="15" t="str">
        <f t="shared" si="149"/>
        <v>Green Fashion StoreActive</v>
      </c>
      <c r="CE1011" s="15"/>
      <c r="CF1011" s="15"/>
      <c r="CG1011" s="15"/>
      <c r="CH1011" s="15"/>
      <c r="CI1011" s="15"/>
      <c r="CJ1011" s="15"/>
    </row>
    <row r="1012" spans="1:88" ht="12.75">
      <c r="A1012" s="15" t="s">
        <v>7011</v>
      </c>
      <c r="B1012" s="15"/>
      <c r="C1012" s="15"/>
      <c r="D1012" s="16"/>
      <c r="E1012" s="15"/>
      <c r="F1012" s="15"/>
      <c r="G1012" s="15"/>
      <c r="H1012" s="15"/>
      <c r="I1012" s="15"/>
      <c r="J1012" s="15"/>
      <c r="K1012" s="17" t="e">
        <f t="shared" si="140"/>
        <v>#VALUE!</v>
      </c>
      <c r="L1012" s="15"/>
      <c r="M1012" s="18" t="e">
        <f t="shared" si="132"/>
        <v>#VALUE!</v>
      </c>
      <c r="N1012" s="15"/>
      <c r="O1012" s="15"/>
      <c r="P1012" s="15"/>
      <c r="Q1012" s="24" t="e">
        <f ca="1">_xludf.MAXIFS('[1]Deals (investment)'!A:A,'[1]Deals (investment)'!B:B,A1012)</f>
        <v>#NAME?</v>
      </c>
      <c r="R1012" s="15"/>
      <c r="S1012" s="19"/>
      <c r="T1012" s="15"/>
      <c r="U1012" s="17"/>
      <c r="V1012" s="15"/>
      <c r="W1012" s="15"/>
      <c r="X1012" s="15"/>
      <c r="Y1012" s="15"/>
      <c r="AB1012" s="20"/>
      <c r="AC1012" s="15"/>
      <c r="AD1012" s="15"/>
      <c r="AE1012" s="15"/>
      <c r="AF1012" s="15"/>
      <c r="AG1012" s="22">
        <f t="shared" ca="1" si="151"/>
        <v>9.6774193548387094E-2</v>
      </c>
      <c r="AH1012" s="15" t="str">
        <f t="shared" si="146"/>
        <v/>
      </c>
      <c r="AI1012" s="22" t="e">
        <f>VLOOKUP(A1012,'[1]Deals (investment)'!$B$2:$Z$1497,1,FALSE)</f>
        <v>#N/A</v>
      </c>
      <c r="AJ1012" s="22" t="e">
        <f>VLOOKUP(A1012,'[1]Deals (investment)'!$B$2:$Z$870,15,FALSE)</f>
        <v>#N/A</v>
      </c>
      <c r="AK1012" s="17" t="e">
        <f>VLOOKUP(A1012,'[1]Deals (Exits)'!B:B,1,FALSE)</f>
        <v>#N/A</v>
      </c>
      <c r="AL1012" s="23" t="e">
        <f>VLOOKUP(G1012,[1]Lookups!$V$3:$Y$197,4,FALSE)</f>
        <v>#N/A</v>
      </c>
      <c r="AM1012" s="17" t="e">
        <f>VLOOKUP(X1012,[1]Lookups!$B$3:$C$200,2,FALSE)</f>
        <v>#N/A</v>
      </c>
      <c r="AN1012" s="17" t="e">
        <f>VLOOKUP(R1012,[1]Lookups!$H$3:$I$69,2,FALSE)</f>
        <v>#N/A</v>
      </c>
      <c r="AO1012" s="17" t="e">
        <f>VLOOKUP(T1012,[1]Lookups!$H$3:$I$69,2,FALSE)</f>
        <v>#N/A</v>
      </c>
      <c r="AP1012" s="17" t="e">
        <f>VLOOKUP(AN1012,[1]Lookups!$N$3:$O$11,2,FALSE)</f>
        <v>#N/A</v>
      </c>
      <c r="AQ1012" s="18" t="e">
        <f>COUNTIFS('[1]Deals (investment)'!$B:$B,$A1012)</f>
        <v>#VALUE!</v>
      </c>
      <c r="AR1012" s="18" t="e">
        <f>COUNTIFS('[1]Deals (investment)'!$B:$B,$A1012,'[1]Deals (investment)'!$T:$T,$AW$1)+COUNTIFS('[1]Deals (investment)'!$B:$B,$A1012,'[1]Deals (investment)'!$T:$T,$AX$1)+COUNTIFS('[1]Deals (investment)'!$B:$B,$A1012,'[1]Deals (investment)'!$T:$T,$AY$1)</f>
        <v>#VALUE!</v>
      </c>
      <c r="AS1012" s="17" t="e">
        <f>SUMIFS('[1]Deals (investment)'!$C:$C,'[1]Deals (investment)'!$B:$B,$A1012)</f>
        <v>#VALUE!</v>
      </c>
      <c r="AT1012" s="17" t="e">
        <f t="shared" si="141"/>
        <v>#VALUE!</v>
      </c>
      <c r="AU1012" s="18" t="e">
        <f>COUNTIF('[1]Deals (Exits)'!$B:$B,A1012)</f>
        <v>#VALUE!</v>
      </c>
      <c r="AV1012" s="17" t="e">
        <f>SUMIFS('[1]Deals (investment)'!$C:$C,'[1]Deals (investment)'!$B:$B,$A1012,'[1]Deals (investment)'!$T:$T,AV$1)</f>
        <v>#VALUE!</v>
      </c>
      <c r="AW1012" s="17" t="e">
        <f>SUMIFS('[1]Deals (investment)'!$C:$C,'[1]Deals (investment)'!$B:$B,$A1012,'[1]Deals (investment)'!$T:$T,AW$1)</f>
        <v>#VALUE!</v>
      </c>
      <c r="AX1012" s="17" t="e">
        <f>SUMIFS('[1]Deals (investment)'!$C:$C,'[1]Deals (investment)'!$B:$B,$A1012,'[1]Deals (investment)'!$T:$T,AX$1)</f>
        <v>#VALUE!</v>
      </c>
      <c r="AY1012" s="17" t="e">
        <f>SUMIFS('[1]Deals (investment)'!$C:$C,'[1]Deals (investment)'!$B:$B,$A1012,'[1]Deals (investment)'!$T:$T,AY$1)</f>
        <v>#VALUE!</v>
      </c>
      <c r="AZ1012" s="17" t="e">
        <f>SUMIFS('[1]Deals (investment)'!$C:$C,'[1]Deals (investment)'!$B:$B,$A1012,'[1]Deals (investment)'!$T:$T,AZ$1)</f>
        <v>#VALUE!</v>
      </c>
      <c r="BA1012" s="17" t="e">
        <f>SUMIFS('[1]Deals (investment)'!$C:$C,'[1]Deals (investment)'!$B:$B,$A1012,'[1]Deals (investment)'!$T:$T,BA$1)</f>
        <v>#VALUE!</v>
      </c>
      <c r="BB1012" s="17" t="e">
        <f>SUMIFS('[1]Deals (investment)'!$C:$C,'[1]Deals (investment)'!$B:$B,$A1012,'[1]Deals (investment)'!$T:$T,BB$1)</f>
        <v>#VALUE!</v>
      </c>
      <c r="BC1012" s="17" t="e">
        <f>SUMIFS('[1]Deals (Exits)'!$C:$C,'[1]Deals (Exits)'!$B:$B,$A1012)</f>
        <v>#VALUE!</v>
      </c>
      <c r="BD1012" s="17" t="e">
        <f>SUMIFS('[1]Deals (investment)'!$C:$C,'[1]Deals (investment)'!$B:$B,$A1012,'[1]Deals (investment)'!$V:$V,BD$1)</f>
        <v>#VALUE!</v>
      </c>
      <c r="BE1012" s="17" t="e">
        <f>SUMIFS('[1]Deals (investment)'!$C:$C,'[1]Deals (investment)'!$B:$B,$A1012,'[1]Deals (investment)'!$V:$V,BE$1)</f>
        <v>#VALUE!</v>
      </c>
      <c r="BF1012" s="17" t="e">
        <f>SUMIFS('[1]Deals (investment)'!$C:$C,'[1]Deals (investment)'!$B:$B,$A1012,'[1]Deals (investment)'!$V:$V,BF$1)</f>
        <v>#VALUE!</v>
      </c>
      <c r="BG1012" s="17" t="e">
        <f>SUMIFS('[1]Deals (investment)'!$C:$C,'[1]Deals (investment)'!$B:$B,$A1012,'[1]Deals (investment)'!$V:$V,BG$1)</f>
        <v>#VALUE!</v>
      </c>
      <c r="BH1012" s="17" t="e">
        <f>SUMIFS('[1]Deals (investment)'!$C:$C,'[1]Deals (investment)'!$B:$B,$A1012,'[1]Deals (investment)'!$V:$V,BH$1)</f>
        <v>#VALUE!</v>
      </c>
      <c r="BI1012" s="17" t="e">
        <f>SUMIFS('[1]Deals (investment)'!$C:$C,'[1]Deals (investment)'!$B:$B,$A1012,'[1]Deals (investment)'!$V:$V,BI$1)</f>
        <v>#VALUE!</v>
      </c>
      <c r="BJ1012" s="17" t="e">
        <f>SUMIFS('[1]Deals (investment)'!$C:$C,'[1]Deals (investment)'!$B:$B,$A1012,'[1]Deals (investment)'!$V:$V,BJ$1)</f>
        <v>#VALUE!</v>
      </c>
      <c r="BK1012" s="17" t="e">
        <f>SUMIFS('[1]Deals (investment)'!$C:$C,'[1]Deals (investment)'!$B:$B,$A1012,'[1]Deals (investment)'!$V:$V,BK$1)</f>
        <v>#VALUE!</v>
      </c>
      <c r="BL1012" s="17" t="e">
        <f>SUMIFS('[1]Deals (investment)'!$C:$C,'[1]Deals (investment)'!$B:$B,$A1012,'[1]Deals (investment)'!$V:$V,BL$1)</f>
        <v>#VALUE!</v>
      </c>
      <c r="BM1012" s="17" t="e">
        <f>SUMIFS('[1]Deals (investment)'!$C:$C,'[1]Deals (investment)'!$B:$B,$A1012,'[1]Deals (investment)'!$V:$V,BM$1)</f>
        <v>#VALUE!</v>
      </c>
      <c r="BN1012" s="15"/>
      <c r="BO1012" s="15"/>
      <c r="BP1012" s="22"/>
      <c r="BQ1012" s="15"/>
      <c r="BR1012" s="15"/>
      <c r="BS1012" s="15"/>
      <c r="BT1012" s="15"/>
      <c r="BU1012" s="15"/>
      <c r="BV1012" s="15"/>
      <c r="BW1012" s="15"/>
      <c r="BX1012" s="15"/>
      <c r="BY1012" s="15"/>
      <c r="BZ1012" s="15"/>
      <c r="CA1012" s="15"/>
      <c r="CB1012" s="15"/>
      <c r="CC1012" s="15"/>
      <c r="CD1012" s="15" t="str">
        <f t="shared" si="149"/>
        <v>Green Keeper Africa</v>
      </c>
      <c r="CE1012" s="15"/>
      <c r="CF1012" s="15"/>
      <c r="CG1012" s="15"/>
      <c r="CH1012" s="15"/>
      <c r="CI1012" s="15"/>
      <c r="CJ1012" s="15"/>
    </row>
    <row r="1013" spans="1:88" ht="12.75">
      <c r="A1013" s="15" t="s">
        <v>7012</v>
      </c>
      <c r="B1013" s="15" t="s">
        <v>7013</v>
      </c>
      <c r="C1013" s="15" t="s">
        <v>58</v>
      </c>
      <c r="D1013" s="16">
        <v>2014</v>
      </c>
      <c r="E1013" s="15" t="s">
        <v>393</v>
      </c>
      <c r="F1013" s="15"/>
      <c r="G1013" s="15" t="s">
        <v>394</v>
      </c>
      <c r="H1013" s="15"/>
      <c r="I1013" s="15" t="s">
        <v>7014</v>
      </c>
      <c r="J1013" s="15"/>
      <c r="K1013" s="17" t="e">
        <f t="shared" si="140"/>
        <v>#VALUE!</v>
      </c>
      <c r="L1013" s="15"/>
      <c r="M1013" s="18" t="e">
        <f t="shared" si="132"/>
        <v>#VALUE!</v>
      </c>
      <c r="N1013" s="15"/>
      <c r="O1013" s="15"/>
      <c r="P1013" s="15"/>
      <c r="Q1013" s="24" t="e">
        <f ca="1">_xludf.MAXIFS('[1]Deals (investment)'!A:A,'[1]Deals (investment)'!B:B,A1013)</f>
        <v>#NAME?</v>
      </c>
      <c r="R1013" s="15" t="s">
        <v>7015</v>
      </c>
      <c r="S1013" s="19">
        <v>23000000</v>
      </c>
      <c r="T1013" s="15" t="s">
        <v>7015</v>
      </c>
      <c r="U1013" s="17">
        <v>23000000</v>
      </c>
      <c r="V1013" s="15" t="s">
        <v>7016</v>
      </c>
      <c r="W1013" s="15"/>
      <c r="X1013" s="15" t="s">
        <v>158</v>
      </c>
      <c r="Y1013" s="15" t="s">
        <v>7017</v>
      </c>
      <c r="AB1013" s="20" t="s">
        <v>286</v>
      </c>
      <c r="AC1013" s="21" t="s">
        <v>7018</v>
      </c>
      <c r="AD1013" s="21" t="s">
        <v>7019</v>
      </c>
      <c r="AE1013" s="21" t="s">
        <v>7020</v>
      </c>
      <c r="AF1013" s="21" t="s">
        <v>7021</v>
      </c>
      <c r="AG1013" s="22">
        <f t="shared" ca="1" si="151"/>
        <v>0.67741935483870963</v>
      </c>
      <c r="AH1013" s="15" t="str">
        <f t="shared" si="146"/>
        <v/>
      </c>
      <c r="AI1013" s="22" t="str">
        <f>VLOOKUP(A1013,'[1]Deals (investment)'!$B$2:$Z$1497,1,FALSE)</f>
        <v>Golix</v>
      </c>
      <c r="AJ1013" s="22">
        <f>VLOOKUP(A1013,'[1]Deals (investment)'!$B$2:$Z$870,15,FALSE)</f>
        <v>1</v>
      </c>
      <c r="AK1013" s="17" t="e">
        <f>VLOOKUP(A1013,'[1]Deals (Exits)'!B:B,1,FALSE)</f>
        <v>#N/A</v>
      </c>
      <c r="AL1013" s="23">
        <f>VLOOKUP(G1013,[1]Lookups!$V$3:$Y$197,4,FALSE)</f>
        <v>0</v>
      </c>
      <c r="AM1013" s="17" t="str">
        <f>VLOOKUP(X1013,[1]Lookups!$B$3:$C$200,2,FALSE)</f>
        <v>Financial Services</v>
      </c>
      <c r="AN1013" s="17" t="e">
        <f>VLOOKUP(R1013,[1]Lookups!$H$3:$I$69,2,FALSE)</f>
        <v>#N/A</v>
      </c>
      <c r="AO1013" s="17" t="e">
        <f>VLOOKUP(T1013,[1]Lookups!$H$3:$I$69,2,FALSE)</f>
        <v>#N/A</v>
      </c>
      <c r="AP1013" s="17" t="e">
        <f>VLOOKUP(AN1013,[1]Lookups!$N$3:$O$11,2,FALSE)</f>
        <v>#N/A</v>
      </c>
      <c r="AQ1013" s="18" t="e">
        <f>COUNTIFS('[1]Deals (investment)'!$B:$B,$A1013)</f>
        <v>#VALUE!</v>
      </c>
      <c r="AR1013" s="18" t="e">
        <f>COUNTIFS('[1]Deals (investment)'!$B:$B,$A1013,'[1]Deals (investment)'!$T:$T,$AW$1)+COUNTIFS('[1]Deals (investment)'!$B:$B,$A1013,'[1]Deals (investment)'!$T:$T,$AX$1)+COUNTIFS('[1]Deals (investment)'!$B:$B,$A1013,'[1]Deals (investment)'!$T:$T,$AY$1)</f>
        <v>#VALUE!</v>
      </c>
      <c r="AS1013" s="17" t="e">
        <f>SUMIFS('[1]Deals (investment)'!$C:$C,'[1]Deals (investment)'!$B:$B,$A1013)</f>
        <v>#VALUE!</v>
      </c>
      <c r="AT1013" s="17" t="e">
        <f t="shared" si="141"/>
        <v>#VALUE!</v>
      </c>
      <c r="AU1013" s="18" t="e">
        <f>COUNTIF('[1]Deals (Exits)'!$B:$B,A1013)</f>
        <v>#VALUE!</v>
      </c>
      <c r="AV1013" s="17" t="e">
        <f>SUMIFS('[1]Deals (investment)'!$C:$C,'[1]Deals (investment)'!$B:$B,$A1013,'[1]Deals (investment)'!$T:$T,AV$1)</f>
        <v>#VALUE!</v>
      </c>
      <c r="AW1013" s="17" t="e">
        <f>SUMIFS('[1]Deals (investment)'!$C:$C,'[1]Deals (investment)'!$B:$B,$A1013,'[1]Deals (investment)'!$T:$T,AW$1)</f>
        <v>#VALUE!</v>
      </c>
      <c r="AX1013" s="17" t="e">
        <f>SUMIFS('[1]Deals (investment)'!$C:$C,'[1]Deals (investment)'!$B:$B,$A1013,'[1]Deals (investment)'!$T:$T,AX$1)</f>
        <v>#VALUE!</v>
      </c>
      <c r="AY1013" s="17" t="e">
        <f>SUMIFS('[1]Deals (investment)'!$C:$C,'[1]Deals (investment)'!$B:$B,$A1013,'[1]Deals (investment)'!$T:$T,AY$1)</f>
        <v>#VALUE!</v>
      </c>
      <c r="AZ1013" s="17" t="e">
        <f>SUMIFS('[1]Deals (investment)'!$C:$C,'[1]Deals (investment)'!$B:$B,$A1013,'[1]Deals (investment)'!$T:$T,AZ$1)</f>
        <v>#VALUE!</v>
      </c>
      <c r="BA1013" s="17" t="e">
        <f>SUMIFS('[1]Deals (investment)'!$C:$C,'[1]Deals (investment)'!$B:$B,$A1013,'[1]Deals (investment)'!$T:$T,BA$1)</f>
        <v>#VALUE!</v>
      </c>
      <c r="BB1013" s="17" t="e">
        <f>SUMIFS('[1]Deals (investment)'!$C:$C,'[1]Deals (investment)'!$B:$B,$A1013,'[1]Deals (investment)'!$T:$T,BB$1)</f>
        <v>#VALUE!</v>
      </c>
      <c r="BC1013" s="17" t="e">
        <f>SUMIFS('[1]Deals (Exits)'!$C:$C,'[1]Deals (Exits)'!$B:$B,$A1013)</f>
        <v>#VALUE!</v>
      </c>
      <c r="BD1013" s="17" t="e">
        <f>SUMIFS('[1]Deals (investment)'!$C:$C,'[1]Deals (investment)'!$B:$B,$A1013,'[1]Deals (investment)'!$V:$V,BD$1)</f>
        <v>#VALUE!</v>
      </c>
      <c r="BE1013" s="17" t="e">
        <f>SUMIFS('[1]Deals (investment)'!$C:$C,'[1]Deals (investment)'!$B:$B,$A1013,'[1]Deals (investment)'!$V:$V,BE$1)</f>
        <v>#VALUE!</v>
      </c>
      <c r="BF1013" s="17" t="e">
        <f>SUMIFS('[1]Deals (investment)'!$C:$C,'[1]Deals (investment)'!$B:$B,$A1013,'[1]Deals (investment)'!$V:$V,BF$1)</f>
        <v>#VALUE!</v>
      </c>
      <c r="BG1013" s="17" t="e">
        <f>SUMIFS('[1]Deals (investment)'!$C:$C,'[1]Deals (investment)'!$B:$B,$A1013,'[1]Deals (investment)'!$V:$V,BG$1)</f>
        <v>#VALUE!</v>
      </c>
      <c r="BH1013" s="17" t="e">
        <f>SUMIFS('[1]Deals (investment)'!$C:$C,'[1]Deals (investment)'!$B:$B,$A1013,'[1]Deals (investment)'!$V:$V,BH$1)</f>
        <v>#VALUE!</v>
      </c>
      <c r="BI1013" s="17" t="e">
        <f>SUMIFS('[1]Deals (investment)'!$C:$C,'[1]Deals (investment)'!$B:$B,$A1013,'[1]Deals (investment)'!$V:$V,BI$1)</f>
        <v>#VALUE!</v>
      </c>
      <c r="BJ1013" s="17" t="e">
        <f>SUMIFS('[1]Deals (investment)'!$C:$C,'[1]Deals (investment)'!$B:$B,$A1013,'[1]Deals (investment)'!$V:$V,BJ$1)</f>
        <v>#VALUE!</v>
      </c>
      <c r="BK1013" s="17" t="e">
        <f>SUMIFS('[1]Deals (investment)'!$C:$C,'[1]Deals (investment)'!$B:$B,$A1013,'[1]Deals (investment)'!$V:$V,BK$1)</f>
        <v>#VALUE!</v>
      </c>
      <c r="BL1013" s="17" t="e">
        <f>SUMIFS('[1]Deals (investment)'!$C:$C,'[1]Deals (investment)'!$B:$B,$A1013,'[1]Deals (investment)'!$V:$V,BL$1)</f>
        <v>#VALUE!</v>
      </c>
      <c r="BM1013" s="17" t="e">
        <f>SUMIFS('[1]Deals (investment)'!$C:$C,'[1]Deals (investment)'!$B:$B,$A1013,'[1]Deals (investment)'!$V:$V,BM$1)</f>
        <v>#VALUE!</v>
      </c>
      <c r="BN1013" s="15"/>
      <c r="BO1013" s="15"/>
      <c r="BP1013" s="22"/>
      <c r="BQ1013" s="15"/>
      <c r="BR1013" s="15"/>
      <c r="BS1013" s="15"/>
      <c r="BT1013" s="15"/>
      <c r="BU1013" s="15"/>
      <c r="BV1013" s="15"/>
      <c r="BW1013" s="15"/>
      <c r="BX1013" s="15"/>
      <c r="BY1013" s="15"/>
      <c r="BZ1013" s="15"/>
      <c r="CA1013" s="15"/>
      <c r="CB1013" s="15"/>
      <c r="CC1013" s="15"/>
      <c r="CD1013" s="15" t="str">
        <f t="shared" si="149"/>
        <v>GolixGolix is a Pan African fintech startup company that runs a cryptocurrencies exchange with the same name.Active</v>
      </c>
      <c r="CE1013" s="15"/>
      <c r="CF1013" s="15"/>
      <c r="CG1013" s="15"/>
      <c r="CH1013" s="15"/>
      <c r="CI1013" s="15"/>
      <c r="CJ1013" s="15"/>
    </row>
    <row r="1014" spans="1:88" ht="12.75">
      <c r="A1014" s="15" t="s">
        <v>7022</v>
      </c>
      <c r="B1014" s="15" t="s">
        <v>7023</v>
      </c>
      <c r="C1014" s="15" t="s">
        <v>58</v>
      </c>
      <c r="D1014" s="16">
        <v>2011</v>
      </c>
      <c r="E1014" s="15" t="s">
        <v>90</v>
      </c>
      <c r="F1014" s="15"/>
      <c r="G1014" s="15" t="s">
        <v>91</v>
      </c>
      <c r="H1014" s="15"/>
      <c r="I1014" s="15" t="s">
        <v>91</v>
      </c>
      <c r="J1014" s="15"/>
      <c r="K1014" s="17" t="e">
        <f t="shared" si="140"/>
        <v>#VALUE!</v>
      </c>
      <c r="L1014" s="15"/>
      <c r="M1014" s="18" t="e">
        <f t="shared" si="132"/>
        <v>#VALUE!</v>
      </c>
      <c r="N1014" s="15"/>
      <c r="O1014" s="15"/>
      <c r="P1014" s="15"/>
      <c r="Q1014" s="15"/>
      <c r="R1014" s="15" t="s">
        <v>92</v>
      </c>
      <c r="S1014" s="19" t="s">
        <v>144</v>
      </c>
      <c r="T1014" s="15" t="s">
        <v>312</v>
      </c>
      <c r="U1014" s="17" t="s">
        <v>312</v>
      </c>
      <c r="V1014" s="15" t="s">
        <v>7024</v>
      </c>
      <c r="W1014" s="15"/>
      <c r="X1014" s="15" t="s">
        <v>134</v>
      </c>
      <c r="Y1014" s="15" t="s">
        <v>7025</v>
      </c>
      <c r="AB1014" s="20" t="s">
        <v>286</v>
      </c>
      <c r="AC1014" s="21" t="s">
        <v>7026</v>
      </c>
      <c r="AD1014" s="21" t="s">
        <v>7027</v>
      </c>
      <c r="AE1014" s="21" t="s">
        <v>7028</v>
      </c>
      <c r="AF1014" s="21" t="s">
        <v>7029</v>
      </c>
      <c r="AG1014" s="22">
        <f t="shared" si="151"/>
        <v>0.64516129032258063</v>
      </c>
      <c r="AH1014" s="15" t="str">
        <f t="shared" si="146"/>
        <v/>
      </c>
      <c r="AI1014" s="22" t="e">
        <f>VLOOKUP(A1014,'[1]Deals (investment)'!$B$2:$Z$1497,1,FALSE)</f>
        <v>#N/A</v>
      </c>
      <c r="AJ1014" s="22" t="e">
        <f>VLOOKUP(A1014,'[1]Deals (investment)'!$B$2:$Z$870,15,FALSE)</f>
        <v>#N/A</v>
      </c>
      <c r="AK1014" s="17" t="e">
        <f>VLOOKUP(A1014,'[1]Deals (Exits)'!B:B,1,FALSE)</f>
        <v>#N/A</v>
      </c>
      <c r="AL1014" s="23">
        <f>VLOOKUP(G1014,[1]Lookups!$V$3:$Y$197,4,FALSE)</f>
        <v>0</v>
      </c>
      <c r="AM1014" s="17" t="str">
        <f>VLOOKUP(X1014,[1]Lookups!$B$3:$C$200,2,FALSE)</f>
        <v>Transport &amp; Logistics</v>
      </c>
      <c r="AN1014" s="17" t="str">
        <f>VLOOKUP(R1014,[1]Lookups!$H$3:$I$69,2,FALSE)</f>
        <v>4. Late Venture</v>
      </c>
      <c r="AO1014" s="17" t="e">
        <f>VLOOKUP(T1014,[1]Lookups!$H$3:$I$69,2,FALSE)</f>
        <v>#N/A</v>
      </c>
      <c r="AP1014" s="17" t="str">
        <f>VLOOKUP(AN1014,[1]Lookups!$N$3:$O$11,2,FALSE)</f>
        <v>Growth</v>
      </c>
      <c r="AQ1014" s="18" t="e">
        <f>COUNTIFS('[1]Deals (investment)'!$B:$B,$A1014)</f>
        <v>#VALUE!</v>
      </c>
      <c r="AR1014" s="18" t="e">
        <f>COUNTIFS('[1]Deals (investment)'!$B:$B,$A1014,'[1]Deals (investment)'!$T:$T,$AW$1)+COUNTIFS('[1]Deals (investment)'!$B:$B,$A1014,'[1]Deals (investment)'!$T:$T,$AX$1)+COUNTIFS('[1]Deals (investment)'!$B:$B,$A1014,'[1]Deals (investment)'!$T:$T,$AY$1)</f>
        <v>#VALUE!</v>
      </c>
      <c r="AS1014" s="17" t="e">
        <f>SUMIFS('[1]Deals (investment)'!$C:$C,'[1]Deals (investment)'!$B:$B,$A1014)</f>
        <v>#VALUE!</v>
      </c>
      <c r="AT1014" s="17" t="e">
        <f t="shared" si="141"/>
        <v>#VALUE!</v>
      </c>
      <c r="AU1014" s="18" t="e">
        <f>COUNTIF('[1]Deals (Exits)'!$B:$B,A1014)</f>
        <v>#VALUE!</v>
      </c>
      <c r="AV1014" s="17" t="e">
        <f>SUMIFS('[1]Deals (investment)'!$C:$C,'[1]Deals (investment)'!$B:$B,$A1014,'[1]Deals (investment)'!$T:$T,AV$1)</f>
        <v>#VALUE!</v>
      </c>
      <c r="AW1014" s="17" t="e">
        <f>SUMIFS('[1]Deals (investment)'!$C:$C,'[1]Deals (investment)'!$B:$B,$A1014,'[1]Deals (investment)'!$T:$T,AW$1)</f>
        <v>#VALUE!</v>
      </c>
      <c r="AX1014" s="17" t="e">
        <f>SUMIFS('[1]Deals (investment)'!$C:$C,'[1]Deals (investment)'!$B:$B,$A1014,'[1]Deals (investment)'!$T:$T,AX$1)</f>
        <v>#VALUE!</v>
      </c>
      <c r="AY1014" s="17" t="e">
        <f>SUMIFS('[1]Deals (investment)'!$C:$C,'[1]Deals (investment)'!$B:$B,$A1014,'[1]Deals (investment)'!$T:$T,AY$1)</f>
        <v>#VALUE!</v>
      </c>
      <c r="AZ1014" s="17" t="e">
        <f>SUMIFS('[1]Deals (investment)'!$C:$C,'[1]Deals (investment)'!$B:$B,$A1014,'[1]Deals (investment)'!$T:$T,AZ$1)</f>
        <v>#VALUE!</v>
      </c>
      <c r="BA1014" s="17" t="e">
        <f>SUMIFS('[1]Deals (investment)'!$C:$C,'[1]Deals (investment)'!$B:$B,$A1014,'[1]Deals (investment)'!$T:$T,BA$1)</f>
        <v>#VALUE!</v>
      </c>
      <c r="BB1014" s="17" t="e">
        <f>SUMIFS('[1]Deals (investment)'!$C:$C,'[1]Deals (investment)'!$B:$B,$A1014,'[1]Deals (investment)'!$T:$T,BB$1)</f>
        <v>#VALUE!</v>
      </c>
      <c r="BC1014" s="17" t="e">
        <f>SUMIFS('[1]Deals (Exits)'!$C:$C,'[1]Deals (Exits)'!$B:$B,$A1014)</f>
        <v>#VALUE!</v>
      </c>
      <c r="BD1014" s="17" t="e">
        <f>SUMIFS('[1]Deals (investment)'!$C:$C,'[1]Deals (investment)'!$B:$B,$A1014,'[1]Deals (investment)'!$V:$V,BD$1)</f>
        <v>#VALUE!</v>
      </c>
      <c r="BE1014" s="17" t="e">
        <f>SUMIFS('[1]Deals (investment)'!$C:$C,'[1]Deals (investment)'!$B:$B,$A1014,'[1]Deals (investment)'!$V:$V,BE$1)</f>
        <v>#VALUE!</v>
      </c>
      <c r="BF1014" s="17" t="e">
        <f>SUMIFS('[1]Deals (investment)'!$C:$C,'[1]Deals (investment)'!$B:$B,$A1014,'[1]Deals (investment)'!$V:$V,BF$1)</f>
        <v>#VALUE!</v>
      </c>
      <c r="BG1014" s="17" t="e">
        <f>SUMIFS('[1]Deals (investment)'!$C:$C,'[1]Deals (investment)'!$B:$B,$A1014,'[1]Deals (investment)'!$V:$V,BG$1)</f>
        <v>#VALUE!</v>
      </c>
      <c r="BH1014" s="17" t="e">
        <f>SUMIFS('[1]Deals (investment)'!$C:$C,'[1]Deals (investment)'!$B:$B,$A1014,'[1]Deals (investment)'!$V:$V,BH$1)</f>
        <v>#VALUE!</v>
      </c>
      <c r="BI1014" s="17" t="e">
        <f>SUMIFS('[1]Deals (investment)'!$C:$C,'[1]Deals (investment)'!$B:$B,$A1014,'[1]Deals (investment)'!$V:$V,BI$1)</f>
        <v>#VALUE!</v>
      </c>
      <c r="BJ1014" s="17" t="e">
        <f>SUMIFS('[1]Deals (investment)'!$C:$C,'[1]Deals (investment)'!$B:$B,$A1014,'[1]Deals (investment)'!$V:$V,BJ$1)</f>
        <v>#VALUE!</v>
      </c>
      <c r="BK1014" s="17" t="e">
        <f>SUMIFS('[1]Deals (investment)'!$C:$C,'[1]Deals (investment)'!$B:$B,$A1014,'[1]Deals (investment)'!$V:$V,BK$1)</f>
        <v>#VALUE!</v>
      </c>
      <c r="BL1014" s="17" t="e">
        <f>SUMIFS('[1]Deals (investment)'!$C:$C,'[1]Deals (investment)'!$B:$B,$A1014,'[1]Deals (investment)'!$V:$V,BL$1)</f>
        <v>#VALUE!</v>
      </c>
      <c r="BM1014" s="17" t="e">
        <f>SUMIFS('[1]Deals (investment)'!$C:$C,'[1]Deals (investment)'!$B:$B,$A1014,'[1]Deals (investment)'!$V:$V,BM$1)</f>
        <v>#VALUE!</v>
      </c>
      <c r="BN1014" s="15"/>
      <c r="BO1014" s="15"/>
      <c r="BP1014" s="22"/>
      <c r="BQ1014" s="15"/>
      <c r="BR1014" s="15"/>
      <c r="BS1014" s="15"/>
      <c r="BT1014" s="15"/>
      <c r="BU1014" s="15"/>
      <c r="BV1014" s="15"/>
      <c r="BW1014" s="15"/>
      <c r="BX1014" s="15"/>
      <c r="BY1014" s="15"/>
      <c r="BZ1014" s="15"/>
      <c r="CA1014" s="15"/>
      <c r="CB1014" s="15"/>
      <c r="CC1014" s="15"/>
      <c r="CD1014" s="15" t="str">
        <f t="shared" si="149"/>
        <v>GometroGoMetro helps you improve the way you move. We developed our GoMetro Pro Integrated Transport Planning solution to analyse transportation supply and demand in cities around the world.Active</v>
      </c>
      <c r="CE1014" s="15"/>
      <c r="CF1014" s="15"/>
      <c r="CG1014" s="15"/>
      <c r="CH1014" s="15"/>
      <c r="CI1014" s="15"/>
      <c r="CJ1014" s="15"/>
    </row>
    <row r="1015" spans="1:88" ht="12.75">
      <c r="A1015" s="15" t="s">
        <v>7030</v>
      </c>
      <c r="B1015" s="15" t="s">
        <v>7031</v>
      </c>
      <c r="C1015" s="15" t="s">
        <v>58</v>
      </c>
      <c r="D1015" s="16">
        <v>1961</v>
      </c>
      <c r="E1015" s="15" t="s">
        <v>7032</v>
      </c>
      <c r="F1015" s="15"/>
      <c r="G1015" s="15"/>
      <c r="H1015" s="15"/>
      <c r="I1015" s="15"/>
      <c r="J1015" s="15"/>
      <c r="K1015" s="17" t="e">
        <f t="shared" si="140"/>
        <v>#VALUE!</v>
      </c>
      <c r="L1015" s="15"/>
      <c r="M1015" s="18" t="e">
        <f t="shared" si="132"/>
        <v>#VALUE!</v>
      </c>
      <c r="N1015" s="15"/>
      <c r="O1015" s="15"/>
      <c r="P1015" s="15"/>
      <c r="Q1015" s="15"/>
      <c r="R1015" s="15"/>
      <c r="S1015" s="19"/>
      <c r="T1015" s="15"/>
      <c r="U1015" s="17"/>
      <c r="V1015" s="15"/>
      <c r="W1015" s="15"/>
      <c r="X1015" s="15" t="s">
        <v>538</v>
      </c>
      <c r="Y1015" s="15" t="s">
        <v>7033</v>
      </c>
      <c r="AB1015" s="20"/>
      <c r="AC1015" s="21" t="s">
        <v>7034</v>
      </c>
      <c r="AD1015" s="21" t="s">
        <v>7035</v>
      </c>
      <c r="AE1015" s="15"/>
      <c r="AF1015" s="15"/>
      <c r="AG1015" s="22">
        <f t="shared" si="151"/>
        <v>0.32258064516129031</v>
      </c>
      <c r="AH1015" s="15" t="str">
        <f t="shared" si="146"/>
        <v/>
      </c>
      <c r="AI1015" s="22" t="e">
        <f>VLOOKUP(A1015,'[1]Deals (investment)'!$B$2:$Z$1497,1,FALSE)</f>
        <v>#N/A</v>
      </c>
      <c r="AJ1015" s="22" t="e">
        <f>VLOOKUP(A1015,'[1]Deals (investment)'!$B$2:$Z$870,15,FALSE)</f>
        <v>#N/A</v>
      </c>
      <c r="AK1015" s="17" t="e">
        <f>VLOOKUP(A1015,'[1]Deals (Exits)'!B:B,1,FALSE)</f>
        <v>#N/A</v>
      </c>
      <c r="AL1015" s="23" t="e">
        <f>VLOOKUP(G1015,[1]Lookups!$V$3:$Y$197,4,FALSE)</f>
        <v>#N/A</v>
      </c>
      <c r="AM1015" s="17" t="str">
        <f>VLOOKUP(X1015,[1]Lookups!$B$3:$C$200,2,FALSE)</f>
        <v>Agriculture</v>
      </c>
      <c r="AN1015" s="17" t="e">
        <f>VLOOKUP(R1015,[1]Lookups!$H$3:$I$69,2,FALSE)</f>
        <v>#N/A</v>
      </c>
      <c r="AO1015" s="17" t="e">
        <f>VLOOKUP(T1015,[1]Lookups!$H$3:$I$69,2,FALSE)</f>
        <v>#N/A</v>
      </c>
      <c r="AP1015" s="17" t="e">
        <f>VLOOKUP(AN1015,[1]Lookups!$N$3:$O$11,2,FALSE)</f>
        <v>#N/A</v>
      </c>
      <c r="AQ1015" s="18" t="e">
        <f>COUNTIFS('[1]Deals (investment)'!$B:$B,$A1015)</f>
        <v>#VALUE!</v>
      </c>
      <c r="AR1015" s="18" t="e">
        <f>COUNTIFS('[1]Deals (investment)'!$B:$B,$A1015,'[1]Deals (investment)'!$T:$T,$AW$1)+COUNTIFS('[1]Deals (investment)'!$B:$B,$A1015,'[1]Deals (investment)'!$T:$T,$AX$1)+COUNTIFS('[1]Deals (investment)'!$B:$B,$A1015,'[1]Deals (investment)'!$T:$T,$AY$1)</f>
        <v>#VALUE!</v>
      </c>
      <c r="AS1015" s="17" t="e">
        <f>SUMIFS('[1]Deals (investment)'!$C:$C,'[1]Deals (investment)'!$B:$B,$A1015)</f>
        <v>#VALUE!</v>
      </c>
      <c r="AT1015" s="17" t="e">
        <f t="shared" si="141"/>
        <v>#VALUE!</v>
      </c>
      <c r="AU1015" s="18" t="e">
        <f>COUNTIF('[1]Deals (Exits)'!$B:$B,A1015)</f>
        <v>#VALUE!</v>
      </c>
      <c r="AV1015" s="17" t="e">
        <f>SUMIFS('[1]Deals (investment)'!$C:$C,'[1]Deals (investment)'!$B:$B,$A1015,'[1]Deals (investment)'!$T:$T,AV$1)</f>
        <v>#VALUE!</v>
      </c>
      <c r="AW1015" s="17" t="e">
        <f>SUMIFS('[1]Deals (investment)'!$C:$C,'[1]Deals (investment)'!$B:$B,$A1015,'[1]Deals (investment)'!$T:$T,AW$1)</f>
        <v>#VALUE!</v>
      </c>
      <c r="AX1015" s="17" t="e">
        <f>SUMIFS('[1]Deals (investment)'!$C:$C,'[1]Deals (investment)'!$B:$B,$A1015,'[1]Deals (investment)'!$T:$T,AX$1)</f>
        <v>#VALUE!</v>
      </c>
      <c r="AY1015" s="17" t="e">
        <f>SUMIFS('[1]Deals (investment)'!$C:$C,'[1]Deals (investment)'!$B:$B,$A1015,'[1]Deals (investment)'!$T:$T,AY$1)</f>
        <v>#VALUE!</v>
      </c>
      <c r="AZ1015" s="17" t="e">
        <f>SUMIFS('[1]Deals (investment)'!$C:$C,'[1]Deals (investment)'!$B:$B,$A1015,'[1]Deals (investment)'!$T:$T,AZ$1)</f>
        <v>#VALUE!</v>
      </c>
      <c r="BA1015" s="17" t="e">
        <f>SUMIFS('[1]Deals (investment)'!$C:$C,'[1]Deals (investment)'!$B:$B,$A1015,'[1]Deals (investment)'!$T:$T,BA$1)</f>
        <v>#VALUE!</v>
      </c>
      <c r="BB1015" s="17" t="e">
        <f>SUMIFS('[1]Deals (investment)'!$C:$C,'[1]Deals (investment)'!$B:$B,$A1015,'[1]Deals (investment)'!$T:$T,BB$1)</f>
        <v>#VALUE!</v>
      </c>
      <c r="BC1015" s="17" t="e">
        <f>SUMIFS('[1]Deals (Exits)'!$C:$C,'[1]Deals (Exits)'!$B:$B,$A1015)</f>
        <v>#VALUE!</v>
      </c>
      <c r="BD1015" s="17" t="e">
        <f>SUMIFS('[1]Deals (investment)'!$C:$C,'[1]Deals (investment)'!$B:$B,$A1015,'[1]Deals (investment)'!$V:$V,BD$1)</f>
        <v>#VALUE!</v>
      </c>
      <c r="BE1015" s="17" t="e">
        <f>SUMIFS('[1]Deals (investment)'!$C:$C,'[1]Deals (investment)'!$B:$B,$A1015,'[1]Deals (investment)'!$V:$V,BE$1)</f>
        <v>#VALUE!</v>
      </c>
      <c r="BF1015" s="17" t="e">
        <f>SUMIFS('[1]Deals (investment)'!$C:$C,'[1]Deals (investment)'!$B:$B,$A1015,'[1]Deals (investment)'!$V:$V,BF$1)</f>
        <v>#VALUE!</v>
      </c>
      <c r="BG1015" s="17" t="e">
        <f>SUMIFS('[1]Deals (investment)'!$C:$C,'[1]Deals (investment)'!$B:$B,$A1015,'[1]Deals (investment)'!$V:$V,BG$1)</f>
        <v>#VALUE!</v>
      </c>
      <c r="BH1015" s="17" t="e">
        <f>SUMIFS('[1]Deals (investment)'!$C:$C,'[1]Deals (investment)'!$B:$B,$A1015,'[1]Deals (investment)'!$V:$V,BH$1)</f>
        <v>#VALUE!</v>
      </c>
      <c r="BI1015" s="17" t="e">
        <f>SUMIFS('[1]Deals (investment)'!$C:$C,'[1]Deals (investment)'!$B:$B,$A1015,'[1]Deals (investment)'!$V:$V,BI$1)</f>
        <v>#VALUE!</v>
      </c>
      <c r="BJ1015" s="17" t="e">
        <f>SUMIFS('[1]Deals (investment)'!$C:$C,'[1]Deals (investment)'!$B:$B,$A1015,'[1]Deals (investment)'!$V:$V,BJ$1)</f>
        <v>#VALUE!</v>
      </c>
      <c r="BK1015" s="17" t="e">
        <f>SUMIFS('[1]Deals (investment)'!$C:$C,'[1]Deals (investment)'!$B:$B,$A1015,'[1]Deals (investment)'!$V:$V,BK$1)</f>
        <v>#VALUE!</v>
      </c>
      <c r="BL1015" s="17" t="e">
        <f>SUMIFS('[1]Deals (investment)'!$C:$C,'[1]Deals (investment)'!$B:$B,$A1015,'[1]Deals (investment)'!$V:$V,BL$1)</f>
        <v>#VALUE!</v>
      </c>
      <c r="BM1015" s="17" t="e">
        <f>SUMIFS('[1]Deals (investment)'!$C:$C,'[1]Deals (investment)'!$B:$B,$A1015,'[1]Deals (investment)'!$V:$V,BM$1)</f>
        <v>#VALUE!</v>
      </c>
      <c r="BN1015" s="15"/>
      <c r="BO1015" s="15"/>
      <c r="BP1015" s="22"/>
      <c r="BQ1015" s="15"/>
      <c r="BR1015" s="15"/>
      <c r="BS1015" s="15"/>
      <c r="BT1015" s="15"/>
      <c r="BU1015" s="15"/>
      <c r="BV1015" s="15"/>
      <c r="BW1015" s="15"/>
      <c r="BX1015" s="15"/>
      <c r="BY1015" s="15"/>
      <c r="BZ1015" s="15"/>
      <c r="CA1015" s="15"/>
      <c r="CB1015" s="15"/>
      <c r="CC1015" s="15"/>
      <c r="CD1015" s="15" t="str">
        <f t="shared" si="149"/>
        <v>Green PathGreenPath is a national nonprofit that supports people's lifelong financial wellness.Active</v>
      </c>
      <c r="CE1015" s="15"/>
      <c r="CF1015" s="15"/>
      <c r="CG1015" s="15"/>
      <c r="CH1015" s="15"/>
      <c r="CI1015" s="15"/>
      <c r="CJ1015" s="15"/>
    </row>
    <row r="1016" spans="1:88" ht="12.75">
      <c r="A1016" s="15" t="s">
        <v>7036</v>
      </c>
      <c r="B1016" s="15" t="s">
        <v>7037</v>
      </c>
      <c r="C1016" s="15" t="s">
        <v>58</v>
      </c>
      <c r="D1016" s="16"/>
      <c r="E1016" s="15" t="s">
        <v>117</v>
      </c>
      <c r="F1016" s="15"/>
      <c r="G1016" s="15" t="s">
        <v>118</v>
      </c>
      <c r="H1016" s="15"/>
      <c r="I1016" s="15" t="s">
        <v>118</v>
      </c>
      <c r="J1016" s="15"/>
      <c r="K1016" s="17" t="e">
        <f t="shared" si="140"/>
        <v>#VALUE!</v>
      </c>
      <c r="L1016" s="15"/>
      <c r="M1016" s="18" t="e">
        <f t="shared" si="132"/>
        <v>#VALUE!</v>
      </c>
      <c r="N1016" s="15"/>
      <c r="O1016" s="15"/>
      <c r="P1016" s="15"/>
      <c r="Q1016" s="24" t="e">
        <f ca="1">_xludf.MAXIFS('[1]Deals (investment)'!A:A,'[1]Deals (investment)'!B:B,A1016)</f>
        <v>#NAME?</v>
      </c>
      <c r="R1016" s="15"/>
      <c r="S1016" s="19"/>
      <c r="T1016" s="15"/>
      <c r="U1016" s="17"/>
      <c r="V1016" s="15" t="s">
        <v>7038</v>
      </c>
      <c r="W1016" s="15"/>
      <c r="X1016" s="15" t="s">
        <v>3143</v>
      </c>
      <c r="Y1016" s="15"/>
      <c r="AB1016" s="20"/>
      <c r="AC1016" s="15"/>
      <c r="AD1016" s="15"/>
      <c r="AE1016" s="15"/>
      <c r="AF1016" s="15"/>
      <c r="AG1016" s="22">
        <f t="shared" ca="1" si="151"/>
        <v>0.32258064516129031</v>
      </c>
      <c r="AH1016" s="15" t="str">
        <f t="shared" si="146"/>
        <v/>
      </c>
      <c r="AI1016" s="22" t="e">
        <f>VLOOKUP(A1016,'[1]Deals (investment)'!$B$2:$Z$1497,1,FALSE)</f>
        <v>#N/A</v>
      </c>
      <c r="AJ1016" s="22" t="e">
        <f>VLOOKUP(A1016,'[1]Deals (investment)'!$B$2:$Z$870,15,FALSE)</f>
        <v>#N/A</v>
      </c>
      <c r="AK1016" s="17" t="e">
        <f>VLOOKUP(A1016,'[1]Deals (Exits)'!B:B,1,FALSE)</f>
        <v>#N/A</v>
      </c>
      <c r="AL1016" s="23">
        <f>VLOOKUP(G1016,[1]Lookups!$V$3:$Y$197,4,FALSE)</f>
        <v>0</v>
      </c>
      <c r="AM1016" s="17" t="str">
        <f>VLOOKUP(X1016,[1]Lookups!$B$3:$C$200,2,FALSE)</f>
        <v>Energy &amp; Resources</v>
      </c>
      <c r="AN1016" s="17" t="e">
        <f>VLOOKUP(R1016,[1]Lookups!$H$3:$I$69,2,FALSE)</f>
        <v>#N/A</v>
      </c>
      <c r="AO1016" s="17" t="e">
        <f>VLOOKUP(T1016,[1]Lookups!$H$3:$I$69,2,FALSE)</f>
        <v>#N/A</v>
      </c>
      <c r="AP1016" s="17" t="e">
        <f>VLOOKUP(AN1016,[1]Lookups!$N$3:$O$11,2,FALSE)</f>
        <v>#N/A</v>
      </c>
      <c r="AQ1016" s="18" t="e">
        <f>COUNTIFS('[1]Deals (investment)'!$B:$B,$A1016)</f>
        <v>#VALUE!</v>
      </c>
      <c r="AR1016" s="18" t="e">
        <f>COUNTIFS('[1]Deals (investment)'!$B:$B,$A1016,'[1]Deals (investment)'!$T:$T,$AW$1)+COUNTIFS('[1]Deals (investment)'!$B:$B,$A1016,'[1]Deals (investment)'!$T:$T,$AX$1)+COUNTIFS('[1]Deals (investment)'!$B:$B,$A1016,'[1]Deals (investment)'!$T:$T,$AY$1)</f>
        <v>#VALUE!</v>
      </c>
      <c r="AS1016" s="17" t="e">
        <f>SUMIFS('[1]Deals (investment)'!$C:$C,'[1]Deals (investment)'!$B:$B,$A1016)</f>
        <v>#VALUE!</v>
      </c>
      <c r="AT1016" s="17" t="e">
        <f t="shared" si="141"/>
        <v>#VALUE!</v>
      </c>
      <c r="AU1016" s="18" t="e">
        <f>COUNTIF('[1]Deals (Exits)'!$B:$B,A1016)</f>
        <v>#VALUE!</v>
      </c>
      <c r="AV1016" s="17" t="e">
        <f>SUMIFS('[1]Deals (investment)'!$C:$C,'[1]Deals (investment)'!$B:$B,$A1016,'[1]Deals (investment)'!$T:$T,AV$1)</f>
        <v>#VALUE!</v>
      </c>
      <c r="AW1016" s="17" t="e">
        <f>SUMIFS('[1]Deals (investment)'!$C:$C,'[1]Deals (investment)'!$B:$B,$A1016,'[1]Deals (investment)'!$T:$T,AW$1)</f>
        <v>#VALUE!</v>
      </c>
      <c r="AX1016" s="17" t="e">
        <f>SUMIFS('[1]Deals (investment)'!$C:$C,'[1]Deals (investment)'!$B:$B,$A1016,'[1]Deals (investment)'!$T:$T,AX$1)</f>
        <v>#VALUE!</v>
      </c>
      <c r="AY1016" s="17" t="e">
        <f>SUMIFS('[1]Deals (investment)'!$C:$C,'[1]Deals (investment)'!$B:$B,$A1016,'[1]Deals (investment)'!$T:$T,AY$1)</f>
        <v>#VALUE!</v>
      </c>
      <c r="AZ1016" s="17" t="e">
        <f>SUMIFS('[1]Deals (investment)'!$C:$C,'[1]Deals (investment)'!$B:$B,$A1016,'[1]Deals (investment)'!$T:$T,AZ$1)</f>
        <v>#VALUE!</v>
      </c>
      <c r="BA1016" s="17" t="e">
        <f>SUMIFS('[1]Deals (investment)'!$C:$C,'[1]Deals (investment)'!$B:$B,$A1016,'[1]Deals (investment)'!$T:$T,BA$1)</f>
        <v>#VALUE!</v>
      </c>
      <c r="BB1016" s="17" t="e">
        <f>SUMIFS('[1]Deals (investment)'!$C:$C,'[1]Deals (investment)'!$B:$B,$A1016,'[1]Deals (investment)'!$T:$T,BB$1)</f>
        <v>#VALUE!</v>
      </c>
      <c r="BC1016" s="17" t="e">
        <f>SUMIFS('[1]Deals (Exits)'!$C:$C,'[1]Deals (Exits)'!$B:$B,$A1016)</f>
        <v>#VALUE!</v>
      </c>
      <c r="BD1016" s="17" t="e">
        <f>SUMIFS('[1]Deals (investment)'!$C:$C,'[1]Deals (investment)'!$B:$B,$A1016,'[1]Deals (investment)'!$V:$V,BD$1)</f>
        <v>#VALUE!</v>
      </c>
      <c r="BE1016" s="17" t="e">
        <f>SUMIFS('[1]Deals (investment)'!$C:$C,'[1]Deals (investment)'!$B:$B,$A1016,'[1]Deals (investment)'!$V:$V,BE$1)</f>
        <v>#VALUE!</v>
      </c>
      <c r="BF1016" s="17" t="e">
        <f>SUMIFS('[1]Deals (investment)'!$C:$C,'[1]Deals (investment)'!$B:$B,$A1016,'[1]Deals (investment)'!$V:$V,BF$1)</f>
        <v>#VALUE!</v>
      </c>
      <c r="BG1016" s="17" t="e">
        <f>SUMIFS('[1]Deals (investment)'!$C:$C,'[1]Deals (investment)'!$B:$B,$A1016,'[1]Deals (investment)'!$V:$V,BG$1)</f>
        <v>#VALUE!</v>
      </c>
      <c r="BH1016" s="17" t="e">
        <f>SUMIFS('[1]Deals (investment)'!$C:$C,'[1]Deals (investment)'!$B:$B,$A1016,'[1]Deals (investment)'!$V:$V,BH$1)</f>
        <v>#VALUE!</v>
      </c>
      <c r="BI1016" s="17" t="e">
        <f>SUMIFS('[1]Deals (investment)'!$C:$C,'[1]Deals (investment)'!$B:$B,$A1016,'[1]Deals (investment)'!$V:$V,BI$1)</f>
        <v>#VALUE!</v>
      </c>
      <c r="BJ1016" s="17" t="e">
        <f>SUMIFS('[1]Deals (investment)'!$C:$C,'[1]Deals (investment)'!$B:$B,$A1016,'[1]Deals (investment)'!$V:$V,BJ$1)</f>
        <v>#VALUE!</v>
      </c>
      <c r="BK1016" s="17" t="e">
        <f>SUMIFS('[1]Deals (investment)'!$C:$C,'[1]Deals (investment)'!$B:$B,$A1016,'[1]Deals (investment)'!$V:$V,BK$1)</f>
        <v>#VALUE!</v>
      </c>
      <c r="BL1016" s="17" t="e">
        <f>SUMIFS('[1]Deals (investment)'!$C:$C,'[1]Deals (investment)'!$B:$B,$A1016,'[1]Deals (investment)'!$V:$V,BL$1)</f>
        <v>#VALUE!</v>
      </c>
      <c r="BM1016" s="17" t="e">
        <f>SUMIFS('[1]Deals (investment)'!$C:$C,'[1]Deals (investment)'!$B:$B,$A1016,'[1]Deals (investment)'!$V:$V,BM$1)</f>
        <v>#VALUE!</v>
      </c>
      <c r="BN1016" s="15"/>
      <c r="BO1016" s="15"/>
      <c r="BP1016" s="22"/>
      <c r="BQ1016" s="15"/>
      <c r="BR1016" s="15"/>
      <c r="BS1016" s="15"/>
      <c r="BT1016" s="15"/>
      <c r="BU1016" s="15"/>
      <c r="BV1016" s="15"/>
      <c r="BW1016" s="15"/>
      <c r="BX1016" s="15"/>
      <c r="BY1016" s="15"/>
      <c r="BZ1016" s="15"/>
      <c r="CA1016" s="15"/>
      <c r="CB1016" s="15"/>
      <c r="CC1016" s="15"/>
      <c r="CD1016" s="15" t="str">
        <f t="shared" si="149"/>
        <v>Green PaversGreen Pavers is a social enterprise that is addressing the affordable housing social challenge in Kenya while using waste materials generated from households and industriesActive</v>
      </c>
      <c r="CE1016" s="15"/>
      <c r="CF1016" s="15"/>
      <c r="CG1016" s="15"/>
      <c r="CH1016" s="15"/>
      <c r="CI1016" s="15"/>
      <c r="CJ1016" s="15"/>
    </row>
    <row r="1017" spans="1:88" ht="12.75">
      <c r="A1017" s="15" t="s">
        <v>7039</v>
      </c>
      <c r="B1017" s="15" t="s">
        <v>7040</v>
      </c>
      <c r="C1017" s="15" t="s">
        <v>58</v>
      </c>
      <c r="D1017" s="16">
        <v>2008</v>
      </c>
      <c r="E1017" s="15" t="s">
        <v>59</v>
      </c>
      <c r="F1017" s="15"/>
      <c r="G1017" s="15"/>
      <c r="H1017" s="15"/>
      <c r="I1017" s="15"/>
      <c r="J1017" s="15"/>
      <c r="K1017" s="17" t="e">
        <f t="shared" si="140"/>
        <v>#VALUE!</v>
      </c>
      <c r="L1017" s="15"/>
      <c r="M1017" s="18" t="e">
        <f t="shared" si="132"/>
        <v>#VALUE!</v>
      </c>
      <c r="N1017" s="15"/>
      <c r="O1017" s="15"/>
      <c r="P1017" s="15"/>
      <c r="Q1017" s="15"/>
      <c r="R1017" s="15"/>
      <c r="S1017" s="19"/>
      <c r="T1017" s="15"/>
      <c r="U1017" s="17"/>
      <c r="V1017" s="15" t="s">
        <v>7041</v>
      </c>
      <c r="W1017" s="15"/>
      <c r="X1017" s="15" t="s">
        <v>7042</v>
      </c>
      <c r="Y1017" s="15" t="s">
        <v>7043</v>
      </c>
      <c r="AB1017" s="20"/>
      <c r="AC1017" s="21" t="s">
        <v>7044</v>
      </c>
      <c r="AD1017" s="21" t="s">
        <v>7045</v>
      </c>
      <c r="AE1017" s="21" t="s">
        <v>7046</v>
      </c>
      <c r="AF1017" s="21" t="s">
        <v>7047</v>
      </c>
      <c r="AG1017" s="22">
        <f t="shared" si="151"/>
        <v>0.41935483870967744</v>
      </c>
      <c r="AH1017" s="15" t="str">
        <f t="shared" si="146"/>
        <v/>
      </c>
      <c r="AI1017" s="22" t="e">
        <f>VLOOKUP(A1017,'[1]Deals (investment)'!$B$2:$Z$1497,1,FALSE)</f>
        <v>#N/A</v>
      </c>
      <c r="AJ1017" s="22" t="e">
        <f>VLOOKUP(A1017,'[1]Deals (investment)'!$B$2:$Z$870,15,FALSE)</f>
        <v>#N/A</v>
      </c>
      <c r="AK1017" s="17" t="e">
        <f>VLOOKUP(A1017,'[1]Deals (Exits)'!B:B,1,FALSE)</f>
        <v>#N/A</v>
      </c>
      <c r="AL1017" s="23" t="e">
        <f>VLOOKUP(G1017,[1]Lookups!$V$3:$Y$197,4,FALSE)</f>
        <v>#N/A</v>
      </c>
      <c r="AM1017" s="17" t="e">
        <f>VLOOKUP(X1017,[1]Lookups!$B$3:$C$200,2,FALSE)</f>
        <v>#N/A</v>
      </c>
      <c r="AN1017" s="17" t="e">
        <f>VLOOKUP(R1017,[1]Lookups!$H$3:$I$69,2,FALSE)</f>
        <v>#N/A</v>
      </c>
      <c r="AO1017" s="17" t="e">
        <f>VLOOKUP(T1017,[1]Lookups!$H$3:$I$69,2,FALSE)</f>
        <v>#N/A</v>
      </c>
      <c r="AP1017" s="17" t="e">
        <f>VLOOKUP(AN1017,[1]Lookups!$N$3:$O$11,2,FALSE)</f>
        <v>#N/A</v>
      </c>
      <c r="AQ1017" s="18" t="e">
        <f>COUNTIFS('[1]Deals (investment)'!$B:$B,$A1017)</f>
        <v>#VALUE!</v>
      </c>
      <c r="AR1017" s="18" t="e">
        <f>COUNTIFS('[1]Deals (investment)'!$B:$B,$A1017,'[1]Deals (investment)'!$T:$T,$AW$1)+COUNTIFS('[1]Deals (investment)'!$B:$B,$A1017,'[1]Deals (investment)'!$T:$T,$AX$1)+COUNTIFS('[1]Deals (investment)'!$B:$B,$A1017,'[1]Deals (investment)'!$T:$T,$AY$1)</f>
        <v>#VALUE!</v>
      </c>
      <c r="AS1017" s="17" t="e">
        <f>SUMIFS('[1]Deals (investment)'!$C:$C,'[1]Deals (investment)'!$B:$B,$A1017)</f>
        <v>#VALUE!</v>
      </c>
      <c r="AT1017" s="17" t="e">
        <f t="shared" si="141"/>
        <v>#VALUE!</v>
      </c>
      <c r="AU1017" s="18" t="e">
        <f>COUNTIF('[1]Deals (Exits)'!$B:$B,A1017)</f>
        <v>#VALUE!</v>
      </c>
      <c r="AV1017" s="17" t="e">
        <f>SUMIFS('[1]Deals (investment)'!$C:$C,'[1]Deals (investment)'!$B:$B,$A1017,'[1]Deals (investment)'!$T:$T,AV$1)</f>
        <v>#VALUE!</v>
      </c>
      <c r="AW1017" s="17" t="e">
        <f>SUMIFS('[1]Deals (investment)'!$C:$C,'[1]Deals (investment)'!$B:$B,$A1017,'[1]Deals (investment)'!$T:$T,AW$1)</f>
        <v>#VALUE!</v>
      </c>
      <c r="AX1017" s="17" t="e">
        <f>SUMIFS('[1]Deals (investment)'!$C:$C,'[1]Deals (investment)'!$B:$B,$A1017,'[1]Deals (investment)'!$T:$T,AX$1)</f>
        <v>#VALUE!</v>
      </c>
      <c r="AY1017" s="17" t="e">
        <f>SUMIFS('[1]Deals (investment)'!$C:$C,'[1]Deals (investment)'!$B:$B,$A1017,'[1]Deals (investment)'!$T:$T,AY$1)</f>
        <v>#VALUE!</v>
      </c>
      <c r="AZ1017" s="17" t="e">
        <f>SUMIFS('[1]Deals (investment)'!$C:$C,'[1]Deals (investment)'!$B:$B,$A1017,'[1]Deals (investment)'!$T:$T,AZ$1)</f>
        <v>#VALUE!</v>
      </c>
      <c r="BA1017" s="17" t="e">
        <f>SUMIFS('[1]Deals (investment)'!$C:$C,'[1]Deals (investment)'!$B:$B,$A1017,'[1]Deals (investment)'!$T:$T,BA$1)</f>
        <v>#VALUE!</v>
      </c>
      <c r="BB1017" s="17" t="e">
        <f>SUMIFS('[1]Deals (investment)'!$C:$C,'[1]Deals (investment)'!$B:$B,$A1017,'[1]Deals (investment)'!$T:$T,BB$1)</f>
        <v>#VALUE!</v>
      </c>
      <c r="BC1017" s="17" t="e">
        <f>SUMIFS('[1]Deals (Exits)'!$C:$C,'[1]Deals (Exits)'!$B:$B,$A1017)</f>
        <v>#VALUE!</v>
      </c>
      <c r="BD1017" s="17" t="e">
        <f>SUMIFS('[1]Deals (investment)'!$C:$C,'[1]Deals (investment)'!$B:$B,$A1017,'[1]Deals (investment)'!$V:$V,BD$1)</f>
        <v>#VALUE!</v>
      </c>
      <c r="BE1017" s="17" t="e">
        <f>SUMIFS('[1]Deals (investment)'!$C:$C,'[1]Deals (investment)'!$B:$B,$A1017,'[1]Deals (investment)'!$V:$V,BE$1)</f>
        <v>#VALUE!</v>
      </c>
      <c r="BF1017" s="17" t="e">
        <f>SUMIFS('[1]Deals (investment)'!$C:$C,'[1]Deals (investment)'!$B:$B,$A1017,'[1]Deals (investment)'!$V:$V,BF$1)</f>
        <v>#VALUE!</v>
      </c>
      <c r="BG1017" s="17" t="e">
        <f>SUMIFS('[1]Deals (investment)'!$C:$C,'[1]Deals (investment)'!$B:$B,$A1017,'[1]Deals (investment)'!$V:$V,BG$1)</f>
        <v>#VALUE!</v>
      </c>
      <c r="BH1017" s="17" t="e">
        <f>SUMIFS('[1]Deals (investment)'!$C:$C,'[1]Deals (investment)'!$B:$B,$A1017,'[1]Deals (investment)'!$V:$V,BH$1)</f>
        <v>#VALUE!</v>
      </c>
      <c r="BI1017" s="17" t="e">
        <f>SUMIFS('[1]Deals (investment)'!$C:$C,'[1]Deals (investment)'!$B:$B,$A1017,'[1]Deals (investment)'!$V:$V,BI$1)</f>
        <v>#VALUE!</v>
      </c>
      <c r="BJ1017" s="17" t="e">
        <f>SUMIFS('[1]Deals (investment)'!$C:$C,'[1]Deals (investment)'!$B:$B,$A1017,'[1]Deals (investment)'!$V:$V,BJ$1)</f>
        <v>#VALUE!</v>
      </c>
      <c r="BK1017" s="17" t="e">
        <f>SUMIFS('[1]Deals (investment)'!$C:$C,'[1]Deals (investment)'!$B:$B,$A1017,'[1]Deals (investment)'!$V:$V,BK$1)</f>
        <v>#VALUE!</v>
      </c>
      <c r="BL1017" s="17" t="e">
        <f>SUMIFS('[1]Deals (investment)'!$C:$C,'[1]Deals (investment)'!$B:$B,$A1017,'[1]Deals (investment)'!$V:$V,BL$1)</f>
        <v>#VALUE!</v>
      </c>
      <c r="BM1017" s="17" t="e">
        <f>SUMIFS('[1]Deals (investment)'!$C:$C,'[1]Deals (investment)'!$B:$B,$A1017,'[1]Deals (investment)'!$V:$V,BM$1)</f>
        <v>#VALUE!</v>
      </c>
      <c r="BN1017" s="15"/>
      <c r="BO1017" s="15"/>
      <c r="BP1017" s="22"/>
      <c r="BQ1017" s="15"/>
      <c r="BR1017" s="15"/>
      <c r="BS1017" s="15"/>
      <c r="BT1017" s="15"/>
      <c r="BU1017" s="15"/>
      <c r="BV1017" s="15"/>
      <c r="BW1017" s="15"/>
      <c r="BX1017" s="15"/>
      <c r="BY1017" s="15"/>
      <c r="BZ1017" s="15"/>
      <c r="CA1017" s="15"/>
      <c r="CB1017" s="15"/>
      <c r="CC1017" s="15"/>
      <c r="CD1017" s="15" t="str">
        <f t="shared" si="149"/>
        <v>Greystone PartnersGreystone Partners is a value-added services firm that enhances and diversifies revenue streams for mobile operators and utility providers.Active</v>
      </c>
      <c r="CE1017" s="15"/>
      <c r="CF1017" s="15"/>
      <c r="CG1017" s="15"/>
      <c r="CH1017" s="15"/>
      <c r="CI1017" s="15"/>
      <c r="CJ1017" s="15"/>
    </row>
    <row r="1018" spans="1:88" ht="12.75">
      <c r="A1018" s="15" t="s">
        <v>7048</v>
      </c>
      <c r="B1018" s="15"/>
      <c r="C1018" s="15"/>
      <c r="D1018" s="16"/>
      <c r="E1018" s="15" t="s">
        <v>59</v>
      </c>
      <c r="F1018" s="15"/>
      <c r="G1018" s="15" t="s">
        <v>61</v>
      </c>
      <c r="H1018" s="15"/>
      <c r="I1018" s="15" t="s">
        <v>61</v>
      </c>
      <c r="J1018" s="15"/>
      <c r="K1018" s="17" t="e">
        <f t="shared" si="140"/>
        <v>#VALUE!</v>
      </c>
      <c r="L1018" s="15"/>
      <c r="M1018" s="18" t="e">
        <f t="shared" si="132"/>
        <v>#VALUE!</v>
      </c>
      <c r="N1018" s="15"/>
      <c r="O1018" s="15"/>
      <c r="P1018" s="15"/>
      <c r="Q1018" s="15"/>
      <c r="R1018" s="15"/>
      <c r="S1018" s="19"/>
      <c r="T1018" s="15"/>
      <c r="U1018" s="17"/>
      <c r="V1018" s="15"/>
      <c r="W1018" s="15"/>
      <c r="X1018" s="15"/>
      <c r="Y1018" s="15"/>
      <c r="AB1018" s="20"/>
      <c r="AC1018" s="15"/>
      <c r="AD1018" s="15"/>
      <c r="AE1018" s="15"/>
      <c r="AF1018" s="15"/>
      <c r="AG1018" s="22">
        <f t="shared" si="151"/>
        <v>0.16129032258064516</v>
      </c>
      <c r="AH1018" s="15" t="str">
        <f t="shared" si="146"/>
        <v/>
      </c>
      <c r="AI1018" s="22" t="e">
        <f>VLOOKUP(A1018,'[1]Deals (investment)'!$B$2:$Z$1497,1,FALSE)</f>
        <v>#N/A</v>
      </c>
      <c r="AJ1018" s="22" t="e">
        <f>VLOOKUP(A1018,'[1]Deals (investment)'!$B$2:$Z$870,15,FALSE)</f>
        <v>#N/A</v>
      </c>
      <c r="AK1018" s="17" t="e">
        <f>VLOOKUP(A1018,'[1]Deals (Exits)'!B:B,1,FALSE)</f>
        <v>#N/A</v>
      </c>
      <c r="AL1018" s="23">
        <f>VLOOKUP(G1018,[1]Lookups!$V$3:$Y$197,4,FALSE)</f>
        <v>0</v>
      </c>
      <c r="AM1018" s="17" t="e">
        <f>VLOOKUP(X1018,[1]Lookups!$B$3:$C$200,2,FALSE)</f>
        <v>#N/A</v>
      </c>
      <c r="AN1018" s="17" t="e">
        <f>VLOOKUP(R1018,[1]Lookups!$H$3:$I$69,2,FALSE)</f>
        <v>#N/A</v>
      </c>
      <c r="AO1018" s="17" t="e">
        <f>VLOOKUP(T1018,[1]Lookups!$H$3:$I$69,2,FALSE)</f>
        <v>#N/A</v>
      </c>
      <c r="AP1018" s="17" t="e">
        <f>VLOOKUP(AN1018,[1]Lookups!$N$3:$O$11,2,FALSE)</f>
        <v>#N/A</v>
      </c>
      <c r="AQ1018" s="18" t="e">
        <f>COUNTIFS('[1]Deals (investment)'!$B:$B,$A1018)</f>
        <v>#VALUE!</v>
      </c>
      <c r="AR1018" s="18" t="e">
        <f>COUNTIFS('[1]Deals (investment)'!$B:$B,$A1018,'[1]Deals (investment)'!$T:$T,$AW$1)+COUNTIFS('[1]Deals (investment)'!$B:$B,$A1018,'[1]Deals (investment)'!$T:$T,$AX$1)+COUNTIFS('[1]Deals (investment)'!$B:$B,$A1018,'[1]Deals (investment)'!$T:$T,$AY$1)</f>
        <v>#VALUE!</v>
      </c>
      <c r="AS1018" s="17" t="e">
        <f>SUMIFS('[1]Deals (investment)'!$C:$C,'[1]Deals (investment)'!$B:$B,$A1018)</f>
        <v>#VALUE!</v>
      </c>
      <c r="AT1018" s="17" t="e">
        <f t="shared" si="141"/>
        <v>#VALUE!</v>
      </c>
      <c r="AU1018" s="18" t="e">
        <f>COUNTIF('[1]Deals (Exits)'!$B:$B,A1018)</f>
        <v>#VALUE!</v>
      </c>
      <c r="AV1018" s="17" t="e">
        <f>SUMIFS('[1]Deals (investment)'!$C:$C,'[1]Deals (investment)'!$B:$B,$A1018,'[1]Deals (investment)'!$T:$T,AV$1)</f>
        <v>#VALUE!</v>
      </c>
      <c r="AW1018" s="17" t="e">
        <f>SUMIFS('[1]Deals (investment)'!$C:$C,'[1]Deals (investment)'!$B:$B,$A1018,'[1]Deals (investment)'!$T:$T,AW$1)</f>
        <v>#VALUE!</v>
      </c>
      <c r="AX1018" s="17" t="e">
        <f>SUMIFS('[1]Deals (investment)'!$C:$C,'[1]Deals (investment)'!$B:$B,$A1018,'[1]Deals (investment)'!$T:$T,AX$1)</f>
        <v>#VALUE!</v>
      </c>
      <c r="AY1018" s="17" t="e">
        <f>SUMIFS('[1]Deals (investment)'!$C:$C,'[1]Deals (investment)'!$B:$B,$A1018,'[1]Deals (investment)'!$T:$T,AY$1)</f>
        <v>#VALUE!</v>
      </c>
      <c r="AZ1018" s="17" t="e">
        <f>SUMIFS('[1]Deals (investment)'!$C:$C,'[1]Deals (investment)'!$B:$B,$A1018,'[1]Deals (investment)'!$T:$T,AZ$1)</f>
        <v>#VALUE!</v>
      </c>
      <c r="BA1018" s="17" t="e">
        <f>SUMIFS('[1]Deals (investment)'!$C:$C,'[1]Deals (investment)'!$B:$B,$A1018,'[1]Deals (investment)'!$T:$T,BA$1)</f>
        <v>#VALUE!</v>
      </c>
      <c r="BB1018" s="17" t="e">
        <f>SUMIFS('[1]Deals (investment)'!$C:$C,'[1]Deals (investment)'!$B:$B,$A1018,'[1]Deals (investment)'!$T:$T,BB$1)</f>
        <v>#VALUE!</v>
      </c>
      <c r="BC1018" s="17" t="e">
        <f>SUMIFS('[1]Deals (Exits)'!$C:$C,'[1]Deals (Exits)'!$B:$B,$A1018)</f>
        <v>#VALUE!</v>
      </c>
      <c r="BD1018" s="17" t="e">
        <f>SUMIFS('[1]Deals (investment)'!$C:$C,'[1]Deals (investment)'!$B:$B,$A1018,'[1]Deals (investment)'!$V:$V,BD$1)</f>
        <v>#VALUE!</v>
      </c>
      <c r="BE1018" s="17" t="e">
        <f>SUMIFS('[1]Deals (investment)'!$C:$C,'[1]Deals (investment)'!$B:$B,$A1018,'[1]Deals (investment)'!$V:$V,BE$1)</f>
        <v>#VALUE!</v>
      </c>
      <c r="BF1018" s="17" t="e">
        <f>SUMIFS('[1]Deals (investment)'!$C:$C,'[1]Deals (investment)'!$B:$B,$A1018,'[1]Deals (investment)'!$V:$V,BF$1)</f>
        <v>#VALUE!</v>
      </c>
      <c r="BG1018" s="17" t="e">
        <f>SUMIFS('[1]Deals (investment)'!$C:$C,'[1]Deals (investment)'!$B:$B,$A1018,'[1]Deals (investment)'!$V:$V,BG$1)</f>
        <v>#VALUE!</v>
      </c>
      <c r="BH1018" s="17" t="e">
        <f>SUMIFS('[1]Deals (investment)'!$C:$C,'[1]Deals (investment)'!$B:$B,$A1018,'[1]Deals (investment)'!$V:$V,BH$1)</f>
        <v>#VALUE!</v>
      </c>
      <c r="BI1018" s="17" t="e">
        <f>SUMIFS('[1]Deals (investment)'!$C:$C,'[1]Deals (investment)'!$B:$B,$A1018,'[1]Deals (investment)'!$V:$V,BI$1)</f>
        <v>#VALUE!</v>
      </c>
      <c r="BJ1018" s="17" t="e">
        <f>SUMIFS('[1]Deals (investment)'!$C:$C,'[1]Deals (investment)'!$B:$B,$A1018,'[1]Deals (investment)'!$V:$V,BJ$1)</f>
        <v>#VALUE!</v>
      </c>
      <c r="BK1018" s="17" t="e">
        <f>SUMIFS('[1]Deals (investment)'!$C:$C,'[1]Deals (investment)'!$B:$B,$A1018,'[1]Deals (investment)'!$V:$V,BK$1)</f>
        <v>#VALUE!</v>
      </c>
      <c r="BL1018" s="17" t="e">
        <f>SUMIFS('[1]Deals (investment)'!$C:$C,'[1]Deals (investment)'!$B:$B,$A1018,'[1]Deals (investment)'!$V:$V,BL$1)</f>
        <v>#VALUE!</v>
      </c>
      <c r="BM1018" s="17" t="e">
        <f>SUMIFS('[1]Deals (investment)'!$C:$C,'[1]Deals (investment)'!$B:$B,$A1018,'[1]Deals (investment)'!$V:$V,BM$1)</f>
        <v>#VALUE!</v>
      </c>
      <c r="BN1018" s="15"/>
      <c r="BO1018" s="15"/>
      <c r="BP1018" s="22"/>
      <c r="BQ1018" s="15"/>
      <c r="BR1018" s="15"/>
      <c r="BS1018" s="15"/>
      <c r="BT1018" s="15"/>
      <c r="BU1018" s="15"/>
      <c r="BV1018" s="15"/>
      <c r="BW1018" s="15"/>
      <c r="BX1018" s="15"/>
      <c r="BY1018" s="15"/>
      <c r="BZ1018" s="15"/>
      <c r="CA1018" s="15"/>
      <c r="CB1018" s="15"/>
      <c r="CC1018" s="15"/>
      <c r="CD1018" s="15" t="str">
        <f t="shared" si="149"/>
        <v>GRICD Agroservices</v>
      </c>
      <c r="CE1018" s="15"/>
      <c r="CF1018" s="15"/>
      <c r="CG1018" s="15"/>
      <c r="CH1018" s="15"/>
      <c r="CI1018" s="15"/>
      <c r="CJ1018" s="15"/>
    </row>
    <row r="1019" spans="1:88" ht="12.75">
      <c r="A1019" s="15" t="s">
        <v>7049</v>
      </c>
      <c r="B1019" s="15" t="s">
        <v>7050</v>
      </c>
      <c r="C1019" s="15" t="s">
        <v>58</v>
      </c>
      <c r="D1019" s="16"/>
      <c r="E1019" s="15" t="s">
        <v>7051</v>
      </c>
      <c r="F1019" s="15"/>
      <c r="G1019" s="15"/>
      <c r="H1019" s="15"/>
      <c r="I1019" s="15"/>
      <c r="J1019" s="15"/>
      <c r="K1019" s="17" t="e">
        <f t="shared" si="140"/>
        <v>#VALUE!</v>
      </c>
      <c r="L1019" s="15"/>
      <c r="M1019" s="18" t="e">
        <f t="shared" si="132"/>
        <v>#VALUE!</v>
      </c>
      <c r="N1019" s="15"/>
      <c r="O1019" s="15"/>
      <c r="P1019" s="15"/>
      <c r="Q1019" s="15"/>
      <c r="R1019" s="15"/>
      <c r="S1019" s="19"/>
      <c r="T1019" s="15"/>
      <c r="U1019" s="17"/>
      <c r="V1019" s="15" t="s">
        <v>7052</v>
      </c>
      <c r="W1019" s="15"/>
      <c r="X1019" s="15"/>
      <c r="Y1019" s="15"/>
      <c r="AB1019" s="20"/>
      <c r="AC1019" s="21" t="s">
        <v>7053</v>
      </c>
      <c r="AD1019" s="15"/>
      <c r="AE1019" s="21" t="s">
        <v>7054</v>
      </c>
      <c r="AF1019" s="21" t="s">
        <v>7055</v>
      </c>
      <c r="AG1019" s="22">
        <f t="shared" si="151"/>
        <v>0.29032258064516131</v>
      </c>
      <c r="AH1019" s="15" t="str">
        <f t="shared" si="146"/>
        <v/>
      </c>
      <c r="AI1019" s="22" t="e">
        <f>VLOOKUP(A1019,'[1]Deals (investment)'!$B$2:$Z$1497,1,FALSE)</f>
        <v>#N/A</v>
      </c>
      <c r="AJ1019" s="22" t="e">
        <f>VLOOKUP(A1019,'[1]Deals (investment)'!$B$2:$Z$870,15,FALSE)</f>
        <v>#N/A</v>
      </c>
      <c r="AK1019" s="17" t="e">
        <f>VLOOKUP(A1019,'[1]Deals (Exits)'!B:B,1,FALSE)</f>
        <v>#N/A</v>
      </c>
      <c r="AL1019" s="23" t="e">
        <f>VLOOKUP(G1019,[1]Lookups!$V$3:$Y$197,4,FALSE)</f>
        <v>#N/A</v>
      </c>
      <c r="AM1019" s="17" t="e">
        <f>VLOOKUP(X1019,[1]Lookups!$B$3:$C$200,2,FALSE)</f>
        <v>#N/A</v>
      </c>
      <c r="AN1019" s="17" t="e">
        <f>VLOOKUP(R1019,[1]Lookups!$H$3:$I$69,2,FALSE)</f>
        <v>#N/A</v>
      </c>
      <c r="AO1019" s="17" t="e">
        <f>VLOOKUP(T1019,[1]Lookups!$H$3:$I$69,2,FALSE)</f>
        <v>#N/A</v>
      </c>
      <c r="AP1019" s="17" t="e">
        <f>VLOOKUP(AN1019,[1]Lookups!$N$3:$O$11,2,FALSE)</f>
        <v>#N/A</v>
      </c>
      <c r="AQ1019" s="18" t="e">
        <f>COUNTIFS('[1]Deals (investment)'!$B:$B,$A1019)</f>
        <v>#VALUE!</v>
      </c>
      <c r="AR1019" s="18" t="e">
        <f>COUNTIFS('[1]Deals (investment)'!$B:$B,$A1019,'[1]Deals (investment)'!$T:$T,$AW$1)+COUNTIFS('[1]Deals (investment)'!$B:$B,$A1019,'[1]Deals (investment)'!$T:$T,$AX$1)+COUNTIFS('[1]Deals (investment)'!$B:$B,$A1019,'[1]Deals (investment)'!$T:$T,$AY$1)</f>
        <v>#VALUE!</v>
      </c>
      <c r="AS1019" s="17" t="e">
        <f>SUMIFS('[1]Deals (investment)'!$C:$C,'[1]Deals (investment)'!$B:$B,$A1019)</f>
        <v>#VALUE!</v>
      </c>
      <c r="AT1019" s="17" t="e">
        <f t="shared" si="141"/>
        <v>#VALUE!</v>
      </c>
      <c r="AU1019" s="18" t="e">
        <f>COUNTIF('[1]Deals (Exits)'!$B:$B,A1019)</f>
        <v>#VALUE!</v>
      </c>
      <c r="AV1019" s="17" t="e">
        <f>SUMIFS('[1]Deals (investment)'!$C:$C,'[1]Deals (investment)'!$B:$B,$A1019,'[1]Deals (investment)'!$T:$T,AV$1)</f>
        <v>#VALUE!</v>
      </c>
      <c r="AW1019" s="17" t="e">
        <f>SUMIFS('[1]Deals (investment)'!$C:$C,'[1]Deals (investment)'!$B:$B,$A1019,'[1]Deals (investment)'!$T:$T,AW$1)</f>
        <v>#VALUE!</v>
      </c>
      <c r="AX1019" s="17" t="e">
        <f>SUMIFS('[1]Deals (investment)'!$C:$C,'[1]Deals (investment)'!$B:$B,$A1019,'[1]Deals (investment)'!$T:$T,AX$1)</f>
        <v>#VALUE!</v>
      </c>
      <c r="AY1019" s="17" t="e">
        <f>SUMIFS('[1]Deals (investment)'!$C:$C,'[1]Deals (investment)'!$B:$B,$A1019,'[1]Deals (investment)'!$T:$T,AY$1)</f>
        <v>#VALUE!</v>
      </c>
      <c r="AZ1019" s="17" t="e">
        <f>SUMIFS('[1]Deals (investment)'!$C:$C,'[1]Deals (investment)'!$B:$B,$A1019,'[1]Deals (investment)'!$T:$T,AZ$1)</f>
        <v>#VALUE!</v>
      </c>
      <c r="BA1019" s="17" t="e">
        <f>SUMIFS('[1]Deals (investment)'!$C:$C,'[1]Deals (investment)'!$B:$B,$A1019,'[1]Deals (investment)'!$T:$T,BA$1)</f>
        <v>#VALUE!</v>
      </c>
      <c r="BB1019" s="17" t="e">
        <f>SUMIFS('[1]Deals (investment)'!$C:$C,'[1]Deals (investment)'!$B:$B,$A1019,'[1]Deals (investment)'!$T:$T,BB$1)</f>
        <v>#VALUE!</v>
      </c>
      <c r="BC1019" s="17" t="e">
        <f>SUMIFS('[1]Deals (Exits)'!$C:$C,'[1]Deals (Exits)'!$B:$B,$A1019)</f>
        <v>#VALUE!</v>
      </c>
      <c r="BD1019" s="17" t="e">
        <f>SUMIFS('[1]Deals (investment)'!$C:$C,'[1]Deals (investment)'!$B:$B,$A1019,'[1]Deals (investment)'!$V:$V,BD$1)</f>
        <v>#VALUE!</v>
      </c>
      <c r="BE1019" s="17" t="e">
        <f>SUMIFS('[1]Deals (investment)'!$C:$C,'[1]Deals (investment)'!$B:$B,$A1019,'[1]Deals (investment)'!$V:$V,BE$1)</f>
        <v>#VALUE!</v>
      </c>
      <c r="BF1019" s="17" t="e">
        <f>SUMIFS('[1]Deals (investment)'!$C:$C,'[1]Deals (investment)'!$B:$B,$A1019,'[1]Deals (investment)'!$V:$V,BF$1)</f>
        <v>#VALUE!</v>
      </c>
      <c r="BG1019" s="17" t="e">
        <f>SUMIFS('[1]Deals (investment)'!$C:$C,'[1]Deals (investment)'!$B:$B,$A1019,'[1]Deals (investment)'!$V:$V,BG$1)</f>
        <v>#VALUE!</v>
      </c>
      <c r="BH1019" s="17" t="e">
        <f>SUMIFS('[1]Deals (investment)'!$C:$C,'[1]Deals (investment)'!$B:$B,$A1019,'[1]Deals (investment)'!$V:$V,BH$1)</f>
        <v>#VALUE!</v>
      </c>
      <c r="BI1019" s="17" t="e">
        <f>SUMIFS('[1]Deals (investment)'!$C:$C,'[1]Deals (investment)'!$B:$B,$A1019,'[1]Deals (investment)'!$V:$V,BI$1)</f>
        <v>#VALUE!</v>
      </c>
      <c r="BJ1019" s="17" t="e">
        <f>SUMIFS('[1]Deals (investment)'!$C:$C,'[1]Deals (investment)'!$B:$B,$A1019,'[1]Deals (investment)'!$V:$V,BJ$1)</f>
        <v>#VALUE!</v>
      </c>
      <c r="BK1019" s="17" t="e">
        <f>SUMIFS('[1]Deals (investment)'!$C:$C,'[1]Deals (investment)'!$B:$B,$A1019,'[1]Deals (investment)'!$V:$V,BK$1)</f>
        <v>#VALUE!</v>
      </c>
      <c r="BL1019" s="17" t="e">
        <f>SUMIFS('[1]Deals (investment)'!$C:$C,'[1]Deals (investment)'!$B:$B,$A1019,'[1]Deals (investment)'!$V:$V,BL$1)</f>
        <v>#VALUE!</v>
      </c>
      <c r="BM1019" s="17" t="e">
        <f>SUMIFS('[1]Deals (investment)'!$C:$C,'[1]Deals (investment)'!$B:$B,$A1019,'[1]Deals (investment)'!$V:$V,BM$1)</f>
        <v>#VALUE!</v>
      </c>
      <c r="BN1019" s="15"/>
      <c r="BO1019" s="15"/>
      <c r="BP1019" s="22"/>
      <c r="BQ1019" s="15"/>
      <c r="BR1019" s="15"/>
      <c r="BS1019" s="15"/>
      <c r="BT1019" s="15"/>
      <c r="BU1019" s="15"/>
      <c r="BV1019" s="15"/>
      <c r="BW1019" s="15"/>
      <c r="BX1019" s="15"/>
      <c r="BY1019" s="15"/>
      <c r="BZ1019" s="15"/>
      <c r="CA1019" s="15"/>
      <c r="CB1019" s="15"/>
      <c r="CC1019" s="15"/>
      <c r="CD1019" s="15" t="str">
        <f t="shared" si="149"/>
        <v>GrohydroGroHydro is based in Durban, KZN and supplies hydroponic growing equipment with over 20 years experience in horticulture. Shop online to view our range of products or make an appointment to visit our showroomActive</v>
      </c>
      <c r="CE1019" s="15"/>
      <c r="CF1019" s="15"/>
      <c r="CG1019" s="15"/>
      <c r="CH1019" s="15"/>
      <c r="CI1019" s="15"/>
      <c r="CJ1019" s="15"/>
    </row>
    <row r="1020" spans="1:88" ht="12.75">
      <c r="A1020" s="25" t="s">
        <v>7056</v>
      </c>
      <c r="B1020" s="15" t="s">
        <v>7057</v>
      </c>
      <c r="C1020" s="15"/>
      <c r="D1020" s="16">
        <v>2005</v>
      </c>
      <c r="E1020" s="15" t="s">
        <v>7058</v>
      </c>
      <c r="F1020" s="15"/>
      <c r="G1020" s="15" t="s">
        <v>91</v>
      </c>
      <c r="H1020" s="15"/>
      <c r="I1020" s="15"/>
      <c r="J1020" s="15"/>
      <c r="K1020" s="17" t="e">
        <f t="shared" si="140"/>
        <v>#VALUE!</v>
      </c>
      <c r="L1020" s="15"/>
      <c r="M1020" s="18" t="e">
        <f t="shared" si="132"/>
        <v>#VALUE!</v>
      </c>
      <c r="N1020" s="15"/>
      <c r="O1020" s="15"/>
      <c r="P1020" s="15"/>
      <c r="Q1020" s="15"/>
      <c r="R1020" s="15"/>
      <c r="S1020" s="19"/>
      <c r="T1020" s="15"/>
      <c r="U1020" s="17"/>
      <c r="V1020" s="15"/>
      <c r="W1020" s="15"/>
      <c r="X1020" s="15" t="s">
        <v>404</v>
      </c>
      <c r="Y1020" s="15" t="s">
        <v>7059</v>
      </c>
      <c r="AB1020" s="20"/>
      <c r="AC1020" s="21" t="s">
        <v>7060</v>
      </c>
      <c r="AD1020" s="21" t="s">
        <v>7061</v>
      </c>
      <c r="AE1020" s="15"/>
      <c r="AF1020" s="15"/>
      <c r="AG1020" s="22">
        <f t="shared" si="151"/>
        <v>0.32258064516129031</v>
      </c>
      <c r="AH1020" s="15" t="str">
        <f t="shared" si="146"/>
        <v/>
      </c>
      <c r="AI1020" s="22" t="e">
        <f>VLOOKUP(A1020,'[1]Deals (investment)'!$B$2:$Z$1497,1,FALSE)</f>
        <v>#N/A</v>
      </c>
      <c r="AJ1020" s="22" t="e">
        <f>VLOOKUP(A1020,'[1]Deals (investment)'!$B$2:$Z$870,15,FALSE)</f>
        <v>#N/A</v>
      </c>
      <c r="AK1020" s="17" t="str">
        <f>VLOOKUP(A1020,'[1]Deals (Exits)'!B:B,1,FALSE)</f>
        <v>ISPartners</v>
      </c>
      <c r="AL1020" s="23">
        <f>VLOOKUP(G1020,[1]Lookups!$V$3:$Y$197,4,FALSE)</f>
        <v>0</v>
      </c>
      <c r="AM1020" s="17" t="str">
        <f>VLOOKUP(X1020,[1]Lookups!$B$3:$C$200,2,FALSE)</f>
        <v>Other Technologies &amp; Information Technology</v>
      </c>
      <c r="AN1020" s="17" t="e">
        <f>VLOOKUP(R1020,[1]Lookups!$H$3:$I$69,2,FALSE)</f>
        <v>#N/A</v>
      </c>
      <c r="AO1020" s="17" t="e">
        <f>VLOOKUP(T1020,[1]Lookups!$H$3:$I$69,2,FALSE)</f>
        <v>#N/A</v>
      </c>
      <c r="AP1020" s="17" t="e">
        <f>VLOOKUP(AN1020,[1]Lookups!$N$3:$O$11,2,FALSE)</f>
        <v>#N/A</v>
      </c>
      <c r="AQ1020" s="18" t="e">
        <f>COUNTIFS('[1]Deals (investment)'!$B:$B,$A1020)</f>
        <v>#VALUE!</v>
      </c>
      <c r="AR1020" s="18" t="e">
        <f>COUNTIFS('[1]Deals (investment)'!$B:$B,$A1020,'[1]Deals (investment)'!$T:$T,$AW$1)+COUNTIFS('[1]Deals (investment)'!$B:$B,$A1020,'[1]Deals (investment)'!$T:$T,$AX$1)+COUNTIFS('[1]Deals (investment)'!$B:$B,$A1020,'[1]Deals (investment)'!$T:$T,$AY$1)</f>
        <v>#VALUE!</v>
      </c>
      <c r="AS1020" s="17" t="e">
        <f>SUMIFS('[1]Deals (investment)'!$C:$C,'[1]Deals (investment)'!$B:$B,$A1020)</f>
        <v>#VALUE!</v>
      </c>
      <c r="AT1020" s="17" t="e">
        <f t="shared" si="141"/>
        <v>#VALUE!</v>
      </c>
      <c r="AU1020" s="18" t="e">
        <f>COUNTIF('[1]Deals (Exits)'!$B:$B,A1020)</f>
        <v>#VALUE!</v>
      </c>
      <c r="AV1020" s="17" t="e">
        <f>SUMIFS('[1]Deals (investment)'!$C:$C,'[1]Deals (investment)'!$B:$B,$A1020,'[1]Deals (investment)'!$T:$T,AV$1)</f>
        <v>#VALUE!</v>
      </c>
      <c r="AW1020" s="17" t="e">
        <f>SUMIFS('[1]Deals (investment)'!$C:$C,'[1]Deals (investment)'!$B:$B,$A1020,'[1]Deals (investment)'!$T:$T,AW$1)</f>
        <v>#VALUE!</v>
      </c>
      <c r="AX1020" s="17" t="e">
        <f>SUMIFS('[1]Deals (investment)'!$C:$C,'[1]Deals (investment)'!$B:$B,$A1020,'[1]Deals (investment)'!$T:$T,AX$1)</f>
        <v>#VALUE!</v>
      </c>
      <c r="AY1020" s="17" t="e">
        <f>SUMIFS('[1]Deals (investment)'!$C:$C,'[1]Deals (investment)'!$B:$B,$A1020,'[1]Deals (investment)'!$T:$T,AY$1)</f>
        <v>#VALUE!</v>
      </c>
      <c r="AZ1020" s="17" t="e">
        <f>SUMIFS('[1]Deals (investment)'!$C:$C,'[1]Deals (investment)'!$B:$B,$A1020,'[1]Deals (investment)'!$T:$T,AZ$1)</f>
        <v>#VALUE!</v>
      </c>
      <c r="BA1020" s="17" t="e">
        <f>SUMIFS('[1]Deals (investment)'!$C:$C,'[1]Deals (investment)'!$B:$B,$A1020,'[1]Deals (investment)'!$T:$T,BA$1)</f>
        <v>#VALUE!</v>
      </c>
      <c r="BB1020" s="17" t="e">
        <f>SUMIFS('[1]Deals (investment)'!$C:$C,'[1]Deals (investment)'!$B:$B,$A1020,'[1]Deals (investment)'!$T:$T,BB$1)</f>
        <v>#VALUE!</v>
      </c>
      <c r="BC1020" s="17" t="e">
        <f>SUMIFS('[1]Deals (Exits)'!$C:$C,'[1]Deals (Exits)'!$B:$B,$A1020)</f>
        <v>#VALUE!</v>
      </c>
      <c r="BD1020" s="17" t="e">
        <f>SUMIFS('[1]Deals (investment)'!$C:$C,'[1]Deals (investment)'!$B:$B,$A1020,'[1]Deals (investment)'!$V:$V,BD$1)</f>
        <v>#VALUE!</v>
      </c>
      <c r="BE1020" s="17" t="e">
        <f>SUMIFS('[1]Deals (investment)'!$C:$C,'[1]Deals (investment)'!$B:$B,$A1020,'[1]Deals (investment)'!$V:$V,BE$1)</f>
        <v>#VALUE!</v>
      </c>
      <c r="BF1020" s="17" t="e">
        <f>SUMIFS('[1]Deals (investment)'!$C:$C,'[1]Deals (investment)'!$B:$B,$A1020,'[1]Deals (investment)'!$V:$V,BF$1)</f>
        <v>#VALUE!</v>
      </c>
      <c r="BG1020" s="17" t="e">
        <f>SUMIFS('[1]Deals (investment)'!$C:$C,'[1]Deals (investment)'!$B:$B,$A1020,'[1]Deals (investment)'!$V:$V,BG$1)</f>
        <v>#VALUE!</v>
      </c>
      <c r="BH1020" s="17" t="e">
        <f>SUMIFS('[1]Deals (investment)'!$C:$C,'[1]Deals (investment)'!$B:$B,$A1020,'[1]Deals (investment)'!$V:$V,BH$1)</f>
        <v>#VALUE!</v>
      </c>
      <c r="BI1020" s="17" t="e">
        <f>SUMIFS('[1]Deals (investment)'!$C:$C,'[1]Deals (investment)'!$B:$B,$A1020,'[1]Deals (investment)'!$V:$V,BI$1)</f>
        <v>#VALUE!</v>
      </c>
      <c r="BJ1020" s="17" t="e">
        <f>SUMIFS('[1]Deals (investment)'!$C:$C,'[1]Deals (investment)'!$B:$B,$A1020,'[1]Deals (investment)'!$V:$V,BJ$1)</f>
        <v>#VALUE!</v>
      </c>
      <c r="BK1020" s="17" t="e">
        <f>SUMIFS('[1]Deals (investment)'!$C:$C,'[1]Deals (investment)'!$B:$B,$A1020,'[1]Deals (investment)'!$V:$V,BK$1)</f>
        <v>#VALUE!</v>
      </c>
      <c r="BL1020" s="17" t="e">
        <f>SUMIFS('[1]Deals (investment)'!$C:$C,'[1]Deals (investment)'!$B:$B,$A1020,'[1]Deals (investment)'!$V:$V,BL$1)</f>
        <v>#VALUE!</v>
      </c>
      <c r="BM1020" s="17" t="e">
        <f>SUMIFS('[1]Deals (investment)'!$C:$C,'[1]Deals (investment)'!$B:$B,$A1020,'[1]Deals (investment)'!$V:$V,BM$1)</f>
        <v>#VALUE!</v>
      </c>
      <c r="BN1020" s="15"/>
      <c r="BO1020" s="15"/>
      <c r="BP1020" s="22"/>
      <c r="BQ1020" s="15"/>
      <c r="BR1020" s="15"/>
      <c r="BS1020" s="15"/>
      <c r="BT1020" s="15"/>
      <c r="BU1020" s="15"/>
      <c r="BV1020" s="15"/>
      <c r="BW1020" s="15"/>
      <c r="BX1020" s="15"/>
      <c r="BY1020" s="15"/>
      <c r="BZ1020" s="15"/>
      <c r="CA1020" s="15"/>
      <c r="CB1020" s="15"/>
      <c r="CC1020" s="15"/>
      <c r="CD1020" s="15" t="str">
        <f t="shared" si="149"/>
        <v>ISPartnersiSPartners operates as a Business Intelligence company.</v>
      </c>
      <c r="CE1020" s="15"/>
      <c r="CF1020" s="15"/>
      <c r="CG1020" s="15"/>
      <c r="CH1020" s="15"/>
      <c r="CI1020" s="15"/>
      <c r="CJ1020" s="15"/>
    </row>
    <row r="1021" spans="1:88" ht="12.75">
      <c r="A1021" s="15" t="s">
        <v>7062</v>
      </c>
      <c r="B1021" s="15" t="s">
        <v>7063</v>
      </c>
      <c r="C1021" s="15" t="s">
        <v>58</v>
      </c>
      <c r="D1021" s="16">
        <v>1999</v>
      </c>
      <c r="E1021" s="15" t="s">
        <v>7064</v>
      </c>
      <c r="F1021" s="15"/>
      <c r="G1021" s="15"/>
      <c r="H1021" s="15"/>
      <c r="I1021" s="15"/>
      <c r="J1021" s="15"/>
      <c r="K1021" s="17" t="e">
        <f t="shared" si="140"/>
        <v>#VALUE!</v>
      </c>
      <c r="L1021" s="15"/>
      <c r="M1021" s="18" t="e">
        <f t="shared" si="132"/>
        <v>#VALUE!</v>
      </c>
      <c r="N1021" s="15"/>
      <c r="O1021" s="15"/>
      <c r="P1021" s="15"/>
      <c r="Q1021" s="15"/>
      <c r="R1021" s="15"/>
      <c r="S1021" s="19"/>
      <c r="T1021" s="15"/>
      <c r="U1021" s="17"/>
      <c r="V1021" s="15" t="s">
        <v>7065</v>
      </c>
      <c r="W1021" s="15"/>
      <c r="X1021" s="15" t="s">
        <v>404</v>
      </c>
      <c r="Y1021" s="15" t="s">
        <v>7066</v>
      </c>
      <c r="AB1021" s="20"/>
      <c r="AC1021" s="21" t="s">
        <v>7067</v>
      </c>
      <c r="AD1021" s="21" t="s">
        <v>7068</v>
      </c>
      <c r="AE1021" s="21" t="s">
        <v>7069</v>
      </c>
      <c r="AF1021" s="21" t="s">
        <v>7070</v>
      </c>
      <c r="AG1021" s="22">
        <f t="shared" si="151"/>
        <v>0.41935483870967744</v>
      </c>
      <c r="AH1021" s="15" t="str">
        <f t="shared" si="146"/>
        <v/>
      </c>
      <c r="AI1021" s="22" t="e">
        <f>VLOOKUP(A1021,'[1]Deals (investment)'!$B$2:$Z$1497,1,FALSE)</f>
        <v>#N/A</v>
      </c>
      <c r="AJ1021" s="22" t="e">
        <f>VLOOKUP(A1021,'[1]Deals (investment)'!$B$2:$Z$870,15,FALSE)</f>
        <v>#N/A</v>
      </c>
      <c r="AK1021" s="17" t="e">
        <f>VLOOKUP(A1021,'[1]Deals (Exits)'!B:B,1,FALSE)</f>
        <v>#N/A</v>
      </c>
      <c r="AL1021" s="23" t="e">
        <f>VLOOKUP(G1021,[1]Lookups!$V$3:$Y$197,4,FALSE)</f>
        <v>#N/A</v>
      </c>
      <c r="AM1021" s="17" t="str">
        <f>VLOOKUP(X1021,[1]Lookups!$B$3:$C$200,2,FALSE)</f>
        <v>Other Technologies &amp; Information Technology</v>
      </c>
      <c r="AN1021" s="17" t="e">
        <f>VLOOKUP(R1021,[1]Lookups!$H$3:$I$69,2,FALSE)</f>
        <v>#N/A</v>
      </c>
      <c r="AO1021" s="17" t="e">
        <f>VLOOKUP(T1021,[1]Lookups!$H$3:$I$69,2,FALSE)</f>
        <v>#N/A</v>
      </c>
      <c r="AP1021" s="17" t="e">
        <f>VLOOKUP(AN1021,[1]Lookups!$N$3:$O$11,2,FALSE)</f>
        <v>#N/A</v>
      </c>
      <c r="AQ1021" s="18" t="e">
        <f>COUNTIFS('[1]Deals (investment)'!$B:$B,$A1021)</f>
        <v>#VALUE!</v>
      </c>
      <c r="AR1021" s="18" t="e">
        <f>COUNTIFS('[1]Deals (investment)'!$B:$B,$A1021,'[1]Deals (investment)'!$T:$T,$AW$1)+COUNTIFS('[1]Deals (investment)'!$B:$B,$A1021,'[1]Deals (investment)'!$T:$T,$AX$1)+COUNTIFS('[1]Deals (investment)'!$B:$B,$A1021,'[1]Deals (investment)'!$T:$T,$AY$1)</f>
        <v>#VALUE!</v>
      </c>
      <c r="AS1021" s="17" t="e">
        <f>SUMIFS('[1]Deals (investment)'!$C:$C,'[1]Deals (investment)'!$B:$B,$A1021)</f>
        <v>#VALUE!</v>
      </c>
      <c r="AT1021" s="17" t="e">
        <f t="shared" si="141"/>
        <v>#VALUE!</v>
      </c>
      <c r="AU1021" s="18" t="e">
        <f>COUNTIF('[1]Deals (Exits)'!$B:$B,A1021)</f>
        <v>#VALUE!</v>
      </c>
      <c r="AV1021" s="17" t="e">
        <f>SUMIFS('[1]Deals (investment)'!$C:$C,'[1]Deals (investment)'!$B:$B,$A1021,'[1]Deals (investment)'!$T:$T,AV$1)</f>
        <v>#VALUE!</v>
      </c>
      <c r="AW1021" s="17" t="e">
        <f>SUMIFS('[1]Deals (investment)'!$C:$C,'[1]Deals (investment)'!$B:$B,$A1021,'[1]Deals (investment)'!$T:$T,AW$1)</f>
        <v>#VALUE!</v>
      </c>
      <c r="AX1021" s="17" t="e">
        <f>SUMIFS('[1]Deals (investment)'!$C:$C,'[1]Deals (investment)'!$B:$B,$A1021,'[1]Deals (investment)'!$T:$T,AX$1)</f>
        <v>#VALUE!</v>
      </c>
      <c r="AY1021" s="17" t="e">
        <f>SUMIFS('[1]Deals (investment)'!$C:$C,'[1]Deals (investment)'!$B:$B,$A1021,'[1]Deals (investment)'!$T:$T,AY$1)</f>
        <v>#VALUE!</v>
      </c>
      <c r="AZ1021" s="17" t="e">
        <f>SUMIFS('[1]Deals (investment)'!$C:$C,'[1]Deals (investment)'!$B:$B,$A1021,'[1]Deals (investment)'!$T:$T,AZ$1)</f>
        <v>#VALUE!</v>
      </c>
      <c r="BA1021" s="17" t="e">
        <f>SUMIFS('[1]Deals (investment)'!$C:$C,'[1]Deals (investment)'!$B:$B,$A1021,'[1]Deals (investment)'!$T:$T,BA$1)</f>
        <v>#VALUE!</v>
      </c>
      <c r="BB1021" s="17" t="e">
        <f>SUMIFS('[1]Deals (investment)'!$C:$C,'[1]Deals (investment)'!$B:$B,$A1021,'[1]Deals (investment)'!$T:$T,BB$1)</f>
        <v>#VALUE!</v>
      </c>
      <c r="BC1021" s="17" t="e">
        <f>SUMIFS('[1]Deals (Exits)'!$C:$C,'[1]Deals (Exits)'!$B:$B,$A1021)</f>
        <v>#VALUE!</v>
      </c>
      <c r="BD1021" s="17" t="e">
        <f>SUMIFS('[1]Deals (investment)'!$C:$C,'[1]Deals (investment)'!$B:$B,$A1021,'[1]Deals (investment)'!$V:$V,BD$1)</f>
        <v>#VALUE!</v>
      </c>
      <c r="BE1021" s="17" t="e">
        <f>SUMIFS('[1]Deals (investment)'!$C:$C,'[1]Deals (investment)'!$B:$B,$A1021,'[1]Deals (investment)'!$V:$V,BE$1)</f>
        <v>#VALUE!</v>
      </c>
      <c r="BF1021" s="17" t="e">
        <f>SUMIFS('[1]Deals (investment)'!$C:$C,'[1]Deals (investment)'!$B:$B,$A1021,'[1]Deals (investment)'!$V:$V,BF$1)</f>
        <v>#VALUE!</v>
      </c>
      <c r="BG1021" s="17" t="e">
        <f>SUMIFS('[1]Deals (investment)'!$C:$C,'[1]Deals (investment)'!$B:$B,$A1021,'[1]Deals (investment)'!$V:$V,BG$1)</f>
        <v>#VALUE!</v>
      </c>
      <c r="BH1021" s="17" t="e">
        <f>SUMIFS('[1]Deals (investment)'!$C:$C,'[1]Deals (investment)'!$B:$B,$A1021,'[1]Deals (investment)'!$V:$V,BH$1)</f>
        <v>#VALUE!</v>
      </c>
      <c r="BI1021" s="17" t="e">
        <f>SUMIFS('[1]Deals (investment)'!$C:$C,'[1]Deals (investment)'!$B:$B,$A1021,'[1]Deals (investment)'!$V:$V,BI$1)</f>
        <v>#VALUE!</v>
      </c>
      <c r="BJ1021" s="17" t="e">
        <f>SUMIFS('[1]Deals (investment)'!$C:$C,'[1]Deals (investment)'!$B:$B,$A1021,'[1]Deals (investment)'!$V:$V,BJ$1)</f>
        <v>#VALUE!</v>
      </c>
      <c r="BK1021" s="17" t="e">
        <f>SUMIFS('[1]Deals (investment)'!$C:$C,'[1]Deals (investment)'!$B:$B,$A1021,'[1]Deals (investment)'!$V:$V,BK$1)</f>
        <v>#VALUE!</v>
      </c>
      <c r="BL1021" s="17" t="e">
        <f>SUMIFS('[1]Deals (investment)'!$C:$C,'[1]Deals (investment)'!$B:$B,$A1021,'[1]Deals (investment)'!$V:$V,BL$1)</f>
        <v>#VALUE!</v>
      </c>
      <c r="BM1021" s="17" t="e">
        <f>SUMIFS('[1]Deals (investment)'!$C:$C,'[1]Deals (investment)'!$B:$B,$A1021,'[1]Deals (investment)'!$V:$V,BM$1)</f>
        <v>#VALUE!</v>
      </c>
      <c r="BN1021" s="15"/>
      <c r="BO1021" s="15"/>
      <c r="BP1021" s="22"/>
      <c r="BQ1021" s="15"/>
      <c r="BR1021" s="15"/>
      <c r="BS1021" s="15"/>
      <c r="BT1021" s="15"/>
      <c r="BU1021" s="15"/>
      <c r="BV1021" s="15"/>
      <c r="BW1021" s="15"/>
      <c r="BX1021" s="15"/>
      <c r="BY1021" s="15"/>
      <c r="BZ1021" s="15"/>
      <c r="CA1021" s="15"/>
      <c r="CB1021" s="15"/>
      <c r="CC1021" s="15"/>
      <c r="CD1021" s="15" t="str">
        <f t="shared" si="149"/>
        <v>Gryphon CorporationGryphon Networks offers a cloud-based solution that enables marketers to increase their revenue while honoring consumer choice.Active</v>
      </c>
      <c r="CE1021" s="15"/>
      <c r="CF1021" s="15"/>
      <c r="CG1021" s="15"/>
      <c r="CH1021" s="15"/>
      <c r="CI1021" s="15"/>
      <c r="CJ1021" s="15"/>
    </row>
    <row r="1022" spans="1:88" ht="12.75">
      <c r="A1022" s="15" t="s">
        <v>7071</v>
      </c>
      <c r="B1022" s="15" t="s">
        <v>7072</v>
      </c>
      <c r="C1022" s="15" t="s">
        <v>58</v>
      </c>
      <c r="D1022" s="16">
        <v>1992</v>
      </c>
      <c r="E1022" s="15" t="s">
        <v>7073</v>
      </c>
      <c r="F1022" s="15"/>
      <c r="G1022" s="15"/>
      <c r="H1022" s="15"/>
      <c r="I1022" s="15"/>
      <c r="J1022" s="15"/>
      <c r="K1022" s="17" t="e">
        <f t="shared" si="140"/>
        <v>#VALUE!</v>
      </c>
      <c r="L1022" s="15"/>
      <c r="M1022" s="18" t="e">
        <f t="shared" si="132"/>
        <v>#VALUE!</v>
      </c>
      <c r="N1022" s="15"/>
      <c r="O1022" s="15"/>
      <c r="P1022" s="15"/>
      <c r="Q1022" s="15"/>
      <c r="R1022" s="15"/>
      <c r="S1022" s="19"/>
      <c r="T1022" s="15"/>
      <c r="U1022" s="17"/>
      <c r="V1022" s="15" t="s">
        <v>7074</v>
      </c>
      <c r="W1022" s="15"/>
      <c r="X1022" s="15" t="s">
        <v>256</v>
      </c>
      <c r="Y1022" s="15" t="s">
        <v>7075</v>
      </c>
      <c r="AB1022" s="20"/>
      <c r="AC1022" s="21" t="s">
        <v>7076</v>
      </c>
      <c r="AD1022" s="15" t="s">
        <v>312</v>
      </c>
      <c r="AE1022" s="21" t="s">
        <v>7077</v>
      </c>
      <c r="AF1022" s="21" t="s">
        <v>7078</v>
      </c>
      <c r="AG1022" s="22">
        <f t="shared" si="151"/>
        <v>0.41935483870967744</v>
      </c>
      <c r="AH1022" s="15" t="str">
        <f t="shared" si="146"/>
        <v/>
      </c>
      <c r="AI1022" s="22" t="e">
        <f>VLOOKUP(A1022,'[1]Deals (investment)'!$B$2:$Z$1497,1,FALSE)</f>
        <v>#N/A</v>
      </c>
      <c r="AJ1022" s="22" t="e">
        <f>VLOOKUP(A1022,'[1]Deals (investment)'!$B$2:$Z$870,15,FALSE)</f>
        <v>#N/A</v>
      </c>
      <c r="AK1022" s="17" t="e">
        <f>VLOOKUP(A1022,'[1]Deals (Exits)'!B:B,1,FALSE)</f>
        <v>#N/A</v>
      </c>
      <c r="AL1022" s="23" t="e">
        <f>VLOOKUP(G1022,[1]Lookups!$V$3:$Y$197,4,FALSE)</f>
        <v>#N/A</v>
      </c>
      <c r="AM1022" s="17" t="str">
        <f>VLOOKUP(X1022,[1]Lookups!$B$3:$C$200,2,FALSE)</f>
        <v>Media &amp; Entertainment</v>
      </c>
      <c r="AN1022" s="17" t="e">
        <f>VLOOKUP(R1022,[1]Lookups!$H$3:$I$69,2,FALSE)</f>
        <v>#N/A</v>
      </c>
      <c r="AO1022" s="17" t="e">
        <f>VLOOKUP(T1022,[1]Lookups!$H$3:$I$69,2,FALSE)</f>
        <v>#N/A</v>
      </c>
      <c r="AP1022" s="17" t="e">
        <f>VLOOKUP(AN1022,[1]Lookups!$N$3:$O$11,2,FALSE)</f>
        <v>#N/A</v>
      </c>
      <c r="AQ1022" s="18" t="e">
        <f>COUNTIFS('[1]Deals (investment)'!$B:$B,$A1022)</f>
        <v>#VALUE!</v>
      </c>
      <c r="AR1022" s="18" t="e">
        <f>COUNTIFS('[1]Deals (investment)'!$B:$B,$A1022,'[1]Deals (investment)'!$T:$T,$AW$1)+COUNTIFS('[1]Deals (investment)'!$B:$B,$A1022,'[1]Deals (investment)'!$T:$T,$AX$1)+COUNTIFS('[1]Deals (investment)'!$B:$B,$A1022,'[1]Deals (investment)'!$T:$T,$AY$1)</f>
        <v>#VALUE!</v>
      </c>
      <c r="AS1022" s="17" t="e">
        <f>SUMIFS('[1]Deals (investment)'!$C:$C,'[1]Deals (investment)'!$B:$B,$A1022)</f>
        <v>#VALUE!</v>
      </c>
      <c r="AT1022" s="17" t="e">
        <f t="shared" si="141"/>
        <v>#VALUE!</v>
      </c>
      <c r="AU1022" s="18" t="e">
        <f>COUNTIF('[1]Deals (Exits)'!$B:$B,A1022)</f>
        <v>#VALUE!</v>
      </c>
      <c r="AV1022" s="17" t="e">
        <f>SUMIFS('[1]Deals (investment)'!$C:$C,'[1]Deals (investment)'!$B:$B,$A1022,'[1]Deals (investment)'!$T:$T,AV$1)</f>
        <v>#VALUE!</v>
      </c>
      <c r="AW1022" s="17" t="e">
        <f>SUMIFS('[1]Deals (investment)'!$C:$C,'[1]Deals (investment)'!$B:$B,$A1022,'[1]Deals (investment)'!$T:$T,AW$1)</f>
        <v>#VALUE!</v>
      </c>
      <c r="AX1022" s="17" t="e">
        <f>SUMIFS('[1]Deals (investment)'!$C:$C,'[1]Deals (investment)'!$B:$B,$A1022,'[1]Deals (investment)'!$T:$T,AX$1)</f>
        <v>#VALUE!</v>
      </c>
      <c r="AY1022" s="17" t="e">
        <f>SUMIFS('[1]Deals (investment)'!$C:$C,'[1]Deals (investment)'!$B:$B,$A1022,'[1]Deals (investment)'!$T:$T,AY$1)</f>
        <v>#VALUE!</v>
      </c>
      <c r="AZ1022" s="17" t="e">
        <f>SUMIFS('[1]Deals (investment)'!$C:$C,'[1]Deals (investment)'!$B:$B,$A1022,'[1]Deals (investment)'!$T:$T,AZ$1)</f>
        <v>#VALUE!</v>
      </c>
      <c r="BA1022" s="17" t="e">
        <f>SUMIFS('[1]Deals (investment)'!$C:$C,'[1]Deals (investment)'!$B:$B,$A1022,'[1]Deals (investment)'!$T:$T,BA$1)</f>
        <v>#VALUE!</v>
      </c>
      <c r="BB1022" s="17" t="e">
        <f>SUMIFS('[1]Deals (investment)'!$C:$C,'[1]Deals (investment)'!$B:$B,$A1022,'[1]Deals (investment)'!$T:$T,BB$1)</f>
        <v>#VALUE!</v>
      </c>
      <c r="BC1022" s="17" t="e">
        <f>SUMIFS('[1]Deals (Exits)'!$C:$C,'[1]Deals (Exits)'!$B:$B,$A1022)</f>
        <v>#VALUE!</v>
      </c>
      <c r="BD1022" s="17" t="e">
        <f>SUMIFS('[1]Deals (investment)'!$C:$C,'[1]Deals (investment)'!$B:$B,$A1022,'[1]Deals (investment)'!$V:$V,BD$1)</f>
        <v>#VALUE!</v>
      </c>
      <c r="BE1022" s="17" t="e">
        <f>SUMIFS('[1]Deals (investment)'!$C:$C,'[1]Deals (investment)'!$B:$B,$A1022,'[1]Deals (investment)'!$V:$V,BE$1)</f>
        <v>#VALUE!</v>
      </c>
      <c r="BF1022" s="17" t="e">
        <f>SUMIFS('[1]Deals (investment)'!$C:$C,'[1]Deals (investment)'!$B:$B,$A1022,'[1]Deals (investment)'!$V:$V,BF$1)</f>
        <v>#VALUE!</v>
      </c>
      <c r="BG1022" s="17" t="e">
        <f>SUMIFS('[1]Deals (investment)'!$C:$C,'[1]Deals (investment)'!$B:$B,$A1022,'[1]Deals (investment)'!$V:$V,BG$1)</f>
        <v>#VALUE!</v>
      </c>
      <c r="BH1022" s="17" t="e">
        <f>SUMIFS('[1]Deals (investment)'!$C:$C,'[1]Deals (investment)'!$B:$B,$A1022,'[1]Deals (investment)'!$V:$V,BH$1)</f>
        <v>#VALUE!</v>
      </c>
      <c r="BI1022" s="17" t="e">
        <f>SUMIFS('[1]Deals (investment)'!$C:$C,'[1]Deals (investment)'!$B:$B,$A1022,'[1]Deals (investment)'!$V:$V,BI$1)</f>
        <v>#VALUE!</v>
      </c>
      <c r="BJ1022" s="17" t="e">
        <f>SUMIFS('[1]Deals (investment)'!$C:$C,'[1]Deals (investment)'!$B:$B,$A1022,'[1]Deals (investment)'!$V:$V,BJ$1)</f>
        <v>#VALUE!</v>
      </c>
      <c r="BK1022" s="17" t="e">
        <f>SUMIFS('[1]Deals (investment)'!$C:$C,'[1]Deals (investment)'!$B:$B,$A1022,'[1]Deals (investment)'!$V:$V,BK$1)</f>
        <v>#VALUE!</v>
      </c>
      <c r="BL1022" s="17" t="e">
        <f>SUMIFS('[1]Deals (investment)'!$C:$C,'[1]Deals (investment)'!$B:$B,$A1022,'[1]Deals (investment)'!$V:$V,BL$1)</f>
        <v>#VALUE!</v>
      </c>
      <c r="BM1022" s="17" t="e">
        <f>SUMIFS('[1]Deals (investment)'!$C:$C,'[1]Deals (investment)'!$B:$B,$A1022,'[1]Deals (investment)'!$V:$V,BM$1)</f>
        <v>#VALUE!</v>
      </c>
      <c r="BN1022" s="15"/>
      <c r="BO1022" s="15"/>
      <c r="BP1022" s="22"/>
      <c r="BQ1022" s="15"/>
      <c r="BR1022" s="15"/>
      <c r="BS1022" s="15"/>
      <c r="BT1022" s="15"/>
      <c r="BU1022" s="15"/>
      <c r="BV1022" s="15"/>
      <c r="BW1022" s="15"/>
      <c r="BX1022" s="15"/>
      <c r="BY1022" s="15"/>
      <c r="BZ1022" s="15"/>
      <c r="CA1022" s="15"/>
      <c r="CB1022" s="15"/>
      <c r="CC1022" s="15"/>
      <c r="CD1022" s="15" t="str">
        <f t="shared" si="149"/>
        <v>GTaxiThe World's leading Independent A&amp;R company that provides songwriters access to the people in the music business who have the power to sign deals!Active</v>
      </c>
      <c r="CE1022" s="15"/>
      <c r="CF1022" s="15"/>
      <c r="CG1022" s="15"/>
      <c r="CH1022" s="15"/>
      <c r="CI1022" s="15"/>
      <c r="CJ1022" s="15"/>
    </row>
    <row r="1023" spans="1:88" ht="12.75">
      <c r="A1023" s="15" t="s">
        <v>7079</v>
      </c>
      <c r="B1023" s="15" t="s">
        <v>7080</v>
      </c>
      <c r="C1023" s="15" t="s">
        <v>58</v>
      </c>
      <c r="D1023" s="16">
        <v>2007</v>
      </c>
      <c r="E1023" s="15" t="s">
        <v>7064</v>
      </c>
      <c r="F1023" s="15"/>
      <c r="G1023" s="15"/>
      <c r="H1023" s="15"/>
      <c r="I1023" s="15"/>
      <c r="J1023" s="15"/>
      <c r="K1023" s="17" t="e">
        <f t="shared" si="140"/>
        <v>#VALUE!</v>
      </c>
      <c r="L1023" s="15"/>
      <c r="M1023" s="18" t="e">
        <f t="shared" si="132"/>
        <v>#VALUE!</v>
      </c>
      <c r="N1023" s="15"/>
      <c r="O1023" s="15"/>
      <c r="P1023" s="15"/>
      <c r="Q1023" s="15"/>
      <c r="R1023" s="15"/>
      <c r="S1023" s="19"/>
      <c r="T1023" s="15"/>
      <c r="U1023" s="17"/>
      <c r="V1023" s="15" t="s">
        <v>7081</v>
      </c>
      <c r="W1023" s="15"/>
      <c r="X1023" s="15" t="s">
        <v>107</v>
      </c>
      <c r="Y1023" s="15" t="s">
        <v>7082</v>
      </c>
      <c r="AB1023" s="20"/>
      <c r="AC1023" s="21" t="s">
        <v>7083</v>
      </c>
      <c r="AD1023" s="21" t="s">
        <v>7084</v>
      </c>
      <c r="AE1023" s="21" t="s">
        <v>7085</v>
      </c>
      <c r="AF1023" s="21" t="s">
        <v>7086</v>
      </c>
      <c r="AG1023" s="22">
        <f t="shared" si="151"/>
        <v>0.41935483870967744</v>
      </c>
      <c r="AH1023" s="15" t="str">
        <f t="shared" si="146"/>
        <v/>
      </c>
      <c r="AI1023" s="22" t="e">
        <f>VLOOKUP(A1023,'[1]Deals (investment)'!$B$2:$Z$1497,1,FALSE)</f>
        <v>#N/A</v>
      </c>
      <c r="AJ1023" s="22" t="e">
        <f>VLOOKUP(A1023,'[1]Deals (investment)'!$B$2:$Z$870,15,FALSE)</f>
        <v>#N/A</v>
      </c>
      <c r="AK1023" s="17" t="e">
        <f>VLOOKUP(A1023,'[1]Deals (Exits)'!B:B,1,FALSE)</f>
        <v>#N/A</v>
      </c>
      <c r="AL1023" s="23" t="e">
        <f>VLOOKUP(G1023,[1]Lookups!$V$3:$Y$197,4,FALSE)</f>
        <v>#N/A</v>
      </c>
      <c r="AM1023" s="17" t="str">
        <f>VLOOKUP(X1023,[1]Lookups!$B$3:$C$200,2,FALSE)</f>
        <v>Energy &amp; Resources</v>
      </c>
      <c r="AN1023" s="17" t="e">
        <f>VLOOKUP(R1023,[1]Lookups!$H$3:$I$69,2,FALSE)</f>
        <v>#N/A</v>
      </c>
      <c r="AO1023" s="17" t="e">
        <f>VLOOKUP(T1023,[1]Lookups!$H$3:$I$69,2,FALSE)</f>
        <v>#N/A</v>
      </c>
      <c r="AP1023" s="17" t="e">
        <f>VLOOKUP(AN1023,[1]Lookups!$N$3:$O$11,2,FALSE)</f>
        <v>#N/A</v>
      </c>
      <c r="AQ1023" s="18" t="e">
        <f>COUNTIFS('[1]Deals (investment)'!$B:$B,$A1023)</f>
        <v>#VALUE!</v>
      </c>
      <c r="AR1023" s="18" t="e">
        <f>COUNTIFS('[1]Deals (investment)'!$B:$B,$A1023,'[1]Deals (investment)'!$T:$T,$AW$1)+COUNTIFS('[1]Deals (investment)'!$B:$B,$A1023,'[1]Deals (investment)'!$T:$T,$AX$1)+COUNTIFS('[1]Deals (investment)'!$B:$B,$A1023,'[1]Deals (investment)'!$T:$T,$AY$1)</f>
        <v>#VALUE!</v>
      </c>
      <c r="AS1023" s="17" t="e">
        <f>SUMIFS('[1]Deals (investment)'!$C:$C,'[1]Deals (investment)'!$B:$B,$A1023)</f>
        <v>#VALUE!</v>
      </c>
      <c r="AT1023" s="17" t="e">
        <f t="shared" si="141"/>
        <v>#VALUE!</v>
      </c>
      <c r="AU1023" s="18" t="e">
        <f>COUNTIF('[1]Deals (Exits)'!$B:$B,A1023)</f>
        <v>#VALUE!</v>
      </c>
      <c r="AV1023" s="17" t="e">
        <f>SUMIFS('[1]Deals (investment)'!$C:$C,'[1]Deals (investment)'!$B:$B,$A1023,'[1]Deals (investment)'!$T:$T,AV$1)</f>
        <v>#VALUE!</v>
      </c>
      <c r="AW1023" s="17" t="e">
        <f>SUMIFS('[1]Deals (investment)'!$C:$C,'[1]Deals (investment)'!$B:$B,$A1023,'[1]Deals (investment)'!$T:$T,AW$1)</f>
        <v>#VALUE!</v>
      </c>
      <c r="AX1023" s="17" t="e">
        <f>SUMIFS('[1]Deals (investment)'!$C:$C,'[1]Deals (investment)'!$B:$B,$A1023,'[1]Deals (investment)'!$T:$T,AX$1)</f>
        <v>#VALUE!</v>
      </c>
      <c r="AY1023" s="17" t="e">
        <f>SUMIFS('[1]Deals (investment)'!$C:$C,'[1]Deals (investment)'!$B:$B,$A1023,'[1]Deals (investment)'!$T:$T,AY$1)</f>
        <v>#VALUE!</v>
      </c>
      <c r="AZ1023" s="17" t="e">
        <f>SUMIFS('[1]Deals (investment)'!$C:$C,'[1]Deals (investment)'!$B:$B,$A1023,'[1]Deals (investment)'!$T:$T,AZ$1)</f>
        <v>#VALUE!</v>
      </c>
      <c r="BA1023" s="17" t="e">
        <f>SUMIFS('[1]Deals (investment)'!$C:$C,'[1]Deals (investment)'!$B:$B,$A1023,'[1]Deals (investment)'!$T:$T,BA$1)</f>
        <v>#VALUE!</v>
      </c>
      <c r="BB1023" s="17" t="e">
        <f>SUMIFS('[1]Deals (investment)'!$C:$C,'[1]Deals (investment)'!$B:$B,$A1023,'[1]Deals (investment)'!$T:$T,BB$1)</f>
        <v>#VALUE!</v>
      </c>
      <c r="BC1023" s="17" t="e">
        <f>SUMIFS('[1]Deals (Exits)'!$C:$C,'[1]Deals (Exits)'!$B:$B,$A1023)</f>
        <v>#VALUE!</v>
      </c>
      <c r="BD1023" s="17" t="e">
        <f>SUMIFS('[1]Deals (investment)'!$C:$C,'[1]Deals (investment)'!$B:$B,$A1023,'[1]Deals (investment)'!$V:$V,BD$1)</f>
        <v>#VALUE!</v>
      </c>
      <c r="BE1023" s="17" t="e">
        <f>SUMIFS('[1]Deals (investment)'!$C:$C,'[1]Deals (investment)'!$B:$B,$A1023,'[1]Deals (investment)'!$V:$V,BE$1)</f>
        <v>#VALUE!</v>
      </c>
      <c r="BF1023" s="17" t="e">
        <f>SUMIFS('[1]Deals (investment)'!$C:$C,'[1]Deals (investment)'!$B:$B,$A1023,'[1]Deals (investment)'!$V:$V,BF$1)</f>
        <v>#VALUE!</v>
      </c>
      <c r="BG1023" s="17" t="e">
        <f>SUMIFS('[1]Deals (investment)'!$C:$C,'[1]Deals (investment)'!$B:$B,$A1023,'[1]Deals (investment)'!$V:$V,BG$1)</f>
        <v>#VALUE!</v>
      </c>
      <c r="BH1023" s="17" t="e">
        <f>SUMIFS('[1]Deals (investment)'!$C:$C,'[1]Deals (investment)'!$B:$B,$A1023,'[1]Deals (investment)'!$V:$V,BH$1)</f>
        <v>#VALUE!</v>
      </c>
      <c r="BI1023" s="17" t="e">
        <f>SUMIFS('[1]Deals (investment)'!$C:$C,'[1]Deals (investment)'!$B:$B,$A1023,'[1]Deals (investment)'!$V:$V,BI$1)</f>
        <v>#VALUE!</v>
      </c>
      <c r="BJ1023" s="17" t="e">
        <f>SUMIFS('[1]Deals (investment)'!$C:$C,'[1]Deals (investment)'!$B:$B,$A1023,'[1]Deals (investment)'!$V:$V,BJ$1)</f>
        <v>#VALUE!</v>
      </c>
      <c r="BK1023" s="17" t="e">
        <f>SUMIFS('[1]Deals (investment)'!$C:$C,'[1]Deals (investment)'!$B:$B,$A1023,'[1]Deals (investment)'!$V:$V,BK$1)</f>
        <v>#VALUE!</v>
      </c>
      <c r="BL1023" s="17" t="e">
        <f>SUMIFS('[1]Deals (investment)'!$C:$C,'[1]Deals (investment)'!$B:$B,$A1023,'[1]Deals (investment)'!$V:$V,BL$1)</f>
        <v>#VALUE!</v>
      </c>
      <c r="BM1023" s="17" t="e">
        <f>SUMIFS('[1]Deals (investment)'!$C:$C,'[1]Deals (investment)'!$B:$B,$A1023,'[1]Deals (investment)'!$V:$V,BM$1)</f>
        <v>#VALUE!</v>
      </c>
      <c r="BN1023" s="15"/>
      <c r="BO1023" s="15"/>
      <c r="BP1023" s="22"/>
      <c r="BQ1023" s="15"/>
      <c r="BR1023" s="15"/>
      <c r="BS1023" s="15"/>
      <c r="BT1023" s="15"/>
      <c r="BU1023" s="15"/>
      <c r="BV1023" s="15"/>
      <c r="BW1023" s="15"/>
      <c r="BX1023" s="15"/>
      <c r="BY1023" s="15"/>
      <c r="BZ1023" s="15"/>
      <c r="CA1023" s="15"/>
      <c r="CB1023" s="15"/>
      <c r="CC1023" s="15"/>
      <c r="CD1023" s="15" t="str">
        <f t="shared" si="149"/>
        <v>GteentechGreentech Media is an online media company providing news, in-depth market research and analysis on the greentech B2B market.Active</v>
      </c>
      <c r="CE1023" s="15"/>
      <c r="CF1023" s="15"/>
      <c r="CG1023" s="15"/>
      <c r="CH1023" s="15"/>
      <c r="CI1023" s="15"/>
      <c r="CJ1023" s="15"/>
    </row>
    <row r="1024" spans="1:88" ht="12.75">
      <c r="A1024" s="15" t="s">
        <v>7087</v>
      </c>
      <c r="B1024" s="15"/>
      <c r="C1024" s="15"/>
      <c r="D1024" s="16"/>
      <c r="E1024" s="15"/>
      <c r="F1024" s="15"/>
      <c r="G1024" s="15"/>
      <c r="H1024" s="15"/>
      <c r="I1024" s="15"/>
      <c r="J1024" s="15"/>
      <c r="K1024" s="17" t="e">
        <f t="shared" si="140"/>
        <v>#VALUE!</v>
      </c>
      <c r="L1024" s="15"/>
      <c r="M1024" s="18" t="e">
        <f t="shared" si="132"/>
        <v>#VALUE!</v>
      </c>
      <c r="N1024" s="15"/>
      <c r="O1024" s="15"/>
      <c r="P1024" s="15"/>
      <c r="Q1024" s="24" t="e">
        <f ca="1">_xludf.MAXIFS('[1]Deals (investment)'!A:A,'[1]Deals (investment)'!B:B,A1024)</f>
        <v>#NAME?</v>
      </c>
      <c r="R1024" s="15"/>
      <c r="S1024" s="19"/>
      <c r="T1024" s="15"/>
      <c r="U1024" s="17"/>
      <c r="V1024" s="15"/>
      <c r="W1024" s="15"/>
      <c r="X1024" s="15"/>
      <c r="Y1024" s="15"/>
      <c r="AB1024" s="20"/>
      <c r="AC1024" s="15"/>
      <c r="AD1024" s="15"/>
      <c r="AE1024" s="15"/>
      <c r="AF1024" s="15"/>
      <c r="AG1024" s="22">
        <f t="shared" ca="1" si="151"/>
        <v>9.6774193548387094E-2</v>
      </c>
      <c r="AH1024" s="15" t="str">
        <f t="shared" si="146"/>
        <v/>
      </c>
      <c r="AI1024" s="22" t="e">
        <f>VLOOKUP(A1024,'[1]Deals (investment)'!$B$2:$Z$1497,1,FALSE)</f>
        <v>#N/A</v>
      </c>
      <c r="AJ1024" s="22" t="e">
        <f>VLOOKUP(A1024,'[1]Deals (investment)'!$B$2:$Z$870,15,FALSE)</f>
        <v>#N/A</v>
      </c>
      <c r="AK1024" s="17" t="e">
        <f>VLOOKUP(A1024,'[1]Deals (Exits)'!B:B,1,FALSE)</f>
        <v>#N/A</v>
      </c>
      <c r="AL1024" s="23" t="e">
        <f>VLOOKUP(G1024,[1]Lookups!$V$3:$Y$197,4,FALSE)</f>
        <v>#N/A</v>
      </c>
      <c r="AM1024" s="17" t="e">
        <f>VLOOKUP(X1024,[1]Lookups!$B$3:$C$200,2,FALSE)</f>
        <v>#N/A</v>
      </c>
      <c r="AN1024" s="17" t="e">
        <f>VLOOKUP(R1024,[1]Lookups!$H$3:$I$69,2,FALSE)</f>
        <v>#N/A</v>
      </c>
      <c r="AO1024" s="17" t="e">
        <f>VLOOKUP(T1024,[1]Lookups!$H$3:$I$69,2,FALSE)</f>
        <v>#N/A</v>
      </c>
      <c r="AP1024" s="17" t="e">
        <f>VLOOKUP(AN1024,[1]Lookups!$N$3:$O$11,2,FALSE)</f>
        <v>#N/A</v>
      </c>
      <c r="AQ1024" s="18" t="e">
        <f>COUNTIFS('[1]Deals (investment)'!$B:$B,$A1024)</f>
        <v>#VALUE!</v>
      </c>
      <c r="AR1024" s="18" t="e">
        <f>COUNTIFS('[1]Deals (investment)'!$B:$B,$A1024,'[1]Deals (investment)'!$T:$T,$AW$1)+COUNTIFS('[1]Deals (investment)'!$B:$B,$A1024,'[1]Deals (investment)'!$T:$T,$AX$1)+COUNTIFS('[1]Deals (investment)'!$B:$B,$A1024,'[1]Deals (investment)'!$T:$T,$AY$1)</f>
        <v>#VALUE!</v>
      </c>
      <c r="AS1024" s="17" t="e">
        <f>SUMIFS('[1]Deals (investment)'!$C:$C,'[1]Deals (investment)'!$B:$B,$A1024)</f>
        <v>#VALUE!</v>
      </c>
      <c r="AT1024" s="17" t="e">
        <f t="shared" si="141"/>
        <v>#VALUE!</v>
      </c>
      <c r="AU1024" s="18" t="e">
        <f>COUNTIF('[1]Deals (Exits)'!$B:$B,A1024)</f>
        <v>#VALUE!</v>
      </c>
      <c r="AV1024" s="17" t="e">
        <f>SUMIFS('[1]Deals (investment)'!$C:$C,'[1]Deals (investment)'!$B:$B,$A1024,'[1]Deals (investment)'!$T:$T,AV$1)</f>
        <v>#VALUE!</v>
      </c>
      <c r="AW1024" s="17" t="e">
        <f>SUMIFS('[1]Deals (investment)'!$C:$C,'[1]Deals (investment)'!$B:$B,$A1024,'[1]Deals (investment)'!$T:$T,AW$1)</f>
        <v>#VALUE!</v>
      </c>
      <c r="AX1024" s="17" t="e">
        <f>SUMIFS('[1]Deals (investment)'!$C:$C,'[1]Deals (investment)'!$B:$B,$A1024,'[1]Deals (investment)'!$T:$T,AX$1)</f>
        <v>#VALUE!</v>
      </c>
      <c r="AY1024" s="17" t="e">
        <f>SUMIFS('[1]Deals (investment)'!$C:$C,'[1]Deals (investment)'!$B:$B,$A1024,'[1]Deals (investment)'!$T:$T,AY$1)</f>
        <v>#VALUE!</v>
      </c>
      <c r="AZ1024" s="17" t="e">
        <f>SUMIFS('[1]Deals (investment)'!$C:$C,'[1]Deals (investment)'!$B:$B,$A1024,'[1]Deals (investment)'!$T:$T,AZ$1)</f>
        <v>#VALUE!</v>
      </c>
      <c r="BA1024" s="17" t="e">
        <f>SUMIFS('[1]Deals (investment)'!$C:$C,'[1]Deals (investment)'!$B:$B,$A1024,'[1]Deals (investment)'!$T:$T,BA$1)</f>
        <v>#VALUE!</v>
      </c>
      <c r="BB1024" s="17" t="e">
        <f>SUMIFS('[1]Deals (investment)'!$C:$C,'[1]Deals (investment)'!$B:$B,$A1024,'[1]Deals (investment)'!$T:$T,BB$1)</f>
        <v>#VALUE!</v>
      </c>
      <c r="BC1024" s="17" t="e">
        <f>SUMIFS('[1]Deals (Exits)'!$C:$C,'[1]Deals (Exits)'!$B:$B,$A1024)</f>
        <v>#VALUE!</v>
      </c>
      <c r="BD1024" s="17" t="e">
        <f>SUMIFS('[1]Deals (investment)'!$C:$C,'[1]Deals (investment)'!$B:$B,$A1024,'[1]Deals (investment)'!$V:$V,BD$1)</f>
        <v>#VALUE!</v>
      </c>
      <c r="BE1024" s="17" t="e">
        <f>SUMIFS('[1]Deals (investment)'!$C:$C,'[1]Deals (investment)'!$B:$B,$A1024,'[1]Deals (investment)'!$V:$V,BE$1)</f>
        <v>#VALUE!</v>
      </c>
      <c r="BF1024" s="17" t="e">
        <f>SUMIFS('[1]Deals (investment)'!$C:$C,'[1]Deals (investment)'!$B:$B,$A1024,'[1]Deals (investment)'!$V:$V,BF$1)</f>
        <v>#VALUE!</v>
      </c>
      <c r="BG1024" s="17" t="e">
        <f>SUMIFS('[1]Deals (investment)'!$C:$C,'[1]Deals (investment)'!$B:$B,$A1024,'[1]Deals (investment)'!$V:$V,BG$1)</f>
        <v>#VALUE!</v>
      </c>
      <c r="BH1024" s="17" t="e">
        <f>SUMIFS('[1]Deals (investment)'!$C:$C,'[1]Deals (investment)'!$B:$B,$A1024,'[1]Deals (investment)'!$V:$V,BH$1)</f>
        <v>#VALUE!</v>
      </c>
      <c r="BI1024" s="17" t="e">
        <f>SUMIFS('[1]Deals (investment)'!$C:$C,'[1]Deals (investment)'!$B:$B,$A1024,'[1]Deals (investment)'!$V:$V,BI$1)</f>
        <v>#VALUE!</v>
      </c>
      <c r="BJ1024" s="17" t="e">
        <f>SUMIFS('[1]Deals (investment)'!$C:$C,'[1]Deals (investment)'!$B:$B,$A1024,'[1]Deals (investment)'!$V:$V,BJ$1)</f>
        <v>#VALUE!</v>
      </c>
      <c r="BK1024" s="17" t="e">
        <f>SUMIFS('[1]Deals (investment)'!$C:$C,'[1]Deals (investment)'!$B:$B,$A1024,'[1]Deals (investment)'!$V:$V,BK$1)</f>
        <v>#VALUE!</v>
      </c>
      <c r="BL1024" s="17" t="e">
        <f>SUMIFS('[1]Deals (investment)'!$C:$C,'[1]Deals (investment)'!$B:$B,$A1024,'[1]Deals (investment)'!$V:$V,BL$1)</f>
        <v>#VALUE!</v>
      </c>
      <c r="BM1024" s="17" t="e">
        <f>SUMIFS('[1]Deals (investment)'!$C:$C,'[1]Deals (investment)'!$B:$B,$A1024,'[1]Deals (investment)'!$V:$V,BM$1)</f>
        <v>#VALUE!</v>
      </c>
      <c r="BN1024" s="15"/>
      <c r="BO1024" s="15"/>
      <c r="BP1024" s="22"/>
      <c r="BQ1024" s="15"/>
      <c r="BR1024" s="15"/>
      <c r="BS1024" s="15"/>
      <c r="BT1024" s="15"/>
      <c r="BU1024" s="15"/>
      <c r="BV1024" s="15"/>
      <c r="BW1024" s="15"/>
      <c r="BX1024" s="15"/>
      <c r="BY1024" s="15"/>
      <c r="BZ1024" s="15"/>
      <c r="CA1024" s="15"/>
      <c r="CB1024" s="15"/>
      <c r="CC1024" s="15"/>
      <c r="CD1024" s="15" t="str">
        <f t="shared" si="149"/>
        <v>Gudie Leisure Farm</v>
      </c>
      <c r="CE1024" s="15"/>
      <c r="CF1024" s="15"/>
      <c r="CG1024" s="15"/>
      <c r="CH1024" s="15"/>
      <c r="CI1024" s="15"/>
      <c r="CJ1024" s="15"/>
    </row>
    <row r="1025" spans="1:118" ht="12.75">
      <c r="A1025" s="15" t="s">
        <v>7088</v>
      </c>
      <c r="B1025" s="15"/>
      <c r="C1025" s="15" t="s">
        <v>58</v>
      </c>
      <c r="D1025" s="16"/>
      <c r="E1025" s="15"/>
      <c r="F1025" s="15"/>
      <c r="G1025" s="15"/>
      <c r="H1025" s="15"/>
      <c r="I1025" s="15"/>
      <c r="J1025" s="15"/>
      <c r="K1025" s="17" t="e">
        <f t="shared" si="140"/>
        <v>#VALUE!</v>
      </c>
      <c r="L1025" s="15"/>
      <c r="M1025" s="18" t="e">
        <f t="shared" si="132"/>
        <v>#VALUE!</v>
      </c>
      <c r="N1025" s="15"/>
      <c r="O1025" s="15"/>
      <c r="P1025" s="15"/>
      <c r="Q1025" s="15"/>
      <c r="R1025" s="15"/>
      <c r="S1025" s="19"/>
      <c r="T1025" s="15"/>
      <c r="U1025" s="17"/>
      <c r="V1025" s="15"/>
      <c r="W1025" s="15"/>
      <c r="X1025" s="15"/>
      <c r="Y1025" s="15"/>
      <c r="AB1025" s="20"/>
      <c r="AC1025" s="15"/>
      <c r="AD1025" s="15"/>
      <c r="AE1025" s="15"/>
      <c r="AF1025" s="15"/>
      <c r="AG1025" s="22">
        <f t="shared" si="151"/>
        <v>9.6774193548387094E-2</v>
      </c>
      <c r="AH1025" s="15" t="str">
        <f t="shared" si="146"/>
        <v/>
      </c>
      <c r="AI1025" s="22" t="e">
        <f>VLOOKUP(A1025,'[1]Deals (investment)'!$B$2:$Z$1497,1,FALSE)</f>
        <v>#N/A</v>
      </c>
      <c r="AJ1025" s="22" t="e">
        <f>VLOOKUP(A1025,'[1]Deals (investment)'!$B$2:$Z$870,15,FALSE)</f>
        <v>#N/A</v>
      </c>
      <c r="AK1025" s="17" t="e">
        <f>VLOOKUP(A1025,'[1]Deals (Exits)'!B:B,1,FALSE)</f>
        <v>#N/A</v>
      </c>
      <c r="AL1025" s="23" t="e">
        <f>VLOOKUP(G1025,[1]Lookups!$V$3:$Y$197,4,FALSE)</f>
        <v>#N/A</v>
      </c>
      <c r="AM1025" s="17" t="e">
        <f>VLOOKUP(X1025,[1]Lookups!$B$3:$C$200,2,FALSE)</f>
        <v>#N/A</v>
      </c>
      <c r="AN1025" s="17" t="e">
        <f>VLOOKUP(R1025,[1]Lookups!$H$3:$I$69,2,FALSE)</f>
        <v>#N/A</v>
      </c>
      <c r="AO1025" s="17" t="e">
        <f>VLOOKUP(T1025,[1]Lookups!$H$3:$I$69,2,FALSE)</f>
        <v>#N/A</v>
      </c>
      <c r="AP1025" s="17" t="e">
        <f>VLOOKUP(AN1025,[1]Lookups!$N$3:$O$11,2,FALSE)</f>
        <v>#N/A</v>
      </c>
      <c r="AQ1025" s="18" t="e">
        <f>COUNTIFS('[1]Deals (investment)'!$B:$B,$A1025)</f>
        <v>#VALUE!</v>
      </c>
      <c r="AR1025" s="18" t="e">
        <f>COUNTIFS('[1]Deals (investment)'!$B:$B,$A1025,'[1]Deals (investment)'!$T:$T,$AW$1)+COUNTIFS('[1]Deals (investment)'!$B:$B,$A1025,'[1]Deals (investment)'!$T:$T,$AX$1)+COUNTIFS('[1]Deals (investment)'!$B:$B,$A1025,'[1]Deals (investment)'!$T:$T,$AY$1)</f>
        <v>#VALUE!</v>
      </c>
      <c r="AS1025" s="17" t="e">
        <f>SUMIFS('[1]Deals (investment)'!$C:$C,'[1]Deals (investment)'!$B:$B,$A1025)</f>
        <v>#VALUE!</v>
      </c>
      <c r="AT1025" s="17" t="e">
        <f t="shared" si="141"/>
        <v>#VALUE!</v>
      </c>
      <c r="AU1025" s="18" t="e">
        <f>COUNTIF('[1]Deals (Exits)'!$B:$B,A1025)</f>
        <v>#VALUE!</v>
      </c>
      <c r="AV1025" s="17" t="e">
        <f>SUMIFS('[1]Deals (investment)'!$C:$C,'[1]Deals (investment)'!$B:$B,$A1025,'[1]Deals (investment)'!$T:$T,AV$1)</f>
        <v>#VALUE!</v>
      </c>
      <c r="AW1025" s="17" t="e">
        <f>SUMIFS('[1]Deals (investment)'!$C:$C,'[1]Deals (investment)'!$B:$B,$A1025,'[1]Deals (investment)'!$T:$T,AW$1)</f>
        <v>#VALUE!</v>
      </c>
      <c r="AX1025" s="17" t="e">
        <f>SUMIFS('[1]Deals (investment)'!$C:$C,'[1]Deals (investment)'!$B:$B,$A1025,'[1]Deals (investment)'!$T:$T,AX$1)</f>
        <v>#VALUE!</v>
      </c>
      <c r="AY1025" s="17" t="e">
        <f>SUMIFS('[1]Deals (investment)'!$C:$C,'[1]Deals (investment)'!$B:$B,$A1025,'[1]Deals (investment)'!$T:$T,AY$1)</f>
        <v>#VALUE!</v>
      </c>
      <c r="AZ1025" s="17" t="e">
        <f>SUMIFS('[1]Deals (investment)'!$C:$C,'[1]Deals (investment)'!$B:$B,$A1025,'[1]Deals (investment)'!$T:$T,AZ$1)</f>
        <v>#VALUE!</v>
      </c>
      <c r="BA1025" s="17" t="e">
        <f>SUMIFS('[1]Deals (investment)'!$C:$C,'[1]Deals (investment)'!$B:$B,$A1025,'[1]Deals (investment)'!$T:$T,BA$1)</f>
        <v>#VALUE!</v>
      </c>
      <c r="BB1025" s="17" t="e">
        <f>SUMIFS('[1]Deals (investment)'!$C:$C,'[1]Deals (investment)'!$B:$B,$A1025,'[1]Deals (investment)'!$T:$T,BB$1)</f>
        <v>#VALUE!</v>
      </c>
      <c r="BC1025" s="17" t="e">
        <f>SUMIFS('[1]Deals (Exits)'!$C:$C,'[1]Deals (Exits)'!$B:$B,$A1025)</f>
        <v>#VALUE!</v>
      </c>
      <c r="BD1025" s="17" t="e">
        <f>SUMIFS('[1]Deals (investment)'!$C:$C,'[1]Deals (investment)'!$B:$B,$A1025,'[1]Deals (investment)'!$V:$V,BD$1)</f>
        <v>#VALUE!</v>
      </c>
      <c r="BE1025" s="17" t="e">
        <f>SUMIFS('[1]Deals (investment)'!$C:$C,'[1]Deals (investment)'!$B:$B,$A1025,'[1]Deals (investment)'!$V:$V,BE$1)</f>
        <v>#VALUE!</v>
      </c>
      <c r="BF1025" s="17" t="e">
        <f>SUMIFS('[1]Deals (investment)'!$C:$C,'[1]Deals (investment)'!$B:$B,$A1025,'[1]Deals (investment)'!$V:$V,BF$1)</f>
        <v>#VALUE!</v>
      </c>
      <c r="BG1025" s="17" t="e">
        <f>SUMIFS('[1]Deals (investment)'!$C:$C,'[1]Deals (investment)'!$B:$B,$A1025,'[1]Deals (investment)'!$V:$V,BG$1)</f>
        <v>#VALUE!</v>
      </c>
      <c r="BH1025" s="17" t="e">
        <f>SUMIFS('[1]Deals (investment)'!$C:$C,'[1]Deals (investment)'!$B:$B,$A1025,'[1]Deals (investment)'!$V:$V,BH$1)</f>
        <v>#VALUE!</v>
      </c>
      <c r="BI1025" s="17" t="e">
        <f>SUMIFS('[1]Deals (investment)'!$C:$C,'[1]Deals (investment)'!$B:$B,$A1025,'[1]Deals (investment)'!$V:$V,BI$1)</f>
        <v>#VALUE!</v>
      </c>
      <c r="BJ1025" s="17" t="e">
        <f>SUMIFS('[1]Deals (investment)'!$C:$C,'[1]Deals (investment)'!$B:$B,$A1025,'[1]Deals (investment)'!$V:$V,BJ$1)</f>
        <v>#VALUE!</v>
      </c>
      <c r="BK1025" s="17" t="e">
        <f>SUMIFS('[1]Deals (investment)'!$C:$C,'[1]Deals (investment)'!$B:$B,$A1025,'[1]Deals (investment)'!$V:$V,BK$1)</f>
        <v>#VALUE!</v>
      </c>
      <c r="BL1025" s="17" t="e">
        <f>SUMIFS('[1]Deals (investment)'!$C:$C,'[1]Deals (investment)'!$B:$B,$A1025,'[1]Deals (investment)'!$V:$V,BL$1)</f>
        <v>#VALUE!</v>
      </c>
      <c r="BM1025" s="17" t="e">
        <f>SUMIFS('[1]Deals (investment)'!$C:$C,'[1]Deals (investment)'!$B:$B,$A1025,'[1]Deals (investment)'!$V:$V,BM$1)</f>
        <v>#VALUE!</v>
      </c>
      <c r="BN1025" s="15"/>
      <c r="BO1025" s="15"/>
      <c r="BP1025" s="22"/>
      <c r="BQ1025" s="15"/>
      <c r="BR1025" s="15"/>
      <c r="BS1025" s="15"/>
      <c r="BT1025" s="15"/>
      <c r="BU1025" s="15"/>
      <c r="BV1025" s="15"/>
      <c r="BW1025" s="15"/>
      <c r="BX1025" s="15"/>
      <c r="BY1025" s="15"/>
      <c r="BZ1025" s="15"/>
      <c r="CA1025" s="15"/>
      <c r="CB1025" s="15"/>
      <c r="CC1025" s="15"/>
      <c r="CD1025" s="15" t="str">
        <f t="shared" si="149"/>
        <v>Gudie TVActive</v>
      </c>
      <c r="CE1025" s="15"/>
      <c r="CF1025" s="15"/>
      <c r="CG1025" s="15"/>
      <c r="CH1025" s="15"/>
      <c r="CI1025" s="15"/>
      <c r="CJ1025" s="15"/>
    </row>
    <row r="1026" spans="1:118" ht="12.75">
      <c r="A1026" s="15" t="s">
        <v>7089</v>
      </c>
      <c r="B1026" s="15" t="s">
        <v>7090</v>
      </c>
      <c r="C1026" s="15" t="s">
        <v>58</v>
      </c>
      <c r="D1026" s="16">
        <v>2017</v>
      </c>
      <c r="E1026" s="15" t="s">
        <v>7091</v>
      </c>
      <c r="F1026" s="15"/>
      <c r="G1026" s="15" t="s">
        <v>7092</v>
      </c>
      <c r="H1026" s="15"/>
      <c r="I1026" s="15"/>
      <c r="J1026" s="15"/>
      <c r="K1026" s="17" t="e">
        <f t="shared" si="140"/>
        <v>#VALUE!</v>
      </c>
      <c r="L1026" s="15"/>
      <c r="M1026" s="18" t="e">
        <f t="shared" si="132"/>
        <v>#VALUE!</v>
      </c>
      <c r="N1026" s="15"/>
      <c r="O1026" s="15"/>
      <c r="P1026" s="15"/>
      <c r="Q1026" s="15"/>
      <c r="R1026" s="15"/>
      <c r="S1026" s="19"/>
      <c r="T1026" s="15"/>
      <c r="U1026" s="17"/>
      <c r="V1026" s="15" t="s">
        <v>7093</v>
      </c>
      <c r="W1026" s="15"/>
      <c r="X1026" s="15" t="s">
        <v>134</v>
      </c>
      <c r="Y1026" s="15" t="s">
        <v>7094</v>
      </c>
      <c r="AB1026" s="20"/>
      <c r="AC1026" s="21" t="s">
        <v>7095</v>
      </c>
      <c r="AD1026" s="21" t="s">
        <v>7096</v>
      </c>
      <c r="AE1026" s="21" t="s">
        <v>7097</v>
      </c>
      <c r="AF1026" s="21" t="s">
        <v>7098</v>
      </c>
      <c r="AG1026" s="22">
        <f t="shared" si="151"/>
        <v>0.45161290322580644</v>
      </c>
      <c r="AH1026" s="15" t="str">
        <f t="shared" ref="AH1026:AH1089" si="152">IF(A1026 = "","",IF(COUNTIF(CD:CD,CONCATENATE(A1026,B1026,C1026))&gt;1,"Duplicated",""))</f>
        <v/>
      </c>
      <c r="AI1026" s="22" t="e">
        <f>VLOOKUP(A1026,'[1]Deals (investment)'!$B$2:$Z$1497,1,FALSE)</f>
        <v>#N/A</v>
      </c>
      <c r="AJ1026" s="22" t="e">
        <f>VLOOKUP(A1026,'[1]Deals (investment)'!$B$2:$Z$870,15,FALSE)</f>
        <v>#N/A</v>
      </c>
      <c r="AK1026" s="17" t="e">
        <f>VLOOKUP(A1026,'[1]Deals (Exits)'!B:B,1,FALSE)</f>
        <v>#N/A</v>
      </c>
      <c r="AL1026" s="23">
        <f>VLOOKUP(G1026,[1]Lookups!$V$3:$Y$197,4,FALSE)</f>
        <v>0</v>
      </c>
      <c r="AM1026" s="17" t="str">
        <f>VLOOKUP(X1026,[1]Lookups!$B$3:$C$200,2,FALSE)</f>
        <v>Transport &amp; Logistics</v>
      </c>
      <c r="AN1026" s="17" t="e">
        <f>VLOOKUP(R1026,[1]Lookups!$H$3:$I$69,2,FALSE)</f>
        <v>#N/A</v>
      </c>
      <c r="AO1026" s="17" t="e">
        <f>VLOOKUP(T1026,[1]Lookups!$H$3:$I$69,2,FALSE)</f>
        <v>#N/A</v>
      </c>
      <c r="AP1026" s="17" t="e">
        <f>VLOOKUP(AN1026,[1]Lookups!$N$3:$O$11,2,FALSE)</f>
        <v>#N/A</v>
      </c>
      <c r="AQ1026" s="18" t="e">
        <f>COUNTIFS('[1]Deals (investment)'!$B:$B,$A1026)</f>
        <v>#VALUE!</v>
      </c>
      <c r="AR1026" s="18" t="e">
        <f>COUNTIFS('[1]Deals (investment)'!$B:$B,$A1026,'[1]Deals (investment)'!$T:$T,$AW$1)+COUNTIFS('[1]Deals (investment)'!$B:$B,$A1026,'[1]Deals (investment)'!$T:$T,$AX$1)+COUNTIFS('[1]Deals (investment)'!$B:$B,$A1026,'[1]Deals (investment)'!$T:$T,$AY$1)</f>
        <v>#VALUE!</v>
      </c>
      <c r="AS1026" s="17" t="e">
        <f>SUMIFS('[1]Deals (investment)'!$C:$C,'[1]Deals (investment)'!$B:$B,$A1026)</f>
        <v>#VALUE!</v>
      </c>
      <c r="AT1026" s="17" t="e">
        <f t="shared" si="141"/>
        <v>#VALUE!</v>
      </c>
      <c r="AU1026" s="18" t="e">
        <f>COUNTIF('[1]Deals (Exits)'!$B:$B,A1026)</f>
        <v>#VALUE!</v>
      </c>
      <c r="AV1026" s="17" t="e">
        <f>SUMIFS('[1]Deals (investment)'!$C:$C,'[1]Deals (investment)'!$B:$B,$A1026,'[1]Deals (investment)'!$T:$T,AV$1)</f>
        <v>#VALUE!</v>
      </c>
      <c r="AW1026" s="17" t="e">
        <f>SUMIFS('[1]Deals (investment)'!$C:$C,'[1]Deals (investment)'!$B:$B,$A1026,'[1]Deals (investment)'!$T:$T,AW$1)</f>
        <v>#VALUE!</v>
      </c>
      <c r="AX1026" s="17" t="e">
        <f>SUMIFS('[1]Deals (investment)'!$C:$C,'[1]Deals (investment)'!$B:$B,$A1026,'[1]Deals (investment)'!$T:$T,AX$1)</f>
        <v>#VALUE!</v>
      </c>
      <c r="AY1026" s="17" t="e">
        <f>SUMIFS('[1]Deals (investment)'!$C:$C,'[1]Deals (investment)'!$B:$B,$A1026,'[1]Deals (investment)'!$T:$T,AY$1)</f>
        <v>#VALUE!</v>
      </c>
      <c r="AZ1026" s="17" t="e">
        <f>SUMIFS('[1]Deals (investment)'!$C:$C,'[1]Deals (investment)'!$B:$B,$A1026,'[1]Deals (investment)'!$T:$T,AZ$1)</f>
        <v>#VALUE!</v>
      </c>
      <c r="BA1026" s="17" t="e">
        <f>SUMIFS('[1]Deals (investment)'!$C:$C,'[1]Deals (investment)'!$B:$B,$A1026,'[1]Deals (investment)'!$T:$T,BA$1)</f>
        <v>#VALUE!</v>
      </c>
      <c r="BB1026" s="17" t="e">
        <f>SUMIFS('[1]Deals (investment)'!$C:$C,'[1]Deals (investment)'!$B:$B,$A1026,'[1]Deals (investment)'!$T:$T,BB$1)</f>
        <v>#VALUE!</v>
      </c>
      <c r="BC1026" s="17" t="e">
        <f>SUMIFS('[1]Deals (Exits)'!$C:$C,'[1]Deals (Exits)'!$B:$B,$A1026)</f>
        <v>#VALUE!</v>
      </c>
      <c r="BD1026" s="17" t="e">
        <f>SUMIFS('[1]Deals (investment)'!$C:$C,'[1]Deals (investment)'!$B:$B,$A1026,'[1]Deals (investment)'!$V:$V,BD$1)</f>
        <v>#VALUE!</v>
      </c>
      <c r="BE1026" s="17" t="e">
        <f>SUMIFS('[1]Deals (investment)'!$C:$C,'[1]Deals (investment)'!$B:$B,$A1026,'[1]Deals (investment)'!$V:$V,BE$1)</f>
        <v>#VALUE!</v>
      </c>
      <c r="BF1026" s="17" t="e">
        <f>SUMIFS('[1]Deals (investment)'!$C:$C,'[1]Deals (investment)'!$B:$B,$A1026,'[1]Deals (investment)'!$V:$V,BF$1)</f>
        <v>#VALUE!</v>
      </c>
      <c r="BG1026" s="17" t="e">
        <f>SUMIFS('[1]Deals (investment)'!$C:$C,'[1]Deals (investment)'!$B:$B,$A1026,'[1]Deals (investment)'!$V:$V,BG$1)</f>
        <v>#VALUE!</v>
      </c>
      <c r="BH1026" s="17" t="e">
        <f>SUMIFS('[1]Deals (investment)'!$C:$C,'[1]Deals (investment)'!$B:$B,$A1026,'[1]Deals (investment)'!$V:$V,BH$1)</f>
        <v>#VALUE!</v>
      </c>
      <c r="BI1026" s="17" t="e">
        <f>SUMIFS('[1]Deals (investment)'!$C:$C,'[1]Deals (investment)'!$B:$B,$A1026,'[1]Deals (investment)'!$V:$V,BI$1)</f>
        <v>#VALUE!</v>
      </c>
      <c r="BJ1026" s="17" t="e">
        <f>SUMIFS('[1]Deals (investment)'!$C:$C,'[1]Deals (investment)'!$B:$B,$A1026,'[1]Deals (investment)'!$V:$V,BJ$1)</f>
        <v>#VALUE!</v>
      </c>
      <c r="BK1026" s="17" t="e">
        <f>SUMIFS('[1]Deals (investment)'!$C:$C,'[1]Deals (investment)'!$B:$B,$A1026,'[1]Deals (investment)'!$V:$V,BK$1)</f>
        <v>#VALUE!</v>
      </c>
      <c r="BL1026" s="17" t="e">
        <f>SUMIFS('[1]Deals (investment)'!$C:$C,'[1]Deals (investment)'!$B:$B,$A1026,'[1]Deals (investment)'!$V:$V,BL$1)</f>
        <v>#VALUE!</v>
      </c>
      <c r="BM1026" s="17" t="e">
        <f>SUMIFS('[1]Deals (investment)'!$C:$C,'[1]Deals (investment)'!$B:$B,$A1026,'[1]Deals (investment)'!$V:$V,BM$1)</f>
        <v>#VALUE!</v>
      </c>
      <c r="BN1026" s="15"/>
      <c r="BO1026" s="15"/>
      <c r="BP1026" s="22"/>
      <c r="BQ1026" s="15"/>
      <c r="BR1026" s="15"/>
      <c r="BS1026" s="15"/>
      <c r="BT1026" s="15"/>
      <c r="BU1026" s="15"/>
      <c r="BV1026" s="15"/>
      <c r="BW1026" s="15"/>
      <c r="BX1026" s="15"/>
      <c r="BY1026" s="15"/>
      <c r="BZ1026" s="15"/>
      <c r="CA1026" s="15"/>
      <c r="CB1026" s="15"/>
      <c r="CC1026" s="15"/>
      <c r="CD1026" s="15" t="str">
        <f t="shared" si="149"/>
        <v>GuliveryGulivery is an online platform that provides third-party delivery servicesActive</v>
      </c>
      <c r="CE1026" s="15"/>
      <c r="CF1026" s="15"/>
      <c r="CG1026" s="15"/>
      <c r="CH1026" s="15"/>
      <c r="CI1026" s="15"/>
      <c r="CJ1026" s="15"/>
    </row>
    <row r="1027" spans="1:118" ht="12.75">
      <c r="A1027" s="15" t="s">
        <v>7099</v>
      </c>
      <c r="B1027" s="15"/>
      <c r="C1027" s="15"/>
      <c r="D1027" s="16"/>
      <c r="E1027" s="15"/>
      <c r="F1027" s="15"/>
      <c r="G1027" s="15"/>
      <c r="H1027" s="15"/>
      <c r="I1027" s="15"/>
      <c r="J1027" s="15"/>
      <c r="K1027" s="17" t="e">
        <f t="shared" si="140"/>
        <v>#VALUE!</v>
      </c>
      <c r="L1027" s="15"/>
      <c r="M1027" s="18" t="e">
        <f t="shared" si="132"/>
        <v>#VALUE!</v>
      </c>
      <c r="N1027" s="15"/>
      <c r="O1027" s="15"/>
      <c r="P1027" s="15"/>
      <c r="Q1027" s="24" t="e">
        <f ca="1">_xludf.MAXIFS('[1]Deals (investment)'!A:A,'[1]Deals (investment)'!B:B,A1027)</f>
        <v>#NAME?</v>
      </c>
      <c r="R1027" s="15"/>
      <c r="S1027" s="19"/>
      <c r="T1027" s="15"/>
      <c r="U1027" s="17"/>
      <c r="V1027" s="15"/>
      <c r="W1027" s="15"/>
      <c r="X1027" s="15"/>
      <c r="Y1027" s="15"/>
      <c r="AB1027" s="20"/>
      <c r="AC1027" s="15"/>
      <c r="AD1027" s="15"/>
      <c r="AE1027" s="15"/>
      <c r="AF1027" s="15"/>
      <c r="AG1027" s="22">
        <f t="shared" ca="1" si="151"/>
        <v>9.6774193548387094E-2</v>
      </c>
      <c r="AH1027" s="15" t="str">
        <f t="shared" si="152"/>
        <v/>
      </c>
      <c r="AI1027" s="22" t="e">
        <f>VLOOKUP(A1027,'[1]Deals (investment)'!$B$2:$Z$1497,1,FALSE)</f>
        <v>#N/A</v>
      </c>
      <c r="AJ1027" s="22" t="e">
        <f>VLOOKUP(A1027,'[1]Deals (investment)'!$B$2:$Z$870,15,FALSE)</f>
        <v>#N/A</v>
      </c>
      <c r="AK1027" s="17" t="e">
        <f>VLOOKUP(A1027,'[1]Deals (Exits)'!B:B,1,FALSE)</f>
        <v>#N/A</v>
      </c>
      <c r="AL1027" s="23" t="e">
        <f>VLOOKUP(G1027,[1]Lookups!$V$3:$Y$197,4,FALSE)</f>
        <v>#N/A</v>
      </c>
      <c r="AM1027" s="17" t="e">
        <f>VLOOKUP(X1027,[1]Lookups!$B$3:$C$200,2,FALSE)</f>
        <v>#N/A</v>
      </c>
      <c r="AN1027" s="17" t="e">
        <f>VLOOKUP(R1027,[1]Lookups!$H$3:$I$69,2,FALSE)</f>
        <v>#N/A</v>
      </c>
      <c r="AO1027" s="17" t="e">
        <f>VLOOKUP(T1027,[1]Lookups!$H$3:$I$69,2,FALSE)</f>
        <v>#N/A</v>
      </c>
      <c r="AP1027" s="17" t="e">
        <f>VLOOKUP(AN1027,[1]Lookups!$N$3:$O$11,2,FALSE)</f>
        <v>#N/A</v>
      </c>
      <c r="AQ1027" s="18" t="e">
        <f>COUNTIFS('[1]Deals (investment)'!$B:$B,$A1027)</f>
        <v>#VALUE!</v>
      </c>
      <c r="AR1027" s="18" t="e">
        <f>COUNTIFS('[1]Deals (investment)'!$B:$B,$A1027,'[1]Deals (investment)'!$T:$T,$AW$1)+COUNTIFS('[1]Deals (investment)'!$B:$B,$A1027,'[1]Deals (investment)'!$T:$T,$AX$1)+COUNTIFS('[1]Deals (investment)'!$B:$B,$A1027,'[1]Deals (investment)'!$T:$T,$AY$1)</f>
        <v>#VALUE!</v>
      </c>
      <c r="AS1027" s="17" t="e">
        <f>SUMIFS('[1]Deals (investment)'!$C:$C,'[1]Deals (investment)'!$B:$B,$A1027)</f>
        <v>#VALUE!</v>
      </c>
      <c r="AT1027" s="17" t="e">
        <f t="shared" si="141"/>
        <v>#VALUE!</v>
      </c>
      <c r="AU1027" s="18" t="e">
        <f>COUNTIF('[1]Deals (Exits)'!$B:$B,A1027)</f>
        <v>#VALUE!</v>
      </c>
      <c r="AV1027" s="17" t="e">
        <f>SUMIFS('[1]Deals (investment)'!$C:$C,'[1]Deals (investment)'!$B:$B,$A1027,'[1]Deals (investment)'!$T:$T,AV$1)</f>
        <v>#VALUE!</v>
      </c>
      <c r="AW1027" s="17" t="e">
        <f>SUMIFS('[1]Deals (investment)'!$C:$C,'[1]Deals (investment)'!$B:$B,$A1027,'[1]Deals (investment)'!$T:$T,AW$1)</f>
        <v>#VALUE!</v>
      </c>
      <c r="AX1027" s="17" t="e">
        <f>SUMIFS('[1]Deals (investment)'!$C:$C,'[1]Deals (investment)'!$B:$B,$A1027,'[1]Deals (investment)'!$T:$T,AX$1)</f>
        <v>#VALUE!</v>
      </c>
      <c r="AY1027" s="17" t="e">
        <f>SUMIFS('[1]Deals (investment)'!$C:$C,'[1]Deals (investment)'!$B:$B,$A1027,'[1]Deals (investment)'!$T:$T,AY$1)</f>
        <v>#VALUE!</v>
      </c>
      <c r="AZ1027" s="17" t="e">
        <f>SUMIFS('[1]Deals (investment)'!$C:$C,'[1]Deals (investment)'!$B:$B,$A1027,'[1]Deals (investment)'!$T:$T,AZ$1)</f>
        <v>#VALUE!</v>
      </c>
      <c r="BA1027" s="17" t="e">
        <f>SUMIFS('[1]Deals (investment)'!$C:$C,'[1]Deals (investment)'!$B:$B,$A1027,'[1]Deals (investment)'!$T:$T,BA$1)</f>
        <v>#VALUE!</v>
      </c>
      <c r="BB1027" s="17" t="e">
        <f>SUMIFS('[1]Deals (investment)'!$C:$C,'[1]Deals (investment)'!$B:$B,$A1027,'[1]Deals (investment)'!$T:$T,BB$1)</f>
        <v>#VALUE!</v>
      </c>
      <c r="BC1027" s="17" t="e">
        <f>SUMIFS('[1]Deals (Exits)'!$C:$C,'[1]Deals (Exits)'!$B:$B,$A1027)</f>
        <v>#VALUE!</v>
      </c>
      <c r="BD1027" s="17" t="e">
        <f>SUMIFS('[1]Deals (investment)'!$C:$C,'[1]Deals (investment)'!$B:$B,$A1027,'[1]Deals (investment)'!$V:$V,BD$1)</f>
        <v>#VALUE!</v>
      </c>
      <c r="BE1027" s="17" t="e">
        <f>SUMIFS('[1]Deals (investment)'!$C:$C,'[1]Deals (investment)'!$B:$B,$A1027,'[1]Deals (investment)'!$V:$V,BE$1)</f>
        <v>#VALUE!</v>
      </c>
      <c r="BF1027" s="17" t="e">
        <f>SUMIFS('[1]Deals (investment)'!$C:$C,'[1]Deals (investment)'!$B:$B,$A1027,'[1]Deals (investment)'!$V:$V,BF$1)</f>
        <v>#VALUE!</v>
      </c>
      <c r="BG1027" s="17" t="e">
        <f>SUMIFS('[1]Deals (investment)'!$C:$C,'[1]Deals (investment)'!$B:$B,$A1027,'[1]Deals (investment)'!$V:$V,BG$1)</f>
        <v>#VALUE!</v>
      </c>
      <c r="BH1027" s="17" t="e">
        <f>SUMIFS('[1]Deals (investment)'!$C:$C,'[1]Deals (investment)'!$B:$B,$A1027,'[1]Deals (investment)'!$V:$V,BH$1)</f>
        <v>#VALUE!</v>
      </c>
      <c r="BI1027" s="17" t="e">
        <f>SUMIFS('[1]Deals (investment)'!$C:$C,'[1]Deals (investment)'!$B:$B,$A1027,'[1]Deals (investment)'!$V:$V,BI$1)</f>
        <v>#VALUE!</v>
      </c>
      <c r="BJ1027" s="17" t="e">
        <f>SUMIFS('[1]Deals (investment)'!$C:$C,'[1]Deals (investment)'!$B:$B,$A1027,'[1]Deals (investment)'!$V:$V,BJ$1)</f>
        <v>#VALUE!</v>
      </c>
      <c r="BK1027" s="17" t="e">
        <f>SUMIFS('[1]Deals (investment)'!$C:$C,'[1]Deals (investment)'!$B:$B,$A1027,'[1]Deals (investment)'!$V:$V,BK$1)</f>
        <v>#VALUE!</v>
      </c>
      <c r="BL1027" s="17" t="e">
        <f>SUMIFS('[1]Deals (investment)'!$C:$C,'[1]Deals (investment)'!$B:$B,$A1027,'[1]Deals (investment)'!$V:$V,BL$1)</f>
        <v>#VALUE!</v>
      </c>
      <c r="BM1027" s="17" t="e">
        <f>SUMIFS('[1]Deals (investment)'!$C:$C,'[1]Deals (investment)'!$B:$B,$A1027,'[1]Deals (investment)'!$V:$V,BM$1)</f>
        <v>#VALUE!</v>
      </c>
      <c r="BN1027" s="15"/>
      <c r="BO1027" s="15"/>
      <c r="BP1027" s="22"/>
      <c r="BQ1027" s="15"/>
      <c r="BR1027" s="15"/>
      <c r="BS1027" s="15"/>
      <c r="BT1027" s="15"/>
      <c r="BU1027" s="15"/>
      <c r="BV1027" s="15"/>
      <c r="BW1027" s="15"/>
      <c r="BX1027" s="15"/>
      <c r="BY1027" s="15"/>
      <c r="BZ1027" s="15"/>
      <c r="CA1027" s="15"/>
      <c r="CB1027" s="15"/>
      <c r="CC1027" s="15"/>
      <c r="CD1027" s="15" t="str">
        <f t="shared" si="149"/>
        <v>Gutsinda</v>
      </c>
      <c r="CE1027" s="15"/>
      <c r="CF1027" s="15"/>
      <c r="CG1027" s="15"/>
      <c r="CH1027" s="15"/>
      <c r="CI1027" s="15"/>
      <c r="CJ1027" s="15"/>
    </row>
    <row r="1028" spans="1:118" ht="12.75">
      <c r="A1028" s="15" t="s">
        <v>7100</v>
      </c>
      <c r="B1028" s="15" t="s">
        <v>7101</v>
      </c>
      <c r="C1028" s="15" t="s">
        <v>58</v>
      </c>
      <c r="D1028" s="16">
        <v>2018</v>
      </c>
      <c r="E1028" s="15" t="s">
        <v>117</v>
      </c>
      <c r="F1028" s="15"/>
      <c r="G1028" s="15" t="s">
        <v>118</v>
      </c>
      <c r="H1028" s="15"/>
      <c r="I1028" s="15" t="s">
        <v>118</v>
      </c>
      <c r="J1028" s="15"/>
      <c r="K1028" s="17" t="e">
        <f t="shared" si="140"/>
        <v>#VALUE!</v>
      </c>
      <c r="L1028" s="15"/>
      <c r="M1028" s="18" t="e">
        <f t="shared" si="132"/>
        <v>#VALUE!</v>
      </c>
      <c r="N1028" s="15"/>
      <c r="O1028" s="15"/>
      <c r="P1028" s="15"/>
      <c r="Q1028" s="24" t="e">
        <f ca="1">_xludf.MAXIFS('[1]Deals (investment)'!A:A,'[1]Deals (investment)'!B:B,A1028)</f>
        <v>#NAME?</v>
      </c>
      <c r="R1028" s="15"/>
      <c r="S1028" s="19"/>
      <c r="T1028" s="15"/>
      <c r="U1028" s="17"/>
      <c r="V1028" s="15" t="s">
        <v>7102</v>
      </c>
      <c r="W1028" s="15"/>
      <c r="X1028" s="15" t="s">
        <v>158</v>
      </c>
      <c r="Y1028" s="15" t="s">
        <v>7103</v>
      </c>
      <c r="AB1028" s="20"/>
      <c r="AC1028" s="21" t="s">
        <v>7104</v>
      </c>
      <c r="AD1028" s="15"/>
      <c r="AE1028" s="21" t="s">
        <v>7105</v>
      </c>
      <c r="AF1028" s="21" t="s">
        <v>7106</v>
      </c>
      <c r="AG1028" s="22">
        <f t="shared" ca="1" si="151"/>
        <v>0.4838709677419355</v>
      </c>
      <c r="AH1028" s="15" t="str">
        <f t="shared" si="152"/>
        <v/>
      </c>
      <c r="AI1028" s="22" t="e">
        <f>VLOOKUP(A1028,'[1]Deals (investment)'!$B$2:$Z$1497,1,FALSE)</f>
        <v>#N/A</v>
      </c>
      <c r="AJ1028" s="22" t="e">
        <f>VLOOKUP(A1028,'[1]Deals (investment)'!$B$2:$Z$870,15,FALSE)</f>
        <v>#N/A</v>
      </c>
      <c r="AK1028" s="17" t="e">
        <f>VLOOKUP(A1028,'[1]Deals (Exits)'!B:B,1,FALSE)</f>
        <v>#N/A</v>
      </c>
      <c r="AL1028" s="23">
        <f>VLOOKUP(G1028,[1]Lookups!$V$3:$Y$197,4,FALSE)</f>
        <v>0</v>
      </c>
      <c r="AM1028" s="17" t="str">
        <f>VLOOKUP(X1028,[1]Lookups!$B$3:$C$200,2,FALSE)</f>
        <v>Financial Services</v>
      </c>
      <c r="AN1028" s="17" t="e">
        <f>VLOOKUP(R1028,[1]Lookups!$H$3:$I$69,2,FALSE)</f>
        <v>#N/A</v>
      </c>
      <c r="AO1028" s="17" t="e">
        <f>VLOOKUP(T1028,[1]Lookups!$H$3:$I$69,2,FALSE)</f>
        <v>#N/A</v>
      </c>
      <c r="AP1028" s="17" t="e">
        <f>VLOOKUP(AN1028,[1]Lookups!$N$3:$O$11,2,FALSE)</f>
        <v>#N/A</v>
      </c>
      <c r="AQ1028" s="18" t="e">
        <f>COUNTIFS('[1]Deals (investment)'!$B:$B,$A1028)</f>
        <v>#VALUE!</v>
      </c>
      <c r="AR1028" s="18" t="e">
        <f>COUNTIFS('[1]Deals (investment)'!$B:$B,$A1028,'[1]Deals (investment)'!$T:$T,$AW$1)+COUNTIFS('[1]Deals (investment)'!$B:$B,$A1028,'[1]Deals (investment)'!$T:$T,$AX$1)+COUNTIFS('[1]Deals (investment)'!$B:$B,$A1028,'[1]Deals (investment)'!$T:$T,$AY$1)</f>
        <v>#VALUE!</v>
      </c>
      <c r="AS1028" s="17" t="e">
        <f>SUMIFS('[1]Deals (investment)'!$C:$C,'[1]Deals (investment)'!$B:$B,$A1028)</f>
        <v>#VALUE!</v>
      </c>
      <c r="AT1028" s="17" t="e">
        <f t="shared" si="141"/>
        <v>#VALUE!</v>
      </c>
      <c r="AU1028" s="18" t="e">
        <f>COUNTIF('[1]Deals (Exits)'!$B:$B,A1028)</f>
        <v>#VALUE!</v>
      </c>
      <c r="AV1028" s="17" t="e">
        <f>SUMIFS('[1]Deals (investment)'!$C:$C,'[1]Deals (investment)'!$B:$B,$A1028,'[1]Deals (investment)'!$T:$T,AV$1)</f>
        <v>#VALUE!</v>
      </c>
      <c r="AW1028" s="17" t="e">
        <f>SUMIFS('[1]Deals (investment)'!$C:$C,'[1]Deals (investment)'!$B:$B,$A1028,'[1]Deals (investment)'!$T:$T,AW$1)</f>
        <v>#VALUE!</v>
      </c>
      <c r="AX1028" s="17" t="e">
        <f>SUMIFS('[1]Deals (investment)'!$C:$C,'[1]Deals (investment)'!$B:$B,$A1028,'[1]Deals (investment)'!$T:$T,AX$1)</f>
        <v>#VALUE!</v>
      </c>
      <c r="AY1028" s="17" t="e">
        <f>SUMIFS('[1]Deals (investment)'!$C:$C,'[1]Deals (investment)'!$B:$B,$A1028,'[1]Deals (investment)'!$T:$T,AY$1)</f>
        <v>#VALUE!</v>
      </c>
      <c r="AZ1028" s="17" t="e">
        <f>SUMIFS('[1]Deals (investment)'!$C:$C,'[1]Deals (investment)'!$B:$B,$A1028,'[1]Deals (investment)'!$T:$T,AZ$1)</f>
        <v>#VALUE!</v>
      </c>
      <c r="BA1028" s="17" t="e">
        <f>SUMIFS('[1]Deals (investment)'!$C:$C,'[1]Deals (investment)'!$B:$B,$A1028,'[1]Deals (investment)'!$T:$T,BA$1)</f>
        <v>#VALUE!</v>
      </c>
      <c r="BB1028" s="17" t="e">
        <f>SUMIFS('[1]Deals (investment)'!$C:$C,'[1]Deals (investment)'!$B:$B,$A1028,'[1]Deals (investment)'!$T:$T,BB$1)</f>
        <v>#VALUE!</v>
      </c>
      <c r="BC1028" s="17" t="e">
        <f>SUMIFS('[1]Deals (Exits)'!$C:$C,'[1]Deals (Exits)'!$B:$B,$A1028)</f>
        <v>#VALUE!</v>
      </c>
      <c r="BD1028" s="17" t="e">
        <f>SUMIFS('[1]Deals (investment)'!$C:$C,'[1]Deals (investment)'!$B:$B,$A1028,'[1]Deals (investment)'!$V:$V,BD$1)</f>
        <v>#VALUE!</v>
      </c>
      <c r="BE1028" s="17" t="e">
        <f>SUMIFS('[1]Deals (investment)'!$C:$C,'[1]Deals (investment)'!$B:$B,$A1028,'[1]Deals (investment)'!$V:$V,BE$1)</f>
        <v>#VALUE!</v>
      </c>
      <c r="BF1028" s="17" t="e">
        <f>SUMIFS('[1]Deals (investment)'!$C:$C,'[1]Deals (investment)'!$B:$B,$A1028,'[1]Deals (investment)'!$V:$V,BF$1)</f>
        <v>#VALUE!</v>
      </c>
      <c r="BG1028" s="17" t="e">
        <f>SUMIFS('[1]Deals (investment)'!$C:$C,'[1]Deals (investment)'!$B:$B,$A1028,'[1]Deals (investment)'!$V:$V,BG$1)</f>
        <v>#VALUE!</v>
      </c>
      <c r="BH1028" s="17" t="e">
        <f>SUMIFS('[1]Deals (investment)'!$C:$C,'[1]Deals (investment)'!$B:$B,$A1028,'[1]Deals (investment)'!$V:$V,BH$1)</f>
        <v>#VALUE!</v>
      </c>
      <c r="BI1028" s="17" t="e">
        <f>SUMIFS('[1]Deals (investment)'!$C:$C,'[1]Deals (investment)'!$B:$B,$A1028,'[1]Deals (investment)'!$V:$V,BI$1)</f>
        <v>#VALUE!</v>
      </c>
      <c r="BJ1028" s="17" t="e">
        <f>SUMIFS('[1]Deals (investment)'!$C:$C,'[1]Deals (investment)'!$B:$B,$A1028,'[1]Deals (investment)'!$V:$V,BJ$1)</f>
        <v>#VALUE!</v>
      </c>
      <c r="BK1028" s="17" t="e">
        <f>SUMIFS('[1]Deals (investment)'!$C:$C,'[1]Deals (investment)'!$B:$B,$A1028,'[1]Deals (investment)'!$V:$V,BK$1)</f>
        <v>#VALUE!</v>
      </c>
      <c r="BL1028" s="17" t="e">
        <f>SUMIFS('[1]Deals (investment)'!$C:$C,'[1]Deals (investment)'!$B:$B,$A1028,'[1]Deals (investment)'!$V:$V,BL$1)</f>
        <v>#VALUE!</v>
      </c>
      <c r="BM1028" s="17" t="e">
        <f>SUMIFS('[1]Deals (investment)'!$C:$C,'[1]Deals (investment)'!$B:$B,$A1028,'[1]Deals (investment)'!$V:$V,BM$1)</f>
        <v>#VALUE!</v>
      </c>
      <c r="BN1028" s="15"/>
      <c r="BO1028" s="15"/>
      <c r="BP1028" s="22"/>
      <c r="BQ1028" s="15"/>
      <c r="BR1028" s="15"/>
      <c r="BS1028" s="15"/>
      <c r="BT1028" s="15"/>
      <c r="BU1028" s="15"/>
      <c r="BV1028" s="15"/>
      <c r="BW1028" s="15"/>
      <c r="BX1028" s="15"/>
      <c r="BY1028" s="15"/>
      <c r="BZ1028" s="15"/>
      <c r="CA1028" s="15"/>
      <c r="CB1028" s="15"/>
      <c r="CC1028" s="15"/>
      <c r="CD1028" s="15" t="str">
        <f t="shared" si="149"/>
        <v>KanjwaKanjwa is an online platform that talks about finance and money in Kenya. Our aim is to empower Kenyans to have strong understanding in matters finance and money.Active</v>
      </c>
      <c r="CE1028" s="15"/>
      <c r="CF1028" s="15"/>
      <c r="CG1028" s="15"/>
      <c r="CH1028" s="15"/>
      <c r="CI1028" s="15"/>
      <c r="CJ1028" s="15"/>
    </row>
    <row r="1029" spans="1:118" ht="12.75">
      <c r="A1029" s="15" t="s">
        <v>7107</v>
      </c>
      <c r="B1029" s="15" t="s">
        <v>7108</v>
      </c>
      <c r="C1029" s="15" t="s">
        <v>58</v>
      </c>
      <c r="D1029" s="16">
        <v>2015</v>
      </c>
      <c r="E1029" s="15" t="s">
        <v>7109</v>
      </c>
      <c r="F1029" s="15" t="s">
        <v>7110</v>
      </c>
      <c r="G1029" s="15" t="s">
        <v>1699</v>
      </c>
      <c r="H1029" s="15"/>
      <c r="I1029" s="15" t="s">
        <v>1325</v>
      </c>
      <c r="J1029" s="15"/>
      <c r="K1029" s="17" t="e">
        <f t="shared" si="140"/>
        <v>#VALUE!</v>
      </c>
      <c r="L1029" s="15"/>
      <c r="M1029" s="18" t="e">
        <f t="shared" si="132"/>
        <v>#VALUE!</v>
      </c>
      <c r="N1029" s="15" t="s">
        <v>7111</v>
      </c>
      <c r="O1029" s="15"/>
      <c r="P1029" s="15"/>
      <c r="Q1029" s="24">
        <v>43446</v>
      </c>
      <c r="R1029" s="15" t="s">
        <v>636</v>
      </c>
      <c r="S1029" s="19">
        <v>25000</v>
      </c>
      <c r="T1029" s="15" t="s">
        <v>636</v>
      </c>
      <c r="U1029" s="17">
        <v>25000</v>
      </c>
      <c r="V1029" s="15" t="s">
        <v>7112</v>
      </c>
      <c r="W1029" s="15">
        <v>0</v>
      </c>
      <c r="X1029" s="15" t="s">
        <v>107</v>
      </c>
      <c r="Y1029" s="15" t="s">
        <v>432</v>
      </c>
      <c r="Z1029" s="25" t="s">
        <v>81</v>
      </c>
      <c r="AB1029" s="20" t="s">
        <v>286</v>
      </c>
      <c r="AC1029" s="21" t="s">
        <v>7113</v>
      </c>
      <c r="AD1029" s="21" t="s">
        <v>7114</v>
      </c>
      <c r="AE1029" s="15"/>
      <c r="AF1029" s="15"/>
      <c r="AG1029" s="22">
        <f t="shared" si="151"/>
        <v>0.74193548387096775</v>
      </c>
      <c r="AH1029" s="15" t="e">
        <f t="shared" si="152"/>
        <v>#VALUE!</v>
      </c>
      <c r="AI1029" s="22" t="str">
        <f>VLOOKUP(A1029,'[1]Deals (investment)'!$B$2:$Z$1497,1,FALSE)</f>
        <v>Green Tech Africa</v>
      </c>
      <c r="AJ1029" s="22" t="e">
        <f>VLOOKUP(A1029,'[1]Deals (investment)'!$B$2:$Z$870,15,FALSE)</f>
        <v>#N/A</v>
      </c>
      <c r="AK1029" s="17" t="e">
        <f>VLOOKUP(A1029,'[1]Deals (Exits)'!B:B,1,FALSE)</f>
        <v>#N/A</v>
      </c>
      <c r="AL1029" s="23">
        <f>VLOOKUP(G1029,[1]Lookups!$V$3:$Y$197,4,FALSE)</f>
        <v>1</v>
      </c>
      <c r="AM1029" s="17" t="str">
        <f>VLOOKUP(X1029,[1]Lookups!$B$3:$C$200,2,FALSE)</f>
        <v>Energy &amp; Resources</v>
      </c>
      <c r="AN1029" s="17" t="str">
        <f>VLOOKUP(R1029,[1]Lookups!$H$3:$I$69,2,FALSE)</f>
        <v>1. Grant</v>
      </c>
      <c r="AO1029" s="17" t="str">
        <f>VLOOKUP(T1029,[1]Lookups!$H$3:$I$69,2,FALSE)</f>
        <v>1. Grant</v>
      </c>
      <c r="AP1029" s="17" t="str">
        <f>VLOOKUP(AN1029,[1]Lookups!$N$3:$O$11,2,FALSE)</f>
        <v>Early</v>
      </c>
      <c r="AQ1029" s="18" t="e">
        <f>COUNTIFS('[1]Deals (investment)'!$B:$B,$A1029)</f>
        <v>#VALUE!</v>
      </c>
      <c r="AR1029" s="18" t="e">
        <f>COUNTIFS('[1]Deals (investment)'!$B:$B,$A1029,'[1]Deals (investment)'!$T:$T,$AW$1)+COUNTIFS('[1]Deals (investment)'!$B:$B,$A1029,'[1]Deals (investment)'!$T:$T,$AX$1)+COUNTIFS('[1]Deals (investment)'!$B:$B,$A1029,'[1]Deals (investment)'!$T:$T,$AY$1)</f>
        <v>#VALUE!</v>
      </c>
      <c r="AS1029" s="17" t="e">
        <f>SUMIFS('[1]Deals (investment)'!$C:$C,'[1]Deals (investment)'!$B:$B,$A1029)</f>
        <v>#VALUE!</v>
      </c>
      <c r="AT1029" s="17" t="e">
        <f t="shared" si="141"/>
        <v>#VALUE!</v>
      </c>
      <c r="AU1029" s="18" t="e">
        <f>COUNTIF('[1]Deals (Exits)'!$B:$B,A1029)</f>
        <v>#VALUE!</v>
      </c>
      <c r="AV1029" s="17" t="e">
        <f>SUMIFS('[1]Deals (investment)'!$C:$C,'[1]Deals (investment)'!$B:$B,$A1029,'[1]Deals (investment)'!$T:$T,AV$1)</f>
        <v>#VALUE!</v>
      </c>
      <c r="AW1029" s="17" t="e">
        <f>SUMIFS('[1]Deals (investment)'!$C:$C,'[1]Deals (investment)'!$B:$B,$A1029,'[1]Deals (investment)'!$T:$T,AW$1)</f>
        <v>#VALUE!</v>
      </c>
      <c r="AX1029" s="17" t="e">
        <f>SUMIFS('[1]Deals (investment)'!$C:$C,'[1]Deals (investment)'!$B:$B,$A1029,'[1]Deals (investment)'!$T:$T,AX$1)</f>
        <v>#VALUE!</v>
      </c>
      <c r="AY1029" s="17" t="e">
        <f>SUMIFS('[1]Deals (investment)'!$C:$C,'[1]Deals (investment)'!$B:$B,$A1029,'[1]Deals (investment)'!$T:$T,AY$1)</f>
        <v>#VALUE!</v>
      </c>
      <c r="AZ1029" s="17" t="e">
        <f>SUMIFS('[1]Deals (investment)'!$C:$C,'[1]Deals (investment)'!$B:$B,$A1029,'[1]Deals (investment)'!$T:$T,AZ$1)</f>
        <v>#VALUE!</v>
      </c>
      <c r="BA1029" s="17" t="e">
        <f>SUMIFS('[1]Deals (investment)'!$C:$C,'[1]Deals (investment)'!$B:$B,$A1029,'[1]Deals (investment)'!$T:$T,BA$1)</f>
        <v>#VALUE!</v>
      </c>
      <c r="BB1029" s="17" t="e">
        <f>SUMIFS('[1]Deals (investment)'!$C:$C,'[1]Deals (investment)'!$B:$B,$A1029,'[1]Deals (investment)'!$T:$T,BB$1)</f>
        <v>#VALUE!</v>
      </c>
      <c r="BC1029" s="17" t="e">
        <f>SUMIFS('[1]Deals (Exits)'!$C:$C,'[1]Deals (Exits)'!$B:$B,$A1029)</f>
        <v>#VALUE!</v>
      </c>
      <c r="BD1029" s="17" t="e">
        <f>SUMIFS('[1]Deals (investment)'!$C:$C,'[1]Deals (investment)'!$B:$B,$A1029,'[1]Deals (investment)'!$V:$V,BD$1)</f>
        <v>#VALUE!</v>
      </c>
      <c r="BE1029" s="17" t="e">
        <f>SUMIFS('[1]Deals (investment)'!$C:$C,'[1]Deals (investment)'!$B:$B,$A1029,'[1]Deals (investment)'!$V:$V,BE$1)</f>
        <v>#VALUE!</v>
      </c>
      <c r="BF1029" s="17" t="e">
        <f>SUMIFS('[1]Deals (investment)'!$C:$C,'[1]Deals (investment)'!$B:$B,$A1029,'[1]Deals (investment)'!$V:$V,BF$1)</f>
        <v>#VALUE!</v>
      </c>
      <c r="BG1029" s="17" t="e">
        <f>SUMIFS('[1]Deals (investment)'!$C:$C,'[1]Deals (investment)'!$B:$B,$A1029,'[1]Deals (investment)'!$V:$V,BG$1)</f>
        <v>#VALUE!</v>
      </c>
      <c r="BH1029" s="17" t="e">
        <f>SUMIFS('[1]Deals (investment)'!$C:$C,'[1]Deals (investment)'!$B:$B,$A1029,'[1]Deals (investment)'!$V:$V,BH$1)</f>
        <v>#VALUE!</v>
      </c>
      <c r="BI1029" s="17" t="e">
        <f>SUMIFS('[1]Deals (investment)'!$C:$C,'[1]Deals (investment)'!$B:$B,$A1029,'[1]Deals (investment)'!$V:$V,BI$1)</f>
        <v>#VALUE!</v>
      </c>
      <c r="BJ1029" s="17" t="e">
        <f>SUMIFS('[1]Deals (investment)'!$C:$C,'[1]Deals (investment)'!$B:$B,$A1029,'[1]Deals (investment)'!$V:$V,BJ$1)</f>
        <v>#VALUE!</v>
      </c>
      <c r="BK1029" s="17" t="e">
        <f>SUMIFS('[1]Deals (investment)'!$C:$C,'[1]Deals (investment)'!$B:$B,$A1029,'[1]Deals (investment)'!$V:$V,BK$1)</f>
        <v>#VALUE!</v>
      </c>
      <c r="BL1029" s="17" t="e">
        <f>SUMIFS('[1]Deals (investment)'!$C:$C,'[1]Deals (investment)'!$B:$B,$A1029,'[1]Deals (investment)'!$V:$V,BL$1)</f>
        <v>#VALUE!</v>
      </c>
      <c r="BM1029" s="17" t="e">
        <f>SUMIFS('[1]Deals (investment)'!$C:$C,'[1]Deals (investment)'!$B:$B,$A1029,'[1]Deals (investment)'!$V:$V,BM$1)</f>
        <v>#VALUE!</v>
      </c>
      <c r="BN1029" s="15"/>
      <c r="BO1029" s="15"/>
      <c r="BP1029" s="22"/>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DN1029">
        <v>2018</v>
      </c>
    </row>
    <row r="1030" spans="1:118" ht="12.75">
      <c r="A1030" s="15" t="s">
        <v>7115</v>
      </c>
      <c r="B1030" s="15" t="s">
        <v>7116</v>
      </c>
      <c r="C1030" s="15" t="s">
        <v>58</v>
      </c>
      <c r="D1030" s="16">
        <v>2015</v>
      </c>
      <c r="E1030" s="15" t="s">
        <v>90</v>
      </c>
      <c r="F1030" s="15"/>
      <c r="G1030" s="15" t="s">
        <v>91</v>
      </c>
      <c r="H1030" s="15"/>
      <c r="I1030" s="15" t="s">
        <v>91</v>
      </c>
      <c r="J1030" s="15"/>
      <c r="K1030" s="17" t="e">
        <f t="shared" si="140"/>
        <v>#VALUE!</v>
      </c>
      <c r="L1030" s="15"/>
      <c r="M1030" s="18" t="e">
        <f t="shared" si="132"/>
        <v>#VALUE!</v>
      </c>
      <c r="N1030" s="15"/>
      <c r="O1030" s="15"/>
      <c r="P1030" s="15"/>
      <c r="Q1030" s="15"/>
      <c r="R1030" s="15" t="s">
        <v>375</v>
      </c>
      <c r="S1030" s="19" t="s">
        <v>144</v>
      </c>
      <c r="T1030" s="15" t="s">
        <v>312</v>
      </c>
      <c r="U1030" s="17" t="s">
        <v>312</v>
      </c>
      <c r="V1030" s="15" t="s">
        <v>7117</v>
      </c>
      <c r="W1030" s="15"/>
      <c r="X1030" s="15" t="s">
        <v>538</v>
      </c>
      <c r="Y1030" s="15" t="s">
        <v>7118</v>
      </c>
      <c r="AB1030" s="32">
        <v>43110</v>
      </c>
      <c r="AC1030" s="21" t="s">
        <v>7119</v>
      </c>
      <c r="AD1030" s="21" t="s">
        <v>7120</v>
      </c>
      <c r="AE1030" s="21" t="s">
        <v>7121</v>
      </c>
      <c r="AF1030" s="21" t="s">
        <v>7122</v>
      </c>
      <c r="AG1030" s="22">
        <f t="shared" si="151"/>
        <v>0.64516129032258063</v>
      </c>
      <c r="AH1030" s="15" t="e">
        <f t="shared" si="152"/>
        <v>#VALUE!</v>
      </c>
      <c r="AI1030" s="22" t="e">
        <f>VLOOKUP(A1030,'[1]Deals (investment)'!$B$2:$Z$1497,1,FALSE)</f>
        <v>#N/A</v>
      </c>
      <c r="AJ1030" s="22" t="e">
        <f>VLOOKUP(A1030,'[1]Deals (investment)'!$B$2:$Z$870,15,FALSE)</f>
        <v>#N/A</v>
      </c>
      <c r="AK1030" s="17" t="e">
        <f>VLOOKUP(A1030,'[1]Deals (Exits)'!B:B,1,FALSE)</f>
        <v>#N/A</v>
      </c>
      <c r="AL1030" s="23">
        <f>VLOOKUP(G1030,[1]Lookups!$V$3:$Y$197,4,FALSE)</f>
        <v>0</v>
      </c>
      <c r="AM1030" s="17" t="str">
        <f>VLOOKUP(X1030,[1]Lookups!$B$3:$C$200,2,FALSE)</f>
        <v>Agriculture</v>
      </c>
      <c r="AN1030" s="17" t="str">
        <f>VLOOKUP(R1030,[1]Lookups!$H$3:$I$69,2,FALSE)</f>
        <v>2. Seed</v>
      </c>
      <c r="AO1030" s="17" t="e">
        <f>VLOOKUP(T1030,[1]Lookups!$H$3:$I$69,2,FALSE)</f>
        <v>#N/A</v>
      </c>
      <c r="AP1030" s="17" t="str">
        <f>VLOOKUP(AN1030,[1]Lookups!$N$3:$O$11,2,FALSE)</f>
        <v>Early</v>
      </c>
      <c r="AQ1030" s="18" t="e">
        <f>COUNTIFS('[1]Deals (investment)'!$B:$B,$A1030)</f>
        <v>#VALUE!</v>
      </c>
      <c r="AR1030" s="18" t="e">
        <f>COUNTIFS('[1]Deals (investment)'!$B:$B,$A1030,'[1]Deals (investment)'!$T:$T,$AW$1)+COUNTIFS('[1]Deals (investment)'!$B:$B,$A1030,'[1]Deals (investment)'!$T:$T,$AX$1)+COUNTIFS('[1]Deals (investment)'!$B:$B,$A1030,'[1]Deals (investment)'!$T:$T,$AY$1)</f>
        <v>#VALUE!</v>
      </c>
      <c r="AS1030" s="17" t="e">
        <f>SUMIFS('[1]Deals (investment)'!$C:$C,'[1]Deals (investment)'!$B:$B,$A1030)</f>
        <v>#VALUE!</v>
      </c>
      <c r="AT1030" s="17" t="e">
        <f t="shared" si="141"/>
        <v>#VALUE!</v>
      </c>
      <c r="AU1030" s="18" t="e">
        <f>COUNTIF('[1]Deals (Exits)'!$B:$B,A1030)</f>
        <v>#VALUE!</v>
      </c>
      <c r="AV1030" s="17" t="e">
        <f>SUMIFS('[1]Deals (investment)'!$C:$C,'[1]Deals (investment)'!$B:$B,$A1030,'[1]Deals (investment)'!$T:$T,AV$1)</f>
        <v>#VALUE!</v>
      </c>
      <c r="AW1030" s="17" t="e">
        <f>SUMIFS('[1]Deals (investment)'!$C:$C,'[1]Deals (investment)'!$B:$B,$A1030,'[1]Deals (investment)'!$T:$T,AW$1)</f>
        <v>#VALUE!</v>
      </c>
      <c r="AX1030" s="17" t="e">
        <f>SUMIFS('[1]Deals (investment)'!$C:$C,'[1]Deals (investment)'!$B:$B,$A1030,'[1]Deals (investment)'!$T:$T,AX$1)</f>
        <v>#VALUE!</v>
      </c>
      <c r="AY1030" s="17" t="e">
        <f>SUMIFS('[1]Deals (investment)'!$C:$C,'[1]Deals (investment)'!$B:$B,$A1030,'[1]Deals (investment)'!$T:$T,AY$1)</f>
        <v>#VALUE!</v>
      </c>
      <c r="AZ1030" s="17" t="e">
        <f>SUMIFS('[1]Deals (investment)'!$C:$C,'[1]Deals (investment)'!$B:$B,$A1030,'[1]Deals (investment)'!$T:$T,AZ$1)</f>
        <v>#VALUE!</v>
      </c>
      <c r="BA1030" s="17" t="e">
        <f>SUMIFS('[1]Deals (investment)'!$C:$C,'[1]Deals (investment)'!$B:$B,$A1030,'[1]Deals (investment)'!$T:$T,BA$1)</f>
        <v>#VALUE!</v>
      </c>
      <c r="BB1030" s="17" t="e">
        <f>SUMIFS('[1]Deals (investment)'!$C:$C,'[1]Deals (investment)'!$B:$B,$A1030,'[1]Deals (investment)'!$T:$T,BB$1)</f>
        <v>#VALUE!</v>
      </c>
      <c r="BC1030" s="17" t="e">
        <f>SUMIFS('[1]Deals (Exits)'!$C:$C,'[1]Deals (Exits)'!$B:$B,$A1030)</f>
        <v>#VALUE!</v>
      </c>
      <c r="BD1030" s="17" t="e">
        <f>SUMIFS('[1]Deals (investment)'!$C:$C,'[1]Deals (investment)'!$B:$B,$A1030,'[1]Deals (investment)'!$V:$V,BD$1)</f>
        <v>#VALUE!</v>
      </c>
      <c r="BE1030" s="17" t="e">
        <f>SUMIFS('[1]Deals (investment)'!$C:$C,'[1]Deals (investment)'!$B:$B,$A1030,'[1]Deals (investment)'!$V:$V,BE$1)</f>
        <v>#VALUE!</v>
      </c>
      <c r="BF1030" s="17" t="e">
        <f>SUMIFS('[1]Deals (investment)'!$C:$C,'[1]Deals (investment)'!$B:$B,$A1030,'[1]Deals (investment)'!$V:$V,BF$1)</f>
        <v>#VALUE!</v>
      </c>
      <c r="BG1030" s="17" t="e">
        <f>SUMIFS('[1]Deals (investment)'!$C:$C,'[1]Deals (investment)'!$B:$B,$A1030,'[1]Deals (investment)'!$V:$V,BG$1)</f>
        <v>#VALUE!</v>
      </c>
      <c r="BH1030" s="17" t="e">
        <f>SUMIFS('[1]Deals (investment)'!$C:$C,'[1]Deals (investment)'!$B:$B,$A1030,'[1]Deals (investment)'!$V:$V,BH$1)</f>
        <v>#VALUE!</v>
      </c>
      <c r="BI1030" s="17" t="e">
        <f>SUMIFS('[1]Deals (investment)'!$C:$C,'[1]Deals (investment)'!$B:$B,$A1030,'[1]Deals (investment)'!$V:$V,BI$1)</f>
        <v>#VALUE!</v>
      </c>
      <c r="BJ1030" s="17" t="e">
        <f>SUMIFS('[1]Deals (investment)'!$C:$C,'[1]Deals (investment)'!$B:$B,$A1030,'[1]Deals (investment)'!$V:$V,BJ$1)</f>
        <v>#VALUE!</v>
      </c>
      <c r="BK1030" s="17" t="e">
        <f>SUMIFS('[1]Deals (investment)'!$C:$C,'[1]Deals (investment)'!$B:$B,$A1030,'[1]Deals (investment)'!$V:$V,BK$1)</f>
        <v>#VALUE!</v>
      </c>
      <c r="BL1030" s="17" t="e">
        <f>SUMIFS('[1]Deals (investment)'!$C:$C,'[1]Deals (investment)'!$B:$B,$A1030,'[1]Deals (investment)'!$V:$V,BL$1)</f>
        <v>#VALUE!</v>
      </c>
      <c r="BM1030" s="17" t="e">
        <f>SUMIFS('[1]Deals (investment)'!$C:$C,'[1]Deals (investment)'!$B:$B,$A1030,'[1]Deals (investment)'!$V:$V,BM$1)</f>
        <v>#VALUE!</v>
      </c>
      <c r="BN1030" s="15"/>
      <c r="BO1030" s="15"/>
      <c r="BP1030" s="22"/>
      <c r="BQ1030" s="15"/>
      <c r="BR1030" s="15"/>
      <c r="BS1030" s="15"/>
      <c r="BT1030" s="15"/>
      <c r="BU1030" s="15"/>
      <c r="BV1030" s="15"/>
      <c r="BW1030" s="15"/>
      <c r="BX1030" s="15"/>
      <c r="BY1030" s="15"/>
      <c r="BZ1030" s="15"/>
      <c r="CA1030" s="15"/>
      <c r="CB1030" s="15"/>
      <c r="CC1030" s="15"/>
      <c r="CD1030" s="15" t="str">
        <f t="shared" ref="CD1030:CD1039" si="153">CONCATENATE(A1030,B1030,C1030)</f>
        <v>Greenfingers MobileGreenFingers Mobile is a mobile first Software-as-a-Service (SaaS) technology platform, to manage and finance large groups of smallholder farmers. Developed by a team of agricultural value chain experts, the platform easily adapts to different crop types and use cases.Active</v>
      </c>
      <c r="CE1030" s="15"/>
      <c r="CF1030" s="15"/>
      <c r="CG1030" s="15"/>
      <c r="CH1030" s="15"/>
      <c r="CI1030" s="15"/>
      <c r="CJ1030" s="15"/>
    </row>
    <row r="1031" spans="1:118" ht="12.75">
      <c r="A1031" s="15" t="s">
        <v>7123</v>
      </c>
      <c r="B1031" s="15" t="s">
        <v>7124</v>
      </c>
      <c r="C1031" s="15" t="s">
        <v>58</v>
      </c>
      <c r="D1031" s="16">
        <v>2008</v>
      </c>
      <c r="E1031" s="15" t="s">
        <v>117</v>
      </c>
      <c r="F1031" s="15"/>
      <c r="G1031" s="15" t="s">
        <v>118</v>
      </c>
      <c r="H1031" s="15"/>
      <c r="I1031" s="15" t="s">
        <v>5563</v>
      </c>
      <c r="J1031" s="15"/>
      <c r="K1031" s="17" t="e">
        <f t="shared" si="140"/>
        <v>#VALUE!</v>
      </c>
      <c r="L1031" s="15"/>
      <c r="M1031" s="18" t="e">
        <f t="shared" si="132"/>
        <v>#VALUE!</v>
      </c>
      <c r="N1031" s="15"/>
      <c r="O1031" s="15"/>
      <c r="P1031" s="15"/>
      <c r="Q1031" s="24" t="e">
        <f ca="1">_xludf.MAXIFS('[1]Deals (investment)'!A:A,'[1]Deals (investment)'!B:B,A1031)</f>
        <v>#NAME?</v>
      </c>
      <c r="R1031" s="15" t="s">
        <v>105</v>
      </c>
      <c r="S1031" s="19">
        <v>2034360</v>
      </c>
      <c r="T1031" s="15" t="s">
        <v>809</v>
      </c>
      <c r="U1031" s="63">
        <v>60000000</v>
      </c>
      <c r="V1031" s="15" t="s">
        <v>7125</v>
      </c>
      <c r="W1031" s="15"/>
      <c r="X1031" s="15" t="s">
        <v>7126</v>
      </c>
      <c r="Y1031" s="15" t="s">
        <v>7127</v>
      </c>
      <c r="AB1031" s="20" t="s">
        <v>95</v>
      </c>
      <c r="AC1031" s="21" t="s">
        <v>7128</v>
      </c>
      <c r="AD1031" s="21" t="s">
        <v>7129</v>
      </c>
      <c r="AE1031" s="21" t="s">
        <v>7130</v>
      </c>
      <c r="AF1031" s="21" t="s">
        <v>7131</v>
      </c>
      <c r="AG1031" s="22">
        <f t="shared" ca="1" si="151"/>
        <v>0.67741935483870963</v>
      </c>
      <c r="AH1031" s="15" t="str">
        <f t="shared" si="152"/>
        <v/>
      </c>
      <c r="AI1031" s="22" t="str">
        <f>VLOOKUP(A1031,'[1]Deals (investment)'!$B$2:$Z$1497,1,FALSE)</f>
        <v>Greenlight Planet</v>
      </c>
      <c r="AJ1031" s="22" t="e">
        <f>VLOOKUP(A1031,'[1]Deals (investment)'!$B$2:$Z$870,15,FALSE)</f>
        <v>#N/A</v>
      </c>
      <c r="AK1031" s="17" t="e">
        <f>VLOOKUP(A1031,'[1]Deals (Exits)'!B:B,1,FALSE)</f>
        <v>#N/A</v>
      </c>
      <c r="AL1031" s="23">
        <f>VLOOKUP(G1031,[1]Lookups!$V$3:$Y$197,4,FALSE)</f>
        <v>0</v>
      </c>
      <c r="AM1031" s="17" t="str">
        <f>VLOOKUP(X1031,[1]Lookups!$B$3:$C$200,2,FALSE)</f>
        <v>Energy &amp; Resources</v>
      </c>
      <c r="AN1031" s="17" t="str">
        <f>VLOOKUP(R1031,[1]Lookups!$H$3:$I$69,2,FALSE)</f>
        <v>5. Debt Financing</v>
      </c>
      <c r="AO1031" s="17" t="str">
        <f>VLOOKUP(T1031,[1]Lookups!$H$3:$I$69,2,FALSE)</f>
        <v>6. Private Equity</v>
      </c>
      <c r="AP1031" s="17" t="str">
        <f>VLOOKUP(AN1031,[1]Lookups!$N$3:$O$11,2,FALSE)</f>
        <v>Growth</v>
      </c>
      <c r="AQ1031" s="18" t="e">
        <f>COUNTIFS('[1]Deals (investment)'!$B:$B,$A1031)</f>
        <v>#VALUE!</v>
      </c>
      <c r="AR1031" s="18" t="e">
        <f>COUNTIFS('[1]Deals (investment)'!$B:$B,$A1031,'[1]Deals (investment)'!$T:$T,$AW$1)+COUNTIFS('[1]Deals (investment)'!$B:$B,$A1031,'[1]Deals (investment)'!$T:$T,$AX$1)+COUNTIFS('[1]Deals (investment)'!$B:$B,$A1031,'[1]Deals (investment)'!$T:$T,$AY$1)</f>
        <v>#VALUE!</v>
      </c>
      <c r="AS1031" s="17" t="e">
        <f>SUMIFS('[1]Deals (investment)'!$C:$C,'[1]Deals (investment)'!$B:$B,$A1031)</f>
        <v>#VALUE!</v>
      </c>
      <c r="AT1031" s="17" t="e">
        <f t="shared" si="141"/>
        <v>#VALUE!</v>
      </c>
      <c r="AU1031" s="18" t="e">
        <f>COUNTIF('[1]Deals (Exits)'!$B:$B,A1031)</f>
        <v>#VALUE!</v>
      </c>
      <c r="AV1031" s="17" t="e">
        <f>SUMIFS('[1]Deals (investment)'!$C:$C,'[1]Deals (investment)'!$B:$B,$A1031,'[1]Deals (investment)'!$T:$T,AV$1)</f>
        <v>#VALUE!</v>
      </c>
      <c r="AW1031" s="17" t="e">
        <f>SUMIFS('[1]Deals (investment)'!$C:$C,'[1]Deals (investment)'!$B:$B,$A1031,'[1]Deals (investment)'!$T:$T,AW$1)</f>
        <v>#VALUE!</v>
      </c>
      <c r="AX1031" s="17" t="e">
        <f>SUMIFS('[1]Deals (investment)'!$C:$C,'[1]Deals (investment)'!$B:$B,$A1031,'[1]Deals (investment)'!$T:$T,AX$1)</f>
        <v>#VALUE!</v>
      </c>
      <c r="AY1031" s="17" t="e">
        <f>SUMIFS('[1]Deals (investment)'!$C:$C,'[1]Deals (investment)'!$B:$B,$A1031,'[1]Deals (investment)'!$T:$T,AY$1)</f>
        <v>#VALUE!</v>
      </c>
      <c r="AZ1031" s="17" t="e">
        <f>SUMIFS('[1]Deals (investment)'!$C:$C,'[1]Deals (investment)'!$B:$B,$A1031,'[1]Deals (investment)'!$T:$T,AZ$1)</f>
        <v>#VALUE!</v>
      </c>
      <c r="BA1031" s="17" t="e">
        <f>SUMIFS('[1]Deals (investment)'!$C:$C,'[1]Deals (investment)'!$B:$B,$A1031,'[1]Deals (investment)'!$T:$T,BA$1)</f>
        <v>#VALUE!</v>
      </c>
      <c r="BB1031" s="17" t="e">
        <f>SUMIFS('[1]Deals (investment)'!$C:$C,'[1]Deals (investment)'!$B:$B,$A1031,'[1]Deals (investment)'!$T:$T,BB$1)</f>
        <v>#VALUE!</v>
      </c>
      <c r="BC1031" s="17" t="e">
        <f>SUMIFS('[1]Deals (Exits)'!$C:$C,'[1]Deals (Exits)'!$B:$B,$A1031)</f>
        <v>#VALUE!</v>
      </c>
      <c r="BD1031" s="17" t="e">
        <f>SUMIFS('[1]Deals (investment)'!$C:$C,'[1]Deals (investment)'!$B:$B,$A1031,'[1]Deals (investment)'!$V:$V,BD$1)</f>
        <v>#VALUE!</v>
      </c>
      <c r="BE1031" s="17" t="e">
        <f>SUMIFS('[1]Deals (investment)'!$C:$C,'[1]Deals (investment)'!$B:$B,$A1031,'[1]Deals (investment)'!$V:$V,BE$1)</f>
        <v>#VALUE!</v>
      </c>
      <c r="BF1031" s="17" t="e">
        <f>SUMIFS('[1]Deals (investment)'!$C:$C,'[1]Deals (investment)'!$B:$B,$A1031,'[1]Deals (investment)'!$V:$V,BF$1)</f>
        <v>#VALUE!</v>
      </c>
      <c r="BG1031" s="17" t="e">
        <f>SUMIFS('[1]Deals (investment)'!$C:$C,'[1]Deals (investment)'!$B:$B,$A1031,'[1]Deals (investment)'!$V:$V,BG$1)</f>
        <v>#VALUE!</v>
      </c>
      <c r="BH1031" s="17" t="e">
        <f>SUMIFS('[1]Deals (investment)'!$C:$C,'[1]Deals (investment)'!$B:$B,$A1031,'[1]Deals (investment)'!$V:$V,BH$1)</f>
        <v>#VALUE!</v>
      </c>
      <c r="BI1031" s="17" t="e">
        <f>SUMIFS('[1]Deals (investment)'!$C:$C,'[1]Deals (investment)'!$B:$B,$A1031,'[1]Deals (investment)'!$V:$V,BI$1)</f>
        <v>#VALUE!</v>
      </c>
      <c r="BJ1031" s="17" t="e">
        <f>SUMIFS('[1]Deals (investment)'!$C:$C,'[1]Deals (investment)'!$B:$B,$A1031,'[1]Deals (investment)'!$V:$V,BJ$1)</f>
        <v>#VALUE!</v>
      </c>
      <c r="BK1031" s="17" t="e">
        <f>SUMIFS('[1]Deals (investment)'!$C:$C,'[1]Deals (investment)'!$B:$B,$A1031,'[1]Deals (investment)'!$V:$V,BK$1)</f>
        <v>#VALUE!</v>
      </c>
      <c r="BL1031" s="17" t="e">
        <f>SUMIFS('[1]Deals (investment)'!$C:$C,'[1]Deals (investment)'!$B:$B,$A1031,'[1]Deals (investment)'!$V:$V,BL$1)</f>
        <v>#VALUE!</v>
      </c>
      <c r="BM1031" s="17" t="e">
        <f>SUMIFS('[1]Deals (investment)'!$C:$C,'[1]Deals (investment)'!$B:$B,$A1031,'[1]Deals (investment)'!$V:$V,BM$1)</f>
        <v>#VALUE!</v>
      </c>
      <c r="BN1031" s="15"/>
      <c r="BO1031" s="15"/>
      <c r="BP1031" s="22"/>
      <c r="BQ1031" s="15"/>
      <c r="BR1031" s="15"/>
      <c r="BS1031" s="15"/>
      <c r="BT1031" s="15"/>
      <c r="BU1031" s="15"/>
      <c r="BV1031" s="15"/>
      <c r="BW1031" s="15"/>
      <c r="BX1031" s="15"/>
      <c r="BY1031" s="15"/>
      <c r="BZ1031" s="15"/>
      <c r="CA1031" s="15"/>
      <c r="CB1031" s="15"/>
      <c r="CC1031" s="15"/>
      <c r="CD1031" s="15" t="str">
        <f t="shared" si="153"/>
        <v>Greenlight PlanetGreenlight Planet is a US-based global leader dedicated to delivering safe, affordable solar energy products to more than 2 billion people who live off the electric grid around the world.Active</v>
      </c>
      <c r="CE1031" s="15"/>
      <c r="CF1031" s="15"/>
      <c r="CG1031" s="15"/>
      <c r="CH1031" s="15"/>
      <c r="CI1031" s="15"/>
      <c r="CJ1031" s="15"/>
    </row>
    <row r="1032" spans="1:118" ht="12.75">
      <c r="A1032" s="25" t="s">
        <v>7132</v>
      </c>
      <c r="B1032" s="15" t="s">
        <v>7133</v>
      </c>
      <c r="C1032" s="15" t="s">
        <v>46</v>
      </c>
      <c r="D1032" s="16">
        <v>2013</v>
      </c>
      <c r="E1032" s="15" t="s">
        <v>6131</v>
      </c>
      <c r="F1032" s="15"/>
      <c r="G1032" s="15"/>
      <c r="H1032" s="15"/>
      <c r="I1032" s="15"/>
      <c r="J1032" s="15"/>
      <c r="K1032" s="17" t="e">
        <f t="shared" si="140"/>
        <v>#VALUE!</v>
      </c>
      <c r="L1032" s="15"/>
      <c r="M1032" s="18" t="e">
        <f t="shared" si="132"/>
        <v>#VALUE!</v>
      </c>
      <c r="N1032" s="15"/>
      <c r="O1032" s="15"/>
      <c r="P1032" s="15"/>
      <c r="Q1032" s="15"/>
      <c r="R1032" s="15"/>
      <c r="S1032" s="19"/>
      <c r="T1032" s="15"/>
      <c r="U1032" s="17"/>
      <c r="V1032" s="15" t="s">
        <v>7134</v>
      </c>
      <c r="W1032" s="15"/>
      <c r="X1032" s="15" t="s">
        <v>5216</v>
      </c>
      <c r="Y1032" s="15" t="s">
        <v>7135</v>
      </c>
      <c r="AB1032" s="20"/>
      <c r="AC1032" s="21" t="s">
        <v>7136</v>
      </c>
      <c r="AD1032" s="21" t="s">
        <v>7137</v>
      </c>
      <c r="AE1032" s="21" t="s">
        <v>7138</v>
      </c>
      <c r="AF1032" s="21" t="s">
        <v>7139</v>
      </c>
      <c r="AG1032" s="22">
        <f t="shared" si="151"/>
        <v>0.41935483870967744</v>
      </c>
      <c r="AH1032" s="15" t="e">
        <f t="shared" si="152"/>
        <v>#VALUE!</v>
      </c>
      <c r="AI1032" s="22" t="e">
        <f>VLOOKUP(A1032,'[1]Deals (investment)'!$B$2:$Z$1497,1,FALSE)</f>
        <v>#N/A</v>
      </c>
      <c r="AJ1032" s="22" t="e">
        <f>VLOOKUP(A1032,'[1]Deals (investment)'!$B$2:$Z$870,15,FALSE)</f>
        <v>#N/A</v>
      </c>
      <c r="AK1032" s="17" t="e">
        <f>VLOOKUP(A1032,'[1]Deals (Exits)'!B:B,1,FALSE)</f>
        <v>#N/A</v>
      </c>
      <c r="AL1032" s="23" t="e">
        <f>VLOOKUP(G1032,[1]Lookups!$V$3:$Y$197,4,FALSE)</f>
        <v>#N/A</v>
      </c>
      <c r="AM1032" s="17" t="str">
        <f>VLOOKUP(X1032,[1]Lookups!$B$3:$C$200,2,FALSE)</f>
        <v>Other Technologies &amp; Information Technology</v>
      </c>
      <c r="AN1032" s="17" t="e">
        <f>VLOOKUP(R1032,[1]Lookups!$H$3:$I$69,2,FALSE)</f>
        <v>#N/A</v>
      </c>
      <c r="AO1032" s="17" t="e">
        <f>VLOOKUP(T1032,[1]Lookups!$H$3:$I$69,2,FALSE)</f>
        <v>#N/A</v>
      </c>
      <c r="AP1032" s="17" t="e">
        <f>VLOOKUP(AN1032,[1]Lookups!$N$3:$O$11,2,FALSE)</f>
        <v>#N/A</v>
      </c>
      <c r="AQ1032" s="18" t="e">
        <f>COUNTIFS('[1]Deals (investment)'!$B:$B,$A1032)</f>
        <v>#VALUE!</v>
      </c>
      <c r="AR1032" s="18" t="e">
        <f>COUNTIFS('[1]Deals (investment)'!$B:$B,$A1032,'[1]Deals (investment)'!$T:$T,$AW$1)+COUNTIFS('[1]Deals (investment)'!$B:$B,$A1032,'[1]Deals (investment)'!$T:$T,$AX$1)+COUNTIFS('[1]Deals (investment)'!$B:$B,$A1032,'[1]Deals (investment)'!$T:$T,$AY$1)</f>
        <v>#VALUE!</v>
      </c>
      <c r="AS1032" s="17" t="e">
        <f>SUMIFS('[1]Deals (investment)'!$C:$C,'[1]Deals (investment)'!$B:$B,$A1032)</f>
        <v>#VALUE!</v>
      </c>
      <c r="AT1032" s="17" t="e">
        <f t="shared" si="141"/>
        <v>#VALUE!</v>
      </c>
      <c r="AU1032" s="18" t="e">
        <f>COUNTIF('[1]Deals (Exits)'!$B:$B,A1032)</f>
        <v>#VALUE!</v>
      </c>
      <c r="AV1032" s="17" t="e">
        <f>SUMIFS('[1]Deals (investment)'!$C:$C,'[1]Deals (investment)'!$B:$B,$A1032,'[1]Deals (investment)'!$T:$T,AV$1)</f>
        <v>#VALUE!</v>
      </c>
      <c r="AW1032" s="17" t="e">
        <f>SUMIFS('[1]Deals (investment)'!$C:$C,'[1]Deals (investment)'!$B:$B,$A1032,'[1]Deals (investment)'!$T:$T,AW$1)</f>
        <v>#VALUE!</v>
      </c>
      <c r="AX1032" s="17" t="e">
        <f>SUMIFS('[1]Deals (investment)'!$C:$C,'[1]Deals (investment)'!$B:$B,$A1032,'[1]Deals (investment)'!$T:$T,AX$1)</f>
        <v>#VALUE!</v>
      </c>
      <c r="AY1032" s="17" t="e">
        <f>SUMIFS('[1]Deals (investment)'!$C:$C,'[1]Deals (investment)'!$B:$B,$A1032,'[1]Deals (investment)'!$T:$T,AY$1)</f>
        <v>#VALUE!</v>
      </c>
      <c r="AZ1032" s="17" t="e">
        <f>SUMIFS('[1]Deals (investment)'!$C:$C,'[1]Deals (investment)'!$B:$B,$A1032,'[1]Deals (investment)'!$T:$T,AZ$1)</f>
        <v>#VALUE!</v>
      </c>
      <c r="BA1032" s="17" t="e">
        <f>SUMIFS('[1]Deals (investment)'!$C:$C,'[1]Deals (investment)'!$B:$B,$A1032,'[1]Deals (investment)'!$T:$T,BA$1)</f>
        <v>#VALUE!</v>
      </c>
      <c r="BB1032" s="17" t="e">
        <f>SUMIFS('[1]Deals (investment)'!$C:$C,'[1]Deals (investment)'!$B:$B,$A1032,'[1]Deals (investment)'!$T:$T,BB$1)</f>
        <v>#VALUE!</v>
      </c>
      <c r="BC1032" s="17" t="e">
        <f>SUMIFS('[1]Deals (Exits)'!$C:$C,'[1]Deals (Exits)'!$B:$B,$A1032)</f>
        <v>#VALUE!</v>
      </c>
      <c r="BD1032" s="17" t="e">
        <f>SUMIFS('[1]Deals (investment)'!$C:$C,'[1]Deals (investment)'!$B:$B,$A1032,'[1]Deals (investment)'!$V:$V,BD$1)</f>
        <v>#VALUE!</v>
      </c>
      <c r="BE1032" s="17" t="e">
        <f>SUMIFS('[1]Deals (investment)'!$C:$C,'[1]Deals (investment)'!$B:$B,$A1032,'[1]Deals (investment)'!$V:$V,BE$1)</f>
        <v>#VALUE!</v>
      </c>
      <c r="BF1032" s="17" t="e">
        <f>SUMIFS('[1]Deals (investment)'!$C:$C,'[1]Deals (investment)'!$B:$B,$A1032,'[1]Deals (investment)'!$V:$V,BF$1)</f>
        <v>#VALUE!</v>
      </c>
      <c r="BG1032" s="17" t="e">
        <f>SUMIFS('[1]Deals (investment)'!$C:$C,'[1]Deals (investment)'!$B:$B,$A1032,'[1]Deals (investment)'!$V:$V,BG$1)</f>
        <v>#VALUE!</v>
      </c>
      <c r="BH1032" s="17" t="e">
        <f>SUMIFS('[1]Deals (investment)'!$C:$C,'[1]Deals (investment)'!$B:$B,$A1032,'[1]Deals (investment)'!$V:$V,BH$1)</f>
        <v>#VALUE!</v>
      </c>
      <c r="BI1032" s="17" t="e">
        <f>SUMIFS('[1]Deals (investment)'!$C:$C,'[1]Deals (investment)'!$B:$B,$A1032,'[1]Deals (investment)'!$V:$V,BI$1)</f>
        <v>#VALUE!</v>
      </c>
      <c r="BJ1032" s="17" t="e">
        <f>SUMIFS('[1]Deals (investment)'!$C:$C,'[1]Deals (investment)'!$B:$B,$A1032,'[1]Deals (investment)'!$V:$V,BJ$1)</f>
        <v>#VALUE!</v>
      </c>
      <c r="BK1032" s="17" t="e">
        <f>SUMIFS('[1]Deals (investment)'!$C:$C,'[1]Deals (investment)'!$B:$B,$A1032,'[1]Deals (investment)'!$V:$V,BK$1)</f>
        <v>#VALUE!</v>
      </c>
      <c r="BL1032" s="17" t="e">
        <f>SUMIFS('[1]Deals (investment)'!$C:$C,'[1]Deals (investment)'!$B:$B,$A1032,'[1]Deals (investment)'!$V:$V,BL$1)</f>
        <v>#VALUE!</v>
      </c>
      <c r="BM1032" s="17" t="e">
        <f>SUMIFS('[1]Deals (investment)'!$C:$C,'[1]Deals (investment)'!$B:$B,$A1032,'[1]Deals (investment)'!$V:$V,BM$1)</f>
        <v>#VALUE!</v>
      </c>
      <c r="BN1032" s="15"/>
      <c r="BO1032" s="15"/>
      <c r="BP1032" s="22"/>
      <c r="BQ1032" s="15"/>
      <c r="BR1032" s="15"/>
      <c r="BS1032" s="15"/>
      <c r="BT1032" s="15"/>
      <c r="BU1032" s="15"/>
      <c r="BV1032" s="15"/>
      <c r="BW1032" s="15"/>
      <c r="BX1032" s="15"/>
      <c r="BY1032" s="15"/>
      <c r="BZ1032" s="15"/>
      <c r="CA1032" s="15"/>
      <c r="CB1032" s="15"/>
      <c r="CC1032" s="15"/>
      <c r="CD1032" s="15" t="str">
        <f t="shared" si="153"/>
        <v>Haltons PharmacyHaltons Pharmacy is a brand created by Haltons Limited. It is a collection of pharmacists, investors and leaders passionate about delivering accessible and affordable pharmacy care of the highest quality to Kenyans in a dignified manner wherever they areAcquired</v>
      </c>
      <c r="CE1032" s="15"/>
      <c r="CF1032" s="15"/>
      <c r="CG1032" s="15"/>
      <c r="CH1032" s="15"/>
      <c r="CI1032" s="15"/>
      <c r="CJ1032" s="15"/>
    </row>
    <row r="1033" spans="1:118" ht="12.75">
      <c r="A1033" s="15" t="s">
        <v>7140</v>
      </c>
      <c r="B1033" s="15"/>
      <c r="C1033" s="15" t="s">
        <v>58</v>
      </c>
      <c r="D1033" s="16"/>
      <c r="E1033" s="15"/>
      <c r="F1033" s="15"/>
      <c r="G1033" s="15"/>
      <c r="H1033" s="15"/>
      <c r="I1033" s="15"/>
      <c r="J1033" s="15"/>
      <c r="K1033" s="17" t="e">
        <f t="shared" si="140"/>
        <v>#VALUE!</v>
      </c>
      <c r="L1033" s="15"/>
      <c r="M1033" s="18" t="e">
        <f t="shared" si="132"/>
        <v>#VALUE!</v>
      </c>
      <c r="N1033" s="15"/>
      <c r="O1033" s="15"/>
      <c r="P1033" s="15"/>
      <c r="Q1033" s="15"/>
      <c r="R1033" s="15"/>
      <c r="S1033" s="19"/>
      <c r="T1033" s="15"/>
      <c r="U1033" s="17"/>
      <c r="V1033" s="15"/>
      <c r="W1033" s="15"/>
      <c r="X1033" s="15"/>
      <c r="Y1033" s="15"/>
      <c r="AB1033" s="20"/>
      <c r="AC1033" s="15"/>
      <c r="AD1033" s="15"/>
      <c r="AE1033" s="15"/>
      <c r="AF1033" s="15"/>
      <c r="AG1033" s="22">
        <f t="shared" si="151"/>
        <v>9.6774193548387094E-2</v>
      </c>
      <c r="AH1033" s="15" t="str">
        <f t="shared" si="152"/>
        <v/>
      </c>
      <c r="AI1033" s="22" t="e">
        <f>VLOOKUP(A1033,'[1]Deals (investment)'!$B$2:$Z$1497,1,FALSE)</f>
        <v>#N/A</v>
      </c>
      <c r="AJ1033" s="22" t="e">
        <f>VLOOKUP(A1033,'[1]Deals (investment)'!$B$2:$Z$870,15,FALSE)</f>
        <v>#N/A</v>
      </c>
      <c r="AK1033" s="17" t="e">
        <f>VLOOKUP(A1033,'[1]Deals (Exits)'!B:B,1,FALSE)</f>
        <v>#N/A</v>
      </c>
      <c r="AL1033" s="23" t="e">
        <f>VLOOKUP(G1033,[1]Lookups!$V$3:$Y$197,4,FALSE)</f>
        <v>#N/A</v>
      </c>
      <c r="AM1033" s="17" t="e">
        <f>VLOOKUP(X1033,[1]Lookups!$B$3:$C$200,2,FALSE)</f>
        <v>#N/A</v>
      </c>
      <c r="AN1033" s="17" t="e">
        <f>VLOOKUP(R1033,[1]Lookups!$H$3:$I$69,2,FALSE)</f>
        <v>#N/A</v>
      </c>
      <c r="AO1033" s="17" t="e">
        <f>VLOOKUP(T1033,[1]Lookups!$H$3:$I$69,2,FALSE)</f>
        <v>#N/A</v>
      </c>
      <c r="AP1033" s="17" t="e">
        <f>VLOOKUP(AN1033,[1]Lookups!$N$3:$O$11,2,FALSE)</f>
        <v>#N/A</v>
      </c>
      <c r="AQ1033" s="18" t="e">
        <f>COUNTIFS('[1]Deals (investment)'!$B:$B,$A1033)</f>
        <v>#VALUE!</v>
      </c>
      <c r="AR1033" s="18" t="e">
        <f>COUNTIFS('[1]Deals (investment)'!$B:$B,$A1033,'[1]Deals (investment)'!$T:$T,$AW$1)+COUNTIFS('[1]Deals (investment)'!$B:$B,$A1033,'[1]Deals (investment)'!$T:$T,$AX$1)+COUNTIFS('[1]Deals (investment)'!$B:$B,$A1033,'[1]Deals (investment)'!$T:$T,$AY$1)</f>
        <v>#VALUE!</v>
      </c>
      <c r="AS1033" s="17" t="e">
        <f>SUMIFS('[1]Deals (investment)'!$C:$C,'[1]Deals (investment)'!$B:$B,$A1033)</f>
        <v>#VALUE!</v>
      </c>
      <c r="AT1033" s="17" t="e">
        <f t="shared" si="141"/>
        <v>#VALUE!</v>
      </c>
      <c r="AU1033" s="18" t="e">
        <f>COUNTIF('[1]Deals (Exits)'!$B:$B,A1033)</f>
        <v>#VALUE!</v>
      </c>
      <c r="AV1033" s="17" t="e">
        <f>SUMIFS('[1]Deals (investment)'!$C:$C,'[1]Deals (investment)'!$B:$B,$A1033,'[1]Deals (investment)'!$T:$T,AV$1)</f>
        <v>#VALUE!</v>
      </c>
      <c r="AW1033" s="17" t="e">
        <f>SUMIFS('[1]Deals (investment)'!$C:$C,'[1]Deals (investment)'!$B:$B,$A1033,'[1]Deals (investment)'!$T:$T,AW$1)</f>
        <v>#VALUE!</v>
      </c>
      <c r="AX1033" s="17" t="e">
        <f>SUMIFS('[1]Deals (investment)'!$C:$C,'[1]Deals (investment)'!$B:$B,$A1033,'[1]Deals (investment)'!$T:$T,AX$1)</f>
        <v>#VALUE!</v>
      </c>
      <c r="AY1033" s="17" t="e">
        <f>SUMIFS('[1]Deals (investment)'!$C:$C,'[1]Deals (investment)'!$B:$B,$A1033,'[1]Deals (investment)'!$T:$T,AY$1)</f>
        <v>#VALUE!</v>
      </c>
      <c r="AZ1033" s="17" t="e">
        <f>SUMIFS('[1]Deals (investment)'!$C:$C,'[1]Deals (investment)'!$B:$B,$A1033,'[1]Deals (investment)'!$T:$T,AZ$1)</f>
        <v>#VALUE!</v>
      </c>
      <c r="BA1033" s="17" t="e">
        <f>SUMIFS('[1]Deals (investment)'!$C:$C,'[1]Deals (investment)'!$B:$B,$A1033,'[1]Deals (investment)'!$T:$T,BA$1)</f>
        <v>#VALUE!</v>
      </c>
      <c r="BB1033" s="17" t="e">
        <f>SUMIFS('[1]Deals (investment)'!$C:$C,'[1]Deals (investment)'!$B:$B,$A1033,'[1]Deals (investment)'!$T:$T,BB$1)</f>
        <v>#VALUE!</v>
      </c>
      <c r="BC1033" s="17" t="e">
        <f>SUMIFS('[1]Deals (Exits)'!$C:$C,'[1]Deals (Exits)'!$B:$B,$A1033)</f>
        <v>#VALUE!</v>
      </c>
      <c r="BD1033" s="17" t="e">
        <f>SUMIFS('[1]Deals (investment)'!$C:$C,'[1]Deals (investment)'!$B:$B,$A1033,'[1]Deals (investment)'!$V:$V,BD$1)</f>
        <v>#VALUE!</v>
      </c>
      <c r="BE1033" s="17" t="e">
        <f>SUMIFS('[1]Deals (investment)'!$C:$C,'[1]Deals (investment)'!$B:$B,$A1033,'[1]Deals (investment)'!$V:$V,BE$1)</f>
        <v>#VALUE!</v>
      </c>
      <c r="BF1033" s="17" t="e">
        <f>SUMIFS('[1]Deals (investment)'!$C:$C,'[1]Deals (investment)'!$B:$B,$A1033,'[1]Deals (investment)'!$V:$V,BF$1)</f>
        <v>#VALUE!</v>
      </c>
      <c r="BG1033" s="17" t="e">
        <f>SUMIFS('[1]Deals (investment)'!$C:$C,'[1]Deals (investment)'!$B:$B,$A1033,'[1]Deals (investment)'!$V:$V,BG$1)</f>
        <v>#VALUE!</v>
      </c>
      <c r="BH1033" s="17" t="e">
        <f>SUMIFS('[1]Deals (investment)'!$C:$C,'[1]Deals (investment)'!$B:$B,$A1033,'[1]Deals (investment)'!$V:$V,BH$1)</f>
        <v>#VALUE!</v>
      </c>
      <c r="BI1033" s="17" t="e">
        <f>SUMIFS('[1]Deals (investment)'!$C:$C,'[1]Deals (investment)'!$B:$B,$A1033,'[1]Deals (investment)'!$V:$V,BI$1)</f>
        <v>#VALUE!</v>
      </c>
      <c r="BJ1033" s="17" t="e">
        <f>SUMIFS('[1]Deals (investment)'!$C:$C,'[1]Deals (investment)'!$B:$B,$A1033,'[1]Deals (investment)'!$V:$V,BJ$1)</f>
        <v>#VALUE!</v>
      </c>
      <c r="BK1033" s="17" t="e">
        <f>SUMIFS('[1]Deals (investment)'!$C:$C,'[1]Deals (investment)'!$B:$B,$A1033,'[1]Deals (investment)'!$V:$V,BK$1)</f>
        <v>#VALUE!</v>
      </c>
      <c r="BL1033" s="17" t="e">
        <f>SUMIFS('[1]Deals (investment)'!$C:$C,'[1]Deals (investment)'!$B:$B,$A1033,'[1]Deals (investment)'!$V:$V,BL$1)</f>
        <v>#VALUE!</v>
      </c>
      <c r="BM1033" s="17" t="e">
        <f>SUMIFS('[1]Deals (investment)'!$C:$C,'[1]Deals (investment)'!$B:$B,$A1033,'[1]Deals (investment)'!$V:$V,BM$1)</f>
        <v>#VALUE!</v>
      </c>
      <c r="BN1033" s="15"/>
      <c r="BO1033" s="15"/>
      <c r="BP1033" s="22"/>
      <c r="BQ1033" s="15"/>
      <c r="BR1033" s="15"/>
      <c r="BS1033" s="15"/>
      <c r="BT1033" s="15"/>
      <c r="BU1033" s="15"/>
      <c r="BV1033" s="15"/>
      <c r="BW1033" s="15"/>
      <c r="BX1033" s="15"/>
      <c r="BY1033" s="15"/>
      <c r="BZ1033" s="15"/>
      <c r="CA1033" s="15"/>
      <c r="CB1033" s="15"/>
      <c r="CC1033" s="15"/>
      <c r="CD1033" s="15" t="str">
        <f t="shared" si="153"/>
        <v>HamweActive</v>
      </c>
      <c r="CE1033" s="15"/>
      <c r="CF1033" s="15"/>
      <c r="CG1033" s="15"/>
      <c r="CH1033" s="15"/>
      <c r="CI1033" s="15"/>
      <c r="CJ1033" s="15"/>
    </row>
    <row r="1034" spans="1:118" ht="12.75">
      <c r="A1034" s="15" t="s">
        <v>7141</v>
      </c>
      <c r="B1034" s="15" t="s">
        <v>7142</v>
      </c>
      <c r="C1034" s="15" t="s">
        <v>58</v>
      </c>
      <c r="D1034" s="16">
        <v>2017</v>
      </c>
      <c r="E1034" s="15" t="s">
        <v>59</v>
      </c>
      <c r="F1034" s="15" t="s">
        <v>110</v>
      </c>
      <c r="G1034" s="15" t="s">
        <v>61</v>
      </c>
      <c r="H1034" s="15"/>
      <c r="I1034" s="15" t="s">
        <v>61</v>
      </c>
      <c r="J1034" s="15"/>
      <c r="K1034" s="17" t="e">
        <f t="shared" si="140"/>
        <v>#VALUE!</v>
      </c>
      <c r="L1034" s="15"/>
      <c r="M1034" s="18" t="e">
        <f t="shared" si="132"/>
        <v>#VALUE!</v>
      </c>
      <c r="N1034" s="15"/>
      <c r="O1034" s="15"/>
      <c r="P1034" s="15"/>
      <c r="Q1034" s="15"/>
      <c r="R1034" s="15"/>
      <c r="S1034" s="19"/>
      <c r="T1034" s="15"/>
      <c r="U1034" s="17"/>
      <c r="V1034" s="15" t="s">
        <v>7143</v>
      </c>
      <c r="W1034" s="15">
        <v>0</v>
      </c>
      <c r="X1034" s="15" t="s">
        <v>107</v>
      </c>
      <c r="Y1034" s="15" t="s">
        <v>7144</v>
      </c>
      <c r="Z1034" s="25" t="s">
        <v>109</v>
      </c>
      <c r="AA1034" s="25" t="s">
        <v>110</v>
      </c>
      <c r="AB1034" s="32">
        <v>43506</v>
      </c>
      <c r="AC1034" s="15"/>
      <c r="AD1034" s="15"/>
      <c r="AE1034" s="15"/>
      <c r="AF1034" s="15"/>
      <c r="AG1034" s="22">
        <f t="shared" si="151"/>
        <v>0.5161290322580645</v>
      </c>
      <c r="AH1034" s="15" t="str">
        <f t="shared" si="152"/>
        <v/>
      </c>
      <c r="AI1034" s="22" t="e">
        <f>VLOOKUP(A1034,'[1]Deals (investment)'!$B$2:$Z$1497,1,FALSE)</f>
        <v>#N/A</v>
      </c>
      <c r="AJ1034" s="22" t="e">
        <f>VLOOKUP(A1034,'[1]Deals (investment)'!$B$2:$Z$870,15,FALSE)</f>
        <v>#N/A</v>
      </c>
      <c r="AK1034" s="17" t="e">
        <f>VLOOKUP(A1034,'[1]Deals (Exits)'!B:B,1,FALSE)</f>
        <v>#N/A</v>
      </c>
      <c r="AL1034" s="23">
        <f>VLOOKUP(G1034,[1]Lookups!$V$3:$Y$197,4,FALSE)</f>
        <v>0</v>
      </c>
      <c r="AM1034" s="17" t="str">
        <f>VLOOKUP(X1034,[1]Lookups!$B$3:$C$200,2,FALSE)</f>
        <v>Energy &amp; Resources</v>
      </c>
      <c r="AN1034" s="17" t="e">
        <f>VLOOKUP(R1034,[1]Lookups!$H$3:$I$69,2,FALSE)</f>
        <v>#N/A</v>
      </c>
      <c r="AO1034" s="17" t="e">
        <f>VLOOKUP(T1034,[1]Lookups!$H$3:$I$69,2,FALSE)</f>
        <v>#N/A</v>
      </c>
      <c r="AP1034" s="17" t="e">
        <f>VLOOKUP(AN1034,[1]Lookups!$N$3:$O$11,2,FALSE)</f>
        <v>#N/A</v>
      </c>
      <c r="AQ1034" s="18" t="e">
        <f>COUNTIFS('[1]Deals (investment)'!$B:$B,$A1034)</f>
        <v>#VALUE!</v>
      </c>
      <c r="AR1034" s="18" t="e">
        <f>COUNTIFS('[1]Deals (investment)'!$B:$B,$A1034,'[1]Deals (investment)'!$T:$T,$AW$1)+COUNTIFS('[1]Deals (investment)'!$B:$B,$A1034,'[1]Deals (investment)'!$T:$T,$AX$1)+COUNTIFS('[1]Deals (investment)'!$B:$B,$A1034,'[1]Deals (investment)'!$T:$T,$AY$1)</f>
        <v>#VALUE!</v>
      </c>
      <c r="AS1034" s="17" t="e">
        <f>SUMIFS('[1]Deals (investment)'!$C:$C,'[1]Deals (investment)'!$B:$B,$A1034)</f>
        <v>#VALUE!</v>
      </c>
      <c r="AT1034" s="17" t="e">
        <f t="shared" si="141"/>
        <v>#VALUE!</v>
      </c>
      <c r="AU1034" s="18" t="e">
        <f>COUNTIF('[1]Deals (Exits)'!$B:$B,A1034)</f>
        <v>#VALUE!</v>
      </c>
      <c r="AV1034" s="17" t="e">
        <f>SUMIFS('[1]Deals (investment)'!$C:$C,'[1]Deals (investment)'!$B:$B,$A1034,'[1]Deals (investment)'!$T:$T,AV$1)</f>
        <v>#VALUE!</v>
      </c>
      <c r="AW1034" s="17" t="e">
        <f>SUMIFS('[1]Deals (investment)'!$C:$C,'[1]Deals (investment)'!$B:$B,$A1034,'[1]Deals (investment)'!$T:$T,AW$1)</f>
        <v>#VALUE!</v>
      </c>
      <c r="AX1034" s="17" t="e">
        <f>SUMIFS('[1]Deals (investment)'!$C:$C,'[1]Deals (investment)'!$B:$B,$A1034,'[1]Deals (investment)'!$T:$T,AX$1)</f>
        <v>#VALUE!</v>
      </c>
      <c r="AY1034" s="17" t="e">
        <f>SUMIFS('[1]Deals (investment)'!$C:$C,'[1]Deals (investment)'!$B:$B,$A1034,'[1]Deals (investment)'!$T:$T,AY$1)</f>
        <v>#VALUE!</v>
      </c>
      <c r="AZ1034" s="17" t="e">
        <f>SUMIFS('[1]Deals (investment)'!$C:$C,'[1]Deals (investment)'!$B:$B,$A1034,'[1]Deals (investment)'!$T:$T,AZ$1)</f>
        <v>#VALUE!</v>
      </c>
      <c r="BA1034" s="17" t="e">
        <f>SUMIFS('[1]Deals (investment)'!$C:$C,'[1]Deals (investment)'!$B:$B,$A1034,'[1]Deals (investment)'!$T:$T,BA$1)</f>
        <v>#VALUE!</v>
      </c>
      <c r="BB1034" s="17" t="e">
        <f>SUMIFS('[1]Deals (investment)'!$C:$C,'[1]Deals (investment)'!$B:$B,$A1034,'[1]Deals (investment)'!$T:$T,BB$1)</f>
        <v>#VALUE!</v>
      </c>
      <c r="BC1034" s="17" t="e">
        <f>SUMIFS('[1]Deals (Exits)'!$C:$C,'[1]Deals (Exits)'!$B:$B,$A1034)</f>
        <v>#VALUE!</v>
      </c>
      <c r="BD1034" s="17" t="e">
        <f>SUMIFS('[1]Deals (investment)'!$C:$C,'[1]Deals (investment)'!$B:$B,$A1034,'[1]Deals (investment)'!$V:$V,BD$1)</f>
        <v>#VALUE!</v>
      </c>
      <c r="BE1034" s="17" t="e">
        <f>SUMIFS('[1]Deals (investment)'!$C:$C,'[1]Deals (investment)'!$B:$B,$A1034,'[1]Deals (investment)'!$V:$V,BE$1)</f>
        <v>#VALUE!</v>
      </c>
      <c r="BF1034" s="17" t="e">
        <f>SUMIFS('[1]Deals (investment)'!$C:$C,'[1]Deals (investment)'!$B:$B,$A1034,'[1]Deals (investment)'!$V:$V,BF$1)</f>
        <v>#VALUE!</v>
      </c>
      <c r="BG1034" s="17" t="e">
        <f>SUMIFS('[1]Deals (investment)'!$C:$C,'[1]Deals (investment)'!$B:$B,$A1034,'[1]Deals (investment)'!$V:$V,BG$1)</f>
        <v>#VALUE!</v>
      </c>
      <c r="BH1034" s="17" t="e">
        <f>SUMIFS('[1]Deals (investment)'!$C:$C,'[1]Deals (investment)'!$B:$B,$A1034,'[1]Deals (investment)'!$V:$V,BH$1)</f>
        <v>#VALUE!</v>
      </c>
      <c r="BI1034" s="17" t="e">
        <f>SUMIFS('[1]Deals (investment)'!$C:$C,'[1]Deals (investment)'!$B:$B,$A1034,'[1]Deals (investment)'!$V:$V,BI$1)</f>
        <v>#VALUE!</v>
      </c>
      <c r="BJ1034" s="17" t="e">
        <f>SUMIFS('[1]Deals (investment)'!$C:$C,'[1]Deals (investment)'!$B:$B,$A1034,'[1]Deals (investment)'!$V:$V,BJ$1)</f>
        <v>#VALUE!</v>
      </c>
      <c r="BK1034" s="17" t="e">
        <f>SUMIFS('[1]Deals (investment)'!$C:$C,'[1]Deals (investment)'!$B:$B,$A1034,'[1]Deals (investment)'!$V:$V,BK$1)</f>
        <v>#VALUE!</v>
      </c>
      <c r="BL1034" s="17" t="e">
        <f>SUMIFS('[1]Deals (investment)'!$C:$C,'[1]Deals (investment)'!$B:$B,$A1034,'[1]Deals (investment)'!$V:$V,BL$1)</f>
        <v>#VALUE!</v>
      </c>
      <c r="BM1034" s="17" t="e">
        <f>SUMIFS('[1]Deals (investment)'!$C:$C,'[1]Deals (investment)'!$B:$B,$A1034,'[1]Deals (investment)'!$V:$V,BM$1)</f>
        <v>#VALUE!</v>
      </c>
      <c r="BN1034" s="15"/>
      <c r="BO1034" s="15"/>
      <c r="BP1034" s="22"/>
      <c r="BQ1034" s="15"/>
      <c r="BR1034" s="15"/>
      <c r="BS1034" s="15"/>
      <c r="BT1034" s="15"/>
      <c r="BU1034" s="15"/>
      <c r="BV1034" s="15"/>
      <c r="BW1034" s="15"/>
      <c r="BX1034" s="15"/>
      <c r="BY1034" s="15"/>
      <c r="BZ1034" s="15"/>
      <c r="CA1034" s="15"/>
      <c r="CB1034" s="15"/>
      <c r="CC1034" s="15"/>
      <c r="CD1034" s="15" t="str">
        <f t="shared" si="153"/>
        <v>Gricd Frij Gricd Frij provides an affordable and portable cold-chain device for the efficient storage of vaccines, blood and other health or agricultural productsActive</v>
      </c>
      <c r="CE1034" s="15"/>
      <c r="CF1034" s="15"/>
      <c r="CG1034" s="15"/>
      <c r="CH1034" s="15"/>
      <c r="CI1034" s="15"/>
      <c r="CJ1034" s="15"/>
    </row>
    <row r="1035" spans="1:118" ht="12.75">
      <c r="A1035" s="15" t="s">
        <v>7145</v>
      </c>
      <c r="B1035" s="15"/>
      <c r="C1035" s="15"/>
      <c r="D1035" s="16"/>
      <c r="E1035" s="15"/>
      <c r="F1035" s="15"/>
      <c r="G1035" s="15"/>
      <c r="H1035" s="15"/>
      <c r="I1035" s="15"/>
      <c r="J1035" s="15"/>
      <c r="K1035" s="17" t="e">
        <f t="shared" si="140"/>
        <v>#VALUE!</v>
      </c>
      <c r="L1035" s="15"/>
      <c r="M1035" s="18" t="e">
        <f t="shared" si="132"/>
        <v>#VALUE!</v>
      </c>
      <c r="N1035" s="15"/>
      <c r="O1035" s="15"/>
      <c r="P1035" s="15"/>
      <c r="Q1035" s="24" t="e">
        <f ca="1">_xludf.MAXIFS('[1]Deals (investment)'!A:A,'[1]Deals (investment)'!B:B,A1035)</f>
        <v>#NAME?</v>
      </c>
      <c r="R1035" s="15"/>
      <c r="S1035" s="19"/>
      <c r="T1035" s="15"/>
      <c r="U1035" s="17"/>
      <c r="V1035" s="15"/>
      <c r="W1035" s="15"/>
      <c r="X1035" s="15"/>
      <c r="Y1035" s="15"/>
      <c r="AB1035" s="20"/>
      <c r="AC1035" s="15"/>
      <c r="AD1035" s="15"/>
      <c r="AE1035" s="15"/>
      <c r="AF1035" s="15"/>
      <c r="AG1035" s="22">
        <f t="shared" ca="1" si="151"/>
        <v>9.6774193548387094E-2</v>
      </c>
      <c r="AH1035" s="15" t="str">
        <f t="shared" si="152"/>
        <v/>
      </c>
      <c r="AI1035" s="22" t="e">
        <f>VLOOKUP(A1035,'[1]Deals (investment)'!$B$2:$Z$1497,1,FALSE)</f>
        <v>#N/A</v>
      </c>
      <c r="AJ1035" s="22" t="e">
        <f>VLOOKUP(A1035,'[1]Deals (investment)'!$B$2:$Z$870,15,FALSE)</f>
        <v>#N/A</v>
      </c>
      <c r="AK1035" s="17" t="e">
        <f>VLOOKUP(A1035,'[1]Deals (Exits)'!B:B,1,FALSE)</f>
        <v>#N/A</v>
      </c>
      <c r="AL1035" s="23" t="e">
        <f>VLOOKUP(G1035,[1]Lookups!$V$3:$Y$197,4,FALSE)</f>
        <v>#N/A</v>
      </c>
      <c r="AM1035" s="17" t="e">
        <f>VLOOKUP(X1035,[1]Lookups!$B$3:$C$200,2,FALSE)</f>
        <v>#N/A</v>
      </c>
      <c r="AN1035" s="17" t="e">
        <f>VLOOKUP(R1035,[1]Lookups!$H$3:$I$69,2,FALSE)</f>
        <v>#N/A</v>
      </c>
      <c r="AO1035" s="17" t="e">
        <f>VLOOKUP(T1035,[1]Lookups!$H$3:$I$69,2,FALSE)</f>
        <v>#N/A</v>
      </c>
      <c r="AP1035" s="17" t="e">
        <f>VLOOKUP(AN1035,[1]Lookups!$N$3:$O$11,2,FALSE)</f>
        <v>#N/A</v>
      </c>
      <c r="AQ1035" s="18" t="e">
        <f>COUNTIFS('[1]Deals (investment)'!$B:$B,$A1035)</f>
        <v>#VALUE!</v>
      </c>
      <c r="AR1035" s="18" t="e">
        <f>COUNTIFS('[1]Deals (investment)'!$B:$B,$A1035,'[1]Deals (investment)'!$T:$T,$AW$1)+COUNTIFS('[1]Deals (investment)'!$B:$B,$A1035,'[1]Deals (investment)'!$T:$T,$AX$1)+COUNTIFS('[1]Deals (investment)'!$B:$B,$A1035,'[1]Deals (investment)'!$T:$T,$AY$1)</f>
        <v>#VALUE!</v>
      </c>
      <c r="AS1035" s="17" t="e">
        <f>SUMIFS('[1]Deals (investment)'!$C:$C,'[1]Deals (investment)'!$B:$B,$A1035)</f>
        <v>#VALUE!</v>
      </c>
      <c r="AT1035" s="17" t="e">
        <f t="shared" si="141"/>
        <v>#VALUE!</v>
      </c>
      <c r="AU1035" s="18" t="e">
        <f>COUNTIF('[1]Deals (Exits)'!$B:$B,A1035)</f>
        <v>#VALUE!</v>
      </c>
      <c r="AV1035" s="17" t="e">
        <f>SUMIFS('[1]Deals (investment)'!$C:$C,'[1]Deals (investment)'!$B:$B,$A1035,'[1]Deals (investment)'!$T:$T,AV$1)</f>
        <v>#VALUE!</v>
      </c>
      <c r="AW1035" s="17" t="e">
        <f>SUMIFS('[1]Deals (investment)'!$C:$C,'[1]Deals (investment)'!$B:$B,$A1035,'[1]Deals (investment)'!$T:$T,AW$1)</f>
        <v>#VALUE!</v>
      </c>
      <c r="AX1035" s="17" t="e">
        <f>SUMIFS('[1]Deals (investment)'!$C:$C,'[1]Deals (investment)'!$B:$B,$A1035,'[1]Deals (investment)'!$T:$T,AX$1)</f>
        <v>#VALUE!</v>
      </c>
      <c r="AY1035" s="17" t="e">
        <f>SUMIFS('[1]Deals (investment)'!$C:$C,'[1]Deals (investment)'!$B:$B,$A1035,'[1]Deals (investment)'!$T:$T,AY$1)</f>
        <v>#VALUE!</v>
      </c>
      <c r="AZ1035" s="17" t="e">
        <f>SUMIFS('[1]Deals (investment)'!$C:$C,'[1]Deals (investment)'!$B:$B,$A1035,'[1]Deals (investment)'!$T:$T,AZ$1)</f>
        <v>#VALUE!</v>
      </c>
      <c r="BA1035" s="17" t="e">
        <f>SUMIFS('[1]Deals (investment)'!$C:$C,'[1]Deals (investment)'!$B:$B,$A1035,'[1]Deals (investment)'!$T:$T,BA$1)</f>
        <v>#VALUE!</v>
      </c>
      <c r="BB1035" s="17" t="e">
        <f>SUMIFS('[1]Deals (investment)'!$C:$C,'[1]Deals (investment)'!$B:$B,$A1035,'[1]Deals (investment)'!$T:$T,BB$1)</f>
        <v>#VALUE!</v>
      </c>
      <c r="BC1035" s="17" t="e">
        <f>SUMIFS('[1]Deals (Exits)'!$C:$C,'[1]Deals (Exits)'!$B:$B,$A1035)</f>
        <v>#VALUE!</v>
      </c>
      <c r="BD1035" s="17" t="e">
        <f>SUMIFS('[1]Deals (investment)'!$C:$C,'[1]Deals (investment)'!$B:$B,$A1035,'[1]Deals (investment)'!$V:$V,BD$1)</f>
        <v>#VALUE!</v>
      </c>
      <c r="BE1035" s="17" t="e">
        <f>SUMIFS('[1]Deals (investment)'!$C:$C,'[1]Deals (investment)'!$B:$B,$A1035,'[1]Deals (investment)'!$V:$V,BE$1)</f>
        <v>#VALUE!</v>
      </c>
      <c r="BF1035" s="17" t="e">
        <f>SUMIFS('[1]Deals (investment)'!$C:$C,'[1]Deals (investment)'!$B:$B,$A1035,'[1]Deals (investment)'!$V:$V,BF$1)</f>
        <v>#VALUE!</v>
      </c>
      <c r="BG1035" s="17" t="e">
        <f>SUMIFS('[1]Deals (investment)'!$C:$C,'[1]Deals (investment)'!$B:$B,$A1035,'[1]Deals (investment)'!$V:$V,BG$1)</f>
        <v>#VALUE!</v>
      </c>
      <c r="BH1035" s="17" t="e">
        <f>SUMIFS('[1]Deals (investment)'!$C:$C,'[1]Deals (investment)'!$B:$B,$A1035,'[1]Deals (investment)'!$V:$V,BH$1)</f>
        <v>#VALUE!</v>
      </c>
      <c r="BI1035" s="17" t="e">
        <f>SUMIFS('[1]Deals (investment)'!$C:$C,'[1]Deals (investment)'!$B:$B,$A1035,'[1]Deals (investment)'!$V:$V,BI$1)</f>
        <v>#VALUE!</v>
      </c>
      <c r="BJ1035" s="17" t="e">
        <f>SUMIFS('[1]Deals (investment)'!$C:$C,'[1]Deals (investment)'!$B:$B,$A1035,'[1]Deals (investment)'!$V:$V,BJ$1)</f>
        <v>#VALUE!</v>
      </c>
      <c r="BK1035" s="17" t="e">
        <f>SUMIFS('[1]Deals (investment)'!$C:$C,'[1]Deals (investment)'!$B:$B,$A1035,'[1]Deals (investment)'!$V:$V,BK$1)</f>
        <v>#VALUE!</v>
      </c>
      <c r="BL1035" s="17" t="e">
        <f>SUMIFS('[1]Deals (investment)'!$C:$C,'[1]Deals (investment)'!$B:$B,$A1035,'[1]Deals (investment)'!$V:$V,BL$1)</f>
        <v>#VALUE!</v>
      </c>
      <c r="BM1035" s="17" t="e">
        <f>SUMIFS('[1]Deals (investment)'!$C:$C,'[1]Deals (investment)'!$B:$B,$A1035,'[1]Deals (investment)'!$V:$V,BM$1)</f>
        <v>#VALUE!</v>
      </c>
      <c r="BN1035" s="15"/>
      <c r="BO1035" s="15"/>
      <c r="BP1035" s="22"/>
      <c r="BQ1035" s="15"/>
      <c r="BR1035" s="15"/>
      <c r="BS1035" s="15"/>
      <c r="BT1035" s="15"/>
      <c r="BU1035" s="15"/>
      <c r="BV1035" s="15"/>
      <c r="BW1035" s="15"/>
      <c r="BX1035" s="15"/>
      <c r="BY1035" s="15"/>
      <c r="BZ1035" s="15"/>
      <c r="CA1035" s="15"/>
      <c r="CB1035" s="15"/>
      <c r="CC1035" s="15"/>
      <c r="CD1035" s="15" t="str">
        <f t="shared" si="153"/>
        <v>Hamwe EA</v>
      </c>
      <c r="CE1035" s="15"/>
      <c r="CF1035" s="15"/>
      <c r="CG1035" s="15"/>
      <c r="CH1035" s="15"/>
      <c r="CI1035" s="15"/>
      <c r="CJ1035" s="15"/>
    </row>
    <row r="1036" spans="1:118" ht="12.75">
      <c r="A1036" s="15" t="s">
        <v>7146</v>
      </c>
      <c r="B1036" s="15" t="s">
        <v>7147</v>
      </c>
      <c r="C1036" s="15" t="s">
        <v>58</v>
      </c>
      <c r="D1036" s="16">
        <v>2008</v>
      </c>
      <c r="E1036" s="15" t="s">
        <v>7148</v>
      </c>
      <c r="F1036" s="15"/>
      <c r="G1036" s="15"/>
      <c r="H1036" s="15"/>
      <c r="I1036" s="15"/>
      <c r="J1036" s="15"/>
      <c r="K1036" s="17" t="e">
        <f t="shared" si="140"/>
        <v>#VALUE!</v>
      </c>
      <c r="L1036" s="15"/>
      <c r="M1036" s="18" t="e">
        <f t="shared" si="132"/>
        <v>#VALUE!</v>
      </c>
      <c r="N1036" s="15"/>
      <c r="O1036" s="15"/>
      <c r="P1036" s="15"/>
      <c r="Q1036" s="15"/>
      <c r="R1036" s="15"/>
      <c r="S1036" s="19"/>
      <c r="T1036" s="15"/>
      <c r="U1036" s="17"/>
      <c r="V1036" s="15"/>
      <c r="W1036" s="15"/>
      <c r="X1036" s="15" t="s">
        <v>5452</v>
      </c>
      <c r="Y1036" s="15" t="s">
        <v>7149</v>
      </c>
      <c r="AB1036" s="20"/>
      <c r="AC1036" s="21" t="s">
        <v>7150</v>
      </c>
      <c r="AD1036" s="21" t="s">
        <v>7151</v>
      </c>
      <c r="AE1036" s="21" t="s">
        <v>7152</v>
      </c>
      <c r="AF1036" s="21" t="s">
        <v>7153</v>
      </c>
      <c r="AG1036" s="22">
        <f t="shared" si="151"/>
        <v>0.38709677419354838</v>
      </c>
      <c r="AH1036" s="15" t="str">
        <f t="shared" si="152"/>
        <v/>
      </c>
      <c r="AI1036" s="22" t="e">
        <f>VLOOKUP(A1036,'[1]Deals (investment)'!$B$2:$Z$1497,1,FALSE)</f>
        <v>#N/A</v>
      </c>
      <c r="AJ1036" s="22" t="e">
        <f>VLOOKUP(A1036,'[1]Deals (investment)'!$B$2:$Z$870,15,FALSE)</f>
        <v>#N/A</v>
      </c>
      <c r="AK1036" s="17" t="e">
        <f>VLOOKUP(A1036,'[1]Deals (Exits)'!B:B,1,FALSE)</f>
        <v>#N/A</v>
      </c>
      <c r="AL1036" s="23" t="e">
        <f>VLOOKUP(G1036,[1]Lookups!$V$3:$Y$197,4,FALSE)</f>
        <v>#N/A</v>
      </c>
      <c r="AM1036" s="17" t="e">
        <f>VLOOKUP(X1036,[1]Lookups!$B$3:$C$200,2,FALSE)</f>
        <v>#N/A</v>
      </c>
      <c r="AN1036" s="17" t="e">
        <f>VLOOKUP(R1036,[1]Lookups!$H$3:$I$69,2,FALSE)</f>
        <v>#N/A</v>
      </c>
      <c r="AO1036" s="17" t="e">
        <f>VLOOKUP(T1036,[1]Lookups!$H$3:$I$69,2,FALSE)</f>
        <v>#N/A</v>
      </c>
      <c r="AP1036" s="17" t="e">
        <f>VLOOKUP(AN1036,[1]Lookups!$N$3:$O$11,2,FALSE)</f>
        <v>#N/A</v>
      </c>
      <c r="AQ1036" s="18" t="e">
        <f>COUNTIFS('[1]Deals (investment)'!$B:$B,$A1036)</f>
        <v>#VALUE!</v>
      </c>
      <c r="AR1036" s="18" t="e">
        <f>COUNTIFS('[1]Deals (investment)'!$B:$B,$A1036,'[1]Deals (investment)'!$T:$T,$AW$1)+COUNTIFS('[1]Deals (investment)'!$B:$B,$A1036,'[1]Deals (investment)'!$T:$T,$AX$1)+COUNTIFS('[1]Deals (investment)'!$B:$B,$A1036,'[1]Deals (investment)'!$T:$T,$AY$1)</f>
        <v>#VALUE!</v>
      </c>
      <c r="AS1036" s="17" t="e">
        <f>SUMIFS('[1]Deals (investment)'!$C:$C,'[1]Deals (investment)'!$B:$B,$A1036)</f>
        <v>#VALUE!</v>
      </c>
      <c r="AT1036" s="17" t="e">
        <f t="shared" si="141"/>
        <v>#VALUE!</v>
      </c>
      <c r="AU1036" s="18" t="e">
        <f>COUNTIF('[1]Deals (Exits)'!$B:$B,A1036)</f>
        <v>#VALUE!</v>
      </c>
      <c r="AV1036" s="17" t="e">
        <f>SUMIFS('[1]Deals (investment)'!$C:$C,'[1]Deals (investment)'!$B:$B,$A1036,'[1]Deals (investment)'!$T:$T,AV$1)</f>
        <v>#VALUE!</v>
      </c>
      <c r="AW1036" s="17" t="e">
        <f>SUMIFS('[1]Deals (investment)'!$C:$C,'[1]Deals (investment)'!$B:$B,$A1036,'[1]Deals (investment)'!$T:$T,AW$1)</f>
        <v>#VALUE!</v>
      </c>
      <c r="AX1036" s="17" t="e">
        <f>SUMIFS('[1]Deals (investment)'!$C:$C,'[1]Deals (investment)'!$B:$B,$A1036,'[1]Deals (investment)'!$T:$T,AX$1)</f>
        <v>#VALUE!</v>
      </c>
      <c r="AY1036" s="17" t="e">
        <f>SUMIFS('[1]Deals (investment)'!$C:$C,'[1]Deals (investment)'!$B:$B,$A1036,'[1]Deals (investment)'!$T:$T,AY$1)</f>
        <v>#VALUE!</v>
      </c>
      <c r="AZ1036" s="17" t="e">
        <f>SUMIFS('[1]Deals (investment)'!$C:$C,'[1]Deals (investment)'!$B:$B,$A1036,'[1]Deals (investment)'!$T:$T,AZ$1)</f>
        <v>#VALUE!</v>
      </c>
      <c r="BA1036" s="17" t="e">
        <f>SUMIFS('[1]Deals (investment)'!$C:$C,'[1]Deals (investment)'!$B:$B,$A1036,'[1]Deals (investment)'!$T:$T,BA$1)</f>
        <v>#VALUE!</v>
      </c>
      <c r="BB1036" s="17" t="e">
        <f>SUMIFS('[1]Deals (investment)'!$C:$C,'[1]Deals (investment)'!$B:$B,$A1036,'[1]Deals (investment)'!$T:$T,BB$1)</f>
        <v>#VALUE!</v>
      </c>
      <c r="BC1036" s="17" t="e">
        <f>SUMIFS('[1]Deals (Exits)'!$C:$C,'[1]Deals (Exits)'!$B:$B,$A1036)</f>
        <v>#VALUE!</v>
      </c>
      <c r="BD1036" s="17" t="e">
        <f>SUMIFS('[1]Deals (investment)'!$C:$C,'[1]Deals (investment)'!$B:$B,$A1036,'[1]Deals (investment)'!$V:$V,BD$1)</f>
        <v>#VALUE!</v>
      </c>
      <c r="BE1036" s="17" t="e">
        <f>SUMIFS('[1]Deals (investment)'!$C:$C,'[1]Deals (investment)'!$B:$B,$A1036,'[1]Deals (investment)'!$V:$V,BE$1)</f>
        <v>#VALUE!</v>
      </c>
      <c r="BF1036" s="17" t="e">
        <f>SUMIFS('[1]Deals (investment)'!$C:$C,'[1]Deals (investment)'!$B:$B,$A1036,'[1]Deals (investment)'!$V:$V,BF$1)</f>
        <v>#VALUE!</v>
      </c>
      <c r="BG1036" s="17" t="e">
        <f>SUMIFS('[1]Deals (investment)'!$C:$C,'[1]Deals (investment)'!$B:$B,$A1036,'[1]Deals (investment)'!$V:$V,BG$1)</f>
        <v>#VALUE!</v>
      </c>
      <c r="BH1036" s="17" t="e">
        <f>SUMIFS('[1]Deals (investment)'!$C:$C,'[1]Deals (investment)'!$B:$B,$A1036,'[1]Deals (investment)'!$V:$V,BH$1)</f>
        <v>#VALUE!</v>
      </c>
      <c r="BI1036" s="17" t="e">
        <f>SUMIFS('[1]Deals (investment)'!$C:$C,'[1]Deals (investment)'!$B:$B,$A1036,'[1]Deals (investment)'!$V:$V,BI$1)</f>
        <v>#VALUE!</v>
      </c>
      <c r="BJ1036" s="17" t="e">
        <f>SUMIFS('[1]Deals (investment)'!$C:$C,'[1]Deals (investment)'!$B:$B,$A1036,'[1]Deals (investment)'!$V:$V,BJ$1)</f>
        <v>#VALUE!</v>
      </c>
      <c r="BK1036" s="17" t="e">
        <f>SUMIFS('[1]Deals (investment)'!$C:$C,'[1]Deals (investment)'!$B:$B,$A1036,'[1]Deals (investment)'!$V:$V,BK$1)</f>
        <v>#VALUE!</v>
      </c>
      <c r="BL1036" s="17" t="e">
        <f>SUMIFS('[1]Deals (investment)'!$C:$C,'[1]Deals (investment)'!$B:$B,$A1036,'[1]Deals (investment)'!$V:$V,BL$1)</f>
        <v>#VALUE!</v>
      </c>
      <c r="BM1036" s="17" t="e">
        <f>SUMIFS('[1]Deals (investment)'!$C:$C,'[1]Deals (investment)'!$B:$B,$A1036,'[1]Deals (investment)'!$V:$V,BM$1)</f>
        <v>#VALUE!</v>
      </c>
      <c r="BN1036" s="15"/>
      <c r="BO1036" s="15"/>
      <c r="BP1036" s="22"/>
      <c r="BQ1036" s="15"/>
      <c r="BR1036" s="15"/>
      <c r="BS1036" s="15"/>
      <c r="BT1036" s="15"/>
      <c r="BU1036" s="15"/>
      <c r="BV1036" s="15"/>
      <c r="BW1036" s="15"/>
      <c r="BX1036" s="15"/>
      <c r="BY1036" s="15"/>
      <c r="BZ1036" s="15"/>
      <c r="CA1036" s="15"/>
      <c r="CB1036" s="15"/>
      <c r="CC1036" s="15"/>
      <c r="CD1036" s="15" t="str">
        <f t="shared" si="153"/>
        <v>HarambeeHarambe is a network of purpose driven entrepreneurs who are propelling Africa forward through high-growth entrepreneurship.Active</v>
      </c>
      <c r="CE1036" s="15"/>
      <c r="CF1036" s="15"/>
      <c r="CG1036" s="15"/>
      <c r="CH1036" s="15"/>
      <c r="CI1036" s="15"/>
      <c r="CJ1036" s="15"/>
    </row>
    <row r="1037" spans="1:118" ht="12.75">
      <c r="A1037" s="15" t="s">
        <v>7154</v>
      </c>
      <c r="B1037" s="15" t="s">
        <v>7155</v>
      </c>
      <c r="C1037" s="15" t="s">
        <v>58</v>
      </c>
      <c r="D1037" s="16">
        <v>2017</v>
      </c>
      <c r="E1037" s="15" t="s">
        <v>59</v>
      </c>
      <c r="F1037" s="15"/>
      <c r="G1037" s="15" t="s">
        <v>61</v>
      </c>
      <c r="H1037" s="15"/>
      <c r="I1037" s="15" t="s">
        <v>61</v>
      </c>
      <c r="J1037" s="15"/>
      <c r="K1037" s="17" t="e">
        <f t="shared" si="140"/>
        <v>#VALUE!</v>
      </c>
      <c r="L1037" s="15"/>
      <c r="M1037" s="18" t="e">
        <f t="shared" si="132"/>
        <v>#VALUE!</v>
      </c>
      <c r="N1037" s="15"/>
      <c r="O1037" s="15"/>
      <c r="P1037" s="15"/>
      <c r="Q1037" s="15"/>
      <c r="R1037" s="15"/>
      <c r="S1037" s="19"/>
      <c r="T1037" s="15"/>
      <c r="U1037" s="17"/>
      <c r="V1037" s="15" t="s">
        <v>7156</v>
      </c>
      <c r="W1037" s="15"/>
      <c r="X1037" s="15" t="s">
        <v>158</v>
      </c>
      <c r="Y1037" s="15" t="s">
        <v>7157</v>
      </c>
      <c r="AB1037" s="20" t="s">
        <v>286</v>
      </c>
      <c r="AC1037" s="21" t="s">
        <v>7158</v>
      </c>
      <c r="AD1037" s="21" t="s">
        <v>7159</v>
      </c>
      <c r="AE1037" s="21" t="s">
        <v>7160</v>
      </c>
      <c r="AF1037" s="21" t="s">
        <v>7161</v>
      </c>
      <c r="AG1037" s="22">
        <f t="shared" si="151"/>
        <v>0.5161290322580645</v>
      </c>
      <c r="AH1037" s="15" t="str">
        <f t="shared" si="152"/>
        <v/>
      </c>
      <c r="AI1037" s="22" t="str">
        <f>VLOOKUP(A1037,'[1]Deals (investment)'!$B$2:$Z$1497,1,FALSE)</f>
        <v>Growsel</v>
      </c>
      <c r="AJ1037" s="22">
        <f>VLOOKUP(A1037,'[1]Deals (investment)'!$B$2:$Z$870,15,FALSE)</f>
        <v>1</v>
      </c>
      <c r="AK1037" s="17" t="e">
        <f>VLOOKUP(A1037,'[1]Deals (Exits)'!B:B,1,FALSE)</f>
        <v>#N/A</v>
      </c>
      <c r="AL1037" s="23">
        <f>VLOOKUP(G1037,[1]Lookups!$V$3:$Y$197,4,FALSE)</f>
        <v>0</v>
      </c>
      <c r="AM1037" s="17" t="str">
        <f>VLOOKUP(X1037,[1]Lookups!$B$3:$C$200,2,FALSE)</f>
        <v>Financial Services</v>
      </c>
      <c r="AN1037" s="17" t="e">
        <f>VLOOKUP(R1037,[1]Lookups!$H$3:$I$69,2,FALSE)</f>
        <v>#N/A</v>
      </c>
      <c r="AO1037" s="17" t="e">
        <f>VLOOKUP(T1037,[1]Lookups!$H$3:$I$69,2,FALSE)</f>
        <v>#N/A</v>
      </c>
      <c r="AP1037" s="17" t="e">
        <f>VLOOKUP(AN1037,[1]Lookups!$N$3:$O$11,2,FALSE)</f>
        <v>#N/A</v>
      </c>
      <c r="AQ1037" s="18" t="e">
        <f>COUNTIFS('[1]Deals (investment)'!$B:$B,$A1037)</f>
        <v>#VALUE!</v>
      </c>
      <c r="AR1037" s="18" t="e">
        <f>COUNTIFS('[1]Deals (investment)'!$B:$B,$A1037,'[1]Deals (investment)'!$T:$T,$AW$1)+COUNTIFS('[1]Deals (investment)'!$B:$B,$A1037,'[1]Deals (investment)'!$T:$T,$AX$1)+COUNTIFS('[1]Deals (investment)'!$B:$B,$A1037,'[1]Deals (investment)'!$T:$T,$AY$1)</f>
        <v>#VALUE!</v>
      </c>
      <c r="AS1037" s="17" t="e">
        <f>SUMIFS('[1]Deals (investment)'!$C:$C,'[1]Deals (investment)'!$B:$B,$A1037)</f>
        <v>#VALUE!</v>
      </c>
      <c r="AT1037" s="17" t="e">
        <f t="shared" si="141"/>
        <v>#VALUE!</v>
      </c>
      <c r="AU1037" s="18" t="e">
        <f>COUNTIF('[1]Deals (Exits)'!$B:$B,A1037)</f>
        <v>#VALUE!</v>
      </c>
      <c r="AV1037" s="17" t="e">
        <f>SUMIFS('[1]Deals (investment)'!$C:$C,'[1]Deals (investment)'!$B:$B,$A1037,'[1]Deals (investment)'!$T:$T,AV$1)</f>
        <v>#VALUE!</v>
      </c>
      <c r="AW1037" s="17" t="e">
        <f>SUMIFS('[1]Deals (investment)'!$C:$C,'[1]Deals (investment)'!$B:$B,$A1037,'[1]Deals (investment)'!$T:$T,AW$1)</f>
        <v>#VALUE!</v>
      </c>
      <c r="AX1037" s="17" t="e">
        <f>SUMIFS('[1]Deals (investment)'!$C:$C,'[1]Deals (investment)'!$B:$B,$A1037,'[1]Deals (investment)'!$T:$T,AX$1)</f>
        <v>#VALUE!</v>
      </c>
      <c r="AY1037" s="17" t="e">
        <f>SUMIFS('[1]Deals (investment)'!$C:$C,'[1]Deals (investment)'!$B:$B,$A1037,'[1]Deals (investment)'!$T:$T,AY$1)</f>
        <v>#VALUE!</v>
      </c>
      <c r="AZ1037" s="17" t="e">
        <f>SUMIFS('[1]Deals (investment)'!$C:$C,'[1]Deals (investment)'!$B:$B,$A1037,'[1]Deals (investment)'!$T:$T,AZ$1)</f>
        <v>#VALUE!</v>
      </c>
      <c r="BA1037" s="17" t="e">
        <f>SUMIFS('[1]Deals (investment)'!$C:$C,'[1]Deals (investment)'!$B:$B,$A1037,'[1]Deals (investment)'!$T:$T,BA$1)</f>
        <v>#VALUE!</v>
      </c>
      <c r="BB1037" s="17" t="e">
        <f>SUMIFS('[1]Deals (investment)'!$C:$C,'[1]Deals (investment)'!$B:$B,$A1037,'[1]Deals (investment)'!$T:$T,BB$1)</f>
        <v>#VALUE!</v>
      </c>
      <c r="BC1037" s="17" t="e">
        <f>SUMIFS('[1]Deals (Exits)'!$C:$C,'[1]Deals (Exits)'!$B:$B,$A1037)</f>
        <v>#VALUE!</v>
      </c>
      <c r="BD1037" s="17" t="e">
        <f>SUMIFS('[1]Deals (investment)'!$C:$C,'[1]Deals (investment)'!$B:$B,$A1037,'[1]Deals (investment)'!$V:$V,BD$1)</f>
        <v>#VALUE!</v>
      </c>
      <c r="BE1037" s="17" t="e">
        <f>SUMIFS('[1]Deals (investment)'!$C:$C,'[1]Deals (investment)'!$B:$B,$A1037,'[1]Deals (investment)'!$V:$V,BE$1)</f>
        <v>#VALUE!</v>
      </c>
      <c r="BF1037" s="17" t="e">
        <f>SUMIFS('[1]Deals (investment)'!$C:$C,'[1]Deals (investment)'!$B:$B,$A1037,'[1]Deals (investment)'!$V:$V,BF$1)</f>
        <v>#VALUE!</v>
      </c>
      <c r="BG1037" s="17" t="e">
        <f>SUMIFS('[1]Deals (investment)'!$C:$C,'[1]Deals (investment)'!$B:$B,$A1037,'[1]Deals (investment)'!$V:$V,BG$1)</f>
        <v>#VALUE!</v>
      </c>
      <c r="BH1037" s="17" t="e">
        <f>SUMIFS('[1]Deals (investment)'!$C:$C,'[1]Deals (investment)'!$B:$B,$A1037,'[1]Deals (investment)'!$V:$V,BH$1)</f>
        <v>#VALUE!</v>
      </c>
      <c r="BI1037" s="17" t="e">
        <f>SUMIFS('[1]Deals (investment)'!$C:$C,'[1]Deals (investment)'!$B:$B,$A1037,'[1]Deals (investment)'!$V:$V,BI$1)</f>
        <v>#VALUE!</v>
      </c>
      <c r="BJ1037" s="17" t="e">
        <f>SUMIFS('[1]Deals (investment)'!$C:$C,'[1]Deals (investment)'!$B:$B,$A1037,'[1]Deals (investment)'!$V:$V,BJ$1)</f>
        <v>#VALUE!</v>
      </c>
      <c r="BK1037" s="17" t="e">
        <f>SUMIFS('[1]Deals (investment)'!$C:$C,'[1]Deals (investment)'!$B:$B,$A1037,'[1]Deals (investment)'!$V:$V,BK$1)</f>
        <v>#VALUE!</v>
      </c>
      <c r="BL1037" s="17" t="e">
        <f>SUMIFS('[1]Deals (investment)'!$C:$C,'[1]Deals (investment)'!$B:$B,$A1037,'[1]Deals (investment)'!$V:$V,BL$1)</f>
        <v>#VALUE!</v>
      </c>
      <c r="BM1037" s="17" t="e">
        <f>SUMIFS('[1]Deals (investment)'!$C:$C,'[1]Deals (investment)'!$B:$B,$A1037,'[1]Deals (investment)'!$V:$V,BM$1)</f>
        <v>#VALUE!</v>
      </c>
      <c r="BN1037" s="15"/>
      <c r="BO1037" s="15"/>
      <c r="BP1037" s="22"/>
      <c r="BQ1037" s="15"/>
      <c r="BR1037" s="15"/>
      <c r="BS1037" s="15"/>
      <c r="BT1037" s="15"/>
      <c r="BU1037" s="15"/>
      <c r="BV1037" s="15"/>
      <c r="BW1037" s="15"/>
      <c r="BX1037" s="15"/>
      <c r="BY1037" s="15"/>
      <c r="BZ1037" s="15"/>
      <c r="CA1037" s="15"/>
      <c r="CB1037" s="15"/>
      <c r="CC1037" s="15"/>
      <c r="CD1037" s="15" t="str">
        <f t="shared" si="153"/>
        <v>GrowselAward-winning financial inclusion nonprofit crowdfunding agtech startup that connects underserved farmers with lenders to alleviate povertyActive</v>
      </c>
      <c r="CE1037" s="15"/>
      <c r="CF1037" s="15"/>
      <c r="CG1037" s="15"/>
      <c r="CH1037" s="15"/>
      <c r="CI1037" s="15"/>
      <c r="CJ1037" s="15"/>
    </row>
    <row r="1038" spans="1:118" ht="12.75">
      <c r="A1038" s="15" t="s">
        <v>7162</v>
      </c>
      <c r="B1038" s="15" t="s">
        <v>7163</v>
      </c>
      <c r="C1038" s="15" t="s">
        <v>58</v>
      </c>
      <c r="D1038" s="16">
        <v>2016</v>
      </c>
      <c r="E1038" s="15" t="s">
        <v>7164</v>
      </c>
      <c r="F1038" s="15" t="s">
        <v>199</v>
      </c>
      <c r="G1038" s="15" t="s">
        <v>3590</v>
      </c>
      <c r="H1038" s="15"/>
      <c r="I1038" s="15" t="s">
        <v>3590</v>
      </c>
      <c r="J1038" s="15"/>
      <c r="K1038" s="17" t="e">
        <f t="shared" si="140"/>
        <v>#VALUE!</v>
      </c>
      <c r="L1038" s="15"/>
      <c r="M1038" s="18" t="e">
        <f t="shared" si="132"/>
        <v>#VALUE!</v>
      </c>
      <c r="N1038" s="15"/>
      <c r="O1038" s="15"/>
      <c r="P1038" s="15"/>
      <c r="Q1038" s="24" t="e">
        <f ca="1">_xludf.MAXIFS('[1]Deals (investment)'!A:A,'[1]Deals (investment)'!B:B,A1038)</f>
        <v>#NAME?</v>
      </c>
      <c r="R1038" s="15" t="s">
        <v>636</v>
      </c>
      <c r="S1038" s="19" t="s">
        <v>144</v>
      </c>
      <c r="T1038" s="15"/>
      <c r="U1038" s="17"/>
      <c r="V1038" s="15" t="s">
        <v>7165</v>
      </c>
      <c r="W1038" s="15">
        <v>0</v>
      </c>
      <c r="X1038" s="15" t="s">
        <v>294</v>
      </c>
      <c r="Y1038" s="15" t="s">
        <v>7166</v>
      </c>
      <c r="AB1038" s="20" t="s">
        <v>286</v>
      </c>
      <c r="AC1038" s="21" t="s">
        <v>7167</v>
      </c>
      <c r="AD1038" s="21" t="s">
        <v>7168</v>
      </c>
      <c r="AE1038" s="21" t="s">
        <v>7169</v>
      </c>
      <c r="AF1038" s="21" t="s">
        <v>7170</v>
      </c>
      <c r="AG1038" s="22">
        <f t="shared" ca="1" si="151"/>
        <v>0.67741935483870963</v>
      </c>
      <c r="AH1038" s="15" t="str">
        <f t="shared" si="152"/>
        <v/>
      </c>
      <c r="AI1038" s="22" t="str">
        <f>VLOOKUP(A1038,'[1]Deals (investment)'!$B$2:$Z$1497,1,FALSE)</f>
        <v>KEA Medicals</v>
      </c>
      <c r="AJ1038" s="22">
        <f>VLOOKUP(A1038,'[1]Deals (investment)'!$B$2:$Z$870,15,FALSE)</f>
        <v>0</v>
      </c>
      <c r="AK1038" s="17" t="e">
        <f>VLOOKUP(A1038,'[1]Deals (Exits)'!B:B,1,FALSE)</f>
        <v>#N/A</v>
      </c>
      <c r="AL1038" s="23">
        <f>VLOOKUP(G1038,[1]Lookups!$V$3:$Y$197,4,FALSE)</f>
        <v>0</v>
      </c>
      <c r="AM1038" s="17" t="str">
        <f>VLOOKUP(X1038,[1]Lookups!$B$3:$C$200,2,FALSE)</f>
        <v>Health &amp; Pharmaceuticals</v>
      </c>
      <c r="AN1038" s="17" t="str">
        <f>VLOOKUP(R1038,[1]Lookups!$H$3:$I$69,2,FALSE)</f>
        <v>1. Grant</v>
      </c>
      <c r="AO1038" s="17" t="e">
        <f>VLOOKUP(T1038,[1]Lookups!$H$3:$I$69,2,FALSE)</f>
        <v>#N/A</v>
      </c>
      <c r="AP1038" s="17" t="str">
        <f>VLOOKUP(AN1038,[1]Lookups!$N$3:$O$11,2,FALSE)</f>
        <v>Early</v>
      </c>
      <c r="AQ1038" s="18" t="e">
        <f>COUNTIFS('[1]Deals (investment)'!$B:$B,$A1038)</f>
        <v>#VALUE!</v>
      </c>
      <c r="AR1038" s="18" t="e">
        <f>COUNTIFS('[1]Deals (investment)'!$B:$B,$A1038,'[1]Deals (investment)'!$T:$T,$AW$1)+COUNTIFS('[1]Deals (investment)'!$B:$B,$A1038,'[1]Deals (investment)'!$T:$T,$AX$1)+COUNTIFS('[1]Deals (investment)'!$B:$B,$A1038,'[1]Deals (investment)'!$T:$T,$AY$1)</f>
        <v>#VALUE!</v>
      </c>
      <c r="AS1038" s="17" t="e">
        <f>SUMIFS('[1]Deals (investment)'!$C:$C,'[1]Deals (investment)'!$B:$B,$A1038)</f>
        <v>#VALUE!</v>
      </c>
      <c r="AT1038" s="17" t="e">
        <f t="shared" si="141"/>
        <v>#VALUE!</v>
      </c>
      <c r="AU1038" s="18" t="e">
        <f>COUNTIF('[1]Deals (Exits)'!$B:$B,A1038)</f>
        <v>#VALUE!</v>
      </c>
      <c r="AV1038" s="17" t="e">
        <f>SUMIFS('[1]Deals (investment)'!$C:$C,'[1]Deals (investment)'!$B:$B,$A1038,'[1]Deals (investment)'!$T:$T,AV$1)</f>
        <v>#VALUE!</v>
      </c>
      <c r="AW1038" s="17" t="e">
        <f>SUMIFS('[1]Deals (investment)'!$C:$C,'[1]Deals (investment)'!$B:$B,$A1038,'[1]Deals (investment)'!$T:$T,AW$1)</f>
        <v>#VALUE!</v>
      </c>
      <c r="AX1038" s="17" t="e">
        <f>SUMIFS('[1]Deals (investment)'!$C:$C,'[1]Deals (investment)'!$B:$B,$A1038,'[1]Deals (investment)'!$T:$T,AX$1)</f>
        <v>#VALUE!</v>
      </c>
      <c r="AY1038" s="17" t="e">
        <f>SUMIFS('[1]Deals (investment)'!$C:$C,'[1]Deals (investment)'!$B:$B,$A1038,'[1]Deals (investment)'!$T:$T,AY$1)</f>
        <v>#VALUE!</v>
      </c>
      <c r="AZ1038" s="17" t="e">
        <f>SUMIFS('[1]Deals (investment)'!$C:$C,'[1]Deals (investment)'!$B:$B,$A1038,'[1]Deals (investment)'!$T:$T,AZ$1)</f>
        <v>#VALUE!</v>
      </c>
      <c r="BA1038" s="17" t="e">
        <f>SUMIFS('[1]Deals (investment)'!$C:$C,'[1]Deals (investment)'!$B:$B,$A1038,'[1]Deals (investment)'!$T:$T,BA$1)</f>
        <v>#VALUE!</v>
      </c>
      <c r="BB1038" s="17" t="e">
        <f>SUMIFS('[1]Deals (investment)'!$C:$C,'[1]Deals (investment)'!$B:$B,$A1038,'[1]Deals (investment)'!$T:$T,BB$1)</f>
        <v>#VALUE!</v>
      </c>
      <c r="BC1038" s="17" t="e">
        <f>SUMIFS('[1]Deals (Exits)'!$C:$C,'[1]Deals (Exits)'!$B:$B,$A1038)</f>
        <v>#VALUE!</v>
      </c>
      <c r="BD1038" s="17" t="e">
        <f>SUMIFS('[1]Deals (investment)'!$C:$C,'[1]Deals (investment)'!$B:$B,$A1038,'[1]Deals (investment)'!$V:$V,BD$1)</f>
        <v>#VALUE!</v>
      </c>
      <c r="BE1038" s="17" t="e">
        <f>SUMIFS('[1]Deals (investment)'!$C:$C,'[1]Deals (investment)'!$B:$B,$A1038,'[1]Deals (investment)'!$V:$V,BE$1)</f>
        <v>#VALUE!</v>
      </c>
      <c r="BF1038" s="17" t="e">
        <f>SUMIFS('[1]Deals (investment)'!$C:$C,'[1]Deals (investment)'!$B:$B,$A1038,'[1]Deals (investment)'!$V:$V,BF$1)</f>
        <v>#VALUE!</v>
      </c>
      <c r="BG1038" s="17" t="e">
        <f>SUMIFS('[1]Deals (investment)'!$C:$C,'[1]Deals (investment)'!$B:$B,$A1038,'[1]Deals (investment)'!$V:$V,BG$1)</f>
        <v>#VALUE!</v>
      </c>
      <c r="BH1038" s="17" t="e">
        <f>SUMIFS('[1]Deals (investment)'!$C:$C,'[1]Deals (investment)'!$B:$B,$A1038,'[1]Deals (investment)'!$V:$V,BH$1)</f>
        <v>#VALUE!</v>
      </c>
      <c r="BI1038" s="17" t="e">
        <f>SUMIFS('[1]Deals (investment)'!$C:$C,'[1]Deals (investment)'!$B:$B,$A1038,'[1]Deals (investment)'!$V:$V,BI$1)</f>
        <v>#VALUE!</v>
      </c>
      <c r="BJ1038" s="17" t="e">
        <f>SUMIFS('[1]Deals (investment)'!$C:$C,'[1]Deals (investment)'!$B:$B,$A1038,'[1]Deals (investment)'!$V:$V,BJ$1)</f>
        <v>#VALUE!</v>
      </c>
      <c r="BK1038" s="17" t="e">
        <f>SUMIFS('[1]Deals (investment)'!$C:$C,'[1]Deals (investment)'!$B:$B,$A1038,'[1]Deals (investment)'!$V:$V,BK$1)</f>
        <v>#VALUE!</v>
      </c>
      <c r="BL1038" s="17" t="e">
        <f>SUMIFS('[1]Deals (investment)'!$C:$C,'[1]Deals (investment)'!$B:$B,$A1038,'[1]Deals (investment)'!$V:$V,BL$1)</f>
        <v>#VALUE!</v>
      </c>
      <c r="BM1038" s="17" t="e">
        <f>SUMIFS('[1]Deals (investment)'!$C:$C,'[1]Deals (investment)'!$B:$B,$A1038,'[1]Deals (investment)'!$V:$V,BM$1)</f>
        <v>#VALUE!</v>
      </c>
      <c r="BN1038" s="15"/>
      <c r="BO1038" s="15"/>
      <c r="BP1038" s="22"/>
      <c r="BQ1038" s="15"/>
      <c r="BR1038" s="15"/>
      <c r="BS1038" s="15"/>
      <c r="BT1038" s="15"/>
      <c r="BU1038" s="15"/>
      <c r="BV1038" s="15"/>
      <c r="BW1038" s="15"/>
      <c r="BX1038" s="15"/>
      <c r="BY1038" s="15"/>
      <c r="BZ1038" s="15"/>
      <c r="CA1038" s="15"/>
      <c r="CB1038" s="15"/>
      <c r="CC1038" s="15"/>
      <c r="CD1038" s="15" t="str">
        <f t="shared" si="153"/>
        <v>KEA MedicalsKEA Medicals aims to interconnect African hospitals through a single database in order to manage the whole patient medical informationActive</v>
      </c>
      <c r="CE1038" s="15"/>
      <c r="CF1038" s="15"/>
      <c r="CG1038" s="15"/>
      <c r="CH1038" s="15"/>
      <c r="CI1038" s="15"/>
      <c r="CJ1038" s="15"/>
    </row>
    <row r="1039" spans="1:118" ht="12.75">
      <c r="A1039" s="25" t="s">
        <v>7171</v>
      </c>
      <c r="B1039" s="15" t="s">
        <v>7172</v>
      </c>
      <c r="C1039" s="15" t="s">
        <v>46</v>
      </c>
      <c r="D1039" s="16">
        <v>1979</v>
      </c>
      <c r="E1039" s="15" t="s">
        <v>7173</v>
      </c>
      <c r="F1039" s="15"/>
      <c r="G1039" s="15"/>
      <c r="H1039" s="15"/>
      <c r="I1039" s="15"/>
      <c r="J1039" s="15"/>
      <c r="K1039" s="17" t="e">
        <f t="shared" si="140"/>
        <v>#VALUE!</v>
      </c>
      <c r="L1039" s="15"/>
      <c r="M1039" s="18" t="e">
        <f t="shared" si="132"/>
        <v>#VALUE!</v>
      </c>
      <c r="N1039" s="15"/>
      <c r="O1039" s="15"/>
      <c r="P1039" s="15"/>
      <c r="Q1039" s="15"/>
      <c r="R1039" s="15"/>
      <c r="S1039" s="19"/>
      <c r="T1039" s="15"/>
      <c r="U1039" s="17"/>
      <c r="V1039" s="15" t="s">
        <v>7174</v>
      </c>
      <c r="W1039" s="15"/>
      <c r="X1039" s="15" t="s">
        <v>256</v>
      </c>
      <c r="Y1039" s="15" t="s">
        <v>7175</v>
      </c>
      <c r="AB1039" s="20"/>
      <c r="AC1039" s="21" t="s">
        <v>7176</v>
      </c>
      <c r="AD1039" s="21" t="s">
        <v>7177</v>
      </c>
      <c r="AE1039" s="21" t="s">
        <v>7178</v>
      </c>
      <c r="AF1039" s="21" t="s">
        <v>7179</v>
      </c>
      <c r="AG1039" s="22">
        <f t="shared" si="151"/>
        <v>0.41935483870967744</v>
      </c>
      <c r="AH1039" s="15" t="str">
        <f t="shared" si="152"/>
        <v/>
      </c>
      <c r="AI1039" s="22" t="e">
        <f>VLOOKUP(A1039,'[1]Deals (investment)'!$B$2:$Z$1497,1,FALSE)</f>
        <v>#N/A</v>
      </c>
      <c r="AJ1039" s="22" t="e">
        <f>VLOOKUP(A1039,'[1]Deals (investment)'!$B$2:$Z$870,15,FALSE)</f>
        <v>#N/A</v>
      </c>
      <c r="AK1039" s="17" t="str">
        <f>VLOOKUP(A1039,'[1]Deals (Exits)'!B:B,1,FALSE)</f>
        <v>Jacaranda FM</v>
      </c>
      <c r="AL1039" s="23" t="e">
        <f>VLOOKUP(G1039,[1]Lookups!$V$3:$Y$197,4,FALSE)</f>
        <v>#N/A</v>
      </c>
      <c r="AM1039" s="17" t="str">
        <f>VLOOKUP(X1039,[1]Lookups!$B$3:$C$200,2,FALSE)</f>
        <v>Media &amp; Entertainment</v>
      </c>
      <c r="AN1039" s="17" t="e">
        <f>VLOOKUP(R1039,[1]Lookups!$H$3:$I$69,2,FALSE)</f>
        <v>#N/A</v>
      </c>
      <c r="AO1039" s="17" t="e">
        <f>VLOOKUP(T1039,[1]Lookups!$H$3:$I$69,2,FALSE)</f>
        <v>#N/A</v>
      </c>
      <c r="AP1039" s="17" t="e">
        <f>VLOOKUP(AN1039,[1]Lookups!$N$3:$O$11,2,FALSE)</f>
        <v>#N/A</v>
      </c>
      <c r="AQ1039" s="18" t="e">
        <f>COUNTIFS('[1]Deals (investment)'!$B:$B,$A1039)</f>
        <v>#VALUE!</v>
      </c>
      <c r="AR1039" s="18" t="e">
        <f>COUNTIFS('[1]Deals (investment)'!$B:$B,$A1039,'[1]Deals (investment)'!$T:$T,$AW$1)+COUNTIFS('[1]Deals (investment)'!$B:$B,$A1039,'[1]Deals (investment)'!$T:$T,$AX$1)+COUNTIFS('[1]Deals (investment)'!$B:$B,$A1039,'[1]Deals (investment)'!$T:$T,$AY$1)</f>
        <v>#VALUE!</v>
      </c>
      <c r="AS1039" s="17" t="e">
        <f>SUMIFS('[1]Deals (investment)'!$C:$C,'[1]Deals (investment)'!$B:$B,$A1039)</f>
        <v>#VALUE!</v>
      </c>
      <c r="AT1039" s="17" t="e">
        <f t="shared" si="141"/>
        <v>#VALUE!</v>
      </c>
      <c r="AU1039" s="18" t="e">
        <f>COUNTIF('[1]Deals (Exits)'!$B:$B,A1039)</f>
        <v>#VALUE!</v>
      </c>
      <c r="AV1039" s="17" t="e">
        <f>SUMIFS('[1]Deals (investment)'!$C:$C,'[1]Deals (investment)'!$B:$B,$A1039,'[1]Deals (investment)'!$T:$T,AV$1)</f>
        <v>#VALUE!</v>
      </c>
      <c r="AW1039" s="17" t="e">
        <f>SUMIFS('[1]Deals (investment)'!$C:$C,'[1]Deals (investment)'!$B:$B,$A1039,'[1]Deals (investment)'!$T:$T,AW$1)</f>
        <v>#VALUE!</v>
      </c>
      <c r="AX1039" s="17" t="e">
        <f>SUMIFS('[1]Deals (investment)'!$C:$C,'[1]Deals (investment)'!$B:$B,$A1039,'[1]Deals (investment)'!$T:$T,AX$1)</f>
        <v>#VALUE!</v>
      </c>
      <c r="AY1039" s="17" t="e">
        <f>SUMIFS('[1]Deals (investment)'!$C:$C,'[1]Deals (investment)'!$B:$B,$A1039,'[1]Deals (investment)'!$T:$T,AY$1)</f>
        <v>#VALUE!</v>
      </c>
      <c r="AZ1039" s="17" t="e">
        <f>SUMIFS('[1]Deals (investment)'!$C:$C,'[1]Deals (investment)'!$B:$B,$A1039,'[1]Deals (investment)'!$T:$T,AZ$1)</f>
        <v>#VALUE!</v>
      </c>
      <c r="BA1039" s="17" t="e">
        <f>SUMIFS('[1]Deals (investment)'!$C:$C,'[1]Deals (investment)'!$B:$B,$A1039,'[1]Deals (investment)'!$T:$T,BA$1)</f>
        <v>#VALUE!</v>
      </c>
      <c r="BB1039" s="17" t="e">
        <f>SUMIFS('[1]Deals (investment)'!$C:$C,'[1]Deals (investment)'!$B:$B,$A1039,'[1]Deals (investment)'!$T:$T,BB$1)</f>
        <v>#VALUE!</v>
      </c>
      <c r="BC1039" s="17" t="e">
        <f>SUMIFS('[1]Deals (Exits)'!$C:$C,'[1]Deals (Exits)'!$B:$B,$A1039)</f>
        <v>#VALUE!</v>
      </c>
      <c r="BD1039" s="17" t="e">
        <f>SUMIFS('[1]Deals (investment)'!$C:$C,'[1]Deals (investment)'!$B:$B,$A1039,'[1]Deals (investment)'!$V:$V,BD$1)</f>
        <v>#VALUE!</v>
      </c>
      <c r="BE1039" s="17" t="e">
        <f>SUMIFS('[1]Deals (investment)'!$C:$C,'[1]Deals (investment)'!$B:$B,$A1039,'[1]Deals (investment)'!$V:$V,BE$1)</f>
        <v>#VALUE!</v>
      </c>
      <c r="BF1039" s="17" t="e">
        <f>SUMIFS('[1]Deals (investment)'!$C:$C,'[1]Deals (investment)'!$B:$B,$A1039,'[1]Deals (investment)'!$V:$V,BF$1)</f>
        <v>#VALUE!</v>
      </c>
      <c r="BG1039" s="17" t="e">
        <f>SUMIFS('[1]Deals (investment)'!$C:$C,'[1]Deals (investment)'!$B:$B,$A1039,'[1]Deals (investment)'!$V:$V,BG$1)</f>
        <v>#VALUE!</v>
      </c>
      <c r="BH1039" s="17" t="e">
        <f>SUMIFS('[1]Deals (investment)'!$C:$C,'[1]Deals (investment)'!$B:$B,$A1039,'[1]Deals (investment)'!$V:$V,BH$1)</f>
        <v>#VALUE!</v>
      </c>
      <c r="BI1039" s="17" t="e">
        <f>SUMIFS('[1]Deals (investment)'!$C:$C,'[1]Deals (investment)'!$B:$B,$A1039,'[1]Deals (investment)'!$V:$V,BI$1)</f>
        <v>#VALUE!</v>
      </c>
      <c r="BJ1039" s="17" t="e">
        <f>SUMIFS('[1]Deals (investment)'!$C:$C,'[1]Deals (investment)'!$B:$B,$A1039,'[1]Deals (investment)'!$V:$V,BJ$1)</f>
        <v>#VALUE!</v>
      </c>
      <c r="BK1039" s="17" t="e">
        <f>SUMIFS('[1]Deals (investment)'!$C:$C,'[1]Deals (investment)'!$B:$B,$A1039,'[1]Deals (investment)'!$V:$V,BK$1)</f>
        <v>#VALUE!</v>
      </c>
      <c r="BL1039" s="17" t="e">
        <f>SUMIFS('[1]Deals (investment)'!$C:$C,'[1]Deals (investment)'!$B:$B,$A1039,'[1]Deals (investment)'!$V:$V,BL$1)</f>
        <v>#VALUE!</v>
      </c>
      <c r="BM1039" s="17" t="e">
        <f>SUMIFS('[1]Deals (investment)'!$C:$C,'[1]Deals (investment)'!$B:$B,$A1039,'[1]Deals (investment)'!$V:$V,BM$1)</f>
        <v>#VALUE!</v>
      </c>
      <c r="BN1039" s="15"/>
      <c r="BO1039" s="15"/>
      <c r="BP1039" s="22"/>
      <c r="BQ1039" s="15"/>
      <c r="BR1039" s="15"/>
      <c r="BS1039" s="15"/>
      <c r="BT1039" s="15"/>
      <c r="BU1039" s="15"/>
      <c r="BV1039" s="15"/>
      <c r="BW1039" s="15"/>
      <c r="BX1039" s="15"/>
      <c r="BY1039" s="15"/>
      <c r="BZ1039" s="15"/>
      <c r="CA1039" s="15"/>
      <c r="CB1039" s="15"/>
      <c r="CC1039" s="15"/>
      <c r="CD1039" s="15" t="str">
        <f t="shared" si="153"/>
        <v>Jacaranda FMJacaranda FM is a radio channel providing entertainment services like music, news etcAcquired</v>
      </c>
      <c r="CE1039" s="15"/>
      <c r="CF1039" s="15"/>
      <c r="CG1039" s="15"/>
      <c r="CH1039" s="15"/>
      <c r="CI1039" s="15"/>
      <c r="CJ1039" s="15"/>
    </row>
    <row r="1040" spans="1:118" ht="12.75">
      <c r="A1040" s="15" t="s">
        <v>7180</v>
      </c>
      <c r="B1040" s="15" t="s">
        <v>7181</v>
      </c>
      <c r="C1040" s="15" t="s">
        <v>58</v>
      </c>
      <c r="D1040" s="16">
        <v>2016</v>
      </c>
      <c r="E1040" s="15" t="s">
        <v>7182</v>
      </c>
      <c r="F1040" s="15"/>
      <c r="G1040" s="15"/>
      <c r="H1040" s="15"/>
      <c r="I1040" s="15"/>
      <c r="J1040" s="15"/>
      <c r="K1040" s="17" t="e">
        <f t="shared" si="140"/>
        <v>#VALUE!</v>
      </c>
      <c r="L1040" s="15"/>
      <c r="M1040" s="18" t="e">
        <f t="shared" si="132"/>
        <v>#VALUE!</v>
      </c>
      <c r="N1040" s="15"/>
      <c r="O1040" s="15"/>
      <c r="P1040" s="15"/>
      <c r="Q1040" s="24" t="e">
        <f ca="1">_xludf.MAXIFS('[1]Deals (investment)'!A:A,'[1]Deals (investment)'!B:B,A1040)</f>
        <v>#NAME?</v>
      </c>
      <c r="R1040" s="15"/>
      <c r="S1040" s="19"/>
      <c r="T1040" s="15"/>
      <c r="U1040" s="17"/>
      <c r="V1040" s="15" t="s">
        <v>7183</v>
      </c>
      <c r="W1040" s="15"/>
      <c r="X1040" s="15" t="s">
        <v>404</v>
      </c>
      <c r="Y1040" s="15" t="s">
        <v>3947</v>
      </c>
      <c r="AB1040" s="20"/>
      <c r="AC1040" s="21" t="s">
        <v>7184</v>
      </c>
      <c r="AD1040" s="21" t="s">
        <v>7185</v>
      </c>
      <c r="AE1040" s="21" t="s">
        <v>7186</v>
      </c>
      <c r="AF1040" s="15"/>
      <c r="AG1040" s="22">
        <f t="shared" ca="1" si="151"/>
        <v>0.41935483870967744</v>
      </c>
      <c r="AH1040" s="15" t="str">
        <f t="shared" si="152"/>
        <v/>
      </c>
      <c r="AI1040" s="22" t="e">
        <f>VLOOKUP(A1040,'[1]Deals (investment)'!$B$2:$Z$1497,1,FALSE)</f>
        <v>#N/A</v>
      </c>
      <c r="AJ1040" s="22" t="e">
        <f>VLOOKUP(A1040,'[1]Deals (investment)'!$B$2:$Z$870,15,FALSE)</f>
        <v>#N/A</v>
      </c>
      <c r="AK1040" s="17" t="e">
        <f>VLOOKUP(A1040,'[1]Deals (Exits)'!B:B,1,FALSE)</f>
        <v>#N/A</v>
      </c>
      <c r="AL1040" s="23" t="e">
        <f>VLOOKUP(G1040,[1]Lookups!$V$3:$Y$197,4,FALSE)</f>
        <v>#N/A</v>
      </c>
      <c r="AM1040" s="17" t="str">
        <f>VLOOKUP(X1040,[1]Lookups!$B$3:$C$200,2,FALSE)</f>
        <v>Other Technologies &amp; Information Technology</v>
      </c>
      <c r="AN1040" s="17" t="e">
        <f>VLOOKUP(R1040,[1]Lookups!$H$3:$I$69,2,FALSE)</f>
        <v>#N/A</v>
      </c>
      <c r="AO1040" s="17" t="e">
        <f>VLOOKUP(T1040,[1]Lookups!$H$3:$I$69,2,FALSE)</f>
        <v>#N/A</v>
      </c>
      <c r="AP1040" s="17" t="e">
        <f>VLOOKUP(AN1040,[1]Lookups!$N$3:$O$11,2,FALSE)</f>
        <v>#N/A</v>
      </c>
      <c r="AQ1040" s="18" t="e">
        <f>COUNTIFS('[1]Deals (investment)'!$B:$B,$A1040)</f>
        <v>#VALUE!</v>
      </c>
      <c r="AR1040" s="18" t="e">
        <f>COUNTIFS('[1]Deals (investment)'!$B:$B,$A1040,'[1]Deals (investment)'!$T:$T,$AW$1)+COUNTIFS('[1]Deals (investment)'!$B:$B,$A1040,'[1]Deals (investment)'!$T:$T,$AX$1)+COUNTIFS('[1]Deals (investment)'!$B:$B,$A1040,'[1]Deals (investment)'!$T:$T,$AY$1)</f>
        <v>#VALUE!</v>
      </c>
      <c r="AS1040" s="17" t="e">
        <f>SUMIFS('[1]Deals (investment)'!$C:$C,'[1]Deals (investment)'!$B:$B,$A1040)</f>
        <v>#VALUE!</v>
      </c>
      <c r="AT1040" s="17" t="e">
        <f t="shared" si="141"/>
        <v>#VALUE!</v>
      </c>
      <c r="AU1040" s="18" t="e">
        <f>COUNTIF('[1]Deals (Exits)'!$B:$B,A1040)</f>
        <v>#VALUE!</v>
      </c>
      <c r="AV1040" s="17" t="e">
        <f>SUMIFS('[1]Deals (investment)'!$C:$C,'[1]Deals (investment)'!$B:$B,$A1040,'[1]Deals (investment)'!$T:$T,AV$1)</f>
        <v>#VALUE!</v>
      </c>
      <c r="AW1040" s="17" t="e">
        <f>SUMIFS('[1]Deals (investment)'!$C:$C,'[1]Deals (investment)'!$B:$B,$A1040,'[1]Deals (investment)'!$T:$T,AW$1)</f>
        <v>#VALUE!</v>
      </c>
      <c r="AX1040" s="17" t="e">
        <f>SUMIFS('[1]Deals (investment)'!$C:$C,'[1]Deals (investment)'!$B:$B,$A1040,'[1]Deals (investment)'!$T:$T,AX$1)</f>
        <v>#VALUE!</v>
      </c>
      <c r="AY1040" s="17" t="e">
        <f>SUMIFS('[1]Deals (investment)'!$C:$C,'[1]Deals (investment)'!$B:$B,$A1040,'[1]Deals (investment)'!$T:$T,AY$1)</f>
        <v>#VALUE!</v>
      </c>
      <c r="AZ1040" s="17" t="e">
        <f>SUMIFS('[1]Deals (investment)'!$C:$C,'[1]Deals (investment)'!$B:$B,$A1040,'[1]Deals (investment)'!$T:$T,AZ$1)</f>
        <v>#VALUE!</v>
      </c>
      <c r="BA1040" s="17" t="e">
        <f>SUMIFS('[1]Deals (investment)'!$C:$C,'[1]Deals (investment)'!$B:$B,$A1040,'[1]Deals (investment)'!$T:$T,BA$1)</f>
        <v>#VALUE!</v>
      </c>
      <c r="BB1040" s="17" t="e">
        <f>SUMIFS('[1]Deals (investment)'!$C:$C,'[1]Deals (investment)'!$B:$B,$A1040,'[1]Deals (investment)'!$T:$T,BB$1)</f>
        <v>#VALUE!</v>
      </c>
      <c r="BC1040" s="17" t="e">
        <f>SUMIFS('[1]Deals (Exits)'!$C:$C,'[1]Deals (Exits)'!$B:$B,$A1040)</f>
        <v>#VALUE!</v>
      </c>
      <c r="BD1040" s="17" t="e">
        <f>SUMIFS('[1]Deals (investment)'!$C:$C,'[1]Deals (investment)'!$B:$B,$A1040,'[1]Deals (investment)'!$V:$V,BD$1)</f>
        <v>#VALUE!</v>
      </c>
      <c r="BE1040" s="17" t="e">
        <f>SUMIFS('[1]Deals (investment)'!$C:$C,'[1]Deals (investment)'!$B:$B,$A1040,'[1]Deals (investment)'!$V:$V,BE$1)</f>
        <v>#VALUE!</v>
      </c>
      <c r="BF1040" s="17" t="e">
        <f>SUMIFS('[1]Deals (investment)'!$C:$C,'[1]Deals (investment)'!$B:$B,$A1040,'[1]Deals (investment)'!$V:$V,BF$1)</f>
        <v>#VALUE!</v>
      </c>
      <c r="BG1040" s="17" t="e">
        <f>SUMIFS('[1]Deals (investment)'!$C:$C,'[1]Deals (investment)'!$B:$B,$A1040,'[1]Deals (investment)'!$V:$V,BG$1)</f>
        <v>#VALUE!</v>
      </c>
      <c r="BH1040" s="17" t="e">
        <f>SUMIFS('[1]Deals (investment)'!$C:$C,'[1]Deals (investment)'!$B:$B,$A1040,'[1]Deals (investment)'!$V:$V,BH$1)</f>
        <v>#VALUE!</v>
      </c>
      <c r="BI1040" s="17" t="e">
        <f>SUMIFS('[1]Deals (investment)'!$C:$C,'[1]Deals (investment)'!$B:$B,$A1040,'[1]Deals (investment)'!$V:$V,BI$1)</f>
        <v>#VALUE!</v>
      </c>
      <c r="BJ1040" s="17" t="e">
        <f>SUMIFS('[1]Deals (investment)'!$C:$C,'[1]Deals (investment)'!$B:$B,$A1040,'[1]Deals (investment)'!$V:$V,BJ$1)</f>
        <v>#VALUE!</v>
      </c>
      <c r="BK1040" s="17" t="e">
        <f>SUMIFS('[1]Deals (investment)'!$C:$C,'[1]Deals (investment)'!$B:$B,$A1040,'[1]Deals (investment)'!$V:$V,BK$1)</f>
        <v>#VALUE!</v>
      </c>
      <c r="BL1040" s="17" t="e">
        <f>SUMIFS('[1]Deals (investment)'!$C:$C,'[1]Deals (investment)'!$B:$B,$A1040,'[1]Deals (investment)'!$V:$V,BL$1)</f>
        <v>#VALUE!</v>
      </c>
      <c r="BM1040" s="17" t="e">
        <f>SUMIFS('[1]Deals (investment)'!$C:$C,'[1]Deals (investment)'!$B:$B,$A1040,'[1]Deals (investment)'!$V:$V,BM$1)</f>
        <v>#VALUE!</v>
      </c>
      <c r="BN1040" s="15"/>
      <c r="BO1040" s="15"/>
      <c r="BP1040" s="22"/>
      <c r="BQ1040" s="15"/>
      <c r="BR1040" s="15"/>
      <c r="BS1040" s="15"/>
      <c r="BT1040" s="15"/>
      <c r="BU1040" s="15"/>
      <c r="BV1040" s="15"/>
      <c r="BW1040" s="15"/>
      <c r="BX1040" s="15"/>
      <c r="BY1040" s="15"/>
      <c r="BZ1040" s="15"/>
      <c r="CA1040" s="15"/>
      <c r="CB1040" s="15"/>
      <c r="CC1040" s="15"/>
      <c r="CD1040" s="15"/>
      <c r="CE1040" s="15"/>
      <c r="CF1040" s="15"/>
      <c r="CG1040" s="15"/>
      <c r="CH1040" s="15"/>
      <c r="CI1040" s="15"/>
      <c r="CJ1040" s="15"/>
    </row>
    <row r="1041" spans="1:88" ht="12.75">
      <c r="A1041" s="15" t="s">
        <v>7187</v>
      </c>
      <c r="B1041" s="15" t="s">
        <v>7188</v>
      </c>
      <c r="C1041" s="15" t="s">
        <v>58</v>
      </c>
      <c r="D1041" s="16">
        <v>2014</v>
      </c>
      <c r="E1041" s="15" t="s">
        <v>7189</v>
      </c>
      <c r="F1041" s="15"/>
      <c r="G1041" s="15"/>
      <c r="H1041" s="15"/>
      <c r="I1041" s="15"/>
      <c r="J1041" s="15"/>
      <c r="K1041" s="17" t="e">
        <f t="shared" si="140"/>
        <v>#VALUE!</v>
      </c>
      <c r="L1041" s="15"/>
      <c r="M1041" s="18" t="e">
        <f t="shared" si="132"/>
        <v>#VALUE!</v>
      </c>
      <c r="N1041" s="15"/>
      <c r="O1041" s="15"/>
      <c r="P1041" s="15"/>
      <c r="Q1041" s="24" t="e">
        <f ca="1">_xludf.MAXIFS('[1]Deals (investment)'!A:A,'[1]Deals (investment)'!B:B,A1041)</f>
        <v>#NAME?</v>
      </c>
      <c r="R1041" s="15"/>
      <c r="S1041" s="19"/>
      <c r="T1041" s="15"/>
      <c r="U1041" s="17"/>
      <c r="V1041" s="15" t="s">
        <v>7190</v>
      </c>
      <c r="W1041" s="15"/>
      <c r="X1041" s="15" t="s">
        <v>538</v>
      </c>
      <c r="Y1041" s="15" t="s">
        <v>7191</v>
      </c>
      <c r="AB1041" s="20"/>
      <c r="AC1041" s="21" t="s">
        <v>7192</v>
      </c>
      <c r="AD1041" s="21" t="s">
        <v>7193</v>
      </c>
      <c r="AE1041" s="21" t="s">
        <v>7194</v>
      </c>
      <c r="AF1041" s="21" t="s">
        <v>7195</v>
      </c>
      <c r="AG1041" s="22">
        <f t="shared" ca="1" si="151"/>
        <v>0.45161290322580644</v>
      </c>
      <c r="AH1041" s="15" t="str">
        <f t="shared" si="152"/>
        <v/>
      </c>
      <c r="AI1041" s="22" t="e">
        <f>VLOOKUP(A1041,'[1]Deals (investment)'!$B$2:$Z$1497,1,FALSE)</f>
        <v>#N/A</v>
      </c>
      <c r="AJ1041" s="22" t="e">
        <f>VLOOKUP(A1041,'[1]Deals (investment)'!$B$2:$Z$870,15,FALSE)</f>
        <v>#N/A</v>
      </c>
      <c r="AK1041" s="17" t="e">
        <f>VLOOKUP(A1041,'[1]Deals (Exits)'!B:B,1,FALSE)</f>
        <v>#N/A</v>
      </c>
      <c r="AL1041" s="23" t="e">
        <f>VLOOKUP(G1041,[1]Lookups!$V$3:$Y$197,4,FALSE)</f>
        <v>#N/A</v>
      </c>
      <c r="AM1041" s="17" t="str">
        <f>VLOOKUP(X1041,[1]Lookups!$B$3:$C$200,2,FALSE)</f>
        <v>Agriculture</v>
      </c>
      <c r="AN1041" s="17" t="e">
        <f>VLOOKUP(R1041,[1]Lookups!$H$3:$I$69,2,FALSE)</f>
        <v>#N/A</v>
      </c>
      <c r="AO1041" s="17" t="e">
        <f>VLOOKUP(T1041,[1]Lookups!$H$3:$I$69,2,FALSE)</f>
        <v>#N/A</v>
      </c>
      <c r="AP1041" s="17" t="e">
        <f>VLOOKUP(AN1041,[1]Lookups!$N$3:$O$11,2,FALSE)</f>
        <v>#N/A</v>
      </c>
      <c r="AQ1041" s="18" t="e">
        <f>COUNTIFS('[1]Deals (investment)'!$B:$B,$A1041)</f>
        <v>#VALUE!</v>
      </c>
      <c r="AR1041" s="18" t="e">
        <f>COUNTIFS('[1]Deals (investment)'!$B:$B,$A1041,'[1]Deals (investment)'!$T:$T,$AW$1)+COUNTIFS('[1]Deals (investment)'!$B:$B,$A1041,'[1]Deals (investment)'!$T:$T,$AX$1)+COUNTIFS('[1]Deals (investment)'!$B:$B,$A1041,'[1]Deals (investment)'!$T:$T,$AY$1)</f>
        <v>#VALUE!</v>
      </c>
      <c r="AS1041" s="17" t="e">
        <f>SUMIFS('[1]Deals (investment)'!$C:$C,'[1]Deals (investment)'!$B:$B,$A1041)</f>
        <v>#VALUE!</v>
      </c>
      <c r="AT1041" s="17" t="e">
        <f t="shared" si="141"/>
        <v>#VALUE!</v>
      </c>
      <c r="AU1041" s="18" t="e">
        <f>COUNTIF('[1]Deals (Exits)'!$B:$B,A1041)</f>
        <v>#VALUE!</v>
      </c>
      <c r="AV1041" s="17" t="e">
        <f>SUMIFS('[1]Deals (investment)'!$C:$C,'[1]Deals (investment)'!$B:$B,$A1041,'[1]Deals (investment)'!$T:$T,AV$1)</f>
        <v>#VALUE!</v>
      </c>
      <c r="AW1041" s="17" t="e">
        <f>SUMIFS('[1]Deals (investment)'!$C:$C,'[1]Deals (investment)'!$B:$B,$A1041,'[1]Deals (investment)'!$T:$T,AW$1)</f>
        <v>#VALUE!</v>
      </c>
      <c r="AX1041" s="17" t="e">
        <f>SUMIFS('[1]Deals (investment)'!$C:$C,'[1]Deals (investment)'!$B:$B,$A1041,'[1]Deals (investment)'!$T:$T,AX$1)</f>
        <v>#VALUE!</v>
      </c>
      <c r="AY1041" s="17" t="e">
        <f>SUMIFS('[1]Deals (investment)'!$C:$C,'[1]Deals (investment)'!$B:$B,$A1041,'[1]Deals (investment)'!$T:$T,AY$1)</f>
        <v>#VALUE!</v>
      </c>
      <c r="AZ1041" s="17" t="e">
        <f>SUMIFS('[1]Deals (investment)'!$C:$C,'[1]Deals (investment)'!$B:$B,$A1041,'[1]Deals (investment)'!$T:$T,AZ$1)</f>
        <v>#VALUE!</v>
      </c>
      <c r="BA1041" s="17" t="e">
        <f>SUMIFS('[1]Deals (investment)'!$C:$C,'[1]Deals (investment)'!$B:$B,$A1041,'[1]Deals (investment)'!$T:$T,BA$1)</f>
        <v>#VALUE!</v>
      </c>
      <c r="BB1041" s="17" t="e">
        <f>SUMIFS('[1]Deals (investment)'!$C:$C,'[1]Deals (investment)'!$B:$B,$A1041,'[1]Deals (investment)'!$T:$T,BB$1)</f>
        <v>#VALUE!</v>
      </c>
      <c r="BC1041" s="17" t="e">
        <f>SUMIFS('[1]Deals (Exits)'!$C:$C,'[1]Deals (Exits)'!$B:$B,$A1041)</f>
        <v>#VALUE!</v>
      </c>
      <c r="BD1041" s="17" t="e">
        <f>SUMIFS('[1]Deals (investment)'!$C:$C,'[1]Deals (investment)'!$B:$B,$A1041,'[1]Deals (investment)'!$V:$V,BD$1)</f>
        <v>#VALUE!</v>
      </c>
      <c r="BE1041" s="17" t="e">
        <f>SUMIFS('[1]Deals (investment)'!$C:$C,'[1]Deals (investment)'!$B:$B,$A1041,'[1]Deals (investment)'!$V:$V,BE$1)</f>
        <v>#VALUE!</v>
      </c>
      <c r="BF1041" s="17" t="e">
        <f>SUMIFS('[1]Deals (investment)'!$C:$C,'[1]Deals (investment)'!$B:$B,$A1041,'[1]Deals (investment)'!$V:$V,BF$1)</f>
        <v>#VALUE!</v>
      </c>
      <c r="BG1041" s="17" t="e">
        <f>SUMIFS('[1]Deals (investment)'!$C:$C,'[1]Deals (investment)'!$B:$B,$A1041,'[1]Deals (investment)'!$V:$V,BG$1)</f>
        <v>#VALUE!</v>
      </c>
      <c r="BH1041" s="17" t="e">
        <f>SUMIFS('[1]Deals (investment)'!$C:$C,'[1]Deals (investment)'!$B:$B,$A1041,'[1]Deals (investment)'!$V:$V,BH$1)</f>
        <v>#VALUE!</v>
      </c>
      <c r="BI1041" s="17" t="e">
        <f>SUMIFS('[1]Deals (investment)'!$C:$C,'[1]Deals (investment)'!$B:$B,$A1041,'[1]Deals (investment)'!$V:$V,BI$1)</f>
        <v>#VALUE!</v>
      </c>
      <c r="BJ1041" s="17" t="e">
        <f>SUMIFS('[1]Deals (investment)'!$C:$C,'[1]Deals (investment)'!$B:$B,$A1041,'[1]Deals (investment)'!$V:$V,BJ$1)</f>
        <v>#VALUE!</v>
      </c>
      <c r="BK1041" s="17" t="e">
        <f>SUMIFS('[1]Deals (investment)'!$C:$C,'[1]Deals (investment)'!$B:$B,$A1041,'[1]Deals (investment)'!$V:$V,BK$1)</f>
        <v>#VALUE!</v>
      </c>
      <c r="BL1041" s="17" t="e">
        <f>SUMIFS('[1]Deals (investment)'!$C:$C,'[1]Deals (investment)'!$B:$B,$A1041,'[1]Deals (investment)'!$V:$V,BL$1)</f>
        <v>#VALUE!</v>
      </c>
      <c r="BM1041" s="17" t="e">
        <f>SUMIFS('[1]Deals (investment)'!$C:$C,'[1]Deals (investment)'!$B:$B,$A1041,'[1]Deals (investment)'!$V:$V,BM$1)</f>
        <v>#VALUE!</v>
      </c>
      <c r="BN1041" s="15"/>
      <c r="BO1041" s="15"/>
      <c r="BP1041" s="22"/>
      <c r="BQ1041" s="15"/>
      <c r="BR1041" s="15"/>
      <c r="BS1041" s="15"/>
      <c r="BT1041" s="15"/>
      <c r="BU1041" s="15"/>
      <c r="BV1041" s="15"/>
      <c r="BW1041" s="15"/>
      <c r="BX1041" s="15"/>
      <c r="BY1041" s="15"/>
      <c r="BZ1041" s="15"/>
      <c r="CA1041" s="15"/>
      <c r="CB1041" s="15"/>
      <c r="CC1041" s="15"/>
      <c r="CD1041" s="15"/>
      <c r="CE1041" s="15"/>
      <c r="CF1041" s="15"/>
      <c r="CG1041" s="15"/>
      <c r="CH1041" s="15"/>
      <c r="CI1041" s="15"/>
      <c r="CJ1041" s="15"/>
    </row>
    <row r="1042" spans="1:88" ht="12.75">
      <c r="A1042" s="15" t="s">
        <v>7196</v>
      </c>
      <c r="B1042" s="15" t="s">
        <v>7197</v>
      </c>
      <c r="C1042" s="15" t="s">
        <v>58</v>
      </c>
      <c r="D1042" s="16">
        <v>2014</v>
      </c>
      <c r="E1042" s="15" t="s">
        <v>6061</v>
      </c>
      <c r="F1042" s="15"/>
      <c r="G1042" s="15"/>
      <c r="H1042" s="15"/>
      <c r="I1042" s="15"/>
      <c r="J1042" s="15"/>
      <c r="K1042" s="17" t="e">
        <f t="shared" si="140"/>
        <v>#VALUE!</v>
      </c>
      <c r="L1042" s="15"/>
      <c r="M1042" s="18" t="e">
        <f t="shared" si="132"/>
        <v>#VALUE!</v>
      </c>
      <c r="N1042" s="15"/>
      <c r="O1042" s="15"/>
      <c r="P1042" s="15"/>
      <c r="Q1042" s="24" t="e">
        <f ca="1">_xludf.MAXIFS('[1]Deals (investment)'!A:A,'[1]Deals (investment)'!B:B,A1042)</f>
        <v>#NAME?</v>
      </c>
      <c r="R1042" s="15"/>
      <c r="S1042" s="19"/>
      <c r="T1042" s="15"/>
      <c r="U1042" s="17"/>
      <c r="V1042" s="15" t="s">
        <v>7198</v>
      </c>
      <c r="W1042" s="15"/>
      <c r="X1042" s="15" t="s">
        <v>158</v>
      </c>
      <c r="Y1042" s="15" t="s">
        <v>7199</v>
      </c>
      <c r="AB1042" s="20"/>
      <c r="AC1042" s="21" t="s">
        <v>7200</v>
      </c>
      <c r="AD1042" s="15"/>
      <c r="AE1042" s="21" t="s">
        <v>7201</v>
      </c>
      <c r="AF1042" s="15"/>
      <c r="AG1042" s="22">
        <f t="shared" ca="1" si="151"/>
        <v>0.38709677419354838</v>
      </c>
      <c r="AH1042" s="15" t="str">
        <f t="shared" si="152"/>
        <v/>
      </c>
      <c r="AI1042" s="22" t="e">
        <f>VLOOKUP(A1042,'[1]Deals (investment)'!$B$2:$Z$1497,1,FALSE)</f>
        <v>#N/A</v>
      </c>
      <c r="AJ1042" s="22" t="e">
        <f>VLOOKUP(A1042,'[1]Deals (investment)'!$B$2:$Z$870,15,FALSE)</f>
        <v>#N/A</v>
      </c>
      <c r="AK1042" s="17" t="e">
        <f>VLOOKUP(A1042,'[1]Deals (Exits)'!B:B,1,FALSE)</f>
        <v>#N/A</v>
      </c>
      <c r="AL1042" s="23" t="e">
        <f>VLOOKUP(G1042,[1]Lookups!$V$3:$Y$197,4,FALSE)</f>
        <v>#N/A</v>
      </c>
      <c r="AM1042" s="17" t="str">
        <f>VLOOKUP(X1042,[1]Lookups!$B$3:$C$200,2,FALSE)</f>
        <v>Financial Services</v>
      </c>
      <c r="AN1042" s="17" t="e">
        <f>VLOOKUP(R1042,[1]Lookups!$H$3:$I$69,2,FALSE)</f>
        <v>#N/A</v>
      </c>
      <c r="AO1042" s="17" t="e">
        <f>VLOOKUP(T1042,[1]Lookups!$H$3:$I$69,2,FALSE)</f>
        <v>#N/A</v>
      </c>
      <c r="AP1042" s="17" t="e">
        <f>VLOOKUP(AN1042,[1]Lookups!$N$3:$O$11,2,FALSE)</f>
        <v>#N/A</v>
      </c>
      <c r="AQ1042" s="18" t="e">
        <f>COUNTIFS('[1]Deals (investment)'!$B:$B,$A1042)</f>
        <v>#VALUE!</v>
      </c>
      <c r="AR1042" s="18" t="e">
        <f>COUNTIFS('[1]Deals (investment)'!$B:$B,$A1042,'[1]Deals (investment)'!$T:$T,$AW$1)+COUNTIFS('[1]Deals (investment)'!$B:$B,$A1042,'[1]Deals (investment)'!$T:$T,$AX$1)+COUNTIFS('[1]Deals (investment)'!$B:$B,$A1042,'[1]Deals (investment)'!$T:$T,$AY$1)</f>
        <v>#VALUE!</v>
      </c>
      <c r="AS1042" s="17" t="e">
        <f>SUMIFS('[1]Deals (investment)'!$C:$C,'[1]Deals (investment)'!$B:$B,$A1042)</f>
        <v>#VALUE!</v>
      </c>
      <c r="AT1042" s="17" t="e">
        <f t="shared" si="141"/>
        <v>#VALUE!</v>
      </c>
      <c r="AU1042" s="18" t="e">
        <f>COUNTIF('[1]Deals (Exits)'!$B:$B,A1042)</f>
        <v>#VALUE!</v>
      </c>
      <c r="AV1042" s="17" t="e">
        <f>SUMIFS('[1]Deals (investment)'!$C:$C,'[1]Deals (investment)'!$B:$B,$A1042,'[1]Deals (investment)'!$T:$T,AV$1)</f>
        <v>#VALUE!</v>
      </c>
      <c r="AW1042" s="17" t="e">
        <f>SUMIFS('[1]Deals (investment)'!$C:$C,'[1]Deals (investment)'!$B:$B,$A1042,'[1]Deals (investment)'!$T:$T,AW$1)</f>
        <v>#VALUE!</v>
      </c>
      <c r="AX1042" s="17" t="e">
        <f>SUMIFS('[1]Deals (investment)'!$C:$C,'[1]Deals (investment)'!$B:$B,$A1042,'[1]Deals (investment)'!$T:$T,AX$1)</f>
        <v>#VALUE!</v>
      </c>
      <c r="AY1042" s="17" t="e">
        <f>SUMIFS('[1]Deals (investment)'!$C:$C,'[1]Deals (investment)'!$B:$B,$A1042,'[1]Deals (investment)'!$T:$T,AY$1)</f>
        <v>#VALUE!</v>
      </c>
      <c r="AZ1042" s="17" t="e">
        <f>SUMIFS('[1]Deals (investment)'!$C:$C,'[1]Deals (investment)'!$B:$B,$A1042,'[1]Deals (investment)'!$T:$T,AZ$1)</f>
        <v>#VALUE!</v>
      </c>
      <c r="BA1042" s="17" t="e">
        <f>SUMIFS('[1]Deals (investment)'!$C:$C,'[1]Deals (investment)'!$B:$B,$A1042,'[1]Deals (investment)'!$T:$T,BA$1)</f>
        <v>#VALUE!</v>
      </c>
      <c r="BB1042" s="17" t="e">
        <f>SUMIFS('[1]Deals (investment)'!$C:$C,'[1]Deals (investment)'!$B:$B,$A1042,'[1]Deals (investment)'!$T:$T,BB$1)</f>
        <v>#VALUE!</v>
      </c>
      <c r="BC1042" s="17" t="e">
        <f>SUMIFS('[1]Deals (Exits)'!$C:$C,'[1]Deals (Exits)'!$B:$B,$A1042)</f>
        <v>#VALUE!</v>
      </c>
      <c r="BD1042" s="17" t="e">
        <f>SUMIFS('[1]Deals (investment)'!$C:$C,'[1]Deals (investment)'!$B:$B,$A1042,'[1]Deals (investment)'!$V:$V,BD$1)</f>
        <v>#VALUE!</v>
      </c>
      <c r="BE1042" s="17" t="e">
        <f>SUMIFS('[1]Deals (investment)'!$C:$C,'[1]Deals (investment)'!$B:$B,$A1042,'[1]Deals (investment)'!$V:$V,BE$1)</f>
        <v>#VALUE!</v>
      </c>
      <c r="BF1042" s="17" t="e">
        <f>SUMIFS('[1]Deals (investment)'!$C:$C,'[1]Deals (investment)'!$B:$B,$A1042,'[1]Deals (investment)'!$V:$V,BF$1)</f>
        <v>#VALUE!</v>
      </c>
      <c r="BG1042" s="17" t="e">
        <f>SUMIFS('[1]Deals (investment)'!$C:$C,'[1]Deals (investment)'!$B:$B,$A1042,'[1]Deals (investment)'!$V:$V,BG$1)</f>
        <v>#VALUE!</v>
      </c>
      <c r="BH1042" s="17" t="e">
        <f>SUMIFS('[1]Deals (investment)'!$C:$C,'[1]Deals (investment)'!$B:$B,$A1042,'[1]Deals (investment)'!$V:$V,BH$1)</f>
        <v>#VALUE!</v>
      </c>
      <c r="BI1042" s="17" t="e">
        <f>SUMIFS('[1]Deals (investment)'!$C:$C,'[1]Deals (investment)'!$B:$B,$A1042,'[1]Deals (investment)'!$V:$V,BI$1)</f>
        <v>#VALUE!</v>
      </c>
      <c r="BJ1042" s="17" t="e">
        <f>SUMIFS('[1]Deals (investment)'!$C:$C,'[1]Deals (investment)'!$B:$B,$A1042,'[1]Deals (investment)'!$V:$V,BJ$1)</f>
        <v>#VALUE!</v>
      </c>
      <c r="BK1042" s="17" t="e">
        <f>SUMIFS('[1]Deals (investment)'!$C:$C,'[1]Deals (investment)'!$B:$B,$A1042,'[1]Deals (investment)'!$V:$V,BK$1)</f>
        <v>#VALUE!</v>
      </c>
      <c r="BL1042" s="17" t="e">
        <f>SUMIFS('[1]Deals (investment)'!$C:$C,'[1]Deals (investment)'!$B:$B,$A1042,'[1]Deals (investment)'!$V:$V,BL$1)</f>
        <v>#VALUE!</v>
      </c>
      <c r="BM1042" s="17" t="e">
        <f>SUMIFS('[1]Deals (investment)'!$C:$C,'[1]Deals (investment)'!$B:$B,$A1042,'[1]Deals (investment)'!$V:$V,BM$1)</f>
        <v>#VALUE!</v>
      </c>
      <c r="BN1042" s="15"/>
      <c r="BO1042" s="15"/>
      <c r="BP1042" s="22"/>
      <c r="BQ1042" s="15"/>
      <c r="BR1042" s="15"/>
      <c r="BS1042" s="15"/>
      <c r="BT1042" s="15"/>
      <c r="BU1042" s="15"/>
      <c r="BV1042" s="15"/>
      <c r="BW1042" s="15"/>
      <c r="BX1042" s="15"/>
      <c r="BY1042" s="15"/>
      <c r="BZ1042" s="15"/>
      <c r="CA1042" s="15"/>
      <c r="CB1042" s="15"/>
      <c r="CC1042" s="15"/>
      <c r="CD1042" s="15" t="str">
        <f t="shared" ref="CD1042:CD1045" si="154">CONCATENATE(A1042,B1042,C1042)</f>
        <v>KobocoinKobocoin [KOBO] - A micropayment system and digitial currency similar to Bitcoin. Kobocoin is optimised for mobile phone usage and has an African heritageActive</v>
      </c>
      <c r="CE1042" s="15"/>
      <c r="CF1042" s="15"/>
      <c r="CG1042" s="15"/>
      <c r="CH1042" s="15"/>
      <c r="CI1042" s="15"/>
      <c r="CJ1042" s="15"/>
    </row>
    <row r="1043" spans="1:88" ht="12.75">
      <c r="A1043" s="15" t="s">
        <v>7202</v>
      </c>
      <c r="B1043" s="15"/>
      <c r="C1043" s="15" t="s">
        <v>58</v>
      </c>
      <c r="D1043" s="16"/>
      <c r="E1043" s="15"/>
      <c r="F1043" s="15"/>
      <c r="G1043" s="15"/>
      <c r="H1043" s="15"/>
      <c r="I1043" s="15"/>
      <c r="J1043" s="15"/>
      <c r="K1043" s="17" t="e">
        <f t="shared" si="140"/>
        <v>#VALUE!</v>
      </c>
      <c r="L1043" s="15"/>
      <c r="M1043" s="18" t="e">
        <f t="shared" si="132"/>
        <v>#VALUE!</v>
      </c>
      <c r="N1043" s="15"/>
      <c r="O1043" s="15"/>
      <c r="P1043" s="15"/>
      <c r="Q1043" s="24" t="e">
        <f ca="1">_xludf.MAXIFS('[1]Deals (investment)'!A:A,'[1]Deals (investment)'!B:B,A1043)</f>
        <v>#NAME?</v>
      </c>
      <c r="R1043" s="15"/>
      <c r="S1043" s="19"/>
      <c r="T1043" s="15"/>
      <c r="U1043" s="17"/>
      <c r="V1043" s="15"/>
      <c r="W1043" s="15"/>
      <c r="X1043" s="15"/>
      <c r="Y1043" s="15"/>
      <c r="AB1043" s="20"/>
      <c r="AC1043" s="21" t="s">
        <v>7203</v>
      </c>
      <c r="AD1043" s="15"/>
      <c r="AE1043" s="21" t="s">
        <v>7204</v>
      </c>
      <c r="AF1043" s="15"/>
      <c r="AG1043" s="22">
        <f t="shared" ca="1" si="151"/>
        <v>0.19354838709677419</v>
      </c>
      <c r="AH1043" s="15" t="str">
        <f t="shared" si="152"/>
        <v/>
      </c>
      <c r="AI1043" s="22" t="e">
        <f>VLOOKUP(A1043,'[1]Deals (investment)'!$B$2:$Z$1497,1,FALSE)</f>
        <v>#N/A</v>
      </c>
      <c r="AJ1043" s="22" t="e">
        <f>VLOOKUP(A1043,'[1]Deals (investment)'!$B$2:$Z$870,15,FALSE)</f>
        <v>#N/A</v>
      </c>
      <c r="AK1043" s="17" t="e">
        <f>VLOOKUP(A1043,'[1]Deals (Exits)'!B:B,1,FALSE)</f>
        <v>#N/A</v>
      </c>
      <c r="AL1043" s="23" t="e">
        <f>VLOOKUP(G1043,[1]Lookups!$V$3:$Y$197,4,FALSE)</f>
        <v>#N/A</v>
      </c>
      <c r="AM1043" s="17" t="e">
        <f>VLOOKUP(X1043,[1]Lookups!$B$3:$C$200,2,FALSE)</f>
        <v>#N/A</v>
      </c>
      <c r="AN1043" s="17" t="e">
        <f>VLOOKUP(R1043,[1]Lookups!$H$3:$I$69,2,FALSE)</f>
        <v>#N/A</v>
      </c>
      <c r="AO1043" s="17" t="e">
        <f>VLOOKUP(T1043,[1]Lookups!$H$3:$I$69,2,FALSE)</f>
        <v>#N/A</v>
      </c>
      <c r="AP1043" s="17" t="e">
        <f>VLOOKUP(AN1043,[1]Lookups!$N$3:$O$11,2,FALSE)</f>
        <v>#N/A</v>
      </c>
      <c r="AQ1043" s="18" t="e">
        <f>COUNTIFS('[1]Deals (investment)'!$B:$B,$A1043)</f>
        <v>#VALUE!</v>
      </c>
      <c r="AR1043" s="18" t="e">
        <f>COUNTIFS('[1]Deals (investment)'!$B:$B,$A1043,'[1]Deals (investment)'!$T:$T,$AW$1)+COUNTIFS('[1]Deals (investment)'!$B:$B,$A1043,'[1]Deals (investment)'!$T:$T,$AX$1)+COUNTIFS('[1]Deals (investment)'!$B:$B,$A1043,'[1]Deals (investment)'!$T:$T,$AY$1)</f>
        <v>#VALUE!</v>
      </c>
      <c r="AS1043" s="17" t="e">
        <f>SUMIFS('[1]Deals (investment)'!$C:$C,'[1]Deals (investment)'!$B:$B,$A1043)</f>
        <v>#VALUE!</v>
      </c>
      <c r="AT1043" s="17" t="e">
        <f t="shared" si="141"/>
        <v>#VALUE!</v>
      </c>
      <c r="AU1043" s="18" t="e">
        <f>COUNTIF('[1]Deals (Exits)'!$B:$B,A1043)</f>
        <v>#VALUE!</v>
      </c>
      <c r="AV1043" s="17" t="e">
        <f>SUMIFS('[1]Deals (investment)'!$C:$C,'[1]Deals (investment)'!$B:$B,$A1043,'[1]Deals (investment)'!$T:$T,AV$1)</f>
        <v>#VALUE!</v>
      </c>
      <c r="AW1043" s="17" t="e">
        <f>SUMIFS('[1]Deals (investment)'!$C:$C,'[1]Deals (investment)'!$B:$B,$A1043,'[1]Deals (investment)'!$T:$T,AW$1)</f>
        <v>#VALUE!</v>
      </c>
      <c r="AX1043" s="17" t="e">
        <f>SUMIFS('[1]Deals (investment)'!$C:$C,'[1]Deals (investment)'!$B:$B,$A1043,'[1]Deals (investment)'!$T:$T,AX$1)</f>
        <v>#VALUE!</v>
      </c>
      <c r="AY1043" s="17" t="e">
        <f>SUMIFS('[1]Deals (investment)'!$C:$C,'[1]Deals (investment)'!$B:$B,$A1043,'[1]Deals (investment)'!$T:$T,AY$1)</f>
        <v>#VALUE!</v>
      </c>
      <c r="AZ1043" s="17" t="e">
        <f>SUMIFS('[1]Deals (investment)'!$C:$C,'[1]Deals (investment)'!$B:$B,$A1043,'[1]Deals (investment)'!$T:$T,AZ$1)</f>
        <v>#VALUE!</v>
      </c>
      <c r="BA1043" s="17" t="e">
        <f>SUMIFS('[1]Deals (investment)'!$C:$C,'[1]Deals (investment)'!$B:$B,$A1043,'[1]Deals (investment)'!$T:$T,BA$1)</f>
        <v>#VALUE!</v>
      </c>
      <c r="BB1043" s="17" t="e">
        <f>SUMIFS('[1]Deals (investment)'!$C:$C,'[1]Deals (investment)'!$B:$B,$A1043,'[1]Deals (investment)'!$T:$T,BB$1)</f>
        <v>#VALUE!</v>
      </c>
      <c r="BC1043" s="17" t="e">
        <f>SUMIFS('[1]Deals (Exits)'!$C:$C,'[1]Deals (Exits)'!$B:$B,$A1043)</f>
        <v>#VALUE!</v>
      </c>
      <c r="BD1043" s="17" t="e">
        <f>SUMIFS('[1]Deals (investment)'!$C:$C,'[1]Deals (investment)'!$B:$B,$A1043,'[1]Deals (investment)'!$V:$V,BD$1)</f>
        <v>#VALUE!</v>
      </c>
      <c r="BE1043" s="17" t="e">
        <f>SUMIFS('[1]Deals (investment)'!$C:$C,'[1]Deals (investment)'!$B:$B,$A1043,'[1]Deals (investment)'!$V:$V,BE$1)</f>
        <v>#VALUE!</v>
      </c>
      <c r="BF1043" s="17" t="e">
        <f>SUMIFS('[1]Deals (investment)'!$C:$C,'[1]Deals (investment)'!$B:$B,$A1043,'[1]Deals (investment)'!$V:$V,BF$1)</f>
        <v>#VALUE!</v>
      </c>
      <c r="BG1043" s="17" t="e">
        <f>SUMIFS('[1]Deals (investment)'!$C:$C,'[1]Deals (investment)'!$B:$B,$A1043,'[1]Deals (investment)'!$V:$V,BG$1)</f>
        <v>#VALUE!</v>
      </c>
      <c r="BH1043" s="17" t="e">
        <f>SUMIFS('[1]Deals (investment)'!$C:$C,'[1]Deals (investment)'!$B:$B,$A1043,'[1]Deals (investment)'!$V:$V,BH$1)</f>
        <v>#VALUE!</v>
      </c>
      <c r="BI1043" s="17" t="e">
        <f>SUMIFS('[1]Deals (investment)'!$C:$C,'[1]Deals (investment)'!$B:$B,$A1043,'[1]Deals (investment)'!$V:$V,BI$1)</f>
        <v>#VALUE!</v>
      </c>
      <c r="BJ1043" s="17" t="e">
        <f>SUMIFS('[1]Deals (investment)'!$C:$C,'[1]Deals (investment)'!$B:$B,$A1043,'[1]Deals (investment)'!$V:$V,BJ$1)</f>
        <v>#VALUE!</v>
      </c>
      <c r="BK1043" s="17" t="e">
        <f>SUMIFS('[1]Deals (investment)'!$C:$C,'[1]Deals (investment)'!$B:$B,$A1043,'[1]Deals (investment)'!$V:$V,BK$1)</f>
        <v>#VALUE!</v>
      </c>
      <c r="BL1043" s="17" t="e">
        <f>SUMIFS('[1]Deals (investment)'!$C:$C,'[1]Deals (investment)'!$B:$B,$A1043,'[1]Deals (investment)'!$V:$V,BL$1)</f>
        <v>#VALUE!</v>
      </c>
      <c r="BM1043" s="17" t="e">
        <f>SUMIFS('[1]Deals (investment)'!$C:$C,'[1]Deals (investment)'!$B:$B,$A1043,'[1]Deals (investment)'!$V:$V,BM$1)</f>
        <v>#VALUE!</v>
      </c>
      <c r="BN1043" s="15"/>
      <c r="BO1043" s="15"/>
      <c r="BP1043" s="22"/>
      <c r="BQ1043" s="15"/>
      <c r="BR1043" s="15"/>
      <c r="BS1043" s="15"/>
      <c r="BT1043" s="15"/>
      <c r="BU1043" s="15"/>
      <c r="BV1043" s="15"/>
      <c r="BW1043" s="15"/>
      <c r="BX1043" s="15"/>
      <c r="BY1043" s="15"/>
      <c r="BZ1043" s="15"/>
      <c r="CA1043" s="15"/>
      <c r="CB1043" s="15"/>
      <c r="CC1043" s="15"/>
      <c r="CD1043" s="15" t="str">
        <f t="shared" si="154"/>
        <v>Helvetic Group TanzaniaActive</v>
      </c>
      <c r="CE1043" s="15"/>
      <c r="CF1043" s="15"/>
      <c r="CG1043" s="15"/>
      <c r="CH1043" s="15"/>
      <c r="CI1043" s="15"/>
      <c r="CJ1043" s="15"/>
    </row>
    <row r="1044" spans="1:88" ht="12.75">
      <c r="A1044" s="15" t="s">
        <v>7205</v>
      </c>
      <c r="B1044" s="15" t="s">
        <v>7206</v>
      </c>
      <c r="C1044" s="15" t="s">
        <v>58</v>
      </c>
      <c r="D1044" s="16">
        <v>2016</v>
      </c>
      <c r="E1044" s="15" t="s">
        <v>7207</v>
      </c>
      <c r="F1044" s="15"/>
      <c r="G1044" s="15"/>
      <c r="H1044" s="15"/>
      <c r="I1044" s="15"/>
      <c r="J1044" s="15"/>
      <c r="K1044" s="17" t="e">
        <f t="shared" si="140"/>
        <v>#VALUE!</v>
      </c>
      <c r="L1044" s="15"/>
      <c r="M1044" s="18" t="e">
        <f t="shared" si="132"/>
        <v>#VALUE!</v>
      </c>
      <c r="N1044" s="15"/>
      <c r="O1044" s="15"/>
      <c r="P1044" s="15"/>
      <c r="Q1044" s="24" t="e">
        <f ca="1">_xludf.MAXIFS('[1]Deals (investment)'!A:A,'[1]Deals (investment)'!B:B,A1044)</f>
        <v>#NAME?</v>
      </c>
      <c r="R1044" s="15"/>
      <c r="S1044" s="19"/>
      <c r="T1044" s="15"/>
      <c r="U1044" s="17"/>
      <c r="V1044" s="15" t="s">
        <v>7208</v>
      </c>
      <c r="W1044" s="15"/>
      <c r="X1044" s="15" t="s">
        <v>64</v>
      </c>
      <c r="Y1044" s="15"/>
      <c r="AB1044" s="20"/>
      <c r="AC1044" s="21" t="s">
        <v>7209</v>
      </c>
      <c r="AD1044" s="21" t="s">
        <v>7210</v>
      </c>
      <c r="AE1044" s="21" t="s">
        <v>7211</v>
      </c>
      <c r="AF1044" s="21" t="s">
        <v>7212</v>
      </c>
      <c r="AG1044" s="22">
        <f t="shared" ca="1" si="151"/>
        <v>0.41935483870967744</v>
      </c>
      <c r="AH1044" s="15" t="str">
        <f t="shared" si="152"/>
        <v/>
      </c>
      <c r="AI1044" s="22" t="e">
        <f>VLOOKUP(A1044,'[1]Deals (investment)'!$B$2:$Z$1497,1,FALSE)</f>
        <v>#N/A</v>
      </c>
      <c r="AJ1044" s="22" t="e">
        <f>VLOOKUP(A1044,'[1]Deals (investment)'!$B$2:$Z$870,15,FALSE)</f>
        <v>#N/A</v>
      </c>
      <c r="AK1044" s="17" t="e">
        <f>VLOOKUP(A1044,'[1]Deals (Exits)'!B:B,1,FALSE)</f>
        <v>#N/A</v>
      </c>
      <c r="AL1044" s="23" t="e">
        <f>VLOOKUP(G1044,[1]Lookups!$V$3:$Y$197,4,FALSE)</f>
        <v>#N/A</v>
      </c>
      <c r="AM1044" s="17" t="str">
        <f>VLOOKUP(X1044,[1]Lookups!$B$3:$C$200,2,FALSE)</f>
        <v>E-commerce &amp; Retail</v>
      </c>
      <c r="AN1044" s="17" t="e">
        <f>VLOOKUP(R1044,[1]Lookups!$H$3:$I$69,2,FALSE)</f>
        <v>#N/A</v>
      </c>
      <c r="AO1044" s="17" t="e">
        <f>VLOOKUP(T1044,[1]Lookups!$H$3:$I$69,2,FALSE)</f>
        <v>#N/A</v>
      </c>
      <c r="AP1044" s="17" t="e">
        <f>VLOOKUP(AN1044,[1]Lookups!$N$3:$O$11,2,FALSE)</f>
        <v>#N/A</v>
      </c>
      <c r="AQ1044" s="18" t="e">
        <f>COUNTIFS('[1]Deals (investment)'!$B:$B,$A1044)</f>
        <v>#VALUE!</v>
      </c>
      <c r="AR1044" s="18" t="e">
        <f>COUNTIFS('[1]Deals (investment)'!$B:$B,$A1044,'[1]Deals (investment)'!$T:$T,$AW$1)+COUNTIFS('[1]Deals (investment)'!$B:$B,$A1044,'[1]Deals (investment)'!$T:$T,$AX$1)+COUNTIFS('[1]Deals (investment)'!$B:$B,$A1044,'[1]Deals (investment)'!$T:$T,$AY$1)</f>
        <v>#VALUE!</v>
      </c>
      <c r="AS1044" s="17" t="e">
        <f>SUMIFS('[1]Deals (investment)'!$C:$C,'[1]Deals (investment)'!$B:$B,$A1044)</f>
        <v>#VALUE!</v>
      </c>
      <c r="AT1044" s="17" t="e">
        <f t="shared" si="141"/>
        <v>#VALUE!</v>
      </c>
      <c r="AU1044" s="18" t="e">
        <f>COUNTIF('[1]Deals (Exits)'!$B:$B,A1044)</f>
        <v>#VALUE!</v>
      </c>
      <c r="AV1044" s="17" t="e">
        <f>SUMIFS('[1]Deals (investment)'!$C:$C,'[1]Deals (investment)'!$B:$B,$A1044,'[1]Deals (investment)'!$T:$T,AV$1)</f>
        <v>#VALUE!</v>
      </c>
      <c r="AW1044" s="17" t="e">
        <f>SUMIFS('[1]Deals (investment)'!$C:$C,'[1]Deals (investment)'!$B:$B,$A1044,'[1]Deals (investment)'!$T:$T,AW$1)</f>
        <v>#VALUE!</v>
      </c>
      <c r="AX1044" s="17" t="e">
        <f>SUMIFS('[1]Deals (investment)'!$C:$C,'[1]Deals (investment)'!$B:$B,$A1044,'[1]Deals (investment)'!$T:$T,AX$1)</f>
        <v>#VALUE!</v>
      </c>
      <c r="AY1044" s="17" t="e">
        <f>SUMIFS('[1]Deals (investment)'!$C:$C,'[1]Deals (investment)'!$B:$B,$A1044,'[1]Deals (investment)'!$T:$T,AY$1)</f>
        <v>#VALUE!</v>
      </c>
      <c r="AZ1044" s="17" t="e">
        <f>SUMIFS('[1]Deals (investment)'!$C:$C,'[1]Deals (investment)'!$B:$B,$A1044,'[1]Deals (investment)'!$T:$T,AZ$1)</f>
        <v>#VALUE!</v>
      </c>
      <c r="BA1044" s="17" t="e">
        <f>SUMIFS('[1]Deals (investment)'!$C:$C,'[1]Deals (investment)'!$B:$B,$A1044,'[1]Deals (investment)'!$T:$T,BA$1)</f>
        <v>#VALUE!</v>
      </c>
      <c r="BB1044" s="17" t="e">
        <f>SUMIFS('[1]Deals (investment)'!$C:$C,'[1]Deals (investment)'!$B:$B,$A1044,'[1]Deals (investment)'!$T:$T,BB$1)</f>
        <v>#VALUE!</v>
      </c>
      <c r="BC1044" s="17" t="e">
        <f>SUMIFS('[1]Deals (Exits)'!$C:$C,'[1]Deals (Exits)'!$B:$B,$A1044)</f>
        <v>#VALUE!</v>
      </c>
      <c r="BD1044" s="17" t="e">
        <f>SUMIFS('[1]Deals (investment)'!$C:$C,'[1]Deals (investment)'!$B:$B,$A1044,'[1]Deals (investment)'!$V:$V,BD$1)</f>
        <v>#VALUE!</v>
      </c>
      <c r="BE1044" s="17" t="e">
        <f>SUMIFS('[1]Deals (investment)'!$C:$C,'[1]Deals (investment)'!$B:$B,$A1044,'[1]Deals (investment)'!$V:$V,BE$1)</f>
        <v>#VALUE!</v>
      </c>
      <c r="BF1044" s="17" t="e">
        <f>SUMIFS('[1]Deals (investment)'!$C:$C,'[1]Deals (investment)'!$B:$B,$A1044,'[1]Deals (investment)'!$V:$V,BF$1)</f>
        <v>#VALUE!</v>
      </c>
      <c r="BG1044" s="17" t="e">
        <f>SUMIFS('[1]Deals (investment)'!$C:$C,'[1]Deals (investment)'!$B:$B,$A1044,'[1]Deals (investment)'!$V:$V,BG$1)</f>
        <v>#VALUE!</v>
      </c>
      <c r="BH1044" s="17" t="e">
        <f>SUMIFS('[1]Deals (investment)'!$C:$C,'[1]Deals (investment)'!$B:$B,$A1044,'[1]Deals (investment)'!$V:$V,BH$1)</f>
        <v>#VALUE!</v>
      </c>
      <c r="BI1044" s="17" t="e">
        <f>SUMIFS('[1]Deals (investment)'!$C:$C,'[1]Deals (investment)'!$B:$B,$A1044,'[1]Deals (investment)'!$V:$V,BI$1)</f>
        <v>#VALUE!</v>
      </c>
      <c r="BJ1044" s="17" t="e">
        <f>SUMIFS('[1]Deals (investment)'!$C:$C,'[1]Deals (investment)'!$B:$B,$A1044,'[1]Deals (investment)'!$V:$V,BJ$1)</f>
        <v>#VALUE!</v>
      </c>
      <c r="BK1044" s="17" t="e">
        <f>SUMIFS('[1]Deals (investment)'!$C:$C,'[1]Deals (investment)'!$B:$B,$A1044,'[1]Deals (investment)'!$V:$V,BK$1)</f>
        <v>#VALUE!</v>
      </c>
      <c r="BL1044" s="17" t="e">
        <f>SUMIFS('[1]Deals (investment)'!$C:$C,'[1]Deals (investment)'!$B:$B,$A1044,'[1]Deals (investment)'!$V:$V,BL$1)</f>
        <v>#VALUE!</v>
      </c>
      <c r="BM1044" s="17" t="e">
        <f>SUMIFS('[1]Deals (investment)'!$C:$C,'[1]Deals (investment)'!$B:$B,$A1044,'[1]Deals (investment)'!$V:$V,BM$1)</f>
        <v>#VALUE!</v>
      </c>
      <c r="BN1044" s="15"/>
      <c r="BO1044" s="15"/>
      <c r="BP1044" s="22"/>
      <c r="BQ1044" s="15"/>
      <c r="BR1044" s="15"/>
      <c r="BS1044" s="15"/>
      <c r="BT1044" s="15"/>
      <c r="BU1044" s="15"/>
      <c r="BV1044" s="15"/>
      <c r="BW1044" s="15"/>
      <c r="BX1044" s="15"/>
      <c r="BY1044" s="15"/>
      <c r="BZ1044" s="15"/>
      <c r="CA1044" s="15"/>
      <c r="CB1044" s="15"/>
      <c r="CC1044" s="15"/>
      <c r="CD1044" s="15" t="str">
        <f t="shared" si="154"/>
        <v>HeriOnlineWe Sell a wide Variety of Quality Products from your Trusted Brands at Great Low Prices. We deliver your Monthly shopping to your Home and Office.Active</v>
      </c>
      <c r="CE1044" s="15"/>
      <c r="CF1044" s="15"/>
      <c r="CG1044" s="15"/>
      <c r="CH1044" s="15"/>
      <c r="CI1044" s="15"/>
      <c r="CJ1044" s="15"/>
    </row>
    <row r="1045" spans="1:88" ht="12.75">
      <c r="A1045" s="15" t="s">
        <v>7213</v>
      </c>
      <c r="B1045" s="15" t="s">
        <v>7214</v>
      </c>
      <c r="C1045" s="15" t="s">
        <v>58</v>
      </c>
      <c r="D1045" s="16">
        <v>2017</v>
      </c>
      <c r="E1045" s="15" t="s">
        <v>90</v>
      </c>
      <c r="F1045" s="15"/>
      <c r="G1045" s="15"/>
      <c r="H1045" s="15"/>
      <c r="I1045" s="15"/>
      <c r="J1045" s="15"/>
      <c r="K1045" s="17" t="e">
        <f t="shared" si="140"/>
        <v>#VALUE!</v>
      </c>
      <c r="L1045" s="15"/>
      <c r="M1045" s="18" t="e">
        <f t="shared" si="132"/>
        <v>#VALUE!</v>
      </c>
      <c r="N1045" s="15"/>
      <c r="O1045" s="15"/>
      <c r="P1045" s="15"/>
      <c r="Q1045" s="24" t="e">
        <f ca="1">_xludf.MAXIFS('[1]Deals (investment)'!A:A,'[1]Deals (investment)'!B:B,A1045)</f>
        <v>#NAME?</v>
      </c>
      <c r="R1045" s="15"/>
      <c r="S1045" s="19"/>
      <c r="T1045" s="15"/>
      <c r="U1045" s="17"/>
      <c r="V1045" s="15" t="s">
        <v>7215</v>
      </c>
      <c r="W1045" s="15"/>
      <c r="X1045" s="15" t="s">
        <v>158</v>
      </c>
      <c r="Y1045" s="15" t="s">
        <v>7216</v>
      </c>
      <c r="AB1045" s="20"/>
      <c r="AC1045" s="21" t="s">
        <v>7217</v>
      </c>
      <c r="AD1045" s="21" t="s">
        <v>7218</v>
      </c>
      <c r="AE1045" s="15" t="s">
        <v>312</v>
      </c>
      <c r="AF1045" s="21" t="s">
        <v>7219</v>
      </c>
      <c r="AG1045" s="22">
        <f t="shared" ca="1" si="151"/>
        <v>0.45161290322580644</v>
      </c>
      <c r="AH1045" s="15" t="str">
        <f t="shared" si="152"/>
        <v/>
      </c>
      <c r="AI1045" s="22" t="e">
        <f>VLOOKUP(A1045,'[1]Deals (investment)'!$B$2:$Z$1497,1,FALSE)</f>
        <v>#N/A</v>
      </c>
      <c r="AJ1045" s="22" t="e">
        <f>VLOOKUP(A1045,'[1]Deals (investment)'!$B$2:$Z$870,15,FALSE)</f>
        <v>#N/A</v>
      </c>
      <c r="AK1045" s="17" t="e">
        <f>VLOOKUP(A1045,'[1]Deals (Exits)'!B:B,1,FALSE)</f>
        <v>#N/A</v>
      </c>
      <c r="AL1045" s="23" t="e">
        <f>VLOOKUP(G1045,[1]Lookups!$V$3:$Y$197,4,FALSE)</f>
        <v>#N/A</v>
      </c>
      <c r="AM1045" s="17" t="str">
        <f>VLOOKUP(X1045,[1]Lookups!$B$3:$C$200,2,FALSE)</f>
        <v>Financial Services</v>
      </c>
      <c r="AN1045" s="17" t="e">
        <f>VLOOKUP(R1045,[1]Lookups!$H$3:$I$69,2,FALSE)</f>
        <v>#N/A</v>
      </c>
      <c r="AO1045" s="17" t="e">
        <f>VLOOKUP(T1045,[1]Lookups!$H$3:$I$69,2,FALSE)</f>
        <v>#N/A</v>
      </c>
      <c r="AP1045" s="17" t="e">
        <f>VLOOKUP(AN1045,[1]Lookups!$N$3:$O$11,2,FALSE)</f>
        <v>#N/A</v>
      </c>
      <c r="AQ1045" s="18" t="e">
        <f>COUNTIFS('[1]Deals (investment)'!$B:$B,$A1045)</f>
        <v>#VALUE!</v>
      </c>
      <c r="AR1045" s="18" t="e">
        <f>COUNTIFS('[1]Deals (investment)'!$B:$B,$A1045,'[1]Deals (investment)'!$T:$T,$AW$1)+COUNTIFS('[1]Deals (investment)'!$B:$B,$A1045,'[1]Deals (investment)'!$T:$T,$AX$1)+COUNTIFS('[1]Deals (investment)'!$B:$B,$A1045,'[1]Deals (investment)'!$T:$T,$AY$1)</f>
        <v>#VALUE!</v>
      </c>
      <c r="AS1045" s="17" t="e">
        <f>SUMIFS('[1]Deals (investment)'!$C:$C,'[1]Deals (investment)'!$B:$B,$A1045)</f>
        <v>#VALUE!</v>
      </c>
      <c r="AT1045" s="17" t="e">
        <f t="shared" si="141"/>
        <v>#VALUE!</v>
      </c>
      <c r="AU1045" s="18" t="e">
        <f>COUNTIF('[1]Deals (Exits)'!$B:$B,A1045)</f>
        <v>#VALUE!</v>
      </c>
      <c r="AV1045" s="17" t="e">
        <f>SUMIFS('[1]Deals (investment)'!$C:$C,'[1]Deals (investment)'!$B:$B,$A1045,'[1]Deals (investment)'!$T:$T,AV$1)</f>
        <v>#VALUE!</v>
      </c>
      <c r="AW1045" s="17" t="e">
        <f>SUMIFS('[1]Deals (investment)'!$C:$C,'[1]Deals (investment)'!$B:$B,$A1045,'[1]Deals (investment)'!$T:$T,AW$1)</f>
        <v>#VALUE!</v>
      </c>
      <c r="AX1045" s="17" t="e">
        <f>SUMIFS('[1]Deals (investment)'!$C:$C,'[1]Deals (investment)'!$B:$B,$A1045,'[1]Deals (investment)'!$T:$T,AX$1)</f>
        <v>#VALUE!</v>
      </c>
      <c r="AY1045" s="17" t="e">
        <f>SUMIFS('[1]Deals (investment)'!$C:$C,'[1]Deals (investment)'!$B:$B,$A1045,'[1]Deals (investment)'!$T:$T,AY$1)</f>
        <v>#VALUE!</v>
      </c>
      <c r="AZ1045" s="17" t="e">
        <f>SUMIFS('[1]Deals (investment)'!$C:$C,'[1]Deals (investment)'!$B:$B,$A1045,'[1]Deals (investment)'!$T:$T,AZ$1)</f>
        <v>#VALUE!</v>
      </c>
      <c r="BA1045" s="17" t="e">
        <f>SUMIFS('[1]Deals (investment)'!$C:$C,'[1]Deals (investment)'!$B:$B,$A1045,'[1]Deals (investment)'!$T:$T,BA$1)</f>
        <v>#VALUE!</v>
      </c>
      <c r="BB1045" s="17" t="e">
        <f>SUMIFS('[1]Deals (investment)'!$C:$C,'[1]Deals (investment)'!$B:$B,$A1045,'[1]Deals (investment)'!$T:$T,BB$1)</f>
        <v>#VALUE!</v>
      </c>
      <c r="BC1045" s="17" t="e">
        <f>SUMIFS('[1]Deals (Exits)'!$C:$C,'[1]Deals (Exits)'!$B:$B,$A1045)</f>
        <v>#VALUE!</v>
      </c>
      <c r="BD1045" s="17" t="e">
        <f>SUMIFS('[1]Deals (investment)'!$C:$C,'[1]Deals (investment)'!$B:$B,$A1045,'[1]Deals (investment)'!$V:$V,BD$1)</f>
        <v>#VALUE!</v>
      </c>
      <c r="BE1045" s="17" t="e">
        <f>SUMIFS('[1]Deals (investment)'!$C:$C,'[1]Deals (investment)'!$B:$B,$A1045,'[1]Deals (investment)'!$V:$V,BE$1)</f>
        <v>#VALUE!</v>
      </c>
      <c r="BF1045" s="17" t="e">
        <f>SUMIFS('[1]Deals (investment)'!$C:$C,'[1]Deals (investment)'!$B:$B,$A1045,'[1]Deals (investment)'!$V:$V,BF$1)</f>
        <v>#VALUE!</v>
      </c>
      <c r="BG1045" s="17" t="e">
        <f>SUMIFS('[1]Deals (investment)'!$C:$C,'[1]Deals (investment)'!$B:$B,$A1045,'[1]Deals (investment)'!$V:$V,BG$1)</f>
        <v>#VALUE!</v>
      </c>
      <c r="BH1045" s="17" t="e">
        <f>SUMIFS('[1]Deals (investment)'!$C:$C,'[1]Deals (investment)'!$B:$B,$A1045,'[1]Deals (investment)'!$V:$V,BH$1)</f>
        <v>#VALUE!</v>
      </c>
      <c r="BI1045" s="17" t="e">
        <f>SUMIFS('[1]Deals (investment)'!$C:$C,'[1]Deals (investment)'!$B:$B,$A1045,'[1]Deals (investment)'!$V:$V,BI$1)</f>
        <v>#VALUE!</v>
      </c>
      <c r="BJ1045" s="17" t="e">
        <f>SUMIFS('[1]Deals (investment)'!$C:$C,'[1]Deals (investment)'!$B:$B,$A1045,'[1]Deals (investment)'!$V:$V,BJ$1)</f>
        <v>#VALUE!</v>
      </c>
      <c r="BK1045" s="17" t="e">
        <f>SUMIFS('[1]Deals (investment)'!$C:$C,'[1]Deals (investment)'!$B:$B,$A1045,'[1]Deals (investment)'!$V:$V,BK$1)</f>
        <v>#VALUE!</v>
      </c>
      <c r="BL1045" s="17" t="e">
        <f>SUMIFS('[1]Deals (investment)'!$C:$C,'[1]Deals (investment)'!$B:$B,$A1045,'[1]Deals (investment)'!$V:$V,BL$1)</f>
        <v>#VALUE!</v>
      </c>
      <c r="BM1045" s="17" t="e">
        <f>SUMIFS('[1]Deals (investment)'!$C:$C,'[1]Deals (investment)'!$B:$B,$A1045,'[1]Deals (investment)'!$V:$V,BM$1)</f>
        <v>#VALUE!</v>
      </c>
      <c r="BN1045" s="15"/>
      <c r="BO1045" s="15"/>
      <c r="BP1045" s="22"/>
      <c r="BQ1045" s="15"/>
      <c r="BR1045" s="15"/>
      <c r="BS1045" s="15"/>
      <c r="BT1045" s="15"/>
      <c r="BU1045" s="15"/>
      <c r="BV1045" s="15"/>
      <c r="BW1045" s="15"/>
      <c r="BX1045" s="15"/>
      <c r="BY1045" s="15"/>
      <c r="BZ1045" s="15"/>
      <c r="CA1045" s="15"/>
      <c r="CB1045" s="15"/>
      <c r="CC1045" s="15"/>
      <c r="CD1045" s="15" t="str">
        <f t="shared" si="154"/>
        <v>HerolifeHero was founded by a bunch of people who believe that, when given the right tools, simple solutions and the right support, each person can decide for themselves what to do with their money when they plan and secure their family’s future.Active</v>
      </c>
      <c r="CE1045" s="15"/>
      <c r="CF1045" s="15"/>
      <c r="CG1045" s="15"/>
      <c r="CH1045" s="15"/>
      <c r="CI1045" s="15"/>
      <c r="CJ1045" s="15"/>
    </row>
    <row r="1046" spans="1:88" ht="25.5">
      <c r="A1046" s="25" t="s">
        <v>7220</v>
      </c>
      <c r="B1046" s="15" t="s">
        <v>7221</v>
      </c>
      <c r="C1046" s="15" t="s">
        <v>58</v>
      </c>
      <c r="D1046" s="16">
        <v>2018</v>
      </c>
      <c r="E1046" s="26" t="s">
        <v>1472</v>
      </c>
      <c r="F1046" s="26" t="s">
        <v>110</v>
      </c>
      <c r="G1046" s="26" t="s">
        <v>91</v>
      </c>
      <c r="H1046" s="26"/>
      <c r="I1046" s="15" t="s">
        <v>91</v>
      </c>
      <c r="J1046" s="26"/>
      <c r="K1046" s="17" t="e">
        <f t="shared" si="140"/>
        <v>#VALUE!</v>
      </c>
      <c r="L1046" s="15"/>
      <c r="M1046" s="18" t="e">
        <f t="shared" si="132"/>
        <v>#VALUE!</v>
      </c>
      <c r="N1046" s="15"/>
      <c r="O1046" s="15"/>
      <c r="P1046" s="15"/>
      <c r="Q1046" s="24" t="e">
        <f ca="1">_xludf.MAXIFS('[1]Deals (investment)'!A:A,'[1]Deals (investment)'!B:B,A1046)</f>
        <v>#NAME?</v>
      </c>
      <c r="R1046" s="15"/>
      <c r="S1046" s="19"/>
      <c r="T1046" s="15"/>
      <c r="U1046" s="17"/>
      <c r="V1046" s="15" t="s">
        <v>7222</v>
      </c>
      <c r="W1046" s="15">
        <v>0</v>
      </c>
      <c r="X1046" s="15" t="s">
        <v>134</v>
      </c>
      <c r="Y1046" s="15" t="s">
        <v>7223</v>
      </c>
      <c r="Z1046" s="25" t="s">
        <v>147</v>
      </c>
      <c r="AA1046" s="25" t="s">
        <v>110</v>
      </c>
      <c r="AB1046" s="20" t="s">
        <v>286</v>
      </c>
      <c r="AC1046" s="27" t="s">
        <v>7224</v>
      </c>
      <c r="AD1046" s="27" t="s">
        <v>7225</v>
      </c>
      <c r="AE1046" s="27" t="s">
        <v>7226</v>
      </c>
      <c r="AF1046" s="21" t="s">
        <v>7227</v>
      </c>
      <c r="AG1046" s="22">
        <f t="shared" ca="1" si="151"/>
        <v>0.67741935483870963</v>
      </c>
      <c r="AH1046" s="15" t="str">
        <f t="shared" si="152"/>
        <v/>
      </c>
      <c r="AI1046" s="22" t="e">
        <f>VLOOKUP(A1046,'[1]Deals (investment)'!$B$2:$Z$1497,1,FALSE)</f>
        <v>#N/A</v>
      </c>
      <c r="AJ1046" s="22" t="e">
        <f>VLOOKUP(A1046,'[1]Deals (investment)'!$B$2:$Z$870,15,FALSE)</f>
        <v>#N/A</v>
      </c>
      <c r="AK1046" s="17" t="e">
        <f>VLOOKUP(A1046,'[1]Deals (Exits)'!B:B,1,FALSE)</f>
        <v>#N/A</v>
      </c>
      <c r="AL1046" s="23">
        <f>VLOOKUP(G1046,[1]Lookups!$V$3:$Y$197,4,FALSE)</f>
        <v>0</v>
      </c>
      <c r="AM1046" s="17" t="str">
        <f>VLOOKUP(X1046,[1]Lookups!$B$3:$C$200,2,FALSE)</f>
        <v>Transport &amp; Logistics</v>
      </c>
      <c r="AN1046" s="17" t="e">
        <f>VLOOKUP(R1046,[1]Lookups!$H$3:$I$69,2,FALSE)</f>
        <v>#N/A</v>
      </c>
      <c r="AO1046" s="17" t="e">
        <f>VLOOKUP(T1046,[1]Lookups!$H$3:$I$69,2,FALSE)</f>
        <v>#N/A</v>
      </c>
      <c r="AP1046" s="17" t="e">
        <f>VLOOKUP(AN1046,[1]Lookups!$N$3:$O$11,2,FALSE)</f>
        <v>#N/A</v>
      </c>
      <c r="AQ1046" s="18" t="e">
        <f>COUNTIFS('[1]Deals (investment)'!$B:$B,$A1046)</f>
        <v>#VALUE!</v>
      </c>
      <c r="AR1046" s="18" t="e">
        <f>COUNTIFS('[1]Deals (investment)'!$B:$B,$A1046,'[1]Deals (investment)'!$T:$T,$AW$1)+COUNTIFS('[1]Deals (investment)'!$B:$B,$A1046,'[1]Deals (investment)'!$T:$T,$AX$1)+COUNTIFS('[1]Deals (investment)'!$B:$B,$A1046,'[1]Deals (investment)'!$T:$T,$AY$1)</f>
        <v>#VALUE!</v>
      </c>
      <c r="AS1046" s="17" t="e">
        <f>SUMIFS('[1]Deals (investment)'!$C:$C,'[1]Deals (investment)'!$B:$B,$A1046)</f>
        <v>#VALUE!</v>
      </c>
      <c r="AT1046" s="17" t="e">
        <f t="shared" si="141"/>
        <v>#VALUE!</v>
      </c>
      <c r="AU1046" s="18" t="e">
        <f>COUNTIF('[1]Deals (Exits)'!$B:$B,A1046)</f>
        <v>#VALUE!</v>
      </c>
      <c r="AV1046" s="17" t="e">
        <f>SUMIFS('[1]Deals (investment)'!$C:$C,'[1]Deals (investment)'!$B:$B,$A1046,'[1]Deals (investment)'!$T:$T,AV$1)</f>
        <v>#VALUE!</v>
      </c>
      <c r="AW1046" s="17" t="e">
        <f>SUMIFS('[1]Deals (investment)'!$C:$C,'[1]Deals (investment)'!$B:$B,$A1046,'[1]Deals (investment)'!$T:$T,AW$1)</f>
        <v>#VALUE!</v>
      </c>
      <c r="AX1046" s="17" t="e">
        <f>SUMIFS('[1]Deals (investment)'!$C:$C,'[1]Deals (investment)'!$B:$B,$A1046,'[1]Deals (investment)'!$T:$T,AX$1)</f>
        <v>#VALUE!</v>
      </c>
      <c r="AY1046" s="17" t="e">
        <f>SUMIFS('[1]Deals (investment)'!$C:$C,'[1]Deals (investment)'!$B:$B,$A1046,'[1]Deals (investment)'!$T:$T,AY$1)</f>
        <v>#VALUE!</v>
      </c>
      <c r="AZ1046" s="17" t="e">
        <f>SUMIFS('[1]Deals (investment)'!$C:$C,'[1]Deals (investment)'!$B:$B,$A1046,'[1]Deals (investment)'!$T:$T,AZ$1)</f>
        <v>#VALUE!</v>
      </c>
      <c r="BA1046" s="17" t="e">
        <f>SUMIFS('[1]Deals (investment)'!$C:$C,'[1]Deals (investment)'!$B:$B,$A1046,'[1]Deals (investment)'!$T:$T,BA$1)</f>
        <v>#VALUE!</v>
      </c>
      <c r="BB1046" s="17" t="e">
        <f>SUMIFS('[1]Deals (investment)'!$C:$C,'[1]Deals (investment)'!$B:$B,$A1046,'[1]Deals (investment)'!$T:$T,BB$1)</f>
        <v>#VALUE!</v>
      </c>
      <c r="BC1046" s="17" t="e">
        <f>SUMIFS('[1]Deals (Exits)'!$C:$C,'[1]Deals (Exits)'!$B:$B,$A1046)</f>
        <v>#VALUE!</v>
      </c>
      <c r="BD1046" s="17" t="e">
        <f>SUMIFS('[1]Deals (investment)'!$C:$C,'[1]Deals (investment)'!$B:$B,$A1046,'[1]Deals (investment)'!$V:$V,BD$1)</f>
        <v>#VALUE!</v>
      </c>
      <c r="BE1046" s="17" t="e">
        <f>SUMIFS('[1]Deals (investment)'!$C:$C,'[1]Deals (investment)'!$B:$B,$A1046,'[1]Deals (investment)'!$V:$V,BE$1)</f>
        <v>#VALUE!</v>
      </c>
      <c r="BF1046" s="17" t="e">
        <f>SUMIFS('[1]Deals (investment)'!$C:$C,'[1]Deals (investment)'!$B:$B,$A1046,'[1]Deals (investment)'!$V:$V,BF$1)</f>
        <v>#VALUE!</v>
      </c>
      <c r="BG1046" s="17" t="e">
        <f>SUMIFS('[1]Deals (investment)'!$C:$C,'[1]Deals (investment)'!$B:$B,$A1046,'[1]Deals (investment)'!$V:$V,BG$1)</f>
        <v>#VALUE!</v>
      </c>
      <c r="BH1046" s="17" t="e">
        <f>SUMIFS('[1]Deals (investment)'!$C:$C,'[1]Deals (investment)'!$B:$B,$A1046,'[1]Deals (investment)'!$V:$V,BH$1)</f>
        <v>#VALUE!</v>
      </c>
      <c r="BI1046" s="17" t="e">
        <f>SUMIFS('[1]Deals (investment)'!$C:$C,'[1]Deals (investment)'!$B:$B,$A1046,'[1]Deals (investment)'!$V:$V,BI$1)</f>
        <v>#VALUE!</v>
      </c>
      <c r="BJ1046" s="17" t="e">
        <f>SUMIFS('[1]Deals (investment)'!$C:$C,'[1]Deals (investment)'!$B:$B,$A1046,'[1]Deals (investment)'!$V:$V,BJ$1)</f>
        <v>#VALUE!</v>
      </c>
      <c r="BK1046" s="17" t="e">
        <f>SUMIFS('[1]Deals (investment)'!$C:$C,'[1]Deals (investment)'!$B:$B,$A1046,'[1]Deals (investment)'!$V:$V,BK$1)</f>
        <v>#VALUE!</v>
      </c>
      <c r="BL1046" s="17" t="e">
        <f>SUMIFS('[1]Deals (investment)'!$C:$C,'[1]Deals (investment)'!$B:$B,$A1046,'[1]Deals (investment)'!$V:$V,BL$1)</f>
        <v>#VALUE!</v>
      </c>
      <c r="BM1046" s="17" t="e">
        <f>SUMIFS('[1]Deals (investment)'!$C:$C,'[1]Deals (investment)'!$B:$B,$A1046,'[1]Deals (investment)'!$V:$V,BM$1)</f>
        <v>#VALUE!</v>
      </c>
      <c r="BN1046" s="15"/>
      <c r="BO1046" s="15"/>
      <c r="BP1046" s="22"/>
      <c r="BQ1046" s="15"/>
      <c r="BR1046" s="15"/>
      <c r="BS1046" s="15"/>
      <c r="BT1046" s="15"/>
      <c r="BU1046" s="15"/>
      <c r="BV1046" s="15"/>
      <c r="BW1046" s="15"/>
      <c r="BX1046" s="15"/>
      <c r="BY1046" s="15"/>
      <c r="BZ1046" s="15"/>
      <c r="CA1046" s="15"/>
      <c r="CB1046" s="15"/>
      <c r="CC1046" s="15"/>
      <c r="CD1046" s="15"/>
      <c r="CE1046" s="15"/>
      <c r="CF1046" s="15"/>
      <c r="CG1046" s="15"/>
      <c r="CH1046" s="15"/>
      <c r="CI1046" s="15"/>
      <c r="CJ1046" s="15"/>
    </row>
    <row r="1047" spans="1:88" ht="12.75">
      <c r="A1047" s="15" t="s">
        <v>7228</v>
      </c>
      <c r="B1047" s="15" t="s">
        <v>7229</v>
      </c>
      <c r="C1047" s="15" t="s">
        <v>58</v>
      </c>
      <c r="D1047" s="16">
        <v>2018</v>
      </c>
      <c r="E1047" s="15" t="s">
        <v>6963</v>
      </c>
      <c r="F1047" s="15"/>
      <c r="G1047" s="15"/>
      <c r="H1047" s="15"/>
      <c r="I1047" s="15"/>
      <c r="J1047" s="15"/>
      <c r="K1047" s="17" t="e">
        <f t="shared" si="140"/>
        <v>#VALUE!</v>
      </c>
      <c r="L1047" s="15"/>
      <c r="M1047" s="18" t="e">
        <f t="shared" si="132"/>
        <v>#VALUE!</v>
      </c>
      <c r="N1047" s="15"/>
      <c r="O1047" s="15"/>
      <c r="P1047" s="15"/>
      <c r="Q1047" s="24" t="e">
        <f ca="1">_xludf.MAXIFS('[1]Deals (investment)'!A:A,'[1]Deals (investment)'!B:B,A1047)</f>
        <v>#NAME?</v>
      </c>
      <c r="R1047" s="15"/>
      <c r="S1047" s="19"/>
      <c r="T1047" s="15"/>
      <c r="U1047" s="17"/>
      <c r="V1047" s="15" t="s">
        <v>7230</v>
      </c>
      <c r="W1047" s="15"/>
      <c r="X1047" s="15" t="s">
        <v>657</v>
      </c>
      <c r="Y1047" s="15" t="s">
        <v>7231</v>
      </c>
      <c r="AB1047" s="20"/>
      <c r="AC1047" s="21" t="s">
        <v>7232</v>
      </c>
      <c r="AD1047" s="21" t="s">
        <v>7233</v>
      </c>
      <c r="AE1047" s="21" t="s">
        <v>7234</v>
      </c>
      <c r="AF1047" s="21" t="s">
        <v>7235</v>
      </c>
      <c r="AG1047" s="22">
        <f t="shared" ca="1" si="151"/>
        <v>0.45161290322580644</v>
      </c>
      <c r="AH1047" s="15" t="str">
        <f t="shared" si="152"/>
        <v/>
      </c>
      <c r="AI1047" s="22" t="e">
        <f>VLOOKUP(A1047,'[1]Deals (investment)'!$B$2:$Z$1497,1,FALSE)</f>
        <v>#N/A</v>
      </c>
      <c r="AJ1047" s="22" t="e">
        <f>VLOOKUP(A1047,'[1]Deals (investment)'!$B$2:$Z$870,15,FALSE)</f>
        <v>#N/A</v>
      </c>
      <c r="AK1047" s="17" t="e">
        <f>VLOOKUP(A1047,'[1]Deals (Exits)'!B:B,1,FALSE)</f>
        <v>#N/A</v>
      </c>
      <c r="AL1047" s="23" t="e">
        <f>VLOOKUP(G1047,[1]Lookups!$V$3:$Y$197,4,FALSE)</f>
        <v>#N/A</v>
      </c>
      <c r="AM1047" s="17" t="str">
        <f>VLOOKUP(X1047,[1]Lookups!$B$3:$C$200,2,FALSE)</f>
        <v>Emerging Technologies</v>
      </c>
      <c r="AN1047" s="17" t="e">
        <f>VLOOKUP(R1047,[1]Lookups!$H$3:$I$69,2,FALSE)</f>
        <v>#N/A</v>
      </c>
      <c r="AO1047" s="17" t="e">
        <f>VLOOKUP(T1047,[1]Lookups!$H$3:$I$69,2,FALSE)</f>
        <v>#N/A</v>
      </c>
      <c r="AP1047" s="17" t="e">
        <f>VLOOKUP(AN1047,[1]Lookups!$N$3:$O$11,2,FALSE)</f>
        <v>#N/A</v>
      </c>
      <c r="AQ1047" s="18" t="e">
        <f>COUNTIFS('[1]Deals (investment)'!$B:$B,$A1047)</f>
        <v>#VALUE!</v>
      </c>
      <c r="AR1047" s="18" t="e">
        <f>COUNTIFS('[1]Deals (investment)'!$B:$B,$A1047,'[1]Deals (investment)'!$T:$T,$AW$1)+COUNTIFS('[1]Deals (investment)'!$B:$B,$A1047,'[1]Deals (investment)'!$T:$T,$AX$1)+COUNTIFS('[1]Deals (investment)'!$B:$B,$A1047,'[1]Deals (investment)'!$T:$T,$AY$1)</f>
        <v>#VALUE!</v>
      </c>
      <c r="AS1047" s="17" t="e">
        <f>SUMIFS('[1]Deals (investment)'!$C:$C,'[1]Deals (investment)'!$B:$B,$A1047)</f>
        <v>#VALUE!</v>
      </c>
      <c r="AT1047" s="17" t="e">
        <f t="shared" si="141"/>
        <v>#VALUE!</v>
      </c>
      <c r="AU1047" s="18" t="e">
        <f>COUNTIF('[1]Deals (Exits)'!$B:$B,A1047)</f>
        <v>#VALUE!</v>
      </c>
      <c r="AV1047" s="17" t="e">
        <f>SUMIFS('[1]Deals (investment)'!$C:$C,'[1]Deals (investment)'!$B:$B,$A1047,'[1]Deals (investment)'!$T:$T,AV$1)</f>
        <v>#VALUE!</v>
      </c>
      <c r="AW1047" s="17" t="e">
        <f>SUMIFS('[1]Deals (investment)'!$C:$C,'[1]Deals (investment)'!$B:$B,$A1047,'[1]Deals (investment)'!$T:$T,AW$1)</f>
        <v>#VALUE!</v>
      </c>
      <c r="AX1047" s="17" t="e">
        <f>SUMIFS('[1]Deals (investment)'!$C:$C,'[1]Deals (investment)'!$B:$B,$A1047,'[1]Deals (investment)'!$T:$T,AX$1)</f>
        <v>#VALUE!</v>
      </c>
      <c r="AY1047" s="17" t="e">
        <f>SUMIFS('[1]Deals (investment)'!$C:$C,'[1]Deals (investment)'!$B:$B,$A1047,'[1]Deals (investment)'!$T:$T,AY$1)</f>
        <v>#VALUE!</v>
      </c>
      <c r="AZ1047" s="17" t="e">
        <f>SUMIFS('[1]Deals (investment)'!$C:$C,'[1]Deals (investment)'!$B:$B,$A1047,'[1]Deals (investment)'!$T:$T,AZ$1)</f>
        <v>#VALUE!</v>
      </c>
      <c r="BA1047" s="17" t="e">
        <f>SUMIFS('[1]Deals (investment)'!$C:$C,'[1]Deals (investment)'!$B:$B,$A1047,'[1]Deals (investment)'!$T:$T,BA$1)</f>
        <v>#VALUE!</v>
      </c>
      <c r="BB1047" s="17" t="e">
        <f>SUMIFS('[1]Deals (investment)'!$C:$C,'[1]Deals (investment)'!$B:$B,$A1047,'[1]Deals (investment)'!$T:$T,BB$1)</f>
        <v>#VALUE!</v>
      </c>
      <c r="BC1047" s="17" t="e">
        <f>SUMIFS('[1]Deals (Exits)'!$C:$C,'[1]Deals (Exits)'!$B:$B,$A1047)</f>
        <v>#VALUE!</v>
      </c>
      <c r="BD1047" s="17" t="e">
        <f>SUMIFS('[1]Deals (investment)'!$C:$C,'[1]Deals (investment)'!$B:$B,$A1047,'[1]Deals (investment)'!$V:$V,BD$1)</f>
        <v>#VALUE!</v>
      </c>
      <c r="BE1047" s="17" t="e">
        <f>SUMIFS('[1]Deals (investment)'!$C:$C,'[1]Deals (investment)'!$B:$B,$A1047,'[1]Deals (investment)'!$V:$V,BE$1)</f>
        <v>#VALUE!</v>
      </c>
      <c r="BF1047" s="17" t="e">
        <f>SUMIFS('[1]Deals (investment)'!$C:$C,'[1]Deals (investment)'!$B:$B,$A1047,'[1]Deals (investment)'!$V:$V,BF$1)</f>
        <v>#VALUE!</v>
      </c>
      <c r="BG1047" s="17" t="e">
        <f>SUMIFS('[1]Deals (investment)'!$C:$C,'[1]Deals (investment)'!$B:$B,$A1047,'[1]Deals (investment)'!$V:$V,BG$1)</f>
        <v>#VALUE!</v>
      </c>
      <c r="BH1047" s="17" t="e">
        <f>SUMIFS('[1]Deals (investment)'!$C:$C,'[1]Deals (investment)'!$B:$B,$A1047,'[1]Deals (investment)'!$V:$V,BH$1)</f>
        <v>#VALUE!</v>
      </c>
      <c r="BI1047" s="17" t="e">
        <f>SUMIFS('[1]Deals (investment)'!$C:$C,'[1]Deals (investment)'!$B:$B,$A1047,'[1]Deals (investment)'!$V:$V,BI$1)</f>
        <v>#VALUE!</v>
      </c>
      <c r="BJ1047" s="17" t="e">
        <f>SUMIFS('[1]Deals (investment)'!$C:$C,'[1]Deals (investment)'!$B:$B,$A1047,'[1]Deals (investment)'!$V:$V,BJ$1)</f>
        <v>#VALUE!</v>
      </c>
      <c r="BK1047" s="17" t="e">
        <f>SUMIFS('[1]Deals (investment)'!$C:$C,'[1]Deals (investment)'!$B:$B,$A1047,'[1]Deals (investment)'!$V:$V,BK$1)</f>
        <v>#VALUE!</v>
      </c>
      <c r="BL1047" s="17" t="e">
        <f>SUMIFS('[1]Deals (investment)'!$C:$C,'[1]Deals (investment)'!$B:$B,$A1047,'[1]Deals (investment)'!$V:$V,BL$1)</f>
        <v>#VALUE!</v>
      </c>
      <c r="BM1047" s="17" t="e">
        <f>SUMIFS('[1]Deals (investment)'!$C:$C,'[1]Deals (investment)'!$B:$B,$A1047,'[1]Deals (investment)'!$V:$V,BM$1)</f>
        <v>#VALUE!</v>
      </c>
      <c r="BN1047" s="15"/>
      <c r="BO1047" s="15"/>
      <c r="BP1047" s="22"/>
      <c r="BQ1047" s="15"/>
      <c r="BR1047" s="15"/>
      <c r="BS1047" s="15"/>
      <c r="BT1047" s="15"/>
      <c r="BU1047" s="15"/>
      <c r="BV1047" s="15"/>
      <c r="BW1047" s="15"/>
      <c r="BX1047" s="15"/>
      <c r="BY1047" s="15"/>
      <c r="BZ1047" s="15"/>
      <c r="CA1047" s="15"/>
      <c r="CB1047" s="15"/>
      <c r="CC1047" s="15"/>
      <c r="CD1047" s="15" t="str">
        <f t="shared" ref="CD1047:CD1050" si="155">CONCATENATE(A1047,B1047,C1047)</f>
        <v>HexastackHexastack est une startup Tunisienne. Nous sommes spécialisés dans le développement web.Active</v>
      </c>
      <c r="CE1047" s="15"/>
      <c r="CF1047" s="15"/>
      <c r="CG1047" s="15"/>
      <c r="CH1047" s="15"/>
      <c r="CI1047" s="15"/>
      <c r="CJ1047" s="15"/>
    </row>
    <row r="1048" spans="1:88" ht="12.75">
      <c r="A1048" s="15" t="s">
        <v>7236</v>
      </c>
      <c r="B1048" s="15" t="s">
        <v>7237</v>
      </c>
      <c r="C1048" s="15" t="s">
        <v>58</v>
      </c>
      <c r="D1048" s="16">
        <v>1999</v>
      </c>
      <c r="E1048" s="15" t="s">
        <v>7238</v>
      </c>
      <c r="F1048" s="15"/>
      <c r="G1048" s="15"/>
      <c r="H1048" s="15"/>
      <c r="I1048" s="15"/>
      <c r="J1048" s="15"/>
      <c r="K1048" s="17" t="e">
        <f t="shared" si="140"/>
        <v>#VALUE!</v>
      </c>
      <c r="L1048" s="15"/>
      <c r="M1048" s="18" t="e">
        <f t="shared" si="132"/>
        <v>#VALUE!</v>
      </c>
      <c r="N1048" s="15"/>
      <c r="O1048" s="15"/>
      <c r="P1048" s="15"/>
      <c r="Q1048" s="24" t="e">
        <f ca="1">_xludf.MAXIFS('[1]Deals (investment)'!A:A,'[1]Deals (investment)'!B:B,A1048)</f>
        <v>#NAME?</v>
      </c>
      <c r="R1048" s="15"/>
      <c r="S1048" s="19"/>
      <c r="T1048" s="15"/>
      <c r="U1048" s="17"/>
      <c r="V1048" s="15" t="s">
        <v>7239</v>
      </c>
      <c r="W1048" s="15"/>
      <c r="X1048" s="15" t="s">
        <v>79</v>
      </c>
      <c r="Y1048" s="15" t="s">
        <v>7240</v>
      </c>
      <c r="AB1048" s="20"/>
      <c r="AC1048" s="21" t="s">
        <v>7241</v>
      </c>
      <c r="AD1048" s="21" t="s">
        <v>7242</v>
      </c>
      <c r="AE1048" s="21" t="s">
        <v>7243</v>
      </c>
      <c r="AF1048" s="21" t="s">
        <v>7244</v>
      </c>
      <c r="AG1048" s="22">
        <f t="shared" ca="1" si="151"/>
        <v>0.45161290322580644</v>
      </c>
      <c r="AH1048" s="15" t="str">
        <f t="shared" si="152"/>
        <v/>
      </c>
      <c r="AI1048" s="22" t="e">
        <f>VLOOKUP(A1048,'[1]Deals (investment)'!$B$2:$Z$1497,1,FALSE)</f>
        <v>#N/A</v>
      </c>
      <c r="AJ1048" s="22" t="e">
        <f>VLOOKUP(A1048,'[1]Deals (investment)'!$B$2:$Z$870,15,FALSE)</f>
        <v>#N/A</v>
      </c>
      <c r="AK1048" s="17" t="e">
        <f>VLOOKUP(A1048,'[1]Deals (Exits)'!B:B,1,FALSE)</f>
        <v>#N/A</v>
      </c>
      <c r="AL1048" s="23" t="e">
        <f>VLOOKUP(G1048,[1]Lookups!$V$3:$Y$197,4,FALSE)</f>
        <v>#N/A</v>
      </c>
      <c r="AM1048" s="17" t="str">
        <f>VLOOKUP(X1048,[1]Lookups!$B$3:$C$200,2,FALSE)</f>
        <v>Other Technologies &amp; Information Technology</v>
      </c>
      <c r="AN1048" s="17" t="e">
        <f>VLOOKUP(R1048,[1]Lookups!$H$3:$I$69,2,FALSE)</f>
        <v>#N/A</v>
      </c>
      <c r="AO1048" s="17" t="e">
        <f>VLOOKUP(T1048,[1]Lookups!$H$3:$I$69,2,FALSE)</f>
        <v>#N/A</v>
      </c>
      <c r="AP1048" s="17" t="e">
        <f>VLOOKUP(AN1048,[1]Lookups!$N$3:$O$11,2,FALSE)</f>
        <v>#N/A</v>
      </c>
      <c r="AQ1048" s="18" t="e">
        <f>COUNTIFS('[1]Deals (investment)'!$B:$B,$A1048)</f>
        <v>#VALUE!</v>
      </c>
      <c r="AR1048" s="18" t="e">
        <f>COUNTIFS('[1]Deals (investment)'!$B:$B,$A1048,'[1]Deals (investment)'!$T:$T,$AW$1)+COUNTIFS('[1]Deals (investment)'!$B:$B,$A1048,'[1]Deals (investment)'!$T:$T,$AX$1)+COUNTIFS('[1]Deals (investment)'!$B:$B,$A1048,'[1]Deals (investment)'!$T:$T,$AY$1)</f>
        <v>#VALUE!</v>
      </c>
      <c r="AS1048" s="17" t="e">
        <f>SUMIFS('[1]Deals (investment)'!$C:$C,'[1]Deals (investment)'!$B:$B,$A1048)</f>
        <v>#VALUE!</v>
      </c>
      <c r="AT1048" s="17" t="e">
        <f t="shared" si="141"/>
        <v>#VALUE!</v>
      </c>
      <c r="AU1048" s="18" t="e">
        <f>COUNTIF('[1]Deals (Exits)'!$B:$B,A1048)</f>
        <v>#VALUE!</v>
      </c>
      <c r="AV1048" s="17" t="e">
        <f>SUMIFS('[1]Deals (investment)'!$C:$C,'[1]Deals (investment)'!$B:$B,$A1048,'[1]Deals (investment)'!$T:$T,AV$1)</f>
        <v>#VALUE!</v>
      </c>
      <c r="AW1048" s="17" t="e">
        <f>SUMIFS('[1]Deals (investment)'!$C:$C,'[1]Deals (investment)'!$B:$B,$A1048,'[1]Deals (investment)'!$T:$T,AW$1)</f>
        <v>#VALUE!</v>
      </c>
      <c r="AX1048" s="17" t="e">
        <f>SUMIFS('[1]Deals (investment)'!$C:$C,'[1]Deals (investment)'!$B:$B,$A1048,'[1]Deals (investment)'!$T:$T,AX$1)</f>
        <v>#VALUE!</v>
      </c>
      <c r="AY1048" s="17" t="e">
        <f>SUMIFS('[1]Deals (investment)'!$C:$C,'[1]Deals (investment)'!$B:$B,$A1048,'[1]Deals (investment)'!$T:$T,AY$1)</f>
        <v>#VALUE!</v>
      </c>
      <c r="AZ1048" s="17" t="e">
        <f>SUMIFS('[1]Deals (investment)'!$C:$C,'[1]Deals (investment)'!$B:$B,$A1048,'[1]Deals (investment)'!$T:$T,AZ$1)</f>
        <v>#VALUE!</v>
      </c>
      <c r="BA1048" s="17" t="e">
        <f>SUMIFS('[1]Deals (investment)'!$C:$C,'[1]Deals (investment)'!$B:$B,$A1048,'[1]Deals (investment)'!$T:$T,BA$1)</f>
        <v>#VALUE!</v>
      </c>
      <c r="BB1048" s="17" t="e">
        <f>SUMIFS('[1]Deals (investment)'!$C:$C,'[1]Deals (investment)'!$B:$B,$A1048,'[1]Deals (investment)'!$T:$T,BB$1)</f>
        <v>#VALUE!</v>
      </c>
      <c r="BC1048" s="17" t="e">
        <f>SUMIFS('[1]Deals (Exits)'!$C:$C,'[1]Deals (Exits)'!$B:$B,$A1048)</f>
        <v>#VALUE!</v>
      </c>
      <c r="BD1048" s="17" t="e">
        <f>SUMIFS('[1]Deals (investment)'!$C:$C,'[1]Deals (investment)'!$B:$B,$A1048,'[1]Deals (investment)'!$V:$V,BD$1)</f>
        <v>#VALUE!</v>
      </c>
      <c r="BE1048" s="17" t="e">
        <f>SUMIFS('[1]Deals (investment)'!$C:$C,'[1]Deals (investment)'!$B:$B,$A1048,'[1]Deals (investment)'!$V:$V,BE$1)</f>
        <v>#VALUE!</v>
      </c>
      <c r="BF1048" s="17" t="e">
        <f>SUMIFS('[1]Deals (investment)'!$C:$C,'[1]Deals (investment)'!$B:$B,$A1048,'[1]Deals (investment)'!$V:$V,BF$1)</f>
        <v>#VALUE!</v>
      </c>
      <c r="BG1048" s="17" t="e">
        <f>SUMIFS('[1]Deals (investment)'!$C:$C,'[1]Deals (investment)'!$B:$B,$A1048,'[1]Deals (investment)'!$V:$V,BG$1)</f>
        <v>#VALUE!</v>
      </c>
      <c r="BH1048" s="17" t="e">
        <f>SUMIFS('[1]Deals (investment)'!$C:$C,'[1]Deals (investment)'!$B:$B,$A1048,'[1]Deals (investment)'!$V:$V,BH$1)</f>
        <v>#VALUE!</v>
      </c>
      <c r="BI1048" s="17" t="e">
        <f>SUMIFS('[1]Deals (investment)'!$C:$C,'[1]Deals (investment)'!$B:$B,$A1048,'[1]Deals (investment)'!$V:$V,BI$1)</f>
        <v>#VALUE!</v>
      </c>
      <c r="BJ1048" s="17" t="e">
        <f>SUMIFS('[1]Deals (investment)'!$C:$C,'[1]Deals (investment)'!$B:$B,$A1048,'[1]Deals (investment)'!$V:$V,BJ$1)</f>
        <v>#VALUE!</v>
      </c>
      <c r="BK1048" s="17" t="e">
        <f>SUMIFS('[1]Deals (investment)'!$C:$C,'[1]Deals (investment)'!$B:$B,$A1048,'[1]Deals (investment)'!$V:$V,BK$1)</f>
        <v>#VALUE!</v>
      </c>
      <c r="BL1048" s="17" t="e">
        <f>SUMIFS('[1]Deals (investment)'!$C:$C,'[1]Deals (investment)'!$B:$B,$A1048,'[1]Deals (investment)'!$V:$V,BL$1)</f>
        <v>#VALUE!</v>
      </c>
      <c r="BM1048" s="17" t="e">
        <f>SUMIFS('[1]Deals (investment)'!$C:$C,'[1]Deals (investment)'!$B:$B,$A1048,'[1]Deals (investment)'!$V:$V,BM$1)</f>
        <v>#VALUE!</v>
      </c>
      <c r="BN1048" s="15"/>
      <c r="BO1048" s="15"/>
      <c r="BP1048" s="22"/>
      <c r="BQ1048" s="15"/>
      <c r="BR1048" s="15"/>
      <c r="BS1048" s="15"/>
      <c r="BT1048" s="15"/>
      <c r="BU1048" s="15"/>
      <c r="BV1048" s="15"/>
      <c r="BW1048" s="15"/>
      <c r="BX1048" s="15"/>
      <c r="BY1048" s="15"/>
      <c r="BZ1048" s="15"/>
      <c r="CA1048" s="15"/>
      <c r="CB1048" s="15"/>
      <c r="CC1048" s="15"/>
      <c r="CD1048" s="15" t="str">
        <f t="shared" si="155"/>
        <v>HippoHippo is a software product company that delivers an open source cms powering some of the world's most intricate websites.Active</v>
      </c>
      <c r="CE1048" s="15"/>
      <c r="CF1048" s="15"/>
      <c r="CG1048" s="15"/>
      <c r="CH1048" s="15"/>
      <c r="CI1048" s="15"/>
      <c r="CJ1048" s="15"/>
    </row>
    <row r="1049" spans="1:88" ht="12.75">
      <c r="A1049" s="15" t="s">
        <v>7245</v>
      </c>
      <c r="B1049" s="15" t="s">
        <v>7246</v>
      </c>
      <c r="C1049" s="15" t="s">
        <v>58</v>
      </c>
      <c r="D1049" s="16">
        <v>2018</v>
      </c>
      <c r="E1049" s="15" t="s">
        <v>128</v>
      </c>
      <c r="F1049" s="15"/>
      <c r="G1049" s="15" t="s">
        <v>129</v>
      </c>
      <c r="H1049" s="15"/>
      <c r="I1049" s="15" t="s">
        <v>129</v>
      </c>
      <c r="J1049" s="15"/>
      <c r="K1049" s="17" t="e">
        <f t="shared" si="140"/>
        <v>#VALUE!</v>
      </c>
      <c r="L1049" s="15"/>
      <c r="M1049" s="18" t="e">
        <f t="shared" si="132"/>
        <v>#VALUE!</v>
      </c>
      <c r="N1049" s="15"/>
      <c r="O1049" s="15"/>
      <c r="P1049" s="15"/>
      <c r="Q1049" s="24" t="e">
        <f ca="1">_xludf.MAXIFS('[1]Deals (investment)'!A:A,'[1]Deals (investment)'!B:B,A1049)</f>
        <v>#NAME?</v>
      </c>
      <c r="R1049" s="15"/>
      <c r="S1049" s="19"/>
      <c r="T1049" s="15"/>
      <c r="U1049" s="17"/>
      <c r="V1049" s="15" t="s">
        <v>7247</v>
      </c>
      <c r="W1049" s="15"/>
      <c r="X1049" s="15" t="s">
        <v>404</v>
      </c>
      <c r="Y1049" s="15" t="s">
        <v>7248</v>
      </c>
      <c r="AB1049" s="32">
        <v>43506</v>
      </c>
      <c r="AC1049" s="21" t="s">
        <v>7249</v>
      </c>
      <c r="AD1049" s="15"/>
      <c r="AE1049" s="21" t="s">
        <v>7250</v>
      </c>
      <c r="AF1049" s="21" t="s">
        <v>7251</v>
      </c>
      <c r="AG1049" s="22">
        <f t="shared" ca="1" si="151"/>
        <v>0.5161290322580645</v>
      </c>
      <c r="AH1049" s="15" t="str">
        <f t="shared" si="152"/>
        <v/>
      </c>
      <c r="AI1049" s="22" t="str">
        <f>VLOOKUP(A1049,'[1]Deals (investment)'!$B$2:$Z$1497,1,FALSE)</f>
        <v>Hive</v>
      </c>
      <c r="AJ1049" s="22" t="e">
        <f>VLOOKUP(A1049,'[1]Deals (investment)'!$B$2:$Z$870,15,FALSE)</f>
        <v>#N/A</v>
      </c>
      <c r="AK1049" s="17" t="e">
        <f>VLOOKUP(A1049,'[1]Deals (Exits)'!B:B,1,FALSE)</f>
        <v>#N/A</v>
      </c>
      <c r="AL1049" s="23">
        <f>VLOOKUP(G1049,[1]Lookups!$V$3:$Y$197,4,FALSE)</f>
        <v>0</v>
      </c>
      <c r="AM1049" s="17" t="str">
        <f>VLOOKUP(X1049,[1]Lookups!$B$3:$C$200,2,FALSE)</f>
        <v>Other Technologies &amp; Information Technology</v>
      </c>
      <c r="AN1049" s="17" t="e">
        <f>VLOOKUP(R1049,[1]Lookups!$H$3:$I$69,2,FALSE)</f>
        <v>#N/A</v>
      </c>
      <c r="AO1049" s="17" t="e">
        <f>VLOOKUP(T1049,[1]Lookups!$H$3:$I$69,2,FALSE)</f>
        <v>#N/A</v>
      </c>
      <c r="AP1049" s="17" t="e">
        <f>VLOOKUP(AN1049,[1]Lookups!$N$3:$O$11,2,FALSE)</f>
        <v>#N/A</v>
      </c>
      <c r="AQ1049" s="18" t="e">
        <f>COUNTIFS('[1]Deals (investment)'!$B:$B,$A1049)</f>
        <v>#VALUE!</v>
      </c>
      <c r="AR1049" s="18" t="e">
        <f>COUNTIFS('[1]Deals (investment)'!$B:$B,$A1049,'[1]Deals (investment)'!$T:$T,$AW$1)+COUNTIFS('[1]Deals (investment)'!$B:$B,$A1049,'[1]Deals (investment)'!$T:$T,$AX$1)+COUNTIFS('[1]Deals (investment)'!$B:$B,$A1049,'[1]Deals (investment)'!$T:$T,$AY$1)</f>
        <v>#VALUE!</v>
      </c>
      <c r="AS1049" s="17" t="e">
        <f>SUMIFS('[1]Deals (investment)'!$C:$C,'[1]Deals (investment)'!$B:$B,$A1049)</f>
        <v>#VALUE!</v>
      </c>
      <c r="AT1049" s="17" t="e">
        <f t="shared" si="141"/>
        <v>#VALUE!</v>
      </c>
      <c r="AU1049" s="18" t="e">
        <f>COUNTIF('[1]Deals (Exits)'!$B:$B,A1049)</f>
        <v>#VALUE!</v>
      </c>
      <c r="AV1049" s="17" t="e">
        <f>SUMIFS('[1]Deals (investment)'!$C:$C,'[1]Deals (investment)'!$B:$B,$A1049,'[1]Deals (investment)'!$T:$T,AV$1)</f>
        <v>#VALUE!</v>
      </c>
      <c r="AW1049" s="17" t="e">
        <f>SUMIFS('[1]Deals (investment)'!$C:$C,'[1]Deals (investment)'!$B:$B,$A1049,'[1]Deals (investment)'!$T:$T,AW$1)</f>
        <v>#VALUE!</v>
      </c>
      <c r="AX1049" s="17" t="e">
        <f>SUMIFS('[1]Deals (investment)'!$C:$C,'[1]Deals (investment)'!$B:$B,$A1049,'[1]Deals (investment)'!$T:$T,AX$1)</f>
        <v>#VALUE!</v>
      </c>
      <c r="AY1049" s="17" t="e">
        <f>SUMIFS('[1]Deals (investment)'!$C:$C,'[1]Deals (investment)'!$B:$B,$A1049,'[1]Deals (investment)'!$T:$T,AY$1)</f>
        <v>#VALUE!</v>
      </c>
      <c r="AZ1049" s="17" t="e">
        <f>SUMIFS('[1]Deals (investment)'!$C:$C,'[1]Deals (investment)'!$B:$B,$A1049,'[1]Deals (investment)'!$T:$T,AZ$1)</f>
        <v>#VALUE!</v>
      </c>
      <c r="BA1049" s="17" t="e">
        <f>SUMIFS('[1]Deals (investment)'!$C:$C,'[1]Deals (investment)'!$B:$B,$A1049,'[1]Deals (investment)'!$T:$T,BA$1)</f>
        <v>#VALUE!</v>
      </c>
      <c r="BB1049" s="17" t="e">
        <f>SUMIFS('[1]Deals (investment)'!$C:$C,'[1]Deals (investment)'!$B:$B,$A1049,'[1]Deals (investment)'!$T:$T,BB$1)</f>
        <v>#VALUE!</v>
      </c>
      <c r="BC1049" s="17" t="e">
        <f>SUMIFS('[1]Deals (Exits)'!$C:$C,'[1]Deals (Exits)'!$B:$B,$A1049)</f>
        <v>#VALUE!</v>
      </c>
      <c r="BD1049" s="17" t="e">
        <f>SUMIFS('[1]Deals (investment)'!$C:$C,'[1]Deals (investment)'!$B:$B,$A1049,'[1]Deals (investment)'!$V:$V,BD$1)</f>
        <v>#VALUE!</v>
      </c>
      <c r="BE1049" s="17" t="e">
        <f>SUMIFS('[1]Deals (investment)'!$C:$C,'[1]Deals (investment)'!$B:$B,$A1049,'[1]Deals (investment)'!$V:$V,BE$1)</f>
        <v>#VALUE!</v>
      </c>
      <c r="BF1049" s="17" t="e">
        <f>SUMIFS('[1]Deals (investment)'!$C:$C,'[1]Deals (investment)'!$B:$B,$A1049,'[1]Deals (investment)'!$V:$V,BF$1)</f>
        <v>#VALUE!</v>
      </c>
      <c r="BG1049" s="17" t="e">
        <f>SUMIFS('[1]Deals (investment)'!$C:$C,'[1]Deals (investment)'!$B:$B,$A1049,'[1]Deals (investment)'!$V:$V,BG$1)</f>
        <v>#VALUE!</v>
      </c>
      <c r="BH1049" s="17" t="e">
        <f>SUMIFS('[1]Deals (investment)'!$C:$C,'[1]Deals (investment)'!$B:$B,$A1049,'[1]Deals (investment)'!$V:$V,BH$1)</f>
        <v>#VALUE!</v>
      </c>
      <c r="BI1049" s="17" t="e">
        <f>SUMIFS('[1]Deals (investment)'!$C:$C,'[1]Deals (investment)'!$B:$B,$A1049,'[1]Deals (investment)'!$V:$V,BI$1)</f>
        <v>#VALUE!</v>
      </c>
      <c r="BJ1049" s="17" t="e">
        <f>SUMIFS('[1]Deals (investment)'!$C:$C,'[1]Deals (investment)'!$B:$B,$A1049,'[1]Deals (investment)'!$V:$V,BJ$1)</f>
        <v>#VALUE!</v>
      </c>
      <c r="BK1049" s="17" t="e">
        <f>SUMIFS('[1]Deals (investment)'!$C:$C,'[1]Deals (investment)'!$B:$B,$A1049,'[1]Deals (investment)'!$V:$V,BK$1)</f>
        <v>#VALUE!</v>
      </c>
      <c r="BL1049" s="17" t="e">
        <f>SUMIFS('[1]Deals (investment)'!$C:$C,'[1]Deals (investment)'!$B:$B,$A1049,'[1]Deals (investment)'!$V:$V,BL$1)</f>
        <v>#VALUE!</v>
      </c>
      <c r="BM1049" s="17" t="e">
        <f>SUMIFS('[1]Deals (investment)'!$C:$C,'[1]Deals (investment)'!$B:$B,$A1049,'[1]Deals (investment)'!$V:$V,BM$1)</f>
        <v>#VALUE!</v>
      </c>
      <c r="BN1049" s="15"/>
      <c r="BO1049" s="15"/>
      <c r="BP1049" s="22"/>
      <c r="BQ1049" s="15"/>
      <c r="BR1049" s="15"/>
      <c r="BS1049" s="15"/>
      <c r="BT1049" s="15"/>
      <c r="BU1049" s="15"/>
      <c r="BV1049" s="15"/>
      <c r="BW1049" s="15"/>
      <c r="BX1049" s="15"/>
      <c r="BY1049" s="15"/>
      <c r="BZ1049" s="15"/>
      <c r="CA1049" s="15"/>
      <c r="CB1049" s="15"/>
      <c r="CC1049" s="15"/>
      <c r="CD1049" s="15" t="str">
        <f t="shared" si="155"/>
        <v>HiveHive is connecting parents with reliable school transportation options through its mobile apps for Android and iOSActive</v>
      </c>
      <c r="CE1049" s="15"/>
      <c r="CF1049" s="15"/>
      <c r="CG1049" s="15"/>
      <c r="CH1049" s="15"/>
      <c r="CI1049" s="15"/>
      <c r="CJ1049" s="15"/>
    </row>
    <row r="1050" spans="1:88" ht="12.75">
      <c r="A1050" s="15" t="s">
        <v>7252</v>
      </c>
      <c r="B1050" s="15" t="s">
        <v>7253</v>
      </c>
      <c r="C1050" s="15" t="s">
        <v>58</v>
      </c>
      <c r="D1050" s="16">
        <v>2014</v>
      </c>
      <c r="E1050" s="15" t="s">
        <v>5650</v>
      </c>
      <c r="F1050" s="15"/>
      <c r="G1050" s="15"/>
      <c r="H1050" s="15"/>
      <c r="I1050" s="15"/>
      <c r="J1050" s="15"/>
      <c r="K1050" s="17" t="e">
        <f t="shared" si="140"/>
        <v>#VALUE!</v>
      </c>
      <c r="L1050" s="15"/>
      <c r="M1050" s="18" t="e">
        <f t="shared" si="132"/>
        <v>#VALUE!</v>
      </c>
      <c r="N1050" s="15"/>
      <c r="O1050" s="15"/>
      <c r="P1050" s="15"/>
      <c r="Q1050" s="24" t="e">
        <f ca="1">_xludf.MAXIFS('[1]Deals (investment)'!A:A,'[1]Deals (investment)'!B:B,A1050)</f>
        <v>#NAME?</v>
      </c>
      <c r="R1050" s="15"/>
      <c r="S1050" s="19"/>
      <c r="T1050" s="15"/>
      <c r="U1050" s="17"/>
      <c r="V1050" s="15" t="s">
        <v>7254</v>
      </c>
      <c r="W1050" s="15"/>
      <c r="X1050" s="15" t="s">
        <v>404</v>
      </c>
      <c r="Y1050" s="15" t="s">
        <v>7255</v>
      </c>
      <c r="AB1050" s="20"/>
      <c r="AC1050" s="21" t="s">
        <v>7256</v>
      </c>
      <c r="AD1050" s="21" t="s">
        <v>7257</v>
      </c>
      <c r="AE1050" s="21" t="s">
        <v>7258</v>
      </c>
      <c r="AF1050" s="21" t="s">
        <v>7259</v>
      </c>
      <c r="AG1050" s="22">
        <f t="shared" ca="1" si="151"/>
        <v>0.45161290322580644</v>
      </c>
      <c r="AH1050" s="15" t="str">
        <f t="shared" si="152"/>
        <v/>
      </c>
      <c r="AI1050" s="22" t="e">
        <f>VLOOKUP(A1050,'[1]Deals (investment)'!$B$2:$Z$1497,1,FALSE)</f>
        <v>#N/A</v>
      </c>
      <c r="AJ1050" s="22" t="e">
        <f>VLOOKUP(A1050,'[1]Deals (investment)'!$B$2:$Z$870,15,FALSE)</f>
        <v>#N/A</v>
      </c>
      <c r="AK1050" s="17" t="e">
        <f>VLOOKUP(A1050,'[1]Deals (Exits)'!B:B,1,FALSE)</f>
        <v>#N/A</v>
      </c>
      <c r="AL1050" s="23" t="e">
        <f>VLOOKUP(G1050,[1]Lookups!$V$3:$Y$197,4,FALSE)</f>
        <v>#N/A</v>
      </c>
      <c r="AM1050" s="17" t="str">
        <f>VLOOKUP(X1050,[1]Lookups!$B$3:$C$200,2,FALSE)</f>
        <v>Other Technologies &amp; Information Technology</v>
      </c>
      <c r="AN1050" s="17" t="e">
        <f>VLOOKUP(R1050,[1]Lookups!$H$3:$I$69,2,FALSE)</f>
        <v>#N/A</v>
      </c>
      <c r="AO1050" s="17" t="e">
        <f>VLOOKUP(T1050,[1]Lookups!$H$3:$I$69,2,FALSE)</f>
        <v>#N/A</v>
      </c>
      <c r="AP1050" s="17" t="e">
        <f>VLOOKUP(AN1050,[1]Lookups!$N$3:$O$11,2,FALSE)</f>
        <v>#N/A</v>
      </c>
      <c r="AQ1050" s="18" t="e">
        <f>COUNTIFS('[1]Deals (investment)'!$B:$B,$A1050)</f>
        <v>#VALUE!</v>
      </c>
      <c r="AR1050" s="18" t="e">
        <f>COUNTIFS('[1]Deals (investment)'!$B:$B,$A1050,'[1]Deals (investment)'!$T:$T,$AW$1)+COUNTIFS('[1]Deals (investment)'!$B:$B,$A1050,'[1]Deals (investment)'!$T:$T,$AX$1)+COUNTIFS('[1]Deals (investment)'!$B:$B,$A1050,'[1]Deals (investment)'!$T:$T,$AY$1)</f>
        <v>#VALUE!</v>
      </c>
      <c r="AS1050" s="17" t="e">
        <f>SUMIFS('[1]Deals (investment)'!$C:$C,'[1]Deals (investment)'!$B:$B,$A1050)</f>
        <v>#VALUE!</v>
      </c>
      <c r="AT1050" s="17" t="e">
        <f t="shared" si="141"/>
        <v>#VALUE!</v>
      </c>
      <c r="AU1050" s="18" t="e">
        <f>COUNTIF('[1]Deals (Exits)'!$B:$B,A1050)</f>
        <v>#VALUE!</v>
      </c>
      <c r="AV1050" s="17" t="e">
        <f>SUMIFS('[1]Deals (investment)'!$C:$C,'[1]Deals (investment)'!$B:$B,$A1050,'[1]Deals (investment)'!$T:$T,AV$1)</f>
        <v>#VALUE!</v>
      </c>
      <c r="AW1050" s="17" t="e">
        <f>SUMIFS('[1]Deals (investment)'!$C:$C,'[1]Deals (investment)'!$B:$B,$A1050,'[1]Deals (investment)'!$T:$T,AW$1)</f>
        <v>#VALUE!</v>
      </c>
      <c r="AX1050" s="17" t="e">
        <f>SUMIFS('[1]Deals (investment)'!$C:$C,'[1]Deals (investment)'!$B:$B,$A1050,'[1]Deals (investment)'!$T:$T,AX$1)</f>
        <v>#VALUE!</v>
      </c>
      <c r="AY1050" s="17" t="e">
        <f>SUMIFS('[1]Deals (investment)'!$C:$C,'[1]Deals (investment)'!$B:$B,$A1050,'[1]Deals (investment)'!$T:$T,AY$1)</f>
        <v>#VALUE!</v>
      </c>
      <c r="AZ1050" s="17" t="e">
        <f>SUMIFS('[1]Deals (investment)'!$C:$C,'[1]Deals (investment)'!$B:$B,$A1050,'[1]Deals (investment)'!$T:$T,AZ$1)</f>
        <v>#VALUE!</v>
      </c>
      <c r="BA1050" s="17" t="e">
        <f>SUMIFS('[1]Deals (investment)'!$C:$C,'[1]Deals (investment)'!$B:$B,$A1050,'[1]Deals (investment)'!$T:$T,BA$1)</f>
        <v>#VALUE!</v>
      </c>
      <c r="BB1050" s="17" t="e">
        <f>SUMIFS('[1]Deals (investment)'!$C:$C,'[1]Deals (investment)'!$B:$B,$A1050,'[1]Deals (investment)'!$T:$T,BB$1)</f>
        <v>#VALUE!</v>
      </c>
      <c r="BC1050" s="17" t="e">
        <f>SUMIFS('[1]Deals (Exits)'!$C:$C,'[1]Deals (Exits)'!$B:$B,$A1050)</f>
        <v>#VALUE!</v>
      </c>
      <c r="BD1050" s="17" t="e">
        <f>SUMIFS('[1]Deals (investment)'!$C:$C,'[1]Deals (investment)'!$B:$B,$A1050,'[1]Deals (investment)'!$V:$V,BD$1)</f>
        <v>#VALUE!</v>
      </c>
      <c r="BE1050" s="17" t="e">
        <f>SUMIFS('[1]Deals (investment)'!$C:$C,'[1]Deals (investment)'!$B:$B,$A1050,'[1]Deals (investment)'!$V:$V,BE$1)</f>
        <v>#VALUE!</v>
      </c>
      <c r="BF1050" s="17" t="e">
        <f>SUMIFS('[1]Deals (investment)'!$C:$C,'[1]Deals (investment)'!$B:$B,$A1050,'[1]Deals (investment)'!$V:$V,BF$1)</f>
        <v>#VALUE!</v>
      </c>
      <c r="BG1050" s="17" t="e">
        <f>SUMIFS('[1]Deals (investment)'!$C:$C,'[1]Deals (investment)'!$B:$B,$A1050,'[1]Deals (investment)'!$V:$V,BG$1)</f>
        <v>#VALUE!</v>
      </c>
      <c r="BH1050" s="17" t="e">
        <f>SUMIFS('[1]Deals (investment)'!$C:$C,'[1]Deals (investment)'!$B:$B,$A1050,'[1]Deals (investment)'!$V:$V,BH$1)</f>
        <v>#VALUE!</v>
      </c>
      <c r="BI1050" s="17" t="e">
        <f>SUMIFS('[1]Deals (investment)'!$C:$C,'[1]Deals (investment)'!$B:$B,$A1050,'[1]Deals (investment)'!$V:$V,BI$1)</f>
        <v>#VALUE!</v>
      </c>
      <c r="BJ1050" s="17" t="e">
        <f>SUMIFS('[1]Deals (investment)'!$C:$C,'[1]Deals (investment)'!$B:$B,$A1050,'[1]Deals (investment)'!$V:$V,BJ$1)</f>
        <v>#VALUE!</v>
      </c>
      <c r="BK1050" s="17" t="e">
        <f>SUMIFS('[1]Deals (investment)'!$C:$C,'[1]Deals (investment)'!$B:$B,$A1050,'[1]Deals (investment)'!$V:$V,BK$1)</f>
        <v>#VALUE!</v>
      </c>
      <c r="BL1050" s="17" t="e">
        <f>SUMIFS('[1]Deals (investment)'!$C:$C,'[1]Deals (investment)'!$B:$B,$A1050,'[1]Deals (investment)'!$V:$V,BL$1)</f>
        <v>#VALUE!</v>
      </c>
      <c r="BM1050" s="17" t="e">
        <f>SUMIFS('[1]Deals (investment)'!$C:$C,'[1]Deals (investment)'!$B:$B,$A1050,'[1]Deals (investment)'!$V:$V,BM$1)</f>
        <v>#VALUE!</v>
      </c>
      <c r="BN1050" s="15"/>
      <c r="BO1050" s="15"/>
      <c r="BP1050" s="22"/>
      <c r="BQ1050" s="15"/>
      <c r="BR1050" s="15"/>
      <c r="BS1050" s="15"/>
      <c r="BT1050" s="15"/>
      <c r="BU1050" s="15"/>
      <c r="BV1050" s="15"/>
      <c r="BW1050" s="15"/>
      <c r="BX1050" s="15"/>
      <c r="BY1050" s="15"/>
      <c r="BZ1050" s="15"/>
      <c r="CA1050" s="15"/>
      <c r="CB1050" s="15"/>
      <c r="CC1050" s="15"/>
      <c r="CD1050" s="15" t="str">
        <f t="shared" si="155"/>
        <v>HivisasaHiviSasa.com is an online, local newspaper tailored for the mobile web.Active</v>
      </c>
      <c r="CE1050" s="15"/>
      <c r="CF1050" s="15"/>
      <c r="CG1050" s="15"/>
      <c r="CH1050" s="15"/>
      <c r="CI1050" s="15"/>
      <c r="CJ1050" s="15"/>
    </row>
    <row r="1051" spans="1:88" ht="12.75">
      <c r="A1051" s="15" t="s">
        <v>7260</v>
      </c>
      <c r="B1051" s="15" t="s">
        <v>7261</v>
      </c>
      <c r="C1051" s="15" t="s">
        <v>58</v>
      </c>
      <c r="D1051" s="16">
        <v>2014</v>
      </c>
      <c r="E1051" s="15" t="s">
        <v>7262</v>
      </c>
      <c r="F1051" s="15"/>
      <c r="G1051" s="15"/>
      <c r="H1051" s="15"/>
      <c r="I1051" s="15"/>
      <c r="J1051" s="15"/>
      <c r="K1051" s="17" t="e">
        <f t="shared" si="140"/>
        <v>#VALUE!</v>
      </c>
      <c r="L1051" s="15"/>
      <c r="M1051" s="18" t="e">
        <f t="shared" si="132"/>
        <v>#VALUE!</v>
      </c>
      <c r="N1051" s="15"/>
      <c r="O1051" s="15"/>
      <c r="P1051" s="15"/>
      <c r="Q1051" s="24" t="e">
        <f ca="1">_xludf.MAXIFS('[1]Deals (investment)'!A:A,'[1]Deals (investment)'!B:B,A1051)</f>
        <v>#NAME?</v>
      </c>
      <c r="R1051" s="15"/>
      <c r="S1051" s="19"/>
      <c r="T1051" s="15"/>
      <c r="U1051" s="17"/>
      <c r="V1051" s="15" t="s">
        <v>7263</v>
      </c>
      <c r="W1051" s="15"/>
      <c r="X1051" s="15" t="s">
        <v>474</v>
      </c>
      <c r="Y1051" s="15" t="s">
        <v>7264</v>
      </c>
      <c r="AB1051" s="20"/>
      <c r="AC1051" s="21" t="s">
        <v>7265</v>
      </c>
      <c r="AD1051" s="21" t="s">
        <v>7266</v>
      </c>
      <c r="AE1051" s="21" t="s">
        <v>7267</v>
      </c>
      <c r="AF1051" s="21" t="s">
        <v>7268</v>
      </c>
      <c r="AG1051" s="22">
        <f t="shared" ca="1" si="151"/>
        <v>0.45161290322580644</v>
      </c>
      <c r="AH1051" s="15" t="str">
        <f t="shared" si="152"/>
        <v/>
      </c>
      <c r="AI1051" s="22" t="e">
        <f>VLOOKUP(A1051,'[1]Deals (investment)'!$B$2:$Z$1497,1,FALSE)</f>
        <v>#N/A</v>
      </c>
      <c r="AJ1051" s="22" t="e">
        <f>VLOOKUP(A1051,'[1]Deals (investment)'!$B$2:$Z$870,15,FALSE)</f>
        <v>#N/A</v>
      </c>
      <c r="AK1051" s="17" t="e">
        <f>VLOOKUP(A1051,'[1]Deals (Exits)'!B:B,1,FALSE)</f>
        <v>#N/A</v>
      </c>
      <c r="AL1051" s="23" t="e">
        <f>VLOOKUP(G1051,[1]Lookups!$V$3:$Y$197,4,FALSE)</f>
        <v>#N/A</v>
      </c>
      <c r="AM1051" s="17" t="str">
        <f>VLOOKUP(X1051,[1]Lookups!$B$3:$C$200,2,FALSE)</f>
        <v>Other Technologies &amp; Information Technology</v>
      </c>
      <c r="AN1051" s="17" t="e">
        <f>VLOOKUP(R1051,[1]Lookups!$H$3:$I$69,2,FALSE)</f>
        <v>#N/A</v>
      </c>
      <c r="AO1051" s="17" t="e">
        <f>VLOOKUP(T1051,[1]Lookups!$H$3:$I$69,2,FALSE)</f>
        <v>#N/A</v>
      </c>
      <c r="AP1051" s="17" t="e">
        <f>VLOOKUP(AN1051,[1]Lookups!$N$3:$O$11,2,FALSE)</f>
        <v>#N/A</v>
      </c>
      <c r="AQ1051" s="18" t="e">
        <f>COUNTIFS('[1]Deals (investment)'!$B:$B,$A1051)</f>
        <v>#VALUE!</v>
      </c>
      <c r="AR1051" s="18" t="e">
        <f>COUNTIFS('[1]Deals (investment)'!$B:$B,$A1051,'[1]Deals (investment)'!$T:$T,$AW$1)+COUNTIFS('[1]Deals (investment)'!$B:$B,$A1051,'[1]Deals (investment)'!$T:$T,$AX$1)+COUNTIFS('[1]Deals (investment)'!$B:$B,$A1051,'[1]Deals (investment)'!$T:$T,$AY$1)</f>
        <v>#VALUE!</v>
      </c>
      <c r="AS1051" s="17" t="e">
        <f>SUMIFS('[1]Deals (investment)'!$C:$C,'[1]Deals (investment)'!$B:$B,$A1051)</f>
        <v>#VALUE!</v>
      </c>
      <c r="AT1051" s="17" t="e">
        <f t="shared" si="141"/>
        <v>#VALUE!</v>
      </c>
      <c r="AU1051" s="18" t="e">
        <f>COUNTIF('[1]Deals (Exits)'!$B:$B,A1051)</f>
        <v>#VALUE!</v>
      </c>
      <c r="AV1051" s="17" t="e">
        <f>SUMIFS('[1]Deals (investment)'!$C:$C,'[1]Deals (investment)'!$B:$B,$A1051,'[1]Deals (investment)'!$T:$T,AV$1)</f>
        <v>#VALUE!</v>
      </c>
      <c r="AW1051" s="17" t="e">
        <f>SUMIFS('[1]Deals (investment)'!$C:$C,'[1]Deals (investment)'!$B:$B,$A1051,'[1]Deals (investment)'!$T:$T,AW$1)</f>
        <v>#VALUE!</v>
      </c>
      <c r="AX1051" s="17" t="e">
        <f>SUMIFS('[1]Deals (investment)'!$C:$C,'[1]Deals (investment)'!$B:$B,$A1051,'[1]Deals (investment)'!$T:$T,AX$1)</f>
        <v>#VALUE!</v>
      </c>
      <c r="AY1051" s="17" t="e">
        <f>SUMIFS('[1]Deals (investment)'!$C:$C,'[1]Deals (investment)'!$B:$B,$A1051,'[1]Deals (investment)'!$T:$T,AY$1)</f>
        <v>#VALUE!</v>
      </c>
      <c r="AZ1051" s="17" t="e">
        <f>SUMIFS('[1]Deals (investment)'!$C:$C,'[1]Deals (investment)'!$B:$B,$A1051,'[1]Deals (investment)'!$T:$T,AZ$1)</f>
        <v>#VALUE!</v>
      </c>
      <c r="BA1051" s="17" t="e">
        <f>SUMIFS('[1]Deals (investment)'!$C:$C,'[1]Deals (investment)'!$B:$B,$A1051,'[1]Deals (investment)'!$T:$T,BA$1)</f>
        <v>#VALUE!</v>
      </c>
      <c r="BB1051" s="17" t="e">
        <f>SUMIFS('[1]Deals (investment)'!$C:$C,'[1]Deals (investment)'!$B:$B,$A1051,'[1]Deals (investment)'!$T:$T,BB$1)</f>
        <v>#VALUE!</v>
      </c>
      <c r="BC1051" s="17" t="e">
        <f>SUMIFS('[1]Deals (Exits)'!$C:$C,'[1]Deals (Exits)'!$B:$B,$A1051)</f>
        <v>#VALUE!</v>
      </c>
      <c r="BD1051" s="17" t="e">
        <f>SUMIFS('[1]Deals (investment)'!$C:$C,'[1]Deals (investment)'!$B:$B,$A1051,'[1]Deals (investment)'!$V:$V,BD$1)</f>
        <v>#VALUE!</v>
      </c>
      <c r="BE1051" s="17" t="e">
        <f>SUMIFS('[1]Deals (investment)'!$C:$C,'[1]Deals (investment)'!$B:$B,$A1051,'[1]Deals (investment)'!$V:$V,BE$1)</f>
        <v>#VALUE!</v>
      </c>
      <c r="BF1051" s="17" t="e">
        <f>SUMIFS('[1]Deals (investment)'!$C:$C,'[1]Deals (investment)'!$B:$B,$A1051,'[1]Deals (investment)'!$V:$V,BF$1)</f>
        <v>#VALUE!</v>
      </c>
      <c r="BG1051" s="17" t="e">
        <f>SUMIFS('[1]Deals (investment)'!$C:$C,'[1]Deals (investment)'!$B:$B,$A1051,'[1]Deals (investment)'!$V:$V,BG$1)</f>
        <v>#VALUE!</v>
      </c>
      <c r="BH1051" s="17" t="e">
        <f>SUMIFS('[1]Deals (investment)'!$C:$C,'[1]Deals (investment)'!$B:$B,$A1051,'[1]Deals (investment)'!$V:$V,BH$1)</f>
        <v>#VALUE!</v>
      </c>
      <c r="BI1051" s="17" t="e">
        <f>SUMIFS('[1]Deals (investment)'!$C:$C,'[1]Deals (investment)'!$B:$B,$A1051,'[1]Deals (investment)'!$V:$V,BI$1)</f>
        <v>#VALUE!</v>
      </c>
      <c r="BJ1051" s="17" t="e">
        <f>SUMIFS('[1]Deals (investment)'!$C:$C,'[1]Deals (investment)'!$B:$B,$A1051,'[1]Deals (investment)'!$V:$V,BJ$1)</f>
        <v>#VALUE!</v>
      </c>
      <c r="BK1051" s="17" t="e">
        <f>SUMIFS('[1]Deals (investment)'!$C:$C,'[1]Deals (investment)'!$B:$B,$A1051,'[1]Deals (investment)'!$V:$V,BK$1)</f>
        <v>#VALUE!</v>
      </c>
      <c r="BL1051" s="17" t="e">
        <f>SUMIFS('[1]Deals (investment)'!$C:$C,'[1]Deals (investment)'!$B:$B,$A1051,'[1]Deals (investment)'!$V:$V,BL$1)</f>
        <v>#VALUE!</v>
      </c>
      <c r="BM1051" s="17" t="e">
        <f>SUMIFS('[1]Deals (investment)'!$C:$C,'[1]Deals (investment)'!$B:$B,$A1051,'[1]Deals (investment)'!$V:$V,BM$1)</f>
        <v>#VALUE!</v>
      </c>
      <c r="BN1051" s="15"/>
      <c r="BO1051" s="15"/>
      <c r="BP1051" s="22"/>
      <c r="BQ1051" s="15"/>
      <c r="BR1051" s="15"/>
      <c r="BS1051" s="15"/>
      <c r="BT1051" s="15"/>
      <c r="BU1051" s="15"/>
      <c r="BV1051" s="15"/>
      <c r="BW1051" s="15"/>
      <c r="BX1051" s="15"/>
      <c r="BY1051" s="15"/>
      <c r="BZ1051" s="15"/>
      <c r="CA1051" s="15"/>
      <c r="CB1051" s="15"/>
      <c r="CC1051" s="15"/>
      <c r="CD1051" s="15"/>
      <c r="CE1051" s="15"/>
      <c r="CF1051" s="15"/>
      <c r="CG1051" s="15"/>
      <c r="CH1051" s="15"/>
      <c r="CI1051" s="15"/>
      <c r="CJ1051" s="15"/>
    </row>
    <row r="1052" spans="1:88" ht="12.75">
      <c r="A1052" s="15" t="s">
        <v>7269</v>
      </c>
      <c r="B1052" s="15" t="s">
        <v>7270</v>
      </c>
      <c r="C1052" s="15" t="s">
        <v>58</v>
      </c>
      <c r="D1052" s="16">
        <v>2010</v>
      </c>
      <c r="E1052" s="15" t="s">
        <v>6241</v>
      </c>
      <c r="F1052" s="15" t="s">
        <v>110</v>
      </c>
      <c r="G1052" s="15" t="s">
        <v>91</v>
      </c>
      <c r="H1052" s="15"/>
      <c r="I1052" s="15" t="s">
        <v>91</v>
      </c>
      <c r="J1052" s="15"/>
      <c r="K1052" s="17" t="e">
        <f t="shared" si="140"/>
        <v>#VALUE!</v>
      </c>
      <c r="L1052" s="15"/>
      <c r="M1052" s="18" t="e">
        <f t="shared" si="132"/>
        <v>#VALUE!</v>
      </c>
      <c r="N1052" s="15"/>
      <c r="O1052" s="15"/>
      <c r="P1052" s="15"/>
      <c r="Q1052" s="24" t="e">
        <f ca="1">_xludf.MAXIFS('[1]Deals (investment)'!A:A,'[1]Deals (investment)'!B:B,A1052)</f>
        <v>#NAME?</v>
      </c>
      <c r="R1052" s="15"/>
      <c r="S1052" s="19"/>
      <c r="T1052" s="15"/>
      <c r="U1052" s="17"/>
      <c r="V1052" s="25" t="s">
        <v>7271</v>
      </c>
      <c r="W1052" s="15">
        <v>0</v>
      </c>
      <c r="X1052" s="15" t="s">
        <v>294</v>
      </c>
      <c r="Y1052" s="15" t="s">
        <v>7272</v>
      </c>
      <c r="AB1052" s="20"/>
      <c r="AC1052" s="21" t="s">
        <v>7273</v>
      </c>
      <c r="AD1052" s="21" t="s">
        <v>7274</v>
      </c>
      <c r="AE1052" s="15"/>
      <c r="AF1052" s="21" t="s">
        <v>7275</v>
      </c>
      <c r="AG1052" s="22">
        <f t="shared" ca="1" si="151"/>
        <v>0.54838709677419351</v>
      </c>
      <c r="AH1052" s="15" t="str">
        <f t="shared" si="152"/>
        <v/>
      </c>
      <c r="AI1052" s="22" t="e">
        <f>VLOOKUP(A1052,'[1]Deals (investment)'!$B$2:$Z$1497,1,FALSE)</f>
        <v>#N/A</v>
      </c>
      <c r="AJ1052" s="22" t="e">
        <f>VLOOKUP(A1052,'[1]Deals (investment)'!$B$2:$Z$870,15,FALSE)</f>
        <v>#N/A</v>
      </c>
      <c r="AK1052" s="17" t="e">
        <f>VLOOKUP(A1052,'[1]Deals (Exits)'!B:B,1,FALSE)</f>
        <v>#N/A</v>
      </c>
      <c r="AL1052" s="23">
        <f>VLOOKUP(G1052,[1]Lookups!$V$3:$Y$197,4,FALSE)</f>
        <v>0</v>
      </c>
      <c r="AM1052" s="17" t="str">
        <f>VLOOKUP(X1052,[1]Lookups!$B$3:$C$200,2,FALSE)</f>
        <v>Health &amp; Pharmaceuticals</v>
      </c>
      <c r="AN1052" s="17" t="e">
        <f>VLOOKUP(R1052,[1]Lookups!$H$3:$I$69,2,FALSE)</f>
        <v>#N/A</v>
      </c>
      <c r="AO1052" s="17" t="e">
        <f>VLOOKUP(T1052,[1]Lookups!$H$3:$I$69,2,FALSE)</f>
        <v>#N/A</v>
      </c>
      <c r="AP1052" s="17" t="e">
        <f>VLOOKUP(AN1052,[1]Lookups!$N$3:$O$11,2,FALSE)</f>
        <v>#N/A</v>
      </c>
      <c r="AQ1052" s="18" t="e">
        <f>COUNTIFS('[1]Deals (investment)'!$B:$B,$A1052)</f>
        <v>#VALUE!</v>
      </c>
      <c r="AR1052" s="18" t="e">
        <f>COUNTIFS('[1]Deals (investment)'!$B:$B,$A1052,'[1]Deals (investment)'!$T:$T,$AW$1)+COUNTIFS('[1]Deals (investment)'!$B:$B,$A1052,'[1]Deals (investment)'!$T:$T,$AX$1)+COUNTIFS('[1]Deals (investment)'!$B:$B,$A1052,'[1]Deals (investment)'!$T:$T,$AY$1)</f>
        <v>#VALUE!</v>
      </c>
      <c r="AS1052" s="17" t="e">
        <f>SUMIFS('[1]Deals (investment)'!$C:$C,'[1]Deals (investment)'!$B:$B,$A1052)</f>
        <v>#VALUE!</v>
      </c>
      <c r="AT1052" s="17" t="e">
        <f t="shared" si="141"/>
        <v>#VALUE!</v>
      </c>
      <c r="AU1052" s="18" t="e">
        <f>COUNTIF('[1]Deals (Exits)'!$B:$B,A1052)</f>
        <v>#VALUE!</v>
      </c>
      <c r="AV1052" s="17" t="e">
        <f>SUMIFS('[1]Deals (investment)'!$C:$C,'[1]Deals (investment)'!$B:$B,$A1052,'[1]Deals (investment)'!$T:$T,AV$1)</f>
        <v>#VALUE!</v>
      </c>
      <c r="AW1052" s="17" t="e">
        <f>SUMIFS('[1]Deals (investment)'!$C:$C,'[1]Deals (investment)'!$B:$B,$A1052,'[1]Deals (investment)'!$T:$T,AW$1)</f>
        <v>#VALUE!</v>
      </c>
      <c r="AX1052" s="17" t="e">
        <f>SUMIFS('[1]Deals (investment)'!$C:$C,'[1]Deals (investment)'!$B:$B,$A1052,'[1]Deals (investment)'!$T:$T,AX$1)</f>
        <v>#VALUE!</v>
      </c>
      <c r="AY1052" s="17" t="e">
        <f>SUMIFS('[1]Deals (investment)'!$C:$C,'[1]Deals (investment)'!$B:$B,$A1052,'[1]Deals (investment)'!$T:$T,AY$1)</f>
        <v>#VALUE!</v>
      </c>
      <c r="AZ1052" s="17" t="e">
        <f>SUMIFS('[1]Deals (investment)'!$C:$C,'[1]Deals (investment)'!$B:$B,$A1052,'[1]Deals (investment)'!$T:$T,AZ$1)</f>
        <v>#VALUE!</v>
      </c>
      <c r="BA1052" s="17" t="e">
        <f>SUMIFS('[1]Deals (investment)'!$C:$C,'[1]Deals (investment)'!$B:$B,$A1052,'[1]Deals (investment)'!$T:$T,BA$1)</f>
        <v>#VALUE!</v>
      </c>
      <c r="BB1052" s="17" t="e">
        <f>SUMIFS('[1]Deals (investment)'!$C:$C,'[1]Deals (investment)'!$B:$B,$A1052,'[1]Deals (investment)'!$T:$T,BB$1)</f>
        <v>#VALUE!</v>
      </c>
      <c r="BC1052" s="17" t="e">
        <f>SUMIFS('[1]Deals (Exits)'!$C:$C,'[1]Deals (Exits)'!$B:$B,$A1052)</f>
        <v>#VALUE!</v>
      </c>
      <c r="BD1052" s="17" t="e">
        <f>SUMIFS('[1]Deals (investment)'!$C:$C,'[1]Deals (investment)'!$B:$B,$A1052,'[1]Deals (investment)'!$V:$V,BD$1)</f>
        <v>#VALUE!</v>
      </c>
      <c r="BE1052" s="17" t="e">
        <f>SUMIFS('[1]Deals (investment)'!$C:$C,'[1]Deals (investment)'!$B:$B,$A1052,'[1]Deals (investment)'!$V:$V,BE$1)</f>
        <v>#VALUE!</v>
      </c>
      <c r="BF1052" s="17" t="e">
        <f>SUMIFS('[1]Deals (investment)'!$C:$C,'[1]Deals (investment)'!$B:$B,$A1052,'[1]Deals (investment)'!$V:$V,BF$1)</f>
        <v>#VALUE!</v>
      </c>
      <c r="BG1052" s="17" t="e">
        <f>SUMIFS('[1]Deals (investment)'!$C:$C,'[1]Deals (investment)'!$B:$B,$A1052,'[1]Deals (investment)'!$V:$V,BG$1)</f>
        <v>#VALUE!</v>
      </c>
      <c r="BH1052" s="17" t="e">
        <f>SUMIFS('[1]Deals (investment)'!$C:$C,'[1]Deals (investment)'!$B:$B,$A1052,'[1]Deals (investment)'!$V:$V,BH$1)</f>
        <v>#VALUE!</v>
      </c>
      <c r="BI1052" s="17" t="e">
        <f>SUMIFS('[1]Deals (investment)'!$C:$C,'[1]Deals (investment)'!$B:$B,$A1052,'[1]Deals (investment)'!$V:$V,BI$1)</f>
        <v>#VALUE!</v>
      </c>
      <c r="BJ1052" s="17" t="e">
        <f>SUMIFS('[1]Deals (investment)'!$C:$C,'[1]Deals (investment)'!$B:$B,$A1052,'[1]Deals (investment)'!$V:$V,BJ$1)</f>
        <v>#VALUE!</v>
      </c>
      <c r="BK1052" s="17" t="e">
        <f>SUMIFS('[1]Deals (investment)'!$C:$C,'[1]Deals (investment)'!$B:$B,$A1052,'[1]Deals (investment)'!$V:$V,BK$1)</f>
        <v>#VALUE!</v>
      </c>
      <c r="BL1052" s="17" t="e">
        <f>SUMIFS('[1]Deals (investment)'!$C:$C,'[1]Deals (investment)'!$B:$B,$A1052,'[1]Deals (investment)'!$V:$V,BL$1)</f>
        <v>#VALUE!</v>
      </c>
      <c r="BM1052" s="17" t="e">
        <f>SUMIFS('[1]Deals (investment)'!$C:$C,'[1]Deals (investment)'!$B:$B,$A1052,'[1]Deals (investment)'!$V:$V,BM$1)</f>
        <v>#VALUE!</v>
      </c>
      <c r="BN1052" s="15"/>
      <c r="BO1052" s="15"/>
      <c r="BP1052" s="22"/>
      <c r="BQ1052" s="15"/>
      <c r="BR1052" s="15"/>
      <c r="BS1052" s="15"/>
      <c r="BT1052" s="15"/>
      <c r="BU1052" s="15"/>
      <c r="BV1052" s="15"/>
      <c r="BW1052" s="15"/>
      <c r="BX1052" s="15"/>
      <c r="BY1052" s="15"/>
      <c r="BZ1052" s="15"/>
      <c r="CA1052" s="15"/>
      <c r="CB1052" s="15"/>
      <c r="CC1052" s="15"/>
      <c r="CD1052" s="15" t="str">
        <f>CONCATENATE(A1052,B1052,C1052)</f>
        <v>HealthQ TechnologiesHealthQ Technologies combines skills from various disciplines to provide solutions in the digital health and wellness spaceActive</v>
      </c>
      <c r="CE1052" s="15"/>
      <c r="CF1052" s="15"/>
      <c r="CG1052" s="15"/>
      <c r="CH1052" s="15"/>
      <c r="CI1052" s="15"/>
      <c r="CJ1052" s="15"/>
    </row>
    <row r="1053" spans="1:88" ht="12.75">
      <c r="A1053" s="15" t="s">
        <v>7276</v>
      </c>
      <c r="B1053" s="15" t="s">
        <v>7277</v>
      </c>
      <c r="C1053" s="15" t="s">
        <v>58</v>
      </c>
      <c r="D1053" s="16">
        <v>2012</v>
      </c>
      <c r="E1053" s="15" t="s">
        <v>7278</v>
      </c>
      <c r="F1053" s="15"/>
      <c r="G1053" s="15"/>
      <c r="H1053" s="15"/>
      <c r="I1053" s="15"/>
      <c r="J1053" s="15"/>
      <c r="K1053" s="17" t="e">
        <f t="shared" si="140"/>
        <v>#VALUE!</v>
      </c>
      <c r="L1053" s="15"/>
      <c r="M1053" s="18" t="e">
        <f t="shared" si="132"/>
        <v>#VALUE!</v>
      </c>
      <c r="N1053" s="15"/>
      <c r="O1053" s="15"/>
      <c r="P1053" s="15"/>
      <c r="Q1053" s="24" t="e">
        <f ca="1">_xludf.MAXIFS('[1]Deals (investment)'!A:A,'[1]Deals (investment)'!B:B,A1053)</f>
        <v>#NAME?</v>
      </c>
      <c r="R1053" s="15"/>
      <c r="S1053" s="19"/>
      <c r="T1053" s="15"/>
      <c r="U1053" s="17"/>
      <c r="V1053" s="15" t="s">
        <v>7279</v>
      </c>
      <c r="W1053" s="15"/>
      <c r="X1053" s="15" t="s">
        <v>229</v>
      </c>
      <c r="Y1053" s="15" t="s">
        <v>7280</v>
      </c>
      <c r="AB1053" s="20"/>
      <c r="AC1053" s="21" t="s">
        <v>7281</v>
      </c>
      <c r="AD1053" s="21" t="s">
        <v>7282</v>
      </c>
      <c r="AE1053" s="21" t="s">
        <v>7283</v>
      </c>
      <c r="AF1053" s="21" t="s">
        <v>7284</v>
      </c>
      <c r="AG1053" s="22">
        <f t="shared" ca="1" si="151"/>
        <v>0.45161290322580644</v>
      </c>
      <c r="AH1053" s="15" t="str">
        <f t="shared" si="152"/>
        <v/>
      </c>
      <c r="AI1053" s="22" t="e">
        <f>VLOOKUP(A1053,'[1]Deals (investment)'!$B$2:$Z$1497,1,FALSE)</f>
        <v>#N/A</v>
      </c>
      <c r="AJ1053" s="22" t="e">
        <f>VLOOKUP(A1053,'[1]Deals (investment)'!$B$2:$Z$870,15,FALSE)</f>
        <v>#N/A</v>
      </c>
      <c r="AK1053" s="17" t="e">
        <f>VLOOKUP(A1053,'[1]Deals (Exits)'!B:B,1,FALSE)</f>
        <v>#N/A</v>
      </c>
      <c r="AL1053" s="23" t="e">
        <f>VLOOKUP(G1053,[1]Lookups!$V$3:$Y$197,4,FALSE)</f>
        <v>#N/A</v>
      </c>
      <c r="AM1053" s="17" t="str">
        <f>VLOOKUP(X1053,[1]Lookups!$B$3:$C$200,2,FALSE)</f>
        <v>Travel &amp; Leisure</v>
      </c>
      <c r="AN1053" s="17" t="e">
        <f>VLOOKUP(R1053,[1]Lookups!$H$3:$I$69,2,FALSE)</f>
        <v>#N/A</v>
      </c>
      <c r="AO1053" s="17" t="e">
        <f>VLOOKUP(T1053,[1]Lookups!$H$3:$I$69,2,FALSE)</f>
        <v>#N/A</v>
      </c>
      <c r="AP1053" s="17" t="e">
        <f>VLOOKUP(AN1053,[1]Lookups!$N$3:$O$11,2,FALSE)</f>
        <v>#N/A</v>
      </c>
      <c r="AQ1053" s="18" t="e">
        <f>COUNTIFS('[1]Deals (investment)'!$B:$B,$A1053)</f>
        <v>#VALUE!</v>
      </c>
      <c r="AR1053" s="18" t="e">
        <f>COUNTIFS('[1]Deals (investment)'!$B:$B,$A1053,'[1]Deals (investment)'!$T:$T,$AW$1)+COUNTIFS('[1]Deals (investment)'!$B:$B,$A1053,'[1]Deals (investment)'!$T:$T,$AX$1)+COUNTIFS('[1]Deals (investment)'!$B:$B,$A1053,'[1]Deals (investment)'!$T:$T,$AY$1)</f>
        <v>#VALUE!</v>
      </c>
      <c r="AS1053" s="17" t="e">
        <f>SUMIFS('[1]Deals (investment)'!$C:$C,'[1]Deals (investment)'!$B:$B,$A1053)</f>
        <v>#VALUE!</v>
      </c>
      <c r="AT1053" s="17" t="e">
        <f t="shared" si="141"/>
        <v>#VALUE!</v>
      </c>
      <c r="AU1053" s="18" t="e">
        <f>COUNTIF('[1]Deals (Exits)'!$B:$B,A1053)</f>
        <v>#VALUE!</v>
      </c>
      <c r="AV1053" s="17" t="e">
        <f>SUMIFS('[1]Deals (investment)'!$C:$C,'[1]Deals (investment)'!$B:$B,$A1053,'[1]Deals (investment)'!$T:$T,AV$1)</f>
        <v>#VALUE!</v>
      </c>
      <c r="AW1053" s="17" t="e">
        <f>SUMIFS('[1]Deals (investment)'!$C:$C,'[1]Deals (investment)'!$B:$B,$A1053,'[1]Deals (investment)'!$T:$T,AW$1)</f>
        <v>#VALUE!</v>
      </c>
      <c r="AX1053" s="17" t="e">
        <f>SUMIFS('[1]Deals (investment)'!$C:$C,'[1]Deals (investment)'!$B:$B,$A1053,'[1]Deals (investment)'!$T:$T,AX$1)</f>
        <v>#VALUE!</v>
      </c>
      <c r="AY1053" s="17" t="e">
        <f>SUMIFS('[1]Deals (investment)'!$C:$C,'[1]Deals (investment)'!$B:$B,$A1053,'[1]Deals (investment)'!$T:$T,AY$1)</f>
        <v>#VALUE!</v>
      </c>
      <c r="AZ1053" s="17" t="e">
        <f>SUMIFS('[1]Deals (investment)'!$C:$C,'[1]Deals (investment)'!$B:$B,$A1053,'[1]Deals (investment)'!$T:$T,AZ$1)</f>
        <v>#VALUE!</v>
      </c>
      <c r="BA1053" s="17" t="e">
        <f>SUMIFS('[1]Deals (investment)'!$C:$C,'[1]Deals (investment)'!$B:$B,$A1053,'[1]Deals (investment)'!$T:$T,BA$1)</f>
        <v>#VALUE!</v>
      </c>
      <c r="BB1053" s="17" t="e">
        <f>SUMIFS('[1]Deals (investment)'!$C:$C,'[1]Deals (investment)'!$B:$B,$A1053,'[1]Deals (investment)'!$T:$T,BB$1)</f>
        <v>#VALUE!</v>
      </c>
      <c r="BC1053" s="17" t="e">
        <f>SUMIFS('[1]Deals (Exits)'!$C:$C,'[1]Deals (Exits)'!$B:$B,$A1053)</f>
        <v>#VALUE!</v>
      </c>
      <c r="BD1053" s="17" t="e">
        <f>SUMIFS('[1]Deals (investment)'!$C:$C,'[1]Deals (investment)'!$B:$B,$A1053,'[1]Deals (investment)'!$V:$V,BD$1)</f>
        <v>#VALUE!</v>
      </c>
      <c r="BE1053" s="17" t="e">
        <f>SUMIFS('[1]Deals (investment)'!$C:$C,'[1]Deals (investment)'!$B:$B,$A1053,'[1]Deals (investment)'!$V:$V,BE$1)</f>
        <v>#VALUE!</v>
      </c>
      <c r="BF1053" s="17" t="e">
        <f>SUMIFS('[1]Deals (investment)'!$C:$C,'[1]Deals (investment)'!$B:$B,$A1053,'[1]Deals (investment)'!$V:$V,BF$1)</f>
        <v>#VALUE!</v>
      </c>
      <c r="BG1053" s="17" t="e">
        <f>SUMIFS('[1]Deals (investment)'!$C:$C,'[1]Deals (investment)'!$B:$B,$A1053,'[1]Deals (investment)'!$V:$V,BG$1)</f>
        <v>#VALUE!</v>
      </c>
      <c r="BH1053" s="17" t="e">
        <f>SUMIFS('[1]Deals (investment)'!$C:$C,'[1]Deals (investment)'!$B:$B,$A1053,'[1]Deals (investment)'!$V:$V,BH$1)</f>
        <v>#VALUE!</v>
      </c>
      <c r="BI1053" s="17" t="e">
        <f>SUMIFS('[1]Deals (investment)'!$C:$C,'[1]Deals (investment)'!$B:$B,$A1053,'[1]Deals (investment)'!$V:$V,BI$1)</f>
        <v>#VALUE!</v>
      </c>
      <c r="BJ1053" s="17" t="e">
        <f>SUMIFS('[1]Deals (investment)'!$C:$C,'[1]Deals (investment)'!$B:$B,$A1053,'[1]Deals (investment)'!$V:$V,BJ$1)</f>
        <v>#VALUE!</v>
      </c>
      <c r="BK1053" s="17" t="e">
        <f>SUMIFS('[1]Deals (investment)'!$C:$C,'[1]Deals (investment)'!$B:$B,$A1053,'[1]Deals (investment)'!$V:$V,BK$1)</f>
        <v>#VALUE!</v>
      </c>
      <c r="BL1053" s="17" t="e">
        <f>SUMIFS('[1]Deals (investment)'!$C:$C,'[1]Deals (investment)'!$B:$B,$A1053,'[1]Deals (investment)'!$V:$V,BL$1)</f>
        <v>#VALUE!</v>
      </c>
      <c r="BM1053" s="17" t="e">
        <f>SUMIFS('[1]Deals (investment)'!$C:$C,'[1]Deals (investment)'!$B:$B,$A1053,'[1]Deals (investment)'!$V:$V,BM$1)</f>
        <v>#VALUE!</v>
      </c>
      <c r="BN1053" s="15"/>
      <c r="BO1053" s="15"/>
      <c r="BP1053" s="22"/>
      <c r="BQ1053" s="15"/>
      <c r="BR1053" s="15"/>
      <c r="BS1053" s="15"/>
      <c r="BT1053" s="15"/>
      <c r="BU1053" s="15"/>
      <c r="BV1053" s="15"/>
      <c r="BW1053" s="15"/>
      <c r="BX1053" s="15"/>
      <c r="BY1053" s="15"/>
      <c r="BZ1053" s="15"/>
      <c r="CA1053" s="15"/>
      <c r="CB1053" s="15"/>
      <c r="CC1053" s="15"/>
      <c r="CD1053" s="15"/>
      <c r="CE1053" s="15"/>
      <c r="CF1053" s="15"/>
      <c r="CG1053" s="15"/>
      <c r="CH1053" s="15"/>
      <c r="CI1053" s="15"/>
      <c r="CJ1053" s="15"/>
    </row>
    <row r="1054" spans="1:88" ht="12.75">
      <c r="A1054" s="15" t="s">
        <v>7285</v>
      </c>
      <c r="B1054" s="15" t="s">
        <v>6684</v>
      </c>
      <c r="C1054" s="15" t="s">
        <v>58</v>
      </c>
      <c r="D1054" s="16">
        <v>2017</v>
      </c>
      <c r="E1054" s="26" t="s">
        <v>4458</v>
      </c>
      <c r="F1054" s="26"/>
      <c r="G1054" s="26" t="s">
        <v>118</v>
      </c>
      <c r="H1054" s="26"/>
      <c r="I1054" s="15" t="s">
        <v>118</v>
      </c>
      <c r="J1054" s="26"/>
      <c r="K1054" s="17" t="e">
        <f t="shared" si="140"/>
        <v>#VALUE!</v>
      </c>
      <c r="L1054" s="15"/>
      <c r="M1054" s="18" t="e">
        <f t="shared" si="132"/>
        <v>#VALUE!</v>
      </c>
      <c r="N1054" s="15"/>
      <c r="O1054" s="15"/>
      <c r="P1054" s="15"/>
      <c r="Q1054" s="24" t="e">
        <f ca="1">_xludf.MAXIFS('[1]Deals (investment)'!A:A,'[1]Deals (investment)'!B:B,A1054)</f>
        <v>#NAME?</v>
      </c>
      <c r="R1054" s="15"/>
      <c r="S1054" s="19"/>
      <c r="T1054" s="15"/>
      <c r="U1054" s="17"/>
      <c r="V1054" s="15" t="s">
        <v>7286</v>
      </c>
      <c r="W1054" s="15">
        <v>1</v>
      </c>
      <c r="X1054" s="15" t="s">
        <v>1877</v>
      </c>
      <c r="Y1054" s="15" t="s">
        <v>1877</v>
      </c>
      <c r="AB1054" s="20"/>
      <c r="AC1054" s="15" t="s">
        <v>312</v>
      </c>
      <c r="AD1054" s="15" t="s">
        <v>312</v>
      </c>
      <c r="AE1054" s="27" t="s">
        <v>6685</v>
      </c>
      <c r="AF1054" s="27" t="s">
        <v>7287</v>
      </c>
      <c r="AG1054" s="22">
        <f t="shared" ca="1" si="151"/>
        <v>0.54838709677419351</v>
      </c>
      <c r="AH1054" s="15" t="str">
        <f t="shared" si="152"/>
        <v/>
      </c>
      <c r="AI1054" s="22" t="e">
        <f>VLOOKUP(A1054,'[1]Deals (investment)'!$B$2:$Z$1497,1,FALSE)</f>
        <v>#N/A</v>
      </c>
      <c r="AJ1054" s="22" t="e">
        <f>VLOOKUP(A1054,'[1]Deals (investment)'!$B$2:$Z$870,15,FALSE)</f>
        <v>#N/A</v>
      </c>
      <c r="AK1054" s="17" t="e">
        <f>VLOOKUP(A1054,'[1]Deals (Exits)'!B:B,1,FALSE)</f>
        <v>#N/A</v>
      </c>
      <c r="AL1054" s="23">
        <f>VLOOKUP(G1054,[1]Lookups!$V$3:$Y$197,4,FALSE)</f>
        <v>0</v>
      </c>
      <c r="AM1054" s="17" t="str">
        <f>VLOOKUP(X1054,[1]Lookups!$B$3:$C$200,2,FALSE)</f>
        <v>Travel &amp; Leisure</v>
      </c>
      <c r="AN1054" s="17" t="e">
        <f>VLOOKUP(R1054,[1]Lookups!$H$3:$I$69,2,FALSE)</f>
        <v>#N/A</v>
      </c>
      <c r="AO1054" s="17" t="e">
        <f>VLOOKUP(T1054,[1]Lookups!$H$3:$I$69,2,FALSE)</f>
        <v>#N/A</v>
      </c>
      <c r="AP1054" s="17" t="e">
        <f>VLOOKUP(AN1054,[1]Lookups!$N$3:$O$11,2,FALSE)</f>
        <v>#N/A</v>
      </c>
      <c r="AQ1054" s="18" t="e">
        <f>COUNTIFS('[1]Deals (investment)'!$B:$B,$A1054)</f>
        <v>#VALUE!</v>
      </c>
      <c r="AR1054" s="18" t="e">
        <f>COUNTIFS('[1]Deals (investment)'!$B:$B,$A1054,'[1]Deals (investment)'!$T:$T,$AW$1)+COUNTIFS('[1]Deals (investment)'!$B:$B,$A1054,'[1]Deals (investment)'!$T:$T,$AX$1)+COUNTIFS('[1]Deals (investment)'!$B:$B,$A1054,'[1]Deals (investment)'!$T:$T,$AY$1)</f>
        <v>#VALUE!</v>
      </c>
      <c r="AS1054" s="17" t="e">
        <f>SUMIFS('[1]Deals (investment)'!$C:$C,'[1]Deals (investment)'!$B:$B,$A1054)</f>
        <v>#VALUE!</v>
      </c>
      <c r="AT1054" s="17" t="e">
        <f t="shared" si="141"/>
        <v>#VALUE!</v>
      </c>
      <c r="AU1054" s="18" t="e">
        <f>COUNTIF('[1]Deals (Exits)'!$B:$B,A1054)</f>
        <v>#VALUE!</v>
      </c>
      <c r="AV1054" s="17" t="e">
        <f>SUMIFS('[1]Deals (investment)'!$C:$C,'[1]Deals (investment)'!$B:$B,$A1054,'[1]Deals (investment)'!$T:$T,AV$1)</f>
        <v>#VALUE!</v>
      </c>
      <c r="AW1054" s="17" t="e">
        <f>SUMIFS('[1]Deals (investment)'!$C:$C,'[1]Deals (investment)'!$B:$B,$A1054,'[1]Deals (investment)'!$T:$T,AW$1)</f>
        <v>#VALUE!</v>
      </c>
      <c r="AX1054" s="17" t="e">
        <f>SUMIFS('[1]Deals (investment)'!$C:$C,'[1]Deals (investment)'!$B:$B,$A1054,'[1]Deals (investment)'!$T:$T,AX$1)</f>
        <v>#VALUE!</v>
      </c>
      <c r="AY1054" s="17" t="e">
        <f>SUMIFS('[1]Deals (investment)'!$C:$C,'[1]Deals (investment)'!$B:$B,$A1054,'[1]Deals (investment)'!$T:$T,AY$1)</f>
        <v>#VALUE!</v>
      </c>
      <c r="AZ1054" s="17" t="e">
        <f>SUMIFS('[1]Deals (investment)'!$C:$C,'[1]Deals (investment)'!$B:$B,$A1054,'[1]Deals (investment)'!$T:$T,AZ$1)</f>
        <v>#VALUE!</v>
      </c>
      <c r="BA1054" s="17" t="e">
        <f>SUMIFS('[1]Deals (investment)'!$C:$C,'[1]Deals (investment)'!$B:$B,$A1054,'[1]Deals (investment)'!$T:$T,BA$1)</f>
        <v>#VALUE!</v>
      </c>
      <c r="BB1054" s="17" t="e">
        <f>SUMIFS('[1]Deals (investment)'!$C:$C,'[1]Deals (investment)'!$B:$B,$A1054,'[1]Deals (investment)'!$T:$T,BB$1)</f>
        <v>#VALUE!</v>
      </c>
      <c r="BC1054" s="17" t="e">
        <f>SUMIFS('[1]Deals (Exits)'!$C:$C,'[1]Deals (Exits)'!$B:$B,$A1054)</f>
        <v>#VALUE!</v>
      </c>
      <c r="BD1054" s="17" t="e">
        <f>SUMIFS('[1]Deals (investment)'!$C:$C,'[1]Deals (investment)'!$B:$B,$A1054,'[1]Deals (investment)'!$V:$V,BD$1)</f>
        <v>#VALUE!</v>
      </c>
      <c r="BE1054" s="17" t="e">
        <f>SUMIFS('[1]Deals (investment)'!$C:$C,'[1]Deals (investment)'!$B:$B,$A1054,'[1]Deals (investment)'!$V:$V,BE$1)</f>
        <v>#VALUE!</v>
      </c>
      <c r="BF1054" s="17" t="e">
        <f>SUMIFS('[1]Deals (investment)'!$C:$C,'[1]Deals (investment)'!$B:$B,$A1054,'[1]Deals (investment)'!$V:$V,BF$1)</f>
        <v>#VALUE!</v>
      </c>
      <c r="BG1054" s="17" t="e">
        <f>SUMIFS('[1]Deals (investment)'!$C:$C,'[1]Deals (investment)'!$B:$B,$A1054,'[1]Deals (investment)'!$V:$V,BG$1)</f>
        <v>#VALUE!</v>
      </c>
      <c r="BH1054" s="17" t="e">
        <f>SUMIFS('[1]Deals (investment)'!$C:$C,'[1]Deals (investment)'!$B:$B,$A1054,'[1]Deals (investment)'!$V:$V,BH$1)</f>
        <v>#VALUE!</v>
      </c>
      <c r="BI1054" s="17" t="e">
        <f>SUMIFS('[1]Deals (investment)'!$C:$C,'[1]Deals (investment)'!$B:$B,$A1054,'[1]Deals (investment)'!$V:$V,BI$1)</f>
        <v>#VALUE!</v>
      </c>
      <c r="BJ1054" s="17" t="e">
        <f>SUMIFS('[1]Deals (investment)'!$C:$C,'[1]Deals (investment)'!$B:$B,$A1054,'[1]Deals (investment)'!$V:$V,BJ$1)</f>
        <v>#VALUE!</v>
      </c>
      <c r="BK1054" s="17" t="e">
        <f>SUMIFS('[1]Deals (investment)'!$C:$C,'[1]Deals (investment)'!$B:$B,$A1054,'[1]Deals (investment)'!$V:$V,BK$1)</f>
        <v>#VALUE!</v>
      </c>
      <c r="BL1054" s="17" t="e">
        <f>SUMIFS('[1]Deals (investment)'!$C:$C,'[1]Deals (investment)'!$B:$B,$A1054,'[1]Deals (investment)'!$V:$V,BL$1)</f>
        <v>#VALUE!</v>
      </c>
      <c r="BM1054" s="17" t="e">
        <f>SUMIFS('[1]Deals (investment)'!$C:$C,'[1]Deals (investment)'!$B:$B,$A1054,'[1]Deals (investment)'!$V:$V,BM$1)</f>
        <v>#VALUE!</v>
      </c>
      <c r="BN1054" s="15"/>
      <c r="BO1054" s="15"/>
      <c r="BP1054" s="22"/>
      <c r="BQ1054" s="15"/>
      <c r="BR1054" s="15"/>
      <c r="BS1054" s="15"/>
      <c r="BT1054" s="15"/>
      <c r="BU1054" s="15"/>
      <c r="BV1054" s="15"/>
      <c r="BW1054" s="15"/>
      <c r="BX1054" s="15"/>
      <c r="BY1054" s="15"/>
      <c r="BZ1054" s="15"/>
      <c r="CA1054" s="15"/>
      <c r="CB1054" s="15"/>
      <c r="CC1054" s="15"/>
      <c r="CD1054" s="15"/>
      <c r="CE1054" s="15"/>
      <c r="CF1054" s="15"/>
      <c r="CG1054" s="15"/>
      <c r="CH1054" s="15"/>
      <c r="CI1054" s="15"/>
      <c r="CJ1054" s="15"/>
    </row>
    <row r="1055" spans="1:88" ht="12.75">
      <c r="A1055" s="15" t="s">
        <v>7288</v>
      </c>
      <c r="B1055" s="15"/>
      <c r="C1055" s="15"/>
      <c r="D1055" s="16"/>
      <c r="E1055" s="15"/>
      <c r="F1055" s="15"/>
      <c r="G1055" s="15" t="s">
        <v>61</v>
      </c>
      <c r="H1055" s="15"/>
      <c r="I1055" s="15" t="s">
        <v>61</v>
      </c>
      <c r="J1055" s="15"/>
      <c r="K1055" s="17" t="e">
        <f t="shared" si="140"/>
        <v>#VALUE!</v>
      </c>
      <c r="L1055" s="15"/>
      <c r="M1055" s="18" t="e">
        <f t="shared" si="132"/>
        <v>#VALUE!</v>
      </c>
      <c r="N1055" s="15"/>
      <c r="O1055" s="15"/>
      <c r="P1055" s="15"/>
      <c r="Q1055" s="24" t="e">
        <f ca="1">_xludf.MAXIFS('[1]Deals (investment)'!A:A,'[1]Deals (investment)'!B:B,A1055)</f>
        <v>#NAME?</v>
      </c>
      <c r="R1055" s="15"/>
      <c r="S1055" s="19"/>
      <c r="T1055" s="15"/>
      <c r="U1055" s="17"/>
      <c r="V1055" s="15"/>
      <c r="W1055" s="15"/>
      <c r="X1055" s="15" t="s">
        <v>64</v>
      </c>
      <c r="Y1055" s="15"/>
      <c r="AB1055" s="20"/>
      <c r="AC1055" s="15"/>
      <c r="AD1055" s="15"/>
      <c r="AE1055" s="15"/>
      <c r="AF1055" s="15"/>
      <c r="AG1055" s="22">
        <f t="shared" ca="1" si="151"/>
        <v>0.19354838709677419</v>
      </c>
      <c r="AH1055" s="15" t="str">
        <f t="shared" si="152"/>
        <v/>
      </c>
      <c r="AI1055" s="22" t="e">
        <f>VLOOKUP(A1055,'[1]Deals (investment)'!$B$2:$Z$1497,1,FALSE)</f>
        <v>#N/A</v>
      </c>
      <c r="AJ1055" s="22" t="e">
        <f>VLOOKUP(A1055,'[1]Deals (investment)'!$B$2:$Z$870,15,FALSE)</f>
        <v>#N/A</v>
      </c>
      <c r="AK1055" s="17" t="e">
        <f>VLOOKUP(A1055,'[1]Deals (Exits)'!B:B,1,FALSE)</f>
        <v>#N/A</v>
      </c>
      <c r="AL1055" s="23">
        <f>VLOOKUP(G1055,[1]Lookups!$V$3:$Y$197,4,FALSE)</f>
        <v>0</v>
      </c>
      <c r="AM1055" s="17" t="str">
        <f>VLOOKUP(X1055,[1]Lookups!$B$3:$C$200,2,FALSE)</f>
        <v>E-commerce &amp; Retail</v>
      </c>
      <c r="AN1055" s="17" t="e">
        <f>VLOOKUP(R1055,[1]Lookups!$H$3:$I$69,2,FALSE)</f>
        <v>#N/A</v>
      </c>
      <c r="AO1055" s="17" t="e">
        <f>VLOOKUP(T1055,[1]Lookups!$H$3:$I$69,2,FALSE)</f>
        <v>#N/A</v>
      </c>
      <c r="AP1055" s="17" t="e">
        <f>VLOOKUP(AN1055,[1]Lookups!$N$3:$O$11,2,FALSE)</f>
        <v>#N/A</v>
      </c>
      <c r="AQ1055" s="18" t="e">
        <f>COUNTIFS('[1]Deals (investment)'!$B:$B,$A1055)</f>
        <v>#VALUE!</v>
      </c>
      <c r="AR1055" s="18" t="e">
        <f>COUNTIFS('[1]Deals (investment)'!$B:$B,$A1055,'[1]Deals (investment)'!$T:$T,$AW$1)+COUNTIFS('[1]Deals (investment)'!$B:$B,$A1055,'[1]Deals (investment)'!$T:$T,$AX$1)+COUNTIFS('[1]Deals (investment)'!$B:$B,$A1055,'[1]Deals (investment)'!$T:$T,$AY$1)</f>
        <v>#VALUE!</v>
      </c>
      <c r="AS1055" s="17" t="e">
        <f>SUMIFS('[1]Deals (investment)'!$C:$C,'[1]Deals (investment)'!$B:$B,$A1055)</f>
        <v>#VALUE!</v>
      </c>
      <c r="AT1055" s="17" t="e">
        <f t="shared" si="141"/>
        <v>#VALUE!</v>
      </c>
      <c r="AU1055" s="18" t="e">
        <f>COUNTIF('[1]Deals (Exits)'!$B:$B,A1055)</f>
        <v>#VALUE!</v>
      </c>
      <c r="AV1055" s="17" t="e">
        <f>SUMIFS('[1]Deals (investment)'!$C:$C,'[1]Deals (investment)'!$B:$B,$A1055,'[1]Deals (investment)'!$T:$T,AV$1)</f>
        <v>#VALUE!</v>
      </c>
      <c r="AW1055" s="17" t="e">
        <f>SUMIFS('[1]Deals (investment)'!$C:$C,'[1]Deals (investment)'!$B:$B,$A1055,'[1]Deals (investment)'!$T:$T,AW$1)</f>
        <v>#VALUE!</v>
      </c>
      <c r="AX1055" s="17" t="e">
        <f>SUMIFS('[1]Deals (investment)'!$C:$C,'[1]Deals (investment)'!$B:$B,$A1055,'[1]Deals (investment)'!$T:$T,AX$1)</f>
        <v>#VALUE!</v>
      </c>
      <c r="AY1055" s="17" t="e">
        <f>SUMIFS('[1]Deals (investment)'!$C:$C,'[1]Deals (investment)'!$B:$B,$A1055,'[1]Deals (investment)'!$T:$T,AY$1)</f>
        <v>#VALUE!</v>
      </c>
      <c r="AZ1055" s="17" t="e">
        <f>SUMIFS('[1]Deals (investment)'!$C:$C,'[1]Deals (investment)'!$B:$B,$A1055,'[1]Deals (investment)'!$T:$T,AZ$1)</f>
        <v>#VALUE!</v>
      </c>
      <c r="BA1055" s="17" t="e">
        <f>SUMIFS('[1]Deals (investment)'!$C:$C,'[1]Deals (investment)'!$B:$B,$A1055,'[1]Deals (investment)'!$T:$T,BA$1)</f>
        <v>#VALUE!</v>
      </c>
      <c r="BB1055" s="17" t="e">
        <f>SUMIFS('[1]Deals (investment)'!$C:$C,'[1]Deals (investment)'!$B:$B,$A1055,'[1]Deals (investment)'!$T:$T,BB$1)</f>
        <v>#VALUE!</v>
      </c>
      <c r="BC1055" s="17" t="e">
        <f>SUMIFS('[1]Deals (Exits)'!$C:$C,'[1]Deals (Exits)'!$B:$B,$A1055)</f>
        <v>#VALUE!</v>
      </c>
      <c r="BD1055" s="17" t="e">
        <f>SUMIFS('[1]Deals (investment)'!$C:$C,'[1]Deals (investment)'!$B:$B,$A1055,'[1]Deals (investment)'!$V:$V,BD$1)</f>
        <v>#VALUE!</v>
      </c>
      <c r="BE1055" s="17" t="e">
        <f>SUMIFS('[1]Deals (investment)'!$C:$C,'[1]Deals (investment)'!$B:$B,$A1055,'[1]Deals (investment)'!$V:$V,BE$1)</f>
        <v>#VALUE!</v>
      </c>
      <c r="BF1055" s="17" t="e">
        <f>SUMIFS('[1]Deals (investment)'!$C:$C,'[1]Deals (investment)'!$B:$B,$A1055,'[1]Deals (investment)'!$V:$V,BF$1)</f>
        <v>#VALUE!</v>
      </c>
      <c r="BG1055" s="17" t="e">
        <f>SUMIFS('[1]Deals (investment)'!$C:$C,'[1]Deals (investment)'!$B:$B,$A1055,'[1]Deals (investment)'!$V:$V,BG$1)</f>
        <v>#VALUE!</v>
      </c>
      <c r="BH1055" s="17" t="e">
        <f>SUMIFS('[1]Deals (investment)'!$C:$C,'[1]Deals (investment)'!$B:$B,$A1055,'[1]Deals (investment)'!$V:$V,BH$1)</f>
        <v>#VALUE!</v>
      </c>
      <c r="BI1055" s="17" t="e">
        <f>SUMIFS('[1]Deals (investment)'!$C:$C,'[1]Deals (investment)'!$B:$B,$A1055,'[1]Deals (investment)'!$V:$V,BI$1)</f>
        <v>#VALUE!</v>
      </c>
      <c r="BJ1055" s="17" t="e">
        <f>SUMIFS('[1]Deals (investment)'!$C:$C,'[1]Deals (investment)'!$B:$B,$A1055,'[1]Deals (investment)'!$V:$V,BJ$1)</f>
        <v>#VALUE!</v>
      </c>
      <c r="BK1055" s="17" t="e">
        <f>SUMIFS('[1]Deals (investment)'!$C:$C,'[1]Deals (investment)'!$B:$B,$A1055,'[1]Deals (investment)'!$V:$V,BK$1)</f>
        <v>#VALUE!</v>
      </c>
      <c r="BL1055" s="17" t="e">
        <f>SUMIFS('[1]Deals (investment)'!$C:$C,'[1]Deals (investment)'!$B:$B,$A1055,'[1]Deals (investment)'!$V:$V,BL$1)</f>
        <v>#VALUE!</v>
      </c>
      <c r="BM1055" s="17" t="e">
        <f>SUMIFS('[1]Deals (investment)'!$C:$C,'[1]Deals (investment)'!$B:$B,$A1055,'[1]Deals (investment)'!$V:$V,BM$1)</f>
        <v>#VALUE!</v>
      </c>
      <c r="BN1055" s="15"/>
      <c r="BO1055" s="15"/>
      <c r="BP1055" s="22"/>
      <c r="BQ1055" s="15"/>
      <c r="BR1055" s="15"/>
      <c r="BS1055" s="15"/>
      <c r="BT1055" s="15"/>
      <c r="BU1055" s="15"/>
      <c r="BV1055" s="15"/>
      <c r="BW1055" s="15"/>
      <c r="BX1055" s="15"/>
      <c r="BY1055" s="15"/>
      <c r="BZ1055" s="15"/>
      <c r="CA1055" s="15"/>
      <c r="CB1055" s="15"/>
      <c r="CC1055" s="15"/>
      <c r="CD1055" s="15" t="str">
        <f t="shared" ref="CD1055:CD1069" si="156">CONCATENATE(A1055,B1055,C1055)</f>
        <v>House of Uwe</v>
      </c>
      <c r="CE1055" s="15"/>
      <c r="CF1055" s="15"/>
      <c r="CG1055" s="15"/>
      <c r="CH1055" s="15"/>
      <c r="CI1055" s="15"/>
      <c r="CJ1055" s="15"/>
    </row>
    <row r="1056" spans="1:88" ht="25.5">
      <c r="A1056" s="15" t="s">
        <v>7289</v>
      </c>
      <c r="B1056" s="15" t="s">
        <v>7290</v>
      </c>
      <c r="C1056" s="15" t="s">
        <v>58</v>
      </c>
      <c r="D1056" s="16">
        <v>2015</v>
      </c>
      <c r="E1056" s="26" t="s">
        <v>2909</v>
      </c>
      <c r="F1056" s="26"/>
      <c r="G1056" s="26" t="s">
        <v>91</v>
      </c>
      <c r="H1056" s="26"/>
      <c r="I1056" s="15" t="s">
        <v>7291</v>
      </c>
      <c r="J1056" s="26"/>
      <c r="K1056" s="17" t="e">
        <f t="shared" si="140"/>
        <v>#VALUE!</v>
      </c>
      <c r="L1056" s="15"/>
      <c r="M1056" s="18" t="e">
        <f t="shared" si="132"/>
        <v>#VALUE!</v>
      </c>
      <c r="N1056" s="15"/>
      <c r="O1056" s="15"/>
      <c r="P1056" s="15"/>
      <c r="Q1056" s="24" t="e">
        <f ca="1">_xludf.MAXIFS('[1]Deals (investment)'!A:A,'[1]Deals (investment)'!B:B,A1056)</f>
        <v>#NAME?</v>
      </c>
      <c r="R1056" s="15" t="s">
        <v>636</v>
      </c>
      <c r="S1056" s="19">
        <v>10000</v>
      </c>
      <c r="T1056" s="15" t="s">
        <v>636</v>
      </c>
      <c r="U1056" s="17">
        <v>10000</v>
      </c>
      <c r="V1056" s="15" t="s">
        <v>7292</v>
      </c>
      <c r="W1056" s="15">
        <v>0</v>
      </c>
      <c r="X1056" s="15" t="s">
        <v>158</v>
      </c>
      <c r="Y1056" s="15" t="s">
        <v>7293</v>
      </c>
      <c r="AB1056" s="20"/>
      <c r="AC1056" s="27" t="s">
        <v>7294</v>
      </c>
      <c r="AD1056" s="27" t="s">
        <v>7295</v>
      </c>
      <c r="AE1056" s="15"/>
      <c r="AF1056" s="27" t="s">
        <v>7296</v>
      </c>
      <c r="AG1056" s="22">
        <f t="shared" ca="1" si="151"/>
        <v>0.64516129032258063</v>
      </c>
      <c r="AH1056" s="15" t="str">
        <f t="shared" si="152"/>
        <v/>
      </c>
      <c r="AI1056" s="22" t="e">
        <f>VLOOKUP(A1056,'[1]Deals (investment)'!$B$2:$Z$1497,1,FALSE)</f>
        <v>#N/A</v>
      </c>
      <c r="AJ1056" s="22" t="e">
        <f>VLOOKUP(A1056,'[1]Deals (investment)'!$B$2:$Z$870,15,FALSE)</f>
        <v>#N/A</v>
      </c>
      <c r="AK1056" s="17" t="e">
        <f>VLOOKUP(A1056,'[1]Deals (Exits)'!B:B,1,FALSE)</f>
        <v>#N/A</v>
      </c>
      <c r="AL1056" s="23">
        <f>VLOOKUP(G1056,[1]Lookups!$V$3:$Y$197,4,FALSE)</f>
        <v>0</v>
      </c>
      <c r="AM1056" s="17" t="str">
        <f>VLOOKUP(X1056,[1]Lookups!$B$3:$C$200,2,FALSE)</f>
        <v>Financial Services</v>
      </c>
      <c r="AN1056" s="17" t="str">
        <f>VLOOKUP(R1056,[1]Lookups!$H$3:$I$69,2,FALSE)</f>
        <v>1. Grant</v>
      </c>
      <c r="AO1056" s="17" t="str">
        <f>VLOOKUP(T1056,[1]Lookups!$H$3:$I$69,2,FALSE)</f>
        <v>1. Grant</v>
      </c>
      <c r="AP1056" s="17" t="str">
        <f>VLOOKUP(AN1056,[1]Lookups!$N$3:$O$11,2,FALSE)</f>
        <v>Early</v>
      </c>
      <c r="AQ1056" s="18" t="e">
        <f>COUNTIFS('[1]Deals (investment)'!$B:$B,$A1056)</f>
        <v>#VALUE!</v>
      </c>
      <c r="AR1056" s="18" t="e">
        <f>COUNTIFS('[1]Deals (investment)'!$B:$B,$A1056,'[1]Deals (investment)'!$T:$T,$AW$1)+COUNTIFS('[1]Deals (investment)'!$B:$B,$A1056,'[1]Deals (investment)'!$T:$T,$AX$1)+COUNTIFS('[1]Deals (investment)'!$B:$B,$A1056,'[1]Deals (investment)'!$T:$T,$AY$1)</f>
        <v>#VALUE!</v>
      </c>
      <c r="AS1056" s="17" t="e">
        <f>SUMIFS('[1]Deals (investment)'!$C:$C,'[1]Deals (investment)'!$B:$B,$A1056)</f>
        <v>#VALUE!</v>
      </c>
      <c r="AT1056" s="17" t="e">
        <f t="shared" si="141"/>
        <v>#VALUE!</v>
      </c>
      <c r="AU1056" s="18" t="e">
        <f>COUNTIF('[1]Deals (Exits)'!$B:$B,A1056)</f>
        <v>#VALUE!</v>
      </c>
      <c r="AV1056" s="17" t="e">
        <f>SUMIFS('[1]Deals (investment)'!$C:$C,'[1]Deals (investment)'!$B:$B,$A1056,'[1]Deals (investment)'!$T:$T,AV$1)</f>
        <v>#VALUE!</v>
      </c>
      <c r="AW1056" s="17" t="e">
        <f>SUMIFS('[1]Deals (investment)'!$C:$C,'[1]Deals (investment)'!$B:$B,$A1056,'[1]Deals (investment)'!$T:$T,AW$1)</f>
        <v>#VALUE!</v>
      </c>
      <c r="AX1056" s="17" t="e">
        <f>SUMIFS('[1]Deals (investment)'!$C:$C,'[1]Deals (investment)'!$B:$B,$A1056,'[1]Deals (investment)'!$T:$T,AX$1)</f>
        <v>#VALUE!</v>
      </c>
      <c r="AY1056" s="17" t="e">
        <f>SUMIFS('[1]Deals (investment)'!$C:$C,'[1]Deals (investment)'!$B:$B,$A1056,'[1]Deals (investment)'!$T:$T,AY$1)</f>
        <v>#VALUE!</v>
      </c>
      <c r="AZ1056" s="17" t="e">
        <f>SUMIFS('[1]Deals (investment)'!$C:$C,'[1]Deals (investment)'!$B:$B,$A1056,'[1]Deals (investment)'!$T:$T,AZ$1)</f>
        <v>#VALUE!</v>
      </c>
      <c r="BA1056" s="17" t="e">
        <f>SUMIFS('[1]Deals (investment)'!$C:$C,'[1]Deals (investment)'!$B:$B,$A1056,'[1]Deals (investment)'!$T:$T,BA$1)</f>
        <v>#VALUE!</v>
      </c>
      <c r="BB1056" s="17" t="e">
        <f>SUMIFS('[1]Deals (investment)'!$C:$C,'[1]Deals (investment)'!$B:$B,$A1056,'[1]Deals (investment)'!$T:$T,BB$1)</f>
        <v>#VALUE!</v>
      </c>
      <c r="BC1056" s="17" t="e">
        <f>SUMIFS('[1]Deals (Exits)'!$C:$C,'[1]Deals (Exits)'!$B:$B,$A1056)</f>
        <v>#VALUE!</v>
      </c>
      <c r="BD1056" s="17" t="e">
        <f>SUMIFS('[1]Deals (investment)'!$C:$C,'[1]Deals (investment)'!$B:$B,$A1056,'[1]Deals (investment)'!$V:$V,BD$1)</f>
        <v>#VALUE!</v>
      </c>
      <c r="BE1056" s="17" t="e">
        <f>SUMIFS('[1]Deals (investment)'!$C:$C,'[1]Deals (investment)'!$B:$B,$A1056,'[1]Deals (investment)'!$V:$V,BE$1)</f>
        <v>#VALUE!</v>
      </c>
      <c r="BF1056" s="17" t="e">
        <f>SUMIFS('[1]Deals (investment)'!$C:$C,'[1]Deals (investment)'!$B:$B,$A1056,'[1]Deals (investment)'!$V:$V,BF$1)</f>
        <v>#VALUE!</v>
      </c>
      <c r="BG1056" s="17" t="e">
        <f>SUMIFS('[1]Deals (investment)'!$C:$C,'[1]Deals (investment)'!$B:$B,$A1056,'[1]Deals (investment)'!$V:$V,BG$1)</f>
        <v>#VALUE!</v>
      </c>
      <c r="BH1056" s="17" t="e">
        <f>SUMIFS('[1]Deals (investment)'!$C:$C,'[1]Deals (investment)'!$B:$B,$A1056,'[1]Deals (investment)'!$V:$V,BH$1)</f>
        <v>#VALUE!</v>
      </c>
      <c r="BI1056" s="17" t="e">
        <f>SUMIFS('[1]Deals (investment)'!$C:$C,'[1]Deals (investment)'!$B:$B,$A1056,'[1]Deals (investment)'!$V:$V,BI$1)</f>
        <v>#VALUE!</v>
      </c>
      <c r="BJ1056" s="17" t="e">
        <f>SUMIFS('[1]Deals (investment)'!$C:$C,'[1]Deals (investment)'!$B:$B,$A1056,'[1]Deals (investment)'!$V:$V,BJ$1)</f>
        <v>#VALUE!</v>
      </c>
      <c r="BK1056" s="17" t="e">
        <f>SUMIFS('[1]Deals (investment)'!$C:$C,'[1]Deals (investment)'!$B:$B,$A1056,'[1]Deals (investment)'!$V:$V,BK$1)</f>
        <v>#VALUE!</v>
      </c>
      <c r="BL1056" s="17" t="e">
        <f>SUMIFS('[1]Deals (investment)'!$C:$C,'[1]Deals (investment)'!$B:$B,$A1056,'[1]Deals (investment)'!$V:$V,BL$1)</f>
        <v>#VALUE!</v>
      </c>
      <c r="BM1056" s="17" t="e">
        <f>SUMIFS('[1]Deals (investment)'!$C:$C,'[1]Deals (investment)'!$B:$B,$A1056,'[1]Deals (investment)'!$V:$V,BM$1)</f>
        <v>#VALUE!</v>
      </c>
      <c r="BN1056" s="15"/>
      <c r="BO1056" s="15"/>
      <c r="BP1056" s="22"/>
      <c r="BQ1056" s="15"/>
      <c r="BR1056" s="15"/>
      <c r="BS1056" s="15"/>
      <c r="BT1056" s="15"/>
      <c r="BU1056" s="15"/>
      <c r="BV1056" s="15"/>
      <c r="BW1056" s="15"/>
      <c r="BX1056" s="15"/>
      <c r="BY1056" s="15"/>
      <c r="BZ1056" s="15"/>
      <c r="CA1056" s="15"/>
      <c r="CB1056" s="15"/>
      <c r="CC1056" s="15"/>
      <c r="CD1056" s="15" t="str">
        <f t="shared" si="156"/>
        <v>Hello PaisaThe fastest, cheapest and most secure way to send money from South Africa to countries across the world!Active</v>
      </c>
      <c r="CE1056" s="15"/>
      <c r="CF1056" s="15"/>
      <c r="CG1056" s="15"/>
      <c r="CH1056" s="15"/>
      <c r="CI1056" s="15"/>
      <c r="CJ1056" s="15"/>
    </row>
    <row r="1057" spans="1:117" ht="12.75">
      <c r="A1057" s="15" t="s">
        <v>7297</v>
      </c>
      <c r="B1057" s="15"/>
      <c r="C1057" s="15"/>
      <c r="D1057" s="16"/>
      <c r="E1057" s="26"/>
      <c r="F1057" s="26"/>
      <c r="G1057" s="26"/>
      <c r="H1057" s="26"/>
      <c r="I1057" s="15"/>
      <c r="J1057" s="26"/>
      <c r="K1057" s="17" t="e">
        <f t="shared" si="140"/>
        <v>#VALUE!</v>
      </c>
      <c r="L1057" s="15"/>
      <c r="M1057" s="18" t="e">
        <f t="shared" si="132"/>
        <v>#VALUE!</v>
      </c>
      <c r="N1057" s="15"/>
      <c r="O1057" s="15"/>
      <c r="P1057" s="15"/>
      <c r="Q1057" s="24" t="e">
        <f ca="1">_xludf.MAXIFS('[1]Deals (investment)'!A:A,'[1]Deals (investment)'!B:B,A1057)</f>
        <v>#NAME?</v>
      </c>
      <c r="R1057" s="15"/>
      <c r="S1057" s="19"/>
      <c r="T1057" s="15"/>
      <c r="U1057" s="17"/>
      <c r="V1057" s="15"/>
      <c r="W1057" s="15"/>
      <c r="X1057" s="15"/>
      <c r="Y1057" s="15"/>
      <c r="AB1057" s="20"/>
      <c r="AC1057" s="15"/>
      <c r="AD1057" s="15"/>
      <c r="AE1057" s="15"/>
      <c r="AF1057" s="15"/>
      <c r="AG1057" s="22">
        <f t="shared" ca="1" si="151"/>
        <v>9.6774193548387094E-2</v>
      </c>
      <c r="AH1057" s="15" t="str">
        <f t="shared" si="152"/>
        <v/>
      </c>
      <c r="AI1057" s="22" t="e">
        <f>VLOOKUP(A1057,'[1]Deals (investment)'!$B$2:$Z$1497,1,FALSE)</f>
        <v>#N/A</v>
      </c>
      <c r="AJ1057" s="22" t="e">
        <f>VLOOKUP(A1057,'[1]Deals (investment)'!$B$2:$Z$870,15,FALSE)</f>
        <v>#N/A</v>
      </c>
      <c r="AK1057" s="17" t="e">
        <f>VLOOKUP(A1057,'[1]Deals (Exits)'!B:B,1,FALSE)</f>
        <v>#N/A</v>
      </c>
      <c r="AL1057" s="23" t="e">
        <f>VLOOKUP(G1057,[1]Lookups!$V$3:$Y$197,4,FALSE)</f>
        <v>#N/A</v>
      </c>
      <c r="AM1057" s="17" t="e">
        <f>VLOOKUP(X1057,[1]Lookups!$B$3:$C$200,2,FALSE)</f>
        <v>#N/A</v>
      </c>
      <c r="AN1057" s="17" t="e">
        <f>VLOOKUP(R1057,[1]Lookups!$H$3:$I$69,2,FALSE)</f>
        <v>#N/A</v>
      </c>
      <c r="AO1057" s="17" t="e">
        <f>VLOOKUP(T1057,[1]Lookups!$H$3:$I$69,2,FALSE)</f>
        <v>#N/A</v>
      </c>
      <c r="AP1057" s="17" t="e">
        <f>VLOOKUP(AN1057,[1]Lookups!$N$3:$O$11,2,FALSE)</f>
        <v>#N/A</v>
      </c>
      <c r="AQ1057" s="18" t="e">
        <f>COUNTIFS('[1]Deals (investment)'!$B:$B,$A1057)</f>
        <v>#VALUE!</v>
      </c>
      <c r="AR1057" s="18" t="e">
        <f>COUNTIFS('[1]Deals (investment)'!$B:$B,$A1057,'[1]Deals (investment)'!$T:$T,$AW$1)+COUNTIFS('[1]Deals (investment)'!$B:$B,$A1057,'[1]Deals (investment)'!$T:$T,$AX$1)+COUNTIFS('[1]Deals (investment)'!$B:$B,$A1057,'[1]Deals (investment)'!$T:$T,$AY$1)</f>
        <v>#VALUE!</v>
      </c>
      <c r="AS1057" s="17" t="e">
        <f>SUMIFS('[1]Deals (investment)'!$C:$C,'[1]Deals (investment)'!$B:$B,$A1057)</f>
        <v>#VALUE!</v>
      </c>
      <c r="AT1057" s="17" t="e">
        <f t="shared" si="141"/>
        <v>#VALUE!</v>
      </c>
      <c r="AU1057" s="18" t="e">
        <f>COUNTIF('[1]Deals (Exits)'!$B:$B,A1057)</f>
        <v>#VALUE!</v>
      </c>
      <c r="AV1057" s="17" t="e">
        <f>SUMIFS('[1]Deals (investment)'!$C:$C,'[1]Deals (investment)'!$B:$B,$A1057,'[1]Deals (investment)'!$T:$T,AV$1)</f>
        <v>#VALUE!</v>
      </c>
      <c r="AW1057" s="17" t="e">
        <f>SUMIFS('[1]Deals (investment)'!$C:$C,'[1]Deals (investment)'!$B:$B,$A1057,'[1]Deals (investment)'!$T:$T,AW$1)</f>
        <v>#VALUE!</v>
      </c>
      <c r="AX1057" s="17" t="e">
        <f>SUMIFS('[1]Deals (investment)'!$C:$C,'[1]Deals (investment)'!$B:$B,$A1057,'[1]Deals (investment)'!$T:$T,AX$1)</f>
        <v>#VALUE!</v>
      </c>
      <c r="AY1057" s="17" t="e">
        <f>SUMIFS('[1]Deals (investment)'!$C:$C,'[1]Deals (investment)'!$B:$B,$A1057,'[1]Deals (investment)'!$T:$T,AY$1)</f>
        <v>#VALUE!</v>
      </c>
      <c r="AZ1057" s="17" t="e">
        <f>SUMIFS('[1]Deals (investment)'!$C:$C,'[1]Deals (investment)'!$B:$B,$A1057,'[1]Deals (investment)'!$T:$T,AZ$1)</f>
        <v>#VALUE!</v>
      </c>
      <c r="BA1057" s="17" t="e">
        <f>SUMIFS('[1]Deals (investment)'!$C:$C,'[1]Deals (investment)'!$B:$B,$A1057,'[1]Deals (investment)'!$T:$T,BA$1)</f>
        <v>#VALUE!</v>
      </c>
      <c r="BB1057" s="17" t="e">
        <f>SUMIFS('[1]Deals (investment)'!$C:$C,'[1]Deals (investment)'!$B:$B,$A1057,'[1]Deals (investment)'!$T:$T,BB$1)</f>
        <v>#VALUE!</v>
      </c>
      <c r="BC1057" s="17" t="e">
        <f>SUMIFS('[1]Deals (Exits)'!$C:$C,'[1]Deals (Exits)'!$B:$B,$A1057)</f>
        <v>#VALUE!</v>
      </c>
      <c r="BD1057" s="17" t="e">
        <f>SUMIFS('[1]Deals (investment)'!$C:$C,'[1]Deals (investment)'!$B:$B,$A1057,'[1]Deals (investment)'!$V:$V,BD$1)</f>
        <v>#VALUE!</v>
      </c>
      <c r="BE1057" s="17" t="e">
        <f>SUMIFS('[1]Deals (investment)'!$C:$C,'[1]Deals (investment)'!$B:$B,$A1057,'[1]Deals (investment)'!$V:$V,BE$1)</f>
        <v>#VALUE!</v>
      </c>
      <c r="BF1057" s="17" t="e">
        <f>SUMIFS('[1]Deals (investment)'!$C:$C,'[1]Deals (investment)'!$B:$B,$A1057,'[1]Deals (investment)'!$V:$V,BF$1)</f>
        <v>#VALUE!</v>
      </c>
      <c r="BG1057" s="17" t="e">
        <f>SUMIFS('[1]Deals (investment)'!$C:$C,'[1]Deals (investment)'!$B:$B,$A1057,'[1]Deals (investment)'!$V:$V,BG$1)</f>
        <v>#VALUE!</v>
      </c>
      <c r="BH1057" s="17" t="e">
        <f>SUMIFS('[1]Deals (investment)'!$C:$C,'[1]Deals (investment)'!$B:$B,$A1057,'[1]Deals (investment)'!$V:$V,BH$1)</f>
        <v>#VALUE!</v>
      </c>
      <c r="BI1057" s="17" t="e">
        <f>SUMIFS('[1]Deals (investment)'!$C:$C,'[1]Deals (investment)'!$B:$B,$A1057,'[1]Deals (investment)'!$V:$V,BI$1)</f>
        <v>#VALUE!</v>
      </c>
      <c r="BJ1057" s="17" t="e">
        <f>SUMIFS('[1]Deals (investment)'!$C:$C,'[1]Deals (investment)'!$B:$B,$A1057,'[1]Deals (investment)'!$V:$V,BJ$1)</f>
        <v>#VALUE!</v>
      </c>
      <c r="BK1057" s="17" t="e">
        <f>SUMIFS('[1]Deals (investment)'!$C:$C,'[1]Deals (investment)'!$B:$B,$A1057,'[1]Deals (investment)'!$V:$V,BK$1)</f>
        <v>#VALUE!</v>
      </c>
      <c r="BL1057" s="17" t="e">
        <f>SUMIFS('[1]Deals (investment)'!$C:$C,'[1]Deals (investment)'!$B:$B,$A1057,'[1]Deals (investment)'!$V:$V,BL$1)</f>
        <v>#VALUE!</v>
      </c>
      <c r="BM1057" s="17" t="e">
        <f>SUMIFS('[1]Deals (investment)'!$C:$C,'[1]Deals (investment)'!$B:$B,$A1057,'[1]Deals (investment)'!$V:$V,BM$1)</f>
        <v>#VALUE!</v>
      </c>
      <c r="BN1057" s="15"/>
      <c r="BO1057" s="15"/>
      <c r="BP1057" s="22"/>
      <c r="BQ1057" s="15"/>
      <c r="BR1057" s="15"/>
      <c r="BS1057" s="15"/>
      <c r="BT1057" s="15"/>
      <c r="BU1057" s="15"/>
      <c r="BV1057" s="15"/>
      <c r="BW1057" s="15"/>
      <c r="BX1057" s="15"/>
      <c r="BY1057" s="15"/>
      <c r="BZ1057" s="15"/>
      <c r="CA1057" s="15"/>
      <c r="CB1057" s="15"/>
      <c r="CC1057" s="15"/>
      <c r="CD1057" s="15" t="str">
        <f t="shared" si="156"/>
        <v>HouseAfrica</v>
      </c>
      <c r="CE1057" s="15"/>
      <c r="CF1057" s="15"/>
      <c r="CG1057" s="15"/>
      <c r="CH1057" s="15"/>
      <c r="CI1057" s="15"/>
      <c r="CJ1057" s="15"/>
    </row>
    <row r="1058" spans="1:117" ht="12.75">
      <c r="A1058" s="15" t="s">
        <v>7298</v>
      </c>
      <c r="B1058" s="15"/>
      <c r="C1058" s="15"/>
      <c r="D1058" s="16"/>
      <c r="E1058" s="15"/>
      <c r="F1058" s="15"/>
      <c r="G1058" s="15"/>
      <c r="H1058" s="15"/>
      <c r="I1058" s="15"/>
      <c r="J1058" s="15"/>
      <c r="K1058" s="17" t="e">
        <f t="shared" si="140"/>
        <v>#VALUE!</v>
      </c>
      <c r="L1058" s="15"/>
      <c r="M1058" s="18" t="e">
        <f t="shared" si="132"/>
        <v>#VALUE!</v>
      </c>
      <c r="N1058" s="15"/>
      <c r="O1058" s="15"/>
      <c r="P1058" s="15"/>
      <c r="Q1058" s="24" t="e">
        <f ca="1">_xludf.MAXIFS('[1]Deals (investment)'!A:A,'[1]Deals (investment)'!B:B,A1058)</f>
        <v>#NAME?</v>
      </c>
      <c r="R1058" s="15"/>
      <c r="S1058" s="19"/>
      <c r="T1058" s="15"/>
      <c r="U1058" s="17"/>
      <c r="V1058" s="15"/>
      <c r="W1058" s="15"/>
      <c r="X1058" s="15"/>
      <c r="Y1058" s="15"/>
      <c r="AB1058" s="20"/>
      <c r="AC1058" s="15"/>
      <c r="AD1058" s="15"/>
      <c r="AE1058" s="15"/>
      <c r="AF1058" s="15"/>
      <c r="AG1058" s="22">
        <f t="shared" ca="1" si="151"/>
        <v>9.6774193548387094E-2</v>
      </c>
      <c r="AH1058" s="15" t="str">
        <f t="shared" si="152"/>
        <v/>
      </c>
      <c r="AI1058" s="22" t="e">
        <f>VLOOKUP(A1058,'[1]Deals (investment)'!$B$2:$Z$1497,1,FALSE)</f>
        <v>#N/A</v>
      </c>
      <c r="AJ1058" s="22" t="e">
        <f>VLOOKUP(A1058,'[1]Deals (investment)'!$B$2:$Z$870,15,FALSE)</f>
        <v>#N/A</v>
      </c>
      <c r="AK1058" s="17" t="e">
        <f>VLOOKUP(A1058,'[1]Deals (Exits)'!B:B,1,FALSE)</f>
        <v>#N/A</v>
      </c>
      <c r="AL1058" s="23" t="e">
        <f>VLOOKUP(G1058,[1]Lookups!$V$3:$Y$197,4,FALSE)</f>
        <v>#N/A</v>
      </c>
      <c r="AM1058" s="17" t="e">
        <f>VLOOKUP(X1058,[1]Lookups!$B$3:$C$200,2,FALSE)</f>
        <v>#N/A</v>
      </c>
      <c r="AN1058" s="17" t="e">
        <f>VLOOKUP(R1058,[1]Lookups!$H$3:$I$69,2,FALSE)</f>
        <v>#N/A</v>
      </c>
      <c r="AO1058" s="17" t="e">
        <f>VLOOKUP(T1058,[1]Lookups!$H$3:$I$69,2,FALSE)</f>
        <v>#N/A</v>
      </c>
      <c r="AP1058" s="17" t="e">
        <f>VLOOKUP(AN1058,[1]Lookups!$N$3:$O$11,2,FALSE)</f>
        <v>#N/A</v>
      </c>
      <c r="AQ1058" s="18" t="e">
        <f>COUNTIFS('[1]Deals (investment)'!$B:$B,$A1058)</f>
        <v>#VALUE!</v>
      </c>
      <c r="AR1058" s="18" t="e">
        <f>COUNTIFS('[1]Deals (investment)'!$B:$B,$A1058,'[1]Deals (investment)'!$T:$T,$AW$1)+COUNTIFS('[1]Deals (investment)'!$B:$B,$A1058,'[1]Deals (investment)'!$T:$T,$AX$1)+COUNTIFS('[1]Deals (investment)'!$B:$B,$A1058,'[1]Deals (investment)'!$T:$T,$AY$1)</f>
        <v>#VALUE!</v>
      </c>
      <c r="AS1058" s="17" t="e">
        <f>SUMIFS('[1]Deals (investment)'!$C:$C,'[1]Deals (investment)'!$B:$B,$A1058)</f>
        <v>#VALUE!</v>
      </c>
      <c r="AT1058" s="17" t="e">
        <f t="shared" si="141"/>
        <v>#VALUE!</v>
      </c>
      <c r="AU1058" s="18" t="e">
        <f>COUNTIF('[1]Deals (Exits)'!$B:$B,A1058)</f>
        <v>#VALUE!</v>
      </c>
      <c r="AV1058" s="17" t="e">
        <f>SUMIFS('[1]Deals (investment)'!$C:$C,'[1]Deals (investment)'!$B:$B,$A1058,'[1]Deals (investment)'!$T:$T,AV$1)</f>
        <v>#VALUE!</v>
      </c>
      <c r="AW1058" s="17" t="e">
        <f>SUMIFS('[1]Deals (investment)'!$C:$C,'[1]Deals (investment)'!$B:$B,$A1058,'[1]Deals (investment)'!$T:$T,AW$1)</f>
        <v>#VALUE!</v>
      </c>
      <c r="AX1058" s="17" t="e">
        <f>SUMIFS('[1]Deals (investment)'!$C:$C,'[1]Deals (investment)'!$B:$B,$A1058,'[1]Deals (investment)'!$T:$T,AX$1)</f>
        <v>#VALUE!</v>
      </c>
      <c r="AY1058" s="17" t="e">
        <f>SUMIFS('[1]Deals (investment)'!$C:$C,'[1]Deals (investment)'!$B:$B,$A1058,'[1]Deals (investment)'!$T:$T,AY$1)</f>
        <v>#VALUE!</v>
      </c>
      <c r="AZ1058" s="17" t="e">
        <f>SUMIFS('[1]Deals (investment)'!$C:$C,'[1]Deals (investment)'!$B:$B,$A1058,'[1]Deals (investment)'!$T:$T,AZ$1)</f>
        <v>#VALUE!</v>
      </c>
      <c r="BA1058" s="17" t="e">
        <f>SUMIFS('[1]Deals (investment)'!$C:$C,'[1]Deals (investment)'!$B:$B,$A1058,'[1]Deals (investment)'!$T:$T,BA$1)</f>
        <v>#VALUE!</v>
      </c>
      <c r="BB1058" s="17" t="e">
        <f>SUMIFS('[1]Deals (investment)'!$C:$C,'[1]Deals (investment)'!$B:$B,$A1058,'[1]Deals (investment)'!$T:$T,BB$1)</f>
        <v>#VALUE!</v>
      </c>
      <c r="BC1058" s="17" t="e">
        <f>SUMIFS('[1]Deals (Exits)'!$C:$C,'[1]Deals (Exits)'!$B:$B,$A1058)</f>
        <v>#VALUE!</v>
      </c>
      <c r="BD1058" s="17" t="e">
        <f>SUMIFS('[1]Deals (investment)'!$C:$C,'[1]Deals (investment)'!$B:$B,$A1058,'[1]Deals (investment)'!$V:$V,BD$1)</f>
        <v>#VALUE!</v>
      </c>
      <c r="BE1058" s="17" t="e">
        <f>SUMIFS('[1]Deals (investment)'!$C:$C,'[1]Deals (investment)'!$B:$B,$A1058,'[1]Deals (investment)'!$V:$V,BE$1)</f>
        <v>#VALUE!</v>
      </c>
      <c r="BF1058" s="17" t="e">
        <f>SUMIFS('[1]Deals (investment)'!$C:$C,'[1]Deals (investment)'!$B:$B,$A1058,'[1]Deals (investment)'!$V:$V,BF$1)</f>
        <v>#VALUE!</v>
      </c>
      <c r="BG1058" s="17" t="e">
        <f>SUMIFS('[1]Deals (investment)'!$C:$C,'[1]Deals (investment)'!$B:$B,$A1058,'[1]Deals (investment)'!$V:$V,BG$1)</f>
        <v>#VALUE!</v>
      </c>
      <c r="BH1058" s="17" t="e">
        <f>SUMIFS('[1]Deals (investment)'!$C:$C,'[1]Deals (investment)'!$B:$B,$A1058,'[1]Deals (investment)'!$V:$V,BH$1)</f>
        <v>#VALUE!</v>
      </c>
      <c r="BI1058" s="17" t="e">
        <f>SUMIFS('[1]Deals (investment)'!$C:$C,'[1]Deals (investment)'!$B:$B,$A1058,'[1]Deals (investment)'!$V:$V,BI$1)</f>
        <v>#VALUE!</v>
      </c>
      <c r="BJ1058" s="17" t="e">
        <f>SUMIFS('[1]Deals (investment)'!$C:$C,'[1]Deals (investment)'!$B:$B,$A1058,'[1]Deals (investment)'!$V:$V,BJ$1)</f>
        <v>#VALUE!</v>
      </c>
      <c r="BK1058" s="17" t="e">
        <f>SUMIFS('[1]Deals (investment)'!$C:$C,'[1]Deals (investment)'!$B:$B,$A1058,'[1]Deals (investment)'!$V:$V,BK$1)</f>
        <v>#VALUE!</v>
      </c>
      <c r="BL1058" s="17" t="e">
        <f>SUMIFS('[1]Deals (investment)'!$C:$C,'[1]Deals (investment)'!$B:$B,$A1058,'[1]Deals (investment)'!$V:$V,BL$1)</f>
        <v>#VALUE!</v>
      </c>
      <c r="BM1058" s="17" t="e">
        <f>SUMIFS('[1]Deals (investment)'!$C:$C,'[1]Deals (investment)'!$B:$B,$A1058,'[1]Deals (investment)'!$V:$V,BM$1)</f>
        <v>#VALUE!</v>
      </c>
      <c r="BN1058" s="15"/>
      <c r="BO1058" s="15"/>
      <c r="BP1058" s="22"/>
      <c r="BQ1058" s="15"/>
      <c r="BR1058" s="15"/>
      <c r="BS1058" s="15"/>
      <c r="BT1058" s="15"/>
      <c r="BU1058" s="15"/>
      <c r="BV1058" s="15"/>
      <c r="BW1058" s="15"/>
      <c r="BX1058" s="15"/>
      <c r="BY1058" s="15"/>
      <c r="BZ1058" s="15"/>
      <c r="CA1058" s="15"/>
      <c r="CB1058" s="15"/>
      <c r="CC1058" s="15"/>
      <c r="CD1058" s="15" t="str">
        <f t="shared" si="156"/>
        <v>Hs- Geo Survey Limitada</v>
      </c>
      <c r="CE1058" s="15"/>
      <c r="CF1058" s="15"/>
      <c r="CG1058" s="15"/>
      <c r="CH1058" s="15"/>
      <c r="CI1058" s="15"/>
      <c r="CJ1058" s="15"/>
    </row>
    <row r="1059" spans="1:117" ht="12.75">
      <c r="A1059" s="15" t="s">
        <v>7299</v>
      </c>
      <c r="B1059" s="15" t="s">
        <v>7300</v>
      </c>
      <c r="C1059" s="15" t="s">
        <v>58</v>
      </c>
      <c r="D1059" s="16">
        <v>2013</v>
      </c>
      <c r="E1059" s="15" t="s">
        <v>272</v>
      </c>
      <c r="F1059" s="15"/>
      <c r="G1059" s="15" t="s">
        <v>273</v>
      </c>
      <c r="H1059" s="15"/>
      <c r="I1059" s="15" t="s">
        <v>273</v>
      </c>
      <c r="J1059" s="15"/>
      <c r="K1059" s="17" t="e">
        <f t="shared" si="140"/>
        <v>#VALUE!</v>
      </c>
      <c r="L1059" s="15"/>
      <c r="M1059" s="18" t="e">
        <f t="shared" si="132"/>
        <v>#VALUE!</v>
      </c>
      <c r="N1059" s="15"/>
      <c r="O1059" s="15"/>
      <c r="P1059" s="15"/>
      <c r="Q1059" s="15"/>
      <c r="R1059" s="15"/>
      <c r="S1059" s="19"/>
      <c r="T1059" s="15"/>
      <c r="U1059" s="17"/>
      <c r="V1059" s="15" t="s">
        <v>7301</v>
      </c>
      <c r="W1059" s="15">
        <v>0</v>
      </c>
      <c r="X1059" s="15" t="s">
        <v>404</v>
      </c>
      <c r="Y1059" s="15" t="s">
        <v>7302</v>
      </c>
      <c r="Z1059" s="25" t="s">
        <v>109</v>
      </c>
      <c r="AB1059" s="20" t="s">
        <v>286</v>
      </c>
      <c r="AC1059" s="21" t="s">
        <v>7303</v>
      </c>
      <c r="AD1059" s="21" t="s">
        <v>7304</v>
      </c>
      <c r="AE1059" s="21" t="s">
        <v>7305</v>
      </c>
      <c r="AF1059" s="21" t="s">
        <v>7306</v>
      </c>
      <c r="AG1059" s="22">
        <f t="shared" si="151"/>
        <v>0.58064516129032262</v>
      </c>
      <c r="AH1059" s="15" t="str">
        <f t="shared" si="152"/>
        <v/>
      </c>
      <c r="AI1059" s="22" t="str">
        <f>VLOOKUP(A1059,'[1]Deals (investment)'!$B$2:$Z$1497,1,FALSE)</f>
        <v>Henson Geodata Technologies</v>
      </c>
      <c r="AJ1059" s="22">
        <f>VLOOKUP(A1059,'[1]Deals (investment)'!$B$2:$Z$870,15,FALSE)</f>
        <v>1</v>
      </c>
      <c r="AK1059" s="17" t="e">
        <f>VLOOKUP(A1059,'[1]Deals (Exits)'!B:B,1,FALSE)</f>
        <v>#N/A</v>
      </c>
      <c r="AL1059" s="23">
        <f>VLOOKUP(G1059,[1]Lookups!$V$3:$Y$197,4,FALSE)</f>
        <v>0</v>
      </c>
      <c r="AM1059" s="17" t="str">
        <f>VLOOKUP(X1059,[1]Lookups!$B$3:$C$200,2,FALSE)</f>
        <v>Other Technologies &amp; Information Technology</v>
      </c>
      <c r="AN1059" s="17" t="e">
        <f>VLOOKUP(R1059,[1]Lookups!$H$3:$I$69,2,FALSE)</f>
        <v>#N/A</v>
      </c>
      <c r="AO1059" s="17" t="e">
        <f>VLOOKUP(T1059,[1]Lookups!$H$3:$I$69,2,FALSE)</f>
        <v>#N/A</v>
      </c>
      <c r="AP1059" s="17" t="e">
        <f>VLOOKUP(AN1059,[1]Lookups!$N$3:$O$11,2,FALSE)</f>
        <v>#N/A</v>
      </c>
      <c r="AQ1059" s="18" t="e">
        <f>COUNTIFS('[1]Deals (investment)'!$B:$B,$A1059)</f>
        <v>#VALUE!</v>
      </c>
      <c r="AR1059" s="18" t="e">
        <f>COUNTIFS('[1]Deals (investment)'!$B:$B,$A1059,'[1]Deals (investment)'!$T:$T,$AW$1)+COUNTIFS('[1]Deals (investment)'!$B:$B,$A1059,'[1]Deals (investment)'!$T:$T,$AX$1)+COUNTIFS('[1]Deals (investment)'!$B:$B,$A1059,'[1]Deals (investment)'!$T:$T,$AY$1)</f>
        <v>#VALUE!</v>
      </c>
      <c r="AS1059" s="17" t="e">
        <f>SUMIFS('[1]Deals (investment)'!$C:$C,'[1]Deals (investment)'!$B:$B,$A1059)</f>
        <v>#VALUE!</v>
      </c>
      <c r="AT1059" s="17" t="e">
        <f t="shared" si="141"/>
        <v>#VALUE!</v>
      </c>
      <c r="AU1059" s="18" t="e">
        <f>COUNTIF('[1]Deals (Exits)'!$B:$B,A1059)</f>
        <v>#VALUE!</v>
      </c>
      <c r="AV1059" s="17" t="e">
        <f>SUMIFS('[1]Deals (investment)'!$C:$C,'[1]Deals (investment)'!$B:$B,$A1059,'[1]Deals (investment)'!$T:$T,AV$1)</f>
        <v>#VALUE!</v>
      </c>
      <c r="AW1059" s="17" t="e">
        <f>SUMIFS('[1]Deals (investment)'!$C:$C,'[1]Deals (investment)'!$B:$B,$A1059,'[1]Deals (investment)'!$T:$T,AW$1)</f>
        <v>#VALUE!</v>
      </c>
      <c r="AX1059" s="17" t="e">
        <f>SUMIFS('[1]Deals (investment)'!$C:$C,'[1]Deals (investment)'!$B:$B,$A1059,'[1]Deals (investment)'!$T:$T,AX$1)</f>
        <v>#VALUE!</v>
      </c>
      <c r="AY1059" s="17" t="e">
        <f>SUMIFS('[1]Deals (investment)'!$C:$C,'[1]Deals (investment)'!$B:$B,$A1059,'[1]Deals (investment)'!$T:$T,AY$1)</f>
        <v>#VALUE!</v>
      </c>
      <c r="AZ1059" s="17" t="e">
        <f>SUMIFS('[1]Deals (investment)'!$C:$C,'[1]Deals (investment)'!$B:$B,$A1059,'[1]Deals (investment)'!$T:$T,AZ$1)</f>
        <v>#VALUE!</v>
      </c>
      <c r="BA1059" s="17" t="e">
        <f>SUMIFS('[1]Deals (investment)'!$C:$C,'[1]Deals (investment)'!$B:$B,$A1059,'[1]Deals (investment)'!$T:$T,BA$1)</f>
        <v>#VALUE!</v>
      </c>
      <c r="BB1059" s="17" t="e">
        <f>SUMIFS('[1]Deals (investment)'!$C:$C,'[1]Deals (investment)'!$B:$B,$A1059,'[1]Deals (investment)'!$T:$T,BB$1)</f>
        <v>#VALUE!</v>
      </c>
      <c r="BC1059" s="17" t="e">
        <f>SUMIFS('[1]Deals (Exits)'!$C:$C,'[1]Deals (Exits)'!$B:$B,$A1059)</f>
        <v>#VALUE!</v>
      </c>
      <c r="BD1059" s="17" t="e">
        <f>SUMIFS('[1]Deals (investment)'!$C:$C,'[1]Deals (investment)'!$B:$B,$A1059,'[1]Deals (investment)'!$V:$V,BD$1)</f>
        <v>#VALUE!</v>
      </c>
      <c r="BE1059" s="17" t="e">
        <f>SUMIFS('[1]Deals (investment)'!$C:$C,'[1]Deals (investment)'!$B:$B,$A1059,'[1]Deals (investment)'!$V:$V,BE$1)</f>
        <v>#VALUE!</v>
      </c>
      <c r="BF1059" s="17" t="e">
        <f>SUMIFS('[1]Deals (investment)'!$C:$C,'[1]Deals (investment)'!$B:$B,$A1059,'[1]Deals (investment)'!$V:$V,BF$1)</f>
        <v>#VALUE!</v>
      </c>
      <c r="BG1059" s="17" t="e">
        <f>SUMIFS('[1]Deals (investment)'!$C:$C,'[1]Deals (investment)'!$B:$B,$A1059,'[1]Deals (investment)'!$V:$V,BG$1)</f>
        <v>#VALUE!</v>
      </c>
      <c r="BH1059" s="17" t="e">
        <f>SUMIFS('[1]Deals (investment)'!$C:$C,'[1]Deals (investment)'!$B:$B,$A1059,'[1]Deals (investment)'!$V:$V,BH$1)</f>
        <v>#VALUE!</v>
      </c>
      <c r="BI1059" s="17" t="e">
        <f>SUMIFS('[1]Deals (investment)'!$C:$C,'[1]Deals (investment)'!$B:$B,$A1059,'[1]Deals (investment)'!$V:$V,BI$1)</f>
        <v>#VALUE!</v>
      </c>
      <c r="BJ1059" s="17" t="e">
        <f>SUMIFS('[1]Deals (investment)'!$C:$C,'[1]Deals (investment)'!$B:$B,$A1059,'[1]Deals (investment)'!$V:$V,BJ$1)</f>
        <v>#VALUE!</v>
      </c>
      <c r="BK1059" s="17" t="e">
        <f>SUMIFS('[1]Deals (investment)'!$C:$C,'[1]Deals (investment)'!$B:$B,$A1059,'[1]Deals (investment)'!$V:$V,BK$1)</f>
        <v>#VALUE!</v>
      </c>
      <c r="BL1059" s="17" t="e">
        <f>SUMIFS('[1]Deals (investment)'!$C:$C,'[1]Deals (investment)'!$B:$B,$A1059,'[1]Deals (investment)'!$V:$V,BL$1)</f>
        <v>#VALUE!</v>
      </c>
      <c r="BM1059" s="17" t="e">
        <f>SUMIFS('[1]Deals (investment)'!$C:$C,'[1]Deals (investment)'!$B:$B,$A1059,'[1]Deals (investment)'!$V:$V,BM$1)</f>
        <v>#VALUE!</v>
      </c>
      <c r="BN1059" s="15"/>
      <c r="BO1059" s="15"/>
      <c r="BP1059" s="22"/>
      <c r="BQ1059" s="15"/>
      <c r="BR1059" s="15"/>
      <c r="BS1059" s="15"/>
      <c r="BT1059" s="15"/>
      <c r="BU1059" s="15"/>
      <c r="BV1059" s="15"/>
      <c r="BW1059" s="15"/>
      <c r="BX1059" s="15"/>
      <c r="BY1059" s="15"/>
      <c r="BZ1059" s="15"/>
      <c r="CA1059" s="15"/>
      <c r="CB1059" s="15"/>
      <c r="CC1059" s="15"/>
      <c r="CD1059" s="15" t="str">
        <f t="shared" si="156"/>
        <v>Henson Geodata TechnologiesWe build maps and develop location-based solutions for the web and mobile. We provide business intelligence services, GIS training, GIS consultancy and conduct analytical researchActive</v>
      </c>
      <c r="CE1059" s="15"/>
      <c r="CF1059" s="15"/>
      <c r="CG1059" s="15"/>
      <c r="CH1059" s="15"/>
      <c r="CI1059" s="15"/>
      <c r="CJ1059" s="15"/>
    </row>
    <row r="1060" spans="1:117" ht="12.75">
      <c r="A1060" s="15" t="s">
        <v>7307</v>
      </c>
      <c r="B1060" s="15" t="s">
        <v>7308</v>
      </c>
      <c r="C1060" s="15" t="s">
        <v>58</v>
      </c>
      <c r="D1060" s="16">
        <v>2015</v>
      </c>
      <c r="E1060" s="15" t="s">
        <v>117</v>
      </c>
      <c r="F1060" s="15"/>
      <c r="G1060" s="15" t="s">
        <v>118</v>
      </c>
      <c r="H1060" s="15"/>
      <c r="I1060" s="15" t="s">
        <v>118</v>
      </c>
      <c r="J1060" s="15"/>
      <c r="K1060" s="17" t="e">
        <f t="shared" si="140"/>
        <v>#VALUE!</v>
      </c>
      <c r="L1060" s="15"/>
      <c r="M1060" s="18" t="e">
        <f t="shared" si="132"/>
        <v>#VALUE!</v>
      </c>
      <c r="N1060" s="15"/>
      <c r="O1060" s="15"/>
      <c r="P1060" s="15"/>
      <c r="Q1060" s="24" t="e">
        <f ca="1">_xludf.MAXIFS('[1]Deals (investment)'!A:A,'[1]Deals (investment)'!B:B,A1060)</f>
        <v>#NAME?</v>
      </c>
      <c r="R1060" s="15"/>
      <c r="S1060" s="19"/>
      <c r="T1060" s="15"/>
      <c r="U1060" s="17"/>
      <c r="V1060" s="15" t="s">
        <v>7309</v>
      </c>
      <c r="W1060" s="15"/>
      <c r="X1060" s="15" t="s">
        <v>158</v>
      </c>
      <c r="Y1060" s="15" t="s">
        <v>7310</v>
      </c>
      <c r="AB1060" s="20" t="s">
        <v>286</v>
      </c>
      <c r="AC1060" s="21" t="s">
        <v>7311</v>
      </c>
      <c r="AD1060" s="21" t="s">
        <v>7312</v>
      </c>
      <c r="AE1060" s="15"/>
      <c r="AF1060" s="15"/>
      <c r="AG1060" s="22">
        <f t="shared" ca="1" si="151"/>
        <v>0.4838709677419355</v>
      </c>
      <c r="AH1060" s="15" t="str">
        <f t="shared" si="152"/>
        <v/>
      </c>
      <c r="AI1060" s="22" t="e">
        <f>VLOOKUP(A1060,'[1]Deals (investment)'!$B$2:$Z$1497,1,FALSE)</f>
        <v>#N/A</v>
      </c>
      <c r="AJ1060" s="22" t="e">
        <f>VLOOKUP(A1060,'[1]Deals (investment)'!$B$2:$Z$870,15,FALSE)</f>
        <v>#N/A</v>
      </c>
      <c r="AK1060" s="17" t="e">
        <f>VLOOKUP(A1060,'[1]Deals (Exits)'!B:B,1,FALSE)</f>
        <v>#N/A</v>
      </c>
      <c r="AL1060" s="23">
        <f>VLOOKUP(G1060,[1]Lookups!$V$3:$Y$197,4,FALSE)</f>
        <v>0</v>
      </c>
      <c r="AM1060" s="17" t="str">
        <f>VLOOKUP(X1060,[1]Lookups!$B$3:$C$200,2,FALSE)</f>
        <v>Financial Services</v>
      </c>
      <c r="AN1060" s="17" t="e">
        <f>VLOOKUP(R1060,[1]Lookups!$H$3:$I$69,2,FALSE)</f>
        <v>#N/A</v>
      </c>
      <c r="AO1060" s="17" t="e">
        <f>VLOOKUP(T1060,[1]Lookups!$H$3:$I$69,2,FALSE)</f>
        <v>#N/A</v>
      </c>
      <c r="AP1060" s="17" t="e">
        <f>VLOOKUP(AN1060,[1]Lookups!$N$3:$O$11,2,FALSE)</f>
        <v>#N/A</v>
      </c>
      <c r="AQ1060" s="18" t="e">
        <f>COUNTIFS('[1]Deals (investment)'!$B:$B,$A1060)</f>
        <v>#VALUE!</v>
      </c>
      <c r="AR1060" s="18" t="e">
        <f>COUNTIFS('[1]Deals (investment)'!$B:$B,$A1060,'[1]Deals (investment)'!$T:$T,$AW$1)+COUNTIFS('[1]Deals (investment)'!$B:$B,$A1060,'[1]Deals (investment)'!$T:$T,$AX$1)+COUNTIFS('[1]Deals (investment)'!$B:$B,$A1060,'[1]Deals (investment)'!$T:$T,$AY$1)</f>
        <v>#VALUE!</v>
      </c>
      <c r="AS1060" s="17" t="e">
        <f>SUMIFS('[1]Deals (investment)'!$C:$C,'[1]Deals (investment)'!$B:$B,$A1060)</f>
        <v>#VALUE!</v>
      </c>
      <c r="AT1060" s="17" t="e">
        <f t="shared" si="141"/>
        <v>#VALUE!</v>
      </c>
      <c r="AU1060" s="18" t="e">
        <f>COUNTIF('[1]Deals (Exits)'!$B:$B,A1060)</f>
        <v>#VALUE!</v>
      </c>
      <c r="AV1060" s="17" t="e">
        <f>SUMIFS('[1]Deals (investment)'!$C:$C,'[1]Deals (investment)'!$B:$B,$A1060,'[1]Deals (investment)'!$T:$T,AV$1)</f>
        <v>#VALUE!</v>
      </c>
      <c r="AW1060" s="17" t="e">
        <f>SUMIFS('[1]Deals (investment)'!$C:$C,'[1]Deals (investment)'!$B:$B,$A1060,'[1]Deals (investment)'!$T:$T,AW$1)</f>
        <v>#VALUE!</v>
      </c>
      <c r="AX1060" s="17" t="e">
        <f>SUMIFS('[1]Deals (investment)'!$C:$C,'[1]Deals (investment)'!$B:$B,$A1060,'[1]Deals (investment)'!$T:$T,AX$1)</f>
        <v>#VALUE!</v>
      </c>
      <c r="AY1060" s="17" t="e">
        <f>SUMIFS('[1]Deals (investment)'!$C:$C,'[1]Deals (investment)'!$B:$B,$A1060,'[1]Deals (investment)'!$T:$T,AY$1)</f>
        <v>#VALUE!</v>
      </c>
      <c r="AZ1060" s="17" t="e">
        <f>SUMIFS('[1]Deals (investment)'!$C:$C,'[1]Deals (investment)'!$B:$B,$A1060,'[1]Deals (investment)'!$T:$T,AZ$1)</f>
        <v>#VALUE!</v>
      </c>
      <c r="BA1060" s="17" t="e">
        <f>SUMIFS('[1]Deals (investment)'!$C:$C,'[1]Deals (investment)'!$B:$B,$A1060,'[1]Deals (investment)'!$T:$T,BA$1)</f>
        <v>#VALUE!</v>
      </c>
      <c r="BB1060" s="17" t="e">
        <f>SUMIFS('[1]Deals (investment)'!$C:$C,'[1]Deals (investment)'!$B:$B,$A1060,'[1]Deals (investment)'!$T:$T,BB$1)</f>
        <v>#VALUE!</v>
      </c>
      <c r="BC1060" s="17" t="e">
        <f>SUMIFS('[1]Deals (Exits)'!$C:$C,'[1]Deals (Exits)'!$B:$B,$A1060)</f>
        <v>#VALUE!</v>
      </c>
      <c r="BD1060" s="17" t="e">
        <f>SUMIFS('[1]Deals (investment)'!$C:$C,'[1]Deals (investment)'!$B:$B,$A1060,'[1]Deals (investment)'!$V:$V,BD$1)</f>
        <v>#VALUE!</v>
      </c>
      <c r="BE1060" s="17" t="e">
        <f>SUMIFS('[1]Deals (investment)'!$C:$C,'[1]Deals (investment)'!$B:$B,$A1060,'[1]Deals (investment)'!$V:$V,BE$1)</f>
        <v>#VALUE!</v>
      </c>
      <c r="BF1060" s="17" t="e">
        <f>SUMIFS('[1]Deals (investment)'!$C:$C,'[1]Deals (investment)'!$B:$B,$A1060,'[1]Deals (investment)'!$V:$V,BF$1)</f>
        <v>#VALUE!</v>
      </c>
      <c r="BG1060" s="17" t="e">
        <f>SUMIFS('[1]Deals (investment)'!$C:$C,'[1]Deals (investment)'!$B:$B,$A1060,'[1]Deals (investment)'!$V:$V,BG$1)</f>
        <v>#VALUE!</v>
      </c>
      <c r="BH1060" s="17" t="e">
        <f>SUMIFS('[1]Deals (investment)'!$C:$C,'[1]Deals (investment)'!$B:$B,$A1060,'[1]Deals (investment)'!$V:$V,BH$1)</f>
        <v>#VALUE!</v>
      </c>
      <c r="BI1060" s="17" t="e">
        <f>SUMIFS('[1]Deals (investment)'!$C:$C,'[1]Deals (investment)'!$B:$B,$A1060,'[1]Deals (investment)'!$V:$V,BI$1)</f>
        <v>#VALUE!</v>
      </c>
      <c r="BJ1060" s="17" t="e">
        <f>SUMIFS('[1]Deals (investment)'!$C:$C,'[1]Deals (investment)'!$B:$B,$A1060,'[1]Deals (investment)'!$V:$V,BJ$1)</f>
        <v>#VALUE!</v>
      </c>
      <c r="BK1060" s="17" t="e">
        <f>SUMIFS('[1]Deals (investment)'!$C:$C,'[1]Deals (investment)'!$B:$B,$A1060,'[1]Deals (investment)'!$V:$V,BK$1)</f>
        <v>#VALUE!</v>
      </c>
      <c r="BL1060" s="17" t="e">
        <f>SUMIFS('[1]Deals (investment)'!$C:$C,'[1]Deals (investment)'!$B:$B,$A1060,'[1]Deals (investment)'!$V:$V,BL$1)</f>
        <v>#VALUE!</v>
      </c>
      <c r="BM1060" s="17" t="e">
        <f>SUMIFS('[1]Deals (investment)'!$C:$C,'[1]Deals (investment)'!$B:$B,$A1060,'[1]Deals (investment)'!$V:$V,BM$1)</f>
        <v>#VALUE!</v>
      </c>
      <c r="BN1060" s="15"/>
      <c r="BO1060" s="15"/>
      <c r="BP1060" s="22"/>
      <c r="BQ1060" s="15"/>
      <c r="BR1060" s="15"/>
      <c r="BS1060" s="15"/>
      <c r="BT1060" s="15"/>
      <c r="BU1060" s="15"/>
      <c r="BV1060" s="15"/>
      <c r="BW1060" s="15"/>
      <c r="BX1060" s="15"/>
      <c r="BY1060" s="15"/>
      <c r="BZ1060" s="15"/>
      <c r="CA1060" s="15"/>
      <c r="CB1060" s="15"/>
      <c r="CC1060" s="15"/>
      <c r="CD1060" s="15" t="str">
        <f t="shared" si="156"/>
        <v>KopaCentKopacent offers short term salary advances as an aid to individuals with unexpected expenses.Active</v>
      </c>
      <c r="CE1060" s="15"/>
      <c r="CF1060" s="15"/>
      <c r="CG1060" s="15"/>
      <c r="CH1060" s="15"/>
      <c r="CI1060" s="15"/>
      <c r="CJ1060" s="15"/>
    </row>
    <row r="1061" spans="1:117" ht="12.75">
      <c r="A1061" s="15" t="s">
        <v>7313</v>
      </c>
      <c r="B1061" s="15" t="s">
        <v>7314</v>
      </c>
      <c r="C1061" s="15" t="s">
        <v>58</v>
      </c>
      <c r="D1061" s="16">
        <v>2015</v>
      </c>
      <c r="E1061" s="15" t="s">
        <v>5787</v>
      </c>
      <c r="F1061" s="15"/>
      <c r="G1061" s="15" t="s">
        <v>91</v>
      </c>
      <c r="H1061" s="15"/>
      <c r="I1061" s="15" t="s">
        <v>91</v>
      </c>
      <c r="J1061" s="15"/>
      <c r="K1061" s="17" t="e">
        <f t="shared" si="140"/>
        <v>#VALUE!</v>
      </c>
      <c r="L1061" s="15"/>
      <c r="M1061" s="18" t="e">
        <f t="shared" si="132"/>
        <v>#VALUE!</v>
      </c>
      <c r="N1061" s="15"/>
      <c r="O1061" s="15"/>
      <c r="P1061" s="15"/>
      <c r="Q1061" s="15"/>
      <c r="R1061" s="15"/>
      <c r="S1061" s="19"/>
      <c r="T1061" s="15"/>
      <c r="U1061" s="17"/>
      <c r="V1061" s="15" t="s">
        <v>7315</v>
      </c>
      <c r="W1061" s="15"/>
      <c r="X1061" s="15" t="s">
        <v>1072</v>
      </c>
      <c r="Y1061" s="15" t="s">
        <v>7316</v>
      </c>
      <c r="AB1061" s="32">
        <v>43506</v>
      </c>
      <c r="AC1061" s="15"/>
      <c r="AD1061" s="15"/>
      <c r="AE1061" s="15"/>
      <c r="AF1061" s="15"/>
      <c r="AG1061" s="22">
        <f t="shared" si="151"/>
        <v>0.38709677419354838</v>
      </c>
      <c r="AH1061" s="15" t="str">
        <f t="shared" si="152"/>
        <v/>
      </c>
      <c r="AI1061" s="22" t="str">
        <f>VLOOKUP(A1061,'[1]Deals (investment)'!$B$2:$Z$1497,1,FALSE)</f>
        <v>Hustlenomics</v>
      </c>
      <c r="AJ1061" s="22">
        <f>VLOOKUP(A1061,'[1]Deals (investment)'!$B$2:$Z$870,15,FALSE)</f>
        <v>1</v>
      </c>
      <c r="AK1061" s="17" t="e">
        <f>VLOOKUP(A1061,'[1]Deals (Exits)'!B:B,1,FALSE)</f>
        <v>#N/A</v>
      </c>
      <c r="AL1061" s="23">
        <f>VLOOKUP(G1061,[1]Lookups!$V$3:$Y$197,4,FALSE)</f>
        <v>0</v>
      </c>
      <c r="AM1061" s="17" t="str">
        <f>VLOOKUP(X1061,[1]Lookups!$B$3:$C$200,2,FALSE)</f>
        <v>Construction &amp; Real Estate</v>
      </c>
      <c r="AN1061" s="17" t="e">
        <f>VLOOKUP(R1061,[1]Lookups!$H$3:$I$69,2,FALSE)</f>
        <v>#N/A</v>
      </c>
      <c r="AO1061" s="17" t="e">
        <f>VLOOKUP(T1061,[1]Lookups!$H$3:$I$69,2,FALSE)</f>
        <v>#N/A</v>
      </c>
      <c r="AP1061" s="17" t="e">
        <f>VLOOKUP(AN1061,[1]Lookups!$N$3:$O$11,2,FALSE)</f>
        <v>#N/A</v>
      </c>
      <c r="AQ1061" s="18" t="e">
        <f>COUNTIFS('[1]Deals (investment)'!$B:$B,$A1061)</f>
        <v>#VALUE!</v>
      </c>
      <c r="AR1061" s="18" t="e">
        <f>COUNTIFS('[1]Deals (investment)'!$B:$B,$A1061,'[1]Deals (investment)'!$T:$T,$AW$1)+COUNTIFS('[1]Deals (investment)'!$B:$B,$A1061,'[1]Deals (investment)'!$T:$T,$AX$1)+COUNTIFS('[1]Deals (investment)'!$B:$B,$A1061,'[1]Deals (investment)'!$T:$T,$AY$1)</f>
        <v>#VALUE!</v>
      </c>
      <c r="AS1061" s="17" t="e">
        <f>SUMIFS('[1]Deals (investment)'!$C:$C,'[1]Deals (investment)'!$B:$B,$A1061)</f>
        <v>#VALUE!</v>
      </c>
      <c r="AT1061" s="17" t="e">
        <f t="shared" si="141"/>
        <v>#VALUE!</v>
      </c>
      <c r="AU1061" s="18" t="e">
        <f>COUNTIF('[1]Deals (Exits)'!$B:$B,A1061)</f>
        <v>#VALUE!</v>
      </c>
      <c r="AV1061" s="17" t="e">
        <f>SUMIFS('[1]Deals (investment)'!$C:$C,'[1]Deals (investment)'!$B:$B,$A1061,'[1]Deals (investment)'!$T:$T,AV$1)</f>
        <v>#VALUE!</v>
      </c>
      <c r="AW1061" s="17" t="e">
        <f>SUMIFS('[1]Deals (investment)'!$C:$C,'[1]Deals (investment)'!$B:$B,$A1061,'[1]Deals (investment)'!$T:$T,AW$1)</f>
        <v>#VALUE!</v>
      </c>
      <c r="AX1061" s="17" t="e">
        <f>SUMIFS('[1]Deals (investment)'!$C:$C,'[1]Deals (investment)'!$B:$B,$A1061,'[1]Deals (investment)'!$T:$T,AX$1)</f>
        <v>#VALUE!</v>
      </c>
      <c r="AY1061" s="17" t="e">
        <f>SUMIFS('[1]Deals (investment)'!$C:$C,'[1]Deals (investment)'!$B:$B,$A1061,'[1]Deals (investment)'!$T:$T,AY$1)</f>
        <v>#VALUE!</v>
      </c>
      <c r="AZ1061" s="17" t="e">
        <f>SUMIFS('[1]Deals (investment)'!$C:$C,'[1]Deals (investment)'!$B:$B,$A1061,'[1]Deals (investment)'!$T:$T,AZ$1)</f>
        <v>#VALUE!</v>
      </c>
      <c r="BA1061" s="17" t="e">
        <f>SUMIFS('[1]Deals (investment)'!$C:$C,'[1]Deals (investment)'!$B:$B,$A1061,'[1]Deals (investment)'!$T:$T,BA$1)</f>
        <v>#VALUE!</v>
      </c>
      <c r="BB1061" s="17" t="e">
        <f>SUMIFS('[1]Deals (investment)'!$C:$C,'[1]Deals (investment)'!$B:$B,$A1061,'[1]Deals (investment)'!$T:$T,BB$1)</f>
        <v>#VALUE!</v>
      </c>
      <c r="BC1061" s="17" t="e">
        <f>SUMIFS('[1]Deals (Exits)'!$C:$C,'[1]Deals (Exits)'!$B:$B,$A1061)</f>
        <v>#VALUE!</v>
      </c>
      <c r="BD1061" s="17" t="e">
        <f>SUMIFS('[1]Deals (investment)'!$C:$C,'[1]Deals (investment)'!$B:$B,$A1061,'[1]Deals (investment)'!$V:$V,BD$1)</f>
        <v>#VALUE!</v>
      </c>
      <c r="BE1061" s="17" t="e">
        <f>SUMIFS('[1]Deals (investment)'!$C:$C,'[1]Deals (investment)'!$B:$B,$A1061,'[1]Deals (investment)'!$V:$V,BE$1)</f>
        <v>#VALUE!</v>
      </c>
      <c r="BF1061" s="17" t="e">
        <f>SUMIFS('[1]Deals (investment)'!$C:$C,'[1]Deals (investment)'!$B:$B,$A1061,'[1]Deals (investment)'!$V:$V,BF$1)</f>
        <v>#VALUE!</v>
      </c>
      <c r="BG1061" s="17" t="e">
        <f>SUMIFS('[1]Deals (investment)'!$C:$C,'[1]Deals (investment)'!$B:$B,$A1061,'[1]Deals (investment)'!$V:$V,BG$1)</f>
        <v>#VALUE!</v>
      </c>
      <c r="BH1061" s="17" t="e">
        <f>SUMIFS('[1]Deals (investment)'!$C:$C,'[1]Deals (investment)'!$B:$B,$A1061,'[1]Deals (investment)'!$V:$V,BH$1)</f>
        <v>#VALUE!</v>
      </c>
      <c r="BI1061" s="17" t="e">
        <f>SUMIFS('[1]Deals (investment)'!$C:$C,'[1]Deals (investment)'!$B:$B,$A1061,'[1]Deals (investment)'!$V:$V,BI$1)</f>
        <v>#VALUE!</v>
      </c>
      <c r="BJ1061" s="17" t="e">
        <f>SUMIFS('[1]Deals (investment)'!$C:$C,'[1]Deals (investment)'!$B:$B,$A1061,'[1]Deals (investment)'!$V:$V,BJ$1)</f>
        <v>#VALUE!</v>
      </c>
      <c r="BK1061" s="17" t="e">
        <f>SUMIFS('[1]Deals (investment)'!$C:$C,'[1]Deals (investment)'!$B:$B,$A1061,'[1]Deals (investment)'!$V:$V,BK$1)</f>
        <v>#VALUE!</v>
      </c>
      <c r="BL1061" s="17" t="e">
        <f>SUMIFS('[1]Deals (investment)'!$C:$C,'[1]Deals (investment)'!$B:$B,$A1061,'[1]Deals (investment)'!$V:$V,BL$1)</f>
        <v>#VALUE!</v>
      </c>
      <c r="BM1061" s="17" t="e">
        <f>SUMIFS('[1]Deals (investment)'!$C:$C,'[1]Deals (investment)'!$B:$B,$A1061,'[1]Deals (investment)'!$V:$V,BM$1)</f>
        <v>#VALUE!</v>
      </c>
      <c r="BN1061" s="15"/>
      <c r="BO1061" s="15"/>
      <c r="BP1061" s="22"/>
      <c r="BQ1061" s="15"/>
      <c r="BR1061" s="15"/>
      <c r="BS1061" s="15"/>
      <c r="BT1061" s="15"/>
      <c r="BU1061" s="15"/>
      <c r="BV1061" s="15"/>
      <c r="BW1061" s="15"/>
      <c r="BX1061" s="15"/>
      <c r="BY1061" s="15"/>
      <c r="BZ1061" s="15"/>
      <c r="CA1061" s="15"/>
      <c r="CB1061" s="15"/>
      <c r="CC1061" s="15"/>
      <c r="CD1061" s="15" t="str">
        <f t="shared" si="156"/>
        <v>HustlenomicsHustlenomics eradicates backyard shacks in townships by replacing them with formal structures efficiently to provide sustainable livingActive</v>
      </c>
      <c r="CE1061" s="15"/>
      <c r="CF1061" s="15"/>
      <c r="CG1061" s="15"/>
      <c r="CH1061" s="15"/>
      <c r="CI1061" s="15"/>
      <c r="CJ1061" s="15"/>
    </row>
    <row r="1062" spans="1:117" ht="12.75">
      <c r="A1062" s="15" t="s">
        <v>7317</v>
      </c>
      <c r="B1062" s="15"/>
      <c r="C1062" s="15"/>
      <c r="D1062" s="16"/>
      <c r="E1062" s="15"/>
      <c r="F1062" s="15"/>
      <c r="G1062" s="15"/>
      <c r="H1062" s="15"/>
      <c r="I1062" s="15"/>
      <c r="J1062" s="15"/>
      <c r="K1062" s="17" t="e">
        <f t="shared" si="140"/>
        <v>#VALUE!</v>
      </c>
      <c r="L1062" s="15"/>
      <c r="M1062" s="18" t="e">
        <f t="shared" si="132"/>
        <v>#VALUE!</v>
      </c>
      <c r="N1062" s="15"/>
      <c r="O1062" s="15"/>
      <c r="P1062" s="15"/>
      <c r="Q1062" s="24" t="e">
        <f ca="1">_xludf.MAXIFS('[1]Deals (investment)'!A:A,'[1]Deals (investment)'!B:B,A1062)</f>
        <v>#NAME?</v>
      </c>
      <c r="R1062" s="15"/>
      <c r="S1062" s="19"/>
      <c r="T1062" s="15"/>
      <c r="U1062" s="17"/>
      <c r="V1062" s="15"/>
      <c r="W1062" s="15"/>
      <c r="X1062" s="15"/>
      <c r="Y1062" s="15"/>
      <c r="AB1062" s="20"/>
      <c r="AC1062" s="15"/>
      <c r="AD1062" s="15"/>
      <c r="AE1062" s="15"/>
      <c r="AF1062" s="15"/>
      <c r="AG1062" s="22">
        <f t="shared" ca="1" si="151"/>
        <v>9.6774193548387094E-2</v>
      </c>
      <c r="AH1062" s="15" t="str">
        <f t="shared" si="152"/>
        <v/>
      </c>
      <c r="AI1062" s="22" t="e">
        <f>VLOOKUP(A1062,'[1]Deals (investment)'!$B$2:$Z$1497,1,FALSE)</f>
        <v>#N/A</v>
      </c>
      <c r="AJ1062" s="22" t="e">
        <f>VLOOKUP(A1062,'[1]Deals (investment)'!$B$2:$Z$870,15,FALSE)</f>
        <v>#N/A</v>
      </c>
      <c r="AK1062" s="17" t="e">
        <f>VLOOKUP(A1062,'[1]Deals (Exits)'!B:B,1,FALSE)</f>
        <v>#N/A</v>
      </c>
      <c r="AL1062" s="23" t="e">
        <f>VLOOKUP(G1062,[1]Lookups!$V$3:$Y$197,4,FALSE)</f>
        <v>#N/A</v>
      </c>
      <c r="AM1062" s="17" t="e">
        <f>VLOOKUP(X1062,[1]Lookups!$B$3:$C$200,2,FALSE)</f>
        <v>#N/A</v>
      </c>
      <c r="AN1062" s="17" t="e">
        <f>VLOOKUP(R1062,[1]Lookups!$H$3:$I$69,2,FALSE)</f>
        <v>#N/A</v>
      </c>
      <c r="AO1062" s="17" t="e">
        <f>VLOOKUP(T1062,[1]Lookups!$H$3:$I$69,2,FALSE)</f>
        <v>#N/A</v>
      </c>
      <c r="AP1062" s="17" t="e">
        <f>VLOOKUP(AN1062,[1]Lookups!$N$3:$O$11,2,FALSE)</f>
        <v>#N/A</v>
      </c>
      <c r="AQ1062" s="18" t="e">
        <f>COUNTIFS('[1]Deals (investment)'!$B:$B,$A1062)</f>
        <v>#VALUE!</v>
      </c>
      <c r="AR1062" s="18" t="e">
        <f>COUNTIFS('[1]Deals (investment)'!$B:$B,$A1062,'[1]Deals (investment)'!$T:$T,$AW$1)+COUNTIFS('[1]Deals (investment)'!$B:$B,$A1062,'[1]Deals (investment)'!$T:$T,$AX$1)+COUNTIFS('[1]Deals (investment)'!$B:$B,$A1062,'[1]Deals (investment)'!$T:$T,$AY$1)</f>
        <v>#VALUE!</v>
      </c>
      <c r="AS1062" s="17" t="e">
        <f>SUMIFS('[1]Deals (investment)'!$C:$C,'[1]Deals (investment)'!$B:$B,$A1062)</f>
        <v>#VALUE!</v>
      </c>
      <c r="AT1062" s="17" t="e">
        <f t="shared" si="141"/>
        <v>#VALUE!</v>
      </c>
      <c r="AU1062" s="18" t="e">
        <f>COUNTIF('[1]Deals (Exits)'!$B:$B,A1062)</f>
        <v>#VALUE!</v>
      </c>
      <c r="AV1062" s="17" t="e">
        <f>SUMIFS('[1]Deals (investment)'!$C:$C,'[1]Deals (investment)'!$B:$B,$A1062,'[1]Deals (investment)'!$T:$T,AV$1)</f>
        <v>#VALUE!</v>
      </c>
      <c r="AW1062" s="17" t="e">
        <f>SUMIFS('[1]Deals (investment)'!$C:$C,'[1]Deals (investment)'!$B:$B,$A1062,'[1]Deals (investment)'!$T:$T,AW$1)</f>
        <v>#VALUE!</v>
      </c>
      <c r="AX1062" s="17" t="e">
        <f>SUMIFS('[1]Deals (investment)'!$C:$C,'[1]Deals (investment)'!$B:$B,$A1062,'[1]Deals (investment)'!$T:$T,AX$1)</f>
        <v>#VALUE!</v>
      </c>
      <c r="AY1062" s="17" t="e">
        <f>SUMIFS('[1]Deals (investment)'!$C:$C,'[1]Deals (investment)'!$B:$B,$A1062,'[1]Deals (investment)'!$T:$T,AY$1)</f>
        <v>#VALUE!</v>
      </c>
      <c r="AZ1062" s="17" t="e">
        <f>SUMIFS('[1]Deals (investment)'!$C:$C,'[1]Deals (investment)'!$B:$B,$A1062,'[1]Deals (investment)'!$T:$T,AZ$1)</f>
        <v>#VALUE!</v>
      </c>
      <c r="BA1062" s="17" t="e">
        <f>SUMIFS('[1]Deals (investment)'!$C:$C,'[1]Deals (investment)'!$B:$B,$A1062,'[1]Deals (investment)'!$T:$T,BA$1)</f>
        <v>#VALUE!</v>
      </c>
      <c r="BB1062" s="17" t="e">
        <f>SUMIFS('[1]Deals (investment)'!$C:$C,'[1]Deals (investment)'!$B:$B,$A1062,'[1]Deals (investment)'!$T:$T,BB$1)</f>
        <v>#VALUE!</v>
      </c>
      <c r="BC1062" s="17" t="e">
        <f>SUMIFS('[1]Deals (Exits)'!$C:$C,'[1]Deals (Exits)'!$B:$B,$A1062)</f>
        <v>#VALUE!</v>
      </c>
      <c r="BD1062" s="17" t="e">
        <f>SUMIFS('[1]Deals (investment)'!$C:$C,'[1]Deals (investment)'!$B:$B,$A1062,'[1]Deals (investment)'!$V:$V,BD$1)</f>
        <v>#VALUE!</v>
      </c>
      <c r="BE1062" s="17" t="e">
        <f>SUMIFS('[1]Deals (investment)'!$C:$C,'[1]Deals (investment)'!$B:$B,$A1062,'[1]Deals (investment)'!$V:$V,BE$1)</f>
        <v>#VALUE!</v>
      </c>
      <c r="BF1062" s="17" t="e">
        <f>SUMIFS('[1]Deals (investment)'!$C:$C,'[1]Deals (investment)'!$B:$B,$A1062,'[1]Deals (investment)'!$V:$V,BF$1)</f>
        <v>#VALUE!</v>
      </c>
      <c r="BG1062" s="17" t="e">
        <f>SUMIFS('[1]Deals (investment)'!$C:$C,'[1]Deals (investment)'!$B:$B,$A1062,'[1]Deals (investment)'!$V:$V,BG$1)</f>
        <v>#VALUE!</v>
      </c>
      <c r="BH1062" s="17" t="e">
        <f>SUMIFS('[1]Deals (investment)'!$C:$C,'[1]Deals (investment)'!$B:$B,$A1062,'[1]Deals (investment)'!$V:$V,BH$1)</f>
        <v>#VALUE!</v>
      </c>
      <c r="BI1062" s="17" t="e">
        <f>SUMIFS('[1]Deals (investment)'!$C:$C,'[1]Deals (investment)'!$B:$B,$A1062,'[1]Deals (investment)'!$V:$V,BI$1)</f>
        <v>#VALUE!</v>
      </c>
      <c r="BJ1062" s="17" t="e">
        <f>SUMIFS('[1]Deals (investment)'!$C:$C,'[1]Deals (investment)'!$B:$B,$A1062,'[1]Deals (investment)'!$V:$V,BJ$1)</f>
        <v>#VALUE!</v>
      </c>
      <c r="BK1062" s="17" t="e">
        <f>SUMIFS('[1]Deals (investment)'!$C:$C,'[1]Deals (investment)'!$B:$B,$A1062,'[1]Deals (investment)'!$V:$V,BK$1)</f>
        <v>#VALUE!</v>
      </c>
      <c r="BL1062" s="17" t="e">
        <f>SUMIFS('[1]Deals (investment)'!$C:$C,'[1]Deals (investment)'!$B:$B,$A1062,'[1]Deals (investment)'!$V:$V,BL$1)</f>
        <v>#VALUE!</v>
      </c>
      <c r="BM1062" s="17" t="e">
        <f>SUMIFS('[1]Deals (investment)'!$C:$C,'[1]Deals (investment)'!$B:$B,$A1062,'[1]Deals (investment)'!$V:$V,BM$1)</f>
        <v>#VALUE!</v>
      </c>
      <c r="BN1062" s="15"/>
      <c r="BO1062" s="15"/>
      <c r="BP1062" s="22"/>
      <c r="BQ1062" s="15"/>
      <c r="BR1062" s="15"/>
      <c r="BS1062" s="15"/>
      <c r="BT1062" s="15"/>
      <c r="BU1062" s="15"/>
      <c r="BV1062" s="15"/>
      <c r="BW1062" s="15"/>
      <c r="BX1062" s="15"/>
      <c r="BY1062" s="15"/>
      <c r="BZ1062" s="15"/>
      <c r="CA1062" s="15"/>
      <c r="CB1062" s="15"/>
      <c r="CC1062" s="15"/>
      <c r="CD1062" s="15" t="str">
        <f t="shared" si="156"/>
        <v>Hydroponics</v>
      </c>
      <c r="CE1062" s="15"/>
      <c r="CF1062" s="15"/>
      <c r="CG1062" s="15"/>
      <c r="CH1062" s="15"/>
      <c r="CI1062" s="15"/>
      <c r="CJ1062" s="15"/>
    </row>
    <row r="1063" spans="1:117" ht="12.75">
      <c r="A1063" s="15" t="s">
        <v>7318</v>
      </c>
      <c r="B1063" s="15" t="s">
        <v>7319</v>
      </c>
      <c r="C1063" s="15" t="s">
        <v>58</v>
      </c>
      <c r="D1063" s="16">
        <v>2015</v>
      </c>
      <c r="E1063" s="15" t="s">
        <v>1472</v>
      </c>
      <c r="F1063" s="15"/>
      <c r="G1063" s="15" t="s">
        <v>91</v>
      </c>
      <c r="H1063" s="15"/>
      <c r="I1063" s="15" t="s">
        <v>91</v>
      </c>
      <c r="J1063" s="15"/>
      <c r="K1063" s="17" t="e">
        <f t="shared" si="140"/>
        <v>#VALUE!</v>
      </c>
      <c r="L1063" s="15"/>
      <c r="M1063" s="18" t="e">
        <f t="shared" si="132"/>
        <v>#VALUE!</v>
      </c>
      <c r="N1063" s="15"/>
      <c r="O1063" s="15"/>
      <c r="P1063" s="15"/>
      <c r="Q1063" s="15"/>
      <c r="R1063" s="15" t="s">
        <v>375</v>
      </c>
      <c r="S1063" s="19" t="s">
        <v>144</v>
      </c>
      <c r="T1063" s="15" t="s">
        <v>375</v>
      </c>
      <c r="U1063" s="17" t="s">
        <v>144</v>
      </c>
      <c r="V1063" s="15" t="s">
        <v>7320</v>
      </c>
      <c r="W1063" s="15"/>
      <c r="X1063" s="15" t="s">
        <v>64</v>
      </c>
      <c r="Y1063" s="15" t="s">
        <v>3870</v>
      </c>
      <c r="AB1063" s="20" t="s">
        <v>286</v>
      </c>
      <c r="AC1063" s="21" t="s">
        <v>7321</v>
      </c>
      <c r="AD1063" s="21" t="s">
        <v>7322</v>
      </c>
      <c r="AE1063" s="15"/>
      <c r="AF1063" s="21" t="s">
        <v>7323</v>
      </c>
      <c r="AG1063" s="22">
        <f t="shared" si="151"/>
        <v>0.61290322580645162</v>
      </c>
      <c r="AH1063" s="15" t="str">
        <f t="shared" si="152"/>
        <v/>
      </c>
      <c r="AI1063" s="22" t="str">
        <f>VLOOKUP(A1063,'[1]Deals (investment)'!$B$2:$Z$1497,1,FALSE)</f>
        <v>HiCarByeCar</v>
      </c>
      <c r="AJ1063" s="22">
        <f>VLOOKUP(A1063,'[1]Deals (investment)'!$B$2:$Z$870,15,FALSE)</f>
        <v>0</v>
      </c>
      <c r="AK1063" s="17" t="e">
        <f>VLOOKUP(A1063,'[1]Deals (Exits)'!B:B,1,FALSE)</f>
        <v>#N/A</v>
      </c>
      <c r="AL1063" s="23">
        <f>VLOOKUP(G1063,[1]Lookups!$V$3:$Y$197,4,FALSE)</f>
        <v>0</v>
      </c>
      <c r="AM1063" s="17" t="str">
        <f>VLOOKUP(X1063,[1]Lookups!$B$3:$C$200,2,FALSE)</f>
        <v>E-commerce &amp; Retail</v>
      </c>
      <c r="AN1063" s="17" t="str">
        <f>VLOOKUP(R1063,[1]Lookups!$H$3:$I$69,2,FALSE)</f>
        <v>2. Seed</v>
      </c>
      <c r="AO1063" s="17" t="str">
        <f>VLOOKUP(T1063,[1]Lookups!$H$3:$I$69,2,FALSE)</f>
        <v>2. Seed</v>
      </c>
      <c r="AP1063" s="17" t="str">
        <f>VLOOKUP(AN1063,[1]Lookups!$N$3:$O$11,2,FALSE)</f>
        <v>Early</v>
      </c>
      <c r="AQ1063" s="18" t="e">
        <f>COUNTIFS('[1]Deals (investment)'!$B:$B,$A1063)</f>
        <v>#VALUE!</v>
      </c>
      <c r="AR1063" s="18" t="e">
        <f>COUNTIFS('[1]Deals (investment)'!$B:$B,$A1063,'[1]Deals (investment)'!$T:$T,$AW$1)+COUNTIFS('[1]Deals (investment)'!$B:$B,$A1063,'[1]Deals (investment)'!$T:$T,$AX$1)+COUNTIFS('[1]Deals (investment)'!$B:$B,$A1063,'[1]Deals (investment)'!$T:$T,$AY$1)</f>
        <v>#VALUE!</v>
      </c>
      <c r="AS1063" s="17" t="e">
        <f>SUMIFS('[1]Deals (investment)'!$C:$C,'[1]Deals (investment)'!$B:$B,$A1063)</f>
        <v>#VALUE!</v>
      </c>
      <c r="AT1063" s="17" t="e">
        <f t="shared" si="141"/>
        <v>#VALUE!</v>
      </c>
      <c r="AU1063" s="18" t="e">
        <f>COUNTIF('[1]Deals (Exits)'!$B:$B,A1063)</f>
        <v>#VALUE!</v>
      </c>
      <c r="AV1063" s="17" t="e">
        <f>SUMIFS('[1]Deals (investment)'!$C:$C,'[1]Deals (investment)'!$B:$B,$A1063,'[1]Deals (investment)'!$T:$T,AV$1)</f>
        <v>#VALUE!</v>
      </c>
      <c r="AW1063" s="17" t="e">
        <f>SUMIFS('[1]Deals (investment)'!$C:$C,'[1]Deals (investment)'!$B:$B,$A1063,'[1]Deals (investment)'!$T:$T,AW$1)</f>
        <v>#VALUE!</v>
      </c>
      <c r="AX1063" s="17" t="e">
        <f>SUMIFS('[1]Deals (investment)'!$C:$C,'[1]Deals (investment)'!$B:$B,$A1063,'[1]Deals (investment)'!$T:$T,AX$1)</f>
        <v>#VALUE!</v>
      </c>
      <c r="AY1063" s="17" t="e">
        <f>SUMIFS('[1]Deals (investment)'!$C:$C,'[1]Deals (investment)'!$B:$B,$A1063,'[1]Deals (investment)'!$T:$T,AY$1)</f>
        <v>#VALUE!</v>
      </c>
      <c r="AZ1063" s="17" t="e">
        <f>SUMIFS('[1]Deals (investment)'!$C:$C,'[1]Deals (investment)'!$B:$B,$A1063,'[1]Deals (investment)'!$T:$T,AZ$1)</f>
        <v>#VALUE!</v>
      </c>
      <c r="BA1063" s="17" t="e">
        <f>SUMIFS('[1]Deals (investment)'!$C:$C,'[1]Deals (investment)'!$B:$B,$A1063,'[1]Deals (investment)'!$T:$T,BA$1)</f>
        <v>#VALUE!</v>
      </c>
      <c r="BB1063" s="17" t="e">
        <f>SUMIFS('[1]Deals (investment)'!$C:$C,'[1]Deals (investment)'!$B:$B,$A1063,'[1]Deals (investment)'!$T:$T,BB$1)</f>
        <v>#VALUE!</v>
      </c>
      <c r="BC1063" s="17" t="e">
        <f>SUMIFS('[1]Deals (Exits)'!$C:$C,'[1]Deals (Exits)'!$B:$B,$A1063)</f>
        <v>#VALUE!</v>
      </c>
      <c r="BD1063" s="17" t="e">
        <f>SUMIFS('[1]Deals (investment)'!$C:$C,'[1]Deals (investment)'!$B:$B,$A1063,'[1]Deals (investment)'!$V:$V,BD$1)</f>
        <v>#VALUE!</v>
      </c>
      <c r="BE1063" s="17" t="e">
        <f>SUMIFS('[1]Deals (investment)'!$C:$C,'[1]Deals (investment)'!$B:$B,$A1063,'[1]Deals (investment)'!$V:$V,BE$1)</f>
        <v>#VALUE!</v>
      </c>
      <c r="BF1063" s="17" t="e">
        <f>SUMIFS('[1]Deals (investment)'!$C:$C,'[1]Deals (investment)'!$B:$B,$A1063,'[1]Deals (investment)'!$V:$V,BF$1)</f>
        <v>#VALUE!</v>
      </c>
      <c r="BG1063" s="17" t="e">
        <f>SUMIFS('[1]Deals (investment)'!$C:$C,'[1]Deals (investment)'!$B:$B,$A1063,'[1]Deals (investment)'!$V:$V,BG$1)</f>
        <v>#VALUE!</v>
      </c>
      <c r="BH1063" s="17" t="e">
        <f>SUMIFS('[1]Deals (investment)'!$C:$C,'[1]Deals (investment)'!$B:$B,$A1063,'[1]Deals (investment)'!$V:$V,BH$1)</f>
        <v>#VALUE!</v>
      </c>
      <c r="BI1063" s="17" t="e">
        <f>SUMIFS('[1]Deals (investment)'!$C:$C,'[1]Deals (investment)'!$B:$B,$A1063,'[1]Deals (investment)'!$V:$V,BI$1)</f>
        <v>#VALUE!</v>
      </c>
      <c r="BJ1063" s="17" t="e">
        <f>SUMIFS('[1]Deals (investment)'!$C:$C,'[1]Deals (investment)'!$B:$B,$A1063,'[1]Deals (investment)'!$V:$V,BJ$1)</f>
        <v>#VALUE!</v>
      </c>
      <c r="BK1063" s="17" t="e">
        <f>SUMIFS('[1]Deals (investment)'!$C:$C,'[1]Deals (investment)'!$B:$B,$A1063,'[1]Deals (investment)'!$V:$V,BK$1)</f>
        <v>#VALUE!</v>
      </c>
      <c r="BL1063" s="17" t="e">
        <f>SUMIFS('[1]Deals (investment)'!$C:$C,'[1]Deals (investment)'!$B:$B,$A1063,'[1]Deals (investment)'!$V:$V,BL$1)</f>
        <v>#VALUE!</v>
      </c>
      <c r="BM1063" s="17" t="e">
        <f>SUMIFS('[1]Deals (investment)'!$C:$C,'[1]Deals (investment)'!$B:$B,$A1063,'[1]Deals (investment)'!$V:$V,BM$1)</f>
        <v>#VALUE!</v>
      </c>
      <c r="BN1063" s="15"/>
      <c r="BO1063" s="15"/>
      <c r="BP1063" s="22"/>
      <c r="BQ1063" s="15"/>
      <c r="BR1063" s="15"/>
      <c r="BS1063" s="15"/>
      <c r="BT1063" s="15"/>
      <c r="BU1063" s="15"/>
      <c r="BV1063" s="15"/>
      <c r="BW1063" s="15"/>
      <c r="BX1063" s="15"/>
      <c r="BY1063" s="15"/>
      <c r="BZ1063" s="15"/>
      <c r="CA1063" s="15"/>
      <c r="CB1063" s="15"/>
      <c r="CC1063" s="15"/>
      <c r="CD1063" s="15" t="str">
        <f t="shared" si="156"/>
        <v>HiCarByeCarHiCarByeCar makes receiving offers for your car safe, fast and convenient.Active</v>
      </c>
      <c r="CE1063" s="15"/>
      <c r="CF1063" s="15"/>
      <c r="CG1063" s="15"/>
      <c r="CH1063" s="15"/>
      <c r="CI1063" s="15"/>
      <c r="CJ1063" s="15"/>
    </row>
    <row r="1064" spans="1:117" ht="12.75">
      <c r="A1064" s="15" t="s">
        <v>7324</v>
      </c>
      <c r="B1064" s="15" t="s">
        <v>7325</v>
      </c>
      <c r="C1064" s="15" t="s">
        <v>58</v>
      </c>
      <c r="D1064" s="16">
        <v>2017</v>
      </c>
      <c r="E1064" s="15" t="s">
        <v>117</v>
      </c>
      <c r="F1064" s="15"/>
      <c r="G1064" s="15" t="s">
        <v>118</v>
      </c>
      <c r="H1064" s="15"/>
      <c r="I1064" s="15"/>
      <c r="J1064" s="15"/>
      <c r="K1064" s="17" t="e">
        <f t="shared" si="140"/>
        <v>#VALUE!</v>
      </c>
      <c r="L1064" s="15"/>
      <c r="M1064" s="18" t="e">
        <f t="shared" si="132"/>
        <v>#VALUE!</v>
      </c>
      <c r="N1064" s="15"/>
      <c r="O1064" s="15"/>
      <c r="P1064" s="15"/>
      <c r="Q1064" s="15"/>
      <c r="R1064" s="15"/>
      <c r="S1064" s="19"/>
      <c r="T1064" s="15"/>
      <c r="U1064" s="17"/>
      <c r="V1064" s="15" t="s">
        <v>7326</v>
      </c>
      <c r="W1064" s="15"/>
      <c r="X1064" s="15"/>
      <c r="Y1064" s="15" t="s">
        <v>7327</v>
      </c>
      <c r="AB1064" s="20"/>
      <c r="AC1064" s="21" t="s">
        <v>7328</v>
      </c>
      <c r="AD1064" s="15"/>
      <c r="AE1064" s="21" t="s">
        <v>7329</v>
      </c>
      <c r="AF1064" s="21" t="s">
        <v>7330</v>
      </c>
      <c r="AG1064" s="22">
        <f t="shared" si="151"/>
        <v>0.38709677419354838</v>
      </c>
      <c r="AH1064" s="15" t="str">
        <f t="shared" si="152"/>
        <v/>
      </c>
      <c r="AI1064" s="22" t="e">
        <f>VLOOKUP(A1064,'[1]Deals (investment)'!$B$2:$Z$1497,1,FALSE)</f>
        <v>#N/A</v>
      </c>
      <c r="AJ1064" s="22" t="e">
        <f>VLOOKUP(A1064,'[1]Deals (investment)'!$B$2:$Z$870,15,FALSE)</f>
        <v>#N/A</v>
      </c>
      <c r="AK1064" s="17" t="e">
        <f>VLOOKUP(A1064,'[1]Deals (Exits)'!B:B,1,FALSE)</f>
        <v>#N/A</v>
      </c>
      <c r="AL1064" s="23">
        <f>VLOOKUP(G1064,[1]Lookups!$V$3:$Y$197,4,FALSE)</f>
        <v>0</v>
      </c>
      <c r="AM1064" s="17" t="e">
        <f>VLOOKUP(X1064,[1]Lookups!$B$3:$C$200,2,FALSE)</f>
        <v>#N/A</v>
      </c>
      <c r="AN1064" s="17" t="e">
        <f>VLOOKUP(R1064,[1]Lookups!$H$3:$I$69,2,FALSE)</f>
        <v>#N/A</v>
      </c>
      <c r="AO1064" s="17" t="e">
        <f>VLOOKUP(T1064,[1]Lookups!$H$3:$I$69,2,FALSE)</f>
        <v>#N/A</v>
      </c>
      <c r="AP1064" s="17" t="e">
        <f>VLOOKUP(AN1064,[1]Lookups!$N$3:$O$11,2,FALSE)</f>
        <v>#N/A</v>
      </c>
      <c r="AQ1064" s="18" t="e">
        <f>COUNTIFS('[1]Deals (investment)'!$B:$B,$A1064)</f>
        <v>#VALUE!</v>
      </c>
      <c r="AR1064" s="18" t="e">
        <f>COUNTIFS('[1]Deals (investment)'!$B:$B,$A1064,'[1]Deals (investment)'!$T:$T,$AW$1)+COUNTIFS('[1]Deals (investment)'!$B:$B,$A1064,'[1]Deals (investment)'!$T:$T,$AX$1)+COUNTIFS('[1]Deals (investment)'!$B:$B,$A1064,'[1]Deals (investment)'!$T:$T,$AY$1)</f>
        <v>#VALUE!</v>
      </c>
      <c r="AS1064" s="17" t="e">
        <f>SUMIFS('[1]Deals (investment)'!$C:$C,'[1]Deals (investment)'!$B:$B,$A1064)</f>
        <v>#VALUE!</v>
      </c>
      <c r="AT1064" s="17" t="e">
        <f t="shared" si="141"/>
        <v>#VALUE!</v>
      </c>
      <c r="AU1064" s="18" t="e">
        <f>COUNTIF('[1]Deals (Exits)'!$B:$B,A1064)</f>
        <v>#VALUE!</v>
      </c>
      <c r="AV1064" s="17" t="e">
        <f>SUMIFS('[1]Deals (investment)'!$C:$C,'[1]Deals (investment)'!$B:$B,$A1064,'[1]Deals (investment)'!$T:$T,AV$1)</f>
        <v>#VALUE!</v>
      </c>
      <c r="AW1064" s="17" t="e">
        <f>SUMIFS('[1]Deals (investment)'!$C:$C,'[1]Deals (investment)'!$B:$B,$A1064,'[1]Deals (investment)'!$T:$T,AW$1)</f>
        <v>#VALUE!</v>
      </c>
      <c r="AX1064" s="17" t="e">
        <f>SUMIFS('[1]Deals (investment)'!$C:$C,'[1]Deals (investment)'!$B:$B,$A1064,'[1]Deals (investment)'!$T:$T,AX$1)</f>
        <v>#VALUE!</v>
      </c>
      <c r="AY1064" s="17" t="e">
        <f>SUMIFS('[1]Deals (investment)'!$C:$C,'[1]Deals (investment)'!$B:$B,$A1064,'[1]Deals (investment)'!$T:$T,AY$1)</f>
        <v>#VALUE!</v>
      </c>
      <c r="AZ1064" s="17" t="e">
        <f>SUMIFS('[1]Deals (investment)'!$C:$C,'[1]Deals (investment)'!$B:$B,$A1064,'[1]Deals (investment)'!$T:$T,AZ$1)</f>
        <v>#VALUE!</v>
      </c>
      <c r="BA1064" s="17" t="e">
        <f>SUMIFS('[1]Deals (investment)'!$C:$C,'[1]Deals (investment)'!$B:$B,$A1064,'[1]Deals (investment)'!$T:$T,BA$1)</f>
        <v>#VALUE!</v>
      </c>
      <c r="BB1064" s="17" t="e">
        <f>SUMIFS('[1]Deals (investment)'!$C:$C,'[1]Deals (investment)'!$B:$B,$A1064,'[1]Deals (investment)'!$T:$T,BB$1)</f>
        <v>#VALUE!</v>
      </c>
      <c r="BC1064" s="17" t="e">
        <f>SUMIFS('[1]Deals (Exits)'!$C:$C,'[1]Deals (Exits)'!$B:$B,$A1064)</f>
        <v>#VALUE!</v>
      </c>
      <c r="BD1064" s="17" t="e">
        <f>SUMIFS('[1]Deals (investment)'!$C:$C,'[1]Deals (investment)'!$B:$B,$A1064,'[1]Deals (investment)'!$V:$V,BD$1)</f>
        <v>#VALUE!</v>
      </c>
      <c r="BE1064" s="17" t="e">
        <f>SUMIFS('[1]Deals (investment)'!$C:$C,'[1]Deals (investment)'!$B:$B,$A1064,'[1]Deals (investment)'!$V:$V,BE$1)</f>
        <v>#VALUE!</v>
      </c>
      <c r="BF1064" s="17" t="e">
        <f>SUMIFS('[1]Deals (investment)'!$C:$C,'[1]Deals (investment)'!$B:$B,$A1064,'[1]Deals (investment)'!$V:$V,BF$1)</f>
        <v>#VALUE!</v>
      </c>
      <c r="BG1064" s="17" t="e">
        <f>SUMIFS('[1]Deals (investment)'!$C:$C,'[1]Deals (investment)'!$B:$B,$A1064,'[1]Deals (investment)'!$V:$V,BG$1)</f>
        <v>#VALUE!</v>
      </c>
      <c r="BH1064" s="17" t="e">
        <f>SUMIFS('[1]Deals (investment)'!$C:$C,'[1]Deals (investment)'!$B:$B,$A1064,'[1]Deals (investment)'!$V:$V,BH$1)</f>
        <v>#VALUE!</v>
      </c>
      <c r="BI1064" s="17" t="e">
        <f>SUMIFS('[1]Deals (investment)'!$C:$C,'[1]Deals (investment)'!$B:$B,$A1064,'[1]Deals (investment)'!$V:$V,BI$1)</f>
        <v>#VALUE!</v>
      </c>
      <c r="BJ1064" s="17" t="e">
        <f>SUMIFS('[1]Deals (investment)'!$C:$C,'[1]Deals (investment)'!$B:$B,$A1064,'[1]Deals (investment)'!$V:$V,BJ$1)</f>
        <v>#VALUE!</v>
      </c>
      <c r="BK1064" s="17" t="e">
        <f>SUMIFS('[1]Deals (investment)'!$C:$C,'[1]Deals (investment)'!$B:$B,$A1064,'[1]Deals (investment)'!$V:$V,BK$1)</f>
        <v>#VALUE!</v>
      </c>
      <c r="BL1064" s="17" t="e">
        <f>SUMIFS('[1]Deals (investment)'!$C:$C,'[1]Deals (investment)'!$B:$B,$A1064,'[1]Deals (investment)'!$V:$V,BL$1)</f>
        <v>#VALUE!</v>
      </c>
      <c r="BM1064" s="17" t="e">
        <f>SUMIFS('[1]Deals (investment)'!$C:$C,'[1]Deals (investment)'!$B:$B,$A1064,'[1]Deals (investment)'!$V:$V,BM$1)</f>
        <v>#VALUE!</v>
      </c>
      <c r="BN1064" s="15"/>
      <c r="BO1064" s="15"/>
      <c r="BP1064" s="22"/>
      <c r="BQ1064" s="15"/>
      <c r="BR1064" s="15"/>
      <c r="BS1064" s="15"/>
      <c r="BT1064" s="15"/>
      <c r="BU1064" s="15"/>
      <c r="BV1064" s="15"/>
      <c r="BW1064" s="15"/>
      <c r="BX1064" s="15"/>
      <c r="BY1064" s="15"/>
      <c r="BZ1064" s="15"/>
      <c r="CA1064" s="15"/>
      <c r="CB1064" s="15"/>
      <c r="CC1064" s="15"/>
      <c r="CD1064" s="15" t="str">
        <f t="shared" si="156"/>
        <v>Hyrac TechHyrac Tech is a social tech company that is focused on empowering people with the resources and education they need to succeed in these digital generation.Active</v>
      </c>
      <c r="CE1064" s="15"/>
      <c r="CF1064" s="15"/>
      <c r="CG1064" s="15"/>
      <c r="CH1064" s="15"/>
      <c r="CI1064" s="15"/>
      <c r="CJ1064" s="15"/>
    </row>
    <row r="1065" spans="1:117" ht="12.75">
      <c r="A1065" s="15" t="s">
        <v>7331</v>
      </c>
      <c r="B1065" s="15" t="s">
        <v>7332</v>
      </c>
      <c r="C1065" s="15" t="s">
        <v>58</v>
      </c>
      <c r="D1065" s="16">
        <v>2015</v>
      </c>
      <c r="E1065" s="15" t="s">
        <v>128</v>
      </c>
      <c r="F1065" s="15"/>
      <c r="G1065" s="15" t="s">
        <v>129</v>
      </c>
      <c r="H1065" s="15"/>
      <c r="I1065" s="15" t="s">
        <v>129</v>
      </c>
      <c r="J1065" s="15"/>
      <c r="K1065" s="17" t="e">
        <f t="shared" si="140"/>
        <v>#VALUE!</v>
      </c>
      <c r="L1065" s="15"/>
      <c r="M1065" s="18" t="e">
        <f t="shared" si="132"/>
        <v>#VALUE!</v>
      </c>
      <c r="N1065" s="15"/>
      <c r="O1065" s="15"/>
      <c r="P1065" s="15"/>
      <c r="Q1065" s="15"/>
      <c r="R1065" s="15"/>
      <c r="S1065" s="19"/>
      <c r="T1065" s="15"/>
      <c r="U1065" s="17"/>
      <c r="V1065" s="15" t="s">
        <v>7333</v>
      </c>
      <c r="W1065" s="15"/>
      <c r="X1065" s="15" t="s">
        <v>7334</v>
      </c>
      <c r="Y1065" s="15" t="s">
        <v>7335</v>
      </c>
      <c r="AB1065" s="32">
        <v>43506</v>
      </c>
      <c r="AC1065" s="21" t="s">
        <v>7336</v>
      </c>
      <c r="AD1065" s="21" t="s">
        <v>7337</v>
      </c>
      <c r="AE1065" s="21" t="s">
        <v>7338</v>
      </c>
      <c r="AF1065" s="21" t="s">
        <v>7339</v>
      </c>
      <c r="AG1065" s="22">
        <f t="shared" si="151"/>
        <v>0.5161290322580645</v>
      </c>
      <c r="AH1065" s="15" t="str">
        <f t="shared" si="152"/>
        <v/>
      </c>
      <c r="AI1065" s="22" t="str">
        <f>VLOOKUP(A1065,'[1]Deals (investment)'!$B$2:$Z$1497,1,FALSE)</f>
        <v>HireHunt</v>
      </c>
      <c r="AJ1065" s="22">
        <f>VLOOKUP(A1065,'[1]Deals (investment)'!$B$2:$Z$870,15,FALSE)</f>
        <v>0</v>
      </c>
      <c r="AK1065" s="17" t="e">
        <f>VLOOKUP(A1065,'[1]Deals (Exits)'!B:B,1,FALSE)</f>
        <v>#N/A</v>
      </c>
      <c r="AL1065" s="23">
        <f>VLOOKUP(G1065,[1]Lookups!$V$3:$Y$197,4,FALSE)</f>
        <v>0</v>
      </c>
      <c r="AM1065" s="17" t="e">
        <f>VLOOKUP(X1065,[1]Lookups!$B$3:$C$200,2,FALSE)</f>
        <v>#N/A</v>
      </c>
      <c r="AN1065" s="17" t="e">
        <f>VLOOKUP(R1065,[1]Lookups!$H$3:$I$69,2,FALSE)</f>
        <v>#N/A</v>
      </c>
      <c r="AO1065" s="17" t="e">
        <f>VLOOKUP(T1065,[1]Lookups!$H$3:$I$69,2,FALSE)</f>
        <v>#N/A</v>
      </c>
      <c r="AP1065" s="17" t="e">
        <f>VLOOKUP(AN1065,[1]Lookups!$N$3:$O$11,2,FALSE)</f>
        <v>#N/A</v>
      </c>
      <c r="AQ1065" s="18" t="e">
        <f>COUNTIFS('[1]Deals (investment)'!$B:$B,$A1065)</f>
        <v>#VALUE!</v>
      </c>
      <c r="AR1065" s="18" t="e">
        <f>COUNTIFS('[1]Deals (investment)'!$B:$B,$A1065,'[1]Deals (investment)'!$T:$T,$AW$1)+COUNTIFS('[1]Deals (investment)'!$B:$B,$A1065,'[1]Deals (investment)'!$T:$T,$AX$1)+COUNTIFS('[1]Deals (investment)'!$B:$B,$A1065,'[1]Deals (investment)'!$T:$T,$AY$1)</f>
        <v>#VALUE!</v>
      </c>
      <c r="AS1065" s="17" t="e">
        <f>SUMIFS('[1]Deals (investment)'!$C:$C,'[1]Deals (investment)'!$B:$B,$A1065)</f>
        <v>#VALUE!</v>
      </c>
      <c r="AT1065" s="17" t="e">
        <f t="shared" si="141"/>
        <v>#VALUE!</v>
      </c>
      <c r="AU1065" s="18" t="e">
        <f>COUNTIF('[1]Deals (Exits)'!$B:$B,A1065)</f>
        <v>#VALUE!</v>
      </c>
      <c r="AV1065" s="17" t="e">
        <f>SUMIFS('[1]Deals (investment)'!$C:$C,'[1]Deals (investment)'!$B:$B,$A1065,'[1]Deals (investment)'!$T:$T,AV$1)</f>
        <v>#VALUE!</v>
      </c>
      <c r="AW1065" s="17" t="e">
        <f>SUMIFS('[1]Deals (investment)'!$C:$C,'[1]Deals (investment)'!$B:$B,$A1065,'[1]Deals (investment)'!$T:$T,AW$1)</f>
        <v>#VALUE!</v>
      </c>
      <c r="AX1065" s="17" t="e">
        <f>SUMIFS('[1]Deals (investment)'!$C:$C,'[1]Deals (investment)'!$B:$B,$A1065,'[1]Deals (investment)'!$T:$T,AX$1)</f>
        <v>#VALUE!</v>
      </c>
      <c r="AY1065" s="17" t="e">
        <f>SUMIFS('[1]Deals (investment)'!$C:$C,'[1]Deals (investment)'!$B:$B,$A1065,'[1]Deals (investment)'!$T:$T,AY$1)</f>
        <v>#VALUE!</v>
      </c>
      <c r="AZ1065" s="17" t="e">
        <f>SUMIFS('[1]Deals (investment)'!$C:$C,'[1]Deals (investment)'!$B:$B,$A1065,'[1]Deals (investment)'!$T:$T,AZ$1)</f>
        <v>#VALUE!</v>
      </c>
      <c r="BA1065" s="17" t="e">
        <f>SUMIFS('[1]Deals (investment)'!$C:$C,'[1]Deals (investment)'!$B:$B,$A1065,'[1]Deals (investment)'!$T:$T,BA$1)</f>
        <v>#VALUE!</v>
      </c>
      <c r="BB1065" s="17" t="e">
        <f>SUMIFS('[1]Deals (investment)'!$C:$C,'[1]Deals (investment)'!$B:$B,$A1065,'[1]Deals (investment)'!$T:$T,BB$1)</f>
        <v>#VALUE!</v>
      </c>
      <c r="BC1065" s="17" t="e">
        <f>SUMIFS('[1]Deals (Exits)'!$C:$C,'[1]Deals (Exits)'!$B:$B,$A1065)</f>
        <v>#VALUE!</v>
      </c>
      <c r="BD1065" s="17" t="e">
        <f>SUMIFS('[1]Deals (investment)'!$C:$C,'[1]Deals (investment)'!$B:$B,$A1065,'[1]Deals (investment)'!$V:$V,BD$1)</f>
        <v>#VALUE!</v>
      </c>
      <c r="BE1065" s="17" t="e">
        <f>SUMIFS('[1]Deals (investment)'!$C:$C,'[1]Deals (investment)'!$B:$B,$A1065,'[1]Deals (investment)'!$V:$V,BE$1)</f>
        <v>#VALUE!</v>
      </c>
      <c r="BF1065" s="17" t="e">
        <f>SUMIFS('[1]Deals (investment)'!$C:$C,'[1]Deals (investment)'!$B:$B,$A1065,'[1]Deals (investment)'!$V:$V,BF$1)</f>
        <v>#VALUE!</v>
      </c>
      <c r="BG1065" s="17" t="e">
        <f>SUMIFS('[1]Deals (investment)'!$C:$C,'[1]Deals (investment)'!$B:$B,$A1065,'[1]Deals (investment)'!$V:$V,BG$1)</f>
        <v>#VALUE!</v>
      </c>
      <c r="BH1065" s="17" t="e">
        <f>SUMIFS('[1]Deals (investment)'!$C:$C,'[1]Deals (investment)'!$B:$B,$A1065,'[1]Deals (investment)'!$V:$V,BH$1)</f>
        <v>#VALUE!</v>
      </c>
      <c r="BI1065" s="17" t="e">
        <f>SUMIFS('[1]Deals (investment)'!$C:$C,'[1]Deals (investment)'!$B:$B,$A1065,'[1]Deals (investment)'!$V:$V,BI$1)</f>
        <v>#VALUE!</v>
      </c>
      <c r="BJ1065" s="17" t="e">
        <f>SUMIFS('[1]Deals (investment)'!$C:$C,'[1]Deals (investment)'!$B:$B,$A1065,'[1]Deals (investment)'!$V:$V,BJ$1)</f>
        <v>#VALUE!</v>
      </c>
      <c r="BK1065" s="17" t="e">
        <f>SUMIFS('[1]Deals (investment)'!$C:$C,'[1]Deals (investment)'!$B:$B,$A1065,'[1]Deals (investment)'!$V:$V,BK$1)</f>
        <v>#VALUE!</v>
      </c>
      <c r="BL1065" s="17" t="e">
        <f>SUMIFS('[1]Deals (investment)'!$C:$C,'[1]Deals (investment)'!$B:$B,$A1065,'[1]Deals (investment)'!$V:$V,BL$1)</f>
        <v>#VALUE!</v>
      </c>
      <c r="BM1065" s="17" t="e">
        <f>SUMIFS('[1]Deals (investment)'!$C:$C,'[1]Deals (investment)'!$B:$B,$A1065,'[1]Deals (investment)'!$V:$V,BM$1)</f>
        <v>#VALUE!</v>
      </c>
      <c r="BN1065" s="15"/>
      <c r="BO1065" s="15"/>
      <c r="BP1065" s="22"/>
      <c r="BQ1065" s="15"/>
      <c r="BR1065" s="15"/>
      <c r="BS1065" s="15"/>
      <c r="BT1065" s="15"/>
      <c r="BU1065" s="15"/>
      <c r="BV1065" s="15"/>
      <c r="BW1065" s="15"/>
      <c r="BX1065" s="15"/>
      <c r="BY1065" s="15"/>
      <c r="BZ1065" s="15"/>
      <c r="CA1065" s="15"/>
      <c r="CB1065" s="15"/>
      <c r="CC1065" s="15"/>
      <c r="CD1065" s="15" t="str">
        <f t="shared" si="156"/>
        <v>HirehuntHireHunt helps employers and recruiters hire faster with a powerful toolset of recruitment technologies powered by AI.Active</v>
      </c>
      <c r="CE1065" s="15"/>
      <c r="CF1065" s="15"/>
      <c r="CG1065" s="15"/>
      <c r="CH1065" s="15"/>
      <c r="CI1065" s="15"/>
      <c r="CJ1065" s="15"/>
      <c r="DM1065">
        <v>674</v>
      </c>
    </row>
    <row r="1066" spans="1:117" ht="25.5">
      <c r="A1066" s="15" t="s">
        <v>7340</v>
      </c>
      <c r="B1066" s="15" t="s">
        <v>7341</v>
      </c>
      <c r="C1066" s="15" t="s">
        <v>58</v>
      </c>
      <c r="D1066" s="16">
        <v>2019</v>
      </c>
      <c r="E1066" s="26" t="s">
        <v>4840</v>
      </c>
      <c r="F1066" s="26" t="s">
        <v>199</v>
      </c>
      <c r="G1066" s="26" t="s">
        <v>103</v>
      </c>
      <c r="H1066" s="26"/>
      <c r="I1066" s="15" t="s">
        <v>103</v>
      </c>
      <c r="J1066" s="26"/>
      <c r="K1066" s="17" t="e">
        <f t="shared" si="140"/>
        <v>#VALUE!</v>
      </c>
      <c r="L1066" s="15"/>
      <c r="M1066" s="18" t="e">
        <f t="shared" si="132"/>
        <v>#VALUE!</v>
      </c>
      <c r="N1066" s="15"/>
      <c r="O1066" s="15"/>
      <c r="P1066" s="15"/>
      <c r="Q1066" s="15"/>
      <c r="R1066" s="15"/>
      <c r="S1066" s="19"/>
      <c r="T1066" s="15"/>
      <c r="U1066" s="17"/>
      <c r="V1066" s="15"/>
      <c r="W1066" s="15"/>
      <c r="X1066" s="15" t="s">
        <v>404</v>
      </c>
      <c r="Y1066" s="15" t="s">
        <v>7342</v>
      </c>
      <c r="AB1066" s="32">
        <v>43506</v>
      </c>
      <c r="AC1066" s="27" t="s">
        <v>7343</v>
      </c>
      <c r="AD1066" s="27" t="s">
        <v>7344</v>
      </c>
      <c r="AE1066" s="15"/>
      <c r="AF1066" s="15"/>
      <c r="AG1066" s="22">
        <f>COUNTA(B1065:AF1065)/(COUNTA(B1065:AF1065)+COUNTBLANK(B1065:AF1065))</f>
        <v>0.5161290322580645</v>
      </c>
      <c r="AH1066" s="15" t="str">
        <f t="shared" si="152"/>
        <v/>
      </c>
      <c r="AI1066" s="22" t="e">
        <f>VLOOKUP(A1066,'[1]Deals (investment)'!$B$2:$Z$1497,1,FALSE)</f>
        <v>#N/A</v>
      </c>
      <c r="AJ1066" s="22" t="e">
        <f>VLOOKUP(A1066,'[1]Deals (investment)'!$B$2:$Z$870,15,FALSE)</f>
        <v>#N/A</v>
      </c>
      <c r="AK1066" s="17" t="e">
        <f>VLOOKUP(A1066,'[1]Deals (Exits)'!B:B,1,FALSE)</f>
        <v>#N/A</v>
      </c>
      <c r="AL1066" s="23">
        <f>VLOOKUP(G1066,[1]Lookups!$V$3:$Y$197,4,FALSE)</f>
        <v>0</v>
      </c>
      <c r="AM1066" s="17" t="str">
        <f>VLOOKUP(X1066,[1]Lookups!$B$3:$C$200,2,FALSE)</f>
        <v>Other Technologies &amp; Information Technology</v>
      </c>
      <c r="AN1066" s="17" t="e">
        <f>VLOOKUP(R1066,[1]Lookups!$H$3:$I$69,2,FALSE)</f>
        <v>#N/A</v>
      </c>
      <c r="AO1066" s="17" t="e">
        <f>VLOOKUP(T1066,[1]Lookups!$H$3:$I$69,2,FALSE)</f>
        <v>#N/A</v>
      </c>
      <c r="AP1066" s="17" t="e">
        <f>VLOOKUP(AN1066,[1]Lookups!$N$3:$O$11,2,FALSE)</f>
        <v>#N/A</v>
      </c>
      <c r="AQ1066" s="18" t="e">
        <f>COUNTIFS('[1]Deals (investment)'!$B:$B,$A1066)</f>
        <v>#VALUE!</v>
      </c>
      <c r="AR1066" s="18" t="e">
        <f>COUNTIFS('[1]Deals (investment)'!$B:$B,$A1066,'[1]Deals (investment)'!$T:$T,$AW$1)+COUNTIFS('[1]Deals (investment)'!$B:$B,$A1066,'[1]Deals (investment)'!$T:$T,$AX$1)+COUNTIFS('[1]Deals (investment)'!$B:$B,$A1066,'[1]Deals (investment)'!$T:$T,$AY$1)</f>
        <v>#VALUE!</v>
      </c>
      <c r="AS1066" s="17" t="e">
        <f>SUMIFS('[1]Deals (investment)'!$C:$C,'[1]Deals (investment)'!$B:$B,$A1066)</f>
        <v>#VALUE!</v>
      </c>
      <c r="AT1066" s="17" t="e">
        <f t="shared" si="141"/>
        <v>#VALUE!</v>
      </c>
      <c r="AU1066" s="18" t="e">
        <f>COUNTIF('[1]Deals (Exits)'!$B:$B,A1066)</f>
        <v>#VALUE!</v>
      </c>
      <c r="AV1066" s="17" t="e">
        <f>SUMIFS('[1]Deals (investment)'!$C:$C,'[1]Deals (investment)'!$B:$B,$A1066,'[1]Deals (investment)'!$T:$T,AV$1)</f>
        <v>#VALUE!</v>
      </c>
      <c r="AW1066" s="17" t="e">
        <f>SUMIFS('[1]Deals (investment)'!$C:$C,'[1]Deals (investment)'!$B:$B,$A1066,'[1]Deals (investment)'!$T:$T,AW$1)</f>
        <v>#VALUE!</v>
      </c>
      <c r="AX1066" s="17" t="e">
        <f>SUMIFS('[1]Deals (investment)'!$C:$C,'[1]Deals (investment)'!$B:$B,$A1066,'[1]Deals (investment)'!$T:$T,AX$1)</f>
        <v>#VALUE!</v>
      </c>
      <c r="AY1066" s="17" t="e">
        <f>SUMIFS('[1]Deals (investment)'!$C:$C,'[1]Deals (investment)'!$B:$B,$A1066,'[1]Deals (investment)'!$T:$T,AY$1)</f>
        <v>#VALUE!</v>
      </c>
      <c r="AZ1066" s="17" t="e">
        <f>SUMIFS('[1]Deals (investment)'!$C:$C,'[1]Deals (investment)'!$B:$B,$A1066,'[1]Deals (investment)'!$T:$T,AZ$1)</f>
        <v>#VALUE!</v>
      </c>
      <c r="BA1066" s="17" t="e">
        <f>SUMIFS('[1]Deals (investment)'!$C:$C,'[1]Deals (investment)'!$B:$B,$A1066,'[1]Deals (investment)'!$T:$T,BA$1)</f>
        <v>#VALUE!</v>
      </c>
      <c r="BB1066" s="17" t="e">
        <f>SUMIFS('[1]Deals (investment)'!$C:$C,'[1]Deals (investment)'!$B:$B,$A1066,'[1]Deals (investment)'!$T:$T,BB$1)</f>
        <v>#VALUE!</v>
      </c>
      <c r="BC1066" s="17" t="e">
        <f>SUMIFS('[1]Deals (Exits)'!$C:$C,'[1]Deals (Exits)'!$B:$B,$A1066)</f>
        <v>#VALUE!</v>
      </c>
      <c r="BD1066" s="17" t="e">
        <f>SUMIFS('[1]Deals (investment)'!$C:$C,'[1]Deals (investment)'!$B:$B,$A1066,'[1]Deals (investment)'!$V:$V,BD$1)</f>
        <v>#VALUE!</v>
      </c>
      <c r="BE1066" s="17" t="e">
        <f>SUMIFS('[1]Deals (investment)'!$C:$C,'[1]Deals (investment)'!$B:$B,$A1066,'[1]Deals (investment)'!$V:$V,BE$1)</f>
        <v>#VALUE!</v>
      </c>
      <c r="BF1066" s="17" t="e">
        <f>SUMIFS('[1]Deals (investment)'!$C:$C,'[1]Deals (investment)'!$B:$B,$A1066,'[1]Deals (investment)'!$V:$V,BF$1)</f>
        <v>#VALUE!</v>
      </c>
      <c r="BG1066" s="17" t="e">
        <f>SUMIFS('[1]Deals (investment)'!$C:$C,'[1]Deals (investment)'!$B:$B,$A1066,'[1]Deals (investment)'!$V:$V,BG$1)</f>
        <v>#VALUE!</v>
      </c>
      <c r="BH1066" s="17" t="e">
        <f>SUMIFS('[1]Deals (investment)'!$C:$C,'[1]Deals (investment)'!$B:$B,$A1066,'[1]Deals (investment)'!$V:$V,BH$1)</f>
        <v>#VALUE!</v>
      </c>
      <c r="BI1066" s="17" t="e">
        <f>SUMIFS('[1]Deals (investment)'!$C:$C,'[1]Deals (investment)'!$B:$B,$A1066,'[1]Deals (investment)'!$V:$V,BI$1)</f>
        <v>#VALUE!</v>
      </c>
      <c r="BJ1066" s="17" t="e">
        <f>SUMIFS('[1]Deals (investment)'!$C:$C,'[1]Deals (investment)'!$B:$B,$A1066,'[1]Deals (investment)'!$V:$V,BJ$1)</f>
        <v>#VALUE!</v>
      </c>
      <c r="BK1066" s="17" t="e">
        <f>SUMIFS('[1]Deals (investment)'!$C:$C,'[1]Deals (investment)'!$B:$B,$A1066,'[1]Deals (investment)'!$V:$V,BK$1)</f>
        <v>#VALUE!</v>
      </c>
      <c r="BL1066" s="17" t="e">
        <f>SUMIFS('[1]Deals (investment)'!$C:$C,'[1]Deals (investment)'!$B:$B,$A1066,'[1]Deals (investment)'!$V:$V,BL$1)</f>
        <v>#VALUE!</v>
      </c>
      <c r="BM1066" s="17" t="e">
        <f>SUMIFS('[1]Deals (investment)'!$C:$C,'[1]Deals (investment)'!$B:$B,$A1066,'[1]Deals (investment)'!$V:$V,BM$1)</f>
        <v>#VALUE!</v>
      </c>
      <c r="BN1066" s="15"/>
      <c r="BO1066" s="15"/>
      <c r="BP1066" s="22"/>
      <c r="BQ1066" s="15"/>
      <c r="BR1066" s="15"/>
      <c r="BS1066" s="15"/>
      <c r="BT1066" s="15"/>
      <c r="BU1066" s="15"/>
      <c r="BV1066" s="15"/>
      <c r="BW1066" s="15"/>
      <c r="BX1066" s="15"/>
      <c r="BY1066" s="15"/>
      <c r="BZ1066" s="15"/>
      <c r="CA1066" s="15"/>
      <c r="CB1066" s="15"/>
      <c r="CC1066" s="15"/>
      <c r="CD1066" s="15" t="str">
        <f t="shared" si="156"/>
        <v>iCareiCare is a first Tanzanian online retail shop that allow individuals, organizations and corporations to buy basic requirements like food, school equipments and hygiene essentials for charity donations.Active</v>
      </c>
      <c r="CE1066" s="15"/>
      <c r="CF1066" s="15"/>
      <c r="CG1066" s="15"/>
      <c r="CH1066" s="15"/>
      <c r="CI1066" s="15"/>
      <c r="CJ1066" s="15"/>
    </row>
    <row r="1067" spans="1:117" ht="12.75">
      <c r="A1067" s="15" t="s">
        <v>7345</v>
      </c>
      <c r="B1067" s="15" t="s">
        <v>7346</v>
      </c>
      <c r="C1067" s="15" t="s">
        <v>58</v>
      </c>
      <c r="D1067" s="16">
        <v>2013</v>
      </c>
      <c r="E1067" s="15" t="s">
        <v>7347</v>
      </c>
      <c r="F1067" s="15"/>
      <c r="G1067" s="15" t="s">
        <v>91</v>
      </c>
      <c r="H1067" s="15"/>
      <c r="I1067" s="15"/>
      <c r="J1067" s="15"/>
      <c r="K1067" s="17" t="e">
        <f t="shared" si="140"/>
        <v>#VALUE!</v>
      </c>
      <c r="L1067" s="15"/>
      <c r="M1067" s="18" t="e">
        <f t="shared" si="132"/>
        <v>#VALUE!</v>
      </c>
      <c r="N1067" s="15"/>
      <c r="O1067" s="15"/>
      <c r="P1067" s="15"/>
      <c r="Q1067" s="15"/>
      <c r="R1067" s="15"/>
      <c r="S1067" s="19"/>
      <c r="T1067" s="15"/>
      <c r="U1067" s="17"/>
      <c r="V1067" s="15" t="s">
        <v>7348</v>
      </c>
      <c r="W1067" s="15"/>
      <c r="X1067" s="15" t="s">
        <v>404</v>
      </c>
      <c r="Y1067" s="15"/>
      <c r="AB1067" s="20"/>
      <c r="AC1067" s="21" t="s">
        <v>7349</v>
      </c>
      <c r="AD1067" s="21" t="s">
        <v>7350</v>
      </c>
      <c r="AE1067" s="21" t="s">
        <v>7351</v>
      </c>
      <c r="AF1067" s="21" t="s">
        <v>7352</v>
      </c>
      <c r="AG1067" s="22">
        <f t="shared" ref="AG1067:AG1142" si="157">COUNTA(B1067:AF1067)/(COUNTA(B1067:AF1067)+COUNTBLANK(B1067:AF1067))</f>
        <v>0.41935483870967744</v>
      </c>
      <c r="AH1067" s="15" t="str">
        <f t="shared" si="152"/>
        <v/>
      </c>
      <c r="AI1067" s="22" t="e">
        <f>VLOOKUP(A1067,'[1]Deals (investment)'!$B$2:$Z$1497,1,FALSE)</f>
        <v>#N/A</v>
      </c>
      <c r="AJ1067" s="22" t="e">
        <f>VLOOKUP(A1067,'[1]Deals (investment)'!$B$2:$Z$870,15,FALSE)</f>
        <v>#N/A</v>
      </c>
      <c r="AK1067" s="17" t="e">
        <f>VLOOKUP(A1067,'[1]Deals (Exits)'!B:B,1,FALSE)</f>
        <v>#N/A</v>
      </c>
      <c r="AL1067" s="23">
        <f>VLOOKUP(G1067,[1]Lookups!$V$3:$Y$197,4,FALSE)</f>
        <v>0</v>
      </c>
      <c r="AM1067" s="17" t="str">
        <f>VLOOKUP(X1067,[1]Lookups!$B$3:$C$200,2,FALSE)</f>
        <v>Other Technologies &amp; Information Technology</v>
      </c>
      <c r="AN1067" s="17" t="e">
        <f>VLOOKUP(R1067,[1]Lookups!$H$3:$I$69,2,FALSE)</f>
        <v>#N/A</v>
      </c>
      <c r="AO1067" s="17" t="e">
        <f>VLOOKUP(T1067,[1]Lookups!$H$3:$I$69,2,FALSE)</f>
        <v>#N/A</v>
      </c>
      <c r="AP1067" s="17" t="e">
        <f>VLOOKUP(AN1067,[1]Lookups!$N$3:$O$11,2,FALSE)</f>
        <v>#N/A</v>
      </c>
      <c r="AQ1067" s="18" t="e">
        <f>COUNTIFS('[1]Deals (investment)'!$B:$B,$A1067)</f>
        <v>#VALUE!</v>
      </c>
      <c r="AR1067" s="18" t="e">
        <f>COUNTIFS('[1]Deals (investment)'!$B:$B,$A1067,'[1]Deals (investment)'!$T:$T,$AW$1)+COUNTIFS('[1]Deals (investment)'!$B:$B,$A1067,'[1]Deals (investment)'!$T:$T,$AX$1)+COUNTIFS('[1]Deals (investment)'!$B:$B,$A1067,'[1]Deals (investment)'!$T:$T,$AY$1)</f>
        <v>#VALUE!</v>
      </c>
      <c r="AS1067" s="17" t="e">
        <f>SUMIFS('[1]Deals (investment)'!$C:$C,'[1]Deals (investment)'!$B:$B,$A1067)</f>
        <v>#VALUE!</v>
      </c>
      <c r="AT1067" s="17" t="e">
        <f t="shared" si="141"/>
        <v>#VALUE!</v>
      </c>
      <c r="AU1067" s="18" t="e">
        <f>COUNTIF('[1]Deals (Exits)'!$B:$B,A1067)</f>
        <v>#VALUE!</v>
      </c>
      <c r="AV1067" s="17" t="e">
        <f>SUMIFS('[1]Deals (investment)'!$C:$C,'[1]Deals (investment)'!$B:$B,$A1067,'[1]Deals (investment)'!$T:$T,AV$1)</f>
        <v>#VALUE!</v>
      </c>
      <c r="AW1067" s="17" t="e">
        <f>SUMIFS('[1]Deals (investment)'!$C:$C,'[1]Deals (investment)'!$B:$B,$A1067,'[1]Deals (investment)'!$T:$T,AW$1)</f>
        <v>#VALUE!</v>
      </c>
      <c r="AX1067" s="17" t="e">
        <f>SUMIFS('[1]Deals (investment)'!$C:$C,'[1]Deals (investment)'!$B:$B,$A1067,'[1]Deals (investment)'!$T:$T,AX$1)</f>
        <v>#VALUE!</v>
      </c>
      <c r="AY1067" s="17" t="e">
        <f>SUMIFS('[1]Deals (investment)'!$C:$C,'[1]Deals (investment)'!$B:$B,$A1067,'[1]Deals (investment)'!$T:$T,AY$1)</f>
        <v>#VALUE!</v>
      </c>
      <c r="AZ1067" s="17" t="e">
        <f>SUMIFS('[1]Deals (investment)'!$C:$C,'[1]Deals (investment)'!$B:$B,$A1067,'[1]Deals (investment)'!$T:$T,AZ$1)</f>
        <v>#VALUE!</v>
      </c>
      <c r="BA1067" s="17" t="e">
        <f>SUMIFS('[1]Deals (investment)'!$C:$C,'[1]Deals (investment)'!$B:$B,$A1067,'[1]Deals (investment)'!$T:$T,BA$1)</f>
        <v>#VALUE!</v>
      </c>
      <c r="BB1067" s="17" t="e">
        <f>SUMIFS('[1]Deals (investment)'!$C:$C,'[1]Deals (investment)'!$B:$B,$A1067,'[1]Deals (investment)'!$T:$T,BB$1)</f>
        <v>#VALUE!</v>
      </c>
      <c r="BC1067" s="17" t="e">
        <f>SUMIFS('[1]Deals (Exits)'!$C:$C,'[1]Deals (Exits)'!$B:$B,$A1067)</f>
        <v>#VALUE!</v>
      </c>
      <c r="BD1067" s="17" t="e">
        <f>SUMIFS('[1]Deals (investment)'!$C:$C,'[1]Deals (investment)'!$B:$B,$A1067,'[1]Deals (investment)'!$V:$V,BD$1)</f>
        <v>#VALUE!</v>
      </c>
      <c r="BE1067" s="17" t="e">
        <f>SUMIFS('[1]Deals (investment)'!$C:$C,'[1]Deals (investment)'!$B:$B,$A1067,'[1]Deals (investment)'!$V:$V,BE$1)</f>
        <v>#VALUE!</v>
      </c>
      <c r="BF1067" s="17" t="e">
        <f>SUMIFS('[1]Deals (investment)'!$C:$C,'[1]Deals (investment)'!$B:$B,$A1067,'[1]Deals (investment)'!$V:$V,BF$1)</f>
        <v>#VALUE!</v>
      </c>
      <c r="BG1067" s="17" t="e">
        <f>SUMIFS('[1]Deals (investment)'!$C:$C,'[1]Deals (investment)'!$B:$B,$A1067,'[1]Deals (investment)'!$V:$V,BG$1)</f>
        <v>#VALUE!</v>
      </c>
      <c r="BH1067" s="17" t="e">
        <f>SUMIFS('[1]Deals (investment)'!$C:$C,'[1]Deals (investment)'!$B:$B,$A1067,'[1]Deals (investment)'!$V:$V,BH$1)</f>
        <v>#VALUE!</v>
      </c>
      <c r="BI1067" s="17" t="e">
        <f>SUMIFS('[1]Deals (investment)'!$C:$C,'[1]Deals (investment)'!$B:$B,$A1067,'[1]Deals (investment)'!$V:$V,BI$1)</f>
        <v>#VALUE!</v>
      </c>
      <c r="BJ1067" s="17" t="e">
        <f>SUMIFS('[1]Deals (investment)'!$C:$C,'[1]Deals (investment)'!$B:$B,$A1067,'[1]Deals (investment)'!$V:$V,BJ$1)</f>
        <v>#VALUE!</v>
      </c>
      <c r="BK1067" s="17" t="e">
        <f>SUMIFS('[1]Deals (investment)'!$C:$C,'[1]Deals (investment)'!$B:$B,$A1067,'[1]Deals (investment)'!$V:$V,BK$1)</f>
        <v>#VALUE!</v>
      </c>
      <c r="BL1067" s="17" t="e">
        <f>SUMIFS('[1]Deals (investment)'!$C:$C,'[1]Deals (investment)'!$B:$B,$A1067,'[1]Deals (investment)'!$V:$V,BL$1)</f>
        <v>#VALUE!</v>
      </c>
      <c r="BM1067" s="17" t="e">
        <f>SUMIFS('[1]Deals (investment)'!$C:$C,'[1]Deals (investment)'!$B:$B,$A1067,'[1]Deals (investment)'!$V:$V,BM$1)</f>
        <v>#VALUE!</v>
      </c>
      <c r="BN1067" s="15"/>
      <c r="BO1067" s="15"/>
      <c r="BP1067" s="22"/>
      <c r="BQ1067" s="15"/>
      <c r="BR1067" s="15"/>
      <c r="BS1067" s="15"/>
      <c r="BT1067" s="15"/>
      <c r="BU1067" s="15"/>
      <c r="BV1067" s="15"/>
      <c r="BW1067" s="15"/>
      <c r="BX1067" s="15"/>
      <c r="BY1067" s="15"/>
      <c r="BZ1067" s="15"/>
      <c r="CA1067" s="15"/>
      <c r="CB1067" s="15"/>
      <c r="CC1067" s="15"/>
      <c r="CD1067" s="15" t="str">
        <f t="shared" si="156"/>
        <v>ice3xICE³X is registered as ‘Internet Currency Evolution Cubed (Pty) LTD’ in South Africa.Active</v>
      </c>
      <c r="CE1067" s="15"/>
      <c r="CF1067" s="15"/>
      <c r="CG1067" s="15"/>
      <c r="CH1067" s="15"/>
      <c r="CI1067" s="15"/>
      <c r="CJ1067" s="15"/>
    </row>
    <row r="1068" spans="1:117" ht="12.75">
      <c r="A1068" s="15" t="s">
        <v>7353</v>
      </c>
      <c r="B1068" s="15" t="s">
        <v>7354</v>
      </c>
      <c r="C1068" s="15" t="s">
        <v>58</v>
      </c>
      <c r="D1068" s="16"/>
      <c r="E1068" s="15" t="s">
        <v>7355</v>
      </c>
      <c r="F1068" s="15"/>
      <c r="G1068" s="15"/>
      <c r="H1068" s="15"/>
      <c r="I1068" s="15"/>
      <c r="J1068" s="15"/>
      <c r="K1068" s="17" t="e">
        <f t="shared" si="140"/>
        <v>#VALUE!</v>
      </c>
      <c r="L1068" s="15"/>
      <c r="M1068" s="18" t="e">
        <f t="shared" si="132"/>
        <v>#VALUE!</v>
      </c>
      <c r="N1068" s="15"/>
      <c r="O1068" s="15"/>
      <c r="P1068" s="15"/>
      <c r="Q1068" s="15"/>
      <c r="R1068" s="15"/>
      <c r="S1068" s="19"/>
      <c r="T1068" s="15"/>
      <c r="U1068" s="17"/>
      <c r="V1068" s="15" t="s">
        <v>7356</v>
      </c>
      <c r="W1068" s="15"/>
      <c r="X1068" s="15" t="s">
        <v>538</v>
      </c>
      <c r="Y1068" s="15" t="s">
        <v>7357</v>
      </c>
      <c r="AB1068" s="20"/>
      <c r="AC1068" s="21" t="s">
        <v>7358</v>
      </c>
      <c r="AD1068" s="21" t="s">
        <v>7359</v>
      </c>
      <c r="AE1068" s="21" t="s">
        <v>7360</v>
      </c>
      <c r="AF1068" s="21" t="s">
        <v>7361</v>
      </c>
      <c r="AG1068" s="22">
        <f t="shared" si="157"/>
        <v>0.38709677419354838</v>
      </c>
      <c r="AH1068" s="15" t="str">
        <f t="shared" si="152"/>
        <v/>
      </c>
      <c r="AI1068" s="22" t="e">
        <f>VLOOKUP(A1068,'[1]Deals (investment)'!$B$2:$Z$1497,1,FALSE)</f>
        <v>#N/A</v>
      </c>
      <c r="AJ1068" s="22" t="e">
        <f>VLOOKUP(A1068,'[1]Deals (investment)'!$B$2:$Z$870,15,FALSE)</f>
        <v>#N/A</v>
      </c>
      <c r="AK1068" s="17" t="e">
        <f>VLOOKUP(A1068,'[1]Deals (Exits)'!B:B,1,FALSE)</f>
        <v>#N/A</v>
      </c>
      <c r="AL1068" s="23" t="e">
        <f>VLOOKUP(G1068,[1]Lookups!$V$3:$Y$197,4,FALSE)</f>
        <v>#N/A</v>
      </c>
      <c r="AM1068" s="17" t="str">
        <f>VLOOKUP(X1068,[1]Lookups!$B$3:$C$200,2,FALSE)</f>
        <v>Agriculture</v>
      </c>
      <c r="AN1068" s="17" t="e">
        <f>VLOOKUP(R1068,[1]Lookups!$H$3:$I$69,2,FALSE)</f>
        <v>#N/A</v>
      </c>
      <c r="AO1068" s="17" t="e">
        <f>VLOOKUP(T1068,[1]Lookups!$H$3:$I$69,2,FALSE)</f>
        <v>#N/A</v>
      </c>
      <c r="AP1068" s="17" t="e">
        <f>VLOOKUP(AN1068,[1]Lookups!$N$3:$O$11,2,FALSE)</f>
        <v>#N/A</v>
      </c>
      <c r="AQ1068" s="18" t="e">
        <f>COUNTIFS('[1]Deals (investment)'!$B:$B,$A1068)</f>
        <v>#VALUE!</v>
      </c>
      <c r="AR1068" s="18" t="e">
        <f>COUNTIFS('[1]Deals (investment)'!$B:$B,$A1068,'[1]Deals (investment)'!$T:$T,$AW$1)+COUNTIFS('[1]Deals (investment)'!$B:$B,$A1068,'[1]Deals (investment)'!$T:$T,$AX$1)+COUNTIFS('[1]Deals (investment)'!$B:$B,$A1068,'[1]Deals (investment)'!$T:$T,$AY$1)</f>
        <v>#VALUE!</v>
      </c>
      <c r="AS1068" s="17" t="e">
        <f>SUMIFS('[1]Deals (investment)'!$C:$C,'[1]Deals (investment)'!$B:$B,$A1068)</f>
        <v>#VALUE!</v>
      </c>
      <c r="AT1068" s="17" t="e">
        <f t="shared" si="141"/>
        <v>#VALUE!</v>
      </c>
      <c r="AU1068" s="18" t="e">
        <f>COUNTIF('[1]Deals (Exits)'!$B:$B,A1068)</f>
        <v>#VALUE!</v>
      </c>
      <c r="AV1068" s="17" t="e">
        <f>SUMIFS('[1]Deals (investment)'!$C:$C,'[1]Deals (investment)'!$B:$B,$A1068,'[1]Deals (investment)'!$T:$T,AV$1)</f>
        <v>#VALUE!</v>
      </c>
      <c r="AW1068" s="17" t="e">
        <f>SUMIFS('[1]Deals (investment)'!$C:$C,'[1]Deals (investment)'!$B:$B,$A1068,'[1]Deals (investment)'!$T:$T,AW$1)</f>
        <v>#VALUE!</v>
      </c>
      <c r="AX1068" s="17" t="e">
        <f>SUMIFS('[1]Deals (investment)'!$C:$C,'[1]Deals (investment)'!$B:$B,$A1068,'[1]Deals (investment)'!$T:$T,AX$1)</f>
        <v>#VALUE!</v>
      </c>
      <c r="AY1068" s="17" t="e">
        <f>SUMIFS('[1]Deals (investment)'!$C:$C,'[1]Deals (investment)'!$B:$B,$A1068,'[1]Deals (investment)'!$T:$T,AY$1)</f>
        <v>#VALUE!</v>
      </c>
      <c r="AZ1068" s="17" t="e">
        <f>SUMIFS('[1]Deals (investment)'!$C:$C,'[1]Deals (investment)'!$B:$B,$A1068,'[1]Deals (investment)'!$T:$T,AZ$1)</f>
        <v>#VALUE!</v>
      </c>
      <c r="BA1068" s="17" t="e">
        <f>SUMIFS('[1]Deals (investment)'!$C:$C,'[1]Deals (investment)'!$B:$B,$A1068,'[1]Deals (investment)'!$T:$T,BA$1)</f>
        <v>#VALUE!</v>
      </c>
      <c r="BB1068" s="17" t="e">
        <f>SUMIFS('[1]Deals (investment)'!$C:$C,'[1]Deals (investment)'!$B:$B,$A1068,'[1]Deals (investment)'!$T:$T,BB$1)</f>
        <v>#VALUE!</v>
      </c>
      <c r="BC1068" s="17" t="e">
        <f>SUMIFS('[1]Deals (Exits)'!$C:$C,'[1]Deals (Exits)'!$B:$B,$A1068)</f>
        <v>#VALUE!</v>
      </c>
      <c r="BD1068" s="17" t="e">
        <f>SUMIFS('[1]Deals (investment)'!$C:$C,'[1]Deals (investment)'!$B:$B,$A1068,'[1]Deals (investment)'!$V:$V,BD$1)</f>
        <v>#VALUE!</v>
      </c>
      <c r="BE1068" s="17" t="e">
        <f>SUMIFS('[1]Deals (investment)'!$C:$C,'[1]Deals (investment)'!$B:$B,$A1068,'[1]Deals (investment)'!$V:$V,BE$1)</f>
        <v>#VALUE!</v>
      </c>
      <c r="BF1068" s="17" t="e">
        <f>SUMIFS('[1]Deals (investment)'!$C:$C,'[1]Deals (investment)'!$B:$B,$A1068,'[1]Deals (investment)'!$V:$V,BF$1)</f>
        <v>#VALUE!</v>
      </c>
      <c r="BG1068" s="17" t="e">
        <f>SUMIFS('[1]Deals (investment)'!$C:$C,'[1]Deals (investment)'!$B:$B,$A1068,'[1]Deals (investment)'!$V:$V,BG$1)</f>
        <v>#VALUE!</v>
      </c>
      <c r="BH1068" s="17" t="e">
        <f>SUMIFS('[1]Deals (investment)'!$C:$C,'[1]Deals (investment)'!$B:$B,$A1068,'[1]Deals (investment)'!$V:$V,BH$1)</f>
        <v>#VALUE!</v>
      </c>
      <c r="BI1068" s="17" t="e">
        <f>SUMIFS('[1]Deals (investment)'!$C:$C,'[1]Deals (investment)'!$B:$B,$A1068,'[1]Deals (investment)'!$V:$V,BI$1)</f>
        <v>#VALUE!</v>
      </c>
      <c r="BJ1068" s="17" t="e">
        <f>SUMIFS('[1]Deals (investment)'!$C:$C,'[1]Deals (investment)'!$B:$B,$A1068,'[1]Deals (investment)'!$V:$V,BJ$1)</f>
        <v>#VALUE!</v>
      </c>
      <c r="BK1068" s="17" t="e">
        <f>SUMIFS('[1]Deals (investment)'!$C:$C,'[1]Deals (investment)'!$B:$B,$A1068,'[1]Deals (investment)'!$V:$V,BK$1)</f>
        <v>#VALUE!</v>
      </c>
      <c r="BL1068" s="17" t="e">
        <f>SUMIFS('[1]Deals (investment)'!$C:$C,'[1]Deals (investment)'!$B:$B,$A1068,'[1]Deals (investment)'!$V:$V,BL$1)</f>
        <v>#VALUE!</v>
      </c>
      <c r="BM1068" s="17" t="e">
        <f>SUMIFS('[1]Deals (investment)'!$C:$C,'[1]Deals (investment)'!$B:$B,$A1068,'[1]Deals (investment)'!$V:$V,BM$1)</f>
        <v>#VALUE!</v>
      </c>
      <c r="BN1068" s="15"/>
      <c r="BO1068" s="15"/>
      <c r="BP1068" s="22"/>
      <c r="BQ1068" s="15"/>
      <c r="BR1068" s="15"/>
      <c r="BS1068" s="15"/>
      <c r="BT1068" s="15"/>
      <c r="BU1068" s="15"/>
      <c r="BV1068" s="15"/>
      <c r="BW1068" s="15"/>
      <c r="BX1068" s="15"/>
      <c r="BY1068" s="15"/>
      <c r="BZ1068" s="15"/>
      <c r="CA1068" s="15"/>
      <c r="CB1068" s="15"/>
      <c r="CC1068" s="15"/>
      <c r="CD1068" s="15" t="str">
        <f t="shared" si="156"/>
        <v>iCowicow is an agricultural platform that improves farmer productivity through access to knowledge, experts, and solutions.Active</v>
      </c>
      <c r="CE1068" s="15"/>
      <c r="CF1068" s="15"/>
      <c r="CG1068" s="15"/>
      <c r="CH1068" s="15"/>
      <c r="CI1068" s="15"/>
      <c r="CJ1068" s="15"/>
    </row>
    <row r="1069" spans="1:117" ht="12.75">
      <c r="A1069" s="15" t="s">
        <v>7362</v>
      </c>
      <c r="B1069" s="15" t="s">
        <v>7363</v>
      </c>
      <c r="C1069" s="15"/>
      <c r="D1069" s="16">
        <v>2015</v>
      </c>
      <c r="E1069" s="15" t="s">
        <v>7364</v>
      </c>
      <c r="F1069" s="15"/>
      <c r="G1069" s="15"/>
      <c r="H1069" s="15"/>
      <c r="I1069" s="15"/>
      <c r="J1069" s="15"/>
      <c r="K1069" s="17" t="e">
        <f t="shared" si="140"/>
        <v>#VALUE!</v>
      </c>
      <c r="L1069" s="15"/>
      <c r="M1069" s="18" t="e">
        <f t="shared" si="132"/>
        <v>#VALUE!</v>
      </c>
      <c r="N1069" s="15"/>
      <c r="O1069" s="15"/>
      <c r="P1069" s="15"/>
      <c r="Q1069" s="15"/>
      <c r="R1069" s="15"/>
      <c r="S1069" s="19"/>
      <c r="T1069" s="15"/>
      <c r="U1069" s="17"/>
      <c r="V1069" s="15" t="s">
        <v>7365</v>
      </c>
      <c r="W1069" s="15"/>
      <c r="X1069" s="15" t="s">
        <v>6394</v>
      </c>
      <c r="Y1069" s="15" t="s">
        <v>7366</v>
      </c>
      <c r="AB1069" s="20"/>
      <c r="AC1069" s="21" t="s">
        <v>7367</v>
      </c>
      <c r="AD1069" s="21" t="s">
        <v>7368</v>
      </c>
      <c r="AE1069" s="21" t="s">
        <v>7369</v>
      </c>
      <c r="AF1069" s="21" t="s">
        <v>7370</v>
      </c>
      <c r="AG1069" s="22">
        <f t="shared" si="157"/>
        <v>0.38709677419354838</v>
      </c>
      <c r="AH1069" s="15" t="str">
        <f t="shared" si="152"/>
        <v/>
      </c>
      <c r="AI1069" s="22" t="e">
        <f>VLOOKUP(A1069,'[1]Deals (investment)'!$B$2:$Z$1497,1,FALSE)</f>
        <v>#N/A</v>
      </c>
      <c r="AJ1069" s="22" t="e">
        <f>VLOOKUP(A1069,'[1]Deals (investment)'!$B$2:$Z$870,15,FALSE)</f>
        <v>#N/A</v>
      </c>
      <c r="AK1069" s="17" t="e">
        <f>VLOOKUP(A1069,'[1]Deals (Exits)'!B:B,1,FALSE)</f>
        <v>#N/A</v>
      </c>
      <c r="AL1069" s="23" t="e">
        <f>VLOOKUP(G1069,[1]Lookups!$V$3:$Y$197,4,FALSE)</f>
        <v>#N/A</v>
      </c>
      <c r="AM1069" s="17" t="str">
        <f>VLOOKUP(X1069,[1]Lookups!$B$3:$C$200,2,FALSE)</f>
        <v>Media &amp; Entertainment</v>
      </c>
      <c r="AN1069" s="17" t="e">
        <f>VLOOKUP(R1069,[1]Lookups!$H$3:$I$69,2,FALSE)</f>
        <v>#N/A</v>
      </c>
      <c r="AO1069" s="17" t="e">
        <f>VLOOKUP(T1069,[1]Lookups!$H$3:$I$69,2,FALSE)</f>
        <v>#N/A</v>
      </c>
      <c r="AP1069" s="17" t="e">
        <f>VLOOKUP(AN1069,[1]Lookups!$N$3:$O$11,2,FALSE)</f>
        <v>#N/A</v>
      </c>
      <c r="AQ1069" s="18" t="e">
        <f>COUNTIFS('[1]Deals (investment)'!$B:$B,$A1069)</f>
        <v>#VALUE!</v>
      </c>
      <c r="AR1069" s="18" t="e">
        <f>COUNTIFS('[1]Deals (investment)'!$B:$B,$A1069,'[1]Deals (investment)'!$T:$T,$AW$1)+COUNTIFS('[1]Deals (investment)'!$B:$B,$A1069,'[1]Deals (investment)'!$T:$T,$AX$1)+COUNTIFS('[1]Deals (investment)'!$B:$B,$A1069,'[1]Deals (investment)'!$T:$T,$AY$1)</f>
        <v>#VALUE!</v>
      </c>
      <c r="AS1069" s="17" t="e">
        <f>SUMIFS('[1]Deals (investment)'!$C:$C,'[1]Deals (investment)'!$B:$B,$A1069)</f>
        <v>#VALUE!</v>
      </c>
      <c r="AT1069" s="17" t="e">
        <f t="shared" si="141"/>
        <v>#VALUE!</v>
      </c>
      <c r="AU1069" s="18" t="e">
        <f>COUNTIF('[1]Deals (Exits)'!$B:$B,A1069)</f>
        <v>#VALUE!</v>
      </c>
      <c r="AV1069" s="17" t="e">
        <f>SUMIFS('[1]Deals (investment)'!$C:$C,'[1]Deals (investment)'!$B:$B,$A1069,'[1]Deals (investment)'!$T:$T,AV$1)</f>
        <v>#VALUE!</v>
      </c>
      <c r="AW1069" s="17" t="e">
        <f>SUMIFS('[1]Deals (investment)'!$C:$C,'[1]Deals (investment)'!$B:$B,$A1069,'[1]Deals (investment)'!$T:$T,AW$1)</f>
        <v>#VALUE!</v>
      </c>
      <c r="AX1069" s="17" t="e">
        <f>SUMIFS('[1]Deals (investment)'!$C:$C,'[1]Deals (investment)'!$B:$B,$A1069,'[1]Deals (investment)'!$T:$T,AX$1)</f>
        <v>#VALUE!</v>
      </c>
      <c r="AY1069" s="17" t="e">
        <f>SUMIFS('[1]Deals (investment)'!$C:$C,'[1]Deals (investment)'!$B:$B,$A1069,'[1]Deals (investment)'!$T:$T,AY$1)</f>
        <v>#VALUE!</v>
      </c>
      <c r="AZ1069" s="17" t="e">
        <f>SUMIFS('[1]Deals (investment)'!$C:$C,'[1]Deals (investment)'!$B:$B,$A1069,'[1]Deals (investment)'!$T:$T,AZ$1)</f>
        <v>#VALUE!</v>
      </c>
      <c r="BA1069" s="17" t="e">
        <f>SUMIFS('[1]Deals (investment)'!$C:$C,'[1]Deals (investment)'!$B:$B,$A1069,'[1]Deals (investment)'!$T:$T,BA$1)</f>
        <v>#VALUE!</v>
      </c>
      <c r="BB1069" s="17" t="e">
        <f>SUMIFS('[1]Deals (investment)'!$C:$C,'[1]Deals (investment)'!$B:$B,$A1069,'[1]Deals (investment)'!$T:$T,BB$1)</f>
        <v>#VALUE!</v>
      </c>
      <c r="BC1069" s="17" t="e">
        <f>SUMIFS('[1]Deals (Exits)'!$C:$C,'[1]Deals (Exits)'!$B:$B,$A1069)</f>
        <v>#VALUE!</v>
      </c>
      <c r="BD1069" s="17" t="e">
        <f>SUMIFS('[1]Deals (investment)'!$C:$C,'[1]Deals (investment)'!$B:$B,$A1069,'[1]Deals (investment)'!$V:$V,BD$1)</f>
        <v>#VALUE!</v>
      </c>
      <c r="BE1069" s="17" t="e">
        <f>SUMIFS('[1]Deals (investment)'!$C:$C,'[1]Deals (investment)'!$B:$B,$A1069,'[1]Deals (investment)'!$V:$V,BE$1)</f>
        <v>#VALUE!</v>
      </c>
      <c r="BF1069" s="17" t="e">
        <f>SUMIFS('[1]Deals (investment)'!$C:$C,'[1]Deals (investment)'!$B:$B,$A1069,'[1]Deals (investment)'!$V:$V,BF$1)</f>
        <v>#VALUE!</v>
      </c>
      <c r="BG1069" s="17" t="e">
        <f>SUMIFS('[1]Deals (investment)'!$C:$C,'[1]Deals (investment)'!$B:$B,$A1069,'[1]Deals (investment)'!$V:$V,BG$1)</f>
        <v>#VALUE!</v>
      </c>
      <c r="BH1069" s="17" t="e">
        <f>SUMIFS('[1]Deals (investment)'!$C:$C,'[1]Deals (investment)'!$B:$B,$A1069,'[1]Deals (investment)'!$V:$V,BH$1)</f>
        <v>#VALUE!</v>
      </c>
      <c r="BI1069" s="17" t="e">
        <f>SUMIFS('[1]Deals (investment)'!$C:$C,'[1]Deals (investment)'!$B:$B,$A1069,'[1]Deals (investment)'!$V:$V,BI$1)</f>
        <v>#VALUE!</v>
      </c>
      <c r="BJ1069" s="17" t="e">
        <f>SUMIFS('[1]Deals (investment)'!$C:$C,'[1]Deals (investment)'!$B:$B,$A1069,'[1]Deals (investment)'!$V:$V,BJ$1)</f>
        <v>#VALUE!</v>
      </c>
      <c r="BK1069" s="17" t="e">
        <f>SUMIFS('[1]Deals (investment)'!$C:$C,'[1]Deals (investment)'!$B:$B,$A1069,'[1]Deals (investment)'!$V:$V,BK$1)</f>
        <v>#VALUE!</v>
      </c>
      <c r="BL1069" s="17" t="e">
        <f>SUMIFS('[1]Deals (investment)'!$C:$C,'[1]Deals (investment)'!$B:$B,$A1069,'[1]Deals (investment)'!$V:$V,BL$1)</f>
        <v>#VALUE!</v>
      </c>
      <c r="BM1069" s="17" t="e">
        <f>SUMIFS('[1]Deals (investment)'!$C:$C,'[1]Deals (investment)'!$B:$B,$A1069,'[1]Deals (investment)'!$V:$V,BM$1)</f>
        <v>#VALUE!</v>
      </c>
      <c r="BN1069" s="15"/>
      <c r="BO1069" s="15"/>
      <c r="BP1069" s="22"/>
      <c r="BQ1069" s="15"/>
      <c r="BR1069" s="15"/>
      <c r="BS1069" s="15"/>
      <c r="BT1069" s="15"/>
      <c r="BU1069" s="15"/>
      <c r="BV1069" s="15"/>
      <c r="BW1069" s="15"/>
      <c r="BX1069" s="15"/>
      <c r="BY1069" s="15"/>
      <c r="BZ1069" s="15"/>
      <c r="CA1069" s="15"/>
      <c r="CB1069" s="15"/>
      <c r="CC1069" s="15"/>
      <c r="CD1069" s="15" t="str">
        <f t="shared" si="156"/>
        <v>Ict.IoICT.io is a startup that promote startups in Indian Ocean.</v>
      </c>
      <c r="CE1069" s="15"/>
      <c r="CF1069" s="15"/>
      <c r="CG1069" s="15"/>
      <c r="CH1069" s="15"/>
      <c r="CI1069" s="15"/>
      <c r="CJ1069" s="15"/>
    </row>
    <row r="1070" spans="1:117" ht="12.75">
      <c r="A1070" s="15" t="s">
        <v>7371</v>
      </c>
      <c r="B1070" s="15" t="s">
        <v>7372</v>
      </c>
      <c r="C1070" s="15" t="s">
        <v>58</v>
      </c>
      <c r="D1070" s="16">
        <v>2017</v>
      </c>
      <c r="E1070" s="26" t="s">
        <v>59</v>
      </c>
      <c r="F1070" s="26"/>
      <c r="G1070" s="26" t="s">
        <v>61</v>
      </c>
      <c r="H1070" s="26"/>
      <c r="I1070" s="15" t="s">
        <v>61</v>
      </c>
      <c r="J1070" s="26"/>
      <c r="K1070" s="17" t="e">
        <f t="shared" si="140"/>
        <v>#VALUE!</v>
      </c>
      <c r="L1070" s="15"/>
      <c r="M1070" s="18" t="e">
        <f t="shared" si="132"/>
        <v>#VALUE!</v>
      </c>
      <c r="N1070" s="15"/>
      <c r="O1070" s="15"/>
      <c r="P1070" s="15"/>
      <c r="Q1070" s="15"/>
      <c r="R1070" s="15"/>
      <c r="S1070" s="19"/>
      <c r="T1070" s="15"/>
      <c r="U1070" s="17"/>
      <c r="V1070" s="15" t="s">
        <v>7373</v>
      </c>
      <c r="W1070" s="15">
        <v>0</v>
      </c>
      <c r="X1070" s="15" t="s">
        <v>404</v>
      </c>
      <c r="Y1070" s="15" t="s">
        <v>7374</v>
      </c>
      <c r="AB1070" s="20" t="s">
        <v>286</v>
      </c>
      <c r="AC1070" s="27" t="s">
        <v>7375</v>
      </c>
      <c r="AD1070" s="27" t="s">
        <v>7376</v>
      </c>
      <c r="AE1070" s="27" t="s">
        <v>7377</v>
      </c>
      <c r="AF1070" s="27" t="s">
        <v>7378</v>
      </c>
      <c r="AG1070" s="22">
        <f t="shared" si="157"/>
        <v>0.54838709677419351</v>
      </c>
      <c r="AH1070" s="15" t="str">
        <f t="shared" si="152"/>
        <v/>
      </c>
      <c r="AI1070" s="22" t="e">
        <f>VLOOKUP(A1070,'[1]Deals (investment)'!$B$2:$Z$1497,1,FALSE)</f>
        <v>#N/A</v>
      </c>
      <c r="AJ1070" s="22" t="e">
        <f>VLOOKUP(A1070,'[1]Deals (investment)'!$B$2:$Z$870,15,FALSE)</f>
        <v>#N/A</v>
      </c>
      <c r="AK1070" s="17" t="e">
        <f>VLOOKUP(A1070,'[1]Deals (Exits)'!B:B,1,FALSE)</f>
        <v>#N/A</v>
      </c>
      <c r="AL1070" s="23">
        <f>VLOOKUP(G1070,[1]Lookups!$V$3:$Y$197,4,FALSE)</f>
        <v>0</v>
      </c>
      <c r="AM1070" s="17" t="str">
        <f>VLOOKUP(X1070,[1]Lookups!$B$3:$C$200,2,FALSE)</f>
        <v>Other Technologies &amp; Information Technology</v>
      </c>
      <c r="AN1070" s="17" t="e">
        <f>VLOOKUP(R1070,[1]Lookups!$H$3:$I$69,2,FALSE)</f>
        <v>#N/A</v>
      </c>
      <c r="AO1070" s="17" t="e">
        <f>VLOOKUP(T1070,[1]Lookups!$H$3:$I$69,2,FALSE)</f>
        <v>#N/A</v>
      </c>
      <c r="AP1070" s="17" t="e">
        <f>VLOOKUP(AN1070,[1]Lookups!$N$3:$O$11,2,FALSE)</f>
        <v>#N/A</v>
      </c>
      <c r="AQ1070" s="18" t="e">
        <f>COUNTIFS('[1]Deals (investment)'!$B:$B,$A1070)</f>
        <v>#VALUE!</v>
      </c>
      <c r="AR1070" s="18" t="e">
        <f>COUNTIFS('[1]Deals (investment)'!$B:$B,$A1070,'[1]Deals (investment)'!$T:$T,$AW$1)+COUNTIFS('[1]Deals (investment)'!$B:$B,$A1070,'[1]Deals (investment)'!$T:$T,$AX$1)+COUNTIFS('[1]Deals (investment)'!$B:$B,$A1070,'[1]Deals (investment)'!$T:$T,$AY$1)</f>
        <v>#VALUE!</v>
      </c>
      <c r="AS1070" s="17" t="e">
        <f>SUMIFS('[1]Deals (investment)'!$C:$C,'[1]Deals (investment)'!$B:$B,$A1070)</f>
        <v>#VALUE!</v>
      </c>
      <c r="AT1070" s="17" t="e">
        <f t="shared" si="141"/>
        <v>#VALUE!</v>
      </c>
      <c r="AU1070" s="18" t="e">
        <f>COUNTIF('[1]Deals (Exits)'!$B:$B,A1070)</f>
        <v>#VALUE!</v>
      </c>
      <c r="AV1070" s="17" t="e">
        <f>SUMIFS('[1]Deals (investment)'!$C:$C,'[1]Deals (investment)'!$B:$B,$A1070,'[1]Deals (investment)'!$T:$T,AV$1)</f>
        <v>#VALUE!</v>
      </c>
      <c r="AW1070" s="17" t="e">
        <f>SUMIFS('[1]Deals (investment)'!$C:$C,'[1]Deals (investment)'!$B:$B,$A1070,'[1]Deals (investment)'!$T:$T,AW$1)</f>
        <v>#VALUE!</v>
      </c>
      <c r="AX1070" s="17" t="e">
        <f>SUMIFS('[1]Deals (investment)'!$C:$C,'[1]Deals (investment)'!$B:$B,$A1070,'[1]Deals (investment)'!$T:$T,AX$1)</f>
        <v>#VALUE!</v>
      </c>
      <c r="AY1070" s="17" t="e">
        <f>SUMIFS('[1]Deals (investment)'!$C:$C,'[1]Deals (investment)'!$B:$B,$A1070,'[1]Deals (investment)'!$T:$T,AY$1)</f>
        <v>#VALUE!</v>
      </c>
      <c r="AZ1070" s="17" t="e">
        <f>SUMIFS('[1]Deals (investment)'!$C:$C,'[1]Deals (investment)'!$B:$B,$A1070,'[1]Deals (investment)'!$T:$T,AZ$1)</f>
        <v>#VALUE!</v>
      </c>
      <c r="BA1070" s="17" t="e">
        <f>SUMIFS('[1]Deals (investment)'!$C:$C,'[1]Deals (investment)'!$B:$B,$A1070,'[1]Deals (investment)'!$T:$T,BA$1)</f>
        <v>#VALUE!</v>
      </c>
      <c r="BB1070" s="17" t="e">
        <f>SUMIFS('[1]Deals (investment)'!$C:$C,'[1]Deals (investment)'!$B:$B,$A1070,'[1]Deals (investment)'!$T:$T,BB$1)</f>
        <v>#VALUE!</v>
      </c>
      <c r="BC1070" s="17" t="e">
        <f>SUMIFS('[1]Deals (Exits)'!$C:$C,'[1]Deals (Exits)'!$B:$B,$A1070)</f>
        <v>#VALUE!</v>
      </c>
      <c r="BD1070" s="17" t="e">
        <f>SUMIFS('[1]Deals (investment)'!$C:$C,'[1]Deals (investment)'!$B:$B,$A1070,'[1]Deals (investment)'!$V:$V,BD$1)</f>
        <v>#VALUE!</v>
      </c>
      <c r="BE1070" s="17" t="e">
        <f>SUMIFS('[1]Deals (investment)'!$C:$C,'[1]Deals (investment)'!$B:$B,$A1070,'[1]Deals (investment)'!$V:$V,BE$1)</f>
        <v>#VALUE!</v>
      </c>
      <c r="BF1070" s="17" t="e">
        <f>SUMIFS('[1]Deals (investment)'!$C:$C,'[1]Deals (investment)'!$B:$B,$A1070,'[1]Deals (investment)'!$V:$V,BF$1)</f>
        <v>#VALUE!</v>
      </c>
      <c r="BG1070" s="17" t="e">
        <f>SUMIFS('[1]Deals (investment)'!$C:$C,'[1]Deals (investment)'!$B:$B,$A1070,'[1]Deals (investment)'!$V:$V,BG$1)</f>
        <v>#VALUE!</v>
      </c>
      <c r="BH1070" s="17" t="e">
        <f>SUMIFS('[1]Deals (investment)'!$C:$C,'[1]Deals (investment)'!$B:$B,$A1070,'[1]Deals (investment)'!$V:$V,BH$1)</f>
        <v>#VALUE!</v>
      </c>
      <c r="BI1070" s="17" t="e">
        <f>SUMIFS('[1]Deals (investment)'!$C:$C,'[1]Deals (investment)'!$B:$B,$A1070,'[1]Deals (investment)'!$V:$V,BI$1)</f>
        <v>#VALUE!</v>
      </c>
      <c r="BJ1070" s="17" t="e">
        <f>SUMIFS('[1]Deals (investment)'!$C:$C,'[1]Deals (investment)'!$B:$B,$A1070,'[1]Deals (investment)'!$V:$V,BJ$1)</f>
        <v>#VALUE!</v>
      </c>
      <c r="BK1070" s="17" t="e">
        <f>SUMIFS('[1]Deals (investment)'!$C:$C,'[1]Deals (investment)'!$B:$B,$A1070,'[1]Deals (investment)'!$V:$V,BK$1)</f>
        <v>#VALUE!</v>
      </c>
      <c r="BL1070" s="17" t="e">
        <f>SUMIFS('[1]Deals (investment)'!$C:$C,'[1]Deals (investment)'!$B:$B,$A1070,'[1]Deals (investment)'!$V:$V,BL$1)</f>
        <v>#VALUE!</v>
      </c>
      <c r="BM1070" s="17" t="e">
        <f>SUMIFS('[1]Deals (investment)'!$C:$C,'[1]Deals (investment)'!$B:$B,$A1070,'[1]Deals (investment)'!$V:$V,BM$1)</f>
        <v>#VALUE!</v>
      </c>
      <c r="BN1070" s="15"/>
      <c r="BO1070" s="15"/>
      <c r="BP1070" s="22"/>
      <c r="BQ1070" s="15"/>
      <c r="BR1070" s="15"/>
      <c r="BS1070" s="15"/>
      <c r="BT1070" s="15"/>
      <c r="BU1070" s="15"/>
      <c r="BV1070" s="15"/>
      <c r="BW1070" s="15"/>
      <c r="BX1070" s="15"/>
      <c r="BY1070" s="15"/>
      <c r="BZ1070" s="15"/>
      <c r="CA1070" s="15"/>
      <c r="CB1070" s="15"/>
      <c r="CC1070" s="15"/>
      <c r="CD1070" s="15"/>
      <c r="CE1070" s="15"/>
      <c r="CF1070" s="15"/>
      <c r="CG1070" s="15"/>
      <c r="CH1070" s="15"/>
      <c r="CI1070" s="15"/>
      <c r="CJ1070" s="15"/>
    </row>
    <row r="1071" spans="1:117" ht="12.75">
      <c r="A1071" s="15" t="s">
        <v>7379</v>
      </c>
      <c r="B1071" s="15" t="s">
        <v>7380</v>
      </c>
      <c r="C1071" s="15" t="s">
        <v>58</v>
      </c>
      <c r="D1071" s="16">
        <v>2016</v>
      </c>
      <c r="E1071" s="15" t="s">
        <v>90</v>
      </c>
      <c r="F1071" s="15"/>
      <c r="G1071" s="15" t="s">
        <v>91</v>
      </c>
      <c r="H1071" s="15"/>
      <c r="I1071" s="15" t="s">
        <v>91</v>
      </c>
      <c r="J1071" s="15"/>
      <c r="K1071" s="17" t="e">
        <f t="shared" si="140"/>
        <v>#VALUE!</v>
      </c>
      <c r="L1071" s="15"/>
      <c r="M1071" s="18" t="e">
        <f t="shared" si="132"/>
        <v>#VALUE!</v>
      </c>
      <c r="N1071" s="15"/>
      <c r="O1071" s="15"/>
      <c r="P1071" s="15"/>
      <c r="Q1071" s="15"/>
      <c r="R1071" s="15" t="s">
        <v>132</v>
      </c>
      <c r="S1071" s="19" t="s">
        <v>144</v>
      </c>
      <c r="T1071" s="15" t="s">
        <v>312</v>
      </c>
      <c r="U1071" s="17" t="s">
        <v>312</v>
      </c>
      <c r="V1071" s="15" t="s">
        <v>7381</v>
      </c>
      <c r="W1071" s="15"/>
      <c r="X1071" s="15" t="s">
        <v>1849</v>
      </c>
      <c r="Y1071" s="15" t="s">
        <v>7382</v>
      </c>
      <c r="AB1071" s="20" t="s">
        <v>286</v>
      </c>
      <c r="AC1071" s="21" t="s">
        <v>7383</v>
      </c>
      <c r="AD1071" s="21" t="s">
        <v>7384</v>
      </c>
      <c r="AE1071" s="21" t="s">
        <v>7385</v>
      </c>
      <c r="AF1071" s="21" t="s">
        <v>7386</v>
      </c>
      <c r="AG1071" s="22">
        <f t="shared" si="157"/>
        <v>0.64516129032258063</v>
      </c>
      <c r="AH1071" s="15" t="e">
        <f t="shared" si="152"/>
        <v>#VALUE!</v>
      </c>
      <c r="AI1071" s="22" t="str">
        <f>VLOOKUP(A1071,'[1]Deals (investment)'!$B$2:$Z$1497,1,FALSE)</f>
        <v>HouseMe</v>
      </c>
      <c r="AJ1071" s="22">
        <f>VLOOKUP(A1071,'[1]Deals (investment)'!$B$2:$Z$870,15,FALSE)</f>
        <v>0</v>
      </c>
      <c r="AK1071" s="17" t="e">
        <f>VLOOKUP(A1071,'[1]Deals (Exits)'!B:B,1,FALSE)</f>
        <v>#N/A</v>
      </c>
      <c r="AL1071" s="23">
        <f>VLOOKUP(G1071,[1]Lookups!$V$3:$Y$197,4,FALSE)</f>
        <v>0</v>
      </c>
      <c r="AM1071" s="17" t="str">
        <f>VLOOKUP(X1071,[1]Lookups!$B$3:$C$200,2,FALSE)</f>
        <v>Construction &amp; Real Estate</v>
      </c>
      <c r="AN1071" s="17" t="str">
        <f>VLOOKUP(R1071,[1]Lookups!$H$3:$I$69,2,FALSE)</f>
        <v>3. Early Venture</v>
      </c>
      <c r="AO1071" s="17" t="e">
        <f>VLOOKUP(T1071,[1]Lookups!$H$3:$I$69,2,FALSE)</f>
        <v>#N/A</v>
      </c>
      <c r="AP1071" s="17" t="str">
        <f>VLOOKUP(AN1071,[1]Lookups!$N$3:$O$11,2,FALSE)</f>
        <v>Early</v>
      </c>
      <c r="AQ1071" s="18" t="e">
        <f>COUNTIFS('[1]Deals (investment)'!$B:$B,$A1071)</f>
        <v>#VALUE!</v>
      </c>
      <c r="AR1071" s="18" t="e">
        <f>COUNTIFS('[1]Deals (investment)'!$B:$B,$A1071,'[1]Deals (investment)'!$T:$T,$AW$1)+COUNTIFS('[1]Deals (investment)'!$B:$B,$A1071,'[1]Deals (investment)'!$T:$T,$AX$1)+COUNTIFS('[1]Deals (investment)'!$B:$B,$A1071,'[1]Deals (investment)'!$T:$T,$AY$1)</f>
        <v>#VALUE!</v>
      </c>
      <c r="AS1071" s="17" t="e">
        <f>SUMIFS('[1]Deals (investment)'!$C:$C,'[1]Deals (investment)'!$B:$B,$A1071)</f>
        <v>#VALUE!</v>
      </c>
      <c r="AT1071" s="17" t="e">
        <f t="shared" si="141"/>
        <v>#VALUE!</v>
      </c>
      <c r="AU1071" s="18" t="e">
        <f>COUNTIF('[1]Deals (Exits)'!$B:$B,A1071)</f>
        <v>#VALUE!</v>
      </c>
      <c r="AV1071" s="17" t="e">
        <f>SUMIFS('[1]Deals (investment)'!$C:$C,'[1]Deals (investment)'!$B:$B,$A1071,'[1]Deals (investment)'!$T:$T,AV$1)</f>
        <v>#VALUE!</v>
      </c>
      <c r="AW1071" s="17" t="e">
        <f>SUMIFS('[1]Deals (investment)'!$C:$C,'[1]Deals (investment)'!$B:$B,$A1071,'[1]Deals (investment)'!$T:$T,AW$1)</f>
        <v>#VALUE!</v>
      </c>
      <c r="AX1071" s="17" t="e">
        <f>SUMIFS('[1]Deals (investment)'!$C:$C,'[1]Deals (investment)'!$B:$B,$A1071,'[1]Deals (investment)'!$T:$T,AX$1)</f>
        <v>#VALUE!</v>
      </c>
      <c r="AY1071" s="17" t="e">
        <f>SUMIFS('[1]Deals (investment)'!$C:$C,'[1]Deals (investment)'!$B:$B,$A1071,'[1]Deals (investment)'!$T:$T,AY$1)</f>
        <v>#VALUE!</v>
      </c>
      <c r="AZ1071" s="17" t="e">
        <f>SUMIFS('[1]Deals (investment)'!$C:$C,'[1]Deals (investment)'!$B:$B,$A1071,'[1]Deals (investment)'!$T:$T,AZ$1)</f>
        <v>#VALUE!</v>
      </c>
      <c r="BA1071" s="17" t="e">
        <f>SUMIFS('[1]Deals (investment)'!$C:$C,'[1]Deals (investment)'!$B:$B,$A1071,'[1]Deals (investment)'!$T:$T,BA$1)</f>
        <v>#VALUE!</v>
      </c>
      <c r="BB1071" s="17" t="e">
        <f>SUMIFS('[1]Deals (investment)'!$C:$C,'[1]Deals (investment)'!$B:$B,$A1071,'[1]Deals (investment)'!$T:$T,BB$1)</f>
        <v>#VALUE!</v>
      </c>
      <c r="BC1071" s="17" t="e">
        <f>SUMIFS('[1]Deals (Exits)'!$C:$C,'[1]Deals (Exits)'!$B:$B,$A1071)</f>
        <v>#VALUE!</v>
      </c>
      <c r="BD1071" s="17" t="e">
        <f>SUMIFS('[1]Deals (investment)'!$C:$C,'[1]Deals (investment)'!$B:$B,$A1071,'[1]Deals (investment)'!$V:$V,BD$1)</f>
        <v>#VALUE!</v>
      </c>
      <c r="BE1071" s="17" t="e">
        <f>SUMIFS('[1]Deals (investment)'!$C:$C,'[1]Deals (investment)'!$B:$B,$A1071,'[1]Deals (investment)'!$V:$V,BE$1)</f>
        <v>#VALUE!</v>
      </c>
      <c r="BF1071" s="17" t="e">
        <f>SUMIFS('[1]Deals (investment)'!$C:$C,'[1]Deals (investment)'!$B:$B,$A1071,'[1]Deals (investment)'!$V:$V,BF$1)</f>
        <v>#VALUE!</v>
      </c>
      <c r="BG1071" s="17" t="e">
        <f>SUMIFS('[1]Deals (investment)'!$C:$C,'[1]Deals (investment)'!$B:$B,$A1071,'[1]Deals (investment)'!$V:$V,BG$1)</f>
        <v>#VALUE!</v>
      </c>
      <c r="BH1071" s="17" t="e">
        <f>SUMIFS('[1]Deals (investment)'!$C:$C,'[1]Deals (investment)'!$B:$B,$A1071,'[1]Deals (investment)'!$V:$V,BH$1)</f>
        <v>#VALUE!</v>
      </c>
      <c r="BI1071" s="17" t="e">
        <f>SUMIFS('[1]Deals (investment)'!$C:$C,'[1]Deals (investment)'!$B:$B,$A1071,'[1]Deals (investment)'!$V:$V,BI$1)</f>
        <v>#VALUE!</v>
      </c>
      <c r="BJ1071" s="17" t="e">
        <f>SUMIFS('[1]Deals (investment)'!$C:$C,'[1]Deals (investment)'!$B:$B,$A1071,'[1]Deals (investment)'!$V:$V,BJ$1)</f>
        <v>#VALUE!</v>
      </c>
      <c r="BK1071" s="17" t="e">
        <f>SUMIFS('[1]Deals (investment)'!$C:$C,'[1]Deals (investment)'!$B:$B,$A1071,'[1]Deals (investment)'!$V:$V,BK$1)</f>
        <v>#VALUE!</v>
      </c>
      <c r="BL1071" s="17" t="e">
        <f>SUMIFS('[1]Deals (investment)'!$C:$C,'[1]Deals (investment)'!$B:$B,$A1071,'[1]Deals (investment)'!$V:$V,BL$1)</f>
        <v>#VALUE!</v>
      </c>
      <c r="BM1071" s="17" t="e">
        <f>SUMIFS('[1]Deals (investment)'!$C:$C,'[1]Deals (investment)'!$B:$B,$A1071,'[1]Deals (investment)'!$V:$V,BM$1)</f>
        <v>#VALUE!</v>
      </c>
      <c r="BN1071" s="15"/>
      <c r="BO1071" s="15"/>
      <c r="BP1071" s="22"/>
      <c r="BQ1071" s="15"/>
      <c r="BR1071" s="15"/>
      <c r="BS1071" s="15"/>
      <c r="BT1071" s="15"/>
      <c r="BU1071" s="15"/>
      <c r="BV1071" s="15"/>
      <c r="BW1071" s="15"/>
      <c r="BX1071" s="15"/>
      <c r="BY1071" s="15"/>
      <c r="BZ1071" s="15"/>
      <c r="CA1071" s="15"/>
      <c r="CB1071" s="15"/>
      <c r="CC1071" s="15"/>
      <c r="CD1071" s="15" t="str">
        <f t="shared" ref="CD1071:CD1072" si="158">CONCATENATE(A1071,B1071,C1071)</f>
        <v>HousemeHouseME is reshaping the South African rental marketplace. Disruptors in the industry, HouseME is set up to serve and support tenants and provide more to landlords across the country — both private and institutional — with complete transparency, underpinned by technology.Active</v>
      </c>
      <c r="CE1071" s="15"/>
      <c r="CF1071" s="15"/>
      <c r="CG1071" s="15"/>
      <c r="CH1071" s="15"/>
      <c r="CI1071" s="15"/>
      <c r="CJ1071" s="15"/>
      <c r="DM1071">
        <v>182</v>
      </c>
    </row>
    <row r="1072" spans="1:117" ht="12.75">
      <c r="A1072" s="15" t="s">
        <v>7387</v>
      </c>
      <c r="B1072" s="15"/>
      <c r="C1072" s="15"/>
      <c r="D1072" s="16"/>
      <c r="E1072" s="15"/>
      <c r="F1072" s="15"/>
      <c r="G1072" s="15"/>
      <c r="H1072" s="15"/>
      <c r="I1072" s="15"/>
      <c r="J1072" s="15"/>
      <c r="K1072" s="17" t="e">
        <f t="shared" si="140"/>
        <v>#VALUE!</v>
      </c>
      <c r="L1072" s="15"/>
      <c r="M1072" s="18" t="e">
        <f t="shared" si="132"/>
        <v>#VALUE!</v>
      </c>
      <c r="N1072" s="15"/>
      <c r="O1072" s="15"/>
      <c r="P1072" s="15"/>
      <c r="Q1072" s="24" t="e">
        <f ca="1">_xludf.MAXIFS('[1]Deals (investment)'!A:A,'[1]Deals (investment)'!B:B,A1072)</f>
        <v>#NAME?</v>
      </c>
      <c r="R1072" s="15"/>
      <c r="S1072" s="19"/>
      <c r="T1072" s="15"/>
      <c r="U1072" s="17"/>
      <c r="V1072" s="15"/>
      <c r="W1072" s="15"/>
      <c r="X1072" s="15"/>
      <c r="Y1072" s="15"/>
      <c r="AB1072" s="20"/>
      <c r="AC1072" s="15"/>
      <c r="AD1072" s="15"/>
      <c r="AE1072" s="15"/>
      <c r="AF1072" s="15"/>
      <c r="AG1072" s="22">
        <f t="shared" ca="1" si="157"/>
        <v>9.6774193548387094E-2</v>
      </c>
      <c r="AH1072" s="15" t="str">
        <f t="shared" si="152"/>
        <v/>
      </c>
      <c r="AI1072" s="22" t="e">
        <f>VLOOKUP(A1072,'[1]Deals (investment)'!$B$2:$Z$1497,1,FALSE)</f>
        <v>#N/A</v>
      </c>
      <c r="AJ1072" s="22" t="e">
        <f>VLOOKUP(A1072,'[1]Deals (investment)'!$B$2:$Z$870,15,FALSE)</f>
        <v>#N/A</v>
      </c>
      <c r="AK1072" s="17" t="e">
        <f>VLOOKUP(A1072,'[1]Deals (Exits)'!B:B,1,FALSE)</f>
        <v>#N/A</v>
      </c>
      <c r="AL1072" s="23" t="e">
        <f>VLOOKUP(G1072,[1]Lookups!$V$3:$Y$197,4,FALSE)</f>
        <v>#N/A</v>
      </c>
      <c r="AM1072" s="17" t="e">
        <f>VLOOKUP(X1072,[1]Lookups!$B$3:$C$200,2,FALSE)</f>
        <v>#N/A</v>
      </c>
      <c r="AN1072" s="17" t="e">
        <f>VLOOKUP(R1072,[1]Lookups!$H$3:$I$69,2,FALSE)</f>
        <v>#N/A</v>
      </c>
      <c r="AO1072" s="17" t="e">
        <f>VLOOKUP(T1072,[1]Lookups!$H$3:$I$69,2,FALSE)</f>
        <v>#N/A</v>
      </c>
      <c r="AP1072" s="17" t="e">
        <f>VLOOKUP(AN1072,[1]Lookups!$N$3:$O$11,2,FALSE)</f>
        <v>#N/A</v>
      </c>
      <c r="AQ1072" s="18" t="e">
        <f>COUNTIFS('[1]Deals (investment)'!$B:$B,$A1072)</f>
        <v>#VALUE!</v>
      </c>
      <c r="AR1072" s="18" t="e">
        <f>COUNTIFS('[1]Deals (investment)'!$B:$B,$A1072,'[1]Deals (investment)'!$T:$T,$AW$1)+COUNTIFS('[1]Deals (investment)'!$B:$B,$A1072,'[1]Deals (investment)'!$T:$T,$AX$1)+COUNTIFS('[1]Deals (investment)'!$B:$B,$A1072,'[1]Deals (investment)'!$T:$T,$AY$1)</f>
        <v>#VALUE!</v>
      </c>
      <c r="AS1072" s="17" t="e">
        <f>SUMIFS('[1]Deals (investment)'!$C:$C,'[1]Deals (investment)'!$B:$B,$A1072)</f>
        <v>#VALUE!</v>
      </c>
      <c r="AT1072" s="17" t="e">
        <f t="shared" si="141"/>
        <v>#VALUE!</v>
      </c>
      <c r="AU1072" s="18" t="e">
        <f>COUNTIF('[1]Deals (Exits)'!$B:$B,A1072)</f>
        <v>#VALUE!</v>
      </c>
      <c r="AV1072" s="17" t="e">
        <f>SUMIFS('[1]Deals (investment)'!$C:$C,'[1]Deals (investment)'!$B:$B,$A1072,'[1]Deals (investment)'!$T:$T,AV$1)</f>
        <v>#VALUE!</v>
      </c>
      <c r="AW1072" s="17" t="e">
        <f>SUMIFS('[1]Deals (investment)'!$C:$C,'[1]Deals (investment)'!$B:$B,$A1072,'[1]Deals (investment)'!$T:$T,AW$1)</f>
        <v>#VALUE!</v>
      </c>
      <c r="AX1072" s="17" t="e">
        <f>SUMIFS('[1]Deals (investment)'!$C:$C,'[1]Deals (investment)'!$B:$B,$A1072,'[1]Deals (investment)'!$T:$T,AX$1)</f>
        <v>#VALUE!</v>
      </c>
      <c r="AY1072" s="17" t="e">
        <f>SUMIFS('[1]Deals (investment)'!$C:$C,'[1]Deals (investment)'!$B:$B,$A1072,'[1]Deals (investment)'!$T:$T,AY$1)</f>
        <v>#VALUE!</v>
      </c>
      <c r="AZ1072" s="17" t="e">
        <f>SUMIFS('[1]Deals (investment)'!$C:$C,'[1]Deals (investment)'!$B:$B,$A1072,'[1]Deals (investment)'!$T:$T,AZ$1)</f>
        <v>#VALUE!</v>
      </c>
      <c r="BA1072" s="17" t="e">
        <f>SUMIFS('[1]Deals (investment)'!$C:$C,'[1]Deals (investment)'!$B:$B,$A1072,'[1]Deals (investment)'!$T:$T,BA$1)</f>
        <v>#VALUE!</v>
      </c>
      <c r="BB1072" s="17" t="e">
        <f>SUMIFS('[1]Deals (investment)'!$C:$C,'[1]Deals (investment)'!$B:$B,$A1072,'[1]Deals (investment)'!$T:$T,BB$1)</f>
        <v>#VALUE!</v>
      </c>
      <c r="BC1072" s="17" t="e">
        <f>SUMIFS('[1]Deals (Exits)'!$C:$C,'[1]Deals (Exits)'!$B:$B,$A1072)</f>
        <v>#VALUE!</v>
      </c>
      <c r="BD1072" s="17" t="e">
        <f>SUMIFS('[1]Deals (investment)'!$C:$C,'[1]Deals (investment)'!$B:$B,$A1072,'[1]Deals (investment)'!$V:$V,BD$1)</f>
        <v>#VALUE!</v>
      </c>
      <c r="BE1072" s="17" t="e">
        <f>SUMIFS('[1]Deals (investment)'!$C:$C,'[1]Deals (investment)'!$B:$B,$A1072,'[1]Deals (investment)'!$V:$V,BE$1)</f>
        <v>#VALUE!</v>
      </c>
      <c r="BF1072" s="17" t="e">
        <f>SUMIFS('[1]Deals (investment)'!$C:$C,'[1]Deals (investment)'!$B:$B,$A1072,'[1]Deals (investment)'!$V:$V,BF$1)</f>
        <v>#VALUE!</v>
      </c>
      <c r="BG1072" s="17" t="e">
        <f>SUMIFS('[1]Deals (investment)'!$C:$C,'[1]Deals (investment)'!$B:$B,$A1072,'[1]Deals (investment)'!$V:$V,BG$1)</f>
        <v>#VALUE!</v>
      </c>
      <c r="BH1072" s="17" t="e">
        <f>SUMIFS('[1]Deals (investment)'!$C:$C,'[1]Deals (investment)'!$B:$B,$A1072,'[1]Deals (investment)'!$V:$V,BH$1)</f>
        <v>#VALUE!</v>
      </c>
      <c r="BI1072" s="17" t="e">
        <f>SUMIFS('[1]Deals (investment)'!$C:$C,'[1]Deals (investment)'!$B:$B,$A1072,'[1]Deals (investment)'!$V:$V,BI$1)</f>
        <v>#VALUE!</v>
      </c>
      <c r="BJ1072" s="17" t="e">
        <f>SUMIFS('[1]Deals (investment)'!$C:$C,'[1]Deals (investment)'!$B:$B,$A1072,'[1]Deals (investment)'!$V:$V,BJ$1)</f>
        <v>#VALUE!</v>
      </c>
      <c r="BK1072" s="17" t="e">
        <f>SUMIFS('[1]Deals (investment)'!$C:$C,'[1]Deals (investment)'!$B:$B,$A1072,'[1]Deals (investment)'!$V:$V,BK$1)</f>
        <v>#VALUE!</v>
      </c>
      <c r="BL1072" s="17" t="e">
        <f>SUMIFS('[1]Deals (investment)'!$C:$C,'[1]Deals (investment)'!$B:$B,$A1072,'[1]Deals (investment)'!$V:$V,BL$1)</f>
        <v>#VALUE!</v>
      </c>
      <c r="BM1072" s="17" t="e">
        <f>SUMIFS('[1]Deals (investment)'!$C:$C,'[1]Deals (investment)'!$B:$B,$A1072,'[1]Deals (investment)'!$V:$V,BM$1)</f>
        <v>#VALUE!</v>
      </c>
      <c r="BN1072" s="15"/>
      <c r="BO1072" s="15"/>
      <c r="BP1072" s="22"/>
      <c r="BQ1072" s="15"/>
      <c r="BR1072" s="15"/>
      <c r="BS1072" s="15"/>
      <c r="BT1072" s="15"/>
      <c r="BU1072" s="15"/>
      <c r="BV1072" s="15"/>
      <c r="BW1072" s="15"/>
      <c r="BX1072" s="15"/>
      <c r="BY1072" s="15"/>
      <c r="BZ1072" s="15"/>
      <c r="CA1072" s="15"/>
      <c r="CB1072" s="15"/>
      <c r="CC1072" s="15"/>
      <c r="CD1072" s="15" t="str">
        <f t="shared" si="158"/>
        <v>Ignitia</v>
      </c>
      <c r="CE1072" s="15"/>
      <c r="CF1072" s="15"/>
      <c r="CG1072" s="15"/>
      <c r="CH1072" s="15"/>
      <c r="CI1072" s="15"/>
      <c r="CJ1072" s="15"/>
    </row>
    <row r="1073" spans="1:117" ht="12.75">
      <c r="A1073" s="15" t="s">
        <v>7388</v>
      </c>
      <c r="B1073" s="15"/>
      <c r="C1073" s="15"/>
      <c r="D1073" s="16"/>
      <c r="E1073" s="15"/>
      <c r="F1073" s="15"/>
      <c r="G1073" s="15"/>
      <c r="H1073" s="15"/>
      <c r="I1073" s="15"/>
      <c r="J1073" s="15"/>
      <c r="K1073" s="17" t="e">
        <f t="shared" si="140"/>
        <v>#VALUE!</v>
      </c>
      <c r="L1073" s="15"/>
      <c r="M1073" s="18" t="e">
        <f t="shared" si="132"/>
        <v>#VALUE!</v>
      </c>
      <c r="N1073" s="15"/>
      <c r="O1073" s="15"/>
      <c r="P1073" s="15"/>
      <c r="Q1073" s="24" t="e">
        <f ca="1">_xludf.MAXIFS('[1]Deals (investment)'!A:A,'[1]Deals (investment)'!B:B,A1073)</f>
        <v>#NAME?</v>
      </c>
      <c r="R1073" s="15"/>
      <c r="S1073" s="19"/>
      <c r="T1073" s="15"/>
      <c r="U1073" s="17"/>
      <c r="V1073" s="15"/>
      <c r="W1073" s="15"/>
      <c r="X1073" s="15"/>
      <c r="Y1073" s="15"/>
      <c r="AB1073" s="20"/>
      <c r="AC1073" s="15"/>
      <c r="AD1073" s="15"/>
      <c r="AE1073" s="15"/>
      <c r="AF1073" s="15"/>
      <c r="AG1073" s="22">
        <f t="shared" ca="1" si="157"/>
        <v>9.6774193548387094E-2</v>
      </c>
      <c r="AH1073" s="15" t="str">
        <f t="shared" si="152"/>
        <v/>
      </c>
      <c r="AI1073" s="22" t="e">
        <f>VLOOKUP(A1073,'[1]Deals (investment)'!$B$2:$Z$1497,1,FALSE)</f>
        <v>#N/A</v>
      </c>
      <c r="AJ1073" s="22" t="e">
        <f>VLOOKUP(A1073,'[1]Deals (investment)'!$B$2:$Z$870,15,FALSE)</f>
        <v>#N/A</v>
      </c>
      <c r="AK1073" s="17" t="e">
        <f>VLOOKUP(A1073,'[1]Deals (Exits)'!B:B,1,FALSE)</f>
        <v>#N/A</v>
      </c>
      <c r="AL1073" s="23" t="e">
        <f>VLOOKUP(G1073,[1]Lookups!$V$3:$Y$197,4,FALSE)</f>
        <v>#N/A</v>
      </c>
      <c r="AM1073" s="17" t="e">
        <f>VLOOKUP(X1073,[1]Lookups!$B$3:$C$200,2,FALSE)</f>
        <v>#N/A</v>
      </c>
      <c r="AN1073" s="17" t="e">
        <f>VLOOKUP(R1073,[1]Lookups!$H$3:$I$69,2,FALSE)</f>
        <v>#N/A</v>
      </c>
      <c r="AO1073" s="17" t="e">
        <f>VLOOKUP(T1073,[1]Lookups!$H$3:$I$69,2,FALSE)</f>
        <v>#N/A</v>
      </c>
      <c r="AP1073" s="17" t="e">
        <f>VLOOKUP(AN1073,[1]Lookups!$N$3:$O$11,2,FALSE)</f>
        <v>#N/A</v>
      </c>
      <c r="AQ1073" s="18" t="e">
        <f>COUNTIFS('[1]Deals (investment)'!$B:$B,$A1073)</f>
        <v>#VALUE!</v>
      </c>
      <c r="AR1073" s="18" t="e">
        <f>COUNTIFS('[1]Deals (investment)'!$B:$B,$A1073,'[1]Deals (investment)'!$T:$T,$AW$1)+COUNTIFS('[1]Deals (investment)'!$B:$B,$A1073,'[1]Deals (investment)'!$T:$T,$AX$1)+COUNTIFS('[1]Deals (investment)'!$B:$B,$A1073,'[1]Deals (investment)'!$T:$T,$AY$1)</f>
        <v>#VALUE!</v>
      </c>
      <c r="AS1073" s="17" t="e">
        <f>SUMIFS('[1]Deals (investment)'!$C:$C,'[1]Deals (investment)'!$B:$B,$A1073)</f>
        <v>#VALUE!</v>
      </c>
      <c r="AT1073" s="17" t="e">
        <f t="shared" si="141"/>
        <v>#VALUE!</v>
      </c>
      <c r="AU1073" s="18" t="e">
        <f>COUNTIF('[1]Deals (Exits)'!$B:$B,A1073)</f>
        <v>#VALUE!</v>
      </c>
      <c r="AV1073" s="17" t="e">
        <f>SUMIFS('[1]Deals (investment)'!$C:$C,'[1]Deals (investment)'!$B:$B,$A1073,'[1]Deals (investment)'!$T:$T,AV$1)</f>
        <v>#VALUE!</v>
      </c>
      <c r="AW1073" s="17" t="e">
        <f>SUMIFS('[1]Deals (investment)'!$C:$C,'[1]Deals (investment)'!$B:$B,$A1073,'[1]Deals (investment)'!$T:$T,AW$1)</f>
        <v>#VALUE!</v>
      </c>
      <c r="AX1073" s="17" t="e">
        <f>SUMIFS('[1]Deals (investment)'!$C:$C,'[1]Deals (investment)'!$B:$B,$A1073,'[1]Deals (investment)'!$T:$T,AX$1)</f>
        <v>#VALUE!</v>
      </c>
      <c r="AY1073" s="17" t="e">
        <f>SUMIFS('[1]Deals (investment)'!$C:$C,'[1]Deals (investment)'!$B:$B,$A1073,'[1]Deals (investment)'!$T:$T,AY$1)</f>
        <v>#VALUE!</v>
      </c>
      <c r="AZ1073" s="17" t="e">
        <f>SUMIFS('[1]Deals (investment)'!$C:$C,'[1]Deals (investment)'!$B:$B,$A1073,'[1]Deals (investment)'!$T:$T,AZ$1)</f>
        <v>#VALUE!</v>
      </c>
      <c r="BA1073" s="17" t="e">
        <f>SUMIFS('[1]Deals (investment)'!$C:$C,'[1]Deals (investment)'!$B:$B,$A1073,'[1]Deals (investment)'!$T:$T,BA$1)</f>
        <v>#VALUE!</v>
      </c>
      <c r="BB1073" s="17" t="e">
        <f>SUMIFS('[1]Deals (investment)'!$C:$C,'[1]Deals (investment)'!$B:$B,$A1073,'[1]Deals (investment)'!$T:$T,BB$1)</f>
        <v>#VALUE!</v>
      </c>
      <c r="BC1073" s="17" t="e">
        <f>SUMIFS('[1]Deals (Exits)'!$C:$C,'[1]Deals (Exits)'!$B:$B,$A1073)</f>
        <v>#VALUE!</v>
      </c>
      <c r="BD1073" s="17" t="e">
        <f>SUMIFS('[1]Deals (investment)'!$C:$C,'[1]Deals (investment)'!$B:$B,$A1073,'[1]Deals (investment)'!$V:$V,BD$1)</f>
        <v>#VALUE!</v>
      </c>
      <c r="BE1073" s="17" t="e">
        <f>SUMIFS('[1]Deals (investment)'!$C:$C,'[1]Deals (investment)'!$B:$B,$A1073,'[1]Deals (investment)'!$V:$V,BE$1)</f>
        <v>#VALUE!</v>
      </c>
      <c r="BF1073" s="17" t="e">
        <f>SUMIFS('[1]Deals (investment)'!$C:$C,'[1]Deals (investment)'!$B:$B,$A1073,'[1]Deals (investment)'!$V:$V,BF$1)</f>
        <v>#VALUE!</v>
      </c>
      <c r="BG1073" s="17" t="e">
        <f>SUMIFS('[1]Deals (investment)'!$C:$C,'[1]Deals (investment)'!$B:$B,$A1073,'[1]Deals (investment)'!$V:$V,BG$1)</f>
        <v>#VALUE!</v>
      </c>
      <c r="BH1073" s="17" t="e">
        <f>SUMIFS('[1]Deals (investment)'!$C:$C,'[1]Deals (investment)'!$B:$B,$A1073,'[1]Deals (investment)'!$V:$V,BH$1)</f>
        <v>#VALUE!</v>
      </c>
      <c r="BI1073" s="17" t="e">
        <f>SUMIFS('[1]Deals (investment)'!$C:$C,'[1]Deals (investment)'!$B:$B,$A1073,'[1]Deals (investment)'!$V:$V,BI$1)</f>
        <v>#VALUE!</v>
      </c>
      <c r="BJ1073" s="17" t="e">
        <f>SUMIFS('[1]Deals (investment)'!$C:$C,'[1]Deals (investment)'!$B:$B,$A1073,'[1]Deals (investment)'!$V:$V,BJ$1)</f>
        <v>#VALUE!</v>
      </c>
      <c r="BK1073" s="17" t="e">
        <f>SUMIFS('[1]Deals (investment)'!$C:$C,'[1]Deals (investment)'!$B:$B,$A1073,'[1]Deals (investment)'!$V:$V,BK$1)</f>
        <v>#VALUE!</v>
      </c>
      <c r="BL1073" s="17" t="e">
        <f>SUMIFS('[1]Deals (investment)'!$C:$C,'[1]Deals (investment)'!$B:$B,$A1073,'[1]Deals (investment)'!$V:$V,BL$1)</f>
        <v>#VALUE!</v>
      </c>
      <c r="BM1073" s="17" t="e">
        <f>SUMIFS('[1]Deals (investment)'!$C:$C,'[1]Deals (investment)'!$B:$B,$A1073,'[1]Deals (investment)'!$V:$V,BM$1)</f>
        <v>#VALUE!</v>
      </c>
      <c r="BN1073" s="15"/>
      <c r="BO1073" s="15"/>
      <c r="BP1073" s="22"/>
      <c r="BQ1073" s="15"/>
      <c r="BR1073" s="15"/>
      <c r="BS1073" s="15"/>
      <c r="BT1073" s="15"/>
      <c r="BU1073" s="15"/>
      <c r="BV1073" s="15"/>
      <c r="BW1073" s="15"/>
      <c r="BX1073" s="15"/>
      <c r="BY1073" s="15"/>
      <c r="BZ1073" s="15"/>
      <c r="CA1073" s="15"/>
      <c r="CB1073" s="15"/>
      <c r="CC1073" s="15"/>
      <c r="CD1073" s="15"/>
      <c r="CE1073" s="15"/>
      <c r="CF1073" s="15"/>
      <c r="CG1073" s="15"/>
      <c r="CH1073" s="15"/>
      <c r="CI1073" s="15"/>
      <c r="CJ1073" s="15"/>
    </row>
    <row r="1074" spans="1:117" ht="12.75">
      <c r="A1074" s="15" t="s">
        <v>7389</v>
      </c>
      <c r="B1074" s="15" t="s">
        <v>7390</v>
      </c>
      <c r="C1074" s="15" t="s">
        <v>58</v>
      </c>
      <c r="D1074" s="16">
        <v>2016</v>
      </c>
      <c r="E1074" s="15" t="s">
        <v>7391</v>
      </c>
      <c r="F1074" s="15"/>
      <c r="G1074" s="15"/>
      <c r="H1074" s="15"/>
      <c r="I1074" s="15"/>
      <c r="J1074" s="15"/>
      <c r="K1074" s="17" t="e">
        <f t="shared" si="140"/>
        <v>#VALUE!</v>
      </c>
      <c r="L1074" s="15"/>
      <c r="M1074" s="18" t="e">
        <f t="shared" si="132"/>
        <v>#VALUE!</v>
      </c>
      <c r="N1074" s="15"/>
      <c r="O1074" s="15"/>
      <c r="P1074" s="15"/>
      <c r="Q1074" s="15"/>
      <c r="R1074" s="15"/>
      <c r="S1074" s="19"/>
      <c r="T1074" s="15"/>
      <c r="U1074" s="17"/>
      <c r="V1074" s="15" t="s">
        <v>7392</v>
      </c>
      <c r="W1074" s="15"/>
      <c r="X1074" s="15" t="s">
        <v>404</v>
      </c>
      <c r="Y1074" s="15" t="s">
        <v>3947</v>
      </c>
      <c r="AB1074" s="20"/>
      <c r="AC1074" s="21" t="s">
        <v>7393</v>
      </c>
      <c r="AD1074" s="21" t="s">
        <v>7394</v>
      </c>
      <c r="AE1074" s="21" t="s">
        <v>7395</v>
      </c>
      <c r="AF1074" s="21" t="s">
        <v>7396</v>
      </c>
      <c r="AG1074" s="22">
        <f t="shared" si="157"/>
        <v>0.41935483870967744</v>
      </c>
      <c r="AH1074" s="15" t="e">
        <f t="shared" si="152"/>
        <v>#VALUE!</v>
      </c>
      <c r="AI1074" s="22" t="e">
        <f>VLOOKUP(A1074,'[1]Deals (investment)'!$B$2:$Z$1497,1,FALSE)</f>
        <v>#N/A</v>
      </c>
      <c r="AJ1074" s="22" t="e">
        <f>VLOOKUP(A1074,'[1]Deals (investment)'!$B$2:$Z$870,15,FALSE)</f>
        <v>#N/A</v>
      </c>
      <c r="AK1074" s="17" t="e">
        <f>VLOOKUP(A1074,'[1]Deals (Exits)'!B:B,1,FALSE)</f>
        <v>#N/A</v>
      </c>
      <c r="AL1074" s="23" t="e">
        <f>VLOOKUP(G1074,[1]Lookups!$V$3:$Y$197,4,FALSE)</f>
        <v>#N/A</v>
      </c>
      <c r="AM1074" s="17" t="str">
        <f>VLOOKUP(X1074,[1]Lookups!$B$3:$C$200,2,FALSE)</f>
        <v>Other Technologies &amp; Information Technology</v>
      </c>
      <c r="AN1074" s="17" t="e">
        <f>VLOOKUP(R1074,[1]Lookups!$H$3:$I$69,2,FALSE)</f>
        <v>#N/A</v>
      </c>
      <c r="AO1074" s="17" t="e">
        <f>VLOOKUP(T1074,[1]Lookups!$H$3:$I$69,2,FALSE)</f>
        <v>#N/A</v>
      </c>
      <c r="AP1074" s="17" t="e">
        <f>VLOOKUP(AN1074,[1]Lookups!$N$3:$O$11,2,FALSE)</f>
        <v>#N/A</v>
      </c>
      <c r="AQ1074" s="18" t="e">
        <f>COUNTIFS('[1]Deals (investment)'!$B:$B,$A1074)</f>
        <v>#VALUE!</v>
      </c>
      <c r="AR1074" s="18" t="e">
        <f>COUNTIFS('[1]Deals (investment)'!$B:$B,$A1074,'[1]Deals (investment)'!$T:$T,$AW$1)+COUNTIFS('[1]Deals (investment)'!$B:$B,$A1074,'[1]Deals (investment)'!$T:$T,$AX$1)+COUNTIFS('[1]Deals (investment)'!$B:$B,$A1074,'[1]Deals (investment)'!$T:$T,$AY$1)</f>
        <v>#VALUE!</v>
      </c>
      <c r="AS1074" s="17" t="e">
        <f>SUMIFS('[1]Deals (investment)'!$C:$C,'[1]Deals (investment)'!$B:$B,$A1074)</f>
        <v>#VALUE!</v>
      </c>
      <c r="AT1074" s="17" t="e">
        <f t="shared" si="141"/>
        <v>#VALUE!</v>
      </c>
      <c r="AU1074" s="18" t="e">
        <f>COUNTIF('[1]Deals (Exits)'!$B:$B,A1074)</f>
        <v>#VALUE!</v>
      </c>
      <c r="AV1074" s="17" t="e">
        <f>SUMIFS('[1]Deals (investment)'!$C:$C,'[1]Deals (investment)'!$B:$B,$A1074,'[1]Deals (investment)'!$T:$T,AV$1)</f>
        <v>#VALUE!</v>
      </c>
      <c r="AW1074" s="17" t="e">
        <f>SUMIFS('[1]Deals (investment)'!$C:$C,'[1]Deals (investment)'!$B:$B,$A1074,'[1]Deals (investment)'!$T:$T,AW$1)</f>
        <v>#VALUE!</v>
      </c>
      <c r="AX1074" s="17" t="e">
        <f>SUMIFS('[1]Deals (investment)'!$C:$C,'[1]Deals (investment)'!$B:$B,$A1074,'[1]Deals (investment)'!$T:$T,AX$1)</f>
        <v>#VALUE!</v>
      </c>
      <c r="AY1074" s="17" t="e">
        <f>SUMIFS('[1]Deals (investment)'!$C:$C,'[1]Deals (investment)'!$B:$B,$A1074,'[1]Deals (investment)'!$T:$T,AY$1)</f>
        <v>#VALUE!</v>
      </c>
      <c r="AZ1074" s="17" t="e">
        <f>SUMIFS('[1]Deals (investment)'!$C:$C,'[1]Deals (investment)'!$B:$B,$A1074,'[1]Deals (investment)'!$T:$T,AZ$1)</f>
        <v>#VALUE!</v>
      </c>
      <c r="BA1074" s="17" t="e">
        <f>SUMIFS('[1]Deals (investment)'!$C:$C,'[1]Deals (investment)'!$B:$B,$A1074,'[1]Deals (investment)'!$T:$T,BA$1)</f>
        <v>#VALUE!</v>
      </c>
      <c r="BB1074" s="17" t="e">
        <f>SUMIFS('[1]Deals (investment)'!$C:$C,'[1]Deals (investment)'!$B:$B,$A1074,'[1]Deals (investment)'!$T:$T,BB$1)</f>
        <v>#VALUE!</v>
      </c>
      <c r="BC1074" s="17" t="e">
        <f>SUMIFS('[1]Deals (Exits)'!$C:$C,'[1]Deals (Exits)'!$B:$B,$A1074)</f>
        <v>#VALUE!</v>
      </c>
      <c r="BD1074" s="17" t="e">
        <f>SUMIFS('[1]Deals (investment)'!$C:$C,'[1]Deals (investment)'!$B:$B,$A1074,'[1]Deals (investment)'!$V:$V,BD$1)</f>
        <v>#VALUE!</v>
      </c>
      <c r="BE1074" s="17" t="e">
        <f>SUMIFS('[1]Deals (investment)'!$C:$C,'[1]Deals (investment)'!$B:$B,$A1074,'[1]Deals (investment)'!$V:$V,BE$1)</f>
        <v>#VALUE!</v>
      </c>
      <c r="BF1074" s="17" t="e">
        <f>SUMIFS('[1]Deals (investment)'!$C:$C,'[1]Deals (investment)'!$B:$B,$A1074,'[1]Deals (investment)'!$V:$V,BF$1)</f>
        <v>#VALUE!</v>
      </c>
      <c r="BG1074" s="17" t="e">
        <f>SUMIFS('[1]Deals (investment)'!$C:$C,'[1]Deals (investment)'!$B:$B,$A1074,'[1]Deals (investment)'!$V:$V,BG$1)</f>
        <v>#VALUE!</v>
      </c>
      <c r="BH1074" s="17" t="e">
        <f>SUMIFS('[1]Deals (investment)'!$C:$C,'[1]Deals (investment)'!$B:$B,$A1074,'[1]Deals (investment)'!$V:$V,BH$1)</f>
        <v>#VALUE!</v>
      </c>
      <c r="BI1074" s="17" t="e">
        <f>SUMIFS('[1]Deals (investment)'!$C:$C,'[1]Deals (investment)'!$B:$B,$A1074,'[1]Deals (investment)'!$V:$V,BI$1)</f>
        <v>#VALUE!</v>
      </c>
      <c r="BJ1074" s="17" t="e">
        <f>SUMIFS('[1]Deals (investment)'!$C:$C,'[1]Deals (investment)'!$B:$B,$A1074,'[1]Deals (investment)'!$V:$V,BJ$1)</f>
        <v>#VALUE!</v>
      </c>
      <c r="BK1074" s="17" t="e">
        <f>SUMIFS('[1]Deals (investment)'!$C:$C,'[1]Deals (investment)'!$B:$B,$A1074,'[1]Deals (investment)'!$V:$V,BK$1)</f>
        <v>#VALUE!</v>
      </c>
      <c r="BL1074" s="17" t="e">
        <f>SUMIFS('[1]Deals (investment)'!$C:$C,'[1]Deals (investment)'!$B:$B,$A1074,'[1]Deals (investment)'!$V:$V,BL$1)</f>
        <v>#VALUE!</v>
      </c>
      <c r="BM1074" s="17" t="e">
        <f>SUMIFS('[1]Deals (investment)'!$C:$C,'[1]Deals (investment)'!$B:$B,$A1074,'[1]Deals (investment)'!$V:$V,BM$1)</f>
        <v>#VALUE!</v>
      </c>
      <c r="BN1074" s="15"/>
      <c r="BO1074" s="15"/>
      <c r="BP1074" s="22"/>
      <c r="BQ1074" s="15"/>
      <c r="BR1074" s="15"/>
      <c r="BS1074" s="15"/>
      <c r="BT1074" s="15"/>
      <c r="BU1074" s="15"/>
      <c r="BV1074" s="15"/>
      <c r="BW1074" s="15"/>
      <c r="BX1074" s="15"/>
      <c r="BY1074" s="15"/>
      <c r="BZ1074" s="15"/>
      <c r="CA1074" s="15"/>
      <c r="CB1074" s="15"/>
      <c r="CC1074" s="15"/>
      <c r="CD1074" s="15" t="str">
        <f t="shared" ref="CD1074:CD1083" si="159">CONCATENATE(A1074,B1074,C1074)</f>
        <v>Imisi 3DWe are a Virtual Reality (VR) creation lab dedicated to growing a community of VR developers in Nigeria, creating solutions using VR, and providing educational and engagement experiences with VR. We see huge potential for VR as a tool for creating everyday solutions and intend to change the technology narrative so that here we become creators and not just consumers of technology.Active</v>
      </c>
      <c r="CE1074" s="15"/>
      <c r="CF1074" s="15"/>
      <c r="CG1074" s="15"/>
      <c r="CH1074" s="15"/>
      <c r="CI1074" s="15"/>
      <c r="CJ1074" s="15"/>
    </row>
    <row r="1075" spans="1:117" ht="12.75">
      <c r="A1075" s="15" t="s">
        <v>7397</v>
      </c>
      <c r="B1075" s="15" t="s">
        <v>7398</v>
      </c>
      <c r="C1075" s="15" t="s">
        <v>58</v>
      </c>
      <c r="D1075" s="16">
        <v>2017</v>
      </c>
      <c r="E1075" s="15" t="s">
        <v>7399</v>
      </c>
      <c r="F1075" s="15"/>
      <c r="G1075" s="15"/>
      <c r="H1075" s="15"/>
      <c r="I1075" s="15"/>
      <c r="J1075" s="15"/>
      <c r="K1075" s="17" t="e">
        <f t="shared" si="140"/>
        <v>#VALUE!</v>
      </c>
      <c r="L1075" s="15"/>
      <c r="M1075" s="18" t="e">
        <f t="shared" si="132"/>
        <v>#VALUE!</v>
      </c>
      <c r="N1075" s="15"/>
      <c r="O1075" s="15"/>
      <c r="P1075" s="15"/>
      <c r="Q1075" s="15"/>
      <c r="R1075" s="15"/>
      <c r="S1075" s="19"/>
      <c r="T1075" s="15"/>
      <c r="U1075" s="17"/>
      <c r="V1075" s="15" t="s">
        <v>7400</v>
      </c>
      <c r="W1075" s="15"/>
      <c r="X1075" s="15" t="s">
        <v>432</v>
      </c>
      <c r="Y1075" s="15" t="s">
        <v>7401</v>
      </c>
      <c r="AB1075" s="20"/>
      <c r="AC1075" s="21" t="s">
        <v>7402</v>
      </c>
      <c r="AD1075" s="21" t="s">
        <v>7403</v>
      </c>
      <c r="AE1075" s="21" t="s">
        <v>7404</v>
      </c>
      <c r="AF1075" s="21" t="s">
        <v>7405</v>
      </c>
      <c r="AG1075" s="22">
        <f t="shared" si="157"/>
        <v>0.41935483870967744</v>
      </c>
      <c r="AH1075" s="15" t="str">
        <f t="shared" si="152"/>
        <v/>
      </c>
      <c r="AI1075" s="22" t="e">
        <f>VLOOKUP(A1075,'[1]Deals (investment)'!$B$2:$Z$1497,1,FALSE)</f>
        <v>#N/A</v>
      </c>
      <c r="AJ1075" s="22" t="e">
        <f>VLOOKUP(A1075,'[1]Deals (investment)'!$B$2:$Z$870,15,FALSE)</f>
        <v>#N/A</v>
      </c>
      <c r="AK1075" s="17" t="e">
        <f>VLOOKUP(A1075,'[1]Deals (Exits)'!B:B,1,FALSE)</f>
        <v>#N/A</v>
      </c>
      <c r="AL1075" s="23" t="e">
        <f>VLOOKUP(G1075,[1]Lookups!$V$3:$Y$197,4,FALSE)</f>
        <v>#N/A</v>
      </c>
      <c r="AM1075" s="17" t="str">
        <f>VLOOKUP(X1075,[1]Lookups!$B$3:$C$200,2,FALSE)</f>
        <v>Energy &amp; Resources</v>
      </c>
      <c r="AN1075" s="17" t="e">
        <f>VLOOKUP(R1075,[1]Lookups!$H$3:$I$69,2,FALSE)</f>
        <v>#N/A</v>
      </c>
      <c r="AO1075" s="17" t="e">
        <f>VLOOKUP(T1075,[1]Lookups!$H$3:$I$69,2,FALSE)</f>
        <v>#N/A</v>
      </c>
      <c r="AP1075" s="17" t="e">
        <f>VLOOKUP(AN1075,[1]Lookups!$N$3:$O$11,2,FALSE)</f>
        <v>#N/A</v>
      </c>
      <c r="AQ1075" s="18" t="e">
        <f>COUNTIFS('[1]Deals (investment)'!$B:$B,$A1075)</f>
        <v>#VALUE!</v>
      </c>
      <c r="AR1075" s="18" t="e">
        <f>COUNTIFS('[1]Deals (investment)'!$B:$B,$A1075,'[1]Deals (investment)'!$T:$T,$AW$1)+COUNTIFS('[1]Deals (investment)'!$B:$B,$A1075,'[1]Deals (investment)'!$T:$T,$AX$1)+COUNTIFS('[1]Deals (investment)'!$B:$B,$A1075,'[1]Deals (investment)'!$T:$T,$AY$1)</f>
        <v>#VALUE!</v>
      </c>
      <c r="AS1075" s="17" t="e">
        <f>SUMIFS('[1]Deals (investment)'!$C:$C,'[1]Deals (investment)'!$B:$B,$A1075)</f>
        <v>#VALUE!</v>
      </c>
      <c r="AT1075" s="17" t="e">
        <f t="shared" si="141"/>
        <v>#VALUE!</v>
      </c>
      <c r="AU1075" s="18" t="e">
        <f>COUNTIF('[1]Deals (Exits)'!$B:$B,A1075)</f>
        <v>#VALUE!</v>
      </c>
      <c r="AV1075" s="17" t="e">
        <f>SUMIFS('[1]Deals (investment)'!$C:$C,'[1]Deals (investment)'!$B:$B,$A1075,'[1]Deals (investment)'!$T:$T,AV$1)</f>
        <v>#VALUE!</v>
      </c>
      <c r="AW1075" s="17" t="e">
        <f>SUMIFS('[1]Deals (investment)'!$C:$C,'[1]Deals (investment)'!$B:$B,$A1075,'[1]Deals (investment)'!$T:$T,AW$1)</f>
        <v>#VALUE!</v>
      </c>
      <c r="AX1075" s="17" t="e">
        <f>SUMIFS('[1]Deals (investment)'!$C:$C,'[1]Deals (investment)'!$B:$B,$A1075,'[1]Deals (investment)'!$T:$T,AX$1)</f>
        <v>#VALUE!</v>
      </c>
      <c r="AY1075" s="17" t="e">
        <f>SUMIFS('[1]Deals (investment)'!$C:$C,'[1]Deals (investment)'!$B:$B,$A1075,'[1]Deals (investment)'!$T:$T,AY$1)</f>
        <v>#VALUE!</v>
      </c>
      <c r="AZ1075" s="17" t="e">
        <f>SUMIFS('[1]Deals (investment)'!$C:$C,'[1]Deals (investment)'!$B:$B,$A1075,'[1]Deals (investment)'!$T:$T,AZ$1)</f>
        <v>#VALUE!</v>
      </c>
      <c r="BA1075" s="17" t="e">
        <f>SUMIFS('[1]Deals (investment)'!$C:$C,'[1]Deals (investment)'!$B:$B,$A1075,'[1]Deals (investment)'!$T:$T,BA$1)</f>
        <v>#VALUE!</v>
      </c>
      <c r="BB1075" s="17" t="e">
        <f>SUMIFS('[1]Deals (investment)'!$C:$C,'[1]Deals (investment)'!$B:$B,$A1075,'[1]Deals (investment)'!$T:$T,BB$1)</f>
        <v>#VALUE!</v>
      </c>
      <c r="BC1075" s="17" t="e">
        <f>SUMIFS('[1]Deals (Exits)'!$C:$C,'[1]Deals (Exits)'!$B:$B,$A1075)</f>
        <v>#VALUE!</v>
      </c>
      <c r="BD1075" s="17" t="e">
        <f>SUMIFS('[1]Deals (investment)'!$C:$C,'[1]Deals (investment)'!$B:$B,$A1075,'[1]Deals (investment)'!$V:$V,BD$1)</f>
        <v>#VALUE!</v>
      </c>
      <c r="BE1075" s="17" t="e">
        <f>SUMIFS('[1]Deals (investment)'!$C:$C,'[1]Deals (investment)'!$B:$B,$A1075,'[1]Deals (investment)'!$V:$V,BE$1)</f>
        <v>#VALUE!</v>
      </c>
      <c r="BF1075" s="17" t="e">
        <f>SUMIFS('[1]Deals (investment)'!$C:$C,'[1]Deals (investment)'!$B:$B,$A1075,'[1]Deals (investment)'!$V:$V,BF$1)</f>
        <v>#VALUE!</v>
      </c>
      <c r="BG1075" s="17" t="e">
        <f>SUMIFS('[1]Deals (investment)'!$C:$C,'[1]Deals (investment)'!$B:$B,$A1075,'[1]Deals (investment)'!$V:$V,BG$1)</f>
        <v>#VALUE!</v>
      </c>
      <c r="BH1075" s="17" t="e">
        <f>SUMIFS('[1]Deals (investment)'!$C:$C,'[1]Deals (investment)'!$B:$B,$A1075,'[1]Deals (investment)'!$V:$V,BH$1)</f>
        <v>#VALUE!</v>
      </c>
      <c r="BI1075" s="17" t="e">
        <f>SUMIFS('[1]Deals (investment)'!$C:$C,'[1]Deals (investment)'!$B:$B,$A1075,'[1]Deals (investment)'!$V:$V,BI$1)</f>
        <v>#VALUE!</v>
      </c>
      <c r="BJ1075" s="17" t="e">
        <f>SUMIFS('[1]Deals (investment)'!$C:$C,'[1]Deals (investment)'!$B:$B,$A1075,'[1]Deals (investment)'!$V:$V,BJ$1)</f>
        <v>#VALUE!</v>
      </c>
      <c r="BK1075" s="17" t="e">
        <f>SUMIFS('[1]Deals (investment)'!$C:$C,'[1]Deals (investment)'!$B:$B,$A1075,'[1]Deals (investment)'!$V:$V,BK$1)</f>
        <v>#VALUE!</v>
      </c>
      <c r="BL1075" s="17" t="e">
        <f>SUMIFS('[1]Deals (investment)'!$C:$C,'[1]Deals (investment)'!$B:$B,$A1075,'[1]Deals (investment)'!$V:$V,BL$1)</f>
        <v>#VALUE!</v>
      </c>
      <c r="BM1075" s="17" t="e">
        <f>SUMIFS('[1]Deals (investment)'!$C:$C,'[1]Deals (investment)'!$B:$B,$A1075,'[1]Deals (investment)'!$V:$V,BM$1)</f>
        <v>#VALUE!</v>
      </c>
      <c r="BN1075" s="15"/>
      <c r="BO1075" s="15"/>
      <c r="BP1075" s="22"/>
      <c r="BQ1075" s="15"/>
      <c r="BR1075" s="15"/>
      <c r="BS1075" s="15"/>
      <c r="BT1075" s="15"/>
      <c r="BU1075" s="15"/>
      <c r="BV1075" s="15"/>
      <c r="BW1075" s="15"/>
      <c r="BX1075" s="15"/>
      <c r="BY1075" s="15"/>
      <c r="BZ1075" s="15"/>
      <c r="CA1075" s="15"/>
      <c r="CB1075" s="15"/>
      <c r="CC1075" s="15"/>
      <c r="CD1075" s="15" t="str">
        <f t="shared" si="159"/>
        <v>Impactppa And Earth Day NetworkImpactPPA is a decentralized energy platform built to disrupt renewable energy finance and accelerate clean energy productionActive</v>
      </c>
      <c r="CE1075" s="15"/>
      <c r="CF1075" s="15"/>
      <c r="CG1075" s="15"/>
      <c r="CH1075" s="15"/>
      <c r="CI1075" s="15"/>
      <c r="CJ1075" s="15"/>
    </row>
    <row r="1076" spans="1:117" ht="12.75">
      <c r="A1076" s="15" t="s">
        <v>7406</v>
      </c>
      <c r="B1076" s="15" t="s">
        <v>7407</v>
      </c>
      <c r="C1076" s="15" t="s">
        <v>58</v>
      </c>
      <c r="D1076" s="16">
        <v>2016</v>
      </c>
      <c r="E1076" s="15" t="s">
        <v>117</v>
      </c>
      <c r="F1076" s="15"/>
      <c r="G1076" s="15"/>
      <c r="H1076" s="15"/>
      <c r="I1076" s="15"/>
      <c r="J1076" s="15"/>
      <c r="K1076" s="17" t="e">
        <f t="shared" si="140"/>
        <v>#VALUE!</v>
      </c>
      <c r="L1076" s="15"/>
      <c r="M1076" s="18" t="e">
        <f t="shared" si="132"/>
        <v>#VALUE!</v>
      </c>
      <c r="N1076" s="15"/>
      <c r="O1076" s="15"/>
      <c r="P1076" s="15"/>
      <c r="Q1076" s="15"/>
      <c r="R1076" s="15"/>
      <c r="S1076" s="19"/>
      <c r="T1076" s="15"/>
      <c r="U1076" s="17"/>
      <c r="V1076" s="15" t="s">
        <v>7408</v>
      </c>
      <c r="W1076" s="15"/>
      <c r="X1076" s="15" t="s">
        <v>158</v>
      </c>
      <c r="Y1076" s="15" t="s">
        <v>7409</v>
      </c>
      <c r="AB1076" s="20"/>
      <c r="AC1076" s="21" t="s">
        <v>7410</v>
      </c>
      <c r="AD1076" s="21" t="s">
        <v>7411</v>
      </c>
      <c r="AE1076" s="21" t="s">
        <v>7412</v>
      </c>
      <c r="AF1076" s="21" t="s">
        <v>7413</v>
      </c>
      <c r="AG1076" s="22">
        <f t="shared" si="157"/>
        <v>0.41935483870967744</v>
      </c>
      <c r="AH1076" s="15" t="str">
        <f t="shared" si="152"/>
        <v/>
      </c>
      <c r="AI1076" s="22" t="e">
        <f>VLOOKUP(A1076,'[1]Deals (investment)'!$B$2:$Z$1497,1,FALSE)</f>
        <v>#N/A</v>
      </c>
      <c r="AJ1076" s="22" t="e">
        <f>VLOOKUP(A1076,'[1]Deals (investment)'!$B$2:$Z$870,15,FALSE)</f>
        <v>#N/A</v>
      </c>
      <c r="AK1076" s="17" t="e">
        <f>VLOOKUP(A1076,'[1]Deals (Exits)'!B:B,1,FALSE)</f>
        <v>#N/A</v>
      </c>
      <c r="AL1076" s="23" t="e">
        <f>VLOOKUP(G1076,[1]Lookups!$V$3:$Y$197,4,FALSE)</f>
        <v>#N/A</v>
      </c>
      <c r="AM1076" s="17" t="str">
        <f>VLOOKUP(X1076,[1]Lookups!$B$3:$C$200,2,FALSE)</f>
        <v>Financial Services</v>
      </c>
      <c r="AN1076" s="17" t="e">
        <f>VLOOKUP(R1076,[1]Lookups!$H$3:$I$69,2,FALSE)</f>
        <v>#N/A</v>
      </c>
      <c r="AO1076" s="17" t="e">
        <f>VLOOKUP(T1076,[1]Lookups!$H$3:$I$69,2,FALSE)</f>
        <v>#N/A</v>
      </c>
      <c r="AP1076" s="17" t="e">
        <f>VLOOKUP(AN1076,[1]Lookups!$N$3:$O$11,2,FALSE)</f>
        <v>#N/A</v>
      </c>
      <c r="AQ1076" s="18" t="e">
        <f>COUNTIFS('[1]Deals (investment)'!$B:$B,$A1076)</f>
        <v>#VALUE!</v>
      </c>
      <c r="AR1076" s="18" t="e">
        <f>COUNTIFS('[1]Deals (investment)'!$B:$B,$A1076,'[1]Deals (investment)'!$T:$T,$AW$1)+COUNTIFS('[1]Deals (investment)'!$B:$B,$A1076,'[1]Deals (investment)'!$T:$T,$AX$1)+COUNTIFS('[1]Deals (investment)'!$B:$B,$A1076,'[1]Deals (investment)'!$T:$T,$AY$1)</f>
        <v>#VALUE!</v>
      </c>
      <c r="AS1076" s="17" t="e">
        <f>SUMIFS('[1]Deals (investment)'!$C:$C,'[1]Deals (investment)'!$B:$B,$A1076)</f>
        <v>#VALUE!</v>
      </c>
      <c r="AT1076" s="17" t="e">
        <f t="shared" si="141"/>
        <v>#VALUE!</v>
      </c>
      <c r="AU1076" s="18" t="e">
        <f>COUNTIF('[1]Deals (Exits)'!$B:$B,A1076)</f>
        <v>#VALUE!</v>
      </c>
      <c r="AV1076" s="17" t="e">
        <f>SUMIFS('[1]Deals (investment)'!$C:$C,'[1]Deals (investment)'!$B:$B,$A1076,'[1]Deals (investment)'!$T:$T,AV$1)</f>
        <v>#VALUE!</v>
      </c>
      <c r="AW1076" s="17" t="e">
        <f>SUMIFS('[1]Deals (investment)'!$C:$C,'[1]Deals (investment)'!$B:$B,$A1076,'[1]Deals (investment)'!$T:$T,AW$1)</f>
        <v>#VALUE!</v>
      </c>
      <c r="AX1076" s="17" t="e">
        <f>SUMIFS('[1]Deals (investment)'!$C:$C,'[1]Deals (investment)'!$B:$B,$A1076,'[1]Deals (investment)'!$T:$T,AX$1)</f>
        <v>#VALUE!</v>
      </c>
      <c r="AY1076" s="17" t="e">
        <f>SUMIFS('[1]Deals (investment)'!$C:$C,'[1]Deals (investment)'!$B:$B,$A1076,'[1]Deals (investment)'!$T:$T,AY$1)</f>
        <v>#VALUE!</v>
      </c>
      <c r="AZ1076" s="17" t="e">
        <f>SUMIFS('[1]Deals (investment)'!$C:$C,'[1]Deals (investment)'!$B:$B,$A1076,'[1]Deals (investment)'!$T:$T,AZ$1)</f>
        <v>#VALUE!</v>
      </c>
      <c r="BA1076" s="17" t="e">
        <f>SUMIFS('[1]Deals (investment)'!$C:$C,'[1]Deals (investment)'!$B:$B,$A1076,'[1]Deals (investment)'!$T:$T,BA$1)</f>
        <v>#VALUE!</v>
      </c>
      <c r="BB1076" s="17" t="e">
        <f>SUMIFS('[1]Deals (investment)'!$C:$C,'[1]Deals (investment)'!$B:$B,$A1076,'[1]Deals (investment)'!$T:$T,BB$1)</f>
        <v>#VALUE!</v>
      </c>
      <c r="BC1076" s="17" t="e">
        <f>SUMIFS('[1]Deals (Exits)'!$C:$C,'[1]Deals (Exits)'!$B:$B,$A1076)</f>
        <v>#VALUE!</v>
      </c>
      <c r="BD1076" s="17" t="e">
        <f>SUMIFS('[1]Deals (investment)'!$C:$C,'[1]Deals (investment)'!$B:$B,$A1076,'[1]Deals (investment)'!$V:$V,BD$1)</f>
        <v>#VALUE!</v>
      </c>
      <c r="BE1076" s="17" t="e">
        <f>SUMIFS('[1]Deals (investment)'!$C:$C,'[1]Deals (investment)'!$B:$B,$A1076,'[1]Deals (investment)'!$V:$V,BE$1)</f>
        <v>#VALUE!</v>
      </c>
      <c r="BF1076" s="17" t="e">
        <f>SUMIFS('[1]Deals (investment)'!$C:$C,'[1]Deals (investment)'!$B:$B,$A1076,'[1]Deals (investment)'!$V:$V,BF$1)</f>
        <v>#VALUE!</v>
      </c>
      <c r="BG1076" s="17" t="e">
        <f>SUMIFS('[1]Deals (investment)'!$C:$C,'[1]Deals (investment)'!$B:$B,$A1076,'[1]Deals (investment)'!$V:$V,BG$1)</f>
        <v>#VALUE!</v>
      </c>
      <c r="BH1076" s="17" t="e">
        <f>SUMIFS('[1]Deals (investment)'!$C:$C,'[1]Deals (investment)'!$B:$B,$A1076,'[1]Deals (investment)'!$V:$V,BH$1)</f>
        <v>#VALUE!</v>
      </c>
      <c r="BI1076" s="17" t="e">
        <f>SUMIFS('[1]Deals (investment)'!$C:$C,'[1]Deals (investment)'!$B:$B,$A1076,'[1]Deals (investment)'!$V:$V,BI$1)</f>
        <v>#VALUE!</v>
      </c>
      <c r="BJ1076" s="17" t="e">
        <f>SUMIFS('[1]Deals (investment)'!$C:$C,'[1]Deals (investment)'!$B:$B,$A1076,'[1]Deals (investment)'!$V:$V,BJ$1)</f>
        <v>#VALUE!</v>
      </c>
      <c r="BK1076" s="17" t="e">
        <f>SUMIFS('[1]Deals (investment)'!$C:$C,'[1]Deals (investment)'!$B:$B,$A1076,'[1]Deals (investment)'!$V:$V,BK$1)</f>
        <v>#VALUE!</v>
      </c>
      <c r="BL1076" s="17" t="e">
        <f>SUMIFS('[1]Deals (investment)'!$C:$C,'[1]Deals (investment)'!$B:$B,$A1076,'[1]Deals (investment)'!$V:$V,BL$1)</f>
        <v>#VALUE!</v>
      </c>
      <c r="BM1076" s="17" t="e">
        <f>SUMIFS('[1]Deals (investment)'!$C:$C,'[1]Deals (investment)'!$B:$B,$A1076,'[1]Deals (investment)'!$V:$V,BM$1)</f>
        <v>#VALUE!</v>
      </c>
      <c r="BN1076" s="15"/>
      <c r="BO1076" s="15"/>
      <c r="BP1076" s="22"/>
      <c r="BQ1076" s="15"/>
      <c r="BR1076" s="15"/>
      <c r="BS1076" s="15"/>
      <c r="BT1076" s="15"/>
      <c r="BU1076" s="15"/>
      <c r="BV1076" s="15"/>
      <c r="BW1076" s="15"/>
      <c r="BX1076" s="15"/>
      <c r="BY1076" s="15"/>
      <c r="BZ1076" s="15"/>
      <c r="CA1076" s="15"/>
      <c r="CB1076" s="15"/>
      <c r="CC1076" s="15"/>
      <c r="CD1076" s="15" t="str">
        <f t="shared" si="159"/>
        <v>LaktSuit of Mobile first Personal Finance platform.Active</v>
      </c>
      <c r="CE1076" s="15"/>
      <c r="CF1076" s="15"/>
      <c r="CG1076" s="15"/>
      <c r="CH1076" s="15"/>
      <c r="CI1076" s="15"/>
      <c r="CJ1076" s="15"/>
    </row>
    <row r="1077" spans="1:117" ht="12.75">
      <c r="A1077" s="15" t="s">
        <v>7414</v>
      </c>
      <c r="B1077" s="15"/>
      <c r="C1077" s="15" t="s">
        <v>58</v>
      </c>
      <c r="D1077" s="16"/>
      <c r="E1077" s="15"/>
      <c r="F1077" s="15"/>
      <c r="G1077" s="15"/>
      <c r="H1077" s="15"/>
      <c r="I1077" s="15"/>
      <c r="J1077" s="15"/>
      <c r="K1077" s="17" t="e">
        <f t="shared" si="140"/>
        <v>#VALUE!</v>
      </c>
      <c r="L1077" s="15"/>
      <c r="M1077" s="18" t="e">
        <f t="shared" si="132"/>
        <v>#VALUE!</v>
      </c>
      <c r="N1077" s="15"/>
      <c r="O1077" s="15"/>
      <c r="P1077" s="15"/>
      <c r="Q1077" s="15"/>
      <c r="R1077" s="15"/>
      <c r="S1077" s="19"/>
      <c r="T1077" s="15"/>
      <c r="U1077" s="17"/>
      <c r="V1077" s="15"/>
      <c r="W1077" s="15"/>
      <c r="X1077" s="15"/>
      <c r="Y1077" s="15"/>
      <c r="AB1077" s="20"/>
      <c r="AC1077" s="15"/>
      <c r="AD1077" s="15"/>
      <c r="AE1077" s="15"/>
      <c r="AF1077" s="15"/>
      <c r="AG1077" s="22">
        <f t="shared" si="157"/>
        <v>9.6774193548387094E-2</v>
      </c>
      <c r="AH1077" s="15" t="str">
        <f t="shared" si="152"/>
        <v/>
      </c>
      <c r="AI1077" s="22" t="e">
        <f>VLOOKUP(A1077,'[1]Deals (investment)'!$B$2:$Z$1497,1,FALSE)</f>
        <v>#N/A</v>
      </c>
      <c r="AJ1077" s="22" t="e">
        <f>VLOOKUP(A1077,'[1]Deals (investment)'!$B$2:$Z$870,15,FALSE)</f>
        <v>#N/A</v>
      </c>
      <c r="AK1077" s="17" t="e">
        <f>VLOOKUP(A1077,'[1]Deals (Exits)'!B:B,1,FALSE)</f>
        <v>#N/A</v>
      </c>
      <c r="AL1077" s="23" t="e">
        <f>VLOOKUP(G1077,[1]Lookups!$V$3:$Y$197,4,FALSE)</f>
        <v>#N/A</v>
      </c>
      <c r="AM1077" s="17" t="e">
        <f>VLOOKUP(X1077,[1]Lookups!$B$3:$C$200,2,FALSE)</f>
        <v>#N/A</v>
      </c>
      <c r="AN1077" s="17" t="e">
        <f>VLOOKUP(R1077,[1]Lookups!$H$3:$I$69,2,FALSE)</f>
        <v>#N/A</v>
      </c>
      <c r="AO1077" s="17" t="e">
        <f>VLOOKUP(T1077,[1]Lookups!$H$3:$I$69,2,FALSE)</f>
        <v>#N/A</v>
      </c>
      <c r="AP1077" s="17" t="e">
        <f>VLOOKUP(AN1077,[1]Lookups!$N$3:$O$11,2,FALSE)</f>
        <v>#N/A</v>
      </c>
      <c r="AQ1077" s="18" t="e">
        <f>COUNTIFS('[1]Deals (investment)'!$B:$B,$A1077)</f>
        <v>#VALUE!</v>
      </c>
      <c r="AR1077" s="18" t="e">
        <f>COUNTIFS('[1]Deals (investment)'!$B:$B,$A1077,'[1]Deals (investment)'!$T:$T,$AW$1)+COUNTIFS('[1]Deals (investment)'!$B:$B,$A1077,'[1]Deals (investment)'!$T:$T,$AX$1)+COUNTIFS('[1]Deals (investment)'!$B:$B,$A1077,'[1]Deals (investment)'!$T:$T,$AY$1)</f>
        <v>#VALUE!</v>
      </c>
      <c r="AS1077" s="17" t="e">
        <f>SUMIFS('[1]Deals (investment)'!$C:$C,'[1]Deals (investment)'!$B:$B,$A1077)</f>
        <v>#VALUE!</v>
      </c>
      <c r="AT1077" s="17" t="e">
        <f t="shared" si="141"/>
        <v>#VALUE!</v>
      </c>
      <c r="AU1077" s="18" t="e">
        <f>COUNTIF('[1]Deals (Exits)'!$B:$B,A1077)</f>
        <v>#VALUE!</v>
      </c>
      <c r="AV1077" s="17" t="e">
        <f>SUMIFS('[1]Deals (investment)'!$C:$C,'[1]Deals (investment)'!$B:$B,$A1077,'[1]Deals (investment)'!$T:$T,AV$1)</f>
        <v>#VALUE!</v>
      </c>
      <c r="AW1077" s="17" t="e">
        <f>SUMIFS('[1]Deals (investment)'!$C:$C,'[1]Deals (investment)'!$B:$B,$A1077,'[1]Deals (investment)'!$T:$T,AW$1)</f>
        <v>#VALUE!</v>
      </c>
      <c r="AX1077" s="17" t="e">
        <f>SUMIFS('[1]Deals (investment)'!$C:$C,'[1]Deals (investment)'!$B:$B,$A1077,'[1]Deals (investment)'!$T:$T,AX$1)</f>
        <v>#VALUE!</v>
      </c>
      <c r="AY1077" s="17" t="e">
        <f>SUMIFS('[1]Deals (investment)'!$C:$C,'[1]Deals (investment)'!$B:$B,$A1077,'[1]Deals (investment)'!$T:$T,AY$1)</f>
        <v>#VALUE!</v>
      </c>
      <c r="AZ1077" s="17" t="e">
        <f>SUMIFS('[1]Deals (investment)'!$C:$C,'[1]Deals (investment)'!$B:$B,$A1077,'[1]Deals (investment)'!$T:$T,AZ$1)</f>
        <v>#VALUE!</v>
      </c>
      <c r="BA1077" s="17" t="e">
        <f>SUMIFS('[1]Deals (investment)'!$C:$C,'[1]Deals (investment)'!$B:$B,$A1077,'[1]Deals (investment)'!$T:$T,BA$1)</f>
        <v>#VALUE!</v>
      </c>
      <c r="BB1077" s="17" t="e">
        <f>SUMIFS('[1]Deals (investment)'!$C:$C,'[1]Deals (investment)'!$B:$B,$A1077,'[1]Deals (investment)'!$T:$T,BB$1)</f>
        <v>#VALUE!</v>
      </c>
      <c r="BC1077" s="17" t="e">
        <f>SUMIFS('[1]Deals (Exits)'!$C:$C,'[1]Deals (Exits)'!$B:$B,$A1077)</f>
        <v>#VALUE!</v>
      </c>
      <c r="BD1077" s="17" t="e">
        <f>SUMIFS('[1]Deals (investment)'!$C:$C,'[1]Deals (investment)'!$B:$B,$A1077,'[1]Deals (investment)'!$V:$V,BD$1)</f>
        <v>#VALUE!</v>
      </c>
      <c r="BE1077" s="17" t="e">
        <f>SUMIFS('[1]Deals (investment)'!$C:$C,'[1]Deals (investment)'!$B:$B,$A1077,'[1]Deals (investment)'!$V:$V,BE$1)</f>
        <v>#VALUE!</v>
      </c>
      <c r="BF1077" s="17" t="e">
        <f>SUMIFS('[1]Deals (investment)'!$C:$C,'[1]Deals (investment)'!$B:$B,$A1077,'[1]Deals (investment)'!$V:$V,BF$1)</f>
        <v>#VALUE!</v>
      </c>
      <c r="BG1077" s="17" t="e">
        <f>SUMIFS('[1]Deals (investment)'!$C:$C,'[1]Deals (investment)'!$B:$B,$A1077,'[1]Deals (investment)'!$V:$V,BG$1)</f>
        <v>#VALUE!</v>
      </c>
      <c r="BH1077" s="17" t="e">
        <f>SUMIFS('[1]Deals (investment)'!$C:$C,'[1]Deals (investment)'!$B:$B,$A1077,'[1]Deals (investment)'!$V:$V,BH$1)</f>
        <v>#VALUE!</v>
      </c>
      <c r="BI1077" s="17" t="e">
        <f>SUMIFS('[1]Deals (investment)'!$C:$C,'[1]Deals (investment)'!$B:$B,$A1077,'[1]Deals (investment)'!$V:$V,BI$1)</f>
        <v>#VALUE!</v>
      </c>
      <c r="BJ1077" s="17" t="e">
        <f>SUMIFS('[1]Deals (investment)'!$C:$C,'[1]Deals (investment)'!$B:$B,$A1077,'[1]Deals (investment)'!$V:$V,BJ$1)</f>
        <v>#VALUE!</v>
      </c>
      <c r="BK1077" s="17" t="e">
        <f>SUMIFS('[1]Deals (investment)'!$C:$C,'[1]Deals (investment)'!$B:$B,$A1077,'[1]Deals (investment)'!$V:$V,BK$1)</f>
        <v>#VALUE!</v>
      </c>
      <c r="BL1077" s="17" t="e">
        <f>SUMIFS('[1]Deals (investment)'!$C:$C,'[1]Deals (investment)'!$B:$B,$A1077,'[1]Deals (investment)'!$V:$V,BL$1)</f>
        <v>#VALUE!</v>
      </c>
      <c r="BM1077" s="17" t="e">
        <f>SUMIFS('[1]Deals (investment)'!$C:$C,'[1]Deals (investment)'!$B:$B,$A1077,'[1]Deals (investment)'!$V:$V,BM$1)</f>
        <v>#VALUE!</v>
      </c>
      <c r="BN1077" s="15"/>
      <c r="BO1077" s="15"/>
      <c r="BP1077" s="22"/>
      <c r="BQ1077" s="15"/>
      <c r="BR1077" s="15"/>
      <c r="BS1077" s="15"/>
      <c r="BT1077" s="15"/>
      <c r="BU1077" s="15"/>
      <c r="BV1077" s="15"/>
      <c r="BW1077" s="15"/>
      <c r="BX1077" s="15"/>
      <c r="BY1077" s="15"/>
      <c r="BZ1077" s="15"/>
      <c r="CA1077" s="15"/>
      <c r="CB1077" s="15"/>
      <c r="CC1077" s="15"/>
      <c r="CD1077" s="15" t="str">
        <f t="shared" si="159"/>
        <v>iMpiloActive</v>
      </c>
      <c r="CE1077" s="15"/>
      <c r="CF1077" s="15"/>
      <c r="CG1077" s="15"/>
      <c r="CH1077" s="15"/>
      <c r="CI1077" s="15"/>
      <c r="CJ1077" s="15"/>
    </row>
    <row r="1078" spans="1:117" ht="12.75">
      <c r="A1078" s="15" t="s">
        <v>7415</v>
      </c>
      <c r="B1078" s="15" t="s">
        <v>7416</v>
      </c>
      <c r="C1078" s="15" t="s">
        <v>58</v>
      </c>
      <c r="D1078" s="16">
        <v>2012</v>
      </c>
      <c r="E1078" s="15" t="s">
        <v>1324</v>
      </c>
      <c r="F1078" s="15"/>
      <c r="G1078" s="15" t="s">
        <v>1325</v>
      </c>
      <c r="H1078" s="15"/>
      <c r="I1078" s="15" t="s">
        <v>1325</v>
      </c>
      <c r="J1078" s="15"/>
      <c r="K1078" s="17" t="e">
        <f t="shared" si="140"/>
        <v>#VALUE!</v>
      </c>
      <c r="L1078" s="15"/>
      <c r="M1078" s="18" t="e">
        <f t="shared" si="132"/>
        <v>#VALUE!</v>
      </c>
      <c r="N1078" s="15"/>
      <c r="O1078" s="15"/>
      <c r="P1078" s="15"/>
      <c r="Q1078" s="15"/>
      <c r="R1078" s="15"/>
      <c r="S1078" s="19"/>
      <c r="T1078" s="15"/>
      <c r="U1078" s="17"/>
      <c r="V1078" s="15" t="s">
        <v>7417</v>
      </c>
      <c r="W1078" s="15"/>
      <c r="X1078" s="15" t="s">
        <v>657</v>
      </c>
      <c r="Y1078" s="15" t="s">
        <v>3063</v>
      </c>
      <c r="AB1078" s="20" t="s">
        <v>286</v>
      </c>
      <c r="AC1078" s="21" t="s">
        <v>7418</v>
      </c>
      <c r="AD1078" s="21" t="s">
        <v>7419</v>
      </c>
      <c r="AE1078" s="21" t="s">
        <v>7420</v>
      </c>
      <c r="AF1078" s="21" t="s">
        <v>7421</v>
      </c>
      <c r="AG1078" s="22">
        <f t="shared" si="157"/>
        <v>0.5161290322580645</v>
      </c>
      <c r="AH1078" s="15" t="str">
        <f t="shared" si="152"/>
        <v/>
      </c>
      <c r="AI1078" s="22" t="str">
        <f>VLOOKUP(A1078,'[1]Deals (investment)'!$B$2:$Z$1497,1,FALSE)</f>
        <v>iCog Labs</v>
      </c>
      <c r="AJ1078" s="22">
        <f>VLOOKUP(A1078,'[1]Deals (investment)'!$B$2:$Z$870,15,FALSE)</f>
        <v>1</v>
      </c>
      <c r="AK1078" s="17" t="e">
        <f>VLOOKUP(A1078,'[1]Deals (Exits)'!B:B,1,FALSE)</f>
        <v>#N/A</v>
      </c>
      <c r="AL1078" s="23">
        <f>VLOOKUP(G1078,[1]Lookups!$V$3:$Y$197,4,FALSE)</f>
        <v>0</v>
      </c>
      <c r="AM1078" s="17" t="str">
        <f>VLOOKUP(X1078,[1]Lookups!$B$3:$C$200,2,FALSE)</f>
        <v>Emerging Technologies</v>
      </c>
      <c r="AN1078" s="17" t="e">
        <f>VLOOKUP(R1078,[1]Lookups!$H$3:$I$69,2,FALSE)</f>
        <v>#N/A</v>
      </c>
      <c r="AO1078" s="17" t="e">
        <f>VLOOKUP(T1078,[1]Lookups!$H$3:$I$69,2,FALSE)</f>
        <v>#N/A</v>
      </c>
      <c r="AP1078" s="17" t="e">
        <f>VLOOKUP(AN1078,[1]Lookups!$N$3:$O$11,2,FALSE)</f>
        <v>#N/A</v>
      </c>
      <c r="AQ1078" s="18" t="e">
        <f>COUNTIFS('[1]Deals (investment)'!$B:$B,$A1078)</f>
        <v>#VALUE!</v>
      </c>
      <c r="AR1078" s="18" t="e">
        <f>COUNTIFS('[1]Deals (investment)'!$B:$B,$A1078,'[1]Deals (investment)'!$T:$T,$AW$1)+COUNTIFS('[1]Deals (investment)'!$B:$B,$A1078,'[1]Deals (investment)'!$T:$T,$AX$1)+COUNTIFS('[1]Deals (investment)'!$B:$B,$A1078,'[1]Deals (investment)'!$T:$T,$AY$1)</f>
        <v>#VALUE!</v>
      </c>
      <c r="AS1078" s="17" t="e">
        <f>SUMIFS('[1]Deals (investment)'!$C:$C,'[1]Deals (investment)'!$B:$B,$A1078)</f>
        <v>#VALUE!</v>
      </c>
      <c r="AT1078" s="17" t="e">
        <f t="shared" si="141"/>
        <v>#VALUE!</v>
      </c>
      <c r="AU1078" s="18" t="e">
        <f>COUNTIF('[1]Deals (Exits)'!$B:$B,A1078)</f>
        <v>#VALUE!</v>
      </c>
      <c r="AV1078" s="17" t="e">
        <f>SUMIFS('[1]Deals (investment)'!$C:$C,'[1]Deals (investment)'!$B:$B,$A1078,'[1]Deals (investment)'!$T:$T,AV$1)</f>
        <v>#VALUE!</v>
      </c>
      <c r="AW1078" s="17" t="e">
        <f>SUMIFS('[1]Deals (investment)'!$C:$C,'[1]Deals (investment)'!$B:$B,$A1078,'[1]Deals (investment)'!$T:$T,AW$1)</f>
        <v>#VALUE!</v>
      </c>
      <c r="AX1078" s="17" t="e">
        <f>SUMIFS('[1]Deals (investment)'!$C:$C,'[1]Deals (investment)'!$B:$B,$A1078,'[1]Deals (investment)'!$T:$T,AX$1)</f>
        <v>#VALUE!</v>
      </c>
      <c r="AY1078" s="17" t="e">
        <f>SUMIFS('[1]Deals (investment)'!$C:$C,'[1]Deals (investment)'!$B:$B,$A1078,'[1]Deals (investment)'!$T:$T,AY$1)</f>
        <v>#VALUE!</v>
      </c>
      <c r="AZ1078" s="17" t="e">
        <f>SUMIFS('[1]Deals (investment)'!$C:$C,'[1]Deals (investment)'!$B:$B,$A1078,'[1]Deals (investment)'!$T:$T,AZ$1)</f>
        <v>#VALUE!</v>
      </c>
      <c r="BA1078" s="17" t="e">
        <f>SUMIFS('[1]Deals (investment)'!$C:$C,'[1]Deals (investment)'!$B:$B,$A1078,'[1]Deals (investment)'!$T:$T,BA$1)</f>
        <v>#VALUE!</v>
      </c>
      <c r="BB1078" s="17" t="e">
        <f>SUMIFS('[1]Deals (investment)'!$C:$C,'[1]Deals (investment)'!$B:$B,$A1078,'[1]Deals (investment)'!$T:$T,BB$1)</f>
        <v>#VALUE!</v>
      </c>
      <c r="BC1078" s="17" t="e">
        <f>SUMIFS('[1]Deals (Exits)'!$C:$C,'[1]Deals (Exits)'!$B:$B,$A1078)</f>
        <v>#VALUE!</v>
      </c>
      <c r="BD1078" s="17" t="e">
        <f>SUMIFS('[1]Deals (investment)'!$C:$C,'[1]Deals (investment)'!$B:$B,$A1078,'[1]Deals (investment)'!$V:$V,BD$1)</f>
        <v>#VALUE!</v>
      </c>
      <c r="BE1078" s="17" t="e">
        <f>SUMIFS('[1]Deals (investment)'!$C:$C,'[1]Deals (investment)'!$B:$B,$A1078,'[1]Deals (investment)'!$V:$V,BE$1)</f>
        <v>#VALUE!</v>
      </c>
      <c r="BF1078" s="17" t="e">
        <f>SUMIFS('[1]Deals (investment)'!$C:$C,'[1]Deals (investment)'!$B:$B,$A1078,'[1]Deals (investment)'!$V:$V,BF$1)</f>
        <v>#VALUE!</v>
      </c>
      <c r="BG1078" s="17" t="e">
        <f>SUMIFS('[1]Deals (investment)'!$C:$C,'[1]Deals (investment)'!$B:$B,$A1078,'[1]Deals (investment)'!$V:$V,BG$1)</f>
        <v>#VALUE!</v>
      </c>
      <c r="BH1078" s="17" t="e">
        <f>SUMIFS('[1]Deals (investment)'!$C:$C,'[1]Deals (investment)'!$B:$B,$A1078,'[1]Deals (investment)'!$V:$V,BH$1)</f>
        <v>#VALUE!</v>
      </c>
      <c r="BI1078" s="17" t="e">
        <f>SUMIFS('[1]Deals (investment)'!$C:$C,'[1]Deals (investment)'!$B:$B,$A1078,'[1]Deals (investment)'!$V:$V,BI$1)</f>
        <v>#VALUE!</v>
      </c>
      <c r="BJ1078" s="17" t="e">
        <f>SUMIFS('[1]Deals (investment)'!$C:$C,'[1]Deals (investment)'!$B:$B,$A1078,'[1]Deals (investment)'!$V:$V,BJ$1)</f>
        <v>#VALUE!</v>
      </c>
      <c r="BK1078" s="17" t="e">
        <f>SUMIFS('[1]Deals (investment)'!$C:$C,'[1]Deals (investment)'!$B:$B,$A1078,'[1]Deals (investment)'!$V:$V,BK$1)</f>
        <v>#VALUE!</v>
      </c>
      <c r="BL1078" s="17" t="e">
        <f>SUMIFS('[1]Deals (investment)'!$C:$C,'[1]Deals (investment)'!$B:$B,$A1078,'[1]Deals (investment)'!$V:$V,BL$1)</f>
        <v>#VALUE!</v>
      </c>
      <c r="BM1078" s="17" t="e">
        <f>SUMIFS('[1]Deals (investment)'!$C:$C,'[1]Deals (investment)'!$B:$B,$A1078,'[1]Deals (investment)'!$V:$V,BM$1)</f>
        <v>#VALUE!</v>
      </c>
      <c r="BN1078" s="15"/>
      <c r="BO1078" s="15"/>
      <c r="BP1078" s="22"/>
      <c r="BQ1078" s="15"/>
      <c r="BR1078" s="15"/>
      <c r="BS1078" s="15"/>
      <c r="BT1078" s="15"/>
      <c r="BU1078" s="15"/>
      <c r="BV1078" s="15"/>
      <c r="BW1078" s="15"/>
      <c r="BX1078" s="15"/>
      <c r="BY1078" s="15"/>
      <c r="BZ1078" s="15"/>
      <c r="CA1078" s="15"/>
      <c r="CB1078" s="15"/>
      <c r="CC1078" s="15"/>
      <c r="CD1078" s="15" t="str">
        <f t="shared" si="159"/>
        <v>icog LabsiCog Labs is a team of visionary software professionals, dedicated to advancing the frontier of artificial intelligence research and applications and delivering quality products to customers, based in Addis Ababa, Ethiopia.Active</v>
      </c>
      <c r="CE1078" s="15"/>
      <c r="CF1078" s="15"/>
      <c r="CG1078" s="15"/>
      <c r="CH1078" s="15"/>
      <c r="CI1078" s="15"/>
      <c r="CJ1078" s="15"/>
      <c r="DM1078">
        <v>317</v>
      </c>
    </row>
    <row r="1079" spans="1:117" ht="12.75">
      <c r="A1079" s="15" t="s">
        <v>7422</v>
      </c>
      <c r="B1079" s="15" t="s">
        <v>7423</v>
      </c>
      <c r="C1079" s="15" t="s">
        <v>58</v>
      </c>
      <c r="D1079" s="16">
        <v>2016</v>
      </c>
      <c r="E1079" s="15" t="s">
        <v>7424</v>
      </c>
      <c r="F1079" s="15"/>
      <c r="G1079" s="15"/>
      <c r="H1079" s="15"/>
      <c r="I1079" s="15"/>
      <c r="J1079" s="15"/>
      <c r="K1079" s="17" t="e">
        <f t="shared" si="140"/>
        <v>#VALUE!</v>
      </c>
      <c r="L1079" s="15"/>
      <c r="M1079" s="18" t="e">
        <f t="shared" si="132"/>
        <v>#VALUE!</v>
      </c>
      <c r="N1079" s="15"/>
      <c r="O1079" s="15"/>
      <c r="P1079" s="15"/>
      <c r="Q1079" s="15"/>
      <c r="R1079" s="15"/>
      <c r="S1079" s="19"/>
      <c r="T1079" s="15"/>
      <c r="U1079" s="17"/>
      <c r="V1079" s="15" t="s">
        <v>7425</v>
      </c>
      <c r="W1079" s="15"/>
      <c r="X1079" s="15" t="s">
        <v>404</v>
      </c>
      <c r="Y1079" s="15" t="s">
        <v>7426</v>
      </c>
      <c r="AB1079" s="20"/>
      <c r="AC1079" s="21" t="s">
        <v>7427</v>
      </c>
      <c r="AD1079" s="21" t="s">
        <v>7428</v>
      </c>
      <c r="AE1079" s="21" t="s">
        <v>7429</v>
      </c>
      <c r="AF1079" s="21" t="s">
        <v>7430</v>
      </c>
      <c r="AG1079" s="22">
        <f t="shared" si="157"/>
        <v>0.41935483870967744</v>
      </c>
      <c r="AH1079" s="15" t="str">
        <f t="shared" si="152"/>
        <v/>
      </c>
      <c r="AI1079" s="22" t="e">
        <f>VLOOKUP(A1079,'[1]Deals (investment)'!$B$2:$Z$1497,1,FALSE)</f>
        <v>#N/A</v>
      </c>
      <c r="AJ1079" s="22" t="e">
        <f>VLOOKUP(A1079,'[1]Deals (investment)'!$B$2:$Z$870,15,FALSE)</f>
        <v>#N/A</v>
      </c>
      <c r="AK1079" s="17" t="e">
        <f>VLOOKUP(A1079,'[1]Deals (Exits)'!B:B,1,FALSE)</f>
        <v>#N/A</v>
      </c>
      <c r="AL1079" s="23" t="e">
        <f>VLOOKUP(G1079,[1]Lookups!$V$3:$Y$197,4,FALSE)</f>
        <v>#N/A</v>
      </c>
      <c r="AM1079" s="17" t="str">
        <f>VLOOKUP(X1079,[1]Lookups!$B$3:$C$200,2,FALSE)</f>
        <v>Other Technologies &amp; Information Technology</v>
      </c>
      <c r="AN1079" s="17" t="e">
        <f>VLOOKUP(R1079,[1]Lookups!$H$3:$I$69,2,FALSE)</f>
        <v>#N/A</v>
      </c>
      <c r="AO1079" s="17" t="e">
        <f>VLOOKUP(T1079,[1]Lookups!$H$3:$I$69,2,FALSE)</f>
        <v>#N/A</v>
      </c>
      <c r="AP1079" s="17" t="e">
        <f>VLOOKUP(AN1079,[1]Lookups!$N$3:$O$11,2,FALSE)</f>
        <v>#N/A</v>
      </c>
      <c r="AQ1079" s="18" t="e">
        <f>COUNTIFS('[1]Deals (investment)'!$B:$B,$A1079)</f>
        <v>#VALUE!</v>
      </c>
      <c r="AR1079" s="18" t="e">
        <f>COUNTIFS('[1]Deals (investment)'!$B:$B,$A1079,'[1]Deals (investment)'!$T:$T,$AW$1)+COUNTIFS('[1]Deals (investment)'!$B:$B,$A1079,'[1]Deals (investment)'!$T:$T,$AX$1)+COUNTIFS('[1]Deals (investment)'!$B:$B,$A1079,'[1]Deals (investment)'!$T:$T,$AY$1)</f>
        <v>#VALUE!</v>
      </c>
      <c r="AS1079" s="17" t="e">
        <f>SUMIFS('[1]Deals (investment)'!$C:$C,'[1]Deals (investment)'!$B:$B,$A1079)</f>
        <v>#VALUE!</v>
      </c>
      <c r="AT1079" s="17" t="e">
        <f t="shared" si="141"/>
        <v>#VALUE!</v>
      </c>
      <c r="AU1079" s="18" t="e">
        <f>COUNTIF('[1]Deals (Exits)'!$B:$B,A1079)</f>
        <v>#VALUE!</v>
      </c>
      <c r="AV1079" s="17" t="e">
        <f>SUMIFS('[1]Deals (investment)'!$C:$C,'[1]Deals (investment)'!$B:$B,$A1079,'[1]Deals (investment)'!$T:$T,AV$1)</f>
        <v>#VALUE!</v>
      </c>
      <c r="AW1079" s="17" t="e">
        <f>SUMIFS('[1]Deals (investment)'!$C:$C,'[1]Deals (investment)'!$B:$B,$A1079,'[1]Deals (investment)'!$T:$T,AW$1)</f>
        <v>#VALUE!</v>
      </c>
      <c r="AX1079" s="17" t="e">
        <f>SUMIFS('[1]Deals (investment)'!$C:$C,'[1]Deals (investment)'!$B:$B,$A1079,'[1]Deals (investment)'!$T:$T,AX$1)</f>
        <v>#VALUE!</v>
      </c>
      <c r="AY1079" s="17" t="e">
        <f>SUMIFS('[1]Deals (investment)'!$C:$C,'[1]Deals (investment)'!$B:$B,$A1079,'[1]Deals (investment)'!$T:$T,AY$1)</f>
        <v>#VALUE!</v>
      </c>
      <c r="AZ1079" s="17" t="e">
        <f>SUMIFS('[1]Deals (investment)'!$C:$C,'[1]Deals (investment)'!$B:$B,$A1079,'[1]Deals (investment)'!$T:$T,AZ$1)</f>
        <v>#VALUE!</v>
      </c>
      <c r="BA1079" s="17" t="e">
        <f>SUMIFS('[1]Deals (investment)'!$C:$C,'[1]Deals (investment)'!$B:$B,$A1079,'[1]Deals (investment)'!$T:$T,BA$1)</f>
        <v>#VALUE!</v>
      </c>
      <c r="BB1079" s="17" t="e">
        <f>SUMIFS('[1]Deals (investment)'!$C:$C,'[1]Deals (investment)'!$B:$B,$A1079,'[1]Deals (investment)'!$T:$T,BB$1)</f>
        <v>#VALUE!</v>
      </c>
      <c r="BC1079" s="17" t="e">
        <f>SUMIFS('[1]Deals (Exits)'!$C:$C,'[1]Deals (Exits)'!$B:$B,$A1079)</f>
        <v>#VALUE!</v>
      </c>
      <c r="BD1079" s="17" t="e">
        <f>SUMIFS('[1]Deals (investment)'!$C:$C,'[1]Deals (investment)'!$B:$B,$A1079,'[1]Deals (investment)'!$V:$V,BD$1)</f>
        <v>#VALUE!</v>
      </c>
      <c r="BE1079" s="17" t="e">
        <f>SUMIFS('[1]Deals (investment)'!$C:$C,'[1]Deals (investment)'!$B:$B,$A1079,'[1]Deals (investment)'!$V:$V,BE$1)</f>
        <v>#VALUE!</v>
      </c>
      <c r="BF1079" s="17" t="e">
        <f>SUMIFS('[1]Deals (investment)'!$C:$C,'[1]Deals (investment)'!$B:$B,$A1079,'[1]Deals (investment)'!$V:$V,BF$1)</f>
        <v>#VALUE!</v>
      </c>
      <c r="BG1079" s="17" t="e">
        <f>SUMIFS('[1]Deals (investment)'!$C:$C,'[1]Deals (investment)'!$B:$B,$A1079,'[1]Deals (investment)'!$V:$V,BG$1)</f>
        <v>#VALUE!</v>
      </c>
      <c r="BH1079" s="17" t="e">
        <f>SUMIFS('[1]Deals (investment)'!$C:$C,'[1]Deals (investment)'!$B:$B,$A1079,'[1]Deals (investment)'!$V:$V,BH$1)</f>
        <v>#VALUE!</v>
      </c>
      <c r="BI1079" s="17" t="e">
        <f>SUMIFS('[1]Deals (investment)'!$C:$C,'[1]Deals (investment)'!$B:$B,$A1079,'[1]Deals (investment)'!$V:$V,BI$1)</f>
        <v>#VALUE!</v>
      </c>
      <c r="BJ1079" s="17" t="e">
        <f>SUMIFS('[1]Deals (investment)'!$C:$C,'[1]Deals (investment)'!$B:$B,$A1079,'[1]Deals (investment)'!$V:$V,BJ$1)</f>
        <v>#VALUE!</v>
      </c>
      <c r="BK1079" s="17" t="e">
        <f>SUMIFS('[1]Deals (investment)'!$C:$C,'[1]Deals (investment)'!$B:$B,$A1079,'[1]Deals (investment)'!$V:$V,BK$1)</f>
        <v>#VALUE!</v>
      </c>
      <c r="BL1079" s="17" t="e">
        <f>SUMIFS('[1]Deals (investment)'!$C:$C,'[1]Deals (investment)'!$B:$B,$A1079,'[1]Deals (investment)'!$V:$V,BL$1)</f>
        <v>#VALUE!</v>
      </c>
      <c r="BM1079" s="17" t="e">
        <f>SUMIFS('[1]Deals (investment)'!$C:$C,'[1]Deals (investment)'!$B:$B,$A1079,'[1]Deals (investment)'!$V:$V,BM$1)</f>
        <v>#VALUE!</v>
      </c>
      <c r="BN1079" s="15"/>
      <c r="BO1079" s="15"/>
      <c r="BP1079" s="22"/>
      <c r="BQ1079" s="15"/>
      <c r="BR1079" s="15"/>
      <c r="BS1079" s="15"/>
      <c r="BT1079" s="15"/>
      <c r="BU1079" s="15"/>
      <c r="BV1079" s="15"/>
      <c r="BW1079" s="15"/>
      <c r="BX1079" s="15"/>
      <c r="BY1079" s="15"/>
      <c r="BZ1079" s="15"/>
      <c r="CA1079" s="15"/>
      <c r="CB1079" s="15"/>
      <c r="CC1079" s="15"/>
      <c r="CD1079" s="15" t="str">
        <f t="shared" si="159"/>
        <v>InceptIncept is a mobile application designed for museums and archaeological sites that aims to enhance and give importance to history.Active</v>
      </c>
      <c r="CE1079" s="15"/>
      <c r="CF1079" s="15"/>
      <c r="CG1079" s="15"/>
      <c r="CH1079" s="15"/>
      <c r="CI1079" s="15"/>
      <c r="CJ1079" s="15"/>
    </row>
    <row r="1080" spans="1:117" ht="12.75">
      <c r="A1080" s="15" t="s">
        <v>7431</v>
      </c>
      <c r="B1080" s="15" t="s">
        <v>7432</v>
      </c>
      <c r="C1080" s="15" t="s">
        <v>58</v>
      </c>
      <c r="D1080" s="16">
        <v>2015</v>
      </c>
      <c r="E1080" s="15" t="s">
        <v>90</v>
      </c>
      <c r="F1080" s="15"/>
      <c r="G1080" s="15"/>
      <c r="H1080" s="15"/>
      <c r="I1080" s="15"/>
      <c r="J1080" s="15"/>
      <c r="K1080" s="17" t="e">
        <f t="shared" si="140"/>
        <v>#VALUE!</v>
      </c>
      <c r="L1080" s="15"/>
      <c r="M1080" s="18" t="e">
        <f t="shared" si="132"/>
        <v>#VALUE!</v>
      </c>
      <c r="N1080" s="15"/>
      <c r="O1080" s="15"/>
      <c r="P1080" s="15"/>
      <c r="Q1080" s="15"/>
      <c r="R1080" s="15"/>
      <c r="S1080" s="19"/>
      <c r="T1080" s="15"/>
      <c r="U1080" s="17"/>
      <c r="V1080" s="15" t="s">
        <v>7433</v>
      </c>
      <c r="W1080" s="15"/>
      <c r="X1080" s="15" t="s">
        <v>158</v>
      </c>
      <c r="Y1080" s="15" t="s">
        <v>158</v>
      </c>
      <c r="AB1080" s="20"/>
      <c r="AC1080" s="21" t="s">
        <v>7434</v>
      </c>
      <c r="AD1080" s="21" t="s">
        <v>7435</v>
      </c>
      <c r="AE1080" s="21" t="s">
        <v>7436</v>
      </c>
      <c r="AF1080" s="21" t="s">
        <v>7437</v>
      </c>
      <c r="AG1080" s="22">
        <f t="shared" si="157"/>
        <v>0.41935483870967744</v>
      </c>
      <c r="AH1080" s="15" t="str">
        <f t="shared" si="152"/>
        <v/>
      </c>
      <c r="AI1080" s="22" t="e">
        <f>VLOOKUP(A1080,'[1]Deals (investment)'!$B$2:$Z$1497,1,FALSE)</f>
        <v>#N/A</v>
      </c>
      <c r="AJ1080" s="22" t="e">
        <f>VLOOKUP(A1080,'[1]Deals (investment)'!$B$2:$Z$870,15,FALSE)</f>
        <v>#N/A</v>
      </c>
      <c r="AK1080" s="17" t="e">
        <f>VLOOKUP(A1080,'[1]Deals (Exits)'!B:B,1,FALSE)</f>
        <v>#N/A</v>
      </c>
      <c r="AL1080" s="23" t="e">
        <f>VLOOKUP(G1080,[1]Lookups!$V$3:$Y$197,4,FALSE)</f>
        <v>#N/A</v>
      </c>
      <c r="AM1080" s="17" t="str">
        <f>VLOOKUP(X1080,[1]Lookups!$B$3:$C$200,2,FALSE)</f>
        <v>Financial Services</v>
      </c>
      <c r="AN1080" s="17" t="e">
        <f>VLOOKUP(R1080,[1]Lookups!$H$3:$I$69,2,FALSE)</f>
        <v>#N/A</v>
      </c>
      <c r="AO1080" s="17" t="e">
        <f>VLOOKUP(T1080,[1]Lookups!$H$3:$I$69,2,FALSE)</f>
        <v>#N/A</v>
      </c>
      <c r="AP1080" s="17" t="e">
        <f>VLOOKUP(AN1080,[1]Lookups!$N$3:$O$11,2,FALSE)</f>
        <v>#N/A</v>
      </c>
      <c r="AQ1080" s="18" t="e">
        <f>COUNTIFS('[1]Deals (investment)'!$B:$B,$A1080)</f>
        <v>#VALUE!</v>
      </c>
      <c r="AR1080" s="18" t="e">
        <f>COUNTIFS('[1]Deals (investment)'!$B:$B,$A1080,'[1]Deals (investment)'!$T:$T,$AW$1)+COUNTIFS('[1]Deals (investment)'!$B:$B,$A1080,'[1]Deals (investment)'!$T:$T,$AX$1)+COUNTIFS('[1]Deals (investment)'!$B:$B,$A1080,'[1]Deals (investment)'!$T:$T,$AY$1)</f>
        <v>#VALUE!</v>
      </c>
      <c r="AS1080" s="17" t="e">
        <f>SUMIFS('[1]Deals (investment)'!$C:$C,'[1]Deals (investment)'!$B:$B,$A1080)</f>
        <v>#VALUE!</v>
      </c>
      <c r="AT1080" s="17" t="e">
        <f t="shared" si="141"/>
        <v>#VALUE!</v>
      </c>
      <c r="AU1080" s="18" t="e">
        <f>COUNTIF('[1]Deals (Exits)'!$B:$B,A1080)</f>
        <v>#VALUE!</v>
      </c>
      <c r="AV1080" s="17" t="e">
        <f>SUMIFS('[1]Deals (investment)'!$C:$C,'[1]Deals (investment)'!$B:$B,$A1080,'[1]Deals (investment)'!$T:$T,AV$1)</f>
        <v>#VALUE!</v>
      </c>
      <c r="AW1080" s="17" t="e">
        <f>SUMIFS('[1]Deals (investment)'!$C:$C,'[1]Deals (investment)'!$B:$B,$A1080,'[1]Deals (investment)'!$T:$T,AW$1)</f>
        <v>#VALUE!</v>
      </c>
      <c r="AX1080" s="17" t="e">
        <f>SUMIFS('[1]Deals (investment)'!$C:$C,'[1]Deals (investment)'!$B:$B,$A1080,'[1]Deals (investment)'!$T:$T,AX$1)</f>
        <v>#VALUE!</v>
      </c>
      <c r="AY1080" s="17" t="e">
        <f>SUMIFS('[1]Deals (investment)'!$C:$C,'[1]Deals (investment)'!$B:$B,$A1080,'[1]Deals (investment)'!$T:$T,AY$1)</f>
        <v>#VALUE!</v>
      </c>
      <c r="AZ1080" s="17" t="e">
        <f>SUMIFS('[1]Deals (investment)'!$C:$C,'[1]Deals (investment)'!$B:$B,$A1080,'[1]Deals (investment)'!$T:$T,AZ$1)</f>
        <v>#VALUE!</v>
      </c>
      <c r="BA1080" s="17" t="e">
        <f>SUMIFS('[1]Deals (investment)'!$C:$C,'[1]Deals (investment)'!$B:$B,$A1080,'[1]Deals (investment)'!$T:$T,BA$1)</f>
        <v>#VALUE!</v>
      </c>
      <c r="BB1080" s="17" t="e">
        <f>SUMIFS('[1]Deals (investment)'!$C:$C,'[1]Deals (investment)'!$B:$B,$A1080,'[1]Deals (investment)'!$T:$T,BB$1)</f>
        <v>#VALUE!</v>
      </c>
      <c r="BC1080" s="17" t="e">
        <f>SUMIFS('[1]Deals (Exits)'!$C:$C,'[1]Deals (Exits)'!$B:$B,$A1080)</f>
        <v>#VALUE!</v>
      </c>
      <c r="BD1080" s="17" t="e">
        <f>SUMIFS('[1]Deals (investment)'!$C:$C,'[1]Deals (investment)'!$B:$B,$A1080,'[1]Deals (investment)'!$V:$V,BD$1)</f>
        <v>#VALUE!</v>
      </c>
      <c r="BE1080" s="17" t="e">
        <f>SUMIFS('[1]Deals (investment)'!$C:$C,'[1]Deals (investment)'!$B:$B,$A1080,'[1]Deals (investment)'!$V:$V,BE$1)</f>
        <v>#VALUE!</v>
      </c>
      <c r="BF1080" s="17" t="e">
        <f>SUMIFS('[1]Deals (investment)'!$C:$C,'[1]Deals (investment)'!$B:$B,$A1080,'[1]Deals (investment)'!$V:$V,BF$1)</f>
        <v>#VALUE!</v>
      </c>
      <c r="BG1080" s="17" t="e">
        <f>SUMIFS('[1]Deals (investment)'!$C:$C,'[1]Deals (investment)'!$B:$B,$A1080,'[1]Deals (investment)'!$V:$V,BG$1)</f>
        <v>#VALUE!</v>
      </c>
      <c r="BH1080" s="17" t="e">
        <f>SUMIFS('[1]Deals (investment)'!$C:$C,'[1]Deals (investment)'!$B:$B,$A1080,'[1]Deals (investment)'!$V:$V,BH$1)</f>
        <v>#VALUE!</v>
      </c>
      <c r="BI1080" s="17" t="e">
        <f>SUMIFS('[1]Deals (investment)'!$C:$C,'[1]Deals (investment)'!$B:$B,$A1080,'[1]Deals (investment)'!$V:$V,BI$1)</f>
        <v>#VALUE!</v>
      </c>
      <c r="BJ1080" s="17" t="e">
        <f>SUMIFS('[1]Deals (investment)'!$C:$C,'[1]Deals (investment)'!$B:$B,$A1080,'[1]Deals (investment)'!$V:$V,BJ$1)</f>
        <v>#VALUE!</v>
      </c>
      <c r="BK1080" s="17" t="e">
        <f>SUMIFS('[1]Deals (investment)'!$C:$C,'[1]Deals (investment)'!$B:$B,$A1080,'[1]Deals (investment)'!$V:$V,BK$1)</f>
        <v>#VALUE!</v>
      </c>
      <c r="BL1080" s="17" t="e">
        <f>SUMIFS('[1]Deals (investment)'!$C:$C,'[1]Deals (investment)'!$B:$B,$A1080,'[1]Deals (investment)'!$V:$V,BL$1)</f>
        <v>#VALUE!</v>
      </c>
      <c r="BM1080" s="17" t="e">
        <f>SUMIFS('[1]Deals (investment)'!$C:$C,'[1]Deals (investment)'!$B:$B,$A1080,'[1]Deals (investment)'!$V:$V,BM$1)</f>
        <v>#VALUE!</v>
      </c>
      <c r="BN1080" s="15"/>
      <c r="BO1080" s="15"/>
      <c r="BP1080" s="22"/>
      <c r="BQ1080" s="15"/>
      <c r="BR1080" s="15"/>
      <c r="BS1080" s="15"/>
      <c r="BT1080" s="15"/>
      <c r="BU1080" s="15"/>
      <c r="BV1080" s="15"/>
      <c r="BW1080" s="15"/>
      <c r="BX1080" s="15"/>
      <c r="BY1080" s="15"/>
      <c r="BZ1080" s="15"/>
      <c r="CA1080" s="15"/>
      <c r="CB1080" s="15"/>
      <c r="CC1080" s="15"/>
      <c r="CD1080" s="15" t="str">
        <f t="shared" si="159"/>
        <v>LifecheqWe help people achieve their goals through good financial decision making. Use your money smartly to live the life you wantActive</v>
      </c>
      <c r="CE1080" s="15"/>
      <c r="CF1080" s="15"/>
      <c r="CG1080" s="15"/>
      <c r="CH1080" s="15"/>
      <c r="CI1080" s="15"/>
      <c r="CJ1080" s="15"/>
    </row>
    <row r="1081" spans="1:117" ht="12.75">
      <c r="A1081" s="15" t="s">
        <v>7438</v>
      </c>
      <c r="B1081" s="15" t="s">
        <v>7439</v>
      </c>
      <c r="C1081" s="15" t="s">
        <v>58</v>
      </c>
      <c r="D1081" s="16">
        <v>2016</v>
      </c>
      <c r="E1081" s="15" t="s">
        <v>59</v>
      </c>
      <c r="F1081" s="15"/>
      <c r="G1081" s="15" t="s">
        <v>61</v>
      </c>
      <c r="H1081" s="15"/>
      <c r="I1081" s="15" t="s">
        <v>61</v>
      </c>
      <c r="J1081" s="15"/>
      <c r="K1081" s="17" t="e">
        <f t="shared" si="140"/>
        <v>#VALUE!</v>
      </c>
      <c r="L1081" s="15"/>
      <c r="M1081" s="18" t="e">
        <f t="shared" si="132"/>
        <v>#VALUE!</v>
      </c>
      <c r="N1081" s="15"/>
      <c r="O1081" s="15"/>
      <c r="P1081" s="15"/>
      <c r="Q1081" s="15"/>
      <c r="R1081" s="15" t="s">
        <v>375</v>
      </c>
      <c r="S1081" s="19">
        <v>35000</v>
      </c>
      <c r="T1081" s="15"/>
      <c r="U1081" s="17"/>
      <c r="V1081" s="15"/>
      <c r="W1081" s="15"/>
      <c r="X1081" s="15" t="s">
        <v>404</v>
      </c>
      <c r="Y1081" s="15" t="s">
        <v>777</v>
      </c>
      <c r="AB1081" s="20" t="s">
        <v>286</v>
      </c>
      <c r="AC1081" s="21" t="s">
        <v>7440</v>
      </c>
      <c r="AD1081" s="21" t="s">
        <v>7441</v>
      </c>
      <c r="AE1081" s="21" t="s">
        <v>7442</v>
      </c>
      <c r="AF1081" s="21" t="s">
        <v>7443</v>
      </c>
      <c r="AG1081" s="22">
        <f t="shared" si="157"/>
        <v>0.54838709677419351</v>
      </c>
      <c r="AH1081" s="15" t="str">
        <f t="shared" si="152"/>
        <v/>
      </c>
      <c r="AI1081" s="22" t="e">
        <f>VLOOKUP(A1081,'[1]Deals (investment)'!$B$2:$Z$1497,1,FALSE)</f>
        <v>#N/A</v>
      </c>
      <c r="AJ1081" s="22" t="e">
        <f>VLOOKUP(A1081,'[1]Deals (investment)'!$B$2:$Z$870,15,FALSE)</f>
        <v>#N/A</v>
      </c>
      <c r="AK1081" s="17" t="e">
        <f>VLOOKUP(A1081,'[1]Deals (Exits)'!B:B,1,FALSE)</f>
        <v>#N/A</v>
      </c>
      <c r="AL1081" s="23">
        <f>VLOOKUP(G1081,[1]Lookups!$V$3:$Y$197,4,FALSE)</f>
        <v>0</v>
      </c>
      <c r="AM1081" s="17" t="str">
        <f>VLOOKUP(X1081,[1]Lookups!$B$3:$C$200,2,FALSE)</f>
        <v>Other Technologies &amp; Information Technology</v>
      </c>
      <c r="AN1081" s="17" t="str">
        <f>VLOOKUP(R1081,[1]Lookups!$H$3:$I$69,2,FALSE)</f>
        <v>2. Seed</v>
      </c>
      <c r="AO1081" s="17" t="e">
        <f>VLOOKUP(T1081,[1]Lookups!$H$3:$I$69,2,FALSE)</f>
        <v>#N/A</v>
      </c>
      <c r="AP1081" s="17" t="str">
        <f>VLOOKUP(AN1081,[1]Lookups!$N$3:$O$11,2,FALSE)</f>
        <v>Early</v>
      </c>
      <c r="AQ1081" s="18" t="e">
        <f>COUNTIFS('[1]Deals (investment)'!$B:$B,$A1081)</f>
        <v>#VALUE!</v>
      </c>
      <c r="AR1081" s="18" t="e">
        <f>COUNTIFS('[1]Deals (investment)'!$B:$B,$A1081,'[1]Deals (investment)'!$T:$T,$AW$1)+COUNTIFS('[1]Deals (investment)'!$B:$B,$A1081,'[1]Deals (investment)'!$T:$T,$AX$1)+COUNTIFS('[1]Deals (investment)'!$B:$B,$A1081,'[1]Deals (investment)'!$T:$T,$AY$1)</f>
        <v>#VALUE!</v>
      </c>
      <c r="AS1081" s="17" t="e">
        <f>SUMIFS('[1]Deals (investment)'!$C:$C,'[1]Deals (investment)'!$B:$B,$A1081)</f>
        <v>#VALUE!</v>
      </c>
      <c r="AT1081" s="17" t="e">
        <f t="shared" si="141"/>
        <v>#VALUE!</v>
      </c>
      <c r="AU1081" s="18" t="e">
        <f>COUNTIF('[1]Deals (Exits)'!$B:$B,A1081)</f>
        <v>#VALUE!</v>
      </c>
      <c r="AV1081" s="17" t="e">
        <f>SUMIFS('[1]Deals (investment)'!$C:$C,'[1]Deals (investment)'!$B:$B,$A1081,'[1]Deals (investment)'!$T:$T,AV$1)</f>
        <v>#VALUE!</v>
      </c>
      <c r="AW1081" s="17" t="e">
        <f>SUMIFS('[1]Deals (investment)'!$C:$C,'[1]Deals (investment)'!$B:$B,$A1081,'[1]Deals (investment)'!$T:$T,AW$1)</f>
        <v>#VALUE!</v>
      </c>
      <c r="AX1081" s="17" t="e">
        <f>SUMIFS('[1]Deals (investment)'!$C:$C,'[1]Deals (investment)'!$B:$B,$A1081,'[1]Deals (investment)'!$T:$T,AX$1)</f>
        <v>#VALUE!</v>
      </c>
      <c r="AY1081" s="17" t="e">
        <f>SUMIFS('[1]Deals (investment)'!$C:$C,'[1]Deals (investment)'!$B:$B,$A1081,'[1]Deals (investment)'!$T:$T,AY$1)</f>
        <v>#VALUE!</v>
      </c>
      <c r="AZ1081" s="17" t="e">
        <f>SUMIFS('[1]Deals (investment)'!$C:$C,'[1]Deals (investment)'!$B:$B,$A1081,'[1]Deals (investment)'!$T:$T,AZ$1)</f>
        <v>#VALUE!</v>
      </c>
      <c r="BA1081" s="17" t="e">
        <f>SUMIFS('[1]Deals (investment)'!$C:$C,'[1]Deals (investment)'!$B:$B,$A1081,'[1]Deals (investment)'!$T:$T,BA$1)</f>
        <v>#VALUE!</v>
      </c>
      <c r="BB1081" s="17" t="e">
        <f>SUMIFS('[1]Deals (investment)'!$C:$C,'[1]Deals (investment)'!$B:$B,$A1081,'[1]Deals (investment)'!$T:$T,BB$1)</f>
        <v>#VALUE!</v>
      </c>
      <c r="BC1081" s="17" t="e">
        <f>SUMIFS('[1]Deals (Exits)'!$C:$C,'[1]Deals (Exits)'!$B:$B,$A1081)</f>
        <v>#VALUE!</v>
      </c>
      <c r="BD1081" s="17" t="e">
        <f>SUMIFS('[1]Deals (investment)'!$C:$C,'[1]Deals (investment)'!$B:$B,$A1081,'[1]Deals (investment)'!$V:$V,BD$1)</f>
        <v>#VALUE!</v>
      </c>
      <c r="BE1081" s="17" t="e">
        <f>SUMIFS('[1]Deals (investment)'!$C:$C,'[1]Deals (investment)'!$B:$B,$A1081,'[1]Deals (investment)'!$V:$V,BE$1)</f>
        <v>#VALUE!</v>
      </c>
      <c r="BF1081" s="17" t="e">
        <f>SUMIFS('[1]Deals (investment)'!$C:$C,'[1]Deals (investment)'!$B:$B,$A1081,'[1]Deals (investment)'!$V:$V,BF$1)</f>
        <v>#VALUE!</v>
      </c>
      <c r="BG1081" s="17" t="e">
        <f>SUMIFS('[1]Deals (investment)'!$C:$C,'[1]Deals (investment)'!$B:$B,$A1081,'[1]Deals (investment)'!$V:$V,BG$1)</f>
        <v>#VALUE!</v>
      </c>
      <c r="BH1081" s="17" t="e">
        <f>SUMIFS('[1]Deals (investment)'!$C:$C,'[1]Deals (investment)'!$B:$B,$A1081,'[1]Deals (investment)'!$V:$V,BH$1)</f>
        <v>#VALUE!</v>
      </c>
      <c r="BI1081" s="17" t="e">
        <f>SUMIFS('[1]Deals (investment)'!$C:$C,'[1]Deals (investment)'!$B:$B,$A1081,'[1]Deals (investment)'!$V:$V,BI$1)</f>
        <v>#VALUE!</v>
      </c>
      <c r="BJ1081" s="17" t="e">
        <f>SUMIFS('[1]Deals (investment)'!$C:$C,'[1]Deals (investment)'!$B:$B,$A1081,'[1]Deals (investment)'!$V:$V,BJ$1)</f>
        <v>#VALUE!</v>
      </c>
      <c r="BK1081" s="17" t="e">
        <f>SUMIFS('[1]Deals (investment)'!$C:$C,'[1]Deals (investment)'!$B:$B,$A1081,'[1]Deals (investment)'!$V:$V,BK$1)</f>
        <v>#VALUE!</v>
      </c>
      <c r="BL1081" s="17" t="e">
        <f>SUMIFS('[1]Deals (investment)'!$C:$C,'[1]Deals (investment)'!$B:$B,$A1081,'[1]Deals (investment)'!$V:$V,BL$1)</f>
        <v>#VALUE!</v>
      </c>
      <c r="BM1081" s="17" t="e">
        <f>SUMIFS('[1]Deals (investment)'!$C:$C,'[1]Deals (investment)'!$B:$B,$A1081,'[1]Deals (investment)'!$V:$V,BM$1)</f>
        <v>#VALUE!</v>
      </c>
      <c r="BN1081" s="15"/>
      <c r="BO1081" s="15"/>
      <c r="BP1081" s="22"/>
      <c r="BQ1081" s="15"/>
      <c r="BR1081" s="15"/>
      <c r="BS1081" s="15"/>
      <c r="BT1081" s="15"/>
      <c r="BU1081" s="15"/>
      <c r="BV1081" s="15"/>
      <c r="BW1081" s="15"/>
      <c r="BX1081" s="15"/>
      <c r="BY1081" s="15"/>
      <c r="BZ1081" s="15"/>
      <c r="CA1081" s="15"/>
      <c r="CB1081" s="15"/>
      <c r="CC1081" s="15"/>
      <c r="CD1081" s="15" t="str">
        <f t="shared" si="159"/>
        <v>Identity TechIdentity Tech provides a cloud-based service that gives its clients access to an array of tools for customer &amp; visitor experience managementActive</v>
      </c>
      <c r="CE1081" s="15"/>
      <c r="CF1081" s="15"/>
      <c r="CG1081" s="15"/>
      <c r="CH1081" s="15"/>
      <c r="CI1081" s="15"/>
      <c r="CJ1081" s="15"/>
    </row>
    <row r="1082" spans="1:117" ht="12.75">
      <c r="A1082" s="15" t="s">
        <v>7444</v>
      </c>
      <c r="B1082" s="15" t="s">
        <v>7445</v>
      </c>
      <c r="C1082" s="15" t="s">
        <v>58</v>
      </c>
      <c r="D1082" s="16">
        <v>2010</v>
      </c>
      <c r="E1082" s="15" t="s">
        <v>7446</v>
      </c>
      <c r="F1082" s="15"/>
      <c r="G1082" s="15"/>
      <c r="H1082" s="15"/>
      <c r="I1082" s="15"/>
      <c r="J1082" s="15"/>
      <c r="K1082" s="17" t="e">
        <f t="shared" si="140"/>
        <v>#VALUE!</v>
      </c>
      <c r="L1082" s="15"/>
      <c r="M1082" s="18" t="e">
        <f t="shared" si="132"/>
        <v>#VALUE!</v>
      </c>
      <c r="N1082" s="15"/>
      <c r="O1082" s="15"/>
      <c r="P1082" s="15"/>
      <c r="Q1082" s="15"/>
      <c r="R1082" s="15"/>
      <c r="S1082" s="19"/>
      <c r="T1082" s="15"/>
      <c r="U1082" s="17"/>
      <c r="V1082" s="15" t="s">
        <v>7447</v>
      </c>
      <c r="W1082" s="15"/>
      <c r="X1082" s="15" t="s">
        <v>294</v>
      </c>
      <c r="Y1082" s="15" t="s">
        <v>1983</v>
      </c>
      <c r="AB1082" s="20"/>
      <c r="AC1082" s="21" t="s">
        <v>7448</v>
      </c>
      <c r="AD1082" s="21" t="s">
        <v>7449</v>
      </c>
      <c r="AE1082" s="21" t="s">
        <v>7450</v>
      </c>
      <c r="AF1082" s="15"/>
      <c r="AG1082" s="22">
        <f t="shared" si="157"/>
        <v>0.38709677419354838</v>
      </c>
      <c r="AH1082" s="15" t="str">
        <f t="shared" si="152"/>
        <v/>
      </c>
      <c r="AI1082" s="22" t="e">
        <f>VLOOKUP(A1082,'[1]Deals (investment)'!$B$2:$Z$1497,1,FALSE)</f>
        <v>#N/A</v>
      </c>
      <c r="AJ1082" s="22" t="e">
        <f>VLOOKUP(A1082,'[1]Deals (investment)'!$B$2:$Z$870,15,FALSE)</f>
        <v>#N/A</v>
      </c>
      <c r="AK1082" s="17" t="e">
        <f>VLOOKUP(A1082,'[1]Deals (Exits)'!B:B,1,FALSE)</f>
        <v>#N/A</v>
      </c>
      <c r="AL1082" s="23" t="e">
        <f>VLOOKUP(G1082,[1]Lookups!$V$3:$Y$197,4,FALSE)</f>
        <v>#N/A</v>
      </c>
      <c r="AM1082" s="17" t="str">
        <f>VLOOKUP(X1082,[1]Lookups!$B$3:$C$200,2,FALSE)</f>
        <v>Health &amp; Pharmaceuticals</v>
      </c>
      <c r="AN1082" s="17" t="e">
        <f>VLOOKUP(R1082,[1]Lookups!$H$3:$I$69,2,FALSE)</f>
        <v>#N/A</v>
      </c>
      <c r="AO1082" s="17" t="e">
        <f>VLOOKUP(T1082,[1]Lookups!$H$3:$I$69,2,FALSE)</f>
        <v>#N/A</v>
      </c>
      <c r="AP1082" s="17" t="e">
        <f>VLOOKUP(AN1082,[1]Lookups!$N$3:$O$11,2,FALSE)</f>
        <v>#N/A</v>
      </c>
      <c r="AQ1082" s="18" t="e">
        <f>COUNTIFS('[1]Deals (investment)'!$B:$B,$A1082)</f>
        <v>#VALUE!</v>
      </c>
      <c r="AR1082" s="18" t="e">
        <f>COUNTIFS('[1]Deals (investment)'!$B:$B,$A1082,'[1]Deals (investment)'!$T:$T,$AW$1)+COUNTIFS('[1]Deals (investment)'!$B:$B,$A1082,'[1]Deals (investment)'!$T:$T,$AX$1)+COUNTIFS('[1]Deals (investment)'!$B:$B,$A1082,'[1]Deals (investment)'!$T:$T,$AY$1)</f>
        <v>#VALUE!</v>
      </c>
      <c r="AS1082" s="17" t="e">
        <f>SUMIFS('[1]Deals (investment)'!$C:$C,'[1]Deals (investment)'!$B:$B,$A1082)</f>
        <v>#VALUE!</v>
      </c>
      <c r="AT1082" s="17" t="e">
        <f t="shared" si="141"/>
        <v>#VALUE!</v>
      </c>
      <c r="AU1082" s="18" t="e">
        <f>COUNTIF('[1]Deals (Exits)'!$B:$B,A1082)</f>
        <v>#VALUE!</v>
      </c>
      <c r="AV1082" s="17" t="e">
        <f>SUMIFS('[1]Deals (investment)'!$C:$C,'[1]Deals (investment)'!$B:$B,$A1082,'[1]Deals (investment)'!$T:$T,AV$1)</f>
        <v>#VALUE!</v>
      </c>
      <c r="AW1082" s="17" t="e">
        <f>SUMIFS('[1]Deals (investment)'!$C:$C,'[1]Deals (investment)'!$B:$B,$A1082,'[1]Deals (investment)'!$T:$T,AW$1)</f>
        <v>#VALUE!</v>
      </c>
      <c r="AX1082" s="17" t="e">
        <f>SUMIFS('[1]Deals (investment)'!$C:$C,'[1]Deals (investment)'!$B:$B,$A1082,'[1]Deals (investment)'!$T:$T,AX$1)</f>
        <v>#VALUE!</v>
      </c>
      <c r="AY1082" s="17" t="e">
        <f>SUMIFS('[1]Deals (investment)'!$C:$C,'[1]Deals (investment)'!$B:$B,$A1082,'[1]Deals (investment)'!$T:$T,AY$1)</f>
        <v>#VALUE!</v>
      </c>
      <c r="AZ1082" s="17" t="e">
        <f>SUMIFS('[1]Deals (investment)'!$C:$C,'[1]Deals (investment)'!$B:$B,$A1082,'[1]Deals (investment)'!$T:$T,AZ$1)</f>
        <v>#VALUE!</v>
      </c>
      <c r="BA1082" s="17" t="e">
        <f>SUMIFS('[1]Deals (investment)'!$C:$C,'[1]Deals (investment)'!$B:$B,$A1082,'[1]Deals (investment)'!$T:$T,BA$1)</f>
        <v>#VALUE!</v>
      </c>
      <c r="BB1082" s="17" t="e">
        <f>SUMIFS('[1]Deals (investment)'!$C:$C,'[1]Deals (investment)'!$B:$B,$A1082,'[1]Deals (investment)'!$T:$T,BB$1)</f>
        <v>#VALUE!</v>
      </c>
      <c r="BC1082" s="17" t="e">
        <f>SUMIFS('[1]Deals (Exits)'!$C:$C,'[1]Deals (Exits)'!$B:$B,$A1082)</f>
        <v>#VALUE!</v>
      </c>
      <c r="BD1082" s="17" t="e">
        <f>SUMIFS('[1]Deals (investment)'!$C:$C,'[1]Deals (investment)'!$B:$B,$A1082,'[1]Deals (investment)'!$V:$V,BD$1)</f>
        <v>#VALUE!</v>
      </c>
      <c r="BE1082" s="17" t="e">
        <f>SUMIFS('[1]Deals (investment)'!$C:$C,'[1]Deals (investment)'!$B:$B,$A1082,'[1]Deals (investment)'!$V:$V,BE$1)</f>
        <v>#VALUE!</v>
      </c>
      <c r="BF1082" s="17" t="e">
        <f>SUMIFS('[1]Deals (investment)'!$C:$C,'[1]Deals (investment)'!$B:$B,$A1082,'[1]Deals (investment)'!$V:$V,BF$1)</f>
        <v>#VALUE!</v>
      </c>
      <c r="BG1082" s="17" t="e">
        <f>SUMIFS('[1]Deals (investment)'!$C:$C,'[1]Deals (investment)'!$B:$B,$A1082,'[1]Deals (investment)'!$V:$V,BG$1)</f>
        <v>#VALUE!</v>
      </c>
      <c r="BH1082" s="17" t="e">
        <f>SUMIFS('[1]Deals (investment)'!$C:$C,'[1]Deals (investment)'!$B:$B,$A1082,'[1]Deals (investment)'!$V:$V,BH$1)</f>
        <v>#VALUE!</v>
      </c>
      <c r="BI1082" s="17" t="e">
        <f>SUMIFS('[1]Deals (investment)'!$C:$C,'[1]Deals (investment)'!$B:$B,$A1082,'[1]Deals (investment)'!$V:$V,BI$1)</f>
        <v>#VALUE!</v>
      </c>
      <c r="BJ1082" s="17" t="e">
        <f>SUMIFS('[1]Deals (investment)'!$C:$C,'[1]Deals (investment)'!$B:$B,$A1082,'[1]Deals (investment)'!$V:$V,BJ$1)</f>
        <v>#VALUE!</v>
      </c>
      <c r="BK1082" s="17" t="e">
        <f>SUMIFS('[1]Deals (investment)'!$C:$C,'[1]Deals (investment)'!$B:$B,$A1082,'[1]Deals (investment)'!$V:$V,BK$1)</f>
        <v>#VALUE!</v>
      </c>
      <c r="BL1082" s="17" t="e">
        <f>SUMIFS('[1]Deals (investment)'!$C:$C,'[1]Deals (investment)'!$B:$B,$A1082,'[1]Deals (investment)'!$V:$V,BL$1)</f>
        <v>#VALUE!</v>
      </c>
      <c r="BM1082" s="17" t="e">
        <f>SUMIFS('[1]Deals (investment)'!$C:$C,'[1]Deals (investment)'!$B:$B,$A1082,'[1]Deals (investment)'!$V:$V,BM$1)</f>
        <v>#VALUE!</v>
      </c>
      <c r="BN1082" s="15"/>
      <c r="BO1082" s="15"/>
      <c r="BP1082" s="22"/>
      <c r="BQ1082" s="15"/>
      <c r="BR1082" s="15"/>
      <c r="BS1082" s="15"/>
      <c r="BT1082" s="15"/>
      <c r="BU1082" s="15"/>
      <c r="BV1082" s="15"/>
      <c r="BW1082" s="15"/>
      <c r="BX1082" s="15"/>
      <c r="BY1082" s="15"/>
      <c r="BZ1082" s="15"/>
      <c r="CA1082" s="15"/>
      <c r="CB1082" s="15"/>
      <c r="CC1082" s="15"/>
      <c r="CD1082" s="15" t="str">
        <f t="shared" si="159"/>
        <v>LifeqLifeQ uses computational systems biology and continuous body monitoring to create an on-demand record of one’s personal physiology and healthActive</v>
      </c>
      <c r="CE1082" s="15"/>
      <c r="CF1082" s="15"/>
      <c r="CG1082" s="15"/>
      <c r="CH1082" s="15"/>
      <c r="CI1082" s="15"/>
      <c r="CJ1082" s="15"/>
    </row>
    <row r="1083" spans="1:117" ht="12.75">
      <c r="A1083" s="15" t="s">
        <v>7451</v>
      </c>
      <c r="B1083" s="15"/>
      <c r="C1083" s="15" t="s">
        <v>58</v>
      </c>
      <c r="D1083" s="16"/>
      <c r="E1083" s="15"/>
      <c r="F1083" s="15"/>
      <c r="G1083" s="15"/>
      <c r="H1083" s="15"/>
      <c r="I1083" s="15"/>
      <c r="J1083" s="15"/>
      <c r="K1083" s="17" t="e">
        <f t="shared" si="140"/>
        <v>#VALUE!</v>
      </c>
      <c r="L1083" s="15"/>
      <c r="M1083" s="18" t="e">
        <f t="shared" si="132"/>
        <v>#VALUE!</v>
      </c>
      <c r="N1083" s="15"/>
      <c r="O1083" s="15"/>
      <c r="P1083" s="15"/>
      <c r="Q1083" s="24" t="e">
        <f ca="1">_xludf.MAXIFS('[1]Deals (investment)'!A:A,'[1]Deals (investment)'!B:B,A1083)</f>
        <v>#NAME?</v>
      </c>
      <c r="R1083" s="15"/>
      <c r="S1083" s="19"/>
      <c r="T1083" s="15"/>
      <c r="U1083" s="17"/>
      <c r="V1083" s="15"/>
      <c r="W1083" s="15"/>
      <c r="X1083" s="15"/>
      <c r="Y1083" s="15"/>
      <c r="AB1083" s="20"/>
      <c r="AC1083" s="15"/>
      <c r="AD1083" s="15"/>
      <c r="AE1083" s="15"/>
      <c r="AF1083" s="15"/>
      <c r="AG1083" s="22">
        <f t="shared" ca="1" si="157"/>
        <v>0.12903225806451613</v>
      </c>
      <c r="AH1083" s="15" t="str">
        <f t="shared" si="152"/>
        <v/>
      </c>
      <c r="AI1083" s="22" t="e">
        <f>VLOOKUP(A1083,'[1]Deals (investment)'!$B$2:$Z$1497,1,FALSE)</f>
        <v>#N/A</v>
      </c>
      <c r="AJ1083" s="22" t="e">
        <f>VLOOKUP(A1083,'[1]Deals (investment)'!$B$2:$Z$870,15,FALSE)</f>
        <v>#N/A</v>
      </c>
      <c r="AK1083" s="17" t="e">
        <f>VLOOKUP(A1083,'[1]Deals (Exits)'!B:B,1,FALSE)</f>
        <v>#N/A</v>
      </c>
      <c r="AL1083" s="23" t="e">
        <f>VLOOKUP(G1083,[1]Lookups!$V$3:$Y$197,4,FALSE)</f>
        <v>#N/A</v>
      </c>
      <c r="AM1083" s="17" t="e">
        <f>VLOOKUP(X1083,[1]Lookups!$B$3:$C$200,2,FALSE)</f>
        <v>#N/A</v>
      </c>
      <c r="AN1083" s="17" t="e">
        <f>VLOOKUP(R1083,[1]Lookups!$H$3:$I$69,2,FALSE)</f>
        <v>#N/A</v>
      </c>
      <c r="AO1083" s="17" t="e">
        <f>VLOOKUP(T1083,[1]Lookups!$H$3:$I$69,2,FALSE)</f>
        <v>#N/A</v>
      </c>
      <c r="AP1083" s="17" t="e">
        <f>VLOOKUP(AN1083,[1]Lookups!$N$3:$O$11,2,FALSE)</f>
        <v>#N/A</v>
      </c>
      <c r="AQ1083" s="18" t="e">
        <f>COUNTIFS('[1]Deals (investment)'!$B:$B,$A1083)</f>
        <v>#VALUE!</v>
      </c>
      <c r="AR1083" s="18" t="e">
        <f>COUNTIFS('[1]Deals (investment)'!$B:$B,$A1083,'[1]Deals (investment)'!$T:$T,$AW$1)+COUNTIFS('[1]Deals (investment)'!$B:$B,$A1083,'[1]Deals (investment)'!$T:$T,$AX$1)+COUNTIFS('[1]Deals (investment)'!$B:$B,$A1083,'[1]Deals (investment)'!$T:$T,$AY$1)</f>
        <v>#VALUE!</v>
      </c>
      <c r="AS1083" s="17" t="e">
        <f>SUMIFS('[1]Deals (investment)'!$C:$C,'[1]Deals (investment)'!$B:$B,$A1083)</f>
        <v>#VALUE!</v>
      </c>
      <c r="AT1083" s="17" t="e">
        <f t="shared" si="141"/>
        <v>#VALUE!</v>
      </c>
      <c r="AU1083" s="18" t="e">
        <f>COUNTIF('[1]Deals (Exits)'!$B:$B,A1083)</f>
        <v>#VALUE!</v>
      </c>
      <c r="AV1083" s="17" t="e">
        <f>SUMIFS('[1]Deals (investment)'!$C:$C,'[1]Deals (investment)'!$B:$B,$A1083,'[1]Deals (investment)'!$T:$T,AV$1)</f>
        <v>#VALUE!</v>
      </c>
      <c r="AW1083" s="17" t="e">
        <f>SUMIFS('[1]Deals (investment)'!$C:$C,'[1]Deals (investment)'!$B:$B,$A1083,'[1]Deals (investment)'!$T:$T,AW$1)</f>
        <v>#VALUE!</v>
      </c>
      <c r="AX1083" s="17" t="e">
        <f>SUMIFS('[1]Deals (investment)'!$C:$C,'[1]Deals (investment)'!$B:$B,$A1083,'[1]Deals (investment)'!$T:$T,AX$1)</f>
        <v>#VALUE!</v>
      </c>
      <c r="AY1083" s="17" t="e">
        <f>SUMIFS('[1]Deals (investment)'!$C:$C,'[1]Deals (investment)'!$B:$B,$A1083,'[1]Deals (investment)'!$T:$T,AY$1)</f>
        <v>#VALUE!</v>
      </c>
      <c r="AZ1083" s="17" t="e">
        <f>SUMIFS('[1]Deals (investment)'!$C:$C,'[1]Deals (investment)'!$B:$B,$A1083,'[1]Deals (investment)'!$T:$T,AZ$1)</f>
        <v>#VALUE!</v>
      </c>
      <c r="BA1083" s="17" t="e">
        <f>SUMIFS('[1]Deals (investment)'!$C:$C,'[1]Deals (investment)'!$B:$B,$A1083,'[1]Deals (investment)'!$T:$T,BA$1)</f>
        <v>#VALUE!</v>
      </c>
      <c r="BB1083" s="17" t="e">
        <f>SUMIFS('[1]Deals (investment)'!$C:$C,'[1]Deals (investment)'!$B:$B,$A1083,'[1]Deals (investment)'!$T:$T,BB$1)</f>
        <v>#VALUE!</v>
      </c>
      <c r="BC1083" s="17" t="e">
        <f>SUMIFS('[1]Deals (Exits)'!$C:$C,'[1]Deals (Exits)'!$B:$B,$A1083)</f>
        <v>#VALUE!</v>
      </c>
      <c r="BD1083" s="17" t="e">
        <f>SUMIFS('[1]Deals (investment)'!$C:$C,'[1]Deals (investment)'!$B:$B,$A1083,'[1]Deals (investment)'!$V:$V,BD$1)</f>
        <v>#VALUE!</v>
      </c>
      <c r="BE1083" s="17" t="e">
        <f>SUMIFS('[1]Deals (investment)'!$C:$C,'[1]Deals (investment)'!$B:$B,$A1083,'[1]Deals (investment)'!$V:$V,BE$1)</f>
        <v>#VALUE!</v>
      </c>
      <c r="BF1083" s="17" t="e">
        <f>SUMIFS('[1]Deals (investment)'!$C:$C,'[1]Deals (investment)'!$B:$B,$A1083,'[1]Deals (investment)'!$V:$V,BF$1)</f>
        <v>#VALUE!</v>
      </c>
      <c r="BG1083" s="17" t="e">
        <f>SUMIFS('[1]Deals (investment)'!$C:$C,'[1]Deals (investment)'!$B:$B,$A1083,'[1]Deals (investment)'!$V:$V,BG$1)</f>
        <v>#VALUE!</v>
      </c>
      <c r="BH1083" s="17" t="e">
        <f>SUMIFS('[1]Deals (investment)'!$C:$C,'[1]Deals (investment)'!$B:$B,$A1083,'[1]Deals (investment)'!$V:$V,BH$1)</f>
        <v>#VALUE!</v>
      </c>
      <c r="BI1083" s="17" t="e">
        <f>SUMIFS('[1]Deals (investment)'!$C:$C,'[1]Deals (investment)'!$B:$B,$A1083,'[1]Deals (investment)'!$V:$V,BI$1)</f>
        <v>#VALUE!</v>
      </c>
      <c r="BJ1083" s="17" t="e">
        <f>SUMIFS('[1]Deals (investment)'!$C:$C,'[1]Deals (investment)'!$B:$B,$A1083,'[1]Deals (investment)'!$V:$V,BJ$1)</f>
        <v>#VALUE!</v>
      </c>
      <c r="BK1083" s="17" t="e">
        <f>SUMIFS('[1]Deals (investment)'!$C:$C,'[1]Deals (investment)'!$B:$B,$A1083,'[1]Deals (investment)'!$V:$V,BK$1)</f>
        <v>#VALUE!</v>
      </c>
      <c r="BL1083" s="17" t="e">
        <f>SUMIFS('[1]Deals (investment)'!$C:$C,'[1]Deals (investment)'!$B:$B,$A1083,'[1]Deals (investment)'!$V:$V,BL$1)</f>
        <v>#VALUE!</v>
      </c>
      <c r="BM1083" s="17" t="e">
        <f>SUMIFS('[1]Deals (investment)'!$C:$C,'[1]Deals (investment)'!$B:$B,$A1083,'[1]Deals (investment)'!$V:$V,BM$1)</f>
        <v>#VALUE!</v>
      </c>
      <c r="BN1083" s="15"/>
      <c r="BO1083" s="15"/>
      <c r="BP1083" s="22"/>
      <c r="BQ1083" s="15"/>
      <c r="BR1083" s="15"/>
      <c r="BS1083" s="15"/>
      <c r="BT1083" s="15"/>
      <c r="BU1083" s="15"/>
      <c r="BV1083" s="15"/>
      <c r="BW1083" s="15"/>
      <c r="BX1083" s="15"/>
      <c r="BY1083" s="15"/>
      <c r="BZ1083" s="15"/>
      <c r="CA1083" s="15"/>
      <c r="CB1083" s="15"/>
      <c r="CC1083" s="15"/>
      <c r="CD1083" s="15" t="str">
        <f t="shared" si="159"/>
        <v>Innovation Corner Digital HealthActive</v>
      </c>
      <c r="CE1083" s="15"/>
      <c r="CF1083" s="15"/>
      <c r="CG1083" s="15"/>
      <c r="CH1083" s="15"/>
      <c r="CI1083" s="15"/>
      <c r="CJ1083" s="15"/>
    </row>
    <row r="1084" spans="1:117" ht="12.75">
      <c r="A1084" s="15" t="s">
        <v>7452</v>
      </c>
      <c r="B1084" s="15" t="s">
        <v>7453</v>
      </c>
      <c r="C1084" s="15" t="s">
        <v>58</v>
      </c>
      <c r="D1084" s="16">
        <v>2014</v>
      </c>
      <c r="E1084" s="15" t="s">
        <v>90</v>
      </c>
      <c r="F1084" s="15"/>
      <c r="G1084" s="15" t="s">
        <v>91</v>
      </c>
      <c r="H1084" s="15"/>
      <c r="I1084" s="15" t="s">
        <v>91</v>
      </c>
      <c r="J1084" s="15"/>
      <c r="K1084" s="17" t="e">
        <f t="shared" si="140"/>
        <v>#VALUE!</v>
      </c>
      <c r="L1084" s="15"/>
      <c r="M1084" s="18" t="e">
        <f t="shared" si="132"/>
        <v>#VALUE!</v>
      </c>
      <c r="N1084" s="15"/>
      <c r="O1084" s="15"/>
      <c r="P1084" s="15"/>
      <c r="Q1084" s="15"/>
      <c r="R1084" s="15" t="s">
        <v>132</v>
      </c>
      <c r="S1084" s="19">
        <v>1700000</v>
      </c>
      <c r="T1084" s="15" t="s">
        <v>132</v>
      </c>
      <c r="U1084" s="17">
        <v>1700000</v>
      </c>
      <c r="V1084" s="15" t="s">
        <v>7454</v>
      </c>
      <c r="W1084" s="15"/>
      <c r="X1084" s="15" t="s">
        <v>404</v>
      </c>
      <c r="Y1084" s="15" t="s">
        <v>7455</v>
      </c>
      <c r="AB1084" s="20" t="s">
        <v>286</v>
      </c>
      <c r="AC1084" s="21" t="s">
        <v>7456</v>
      </c>
      <c r="AD1084" s="21" t="s">
        <v>7457</v>
      </c>
      <c r="AE1084" s="21" t="s">
        <v>7458</v>
      </c>
      <c r="AF1084" s="21" t="s">
        <v>7459</v>
      </c>
      <c r="AG1084" s="22">
        <f t="shared" si="157"/>
        <v>0.64516129032258063</v>
      </c>
      <c r="AH1084" s="15" t="str">
        <f t="shared" si="152"/>
        <v/>
      </c>
      <c r="AI1084" s="22" t="e">
        <f>VLOOKUP(A1084,'[1]Deals (investment)'!$B$2:$Z$1497,1,FALSE)</f>
        <v>#N/A</v>
      </c>
      <c r="AJ1084" s="22" t="e">
        <f>VLOOKUP(A1084,'[1]Deals (investment)'!$B$2:$Z$870,15,FALSE)</f>
        <v>#N/A</v>
      </c>
      <c r="AK1084" s="17" t="e">
        <f>VLOOKUP(A1084,'[1]Deals (Exits)'!B:B,1,FALSE)</f>
        <v>#N/A</v>
      </c>
      <c r="AL1084" s="23">
        <f>VLOOKUP(G1084,[1]Lookups!$V$3:$Y$197,4,FALSE)</f>
        <v>0</v>
      </c>
      <c r="AM1084" s="17" t="str">
        <f>VLOOKUP(X1084,[1]Lookups!$B$3:$C$200,2,FALSE)</f>
        <v>Other Technologies &amp; Information Technology</v>
      </c>
      <c r="AN1084" s="17" t="str">
        <f>VLOOKUP(R1084,[1]Lookups!$H$3:$I$69,2,FALSE)</f>
        <v>3. Early Venture</v>
      </c>
      <c r="AO1084" s="17" t="str">
        <f>VLOOKUP(T1084,[1]Lookups!$H$3:$I$69,2,FALSE)</f>
        <v>3. Early Venture</v>
      </c>
      <c r="AP1084" s="17" t="str">
        <f>VLOOKUP(AN1084,[1]Lookups!$N$3:$O$11,2,FALSE)</f>
        <v>Early</v>
      </c>
      <c r="AQ1084" s="18" t="e">
        <f>COUNTIFS('[1]Deals (investment)'!$B:$B,$A1084)</f>
        <v>#VALUE!</v>
      </c>
      <c r="AR1084" s="18" t="e">
        <f>COUNTIFS('[1]Deals (investment)'!$B:$B,$A1084,'[1]Deals (investment)'!$T:$T,$AW$1)+COUNTIFS('[1]Deals (investment)'!$B:$B,$A1084,'[1]Deals (investment)'!$T:$T,$AX$1)+COUNTIFS('[1]Deals (investment)'!$B:$B,$A1084,'[1]Deals (investment)'!$T:$T,$AY$1)</f>
        <v>#VALUE!</v>
      </c>
      <c r="AS1084" s="17" t="e">
        <f>SUMIFS('[1]Deals (investment)'!$C:$C,'[1]Deals (investment)'!$B:$B,$A1084)</f>
        <v>#VALUE!</v>
      </c>
      <c r="AT1084" s="17" t="e">
        <f t="shared" si="141"/>
        <v>#VALUE!</v>
      </c>
      <c r="AU1084" s="18" t="e">
        <f>COUNTIF('[1]Deals (Exits)'!$B:$B,A1084)</f>
        <v>#VALUE!</v>
      </c>
      <c r="AV1084" s="17" t="e">
        <f>SUMIFS('[1]Deals (investment)'!$C:$C,'[1]Deals (investment)'!$B:$B,$A1084,'[1]Deals (investment)'!$T:$T,AV$1)</f>
        <v>#VALUE!</v>
      </c>
      <c r="AW1084" s="17" t="e">
        <f>SUMIFS('[1]Deals (investment)'!$C:$C,'[1]Deals (investment)'!$B:$B,$A1084,'[1]Deals (investment)'!$T:$T,AW$1)</f>
        <v>#VALUE!</v>
      </c>
      <c r="AX1084" s="17" t="e">
        <f>SUMIFS('[1]Deals (investment)'!$C:$C,'[1]Deals (investment)'!$B:$B,$A1084,'[1]Deals (investment)'!$T:$T,AX$1)</f>
        <v>#VALUE!</v>
      </c>
      <c r="AY1084" s="17" t="e">
        <f>SUMIFS('[1]Deals (investment)'!$C:$C,'[1]Deals (investment)'!$B:$B,$A1084,'[1]Deals (investment)'!$T:$T,AY$1)</f>
        <v>#VALUE!</v>
      </c>
      <c r="AZ1084" s="17" t="e">
        <f>SUMIFS('[1]Deals (investment)'!$C:$C,'[1]Deals (investment)'!$B:$B,$A1084,'[1]Deals (investment)'!$T:$T,AZ$1)</f>
        <v>#VALUE!</v>
      </c>
      <c r="BA1084" s="17" t="e">
        <f>SUMIFS('[1]Deals (investment)'!$C:$C,'[1]Deals (investment)'!$B:$B,$A1084,'[1]Deals (investment)'!$T:$T,BA$1)</f>
        <v>#VALUE!</v>
      </c>
      <c r="BB1084" s="17" t="e">
        <f>SUMIFS('[1]Deals (investment)'!$C:$C,'[1]Deals (investment)'!$B:$B,$A1084,'[1]Deals (investment)'!$T:$T,BB$1)</f>
        <v>#VALUE!</v>
      </c>
      <c r="BC1084" s="17" t="e">
        <f>SUMIFS('[1]Deals (Exits)'!$C:$C,'[1]Deals (Exits)'!$B:$B,$A1084)</f>
        <v>#VALUE!</v>
      </c>
      <c r="BD1084" s="17" t="e">
        <f>SUMIFS('[1]Deals (investment)'!$C:$C,'[1]Deals (investment)'!$B:$B,$A1084,'[1]Deals (investment)'!$V:$V,BD$1)</f>
        <v>#VALUE!</v>
      </c>
      <c r="BE1084" s="17" t="e">
        <f>SUMIFS('[1]Deals (investment)'!$C:$C,'[1]Deals (investment)'!$B:$B,$A1084,'[1]Deals (investment)'!$V:$V,BE$1)</f>
        <v>#VALUE!</v>
      </c>
      <c r="BF1084" s="17" t="e">
        <f>SUMIFS('[1]Deals (investment)'!$C:$C,'[1]Deals (investment)'!$B:$B,$A1084,'[1]Deals (investment)'!$V:$V,BF$1)</f>
        <v>#VALUE!</v>
      </c>
      <c r="BG1084" s="17" t="e">
        <f>SUMIFS('[1]Deals (investment)'!$C:$C,'[1]Deals (investment)'!$B:$B,$A1084,'[1]Deals (investment)'!$V:$V,BG$1)</f>
        <v>#VALUE!</v>
      </c>
      <c r="BH1084" s="17" t="e">
        <f>SUMIFS('[1]Deals (investment)'!$C:$C,'[1]Deals (investment)'!$B:$B,$A1084,'[1]Deals (investment)'!$V:$V,BH$1)</f>
        <v>#VALUE!</v>
      </c>
      <c r="BI1084" s="17" t="e">
        <f>SUMIFS('[1]Deals (investment)'!$C:$C,'[1]Deals (investment)'!$B:$B,$A1084,'[1]Deals (investment)'!$V:$V,BI$1)</f>
        <v>#VALUE!</v>
      </c>
      <c r="BJ1084" s="17" t="e">
        <f>SUMIFS('[1]Deals (investment)'!$C:$C,'[1]Deals (investment)'!$B:$B,$A1084,'[1]Deals (investment)'!$V:$V,BJ$1)</f>
        <v>#VALUE!</v>
      </c>
      <c r="BK1084" s="17" t="e">
        <f>SUMIFS('[1]Deals (investment)'!$C:$C,'[1]Deals (investment)'!$B:$B,$A1084,'[1]Deals (investment)'!$V:$V,BK$1)</f>
        <v>#VALUE!</v>
      </c>
      <c r="BL1084" s="17" t="e">
        <f>SUMIFS('[1]Deals (investment)'!$C:$C,'[1]Deals (investment)'!$B:$B,$A1084,'[1]Deals (investment)'!$V:$V,BL$1)</f>
        <v>#VALUE!</v>
      </c>
      <c r="BM1084" s="17" t="e">
        <f>SUMIFS('[1]Deals (investment)'!$C:$C,'[1]Deals (investment)'!$B:$B,$A1084,'[1]Deals (investment)'!$V:$V,BM$1)</f>
        <v>#VALUE!</v>
      </c>
      <c r="BN1084" s="15"/>
      <c r="BO1084" s="15"/>
      <c r="BP1084" s="22"/>
      <c r="BQ1084" s="15"/>
      <c r="BR1084" s="15"/>
      <c r="BS1084" s="15"/>
      <c r="BT1084" s="15"/>
      <c r="BU1084" s="15"/>
      <c r="BV1084" s="15"/>
      <c r="BW1084" s="15"/>
      <c r="BX1084" s="15"/>
      <c r="BY1084" s="15"/>
      <c r="BZ1084" s="15"/>
      <c r="CA1084" s="15"/>
      <c r="CB1084" s="15"/>
      <c r="CC1084" s="15"/>
      <c r="CD1084" s="15"/>
      <c r="CE1084" s="15"/>
      <c r="CF1084" s="15"/>
      <c r="CG1084" s="15"/>
      <c r="CH1084" s="15"/>
      <c r="CI1084" s="15"/>
      <c r="CJ1084" s="15"/>
    </row>
    <row r="1085" spans="1:117" ht="12.75">
      <c r="A1085" s="15" t="s">
        <v>7460</v>
      </c>
      <c r="B1085" s="15" t="s">
        <v>7461</v>
      </c>
      <c r="C1085" s="15" t="s">
        <v>58</v>
      </c>
      <c r="D1085" s="16">
        <v>2016</v>
      </c>
      <c r="E1085" s="15" t="s">
        <v>1472</v>
      </c>
      <c r="F1085" s="15"/>
      <c r="G1085" s="15" t="s">
        <v>91</v>
      </c>
      <c r="H1085" s="15"/>
      <c r="I1085" s="15" t="s">
        <v>91</v>
      </c>
      <c r="J1085" s="15"/>
      <c r="K1085" s="17" t="e">
        <f t="shared" si="140"/>
        <v>#VALUE!</v>
      </c>
      <c r="L1085" s="15"/>
      <c r="M1085" s="18" t="e">
        <f t="shared" si="132"/>
        <v>#VALUE!</v>
      </c>
      <c r="N1085" s="15"/>
      <c r="O1085" s="15"/>
      <c r="P1085" s="15"/>
      <c r="Q1085" s="15"/>
      <c r="R1085" s="15"/>
      <c r="S1085" s="19"/>
      <c r="T1085" s="15"/>
      <c r="U1085" s="17"/>
      <c r="V1085" s="15" t="s">
        <v>7462</v>
      </c>
      <c r="W1085" s="15"/>
      <c r="X1085" s="15" t="s">
        <v>404</v>
      </c>
      <c r="Y1085" s="15" t="s">
        <v>7463</v>
      </c>
      <c r="AB1085" s="32">
        <v>43506</v>
      </c>
      <c r="AC1085" s="21" t="s">
        <v>7464</v>
      </c>
      <c r="AD1085" s="21" t="s">
        <v>7465</v>
      </c>
      <c r="AE1085" s="15"/>
      <c r="AF1085" s="15"/>
      <c r="AG1085" s="22">
        <f t="shared" si="157"/>
        <v>0.45161290322580644</v>
      </c>
      <c r="AH1085" s="15" t="str">
        <f t="shared" si="152"/>
        <v/>
      </c>
      <c r="AI1085" s="22" t="str">
        <f>VLOOKUP(A1085,'[1]Deals (investment)'!$B$2:$Z$1497,1,FALSE)</f>
        <v>Innovation Management Research Institute</v>
      </c>
      <c r="AJ1085" s="22" t="e">
        <f>VLOOKUP(A1085,'[1]Deals (investment)'!$B$2:$Z$870,15,FALSE)</f>
        <v>#N/A</v>
      </c>
      <c r="AK1085" s="17" t="e">
        <f>VLOOKUP(A1085,'[1]Deals (Exits)'!B:B,1,FALSE)</f>
        <v>#N/A</v>
      </c>
      <c r="AL1085" s="23">
        <f>VLOOKUP(G1085,[1]Lookups!$V$3:$Y$197,4,FALSE)</f>
        <v>0</v>
      </c>
      <c r="AM1085" s="17" t="str">
        <f>VLOOKUP(X1085,[1]Lookups!$B$3:$C$200,2,FALSE)</f>
        <v>Other Technologies &amp; Information Technology</v>
      </c>
      <c r="AN1085" s="17" t="e">
        <f>VLOOKUP(R1085,[1]Lookups!$H$3:$I$69,2,FALSE)</f>
        <v>#N/A</v>
      </c>
      <c r="AO1085" s="17" t="e">
        <f>VLOOKUP(T1085,[1]Lookups!$H$3:$I$69,2,FALSE)</f>
        <v>#N/A</v>
      </c>
      <c r="AP1085" s="17" t="e">
        <f>VLOOKUP(AN1085,[1]Lookups!$N$3:$O$11,2,FALSE)</f>
        <v>#N/A</v>
      </c>
      <c r="AQ1085" s="18" t="e">
        <f>COUNTIFS('[1]Deals (investment)'!$B:$B,$A1085)</f>
        <v>#VALUE!</v>
      </c>
      <c r="AR1085" s="18" t="e">
        <f>COUNTIFS('[1]Deals (investment)'!$B:$B,$A1085,'[1]Deals (investment)'!$T:$T,$AW$1)+COUNTIFS('[1]Deals (investment)'!$B:$B,$A1085,'[1]Deals (investment)'!$T:$T,$AX$1)+COUNTIFS('[1]Deals (investment)'!$B:$B,$A1085,'[1]Deals (investment)'!$T:$T,$AY$1)</f>
        <v>#VALUE!</v>
      </c>
      <c r="AS1085" s="17" t="e">
        <f>SUMIFS('[1]Deals (investment)'!$C:$C,'[1]Deals (investment)'!$B:$B,$A1085)</f>
        <v>#VALUE!</v>
      </c>
      <c r="AT1085" s="17" t="e">
        <f t="shared" si="141"/>
        <v>#VALUE!</v>
      </c>
      <c r="AU1085" s="18" t="e">
        <f>COUNTIF('[1]Deals (Exits)'!$B:$B,A1085)</f>
        <v>#VALUE!</v>
      </c>
      <c r="AV1085" s="17" t="e">
        <f>SUMIFS('[1]Deals (investment)'!$C:$C,'[1]Deals (investment)'!$B:$B,$A1085,'[1]Deals (investment)'!$T:$T,AV$1)</f>
        <v>#VALUE!</v>
      </c>
      <c r="AW1085" s="17" t="e">
        <f>SUMIFS('[1]Deals (investment)'!$C:$C,'[1]Deals (investment)'!$B:$B,$A1085,'[1]Deals (investment)'!$T:$T,AW$1)</f>
        <v>#VALUE!</v>
      </c>
      <c r="AX1085" s="17" t="e">
        <f>SUMIFS('[1]Deals (investment)'!$C:$C,'[1]Deals (investment)'!$B:$B,$A1085,'[1]Deals (investment)'!$T:$T,AX$1)</f>
        <v>#VALUE!</v>
      </c>
      <c r="AY1085" s="17" t="e">
        <f>SUMIFS('[1]Deals (investment)'!$C:$C,'[1]Deals (investment)'!$B:$B,$A1085,'[1]Deals (investment)'!$T:$T,AY$1)</f>
        <v>#VALUE!</v>
      </c>
      <c r="AZ1085" s="17" t="e">
        <f>SUMIFS('[1]Deals (investment)'!$C:$C,'[1]Deals (investment)'!$B:$B,$A1085,'[1]Deals (investment)'!$T:$T,AZ$1)</f>
        <v>#VALUE!</v>
      </c>
      <c r="BA1085" s="17" t="e">
        <f>SUMIFS('[1]Deals (investment)'!$C:$C,'[1]Deals (investment)'!$B:$B,$A1085,'[1]Deals (investment)'!$T:$T,BA$1)</f>
        <v>#VALUE!</v>
      </c>
      <c r="BB1085" s="17" t="e">
        <f>SUMIFS('[1]Deals (investment)'!$C:$C,'[1]Deals (investment)'!$B:$B,$A1085,'[1]Deals (investment)'!$T:$T,BB$1)</f>
        <v>#VALUE!</v>
      </c>
      <c r="BC1085" s="17" t="e">
        <f>SUMIFS('[1]Deals (Exits)'!$C:$C,'[1]Deals (Exits)'!$B:$B,$A1085)</f>
        <v>#VALUE!</v>
      </c>
      <c r="BD1085" s="17" t="e">
        <f>SUMIFS('[1]Deals (investment)'!$C:$C,'[1]Deals (investment)'!$B:$B,$A1085,'[1]Deals (investment)'!$V:$V,BD$1)</f>
        <v>#VALUE!</v>
      </c>
      <c r="BE1085" s="17" t="e">
        <f>SUMIFS('[1]Deals (investment)'!$C:$C,'[1]Deals (investment)'!$B:$B,$A1085,'[1]Deals (investment)'!$V:$V,BE$1)</f>
        <v>#VALUE!</v>
      </c>
      <c r="BF1085" s="17" t="e">
        <f>SUMIFS('[1]Deals (investment)'!$C:$C,'[1]Deals (investment)'!$B:$B,$A1085,'[1]Deals (investment)'!$V:$V,BF$1)</f>
        <v>#VALUE!</v>
      </c>
      <c r="BG1085" s="17" t="e">
        <f>SUMIFS('[1]Deals (investment)'!$C:$C,'[1]Deals (investment)'!$B:$B,$A1085,'[1]Deals (investment)'!$V:$V,BG$1)</f>
        <v>#VALUE!</v>
      </c>
      <c r="BH1085" s="17" t="e">
        <f>SUMIFS('[1]Deals (investment)'!$C:$C,'[1]Deals (investment)'!$B:$B,$A1085,'[1]Deals (investment)'!$V:$V,BH$1)</f>
        <v>#VALUE!</v>
      </c>
      <c r="BI1085" s="17" t="e">
        <f>SUMIFS('[1]Deals (investment)'!$C:$C,'[1]Deals (investment)'!$B:$B,$A1085,'[1]Deals (investment)'!$V:$V,BI$1)</f>
        <v>#VALUE!</v>
      </c>
      <c r="BJ1085" s="17" t="e">
        <f>SUMIFS('[1]Deals (investment)'!$C:$C,'[1]Deals (investment)'!$B:$B,$A1085,'[1]Deals (investment)'!$V:$V,BJ$1)</f>
        <v>#VALUE!</v>
      </c>
      <c r="BK1085" s="17" t="e">
        <f>SUMIFS('[1]Deals (investment)'!$C:$C,'[1]Deals (investment)'!$B:$B,$A1085,'[1]Deals (investment)'!$V:$V,BK$1)</f>
        <v>#VALUE!</v>
      </c>
      <c r="BL1085" s="17" t="e">
        <f>SUMIFS('[1]Deals (investment)'!$C:$C,'[1]Deals (investment)'!$B:$B,$A1085,'[1]Deals (investment)'!$V:$V,BL$1)</f>
        <v>#VALUE!</v>
      </c>
      <c r="BM1085" s="17" t="e">
        <f>SUMIFS('[1]Deals (investment)'!$C:$C,'[1]Deals (investment)'!$B:$B,$A1085,'[1]Deals (investment)'!$V:$V,BM$1)</f>
        <v>#VALUE!</v>
      </c>
      <c r="BN1085" s="15"/>
      <c r="BO1085" s="15"/>
      <c r="BP1085" s="22"/>
      <c r="BQ1085" s="15"/>
      <c r="BR1085" s="15"/>
      <c r="BS1085" s="15"/>
      <c r="BT1085" s="15"/>
      <c r="BU1085" s="15"/>
      <c r="BV1085" s="15"/>
      <c r="BW1085" s="15"/>
      <c r="BX1085" s="15"/>
      <c r="BY1085" s="15"/>
      <c r="BZ1085" s="15"/>
      <c r="CA1085" s="15"/>
      <c r="CB1085" s="15"/>
      <c r="CC1085" s="15"/>
      <c r="CD1085" s="15" t="str">
        <f t="shared" ref="CD1085:CD1097" si="160">CONCATENATE(A1085,B1085,C1085)</f>
        <v>Innovation Management Research InstituteWe Simplified "Strategic Corporate Innovation Management ™"​ (SCIM) for Corporate ExecutivesActive</v>
      </c>
      <c r="CE1085" s="15"/>
      <c r="CF1085" s="15"/>
      <c r="CG1085" s="15"/>
      <c r="CH1085" s="15"/>
      <c r="CI1085" s="15"/>
      <c r="CJ1085" s="15"/>
    </row>
    <row r="1086" spans="1:117" ht="12.75">
      <c r="A1086" s="15" t="s">
        <v>7466</v>
      </c>
      <c r="B1086" s="15" t="s">
        <v>7467</v>
      </c>
      <c r="C1086" s="15" t="s">
        <v>58</v>
      </c>
      <c r="D1086" s="16">
        <v>2018</v>
      </c>
      <c r="E1086" s="15"/>
      <c r="F1086" s="15"/>
      <c r="G1086" s="15"/>
      <c r="H1086" s="15"/>
      <c r="I1086" s="15"/>
      <c r="J1086" s="15"/>
      <c r="K1086" s="17" t="e">
        <f t="shared" si="140"/>
        <v>#VALUE!</v>
      </c>
      <c r="L1086" s="15"/>
      <c r="M1086" s="18" t="e">
        <f t="shared" si="132"/>
        <v>#VALUE!</v>
      </c>
      <c r="N1086" s="15"/>
      <c r="O1086" s="15"/>
      <c r="P1086" s="15"/>
      <c r="Q1086" s="15"/>
      <c r="R1086" s="15"/>
      <c r="S1086" s="19"/>
      <c r="T1086" s="15"/>
      <c r="U1086" s="17"/>
      <c r="V1086" s="15"/>
      <c r="W1086" s="15"/>
      <c r="X1086" s="15" t="s">
        <v>404</v>
      </c>
      <c r="Y1086" s="15"/>
      <c r="AB1086" s="20"/>
      <c r="AC1086" s="21" t="s">
        <v>7468</v>
      </c>
      <c r="AD1086" s="15"/>
      <c r="AE1086" s="15"/>
      <c r="AF1086" s="15"/>
      <c r="AG1086" s="22">
        <f t="shared" si="157"/>
        <v>0.22580645161290322</v>
      </c>
      <c r="AH1086" s="15" t="str">
        <f t="shared" si="152"/>
        <v/>
      </c>
      <c r="AI1086" s="22" t="e">
        <f>VLOOKUP(A1086,'[1]Deals (investment)'!$B$2:$Z$1497,1,FALSE)</f>
        <v>#N/A</v>
      </c>
      <c r="AJ1086" s="22" t="e">
        <f>VLOOKUP(A1086,'[1]Deals (investment)'!$B$2:$Z$870,15,FALSE)</f>
        <v>#N/A</v>
      </c>
      <c r="AK1086" s="17" t="e">
        <f>VLOOKUP(A1086,'[1]Deals (Exits)'!B:B,1,FALSE)</f>
        <v>#N/A</v>
      </c>
      <c r="AL1086" s="23" t="e">
        <f>VLOOKUP(G1086,[1]Lookups!$V$3:$Y$197,4,FALSE)</f>
        <v>#N/A</v>
      </c>
      <c r="AM1086" s="17" t="str">
        <f>VLOOKUP(X1086,[1]Lookups!$B$3:$C$200,2,FALSE)</f>
        <v>Other Technologies &amp; Information Technology</v>
      </c>
      <c r="AN1086" s="17" t="e">
        <f>VLOOKUP(R1086,[1]Lookups!$H$3:$I$69,2,FALSE)</f>
        <v>#N/A</v>
      </c>
      <c r="AO1086" s="17" t="e">
        <f>VLOOKUP(T1086,[1]Lookups!$H$3:$I$69,2,FALSE)</f>
        <v>#N/A</v>
      </c>
      <c r="AP1086" s="17" t="e">
        <f>VLOOKUP(AN1086,[1]Lookups!$N$3:$O$11,2,FALSE)</f>
        <v>#N/A</v>
      </c>
      <c r="AQ1086" s="18" t="e">
        <f>COUNTIFS('[1]Deals (investment)'!$B:$B,$A1086)</f>
        <v>#VALUE!</v>
      </c>
      <c r="AR1086" s="18" t="e">
        <f>COUNTIFS('[1]Deals (investment)'!$B:$B,$A1086,'[1]Deals (investment)'!$T:$T,$AW$1)+COUNTIFS('[1]Deals (investment)'!$B:$B,$A1086,'[1]Deals (investment)'!$T:$T,$AX$1)+COUNTIFS('[1]Deals (investment)'!$B:$B,$A1086,'[1]Deals (investment)'!$T:$T,$AY$1)</f>
        <v>#VALUE!</v>
      </c>
      <c r="AS1086" s="17" t="e">
        <f>SUMIFS('[1]Deals (investment)'!$C:$C,'[1]Deals (investment)'!$B:$B,$A1086)</f>
        <v>#VALUE!</v>
      </c>
      <c r="AT1086" s="17" t="e">
        <f t="shared" si="141"/>
        <v>#VALUE!</v>
      </c>
      <c r="AU1086" s="18" t="e">
        <f>COUNTIF('[1]Deals (Exits)'!$B:$B,A1086)</f>
        <v>#VALUE!</v>
      </c>
      <c r="AV1086" s="17" t="e">
        <f>SUMIFS('[1]Deals (investment)'!$C:$C,'[1]Deals (investment)'!$B:$B,$A1086,'[1]Deals (investment)'!$T:$T,AV$1)</f>
        <v>#VALUE!</v>
      </c>
      <c r="AW1086" s="17" t="e">
        <f>SUMIFS('[1]Deals (investment)'!$C:$C,'[1]Deals (investment)'!$B:$B,$A1086,'[1]Deals (investment)'!$T:$T,AW$1)</f>
        <v>#VALUE!</v>
      </c>
      <c r="AX1086" s="17" t="e">
        <f>SUMIFS('[1]Deals (investment)'!$C:$C,'[1]Deals (investment)'!$B:$B,$A1086,'[1]Deals (investment)'!$T:$T,AX$1)</f>
        <v>#VALUE!</v>
      </c>
      <c r="AY1086" s="17" t="e">
        <f>SUMIFS('[1]Deals (investment)'!$C:$C,'[1]Deals (investment)'!$B:$B,$A1086,'[1]Deals (investment)'!$T:$T,AY$1)</f>
        <v>#VALUE!</v>
      </c>
      <c r="AZ1086" s="17" t="e">
        <f>SUMIFS('[1]Deals (investment)'!$C:$C,'[1]Deals (investment)'!$B:$B,$A1086,'[1]Deals (investment)'!$T:$T,AZ$1)</f>
        <v>#VALUE!</v>
      </c>
      <c r="BA1086" s="17" t="e">
        <f>SUMIFS('[1]Deals (investment)'!$C:$C,'[1]Deals (investment)'!$B:$B,$A1086,'[1]Deals (investment)'!$T:$T,BA$1)</f>
        <v>#VALUE!</v>
      </c>
      <c r="BB1086" s="17" t="e">
        <f>SUMIFS('[1]Deals (investment)'!$C:$C,'[1]Deals (investment)'!$B:$B,$A1086,'[1]Deals (investment)'!$T:$T,BB$1)</f>
        <v>#VALUE!</v>
      </c>
      <c r="BC1086" s="17" t="e">
        <f>SUMIFS('[1]Deals (Exits)'!$C:$C,'[1]Deals (Exits)'!$B:$B,$A1086)</f>
        <v>#VALUE!</v>
      </c>
      <c r="BD1086" s="17" t="e">
        <f>SUMIFS('[1]Deals (investment)'!$C:$C,'[1]Deals (investment)'!$B:$B,$A1086,'[1]Deals (investment)'!$V:$V,BD$1)</f>
        <v>#VALUE!</v>
      </c>
      <c r="BE1086" s="17" t="e">
        <f>SUMIFS('[1]Deals (investment)'!$C:$C,'[1]Deals (investment)'!$B:$B,$A1086,'[1]Deals (investment)'!$V:$V,BE$1)</f>
        <v>#VALUE!</v>
      </c>
      <c r="BF1086" s="17" t="e">
        <f>SUMIFS('[1]Deals (investment)'!$C:$C,'[1]Deals (investment)'!$B:$B,$A1086,'[1]Deals (investment)'!$V:$V,BF$1)</f>
        <v>#VALUE!</v>
      </c>
      <c r="BG1086" s="17" t="e">
        <f>SUMIFS('[1]Deals (investment)'!$C:$C,'[1]Deals (investment)'!$B:$B,$A1086,'[1]Deals (investment)'!$V:$V,BG$1)</f>
        <v>#VALUE!</v>
      </c>
      <c r="BH1086" s="17" t="e">
        <f>SUMIFS('[1]Deals (investment)'!$C:$C,'[1]Deals (investment)'!$B:$B,$A1086,'[1]Deals (investment)'!$V:$V,BH$1)</f>
        <v>#VALUE!</v>
      </c>
      <c r="BI1086" s="17" t="e">
        <f>SUMIFS('[1]Deals (investment)'!$C:$C,'[1]Deals (investment)'!$B:$B,$A1086,'[1]Deals (investment)'!$V:$V,BI$1)</f>
        <v>#VALUE!</v>
      </c>
      <c r="BJ1086" s="17" t="e">
        <f>SUMIFS('[1]Deals (investment)'!$C:$C,'[1]Deals (investment)'!$B:$B,$A1086,'[1]Deals (investment)'!$V:$V,BJ$1)</f>
        <v>#VALUE!</v>
      </c>
      <c r="BK1086" s="17" t="e">
        <f>SUMIFS('[1]Deals (investment)'!$C:$C,'[1]Deals (investment)'!$B:$B,$A1086,'[1]Deals (investment)'!$V:$V,BK$1)</f>
        <v>#VALUE!</v>
      </c>
      <c r="BL1086" s="17" t="e">
        <f>SUMIFS('[1]Deals (investment)'!$C:$C,'[1]Deals (investment)'!$B:$B,$A1086,'[1]Deals (investment)'!$V:$V,BL$1)</f>
        <v>#VALUE!</v>
      </c>
      <c r="BM1086" s="17" t="e">
        <f>SUMIFS('[1]Deals (investment)'!$C:$C,'[1]Deals (investment)'!$B:$B,$A1086,'[1]Deals (investment)'!$V:$V,BM$1)</f>
        <v>#VALUE!</v>
      </c>
      <c r="BN1086" s="15"/>
      <c r="BO1086" s="15"/>
      <c r="BP1086" s="22"/>
      <c r="BQ1086" s="15"/>
      <c r="BR1086" s="15"/>
      <c r="BS1086" s="15"/>
      <c r="BT1086" s="15"/>
      <c r="BU1086" s="15"/>
      <c r="BV1086" s="15"/>
      <c r="BW1086" s="15"/>
      <c r="BX1086" s="15"/>
      <c r="BY1086" s="15"/>
      <c r="BZ1086" s="15"/>
      <c r="CA1086" s="15"/>
      <c r="CB1086" s="15"/>
      <c r="CC1086" s="15"/>
      <c r="CD1086" s="15" t="str">
        <f t="shared" si="160"/>
        <v>InokriWe are a Mobile Application Development company whose mission is to "Make people's lives simpler" through software products that help users in their daily livesActive</v>
      </c>
      <c r="CE1086" s="15"/>
      <c r="CF1086" s="15"/>
      <c r="CG1086" s="15"/>
      <c r="CH1086" s="15"/>
      <c r="CI1086" s="15"/>
      <c r="CJ1086" s="15"/>
    </row>
    <row r="1087" spans="1:117" ht="12.75">
      <c r="A1087" s="15" t="s">
        <v>7469</v>
      </c>
      <c r="B1087" s="15" t="s">
        <v>7470</v>
      </c>
      <c r="C1087" s="15" t="s">
        <v>58</v>
      </c>
      <c r="D1087" s="16">
        <v>2017</v>
      </c>
      <c r="E1087" s="15"/>
      <c r="F1087" s="15"/>
      <c r="G1087" s="15"/>
      <c r="H1087" s="15"/>
      <c r="I1087" s="15"/>
      <c r="J1087" s="15"/>
      <c r="K1087" s="17" t="e">
        <f t="shared" si="140"/>
        <v>#VALUE!</v>
      </c>
      <c r="L1087" s="15"/>
      <c r="M1087" s="18" t="e">
        <f t="shared" si="132"/>
        <v>#VALUE!</v>
      </c>
      <c r="N1087" s="15"/>
      <c r="O1087" s="15"/>
      <c r="P1087" s="15"/>
      <c r="Q1087" s="15"/>
      <c r="R1087" s="15"/>
      <c r="S1087" s="19"/>
      <c r="T1087" s="15"/>
      <c r="U1087" s="17"/>
      <c r="V1087" s="15" t="s">
        <v>7471</v>
      </c>
      <c r="W1087" s="15"/>
      <c r="X1087" s="15" t="s">
        <v>657</v>
      </c>
      <c r="Y1087" s="15" t="s">
        <v>7472</v>
      </c>
      <c r="AB1087" s="20"/>
      <c r="AC1087" s="21" t="s">
        <v>7473</v>
      </c>
      <c r="AD1087" s="21" t="s">
        <v>7474</v>
      </c>
      <c r="AE1087" s="21" t="s">
        <v>7475</v>
      </c>
      <c r="AF1087" s="21" t="s">
        <v>7476</v>
      </c>
      <c r="AG1087" s="22">
        <f t="shared" si="157"/>
        <v>0.38709677419354838</v>
      </c>
      <c r="AH1087" s="15" t="str">
        <f t="shared" si="152"/>
        <v/>
      </c>
      <c r="AI1087" s="22" t="e">
        <f>VLOOKUP(A1087,'[1]Deals (investment)'!$B$2:$Z$1497,1,FALSE)</f>
        <v>#N/A</v>
      </c>
      <c r="AJ1087" s="22" t="e">
        <f>VLOOKUP(A1087,'[1]Deals (investment)'!$B$2:$Z$870,15,FALSE)</f>
        <v>#N/A</v>
      </c>
      <c r="AK1087" s="17" t="e">
        <f>VLOOKUP(A1087,'[1]Deals (Exits)'!B:B,1,FALSE)</f>
        <v>#N/A</v>
      </c>
      <c r="AL1087" s="23" t="e">
        <f>VLOOKUP(G1087,[1]Lookups!$V$3:$Y$197,4,FALSE)</f>
        <v>#N/A</v>
      </c>
      <c r="AM1087" s="17" t="str">
        <f>VLOOKUP(X1087,[1]Lookups!$B$3:$C$200,2,FALSE)</f>
        <v>Emerging Technologies</v>
      </c>
      <c r="AN1087" s="17" t="e">
        <f>VLOOKUP(R1087,[1]Lookups!$H$3:$I$69,2,FALSE)</f>
        <v>#N/A</v>
      </c>
      <c r="AO1087" s="17" t="e">
        <f>VLOOKUP(T1087,[1]Lookups!$H$3:$I$69,2,FALSE)</f>
        <v>#N/A</v>
      </c>
      <c r="AP1087" s="17" t="e">
        <f>VLOOKUP(AN1087,[1]Lookups!$N$3:$O$11,2,FALSE)</f>
        <v>#N/A</v>
      </c>
      <c r="AQ1087" s="18" t="e">
        <f>COUNTIFS('[1]Deals (investment)'!$B:$B,$A1087)</f>
        <v>#VALUE!</v>
      </c>
      <c r="AR1087" s="18" t="e">
        <f>COUNTIFS('[1]Deals (investment)'!$B:$B,$A1087,'[1]Deals (investment)'!$T:$T,$AW$1)+COUNTIFS('[1]Deals (investment)'!$B:$B,$A1087,'[1]Deals (investment)'!$T:$T,$AX$1)+COUNTIFS('[1]Deals (investment)'!$B:$B,$A1087,'[1]Deals (investment)'!$T:$T,$AY$1)</f>
        <v>#VALUE!</v>
      </c>
      <c r="AS1087" s="17" t="e">
        <f>SUMIFS('[1]Deals (investment)'!$C:$C,'[1]Deals (investment)'!$B:$B,$A1087)</f>
        <v>#VALUE!</v>
      </c>
      <c r="AT1087" s="17" t="e">
        <f t="shared" si="141"/>
        <v>#VALUE!</v>
      </c>
      <c r="AU1087" s="18" t="e">
        <f>COUNTIF('[1]Deals (Exits)'!$B:$B,A1087)</f>
        <v>#VALUE!</v>
      </c>
      <c r="AV1087" s="17" t="e">
        <f>SUMIFS('[1]Deals (investment)'!$C:$C,'[1]Deals (investment)'!$B:$B,$A1087,'[1]Deals (investment)'!$T:$T,AV$1)</f>
        <v>#VALUE!</v>
      </c>
      <c r="AW1087" s="17" t="e">
        <f>SUMIFS('[1]Deals (investment)'!$C:$C,'[1]Deals (investment)'!$B:$B,$A1087,'[1]Deals (investment)'!$T:$T,AW$1)</f>
        <v>#VALUE!</v>
      </c>
      <c r="AX1087" s="17" t="e">
        <f>SUMIFS('[1]Deals (investment)'!$C:$C,'[1]Deals (investment)'!$B:$B,$A1087,'[1]Deals (investment)'!$T:$T,AX$1)</f>
        <v>#VALUE!</v>
      </c>
      <c r="AY1087" s="17" t="e">
        <f>SUMIFS('[1]Deals (investment)'!$C:$C,'[1]Deals (investment)'!$B:$B,$A1087,'[1]Deals (investment)'!$T:$T,AY$1)</f>
        <v>#VALUE!</v>
      </c>
      <c r="AZ1087" s="17" t="e">
        <f>SUMIFS('[1]Deals (investment)'!$C:$C,'[1]Deals (investment)'!$B:$B,$A1087,'[1]Deals (investment)'!$T:$T,AZ$1)</f>
        <v>#VALUE!</v>
      </c>
      <c r="BA1087" s="17" t="e">
        <f>SUMIFS('[1]Deals (investment)'!$C:$C,'[1]Deals (investment)'!$B:$B,$A1087,'[1]Deals (investment)'!$T:$T,BA$1)</f>
        <v>#VALUE!</v>
      </c>
      <c r="BB1087" s="17" t="e">
        <f>SUMIFS('[1]Deals (investment)'!$C:$C,'[1]Deals (investment)'!$B:$B,$A1087,'[1]Deals (investment)'!$T:$T,BB$1)</f>
        <v>#VALUE!</v>
      </c>
      <c r="BC1087" s="17" t="e">
        <f>SUMIFS('[1]Deals (Exits)'!$C:$C,'[1]Deals (Exits)'!$B:$B,$A1087)</f>
        <v>#VALUE!</v>
      </c>
      <c r="BD1087" s="17" t="e">
        <f>SUMIFS('[1]Deals (investment)'!$C:$C,'[1]Deals (investment)'!$B:$B,$A1087,'[1]Deals (investment)'!$V:$V,BD$1)</f>
        <v>#VALUE!</v>
      </c>
      <c r="BE1087" s="17" t="e">
        <f>SUMIFS('[1]Deals (investment)'!$C:$C,'[1]Deals (investment)'!$B:$B,$A1087,'[1]Deals (investment)'!$V:$V,BE$1)</f>
        <v>#VALUE!</v>
      </c>
      <c r="BF1087" s="17" t="e">
        <f>SUMIFS('[1]Deals (investment)'!$C:$C,'[1]Deals (investment)'!$B:$B,$A1087,'[1]Deals (investment)'!$V:$V,BF$1)</f>
        <v>#VALUE!</v>
      </c>
      <c r="BG1087" s="17" t="e">
        <f>SUMIFS('[1]Deals (investment)'!$C:$C,'[1]Deals (investment)'!$B:$B,$A1087,'[1]Deals (investment)'!$V:$V,BG$1)</f>
        <v>#VALUE!</v>
      </c>
      <c r="BH1087" s="17" t="e">
        <f>SUMIFS('[1]Deals (investment)'!$C:$C,'[1]Deals (investment)'!$B:$B,$A1087,'[1]Deals (investment)'!$V:$V,BH$1)</f>
        <v>#VALUE!</v>
      </c>
      <c r="BI1087" s="17" t="e">
        <f>SUMIFS('[1]Deals (investment)'!$C:$C,'[1]Deals (investment)'!$B:$B,$A1087,'[1]Deals (investment)'!$V:$V,BI$1)</f>
        <v>#VALUE!</v>
      </c>
      <c r="BJ1087" s="17" t="e">
        <f>SUMIFS('[1]Deals (investment)'!$C:$C,'[1]Deals (investment)'!$B:$B,$A1087,'[1]Deals (investment)'!$V:$V,BJ$1)</f>
        <v>#VALUE!</v>
      </c>
      <c r="BK1087" s="17" t="e">
        <f>SUMIFS('[1]Deals (investment)'!$C:$C,'[1]Deals (investment)'!$B:$B,$A1087,'[1]Deals (investment)'!$V:$V,BK$1)</f>
        <v>#VALUE!</v>
      </c>
      <c r="BL1087" s="17" t="e">
        <f>SUMIFS('[1]Deals (investment)'!$C:$C,'[1]Deals (investment)'!$B:$B,$A1087,'[1]Deals (investment)'!$V:$V,BL$1)</f>
        <v>#VALUE!</v>
      </c>
      <c r="BM1087" s="17" t="e">
        <f>SUMIFS('[1]Deals (investment)'!$C:$C,'[1]Deals (investment)'!$B:$B,$A1087,'[1]Deals (investment)'!$V:$V,BM$1)</f>
        <v>#VALUE!</v>
      </c>
      <c r="BN1087" s="15"/>
      <c r="BO1087" s="15"/>
      <c r="BP1087" s="22"/>
      <c r="BQ1087" s="15"/>
      <c r="BR1087" s="15"/>
      <c r="BS1087" s="15"/>
      <c r="BT1087" s="15"/>
      <c r="BU1087" s="15"/>
      <c r="BV1087" s="15"/>
      <c r="BW1087" s="15"/>
      <c r="BX1087" s="15"/>
      <c r="BY1087" s="15"/>
      <c r="BZ1087" s="15"/>
      <c r="CA1087" s="15"/>
      <c r="CB1087" s="15"/>
      <c r="CC1087" s="15"/>
      <c r="CD1087" s="15" t="str">
        <f t="shared" si="160"/>
        <v>Institute For Blockchain StudiesBlockchain Research Institute is conducting the definitive study of the impact of blockchain technology on business, government &amp; society.Active</v>
      </c>
      <c r="CE1087" s="15"/>
      <c r="CF1087" s="15"/>
      <c r="CG1087" s="15"/>
      <c r="CH1087" s="15"/>
      <c r="CI1087" s="15"/>
      <c r="CJ1087" s="15"/>
    </row>
    <row r="1088" spans="1:117" ht="12.75">
      <c r="A1088" s="15" t="s">
        <v>7477</v>
      </c>
      <c r="B1088" s="15" t="s">
        <v>7478</v>
      </c>
      <c r="C1088" s="15" t="s">
        <v>58</v>
      </c>
      <c r="D1088" s="16">
        <v>2017</v>
      </c>
      <c r="E1088" s="15" t="s">
        <v>7479</v>
      </c>
      <c r="F1088" s="15"/>
      <c r="G1088" s="15"/>
      <c r="H1088" s="15"/>
      <c r="I1088" s="15"/>
      <c r="J1088" s="15"/>
      <c r="K1088" s="17" t="e">
        <f t="shared" si="140"/>
        <v>#VALUE!</v>
      </c>
      <c r="L1088" s="15"/>
      <c r="M1088" s="18" t="e">
        <f t="shared" si="132"/>
        <v>#VALUE!</v>
      </c>
      <c r="N1088" s="15"/>
      <c r="O1088" s="15"/>
      <c r="P1088" s="15"/>
      <c r="Q1088" s="15"/>
      <c r="R1088" s="15"/>
      <c r="S1088" s="19"/>
      <c r="T1088" s="15"/>
      <c r="U1088" s="17"/>
      <c r="V1088" s="15" t="s">
        <v>7480</v>
      </c>
      <c r="W1088" s="15"/>
      <c r="X1088" s="15" t="s">
        <v>294</v>
      </c>
      <c r="Y1088" s="15" t="s">
        <v>6321</v>
      </c>
      <c r="AB1088" s="20"/>
      <c r="AC1088" s="21" t="s">
        <v>7481</v>
      </c>
      <c r="AD1088" s="21" t="s">
        <v>7482</v>
      </c>
      <c r="AE1088" s="15"/>
      <c r="AF1088" s="21" t="s">
        <v>7483</v>
      </c>
      <c r="AG1088" s="22">
        <f t="shared" si="157"/>
        <v>0.38709677419354838</v>
      </c>
      <c r="AH1088" s="15" t="str">
        <f t="shared" si="152"/>
        <v/>
      </c>
      <c r="AI1088" s="22" t="e">
        <f>VLOOKUP(A1088,'[1]Deals (investment)'!$B$2:$Z$1497,1,FALSE)</f>
        <v>#N/A</v>
      </c>
      <c r="AJ1088" s="22" t="e">
        <f>VLOOKUP(A1088,'[1]Deals (investment)'!$B$2:$Z$870,15,FALSE)</f>
        <v>#N/A</v>
      </c>
      <c r="AK1088" s="17" t="e">
        <f>VLOOKUP(A1088,'[1]Deals (Exits)'!B:B,1,FALSE)</f>
        <v>#N/A</v>
      </c>
      <c r="AL1088" s="23" t="e">
        <f>VLOOKUP(G1088,[1]Lookups!$V$3:$Y$197,4,FALSE)</f>
        <v>#N/A</v>
      </c>
      <c r="AM1088" s="17" t="str">
        <f>VLOOKUP(X1088,[1]Lookups!$B$3:$C$200,2,FALSE)</f>
        <v>Health &amp; Pharmaceuticals</v>
      </c>
      <c r="AN1088" s="17" t="e">
        <f>VLOOKUP(R1088,[1]Lookups!$H$3:$I$69,2,FALSE)</f>
        <v>#N/A</v>
      </c>
      <c r="AO1088" s="17" t="e">
        <f>VLOOKUP(T1088,[1]Lookups!$H$3:$I$69,2,FALSE)</f>
        <v>#N/A</v>
      </c>
      <c r="AP1088" s="17" t="e">
        <f>VLOOKUP(AN1088,[1]Lookups!$N$3:$O$11,2,FALSE)</f>
        <v>#N/A</v>
      </c>
      <c r="AQ1088" s="18" t="e">
        <f>COUNTIFS('[1]Deals (investment)'!$B:$B,$A1088)</f>
        <v>#VALUE!</v>
      </c>
      <c r="AR1088" s="18" t="e">
        <f>COUNTIFS('[1]Deals (investment)'!$B:$B,$A1088,'[1]Deals (investment)'!$T:$T,$AW$1)+COUNTIFS('[1]Deals (investment)'!$B:$B,$A1088,'[1]Deals (investment)'!$T:$T,$AX$1)+COUNTIFS('[1]Deals (investment)'!$B:$B,$A1088,'[1]Deals (investment)'!$T:$T,$AY$1)</f>
        <v>#VALUE!</v>
      </c>
      <c r="AS1088" s="17" t="e">
        <f>SUMIFS('[1]Deals (investment)'!$C:$C,'[1]Deals (investment)'!$B:$B,$A1088)</f>
        <v>#VALUE!</v>
      </c>
      <c r="AT1088" s="17" t="e">
        <f t="shared" si="141"/>
        <v>#VALUE!</v>
      </c>
      <c r="AU1088" s="18" t="e">
        <f>COUNTIF('[1]Deals (Exits)'!$B:$B,A1088)</f>
        <v>#VALUE!</v>
      </c>
      <c r="AV1088" s="17" t="e">
        <f>SUMIFS('[1]Deals (investment)'!$C:$C,'[1]Deals (investment)'!$B:$B,$A1088,'[1]Deals (investment)'!$T:$T,AV$1)</f>
        <v>#VALUE!</v>
      </c>
      <c r="AW1088" s="17" t="e">
        <f>SUMIFS('[1]Deals (investment)'!$C:$C,'[1]Deals (investment)'!$B:$B,$A1088,'[1]Deals (investment)'!$T:$T,AW$1)</f>
        <v>#VALUE!</v>
      </c>
      <c r="AX1088" s="17" t="e">
        <f>SUMIFS('[1]Deals (investment)'!$C:$C,'[1]Deals (investment)'!$B:$B,$A1088,'[1]Deals (investment)'!$T:$T,AX$1)</f>
        <v>#VALUE!</v>
      </c>
      <c r="AY1088" s="17" t="e">
        <f>SUMIFS('[1]Deals (investment)'!$C:$C,'[1]Deals (investment)'!$B:$B,$A1088,'[1]Deals (investment)'!$T:$T,AY$1)</f>
        <v>#VALUE!</v>
      </c>
      <c r="AZ1088" s="17" t="e">
        <f>SUMIFS('[1]Deals (investment)'!$C:$C,'[1]Deals (investment)'!$B:$B,$A1088,'[1]Deals (investment)'!$T:$T,AZ$1)</f>
        <v>#VALUE!</v>
      </c>
      <c r="BA1088" s="17" t="e">
        <f>SUMIFS('[1]Deals (investment)'!$C:$C,'[1]Deals (investment)'!$B:$B,$A1088,'[1]Deals (investment)'!$T:$T,BA$1)</f>
        <v>#VALUE!</v>
      </c>
      <c r="BB1088" s="17" t="e">
        <f>SUMIFS('[1]Deals (investment)'!$C:$C,'[1]Deals (investment)'!$B:$B,$A1088,'[1]Deals (investment)'!$T:$T,BB$1)</f>
        <v>#VALUE!</v>
      </c>
      <c r="BC1088" s="17" t="e">
        <f>SUMIFS('[1]Deals (Exits)'!$C:$C,'[1]Deals (Exits)'!$B:$B,$A1088)</f>
        <v>#VALUE!</v>
      </c>
      <c r="BD1088" s="17" t="e">
        <f>SUMIFS('[1]Deals (investment)'!$C:$C,'[1]Deals (investment)'!$B:$B,$A1088,'[1]Deals (investment)'!$V:$V,BD$1)</f>
        <v>#VALUE!</v>
      </c>
      <c r="BE1088" s="17" t="e">
        <f>SUMIFS('[1]Deals (investment)'!$C:$C,'[1]Deals (investment)'!$B:$B,$A1088,'[1]Deals (investment)'!$V:$V,BE$1)</f>
        <v>#VALUE!</v>
      </c>
      <c r="BF1088" s="17" t="e">
        <f>SUMIFS('[1]Deals (investment)'!$C:$C,'[1]Deals (investment)'!$B:$B,$A1088,'[1]Deals (investment)'!$V:$V,BF$1)</f>
        <v>#VALUE!</v>
      </c>
      <c r="BG1088" s="17" t="e">
        <f>SUMIFS('[1]Deals (investment)'!$C:$C,'[1]Deals (investment)'!$B:$B,$A1088,'[1]Deals (investment)'!$V:$V,BG$1)</f>
        <v>#VALUE!</v>
      </c>
      <c r="BH1088" s="17" t="e">
        <f>SUMIFS('[1]Deals (investment)'!$C:$C,'[1]Deals (investment)'!$B:$B,$A1088,'[1]Deals (investment)'!$V:$V,BH$1)</f>
        <v>#VALUE!</v>
      </c>
      <c r="BI1088" s="17" t="e">
        <f>SUMIFS('[1]Deals (investment)'!$C:$C,'[1]Deals (investment)'!$B:$B,$A1088,'[1]Deals (investment)'!$V:$V,BI$1)</f>
        <v>#VALUE!</v>
      </c>
      <c r="BJ1088" s="17" t="e">
        <f>SUMIFS('[1]Deals (investment)'!$C:$C,'[1]Deals (investment)'!$B:$B,$A1088,'[1]Deals (investment)'!$V:$V,BJ$1)</f>
        <v>#VALUE!</v>
      </c>
      <c r="BK1088" s="17" t="e">
        <f>SUMIFS('[1]Deals (investment)'!$C:$C,'[1]Deals (investment)'!$B:$B,$A1088,'[1]Deals (investment)'!$V:$V,BK$1)</f>
        <v>#VALUE!</v>
      </c>
      <c r="BL1088" s="17" t="e">
        <f>SUMIFS('[1]Deals (investment)'!$C:$C,'[1]Deals (investment)'!$B:$B,$A1088,'[1]Deals (investment)'!$V:$V,BL$1)</f>
        <v>#VALUE!</v>
      </c>
      <c r="BM1088" s="17" t="e">
        <f>SUMIFS('[1]Deals (investment)'!$C:$C,'[1]Deals (investment)'!$B:$B,$A1088,'[1]Deals (investment)'!$V:$V,BM$1)</f>
        <v>#VALUE!</v>
      </c>
      <c r="BN1088" s="15"/>
      <c r="BO1088" s="15"/>
      <c r="BP1088" s="22"/>
      <c r="BQ1088" s="15"/>
      <c r="BR1088" s="15"/>
      <c r="BS1088" s="15"/>
      <c r="BT1088" s="15"/>
      <c r="BU1088" s="15"/>
      <c r="BV1088" s="15"/>
      <c r="BW1088" s="15"/>
      <c r="BX1088" s="15"/>
      <c r="BY1088" s="15"/>
      <c r="BZ1088" s="15"/>
      <c r="CA1088" s="15"/>
      <c r="CB1088" s="15"/>
      <c r="CC1088" s="15"/>
      <c r="CD1088" s="15" t="str">
        <f t="shared" si="160"/>
        <v>Lily.HealthLily.Health is building the best reproductive health tools using the latest technologies and researchActive</v>
      </c>
      <c r="CE1088" s="15"/>
      <c r="CF1088" s="15"/>
      <c r="CG1088" s="15"/>
      <c r="CH1088" s="15"/>
      <c r="CI1088" s="15"/>
      <c r="CJ1088" s="15"/>
    </row>
    <row r="1089" spans="1:117" ht="12.75">
      <c r="A1089" s="15" t="s">
        <v>7484</v>
      </c>
      <c r="B1089" s="15" t="s">
        <v>7485</v>
      </c>
      <c r="C1089" s="15"/>
      <c r="D1089" s="16"/>
      <c r="E1089" s="15"/>
      <c r="F1089" s="15"/>
      <c r="G1089" s="15"/>
      <c r="H1089" s="15"/>
      <c r="I1089" s="15"/>
      <c r="J1089" s="15"/>
      <c r="K1089" s="17" t="e">
        <f t="shared" si="140"/>
        <v>#VALUE!</v>
      </c>
      <c r="L1089" s="15"/>
      <c r="M1089" s="18" t="e">
        <f t="shared" si="132"/>
        <v>#VALUE!</v>
      </c>
      <c r="N1089" s="15"/>
      <c r="O1089" s="15"/>
      <c r="P1089" s="15"/>
      <c r="Q1089" s="24" t="e">
        <f ca="1">_xludf.MAXIFS('[1]Deals (investment)'!A:A,'[1]Deals (investment)'!B:B,A1089)</f>
        <v>#NAME?</v>
      </c>
      <c r="R1089" s="15"/>
      <c r="S1089" s="19"/>
      <c r="T1089" s="15"/>
      <c r="U1089" s="17"/>
      <c r="V1089" s="15"/>
      <c r="W1089" s="15"/>
      <c r="X1089" s="15"/>
      <c r="Y1089" s="15"/>
      <c r="AB1089" s="20"/>
      <c r="AC1089" s="15"/>
      <c r="AD1089" s="15"/>
      <c r="AE1089" s="15"/>
      <c r="AF1089" s="15"/>
      <c r="AG1089" s="22">
        <f t="shared" ca="1" si="157"/>
        <v>0.12903225806451613</v>
      </c>
      <c r="AH1089" s="15" t="e">
        <f t="shared" si="152"/>
        <v>#VALUE!</v>
      </c>
      <c r="AI1089" s="22" t="e">
        <f>VLOOKUP(A1089,'[1]Deals (investment)'!$B$2:$Z$1497,1,FALSE)</f>
        <v>#N/A</v>
      </c>
      <c r="AJ1089" s="22" t="e">
        <f>VLOOKUP(A1089,'[1]Deals (investment)'!$B$2:$Z$870,15,FALSE)</f>
        <v>#N/A</v>
      </c>
      <c r="AK1089" s="17" t="e">
        <f>VLOOKUP(A1089,'[1]Deals (Exits)'!B:B,1,FALSE)</f>
        <v>#N/A</v>
      </c>
      <c r="AL1089" s="23" t="e">
        <f>VLOOKUP(G1089,[1]Lookups!$V$3:$Y$197,4,FALSE)</f>
        <v>#N/A</v>
      </c>
      <c r="AM1089" s="17" t="e">
        <f>VLOOKUP(X1089,[1]Lookups!$B$3:$C$200,2,FALSE)</f>
        <v>#N/A</v>
      </c>
      <c r="AN1089" s="17" t="e">
        <f>VLOOKUP(R1089,[1]Lookups!$H$3:$I$69,2,FALSE)</f>
        <v>#N/A</v>
      </c>
      <c r="AO1089" s="17" t="e">
        <f>VLOOKUP(T1089,[1]Lookups!$H$3:$I$69,2,FALSE)</f>
        <v>#N/A</v>
      </c>
      <c r="AP1089" s="17" t="e">
        <f>VLOOKUP(AN1089,[1]Lookups!$N$3:$O$11,2,FALSE)</f>
        <v>#N/A</v>
      </c>
      <c r="AQ1089" s="18" t="e">
        <f>COUNTIFS('[1]Deals (investment)'!$B:$B,$A1089)</f>
        <v>#VALUE!</v>
      </c>
      <c r="AR1089" s="18" t="e">
        <f>COUNTIFS('[1]Deals (investment)'!$B:$B,$A1089,'[1]Deals (investment)'!$T:$T,$AW$1)+COUNTIFS('[1]Deals (investment)'!$B:$B,$A1089,'[1]Deals (investment)'!$T:$T,$AX$1)+COUNTIFS('[1]Deals (investment)'!$B:$B,$A1089,'[1]Deals (investment)'!$T:$T,$AY$1)</f>
        <v>#VALUE!</v>
      </c>
      <c r="AS1089" s="17" t="e">
        <f>SUMIFS('[1]Deals (investment)'!$C:$C,'[1]Deals (investment)'!$B:$B,$A1089)</f>
        <v>#VALUE!</v>
      </c>
      <c r="AT1089" s="17" t="e">
        <f t="shared" si="141"/>
        <v>#VALUE!</v>
      </c>
      <c r="AU1089" s="18" t="e">
        <f>COUNTIF('[1]Deals (Exits)'!$B:$B,A1089)</f>
        <v>#VALUE!</v>
      </c>
      <c r="AV1089" s="17" t="e">
        <f>SUMIFS('[1]Deals (investment)'!$C:$C,'[1]Deals (investment)'!$B:$B,$A1089,'[1]Deals (investment)'!$T:$T,AV$1)</f>
        <v>#VALUE!</v>
      </c>
      <c r="AW1089" s="17" t="e">
        <f>SUMIFS('[1]Deals (investment)'!$C:$C,'[1]Deals (investment)'!$B:$B,$A1089,'[1]Deals (investment)'!$T:$T,AW$1)</f>
        <v>#VALUE!</v>
      </c>
      <c r="AX1089" s="17" t="e">
        <f>SUMIFS('[1]Deals (investment)'!$C:$C,'[1]Deals (investment)'!$B:$B,$A1089,'[1]Deals (investment)'!$T:$T,AX$1)</f>
        <v>#VALUE!</v>
      </c>
      <c r="AY1089" s="17" t="e">
        <f>SUMIFS('[1]Deals (investment)'!$C:$C,'[1]Deals (investment)'!$B:$B,$A1089,'[1]Deals (investment)'!$T:$T,AY$1)</f>
        <v>#VALUE!</v>
      </c>
      <c r="AZ1089" s="17" t="e">
        <f>SUMIFS('[1]Deals (investment)'!$C:$C,'[1]Deals (investment)'!$B:$B,$A1089,'[1]Deals (investment)'!$T:$T,AZ$1)</f>
        <v>#VALUE!</v>
      </c>
      <c r="BA1089" s="17" t="e">
        <f>SUMIFS('[1]Deals (investment)'!$C:$C,'[1]Deals (investment)'!$B:$B,$A1089,'[1]Deals (investment)'!$T:$T,BA$1)</f>
        <v>#VALUE!</v>
      </c>
      <c r="BB1089" s="17" t="e">
        <f>SUMIFS('[1]Deals (investment)'!$C:$C,'[1]Deals (investment)'!$B:$B,$A1089,'[1]Deals (investment)'!$T:$T,BB$1)</f>
        <v>#VALUE!</v>
      </c>
      <c r="BC1089" s="17" t="e">
        <f>SUMIFS('[1]Deals (Exits)'!$C:$C,'[1]Deals (Exits)'!$B:$B,$A1089)</f>
        <v>#VALUE!</v>
      </c>
      <c r="BD1089" s="17" t="e">
        <f>SUMIFS('[1]Deals (investment)'!$C:$C,'[1]Deals (investment)'!$B:$B,$A1089,'[1]Deals (investment)'!$V:$V,BD$1)</f>
        <v>#VALUE!</v>
      </c>
      <c r="BE1089" s="17" t="e">
        <f>SUMIFS('[1]Deals (investment)'!$C:$C,'[1]Deals (investment)'!$B:$B,$A1089,'[1]Deals (investment)'!$V:$V,BE$1)</f>
        <v>#VALUE!</v>
      </c>
      <c r="BF1089" s="17" t="e">
        <f>SUMIFS('[1]Deals (investment)'!$C:$C,'[1]Deals (investment)'!$B:$B,$A1089,'[1]Deals (investment)'!$V:$V,BF$1)</f>
        <v>#VALUE!</v>
      </c>
      <c r="BG1089" s="17" t="e">
        <f>SUMIFS('[1]Deals (investment)'!$C:$C,'[1]Deals (investment)'!$B:$B,$A1089,'[1]Deals (investment)'!$V:$V,BG$1)</f>
        <v>#VALUE!</v>
      </c>
      <c r="BH1089" s="17" t="e">
        <f>SUMIFS('[1]Deals (investment)'!$C:$C,'[1]Deals (investment)'!$B:$B,$A1089,'[1]Deals (investment)'!$V:$V,BH$1)</f>
        <v>#VALUE!</v>
      </c>
      <c r="BI1089" s="17" t="e">
        <f>SUMIFS('[1]Deals (investment)'!$C:$C,'[1]Deals (investment)'!$B:$B,$A1089,'[1]Deals (investment)'!$V:$V,BI$1)</f>
        <v>#VALUE!</v>
      </c>
      <c r="BJ1089" s="17" t="e">
        <f>SUMIFS('[1]Deals (investment)'!$C:$C,'[1]Deals (investment)'!$B:$B,$A1089,'[1]Deals (investment)'!$V:$V,BJ$1)</f>
        <v>#VALUE!</v>
      </c>
      <c r="BK1089" s="17" t="e">
        <f>SUMIFS('[1]Deals (investment)'!$C:$C,'[1]Deals (investment)'!$B:$B,$A1089,'[1]Deals (investment)'!$V:$V,BK$1)</f>
        <v>#VALUE!</v>
      </c>
      <c r="BL1089" s="17" t="e">
        <f>SUMIFS('[1]Deals (investment)'!$C:$C,'[1]Deals (investment)'!$B:$B,$A1089,'[1]Deals (investment)'!$V:$V,BL$1)</f>
        <v>#VALUE!</v>
      </c>
      <c r="BM1089" s="17" t="e">
        <f>SUMIFS('[1]Deals (investment)'!$C:$C,'[1]Deals (investment)'!$B:$B,$A1089,'[1]Deals (investment)'!$V:$V,BM$1)</f>
        <v>#VALUE!</v>
      </c>
      <c r="BN1089" s="15"/>
      <c r="BO1089" s="15"/>
      <c r="BP1089" s="22"/>
      <c r="BQ1089" s="15"/>
      <c r="BR1089" s="15"/>
      <c r="BS1089" s="15"/>
      <c r="BT1089" s="15"/>
      <c r="BU1089" s="15"/>
      <c r="BV1089" s="15"/>
      <c r="BW1089" s="15"/>
      <c r="BX1089" s="15"/>
      <c r="BY1089" s="15"/>
      <c r="BZ1089" s="15"/>
      <c r="CA1089" s="15"/>
      <c r="CB1089" s="15"/>
      <c r="CC1089" s="15"/>
      <c r="CD1089" s="15" t="str">
        <f t="shared" si="160"/>
        <v>Interactive Voice Response for Interactive FarmersViamo incorporates Connecting individuals &amp; organizations with mobile technology to make better decisions, select the Right Mobile Tools for Increased Impact and Efficiency, determine mobile channel, deploy mobile advice on any device and remote Information Capturing and Farmer Profiling with IVR Surveys</v>
      </c>
      <c r="CE1089" s="15"/>
      <c r="CF1089" s="15"/>
      <c r="CG1089" s="15"/>
      <c r="CH1089" s="15"/>
      <c r="CI1089" s="15"/>
      <c r="CJ1089" s="15"/>
    </row>
    <row r="1090" spans="1:117" ht="12.75">
      <c r="A1090" s="15" t="s">
        <v>7486</v>
      </c>
      <c r="B1090" s="15" t="s">
        <v>7487</v>
      </c>
      <c r="C1090" s="15" t="s">
        <v>46</v>
      </c>
      <c r="D1090" s="16">
        <v>2015</v>
      </c>
      <c r="E1090" s="15" t="s">
        <v>5382</v>
      </c>
      <c r="F1090" s="15"/>
      <c r="G1090" s="15" t="s">
        <v>91</v>
      </c>
      <c r="H1090" s="15"/>
      <c r="I1090" s="15" t="s">
        <v>91</v>
      </c>
      <c r="J1090" s="15"/>
      <c r="K1090" s="17" t="e">
        <f t="shared" si="140"/>
        <v>#VALUE!</v>
      </c>
      <c r="L1090" s="15"/>
      <c r="M1090" s="18" t="e">
        <f t="shared" si="132"/>
        <v>#VALUE!</v>
      </c>
      <c r="N1090" s="15"/>
      <c r="O1090" s="15"/>
      <c r="P1090" s="15"/>
      <c r="Q1090" s="15"/>
      <c r="R1090" s="15" t="s">
        <v>92</v>
      </c>
      <c r="S1090" s="19">
        <v>7275000</v>
      </c>
      <c r="T1090" s="15" t="s">
        <v>92</v>
      </c>
      <c r="U1090" s="17">
        <v>7275000</v>
      </c>
      <c r="V1090" s="15" t="s">
        <v>7488</v>
      </c>
      <c r="W1090" s="15"/>
      <c r="X1090" s="15" t="s">
        <v>657</v>
      </c>
      <c r="Y1090" s="15" t="s">
        <v>7489</v>
      </c>
      <c r="AB1090" s="20" t="s">
        <v>136</v>
      </c>
      <c r="AC1090" s="21" t="s">
        <v>7490</v>
      </c>
      <c r="AD1090" s="21" t="s">
        <v>7491</v>
      </c>
      <c r="AE1090" s="21" t="s">
        <v>7492</v>
      </c>
      <c r="AF1090" s="21" t="s">
        <v>7493</v>
      </c>
      <c r="AG1090" s="22">
        <f t="shared" si="157"/>
        <v>0.64516129032258063</v>
      </c>
      <c r="AH1090" s="15" t="e">
        <f t="shared" ref="AH1090:AH1153" si="161">IF(A1090 = "","",IF(COUNTIF(CD:CD,CONCATENATE(A1090,B1090,C1090))&gt;1,"Duplicated",""))</f>
        <v>#VALUE!</v>
      </c>
      <c r="AI1090" s="22" t="e">
        <f>VLOOKUP(A1090,'[1]Deals (investment)'!$B$2:$Z$1497,1,FALSE)</f>
        <v>#N/A</v>
      </c>
      <c r="AJ1090" s="22" t="e">
        <f>VLOOKUP(A1090,'[1]Deals (investment)'!$B$2:$Z$870,15,FALSE)</f>
        <v>#N/A</v>
      </c>
      <c r="AK1090" s="17" t="str">
        <f>VLOOKUP(A1090,'[1]Deals (Exits)'!B:B,1,FALSE)</f>
        <v>IoT.nxt</v>
      </c>
      <c r="AL1090" s="23">
        <f>VLOOKUP(G1090,[1]Lookups!$V$3:$Y$197,4,FALSE)</f>
        <v>0</v>
      </c>
      <c r="AM1090" s="17" t="str">
        <f>VLOOKUP(X1090,[1]Lookups!$B$3:$C$200,2,FALSE)</f>
        <v>Emerging Technologies</v>
      </c>
      <c r="AN1090" s="17" t="str">
        <f>VLOOKUP(R1090,[1]Lookups!$H$3:$I$69,2,FALSE)</f>
        <v>4. Late Venture</v>
      </c>
      <c r="AO1090" s="17" t="str">
        <f>VLOOKUP(T1090,[1]Lookups!$H$3:$I$69,2,FALSE)</f>
        <v>4. Late Venture</v>
      </c>
      <c r="AP1090" s="17" t="str">
        <f>VLOOKUP(AN1090,[1]Lookups!$N$3:$O$11,2,FALSE)</f>
        <v>Growth</v>
      </c>
      <c r="AQ1090" s="18" t="e">
        <f>COUNTIFS('[1]Deals (investment)'!$B:$B,$A1090)</f>
        <v>#VALUE!</v>
      </c>
      <c r="AR1090" s="18" t="e">
        <f>COUNTIFS('[1]Deals (investment)'!$B:$B,$A1090,'[1]Deals (investment)'!$T:$T,$AW$1)+COUNTIFS('[1]Deals (investment)'!$B:$B,$A1090,'[1]Deals (investment)'!$T:$T,$AX$1)+COUNTIFS('[1]Deals (investment)'!$B:$B,$A1090,'[1]Deals (investment)'!$T:$T,$AY$1)</f>
        <v>#VALUE!</v>
      </c>
      <c r="AS1090" s="17" t="e">
        <f>SUMIFS('[1]Deals (investment)'!$C:$C,'[1]Deals (investment)'!$B:$B,$A1090)</f>
        <v>#VALUE!</v>
      </c>
      <c r="AT1090" s="17" t="e">
        <f t="shared" si="141"/>
        <v>#VALUE!</v>
      </c>
      <c r="AU1090" s="18" t="e">
        <f>COUNTIF('[1]Deals (Exits)'!$B:$B,A1090)</f>
        <v>#VALUE!</v>
      </c>
      <c r="AV1090" s="17" t="e">
        <f>SUMIFS('[1]Deals (investment)'!$C:$C,'[1]Deals (investment)'!$B:$B,$A1090,'[1]Deals (investment)'!$T:$T,AV$1)</f>
        <v>#VALUE!</v>
      </c>
      <c r="AW1090" s="17" t="e">
        <f>SUMIFS('[1]Deals (investment)'!$C:$C,'[1]Deals (investment)'!$B:$B,$A1090,'[1]Deals (investment)'!$T:$T,AW$1)</f>
        <v>#VALUE!</v>
      </c>
      <c r="AX1090" s="17" t="e">
        <f>SUMIFS('[1]Deals (investment)'!$C:$C,'[1]Deals (investment)'!$B:$B,$A1090,'[1]Deals (investment)'!$T:$T,AX$1)</f>
        <v>#VALUE!</v>
      </c>
      <c r="AY1090" s="17" t="e">
        <f>SUMIFS('[1]Deals (investment)'!$C:$C,'[1]Deals (investment)'!$B:$B,$A1090,'[1]Deals (investment)'!$T:$T,AY$1)</f>
        <v>#VALUE!</v>
      </c>
      <c r="AZ1090" s="17" t="e">
        <f>SUMIFS('[1]Deals (investment)'!$C:$C,'[1]Deals (investment)'!$B:$B,$A1090,'[1]Deals (investment)'!$T:$T,AZ$1)</f>
        <v>#VALUE!</v>
      </c>
      <c r="BA1090" s="17" t="e">
        <f>SUMIFS('[1]Deals (investment)'!$C:$C,'[1]Deals (investment)'!$B:$B,$A1090,'[1]Deals (investment)'!$T:$T,BA$1)</f>
        <v>#VALUE!</v>
      </c>
      <c r="BB1090" s="17" t="e">
        <f>SUMIFS('[1]Deals (investment)'!$C:$C,'[1]Deals (investment)'!$B:$B,$A1090,'[1]Deals (investment)'!$T:$T,BB$1)</f>
        <v>#VALUE!</v>
      </c>
      <c r="BC1090" s="17" t="e">
        <f>SUMIFS('[1]Deals (Exits)'!$C:$C,'[1]Deals (Exits)'!$B:$B,$A1090)</f>
        <v>#VALUE!</v>
      </c>
      <c r="BD1090" s="17" t="e">
        <f>SUMIFS('[1]Deals (investment)'!$C:$C,'[1]Deals (investment)'!$B:$B,$A1090,'[1]Deals (investment)'!$V:$V,BD$1)</f>
        <v>#VALUE!</v>
      </c>
      <c r="BE1090" s="17" t="e">
        <f>SUMIFS('[1]Deals (investment)'!$C:$C,'[1]Deals (investment)'!$B:$B,$A1090,'[1]Deals (investment)'!$V:$V,BE$1)</f>
        <v>#VALUE!</v>
      </c>
      <c r="BF1090" s="17" t="e">
        <f>SUMIFS('[1]Deals (investment)'!$C:$C,'[1]Deals (investment)'!$B:$B,$A1090,'[1]Deals (investment)'!$V:$V,BF$1)</f>
        <v>#VALUE!</v>
      </c>
      <c r="BG1090" s="17" t="e">
        <f>SUMIFS('[1]Deals (investment)'!$C:$C,'[1]Deals (investment)'!$B:$B,$A1090,'[1]Deals (investment)'!$V:$V,BG$1)</f>
        <v>#VALUE!</v>
      </c>
      <c r="BH1090" s="17" t="e">
        <f>SUMIFS('[1]Deals (investment)'!$C:$C,'[1]Deals (investment)'!$B:$B,$A1090,'[1]Deals (investment)'!$V:$V,BH$1)</f>
        <v>#VALUE!</v>
      </c>
      <c r="BI1090" s="17" t="e">
        <f>SUMIFS('[1]Deals (investment)'!$C:$C,'[1]Deals (investment)'!$B:$B,$A1090,'[1]Deals (investment)'!$V:$V,BI$1)</f>
        <v>#VALUE!</v>
      </c>
      <c r="BJ1090" s="17" t="e">
        <f>SUMIFS('[1]Deals (investment)'!$C:$C,'[1]Deals (investment)'!$B:$B,$A1090,'[1]Deals (investment)'!$V:$V,BJ$1)</f>
        <v>#VALUE!</v>
      </c>
      <c r="BK1090" s="17" t="e">
        <f>SUMIFS('[1]Deals (investment)'!$C:$C,'[1]Deals (investment)'!$B:$B,$A1090,'[1]Deals (investment)'!$V:$V,BK$1)</f>
        <v>#VALUE!</v>
      </c>
      <c r="BL1090" s="17" t="e">
        <f>SUMIFS('[1]Deals (investment)'!$C:$C,'[1]Deals (investment)'!$B:$B,$A1090,'[1]Deals (investment)'!$V:$V,BL$1)</f>
        <v>#VALUE!</v>
      </c>
      <c r="BM1090" s="17" t="e">
        <f>SUMIFS('[1]Deals (investment)'!$C:$C,'[1]Deals (investment)'!$B:$B,$A1090,'[1]Deals (investment)'!$V:$V,BM$1)</f>
        <v>#VALUE!</v>
      </c>
      <c r="BN1090" s="15"/>
      <c r="BO1090" s="15"/>
      <c r="BP1090" s="22"/>
      <c r="BQ1090" s="15"/>
      <c r="BR1090" s="15"/>
      <c r="BS1090" s="15"/>
      <c r="BT1090" s="15"/>
      <c r="BU1090" s="15"/>
      <c r="BV1090" s="15"/>
      <c r="BW1090" s="15"/>
      <c r="BX1090" s="15"/>
      <c r="BY1090" s="15"/>
      <c r="BZ1090" s="15"/>
      <c r="CA1090" s="15"/>
      <c r="CB1090" s="15"/>
      <c r="CC1090" s="15"/>
      <c r="CD1090" s="15" t="str">
        <f t="shared" si="160"/>
        <v>IoT.nxtIoT.nxt’s unique technology stack bridges the gap between all protocols in the industrial ecosystem, creating a single integration/translation point. Its patented RaptorTM gateway allows organisations to retrofit all existing legacy systems with no rip and replace. A powerful data abstraction model further translates anything and everything from the edge, supporting a true subscription based big data model.Acquired</v>
      </c>
      <c r="CE1090" s="15"/>
      <c r="CF1090" s="15"/>
      <c r="CG1090" s="15"/>
      <c r="CH1090" s="15"/>
      <c r="CI1090" s="15"/>
      <c r="CJ1090" s="15"/>
    </row>
    <row r="1091" spans="1:117" ht="12.75">
      <c r="A1091" s="15" t="s">
        <v>7494</v>
      </c>
      <c r="B1091" s="15" t="s">
        <v>7495</v>
      </c>
      <c r="C1091" s="15" t="s">
        <v>58</v>
      </c>
      <c r="D1091" s="16">
        <v>2014</v>
      </c>
      <c r="E1091" s="15" t="s">
        <v>117</v>
      </c>
      <c r="F1091" s="15"/>
      <c r="G1091" s="15" t="s">
        <v>118</v>
      </c>
      <c r="H1091" s="15"/>
      <c r="I1091" s="15" t="s">
        <v>118</v>
      </c>
      <c r="J1091" s="15"/>
      <c r="K1091" s="17" t="e">
        <f t="shared" si="140"/>
        <v>#VALUE!</v>
      </c>
      <c r="L1091" s="15"/>
      <c r="M1091" s="18" t="e">
        <f t="shared" si="132"/>
        <v>#VALUE!</v>
      </c>
      <c r="N1091" s="15"/>
      <c r="O1091" s="15"/>
      <c r="P1091" s="15"/>
      <c r="Q1091" s="24" t="e">
        <f ca="1">_xludf.MAXIFS('[1]Deals (investment)'!A:A,'[1]Deals (investment)'!B:B,A1091)</f>
        <v>#NAME?</v>
      </c>
      <c r="R1091" s="15"/>
      <c r="S1091" s="19"/>
      <c r="T1091" s="15"/>
      <c r="U1091" s="17"/>
      <c r="V1091" s="15"/>
      <c r="W1091" s="15"/>
      <c r="X1091" s="15" t="s">
        <v>158</v>
      </c>
      <c r="Y1091" s="15" t="s">
        <v>7496</v>
      </c>
      <c r="AB1091" s="20" t="s">
        <v>286</v>
      </c>
      <c r="AC1091" s="15"/>
      <c r="AD1091" s="15"/>
      <c r="AE1091" s="15"/>
      <c r="AF1091" s="15"/>
      <c r="AG1091" s="22">
        <f t="shared" ca="1" si="157"/>
        <v>0.38709677419354838</v>
      </c>
      <c r="AH1091" s="15" t="str">
        <f t="shared" si="161"/>
        <v/>
      </c>
      <c r="AI1091" s="22" t="str">
        <f>VLOOKUP(A1091,'[1]Deals (investment)'!$B$2:$Z$1497,1,FALSE)</f>
        <v>Lima Kwanza Limited</v>
      </c>
      <c r="AJ1091" s="22" t="e">
        <f>VLOOKUP(A1091,'[1]Deals (investment)'!$B$2:$Z$870,15,FALSE)</f>
        <v>#N/A</v>
      </c>
      <c r="AK1091" s="17" t="e">
        <f>VLOOKUP(A1091,'[1]Deals (Exits)'!B:B,1,FALSE)</f>
        <v>#N/A</v>
      </c>
      <c r="AL1091" s="23">
        <f>VLOOKUP(G1091,[1]Lookups!$V$3:$Y$197,4,FALSE)</f>
        <v>0</v>
      </c>
      <c r="AM1091" s="17" t="str">
        <f>VLOOKUP(X1091,[1]Lookups!$B$3:$C$200,2,FALSE)</f>
        <v>Financial Services</v>
      </c>
      <c r="AN1091" s="17" t="e">
        <f>VLOOKUP(R1091,[1]Lookups!$H$3:$I$69,2,FALSE)</f>
        <v>#N/A</v>
      </c>
      <c r="AO1091" s="17" t="e">
        <f>VLOOKUP(T1091,[1]Lookups!$H$3:$I$69,2,FALSE)</f>
        <v>#N/A</v>
      </c>
      <c r="AP1091" s="17" t="e">
        <f>VLOOKUP(AN1091,[1]Lookups!$N$3:$O$11,2,FALSE)</f>
        <v>#N/A</v>
      </c>
      <c r="AQ1091" s="18" t="e">
        <f>COUNTIFS('[1]Deals (investment)'!$B:$B,$A1091)</f>
        <v>#VALUE!</v>
      </c>
      <c r="AR1091" s="18" t="e">
        <f>COUNTIFS('[1]Deals (investment)'!$B:$B,$A1091,'[1]Deals (investment)'!$T:$T,$AW$1)+COUNTIFS('[1]Deals (investment)'!$B:$B,$A1091,'[1]Deals (investment)'!$T:$T,$AX$1)+COUNTIFS('[1]Deals (investment)'!$B:$B,$A1091,'[1]Deals (investment)'!$T:$T,$AY$1)</f>
        <v>#VALUE!</v>
      </c>
      <c r="AS1091" s="17" t="e">
        <f>SUMIFS('[1]Deals (investment)'!$C:$C,'[1]Deals (investment)'!$B:$B,$A1091)</f>
        <v>#VALUE!</v>
      </c>
      <c r="AT1091" s="17" t="e">
        <f t="shared" si="141"/>
        <v>#VALUE!</v>
      </c>
      <c r="AU1091" s="18" t="e">
        <f>COUNTIF('[1]Deals (Exits)'!$B:$B,A1091)</f>
        <v>#VALUE!</v>
      </c>
      <c r="AV1091" s="17" t="e">
        <f>SUMIFS('[1]Deals (investment)'!$C:$C,'[1]Deals (investment)'!$B:$B,$A1091,'[1]Deals (investment)'!$T:$T,AV$1)</f>
        <v>#VALUE!</v>
      </c>
      <c r="AW1091" s="17" t="e">
        <f>SUMIFS('[1]Deals (investment)'!$C:$C,'[1]Deals (investment)'!$B:$B,$A1091,'[1]Deals (investment)'!$T:$T,AW$1)</f>
        <v>#VALUE!</v>
      </c>
      <c r="AX1091" s="17" t="e">
        <f>SUMIFS('[1]Deals (investment)'!$C:$C,'[1]Deals (investment)'!$B:$B,$A1091,'[1]Deals (investment)'!$T:$T,AX$1)</f>
        <v>#VALUE!</v>
      </c>
      <c r="AY1091" s="17" t="e">
        <f>SUMIFS('[1]Deals (investment)'!$C:$C,'[1]Deals (investment)'!$B:$B,$A1091,'[1]Deals (investment)'!$T:$T,AY$1)</f>
        <v>#VALUE!</v>
      </c>
      <c r="AZ1091" s="17" t="e">
        <f>SUMIFS('[1]Deals (investment)'!$C:$C,'[1]Deals (investment)'!$B:$B,$A1091,'[1]Deals (investment)'!$T:$T,AZ$1)</f>
        <v>#VALUE!</v>
      </c>
      <c r="BA1091" s="17" t="e">
        <f>SUMIFS('[1]Deals (investment)'!$C:$C,'[1]Deals (investment)'!$B:$B,$A1091,'[1]Deals (investment)'!$T:$T,BA$1)</f>
        <v>#VALUE!</v>
      </c>
      <c r="BB1091" s="17" t="e">
        <f>SUMIFS('[1]Deals (investment)'!$C:$C,'[1]Deals (investment)'!$B:$B,$A1091,'[1]Deals (investment)'!$T:$T,BB$1)</f>
        <v>#VALUE!</v>
      </c>
      <c r="BC1091" s="17" t="e">
        <f>SUMIFS('[1]Deals (Exits)'!$C:$C,'[1]Deals (Exits)'!$B:$B,$A1091)</f>
        <v>#VALUE!</v>
      </c>
      <c r="BD1091" s="17" t="e">
        <f>SUMIFS('[1]Deals (investment)'!$C:$C,'[1]Deals (investment)'!$B:$B,$A1091,'[1]Deals (investment)'!$V:$V,BD$1)</f>
        <v>#VALUE!</v>
      </c>
      <c r="BE1091" s="17" t="e">
        <f>SUMIFS('[1]Deals (investment)'!$C:$C,'[1]Deals (investment)'!$B:$B,$A1091,'[1]Deals (investment)'!$V:$V,BE$1)</f>
        <v>#VALUE!</v>
      </c>
      <c r="BF1091" s="17" t="e">
        <f>SUMIFS('[1]Deals (investment)'!$C:$C,'[1]Deals (investment)'!$B:$B,$A1091,'[1]Deals (investment)'!$V:$V,BF$1)</f>
        <v>#VALUE!</v>
      </c>
      <c r="BG1091" s="17" t="e">
        <f>SUMIFS('[1]Deals (investment)'!$C:$C,'[1]Deals (investment)'!$B:$B,$A1091,'[1]Deals (investment)'!$V:$V,BG$1)</f>
        <v>#VALUE!</v>
      </c>
      <c r="BH1091" s="17" t="e">
        <f>SUMIFS('[1]Deals (investment)'!$C:$C,'[1]Deals (investment)'!$B:$B,$A1091,'[1]Deals (investment)'!$V:$V,BH$1)</f>
        <v>#VALUE!</v>
      </c>
      <c r="BI1091" s="17" t="e">
        <f>SUMIFS('[1]Deals (investment)'!$C:$C,'[1]Deals (investment)'!$B:$B,$A1091,'[1]Deals (investment)'!$V:$V,BI$1)</f>
        <v>#VALUE!</v>
      </c>
      <c r="BJ1091" s="17" t="e">
        <f>SUMIFS('[1]Deals (investment)'!$C:$C,'[1]Deals (investment)'!$B:$B,$A1091,'[1]Deals (investment)'!$V:$V,BJ$1)</f>
        <v>#VALUE!</v>
      </c>
      <c r="BK1091" s="17" t="e">
        <f>SUMIFS('[1]Deals (investment)'!$C:$C,'[1]Deals (investment)'!$B:$B,$A1091,'[1]Deals (investment)'!$V:$V,BK$1)</f>
        <v>#VALUE!</v>
      </c>
      <c r="BL1091" s="17" t="e">
        <f>SUMIFS('[1]Deals (investment)'!$C:$C,'[1]Deals (investment)'!$B:$B,$A1091,'[1]Deals (investment)'!$V:$V,BL$1)</f>
        <v>#VALUE!</v>
      </c>
      <c r="BM1091" s="17" t="e">
        <f>SUMIFS('[1]Deals (investment)'!$C:$C,'[1]Deals (investment)'!$B:$B,$A1091,'[1]Deals (investment)'!$V:$V,BM$1)</f>
        <v>#VALUE!</v>
      </c>
      <c r="BN1091" s="15"/>
      <c r="BO1091" s="15"/>
      <c r="BP1091" s="22"/>
      <c r="BQ1091" s="15"/>
      <c r="BR1091" s="15"/>
      <c r="BS1091" s="15"/>
      <c r="BT1091" s="15"/>
      <c r="BU1091" s="15"/>
      <c r="BV1091" s="15"/>
      <c r="BW1091" s="15"/>
      <c r="BX1091" s="15"/>
      <c r="BY1091" s="15"/>
      <c r="BZ1091" s="15"/>
      <c r="CA1091" s="15"/>
      <c r="CB1091" s="15"/>
      <c r="CC1091" s="15"/>
      <c r="CD1091" s="15" t="str">
        <f t="shared" si="160"/>
        <v>Lima Kwanza LimitedLima Kwanza Limited is the only purchases a part of the smallholder avocado yieldActive</v>
      </c>
      <c r="CE1091" s="15"/>
      <c r="CF1091" s="15"/>
      <c r="CG1091" s="15"/>
      <c r="CH1091" s="15"/>
      <c r="CI1091" s="15"/>
      <c r="CJ1091" s="15"/>
    </row>
    <row r="1092" spans="1:117" ht="12.75">
      <c r="A1092" s="15" t="s">
        <v>7497</v>
      </c>
      <c r="B1092" s="15"/>
      <c r="C1092" s="15"/>
      <c r="D1092" s="16"/>
      <c r="E1092" s="26"/>
      <c r="F1092" s="26"/>
      <c r="G1092" s="26"/>
      <c r="H1092" s="26"/>
      <c r="I1092" s="15"/>
      <c r="J1092" s="26"/>
      <c r="K1092" s="17" t="e">
        <f t="shared" si="140"/>
        <v>#VALUE!</v>
      </c>
      <c r="L1092" s="15"/>
      <c r="M1092" s="18" t="e">
        <f t="shared" si="132"/>
        <v>#VALUE!</v>
      </c>
      <c r="N1092" s="15"/>
      <c r="O1092" s="15"/>
      <c r="P1092" s="15"/>
      <c r="Q1092" s="24" t="e">
        <f ca="1">_xludf.MAXIFS('[1]Deals (investment)'!A:A,'[1]Deals (investment)'!B:B,A1092)</f>
        <v>#NAME?</v>
      </c>
      <c r="R1092" s="15"/>
      <c r="S1092" s="19"/>
      <c r="T1092" s="15"/>
      <c r="U1092" s="17"/>
      <c r="V1092" s="15"/>
      <c r="W1092" s="15"/>
      <c r="X1092" s="15"/>
      <c r="Y1092" s="15"/>
      <c r="AB1092" s="20"/>
      <c r="AC1092" s="15"/>
      <c r="AD1092" s="15"/>
      <c r="AE1092" s="15"/>
      <c r="AF1092" s="15"/>
      <c r="AG1092" s="22">
        <f t="shared" ca="1" si="157"/>
        <v>9.6774193548387094E-2</v>
      </c>
      <c r="AH1092" s="15" t="str">
        <f t="shared" si="161"/>
        <v/>
      </c>
      <c r="AI1092" s="22" t="e">
        <f>VLOOKUP(A1092,'[1]Deals (investment)'!$B$2:$Z$1497,1,FALSE)</f>
        <v>#N/A</v>
      </c>
      <c r="AJ1092" s="22" t="e">
        <f>VLOOKUP(A1092,'[1]Deals (investment)'!$B$2:$Z$870,15,FALSE)</f>
        <v>#N/A</v>
      </c>
      <c r="AK1092" s="17" t="e">
        <f>VLOOKUP(A1092,'[1]Deals (Exits)'!B:B,1,FALSE)</f>
        <v>#N/A</v>
      </c>
      <c r="AL1092" s="23" t="e">
        <f>VLOOKUP(G1092,[1]Lookups!$V$3:$Y$197,4,FALSE)</f>
        <v>#N/A</v>
      </c>
      <c r="AM1092" s="17" t="e">
        <f>VLOOKUP(X1092,[1]Lookups!$B$3:$C$200,2,FALSE)</f>
        <v>#N/A</v>
      </c>
      <c r="AN1092" s="17" t="e">
        <f>VLOOKUP(R1092,[1]Lookups!$H$3:$I$69,2,FALSE)</f>
        <v>#N/A</v>
      </c>
      <c r="AO1092" s="17" t="e">
        <f>VLOOKUP(T1092,[1]Lookups!$H$3:$I$69,2,FALSE)</f>
        <v>#N/A</v>
      </c>
      <c r="AP1092" s="17" t="e">
        <f>VLOOKUP(AN1092,[1]Lookups!$N$3:$O$11,2,FALSE)</f>
        <v>#N/A</v>
      </c>
      <c r="AQ1092" s="18" t="e">
        <f>COUNTIFS('[1]Deals (investment)'!$B:$B,$A1092)</f>
        <v>#VALUE!</v>
      </c>
      <c r="AR1092" s="18" t="e">
        <f>COUNTIFS('[1]Deals (investment)'!$B:$B,$A1092,'[1]Deals (investment)'!$T:$T,$AW$1)+COUNTIFS('[1]Deals (investment)'!$B:$B,$A1092,'[1]Deals (investment)'!$T:$T,$AX$1)+COUNTIFS('[1]Deals (investment)'!$B:$B,$A1092,'[1]Deals (investment)'!$T:$T,$AY$1)</f>
        <v>#VALUE!</v>
      </c>
      <c r="AS1092" s="17" t="e">
        <f>SUMIFS('[1]Deals (investment)'!$C:$C,'[1]Deals (investment)'!$B:$B,$A1092)</f>
        <v>#VALUE!</v>
      </c>
      <c r="AT1092" s="17" t="e">
        <f t="shared" si="141"/>
        <v>#VALUE!</v>
      </c>
      <c r="AU1092" s="18" t="e">
        <f>COUNTIF('[1]Deals (Exits)'!$B:$B,A1092)</f>
        <v>#VALUE!</v>
      </c>
      <c r="AV1092" s="17" t="e">
        <f>SUMIFS('[1]Deals (investment)'!$C:$C,'[1]Deals (investment)'!$B:$B,$A1092,'[1]Deals (investment)'!$T:$T,AV$1)</f>
        <v>#VALUE!</v>
      </c>
      <c r="AW1092" s="17" t="e">
        <f>SUMIFS('[1]Deals (investment)'!$C:$C,'[1]Deals (investment)'!$B:$B,$A1092,'[1]Deals (investment)'!$T:$T,AW$1)</f>
        <v>#VALUE!</v>
      </c>
      <c r="AX1092" s="17" t="e">
        <f>SUMIFS('[1]Deals (investment)'!$C:$C,'[1]Deals (investment)'!$B:$B,$A1092,'[1]Deals (investment)'!$T:$T,AX$1)</f>
        <v>#VALUE!</v>
      </c>
      <c r="AY1092" s="17" t="e">
        <f>SUMIFS('[1]Deals (investment)'!$C:$C,'[1]Deals (investment)'!$B:$B,$A1092,'[1]Deals (investment)'!$T:$T,AY$1)</f>
        <v>#VALUE!</v>
      </c>
      <c r="AZ1092" s="17" t="e">
        <f>SUMIFS('[1]Deals (investment)'!$C:$C,'[1]Deals (investment)'!$B:$B,$A1092,'[1]Deals (investment)'!$T:$T,AZ$1)</f>
        <v>#VALUE!</v>
      </c>
      <c r="BA1092" s="17" t="e">
        <f>SUMIFS('[1]Deals (investment)'!$C:$C,'[1]Deals (investment)'!$B:$B,$A1092,'[1]Deals (investment)'!$T:$T,BA$1)</f>
        <v>#VALUE!</v>
      </c>
      <c r="BB1092" s="17" t="e">
        <f>SUMIFS('[1]Deals (investment)'!$C:$C,'[1]Deals (investment)'!$B:$B,$A1092,'[1]Deals (investment)'!$T:$T,BB$1)</f>
        <v>#VALUE!</v>
      </c>
      <c r="BC1092" s="17" t="e">
        <f>SUMIFS('[1]Deals (Exits)'!$C:$C,'[1]Deals (Exits)'!$B:$B,$A1092)</f>
        <v>#VALUE!</v>
      </c>
      <c r="BD1092" s="17" t="e">
        <f>SUMIFS('[1]Deals (investment)'!$C:$C,'[1]Deals (investment)'!$B:$B,$A1092,'[1]Deals (investment)'!$V:$V,BD$1)</f>
        <v>#VALUE!</v>
      </c>
      <c r="BE1092" s="17" t="e">
        <f>SUMIFS('[1]Deals (investment)'!$C:$C,'[1]Deals (investment)'!$B:$B,$A1092,'[1]Deals (investment)'!$V:$V,BE$1)</f>
        <v>#VALUE!</v>
      </c>
      <c r="BF1092" s="17" t="e">
        <f>SUMIFS('[1]Deals (investment)'!$C:$C,'[1]Deals (investment)'!$B:$B,$A1092,'[1]Deals (investment)'!$V:$V,BF$1)</f>
        <v>#VALUE!</v>
      </c>
      <c r="BG1092" s="17" t="e">
        <f>SUMIFS('[1]Deals (investment)'!$C:$C,'[1]Deals (investment)'!$B:$B,$A1092,'[1]Deals (investment)'!$V:$V,BG$1)</f>
        <v>#VALUE!</v>
      </c>
      <c r="BH1092" s="17" t="e">
        <f>SUMIFS('[1]Deals (investment)'!$C:$C,'[1]Deals (investment)'!$B:$B,$A1092,'[1]Deals (investment)'!$V:$V,BH$1)</f>
        <v>#VALUE!</v>
      </c>
      <c r="BI1092" s="17" t="e">
        <f>SUMIFS('[1]Deals (investment)'!$C:$C,'[1]Deals (investment)'!$B:$B,$A1092,'[1]Deals (investment)'!$V:$V,BI$1)</f>
        <v>#VALUE!</v>
      </c>
      <c r="BJ1092" s="17" t="e">
        <f>SUMIFS('[1]Deals (investment)'!$C:$C,'[1]Deals (investment)'!$B:$B,$A1092,'[1]Deals (investment)'!$V:$V,BJ$1)</f>
        <v>#VALUE!</v>
      </c>
      <c r="BK1092" s="17" t="e">
        <f>SUMIFS('[1]Deals (investment)'!$C:$C,'[1]Deals (investment)'!$B:$B,$A1092,'[1]Deals (investment)'!$V:$V,BK$1)</f>
        <v>#VALUE!</v>
      </c>
      <c r="BL1092" s="17" t="e">
        <f>SUMIFS('[1]Deals (investment)'!$C:$C,'[1]Deals (investment)'!$B:$B,$A1092,'[1]Deals (investment)'!$V:$V,BL$1)</f>
        <v>#VALUE!</v>
      </c>
      <c r="BM1092" s="17" t="e">
        <f>SUMIFS('[1]Deals (investment)'!$C:$C,'[1]Deals (investment)'!$B:$B,$A1092,'[1]Deals (investment)'!$V:$V,BM$1)</f>
        <v>#VALUE!</v>
      </c>
      <c r="BN1092" s="15"/>
      <c r="BO1092" s="15"/>
      <c r="BP1092" s="22"/>
      <c r="BQ1092" s="15"/>
      <c r="BR1092" s="15"/>
      <c r="BS1092" s="15"/>
      <c r="BT1092" s="15"/>
      <c r="BU1092" s="15"/>
      <c r="BV1092" s="15"/>
      <c r="BW1092" s="15"/>
      <c r="BX1092" s="15"/>
      <c r="BY1092" s="15"/>
      <c r="BZ1092" s="15"/>
      <c r="CA1092" s="15"/>
      <c r="CB1092" s="15"/>
      <c r="CC1092" s="15"/>
      <c r="CD1092" s="15" t="str">
        <f t="shared" si="160"/>
        <v>Intrex Telematics Systems AD</v>
      </c>
      <c r="CE1092" s="15"/>
      <c r="CF1092" s="15"/>
      <c r="CG1092" s="15"/>
      <c r="CH1092" s="15"/>
      <c r="CI1092" s="15"/>
      <c r="CJ1092" s="15"/>
    </row>
    <row r="1093" spans="1:117" ht="12.75">
      <c r="A1093" s="15" t="s">
        <v>7498</v>
      </c>
      <c r="B1093" s="15" t="s">
        <v>7499</v>
      </c>
      <c r="C1093" s="15" t="s">
        <v>58</v>
      </c>
      <c r="D1093" s="16">
        <v>2018</v>
      </c>
      <c r="E1093" s="15" t="s">
        <v>7500</v>
      </c>
      <c r="F1093" s="15"/>
      <c r="G1093" s="15"/>
      <c r="H1093" s="15"/>
      <c r="I1093" s="15"/>
      <c r="J1093" s="15"/>
      <c r="K1093" s="17" t="e">
        <f t="shared" si="140"/>
        <v>#VALUE!</v>
      </c>
      <c r="L1093" s="15"/>
      <c r="M1093" s="18" t="e">
        <f t="shared" si="132"/>
        <v>#VALUE!</v>
      </c>
      <c r="N1093" s="15"/>
      <c r="O1093" s="15"/>
      <c r="P1093" s="15"/>
      <c r="Q1093" s="15"/>
      <c r="R1093" s="15"/>
      <c r="S1093" s="19"/>
      <c r="T1093" s="15"/>
      <c r="U1093" s="17"/>
      <c r="V1093" s="15" t="s">
        <v>7501</v>
      </c>
      <c r="W1093" s="15"/>
      <c r="X1093" s="15" t="s">
        <v>538</v>
      </c>
      <c r="Y1093" s="15" t="s">
        <v>158</v>
      </c>
      <c r="AB1093" s="20"/>
      <c r="AC1093" s="21" t="s">
        <v>7502</v>
      </c>
      <c r="AD1093" s="21" t="s">
        <v>7503</v>
      </c>
      <c r="AE1093" s="21" t="s">
        <v>7504</v>
      </c>
      <c r="AF1093" s="15"/>
      <c r="AG1093" s="22">
        <f t="shared" si="157"/>
        <v>0.38709677419354838</v>
      </c>
      <c r="AH1093" s="15" t="str">
        <f t="shared" si="161"/>
        <v/>
      </c>
      <c r="AI1093" s="22" t="e">
        <f>VLOOKUP(A1093,'[1]Deals (investment)'!$B$2:$Z$1497,1,FALSE)</f>
        <v>#N/A</v>
      </c>
      <c r="AJ1093" s="22" t="e">
        <f>VLOOKUP(A1093,'[1]Deals (investment)'!$B$2:$Z$870,15,FALSE)</f>
        <v>#N/A</v>
      </c>
      <c r="AK1093" s="17" t="e">
        <f>VLOOKUP(A1093,'[1]Deals (Exits)'!B:B,1,FALSE)</f>
        <v>#N/A</v>
      </c>
      <c r="AL1093" s="23" t="e">
        <f>VLOOKUP(G1093,[1]Lookups!$V$3:$Y$197,4,FALSE)</f>
        <v>#N/A</v>
      </c>
      <c r="AM1093" s="17" t="str">
        <f>VLOOKUP(X1093,[1]Lookups!$B$3:$C$200,2,FALSE)</f>
        <v>Agriculture</v>
      </c>
      <c r="AN1093" s="17" t="e">
        <f>VLOOKUP(R1093,[1]Lookups!$H$3:$I$69,2,FALSE)</f>
        <v>#N/A</v>
      </c>
      <c r="AO1093" s="17" t="e">
        <f>VLOOKUP(T1093,[1]Lookups!$H$3:$I$69,2,FALSE)</f>
        <v>#N/A</v>
      </c>
      <c r="AP1093" s="17" t="e">
        <f>VLOOKUP(AN1093,[1]Lookups!$N$3:$O$11,2,FALSE)</f>
        <v>#N/A</v>
      </c>
      <c r="AQ1093" s="18" t="e">
        <f>COUNTIFS('[1]Deals (investment)'!$B:$B,$A1093)</f>
        <v>#VALUE!</v>
      </c>
      <c r="AR1093" s="18" t="e">
        <f>COUNTIFS('[1]Deals (investment)'!$B:$B,$A1093,'[1]Deals (investment)'!$T:$T,$AW$1)+COUNTIFS('[1]Deals (investment)'!$B:$B,$A1093,'[1]Deals (investment)'!$T:$T,$AX$1)+COUNTIFS('[1]Deals (investment)'!$B:$B,$A1093,'[1]Deals (investment)'!$T:$T,$AY$1)</f>
        <v>#VALUE!</v>
      </c>
      <c r="AS1093" s="17" t="e">
        <f>SUMIFS('[1]Deals (investment)'!$C:$C,'[1]Deals (investment)'!$B:$B,$A1093)</f>
        <v>#VALUE!</v>
      </c>
      <c r="AT1093" s="17" t="e">
        <f t="shared" si="141"/>
        <v>#VALUE!</v>
      </c>
      <c r="AU1093" s="18" t="e">
        <f>COUNTIF('[1]Deals (Exits)'!$B:$B,A1093)</f>
        <v>#VALUE!</v>
      </c>
      <c r="AV1093" s="17" t="e">
        <f>SUMIFS('[1]Deals (investment)'!$C:$C,'[1]Deals (investment)'!$B:$B,$A1093,'[1]Deals (investment)'!$T:$T,AV$1)</f>
        <v>#VALUE!</v>
      </c>
      <c r="AW1093" s="17" t="e">
        <f>SUMIFS('[1]Deals (investment)'!$C:$C,'[1]Deals (investment)'!$B:$B,$A1093,'[1]Deals (investment)'!$T:$T,AW$1)</f>
        <v>#VALUE!</v>
      </c>
      <c r="AX1093" s="17" t="e">
        <f>SUMIFS('[1]Deals (investment)'!$C:$C,'[1]Deals (investment)'!$B:$B,$A1093,'[1]Deals (investment)'!$T:$T,AX$1)</f>
        <v>#VALUE!</v>
      </c>
      <c r="AY1093" s="17" t="e">
        <f>SUMIFS('[1]Deals (investment)'!$C:$C,'[1]Deals (investment)'!$B:$B,$A1093,'[1]Deals (investment)'!$T:$T,AY$1)</f>
        <v>#VALUE!</v>
      </c>
      <c r="AZ1093" s="17" t="e">
        <f>SUMIFS('[1]Deals (investment)'!$C:$C,'[1]Deals (investment)'!$B:$B,$A1093,'[1]Deals (investment)'!$T:$T,AZ$1)</f>
        <v>#VALUE!</v>
      </c>
      <c r="BA1093" s="17" t="e">
        <f>SUMIFS('[1]Deals (investment)'!$C:$C,'[1]Deals (investment)'!$B:$B,$A1093,'[1]Deals (investment)'!$T:$T,BA$1)</f>
        <v>#VALUE!</v>
      </c>
      <c r="BB1093" s="17" t="e">
        <f>SUMIFS('[1]Deals (investment)'!$C:$C,'[1]Deals (investment)'!$B:$B,$A1093,'[1]Deals (investment)'!$T:$T,BB$1)</f>
        <v>#VALUE!</v>
      </c>
      <c r="BC1093" s="17" t="e">
        <f>SUMIFS('[1]Deals (Exits)'!$C:$C,'[1]Deals (Exits)'!$B:$B,$A1093)</f>
        <v>#VALUE!</v>
      </c>
      <c r="BD1093" s="17" t="e">
        <f>SUMIFS('[1]Deals (investment)'!$C:$C,'[1]Deals (investment)'!$B:$B,$A1093,'[1]Deals (investment)'!$V:$V,BD$1)</f>
        <v>#VALUE!</v>
      </c>
      <c r="BE1093" s="17" t="e">
        <f>SUMIFS('[1]Deals (investment)'!$C:$C,'[1]Deals (investment)'!$B:$B,$A1093,'[1]Deals (investment)'!$V:$V,BE$1)</f>
        <v>#VALUE!</v>
      </c>
      <c r="BF1093" s="17" t="e">
        <f>SUMIFS('[1]Deals (investment)'!$C:$C,'[1]Deals (investment)'!$B:$B,$A1093,'[1]Deals (investment)'!$V:$V,BF$1)</f>
        <v>#VALUE!</v>
      </c>
      <c r="BG1093" s="17" t="e">
        <f>SUMIFS('[1]Deals (investment)'!$C:$C,'[1]Deals (investment)'!$B:$B,$A1093,'[1]Deals (investment)'!$V:$V,BG$1)</f>
        <v>#VALUE!</v>
      </c>
      <c r="BH1093" s="17" t="e">
        <f>SUMIFS('[1]Deals (investment)'!$C:$C,'[1]Deals (investment)'!$B:$B,$A1093,'[1]Deals (investment)'!$V:$V,BH$1)</f>
        <v>#VALUE!</v>
      </c>
      <c r="BI1093" s="17" t="e">
        <f>SUMIFS('[1]Deals (investment)'!$C:$C,'[1]Deals (investment)'!$B:$B,$A1093,'[1]Deals (investment)'!$V:$V,BI$1)</f>
        <v>#VALUE!</v>
      </c>
      <c r="BJ1093" s="17" t="e">
        <f>SUMIFS('[1]Deals (investment)'!$C:$C,'[1]Deals (investment)'!$B:$B,$A1093,'[1]Deals (investment)'!$V:$V,BJ$1)</f>
        <v>#VALUE!</v>
      </c>
      <c r="BK1093" s="17" t="e">
        <f>SUMIFS('[1]Deals (investment)'!$C:$C,'[1]Deals (investment)'!$B:$B,$A1093,'[1]Deals (investment)'!$V:$V,BK$1)</f>
        <v>#VALUE!</v>
      </c>
      <c r="BL1093" s="17" t="e">
        <f>SUMIFS('[1]Deals (investment)'!$C:$C,'[1]Deals (investment)'!$B:$B,$A1093,'[1]Deals (investment)'!$V:$V,BL$1)</f>
        <v>#VALUE!</v>
      </c>
      <c r="BM1093" s="17" t="e">
        <f>SUMIFS('[1]Deals (investment)'!$C:$C,'[1]Deals (investment)'!$B:$B,$A1093,'[1]Deals (investment)'!$V:$V,BM$1)</f>
        <v>#VALUE!</v>
      </c>
      <c r="BN1093" s="15"/>
      <c r="BO1093" s="15"/>
      <c r="BP1093" s="22"/>
      <c r="BQ1093" s="15"/>
      <c r="BR1093" s="15"/>
      <c r="BS1093" s="15"/>
      <c r="BT1093" s="15"/>
      <c r="BU1093" s="15"/>
      <c r="BV1093" s="15"/>
      <c r="BW1093" s="15"/>
      <c r="BX1093" s="15"/>
      <c r="BY1093" s="15"/>
      <c r="BZ1093" s="15"/>
      <c r="CA1093" s="15"/>
      <c r="CB1093" s="15"/>
      <c r="CC1093" s="15"/>
      <c r="CD1093" s="15" t="str">
        <f t="shared" si="160"/>
        <v>InvestivInvestiv is a financial tools and publishing firm whose aim is to help individual investors make wiser investment choices.Active</v>
      </c>
      <c r="CE1093" s="15"/>
      <c r="CF1093" s="15"/>
      <c r="CG1093" s="15"/>
      <c r="CH1093" s="15"/>
      <c r="CI1093" s="15"/>
      <c r="CJ1093" s="15"/>
    </row>
    <row r="1094" spans="1:117" ht="12.75">
      <c r="A1094" s="15" t="s">
        <v>7505</v>
      </c>
      <c r="B1094" s="15" t="s">
        <v>7506</v>
      </c>
      <c r="C1094" s="15" t="s">
        <v>58</v>
      </c>
      <c r="D1094" s="16">
        <v>2013</v>
      </c>
      <c r="E1094" s="15" t="s">
        <v>117</v>
      </c>
      <c r="F1094" s="15"/>
      <c r="G1094" s="15" t="s">
        <v>118</v>
      </c>
      <c r="H1094" s="15"/>
      <c r="I1094" s="15" t="s">
        <v>118</v>
      </c>
      <c r="J1094" s="15"/>
      <c r="K1094" s="17" t="e">
        <f t="shared" si="140"/>
        <v>#VALUE!</v>
      </c>
      <c r="L1094" s="15"/>
      <c r="M1094" s="18" t="e">
        <f t="shared" si="132"/>
        <v>#VALUE!</v>
      </c>
      <c r="N1094" s="15"/>
      <c r="O1094" s="15"/>
      <c r="P1094" s="15"/>
      <c r="Q1094" s="15"/>
      <c r="R1094" s="15"/>
      <c r="S1094" s="19"/>
      <c r="T1094" s="15"/>
      <c r="U1094" s="17"/>
      <c r="V1094" s="15" t="s">
        <v>7507</v>
      </c>
      <c r="W1094" s="15"/>
      <c r="X1094" s="15" t="s">
        <v>134</v>
      </c>
      <c r="Y1094" s="15" t="s">
        <v>7508</v>
      </c>
      <c r="AB1094" s="20"/>
      <c r="AC1094" s="21" t="s">
        <v>7509</v>
      </c>
      <c r="AD1094" s="21" t="s">
        <v>7510</v>
      </c>
      <c r="AE1094" s="21" t="s">
        <v>7511</v>
      </c>
      <c r="AF1094" s="21" t="s">
        <v>7512</v>
      </c>
      <c r="AG1094" s="22">
        <f t="shared" si="157"/>
        <v>0.4838709677419355</v>
      </c>
      <c r="AH1094" s="15" t="str">
        <f t="shared" si="161"/>
        <v/>
      </c>
      <c r="AI1094" s="22" t="str">
        <f>VLOOKUP(A1094,'[1]Deals (investment)'!$B$2:$Z$1497,1,FALSE)</f>
        <v>Iprocure</v>
      </c>
      <c r="AJ1094" s="22">
        <f>VLOOKUP(A1094,'[1]Deals (investment)'!$B$2:$Z$870,15,FALSE)</f>
        <v>0</v>
      </c>
      <c r="AK1094" s="17" t="e">
        <f>VLOOKUP(A1094,'[1]Deals (Exits)'!B:B,1,FALSE)</f>
        <v>#N/A</v>
      </c>
      <c r="AL1094" s="23">
        <f>VLOOKUP(G1094,[1]Lookups!$V$3:$Y$197,4,FALSE)</f>
        <v>0</v>
      </c>
      <c r="AM1094" s="17" t="str">
        <f>VLOOKUP(X1094,[1]Lookups!$B$3:$C$200,2,FALSE)</f>
        <v>Transport &amp; Logistics</v>
      </c>
      <c r="AN1094" s="17" t="e">
        <f>VLOOKUP(R1094,[1]Lookups!$H$3:$I$69,2,FALSE)</f>
        <v>#N/A</v>
      </c>
      <c r="AO1094" s="17" t="e">
        <f>VLOOKUP(T1094,[1]Lookups!$H$3:$I$69,2,FALSE)</f>
        <v>#N/A</v>
      </c>
      <c r="AP1094" s="17" t="e">
        <f>VLOOKUP(AN1094,[1]Lookups!$N$3:$O$11,2,FALSE)</f>
        <v>#N/A</v>
      </c>
      <c r="AQ1094" s="18" t="e">
        <f>COUNTIFS('[1]Deals (investment)'!$B:$B,$A1094)</f>
        <v>#VALUE!</v>
      </c>
      <c r="AR1094" s="18" t="e">
        <f>COUNTIFS('[1]Deals (investment)'!$B:$B,$A1094,'[1]Deals (investment)'!$T:$T,$AW$1)+COUNTIFS('[1]Deals (investment)'!$B:$B,$A1094,'[1]Deals (investment)'!$T:$T,$AX$1)+COUNTIFS('[1]Deals (investment)'!$B:$B,$A1094,'[1]Deals (investment)'!$T:$T,$AY$1)</f>
        <v>#VALUE!</v>
      </c>
      <c r="AS1094" s="17" t="e">
        <f>SUMIFS('[1]Deals (investment)'!$C:$C,'[1]Deals (investment)'!$B:$B,$A1094)</f>
        <v>#VALUE!</v>
      </c>
      <c r="AT1094" s="17" t="e">
        <f t="shared" si="141"/>
        <v>#VALUE!</v>
      </c>
      <c r="AU1094" s="18" t="e">
        <f>COUNTIF('[1]Deals (Exits)'!$B:$B,A1094)</f>
        <v>#VALUE!</v>
      </c>
      <c r="AV1094" s="17" t="e">
        <f>SUMIFS('[1]Deals (investment)'!$C:$C,'[1]Deals (investment)'!$B:$B,$A1094,'[1]Deals (investment)'!$T:$T,AV$1)</f>
        <v>#VALUE!</v>
      </c>
      <c r="AW1094" s="17" t="e">
        <f>SUMIFS('[1]Deals (investment)'!$C:$C,'[1]Deals (investment)'!$B:$B,$A1094,'[1]Deals (investment)'!$T:$T,AW$1)</f>
        <v>#VALUE!</v>
      </c>
      <c r="AX1094" s="17" t="e">
        <f>SUMIFS('[1]Deals (investment)'!$C:$C,'[1]Deals (investment)'!$B:$B,$A1094,'[1]Deals (investment)'!$T:$T,AX$1)</f>
        <v>#VALUE!</v>
      </c>
      <c r="AY1094" s="17" t="e">
        <f>SUMIFS('[1]Deals (investment)'!$C:$C,'[1]Deals (investment)'!$B:$B,$A1094,'[1]Deals (investment)'!$T:$T,AY$1)</f>
        <v>#VALUE!</v>
      </c>
      <c r="AZ1094" s="17" t="e">
        <f>SUMIFS('[1]Deals (investment)'!$C:$C,'[1]Deals (investment)'!$B:$B,$A1094,'[1]Deals (investment)'!$T:$T,AZ$1)</f>
        <v>#VALUE!</v>
      </c>
      <c r="BA1094" s="17" t="e">
        <f>SUMIFS('[1]Deals (investment)'!$C:$C,'[1]Deals (investment)'!$B:$B,$A1094,'[1]Deals (investment)'!$T:$T,BA$1)</f>
        <v>#VALUE!</v>
      </c>
      <c r="BB1094" s="17" t="e">
        <f>SUMIFS('[1]Deals (investment)'!$C:$C,'[1]Deals (investment)'!$B:$B,$A1094,'[1]Deals (investment)'!$T:$T,BB$1)</f>
        <v>#VALUE!</v>
      </c>
      <c r="BC1094" s="17" t="e">
        <f>SUMIFS('[1]Deals (Exits)'!$C:$C,'[1]Deals (Exits)'!$B:$B,$A1094)</f>
        <v>#VALUE!</v>
      </c>
      <c r="BD1094" s="17" t="e">
        <f>SUMIFS('[1]Deals (investment)'!$C:$C,'[1]Deals (investment)'!$B:$B,$A1094,'[1]Deals (investment)'!$V:$V,BD$1)</f>
        <v>#VALUE!</v>
      </c>
      <c r="BE1094" s="17" t="e">
        <f>SUMIFS('[1]Deals (investment)'!$C:$C,'[1]Deals (investment)'!$B:$B,$A1094,'[1]Deals (investment)'!$V:$V,BE$1)</f>
        <v>#VALUE!</v>
      </c>
      <c r="BF1094" s="17" t="e">
        <f>SUMIFS('[1]Deals (investment)'!$C:$C,'[1]Deals (investment)'!$B:$B,$A1094,'[1]Deals (investment)'!$V:$V,BF$1)</f>
        <v>#VALUE!</v>
      </c>
      <c r="BG1094" s="17" t="e">
        <f>SUMIFS('[1]Deals (investment)'!$C:$C,'[1]Deals (investment)'!$B:$B,$A1094,'[1]Deals (investment)'!$V:$V,BG$1)</f>
        <v>#VALUE!</v>
      </c>
      <c r="BH1094" s="17" t="e">
        <f>SUMIFS('[1]Deals (investment)'!$C:$C,'[1]Deals (investment)'!$B:$B,$A1094,'[1]Deals (investment)'!$V:$V,BH$1)</f>
        <v>#VALUE!</v>
      </c>
      <c r="BI1094" s="17" t="e">
        <f>SUMIFS('[1]Deals (investment)'!$C:$C,'[1]Deals (investment)'!$B:$B,$A1094,'[1]Deals (investment)'!$V:$V,BI$1)</f>
        <v>#VALUE!</v>
      </c>
      <c r="BJ1094" s="17" t="e">
        <f>SUMIFS('[1]Deals (investment)'!$C:$C,'[1]Deals (investment)'!$B:$B,$A1094,'[1]Deals (investment)'!$V:$V,BJ$1)</f>
        <v>#VALUE!</v>
      </c>
      <c r="BK1094" s="17" t="e">
        <f>SUMIFS('[1]Deals (investment)'!$C:$C,'[1]Deals (investment)'!$B:$B,$A1094,'[1]Deals (investment)'!$V:$V,BK$1)</f>
        <v>#VALUE!</v>
      </c>
      <c r="BL1094" s="17" t="e">
        <f>SUMIFS('[1]Deals (investment)'!$C:$C,'[1]Deals (investment)'!$B:$B,$A1094,'[1]Deals (investment)'!$V:$V,BL$1)</f>
        <v>#VALUE!</v>
      </c>
      <c r="BM1094" s="17" t="e">
        <f>SUMIFS('[1]Deals (investment)'!$C:$C,'[1]Deals (investment)'!$B:$B,$A1094,'[1]Deals (investment)'!$V:$V,BM$1)</f>
        <v>#VALUE!</v>
      </c>
      <c r="BN1094" s="15"/>
      <c r="BO1094" s="15"/>
      <c r="BP1094" s="22"/>
      <c r="BQ1094" s="15"/>
      <c r="BR1094" s="15"/>
      <c r="BS1094" s="15"/>
      <c r="BT1094" s="15"/>
      <c r="BU1094" s="15"/>
      <c r="BV1094" s="15"/>
      <c r="BW1094" s="15"/>
      <c r="BX1094" s="15"/>
      <c r="BY1094" s="15"/>
      <c r="BZ1094" s="15"/>
      <c r="CA1094" s="15"/>
      <c r="CB1094" s="15"/>
      <c r="CC1094" s="15"/>
      <c r="CD1094" s="15" t="str">
        <f t="shared" si="160"/>
        <v>IprocureProvides technology to “agro-vets,”which are agriculture input retailers and consultants in rural areas.Active</v>
      </c>
      <c r="CE1094" s="15"/>
      <c r="CF1094" s="15"/>
      <c r="CG1094" s="15"/>
      <c r="CH1094" s="15"/>
      <c r="CI1094" s="15"/>
      <c r="CJ1094" s="15"/>
    </row>
    <row r="1095" spans="1:117" ht="12.75">
      <c r="A1095" s="15" t="s">
        <v>7513</v>
      </c>
      <c r="B1095" s="15" t="s">
        <v>7514</v>
      </c>
      <c r="C1095" s="15" t="s">
        <v>58</v>
      </c>
      <c r="D1095" s="16">
        <v>2018</v>
      </c>
      <c r="E1095" s="15" t="s">
        <v>128</v>
      </c>
      <c r="F1095" s="15" t="s">
        <v>199</v>
      </c>
      <c r="G1095" s="15" t="s">
        <v>129</v>
      </c>
      <c r="H1095" s="15"/>
      <c r="I1095" s="15" t="s">
        <v>129</v>
      </c>
      <c r="J1095" s="15"/>
      <c r="K1095" s="17" t="e">
        <f t="shared" si="140"/>
        <v>#VALUE!</v>
      </c>
      <c r="L1095" s="15"/>
      <c r="M1095" s="18" t="e">
        <f t="shared" si="132"/>
        <v>#VALUE!</v>
      </c>
      <c r="N1095" s="15"/>
      <c r="O1095" s="15"/>
      <c r="P1095" s="15"/>
      <c r="Q1095" s="15"/>
      <c r="R1095" s="15" t="s">
        <v>199</v>
      </c>
      <c r="S1095" s="19" t="s">
        <v>199</v>
      </c>
      <c r="T1095" s="15" t="s">
        <v>199</v>
      </c>
      <c r="U1095" s="17" t="s">
        <v>199</v>
      </c>
      <c r="V1095" s="15" t="s">
        <v>7515</v>
      </c>
      <c r="W1095" s="15">
        <v>0</v>
      </c>
      <c r="X1095" s="15" t="s">
        <v>294</v>
      </c>
      <c r="Y1095" s="15" t="s">
        <v>4395</v>
      </c>
      <c r="AB1095" s="20"/>
      <c r="AC1095" s="21" t="s">
        <v>7516</v>
      </c>
      <c r="AD1095" s="21" t="s">
        <v>7517</v>
      </c>
      <c r="AE1095" s="15"/>
      <c r="AF1095" s="21" t="s">
        <v>7518</v>
      </c>
      <c r="AG1095" s="22">
        <f t="shared" si="157"/>
        <v>0.64516129032258063</v>
      </c>
      <c r="AH1095" s="15" t="str">
        <f t="shared" si="161"/>
        <v/>
      </c>
      <c r="AI1095" s="22" t="e">
        <f>VLOOKUP(A1095,'[1]Deals (investment)'!$B$2:$Z$1497,1,FALSE)</f>
        <v>#N/A</v>
      </c>
      <c r="AJ1095" s="22" t="e">
        <f>VLOOKUP(A1095,'[1]Deals (investment)'!$B$2:$Z$870,15,FALSE)</f>
        <v>#N/A</v>
      </c>
      <c r="AK1095" s="17" t="e">
        <f>VLOOKUP(A1095,'[1]Deals (Exits)'!B:B,1,FALSE)</f>
        <v>#N/A</v>
      </c>
      <c r="AL1095" s="23">
        <f>VLOOKUP(G1095,[1]Lookups!$V$3:$Y$197,4,FALSE)</f>
        <v>0</v>
      </c>
      <c r="AM1095" s="17" t="str">
        <f>VLOOKUP(X1095,[1]Lookups!$B$3:$C$200,2,FALSE)</f>
        <v>Health &amp; Pharmaceuticals</v>
      </c>
      <c r="AN1095" s="17" t="e">
        <f>VLOOKUP(R1095,[1]Lookups!$H$3:$I$69,2,FALSE)</f>
        <v>#N/A</v>
      </c>
      <c r="AO1095" s="17" t="e">
        <f>VLOOKUP(T1095,[1]Lookups!$H$3:$I$69,2,FALSE)</f>
        <v>#N/A</v>
      </c>
      <c r="AP1095" s="17" t="e">
        <f>VLOOKUP(AN1095,[1]Lookups!$N$3:$O$11,2,FALSE)</f>
        <v>#N/A</v>
      </c>
      <c r="AQ1095" s="18" t="e">
        <f>COUNTIFS('[1]Deals (investment)'!$B:$B,$A1095)</f>
        <v>#VALUE!</v>
      </c>
      <c r="AR1095" s="18" t="e">
        <f>COUNTIFS('[1]Deals (investment)'!$B:$B,$A1095,'[1]Deals (investment)'!$T:$T,$AW$1)+COUNTIFS('[1]Deals (investment)'!$B:$B,$A1095,'[1]Deals (investment)'!$T:$T,$AX$1)+COUNTIFS('[1]Deals (investment)'!$B:$B,$A1095,'[1]Deals (investment)'!$T:$T,$AY$1)</f>
        <v>#VALUE!</v>
      </c>
      <c r="AS1095" s="17" t="e">
        <f>SUMIFS('[1]Deals (investment)'!$C:$C,'[1]Deals (investment)'!$B:$B,$A1095)</f>
        <v>#VALUE!</v>
      </c>
      <c r="AT1095" s="17" t="e">
        <f t="shared" si="141"/>
        <v>#VALUE!</v>
      </c>
      <c r="AU1095" s="18" t="e">
        <f>COUNTIF('[1]Deals (Exits)'!$B:$B,A1095)</f>
        <v>#VALUE!</v>
      </c>
      <c r="AV1095" s="17" t="e">
        <f>SUMIFS('[1]Deals (investment)'!$C:$C,'[1]Deals (investment)'!$B:$B,$A1095,'[1]Deals (investment)'!$T:$T,AV$1)</f>
        <v>#VALUE!</v>
      </c>
      <c r="AW1095" s="17" t="e">
        <f>SUMIFS('[1]Deals (investment)'!$C:$C,'[1]Deals (investment)'!$B:$B,$A1095,'[1]Deals (investment)'!$T:$T,AW$1)</f>
        <v>#VALUE!</v>
      </c>
      <c r="AX1095" s="17" t="e">
        <f>SUMIFS('[1]Deals (investment)'!$C:$C,'[1]Deals (investment)'!$B:$B,$A1095,'[1]Deals (investment)'!$T:$T,AX$1)</f>
        <v>#VALUE!</v>
      </c>
      <c r="AY1095" s="17" t="e">
        <f>SUMIFS('[1]Deals (investment)'!$C:$C,'[1]Deals (investment)'!$B:$B,$A1095,'[1]Deals (investment)'!$T:$T,AY$1)</f>
        <v>#VALUE!</v>
      </c>
      <c r="AZ1095" s="17" t="e">
        <f>SUMIFS('[1]Deals (investment)'!$C:$C,'[1]Deals (investment)'!$B:$B,$A1095,'[1]Deals (investment)'!$T:$T,AZ$1)</f>
        <v>#VALUE!</v>
      </c>
      <c r="BA1095" s="17" t="e">
        <f>SUMIFS('[1]Deals (investment)'!$C:$C,'[1]Deals (investment)'!$B:$B,$A1095,'[1]Deals (investment)'!$T:$T,BA$1)</f>
        <v>#VALUE!</v>
      </c>
      <c r="BB1095" s="17" t="e">
        <f>SUMIFS('[1]Deals (investment)'!$C:$C,'[1]Deals (investment)'!$B:$B,$A1095,'[1]Deals (investment)'!$T:$T,BB$1)</f>
        <v>#VALUE!</v>
      </c>
      <c r="BC1095" s="17" t="e">
        <f>SUMIFS('[1]Deals (Exits)'!$C:$C,'[1]Deals (Exits)'!$B:$B,$A1095)</f>
        <v>#VALUE!</v>
      </c>
      <c r="BD1095" s="17" t="e">
        <f>SUMIFS('[1]Deals (investment)'!$C:$C,'[1]Deals (investment)'!$B:$B,$A1095,'[1]Deals (investment)'!$V:$V,BD$1)</f>
        <v>#VALUE!</v>
      </c>
      <c r="BE1095" s="17" t="e">
        <f>SUMIFS('[1]Deals (investment)'!$C:$C,'[1]Deals (investment)'!$B:$B,$A1095,'[1]Deals (investment)'!$V:$V,BE$1)</f>
        <v>#VALUE!</v>
      </c>
      <c r="BF1095" s="17" t="e">
        <f>SUMIFS('[1]Deals (investment)'!$C:$C,'[1]Deals (investment)'!$B:$B,$A1095,'[1]Deals (investment)'!$V:$V,BF$1)</f>
        <v>#VALUE!</v>
      </c>
      <c r="BG1095" s="17" t="e">
        <f>SUMIFS('[1]Deals (investment)'!$C:$C,'[1]Deals (investment)'!$B:$B,$A1095,'[1]Deals (investment)'!$V:$V,BG$1)</f>
        <v>#VALUE!</v>
      </c>
      <c r="BH1095" s="17" t="e">
        <f>SUMIFS('[1]Deals (investment)'!$C:$C,'[1]Deals (investment)'!$B:$B,$A1095,'[1]Deals (investment)'!$V:$V,BH$1)</f>
        <v>#VALUE!</v>
      </c>
      <c r="BI1095" s="17" t="e">
        <f>SUMIFS('[1]Deals (investment)'!$C:$C,'[1]Deals (investment)'!$B:$B,$A1095,'[1]Deals (investment)'!$V:$V,BI$1)</f>
        <v>#VALUE!</v>
      </c>
      <c r="BJ1095" s="17" t="e">
        <f>SUMIFS('[1]Deals (investment)'!$C:$C,'[1]Deals (investment)'!$B:$B,$A1095,'[1]Deals (investment)'!$V:$V,BJ$1)</f>
        <v>#VALUE!</v>
      </c>
      <c r="BK1095" s="17" t="e">
        <f>SUMIFS('[1]Deals (investment)'!$C:$C,'[1]Deals (investment)'!$B:$B,$A1095,'[1]Deals (investment)'!$V:$V,BK$1)</f>
        <v>#VALUE!</v>
      </c>
      <c r="BL1095" s="17" t="e">
        <f>SUMIFS('[1]Deals (investment)'!$C:$C,'[1]Deals (investment)'!$B:$B,$A1095,'[1]Deals (investment)'!$V:$V,BL$1)</f>
        <v>#VALUE!</v>
      </c>
      <c r="BM1095" s="17" t="e">
        <f>SUMIFS('[1]Deals (investment)'!$C:$C,'[1]Deals (investment)'!$B:$B,$A1095,'[1]Deals (investment)'!$V:$V,BM$1)</f>
        <v>#VALUE!</v>
      </c>
      <c r="BN1095" s="15"/>
      <c r="BO1095" s="15"/>
      <c r="BP1095" s="22"/>
      <c r="BQ1095" s="15"/>
      <c r="BR1095" s="15"/>
      <c r="BS1095" s="15"/>
      <c r="BT1095" s="15"/>
      <c r="BU1095" s="15"/>
      <c r="BV1095" s="15"/>
      <c r="BW1095" s="15"/>
      <c r="BX1095" s="15"/>
      <c r="BY1095" s="15"/>
      <c r="BZ1095" s="15"/>
      <c r="CA1095" s="15"/>
      <c r="CB1095" s="15"/>
      <c r="CC1095" s="15"/>
      <c r="CD1095" s="15" t="str">
        <f t="shared" si="160"/>
        <v>Instadiet.MeA marketplace for dietitians and end usersActive</v>
      </c>
      <c r="CE1095" s="15"/>
      <c r="CF1095" s="15"/>
      <c r="CG1095" s="15"/>
      <c r="CH1095" s="15"/>
      <c r="CI1095" s="15"/>
      <c r="CJ1095" s="15"/>
    </row>
    <row r="1096" spans="1:117" ht="12.75">
      <c r="A1096" s="15" t="s">
        <v>7519</v>
      </c>
      <c r="B1096" s="15" t="s">
        <v>7520</v>
      </c>
      <c r="C1096" s="15" t="s">
        <v>58</v>
      </c>
      <c r="D1096" s="16">
        <v>2014</v>
      </c>
      <c r="E1096" s="15" t="s">
        <v>90</v>
      </c>
      <c r="F1096" s="15"/>
      <c r="G1096" s="15" t="s">
        <v>91</v>
      </c>
      <c r="H1096" s="15"/>
      <c r="I1096" s="15" t="s">
        <v>91</v>
      </c>
      <c r="J1096" s="15"/>
      <c r="K1096" s="17" t="e">
        <f t="shared" si="140"/>
        <v>#VALUE!</v>
      </c>
      <c r="L1096" s="15"/>
      <c r="M1096" s="18" t="e">
        <f t="shared" si="132"/>
        <v>#VALUE!</v>
      </c>
      <c r="N1096" s="15"/>
      <c r="O1096" s="15"/>
      <c r="P1096" s="15"/>
      <c r="Q1096" s="15"/>
      <c r="R1096" s="15" t="s">
        <v>92</v>
      </c>
      <c r="S1096" s="19" t="s">
        <v>144</v>
      </c>
      <c r="T1096" s="15" t="s">
        <v>312</v>
      </c>
      <c r="U1096" s="17" t="s">
        <v>312</v>
      </c>
      <c r="V1096" s="15" t="s">
        <v>7521</v>
      </c>
      <c r="W1096" s="15">
        <v>0</v>
      </c>
      <c r="X1096" s="15" t="s">
        <v>1849</v>
      </c>
      <c r="Y1096" s="15" t="s">
        <v>7522</v>
      </c>
      <c r="AB1096" s="20" t="s">
        <v>312</v>
      </c>
      <c r="AC1096" s="27" t="s">
        <v>7523</v>
      </c>
      <c r="AD1096" s="15"/>
      <c r="AE1096" s="15"/>
      <c r="AF1096" s="21" t="s">
        <v>7524</v>
      </c>
      <c r="AG1096" s="22">
        <f t="shared" si="157"/>
        <v>0.61290322580645162</v>
      </c>
      <c r="AH1096" s="15" t="str">
        <f t="shared" si="161"/>
        <v/>
      </c>
      <c r="AI1096" s="22" t="str">
        <f>VLOOKUP(A1096,'[1]Deals (investment)'!$B$2:$Z$1497,1,FALSE)</f>
        <v>Instant Property</v>
      </c>
      <c r="AJ1096" s="22">
        <f>VLOOKUP(A1096,'[1]Deals (investment)'!$B$2:$Z$870,15,FALSE)</f>
        <v>0</v>
      </c>
      <c r="AK1096" s="17" t="e">
        <f>VLOOKUP(A1096,'[1]Deals (Exits)'!B:B,1,FALSE)</f>
        <v>#N/A</v>
      </c>
      <c r="AL1096" s="23">
        <f>VLOOKUP(G1096,[1]Lookups!$V$3:$Y$197,4,FALSE)</f>
        <v>0</v>
      </c>
      <c r="AM1096" s="17" t="str">
        <f>VLOOKUP(X1096,[1]Lookups!$B$3:$C$200,2,FALSE)</f>
        <v>Construction &amp; Real Estate</v>
      </c>
      <c r="AN1096" s="17" t="str">
        <f>VLOOKUP(R1096,[1]Lookups!$H$3:$I$69,2,FALSE)</f>
        <v>4. Late Venture</v>
      </c>
      <c r="AO1096" s="17" t="e">
        <f>VLOOKUP(T1096,[1]Lookups!$H$3:$I$69,2,FALSE)</f>
        <v>#N/A</v>
      </c>
      <c r="AP1096" s="17" t="str">
        <f>VLOOKUP(AN1096,[1]Lookups!$N$3:$O$11,2,FALSE)</f>
        <v>Growth</v>
      </c>
      <c r="AQ1096" s="18" t="e">
        <f>COUNTIFS('[1]Deals (investment)'!$B:$B,$A1096)</f>
        <v>#VALUE!</v>
      </c>
      <c r="AR1096" s="18" t="e">
        <f>COUNTIFS('[1]Deals (investment)'!$B:$B,$A1096,'[1]Deals (investment)'!$T:$T,$AW$1)+COUNTIFS('[1]Deals (investment)'!$B:$B,$A1096,'[1]Deals (investment)'!$T:$T,$AX$1)+COUNTIFS('[1]Deals (investment)'!$B:$B,$A1096,'[1]Deals (investment)'!$T:$T,$AY$1)</f>
        <v>#VALUE!</v>
      </c>
      <c r="AS1096" s="17" t="e">
        <f>SUMIFS('[1]Deals (investment)'!$C:$C,'[1]Deals (investment)'!$B:$B,$A1096)</f>
        <v>#VALUE!</v>
      </c>
      <c r="AT1096" s="17" t="e">
        <f t="shared" si="141"/>
        <v>#VALUE!</v>
      </c>
      <c r="AU1096" s="18" t="e">
        <f>COUNTIF('[1]Deals (Exits)'!$B:$B,A1096)</f>
        <v>#VALUE!</v>
      </c>
      <c r="AV1096" s="17" t="e">
        <f>SUMIFS('[1]Deals (investment)'!$C:$C,'[1]Deals (investment)'!$B:$B,$A1096,'[1]Deals (investment)'!$T:$T,AV$1)</f>
        <v>#VALUE!</v>
      </c>
      <c r="AW1096" s="17" t="e">
        <f>SUMIFS('[1]Deals (investment)'!$C:$C,'[1]Deals (investment)'!$B:$B,$A1096,'[1]Deals (investment)'!$T:$T,AW$1)</f>
        <v>#VALUE!</v>
      </c>
      <c r="AX1096" s="17" t="e">
        <f>SUMIFS('[1]Deals (investment)'!$C:$C,'[1]Deals (investment)'!$B:$B,$A1096,'[1]Deals (investment)'!$T:$T,AX$1)</f>
        <v>#VALUE!</v>
      </c>
      <c r="AY1096" s="17" t="e">
        <f>SUMIFS('[1]Deals (investment)'!$C:$C,'[1]Deals (investment)'!$B:$B,$A1096,'[1]Deals (investment)'!$T:$T,AY$1)</f>
        <v>#VALUE!</v>
      </c>
      <c r="AZ1096" s="17" t="e">
        <f>SUMIFS('[1]Deals (investment)'!$C:$C,'[1]Deals (investment)'!$B:$B,$A1096,'[1]Deals (investment)'!$T:$T,AZ$1)</f>
        <v>#VALUE!</v>
      </c>
      <c r="BA1096" s="17" t="e">
        <f>SUMIFS('[1]Deals (investment)'!$C:$C,'[1]Deals (investment)'!$B:$B,$A1096,'[1]Deals (investment)'!$T:$T,BA$1)</f>
        <v>#VALUE!</v>
      </c>
      <c r="BB1096" s="17" t="e">
        <f>SUMIFS('[1]Deals (investment)'!$C:$C,'[1]Deals (investment)'!$B:$B,$A1096,'[1]Deals (investment)'!$T:$T,BB$1)</f>
        <v>#VALUE!</v>
      </c>
      <c r="BC1096" s="17" t="e">
        <f>SUMIFS('[1]Deals (Exits)'!$C:$C,'[1]Deals (Exits)'!$B:$B,$A1096)</f>
        <v>#VALUE!</v>
      </c>
      <c r="BD1096" s="17" t="e">
        <f>SUMIFS('[1]Deals (investment)'!$C:$C,'[1]Deals (investment)'!$B:$B,$A1096,'[1]Deals (investment)'!$V:$V,BD$1)</f>
        <v>#VALUE!</v>
      </c>
      <c r="BE1096" s="17" t="e">
        <f>SUMIFS('[1]Deals (investment)'!$C:$C,'[1]Deals (investment)'!$B:$B,$A1096,'[1]Deals (investment)'!$V:$V,BE$1)</f>
        <v>#VALUE!</v>
      </c>
      <c r="BF1096" s="17" t="e">
        <f>SUMIFS('[1]Deals (investment)'!$C:$C,'[1]Deals (investment)'!$B:$B,$A1096,'[1]Deals (investment)'!$V:$V,BF$1)</f>
        <v>#VALUE!</v>
      </c>
      <c r="BG1096" s="17" t="e">
        <f>SUMIFS('[1]Deals (investment)'!$C:$C,'[1]Deals (investment)'!$B:$B,$A1096,'[1]Deals (investment)'!$V:$V,BG$1)</f>
        <v>#VALUE!</v>
      </c>
      <c r="BH1096" s="17" t="e">
        <f>SUMIFS('[1]Deals (investment)'!$C:$C,'[1]Deals (investment)'!$B:$B,$A1096,'[1]Deals (investment)'!$V:$V,BH$1)</f>
        <v>#VALUE!</v>
      </c>
      <c r="BI1096" s="17" t="e">
        <f>SUMIFS('[1]Deals (investment)'!$C:$C,'[1]Deals (investment)'!$B:$B,$A1096,'[1]Deals (investment)'!$V:$V,BI$1)</f>
        <v>#VALUE!</v>
      </c>
      <c r="BJ1096" s="17" t="e">
        <f>SUMIFS('[1]Deals (investment)'!$C:$C,'[1]Deals (investment)'!$B:$B,$A1096,'[1]Deals (investment)'!$V:$V,BJ$1)</f>
        <v>#VALUE!</v>
      </c>
      <c r="BK1096" s="17" t="e">
        <f>SUMIFS('[1]Deals (investment)'!$C:$C,'[1]Deals (investment)'!$B:$B,$A1096,'[1]Deals (investment)'!$V:$V,BK$1)</f>
        <v>#VALUE!</v>
      </c>
      <c r="BL1096" s="17" t="e">
        <f>SUMIFS('[1]Deals (investment)'!$C:$C,'[1]Deals (investment)'!$B:$B,$A1096,'[1]Deals (investment)'!$V:$V,BL$1)</f>
        <v>#VALUE!</v>
      </c>
      <c r="BM1096" s="17" t="e">
        <f>SUMIFS('[1]Deals (investment)'!$C:$C,'[1]Deals (investment)'!$B:$B,$A1096,'[1]Deals (investment)'!$V:$V,BM$1)</f>
        <v>#VALUE!</v>
      </c>
      <c r="BN1096" s="15"/>
      <c r="BO1096" s="15"/>
      <c r="BP1096" s="22"/>
      <c r="BQ1096" s="15"/>
      <c r="BR1096" s="15"/>
      <c r="BS1096" s="15"/>
      <c r="BT1096" s="15"/>
      <c r="BU1096" s="15"/>
      <c r="BV1096" s="15"/>
      <c r="BW1096" s="15"/>
      <c r="BX1096" s="15"/>
      <c r="BY1096" s="15"/>
      <c r="BZ1096" s="15"/>
      <c r="CA1096" s="15"/>
      <c r="CB1096" s="15"/>
      <c r="CC1096" s="15"/>
      <c r="CD1096" s="15" t="str">
        <f t="shared" si="160"/>
        <v>Instant PropertyInstant Property is South Africa's leading independent online commercial property portal.Active</v>
      </c>
      <c r="CE1096" s="15"/>
      <c r="CF1096" s="15"/>
      <c r="CG1096" s="15"/>
      <c r="CH1096" s="15"/>
      <c r="CI1096" s="15"/>
      <c r="CJ1096" s="15"/>
    </row>
    <row r="1097" spans="1:117" ht="12.75">
      <c r="A1097" s="15" t="s">
        <v>7525</v>
      </c>
      <c r="B1097" s="15" t="s">
        <v>7526</v>
      </c>
      <c r="C1097" s="15" t="s">
        <v>58</v>
      </c>
      <c r="D1097" s="16">
        <v>2011</v>
      </c>
      <c r="E1097" s="15" t="s">
        <v>7527</v>
      </c>
      <c r="F1097" s="15"/>
      <c r="G1097" s="15"/>
      <c r="H1097" s="15"/>
      <c r="I1097" s="15"/>
      <c r="J1097" s="15"/>
      <c r="K1097" s="17" t="e">
        <f t="shared" si="140"/>
        <v>#VALUE!</v>
      </c>
      <c r="L1097" s="15"/>
      <c r="M1097" s="18" t="e">
        <f t="shared" si="132"/>
        <v>#VALUE!</v>
      </c>
      <c r="N1097" s="15"/>
      <c r="O1097" s="15"/>
      <c r="P1097" s="15"/>
      <c r="Q1097" s="15"/>
      <c r="R1097" s="15"/>
      <c r="S1097" s="19"/>
      <c r="T1097" s="15"/>
      <c r="U1097" s="17"/>
      <c r="V1097" s="15" t="s">
        <v>7528</v>
      </c>
      <c r="W1097" s="15"/>
      <c r="X1097" s="15" t="s">
        <v>64</v>
      </c>
      <c r="Y1097" s="15" t="s">
        <v>7529</v>
      </c>
      <c r="AB1097" s="20"/>
      <c r="AC1097" s="21" t="s">
        <v>7530</v>
      </c>
      <c r="AD1097" s="21" t="s">
        <v>7531</v>
      </c>
      <c r="AE1097" s="21" t="s">
        <v>7532</v>
      </c>
      <c r="AF1097" s="21" t="s">
        <v>7533</v>
      </c>
      <c r="AG1097" s="22">
        <f t="shared" si="157"/>
        <v>0.41935483870967744</v>
      </c>
      <c r="AH1097" s="15" t="str">
        <f t="shared" si="161"/>
        <v/>
      </c>
      <c r="AI1097" s="22" t="e">
        <f>VLOOKUP(A1097,'[1]Deals (investment)'!$B$2:$Z$1497,1,FALSE)</f>
        <v>#N/A</v>
      </c>
      <c r="AJ1097" s="22" t="e">
        <f>VLOOKUP(A1097,'[1]Deals (investment)'!$B$2:$Z$870,15,FALSE)</f>
        <v>#N/A</v>
      </c>
      <c r="AK1097" s="17" t="e">
        <f>VLOOKUP(A1097,'[1]Deals (Exits)'!B:B,1,FALSE)</f>
        <v>#N/A</v>
      </c>
      <c r="AL1097" s="23" t="e">
        <f>VLOOKUP(G1097,[1]Lookups!$V$3:$Y$197,4,FALSE)</f>
        <v>#N/A</v>
      </c>
      <c r="AM1097" s="17" t="str">
        <f>VLOOKUP(X1097,[1]Lookups!$B$3:$C$200,2,FALSE)</f>
        <v>E-commerce &amp; Retail</v>
      </c>
      <c r="AN1097" s="17" t="e">
        <f>VLOOKUP(R1097,[1]Lookups!$H$3:$I$69,2,FALSE)</f>
        <v>#N/A</v>
      </c>
      <c r="AO1097" s="17" t="e">
        <f>VLOOKUP(T1097,[1]Lookups!$H$3:$I$69,2,FALSE)</f>
        <v>#N/A</v>
      </c>
      <c r="AP1097" s="17" t="e">
        <f>VLOOKUP(AN1097,[1]Lookups!$N$3:$O$11,2,FALSE)</f>
        <v>#N/A</v>
      </c>
      <c r="AQ1097" s="18" t="e">
        <f>COUNTIFS('[1]Deals (investment)'!$B:$B,$A1097)</f>
        <v>#VALUE!</v>
      </c>
      <c r="AR1097" s="18" t="e">
        <f>COUNTIFS('[1]Deals (investment)'!$B:$B,$A1097,'[1]Deals (investment)'!$T:$T,$AW$1)+COUNTIFS('[1]Deals (investment)'!$B:$B,$A1097,'[1]Deals (investment)'!$T:$T,$AX$1)+COUNTIFS('[1]Deals (investment)'!$B:$B,$A1097,'[1]Deals (investment)'!$T:$T,$AY$1)</f>
        <v>#VALUE!</v>
      </c>
      <c r="AS1097" s="17" t="e">
        <f>SUMIFS('[1]Deals (investment)'!$C:$C,'[1]Deals (investment)'!$B:$B,$A1097)</f>
        <v>#VALUE!</v>
      </c>
      <c r="AT1097" s="17" t="e">
        <f t="shared" si="141"/>
        <v>#VALUE!</v>
      </c>
      <c r="AU1097" s="18" t="e">
        <f>COUNTIF('[1]Deals (Exits)'!$B:$B,A1097)</f>
        <v>#VALUE!</v>
      </c>
      <c r="AV1097" s="17" t="e">
        <f>SUMIFS('[1]Deals (investment)'!$C:$C,'[1]Deals (investment)'!$B:$B,$A1097,'[1]Deals (investment)'!$T:$T,AV$1)</f>
        <v>#VALUE!</v>
      </c>
      <c r="AW1097" s="17" t="e">
        <f>SUMIFS('[1]Deals (investment)'!$C:$C,'[1]Deals (investment)'!$B:$B,$A1097,'[1]Deals (investment)'!$T:$T,AW$1)</f>
        <v>#VALUE!</v>
      </c>
      <c r="AX1097" s="17" t="e">
        <f>SUMIFS('[1]Deals (investment)'!$C:$C,'[1]Deals (investment)'!$B:$B,$A1097,'[1]Deals (investment)'!$T:$T,AX$1)</f>
        <v>#VALUE!</v>
      </c>
      <c r="AY1097" s="17" t="e">
        <f>SUMIFS('[1]Deals (investment)'!$C:$C,'[1]Deals (investment)'!$B:$B,$A1097,'[1]Deals (investment)'!$T:$T,AY$1)</f>
        <v>#VALUE!</v>
      </c>
      <c r="AZ1097" s="17" t="e">
        <f>SUMIFS('[1]Deals (investment)'!$C:$C,'[1]Deals (investment)'!$B:$B,$A1097,'[1]Deals (investment)'!$T:$T,AZ$1)</f>
        <v>#VALUE!</v>
      </c>
      <c r="BA1097" s="17" t="e">
        <f>SUMIFS('[1]Deals (investment)'!$C:$C,'[1]Deals (investment)'!$B:$B,$A1097,'[1]Deals (investment)'!$T:$T,BA$1)</f>
        <v>#VALUE!</v>
      </c>
      <c r="BB1097" s="17" t="e">
        <f>SUMIFS('[1]Deals (investment)'!$C:$C,'[1]Deals (investment)'!$B:$B,$A1097,'[1]Deals (investment)'!$T:$T,BB$1)</f>
        <v>#VALUE!</v>
      </c>
      <c r="BC1097" s="17" t="e">
        <f>SUMIFS('[1]Deals (Exits)'!$C:$C,'[1]Deals (Exits)'!$B:$B,$A1097)</f>
        <v>#VALUE!</v>
      </c>
      <c r="BD1097" s="17" t="e">
        <f>SUMIFS('[1]Deals (investment)'!$C:$C,'[1]Deals (investment)'!$B:$B,$A1097,'[1]Deals (investment)'!$V:$V,BD$1)</f>
        <v>#VALUE!</v>
      </c>
      <c r="BE1097" s="17" t="e">
        <f>SUMIFS('[1]Deals (investment)'!$C:$C,'[1]Deals (investment)'!$B:$B,$A1097,'[1]Deals (investment)'!$V:$V,BE$1)</f>
        <v>#VALUE!</v>
      </c>
      <c r="BF1097" s="17" t="e">
        <f>SUMIFS('[1]Deals (investment)'!$C:$C,'[1]Deals (investment)'!$B:$B,$A1097,'[1]Deals (investment)'!$V:$V,BF$1)</f>
        <v>#VALUE!</v>
      </c>
      <c r="BG1097" s="17" t="e">
        <f>SUMIFS('[1]Deals (investment)'!$C:$C,'[1]Deals (investment)'!$B:$B,$A1097,'[1]Deals (investment)'!$V:$V,BG$1)</f>
        <v>#VALUE!</v>
      </c>
      <c r="BH1097" s="17" t="e">
        <f>SUMIFS('[1]Deals (investment)'!$C:$C,'[1]Deals (investment)'!$B:$B,$A1097,'[1]Deals (investment)'!$V:$V,BH$1)</f>
        <v>#VALUE!</v>
      </c>
      <c r="BI1097" s="17" t="e">
        <f>SUMIFS('[1]Deals (investment)'!$C:$C,'[1]Deals (investment)'!$B:$B,$A1097,'[1]Deals (investment)'!$V:$V,BI$1)</f>
        <v>#VALUE!</v>
      </c>
      <c r="BJ1097" s="17" t="e">
        <f>SUMIFS('[1]Deals (investment)'!$C:$C,'[1]Deals (investment)'!$B:$B,$A1097,'[1]Deals (investment)'!$V:$V,BJ$1)</f>
        <v>#VALUE!</v>
      </c>
      <c r="BK1097" s="17" t="e">
        <f>SUMIFS('[1]Deals (investment)'!$C:$C,'[1]Deals (investment)'!$B:$B,$A1097,'[1]Deals (investment)'!$V:$V,BK$1)</f>
        <v>#VALUE!</v>
      </c>
      <c r="BL1097" s="17" t="e">
        <f>SUMIFS('[1]Deals (investment)'!$C:$C,'[1]Deals (investment)'!$B:$B,$A1097,'[1]Deals (investment)'!$V:$V,BL$1)</f>
        <v>#VALUE!</v>
      </c>
      <c r="BM1097" s="17" t="e">
        <f>SUMIFS('[1]Deals (investment)'!$C:$C,'[1]Deals (investment)'!$B:$B,$A1097,'[1]Deals (investment)'!$V:$V,BM$1)</f>
        <v>#VALUE!</v>
      </c>
      <c r="BN1097" s="15"/>
      <c r="BO1097" s="15"/>
      <c r="BP1097" s="22"/>
      <c r="BQ1097" s="15"/>
      <c r="BR1097" s="15"/>
      <c r="BS1097" s="15"/>
      <c r="BT1097" s="15"/>
      <c r="BU1097" s="15"/>
      <c r="BV1097" s="15"/>
      <c r="BW1097" s="15"/>
      <c r="BX1097" s="15"/>
      <c r="BY1097" s="15"/>
      <c r="BZ1097" s="15"/>
      <c r="CA1097" s="15"/>
      <c r="CB1097" s="15"/>
      <c r="CC1097" s="15"/>
      <c r="CD1097" s="15" t="str">
        <f t="shared" si="160"/>
        <v>Ipsyipsy is an online beauty community that home delivers a box of 5 beauty samples for a monthly subscription fee.Active</v>
      </c>
      <c r="CE1097" s="15"/>
      <c r="CF1097" s="15"/>
      <c r="CG1097" s="15"/>
      <c r="CH1097" s="15"/>
      <c r="CI1097" s="15"/>
      <c r="CJ1097" s="15"/>
    </row>
    <row r="1098" spans="1:117" ht="12.75">
      <c r="A1098" s="15" t="s">
        <v>7534</v>
      </c>
      <c r="B1098" s="15" t="s">
        <v>7535</v>
      </c>
      <c r="C1098" s="15" t="s">
        <v>58</v>
      </c>
      <c r="D1098" s="16">
        <v>2014</v>
      </c>
      <c r="E1098" s="26" t="s">
        <v>117</v>
      </c>
      <c r="F1098" s="26" t="s">
        <v>110</v>
      </c>
      <c r="G1098" s="26" t="s">
        <v>118</v>
      </c>
      <c r="H1098" s="26"/>
      <c r="I1098" s="15" t="s">
        <v>118</v>
      </c>
      <c r="J1098" s="26"/>
      <c r="K1098" s="17" t="e">
        <f t="shared" si="140"/>
        <v>#VALUE!</v>
      </c>
      <c r="L1098" s="15"/>
      <c r="M1098" s="18" t="e">
        <f t="shared" si="132"/>
        <v>#VALUE!</v>
      </c>
      <c r="N1098" s="15" t="s">
        <v>7536</v>
      </c>
      <c r="O1098" s="15"/>
      <c r="P1098" s="15"/>
      <c r="Q1098" s="24" t="e">
        <f ca="1">_xludf.MAXIFS('[1]Deals (investment)'!A:A,'[1]Deals (investment)'!B:B,A1098)</f>
        <v>#NAME?</v>
      </c>
      <c r="R1098" s="15" t="s">
        <v>809</v>
      </c>
      <c r="S1098" s="19" t="s">
        <v>144</v>
      </c>
      <c r="T1098" s="15"/>
      <c r="U1098" s="17"/>
      <c r="V1098" s="15"/>
      <c r="W1098" s="15"/>
      <c r="X1098" s="15" t="s">
        <v>158</v>
      </c>
      <c r="Y1098" s="15" t="s">
        <v>7537</v>
      </c>
      <c r="Z1098" s="25" t="s">
        <v>147</v>
      </c>
      <c r="AA1098" s="25" t="s">
        <v>110</v>
      </c>
      <c r="AB1098" s="20"/>
      <c r="AC1098" s="27" t="s">
        <v>7538</v>
      </c>
      <c r="AD1098" s="15" t="s">
        <v>110</v>
      </c>
      <c r="AE1098" s="15" t="s">
        <v>110</v>
      </c>
      <c r="AF1098" s="15" t="s">
        <v>110</v>
      </c>
      <c r="AG1098" s="22">
        <f t="shared" ca="1" si="157"/>
        <v>0.67741935483870963</v>
      </c>
      <c r="AH1098" s="15" t="str">
        <f t="shared" si="161"/>
        <v/>
      </c>
      <c r="AI1098" s="22" t="e">
        <f>VLOOKUP(A1098,'[1]Deals (investment)'!$B$2:$Z$1497,1,FALSE)</f>
        <v>#N/A</v>
      </c>
      <c r="AJ1098" s="22" t="e">
        <f>VLOOKUP(A1098,'[1]Deals (investment)'!$B$2:$Z$870,15,FALSE)</f>
        <v>#N/A</v>
      </c>
      <c r="AK1098" s="17" t="e">
        <f>VLOOKUP(A1098,'[1]Deals (Exits)'!B:B,1,FALSE)</f>
        <v>#N/A</v>
      </c>
      <c r="AL1098" s="23">
        <f>VLOOKUP(G1098,[1]Lookups!$V$3:$Y$197,4,FALSE)</f>
        <v>0</v>
      </c>
      <c r="AM1098" s="17" t="str">
        <f>VLOOKUP(X1098,[1]Lookups!$B$3:$C$200,2,FALSE)</f>
        <v>Financial Services</v>
      </c>
      <c r="AN1098" s="17" t="str">
        <f>VLOOKUP(R1098,[1]Lookups!$H$3:$I$69,2,FALSE)</f>
        <v>6. Private Equity</v>
      </c>
      <c r="AO1098" s="17" t="e">
        <f>VLOOKUP(T1098,[1]Lookups!$H$3:$I$69,2,FALSE)</f>
        <v>#N/A</v>
      </c>
      <c r="AP1098" s="17" t="str">
        <f>VLOOKUP(AN1098,[1]Lookups!$N$3:$O$11,2,FALSE)</f>
        <v>Growth</v>
      </c>
      <c r="AQ1098" s="18" t="e">
        <f>COUNTIFS('[1]Deals (investment)'!$B:$B,$A1098)</f>
        <v>#VALUE!</v>
      </c>
      <c r="AR1098" s="18" t="e">
        <f>COUNTIFS('[1]Deals (investment)'!$B:$B,$A1098,'[1]Deals (investment)'!$T:$T,$AW$1)+COUNTIFS('[1]Deals (investment)'!$B:$B,$A1098,'[1]Deals (investment)'!$T:$T,$AX$1)+COUNTIFS('[1]Deals (investment)'!$B:$B,$A1098,'[1]Deals (investment)'!$T:$T,$AY$1)</f>
        <v>#VALUE!</v>
      </c>
      <c r="AS1098" s="17" t="e">
        <f>SUMIFS('[1]Deals (investment)'!$C:$C,'[1]Deals (investment)'!$B:$B,$A1098)</f>
        <v>#VALUE!</v>
      </c>
      <c r="AT1098" s="17" t="e">
        <f t="shared" si="141"/>
        <v>#VALUE!</v>
      </c>
      <c r="AU1098" s="18" t="e">
        <f>COUNTIF('[1]Deals (Exits)'!$B:$B,A1098)</f>
        <v>#VALUE!</v>
      </c>
      <c r="AV1098" s="17" t="e">
        <f>SUMIFS('[1]Deals (investment)'!$C:$C,'[1]Deals (investment)'!$B:$B,$A1098,'[1]Deals (investment)'!$T:$T,AV$1)</f>
        <v>#VALUE!</v>
      </c>
      <c r="AW1098" s="17" t="e">
        <f>SUMIFS('[1]Deals (investment)'!$C:$C,'[1]Deals (investment)'!$B:$B,$A1098,'[1]Deals (investment)'!$T:$T,AW$1)</f>
        <v>#VALUE!</v>
      </c>
      <c r="AX1098" s="17" t="e">
        <f>SUMIFS('[1]Deals (investment)'!$C:$C,'[1]Deals (investment)'!$B:$B,$A1098,'[1]Deals (investment)'!$T:$T,AX$1)</f>
        <v>#VALUE!</v>
      </c>
      <c r="AY1098" s="17" t="e">
        <f>SUMIFS('[1]Deals (investment)'!$C:$C,'[1]Deals (investment)'!$B:$B,$A1098,'[1]Deals (investment)'!$T:$T,AY$1)</f>
        <v>#VALUE!</v>
      </c>
      <c r="AZ1098" s="17" t="e">
        <f>SUMIFS('[1]Deals (investment)'!$C:$C,'[1]Deals (investment)'!$B:$B,$A1098,'[1]Deals (investment)'!$T:$T,AZ$1)</f>
        <v>#VALUE!</v>
      </c>
      <c r="BA1098" s="17" t="e">
        <f>SUMIFS('[1]Deals (investment)'!$C:$C,'[1]Deals (investment)'!$B:$B,$A1098,'[1]Deals (investment)'!$T:$T,BA$1)</f>
        <v>#VALUE!</v>
      </c>
      <c r="BB1098" s="17" t="e">
        <f>SUMIFS('[1]Deals (investment)'!$C:$C,'[1]Deals (investment)'!$B:$B,$A1098,'[1]Deals (investment)'!$T:$T,BB$1)</f>
        <v>#VALUE!</v>
      </c>
      <c r="BC1098" s="17" t="e">
        <f>SUMIFS('[1]Deals (Exits)'!$C:$C,'[1]Deals (Exits)'!$B:$B,$A1098)</f>
        <v>#VALUE!</v>
      </c>
      <c r="BD1098" s="17" t="e">
        <f>SUMIFS('[1]Deals (investment)'!$C:$C,'[1]Deals (investment)'!$B:$B,$A1098,'[1]Deals (investment)'!$V:$V,BD$1)</f>
        <v>#VALUE!</v>
      </c>
      <c r="BE1098" s="17" t="e">
        <f>SUMIFS('[1]Deals (investment)'!$C:$C,'[1]Deals (investment)'!$B:$B,$A1098,'[1]Deals (investment)'!$V:$V,BE$1)</f>
        <v>#VALUE!</v>
      </c>
      <c r="BF1098" s="17" t="e">
        <f>SUMIFS('[1]Deals (investment)'!$C:$C,'[1]Deals (investment)'!$B:$B,$A1098,'[1]Deals (investment)'!$V:$V,BF$1)</f>
        <v>#VALUE!</v>
      </c>
      <c r="BG1098" s="17" t="e">
        <f>SUMIFS('[1]Deals (investment)'!$C:$C,'[1]Deals (investment)'!$B:$B,$A1098,'[1]Deals (investment)'!$V:$V,BG$1)</f>
        <v>#VALUE!</v>
      </c>
      <c r="BH1098" s="17" t="e">
        <f>SUMIFS('[1]Deals (investment)'!$C:$C,'[1]Deals (investment)'!$B:$B,$A1098,'[1]Deals (investment)'!$V:$V,BH$1)</f>
        <v>#VALUE!</v>
      </c>
      <c r="BI1098" s="17" t="e">
        <f>SUMIFS('[1]Deals (investment)'!$C:$C,'[1]Deals (investment)'!$B:$B,$A1098,'[1]Deals (investment)'!$V:$V,BI$1)</f>
        <v>#VALUE!</v>
      </c>
      <c r="BJ1098" s="17" t="e">
        <f>SUMIFS('[1]Deals (investment)'!$C:$C,'[1]Deals (investment)'!$B:$B,$A1098,'[1]Deals (investment)'!$V:$V,BJ$1)</f>
        <v>#VALUE!</v>
      </c>
      <c r="BK1098" s="17" t="e">
        <f>SUMIFS('[1]Deals (investment)'!$C:$C,'[1]Deals (investment)'!$B:$B,$A1098,'[1]Deals (investment)'!$V:$V,BK$1)</f>
        <v>#VALUE!</v>
      </c>
      <c r="BL1098" s="17" t="e">
        <f>SUMIFS('[1]Deals (investment)'!$C:$C,'[1]Deals (investment)'!$B:$B,$A1098,'[1]Deals (investment)'!$V:$V,BL$1)</f>
        <v>#VALUE!</v>
      </c>
      <c r="BM1098" s="17" t="e">
        <f>SUMIFS('[1]Deals (investment)'!$C:$C,'[1]Deals (investment)'!$B:$B,$A1098,'[1]Deals (investment)'!$V:$V,BM$1)</f>
        <v>#VALUE!</v>
      </c>
      <c r="BN1098" s="15"/>
      <c r="BO1098" s="15"/>
      <c r="BP1098" s="22"/>
      <c r="BQ1098" s="15"/>
      <c r="BR1098" s="15"/>
      <c r="BS1098" s="15"/>
      <c r="BT1098" s="15"/>
      <c r="BU1098" s="15"/>
      <c r="BV1098" s="15"/>
      <c r="BW1098" s="15"/>
      <c r="BX1098" s="15"/>
      <c r="BY1098" s="15"/>
      <c r="BZ1098" s="15"/>
      <c r="CA1098" s="15"/>
      <c r="CB1098" s="15"/>
      <c r="CC1098" s="15"/>
      <c r="CD1098" s="15"/>
      <c r="CE1098" s="15"/>
      <c r="CF1098" s="15"/>
      <c r="CG1098" s="15"/>
      <c r="CH1098" s="15"/>
      <c r="CI1098" s="15"/>
      <c r="CJ1098" s="15"/>
    </row>
    <row r="1099" spans="1:117" ht="12.75">
      <c r="A1099" s="15" t="s">
        <v>7539</v>
      </c>
      <c r="B1099" s="15" t="s">
        <v>7540</v>
      </c>
      <c r="C1099" s="15" t="s">
        <v>58</v>
      </c>
      <c r="D1099" s="16">
        <v>2015</v>
      </c>
      <c r="E1099" s="15" t="s">
        <v>117</v>
      </c>
      <c r="F1099" s="15"/>
      <c r="G1099" s="15" t="s">
        <v>118</v>
      </c>
      <c r="H1099" s="15"/>
      <c r="I1099" s="15" t="s">
        <v>118</v>
      </c>
      <c r="J1099" s="15"/>
      <c r="K1099" s="17" t="e">
        <f t="shared" si="140"/>
        <v>#VALUE!</v>
      </c>
      <c r="L1099" s="15"/>
      <c r="M1099" s="18" t="e">
        <f t="shared" si="132"/>
        <v>#VALUE!</v>
      </c>
      <c r="N1099" s="15"/>
      <c r="O1099" s="15"/>
      <c r="P1099" s="15"/>
      <c r="Q1099" s="24" t="e">
        <f ca="1">_xludf.MAXIFS('[1]Deals (investment)'!A:A,'[1]Deals (investment)'!B:B,A1099)</f>
        <v>#NAME?</v>
      </c>
      <c r="R1099" s="15"/>
      <c r="S1099" s="19"/>
      <c r="T1099" s="15"/>
      <c r="U1099" s="17"/>
      <c r="V1099" s="15" t="s">
        <v>7541</v>
      </c>
      <c r="W1099" s="15"/>
      <c r="X1099" s="15" t="s">
        <v>158</v>
      </c>
      <c r="Y1099" s="15" t="s">
        <v>7542</v>
      </c>
      <c r="AB1099" s="20"/>
      <c r="AC1099" s="21" t="s">
        <v>7543</v>
      </c>
      <c r="AD1099" s="21" t="s">
        <v>7544</v>
      </c>
      <c r="AE1099" s="21" t="s">
        <v>7545</v>
      </c>
      <c r="AF1099" s="21" t="s">
        <v>7546</v>
      </c>
      <c r="AG1099" s="22">
        <f t="shared" ca="1" si="157"/>
        <v>0.5161290322580645</v>
      </c>
      <c r="AH1099" s="15" t="str">
        <f t="shared" si="161"/>
        <v/>
      </c>
      <c r="AI1099" s="22" t="e">
        <f>VLOOKUP(A1099,'[1]Deals (investment)'!$B$2:$Z$1497,1,FALSE)</f>
        <v>#N/A</v>
      </c>
      <c r="AJ1099" s="22" t="e">
        <f>VLOOKUP(A1099,'[1]Deals (investment)'!$B$2:$Z$870,15,FALSE)</f>
        <v>#N/A</v>
      </c>
      <c r="AK1099" s="17" t="e">
        <f>VLOOKUP(A1099,'[1]Deals (Exits)'!B:B,1,FALSE)</f>
        <v>#N/A</v>
      </c>
      <c r="AL1099" s="23">
        <f>VLOOKUP(G1099,[1]Lookups!$V$3:$Y$197,4,FALSE)</f>
        <v>0</v>
      </c>
      <c r="AM1099" s="17" t="str">
        <f>VLOOKUP(X1099,[1]Lookups!$B$3:$C$200,2,FALSE)</f>
        <v>Financial Services</v>
      </c>
      <c r="AN1099" s="17" t="e">
        <f>VLOOKUP(R1099,[1]Lookups!$H$3:$I$69,2,FALSE)</f>
        <v>#N/A</v>
      </c>
      <c r="AO1099" s="17" t="e">
        <f>VLOOKUP(T1099,[1]Lookups!$H$3:$I$69,2,FALSE)</f>
        <v>#N/A</v>
      </c>
      <c r="AP1099" s="17" t="e">
        <f>VLOOKUP(AN1099,[1]Lookups!$N$3:$O$11,2,FALSE)</f>
        <v>#N/A</v>
      </c>
      <c r="AQ1099" s="18" t="e">
        <f>COUNTIFS('[1]Deals (investment)'!$B:$B,$A1099)</f>
        <v>#VALUE!</v>
      </c>
      <c r="AR1099" s="18" t="e">
        <f>COUNTIFS('[1]Deals (investment)'!$B:$B,$A1099,'[1]Deals (investment)'!$T:$T,$AW$1)+COUNTIFS('[1]Deals (investment)'!$B:$B,$A1099,'[1]Deals (investment)'!$T:$T,$AX$1)+COUNTIFS('[1]Deals (investment)'!$B:$B,$A1099,'[1]Deals (investment)'!$T:$T,$AY$1)</f>
        <v>#VALUE!</v>
      </c>
      <c r="AS1099" s="17" t="e">
        <f>SUMIFS('[1]Deals (investment)'!$C:$C,'[1]Deals (investment)'!$B:$B,$A1099)</f>
        <v>#VALUE!</v>
      </c>
      <c r="AT1099" s="17" t="e">
        <f t="shared" si="141"/>
        <v>#VALUE!</v>
      </c>
      <c r="AU1099" s="18" t="e">
        <f>COUNTIF('[1]Deals (Exits)'!$B:$B,A1099)</f>
        <v>#VALUE!</v>
      </c>
      <c r="AV1099" s="17" t="e">
        <f>SUMIFS('[1]Deals (investment)'!$C:$C,'[1]Deals (investment)'!$B:$B,$A1099,'[1]Deals (investment)'!$T:$T,AV$1)</f>
        <v>#VALUE!</v>
      </c>
      <c r="AW1099" s="17" t="e">
        <f>SUMIFS('[1]Deals (investment)'!$C:$C,'[1]Deals (investment)'!$B:$B,$A1099,'[1]Deals (investment)'!$T:$T,AW$1)</f>
        <v>#VALUE!</v>
      </c>
      <c r="AX1099" s="17" t="e">
        <f>SUMIFS('[1]Deals (investment)'!$C:$C,'[1]Deals (investment)'!$B:$B,$A1099,'[1]Deals (investment)'!$T:$T,AX$1)</f>
        <v>#VALUE!</v>
      </c>
      <c r="AY1099" s="17" t="e">
        <f>SUMIFS('[1]Deals (investment)'!$C:$C,'[1]Deals (investment)'!$B:$B,$A1099,'[1]Deals (investment)'!$T:$T,AY$1)</f>
        <v>#VALUE!</v>
      </c>
      <c r="AZ1099" s="17" t="e">
        <f>SUMIFS('[1]Deals (investment)'!$C:$C,'[1]Deals (investment)'!$B:$B,$A1099,'[1]Deals (investment)'!$T:$T,AZ$1)</f>
        <v>#VALUE!</v>
      </c>
      <c r="BA1099" s="17" t="e">
        <f>SUMIFS('[1]Deals (investment)'!$C:$C,'[1]Deals (investment)'!$B:$B,$A1099,'[1]Deals (investment)'!$T:$T,BA$1)</f>
        <v>#VALUE!</v>
      </c>
      <c r="BB1099" s="17" t="e">
        <f>SUMIFS('[1]Deals (investment)'!$C:$C,'[1]Deals (investment)'!$B:$B,$A1099,'[1]Deals (investment)'!$T:$T,BB$1)</f>
        <v>#VALUE!</v>
      </c>
      <c r="BC1099" s="17" t="e">
        <f>SUMIFS('[1]Deals (Exits)'!$C:$C,'[1]Deals (Exits)'!$B:$B,$A1099)</f>
        <v>#VALUE!</v>
      </c>
      <c r="BD1099" s="17" t="e">
        <f>SUMIFS('[1]Deals (investment)'!$C:$C,'[1]Deals (investment)'!$B:$B,$A1099,'[1]Deals (investment)'!$V:$V,BD$1)</f>
        <v>#VALUE!</v>
      </c>
      <c r="BE1099" s="17" t="e">
        <f>SUMIFS('[1]Deals (investment)'!$C:$C,'[1]Deals (investment)'!$B:$B,$A1099,'[1]Deals (investment)'!$V:$V,BE$1)</f>
        <v>#VALUE!</v>
      </c>
      <c r="BF1099" s="17" t="e">
        <f>SUMIFS('[1]Deals (investment)'!$C:$C,'[1]Deals (investment)'!$B:$B,$A1099,'[1]Deals (investment)'!$V:$V,BF$1)</f>
        <v>#VALUE!</v>
      </c>
      <c r="BG1099" s="17" t="e">
        <f>SUMIFS('[1]Deals (investment)'!$C:$C,'[1]Deals (investment)'!$B:$B,$A1099,'[1]Deals (investment)'!$V:$V,BG$1)</f>
        <v>#VALUE!</v>
      </c>
      <c r="BH1099" s="17" t="e">
        <f>SUMIFS('[1]Deals (investment)'!$C:$C,'[1]Deals (investment)'!$B:$B,$A1099,'[1]Deals (investment)'!$V:$V,BH$1)</f>
        <v>#VALUE!</v>
      </c>
      <c r="BI1099" s="17" t="e">
        <f>SUMIFS('[1]Deals (investment)'!$C:$C,'[1]Deals (investment)'!$B:$B,$A1099,'[1]Deals (investment)'!$V:$V,BI$1)</f>
        <v>#VALUE!</v>
      </c>
      <c r="BJ1099" s="17" t="e">
        <f>SUMIFS('[1]Deals (investment)'!$C:$C,'[1]Deals (investment)'!$B:$B,$A1099,'[1]Deals (investment)'!$V:$V,BJ$1)</f>
        <v>#VALUE!</v>
      </c>
      <c r="BK1099" s="17" t="e">
        <f>SUMIFS('[1]Deals (investment)'!$C:$C,'[1]Deals (investment)'!$B:$B,$A1099,'[1]Deals (investment)'!$V:$V,BK$1)</f>
        <v>#VALUE!</v>
      </c>
      <c r="BL1099" s="17" t="e">
        <f>SUMIFS('[1]Deals (investment)'!$C:$C,'[1]Deals (investment)'!$B:$B,$A1099,'[1]Deals (investment)'!$V:$V,BL$1)</f>
        <v>#VALUE!</v>
      </c>
      <c r="BM1099" s="17" t="e">
        <f>SUMIFS('[1]Deals (investment)'!$C:$C,'[1]Deals (investment)'!$B:$B,$A1099,'[1]Deals (investment)'!$V:$V,BM$1)</f>
        <v>#VALUE!</v>
      </c>
      <c r="BN1099" s="15"/>
      <c r="BO1099" s="15"/>
      <c r="BP1099" s="22"/>
      <c r="BQ1099" s="15"/>
      <c r="BR1099" s="15"/>
      <c r="BS1099" s="15"/>
      <c r="BT1099" s="15"/>
      <c r="BU1099" s="15"/>
      <c r="BV1099" s="15"/>
      <c r="BW1099" s="15"/>
      <c r="BX1099" s="15"/>
      <c r="BY1099" s="15"/>
      <c r="BZ1099" s="15"/>
      <c r="CA1099" s="15"/>
      <c r="CB1099" s="15"/>
      <c r="CC1099" s="15"/>
      <c r="CD1099" s="15" t="str">
        <f t="shared" ref="CD1099:CD1102" si="162">CONCATENATE(A1099,B1099,C1099)</f>
        <v>InsureafrikaInsureAfrika.com, the first online platform to shop for and buy insurance in Kenya, is also an online agency to sell insurances.Active</v>
      </c>
      <c r="CE1099" s="15"/>
      <c r="CF1099" s="15"/>
      <c r="CG1099" s="15"/>
      <c r="CH1099" s="15"/>
      <c r="CI1099" s="15"/>
      <c r="CJ1099" s="15"/>
    </row>
    <row r="1100" spans="1:117" ht="12.75">
      <c r="A1100" s="15" t="s">
        <v>7547</v>
      </c>
      <c r="B1100" s="15" t="s">
        <v>7548</v>
      </c>
      <c r="C1100" s="15" t="s">
        <v>58</v>
      </c>
      <c r="D1100" s="16">
        <v>2005</v>
      </c>
      <c r="E1100" s="15" t="s">
        <v>5787</v>
      </c>
      <c r="F1100" s="15"/>
      <c r="G1100" s="15"/>
      <c r="H1100" s="15"/>
      <c r="I1100" s="15"/>
      <c r="J1100" s="15"/>
      <c r="K1100" s="17" t="e">
        <f t="shared" si="140"/>
        <v>#VALUE!</v>
      </c>
      <c r="L1100" s="15"/>
      <c r="M1100" s="18" t="e">
        <f t="shared" si="132"/>
        <v>#VALUE!</v>
      </c>
      <c r="N1100" s="15"/>
      <c r="O1100" s="15"/>
      <c r="P1100" s="15"/>
      <c r="Q1100" s="15"/>
      <c r="R1100" s="15"/>
      <c r="S1100" s="19"/>
      <c r="T1100" s="15"/>
      <c r="U1100" s="17"/>
      <c r="V1100" s="15" t="s">
        <v>7549</v>
      </c>
      <c r="W1100" s="15"/>
      <c r="X1100" s="15" t="s">
        <v>256</v>
      </c>
      <c r="Y1100" s="15" t="s">
        <v>7529</v>
      </c>
      <c r="AB1100" s="20"/>
      <c r="AC1100" s="21" t="s">
        <v>7550</v>
      </c>
      <c r="AD1100" s="21" t="s">
        <v>7551</v>
      </c>
      <c r="AE1100" s="15"/>
      <c r="AF1100" s="15"/>
      <c r="AG1100" s="22">
        <f t="shared" si="157"/>
        <v>0.35483870967741937</v>
      </c>
      <c r="AH1100" s="15" t="e">
        <f t="shared" si="161"/>
        <v>#VALUE!</v>
      </c>
      <c r="AI1100" s="22" t="e">
        <f>VLOOKUP(A1100,'[1]Deals (investment)'!$B$2:$Z$1497,1,FALSE)</f>
        <v>#N/A</v>
      </c>
      <c r="AJ1100" s="22" t="e">
        <f>VLOOKUP(A1100,'[1]Deals (investment)'!$B$2:$Z$870,15,FALSE)</f>
        <v>#N/A</v>
      </c>
      <c r="AK1100" s="17" t="e">
        <f>VLOOKUP(A1100,'[1]Deals (Exits)'!B:B,1,FALSE)</f>
        <v>#N/A</v>
      </c>
      <c r="AL1100" s="23" t="e">
        <f>VLOOKUP(G1100,[1]Lookups!$V$3:$Y$197,4,FALSE)</f>
        <v>#N/A</v>
      </c>
      <c r="AM1100" s="17" t="str">
        <f>VLOOKUP(X1100,[1]Lookups!$B$3:$C$200,2,FALSE)</f>
        <v>Media &amp; Entertainment</v>
      </c>
      <c r="AN1100" s="17" t="e">
        <f>VLOOKUP(R1100,[1]Lookups!$H$3:$I$69,2,FALSE)</f>
        <v>#N/A</v>
      </c>
      <c r="AO1100" s="17" t="e">
        <f>VLOOKUP(T1100,[1]Lookups!$H$3:$I$69,2,FALSE)</f>
        <v>#N/A</v>
      </c>
      <c r="AP1100" s="17" t="e">
        <f>VLOOKUP(AN1100,[1]Lookups!$N$3:$O$11,2,FALSE)</f>
        <v>#N/A</v>
      </c>
      <c r="AQ1100" s="18" t="e">
        <f>COUNTIFS('[1]Deals (investment)'!$B:$B,$A1100)</f>
        <v>#VALUE!</v>
      </c>
      <c r="AR1100" s="18" t="e">
        <f>COUNTIFS('[1]Deals (investment)'!$B:$B,$A1100,'[1]Deals (investment)'!$T:$T,$AW$1)+COUNTIFS('[1]Deals (investment)'!$B:$B,$A1100,'[1]Deals (investment)'!$T:$T,$AX$1)+COUNTIFS('[1]Deals (investment)'!$B:$B,$A1100,'[1]Deals (investment)'!$T:$T,$AY$1)</f>
        <v>#VALUE!</v>
      </c>
      <c r="AS1100" s="17" t="e">
        <f>SUMIFS('[1]Deals (investment)'!$C:$C,'[1]Deals (investment)'!$B:$B,$A1100)</f>
        <v>#VALUE!</v>
      </c>
      <c r="AT1100" s="17" t="e">
        <f t="shared" si="141"/>
        <v>#VALUE!</v>
      </c>
      <c r="AU1100" s="18" t="e">
        <f>COUNTIF('[1]Deals (Exits)'!$B:$B,A1100)</f>
        <v>#VALUE!</v>
      </c>
      <c r="AV1100" s="17" t="e">
        <f>SUMIFS('[1]Deals (investment)'!$C:$C,'[1]Deals (investment)'!$B:$B,$A1100,'[1]Deals (investment)'!$T:$T,AV$1)</f>
        <v>#VALUE!</v>
      </c>
      <c r="AW1100" s="17" t="e">
        <f>SUMIFS('[1]Deals (investment)'!$C:$C,'[1]Deals (investment)'!$B:$B,$A1100,'[1]Deals (investment)'!$T:$T,AW$1)</f>
        <v>#VALUE!</v>
      </c>
      <c r="AX1100" s="17" t="e">
        <f>SUMIFS('[1]Deals (investment)'!$C:$C,'[1]Deals (investment)'!$B:$B,$A1100,'[1]Deals (investment)'!$T:$T,AX$1)</f>
        <v>#VALUE!</v>
      </c>
      <c r="AY1100" s="17" t="e">
        <f>SUMIFS('[1]Deals (investment)'!$C:$C,'[1]Deals (investment)'!$B:$B,$A1100,'[1]Deals (investment)'!$T:$T,AY$1)</f>
        <v>#VALUE!</v>
      </c>
      <c r="AZ1100" s="17" t="e">
        <f>SUMIFS('[1]Deals (investment)'!$C:$C,'[1]Deals (investment)'!$B:$B,$A1100,'[1]Deals (investment)'!$T:$T,AZ$1)</f>
        <v>#VALUE!</v>
      </c>
      <c r="BA1100" s="17" t="e">
        <f>SUMIFS('[1]Deals (investment)'!$C:$C,'[1]Deals (investment)'!$B:$B,$A1100,'[1]Deals (investment)'!$T:$T,BA$1)</f>
        <v>#VALUE!</v>
      </c>
      <c r="BB1100" s="17" t="e">
        <f>SUMIFS('[1]Deals (investment)'!$C:$C,'[1]Deals (investment)'!$B:$B,$A1100,'[1]Deals (investment)'!$T:$T,BB$1)</f>
        <v>#VALUE!</v>
      </c>
      <c r="BC1100" s="17" t="e">
        <f>SUMIFS('[1]Deals (Exits)'!$C:$C,'[1]Deals (Exits)'!$B:$B,$A1100)</f>
        <v>#VALUE!</v>
      </c>
      <c r="BD1100" s="17" t="e">
        <f>SUMIFS('[1]Deals (investment)'!$C:$C,'[1]Deals (investment)'!$B:$B,$A1100,'[1]Deals (investment)'!$V:$V,BD$1)</f>
        <v>#VALUE!</v>
      </c>
      <c r="BE1100" s="17" t="e">
        <f>SUMIFS('[1]Deals (investment)'!$C:$C,'[1]Deals (investment)'!$B:$B,$A1100,'[1]Deals (investment)'!$V:$V,BE$1)</f>
        <v>#VALUE!</v>
      </c>
      <c r="BF1100" s="17" t="e">
        <f>SUMIFS('[1]Deals (investment)'!$C:$C,'[1]Deals (investment)'!$B:$B,$A1100,'[1]Deals (investment)'!$V:$V,BF$1)</f>
        <v>#VALUE!</v>
      </c>
      <c r="BG1100" s="17" t="e">
        <f>SUMIFS('[1]Deals (investment)'!$C:$C,'[1]Deals (investment)'!$B:$B,$A1100,'[1]Deals (investment)'!$V:$V,BG$1)</f>
        <v>#VALUE!</v>
      </c>
      <c r="BH1100" s="17" t="e">
        <f>SUMIFS('[1]Deals (investment)'!$C:$C,'[1]Deals (investment)'!$B:$B,$A1100,'[1]Deals (investment)'!$V:$V,BH$1)</f>
        <v>#VALUE!</v>
      </c>
      <c r="BI1100" s="17" t="e">
        <f>SUMIFS('[1]Deals (investment)'!$C:$C,'[1]Deals (investment)'!$B:$B,$A1100,'[1]Deals (investment)'!$V:$V,BI$1)</f>
        <v>#VALUE!</v>
      </c>
      <c r="BJ1100" s="17" t="e">
        <f>SUMIFS('[1]Deals (investment)'!$C:$C,'[1]Deals (investment)'!$B:$B,$A1100,'[1]Deals (investment)'!$V:$V,BJ$1)</f>
        <v>#VALUE!</v>
      </c>
      <c r="BK1100" s="17" t="e">
        <f>SUMIFS('[1]Deals (investment)'!$C:$C,'[1]Deals (investment)'!$B:$B,$A1100,'[1]Deals (investment)'!$V:$V,BK$1)</f>
        <v>#VALUE!</v>
      </c>
      <c r="BL1100" s="17" t="e">
        <f>SUMIFS('[1]Deals (investment)'!$C:$C,'[1]Deals (investment)'!$B:$B,$A1100,'[1]Deals (investment)'!$V:$V,BL$1)</f>
        <v>#VALUE!</v>
      </c>
      <c r="BM1100" s="17" t="e">
        <f>SUMIFS('[1]Deals (investment)'!$C:$C,'[1]Deals (investment)'!$B:$B,$A1100,'[1]Deals (investment)'!$V:$V,BM$1)</f>
        <v>#VALUE!</v>
      </c>
      <c r="BN1100" s="15"/>
      <c r="BO1100" s="15"/>
      <c r="BP1100" s="22"/>
      <c r="BQ1100" s="15"/>
      <c r="BR1100" s="15"/>
      <c r="BS1100" s="15"/>
      <c r="BT1100" s="15"/>
      <c r="BU1100" s="15"/>
      <c r="BV1100" s="15"/>
      <c r="BW1100" s="15"/>
      <c r="BX1100" s="15"/>
      <c r="BY1100" s="15"/>
      <c r="BZ1100" s="15"/>
      <c r="CA1100" s="15"/>
      <c r="CB1100" s="15"/>
      <c r="CC1100" s="15"/>
      <c r="CD1100" s="15" t="str">
        <f t="shared" si="162"/>
        <v>Ishack VenturesiShack Digital is a consulting firm specializing in digital and social media strategy. With vast experience in online marketing, e-commerce, social buying, smartphone, mobile, social media platforms, viral video &amp; audio production and tech venture capital.Active</v>
      </c>
      <c r="CE1100" s="15"/>
      <c r="CF1100" s="15"/>
      <c r="CG1100" s="15"/>
      <c r="CH1100" s="15"/>
      <c r="CI1100" s="15"/>
      <c r="CJ1100" s="15"/>
    </row>
    <row r="1101" spans="1:117" ht="12.75">
      <c r="A1101" s="15" t="s">
        <v>7552</v>
      </c>
      <c r="B1101" s="15" t="s">
        <v>7553</v>
      </c>
      <c r="C1101" s="15" t="s">
        <v>58</v>
      </c>
      <c r="D1101" s="16">
        <v>2015</v>
      </c>
      <c r="E1101" s="15" t="s">
        <v>6496</v>
      </c>
      <c r="F1101" s="15"/>
      <c r="G1101" s="15"/>
      <c r="H1101" s="15"/>
      <c r="I1101" s="15"/>
      <c r="J1101" s="15"/>
      <c r="K1101" s="17" t="e">
        <f t="shared" si="140"/>
        <v>#VALUE!</v>
      </c>
      <c r="L1101" s="15"/>
      <c r="M1101" s="18" t="e">
        <f t="shared" si="132"/>
        <v>#VALUE!</v>
      </c>
      <c r="N1101" s="15"/>
      <c r="O1101" s="15"/>
      <c r="P1101" s="15"/>
      <c r="Q1101" s="15"/>
      <c r="R1101" s="15"/>
      <c r="S1101" s="19"/>
      <c r="T1101" s="15"/>
      <c r="U1101" s="17"/>
      <c r="V1101" s="15" t="s">
        <v>7554</v>
      </c>
      <c r="W1101" s="15"/>
      <c r="X1101" s="15" t="s">
        <v>79</v>
      </c>
      <c r="Y1101" s="15" t="s">
        <v>7555</v>
      </c>
      <c r="AB1101" s="20"/>
      <c r="AC1101" s="21" t="s">
        <v>7556</v>
      </c>
      <c r="AD1101" s="21" t="s">
        <v>7557</v>
      </c>
      <c r="AE1101" s="15"/>
      <c r="AF1101" s="21" t="s">
        <v>7558</v>
      </c>
      <c r="AG1101" s="22">
        <f t="shared" si="157"/>
        <v>0.38709677419354838</v>
      </c>
      <c r="AH1101" s="15" t="e">
        <f t="shared" si="161"/>
        <v>#VALUE!</v>
      </c>
      <c r="AI1101" s="22" t="e">
        <f>VLOOKUP(A1101,'[1]Deals (investment)'!$B$2:$Z$1497,1,FALSE)</f>
        <v>#N/A</v>
      </c>
      <c r="AJ1101" s="22" t="e">
        <f>VLOOKUP(A1101,'[1]Deals (investment)'!$B$2:$Z$870,15,FALSE)</f>
        <v>#N/A</v>
      </c>
      <c r="AK1101" s="17" t="e">
        <f>VLOOKUP(A1101,'[1]Deals (Exits)'!B:B,1,FALSE)</f>
        <v>#N/A</v>
      </c>
      <c r="AL1101" s="23" t="e">
        <f>VLOOKUP(G1101,[1]Lookups!$V$3:$Y$197,4,FALSE)</f>
        <v>#N/A</v>
      </c>
      <c r="AM1101" s="17" t="str">
        <f>VLOOKUP(X1101,[1]Lookups!$B$3:$C$200,2,FALSE)</f>
        <v>Other Technologies &amp; Information Technology</v>
      </c>
      <c r="AN1101" s="17" t="e">
        <f>VLOOKUP(R1101,[1]Lookups!$H$3:$I$69,2,FALSE)</f>
        <v>#N/A</v>
      </c>
      <c r="AO1101" s="17" t="e">
        <f>VLOOKUP(T1101,[1]Lookups!$H$3:$I$69,2,FALSE)</f>
        <v>#N/A</v>
      </c>
      <c r="AP1101" s="17" t="e">
        <f>VLOOKUP(AN1101,[1]Lookups!$N$3:$O$11,2,FALSE)</f>
        <v>#N/A</v>
      </c>
      <c r="AQ1101" s="18" t="e">
        <f>COUNTIFS('[1]Deals (investment)'!$B:$B,$A1101)</f>
        <v>#VALUE!</v>
      </c>
      <c r="AR1101" s="18" t="e">
        <f>COUNTIFS('[1]Deals (investment)'!$B:$B,$A1101,'[1]Deals (investment)'!$T:$T,$AW$1)+COUNTIFS('[1]Deals (investment)'!$B:$B,$A1101,'[1]Deals (investment)'!$T:$T,$AX$1)+COUNTIFS('[1]Deals (investment)'!$B:$B,$A1101,'[1]Deals (investment)'!$T:$T,$AY$1)</f>
        <v>#VALUE!</v>
      </c>
      <c r="AS1101" s="17" t="e">
        <f>SUMIFS('[1]Deals (investment)'!$C:$C,'[1]Deals (investment)'!$B:$B,$A1101)</f>
        <v>#VALUE!</v>
      </c>
      <c r="AT1101" s="17" t="e">
        <f t="shared" si="141"/>
        <v>#VALUE!</v>
      </c>
      <c r="AU1101" s="18" t="e">
        <f>COUNTIF('[1]Deals (Exits)'!$B:$B,A1101)</f>
        <v>#VALUE!</v>
      </c>
      <c r="AV1101" s="17" t="e">
        <f>SUMIFS('[1]Deals (investment)'!$C:$C,'[1]Deals (investment)'!$B:$B,$A1101,'[1]Deals (investment)'!$T:$T,AV$1)</f>
        <v>#VALUE!</v>
      </c>
      <c r="AW1101" s="17" t="e">
        <f>SUMIFS('[1]Deals (investment)'!$C:$C,'[1]Deals (investment)'!$B:$B,$A1101,'[1]Deals (investment)'!$T:$T,AW$1)</f>
        <v>#VALUE!</v>
      </c>
      <c r="AX1101" s="17" t="e">
        <f>SUMIFS('[1]Deals (investment)'!$C:$C,'[1]Deals (investment)'!$B:$B,$A1101,'[1]Deals (investment)'!$T:$T,AX$1)</f>
        <v>#VALUE!</v>
      </c>
      <c r="AY1101" s="17" t="e">
        <f>SUMIFS('[1]Deals (investment)'!$C:$C,'[1]Deals (investment)'!$B:$B,$A1101,'[1]Deals (investment)'!$T:$T,AY$1)</f>
        <v>#VALUE!</v>
      </c>
      <c r="AZ1101" s="17" t="e">
        <f>SUMIFS('[1]Deals (investment)'!$C:$C,'[1]Deals (investment)'!$B:$B,$A1101,'[1]Deals (investment)'!$T:$T,AZ$1)</f>
        <v>#VALUE!</v>
      </c>
      <c r="BA1101" s="17" t="e">
        <f>SUMIFS('[1]Deals (investment)'!$C:$C,'[1]Deals (investment)'!$B:$B,$A1101,'[1]Deals (investment)'!$T:$T,BA$1)</f>
        <v>#VALUE!</v>
      </c>
      <c r="BB1101" s="17" t="e">
        <f>SUMIFS('[1]Deals (investment)'!$C:$C,'[1]Deals (investment)'!$B:$B,$A1101,'[1]Deals (investment)'!$T:$T,BB$1)</f>
        <v>#VALUE!</v>
      </c>
      <c r="BC1101" s="17" t="e">
        <f>SUMIFS('[1]Deals (Exits)'!$C:$C,'[1]Deals (Exits)'!$B:$B,$A1101)</f>
        <v>#VALUE!</v>
      </c>
      <c r="BD1101" s="17" t="e">
        <f>SUMIFS('[1]Deals (investment)'!$C:$C,'[1]Deals (investment)'!$B:$B,$A1101,'[1]Deals (investment)'!$V:$V,BD$1)</f>
        <v>#VALUE!</v>
      </c>
      <c r="BE1101" s="17" t="e">
        <f>SUMIFS('[1]Deals (investment)'!$C:$C,'[1]Deals (investment)'!$B:$B,$A1101,'[1]Deals (investment)'!$V:$V,BE$1)</f>
        <v>#VALUE!</v>
      </c>
      <c r="BF1101" s="17" t="e">
        <f>SUMIFS('[1]Deals (investment)'!$C:$C,'[1]Deals (investment)'!$B:$B,$A1101,'[1]Deals (investment)'!$V:$V,BF$1)</f>
        <v>#VALUE!</v>
      </c>
      <c r="BG1101" s="17" t="e">
        <f>SUMIFS('[1]Deals (investment)'!$C:$C,'[1]Deals (investment)'!$B:$B,$A1101,'[1]Deals (investment)'!$V:$V,BG$1)</f>
        <v>#VALUE!</v>
      </c>
      <c r="BH1101" s="17" t="e">
        <f>SUMIFS('[1]Deals (investment)'!$C:$C,'[1]Deals (investment)'!$B:$B,$A1101,'[1]Deals (investment)'!$V:$V,BH$1)</f>
        <v>#VALUE!</v>
      </c>
      <c r="BI1101" s="17" t="e">
        <f>SUMIFS('[1]Deals (investment)'!$C:$C,'[1]Deals (investment)'!$B:$B,$A1101,'[1]Deals (investment)'!$V:$V,BI$1)</f>
        <v>#VALUE!</v>
      </c>
      <c r="BJ1101" s="17" t="e">
        <f>SUMIFS('[1]Deals (investment)'!$C:$C,'[1]Deals (investment)'!$B:$B,$A1101,'[1]Deals (investment)'!$V:$V,BJ$1)</f>
        <v>#VALUE!</v>
      </c>
      <c r="BK1101" s="17" t="e">
        <f>SUMIFS('[1]Deals (investment)'!$C:$C,'[1]Deals (investment)'!$B:$B,$A1101,'[1]Deals (investment)'!$V:$V,BK$1)</f>
        <v>#VALUE!</v>
      </c>
      <c r="BL1101" s="17" t="e">
        <f>SUMIFS('[1]Deals (investment)'!$C:$C,'[1]Deals (investment)'!$B:$B,$A1101,'[1]Deals (investment)'!$V:$V,BL$1)</f>
        <v>#VALUE!</v>
      </c>
      <c r="BM1101" s="17" t="e">
        <f>SUMIFS('[1]Deals (investment)'!$C:$C,'[1]Deals (investment)'!$B:$B,$A1101,'[1]Deals (investment)'!$V:$V,BM$1)</f>
        <v>#VALUE!</v>
      </c>
      <c r="BN1101" s="15"/>
      <c r="BO1101" s="15"/>
      <c r="BP1101" s="22"/>
      <c r="BQ1101" s="15"/>
      <c r="BR1101" s="15"/>
      <c r="BS1101" s="15"/>
      <c r="BT1101" s="15"/>
      <c r="BU1101" s="15"/>
      <c r="BV1101" s="15"/>
      <c r="BW1101" s="15"/>
      <c r="BX1101" s="15"/>
      <c r="BY1101" s="15"/>
      <c r="BZ1101" s="15"/>
      <c r="CA1101" s="15"/>
      <c r="CB1101" s="15"/>
      <c r="CC1101" s="15"/>
      <c r="CD1101" s="15" t="str">
        <f t="shared" si="162"/>
        <v>iSpani GroupWe are iSpani, a decentralized on-demand sales force and market research team which allows for brands and businesses to get access to unreached markets, through our mobile agents on the ground. Our company is in the business of providing data that empowers brands to empower people, especially within informal marketActive</v>
      </c>
      <c r="CE1101" s="15"/>
      <c r="CF1101" s="15"/>
      <c r="CG1101" s="15"/>
      <c r="CH1101" s="15"/>
      <c r="CI1101" s="15"/>
      <c r="CJ1101" s="15"/>
    </row>
    <row r="1102" spans="1:117" ht="12.75">
      <c r="A1102" s="15" t="s">
        <v>7559</v>
      </c>
      <c r="B1102" s="15" t="s">
        <v>7560</v>
      </c>
      <c r="C1102" s="15" t="s">
        <v>58</v>
      </c>
      <c r="D1102" s="16">
        <v>2017</v>
      </c>
      <c r="E1102" s="15" t="s">
        <v>90</v>
      </c>
      <c r="F1102" s="15" t="s">
        <v>110</v>
      </c>
      <c r="G1102" s="15" t="s">
        <v>91</v>
      </c>
      <c r="H1102" s="15"/>
      <c r="I1102" s="15" t="s">
        <v>91</v>
      </c>
      <c r="J1102" s="15"/>
      <c r="K1102" s="17" t="e">
        <f t="shared" si="140"/>
        <v>#VALUE!</v>
      </c>
      <c r="L1102" s="15"/>
      <c r="M1102" s="18" t="e">
        <f t="shared" si="132"/>
        <v>#VALUE!</v>
      </c>
      <c r="N1102" s="15"/>
      <c r="O1102" s="15"/>
      <c r="P1102" s="15"/>
      <c r="Q1102" s="15"/>
      <c r="R1102" s="15"/>
      <c r="S1102" s="19"/>
      <c r="T1102" s="15"/>
      <c r="U1102" s="17"/>
      <c r="V1102" s="15" t="s">
        <v>7561</v>
      </c>
      <c r="W1102" s="15">
        <v>0</v>
      </c>
      <c r="X1102" s="15" t="s">
        <v>404</v>
      </c>
      <c r="Y1102" s="15" t="s">
        <v>7562</v>
      </c>
      <c r="Z1102" s="25" t="s">
        <v>109</v>
      </c>
      <c r="AB1102" s="32">
        <v>43506</v>
      </c>
      <c r="AC1102" s="21" t="s">
        <v>7563</v>
      </c>
      <c r="AD1102" s="21" t="s">
        <v>7564</v>
      </c>
      <c r="AE1102" s="21" t="s">
        <v>7565</v>
      </c>
      <c r="AF1102" s="21" t="s">
        <v>7566</v>
      </c>
      <c r="AG1102" s="22">
        <f t="shared" si="157"/>
        <v>0.61290322580645162</v>
      </c>
      <c r="AH1102" s="15" t="str">
        <f t="shared" si="161"/>
        <v/>
      </c>
      <c r="AI1102" s="22" t="str">
        <f>VLOOKUP(A1102,'[1]Deals (investment)'!$B$2:$Z$1497,1,FALSE)</f>
        <v>Intergreatme</v>
      </c>
      <c r="AJ1102" s="22" t="e">
        <f>VLOOKUP(A1102,'[1]Deals (investment)'!$B$2:$Z$870,15,FALSE)</f>
        <v>#N/A</v>
      </c>
      <c r="AK1102" s="17" t="e">
        <f>VLOOKUP(A1102,'[1]Deals (Exits)'!B:B,1,FALSE)</f>
        <v>#N/A</v>
      </c>
      <c r="AL1102" s="23">
        <f>VLOOKUP(G1102,[1]Lookups!$V$3:$Y$197,4,FALSE)</f>
        <v>0</v>
      </c>
      <c r="AM1102" s="17" t="str">
        <f>VLOOKUP(X1102,[1]Lookups!$B$3:$C$200,2,FALSE)</f>
        <v>Other Technologies &amp; Information Technology</v>
      </c>
      <c r="AN1102" s="17" t="e">
        <f>VLOOKUP(R1102,[1]Lookups!$H$3:$I$69,2,FALSE)</f>
        <v>#N/A</v>
      </c>
      <c r="AO1102" s="17" t="e">
        <f>VLOOKUP(T1102,[1]Lookups!$H$3:$I$69,2,FALSE)</f>
        <v>#N/A</v>
      </c>
      <c r="AP1102" s="17" t="e">
        <f>VLOOKUP(AN1102,[1]Lookups!$N$3:$O$11,2,FALSE)</f>
        <v>#N/A</v>
      </c>
      <c r="AQ1102" s="18" t="e">
        <f>COUNTIFS('[1]Deals (investment)'!$B:$B,$A1102)</f>
        <v>#VALUE!</v>
      </c>
      <c r="AR1102" s="18" t="e">
        <f>COUNTIFS('[1]Deals (investment)'!$B:$B,$A1102,'[1]Deals (investment)'!$T:$T,$AW$1)+COUNTIFS('[1]Deals (investment)'!$B:$B,$A1102,'[1]Deals (investment)'!$T:$T,$AX$1)+COUNTIFS('[1]Deals (investment)'!$B:$B,$A1102,'[1]Deals (investment)'!$T:$T,$AY$1)</f>
        <v>#VALUE!</v>
      </c>
      <c r="AS1102" s="17" t="e">
        <f>SUMIFS('[1]Deals (investment)'!$C:$C,'[1]Deals (investment)'!$B:$B,$A1102)</f>
        <v>#VALUE!</v>
      </c>
      <c r="AT1102" s="17" t="e">
        <f t="shared" si="141"/>
        <v>#VALUE!</v>
      </c>
      <c r="AU1102" s="18" t="e">
        <f>COUNTIF('[1]Deals (Exits)'!$B:$B,A1102)</f>
        <v>#VALUE!</v>
      </c>
      <c r="AV1102" s="17" t="e">
        <f>SUMIFS('[1]Deals (investment)'!$C:$C,'[1]Deals (investment)'!$B:$B,$A1102,'[1]Deals (investment)'!$T:$T,AV$1)</f>
        <v>#VALUE!</v>
      </c>
      <c r="AW1102" s="17" t="e">
        <f>SUMIFS('[1]Deals (investment)'!$C:$C,'[1]Deals (investment)'!$B:$B,$A1102,'[1]Deals (investment)'!$T:$T,AW$1)</f>
        <v>#VALUE!</v>
      </c>
      <c r="AX1102" s="17" t="e">
        <f>SUMIFS('[1]Deals (investment)'!$C:$C,'[1]Deals (investment)'!$B:$B,$A1102,'[1]Deals (investment)'!$T:$T,AX$1)</f>
        <v>#VALUE!</v>
      </c>
      <c r="AY1102" s="17" t="e">
        <f>SUMIFS('[1]Deals (investment)'!$C:$C,'[1]Deals (investment)'!$B:$B,$A1102,'[1]Deals (investment)'!$T:$T,AY$1)</f>
        <v>#VALUE!</v>
      </c>
      <c r="AZ1102" s="17" t="e">
        <f>SUMIFS('[1]Deals (investment)'!$C:$C,'[1]Deals (investment)'!$B:$B,$A1102,'[1]Deals (investment)'!$T:$T,AZ$1)</f>
        <v>#VALUE!</v>
      </c>
      <c r="BA1102" s="17" t="e">
        <f>SUMIFS('[1]Deals (investment)'!$C:$C,'[1]Deals (investment)'!$B:$B,$A1102,'[1]Deals (investment)'!$T:$T,BA$1)</f>
        <v>#VALUE!</v>
      </c>
      <c r="BB1102" s="17" t="e">
        <f>SUMIFS('[1]Deals (investment)'!$C:$C,'[1]Deals (investment)'!$B:$B,$A1102,'[1]Deals (investment)'!$T:$T,BB$1)</f>
        <v>#VALUE!</v>
      </c>
      <c r="BC1102" s="17" t="e">
        <f>SUMIFS('[1]Deals (Exits)'!$C:$C,'[1]Deals (Exits)'!$B:$B,$A1102)</f>
        <v>#VALUE!</v>
      </c>
      <c r="BD1102" s="17" t="e">
        <f>SUMIFS('[1]Deals (investment)'!$C:$C,'[1]Deals (investment)'!$B:$B,$A1102,'[1]Deals (investment)'!$V:$V,BD$1)</f>
        <v>#VALUE!</v>
      </c>
      <c r="BE1102" s="17" t="e">
        <f>SUMIFS('[1]Deals (investment)'!$C:$C,'[1]Deals (investment)'!$B:$B,$A1102,'[1]Deals (investment)'!$V:$V,BE$1)</f>
        <v>#VALUE!</v>
      </c>
      <c r="BF1102" s="17" t="e">
        <f>SUMIFS('[1]Deals (investment)'!$C:$C,'[1]Deals (investment)'!$B:$B,$A1102,'[1]Deals (investment)'!$V:$V,BF$1)</f>
        <v>#VALUE!</v>
      </c>
      <c r="BG1102" s="17" t="e">
        <f>SUMIFS('[1]Deals (investment)'!$C:$C,'[1]Deals (investment)'!$B:$B,$A1102,'[1]Deals (investment)'!$V:$V,BG$1)</f>
        <v>#VALUE!</v>
      </c>
      <c r="BH1102" s="17" t="e">
        <f>SUMIFS('[1]Deals (investment)'!$C:$C,'[1]Deals (investment)'!$B:$B,$A1102,'[1]Deals (investment)'!$V:$V,BH$1)</f>
        <v>#VALUE!</v>
      </c>
      <c r="BI1102" s="17" t="e">
        <f>SUMIFS('[1]Deals (investment)'!$C:$C,'[1]Deals (investment)'!$B:$B,$A1102,'[1]Deals (investment)'!$V:$V,BI$1)</f>
        <v>#VALUE!</v>
      </c>
      <c r="BJ1102" s="17" t="e">
        <f>SUMIFS('[1]Deals (investment)'!$C:$C,'[1]Deals (investment)'!$B:$B,$A1102,'[1]Deals (investment)'!$V:$V,BJ$1)</f>
        <v>#VALUE!</v>
      </c>
      <c r="BK1102" s="17" t="e">
        <f>SUMIFS('[1]Deals (investment)'!$C:$C,'[1]Deals (investment)'!$B:$B,$A1102,'[1]Deals (investment)'!$V:$V,BK$1)</f>
        <v>#VALUE!</v>
      </c>
      <c r="BL1102" s="17" t="e">
        <f>SUMIFS('[1]Deals (investment)'!$C:$C,'[1]Deals (investment)'!$B:$B,$A1102,'[1]Deals (investment)'!$V:$V,BL$1)</f>
        <v>#VALUE!</v>
      </c>
      <c r="BM1102" s="17" t="e">
        <f>SUMIFS('[1]Deals (investment)'!$C:$C,'[1]Deals (investment)'!$B:$B,$A1102,'[1]Deals (investment)'!$V:$V,BM$1)</f>
        <v>#VALUE!</v>
      </c>
      <c r="BN1102" s="15"/>
      <c r="BO1102" s="15"/>
      <c r="BP1102" s="22"/>
      <c r="BQ1102" s="15"/>
      <c r="BR1102" s="15"/>
      <c r="BS1102" s="15"/>
      <c r="BT1102" s="15"/>
      <c r="BU1102" s="15"/>
      <c r="BV1102" s="15"/>
      <c r="BW1102" s="15"/>
      <c r="BX1102" s="15"/>
      <c r="BY1102" s="15"/>
      <c r="BZ1102" s="15"/>
      <c r="CA1102" s="15"/>
      <c r="CB1102" s="15"/>
      <c r="CC1102" s="15"/>
      <c r="CD1102" s="15" t="str">
        <f t="shared" si="162"/>
        <v>IntergreatmeIntergreatme is a mobile app that provides users with a secure and effective platform to share verified personal documents &amp; informationActive</v>
      </c>
      <c r="CE1102" s="15"/>
      <c r="CF1102" s="15"/>
      <c r="CG1102" s="15"/>
      <c r="CH1102" s="15"/>
      <c r="CI1102" s="15"/>
      <c r="CJ1102" s="15"/>
      <c r="DM1102">
        <v>9</v>
      </c>
    </row>
    <row r="1103" spans="1:117" ht="12.75">
      <c r="A1103" s="25" t="s">
        <v>7567</v>
      </c>
      <c r="B1103" s="15" t="s">
        <v>7568</v>
      </c>
      <c r="C1103" s="15"/>
      <c r="D1103" s="16">
        <v>2009</v>
      </c>
      <c r="E1103" s="15" t="s">
        <v>6528</v>
      </c>
      <c r="F1103" s="15"/>
      <c r="G1103" s="15"/>
      <c r="H1103" s="15"/>
      <c r="I1103" s="15"/>
      <c r="J1103" s="15"/>
      <c r="K1103" s="17" t="e">
        <f t="shared" si="140"/>
        <v>#VALUE!</v>
      </c>
      <c r="L1103" s="15"/>
      <c r="M1103" s="18" t="e">
        <f t="shared" si="132"/>
        <v>#VALUE!</v>
      </c>
      <c r="N1103" s="15"/>
      <c r="O1103" s="15"/>
      <c r="P1103" s="15"/>
      <c r="Q1103" s="15"/>
      <c r="R1103" s="15"/>
      <c r="S1103" s="19"/>
      <c r="T1103" s="15"/>
      <c r="U1103" s="17"/>
      <c r="V1103" s="15" t="s">
        <v>7569</v>
      </c>
      <c r="W1103" s="15"/>
      <c r="X1103" s="15" t="s">
        <v>7570</v>
      </c>
      <c r="Y1103" s="15" t="s">
        <v>7571</v>
      </c>
      <c r="AB1103" s="20"/>
      <c r="AC1103" s="21" t="s">
        <v>7572</v>
      </c>
      <c r="AD1103" s="21" t="s">
        <v>7573</v>
      </c>
      <c r="AE1103" s="21" t="s">
        <v>7574</v>
      </c>
      <c r="AF1103" s="21" t="s">
        <v>7575</v>
      </c>
      <c r="AG1103" s="22">
        <f t="shared" si="157"/>
        <v>0.38709677419354838</v>
      </c>
      <c r="AH1103" s="15" t="str">
        <f t="shared" si="161"/>
        <v/>
      </c>
      <c r="AI1103" s="22" t="e">
        <f>VLOOKUP(A1103,'[1]Deals (investment)'!$B$2:$Z$1497,1,FALSE)</f>
        <v>#N/A</v>
      </c>
      <c r="AJ1103" s="22" t="e">
        <f>VLOOKUP(A1103,'[1]Deals (investment)'!$B$2:$Z$870,15,FALSE)</f>
        <v>#N/A</v>
      </c>
      <c r="AK1103" s="17" t="str">
        <f>VLOOKUP(A1103,'[1]Deals (Exits)'!B:B,1,FALSE)</f>
        <v>Kngine</v>
      </c>
      <c r="AL1103" s="23" t="e">
        <f>VLOOKUP(G1103,[1]Lookups!$V$3:$Y$197,4,FALSE)</f>
        <v>#N/A</v>
      </c>
      <c r="AM1103" s="17" t="e">
        <f>VLOOKUP(X1103,[1]Lookups!$B$3:$C$200,2,FALSE)</f>
        <v>#N/A</v>
      </c>
      <c r="AN1103" s="17" t="e">
        <f>VLOOKUP(R1103,[1]Lookups!$H$3:$I$69,2,FALSE)</f>
        <v>#N/A</v>
      </c>
      <c r="AO1103" s="17" t="e">
        <f>VLOOKUP(T1103,[1]Lookups!$H$3:$I$69,2,FALSE)</f>
        <v>#N/A</v>
      </c>
      <c r="AP1103" s="17" t="e">
        <f>VLOOKUP(AN1103,[1]Lookups!$N$3:$O$11,2,FALSE)</f>
        <v>#N/A</v>
      </c>
      <c r="AQ1103" s="18" t="e">
        <f>COUNTIFS('[1]Deals (investment)'!$B:$B,$A1103)</f>
        <v>#VALUE!</v>
      </c>
      <c r="AR1103" s="18" t="e">
        <f>COUNTIFS('[1]Deals (investment)'!$B:$B,$A1103,'[1]Deals (investment)'!$T:$T,$AW$1)+COUNTIFS('[1]Deals (investment)'!$B:$B,$A1103,'[1]Deals (investment)'!$T:$T,$AX$1)+COUNTIFS('[1]Deals (investment)'!$B:$B,$A1103,'[1]Deals (investment)'!$T:$T,$AY$1)</f>
        <v>#VALUE!</v>
      </c>
      <c r="AS1103" s="17" t="e">
        <f>SUMIFS('[1]Deals (investment)'!$C:$C,'[1]Deals (investment)'!$B:$B,$A1103)</f>
        <v>#VALUE!</v>
      </c>
      <c r="AT1103" s="17" t="e">
        <f t="shared" si="141"/>
        <v>#VALUE!</v>
      </c>
      <c r="AU1103" s="18" t="e">
        <f>COUNTIF('[1]Deals (Exits)'!$B:$B,A1103)</f>
        <v>#VALUE!</v>
      </c>
      <c r="AV1103" s="17" t="e">
        <f>SUMIFS('[1]Deals (investment)'!$C:$C,'[1]Deals (investment)'!$B:$B,$A1103,'[1]Deals (investment)'!$T:$T,AV$1)</f>
        <v>#VALUE!</v>
      </c>
      <c r="AW1103" s="17" t="e">
        <f>SUMIFS('[1]Deals (investment)'!$C:$C,'[1]Deals (investment)'!$B:$B,$A1103,'[1]Deals (investment)'!$T:$T,AW$1)</f>
        <v>#VALUE!</v>
      </c>
      <c r="AX1103" s="17" t="e">
        <f>SUMIFS('[1]Deals (investment)'!$C:$C,'[1]Deals (investment)'!$B:$B,$A1103,'[1]Deals (investment)'!$T:$T,AX$1)</f>
        <v>#VALUE!</v>
      </c>
      <c r="AY1103" s="17" t="e">
        <f>SUMIFS('[1]Deals (investment)'!$C:$C,'[1]Deals (investment)'!$B:$B,$A1103,'[1]Deals (investment)'!$T:$T,AY$1)</f>
        <v>#VALUE!</v>
      </c>
      <c r="AZ1103" s="17" t="e">
        <f>SUMIFS('[1]Deals (investment)'!$C:$C,'[1]Deals (investment)'!$B:$B,$A1103,'[1]Deals (investment)'!$T:$T,AZ$1)</f>
        <v>#VALUE!</v>
      </c>
      <c r="BA1103" s="17" t="e">
        <f>SUMIFS('[1]Deals (investment)'!$C:$C,'[1]Deals (investment)'!$B:$B,$A1103,'[1]Deals (investment)'!$T:$T,BA$1)</f>
        <v>#VALUE!</v>
      </c>
      <c r="BB1103" s="17" t="e">
        <f>SUMIFS('[1]Deals (investment)'!$C:$C,'[1]Deals (investment)'!$B:$B,$A1103,'[1]Deals (investment)'!$T:$T,BB$1)</f>
        <v>#VALUE!</v>
      </c>
      <c r="BC1103" s="17" t="e">
        <f>SUMIFS('[1]Deals (Exits)'!$C:$C,'[1]Deals (Exits)'!$B:$B,$A1103)</f>
        <v>#VALUE!</v>
      </c>
      <c r="BD1103" s="17" t="e">
        <f>SUMIFS('[1]Deals (investment)'!$C:$C,'[1]Deals (investment)'!$B:$B,$A1103,'[1]Deals (investment)'!$V:$V,BD$1)</f>
        <v>#VALUE!</v>
      </c>
      <c r="BE1103" s="17" t="e">
        <f>SUMIFS('[1]Deals (investment)'!$C:$C,'[1]Deals (investment)'!$B:$B,$A1103,'[1]Deals (investment)'!$V:$V,BE$1)</f>
        <v>#VALUE!</v>
      </c>
      <c r="BF1103" s="17" t="e">
        <f>SUMIFS('[1]Deals (investment)'!$C:$C,'[1]Deals (investment)'!$B:$B,$A1103,'[1]Deals (investment)'!$V:$V,BF$1)</f>
        <v>#VALUE!</v>
      </c>
      <c r="BG1103" s="17" t="e">
        <f>SUMIFS('[1]Deals (investment)'!$C:$C,'[1]Deals (investment)'!$B:$B,$A1103,'[1]Deals (investment)'!$V:$V,BG$1)</f>
        <v>#VALUE!</v>
      </c>
      <c r="BH1103" s="17" t="e">
        <f>SUMIFS('[1]Deals (investment)'!$C:$C,'[1]Deals (investment)'!$B:$B,$A1103,'[1]Deals (investment)'!$V:$V,BH$1)</f>
        <v>#VALUE!</v>
      </c>
      <c r="BI1103" s="17" t="e">
        <f>SUMIFS('[1]Deals (investment)'!$C:$C,'[1]Deals (investment)'!$B:$B,$A1103,'[1]Deals (investment)'!$V:$V,BI$1)</f>
        <v>#VALUE!</v>
      </c>
      <c r="BJ1103" s="17" t="e">
        <f>SUMIFS('[1]Deals (investment)'!$C:$C,'[1]Deals (investment)'!$B:$B,$A1103,'[1]Deals (investment)'!$V:$V,BJ$1)</f>
        <v>#VALUE!</v>
      </c>
      <c r="BK1103" s="17" t="e">
        <f>SUMIFS('[1]Deals (investment)'!$C:$C,'[1]Deals (investment)'!$B:$B,$A1103,'[1]Deals (investment)'!$V:$V,BK$1)</f>
        <v>#VALUE!</v>
      </c>
      <c r="BL1103" s="17" t="e">
        <f>SUMIFS('[1]Deals (investment)'!$C:$C,'[1]Deals (investment)'!$B:$B,$A1103,'[1]Deals (investment)'!$V:$V,BL$1)</f>
        <v>#VALUE!</v>
      </c>
      <c r="BM1103" s="17" t="e">
        <f>SUMIFS('[1]Deals (investment)'!$C:$C,'[1]Deals (investment)'!$B:$B,$A1103,'[1]Deals (investment)'!$V:$V,BM$1)</f>
        <v>#VALUE!</v>
      </c>
      <c r="BN1103" s="15"/>
      <c r="BO1103" s="15"/>
      <c r="BP1103" s="22"/>
      <c r="BQ1103" s="15"/>
      <c r="BR1103" s="15"/>
      <c r="BS1103" s="15"/>
      <c r="BT1103" s="15"/>
      <c r="BU1103" s="15"/>
      <c r="BV1103" s="15"/>
      <c r="BW1103" s="15"/>
      <c r="BX1103" s="15"/>
      <c r="BY1103" s="15"/>
      <c r="BZ1103" s="15"/>
      <c r="CA1103" s="15"/>
      <c r="CB1103" s="15"/>
      <c r="CC1103" s="15"/>
      <c r="CD1103" s="15"/>
      <c r="CE1103" s="15"/>
      <c r="CF1103" s="15"/>
      <c r="CG1103" s="15"/>
      <c r="CH1103" s="15"/>
      <c r="CI1103" s="15"/>
      <c r="CJ1103" s="15"/>
    </row>
    <row r="1104" spans="1:117" ht="12.75">
      <c r="A1104" s="15" t="s">
        <v>7576</v>
      </c>
      <c r="B1104" s="15"/>
      <c r="C1104" s="15" t="s">
        <v>58</v>
      </c>
      <c r="D1104" s="16"/>
      <c r="E1104" s="15"/>
      <c r="F1104" s="15"/>
      <c r="G1104" s="15"/>
      <c r="H1104" s="15"/>
      <c r="I1104" s="15"/>
      <c r="J1104" s="15"/>
      <c r="K1104" s="17" t="e">
        <f t="shared" si="140"/>
        <v>#VALUE!</v>
      </c>
      <c r="L1104" s="15"/>
      <c r="M1104" s="18" t="e">
        <f t="shared" si="132"/>
        <v>#VALUE!</v>
      </c>
      <c r="N1104" s="15"/>
      <c r="O1104" s="15"/>
      <c r="P1104" s="15"/>
      <c r="Q1104" s="15"/>
      <c r="R1104" s="15"/>
      <c r="S1104" s="19"/>
      <c r="T1104" s="15"/>
      <c r="U1104" s="17"/>
      <c r="V1104" s="15"/>
      <c r="W1104" s="15"/>
      <c r="X1104" s="15" t="s">
        <v>538</v>
      </c>
      <c r="Y1104" s="15"/>
      <c r="AB1104" s="20"/>
      <c r="AC1104" s="15"/>
      <c r="AD1104" s="15"/>
      <c r="AE1104" s="15"/>
      <c r="AF1104" s="15"/>
      <c r="AG1104" s="22">
        <f t="shared" si="157"/>
        <v>0.12903225806451613</v>
      </c>
      <c r="AH1104" s="15" t="str">
        <f t="shared" si="161"/>
        <v/>
      </c>
      <c r="AI1104" s="22" t="e">
        <f>VLOOKUP(A1104,'[1]Deals (investment)'!$B$2:$Z$1497,1,FALSE)</f>
        <v>#N/A</v>
      </c>
      <c r="AJ1104" s="22" t="e">
        <f>VLOOKUP(A1104,'[1]Deals (investment)'!$B$2:$Z$870,15,FALSE)</f>
        <v>#N/A</v>
      </c>
      <c r="AK1104" s="17" t="e">
        <f>VLOOKUP(A1104,'[1]Deals (Exits)'!B:B,1,FALSE)</f>
        <v>#N/A</v>
      </c>
      <c r="AL1104" s="23" t="e">
        <f>VLOOKUP(G1104,[1]Lookups!$V$3:$Y$197,4,FALSE)</f>
        <v>#N/A</v>
      </c>
      <c r="AM1104" s="17" t="str">
        <f>VLOOKUP(X1104,[1]Lookups!$B$3:$C$200,2,FALSE)</f>
        <v>Agriculture</v>
      </c>
      <c r="AN1104" s="17" t="e">
        <f>VLOOKUP(R1104,[1]Lookups!$H$3:$I$69,2,FALSE)</f>
        <v>#N/A</v>
      </c>
      <c r="AO1104" s="17" t="e">
        <f>VLOOKUP(T1104,[1]Lookups!$H$3:$I$69,2,FALSE)</f>
        <v>#N/A</v>
      </c>
      <c r="AP1104" s="17" t="e">
        <f>VLOOKUP(AN1104,[1]Lookups!$N$3:$O$11,2,FALSE)</f>
        <v>#N/A</v>
      </c>
      <c r="AQ1104" s="18" t="e">
        <f>COUNTIFS('[1]Deals (investment)'!$B:$B,$A1104)</f>
        <v>#VALUE!</v>
      </c>
      <c r="AR1104" s="18" t="e">
        <f>COUNTIFS('[1]Deals (investment)'!$B:$B,$A1104,'[1]Deals (investment)'!$T:$T,$AW$1)+COUNTIFS('[1]Deals (investment)'!$B:$B,$A1104,'[1]Deals (investment)'!$T:$T,$AX$1)+COUNTIFS('[1]Deals (investment)'!$B:$B,$A1104,'[1]Deals (investment)'!$T:$T,$AY$1)</f>
        <v>#VALUE!</v>
      </c>
      <c r="AS1104" s="17" t="e">
        <f>SUMIFS('[1]Deals (investment)'!$C:$C,'[1]Deals (investment)'!$B:$B,$A1104)</f>
        <v>#VALUE!</v>
      </c>
      <c r="AT1104" s="17" t="e">
        <f t="shared" si="141"/>
        <v>#VALUE!</v>
      </c>
      <c r="AU1104" s="18" t="e">
        <f>COUNTIF('[1]Deals (Exits)'!$B:$B,A1104)</f>
        <v>#VALUE!</v>
      </c>
      <c r="AV1104" s="17" t="e">
        <f>SUMIFS('[1]Deals (investment)'!$C:$C,'[1]Deals (investment)'!$B:$B,$A1104,'[1]Deals (investment)'!$T:$T,AV$1)</f>
        <v>#VALUE!</v>
      </c>
      <c r="AW1104" s="17" t="e">
        <f>SUMIFS('[1]Deals (investment)'!$C:$C,'[1]Deals (investment)'!$B:$B,$A1104,'[1]Deals (investment)'!$T:$T,AW$1)</f>
        <v>#VALUE!</v>
      </c>
      <c r="AX1104" s="17" t="e">
        <f>SUMIFS('[1]Deals (investment)'!$C:$C,'[1]Deals (investment)'!$B:$B,$A1104,'[1]Deals (investment)'!$T:$T,AX$1)</f>
        <v>#VALUE!</v>
      </c>
      <c r="AY1104" s="17" t="e">
        <f>SUMIFS('[1]Deals (investment)'!$C:$C,'[1]Deals (investment)'!$B:$B,$A1104,'[1]Deals (investment)'!$T:$T,AY$1)</f>
        <v>#VALUE!</v>
      </c>
      <c r="AZ1104" s="17" t="e">
        <f>SUMIFS('[1]Deals (investment)'!$C:$C,'[1]Deals (investment)'!$B:$B,$A1104,'[1]Deals (investment)'!$T:$T,AZ$1)</f>
        <v>#VALUE!</v>
      </c>
      <c r="BA1104" s="17" t="e">
        <f>SUMIFS('[1]Deals (investment)'!$C:$C,'[1]Deals (investment)'!$B:$B,$A1104,'[1]Deals (investment)'!$T:$T,BA$1)</f>
        <v>#VALUE!</v>
      </c>
      <c r="BB1104" s="17" t="e">
        <f>SUMIFS('[1]Deals (investment)'!$C:$C,'[1]Deals (investment)'!$B:$B,$A1104,'[1]Deals (investment)'!$T:$T,BB$1)</f>
        <v>#VALUE!</v>
      </c>
      <c r="BC1104" s="17" t="e">
        <f>SUMIFS('[1]Deals (Exits)'!$C:$C,'[1]Deals (Exits)'!$B:$B,$A1104)</f>
        <v>#VALUE!</v>
      </c>
      <c r="BD1104" s="17" t="e">
        <f>SUMIFS('[1]Deals (investment)'!$C:$C,'[1]Deals (investment)'!$B:$B,$A1104,'[1]Deals (investment)'!$V:$V,BD$1)</f>
        <v>#VALUE!</v>
      </c>
      <c r="BE1104" s="17" t="e">
        <f>SUMIFS('[1]Deals (investment)'!$C:$C,'[1]Deals (investment)'!$B:$B,$A1104,'[1]Deals (investment)'!$V:$V,BE$1)</f>
        <v>#VALUE!</v>
      </c>
      <c r="BF1104" s="17" t="e">
        <f>SUMIFS('[1]Deals (investment)'!$C:$C,'[1]Deals (investment)'!$B:$B,$A1104,'[1]Deals (investment)'!$V:$V,BF$1)</f>
        <v>#VALUE!</v>
      </c>
      <c r="BG1104" s="17" t="e">
        <f>SUMIFS('[1]Deals (investment)'!$C:$C,'[1]Deals (investment)'!$B:$B,$A1104,'[1]Deals (investment)'!$V:$V,BG$1)</f>
        <v>#VALUE!</v>
      </c>
      <c r="BH1104" s="17" t="e">
        <f>SUMIFS('[1]Deals (investment)'!$C:$C,'[1]Deals (investment)'!$B:$B,$A1104,'[1]Deals (investment)'!$V:$V,BH$1)</f>
        <v>#VALUE!</v>
      </c>
      <c r="BI1104" s="17" t="e">
        <f>SUMIFS('[1]Deals (investment)'!$C:$C,'[1]Deals (investment)'!$B:$B,$A1104,'[1]Deals (investment)'!$V:$V,BI$1)</f>
        <v>#VALUE!</v>
      </c>
      <c r="BJ1104" s="17" t="e">
        <f>SUMIFS('[1]Deals (investment)'!$C:$C,'[1]Deals (investment)'!$B:$B,$A1104,'[1]Deals (investment)'!$V:$V,BJ$1)</f>
        <v>#VALUE!</v>
      </c>
      <c r="BK1104" s="17" t="e">
        <f>SUMIFS('[1]Deals (investment)'!$C:$C,'[1]Deals (investment)'!$B:$B,$A1104,'[1]Deals (investment)'!$V:$V,BK$1)</f>
        <v>#VALUE!</v>
      </c>
      <c r="BL1104" s="17" t="e">
        <f>SUMIFS('[1]Deals (investment)'!$C:$C,'[1]Deals (investment)'!$B:$B,$A1104,'[1]Deals (investment)'!$V:$V,BL$1)</f>
        <v>#VALUE!</v>
      </c>
      <c r="BM1104" s="17" t="e">
        <f>SUMIFS('[1]Deals (investment)'!$C:$C,'[1]Deals (investment)'!$B:$B,$A1104,'[1]Deals (investment)'!$V:$V,BM$1)</f>
        <v>#VALUE!</v>
      </c>
      <c r="BN1104" s="15"/>
      <c r="BO1104" s="15"/>
      <c r="BP1104" s="22"/>
      <c r="BQ1104" s="15"/>
      <c r="BR1104" s="15"/>
      <c r="BS1104" s="15"/>
      <c r="BT1104" s="15"/>
      <c r="BU1104" s="15"/>
      <c r="BV1104" s="15"/>
      <c r="BW1104" s="15"/>
      <c r="BX1104" s="15"/>
      <c r="BY1104" s="15"/>
      <c r="BZ1104" s="15"/>
      <c r="CA1104" s="15"/>
      <c r="CB1104" s="15"/>
      <c r="CC1104" s="15"/>
      <c r="CD1104" s="15" t="str">
        <f t="shared" ref="CD1104:CD1115" si="163">CONCATENATE(A1104,B1104,C1104)</f>
        <v>itanda ExpressActive</v>
      </c>
      <c r="CE1104" s="15"/>
      <c r="CF1104" s="15"/>
      <c r="CG1104" s="15"/>
      <c r="CH1104" s="15"/>
      <c r="CI1104" s="15"/>
      <c r="CJ1104" s="15"/>
    </row>
    <row r="1105" spans="1:88" ht="12.75">
      <c r="A1105" s="15" t="s">
        <v>7577</v>
      </c>
      <c r="B1105" s="15" t="s">
        <v>7578</v>
      </c>
      <c r="C1105" s="15" t="s">
        <v>58</v>
      </c>
      <c r="D1105" s="16">
        <v>2002</v>
      </c>
      <c r="E1105" s="15" t="s">
        <v>59</v>
      </c>
      <c r="F1105" s="15"/>
      <c r="G1105" s="15" t="s">
        <v>61</v>
      </c>
      <c r="H1105" s="15"/>
      <c r="I1105" s="15" t="s">
        <v>61</v>
      </c>
      <c r="J1105" s="15"/>
      <c r="K1105" s="17" t="e">
        <f t="shared" si="140"/>
        <v>#VALUE!</v>
      </c>
      <c r="L1105" s="15"/>
      <c r="M1105" s="18" t="e">
        <f t="shared" si="132"/>
        <v>#VALUE!</v>
      </c>
      <c r="N1105" s="15"/>
      <c r="O1105" s="15"/>
      <c r="P1105" s="15"/>
      <c r="Q1105" s="15"/>
      <c r="R1105" s="15" t="s">
        <v>7579</v>
      </c>
      <c r="S1105" s="19" t="s">
        <v>144</v>
      </c>
      <c r="T1105" s="15" t="s">
        <v>92</v>
      </c>
      <c r="U1105" s="17">
        <v>10500000</v>
      </c>
      <c r="V1105" s="15" t="s">
        <v>7580</v>
      </c>
      <c r="W1105" s="15">
        <v>0</v>
      </c>
      <c r="X1105" s="15" t="s">
        <v>158</v>
      </c>
      <c r="Y1105" s="15" t="s">
        <v>7581</v>
      </c>
      <c r="Z1105" s="25" t="s">
        <v>81</v>
      </c>
      <c r="AB1105" s="20" t="s">
        <v>171</v>
      </c>
      <c r="AC1105" s="21" t="s">
        <v>7582</v>
      </c>
      <c r="AD1105" s="21" t="s">
        <v>7583</v>
      </c>
      <c r="AE1105" s="21" t="s">
        <v>7584</v>
      </c>
      <c r="AF1105" s="21" t="s">
        <v>7585</v>
      </c>
      <c r="AG1105" s="22">
        <f t="shared" si="157"/>
        <v>0.70967741935483875</v>
      </c>
      <c r="AH1105" s="15" t="e">
        <f t="shared" si="161"/>
        <v>#VALUE!</v>
      </c>
      <c r="AI1105" s="22" t="str">
        <f>VLOOKUP(A1105,'[1]Deals (investment)'!$B$2:$Z$1497,1,FALSE)</f>
        <v>Interswitch</v>
      </c>
      <c r="AJ1105" s="22">
        <f>VLOOKUP(A1105,'[1]Deals (investment)'!$B$2:$Z$870,15,FALSE)</f>
        <v>0</v>
      </c>
      <c r="AK1105" s="17" t="e">
        <f>VLOOKUP(A1105,'[1]Deals (Exits)'!B:B,1,FALSE)</f>
        <v>#N/A</v>
      </c>
      <c r="AL1105" s="23">
        <f>VLOOKUP(G1105,[1]Lookups!$V$3:$Y$197,4,FALSE)</f>
        <v>0</v>
      </c>
      <c r="AM1105" s="17" t="str">
        <f>VLOOKUP(X1105,[1]Lookups!$B$3:$C$200,2,FALSE)</f>
        <v>Financial Services</v>
      </c>
      <c r="AN1105" s="17" t="e">
        <f>VLOOKUP(R1105,[1]Lookups!$H$3:$I$69,2,FALSE)</f>
        <v>#N/A</v>
      </c>
      <c r="AO1105" s="17" t="str">
        <f>VLOOKUP(T1105,[1]Lookups!$H$3:$I$69,2,FALSE)</f>
        <v>4. Late Venture</v>
      </c>
      <c r="AP1105" s="17" t="e">
        <f>VLOOKUP(AN1105,[1]Lookups!$N$3:$O$11,2,FALSE)</f>
        <v>#N/A</v>
      </c>
      <c r="AQ1105" s="18" t="e">
        <f>COUNTIFS('[1]Deals (investment)'!$B:$B,$A1105)</f>
        <v>#VALUE!</v>
      </c>
      <c r="AR1105" s="18" t="e">
        <f>COUNTIFS('[1]Deals (investment)'!$B:$B,$A1105,'[1]Deals (investment)'!$T:$T,$AW$1)+COUNTIFS('[1]Deals (investment)'!$B:$B,$A1105,'[1]Deals (investment)'!$T:$T,$AX$1)+COUNTIFS('[1]Deals (investment)'!$B:$B,$A1105,'[1]Deals (investment)'!$T:$T,$AY$1)</f>
        <v>#VALUE!</v>
      </c>
      <c r="AS1105" s="17" t="e">
        <f>SUMIFS('[1]Deals (investment)'!$C:$C,'[1]Deals (investment)'!$B:$B,$A1105)</f>
        <v>#VALUE!</v>
      </c>
      <c r="AT1105" s="17" t="e">
        <f t="shared" si="141"/>
        <v>#VALUE!</v>
      </c>
      <c r="AU1105" s="18" t="e">
        <f>COUNTIF('[1]Deals (Exits)'!$B:$B,A1105)</f>
        <v>#VALUE!</v>
      </c>
      <c r="AV1105" s="17" t="e">
        <f>SUMIFS('[1]Deals (investment)'!$C:$C,'[1]Deals (investment)'!$B:$B,$A1105,'[1]Deals (investment)'!$T:$T,AV$1)</f>
        <v>#VALUE!</v>
      </c>
      <c r="AW1105" s="17" t="e">
        <f>SUMIFS('[1]Deals (investment)'!$C:$C,'[1]Deals (investment)'!$B:$B,$A1105,'[1]Deals (investment)'!$T:$T,AW$1)</f>
        <v>#VALUE!</v>
      </c>
      <c r="AX1105" s="17" t="e">
        <f>SUMIFS('[1]Deals (investment)'!$C:$C,'[1]Deals (investment)'!$B:$B,$A1105,'[1]Deals (investment)'!$T:$T,AX$1)</f>
        <v>#VALUE!</v>
      </c>
      <c r="AY1105" s="17" t="e">
        <f>SUMIFS('[1]Deals (investment)'!$C:$C,'[1]Deals (investment)'!$B:$B,$A1105,'[1]Deals (investment)'!$T:$T,AY$1)</f>
        <v>#VALUE!</v>
      </c>
      <c r="AZ1105" s="17" t="e">
        <f>SUMIFS('[1]Deals (investment)'!$C:$C,'[1]Deals (investment)'!$B:$B,$A1105,'[1]Deals (investment)'!$T:$T,AZ$1)</f>
        <v>#VALUE!</v>
      </c>
      <c r="BA1105" s="17" t="e">
        <f>SUMIFS('[1]Deals (investment)'!$C:$C,'[1]Deals (investment)'!$B:$B,$A1105,'[1]Deals (investment)'!$T:$T,BA$1)</f>
        <v>#VALUE!</v>
      </c>
      <c r="BB1105" s="17" t="e">
        <f>SUMIFS('[1]Deals (investment)'!$C:$C,'[1]Deals (investment)'!$B:$B,$A1105,'[1]Deals (investment)'!$T:$T,BB$1)</f>
        <v>#VALUE!</v>
      </c>
      <c r="BC1105" s="17" t="e">
        <f>SUMIFS('[1]Deals (Exits)'!$C:$C,'[1]Deals (Exits)'!$B:$B,$A1105)</f>
        <v>#VALUE!</v>
      </c>
      <c r="BD1105" s="17" t="e">
        <f>SUMIFS('[1]Deals (investment)'!$C:$C,'[1]Deals (investment)'!$B:$B,$A1105,'[1]Deals (investment)'!$V:$V,BD$1)</f>
        <v>#VALUE!</v>
      </c>
      <c r="BE1105" s="17" t="e">
        <f>SUMIFS('[1]Deals (investment)'!$C:$C,'[1]Deals (investment)'!$B:$B,$A1105,'[1]Deals (investment)'!$V:$V,BE$1)</f>
        <v>#VALUE!</v>
      </c>
      <c r="BF1105" s="17" t="e">
        <f>SUMIFS('[1]Deals (investment)'!$C:$C,'[1]Deals (investment)'!$B:$B,$A1105,'[1]Deals (investment)'!$V:$V,BF$1)</f>
        <v>#VALUE!</v>
      </c>
      <c r="BG1105" s="17" t="e">
        <f>SUMIFS('[1]Deals (investment)'!$C:$C,'[1]Deals (investment)'!$B:$B,$A1105,'[1]Deals (investment)'!$V:$V,BG$1)</f>
        <v>#VALUE!</v>
      </c>
      <c r="BH1105" s="17" t="e">
        <f>SUMIFS('[1]Deals (investment)'!$C:$C,'[1]Deals (investment)'!$B:$B,$A1105,'[1]Deals (investment)'!$V:$V,BH$1)</f>
        <v>#VALUE!</v>
      </c>
      <c r="BI1105" s="17" t="e">
        <f>SUMIFS('[1]Deals (investment)'!$C:$C,'[1]Deals (investment)'!$B:$B,$A1105,'[1]Deals (investment)'!$V:$V,BI$1)</f>
        <v>#VALUE!</v>
      </c>
      <c r="BJ1105" s="17" t="e">
        <f>SUMIFS('[1]Deals (investment)'!$C:$C,'[1]Deals (investment)'!$B:$B,$A1105,'[1]Deals (investment)'!$V:$V,BJ$1)</f>
        <v>#VALUE!</v>
      </c>
      <c r="BK1105" s="17" t="e">
        <f>SUMIFS('[1]Deals (investment)'!$C:$C,'[1]Deals (investment)'!$B:$B,$A1105,'[1]Deals (investment)'!$V:$V,BK$1)</f>
        <v>#VALUE!</v>
      </c>
      <c r="BL1105" s="17" t="e">
        <f>SUMIFS('[1]Deals (investment)'!$C:$C,'[1]Deals (investment)'!$B:$B,$A1105,'[1]Deals (investment)'!$V:$V,BL$1)</f>
        <v>#VALUE!</v>
      </c>
      <c r="BM1105" s="17" t="e">
        <f>SUMIFS('[1]Deals (investment)'!$C:$C,'[1]Deals (investment)'!$B:$B,$A1105,'[1]Deals (investment)'!$V:$V,BM$1)</f>
        <v>#VALUE!</v>
      </c>
      <c r="BN1105" s="15"/>
      <c r="BO1105" s="15"/>
      <c r="BP1105" s="22"/>
      <c r="BQ1105" s="15"/>
      <c r="BR1105" s="15"/>
      <c r="BS1105" s="15"/>
      <c r="BT1105" s="15"/>
      <c r="BU1105" s="15"/>
      <c r="BV1105" s="15"/>
      <c r="BW1105" s="15"/>
      <c r="BX1105" s="15"/>
      <c r="BY1105" s="15"/>
      <c r="BZ1105" s="15"/>
      <c r="CA1105" s="15"/>
      <c r="CB1105" s="15"/>
      <c r="CC1105" s="15"/>
      <c r="CD1105" s="15" t="str">
        <f t="shared" si="163"/>
        <v>InterswitchInterswitch is an Africa-focused integrated digital payments and commerce company that facilitates the electronic circulation of money as well as the exchange of value between individuals and organisations on a timely and consistent basis.Active</v>
      </c>
      <c r="CE1105" s="15"/>
      <c r="CF1105" s="15"/>
      <c r="CG1105" s="15"/>
      <c r="CH1105" s="15"/>
      <c r="CI1105" s="15"/>
      <c r="CJ1105" s="15"/>
    </row>
    <row r="1106" spans="1:88" ht="12.75">
      <c r="A1106" s="15" t="s">
        <v>7586</v>
      </c>
      <c r="B1106" s="15"/>
      <c r="C1106" s="15"/>
      <c r="D1106" s="16"/>
      <c r="E1106" s="15" t="s">
        <v>90</v>
      </c>
      <c r="F1106" s="15"/>
      <c r="G1106" s="15" t="s">
        <v>91</v>
      </c>
      <c r="H1106" s="15"/>
      <c r="I1106" s="15" t="s">
        <v>91</v>
      </c>
      <c r="J1106" s="15"/>
      <c r="K1106" s="17" t="e">
        <f t="shared" si="140"/>
        <v>#VALUE!</v>
      </c>
      <c r="L1106" s="15"/>
      <c r="M1106" s="18" t="e">
        <f t="shared" si="132"/>
        <v>#VALUE!</v>
      </c>
      <c r="N1106" s="15"/>
      <c r="O1106" s="15"/>
      <c r="P1106" s="15"/>
      <c r="Q1106" s="15"/>
      <c r="R1106" s="15"/>
      <c r="S1106" s="19"/>
      <c r="T1106" s="15"/>
      <c r="U1106" s="17"/>
      <c r="V1106" s="15"/>
      <c r="W1106" s="15"/>
      <c r="X1106" s="15" t="s">
        <v>64</v>
      </c>
      <c r="Y1106" s="15"/>
      <c r="AB1106" s="20"/>
      <c r="AC1106" s="15"/>
      <c r="AD1106" s="15"/>
      <c r="AE1106" s="15"/>
      <c r="AF1106" s="15"/>
      <c r="AG1106" s="22">
        <f t="shared" si="157"/>
        <v>0.19354838709677419</v>
      </c>
      <c r="AH1106" s="15" t="str">
        <f t="shared" si="161"/>
        <v/>
      </c>
      <c r="AI1106" s="22" t="e">
        <f>VLOOKUP(A1106,'[1]Deals (investment)'!$B$2:$Z$1497,1,FALSE)</f>
        <v>#N/A</v>
      </c>
      <c r="AJ1106" s="22" t="e">
        <f>VLOOKUP(A1106,'[1]Deals (investment)'!$B$2:$Z$870,15,FALSE)</f>
        <v>#N/A</v>
      </c>
      <c r="AK1106" s="17" t="e">
        <f>VLOOKUP(A1106,'[1]Deals (Exits)'!B:B,1,FALSE)</f>
        <v>#N/A</v>
      </c>
      <c r="AL1106" s="23">
        <f>VLOOKUP(G1106,[1]Lookups!$V$3:$Y$197,4,FALSE)</f>
        <v>0</v>
      </c>
      <c r="AM1106" s="17" t="str">
        <f>VLOOKUP(X1106,[1]Lookups!$B$3:$C$200,2,FALSE)</f>
        <v>E-commerce &amp; Retail</v>
      </c>
      <c r="AN1106" s="17" t="e">
        <f>VLOOKUP(R1106,[1]Lookups!$H$3:$I$69,2,FALSE)</f>
        <v>#N/A</v>
      </c>
      <c r="AO1106" s="17" t="e">
        <f>VLOOKUP(T1106,[1]Lookups!$H$3:$I$69,2,FALSE)</f>
        <v>#N/A</v>
      </c>
      <c r="AP1106" s="17" t="e">
        <f>VLOOKUP(AN1106,[1]Lookups!$N$3:$O$11,2,FALSE)</f>
        <v>#N/A</v>
      </c>
      <c r="AQ1106" s="18" t="e">
        <f>COUNTIFS('[1]Deals (investment)'!$B:$B,$A1106)</f>
        <v>#VALUE!</v>
      </c>
      <c r="AR1106" s="18" t="e">
        <f>COUNTIFS('[1]Deals (investment)'!$B:$B,$A1106,'[1]Deals (investment)'!$T:$T,$AW$1)+COUNTIFS('[1]Deals (investment)'!$B:$B,$A1106,'[1]Deals (investment)'!$T:$T,$AX$1)+COUNTIFS('[1]Deals (investment)'!$B:$B,$A1106,'[1]Deals (investment)'!$T:$T,$AY$1)</f>
        <v>#VALUE!</v>
      </c>
      <c r="AS1106" s="17" t="e">
        <f>SUMIFS('[1]Deals (investment)'!$C:$C,'[1]Deals (investment)'!$B:$B,$A1106)</f>
        <v>#VALUE!</v>
      </c>
      <c r="AT1106" s="17" t="e">
        <f t="shared" si="141"/>
        <v>#VALUE!</v>
      </c>
      <c r="AU1106" s="18" t="e">
        <f>COUNTIF('[1]Deals (Exits)'!$B:$B,A1106)</f>
        <v>#VALUE!</v>
      </c>
      <c r="AV1106" s="17" t="e">
        <f>SUMIFS('[1]Deals (investment)'!$C:$C,'[1]Deals (investment)'!$B:$B,$A1106,'[1]Deals (investment)'!$T:$T,AV$1)</f>
        <v>#VALUE!</v>
      </c>
      <c r="AW1106" s="17" t="e">
        <f>SUMIFS('[1]Deals (investment)'!$C:$C,'[1]Deals (investment)'!$B:$B,$A1106,'[1]Deals (investment)'!$T:$T,AW$1)</f>
        <v>#VALUE!</v>
      </c>
      <c r="AX1106" s="17" t="e">
        <f>SUMIFS('[1]Deals (investment)'!$C:$C,'[1]Deals (investment)'!$B:$B,$A1106,'[1]Deals (investment)'!$T:$T,AX$1)</f>
        <v>#VALUE!</v>
      </c>
      <c r="AY1106" s="17" t="e">
        <f>SUMIFS('[1]Deals (investment)'!$C:$C,'[1]Deals (investment)'!$B:$B,$A1106,'[1]Deals (investment)'!$T:$T,AY$1)</f>
        <v>#VALUE!</v>
      </c>
      <c r="AZ1106" s="17" t="e">
        <f>SUMIFS('[1]Deals (investment)'!$C:$C,'[1]Deals (investment)'!$B:$B,$A1106,'[1]Deals (investment)'!$T:$T,AZ$1)</f>
        <v>#VALUE!</v>
      </c>
      <c r="BA1106" s="17" t="e">
        <f>SUMIFS('[1]Deals (investment)'!$C:$C,'[1]Deals (investment)'!$B:$B,$A1106,'[1]Deals (investment)'!$T:$T,BA$1)</f>
        <v>#VALUE!</v>
      </c>
      <c r="BB1106" s="17" t="e">
        <f>SUMIFS('[1]Deals (investment)'!$C:$C,'[1]Deals (investment)'!$B:$B,$A1106,'[1]Deals (investment)'!$T:$T,BB$1)</f>
        <v>#VALUE!</v>
      </c>
      <c r="BC1106" s="17" t="e">
        <f>SUMIFS('[1]Deals (Exits)'!$C:$C,'[1]Deals (Exits)'!$B:$B,$A1106)</f>
        <v>#VALUE!</v>
      </c>
      <c r="BD1106" s="17" t="e">
        <f>SUMIFS('[1]Deals (investment)'!$C:$C,'[1]Deals (investment)'!$B:$B,$A1106,'[1]Deals (investment)'!$V:$V,BD$1)</f>
        <v>#VALUE!</v>
      </c>
      <c r="BE1106" s="17" t="e">
        <f>SUMIFS('[1]Deals (investment)'!$C:$C,'[1]Deals (investment)'!$B:$B,$A1106,'[1]Deals (investment)'!$V:$V,BE$1)</f>
        <v>#VALUE!</v>
      </c>
      <c r="BF1106" s="17" t="e">
        <f>SUMIFS('[1]Deals (investment)'!$C:$C,'[1]Deals (investment)'!$B:$B,$A1106,'[1]Deals (investment)'!$V:$V,BF$1)</f>
        <v>#VALUE!</v>
      </c>
      <c r="BG1106" s="17" t="e">
        <f>SUMIFS('[1]Deals (investment)'!$C:$C,'[1]Deals (investment)'!$B:$B,$A1106,'[1]Deals (investment)'!$V:$V,BG$1)</f>
        <v>#VALUE!</v>
      </c>
      <c r="BH1106" s="17" t="e">
        <f>SUMIFS('[1]Deals (investment)'!$C:$C,'[1]Deals (investment)'!$B:$B,$A1106,'[1]Deals (investment)'!$V:$V,BH$1)</f>
        <v>#VALUE!</v>
      </c>
      <c r="BI1106" s="17" t="e">
        <f>SUMIFS('[1]Deals (investment)'!$C:$C,'[1]Deals (investment)'!$B:$B,$A1106,'[1]Deals (investment)'!$V:$V,BI$1)</f>
        <v>#VALUE!</v>
      </c>
      <c r="BJ1106" s="17" t="e">
        <f>SUMIFS('[1]Deals (investment)'!$C:$C,'[1]Deals (investment)'!$B:$B,$A1106,'[1]Deals (investment)'!$V:$V,BJ$1)</f>
        <v>#VALUE!</v>
      </c>
      <c r="BK1106" s="17" t="e">
        <f>SUMIFS('[1]Deals (investment)'!$C:$C,'[1]Deals (investment)'!$B:$B,$A1106,'[1]Deals (investment)'!$V:$V,BK$1)</f>
        <v>#VALUE!</v>
      </c>
      <c r="BL1106" s="17" t="e">
        <f>SUMIFS('[1]Deals (investment)'!$C:$C,'[1]Deals (investment)'!$B:$B,$A1106,'[1]Deals (investment)'!$V:$V,BL$1)</f>
        <v>#VALUE!</v>
      </c>
      <c r="BM1106" s="17" t="e">
        <f>SUMIFS('[1]Deals (investment)'!$C:$C,'[1]Deals (investment)'!$B:$B,$A1106,'[1]Deals (investment)'!$V:$V,BM$1)</f>
        <v>#VALUE!</v>
      </c>
      <c r="BN1106" s="15"/>
      <c r="BO1106" s="15"/>
      <c r="BP1106" s="22"/>
      <c r="BQ1106" s="15"/>
      <c r="BR1106" s="15"/>
      <c r="BS1106" s="15"/>
      <c r="BT1106" s="15"/>
      <c r="BU1106" s="15"/>
      <c r="BV1106" s="15"/>
      <c r="BW1106" s="15"/>
      <c r="BX1106" s="15"/>
      <c r="BY1106" s="15"/>
      <c r="BZ1106" s="15"/>
      <c r="CA1106" s="15"/>
      <c r="CB1106" s="15"/>
      <c r="CC1106" s="15"/>
      <c r="CD1106" s="15" t="str">
        <f t="shared" si="163"/>
        <v>iyiebo</v>
      </c>
      <c r="CE1106" s="15"/>
      <c r="CF1106" s="15"/>
      <c r="CG1106" s="15"/>
      <c r="CH1106" s="15"/>
      <c r="CI1106" s="15"/>
      <c r="CJ1106" s="15"/>
    </row>
    <row r="1107" spans="1:88" ht="12.75">
      <c r="A1107" s="25" t="s">
        <v>7587</v>
      </c>
      <c r="B1107" s="15" t="s">
        <v>7588</v>
      </c>
      <c r="C1107" s="15" t="s">
        <v>46</v>
      </c>
      <c r="D1107" s="16">
        <v>1997</v>
      </c>
      <c r="E1107" s="15" t="s">
        <v>7589</v>
      </c>
      <c r="F1107" s="15"/>
      <c r="G1107" s="15"/>
      <c r="H1107" s="15"/>
      <c r="I1107" s="15"/>
      <c r="J1107" s="15"/>
      <c r="K1107" s="17" t="e">
        <f t="shared" si="140"/>
        <v>#VALUE!</v>
      </c>
      <c r="L1107" s="15"/>
      <c r="M1107" s="18" t="e">
        <f t="shared" si="132"/>
        <v>#VALUE!</v>
      </c>
      <c r="N1107" s="15"/>
      <c r="O1107" s="15"/>
      <c r="P1107" s="15"/>
      <c r="Q1107" s="15"/>
      <c r="R1107" s="15"/>
      <c r="S1107" s="19"/>
      <c r="T1107" s="15"/>
      <c r="U1107" s="17"/>
      <c r="V1107" s="15" t="s">
        <v>7590</v>
      </c>
      <c r="W1107" s="15"/>
      <c r="X1107" s="15" t="s">
        <v>404</v>
      </c>
      <c r="Y1107" s="15" t="s">
        <v>1006</v>
      </c>
      <c r="AB1107" s="20"/>
      <c r="AC1107" s="21" t="s">
        <v>7591</v>
      </c>
      <c r="AD1107" s="21" t="s">
        <v>7592</v>
      </c>
      <c r="AE1107" s="21" t="s">
        <v>7593</v>
      </c>
      <c r="AF1107" s="21" t="s">
        <v>7594</v>
      </c>
      <c r="AG1107" s="22">
        <f t="shared" si="157"/>
        <v>0.41935483870967744</v>
      </c>
      <c r="AH1107" s="15" t="e">
        <f t="shared" si="161"/>
        <v>#VALUE!</v>
      </c>
      <c r="AI1107" s="22" t="e">
        <f>VLOOKUP(A1107,'[1]Deals (investment)'!$B$2:$Z$1497,1,FALSE)</f>
        <v>#N/A</v>
      </c>
      <c r="AJ1107" s="22" t="e">
        <f>VLOOKUP(A1107,'[1]Deals (investment)'!$B$2:$Z$870,15,FALSE)</f>
        <v>#N/A</v>
      </c>
      <c r="AK1107" s="17" t="str">
        <f>VLOOKUP(A1107,'[1]Deals (Exits)'!B:B,1,FALSE)</f>
        <v>Knowlegde Factory</v>
      </c>
      <c r="AL1107" s="23" t="e">
        <f>VLOOKUP(G1107,[1]Lookups!$V$3:$Y$197,4,FALSE)</f>
        <v>#N/A</v>
      </c>
      <c r="AM1107" s="17" t="str">
        <f>VLOOKUP(X1107,[1]Lookups!$B$3:$C$200,2,FALSE)</f>
        <v>Other Technologies &amp; Information Technology</v>
      </c>
      <c r="AN1107" s="17" t="e">
        <f>VLOOKUP(R1107,[1]Lookups!$H$3:$I$69,2,FALSE)</f>
        <v>#N/A</v>
      </c>
      <c r="AO1107" s="17" t="e">
        <f>VLOOKUP(T1107,[1]Lookups!$H$3:$I$69,2,FALSE)</f>
        <v>#N/A</v>
      </c>
      <c r="AP1107" s="17" t="e">
        <f>VLOOKUP(AN1107,[1]Lookups!$N$3:$O$11,2,FALSE)</f>
        <v>#N/A</v>
      </c>
      <c r="AQ1107" s="18" t="e">
        <f>COUNTIFS('[1]Deals (investment)'!$B:$B,$A1107)</f>
        <v>#VALUE!</v>
      </c>
      <c r="AR1107" s="18" t="e">
        <f>COUNTIFS('[1]Deals (investment)'!$B:$B,$A1107,'[1]Deals (investment)'!$T:$T,$AW$1)+COUNTIFS('[1]Deals (investment)'!$B:$B,$A1107,'[1]Deals (investment)'!$T:$T,$AX$1)+COUNTIFS('[1]Deals (investment)'!$B:$B,$A1107,'[1]Deals (investment)'!$T:$T,$AY$1)</f>
        <v>#VALUE!</v>
      </c>
      <c r="AS1107" s="17" t="e">
        <f>SUMIFS('[1]Deals (investment)'!$C:$C,'[1]Deals (investment)'!$B:$B,$A1107)</f>
        <v>#VALUE!</v>
      </c>
      <c r="AT1107" s="17" t="e">
        <f t="shared" si="141"/>
        <v>#VALUE!</v>
      </c>
      <c r="AU1107" s="18" t="e">
        <f>COUNTIF('[1]Deals (Exits)'!$B:$B,A1107)</f>
        <v>#VALUE!</v>
      </c>
      <c r="AV1107" s="17" t="e">
        <f>SUMIFS('[1]Deals (investment)'!$C:$C,'[1]Deals (investment)'!$B:$B,$A1107,'[1]Deals (investment)'!$T:$T,AV$1)</f>
        <v>#VALUE!</v>
      </c>
      <c r="AW1107" s="17" t="e">
        <f>SUMIFS('[1]Deals (investment)'!$C:$C,'[1]Deals (investment)'!$B:$B,$A1107,'[1]Deals (investment)'!$T:$T,AW$1)</f>
        <v>#VALUE!</v>
      </c>
      <c r="AX1107" s="17" t="e">
        <f>SUMIFS('[1]Deals (investment)'!$C:$C,'[1]Deals (investment)'!$B:$B,$A1107,'[1]Deals (investment)'!$T:$T,AX$1)</f>
        <v>#VALUE!</v>
      </c>
      <c r="AY1107" s="17" t="e">
        <f>SUMIFS('[1]Deals (investment)'!$C:$C,'[1]Deals (investment)'!$B:$B,$A1107,'[1]Deals (investment)'!$T:$T,AY$1)</f>
        <v>#VALUE!</v>
      </c>
      <c r="AZ1107" s="17" t="e">
        <f>SUMIFS('[1]Deals (investment)'!$C:$C,'[1]Deals (investment)'!$B:$B,$A1107,'[1]Deals (investment)'!$T:$T,AZ$1)</f>
        <v>#VALUE!</v>
      </c>
      <c r="BA1107" s="17" t="e">
        <f>SUMIFS('[1]Deals (investment)'!$C:$C,'[1]Deals (investment)'!$B:$B,$A1107,'[1]Deals (investment)'!$T:$T,BA$1)</f>
        <v>#VALUE!</v>
      </c>
      <c r="BB1107" s="17" t="e">
        <f>SUMIFS('[1]Deals (investment)'!$C:$C,'[1]Deals (investment)'!$B:$B,$A1107,'[1]Deals (investment)'!$T:$T,BB$1)</f>
        <v>#VALUE!</v>
      </c>
      <c r="BC1107" s="17" t="e">
        <f>SUMIFS('[1]Deals (Exits)'!$C:$C,'[1]Deals (Exits)'!$B:$B,$A1107)</f>
        <v>#VALUE!</v>
      </c>
      <c r="BD1107" s="17" t="e">
        <f>SUMIFS('[1]Deals (investment)'!$C:$C,'[1]Deals (investment)'!$B:$B,$A1107,'[1]Deals (investment)'!$V:$V,BD$1)</f>
        <v>#VALUE!</v>
      </c>
      <c r="BE1107" s="17" t="e">
        <f>SUMIFS('[1]Deals (investment)'!$C:$C,'[1]Deals (investment)'!$B:$B,$A1107,'[1]Deals (investment)'!$V:$V,BE$1)</f>
        <v>#VALUE!</v>
      </c>
      <c r="BF1107" s="17" t="e">
        <f>SUMIFS('[1]Deals (investment)'!$C:$C,'[1]Deals (investment)'!$B:$B,$A1107,'[1]Deals (investment)'!$V:$V,BF$1)</f>
        <v>#VALUE!</v>
      </c>
      <c r="BG1107" s="17" t="e">
        <f>SUMIFS('[1]Deals (investment)'!$C:$C,'[1]Deals (investment)'!$B:$B,$A1107,'[1]Deals (investment)'!$V:$V,BG$1)</f>
        <v>#VALUE!</v>
      </c>
      <c r="BH1107" s="17" t="e">
        <f>SUMIFS('[1]Deals (investment)'!$C:$C,'[1]Deals (investment)'!$B:$B,$A1107,'[1]Deals (investment)'!$V:$V,BH$1)</f>
        <v>#VALUE!</v>
      </c>
      <c r="BI1107" s="17" t="e">
        <f>SUMIFS('[1]Deals (investment)'!$C:$C,'[1]Deals (investment)'!$B:$B,$A1107,'[1]Deals (investment)'!$V:$V,BI$1)</f>
        <v>#VALUE!</v>
      </c>
      <c r="BJ1107" s="17" t="e">
        <f>SUMIFS('[1]Deals (investment)'!$C:$C,'[1]Deals (investment)'!$B:$B,$A1107,'[1]Deals (investment)'!$V:$V,BJ$1)</f>
        <v>#VALUE!</v>
      </c>
      <c r="BK1107" s="17" t="e">
        <f>SUMIFS('[1]Deals (investment)'!$C:$C,'[1]Deals (investment)'!$B:$B,$A1107,'[1]Deals (investment)'!$V:$V,BK$1)</f>
        <v>#VALUE!</v>
      </c>
      <c r="BL1107" s="17" t="e">
        <f>SUMIFS('[1]Deals (investment)'!$C:$C,'[1]Deals (investment)'!$B:$B,$A1107,'[1]Deals (investment)'!$V:$V,BL$1)</f>
        <v>#VALUE!</v>
      </c>
      <c r="BM1107" s="17" t="e">
        <f>SUMIFS('[1]Deals (investment)'!$C:$C,'[1]Deals (investment)'!$B:$B,$A1107,'[1]Deals (investment)'!$V:$V,BM$1)</f>
        <v>#VALUE!</v>
      </c>
      <c r="BN1107" s="15"/>
      <c r="BO1107" s="15"/>
      <c r="BP1107" s="22"/>
      <c r="BQ1107" s="15"/>
      <c r="BR1107" s="15"/>
      <c r="BS1107" s="15"/>
      <c r="BT1107" s="15"/>
      <c r="BU1107" s="15"/>
      <c r="BV1107" s="15"/>
      <c r="BW1107" s="15"/>
      <c r="BX1107" s="15"/>
      <c r="BY1107" s="15"/>
      <c r="BZ1107" s="15"/>
      <c r="CA1107" s="15"/>
      <c r="CB1107" s="15"/>
      <c r="CC1107" s="15"/>
      <c r="CD1107" s="15" t="str">
        <f t="shared" si="163"/>
        <v>Knowlegde FactoryKnowledge Factory is a Property Data and ICT company. Knowledge Factory identified a gap in the property and spatial analytics market relating to residential property and the areas in which they reside, now offering support, guidance and insights to fill this gapAcquired</v>
      </c>
      <c r="CE1107" s="15"/>
      <c r="CF1107" s="15"/>
      <c r="CG1107" s="15"/>
      <c r="CH1107" s="15"/>
      <c r="CI1107" s="15"/>
      <c r="CJ1107" s="15"/>
    </row>
    <row r="1108" spans="1:88" ht="12.75">
      <c r="A1108" s="15" t="s">
        <v>7595</v>
      </c>
      <c r="B1108" s="15"/>
      <c r="C1108" s="15" t="s">
        <v>58</v>
      </c>
      <c r="D1108" s="16"/>
      <c r="E1108" s="15"/>
      <c r="F1108" s="15"/>
      <c r="G1108" s="15"/>
      <c r="H1108" s="15"/>
      <c r="I1108" s="15"/>
      <c r="J1108" s="15"/>
      <c r="K1108" s="17" t="e">
        <f t="shared" si="140"/>
        <v>#VALUE!</v>
      </c>
      <c r="L1108" s="15"/>
      <c r="M1108" s="18" t="e">
        <f t="shared" si="132"/>
        <v>#VALUE!</v>
      </c>
      <c r="N1108" s="15"/>
      <c r="O1108" s="15"/>
      <c r="P1108" s="15"/>
      <c r="Q1108" s="15"/>
      <c r="R1108" s="15"/>
      <c r="S1108" s="19"/>
      <c r="T1108" s="15"/>
      <c r="U1108" s="17"/>
      <c r="V1108" s="15"/>
      <c r="W1108" s="15"/>
      <c r="X1108" s="15"/>
      <c r="Y1108" s="15"/>
      <c r="AB1108" s="20"/>
      <c r="AC1108" s="15"/>
      <c r="AD1108" s="15"/>
      <c r="AE1108" s="15"/>
      <c r="AF1108" s="15"/>
      <c r="AG1108" s="22">
        <f t="shared" si="157"/>
        <v>9.6774193548387094E-2</v>
      </c>
      <c r="AH1108" s="15" t="str">
        <f t="shared" si="161"/>
        <v/>
      </c>
      <c r="AI1108" s="22" t="e">
        <f>VLOOKUP(A1108,'[1]Deals (investment)'!$B$2:$Z$1497,1,FALSE)</f>
        <v>#N/A</v>
      </c>
      <c r="AJ1108" s="22" t="e">
        <f>VLOOKUP(A1108,'[1]Deals (investment)'!$B$2:$Z$870,15,FALSE)</f>
        <v>#N/A</v>
      </c>
      <c r="AK1108" s="17" t="e">
        <f>VLOOKUP(A1108,'[1]Deals (Exits)'!B:B,1,FALSE)</f>
        <v>#N/A</v>
      </c>
      <c r="AL1108" s="23" t="e">
        <f>VLOOKUP(G1108,[1]Lookups!$V$3:$Y$197,4,FALSE)</f>
        <v>#N/A</v>
      </c>
      <c r="AM1108" s="17" t="e">
        <f>VLOOKUP(X1108,[1]Lookups!$B$3:$C$200,2,FALSE)</f>
        <v>#N/A</v>
      </c>
      <c r="AN1108" s="17" t="e">
        <f>VLOOKUP(R1108,[1]Lookups!$H$3:$I$69,2,FALSE)</f>
        <v>#N/A</v>
      </c>
      <c r="AO1108" s="17" t="e">
        <f>VLOOKUP(T1108,[1]Lookups!$H$3:$I$69,2,FALSE)</f>
        <v>#N/A</v>
      </c>
      <c r="AP1108" s="17" t="e">
        <f>VLOOKUP(AN1108,[1]Lookups!$N$3:$O$11,2,FALSE)</f>
        <v>#N/A</v>
      </c>
      <c r="AQ1108" s="18" t="e">
        <f>COUNTIFS('[1]Deals (investment)'!$B:$B,$A1108)</f>
        <v>#VALUE!</v>
      </c>
      <c r="AR1108" s="18" t="e">
        <f>COUNTIFS('[1]Deals (investment)'!$B:$B,$A1108,'[1]Deals (investment)'!$T:$T,$AW$1)+COUNTIFS('[1]Deals (investment)'!$B:$B,$A1108,'[1]Deals (investment)'!$T:$T,$AX$1)+COUNTIFS('[1]Deals (investment)'!$B:$B,$A1108,'[1]Deals (investment)'!$T:$T,$AY$1)</f>
        <v>#VALUE!</v>
      </c>
      <c r="AS1108" s="17" t="e">
        <f>SUMIFS('[1]Deals (investment)'!$C:$C,'[1]Deals (investment)'!$B:$B,$A1108)</f>
        <v>#VALUE!</v>
      </c>
      <c r="AT1108" s="17" t="e">
        <f t="shared" si="141"/>
        <v>#VALUE!</v>
      </c>
      <c r="AU1108" s="18" t="e">
        <f>COUNTIF('[1]Deals (Exits)'!$B:$B,A1108)</f>
        <v>#VALUE!</v>
      </c>
      <c r="AV1108" s="17" t="e">
        <f>SUMIFS('[1]Deals (investment)'!$C:$C,'[1]Deals (investment)'!$B:$B,$A1108,'[1]Deals (investment)'!$T:$T,AV$1)</f>
        <v>#VALUE!</v>
      </c>
      <c r="AW1108" s="17" t="e">
        <f>SUMIFS('[1]Deals (investment)'!$C:$C,'[1]Deals (investment)'!$B:$B,$A1108,'[1]Deals (investment)'!$T:$T,AW$1)</f>
        <v>#VALUE!</v>
      </c>
      <c r="AX1108" s="17" t="e">
        <f>SUMIFS('[1]Deals (investment)'!$C:$C,'[1]Deals (investment)'!$B:$B,$A1108,'[1]Deals (investment)'!$T:$T,AX$1)</f>
        <v>#VALUE!</v>
      </c>
      <c r="AY1108" s="17" t="e">
        <f>SUMIFS('[1]Deals (investment)'!$C:$C,'[1]Deals (investment)'!$B:$B,$A1108,'[1]Deals (investment)'!$T:$T,AY$1)</f>
        <v>#VALUE!</v>
      </c>
      <c r="AZ1108" s="17" t="e">
        <f>SUMIFS('[1]Deals (investment)'!$C:$C,'[1]Deals (investment)'!$B:$B,$A1108,'[1]Deals (investment)'!$T:$T,AZ$1)</f>
        <v>#VALUE!</v>
      </c>
      <c r="BA1108" s="17" t="e">
        <f>SUMIFS('[1]Deals (investment)'!$C:$C,'[1]Deals (investment)'!$B:$B,$A1108,'[1]Deals (investment)'!$T:$T,BA$1)</f>
        <v>#VALUE!</v>
      </c>
      <c r="BB1108" s="17" t="e">
        <f>SUMIFS('[1]Deals (investment)'!$C:$C,'[1]Deals (investment)'!$B:$B,$A1108,'[1]Deals (investment)'!$T:$T,BB$1)</f>
        <v>#VALUE!</v>
      </c>
      <c r="BC1108" s="17" t="e">
        <f>SUMIFS('[1]Deals (Exits)'!$C:$C,'[1]Deals (Exits)'!$B:$B,$A1108)</f>
        <v>#VALUE!</v>
      </c>
      <c r="BD1108" s="17" t="e">
        <f>SUMIFS('[1]Deals (investment)'!$C:$C,'[1]Deals (investment)'!$B:$B,$A1108,'[1]Deals (investment)'!$V:$V,BD$1)</f>
        <v>#VALUE!</v>
      </c>
      <c r="BE1108" s="17" t="e">
        <f>SUMIFS('[1]Deals (investment)'!$C:$C,'[1]Deals (investment)'!$B:$B,$A1108,'[1]Deals (investment)'!$V:$V,BE$1)</f>
        <v>#VALUE!</v>
      </c>
      <c r="BF1108" s="17" t="e">
        <f>SUMIFS('[1]Deals (investment)'!$C:$C,'[1]Deals (investment)'!$B:$B,$A1108,'[1]Deals (investment)'!$V:$V,BF$1)</f>
        <v>#VALUE!</v>
      </c>
      <c r="BG1108" s="17" t="e">
        <f>SUMIFS('[1]Deals (investment)'!$C:$C,'[1]Deals (investment)'!$B:$B,$A1108,'[1]Deals (investment)'!$V:$V,BG$1)</f>
        <v>#VALUE!</v>
      </c>
      <c r="BH1108" s="17" t="e">
        <f>SUMIFS('[1]Deals (investment)'!$C:$C,'[1]Deals (investment)'!$B:$B,$A1108,'[1]Deals (investment)'!$V:$V,BH$1)</f>
        <v>#VALUE!</v>
      </c>
      <c r="BI1108" s="17" t="e">
        <f>SUMIFS('[1]Deals (investment)'!$C:$C,'[1]Deals (investment)'!$B:$B,$A1108,'[1]Deals (investment)'!$V:$V,BI$1)</f>
        <v>#VALUE!</v>
      </c>
      <c r="BJ1108" s="17" t="e">
        <f>SUMIFS('[1]Deals (investment)'!$C:$C,'[1]Deals (investment)'!$B:$B,$A1108,'[1]Deals (investment)'!$V:$V,BJ$1)</f>
        <v>#VALUE!</v>
      </c>
      <c r="BK1108" s="17" t="e">
        <f>SUMIFS('[1]Deals (investment)'!$C:$C,'[1]Deals (investment)'!$B:$B,$A1108,'[1]Deals (investment)'!$V:$V,BK$1)</f>
        <v>#VALUE!</v>
      </c>
      <c r="BL1108" s="17" t="e">
        <f>SUMIFS('[1]Deals (investment)'!$C:$C,'[1]Deals (investment)'!$B:$B,$A1108,'[1]Deals (investment)'!$V:$V,BL$1)</f>
        <v>#VALUE!</v>
      </c>
      <c r="BM1108" s="17" t="e">
        <f>SUMIFS('[1]Deals (investment)'!$C:$C,'[1]Deals (investment)'!$B:$B,$A1108,'[1]Deals (investment)'!$V:$V,BM$1)</f>
        <v>#VALUE!</v>
      </c>
      <c r="BN1108" s="15"/>
      <c r="BO1108" s="15"/>
      <c r="BP1108" s="22"/>
      <c r="BQ1108" s="15"/>
      <c r="BR1108" s="15"/>
      <c r="BS1108" s="15"/>
      <c r="BT1108" s="15"/>
      <c r="BU1108" s="15"/>
      <c r="BV1108" s="15"/>
      <c r="BW1108" s="15"/>
      <c r="BX1108" s="15"/>
      <c r="BY1108" s="15"/>
      <c r="BZ1108" s="15"/>
      <c r="CA1108" s="15"/>
      <c r="CB1108" s="15"/>
      <c r="CC1108" s="15"/>
      <c r="CD1108" s="15" t="str">
        <f t="shared" si="163"/>
        <v>Jaguza Livestock ApplicationActive</v>
      </c>
      <c r="CE1108" s="15"/>
      <c r="CF1108" s="15"/>
      <c r="CG1108" s="15"/>
      <c r="CH1108" s="15"/>
      <c r="CI1108" s="15"/>
      <c r="CJ1108" s="15"/>
    </row>
    <row r="1109" spans="1:88" ht="12.75">
      <c r="A1109" s="15" t="s">
        <v>7596</v>
      </c>
      <c r="B1109" s="15" t="s">
        <v>7597</v>
      </c>
      <c r="C1109" s="15" t="s">
        <v>58</v>
      </c>
      <c r="D1109" s="16"/>
      <c r="E1109" s="15" t="s">
        <v>1228</v>
      </c>
      <c r="F1109" s="15" t="s">
        <v>110</v>
      </c>
      <c r="G1109" s="15" t="s">
        <v>1229</v>
      </c>
      <c r="H1109" s="15"/>
      <c r="I1109" s="15" t="s">
        <v>1229</v>
      </c>
      <c r="J1109" s="15"/>
      <c r="K1109" s="17" t="e">
        <f t="shared" si="140"/>
        <v>#VALUE!</v>
      </c>
      <c r="L1109" s="15"/>
      <c r="M1109" s="18" t="e">
        <f t="shared" si="132"/>
        <v>#VALUE!</v>
      </c>
      <c r="N1109" s="15"/>
      <c r="O1109" s="15"/>
      <c r="P1109" s="15"/>
      <c r="Q1109" s="15"/>
      <c r="R1109" s="15"/>
      <c r="S1109" s="19"/>
      <c r="T1109" s="15"/>
      <c r="U1109" s="17"/>
      <c r="V1109" s="15" t="s">
        <v>7598</v>
      </c>
      <c r="W1109" s="15">
        <v>0</v>
      </c>
      <c r="X1109" s="15" t="s">
        <v>538</v>
      </c>
      <c r="Y1109" s="15" t="s">
        <v>7599</v>
      </c>
      <c r="AB1109" s="20" t="s">
        <v>286</v>
      </c>
      <c r="AC1109" s="21" t="s">
        <v>7600</v>
      </c>
      <c r="AD1109" s="21" t="s">
        <v>7601</v>
      </c>
      <c r="AE1109" s="21" t="s">
        <v>7602</v>
      </c>
      <c r="AF1109" s="21" t="s">
        <v>7603</v>
      </c>
      <c r="AG1109" s="22">
        <f t="shared" si="157"/>
        <v>0.54838709677419351</v>
      </c>
      <c r="AH1109" s="15" t="e">
        <f t="shared" si="161"/>
        <v>#VALUE!</v>
      </c>
      <c r="AI1109" s="22" t="e">
        <f>VLOOKUP(A1109,'[1]Deals (investment)'!$B$2:$Z$1497,1,FALSE)</f>
        <v>#N/A</v>
      </c>
      <c r="AJ1109" s="22" t="e">
        <f>VLOOKUP(A1109,'[1]Deals (investment)'!$B$2:$Z$870,15,FALSE)</f>
        <v>#N/A</v>
      </c>
      <c r="AK1109" s="17" t="e">
        <f>VLOOKUP(A1109,'[1]Deals (Exits)'!B:B,1,FALSE)</f>
        <v>#N/A</v>
      </c>
      <c r="AL1109" s="23">
        <f>VLOOKUP(G1109,[1]Lookups!$V$3:$Y$197,4,FALSE)</f>
        <v>0</v>
      </c>
      <c r="AM1109" s="17" t="str">
        <f>VLOOKUP(X1109,[1]Lookups!$B$3:$C$200,2,FALSE)</f>
        <v>Agriculture</v>
      </c>
      <c r="AN1109" s="17" t="e">
        <f>VLOOKUP(R1109,[1]Lookups!$H$3:$I$69,2,FALSE)</f>
        <v>#N/A</v>
      </c>
      <c r="AO1109" s="17" t="e">
        <f>VLOOKUP(T1109,[1]Lookups!$H$3:$I$69,2,FALSE)</f>
        <v>#N/A</v>
      </c>
      <c r="AP1109" s="17" t="e">
        <f>VLOOKUP(AN1109,[1]Lookups!$N$3:$O$11,2,FALSE)</f>
        <v>#N/A</v>
      </c>
      <c r="AQ1109" s="18" t="e">
        <f>COUNTIFS('[1]Deals (investment)'!$B:$B,$A1109)</f>
        <v>#VALUE!</v>
      </c>
      <c r="AR1109" s="18" t="e">
        <f>COUNTIFS('[1]Deals (investment)'!$B:$B,$A1109,'[1]Deals (investment)'!$T:$T,$AW$1)+COUNTIFS('[1]Deals (investment)'!$B:$B,$A1109,'[1]Deals (investment)'!$T:$T,$AX$1)+COUNTIFS('[1]Deals (investment)'!$B:$B,$A1109,'[1]Deals (investment)'!$T:$T,$AY$1)</f>
        <v>#VALUE!</v>
      </c>
      <c r="AS1109" s="17" t="e">
        <f>SUMIFS('[1]Deals (investment)'!$C:$C,'[1]Deals (investment)'!$B:$B,$A1109)</f>
        <v>#VALUE!</v>
      </c>
      <c r="AT1109" s="17" t="e">
        <f t="shared" si="141"/>
        <v>#VALUE!</v>
      </c>
      <c r="AU1109" s="18" t="e">
        <f>COUNTIF('[1]Deals (Exits)'!$B:$B,A1109)</f>
        <v>#VALUE!</v>
      </c>
      <c r="AV1109" s="17" t="e">
        <f>SUMIFS('[1]Deals (investment)'!$C:$C,'[1]Deals (investment)'!$B:$B,$A1109,'[1]Deals (investment)'!$T:$T,AV$1)</f>
        <v>#VALUE!</v>
      </c>
      <c r="AW1109" s="17" t="e">
        <f>SUMIFS('[1]Deals (investment)'!$C:$C,'[1]Deals (investment)'!$B:$B,$A1109,'[1]Deals (investment)'!$T:$T,AW$1)</f>
        <v>#VALUE!</v>
      </c>
      <c r="AX1109" s="17" t="e">
        <f>SUMIFS('[1]Deals (investment)'!$C:$C,'[1]Deals (investment)'!$B:$B,$A1109,'[1]Deals (investment)'!$T:$T,AX$1)</f>
        <v>#VALUE!</v>
      </c>
      <c r="AY1109" s="17" t="e">
        <f>SUMIFS('[1]Deals (investment)'!$C:$C,'[1]Deals (investment)'!$B:$B,$A1109,'[1]Deals (investment)'!$T:$T,AY$1)</f>
        <v>#VALUE!</v>
      </c>
      <c r="AZ1109" s="17" t="e">
        <f>SUMIFS('[1]Deals (investment)'!$C:$C,'[1]Deals (investment)'!$B:$B,$A1109,'[1]Deals (investment)'!$T:$T,AZ$1)</f>
        <v>#VALUE!</v>
      </c>
      <c r="BA1109" s="17" t="e">
        <f>SUMIFS('[1]Deals (investment)'!$C:$C,'[1]Deals (investment)'!$B:$B,$A1109,'[1]Deals (investment)'!$T:$T,BA$1)</f>
        <v>#VALUE!</v>
      </c>
      <c r="BB1109" s="17" t="e">
        <f>SUMIFS('[1]Deals (investment)'!$C:$C,'[1]Deals (investment)'!$B:$B,$A1109,'[1]Deals (investment)'!$T:$T,BB$1)</f>
        <v>#VALUE!</v>
      </c>
      <c r="BC1109" s="17" t="e">
        <f>SUMIFS('[1]Deals (Exits)'!$C:$C,'[1]Deals (Exits)'!$B:$B,$A1109)</f>
        <v>#VALUE!</v>
      </c>
      <c r="BD1109" s="17" t="e">
        <f>SUMIFS('[1]Deals (investment)'!$C:$C,'[1]Deals (investment)'!$B:$B,$A1109,'[1]Deals (investment)'!$V:$V,BD$1)</f>
        <v>#VALUE!</v>
      </c>
      <c r="BE1109" s="17" t="e">
        <f>SUMIFS('[1]Deals (investment)'!$C:$C,'[1]Deals (investment)'!$B:$B,$A1109,'[1]Deals (investment)'!$V:$V,BE$1)</f>
        <v>#VALUE!</v>
      </c>
      <c r="BF1109" s="17" t="e">
        <f>SUMIFS('[1]Deals (investment)'!$C:$C,'[1]Deals (investment)'!$B:$B,$A1109,'[1]Deals (investment)'!$V:$V,BF$1)</f>
        <v>#VALUE!</v>
      </c>
      <c r="BG1109" s="17" t="e">
        <f>SUMIFS('[1]Deals (investment)'!$C:$C,'[1]Deals (investment)'!$B:$B,$A1109,'[1]Deals (investment)'!$V:$V,BG$1)</f>
        <v>#VALUE!</v>
      </c>
      <c r="BH1109" s="17" t="e">
        <f>SUMIFS('[1]Deals (investment)'!$C:$C,'[1]Deals (investment)'!$B:$B,$A1109,'[1]Deals (investment)'!$V:$V,BH$1)</f>
        <v>#VALUE!</v>
      </c>
      <c r="BI1109" s="17" t="e">
        <f>SUMIFS('[1]Deals (investment)'!$C:$C,'[1]Deals (investment)'!$B:$B,$A1109,'[1]Deals (investment)'!$V:$V,BI$1)</f>
        <v>#VALUE!</v>
      </c>
      <c r="BJ1109" s="17" t="e">
        <f>SUMIFS('[1]Deals (investment)'!$C:$C,'[1]Deals (investment)'!$B:$B,$A1109,'[1]Deals (investment)'!$V:$V,BJ$1)</f>
        <v>#VALUE!</v>
      </c>
      <c r="BK1109" s="17" t="e">
        <f>SUMIFS('[1]Deals (investment)'!$C:$C,'[1]Deals (investment)'!$B:$B,$A1109,'[1]Deals (investment)'!$V:$V,BK$1)</f>
        <v>#VALUE!</v>
      </c>
      <c r="BL1109" s="17" t="e">
        <f>SUMIFS('[1]Deals (investment)'!$C:$C,'[1]Deals (investment)'!$B:$B,$A1109,'[1]Deals (investment)'!$V:$V,BL$1)</f>
        <v>#VALUE!</v>
      </c>
      <c r="BM1109" s="17" t="e">
        <f>SUMIFS('[1]Deals (investment)'!$C:$C,'[1]Deals (investment)'!$B:$B,$A1109,'[1]Deals (investment)'!$V:$V,BM$1)</f>
        <v>#VALUE!</v>
      </c>
      <c r="BN1109" s="15"/>
      <c r="BO1109" s="15"/>
      <c r="BP1109" s="22"/>
      <c r="BQ1109" s="15"/>
      <c r="BR1109" s="15"/>
      <c r="BS1109" s="15"/>
      <c r="BT1109" s="15"/>
      <c r="BU1109" s="15"/>
      <c r="BV1109" s="15"/>
      <c r="BW1109" s="15"/>
      <c r="BX1109" s="15"/>
      <c r="BY1109" s="15"/>
      <c r="BZ1109" s="15"/>
      <c r="CA1109" s="15"/>
      <c r="CB1109" s="15"/>
      <c r="CC1109" s="15"/>
      <c r="CD1109" s="15" t="str">
        <f t="shared" si="163"/>
        <v>Investiv GroupInvestiv is an Ivorian company specialized in advice on precision agriculture. Pioneer in the use of drones in agriculture in West Africa,We provide our customers with technical solutions and innovative solutions combining productivity, performance and time savings.Active</v>
      </c>
      <c r="CE1109" s="15"/>
      <c r="CF1109" s="15"/>
      <c r="CG1109" s="15"/>
      <c r="CH1109" s="15"/>
      <c r="CI1109" s="15"/>
      <c r="CJ1109" s="15"/>
    </row>
    <row r="1110" spans="1:88" ht="12.75">
      <c r="A1110" s="15" t="s">
        <v>7604</v>
      </c>
      <c r="B1110" s="15" t="s">
        <v>7605</v>
      </c>
      <c r="C1110" s="15" t="s">
        <v>58</v>
      </c>
      <c r="D1110" s="16">
        <v>2016</v>
      </c>
      <c r="E1110" s="15" t="s">
        <v>59</v>
      </c>
      <c r="F1110" s="15"/>
      <c r="G1110" s="15" t="s">
        <v>61</v>
      </c>
      <c r="H1110" s="15"/>
      <c r="I1110" s="15" t="s">
        <v>61</v>
      </c>
      <c r="J1110" s="15"/>
      <c r="K1110" s="17" t="e">
        <f t="shared" si="140"/>
        <v>#VALUE!</v>
      </c>
      <c r="L1110" s="15"/>
      <c r="M1110" s="18" t="e">
        <f t="shared" si="132"/>
        <v>#VALUE!</v>
      </c>
      <c r="N1110" s="15"/>
      <c r="O1110" s="15"/>
      <c r="P1110" s="15"/>
      <c r="Q1110" s="15"/>
      <c r="R1110" s="15" t="s">
        <v>92</v>
      </c>
      <c r="S1110" s="19" t="s">
        <v>144</v>
      </c>
      <c r="T1110" s="15" t="s">
        <v>312</v>
      </c>
      <c r="U1110" s="17" t="s">
        <v>312</v>
      </c>
      <c r="V1110" s="15" t="s">
        <v>7606</v>
      </c>
      <c r="W1110" s="15"/>
      <c r="X1110" s="15" t="s">
        <v>158</v>
      </c>
      <c r="Y1110" s="15" t="s">
        <v>7607</v>
      </c>
      <c r="AB1110" s="20" t="s">
        <v>286</v>
      </c>
      <c r="AC1110" s="21" t="s">
        <v>7608</v>
      </c>
      <c r="AD1110" s="21" t="s">
        <v>7609</v>
      </c>
      <c r="AE1110" s="21" t="s">
        <v>7610</v>
      </c>
      <c r="AF1110" s="21" t="s">
        <v>7611</v>
      </c>
      <c r="AG1110" s="22">
        <f t="shared" si="157"/>
        <v>0.64516129032258063</v>
      </c>
      <c r="AH1110" s="15" t="str">
        <f t="shared" si="161"/>
        <v/>
      </c>
      <c r="AI1110" s="22" t="e">
        <f>VLOOKUP(A1110,'[1]Deals (investment)'!$B$2:$Z$1497,1,FALSE)</f>
        <v>#N/A</v>
      </c>
      <c r="AJ1110" s="22" t="e">
        <f>VLOOKUP(A1110,'[1]Deals (investment)'!$B$2:$Z$870,15,FALSE)</f>
        <v>#N/A</v>
      </c>
      <c r="AK1110" s="17" t="e">
        <f>VLOOKUP(A1110,'[1]Deals (Exits)'!B:B,1,FALSE)</f>
        <v>#N/A</v>
      </c>
      <c r="AL1110" s="23">
        <f>VLOOKUP(G1110,[1]Lookups!$V$3:$Y$197,4,FALSE)</f>
        <v>0</v>
      </c>
      <c r="AM1110" s="17" t="str">
        <f>VLOOKUP(X1110,[1]Lookups!$B$3:$C$200,2,FALSE)</f>
        <v>Financial Services</v>
      </c>
      <c r="AN1110" s="17" t="str">
        <f>VLOOKUP(R1110,[1]Lookups!$H$3:$I$69,2,FALSE)</f>
        <v>4. Late Venture</v>
      </c>
      <c r="AO1110" s="17" t="e">
        <f>VLOOKUP(T1110,[1]Lookups!$H$3:$I$69,2,FALSE)</f>
        <v>#N/A</v>
      </c>
      <c r="AP1110" s="17" t="str">
        <f>VLOOKUP(AN1110,[1]Lookups!$N$3:$O$11,2,FALSE)</f>
        <v>Growth</v>
      </c>
      <c r="AQ1110" s="18" t="e">
        <f>COUNTIFS('[1]Deals (investment)'!$B:$B,$A1110)</f>
        <v>#VALUE!</v>
      </c>
      <c r="AR1110" s="18" t="e">
        <f>COUNTIFS('[1]Deals (investment)'!$B:$B,$A1110,'[1]Deals (investment)'!$T:$T,$AW$1)+COUNTIFS('[1]Deals (investment)'!$B:$B,$A1110,'[1]Deals (investment)'!$T:$T,$AX$1)+COUNTIFS('[1]Deals (investment)'!$B:$B,$A1110,'[1]Deals (investment)'!$T:$T,$AY$1)</f>
        <v>#VALUE!</v>
      </c>
      <c r="AS1110" s="17" t="e">
        <f>SUMIFS('[1]Deals (investment)'!$C:$C,'[1]Deals (investment)'!$B:$B,$A1110)</f>
        <v>#VALUE!</v>
      </c>
      <c r="AT1110" s="17" t="e">
        <f t="shared" si="141"/>
        <v>#VALUE!</v>
      </c>
      <c r="AU1110" s="18" t="e">
        <f>COUNTIF('[1]Deals (Exits)'!$B:$B,A1110)</f>
        <v>#VALUE!</v>
      </c>
      <c r="AV1110" s="17" t="e">
        <f>SUMIFS('[1]Deals (investment)'!$C:$C,'[1]Deals (investment)'!$B:$B,$A1110,'[1]Deals (investment)'!$T:$T,AV$1)</f>
        <v>#VALUE!</v>
      </c>
      <c r="AW1110" s="17" t="e">
        <f>SUMIFS('[1]Deals (investment)'!$C:$C,'[1]Deals (investment)'!$B:$B,$A1110,'[1]Deals (investment)'!$T:$T,AW$1)</f>
        <v>#VALUE!</v>
      </c>
      <c r="AX1110" s="17" t="e">
        <f>SUMIFS('[1]Deals (investment)'!$C:$C,'[1]Deals (investment)'!$B:$B,$A1110,'[1]Deals (investment)'!$T:$T,AX$1)</f>
        <v>#VALUE!</v>
      </c>
      <c r="AY1110" s="17" t="e">
        <f>SUMIFS('[1]Deals (investment)'!$C:$C,'[1]Deals (investment)'!$B:$B,$A1110,'[1]Deals (investment)'!$T:$T,AY$1)</f>
        <v>#VALUE!</v>
      </c>
      <c r="AZ1110" s="17" t="e">
        <f>SUMIFS('[1]Deals (investment)'!$C:$C,'[1]Deals (investment)'!$B:$B,$A1110,'[1]Deals (investment)'!$T:$T,AZ$1)</f>
        <v>#VALUE!</v>
      </c>
      <c r="BA1110" s="17" t="e">
        <f>SUMIFS('[1]Deals (investment)'!$C:$C,'[1]Deals (investment)'!$B:$B,$A1110,'[1]Deals (investment)'!$T:$T,BA$1)</f>
        <v>#VALUE!</v>
      </c>
      <c r="BB1110" s="17" t="e">
        <f>SUMIFS('[1]Deals (investment)'!$C:$C,'[1]Deals (investment)'!$B:$B,$A1110,'[1]Deals (investment)'!$T:$T,BB$1)</f>
        <v>#VALUE!</v>
      </c>
      <c r="BC1110" s="17" t="e">
        <f>SUMIFS('[1]Deals (Exits)'!$C:$C,'[1]Deals (Exits)'!$B:$B,$A1110)</f>
        <v>#VALUE!</v>
      </c>
      <c r="BD1110" s="17" t="e">
        <f>SUMIFS('[1]Deals (investment)'!$C:$C,'[1]Deals (investment)'!$B:$B,$A1110,'[1]Deals (investment)'!$V:$V,BD$1)</f>
        <v>#VALUE!</v>
      </c>
      <c r="BE1110" s="17" t="e">
        <f>SUMIFS('[1]Deals (investment)'!$C:$C,'[1]Deals (investment)'!$B:$B,$A1110,'[1]Deals (investment)'!$V:$V,BE$1)</f>
        <v>#VALUE!</v>
      </c>
      <c r="BF1110" s="17" t="e">
        <f>SUMIFS('[1]Deals (investment)'!$C:$C,'[1]Deals (investment)'!$B:$B,$A1110,'[1]Deals (investment)'!$V:$V,BF$1)</f>
        <v>#VALUE!</v>
      </c>
      <c r="BG1110" s="17" t="e">
        <f>SUMIFS('[1]Deals (investment)'!$C:$C,'[1]Deals (investment)'!$B:$B,$A1110,'[1]Deals (investment)'!$V:$V,BG$1)</f>
        <v>#VALUE!</v>
      </c>
      <c r="BH1110" s="17" t="e">
        <f>SUMIFS('[1]Deals (investment)'!$C:$C,'[1]Deals (investment)'!$B:$B,$A1110,'[1]Deals (investment)'!$V:$V,BH$1)</f>
        <v>#VALUE!</v>
      </c>
      <c r="BI1110" s="17" t="e">
        <f>SUMIFS('[1]Deals (investment)'!$C:$C,'[1]Deals (investment)'!$B:$B,$A1110,'[1]Deals (investment)'!$V:$V,BI$1)</f>
        <v>#VALUE!</v>
      </c>
      <c r="BJ1110" s="17" t="e">
        <f>SUMIFS('[1]Deals (investment)'!$C:$C,'[1]Deals (investment)'!$B:$B,$A1110,'[1]Deals (investment)'!$V:$V,BJ$1)</f>
        <v>#VALUE!</v>
      </c>
      <c r="BK1110" s="17" t="e">
        <f>SUMIFS('[1]Deals (investment)'!$C:$C,'[1]Deals (investment)'!$B:$B,$A1110,'[1]Deals (investment)'!$V:$V,BK$1)</f>
        <v>#VALUE!</v>
      </c>
      <c r="BL1110" s="17" t="e">
        <f>SUMIFS('[1]Deals (investment)'!$C:$C,'[1]Deals (investment)'!$B:$B,$A1110,'[1]Deals (investment)'!$V:$V,BL$1)</f>
        <v>#VALUE!</v>
      </c>
      <c r="BM1110" s="17" t="e">
        <f>SUMIFS('[1]Deals (investment)'!$C:$C,'[1]Deals (investment)'!$B:$B,$A1110,'[1]Deals (investment)'!$V:$V,BM$1)</f>
        <v>#VALUE!</v>
      </c>
      <c r="BN1110" s="15"/>
      <c r="BO1110" s="15"/>
      <c r="BP1110" s="22"/>
      <c r="BQ1110" s="15"/>
      <c r="BR1110" s="15"/>
      <c r="BS1110" s="15"/>
      <c r="BT1110" s="15"/>
      <c r="BU1110" s="15"/>
      <c r="BV1110" s="15"/>
      <c r="BW1110" s="15"/>
      <c r="BX1110" s="15"/>
      <c r="BY1110" s="15"/>
      <c r="BZ1110" s="15"/>
      <c r="CA1110" s="15"/>
      <c r="CB1110" s="15"/>
      <c r="CC1110" s="15"/>
      <c r="CD1110" s="15" t="str">
        <f t="shared" si="163"/>
        <v>InvoizpaidWe focus on bridging the SME credit gap in NigeriaActive</v>
      </c>
      <c r="CE1110" s="15"/>
      <c r="CF1110" s="15"/>
      <c r="CG1110" s="15"/>
      <c r="CH1110" s="15"/>
      <c r="CI1110" s="15"/>
      <c r="CJ1110" s="15"/>
    </row>
    <row r="1111" spans="1:88" ht="12.75">
      <c r="A1111" s="15" t="s">
        <v>7612</v>
      </c>
      <c r="B1111" s="15" t="s">
        <v>7613</v>
      </c>
      <c r="C1111" s="15" t="s">
        <v>58</v>
      </c>
      <c r="D1111" s="16">
        <v>2012</v>
      </c>
      <c r="E1111" s="15" t="s">
        <v>7614</v>
      </c>
      <c r="F1111" s="15"/>
      <c r="G1111" s="15" t="s">
        <v>471</v>
      </c>
      <c r="H1111" s="15"/>
      <c r="I1111" s="15" t="s">
        <v>471</v>
      </c>
      <c r="J1111" s="15"/>
      <c r="K1111" s="17" t="e">
        <f t="shared" si="140"/>
        <v>#VALUE!</v>
      </c>
      <c r="L1111" s="15"/>
      <c r="M1111" s="18" t="e">
        <f t="shared" si="132"/>
        <v>#VALUE!</v>
      </c>
      <c r="N1111" s="15"/>
      <c r="O1111" s="15"/>
      <c r="P1111" s="15"/>
      <c r="Q1111" s="15"/>
      <c r="R1111" s="15"/>
      <c r="S1111" s="19"/>
      <c r="T1111" s="15"/>
      <c r="U1111" s="17"/>
      <c r="V1111" s="15" t="s">
        <v>7615</v>
      </c>
      <c r="W1111" s="15"/>
      <c r="X1111" s="15" t="s">
        <v>432</v>
      </c>
      <c r="Y1111" s="15" t="s">
        <v>7616</v>
      </c>
      <c r="AB1111" s="20" t="s">
        <v>214</v>
      </c>
      <c r="AC1111" s="21" t="s">
        <v>7617</v>
      </c>
      <c r="AD1111" s="21" t="s">
        <v>7618</v>
      </c>
      <c r="AE1111" s="21" t="s">
        <v>7619</v>
      </c>
      <c r="AF1111" s="21" t="s">
        <v>7620</v>
      </c>
      <c r="AG1111" s="22">
        <f t="shared" si="157"/>
        <v>0.5161290322580645</v>
      </c>
      <c r="AH1111" s="15" t="str">
        <f t="shared" si="161"/>
        <v/>
      </c>
      <c r="AI1111" s="22" t="str">
        <f>VLOOKUP(A1111,'[1]Deals (investment)'!$B$2:$Z$1497,1,FALSE)</f>
        <v>Inyenyeri</v>
      </c>
      <c r="AJ1111" s="22">
        <f>VLOOKUP(A1111,'[1]Deals (investment)'!$B$2:$Z$870,15,FALSE)</f>
        <v>1</v>
      </c>
      <c r="AK1111" s="17" t="e">
        <f>VLOOKUP(A1111,'[1]Deals (Exits)'!B:B,1,FALSE)</f>
        <v>#N/A</v>
      </c>
      <c r="AL1111" s="23">
        <f>VLOOKUP(G1111,[1]Lookups!$V$3:$Y$197,4,FALSE)</f>
        <v>0</v>
      </c>
      <c r="AM1111" s="17" t="str">
        <f>VLOOKUP(X1111,[1]Lookups!$B$3:$C$200,2,FALSE)</f>
        <v>Energy &amp; Resources</v>
      </c>
      <c r="AN1111" s="17" t="e">
        <f>VLOOKUP(R1111,[1]Lookups!$H$3:$I$69,2,FALSE)</f>
        <v>#N/A</v>
      </c>
      <c r="AO1111" s="17" t="e">
        <f>VLOOKUP(T1111,[1]Lookups!$H$3:$I$69,2,FALSE)</f>
        <v>#N/A</v>
      </c>
      <c r="AP1111" s="17" t="e">
        <f>VLOOKUP(AN1111,[1]Lookups!$N$3:$O$11,2,FALSE)</f>
        <v>#N/A</v>
      </c>
      <c r="AQ1111" s="18" t="e">
        <f>COUNTIFS('[1]Deals (investment)'!$B:$B,$A1111)</f>
        <v>#VALUE!</v>
      </c>
      <c r="AR1111" s="18" t="e">
        <f>COUNTIFS('[1]Deals (investment)'!$B:$B,$A1111,'[1]Deals (investment)'!$T:$T,$AW$1)+COUNTIFS('[1]Deals (investment)'!$B:$B,$A1111,'[1]Deals (investment)'!$T:$T,$AX$1)+COUNTIFS('[1]Deals (investment)'!$B:$B,$A1111,'[1]Deals (investment)'!$T:$T,$AY$1)</f>
        <v>#VALUE!</v>
      </c>
      <c r="AS1111" s="17" t="e">
        <f>SUMIFS('[1]Deals (investment)'!$C:$C,'[1]Deals (investment)'!$B:$B,$A1111)</f>
        <v>#VALUE!</v>
      </c>
      <c r="AT1111" s="17" t="e">
        <f t="shared" si="141"/>
        <v>#VALUE!</v>
      </c>
      <c r="AU1111" s="18" t="e">
        <f>COUNTIF('[1]Deals (Exits)'!$B:$B,A1111)</f>
        <v>#VALUE!</v>
      </c>
      <c r="AV1111" s="17" t="e">
        <f>SUMIFS('[1]Deals (investment)'!$C:$C,'[1]Deals (investment)'!$B:$B,$A1111,'[1]Deals (investment)'!$T:$T,AV$1)</f>
        <v>#VALUE!</v>
      </c>
      <c r="AW1111" s="17" t="e">
        <f>SUMIFS('[1]Deals (investment)'!$C:$C,'[1]Deals (investment)'!$B:$B,$A1111,'[1]Deals (investment)'!$T:$T,AW$1)</f>
        <v>#VALUE!</v>
      </c>
      <c r="AX1111" s="17" t="e">
        <f>SUMIFS('[1]Deals (investment)'!$C:$C,'[1]Deals (investment)'!$B:$B,$A1111,'[1]Deals (investment)'!$T:$T,AX$1)</f>
        <v>#VALUE!</v>
      </c>
      <c r="AY1111" s="17" t="e">
        <f>SUMIFS('[1]Deals (investment)'!$C:$C,'[1]Deals (investment)'!$B:$B,$A1111,'[1]Deals (investment)'!$T:$T,AY$1)</f>
        <v>#VALUE!</v>
      </c>
      <c r="AZ1111" s="17" t="e">
        <f>SUMIFS('[1]Deals (investment)'!$C:$C,'[1]Deals (investment)'!$B:$B,$A1111,'[1]Deals (investment)'!$T:$T,AZ$1)</f>
        <v>#VALUE!</v>
      </c>
      <c r="BA1111" s="17" t="e">
        <f>SUMIFS('[1]Deals (investment)'!$C:$C,'[1]Deals (investment)'!$B:$B,$A1111,'[1]Deals (investment)'!$T:$T,BA$1)</f>
        <v>#VALUE!</v>
      </c>
      <c r="BB1111" s="17" t="e">
        <f>SUMIFS('[1]Deals (investment)'!$C:$C,'[1]Deals (investment)'!$B:$B,$A1111,'[1]Deals (investment)'!$T:$T,BB$1)</f>
        <v>#VALUE!</v>
      </c>
      <c r="BC1111" s="17" t="e">
        <f>SUMIFS('[1]Deals (Exits)'!$C:$C,'[1]Deals (Exits)'!$B:$B,$A1111)</f>
        <v>#VALUE!</v>
      </c>
      <c r="BD1111" s="17" t="e">
        <f>SUMIFS('[1]Deals (investment)'!$C:$C,'[1]Deals (investment)'!$B:$B,$A1111,'[1]Deals (investment)'!$V:$V,BD$1)</f>
        <v>#VALUE!</v>
      </c>
      <c r="BE1111" s="17" t="e">
        <f>SUMIFS('[1]Deals (investment)'!$C:$C,'[1]Deals (investment)'!$B:$B,$A1111,'[1]Deals (investment)'!$V:$V,BE$1)</f>
        <v>#VALUE!</v>
      </c>
      <c r="BF1111" s="17" t="e">
        <f>SUMIFS('[1]Deals (investment)'!$C:$C,'[1]Deals (investment)'!$B:$B,$A1111,'[1]Deals (investment)'!$V:$V,BF$1)</f>
        <v>#VALUE!</v>
      </c>
      <c r="BG1111" s="17" t="e">
        <f>SUMIFS('[1]Deals (investment)'!$C:$C,'[1]Deals (investment)'!$B:$B,$A1111,'[1]Deals (investment)'!$V:$V,BG$1)</f>
        <v>#VALUE!</v>
      </c>
      <c r="BH1111" s="17" t="e">
        <f>SUMIFS('[1]Deals (investment)'!$C:$C,'[1]Deals (investment)'!$B:$B,$A1111,'[1]Deals (investment)'!$V:$V,BH$1)</f>
        <v>#VALUE!</v>
      </c>
      <c r="BI1111" s="17" t="e">
        <f>SUMIFS('[1]Deals (investment)'!$C:$C,'[1]Deals (investment)'!$B:$B,$A1111,'[1]Deals (investment)'!$V:$V,BI$1)</f>
        <v>#VALUE!</v>
      </c>
      <c r="BJ1111" s="17" t="e">
        <f>SUMIFS('[1]Deals (investment)'!$C:$C,'[1]Deals (investment)'!$B:$B,$A1111,'[1]Deals (investment)'!$V:$V,BJ$1)</f>
        <v>#VALUE!</v>
      </c>
      <c r="BK1111" s="17" t="e">
        <f>SUMIFS('[1]Deals (investment)'!$C:$C,'[1]Deals (investment)'!$B:$B,$A1111,'[1]Deals (investment)'!$V:$V,BK$1)</f>
        <v>#VALUE!</v>
      </c>
      <c r="BL1111" s="17" t="e">
        <f>SUMIFS('[1]Deals (investment)'!$C:$C,'[1]Deals (investment)'!$B:$B,$A1111,'[1]Deals (investment)'!$V:$V,BL$1)</f>
        <v>#VALUE!</v>
      </c>
      <c r="BM1111" s="17" t="e">
        <f>SUMIFS('[1]Deals (investment)'!$C:$C,'[1]Deals (investment)'!$B:$B,$A1111,'[1]Deals (investment)'!$V:$V,BM$1)</f>
        <v>#VALUE!</v>
      </c>
      <c r="BN1111" s="15"/>
      <c r="BO1111" s="15"/>
      <c r="BP1111" s="22"/>
      <c r="BQ1111" s="15"/>
      <c r="BR1111" s="15"/>
      <c r="BS1111" s="15"/>
      <c r="BT1111" s="15"/>
      <c r="BU1111" s="15"/>
      <c r="BV1111" s="15"/>
      <c r="BW1111" s="15"/>
      <c r="BX1111" s="15"/>
      <c r="BY1111" s="15"/>
      <c r="BZ1111" s="15"/>
      <c r="CA1111" s="15"/>
      <c r="CB1111" s="15"/>
      <c r="CC1111" s="15"/>
      <c r="CD1111" s="15" t="str">
        <f t="shared" si="163"/>
        <v>InyenyeriLnyenyeri A Rwandan Social Benefit CompanyIActive</v>
      </c>
      <c r="CE1111" s="15"/>
      <c r="CF1111" s="15"/>
      <c r="CG1111" s="15"/>
      <c r="CH1111" s="15"/>
      <c r="CI1111" s="15"/>
      <c r="CJ1111" s="15"/>
    </row>
    <row r="1112" spans="1:88" ht="12.75">
      <c r="A1112" s="15" t="s">
        <v>7621</v>
      </c>
      <c r="B1112" s="15" t="s">
        <v>7622</v>
      </c>
      <c r="C1112" s="15" t="s">
        <v>58</v>
      </c>
      <c r="D1112" s="16">
        <v>2018</v>
      </c>
      <c r="E1112" s="15" t="s">
        <v>5787</v>
      </c>
      <c r="F1112" s="15"/>
      <c r="G1112" s="15"/>
      <c r="H1112" s="15"/>
      <c r="I1112" s="15"/>
      <c r="J1112" s="15"/>
      <c r="K1112" s="17" t="e">
        <f t="shared" si="140"/>
        <v>#VALUE!</v>
      </c>
      <c r="L1112" s="15"/>
      <c r="M1112" s="18" t="e">
        <f t="shared" si="132"/>
        <v>#VALUE!</v>
      </c>
      <c r="N1112" s="15"/>
      <c r="O1112" s="15"/>
      <c r="P1112" s="15"/>
      <c r="Q1112" s="15"/>
      <c r="R1112" s="15"/>
      <c r="S1112" s="19"/>
      <c r="T1112" s="15"/>
      <c r="U1112" s="17"/>
      <c r="V1112" s="15" t="s">
        <v>7623</v>
      </c>
      <c r="W1112" s="15"/>
      <c r="X1112" s="15" t="s">
        <v>256</v>
      </c>
      <c r="Y1112" s="15" t="s">
        <v>7624</v>
      </c>
      <c r="AB1112" s="20"/>
      <c r="AC1112" s="21" t="s">
        <v>7625</v>
      </c>
      <c r="AD1112" s="21" t="s">
        <v>7626</v>
      </c>
      <c r="AE1112" s="21" t="s">
        <v>7627</v>
      </c>
      <c r="AF1112" s="15"/>
      <c r="AG1112" s="22">
        <f t="shared" si="157"/>
        <v>0.38709677419354838</v>
      </c>
      <c r="AH1112" s="15" t="str">
        <f t="shared" si="161"/>
        <v/>
      </c>
      <c r="AI1112" s="22" t="e">
        <f>VLOOKUP(A1112,'[1]Deals (investment)'!$B$2:$Z$1497,1,FALSE)</f>
        <v>#N/A</v>
      </c>
      <c r="AJ1112" s="22" t="e">
        <f>VLOOKUP(A1112,'[1]Deals (investment)'!$B$2:$Z$870,15,FALSE)</f>
        <v>#N/A</v>
      </c>
      <c r="AK1112" s="17" t="str">
        <f>VLOOKUP(A1112,'[1]Deals (Exits)'!B:B,1,FALSE)</f>
        <v>Kwese Iflix</v>
      </c>
      <c r="AL1112" s="23" t="e">
        <f>VLOOKUP(G1112,[1]Lookups!$V$3:$Y$197,4,FALSE)</f>
        <v>#N/A</v>
      </c>
      <c r="AM1112" s="17" t="str">
        <f>VLOOKUP(X1112,[1]Lookups!$B$3:$C$200,2,FALSE)</f>
        <v>Media &amp; Entertainment</v>
      </c>
      <c r="AN1112" s="17" t="e">
        <f>VLOOKUP(R1112,[1]Lookups!$H$3:$I$69,2,FALSE)</f>
        <v>#N/A</v>
      </c>
      <c r="AO1112" s="17" t="e">
        <f>VLOOKUP(T1112,[1]Lookups!$H$3:$I$69,2,FALSE)</f>
        <v>#N/A</v>
      </c>
      <c r="AP1112" s="17" t="e">
        <f>VLOOKUP(AN1112,[1]Lookups!$N$3:$O$11,2,FALSE)</f>
        <v>#N/A</v>
      </c>
      <c r="AQ1112" s="18" t="e">
        <f>COUNTIFS('[1]Deals (investment)'!$B:$B,$A1112)</f>
        <v>#VALUE!</v>
      </c>
      <c r="AR1112" s="18" t="e">
        <f>COUNTIFS('[1]Deals (investment)'!$B:$B,$A1112,'[1]Deals (investment)'!$T:$T,$AW$1)+COUNTIFS('[1]Deals (investment)'!$B:$B,$A1112,'[1]Deals (investment)'!$T:$T,$AX$1)+COUNTIFS('[1]Deals (investment)'!$B:$B,$A1112,'[1]Deals (investment)'!$T:$T,$AY$1)</f>
        <v>#VALUE!</v>
      </c>
      <c r="AS1112" s="17" t="e">
        <f>SUMIFS('[1]Deals (investment)'!$C:$C,'[1]Deals (investment)'!$B:$B,$A1112)</f>
        <v>#VALUE!</v>
      </c>
      <c r="AT1112" s="17" t="e">
        <f t="shared" si="141"/>
        <v>#VALUE!</v>
      </c>
      <c r="AU1112" s="18" t="e">
        <f>COUNTIF('[1]Deals (Exits)'!$B:$B,A1112)</f>
        <v>#VALUE!</v>
      </c>
      <c r="AV1112" s="17" t="e">
        <f>SUMIFS('[1]Deals (investment)'!$C:$C,'[1]Deals (investment)'!$B:$B,$A1112,'[1]Deals (investment)'!$T:$T,AV$1)</f>
        <v>#VALUE!</v>
      </c>
      <c r="AW1112" s="17" t="e">
        <f>SUMIFS('[1]Deals (investment)'!$C:$C,'[1]Deals (investment)'!$B:$B,$A1112,'[1]Deals (investment)'!$T:$T,AW$1)</f>
        <v>#VALUE!</v>
      </c>
      <c r="AX1112" s="17" t="e">
        <f>SUMIFS('[1]Deals (investment)'!$C:$C,'[1]Deals (investment)'!$B:$B,$A1112,'[1]Deals (investment)'!$T:$T,AX$1)</f>
        <v>#VALUE!</v>
      </c>
      <c r="AY1112" s="17" t="e">
        <f>SUMIFS('[1]Deals (investment)'!$C:$C,'[1]Deals (investment)'!$B:$B,$A1112,'[1]Deals (investment)'!$T:$T,AY$1)</f>
        <v>#VALUE!</v>
      </c>
      <c r="AZ1112" s="17" t="e">
        <f>SUMIFS('[1]Deals (investment)'!$C:$C,'[1]Deals (investment)'!$B:$B,$A1112,'[1]Deals (investment)'!$T:$T,AZ$1)</f>
        <v>#VALUE!</v>
      </c>
      <c r="BA1112" s="17" t="e">
        <f>SUMIFS('[1]Deals (investment)'!$C:$C,'[1]Deals (investment)'!$B:$B,$A1112,'[1]Deals (investment)'!$T:$T,BA$1)</f>
        <v>#VALUE!</v>
      </c>
      <c r="BB1112" s="17" t="e">
        <f>SUMIFS('[1]Deals (investment)'!$C:$C,'[1]Deals (investment)'!$B:$B,$A1112,'[1]Deals (investment)'!$T:$T,BB$1)</f>
        <v>#VALUE!</v>
      </c>
      <c r="BC1112" s="17" t="e">
        <f>SUMIFS('[1]Deals (Exits)'!$C:$C,'[1]Deals (Exits)'!$B:$B,$A1112)</f>
        <v>#VALUE!</v>
      </c>
      <c r="BD1112" s="17" t="e">
        <f>SUMIFS('[1]Deals (investment)'!$C:$C,'[1]Deals (investment)'!$B:$B,$A1112,'[1]Deals (investment)'!$V:$V,BD$1)</f>
        <v>#VALUE!</v>
      </c>
      <c r="BE1112" s="17" t="e">
        <f>SUMIFS('[1]Deals (investment)'!$C:$C,'[1]Deals (investment)'!$B:$B,$A1112,'[1]Deals (investment)'!$V:$V,BE$1)</f>
        <v>#VALUE!</v>
      </c>
      <c r="BF1112" s="17" t="e">
        <f>SUMIFS('[1]Deals (investment)'!$C:$C,'[1]Deals (investment)'!$B:$B,$A1112,'[1]Deals (investment)'!$V:$V,BF$1)</f>
        <v>#VALUE!</v>
      </c>
      <c r="BG1112" s="17" t="e">
        <f>SUMIFS('[1]Deals (investment)'!$C:$C,'[1]Deals (investment)'!$B:$B,$A1112,'[1]Deals (investment)'!$V:$V,BG$1)</f>
        <v>#VALUE!</v>
      </c>
      <c r="BH1112" s="17" t="e">
        <f>SUMIFS('[1]Deals (investment)'!$C:$C,'[1]Deals (investment)'!$B:$B,$A1112,'[1]Deals (investment)'!$V:$V,BH$1)</f>
        <v>#VALUE!</v>
      </c>
      <c r="BI1112" s="17" t="e">
        <f>SUMIFS('[1]Deals (investment)'!$C:$C,'[1]Deals (investment)'!$B:$B,$A1112,'[1]Deals (investment)'!$V:$V,BI$1)</f>
        <v>#VALUE!</v>
      </c>
      <c r="BJ1112" s="17" t="e">
        <f>SUMIFS('[1]Deals (investment)'!$C:$C,'[1]Deals (investment)'!$B:$B,$A1112,'[1]Deals (investment)'!$V:$V,BJ$1)</f>
        <v>#VALUE!</v>
      </c>
      <c r="BK1112" s="17" t="e">
        <f>SUMIFS('[1]Deals (investment)'!$C:$C,'[1]Deals (investment)'!$B:$B,$A1112,'[1]Deals (investment)'!$V:$V,BK$1)</f>
        <v>#VALUE!</v>
      </c>
      <c r="BL1112" s="17" t="e">
        <f>SUMIFS('[1]Deals (investment)'!$C:$C,'[1]Deals (investment)'!$B:$B,$A1112,'[1]Deals (investment)'!$V:$V,BL$1)</f>
        <v>#VALUE!</v>
      </c>
      <c r="BM1112" s="17" t="e">
        <f>SUMIFS('[1]Deals (investment)'!$C:$C,'[1]Deals (investment)'!$B:$B,$A1112,'[1]Deals (investment)'!$V:$V,BM$1)</f>
        <v>#VALUE!</v>
      </c>
      <c r="BN1112" s="15"/>
      <c r="BO1112" s="15"/>
      <c r="BP1112" s="22"/>
      <c r="BQ1112" s="15"/>
      <c r="BR1112" s="15"/>
      <c r="BS1112" s="15"/>
      <c r="BT1112" s="15"/>
      <c r="BU1112" s="15"/>
      <c r="BV1112" s="15"/>
      <c r="BW1112" s="15"/>
      <c r="BX1112" s="15"/>
      <c r="BY1112" s="15"/>
      <c r="BZ1112" s="15"/>
      <c r="CA1112" s="15"/>
      <c r="CB1112" s="15"/>
      <c r="CC1112" s="15"/>
      <c r="CD1112" s="15" t="str">
        <f t="shared" si="163"/>
        <v>Kwese IflixKwesé iflix – Africa’s game-changing digital entertainment platformActive</v>
      </c>
      <c r="CE1112" s="15"/>
      <c r="CF1112" s="15"/>
      <c r="CG1112" s="15"/>
      <c r="CH1112" s="15"/>
      <c r="CI1112" s="15"/>
      <c r="CJ1112" s="15"/>
    </row>
    <row r="1113" spans="1:88" ht="12.75">
      <c r="A1113" s="15" t="s">
        <v>7628</v>
      </c>
      <c r="B1113" s="15"/>
      <c r="C1113" s="15"/>
      <c r="D1113" s="16"/>
      <c r="E1113" s="15"/>
      <c r="F1113" s="15"/>
      <c r="G1113" s="15"/>
      <c r="H1113" s="15"/>
      <c r="I1113" s="15"/>
      <c r="J1113" s="15"/>
      <c r="K1113" s="17" t="e">
        <f t="shared" si="140"/>
        <v>#VALUE!</v>
      </c>
      <c r="L1113" s="15"/>
      <c r="M1113" s="18" t="e">
        <f t="shared" si="132"/>
        <v>#VALUE!</v>
      </c>
      <c r="N1113" s="15"/>
      <c r="O1113" s="15"/>
      <c r="P1113" s="15"/>
      <c r="Q1113" s="24" t="e">
        <f ca="1">_xludf.MAXIFS('[1]Deals (investment)'!A:A,'[1]Deals (investment)'!B:B,A1113)</f>
        <v>#NAME?</v>
      </c>
      <c r="R1113" s="15"/>
      <c r="S1113" s="19"/>
      <c r="T1113" s="15"/>
      <c r="U1113" s="17"/>
      <c r="V1113" s="15"/>
      <c r="W1113" s="15"/>
      <c r="X1113" s="15"/>
      <c r="Y1113" s="15"/>
      <c r="AB1113" s="20"/>
      <c r="AC1113" s="15"/>
      <c r="AD1113" s="15"/>
      <c r="AE1113" s="15"/>
      <c r="AF1113" s="15"/>
      <c r="AG1113" s="22">
        <f t="shared" ca="1" si="157"/>
        <v>9.6774193548387094E-2</v>
      </c>
      <c r="AH1113" s="15" t="str">
        <f t="shared" si="161"/>
        <v/>
      </c>
      <c r="AI1113" s="22" t="str">
        <f>VLOOKUP(A1113,'[1]Deals (investment)'!$B$2:$Z$1497,1,FALSE)</f>
        <v>Jaguza Tech</v>
      </c>
      <c r="AJ1113" s="22" t="e">
        <f>VLOOKUP(A1113,'[1]Deals (investment)'!$B$2:$Z$870,15,FALSE)</f>
        <v>#N/A</v>
      </c>
      <c r="AK1113" s="17" t="e">
        <f>VLOOKUP(A1113,'[1]Deals (Exits)'!B:B,1,FALSE)</f>
        <v>#N/A</v>
      </c>
      <c r="AL1113" s="23" t="e">
        <f>VLOOKUP(G1113,[1]Lookups!$V$3:$Y$197,4,FALSE)</f>
        <v>#N/A</v>
      </c>
      <c r="AM1113" s="17" t="e">
        <f>VLOOKUP(X1113,[1]Lookups!$B$3:$C$200,2,FALSE)</f>
        <v>#N/A</v>
      </c>
      <c r="AN1113" s="17" t="e">
        <f>VLOOKUP(R1113,[1]Lookups!$H$3:$I$69,2,FALSE)</f>
        <v>#N/A</v>
      </c>
      <c r="AO1113" s="17" t="e">
        <f>VLOOKUP(T1113,[1]Lookups!$H$3:$I$69,2,FALSE)</f>
        <v>#N/A</v>
      </c>
      <c r="AP1113" s="17" t="e">
        <f>VLOOKUP(AN1113,[1]Lookups!$N$3:$O$11,2,FALSE)</f>
        <v>#N/A</v>
      </c>
      <c r="AQ1113" s="18" t="e">
        <f>COUNTIFS('[1]Deals (investment)'!$B:$B,$A1113)</f>
        <v>#VALUE!</v>
      </c>
      <c r="AR1113" s="18" t="e">
        <f>COUNTIFS('[1]Deals (investment)'!$B:$B,$A1113,'[1]Deals (investment)'!$T:$T,$AW$1)+COUNTIFS('[1]Deals (investment)'!$B:$B,$A1113,'[1]Deals (investment)'!$T:$T,$AX$1)+COUNTIFS('[1]Deals (investment)'!$B:$B,$A1113,'[1]Deals (investment)'!$T:$T,$AY$1)</f>
        <v>#VALUE!</v>
      </c>
      <c r="AS1113" s="17" t="e">
        <f>SUMIFS('[1]Deals (investment)'!$C:$C,'[1]Deals (investment)'!$B:$B,$A1113)</f>
        <v>#VALUE!</v>
      </c>
      <c r="AT1113" s="17" t="e">
        <f t="shared" si="141"/>
        <v>#VALUE!</v>
      </c>
      <c r="AU1113" s="18" t="e">
        <f>COUNTIF('[1]Deals (Exits)'!$B:$B,A1113)</f>
        <v>#VALUE!</v>
      </c>
      <c r="AV1113" s="17" t="e">
        <f>SUMIFS('[1]Deals (investment)'!$C:$C,'[1]Deals (investment)'!$B:$B,$A1113,'[1]Deals (investment)'!$T:$T,AV$1)</f>
        <v>#VALUE!</v>
      </c>
      <c r="AW1113" s="17" t="e">
        <f>SUMIFS('[1]Deals (investment)'!$C:$C,'[1]Deals (investment)'!$B:$B,$A1113,'[1]Deals (investment)'!$T:$T,AW$1)</f>
        <v>#VALUE!</v>
      </c>
      <c r="AX1113" s="17" t="e">
        <f>SUMIFS('[1]Deals (investment)'!$C:$C,'[1]Deals (investment)'!$B:$B,$A1113,'[1]Deals (investment)'!$T:$T,AX$1)</f>
        <v>#VALUE!</v>
      </c>
      <c r="AY1113" s="17" t="e">
        <f>SUMIFS('[1]Deals (investment)'!$C:$C,'[1]Deals (investment)'!$B:$B,$A1113,'[1]Deals (investment)'!$T:$T,AY$1)</f>
        <v>#VALUE!</v>
      </c>
      <c r="AZ1113" s="17" t="e">
        <f>SUMIFS('[1]Deals (investment)'!$C:$C,'[1]Deals (investment)'!$B:$B,$A1113,'[1]Deals (investment)'!$T:$T,AZ$1)</f>
        <v>#VALUE!</v>
      </c>
      <c r="BA1113" s="17" t="e">
        <f>SUMIFS('[1]Deals (investment)'!$C:$C,'[1]Deals (investment)'!$B:$B,$A1113,'[1]Deals (investment)'!$T:$T,BA$1)</f>
        <v>#VALUE!</v>
      </c>
      <c r="BB1113" s="17" t="e">
        <f>SUMIFS('[1]Deals (investment)'!$C:$C,'[1]Deals (investment)'!$B:$B,$A1113,'[1]Deals (investment)'!$T:$T,BB$1)</f>
        <v>#VALUE!</v>
      </c>
      <c r="BC1113" s="17" t="e">
        <f>SUMIFS('[1]Deals (Exits)'!$C:$C,'[1]Deals (Exits)'!$B:$B,$A1113)</f>
        <v>#VALUE!</v>
      </c>
      <c r="BD1113" s="17" t="e">
        <f>SUMIFS('[1]Deals (investment)'!$C:$C,'[1]Deals (investment)'!$B:$B,$A1113,'[1]Deals (investment)'!$V:$V,BD$1)</f>
        <v>#VALUE!</v>
      </c>
      <c r="BE1113" s="17" t="e">
        <f>SUMIFS('[1]Deals (investment)'!$C:$C,'[1]Deals (investment)'!$B:$B,$A1113,'[1]Deals (investment)'!$V:$V,BE$1)</f>
        <v>#VALUE!</v>
      </c>
      <c r="BF1113" s="17" t="e">
        <f>SUMIFS('[1]Deals (investment)'!$C:$C,'[1]Deals (investment)'!$B:$B,$A1113,'[1]Deals (investment)'!$V:$V,BF$1)</f>
        <v>#VALUE!</v>
      </c>
      <c r="BG1113" s="17" t="e">
        <f>SUMIFS('[1]Deals (investment)'!$C:$C,'[1]Deals (investment)'!$B:$B,$A1113,'[1]Deals (investment)'!$V:$V,BG$1)</f>
        <v>#VALUE!</v>
      </c>
      <c r="BH1113" s="17" t="e">
        <f>SUMIFS('[1]Deals (investment)'!$C:$C,'[1]Deals (investment)'!$B:$B,$A1113,'[1]Deals (investment)'!$V:$V,BH$1)</f>
        <v>#VALUE!</v>
      </c>
      <c r="BI1113" s="17" t="e">
        <f>SUMIFS('[1]Deals (investment)'!$C:$C,'[1]Deals (investment)'!$B:$B,$A1113,'[1]Deals (investment)'!$V:$V,BI$1)</f>
        <v>#VALUE!</v>
      </c>
      <c r="BJ1113" s="17" t="e">
        <f>SUMIFS('[1]Deals (investment)'!$C:$C,'[1]Deals (investment)'!$B:$B,$A1113,'[1]Deals (investment)'!$V:$V,BJ$1)</f>
        <v>#VALUE!</v>
      </c>
      <c r="BK1113" s="17" t="e">
        <f>SUMIFS('[1]Deals (investment)'!$C:$C,'[1]Deals (investment)'!$B:$B,$A1113,'[1]Deals (investment)'!$V:$V,BK$1)</f>
        <v>#VALUE!</v>
      </c>
      <c r="BL1113" s="17" t="e">
        <f>SUMIFS('[1]Deals (investment)'!$C:$C,'[1]Deals (investment)'!$B:$B,$A1113,'[1]Deals (investment)'!$V:$V,BL$1)</f>
        <v>#VALUE!</v>
      </c>
      <c r="BM1113" s="17" t="e">
        <f>SUMIFS('[1]Deals (investment)'!$C:$C,'[1]Deals (investment)'!$B:$B,$A1113,'[1]Deals (investment)'!$V:$V,BM$1)</f>
        <v>#VALUE!</v>
      </c>
      <c r="BN1113" s="15"/>
      <c r="BO1113" s="15"/>
      <c r="BP1113" s="22"/>
      <c r="BQ1113" s="15"/>
      <c r="BR1113" s="15"/>
      <c r="BS1113" s="15"/>
      <c r="BT1113" s="15"/>
      <c r="BU1113" s="15"/>
      <c r="BV1113" s="15"/>
      <c r="BW1113" s="15"/>
      <c r="BX1113" s="15"/>
      <c r="BY1113" s="15"/>
      <c r="BZ1113" s="15"/>
      <c r="CA1113" s="15"/>
      <c r="CB1113" s="15"/>
      <c r="CC1113" s="15"/>
      <c r="CD1113" s="15" t="str">
        <f t="shared" si="163"/>
        <v>Jaguza Tech</v>
      </c>
      <c r="CE1113" s="15"/>
      <c r="CF1113" s="15"/>
      <c r="CG1113" s="15"/>
      <c r="CH1113" s="15"/>
      <c r="CI1113" s="15"/>
      <c r="CJ1113" s="15"/>
    </row>
    <row r="1114" spans="1:88" ht="12.75">
      <c r="A1114" s="15" t="s">
        <v>7629</v>
      </c>
      <c r="B1114" s="15" t="s">
        <v>7630</v>
      </c>
      <c r="C1114" s="15" t="s">
        <v>58</v>
      </c>
      <c r="D1114" s="16">
        <v>2009</v>
      </c>
      <c r="E1114" s="15" t="s">
        <v>117</v>
      </c>
      <c r="F1114" s="15"/>
      <c r="G1114" s="15"/>
      <c r="H1114" s="15"/>
      <c r="I1114" s="15"/>
      <c r="J1114" s="15"/>
      <c r="K1114" s="17" t="e">
        <f t="shared" si="140"/>
        <v>#VALUE!</v>
      </c>
      <c r="L1114" s="15"/>
      <c r="M1114" s="18" t="e">
        <f t="shared" si="132"/>
        <v>#VALUE!</v>
      </c>
      <c r="N1114" s="15"/>
      <c r="O1114" s="15"/>
      <c r="P1114" s="15"/>
      <c r="Q1114" s="15"/>
      <c r="R1114" s="15"/>
      <c r="S1114" s="19"/>
      <c r="T1114" s="15"/>
      <c r="U1114" s="17"/>
      <c r="V1114" s="15" t="s">
        <v>7631</v>
      </c>
      <c r="W1114" s="15"/>
      <c r="X1114" s="15" t="s">
        <v>158</v>
      </c>
      <c r="Y1114" s="15" t="s">
        <v>6745</v>
      </c>
      <c r="AB1114" s="20"/>
      <c r="AC1114" s="21" t="s">
        <v>7632</v>
      </c>
      <c r="AD1114" s="21" t="s">
        <v>7633</v>
      </c>
      <c r="AE1114" s="21" t="s">
        <v>7634</v>
      </c>
      <c r="AF1114" s="21" t="s">
        <v>7635</v>
      </c>
      <c r="AG1114" s="22">
        <f t="shared" si="157"/>
        <v>0.41935483870967744</v>
      </c>
      <c r="AH1114" s="15" t="str">
        <f t="shared" si="161"/>
        <v/>
      </c>
      <c r="AI1114" s="22" t="e">
        <f>VLOOKUP(A1114,'[1]Deals (investment)'!$B$2:$Z$1497,1,FALSE)</f>
        <v>#N/A</v>
      </c>
      <c r="AJ1114" s="22" t="e">
        <f>VLOOKUP(A1114,'[1]Deals (investment)'!$B$2:$Z$870,15,FALSE)</f>
        <v>#N/A</v>
      </c>
      <c r="AK1114" s="17" t="e">
        <f>VLOOKUP(A1114,'[1]Deals (Exits)'!B:B,1,FALSE)</f>
        <v>#N/A</v>
      </c>
      <c r="AL1114" s="23" t="e">
        <f>VLOOKUP(G1114,[1]Lookups!$V$3:$Y$197,4,FALSE)</f>
        <v>#N/A</v>
      </c>
      <c r="AM1114" s="17" t="str">
        <f>VLOOKUP(X1114,[1]Lookups!$B$3:$C$200,2,FALSE)</f>
        <v>Financial Services</v>
      </c>
      <c r="AN1114" s="17" t="e">
        <f>VLOOKUP(R1114,[1]Lookups!$H$3:$I$69,2,FALSE)</f>
        <v>#N/A</v>
      </c>
      <c r="AO1114" s="17" t="e">
        <f>VLOOKUP(T1114,[1]Lookups!$H$3:$I$69,2,FALSE)</f>
        <v>#N/A</v>
      </c>
      <c r="AP1114" s="17" t="e">
        <f>VLOOKUP(AN1114,[1]Lookups!$N$3:$O$11,2,FALSE)</f>
        <v>#N/A</v>
      </c>
      <c r="AQ1114" s="18" t="e">
        <f>COUNTIFS('[1]Deals (investment)'!$B:$B,$A1114)</f>
        <v>#VALUE!</v>
      </c>
      <c r="AR1114" s="18" t="e">
        <f>COUNTIFS('[1]Deals (investment)'!$B:$B,$A1114,'[1]Deals (investment)'!$T:$T,$AW$1)+COUNTIFS('[1]Deals (investment)'!$B:$B,$A1114,'[1]Deals (investment)'!$T:$T,$AX$1)+COUNTIFS('[1]Deals (investment)'!$B:$B,$A1114,'[1]Deals (investment)'!$T:$T,$AY$1)</f>
        <v>#VALUE!</v>
      </c>
      <c r="AS1114" s="17" t="e">
        <f>SUMIFS('[1]Deals (investment)'!$C:$C,'[1]Deals (investment)'!$B:$B,$A1114)</f>
        <v>#VALUE!</v>
      </c>
      <c r="AT1114" s="17" t="e">
        <f t="shared" si="141"/>
        <v>#VALUE!</v>
      </c>
      <c r="AU1114" s="18" t="e">
        <f>COUNTIF('[1]Deals (Exits)'!$B:$B,A1114)</f>
        <v>#VALUE!</v>
      </c>
      <c r="AV1114" s="17" t="e">
        <f>SUMIFS('[1]Deals (investment)'!$C:$C,'[1]Deals (investment)'!$B:$B,$A1114,'[1]Deals (investment)'!$T:$T,AV$1)</f>
        <v>#VALUE!</v>
      </c>
      <c r="AW1114" s="17" t="e">
        <f>SUMIFS('[1]Deals (investment)'!$C:$C,'[1]Deals (investment)'!$B:$B,$A1114,'[1]Deals (investment)'!$T:$T,AW$1)</f>
        <v>#VALUE!</v>
      </c>
      <c r="AX1114" s="17" t="e">
        <f>SUMIFS('[1]Deals (investment)'!$C:$C,'[1]Deals (investment)'!$B:$B,$A1114,'[1]Deals (investment)'!$T:$T,AX$1)</f>
        <v>#VALUE!</v>
      </c>
      <c r="AY1114" s="17" t="e">
        <f>SUMIFS('[1]Deals (investment)'!$C:$C,'[1]Deals (investment)'!$B:$B,$A1114,'[1]Deals (investment)'!$T:$T,AY$1)</f>
        <v>#VALUE!</v>
      </c>
      <c r="AZ1114" s="17" t="e">
        <f>SUMIFS('[1]Deals (investment)'!$C:$C,'[1]Deals (investment)'!$B:$B,$A1114,'[1]Deals (investment)'!$T:$T,AZ$1)</f>
        <v>#VALUE!</v>
      </c>
      <c r="BA1114" s="17" t="e">
        <f>SUMIFS('[1]Deals (investment)'!$C:$C,'[1]Deals (investment)'!$B:$B,$A1114,'[1]Deals (investment)'!$T:$T,BA$1)</f>
        <v>#VALUE!</v>
      </c>
      <c r="BB1114" s="17" t="e">
        <f>SUMIFS('[1]Deals (investment)'!$C:$C,'[1]Deals (investment)'!$B:$B,$A1114,'[1]Deals (investment)'!$T:$T,BB$1)</f>
        <v>#VALUE!</v>
      </c>
      <c r="BC1114" s="17" t="e">
        <f>SUMIFS('[1]Deals (Exits)'!$C:$C,'[1]Deals (Exits)'!$B:$B,$A1114)</f>
        <v>#VALUE!</v>
      </c>
      <c r="BD1114" s="17" t="e">
        <f>SUMIFS('[1]Deals (investment)'!$C:$C,'[1]Deals (investment)'!$B:$B,$A1114,'[1]Deals (investment)'!$V:$V,BD$1)</f>
        <v>#VALUE!</v>
      </c>
      <c r="BE1114" s="17" t="e">
        <f>SUMIFS('[1]Deals (investment)'!$C:$C,'[1]Deals (investment)'!$B:$B,$A1114,'[1]Deals (investment)'!$V:$V,BE$1)</f>
        <v>#VALUE!</v>
      </c>
      <c r="BF1114" s="17" t="e">
        <f>SUMIFS('[1]Deals (investment)'!$C:$C,'[1]Deals (investment)'!$B:$B,$A1114,'[1]Deals (investment)'!$V:$V,BF$1)</f>
        <v>#VALUE!</v>
      </c>
      <c r="BG1114" s="17" t="e">
        <f>SUMIFS('[1]Deals (investment)'!$C:$C,'[1]Deals (investment)'!$B:$B,$A1114,'[1]Deals (investment)'!$V:$V,BG$1)</f>
        <v>#VALUE!</v>
      </c>
      <c r="BH1114" s="17" t="e">
        <f>SUMIFS('[1]Deals (investment)'!$C:$C,'[1]Deals (investment)'!$B:$B,$A1114,'[1]Deals (investment)'!$V:$V,BH$1)</f>
        <v>#VALUE!</v>
      </c>
      <c r="BI1114" s="17" t="e">
        <f>SUMIFS('[1]Deals (investment)'!$C:$C,'[1]Deals (investment)'!$B:$B,$A1114,'[1]Deals (investment)'!$V:$V,BI$1)</f>
        <v>#VALUE!</v>
      </c>
      <c r="BJ1114" s="17" t="e">
        <f>SUMIFS('[1]Deals (investment)'!$C:$C,'[1]Deals (investment)'!$B:$B,$A1114,'[1]Deals (investment)'!$V:$V,BJ$1)</f>
        <v>#VALUE!</v>
      </c>
      <c r="BK1114" s="17" t="e">
        <f>SUMIFS('[1]Deals (investment)'!$C:$C,'[1]Deals (investment)'!$B:$B,$A1114,'[1]Deals (investment)'!$V:$V,BK$1)</f>
        <v>#VALUE!</v>
      </c>
      <c r="BL1114" s="17" t="e">
        <f>SUMIFS('[1]Deals (investment)'!$C:$C,'[1]Deals (investment)'!$B:$B,$A1114,'[1]Deals (investment)'!$V:$V,BL$1)</f>
        <v>#VALUE!</v>
      </c>
      <c r="BM1114" s="17" t="e">
        <f>SUMIFS('[1]Deals (investment)'!$C:$C,'[1]Deals (investment)'!$B:$B,$A1114,'[1]Deals (investment)'!$V:$V,BM$1)</f>
        <v>#VALUE!</v>
      </c>
      <c r="BN1114" s="15"/>
      <c r="BO1114" s="15"/>
      <c r="BP1114" s="22"/>
      <c r="BQ1114" s="15"/>
      <c r="BR1114" s="15"/>
      <c r="BS1114" s="15"/>
      <c r="BT1114" s="15"/>
      <c r="BU1114" s="15"/>
      <c r="BV1114" s="15"/>
      <c r="BW1114" s="15"/>
      <c r="BX1114" s="15"/>
      <c r="BY1114" s="15"/>
      <c r="BZ1114" s="15"/>
      <c r="CA1114" s="15"/>
      <c r="CB1114" s="15"/>
      <c r="CC1114" s="15"/>
      <c r="CD1114" s="15" t="str">
        <f t="shared" si="163"/>
        <v>Jambo PayJamboPay is an online payment gateway that allows users to securely make and receive payments through mobile phone over internet.Active</v>
      </c>
      <c r="CE1114" s="15"/>
      <c r="CF1114" s="15"/>
      <c r="CG1114" s="15"/>
      <c r="CH1114" s="15"/>
      <c r="CI1114" s="15"/>
      <c r="CJ1114" s="15"/>
    </row>
    <row r="1115" spans="1:88" ht="12.75">
      <c r="A1115" s="15" t="s">
        <v>7636</v>
      </c>
      <c r="B1115" s="15" t="s">
        <v>7637</v>
      </c>
      <c r="C1115" s="15" t="s">
        <v>58</v>
      </c>
      <c r="D1115" s="16">
        <v>2017</v>
      </c>
      <c r="E1115" s="15" t="s">
        <v>5787</v>
      </c>
      <c r="F1115" s="15"/>
      <c r="G1115" s="15"/>
      <c r="H1115" s="15"/>
      <c r="I1115" s="15"/>
      <c r="J1115" s="15"/>
      <c r="K1115" s="17" t="e">
        <f t="shared" si="140"/>
        <v>#VALUE!</v>
      </c>
      <c r="L1115" s="15"/>
      <c r="M1115" s="18" t="e">
        <f t="shared" si="132"/>
        <v>#VALUE!</v>
      </c>
      <c r="N1115" s="15"/>
      <c r="O1115" s="15"/>
      <c r="P1115" s="15"/>
      <c r="Q1115" s="15"/>
      <c r="R1115" s="15"/>
      <c r="S1115" s="19"/>
      <c r="T1115" s="15"/>
      <c r="U1115" s="17"/>
      <c r="V1115" s="15" t="s">
        <v>7638</v>
      </c>
      <c r="W1115" s="15"/>
      <c r="X1115" s="15" t="s">
        <v>404</v>
      </c>
      <c r="Y1115" s="15" t="s">
        <v>6013</v>
      </c>
      <c r="AB1115" s="20"/>
      <c r="AC1115" s="21" t="s">
        <v>7639</v>
      </c>
      <c r="AD1115" s="21" t="s">
        <v>7640</v>
      </c>
      <c r="AE1115" s="21" t="s">
        <v>7641</v>
      </c>
      <c r="AF1115" s="21" t="s">
        <v>7642</v>
      </c>
      <c r="AG1115" s="22">
        <f t="shared" si="157"/>
        <v>0.41935483870967744</v>
      </c>
      <c r="AH1115" s="15" t="str">
        <f t="shared" si="161"/>
        <v/>
      </c>
      <c r="AI1115" s="22" t="e">
        <f>VLOOKUP(A1115,'[1]Deals (investment)'!$B$2:$Z$1497,1,FALSE)</f>
        <v>#N/A</v>
      </c>
      <c r="AJ1115" s="22" t="e">
        <f>VLOOKUP(A1115,'[1]Deals (investment)'!$B$2:$Z$870,15,FALSE)</f>
        <v>#N/A</v>
      </c>
      <c r="AK1115" s="17" t="e">
        <f>VLOOKUP(A1115,'[1]Deals (Exits)'!B:B,1,FALSE)</f>
        <v>#N/A</v>
      </c>
      <c r="AL1115" s="23" t="e">
        <f>VLOOKUP(G1115,[1]Lookups!$V$3:$Y$197,4,FALSE)</f>
        <v>#N/A</v>
      </c>
      <c r="AM1115" s="17" t="str">
        <f>VLOOKUP(X1115,[1]Lookups!$B$3:$C$200,2,FALSE)</f>
        <v>Other Technologies &amp; Information Technology</v>
      </c>
      <c r="AN1115" s="17" t="e">
        <f>VLOOKUP(R1115,[1]Lookups!$H$3:$I$69,2,FALSE)</f>
        <v>#N/A</v>
      </c>
      <c r="AO1115" s="17" t="e">
        <f>VLOOKUP(T1115,[1]Lookups!$H$3:$I$69,2,FALSE)</f>
        <v>#N/A</v>
      </c>
      <c r="AP1115" s="17" t="e">
        <f>VLOOKUP(AN1115,[1]Lookups!$N$3:$O$11,2,FALSE)</f>
        <v>#N/A</v>
      </c>
      <c r="AQ1115" s="18" t="e">
        <f>COUNTIFS('[1]Deals (investment)'!$B:$B,$A1115)</f>
        <v>#VALUE!</v>
      </c>
      <c r="AR1115" s="18" t="e">
        <f>COUNTIFS('[1]Deals (investment)'!$B:$B,$A1115,'[1]Deals (investment)'!$T:$T,$AW$1)+COUNTIFS('[1]Deals (investment)'!$B:$B,$A1115,'[1]Deals (investment)'!$T:$T,$AX$1)+COUNTIFS('[1]Deals (investment)'!$B:$B,$A1115,'[1]Deals (investment)'!$T:$T,$AY$1)</f>
        <v>#VALUE!</v>
      </c>
      <c r="AS1115" s="17" t="e">
        <f>SUMIFS('[1]Deals (investment)'!$C:$C,'[1]Deals (investment)'!$B:$B,$A1115)</f>
        <v>#VALUE!</v>
      </c>
      <c r="AT1115" s="17" t="e">
        <f t="shared" si="141"/>
        <v>#VALUE!</v>
      </c>
      <c r="AU1115" s="18" t="e">
        <f>COUNTIF('[1]Deals (Exits)'!$B:$B,A1115)</f>
        <v>#VALUE!</v>
      </c>
      <c r="AV1115" s="17" t="e">
        <f>SUMIFS('[1]Deals (investment)'!$C:$C,'[1]Deals (investment)'!$B:$B,$A1115,'[1]Deals (investment)'!$T:$T,AV$1)</f>
        <v>#VALUE!</v>
      </c>
      <c r="AW1115" s="17" t="e">
        <f>SUMIFS('[1]Deals (investment)'!$C:$C,'[1]Deals (investment)'!$B:$B,$A1115,'[1]Deals (investment)'!$T:$T,AW$1)</f>
        <v>#VALUE!</v>
      </c>
      <c r="AX1115" s="17" t="e">
        <f>SUMIFS('[1]Deals (investment)'!$C:$C,'[1]Deals (investment)'!$B:$B,$A1115,'[1]Deals (investment)'!$T:$T,AX$1)</f>
        <v>#VALUE!</v>
      </c>
      <c r="AY1115" s="17" t="e">
        <f>SUMIFS('[1]Deals (investment)'!$C:$C,'[1]Deals (investment)'!$B:$B,$A1115,'[1]Deals (investment)'!$T:$T,AY$1)</f>
        <v>#VALUE!</v>
      </c>
      <c r="AZ1115" s="17" t="e">
        <f>SUMIFS('[1]Deals (investment)'!$C:$C,'[1]Deals (investment)'!$B:$B,$A1115,'[1]Deals (investment)'!$T:$T,AZ$1)</f>
        <v>#VALUE!</v>
      </c>
      <c r="BA1115" s="17" t="e">
        <f>SUMIFS('[1]Deals (investment)'!$C:$C,'[1]Deals (investment)'!$B:$B,$A1115,'[1]Deals (investment)'!$T:$T,BA$1)</f>
        <v>#VALUE!</v>
      </c>
      <c r="BB1115" s="17" t="e">
        <f>SUMIFS('[1]Deals (investment)'!$C:$C,'[1]Deals (investment)'!$B:$B,$A1115,'[1]Deals (investment)'!$T:$T,BB$1)</f>
        <v>#VALUE!</v>
      </c>
      <c r="BC1115" s="17" t="e">
        <f>SUMIFS('[1]Deals (Exits)'!$C:$C,'[1]Deals (Exits)'!$B:$B,$A1115)</f>
        <v>#VALUE!</v>
      </c>
      <c r="BD1115" s="17" t="e">
        <f>SUMIFS('[1]Deals (investment)'!$C:$C,'[1]Deals (investment)'!$B:$B,$A1115,'[1]Deals (investment)'!$V:$V,BD$1)</f>
        <v>#VALUE!</v>
      </c>
      <c r="BE1115" s="17" t="e">
        <f>SUMIFS('[1]Deals (investment)'!$C:$C,'[1]Deals (investment)'!$B:$B,$A1115,'[1]Deals (investment)'!$V:$V,BE$1)</f>
        <v>#VALUE!</v>
      </c>
      <c r="BF1115" s="17" t="e">
        <f>SUMIFS('[1]Deals (investment)'!$C:$C,'[1]Deals (investment)'!$B:$B,$A1115,'[1]Deals (investment)'!$V:$V,BF$1)</f>
        <v>#VALUE!</v>
      </c>
      <c r="BG1115" s="17" t="e">
        <f>SUMIFS('[1]Deals (investment)'!$C:$C,'[1]Deals (investment)'!$B:$B,$A1115,'[1]Deals (investment)'!$V:$V,BG$1)</f>
        <v>#VALUE!</v>
      </c>
      <c r="BH1115" s="17" t="e">
        <f>SUMIFS('[1]Deals (investment)'!$C:$C,'[1]Deals (investment)'!$B:$B,$A1115,'[1]Deals (investment)'!$V:$V,BH$1)</f>
        <v>#VALUE!</v>
      </c>
      <c r="BI1115" s="17" t="e">
        <f>SUMIFS('[1]Deals (investment)'!$C:$C,'[1]Deals (investment)'!$B:$B,$A1115,'[1]Deals (investment)'!$V:$V,BI$1)</f>
        <v>#VALUE!</v>
      </c>
      <c r="BJ1115" s="17" t="e">
        <f>SUMIFS('[1]Deals (investment)'!$C:$C,'[1]Deals (investment)'!$B:$B,$A1115,'[1]Deals (investment)'!$V:$V,BJ$1)</f>
        <v>#VALUE!</v>
      </c>
      <c r="BK1115" s="17" t="e">
        <f>SUMIFS('[1]Deals (investment)'!$C:$C,'[1]Deals (investment)'!$B:$B,$A1115,'[1]Deals (investment)'!$V:$V,BK$1)</f>
        <v>#VALUE!</v>
      </c>
      <c r="BL1115" s="17" t="e">
        <f>SUMIFS('[1]Deals (investment)'!$C:$C,'[1]Deals (investment)'!$B:$B,$A1115,'[1]Deals (investment)'!$V:$V,BL$1)</f>
        <v>#VALUE!</v>
      </c>
      <c r="BM1115" s="17" t="e">
        <f>SUMIFS('[1]Deals (investment)'!$C:$C,'[1]Deals (investment)'!$B:$B,$A1115,'[1]Deals (investment)'!$V:$V,BM$1)</f>
        <v>#VALUE!</v>
      </c>
      <c r="BN1115" s="15"/>
      <c r="BO1115" s="15"/>
      <c r="BP1115" s="22"/>
      <c r="BQ1115" s="15"/>
      <c r="BR1115" s="15"/>
      <c r="BS1115" s="15"/>
      <c r="BT1115" s="15"/>
      <c r="BU1115" s="15"/>
      <c r="BV1115" s="15"/>
      <c r="BW1115" s="15"/>
      <c r="BX1115" s="15"/>
      <c r="BY1115" s="15"/>
      <c r="BZ1115" s="15"/>
      <c r="CA1115" s="15"/>
      <c r="CB1115" s="15"/>
      <c r="CC1115" s="15"/>
      <c r="CD1115" s="15" t="str">
        <f t="shared" si="163"/>
        <v>JasureIn 2017, JaSure was born, where the underlying premise is a vision of unsettling conventional short-term insurance assumptions and models. At its heart, JaSure aims to take insurance to the intersection of where technology meets choice.Active</v>
      </c>
      <c r="CE1115" s="15"/>
      <c r="CF1115" s="15"/>
      <c r="CG1115" s="15"/>
      <c r="CH1115" s="15"/>
      <c r="CI1115" s="15"/>
      <c r="CJ1115" s="15"/>
    </row>
    <row r="1116" spans="1:88" ht="12.75">
      <c r="A1116" s="15" t="s">
        <v>7643</v>
      </c>
      <c r="B1116" s="15" t="s">
        <v>7644</v>
      </c>
      <c r="C1116" s="15" t="s">
        <v>58</v>
      </c>
      <c r="D1116" s="16">
        <v>2010</v>
      </c>
      <c r="E1116" s="15" t="s">
        <v>59</v>
      </c>
      <c r="F1116" s="15"/>
      <c r="G1116" s="15" t="s">
        <v>61</v>
      </c>
      <c r="H1116" s="15"/>
      <c r="I1116" s="15" t="s">
        <v>61</v>
      </c>
      <c r="J1116" s="15"/>
      <c r="K1116" s="17" t="e">
        <f t="shared" si="140"/>
        <v>#VALUE!</v>
      </c>
      <c r="L1116" s="15"/>
      <c r="M1116" s="18" t="e">
        <f t="shared" si="132"/>
        <v>#VALUE!</v>
      </c>
      <c r="N1116" s="15"/>
      <c r="O1116" s="15"/>
      <c r="P1116" s="15"/>
      <c r="Q1116" s="15"/>
      <c r="R1116" s="15"/>
      <c r="S1116" s="19"/>
      <c r="T1116" s="15"/>
      <c r="U1116" s="17"/>
      <c r="V1116" s="15" t="s">
        <v>7645</v>
      </c>
      <c r="W1116" s="15"/>
      <c r="X1116" s="15" t="s">
        <v>7646</v>
      </c>
      <c r="Y1116" s="15" t="s">
        <v>7646</v>
      </c>
      <c r="AB1116" s="20" t="s">
        <v>7647</v>
      </c>
      <c r="AC1116" s="21" t="s">
        <v>7648</v>
      </c>
      <c r="AD1116" s="21" t="s">
        <v>7649</v>
      </c>
      <c r="AE1116" s="21" t="s">
        <v>7650</v>
      </c>
      <c r="AF1116" s="21" t="s">
        <v>7651</v>
      </c>
      <c r="AG1116" s="22">
        <f t="shared" si="157"/>
        <v>0.5161290322580645</v>
      </c>
      <c r="AH1116" s="15" t="str">
        <f t="shared" si="161"/>
        <v/>
      </c>
      <c r="AI1116" s="22" t="str">
        <f>VLOOKUP(A1116,'[1]Deals (investment)'!$B$2:$Z$1497,1,FALSE)</f>
        <v>iSON Xperiences</v>
      </c>
      <c r="AJ1116" s="22">
        <f>VLOOKUP(A1116,'[1]Deals (investment)'!$B$2:$Z$870,15,FALSE)</f>
        <v>1</v>
      </c>
      <c r="AK1116" s="17" t="e">
        <f>VLOOKUP(A1116,'[1]Deals (Exits)'!B:B,1,FALSE)</f>
        <v>#N/A</v>
      </c>
      <c r="AL1116" s="23">
        <f>VLOOKUP(G1116,[1]Lookups!$V$3:$Y$197,4,FALSE)</f>
        <v>0</v>
      </c>
      <c r="AM1116" s="17" t="e">
        <f>VLOOKUP(X1116,[1]Lookups!$B$3:$C$200,2,FALSE)</f>
        <v>#N/A</v>
      </c>
      <c r="AN1116" s="17" t="e">
        <f>VLOOKUP(R1116,[1]Lookups!$H$3:$I$69,2,FALSE)</f>
        <v>#N/A</v>
      </c>
      <c r="AO1116" s="17" t="e">
        <f>VLOOKUP(T1116,[1]Lookups!$H$3:$I$69,2,FALSE)</f>
        <v>#N/A</v>
      </c>
      <c r="AP1116" s="17" t="e">
        <f>VLOOKUP(AN1116,[1]Lookups!$N$3:$O$11,2,FALSE)</f>
        <v>#N/A</v>
      </c>
      <c r="AQ1116" s="18" t="e">
        <f>COUNTIFS('[1]Deals (investment)'!$B:$B,$A1116)</f>
        <v>#VALUE!</v>
      </c>
      <c r="AR1116" s="18" t="e">
        <f>COUNTIFS('[1]Deals (investment)'!$B:$B,$A1116,'[1]Deals (investment)'!$T:$T,$AW$1)+COUNTIFS('[1]Deals (investment)'!$B:$B,$A1116,'[1]Deals (investment)'!$T:$T,$AX$1)+COUNTIFS('[1]Deals (investment)'!$B:$B,$A1116,'[1]Deals (investment)'!$T:$T,$AY$1)</f>
        <v>#VALUE!</v>
      </c>
      <c r="AS1116" s="17" t="e">
        <f>SUMIFS('[1]Deals (investment)'!$C:$C,'[1]Deals (investment)'!$B:$B,$A1116)</f>
        <v>#VALUE!</v>
      </c>
      <c r="AT1116" s="17" t="e">
        <f t="shared" si="141"/>
        <v>#VALUE!</v>
      </c>
      <c r="AU1116" s="18" t="e">
        <f>COUNTIF('[1]Deals (Exits)'!$B:$B,A1116)</f>
        <v>#VALUE!</v>
      </c>
      <c r="AV1116" s="17" t="e">
        <f>SUMIFS('[1]Deals (investment)'!$C:$C,'[1]Deals (investment)'!$B:$B,$A1116,'[1]Deals (investment)'!$T:$T,AV$1)</f>
        <v>#VALUE!</v>
      </c>
      <c r="AW1116" s="17" t="e">
        <f>SUMIFS('[1]Deals (investment)'!$C:$C,'[1]Deals (investment)'!$B:$B,$A1116,'[1]Deals (investment)'!$T:$T,AW$1)</f>
        <v>#VALUE!</v>
      </c>
      <c r="AX1116" s="17" t="e">
        <f>SUMIFS('[1]Deals (investment)'!$C:$C,'[1]Deals (investment)'!$B:$B,$A1116,'[1]Deals (investment)'!$T:$T,AX$1)</f>
        <v>#VALUE!</v>
      </c>
      <c r="AY1116" s="17" t="e">
        <f>SUMIFS('[1]Deals (investment)'!$C:$C,'[1]Deals (investment)'!$B:$B,$A1116,'[1]Deals (investment)'!$T:$T,AY$1)</f>
        <v>#VALUE!</v>
      </c>
      <c r="AZ1116" s="17" t="e">
        <f>SUMIFS('[1]Deals (investment)'!$C:$C,'[1]Deals (investment)'!$B:$B,$A1116,'[1]Deals (investment)'!$T:$T,AZ$1)</f>
        <v>#VALUE!</v>
      </c>
      <c r="BA1116" s="17" t="e">
        <f>SUMIFS('[1]Deals (investment)'!$C:$C,'[1]Deals (investment)'!$B:$B,$A1116,'[1]Deals (investment)'!$T:$T,BA$1)</f>
        <v>#VALUE!</v>
      </c>
      <c r="BB1116" s="17" t="e">
        <f>SUMIFS('[1]Deals (investment)'!$C:$C,'[1]Deals (investment)'!$B:$B,$A1116,'[1]Deals (investment)'!$T:$T,BB$1)</f>
        <v>#VALUE!</v>
      </c>
      <c r="BC1116" s="17" t="e">
        <f>SUMIFS('[1]Deals (Exits)'!$C:$C,'[1]Deals (Exits)'!$B:$B,$A1116)</f>
        <v>#VALUE!</v>
      </c>
      <c r="BD1116" s="17" t="e">
        <f>SUMIFS('[1]Deals (investment)'!$C:$C,'[1]Deals (investment)'!$B:$B,$A1116,'[1]Deals (investment)'!$V:$V,BD$1)</f>
        <v>#VALUE!</v>
      </c>
      <c r="BE1116" s="17" t="e">
        <f>SUMIFS('[1]Deals (investment)'!$C:$C,'[1]Deals (investment)'!$B:$B,$A1116,'[1]Deals (investment)'!$V:$V,BE$1)</f>
        <v>#VALUE!</v>
      </c>
      <c r="BF1116" s="17" t="e">
        <f>SUMIFS('[1]Deals (investment)'!$C:$C,'[1]Deals (investment)'!$B:$B,$A1116,'[1]Deals (investment)'!$V:$V,BF$1)</f>
        <v>#VALUE!</v>
      </c>
      <c r="BG1116" s="17" t="e">
        <f>SUMIFS('[1]Deals (investment)'!$C:$C,'[1]Deals (investment)'!$B:$B,$A1116,'[1]Deals (investment)'!$V:$V,BG$1)</f>
        <v>#VALUE!</v>
      </c>
      <c r="BH1116" s="17" t="e">
        <f>SUMIFS('[1]Deals (investment)'!$C:$C,'[1]Deals (investment)'!$B:$B,$A1116,'[1]Deals (investment)'!$V:$V,BH$1)</f>
        <v>#VALUE!</v>
      </c>
      <c r="BI1116" s="17" t="e">
        <f>SUMIFS('[1]Deals (investment)'!$C:$C,'[1]Deals (investment)'!$B:$B,$A1116,'[1]Deals (investment)'!$V:$V,BI$1)</f>
        <v>#VALUE!</v>
      </c>
      <c r="BJ1116" s="17" t="e">
        <f>SUMIFS('[1]Deals (investment)'!$C:$C,'[1]Deals (investment)'!$B:$B,$A1116,'[1]Deals (investment)'!$V:$V,BJ$1)</f>
        <v>#VALUE!</v>
      </c>
      <c r="BK1116" s="17" t="e">
        <f>SUMIFS('[1]Deals (investment)'!$C:$C,'[1]Deals (investment)'!$B:$B,$A1116,'[1]Deals (investment)'!$V:$V,BK$1)</f>
        <v>#VALUE!</v>
      </c>
      <c r="BL1116" s="17" t="e">
        <f>SUMIFS('[1]Deals (investment)'!$C:$C,'[1]Deals (investment)'!$B:$B,$A1116,'[1]Deals (investment)'!$V:$V,BL$1)</f>
        <v>#VALUE!</v>
      </c>
      <c r="BM1116" s="17" t="e">
        <f>SUMIFS('[1]Deals (investment)'!$C:$C,'[1]Deals (investment)'!$B:$B,$A1116,'[1]Deals (investment)'!$V:$V,BM$1)</f>
        <v>#VALUE!</v>
      </c>
      <c r="BN1116" s="15"/>
      <c r="BO1116" s="15"/>
      <c r="BP1116" s="22"/>
      <c r="BQ1116" s="15"/>
      <c r="BR1116" s="15"/>
      <c r="BS1116" s="15"/>
      <c r="BT1116" s="15"/>
      <c r="BU1116" s="15"/>
      <c r="BV1116" s="15"/>
      <c r="BW1116" s="15"/>
      <c r="BX1116" s="15"/>
      <c r="BY1116" s="15"/>
      <c r="BZ1116" s="15"/>
      <c r="CA1116" s="15"/>
      <c r="CB1116" s="15"/>
      <c r="CC1116" s="15"/>
      <c r="CD1116" s="15"/>
      <c r="CE1116" s="15"/>
      <c r="CF1116" s="15"/>
      <c r="CG1116" s="15"/>
      <c r="CH1116" s="15"/>
      <c r="CI1116" s="15"/>
      <c r="CJ1116" s="15"/>
    </row>
    <row r="1117" spans="1:88" ht="12.75">
      <c r="A1117" s="15" t="s">
        <v>7652</v>
      </c>
      <c r="B1117" s="15" t="s">
        <v>7653</v>
      </c>
      <c r="C1117" s="15" t="s">
        <v>58</v>
      </c>
      <c r="D1117" s="16"/>
      <c r="E1117" s="15"/>
      <c r="F1117" s="15"/>
      <c r="G1117" s="15"/>
      <c r="H1117" s="15"/>
      <c r="I1117" s="15"/>
      <c r="J1117" s="15"/>
      <c r="K1117" s="17" t="e">
        <f t="shared" si="140"/>
        <v>#VALUE!</v>
      </c>
      <c r="L1117" s="15"/>
      <c r="M1117" s="18" t="e">
        <f t="shared" si="132"/>
        <v>#VALUE!</v>
      </c>
      <c r="N1117" s="15"/>
      <c r="O1117" s="15"/>
      <c r="P1117" s="15"/>
      <c r="Q1117" s="15"/>
      <c r="R1117" s="15"/>
      <c r="S1117" s="19"/>
      <c r="T1117" s="15"/>
      <c r="U1117" s="17"/>
      <c r="V1117" s="15"/>
      <c r="W1117" s="15"/>
      <c r="X1117" s="15"/>
      <c r="Y1117" s="15"/>
      <c r="AB1117" s="20"/>
      <c r="AC1117" s="21" t="s">
        <v>7654</v>
      </c>
      <c r="AD1117" s="15"/>
      <c r="AE1117" s="15"/>
      <c r="AF1117" s="15"/>
      <c r="AG1117" s="22">
        <f t="shared" si="157"/>
        <v>0.16129032258064516</v>
      </c>
      <c r="AH1117" s="15" t="str">
        <f t="shared" si="161"/>
        <v/>
      </c>
      <c r="AI1117" s="22" t="e">
        <f>VLOOKUP(A1117,'[1]Deals (investment)'!$B$2:$Z$1497,1,FALSE)</f>
        <v>#N/A</v>
      </c>
      <c r="AJ1117" s="22" t="e">
        <f>VLOOKUP(A1117,'[1]Deals (investment)'!$B$2:$Z$870,15,FALSE)</f>
        <v>#N/A</v>
      </c>
      <c r="AK1117" s="17" t="e">
        <f>VLOOKUP(A1117,'[1]Deals (Exits)'!B:B,1,FALSE)</f>
        <v>#N/A</v>
      </c>
      <c r="AL1117" s="23" t="e">
        <f>VLOOKUP(G1117,[1]Lookups!$V$3:$Y$197,4,FALSE)</f>
        <v>#N/A</v>
      </c>
      <c r="AM1117" s="17" t="e">
        <f>VLOOKUP(X1117,[1]Lookups!$B$3:$C$200,2,FALSE)</f>
        <v>#N/A</v>
      </c>
      <c r="AN1117" s="17" t="e">
        <f>VLOOKUP(R1117,[1]Lookups!$H$3:$I$69,2,FALSE)</f>
        <v>#N/A</v>
      </c>
      <c r="AO1117" s="17" t="e">
        <f>VLOOKUP(T1117,[1]Lookups!$H$3:$I$69,2,FALSE)</f>
        <v>#N/A</v>
      </c>
      <c r="AP1117" s="17" t="e">
        <f>VLOOKUP(AN1117,[1]Lookups!$N$3:$O$11,2,FALSE)</f>
        <v>#N/A</v>
      </c>
      <c r="AQ1117" s="18" t="e">
        <f>COUNTIFS('[1]Deals (investment)'!$B:$B,$A1117)</f>
        <v>#VALUE!</v>
      </c>
      <c r="AR1117" s="18" t="e">
        <f>COUNTIFS('[1]Deals (investment)'!$B:$B,$A1117,'[1]Deals (investment)'!$T:$T,$AW$1)+COUNTIFS('[1]Deals (investment)'!$B:$B,$A1117,'[1]Deals (investment)'!$T:$T,$AX$1)+COUNTIFS('[1]Deals (investment)'!$B:$B,$A1117,'[1]Deals (investment)'!$T:$T,$AY$1)</f>
        <v>#VALUE!</v>
      </c>
      <c r="AS1117" s="17" t="e">
        <f>SUMIFS('[1]Deals (investment)'!$C:$C,'[1]Deals (investment)'!$B:$B,$A1117)</f>
        <v>#VALUE!</v>
      </c>
      <c r="AT1117" s="17" t="e">
        <f t="shared" si="141"/>
        <v>#VALUE!</v>
      </c>
      <c r="AU1117" s="18" t="e">
        <f>COUNTIF('[1]Deals (Exits)'!$B:$B,A1117)</f>
        <v>#VALUE!</v>
      </c>
      <c r="AV1117" s="17" t="e">
        <f>SUMIFS('[1]Deals (investment)'!$C:$C,'[1]Deals (investment)'!$B:$B,$A1117,'[1]Deals (investment)'!$T:$T,AV$1)</f>
        <v>#VALUE!</v>
      </c>
      <c r="AW1117" s="17" t="e">
        <f>SUMIFS('[1]Deals (investment)'!$C:$C,'[1]Deals (investment)'!$B:$B,$A1117,'[1]Deals (investment)'!$T:$T,AW$1)</f>
        <v>#VALUE!</v>
      </c>
      <c r="AX1117" s="17" t="e">
        <f>SUMIFS('[1]Deals (investment)'!$C:$C,'[1]Deals (investment)'!$B:$B,$A1117,'[1]Deals (investment)'!$T:$T,AX$1)</f>
        <v>#VALUE!</v>
      </c>
      <c r="AY1117" s="17" t="e">
        <f>SUMIFS('[1]Deals (investment)'!$C:$C,'[1]Deals (investment)'!$B:$B,$A1117,'[1]Deals (investment)'!$T:$T,AY$1)</f>
        <v>#VALUE!</v>
      </c>
      <c r="AZ1117" s="17" t="e">
        <f>SUMIFS('[1]Deals (investment)'!$C:$C,'[1]Deals (investment)'!$B:$B,$A1117,'[1]Deals (investment)'!$T:$T,AZ$1)</f>
        <v>#VALUE!</v>
      </c>
      <c r="BA1117" s="17" t="e">
        <f>SUMIFS('[1]Deals (investment)'!$C:$C,'[1]Deals (investment)'!$B:$B,$A1117,'[1]Deals (investment)'!$T:$T,BA$1)</f>
        <v>#VALUE!</v>
      </c>
      <c r="BB1117" s="17" t="e">
        <f>SUMIFS('[1]Deals (investment)'!$C:$C,'[1]Deals (investment)'!$B:$B,$A1117,'[1]Deals (investment)'!$T:$T,BB$1)</f>
        <v>#VALUE!</v>
      </c>
      <c r="BC1117" s="17" t="e">
        <f>SUMIFS('[1]Deals (Exits)'!$C:$C,'[1]Deals (Exits)'!$B:$B,$A1117)</f>
        <v>#VALUE!</v>
      </c>
      <c r="BD1117" s="17" t="e">
        <f>SUMIFS('[1]Deals (investment)'!$C:$C,'[1]Deals (investment)'!$B:$B,$A1117,'[1]Deals (investment)'!$V:$V,BD$1)</f>
        <v>#VALUE!</v>
      </c>
      <c r="BE1117" s="17" t="e">
        <f>SUMIFS('[1]Deals (investment)'!$C:$C,'[1]Deals (investment)'!$B:$B,$A1117,'[1]Deals (investment)'!$V:$V,BE$1)</f>
        <v>#VALUE!</v>
      </c>
      <c r="BF1117" s="17" t="e">
        <f>SUMIFS('[1]Deals (investment)'!$C:$C,'[1]Deals (investment)'!$B:$B,$A1117,'[1]Deals (investment)'!$V:$V,BF$1)</f>
        <v>#VALUE!</v>
      </c>
      <c r="BG1117" s="17" t="e">
        <f>SUMIFS('[1]Deals (investment)'!$C:$C,'[1]Deals (investment)'!$B:$B,$A1117,'[1]Deals (investment)'!$V:$V,BG$1)</f>
        <v>#VALUE!</v>
      </c>
      <c r="BH1117" s="17" t="e">
        <f>SUMIFS('[1]Deals (investment)'!$C:$C,'[1]Deals (investment)'!$B:$B,$A1117,'[1]Deals (investment)'!$V:$V,BH$1)</f>
        <v>#VALUE!</v>
      </c>
      <c r="BI1117" s="17" t="e">
        <f>SUMIFS('[1]Deals (investment)'!$C:$C,'[1]Deals (investment)'!$B:$B,$A1117,'[1]Deals (investment)'!$V:$V,BI$1)</f>
        <v>#VALUE!</v>
      </c>
      <c r="BJ1117" s="17" t="e">
        <f>SUMIFS('[1]Deals (investment)'!$C:$C,'[1]Deals (investment)'!$B:$B,$A1117,'[1]Deals (investment)'!$V:$V,BJ$1)</f>
        <v>#VALUE!</v>
      </c>
      <c r="BK1117" s="17" t="e">
        <f>SUMIFS('[1]Deals (investment)'!$C:$C,'[1]Deals (investment)'!$B:$B,$A1117,'[1]Deals (investment)'!$V:$V,BK$1)</f>
        <v>#VALUE!</v>
      </c>
      <c r="BL1117" s="17" t="e">
        <f>SUMIFS('[1]Deals (investment)'!$C:$C,'[1]Deals (investment)'!$B:$B,$A1117,'[1]Deals (investment)'!$V:$V,BL$1)</f>
        <v>#VALUE!</v>
      </c>
      <c r="BM1117" s="17" t="e">
        <f>SUMIFS('[1]Deals (investment)'!$C:$C,'[1]Deals (investment)'!$B:$B,$A1117,'[1]Deals (investment)'!$V:$V,BM$1)</f>
        <v>#VALUE!</v>
      </c>
      <c r="BN1117" s="15"/>
      <c r="BO1117" s="15"/>
      <c r="BP1117" s="22"/>
      <c r="BQ1117" s="15"/>
      <c r="BR1117" s="15"/>
      <c r="BS1117" s="15"/>
      <c r="BT1117" s="15"/>
      <c r="BU1117" s="15"/>
      <c r="BV1117" s="15"/>
      <c r="BW1117" s="15"/>
      <c r="BX1117" s="15"/>
      <c r="BY1117" s="15"/>
      <c r="BZ1117" s="15"/>
      <c r="CA1117" s="15"/>
      <c r="CB1117" s="15"/>
      <c r="CC1117" s="15"/>
      <c r="CD1117" s="15" t="str">
        <f t="shared" ref="CD1117:CD1118" si="164">CONCATENATE(A1117,B1117,C1117)</f>
        <v>JoboxJob is an online microjob platform that connects freelancers and clients to get things done. From inspired graphic designers to indulgent personal chefs. Job helps you find the perfect freelancer for the jobActive</v>
      </c>
      <c r="CE1117" s="15"/>
      <c r="CF1117" s="15"/>
      <c r="CG1117" s="15"/>
      <c r="CH1117" s="15"/>
      <c r="CI1117" s="15"/>
      <c r="CJ1117" s="15"/>
    </row>
    <row r="1118" spans="1:88" ht="12.75">
      <c r="A1118" s="15" t="s">
        <v>7655</v>
      </c>
      <c r="B1118" s="15" t="s">
        <v>7656</v>
      </c>
      <c r="C1118" s="15" t="s">
        <v>58</v>
      </c>
      <c r="D1118" s="16">
        <v>2017</v>
      </c>
      <c r="E1118" s="15" t="s">
        <v>7657</v>
      </c>
      <c r="F1118" s="15"/>
      <c r="G1118" s="15"/>
      <c r="H1118" s="15"/>
      <c r="I1118" s="15"/>
      <c r="J1118" s="15"/>
      <c r="K1118" s="17" t="e">
        <f t="shared" si="140"/>
        <v>#VALUE!</v>
      </c>
      <c r="L1118" s="15"/>
      <c r="M1118" s="18" t="e">
        <f t="shared" si="132"/>
        <v>#VALUE!</v>
      </c>
      <c r="N1118" s="15"/>
      <c r="O1118" s="15"/>
      <c r="P1118" s="15"/>
      <c r="Q1118" s="15"/>
      <c r="R1118" s="15"/>
      <c r="S1118" s="19"/>
      <c r="T1118" s="15"/>
      <c r="U1118" s="17"/>
      <c r="V1118" s="15" t="s">
        <v>7658</v>
      </c>
      <c r="W1118" s="15"/>
      <c r="X1118" s="15" t="s">
        <v>404</v>
      </c>
      <c r="Y1118" s="15" t="s">
        <v>7659</v>
      </c>
      <c r="AB1118" s="20"/>
      <c r="AC1118" s="21" t="s">
        <v>7660</v>
      </c>
      <c r="AD1118" s="21" t="s">
        <v>7661</v>
      </c>
      <c r="AE1118" s="21" t="s">
        <v>7662</v>
      </c>
      <c r="AF1118" s="21" t="s">
        <v>7663</v>
      </c>
      <c r="AG1118" s="22">
        <f t="shared" si="157"/>
        <v>0.41935483870967744</v>
      </c>
      <c r="AH1118" s="15" t="str">
        <f t="shared" si="161"/>
        <v/>
      </c>
      <c r="AI1118" s="22" t="e">
        <f>VLOOKUP(A1118,'[1]Deals (investment)'!$B$2:$Z$1497,1,FALSE)</f>
        <v>#N/A</v>
      </c>
      <c r="AJ1118" s="22" t="e">
        <f>VLOOKUP(A1118,'[1]Deals (investment)'!$B$2:$Z$870,15,FALSE)</f>
        <v>#N/A</v>
      </c>
      <c r="AK1118" s="17" t="e">
        <f>VLOOKUP(A1118,'[1]Deals (Exits)'!B:B,1,FALSE)</f>
        <v>#N/A</v>
      </c>
      <c r="AL1118" s="23" t="e">
        <f>VLOOKUP(G1118,[1]Lookups!$V$3:$Y$197,4,FALSE)</f>
        <v>#N/A</v>
      </c>
      <c r="AM1118" s="17" t="str">
        <f>VLOOKUP(X1118,[1]Lookups!$B$3:$C$200,2,FALSE)</f>
        <v>Other Technologies &amp; Information Technology</v>
      </c>
      <c r="AN1118" s="17" t="e">
        <f>VLOOKUP(R1118,[1]Lookups!$H$3:$I$69,2,FALSE)</f>
        <v>#N/A</v>
      </c>
      <c r="AO1118" s="17" t="e">
        <f>VLOOKUP(T1118,[1]Lookups!$H$3:$I$69,2,FALSE)</f>
        <v>#N/A</v>
      </c>
      <c r="AP1118" s="17" t="e">
        <f>VLOOKUP(AN1118,[1]Lookups!$N$3:$O$11,2,FALSE)</f>
        <v>#N/A</v>
      </c>
      <c r="AQ1118" s="18" t="e">
        <f>COUNTIFS('[1]Deals (investment)'!$B:$B,$A1118)</f>
        <v>#VALUE!</v>
      </c>
      <c r="AR1118" s="18" t="e">
        <f>COUNTIFS('[1]Deals (investment)'!$B:$B,$A1118,'[1]Deals (investment)'!$T:$T,$AW$1)+COUNTIFS('[1]Deals (investment)'!$B:$B,$A1118,'[1]Deals (investment)'!$T:$T,$AX$1)+COUNTIFS('[1]Deals (investment)'!$B:$B,$A1118,'[1]Deals (investment)'!$T:$T,$AY$1)</f>
        <v>#VALUE!</v>
      </c>
      <c r="AS1118" s="17" t="e">
        <f>SUMIFS('[1]Deals (investment)'!$C:$C,'[1]Deals (investment)'!$B:$B,$A1118)</f>
        <v>#VALUE!</v>
      </c>
      <c r="AT1118" s="17" t="e">
        <f t="shared" si="141"/>
        <v>#VALUE!</v>
      </c>
      <c r="AU1118" s="18" t="e">
        <f>COUNTIF('[1]Deals (Exits)'!$B:$B,A1118)</f>
        <v>#VALUE!</v>
      </c>
      <c r="AV1118" s="17" t="e">
        <f>SUMIFS('[1]Deals (investment)'!$C:$C,'[1]Deals (investment)'!$B:$B,$A1118,'[1]Deals (investment)'!$T:$T,AV$1)</f>
        <v>#VALUE!</v>
      </c>
      <c r="AW1118" s="17" t="e">
        <f>SUMIFS('[1]Deals (investment)'!$C:$C,'[1]Deals (investment)'!$B:$B,$A1118,'[1]Deals (investment)'!$T:$T,AW$1)</f>
        <v>#VALUE!</v>
      </c>
      <c r="AX1118" s="17" t="e">
        <f>SUMIFS('[1]Deals (investment)'!$C:$C,'[1]Deals (investment)'!$B:$B,$A1118,'[1]Deals (investment)'!$T:$T,AX$1)</f>
        <v>#VALUE!</v>
      </c>
      <c r="AY1118" s="17" t="e">
        <f>SUMIFS('[1]Deals (investment)'!$C:$C,'[1]Deals (investment)'!$B:$B,$A1118,'[1]Deals (investment)'!$T:$T,AY$1)</f>
        <v>#VALUE!</v>
      </c>
      <c r="AZ1118" s="17" t="e">
        <f>SUMIFS('[1]Deals (investment)'!$C:$C,'[1]Deals (investment)'!$B:$B,$A1118,'[1]Deals (investment)'!$T:$T,AZ$1)</f>
        <v>#VALUE!</v>
      </c>
      <c r="BA1118" s="17" t="e">
        <f>SUMIFS('[1]Deals (investment)'!$C:$C,'[1]Deals (investment)'!$B:$B,$A1118,'[1]Deals (investment)'!$T:$T,BA$1)</f>
        <v>#VALUE!</v>
      </c>
      <c r="BB1118" s="17" t="e">
        <f>SUMIFS('[1]Deals (investment)'!$C:$C,'[1]Deals (investment)'!$B:$B,$A1118,'[1]Deals (investment)'!$T:$T,BB$1)</f>
        <v>#VALUE!</v>
      </c>
      <c r="BC1118" s="17" t="e">
        <f>SUMIFS('[1]Deals (Exits)'!$C:$C,'[1]Deals (Exits)'!$B:$B,$A1118)</f>
        <v>#VALUE!</v>
      </c>
      <c r="BD1118" s="17" t="e">
        <f>SUMIFS('[1]Deals (investment)'!$C:$C,'[1]Deals (investment)'!$B:$B,$A1118,'[1]Deals (investment)'!$V:$V,BD$1)</f>
        <v>#VALUE!</v>
      </c>
      <c r="BE1118" s="17" t="e">
        <f>SUMIFS('[1]Deals (investment)'!$C:$C,'[1]Deals (investment)'!$B:$B,$A1118,'[1]Deals (investment)'!$V:$V,BE$1)</f>
        <v>#VALUE!</v>
      </c>
      <c r="BF1118" s="17" t="e">
        <f>SUMIFS('[1]Deals (investment)'!$C:$C,'[1]Deals (investment)'!$B:$B,$A1118,'[1]Deals (investment)'!$V:$V,BF$1)</f>
        <v>#VALUE!</v>
      </c>
      <c r="BG1118" s="17" t="e">
        <f>SUMIFS('[1]Deals (investment)'!$C:$C,'[1]Deals (investment)'!$B:$B,$A1118,'[1]Deals (investment)'!$V:$V,BG$1)</f>
        <v>#VALUE!</v>
      </c>
      <c r="BH1118" s="17" t="e">
        <f>SUMIFS('[1]Deals (investment)'!$C:$C,'[1]Deals (investment)'!$B:$B,$A1118,'[1]Deals (investment)'!$V:$V,BH$1)</f>
        <v>#VALUE!</v>
      </c>
      <c r="BI1118" s="17" t="e">
        <f>SUMIFS('[1]Deals (investment)'!$C:$C,'[1]Deals (investment)'!$B:$B,$A1118,'[1]Deals (investment)'!$V:$V,BI$1)</f>
        <v>#VALUE!</v>
      </c>
      <c r="BJ1118" s="17" t="e">
        <f>SUMIFS('[1]Deals (investment)'!$C:$C,'[1]Deals (investment)'!$B:$B,$A1118,'[1]Deals (investment)'!$V:$V,BJ$1)</f>
        <v>#VALUE!</v>
      </c>
      <c r="BK1118" s="17" t="e">
        <f>SUMIFS('[1]Deals (investment)'!$C:$C,'[1]Deals (investment)'!$B:$B,$A1118,'[1]Deals (investment)'!$V:$V,BK$1)</f>
        <v>#VALUE!</v>
      </c>
      <c r="BL1118" s="17" t="e">
        <f>SUMIFS('[1]Deals (investment)'!$C:$C,'[1]Deals (investment)'!$B:$B,$A1118,'[1]Deals (investment)'!$V:$V,BL$1)</f>
        <v>#VALUE!</v>
      </c>
      <c r="BM1118" s="17" t="e">
        <f>SUMIFS('[1]Deals (investment)'!$C:$C,'[1]Deals (investment)'!$B:$B,$A1118,'[1]Deals (investment)'!$V:$V,BM$1)</f>
        <v>#VALUE!</v>
      </c>
      <c r="BN1118" s="15"/>
      <c r="BO1118" s="15"/>
      <c r="BP1118" s="22"/>
      <c r="BQ1118" s="15"/>
      <c r="BR1118" s="15"/>
      <c r="BS1118" s="15"/>
      <c r="BT1118" s="15"/>
      <c r="BU1118" s="15"/>
      <c r="BV1118" s="15"/>
      <c r="BW1118" s="15"/>
      <c r="BX1118" s="15"/>
      <c r="BY1118" s="15"/>
      <c r="BZ1118" s="15"/>
      <c r="CA1118" s="15"/>
      <c r="CB1118" s="15"/>
      <c r="CC1118" s="15"/>
      <c r="CD1118" s="15" t="str">
        <f t="shared" si="164"/>
        <v>JoluudJoluud is a maintenance management web platform for Facility Managers — done the right way. We take a simple approach to the overly complicated desktop-based enterprise softwareActive</v>
      </c>
      <c r="CE1118" s="15"/>
      <c r="CF1118" s="15"/>
      <c r="CG1118" s="15"/>
      <c r="CH1118" s="15"/>
      <c r="CI1118" s="15"/>
      <c r="CJ1118" s="15"/>
    </row>
    <row r="1119" spans="1:88" ht="12.75">
      <c r="A1119" s="15" t="s">
        <v>7664</v>
      </c>
      <c r="B1119" s="15" t="s">
        <v>7665</v>
      </c>
      <c r="C1119" s="15" t="s">
        <v>58</v>
      </c>
      <c r="D1119" s="16">
        <v>2011</v>
      </c>
      <c r="E1119" s="15" t="s">
        <v>7666</v>
      </c>
      <c r="F1119" s="15"/>
      <c r="G1119" s="15"/>
      <c r="H1119" s="15"/>
      <c r="I1119" s="15"/>
      <c r="J1119" s="15"/>
      <c r="K1119" s="17" t="e">
        <f t="shared" si="140"/>
        <v>#VALUE!</v>
      </c>
      <c r="L1119" s="15"/>
      <c r="M1119" s="18" t="e">
        <f t="shared" si="132"/>
        <v>#VALUE!</v>
      </c>
      <c r="N1119" s="15"/>
      <c r="O1119" s="15"/>
      <c r="P1119" s="15"/>
      <c r="Q1119" s="15"/>
      <c r="R1119" s="15"/>
      <c r="S1119" s="19"/>
      <c r="T1119" s="15"/>
      <c r="U1119" s="17"/>
      <c r="V1119" s="15" t="s">
        <v>7667</v>
      </c>
      <c r="W1119" s="15"/>
      <c r="X1119" s="15" t="s">
        <v>79</v>
      </c>
      <c r="Y1119" s="15" t="s">
        <v>7668</v>
      </c>
      <c r="AB1119" s="20"/>
      <c r="AC1119" s="21" t="s">
        <v>7669</v>
      </c>
      <c r="AD1119" s="21" t="s">
        <v>7670</v>
      </c>
      <c r="AE1119" s="21" t="s">
        <v>7671</v>
      </c>
      <c r="AF1119" s="21" t="s">
        <v>7672</v>
      </c>
      <c r="AG1119" s="22">
        <f t="shared" si="157"/>
        <v>0.41935483870967744</v>
      </c>
      <c r="AH1119" s="15" t="str">
        <f t="shared" si="161"/>
        <v/>
      </c>
      <c r="AI1119" s="22" t="e">
        <f>VLOOKUP(A1119,'[1]Deals (investment)'!$B$2:$Z$1497,1,FALSE)</f>
        <v>#N/A</v>
      </c>
      <c r="AJ1119" s="22" t="e">
        <f>VLOOKUP(A1119,'[1]Deals (investment)'!$B$2:$Z$870,15,FALSE)</f>
        <v>#N/A</v>
      </c>
      <c r="AK1119" s="17" t="e">
        <f>VLOOKUP(A1119,'[1]Deals (Exits)'!B:B,1,FALSE)</f>
        <v>#N/A</v>
      </c>
      <c r="AL1119" s="23" t="e">
        <f>VLOOKUP(G1119,[1]Lookups!$V$3:$Y$197,4,FALSE)</f>
        <v>#N/A</v>
      </c>
      <c r="AM1119" s="17" t="str">
        <f>VLOOKUP(X1119,[1]Lookups!$B$3:$C$200,2,FALSE)</f>
        <v>Other Technologies &amp; Information Technology</v>
      </c>
      <c r="AN1119" s="17" t="e">
        <f>VLOOKUP(R1119,[1]Lookups!$H$3:$I$69,2,FALSE)</f>
        <v>#N/A</v>
      </c>
      <c r="AO1119" s="17" t="e">
        <f>VLOOKUP(T1119,[1]Lookups!$H$3:$I$69,2,FALSE)</f>
        <v>#N/A</v>
      </c>
      <c r="AP1119" s="17" t="e">
        <f>VLOOKUP(AN1119,[1]Lookups!$N$3:$O$11,2,FALSE)</f>
        <v>#N/A</v>
      </c>
      <c r="AQ1119" s="18" t="e">
        <f>COUNTIFS('[1]Deals (investment)'!$B:$B,$A1119)</f>
        <v>#VALUE!</v>
      </c>
      <c r="AR1119" s="18" t="e">
        <f>COUNTIFS('[1]Deals (investment)'!$B:$B,$A1119,'[1]Deals (investment)'!$T:$T,$AW$1)+COUNTIFS('[1]Deals (investment)'!$B:$B,$A1119,'[1]Deals (investment)'!$T:$T,$AX$1)+COUNTIFS('[1]Deals (investment)'!$B:$B,$A1119,'[1]Deals (investment)'!$T:$T,$AY$1)</f>
        <v>#VALUE!</v>
      </c>
      <c r="AS1119" s="17" t="e">
        <f>SUMIFS('[1]Deals (investment)'!$C:$C,'[1]Deals (investment)'!$B:$B,$A1119)</f>
        <v>#VALUE!</v>
      </c>
      <c r="AT1119" s="17" t="e">
        <f t="shared" si="141"/>
        <v>#VALUE!</v>
      </c>
      <c r="AU1119" s="18" t="e">
        <f>COUNTIF('[1]Deals (Exits)'!$B:$B,A1119)</f>
        <v>#VALUE!</v>
      </c>
      <c r="AV1119" s="17" t="e">
        <f>SUMIFS('[1]Deals (investment)'!$C:$C,'[1]Deals (investment)'!$B:$B,$A1119,'[1]Deals (investment)'!$T:$T,AV$1)</f>
        <v>#VALUE!</v>
      </c>
      <c r="AW1119" s="17" t="e">
        <f>SUMIFS('[1]Deals (investment)'!$C:$C,'[1]Deals (investment)'!$B:$B,$A1119,'[1]Deals (investment)'!$T:$T,AW$1)</f>
        <v>#VALUE!</v>
      </c>
      <c r="AX1119" s="17" t="e">
        <f>SUMIFS('[1]Deals (investment)'!$C:$C,'[1]Deals (investment)'!$B:$B,$A1119,'[1]Deals (investment)'!$T:$T,AX$1)</f>
        <v>#VALUE!</v>
      </c>
      <c r="AY1119" s="17" t="e">
        <f>SUMIFS('[1]Deals (investment)'!$C:$C,'[1]Deals (investment)'!$B:$B,$A1119,'[1]Deals (investment)'!$T:$T,AY$1)</f>
        <v>#VALUE!</v>
      </c>
      <c r="AZ1119" s="17" t="e">
        <f>SUMIFS('[1]Deals (investment)'!$C:$C,'[1]Deals (investment)'!$B:$B,$A1119,'[1]Deals (investment)'!$T:$T,AZ$1)</f>
        <v>#VALUE!</v>
      </c>
      <c r="BA1119" s="17" t="e">
        <f>SUMIFS('[1]Deals (investment)'!$C:$C,'[1]Deals (investment)'!$B:$B,$A1119,'[1]Deals (investment)'!$T:$T,BA$1)</f>
        <v>#VALUE!</v>
      </c>
      <c r="BB1119" s="17" t="e">
        <f>SUMIFS('[1]Deals (investment)'!$C:$C,'[1]Deals (investment)'!$B:$B,$A1119,'[1]Deals (investment)'!$T:$T,BB$1)</f>
        <v>#VALUE!</v>
      </c>
      <c r="BC1119" s="17" t="e">
        <f>SUMIFS('[1]Deals (Exits)'!$C:$C,'[1]Deals (Exits)'!$B:$B,$A1119)</f>
        <v>#VALUE!</v>
      </c>
      <c r="BD1119" s="17" t="e">
        <f>SUMIFS('[1]Deals (investment)'!$C:$C,'[1]Deals (investment)'!$B:$B,$A1119,'[1]Deals (investment)'!$V:$V,BD$1)</f>
        <v>#VALUE!</v>
      </c>
      <c r="BE1119" s="17" t="e">
        <f>SUMIFS('[1]Deals (investment)'!$C:$C,'[1]Deals (investment)'!$B:$B,$A1119,'[1]Deals (investment)'!$V:$V,BE$1)</f>
        <v>#VALUE!</v>
      </c>
      <c r="BF1119" s="17" t="e">
        <f>SUMIFS('[1]Deals (investment)'!$C:$C,'[1]Deals (investment)'!$B:$B,$A1119,'[1]Deals (investment)'!$V:$V,BF$1)</f>
        <v>#VALUE!</v>
      </c>
      <c r="BG1119" s="17" t="e">
        <f>SUMIFS('[1]Deals (investment)'!$C:$C,'[1]Deals (investment)'!$B:$B,$A1119,'[1]Deals (investment)'!$V:$V,BG$1)</f>
        <v>#VALUE!</v>
      </c>
      <c r="BH1119" s="17" t="e">
        <f>SUMIFS('[1]Deals (investment)'!$C:$C,'[1]Deals (investment)'!$B:$B,$A1119,'[1]Deals (investment)'!$V:$V,BH$1)</f>
        <v>#VALUE!</v>
      </c>
      <c r="BI1119" s="17" t="e">
        <f>SUMIFS('[1]Deals (investment)'!$C:$C,'[1]Deals (investment)'!$B:$B,$A1119,'[1]Deals (investment)'!$V:$V,BI$1)</f>
        <v>#VALUE!</v>
      </c>
      <c r="BJ1119" s="17" t="e">
        <f>SUMIFS('[1]Deals (investment)'!$C:$C,'[1]Deals (investment)'!$B:$B,$A1119,'[1]Deals (investment)'!$V:$V,BJ$1)</f>
        <v>#VALUE!</v>
      </c>
      <c r="BK1119" s="17" t="e">
        <f>SUMIFS('[1]Deals (investment)'!$C:$C,'[1]Deals (investment)'!$B:$B,$A1119,'[1]Deals (investment)'!$V:$V,BK$1)</f>
        <v>#VALUE!</v>
      </c>
      <c r="BL1119" s="17" t="e">
        <f>SUMIFS('[1]Deals (investment)'!$C:$C,'[1]Deals (investment)'!$B:$B,$A1119,'[1]Deals (investment)'!$V:$V,BL$1)</f>
        <v>#VALUE!</v>
      </c>
      <c r="BM1119" s="17" t="e">
        <f>SUMIFS('[1]Deals (investment)'!$C:$C,'[1]Deals (investment)'!$B:$B,$A1119,'[1]Deals (investment)'!$V:$V,BM$1)</f>
        <v>#VALUE!</v>
      </c>
      <c r="BN1119" s="15"/>
      <c r="BO1119" s="15"/>
      <c r="BP1119" s="22"/>
      <c r="BQ1119" s="15"/>
      <c r="BR1119" s="15"/>
      <c r="BS1119" s="15"/>
      <c r="BT1119" s="15"/>
      <c r="BU1119" s="15"/>
      <c r="BV1119" s="15"/>
      <c r="BW1119" s="15"/>
      <c r="BX1119" s="15"/>
      <c r="BY1119" s="15"/>
      <c r="BZ1119" s="15"/>
      <c r="CA1119" s="15"/>
      <c r="CB1119" s="15"/>
      <c r="CC1119" s="15"/>
      <c r="CD1119" s="15"/>
      <c r="CE1119" s="15"/>
      <c r="CF1119" s="15"/>
      <c r="CG1119" s="15"/>
      <c r="CH1119" s="15"/>
      <c r="CI1119" s="15"/>
      <c r="CJ1119" s="15"/>
    </row>
    <row r="1120" spans="1:88" ht="12.75">
      <c r="A1120" s="15" t="s">
        <v>7673</v>
      </c>
      <c r="B1120" s="15" t="s">
        <v>7674</v>
      </c>
      <c r="C1120" s="15" t="s">
        <v>58</v>
      </c>
      <c r="D1120" s="16">
        <v>2015</v>
      </c>
      <c r="E1120" s="15" t="s">
        <v>4260</v>
      </c>
      <c r="F1120" s="15"/>
      <c r="G1120" s="15" t="s">
        <v>4261</v>
      </c>
      <c r="H1120" s="15"/>
      <c r="I1120" s="15" t="s">
        <v>4261</v>
      </c>
      <c r="J1120" s="15"/>
      <c r="K1120" s="17" t="e">
        <f t="shared" si="140"/>
        <v>#VALUE!</v>
      </c>
      <c r="L1120" s="15"/>
      <c r="M1120" s="18" t="e">
        <f t="shared" si="132"/>
        <v>#VALUE!</v>
      </c>
      <c r="N1120" s="15"/>
      <c r="O1120" s="15"/>
      <c r="P1120" s="15"/>
      <c r="Q1120" s="24" t="e">
        <f ca="1">_xludf.MAXIFS('[1]Deals (investment)'!A:A,'[1]Deals (investment)'!B:B,A1120)</f>
        <v>#NAME?</v>
      </c>
      <c r="R1120" s="15" t="s">
        <v>92</v>
      </c>
      <c r="S1120" s="19" t="s">
        <v>144</v>
      </c>
      <c r="T1120" s="15" t="s">
        <v>92</v>
      </c>
      <c r="U1120" s="17">
        <v>300000</v>
      </c>
      <c r="V1120" s="15" t="s">
        <v>7675</v>
      </c>
      <c r="W1120" s="15"/>
      <c r="X1120" s="15" t="s">
        <v>64</v>
      </c>
      <c r="Y1120" s="15" t="s">
        <v>7676</v>
      </c>
      <c r="AB1120" s="32">
        <v>43506</v>
      </c>
      <c r="AC1120" s="21" t="s">
        <v>7677</v>
      </c>
      <c r="AD1120" s="21" t="s">
        <v>7678</v>
      </c>
      <c r="AE1120" s="21" t="s">
        <v>7679</v>
      </c>
      <c r="AF1120" s="21" t="s">
        <v>7680</v>
      </c>
      <c r="AG1120" s="22">
        <f t="shared" ca="1" si="157"/>
        <v>0.67741935483870963</v>
      </c>
      <c r="AH1120" s="15" t="e">
        <f t="shared" si="161"/>
        <v>#VALUE!</v>
      </c>
      <c r="AI1120" s="22" t="str">
        <f>VLOOKUP(A1120,'[1]Deals (investment)'!$B$2:$Z$1497,1,FALSE)</f>
        <v>Izyshop</v>
      </c>
      <c r="AJ1120" s="22">
        <f>VLOOKUP(A1120,'[1]Deals (investment)'!$B$2:$Z$870,15,FALSE)</f>
        <v>0</v>
      </c>
      <c r="AK1120" s="17" t="e">
        <f>VLOOKUP(A1120,'[1]Deals (Exits)'!B:B,1,FALSE)</f>
        <v>#N/A</v>
      </c>
      <c r="AL1120" s="23">
        <f>VLOOKUP(G1120,[1]Lookups!$V$3:$Y$197,4,FALSE)</f>
        <v>0</v>
      </c>
      <c r="AM1120" s="17" t="str">
        <f>VLOOKUP(X1120,[1]Lookups!$B$3:$C$200,2,FALSE)</f>
        <v>E-commerce &amp; Retail</v>
      </c>
      <c r="AN1120" s="17" t="str">
        <f>VLOOKUP(R1120,[1]Lookups!$H$3:$I$69,2,FALSE)</f>
        <v>4. Late Venture</v>
      </c>
      <c r="AO1120" s="17" t="str">
        <f>VLOOKUP(T1120,[1]Lookups!$H$3:$I$69,2,FALSE)</f>
        <v>4. Late Venture</v>
      </c>
      <c r="AP1120" s="17" t="str">
        <f>VLOOKUP(AN1120,[1]Lookups!$N$3:$O$11,2,FALSE)</f>
        <v>Growth</v>
      </c>
      <c r="AQ1120" s="18" t="e">
        <f>COUNTIFS('[1]Deals (investment)'!$B:$B,$A1120)</f>
        <v>#VALUE!</v>
      </c>
      <c r="AR1120" s="18" t="e">
        <f>COUNTIFS('[1]Deals (investment)'!$B:$B,$A1120,'[1]Deals (investment)'!$T:$T,$AW$1)+COUNTIFS('[1]Deals (investment)'!$B:$B,$A1120,'[1]Deals (investment)'!$T:$T,$AX$1)+COUNTIFS('[1]Deals (investment)'!$B:$B,$A1120,'[1]Deals (investment)'!$T:$T,$AY$1)</f>
        <v>#VALUE!</v>
      </c>
      <c r="AS1120" s="17" t="e">
        <f>SUMIFS('[1]Deals (investment)'!$C:$C,'[1]Deals (investment)'!$B:$B,$A1120)</f>
        <v>#VALUE!</v>
      </c>
      <c r="AT1120" s="17" t="e">
        <f t="shared" si="141"/>
        <v>#VALUE!</v>
      </c>
      <c r="AU1120" s="18" t="e">
        <f>COUNTIF('[1]Deals (Exits)'!$B:$B,A1120)</f>
        <v>#VALUE!</v>
      </c>
      <c r="AV1120" s="17" t="e">
        <f>SUMIFS('[1]Deals (investment)'!$C:$C,'[1]Deals (investment)'!$B:$B,$A1120,'[1]Deals (investment)'!$T:$T,AV$1)</f>
        <v>#VALUE!</v>
      </c>
      <c r="AW1120" s="17" t="e">
        <f>SUMIFS('[1]Deals (investment)'!$C:$C,'[1]Deals (investment)'!$B:$B,$A1120,'[1]Deals (investment)'!$T:$T,AW$1)</f>
        <v>#VALUE!</v>
      </c>
      <c r="AX1120" s="17" t="e">
        <f>SUMIFS('[1]Deals (investment)'!$C:$C,'[1]Deals (investment)'!$B:$B,$A1120,'[1]Deals (investment)'!$T:$T,AX$1)</f>
        <v>#VALUE!</v>
      </c>
      <c r="AY1120" s="17" t="e">
        <f>SUMIFS('[1]Deals (investment)'!$C:$C,'[1]Deals (investment)'!$B:$B,$A1120,'[1]Deals (investment)'!$T:$T,AY$1)</f>
        <v>#VALUE!</v>
      </c>
      <c r="AZ1120" s="17" t="e">
        <f>SUMIFS('[1]Deals (investment)'!$C:$C,'[1]Deals (investment)'!$B:$B,$A1120,'[1]Deals (investment)'!$T:$T,AZ$1)</f>
        <v>#VALUE!</v>
      </c>
      <c r="BA1120" s="17" t="e">
        <f>SUMIFS('[1]Deals (investment)'!$C:$C,'[1]Deals (investment)'!$B:$B,$A1120,'[1]Deals (investment)'!$T:$T,BA$1)</f>
        <v>#VALUE!</v>
      </c>
      <c r="BB1120" s="17" t="e">
        <f>SUMIFS('[1]Deals (investment)'!$C:$C,'[1]Deals (investment)'!$B:$B,$A1120,'[1]Deals (investment)'!$T:$T,BB$1)</f>
        <v>#VALUE!</v>
      </c>
      <c r="BC1120" s="17" t="e">
        <f>SUMIFS('[1]Deals (Exits)'!$C:$C,'[1]Deals (Exits)'!$B:$B,$A1120)</f>
        <v>#VALUE!</v>
      </c>
      <c r="BD1120" s="17" t="e">
        <f>SUMIFS('[1]Deals (investment)'!$C:$C,'[1]Deals (investment)'!$B:$B,$A1120,'[1]Deals (investment)'!$V:$V,BD$1)</f>
        <v>#VALUE!</v>
      </c>
      <c r="BE1120" s="17" t="e">
        <f>SUMIFS('[1]Deals (investment)'!$C:$C,'[1]Deals (investment)'!$B:$B,$A1120,'[1]Deals (investment)'!$V:$V,BE$1)</f>
        <v>#VALUE!</v>
      </c>
      <c r="BF1120" s="17" t="e">
        <f>SUMIFS('[1]Deals (investment)'!$C:$C,'[1]Deals (investment)'!$B:$B,$A1120,'[1]Deals (investment)'!$V:$V,BF$1)</f>
        <v>#VALUE!</v>
      </c>
      <c r="BG1120" s="17" t="e">
        <f>SUMIFS('[1]Deals (investment)'!$C:$C,'[1]Deals (investment)'!$B:$B,$A1120,'[1]Deals (investment)'!$V:$V,BG$1)</f>
        <v>#VALUE!</v>
      </c>
      <c r="BH1120" s="17" t="e">
        <f>SUMIFS('[1]Deals (investment)'!$C:$C,'[1]Deals (investment)'!$B:$B,$A1120,'[1]Deals (investment)'!$V:$V,BH$1)</f>
        <v>#VALUE!</v>
      </c>
      <c r="BI1120" s="17" t="e">
        <f>SUMIFS('[1]Deals (investment)'!$C:$C,'[1]Deals (investment)'!$B:$B,$A1120,'[1]Deals (investment)'!$V:$V,BI$1)</f>
        <v>#VALUE!</v>
      </c>
      <c r="BJ1120" s="17" t="e">
        <f>SUMIFS('[1]Deals (investment)'!$C:$C,'[1]Deals (investment)'!$B:$B,$A1120,'[1]Deals (investment)'!$V:$V,BJ$1)</f>
        <v>#VALUE!</v>
      </c>
      <c r="BK1120" s="17" t="e">
        <f>SUMIFS('[1]Deals (investment)'!$C:$C,'[1]Deals (investment)'!$B:$B,$A1120,'[1]Deals (investment)'!$V:$V,BK$1)</f>
        <v>#VALUE!</v>
      </c>
      <c r="BL1120" s="17" t="e">
        <f>SUMIFS('[1]Deals (investment)'!$C:$C,'[1]Deals (investment)'!$B:$B,$A1120,'[1]Deals (investment)'!$V:$V,BL$1)</f>
        <v>#VALUE!</v>
      </c>
      <c r="BM1120" s="17" t="e">
        <f>SUMIFS('[1]Deals (investment)'!$C:$C,'[1]Deals (investment)'!$B:$B,$A1120,'[1]Deals (investment)'!$V:$V,BM$1)</f>
        <v>#VALUE!</v>
      </c>
      <c r="BN1120" s="15"/>
      <c r="BO1120" s="15"/>
      <c r="BP1120" s="22"/>
      <c r="BQ1120" s="15"/>
      <c r="BR1120" s="15"/>
      <c r="BS1120" s="15"/>
      <c r="BT1120" s="15"/>
      <c r="BU1120" s="15"/>
      <c r="BV1120" s="15"/>
      <c r="BW1120" s="15"/>
      <c r="BX1120" s="15"/>
      <c r="BY1120" s="15"/>
      <c r="BZ1120" s="15"/>
      <c r="CA1120" s="15"/>
      <c r="CB1120" s="15"/>
      <c r="CC1120" s="15"/>
      <c r="CD1120" s="15"/>
      <c r="CE1120" s="15"/>
      <c r="CF1120" s="15"/>
      <c r="CG1120" s="15"/>
      <c r="CH1120" s="15"/>
      <c r="CI1120" s="15"/>
      <c r="CJ1120" s="15"/>
    </row>
    <row r="1121" spans="1:117" ht="12.75">
      <c r="A1121" s="15" t="s">
        <v>7681</v>
      </c>
      <c r="B1121" s="15" t="s">
        <v>7682</v>
      </c>
      <c r="C1121" s="15" t="s">
        <v>58</v>
      </c>
      <c r="D1121" s="16">
        <v>2014</v>
      </c>
      <c r="E1121" s="15" t="s">
        <v>2728</v>
      </c>
      <c r="F1121" s="15"/>
      <c r="G1121" s="15"/>
      <c r="H1121" s="15"/>
      <c r="I1121" s="15"/>
      <c r="J1121" s="15"/>
      <c r="K1121" s="17" t="e">
        <f t="shared" si="140"/>
        <v>#VALUE!</v>
      </c>
      <c r="L1121" s="15"/>
      <c r="M1121" s="18" t="e">
        <f t="shared" si="132"/>
        <v>#VALUE!</v>
      </c>
      <c r="N1121" s="15"/>
      <c r="O1121" s="15"/>
      <c r="P1121" s="15"/>
      <c r="Q1121" s="15"/>
      <c r="R1121" s="15"/>
      <c r="S1121" s="19"/>
      <c r="T1121" s="15"/>
      <c r="U1121" s="17"/>
      <c r="V1121" s="15" t="s">
        <v>7683</v>
      </c>
      <c r="W1121" s="15"/>
      <c r="X1121" s="15" t="s">
        <v>5326</v>
      </c>
      <c r="Y1121" s="15" t="s">
        <v>7684</v>
      </c>
      <c r="AB1121" s="20"/>
      <c r="AC1121" s="21" t="s">
        <v>7685</v>
      </c>
      <c r="AD1121" s="21" t="s">
        <v>7686</v>
      </c>
      <c r="AE1121" s="21" t="s">
        <v>7687</v>
      </c>
      <c r="AF1121" s="21" t="s">
        <v>7688</v>
      </c>
      <c r="AG1121" s="22">
        <f t="shared" si="157"/>
        <v>0.41935483870967744</v>
      </c>
      <c r="AH1121" s="15" t="str">
        <f t="shared" si="161"/>
        <v/>
      </c>
      <c r="AI1121" s="22" t="e">
        <f>VLOOKUP(A1121,'[1]Deals (investment)'!$B$2:$Z$1497,1,FALSE)</f>
        <v>#N/A</v>
      </c>
      <c r="AJ1121" s="22" t="e">
        <f>VLOOKUP(A1121,'[1]Deals (investment)'!$B$2:$Z$870,15,FALSE)</f>
        <v>#N/A</v>
      </c>
      <c r="AK1121" s="17" t="e">
        <f>VLOOKUP(A1121,'[1]Deals (Exits)'!B:B,1,FALSE)</f>
        <v>#N/A</v>
      </c>
      <c r="AL1121" s="23" t="e">
        <f>VLOOKUP(G1121,[1]Lookups!$V$3:$Y$197,4,FALSE)</f>
        <v>#N/A</v>
      </c>
      <c r="AM1121" s="17" t="e">
        <f>VLOOKUP(X1121,[1]Lookups!$B$3:$C$200,2,FALSE)</f>
        <v>#N/A</v>
      </c>
      <c r="AN1121" s="17" t="e">
        <f>VLOOKUP(R1121,[1]Lookups!$H$3:$I$69,2,FALSE)</f>
        <v>#N/A</v>
      </c>
      <c r="AO1121" s="17" t="e">
        <f>VLOOKUP(T1121,[1]Lookups!$H$3:$I$69,2,FALSE)</f>
        <v>#N/A</v>
      </c>
      <c r="AP1121" s="17" t="e">
        <f>VLOOKUP(AN1121,[1]Lookups!$N$3:$O$11,2,FALSE)</f>
        <v>#N/A</v>
      </c>
      <c r="AQ1121" s="18" t="e">
        <f>COUNTIFS('[1]Deals (investment)'!$B:$B,$A1121)</f>
        <v>#VALUE!</v>
      </c>
      <c r="AR1121" s="18" t="e">
        <f>COUNTIFS('[1]Deals (investment)'!$B:$B,$A1121,'[1]Deals (investment)'!$T:$T,$AW$1)+COUNTIFS('[1]Deals (investment)'!$B:$B,$A1121,'[1]Deals (investment)'!$T:$T,$AX$1)+COUNTIFS('[1]Deals (investment)'!$B:$B,$A1121,'[1]Deals (investment)'!$T:$T,$AY$1)</f>
        <v>#VALUE!</v>
      </c>
      <c r="AS1121" s="17" t="e">
        <f>SUMIFS('[1]Deals (investment)'!$C:$C,'[1]Deals (investment)'!$B:$B,$A1121)</f>
        <v>#VALUE!</v>
      </c>
      <c r="AT1121" s="17" t="e">
        <f t="shared" si="141"/>
        <v>#VALUE!</v>
      </c>
      <c r="AU1121" s="18" t="e">
        <f>COUNTIF('[1]Deals (Exits)'!$B:$B,A1121)</f>
        <v>#VALUE!</v>
      </c>
      <c r="AV1121" s="17" t="e">
        <f>SUMIFS('[1]Deals (investment)'!$C:$C,'[1]Deals (investment)'!$B:$B,$A1121,'[1]Deals (investment)'!$T:$T,AV$1)</f>
        <v>#VALUE!</v>
      </c>
      <c r="AW1121" s="17" t="e">
        <f>SUMIFS('[1]Deals (investment)'!$C:$C,'[1]Deals (investment)'!$B:$B,$A1121,'[1]Deals (investment)'!$T:$T,AW$1)</f>
        <v>#VALUE!</v>
      </c>
      <c r="AX1121" s="17" t="e">
        <f>SUMIFS('[1]Deals (investment)'!$C:$C,'[1]Deals (investment)'!$B:$B,$A1121,'[1]Deals (investment)'!$T:$T,AX$1)</f>
        <v>#VALUE!</v>
      </c>
      <c r="AY1121" s="17" t="e">
        <f>SUMIFS('[1]Deals (investment)'!$C:$C,'[1]Deals (investment)'!$B:$B,$A1121,'[1]Deals (investment)'!$T:$T,AY$1)</f>
        <v>#VALUE!</v>
      </c>
      <c r="AZ1121" s="17" t="e">
        <f>SUMIFS('[1]Deals (investment)'!$C:$C,'[1]Deals (investment)'!$B:$B,$A1121,'[1]Deals (investment)'!$T:$T,AZ$1)</f>
        <v>#VALUE!</v>
      </c>
      <c r="BA1121" s="17" t="e">
        <f>SUMIFS('[1]Deals (investment)'!$C:$C,'[1]Deals (investment)'!$B:$B,$A1121,'[1]Deals (investment)'!$T:$T,BA$1)</f>
        <v>#VALUE!</v>
      </c>
      <c r="BB1121" s="17" t="e">
        <f>SUMIFS('[1]Deals (investment)'!$C:$C,'[1]Deals (investment)'!$B:$B,$A1121,'[1]Deals (investment)'!$T:$T,BB$1)</f>
        <v>#VALUE!</v>
      </c>
      <c r="BC1121" s="17" t="e">
        <f>SUMIFS('[1]Deals (Exits)'!$C:$C,'[1]Deals (Exits)'!$B:$B,$A1121)</f>
        <v>#VALUE!</v>
      </c>
      <c r="BD1121" s="17" t="e">
        <f>SUMIFS('[1]Deals (investment)'!$C:$C,'[1]Deals (investment)'!$B:$B,$A1121,'[1]Deals (investment)'!$V:$V,BD$1)</f>
        <v>#VALUE!</v>
      </c>
      <c r="BE1121" s="17" t="e">
        <f>SUMIFS('[1]Deals (investment)'!$C:$C,'[1]Deals (investment)'!$B:$B,$A1121,'[1]Deals (investment)'!$V:$V,BE$1)</f>
        <v>#VALUE!</v>
      </c>
      <c r="BF1121" s="17" t="e">
        <f>SUMIFS('[1]Deals (investment)'!$C:$C,'[1]Deals (investment)'!$B:$B,$A1121,'[1]Deals (investment)'!$V:$V,BF$1)</f>
        <v>#VALUE!</v>
      </c>
      <c r="BG1121" s="17" t="e">
        <f>SUMIFS('[1]Deals (investment)'!$C:$C,'[1]Deals (investment)'!$B:$B,$A1121,'[1]Deals (investment)'!$V:$V,BG$1)</f>
        <v>#VALUE!</v>
      </c>
      <c r="BH1121" s="17" t="e">
        <f>SUMIFS('[1]Deals (investment)'!$C:$C,'[1]Deals (investment)'!$B:$B,$A1121,'[1]Deals (investment)'!$V:$V,BH$1)</f>
        <v>#VALUE!</v>
      </c>
      <c r="BI1121" s="17" t="e">
        <f>SUMIFS('[1]Deals (investment)'!$C:$C,'[1]Deals (investment)'!$B:$B,$A1121,'[1]Deals (investment)'!$V:$V,BI$1)</f>
        <v>#VALUE!</v>
      </c>
      <c r="BJ1121" s="17" t="e">
        <f>SUMIFS('[1]Deals (investment)'!$C:$C,'[1]Deals (investment)'!$B:$B,$A1121,'[1]Deals (investment)'!$V:$V,BJ$1)</f>
        <v>#VALUE!</v>
      </c>
      <c r="BK1121" s="17" t="e">
        <f>SUMIFS('[1]Deals (investment)'!$C:$C,'[1]Deals (investment)'!$B:$B,$A1121,'[1]Deals (investment)'!$V:$V,BK$1)</f>
        <v>#VALUE!</v>
      </c>
      <c r="BL1121" s="17" t="e">
        <f>SUMIFS('[1]Deals (investment)'!$C:$C,'[1]Deals (investment)'!$B:$B,$A1121,'[1]Deals (investment)'!$V:$V,BL$1)</f>
        <v>#VALUE!</v>
      </c>
      <c r="BM1121" s="17" t="e">
        <f>SUMIFS('[1]Deals (investment)'!$C:$C,'[1]Deals (investment)'!$B:$B,$A1121,'[1]Deals (investment)'!$V:$V,BM$1)</f>
        <v>#VALUE!</v>
      </c>
      <c r="BN1121" s="15"/>
      <c r="BO1121" s="15"/>
      <c r="BP1121" s="22"/>
      <c r="BQ1121" s="15"/>
      <c r="BR1121" s="15"/>
      <c r="BS1121" s="15"/>
      <c r="BT1121" s="15"/>
      <c r="BU1121" s="15"/>
      <c r="BV1121" s="15"/>
      <c r="BW1121" s="15"/>
      <c r="BX1121" s="15"/>
      <c r="BY1121" s="15"/>
      <c r="BZ1121" s="15"/>
      <c r="CA1121" s="15"/>
      <c r="CB1121" s="15"/>
      <c r="CC1121" s="15"/>
      <c r="CD1121" s="15" t="str">
        <f t="shared" ref="CD1121:CD1124" si="165">CONCATENATE(A1121,B1121,C1121)</f>
        <v>Jwebi.ComJwebi is a peer-to-peer website that enables people to send and buy stuff from all over the world using travelers' spare luggage space.Active</v>
      </c>
      <c r="CE1121" s="15"/>
      <c r="CF1121" s="15"/>
      <c r="CG1121" s="15"/>
      <c r="CH1121" s="15"/>
      <c r="CI1121" s="15"/>
      <c r="CJ1121" s="15"/>
    </row>
    <row r="1122" spans="1:117" ht="12.75">
      <c r="A1122" s="15" t="s">
        <v>7689</v>
      </c>
      <c r="B1122" s="15" t="s">
        <v>7690</v>
      </c>
      <c r="C1122" s="15" t="s">
        <v>58</v>
      </c>
      <c r="D1122" s="16">
        <v>2017</v>
      </c>
      <c r="E1122" s="15" t="s">
        <v>7691</v>
      </c>
      <c r="F1122" s="15"/>
      <c r="G1122" s="15"/>
      <c r="H1122" s="15"/>
      <c r="I1122" s="15"/>
      <c r="J1122" s="15"/>
      <c r="K1122" s="17" t="e">
        <f t="shared" si="140"/>
        <v>#VALUE!</v>
      </c>
      <c r="L1122" s="15"/>
      <c r="M1122" s="18" t="e">
        <f t="shared" si="132"/>
        <v>#VALUE!</v>
      </c>
      <c r="N1122" s="15"/>
      <c r="O1122" s="15"/>
      <c r="P1122" s="15"/>
      <c r="Q1122" s="15"/>
      <c r="R1122" s="15"/>
      <c r="S1122" s="19"/>
      <c r="T1122" s="15"/>
      <c r="U1122" s="17"/>
      <c r="V1122" s="15" t="s">
        <v>7692</v>
      </c>
      <c r="W1122" s="15"/>
      <c r="X1122" s="15" t="s">
        <v>294</v>
      </c>
      <c r="Y1122" s="15" t="s">
        <v>1983</v>
      </c>
      <c r="AB1122" s="20"/>
      <c r="AC1122" s="21" t="s">
        <v>7693</v>
      </c>
      <c r="AD1122" s="21" t="s">
        <v>7694</v>
      </c>
      <c r="AE1122" s="21" t="s">
        <v>7695</v>
      </c>
      <c r="AF1122" s="21" t="s">
        <v>7696</v>
      </c>
      <c r="AG1122" s="22">
        <f t="shared" si="157"/>
        <v>0.41935483870967744</v>
      </c>
      <c r="AH1122" s="15" t="str">
        <f t="shared" si="161"/>
        <v/>
      </c>
      <c r="AI1122" s="22" t="e">
        <f>VLOOKUP(A1122,'[1]Deals (investment)'!$B$2:$Z$1497,1,FALSE)</f>
        <v>#N/A</v>
      </c>
      <c r="AJ1122" s="22" t="e">
        <f>VLOOKUP(A1122,'[1]Deals (investment)'!$B$2:$Z$870,15,FALSE)</f>
        <v>#N/A</v>
      </c>
      <c r="AK1122" s="17" t="e">
        <f>VLOOKUP(A1122,'[1]Deals (Exits)'!B:B,1,FALSE)</f>
        <v>#N/A</v>
      </c>
      <c r="AL1122" s="23" t="e">
        <f>VLOOKUP(G1122,[1]Lookups!$V$3:$Y$197,4,FALSE)</f>
        <v>#N/A</v>
      </c>
      <c r="AM1122" s="17" t="str">
        <f>VLOOKUP(X1122,[1]Lookups!$B$3:$C$200,2,FALSE)</f>
        <v>Health &amp; Pharmaceuticals</v>
      </c>
      <c r="AN1122" s="17" t="e">
        <f>VLOOKUP(R1122,[1]Lookups!$H$3:$I$69,2,FALSE)</f>
        <v>#N/A</v>
      </c>
      <c r="AO1122" s="17" t="e">
        <f>VLOOKUP(T1122,[1]Lookups!$H$3:$I$69,2,FALSE)</f>
        <v>#N/A</v>
      </c>
      <c r="AP1122" s="17" t="e">
        <f>VLOOKUP(AN1122,[1]Lookups!$N$3:$O$11,2,FALSE)</f>
        <v>#N/A</v>
      </c>
      <c r="AQ1122" s="18" t="e">
        <f>COUNTIFS('[1]Deals (investment)'!$B:$B,$A1122)</f>
        <v>#VALUE!</v>
      </c>
      <c r="AR1122" s="18" t="e">
        <f>COUNTIFS('[1]Deals (investment)'!$B:$B,$A1122,'[1]Deals (investment)'!$T:$T,$AW$1)+COUNTIFS('[1]Deals (investment)'!$B:$B,$A1122,'[1]Deals (investment)'!$T:$T,$AX$1)+COUNTIFS('[1]Deals (investment)'!$B:$B,$A1122,'[1]Deals (investment)'!$T:$T,$AY$1)</f>
        <v>#VALUE!</v>
      </c>
      <c r="AS1122" s="17" t="e">
        <f>SUMIFS('[1]Deals (investment)'!$C:$C,'[1]Deals (investment)'!$B:$B,$A1122)</f>
        <v>#VALUE!</v>
      </c>
      <c r="AT1122" s="17" t="e">
        <f t="shared" si="141"/>
        <v>#VALUE!</v>
      </c>
      <c r="AU1122" s="18" t="e">
        <f>COUNTIF('[1]Deals (Exits)'!$B:$B,A1122)</f>
        <v>#VALUE!</v>
      </c>
      <c r="AV1122" s="17" t="e">
        <f>SUMIFS('[1]Deals (investment)'!$C:$C,'[1]Deals (investment)'!$B:$B,$A1122,'[1]Deals (investment)'!$T:$T,AV$1)</f>
        <v>#VALUE!</v>
      </c>
      <c r="AW1122" s="17" t="e">
        <f>SUMIFS('[1]Deals (investment)'!$C:$C,'[1]Deals (investment)'!$B:$B,$A1122,'[1]Deals (investment)'!$T:$T,AW$1)</f>
        <v>#VALUE!</v>
      </c>
      <c r="AX1122" s="17" t="e">
        <f>SUMIFS('[1]Deals (investment)'!$C:$C,'[1]Deals (investment)'!$B:$B,$A1122,'[1]Deals (investment)'!$T:$T,AX$1)</f>
        <v>#VALUE!</v>
      </c>
      <c r="AY1122" s="17" t="e">
        <f>SUMIFS('[1]Deals (investment)'!$C:$C,'[1]Deals (investment)'!$B:$B,$A1122,'[1]Deals (investment)'!$T:$T,AY$1)</f>
        <v>#VALUE!</v>
      </c>
      <c r="AZ1122" s="17" t="e">
        <f>SUMIFS('[1]Deals (investment)'!$C:$C,'[1]Deals (investment)'!$B:$B,$A1122,'[1]Deals (investment)'!$T:$T,AZ$1)</f>
        <v>#VALUE!</v>
      </c>
      <c r="BA1122" s="17" t="e">
        <f>SUMIFS('[1]Deals (investment)'!$C:$C,'[1]Deals (investment)'!$B:$B,$A1122,'[1]Deals (investment)'!$T:$T,BA$1)</f>
        <v>#VALUE!</v>
      </c>
      <c r="BB1122" s="17" t="e">
        <f>SUMIFS('[1]Deals (investment)'!$C:$C,'[1]Deals (investment)'!$B:$B,$A1122,'[1]Deals (investment)'!$T:$T,BB$1)</f>
        <v>#VALUE!</v>
      </c>
      <c r="BC1122" s="17" t="e">
        <f>SUMIFS('[1]Deals (Exits)'!$C:$C,'[1]Deals (Exits)'!$B:$B,$A1122)</f>
        <v>#VALUE!</v>
      </c>
      <c r="BD1122" s="17" t="e">
        <f>SUMIFS('[1]Deals (investment)'!$C:$C,'[1]Deals (investment)'!$B:$B,$A1122,'[1]Deals (investment)'!$V:$V,BD$1)</f>
        <v>#VALUE!</v>
      </c>
      <c r="BE1122" s="17" t="e">
        <f>SUMIFS('[1]Deals (investment)'!$C:$C,'[1]Deals (investment)'!$B:$B,$A1122,'[1]Deals (investment)'!$V:$V,BE$1)</f>
        <v>#VALUE!</v>
      </c>
      <c r="BF1122" s="17" t="e">
        <f>SUMIFS('[1]Deals (investment)'!$C:$C,'[1]Deals (investment)'!$B:$B,$A1122,'[1]Deals (investment)'!$V:$V,BF$1)</f>
        <v>#VALUE!</v>
      </c>
      <c r="BG1122" s="17" t="e">
        <f>SUMIFS('[1]Deals (investment)'!$C:$C,'[1]Deals (investment)'!$B:$B,$A1122,'[1]Deals (investment)'!$V:$V,BG$1)</f>
        <v>#VALUE!</v>
      </c>
      <c r="BH1122" s="17" t="e">
        <f>SUMIFS('[1]Deals (investment)'!$C:$C,'[1]Deals (investment)'!$B:$B,$A1122,'[1]Deals (investment)'!$V:$V,BH$1)</f>
        <v>#VALUE!</v>
      </c>
      <c r="BI1122" s="17" t="e">
        <f>SUMIFS('[1]Deals (investment)'!$C:$C,'[1]Deals (investment)'!$B:$B,$A1122,'[1]Deals (investment)'!$V:$V,BI$1)</f>
        <v>#VALUE!</v>
      </c>
      <c r="BJ1122" s="17" t="e">
        <f>SUMIFS('[1]Deals (investment)'!$C:$C,'[1]Deals (investment)'!$B:$B,$A1122,'[1]Deals (investment)'!$V:$V,BJ$1)</f>
        <v>#VALUE!</v>
      </c>
      <c r="BK1122" s="17" t="e">
        <f>SUMIFS('[1]Deals (investment)'!$C:$C,'[1]Deals (investment)'!$B:$B,$A1122,'[1]Deals (investment)'!$V:$V,BK$1)</f>
        <v>#VALUE!</v>
      </c>
      <c r="BL1122" s="17" t="e">
        <f>SUMIFS('[1]Deals (investment)'!$C:$C,'[1]Deals (investment)'!$B:$B,$A1122,'[1]Deals (investment)'!$V:$V,BL$1)</f>
        <v>#VALUE!</v>
      </c>
      <c r="BM1122" s="17" t="e">
        <f>SUMIFS('[1]Deals (investment)'!$C:$C,'[1]Deals (investment)'!$B:$B,$A1122,'[1]Deals (investment)'!$V:$V,BM$1)</f>
        <v>#VALUE!</v>
      </c>
      <c r="BN1122" s="15"/>
      <c r="BO1122" s="15"/>
      <c r="BP1122" s="22"/>
      <c r="BQ1122" s="15"/>
      <c r="BR1122" s="15"/>
      <c r="BS1122" s="15"/>
      <c r="BT1122" s="15"/>
      <c r="BU1122" s="15"/>
      <c r="BV1122" s="15"/>
      <c r="BW1122" s="15"/>
      <c r="BX1122" s="15"/>
      <c r="BY1122" s="15"/>
      <c r="BZ1122" s="15"/>
      <c r="CA1122" s="15"/>
      <c r="CB1122" s="15"/>
      <c r="CC1122" s="15"/>
      <c r="CD1122" s="15" t="str">
        <f t="shared" si="165"/>
        <v>Lisungui PharmaLisungui Pharma est une application qui vous apporte des solutions complètes dans le domaine pharmaceutiqueActive</v>
      </c>
      <c r="CE1122" s="15"/>
      <c r="CF1122" s="15"/>
      <c r="CG1122" s="15"/>
      <c r="CH1122" s="15"/>
      <c r="CI1122" s="15"/>
      <c r="CJ1122" s="15"/>
    </row>
    <row r="1123" spans="1:117" ht="12.75">
      <c r="A1123" s="15" t="s">
        <v>7697</v>
      </c>
      <c r="B1123" s="15"/>
      <c r="C1123" s="15" t="s">
        <v>58</v>
      </c>
      <c r="D1123" s="16"/>
      <c r="E1123" s="15"/>
      <c r="F1123" s="15"/>
      <c r="G1123" s="15"/>
      <c r="H1123" s="15"/>
      <c r="I1123" s="15"/>
      <c r="J1123" s="15"/>
      <c r="K1123" s="17" t="e">
        <f t="shared" si="140"/>
        <v>#VALUE!</v>
      </c>
      <c r="L1123" s="15"/>
      <c r="M1123" s="18" t="e">
        <f t="shared" ref="M1123:M1377" si="166">AR1123</f>
        <v>#VALUE!</v>
      </c>
      <c r="N1123" s="15"/>
      <c r="O1123" s="15"/>
      <c r="P1123" s="15"/>
      <c r="Q1123" s="15"/>
      <c r="R1123" s="15"/>
      <c r="S1123" s="19"/>
      <c r="T1123" s="15"/>
      <c r="U1123" s="17"/>
      <c r="V1123" s="15"/>
      <c r="W1123" s="15"/>
      <c r="X1123" s="15"/>
      <c r="Y1123" s="15"/>
      <c r="AB1123" s="20"/>
      <c r="AC1123" s="15"/>
      <c r="AD1123" s="15"/>
      <c r="AE1123" s="15"/>
      <c r="AF1123" s="15"/>
      <c r="AG1123" s="22">
        <f t="shared" si="157"/>
        <v>9.6774193548387094E-2</v>
      </c>
      <c r="AH1123" s="15" t="str">
        <f t="shared" si="161"/>
        <v/>
      </c>
      <c r="AI1123" s="22" t="e">
        <f>VLOOKUP(A1123,'[1]Deals (investment)'!$B$2:$Z$1497,1,FALSE)</f>
        <v>#N/A</v>
      </c>
      <c r="AJ1123" s="22" t="e">
        <f>VLOOKUP(A1123,'[1]Deals (investment)'!$B$2:$Z$870,15,FALSE)</f>
        <v>#N/A</v>
      </c>
      <c r="AK1123" s="17" t="e">
        <f>VLOOKUP(A1123,'[1]Deals (Exits)'!B:B,1,FALSE)</f>
        <v>#N/A</v>
      </c>
      <c r="AL1123" s="23" t="e">
        <f>VLOOKUP(G1123,[1]Lookups!$V$3:$Y$197,4,FALSE)</f>
        <v>#N/A</v>
      </c>
      <c r="AM1123" s="17" t="e">
        <f>VLOOKUP(X1123,[1]Lookups!$B$3:$C$200,2,FALSE)</f>
        <v>#N/A</v>
      </c>
      <c r="AN1123" s="17" t="e">
        <f>VLOOKUP(R1123,[1]Lookups!$H$3:$I$69,2,FALSE)</f>
        <v>#N/A</v>
      </c>
      <c r="AO1123" s="17" t="e">
        <f>VLOOKUP(T1123,[1]Lookups!$H$3:$I$69,2,FALSE)</f>
        <v>#N/A</v>
      </c>
      <c r="AP1123" s="17" t="e">
        <f>VLOOKUP(AN1123,[1]Lookups!$N$3:$O$11,2,FALSE)</f>
        <v>#N/A</v>
      </c>
      <c r="AQ1123" s="18" t="e">
        <f>COUNTIFS('[1]Deals (investment)'!$B:$B,$A1123)</f>
        <v>#VALUE!</v>
      </c>
      <c r="AR1123" s="18" t="e">
        <f>COUNTIFS('[1]Deals (investment)'!$B:$B,$A1123,'[1]Deals (investment)'!$T:$T,$AW$1)+COUNTIFS('[1]Deals (investment)'!$B:$B,$A1123,'[1]Deals (investment)'!$T:$T,$AX$1)+COUNTIFS('[1]Deals (investment)'!$B:$B,$A1123,'[1]Deals (investment)'!$T:$T,$AY$1)</f>
        <v>#VALUE!</v>
      </c>
      <c r="AS1123" s="17" t="e">
        <f>SUMIFS('[1]Deals (investment)'!$C:$C,'[1]Deals (investment)'!$B:$B,$A1123)</f>
        <v>#VALUE!</v>
      </c>
      <c r="AT1123" s="17" t="e">
        <f t="shared" si="141"/>
        <v>#VALUE!</v>
      </c>
      <c r="AU1123" s="18" t="e">
        <f>COUNTIF('[1]Deals (Exits)'!$B:$B,A1123)</f>
        <v>#VALUE!</v>
      </c>
      <c r="AV1123" s="17" t="e">
        <f>SUMIFS('[1]Deals (investment)'!$C:$C,'[1]Deals (investment)'!$B:$B,$A1123,'[1]Deals (investment)'!$T:$T,AV$1)</f>
        <v>#VALUE!</v>
      </c>
      <c r="AW1123" s="17" t="e">
        <f>SUMIFS('[1]Deals (investment)'!$C:$C,'[1]Deals (investment)'!$B:$B,$A1123,'[1]Deals (investment)'!$T:$T,AW$1)</f>
        <v>#VALUE!</v>
      </c>
      <c r="AX1123" s="17" t="e">
        <f>SUMIFS('[1]Deals (investment)'!$C:$C,'[1]Deals (investment)'!$B:$B,$A1123,'[1]Deals (investment)'!$T:$T,AX$1)</f>
        <v>#VALUE!</v>
      </c>
      <c r="AY1123" s="17" t="e">
        <f>SUMIFS('[1]Deals (investment)'!$C:$C,'[1]Deals (investment)'!$B:$B,$A1123,'[1]Deals (investment)'!$T:$T,AY$1)</f>
        <v>#VALUE!</v>
      </c>
      <c r="AZ1123" s="17" t="e">
        <f>SUMIFS('[1]Deals (investment)'!$C:$C,'[1]Deals (investment)'!$B:$B,$A1123,'[1]Deals (investment)'!$T:$T,AZ$1)</f>
        <v>#VALUE!</v>
      </c>
      <c r="BA1123" s="17" t="e">
        <f>SUMIFS('[1]Deals (investment)'!$C:$C,'[1]Deals (investment)'!$B:$B,$A1123,'[1]Deals (investment)'!$T:$T,BA$1)</f>
        <v>#VALUE!</v>
      </c>
      <c r="BB1123" s="17" t="e">
        <f>SUMIFS('[1]Deals (investment)'!$C:$C,'[1]Deals (investment)'!$B:$B,$A1123,'[1]Deals (investment)'!$T:$T,BB$1)</f>
        <v>#VALUE!</v>
      </c>
      <c r="BC1123" s="17" t="e">
        <f>SUMIFS('[1]Deals (Exits)'!$C:$C,'[1]Deals (Exits)'!$B:$B,$A1123)</f>
        <v>#VALUE!</v>
      </c>
      <c r="BD1123" s="17" t="e">
        <f>SUMIFS('[1]Deals (investment)'!$C:$C,'[1]Deals (investment)'!$B:$B,$A1123,'[1]Deals (investment)'!$V:$V,BD$1)</f>
        <v>#VALUE!</v>
      </c>
      <c r="BE1123" s="17" t="e">
        <f>SUMIFS('[1]Deals (investment)'!$C:$C,'[1]Deals (investment)'!$B:$B,$A1123,'[1]Deals (investment)'!$V:$V,BE$1)</f>
        <v>#VALUE!</v>
      </c>
      <c r="BF1123" s="17" t="e">
        <f>SUMIFS('[1]Deals (investment)'!$C:$C,'[1]Deals (investment)'!$B:$B,$A1123,'[1]Deals (investment)'!$V:$V,BF$1)</f>
        <v>#VALUE!</v>
      </c>
      <c r="BG1123" s="17" t="e">
        <f>SUMIFS('[1]Deals (investment)'!$C:$C,'[1]Deals (investment)'!$B:$B,$A1123,'[1]Deals (investment)'!$V:$V,BG$1)</f>
        <v>#VALUE!</v>
      </c>
      <c r="BH1123" s="17" t="e">
        <f>SUMIFS('[1]Deals (investment)'!$C:$C,'[1]Deals (investment)'!$B:$B,$A1123,'[1]Deals (investment)'!$V:$V,BH$1)</f>
        <v>#VALUE!</v>
      </c>
      <c r="BI1123" s="17" t="e">
        <f>SUMIFS('[1]Deals (investment)'!$C:$C,'[1]Deals (investment)'!$B:$B,$A1123,'[1]Deals (investment)'!$V:$V,BI$1)</f>
        <v>#VALUE!</v>
      </c>
      <c r="BJ1123" s="17" t="e">
        <f>SUMIFS('[1]Deals (investment)'!$C:$C,'[1]Deals (investment)'!$B:$B,$A1123,'[1]Deals (investment)'!$V:$V,BJ$1)</f>
        <v>#VALUE!</v>
      </c>
      <c r="BK1123" s="17" t="e">
        <f>SUMIFS('[1]Deals (investment)'!$C:$C,'[1]Deals (investment)'!$B:$B,$A1123,'[1]Deals (investment)'!$V:$V,BK$1)</f>
        <v>#VALUE!</v>
      </c>
      <c r="BL1123" s="17" t="e">
        <f>SUMIFS('[1]Deals (investment)'!$C:$C,'[1]Deals (investment)'!$B:$B,$A1123,'[1]Deals (investment)'!$V:$V,BL$1)</f>
        <v>#VALUE!</v>
      </c>
      <c r="BM1123" s="17" t="e">
        <f>SUMIFS('[1]Deals (investment)'!$C:$C,'[1]Deals (investment)'!$B:$B,$A1123,'[1]Deals (investment)'!$V:$V,BM$1)</f>
        <v>#VALUE!</v>
      </c>
      <c r="BN1123" s="15"/>
      <c r="BO1123" s="15"/>
      <c r="BP1123" s="22"/>
      <c r="BQ1123" s="15"/>
      <c r="BR1123" s="15"/>
      <c r="BS1123" s="15"/>
      <c r="BT1123" s="15"/>
      <c r="BU1123" s="15"/>
      <c r="BV1123" s="15"/>
      <c r="BW1123" s="15"/>
      <c r="BX1123" s="15"/>
      <c r="BY1123" s="15"/>
      <c r="BZ1123" s="15"/>
      <c r="CA1123" s="15"/>
      <c r="CB1123" s="15"/>
      <c r="CC1123" s="15"/>
      <c r="CD1123" s="15" t="str">
        <f t="shared" si="165"/>
        <v>KAINO AfricaActive</v>
      </c>
      <c r="CE1123" s="15"/>
      <c r="CF1123" s="15"/>
      <c r="CG1123" s="15"/>
      <c r="CH1123" s="15"/>
      <c r="CI1123" s="15"/>
      <c r="CJ1123" s="15"/>
    </row>
    <row r="1124" spans="1:117" ht="12.75">
      <c r="A1124" s="15" t="s">
        <v>7698</v>
      </c>
      <c r="B1124" s="15" t="s">
        <v>7699</v>
      </c>
      <c r="C1124" s="15" t="s">
        <v>58</v>
      </c>
      <c r="D1124" s="16">
        <v>2017</v>
      </c>
      <c r="E1124" s="15" t="s">
        <v>7479</v>
      </c>
      <c r="F1124" s="15"/>
      <c r="G1124" s="15"/>
      <c r="H1124" s="15"/>
      <c r="I1124" s="15"/>
      <c r="J1124" s="15"/>
      <c r="K1124" s="17" t="e">
        <f t="shared" si="140"/>
        <v>#VALUE!</v>
      </c>
      <c r="L1124" s="15"/>
      <c r="M1124" s="18" t="e">
        <f t="shared" si="166"/>
        <v>#VALUE!</v>
      </c>
      <c r="N1124" s="15"/>
      <c r="O1124" s="15"/>
      <c r="P1124" s="15"/>
      <c r="Q1124" s="15"/>
      <c r="R1124" s="15"/>
      <c r="S1124" s="19"/>
      <c r="T1124" s="15"/>
      <c r="U1124" s="17"/>
      <c r="V1124" s="15" t="s">
        <v>7700</v>
      </c>
      <c r="W1124" s="15"/>
      <c r="X1124" s="15" t="s">
        <v>404</v>
      </c>
      <c r="Y1124" s="15" t="s">
        <v>7701</v>
      </c>
      <c r="AB1124" s="20"/>
      <c r="AC1124" s="21" t="s">
        <v>7702</v>
      </c>
      <c r="AD1124" s="21" t="s">
        <v>7703</v>
      </c>
      <c r="AE1124" s="21" t="s">
        <v>7704</v>
      </c>
      <c r="AF1124" s="21" t="s">
        <v>7705</v>
      </c>
      <c r="AG1124" s="22">
        <f t="shared" si="157"/>
        <v>0.41935483870967744</v>
      </c>
      <c r="AH1124" s="15" t="str">
        <f t="shared" si="161"/>
        <v/>
      </c>
      <c r="AI1124" s="22" t="e">
        <f>VLOOKUP(A1124,'[1]Deals (investment)'!$B$2:$Z$1497,1,FALSE)</f>
        <v>#N/A</v>
      </c>
      <c r="AJ1124" s="22" t="e">
        <f>VLOOKUP(A1124,'[1]Deals (investment)'!$B$2:$Z$870,15,FALSE)</f>
        <v>#N/A</v>
      </c>
      <c r="AK1124" s="17" t="e">
        <f>VLOOKUP(A1124,'[1]Deals (Exits)'!B:B,1,FALSE)</f>
        <v>#N/A</v>
      </c>
      <c r="AL1124" s="23" t="e">
        <f>VLOOKUP(G1124,[1]Lookups!$V$3:$Y$197,4,FALSE)</f>
        <v>#N/A</v>
      </c>
      <c r="AM1124" s="17" t="str">
        <f>VLOOKUP(X1124,[1]Lookups!$B$3:$C$200,2,FALSE)</f>
        <v>Other Technologies &amp; Information Technology</v>
      </c>
      <c r="AN1124" s="17" t="e">
        <f>VLOOKUP(R1124,[1]Lookups!$H$3:$I$69,2,FALSE)</f>
        <v>#N/A</v>
      </c>
      <c r="AO1124" s="17" t="e">
        <f>VLOOKUP(T1124,[1]Lookups!$H$3:$I$69,2,FALSE)</f>
        <v>#N/A</v>
      </c>
      <c r="AP1124" s="17" t="e">
        <f>VLOOKUP(AN1124,[1]Lookups!$N$3:$O$11,2,FALSE)</f>
        <v>#N/A</v>
      </c>
      <c r="AQ1124" s="18" t="e">
        <f>COUNTIFS('[1]Deals (investment)'!$B:$B,$A1124)</f>
        <v>#VALUE!</v>
      </c>
      <c r="AR1124" s="18" t="e">
        <f>COUNTIFS('[1]Deals (investment)'!$B:$B,$A1124,'[1]Deals (investment)'!$T:$T,$AW$1)+COUNTIFS('[1]Deals (investment)'!$B:$B,$A1124,'[1]Deals (investment)'!$T:$T,$AX$1)+COUNTIFS('[1]Deals (investment)'!$B:$B,$A1124,'[1]Deals (investment)'!$T:$T,$AY$1)</f>
        <v>#VALUE!</v>
      </c>
      <c r="AS1124" s="17" t="e">
        <f>SUMIFS('[1]Deals (investment)'!$C:$C,'[1]Deals (investment)'!$B:$B,$A1124)</f>
        <v>#VALUE!</v>
      </c>
      <c r="AT1124" s="17" t="e">
        <f t="shared" si="141"/>
        <v>#VALUE!</v>
      </c>
      <c r="AU1124" s="18" t="e">
        <f>COUNTIF('[1]Deals (Exits)'!$B:$B,A1124)</f>
        <v>#VALUE!</v>
      </c>
      <c r="AV1124" s="17" t="e">
        <f>SUMIFS('[1]Deals (investment)'!$C:$C,'[1]Deals (investment)'!$B:$B,$A1124,'[1]Deals (investment)'!$T:$T,AV$1)</f>
        <v>#VALUE!</v>
      </c>
      <c r="AW1124" s="17" t="e">
        <f>SUMIFS('[1]Deals (investment)'!$C:$C,'[1]Deals (investment)'!$B:$B,$A1124,'[1]Deals (investment)'!$T:$T,AW$1)</f>
        <v>#VALUE!</v>
      </c>
      <c r="AX1124" s="17" t="e">
        <f>SUMIFS('[1]Deals (investment)'!$C:$C,'[1]Deals (investment)'!$B:$B,$A1124,'[1]Deals (investment)'!$T:$T,AX$1)</f>
        <v>#VALUE!</v>
      </c>
      <c r="AY1124" s="17" t="e">
        <f>SUMIFS('[1]Deals (investment)'!$C:$C,'[1]Deals (investment)'!$B:$B,$A1124,'[1]Deals (investment)'!$T:$T,AY$1)</f>
        <v>#VALUE!</v>
      </c>
      <c r="AZ1124" s="17" t="e">
        <f>SUMIFS('[1]Deals (investment)'!$C:$C,'[1]Deals (investment)'!$B:$B,$A1124,'[1]Deals (investment)'!$T:$T,AZ$1)</f>
        <v>#VALUE!</v>
      </c>
      <c r="BA1124" s="17" t="e">
        <f>SUMIFS('[1]Deals (investment)'!$C:$C,'[1]Deals (investment)'!$B:$B,$A1124,'[1]Deals (investment)'!$T:$T,BA$1)</f>
        <v>#VALUE!</v>
      </c>
      <c r="BB1124" s="17" t="e">
        <f>SUMIFS('[1]Deals (investment)'!$C:$C,'[1]Deals (investment)'!$B:$B,$A1124,'[1]Deals (investment)'!$T:$T,BB$1)</f>
        <v>#VALUE!</v>
      </c>
      <c r="BC1124" s="17" t="e">
        <f>SUMIFS('[1]Deals (Exits)'!$C:$C,'[1]Deals (Exits)'!$B:$B,$A1124)</f>
        <v>#VALUE!</v>
      </c>
      <c r="BD1124" s="17" t="e">
        <f>SUMIFS('[1]Deals (investment)'!$C:$C,'[1]Deals (investment)'!$B:$B,$A1124,'[1]Deals (investment)'!$V:$V,BD$1)</f>
        <v>#VALUE!</v>
      </c>
      <c r="BE1124" s="17" t="e">
        <f>SUMIFS('[1]Deals (investment)'!$C:$C,'[1]Deals (investment)'!$B:$B,$A1124,'[1]Deals (investment)'!$V:$V,BE$1)</f>
        <v>#VALUE!</v>
      </c>
      <c r="BF1124" s="17" t="e">
        <f>SUMIFS('[1]Deals (investment)'!$C:$C,'[1]Deals (investment)'!$B:$B,$A1124,'[1]Deals (investment)'!$V:$V,BF$1)</f>
        <v>#VALUE!</v>
      </c>
      <c r="BG1124" s="17" t="e">
        <f>SUMIFS('[1]Deals (investment)'!$C:$C,'[1]Deals (investment)'!$B:$B,$A1124,'[1]Deals (investment)'!$V:$V,BG$1)</f>
        <v>#VALUE!</v>
      </c>
      <c r="BH1124" s="17" t="e">
        <f>SUMIFS('[1]Deals (investment)'!$C:$C,'[1]Deals (investment)'!$B:$B,$A1124,'[1]Deals (investment)'!$V:$V,BH$1)</f>
        <v>#VALUE!</v>
      </c>
      <c r="BI1124" s="17" t="e">
        <f>SUMIFS('[1]Deals (investment)'!$C:$C,'[1]Deals (investment)'!$B:$B,$A1124,'[1]Deals (investment)'!$V:$V,BI$1)</f>
        <v>#VALUE!</v>
      </c>
      <c r="BJ1124" s="17" t="e">
        <f>SUMIFS('[1]Deals (investment)'!$C:$C,'[1]Deals (investment)'!$B:$B,$A1124,'[1]Deals (investment)'!$V:$V,BJ$1)</f>
        <v>#VALUE!</v>
      </c>
      <c r="BK1124" s="17" t="e">
        <f>SUMIFS('[1]Deals (investment)'!$C:$C,'[1]Deals (investment)'!$B:$B,$A1124,'[1]Deals (investment)'!$V:$V,BK$1)</f>
        <v>#VALUE!</v>
      </c>
      <c r="BL1124" s="17" t="e">
        <f>SUMIFS('[1]Deals (investment)'!$C:$C,'[1]Deals (investment)'!$B:$B,$A1124,'[1]Deals (investment)'!$V:$V,BL$1)</f>
        <v>#VALUE!</v>
      </c>
      <c r="BM1124" s="17" t="e">
        <f>SUMIFS('[1]Deals (investment)'!$C:$C,'[1]Deals (investment)'!$B:$B,$A1124,'[1]Deals (investment)'!$V:$V,BM$1)</f>
        <v>#VALUE!</v>
      </c>
      <c r="BN1124" s="15"/>
      <c r="BO1124" s="15"/>
      <c r="BP1124" s="22"/>
      <c r="BQ1124" s="15"/>
      <c r="BR1124" s="15"/>
      <c r="BS1124" s="15"/>
      <c r="BT1124" s="15"/>
      <c r="BU1124" s="15"/>
      <c r="BV1124" s="15"/>
      <c r="BW1124" s="15"/>
      <c r="BX1124" s="15"/>
      <c r="BY1124" s="15"/>
      <c r="BZ1124" s="15"/>
      <c r="CA1124" s="15"/>
      <c r="CB1124" s="15"/>
      <c r="CC1124" s="15"/>
      <c r="CD1124" s="15" t="str">
        <f t="shared" si="165"/>
        <v>KalejobKalejob is jobs website with full-time and on-demand employment via SMS.Active</v>
      </c>
      <c r="CE1124" s="15"/>
      <c r="CF1124" s="15"/>
      <c r="CG1124" s="15"/>
      <c r="CH1124" s="15"/>
      <c r="CI1124" s="15"/>
      <c r="CJ1124" s="15"/>
    </row>
    <row r="1125" spans="1:117" ht="12.75">
      <c r="A1125" s="15" t="s">
        <v>7706</v>
      </c>
      <c r="B1125" s="15" t="s">
        <v>7707</v>
      </c>
      <c r="C1125" s="15" t="s">
        <v>58</v>
      </c>
      <c r="D1125" s="16">
        <v>2015</v>
      </c>
      <c r="E1125" s="15" t="s">
        <v>1472</v>
      </c>
      <c r="F1125" s="15"/>
      <c r="G1125" s="15" t="s">
        <v>91</v>
      </c>
      <c r="H1125" s="15"/>
      <c r="I1125" s="15" t="s">
        <v>91</v>
      </c>
      <c r="J1125" s="15"/>
      <c r="K1125" s="17" t="e">
        <f t="shared" si="140"/>
        <v>#VALUE!</v>
      </c>
      <c r="L1125" s="15"/>
      <c r="M1125" s="18" t="e">
        <f t="shared" si="166"/>
        <v>#VALUE!</v>
      </c>
      <c r="N1125" s="15"/>
      <c r="O1125" s="15"/>
      <c r="P1125" s="15"/>
      <c r="Q1125" s="15"/>
      <c r="R1125" s="15"/>
      <c r="S1125" s="19"/>
      <c r="T1125" s="15"/>
      <c r="U1125" s="17"/>
      <c r="V1125" s="15" t="s">
        <v>7708</v>
      </c>
      <c r="W1125" s="15"/>
      <c r="X1125" s="15" t="s">
        <v>79</v>
      </c>
      <c r="Y1125" s="15" t="s">
        <v>7709</v>
      </c>
      <c r="AB1125" s="20"/>
      <c r="AC1125" s="21" t="s">
        <v>7710</v>
      </c>
      <c r="AD1125" s="21" t="s">
        <v>7711</v>
      </c>
      <c r="AE1125" s="21" t="s">
        <v>7712</v>
      </c>
      <c r="AF1125" s="21" t="s">
        <v>7713</v>
      </c>
      <c r="AG1125" s="22">
        <f t="shared" si="157"/>
        <v>0.4838709677419355</v>
      </c>
      <c r="AH1125" s="15" t="str">
        <f t="shared" si="161"/>
        <v/>
      </c>
      <c r="AI1125" s="22" t="e">
        <f>VLOOKUP(A1125,'[1]Deals (investment)'!$B$2:$Z$1497,1,FALSE)</f>
        <v>#N/A</v>
      </c>
      <c r="AJ1125" s="22" t="e">
        <f>VLOOKUP(A1125,'[1]Deals (investment)'!$B$2:$Z$870,15,FALSE)</f>
        <v>#N/A</v>
      </c>
      <c r="AK1125" s="17" t="e">
        <f>VLOOKUP(A1125,'[1]Deals (Exits)'!B:B,1,FALSE)</f>
        <v>#N/A</v>
      </c>
      <c r="AL1125" s="23">
        <f>VLOOKUP(G1125,[1]Lookups!$V$3:$Y$197,4,FALSE)</f>
        <v>0</v>
      </c>
      <c r="AM1125" s="17" t="str">
        <f>VLOOKUP(X1125,[1]Lookups!$B$3:$C$200,2,FALSE)</f>
        <v>Other Technologies &amp; Information Technology</v>
      </c>
      <c r="AN1125" s="17" t="e">
        <f>VLOOKUP(R1125,[1]Lookups!$H$3:$I$69,2,FALSE)</f>
        <v>#N/A</v>
      </c>
      <c r="AO1125" s="17" t="e">
        <f>VLOOKUP(T1125,[1]Lookups!$H$3:$I$69,2,FALSE)</f>
        <v>#N/A</v>
      </c>
      <c r="AP1125" s="17" t="e">
        <f>VLOOKUP(AN1125,[1]Lookups!$N$3:$O$11,2,FALSE)</f>
        <v>#N/A</v>
      </c>
      <c r="AQ1125" s="18" t="e">
        <f>COUNTIFS('[1]Deals (investment)'!$B:$B,$A1125)</f>
        <v>#VALUE!</v>
      </c>
      <c r="AR1125" s="18" t="e">
        <f>COUNTIFS('[1]Deals (investment)'!$B:$B,$A1125,'[1]Deals (investment)'!$T:$T,$AW$1)+COUNTIFS('[1]Deals (investment)'!$B:$B,$A1125,'[1]Deals (investment)'!$T:$T,$AX$1)+COUNTIFS('[1]Deals (investment)'!$B:$B,$A1125,'[1]Deals (investment)'!$T:$T,$AY$1)</f>
        <v>#VALUE!</v>
      </c>
      <c r="AS1125" s="17" t="e">
        <f>SUMIFS('[1]Deals (investment)'!$C:$C,'[1]Deals (investment)'!$B:$B,$A1125)</f>
        <v>#VALUE!</v>
      </c>
      <c r="AT1125" s="17" t="e">
        <f t="shared" si="141"/>
        <v>#VALUE!</v>
      </c>
      <c r="AU1125" s="18" t="e">
        <f>COUNTIF('[1]Deals (Exits)'!$B:$B,A1125)</f>
        <v>#VALUE!</v>
      </c>
      <c r="AV1125" s="17" t="e">
        <f>SUMIFS('[1]Deals (investment)'!$C:$C,'[1]Deals (investment)'!$B:$B,$A1125,'[1]Deals (investment)'!$T:$T,AV$1)</f>
        <v>#VALUE!</v>
      </c>
      <c r="AW1125" s="17" t="e">
        <f>SUMIFS('[1]Deals (investment)'!$C:$C,'[1]Deals (investment)'!$B:$B,$A1125,'[1]Deals (investment)'!$T:$T,AW$1)</f>
        <v>#VALUE!</v>
      </c>
      <c r="AX1125" s="17" t="e">
        <f>SUMIFS('[1]Deals (investment)'!$C:$C,'[1]Deals (investment)'!$B:$B,$A1125,'[1]Deals (investment)'!$T:$T,AX$1)</f>
        <v>#VALUE!</v>
      </c>
      <c r="AY1125" s="17" t="e">
        <f>SUMIFS('[1]Deals (investment)'!$C:$C,'[1]Deals (investment)'!$B:$B,$A1125,'[1]Deals (investment)'!$T:$T,AY$1)</f>
        <v>#VALUE!</v>
      </c>
      <c r="AZ1125" s="17" t="e">
        <f>SUMIFS('[1]Deals (investment)'!$C:$C,'[1]Deals (investment)'!$B:$B,$A1125,'[1]Deals (investment)'!$T:$T,AZ$1)</f>
        <v>#VALUE!</v>
      </c>
      <c r="BA1125" s="17" t="e">
        <f>SUMIFS('[1]Deals (investment)'!$C:$C,'[1]Deals (investment)'!$B:$B,$A1125,'[1]Deals (investment)'!$T:$T,BA$1)</f>
        <v>#VALUE!</v>
      </c>
      <c r="BB1125" s="17" t="e">
        <f>SUMIFS('[1]Deals (investment)'!$C:$C,'[1]Deals (investment)'!$B:$B,$A1125,'[1]Deals (investment)'!$T:$T,BB$1)</f>
        <v>#VALUE!</v>
      </c>
      <c r="BC1125" s="17" t="e">
        <f>SUMIFS('[1]Deals (Exits)'!$C:$C,'[1]Deals (Exits)'!$B:$B,$A1125)</f>
        <v>#VALUE!</v>
      </c>
      <c r="BD1125" s="17" t="e">
        <f>SUMIFS('[1]Deals (investment)'!$C:$C,'[1]Deals (investment)'!$B:$B,$A1125,'[1]Deals (investment)'!$V:$V,BD$1)</f>
        <v>#VALUE!</v>
      </c>
      <c r="BE1125" s="17" t="e">
        <f>SUMIFS('[1]Deals (investment)'!$C:$C,'[1]Deals (investment)'!$B:$B,$A1125,'[1]Deals (investment)'!$V:$V,BE$1)</f>
        <v>#VALUE!</v>
      </c>
      <c r="BF1125" s="17" t="e">
        <f>SUMIFS('[1]Deals (investment)'!$C:$C,'[1]Deals (investment)'!$B:$B,$A1125,'[1]Deals (investment)'!$V:$V,BF$1)</f>
        <v>#VALUE!</v>
      </c>
      <c r="BG1125" s="17" t="e">
        <f>SUMIFS('[1]Deals (investment)'!$C:$C,'[1]Deals (investment)'!$B:$B,$A1125,'[1]Deals (investment)'!$V:$V,BG$1)</f>
        <v>#VALUE!</v>
      </c>
      <c r="BH1125" s="17" t="e">
        <f>SUMIFS('[1]Deals (investment)'!$C:$C,'[1]Deals (investment)'!$B:$B,$A1125,'[1]Deals (investment)'!$V:$V,BH$1)</f>
        <v>#VALUE!</v>
      </c>
      <c r="BI1125" s="17" t="e">
        <f>SUMIFS('[1]Deals (investment)'!$C:$C,'[1]Deals (investment)'!$B:$B,$A1125,'[1]Deals (investment)'!$V:$V,BI$1)</f>
        <v>#VALUE!</v>
      </c>
      <c r="BJ1125" s="17" t="e">
        <f>SUMIFS('[1]Deals (investment)'!$C:$C,'[1]Deals (investment)'!$B:$B,$A1125,'[1]Deals (investment)'!$V:$V,BJ$1)</f>
        <v>#VALUE!</v>
      </c>
      <c r="BK1125" s="17" t="e">
        <f>SUMIFS('[1]Deals (investment)'!$C:$C,'[1]Deals (investment)'!$B:$B,$A1125,'[1]Deals (investment)'!$V:$V,BK$1)</f>
        <v>#VALUE!</v>
      </c>
      <c r="BL1125" s="17" t="e">
        <f>SUMIFS('[1]Deals (investment)'!$C:$C,'[1]Deals (investment)'!$B:$B,$A1125,'[1]Deals (investment)'!$V:$V,BL$1)</f>
        <v>#VALUE!</v>
      </c>
      <c r="BM1125" s="17" t="e">
        <f>SUMIFS('[1]Deals (investment)'!$C:$C,'[1]Deals (investment)'!$B:$B,$A1125,'[1]Deals (investment)'!$V:$V,BM$1)</f>
        <v>#VALUE!</v>
      </c>
      <c r="BN1125" s="15"/>
      <c r="BO1125" s="15"/>
      <c r="BP1125" s="22"/>
      <c r="BQ1125" s="15"/>
      <c r="BR1125" s="15"/>
      <c r="BS1125" s="15"/>
      <c r="BT1125" s="15"/>
      <c r="BU1125" s="15"/>
      <c r="BV1125" s="15"/>
      <c r="BW1125" s="15"/>
      <c r="BX1125" s="15"/>
      <c r="BY1125" s="15"/>
      <c r="BZ1125" s="15"/>
      <c r="CA1125" s="15"/>
      <c r="CB1125" s="15"/>
      <c r="CC1125" s="15"/>
      <c r="CD1125" s="15"/>
      <c r="CE1125" s="15"/>
      <c r="CF1125" s="15"/>
      <c r="CG1125" s="15"/>
      <c r="CH1125" s="15"/>
      <c r="CI1125" s="15"/>
      <c r="CJ1125" s="15"/>
    </row>
    <row r="1126" spans="1:117" ht="12.75">
      <c r="A1126" s="15" t="s">
        <v>7714</v>
      </c>
      <c r="B1126" s="15" t="s">
        <v>7715</v>
      </c>
      <c r="C1126" s="15" t="s">
        <v>58</v>
      </c>
      <c r="D1126" s="16">
        <v>2018</v>
      </c>
      <c r="E1126" s="15" t="s">
        <v>272</v>
      </c>
      <c r="F1126" s="15"/>
      <c r="G1126" s="15" t="s">
        <v>273</v>
      </c>
      <c r="H1126" s="15"/>
      <c r="I1126" s="15" t="s">
        <v>273</v>
      </c>
      <c r="J1126" s="15"/>
      <c r="K1126" s="17" t="e">
        <f t="shared" si="140"/>
        <v>#VALUE!</v>
      </c>
      <c r="L1126" s="15"/>
      <c r="M1126" s="18" t="e">
        <f t="shared" si="166"/>
        <v>#VALUE!</v>
      </c>
      <c r="N1126" s="15"/>
      <c r="O1126" s="15"/>
      <c r="P1126" s="15"/>
      <c r="Q1126" s="15"/>
      <c r="R1126" s="15"/>
      <c r="S1126" s="19"/>
      <c r="T1126" s="15"/>
      <c r="U1126" s="17"/>
      <c r="V1126" s="15" t="s">
        <v>7716</v>
      </c>
      <c r="W1126" s="15">
        <v>1</v>
      </c>
      <c r="X1126" s="15" t="s">
        <v>134</v>
      </c>
      <c r="Y1126" s="15" t="s">
        <v>7717</v>
      </c>
      <c r="AB1126" s="32">
        <v>43506</v>
      </c>
      <c r="AC1126" s="21" t="s">
        <v>7718</v>
      </c>
      <c r="AD1126" s="21" t="s">
        <v>7719</v>
      </c>
      <c r="AE1126" s="21" t="s">
        <v>7720</v>
      </c>
      <c r="AF1126" s="21" t="s">
        <v>7721</v>
      </c>
      <c r="AG1126" s="22">
        <f t="shared" si="157"/>
        <v>0.54838709677419351</v>
      </c>
      <c r="AH1126" s="15" t="str">
        <f t="shared" si="161"/>
        <v/>
      </c>
      <c r="AI1126" s="22" t="str">
        <f>VLOOKUP(A1126,'[1]Deals (investment)'!$B$2:$Z$1497,1,FALSE)</f>
        <v>Jetstream Africa</v>
      </c>
      <c r="AJ1126" s="22">
        <f>VLOOKUP(A1126,'[1]Deals (investment)'!$B$2:$Z$870,15,FALSE)</f>
        <v>0</v>
      </c>
      <c r="AK1126" s="17" t="e">
        <f>VLOOKUP(A1126,'[1]Deals (Exits)'!B:B,1,FALSE)</f>
        <v>#N/A</v>
      </c>
      <c r="AL1126" s="23">
        <f>VLOOKUP(G1126,[1]Lookups!$V$3:$Y$197,4,FALSE)</f>
        <v>0</v>
      </c>
      <c r="AM1126" s="17" t="str">
        <f>VLOOKUP(X1126,[1]Lookups!$B$3:$C$200,2,FALSE)</f>
        <v>Transport &amp; Logistics</v>
      </c>
      <c r="AN1126" s="17" t="e">
        <f>VLOOKUP(R1126,[1]Lookups!$H$3:$I$69,2,FALSE)</f>
        <v>#N/A</v>
      </c>
      <c r="AO1126" s="17" t="e">
        <f>VLOOKUP(T1126,[1]Lookups!$H$3:$I$69,2,FALSE)</f>
        <v>#N/A</v>
      </c>
      <c r="AP1126" s="17" t="e">
        <f>VLOOKUP(AN1126,[1]Lookups!$N$3:$O$11,2,FALSE)</f>
        <v>#N/A</v>
      </c>
      <c r="AQ1126" s="18" t="e">
        <f>COUNTIFS('[1]Deals (investment)'!$B:$B,$A1126)</f>
        <v>#VALUE!</v>
      </c>
      <c r="AR1126" s="18" t="e">
        <f>COUNTIFS('[1]Deals (investment)'!$B:$B,$A1126,'[1]Deals (investment)'!$T:$T,$AW$1)+COUNTIFS('[1]Deals (investment)'!$B:$B,$A1126,'[1]Deals (investment)'!$T:$T,$AX$1)+COUNTIFS('[1]Deals (investment)'!$B:$B,$A1126,'[1]Deals (investment)'!$T:$T,$AY$1)</f>
        <v>#VALUE!</v>
      </c>
      <c r="AS1126" s="17" t="e">
        <f>SUMIFS('[1]Deals (investment)'!$C:$C,'[1]Deals (investment)'!$B:$B,$A1126)</f>
        <v>#VALUE!</v>
      </c>
      <c r="AT1126" s="17" t="e">
        <f t="shared" si="141"/>
        <v>#VALUE!</v>
      </c>
      <c r="AU1126" s="18" t="e">
        <f>COUNTIF('[1]Deals (Exits)'!$B:$B,A1126)</f>
        <v>#VALUE!</v>
      </c>
      <c r="AV1126" s="17" t="e">
        <f>SUMIFS('[1]Deals (investment)'!$C:$C,'[1]Deals (investment)'!$B:$B,$A1126,'[1]Deals (investment)'!$T:$T,AV$1)</f>
        <v>#VALUE!</v>
      </c>
      <c r="AW1126" s="17" t="e">
        <f>SUMIFS('[1]Deals (investment)'!$C:$C,'[1]Deals (investment)'!$B:$B,$A1126,'[1]Deals (investment)'!$T:$T,AW$1)</f>
        <v>#VALUE!</v>
      </c>
      <c r="AX1126" s="17" t="e">
        <f>SUMIFS('[1]Deals (investment)'!$C:$C,'[1]Deals (investment)'!$B:$B,$A1126,'[1]Deals (investment)'!$T:$T,AX$1)</f>
        <v>#VALUE!</v>
      </c>
      <c r="AY1126" s="17" t="e">
        <f>SUMIFS('[1]Deals (investment)'!$C:$C,'[1]Deals (investment)'!$B:$B,$A1126,'[1]Deals (investment)'!$T:$T,AY$1)</f>
        <v>#VALUE!</v>
      </c>
      <c r="AZ1126" s="17" t="e">
        <f>SUMIFS('[1]Deals (investment)'!$C:$C,'[1]Deals (investment)'!$B:$B,$A1126,'[1]Deals (investment)'!$T:$T,AZ$1)</f>
        <v>#VALUE!</v>
      </c>
      <c r="BA1126" s="17" t="e">
        <f>SUMIFS('[1]Deals (investment)'!$C:$C,'[1]Deals (investment)'!$B:$B,$A1126,'[1]Deals (investment)'!$T:$T,BA$1)</f>
        <v>#VALUE!</v>
      </c>
      <c r="BB1126" s="17" t="e">
        <f>SUMIFS('[1]Deals (investment)'!$C:$C,'[1]Deals (investment)'!$B:$B,$A1126,'[1]Deals (investment)'!$T:$T,BB$1)</f>
        <v>#VALUE!</v>
      </c>
      <c r="BC1126" s="17" t="e">
        <f>SUMIFS('[1]Deals (Exits)'!$C:$C,'[1]Deals (Exits)'!$B:$B,$A1126)</f>
        <v>#VALUE!</v>
      </c>
      <c r="BD1126" s="17" t="e">
        <f>SUMIFS('[1]Deals (investment)'!$C:$C,'[1]Deals (investment)'!$B:$B,$A1126,'[1]Deals (investment)'!$V:$V,BD$1)</f>
        <v>#VALUE!</v>
      </c>
      <c r="BE1126" s="17" t="e">
        <f>SUMIFS('[1]Deals (investment)'!$C:$C,'[1]Deals (investment)'!$B:$B,$A1126,'[1]Deals (investment)'!$V:$V,BE$1)</f>
        <v>#VALUE!</v>
      </c>
      <c r="BF1126" s="17" t="e">
        <f>SUMIFS('[1]Deals (investment)'!$C:$C,'[1]Deals (investment)'!$B:$B,$A1126,'[1]Deals (investment)'!$V:$V,BF$1)</f>
        <v>#VALUE!</v>
      </c>
      <c r="BG1126" s="17" t="e">
        <f>SUMIFS('[1]Deals (investment)'!$C:$C,'[1]Deals (investment)'!$B:$B,$A1126,'[1]Deals (investment)'!$V:$V,BG$1)</f>
        <v>#VALUE!</v>
      </c>
      <c r="BH1126" s="17" t="e">
        <f>SUMIFS('[1]Deals (investment)'!$C:$C,'[1]Deals (investment)'!$B:$B,$A1126,'[1]Deals (investment)'!$V:$V,BH$1)</f>
        <v>#VALUE!</v>
      </c>
      <c r="BI1126" s="17" t="e">
        <f>SUMIFS('[1]Deals (investment)'!$C:$C,'[1]Deals (investment)'!$B:$B,$A1126,'[1]Deals (investment)'!$V:$V,BI$1)</f>
        <v>#VALUE!</v>
      </c>
      <c r="BJ1126" s="17" t="e">
        <f>SUMIFS('[1]Deals (investment)'!$C:$C,'[1]Deals (investment)'!$B:$B,$A1126,'[1]Deals (investment)'!$V:$V,BJ$1)</f>
        <v>#VALUE!</v>
      </c>
      <c r="BK1126" s="17" t="e">
        <f>SUMIFS('[1]Deals (investment)'!$C:$C,'[1]Deals (investment)'!$B:$B,$A1126,'[1]Deals (investment)'!$V:$V,BK$1)</f>
        <v>#VALUE!</v>
      </c>
      <c r="BL1126" s="17" t="e">
        <f>SUMIFS('[1]Deals (investment)'!$C:$C,'[1]Deals (investment)'!$B:$B,$A1126,'[1]Deals (investment)'!$V:$V,BL$1)</f>
        <v>#VALUE!</v>
      </c>
      <c r="BM1126" s="17" t="e">
        <f>SUMIFS('[1]Deals (investment)'!$C:$C,'[1]Deals (investment)'!$B:$B,$A1126,'[1]Deals (investment)'!$V:$V,BM$1)</f>
        <v>#VALUE!</v>
      </c>
      <c r="BN1126" s="15"/>
      <c r="BO1126" s="15"/>
      <c r="BP1126" s="22"/>
      <c r="BQ1126" s="15"/>
      <c r="BR1126" s="15"/>
      <c r="BS1126" s="15"/>
      <c r="BT1126" s="15"/>
      <c r="BU1126" s="15"/>
      <c r="BV1126" s="15"/>
      <c r="BW1126" s="15"/>
      <c r="BX1126" s="15"/>
      <c r="BY1126" s="15"/>
      <c r="BZ1126" s="15"/>
      <c r="CA1126" s="15"/>
      <c r="CB1126" s="15"/>
      <c r="CC1126" s="15"/>
      <c r="CD1126" s="15" t="str">
        <f>CONCATENATE(A1126,B1126,C1126)</f>
        <v>Jetstream AfricaJetstream is a supply chain platform that powers global trade logistics for African suppliers.Active</v>
      </c>
      <c r="CE1126" s="15"/>
      <c r="CF1126" s="15"/>
      <c r="CG1126" s="15"/>
      <c r="CH1126" s="15"/>
      <c r="CI1126" s="15"/>
      <c r="CJ1126" s="15"/>
    </row>
    <row r="1127" spans="1:117" ht="12.75">
      <c r="A1127" s="15" t="s">
        <v>7722</v>
      </c>
      <c r="B1127" s="15" t="s">
        <v>7723</v>
      </c>
      <c r="C1127" s="15" t="s">
        <v>58</v>
      </c>
      <c r="D1127" s="16">
        <v>2013</v>
      </c>
      <c r="E1127" s="15" t="s">
        <v>6573</v>
      </c>
      <c r="F1127" s="15"/>
      <c r="G1127" s="15"/>
      <c r="H1127" s="15"/>
      <c r="I1127" s="15"/>
      <c r="J1127" s="15"/>
      <c r="K1127" s="17" t="e">
        <f t="shared" si="140"/>
        <v>#VALUE!</v>
      </c>
      <c r="L1127" s="15"/>
      <c r="M1127" s="18" t="e">
        <f t="shared" si="166"/>
        <v>#VALUE!</v>
      </c>
      <c r="N1127" s="15"/>
      <c r="O1127" s="15"/>
      <c r="P1127" s="15"/>
      <c r="Q1127" s="15"/>
      <c r="R1127" s="15"/>
      <c r="S1127" s="19"/>
      <c r="T1127" s="15"/>
      <c r="U1127" s="17"/>
      <c r="V1127" s="15" t="s">
        <v>7724</v>
      </c>
      <c r="W1127" s="15"/>
      <c r="X1127" s="15" t="s">
        <v>158</v>
      </c>
      <c r="Y1127" s="15" t="s">
        <v>7725</v>
      </c>
      <c r="AB1127" s="20"/>
      <c r="AC1127" s="21" t="s">
        <v>7726</v>
      </c>
      <c r="AD1127" s="21" t="s">
        <v>7727</v>
      </c>
      <c r="AE1127" s="21" t="s">
        <v>7728</v>
      </c>
      <c r="AF1127" s="21" t="s">
        <v>7729</v>
      </c>
      <c r="AG1127" s="22">
        <f t="shared" si="157"/>
        <v>0.41935483870967744</v>
      </c>
      <c r="AH1127" s="15" t="str">
        <f t="shared" si="161"/>
        <v/>
      </c>
      <c r="AI1127" s="22" t="e">
        <f>VLOOKUP(A1127,'[1]Deals (investment)'!$B$2:$Z$1497,1,FALSE)</f>
        <v>#N/A</v>
      </c>
      <c r="AJ1127" s="22" t="e">
        <f>VLOOKUP(A1127,'[1]Deals (investment)'!$B$2:$Z$870,15,FALSE)</f>
        <v>#N/A</v>
      </c>
      <c r="AK1127" s="17" t="e">
        <f>VLOOKUP(A1127,'[1]Deals (Exits)'!B:B,1,FALSE)</f>
        <v>#N/A</v>
      </c>
      <c r="AL1127" s="23" t="e">
        <f>VLOOKUP(G1127,[1]Lookups!$V$3:$Y$197,4,FALSE)</f>
        <v>#N/A</v>
      </c>
      <c r="AM1127" s="17" t="str">
        <f>VLOOKUP(X1127,[1]Lookups!$B$3:$C$200,2,FALSE)</f>
        <v>Financial Services</v>
      </c>
      <c r="AN1127" s="17" t="e">
        <f>VLOOKUP(R1127,[1]Lookups!$H$3:$I$69,2,FALSE)</f>
        <v>#N/A</v>
      </c>
      <c r="AO1127" s="17" t="e">
        <f>VLOOKUP(T1127,[1]Lookups!$H$3:$I$69,2,FALSE)</f>
        <v>#N/A</v>
      </c>
      <c r="AP1127" s="17" t="e">
        <f>VLOOKUP(AN1127,[1]Lookups!$N$3:$O$11,2,FALSE)</f>
        <v>#N/A</v>
      </c>
      <c r="AQ1127" s="18" t="e">
        <f>COUNTIFS('[1]Deals (investment)'!$B:$B,$A1127)</f>
        <v>#VALUE!</v>
      </c>
      <c r="AR1127" s="18" t="e">
        <f>COUNTIFS('[1]Deals (investment)'!$B:$B,$A1127,'[1]Deals (investment)'!$T:$T,$AW$1)+COUNTIFS('[1]Deals (investment)'!$B:$B,$A1127,'[1]Deals (investment)'!$T:$T,$AX$1)+COUNTIFS('[1]Deals (investment)'!$B:$B,$A1127,'[1]Deals (investment)'!$T:$T,$AY$1)</f>
        <v>#VALUE!</v>
      </c>
      <c r="AS1127" s="17" t="e">
        <f>SUMIFS('[1]Deals (investment)'!$C:$C,'[1]Deals (investment)'!$B:$B,$A1127)</f>
        <v>#VALUE!</v>
      </c>
      <c r="AT1127" s="17" t="e">
        <f t="shared" si="141"/>
        <v>#VALUE!</v>
      </c>
      <c r="AU1127" s="18" t="e">
        <f>COUNTIF('[1]Deals (Exits)'!$B:$B,A1127)</f>
        <v>#VALUE!</v>
      </c>
      <c r="AV1127" s="17" t="e">
        <f>SUMIFS('[1]Deals (investment)'!$C:$C,'[1]Deals (investment)'!$B:$B,$A1127,'[1]Deals (investment)'!$T:$T,AV$1)</f>
        <v>#VALUE!</v>
      </c>
      <c r="AW1127" s="17" t="e">
        <f>SUMIFS('[1]Deals (investment)'!$C:$C,'[1]Deals (investment)'!$B:$B,$A1127,'[1]Deals (investment)'!$T:$T,AW$1)</f>
        <v>#VALUE!</v>
      </c>
      <c r="AX1127" s="17" t="e">
        <f>SUMIFS('[1]Deals (investment)'!$C:$C,'[1]Deals (investment)'!$B:$B,$A1127,'[1]Deals (investment)'!$T:$T,AX$1)</f>
        <v>#VALUE!</v>
      </c>
      <c r="AY1127" s="17" t="e">
        <f>SUMIFS('[1]Deals (investment)'!$C:$C,'[1]Deals (investment)'!$B:$B,$A1127,'[1]Deals (investment)'!$T:$T,AY$1)</f>
        <v>#VALUE!</v>
      </c>
      <c r="AZ1127" s="17" t="e">
        <f>SUMIFS('[1]Deals (investment)'!$C:$C,'[1]Deals (investment)'!$B:$B,$A1127,'[1]Deals (investment)'!$T:$T,AZ$1)</f>
        <v>#VALUE!</v>
      </c>
      <c r="BA1127" s="17" t="e">
        <f>SUMIFS('[1]Deals (investment)'!$C:$C,'[1]Deals (investment)'!$B:$B,$A1127,'[1]Deals (investment)'!$T:$T,BA$1)</f>
        <v>#VALUE!</v>
      </c>
      <c r="BB1127" s="17" t="e">
        <f>SUMIFS('[1]Deals (investment)'!$C:$C,'[1]Deals (investment)'!$B:$B,$A1127,'[1]Deals (investment)'!$T:$T,BB$1)</f>
        <v>#VALUE!</v>
      </c>
      <c r="BC1127" s="17" t="e">
        <f>SUMIFS('[1]Deals (Exits)'!$C:$C,'[1]Deals (Exits)'!$B:$B,$A1127)</f>
        <v>#VALUE!</v>
      </c>
      <c r="BD1127" s="17" t="e">
        <f>SUMIFS('[1]Deals (investment)'!$C:$C,'[1]Deals (investment)'!$B:$B,$A1127,'[1]Deals (investment)'!$V:$V,BD$1)</f>
        <v>#VALUE!</v>
      </c>
      <c r="BE1127" s="17" t="e">
        <f>SUMIFS('[1]Deals (investment)'!$C:$C,'[1]Deals (investment)'!$B:$B,$A1127,'[1]Deals (investment)'!$V:$V,BE$1)</f>
        <v>#VALUE!</v>
      </c>
      <c r="BF1127" s="17" t="e">
        <f>SUMIFS('[1]Deals (investment)'!$C:$C,'[1]Deals (investment)'!$B:$B,$A1127,'[1]Deals (investment)'!$V:$V,BF$1)</f>
        <v>#VALUE!</v>
      </c>
      <c r="BG1127" s="17" t="e">
        <f>SUMIFS('[1]Deals (investment)'!$C:$C,'[1]Deals (investment)'!$B:$B,$A1127,'[1]Deals (investment)'!$V:$V,BG$1)</f>
        <v>#VALUE!</v>
      </c>
      <c r="BH1127" s="17" t="e">
        <f>SUMIFS('[1]Deals (investment)'!$C:$C,'[1]Deals (investment)'!$B:$B,$A1127,'[1]Deals (investment)'!$V:$V,BH$1)</f>
        <v>#VALUE!</v>
      </c>
      <c r="BI1127" s="17" t="e">
        <f>SUMIFS('[1]Deals (investment)'!$C:$C,'[1]Deals (investment)'!$B:$B,$A1127,'[1]Deals (investment)'!$V:$V,BI$1)</f>
        <v>#VALUE!</v>
      </c>
      <c r="BJ1127" s="17" t="e">
        <f>SUMIFS('[1]Deals (investment)'!$C:$C,'[1]Deals (investment)'!$B:$B,$A1127,'[1]Deals (investment)'!$V:$V,BJ$1)</f>
        <v>#VALUE!</v>
      </c>
      <c r="BK1127" s="17" t="e">
        <f>SUMIFS('[1]Deals (investment)'!$C:$C,'[1]Deals (investment)'!$B:$B,$A1127,'[1]Deals (investment)'!$V:$V,BK$1)</f>
        <v>#VALUE!</v>
      </c>
      <c r="BL1127" s="17" t="e">
        <f>SUMIFS('[1]Deals (investment)'!$C:$C,'[1]Deals (investment)'!$B:$B,$A1127,'[1]Deals (investment)'!$V:$V,BL$1)</f>
        <v>#VALUE!</v>
      </c>
      <c r="BM1127" s="17" t="e">
        <f>SUMIFS('[1]Deals (investment)'!$C:$C,'[1]Deals (investment)'!$B:$B,$A1127,'[1]Deals (investment)'!$V:$V,BM$1)</f>
        <v>#VALUE!</v>
      </c>
      <c r="BN1127" s="15"/>
      <c r="BO1127" s="15"/>
      <c r="BP1127" s="22"/>
      <c r="BQ1127" s="15"/>
      <c r="BR1127" s="15"/>
      <c r="BS1127" s="15"/>
      <c r="BT1127" s="15"/>
      <c r="BU1127" s="15"/>
      <c r="BV1127" s="15"/>
      <c r="BW1127" s="15"/>
      <c r="BX1127" s="15"/>
      <c r="BY1127" s="15"/>
      <c r="BZ1127" s="15"/>
      <c r="CA1127" s="15"/>
      <c r="CB1127" s="15"/>
      <c r="CC1127" s="15"/>
      <c r="CD1127" s="15"/>
      <c r="CE1127" s="15"/>
      <c r="CF1127" s="15"/>
      <c r="CG1127" s="15"/>
      <c r="CH1127" s="15"/>
      <c r="CI1127" s="15"/>
      <c r="CJ1127" s="15"/>
    </row>
    <row r="1128" spans="1:117" ht="12.75">
      <c r="A1128" s="15" t="s">
        <v>7730</v>
      </c>
      <c r="B1128" s="15"/>
      <c r="C1128" s="15"/>
      <c r="D1128" s="16"/>
      <c r="E1128" s="15"/>
      <c r="F1128" s="15"/>
      <c r="G1128" s="15"/>
      <c r="H1128" s="15"/>
      <c r="I1128" s="15"/>
      <c r="J1128" s="15"/>
      <c r="K1128" s="17" t="e">
        <f t="shared" si="140"/>
        <v>#VALUE!</v>
      </c>
      <c r="L1128" s="15"/>
      <c r="M1128" s="18" t="e">
        <f t="shared" si="166"/>
        <v>#VALUE!</v>
      </c>
      <c r="N1128" s="15"/>
      <c r="O1128" s="15"/>
      <c r="P1128" s="15"/>
      <c r="Q1128" s="24" t="e">
        <f ca="1">_xludf.MAXIFS('[1]Deals (investment)'!A:A,'[1]Deals (investment)'!B:B,A1128)</f>
        <v>#NAME?</v>
      </c>
      <c r="R1128" s="15"/>
      <c r="S1128" s="19"/>
      <c r="T1128" s="15"/>
      <c r="U1128" s="17"/>
      <c r="V1128" s="15"/>
      <c r="W1128" s="15"/>
      <c r="X1128" s="15"/>
      <c r="Y1128" s="15"/>
      <c r="AB1128" s="20"/>
      <c r="AC1128" s="15"/>
      <c r="AD1128" s="15"/>
      <c r="AE1128" s="15"/>
      <c r="AF1128" s="15"/>
      <c r="AG1128" s="22">
        <f t="shared" ca="1" si="157"/>
        <v>9.6774193548387094E-2</v>
      </c>
      <c r="AH1128" s="15" t="str">
        <f t="shared" si="161"/>
        <v/>
      </c>
      <c r="AI1128" s="22" t="e">
        <f>VLOOKUP(A1128,'[1]Deals (investment)'!$B$2:$Z$1497,1,FALSE)</f>
        <v>#N/A</v>
      </c>
      <c r="AJ1128" s="22" t="e">
        <f>VLOOKUP(A1128,'[1]Deals (investment)'!$B$2:$Z$870,15,FALSE)</f>
        <v>#N/A</v>
      </c>
      <c r="AK1128" s="17" t="e">
        <f>VLOOKUP(A1128,'[1]Deals (Exits)'!B:B,1,FALSE)</f>
        <v>#N/A</v>
      </c>
      <c r="AL1128" s="23" t="e">
        <f>VLOOKUP(G1128,[1]Lookups!$V$3:$Y$197,4,FALSE)</f>
        <v>#N/A</v>
      </c>
      <c r="AM1128" s="17" t="e">
        <f>VLOOKUP(X1128,[1]Lookups!$B$3:$C$200,2,FALSE)</f>
        <v>#N/A</v>
      </c>
      <c r="AN1128" s="17" t="e">
        <f>VLOOKUP(R1128,[1]Lookups!$H$3:$I$69,2,FALSE)</f>
        <v>#N/A</v>
      </c>
      <c r="AO1128" s="17" t="e">
        <f>VLOOKUP(T1128,[1]Lookups!$H$3:$I$69,2,FALSE)</f>
        <v>#N/A</v>
      </c>
      <c r="AP1128" s="17" t="e">
        <f>VLOOKUP(AN1128,[1]Lookups!$N$3:$O$11,2,FALSE)</f>
        <v>#N/A</v>
      </c>
      <c r="AQ1128" s="18" t="e">
        <f>COUNTIFS('[1]Deals (investment)'!$B:$B,$A1128)</f>
        <v>#VALUE!</v>
      </c>
      <c r="AR1128" s="18" t="e">
        <f>COUNTIFS('[1]Deals (investment)'!$B:$B,$A1128,'[1]Deals (investment)'!$T:$T,$AW$1)+COUNTIFS('[1]Deals (investment)'!$B:$B,$A1128,'[1]Deals (investment)'!$T:$T,$AX$1)+COUNTIFS('[1]Deals (investment)'!$B:$B,$A1128,'[1]Deals (investment)'!$T:$T,$AY$1)</f>
        <v>#VALUE!</v>
      </c>
      <c r="AS1128" s="17" t="e">
        <f>SUMIFS('[1]Deals (investment)'!$C:$C,'[1]Deals (investment)'!$B:$B,$A1128)</f>
        <v>#VALUE!</v>
      </c>
      <c r="AT1128" s="17" t="e">
        <f t="shared" si="141"/>
        <v>#VALUE!</v>
      </c>
      <c r="AU1128" s="18" t="e">
        <f>COUNTIF('[1]Deals (Exits)'!$B:$B,A1128)</f>
        <v>#VALUE!</v>
      </c>
      <c r="AV1128" s="17" t="e">
        <f>SUMIFS('[1]Deals (investment)'!$C:$C,'[1]Deals (investment)'!$B:$B,$A1128,'[1]Deals (investment)'!$T:$T,AV$1)</f>
        <v>#VALUE!</v>
      </c>
      <c r="AW1128" s="17" t="e">
        <f>SUMIFS('[1]Deals (investment)'!$C:$C,'[1]Deals (investment)'!$B:$B,$A1128,'[1]Deals (investment)'!$T:$T,AW$1)</f>
        <v>#VALUE!</v>
      </c>
      <c r="AX1128" s="17" t="e">
        <f>SUMIFS('[1]Deals (investment)'!$C:$C,'[1]Deals (investment)'!$B:$B,$A1128,'[1]Deals (investment)'!$T:$T,AX$1)</f>
        <v>#VALUE!</v>
      </c>
      <c r="AY1128" s="17" t="e">
        <f>SUMIFS('[1]Deals (investment)'!$C:$C,'[1]Deals (investment)'!$B:$B,$A1128,'[1]Deals (investment)'!$T:$T,AY$1)</f>
        <v>#VALUE!</v>
      </c>
      <c r="AZ1128" s="17" t="e">
        <f>SUMIFS('[1]Deals (investment)'!$C:$C,'[1]Deals (investment)'!$B:$B,$A1128,'[1]Deals (investment)'!$T:$T,AZ$1)</f>
        <v>#VALUE!</v>
      </c>
      <c r="BA1128" s="17" t="e">
        <f>SUMIFS('[1]Deals (investment)'!$C:$C,'[1]Deals (investment)'!$B:$B,$A1128,'[1]Deals (investment)'!$T:$T,BA$1)</f>
        <v>#VALUE!</v>
      </c>
      <c r="BB1128" s="17" t="e">
        <f>SUMIFS('[1]Deals (investment)'!$C:$C,'[1]Deals (investment)'!$B:$B,$A1128,'[1]Deals (investment)'!$T:$T,BB$1)</f>
        <v>#VALUE!</v>
      </c>
      <c r="BC1128" s="17" t="e">
        <f>SUMIFS('[1]Deals (Exits)'!$C:$C,'[1]Deals (Exits)'!$B:$B,$A1128)</f>
        <v>#VALUE!</v>
      </c>
      <c r="BD1128" s="17" t="e">
        <f>SUMIFS('[1]Deals (investment)'!$C:$C,'[1]Deals (investment)'!$B:$B,$A1128,'[1]Deals (investment)'!$V:$V,BD$1)</f>
        <v>#VALUE!</v>
      </c>
      <c r="BE1128" s="17" t="e">
        <f>SUMIFS('[1]Deals (investment)'!$C:$C,'[1]Deals (investment)'!$B:$B,$A1128,'[1]Deals (investment)'!$V:$V,BE$1)</f>
        <v>#VALUE!</v>
      </c>
      <c r="BF1128" s="17" t="e">
        <f>SUMIFS('[1]Deals (investment)'!$C:$C,'[1]Deals (investment)'!$B:$B,$A1128,'[1]Deals (investment)'!$V:$V,BF$1)</f>
        <v>#VALUE!</v>
      </c>
      <c r="BG1128" s="17" t="e">
        <f>SUMIFS('[1]Deals (investment)'!$C:$C,'[1]Deals (investment)'!$B:$B,$A1128,'[1]Deals (investment)'!$V:$V,BG$1)</f>
        <v>#VALUE!</v>
      </c>
      <c r="BH1128" s="17" t="e">
        <f>SUMIFS('[1]Deals (investment)'!$C:$C,'[1]Deals (investment)'!$B:$B,$A1128,'[1]Deals (investment)'!$V:$V,BH$1)</f>
        <v>#VALUE!</v>
      </c>
      <c r="BI1128" s="17" t="e">
        <f>SUMIFS('[1]Deals (investment)'!$C:$C,'[1]Deals (investment)'!$B:$B,$A1128,'[1]Deals (investment)'!$V:$V,BI$1)</f>
        <v>#VALUE!</v>
      </c>
      <c r="BJ1128" s="17" t="e">
        <f>SUMIFS('[1]Deals (investment)'!$C:$C,'[1]Deals (investment)'!$B:$B,$A1128,'[1]Deals (investment)'!$V:$V,BJ$1)</f>
        <v>#VALUE!</v>
      </c>
      <c r="BK1128" s="17" t="e">
        <f>SUMIFS('[1]Deals (investment)'!$C:$C,'[1]Deals (investment)'!$B:$B,$A1128,'[1]Deals (investment)'!$V:$V,BK$1)</f>
        <v>#VALUE!</v>
      </c>
      <c r="BL1128" s="17" t="e">
        <f>SUMIFS('[1]Deals (investment)'!$C:$C,'[1]Deals (investment)'!$B:$B,$A1128,'[1]Deals (investment)'!$V:$V,BL$1)</f>
        <v>#VALUE!</v>
      </c>
      <c r="BM1128" s="17" t="e">
        <f>SUMIFS('[1]Deals (investment)'!$C:$C,'[1]Deals (investment)'!$B:$B,$A1128,'[1]Deals (investment)'!$V:$V,BM$1)</f>
        <v>#VALUE!</v>
      </c>
      <c r="BN1128" s="15"/>
      <c r="BO1128" s="15"/>
      <c r="BP1128" s="22"/>
      <c r="BQ1128" s="15"/>
      <c r="BR1128" s="15"/>
      <c r="BS1128" s="15"/>
      <c r="BT1128" s="15"/>
      <c r="BU1128" s="15"/>
      <c r="BV1128" s="15"/>
      <c r="BW1128" s="15"/>
      <c r="BX1128" s="15"/>
      <c r="BY1128" s="15"/>
      <c r="BZ1128" s="15"/>
      <c r="CA1128" s="15"/>
      <c r="CB1128" s="15"/>
      <c r="CC1128" s="15"/>
      <c r="CD1128" s="15" t="str">
        <f t="shared" ref="CD1128:CD1130" si="167">CONCATENATE(A1128,B1128,C1128)</f>
        <v>Kazi Promote</v>
      </c>
      <c r="CE1128" s="15"/>
      <c r="CF1128" s="15"/>
      <c r="CG1128" s="15"/>
      <c r="CH1128" s="15"/>
      <c r="CI1128" s="15"/>
      <c r="CJ1128" s="15"/>
    </row>
    <row r="1129" spans="1:117" ht="12.75">
      <c r="A1129" s="15" t="s">
        <v>7731</v>
      </c>
      <c r="B1129" s="15" t="s">
        <v>7732</v>
      </c>
      <c r="C1129" s="15" t="s">
        <v>58</v>
      </c>
      <c r="D1129" s="16">
        <v>2015</v>
      </c>
      <c r="E1129" s="15" t="s">
        <v>90</v>
      </c>
      <c r="F1129" s="15"/>
      <c r="G1129" s="15" t="s">
        <v>91</v>
      </c>
      <c r="H1129" s="15"/>
      <c r="I1129" s="15" t="s">
        <v>91</v>
      </c>
      <c r="J1129" s="15"/>
      <c r="K1129" s="17" t="e">
        <f t="shared" si="140"/>
        <v>#VALUE!</v>
      </c>
      <c r="L1129" s="15"/>
      <c r="M1129" s="18" t="e">
        <f t="shared" si="166"/>
        <v>#VALUE!</v>
      </c>
      <c r="N1129" s="15"/>
      <c r="O1129" s="15"/>
      <c r="P1129" s="15"/>
      <c r="Q1129" s="24">
        <v>43685</v>
      </c>
      <c r="R1129" s="15" t="s">
        <v>375</v>
      </c>
      <c r="S1129" s="19" t="s">
        <v>144</v>
      </c>
      <c r="T1129" s="15" t="s">
        <v>1043</v>
      </c>
      <c r="U1129" s="17">
        <v>60000</v>
      </c>
      <c r="V1129" s="15" t="s">
        <v>7733</v>
      </c>
      <c r="W1129" s="15">
        <v>0</v>
      </c>
      <c r="X1129" s="15" t="s">
        <v>404</v>
      </c>
      <c r="Y1129" s="15" t="s">
        <v>7734</v>
      </c>
      <c r="AA1129" s="25" t="s">
        <v>7735</v>
      </c>
      <c r="AB1129" s="32">
        <v>43506</v>
      </c>
      <c r="AC1129" s="21" t="s">
        <v>7736</v>
      </c>
      <c r="AD1129" s="21" t="s">
        <v>7737</v>
      </c>
      <c r="AE1129" s="21" t="s">
        <v>7738</v>
      </c>
      <c r="AF1129" s="21" t="s">
        <v>7739</v>
      </c>
      <c r="AG1129" s="22">
        <f t="shared" si="157"/>
        <v>0.74193548387096775</v>
      </c>
      <c r="AH1129" s="15" t="str">
        <f t="shared" si="161"/>
        <v/>
      </c>
      <c r="AI1129" s="22" t="str">
        <f>VLOOKUP(A1129,'[1]Deals (investment)'!$B$2:$Z$1497,1,FALSE)</f>
        <v>Jonga</v>
      </c>
      <c r="AJ1129" s="22">
        <f>VLOOKUP(A1129,'[1]Deals (investment)'!$B$2:$Z$870,15,FALSE)</f>
        <v>1</v>
      </c>
      <c r="AK1129" s="17" t="e">
        <f>VLOOKUP(A1129,'[1]Deals (Exits)'!B:B,1,FALSE)</f>
        <v>#N/A</v>
      </c>
      <c r="AL1129" s="23">
        <f>VLOOKUP(G1129,[1]Lookups!$V$3:$Y$197,4,FALSE)</f>
        <v>0</v>
      </c>
      <c r="AM1129" s="17" t="str">
        <f>VLOOKUP(X1129,[1]Lookups!$B$3:$C$200,2,FALSE)</f>
        <v>Other Technologies &amp; Information Technology</v>
      </c>
      <c r="AN1129" s="17" t="str">
        <f>VLOOKUP(R1129,[1]Lookups!$H$3:$I$69,2,FALSE)</f>
        <v>2. Seed</v>
      </c>
      <c r="AO1129" s="17" t="str">
        <f>VLOOKUP(T1129,[1]Lookups!$H$3:$I$69,2,FALSE)</f>
        <v>2. Seed</v>
      </c>
      <c r="AP1129" s="17" t="str">
        <f>VLOOKUP(AN1129,[1]Lookups!$N$3:$O$11,2,FALSE)</f>
        <v>Early</v>
      </c>
      <c r="AQ1129" s="18" t="e">
        <f>COUNTIFS('[1]Deals (investment)'!$B:$B,$A1129)</f>
        <v>#VALUE!</v>
      </c>
      <c r="AR1129" s="18" t="e">
        <f>COUNTIFS('[1]Deals (investment)'!$B:$B,$A1129,'[1]Deals (investment)'!$T:$T,$AW$1)+COUNTIFS('[1]Deals (investment)'!$B:$B,$A1129,'[1]Deals (investment)'!$T:$T,$AX$1)+COUNTIFS('[1]Deals (investment)'!$B:$B,$A1129,'[1]Deals (investment)'!$T:$T,$AY$1)</f>
        <v>#VALUE!</v>
      </c>
      <c r="AS1129" s="17" t="e">
        <f>SUMIFS('[1]Deals (investment)'!$C:$C,'[1]Deals (investment)'!$B:$B,$A1129)</f>
        <v>#VALUE!</v>
      </c>
      <c r="AT1129" s="17" t="e">
        <f t="shared" si="141"/>
        <v>#VALUE!</v>
      </c>
      <c r="AU1129" s="18" t="e">
        <f>COUNTIF('[1]Deals (Exits)'!$B:$B,A1129)</f>
        <v>#VALUE!</v>
      </c>
      <c r="AV1129" s="17" t="e">
        <f>SUMIFS('[1]Deals (investment)'!$C:$C,'[1]Deals (investment)'!$B:$B,$A1129,'[1]Deals (investment)'!$T:$T,AV$1)</f>
        <v>#VALUE!</v>
      </c>
      <c r="AW1129" s="17" t="e">
        <f>SUMIFS('[1]Deals (investment)'!$C:$C,'[1]Deals (investment)'!$B:$B,$A1129,'[1]Deals (investment)'!$T:$T,AW$1)</f>
        <v>#VALUE!</v>
      </c>
      <c r="AX1129" s="17" t="e">
        <f>SUMIFS('[1]Deals (investment)'!$C:$C,'[1]Deals (investment)'!$B:$B,$A1129,'[1]Deals (investment)'!$T:$T,AX$1)</f>
        <v>#VALUE!</v>
      </c>
      <c r="AY1129" s="17" t="e">
        <f>SUMIFS('[1]Deals (investment)'!$C:$C,'[1]Deals (investment)'!$B:$B,$A1129,'[1]Deals (investment)'!$T:$T,AY$1)</f>
        <v>#VALUE!</v>
      </c>
      <c r="AZ1129" s="17" t="e">
        <f>SUMIFS('[1]Deals (investment)'!$C:$C,'[1]Deals (investment)'!$B:$B,$A1129,'[1]Deals (investment)'!$T:$T,AZ$1)</f>
        <v>#VALUE!</v>
      </c>
      <c r="BA1129" s="17" t="e">
        <f>SUMIFS('[1]Deals (investment)'!$C:$C,'[1]Deals (investment)'!$B:$B,$A1129,'[1]Deals (investment)'!$T:$T,BA$1)</f>
        <v>#VALUE!</v>
      </c>
      <c r="BB1129" s="17" t="e">
        <f>SUMIFS('[1]Deals (investment)'!$C:$C,'[1]Deals (investment)'!$B:$B,$A1129,'[1]Deals (investment)'!$T:$T,BB$1)</f>
        <v>#VALUE!</v>
      </c>
      <c r="BC1129" s="17" t="e">
        <f>SUMIFS('[1]Deals (Exits)'!$C:$C,'[1]Deals (Exits)'!$B:$B,$A1129)</f>
        <v>#VALUE!</v>
      </c>
      <c r="BD1129" s="17" t="e">
        <f>SUMIFS('[1]Deals (investment)'!$C:$C,'[1]Deals (investment)'!$B:$B,$A1129,'[1]Deals (investment)'!$V:$V,BD$1)</f>
        <v>#VALUE!</v>
      </c>
      <c r="BE1129" s="17" t="e">
        <f>SUMIFS('[1]Deals (investment)'!$C:$C,'[1]Deals (investment)'!$B:$B,$A1129,'[1]Deals (investment)'!$V:$V,BE$1)</f>
        <v>#VALUE!</v>
      </c>
      <c r="BF1129" s="17" t="e">
        <f>SUMIFS('[1]Deals (investment)'!$C:$C,'[1]Deals (investment)'!$B:$B,$A1129,'[1]Deals (investment)'!$V:$V,BF$1)</f>
        <v>#VALUE!</v>
      </c>
      <c r="BG1129" s="17" t="e">
        <f>SUMIFS('[1]Deals (investment)'!$C:$C,'[1]Deals (investment)'!$B:$B,$A1129,'[1]Deals (investment)'!$V:$V,BG$1)</f>
        <v>#VALUE!</v>
      </c>
      <c r="BH1129" s="17" t="e">
        <f>SUMIFS('[1]Deals (investment)'!$C:$C,'[1]Deals (investment)'!$B:$B,$A1129,'[1]Deals (investment)'!$V:$V,BH$1)</f>
        <v>#VALUE!</v>
      </c>
      <c r="BI1129" s="17" t="e">
        <f>SUMIFS('[1]Deals (investment)'!$C:$C,'[1]Deals (investment)'!$B:$B,$A1129,'[1]Deals (investment)'!$V:$V,BI$1)</f>
        <v>#VALUE!</v>
      </c>
      <c r="BJ1129" s="17" t="e">
        <f>SUMIFS('[1]Deals (investment)'!$C:$C,'[1]Deals (investment)'!$B:$B,$A1129,'[1]Deals (investment)'!$V:$V,BJ$1)</f>
        <v>#VALUE!</v>
      </c>
      <c r="BK1129" s="17" t="e">
        <f>SUMIFS('[1]Deals (investment)'!$C:$C,'[1]Deals (investment)'!$B:$B,$A1129,'[1]Deals (investment)'!$V:$V,BK$1)</f>
        <v>#VALUE!</v>
      </c>
      <c r="BL1129" s="17" t="e">
        <f>SUMIFS('[1]Deals (investment)'!$C:$C,'[1]Deals (investment)'!$B:$B,$A1129,'[1]Deals (investment)'!$V:$V,BL$1)</f>
        <v>#VALUE!</v>
      </c>
      <c r="BM1129" s="17" t="e">
        <f>SUMIFS('[1]Deals (investment)'!$C:$C,'[1]Deals (investment)'!$B:$B,$A1129,'[1]Deals (investment)'!$V:$V,BM$1)</f>
        <v>#VALUE!</v>
      </c>
      <c r="BN1129" s="15"/>
      <c r="BO1129" s="15"/>
      <c r="BP1129" s="22"/>
      <c r="BQ1129" s="15"/>
      <c r="BR1129" s="15"/>
      <c r="BS1129" s="15"/>
      <c r="BT1129" s="15"/>
      <c r="BU1129" s="15"/>
      <c r="BV1129" s="15"/>
      <c r="BW1129" s="15"/>
      <c r="BX1129" s="15"/>
      <c r="BY1129" s="15"/>
      <c r="BZ1129" s="15"/>
      <c r="CA1129" s="15"/>
      <c r="CB1129" s="15"/>
      <c r="CC1129" s="15"/>
      <c r="CD1129" s="15" t="str">
        <f t="shared" si="167"/>
        <v>JongaJONGA is a security technology company.Active</v>
      </c>
      <c r="CE1129" s="15"/>
      <c r="CF1129" s="15"/>
      <c r="CG1129" s="15"/>
      <c r="CH1129" s="15"/>
      <c r="CI1129" s="15"/>
      <c r="CJ1129" s="15"/>
      <c r="DM1129">
        <v>427</v>
      </c>
    </row>
    <row r="1130" spans="1:117" ht="12.75">
      <c r="A1130" s="15" t="s">
        <v>7740</v>
      </c>
      <c r="B1130" s="15" t="s">
        <v>7741</v>
      </c>
      <c r="C1130" s="15" t="s">
        <v>58</v>
      </c>
      <c r="D1130" s="16">
        <v>2017</v>
      </c>
      <c r="E1130" s="15" t="s">
        <v>1472</v>
      </c>
      <c r="F1130" s="15"/>
      <c r="G1130" s="15" t="s">
        <v>91</v>
      </c>
      <c r="H1130" s="15"/>
      <c r="I1130" s="15"/>
      <c r="J1130" s="15"/>
      <c r="K1130" s="17" t="e">
        <f t="shared" si="140"/>
        <v>#VALUE!</v>
      </c>
      <c r="L1130" s="15"/>
      <c r="M1130" s="18" t="e">
        <f t="shared" si="166"/>
        <v>#VALUE!</v>
      </c>
      <c r="N1130" s="15"/>
      <c r="O1130" s="15"/>
      <c r="P1130" s="15"/>
      <c r="Q1130" s="15"/>
      <c r="R1130" s="15"/>
      <c r="S1130" s="19"/>
      <c r="T1130" s="15"/>
      <c r="U1130" s="17"/>
      <c r="V1130" s="15" t="s">
        <v>7742</v>
      </c>
      <c r="W1130" s="15"/>
      <c r="X1130" s="15"/>
      <c r="Y1130" s="15" t="s">
        <v>7743</v>
      </c>
      <c r="AB1130" s="20"/>
      <c r="AC1130" s="21" t="s">
        <v>7744</v>
      </c>
      <c r="AD1130" s="21" t="s">
        <v>7745</v>
      </c>
      <c r="AE1130" s="15"/>
      <c r="AF1130" s="15"/>
      <c r="AG1130" s="22">
        <f t="shared" si="157"/>
        <v>0.35483870967741937</v>
      </c>
      <c r="AH1130" s="15" t="e">
        <f t="shared" si="161"/>
        <v>#VALUE!</v>
      </c>
      <c r="AI1130" s="22" t="e">
        <f>VLOOKUP(A1130,'[1]Deals (investment)'!$B$2:$Z$1497,1,FALSE)</f>
        <v>#N/A</v>
      </c>
      <c r="AJ1130" s="22" t="e">
        <f>VLOOKUP(A1130,'[1]Deals (investment)'!$B$2:$Z$870,15,FALSE)</f>
        <v>#N/A</v>
      </c>
      <c r="AK1130" s="17" t="e">
        <f>VLOOKUP(A1130,'[1]Deals (Exits)'!B:B,1,FALSE)</f>
        <v>#N/A</v>
      </c>
      <c r="AL1130" s="23">
        <f>VLOOKUP(G1130,[1]Lookups!$V$3:$Y$197,4,FALSE)</f>
        <v>0</v>
      </c>
      <c r="AM1130" s="17" t="e">
        <f>VLOOKUP(X1130,[1]Lookups!$B$3:$C$200,2,FALSE)</f>
        <v>#N/A</v>
      </c>
      <c r="AN1130" s="17" t="e">
        <f>VLOOKUP(R1130,[1]Lookups!$H$3:$I$69,2,FALSE)</f>
        <v>#N/A</v>
      </c>
      <c r="AO1130" s="17" t="e">
        <f>VLOOKUP(T1130,[1]Lookups!$H$3:$I$69,2,FALSE)</f>
        <v>#N/A</v>
      </c>
      <c r="AP1130" s="17" t="e">
        <f>VLOOKUP(AN1130,[1]Lookups!$N$3:$O$11,2,FALSE)</f>
        <v>#N/A</v>
      </c>
      <c r="AQ1130" s="18" t="e">
        <f>COUNTIFS('[1]Deals (investment)'!$B:$B,$A1130)</f>
        <v>#VALUE!</v>
      </c>
      <c r="AR1130" s="18" t="e">
        <f>COUNTIFS('[1]Deals (investment)'!$B:$B,$A1130,'[1]Deals (investment)'!$T:$T,$AW$1)+COUNTIFS('[1]Deals (investment)'!$B:$B,$A1130,'[1]Deals (investment)'!$T:$T,$AX$1)+COUNTIFS('[1]Deals (investment)'!$B:$B,$A1130,'[1]Deals (investment)'!$T:$T,$AY$1)</f>
        <v>#VALUE!</v>
      </c>
      <c r="AS1130" s="17" t="e">
        <f>SUMIFS('[1]Deals (investment)'!$C:$C,'[1]Deals (investment)'!$B:$B,$A1130)</f>
        <v>#VALUE!</v>
      </c>
      <c r="AT1130" s="17" t="e">
        <f t="shared" si="141"/>
        <v>#VALUE!</v>
      </c>
      <c r="AU1130" s="18" t="e">
        <f>COUNTIF('[1]Deals (Exits)'!$B:$B,A1130)</f>
        <v>#VALUE!</v>
      </c>
      <c r="AV1130" s="17" t="e">
        <f>SUMIFS('[1]Deals (investment)'!$C:$C,'[1]Deals (investment)'!$B:$B,$A1130,'[1]Deals (investment)'!$T:$T,AV$1)</f>
        <v>#VALUE!</v>
      </c>
      <c r="AW1130" s="17" t="e">
        <f>SUMIFS('[1]Deals (investment)'!$C:$C,'[1]Deals (investment)'!$B:$B,$A1130,'[1]Deals (investment)'!$T:$T,AW$1)</f>
        <v>#VALUE!</v>
      </c>
      <c r="AX1130" s="17" t="e">
        <f>SUMIFS('[1]Deals (investment)'!$C:$C,'[1]Deals (investment)'!$B:$B,$A1130,'[1]Deals (investment)'!$T:$T,AX$1)</f>
        <v>#VALUE!</v>
      </c>
      <c r="AY1130" s="17" t="e">
        <f>SUMIFS('[1]Deals (investment)'!$C:$C,'[1]Deals (investment)'!$B:$B,$A1130,'[1]Deals (investment)'!$T:$T,AY$1)</f>
        <v>#VALUE!</v>
      </c>
      <c r="AZ1130" s="17" t="e">
        <f>SUMIFS('[1]Deals (investment)'!$C:$C,'[1]Deals (investment)'!$B:$B,$A1130,'[1]Deals (investment)'!$T:$T,AZ$1)</f>
        <v>#VALUE!</v>
      </c>
      <c r="BA1130" s="17" t="e">
        <f>SUMIFS('[1]Deals (investment)'!$C:$C,'[1]Deals (investment)'!$B:$B,$A1130,'[1]Deals (investment)'!$T:$T,BA$1)</f>
        <v>#VALUE!</v>
      </c>
      <c r="BB1130" s="17" t="e">
        <f>SUMIFS('[1]Deals (investment)'!$C:$C,'[1]Deals (investment)'!$B:$B,$A1130,'[1]Deals (investment)'!$T:$T,BB$1)</f>
        <v>#VALUE!</v>
      </c>
      <c r="BC1130" s="17" t="e">
        <f>SUMIFS('[1]Deals (Exits)'!$C:$C,'[1]Deals (Exits)'!$B:$B,$A1130)</f>
        <v>#VALUE!</v>
      </c>
      <c r="BD1130" s="17" t="e">
        <f>SUMIFS('[1]Deals (investment)'!$C:$C,'[1]Deals (investment)'!$B:$B,$A1130,'[1]Deals (investment)'!$V:$V,BD$1)</f>
        <v>#VALUE!</v>
      </c>
      <c r="BE1130" s="17" t="e">
        <f>SUMIFS('[1]Deals (investment)'!$C:$C,'[1]Deals (investment)'!$B:$B,$A1130,'[1]Deals (investment)'!$V:$V,BE$1)</f>
        <v>#VALUE!</v>
      </c>
      <c r="BF1130" s="17" t="e">
        <f>SUMIFS('[1]Deals (investment)'!$C:$C,'[1]Deals (investment)'!$B:$B,$A1130,'[1]Deals (investment)'!$V:$V,BF$1)</f>
        <v>#VALUE!</v>
      </c>
      <c r="BG1130" s="17" t="e">
        <f>SUMIFS('[1]Deals (investment)'!$C:$C,'[1]Deals (investment)'!$B:$B,$A1130,'[1]Deals (investment)'!$V:$V,BG$1)</f>
        <v>#VALUE!</v>
      </c>
      <c r="BH1130" s="17" t="e">
        <f>SUMIFS('[1]Deals (investment)'!$C:$C,'[1]Deals (investment)'!$B:$B,$A1130,'[1]Deals (investment)'!$V:$V,BH$1)</f>
        <v>#VALUE!</v>
      </c>
      <c r="BI1130" s="17" t="e">
        <f>SUMIFS('[1]Deals (investment)'!$C:$C,'[1]Deals (investment)'!$B:$B,$A1130,'[1]Deals (investment)'!$V:$V,BI$1)</f>
        <v>#VALUE!</v>
      </c>
      <c r="BJ1130" s="17" t="e">
        <f>SUMIFS('[1]Deals (investment)'!$C:$C,'[1]Deals (investment)'!$B:$B,$A1130,'[1]Deals (investment)'!$V:$V,BJ$1)</f>
        <v>#VALUE!</v>
      </c>
      <c r="BK1130" s="17" t="e">
        <f>SUMIFS('[1]Deals (investment)'!$C:$C,'[1]Deals (investment)'!$B:$B,$A1130,'[1]Deals (investment)'!$V:$V,BK$1)</f>
        <v>#VALUE!</v>
      </c>
      <c r="BL1130" s="17" t="e">
        <f>SUMIFS('[1]Deals (investment)'!$C:$C,'[1]Deals (investment)'!$B:$B,$A1130,'[1]Deals (investment)'!$V:$V,BL$1)</f>
        <v>#VALUE!</v>
      </c>
      <c r="BM1130" s="17" t="e">
        <f>SUMIFS('[1]Deals (investment)'!$C:$C,'[1]Deals (investment)'!$B:$B,$A1130,'[1]Deals (investment)'!$V:$V,BM$1)</f>
        <v>#VALUE!</v>
      </c>
      <c r="BN1130" s="15"/>
      <c r="BO1130" s="15"/>
      <c r="BP1130" s="22"/>
      <c r="BQ1130" s="15"/>
      <c r="BR1130" s="15"/>
      <c r="BS1130" s="15"/>
      <c r="BT1130" s="15"/>
      <c r="BU1130" s="15"/>
      <c r="BV1130" s="15"/>
      <c r="BW1130" s="15"/>
      <c r="BX1130" s="15"/>
      <c r="BY1130" s="15"/>
      <c r="BZ1130" s="15"/>
      <c r="CA1130" s="15"/>
      <c r="CB1130" s="15"/>
      <c r="CC1130" s="15"/>
      <c r="CD1130" s="15" t="str">
        <f t="shared" si="167"/>
        <v>KenaiKenai is a visitor management solution that uses facial recognition to recognise returning guests and facilitate faster, seamless sign-in. Kenai is here to make the ultimate first impression, by providing a sleek visitor management application with cutting-edge technology.Active</v>
      </c>
      <c r="CE1130" s="15"/>
      <c r="CF1130" s="15"/>
      <c r="CG1130" s="15"/>
      <c r="CH1130" s="15"/>
      <c r="CI1130" s="15"/>
      <c r="CJ1130" s="15"/>
    </row>
    <row r="1131" spans="1:117" ht="12.75">
      <c r="A1131" s="15" t="s">
        <v>7746</v>
      </c>
      <c r="B1131" s="15" t="s">
        <v>7747</v>
      </c>
      <c r="C1131" s="15" t="s">
        <v>58</v>
      </c>
      <c r="D1131" s="16"/>
      <c r="E1131" s="15" t="s">
        <v>117</v>
      </c>
      <c r="F1131" s="15"/>
      <c r="G1131" s="15" t="s">
        <v>118</v>
      </c>
      <c r="H1131" s="15"/>
      <c r="I1131" s="15" t="s">
        <v>118</v>
      </c>
      <c r="J1131" s="15"/>
      <c r="K1131" s="17" t="e">
        <f t="shared" si="140"/>
        <v>#VALUE!</v>
      </c>
      <c r="L1131" s="15"/>
      <c r="M1131" s="18" t="e">
        <f t="shared" si="166"/>
        <v>#VALUE!</v>
      </c>
      <c r="N1131" s="15"/>
      <c r="O1131" s="15"/>
      <c r="P1131" s="15"/>
      <c r="Q1131" s="24" t="e">
        <f ca="1">_xludf.MAXIFS('[1]Deals (investment)'!A:A,'[1]Deals (investment)'!B:B,A1131)</f>
        <v>#NAME?</v>
      </c>
      <c r="R1131" s="15"/>
      <c r="S1131" s="19"/>
      <c r="T1131" s="15"/>
      <c r="U1131" s="17"/>
      <c r="V1131" s="15"/>
      <c r="W1131" s="15"/>
      <c r="X1131" s="15" t="s">
        <v>3143</v>
      </c>
      <c r="Y1131" s="15"/>
      <c r="AB1131" s="20"/>
      <c r="AC1131" s="15"/>
      <c r="AD1131" s="15"/>
      <c r="AE1131" s="15"/>
      <c r="AF1131" s="15"/>
      <c r="AG1131" s="22">
        <f t="shared" ca="1" si="157"/>
        <v>0.29032258064516131</v>
      </c>
      <c r="AH1131" s="15" t="str">
        <f t="shared" si="161"/>
        <v/>
      </c>
      <c r="AI1131" s="22" t="e">
        <f>VLOOKUP(A1131,'[1]Deals (investment)'!$B$2:$Z$1497,1,FALSE)</f>
        <v>#N/A</v>
      </c>
      <c r="AJ1131" s="22" t="e">
        <f>VLOOKUP(A1131,'[1]Deals (investment)'!$B$2:$Z$870,15,FALSE)</f>
        <v>#N/A</v>
      </c>
      <c r="AK1131" s="17" t="e">
        <f>VLOOKUP(A1131,'[1]Deals (Exits)'!B:B,1,FALSE)</f>
        <v>#N/A</v>
      </c>
      <c r="AL1131" s="23">
        <f>VLOOKUP(G1131,[1]Lookups!$V$3:$Y$197,4,FALSE)</f>
        <v>0</v>
      </c>
      <c r="AM1131" s="17" t="str">
        <f>VLOOKUP(X1131,[1]Lookups!$B$3:$C$200,2,FALSE)</f>
        <v>Energy &amp; Resources</v>
      </c>
      <c r="AN1131" s="17" t="e">
        <f>VLOOKUP(R1131,[1]Lookups!$H$3:$I$69,2,FALSE)</f>
        <v>#N/A</v>
      </c>
      <c r="AO1131" s="17" t="e">
        <f>VLOOKUP(T1131,[1]Lookups!$H$3:$I$69,2,FALSE)</f>
        <v>#N/A</v>
      </c>
      <c r="AP1131" s="17" t="e">
        <f>VLOOKUP(AN1131,[1]Lookups!$N$3:$O$11,2,FALSE)</f>
        <v>#N/A</v>
      </c>
      <c r="AQ1131" s="18" t="e">
        <f>COUNTIFS('[1]Deals (investment)'!$B:$B,$A1131)</f>
        <v>#VALUE!</v>
      </c>
      <c r="AR1131" s="18" t="e">
        <f>COUNTIFS('[1]Deals (investment)'!$B:$B,$A1131,'[1]Deals (investment)'!$T:$T,$AW$1)+COUNTIFS('[1]Deals (investment)'!$B:$B,$A1131,'[1]Deals (investment)'!$T:$T,$AX$1)+COUNTIFS('[1]Deals (investment)'!$B:$B,$A1131,'[1]Deals (investment)'!$T:$T,$AY$1)</f>
        <v>#VALUE!</v>
      </c>
      <c r="AS1131" s="17" t="e">
        <f>SUMIFS('[1]Deals (investment)'!$C:$C,'[1]Deals (investment)'!$B:$B,$A1131)</f>
        <v>#VALUE!</v>
      </c>
      <c r="AT1131" s="17" t="e">
        <f t="shared" si="141"/>
        <v>#VALUE!</v>
      </c>
      <c r="AU1131" s="18" t="e">
        <f>COUNTIF('[1]Deals (Exits)'!$B:$B,A1131)</f>
        <v>#VALUE!</v>
      </c>
      <c r="AV1131" s="17" t="e">
        <f>SUMIFS('[1]Deals (investment)'!$C:$C,'[1]Deals (investment)'!$B:$B,$A1131,'[1]Deals (investment)'!$T:$T,AV$1)</f>
        <v>#VALUE!</v>
      </c>
      <c r="AW1131" s="17" t="e">
        <f>SUMIFS('[1]Deals (investment)'!$C:$C,'[1]Deals (investment)'!$B:$B,$A1131,'[1]Deals (investment)'!$T:$T,AW$1)</f>
        <v>#VALUE!</v>
      </c>
      <c r="AX1131" s="17" t="e">
        <f>SUMIFS('[1]Deals (investment)'!$C:$C,'[1]Deals (investment)'!$B:$B,$A1131,'[1]Deals (investment)'!$T:$T,AX$1)</f>
        <v>#VALUE!</v>
      </c>
      <c r="AY1131" s="17" t="e">
        <f>SUMIFS('[1]Deals (investment)'!$C:$C,'[1]Deals (investment)'!$B:$B,$A1131,'[1]Deals (investment)'!$T:$T,AY$1)</f>
        <v>#VALUE!</v>
      </c>
      <c r="AZ1131" s="17" t="e">
        <f>SUMIFS('[1]Deals (investment)'!$C:$C,'[1]Deals (investment)'!$B:$B,$A1131,'[1]Deals (investment)'!$T:$T,AZ$1)</f>
        <v>#VALUE!</v>
      </c>
      <c r="BA1131" s="17" t="e">
        <f>SUMIFS('[1]Deals (investment)'!$C:$C,'[1]Deals (investment)'!$B:$B,$A1131,'[1]Deals (investment)'!$T:$T,BA$1)</f>
        <v>#VALUE!</v>
      </c>
      <c r="BB1131" s="17" t="e">
        <f>SUMIFS('[1]Deals (investment)'!$C:$C,'[1]Deals (investment)'!$B:$B,$A1131,'[1]Deals (investment)'!$T:$T,BB$1)</f>
        <v>#VALUE!</v>
      </c>
      <c r="BC1131" s="17" t="e">
        <f>SUMIFS('[1]Deals (Exits)'!$C:$C,'[1]Deals (Exits)'!$B:$B,$A1131)</f>
        <v>#VALUE!</v>
      </c>
      <c r="BD1131" s="17" t="e">
        <f>SUMIFS('[1]Deals (investment)'!$C:$C,'[1]Deals (investment)'!$B:$B,$A1131,'[1]Deals (investment)'!$V:$V,BD$1)</f>
        <v>#VALUE!</v>
      </c>
      <c r="BE1131" s="17" t="e">
        <f>SUMIFS('[1]Deals (investment)'!$C:$C,'[1]Deals (investment)'!$B:$B,$A1131,'[1]Deals (investment)'!$V:$V,BE$1)</f>
        <v>#VALUE!</v>
      </c>
      <c r="BF1131" s="17" t="e">
        <f>SUMIFS('[1]Deals (investment)'!$C:$C,'[1]Deals (investment)'!$B:$B,$A1131,'[1]Deals (investment)'!$V:$V,BF$1)</f>
        <v>#VALUE!</v>
      </c>
      <c r="BG1131" s="17" t="e">
        <f>SUMIFS('[1]Deals (investment)'!$C:$C,'[1]Deals (investment)'!$B:$B,$A1131,'[1]Deals (investment)'!$V:$V,BG$1)</f>
        <v>#VALUE!</v>
      </c>
      <c r="BH1131" s="17" t="e">
        <f>SUMIFS('[1]Deals (investment)'!$C:$C,'[1]Deals (investment)'!$B:$B,$A1131,'[1]Deals (investment)'!$V:$V,BH$1)</f>
        <v>#VALUE!</v>
      </c>
      <c r="BI1131" s="17" t="e">
        <f>SUMIFS('[1]Deals (investment)'!$C:$C,'[1]Deals (investment)'!$B:$B,$A1131,'[1]Deals (investment)'!$V:$V,BI$1)</f>
        <v>#VALUE!</v>
      </c>
      <c r="BJ1131" s="17" t="e">
        <f>SUMIFS('[1]Deals (investment)'!$C:$C,'[1]Deals (investment)'!$B:$B,$A1131,'[1]Deals (investment)'!$V:$V,BJ$1)</f>
        <v>#VALUE!</v>
      </c>
      <c r="BK1131" s="17" t="e">
        <f>SUMIFS('[1]Deals (investment)'!$C:$C,'[1]Deals (investment)'!$B:$B,$A1131,'[1]Deals (investment)'!$V:$V,BK$1)</f>
        <v>#VALUE!</v>
      </c>
      <c r="BL1131" s="17" t="e">
        <f>SUMIFS('[1]Deals (investment)'!$C:$C,'[1]Deals (investment)'!$B:$B,$A1131,'[1]Deals (investment)'!$V:$V,BL$1)</f>
        <v>#VALUE!</v>
      </c>
      <c r="BM1131" s="17" t="e">
        <f>SUMIFS('[1]Deals (investment)'!$C:$C,'[1]Deals (investment)'!$B:$B,$A1131,'[1]Deals (investment)'!$V:$V,BM$1)</f>
        <v>#VALUE!</v>
      </c>
      <c r="BN1131" s="15"/>
      <c r="BO1131" s="15"/>
      <c r="BP1131" s="22"/>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row>
    <row r="1132" spans="1:117" ht="12.75">
      <c r="A1132" s="15" t="s">
        <v>7748</v>
      </c>
      <c r="B1132" s="15"/>
      <c r="C1132" s="15" t="s">
        <v>58</v>
      </c>
      <c r="D1132" s="16"/>
      <c r="E1132" s="15"/>
      <c r="F1132" s="15"/>
      <c r="G1132" s="15"/>
      <c r="H1132" s="15"/>
      <c r="I1132" s="15"/>
      <c r="J1132" s="15"/>
      <c r="K1132" s="17" t="e">
        <f t="shared" si="140"/>
        <v>#VALUE!</v>
      </c>
      <c r="L1132" s="15"/>
      <c r="M1132" s="18" t="e">
        <f t="shared" si="166"/>
        <v>#VALUE!</v>
      </c>
      <c r="N1132" s="15"/>
      <c r="O1132" s="15"/>
      <c r="P1132" s="15"/>
      <c r="Q1132" s="24" t="e">
        <f ca="1">_xludf.MAXIFS('[1]Deals (investment)'!A:A,'[1]Deals (investment)'!B:B,A1132)</f>
        <v>#NAME?</v>
      </c>
      <c r="R1132" s="15"/>
      <c r="S1132" s="19"/>
      <c r="T1132" s="15"/>
      <c r="U1132" s="17"/>
      <c r="V1132" s="15"/>
      <c r="W1132" s="15"/>
      <c r="X1132" s="15"/>
      <c r="Y1132" s="15"/>
      <c r="AB1132" s="20"/>
      <c r="AC1132" s="15"/>
      <c r="AD1132" s="15"/>
      <c r="AE1132" s="15"/>
      <c r="AF1132" s="15"/>
      <c r="AG1132" s="22">
        <f t="shared" ca="1" si="157"/>
        <v>0.12903225806451613</v>
      </c>
      <c r="AH1132" s="15" t="str">
        <f t="shared" si="161"/>
        <v/>
      </c>
      <c r="AI1132" s="22" t="e">
        <f>VLOOKUP(A1132,'[1]Deals (investment)'!$B$2:$Z$1497,1,FALSE)</f>
        <v>#N/A</v>
      </c>
      <c r="AJ1132" s="22" t="e">
        <f>VLOOKUP(A1132,'[1]Deals (investment)'!$B$2:$Z$870,15,FALSE)</f>
        <v>#N/A</v>
      </c>
      <c r="AK1132" s="17" t="e">
        <f>VLOOKUP(A1132,'[1]Deals (Exits)'!B:B,1,FALSE)</f>
        <v>#N/A</v>
      </c>
      <c r="AL1132" s="23" t="e">
        <f>VLOOKUP(G1132,[1]Lookups!$V$3:$Y$197,4,FALSE)</f>
        <v>#N/A</v>
      </c>
      <c r="AM1132" s="17" t="e">
        <f>VLOOKUP(X1132,[1]Lookups!$B$3:$C$200,2,FALSE)</f>
        <v>#N/A</v>
      </c>
      <c r="AN1132" s="17" t="e">
        <f>VLOOKUP(R1132,[1]Lookups!$H$3:$I$69,2,FALSE)</f>
        <v>#N/A</v>
      </c>
      <c r="AO1132" s="17" t="e">
        <f>VLOOKUP(T1132,[1]Lookups!$H$3:$I$69,2,FALSE)</f>
        <v>#N/A</v>
      </c>
      <c r="AP1132" s="17" t="e">
        <f>VLOOKUP(AN1132,[1]Lookups!$N$3:$O$11,2,FALSE)</f>
        <v>#N/A</v>
      </c>
      <c r="AQ1132" s="18" t="e">
        <f>COUNTIFS('[1]Deals (investment)'!$B:$B,$A1132)</f>
        <v>#VALUE!</v>
      </c>
      <c r="AR1132" s="18" t="e">
        <f>COUNTIFS('[1]Deals (investment)'!$B:$B,$A1132,'[1]Deals (investment)'!$T:$T,$AW$1)+COUNTIFS('[1]Deals (investment)'!$B:$B,$A1132,'[1]Deals (investment)'!$T:$T,$AX$1)+COUNTIFS('[1]Deals (investment)'!$B:$B,$A1132,'[1]Deals (investment)'!$T:$T,$AY$1)</f>
        <v>#VALUE!</v>
      </c>
      <c r="AS1132" s="17" t="e">
        <f>SUMIFS('[1]Deals (investment)'!$C:$C,'[1]Deals (investment)'!$B:$B,$A1132)</f>
        <v>#VALUE!</v>
      </c>
      <c r="AT1132" s="17" t="e">
        <f t="shared" si="141"/>
        <v>#VALUE!</v>
      </c>
      <c r="AU1132" s="18" t="e">
        <f>COUNTIF('[1]Deals (Exits)'!$B:$B,A1132)</f>
        <v>#VALUE!</v>
      </c>
      <c r="AV1132" s="17" t="e">
        <f>SUMIFS('[1]Deals (investment)'!$C:$C,'[1]Deals (investment)'!$B:$B,$A1132,'[1]Deals (investment)'!$T:$T,AV$1)</f>
        <v>#VALUE!</v>
      </c>
      <c r="AW1132" s="17" t="e">
        <f>SUMIFS('[1]Deals (investment)'!$C:$C,'[1]Deals (investment)'!$B:$B,$A1132,'[1]Deals (investment)'!$T:$T,AW$1)</f>
        <v>#VALUE!</v>
      </c>
      <c r="AX1132" s="17" t="e">
        <f>SUMIFS('[1]Deals (investment)'!$C:$C,'[1]Deals (investment)'!$B:$B,$A1132,'[1]Deals (investment)'!$T:$T,AX$1)</f>
        <v>#VALUE!</v>
      </c>
      <c r="AY1132" s="17" t="e">
        <f>SUMIFS('[1]Deals (investment)'!$C:$C,'[1]Deals (investment)'!$B:$B,$A1132,'[1]Deals (investment)'!$T:$T,AY$1)</f>
        <v>#VALUE!</v>
      </c>
      <c r="AZ1132" s="17" t="e">
        <f>SUMIFS('[1]Deals (investment)'!$C:$C,'[1]Deals (investment)'!$B:$B,$A1132,'[1]Deals (investment)'!$T:$T,AZ$1)</f>
        <v>#VALUE!</v>
      </c>
      <c r="BA1132" s="17" t="e">
        <f>SUMIFS('[1]Deals (investment)'!$C:$C,'[1]Deals (investment)'!$B:$B,$A1132,'[1]Deals (investment)'!$T:$T,BA$1)</f>
        <v>#VALUE!</v>
      </c>
      <c r="BB1132" s="17" t="e">
        <f>SUMIFS('[1]Deals (investment)'!$C:$C,'[1]Deals (investment)'!$B:$B,$A1132,'[1]Deals (investment)'!$T:$T,BB$1)</f>
        <v>#VALUE!</v>
      </c>
      <c r="BC1132" s="17" t="e">
        <f>SUMIFS('[1]Deals (Exits)'!$C:$C,'[1]Deals (Exits)'!$B:$B,$A1132)</f>
        <v>#VALUE!</v>
      </c>
      <c r="BD1132" s="17" t="e">
        <f>SUMIFS('[1]Deals (investment)'!$C:$C,'[1]Deals (investment)'!$B:$B,$A1132,'[1]Deals (investment)'!$V:$V,BD$1)</f>
        <v>#VALUE!</v>
      </c>
      <c r="BE1132" s="17" t="e">
        <f>SUMIFS('[1]Deals (investment)'!$C:$C,'[1]Deals (investment)'!$B:$B,$A1132,'[1]Deals (investment)'!$V:$V,BE$1)</f>
        <v>#VALUE!</v>
      </c>
      <c r="BF1132" s="17" t="e">
        <f>SUMIFS('[1]Deals (investment)'!$C:$C,'[1]Deals (investment)'!$B:$B,$A1132,'[1]Deals (investment)'!$V:$V,BF$1)</f>
        <v>#VALUE!</v>
      </c>
      <c r="BG1132" s="17" t="e">
        <f>SUMIFS('[1]Deals (investment)'!$C:$C,'[1]Deals (investment)'!$B:$B,$A1132,'[1]Deals (investment)'!$V:$V,BG$1)</f>
        <v>#VALUE!</v>
      </c>
      <c r="BH1132" s="17" t="e">
        <f>SUMIFS('[1]Deals (investment)'!$C:$C,'[1]Deals (investment)'!$B:$B,$A1132,'[1]Deals (investment)'!$V:$V,BH$1)</f>
        <v>#VALUE!</v>
      </c>
      <c r="BI1132" s="17" t="e">
        <f>SUMIFS('[1]Deals (investment)'!$C:$C,'[1]Deals (investment)'!$B:$B,$A1132,'[1]Deals (investment)'!$V:$V,BI$1)</f>
        <v>#VALUE!</v>
      </c>
      <c r="BJ1132" s="17" t="e">
        <f>SUMIFS('[1]Deals (investment)'!$C:$C,'[1]Deals (investment)'!$B:$B,$A1132,'[1]Deals (investment)'!$V:$V,BJ$1)</f>
        <v>#VALUE!</v>
      </c>
      <c r="BK1132" s="17" t="e">
        <f>SUMIFS('[1]Deals (investment)'!$C:$C,'[1]Deals (investment)'!$B:$B,$A1132,'[1]Deals (investment)'!$V:$V,BK$1)</f>
        <v>#VALUE!</v>
      </c>
      <c r="BL1132" s="17" t="e">
        <f>SUMIFS('[1]Deals (investment)'!$C:$C,'[1]Deals (investment)'!$B:$B,$A1132,'[1]Deals (investment)'!$V:$V,BL$1)</f>
        <v>#VALUE!</v>
      </c>
      <c r="BM1132" s="17" t="e">
        <f>SUMIFS('[1]Deals (investment)'!$C:$C,'[1]Deals (investment)'!$B:$B,$A1132,'[1]Deals (investment)'!$V:$V,BM$1)</f>
        <v>#VALUE!</v>
      </c>
      <c r="BN1132" s="15"/>
      <c r="BO1132" s="15"/>
      <c r="BP1132" s="22"/>
      <c r="BQ1132" s="15"/>
      <c r="BR1132" s="15"/>
      <c r="BS1132" s="15"/>
      <c r="BT1132" s="15"/>
      <c r="BU1132" s="15"/>
      <c r="BV1132" s="15"/>
      <c r="BW1132" s="15"/>
      <c r="BX1132" s="15"/>
      <c r="BY1132" s="15"/>
      <c r="BZ1132" s="15"/>
      <c r="CA1132" s="15"/>
      <c r="CB1132" s="15"/>
      <c r="CC1132" s="15"/>
      <c r="CD1132" s="15" t="str">
        <f t="shared" ref="CD1132:CD1134" si="168">CONCATENATE(A1132,B1132,C1132)</f>
        <v>Kenya Blockchain InvestmentActive</v>
      </c>
      <c r="CE1132" s="15"/>
      <c r="CF1132" s="15"/>
      <c r="CG1132" s="15"/>
      <c r="CH1132" s="15"/>
      <c r="CI1132" s="15"/>
      <c r="CJ1132" s="15"/>
    </row>
    <row r="1133" spans="1:117" ht="12.75">
      <c r="A1133" s="15" t="s">
        <v>7749</v>
      </c>
      <c r="B1133" s="15" t="s">
        <v>7750</v>
      </c>
      <c r="C1133" s="15" t="s">
        <v>58</v>
      </c>
      <c r="D1133" s="16">
        <v>2017</v>
      </c>
      <c r="E1133" s="15" t="s">
        <v>7751</v>
      </c>
      <c r="F1133" s="15"/>
      <c r="G1133" s="15"/>
      <c r="H1133" s="15"/>
      <c r="I1133" s="15"/>
      <c r="J1133" s="15"/>
      <c r="K1133" s="17" t="e">
        <f t="shared" si="140"/>
        <v>#VALUE!</v>
      </c>
      <c r="L1133" s="15"/>
      <c r="M1133" s="18" t="e">
        <f t="shared" si="166"/>
        <v>#VALUE!</v>
      </c>
      <c r="N1133" s="15"/>
      <c r="O1133" s="15"/>
      <c r="P1133" s="15"/>
      <c r="Q1133" s="15"/>
      <c r="R1133" s="15"/>
      <c r="S1133" s="19"/>
      <c r="T1133" s="15"/>
      <c r="U1133" s="17"/>
      <c r="V1133" s="15"/>
      <c r="W1133" s="15"/>
      <c r="X1133" s="15" t="s">
        <v>64</v>
      </c>
      <c r="Y1133" s="15" t="s">
        <v>7752</v>
      </c>
      <c r="AB1133" s="20"/>
      <c r="AC1133" s="21" t="s">
        <v>7753</v>
      </c>
      <c r="AD1133" s="15"/>
      <c r="AE1133" s="21" t="s">
        <v>7754</v>
      </c>
      <c r="AF1133" s="21" t="s">
        <v>7755</v>
      </c>
      <c r="AG1133" s="22">
        <f t="shared" si="157"/>
        <v>0.35483870967741937</v>
      </c>
      <c r="AH1133" s="15" t="e">
        <f t="shared" si="161"/>
        <v>#VALUE!</v>
      </c>
      <c r="AI1133" s="22" t="e">
        <f>VLOOKUP(A1133,'[1]Deals (investment)'!$B$2:$Z$1497,1,FALSE)</f>
        <v>#N/A</v>
      </c>
      <c r="AJ1133" s="22" t="e">
        <f>VLOOKUP(A1133,'[1]Deals (investment)'!$B$2:$Z$870,15,FALSE)</f>
        <v>#N/A</v>
      </c>
      <c r="AK1133" s="17" t="e">
        <f>VLOOKUP(A1133,'[1]Deals (Exits)'!B:B,1,FALSE)</f>
        <v>#N/A</v>
      </c>
      <c r="AL1133" s="23" t="e">
        <f>VLOOKUP(G1133,[1]Lookups!$V$3:$Y$197,4,FALSE)</f>
        <v>#N/A</v>
      </c>
      <c r="AM1133" s="17" t="str">
        <f>VLOOKUP(X1133,[1]Lookups!$B$3:$C$200,2,FALSE)</f>
        <v>E-commerce &amp; Retail</v>
      </c>
      <c r="AN1133" s="17" t="e">
        <f>VLOOKUP(R1133,[1]Lookups!$H$3:$I$69,2,FALSE)</f>
        <v>#N/A</v>
      </c>
      <c r="AO1133" s="17" t="e">
        <f>VLOOKUP(T1133,[1]Lookups!$H$3:$I$69,2,FALSE)</f>
        <v>#N/A</v>
      </c>
      <c r="AP1133" s="17" t="e">
        <f>VLOOKUP(AN1133,[1]Lookups!$N$3:$O$11,2,FALSE)</f>
        <v>#N/A</v>
      </c>
      <c r="AQ1133" s="18" t="e">
        <f>COUNTIFS('[1]Deals (investment)'!$B:$B,$A1133)</f>
        <v>#VALUE!</v>
      </c>
      <c r="AR1133" s="18" t="e">
        <f>COUNTIFS('[1]Deals (investment)'!$B:$B,$A1133,'[1]Deals (investment)'!$T:$T,$AW$1)+COUNTIFS('[1]Deals (investment)'!$B:$B,$A1133,'[1]Deals (investment)'!$T:$T,$AX$1)+COUNTIFS('[1]Deals (investment)'!$B:$B,$A1133,'[1]Deals (investment)'!$T:$T,$AY$1)</f>
        <v>#VALUE!</v>
      </c>
      <c r="AS1133" s="17" t="e">
        <f>SUMIFS('[1]Deals (investment)'!$C:$C,'[1]Deals (investment)'!$B:$B,$A1133)</f>
        <v>#VALUE!</v>
      </c>
      <c r="AT1133" s="17" t="e">
        <f t="shared" si="141"/>
        <v>#VALUE!</v>
      </c>
      <c r="AU1133" s="18" t="e">
        <f>COUNTIF('[1]Deals (Exits)'!$B:$B,A1133)</f>
        <v>#VALUE!</v>
      </c>
      <c r="AV1133" s="17" t="e">
        <f>SUMIFS('[1]Deals (investment)'!$C:$C,'[1]Deals (investment)'!$B:$B,$A1133,'[1]Deals (investment)'!$T:$T,AV$1)</f>
        <v>#VALUE!</v>
      </c>
      <c r="AW1133" s="17" t="e">
        <f>SUMIFS('[1]Deals (investment)'!$C:$C,'[1]Deals (investment)'!$B:$B,$A1133,'[1]Deals (investment)'!$T:$T,AW$1)</f>
        <v>#VALUE!</v>
      </c>
      <c r="AX1133" s="17" t="e">
        <f>SUMIFS('[1]Deals (investment)'!$C:$C,'[1]Deals (investment)'!$B:$B,$A1133,'[1]Deals (investment)'!$T:$T,AX$1)</f>
        <v>#VALUE!</v>
      </c>
      <c r="AY1133" s="17" t="e">
        <f>SUMIFS('[1]Deals (investment)'!$C:$C,'[1]Deals (investment)'!$B:$B,$A1133,'[1]Deals (investment)'!$T:$T,AY$1)</f>
        <v>#VALUE!</v>
      </c>
      <c r="AZ1133" s="17" t="e">
        <f>SUMIFS('[1]Deals (investment)'!$C:$C,'[1]Deals (investment)'!$B:$B,$A1133,'[1]Deals (investment)'!$T:$T,AZ$1)</f>
        <v>#VALUE!</v>
      </c>
      <c r="BA1133" s="17" t="e">
        <f>SUMIFS('[1]Deals (investment)'!$C:$C,'[1]Deals (investment)'!$B:$B,$A1133,'[1]Deals (investment)'!$T:$T,BA$1)</f>
        <v>#VALUE!</v>
      </c>
      <c r="BB1133" s="17" t="e">
        <f>SUMIFS('[1]Deals (investment)'!$C:$C,'[1]Deals (investment)'!$B:$B,$A1133,'[1]Deals (investment)'!$T:$T,BB$1)</f>
        <v>#VALUE!</v>
      </c>
      <c r="BC1133" s="17" t="e">
        <f>SUMIFS('[1]Deals (Exits)'!$C:$C,'[1]Deals (Exits)'!$B:$B,$A1133)</f>
        <v>#VALUE!</v>
      </c>
      <c r="BD1133" s="17" t="e">
        <f>SUMIFS('[1]Deals (investment)'!$C:$C,'[1]Deals (investment)'!$B:$B,$A1133,'[1]Deals (investment)'!$V:$V,BD$1)</f>
        <v>#VALUE!</v>
      </c>
      <c r="BE1133" s="17" t="e">
        <f>SUMIFS('[1]Deals (investment)'!$C:$C,'[1]Deals (investment)'!$B:$B,$A1133,'[1]Deals (investment)'!$V:$V,BE$1)</f>
        <v>#VALUE!</v>
      </c>
      <c r="BF1133" s="17" t="e">
        <f>SUMIFS('[1]Deals (investment)'!$C:$C,'[1]Deals (investment)'!$B:$B,$A1133,'[1]Deals (investment)'!$V:$V,BF$1)</f>
        <v>#VALUE!</v>
      </c>
      <c r="BG1133" s="17" t="e">
        <f>SUMIFS('[1]Deals (investment)'!$C:$C,'[1]Deals (investment)'!$B:$B,$A1133,'[1]Deals (investment)'!$V:$V,BG$1)</f>
        <v>#VALUE!</v>
      </c>
      <c r="BH1133" s="17" t="e">
        <f>SUMIFS('[1]Deals (investment)'!$C:$C,'[1]Deals (investment)'!$B:$B,$A1133,'[1]Deals (investment)'!$V:$V,BH$1)</f>
        <v>#VALUE!</v>
      </c>
      <c r="BI1133" s="17" t="e">
        <f>SUMIFS('[1]Deals (investment)'!$C:$C,'[1]Deals (investment)'!$B:$B,$A1133,'[1]Deals (investment)'!$V:$V,BI$1)</f>
        <v>#VALUE!</v>
      </c>
      <c r="BJ1133" s="17" t="e">
        <f>SUMIFS('[1]Deals (investment)'!$C:$C,'[1]Deals (investment)'!$B:$B,$A1133,'[1]Deals (investment)'!$V:$V,BJ$1)</f>
        <v>#VALUE!</v>
      </c>
      <c r="BK1133" s="17" t="e">
        <f>SUMIFS('[1]Deals (investment)'!$C:$C,'[1]Deals (investment)'!$B:$B,$A1133,'[1]Deals (investment)'!$V:$V,BK$1)</f>
        <v>#VALUE!</v>
      </c>
      <c r="BL1133" s="17" t="e">
        <f>SUMIFS('[1]Deals (investment)'!$C:$C,'[1]Deals (investment)'!$B:$B,$A1133,'[1]Deals (investment)'!$V:$V,BL$1)</f>
        <v>#VALUE!</v>
      </c>
      <c r="BM1133" s="17" t="e">
        <f>SUMIFS('[1]Deals (investment)'!$C:$C,'[1]Deals (investment)'!$B:$B,$A1133,'[1]Deals (investment)'!$V:$V,BM$1)</f>
        <v>#VALUE!</v>
      </c>
      <c r="BN1133" s="15"/>
      <c r="BO1133" s="15"/>
      <c r="BP1133" s="22"/>
      <c r="BQ1133" s="15"/>
      <c r="BR1133" s="15"/>
      <c r="BS1133" s="15"/>
      <c r="BT1133" s="15"/>
      <c r="BU1133" s="15"/>
      <c r="BV1133" s="15"/>
      <c r="BW1133" s="15"/>
      <c r="BX1133" s="15"/>
      <c r="BY1133" s="15"/>
      <c r="BZ1133" s="15"/>
      <c r="CA1133" s="15"/>
      <c r="CB1133" s="15"/>
      <c r="CC1133" s="15"/>
      <c r="CD1133" s="15" t="str">
        <f t="shared" si="168"/>
        <v>KepyaKepya is a field product marketing platform that provides information on the availability and need for agricultural products and promotes quick transaction of the same in a simple click. To ensure easy use and inclusion, the platform can be used via web portal, phone call or text messaging.Active</v>
      </c>
      <c r="CE1133" s="15"/>
      <c r="CF1133" s="15"/>
      <c r="CG1133" s="15"/>
      <c r="CH1133" s="15"/>
      <c r="CI1133" s="15"/>
      <c r="CJ1133" s="15"/>
    </row>
    <row r="1134" spans="1:117" ht="12.75">
      <c r="A1134" s="15" t="s">
        <v>7756</v>
      </c>
      <c r="B1134" s="15"/>
      <c r="C1134" s="15"/>
      <c r="D1134" s="16"/>
      <c r="E1134" s="15"/>
      <c r="F1134" s="15"/>
      <c r="G1134" s="15"/>
      <c r="H1134" s="15"/>
      <c r="I1134" s="15"/>
      <c r="J1134" s="15"/>
      <c r="K1134" s="17" t="e">
        <f t="shared" si="140"/>
        <v>#VALUE!</v>
      </c>
      <c r="L1134" s="15"/>
      <c r="M1134" s="18" t="e">
        <f t="shared" si="166"/>
        <v>#VALUE!</v>
      </c>
      <c r="N1134" s="15"/>
      <c r="O1134" s="15"/>
      <c r="P1134" s="15"/>
      <c r="Q1134" s="24" t="e">
        <f ca="1">_xludf.MAXIFS('[1]Deals (investment)'!A:A,'[1]Deals (investment)'!B:B,A1134)</f>
        <v>#NAME?</v>
      </c>
      <c r="R1134" s="15"/>
      <c r="S1134" s="19"/>
      <c r="T1134" s="15"/>
      <c r="U1134" s="17"/>
      <c r="V1134" s="15"/>
      <c r="W1134" s="15"/>
      <c r="X1134" s="15"/>
      <c r="Y1134" s="15"/>
      <c r="AB1134" s="20"/>
      <c r="AC1134" s="15"/>
      <c r="AD1134" s="15"/>
      <c r="AE1134" s="15"/>
      <c r="AF1134" s="15"/>
      <c r="AG1134" s="22">
        <f t="shared" ca="1" si="157"/>
        <v>9.6774193548387094E-2</v>
      </c>
      <c r="AH1134" s="15" t="str">
        <f t="shared" si="161"/>
        <v/>
      </c>
      <c r="AI1134" s="22" t="e">
        <f>VLOOKUP(A1134,'[1]Deals (investment)'!$B$2:$Z$1497,1,FALSE)</f>
        <v>#N/A</v>
      </c>
      <c r="AJ1134" s="22" t="e">
        <f>VLOOKUP(A1134,'[1]Deals (investment)'!$B$2:$Z$870,15,FALSE)</f>
        <v>#N/A</v>
      </c>
      <c r="AK1134" s="17" t="e">
        <f>VLOOKUP(A1134,'[1]Deals (Exits)'!B:B,1,FALSE)</f>
        <v>#N/A</v>
      </c>
      <c r="AL1134" s="23" t="e">
        <f>VLOOKUP(G1134,[1]Lookups!$V$3:$Y$197,4,FALSE)</f>
        <v>#N/A</v>
      </c>
      <c r="AM1134" s="17" t="e">
        <f>VLOOKUP(X1134,[1]Lookups!$B$3:$C$200,2,FALSE)</f>
        <v>#N/A</v>
      </c>
      <c r="AN1134" s="17" t="e">
        <f>VLOOKUP(R1134,[1]Lookups!$H$3:$I$69,2,FALSE)</f>
        <v>#N/A</v>
      </c>
      <c r="AO1134" s="17" t="e">
        <f>VLOOKUP(T1134,[1]Lookups!$H$3:$I$69,2,FALSE)</f>
        <v>#N/A</v>
      </c>
      <c r="AP1134" s="17" t="e">
        <f>VLOOKUP(AN1134,[1]Lookups!$N$3:$O$11,2,FALSE)</f>
        <v>#N/A</v>
      </c>
      <c r="AQ1134" s="18" t="e">
        <f>COUNTIFS('[1]Deals (investment)'!$B:$B,$A1134)</f>
        <v>#VALUE!</v>
      </c>
      <c r="AR1134" s="18" t="e">
        <f>COUNTIFS('[1]Deals (investment)'!$B:$B,$A1134,'[1]Deals (investment)'!$T:$T,$AW$1)+COUNTIFS('[1]Deals (investment)'!$B:$B,$A1134,'[1]Deals (investment)'!$T:$T,$AX$1)+COUNTIFS('[1]Deals (investment)'!$B:$B,$A1134,'[1]Deals (investment)'!$T:$T,$AY$1)</f>
        <v>#VALUE!</v>
      </c>
      <c r="AS1134" s="17" t="e">
        <f>SUMIFS('[1]Deals (investment)'!$C:$C,'[1]Deals (investment)'!$B:$B,$A1134)</f>
        <v>#VALUE!</v>
      </c>
      <c r="AT1134" s="17" t="e">
        <f t="shared" si="141"/>
        <v>#VALUE!</v>
      </c>
      <c r="AU1134" s="18" t="e">
        <f>COUNTIF('[1]Deals (Exits)'!$B:$B,A1134)</f>
        <v>#VALUE!</v>
      </c>
      <c r="AV1134" s="17" t="e">
        <f>SUMIFS('[1]Deals (investment)'!$C:$C,'[1]Deals (investment)'!$B:$B,$A1134,'[1]Deals (investment)'!$T:$T,AV$1)</f>
        <v>#VALUE!</v>
      </c>
      <c r="AW1134" s="17" t="e">
        <f>SUMIFS('[1]Deals (investment)'!$C:$C,'[1]Deals (investment)'!$B:$B,$A1134,'[1]Deals (investment)'!$T:$T,AW$1)</f>
        <v>#VALUE!</v>
      </c>
      <c r="AX1134" s="17" t="e">
        <f>SUMIFS('[1]Deals (investment)'!$C:$C,'[1]Deals (investment)'!$B:$B,$A1134,'[1]Deals (investment)'!$T:$T,AX$1)</f>
        <v>#VALUE!</v>
      </c>
      <c r="AY1134" s="17" t="e">
        <f>SUMIFS('[1]Deals (investment)'!$C:$C,'[1]Deals (investment)'!$B:$B,$A1134,'[1]Deals (investment)'!$T:$T,AY$1)</f>
        <v>#VALUE!</v>
      </c>
      <c r="AZ1134" s="17" t="e">
        <f>SUMIFS('[1]Deals (investment)'!$C:$C,'[1]Deals (investment)'!$B:$B,$A1134,'[1]Deals (investment)'!$T:$T,AZ$1)</f>
        <v>#VALUE!</v>
      </c>
      <c r="BA1134" s="17" t="e">
        <f>SUMIFS('[1]Deals (investment)'!$C:$C,'[1]Deals (investment)'!$B:$B,$A1134,'[1]Deals (investment)'!$T:$T,BA$1)</f>
        <v>#VALUE!</v>
      </c>
      <c r="BB1134" s="17" t="e">
        <f>SUMIFS('[1]Deals (investment)'!$C:$C,'[1]Deals (investment)'!$B:$B,$A1134,'[1]Deals (investment)'!$T:$T,BB$1)</f>
        <v>#VALUE!</v>
      </c>
      <c r="BC1134" s="17" t="e">
        <f>SUMIFS('[1]Deals (Exits)'!$C:$C,'[1]Deals (Exits)'!$B:$B,$A1134)</f>
        <v>#VALUE!</v>
      </c>
      <c r="BD1134" s="17" t="e">
        <f>SUMIFS('[1]Deals (investment)'!$C:$C,'[1]Deals (investment)'!$B:$B,$A1134,'[1]Deals (investment)'!$V:$V,BD$1)</f>
        <v>#VALUE!</v>
      </c>
      <c r="BE1134" s="17" t="e">
        <f>SUMIFS('[1]Deals (investment)'!$C:$C,'[1]Deals (investment)'!$B:$B,$A1134,'[1]Deals (investment)'!$V:$V,BE$1)</f>
        <v>#VALUE!</v>
      </c>
      <c r="BF1134" s="17" t="e">
        <f>SUMIFS('[1]Deals (investment)'!$C:$C,'[1]Deals (investment)'!$B:$B,$A1134,'[1]Deals (investment)'!$V:$V,BF$1)</f>
        <v>#VALUE!</v>
      </c>
      <c r="BG1134" s="17" t="e">
        <f>SUMIFS('[1]Deals (investment)'!$C:$C,'[1]Deals (investment)'!$B:$B,$A1134,'[1]Deals (investment)'!$V:$V,BG$1)</f>
        <v>#VALUE!</v>
      </c>
      <c r="BH1134" s="17" t="e">
        <f>SUMIFS('[1]Deals (investment)'!$C:$C,'[1]Deals (investment)'!$B:$B,$A1134,'[1]Deals (investment)'!$V:$V,BH$1)</f>
        <v>#VALUE!</v>
      </c>
      <c r="BI1134" s="17" t="e">
        <f>SUMIFS('[1]Deals (investment)'!$C:$C,'[1]Deals (investment)'!$B:$B,$A1134,'[1]Deals (investment)'!$V:$V,BI$1)</f>
        <v>#VALUE!</v>
      </c>
      <c r="BJ1134" s="17" t="e">
        <f>SUMIFS('[1]Deals (investment)'!$C:$C,'[1]Deals (investment)'!$B:$B,$A1134,'[1]Deals (investment)'!$V:$V,BJ$1)</f>
        <v>#VALUE!</v>
      </c>
      <c r="BK1134" s="17" t="e">
        <f>SUMIFS('[1]Deals (investment)'!$C:$C,'[1]Deals (investment)'!$B:$B,$A1134,'[1]Deals (investment)'!$V:$V,BK$1)</f>
        <v>#VALUE!</v>
      </c>
      <c r="BL1134" s="17" t="e">
        <f>SUMIFS('[1]Deals (investment)'!$C:$C,'[1]Deals (investment)'!$B:$B,$A1134,'[1]Deals (investment)'!$V:$V,BL$1)</f>
        <v>#VALUE!</v>
      </c>
      <c r="BM1134" s="17" t="e">
        <f>SUMIFS('[1]Deals (investment)'!$C:$C,'[1]Deals (investment)'!$B:$B,$A1134,'[1]Deals (investment)'!$V:$V,BM$1)</f>
        <v>#VALUE!</v>
      </c>
      <c r="BN1134" s="15"/>
      <c r="BO1134" s="15"/>
      <c r="BP1134" s="22"/>
      <c r="BQ1134" s="15"/>
      <c r="BR1134" s="15"/>
      <c r="BS1134" s="15"/>
      <c r="BT1134" s="15"/>
      <c r="BU1134" s="15"/>
      <c r="BV1134" s="15"/>
      <c r="BW1134" s="15"/>
      <c r="BX1134" s="15"/>
      <c r="BY1134" s="15"/>
      <c r="BZ1134" s="15"/>
      <c r="CA1134" s="15"/>
      <c r="CB1134" s="15"/>
      <c r="CC1134" s="15"/>
      <c r="CD1134" s="15" t="str">
        <f t="shared" si="168"/>
        <v>KillerAnalytics</v>
      </c>
      <c r="CE1134" s="15"/>
      <c r="CF1134" s="15"/>
      <c r="CG1134" s="15"/>
      <c r="CH1134" s="15"/>
      <c r="CI1134" s="15"/>
      <c r="CJ1134" s="15"/>
    </row>
    <row r="1135" spans="1:117" ht="12.75">
      <c r="A1135" s="15" t="s">
        <v>7757</v>
      </c>
      <c r="B1135" s="15" t="s">
        <v>7758</v>
      </c>
      <c r="C1135" s="15" t="s">
        <v>58</v>
      </c>
      <c r="D1135" s="16">
        <v>2014</v>
      </c>
      <c r="E1135" s="15" t="s">
        <v>59</v>
      </c>
      <c r="F1135" s="15"/>
      <c r="G1135" s="15" t="s">
        <v>61</v>
      </c>
      <c r="H1135" s="15"/>
      <c r="I1135" s="15" t="s">
        <v>61</v>
      </c>
      <c r="J1135" s="15"/>
      <c r="K1135" s="17" t="e">
        <f t="shared" si="140"/>
        <v>#VALUE!</v>
      </c>
      <c r="L1135" s="15"/>
      <c r="M1135" s="18" t="e">
        <f t="shared" si="166"/>
        <v>#VALUE!</v>
      </c>
      <c r="N1135" s="15"/>
      <c r="O1135" s="15"/>
      <c r="P1135" s="15"/>
      <c r="Q1135" s="15"/>
      <c r="R1135" s="15" t="s">
        <v>375</v>
      </c>
      <c r="S1135" s="19" t="s">
        <v>144</v>
      </c>
      <c r="T1135" s="15" t="s">
        <v>312</v>
      </c>
      <c r="U1135" s="17" t="s">
        <v>312</v>
      </c>
      <c r="V1135" s="15" t="s">
        <v>7759</v>
      </c>
      <c r="W1135" s="15"/>
      <c r="X1135" s="15" t="s">
        <v>294</v>
      </c>
      <c r="Y1135" s="15" t="s">
        <v>7760</v>
      </c>
      <c r="AB1135" s="20" t="s">
        <v>286</v>
      </c>
      <c r="AC1135" s="21" t="s">
        <v>7761</v>
      </c>
      <c r="AD1135" s="21" t="s">
        <v>7762</v>
      </c>
      <c r="AE1135" s="21" t="s">
        <v>7763</v>
      </c>
      <c r="AF1135" s="21" t="s">
        <v>7764</v>
      </c>
      <c r="AG1135" s="22">
        <f t="shared" si="157"/>
        <v>0.64516129032258063</v>
      </c>
      <c r="AH1135" s="15" t="str">
        <f t="shared" si="161"/>
        <v/>
      </c>
      <c r="AI1135" s="22" t="e">
        <f>VLOOKUP(A1135,'[1]Deals (investment)'!$B$2:$Z$1497,1,FALSE)</f>
        <v>#N/A</v>
      </c>
      <c r="AJ1135" s="22" t="e">
        <f>VLOOKUP(A1135,'[1]Deals (investment)'!$B$2:$Z$870,15,FALSE)</f>
        <v>#N/A</v>
      </c>
      <c r="AK1135" s="17" t="e">
        <f>VLOOKUP(A1135,'[1]Deals (Exits)'!B:B,1,FALSE)</f>
        <v>#N/A</v>
      </c>
      <c r="AL1135" s="23">
        <f>VLOOKUP(G1135,[1]Lookups!$V$3:$Y$197,4,FALSE)</f>
        <v>0</v>
      </c>
      <c r="AM1135" s="17" t="str">
        <f>VLOOKUP(X1135,[1]Lookups!$B$3:$C$200,2,FALSE)</f>
        <v>Health &amp; Pharmaceuticals</v>
      </c>
      <c r="AN1135" s="17" t="str">
        <f>VLOOKUP(R1135,[1]Lookups!$H$3:$I$69,2,FALSE)</f>
        <v>2. Seed</v>
      </c>
      <c r="AO1135" s="17" t="e">
        <f>VLOOKUP(T1135,[1]Lookups!$H$3:$I$69,2,FALSE)</f>
        <v>#N/A</v>
      </c>
      <c r="AP1135" s="17" t="str">
        <f>VLOOKUP(AN1135,[1]Lookups!$N$3:$O$11,2,FALSE)</f>
        <v>Early</v>
      </c>
      <c r="AQ1135" s="18" t="e">
        <f>COUNTIFS('[1]Deals (investment)'!$B:$B,$A1135)</f>
        <v>#VALUE!</v>
      </c>
      <c r="AR1135" s="18" t="e">
        <f>COUNTIFS('[1]Deals (investment)'!$B:$B,$A1135,'[1]Deals (investment)'!$T:$T,$AW$1)+COUNTIFS('[1]Deals (investment)'!$B:$B,$A1135,'[1]Deals (investment)'!$T:$T,$AX$1)+COUNTIFS('[1]Deals (investment)'!$B:$B,$A1135,'[1]Deals (investment)'!$T:$T,$AY$1)</f>
        <v>#VALUE!</v>
      </c>
      <c r="AS1135" s="17" t="e">
        <f>SUMIFS('[1]Deals (investment)'!$C:$C,'[1]Deals (investment)'!$B:$B,$A1135)</f>
        <v>#VALUE!</v>
      </c>
      <c r="AT1135" s="17" t="e">
        <f t="shared" si="141"/>
        <v>#VALUE!</v>
      </c>
      <c r="AU1135" s="18" t="e">
        <f>COUNTIF('[1]Deals (Exits)'!$B:$B,A1135)</f>
        <v>#VALUE!</v>
      </c>
      <c r="AV1135" s="17" t="e">
        <f>SUMIFS('[1]Deals (investment)'!$C:$C,'[1]Deals (investment)'!$B:$B,$A1135,'[1]Deals (investment)'!$T:$T,AV$1)</f>
        <v>#VALUE!</v>
      </c>
      <c r="AW1135" s="17" t="e">
        <f>SUMIFS('[1]Deals (investment)'!$C:$C,'[1]Deals (investment)'!$B:$B,$A1135,'[1]Deals (investment)'!$T:$T,AW$1)</f>
        <v>#VALUE!</v>
      </c>
      <c r="AX1135" s="17" t="e">
        <f>SUMIFS('[1]Deals (investment)'!$C:$C,'[1]Deals (investment)'!$B:$B,$A1135,'[1]Deals (investment)'!$T:$T,AX$1)</f>
        <v>#VALUE!</v>
      </c>
      <c r="AY1135" s="17" t="e">
        <f>SUMIFS('[1]Deals (investment)'!$C:$C,'[1]Deals (investment)'!$B:$B,$A1135,'[1]Deals (investment)'!$T:$T,AY$1)</f>
        <v>#VALUE!</v>
      </c>
      <c r="AZ1135" s="17" t="e">
        <f>SUMIFS('[1]Deals (investment)'!$C:$C,'[1]Deals (investment)'!$B:$B,$A1135,'[1]Deals (investment)'!$T:$T,AZ$1)</f>
        <v>#VALUE!</v>
      </c>
      <c r="BA1135" s="17" t="e">
        <f>SUMIFS('[1]Deals (investment)'!$C:$C,'[1]Deals (investment)'!$B:$B,$A1135,'[1]Deals (investment)'!$T:$T,BA$1)</f>
        <v>#VALUE!</v>
      </c>
      <c r="BB1135" s="17" t="e">
        <f>SUMIFS('[1]Deals (investment)'!$C:$C,'[1]Deals (investment)'!$B:$B,$A1135,'[1]Deals (investment)'!$T:$T,BB$1)</f>
        <v>#VALUE!</v>
      </c>
      <c r="BC1135" s="17" t="e">
        <f>SUMIFS('[1]Deals (Exits)'!$C:$C,'[1]Deals (Exits)'!$B:$B,$A1135)</f>
        <v>#VALUE!</v>
      </c>
      <c r="BD1135" s="17" t="e">
        <f>SUMIFS('[1]Deals (investment)'!$C:$C,'[1]Deals (investment)'!$B:$B,$A1135,'[1]Deals (investment)'!$V:$V,BD$1)</f>
        <v>#VALUE!</v>
      </c>
      <c r="BE1135" s="17" t="e">
        <f>SUMIFS('[1]Deals (investment)'!$C:$C,'[1]Deals (investment)'!$B:$B,$A1135,'[1]Deals (investment)'!$V:$V,BE$1)</f>
        <v>#VALUE!</v>
      </c>
      <c r="BF1135" s="17" t="e">
        <f>SUMIFS('[1]Deals (investment)'!$C:$C,'[1]Deals (investment)'!$B:$B,$A1135,'[1]Deals (investment)'!$V:$V,BF$1)</f>
        <v>#VALUE!</v>
      </c>
      <c r="BG1135" s="17" t="e">
        <f>SUMIFS('[1]Deals (investment)'!$C:$C,'[1]Deals (investment)'!$B:$B,$A1135,'[1]Deals (investment)'!$V:$V,BG$1)</f>
        <v>#VALUE!</v>
      </c>
      <c r="BH1135" s="17" t="e">
        <f>SUMIFS('[1]Deals (investment)'!$C:$C,'[1]Deals (investment)'!$B:$B,$A1135,'[1]Deals (investment)'!$V:$V,BH$1)</f>
        <v>#VALUE!</v>
      </c>
      <c r="BI1135" s="17" t="e">
        <f>SUMIFS('[1]Deals (investment)'!$C:$C,'[1]Deals (investment)'!$B:$B,$A1135,'[1]Deals (investment)'!$V:$V,BI$1)</f>
        <v>#VALUE!</v>
      </c>
      <c r="BJ1135" s="17" t="e">
        <f>SUMIFS('[1]Deals (investment)'!$C:$C,'[1]Deals (investment)'!$B:$B,$A1135,'[1]Deals (investment)'!$V:$V,BJ$1)</f>
        <v>#VALUE!</v>
      </c>
      <c r="BK1135" s="17" t="e">
        <f>SUMIFS('[1]Deals (investment)'!$C:$C,'[1]Deals (investment)'!$B:$B,$A1135,'[1]Deals (investment)'!$V:$V,BK$1)</f>
        <v>#VALUE!</v>
      </c>
      <c r="BL1135" s="17" t="e">
        <f>SUMIFS('[1]Deals (investment)'!$C:$C,'[1]Deals (investment)'!$B:$B,$A1135,'[1]Deals (investment)'!$V:$V,BL$1)</f>
        <v>#VALUE!</v>
      </c>
      <c r="BM1135" s="17" t="e">
        <f>SUMIFS('[1]Deals (investment)'!$C:$C,'[1]Deals (investment)'!$B:$B,$A1135,'[1]Deals (investment)'!$V:$V,BM$1)</f>
        <v>#VALUE!</v>
      </c>
      <c r="BN1135" s="15"/>
      <c r="BO1135" s="15"/>
      <c r="BP1135" s="22"/>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row>
    <row r="1136" spans="1:117" ht="12.75">
      <c r="A1136" s="15" t="s">
        <v>7765</v>
      </c>
      <c r="B1136" s="15"/>
      <c r="C1136" s="15"/>
      <c r="D1136" s="16"/>
      <c r="E1136" s="15"/>
      <c r="F1136" s="15"/>
      <c r="G1136" s="15" t="s">
        <v>91</v>
      </c>
      <c r="H1136" s="15"/>
      <c r="I1136" s="15" t="s">
        <v>91</v>
      </c>
      <c r="J1136" s="15"/>
      <c r="K1136" s="17" t="e">
        <f t="shared" si="140"/>
        <v>#VALUE!</v>
      </c>
      <c r="L1136" s="15"/>
      <c r="M1136" s="18" t="e">
        <f t="shared" si="166"/>
        <v>#VALUE!</v>
      </c>
      <c r="N1136" s="15"/>
      <c r="O1136" s="15"/>
      <c r="P1136" s="15"/>
      <c r="Q1136" s="15"/>
      <c r="R1136" s="15"/>
      <c r="S1136" s="19"/>
      <c r="T1136" s="15"/>
      <c r="U1136" s="17"/>
      <c r="V1136" s="15"/>
      <c r="W1136" s="15"/>
      <c r="X1136" s="15" t="s">
        <v>64</v>
      </c>
      <c r="Y1136" s="15"/>
      <c r="AB1136" s="20"/>
      <c r="AC1136" s="15"/>
      <c r="AD1136" s="15"/>
      <c r="AE1136" s="15"/>
      <c r="AF1136" s="15"/>
      <c r="AG1136" s="22">
        <f t="shared" si="157"/>
        <v>0.16129032258064516</v>
      </c>
      <c r="AH1136" s="15" t="str">
        <f t="shared" si="161"/>
        <v/>
      </c>
      <c r="AI1136" s="22" t="e">
        <f>VLOOKUP(A1136,'[1]Deals (investment)'!$B$2:$Z$1497,1,FALSE)</f>
        <v>#N/A</v>
      </c>
      <c r="AJ1136" s="22" t="e">
        <f>VLOOKUP(A1136,'[1]Deals (investment)'!$B$2:$Z$870,15,FALSE)</f>
        <v>#N/A</v>
      </c>
      <c r="AK1136" s="17" t="e">
        <f>VLOOKUP(A1136,'[1]Deals (Exits)'!B:B,1,FALSE)</f>
        <v>#N/A</v>
      </c>
      <c r="AL1136" s="23">
        <f>VLOOKUP(G1136,[1]Lookups!$V$3:$Y$197,4,FALSE)</f>
        <v>0</v>
      </c>
      <c r="AM1136" s="17" t="str">
        <f>VLOOKUP(X1136,[1]Lookups!$B$3:$C$200,2,FALSE)</f>
        <v>E-commerce &amp; Retail</v>
      </c>
      <c r="AN1136" s="17" t="e">
        <f>VLOOKUP(R1136,[1]Lookups!$H$3:$I$69,2,FALSE)</f>
        <v>#N/A</v>
      </c>
      <c r="AO1136" s="17" t="e">
        <f>VLOOKUP(T1136,[1]Lookups!$H$3:$I$69,2,FALSE)</f>
        <v>#N/A</v>
      </c>
      <c r="AP1136" s="17" t="e">
        <f>VLOOKUP(AN1136,[1]Lookups!$N$3:$O$11,2,FALSE)</f>
        <v>#N/A</v>
      </c>
      <c r="AQ1136" s="18" t="e">
        <f>COUNTIFS('[1]Deals (investment)'!$B:$B,$A1136)</f>
        <v>#VALUE!</v>
      </c>
      <c r="AR1136" s="18" t="e">
        <f>COUNTIFS('[1]Deals (investment)'!$B:$B,$A1136,'[1]Deals (investment)'!$T:$T,$AW$1)+COUNTIFS('[1]Deals (investment)'!$B:$B,$A1136,'[1]Deals (investment)'!$T:$T,$AX$1)+COUNTIFS('[1]Deals (investment)'!$B:$B,$A1136,'[1]Deals (investment)'!$T:$T,$AY$1)</f>
        <v>#VALUE!</v>
      </c>
      <c r="AS1136" s="17" t="e">
        <f>SUMIFS('[1]Deals (investment)'!$C:$C,'[1]Deals (investment)'!$B:$B,$A1136)</f>
        <v>#VALUE!</v>
      </c>
      <c r="AT1136" s="17" t="e">
        <f t="shared" si="141"/>
        <v>#VALUE!</v>
      </c>
      <c r="AU1136" s="18" t="e">
        <f>COUNTIF('[1]Deals (Exits)'!$B:$B,A1136)</f>
        <v>#VALUE!</v>
      </c>
      <c r="AV1136" s="17" t="e">
        <f>SUMIFS('[1]Deals (investment)'!$C:$C,'[1]Deals (investment)'!$B:$B,$A1136,'[1]Deals (investment)'!$T:$T,AV$1)</f>
        <v>#VALUE!</v>
      </c>
      <c r="AW1136" s="17" t="e">
        <f>SUMIFS('[1]Deals (investment)'!$C:$C,'[1]Deals (investment)'!$B:$B,$A1136,'[1]Deals (investment)'!$T:$T,AW$1)</f>
        <v>#VALUE!</v>
      </c>
      <c r="AX1136" s="17" t="e">
        <f>SUMIFS('[1]Deals (investment)'!$C:$C,'[1]Deals (investment)'!$B:$B,$A1136,'[1]Deals (investment)'!$T:$T,AX$1)</f>
        <v>#VALUE!</v>
      </c>
      <c r="AY1136" s="17" t="e">
        <f>SUMIFS('[1]Deals (investment)'!$C:$C,'[1]Deals (investment)'!$B:$B,$A1136,'[1]Deals (investment)'!$T:$T,AY$1)</f>
        <v>#VALUE!</v>
      </c>
      <c r="AZ1136" s="17" t="e">
        <f>SUMIFS('[1]Deals (investment)'!$C:$C,'[1]Deals (investment)'!$B:$B,$A1136,'[1]Deals (investment)'!$T:$T,AZ$1)</f>
        <v>#VALUE!</v>
      </c>
      <c r="BA1136" s="17" t="e">
        <f>SUMIFS('[1]Deals (investment)'!$C:$C,'[1]Deals (investment)'!$B:$B,$A1136,'[1]Deals (investment)'!$T:$T,BA$1)</f>
        <v>#VALUE!</v>
      </c>
      <c r="BB1136" s="17" t="e">
        <f>SUMIFS('[1]Deals (investment)'!$C:$C,'[1]Deals (investment)'!$B:$B,$A1136,'[1]Deals (investment)'!$T:$T,BB$1)</f>
        <v>#VALUE!</v>
      </c>
      <c r="BC1136" s="17" t="e">
        <f>SUMIFS('[1]Deals (Exits)'!$C:$C,'[1]Deals (Exits)'!$B:$B,$A1136)</f>
        <v>#VALUE!</v>
      </c>
      <c r="BD1136" s="17" t="e">
        <f>SUMIFS('[1]Deals (investment)'!$C:$C,'[1]Deals (investment)'!$B:$B,$A1136,'[1]Deals (investment)'!$V:$V,BD$1)</f>
        <v>#VALUE!</v>
      </c>
      <c r="BE1136" s="17" t="e">
        <f>SUMIFS('[1]Deals (investment)'!$C:$C,'[1]Deals (investment)'!$B:$B,$A1136,'[1]Deals (investment)'!$V:$V,BE$1)</f>
        <v>#VALUE!</v>
      </c>
      <c r="BF1136" s="17" t="e">
        <f>SUMIFS('[1]Deals (investment)'!$C:$C,'[1]Deals (investment)'!$B:$B,$A1136,'[1]Deals (investment)'!$V:$V,BF$1)</f>
        <v>#VALUE!</v>
      </c>
      <c r="BG1136" s="17" t="e">
        <f>SUMIFS('[1]Deals (investment)'!$C:$C,'[1]Deals (investment)'!$B:$B,$A1136,'[1]Deals (investment)'!$V:$V,BG$1)</f>
        <v>#VALUE!</v>
      </c>
      <c r="BH1136" s="17" t="e">
        <f>SUMIFS('[1]Deals (investment)'!$C:$C,'[1]Deals (investment)'!$B:$B,$A1136,'[1]Deals (investment)'!$V:$V,BH$1)</f>
        <v>#VALUE!</v>
      </c>
      <c r="BI1136" s="17" t="e">
        <f>SUMIFS('[1]Deals (investment)'!$C:$C,'[1]Deals (investment)'!$B:$B,$A1136,'[1]Deals (investment)'!$V:$V,BI$1)</f>
        <v>#VALUE!</v>
      </c>
      <c r="BJ1136" s="17" t="e">
        <f>SUMIFS('[1]Deals (investment)'!$C:$C,'[1]Deals (investment)'!$B:$B,$A1136,'[1]Deals (investment)'!$V:$V,BJ$1)</f>
        <v>#VALUE!</v>
      </c>
      <c r="BK1136" s="17" t="e">
        <f>SUMIFS('[1]Deals (investment)'!$C:$C,'[1]Deals (investment)'!$B:$B,$A1136,'[1]Deals (investment)'!$V:$V,BK$1)</f>
        <v>#VALUE!</v>
      </c>
      <c r="BL1136" s="17" t="e">
        <f>SUMIFS('[1]Deals (investment)'!$C:$C,'[1]Deals (investment)'!$B:$B,$A1136,'[1]Deals (investment)'!$V:$V,BL$1)</f>
        <v>#VALUE!</v>
      </c>
      <c r="BM1136" s="17" t="e">
        <f>SUMIFS('[1]Deals (investment)'!$C:$C,'[1]Deals (investment)'!$B:$B,$A1136,'[1]Deals (investment)'!$V:$V,BM$1)</f>
        <v>#VALUE!</v>
      </c>
      <c r="BN1136" s="15"/>
      <c r="BO1136" s="15"/>
      <c r="BP1136" s="22"/>
      <c r="BQ1136" s="15"/>
      <c r="BR1136" s="15"/>
      <c r="BS1136" s="15"/>
      <c r="BT1136" s="15"/>
      <c r="BU1136" s="15"/>
      <c r="BV1136" s="15"/>
      <c r="BW1136" s="15"/>
      <c r="BX1136" s="15"/>
      <c r="BY1136" s="15"/>
      <c r="BZ1136" s="15"/>
      <c r="CA1136" s="15"/>
      <c r="CB1136" s="15"/>
      <c r="CC1136" s="15"/>
      <c r="CD1136" s="15" t="str">
        <f t="shared" ref="CD1136:CD1137" si="169">CONCATENATE(A1136,B1136,C1136)</f>
        <v>Kisasa Brands</v>
      </c>
      <c r="CE1136" s="15"/>
      <c r="CF1136" s="15"/>
      <c r="CG1136" s="15"/>
      <c r="CH1136" s="15"/>
      <c r="CI1136" s="15"/>
      <c r="CJ1136" s="15"/>
    </row>
    <row r="1137" spans="1:118" ht="12.75">
      <c r="A1137" s="15" t="s">
        <v>7766</v>
      </c>
      <c r="B1137" s="15" t="s">
        <v>7767</v>
      </c>
      <c r="C1137" s="15" t="s">
        <v>58</v>
      </c>
      <c r="D1137" s="16">
        <v>2016</v>
      </c>
      <c r="E1137" s="15" t="s">
        <v>340</v>
      </c>
      <c r="F1137" s="15"/>
      <c r="G1137" s="15" t="s">
        <v>342</v>
      </c>
      <c r="H1137" s="15"/>
      <c r="I1137" s="15" t="s">
        <v>342</v>
      </c>
      <c r="J1137" s="15"/>
      <c r="K1137" s="17" t="e">
        <f t="shared" si="140"/>
        <v>#VALUE!</v>
      </c>
      <c r="L1137" s="15"/>
      <c r="M1137" s="18" t="e">
        <f t="shared" si="166"/>
        <v>#VALUE!</v>
      </c>
      <c r="N1137" s="15"/>
      <c r="O1137" s="15"/>
      <c r="P1137" s="15"/>
      <c r="Q1137" s="15"/>
      <c r="R1137" s="15" t="s">
        <v>636</v>
      </c>
      <c r="S1137" s="19">
        <v>1600000</v>
      </c>
      <c r="T1137" s="15" t="s">
        <v>4386</v>
      </c>
      <c r="U1137" s="17">
        <v>1600000</v>
      </c>
      <c r="V1137" s="15" t="s">
        <v>7768</v>
      </c>
      <c r="W1137" s="15">
        <v>0</v>
      </c>
      <c r="X1137" s="15" t="s">
        <v>107</v>
      </c>
      <c r="Y1137" s="15" t="s">
        <v>5577</v>
      </c>
      <c r="AB1137" s="20" t="s">
        <v>136</v>
      </c>
      <c r="AC1137" s="21" t="s">
        <v>7769</v>
      </c>
      <c r="AD1137" s="15" t="s">
        <v>110</v>
      </c>
      <c r="AE1137" s="15" t="s">
        <v>110</v>
      </c>
      <c r="AF1137" s="21" t="s">
        <v>7770</v>
      </c>
      <c r="AG1137" s="22">
        <f t="shared" si="157"/>
        <v>0.67741935483870963</v>
      </c>
      <c r="AH1137" s="15" t="str">
        <f t="shared" si="161"/>
        <v/>
      </c>
      <c r="AI1137" s="22" t="str">
        <f>VLOOKUP(A1137,'[1]Deals (investment)'!$B$2:$Z$1497,1,FALSE)</f>
        <v>Kazang Solar</v>
      </c>
      <c r="AJ1137" s="22">
        <f>VLOOKUP(A1137,'[1]Deals (investment)'!$B$2:$Z$870,15,FALSE)</f>
        <v>1</v>
      </c>
      <c r="AK1137" s="17" t="e">
        <f>VLOOKUP(A1137,'[1]Deals (Exits)'!B:B,1,FALSE)</f>
        <v>#N/A</v>
      </c>
      <c r="AL1137" s="23">
        <f>VLOOKUP(G1137,[1]Lookups!$V$3:$Y$197,4,FALSE)</f>
        <v>0</v>
      </c>
      <c r="AM1137" s="17" t="str">
        <f>VLOOKUP(X1137,[1]Lookups!$B$3:$C$200,2,FALSE)</f>
        <v>Energy &amp; Resources</v>
      </c>
      <c r="AN1137" s="17" t="str">
        <f>VLOOKUP(R1137,[1]Lookups!$H$3:$I$69,2,FALSE)</f>
        <v>1. Grant</v>
      </c>
      <c r="AO1137" s="17" t="e">
        <f>VLOOKUP(T1137,[1]Lookups!$H$3:$I$69,2,FALSE)</f>
        <v>#N/A</v>
      </c>
      <c r="AP1137" s="17" t="str">
        <f>VLOOKUP(AN1137,[1]Lookups!$N$3:$O$11,2,FALSE)</f>
        <v>Early</v>
      </c>
      <c r="AQ1137" s="18" t="e">
        <f>COUNTIFS('[1]Deals (investment)'!$B:$B,$A1137)</f>
        <v>#VALUE!</v>
      </c>
      <c r="AR1137" s="18" t="e">
        <f>COUNTIFS('[1]Deals (investment)'!$B:$B,$A1137,'[1]Deals (investment)'!$T:$T,$AW$1)+COUNTIFS('[1]Deals (investment)'!$B:$B,$A1137,'[1]Deals (investment)'!$T:$T,$AX$1)+COUNTIFS('[1]Deals (investment)'!$B:$B,$A1137,'[1]Deals (investment)'!$T:$T,$AY$1)</f>
        <v>#VALUE!</v>
      </c>
      <c r="AS1137" s="17" t="e">
        <f>SUMIFS('[1]Deals (investment)'!$C:$C,'[1]Deals (investment)'!$B:$B,$A1137)</f>
        <v>#VALUE!</v>
      </c>
      <c r="AT1137" s="17" t="e">
        <f t="shared" si="141"/>
        <v>#VALUE!</v>
      </c>
      <c r="AU1137" s="18" t="e">
        <f>COUNTIF('[1]Deals (Exits)'!$B:$B,A1137)</f>
        <v>#VALUE!</v>
      </c>
      <c r="AV1137" s="17" t="e">
        <f>SUMIFS('[1]Deals (investment)'!$C:$C,'[1]Deals (investment)'!$B:$B,$A1137,'[1]Deals (investment)'!$T:$T,AV$1)</f>
        <v>#VALUE!</v>
      </c>
      <c r="AW1137" s="17" t="e">
        <f>SUMIFS('[1]Deals (investment)'!$C:$C,'[1]Deals (investment)'!$B:$B,$A1137,'[1]Deals (investment)'!$T:$T,AW$1)</f>
        <v>#VALUE!</v>
      </c>
      <c r="AX1137" s="17" t="e">
        <f>SUMIFS('[1]Deals (investment)'!$C:$C,'[1]Deals (investment)'!$B:$B,$A1137,'[1]Deals (investment)'!$T:$T,AX$1)</f>
        <v>#VALUE!</v>
      </c>
      <c r="AY1137" s="17" t="e">
        <f>SUMIFS('[1]Deals (investment)'!$C:$C,'[1]Deals (investment)'!$B:$B,$A1137,'[1]Deals (investment)'!$T:$T,AY$1)</f>
        <v>#VALUE!</v>
      </c>
      <c r="AZ1137" s="17" t="e">
        <f>SUMIFS('[1]Deals (investment)'!$C:$C,'[1]Deals (investment)'!$B:$B,$A1137,'[1]Deals (investment)'!$T:$T,AZ$1)</f>
        <v>#VALUE!</v>
      </c>
      <c r="BA1137" s="17" t="e">
        <f>SUMIFS('[1]Deals (investment)'!$C:$C,'[1]Deals (investment)'!$B:$B,$A1137,'[1]Deals (investment)'!$T:$T,BA$1)</f>
        <v>#VALUE!</v>
      </c>
      <c r="BB1137" s="17" t="e">
        <f>SUMIFS('[1]Deals (investment)'!$C:$C,'[1]Deals (investment)'!$B:$B,$A1137,'[1]Deals (investment)'!$T:$T,BB$1)</f>
        <v>#VALUE!</v>
      </c>
      <c r="BC1137" s="17" t="e">
        <f>SUMIFS('[1]Deals (Exits)'!$C:$C,'[1]Deals (Exits)'!$B:$B,$A1137)</f>
        <v>#VALUE!</v>
      </c>
      <c r="BD1137" s="17" t="e">
        <f>SUMIFS('[1]Deals (investment)'!$C:$C,'[1]Deals (investment)'!$B:$B,$A1137,'[1]Deals (investment)'!$V:$V,BD$1)</f>
        <v>#VALUE!</v>
      </c>
      <c r="BE1137" s="17" t="e">
        <f>SUMIFS('[1]Deals (investment)'!$C:$C,'[1]Deals (investment)'!$B:$B,$A1137,'[1]Deals (investment)'!$V:$V,BE$1)</f>
        <v>#VALUE!</v>
      </c>
      <c r="BF1137" s="17" t="e">
        <f>SUMIFS('[1]Deals (investment)'!$C:$C,'[1]Deals (investment)'!$B:$B,$A1137,'[1]Deals (investment)'!$V:$V,BF$1)</f>
        <v>#VALUE!</v>
      </c>
      <c r="BG1137" s="17" t="e">
        <f>SUMIFS('[1]Deals (investment)'!$C:$C,'[1]Deals (investment)'!$B:$B,$A1137,'[1]Deals (investment)'!$V:$V,BG$1)</f>
        <v>#VALUE!</v>
      </c>
      <c r="BH1137" s="17" t="e">
        <f>SUMIFS('[1]Deals (investment)'!$C:$C,'[1]Deals (investment)'!$B:$B,$A1137,'[1]Deals (investment)'!$V:$V,BH$1)</f>
        <v>#VALUE!</v>
      </c>
      <c r="BI1137" s="17" t="e">
        <f>SUMIFS('[1]Deals (investment)'!$C:$C,'[1]Deals (investment)'!$B:$B,$A1137,'[1]Deals (investment)'!$V:$V,BI$1)</f>
        <v>#VALUE!</v>
      </c>
      <c r="BJ1137" s="17" t="e">
        <f>SUMIFS('[1]Deals (investment)'!$C:$C,'[1]Deals (investment)'!$B:$B,$A1137,'[1]Deals (investment)'!$V:$V,BJ$1)</f>
        <v>#VALUE!</v>
      </c>
      <c r="BK1137" s="17" t="e">
        <f>SUMIFS('[1]Deals (investment)'!$C:$C,'[1]Deals (investment)'!$B:$B,$A1137,'[1]Deals (investment)'!$V:$V,BK$1)</f>
        <v>#VALUE!</v>
      </c>
      <c r="BL1137" s="17" t="e">
        <f>SUMIFS('[1]Deals (investment)'!$C:$C,'[1]Deals (investment)'!$B:$B,$A1137,'[1]Deals (investment)'!$V:$V,BL$1)</f>
        <v>#VALUE!</v>
      </c>
      <c r="BM1137" s="17" t="e">
        <f>SUMIFS('[1]Deals (investment)'!$C:$C,'[1]Deals (investment)'!$B:$B,$A1137,'[1]Deals (investment)'!$V:$V,BM$1)</f>
        <v>#VALUE!</v>
      </c>
      <c r="BN1137" s="15"/>
      <c r="BO1137" s="15"/>
      <c r="BP1137" s="22"/>
      <c r="BQ1137" s="15"/>
      <c r="BR1137" s="15"/>
      <c r="BS1137" s="15"/>
      <c r="BT1137" s="15"/>
      <c r="BU1137" s="15"/>
      <c r="BV1137" s="15"/>
      <c r="BW1137" s="15"/>
      <c r="BX1137" s="15"/>
      <c r="BY1137" s="15"/>
      <c r="BZ1137" s="15"/>
      <c r="CA1137" s="15"/>
      <c r="CB1137" s="15"/>
      <c r="CC1137" s="15"/>
      <c r="CD1137" s="15" t="str">
        <f t="shared" si="169"/>
        <v>Kazang SolarKazang Solar was was created to increase rural electrification and fight the poverty tax affecting low-income, energy-poor households across Zambia.Active</v>
      </c>
      <c r="CE1137" s="15"/>
      <c r="CF1137" s="15"/>
      <c r="CG1137" s="15"/>
      <c r="CH1137" s="15"/>
      <c r="CI1137" s="15"/>
      <c r="CJ1137" s="15"/>
      <c r="DN1137">
        <v>2018</v>
      </c>
    </row>
    <row r="1138" spans="1:118" ht="12.75">
      <c r="A1138" s="15" t="s">
        <v>7771</v>
      </c>
      <c r="B1138" s="15" t="s">
        <v>7772</v>
      </c>
      <c r="C1138" s="15" t="s">
        <v>58</v>
      </c>
      <c r="D1138" s="16">
        <v>2013</v>
      </c>
      <c r="E1138" s="15" t="s">
        <v>5787</v>
      </c>
      <c r="F1138" s="15"/>
      <c r="G1138" s="15"/>
      <c r="H1138" s="15"/>
      <c r="I1138" s="15"/>
      <c r="J1138" s="15"/>
      <c r="K1138" s="17" t="e">
        <f t="shared" si="140"/>
        <v>#VALUE!</v>
      </c>
      <c r="L1138" s="15"/>
      <c r="M1138" s="18" t="e">
        <f t="shared" si="166"/>
        <v>#VALUE!</v>
      </c>
      <c r="N1138" s="15"/>
      <c r="O1138" s="15"/>
      <c r="P1138" s="15"/>
      <c r="Q1138" s="15"/>
      <c r="R1138" s="15"/>
      <c r="S1138" s="19"/>
      <c r="T1138" s="15"/>
      <c r="U1138" s="17"/>
      <c r="V1138" s="15" t="s">
        <v>7773</v>
      </c>
      <c r="W1138" s="15"/>
      <c r="X1138" s="15" t="s">
        <v>64</v>
      </c>
      <c r="Y1138" s="15" t="s">
        <v>7774</v>
      </c>
      <c r="AB1138" s="20"/>
      <c r="AC1138" s="21" t="s">
        <v>7775</v>
      </c>
      <c r="AD1138" s="21" t="s">
        <v>7776</v>
      </c>
      <c r="AE1138" s="21" t="s">
        <v>7777</v>
      </c>
      <c r="AF1138" s="21" t="s">
        <v>7778</v>
      </c>
      <c r="AG1138" s="22">
        <f t="shared" si="157"/>
        <v>0.41935483870967744</v>
      </c>
      <c r="AH1138" s="15" t="str">
        <f t="shared" si="161"/>
        <v/>
      </c>
      <c r="AI1138" s="22" t="e">
        <f>VLOOKUP(A1138,'[1]Deals (investment)'!$B$2:$Z$1497,1,FALSE)</f>
        <v>#N/A</v>
      </c>
      <c r="AJ1138" s="22" t="e">
        <f>VLOOKUP(A1138,'[1]Deals (investment)'!$B$2:$Z$870,15,FALSE)</f>
        <v>#N/A</v>
      </c>
      <c r="AK1138" s="17" t="e">
        <f>VLOOKUP(A1138,'[1]Deals (Exits)'!B:B,1,FALSE)</f>
        <v>#N/A</v>
      </c>
      <c r="AL1138" s="23" t="e">
        <f>VLOOKUP(G1138,[1]Lookups!$V$3:$Y$197,4,FALSE)</f>
        <v>#N/A</v>
      </c>
      <c r="AM1138" s="17" t="str">
        <f>VLOOKUP(X1138,[1]Lookups!$B$3:$C$200,2,FALSE)</f>
        <v>E-commerce &amp; Retail</v>
      </c>
      <c r="AN1138" s="17" t="e">
        <f>VLOOKUP(R1138,[1]Lookups!$H$3:$I$69,2,FALSE)</f>
        <v>#N/A</v>
      </c>
      <c r="AO1138" s="17" t="e">
        <f>VLOOKUP(T1138,[1]Lookups!$H$3:$I$69,2,FALSE)</f>
        <v>#N/A</v>
      </c>
      <c r="AP1138" s="17" t="e">
        <f>VLOOKUP(AN1138,[1]Lookups!$N$3:$O$11,2,FALSE)</f>
        <v>#N/A</v>
      </c>
      <c r="AQ1138" s="18" t="e">
        <f>COUNTIFS('[1]Deals (investment)'!$B:$B,$A1138)</f>
        <v>#VALUE!</v>
      </c>
      <c r="AR1138" s="18" t="e">
        <f>COUNTIFS('[1]Deals (investment)'!$B:$B,$A1138,'[1]Deals (investment)'!$T:$T,$AW$1)+COUNTIFS('[1]Deals (investment)'!$B:$B,$A1138,'[1]Deals (investment)'!$T:$T,$AX$1)+COUNTIFS('[1]Deals (investment)'!$B:$B,$A1138,'[1]Deals (investment)'!$T:$T,$AY$1)</f>
        <v>#VALUE!</v>
      </c>
      <c r="AS1138" s="17" t="e">
        <f>SUMIFS('[1]Deals (investment)'!$C:$C,'[1]Deals (investment)'!$B:$B,$A1138)</f>
        <v>#VALUE!</v>
      </c>
      <c r="AT1138" s="17" t="e">
        <f t="shared" si="141"/>
        <v>#VALUE!</v>
      </c>
      <c r="AU1138" s="18" t="e">
        <f>COUNTIF('[1]Deals (Exits)'!$B:$B,A1138)</f>
        <v>#VALUE!</v>
      </c>
      <c r="AV1138" s="17" t="e">
        <f>SUMIFS('[1]Deals (investment)'!$C:$C,'[1]Deals (investment)'!$B:$B,$A1138,'[1]Deals (investment)'!$T:$T,AV$1)</f>
        <v>#VALUE!</v>
      </c>
      <c r="AW1138" s="17" t="e">
        <f>SUMIFS('[1]Deals (investment)'!$C:$C,'[1]Deals (investment)'!$B:$B,$A1138,'[1]Deals (investment)'!$T:$T,AW$1)</f>
        <v>#VALUE!</v>
      </c>
      <c r="AX1138" s="17" t="e">
        <f>SUMIFS('[1]Deals (investment)'!$C:$C,'[1]Deals (investment)'!$B:$B,$A1138,'[1]Deals (investment)'!$T:$T,AX$1)</f>
        <v>#VALUE!</v>
      </c>
      <c r="AY1138" s="17" t="e">
        <f>SUMIFS('[1]Deals (investment)'!$C:$C,'[1]Deals (investment)'!$B:$B,$A1138,'[1]Deals (investment)'!$T:$T,AY$1)</f>
        <v>#VALUE!</v>
      </c>
      <c r="AZ1138" s="17" t="e">
        <f>SUMIFS('[1]Deals (investment)'!$C:$C,'[1]Deals (investment)'!$B:$B,$A1138,'[1]Deals (investment)'!$T:$T,AZ$1)</f>
        <v>#VALUE!</v>
      </c>
      <c r="BA1138" s="17" t="e">
        <f>SUMIFS('[1]Deals (investment)'!$C:$C,'[1]Deals (investment)'!$B:$B,$A1138,'[1]Deals (investment)'!$T:$T,BA$1)</f>
        <v>#VALUE!</v>
      </c>
      <c r="BB1138" s="17" t="e">
        <f>SUMIFS('[1]Deals (investment)'!$C:$C,'[1]Deals (investment)'!$B:$B,$A1138,'[1]Deals (investment)'!$T:$T,BB$1)</f>
        <v>#VALUE!</v>
      </c>
      <c r="BC1138" s="17" t="e">
        <f>SUMIFS('[1]Deals (Exits)'!$C:$C,'[1]Deals (Exits)'!$B:$B,$A1138)</f>
        <v>#VALUE!</v>
      </c>
      <c r="BD1138" s="17" t="e">
        <f>SUMIFS('[1]Deals (investment)'!$C:$C,'[1]Deals (investment)'!$B:$B,$A1138,'[1]Deals (investment)'!$V:$V,BD$1)</f>
        <v>#VALUE!</v>
      </c>
      <c r="BE1138" s="17" t="e">
        <f>SUMIFS('[1]Deals (investment)'!$C:$C,'[1]Deals (investment)'!$B:$B,$A1138,'[1]Deals (investment)'!$V:$V,BE$1)</f>
        <v>#VALUE!</v>
      </c>
      <c r="BF1138" s="17" t="e">
        <f>SUMIFS('[1]Deals (investment)'!$C:$C,'[1]Deals (investment)'!$B:$B,$A1138,'[1]Deals (investment)'!$V:$V,BF$1)</f>
        <v>#VALUE!</v>
      </c>
      <c r="BG1138" s="17" t="e">
        <f>SUMIFS('[1]Deals (investment)'!$C:$C,'[1]Deals (investment)'!$B:$B,$A1138,'[1]Deals (investment)'!$V:$V,BG$1)</f>
        <v>#VALUE!</v>
      </c>
      <c r="BH1138" s="17" t="e">
        <f>SUMIFS('[1]Deals (investment)'!$C:$C,'[1]Deals (investment)'!$B:$B,$A1138,'[1]Deals (investment)'!$V:$V,BH$1)</f>
        <v>#VALUE!</v>
      </c>
      <c r="BI1138" s="17" t="e">
        <f>SUMIFS('[1]Deals (investment)'!$C:$C,'[1]Deals (investment)'!$B:$B,$A1138,'[1]Deals (investment)'!$V:$V,BI$1)</f>
        <v>#VALUE!</v>
      </c>
      <c r="BJ1138" s="17" t="e">
        <f>SUMIFS('[1]Deals (investment)'!$C:$C,'[1]Deals (investment)'!$B:$B,$A1138,'[1]Deals (investment)'!$V:$V,BJ$1)</f>
        <v>#VALUE!</v>
      </c>
      <c r="BK1138" s="17" t="e">
        <f>SUMIFS('[1]Deals (investment)'!$C:$C,'[1]Deals (investment)'!$B:$B,$A1138,'[1]Deals (investment)'!$V:$V,BK$1)</f>
        <v>#VALUE!</v>
      </c>
      <c r="BL1138" s="17" t="e">
        <f>SUMIFS('[1]Deals (investment)'!$C:$C,'[1]Deals (investment)'!$B:$B,$A1138,'[1]Deals (investment)'!$V:$V,BL$1)</f>
        <v>#VALUE!</v>
      </c>
      <c r="BM1138" s="17" t="e">
        <f>SUMIFS('[1]Deals (investment)'!$C:$C,'[1]Deals (investment)'!$B:$B,$A1138,'[1]Deals (investment)'!$V:$V,BM$1)</f>
        <v>#VALUE!</v>
      </c>
      <c r="BN1138" s="15"/>
      <c r="BO1138" s="15"/>
      <c r="BP1138" s="22"/>
      <c r="BQ1138" s="15"/>
      <c r="BR1138" s="15"/>
      <c r="BS1138" s="15"/>
      <c r="BT1138" s="15"/>
      <c r="BU1138" s="15"/>
      <c r="BV1138" s="15"/>
      <c r="BW1138" s="15"/>
      <c r="BX1138" s="15"/>
      <c r="BY1138" s="15"/>
      <c r="BZ1138" s="15"/>
      <c r="CA1138" s="15"/>
      <c r="CB1138" s="15"/>
      <c r="CC1138" s="15"/>
      <c r="CD1138" s="15"/>
      <c r="CE1138" s="15"/>
      <c r="CF1138" s="15"/>
      <c r="CG1138" s="15"/>
      <c r="CH1138" s="15"/>
      <c r="CI1138" s="15"/>
      <c r="CJ1138" s="15"/>
    </row>
    <row r="1139" spans="1:118" ht="12.75">
      <c r="A1139" s="15" t="s">
        <v>7779</v>
      </c>
      <c r="B1139" s="15" t="s">
        <v>7780</v>
      </c>
      <c r="C1139" s="15" t="s">
        <v>58</v>
      </c>
      <c r="D1139" s="16"/>
      <c r="E1139" s="15" t="s">
        <v>117</v>
      </c>
      <c r="F1139" s="15"/>
      <c r="G1139" s="15" t="s">
        <v>118</v>
      </c>
      <c r="H1139" s="15"/>
      <c r="I1139" s="15" t="s">
        <v>118</v>
      </c>
      <c r="J1139" s="15"/>
      <c r="K1139" s="17" t="e">
        <f t="shared" si="140"/>
        <v>#VALUE!</v>
      </c>
      <c r="L1139" s="15"/>
      <c r="M1139" s="18" t="e">
        <f t="shared" si="166"/>
        <v>#VALUE!</v>
      </c>
      <c r="N1139" s="15"/>
      <c r="O1139" s="15"/>
      <c r="P1139" s="15"/>
      <c r="Q1139" s="24" t="e">
        <f ca="1">_xludf.MAXIFS('[1]Deals (investment)'!A:A,'[1]Deals (investment)'!B:B,A1139)</f>
        <v>#NAME?</v>
      </c>
      <c r="R1139" s="15"/>
      <c r="S1139" s="19"/>
      <c r="T1139" s="15"/>
      <c r="U1139" s="17"/>
      <c r="V1139" s="15"/>
      <c r="W1139" s="15"/>
      <c r="X1139" s="15" t="s">
        <v>158</v>
      </c>
      <c r="Y1139" s="15"/>
      <c r="AB1139" s="20"/>
      <c r="AC1139" s="15"/>
      <c r="AD1139" s="15"/>
      <c r="AE1139" s="15"/>
      <c r="AF1139" s="15"/>
      <c r="AG1139" s="22">
        <f t="shared" ca="1" si="157"/>
        <v>0.29032258064516131</v>
      </c>
      <c r="AH1139" s="15" t="e">
        <f t="shared" si="161"/>
        <v>#VALUE!</v>
      </c>
      <c r="AI1139" s="22" t="e">
        <f>VLOOKUP(A1139,'[1]Deals (investment)'!$B$2:$Z$1497,1,FALSE)</f>
        <v>#N/A</v>
      </c>
      <c r="AJ1139" s="22" t="e">
        <f>VLOOKUP(A1139,'[1]Deals (investment)'!$B$2:$Z$870,15,FALSE)</f>
        <v>#N/A</v>
      </c>
      <c r="AK1139" s="17" t="e">
        <f>VLOOKUP(A1139,'[1]Deals (Exits)'!B:B,1,FALSE)</f>
        <v>#N/A</v>
      </c>
      <c r="AL1139" s="23">
        <f>VLOOKUP(G1139,[1]Lookups!$V$3:$Y$197,4,FALSE)</f>
        <v>0</v>
      </c>
      <c r="AM1139" s="17" t="str">
        <f>VLOOKUP(X1139,[1]Lookups!$B$3:$C$200,2,FALSE)</f>
        <v>Financial Services</v>
      </c>
      <c r="AN1139" s="17" t="e">
        <f>VLOOKUP(R1139,[1]Lookups!$H$3:$I$69,2,FALSE)</f>
        <v>#N/A</v>
      </c>
      <c r="AO1139" s="17" t="e">
        <f>VLOOKUP(T1139,[1]Lookups!$H$3:$I$69,2,FALSE)</f>
        <v>#N/A</v>
      </c>
      <c r="AP1139" s="17" t="e">
        <f>VLOOKUP(AN1139,[1]Lookups!$N$3:$O$11,2,FALSE)</f>
        <v>#N/A</v>
      </c>
      <c r="AQ1139" s="18" t="e">
        <f>COUNTIFS('[1]Deals (investment)'!$B:$B,$A1139)</f>
        <v>#VALUE!</v>
      </c>
      <c r="AR1139" s="18" t="e">
        <f>COUNTIFS('[1]Deals (investment)'!$B:$B,$A1139,'[1]Deals (investment)'!$T:$T,$AW$1)+COUNTIFS('[1]Deals (investment)'!$B:$B,$A1139,'[1]Deals (investment)'!$T:$T,$AX$1)+COUNTIFS('[1]Deals (investment)'!$B:$B,$A1139,'[1]Deals (investment)'!$T:$T,$AY$1)</f>
        <v>#VALUE!</v>
      </c>
      <c r="AS1139" s="17" t="e">
        <f>SUMIFS('[1]Deals (investment)'!$C:$C,'[1]Deals (investment)'!$B:$B,$A1139)</f>
        <v>#VALUE!</v>
      </c>
      <c r="AT1139" s="17" t="e">
        <f t="shared" si="141"/>
        <v>#VALUE!</v>
      </c>
      <c r="AU1139" s="18" t="e">
        <f>COUNTIF('[1]Deals (Exits)'!$B:$B,A1139)</f>
        <v>#VALUE!</v>
      </c>
      <c r="AV1139" s="17" t="e">
        <f>SUMIFS('[1]Deals (investment)'!$C:$C,'[1]Deals (investment)'!$B:$B,$A1139,'[1]Deals (investment)'!$T:$T,AV$1)</f>
        <v>#VALUE!</v>
      </c>
      <c r="AW1139" s="17" t="e">
        <f>SUMIFS('[1]Deals (investment)'!$C:$C,'[1]Deals (investment)'!$B:$B,$A1139,'[1]Deals (investment)'!$T:$T,AW$1)</f>
        <v>#VALUE!</v>
      </c>
      <c r="AX1139" s="17" t="e">
        <f>SUMIFS('[1]Deals (investment)'!$C:$C,'[1]Deals (investment)'!$B:$B,$A1139,'[1]Deals (investment)'!$T:$T,AX$1)</f>
        <v>#VALUE!</v>
      </c>
      <c r="AY1139" s="17" t="e">
        <f>SUMIFS('[1]Deals (investment)'!$C:$C,'[1]Deals (investment)'!$B:$B,$A1139,'[1]Deals (investment)'!$T:$T,AY$1)</f>
        <v>#VALUE!</v>
      </c>
      <c r="AZ1139" s="17" t="e">
        <f>SUMIFS('[1]Deals (investment)'!$C:$C,'[1]Deals (investment)'!$B:$B,$A1139,'[1]Deals (investment)'!$T:$T,AZ$1)</f>
        <v>#VALUE!</v>
      </c>
      <c r="BA1139" s="17" t="e">
        <f>SUMIFS('[1]Deals (investment)'!$C:$C,'[1]Deals (investment)'!$B:$B,$A1139,'[1]Deals (investment)'!$T:$T,BA$1)</f>
        <v>#VALUE!</v>
      </c>
      <c r="BB1139" s="17" t="e">
        <f>SUMIFS('[1]Deals (investment)'!$C:$C,'[1]Deals (investment)'!$B:$B,$A1139,'[1]Deals (investment)'!$T:$T,BB$1)</f>
        <v>#VALUE!</v>
      </c>
      <c r="BC1139" s="17" t="e">
        <f>SUMIFS('[1]Deals (Exits)'!$C:$C,'[1]Deals (Exits)'!$B:$B,$A1139)</f>
        <v>#VALUE!</v>
      </c>
      <c r="BD1139" s="17" t="e">
        <f>SUMIFS('[1]Deals (investment)'!$C:$C,'[1]Deals (investment)'!$B:$B,$A1139,'[1]Deals (investment)'!$V:$V,BD$1)</f>
        <v>#VALUE!</v>
      </c>
      <c r="BE1139" s="17" t="e">
        <f>SUMIFS('[1]Deals (investment)'!$C:$C,'[1]Deals (investment)'!$B:$B,$A1139,'[1]Deals (investment)'!$V:$V,BE$1)</f>
        <v>#VALUE!</v>
      </c>
      <c r="BF1139" s="17" t="e">
        <f>SUMIFS('[1]Deals (investment)'!$C:$C,'[1]Deals (investment)'!$B:$B,$A1139,'[1]Deals (investment)'!$V:$V,BF$1)</f>
        <v>#VALUE!</v>
      </c>
      <c r="BG1139" s="17" t="e">
        <f>SUMIFS('[1]Deals (investment)'!$C:$C,'[1]Deals (investment)'!$B:$B,$A1139,'[1]Deals (investment)'!$V:$V,BG$1)</f>
        <v>#VALUE!</v>
      </c>
      <c r="BH1139" s="17" t="e">
        <f>SUMIFS('[1]Deals (investment)'!$C:$C,'[1]Deals (investment)'!$B:$B,$A1139,'[1]Deals (investment)'!$V:$V,BH$1)</f>
        <v>#VALUE!</v>
      </c>
      <c r="BI1139" s="17" t="e">
        <f>SUMIFS('[1]Deals (investment)'!$C:$C,'[1]Deals (investment)'!$B:$B,$A1139,'[1]Deals (investment)'!$V:$V,BI$1)</f>
        <v>#VALUE!</v>
      </c>
      <c r="BJ1139" s="17" t="e">
        <f>SUMIFS('[1]Deals (investment)'!$C:$C,'[1]Deals (investment)'!$B:$B,$A1139,'[1]Deals (investment)'!$V:$V,BJ$1)</f>
        <v>#VALUE!</v>
      </c>
      <c r="BK1139" s="17" t="e">
        <f>SUMIFS('[1]Deals (investment)'!$C:$C,'[1]Deals (investment)'!$B:$B,$A1139,'[1]Deals (investment)'!$V:$V,BK$1)</f>
        <v>#VALUE!</v>
      </c>
      <c r="BL1139" s="17" t="e">
        <f>SUMIFS('[1]Deals (investment)'!$C:$C,'[1]Deals (investment)'!$B:$B,$A1139,'[1]Deals (investment)'!$V:$V,BL$1)</f>
        <v>#VALUE!</v>
      </c>
      <c r="BM1139" s="17" t="e">
        <f>SUMIFS('[1]Deals (investment)'!$C:$C,'[1]Deals (investment)'!$B:$B,$A1139,'[1]Deals (investment)'!$V:$V,BM$1)</f>
        <v>#VALUE!</v>
      </c>
      <c r="BN1139" s="15"/>
      <c r="BO1139" s="15"/>
      <c r="BP1139" s="22"/>
      <c r="BQ1139" s="15"/>
      <c r="BR1139" s="15"/>
      <c r="BS1139" s="15"/>
      <c r="BT1139" s="15"/>
      <c r="BU1139" s="15"/>
      <c r="BV1139" s="15"/>
      <c r="BW1139" s="15"/>
      <c r="BX1139" s="15"/>
      <c r="BY1139" s="15"/>
      <c r="BZ1139" s="15"/>
      <c r="CA1139" s="15"/>
      <c r="CB1139" s="15"/>
      <c r="CC1139" s="15"/>
      <c r="CD1139" s="15" t="str">
        <f>CONCATENATE(A1139,B1139,C1139)</f>
        <v>M-PayaM-PAYA is a payments processing solution to enable SME Merchants receive cashless payment. Our system is inter-operable with major e-payment providers and allows merchants accept card &amp; mobile money payments while receiving real-time value to their accountsActive</v>
      </c>
      <c r="CE1139" s="15"/>
      <c r="CF1139" s="15"/>
      <c r="CG1139" s="15"/>
      <c r="CH1139" s="15"/>
      <c r="CI1139" s="15"/>
      <c r="CJ1139" s="15"/>
    </row>
    <row r="1140" spans="1:118" ht="12.75">
      <c r="A1140" s="15" t="s">
        <v>7781</v>
      </c>
      <c r="B1140" s="15"/>
      <c r="C1140" s="15"/>
      <c r="D1140" s="16"/>
      <c r="E1140" s="15"/>
      <c r="F1140" s="15"/>
      <c r="G1140" s="15" t="s">
        <v>61</v>
      </c>
      <c r="H1140" s="15"/>
      <c r="I1140" s="15" t="s">
        <v>61</v>
      </c>
      <c r="J1140" s="15"/>
      <c r="K1140" s="17" t="e">
        <f t="shared" si="140"/>
        <v>#VALUE!</v>
      </c>
      <c r="L1140" s="15"/>
      <c r="M1140" s="18" t="e">
        <f t="shared" si="166"/>
        <v>#VALUE!</v>
      </c>
      <c r="N1140" s="15"/>
      <c r="O1140" s="15"/>
      <c r="P1140" s="15"/>
      <c r="Q1140" s="15"/>
      <c r="R1140" s="15"/>
      <c r="S1140" s="19"/>
      <c r="T1140" s="15"/>
      <c r="U1140" s="17"/>
      <c r="V1140" s="15"/>
      <c r="W1140" s="15"/>
      <c r="X1140" s="15" t="s">
        <v>538</v>
      </c>
      <c r="Y1140" s="15"/>
      <c r="AB1140" s="20"/>
      <c r="AC1140" s="15"/>
      <c r="AD1140" s="15"/>
      <c r="AE1140" s="15"/>
      <c r="AF1140" s="15"/>
      <c r="AG1140" s="22">
        <f t="shared" si="157"/>
        <v>0.16129032258064516</v>
      </c>
      <c r="AH1140" s="15" t="str">
        <f t="shared" si="161"/>
        <v/>
      </c>
      <c r="AI1140" s="22" t="e">
        <f>VLOOKUP(A1140,'[1]Deals (investment)'!$B$2:$Z$1497,1,FALSE)</f>
        <v>#N/A</v>
      </c>
      <c r="AJ1140" s="22" t="e">
        <f>VLOOKUP(A1140,'[1]Deals (investment)'!$B$2:$Z$870,15,FALSE)</f>
        <v>#N/A</v>
      </c>
      <c r="AK1140" s="17" t="e">
        <f>VLOOKUP(A1140,'[1]Deals (Exits)'!B:B,1,FALSE)</f>
        <v>#N/A</v>
      </c>
      <c r="AL1140" s="23">
        <f>VLOOKUP(G1140,[1]Lookups!$V$3:$Y$197,4,FALSE)</f>
        <v>0</v>
      </c>
      <c r="AM1140" s="17" t="str">
        <f>VLOOKUP(X1140,[1]Lookups!$B$3:$C$200,2,FALSE)</f>
        <v>Agriculture</v>
      </c>
      <c r="AN1140" s="17" t="e">
        <f>VLOOKUP(R1140,[1]Lookups!$H$3:$I$69,2,FALSE)</f>
        <v>#N/A</v>
      </c>
      <c r="AO1140" s="17" t="e">
        <f>VLOOKUP(T1140,[1]Lookups!$H$3:$I$69,2,FALSE)</f>
        <v>#N/A</v>
      </c>
      <c r="AP1140" s="17" t="e">
        <f>VLOOKUP(AN1140,[1]Lookups!$N$3:$O$11,2,FALSE)</f>
        <v>#N/A</v>
      </c>
      <c r="AQ1140" s="18" t="e">
        <f>COUNTIFS('[1]Deals (investment)'!$B:$B,$A1140)</f>
        <v>#VALUE!</v>
      </c>
      <c r="AR1140" s="18" t="e">
        <f>COUNTIFS('[1]Deals (investment)'!$B:$B,$A1140,'[1]Deals (investment)'!$T:$T,$AW$1)+COUNTIFS('[1]Deals (investment)'!$B:$B,$A1140,'[1]Deals (investment)'!$T:$T,$AX$1)+COUNTIFS('[1]Deals (investment)'!$B:$B,$A1140,'[1]Deals (investment)'!$T:$T,$AY$1)</f>
        <v>#VALUE!</v>
      </c>
      <c r="AS1140" s="17" t="e">
        <f>SUMIFS('[1]Deals (investment)'!$C:$C,'[1]Deals (investment)'!$B:$B,$A1140)</f>
        <v>#VALUE!</v>
      </c>
      <c r="AT1140" s="17" t="e">
        <f t="shared" si="141"/>
        <v>#VALUE!</v>
      </c>
      <c r="AU1140" s="18" t="e">
        <f>COUNTIF('[1]Deals (Exits)'!$B:$B,A1140)</f>
        <v>#VALUE!</v>
      </c>
      <c r="AV1140" s="17" t="e">
        <f>SUMIFS('[1]Deals (investment)'!$C:$C,'[1]Deals (investment)'!$B:$B,$A1140,'[1]Deals (investment)'!$T:$T,AV$1)</f>
        <v>#VALUE!</v>
      </c>
      <c r="AW1140" s="17" t="e">
        <f>SUMIFS('[1]Deals (investment)'!$C:$C,'[1]Deals (investment)'!$B:$B,$A1140,'[1]Deals (investment)'!$T:$T,AW$1)</f>
        <v>#VALUE!</v>
      </c>
      <c r="AX1140" s="17" t="e">
        <f>SUMIFS('[1]Deals (investment)'!$C:$C,'[1]Deals (investment)'!$B:$B,$A1140,'[1]Deals (investment)'!$T:$T,AX$1)</f>
        <v>#VALUE!</v>
      </c>
      <c r="AY1140" s="17" t="e">
        <f>SUMIFS('[1]Deals (investment)'!$C:$C,'[1]Deals (investment)'!$B:$B,$A1140,'[1]Deals (investment)'!$T:$T,AY$1)</f>
        <v>#VALUE!</v>
      </c>
      <c r="AZ1140" s="17" t="e">
        <f>SUMIFS('[1]Deals (investment)'!$C:$C,'[1]Deals (investment)'!$B:$B,$A1140,'[1]Deals (investment)'!$T:$T,AZ$1)</f>
        <v>#VALUE!</v>
      </c>
      <c r="BA1140" s="17" t="e">
        <f>SUMIFS('[1]Deals (investment)'!$C:$C,'[1]Deals (investment)'!$B:$B,$A1140,'[1]Deals (investment)'!$T:$T,BA$1)</f>
        <v>#VALUE!</v>
      </c>
      <c r="BB1140" s="17" t="e">
        <f>SUMIFS('[1]Deals (investment)'!$C:$C,'[1]Deals (investment)'!$B:$B,$A1140,'[1]Deals (investment)'!$T:$T,BB$1)</f>
        <v>#VALUE!</v>
      </c>
      <c r="BC1140" s="17" t="e">
        <f>SUMIFS('[1]Deals (Exits)'!$C:$C,'[1]Deals (Exits)'!$B:$B,$A1140)</f>
        <v>#VALUE!</v>
      </c>
      <c r="BD1140" s="17" t="e">
        <f>SUMIFS('[1]Deals (investment)'!$C:$C,'[1]Deals (investment)'!$B:$B,$A1140,'[1]Deals (investment)'!$V:$V,BD$1)</f>
        <v>#VALUE!</v>
      </c>
      <c r="BE1140" s="17" t="e">
        <f>SUMIFS('[1]Deals (investment)'!$C:$C,'[1]Deals (investment)'!$B:$B,$A1140,'[1]Deals (investment)'!$V:$V,BE$1)</f>
        <v>#VALUE!</v>
      </c>
      <c r="BF1140" s="17" t="e">
        <f>SUMIFS('[1]Deals (investment)'!$C:$C,'[1]Deals (investment)'!$B:$B,$A1140,'[1]Deals (investment)'!$V:$V,BF$1)</f>
        <v>#VALUE!</v>
      </c>
      <c r="BG1140" s="17" t="e">
        <f>SUMIFS('[1]Deals (investment)'!$C:$C,'[1]Deals (investment)'!$B:$B,$A1140,'[1]Deals (investment)'!$V:$V,BG$1)</f>
        <v>#VALUE!</v>
      </c>
      <c r="BH1140" s="17" t="e">
        <f>SUMIFS('[1]Deals (investment)'!$C:$C,'[1]Deals (investment)'!$B:$B,$A1140,'[1]Deals (investment)'!$V:$V,BH$1)</f>
        <v>#VALUE!</v>
      </c>
      <c r="BI1140" s="17" t="e">
        <f>SUMIFS('[1]Deals (investment)'!$C:$C,'[1]Deals (investment)'!$B:$B,$A1140,'[1]Deals (investment)'!$V:$V,BI$1)</f>
        <v>#VALUE!</v>
      </c>
      <c r="BJ1140" s="17" t="e">
        <f>SUMIFS('[1]Deals (investment)'!$C:$C,'[1]Deals (investment)'!$B:$B,$A1140,'[1]Deals (investment)'!$V:$V,BJ$1)</f>
        <v>#VALUE!</v>
      </c>
      <c r="BK1140" s="17" t="e">
        <f>SUMIFS('[1]Deals (investment)'!$C:$C,'[1]Deals (investment)'!$B:$B,$A1140,'[1]Deals (investment)'!$V:$V,BK$1)</f>
        <v>#VALUE!</v>
      </c>
      <c r="BL1140" s="17" t="e">
        <f>SUMIFS('[1]Deals (investment)'!$C:$C,'[1]Deals (investment)'!$B:$B,$A1140,'[1]Deals (investment)'!$V:$V,BL$1)</f>
        <v>#VALUE!</v>
      </c>
      <c r="BM1140" s="17" t="e">
        <f>SUMIFS('[1]Deals (investment)'!$C:$C,'[1]Deals (investment)'!$B:$B,$A1140,'[1]Deals (investment)'!$V:$V,BM$1)</f>
        <v>#VALUE!</v>
      </c>
      <c r="BN1140" s="15"/>
      <c r="BO1140" s="15"/>
      <c r="BP1140" s="22"/>
      <c r="BQ1140" s="15"/>
      <c r="BR1140" s="15"/>
      <c r="BS1140" s="15"/>
      <c r="BT1140" s="15"/>
      <c r="BU1140" s="15"/>
      <c r="BV1140" s="15"/>
      <c r="BW1140" s="15"/>
      <c r="BX1140" s="15"/>
      <c r="BY1140" s="15"/>
      <c r="BZ1140" s="15"/>
      <c r="CA1140" s="15"/>
      <c r="CB1140" s="15"/>
      <c r="CC1140" s="15"/>
      <c r="CD1140" s="15"/>
      <c r="CE1140" s="15"/>
      <c r="CF1140" s="15"/>
      <c r="CG1140" s="15"/>
      <c r="CH1140" s="15"/>
      <c r="CI1140" s="15"/>
      <c r="CJ1140" s="15"/>
    </row>
    <row r="1141" spans="1:118" ht="12.75">
      <c r="A1141" s="15" t="s">
        <v>2812</v>
      </c>
      <c r="B1141" s="15" t="s">
        <v>7782</v>
      </c>
      <c r="C1141" s="15" t="s">
        <v>58</v>
      </c>
      <c r="D1141" s="16">
        <v>2005</v>
      </c>
      <c r="E1141" s="15" t="s">
        <v>6528</v>
      </c>
      <c r="F1141" s="15"/>
      <c r="G1141" s="15"/>
      <c r="H1141" s="15"/>
      <c r="I1141" s="15"/>
      <c r="J1141" s="15"/>
      <c r="K1141" s="17" t="e">
        <f t="shared" si="140"/>
        <v>#VALUE!</v>
      </c>
      <c r="L1141" s="15"/>
      <c r="M1141" s="18" t="e">
        <f t="shared" si="166"/>
        <v>#VALUE!</v>
      </c>
      <c r="N1141" s="15"/>
      <c r="O1141" s="15"/>
      <c r="P1141" s="15"/>
      <c r="Q1141" s="15"/>
      <c r="R1141" s="15"/>
      <c r="S1141" s="19"/>
      <c r="T1141" s="15"/>
      <c r="U1141" s="17"/>
      <c r="V1141" s="15" t="s">
        <v>7783</v>
      </c>
      <c r="W1141" s="15"/>
      <c r="X1141" s="15" t="s">
        <v>5452</v>
      </c>
      <c r="Y1141" s="15" t="s">
        <v>7784</v>
      </c>
      <c r="AB1141" s="20"/>
      <c r="AC1141" s="21" t="s">
        <v>7785</v>
      </c>
      <c r="AD1141" s="21" t="s">
        <v>7786</v>
      </c>
      <c r="AE1141" s="21" t="s">
        <v>7787</v>
      </c>
      <c r="AF1141" s="21" t="s">
        <v>7788</v>
      </c>
      <c r="AG1141" s="22">
        <f t="shared" si="157"/>
        <v>0.41935483870967744</v>
      </c>
      <c r="AH1141" s="15" t="str">
        <f t="shared" si="161"/>
        <v/>
      </c>
      <c r="AI1141" s="22" t="e">
        <f>VLOOKUP(A1141,'[1]Deals (investment)'!$B$2:$Z$1497,1,FALSE)</f>
        <v>#N/A</v>
      </c>
      <c r="AJ1141" s="22" t="e">
        <f>VLOOKUP(A1141,'[1]Deals (investment)'!$B$2:$Z$870,15,FALSE)</f>
        <v>#N/A</v>
      </c>
      <c r="AK1141" s="17" t="e">
        <f>VLOOKUP(A1141,'[1]Deals (Exits)'!B:B,1,FALSE)</f>
        <v>#N/A</v>
      </c>
      <c r="AL1141" s="23" t="e">
        <f>VLOOKUP(G1141,[1]Lookups!$V$3:$Y$197,4,FALSE)</f>
        <v>#N/A</v>
      </c>
      <c r="AM1141" s="17" t="e">
        <f>VLOOKUP(X1141,[1]Lookups!$B$3:$C$200,2,FALSE)</f>
        <v>#N/A</v>
      </c>
      <c r="AN1141" s="17" t="e">
        <f>VLOOKUP(R1141,[1]Lookups!$H$3:$I$69,2,FALSE)</f>
        <v>#N/A</v>
      </c>
      <c r="AO1141" s="17" t="e">
        <f>VLOOKUP(T1141,[1]Lookups!$H$3:$I$69,2,FALSE)</f>
        <v>#N/A</v>
      </c>
      <c r="AP1141" s="17" t="e">
        <f>VLOOKUP(AN1141,[1]Lookups!$N$3:$O$11,2,FALSE)</f>
        <v>#N/A</v>
      </c>
      <c r="AQ1141" s="18" t="e">
        <f>COUNTIFS('[1]Deals (investment)'!$B:$B,$A1141)</f>
        <v>#VALUE!</v>
      </c>
      <c r="AR1141" s="18" t="e">
        <f>COUNTIFS('[1]Deals (investment)'!$B:$B,$A1141,'[1]Deals (investment)'!$T:$T,$AW$1)+COUNTIFS('[1]Deals (investment)'!$B:$B,$A1141,'[1]Deals (investment)'!$T:$T,$AX$1)+COUNTIFS('[1]Deals (investment)'!$B:$B,$A1141,'[1]Deals (investment)'!$T:$T,$AY$1)</f>
        <v>#VALUE!</v>
      </c>
      <c r="AS1141" s="17" t="e">
        <f>SUMIFS('[1]Deals (investment)'!$C:$C,'[1]Deals (investment)'!$B:$B,$A1141)</f>
        <v>#VALUE!</v>
      </c>
      <c r="AT1141" s="17" t="e">
        <f t="shared" si="141"/>
        <v>#VALUE!</v>
      </c>
      <c r="AU1141" s="18" t="e">
        <f>COUNTIF('[1]Deals (Exits)'!$B:$B,A1141)</f>
        <v>#VALUE!</v>
      </c>
      <c r="AV1141" s="17" t="e">
        <f>SUMIFS('[1]Deals (investment)'!$C:$C,'[1]Deals (investment)'!$B:$B,$A1141,'[1]Deals (investment)'!$T:$T,AV$1)</f>
        <v>#VALUE!</v>
      </c>
      <c r="AW1141" s="17" t="e">
        <f>SUMIFS('[1]Deals (investment)'!$C:$C,'[1]Deals (investment)'!$B:$B,$A1141,'[1]Deals (investment)'!$T:$T,AW$1)</f>
        <v>#VALUE!</v>
      </c>
      <c r="AX1141" s="17" t="e">
        <f>SUMIFS('[1]Deals (investment)'!$C:$C,'[1]Deals (investment)'!$B:$B,$A1141,'[1]Deals (investment)'!$T:$T,AX$1)</f>
        <v>#VALUE!</v>
      </c>
      <c r="AY1141" s="17" t="e">
        <f>SUMIFS('[1]Deals (investment)'!$C:$C,'[1]Deals (investment)'!$B:$B,$A1141,'[1]Deals (investment)'!$T:$T,AY$1)</f>
        <v>#VALUE!</v>
      </c>
      <c r="AZ1141" s="17" t="e">
        <f>SUMIFS('[1]Deals (investment)'!$C:$C,'[1]Deals (investment)'!$B:$B,$A1141,'[1]Deals (investment)'!$T:$T,AZ$1)</f>
        <v>#VALUE!</v>
      </c>
      <c r="BA1141" s="17" t="e">
        <f>SUMIFS('[1]Deals (investment)'!$C:$C,'[1]Deals (investment)'!$B:$B,$A1141,'[1]Deals (investment)'!$T:$T,BA$1)</f>
        <v>#VALUE!</v>
      </c>
      <c r="BB1141" s="17" t="e">
        <f>SUMIFS('[1]Deals (investment)'!$C:$C,'[1]Deals (investment)'!$B:$B,$A1141,'[1]Deals (investment)'!$T:$T,BB$1)</f>
        <v>#VALUE!</v>
      </c>
      <c r="BC1141" s="17" t="e">
        <f>SUMIFS('[1]Deals (Exits)'!$C:$C,'[1]Deals (Exits)'!$B:$B,$A1141)</f>
        <v>#VALUE!</v>
      </c>
      <c r="BD1141" s="17" t="e">
        <f>SUMIFS('[1]Deals (investment)'!$C:$C,'[1]Deals (investment)'!$B:$B,$A1141,'[1]Deals (investment)'!$V:$V,BD$1)</f>
        <v>#VALUE!</v>
      </c>
      <c r="BE1141" s="17" t="e">
        <f>SUMIFS('[1]Deals (investment)'!$C:$C,'[1]Deals (investment)'!$B:$B,$A1141,'[1]Deals (investment)'!$V:$V,BE$1)</f>
        <v>#VALUE!</v>
      </c>
      <c r="BF1141" s="17" t="e">
        <f>SUMIFS('[1]Deals (investment)'!$C:$C,'[1]Deals (investment)'!$B:$B,$A1141,'[1]Deals (investment)'!$V:$V,BF$1)</f>
        <v>#VALUE!</v>
      </c>
      <c r="BG1141" s="17" t="e">
        <f>SUMIFS('[1]Deals (investment)'!$C:$C,'[1]Deals (investment)'!$B:$B,$A1141,'[1]Deals (investment)'!$V:$V,BG$1)</f>
        <v>#VALUE!</v>
      </c>
      <c r="BH1141" s="17" t="e">
        <f>SUMIFS('[1]Deals (investment)'!$C:$C,'[1]Deals (investment)'!$B:$B,$A1141,'[1]Deals (investment)'!$V:$V,BH$1)</f>
        <v>#VALUE!</v>
      </c>
      <c r="BI1141" s="17" t="e">
        <f>SUMIFS('[1]Deals (investment)'!$C:$C,'[1]Deals (investment)'!$B:$B,$A1141,'[1]Deals (investment)'!$V:$V,BI$1)</f>
        <v>#VALUE!</v>
      </c>
      <c r="BJ1141" s="17" t="e">
        <f>SUMIFS('[1]Deals (investment)'!$C:$C,'[1]Deals (investment)'!$B:$B,$A1141,'[1]Deals (investment)'!$V:$V,BJ$1)</f>
        <v>#VALUE!</v>
      </c>
      <c r="BK1141" s="17" t="e">
        <f>SUMIFS('[1]Deals (investment)'!$C:$C,'[1]Deals (investment)'!$B:$B,$A1141,'[1]Deals (investment)'!$V:$V,BK$1)</f>
        <v>#VALUE!</v>
      </c>
      <c r="BL1141" s="17" t="e">
        <f>SUMIFS('[1]Deals (investment)'!$C:$C,'[1]Deals (investment)'!$B:$B,$A1141,'[1]Deals (investment)'!$V:$V,BL$1)</f>
        <v>#VALUE!</v>
      </c>
      <c r="BM1141" s="17" t="e">
        <f>SUMIFS('[1]Deals (investment)'!$C:$C,'[1]Deals (investment)'!$B:$B,$A1141,'[1]Deals (investment)'!$V:$V,BM$1)</f>
        <v>#VALUE!</v>
      </c>
      <c r="BN1141" s="15"/>
      <c r="BO1141" s="15"/>
      <c r="BP1141" s="22"/>
      <c r="BQ1141" s="15"/>
      <c r="BR1141" s="15"/>
      <c r="BS1141" s="15"/>
      <c r="BT1141" s="15"/>
      <c r="BU1141" s="15"/>
      <c r="BV1141" s="15"/>
      <c r="BW1141" s="15"/>
      <c r="BX1141" s="15"/>
      <c r="BY1141" s="15"/>
      <c r="BZ1141" s="15"/>
      <c r="CA1141" s="15"/>
      <c r="CB1141" s="15"/>
      <c r="CC1141" s="15"/>
      <c r="CD1141" s="15"/>
      <c r="CE1141" s="15"/>
      <c r="CF1141" s="15"/>
      <c r="CG1141" s="15"/>
      <c r="CH1141" s="15"/>
      <c r="CI1141" s="15"/>
      <c r="CJ1141" s="15"/>
    </row>
    <row r="1142" spans="1:118" ht="12.75">
      <c r="A1142" s="15" t="s">
        <v>7789</v>
      </c>
      <c r="B1142" s="15" t="s">
        <v>7790</v>
      </c>
      <c r="C1142" s="15" t="s">
        <v>58</v>
      </c>
      <c r="D1142" s="16">
        <v>2015</v>
      </c>
      <c r="E1142" s="15" t="s">
        <v>7791</v>
      </c>
      <c r="F1142" s="15"/>
      <c r="G1142" s="15"/>
      <c r="H1142" s="15"/>
      <c r="I1142" s="15"/>
      <c r="J1142" s="15"/>
      <c r="K1142" s="17" t="e">
        <f t="shared" si="140"/>
        <v>#VALUE!</v>
      </c>
      <c r="L1142" s="15"/>
      <c r="M1142" s="18" t="e">
        <f t="shared" si="166"/>
        <v>#VALUE!</v>
      </c>
      <c r="N1142" s="15"/>
      <c r="O1142" s="15"/>
      <c r="P1142" s="15"/>
      <c r="Q1142" s="15"/>
      <c r="R1142" s="15"/>
      <c r="S1142" s="19"/>
      <c r="T1142" s="15"/>
      <c r="U1142" s="17"/>
      <c r="V1142" s="15" t="s">
        <v>7792</v>
      </c>
      <c r="W1142" s="15"/>
      <c r="X1142" s="15" t="s">
        <v>432</v>
      </c>
      <c r="Y1142" s="15" t="s">
        <v>432</v>
      </c>
      <c r="AB1142" s="20"/>
      <c r="AC1142" s="21" t="s">
        <v>7793</v>
      </c>
      <c r="AD1142" s="21" t="s">
        <v>7794</v>
      </c>
      <c r="AE1142" s="21" t="s">
        <v>7795</v>
      </c>
      <c r="AF1142" s="21" t="s">
        <v>7796</v>
      </c>
      <c r="AG1142" s="22">
        <f t="shared" si="157"/>
        <v>0.41935483870967744</v>
      </c>
      <c r="AH1142" s="15" t="e">
        <f t="shared" si="161"/>
        <v>#VALUE!</v>
      </c>
      <c r="AI1142" s="22" t="e">
        <f>VLOOKUP(A1142,'[1]Deals (investment)'!$B$2:$Z$1497,1,FALSE)</f>
        <v>#N/A</v>
      </c>
      <c r="AJ1142" s="22" t="e">
        <f>VLOOKUP(A1142,'[1]Deals (investment)'!$B$2:$Z$870,15,FALSE)</f>
        <v>#N/A</v>
      </c>
      <c r="AK1142" s="17" t="e">
        <f>VLOOKUP(A1142,'[1]Deals (Exits)'!B:B,1,FALSE)</f>
        <v>#N/A</v>
      </c>
      <c r="AL1142" s="23" t="e">
        <f>VLOOKUP(G1142,[1]Lookups!$V$3:$Y$197,4,FALSE)</f>
        <v>#N/A</v>
      </c>
      <c r="AM1142" s="17" t="str">
        <f>VLOOKUP(X1142,[1]Lookups!$B$3:$C$200,2,FALSE)</f>
        <v>Energy &amp; Resources</v>
      </c>
      <c r="AN1142" s="17" t="e">
        <f>VLOOKUP(R1142,[1]Lookups!$H$3:$I$69,2,FALSE)</f>
        <v>#N/A</v>
      </c>
      <c r="AO1142" s="17" t="e">
        <f>VLOOKUP(T1142,[1]Lookups!$H$3:$I$69,2,FALSE)</f>
        <v>#N/A</v>
      </c>
      <c r="AP1142" s="17" t="e">
        <f>VLOOKUP(AN1142,[1]Lookups!$N$3:$O$11,2,FALSE)</f>
        <v>#N/A</v>
      </c>
      <c r="AQ1142" s="18" t="e">
        <f>COUNTIFS('[1]Deals (investment)'!$B:$B,$A1142)</f>
        <v>#VALUE!</v>
      </c>
      <c r="AR1142" s="18" t="e">
        <f>COUNTIFS('[1]Deals (investment)'!$B:$B,$A1142,'[1]Deals (investment)'!$T:$T,$AW$1)+COUNTIFS('[1]Deals (investment)'!$B:$B,$A1142,'[1]Deals (investment)'!$T:$T,$AX$1)+COUNTIFS('[1]Deals (investment)'!$B:$B,$A1142,'[1]Deals (investment)'!$T:$T,$AY$1)</f>
        <v>#VALUE!</v>
      </c>
      <c r="AS1142" s="17" t="e">
        <f>SUMIFS('[1]Deals (investment)'!$C:$C,'[1]Deals (investment)'!$B:$B,$A1142)</f>
        <v>#VALUE!</v>
      </c>
      <c r="AT1142" s="17" t="e">
        <f t="shared" si="141"/>
        <v>#VALUE!</v>
      </c>
      <c r="AU1142" s="18" t="e">
        <f>COUNTIF('[1]Deals (Exits)'!$B:$B,A1142)</f>
        <v>#VALUE!</v>
      </c>
      <c r="AV1142" s="17" t="e">
        <f>SUMIFS('[1]Deals (investment)'!$C:$C,'[1]Deals (investment)'!$B:$B,$A1142,'[1]Deals (investment)'!$T:$T,AV$1)</f>
        <v>#VALUE!</v>
      </c>
      <c r="AW1142" s="17" t="e">
        <f>SUMIFS('[1]Deals (investment)'!$C:$C,'[1]Deals (investment)'!$B:$B,$A1142,'[1]Deals (investment)'!$T:$T,AW$1)</f>
        <v>#VALUE!</v>
      </c>
      <c r="AX1142" s="17" t="e">
        <f>SUMIFS('[1]Deals (investment)'!$C:$C,'[1]Deals (investment)'!$B:$B,$A1142,'[1]Deals (investment)'!$T:$T,AX$1)</f>
        <v>#VALUE!</v>
      </c>
      <c r="AY1142" s="17" t="e">
        <f>SUMIFS('[1]Deals (investment)'!$C:$C,'[1]Deals (investment)'!$B:$B,$A1142,'[1]Deals (investment)'!$T:$T,AY$1)</f>
        <v>#VALUE!</v>
      </c>
      <c r="AZ1142" s="17" t="e">
        <f>SUMIFS('[1]Deals (investment)'!$C:$C,'[1]Deals (investment)'!$B:$B,$A1142,'[1]Deals (investment)'!$T:$T,AZ$1)</f>
        <v>#VALUE!</v>
      </c>
      <c r="BA1142" s="17" t="e">
        <f>SUMIFS('[1]Deals (investment)'!$C:$C,'[1]Deals (investment)'!$B:$B,$A1142,'[1]Deals (investment)'!$T:$T,BA$1)</f>
        <v>#VALUE!</v>
      </c>
      <c r="BB1142" s="17" t="e">
        <f>SUMIFS('[1]Deals (investment)'!$C:$C,'[1]Deals (investment)'!$B:$B,$A1142,'[1]Deals (investment)'!$T:$T,BB$1)</f>
        <v>#VALUE!</v>
      </c>
      <c r="BC1142" s="17" t="e">
        <f>SUMIFS('[1]Deals (Exits)'!$C:$C,'[1]Deals (Exits)'!$B:$B,$A1142)</f>
        <v>#VALUE!</v>
      </c>
      <c r="BD1142" s="17" t="e">
        <f>SUMIFS('[1]Deals (investment)'!$C:$C,'[1]Deals (investment)'!$B:$B,$A1142,'[1]Deals (investment)'!$V:$V,BD$1)</f>
        <v>#VALUE!</v>
      </c>
      <c r="BE1142" s="17" t="e">
        <f>SUMIFS('[1]Deals (investment)'!$C:$C,'[1]Deals (investment)'!$B:$B,$A1142,'[1]Deals (investment)'!$V:$V,BE$1)</f>
        <v>#VALUE!</v>
      </c>
      <c r="BF1142" s="17" t="e">
        <f>SUMIFS('[1]Deals (investment)'!$C:$C,'[1]Deals (investment)'!$B:$B,$A1142,'[1]Deals (investment)'!$V:$V,BF$1)</f>
        <v>#VALUE!</v>
      </c>
      <c r="BG1142" s="17" t="e">
        <f>SUMIFS('[1]Deals (investment)'!$C:$C,'[1]Deals (investment)'!$B:$B,$A1142,'[1]Deals (investment)'!$V:$V,BG$1)</f>
        <v>#VALUE!</v>
      </c>
      <c r="BH1142" s="17" t="e">
        <f>SUMIFS('[1]Deals (investment)'!$C:$C,'[1]Deals (investment)'!$B:$B,$A1142,'[1]Deals (investment)'!$V:$V,BH$1)</f>
        <v>#VALUE!</v>
      </c>
      <c r="BI1142" s="17" t="e">
        <f>SUMIFS('[1]Deals (investment)'!$C:$C,'[1]Deals (investment)'!$B:$B,$A1142,'[1]Deals (investment)'!$V:$V,BI$1)</f>
        <v>#VALUE!</v>
      </c>
      <c r="BJ1142" s="17" t="e">
        <f>SUMIFS('[1]Deals (investment)'!$C:$C,'[1]Deals (investment)'!$B:$B,$A1142,'[1]Deals (investment)'!$V:$V,BJ$1)</f>
        <v>#VALUE!</v>
      </c>
      <c r="BK1142" s="17" t="e">
        <f>SUMIFS('[1]Deals (investment)'!$C:$C,'[1]Deals (investment)'!$B:$B,$A1142,'[1]Deals (investment)'!$V:$V,BK$1)</f>
        <v>#VALUE!</v>
      </c>
      <c r="BL1142" s="17" t="e">
        <f>SUMIFS('[1]Deals (investment)'!$C:$C,'[1]Deals (investment)'!$B:$B,$A1142,'[1]Deals (investment)'!$V:$V,BL$1)</f>
        <v>#VALUE!</v>
      </c>
      <c r="BM1142" s="17" t="e">
        <f>SUMIFS('[1]Deals (investment)'!$C:$C,'[1]Deals (investment)'!$B:$B,$A1142,'[1]Deals (investment)'!$V:$V,BM$1)</f>
        <v>#VALUE!</v>
      </c>
      <c r="BN1142" s="15"/>
      <c r="BO1142" s="15"/>
      <c r="BP1142" s="22"/>
      <c r="BQ1142" s="15"/>
      <c r="BR1142" s="15"/>
      <c r="BS1142" s="15"/>
      <c r="BT1142" s="15"/>
      <c r="BU1142" s="15"/>
      <c r="BV1142" s="15"/>
      <c r="BW1142" s="15"/>
      <c r="BX1142" s="15"/>
      <c r="BY1142" s="15"/>
      <c r="BZ1142" s="15"/>
      <c r="CA1142" s="15"/>
      <c r="CB1142" s="15"/>
      <c r="CC1142" s="15"/>
      <c r="CD1142" s="15"/>
      <c r="CE1142" s="15"/>
      <c r="CF1142" s="15"/>
      <c r="CG1142" s="15"/>
      <c r="CH1142" s="15"/>
      <c r="CI1142" s="15"/>
      <c r="CJ1142" s="15"/>
    </row>
    <row r="1143" spans="1:118" ht="15">
      <c r="A1143" s="15" t="s">
        <v>7797</v>
      </c>
      <c r="B1143" s="64" t="s">
        <v>7798</v>
      </c>
      <c r="C1143" s="15" t="s">
        <v>58</v>
      </c>
      <c r="D1143" s="16">
        <v>2018</v>
      </c>
      <c r="E1143" s="26" t="s">
        <v>117</v>
      </c>
      <c r="F1143" s="26" t="s">
        <v>199</v>
      </c>
      <c r="G1143" s="26" t="s">
        <v>118</v>
      </c>
      <c r="H1143" s="26"/>
      <c r="I1143" s="15" t="s">
        <v>118</v>
      </c>
      <c r="J1143" s="26"/>
      <c r="K1143" s="17" t="e">
        <f t="shared" si="140"/>
        <v>#VALUE!</v>
      </c>
      <c r="L1143" s="15"/>
      <c r="M1143" s="18" t="e">
        <f t="shared" si="166"/>
        <v>#VALUE!</v>
      </c>
      <c r="N1143" s="15"/>
      <c r="O1143" s="15"/>
      <c r="P1143" s="15"/>
      <c r="Q1143" s="24" t="e">
        <f ca="1">_xludf.MAXIFS('[1]Deals (investment)'!A:A,'[1]Deals (investment)'!B:B,A1143)</f>
        <v>#NAME?</v>
      </c>
      <c r="R1143" s="15"/>
      <c r="S1143" s="19"/>
      <c r="T1143" s="15"/>
      <c r="U1143" s="17"/>
      <c r="V1143" s="15" t="s">
        <v>7799</v>
      </c>
      <c r="W1143" s="15">
        <v>0</v>
      </c>
      <c r="X1143" s="15" t="s">
        <v>4628</v>
      </c>
      <c r="Y1143" s="15" t="s">
        <v>7800</v>
      </c>
      <c r="AB1143" s="32">
        <v>43506</v>
      </c>
      <c r="AC1143" s="27" t="s">
        <v>7801</v>
      </c>
      <c r="AD1143" s="27" t="s">
        <v>7802</v>
      </c>
      <c r="AE1143" s="21" t="s">
        <v>7803</v>
      </c>
      <c r="AF1143" s="21" t="s">
        <v>7804</v>
      </c>
      <c r="AG1143" s="22">
        <f>COUNTA(B1142:AF1142)/(COUNTA(B1142:AF1142)+COUNTBLANK(B1142:AF1142))</f>
        <v>0.41935483870967744</v>
      </c>
      <c r="AH1143" s="15" t="str">
        <f t="shared" si="161"/>
        <v/>
      </c>
      <c r="AI1143" s="22" t="e">
        <f>VLOOKUP(A1143,'[1]Deals (investment)'!$B$2:$Z$1497,1,FALSE)</f>
        <v>#N/A</v>
      </c>
      <c r="AJ1143" s="22" t="e">
        <f>VLOOKUP(A1143,'[1]Deals (investment)'!$B$2:$Z$870,15,FALSE)</f>
        <v>#N/A</v>
      </c>
      <c r="AK1143" s="17" t="e">
        <f>VLOOKUP(A1143,'[1]Deals (Exits)'!B:B,1,FALSE)</f>
        <v>#N/A</v>
      </c>
      <c r="AL1143" s="23">
        <f>VLOOKUP(G1143,[1]Lookups!$V$3:$Y$197,4,FALSE)</f>
        <v>0</v>
      </c>
      <c r="AM1143" s="17" t="str">
        <f>VLOOKUP(X1143,[1]Lookups!$B$3:$C$200,2,FALSE)</f>
        <v>Media &amp; Entertainment</v>
      </c>
      <c r="AN1143" s="17" t="e">
        <f>VLOOKUP(R1143,[1]Lookups!$H$3:$I$69,2,FALSE)</f>
        <v>#N/A</v>
      </c>
      <c r="AO1143" s="17" t="e">
        <f>VLOOKUP(T1143,[1]Lookups!$H$3:$I$69,2,FALSE)</f>
        <v>#N/A</v>
      </c>
      <c r="AP1143" s="17" t="e">
        <f>VLOOKUP(AN1143,[1]Lookups!$N$3:$O$11,2,FALSE)</f>
        <v>#N/A</v>
      </c>
      <c r="AQ1143" s="18" t="e">
        <f>COUNTIFS('[1]Deals (investment)'!$B:$B,$A1143)</f>
        <v>#VALUE!</v>
      </c>
      <c r="AR1143" s="18" t="e">
        <f>COUNTIFS('[1]Deals (investment)'!$B:$B,$A1143,'[1]Deals (investment)'!$T:$T,$AW$1)+COUNTIFS('[1]Deals (investment)'!$B:$B,$A1143,'[1]Deals (investment)'!$T:$T,$AX$1)+COUNTIFS('[1]Deals (investment)'!$B:$B,$A1143,'[1]Deals (investment)'!$T:$T,$AY$1)</f>
        <v>#VALUE!</v>
      </c>
      <c r="AS1143" s="17" t="e">
        <f>SUMIFS('[1]Deals (investment)'!$C:$C,'[1]Deals (investment)'!$B:$B,$A1143)</f>
        <v>#VALUE!</v>
      </c>
      <c r="AT1143" s="17" t="e">
        <f t="shared" si="141"/>
        <v>#VALUE!</v>
      </c>
      <c r="AU1143" s="18" t="e">
        <f>COUNTIF('[1]Deals (Exits)'!$B:$B,A1143)</f>
        <v>#VALUE!</v>
      </c>
      <c r="AV1143" s="17" t="e">
        <f>SUMIFS('[1]Deals (investment)'!$C:$C,'[1]Deals (investment)'!$B:$B,$A1143,'[1]Deals (investment)'!$T:$T,AV$1)</f>
        <v>#VALUE!</v>
      </c>
      <c r="AW1143" s="17" t="e">
        <f>SUMIFS('[1]Deals (investment)'!$C:$C,'[1]Deals (investment)'!$B:$B,$A1143,'[1]Deals (investment)'!$T:$T,AW$1)</f>
        <v>#VALUE!</v>
      </c>
      <c r="AX1143" s="17" t="e">
        <f>SUMIFS('[1]Deals (investment)'!$C:$C,'[1]Deals (investment)'!$B:$B,$A1143,'[1]Deals (investment)'!$T:$T,AX$1)</f>
        <v>#VALUE!</v>
      </c>
      <c r="AY1143" s="17" t="e">
        <f>SUMIFS('[1]Deals (investment)'!$C:$C,'[1]Deals (investment)'!$B:$B,$A1143,'[1]Deals (investment)'!$T:$T,AY$1)</f>
        <v>#VALUE!</v>
      </c>
      <c r="AZ1143" s="17" t="e">
        <f>SUMIFS('[1]Deals (investment)'!$C:$C,'[1]Deals (investment)'!$B:$B,$A1143,'[1]Deals (investment)'!$T:$T,AZ$1)</f>
        <v>#VALUE!</v>
      </c>
      <c r="BA1143" s="17" t="e">
        <f>SUMIFS('[1]Deals (investment)'!$C:$C,'[1]Deals (investment)'!$B:$B,$A1143,'[1]Deals (investment)'!$T:$T,BA$1)</f>
        <v>#VALUE!</v>
      </c>
      <c r="BB1143" s="17" t="e">
        <f>SUMIFS('[1]Deals (investment)'!$C:$C,'[1]Deals (investment)'!$B:$B,$A1143,'[1]Deals (investment)'!$T:$T,BB$1)</f>
        <v>#VALUE!</v>
      </c>
      <c r="BC1143" s="17" t="e">
        <f>SUMIFS('[1]Deals (Exits)'!$C:$C,'[1]Deals (Exits)'!$B:$B,$A1143)</f>
        <v>#VALUE!</v>
      </c>
      <c r="BD1143" s="17" t="e">
        <f>SUMIFS('[1]Deals (investment)'!$C:$C,'[1]Deals (investment)'!$B:$B,$A1143,'[1]Deals (investment)'!$V:$V,BD$1)</f>
        <v>#VALUE!</v>
      </c>
      <c r="BE1143" s="17" t="e">
        <f>SUMIFS('[1]Deals (investment)'!$C:$C,'[1]Deals (investment)'!$B:$B,$A1143,'[1]Deals (investment)'!$V:$V,BE$1)</f>
        <v>#VALUE!</v>
      </c>
      <c r="BF1143" s="17" t="e">
        <f>SUMIFS('[1]Deals (investment)'!$C:$C,'[1]Deals (investment)'!$B:$B,$A1143,'[1]Deals (investment)'!$V:$V,BF$1)</f>
        <v>#VALUE!</v>
      </c>
      <c r="BG1143" s="17" t="e">
        <f>SUMIFS('[1]Deals (investment)'!$C:$C,'[1]Deals (investment)'!$B:$B,$A1143,'[1]Deals (investment)'!$V:$V,BG$1)</f>
        <v>#VALUE!</v>
      </c>
      <c r="BH1143" s="17" t="e">
        <f>SUMIFS('[1]Deals (investment)'!$C:$C,'[1]Deals (investment)'!$B:$B,$A1143,'[1]Deals (investment)'!$V:$V,BH$1)</f>
        <v>#VALUE!</v>
      </c>
      <c r="BI1143" s="17" t="e">
        <f>SUMIFS('[1]Deals (investment)'!$C:$C,'[1]Deals (investment)'!$B:$B,$A1143,'[1]Deals (investment)'!$V:$V,BI$1)</f>
        <v>#VALUE!</v>
      </c>
      <c r="BJ1143" s="17" t="e">
        <f>SUMIFS('[1]Deals (investment)'!$C:$C,'[1]Deals (investment)'!$B:$B,$A1143,'[1]Deals (investment)'!$V:$V,BJ$1)</f>
        <v>#VALUE!</v>
      </c>
      <c r="BK1143" s="17" t="e">
        <f>SUMIFS('[1]Deals (investment)'!$C:$C,'[1]Deals (investment)'!$B:$B,$A1143,'[1]Deals (investment)'!$V:$V,BK$1)</f>
        <v>#VALUE!</v>
      </c>
      <c r="BL1143" s="17" t="e">
        <f>SUMIFS('[1]Deals (investment)'!$C:$C,'[1]Deals (investment)'!$B:$B,$A1143,'[1]Deals (investment)'!$V:$V,BL$1)</f>
        <v>#VALUE!</v>
      </c>
      <c r="BM1143" s="17" t="e">
        <f>SUMIFS('[1]Deals (investment)'!$C:$C,'[1]Deals (investment)'!$B:$B,$A1143,'[1]Deals (investment)'!$V:$V,BM$1)</f>
        <v>#VALUE!</v>
      </c>
      <c r="BN1143" s="15"/>
      <c r="BO1143" s="15"/>
      <c r="BP1143" s="22"/>
      <c r="BQ1143" s="15"/>
      <c r="BR1143" s="15"/>
      <c r="BS1143" s="15"/>
      <c r="BT1143" s="15"/>
      <c r="BU1143" s="15"/>
      <c r="BV1143" s="15"/>
      <c r="BW1143" s="15"/>
      <c r="BX1143" s="15"/>
      <c r="BY1143" s="15"/>
      <c r="BZ1143" s="15"/>
      <c r="CA1143" s="15"/>
      <c r="CB1143" s="15"/>
      <c r="CC1143" s="15"/>
      <c r="CD1143" s="15" t="str">
        <f t="shared" ref="CD1143:CD1149" si="170">CONCATENATE(A1143,B1143,C1143)</f>
        <v>Klurdy Solutionslurdy is a design studio with an interactive online service for buying personalized african fashion.Active</v>
      </c>
      <c r="CE1143" s="15"/>
      <c r="CF1143" s="15"/>
      <c r="CG1143" s="15"/>
      <c r="CH1143" s="15"/>
      <c r="CI1143" s="15"/>
      <c r="CJ1143" s="15"/>
    </row>
    <row r="1144" spans="1:118" ht="25.5">
      <c r="A1144" s="15" t="s">
        <v>7805</v>
      </c>
      <c r="B1144" s="15" t="s">
        <v>7806</v>
      </c>
      <c r="C1144" s="15" t="s">
        <v>58</v>
      </c>
      <c r="D1144" s="16">
        <v>2018</v>
      </c>
      <c r="E1144" s="26" t="s">
        <v>4840</v>
      </c>
      <c r="F1144" s="26" t="s">
        <v>199</v>
      </c>
      <c r="G1144" s="26" t="s">
        <v>103</v>
      </c>
      <c r="H1144" s="26"/>
      <c r="I1144" s="15" t="s">
        <v>103</v>
      </c>
      <c r="J1144" s="26"/>
      <c r="K1144" s="17" t="e">
        <f t="shared" si="140"/>
        <v>#VALUE!</v>
      </c>
      <c r="L1144" s="15"/>
      <c r="M1144" s="18" t="e">
        <f t="shared" si="166"/>
        <v>#VALUE!</v>
      </c>
      <c r="N1144" s="15"/>
      <c r="O1144" s="15"/>
      <c r="P1144" s="15"/>
      <c r="Q1144" s="15"/>
      <c r="R1144" s="15"/>
      <c r="S1144" s="19"/>
      <c r="T1144" s="15"/>
      <c r="U1144" s="17"/>
      <c r="V1144" s="15" t="s">
        <v>7807</v>
      </c>
      <c r="W1144" s="15">
        <v>0</v>
      </c>
      <c r="X1144" s="15" t="s">
        <v>64</v>
      </c>
      <c r="Y1144" s="15" t="s">
        <v>3752</v>
      </c>
      <c r="AB1144" s="20" t="s">
        <v>286</v>
      </c>
      <c r="AC1144" s="21" t="s">
        <v>7808</v>
      </c>
      <c r="AD1144" s="27" t="s">
        <v>7809</v>
      </c>
      <c r="AE1144" s="27" t="s">
        <v>7810</v>
      </c>
      <c r="AF1144" s="15" t="s">
        <v>199</v>
      </c>
      <c r="AG1144" s="22">
        <f t="shared" ref="AG1144:AG1145" si="171">COUNTA(B1144:AF1144)/(COUNTA(B1144:AF1144)+COUNTBLANK(B1144:AF1144))</f>
        <v>0.58064516129032262</v>
      </c>
      <c r="AH1144" s="15" t="e">
        <f t="shared" si="161"/>
        <v>#VALUE!</v>
      </c>
      <c r="AI1144" s="22" t="e">
        <f>VLOOKUP(A1144,'[1]Deals (investment)'!$B$2:$Z$1497,1,FALSE)</f>
        <v>#N/A</v>
      </c>
      <c r="AJ1144" s="22" t="e">
        <f>VLOOKUP(A1144,'[1]Deals (investment)'!$B$2:$Z$870,15,FALSE)</f>
        <v>#N/A</v>
      </c>
      <c r="AK1144" s="17" t="e">
        <f>VLOOKUP(A1144,'[1]Deals (Exits)'!B:B,1,FALSE)</f>
        <v>#N/A</v>
      </c>
      <c r="AL1144" s="23">
        <f>VLOOKUP(G1144,[1]Lookups!$V$3:$Y$197,4,FALSE)</f>
        <v>0</v>
      </c>
      <c r="AM1144" s="17" t="str">
        <f>VLOOKUP(X1144,[1]Lookups!$B$3:$C$200,2,FALSE)</f>
        <v>E-commerce &amp; Retail</v>
      </c>
      <c r="AN1144" s="17" t="e">
        <f>VLOOKUP(R1144,[1]Lookups!$H$3:$I$69,2,FALSE)</f>
        <v>#N/A</v>
      </c>
      <c r="AO1144" s="17" t="e">
        <f>VLOOKUP(T1144,[1]Lookups!$H$3:$I$69,2,FALSE)</f>
        <v>#N/A</v>
      </c>
      <c r="AP1144" s="17" t="e">
        <f>VLOOKUP(AN1144,[1]Lookups!$N$3:$O$11,2,FALSE)</f>
        <v>#N/A</v>
      </c>
      <c r="AQ1144" s="18" t="e">
        <f>COUNTIFS('[1]Deals (investment)'!$B:$B,$A1144)</f>
        <v>#VALUE!</v>
      </c>
      <c r="AR1144" s="18" t="e">
        <f>COUNTIFS('[1]Deals (investment)'!$B:$B,$A1144,'[1]Deals (investment)'!$T:$T,$AW$1)+COUNTIFS('[1]Deals (investment)'!$B:$B,$A1144,'[1]Deals (investment)'!$T:$T,$AX$1)+COUNTIFS('[1]Deals (investment)'!$B:$B,$A1144,'[1]Deals (investment)'!$T:$T,$AY$1)</f>
        <v>#VALUE!</v>
      </c>
      <c r="AS1144" s="17" t="e">
        <f>SUMIFS('[1]Deals (investment)'!$C:$C,'[1]Deals (investment)'!$B:$B,$A1144)</f>
        <v>#VALUE!</v>
      </c>
      <c r="AT1144" s="17" t="e">
        <f t="shared" si="141"/>
        <v>#VALUE!</v>
      </c>
      <c r="AU1144" s="18" t="e">
        <f>COUNTIF('[1]Deals (Exits)'!$B:$B,A1144)</f>
        <v>#VALUE!</v>
      </c>
      <c r="AV1144" s="17" t="e">
        <f>SUMIFS('[1]Deals (investment)'!$C:$C,'[1]Deals (investment)'!$B:$B,$A1144,'[1]Deals (investment)'!$T:$T,AV$1)</f>
        <v>#VALUE!</v>
      </c>
      <c r="AW1144" s="17" t="e">
        <f>SUMIFS('[1]Deals (investment)'!$C:$C,'[1]Deals (investment)'!$B:$B,$A1144,'[1]Deals (investment)'!$T:$T,AW$1)</f>
        <v>#VALUE!</v>
      </c>
      <c r="AX1144" s="17" t="e">
        <f>SUMIFS('[1]Deals (investment)'!$C:$C,'[1]Deals (investment)'!$B:$B,$A1144,'[1]Deals (investment)'!$T:$T,AX$1)</f>
        <v>#VALUE!</v>
      </c>
      <c r="AY1144" s="17" t="e">
        <f>SUMIFS('[1]Deals (investment)'!$C:$C,'[1]Deals (investment)'!$B:$B,$A1144,'[1]Deals (investment)'!$T:$T,AY$1)</f>
        <v>#VALUE!</v>
      </c>
      <c r="AZ1144" s="17" t="e">
        <f>SUMIFS('[1]Deals (investment)'!$C:$C,'[1]Deals (investment)'!$B:$B,$A1144,'[1]Deals (investment)'!$T:$T,AZ$1)</f>
        <v>#VALUE!</v>
      </c>
      <c r="BA1144" s="17" t="e">
        <f>SUMIFS('[1]Deals (investment)'!$C:$C,'[1]Deals (investment)'!$B:$B,$A1144,'[1]Deals (investment)'!$T:$T,BA$1)</f>
        <v>#VALUE!</v>
      </c>
      <c r="BB1144" s="17" t="e">
        <f>SUMIFS('[1]Deals (investment)'!$C:$C,'[1]Deals (investment)'!$B:$B,$A1144,'[1]Deals (investment)'!$T:$T,BB$1)</f>
        <v>#VALUE!</v>
      </c>
      <c r="BC1144" s="17" t="e">
        <f>SUMIFS('[1]Deals (Exits)'!$C:$C,'[1]Deals (Exits)'!$B:$B,$A1144)</f>
        <v>#VALUE!</v>
      </c>
      <c r="BD1144" s="17" t="e">
        <f>SUMIFS('[1]Deals (investment)'!$C:$C,'[1]Deals (investment)'!$B:$B,$A1144,'[1]Deals (investment)'!$V:$V,BD$1)</f>
        <v>#VALUE!</v>
      </c>
      <c r="BE1144" s="17" t="e">
        <f>SUMIFS('[1]Deals (investment)'!$C:$C,'[1]Deals (investment)'!$B:$B,$A1144,'[1]Deals (investment)'!$V:$V,BE$1)</f>
        <v>#VALUE!</v>
      </c>
      <c r="BF1144" s="17" t="e">
        <f>SUMIFS('[1]Deals (investment)'!$C:$C,'[1]Deals (investment)'!$B:$B,$A1144,'[1]Deals (investment)'!$V:$V,BF$1)</f>
        <v>#VALUE!</v>
      </c>
      <c r="BG1144" s="17" t="e">
        <f>SUMIFS('[1]Deals (investment)'!$C:$C,'[1]Deals (investment)'!$B:$B,$A1144,'[1]Deals (investment)'!$V:$V,BG$1)</f>
        <v>#VALUE!</v>
      </c>
      <c r="BH1144" s="17" t="e">
        <f>SUMIFS('[1]Deals (investment)'!$C:$C,'[1]Deals (investment)'!$B:$B,$A1144,'[1]Deals (investment)'!$V:$V,BH$1)</f>
        <v>#VALUE!</v>
      </c>
      <c r="BI1144" s="17" t="e">
        <f>SUMIFS('[1]Deals (investment)'!$C:$C,'[1]Deals (investment)'!$B:$B,$A1144,'[1]Deals (investment)'!$V:$V,BI$1)</f>
        <v>#VALUE!</v>
      </c>
      <c r="BJ1144" s="17" t="e">
        <f>SUMIFS('[1]Deals (investment)'!$C:$C,'[1]Deals (investment)'!$B:$B,$A1144,'[1]Deals (investment)'!$V:$V,BJ$1)</f>
        <v>#VALUE!</v>
      </c>
      <c r="BK1144" s="17" t="e">
        <f>SUMIFS('[1]Deals (investment)'!$C:$C,'[1]Deals (investment)'!$B:$B,$A1144,'[1]Deals (investment)'!$V:$V,BK$1)</f>
        <v>#VALUE!</v>
      </c>
      <c r="BL1144" s="17" t="e">
        <f>SUMIFS('[1]Deals (investment)'!$C:$C,'[1]Deals (investment)'!$B:$B,$A1144,'[1]Deals (investment)'!$V:$V,BL$1)</f>
        <v>#VALUE!</v>
      </c>
      <c r="BM1144" s="17" t="e">
        <f>SUMIFS('[1]Deals (investment)'!$C:$C,'[1]Deals (investment)'!$B:$B,$A1144,'[1]Deals (investment)'!$V:$V,BM$1)</f>
        <v>#VALUE!</v>
      </c>
      <c r="BN1144" s="15"/>
      <c r="BO1144" s="15"/>
      <c r="BP1144" s="22"/>
      <c r="BQ1144" s="15"/>
      <c r="BR1144" s="15"/>
      <c r="BS1144" s="15"/>
      <c r="BT1144" s="15"/>
      <c r="BU1144" s="15"/>
      <c r="BV1144" s="15"/>
      <c r="BW1144" s="15"/>
      <c r="BX1144" s="15"/>
      <c r="BY1144" s="15"/>
      <c r="BZ1144" s="15"/>
      <c r="CA1144" s="15"/>
      <c r="CB1144" s="15"/>
      <c r="CC1144" s="15"/>
      <c r="CD1144" s="15" t="str">
        <f t="shared" si="170"/>
        <v>Kilimofresh Foods Africa LtdKilimo Fresh runs a B2B E-commerce produce distribution platform focused connecting farmers with customers on a B2B model. Kilimo aggregates, trades and market all types of foods, grains, fresh fruits, and vegetables significantly reducing post-harvest losses by cold storage.Active</v>
      </c>
      <c r="CE1144" s="15"/>
      <c r="CF1144" s="15"/>
      <c r="CG1144" s="15"/>
      <c r="CH1144" s="15"/>
      <c r="CI1144" s="15"/>
      <c r="CJ1144" s="15"/>
    </row>
    <row r="1145" spans="1:118" ht="12.75">
      <c r="A1145" s="25" t="s">
        <v>7811</v>
      </c>
      <c r="B1145" s="15" t="s">
        <v>7812</v>
      </c>
      <c r="C1145" s="15" t="s">
        <v>46</v>
      </c>
      <c r="D1145" s="16">
        <v>1997</v>
      </c>
      <c r="E1145" s="15" t="s">
        <v>7813</v>
      </c>
      <c r="F1145" s="15"/>
      <c r="G1145" s="15"/>
      <c r="H1145" s="15"/>
      <c r="I1145" s="15"/>
      <c r="J1145" s="15"/>
      <c r="K1145" s="17" t="e">
        <f t="shared" si="140"/>
        <v>#VALUE!</v>
      </c>
      <c r="L1145" s="15"/>
      <c r="M1145" s="18" t="e">
        <f t="shared" si="166"/>
        <v>#VALUE!</v>
      </c>
      <c r="N1145" s="15"/>
      <c r="O1145" s="15"/>
      <c r="P1145" s="15"/>
      <c r="Q1145" s="15"/>
      <c r="R1145" s="15"/>
      <c r="S1145" s="19"/>
      <c r="T1145" s="15"/>
      <c r="U1145" s="17"/>
      <c r="V1145" s="15" t="s">
        <v>7814</v>
      </c>
      <c r="W1145" s="15"/>
      <c r="X1145" s="15" t="s">
        <v>4513</v>
      </c>
      <c r="Y1145" s="15" t="s">
        <v>7815</v>
      </c>
      <c r="AB1145" s="20"/>
      <c r="AC1145" s="21" t="s">
        <v>7816</v>
      </c>
      <c r="AD1145" s="15"/>
      <c r="AE1145" s="21" t="s">
        <v>7817</v>
      </c>
      <c r="AF1145" s="21" t="s">
        <v>7818</v>
      </c>
      <c r="AG1145" s="22">
        <f t="shared" si="171"/>
        <v>0.38709677419354838</v>
      </c>
      <c r="AH1145" s="15" t="str">
        <f t="shared" si="161"/>
        <v/>
      </c>
      <c r="AI1145" s="22" t="e">
        <f>VLOOKUP(A1145,'[1]Deals (investment)'!$B$2:$Z$1497,1,FALSE)</f>
        <v>#N/A</v>
      </c>
      <c r="AJ1145" s="22" t="e">
        <f>VLOOKUP(A1145,'[1]Deals (investment)'!$B$2:$Z$870,15,FALSE)</f>
        <v>#N/A</v>
      </c>
      <c r="AK1145" s="17" t="str">
        <f>VLOOKUP(A1145,'[1]Deals (Exits)'!B:B,1,FALSE)</f>
        <v>MacroLan</v>
      </c>
      <c r="AL1145" s="23" t="e">
        <f>VLOOKUP(G1145,[1]Lookups!$V$3:$Y$197,4,FALSE)</f>
        <v>#N/A</v>
      </c>
      <c r="AM1145" s="17" t="str">
        <f>VLOOKUP(X1145,[1]Lookups!$B$3:$C$200,2,FALSE)</f>
        <v>Other Technologies &amp; Information Technology</v>
      </c>
      <c r="AN1145" s="17" t="e">
        <f>VLOOKUP(R1145,[1]Lookups!$H$3:$I$69,2,FALSE)</f>
        <v>#N/A</v>
      </c>
      <c r="AO1145" s="17" t="e">
        <f>VLOOKUP(T1145,[1]Lookups!$H$3:$I$69,2,FALSE)</f>
        <v>#N/A</v>
      </c>
      <c r="AP1145" s="17" t="e">
        <f>VLOOKUP(AN1145,[1]Lookups!$N$3:$O$11,2,FALSE)</f>
        <v>#N/A</v>
      </c>
      <c r="AQ1145" s="18" t="e">
        <f>COUNTIFS('[1]Deals (investment)'!$B:$B,$A1145)</f>
        <v>#VALUE!</v>
      </c>
      <c r="AR1145" s="18" t="e">
        <f>COUNTIFS('[1]Deals (investment)'!$B:$B,$A1145,'[1]Deals (investment)'!$T:$T,$AW$1)+COUNTIFS('[1]Deals (investment)'!$B:$B,$A1145,'[1]Deals (investment)'!$T:$T,$AX$1)+COUNTIFS('[1]Deals (investment)'!$B:$B,$A1145,'[1]Deals (investment)'!$T:$T,$AY$1)</f>
        <v>#VALUE!</v>
      </c>
      <c r="AS1145" s="17" t="e">
        <f>SUMIFS('[1]Deals (investment)'!$C:$C,'[1]Deals (investment)'!$B:$B,$A1145)</f>
        <v>#VALUE!</v>
      </c>
      <c r="AT1145" s="17" t="e">
        <f t="shared" si="141"/>
        <v>#VALUE!</v>
      </c>
      <c r="AU1145" s="18" t="e">
        <f>COUNTIF('[1]Deals (Exits)'!$B:$B,A1145)</f>
        <v>#VALUE!</v>
      </c>
      <c r="AV1145" s="17" t="e">
        <f>SUMIFS('[1]Deals (investment)'!$C:$C,'[1]Deals (investment)'!$B:$B,$A1145,'[1]Deals (investment)'!$T:$T,AV$1)</f>
        <v>#VALUE!</v>
      </c>
      <c r="AW1145" s="17" t="e">
        <f>SUMIFS('[1]Deals (investment)'!$C:$C,'[1]Deals (investment)'!$B:$B,$A1145,'[1]Deals (investment)'!$T:$T,AW$1)</f>
        <v>#VALUE!</v>
      </c>
      <c r="AX1145" s="17" t="e">
        <f>SUMIFS('[1]Deals (investment)'!$C:$C,'[1]Deals (investment)'!$B:$B,$A1145,'[1]Deals (investment)'!$T:$T,AX$1)</f>
        <v>#VALUE!</v>
      </c>
      <c r="AY1145" s="17" t="e">
        <f>SUMIFS('[1]Deals (investment)'!$C:$C,'[1]Deals (investment)'!$B:$B,$A1145,'[1]Deals (investment)'!$T:$T,AY$1)</f>
        <v>#VALUE!</v>
      </c>
      <c r="AZ1145" s="17" t="e">
        <f>SUMIFS('[1]Deals (investment)'!$C:$C,'[1]Deals (investment)'!$B:$B,$A1145,'[1]Deals (investment)'!$T:$T,AZ$1)</f>
        <v>#VALUE!</v>
      </c>
      <c r="BA1145" s="17" t="e">
        <f>SUMIFS('[1]Deals (investment)'!$C:$C,'[1]Deals (investment)'!$B:$B,$A1145,'[1]Deals (investment)'!$T:$T,BA$1)</f>
        <v>#VALUE!</v>
      </c>
      <c r="BB1145" s="17" t="e">
        <f>SUMIFS('[1]Deals (investment)'!$C:$C,'[1]Deals (investment)'!$B:$B,$A1145,'[1]Deals (investment)'!$T:$T,BB$1)</f>
        <v>#VALUE!</v>
      </c>
      <c r="BC1145" s="17" t="e">
        <f>SUMIFS('[1]Deals (Exits)'!$C:$C,'[1]Deals (Exits)'!$B:$B,$A1145)</f>
        <v>#VALUE!</v>
      </c>
      <c r="BD1145" s="17" t="e">
        <f>SUMIFS('[1]Deals (investment)'!$C:$C,'[1]Deals (investment)'!$B:$B,$A1145,'[1]Deals (investment)'!$V:$V,BD$1)</f>
        <v>#VALUE!</v>
      </c>
      <c r="BE1145" s="17" t="e">
        <f>SUMIFS('[1]Deals (investment)'!$C:$C,'[1]Deals (investment)'!$B:$B,$A1145,'[1]Deals (investment)'!$V:$V,BE$1)</f>
        <v>#VALUE!</v>
      </c>
      <c r="BF1145" s="17" t="e">
        <f>SUMIFS('[1]Deals (investment)'!$C:$C,'[1]Deals (investment)'!$B:$B,$A1145,'[1]Deals (investment)'!$V:$V,BF$1)</f>
        <v>#VALUE!</v>
      </c>
      <c r="BG1145" s="17" t="e">
        <f>SUMIFS('[1]Deals (investment)'!$C:$C,'[1]Deals (investment)'!$B:$B,$A1145,'[1]Deals (investment)'!$V:$V,BG$1)</f>
        <v>#VALUE!</v>
      </c>
      <c r="BH1145" s="17" t="e">
        <f>SUMIFS('[1]Deals (investment)'!$C:$C,'[1]Deals (investment)'!$B:$B,$A1145,'[1]Deals (investment)'!$V:$V,BH$1)</f>
        <v>#VALUE!</v>
      </c>
      <c r="BI1145" s="17" t="e">
        <f>SUMIFS('[1]Deals (investment)'!$C:$C,'[1]Deals (investment)'!$B:$B,$A1145,'[1]Deals (investment)'!$V:$V,BI$1)</f>
        <v>#VALUE!</v>
      </c>
      <c r="BJ1145" s="17" t="e">
        <f>SUMIFS('[1]Deals (investment)'!$C:$C,'[1]Deals (investment)'!$B:$B,$A1145,'[1]Deals (investment)'!$V:$V,BJ$1)</f>
        <v>#VALUE!</v>
      </c>
      <c r="BK1145" s="17" t="e">
        <f>SUMIFS('[1]Deals (investment)'!$C:$C,'[1]Deals (investment)'!$B:$B,$A1145,'[1]Deals (investment)'!$V:$V,BK$1)</f>
        <v>#VALUE!</v>
      </c>
      <c r="BL1145" s="17" t="e">
        <f>SUMIFS('[1]Deals (investment)'!$C:$C,'[1]Deals (investment)'!$B:$B,$A1145,'[1]Deals (investment)'!$V:$V,BL$1)</f>
        <v>#VALUE!</v>
      </c>
      <c r="BM1145" s="17" t="e">
        <f>SUMIFS('[1]Deals (investment)'!$C:$C,'[1]Deals (investment)'!$B:$B,$A1145,'[1]Deals (investment)'!$V:$V,BM$1)</f>
        <v>#VALUE!</v>
      </c>
      <c r="BN1145" s="15"/>
      <c r="BO1145" s="15"/>
      <c r="BP1145" s="22"/>
      <c r="BQ1145" s="15"/>
      <c r="BR1145" s="15"/>
      <c r="BS1145" s="15"/>
      <c r="BT1145" s="15"/>
      <c r="BU1145" s="15"/>
      <c r="BV1145" s="15"/>
      <c r="BW1145" s="15"/>
      <c r="BX1145" s="15"/>
      <c r="BY1145" s="15"/>
      <c r="BZ1145" s="15"/>
      <c r="CA1145" s="15"/>
      <c r="CB1145" s="15"/>
      <c r="CC1145" s="15"/>
      <c r="CD1145" s="15" t="str">
        <f t="shared" si="170"/>
        <v>MacroLanMacroLan is a Cape Town based Internet Service Provider that delivers dedicated fibre broadband connectivityAcquired</v>
      </c>
      <c r="CE1145" s="15"/>
      <c r="CF1145" s="15"/>
      <c r="CG1145" s="15"/>
      <c r="CH1145" s="15"/>
      <c r="CI1145" s="15"/>
      <c r="CJ1145" s="15"/>
    </row>
    <row r="1146" spans="1:118" ht="12.75">
      <c r="A1146" s="15" t="s">
        <v>7819</v>
      </c>
      <c r="B1146" s="15"/>
      <c r="C1146" s="15"/>
      <c r="D1146" s="16"/>
      <c r="E1146" s="26"/>
      <c r="F1146" s="26"/>
      <c r="G1146" s="26"/>
      <c r="H1146" s="26"/>
      <c r="I1146" s="15"/>
      <c r="J1146" s="26"/>
      <c r="K1146" s="17" t="e">
        <f t="shared" si="140"/>
        <v>#VALUE!</v>
      </c>
      <c r="L1146" s="15"/>
      <c r="M1146" s="18" t="e">
        <f t="shared" si="166"/>
        <v>#VALUE!</v>
      </c>
      <c r="N1146" s="15"/>
      <c r="O1146" s="15"/>
      <c r="P1146" s="15"/>
      <c r="Q1146" s="15"/>
      <c r="R1146" s="15"/>
      <c r="S1146" s="19"/>
      <c r="T1146" s="15"/>
      <c r="U1146" s="17"/>
      <c r="V1146" s="15"/>
      <c r="W1146" s="15"/>
      <c r="X1146" s="15"/>
      <c r="Y1146" s="15"/>
      <c r="AB1146" s="20"/>
      <c r="AC1146" s="15"/>
      <c r="AD1146" s="15"/>
      <c r="AE1146" s="15"/>
      <c r="AF1146" s="15"/>
      <c r="AG1146" s="22">
        <f>COUNTA(B1145:AF1145)/(COUNTA(B1145:AF1145)+COUNTBLANK(B1145:AF1145))</f>
        <v>0.38709677419354838</v>
      </c>
      <c r="AH1146" s="15" t="str">
        <f t="shared" si="161"/>
        <v/>
      </c>
      <c r="AI1146" s="22" t="e">
        <f>VLOOKUP(A1146,'[1]Deals (investment)'!$B$2:$Z$1497,1,FALSE)</f>
        <v>#N/A</v>
      </c>
      <c r="AJ1146" s="22" t="e">
        <f>VLOOKUP(A1146,'[1]Deals (investment)'!$B$2:$Z$870,15,FALSE)</f>
        <v>#N/A</v>
      </c>
      <c r="AK1146" s="17" t="e">
        <f>VLOOKUP(A1146,'[1]Deals (Exits)'!B:B,1,FALSE)</f>
        <v>#N/A</v>
      </c>
      <c r="AL1146" s="23" t="e">
        <f>VLOOKUP(G1146,[1]Lookups!$V$3:$Y$197,4,FALSE)</f>
        <v>#N/A</v>
      </c>
      <c r="AM1146" s="17" t="e">
        <f>VLOOKUP(X1146,[1]Lookups!$B$3:$C$200,2,FALSE)</f>
        <v>#N/A</v>
      </c>
      <c r="AN1146" s="17" t="e">
        <f>VLOOKUP(R1146,[1]Lookups!$H$3:$I$69,2,FALSE)</f>
        <v>#N/A</v>
      </c>
      <c r="AO1146" s="17" t="e">
        <f>VLOOKUP(T1146,[1]Lookups!$H$3:$I$69,2,FALSE)</f>
        <v>#N/A</v>
      </c>
      <c r="AP1146" s="17" t="e">
        <f>VLOOKUP(AN1146,[1]Lookups!$N$3:$O$11,2,FALSE)</f>
        <v>#N/A</v>
      </c>
      <c r="AQ1146" s="18" t="e">
        <f>COUNTIFS('[1]Deals (investment)'!$B:$B,$A1146)</f>
        <v>#VALUE!</v>
      </c>
      <c r="AR1146" s="18" t="e">
        <f>COUNTIFS('[1]Deals (investment)'!$B:$B,$A1146,'[1]Deals (investment)'!$T:$T,$AW$1)+COUNTIFS('[1]Deals (investment)'!$B:$B,$A1146,'[1]Deals (investment)'!$T:$T,$AX$1)+COUNTIFS('[1]Deals (investment)'!$B:$B,$A1146,'[1]Deals (investment)'!$T:$T,$AY$1)</f>
        <v>#VALUE!</v>
      </c>
      <c r="AS1146" s="17" t="e">
        <f>SUMIFS('[1]Deals (investment)'!$C:$C,'[1]Deals (investment)'!$B:$B,$A1146)</f>
        <v>#VALUE!</v>
      </c>
      <c r="AT1146" s="17" t="e">
        <f t="shared" si="141"/>
        <v>#VALUE!</v>
      </c>
      <c r="AU1146" s="18" t="e">
        <f>COUNTIF('[1]Deals (Exits)'!$B:$B,A1146)</f>
        <v>#VALUE!</v>
      </c>
      <c r="AV1146" s="17" t="e">
        <f>SUMIFS('[1]Deals (investment)'!$C:$C,'[1]Deals (investment)'!$B:$B,$A1146,'[1]Deals (investment)'!$T:$T,AV$1)</f>
        <v>#VALUE!</v>
      </c>
      <c r="AW1146" s="17" t="e">
        <f>SUMIFS('[1]Deals (investment)'!$C:$C,'[1]Deals (investment)'!$B:$B,$A1146,'[1]Deals (investment)'!$T:$T,AW$1)</f>
        <v>#VALUE!</v>
      </c>
      <c r="AX1146" s="17" t="e">
        <f>SUMIFS('[1]Deals (investment)'!$C:$C,'[1]Deals (investment)'!$B:$B,$A1146,'[1]Deals (investment)'!$T:$T,AX$1)</f>
        <v>#VALUE!</v>
      </c>
      <c r="AY1146" s="17" t="e">
        <f>SUMIFS('[1]Deals (investment)'!$C:$C,'[1]Deals (investment)'!$B:$B,$A1146,'[1]Deals (investment)'!$T:$T,AY$1)</f>
        <v>#VALUE!</v>
      </c>
      <c r="AZ1146" s="17" t="e">
        <f>SUMIFS('[1]Deals (investment)'!$C:$C,'[1]Deals (investment)'!$B:$B,$A1146,'[1]Deals (investment)'!$T:$T,AZ$1)</f>
        <v>#VALUE!</v>
      </c>
      <c r="BA1146" s="17" t="e">
        <f>SUMIFS('[1]Deals (investment)'!$C:$C,'[1]Deals (investment)'!$B:$B,$A1146,'[1]Deals (investment)'!$T:$T,BA$1)</f>
        <v>#VALUE!</v>
      </c>
      <c r="BB1146" s="17" t="e">
        <f>SUMIFS('[1]Deals (investment)'!$C:$C,'[1]Deals (investment)'!$B:$B,$A1146,'[1]Deals (investment)'!$T:$T,BB$1)</f>
        <v>#VALUE!</v>
      </c>
      <c r="BC1146" s="17" t="e">
        <f>SUMIFS('[1]Deals (Exits)'!$C:$C,'[1]Deals (Exits)'!$B:$B,$A1146)</f>
        <v>#VALUE!</v>
      </c>
      <c r="BD1146" s="17" t="e">
        <f>SUMIFS('[1]Deals (investment)'!$C:$C,'[1]Deals (investment)'!$B:$B,$A1146,'[1]Deals (investment)'!$V:$V,BD$1)</f>
        <v>#VALUE!</v>
      </c>
      <c r="BE1146" s="17" t="e">
        <f>SUMIFS('[1]Deals (investment)'!$C:$C,'[1]Deals (investment)'!$B:$B,$A1146,'[1]Deals (investment)'!$V:$V,BE$1)</f>
        <v>#VALUE!</v>
      </c>
      <c r="BF1146" s="17" t="e">
        <f>SUMIFS('[1]Deals (investment)'!$C:$C,'[1]Deals (investment)'!$B:$B,$A1146,'[1]Deals (investment)'!$V:$V,BF$1)</f>
        <v>#VALUE!</v>
      </c>
      <c r="BG1146" s="17" t="e">
        <f>SUMIFS('[1]Deals (investment)'!$C:$C,'[1]Deals (investment)'!$B:$B,$A1146,'[1]Deals (investment)'!$V:$V,BG$1)</f>
        <v>#VALUE!</v>
      </c>
      <c r="BH1146" s="17" t="e">
        <f>SUMIFS('[1]Deals (investment)'!$C:$C,'[1]Deals (investment)'!$B:$B,$A1146,'[1]Deals (investment)'!$V:$V,BH$1)</f>
        <v>#VALUE!</v>
      </c>
      <c r="BI1146" s="17" t="e">
        <f>SUMIFS('[1]Deals (investment)'!$C:$C,'[1]Deals (investment)'!$B:$B,$A1146,'[1]Deals (investment)'!$V:$V,BI$1)</f>
        <v>#VALUE!</v>
      </c>
      <c r="BJ1146" s="17" t="e">
        <f>SUMIFS('[1]Deals (investment)'!$C:$C,'[1]Deals (investment)'!$B:$B,$A1146,'[1]Deals (investment)'!$V:$V,BJ$1)</f>
        <v>#VALUE!</v>
      </c>
      <c r="BK1146" s="17" t="e">
        <f>SUMIFS('[1]Deals (investment)'!$C:$C,'[1]Deals (investment)'!$B:$B,$A1146,'[1]Deals (investment)'!$V:$V,BK$1)</f>
        <v>#VALUE!</v>
      </c>
      <c r="BL1146" s="17" t="e">
        <f>SUMIFS('[1]Deals (investment)'!$C:$C,'[1]Deals (investment)'!$B:$B,$A1146,'[1]Deals (investment)'!$V:$V,BL$1)</f>
        <v>#VALUE!</v>
      </c>
      <c r="BM1146" s="17" t="e">
        <f>SUMIFS('[1]Deals (investment)'!$C:$C,'[1]Deals (investment)'!$B:$B,$A1146,'[1]Deals (investment)'!$V:$V,BM$1)</f>
        <v>#VALUE!</v>
      </c>
      <c r="BN1146" s="15"/>
      <c r="BO1146" s="15"/>
      <c r="BP1146" s="22"/>
      <c r="BQ1146" s="15"/>
      <c r="BR1146" s="15"/>
      <c r="BS1146" s="15"/>
      <c r="BT1146" s="15"/>
      <c r="BU1146" s="15"/>
      <c r="BV1146" s="15"/>
      <c r="BW1146" s="15"/>
      <c r="BX1146" s="15"/>
      <c r="BY1146" s="15"/>
      <c r="BZ1146" s="15"/>
      <c r="CA1146" s="15"/>
      <c r="CB1146" s="15"/>
      <c r="CC1146" s="15"/>
      <c r="CD1146" s="15" t="str">
        <f t="shared" si="170"/>
        <v>Knowledge Officer</v>
      </c>
      <c r="CE1146" s="15"/>
      <c r="CF1146" s="15"/>
      <c r="CG1146" s="15"/>
      <c r="CH1146" s="15"/>
      <c r="CI1146" s="15"/>
      <c r="CJ1146" s="15"/>
    </row>
    <row r="1147" spans="1:118" ht="12.75">
      <c r="A1147" s="25" t="s">
        <v>7820</v>
      </c>
      <c r="B1147" s="15" t="s">
        <v>7821</v>
      </c>
      <c r="C1147" s="15"/>
      <c r="D1147" s="16">
        <v>1996</v>
      </c>
      <c r="E1147" s="15" t="s">
        <v>2406</v>
      </c>
      <c r="F1147" s="15"/>
      <c r="G1147" s="26" t="s">
        <v>91</v>
      </c>
      <c r="H1147" s="26" t="s">
        <v>91</v>
      </c>
      <c r="I1147" s="26" t="s">
        <v>91</v>
      </c>
      <c r="J1147" s="15"/>
      <c r="K1147" s="17" t="e">
        <f t="shared" si="140"/>
        <v>#VALUE!</v>
      </c>
      <c r="L1147" s="15"/>
      <c r="M1147" s="18" t="e">
        <f t="shared" si="166"/>
        <v>#VALUE!</v>
      </c>
      <c r="N1147" s="15"/>
      <c r="O1147" s="15"/>
      <c r="P1147" s="15"/>
      <c r="Q1147" s="15"/>
      <c r="R1147" s="15"/>
      <c r="S1147" s="19"/>
      <c r="T1147" s="15"/>
      <c r="U1147" s="17"/>
      <c r="V1147" s="15" t="s">
        <v>7822</v>
      </c>
      <c r="W1147" s="15"/>
      <c r="X1147" s="15" t="s">
        <v>404</v>
      </c>
      <c r="Y1147" s="15" t="s">
        <v>4663</v>
      </c>
      <c r="AB1147" s="20"/>
      <c r="AC1147" s="21" t="s">
        <v>7823</v>
      </c>
      <c r="AD1147" s="21" t="s">
        <v>7824</v>
      </c>
      <c r="AE1147" s="21" t="s">
        <v>7825</v>
      </c>
      <c r="AF1147" s="21" t="s">
        <v>7826</v>
      </c>
      <c r="AG1147" s="22">
        <f t="shared" ref="AG1147:AG1149" si="172">COUNTA(B1147:AF1147)/(COUNTA(B1147:AF1147)+COUNTBLANK(B1147:AF1147))</f>
        <v>0.4838709677419355</v>
      </c>
      <c r="AH1147" s="15" t="str">
        <f t="shared" si="161"/>
        <v/>
      </c>
      <c r="AI1147" s="22" t="e">
        <f>VLOOKUP(A1147,'[1]Deals (investment)'!$B$2:$Z$1497,1,FALSE)</f>
        <v>#N/A</v>
      </c>
      <c r="AJ1147" s="22" t="e">
        <f>VLOOKUP(A1147,'[1]Deals (investment)'!$B$2:$Z$870,15,FALSE)</f>
        <v>#N/A</v>
      </c>
      <c r="AK1147" s="17" t="str">
        <f>VLOOKUP(A1147,'[1]Deals (Exits)'!B:B,1,FALSE)</f>
        <v>Media Works</v>
      </c>
      <c r="AL1147" s="23">
        <f>VLOOKUP(G1147,[1]Lookups!$V$3:$Y$197,4,FALSE)</f>
        <v>0</v>
      </c>
      <c r="AM1147" s="17" t="str">
        <f>VLOOKUP(X1147,[1]Lookups!$B$3:$C$200,2,FALSE)</f>
        <v>Other Technologies &amp; Information Technology</v>
      </c>
      <c r="AN1147" s="17" t="e">
        <f>VLOOKUP(R1147,[1]Lookups!$H$3:$I$69,2,FALSE)</f>
        <v>#N/A</v>
      </c>
      <c r="AO1147" s="17" t="e">
        <f>VLOOKUP(T1147,[1]Lookups!$H$3:$I$69,2,FALSE)</f>
        <v>#N/A</v>
      </c>
      <c r="AP1147" s="17" t="e">
        <f>VLOOKUP(AN1147,[1]Lookups!$N$3:$O$11,2,FALSE)</f>
        <v>#N/A</v>
      </c>
      <c r="AQ1147" s="18" t="e">
        <f>COUNTIFS('[1]Deals (investment)'!$B:$B,$A1147)</f>
        <v>#VALUE!</v>
      </c>
      <c r="AR1147" s="18" t="e">
        <f>COUNTIFS('[1]Deals (investment)'!$B:$B,$A1147,'[1]Deals (investment)'!$T:$T,$AW$1)+COUNTIFS('[1]Deals (investment)'!$B:$B,$A1147,'[1]Deals (investment)'!$T:$T,$AX$1)+COUNTIFS('[1]Deals (investment)'!$B:$B,$A1147,'[1]Deals (investment)'!$T:$T,$AY$1)</f>
        <v>#VALUE!</v>
      </c>
      <c r="AS1147" s="17" t="e">
        <f>SUMIFS('[1]Deals (investment)'!$C:$C,'[1]Deals (investment)'!$B:$B,$A1147)</f>
        <v>#VALUE!</v>
      </c>
      <c r="AT1147" s="17" t="e">
        <f t="shared" si="141"/>
        <v>#VALUE!</v>
      </c>
      <c r="AU1147" s="18" t="e">
        <f>COUNTIF('[1]Deals (Exits)'!$B:$B,A1147)</f>
        <v>#VALUE!</v>
      </c>
      <c r="AV1147" s="17" t="e">
        <f>SUMIFS('[1]Deals (investment)'!$C:$C,'[1]Deals (investment)'!$B:$B,$A1147,'[1]Deals (investment)'!$T:$T,AV$1)</f>
        <v>#VALUE!</v>
      </c>
      <c r="AW1147" s="17" t="e">
        <f>SUMIFS('[1]Deals (investment)'!$C:$C,'[1]Deals (investment)'!$B:$B,$A1147,'[1]Deals (investment)'!$T:$T,AW$1)</f>
        <v>#VALUE!</v>
      </c>
      <c r="AX1147" s="17" t="e">
        <f>SUMIFS('[1]Deals (investment)'!$C:$C,'[1]Deals (investment)'!$B:$B,$A1147,'[1]Deals (investment)'!$T:$T,AX$1)</f>
        <v>#VALUE!</v>
      </c>
      <c r="AY1147" s="17" t="e">
        <f>SUMIFS('[1]Deals (investment)'!$C:$C,'[1]Deals (investment)'!$B:$B,$A1147,'[1]Deals (investment)'!$T:$T,AY$1)</f>
        <v>#VALUE!</v>
      </c>
      <c r="AZ1147" s="17" t="e">
        <f>SUMIFS('[1]Deals (investment)'!$C:$C,'[1]Deals (investment)'!$B:$B,$A1147,'[1]Deals (investment)'!$T:$T,AZ$1)</f>
        <v>#VALUE!</v>
      </c>
      <c r="BA1147" s="17" t="e">
        <f>SUMIFS('[1]Deals (investment)'!$C:$C,'[1]Deals (investment)'!$B:$B,$A1147,'[1]Deals (investment)'!$T:$T,BA$1)</f>
        <v>#VALUE!</v>
      </c>
      <c r="BB1147" s="17" t="e">
        <f>SUMIFS('[1]Deals (investment)'!$C:$C,'[1]Deals (investment)'!$B:$B,$A1147,'[1]Deals (investment)'!$T:$T,BB$1)</f>
        <v>#VALUE!</v>
      </c>
      <c r="BC1147" s="17" t="e">
        <f>SUMIFS('[1]Deals (Exits)'!$C:$C,'[1]Deals (Exits)'!$B:$B,$A1147)</f>
        <v>#VALUE!</v>
      </c>
      <c r="BD1147" s="17" t="e">
        <f>SUMIFS('[1]Deals (investment)'!$C:$C,'[1]Deals (investment)'!$B:$B,$A1147,'[1]Deals (investment)'!$V:$V,BD$1)</f>
        <v>#VALUE!</v>
      </c>
      <c r="BE1147" s="17" t="e">
        <f>SUMIFS('[1]Deals (investment)'!$C:$C,'[1]Deals (investment)'!$B:$B,$A1147,'[1]Deals (investment)'!$V:$V,BE$1)</f>
        <v>#VALUE!</v>
      </c>
      <c r="BF1147" s="17" t="e">
        <f>SUMIFS('[1]Deals (investment)'!$C:$C,'[1]Deals (investment)'!$B:$B,$A1147,'[1]Deals (investment)'!$V:$V,BF$1)</f>
        <v>#VALUE!</v>
      </c>
      <c r="BG1147" s="17" t="e">
        <f>SUMIFS('[1]Deals (investment)'!$C:$C,'[1]Deals (investment)'!$B:$B,$A1147,'[1]Deals (investment)'!$V:$V,BG$1)</f>
        <v>#VALUE!</v>
      </c>
      <c r="BH1147" s="17" t="e">
        <f>SUMIFS('[1]Deals (investment)'!$C:$C,'[1]Deals (investment)'!$B:$B,$A1147,'[1]Deals (investment)'!$V:$V,BH$1)</f>
        <v>#VALUE!</v>
      </c>
      <c r="BI1147" s="17" t="e">
        <f>SUMIFS('[1]Deals (investment)'!$C:$C,'[1]Deals (investment)'!$B:$B,$A1147,'[1]Deals (investment)'!$V:$V,BI$1)</f>
        <v>#VALUE!</v>
      </c>
      <c r="BJ1147" s="17" t="e">
        <f>SUMIFS('[1]Deals (investment)'!$C:$C,'[1]Deals (investment)'!$B:$B,$A1147,'[1]Deals (investment)'!$V:$V,BJ$1)</f>
        <v>#VALUE!</v>
      </c>
      <c r="BK1147" s="17" t="e">
        <f>SUMIFS('[1]Deals (investment)'!$C:$C,'[1]Deals (investment)'!$B:$B,$A1147,'[1]Deals (investment)'!$V:$V,BK$1)</f>
        <v>#VALUE!</v>
      </c>
      <c r="BL1147" s="17" t="e">
        <f>SUMIFS('[1]Deals (investment)'!$C:$C,'[1]Deals (investment)'!$B:$B,$A1147,'[1]Deals (investment)'!$V:$V,BL$1)</f>
        <v>#VALUE!</v>
      </c>
      <c r="BM1147" s="17" t="e">
        <f>SUMIFS('[1]Deals (investment)'!$C:$C,'[1]Deals (investment)'!$B:$B,$A1147,'[1]Deals (investment)'!$V:$V,BM$1)</f>
        <v>#VALUE!</v>
      </c>
      <c r="BN1147" s="15"/>
      <c r="BO1147" s="15"/>
      <c r="BP1147" s="22"/>
      <c r="BQ1147" s="15"/>
      <c r="BR1147" s="15"/>
      <c r="BS1147" s="15"/>
      <c r="BT1147" s="15"/>
      <c r="BU1147" s="15"/>
      <c r="BV1147" s="15"/>
      <c r="BW1147" s="15"/>
      <c r="BX1147" s="15"/>
      <c r="BY1147" s="15"/>
      <c r="BZ1147" s="15"/>
      <c r="CA1147" s="15"/>
      <c r="CB1147" s="15"/>
      <c r="CC1147" s="15"/>
      <c r="CD1147" s="15" t="str">
        <f t="shared" si="170"/>
        <v>Media WorksMedia Works is an AET provider in South Africa.</v>
      </c>
      <c r="CE1147" s="15"/>
      <c r="CF1147" s="15"/>
      <c r="CG1147" s="15"/>
      <c r="CH1147" s="15"/>
      <c r="CI1147" s="15"/>
      <c r="CJ1147" s="15"/>
    </row>
    <row r="1148" spans="1:118" ht="12.75">
      <c r="A1148" s="15" t="s">
        <v>7827</v>
      </c>
      <c r="B1148" s="15"/>
      <c r="C1148" s="15"/>
      <c r="D1148" s="16"/>
      <c r="E1148" s="15"/>
      <c r="F1148" s="15"/>
      <c r="G1148" s="15"/>
      <c r="H1148" s="15"/>
      <c r="I1148" s="15"/>
      <c r="J1148" s="15"/>
      <c r="K1148" s="17" t="e">
        <f t="shared" si="140"/>
        <v>#VALUE!</v>
      </c>
      <c r="L1148" s="15"/>
      <c r="M1148" s="18" t="e">
        <f t="shared" si="166"/>
        <v>#VALUE!</v>
      </c>
      <c r="N1148" s="15"/>
      <c r="O1148" s="15"/>
      <c r="P1148" s="15"/>
      <c r="Q1148" s="24" t="e">
        <f ca="1">_xludf.MAXIFS('[1]Deals (investment)'!A:A,'[1]Deals (investment)'!B:B,A1148)</f>
        <v>#NAME?</v>
      </c>
      <c r="R1148" s="15"/>
      <c r="S1148" s="19"/>
      <c r="T1148" s="15"/>
      <c r="U1148" s="17"/>
      <c r="V1148" s="15"/>
      <c r="W1148" s="15"/>
      <c r="X1148" s="15" t="s">
        <v>538</v>
      </c>
      <c r="Y1148" s="15"/>
      <c r="AB1148" s="20"/>
      <c r="AC1148" s="15"/>
      <c r="AD1148" s="15"/>
      <c r="AE1148" s="15"/>
      <c r="AF1148" s="15"/>
      <c r="AG1148" s="22">
        <f t="shared" ca="1" si="172"/>
        <v>0.12903225806451613</v>
      </c>
      <c r="AH1148" s="15" t="str">
        <f t="shared" si="161"/>
        <v/>
      </c>
      <c r="AI1148" s="22" t="e">
        <f>VLOOKUP(A1148,'[1]Deals (investment)'!$B$2:$Z$1497,1,FALSE)</f>
        <v>#N/A</v>
      </c>
      <c r="AJ1148" s="22" t="e">
        <f>VLOOKUP(A1148,'[1]Deals (investment)'!$B$2:$Z$870,15,FALSE)</f>
        <v>#N/A</v>
      </c>
      <c r="AK1148" s="17" t="e">
        <f>VLOOKUP(A1148,'[1]Deals (Exits)'!B:B,1,FALSE)</f>
        <v>#N/A</v>
      </c>
      <c r="AL1148" s="23" t="e">
        <f>VLOOKUP(G1148,[1]Lookups!$V$3:$Y$197,4,FALSE)</f>
        <v>#N/A</v>
      </c>
      <c r="AM1148" s="17" t="str">
        <f>VLOOKUP(X1148,[1]Lookups!$B$3:$C$200,2,FALSE)</f>
        <v>Agriculture</v>
      </c>
      <c r="AN1148" s="17" t="e">
        <f>VLOOKUP(R1148,[1]Lookups!$H$3:$I$69,2,FALSE)</f>
        <v>#N/A</v>
      </c>
      <c r="AO1148" s="17" t="e">
        <f>VLOOKUP(T1148,[1]Lookups!$H$3:$I$69,2,FALSE)</f>
        <v>#N/A</v>
      </c>
      <c r="AP1148" s="17" t="e">
        <f>VLOOKUP(AN1148,[1]Lookups!$N$3:$O$11,2,FALSE)</f>
        <v>#N/A</v>
      </c>
      <c r="AQ1148" s="18" t="e">
        <f>COUNTIFS('[1]Deals (investment)'!$B:$B,$A1148)</f>
        <v>#VALUE!</v>
      </c>
      <c r="AR1148" s="18" t="e">
        <f>COUNTIFS('[1]Deals (investment)'!$B:$B,$A1148,'[1]Deals (investment)'!$T:$T,$AW$1)+COUNTIFS('[1]Deals (investment)'!$B:$B,$A1148,'[1]Deals (investment)'!$T:$T,$AX$1)+COUNTIFS('[1]Deals (investment)'!$B:$B,$A1148,'[1]Deals (investment)'!$T:$T,$AY$1)</f>
        <v>#VALUE!</v>
      </c>
      <c r="AS1148" s="17" t="e">
        <f>SUMIFS('[1]Deals (investment)'!$C:$C,'[1]Deals (investment)'!$B:$B,$A1148)</f>
        <v>#VALUE!</v>
      </c>
      <c r="AT1148" s="17" t="e">
        <f t="shared" si="141"/>
        <v>#VALUE!</v>
      </c>
      <c r="AU1148" s="18" t="e">
        <f>COUNTIF('[1]Deals (Exits)'!$B:$B,A1148)</f>
        <v>#VALUE!</v>
      </c>
      <c r="AV1148" s="17" t="e">
        <f>SUMIFS('[1]Deals (investment)'!$C:$C,'[1]Deals (investment)'!$B:$B,$A1148,'[1]Deals (investment)'!$T:$T,AV$1)</f>
        <v>#VALUE!</v>
      </c>
      <c r="AW1148" s="17" t="e">
        <f>SUMIFS('[1]Deals (investment)'!$C:$C,'[1]Deals (investment)'!$B:$B,$A1148,'[1]Deals (investment)'!$T:$T,AW$1)</f>
        <v>#VALUE!</v>
      </c>
      <c r="AX1148" s="17" t="e">
        <f>SUMIFS('[1]Deals (investment)'!$C:$C,'[1]Deals (investment)'!$B:$B,$A1148,'[1]Deals (investment)'!$T:$T,AX$1)</f>
        <v>#VALUE!</v>
      </c>
      <c r="AY1148" s="17" t="e">
        <f>SUMIFS('[1]Deals (investment)'!$C:$C,'[1]Deals (investment)'!$B:$B,$A1148,'[1]Deals (investment)'!$T:$T,AY$1)</f>
        <v>#VALUE!</v>
      </c>
      <c r="AZ1148" s="17" t="e">
        <f>SUMIFS('[1]Deals (investment)'!$C:$C,'[1]Deals (investment)'!$B:$B,$A1148,'[1]Deals (investment)'!$T:$T,AZ$1)</f>
        <v>#VALUE!</v>
      </c>
      <c r="BA1148" s="17" t="e">
        <f>SUMIFS('[1]Deals (investment)'!$C:$C,'[1]Deals (investment)'!$B:$B,$A1148,'[1]Deals (investment)'!$T:$T,BA$1)</f>
        <v>#VALUE!</v>
      </c>
      <c r="BB1148" s="17" t="e">
        <f>SUMIFS('[1]Deals (investment)'!$C:$C,'[1]Deals (investment)'!$B:$B,$A1148,'[1]Deals (investment)'!$T:$T,BB$1)</f>
        <v>#VALUE!</v>
      </c>
      <c r="BC1148" s="17" t="e">
        <f>SUMIFS('[1]Deals (Exits)'!$C:$C,'[1]Deals (Exits)'!$B:$B,$A1148)</f>
        <v>#VALUE!</v>
      </c>
      <c r="BD1148" s="17" t="e">
        <f>SUMIFS('[1]Deals (investment)'!$C:$C,'[1]Deals (investment)'!$B:$B,$A1148,'[1]Deals (investment)'!$V:$V,BD$1)</f>
        <v>#VALUE!</v>
      </c>
      <c r="BE1148" s="17" t="e">
        <f>SUMIFS('[1]Deals (investment)'!$C:$C,'[1]Deals (investment)'!$B:$B,$A1148,'[1]Deals (investment)'!$V:$V,BE$1)</f>
        <v>#VALUE!</v>
      </c>
      <c r="BF1148" s="17" t="e">
        <f>SUMIFS('[1]Deals (investment)'!$C:$C,'[1]Deals (investment)'!$B:$B,$A1148,'[1]Deals (investment)'!$V:$V,BF$1)</f>
        <v>#VALUE!</v>
      </c>
      <c r="BG1148" s="17" t="e">
        <f>SUMIFS('[1]Deals (investment)'!$C:$C,'[1]Deals (investment)'!$B:$B,$A1148,'[1]Deals (investment)'!$V:$V,BG$1)</f>
        <v>#VALUE!</v>
      </c>
      <c r="BH1148" s="17" t="e">
        <f>SUMIFS('[1]Deals (investment)'!$C:$C,'[1]Deals (investment)'!$B:$B,$A1148,'[1]Deals (investment)'!$V:$V,BH$1)</f>
        <v>#VALUE!</v>
      </c>
      <c r="BI1148" s="17" t="e">
        <f>SUMIFS('[1]Deals (investment)'!$C:$C,'[1]Deals (investment)'!$B:$B,$A1148,'[1]Deals (investment)'!$V:$V,BI$1)</f>
        <v>#VALUE!</v>
      </c>
      <c r="BJ1148" s="17" t="e">
        <f>SUMIFS('[1]Deals (investment)'!$C:$C,'[1]Deals (investment)'!$B:$B,$A1148,'[1]Deals (investment)'!$V:$V,BJ$1)</f>
        <v>#VALUE!</v>
      </c>
      <c r="BK1148" s="17" t="e">
        <f>SUMIFS('[1]Deals (investment)'!$C:$C,'[1]Deals (investment)'!$B:$B,$A1148,'[1]Deals (investment)'!$V:$V,BK$1)</f>
        <v>#VALUE!</v>
      </c>
      <c r="BL1148" s="17" t="e">
        <f>SUMIFS('[1]Deals (investment)'!$C:$C,'[1]Deals (investment)'!$B:$B,$A1148,'[1]Deals (investment)'!$V:$V,BL$1)</f>
        <v>#VALUE!</v>
      </c>
      <c r="BM1148" s="17" t="e">
        <f>SUMIFS('[1]Deals (investment)'!$C:$C,'[1]Deals (investment)'!$B:$B,$A1148,'[1]Deals (investment)'!$V:$V,BM$1)</f>
        <v>#VALUE!</v>
      </c>
      <c r="BN1148" s="15"/>
      <c r="BO1148" s="15"/>
      <c r="BP1148" s="22"/>
      <c r="BQ1148" s="15"/>
      <c r="BR1148" s="15"/>
      <c r="BS1148" s="15"/>
      <c r="BT1148" s="15"/>
      <c r="BU1148" s="15"/>
      <c r="BV1148" s="15"/>
      <c r="BW1148" s="15"/>
      <c r="BX1148" s="15"/>
      <c r="BY1148" s="15"/>
      <c r="BZ1148" s="15"/>
      <c r="CA1148" s="15"/>
      <c r="CB1148" s="15"/>
      <c r="CC1148" s="15"/>
      <c r="CD1148" s="15" t="str">
        <f t="shared" si="170"/>
        <v>Kobiri</v>
      </c>
      <c r="CE1148" s="15"/>
      <c r="CF1148" s="15"/>
      <c r="CG1148" s="15"/>
      <c r="CH1148" s="15"/>
      <c r="CI1148" s="15"/>
      <c r="CJ1148" s="15"/>
    </row>
    <row r="1149" spans="1:118" ht="12.75">
      <c r="A1149" s="15" t="s">
        <v>7828</v>
      </c>
      <c r="B1149" s="15" t="s">
        <v>7829</v>
      </c>
      <c r="C1149" s="15" t="s">
        <v>58</v>
      </c>
      <c r="D1149" s="16">
        <v>2007</v>
      </c>
      <c r="E1149" s="15" t="s">
        <v>117</v>
      </c>
      <c r="F1149" s="15"/>
      <c r="G1149" s="15"/>
      <c r="H1149" s="15"/>
      <c r="I1149" s="15"/>
      <c r="J1149" s="15"/>
      <c r="K1149" s="17" t="e">
        <f t="shared" si="140"/>
        <v>#VALUE!</v>
      </c>
      <c r="L1149" s="15"/>
      <c r="M1149" s="18" t="e">
        <f t="shared" si="166"/>
        <v>#VALUE!</v>
      </c>
      <c r="N1149" s="15"/>
      <c r="O1149" s="15"/>
      <c r="P1149" s="15"/>
      <c r="Q1149" s="15"/>
      <c r="R1149" s="15"/>
      <c r="S1149" s="19"/>
      <c r="T1149" s="15"/>
      <c r="U1149" s="17"/>
      <c r="V1149" s="15" t="s">
        <v>7830</v>
      </c>
      <c r="W1149" s="15"/>
      <c r="X1149" s="15" t="s">
        <v>158</v>
      </c>
      <c r="Y1149" s="15" t="s">
        <v>7831</v>
      </c>
      <c r="AB1149" s="20"/>
      <c r="AC1149" s="21" t="s">
        <v>7832</v>
      </c>
      <c r="AD1149" s="15"/>
      <c r="AE1149" s="21" t="s">
        <v>7833</v>
      </c>
      <c r="AF1149" s="21" t="s">
        <v>7834</v>
      </c>
      <c r="AG1149" s="22">
        <f t="shared" si="172"/>
        <v>0.38709677419354838</v>
      </c>
      <c r="AH1149" s="15" t="str">
        <f t="shared" si="161"/>
        <v/>
      </c>
      <c r="AI1149" s="22" t="e">
        <f>VLOOKUP(A1149,'[1]Deals (investment)'!$B$2:$Z$1497,1,FALSE)</f>
        <v>#N/A</v>
      </c>
      <c r="AJ1149" s="22" t="e">
        <f>VLOOKUP(A1149,'[1]Deals (investment)'!$B$2:$Z$870,15,FALSE)</f>
        <v>#N/A</v>
      </c>
      <c r="AK1149" s="17" t="e">
        <f>VLOOKUP(A1149,'[1]Deals (Exits)'!B:B,1,FALSE)</f>
        <v>#N/A</v>
      </c>
      <c r="AL1149" s="23" t="e">
        <f>VLOOKUP(G1149,[1]Lookups!$V$3:$Y$197,4,FALSE)</f>
        <v>#N/A</v>
      </c>
      <c r="AM1149" s="17" t="str">
        <f>VLOOKUP(X1149,[1]Lookups!$B$3:$C$200,2,FALSE)</f>
        <v>Financial Services</v>
      </c>
      <c r="AN1149" s="17" t="e">
        <f>VLOOKUP(R1149,[1]Lookups!$H$3:$I$69,2,FALSE)</f>
        <v>#N/A</v>
      </c>
      <c r="AO1149" s="17" t="e">
        <f>VLOOKUP(T1149,[1]Lookups!$H$3:$I$69,2,FALSE)</f>
        <v>#N/A</v>
      </c>
      <c r="AP1149" s="17" t="e">
        <f>VLOOKUP(AN1149,[1]Lookups!$N$3:$O$11,2,FALSE)</f>
        <v>#N/A</v>
      </c>
      <c r="AQ1149" s="18" t="e">
        <f>COUNTIFS('[1]Deals (investment)'!$B:$B,$A1149)</f>
        <v>#VALUE!</v>
      </c>
      <c r="AR1149" s="18" t="e">
        <f>COUNTIFS('[1]Deals (investment)'!$B:$B,$A1149,'[1]Deals (investment)'!$T:$T,$AW$1)+COUNTIFS('[1]Deals (investment)'!$B:$B,$A1149,'[1]Deals (investment)'!$T:$T,$AX$1)+COUNTIFS('[1]Deals (investment)'!$B:$B,$A1149,'[1]Deals (investment)'!$T:$T,$AY$1)</f>
        <v>#VALUE!</v>
      </c>
      <c r="AS1149" s="17" t="e">
        <f>SUMIFS('[1]Deals (investment)'!$C:$C,'[1]Deals (investment)'!$B:$B,$A1149)</f>
        <v>#VALUE!</v>
      </c>
      <c r="AT1149" s="17" t="e">
        <f t="shared" si="141"/>
        <v>#VALUE!</v>
      </c>
      <c r="AU1149" s="18" t="e">
        <f>COUNTIF('[1]Deals (Exits)'!$B:$B,A1149)</f>
        <v>#VALUE!</v>
      </c>
      <c r="AV1149" s="17" t="e">
        <f>SUMIFS('[1]Deals (investment)'!$C:$C,'[1]Deals (investment)'!$B:$B,$A1149,'[1]Deals (investment)'!$T:$T,AV$1)</f>
        <v>#VALUE!</v>
      </c>
      <c r="AW1149" s="17" t="e">
        <f>SUMIFS('[1]Deals (investment)'!$C:$C,'[1]Deals (investment)'!$B:$B,$A1149,'[1]Deals (investment)'!$T:$T,AW$1)</f>
        <v>#VALUE!</v>
      </c>
      <c r="AX1149" s="17" t="e">
        <f>SUMIFS('[1]Deals (investment)'!$C:$C,'[1]Deals (investment)'!$B:$B,$A1149,'[1]Deals (investment)'!$T:$T,AX$1)</f>
        <v>#VALUE!</v>
      </c>
      <c r="AY1149" s="17" t="e">
        <f>SUMIFS('[1]Deals (investment)'!$C:$C,'[1]Deals (investment)'!$B:$B,$A1149,'[1]Deals (investment)'!$T:$T,AY$1)</f>
        <v>#VALUE!</v>
      </c>
      <c r="AZ1149" s="17" t="e">
        <f>SUMIFS('[1]Deals (investment)'!$C:$C,'[1]Deals (investment)'!$B:$B,$A1149,'[1]Deals (investment)'!$T:$T,AZ$1)</f>
        <v>#VALUE!</v>
      </c>
      <c r="BA1149" s="17" t="e">
        <f>SUMIFS('[1]Deals (investment)'!$C:$C,'[1]Deals (investment)'!$B:$B,$A1149,'[1]Deals (investment)'!$T:$T,BA$1)</f>
        <v>#VALUE!</v>
      </c>
      <c r="BB1149" s="17" t="e">
        <f>SUMIFS('[1]Deals (investment)'!$C:$C,'[1]Deals (investment)'!$B:$B,$A1149,'[1]Deals (investment)'!$T:$T,BB$1)</f>
        <v>#VALUE!</v>
      </c>
      <c r="BC1149" s="17" t="e">
        <f>SUMIFS('[1]Deals (Exits)'!$C:$C,'[1]Deals (Exits)'!$B:$B,$A1149)</f>
        <v>#VALUE!</v>
      </c>
      <c r="BD1149" s="17" t="e">
        <f>SUMIFS('[1]Deals (investment)'!$C:$C,'[1]Deals (investment)'!$B:$B,$A1149,'[1]Deals (investment)'!$V:$V,BD$1)</f>
        <v>#VALUE!</v>
      </c>
      <c r="BE1149" s="17" t="e">
        <f>SUMIFS('[1]Deals (investment)'!$C:$C,'[1]Deals (investment)'!$B:$B,$A1149,'[1]Deals (investment)'!$V:$V,BE$1)</f>
        <v>#VALUE!</v>
      </c>
      <c r="BF1149" s="17" t="e">
        <f>SUMIFS('[1]Deals (investment)'!$C:$C,'[1]Deals (investment)'!$B:$B,$A1149,'[1]Deals (investment)'!$V:$V,BF$1)</f>
        <v>#VALUE!</v>
      </c>
      <c r="BG1149" s="17" t="e">
        <f>SUMIFS('[1]Deals (investment)'!$C:$C,'[1]Deals (investment)'!$B:$B,$A1149,'[1]Deals (investment)'!$V:$V,BG$1)</f>
        <v>#VALUE!</v>
      </c>
      <c r="BH1149" s="17" t="e">
        <f>SUMIFS('[1]Deals (investment)'!$C:$C,'[1]Deals (investment)'!$B:$B,$A1149,'[1]Deals (investment)'!$V:$V,BH$1)</f>
        <v>#VALUE!</v>
      </c>
      <c r="BI1149" s="17" t="e">
        <f>SUMIFS('[1]Deals (investment)'!$C:$C,'[1]Deals (investment)'!$B:$B,$A1149,'[1]Deals (investment)'!$V:$V,BI$1)</f>
        <v>#VALUE!</v>
      </c>
      <c r="BJ1149" s="17" t="e">
        <f>SUMIFS('[1]Deals (investment)'!$C:$C,'[1]Deals (investment)'!$B:$B,$A1149,'[1]Deals (investment)'!$V:$V,BJ$1)</f>
        <v>#VALUE!</v>
      </c>
      <c r="BK1149" s="17" t="e">
        <f>SUMIFS('[1]Deals (investment)'!$C:$C,'[1]Deals (investment)'!$B:$B,$A1149,'[1]Deals (investment)'!$V:$V,BK$1)</f>
        <v>#VALUE!</v>
      </c>
      <c r="BL1149" s="17" t="e">
        <f>SUMIFS('[1]Deals (investment)'!$C:$C,'[1]Deals (investment)'!$B:$B,$A1149,'[1]Deals (investment)'!$V:$V,BL$1)</f>
        <v>#VALUE!</v>
      </c>
      <c r="BM1149" s="17" t="e">
        <f>SUMIFS('[1]Deals (investment)'!$C:$C,'[1]Deals (investment)'!$B:$B,$A1149,'[1]Deals (investment)'!$V:$V,BM$1)</f>
        <v>#VALUE!</v>
      </c>
      <c r="BN1149" s="15"/>
      <c r="BO1149" s="15"/>
      <c r="BP1149" s="22"/>
      <c r="BQ1149" s="15"/>
      <c r="BR1149" s="15"/>
      <c r="BS1149" s="15"/>
      <c r="BT1149" s="15"/>
      <c r="BU1149" s="15"/>
      <c r="BV1149" s="15"/>
      <c r="BW1149" s="15"/>
      <c r="BX1149" s="15"/>
      <c r="BY1149" s="15"/>
      <c r="BZ1149" s="15"/>
      <c r="CA1149" s="15"/>
      <c r="CB1149" s="15"/>
      <c r="CC1149" s="15"/>
      <c r="CD1149" s="15" t="str">
        <f t="shared" si="170"/>
        <v>M-PesaM-Pesa is a fast, secure, and convenient way to transact on mobile brought to you by VodafoneActive</v>
      </c>
      <c r="CE1149" s="15"/>
      <c r="CF1149" s="15"/>
      <c r="CG1149" s="15"/>
      <c r="CH1149" s="15"/>
      <c r="CI1149" s="15"/>
      <c r="CJ1149" s="15"/>
    </row>
    <row r="1150" spans="1:118" ht="15">
      <c r="A1150" s="15" t="s">
        <v>7835</v>
      </c>
      <c r="B1150" s="65" t="s">
        <v>7836</v>
      </c>
      <c r="C1150" s="15" t="s">
        <v>58</v>
      </c>
      <c r="D1150" s="16">
        <v>2017</v>
      </c>
      <c r="E1150" s="26" t="s">
        <v>117</v>
      </c>
      <c r="F1150" s="26" t="s">
        <v>199</v>
      </c>
      <c r="G1150" s="26" t="s">
        <v>118</v>
      </c>
      <c r="H1150" s="26"/>
      <c r="I1150" s="15" t="s">
        <v>118</v>
      </c>
      <c r="J1150" s="26"/>
      <c r="K1150" s="17" t="e">
        <f t="shared" si="140"/>
        <v>#VALUE!</v>
      </c>
      <c r="L1150" s="15"/>
      <c r="M1150" s="18" t="e">
        <f t="shared" si="166"/>
        <v>#VALUE!</v>
      </c>
      <c r="N1150" s="15"/>
      <c r="O1150" s="15"/>
      <c r="P1150" s="15"/>
      <c r="Q1150" s="24" t="e">
        <f ca="1">_xludf.MAXIFS('[1]Deals (investment)'!A:A,'[1]Deals (investment)'!B:B,A1150)</f>
        <v>#NAME?</v>
      </c>
      <c r="R1150" s="15"/>
      <c r="S1150" s="19"/>
      <c r="T1150" s="15"/>
      <c r="U1150" s="17"/>
      <c r="V1150" s="15" t="s">
        <v>7837</v>
      </c>
      <c r="W1150" s="15">
        <v>0</v>
      </c>
      <c r="X1150" s="15" t="s">
        <v>404</v>
      </c>
      <c r="Y1150" s="15" t="s">
        <v>7838</v>
      </c>
      <c r="AB1150" s="32">
        <v>43506</v>
      </c>
      <c r="AC1150" s="27" t="s">
        <v>7839</v>
      </c>
      <c r="AD1150" s="15" t="s">
        <v>199</v>
      </c>
      <c r="AE1150" s="27" t="s">
        <v>7840</v>
      </c>
      <c r="AF1150" s="27" t="s">
        <v>7841</v>
      </c>
      <c r="AG1150" s="22">
        <f>COUNTA(B1149:AF1149)/(COUNTA(B1149:AF1149)+COUNTBLANK(B1149:AF1149))</f>
        <v>0.38709677419354838</v>
      </c>
      <c r="AH1150" s="15" t="str">
        <f t="shared" si="161"/>
        <v/>
      </c>
      <c r="AI1150" s="22" t="e">
        <f>VLOOKUP(A1150,'[1]Deals (investment)'!$B$2:$Z$1497,1,FALSE)</f>
        <v>#N/A</v>
      </c>
      <c r="AJ1150" s="22" t="e">
        <f>VLOOKUP(A1150,'[1]Deals (investment)'!$B$2:$Z$870,15,FALSE)</f>
        <v>#N/A</v>
      </c>
      <c r="AK1150" s="17" t="e">
        <f>VLOOKUP(A1150,'[1]Deals (Exits)'!B:B,1,FALSE)</f>
        <v>#N/A</v>
      </c>
      <c r="AL1150" s="23">
        <f>VLOOKUP(G1150,[1]Lookups!$V$3:$Y$197,4,FALSE)</f>
        <v>0</v>
      </c>
      <c r="AM1150" s="17" t="str">
        <f>VLOOKUP(X1150,[1]Lookups!$B$3:$C$200,2,FALSE)</f>
        <v>Other Technologies &amp; Information Technology</v>
      </c>
      <c r="AN1150" s="17" t="e">
        <f>VLOOKUP(R1150,[1]Lookups!$H$3:$I$69,2,FALSE)</f>
        <v>#N/A</v>
      </c>
      <c r="AO1150" s="17" t="e">
        <f>VLOOKUP(T1150,[1]Lookups!$H$3:$I$69,2,FALSE)</f>
        <v>#N/A</v>
      </c>
      <c r="AP1150" s="17" t="e">
        <f>VLOOKUP(AN1150,[1]Lookups!$N$3:$O$11,2,FALSE)</f>
        <v>#N/A</v>
      </c>
      <c r="AQ1150" s="18" t="e">
        <f>COUNTIFS('[1]Deals (investment)'!$B:$B,$A1150)</f>
        <v>#VALUE!</v>
      </c>
      <c r="AR1150" s="18" t="e">
        <f>COUNTIFS('[1]Deals (investment)'!$B:$B,$A1150,'[1]Deals (investment)'!$T:$T,$AW$1)+COUNTIFS('[1]Deals (investment)'!$B:$B,$A1150,'[1]Deals (investment)'!$T:$T,$AX$1)+COUNTIFS('[1]Deals (investment)'!$B:$B,$A1150,'[1]Deals (investment)'!$T:$T,$AY$1)</f>
        <v>#VALUE!</v>
      </c>
      <c r="AS1150" s="17" t="e">
        <f>SUMIFS('[1]Deals (investment)'!$C:$C,'[1]Deals (investment)'!$B:$B,$A1150)</f>
        <v>#VALUE!</v>
      </c>
      <c r="AT1150" s="17" t="e">
        <f t="shared" si="141"/>
        <v>#VALUE!</v>
      </c>
      <c r="AU1150" s="18" t="e">
        <f>COUNTIF('[1]Deals (Exits)'!$B:$B,A1150)</f>
        <v>#VALUE!</v>
      </c>
      <c r="AV1150" s="17" t="e">
        <f>SUMIFS('[1]Deals (investment)'!$C:$C,'[1]Deals (investment)'!$B:$B,$A1150,'[1]Deals (investment)'!$T:$T,AV$1)</f>
        <v>#VALUE!</v>
      </c>
      <c r="AW1150" s="17" t="e">
        <f>SUMIFS('[1]Deals (investment)'!$C:$C,'[1]Deals (investment)'!$B:$B,$A1150,'[1]Deals (investment)'!$T:$T,AW$1)</f>
        <v>#VALUE!</v>
      </c>
      <c r="AX1150" s="17" t="e">
        <f>SUMIFS('[1]Deals (investment)'!$C:$C,'[1]Deals (investment)'!$B:$B,$A1150,'[1]Deals (investment)'!$T:$T,AX$1)</f>
        <v>#VALUE!</v>
      </c>
      <c r="AY1150" s="17" t="e">
        <f>SUMIFS('[1]Deals (investment)'!$C:$C,'[1]Deals (investment)'!$B:$B,$A1150,'[1]Deals (investment)'!$T:$T,AY$1)</f>
        <v>#VALUE!</v>
      </c>
      <c r="AZ1150" s="17" t="e">
        <f>SUMIFS('[1]Deals (investment)'!$C:$C,'[1]Deals (investment)'!$B:$B,$A1150,'[1]Deals (investment)'!$T:$T,AZ$1)</f>
        <v>#VALUE!</v>
      </c>
      <c r="BA1150" s="17" t="e">
        <f>SUMIFS('[1]Deals (investment)'!$C:$C,'[1]Deals (investment)'!$B:$B,$A1150,'[1]Deals (investment)'!$T:$T,BA$1)</f>
        <v>#VALUE!</v>
      </c>
      <c r="BB1150" s="17" t="e">
        <f>SUMIFS('[1]Deals (investment)'!$C:$C,'[1]Deals (investment)'!$B:$B,$A1150,'[1]Deals (investment)'!$T:$T,BB$1)</f>
        <v>#VALUE!</v>
      </c>
      <c r="BC1150" s="17" t="e">
        <f>SUMIFS('[1]Deals (Exits)'!$C:$C,'[1]Deals (Exits)'!$B:$B,$A1150)</f>
        <v>#VALUE!</v>
      </c>
      <c r="BD1150" s="17" t="e">
        <f>SUMIFS('[1]Deals (investment)'!$C:$C,'[1]Deals (investment)'!$B:$B,$A1150,'[1]Deals (investment)'!$V:$V,BD$1)</f>
        <v>#VALUE!</v>
      </c>
      <c r="BE1150" s="17" t="e">
        <f>SUMIFS('[1]Deals (investment)'!$C:$C,'[1]Deals (investment)'!$B:$B,$A1150,'[1]Deals (investment)'!$V:$V,BE$1)</f>
        <v>#VALUE!</v>
      </c>
      <c r="BF1150" s="17" t="e">
        <f>SUMIFS('[1]Deals (investment)'!$C:$C,'[1]Deals (investment)'!$B:$B,$A1150,'[1]Deals (investment)'!$V:$V,BF$1)</f>
        <v>#VALUE!</v>
      </c>
      <c r="BG1150" s="17" t="e">
        <f>SUMIFS('[1]Deals (investment)'!$C:$C,'[1]Deals (investment)'!$B:$B,$A1150,'[1]Deals (investment)'!$V:$V,BG$1)</f>
        <v>#VALUE!</v>
      </c>
      <c r="BH1150" s="17" t="e">
        <f>SUMIFS('[1]Deals (investment)'!$C:$C,'[1]Deals (investment)'!$B:$B,$A1150,'[1]Deals (investment)'!$V:$V,BH$1)</f>
        <v>#VALUE!</v>
      </c>
      <c r="BI1150" s="17" t="e">
        <f>SUMIFS('[1]Deals (investment)'!$C:$C,'[1]Deals (investment)'!$B:$B,$A1150,'[1]Deals (investment)'!$V:$V,BI$1)</f>
        <v>#VALUE!</v>
      </c>
      <c r="BJ1150" s="17" t="e">
        <f>SUMIFS('[1]Deals (investment)'!$C:$C,'[1]Deals (investment)'!$B:$B,$A1150,'[1]Deals (investment)'!$V:$V,BJ$1)</f>
        <v>#VALUE!</v>
      </c>
      <c r="BK1150" s="17" t="e">
        <f>SUMIFS('[1]Deals (investment)'!$C:$C,'[1]Deals (investment)'!$B:$B,$A1150,'[1]Deals (investment)'!$V:$V,BK$1)</f>
        <v>#VALUE!</v>
      </c>
      <c r="BL1150" s="17" t="e">
        <f>SUMIFS('[1]Deals (investment)'!$C:$C,'[1]Deals (investment)'!$B:$B,$A1150,'[1]Deals (investment)'!$V:$V,BL$1)</f>
        <v>#VALUE!</v>
      </c>
      <c r="BM1150" s="17" t="e">
        <f>SUMIFS('[1]Deals (investment)'!$C:$C,'[1]Deals (investment)'!$B:$B,$A1150,'[1]Deals (investment)'!$V:$V,BM$1)</f>
        <v>#VALUE!</v>
      </c>
      <c r="BN1150" s="15"/>
      <c r="BO1150" s="15"/>
      <c r="BP1150" s="22"/>
      <c r="BQ1150" s="15"/>
      <c r="BR1150" s="15"/>
      <c r="BS1150" s="15"/>
      <c r="BT1150" s="15"/>
      <c r="BU1150" s="15"/>
      <c r="BV1150" s="15"/>
      <c r="BW1150" s="15"/>
      <c r="BX1150" s="15"/>
      <c r="BY1150" s="15"/>
      <c r="BZ1150" s="15"/>
      <c r="CA1150" s="15"/>
      <c r="CB1150" s="15"/>
      <c r="CC1150" s="15"/>
      <c r="CD1150" s="15"/>
      <c r="CE1150" s="15"/>
      <c r="CF1150" s="15"/>
      <c r="CG1150" s="15"/>
      <c r="CH1150" s="15"/>
      <c r="CI1150" s="15"/>
      <c r="CJ1150" s="15"/>
    </row>
    <row r="1151" spans="1:118" ht="12.75">
      <c r="A1151" s="15" t="s">
        <v>7842</v>
      </c>
      <c r="B1151" s="15" t="s">
        <v>7843</v>
      </c>
      <c r="C1151" s="15" t="s">
        <v>58</v>
      </c>
      <c r="D1151" s="16"/>
      <c r="E1151" s="15"/>
      <c r="F1151" s="15"/>
      <c r="G1151" s="15"/>
      <c r="H1151" s="15"/>
      <c r="I1151" s="15"/>
      <c r="J1151" s="15"/>
      <c r="K1151" s="17" t="e">
        <f t="shared" si="140"/>
        <v>#VALUE!</v>
      </c>
      <c r="L1151" s="15"/>
      <c r="M1151" s="18" t="e">
        <f t="shared" si="166"/>
        <v>#VALUE!</v>
      </c>
      <c r="N1151" s="15"/>
      <c r="O1151" s="15"/>
      <c r="P1151" s="15"/>
      <c r="Q1151" s="15"/>
      <c r="R1151" s="15"/>
      <c r="S1151" s="19"/>
      <c r="T1151" s="15"/>
      <c r="U1151" s="17"/>
      <c r="V1151" s="15"/>
      <c r="W1151" s="15"/>
      <c r="X1151" s="15"/>
      <c r="Y1151" s="15"/>
      <c r="AB1151" s="20"/>
      <c r="AC1151" s="21" t="s">
        <v>7844</v>
      </c>
      <c r="AD1151" s="15"/>
      <c r="AE1151" s="15"/>
      <c r="AF1151" s="15"/>
      <c r="AG1151" s="22">
        <f t="shared" ref="AG1151:AG1232" si="173">COUNTA(B1151:AF1151)/(COUNTA(B1151:AF1151)+COUNTBLANK(B1151:AF1151))</f>
        <v>0.16129032258064516</v>
      </c>
      <c r="AH1151" s="15" t="str">
        <f t="shared" si="161"/>
        <v/>
      </c>
      <c r="AI1151" s="22" t="e">
        <f>VLOOKUP(A1151,'[1]Deals (investment)'!$B$2:$Z$1497,1,FALSE)</f>
        <v>#N/A</v>
      </c>
      <c r="AJ1151" s="22" t="e">
        <f>VLOOKUP(A1151,'[1]Deals (investment)'!$B$2:$Z$870,15,FALSE)</f>
        <v>#N/A</v>
      </c>
      <c r="AK1151" s="17" t="e">
        <f>VLOOKUP(A1151,'[1]Deals (Exits)'!B:B,1,FALSE)</f>
        <v>#N/A</v>
      </c>
      <c r="AL1151" s="23" t="e">
        <f>VLOOKUP(G1151,[1]Lookups!$V$3:$Y$197,4,FALSE)</f>
        <v>#N/A</v>
      </c>
      <c r="AM1151" s="17" t="e">
        <f>VLOOKUP(X1151,[1]Lookups!$B$3:$C$200,2,FALSE)</f>
        <v>#N/A</v>
      </c>
      <c r="AN1151" s="17" t="e">
        <f>VLOOKUP(R1151,[1]Lookups!$H$3:$I$69,2,FALSE)</f>
        <v>#N/A</v>
      </c>
      <c r="AO1151" s="17" t="e">
        <f>VLOOKUP(T1151,[1]Lookups!$H$3:$I$69,2,FALSE)</f>
        <v>#N/A</v>
      </c>
      <c r="AP1151" s="17" t="e">
        <f>VLOOKUP(AN1151,[1]Lookups!$N$3:$O$11,2,FALSE)</f>
        <v>#N/A</v>
      </c>
      <c r="AQ1151" s="18" t="e">
        <f>COUNTIFS('[1]Deals (investment)'!$B:$B,$A1151)</f>
        <v>#VALUE!</v>
      </c>
      <c r="AR1151" s="18" t="e">
        <f>COUNTIFS('[1]Deals (investment)'!$B:$B,$A1151,'[1]Deals (investment)'!$T:$T,$AW$1)+COUNTIFS('[1]Deals (investment)'!$B:$B,$A1151,'[1]Deals (investment)'!$T:$T,$AX$1)+COUNTIFS('[1]Deals (investment)'!$B:$B,$A1151,'[1]Deals (investment)'!$T:$T,$AY$1)</f>
        <v>#VALUE!</v>
      </c>
      <c r="AS1151" s="17" t="e">
        <f>SUMIFS('[1]Deals (investment)'!$C:$C,'[1]Deals (investment)'!$B:$B,$A1151)</f>
        <v>#VALUE!</v>
      </c>
      <c r="AT1151" s="17" t="e">
        <f t="shared" si="141"/>
        <v>#VALUE!</v>
      </c>
      <c r="AU1151" s="18" t="e">
        <f>COUNTIF('[1]Deals (Exits)'!$B:$B,A1151)</f>
        <v>#VALUE!</v>
      </c>
      <c r="AV1151" s="17" t="e">
        <f>SUMIFS('[1]Deals (investment)'!$C:$C,'[1]Deals (investment)'!$B:$B,$A1151,'[1]Deals (investment)'!$T:$T,AV$1)</f>
        <v>#VALUE!</v>
      </c>
      <c r="AW1151" s="17" t="e">
        <f>SUMIFS('[1]Deals (investment)'!$C:$C,'[1]Deals (investment)'!$B:$B,$A1151,'[1]Deals (investment)'!$T:$T,AW$1)</f>
        <v>#VALUE!</v>
      </c>
      <c r="AX1151" s="17" t="e">
        <f>SUMIFS('[1]Deals (investment)'!$C:$C,'[1]Deals (investment)'!$B:$B,$A1151,'[1]Deals (investment)'!$T:$T,AX$1)</f>
        <v>#VALUE!</v>
      </c>
      <c r="AY1151" s="17" t="e">
        <f>SUMIFS('[1]Deals (investment)'!$C:$C,'[1]Deals (investment)'!$B:$B,$A1151,'[1]Deals (investment)'!$T:$T,AY$1)</f>
        <v>#VALUE!</v>
      </c>
      <c r="AZ1151" s="17" t="e">
        <f>SUMIFS('[1]Deals (investment)'!$C:$C,'[1]Deals (investment)'!$B:$B,$A1151,'[1]Deals (investment)'!$T:$T,AZ$1)</f>
        <v>#VALUE!</v>
      </c>
      <c r="BA1151" s="17" t="e">
        <f>SUMIFS('[1]Deals (investment)'!$C:$C,'[1]Deals (investment)'!$B:$B,$A1151,'[1]Deals (investment)'!$T:$T,BA$1)</f>
        <v>#VALUE!</v>
      </c>
      <c r="BB1151" s="17" t="e">
        <f>SUMIFS('[1]Deals (investment)'!$C:$C,'[1]Deals (investment)'!$B:$B,$A1151,'[1]Deals (investment)'!$T:$T,BB$1)</f>
        <v>#VALUE!</v>
      </c>
      <c r="BC1151" s="17" t="e">
        <f>SUMIFS('[1]Deals (Exits)'!$C:$C,'[1]Deals (Exits)'!$B:$B,$A1151)</f>
        <v>#VALUE!</v>
      </c>
      <c r="BD1151" s="17" t="e">
        <f>SUMIFS('[1]Deals (investment)'!$C:$C,'[1]Deals (investment)'!$B:$B,$A1151,'[1]Deals (investment)'!$V:$V,BD$1)</f>
        <v>#VALUE!</v>
      </c>
      <c r="BE1151" s="17" t="e">
        <f>SUMIFS('[1]Deals (investment)'!$C:$C,'[1]Deals (investment)'!$B:$B,$A1151,'[1]Deals (investment)'!$V:$V,BE$1)</f>
        <v>#VALUE!</v>
      </c>
      <c r="BF1151" s="17" t="e">
        <f>SUMIFS('[1]Deals (investment)'!$C:$C,'[1]Deals (investment)'!$B:$B,$A1151,'[1]Deals (investment)'!$V:$V,BF$1)</f>
        <v>#VALUE!</v>
      </c>
      <c r="BG1151" s="17" t="e">
        <f>SUMIFS('[1]Deals (investment)'!$C:$C,'[1]Deals (investment)'!$B:$B,$A1151,'[1]Deals (investment)'!$V:$V,BG$1)</f>
        <v>#VALUE!</v>
      </c>
      <c r="BH1151" s="17" t="e">
        <f>SUMIFS('[1]Deals (investment)'!$C:$C,'[1]Deals (investment)'!$B:$B,$A1151,'[1]Deals (investment)'!$V:$V,BH$1)</f>
        <v>#VALUE!</v>
      </c>
      <c r="BI1151" s="17" t="e">
        <f>SUMIFS('[1]Deals (investment)'!$C:$C,'[1]Deals (investment)'!$B:$B,$A1151,'[1]Deals (investment)'!$V:$V,BI$1)</f>
        <v>#VALUE!</v>
      </c>
      <c r="BJ1151" s="17" t="e">
        <f>SUMIFS('[1]Deals (investment)'!$C:$C,'[1]Deals (investment)'!$B:$B,$A1151,'[1]Deals (investment)'!$V:$V,BJ$1)</f>
        <v>#VALUE!</v>
      </c>
      <c r="BK1151" s="17" t="e">
        <f>SUMIFS('[1]Deals (investment)'!$C:$C,'[1]Deals (investment)'!$B:$B,$A1151,'[1]Deals (investment)'!$V:$V,BK$1)</f>
        <v>#VALUE!</v>
      </c>
      <c r="BL1151" s="17" t="e">
        <f>SUMIFS('[1]Deals (investment)'!$C:$C,'[1]Deals (investment)'!$B:$B,$A1151,'[1]Deals (investment)'!$V:$V,BL$1)</f>
        <v>#VALUE!</v>
      </c>
      <c r="BM1151" s="17" t="e">
        <f>SUMIFS('[1]Deals (investment)'!$C:$C,'[1]Deals (investment)'!$B:$B,$A1151,'[1]Deals (investment)'!$V:$V,BM$1)</f>
        <v>#VALUE!</v>
      </c>
      <c r="BN1151" s="15"/>
      <c r="BO1151" s="15"/>
      <c r="BP1151" s="22"/>
      <c r="BQ1151" s="15"/>
      <c r="BR1151" s="15"/>
      <c r="BS1151" s="15"/>
      <c r="BT1151" s="15"/>
      <c r="BU1151" s="15"/>
      <c r="BV1151" s="15"/>
      <c r="BW1151" s="15"/>
      <c r="BX1151" s="15"/>
      <c r="BY1151" s="15"/>
      <c r="BZ1151" s="15"/>
      <c r="CA1151" s="15"/>
      <c r="CB1151" s="15"/>
      <c r="CC1151" s="15"/>
      <c r="CD1151" s="15" t="str">
        <f t="shared" ref="CD1151:CD1161" si="174">CONCATENATE(A1151,B1151,C1151)</f>
        <v>Kognity Kognity is an award-winning digital publisher that combines the power of technology and textbooks to create a vastly elevated learning experienceActive</v>
      </c>
      <c r="CE1151" s="15"/>
      <c r="CF1151" s="15"/>
      <c r="CG1151" s="15"/>
      <c r="CH1151" s="15"/>
      <c r="CI1151" s="15"/>
      <c r="CJ1151" s="15"/>
    </row>
    <row r="1152" spans="1:118" ht="12.75">
      <c r="A1152" s="15" t="s">
        <v>7845</v>
      </c>
      <c r="B1152" s="15" t="s">
        <v>7846</v>
      </c>
      <c r="C1152" s="15" t="s">
        <v>58</v>
      </c>
      <c r="D1152" s="16"/>
      <c r="E1152" s="15" t="s">
        <v>90</v>
      </c>
      <c r="F1152" s="15"/>
      <c r="G1152" s="15" t="s">
        <v>91</v>
      </c>
      <c r="H1152" s="15"/>
      <c r="I1152" s="15" t="s">
        <v>91</v>
      </c>
      <c r="J1152" s="15"/>
      <c r="K1152" s="17" t="e">
        <f t="shared" si="140"/>
        <v>#VALUE!</v>
      </c>
      <c r="L1152" s="15"/>
      <c r="M1152" s="18" t="e">
        <f t="shared" si="166"/>
        <v>#VALUE!</v>
      </c>
      <c r="N1152" s="15"/>
      <c r="O1152" s="15"/>
      <c r="P1152" s="15"/>
      <c r="Q1152" s="15"/>
      <c r="R1152" s="15"/>
      <c r="S1152" s="19"/>
      <c r="T1152" s="15"/>
      <c r="U1152" s="17"/>
      <c r="V1152" s="15" t="s">
        <v>7847</v>
      </c>
      <c r="W1152" s="15"/>
      <c r="X1152" s="15"/>
      <c r="Y1152" s="15"/>
      <c r="AB1152" s="20"/>
      <c r="AC1152" s="15"/>
      <c r="AD1152" s="15"/>
      <c r="AE1152" s="15"/>
      <c r="AF1152" s="15"/>
      <c r="AG1152" s="22">
        <f t="shared" si="173"/>
        <v>0.25806451612903225</v>
      </c>
      <c r="AH1152" s="15" t="str">
        <f t="shared" si="161"/>
        <v/>
      </c>
      <c r="AI1152" s="22" t="e">
        <f>VLOOKUP(A1152,'[1]Deals (investment)'!$B$2:$Z$1497,1,FALSE)</f>
        <v>#N/A</v>
      </c>
      <c r="AJ1152" s="22" t="e">
        <f>VLOOKUP(A1152,'[1]Deals (investment)'!$B$2:$Z$870,15,FALSE)</f>
        <v>#N/A</v>
      </c>
      <c r="AK1152" s="17" t="e">
        <f>VLOOKUP(A1152,'[1]Deals (Exits)'!B:B,1,FALSE)</f>
        <v>#N/A</v>
      </c>
      <c r="AL1152" s="23">
        <f>VLOOKUP(G1152,[1]Lookups!$V$3:$Y$197,4,FALSE)</f>
        <v>0</v>
      </c>
      <c r="AM1152" s="17" t="e">
        <f>VLOOKUP(X1152,[1]Lookups!$B$3:$C$200,2,FALSE)</f>
        <v>#N/A</v>
      </c>
      <c r="AN1152" s="17" t="e">
        <f>VLOOKUP(R1152,[1]Lookups!$H$3:$I$69,2,FALSE)</f>
        <v>#N/A</v>
      </c>
      <c r="AO1152" s="17" t="e">
        <f>VLOOKUP(T1152,[1]Lookups!$H$3:$I$69,2,FALSE)</f>
        <v>#N/A</v>
      </c>
      <c r="AP1152" s="17" t="e">
        <f>VLOOKUP(AN1152,[1]Lookups!$N$3:$O$11,2,FALSE)</f>
        <v>#N/A</v>
      </c>
      <c r="AQ1152" s="18" t="e">
        <f>COUNTIFS('[1]Deals (investment)'!$B:$B,$A1152)</f>
        <v>#VALUE!</v>
      </c>
      <c r="AR1152" s="18" t="e">
        <f>COUNTIFS('[1]Deals (investment)'!$B:$B,$A1152,'[1]Deals (investment)'!$T:$T,$AW$1)+COUNTIFS('[1]Deals (investment)'!$B:$B,$A1152,'[1]Deals (investment)'!$T:$T,$AX$1)+COUNTIFS('[1]Deals (investment)'!$B:$B,$A1152,'[1]Deals (investment)'!$T:$T,$AY$1)</f>
        <v>#VALUE!</v>
      </c>
      <c r="AS1152" s="17" t="e">
        <f>SUMIFS('[1]Deals (investment)'!$C:$C,'[1]Deals (investment)'!$B:$B,$A1152)</f>
        <v>#VALUE!</v>
      </c>
      <c r="AT1152" s="17" t="e">
        <f t="shared" si="141"/>
        <v>#VALUE!</v>
      </c>
      <c r="AU1152" s="18" t="e">
        <f>COUNTIF('[1]Deals (Exits)'!$B:$B,A1152)</f>
        <v>#VALUE!</v>
      </c>
      <c r="AV1152" s="17" t="e">
        <f>SUMIFS('[1]Deals (investment)'!$C:$C,'[1]Deals (investment)'!$B:$B,$A1152,'[1]Deals (investment)'!$T:$T,AV$1)</f>
        <v>#VALUE!</v>
      </c>
      <c r="AW1152" s="17" t="e">
        <f>SUMIFS('[1]Deals (investment)'!$C:$C,'[1]Deals (investment)'!$B:$B,$A1152,'[1]Deals (investment)'!$T:$T,AW$1)</f>
        <v>#VALUE!</v>
      </c>
      <c r="AX1152" s="17" t="e">
        <f>SUMIFS('[1]Deals (investment)'!$C:$C,'[1]Deals (investment)'!$B:$B,$A1152,'[1]Deals (investment)'!$T:$T,AX$1)</f>
        <v>#VALUE!</v>
      </c>
      <c r="AY1152" s="17" t="e">
        <f>SUMIFS('[1]Deals (investment)'!$C:$C,'[1]Deals (investment)'!$B:$B,$A1152,'[1]Deals (investment)'!$T:$T,AY$1)</f>
        <v>#VALUE!</v>
      </c>
      <c r="AZ1152" s="17" t="e">
        <f>SUMIFS('[1]Deals (investment)'!$C:$C,'[1]Deals (investment)'!$B:$B,$A1152,'[1]Deals (investment)'!$T:$T,AZ$1)</f>
        <v>#VALUE!</v>
      </c>
      <c r="BA1152" s="17" t="e">
        <f>SUMIFS('[1]Deals (investment)'!$C:$C,'[1]Deals (investment)'!$B:$B,$A1152,'[1]Deals (investment)'!$T:$T,BA$1)</f>
        <v>#VALUE!</v>
      </c>
      <c r="BB1152" s="17" t="e">
        <f>SUMIFS('[1]Deals (investment)'!$C:$C,'[1]Deals (investment)'!$B:$B,$A1152,'[1]Deals (investment)'!$T:$T,BB$1)</f>
        <v>#VALUE!</v>
      </c>
      <c r="BC1152" s="17" t="e">
        <f>SUMIFS('[1]Deals (Exits)'!$C:$C,'[1]Deals (Exits)'!$B:$B,$A1152)</f>
        <v>#VALUE!</v>
      </c>
      <c r="BD1152" s="17" t="e">
        <f>SUMIFS('[1]Deals (investment)'!$C:$C,'[1]Deals (investment)'!$B:$B,$A1152,'[1]Deals (investment)'!$V:$V,BD$1)</f>
        <v>#VALUE!</v>
      </c>
      <c r="BE1152" s="17" t="e">
        <f>SUMIFS('[1]Deals (investment)'!$C:$C,'[1]Deals (investment)'!$B:$B,$A1152,'[1]Deals (investment)'!$V:$V,BE$1)</f>
        <v>#VALUE!</v>
      </c>
      <c r="BF1152" s="17" t="e">
        <f>SUMIFS('[1]Deals (investment)'!$C:$C,'[1]Deals (investment)'!$B:$B,$A1152,'[1]Deals (investment)'!$V:$V,BF$1)</f>
        <v>#VALUE!</v>
      </c>
      <c r="BG1152" s="17" t="e">
        <f>SUMIFS('[1]Deals (investment)'!$C:$C,'[1]Deals (investment)'!$B:$B,$A1152,'[1]Deals (investment)'!$V:$V,BG$1)</f>
        <v>#VALUE!</v>
      </c>
      <c r="BH1152" s="17" t="e">
        <f>SUMIFS('[1]Deals (investment)'!$C:$C,'[1]Deals (investment)'!$B:$B,$A1152,'[1]Deals (investment)'!$V:$V,BH$1)</f>
        <v>#VALUE!</v>
      </c>
      <c r="BI1152" s="17" t="e">
        <f>SUMIFS('[1]Deals (investment)'!$C:$C,'[1]Deals (investment)'!$B:$B,$A1152,'[1]Deals (investment)'!$V:$V,BI$1)</f>
        <v>#VALUE!</v>
      </c>
      <c r="BJ1152" s="17" t="e">
        <f>SUMIFS('[1]Deals (investment)'!$C:$C,'[1]Deals (investment)'!$B:$B,$A1152,'[1]Deals (investment)'!$V:$V,BJ$1)</f>
        <v>#VALUE!</v>
      </c>
      <c r="BK1152" s="17" t="e">
        <f>SUMIFS('[1]Deals (investment)'!$C:$C,'[1]Deals (investment)'!$B:$B,$A1152,'[1]Deals (investment)'!$V:$V,BK$1)</f>
        <v>#VALUE!</v>
      </c>
      <c r="BL1152" s="17" t="e">
        <f>SUMIFS('[1]Deals (investment)'!$C:$C,'[1]Deals (investment)'!$B:$B,$A1152,'[1]Deals (investment)'!$V:$V,BL$1)</f>
        <v>#VALUE!</v>
      </c>
      <c r="BM1152" s="17" t="e">
        <f>SUMIFS('[1]Deals (investment)'!$C:$C,'[1]Deals (investment)'!$B:$B,$A1152,'[1]Deals (investment)'!$V:$V,BM$1)</f>
        <v>#VALUE!</v>
      </c>
      <c r="BN1152" s="15"/>
      <c r="BO1152" s="15"/>
      <c r="BP1152" s="22"/>
      <c r="BQ1152" s="15"/>
      <c r="BR1152" s="15"/>
      <c r="BS1152" s="15"/>
      <c r="BT1152" s="15"/>
      <c r="BU1152" s="15"/>
      <c r="BV1152" s="15"/>
      <c r="BW1152" s="15"/>
      <c r="BX1152" s="15"/>
      <c r="BY1152" s="15"/>
      <c r="BZ1152" s="15"/>
      <c r="CA1152" s="15"/>
      <c r="CB1152" s="15"/>
      <c r="CC1152" s="15"/>
      <c r="CD1152" s="15" t="str">
        <f t="shared" si="174"/>
        <v>KonectaKonecta builds wireless networks and platforms to enable value-added services and data analytics.Active</v>
      </c>
      <c r="CE1152" s="15"/>
      <c r="CF1152" s="15"/>
      <c r="CG1152" s="15"/>
      <c r="CH1152" s="15"/>
      <c r="CI1152" s="15"/>
      <c r="CJ1152" s="15"/>
    </row>
    <row r="1153" spans="1:88" ht="12.75">
      <c r="A1153" s="15" t="s">
        <v>7848</v>
      </c>
      <c r="B1153" s="15"/>
      <c r="C1153" s="15"/>
      <c r="D1153" s="16"/>
      <c r="E1153" s="15"/>
      <c r="F1153" s="15"/>
      <c r="G1153" s="15"/>
      <c r="H1153" s="15"/>
      <c r="I1153" s="15"/>
      <c r="J1153" s="15"/>
      <c r="K1153" s="17" t="e">
        <f t="shared" si="140"/>
        <v>#VALUE!</v>
      </c>
      <c r="L1153" s="15"/>
      <c r="M1153" s="18" t="e">
        <f t="shared" si="166"/>
        <v>#VALUE!</v>
      </c>
      <c r="N1153" s="15"/>
      <c r="O1153" s="15"/>
      <c r="P1153" s="15"/>
      <c r="Q1153" s="24" t="e">
        <f ca="1">_xludf.MAXIFS('[1]Deals (investment)'!A:A,'[1]Deals (investment)'!B:B,A1153)</f>
        <v>#NAME?</v>
      </c>
      <c r="R1153" s="15"/>
      <c r="S1153" s="19"/>
      <c r="T1153" s="15"/>
      <c r="U1153" s="17"/>
      <c r="V1153" s="15"/>
      <c r="W1153" s="15"/>
      <c r="X1153" s="15" t="s">
        <v>538</v>
      </c>
      <c r="Y1153" s="15"/>
      <c r="AB1153" s="20"/>
      <c r="AC1153" s="15"/>
      <c r="AD1153" s="15"/>
      <c r="AE1153" s="15"/>
      <c r="AF1153" s="15"/>
      <c r="AG1153" s="22">
        <f t="shared" ca="1" si="173"/>
        <v>0.12903225806451613</v>
      </c>
      <c r="AH1153" s="15" t="str">
        <f t="shared" si="161"/>
        <v/>
      </c>
      <c r="AI1153" s="22" t="e">
        <f>VLOOKUP(A1153,'[1]Deals (investment)'!$B$2:$Z$1497,1,FALSE)</f>
        <v>#N/A</v>
      </c>
      <c r="AJ1153" s="22" t="e">
        <f>VLOOKUP(A1153,'[1]Deals (investment)'!$B$2:$Z$870,15,FALSE)</f>
        <v>#N/A</v>
      </c>
      <c r="AK1153" s="17" t="e">
        <f>VLOOKUP(A1153,'[1]Deals (Exits)'!B:B,1,FALSE)</f>
        <v>#N/A</v>
      </c>
      <c r="AL1153" s="23" t="e">
        <f>VLOOKUP(G1153,[1]Lookups!$V$3:$Y$197,4,FALSE)</f>
        <v>#N/A</v>
      </c>
      <c r="AM1153" s="17" t="str">
        <f>VLOOKUP(X1153,[1]Lookups!$B$3:$C$200,2,FALSE)</f>
        <v>Agriculture</v>
      </c>
      <c r="AN1153" s="17" t="e">
        <f>VLOOKUP(R1153,[1]Lookups!$H$3:$I$69,2,FALSE)</f>
        <v>#N/A</v>
      </c>
      <c r="AO1153" s="17" t="e">
        <f>VLOOKUP(T1153,[1]Lookups!$H$3:$I$69,2,FALSE)</f>
        <v>#N/A</v>
      </c>
      <c r="AP1153" s="17" t="e">
        <f>VLOOKUP(AN1153,[1]Lookups!$N$3:$O$11,2,FALSE)</f>
        <v>#N/A</v>
      </c>
      <c r="AQ1153" s="18" t="e">
        <f>COUNTIFS('[1]Deals (investment)'!$B:$B,$A1153)</f>
        <v>#VALUE!</v>
      </c>
      <c r="AR1153" s="18" t="e">
        <f>COUNTIFS('[1]Deals (investment)'!$B:$B,$A1153,'[1]Deals (investment)'!$T:$T,$AW$1)+COUNTIFS('[1]Deals (investment)'!$B:$B,$A1153,'[1]Deals (investment)'!$T:$T,$AX$1)+COUNTIFS('[1]Deals (investment)'!$B:$B,$A1153,'[1]Deals (investment)'!$T:$T,$AY$1)</f>
        <v>#VALUE!</v>
      </c>
      <c r="AS1153" s="17" t="e">
        <f>SUMIFS('[1]Deals (investment)'!$C:$C,'[1]Deals (investment)'!$B:$B,$A1153)</f>
        <v>#VALUE!</v>
      </c>
      <c r="AT1153" s="17" t="e">
        <f t="shared" si="141"/>
        <v>#VALUE!</v>
      </c>
      <c r="AU1153" s="18" t="e">
        <f>COUNTIF('[1]Deals (Exits)'!$B:$B,A1153)</f>
        <v>#VALUE!</v>
      </c>
      <c r="AV1153" s="17" t="e">
        <f>SUMIFS('[1]Deals (investment)'!$C:$C,'[1]Deals (investment)'!$B:$B,$A1153,'[1]Deals (investment)'!$T:$T,AV$1)</f>
        <v>#VALUE!</v>
      </c>
      <c r="AW1153" s="17" t="e">
        <f>SUMIFS('[1]Deals (investment)'!$C:$C,'[1]Deals (investment)'!$B:$B,$A1153,'[1]Deals (investment)'!$T:$T,AW$1)</f>
        <v>#VALUE!</v>
      </c>
      <c r="AX1153" s="17" t="e">
        <f>SUMIFS('[1]Deals (investment)'!$C:$C,'[1]Deals (investment)'!$B:$B,$A1153,'[1]Deals (investment)'!$T:$T,AX$1)</f>
        <v>#VALUE!</v>
      </c>
      <c r="AY1153" s="17" t="e">
        <f>SUMIFS('[1]Deals (investment)'!$C:$C,'[1]Deals (investment)'!$B:$B,$A1153,'[1]Deals (investment)'!$T:$T,AY$1)</f>
        <v>#VALUE!</v>
      </c>
      <c r="AZ1153" s="17" t="e">
        <f>SUMIFS('[1]Deals (investment)'!$C:$C,'[1]Deals (investment)'!$B:$B,$A1153,'[1]Deals (investment)'!$T:$T,AZ$1)</f>
        <v>#VALUE!</v>
      </c>
      <c r="BA1153" s="17" t="e">
        <f>SUMIFS('[1]Deals (investment)'!$C:$C,'[1]Deals (investment)'!$B:$B,$A1153,'[1]Deals (investment)'!$T:$T,BA$1)</f>
        <v>#VALUE!</v>
      </c>
      <c r="BB1153" s="17" t="e">
        <f>SUMIFS('[1]Deals (investment)'!$C:$C,'[1]Deals (investment)'!$B:$B,$A1153,'[1]Deals (investment)'!$T:$T,BB$1)</f>
        <v>#VALUE!</v>
      </c>
      <c r="BC1153" s="17" t="e">
        <f>SUMIFS('[1]Deals (Exits)'!$C:$C,'[1]Deals (Exits)'!$B:$B,$A1153)</f>
        <v>#VALUE!</v>
      </c>
      <c r="BD1153" s="17" t="e">
        <f>SUMIFS('[1]Deals (investment)'!$C:$C,'[1]Deals (investment)'!$B:$B,$A1153,'[1]Deals (investment)'!$V:$V,BD$1)</f>
        <v>#VALUE!</v>
      </c>
      <c r="BE1153" s="17" t="e">
        <f>SUMIFS('[1]Deals (investment)'!$C:$C,'[1]Deals (investment)'!$B:$B,$A1153,'[1]Deals (investment)'!$V:$V,BE$1)</f>
        <v>#VALUE!</v>
      </c>
      <c r="BF1153" s="17" t="e">
        <f>SUMIFS('[1]Deals (investment)'!$C:$C,'[1]Deals (investment)'!$B:$B,$A1153,'[1]Deals (investment)'!$V:$V,BF$1)</f>
        <v>#VALUE!</v>
      </c>
      <c r="BG1153" s="17" t="e">
        <f>SUMIFS('[1]Deals (investment)'!$C:$C,'[1]Deals (investment)'!$B:$B,$A1153,'[1]Deals (investment)'!$V:$V,BG$1)</f>
        <v>#VALUE!</v>
      </c>
      <c r="BH1153" s="17" t="e">
        <f>SUMIFS('[1]Deals (investment)'!$C:$C,'[1]Deals (investment)'!$B:$B,$A1153,'[1]Deals (investment)'!$V:$V,BH$1)</f>
        <v>#VALUE!</v>
      </c>
      <c r="BI1153" s="17" t="e">
        <f>SUMIFS('[1]Deals (investment)'!$C:$C,'[1]Deals (investment)'!$B:$B,$A1153,'[1]Deals (investment)'!$V:$V,BI$1)</f>
        <v>#VALUE!</v>
      </c>
      <c r="BJ1153" s="17" t="e">
        <f>SUMIFS('[1]Deals (investment)'!$C:$C,'[1]Deals (investment)'!$B:$B,$A1153,'[1]Deals (investment)'!$V:$V,BJ$1)</f>
        <v>#VALUE!</v>
      </c>
      <c r="BK1153" s="17" t="e">
        <f>SUMIFS('[1]Deals (investment)'!$C:$C,'[1]Deals (investment)'!$B:$B,$A1153,'[1]Deals (investment)'!$V:$V,BK$1)</f>
        <v>#VALUE!</v>
      </c>
      <c r="BL1153" s="17" t="e">
        <f>SUMIFS('[1]Deals (investment)'!$C:$C,'[1]Deals (investment)'!$B:$B,$A1153,'[1]Deals (investment)'!$V:$V,BL$1)</f>
        <v>#VALUE!</v>
      </c>
      <c r="BM1153" s="17" t="e">
        <f>SUMIFS('[1]Deals (investment)'!$C:$C,'[1]Deals (investment)'!$B:$B,$A1153,'[1]Deals (investment)'!$V:$V,BM$1)</f>
        <v>#VALUE!</v>
      </c>
      <c r="BN1153" s="15"/>
      <c r="BO1153" s="15"/>
      <c r="BP1153" s="22"/>
      <c r="BQ1153" s="15"/>
      <c r="BR1153" s="15"/>
      <c r="BS1153" s="15"/>
      <c r="BT1153" s="15"/>
      <c r="BU1153" s="15"/>
      <c r="BV1153" s="15"/>
      <c r="BW1153" s="15"/>
      <c r="BX1153" s="15"/>
      <c r="BY1153" s="15"/>
      <c r="BZ1153" s="15"/>
      <c r="CA1153" s="15"/>
      <c r="CB1153" s="15"/>
      <c r="CC1153" s="15"/>
      <c r="CD1153" s="15" t="str">
        <f t="shared" si="174"/>
        <v>Kool Farmer</v>
      </c>
      <c r="CE1153" s="15"/>
      <c r="CF1153" s="15"/>
      <c r="CG1153" s="15"/>
      <c r="CH1153" s="15"/>
      <c r="CI1153" s="15"/>
      <c r="CJ1153" s="15"/>
    </row>
    <row r="1154" spans="1:88" ht="12.75">
      <c r="A1154" s="15" t="s">
        <v>7849</v>
      </c>
      <c r="B1154" s="15" t="s">
        <v>7850</v>
      </c>
      <c r="C1154" s="15" t="s">
        <v>58</v>
      </c>
      <c r="D1154" s="16">
        <v>2018</v>
      </c>
      <c r="E1154" s="15" t="s">
        <v>59</v>
      </c>
      <c r="F1154" s="15"/>
      <c r="G1154" s="15"/>
      <c r="H1154" s="15"/>
      <c r="I1154" s="15"/>
      <c r="J1154" s="15"/>
      <c r="K1154" s="17" t="e">
        <f t="shared" si="140"/>
        <v>#VALUE!</v>
      </c>
      <c r="L1154" s="15"/>
      <c r="M1154" s="18" t="e">
        <f t="shared" si="166"/>
        <v>#VALUE!</v>
      </c>
      <c r="N1154" s="15"/>
      <c r="O1154" s="15"/>
      <c r="P1154" s="15"/>
      <c r="Q1154" s="15"/>
      <c r="R1154" s="15"/>
      <c r="S1154" s="19"/>
      <c r="T1154" s="15"/>
      <c r="U1154" s="17"/>
      <c r="V1154" s="15" t="s">
        <v>7851</v>
      </c>
      <c r="W1154" s="15"/>
      <c r="X1154" s="15" t="s">
        <v>158</v>
      </c>
      <c r="Y1154" s="15" t="s">
        <v>7852</v>
      </c>
      <c r="AB1154" s="20"/>
      <c r="AC1154" s="21" t="s">
        <v>7853</v>
      </c>
      <c r="AD1154" s="21" t="s">
        <v>7854</v>
      </c>
      <c r="AE1154" s="21" t="s">
        <v>7855</v>
      </c>
      <c r="AF1154" s="21" t="s">
        <v>7856</v>
      </c>
      <c r="AG1154" s="22">
        <f t="shared" si="173"/>
        <v>0.41935483870967744</v>
      </c>
      <c r="AH1154" s="15" t="str">
        <f t="shared" ref="AH1154:AH1217" si="175">IF(A1154 = "","",IF(COUNTIF(CD:CD,CONCATENATE(A1154,B1154,C1154))&gt;1,"Duplicated",""))</f>
        <v/>
      </c>
      <c r="AI1154" s="22" t="e">
        <f>VLOOKUP(A1154,'[1]Deals (investment)'!$B$2:$Z$1497,1,FALSE)</f>
        <v>#N/A</v>
      </c>
      <c r="AJ1154" s="22" t="e">
        <f>VLOOKUP(A1154,'[1]Deals (investment)'!$B$2:$Z$870,15,FALSE)</f>
        <v>#N/A</v>
      </c>
      <c r="AK1154" s="17" t="e">
        <f>VLOOKUP(A1154,'[1]Deals (Exits)'!B:B,1,FALSE)</f>
        <v>#N/A</v>
      </c>
      <c r="AL1154" s="23" t="e">
        <f>VLOOKUP(G1154,[1]Lookups!$V$3:$Y$197,4,FALSE)</f>
        <v>#N/A</v>
      </c>
      <c r="AM1154" s="17" t="str">
        <f>VLOOKUP(X1154,[1]Lookups!$B$3:$C$200,2,FALSE)</f>
        <v>Financial Services</v>
      </c>
      <c r="AN1154" s="17" t="e">
        <f>VLOOKUP(R1154,[1]Lookups!$H$3:$I$69,2,FALSE)</f>
        <v>#N/A</v>
      </c>
      <c r="AO1154" s="17" t="e">
        <f>VLOOKUP(T1154,[1]Lookups!$H$3:$I$69,2,FALSE)</f>
        <v>#N/A</v>
      </c>
      <c r="AP1154" s="17" t="e">
        <f>VLOOKUP(AN1154,[1]Lookups!$N$3:$O$11,2,FALSE)</f>
        <v>#N/A</v>
      </c>
      <c r="AQ1154" s="18" t="e">
        <f>COUNTIFS('[1]Deals (investment)'!$B:$B,$A1154)</f>
        <v>#VALUE!</v>
      </c>
      <c r="AR1154" s="18" t="e">
        <f>COUNTIFS('[1]Deals (investment)'!$B:$B,$A1154,'[1]Deals (investment)'!$T:$T,$AW$1)+COUNTIFS('[1]Deals (investment)'!$B:$B,$A1154,'[1]Deals (investment)'!$T:$T,$AX$1)+COUNTIFS('[1]Deals (investment)'!$B:$B,$A1154,'[1]Deals (investment)'!$T:$T,$AY$1)</f>
        <v>#VALUE!</v>
      </c>
      <c r="AS1154" s="17" t="e">
        <f>SUMIFS('[1]Deals (investment)'!$C:$C,'[1]Deals (investment)'!$B:$B,$A1154)</f>
        <v>#VALUE!</v>
      </c>
      <c r="AT1154" s="17" t="e">
        <f t="shared" si="141"/>
        <v>#VALUE!</v>
      </c>
      <c r="AU1154" s="18" t="e">
        <f>COUNTIF('[1]Deals (Exits)'!$B:$B,A1154)</f>
        <v>#VALUE!</v>
      </c>
      <c r="AV1154" s="17" t="e">
        <f>SUMIFS('[1]Deals (investment)'!$C:$C,'[1]Deals (investment)'!$B:$B,$A1154,'[1]Deals (investment)'!$T:$T,AV$1)</f>
        <v>#VALUE!</v>
      </c>
      <c r="AW1154" s="17" t="e">
        <f>SUMIFS('[1]Deals (investment)'!$C:$C,'[1]Deals (investment)'!$B:$B,$A1154,'[1]Deals (investment)'!$T:$T,AW$1)</f>
        <v>#VALUE!</v>
      </c>
      <c r="AX1154" s="17" t="e">
        <f>SUMIFS('[1]Deals (investment)'!$C:$C,'[1]Deals (investment)'!$B:$B,$A1154,'[1]Deals (investment)'!$T:$T,AX$1)</f>
        <v>#VALUE!</v>
      </c>
      <c r="AY1154" s="17" t="e">
        <f>SUMIFS('[1]Deals (investment)'!$C:$C,'[1]Deals (investment)'!$B:$B,$A1154,'[1]Deals (investment)'!$T:$T,AY$1)</f>
        <v>#VALUE!</v>
      </c>
      <c r="AZ1154" s="17" t="e">
        <f>SUMIFS('[1]Deals (investment)'!$C:$C,'[1]Deals (investment)'!$B:$B,$A1154,'[1]Deals (investment)'!$T:$T,AZ$1)</f>
        <v>#VALUE!</v>
      </c>
      <c r="BA1154" s="17" t="e">
        <f>SUMIFS('[1]Deals (investment)'!$C:$C,'[1]Deals (investment)'!$B:$B,$A1154,'[1]Deals (investment)'!$T:$T,BA$1)</f>
        <v>#VALUE!</v>
      </c>
      <c r="BB1154" s="17" t="e">
        <f>SUMIFS('[1]Deals (investment)'!$C:$C,'[1]Deals (investment)'!$B:$B,$A1154,'[1]Deals (investment)'!$T:$T,BB$1)</f>
        <v>#VALUE!</v>
      </c>
      <c r="BC1154" s="17" t="e">
        <f>SUMIFS('[1]Deals (Exits)'!$C:$C,'[1]Deals (Exits)'!$B:$B,$A1154)</f>
        <v>#VALUE!</v>
      </c>
      <c r="BD1154" s="17" t="e">
        <f>SUMIFS('[1]Deals (investment)'!$C:$C,'[1]Deals (investment)'!$B:$B,$A1154,'[1]Deals (investment)'!$V:$V,BD$1)</f>
        <v>#VALUE!</v>
      </c>
      <c r="BE1154" s="17" t="e">
        <f>SUMIFS('[1]Deals (investment)'!$C:$C,'[1]Deals (investment)'!$B:$B,$A1154,'[1]Deals (investment)'!$V:$V,BE$1)</f>
        <v>#VALUE!</v>
      </c>
      <c r="BF1154" s="17" t="e">
        <f>SUMIFS('[1]Deals (investment)'!$C:$C,'[1]Deals (investment)'!$B:$B,$A1154,'[1]Deals (investment)'!$V:$V,BF$1)</f>
        <v>#VALUE!</v>
      </c>
      <c r="BG1154" s="17" t="e">
        <f>SUMIFS('[1]Deals (investment)'!$C:$C,'[1]Deals (investment)'!$B:$B,$A1154,'[1]Deals (investment)'!$V:$V,BG$1)</f>
        <v>#VALUE!</v>
      </c>
      <c r="BH1154" s="17" t="e">
        <f>SUMIFS('[1]Deals (investment)'!$C:$C,'[1]Deals (investment)'!$B:$B,$A1154,'[1]Deals (investment)'!$V:$V,BH$1)</f>
        <v>#VALUE!</v>
      </c>
      <c r="BI1154" s="17" t="e">
        <f>SUMIFS('[1]Deals (investment)'!$C:$C,'[1]Deals (investment)'!$B:$B,$A1154,'[1]Deals (investment)'!$V:$V,BI$1)</f>
        <v>#VALUE!</v>
      </c>
      <c r="BJ1154" s="17" t="e">
        <f>SUMIFS('[1]Deals (investment)'!$C:$C,'[1]Deals (investment)'!$B:$B,$A1154,'[1]Deals (investment)'!$V:$V,BJ$1)</f>
        <v>#VALUE!</v>
      </c>
      <c r="BK1154" s="17" t="e">
        <f>SUMIFS('[1]Deals (investment)'!$C:$C,'[1]Deals (investment)'!$B:$B,$A1154,'[1]Deals (investment)'!$V:$V,BK$1)</f>
        <v>#VALUE!</v>
      </c>
      <c r="BL1154" s="17" t="e">
        <f>SUMIFS('[1]Deals (investment)'!$C:$C,'[1]Deals (investment)'!$B:$B,$A1154,'[1]Deals (investment)'!$V:$V,BL$1)</f>
        <v>#VALUE!</v>
      </c>
      <c r="BM1154" s="17" t="e">
        <f>SUMIFS('[1]Deals (investment)'!$C:$C,'[1]Deals (investment)'!$B:$B,$A1154,'[1]Deals (investment)'!$V:$V,BM$1)</f>
        <v>#VALUE!</v>
      </c>
      <c r="BN1154" s="15"/>
      <c r="BO1154" s="15"/>
      <c r="BP1154" s="22"/>
      <c r="BQ1154" s="15"/>
      <c r="BR1154" s="15"/>
      <c r="BS1154" s="15"/>
      <c r="BT1154" s="15"/>
      <c r="BU1154" s="15"/>
      <c r="BV1154" s="15"/>
      <c r="BW1154" s="15"/>
      <c r="BX1154" s="15"/>
      <c r="BY1154" s="15"/>
      <c r="BZ1154" s="15"/>
      <c r="CA1154" s="15"/>
      <c r="CB1154" s="15"/>
      <c r="CC1154" s="15"/>
      <c r="CD1154" s="15" t="str">
        <f t="shared" si="174"/>
        <v>Madam AinaMadam Aina is building a safe fast escrow system.Active</v>
      </c>
      <c r="CE1154" s="15"/>
      <c r="CF1154" s="15"/>
      <c r="CG1154" s="15"/>
      <c r="CH1154" s="15"/>
      <c r="CI1154" s="15"/>
      <c r="CJ1154" s="15"/>
    </row>
    <row r="1155" spans="1:88" ht="12.75">
      <c r="A1155" s="15" t="s">
        <v>7857</v>
      </c>
      <c r="B1155" s="15"/>
      <c r="C1155" s="15"/>
      <c r="D1155" s="16"/>
      <c r="E1155" s="15"/>
      <c r="F1155" s="15"/>
      <c r="G1155" s="15" t="s">
        <v>519</v>
      </c>
      <c r="H1155" s="15"/>
      <c r="I1155" s="15" t="s">
        <v>519</v>
      </c>
      <c r="J1155" s="15"/>
      <c r="K1155" s="17" t="e">
        <f t="shared" si="140"/>
        <v>#VALUE!</v>
      </c>
      <c r="L1155" s="15"/>
      <c r="M1155" s="18" t="e">
        <f t="shared" si="166"/>
        <v>#VALUE!</v>
      </c>
      <c r="N1155" s="15"/>
      <c r="O1155" s="15"/>
      <c r="P1155" s="15"/>
      <c r="Q1155" s="15"/>
      <c r="R1155" s="15"/>
      <c r="S1155" s="19"/>
      <c r="T1155" s="15"/>
      <c r="U1155" s="17"/>
      <c r="V1155" s="15"/>
      <c r="W1155" s="15"/>
      <c r="X1155" s="15" t="s">
        <v>5895</v>
      </c>
      <c r="Y1155" s="15"/>
      <c r="AB1155" s="20"/>
      <c r="AC1155" s="15"/>
      <c r="AD1155" s="15"/>
      <c r="AE1155" s="15"/>
      <c r="AF1155" s="15"/>
      <c r="AG1155" s="22">
        <f t="shared" si="173"/>
        <v>0.16129032258064516</v>
      </c>
      <c r="AH1155" s="15" t="str">
        <f t="shared" si="175"/>
        <v/>
      </c>
      <c r="AI1155" s="22" t="e">
        <f>VLOOKUP(A1155,'[1]Deals (investment)'!$B$2:$Z$1497,1,FALSE)</f>
        <v>#N/A</v>
      </c>
      <c r="AJ1155" s="22" t="e">
        <f>VLOOKUP(A1155,'[1]Deals (investment)'!$B$2:$Z$870,15,FALSE)</f>
        <v>#N/A</v>
      </c>
      <c r="AK1155" s="17" t="e">
        <f>VLOOKUP(A1155,'[1]Deals (Exits)'!B:B,1,FALSE)</f>
        <v>#N/A</v>
      </c>
      <c r="AL1155" s="23">
        <f>VLOOKUP(G1155,[1]Lookups!$V$3:$Y$197,4,FALSE)</f>
        <v>0</v>
      </c>
      <c r="AM1155" s="17" t="str">
        <f>VLOOKUP(X1155,[1]Lookups!$B$3:$C$200,2,FALSE)</f>
        <v>Other Technologies &amp; Information Technology</v>
      </c>
      <c r="AN1155" s="17" t="e">
        <f>VLOOKUP(R1155,[1]Lookups!$H$3:$I$69,2,FALSE)</f>
        <v>#N/A</v>
      </c>
      <c r="AO1155" s="17" t="e">
        <f>VLOOKUP(T1155,[1]Lookups!$H$3:$I$69,2,FALSE)</f>
        <v>#N/A</v>
      </c>
      <c r="AP1155" s="17" t="e">
        <f>VLOOKUP(AN1155,[1]Lookups!$N$3:$O$11,2,FALSE)</f>
        <v>#N/A</v>
      </c>
      <c r="AQ1155" s="18" t="e">
        <f>COUNTIFS('[1]Deals (investment)'!$B:$B,$A1155)</f>
        <v>#VALUE!</v>
      </c>
      <c r="AR1155" s="18" t="e">
        <f>COUNTIFS('[1]Deals (investment)'!$B:$B,$A1155,'[1]Deals (investment)'!$T:$T,$AW$1)+COUNTIFS('[1]Deals (investment)'!$B:$B,$A1155,'[1]Deals (investment)'!$T:$T,$AX$1)+COUNTIFS('[1]Deals (investment)'!$B:$B,$A1155,'[1]Deals (investment)'!$T:$T,$AY$1)</f>
        <v>#VALUE!</v>
      </c>
      <c r="AS1155" s="17" t="e">
        <f>SUMIFS('[1]Deals (investment)'!$C:$C,'[1]Deals (investment)'!$B:$B,$A1155)</f>
        <v>#VALUE!</v>
      </c>
      <c r="AT1155" s="17" t="e">
        <f t="shared" si="141"/>
        <v>#VALUE!</v>
      </c>
      <c r="AU1155" s="18" t="e">
        <f>COUNTIF('[1]Deals (Exits)'!$B:$B,A1155)</f>
        <v>#VALUE!</v>
      </c>
      <c r="AV1155" s="17" t="e">
        <f>SUMIFS('[1]Deals (investment)'!$C:$C,'[1]Deals (investment)'!$B:$B,$A1155,'[1]Deals (investment)'!$T:$T,AV$1)</f>
        <v>#VALUE!</v>
      </c>
      <c r="AW1155" s="17" t="e">
        <f>SUMIFS('[1]Deals (investment)'!$C:$C,'[1]Deals (investment)'!$B:$B,$A1155,'[1]Deals (investment)'!$T:$T,AW$1)</f>
        <v>#VALUE!</v>
      </c>
      <c r="AX1155" s="17" t="e">
        <f>SUMIFS('[1]Deals (investment)'!$C:$C,'[1]Deals (investment)'!$B:$B,$A1155,'[1]Deals (investment)'!$T:$T,AX$1)</f>
        <v>#VALUE!</v>
      </c>
      <c r="AY1155" s="17" t="e">
        <f>SUMIFS('[1]Deals (investment)'!$C:$C,'[1]Deals (investment)'!$B:$B,$A1155,'[1]Deals (investment)'!$T:$T,AY$1)</f>
        <v>#VALUE!</v>
      </c>
      <c r="AZ1155" s="17" t="e">
        <f>SUMIFS('[1]Deals (investment)'!$C:$C,'[1]Deals (investment)'!$B:$B,$A1155,'[1]Deals (investment)'!$T:$T,AZ$1)</f>
        <v>#VALUE!</v>
      </c>
      <c r="BA1155" s="17" t="e">
        <f>SUMIFS('[1]Deals (investment)'!$C:$C,'[1]Deals (investment)'!$B:$B,$A1155,'[1]Deals (investment)'!$T:$T,BA$1)</f>
        <v>#VALUE!</v>
      </c>
      <c r="BB1155" s="17" t="e">
        <f>SUMIFS('[1]Deals (investment)'!$C:$C,'[1]Deals (investment)'!$B:$B,$A1155,'[1]Deals (investment)'!$T:$T,BB$1)</f>
        <v>#VALUE!</v>
      </c>
      <c r="BC1155" s="17" t="e">
        <f>SUMIFS('[1]Deals (Exits)'!$C:$C,'[1]Deals (Exits)'!$B:$B,$A1155)</f>
        <v>#VALUE!</v>
      </c>
      <c r="BD1155" s="17" t="e">
        <f>SUMIFS('[1]Deals (investment)'!$C:$C,'[1]Deals (investment)'!$B:$B,$A1155,'[1]Deals (investment)'!$V:$V,BD$1)</f>
        <v>#VALUE!</v>
      </c>
      <c r="BE1155" s="17" t="e">
        <f>SUMIFS('[1]Deals (investment)'!$C:$C,'[1]Deals (investment)'!$B:$B,$A1155,'[1]Deals (investment)'!$V:$V,BE$1)</f>
        <v>#VALUE!</v>
      </c>
      <c r="BF1155" s="17" t="e">
        <f>SUMIFS('[1]Deals (investment)'!$C:$C,'[1]Deals (investment)'!$B:$B,$A1155,'[1]Deals (investment)'!$V:$V,BF$1)</f>
        <v>#VALUE!</v>
      </c>
      <c r="BG1155" s="17" t="e">
        <f>SUMIFS('[1]Deals (investment)'!$C:$C,'[1]Deals (investment)'!$B:$B,$A1155,'[1]Deals (investment)'!$V:$V,BG$1)</f>
        <v>#VALUE!</v>
      </c>
      <c r="BH1155" s="17" t="e">
        <f>SUMIFS('[1]Deals (investment)'!$C:$C,'[1]Deals (investment)'!$B:$B,$A1155,'[1]Deals (investment)'!$V:$V,BH$1)</f>
        <v>#VALUE!</v>
      </c>
      <c r="BI1155" s="17" t="e">
        <f>SUMIFS('[1]Deals (investment)'!$C:$C,'[1]Deals (investment)'!$B:$B,$A1155,'[1]Deals (investment)'!$V:$V,BI$1)</f>
        <v>#VALUE!</v>
      </c>
      <c r="BJ1155" s="17" t="e">
        <f>SUMIFS('[1]Deals (investment)'!$C:$C,'[1]Deals (investment)'!$B:$B,$A1155,'[1]Deals (investment)'!$V:$V,BJ$1)</f>
        <v>#VALUE!</v>
      </c>
      <c r="BK1155" s="17" t="e">
        <f>SUMIFS('[1]Deals (investment)'!$C:$C,'[1]Deals (investment)'!$B:$B,$A1155,'[1]Deals (investment)'!$V:$V,BK$1)</f>
        <v>#VALUE!</v>
      </c>
      <c r="BL1155" s="17" t="e">
        <f>SUMIFS('[1]Deals (investment)'!$C:$C,'[1]Deals (investment)'!$B:$B,$A1155,'[1]Deals (investment)'!$V:$V,BL$1)</f>
        <v>#VALUE!</v>
      </c>
      <c r="BM1155" s="17" t="e">
        <f>SUMIFS('[1]Deals (investment)'!$C:$C,'[1]Deals (investment)'!$B:$B,$A1155,'[1]Deals (investment)'!$V:$V,BM$1)</f>
        <v>#VALUE!</v>
      </c>
      <c r="BN1155" s="15"/>
      <c r="BO1155" s="15"/>
      <c r="BP1155" s="22"/>
      <c r="BQ1155" s="15"/>
      <c r="BR1155" s="15"/>
      <c r="BS1155" s="15"/>
      <c r="BT1155" s="15"/>
      <c r="BU1155" s="15"/>
      <c r="BV1155" s="15"/>
      <c r="BW1155" s="15"/>
      <c r="BX1155" s="15"/>
      <c r="BY1155" s="15"/>
      <c r="BZ1155" s="15"/>
      <c r="CA1155" s="15"/>
      <c r="CB1155" s="15"/>
      <c r="CC1155" s="15"/>
      <c r="CD1155" s="15" t="str">
        <f t="shared" si="174"/>
        <v>Kpeiz Digital</v>
      </c>
      <c r="CE1155" s="15"/>
      <c r="CF1155" s="15"/>
      <c r="CG1155" s="15"/>
      <c r="CH1155" s="15"/>
      <c r="CI1155" s="15"/>
      <c r="CJ1155" s="15"/>
    </row>
    <row r="1156" spans="1:88" ht="12.75">
      <c r="A1156" s="15" t="s">
        <v>7858</v>
      </c>
      <c r="B1156" s="15" t="s">
        <v>7859</v>
      </c>
      <c r="C1156" s="15" t="s">
        <v>58</v>
      </c>
      <c r="D1156" s="16">
        <v>2016</v>
      </c>
      <c r="E1156" s="15" t="s">
        <v>7860</v>
      </c>
      <c r="F1156" s="15"/>
      <c r="G1156" s="15" t="s">
        <v>61</v>
      </c>
      <c r="H1156" s="15"/>
      <c r="I1156" s="15" t="s">
        <v>61</v>
      </c>
      <c r="J1156" s="15"/>
      <c r="K1156" s="17" t="e">
        <f t="shared" si="140"/>
        <v>#VALUE!</v>
      </c>
      <c r="L1156" s="15"/>
      <c r="M1156" s="18" t="e">
        <f t="shared" si="166"/>
        <v>#VALUE!</v>
      </c>
      <c r="N1156" s="15"/>
      <c r="O1156" s="15"/>
      <c r="P1156" s="15"/>
      <c r="Q1156" s="15"/>
      <c r="R1156" s="15"/>
      <c r="S1156" s="19"/>
      <c r="T1156" s="15"/>
      <c r="U1156" s="17"/>
      <c r="V1156" s="15" t="s">
        <v>7861</v>
      </c>
      <c r="W1156" s="15"/>
      <c r="X1156" s="15" t="s">
        <v>256</v>
      </c>
      <c r="Y1156" s="15" t="s">
        <v>6965</v>
      </c>
      <c r="AB1156" s="20"/>
      <c r="AC1156" s="21" t="s">
        <v>7862</v>
      </c>
      <c r="AD1156" s="21" t="s">
        <v>7863</v>
      </c>
      <c r="AE1156" s="15"/>
      <c r="AF1156" s="15"/>
      <c r="AG1156" s="22">
        <f t="shared" si="173"/>
        <v>0.41935483870967744</v>
      </c>
      <c r="AH1156" s="15" t="e">
        <f t="shared" si="175"/>
        <v>#VALUE!</v>
      </c>
      <c r="AI1156" s="22" t="e">
        <f>VLOOKUP(A1156,'[1]Deals (investment)'!$B$2:$Z$1497,1,FALSE)</f>
        <v>#N/A</v>
      </c>
      <c r="AJ1156" s="22" t="e">
        <f>VLOOKUP(A1156,'[1]Deals (investment)'!$B$2:$Z$870,15,FALSE)</f>
        <v>#N/A</v>
      </c>
      <c r="AK1156" s="17" t="e">
        <f>VLOOKUP(A1156,'[1]Deals (Exits)'!B:B,1,FALSE)</f>
        <v>#N/A</v>
      </c>
      <c r="AL1156" s="23">
        <f>VLOOKUP(G1156,[1]Lookups!$V$3:$Y$197,4,FALSE)</f>
        <v>0</v>
      </c>
      <c r="AM1156" s="17" t="str">
        <f>VLOOKUP(X1156,[1]Lookups!$B$3:$C$200,2,FALSE)</f>
        <v>Media &amp; Entertainment</v>
      </c>
      <c r="AN1156" s="17" t="e">
        <f>VLOOKUP(R1156,[1]Lookups!$H$3:$I$69,2,FALSE)</f>
        <v>#N/A</v>
      </c>
      <c r="AO1156" s="17" t="e">
        <f>VLOOKUP(T1156,[1]Lookups!$H$3:$I$69,2,FALSE)</f>
        <v>#N/A</v>
      </c>
      <c r="AP1156" s="17" t="e">
        <f>VLOOKUP(AN1156,[1]Lookups!$N$3:$O$11,2,FALSE)</f>
        <v>#N/A</v>
      </c>
      <c r="AQ1156" s="18" t="e">
        <f>COUNTIFS('[1]Deals (investment)'!$B:$B,$A1156)</f>
        <v>#VALUE!</v>
      </c>
      <c r="AR1156" s="18" t="e">
        <f>COUNTIFS('[1]Deals (investment)'!$B:$B,$A1156,'[1]Deals (investment)'!$T:$T,$AW$1)+COUNTIFS('[1]Deals (investment)'!$B:$B,$A1156,'[1]Deals (investment)'!$T:$T,$AX$1)+COUNTIFS('[1]Deals (investment)'!$B:$B,$A1156,'[1]Deals (investment)'!$T:$T,$AY$1)</f>
        <v>#VALUE!</v>
      </c>
      <c r="AS1156" s="17" t="e">
        <f>SUMIFS('[1]Deals (investment)'!$C:$C,'[1]Deals (investment)'!$B:$B,$A1156)</f>
        <v>#VALUE!</v>
      </c>
      <c r="AT1156" s="17" t="e">
        <f t="shared" si="141"/>
        <v>#VALUE!</v>
      </c>
      <c r="AU1156" s="18" t="e">
        <f>COUNTIF('[1]Deals (Exits)'!$B:$B,A1156)</f>
        <v>#VALUE!</v>
      </c>
      <c r="AV1156" s="17" t="e">
        <f>SUMIFS('[1]Deals (investment)'!$C:$C,'[1]Deals (investment)'!$B:$B,$A1156,'[1]Deals (investment)'!$T:$T,AV$1)</f>
        <v>#VALUE!</v>
      </c>
      <c r="AW1156" s="17" t="e">
        <f>SUMIFS('[1]Deals (investment)'!$C:$C,'[1]Deals (investment)'!$B:$B,$A1156,'[1]Deals (investment)'!$T:$T,AW$1)</f>
        <v>#VALUE!</v>
      </c>
      <c r="AX1156" s="17" t="e">
        <f>SUMIFS('[1]Deals (investment)'!$C:$C,'[1]Deals (investment)'!$B:$B,$A1156,'[1]Deals (investment)'!$T:$T,AX$1)</f>
        <v>#VALUE!</v>
      </c>
      <c r="AY1156" s="17" t="e">
        <f>SUMIFS('[1]Deals (investment)'!$C:$C,'[1]Deals (investment)'!$B:$B,$A1156,'[1]Deals (investment)'!$T:$T,AY$1)</f>
        <v>#VALUE!</v>
      </c>
      <c r="AZ1156" s="17" t="e">
        <f>SUMIFS('[1]Deals (investment)'!$C:$C,'[1]Deals (investment)'!$B:$B,$A1156,'[1]Deals (investment)'!$T:$T,AZ$1)</f>
        <v>#VALUE!</v>
      </c>
      <c r="BA1156" s="17" t="e">
        <f>SUMIFS('[1]Deals (investment)'!$C:$C,'[1]Deals (investment)'!$B:$B,$A1156,'[1]Deals (investment)'!$T:$T,BA$1)</f>
        <v>#VALUE!</v>
      </c>
      <c r="BB1156" s="17" t="e">
        <f>SUMIFS('[1]Deals (investment)'!$C:$C,'[1]Deals (investment)'!$B:$B,$A1156,'[1]Deals (investment)'!$T:$T,BB$1)</f>
        <v>#VALUE!</v>
      </c>
      <c r="BC1156" s="17" t="e">
        <f>SUMIFS('[1]Deals (Exits)'!$C:$C,'[1]Deals (Exits)'!$B:$B,$A1156)</f>
        <v>#VALUE!</v>
      </c>
      <c r="BD1156" s="17" t="e">
        <f>SUMIFS('[1]Deals (investment)'!$C:$C,'[1]Deals (investment)'!$B:$B,$A1156,'[1]Deals (investment)'!$V:$V,BD$1)</f>
        <v>#VALUE!</v>
      </c>
      <c r="BE1156" s="17" t="e">
        <f>SUMIFS('[1]Deals (investment)'!$C:$C,'[1]Deals (investment)'!$B:$B,$A1156,'[1]Deals (investment)'!$V:$V,BE$1)</f>
        <v>#VALUE!</v>
      </c>
      <c r="BF1156" s="17" t="e">
        <f>SUMIFS('[1]Deals (investment)'!$C:$C,'[1]Deals (investment)'!$B:$B,$A1156,'[1]Deals (investment)'!$V:$V,BF$1)</f>
        <v>#VALUE!</v>
      </c>
      <c r="BG1156" s="17" t="e">
        <f>SUMIFS('[1]Deals (investment)'!$C:$C,'[1]Deals (investment)'!$B:$B,$A1156,'[1]Deals (investment)'!$V:$V,BG$1)</f>
        <v>#VALUE!</v>
      </c>
      <c r="BH1156" s="17" t="e">
        <f>SUMIFS('[1]Deals (investment)'!$C:$C,'[1]Deals (investment)'!$B:$B,$A1156,'[1]Deals (investment)'!$V:$V,BH$1)</f>
        <v>#VALUE!</v>
      </c>
      <c r="BI1156" s="17" t="e">
        <f>SUMIFS('[1]Deals (investment)'!$C:$C,'[1]Deals (investment)'!$B:$B,$A1156,'[1]Deals (investment)'!$V:$V,BI$1)</f>
        <v>#VALUE!</v>
      </c>
      <c r="BJ1156" s="17" t="e">
        <f>SUMIFS('[1]Deals (investment)'!$C:$C,'[1]Deals (investment)'!$B:$B,$A1156,'[1]Deals (investment)'!$V:$V,BJ$1)</f>
        <v>#VALUE!</v>
      </c>
      <c r="BK1156" s="17" t="e">
        <f>SUMIFS('[1]Deals (investment)'!$C:$C,'[1]Deals (investment)'!$B:$B,$A1156,'[1]Deals (investment)'!$V:$V,BK$1)</f>
        <v>#VALUE!</v>
      </c>
      <c r="BL1156" s="17" t="e">
        <f>SUMIFS('[1]Deals (investment)'!$C:$C,'[1]Deals (investment)'!$B:$B,$A1156,'[1]Deals (investment)'!$V:$V,BL$1)</f>
        <v>#VALUE!</v>
      </c>
      <c r="BM1156" s="17" t="e">
        <f>SUMIFS('[1]Deals (investment)'!$C:$C,'[1]Deals (investment)'!$B:$B,$A1156,'[1]Deals (investment)'!$V:$V,BM$1)</f>
        <v>#VALUE!</v>
      </c>
      <c r="BN1156" s="15"/>
      <c r="BO1156" s="15"/>
      <c r="BP1156" s="22"/>
      <c r="BQ1156" s="15"/>
      <c r="BR1156" s="15"/>
      <c r="BS1156" s="15"/>
      <c r="BT1156" s="15"/>
      <c r="BU1156" s="15"/>
      <c r="BV1156" s="15"/>
      <c r="BW1156" s="15"/>
      <c r="BX1156" s="15"/>
      <c r="BY1156" s="15"/>
      <c r="BZ1156" s="15"/>
      <c r="CA1156" s="15"/>
      <c r="CB1156" s="15"/>
      <c r="CC1156" s="15"/>
      <c r="CD1156" s="15" t="str">
        <f t="shared" si="174"/>
        <v>Kraks TVWe believe that only the best content should win, and we intend to be the wheel that nurtures this change. In the near future, we will champion this course on the African media landscape, even as we now help brands achieve their goals with creative Content Marketing.Active</v>
      </c>
      <c r="CE1156" s="15"/>
      <c r="CF1156" s="15"/>
      <c r="CG1156" s="15"/>
      <c r="CH1156" s="15"/>
      <c r="CI1156" s="15"/>
      <c r="CJ1156" s="15"/>
    </row>
    <row r="1157" spans="1:88" ht="12.75">
      <c r="A1157" s="15" t="s">
        <v>7864</v>
      </c>
      <c r="B1157" s="15" t="s">
        <v>7865</v>
      </c>
      <c r="C1157" s="15" t="s">
        <v>58</v>
      </c>
      <c r="D1157" s="16"/>
      <c r="E1157" s="15" t="s">
        <v>90</v>
      </c>
      <c r="F1157" s="15"/>
      <c r="G1157" s="15" t="s">
        <v>91</v>
      </c>
      <c r="H1157" s="15"/>
      <c r="I1157" s="15" t="s">
        <v>91</v>
      </c>
      <c r="J1157" s="15"/>
      <c r="K1157" s="17" t="e">
        <f t="shared" si="140"/>
        <v>#VALUE!</v>
      </c>
      <c r="L1157" s="15"/>
      <c r="M1157" s="18" t="e">
        <f t="shared" si="166"/>
        <v>#VALUE!</v>
      </c>
      <c r="N1157" s="15"/>
      <c r="O1157" s="15"/>
      <c r="P1157" s="15"/>
      <c r="Q1157" s="15"/>
      <c r="R1157" s="15"/>
      <c r="S1157" s="19"/>
      <c r="T1157" s="15"/>
      <c r="U1157" s="17"/>
      <c r="V1157" s="15" t="s">
        <v>7866</v>
      </c>
      <c r="W1157" s="15"/>
      <c r="X1157" s="15"/>
      <c r="Y1157" s="15"/>
      <c r="AB1157" s="20"/>
      <c r="AC1157" s="15"/>
      <c r="AD1157" s="15"/>
      <c r="AE1157" s="15"/>
      <c r="AF1157" s="15"/>
      <c r="AG1157" s="22">
        <f t="shared" si="173"/>
        <v>0.25806451612903225</v>
      </c>
      <c r="AH1157" s="15" t="str">
        <f t="shared" si="175"/>
        <v/>
      </c>
      <c r="AI1157" s="22" t="e">
        <f>VLOOKUP(A1157,'[1]Deals (investment)'!$B$2:$Z$1497,1,FALSE)</f>
        <v>#N/A</v>
      </c>
      <c r="AJ1157" s="22" t="e">
        <f>VLOOKUP(A1157,'[1]Deals (investment)'!$B$2:$Z$870,15,FALSE)</f>
        <v>#N/A</v>
      </c>
      <c r="AK1157" s="17" t="e">
        <f>VLOOKUP(A1157,'[1]Deals (Exits)'!B:B,1,FALSE)</f>
        <v>#N/A</v>
      </c>
      <c r="AL1157" s="23">
        <f>VLOOKUP(G1157,[1]Lookups!$V$3:$Y$197,4,FALSE)</f>
        <v>0</v>
      </c>
      <c r="AM1157" s="17" t="e">
        <f>VLOOKUP(X1157,[1]Lookups!$B$3:$C$200,2,FALSE)</f>
        <v>#N/A</v>
      </c>
      <c r="AN1157" s="17" t="e">
        <f>VLOOKUP(R1157,[1]Lookups!$H$3:$I$69,2,FALSE)</f>
        <v>#N/A</v>
      </c>
      <c r="AO1157" s="17" t="e">
        <f>VLOOKUP(T1157,[1]Lookups!$H$3:$I$69,2,FALSE)</f>
        <v>#N/A</v>
      </c>
      <c r="AP1157" s="17" t="e">
        <f>VLOOKUP(AN1157,[1]Lookups!$N$3:$O$11,2,FALSE)</f>
        <v>#N/A</v>
      </c>
      <c r="AQ1157" s="18" t="e">
        <f>COUNTIFS('[1]Deals (investment)'!$B:$B,$A1157)</f>
        <v>#VALUE!</v>
      </c>
      <c r="AR1157" s="18" t="e">
        <f>COUNTIFS('[1]Deals (investment)'!$B:$B,$A1157,'[1]Deals (investment)'!$T:$T,$AW$1)+COUNTIFS('[1]Deals (investment)'!$B:$B,$A1157,'[1]Deals (investment)'!$T:$T,$AX$1)+COUNTIFS('[1]Deals (investment)'!$B:$B,$A1157,'[1]Deals (investment)'!$T:$T,$AY$1)</f>
        <v>#VALUE!</v>
      </c>
      <c r="AS1157" s="17" t="e">
        <f>SUMIFS('[1]Deals (investment)'!$C:$C,'[1]Deals (investment)'!$B:$B,$A1157)</f>
        <v>#VALUE!</v>
      </c>
      <c r="AT1157" s="17" t="e">
        <f t="shared" si="141"/>
        <v>#VALUE!</v>
      </c>
      <c r="AU1157" s="18" t="e">
        <f>COUNTIF('[1]Deals (Exits)'!$B:$B,A1157)</f>
        <v>#VALUE!</v>
      </c>
      <c r="AV1157" s="17" t="e">
        <f>SUMIFS('[1]Deals (investment)'!$C:$C,'[1]Deals (investment)'!$B:$B,$A1157,'[1]Deals (investment)'!$T:$T,AV$1)</f>
        <v>#VALUE!</v>
      </c>
      <c r="AW1157" s="17" t="e">
        <f>SUMIFS('[1]Deals (investment)'!$C:$C,'[1]Deals (investment)'!$B:$B,$A1157,'[1]Deals (investment)'!$T:$T,AW$1)</f>
        <v>#VALUE!</v>
      </c>
      <c r="AX1157" s="17" t="e">
        <f>SUMIFS('[1]Deals (investment)'!$C:$C,'[1]Deals (investment)'!$B:$B,$A1157,'[1]Deals (investment)'!$T:$T,AX$1)</f>
        <v>#VALUE!</v>
      </c>
      <c r="AY1157" s="17" t="e">
        <f>SUMIFS('[1]Deals (investment)'!$C:$C,'[1]Deals (investment)'!$B:$B,$A1157,'[1]Deals (investment)'!$T:$T,AY$1)</f>
        <v>#VALUE!</v>
      </c>
      <c r="AZ1157" s="17" t="e">
        <f>SUMIFS('[1]Deals (investment)'!$C:$C,'[1]Deals (investment)'!$B:$B,$A1157,'[1]Deals (investment)'!$T:$T,AZ$1)</f>
        <v>#VALUE!</v>
      </c>
      <c r="BA1157" s="17" t="e">
        <f>SUMIFS('[1]Deals (investment)'!$C:$C,'[1]Deals (investment)'!$B:$B,$A1157,'[1]Deals (investment)'!$T:$T,BA$1)</f>
        <v>#VALUE!</v>
      </c>
      <c r="BB1157" s="17" t="e">
        <f>SUMIFS('[1]Deals (investment)'!$C:$C,'[1]Deals (investment)'!$B:$B,$A1157,'[1]Deals (investment)'!$T:$T,BB$1)</f>
        <v>#VALUE!</v>
      </c>
      <c r="BC1157" s="17" t="e">
        <f>SUMIFS('[1]Deals (Exits)'!$C:$C,'[1]Deals (Exits)'!$B:$B,$A1157)</f>
        <v>#VALUE!</v>
      </c>
      <c r="BD1157" s="17" t="e">
        <f>SUMIFS('[1]Deals (investment)'!$C:$C,'[1]Deals (investment)'!$B:$B,$A1157,'[1]Deals (investment)'!$V:$V,BD$1)</f>
        <v>#VALUE!</v>
      </c>
      <c r="BE1157" s="17" t="e">
        <f>SUMIFS('[1]Deals (investment)'!$C:$C,'[1]Deals (investment)'!$B:$B,$A1157,'[1]Deals (investment)'!$V:$V,BE$1)</f>
        <v>#VALUE!</v>
      </c>
      <c r="BF1157" s="17" t="e">
        <f>SUMIFS('[1]Deals (investment)'!$C:$C,'[1]Deals (investment)'!$B:$B,$A1157,'[1]Deals (investment)'!$V:$V,BF$1)</f>
        <v>#VALUE!</v>
      </c>
      <c r="BG1157" s="17" t="e">
        <f>SUMIFS('[1]Deals (investment)'!$C:$C,'[1]Deals (investment)'!$B:$B,$A1157,'[1]Deals (investment)'!$V:$V,BG$1)</f>
        <v>#VALUE!</v>
      </c>
      <c r="BH1157" s="17" t="e">
        <f>SUMIFS('[1]Deals (investment)'!$C:$C,'[1]Deals (investment)'!$B:$B,$A1157,'[1]Deals (investment)'!$V:$V,BH$1)</f>
        <v>#VALUE!</v>
      </c>
      <c r="BI1157" s="17" t="e">
        <f>SUMIFS('[1]Deals (investment)'!$C:$C,'[1]Deals (investment)'!$B:$B,$A1157,'[1]Deals (investment)'!$V:$V,BI$1)</f>
        <v>#VALUE!</v>
      </c>
      <c r="BJ1157" s="17" t="e">
        <f>SUMIFS('[1]Deals (investment)'!$C:$C,'[1]Deals (investment)'!$B:$B,$A1157,'[1]Deals (investment)'!$V:$V,BJ$1)</f>
        <v>#VALUE!</v>
      </c>
      <c r="BK1157" s="17" t="e">
        <f>SUMIFS('[1]Deals (investment)'!$C:$C,'[1]Deals (investment)'!$B:$B,$A1157,'[1]Deals (investment)'!$V:$V,BK$1)</f>
        <v>#VALUE!</v>
      </c>
      <c r="BL1157" s="17" t="e">
        <f>SUMIFS('[1]Deals (investment)'!$C:$C,'[1]Deals (investment)'!$B:$B,$A1157,'[1]Deals (investment)'!$V:$V,BL$1)</f>
        <v>#VALUE!</v>
      </c>
      <c r="BM1157" s="17" t="e">
        <f>SUMIFS('[1]Deals (investment)'!$C:$C,'[1]Deals (investment)'!$B:$B,$A1157,'[1]Deals (investment)'!$V:$V,BM$1)</f>
        <v>#VALUE!</v>
      </c>
      <c r="BN1157" s="15"/>
      <c r="BO1157" s="15"/>
      <c r="BP1157" s="22"/>
      <c r="BQ1157" s="15"/>
      <c r="BR1157" s="15"/>
      <c r="BS1157" s="15"/>
      <c r="BT1157" s="15"/>
      <c r="BU1157" s="15"/>
      <c r="BV1157" s="15"/>
      <c r="BW1157" s="15"/>
      <c r="BX1157" s="15"/>
      <c r="BY1157" s="15"/>
      <c r="BZ1157" s="15"/>
      <c r="CA1157" s="15"/>
      <c r="CB1157" s="15"/>
      <c r="CC1157" s="15"/>
      <c r="CD1157" s="15" t="str">
        <f t="shared" si="174"/>
        <v>KryszanTecKryszanTec has developed Subware, a solution that allows businesses to understand how they are spending money on IT. Through the solution, the company is able to show a business how much it would cost them to move to any new technology.Active</v>
      </c>
      <c r="CE1157" s="15"/>
      <c r="CF1157" s="15"/>
      <c r="CG1157" s="15"/>
      <c r="CH1157" s="15"/>
      <c r="CI1157" s="15"/>
      <c r="CJ1157" s="15"/>
    </row>
    <row r="1158" spans="1:88" ht="12.75">
      <c r="A1158" s="15" t="s">
        <v>7867</v>
      </c>
      <c r="B1158" s="15" t="s">
        <v>7868</v>
      </c>
      <c r="C1158" s="15" t="s">
        <v>58</v>
      </c>
      <c r="D1158" s="16">
        <v>2017</v>
      </c>
      <c r="E1158" s="15" t="s">
        <v>1649</v>
      </c>
      <c r="F1158" s="15"/>
      <c r="G1158" s="15" t="s">
        <v>1650</v>
      </c>
      <c r="H1158" s="15"/>
      <c r="I1158" s="15"/>
      <c r="J1158" s="15"/>
      <c r="K1158" s="17" t="e">
        <f t="shared" si="140"/>
        <v>#VALUE!</v>
      </c>
      <c r="L1158" s="15"/>
      <c r="M1158" s="18" t="e">
        <f t="shared" si="166"/>
        <v>#VALUE!</v>
      </c>
      <c r="N1158" s="15"/>
      <c r="O1158" s="15"/>
      <c r="P1158" s="15"/>
      <c r="Q1158" s="15"/>
      <c r="R1158" s="15"/>
      <c r="S1158" s="19"/>
      <c r="T1158" s="15"/>
      <c r="U1158" s="17"/>
      <c r="V1158" s="15" t="s">
        <v>7869</v>
      </c>
      <c r="W1158" s="15"/>
      <c r="X1158" s="15" t="s">
        <v>404</v>
      </c>
      <c r="Y1158" s="15"/>
      <c r="AB1158" s="20"/>
      <c r="AC1158" s="21" t="s">
        <v>7870</v>
      </c>
      <c r="AD1158" s="21" t="s">
        <v>7871</v>
      </c>
      <c r="AE1158" s="21" t="s">
        <v>7872</v>
      </c>
      <c r="AF1158" s="21" t="s">
        <v>7873</v>
      </c>
      <c r="AG1158" s="22">
        <f t="shared" si="173"/>
        <v>0.41935483870967744</v>
      </c>
      <c r="AH1158" s="15" t="str">
        <f t="shared" si="175"/>
        <v/>
      </c>
      <c r="AI1158" s="22" t="e">
        <f>VLOOKUP(A1158,'[1]Deals (investment)'!$B$2:$Z$1497,1,FALSE)</f>
        <v>#N/A</v>
      </c>
      <c r="AJ1158" s="22" t="e">
        <f>VLOOKUP(A1158,'[1]Deals (investment)'!$B$2:$Z$870,15,FALSE)</f>
        <v>#N/A</v>
      </c>
      <c r="AK1158" s="17" t="e">
        <f>VLOOKUP(A1158,'[1]Deals (Exits)'!B:B,1,FALSE)</f>
        <v>#N/A</v>
      </c>
      <c r="AL1158" s="23">
        <f>VLOOKUP(G1158,[1]Lookups!$V$3:$Y$197,4,FALSE)</f>
        <v>0</v>
      </c>
      <c r="AM1158" s="17" t="str">
        <f>VLOOKUP(X1158,[1]Lookups!$B$3:$C$200,2,FALSE)</f>
        <v>Other Technologies &amp; Information Technology</v>
      </c>
      <c r="AN1158" s="17" t="e">
        <f>VLOOKUP(R1158,[1]Lookups!$H$3:$I$69,2,FALSE)</f>
        <v>#N/A</v>
      </c>
      <c r="AO1158" s="17" t="e">
        <f>VLOOKUP(T1158,[1]Lookups!$H$3:$I$69,2,FALSE)</f>
        <v>#N/A</v>
      </c>
      <c r="AP1158" s="17" t="e">
        <f>VLOOKUP(AN1158,[1]Lookups!$N$3:$O$11,2,FALSE)</f>
        <v>#N/A</v>
      </c>
      <c r="AQ1158" s="18" t="e">
        <f>COUNTIFS('[1]Deals (investment)'!$B:$B,$A1158)</f>
        <v>#VALUE!</v>
      </c>
      <c r="AR1158" s="18" t="e">
        <f>COUNTIFS('[1]Deals (investment)'!$B:$B,$A1158,'[1]Deals (investment)'!$T:$T,$AW$1)+COUNTIFS('[1]Deals (investment)'!$B:$B,$A1158,'[1]Deals (investment)'!$T:$T,$AX$1)+COUNTIFS('[1]Deals (investment)'!$B:$B,$A1158,'[1]Deals (investment)'!$T:$T,$AY$1)</f>
        <v>#VALUE!</v>
      </c>
      <c r="AS1158" s="17" t="e">
        <f>SUMIFS('[1]Deals (investment)'!$C:$C,'[1]Deals (investment)'!$B:$B,$A1158)</f>
        <v>#VALUE!</v>
      </c>
      <c r="AT1158" s="17" t="e">
        <f t="shared" si="141"/>
        <v>#VALUE!</v>
      </c>
      <c r="AU1158" s="18" t="e">
        <f>COUNTIF('[1]Deals (Exits)'!$B:$B,A1158)</f>
        <v>#VALUE!</v>
      </c>
      <c r="AV1158" s="17" t="e">
        <f>SUMIFS('[1]Deals (investment)'!$C:$C,'[1]Deals (investment)'!$B:$B,$A1158,'[1]Deals (investment)'!$T:$T,AV$1)</f>
        <v>#VALUE!</v>
      </c>
      <c r="AW1158" s="17" t="e">
        <f>SUMIFS('[1]Deals (investment)'!$C:$C,'[1]Deals (investment)'!$B:$B,$A1158,'[1]Deals (investment)'!$T:$T,AW$1)</f>
        <v>#VALUE!</v>
      </c>
      <c r="AX1158" s="17" t="e">
        <f>SUMIFS('[1]Deals (investment)'!$C:$C,'[1]Deals (investment)'!$B:$B,$A1158,'[1]Deals (investment)'!$T:$T,AX$1)</f>
        <v>#VALUE!</v>
      </c>
      <c r="AY1158" s="17" t="e">
        <f>SUMIFS('[1]Deals (investment)'!$C:$C,'[1]Deals (investment)'!$B:$B,$A1158,'[1]Deals (investment)'!$T:$T,AY$1)</f>
        <v>#VALUE!</v>
      </c>
      <c r="AZ1158" s="17" t="e">
        <f>SUMIFS('[1]Deals (investment)'!$C:$C,'[1]Deals (investment)'!$B:$B,$A1158,'[1]Deals (investment)'!$T:$T,AZ$1)</f>
        <v>#VALUE!</v>
      </c>
      <c r="BA1158" s="17" t="e">
        <f>SUMIFS('[1]Deals (investment)'!$C:$C,'[1]Deals (investment)'!$B:$B,$A1158,'[1]Deals (investment)'!$T:$T,BA$1)</f>
        <v>#VALUE!</v>
      </c>
      <c r="BB1158" s="17" t="e">
        <f>SUMIFS('[1]Deals (investment)'!$C:$C,'[1]Deals (investment)'!$B:$B,$A1158,'[1]Deals (investment)'!$T:$T,BB$1)</f>
        <v>#VALUE!</v>
      </c>
      <c r="BC1158" s="17" t="e">
        <f>SUMIFS('[1]Deals (Exits)'!$C:$C,'[1]Deals (Exits)'!$B:$B,$A1158)</f>
        <v>#VALUE!</v>
      </c>
      <c r="BD1158" s="17" t="e">
        <f>SUMIFS('[1]Deals (investment)'!$C:$C,'[1]Deals (investment)'!$B:$B,$A1158,'[1]Deals (investment)'!$V:$V,BD$1)</f>
        <v>#VALUE!</v>
      </c>
      <c r="BE1158" s="17" t="e">
        <f>SUMIFS('[1]Deals (investment)'!$C:$C,'[1]Deals (investment)'!$B:$B,$A1158,'[1]Deals (investment)'!$V:$V,BE$1)</f>
        <v>#VALUE!</v>
      </c>
      <c r="BF1158" s="17" t="e">
        <f>SUMIFS('[1]Deals (investment)'!$C:$C,'[1]Deals (investment)'!$B:$B,$A1158,'[1]Deals (investment)'!$V:$V,BF$1)</f>
        <v>#VALUE!</v>
      </c>
      <c r="BG1158" s="17" t="e">
        <f>SUMIFS('[1]Deals (investment)'!$C:$C,'[1]Deals (investment)'!$B:$B,$A1158,'[1]Deals (investment)'!$V:$V,BG$1)</f>
        <v>#VALUE!</v>
      </c>
      <c r="BH1158" s="17" t="e">
        <f>SUMIFS('[1]Deals (investment)'!$C:$C,'[1]Deals (investment)'!$B:$B,$A1158,'[1]Deals (investment)'!$V:$V,BH$1)</f>
        <v>#VALUE!</v>
      </c>
      <c r="BI1158" s="17" t="e">
        <f>SUMIFS('[1]Deals (investment)'!$C:$C,'[1]Deals (investment)'!$B:$B,$A1158,'[1]Deals (investment)'!$V:$V,BI$1)</f>
        <v>#VALUE!</v>
      </c>
      <c r="BJ1158" s="17" t="e">
        <f>SUMIFS('[1]Deals (investment)'!$C:$C,'[1]Deals (investment)'!$B:$B,$A1158,'[1]Deals (investment)'!$V:$V,BJ$1)</f>
        <v>#VALUE!</v>
      </c>
      <c r="BK1158" s="17" t="e">
        <f>SUMIFS('[1]Deals (investment)'!$C:$C,'[1]Deals (investment)'!$B:$B,$A1158,'[1]Deals (investment)'!$V:$V,BK$1)</f>
        <v>#VALUE!</v>
      </c>
      <c r="BL1158" s="17" t="e">
        <f>SUMIFS('[1]Deals (investment)'!$C:$C,'[1]Deals (investment)'!$B:$B,$A1158,'[1]Deals (investment)'!$V:$V,BL$1)</f>
        <v>#VALUE!</v>
      </c>
      <c r="BM1158" s="17" t="e">
        <f>SUMIFS('[1]Deals (investment)'!$C:$C,'[1]Deals (investment)'!$B:$B,$A1158,'[1]Deals (investment)'!$V:$V,BM$1)</f>
        <v>#VALUE!</v>
      </c>
      <c r="BN1158" s="15"/>
      <c r="BO1158" s="15"/>
      <c r="BP1158" s="22"/>
      <c r="BQ1158" s="15"/>
      <c r="BR1158" s="15"/>
      <c r="BS1158" s="15"/>
      <c r="BT1158" s="15"/>
      <c r="BU1158" s="15"/>
      <c r="BV1158" s="15"/>
      <c r="BW1158" s="15"/>
      <c r="BX1158" s="15"/>
      <c r="BY1158" s="15"/>
      <c r="BZ1158" s="15"/>
      <c r="CA1158" s="15"/>
      <c r="CB1158" s="15"/>
      <c r="CC1158" s="15"/>
      <c r="CD1158" s="15" t="str">
        <f t="shared" si="174"/>
        <v>Kuenda DigitalKuenda Digital is an Angolan Digital Marketing Company, and the main reference in the local industry.Active</v>
      </c>
      <c r="CE1158" s="15"/>
      <c r="CF1158" s="15"/>
      <c r="CG1158" s="15"/>
      <c r="CH1158" s="15"/>
      <c r="CI1158" s="15"/>
      <c r="CJ1158" s="15"/>
    </row>
    <row r="1159" spans="1:88" ht="12.75">
      <c r="A1159" s="15" t="s">
        <v>7874</v>
      </c>
      <c r="B1159" s="15" t="s">
        <v>7875</v>
      </c>
      <c r="C1159" s="15" t="s">
        <v>58</v>
      </c>
      <c r="D1159" s="16">
        <v>2015</v>
      </c>
      <c r="E1159" s="15" t="s">
        <v>117</v>
      </c>
      <c r="F1159" s="15"/>
      <c r="G1159" s="15" t="s">
        <v>118</v>
      </c>
      <c r="H1159" s="15"/>
      <c r="I1159" s="15" t="s">
        <v>118</v>
      </c>
      <c r="J1159" s="15"/>
      <c r="K1159" s="17" t="e">
        <f t="shared" si="140"/>
        <v>#VALUE!</v>
      </c>
      <c r="L1159" s="15"/>
      <c r="M1159" s="18" t="e">
        <f t="shared" si="166"/>
        <v>#VALUE!</v>
      </c>
      <c r="N1159" s="15"/>
      <c r="O1159" s="15"/>
      <c r="P1159" s="15"/>
      <c r="Q1159" s="24" t="e">
        <f ca="1">_xludf.MAXIFS('[1]Deals (investment)'!A:A,'[1]Deals (investment)'!B:B,A1159)</f>
        <v>#NAME?</v>
      </c>
      <c r="R1159" s="15" t="s">
        <v>375</v>
      </c>
      <c r="S1159" s="19" t="s">
        <v>144</v>
      </c>
      <c r="T1159" s="15" t="s">
        <v>312</v>
      </c>
      <c r="U1159" s="17" t="s">
        <v>312</v>
      </c>
      <c r="V1159" s="15" t="s">
        <v>7876</v>
      </c>
      <c r="W1159" s="15"/>
      <c r="X1159" s="15" t="s">
        <v>158</v>
      </c>
      <c r="Y1159" s="15" t="s">
        <v>7877</v>
      </c>
      <c r="AB1159" s="20" t="s">
        <v>136</v>
      </c>
      <c r="AC1159" s="21" t="s">
        <v>7878</v>
      </c>
      <c r="AD1159" s="21" t="s">
        <v>7879</v>
      </c>
      <c r="AE1159" s="21" t="s">
        <v>7880</v>
      </c>
      <c r="AF1159" s="15"/>
      <c r="AG1159" s="22">
        <f t="shared" ca="1" si="173"/>
        <v>0.64516129032258063</v>
      </c>
      <c r="AH1159" s="15" t="e">
        <f t="shared" si="175"/>
        <v>#VALUE!</v>
      </c>
      <c r="AI1159" s="22" t="e">
        <f>VLOOKUP(A1159,'[1]Deals (investment)'!$B$2:$Z$1497,1,FALSE)</f>
        <v>#N/A</v>
      </c>
      <c r="AJ1159" s="22" t="e">
        <f>VLOOKUP(A1159,'[1]Deals (investment)'!$B$2:$Z$870,15,FALSE)</f>
        <v>#N/A</v>
      </c>
      <c r="AK1159" s="17" t="e">
        <f>VLOOKUP(A1159,'[1]Deals (Exits)'!B:B,1,FALSE)</f>
        <v>#N/A</v>
      </c>
      <c r="AL1159" s="23">
        <f>VLOOKUP(G1159,[1]Lookups!$V$3:$Y$197,4,FALSE)</f>
        <v>0</v>
      </c>
      <c r="AM1159" s="17" t="str">
        <f>VLOOKUP(X1159,[1]Lookups!$B$3:$C$200,2,FALSE)</f>
        <v>Financial Services</v>
      </c>
      <c r="AN1159" s="17" t="str">
        <f>VLOOKUP(R1159,[1]Lookups!$H$3:$I$69,2,FALSE)</f>
        <v>2. Seed</v>
      </c>
      <c r="AO1159" s="17" t="e">
        <f>VLOOKUP(T1159,[1]Lookups!$H$3:$I$69,2,FALSE)</f>
        <v>#N/A</v>
      </c>
      <c r="AP1159" s="17" t="str">
        <f>VLOOKUP(AN1159,[1]Lookups!$N$3:$O$11,2,FALSE)</f>
        <v>Early</v>
      </c>
      <c r="AQ1159" s="18" t="e">
        <f>COUNTIFS('[1]Deals (investment)'!$B:$B,$A1159)</f>
        <v>#VALUE!</v>
      </c>
      <c r="AR1159" s="18" t="e">
        <f>COUNTIFS('[1]Deals (investment)'!$B:$B,$A1159,'[1]Deals (investment)'!$T:$T,$AW$1)+COUNTIFS('[1]Deals (investment)'!$B:$B,$A1159,'[1]Deals (investment)'!$T:$T,$AX$1)+COUNTIFS('[1]Deals (investment)'!$B:$B,$A1159,'[1]Deals (investment)'!$T:$T,$AY$1)</f>
        <v>#VALUE!</v>
      </c>
      <c r="AS1159" s="17" t="e">
        <f>SUMIFS('[1]Deals (investment)'!$C:$C,'[1]Deals (investment)'!$B:$B,$A1159)</f>
        <v>#VALUE!</v>
      </c>
      <c r="AT1159" s="17" t="e">
        <f t="shared" si="141"/>
        <v>#VALUE!</v>
      </c>
      <c r="AU1159" s="18" t="e">
        <f>COUNTIF('[1]Deals (Exits)'!$B:$B,A1159)</f>
        <v>#VALUE!</v>
      </c>
      <c r="AV1159" s="17" t="e">
        <f>SUMIFS('[1]Deals (investment)'!$C:$C,'[1]Deals (investment)'!$B:$B,$A1159,'[1]Deals (investment)'!$T:$T,AV$1)</f>
        <v>#VALUE!</v>
      </c>
      <c r="AW1159" s="17" t="e">
        <f>SUMIFS('[1]Deals (investment)'!$C:$C,'[1]Deals (investment)'!$B:$B,$A1159,'[1]Deals (investment)'!$T:$T,AW$1)</f>
        <v>#VALUE!</v>
      </c>
      <c r="AX1159" s="17" t="e">
        <f>SUMIFS('[1]Deals (investment)'!$C:$C,'[1]Deals (investment)'!$B:$B,$A1159,'[1]Deals (investment)'!$T:$T,AX$1)</f>
        <v>#VALUE!</v>
      </c>
      <c r="AY1159" s="17" t="e">
        <f>SUMIFS('[1]Deals (investment)'!$C:$C,'[1]Deals (investment)'!$B:$B,$A1159,'[1]Deals (investment)'!$T:$T,AY$1)</f>
        <v>#VALUE!</v>
      </c>
      <c r="AZ1159" s="17" t="e">
        <f>SUMIFS('[1]Deals (investment)'!$C:$C,'[1]Deals (investment)'!$B:$B,$A1159,'[1]Deals (investment)'!$T:$T,AZ$1)</f>
        <v>#VALUE!</v>
      </c>
      <c r="BA1159" s="17" t="e">
        <f>SUMIFS('[1]Deals (investment)'!$C:$C,'[1]Deals (investment)'!$B:$B,$A1159,'[1]Deals (investment)'!$T:$T,BA$1)</f>
        <v>#VALUE!</v>
      </c>
      <c r="BB1159" s="17" t="e">
        <f>SUMIFS('[1]Deals (investment)'!$C:$C,'[1]Deals (investment)'!$B:$B,$A1159,'[1]Deals (investment)'!$T:$T,BB$1)</f>
        <v>#VALUE!</v>
      </c>
      <c r="BC1159" s="17" t="e">
        <f>SUMIFS('[1]Deals (Exits)'!$C:$C,'[1]Deals (Exits)'!$B:$B,$A1159)</f>
        <v>#VALUE!</v>
      </c>
      <c r="BD1159" s="17" t="e">
        <f>SUMIFS('[1]Deals (investment)'!$C:$C,'[1]Deals (investment)'!$B:$B,$A1159,'[1]Deals (investment)'!$V:$V,BD$1)</f>
        <v>#VALUE!</v>
      </c>
      <c r="BE1159" s="17" t="e">
        <f>SUMIFS('[1]Deals (investment)'!$C:$C,'[1]Deals (investment)'!$B:$B,$A1159,'[1]Deals (investment)'!$V:$V,BE$1)</f>
        <v>#VALUE!</v>
      </c>
      <c r="BF1159" s="17" t="e">
        <f>SUMIFS('[1]Deals (investment)'!$C:$C,'[1]Deals (investment)'!$B:$B,$A1159,'[1]Deals (investment)'!$V:$V,BF$1)</f>
        <v>#VALUE!</v>
      </c>
      <c r="BG1159" s="17" t="e">
        <f>SUMIFS('[1]Deals (investment)'!$C:$C,'[1]Deals (investment)'!$B:$B,$A1159,'[1]Deals (investment)'!$V:$V,BG$1)</f>
        <v>#VALUE!</v>
      </c>
      <c r="BH1159" s="17" t="e">
        <f>SUMIFS('[1]Deals (investment)'!$C:$C,'[1]Deals (investment)'!$B:$B,$A1159,'[1]Deals (investment)'!$V:$V,BH$1)</f>
        <v>#VALUE!</v>
      </c>
      <c r="BI1159" s="17" t="e">
        <f>SUMIFS('[1]Deals (investment)'!$C:$C,'[1]Deals (investment)'!$B:$B,$A1159,'[1]Deals (investment)'!$V:$V,BI$1)</f>
        <v>#VALUE!</v>
      </c>
      <c r="BJ1159" s="17" t="e">
        <f>SUMIFS('[1]Deals (investment)'!$C:$C,'[1]Deals (investment)'!$B:$B,$A1159,'[1]Deals (investment)'!$V:$V,BJ$1)</f>
        <v>#VALUE!</v>
      </c>
      <c r="BK1159" s="17" t="e">
        <f>SUMIFS('[1]Deals (investment)'!$C:$C,'[1]Deals (investment)'!$B:$B,$A1159,'[1]Deals (investment)'!$V:$V,BK$1)</f>
        <v>#VALUE!</v>
      </c>
      <c r="BL1159" s="17" t="e">
        <f>SUMIFS('[1]Deals (investment)'!$C:$C,'[1]Deals (investment)'!$B:$B,$A1159,'[1]Deals (investment)'!$V:$V,BL$1)</f>
        <v>#VALUE!</v>
      </c>
      <c r="BM1159" s="17" t="e">
        <f>SUMIFS('[1]Deals (investment)'!$C:$C,'[1]Deals (investment)'!$B:$B,$A1159,'[1]Deals (investment)'!$V:$V,BM$1)</f>
        <v>#VALUE!</v>
      </c>
      <c r="BN1159" s="15"/>
      <c r="BO1159" s="15"/>
      <c r="BP1159" s="22"/>
      <c r="BQ1159" s="15"/>
      <c r="BR1159" s="15"/>
      <c r="BS1159" s="15"/>
      <c r="BT1159" s="15"/>
      <c r="BU1159" s="15"/>
      <c r="BV1159" s="15"/>
      <c r="BW1159" s="15"/>
      <c r="BX1159" s="15"/>
      <c r="BY1159" s="15"/>
      <c r="BZ1159" s="15"/>
      <c r="CA1159" s="15"/>
      <c r="CB1159" s="15"/>
      <c r="CC1159" s="15"/>
      <c r="CD1159" s="15" t="str">
        <f t="shared" si="174"/>
        <v>Koko NetworksKOKO Networks is a venture-backed technology company operating in East Africa and India. We build and deploy dense networks of cloud-connected "KOKOpoints"​ inside local corner stores, which serve as consumer access points for goods and services delivered in partnership with major suppliers. Our first consumer solution is a liquid ethanol cooking fuel, which delivers significant cost savings and quality of life improvements in the multi-billion dollar market for urban cooking fuel. This fuels solution is delivered through a Kenyan operating partnership with Vivo Energy, the company which owns and operates Shell-branded fuels distribution infrastructure across Africa.Active</v>
      </c>
      <c r="CE1159" s="15"/>
      <c r="CF1159" s="15"/>
      <c r="CG1159" s="15"/>
      <c r="CH1159" s="15"/>
      <c r="CI1159" s="15"/>
      <c r="CJ1159" s="15"/>
    </row>
    <row r="1160" spans="1:88" ht="12.75">
      <c r="A1160" s="15" t="s">
        <v>7881</v>
      </c>
      <c r="B1160" s="15" t="s">
        <v>7882</v>
      </c>
      <c r="C1160" s="15" t="s">
        <v>58</v>
      </c>
      <c r="D1160" s="16">
        <v>2019</v>
      </c>
      <c r="E1160" s="15"/>
      <c r="F1160" s="15"/>
      <c r="G1160" s="15"/>
      <c r="H1160" s="15"/>
      <c r="I1160" s="15"/>
      <c r="J1160" s="15"/>
      <c r="K1160" s="17" t="e">
        <f t="shared" si="140"/>
        <v>#VALUE!</v>
      </c>
      <c r="L1160" s="15"/>
      <c r="M1160" s="18" t="e">
        <f t="shared" si="166"/>
        <v>#VALUE!</v>
      </c>
      <c r="N1160" s="15"/>
      <c r="O1160" s="15"/>
      <c r="P1160" s="15"/>
      <c r="Q1160" s="15"/>
      <c r="R1160" s="15"/>
      <c r="S1160" s="19"/>
      <c r="T1160" s="15"/>
      <c r="U1160" s="17"/>
      <c r="V1160" s="15" t="s">
        <v>7883</v>
      </c>
      <c r="W1160" s="15"/>
      <c r="X1160" s="15"/>
      <c r="Y1160" s="15"/>
      <c r="AB1160" s="20"/>
      <c r="AC1160" s="21" t="s">
        <v>7884</v>
      </c>
      <c r="AD1160" s="15"/>
      <c r="AE1160" s="21" t="s">
        <v>7885</v>
      </c>
      <c r="AF1160" s="21" t="s">
        <v>7886</v>
      </c>
      <c r="AG1160" s="22">
        <f t="shared" si="173"/>
        <v>0.29032258064516131</v>
      </c>
      <c r="AH1160" s="15" t="str">
        <f t="shared" si="175"/>
        <v/>
      </c>
      <c r="AI1160" s="22" t="e">
        <f>VLOOKUP(A1160,'[1]Deals (investment)'!$B$2:$Z$1497,1,FALSE)</f>
        <v>#N/A</v>
      </c>
      <c r="AJ1160" s="22" t="e">
        <f>VLOOKUP(A1160,'[1]Deals (investment)'!$B$2:$Z$870,15,FALSE)</f>
        <v>#N/A</v>
      </c>
      <c r="AK1160" s="17" t="e">
        <f>VLOOKUP(A1160,'[1]Deals (Exits)'!B:B,1,FALSE)</f>
        <v>#N/A</v>
      </c>
      <c r="AL1160" s="23" t="e">
        <f>VLOOKUP(G1160,[1]Lookups!$V$3:$Y$197,4,FALSE)</f>
        <v>#N/A</v>
      </c>
      <c r="AM1160" s="17" t="e">
        <f>VLOOKUP(X1160,[1]Lookups!$B$3:$C$200,2,FALSE)</f>
        <v>#N/A</v>
      </c>
      <c r="AN1160" s="17" t="e">
        <f>VLOOKUP(R1160,[1]Lookups!$H$3:$I$69,2,FALSE)</f>
        <v>#N/A</v>
      </c>
      <c r="AO1160" s="17" t="e">
        <f>VLOOKUP(T1160,[1]Lookups!$H$3:$I$69,2,FALSE)</f>
        <v>#N/A</v>
      </c>
      <c r="AP1160" s="17" t="e">
        <f>VLOOKUP(AN1160,[1]Lookups!$N$3:$O$11,2,FALSE)</f>
        <v>#N/A</v>
      </c>
      <c r="AQ1160" s="18" t="e">
        <f>COUNTIFS('[1]Deals (investment)'!$B:$B,$A1160)</f>
        <v>#VALUE!</v>
      </c>
      <c r="AR1160" s="18" t="e">
        <f>COUNTIFS('[1]Deals (investment)'!$B:$B,$A1160,'[1]Deals (investment)'!$T:$T,$AW$1)+COUNTIFS('[1]Deals (investment)'!$B:$B,$A1160,'[1]Deals (investment)'!$T:$T,$AX$1)+COUNTIFS('[1]Deals (investment)'!$B:$B,$A1160,'[1]Deals (investment)'!$T:$T,$AY$1)</f>
        <v>#VALUE!</v>
      </c>
      <c r="AS1160" s="17" t="e">
        <f>SUMIFS('[1]Deals (investment)'!$C:$C,'[1]Deals (investment)'!$B:$B,$A1160)</f>
        <v>#VALUE!</v>
      </c>
      <c r="AT1160" s="17" t="e">
        <f t="shared" si="141"/>
        <v>#VALUE!</v>
      </c>
      <c r="AU1160" s="18" t="e">
        <f>COUNTIF('[1]Deals (Exits)'!$B:$B,A1160)</f>
        <v>#VALUE!</v>
      </c>
      <c r="AV1160" s="17" t="e">
        <f>SUMIFS('[1]Deals (investment)'!$C:$C,'[1]Deals (investment)'!$B:$B,$A1160,'[1]Deals (investment)'!$T:$T,AV$1)</f>
        <v>#VALUE!</v>
      </c>
      <c r="AW1160" s="17" t="e">
        <f>SUMIFS('[1]Deals (investment)'!$C:$C,'[1]Deals (investment)'!$B:$B,$A1160,'[1]Deals (investment)'!$T:$T,AW$1)</f>
        <v>#VALUE!</v>
      </c>
      <c r="AX1160" s="17" t="e">
        <f>SUMIFS('[1]Deals (investment)'!$C:$C,'[1]Deals (investment)'!$B:$B,$A1160,'[1]Deals (investment)'!$T:$T,AX$1)</f>
        <v>#VALUE!</v>
      </c>
      <c r="AY1160" s="17" t="e">
        <f>SUMIFS('[1]Deals (investment)'!$C:$C,'[1]Deals (investment)'!$B:$B,$A1160,'[1]Deals (investment)'!$T:$T,AY$1)</f>
        <v>#VALUE!</v>
      </c>
      <c r="AZ1160" s="17" t="e">
        <f>SUMIFS('[1]Deals (investment)'!$C:$C,'[1]Deals (investment)'!$B:$B,$A1160,'[1]Deals (investment)'!$T:$T,AZ$1)</f>
        <v>#VALUE!</v>
      </c>
      <c r="BA1160" s="17" t="e">
        <f>SUMIFS('[1]Deals (investment)'!$C:$C,'[1]Deals (investment)'!$B:$B,$A1160,'[1]Deals (investment)'!$T:$T,BA$1)</f>
        <v>#VALUE!</v>
      </c>
      <c r="BB1160" s="17" t="e">
        <f>SUMIFS('[1]Deals (investment)'!$C:$C,'[1]Deals (investment)'!$B:$B,$A1160,'[1]Deals (investment)'!$T:$T,BB$1)</f>
        <v>#VALUE!</v>
      </c>
      <c r="BC1160" s="17" t="e">
        <f>SUMIFS('[1]Deals (Exits)'!$C:$C,'[1]Deals (Exits)'!$B:$B,$A1160)</f>
        <v>#VALUE!</v>
      </c>
      <c r="BD1160" s="17" t="e">
        <f>SUMIFS('[1]Deals (investment)'!$C:$C,'[1]Deals (investment)'!$B:$B,$A1160,'[1]Deals (investment)'!$V:$V,BD$1)</f>
        <v>#VALUE!</v>
      </c>
      <c r="BE1160" s="17" t="e">
        <f>SUMIFS('[1]Deals (investment)'!$C:$C,'[1]Deals (investment)'!$B:$B,$A1160,'[1]Deals (investment)'!$V:$V,BE$1)</f>
        <v>#VALUE!</v>
      </c>
      <c r="BF1160" s="17" t="e">
        <f>SUMIFS('[1]Deals (investment)'!$C:$C,'[1]Deals (investment)'!$B:$B,$A1160,'[1]Deals (investment)'!$V:$V,BF$1)</f>
        <v>#VALUE!</v>
      </c>
      <c r="BG1160" s="17" t="e">
        <f>SUMIFS('[1]Deals (investment)'!$C:$C,'[1]Deals (investment)'!$B:$B,$A1160,'[1]Deals (investment)'!$V:$V,BG$1)</f>
        <v>#VALUE!</v>
      </c>
      <c r="BH1160" s="17" t="e">
        <f>SUMIFS('[1]Deals (investment)'!$C:$C,'[1]Deals (investment)'!$B:$B,$A1160,'[1]Deals (investment)'!$V:$V,BH$1)</f>
        <v>#VALUE!</v>
      </c>
      <c r="BI1160" s="17" t="e">
        <f>SUMIFS('[1]Deals (investment)'!$C:$C,'[1]Deals (investment)'!$B:$B,$A1160,'[1]Deals (investment)'!$V:$V,BI$1)</f>
        <v>#VALUE!</v>
      </c>
      <c r="BJ1160" s="17" t="e">
        <f>SUMIFS('[1]Deals (investment)'!$C:$C,'[1]Deals (investment)'!$B:$B,$A1160,'[1]Deals (investment)'!$V:$V,BJ$1)</f>
        <v>#VALUE!</v>
      </c>
      <c r="BK1160" s="17" t="e">
        <f>SUMIFS('[1]Deals (investment)'!$C:$C,'[1]Deals (investment)'!$B:$B,$A1160,'[1]Deals (investment)'!$V:$V,BK$1)</f>
        <v>#VALUE!</v>
      </c>
      <c r="BL1160" s="17" t="e">
        <f>SUMIFS('[1]Deals (investment)'!$C:$C,'[1]Deals (investment)'!$B:$B,$A1160,'[1]Deals (investment)'!$V:$V,BL$1)</f>
        <v>#VALUE!</v>
      </c>
      <c r="BM1160" s="17" t="e">
        <f>SUMIFS('[1]Deals (investment)'!$C:$C,'[1]Deals (investment)'!$B:$B,$A1160,'[1]Deals (investment)'!$V:$V,BM$1)</f>
        <v>#VALUE!</v>
      </c>
      <c r="BN1160" s="15"/>
      <c r="BO1160" s="15"/>
      <c r="BP1160" s="22"/>
      <c r="BQ1160" s="15"/>
      <c r="BR1160" s="15"/>
      <c r="BS1160" s="15"/>
      <c r="BT1160" s="15"/>
      <c r="BU1160" s="15"/>
      <c r="BV1160" s="15"/>
      <c r="BW1160" s="15"/>
      <c r="BX1160" s="15"/>
      <c r="BY1160" s="15"/>
      <c r="BZ1160" s="15"/>
      <c r="CA1160" s="15"/>
      <c r="CB1160" s="15"/>
      <c r="CC1160" s="15"/>
      <c r="CD1160" s="15" t="str">
        <f t="shared" si="174"/>
        <v>KukuluKukulu is a 3D mobile game that tells the magical story of a chicken that escapes execution and runs off into an enticing adventure beyond the farmActive</v>
      </c>
      <c r="CE1160" s="15"/>
      <c r="CF1160" s="15"/>
      <c r="CG1160" s="15"/>
      <c r="CH1160" s="15"/>
      <c r="CI1160" s="15"/>
      <c r="CJ1160" s="15"/>
    </row>
    <row r="1161" spans="1:88" ht="12.75">
      <c r="A1161" s="15" t="s">
        <v>7887</v>
      </c>
      <c r="B1161" s="15" t="s">
        <v>7888</v>
      </c>
      <c r="C1161" s="15" t="s">
        <v>58</v>
      </c>
      <c r="D1161" s="16">
        <v>2018</v>
      </c>
      <c r="E1161" s="15" t="s">
        <v>90</v>
      </c>
      <c r="F1161" s="15"/>
      <c r="G1161" s="15" t="s">
        <v>91</v>
      </c>
      <c r="H1161" s="15"/>
      <c r="I1161" s="15" t="s">
        <v>91</v>
      </c>
      <c r="J1161" s="15"/>
      <c r="K1161" s="17" t="e">
        <f t="shared" si="140"/>
        <v>#VALUE!</v>
      </c>
      <c r="L1161" s="15"/>
      <c r="M1161" s="18" t="e">
        <f t="shared" si="166"/>
        <v>#VALUE!</v>
      </c>
      <c r="N1161" s="15"/>
      <c r="O1161" s="15"/>
      <c r="P1161" s="15"/>
      <c r="Q1161" s="15"/>
      <c r="R1161" s="15"/>
      <c r="S1161" s="19"/>
      <c r="T1161" s="15"/>
      <c r="U1161" s="17"/>
      <c r="V1161" s="15" t="s">
        <v>7889</v>
      </c>
      <c r="W1161" s="15"/>
      <c r="X1161" s="15" t="s">
        <v>229</v>
      </c>
      <c r="Y1161" s="15" t="s">
        <v>229</v>
      </c>
      <c r="AB1161" s="20"/>
      <c r="AC1161" s="21" t="s">
        <v>7890</v>
      </c>
      <c r="AD1161" s="15"/>
      <c r="AE1161" s="15"/>
      <c r="AF1161" s="21" t="s">
        <v>7891</v>
      </c>
      <c r="AG1161" s="22">
        <f t="shared" si="173"/>
        <v>0.41935483870967744</v>
      </c>
      <c r="AH1161" s="15" t="str">
        <f t="shared" si="175"/>
        <v/>
      </c>
      <c r="AI1161" s="22" t="e">
        <f>VLOOKUP(A1161,'[1]Deals (investment)'!$B$2:$Z$1497,1,FALSE)</f>
        <v>#N/A</v>
      </c>
      <c r="AJ1161" s="22" t="e">
        <f>VLOOKUP(A1161,'[1]Deals (investment)'!$B$2:$Z$870,15,FALSE)</f>
        <v>#N/A</v>
      </c>
      <c r="AK1161" s="17" t="e">
        <f>VLOOKUP(A1161,'[1]Deals (Exits)'!B:B,1,FALSE)</f>
        <v>#N/A</v>
      </c>
      <c r="AL1161" s="23">
        <f>VLOOKUP(G1161,[1]Lookups!$V$3:$Y$197,4,FALSE)</f>
        <v>0</v>
      </c>
      <c r="AM1161" s="17" t="str">
        <f>VLOOKUP(X1161,[1]Lookups!$B$3:$C$200,2,FALSE)</f>
        <v>Travel &amp; Leisure</v>
      </c>
      <c r="AN1161" s="17" t="e">
        <f>VLOOKUP(R1161,[1]Lookups!$H$3:$I$69,2,FALSE)</f>
        <v>#N/A</v>
      </c>
      <c r="AO1161" s="17" t="e">
        <f>VLOOKUP(T1161,[1]Lookups!$H$3:$I$69,2,FALSE)</f>
        <v>#N/A</v>
      </c>
      <c r="AP1161" s="17" t="e">
        <f>VLOOKUP(AN1161,[1]Lookups!$N$3:$O$11,2,FALSE)</f>
        <v>#N/A</v>
      </c>
      <c r="AQ1161" s="18" t="e">
        <f>COUNTIFS('[1]Deals (investment)'!$B:$B,$A1161)</f>
        <v>#VALUE!</v>
      </c>
      <c r="AR1161" s="18" t="e">
        <f>COUNTIFS('[1]Deals (investment)'!$B:$B,$A1161,'[1]Deals (investment)'!$T:$T,$AW$1)+COUNTIFS('[1]Deals (investment)'!$B:$B,$A1161,'[1]Deals (investment)'!$T:$T,$AX$1)+COUNTIFS('[1]Deals (investment)'!$B:$B,$A1161,'[1]Deals (investment)'!$T:$T,$AY$1)</f>
        <v>#VALUE!</v>
      </c>
      <c r="AS1161" s="17" t="e">
        <f>SUMIFS('[1]Deals (investment)'!$C:$C,'[1]Deals (investment)'!$B:$B,$A1161)</f>
        <v>#VALUE!</v>
      </c>
      <c r="AT1161" s="17" t="e">
        <f t="shared" si="141"/>
        <v>#VALUE!</v>
      </c>
      <c r="AU1161" s="18" t="e">
        <f>COUNTIF('[1]Deals (Exits)'!$B:$B,A1161)</f>
        <v>#VALUE!</v>
      </c>
      <c r="AV1161" s="17" t="e">
        <f>SUMIFS('[1]Deals (investment)'!$C:$C,'[1]Deals (investment)'!$B:$B,$A1161,'[1]Deals (investment)'!$T:$T,AV$1)</f>
        <v>#VALUE!</v>
      </c>
      <c r="AW1161" s="17" t="e">
        <f>SUMIFS('[1]Deals (investment)'!$C:$C,'[1]Deals (investment)'!$B:$B,$A1161,'[1]Deals (investment)'!$T:$T,AW$1)</f>
        <v>#VALUE!</v>
      </c>
      <c r="AX1161" s="17" t="e">
        <f>SUMIFS('[1]Deals (investment)'!$C:$C,'[1]Deals (investment)'!$B:$B,$A1161,'[1]Deals (investment)'!$T:$T,AX$1)</f>
        <v>#VALUE!</v>
      </c>
      <c r="AY1161" s="17" t="e">
        <f>SUMIFS('[1]Deals (investment)'!$C:$C,'[1]Deals (investment)'!$B:$B,$A1161,'[1]Deals (investment)'!$T:$T,AY$1)</f>
        <v>#VALUE!</v>
      </c>
      <c r="AZ1161" s="17" t="e">
        <f>SUMIFS('[1]Deals (investment)'!$C:$C,'[1]Deals (investment)'!$B:$B,$A1161,'[1]Deals (investment)'!$T:$T,AZ$1)</f>
        <v>#VALUE!</v>
      </c>
      <c r="BA1161" s="17" t="e">
        <f>SUMIFS('[1]Deals (investment)'!$C:$C,'[1]Deals (investment)'!$B:$B,$A1161,'[1]Deals (investment)'!$T:$T,BA$1)</f>
        <v>#VALUE!</v>
      </c>
      <c r="BB1161" s="17" t="e">
        <f>SUMIFS('[1]Deals (investment)'!$C:$C,'[1]Deals (investment)'!$B:$B,$A1161,'[1]Deals (investment)'!$T:$T,BB$1)</f>
        <v>#VALUE!</v>
      </c>
      <c r="BC1161" s="17" t="e">
        <f>SUMIFS('[1]Deals (Exits)'!$C:$C,'[1]Deals (Exits)'!$B:$B,$A1161)</f>
        <v>#VALUE!</v>
      </c>
      <c r="BD1161" s="17" t="e">
        <f>SUMIFS('[1]Deals (investment)'!$C:$C,'[1]Deals (investment)'!$B:$B,$A1161,'[1]Deals (investment)'!$V:$V,BD$1)</f>
        <v>#VALUE!</v>
      </c>
      <c r="BE1161" s="17" t="e">
        <f>SUMIFS('[1]Deals (investment)'!$C:$C,'[1]Deals (investment)'!$B:$B,$A1161,'[1]Deals (investment)'!$V:$V,BE$1)</f>
        <v>#VALUE!</v>
      </c>
      <c r="BF1161" s="17" t="e">
        <f>SUMIFS('[1]Deals (investment)'!$C:$C,'[1]Deals (investment)'!$B:$B,$A1161,'[1]Deals (investment)'!$V:$V,BF$1)</f>
        <v>#VALUE!</v>
      </c>
      <c r="BG1161" s="17" t="e">
        <f>SUMIFS('[1]Deals (investment)'!$C:$C,'[1]Deals (investment)'!$B:$B,$A1161,'[1]Deals (investment)'!$V:$V,BG$1)</f>
        <v>#VALUE!</v>
      </c>
      <c r="BH1161" s="17" t="e">
        <f>SUMIFS('[1]Deals (investment)'!$C:$C,'[1]Deals (investment)'!$B:$B,$A1161,'[1]Deals (investment)'!$V:$V,BH$1)</f>
        <v>#VALUE!</v>
      </c>
      <c r="BI1161" s="17" t="e">
        <f>SUMIFS('[1]Deals (investment)'!$C:$C,'[1]Deals (investment)'!$B:$B,$A1161,'[1]Deals (investment)'!$V:$V,BI$1)</f>
        <v>#VALUE!</v>
      </c>
      <c r="BJ1161" s="17" t="e">
        <f>SUMIFS('[1]Deals (investment)'!$C:$C,'[1]Deals (investment)'!$B:$B,$A1161,'[1]Deals (investment)'!$V:$V,BJ$1)</f>
        <v>#VALUE!</v>
      </c>
      <c r="BK1161" s="17" t="e">
        <f>SUMIFS('[1]Deals (investment)'!$C:$C,'[1]Deals (investment)'!$B:$B,$A1161,'[1]Deals (investment)'!$V:$V,BK$1)</f>
        <v>#VALUE!</v>
      </c>
      <c r="BL1161" s="17" t="e">
        <f>SUMIFS('[1]Deals (investment)'!$C:$C,'[1]Deals (investment)'!$B:$B,$A1161,'[1]Deals (investment)'!$V:$V,BL$1)</f>
        <v>#VALUE!</v>
      </c>
      <c r="BM1161" s="17" t="e">
        <f>SUMIFS('[1]Deals (investment)'!$C:$C,'[1]Deals (investment)'!$B:$B,$A1161,'[1]Deals (investment)'!$V:$V,BM$1)</f>
        <v>#VALUE!</v>
      </c>
      <c r="BN1161" s="15"/>
      <c r="BO1161" s="53"/>
      <c r="BP1161" s="22"/>
      <c r="BQ1161" s="53"/>
      <c r="BR1161" s="53"/>
      <c r="BS1161" s="53"/>
      <c r="BT1161" s="53"/>
      <c r="BU1161" s="53"/>
      <c r="BV1161" s="53"/>
      <c r="BW1161" s="53"/>
      <c r="BX1161" s="53"/>
      <c r="BY1161" s="53"/>
      <c r="BZ1161" s="53"/>
      <c r="CA1161" s="53"/>
      <c r="CB1161" s="53"/>
      <c r="CC1161" s="53"/>
      <c r="CD1161" s="15" t="str">
        <f t="shared" si="174"/>
        <v>KumbaKumba is focused on empowering the African tourism industry by connecting more travellers from around the world to authentic tours and activities provided by local companiesActive</v>
      </c>
      <c r="CE1161" s="53"/>
      <c r="CF1161" s="53"/>
      <c r="CG1161" s="53"/>
      <c r="CH1161" s="53"/>
      <c r="CI1161" s="53"/>
      <c r="CJ1161" s="53"/>
    </row>
    <row r="1162" spans="1:88" ht="12.75">
      <c r="A1162" s="15" t="s">
        <v>7892</v>
      </c>
      <c r="B1162" s="15"/>
      <c r="C1162" s="15"/>
      <c r="D1162" s="16"/>
      <c r="E1162" s="26"/>
      <c r="F1162" s="26"/>
      <c r="G1162" s="26" t="s">
        <v>91</v>
      </c>
      <c r="H1162" s="26"/>
      <c r="I1162" s="15"/>
      <c r="J1162" s="26"/>
      <c r="K1162" s="17" t="e">
        <f t="shared" si="140"/>
        <v>#VALUE!</v>
      </c>
      <c r="L1162" s="15"/>
      <c r="M1162" s="18" t="e">
        <f t="shared" si="166"/>
        <v>#VALUE!</v>
      </c>
      <c r="N1162" s="15"/>
      <c r="O1162" s="15"/>
      <c r="P1162" s="15"/>
      <c r="Q1162" s="15"/>
      <c r="R1162" s="15"/>
      <c r="S1162" s="19"/>
      <c r="T1162" s="15"/>
      <c r="U1162" s="17"/>
      <c r="V1162" s="15"/>
      <c r="W1162" s="15"/>
      <c r="X1162" s="15"/>
      <c r="Y1162" s="15"/>
      <c r="AB1162" s="20"/>
      <c r="AC1162" s="15"/>
      <c r="AD1162" s="15"/>
      <c r="AE1162" s="15"/>
      <c r="AF1162" s="15"/>
      <c r="AG1162" s="22">
        <f t="shared" si="173"/>
        <v>9.6774193548387094E-2</v>
      </c>
      <c r="AH1162" s="15" t="str">
        <f t="shared" si="175"/>
        <v/>
      </c>
      <c r="AI1162" s="22" t="e">
        <f>VLOOKUP(A1162,'[1]Deals (investment)'!$B$2:$Z$1497,1,FALSE)</f>
        <v>#N/A</v>
      </c>
      <c r="AJ1162" s="22" t="e">
        <f>VLOOKUP(A1162,'[1]Deals (investment)'!$B$2:$Z$870,15,FALSE)</f>
        <v>#N/A</v>
      </c>
      <c r="AK1162" s="17" t="e">
        <f>VLOOKUP(A1162,'[1]Deals (Exits)'!B:B,1,FALSE)</f>
        <v>#N/A</v>
      </c>
      <c r="AL1162" s="23">
        <f>VLOOKUP(G1162,[1]Lookups!$V$3:$Y$197,4,FALSE)</f>
        <v>0</v>
      </c>
      <c r="AM1162" s="17" t="e">
        <f>VLOOKUP(X1162,[1]Lookups!$B$3:$C$200,2,FALSE)</f>
        <v>#N/A</v>
      </c>
      <c r="AN1162" s="17" t="e">
        <f>VLOOKUP(R1162,[1]Lookups!$H$3:$I$69,2,FALSE)</f>
        <v>#N/A</v>
      </c>
      <c r="AO1162" s="17" t="e">
        <f>VLOOKUP(T1162,[1]Lookups!$H$3:$I$69,2,FALSE)</f>
        <v>#N/A</v>
      </c>
      <c r="AP1162" s="17" t="e">
        <f>VLOOKUP(AN1162,[1]Lookups!$N$3:$O$11,2,FALSE)</f>
        <v>#N/A</v>
      </c>
      <c r="AQ1162" s="18" t="e">
        <f>COUNTIFS('[1]Deals (investment)'!$B:$B,$A1162)</f>
        <v>#VALUE!</v>
      </c>
      <c r="AR1162" s="18" t="e">
        <f>COUNTIFS('[1]Deals (investment)'!$B:$B,$A1162,'[1]Deals (investment)'!$T:$T,$AW$1)+COUNTIFS('[1]Deals (investment)'!$B:$B,$A1162,'[1]Deals (investment)'!$T:$T,$AX$1)+COUNTIFS('[1]Deals (investment)'!$B:$B,$A1162,'[1]Deals (investment)'!$T:$T,$AY$1)</f>
        <v>#VALUE!</v>
      </c>
      <c r="AS1162" s="17" t="e">
        <f>SUMIFS('[1]Deals (investment)'!$C:$C,'[1]Deals (investment)'!$B:$B,$A1162)</f>
        <v>#VALUE!</v>
      </c>
      <c r="AT1162" s="17" t="e">
        <f t="shared" si="141"/>
        <v>#VALUE!</v>
      </c>
      <c r="AU1162" s="18" t="e">
        <f>COUNTIF('[1]Deals (Exits)'!$B:$B,A1162)</f>
        <v>#VALUE!</v>
      </c>
      <c r="AV1162" s="17" t="e">
        <f>SUMIFS('[1]Deals (investment)'!$C:$C,'[1]Deals (investment)'!$B:$B,$A1162,'[1]Deals (investment)'!$T:$T,AV$1)</f>
        <v>#VALUE!</v>
      </c>
      <c r="AW1162" s="17" t="e">
        <f>SUMIFS('[1]Deals (investment)'!$C:$C,'[1]Deals (investment)'!$B:$B,$A1162,'[1]Deals (investment)'!$T:$T,AW$1)</f>
        <v>#VALUE!</v>
      </c>
      <c r="AX1162" s="17" t="e">
        <f>SUMIFS('[1]Deals (investment)'!$C:$C,'[1]Deals (investment)'!$B:$B,$A1162,'[1]Deals (investment)'!$T:$T,AX$1)</f>
        <v>#VALUE!</v>
      </c>
      <c r="AY1162" s="17" t="e">
        <f>SUMIFS('[1]Deals (investment)'!$C:$C,'[1]Deals (investment)'!$B:$B,$A1162,'[1]Deals (investment)'!$T:$T,AY$1)</f>
        <v>#VALUE!</v>
      </c>
      <c r="AZ1162" s="17" t="e">
        <f>SUMIFS('[1]Deals (investment)'!$C:$C,'[1]Deals (investment)'!$B:$B,$A1162,'[1]Deals (investment)'!$T:$T,AZ$1)</f>
        <v>#VALUE!</v>
      </c>
      <c r="BA1162" s="17" t="e">
        <f>SUMIFS('[1]Deals (investment)'!$C:$C,'[1]Deals (investment)'!$B:$B,$A1162,'[1]Deals (investment)'!$T:$T,BA$1)</f>
        <v>#VALUE!</v>
      </c>
      <c r="BB1162" s="17" t="e">
        <f>SUMIFS('[1]Deals (investment)'!$C:$C,'[1]Deals (investment)'!$B:$B,$A1162,'[1]Deals (investment)'!$T:$T,BB$1)</f>
        <v>#VALUE!</v>
      </c>
      <c r="BC1162" s="17" t="e">
        <f>SUMIFS('[1]Deals (Exits)'!$C:$C,'[1]Deals (Exits)'!$B:$B,$A1162)</f>
        <v>#VALUE!</v>
      </c>
      <c r="BD1162" s="17" t="e">
        <f>SUMIFS('[1]Deals (investment)'!$C:$C,'[1]Deals (investment)'!$B:$B,$A1162,'[1]Deals (investment)'!$V:$V,BD$1)</f>
        <v>#VALUE!</v>
      </c>
      <c r="BE1162" s="17" t="e">
        <f>SUMIFS('[1]Deals (investment)'!$C:$C,'[1]Deals (investment)'!$B:$B,$A1162,'[1]Deals (investment)'!$V:$V,BE$1)</f>
        <v>#VALUE!</v>
      </c>
      <c r="BF1162" s="17" t="e">
        <f>SUMIFS('[1]Deals (investment)'!$C:$C,'[1]Deals (investment)'!$B:$B,$A1162,'[1]Deals (investment)'!$V:$V,BF$1)</f>
        <v>#VALUE!</v>
      </c>
      <c r="BG1162" s="17" t="e">
        <f>SUMIFS('[1]Deals (investment)'!$C:$C,'[1]Deals (investment)'!$B:$B,$A1162,'[1]Deals (investment)'!$V:$V,BG$1)</f>
        <v>#VALUE!</v>
      </c>
      <c r="BH1162" s="17" t="e">
        <f>SUMIFS('[1]Deals (investment)'!$C:$C,'[1]Deals (investment)'!$B:$B,$A1162,'[1]Deals (investment)'!$V:$V,BH$1)</f>
        <v>#VALUE!</v>
      </c>
      <c r="BI1162" s="17" t="e">
        <f>SUMIFS('[1]Deals (investment)'!$C:$C,'[1]Deals (investment)'!$B:$B,$A1162,'[1]Deals (investment)'!$V:$V,BI$1)</f>
        <v>#VALUE!</v>
      </c>
      <c r="BJ1162" s="17" t="e">
        <f>SUMIFS('[1]Deals (investment)'!$C:$C,'[1]Deals (investment)'!$B:$B,$A1162,'[1]Deals (investment)'!$V:$V,BJ$1)</f>
        <v>#VALUE!</v>
      </c>
      <c r="BK1162" s="17" t="e">
        <f>SUMIFS('[1]Deals (investment)'!$C:$C,'[1]Deals (investment)'!$B:$B,$A1162,'[1]Deals (investment)'!$V:$V,BK$1)</f>
        <v>#VALUE!</v>
      </c>
      <c r="BL1162" s="17" t="e">
        <f>SUMIFS('[1]Deals (investment)'!$C:$C,'[1]Deals (investment)'!$B:$B,$A1162,'[1]Deals (investment)'!$V:$V,BL$1)</f>
        <v>#VALUE!</v>
      </c>
      <c r="BM1162" s="17" t="e">
        <f>SUMIFS('[1]Deals (investment)'!$C:$C,'[1]Deals (investment)'!$B:$B,$A1162,'[1]Deals (investment)'!$V:$V,BM$1)</f>
        <v>#VALUE!</v>
      </c>
      <c r="BN1162" s="15"/>
      <c r="BO1162" s="15"/>
      <c r="BP1162" s="22"/>
      <c r="BQ1162" s="15"/>
      <c r="BR1162" s="15"/>
      <c r="BS1162" s="15"/>
      <c r="BT1162" s="15"/>
      <c r="BU1162" s="15"/>
      <c r="BV1162" s="15"/>
      <c r="BW1162" s="15"/>
      <c r="BX1162" s="15"/>
      <c r="BY1162" s="15"/>
      <c r="BZ1162" s="15"/>
      <c r="CA1162" s="15"/>
      <c r="CB1162" s="15"/>
      <c r="CC1162" s="15"/>
      <c r="CD1162" s="15"/>
      <c r="CE1162" s="15"/>
      <c r="CF1162" s="15"/>
      <c r="CG1162" s="15"/>
      <c r="CH1162" s="15"/>
      <c r="CI1162" s="15"/>
      <c r="CJ1162" s="15"/>
    </row>
    <row r="1163" spans="1:88" ht="12.75">
      <c r="A1163" s="15" t="s">
        <v>7893</v>
      </c>
      <c r="B1163" s="15" t="s">
        <v>7894</v>
      </c>
      <c r="C1163" s="15" t="s">
        <v>58</v>
      </c>
      <c r="D1163" s="16">
        <v>2013</v>
      </c>
      <c r="E1163" s="15" t="s">
        <v>7895</v>
      </c>
      <c r="F1163" s="15"/>
      <c r="G1163" s="15"/>
      <c r="H1163" s="15"/>
      <c r="I1163" s="15"/>
      <c r="J1163" s="15"/>
      <c r="K1163" s="17" t="e">
        <f t="shared" si="140"/>
        <v>#VALUE!</v>
      </c>
      <c r="L1163" s="15"/>
      <c r="M1163" s="18" t="e">
        <f t="shared" si="166"/>
        <v>#VALUE!</v>
      </c>
      <c r="N1163" s="15"/>
      <c r="O1163" s="15"/>
      <c r="P1163" s="15"/>
      <c r="Q1163" s="15"/>
      <c r="R1163" s="15"/>
      <c r="S1163" s="19"/>
      <c r="T1163" s="15"/>
      <c r="U1163" s="17"/>
      <c r="V1163" s="15" t="s">
        <v>7896</v>
      </c>
      <c r="W1163" s="15"/>
      <c r="X1163" s="15" t="s">
        <v>158</v>
      </c>
      <c r="Y1163" s="15" t="s">
        <v>7897</v>
      </c>
      <c r="AB1163" s="20"/>
      <c r="AC1163" s="21" t="s">
        <v>7898</v>
      </c>
      <c r="AD1163" s="21" t="s">
        <v>7899</v>
      </c>
      <c r="AE1163" s="21" t="s">
        <v>7900</v>
      </c>
      <c r="AF1163" s="21" t="s">
        <v>7901</v>
      </c>
      <c r="AG1163" s="22">
        <f t="shared" si="173"/>
        <v>0.41935483870967744</v>
      </c>
      <c r="AH1163" s="15" t="e">
        <f t="shared" si="175"/>
        <v>#VALUE!</v>
      </c>
      <c r="AI1163" s="22" t="e">
        <f>VLOOKUP(A1163,'[1]Deals (investment)'!$B$2:$Z$1497,1,FALSE)</f>
        <v>#N/A</v>
      </c>
      <c r="AJ1163" s="22" t="e">
        <f>VLOOKUP(A1163,'[1]Deals (investment)'!$B$2:$Z$870,15,FALSE)</f>
        <v>#N/A</v>
      </c>
      <c r="AK1163" s="17" t="e">
        <f>VLOOKUP(A1163,'[1]Deals (Exits)'!B:B,1,FALSE)</f>
        <v>#N/A</v>
      </c>
      <c r="AL1163" s="23" t="e">
        <f>VLOOKUP(G1163,[1]Lookups!$V$3:$Y$197,4,FALSE)</f>
        <v>#N/A</v>
      </c>
      <c r="AM1163" s="17" t="str">
        <f>VLOOKUP(X1163,[1]Lookups!$B$3:$C$200,2,FALSE)</f>
        <v>Financial Services</v>
      </c>
      <c r="AN1163" s="17" t="e">
        <f>VLOOKUP(R1163,[1]Lookups!$H$3:$I$69,2,FALSE)</f>
        <v>#N/A</v>
      </c>
      <c r="AO1163" s="17" t="e">
        <f>VLOOKUP(T1163,[1]Lookups!$H$3:$I$69,2,FALSE)</f>
        <v>#N/A</v>
      </c>
      <c r="AP1163" s="17" t="e">
        <f>VLOOKUP(AN1163,[1]Lookups!$N$3:$O$11,2,FALSE)</f>
        <v>#N/A</v>
      </c>
      <c r="AQ1163" s="18" t="e">
        <f>COUNTIFS('[1]Deals (investment)'!$B:$B,$A1163)</f>
        <v>#VALUE!</v>
      </c>
      <c r="AR1163" s="18" t="e">
        <f>COUNTIFS('[1]Deals (investment)'!$B:$B,$A1163,'[1]Deals (investment)'!$T:$T,$AW$1)+COUNTIFS('[1]Deals (investment)'!$B:$B,$A1163,'[1]Deals (investment)'!$T:$T,$AX$1)+COUNTIFS('[1]Deals (investment)'!$B:$B,$A1163,'[1]Deals (investment)'!$T:$T,$AY$1)</f>
        <v>#VALUE!</v>
      </c>
      <c r="AS1163" s="17" t="e">
        <f>SUMIFS('[1]Deals (investment)'!$C:$C,'[1]Deals (investment)'!$B:$B,$A1163)</f>
        <v>#VALUE!</v>
      </c>
      <c r="AT1163" s="17" t="e">
        <f t="shared" si="141"/>
        <v>#VALUE!</v>
      </c>
      <c r="AU1163" s="18" t="e">
        <f>COUNTIF('[1]Deals (Exits)'!$B:$B,A1163)</f>
        <v>#VALUE!</v>
      </c>
      <c r="AV1163" s="17" t="e">
        <f>SUMIFS('[1]Deals (investment)'!$C:$C,'[1]Deals (investment)'!$B:$B,$A1163,'[1]Deals (investment)'!$T:$T,AV$1)</f>
        <v>#VALUE!</v>
      </c>
      <c r="AW1163" s="17" t="e">
        <f>SUMIFS('[1]Deals (investment)'!$C:$C,'[1]Deals (investment)'!$B:$B,$A1163,'[1]Deals (investment)'!$T:$T,AW$1)</f>
        <v>#VALUE!</v>
      </c>
      <c r="AX1163" s="17" t="e">
        <f>SUMIFS('[1]Deals (investment)'!$C:$C,'[1]Deals (investment)'!$B:$B,$A1163,'[1]Deals (investment)'!$T:$T,AX$1)</f>
        <v>#VALUE!</v>
      </c>
      <c r="AY1163" s="17" t="e">
        <f>SUMIFS('[1]Deals (investment)'!$C:$C,'[1]Deals (investment)'!$B:$B,$A1163,'[1]Deals (investment)'!$T:$T,AY$1)</f>
        <v>#VALUE!</v>
      </c>
      <c r="AZ1163" s="17" t="e">
        <f>SUMIFS('[1]Deals (investment)'!$C:$C,'[1]Deals (investment)'!$B:$B,$A1163,'[1]Deals (investment)'!$T:$T,AZ$1)</f>
        <v>#VALUE!</v>
      </c>
      <c r="BA1163" s="17" t="e">
        <f>SUMIFS('[1]Deals (investment)'!$C:$C,'[1]Deals (investment)'!$B:$B,$A1163,'[1]Deals (investment)'!$T:$T,BA$1)</f>
        <v>#VALUE!</v>
      </c>
      <c r="BB1163" s="17" t="e">
        <f>SUMIFS('[1]Deals (investment)'!$C:$C,'[1]Deals (investment)'!$B:$B,$A1163,'[1]Deals (investment)'!$T:$T,BB$1)</f>
        <v>#VALUE!</v>
      </c>
      <c r="BC1163" s="17" t="e">
        <f>SUMIFS('[1]Deals (Exits)'!$C:$C,'[1]Deals (Exits)'!$B:$B,$A1163)</f>
        <v>#VALUE!</v>
      </c>
      <c r="BD1163" s="17" t="e">
        <f>SUMIFS('[1]Deals (investment)'!$C:$C,'[1]Deals (investment)'!$B:$B,$A1163,'[1]Deals (investment)'!$V:$V,BD$1)</f>
        <v>#VALUE!</v>
      </c>
      <c r="BE1163" s="17" t="e">
        <f>SUMIFS('[1]Deals (investment)'!$C:$C,'[1]Deals (investment)'!$B:$B,$A1163,'[1]Deals (investment)'!$V:$V,BE$1)</f>
        <v>#VALUE!</v>
      </c>
      <c r="BF1163" s="17" t="e">
        <f>SUMIFS('[1]Deals (investment)'!$C:$C,'[1]Deals (investment)'!$B:$B,$A1163,'[1]Deals (investment)'!$V:$V,BF$1)</f>
        <v>#VALUE!</v>
      </c>
      <c r="BG1163" s="17" t="e">
        <f>SUMIFS('[1]Deals (investment)'!$C:$C,'[1]Deals (investment)'!$B:$B,$A1163,'[1]Deals (investment)'!$V:$V,BG$1)</f>
        <v>#VALUE!</v>
      </c>
      <c r="BH1163" s="17" t="e">
        <f>SUMIFS('[1]Deals (investment)'!$C:$C,'[1]Deals (investment)'!$B:$B,$A1163,'[1]Deals (investment)'!$V:$V,BH$1)</f>
        <v>#VALUE!</v>
      </c>
      <c r="BI1163" s="17" t="e">
        <f>SUMIFS('[1]Deals (investment)'!$C:$C,'[1]Deals (investment)'!$B:$B,$A1163,'[1]Deals (investment)'!$V:$V,BI$1)</f>
        <v>#VALUE!</v>
      </c>
      <c r="BJ1163" s="17" t="e">
        <f>SUMIFS('[1]Deals (investment)'!$C:$C,'[1]Deals (investment)'!$B:$B,$A1163,'[1]Deals (investment)'!$V:$V,BJ$1)</f>
        <v>#VALUE!</v>
      </c>
      <c r="BK1163" s="17" t="e">
        <f>SUMIFS('[1]Deals (investment)'!$C:$C,'[1]Deals (investment)'!$B:$B,$A1163,'[1]Deals (investment)'!$V:$V,BK$1)</f>
        <v>#VALUE!</v>
      </c>
      <c r="BL1163" s="17" t="e">
        <f>SUMIFS('[1]Deals (investment)'!$C:$C,'[1]Deals (investment)'!$B:$B,$A1163,'[1]Deals (investment)'!$V:$V,BL$1)</f>
        <v>#VALUE!</v>
      </c>
      <c r="BM1163" s="17" t="e">
        <f>SUMIFS('[1]Deals (investment)'!$C:$C,'[1]Deals (investment)'!$B:$B,$A1163,'[1]Deals (investment)'!$V:$V,BM$1)</f>
        <v>#VALUE!</v>
      </c>
      <c r="BN1163" s="15"/>
      <c r="BO1163" s="15"/>
      <c r="BP1163" s="22"/>
      <c r="BQ1163" s="15"/>
      <c r="BR1163" s="15"/>
      <c r="BS1163" s="15"/>
      <c r="BT1163" s="15"/>
      <c r="BU1163" s="15"/>
      <c r="BV1163" s="15"/>
      <c r="BW1163" s="15"/>
      <c r="BX1163" s="15"/>
      <c r="BY1163" s="15"/>
      <c r="BZ1163" s="15"/>
      <c r="CA1163" s="15"/>
      <c r="CB1163" s="15"/>
      <c r="CC1163" s="15"/>
      <c r="CD1163" s="15" t="str">
        <f>CONCATENATE(A1163,B1163,C1163)</f>
        <v>KwanjiKwanji is an online FX comparison platform empowering businesses globally to trade more efficiently. Bridging both emerging and traditional markets, we’re partnered with FCA regulated brokers in the UK and beyond. Quickly compare and choose from multiple FX quotes in seconds, send funds and transact globally without being overchargedActive</v>
      </c>
      <c r="CE1163" s="15"/>
      <c r="CF1163" s="15"/>
      <c r="CG1163" s="15"/>
      <c r="CH1163" s="15"/>
      <c r="CI1163" s="15"/>
      <c r="CJ1163" s="15"/>
    </row>
    <row r="1164" spans="1:88" ht="12.75">
      <c r="A1164" s="25" t="s">
        <v>7902</v>
      </c>
      <c r="B1164" s="15" t="s">
        <v>7903</v>
      </c>
      <c r="C1164" s="15" t="s">
        <v>46</v>
      </c>
      <c r="D1164" s="16">
        <v>2010</v>
      </c>
      <c r="E1164" s="15" t="s">
        <v>7904</v>
      </c>
      <c r="F1164" s="15" t="s">
        <v>110</v>
      </c>
      <c r="G1164" s="15" t="s">
        <v>91</v>
      </c>
      <c r="H1164" s="15" t="s">
        <v>91</v>
      </c>
      <c r="I1164" s="15" t="s">
        <v>91</v>
      </c>
      <c r="J1164" s="15"/>
      <c r="K1164" s="17" t="e">
        <f t="shared" si="140"/>
        <v>#VALUE!</v>
      </c>
      <c r="L1164" s="15"/>
      <c r="M1164" s="18" t="e">
        <f t="shared" si="166"/>
        <v>#VALUE!</v>
      </c>
      <c r="N1164" s="15"/>
      <c r="O1164" s="15"/>
      <c r="P1164" s="15"/>
      <c r="Q1164" s="15"/>
      <c r="R1164" s="15"/>
      <c r="S1164" s="19"/>
      <c r="T1164" s="15"/>
      <c r="U1164" s="17"/>
      <c r="V1164" s="15" t="s">
        <v>312</v>
      </c>
      <c r="W1164" s="15"/>
      <c r="X1164" s="15" t="s">
        <v>256</v>
      </c>
      <c r="Y1164" s="15" t="s">
        <v>7905</v>
      </c>
      <c r="AB1164" s="20" t="s">
        <v>286</v>
      </c>
      <c r="AC1164" s="21" t="s">
        <v>7906</v>
      </c>
      <c r="AD1164" s="27" t="s">
        <v>7907</v>
      </c>
      <c r="AE1164" s="21" t="s">
        <v>7908</v>
      </c>
      <c r="AF1164" s="21" t="s">
        <v>7909</v>
      </c>
      <c r="AG1164" s="22">
        <f t="shared" si="173"/>
        <v>0.58064516129032262</v>
      </c>
      <c r="AH1164" s="15" t="e">
        <f t="shared" si="175"/>
        <v>#VALUE!</v>
      </c>
      <c r="AI1164" s="22" t="e">
        <f>VLOOKUP(A1164,'[1]Deals (investment)'!$B$2:$Z$1497,1,FALSE)</f>
        <v>#N/A</v>
      </c>
      <c r="AJ1164" s="22" t="e">
        <f>VLOOKUP(A1164,'[1]Deals (investment)'!$B$2:$Z$870,15,FALSE)</f>
        <v>#N/A</v>
      </c>
      <c r="AK1164" s="17" t="str">
        <f>VLOOKUP(A1164,'[1]Deals (Exits)'!B:B,1,FALSE)</f>
        <v>Mediamark</v>
      </c>
      <c r="AL1164" s="23">
        <f>VLOOKUP(G1164,[1]Lookups!$V$3:$Y$197,4,FALSE)</f>
        <v>0</v>
      </c>
      <c r="AM1164" s="17" t="str">
        <f>VLOOKUP(X1164,[1]Lookups!$B$3:$C$200,2,FALSE)</f>
        <v>Media &amp; Entertainment</v>
      </c>
      <c r="AN1164" s="17" t="e">
        <f>VLOOKUP(R1164,[1]Lookups!$H$3:$I$69,2,FALSE)</f>
        <v>#N/A</v>
      </c>
      <c r="AO1164" s="17" t="e">
        <f>VLOOKUP(T1164,[1]Lookups!$H$3:$I$69,2,FALSE)</f>
        <v>#N/A</v>
      </c>
      <c r="AP1164" s="17" t="e">
        <f>VLOOKUP(AN1164,[1]Lookups!$N$3:$O$11,2,FALSE)</f>
        <v>#N/A</v>
      </c>
      <c r="AQ1164" s="18" t="e">
        <f>COUNTIFS('[1]Deals (investment)'!$B:$B,$A1164)</f>
        <v>#VALUE!</v>
      </c>
      <c r="AR1164" s="18" t="e">
        <f>COUNTIFS('[1]Deals (investment)'!$B:$B,$A1164,'[1]Deals (investment)'!$T:$T,$AW$1)+COUNTIFS('[1]Deals (investment)'!$B:$B,$A1164,'[1]Deals (investment)'!$T:$T,$AX$1)+COUNTIFS('[1]Deals (investment)'!$B:$B,$A1164,'[1]Deals (investment)'!$T:$T,$AY$1)</f>
        <v>#VALUE!</v>
      </c>
      <c r="AS1164" s="17" t="e">
        <f>SUMIFS('[1]Deals (investment)'!$C:$C,'[1]Deals (investment)'!$B:$B,$A1164)</f>
        <v>#VALUE!</v>
      </c>
      <c r="AT1164" s="17" t="e">
        <f t="shared" si="141"/>
        <v>#VALUE!</v>
      </c>
      <c r="AU1164" s="18" t="e">
        <f>COUNTIF('[1]Deals (Exits)'!$B:$B,A1164)</f>
        <v>#VALUE!</v>
      </c>
      <c r="AV1164" s="17" t="e">
        <f>SUMIFS('[1]Deals (investment)'!$C:$C,'[1]Deals (investment)'!$B:$B,$A1164,'[1]Deals (investment)'!$T:$T,AV$1)</f>
        <v>#VALUE!</v>
      </c>
      <c r="AW1164" s="17" t="e">
        <f>SUMIFS('[1]Deals (investment)'!$C:$C,'[1]Deals (investment)'!$B:$B,$A1164,'[1]Deals (investment)'!$T:$T,AW$1)</f>
        <v>#VALUE!</v>
      </c>
      <c r="AX1164" s="17" t="e">
        <f>SUMIFS('[1]Deals (investment)'!$C:$C,'[1]Deals (investment)'!$B:$B,$A1164,'[1]Deals (investment)'!$T:$T,AX$1)</f>
        <v>#VALUE!</v>
      </c>
      <c r="AY1164" s="17" t="e">
        <f>SUMIFS('[1]Deals (investment)'!$C:$C,'[1]Deals (investment)'!$B:$B,$A1164,'[1]Deals (investment)'!$T:$T,AY$1)</f>
        <v>#VALUE!</v>
      </c>
      <c r="AZ1164" s="17" t="e">
        <f>SUMIFS('[1]Deals (investment)'!$C:$C,'[1]Deals (investment)'!$B:$B,$A1164,'[1]Deals (investment)'!$T:$T,AZ$1)</f>
        <v>#VALUE!</v>
      </c>
      <c r="BA1164" s="17" t="e">
        <f>SUMIFS('[1]Deals (investment)'!$C:$C,'[1]Deals (investment)'!$B:$B,$A1164,'[1]Deals (investment)'!$T:$T,BA$1)</f>
        <v>#VALUE!</v>
      </c>
      <c r="BB1164" s="17" t="e">
        <f>SUMIFS('[1]Deals (investment)'!$C:$C,'[1]Deals (investment)'!$B:$B,$A1164,'[1]Deals (investment)'!$T:$T,BB$1)</f>
        <v>#VALUE!</v>
      </c>
      <c r="BC1164" s="17" t="e">
        <f>SUMIFS('[1]Deals (Exits)'!$C:$C,'[1]Deals (Exits)'!$B:$B,$A1164)</f>
        <v>#VALUE!</v>
      </c>
      <c r="BD1164" s="17" t="e">
        <f>SUMIFS('[1]Deals (investment)'!$C:$C,'[1]Deals (investment)'!$B:$B,$A1164,'[1]Deals (investment)'!$V:$V,BD$1)</f>
        <v>#VALUE!</v>
      </c>
      <c r="BE1164" s="17" t="e">
        <f>SUMIFS('[1]Deals (investment)'!$C:$C,'[1]Deals (investment)'!$B:$B,$A1164,'[1]Deals (investment)'!$V:$V,BE$1)</f>
        <v>#VALUE!</v>
      </c>
      <c r="BF1164" s="17" t="e">
        <f>SUMIFS('[1]Deals (investment)'!$C:$C,'[1]Deals (investment)'!$B:$B,$A1164,'[1]Deals (investment)'!$V:$V,BF$1)</f>
        <v>#VALUE!</v>
      </c>
      <c r="BG1164" s="17" t="e">
        <f>SUMIFS('[1]Deals (investment)'!$C:$C,'[1]Deals (investment)'!$B:$B,$A1164,'[1]Deals (investment)'!$V:$V,BG$1)</f>
        <v>#VALUE!</v>
      </c>
      <c r="BH1164" s="17" t="e">
        <f>SUMIFS('[1]Deals (investment)'!$C:$C,'[1]Deals (investment)'!$B:$B,$A1164,'[1]Deals (investment)'!$V:$V,BH$1)</f>
        <v>#VALUE!</v>
      </c>
      <c r="BI1164" s="17" t="e">
        <f>SUMIFS('[1]Deals (investment)'!$C:$C,'[1]Deals (investment)'!$B:$B,$A1164,'[1]Deals (investment)'!$V:$V,BI$1)</f>
        <v>#VALUE!</v>
      </c>
      <c r="BJ1164" s="17" t="e">
        <f>SUMIFS('[1]Deals (investment)'!$C:$C,'[1]Deals (investment)'!$B:$B,$A1164,'[1]Deals (investment)'!$V:$V,BJ$1)</f>
        <v>#VALUE!</v>
      </c>
      <c r="BK1164" s="17" t="e">
        <f>SUMIFS('[1]Deals (investment)'!$C:$C,'[1]Deals (investment)'!$B:$B,$A1164,'[1]Deals (investment)'!$V:$V,BK$1)</f>
        <v>#VALUE!</v>
      </c>
      <c r="BL1164" s="17" t="e">
        <f>SUMIFS('[1]Deals (investment)'!$C:$C,'[1]Deals (investment)'!$B:$B,$A1164,'[1]Deals (investment)'!$V:$V,BL$1)</f>
        <v>#VALUE!</v>
      </c>
      <c r="BM1164" s="17" t="e">
        <f>SUMIFS('[1]Deals (investment)'!$C:$C,'[1]Deals (investment)'!$B:$B,$A1164,'[1]Deals (investment)'!$V:$V,BM$1)</f>
        <v>#VALUE!</v>
      </c>
      <c r="BN1164" s="15"/>
      <c r="BO1164" s="15"/>
      <c r="BP1164" s="22"/>
      <c r="BQ1164" s="15"/>
      <c r="BR1164" s="15"/>
      <c r="BS1164" s="15"/>
      <c r="BT1164" s="15"/>
      <c r="BU1164" s="15"/>
      <c r="BV1164" s="15"/>
      <c r="BW1164" s="15"/>
      <c r="BX1164" s="15"/>
      <c r="BY1164" s="15"/>
      <c r="BZ1164" s="15"/>
      <c r="CA1164" s="15"/>
      <c r="CB1164" s="15"/>
      <c r="CC1164" s="15"/>
      <c r="CD1164" s="15"/>
      <c r="CE1164" s="15"/>
      <c r="CF1164" s="15"/>
      <c r="CG1164" s="15"/>
      <c r="CH1164" s="15"/>
      <c r="CI1164" s="15"/>
      <c r="CJ1164" s="15"/>
    </row>
    <row r="1165" spans="1:88" ht="12.75">
      <c r="A1165" s="15" t="s">
        <v>7910</v>
      </c>
      <c r="B1165" s="15"/>
      <c r="C1165" s="15"/>
      <c r="D1165" s="16"/>
      <c r="E1165" s="15"/>
      <c r="F1165" s="15"/>
      <c r="G1165" s="15"/>
      <c r="H1165" s="15"/>
      <c r="I1165" s="15"/>
      <c r="J1165" s="15"/>
      <c r="K1165" s="17" t="e">
        <f t="shared" si="140"/>
        <v>#VALUE!</v>
      </c>
      <c r="L1165" s="15"/>
      <c r="M1165" s="18" t="e">
        <f t="shared" si="166"/>
        <v>#VALUE!</v>
      </c>
      <c r="N1165" s="15"/>
      <c r="O1165" s="15"/>
      <c r="P1165" s="15"/>
      <c r="Q1165" s="24" t="e">
        <f ca="1">_xludf.MAXIFS('[1]Deals (investment)'!A:A,'[1]Deals (investment)'!B:B,A1165)</f>
        <v>#NAME?</v>
      </c>
      <c r="R1165" s="15"/>
      <c r="S1165" s="19"/>
      <c r="T1165" s="15"/>
      <c r="U1165" s="17"/>
      <c r="V1165" s="15"/>
      <c r="W1165" s="15"/>
      <c r="X1165" s="15"/>
      <c r="Y1165" s="15"/>
      <c r="AB1165" s="20"/>
      <c r="AC1165" s="15"/>
      <c r="AD1165" s="15"/>
      <c r="AE1165" s="15"/>
      <c r="AF1165" s="15"/>
      <c r="AG1165" s="22">
        <f t="shared" ca="1" si="173"/>
        <v>9.6774193548387094E-2</v>
      </c>
      <c r="AH1165" s="15" t="str">
        <f t="shared" si="175"/>
        <v/>
      </c>
      <c r="AI1165" s="22" t="e">
        <f>VLOOKUP(A1165,'[1]Deals (investment)'!$B$2:$Z$1497,1,FALSE)</f>
        <v>#N/A</v>
      </c>
      <c r="AJ1165" s="22" t="e">
        <f>VLOOKUP(A1165,'[1]Deals (investment)'!$B$2:$Z$870,15,FALSE)</f>
        <v>#N/A</v>
      </c>
      <c r="AK1165" s="17" t="e">
        <f>VLOOKUP(A1165,'[1]Deals (Exits)'!B:B,1,FALSE)</f>
        <v>#N/A</v>
      </c>
      <c r="AL1165" s="23" t="e">
        <f>VLOOKUP(G1165,[1]Lookups!$V$3:$Y$197,4,FALSE)</f>
        <v>#N/A</v>
      </c>
      <c r="AM1165" s="17" t="e">
        <f>VLOOKUP(X1165,[1]Lookups!$B$3:$C$200,2,FALSE)</f>
        <v>#N/A</v>
      </c>
      <c r="AN1165" s="17" t="e">
        <f>VLOOKUP(R1165,[1]Lookups!$H$3:$I$69,2,FALSE)</f>
        <v>#N/A</v>
      </c>
      <c r="AO1165" s="17" t="e">
        <f>VLOOKUP(T1165,[1]Lookups!$H$3:$I$69,2,FALSE)</f>
        <v>#N/A</v>
      </c>
      <c r="AP1165" s="17" t="e">
        <f>VLOOKUP(AN1165,[1]Lookups!$N$3:$O$11,2,FALSE)</f>
        <v>#N/A</v>
      </c>
      <c r="AQ1165" s="18" t="e">
        <f>COUNTIFS('[1]Deals (investment)'!$B:$B,$A1165)</f>
        <v>#VALUE!</v>
      </c>
      <c r="AR1165" s="18" t="e">
        <f>COUNTIFS('[1]Deals (investment)'!$B:$B,$A1165,'[1]Deals (investment)'!$T:$T,$AW$1)+COUNTIFS('[1]Deals (investment)'!$B:$B,$A1165,'[1]Deals (investment)'!$T:$T,$AX$1)+COUNTIFS('[1]Deals (investment)'!$B:$B,$A1165,'[1]Deals (investment)'!$T:$T,$AY$1)</f>
        <v>#VALUE!</v>
      </c>
      <c r="AS1165" s="17" t="e">
        <f>SUMIFS('[1]Deals (investment)'!$C:$C,'[1]Deals (investment)'!$B:$B,$A1165)</f>
        <v>#VALUE!</v>
      </c>
      <c r="AT1165" s="17" t="e">
        <f t="shared" si="141"/>
        <v>#VALUE!</v>
      </c>
      <c r="AU1165" s="18" t="e">
        <f>COUNTIF('[1]Deals (Exits)'!$B:$B,A1165)</f>
        <v>#VALUE!</v>
      </c>
      <c r="AV1165" s="17" t="e">
        <f>SUMIFS('[1]Deals (investment)'!$C:$C,'[1]Deals (investment)'!$B:$B,$A1165,'[1]Deals (investment)'!$T:$T,AV$1)</f>
        <v>#VALUE!</v>
      </c>
      <c r="AW1165" s="17" t="e">
        <f>SUMIFS('[1]Deals (investment)'!$C:$C,'[1]Deals (investment)'!$B:$B,$A1165,'[1]Deals (investment)'!$T:$T,AW$1)</f>
        <v>#VALUE!</v>
      </c>
      <c r="AX1165" s="17" t="e">
        <f>SUMIFS('[1]Deals (investment)'!$C:$C,'[1]Deals (investment)'!$B:$B,$A1165,'[1]Deals (investment)'!$T:$T,AX$1)</f>
        <v>#VALUE!</v>
      </c>
      <c r="AY1165" s="17" t="e">
        <f>SUMIFS('[1]Deals (investment)'!$C:$C,'[1]Deals (investment)'!$B:$B,$A1165,'[1]Deals (investment)'!$T:$T,AY$1)</f>
        <v>#VALUE!</v>
      </c>
      <c r="AZ1165" s="17" t="e">
        <f>SUMIFS('[1]Deals (investment)'!$C:$C,'[1]Deals (investment)'!$B:$B,$A1165,'[1]Deals (investment)'!$T:$T,AZ$1)</f>
        <v>#VALUE!</v>
      </c>
      <c r="BA1165" s="17" t="e">
        <f>SUMIFS('[1]Deals (investment)'!$C:$C,'[1]Deals (investment)'!$B:$B,$A1165,'[1]Deals (investment)'!$T:$T,BA$1)</f>
        <v>#VALUE!</v>
      </c>
      <c r="BB1165" s="17" t="e">
        <f>SUMIFS('[1]Deals (investment)'!$C:$C,'[1]Deals (investment)'!$B:$B,$A1165,'[1]Deals (investment)'!$T:$T,BB$1)</f>
        <v>#VALUE!</v>
      </c>
      <c r="BC1165" s="17" t="e">
        <f>SUMIFS('[1]Deals (Exits)'!$C:$C,'[1]Deals (Exits)'!$B:$B,$A1165)</f>
        <v>#VALUE!</v>
      </c>
      <c r="BD1165" s="17" t="e">
        <f>SUMIFS('[1]Deals (investment)'!$C:$C,'[1]Deals (investment)'!$B:$B,$A1165,'[1]Deals (investment)'!$V:$V,BD$1)</f>
        <v>#VALUE!</v>
      </c>
      <c r="BE1165" s="17" t="e">
        <f>SUMIFS('[1]Deals (investment)'!$C:$C,'[1]Deals (investment)'!$B:$B,$A1165,'[1]Deals (investment)'!$V:$V,BE$1)</f>
        <v>#VALUE!</v>
      </c>
      <c r="BF1165" s="17" t="e">
        <f>SUMIFS('[1]Deals (investment)'!$C:$C,'[1]Deals (investment)'!$B:$B,$A1165,'[1]Deals (investment)'!$V:$V,BF$1)</f>
        <v>#VALUE!</v>
      </c>
      <c r="BG1165" s="17" t="e">
        <f>SUMIFS('[1]Deals (investment)'!$C:$C,'[1]Deals (investment)'!$B:$B,$A1165,'[1]Deals (investment)'!$V:$V,BG$1)</f>
        <v>#VALUE!</v>
      </c>
      <c r="BH1165" s="17" t="e">
        <f>SUMIFS('[1]Deals (investment)'!$C:$C,'[1]Deals (investment)'!$B:$B,$A1165,'[1]Deals (investment)'!$V:$V,BH$1)</f>
        <v>#VALUE!</v>
      </c>
      <c r="BI1165" s="17" t="e">
        <f>SUMIFS('[1]Deals (investment)'!$C:$C,'[1]Deals (investment)'!$B:$B,$A1165,'[1]Deals (investment)'!$V:$V,BI$1)</f>
        <v>#VALUE!</v>
      </c>
      <c r="BJ1165" s="17" t="e">
        <f>SUMIFS('[1]Deals (investment)'!$C:$C,'[1]Deals (investment)'!$B:$B,$A1165,'[1]Deals (investment)'!$V:$V,BJ$1)</f>
        <v>#VALUE!</v>
      </c>
      <c r="BK1165" s="17" t="e">
        <f>SUMIFS('[1]Deals (investment)'!$C:$C,'[1]Deals (investment)'!$B:$B,$A1165,'[1]Deals (investment)'!$V:$V,BK$1)</f>
        <v>#VALUE!</v>
      </c>
      <c r="BL1165" s="17" t="e">
        <f>SUMIFS('[1]Deals (investment)'!$C:$C,'[1]Deals (investment)'!$B:$B,$A1165,'[1]Deals (investment)'!$V:$V,BL$1)</f>
        <v>#VALUE!</v>
      </c>
      <c r="BM1165" s="17" t="e">
        <f>SUMIFS('[1]Deals (investment)'!$C:$C,'[1]Deals (investment)'!$B:$B,$A1165,'[1]Deals (investment)'!$V:$V,BM$1)</f>
        <v>#VALUE!</v>
      </c>
      <c r="BN1165" s="15"/>
      <c r="BO1165" s="15"/>
      <c r="BP1165" s="22"/>
      <c r="BQ1165" s="15"/>
      <c r="BR1165" s="15"/>
      <c r="BS1165" s="15"/>
      <c r="BT1165" s="15"/>
      <c r="BU1165" s="15"/>
      <c r="BV1165" s="15"/>
      <c r="BW1165" s="15"/>
      <c r="BX1165" s="15"/>
      <c r="BY1165" s="15"/>
      <c r="BZ1165" s="15"/>
      <c r="CA1165" s="15"/>
      <c r="CB1165" s="15"/>
      <c r="CC1165" s="15"/>
      <c r="CD1165" s="15"/>
      <c r="CE1165" s="15"/>
      <c r="CF1165" s="15"/>
      <c r="CG1165" s="15"/>
      <c r="CH1165" s="15"/>
      <c r="CI1165" s="15"/>
      <c r="CJ1165" s="15"/>
    </row>
    <row r="1166" spans="1:88" ht="12.75">
      <c r="A1166" s="15" t="s">
        <v>7911</v>
      </c>
      <c r="B1166" s="15" t="s">
        <v>7912</v>
      </c>
      <c r="C1166" s="15" t="s">
        <v>58</v>
      </c>
      <c r="D1166" s="16">
        <v>2013</v>
      </c>
      <c r="E1166" s="15" t="s">
        <v>272</v>
      </c>
      <c r="F1166" s="15"/>
      <c r="G1166" s="15" t="s">
        <v>273</v>
      </c>
      <c r="H1166" s="15"/>
      <c r="I1166" s="15" t="s">
        <v>273</v>
      </c>
      <c r="J1166" s="15"/>
      <c r="K1166" s="17" t="e">
        <f t="shared" si="140"/>
        <v>#VALUE!</v>
      </c>
      <c r="L1166" s="15"/>
      <c r="M1166" s="18" t="e">
        <f t="shared" si="166"/>
        <v>#VALUE!</v>
      </c>
      <c r="N1166" s="15"/>
      <c r="O1166" s="15"/>
      <c r="P1166" s="15"/>
      <c r="Q1166" s="15"/>
      <c r="R1166" s="15" t="s">
        <v>375</v>
      </c>
      <c r="S1166" s="19" t="s">
        <v>144</v>
      </c>
      <c r="T1166" s="15" t="s">
        <v>312</v>
      </c>
      <c r="U1166" s="17" t="s">
        <v>312</v>
      </c>
      <c r="V1166" s="15" t="s">
        <v>7913</v>
      </c>
      <c r="W1166" s="15"/>
      <c r="X1166" s="15" t="s">
        <v>404</v>
      </c>
      <c r="Y1166" s="15" t="s">
        <v>7914</v>
      </c>
      <c r="AB1166" s="20" t="s">
        <v>286</v>
      </c>
      <c r="AC1166" s="21" t="s">
        <v>7915</v>
      </c>
      <c r="AD1166" s="21" t="s">
        <v>7916</v>
      </c>
      <c r="AE1166" s="21" t="s">
        <v>7917</v>
      </c>
      <c r="AF1166" s="21" t="s">
        <v>7918</v>
      </c>
      <c r="AG1166" s="22">
        <f t="shared" si="173"/>
        <v>0.64516129032258063</v>
      </c>
      <c r="AH1166" s="15" t="str">
        <f t="shared" si="175"/>
        <v/>
      </c>
      <c r="AI1166" s="22" t="e">
        <f>VLOOKUP(A1166,'[1]Deals (investment)'!$B$2:$Z$1497,1,FALSE)</f>
        <v>#N/A</v>
      </c>
      <c r="AJ1166" s="22" t="e">
        <f>VLOOKUP(A1166,'[1]Deals (investment)'!$B$2:$Z$870,15,FALSE)</f>
        <v>#N/A</v>
      </c>
      <c r="AK1166" s="17" t="e">
        <f>VLOOKUP(A1166,'[1]Deals (Exits)'!B:B,1,FALSE)</f>
        <v>#N/A</v>
      </c>
      <c r="AL1166" s="23">
        <f>VLOOKUP(G1166,[1]Lookups!$V$3:$Y$197,4,FALSE)</f>
        <v>0</v>
      </c>
      <c r="AM1166" s="17" t="str">
        <f>VLOOKUP(X1166,[1]Lookups!$B$3:$C$200,2,FALSE)</f>
        <v>Other Technologies &amp; Information Technology</v>
      </c>
      <c r="AN1166" s="17" t="str">
        <f>VLOOKUP(R1166,[1]Lookups!$H$3:$I$69,2,FALSE)</f>
        <v>2. Seed</v>
      </c>
      <c r="AO1166" s="17" t="e">
        <f>VLOOKUP(T1166,[1]Lookups!$H$3:$I$69,2,FALSE)</f>
        <v>#N/A</v>
      </c>
      <c r="AP1166" s="17" t="str">
        <f>VLOOKUP(AN1166,[1]Lookups!$N$3:$O$11,2,FALSE)</f>
        <v>Early</v>
      </c>
      <c r="AQ1166" s="18" t="e">
        <f>COUNTIFS('[1]Deals (investment)'!$B:$B,$A1166)</f>
        <v>#VALUE!</v>
      </c>
      <c r="AR1166" s="18" t="e">
        <f>COUNTIFS('[1]Deals (investment)'!$B:$B,$A1166,'[1]Deals (investment)'!$T:$T,$AW$1)+COUNTIFS('[1]Deals (investment)'!$B:$B,$A1166,'[1]Deals (investment)'!$T:$T,$AX$1)+COUNTIFS('[1]Deals (investment)'!$B:$B,$A1166,'[1]Deals (investment)'!$T:$T,$AY$1)</f>
        <v>#VALUE!</v>
      </c>
      <c r="AS1166" s="17" t="e">
        <f>SUMIFS('[1]Deals (investment)'!$C:$C,'[1]Deals (investment)'!$B:$B,$A1166)</f>
        <v>#VALUE!</v>
      </c>
      <c r="AT1166" s="17" t="e">
        <f t="shared" si="141"/>
        <v>#VALUE!</v>
      </c>
      <c r="AU1166" s="18" t="e">
        <f>COUNTIF('[1]Deals (Exits)'!$B:$B,A1166)</f>
        <v>#VALUE!</v>
      </c>
      <c r="AV1166" s="17" t="e">
        <f>SUMIFS('[1]Deals (investment)'!$C:$C,'[1]Deals (investment)'!$B:$B,$A1166,'[1]Deals (investment)'!$T:$T,AV$1)</f>
        <v>#VALUE!</v>
      </c>
      <c r="AW1166" s="17" t="e">
        <f>SUMIFS('[1]Deals (investment)'!$C:$C,'[1]Deals (investment)'!$B:$B,$A1166,'[1]Deals (investment)'!$T:$T,AW$1)</f>
        <v>#VALUE!</v>
      </c>
      <c r="AX1166" s="17" t="e">
        <f>SUMIFS('[1]Deals (investment)'!$C:$C,'[1]Deals (investment)'!$B:$B,$A1166,'[1]Deals (investment)'!$T:$T,AX$1)</f>
        <v>#VALUE!</v>
      </c>
      <c r="AY1166" s="17" t="e">
        <f>SUMIFS('[1]Deals (investment)'!$C:$C,'[1]Deals (investment)'!$B:$B,$A1166,'[1]Deals (investment)'!$T:$T,AY$1)</f>
        <v>#VALUE!</v>
      </c>
      <c r="AZ1166" s="17" t="e">
        <f>SUMIFS('[1]Deals (investment)'!$C:$C,'[1]Deals (investment)'!$B:$B,$A1166,'[1]Deals (investment)'!$T:$T,AZ$1)</f>
        <v>#VALUE!</v>
      </c>
      <c r="BA1166" s="17" t="e">
        <f>SUMIFS('[1]Deals (investment)'!$C:$C,'[1]Deals (investment)'!$B:$B,$A1166,'[1]Deals (investment)'!$T:$T,BA$1)</f>
        <v>#VALUE!</v>
      </c>
      <c r="BB1166" s="17" t="e">
        <f>SUMIFS('[1]Deals (investment)'!$C:$C,'[1]Deals (investment)'!$B:$B,$A1166,'[1]Deals (investment)'!$T:$T,BB$1)</f>
        <v>#VALUE!</v>
      </c>
      <c r="BC1166" s="17" t="e">
        <f>SUMIFS('[1]Deals (Exits)'!$C:$C,'[1]Deals (Exits)'!$B:$B,$A1166)</f>
        <v>#VALUE!</v>
      </c>
      <c r="BD1166" s="17" t="e">
        <f>SUMIFS('[1]Deals (investment)'!$C:$C,'[1]Deals (investment)'!$B:$B,$A1166,'[1]Deals (investment)'!$V:$V,BD$1)</f>
        <v>#VALUE!</v>
      </c>
      <c r="BE1166" s="17" t="e">
        <f>SUMIFS('[1]Deals (investment)'!$C:$C,'[1]Deals (investment)'!$B:$B,$A1166,'[1]Deals (investment)'!$V:$V,BE$1)</f>
        <v>#VALUE!</v>
      </c>
      <c r="BF1166" s="17" t="e">
        <f>SUMIFS('[1]Deals (investment)'!$C:$C,'[1]Deals (investment)'!$B:$B,$A1166,'[1]Deals (investment)'!$V:$V,BF$1)</f>
        <v>#VALUE!</v>
      </c>
      <c r="BG1166" s="17" t="e">
        <f>SUMIFS('[1]Deals (investment)'!$C:$C,'[1]Deals (investment)'!$B:$B,$A1166,'[1]Deals (investment)'!$V:$V,BG$1)</f>
        <v>#VALUE!</v>
      </c>
      <c r="BH1166" s="17" t="e">
        <f>SUMIFS('[1]Deals (investment)'!$C:$C,'[1]Deals (investment)'!$B:$B,$A1166,'[1]Deals (investment)'!$V:$V,BH$1)</f>
        <v>#VALUE!</v>
      </c>
      <c r="BI1166" s="17" t="e">
        <f>SUMIFS('[1]Deals (investment)'!$C:$C,'[1]Deals (investment)'!$B:$B,$A1166,'[1]Deals (investment)'!$V:$V,BI$1)</f>
        <v>#VALUE!</v>
      </c>
      <c r="BJ1166" s="17" t="e">
        <f>SUMIFS('[1]Deals (investment)'!$C:$C,'[1]Deals (investment)'!$B:$B,$A1166,'[1]Deals (investment)'!$V:$V,BJ$1)</f>
        <v>#VALUE!</v>
      </c>
      <c r="BK1166" s="17" t="e">
        <f>SUMIFS('[1]Deals (investment)'!$C:$C,'[1]Deals (investment)'!$B:$B,$A1166,'[1]Deals (investment)'!$V:$V,BK$1)</f>
        <v>#VALUE!</v>
      </c>
      <c r="BL1166" s="17" t="e">
        <f>SUMIFS('[1]Deals (investment)'!$C:$C,'[1]Deals (investment)'!$B:$B,$A1166,'[1]Deals (investment)'!$V:$V,BL$1)</f>
        <v>#VALUE!</v>
      </c>
      <c r="BM1166" s="17" t="e">
        <f>SUMIFS('[1]Deals (investment)'!$C:$C,'[1]Deals (investment)'!$B:$B,$A1166,'[1]Deals (investment)'!$V:$V,BM$1)</f>
        <v>#VALUE!</v>
      </c>
      <c r="BN1166" s="15"/>
      <c r="BO1166" s="15"/>
      <c r="BP1166" s="22"/>
      <c r="BQ1166" s="15"/>
      <c r="BR1166" s="15"/>
      <c r="BS1166" s="15"/>
      <c r="BT1166" s="15"/>
      <c r="BU1166" s="15"/>
      <c r="BV1166" s="15"/>
      <c r="BW1166" s="15"/>
      <c r="BX1166" s="15"/>
      <c r="BY1166" s="15"/>
      <c r="BZ1166" s="15"/>
      <c r="CA1166" s="15"/>
      <c r="CB1166" s="15"/>
      <c r="CC1166" s="15"/>
      <c r="CD1166" s="15" t="str">
        <f t="shared" ref="CD1166:CD1172" si="176">CONCATENATE(A1166,B1166,C1166)</f>
        <v>KudobuzzKudobuzz is a Saas company that builds tools to help eCommerce merchants build trust, increase traffic and boost sales, using UGC and SEO.Active</v>
      </c>
      <c r="CE1166" s="15"/>
      <c r="CF1166" s="15"/>
      <c r="CG1166" s="15"/>
      <c r="CH1166" s="15"/>
      <c r="CI1166" s="15"/>
      <c r="CJ1166" s="15"/>
    </row>
    <row r="1167" spans="1:88" ht="12.75">
      <c r="A1167" s="15" t="s">
        <v>7919</v>
      </c>
      <c r="B1167" s="15" t="s">
        <v>7920</v>
      </c>
      <c r="C1167" s="15" t="s">
        <v>58</v>
      </c>
      <c r="D1167" s="16">
        <v>2014</v>
      </c>
      <c r="E1167" s="15" t="s">
        <v>90</v>
      </c>
      <c r="F1167" s="15"/>
      <c r="G1167" s="15" t="s">
        <v>91</v>
      </c>
      <c r="H1167" s="15"/>
      <c r="I1167" s="15" t="s">
        <v>91</v>
      </c>
      <c r="J1167" s="15"/>
      <c r="K1167" s="17" t="e">
        <f t="shared" si="140"/>
        <v>#VALUE!</v>
      </c>
      <c r="L1167" s="15"/>
      <c r="M1167" s="18" t="e">
        <f t="shared" si="166"/>
        <v>#VALUE!</v>
      </c>
      <c r="N1167" s="15"/>
      <c r="O1167" s="15"/>
      <c r="P1167" s="15"/>
      <c r="Q1167" s="15"/>
      <c r="R1167" s="15"/>
      <c r="S1167" s="19"/>
      <c r="T1167" s="15"/>
      <c r="U1167" s="17"/>
      <c r="V1167" s="15" t="s">
        <v>7921</v>
      </c>
      <c r="W1167" s="15"/>
      <c r="X1167" s="15" t="s">
        <v>158</v>
      </c>
      <c r="Y1167" s="15" t="s">
        <v>7922</v>
      </c>
      <c r="AB1167" s="32">
        <v>43506</v>
      </c>
      <c r="AC1167" s="21" t="s">
        <v>7923</v>
      </c>
      <c r="AD1167" s="21" t="s">
        <v>7924</v>
      </c>
      <c r="AE1167" s="21" t="s">
        <v>7925</v>
      </c>
      <c r="AF1167" s="21" t="s">
        <v>7926</v>
      </c>
      <c r="AG1167" s="22">
        <f t="shared" si="173"/>
        <v>0.5161290322580645</v>
      </c>
      <c r="AH1167" s="15" t="str">
        <f t="shared" si="175"/>
        <v/>
      </c>
      <c r="AI1167" s="22" t="e">
        <f>VLOOKUP(A1167,'[1]Deals (investment)'!$B$2:$Z$1497,1,FALSE)</f>
        <v>#N/A</v>
      </c>
      <c r="AJ1167" s="22" t="e">
        <f>VLOOKUP(A1167,'[1]Deals (investment)'!$B$2:$Z$870,15,FALSE)</f>
        <v>#N/A</v>
      </c>
      <c r="AK1167" s="17" t="e">
        <f>VLOOKUP(A1167,'[1]Deals (Exits)'!B:B,1,FALSE)</f>
        <v>#N/A</v>
      </c>
      <c r="AL1167" s="23">
        <f>VLOOKUP(G1167,[1]Lookups!$V$3:$Y$197,4,FALSE)</f>
        <v>0</v>
      </c>
      <c r="AM1167" s="17" t="str">
        <f>VLOOKUP(X1167,[1]Lookups!$B$3:$C$200,2,FALSE)</f>
        <v>Financial Services</v>
      </c>
      <c r="AN1167" s="17" t="e">
        <f>VLOOKUP(R1167,[1]Lookups!$H$3:$I$69,2,FALSE)</f>
        <v>#N/A</v>
      </c>
      <c r="AO1167" s="17" t="e">
        <f>VLOOKUP(T1167,[1]Lookups!$H$3:$I$69,2,FALSE)</f>
        <v>#N/A</v>
      </c>
      <c r="AP1167" s="17" t="e">
        <f>VLOOKUP(AN1167,[1]Lookups!$N$3:$O$11,2,FALSE)</f>
        <v>#N/A</v>
      </c>
      <c r="AQ1167" s="18" t="e">
        <f>COUNTIFS('[1]Deals (investment)'!$B:$B,$A1167)</f>
        <v>#VALUE!</v>
      </c>
      <c r="AR1167" s="18" t="e">
        <f>COUNTIFS('[1]Deals (investment)'!$B:$B,$A1167,'[1]Deals (investment)'!$T:$T,$AW$1)+COUNTIFS('[1]Deals (investment)'!$B:$B,$A1167,'[1]Deals (investment)'!$T:$T,$AX$1)+COUNTIFS('[1]Deals (investment)'!$B:$B,$A1167,'[1]Deals (investment)'!$T:$T,$AY$1)</f>
        <v>#VALUE!</v>
      </c>
      <c r="AS1167" s="17" t="e">
        <f>SUMIFS('[1]Deals (investment)'!$C:$C,'[1]Deals (investment)'!$B:$B,$A1167)</f>
        <v>#VALUE!</v>
      </c>
      <c r="AT1167" s="17" t="e">
        <f t="shared" si="141"/>
        <v>#VALUE!</v>
      </c>
      <c r="AU1167" s="18" t="e">
        <f>COUNTIF('[1]Deals (Exits)'!$B:$B,A1167)</f>
        <v>#VALUE!</v>
      </c>
      <c r="AV1167" s="17" t="e">
        <f>SUMIFS('[1]Deals (investment)'!$C:$C,'[1]Deals (investment)'!$B:$B,$A1167,'[1]Deals (investment)'!$T:$T,AV$1)</f>
        <v>#VALUE!</v>
      </c>
      <c r="AW1167" s="17" t="e">
        <f>SUMIFS('[1]Deals (investment)'!$C:$C,'[1]Deals (investment)'!$B:$B,$A1167,'[1]Deals (investment)'!$T:$T,AW$1)</f>
        <v>#VALUE!</v>
      </c>
      <c r="AX1167" s="17" t="e">
        <f>SUMIFS('[1]Deals (investment)'!$C:$C,'[1]Deals (investment)'!$B:$B,$A1167,'[1]Deals (investment)'!$T:$T,AX$1)</f>
        <v>#VALUE!</v>
      </c>
      <c r="AY1167" s="17" t="e">
        <f>SUMIFS('[1]Deals (investment)'!$C:$C,'[1]Deals (investment)'!$B:$B,$A1167,'[1]Deals (investment)'!$T:$T,AY$1)</f>
        <v>#VALUE!</v>
      </c>
      <c r="AZ1167" s="17" t="e">
        <f>SUMIFS('[1]Deals (investment)'!$C:$C,'[1]Deals (investment)'!$B:$B,$A1167,'[1]Deals (investment)'!$T:$T,AZ$1)</f>
        <v>#VALUE!</v>
      </c>
      <c r="BA1167" s="17" t="e">
        <f>SUMIFS('[1]Deals (investment)'!$C:$C,'[1]Deals (investment)'!$B:$B,$A1167,'[1]Deals (investment)'!$T:$T,BA$1)</f>
        <v>#VALUE!</v>
      </c>
      <c r="BB1167" s="17" t="e">
        <f>SUMIFS('[1]Deals (investment)'!$C:$C,'[1]Deals (investment)'!$B:$B,$A1167,'[1]Deals (investment)'!$T:$T,BB$1)</f>
        <v>#VALUE!</v>
      </c>
      <c r="BC1167" s="17" t="e">
        <f>SUMIFS('[1]Deals (Exits)'!$C:$C,'[1]Deals (Exits)'!$B:$B,$A1167)</f>
        <v>#VALUE!</v>
      </c>
      <c r="BD1167" s="17" t="e">
        <f>SUMIFS('[1]Deals (investment)'!$C:$C,'[1]Deals (investment)'!$B:$B,$A1167,'[1]Deals (investment)'!$V:$V,BD$1)</f>
        <v>#VALUE!</v>
      </c>
      <c r="BE1167" s="17" t="e">
        <f>SUMIFS('[1]Deals (investment)'!$C:$C,'[1]Deals (investment)'!$B:$B,$A1167,'[1]Deals (investment)'!$V:$V,BE$1)</f>
        <v>#VALUE!</v>
      </c>
      <c r="BF1167" s="17" t="e">
        <f>SUMIFS('[1]Deals (investment)'!$C:$C,'[1]Deals (investment)'!$B:$B,$A1167,'[1]Deals (investment)'!$V:$V,BF$1)</f>
        <v>#VALUE!</v>
      </c>
      <c r="BG1167" s="17" t="e">
        <f>SUMIFS('[1]Deals (investment)'!$C:$C,'[1]Deals (investment)'!$B:$B,$A1167,'[1]Deals (investment)'!$V:$V,BG$1)</f>
        <v>#VALUE!</v>
      </c>
      <c r="BH1167" s="17" t="e">
        <f>SUMIFS('[1]Deals (investment)'!$C:$C,'[1]Deals (investment)'!$B:$B,$A1167,'[1]Deals (investment)'!$V:$V,BH$1)</f>
        <v>#VALUE!</v>
      </c>
      <c r="BI1167" s="17" t="e">
        <f>SUMIFS('[1]Deals (investment)'!$C:$C,'[1]Deals (investment)'!$B:$B,$A1167,'[1]Deals (investment)'!$V:$V,BI$1)</f>
        <v>#VALUE!</v>
      </c>
      <c r="BJ1167" s="17" t="e">
        <f>SUMIFS('[1]Deals (investment)'!$C:$C,'[1]Deals (investment)'!$B:$B,$A1167,'[1]Deals (investment)'!$V:$V,BJ$1)</f>
        <v>#VALUE!</v>
      </c>
      <c r="BK1167" s="17" t="e">
        <f>SUMIFS('[1]Deals (investment)'!$C:$C,'[1]Deals (investment)'!$B:$B,$A1167,'[1]Deals (investment)'!$V:$V,BK$1)</f>
        <v>#VALUE!</v>
      </c>
      <c r="BL1167" s="17" t="e">
        <f>SUMIFS('[1]Deals (investment)'!$C:$C,'[1]Deals (investment)'!$B:$B,$A1167,'[1]Deals (investment)'!$V:$V,BL$1)</f>
        <v>#VALUE!</v>
      </c>
      <c r="BM1167" s="17" t="e">
        <f>SUMIFS('[1]Deals (investment)'!$C:$C,'[1]Deals (investment)'!$B:$B,$A1167,'[1]Deals (investment)'!$V:$V,BM$1)</f>
        <v>#VALUE!</v>
      </c>
      <c r="BN1167" s="15"/>
      <c r="BO1167" s="15"/>
      <c r="BP1167" s="22"/>
      <c r="BQ1167" s="15"/>
      <c r="BR1167" s="15"/>
      <c r="BS1167" s="15"/>
      <c r="BT1167" s="15"/>
      <c r="BU1167" s="15"/>
      <c r="BV1167" s="15"/>
      <c r="BW1167" s="15"/>
      <c r="BX1167" s="15"/>
      <c r="BY1167" s="15"/>
      <c r="BZ1167" s="15"/>
      <c r="CA1167" s="15"/>
      <c r="CB1167" s="15"/>
      <c r="CC1167" s="15"/>
      <c r="CD1167" s="15" t="str">
        <f t="shared" si="176"/>
        <v>Kudos AfricaKudosAfrica is a sustainability rating and services provider focused on African businessesActive</v>
      </c>
      <c r="CE1167" s="15"/>
      <c r="CF1167" s="15"/>
      <c r="CG1167" s="15"/>
      <c r="CH1167" s="15"/>
      <c r="CI1167" s="15"/>
      <c r="CJ1167" s="15"/>
    </row>
    <row r="1168" spans="1:88" ht="12.75">
      <c r="A1168" s="15" t="s">
        <v>7927</v>
      </c>
      <c r="B1168" s="15" t="s">
        <v>7928</v>
      </c>
      <c r="C1168" s="15" t="s">
        <v>58</v>
      </c>
      <c r="D1168" s="16">
        <v>2016</v>
      </c>
      <c r="E1168" s="15" t="s">
        <v>7929</v>
      </c>
      <c r="F1168" s="15"/>
      <c r="G1168" s="15" t="s">
        <v>118</v>
      </c>
      <c r="H1168" s="15"/>
      <c r="I1168" s="15" t="s">
        <v>118</v>
      </c>
      <c r="J1168" s="15"/>
      <c r="K1168" s="17" t="e">
        <f t="shared" si="140"/>
        <v>#VALUE!</v>
      </c>
      <c r="L1168" s="15"/>
      <c r="M1168" s="18" t="e">
        <f t="shared" si="166"/>
        <v>#VALUE!</v>
      </c>
      <c r="N1168" s="15"/>
      <c r="O1168" s="15"/>
      <c r="P1168" s="15"/>
      <c r="Q1168" s="24" t="e">
        <f ca="1">_xludf.MAXIFS('[1]Deals (investment)'!A:A,'[1]Deals (investment)'!B:B,A1168)</f>
        <v>#NAME?</v>
      </c>
      <c r="R1168" s="15"/>
      <c r="S1168" s="19"/>
      <c r="T1168" s="15"/>
      <c r="U1168" s="17"/>
      <c r="V1168" s="15" t="s">
        <v>7930</v>
      </c>
      <c r="W1168" s="15"/>
      <c r="X1168" s="15" t="s">
        <v>294</v>
      </c>
      <c r="Y1168" s="15" t="s">
        <v>762</v>
      </c>
      <c r="AB1168" s="20" t="s">
        <v>286</v>
      </c>
      <c r="AC1168" s="21" t="s">
        <v>7931</v>
      </c>
      <c r="AD1168" s="21" t="s">
        <v>7932</v>
      </c>
      <c r="AE1168" s="21" t="s">
        <v>7933</v>
      </c>
      <c r="AF1168" s="21" t="s">
        <v>7934</v>
      </c>
      <c r="AG1168" s="22">
        <f t="shared" ca="1" si="173"/>
        <v>0.54838709677419351</v>
      </c>
      <c r="AH1168" s="15" t="str">
        <f t="shared" si="175"/>
        <v/>
      </c>
      <c r="AI1168" s="22" t="str">
        <f>VLOOKUP(A1168,'[1]Deals (investment)'!$B$2:$Z$1497,1,FALSE)</f>
        <v>Maisha Meds</v>
      </c>
      <c r="AJ1168" s="22" t="e">
        <f>VLOOKUP(A1168,'[1]Deals (investment)'!$B$2:$Z$870,15,FALSE)</f>
        <v>#N/A</v>
      </c>
      <c r="AK1168" s="17" t="e">
        <f>VLOOKUP(A1168,'[1]Deals (Exits)'!B:B,1,FALSE)</f>
        <v>#N/A</v>
      </c>
      <c r="AL1168" s="23">
        <f>VLOOKUP(G1168,[1]Lookups!$V$3:$Y$197,4,FALSE)</f>
        <v>0</v>
      </c>
      <c r="AM1168" s="17" t="str">
        <f>VLOOKUP(X1168,[1]Lookups!$B$3:$C$200,2,FALSE)</f>
        <v>Health &amp; Pharmaceuticals</v>
      </c>
      <c r="AN1168" s="17" t="e">
        <f>VLOOKUP(R1168,[1]Lookups!$H$3:$I$69,2,FALSE)</f>
        <v>#N/A</v>
      </c>
      <c r="AO1168" s="17" t="e">
        <f>VLOOKUP(T1168,[1]Lookups!$H$3:$I$69,2,FALSE)</f>
        <v>#N/A</v>
      </c>
      <c r="AP1168" s="17" t="e">
        <f>VLOOKUP(AN1168,[1]Lookups!$N$3:$O$11,2,FALSE)</f>
        <v>#N/A</v>
      </c>
      <c r="AQ1168" s="18" t="e">
        <f>COUNTIFS('[1]Deals (investment)'!$B:$B,$A1168)</f>
        <v>#VALUE!</v>
      </c>
      <c r="AR1168" s="18" t="e">
        <f>COUNTIFS('[1]Deals (investment)'!$B:$B,$A1168,'[1]Deals (investment)'!$T:$T,$AW$1)+COUNTIFS('[1]Deals (investment)'!$B:$B,$A1168,'[1]Deals (investment)'!$T:$T,$AX$1)+COUNTIFS('[1]Deals (investment)'!$B:$B,$A1168,'[1]Deals (investment)'!$T:$T,$AY$1)</f>
        <v>#VALUE!</v>
      </c>
      <c r="AS1168" s="17" t="e">
        <f>SUMIFS('[1]Deals (investment)'!$C:$C,'[1]Deals (investment)'!$B:$B,$A1168)</f>
        <v>#VALUE!</v>
      </c>
      <c r="AT1168" s="17" t="e">
        <f t="shared" si="141"/>
        <v>#VALUE!</v>
      </c>
      <c r="AU1168" s="18" t="e">
        <f>COUNTIF('[1]Deals (Exits)'!$B:$B,A1168)</f>
        <v>#VALUE!</v>
      </c>
      <c r="AV1168" s="17" t="e">
        <f>SUMIFS('[1]Deals (investment)'!$C:$C,'[1]Deals (investment)'!$B:$B,$A1168,'[1]Deals (investment)'!$T:$T,AV$1)</f>
        <v>#VALUE!</v>
      </c>
      <c r="AW1168" s="17" t="e">
        <f>SUMIFS('[1]Deals (investment)'!$C:$C,'[1]Deals (investment)'!$B:$B,$A1168,'[1]Deals (investment)'!$T:$T,AW$1)</f>
        <v>#VALUE!</v>
      </c>
      <c r="AX1168" s="17" t="e">
        <f>SUMIFS('[1]Deals (investment)'!$C:$C,'[1]Deals (investment)'!$B:$B,$A1168,'[1]Deals (investment)'!$T:$T,AX$1)</f>
        <v>#VALUE!</v>
      </c>
      <c r="AY1168" s="17" t="e">
        <f>SUMIFS('[1]Deals (investment)'!$C:$C,'[1]Deals (investment)'!$B:$B,$A1168,'[1]Deals (investment)'!$T:$T,AY$1)</f>
        <v>#VALUE!</v>
      </c>
      <c r="AZ1168" s="17" t="e">
        <f>SUMIFS('[1]Deals (investment)'!$C:$C,'[1]Deals (investment)'!$B:$B,$A1168,'[1]Deals (investment)'!$T:$T,AZ$1)</f>
        <v>#VALUE!</v>
      </c>
      <c r="BA1168" s="17" t="e">
        <f>SUMIFS('[1]Deals (investment)'!$C:$C,'[1]Deals (investment)'!$B:$B,$A1168,'[1]Deals (investment)'!$T:$T,BA$1)</f>
        <v>#VALUE!</v>
      </c>
      <c r="BB1168" s="17" t="e">
        <f>SUMIFS('[1]Deals (investment)'!$C:$C,'[1]Deals (investment)'!$B:$B,$A1168,'[1]Deals (investment)'!$T:$T,BB$1)</f>
        <v>#VALUE!</v>
      </c>
      <c r="BC1168" s="17" t="e">
        <f>SUMIFS('[1]Deals (Exits)'!$C:$C,'[1]Deals (Exits)'!$B:$B,$A1168)</f>
        <v>#VALUE!</v>
      </c>
      <c r="BD1168" s="17" t="e">
        <f>SUMIFS('[1]Deals (investment)'!$C:$C,'[1]Deals (investment)'!$B:$B,$A1168,'[1]Deals (investment)'!$V:$V,BD$1)</f>
        <v>#VALUE!</v>
      </c>
      <c r="BE1168" s="17" t="e">
        <f>SUMIFS('[1]Deals (investment)'!$C:$C,'[1]Deals (investment)'!$B:$B,$A1168,'[1]Deals (investment)'!$V:$V,BE$1)</f>
        <v>#VALUE!</v>
      </c>
      <c r="BF1168" s="17" t="e">
        <f>SUMIFS('[1]Deals (investment)'!$C:$C,'[1]Deals (investment)'!$B:$B,$A1168,'[1]Deals (investment)'!$V:$V,BF$1)</f>
        <v>#VALUE!</v>
      </c>
      <c r="BG1168" s="17" t="e">
        <f>SUMIFS('[1]Deals (investment)'!$C:$C,'[1]Deals (investment)'!$B:$B,$A1168,'[1]Deals (investment)'!$V:$V,BG$1)</f>
        <v>#VALUE!</v>
      </c>
      <c r="BH1168" s="17" t="e">
        <f>SUMIFS('[1]Deals (investment)'!$C:$C,'[1]Deals (investment)'!$B:$B,$A1168,'[1]Deals (investment)'!$V:$V,BH$1)</f>
        <v>#VALUE!</v>
      </c>
      <c r="BI1168" s="17" t="e">
        <f>SUMIFS('[1]Deals (investment)'!$C:$C,'[1]Deals (investment)'!$B:$B,$A1168,'[1]Deals (investment)'!$V:$V,BI$1)</f>
        <v>#VALUE!</v>
      </c>
      <c r="BJ1168" s="17" t="e">
        <f>SUMIFS('[1]Deals (investment)'!$C:$C,'[1]Deals (investment)'!$B:$B,$A1168,'[1]Deals (investment)'!$V:$V,BJ$1)</f>
        <v>#VALUE!</v>
      </c>
      <c r="BK1168" s="17" t="e">
        <f>SUMIFS('[1]Deals (investment)'!$C:$C,'[1]Deals (investment)'!$B:$B,$A1168,'[1]Deals (investment)'!$V:$V,BK$1)</f>
        <v>#VALUE!</v>
      </c>
      <c r="BL1168" s="17" t="e">
        <f>SUMIFS('[1]Deals (investment)'!$C:$C,'[1]Deals (investment)'!$B:$B,$A1168,'[1]Deals (investment)'!$V:$V,BL$1)</f>
        <v>#VALUE!</v>
      </c>
      <c r="BM1168" s="17" t="e">
        <f>SUMIFS('[1]Deals (investment)'!$C:$C,'[1]Deals (investment)'!$B:$B,$A1168,'[1]Deals (investment)'!$V:$V,BM$1)</f>
        <v>#VALUE!</v>
      </c>
      <c r="BN1168" s="15"/>
      <c r="BO1168" s="15"/>
      <c r="BP1168" s="22"/>
      <c r="BQ1168" s="15"/>
      <c r="BR1168" s="15"/>
      <c r="BS1168" s="15"/>
      <c r="BT1168" s="15"/>
      <c r="BU1168" s="15"/>
      <c r="BV1168" s="15"/>
      <c r="BW1168" s="15"/>
      <c r="BX1168" s="15"/>
      <c r="BY1168" s="15"/>
      <c r="BZ1168" s="15"/>
      <c r="CA1168" s="15"/>
      <c r="CB1168" s="15"/>
      <c r="CC1168" s="15"/>
      <c r="CD1168" s="15" t="str">
        <f t="shared" si="176"/>
        <v>Maisha MedsMaisha Meds is a software platform for ensuring that rural pharmacists and cliniciansActive</v>
      </c>
      <c r="CE1168" s="15"/>
      <c r="CF1168" s="15"/>
      <c r="CG1168" s="15"/>
      <c r="CH1168" s="15"/>
      <c r="CI1168" s="15"/>
      <c r="CJ1168" s="15"/>
    </row>
    <row r="1169" spans="1:118" ht="12.75">
      <c r="A1169" s="15" t="s">
        <v>7935</v>
      </c>
      <c r="B1169" s="15" t="s">
        <v>7936</v>
      </c>
      <c r="C1169" s="15" t="s">
        <v>58</v>
      </c>
      <c r="D1169" s="16">
        <v>2014</v>
      </c>
      <c r="E1169" s="15" t="s">
        <v>117</v>
      </c>
      <c r="F1169" s="15"/>
      <c r="G1169" s="15" t="s">
        <v>118</v>
      </c>
      <c r="H1169" s="15"/>
      <c r="I1169" s="15" t="s">
        <v>118</v>
      </c>
      <c r="J1169" s="15"/>
      <c r="K1169" s="17" t="e">
        <f t="shared" si="140"/>
        <v>#VALUE!</v>
      </c>
      <c r="L1169" s="15"/>
      <c r="M1169" s="18" t="e">
        <f t="shared" si="166"/>
        <v>#VALUE!</v>
      </c>
      <c r="N1169" s="15"/>
      <c r="O1169" s="15"/>
      <c r="P1169" s="15"/>
      <c r="Q1169" s="24" t="e">
        <f ca="1">_xludf.MAXIFS('[1]Deals (investment)'!A:A,'[1]Deals (investment)'!B:B,A1169)</f>
        <v>#NAME?</v>
      </c>
      <c r="R1169" s="15" t="s">
        <v>312</v>
      </c>
      <c r="S1169" s="19" t="s">
        <v>312</v>
      </c>
      <c r="T1169" s="15" t="s">
        <v>312</v>
      </c>
      <c r="U1169" s="17" t="s">
        <v>312</v>
      </c>
      <c r="V1169" s="15" t="s">
        <v>7937</v>
      </c>
      <c r="W1169" s="15"/>
      <c r="X1169" s="15" t="s">
        <v>493</v>
      </c>
      <c r="Y1169" s="15" t="s">
        <v>7938</v>
      </c>
      <c r="AB1169" s="32">
        <v>43110</v>
      </c>
      <c r="AC1169" s="21" t="s">
        <v>7939</v>
      </c>
      <c r="AD1169" s="21" t="s">
        <v>7940</v>
      </c>
      <c r="AE1169" s="21" t="s">
        <v>7941</v>
      </c>
      <c r="AF1169" s="21" t="s">
        <v>7942</v>
      </c>
      <c r="AG1169" s="22">
        <f t="shared" ca="1" si="173"/>
        <v>0.67741935483870963</v>
      </c>
      <c r="AH1169" s="15" t="str">
        <f t="shared" si="175"/>
        <v/>
      </c>
      <c r="AI1169" s="22" t="e">
        <f>VLOOKUP(A1169,'[1]Deals (investment)'!$B$2:$Z$1497,1,FALSE)</f>
        <v>#N/A</v>
      </c>
      <c r="AJ1169" s="22" t="e">
        <f>VLOOKUP(A1169,'[1]Deals (investment)'!$B$2:$Z$870,15,FALSE)</f>
        <v>#N/A</v>
      </c>
      <c r="AK1169" s="17" t="e">
        <f>VLOOKUP(A1169,'[1]Deals (Exits)'!B:B,1,FALSE)</f>
        <v>#N/A</v>
      </c>
      <c r="AL1169" s="23">
        <f>VLOOKUP(G1169,[1]Lookups!$V$3:$Y$197,4,FALSE)</f>
        <v>0</v>
      </c>
      <c r="AM1169" s="17" t="str">
        <f>VLOOKUP(X1169,[1]Lookups!$B$3:$C$200,2,FALSE)</f>
        <v>Employment, Talent &amp; Labour</v>
      </c>
      <c r="AN1169" s="17" t="e">
        <f>VLOOKUP(R1169,[1]Lookups!$H$3:$I$69,2,FALSE)</f>
        <v>#N/A</v>
      </c>
      <c r="AO1169" s="17" t="e">
        <f>VLOOKUP(T1169,[1]Lookups!$H$3:$I$69,2,FALSE)</f>
        <v>#N/A</v>
      </c>
      <c r="AP1169" s="17" t="e">
        <f>VLOOKUP(AN1169,[1]Lookups!$N$3:$O$11,2,FALSE)</f>
        <v>#N/A</v>
      </c>
      <c r="AQ1169" s="18" t="e">
        <f>COUNTIFS('[1]Deals (investment)'!$B:$B,$A1169)</f>
        <v>#VALUE!</v>
      </c>
      <c r="AR1169" s="18" t="e">
        <f>COUNTIFS('[1]Deals (investment)'!$B:$B,$A1169,'[1]Deals (investment)'!$T:$T,$AW$1)+COUNTIFS('[1]Deals (investment)'!$B:$B,$A1169,'[1]Deals (investment)'!$T:$T,$AX$1)+COUNTIFS('[1]Deals (investment)'!$B:$B,$A1169,'[1]Deals (investment)'!$T:$T,$AY$1)</f>
        <v>#VALUE!</v>
      </c>
      <c r="AS1169" s="17" t="e">
        <f>SUMIFS('[1]Deals (investment)'!$C:$C,'[1]Deals (investment)'!$B:$B,$A1169)</f>
        <v>#VALUE!</v>
      </c>
      <c r="AT1169" s="17" t="e">
        <f t="shared" si="141"/>
        <v>#VALUE!</v>
      </c>
      <c r="AU1169" s="18" t="e">
        <f>COUNTIF('[1]Deals (Exits)'!$B:$B,A1169)</f>
        <v>#VALUE!</v>
      </c>
      <c r="AV1169" s="17" t="e">
        <f>SUMIFS('[1]Deals (investment)'!$C:$C,'[1]Deals (investment)'!$B:$B,$A1169,'[1]Deals (investment)'!$T:$T,AV$1)</f>
        <v>#VALUE!</v>
      </c>
      <c r="AW1169" s="17" t="e">
        <f>SUMIFS('[1]Deals (investment)'!$C:$C,'[1]Deals (investment)'!$B:$B,$A1169,'[1]Deals (investment)'!$T:$T,AW$1)</f>
        <v>#VALUE!</v>
      </c>
      <c r="AX1169" s="17" t="e">
        <f>SUMIFS('[1]Deals (investment)'!$C:$C,'[1]Deals (investment)'!$B:$B,$A1169,'[1]Deals (investment)'!$T:$T,AX$1)</f>
        <v>#VALUE!</v>
      </c>
      <c r="AY1169" s="17" t="e">
        <f>SUMIFS('[1]Deals (investment)'!$C:$C,'[1]Deals (investment)'!$B:$B,$A1169,'[1]Deals (investment)'!$T:$T,AY$1)</f>
        <v>#VALUE!</v>
      </c>
      <c r="AZ1169" s="17" t="e">
        <f>SUMIFS('[1]Deals (investment)'!$C:$C,'[1]Deals (investment)'!$B:$B,$A1169,'[1]Deals (investment)'!$T:$T,AZ$1)</f>
        <v>#VALUE!</v>
      </c>
      <c r="BA1169" s="17" t="e">
        <f>SUMIFS('[1]Deals (investment)'!$C:$C,'[1]Deals (investment)'!$B:$B,$A1169,'[1]Deals (investment)'!$T:$T,BA$1)</f>
        <v>#VALUE!</v>
      </c>
      <c r="BB1169" s="17" t="e">
        <f>SUMIFS('[1]Deals (investment)'!$C:$C,'[1]Deals (investment)'!$B:$B,$A1169,'[1]Deals (investment)'!$T:$T,BB$1)</f>
        <v>#VALUE!</v>
      </c>
      <c r="BC1169" s="17" t="e">
        <f>SUMIFS('[1]Deals (Exits)'!$C:$C,'[1]Deals (Exits)'!$B:$B,$A1169)</f>
        <v>#VALUE!</v>
      </c>
      <c r="BD1169" s="17" t="e">
        <f>SUMIFS('[1]Deals (investment)'!$C:$C,'[1]Deals (investment)'!$B:$B,$A1169,'[1]Deals (investment)'!$V:$V,BD$1)</f>
        <v>#VALUE!</v>
      </c>
      <c r="BE1169" s="17" t="e">
        <f>SUMIFS('[1]Deals (investment)'!$C:$C,'[1]Deals (investment)'!$B:$B,$A1169,'[1]Deals (investment)'!$V:$V,BE$1)</f>
        <v>#VALUE!</v>
      </c>
      <c r="BF1169" s="17" t="e">
        <f>SUMIFS('[1]Deals (investment)'!$C:$C,'[1]Deals (investment)'!$B:$B,$A1169,'[1]Deals (investment)'!$V:$V,BF$1)</f>
        <v>#VALUE!</v>
      </c>
      <c r="BG1169" s="17" t="e">
        <f>SUMIFS('[1]Deals (investment)'!$C:$C,'[1]Deals (investment)'!$B:$B,$A1169,'[1]Deals (investment)'!$V:$V,BG$1)</f>
        <v>#VALUE!</v>
      </c>
      <c r="BH1169" s="17" t="e">
        <f>SUMIFS('[1]Deals (investment)'!$C:$C,'[1]Deals (investment)'!$B:$B,$A1169,'[1]Deals (investment)'!$V:$V,BH$1)</f>
        <v>#VALUE!</v>
      </c>
      <c r="BI1169" s="17" t="e">
        <f>SUMIFS('[1]Deals (investment)'!$C:$C,'[1]Deals (investment)'!$B:$B,$A1169,'[1]Deals (investment)'!$V:$V,BI$1)</f>
        <v>#VALUE!</v>
      </c>
      <c r="BJ1169" s="17" t="e">
        <f>SUMIFS('[1]Deals (investment)'!$C:$C,'[1]Deals (investment)'!$B:$B,$A1169,'[1]Deals (investment)'!$V:$V,BJ$1)</f>
        <v>#VALUE!</v>
      </c>
      <c r="BK1169" s="17" t="e">
        <f>SUMIFS('[1]Deals (investment)'!$C:$C,'[1]Deals (investment)'!$B:$B,$A1169,'[1]Deals (investment)'!$V:$V,BK$1)</f>
        <v>#VALUE!</v>
      </c>
      <c r="BL1169" s="17" t="e">
        <f>SUMIFS('[1]Deals (investment)'!$C:$C,'[1]Deals (investment)'!$B:$B,$A1169,'[1]Deals (investment)'!$V:$V,BL$1)</f>
        <v>#VALUE!</v>
      </c>
      <c r="BM1169" s="17" t="e">
        <f>SUMIFS('[1]Deals (investment)'!$C:$C,'[1]Deals (investment)'!$B:$B,$A1169,'[1]Deals (investment)'!$V:$V,BM$1)</f>
        <v>#VALUE!</v>
      </c>
      <c r="BN1169" s="15"/>
      <c r="BO1169" s="15"/>
      <c r="BP1169" s="22"/>
      <c r="BQ1169" s="15"/>
      <c r="BR1169" s="15"/>
      <c r="BS1169" s="15"/>
      <c r="BT1169" s="15"/>
      <c r="BU1169" s="15"/>
      <c r="BV1169" s="15"/>
      <c r="BW1169" s="15"/>
      <c r="BX1169" s="15"/>
      <c r="BY1169" s="15"/>
      <c r="BZ1169" s="15"/>
      <c r="CA1169" s="15"/>
      <c r="CB1169" s="15"/>
      <c r="CC1169" s="15"/>
      <c r="CD1169" s="15" t="str">
        <f t="shared" si="176"/>
        <v>KuhustleAn online community of doing and delivering digital jobs online across Africa. Post a job, receive bids in hours, select bidder, delivery of job Review and rate.Active</v>
      </c>
      <c r="CE1169" s="15"/>
      <c r="CF1169" s="15"/>
      <c r="CG1169" s="15"/>
      <c r="CH1169" s="15"/>
      <c r="CI1169" s="15"/>
      <c r="CJ1169" s="15"/>
    </row>
    <row r="1170" spans="1:118" ht="12.75">
      <c r="A1170" s="15" t="s">
        <v>7943</v>
      </c>
      <c r="B1170" s="15" t="s">
        <v>7944</v>
      </c>
      <c r="C1170" s="15" t="s">
        <v>58</v>
      </c>
      <c r="D1170" s="16">
        <v>2014</v>
      </c>
      <c r="E1170" s="15" t="s">
        <v>701</v>
      </c>
      <c r="F1170" s="15"/>
      <c r="G1170" s="15"/>
      <c r="H1170" s="15"/>
      <c r="I1170" s="15"/>
      <c r="J1170" s="15"/>
      <c r="K1170" s="17" t="e">
        <f t="shared" si="140"/>
        <v>#VALUE!</v>
      </c>
      <c r="L1170" s="15"/>
      <c r="M1170" s="18" t="e">
        <f t="shared" si="166"/>
        <v>#VALUE!</v>
      </c>
      <c r="N1170" s="15"/>
      <c r="O1170" s="15"/>
      <c r="P1170" s="15"/>
      <c r="Q1170" s="15"/>
      <c r="R1170" s="15"/>
      <c r="S1170" s="19"/>
      <c r="T1170" s="15"/>
      <c r="U1170" s="17"/>
      <c r="V1170" s="15" t="s">
        <v>7945</v>
      </c>
      <c r="W1170" s="15"/>
      <c r="X1170" s="15" t="s">
        <v>5216</v>
      </c>
      <c r="Y1170" s="15" t="s">
        <v>5216</v>
      </c>
      <c r="AB1170" s="20"/>
      <c r="AC1170" s="21" t="s">
        <v>7946</v>
      </c>
      <c r="AD1170" s="21" t="s">
        <v>7947</v>
      </c>
      <c r="AE1170" s="21" t="s">
        <v>7948</v>
      </c>
      <c r="AF1170" s="21" t="s">
        <v>7949</v>
      </c>
      <c r="AG1170" s="22">
        <f t="shared" si="173"/>
        <v>0.41935483870967744</v>
      </c>
      <c r="AH1170" s="15" t="str">
        <f t="shared" si="175"/>
        <v/>
      </c>
      <c r="AI1170" s="22" t="e">
        <f>VLOOKUP(A1170,'[1]Deals (investment)'!$B$2:$Z$1497,1,FALSE)</f>
        <v>#N/A</v>
      </c>
      <c r="AJ1170" s="22" t="e">
        <f>VLOOKUP(A1170,'[1]Deals (investment)'!$B$2:$Z$870,15,FALSE)</f>
        <v>#N/A</v>
      </c>
      <c r="AK1170" s="17" t="e">
        <f>VLOOKUP(A1170,'[1]Deals (Exits)'!B:B,1,FALSE)</f>
        <v>#N/A</v>
      </c>
      <c r="AL1170" s="23" t="e">
        <f>VLOOKUP(G1170,[1]Lookups!$V$3:$Y$197,4,FALSE)</f>
        <v>#N/A</v>
      </c>
      <c r="AM1170" s="17" t="str">
        <f>VLOOKUP(X1170,[1]Lookups!$B$3:$C$200,2,FALSE)</f>
        <v>Other Technologies &amp; Information Technology</v>
      </c>
      <c r="AN1170" s="17" t="e">
        <f>VLOOKUP(R1170,[1]Lookups!$H$3:$I$69,2,FALSE)</f>
        <v>#N/A</v>
      </c>
      <c r="AO1170" s="17" t="e">
        <f>VLOOKUP(T1170,[1]Lookups!$H$3:$I$69,2,FALSE)</f>
        <v>#N/A</v>
      </c>
      <c r="AP1170" s="17" t="e">
        <f>VLOOKUP(AN1170,[1]Lookups!$N$3:$O$11,2,FALSE)</f>
        <v>#N/A</v>
      </c>
      <c r="AQ1170" s="18" t="e">
        <f>COUNTIFS('[1]Deals (investment)'!$B:$B,$A1170)</f>
        <v>#VALUE!</v>
      </c>
      <c r="AR1170" s="18" t="e">
        <f>COUNTIFS('[1]Deals (investment)'!$B:$B,$A1170,'[1]Deals (investment)'!$T:$T,$AW$1)+COUNTIFS('[1]Deals (investment)'!$B:$B,$A1170,'[1]Deals (investment)'!$T:$T,$AX$1)+COUNTIFS('[1]Deals (investment)'!$B:$B,$A1170,'[1]Deals (investment)'!$T:$T,$AY$1)</f>
        <v>#VALUE!</v>
      </c>
      <c r="AS1170" s="17" t="e">
        <f>SUMIFS('[1]Deals (investment)'!$C:$C,'[1]Deals (investment)'!$B:$B,$A1170)</f>
        <v>#VALUE!</v>
      </c>
      <c r="AT1170" s="17" t="e">
        <f t="shared" si="141"/>
        <v>#VALUE!</v>
      </c>
      <c r="AU1170" s="18" t="e">
        <f>COUNTIF('[1]Deals (Exits)'!$B:$B,A1170)</f>
        <v>#VALUE!</v>
      </c>
      <c r="AV1170" s="17" t="e">
        <f>SUMIFS('[1]Deals (investment)'!$C:$C,'[1]Deals (investment)'!$B:$B,$A1170,'[1]Deals (investment)'!$T:$T,AV$1)</f>
        <v>#VALUE!</v>
      </c>
      <c r="AW1170" s="17" t="e">
        <f>SUMIFS('[1]Deals (investment)'!$C:$C,'[1]Deals (investment)'!$B:$B,$A1170,'[1]Deals (investment)'!$T:$T,AW$1)</f>
        <v>#VALUE!</v>
      </c>
      <c r="AX1170" s="17" t="e">
        <f>SUMIFS('[1]Deals (investment)'!$C:$C,'[1]Deals (investment)'!$B:$B,$A1170,'[1]Deals (investment)'!$T:$T,AX$1)</f>
        <v>#VALUE!</v>
      </c>
      <c r="AY1170" s="17" t="e">
        <f>SUMIFS('[1]Deals (investment)'!$C:$C,'[1]Deals (investment)'!$B:$B,$A1170,'[1]Deals (investment)'!$T:$T,AY$1)</f>
        <v>#VALUE!</v>
      </c>
      <c r="AZ1170" s="17" t="e">
        <f>SUMIFS('[1]Deals (investment)'!$C:$C,'[1]Deals (investment)'!$B:$B,$A1170,'[1]Deals (investment)'!$T:$T,AZ$1)</f>
        <v>#VALUE!</v>
      </c>
      <c r="BA1170" s="17" t="e">
        <f>SUMIFS('[1]Deals (investment)'!$C:$C,'[1]Deals (investment)'!$B:$B,$A1170,'[1]Deals (investment)'!$T:$T,BA$1)</f>
        <v>#VALUE!</v>
      </c>
      <c r="BB1170" s="17" t="e">
        <f>SUMIFS('[1]Deals (investment)'!$C:$C,'[1]Deals (investment)'!$B:$B,$A1170,'[1]Deals (investment)'!$T:$T,BB$1)</f>
        <v>#VALUE!</v>
      </c>
      <c r="BC1170" s="17" t="e">
        <f>SUMIFS('[1]Deals (Exits)'!$C:$C,'[1]Deals (Exits)'!$B:$B,$A1170)</f>
        <v>#VALUE!</v>
      </c>
      <c r="BD1170" s="17" t="e">
        <f>SUMIFS('[1]Deals (investment)'!$C:$C,'[1]Deals (investment)'!$B:$B,$A1170,'[1]Deals (investment)'!$V:$V,BD$1)</f>
        <v>#VALUE!</v>
      </c>
      <c r="BE1170" s="17" t="e">
        <f>SUMIFS('[1]Deals (investment)'!$C:$C,'[1]Deals (investment)'!$B:$B,$A1170,'[1]Deals (investment)'!$V:$V,BE$1)</f>
        <v>#VALUE!</v>
      </c>
      <c r="BF1170" s="17" t="e">
        <f>SUMIFS('[1]Deals (investment)'!$C:$C,'[1]Deals (investment)'!$B:$B,$A1170,'[1]Deals (investment)'!$V:$V,BF$1)</f>
        <v>#VALUE!</v>
      </c>
      <c r="BG1170" s="17" t="e">
        <f>SUMIFS('[1]Deals (investment)'!$C:$C,'[1]Deals (investment)'!$B:$B,$A1170,'[1]Deals (investment)'!$V:$V,BG$1)</f>
        <v>#VALUE!</v>
      </c>
      <c r="BH1170" s="17" t="e">
        <f>SUMIFS('[1]Deals (investment)'!$C:$C,'[1]Deals (investment)'!$B:$B,$A1170,'[1]Deals (investment)'!$V:$V,BH$1)</f>
        <v>#VALUE!</v>
      </c>
      <c r="BI1170" s="17" t="e">
        <f>SUMIFS('[1]Deals (investment)'!$C:$C,'[1]Deals (investment)'!$B:$B,$A1170,'[1]Deals (investment)'!$V:$V,BI$1)</f>
        <v>#VALUE!</v>
      </c>
      <c r="BJ1170" s="17" t="e">
        <f>SUMIFS('[1]Deals (investment)'!$C:$C,'[1]Deals (investment)'!$B:$B,$A1170,'[1]Deals (investment)'!$V:$V,BJ$1)</f>
        <v>#VALUE!</v>
      </c>
      <c r="BK1170" s="17" t="e">
        <f>SUMIFS('[1]Deals (investment)'!$C:$C,'[1]Deals (investment)'!$B:$B,$A1170,'[1]Deals (investment)'!$V:$V,BK$1)</f>
        <v>#VALUE!</v>
      </c>
      <c r="BL1170" s="17" t="e">
        <f>SUMIFS('[1]Deals (investment)'!$C:$C,'[1]Deals (investment)'!$B:$B,$A1170,'[1]Deals (investment)'!$V:$V,BL$1)</f>
        <v>#VALUE!</v>
      </c>
      <c r="BM1170" s="17" t="e">
        <f>SUMIFS('[1]Deals (investment)'!$C:$C,'[1]Deals (investment)'!$B:$B,$A1170,'[1]Deals (investment)'!$V:$V,BM$1)</f>
        <v>#VALUE!</v>
      </c>
      <c r="BN1170" s="15"/>
      <c r="BO1170" s="15"/>
      <c r="BP1170" s="22"/>
      <c r="BQ1170" s="15"/>
      <c r="BR1170" s="15"/>
      <c r="BS1170" s="15"/>
      <c r="BT1170" s="15"/>
      <c r="BU1170" s="15"/>
      <c r="BV1170" s="15"/>
      <c r="BW1170" s="15"/>
      <c r="BX1170" s="15"/>
      <c r="BY1170" s="15"/>
      <c r="BZ1170" s="15"/>
      <c r="CA1170" s="15"/>
      <c r="CB1170" s="15"/>
      <c r="CC1170" s="15"/>
      <c r="CD1170" s="15" t="str">
        <f t="shared" si="176"/>
        <v>LafricamobileLAfricaMobile est leader dans la fourniture de solutions web et mobiles innovantes en Afrique.Active</v>
      </c>
      <c r="CE1170" s="15"/>
      <c r="CF1170" s="15"/>
      <c r="CG1170" s="15"/>
      <c r="CH1170" s="15"/>
      <c r="CI1170" s="15"/>
      <c r="CJ1170" s="15"/>
    </row>
    <row r="1171" spans="1:118" ht="12.75">
      <c r="A1171" s="15" t="s">
        <v>7950</v>
      </c>
      <c r="B1171" s="15" t="s">
        <v>7951</v>
      </c>
      <c r="C1171" s="15" t="s">
        <v>58</v>
      </c>
      <c r="D1171" s="16">
        <v>2012</v>
      </c>
      <c r="E1171" s="15" t="s">
        <v>117</v>
      </c>
      <c r="F1171" s="15"/>
      <c r="G1171" s="15"/>
      <c r="H1171" s="15"/>
      <c r="I1171" s="15"/>
      <c r="J1171" s="15"/>
      <c r="K1171" s="17" t="e">
        <f t="shared" si="140"/>
        <v>#VALUE!</v>
      </c>
      <c r="L1171" s="15"/>
      <c r="M1171" s="18" t="e">
        <f t="shared" si="166"/>
        <v>#VALUE!</v>
      </c>
      <c r="N1171" s="15"/>
      <c r="O1171" s="15"/>
      <c r="P1171" s="15"/>
      <c r="Q1171" s="15"/>
      <c r="R1171" s="15"/>
      <c r="S1171" s="19"/>
      <c r="T1171" s="15"/>
      <c r="U1171" s="17"/>
      <c r="V1171" s="15" t="s">
        <v>7952</v>
      </c>
      <c r="W1171" s="15"/>
      <c r="X1171" s="15" t="s">
        <v>158</v>
      </c>
      <c r="Y1171" s="15" t="s">
        <v>7953</v>
      </c>
      <c r="AB1171" s="20"/>
      <c r="AC1171" s="21" t="s">
        <v>7954</v>
      </c>
      <c r="AD1171" s="21" t="s">
        <v>7955</v>
      </c>
      <c r="AE1171" s="15"/>
      <c r="AF1171" s="21" t="s">
        <v>7956</v>
      </c>
      <c r="AG1171" s="22">
        <f t="shared" si="173"/>
        <v>0.38709677419354838</v>
      </c>
      <c r="AH1171" s="15" t="str">
        <f t="shared" si="175"/>
        <v/>
      </c>
      <c r="AI1171" s="22" t="e">
        <f>VLOOKUP(A1171,'[1]Deals (investment)'!$B$2:$Z$1497,1,FALSE)</f>
        <v>#N/A</v>
      </c>
      <c r="AJ1171" s="22" t="e">
        <f>VLOOKUP(A1171,'[1]Deals (investment)'!$B$2:$Z$870,15,FALSE)</f>
        <v>#N/A</v>
      </c>
      <c r="AK1171" s="17" t="e">
        <f>VLOOKUP(A1171,'[1]Deals (Exits)'!B:B,1,FALSE)</f>
        <v>#N/A</v>
      </c>
      <c r="AL1171" s="23" t="e">
        <f>VLOOKUP(G1171,[1]Lookups!$V$3:$Y$197,4,FALSE)</f>
        <v>#N/A</v>
      </c>
      <c r="AM1171" s="17" t="str">
        <f>VLOOKUP(X1171,[1]Lookups!$B$3:$C$200,2,FALSE)</f>
        <v>Financial Services</v>
      </c>
      <c r="AN1171" s="17" t="e">
        <f>VLOOKUP(R1171,[1]Lookups!$H$3:$I$69,2,FALSE)</f>
        <v>#N/A</v>
      </c>
      <c r="AO1171" s="17" t="e">
        <f>VLOOKUP(T1171,[1]Lookups!$H$3:$I$69,2,FALSE)</f>
        <v>#N/A</v>
      </c>
      <c r="AP1171" s="17" t="e">
        <f>VLOOKUP(AN1171,[1]Lookups!$N$3:$O$11,2,FALSE)</f>
        <v>#N/A</v>
      </c>
      <c r="AQ1171" s="18" t="e">
        <f>COUNTIFS('[1]Deals (investment)'!$B:$B,$A1171)</f>
        <v>#VALUE!</v>
      </c>
      <c r="AR1171" s="18" t="e">
        <f>COUNTIFS('[1]Deals (investment)'!$B:$B,$A1171,'[1]Deals (investment)'!$T:$T,$AW$1)+COUNTIFS('[1]Deals (investment)'!$B:$B,$A1171,'[1]Deals (investment)'!$T:$T,$AX$1)+COUNTIFS('[1]Deals (investment)'!$B:$B,$A1171,'[1]Deals (investment)'!$T:$T,$AY$1)</f>
        <v>#VALUE!</v>
      </c>
      <c r="AS1171" s="17" t="e">
        <f>SUMIFS('[1]Deals (investment)'!$C:$C,'[1]Deals (investment)'!$B:$B,$A1171)</f>
        <v>#VALUE!</v>
      </c>
      <c r="AT1171" s="17" t="e">
        <f t="shared" si="141"/>
        <v>#VALUE!</v>
      </c>
      <c r="AU1171" s="18" t="e">
        <f>COUNTIF('[1]Deals (Exits)'!$B:$B,A1171)</f>
        <v>#VALUE!</v>
      </c>
      <c r="AV1171" s="17" t="e">
        <f>SUMIFS('[1]Deals (investment)'!$C:$C,'[1]Deals (investment)'!$B:$B,$A1171,'[1]Deals (investment)'!$T:$T,AV$1)</f>
        <v>#VALUE!</v>
      </c>
      <c r="AW1171" s="17" t="e">
        <f>SUMIFS('[1]Deals (investment)'!$C:$C,'[1]Deals (investment)'!$B:$B,$A1171,'[1]Deals (investment)'!$T:$T,AW$1)</f>
        <v>#VALUE!</v>
      </c>
      <c r="AX1171" s="17" t="e">
        <f>SUMIFS('[1]Deals (investment)'!$C:$C,'[1]Deals (investment)'!$B:$B,$A1171,'[1]Deals (investment)'!$T:$T,AX$1)</f>
        <v>#VALUE!</v>
      </c>
      <c r="AY1171" s="17" t="e">
        <f>SUMIFS('[1]Deals (investment)'!$C:$C,'[1]Deals (investment)'!$B:$B,$A1171,'[1]Deals (investment)'!$T:$T,AY$1)</f>
        <v>#VALUE!</v>
      </c>
      <c r="AZ1171" s="17" t="e">
        <f>SUMIFS('[1]Deals (investment)'!$C:$C,'[1]Deals (investment)'!$B:$B,$A1171,'[1]Deals (investment)'!$T:$T,AZ$1)</f>
        <v>#VALUE!</v>
      </c>
      <c r="BA1171" s="17" t="e">
        <f>SUMIFS('[1]Deals (investment)'!$C:$C,'[1]Deals (investment)'!$B:$B,$A1171,'[1]Deals (investment)'!$T:$T,BA$1)</f>
        <v>#VALUE!</v>
      </c>
      <c r="BB1171" s="17" t="e">
        <f>SUMIFS('[1]Deals (investment)'!$C:$C,'[1]Deals (investment)'!$B:$B,$A1171,'[1]Deals (investment)'!$T:$T,BB$1)</f>
        <v>#VALUE!</v>
      </c>
      <c r="BC1171" s="17" t="e">
        <f>SUMIFS('[1]Deals (Exits)'!$C:$C,'[1]Deals (Exits)'!$B:$B,$A1171)</f>
        <v>#VALUE!</v>
      </c>
      <c r="BD1171" s="17" t="e">
        <f>SUMIFS('[1]Deals (investment)'!$C:$C,'[1]Deals (investment)'!$B:$B,$A1171,'[1]Deals (investment)'!$V:$V,BD$1)</f>
        <v>#VALUE!</v>
      </c>
      <c r="BE1171" s="17" t="e">
        <f>SUMIFS('[1]Deals (investment)'!$C:$C,'[1]Deals (investment)'!$B:$B,$A1171,'[1]Deals (investment)'!$V:$V,BE$1)</f>
        <v>#VALUE!</v>
      </c>
      <c r="BF1171" s="17" t="e">
        <f>SUMIFS('[1]Deals (investment)'!$C:$C,'[1]Deals (investment)'!$B:$B,$A1171,'[1]Deals (investment)'!$V:$V,BF$1)</f>
        <v>#VALUE!</v>
      </c>
      <c r="BG1171" s="17" t="e">
        <f>SUMIFS('[1]Deals (investment)'!$C:$C,'[1]Deals (investment)'!$B:$B,$A1171,'[1]Deals (investment)'!$V:$V,BG$1)</f>
        <v>#VALUE!</v>
      </c>
      <c r="BH1171" s="17" t="e">
        <f>SUMIFS('[1]Deals (investment)'!$C:$C,'[1]Deals (investment)'!$B:$B,$A1171,'[1]Deals (investment)'!$V:$V,BH$1)</f>
        <v>#VALUE!</v>
      </c>
      <c r="BI1171" s="17" t="e">
        <f>SUMIFS('[1]Deals (investment)'!$C:$C,'[1]Deals (investment)'!$B:$B,$A1171,'[1]Deals (investment)'!$V:$V,BI$1)</f>
        <v>#VALUE!</v>
      </c>
      <c r="BJ1171" s="17" t="e">
        <f>SUMIFS('[1]Deals (investment)'!$C:$C,'[1]Deals (investment)'!$B:$B,$A1171,'[1]Deals (investment)'!$V:$V,BJ$1)</f>
        <v>#VALUE!</v>
      </c>
      <c r="BK1171" s="17" t="e">
        <f>SUMIFS('[1]Deals (investment)'!$C:$C,'[1]Deals (investment)'!$B:$B,$A1171,'[1]Deals (investment)'!$V:$V,BK$1)</f>
        <v>#VALUE!</v>
      </c>
      <c r="BL1171" s="17" t="e">
        <f>SUMIFS('[1]Deals (investment)'!$C:$C,'[1]Deals (investment)'!$B:$B,$A1171,'[1]Deals (investment)'!$V:$V,BL$1)</f>
        <v>#VALUE!</v>
      </c>
      <c r="BM1171" s="17" t="e">
        <f>SUMIFS('[1]Deals (investment)'!$C:$C,'[1]Deals (investment)'!$B:$B,$A1171,'[1]Deals (investment)'!$V:$V,BM$1)</f>
        <v>#VALUE!</v>
      </c>
      <c r="BN1171" s="15"/>
      <c r="BO1171" s="15"/>
      <c r="BP1171" s="22"/>
      <c r="BQ1171" s="15"/>
      <c r="BR1171" s="15"/>
      <c r="BS1171" s="15"/>
      <c r="BT1171" s="15"/>
      <c r="BU1171" s="15"/>
      <c r="BV1171" s="15"/>
      <c r="BW1171" s="15"/>
      <c r="BX1171" s="15"/>
      <c r="BY1171" s="15"/>
      <c r="BZ1171" s="15"/>
      <c r="CA1171" s="15"/>
      <c r="CB1171" s="15"/>
      <c r="CC1171" s="15"/>
      <c r="CD1171" s="15" t="str">
        <f t="shared" si="176"/>
        <v>MaishapayMaishaPay is enabling SME's accept all payments using a single QR code.Active</v>
      </c>
      <c r="CE1171" s="15"/>
      <c r="CF1171" s="15"/>
      <c r="CG1171" s="15"/>
      <c r="CH1171" s="15"/>
      <c r="CI1171" s="15"/>
      <c r="CJ1171" s="15"/>
    </row>
    <row r="1172" spans="1:118" ht="12.75">
      <c r="A1172" s="15" t="s">
        <v>7957</v>
      </c>
      <c r="B1172" s="15" t="s">
        <v>7958</v>
      </c>
      <c r="C1172" s="15" t="s">
        <v>58</v>
      </c>
      <c r="D1172" s="16">
        <v>2012</v>
      </c>
      <c r="E1172" s="15" t="s">
        <v>7959</v>
      </c>
      <c r="F1172" s="15"/>
      <c r="G1172" s="15"/>
      <c r="H1172" s="15"/>
      <c r="I1172" s="15"/>
      <c r="J1172" s="15"/>
      <c r="K1172" s="17" t="e">
        <f t="shared" si="140"/>
        <v>#VALUE!</v>
      </c>
      <c r="L1172" s="15"/>
      <c r="M1172" s="18" t="e">
        <f t="shared" si="166"/>
        <v>#VALUE!</v>
      </c>
      <c r="N1172" s="15"/>
      <c r="O1172" s="15"/>
      <c r="P1172" s="15"/>
      <c r="Q1172" s="15"/>
      <c r="R1172" s="15"/>
      <c r="S1172" s="19"/>
      <c r="T1172" s="15"/>
      <c r="U1172" s="17"/>
      <c r="V1172" s="15" t="s">
        <v>7960</v>
      </c>
      <c r="W1172" s="15"/>
      <c r="X1172" s="15" t="s">
        <v>191</v>
      </c>
      <c r="Y1172" s="15" t="s">
        <v>7961</v>
      </c>
      <c r="AB1172" s="20"/>
      <c r="AC1172" s="21" t="s">
        <v>7962</v>
      </c>
      <c r="AD1172" s="21" t="s">
        <v>7963</v>
      </c>
      <c r="AE1172" s="21" t="s">
        <v>7964</v>
      </c>
      <c r="AF1172" s="21" t="s">
        <v>7965</v>
      </c>
      <c r="AG1172" s="22">
        <f t="shared" si="173"/>
        <v>0.41935483870967744</v>
      </c>
      <c r="AH1172" s="15" t="str">
        <f t="shared" si="175"/>
        <v/>
      </c>
      <c r="AI1172" s="22" t="e">
        <f>VLOOKUP(A1172,'[1]Deals (investment)'!$B$2:$Z$1497,1,FALSE)</f>
        <v>#N/A</v>
      </c>
      <c r="AJ1172" s="22" t="e">
        <f>VLOOKUP(A1172,'[1]Deals (investment)'!$B$2:$Z$870,15,FALSE)</f>
        <v>#N/A</v>
      </c>
      <c r="AK1172" s="17" t="e">
        <f>VLOOKUP(A1172,'[1]Deals (Exits)'!B:B,1,FALSE)</f>
        <v>#N/A</v>
      </c>
      <c r="AL1172" s="23" t="e">
        <f>VLOOKUP(G1172,[1]Lookups!$V$3:$Y$197,4,FALSE)</f>
        <v>#N/A</v>
      </c>
      <c r="AM1172" s="17" t="str">
        <f>VLOOKUP(X1172,[1]Lookups!$B$3:$C$200,2,FALSE)</f>
        <v>Education</v>
      </c>
      <c r="AN1172" s="17" t="e">
        <f>VLOOKUP(R1172,[1]Lookups!$H$3:$I$69,2,FALSE)</f>
        <v>#N/A</v>
      </c>
      <c r="AO1172" s="17" t="e">
        <f>VLOOKUP(T1172,[1]Lookups!$H$3:$I$69,2,FALSE)</f>
        <v>#N/A</v>
      </c>
      <c r="AP1172" s="17" t="e">
        <f>VLOOKUP(AN1172,[1]Lookups!$N$3:$O$11,2,FALSE)</f>
        <v>#N/A</v>
      </c>
      <c r="AQ1172" s="18" t="e">
        <f>COUNTIFS('[1]Deals (investment)'!$B:$B,$A1172)</f>
        <v>#VALUE!</v>
      </c>
      <c r="AR1172" s="18" t="e">
        <f>COUNTIFS('[1]Deals (investment)'!$B:$B,$A1172,'[1]Deals (investment)'!$T:$T,$AW$1)+COUNTIFS('[1]Deals (investment)'!$B:$B,$A1172,'[1]Deals (investment)'!$T:$T,$AX$1)+COUNTIFS('[1]Deals (investment)'!$B:$B,$A1172,'[1]Deals (investment)'!$T:$T,$AY$1)</f>
        <v>#VALUE!</v>
      </c>
      <c r="AS1172" s="17" t="e">
        <f>SUMIFS('[1]Deals (investment)'!$C:$C,'[1]Deals (investment)'!$B:$B,$A1172)</f>
        <v>#VALUE!</v>
      </c>
      <c r="AT1172" s="17" t="e">
        <f t="shared" si="141"/>
        <v>#VALUE!</v>
      </c>
      <c r="AU1172" s="18" t="e">
        <f>COUNTIF('[1]Deals (Exits)'!$B:$B,A1172)</f>
        <v>#VALUE!</v>
      </c>
      <c r="AV1172" s="17" t="e">
        <f>SUMIFS('[1]Deals (investment)'!$C:$C,'[1]Deals (investment)'!$B:$B,$A1172,'[1]Deals (investment)'!$T:$T,AV$1)</f>
        <v>#VALUE!</v>
      </c>
      <c r="AW1172" s="17" t="e">
        <f>SUMIFS('[1]Deals (investment)'!$C:$C,'[1]Deals (investment)'!$B:$B,$A1172,'[1]Deals (investment)'!$T:$T,AW$1)</f>
        <v>#VALUE!</v>
      </c>
      <c r="AX1172" s="17" t="e">
        <f>SUMIFS('[1]Deals (investment)'!$C:$C,'[1]Deals (investment)'!$B:$B,$A1172,'[1]Deals (investment)'!$T:$T,AX$1)</f>
        <v>#VALUE!</v>
      </c>
      <c r="AY1172" s="17" t="e">
        <f>SUMIFS('[1]Deals (investment)'!$C:$C,'[1]Deals (investment)'!$B:$B,$A1172,'[1]Deals (investment)'!$T:$T,AY$1)</f>
        <v>#VALUE!</v>
      </c>
      <c r="AZ1172" s="17" t="e">
        <f>SUMIFS('[1]Deals (investment)'!$C:$C,'[1]Deals (investment)'!$B:$B,$A1172,'[1]Deals (investment)'!$T:$T,AZ$1)</f>
        <v>#VALUE!</v>
      </c>
      <c r="BA1172" s="17" t="e">
        <f>SUMIFS('[1]Deals (investment)'!$C:$C,'[1]Deals (investment)'!$B:$B,$A1172,'[1]Deals (investment)'!$T:$T,BA$1)</f>
        <v>#VALUE!</v>
      </c>
      <c r="BB1172" s="17" t="e">
        <f>SUMIFS('[1]Deals (investment)'!$C:$C,'[1]Deals (investment)'!$B:$B,$A1172,'[1]Deals (investment)'!$T:$T,BB$1)</f>
        <v>#VALUE!</v>
      </c>
      <c r="BC1172" s="17" t="e">
        <f>SUMIFS('[1]Deals (Exits)'!$C:$C,'[1]Deals (Exits)'!$B:$B,$A1172)</f>
        <v>#VALUE!</v>
      </c>
      <c r="BD1172" s="17" t="e">
        <f>SUMIFS('[1]Deals (investment)'!$C:$C,'[1]Deals (investment)'!$B:$B,$A1172,'[1]Deals (investment)'!$V:$V,BD$1)</f>
        <v>#VALUE!</v>
      </c>
      <c r="BE1172" s="17" t="e">
        <f>SUMIFS('[1]Deals (investment)'!$C:$C,'[1]Deals (investment)'!$B:$B,$A1172,'[1]Deals (investment)'!$V:$V,BE$1)</f>
        <v>#VALUE!</v>
      </c>
      <c r="BF1172" s="17" t="e">
        <f>SUMIFS('[1]Deals (investment)'!$C:$C,'[1]Deals (investment)'!$B:$B,$A1172,'[1]Deals (investment)'!$V:$V,BF$1)</f>
        <v>#VALUE!</v>
      </c>
      <c r="BG1172" s="17" t="e">
        <f>SUMIFS('[1]Deals (investment)'!$C:$C,'[1]Deals (investment)'!$B:$B,$A1172,'[1]Deals (investment)'!$V:$V,BG$1)</f>
        <v>#VALUE!</v>
      </c>
      <c r="BH1172" s="17" t="e">
        <f>SUMIFS('[1]Deals (investment)'!$C:$C,'[1]Deals (investment)'!$B:$B,$A1172,'[1]Deals (investment)'!$V:$V,BH$1)</f>
        <v>#VALUE!</v>
      </c>
      <c r="BI1172" s="17" t="e">
        <f>SUMIFS('[1]Deals (investment)'!$C:$C,'[1]Deals (investment)'!$B:$B,$A1172,'[1]Deals (investment)'!$V:$V,BI$1)</f>
        <v>#VALUE!</v>
      </c>
      <c r="BJ1172" s="17" t="e">
        <f>SUMIFS('[1]Deals (investment)'!$C:$C,'[1]Deals (investment)'!$B:$B,$A1172,'[1]Deals (investment)'!$V:$V,BJ$1)</f>
        <v>#VALUE!</v>
      </c>
      <c r="BK1172" s="17" t="e">
        <f>SUMIFS('[1]Deals (investment)'!$C:$C,'[1]Deals (investment)'!$B:$B,$A1172,'[1]Deals (investment)'!$V:$V,BK$1)</f>
        <v>#VALUE!</v>
      </c>
      <c r="BL1172" s="17" t="e">
        <f>SUMIFS('[1]Deals (investment)'!$C:$C,'[1]Deals (investment)'!$B:$B,$A1172,'[1]Deals (investment)'!$V:$V,BL$1)</f>
        <v>#VALUE!</v>
      </c>
      <c r="BM1172" s="17" t="e">
        <f>SUMIFS('[1]Deals (investment)'!$C:$C,'[1]Deals (investment)'!$B:$B,$A1172,'[1]Deals (investment)'!$V:$V,BM$1)</f>
        <v>#VALUE!</v>
      </c>
      <c r="BN1172" s="15"/>
      <c r="BO1172" s="15"/>
      <c r="BP1172" s="22"/>
      <c r="BQ1172" s="15"/>
      <c r="BR1172" s="15"/>
      <c r="BS1172" s="15"/>
      <c r="BT1172" s="15"/>
      <c r="BU1172" s="15"/>
      <c r="BV1172" s="15"/>
      <c r="BW1172" s="15"/>
      <c r="BX1172" s="15"/>
      <c r="BY1172" s="15"/>
      <c r="BZ1172" s="15"/>
      <c r="CA1172" s="15"/>
      <c r="CB1172" s="15"/>
      <c r="CC1172" s="15"/>
      <c r="CD1172" s="15" t="str">
        <f t="shared" si="176"/>
        <v>LamsaLamsa Kids World is a state of the art digital service tailored for children availing a world of creativity and imagination! DeliveringActive</v>
      </c>
      <c r="CE1172" s="15"/>
      <c r="CF1172" s="15"/>
      <c r="CG1172" s="15"/>
      <c r="CH1172" s="15"/>
      <c r="CI1172" s="15"/>
      <c r="CJ1172" s="15"/>
    </row>
    <row r="1173" spans="1:118" ht="12.75">
      <c r="A1173" s="15" t="s">
        <v>7966</v>
      </c>
      <c r="B1173" s="15" t="s">
        <v>7967</v>
      </c>
      <c r="C1173" s="15" t="s">
        <v>58</v>
      </c>
      <c r="D1173" s="16">
        <v>2015</v>
      </c>
      <c r="E1173" s="26" t="s">
        <v>117</v>
      </c>
      <c r="F1173" s="26" t="s">
        <v>110</v>
      </c>
      <c r="G1173" s="26" t="s">
        <v>118</v>
      </c>
      <c r="H1173" s="26"/>
      <c r="I1173" s="15" t="s">
        <v>118</v>
      </c>
      <c r="J1173" s="26"/>
      <c r="K1173" s="17" t="e">
        <f t="shared" si="140"/>
        <v>#VALUE!</v>
      </c>
      <c r="L1173" s="15"/>
      <c r="M1173" s="18" t="e">
        <f t="shared" si="166"/>
        <v>#VALUE!</v>
      </c>
      <c r="N1173" s="15" t="s">
        <v>7968</v>
      </c>
      <c r="O1173" s="15"/>
      <c r="P1173" s="15"/>
      <c r="Q1173" s="24" t="e">
        <f ca="1">_xludf.MAXIFS('[1]Deals (investment)'!A:A,'[1]Deals (investment)'!B:B,A1173)</f>
        <v>#NAME?</v>
      </c>
      <c r="R1173" s="15" t="s">
        <v>636</v>
      </c>
      <c r="S1173" s="19">
        <v>20000</v>
      </c>
      <c r="T1173" s="15" t="s">
        <v>636</v>
      </c>
      <c r="U1173" s="19">
        <v>20000</v>
      </c>
      <c r="V1173" s="15" t="s">
        <v>7969</v>
      </c>
      <c r="W1173" s="15">
        <v>1</v>
      </c>
      <c r="X1173" s="15" t="s">
        <v>1072</v>
      </c>
      <c r="Y1173" s="15" t="s">
        <v>7970</v>
      </c>
      <c r="Z1173" s="25" t="s">
        <v>147</v>
      </c>
      <c r="AA1173" s="25" t="s">
        <v>110</v>
      </c>
      <c r="AB1173" s="32">
        <v>43506</v>
      </c>
      <c r="AC1173" s="21" t="s">
        <v>7971</v>
      </c>
      <c r="AD1173" s="21" t="s">
        <v>7972</v>
      </c>
      <c r="AE1173" s="21" t="s">
        <v>7973</v>
      </c>
      <c r="AF1173" s="15" t="s">
        <v>110</v>
      </c>
      <c r="AG1173" s="22">
        <f t="shared" ca="1" si="173"/>
        <v>0.83870967741935487</v>
      </c>
      <c r="AH1173" s="15" t="str">
        <f t="shared" si="175"/>
        <v/>
      </c>
      <c r="AI1173" s="22" t="str">
        <f>VLOOKUP(A1173,'[1]Deals (investment)'!$B$2:$Z$1497,1,FALSE)</f>
        <v>Kwangu Kwako</v>
      </c>
      <c r="AJ1173" s="22" t="e">
        <f>VLOOKUP(A1173,'[1]Deals (investment)'!$B$2:$Z$870,15,FALSE)</f>
        <v>#N/A</v>
      </c>
      <c r="AK1173" s="17" t="e">
        <f>VLOOKUP(A1173,'[1]Deals (Exits)'!B:B,1,FALSE)</f>
        <v>#N/A</v>
      </c>
      <c r="AL1173" s="23">
        <f>VLOOKUP(G1173,[1]Lookups!$V$3:$Y$197,4,FALSE)</f>
        <v>0</v>
      </c>
      <c r="AM1173" s="17" t="str">
        <f>VLOOKUP(X1173,[1]Lookups!$B$3:$C$200,2,FALSE)</f>
        <v>Construction &amp; Real Estate</v>
      </c>
      <c r="AN1173" s="17" t="str">
        <f>VLOOKUP(R1173,[1]Lookups!$H$3:$I$69,2,FALSE)</f>
        <v>1. Grant</v>
      </c>
      <c r="AO1173" s="17" t="str">
        <f>VLOOKUP(T1173,[1]Lookups!$H$3:$I$69,2,FALSE)</f>
        <v>1. Grant</v>
      </c>
      <c r="AP1173" s="17" t="str">
        <f>VLOOKUP(AN1173,[1]Lookups!$N$3:$O$11,2,FALSE)</f>
        <v>Early</v>
      </c>
      <c r="AQ1173" s="18" t="e">
        <f>COUNTIFS('[1]Deals (investment)'!$B:$B,$A1173)</f>
        <v>#VALUE!</v>
      </c>
      <c r="AR1173" s="18" t="e">
        <f>COUNTIFS('[1]Deals (investment)'!$B:$B,$A1173,'[1]Deals (investment)'!$T:$T,$AW$1)+COUNTIFS('[1]Deals (investment)'!$B:$B,$A1173,'[1]Deals (investment)'!$T:$T,$AX$1)+COUNTIFS('[1]Deals (investment)'!$B:$B,$A1173,'[1]Deals (investment)'!$T:$T,$AY$1)</f>
        <v>#VALUE!</v>
      </c>
      <c r="AS1173" s="17" t="e">
        <f>SUMIFS('[1]Deals (investment)'!$C:$C,'[1]Deals (investment)'!$B:$B,$A1173)</f>
        <v>#VALUE!</v>
      </c>
      <c r="AT1173" s="17" t="e">
        <f t="shared" si="141"/>
        <v>#VALUE!</v>
      </c>
      <c r="AU1173" s="18" t="e">
        <f>COUNTIF('[1]Deals (Exits)'!$B:$B,A1173)</f>
        <v>#VALUE!</v>
      </c>
      <c r="AV1173" s="17" t="e">
        <f>SUMIFS('[1]Deals (investment)'!$C:$C,'[1]Deals (investment)'!$B:$B,$A1173,'[1]Deals (investment)'!$T:$T,AV$1)</f>
        <v>#VALUE!</v>
      </c>
      <c r="AW1173" s="17" t="e">
        <f>SUMIFS('[1]Deals (investment)'!$C:$C,'[1]Deals (investment)'!$B:$B,$A1173,'[1]Deals (investment)'!$T:$T,AW$1)</f>
        <v>#VALUE!</v>
      </c>
      <c r="AX1173" s="17" t="e">
        <f>SUMIFS('[1]Deals (investment)'!$C:$C,'[1]Deals (investment)'!$B:$B,$A1173,'[1]Deals (investment)'!$T:$T,AX$1)</f>
        <v>#VALUE!</v>
      </c>
      <c r="AY1173" s="17" t="e">
        <f>SUMIFS('[1]Deals (investment)'!$C:$C,'[1]Deals (investment)'!$B:$B,$A1173,'[1]Deals (investment)'!$T:$T,AY$1)</f>
        <v>#VALUE!</v>
      </c>
      <c r="AZ1173" s="17" t="e">
        <f>SUMIFS('[1]Deals (investment)'!$C:$C,'[1]Deals (investment)'!$B:$B,$A1173,'[1]Deals (investment)'!$T:$T,AZ$1)</f>
        <v>#VALUE!</v>
      </c>
      <c r="BA1173" s="17" t="e">
        <f>SUMIFS('[1]Deals (investment)'!$C:$C,'[1]Deals (investment)'!$B:$B,$A1173,'[1]Deals (investment)'!$T:$T,BA$1)</f>
        <v>#VALUE!</v>
      </c>
      <c r="BB1173" s="17" t="e">
        <f>SUMIFS('[1]Deals (investment)'!$C:$C,'[1]Deals (investment)'!$B:$B,$A1173,'[1]Deals (investment)'!$T:$T,BB$1)</f>
        <v>#VALUE!</v>
      </c>
      <c r="BC1173" s="17" t="e">
        <f>SUMIFS('[1]Deals (Exits)'!$C:$C,'[1]Deals (Exits)'!$B:$B,$A1173)</f>
        <v>#VALUE!</v>
      </c>
      <c r="BD1173" s="17" t="e">
        <f>SUMIFS('[1]Deals (investment)'!$C:$C,'[1]Deals (investment)'!$B:$B,$A1173,'[1]Deals (investment)'!$V:$V,BD$1)</f>
        <v>#VALUE!</v>
      </c>
      <c r="BE1173" s="17" t="e">
        <f>SUMIFS('[1]Deals (investment)'!$C:$C,'[1]Deals (investment)'!$B:$B,$A1173,'[1]Deals (investment)'!$V:$V,BE$1)</f>
        <v>#VALUE!</v>
      </c>
      <c r="BF1173" s="17" t="e">
        <f>SUMIFS('[1]Deals (investment)'!$C:$C,'[1]Deals (investment)'!$B:$B,$A1173,'[1]Deals (investment)'!$V:$V,BF$1)</f>
        <v>#VALUE!</v>
      </c>
      <c r="BG1173" s="17" t="e">
        <f>SUMIFS('[1]Deals (investment)'!$C:$C,'[1]Deals (investment)'!$B:$B,$A1173,'[1]Deals (investment)'!$V:$V,BG$1)</f>
        <v>#VALUE!</v>
      </c>
      <c r="BH1173" s="17" t="e">
        <f>SUMIFS('[1]Deals (investment)'!$C:$C,'[1]Deals (investment)'!$B:$B,$A1173,'[1]Deals (investment)'!$V:$V,BH$1)</f>
        <v>#VALUE!</v>
      </c>
      <c r="BI1173" s="17" t="e">
        <f>SUMIFS('[1]Deals (investment)'!$C:$C,'[1]Deals (investment)'!$B:$B,$A1173,'[1]Deals (investment)'!$V:$V,BI$1)</f>
        <v>#VALUE!</v>
      </c>
      <c r="BJ1173" s="17" t="e">
        <f>SUMIFS('[1]Deals (investment)'!$C:$C,'[1]Deals (investment)'!$B:$B,$A1173,'[1]Deals (investment)'!$V:$V,BJ$1)</f>
        <v>#VALUE!</v>
      </c>
      <c r="BK1173" s="17" t="e">
        <f>SUMIFS('[1]Deals (investment)'!$C:$C,'[1]Deals (investment)'!$B:$B,$A1173,'[1]Deals (investment)'!$V:$V,BK$1)</f>
        <v>#VALUE!</v>
      </c>
      <c r="BL1173" s="17" t="e">
        <f>SUMIFS('[1]Deals (investment)'!$C:$C,'[1]Deals (investment)'!$B:$B,$A1173,'[1]Deals (investment)'!$V:$V,BL$1)</f>
        <v>#VALUE!</v>
      </c>
      <c r="BM1173" s="17" t="e">
        <f>SUMIFS('[1]Deals (investment)'!$C:$C,'[1]Deals (investment)'!$B:$B,$A1173,'[1]Deals (investment)'!$V:$V,BM$1)</f>
        <v>#VALUE!</v>
      </c>
      <c r="BN1173" s="15"/>
      <c r="BO1173" s="15"/>
      <c r="BP1173" s="22"/>
      <c r="BQ1173" s="15"/>
      <c r="BR1173" s="15"/>
      <c r="BS1173" s="15"/>
      <c r="BT1173" s="15"/>
      <c r="BU1173" s="15"/>
      <c r="BV1173" s="15"/>
      <c r="BW1173" s="15"/>
      <c r="BX1173" s="15"/>
      <c r="BY1173" s="15"/>
      <c r="BZ1173" s="15"/>
      <c r="CA1173" s="15"/>
      <c r="CB1173" s="15"/>
      <c r="CC1173" s="15"/>
      <c r="CD1173" s="15"/>
      <c r="CE1173" s="15"/>
      <c r="CF1173" s="15"/>
      <c r="CG1173" s="15"/>
      <c r="CH1173" s="15"/>
      <c r="CI1173" s="15"/>
      <c r="CJ1173" s="15"/>
      <c r="DN1173">
        <v>2019</v>
      </c>
    </row>
    <row r="1174" spans="1:118" ht="12.75">
      <c r="A1174" s="15" t="s">
        <v>7974</v>
      </c>
      <c r="B1174" s="15" t="s">
        <v>7975</v>
      </c>
      <c r="C1174" s="15" t="s">
        <v>58</v>
      </c>
      <c r="D1174" s="16">
        <v>2018</v>
      </c>
      <c r="E1174" s="15" t="s">
        <v>117</v>
      </c>
      <c r="F1174" s="15" t="s">
        <v>199</v>
      </c>
      <c r="G1174" s="15" t="s">
        <v>118</v>
      </c>
      <c r="H1174" s="15"/>
      <c r="I1174" s="15" t="s">
        <v>118</v>
      </c>
      <c r="J1174" s="15"/>
      <c r="K1174" s="17" t="e">
        <f t="shared" si="140"/>
        <v>#VALUE!</v>
      </c>
      <c r="L1174" s="15"/>
      <c r="M1174" s="18" t="e">
        <f t="shared" si="166"/>
        <v>#VALUE!</v>
      </c>
      <c r="N1174" s="15"/>
      <c r="O1174" s="15"/>
      <c r="P1174" s="15"/>
      <c r="Q1174" s="24" t="e">
        <f ca="1">_xludf.MAXIFS('[1]Deals (investment)'!A:A,'[1]Deals (investment)'!B:B,A1174)</f>
        <v>#NAME?</v>
      </c>
      <c r="R1174" s="15"/>
      <c r="S1174" s="19"/>
      <c r="T1174" s="15"/>
      <c r="U1174" s="17"/>
      <c r="V1174" s="15" t="s">
        <v>7976</v>
      </c>
      <c r="W1174" s="15">
        <v>1</v>
      </c>
      <c r="X1174" s="15" t="s">
        <v>158</v>
      </c>
      <c r="Y1174" s="15" t="s">
        <v>404</v>
      </c>
      <c r="AB1174" s="20"/>
      <c r="AC1174" s="21" t="s">
        <v>7977</v>
      </c>
      <c r="AD1174" s="21" t="s">
        <v>7978</v>
      </c>
      <c r="AE1174" s="21" t="s">
        <v>7979</v>
      </c>
      <c r="AF1174" s="21" t="s">
        <v>7980</v>
      </c>
      <c r="AG1174" s="22">
        <f t="shared" ca="1" si="173"/>
        <v>0.58064516129032262</v>
      </c>
      <c r="AH1174" s="15" t="str">
        <f t="shared" si="175"/>
        <v/>
      </c>
      <c r="AI1174" s="22" t="e">
        <f>VLOOKUP(A1174,'[1]Deals (investment)'!$B$2:$Z$1497,1,FALSE)</f>
        <v>#N/A</v>
      </c>
      <c r="AJ1174" s="22" t="e">
        <f>VLOOKUP(A1174,'[1]Deals (investment)'!$B$2:$Z$870,15,FALSE)</f>
        <v>#N/A</v>
      </c>
      <c r="AK1174" s="17" t="e">
        <f>VLOOKUP(A1174,'[1]Deals (Exits)'!B:B,1,FALSE)</f>
        <v>#N/A</v>
      </c>
      <c r="AL1174" s="23">
        <f>VLOOKUP(G1174,[1]Lookups!$V$3:$Y$197,4,FALSE)</f>
        <v>0</v>
      </c>
      <c r="AM1174" s="17" t="str">
        <f>VLOOKUP(X1174,[1]Lookups!$B$3:$C$200,2,FALSE)</f>
        <v>Financial Services</v>
      </c>
      <c r="AN1174" s="17" t="e">
        <f>VLOOKUP(R1174,[1]Lookups!$H$3:$I$69,2,FALSE)</f>
        <v>#N/A</v>
      </c>
      <c r="AO1174" s="17" t="e">
        <f>VLOOKUP(T1174,[1]Lookups!$H$3:$I$69,2,FALSE)</f>
        <v>#N/A</v>
      </c>
      <c r="AP1174" s="17" t="e">
        <f>VLOOKUP(AN1174,[1]Lookups!$N$3:$O$11,2,FALSE)</f>
        <v>#N/A</v>
      </c>
      <c r="AQ1174" s="18" t="e">
        <f>COUNTIFS('[1]Deals (investment)'!$B:$B,$A1174)</f>
        <v>#VALUE!</v>
      </c>
      <c r="AR1174" s="18" t="e">
        <f>COUNTIFS('[1]Deals (investment)'!$B:$B,$A1174,'[1]Deals (investment)'!$T:$T,$AW$1)+COUNTIFS('[1]Deals (investment)'!$B:$B,$A1174,'[1]Deals (investment)'!$T:$T,$AX$1)+COUNTIFS('[1]Deals (investment)'!$B:$B,$A1174,'[1]Deals (investment)'!$T:$T,$AY$1)</f>
        <v>#VALUE!</v>
      </c>
      <c r="AS1174" s="17" t="e">
        <f>SUMIFS('[1]Deals (investment)'!$C:$C,'[1]Deals (investment)'!$B:$B,$A1174)</f>
        <v>#VALUE!</v>
      </c>
      <c r="AT1174" s="17" t="e">
        <f t="shared" si="141"/>
        <v>#VALUE!</v>
      </c>
      <c r="AU1174" s="18" t="e">
        <f>COUNTIF('[1]Deals (Exits)'!$B:$B,A1174)</f>
        <v>#VALUE!</v>
      </c>
      <c r="AV1174" s="17" t="e">
        <f>SUMIFS('[1]Deals (investment)'!$C:$C,'[1]Deals (investment)'!$B:$B,$A1174,'[1]Deals (investment)'!$T:$T,AV$1)</f>
        <v>#VALUE!</v>
      </c>
      <c r="AW1174" s="17" t="e">
        <f>SUMIFS('[1]Deals (investment)'!$C:$C,'[1]Deals (investment)'!$B:$B,$A1174,'[1]Deals (investment)'!$T:$T,AW$1)</f>
        <v>#VALUE!</v>
      </c>
      <c r="AX1174" s="17" t="e">
        <f>SUMIFS('[1]Deals (investment)'!$C:$C,'[1]Deals (investment)'!$B:$B,$A1174,'[1]Deals (investment)'!$T:$T,AX$1)</f>
        <v>#VALUE!</v>
      </c>
      <c r="AY1174" s="17" t="e">
        <f>SUMIFS('[1]Deals (investment)'!$C:$C,'[1]Deals (investment)'!$B:$B,$A1174,'[1]Deals (investment)'!$T:$T,AY$1)</f>
        <v>#VALUE!</v>
      </c>
      <c r="AZ1174" s="17" t="e">
        <f>SUMIFS('[1]Deals (investment)'!$C:$C,'[1]Deals (investment)'!$B:$B,$A1174,'[1]Deals (investment)'!$T:$T,AZ$1)</f>
        <v>#VALUE!</v>
      </c>
      <c r="BA1174" s="17" t="e">
        <f>SUMIFS('[1]Deals (investment)'!$C:$C,'[1]Deals (investment)'!$B:$B,$A1174,'[1]Deals (investment)'!$T:$T,BA$1)</f>
        <v>#VALUE!</v>
      </c>
      <c r="BB1174" s="17" t="e">
        <f>SUMIFS('[1]Deals (investment)'!$C:$C,'[1]Deals (investment)'!$B:$B,$A1174,'[1]Deals (investment)'!$T:$T,BB$1)</f>
        <v>#VALUE!</v>
      </c>
      <c r="BC1174" s="17" t="e">
        <f>SUMIFS('[1]Deals (Exits)'!$C:$C,'[1]Deals (Exits)'!$B:$B,$A1174)</f>
        <v>#VALUE!</v>
      </c>
      <c r="BD1174" s="17" t="e">
        <f>SUMIFS('[1]Deals (investment)'!$C:$C,'[1]Deals (investment)'!$B:$B,$A1174,'[1]Deals (investment)'!$V:$V,BD$1)</f>
        <v>#VALUE!</v>
      </c>
      <c r="BE1174" s="17" t="e">
        <f>SUMIFS('[1]Deals (investment)'!$C:$C,'[1]Deals (investment)'!$B:$B,$A1174,'[1]Deals (investment)'!$V:$V,BE$1)</f>
        <v>#VALUE!</v>
      </c>
      <c r="BF1174" s="17" t="e">
        <f>SUMIFS('[1]Deals (investment)'!$C:$C,'[1]Deals (investment)'!$B:$B,$A1174,'[1]Deals (investment)'!$V:$V,BF$1)</f>
        <v>#VALUE!</v>
      </c>
      <c r="BG1174" s="17" t="e">
        <f>SUMIFS('[1]Deals (investment)'!$C:$C,'[1]Deals (investment)'!$B:$B,$A1174,'[1]Deals (investment)'!$V:$V,BG$1)</f>
        <v>#VALUE!</v>
      </c>
      <c r="BH1174" s="17" t="e">
        <f>SUMIFS('[1]Deals (investment)'!$C:$C,'[1]Deals (investment)'!$B:$B,$A1174,'[1]Deals (investment)'!$V:$V,BH$1)</f>
        <v>#VALUE!</v>
      </c>
      <c r="BI1174" s="17" t="e">
        <f>SUMIFS('[1]Deals (investment)'!$C:$C,'[1]Deals (investment)'!$B:$B,$A1174,'[1]Deals (investment)'!$V:$V,BI$1)</f>
        <v>#VALUE!</v>
      </c>
      <c r="BJ1174" s="17" t="e">
        <f>SUMIFS('[1]Deals (investment)'!$C:$C,'[1]Deals (investment)'!$B:$B,$A1174,'[1]Deals (investment)'!$V:$V,BJ$1)</f>
        <v>#VALUE!</v>
      </c>
      <c r="BK1174" s="17" t="e">
        <f>SUMIFS('[1]Deals (investment)'!$C:$C,'[1]Deals (investment)'!$B:$B,$A1174,'[1]Deals (investment)'!$V:$V,BK$1)</f>
        <v>#VALUE!</v>
      </c>
      <c r="BL1174" s="17" t="e">
        <f>SUMIFS('[1]Deals (investment)'!$C:$C,'[1]Deals (investment)'!$B:$B,$A1174,'[1]Deals (investment)'!$V:$V,BL$1)</f>
        <v>#VALUE!</v>
      </c>
      <c r="BM1174" s="17" t="e">
        <f>SUMIFS('[1]Deals (investment)'!$C:$C,'[1]Deals (investment)'!$B:$B,$A1174,'[1]Deals (investment)'!$V:$V,BM$1)</f>
        <v>#VALUE!</v>
      </c>
      <c r="BN1174" s="15"/>
      <c r="BO1174" s="15"/>
      <c r="BP1174" s="22"/>
      <c r="BQ1174" s="15"/>
      <c r="BR1174" s="15"/>
      <c r="BS1174" s="15"/>
      <c r="BT1174" s="15"/>
      <c r="BU1174" s="15"/>
      <c r="BV1174" s="15"/>
      <c r="BW1174" s="15"/>
      <c r="BX1174" s="15"/>
      <c r="BY1174" s="15"/>
      <c r="BZ1174" s="15"/>
      <c r="CA1174" s="15"/>
      <c r="CB1174" s="15"/>
      <c r="CC1174" s="15"/>
      <c r="CD1174" s="15" t="str">
        <f t="shared" ref="CD1174:CD1183" si="177">CONCATENATE(A1174,B1174,C1174)</f>
        <v>KwaraKwara passionate about supporting the financial cooperative movement that currently improves the lives of hundreds of millions of peopleActive</v>
      </c>
      <c r="CE1174" s="15"/>
      <c r="CF1174" s="15"/>
      <c r="CG1174" s="15"/>
      <c r="CH1174" s="15"/>
      <c r="CI1174" s="15"/>
      <c r="CJ1174" s="15"/>
    </row>
    <row r="1175" spans="1:118" ht="12.75">
      <c r="A1175" s="21" t="s">
        <v>7981</v>
      </c>
      <c r="B1175" s="15" t="s">
        <v>7982</v>
      </c>
      <c r="C1175" s="15" t="s">
        <v>58</v>
      </c>
      <c r="D1175" s="16">
        <v>2016</v>
      </c>
      <c r="E1175" s="15" t="s">
        <v>59</v>
      </c>
      <c r="F1175" s="15"/>
      <c r="G1175" s="15" t="s">
        <v>61</v>
      </c>
      <c r="H1175" s="15"/>
      <c r="I1175" s="15" t="s">
        <v>61</v>
      </c>
      <c r="J1175" s="15"/>
      <c r="K1175" s="17" t="e">
        <f t="shared" si="140"/>
        <v>#VALUE!</v>
      </c>
      <c r="L1175" s="15"/>
      <c r="M1175" s="18" t="e">
        <f t="shared" si="166"/>
        <v>#VALUE!</v>
      </c>
      <c r="N1175" s="15"/>
      <c r="O1175" s="15"/>
      <c r="P1175" s="15"/>
      <c r="Q1175" s="15"/>
      <c r="R1175" s="15"/>
      <c r="S1175" s="19"/>
      <c r="T1175" s="15"/>
      <c r="U1175" s="17"/>
      <c r="V1175" s="15" t="s">
        <v>7983</v>
      </c>
      <c r="W1175" s="15"/>
      <c r="X1175" s="15" t="s">
        <v>134</v>
      </c>
      <c r="Y1175" s="15" t="s">
        <v>2636</v>
      </c>
      <c r="AB1175" s="20"/>
      <c r="AC1175" s="15"/>
      <c r="AD1175" s="15"/>
      <c r="AE1175" s="15"/>
      <c r="AF1175" s="15"/>
      <c r="AG1175" s="22">
        <f t="shared" si="173"/>
        <v>0.35483870967741937</v>
      </c>
      <c r="AH1175" s="15" t="str">
        <f t="shared" si="175"/>
        <v/>
      </c>
      <c r="AI1175" s="22" t="e">
        <f>VLOOKUP(A1175,'[1]Deals (investment)'!$B$2:$Z$1497,1,FALSE)</f>
        <v>#N/A</v>
      </c>
      <c r="AJ1175" s="22" t="e">
        <f>VLOOKUP(A1175,'[1]Deals (investment)'!$B$2:$Z$870,15,FALSE)</f>
        <v>#N/A</v>
      </c>
      <c r="AK1175" s="17" t="e">
        <f>VLOOKUP(A1175,'[1]Deals (Exits)'!B:B,1,FALSE)</f>
        <v>#N/A</v>
      </c>
      <c r="AL1175" s="23">
        <f>VLOOKUP(G1175,[1]Lookups!$V$3:$Y$197,4,FALSE)</f>
        <v>0</v>
      </c>
      <c r="AM1175" s="17" t="str">
        <f>VLOOKUP(X1175,[1]Lookups!$B$3:$C$200,2,FALSE)</f>
        <v>Transport &amp; Logistics</v>
      </c>
      <c r="AN1175" s="17" t="e">
        <f>VLOOKUP(R1175,[1]Lookups!$H$3:$I$69,2,FALSE)</f>
        <v>#N/A</v>
      </c>
      <c r="AO1175" s="17" t="e">
        <f>VLOOKUP(T1175,[1]Lookups!$H$3:$I$69,2,FALSE)</f>
        <v>#N/A</v>
      </c>
      <c r="AP1175" s="17" t="e">
        <f>VLOOKUP(AN1175,[1]Lookups!$N$3:$O$11,2,FALSE)</f>
        <v>#N/A</v>
      </c>
      <c r="AQ1175" s="18" t="e">
        <f>COUNTIFS('[1]Deals (investment)'!$B:$B,$A1175)</f>
        <v>#VALUE!</v>
      </c>
      <c r="AR1175" s="18" t="e">
        <f>COUNTIFS('[1]Deals (investment)'!$B:$B,$A1175,'[1]Deals (investment)'!$T:$T,$AW$1)+COUNTIFS('[1]Deals (investment)'!$B:$B,$A1175,'[1]Deals (investment)'!$T:$T,$AX$1)+COUNTIFS('[1]Deals (investment)'!$B:$B,$A1175,'[1]Deals (investment)'!$T:$T,$AY$1)</f>
        <v>#VALUE!</v>
      </c>
      <c r="AS1175" s="17" t="e">
        <f>SUMIFS('[1]Deals (investment)'!$C:$C,'[1]Deals (investment)'!$B:$B,$A1175)</f>
        <v>#VALUE!</v>
      </c>
      <c r="AT1175" s="17" t="e">
        <f t="shared" si="141"/>
        <v>#VALUE!</v>
      </c>
      <c r="AU1175" s="18" t="e">
        <f>COUNTIF('[1]Deals (Exits)'!$B:$B,A1175)</f>
        <v>#VALUE!</v>
      </c>
      <c r="AV1175" s="17" t="e">
        <f>SUMIFS('[1]Deals (investment)'!$C:$C,'[1]Deals (investment)'!$B:$B,$A1175,'[1]Deals (investment)'!$T:$T,AV$1)</f>
        <v>#VALUE!</v>
      </c>
      <c r="AW1175" s="17" t="e">
        <f>SUMIFS('[1]Deals (investment)'!$C:$C,'[1]Deals (investment)'!$B:$B,$A1175,'[1]Deals (investment)'!$T:$T,AW$1)</f>
        <v>#VALUE!</v>
      </c>
      <c r="AX1175" s="17" t="e">
        <f>SUMIFS('[1]Deals (investment)'!$C:$C,'[1]Deals (investment)'!$B:$B,$A1175,'[1]Deals (investment)'!$T:$T,AX$1)</f>
        <v>#VALUE!</v>
      </c>
      <c r="AY1175" s="17" t="e">
        <f>SUMIFS('[1]Deals (investment)'!$C:$C,'[1]Deals (investment)'!$B:$B,$A1175,'[1]Deals (investment)'!$T:$T,AY$1)</f>
        <v>#VALUE!</v>
      </c>
      <c r="AZ1175" s="17" t="e">
        <f>SUMIFS('[1]Deals (investment)'!$C:$C,'[1]Deals (investment)'!$B:$B,$A1175,'[1]Deals (investment)'!$T:$T,AZ$1)</f>
        <v>#VALUE!</v>
      </c>
      <c r="BA1175" s="17" t="e">
        <f>SUMIFS('[1]Deals (investment)'!$C:$C,'[1]Deals (investment)'!$B:$B,$A1175,'[1]Deals (investment)'!$T:$T,BA$1)</f>
        <v>#VALUE!</v>
      </c>
      <c r="BB1175" s="17" t="e">
        <f>SUMIFS('[1]Deals (investment)'!$C:$C,'[1]Deals (investment)'!$B:$B,$A1175,'[1]Deals (investment)'!$T:$T,BB$1)</f>
        <v>#VALUE!</v>
      </c>
      <c r="BC1175" s="17" t="e">
        <f>SUMIFS('[1]Deals (Exits)'!$C:$C,'[1]Deals (Exits)'!$B:$B,$A1175)</f>
        <v>#VALUE!</v>
      </c>
      <c r="BD1175" s="17" t="e">
        <f>SUMIFS('[1]Deals (investment)'!$C:$C,'[1]Deals (investment)'!$B:$B,$A1175,'[1]Deals (investment)'!$V:$V,BD$1)</f>
        <v>#VALUE!</v>
      </c>
      <c r="BE1175" s="17" t="e">
        <f>SUMIFS('[1]Deals (investment)'!$C:$C,'[1]Deals (investment)'!$B:$B,$A1175,'[1]Deals (investment)'!$V:$V,BE$1)</f>
        <v>#VALUE!</v>
      </c>
      <c r="BF1175" s="17" t="e">
        <f>SUMIFS('[1]Deals (investment)'!$C:$C,'[1]Deals (investment)'!$B:$B,$A1175,'[1]Deals (investment)'!$V:$V,BF$1)</f>
        <v>#VALUE!</v>
      </c>
      <c r="BG1175" s="17" t="e">
        <f>SUMIFS('[1]Deals (investment)'!$C:$C,'[1]Deals (investment)'!$B:$B,$A1175,'[1]Deals (investment)'!$V:$V,BG$1)</f>
        <v>#VALUE!</v>
      </c>
      <c r="BH1175" s="17" t="e">
        <f>SUMIFS('[1]Deals (investment)'!$C:$C,'[1]Deals (investment)'!$B:$B,$A1175,'[1]Deals (investment)'!$V:$V,BH$1)</f>
        <v>#VALUE!</v>
      </c>
      <c r="BI1175" s="17" t="e">
        <f>SUMIFS('[1]Deals (investment)'!$C:$C,'[1]Deals (investment)'!$B:$B,$A1175,'[1]Deals (investment)'!$V:$V,BI$1)</f>
        <v>#VALUE!</v>
      </c>
      <c r="BJ1175" s="17" t="e">
        <f>SUMIFS('[1]Deals (investment)'!$C:$C,'[1]Deals (investment)'!$B:$B,$A1175,'[1]Deals (investment)'!$V:$V,BJ$1)</f>
        <v>#VALUE!</v>
      </c>
      <c r="BK1175" s="17" t="e">
        <f>SUMIFS('[1]Deals (investment)'!$C:$C,'[1]Deals (investment)'!$B:$B,$A1175,'[1]Deals (investment)'!$V:$V,BK$1)</f>
        <v>#VALUE!</v>
      </c>
      <c r="BL1175" s="17" t="e">
        <f>SUMIFS('[1]Deals (investment)'!$C:$C,'[1]Deals (investment)'!$B:$B,$A1175,'[1]Deals (investment)'!$V:$V,BL$1)</f>
        <v>#VALUE!</v>
      </c>
      <c r="BM1175" s="17" t="e">
        <f>SUMIFS('[1]Deals (investment)'!$C:$C,'[1]Deals (investment)'!$B:$B,$A1175,'[1]Deals (investment)'!$V:$V,BM$1)</f>
        <v>#VALUE!</v>
      </c>
      <c r="BN1175" s="15"/>
      <c r="BO1175" s="15"/>
      <c r="BP1175" s="22"/>
      <c r="BQ1175" s="15"/>
      <c r="BR1175" s="15"/>
      <c r="BS1175" s="15"/>
      <c r="BT1175" s="15"/>
      <c r="BU1175" s="15"/>
      <c r="BV1175" s="15"/>
      <c r="BW1175" s="15"/>
      <c r="BX1175" s="15"/>
      <c r="BY1175" s="15"/>
      <c r="BZ1175" s="15"/>
      <c r="CA1175" s="15"/>
      <c r="CB1175" s="15"/>
      <c r="CC1175" s="15"/>
      <c r="CD1175" s="15" t="str">
        <f t="shared" si="177"/>
        <v>Lara.ngConnecting commuters to private shuttles on their commute to work - freeing up time and saving moneyActive</v>
      </c>
      <c r="CE1175" s="15"/>
      <c r="CF1175" s="15"/>
      <c r="CG1175" s="15"/>
      <c r="CH1175" s="15"/>
      <c r="CI1175" s="15"/>
      <c r="CJ1175" s="15"/>
    </row>
    <row r="1176" spans="1:118" ht="12.75">
      <c r="A1176" s="15" t="s">
        <v>7984</v>
      </c>
      <c r="B1176" s="15"/>
      <c r="C1176" s="15" t="s">
        <v>58</v>
      </c>
      <c r="D1176" s="16"/>
      <c r="E1176" s="15"/>
      <c r="F1176" s="15"/>
      <c r="G1176" s="15" t="s">
        <v>394</v>
      </c>
      <c r="H1176" s="15"/>
      <c r="I1176" s="15"/>
      <c r="J1176" s="15"/>
      <c r="K1176" s="17" t="e">
        <f t="shared" si="140"/>
        <v>#VALUE!</v>
      </c>
      <c r="L1176" s="15"/>
      <c r="M1176" s="18" t="e">
        <f t="shared" si="166"/>
        <v>#VALUE!</v>
      </c>
      <c r="N1176" s="15"/>
      <c r="O1176" s="15"/>
      <c r="P1176" s="15"/>
      <c r="Q1176" s="15"/>
      <c r="R1176" s="15"/>
      <c r="S1176" s="19"/>
      <c r="T1176" s="15"/>
      <c r="U1176" s="17"/>
      <c r="V1176" s="15"/>
      <c r="W1176" s="15"/>
      <c r="X1176" s="15"/>
      <c r="Y1176" s="15"/>
      <c r="AB1176" s="20"/>
      <c r="AC1176" s="15"/>
      <c r="AD1176" s="15"/>
      <c r="AE1176" s="15"/>
      <c r="AF1176" s="15"/>
      <c r="AG1176" s="22">
        <f t="shared" si="173"/>
        <v>0.12903225806451613</v>
      </c>
      <c r="AH1176" s="15" t="str">
        <f t="shared" si="175"/>
        <v/>
      </c>
      <c r="AI1176" s="22" t="e">
        <f>VLOOKUP(A1176,'[1]Deals (investment)'!$B$2:$Z$1497,1,FALSE)</f>
        <v>#N/A</v>
      </c>
      <c r="AJ1176" s="22" t="e">
        <f>VLOOKUP(A1176,'[1]Deals (investment)'!$B$2:$Z$870,15,FALSE)</f>
        <v>#N/A</v>
      </c>
      <c r="AK1176" s="17" t="e">
        <f>VLOOKUP(A1176,'[1]Deals (Exits)'!B:B,1,FALSE)</f>
        <v>#N/A</v>
      </c>
      <c r="AL1176" s="23">
        <f>VLOOKUP(G1176,[1]Lookups!$V$3:$Y$197,4,FALSE)</f>
        <v>0</v>
      </c>
      <c r="AM1176" s="17" t="e">
        <f>VLOOKUP(X1176,[1]Lookups!$B$3:$C$200,2,FALSE)</f>
        <v>#N/A</v>
      </c>
      <c r="AN1176" s="17" t="e">
        <f>VLOOKUP(R1176,[1]Lookups!$H$3:$I$69,2,FALSE)</f>
        <v>#N/A</v>
      </c>
      <c r="AO1176" s="17" t="e">
        <f>VLOOKUP(T1176,[1]Lookups!$H$3:$I$69,2,FALSE)</f>
        <v>#N/A</v>
      </c>
      <c r="AP1176" s="17" t="e">
        <f>VLOOKUP(AN1176,[1]Lookups!$N$3:$O$11,2,FALSE)</f>
        <v>#N/A</v>
      </c>
      <c r="AQ1176" s="18" t="e">
        <f>COUNTIFS('[1]Deals (investment)'!$B:$B,$A1176)</f>
        <v>#VALUE!</v>
      </c>
      <c r="AR1176" s="18" t="e">
        <f>COUNTIFS('[1]Deals (investment)'!$B:$B,$A1176,'[1]Deals (investment)'!$T:$T,$AW$1)+COUNTIFS('[1]Deals (investment)'!$B:$B,$A1176,'[1]Deals (investment)'!$T:$T,$AX$1)+COUNTIFS('[1]Deals (investment)'!$B:$B,$A1176,'[1]Deals (investment)'!$T:$T,$AY$1)</f>
        <v>#VALUE!</v>
      </c>
      <c r="AS1176" s="17" t="e">
        <f>SUMIFS('[1]Deals (investment)'!$C:$C,'[1]Deals (investment)'!$B:$B,$A1176)</f>
        <v>#VALUE!</v>
      </c>
      <c r="AT1176" s="17" t="e">
        <f t="shared" si="141"/>
        <v>#VALUE!</v>
      </c>
      <c r="AU1176" s="18" t="e">
        <f>COUNTIF('[1]Deals (Exits)'!$B:$B,A1176)</f>
        <v>#VALUE!</v>
      </c>
      <c r="AV1176" s="17" t="e">
        <f>SUMIFS('[1]Deals (investment)'!$C:$C,'[1]Deals (investment)'!$B:$B,$A1176,'[1]Deals (investment)'!$T:$T,AV$1)</f>
        <v>#VALUE!</v>
      </c>
      <c r="AW1176" s="17" t="e">
        <f>SUMIFS('[1]Deals (investment)'!$C:$C,'[1]Deals (investment)'!$B:$B,$A1176,'[1]Deals (investment)'!$T:$T,AW$1)</f>
        <v>#VALUE!</v>
      </c>
      <c r="AX1176" s="17" t="e">
        <f>SUMIFS('[1]Deals (investment)'!$C:$C,'[1]Deals (investment)'!$B:$B,$A1176,'[1]Deals (investment)'!$T:$T,AX$1)</f>
        <v>#VALUE!</v>
      </c>
      <c r="AY1176" s="17" t="e">
        <f>SUMIFS('[1]Deals (investment)'!$C:$C,'[1]Deals (investment)'!$B:$B,$A1176,'[1]Deals (investment)'!$T:$T,AY$1)</f>
        <v>#VALUE!</v>
      </c>
      <c r="AZ1176" s="17" t="e">
        <f>SUMIFS('[1]Deals (investment)'!$C:$C,'[1]Deals (investment)'!$B:$B,$A1176,'[1]Deals (investment)'!$T:$T,AZ$1)</f>
        <v>#VALUE!</v>
      </c>
      <c r="BA1176" s="17" t="e">
        <f>SUMIFS('[1]Deals (investment)'!$C:$C,'[1]Deals (investment)'!$B:$B,$A1176,'[1]Deals (investment)'!$T:$T,BA$1)</f>
        <v>#VALUE!</v>
      </c>
      <c r="BB1176" s="17" t="e">
        <f>SUMIFS('[1]Deals (investment)'!$C:$C,'[1]Deals (investment)'!$B:$B,$A1176,'[1]Deals (investment)'!$T:$T,BB$1)</f>
        <v>#VALUE!</v>
      </c>
      <c r="BC1176" s="17" t="e">
        <f>SUMIFS('[1]Deals (Exits)'!$C:$C,'[1]Deals (Exits)'!$B:$B,$A1176)</f>
        <v>#VALUE!</v>
      </c>
      <c r="BD1176" s="17" t="e">
        <f>SUMIFS('[1]Deals (investment)'!$C:$C,'[1]Deals (investment)'!$B:$B,$A1176,'[1]Deals (investment)'!$V:$V,BD$1)</f>
        <v>#VALUE!</v>
      </c>
      <c r="BE1176" s="17" t="e">
        <f>SUMIFS('[1]Deals (investment)'!$C:$C,'[1]Deals (investment)'!$B:$B,$A1176,'[1]Deals (investment)'!$V:$V,BE$1)</f>
        <v>#VALUE!</v>
      </c>
      <c r="BF1176" s="17" t="e">
        <f>SUMIFS('[1]Deals (investment)'!$C:$C,'[1]Deals (investment)'!$B:$B,$A1176,'[1]Deals (investment)'!$V:$V,BF$1)</f>
        <v>#VALUE!</v>
      </c>
      <c r="BG1176" s="17" t="e">
        <f>SUMIFS('[1]Deals (investment)'!$C:$C,'[1]Deals (investment)'!$B:$B,$A1176,'[1]Deals (investment)'!$V:$V,BG$1)</f>
        <v>#VALUE!</v>
      </c>
      <c r="BH1176" s="17" t="e">
        <f>SUMIFS('[1]Deals (investment)'!$C:$C,'[1]Deals (investment)'!$B:$B,$A1176,'[1]Deals (investment)'!$V:$V,BH$1)</f>
        <v>#VALUE!</v>
      </c>
      <c r="BI1176" s="17" t="e">
        <f>SUMIFS('[1]Deals (investment)'!$C:$C,'[1]Deals (investment)'!$B:$B,$A1176,'[1]Deals (investment)'!$V:$V,BI$1)</f>
        <v>#VALUE!</v>
      </c>
      <c r="BJ1176" s="17" t="e">
        <f>SUMIFS('[1]Deals (investment)'!$C:$C,'[1]Deals (investment)'!$B:$B,$A1176,'[1]Deals (investment)'!$V:$V,BJ$1)</f>
        <v>#VALUE!</v>
      </c>
      <c r="BK1176" s="17" t="e">
        <f>SUMIFS('[1]Deals (investment)'!$C:$C,'[1]Deals (investment)'!$B:$B,$A1176,'[1]Deals (investment)'!$V:$V,BK$1)</f>
        <v>#VALUE!</v>
      </c>
      <c r="BL1176" s="17" t="e">
        <f>SUMIFS('[1]Deals (investment)'!$C:$C,'[1]Deals (investment)'!$B:$B,$A1176,'[1]Deals (investment)'!$V:$V,BL$1)</f>
        <v>#VALUE!</v>
      </c>
      <c r="BM1176" s="17" t="e">
        <f>SUMIFS('[1]Deals (investment)'!$C:$C,'[1]Deals (investment)'!$B:$B,$A1176,'[1]Deals (investment)'!$V:$V,BM$1)</f>
        <v>#VALUE!</v>
      </c>
      <c r="BN1176" s="15"/>
      <c r="BO1176" s="15"/>
      <c r="BP1176" s="22"/>
      <c r="BQ1176" s="15"/>
      <c r="BR1176" s="15"/>
      <c r="BS1176" s="15"/>
      <c r="BT1176" s="15"/>
      <c r="BU1176" s="15"/>
      <c r="BV1176" s="15"/>
      <c r="BW1176" s="15"/>
      <c r="BX1176" s="15"/>
      <c r="BY1176" s="15"/>
      <c r="BZ1176" s="15"/>
      <c r="CA1176" s="15"/>
      <c r="CB1176" s="15"/>
      <c r="CC1176" s="15"/>
      <c r="CD1176" s="15" t="str">
        <f t="shared" si="177"/>
        <v>LawBasketActive</v>
      </c>
      <c r="CE1176" s="15"/>
      <c r="CF1176" s="15"/>
      <c r="CG1176" s="15"/>
      <c r="CH1176" s="15"/>
      <c r="CI1176" s="15"/>
      <c r="CJ1176" s="15"/>
    </row>
    <row r="1177" spans="1:118" ht="12.75">
      <c r="A1177" s="15" t="s">
        <v>7985</v>
      </c>
      <c r="B1177" s="15"/>
      <c r="C1177" s="15" t="s">
        <v>58</v>
      </c>
      <c r="D1177" s="16"/>
      <c r="E1177" s="15"/>
      <c r="F1177" s="15"/>
      <c r="G1177" s="15" t="s">
        <v>91</v>
      </c>
      <c r="H1177" s="15"/>
      <c r="I1177" s="15"/>
      <c r="J1177" s="15"/>
      <c r="K1177" s="17" t="e">
        <f t="shared" si="140"/>
        <v>#VALUE!</v>
      </c>
      <c r="L1177" s="15"/>
      <c r="M1177" s="18" t="e">
        <f t="shared" si="166"/>
        <v>#VALUE!</v>
      </c>
      <c r="N1177" s="15"/>
      <c r="O1177" s="15"/>
      <c r="P1177" s="15"/>
      <c r="Q1177" s="15"/>
      <c r="R1177" s="15"/>
      <c r="S1177" s="19"/>
      <c r="T1177" s="15"/>
      <c r="U1177" s="17"/>
      <c r="V1177" s="15"/>
      <c r="W1177" s="15"/>
      <c r="X1177" s="15"/>
      <c r="Y1177" s="15"/>
      <c r="AB1177" s="20"/>
      <c r="AC1177" s="15"/>
      <c r="AD1177" s="15"/>
      <c r="AE1177" s="15"/>
      <c r="AF1177" s="15"/>
      <c r="AG1177" s="22">
        <f t="shared" si="173"/>
        <v>0.12903225806451613</v>
      </c>
      <c r="AH1177" s="15" t="str">
        <f t="shared" si="175"/>
        <v/>
      </c>
      <c r="AI1177" s="22" t="e">
        <f>VLOOKUP(A1177,'[1]Deals (investment)'!$B$2:$Z$1497,1,FALSE)</f>
        <v>#N/A</v>
      </c>
      <c r="AJ1177" s="22" t="e">
        <f>VLOOKUP(A1177,'[1]Deals (investment)'!$B$2:$Z$870,15,FALSE)</f>
        <v>#N/A</v>
      </c>
      <c r="AK1177" s="17" t="e">
        <f>VLOOKUP(A1177,'[1]Deals (Exits)'!B:B,1,FALSE)</f>
        <v>#N/A</v>
      </c>
      <c r="AL1177" s="23">
        <f>VLOOKUP(G1177,[1]Lookups!$V$3:$Y$197,4,FALSE)</f>
        <v>0</v>
      </c>
      <c r="AM1177" s="17" t="e">
        <f>VLOOKUP(X1177,[1]Lookups!$B$3:$C$200,2,FALSE)</f>
        <v>#N/A</v>
      </c>
      <c r="AN1177" s="17" t="e">
        <f>VLOOKUP(R1177,[1]Lookups!$H$3:$I$69,2,FALSE)</f>
        <v>#N/A</v>
      </c>
      <c r="AO1177" s="17" t="e">
        <f>VLOOKUP(T1177,[1]Lookups!$H$3:$I$69,2,FALSE)</f>
        <v>#N/A</v>
      </c>
      <c r="AP1177" s="17" t="e">
        <f>VLOOKUP(AN1177,[1]Lookups!$N$3:$O$11,2,FALSE)</f>
        <v>#N/A</v>
      </c>
      <c r="AQ1177" s="18" t="e">
        <f>COUNTIFS('[1]Deals (investment)'!$B:$B,$A1177)</f>
        <v>#VALUE!</v>
      </c>
      <c r="AR1177" s="18" t="e">
        <f>COUNTIFS('[1]Deals (investment)'!$B:$B,$A1177,'[1]Deals (investment)'!$T:$T,$AW$1)+COUNTIFS('[1]Deals (investment)'!$B:$B,$A1177,'[1]Deals (investment)'!$T:$T,$AX$1)+COUNTIFS('[1]Deals (investment)'!$B:$B,$A1177,'[1]Deals (investment)'!$T:$T,$AY$1)</f>
        <v>#VALUE!</v>
      </c>
      <c r="AS1177" s="17" t="e">
        <f>SUMIFS('[1]Deals (investment)'!$C:$C,'[1]Deals (investment)'!$B:$B,$A1177)</f>
        <v>#VALUE!</v>
      </c>
      <c r="AT1177" s="17" t="e">
        <f t="shared" si="141"/>
        <v>#VALUE!</v>
      </c>
      <c r="AU1177" s="18" t="e">
        <f>COUNTIF('[1]Deals (Exits)'!$B:$B,A1177)</f>
        <v>#VALUE!</v>
      </c>
      <c r="AV1177" s="17" t="e">
        <f>SUMIFS('[1]Deals (investment)'!$C:$C,'[1]Deals (investment)'!$B:$B,$A1177,'[1]Deals (investment)'!$T:$T,AV$1)</f>
        <v>#VALUE!</v>
      </c>
      <c r="AW1177" s="17" t="e">
        <f>SUMIFS('[1]Deals (investment)'!$C:$C,'[1]Deals (investment)'!$B:$B,$A1177,'[1]Deals (investment)'!$T:$T,AW$1)</f>
        <v>#VALUE!</v>
      </c>
      <c r="AX1177" s="17" t="e">
        <f>SUMIFS('[1]Deals (investment)'!$C:$C,'[1]Deals (investment)'!$B:$B,$A1177,'[1]Deals (investment)'!$T:$T,AX$1)</f>
        <v>#VALUE!</v>
      </c>
      <c r="AY1177" s="17" t="e">
        <f>SUMIFS('[1]Deals (investment)'!$C:$C,'[1]Deals (investment)'!$B:$B,$A1177,'[1]Deals (investment)'!$T:$T,AY$1)</f>
        <v>#VALUE!</v>
      </c>
      <c r="AZ1177" s="17" t="e">
        <f>SUMIFS('[1]Deals (investment)'!$C:$C,'[1]Deals (investment)'!$B:$B,$A1177,'[1]Deals (investment)'!$T:$T,AZ$1)</f>
        <v>#VALUE!</v>
      </c>
      <c r="BA1177" s="17" t="e">
        <f>SUMIFS('[1]Deals (investment)'!$C:$C,'[1]Deals (investment)'!$B:$B,$A1177,'[1]Deals (investment)'!$T:$T,BA$1)</f>
        <v>#VALUE!</v>
      </c>
      <c r="BB1177" s="17" t="e">
        <f>SUMIFS('[1]Deals (investment)'!$C:$C,'[1]Deals (investment)'!$B:$B,$A1177,'[1]Deals (investment)'!$T:$T,BB$1)</f>
        <v>#VALUE!</v>
      </c>
      <c r="BC1177" s="17" t="e">
        <f>SUMIFS('[1]Deals (Exits)'!$C:$C,'[1]Deals (Exits)'!$B:$B,$A1177)</f>
        <v>#VALUE!</v>
      </c>
      <c r="BD1177" s="17" t="e">
        <f>SUMIFS('[1]Deals (investment)'!$C:$C,'[1]Deals (investment)'!$B:$B,$A1177,'[1]Deals (investment)'!$V:$V,BD$1)</f>
        <v>#VALUE!</v>
      </c>
      <c r="BE1177" s="17" t="e">
        <f>SUMIFS('[1]Deals (investment)'!$C:$C,'[1]Deals (investment)'!$B:$B,$A1177,'[1]Deals (investment)'!$V:$V,BE$1)</f>
        <v>#VALUE!</v>
      </c>
      <c r="BF1177" s="17" t="e">
        <f>SUMIFS('[1]Deals (investment)'!$C:$C,'[1]Deals (investment)'!$B:$B,$A1177,'[1]Deals (investment)'!$V:$V,BF$1)</f>
        <v>#VALUE!</v>
      </c>
      <c r="BG1177" s="17" t="e">
        <f>SUMIFS('[1]Deals (investment)'!$C:$C,'[1]Deals (investment)'!$B:$B,$A1177,'[1]Deals (investment)'!$V:$V,BG$1)</f>
        <v>#VALUE!</v>
      </c>
      <c r="BH1177" s="17" t="e">
        <f>SUMIFS('[1]Deals (investment)'!$C:$C,'[1]Deals (investment)'!$B:$B,$A1177,'[1]Deals (investment)'!$V:$V,BH$1)</f>
        <v>#VALUE!</v>
      </c>
      <c r="BI1177" s="17" t="e">
        <f>SUMIFS('[1]Deals (investment)'!$C:$C,'[1]Deals (investment)'!$B:$B,$A1177,'[1]Deals (investment)'!$V:$V,BI$1)</f>
        <v>#VALUE!</v>
      </c>
      <c r="BJ1177" s="17" t="e">
        <f>SUMIFS('[1]Deals (investment)'!$C:$C,'[1]Deals (investment)'!$B:$B,$A1177,'[1]Deals (investment)'!$V:$V,BJ$1)</f>
        <v>#VALUE!</v>
      </c>
      <c r="BK1177" s="17" t="e">
        <f>SUMIFS('[1]Deals (investment)'!$C:$C,'[1]Deals (investment)'!$B:$B,$A1177,'[1]Deals (investment)'!$V:$V,BK$1)</f>
        <v>#VALUE!</v>
      </c>
      <c r="BL1177" s="17" t="e">
        <f>SUMIFS('[1]Deals (investment)'!$C:$C,'[1]Deals (investment)'!$B:$B,$A1177,'[1]Deals (investment)'!$V:$V,BL$1)</f>
        <v>#VALUE!</v>
      </c>
      <c r="BM1177" s="17" t="e">
        <f>SUMIFS('[1]Deals (investment)'!$C:$C,'[1]Deals (investment)'!$B:$B,$A1177,'[1]Deals (investment)'!$V:$V,BM$1)</f>
        <v>#VALUE!</v>
      </c>
      <c r="BN1177" s="15"/>
      <c r="BO1177" s="15"/>
      <c r="BP1177" s="22"/>
      <c r="BQ1177" s="15"/>
      <c r="BR1177" s="15"/>
      <c r="BS1177" s="15"/>
      <c r="BT1177" s="15"/>
      <c r="BU1177" s="15"/>
      <c r="BV1177" s="15"/>
      <c r="BW1177" s="15"/>
      <c r="BX1177" s="15"/>
      <c r="BY1177" s="15"/>
      <c r="BZ1177" s="15"/>
      <c r="CA1177" s="15"/>
      <c r="CB1177" s="15"/>
      <c r="CC1177" s="15"/>
      <c r="CD1177" s="15" t="str">
        <f t="shared" si="177"/>
        <v>LeadhomeActive</v>
      </c>
      <c r="CE1177" s="15"/>
      <c r="CF1177" s="15"/>
      <c r="CG1177" s="15"/>
      <c r="CH1177" s="15"/>
      <c r="CI1177" s="15"/>
      <c r="CJ1177" s="15"/>
    </row>
    <row r="1178" spans="1:118" ht="12.75">
      <c r="A1178" s="15" t="s">
        <v>7986</v>
      </c>
      <c r="B1178" s="15" t="s">
        <v>7987</v>
      </c>
      <c r="C1178" s="15" t="s">
        <v>58</v>
      </c>
      <c r="D1178" s="16">
        <v>2015</v>
      </c>
      <c r="E1178" s="15" t="s">
        <v>7988</v>
      </c>
      <c r="F1178" s="15" t="s">
        <v>110</v>
      </c>
      <c r="G1178" s="15" t="s">
        <v>6311</v>
      </c>
      <c r="H1178" s="15"/>
      <c r="I1178" s="15" t="s">
        <v>6311</v>
      </c>
      <c r="J1178" s="15"/>
      <c r="K1178" s="17" t="e">
        <f t="shared" si="140"/>
        <v>#VALUE!</v>
      </c>
      <c r="L1178" s="15"/>
      <c r="M1178" s="18" t="e">
        <f t="shared" si="166"/>
        <v>#VALUE!</v>
      </c>
      <c r="N1178" s="15"/>
      <c r="O1178" s="15"/>
      <c r="P1178" s="15"/>
      <c r="Q1178" s="24" t="e">
        <f ca="1">_xludf.MAXIFS('[1]Deals (investment)'!A:A,'[1]Deals (investment)'!B:B,A1178)</f>
        <v>#NAME?</v>
      </c>
      <c r="R1178" s="15"/>
      <c r="S1178" s="19"/>
      <c r="T1178" s="15"/>
      <c r="U1178" s="17"/>
      <c r="V1178" s="15" t="s">
        <v>7989</v>
      </c>
      <c r="W1178" s="15">
        <v>0</v>
      </c>
      <c r="X1178" s="15" t="s">
        <v>404</v>
      </c>
      <c r="Y1178" s="15" t="s">
        <v>7990</v>
      </c>
      <c r="Z1178" s="25" t="s">
        <v>81</v>
      </c>
      <c r="AB1178" s="20" t="s">
        <v>286</v>
      </c>
      <c r="AC1178" s="21" t="s">
        <v>7991</v>
      </c>
      <c r="AD1178" s="27" t="s">
        <v>7992</v>
      </c>
      <c r="AE1178" s="15" t="s">
        <v>110</v>
      </c>
      <c r="AF1178" s="21" t="s">
        <v>7993</v>
      </c>
      <c r="AG1178" s="22">
        <f t="shared" ca="1" si="173"/>
        <v>0.64516129032258063</v>
      </c>
      <c r="AH1178" s="15" t="str">
        <f t="shared" si="175"/>
        <v/>
      </c>
      <c r="AI1178" s="22" t="e">
        <f>VLOOKUP(A1178,'[1]Deals (investment)'!$B$2:$Z$1497,1,FALSE)</f>
        <v>#N/A</v>
      </c>
      <c r="AJ1178" s="22" t="e">
        <f>VLOOKUP(A1178,'[1]Deals (investment)'!$B$2:$Z$870,15,FALSE)</f>
        <v>#N/A</v>
      </c>
      <c r="AK1178" s="17" t="e">
        <f>VLOOKUP(A1178,'[1]Deals (Exits)'!B:B,1,FALSE)</f>
        <v>#N/A</v>
      </c>
      <c r="AL1178" s="23" t="e">
        <f>VLOOKUP(G1178,[1]Lookups!$V$3:$Y$197,4,FALSE)</f>
        <v>#N/A</v>
      </c>
      <c r="AM1178" s="17" t="str">
        <f>VLOOKUP(X1178,[1]Lookups!$B$3:$C$200,2,FALSE)</f>
        <v>Other Technologies &amp; Information Technology</v>
      </c>
      <c r="AN1178" s="17" t="e">
        <f>VLOOKUP(R1178,[1]Lookups!$H$3:$I$69,2,FALSE)</f>
        <v>#N/A</v>
      </c>
      <c r="AO1178" s="17" t="e">
        <f>VLOOKUP(T1178,[1]Lookups!$H$3:$I$69,2,FALSE)</f>
        <v>#N/A</v>
      </c>
      <c r="AP1178" s="17" t="e">
        <f>VLOOKUP(AN1178,[1]Lookups!$N$3:$O$11,2,FALSE)</f>
        <v>#N/A</v>
      </c>
      <c r="AQ1178" s="18" t="e">
        <f>COUNTIFS('[1]Deals (investment)'!$B:$B,$A1178)</f>
        <v>#VALUE!</v>
      </c>
      <c r="AR1178" s="18" t="e">
        <f>COUNTIFS('[1]Deals (investment)'!$B:$B,$A1178,'[1]Deals (investment)'!$T:$T,$AW$1)+COUNTIFS('[1]Deals (investment)'!$B:$B,$A1178,'[1]Deals (investment)'!$T:$T,$AX$1)+COUNTIFS('[1]Deals (investment)'!$B:$B,$A1178,'[1]Deals (investment)'!$T:$T,$AY$1)</f>
        <v>#VALUE!</v>
      </c>
      <c r="AS1178" s="17" t="e">
        <f>SUMIFS('[1]Deals (investment)'!$C:$C,'[1]Deals (investment)'!$B:$B,$A1178)</f>
        <v>#VALUE!</v>
      </c>
      <c r="AT1178" s="17" t="e">
        <f t="shared" si="141"/>
        <v>#VALUE!</v>
      </c>
      <c r="AU1178" s="18" t="e">
        <f>COUNTIF('[1]Deals (Exits)'!$B:$B,A1178)</f>
        <v>#VALUE!</v>
      </c>
      <c r="AV1178" s="17" t="e">
        <f>SUMIFS('[1]Deals (investment)'!$C:$C,'[1]Deals (investment)'!$B:$B,$A1178,'[1]Deals (investment)'!$T:$T,AV$1)</f>
        <v>#VALUE!</v>
      </c>
      <c r="AW1178" s="17" t="e">
        <f>SUMIFS('[1]Deals (investment)'!$C:$C,'[1]Deals (investment)'!$B:$B,$A1178,'[1]Deals (investment)'!$T:$T,AW$1)</f>
        <v>#VALUE!</v>
      </c>
      <c r="AX1178" s="17" t="e">
        <f>SUMIFS('[1]Deals (investment)'!$C:$C,'[1]Deals (investment)'!$B:$B,$A1178,'[1]Deals (investment)'!$T:$T,AX$1)</f>
        <v>#VALUE!</v>
      </c>
      <c r="AY1178" s="17" t="e">
        <f>SUMIFS('[1]Deals (investment)'!$C:$C,'[1]Deals (investment)'!$B:$B,$A1178,'[1]Deals (investment)'!$T:$T,AY$1)</f>
        <v>#VALUE!</v>
      </c>
      <c r="AZ1178" s="17" t="e">
        <f>SUMIFS('[1]Deals (investment)'!$C:$C,'[1]Deals (investment)'!$B:$B,$A1178,'[1]Deals (investment)'!$T:$T,AZ$1)</f>
        <v>#VALUE!</v>
      </c>
      <c r="BA1178" s="17" t="e">
        <f>SUMIFS('[1]Deals (investment)'!$C:$C,'[1]Deals (investment)'!$B:$B,$A1178,'[1]Deals (investment)'!$T:$T,BA$1)</f>
        <v>#VALUE!</v>
      </c>
      <c r="BB1178" s="17" t="e">
        <f>SUMIFS('[1]Deals (investment)'!$C:$C,'[1]Deals (investment)'!$B:$B,$A1178,'[1]Deals (investment)'!$T:$T,BB$1)</f>
        <v>#VALUE!</v>
      </c>
      <c r="BC1178" s="17" t="e">
        <f>SUMIFS('[1]Deals (Exits)'!$C:$C,'[1]Deals (Exits)'!$B:$B,$A1178)</f>
        <v>#VALUE!</v>
      </c>
      <c r="BD1178" s="17" t="e">
        <f>SUMIFS('[1]Deals (investment)'!$C:$C,'[1]Deals (investment)'!$B:$B,$A1178,'[1]Deals (investment)'!$V:$V,BD$1)</f>
        <v>#VALUE!</v>
      </c>
      <c r="BE1178" s="17" t="e">
        <f>SUMIFS('[1]Deals (investment)'!$C:$C,'[1]Deals (investment)'!$B:$B,$A1178,'[1]Deals (investment)'!$V:$V,BE$1)</f>
        <v>#VALUE!</v>
      </c>
      <c r="BF1178" s="17" t="e">
        <f>SUMIFS('[1]Deals (investment)'!$C:$C,'[1]Deals (investment)'!$B:$B,$A1178,'[1]Deals (investment)'!$V:$V,BF$1)</f>
        <v>#VALUE!</v>
      </c>
      <c r="BG1178" s="17" t="e">
        <f>SUMIFS('[1]Deals (investment)'!$C:$C,'[1]Deals (investment)'!$B:$B,$A1178,'[1]Deals (investment)'!$V:$V,BG$1)</f>
        <v>#VALUE!</v>
      </c>
      <c r="BH1178" s="17" t="e">
        <f>SUMIFS('[1]Deals (investment)'!$C:$C,'[1]Deals (investment)'!$B:$B,$A1178,'[1]Deals (investment)'!$V:$V,BH$1)</f>
        <v>#VALUE!</v>
      </c>
      <c r="BI1178" s="17" t="e">
        <f>SUMIFS('[1]Deals (investment)'!$C:$C,'[1]Deals (investment)'!$B:$B,$A1178,'[1]Deals (investment)'!$V:$V,BI$1)</f>
        <v>#VALUE!</v>
      </c>
      <c r="BJ1178" s="17" t="e">
        <f>SUMIFS('[1]Deals (investment)'!$C:$C,'[1]Deals (investment)'!$B:$B,$A1178,'[1]Deals (investment)'!$V:$V,BJ$1)</f>
        <v>#VALUE!</v>
      </c>
      <c r="BK1178" s="17" t="e">
        <f>SUMIFS('[1]Deals (investment)'!$C:$C,'[1]Deals (investment)'!$B:$B,$A1178,'[1]Deals (investment)'!$V:$V,BK$1)</f>
        <v>#VALUE!</v>
      </c>
      <c r="BL1178" s="17" t="e">
        <f>SUMIFS('[1]Deals (investment)'!$C:$C,'[1]Deals (investment)'!$B:$B,$A1178,'[1]Deals (investment)'!$V:$V,BL$1)</f>
        <v>#VALUE!</v>
      </c>
      <c r="BM1178" s="17" t="e">
        <f>SUMIFS('[1]Deals (investment)'!$C:$C,'[1]Deals (investment)'!$B:$B,$A1178,'[1]Deals (investment)'!$V:$V,BM$1)</f>
        <v>#VALUE!</v>
      </c>
      <c r="BN1178" s="15"/>
      <c r="BO1178" s="15"/>
      <c r="BP1178" s="22"/>
      <c r="BQ1178" s="15"/>
      <c r="BR1178" s="15"/>
      <c r="BS1178" s="15"/>
      <c r="BT1178" s="15"/>
      <c r="BU1178" s="15"/>
      <c r="BV1178" s="15"/>
      <c r="BW1178" s="15"/>
      <c r="BX1178" s="15"/>
      <c r="BY1178" s="15"/>
      <c r="BZ1178" s="15"/>
      <c r="CA1178" s="15"/>
      <c r="CB1178" s="15"/>
      <c r="CC1178" s="15"/>
      <c r="CD1178" s="15" t="str">
        <f t="shared" si="177"/>
        <v>Labes KeyLabes Key are the publishers of the edtech enterprise resource planning (ERP) solution SchoolapActive</v>
      </c>
      <c r="CE1178" s="15"/>
      <c r="CF1178" s="15"/>
      <c r="CG1178" s="15"/>
      <c r="CH1178" s="15"/>
      <c r="CI1178" s="15"/>
      <c r="CJ1178" s="15"/>
    </row>
    <row r="1179" spans="1:118" ht="25.5">
      <c r="A1179" s="15" t="s">
        <v>7994</v>
      </c>
      <c r="B1179" s="15" t="s">
        <v>7995</v>
      </c>
      <c r="C1179" s="15" t="s">
        <v>58</v>
      </c>
      <c r="D1179" s="16">
        <v>2018</v>
      </c>
      <c r="E1179" s="26" t="s">
        <v>1472</v>
      </c>
      <c r="F1179" s="26"/>
      <c r="G1179" s="15" t="s">
        <v>91</v>
      </c>
      <c r="H1179" s="15"/>
      <c r="I1179" s="15" t="s">
        <v>91</v>
      </c>
      <c r="J1179" s="26"/>
      <c r="K1179" s="17" t="e">
        <f t="shared" si="140"/>
        <v>#VALUE!</v>
      </c>
      <c r="L1179" s="15"/>
      <c r="M1179" s="18" t="e">
        <f t="shared" si="166"/>
        <v>#VALUE!</v>
      </c>
      <c r="N1179" s="15"/>
      <c r="O1179" s="15"/>
      <c r="P1179" s="15"/>
      <c r="Q1179" s="15"/>
      <c r="R1179" s="15"/>
      <c r="S1179" s="19"/>
      <c r="T1179" s="15"/>
      <c r="U1179" s="17"/>
      <c r="V1179" s="15"/>
      <c r="W1179" s="15"/>
      <c r="X1179" s="15"/>
      <c r="Y1179" s="15"/>
      <c r="AB1179" s="20"/>
      <c r="AC1179" s="15"/>
      <c r="AD1179" s="15"/>
      <c r="AE1179" s="15"/>
      <c r="AF1179" s="15"/>
      <c r="AG1179" s="22">
        <f t="shared" si="173"/>
        <v>0.25806451612903225</v>
      </c>
      <c r="AH1179" s="15" t="str">
        <f t="shared" si="175"/>
        <v/>
      </c>
      <c r="AI1179" s="22" t="e">
        <f>VLOOKUP(A1179,'[1]Deals (investment)'!$B$2:$Z$1497,1,FALSE)</f>
        <v>#N/A</v>
      </c>
      <c r="AJ1179" s="22" t="e">
        <f>VLOOKUP(A1179,'[1]Deals (investment)'!$B$2:$Z$870,15,FALSE)</f>
        <v>#N/A</v>
      </c>
      <c r="AK1179" s="17" t="e">
        <f>VLOOKUP(A1179,'[1]Deals (Exits)'!B:B,1,FALSE)</f>
        <v>#N/A</v>
      </c>
      <c r="AL1179" s="23">
        <f>VLOOKUP(G1179,[1]Lookups!$V$3:$Y$197,4,FALSE)</f>
        <v>0</v>
      </c>
      <c r="AM1179" s="17" t="e">
        <f>VLOOKUP(X1179,[1]Lookups!$B$3:$C$200,2,FALSE)</f>
        <v>#N/A</v>
      </c>
      <c r="AN1179" s="17" t="e">
        <f>VLOOKUP(R1179,[1]Lookups!$H$3:$I$69,2,FALSE)</f>
        <v>#N/A</v>
      </c>
      <c r="AO1179" s="17" t="e">
        <f>VLOOKUP(T1179,[1]Lookups!$H$3:$I$69,2,FALSE)</f>
        <v>#N/A</v>
      </c>
      <c r="AP1179" s="17" t="e">
        <f>VLOOKUP(AN1179,[1]Lookups!$N$3:$O$11,2,FALSE)</f>
        <v>#N/A</v>
      </c>
      <c r="AQ1179" s="18" t="e">
        <f>COUNTIFS('[1]Deals (investment)'!$B:$B,$A1179)</f>
        <v>#VALUE!</v>
      </c>
      <c r="AR1179" s="18" t="e">
        <f>COUNTIFS('[1]Deals (investment)'!$B:$B,$A1179,'[1]Deals (investment)'!$T:$T,$AW$1)+COUNTIFS('[1]Deals (investment)'!$B:$B,$A1179,'[1]Deals (investment)'!$T:$T,$AX$1)+COUNTIFS('[1]Deals (investment)'!$B:$B,$A1179,'[1]Deals (investment)'!$T:$T,$AY$1)</f>
        <v>#VALUE!</v>
      </c>
      <c r="AS1179" s="17" t="e">
        <f>SUMIFS('[1]Deals (investment)'!$C:$C,'[1]Deals (investment)'!$B:$B,$A1179)</f>
        <v>#VALUE!</v>
      </c>
      <c r="AT1179" s="17" t="e">
        <f t="shared" si="141"/>
        <v>#VALUE!</v>
      </c>
      <c r="AU1179" s="18" t="e">
        <f>COUNTIF('[1]Deals (Exits)'!$B:$B,A1179)</f>
        <v>#VALUE!</v>
      </c>
      <c r="AV1179" s="17" t="e">
        <f>SUMIFS('[1]Deals (investment)'!$C:$C,'[1]Deals (investment)'!$B:$B,$A1179,'[1]Deals (investment)'!$T:$T,AV$1)</f>
        <v>#VALUE!</v>
      </c>
      <c r="AW1179" s="17" t="e">
        <f>SUMIFS('[1]Deals (investment)'!$C:$C,'[1]Deals (investment)'!$B:$B,$A1179,'[1]Deals (investment)'!$T:$T,AW$1)</f>
        <v>#VALUE!</v>
      </c>
      <c r="AX1179" s="17" t="e">
        <f>SUMIFS('[1]Deals (investment)'!$C:$C,'[1]Deals (investment)'!$B:$B,$A1179,'[1]Deals (investment)'!$T:$T,AX$1)</f>
        <v>#VALUE!</v>
      </c>
      <c r="AY1179" s="17" t="e">
        <f>SUMIFS('[1]Deals (investment)'!$C:$C,'[1]Deals (investment)'!$B:$B,$A1179,'[1]Deals (investment)'!$T:$T,AY$1)</f>
        <v>#VALUE!</v>
      </c>
      <c r="AZ1179" s="17" t="e">
        <f>SUMIFS('[1]Deals (investment)'!$C:$C,'[1]Deals (investment)'!$B:$B,$A1179,'[1]Deals (investment)'!$T:$T,AZ$1)</f>
        <v>#VALUE!</v>
      </c>
      <c r="BA1179" s="17" t="e">
        <f>SUMIFS('[1]Deals (investment)'!$C:$C,'[1]Deals (investment)'!$B:$B,$A1179,'[1]Deals (investment)'!$T:$T,BA$1)</f>
        <v>#VALUE!</v>
      </c>
      <c r="BB1179" s="17" t="e">
        <f>SUMIFS('[1]Deals (investment)'!$C:$C,'[1]Deals (investment)'!$B:$B,$A1179,'[1]Deals (investment)'!$T:$T,BB$1)</f>
        <v>#VALUE!</v>
      </c>
      <c r="BC1179" s="17" t="e">
        <f>SUMIFS('[1]Deals (Exits)'!$C:$C,'[1]Deals (Exits)'!$B:$B,$A1179)</f>
        <v>#VALUE!</v>
      </c>
      <c r="BD1179" s="17" t="e">
        <f>SUMIFS('[1]Deals (investment)'!$C:$C,'[1]Deals (investment)'!$B:$B,$A1179,'[1]Deals (investment)'!$V:$V,BD$1)</f>
        <v>#VALUE!</v>
      </c>
      <c r="BE1179" s="17" t="e">
        <f>SUMIFS('[1]Deals (investment)'!$C:$C,'[1]Deals (investment)'!$B:$B,$A1179,'[1]Deals (investment)'!$V:$V,BE$1)</f>
        <v>#VALUE!</v>
      </c>
      <c r="BF1179" s="17" t="e">
        <f>SUMIFS('[1]Deals (investment)'!$C:$C,'[1]Deals (investment)'!$B:$B,$A1179,'[1]Deals (investment)'!$V:$V,BF$1)</f>
        <v>#VALUE!</v>
      </c>
      <c r="BG1179" s="17" t="e">
        <f>SUMIFS('[1]Deals (investment)'!$C:$C,'[1]Deals (investment)'!$B:$B,$A1179,'[1]Deals (investment)'!$V:$V,BG$1)</f>
        <v>#VALUE!</v>
      </c>
      <c r="BH1179" s="17" t="e">
        <f>SUMIFS('[1]Deals (investment)'!$C:$C,'[1]Deals (investment)'!$B:$B,$A1179,'[1]Deals (investment)'!$V:$V,BH$1)</f>
        <v>#VALUE!</v>
      </c>
      <c r="BI1179" s="17" t="e">
        <f>SUMIFS('[1]Deals (investment)'!$C:$C,'[1]Deals (investment)'!$B:$B,$A1179,'[1]Deals (investment)'!$V:$V,BI$1)</f>
        <v>#VALUE!</v>
      </c>
      <c r="BJ1179" s="17" t="e">
        <f>SUMIFS('[1]Deals (investment)'!$C:$C,'[1]Deals (investment)'!$B:$B,$A1179,'[1]Deals (investment)'!$V:$V,BJ$1)</f>
        <v>#VALUE!</v>
      </c>
      <c r="BK1179" s="17" t="e">
        <f>SUMIFS('[1]Deals (investment)'!$C:$C,'[1]Deals (investment)'!$B:$B,$A1179,'[1]Deals (investment)'!$V:$V,BK$1)</f>
        <v>#VALUE!</v>
      </c>
      <c r="BL1179" s="17" t="e">
        <f>SUMIFS('[1]Deals (investment)'!$C:$C,'[1]Deals (investment)'!$B:$B,$A1179,'[1]Deals (investment)'!$V:$V,BL$1)</f>
        <v>#VALUE!</v>
      </c>
      <c r="BM1179" s="17" t="e">
        <f>SUMIFS('[1]Deals (investment)'!$C:$C,'[1]Deals (investment)'!$B:$B,$A1179,'[1]Deals (investment)'!$V:$V,BM$1)</f>
        <v>#VALUE!</v>
      </c>
      <c r="BN1179" s="15"/>
      <c r="BO1179" s="15"/>
      <c r="BP1179" s="22"/>
      <c r="BQ1179" s="15"/>
      <c r="BR1179" s="15"/>
      <c r="BS1179" s="15"/>
      <c r="BT1179" s="15"/>
      <c r="BU1179" s="15"/>
      <c r="BV1179" s="15"/>
      <c r="BW1179" s="15"/>
      <c r="BX1179" s="15"/>
      <c r="BY1179" s="15"/>
      <c r="BZ1179" s="15"/>
      <c r="CA1179" s="15"/>
      <c r="CB1179" s="15"/>
      <c r="CC1179" s="15"/>
      <c r="CD1179" s="15" t="str">
        <f t="shared" si="177"/>
        <v>LeadRobotLeadRobot has developed a data analytics and marketing automation tool that uses artificial intelligence (AI) to enrich, cleanse and predictively score incoming leads in real time to empower sales and marketing technologies and teamsActive</v>
      </c>
      <c r="CE1179" s="15"/>
      <c r="CF1179" s="15"/>
      <c r="CG1179" s="15"/>
      <c r="CH1179" s="15"/>
      <c r="CI1179" s="15"/>
      <c r="CJ1179" s="15"/>
    </row>
    <row r="1180" spans="1:118" ht="12.75">
      <c r="A1180" s="15" t="s">
        <v>7996</v>
      </c>
      <c r="B1180" s="15" t="s">
        <v>7997</v>
      </c>
      <c r="C1180" s="15" t="s">
        <v>58</v>
      </c>
      <c r="D1180" s="16">
        <v>2011</v>
      </c>
      <c r="E1180" s="15" t="s">
        <v>7998</v>
      </c>
      <c r="F1180" s="15"/>
      <c r="G1180" s="15" t="s">
        <v>1701</v>
      </c>
      <c r="H1180" s="15"/>
      <c r="I1180" s="15"/>
      <c r="J1180" s="15" t="s">
        <v>1701</v>
      </c>
      <c r="K1180" s="17" t="e">
        <f t="shared" si="140"/>
        <v>#VALUE!</v>
      </c>
      <c r="L1180" s="15"/>
      <c r="M1180" s="18" t="e">
        <f t="shared" si="166"/>
        <v>#VALUE!</v>
      </c>
      <c r="N1180" s="15"/>
      <c r="O1180" s="15"/>
      <c r="P1180" s="15"/>
      <c r="Q1180" s="15"/>
      <c r="R1180" s="15"/>
      <c r="S1180" s="19"/>
      <c r="T1180" s="15"/>
      <c r="U1180" s="17"/>
      <c r="V1180" s="15" t="s">
        <v>7999</v>
      </c>
      <c r="W1180" s="15"/>
      <c r="X1180" s="15" t="s">
        <v>64</v>
      </c>
      <c r="Y1180" s="15" t="s">
        <v>8000</v>
      </c>
      <c r="AB1180" s="20"/>
      <c r="AC1180" s="21" t="s">
        <v>8001</v>
      </c>
      <c r="AD1180" s="21" t="s">
        <v>8002</v>
      </c>
      <c r="AE1180" s="21" t="s">
        <v>8003</v>
      </c>
      <c r="AF1180" s="21" t="s">
        <v>8004</v>
      </c>
      <c r="AG1180" s="22">
        <f t="shared" si="173"/>
        <v>0.4838709677419355</v>
      </c>
      <c r="AH1180" s="15" t="str">
        <f t="shared" si="175"/>
        <v/>
      </c>
      <c r="AI1180" s="22" t="e">
        <f>VLOOKUP(A1180,'[1]Deals (investment)'!$B$2:$Z$1497,1,FALSE)</f>
        <v>#N/A</v>
      </c>
      <c r="AJ1180" s="22" t="e">
        <f>VLOOKUP(A1180,'[1]Deals (investment)'!$B$2:$Z$870,15,FALSE)</f>
        <v>#N/A</v>
      </c>
      <c r="AK1180" s="17" t="e">
        <f>VLOOKUP(A1180,'[1]Deals (Exits)'!B:B,1,FALSE)</f>
        <v>#N/A</v>
      </c>
      <c r="AL1180" s="23" t="e">
        <f>VLOOKUP(G1180,[1]Lookups!$V$3:$Y$197,4,FALSE)</f>
        <v>#N/A</v>
      </c>
      <c r="AM1180" s="17" t="str">
        <f>VLOOKUP(X1180,[1]Lookups!$B$3:$C$200,2,FALSE)</f>
        <v>E-commerce &amp; Retail</v>
      </c>
      <c r="AN1180" s="17" t="e">
        <f>VLOOKUP(R1180,[1]Lookups!$H$3:$I$69,2,FALSE)</f>
        <v>#N/A</v>
      </c>
      <c r="AO1180" s="17" t="e">
        <f>VLOOKUP(T1180,[1]Lookups!$H$3:$I$69,2,FALSE)</f>
        <v>#N/A</v>
      </c>
      <c r="AP1180" s="17" t="e">
        <f>VLOOKUP(AN1180,[1]Lookups!$N$3:$O$11,2,FALSE)</f>
        <v>#N/A</v>
      </c>
      <c r="AQ1180" s="18" t="e">
        <f>COUNTIFS('[1]Deals (investment)'!$B:$B,$A1180)</f>
        <v>#VALUE!</v>
      </c>
      <c r="AR1180" s="18" t="e">
        <f>COUNTIFS('[1]Deals (investment)'!$B:$B,$A1180,'[1]Deals (investment)'!$T:$T,$AW$1)+COUNTIFS('[1]Deals (investment)'!$B:$B,$A1180,'[1]Deals (investment)'!$T:$T,$AX$1)+COUNTIFS('[1]Deals (investment)'!$B:$B,$A1180,'[1]Deals (investment)'!$T:$T,$AY$1)</f>
        <v>#VALUE!</v>
      </c>
      <c r="AS1180" s="17" t="e">
        <f>SUMIFS('[1]Deals (investment)'!$C:$C,'[1]Deals (investment)'!$B:$B,$A1180)</f>
        <v>#VALUE!</v>
      </c>
      <c r="AT1180" s="17" t="e">
        <f t="shared" si="141"/>
        <v>#VALUE!</v>
      </c>
      <c r="AU1180" s="18" t="e">
        <f>COUNTIF('[1]Deals (Exits)'!$B:$B,A1180)</f>
        <v>#VALUE!</v>
      </c>
      <c r="AV1180" s="17" t="e">
        <f>SUMIFS('[1]Deals (investment)'!$C:$C,'[1]Deals (investment)'!$B:$B,$A1180,'[1]Deals (investment)'!$T:$T,AV$1)</f>
        <v>#VALUE!</v>
      </c>
      <c r="AW1180" s="17" t="e">
        <f>SUMIFS('[1]Deals (investment)'!$C:$C,'[1]Deals (investment)'!$B:$B,$A1180,'[1]Deals (investment)'!$T:$T,AW$1)</f>
        <v>#VALUE!</v>
      </c>
      <c r="AX1180" s="17" t="e">
        <f>SUMIFS('[1]Deals (investment)'!$C:$C,'[1]Deals (investment)'!$B:$B,$A1180,'[1]Deals (investment)'!$T:$T,AX$1)</f>
        <v>#VALUE!</v>
      </c>
      <c r="AY1180" s="17" t="e">
        <f>SUMIFS('[1]Deals (investment)'!$C:$C,'[1]Deals (investment)'!$B:$B,$A1180,'[1]Deals (investment)'!$T:$T,AY$1)</f>
        <v>#VALUE!</v>
      </c>
      <c r="AZ1180" s="17" t="e">
        <f>SUMIFS('[1]Deals (investment)'!$C:$C,'[1]Deals (investment)'!$B:$B,$A1180,'[1]Deals (investment)'!$T:$T,AZ$1)</f>
        <v>#VALUE!</v>
      </c>
      <c r="BA1180" s="17" t="e">
        <f>SUMIFS('[1]Deals (investment)'!$C:$C,'[1]Deals (investment)'!$B:$B,$A1180,'[1]Deals (investment)'!$T:$T,BA$1)</f>
        <v>#VALUE!</v>
      </c>
      <c r="BB1180" s="17" t="e">
        <f>SUMIFS('[1]Deals (investment)'!$C:$C,'[1]Deals (investment)'!$B:$B,$A1180,'[1]Deals (investment)'!$T:$T,BB$1)</f>
        <v>#VALUE!</v>
      </c>
      <c r="BC1180" s="17" t="e">
        <f>SUMIFS('[1]Deals (Exits)'!$C:$C,'[1]Deals (Exits)'!$B:$B,$A1180)</f>
        <v>#VALUE!</v>
      </c>
      <c r="BD1180" s="17" t="e">
        <f>SUMIFS('[1]Deals (investment)'!$C:$C,'[1]Deals (investment)'!$B:$B,$A1180,'[1]Deals (investment)'!$V:$V,BD$1)</f>
        <v>#VALUE!</v>
      </c>
      <c r="BE1180" s="17" t="e">
        <f>SUMIFS('[1]Deals (investment)'!$C:$C,'[1]Deals (investment)'!$B:$B,$A1180,'[1]Deals (investment)'!$V:$V,BE$1)</f>
        <v>#VALUE!</v>
      </c>
      <c r="BF1180" s="17" t="e">
        <f>SUMIFS('[1]Deals (investment)'!$C:$C,'[1]Deals (investment)'!$B:$B,$A1180,'[1]Deals (investment)'!$V:$V,BF$1)</f>
        <v>#VALUE!</v>
      </c>
      <c r="BG1180" s="17" t="e">
        <f>SUMIFS('[1]Deals (investment)'!$C:$C,'[1]Deals (investment)'!$B:$B,$A1180,'[1]Deals (investment)'!$V:$V,BG$1)</f>
        <v>#VALUE!</v>
      </c>
      <c r="BH1180" s="17" t="e">
        <f>SUMIFS('[1]Deals (investment)'!$C:$C,'[1]Deals (investment)'!$B:$B,$A1180,'[1]Deals (investment)'!$V:$V,BH$1)</f>
        <v>#VALUE!</v>
      </c>
      <c r="BI1180" s="17" t="e">
        <f>SUMIFS('[1]Deals (investment)'!$C:$C,'[1]Deals (investment)'!$B:$B,$A1180,'[1]Deals (investment)'!$V:$V,BI$1)</f>
        <v>#VALUE!</v>
      </c>
      <c r="BJ1180" s="17" t="e">
        <f>SUMIFS('[1]Deals (investment)'!$C:$C,'[1]Deals (investment)'!$B:$B,$A1180,'[1]Deals (investment)'!$V:$V,BJ$1)</f>
        <v>#VALUE!</v>
      </c>
      <c r="BK1180" s="17" t="e">
        <f>SUMIFS('[1]Deals (investment)'!$C:$C,'[1]Deals (investment)'!$B:$B,$A1180,'[1]Deals (investment)'!$V:$V,BK$1)</f>
        <v>#VALUE!</v>
      </c>
      <c r="BL1180" s="17" t="e">
        <f>SUMIFS('[1]Deals (investment)'!$C:$C,'[1]Deals (investment)'!$B:$B,$A1180,'[1]Deals (investment)'!$V:$V,BL$1)</f>
        <v>#VALUE!</v>
      </c>
      <c r="BM1180" s="17" t="e">
        <f>SUMIFS('[1]Deals (investment)'!$C:$C,'[1]Deals (investment)'!$B:$B,$A1180,'[1]Deals (investment)'!$V:$V,BM$1)</f>
        <v>#VALUE!</v>
      </c>
      <c r="BN1180" s="15"/>
      <c r="BO1180" s="15"/>
      <c r="BP1180" s="22"/>
      <c r="BQ1180" s="15"/>
      <c r="BR1180" s="15"/>
      <c r="BS1180" s="15"/>
      <c r="BT1180" s="15"/>
      <c r="BU1180" s="15"/>
      <c r="BV1180" s="15"/>
      <c r="BW1180" s="15"/>
      <c r="BX1180" s="15"/>
      <c r="BY1180" s="15"/>
      <c r="BZ1180" s="15"/>
      <c r="CA1180" s="15"/>
      <c r="CB1180" s="15"/>
      <c r="CC1180" s="15"/>
      <c r="CD1180" s="15" t="str">
        <f t="shared" si="177"/>
        <v>LeafLeaf is a mobile point-of-sale platform that helps local merchants manage and grow their business.Active</v>
      </c>
      <c r="CE1180" s="15"/>
      <c r="CF1180" s="15"/>
      <c r="CG1180" s="15"/>
      <c r="CH1180" s="15"/>
      <c r="CI1180" s="15"/>
      <c r="CJ1180" s="15"/>
    </row>
    <row r="1181" spans="1:118" ht="12.75">
      <c r="A1181" s="15" t="s">
        <v>8005</v>
      </c>
      <c r="B1181" s="15"/>
      <c r="C1181" s="15"/>
      <c r="D1181" s="16"/>
      <c r="E1181" s="26"/>
      <c r="F1181" s="26"/>
      <c r="G1181" s="26"/>
      <c r="H1181" s="26"/>
      <c r="I1181" s="15"/>
      <c r="J1181" s="26"/>
      <c r="K1181" s="17" t="e">
        <f t="shared" si="140"/>
        <v>#VALUE!</v>
      </c>
      <c r="L1181" s="15"/>
      <c r="M1181" s="18" t="e">
        <f t="shared" si="166"/>
        <v>#VALUE!</v>
      </c>
      <c r="N1181" s="15"/>
      <c r="O1181" s="15"/>
      <c r="P1181" s="15"/>
      <c r="Q1181" s="24" t="e">
        <f ca="1">_xludf.MAXIFS('[1]Deals (investment)'!A:A,'[1]Deals (investment)'!B:B,A1181)</f>
        <v>#NAME?</v>
      </c>
      <c r="R1181" s="15"/>
      <c r="S1181" s="19"/>
      <c r="T1181" s="15"/>
      <c r="U1181" s="17"/>
      <c r="V1181" s="15"/>
      <c r="W1181" s="15"/>
      <c r="X1181" s="15"/>
      <c r="Y1181" s="15"/>
      <c r="AB1181" s="20"/>
      <c r="AC1181" s="15"/>
      <c r="AD1181" s="15"/>
      <c r="AE1181" s="15"/>
      <c r="AF1181" s="15"/>
      <c r="AG1181" s="22">
        <f t="shared" ca="1" si="173"/>
        <v>9.6774193548387094E-2</v>
      </c>
      <c r="AH1181" s="15" t="str">
        <f t="shared" si="175"/>
        <v/>
      </c>
      <c r="AI1181" s="22" t="e">
        <f>VLOOKUP(A1181,'[1]Deals (investment)'!$B$2:$Z$1497,1,FALSE)</f>
        <v>#N/A</v>
      </c>
      <c r="AJ1181" s="22" t="e">
        <f>VLOOKUP(A1181,'[1]Deals (investment)'!$B$2:$Z$870,15,FALSE)</f>
        <v>#N/A</v>
      </c>
      <c r="AK1181" s="17" t="e">
        <f>VLOOKUP(A1181,'[1]Deals (Exits)'!B:B,1,FALSE)</f>
        <v>#N/A</v>
      </c>
      <c r="AL1181" s="23" t="e">
        <f>VLOOKUP(G1181,[1]Lookups!$V$3:$Y$197,4,FALSE)</f>
        <v>#N/A</v>
      </c>
      <c r="AM1181" s="17" t="e">
        <f>VLOOKUP(X1181,[1]Lookups!$B$3:$C$200,2,FALSE)</f>
        <v>#N/A</v>
      </c>
      <c r="AN1181" s="17" t="e">
        <f>VLOOKUP(R1181,[1]Lookups!$H$3:$I$69,2,FALSE)</f>
        <v>#N/A</v>
      </c>
      <c r="AO1181" s="17" t="e">
        <f>VLOOKUP(T1181,[1]Lookups!$H$3:$I$69,2,FALSE)</f>
        <v>#N/A</v>
      </c>
      <c r="AP1181" s="17" t="e">
        <f>VLOOKUP(AN1181,[1]Lookups!$N$3:$O$11,2,FALSE)</f>
        <v>#N/A</v>
      </c>
      <c r="AQ1181" s="18" t="e">
        <f>COUNTIFS('[1]Deals (investment)'!$B:$B,$A1181)</f>
        <v>#VALUE!</v>
      </c>
      <c r="AR1181" s="18" t="e">
        <f>COUNTIFS('[1]Deals (investment)'!$B:$B,$A1181,'[1]Deals (investment)'!$T:$T,$AW$1)+COUNTIFS('[1]Deals (investment)'!$B:$B,$A1181,'[1]Deals (investment)'!$T:$T,$AX$1)+COUNTIFS('[1]Deals (investment)'!$B:$B,$A1181,'[1]Deals (investment)'!$T:$T,$AY$1)</f>
        <v>#VALUE!</v>
      </c>
      <c r="AS1181" s="17" t="e">
        <f>SUMIFS('[1]Deals (investment)'!$C:$C,'[1]Deals (investment)'!$B:$B,$A1181)</f>
        <v>#VALUE!</v>
      </c>
      <c r="AT1181" s="17" t="e">
        <f t="shared" si="141"/>
        <v>#VALUE!</v>
      </c>
      <c r="AU1181" s="18" t="e">
        <f>COUNTIF('[1]Deals (Exits)'!$B:$B,A1181)</f>
        <v>#VALUE!</v>
      </c>
      <c r="AV1181" s="17" t="e">
        <f>SUMIFS('[1]Deals (investment)'!$C:$C,'[1]Deals (investment)'!$B:$B,$A1181,'[1]Deals (investment)'!$T:$T,AV$1)</f>
        <v>#VALUE!</v>
      </c>
      <c r="AW1181" s="17" t="e">
        <f>SUMIFS('[1]Deals (investment)'!$C:$C,'[1]Deals (investment)'!$B:$B,$A1181,'[1]Deals (investment)'!$T:$T,AW$1)</f>
        <v>#VALUE!</v>
      </c>
      <c r="AX1181" s="17" t="e">
        <f>SUMIFS('[1]Deals (investment)'!$C:$C,'[1]Deals (investment)'!$B:$B,$A1181,'[1]Deals (investment)'!$T:$T,AX$1)</f>
        <v>#VALUE!</v>
      </c>
      <c r="AY1181" s="17" t="e">
        <f>SUMIFS('[1]Deals (investment)'!$C:$C,'[1]Deals (investment)'!$B:$B,$A1181,'[1]Deals (investment)'!$T:$T,AY$1)</f>
        <v>#VALUE!</v>
      </c>
      <c r="AZ1181" s="17" t="e">
        <f>SUMIFS('[1]Deals (investment)'!$C:$C,'[1]Deals (investment)'!$B:$B,$A1181,'[1]Deals (investment)'!$T:$T,AZ$1)</f>
        <v>#VALUE!</v>
      </c>
      <c r="BA1181" s="17" t="e">
        <f>SUMIFS('[1]Deals (investment)'!$C:$C,'[1]Deals (investment)'!$B:$B,$A1181,'[1]Deals (investment)'!$T:$T,BA$1)</f>
        <v>#VALUE!</v>
      </c>
      <c r="BB1181" s="17" t="e">
        <f>SUMIFS('[1]Deals (investment)'!$C:$C,'[1]Deals (investment)'!$B:$B,$A1181,'[1]Deals (investment)'!$T:$T,BB$1)</f>
        <v>#VALUE!</v>
      </c>
      <c r="BC1181" s="17" t="e">
        <f>SUMIFS('[1]Deals (Exits)'!$C:$C,'[1]Deals (Exits)'!$B:$B,$A1181)</f>
        <v>#VALUE!</v>
      </c>
      <c r="BD1181" s="17" t="e">
        <f>SUMIFS('[1]Deals (investment)'!$C:$C,'[1]Deals (investment)'!$B:$B,$A1181,'[1]Deals (investment)'!$V:$V,BD$1)</f>
        <v>#VALUE!</v>
      </c>
      <c r="BE1181" s="17" t="e">
        <f>SUMIFS('[1]Deals (investment)'!$C:$C,'[1]Deals (investment)'!$B:$B,$A1181,'[1]Deals (investment)'!$V:$V,BE$1)</f>
        <v>#VALUE!</v>
      </c>
      <c r="BF1181" s="17" t="e">
        <f>SUMIFS('[1]Deals (investment)'!$C:$C,'[1]Deals (investment)'!$B:$B,$A1181,'[1]Deals (investment)'!$V:$V,BF$1)</f>
        <v>#VALUE!</v>
      </c>
      <c r="BG1181" s="17" t="e">
        <f>SUMIFS('[1]Deals (investment)'!$C:$C,'[1]Deals (investment)'!$B:$B,$A1181,'[1]Deals (investment)'!$V:$V,BG$1)</f>
        <v>#VALUE!</v>
      </c>
      <c r="BH1181" s="17" t="e">
        <f>SUMIFS('[1]Deals (investment)'!$C:$C,'[1]Deals (investment)'!$B:$B,$A1181,'[1]Deals (investment)'!$V:$V,BH$1)</f>
        <v>#VALUE!</v>
      </c>
      <c r="BI1181" s="17" t="e">
        <f>SUMIFS('[1]Deals (investment)'!$C:$C,'[1]Deals (investment)'!$B:$B,$A1181,'[1]Deals (investment)'!$V:$V,BI$1)</f>
        <v>#VALUE!</v>
      </c>
      <c r="BJ1181" s="17" t="e">
        <f>SUMIFS('[1]Deals (investment)'!$C:$C,'[1]Deals (investment)'!$B:$B,$A1181,'[1]Deals (investment)'!$V:$V,BJ$1)</f>
        <v>#VALUE!</v>
      </c>
      <c r="BK1181" s="17" t="e">
        <f>SUMIFS('[1]Deals (investment)'!$C:$C,'[1]Deals (investment)'!$B:$B,$A1181,'[1]Deals (investment)'!$V:$V,BK$1)</f>
        <v>#VALUE!</v>
      </c>
      <c r="BL1181" s="17" t="e">
        <f>SUMIFS('[1]Deals (investment)'!$C:$C,'[1]Deals (investment)'!$B:$B,$A1181,'[1]Deals (investment)'!$V:$V,BL$1)</f>
        <v>#VALUE!</v>
      </c>
      <c r="BM1181" s="17" t="e">
        <f>SUMIFS('[1]Deals (investment)'!$C:$C,'[1]Deals (investment)'!$B:$B,$A1181,'[1]Deals (investment)'!$V:$V,BM$1)</f>
        <v>#VALUE!</v>
      </c>
      <c r="BN1181" s="15"/>
      <c r="BO1181" s="15"/>
      <c r="BP1181" s="22"/>
      <c r="BQ1181" s="15"/>
      <c r="BR1181" s="15"/>
      <c r="BS1181" s="15"/>
      <c r="BT1181" s="15"/>
      <c r="BU1181" s="15"/>
      <c r="BV1181" s="15"/>
      <c r="BW1181" s="15"/>
      <c r="BX1181" s="15"/>
      <c r="BY1181" s="15"/>
      <c r="BZ1181" s="15"/>
      <c r="CA1181" s="15"/>
      <c r="CB1181" s="15"/>
      <c r="CC1181" s="15"/>
      <c r="CD1181" s="15" t="str">
        <f t="shared" si="177"/>
        <v>Lenoma Legal</v>
      </c>
      <c r="CE1181" s="15"/>
      <c r="CF1181" s="15"/>
      <c r="CG1181" s="15"/>
      <c r="CH1181" s="15"/>
      <c r="CI1181" s="15"/>
      <c r="CJ1181" s="15"/>
    </row>
    <row r="1182" spans="1:118" ht="12.75">
      <c r="A1182" s="15" t="s">
        <v>8006</v>
      </c>
      <c r="B1182" s="15" t="s">
        <v>8007</v>
      </c>
      <c r="C1182" s="15" t="s">
        <v>58</v>
      </c>
      <c r="D1182" s="16">
        <v>2013</v>
      </c>
      <c r="E1182" s="15" t="s">
        <v>6496</v>
      </c>
      <c r="F1182" s="15"/>
      <c r="G1182" s="15"/>
      <c r="H1182" s="15"/>
      <c r="I1182" s="15"/>
      <c r="J1182" s="15"/>
      <c r="K1182" s="17" t="e">
        <f t="shared" si="140"/>
        <v>#VALUE!</v>
      </c>
      <c r="L1182" s="15"/>
      <c r="M1182" s="18" t="e">
        <f t="shared" si="166"/>
        <v>#VALUE!</v>
      </c>
      <c r="N1182" s="15"/>
      <c r="O1182" s="15"/>
      <c r="P1182" s="15"/>
      <c r="Q1182" s="15"/>
      <c r="R1182" s="15"/>
      <c r="S1182" s="19"/>
      <c r="T1182" s="15"/>
      <c r="U1182" s="17"/>
      <c r="V1182" s="15" t="s">
        <v>8008</v>
      </c>
      <c r="W1182" s="15"/>
      <c r="X1182" s="15" t="s">
        <v>4025</v>
      </c>
      <c r="Y1182" s="15" t="s">
        <v>8009</v>
      </c>
      <c r="AB1182" s="20"/>
      <c r="AC1182" s="21" t="s">
        <v>8010</v>
      </c>
      <c r="AD1182" s="21" t="s">
        <v>8011</v>
      </c>
      <c r="AE1182" s="21" t="s">
        <v>8012</v>
      </c>
      <c r="AF1182" s="21" t="s">
        <v>8013</v>
      </c>
      <c r="AG1182" s="22">
        <f t="shared" si="173"/>
        <v>0.41935483870967744</v>
      </c>
      <c r="AH1182" s="15" t="str">
        <f t="shared" si="175"/>
        <v/>
      </c>
      <c r="AI1182" s="22" t="e">
        <f>VLOOKUP(A1182,'[1]Deals (investment)'!$B$2:$Z$1497,1,FALSE)</f>
        <v>#N/A</v>
      </c>
      <c r="AJ1182" s="22" t="e">
        <f>VLOOKUP(A1182,'[1]Deals (investment)'!$B$2:$Z$870,15,FALSE)</f>
        <v>#N/A</v>
      </c>
      <c r="AK1182" s="17" t="e">
        <f>VLOOKUP(A1182,'[1]Deals (Exits)'!B:B,1,FALSE)</f>
        <v>#N/A</v>
      </c>
      <c r="AL1182" s="23" t="e">
        <f>VLOOKUP(G1182,[1]Lookups!$V$3:$Y$197,4,FALSE)</f>
        <v>#N/A</v>
      </c>
      <c r="AM1182" s="17" t="str">
        <f>VLOOKUP(X1182,[1]Lookups!$B$3:$C$200,2,FALSE)</f>
        <v>Financial Services</v>
      </c>
      <c r="AN1182" s="17" t="e">
        <f>VLOOKUP(R1182,[1]Lookups!$H$3:$I$69,2,FALSE)</f>
        <v>#N/A</v>
      </c>
      <c r="AO1182" s="17" t="e">
        <f>VLOOKUP(T1182,[1]Lookups!$H$3:$I$69,2,FALSE)</f>
        <v>#N/A</v>
      </c>
      <c r="AP1182" s="17" t="e">
        <f>VLOOKUP(AN1182,[1]Lookups!$N$3:$O$11,2,FALSE)</f>
        <v>#N/A</v>
      </c>
      <c r="AQ1182" s="18" t="e">
        <f>COUNTIFS('[1]Deals (investment)'!$B:$B,$A1182)</f>
        <v>#VALUE!</v>
      </c>
      <c r="AR1182" s="18" t="e">
        <f>COUNTIFS('[1]Deals (investment)'!$B:$B,$A1182,'[1]Deals (investment)'!$T:$T,$AW$1)+COUNTIFS('[1]Deals (investment)'!$B:$B,$A1182,'[1]Deals (investment)'!$T:$T,$AX$1)+COUNTIFS('[1]Deals (investment)'!$B:$B,$A1182,'[1]Deals (investment)'!$T:$T,$AY$1)</f>
        <v>#VALUE!</v>
      </c>
      <c r="AS1182" s="17" t="e">
        <f>SUMIFS('[1]Deals (investment)'!$C:$C,'[1]Deals (investment)'!$B:$B,$A1182)</f>
        <v>#VALUE!</v>
      </c>
      <c r="AT1182" s="17" t="e">
        <f t="shared" si="141"/>
        <v>#VALUE!</v>
      </c>
      <c r="AU1182" s="18" t="e">
        <f>COUNTIF('[1]Deals (Exits)'!$B:$B,A1182)</f>
        <v>#VALUE!</v>
      </c>
      <c r="AV1182" s="17" t="e">
        <f>SUMIFS('[1]Deals (investment)'!$C:$C,'[1]Deals (investment)'!$B:$B,$A1182,'[1]Deals (investment)'!$T:$T,AV$1)</f>
        <v>#VALUE!</v>
      </c>
      <c r="AW1182" s="17" t="e">
        <f>SUMIFS('[1]Deals (investment)'!$C:$C,'[1]Deals (investment)'!$B:$B,$A1182,'[1]Deals (investment)'!$T:$T,AW$1)</f>
        <v>#VALUE!</v>
      </c>
      <c r="AX1182" s="17" t="e">
        <f>SUMIFS('[1]Deals (investment)'!$C:$C,'[1]Deals (investment)'!$B:$B,$A1182,'[1]Deals (investment)'!$T:$T,AX$1)</f>
        <v>#VALUE!</v>
      </c>
      <c r="AY1182" s="17" t="e">
        <f>SUMIFS('[1]Deals (investment)'!$C:$C,'[1]Deals (investment)'!$B:$B,$A1182,'[1]Deals (investment)'!$T:$T,AY$1)</f>
        <v>#VALUE!</v>
      </c>
      <c r="AZ1182" s="17" t="e">
        <f>SUMIFS('[1]Deals (investment)'!$C:$C,'[1]Deals (investment)'!$B:$B,$A1182,'[1]Deals (investment)'!$T:$T,AZ$1)</f>
        <v>#VALUE!</v>
      </c>
      <c r="BA1182" s="17" t="e">
        <f>SUMIFS('[1]Deals (investment)'!$C:$C,'[1]Deals (investment)'!$B:$B,$A1182,'[1]Deals (investment)'!$T:$T,BA$1)</f>
        <v>#VALUE!</v>
      </c>
      <c r="BB1182" s="17" t="e">
        <f>SUMIFS('[1]Deals (investment)'!$C:$C,'[1]Deals (investment)'!$B:$B,$A1182,'[1]Deals (investment)'!$T:$T,BB$1)</f>
        <v>#VALUE!</v>
      </c>
      <c r="BC1182" s="17" t="e">
        <f>SUMIFS('[1]Deals (Exits)'!$C:$C,'[1]Deals (Exits)'!$B:$B,$A1182)</f>
        <v>#VALUE!</v>
      </c>
      <c r="BD1182" s="17" t="e">
        <f>SUMIFS('[1]Deals (investment)'!$C:$C,'[1]Deals (investment)'!$B:$B,$A1182,'[1]Deals (investment)'!$V:$V,BD$1)</f>
        <v>#VALUE!</v>
      </c>
      <c r="BE1182" s="17" t="e">
        <f>SUMIFS('[1]Deals (investment)'!$C:$C,'[1]Deals (investment)'!$B:$B,$A1182,'[1]Deals (investment)'!$V:$V,BE$1)</f>
        <v>#VALUE!</v>
      </c>
      <c r="BF1182" s="17" t="e">
        <f>SUMIFS('[1]Deals (investment)'!$C:$C,'[1]Deals (investment)'!$B:$B,$A1182,'[1]Deals (investment)'!$V:$V,BF$1)</f>
        <v>#VALUE!</v>
      </c>
      <c r="BG1182" s="17" t="e">
        <f>SUMIFS('[1]Deals (investment)'!$C:$C,'[1]Deals (investment)'!$B:$B,$A1182,'[1]Deals (investment)'!$V:$V,BG$1)</f>
        <v>#VALUE!</v>
      </c>
      <c r="BH1182" s="17" t="e">
        <f>SUMIFS('[1]Deals (investment)'!$C:$C,'[1]Deals (investment)'!$B:$B,$A1182,'[1]Deals (investment)'!$V:$V,BH$1)</f>
        <v>#VALUE!</v>
      </c>
      <c r="BI1182" s="17" t="e">
        <f>SUMIFS('[1]Deals (investment)'!$C:$C,'[1]Deals (investment)'!$B:$B,$A1182,'[1]Deals (investment)'!$V:$V,BI$1)</f>
        <v>#VALUE!</v>
      </c>
      <c r="BJ1182" s="17" t="e">
        <f>SUMIFS('[1]Deals (investment)'!$C:$C,'[1]Deals (investment)'!$B:$B,$A1182,'[1]Deals (investment)'!$V:$V,BJ$1)</f>
        <v>#VALUE!</v>
      </c>
      <c r="BK1182" s="17" t="e">
        <f>SUMIFS('[1]Deals (investment)'!$C:$C,'[1]Deals (investment)'!$B:$B,$A1182,'[1]Deals (investment)'!$V:$V,BK$1)</f>
        <v>#VALUE!</v>
      </c>
      <c r="BL1182" s="17" t="e">
        <f>SUMIFS('[1]Deals (investment)'!$C:$C,'[1]Deals (investment)'!$B:$B,$A1182,'[1]Deals (investment)'!$V:$V,BL$1)</f>
        <v>#VALUE!</v>
      </c>
      <c r="BM1182" s="17" t="e">
        <f>SUMIFS('[1]Deals (investment)'!$C:$C,'[1]Deals (investment)'!$B:$B,$A1182,'[1]Deals (investment)'!$V:$V,BM$1)</f>
        <v>#VALUE!</v>
      </c>
      <c r="BN1182" s="15"/>
      <c r="BO1182" s="15"/>
      <c r="BP1182" s="22"/>
      <c r="BQ1182" s="15"/>
      <c r="BR1182" s="15"/>
      <c r="BS1182" s="15"/>
      <c r="BT1182" s="15"/>
      <c r="BU1182" s="15"/>
      <c r="BV1182" s="15"/>
      <c r="BW1182" s="15"/>
      <c r="BX1182" s="15"/>
      <c r="BY1182" s="15"/>
      <c r="BZ1182" s="15"/>
      <c r="CA1182" s="15"/>
      <c r="CB1182" s="15"/>
      <c r="CC1182" s="15"/>
      <c r="CD1182" s="15" t="str">
        <f t="shared" si="177"/>
        <v>Mama MoneyMama Money is the world’s first social business for remittances.Active</v>
      </c>
      <c r="CE1182" s="15"/>
      <c r="CF1182" s="15"/>
      <c r="CG1182" s="15"/>
      <c r="CH1182" s="15"/>
      <c r="CI1182" s="15"/>
      <c r="CJ1182" s="15"/>
    </row>
    <row r="1183" spans="1:118" ht="25.5">
      <c r="A1183" s="15" t="s">
        <v>8014</v>
      </c>
      <c r="B1183" s="15" t="s">
        <v>8015</v>
      </c>
      <c r="C1183" s="15" t="s">
        <v>58</v>
      </c>
      <c r="D1183" s="16">
        <v>2013</v>
      </c>
      <c r="E1183" s="26" t="s">
        <v>90</v>
      </c>
      <c r="F1183" s="26"/>
      <c r="G1183" s="15" t="s">
        <v>91</v>
      </c>
      <c r="H1183" s="15"/>
      <c r="I1183" s="15" t="s">
        <v>91</v>
      </c>
      <c r="J1183" s="26"/>
      <c r="K1183" s="17" t="e">
        <f t="shared" si="140"/>
        <v>#VALUE!</v>
      </c>
      <c r="L1183" s="15"/>
      <c r="M1183" s="18" t="e">
        <f t="shared" si="166"/>
        <v>#VALUE!</v>
      </c>
      <c r="N1183" s="15"/>
      <c r="O1183" s="15"/>
      <c r="P1183" s="15"/>
      <c r="Q1183" s="15"/>
      <c r="R1183" s="15"/>
      <c r="S1183" s="19"/>
      <c r="T1183" s="15"/>
      <c r="U1183" s="17"/>
      <c r="V1183" s="15" t="s">
        <v>8016</v>
      </c>
      <c r="W1183" s="15">
        <v>0</v>
      </c>
      <c r="X1183" s="15" t="s">
        <v>64</v>
      </c>
      <c r="Y1183" s="15" t="s">
        <v>5872</v>
      </c>
      <c r="AB1183" s="32">
        <v>43506</v>
      </c>
      <c r="AC1183" s="27" t="s">
        <v>8017</v>
      </c>
      <c r="AD1183" s="27" t="s">
        <v>8018</v>
      </c>
      <c r="AE1183" s="27" t="s">
        <v>8019</v>
      </c>
      <c r="AF1183" s="27" t="s">
        <v>8020</v>
      </c>
      <c r="AG1183" s="22">
        <f t="shared" si="173"/>
        <v>0.54838709677419351</v>
      </c>
      <c r="AH1183" s="15" t="str">
        <f t="shared" si="175"/>
        <v/>
      </c>
      <c r="AI1183" s="22" t="e">
        <f>VLOOKUP(A1183,'[1]Deals (investment)'!$B$2:$Z$1497,1,FALSE)</f>
        <v>#N/A</v>
      </c>
      <c r="AJ1183" s="22" t="e">
        <f>VLOOKUP(A1183,'[1]Deals (investment)'!$B$2:$Z$870,15,FALSE)</f>
        <v>#N/A</v>
      </c>
      <c r="AK1183" s="17" t="e">
        <f>VLOOKUP(A1183,'[1]Deals (Exits)'!B:B,1,FALSE)</f>
        <v>#N/A</v>
      </c>
      <c r="AL1183" s="23">
        <f>VLOOKUP(G1183,[1]Lookups!$V$3:$Y$197,4,FALSE)</f>
        <v>0</v>
      </c>
      <c r="AM1183" s="17" t="str">
        <f>VLOOKUP(X1183,[1]Lookups!$B$3:$C$200,2,FALSE)</f>
        <v>E-commerce &amp; Retail</v>
      </c>
      <c r="AN1183" s="17" t="e">
        <f>VLOOKUP(R1183,[1]Lookups!$H$3:$I$69,2,FALSE)</f>
        <v>#N/A</v>
      </c>
      <c r="AO1183" s="17" t="e">
        <f>VLOOKUP(T1183,[1]Lookups!$H$3:$I$69,2,FALSE)</f>
        <v>#N/A</v>
      </c>
      <c r="AP1183" s="17" t="e">
        <f>VLOOKUP(AN1183,[1]Lookups!$N$3:$O$11,2,FALSE)</f>
        <v>#N/A</v>
      </c>
      <c r="AQ1183" s="18" t="e">
        <f>COUNTIFS('[1]Deals (investment)'!$B:$B,$A1183)</f>
        <v>#VALUE!</v>
      </c>
      <c r="AR1183" s="18" t="e">
        <f>COUNTIFS('[1]Deals (investment)'!$B:$B,$A1183,'[1]Deals (investment)'!$T:$T,$AW$1)+COUNTIFS('[1]Deals (investment)'!$B:$B,$A1183,'[1]Deals (investment)'!$T:$T,$AX$1)+COUNTIFS('[1]Deals (investment)'!$B:$B,$A1183,'[1]Deals (investment)'!$T:$T,$AY$1)</f>
        <v>#VALUE!</v>
      </c>
      <c r="AS1183" s="17" t="e">
        <f>SUMIFS('[1]Deals (investment)'!$C:$C,'[1]Deals (investment)'!$B:$B,$A1183)</f>
        <v>#VALUE!</v>
      </c>
      <c r="AT1183" s="17" t="e">
        <f t="shared" si="141"/>
        <v>#VALUE!</v>
      </c>
      <c r="AU1183" s="18" t="e">
        <f>COUNTIF('[1]Deals (Exits)'!$B:$B,A1183)</f>
        <v>#VALUE!</v>
      </c>
      <c r="AV1183" s="17" t="e">
        <f>SUMIFS('[1]Deals (investment)'!$C:$C,'[1]Deals (investment)'!$B:$B,$A1183,'[1]Deals (investment)'!$T:$T,AV$1)</f>
        <v>#VALUE!</v>
      </c>
      <c r="AW1183" s="17" t="e">
        <f>SUMIFS('[1]Deals (investment)'!$C:$C,'[1]Deals (investment)'!$B:$B,$A1183,'[1]Deals (investment)'!$T:$T,AW$1)</f>
        <v>#VALUE!</v>
      </c>
      <c r="AX1183" s="17" t="e">
        <f>SUMIFS('[1]Deals (investment)'!$C:$C,'[1]Deals (investment)'!$B:$B,$A1183,'[1]Deals (investment)'!$T:$T,AX$1)</f>
        <v>#VALUE!</v>
      </c>
      <c r="AY1183" s="17" t="e">
        <f>SUMIFS('[1]Deals (investment)'!$C:$C,'[1]Deals (investment)'!$B:$B,$A1183,'[1]Deals (investment)'!$T:$T,AY$1)</f>
        <v>#VALUE!</v>
      </c>
      <c r="AZ1183" s="17" t="e">
        <f>SUMIFS('[1]Deals (investment)'!$C:$C,'[1]Deals (investment)'!$B:$B,$A1183,'[1]Deals (investment)'!$T:$T,AZ$1)</f>
        <v>#VALUE!</v>
      </c>
      <c r="BA1183" s="17" t="e">
        <f>SUMIFS('[1]Deals (investment)'!$C:$C,'[1]Deals (investment)'!$B:$B,$A1183,'[1]Deals (investment)'!$T:$T,BA$1)</f>
        <v>#VALUE!</v>
      </c>
      <c r="BB1183" s="17" t="e">
        <f>SUMIFS('[1]Deals (investment)'!$C:$C,'[1]Deals (investment)'!$B:$B,$A1183,'[1]Deals (investment)'!$T:$T,BB$1)</f>
        <v>#VALUE!</v>
      </c>
      <c r="BC1183" s="17" t="e">
        <f>SUMIFS('[1]Deals (Exits)'!$C:$C,'[1]Deals (Exits)'!$B:$B,$A1183)</f>
        <v>#VALUE!</v>
      </c>
      <c r="BD1183" s="17" t="e">
        <f>SUMIFS('[1]Deals (investment)'!$C:$C,'[1]Deals (investment)'!$B:$B,$A1183,'[1]Deals (investment)'!$V:$V,BD$1)</f>
        <v>#VALUE!</v>
      </c>
      <c r="BE1183" s="17" t="e">
        <f>SUMIFS('[1]Deals (investment)'!$C:$C,'[1]Deals (investment)'!$B:$B,$A1183,'[1]Deals (investment)'!$V:$V,BE$1)</f>
        <v>#VALUE!</v>
      </c>
      <c r="BF1183" s="17" t="e">
        <f>SUMIFS('[1]Deals (investment)'!$C:$C,'[1]Deals (investment)'!$B:$B,$A1183,'[1]Deals (investment)'!$V:$V,BF$1)</f>
        <v>#VALUE!</v>
      </c>
      <c r="BG1183" s="17" t="e">
        <f>SUMIFS('[1]Deals (investment)'!$C:$C,'[1]Deals (investment)'!$B:$B,$A1183,'[1]Deals (investment)'!$V:$V,BG$1)</f>
        <v>#VALUE!</v>
      </c>
      <c r="BH1183" s="17" t="e">
        <f>SUMIFS('[1]Deals (investment)'!$C:$C,'[1]Deals (investment)'!$B:$B,$A1183,'[1]Deals (investment)'!$V:$V,BH$1)</f>
        <v>#VALUE!</v>
      </c>
      <c r="BI1183" s="17" t="e">
        <f>SUMIFS('[1]Deals (investment)'!$C:$C,'[1]Deals (investment)'!$B:$B,$A1183,'[1]Deals (investment)'!$V:$V,BI$1)</f>
        <v>#VALUE!</v>
      </c>
      <c r="BJ1183" s="17" t="e">
        <f>SUMIFS('[1]Deals (investment)'!$C:$C,'[1]Deals (investment)'!$B:$B,$A1183,'[1]Deals (investment)'!$V:$V,BJ$1)</f>
        <v>#VALUE!</v>
      </c>
      <c r="BK1183" s="17" t="e">
        <f>SUMIFS('[1]Deals (investment)'!$C:$C,'[1]Deals (investment)'!$B:$B,$A1183,'[1]Deals (investment)'!$V:$V,BK$1)</f>
        <v>#VALUE!</v>
      </c>
      <c r="BL1183" s="17" t="e">
        <f>SUMIFS('[1]Deals (investment)'!$C:$C,'[1]Deals (investment)'!$B:$B,$A1183,'[1]Deals (investment)'!$V:$V,BL$1)</f>
        <v>#VALUE!</v>
      </c>
      <c r="BM1183" s="17" t="e">
        <f>SUMIFS('[1]Deals (investment)'!$C:$C,'[1]Deals (investment)'!$B:$B,$A1183,'[1]Deals (investment)'!$V:$V,BM$1)</f>
        <v>#VALUE!</v>
      </c>
      <c r="BN1183" s="15"/>
      <c r="BO1183" s="15"/>
      <c r="BP1183" s="22"/>
      <c r="BQ1183" s="15"/>
      <c r="BR1183" s="15"/>
      <c r="BS1183" s="15"/>
      <c r="BT1183" s="15"/>
      <c r="BU1183" s="15"/>
      <c r="BV1183" s="15"/>
      <c r="BW1183" s="15"/>
      <c r="BX1183" s="15"/>
      <c r="BY1183" s="15"/>
      <c r="BZ1183" s="15"/>
      <c r="CA1183" s="15"/>
      <c r="CB1183" s="15"/>
      <c r="CC1183" s="15"/>
      <c r="CD1183" s="15" t="str">
        <f t="shared" si="177"/>
        <v>Last Mile for BoPLast Mile for BoP is on a mission to improve the distribution of quality and affordable goods and services in townships and rural areas in South Africa.Active</v>
      </c>
      <c r="CE1183" s="15"/>
      <c r="CF1183" s="15"/>
      <c r="CG1183" s="15"/>
      <c r="CH1183" s="15"/>
      <c r="CI1183" s="15"/>
      <c r="CJ1183" s="15"/>
    </row>
    <row r="1184" spans="1:118" ht="12.75">
      <c r="A1184" s="15" t="s">
        <v>8021</v>
      </c>
      <c r="B1184" s="15" t="s">
        <v>8022</v>
      </c>
      <c r="C1184" s="15" t="s">
        <v>58</v>
      </c>
      <c r="D1184" s="16">
        <v>2017</v>
      </c>
      <c r="E1184" s="15" t="s">
        <v>1086</v>
      </c>
      <c r="F1184" s="15"/>
      <c r="G1184" s="15" t="s">
        <v>891</v>
      </c>
      <c r="H1184" s="15"/>
      <c r="I1184" s="15" t="s">
        <v>891</v>
      </c>
      <c r="J1184" s="15"/>
      <c r="K1184" s="17" t="e">
        <f t="shared" ref="K1184:K1438" si="178">AT1184</f>
        <v>#VALUE!</v>
      </c>
      <c r="L1184" s="15"/>
      <c r="M1184" s="18" t="e">
        <f t="shared" si="166"/>
        <v>#VALUE!</v>
      </c>
      <c r="N1184" s="15"/>
      <c r="O1184" s="15"/>
      <c r="P1184" s="15"/>
      <c r="Q1184" s="15"/>
      <c r="R1184" s="15"/>
      <c r="S1184" s="19"/>
      <c r="T1184" s="15"/>
      <c r="U1184" s="17"/>
      <c r="V1184" s="15" t="s">
        <v>8023</v>
      </c>
      <c r="W1184" s="15"/>
      <c r="X1184" s="15" t="s">
        <v>294</v>
      </c>
      <c r="Y1184" s="15" t="s">
        <v>8024</v>
      </c>
      <c r="AB1184" s="32">
        <v>43506</v>
      </c>
      <c r="AC1184" s="21" t="s">
        <v>8025</v>
      </c>
      <c r="AD1184" s="21" t="s">
        <v>8026</v>
      </c>
      <c r="AE1184" s="21" t="s">
        <v>8027</v>
      </c>
      <c r="AF1184" s="21" t="s">
        <v>8028</v>
      </c>
      <c r="AG1184" s="22">
        <f t="shared" si="173"/>
        <v>0.5161290322580645</v>
      </c>
      <c r="AH1184" s="15" t="str">
        <f t="shared" si="175"/>
        <v/>
      </c>
      <c r="AI1184" s="22" t="str">
        <f>VLOOKUP(A1184,'[1]Deals (investment)'!$B$2:$Z$1497,1,FALSE)</f>
        <v>MamaOpe</v>
      </c>
      <c r="AJ1184" s="22">
        <f>VLOOKUP(A1184,'[1]Deals (investment)'!$B$2:$Z$870,15,FALSE)</f>
        <v>0</v>
      </c>
      <c r="AK1184" s="17" t="e">
        <f>VLOOKUP(A1184,'[1]Deals (Exits)'!B:B,1,FALSE)</f>
        <v>#N/A</v>
      </c>
      <c r="AL1184" s="23">
        <f>VLOOKUP(G1184,[1]Lookups!$V$3:$Y$197,4,FALSE)</f>
        <v>0</v>
      </c>
      <c r="AM1184" s="17" t="str">
        <f>VLOOKUP(X1184,[1]Lookups!$B$3:$C$200,2,FALSE)</f>
        <v>Health &amp; Pharmaceuticals</v>
      </c>
      <c r="AN1184" s="17" t="e">
        <f>VLOOKUP(R1184,[1]Lookups!$H$3:$I$69,2,FALSE)</f>
        <v>#N/A</v>
      </c>
      <c r="AO1184" s="17" t="e">
        <f>VLOOKUP(T1184,[1]Lookups!$H$3:$I$69,2,FALSE)</f>
        <v>#N/A</v>
      </c>
      <c r="AP1184" s="17" t="e">
        <f>VLOOKUP(AN1184,[1]Lookups!$N$3:$O$11,2,FALSE)</f>
        <v>#N/A</v>
      </c>
      <c r="AQ1184" s="18" t="e">
        <f>COUNTIFS('[1]Deals (investment)'!$B:$B,$A1184)</f>
        <v>#VALUE!</v>
      </c>
      <c r="AR1184" s="18" t="e">
        <f>COUNTIFS('[1]Deals (investment)'!$B:$B,$A1184,'[1]Deals (investment)'!$T:$T,$AW$1)+COUNTIFS('[1]Deals (investment)'!$B:$B,$A1184,'[1]Deals (investment)'!$T:$T,$AX$1)+COUNTIFS('[1]Deals (investment)'!$B:$B,$A1184,'[1]Deals (investment)'!$T:$T,$AY$1)</f>
        <v>#VALUE!</v>
      </c>
      <c r="AS1184" s="17" t="e">
        <f>SUMIFS('[1]Deals (investment)'!$C:$C,'[1]Deals (investment)'!$B:$B,$A1184)</f>
        <v>#VALUE!</v>
      </c>
      <c r="AT1184" s="17" t="e">
        <f t="shared" ref="AT1184:AT1438" si="179">SUM(AW1184:AY1184)</f>
        <v>#VALUE!</v>
      </c>
      <c r="AU1184" s="18" t="e">
        <f>COUNTIF('[1]Deals (Exits)'!$B:$B,A1184)</f>
        <v>#VALUE!</v>
      </c>
      <c r="AV1184" s="17" t="e">
        <f>SUMIFS('[1]Deals (investment)'!$C:$C,'[1]Deals (investment)'!$B:$B,$A1184,'[1]Deals (investment)'!$T:$T,AV$1)</f>
        <v>#VALUE!</v>
      </c>
      <c r="AW1184" s="17" t="e">
        <f>SUMIFS('[1]Deals (investment)'!$C:$C,'[1]Deals (investment)'!$B:$B,$A1184,'[1]Deals (investment)'!$T:$T,AW$1)</f>
        <v>#VALUE!</v>
      </c>
      <c r="AX1184" s="17" t="e">
        <f>SUMIFS('[1]Deals (investment)'!$C:$C,'[1]Deals (investment)'!$B:$B,$A1184,'[1]Deals (investment)'!$T:$T,AX$1)</f>
        <v>#VALUE!</v>
      </c>
      <c r="AY1184" s="17" t="e">
        <f>SUMIFS('[1]Deals (investment)'!$C:$C,'[1]Deals (investment)'!$B:$B,$A1184,'[1]Deals (investment)'!$T:$T,AY$1)</f>
        <v>#VALUE!</v>
      </c>
      <c r="AZ1184" s="17" t="e">
        <f>SUMIFS('[1]Deals (investment)'!$C:$C,'[1]Deals (investment)'!$B:$B,$A1184,'[1]Deals (investment)'!$T:$T,AZ$1)</f>
        <v>#VALUE!</v>
      </c>
      <c r="BA1184" s="17" t="e">
        <f>SUMIFS('[1]Deals (investment)'!$C:$C,'[1]Deals (investment)'!$B:$B,$A1184,'[1]Deals (investment)'!$T:$T,BA$1)</f>
        <v>#VALUE!</v>
      </c>
      <c r="BB1184" s="17" t="e">
        <f>SUMIFS('[1]Deals (investment)'!$C:$C,'[1]Deals (investment)'!$B:$B,$A1184,'[1]Deals (investment)'!$T:$T,BB$1)</f>
        <v>#VALUE!</v>
      </c>
      <c r="BC1184" s="17" t="e">
        <f>SUMIFS('[1]Deals (Exits)'!$C:$C,'[1]Deals (Exits)'!$B:$B,$A1184)</f>
        <v>#VALUE!</v>
      </c>
      <c r="BD1184" s="17" t="e">
        <f>SUMIFS('[1]Deals (investment)'!$C:$C,'[1]Deals (investment)'!$B:$B,$A1184,'[1]Deals (investment)'!$V:$V,BD$1)</f>
        <v>#VALUE!</v>
      </c>
      <c r="BE1184" s="17" t="e">
        <f>SUMIFS('[1]Deals (investment)'!$C:$C,'[1]Deals (investment)'!$B:$B,$A1184,'[1]Deals (investment)'!$V:$V,BE$1)</f>
        <v>#VALUE!</v>
      </c>
      <c r="BF1184" s="17" t="e">
        <f>SUMIFS('[1]Deals (investment)'!$C:$C,'[1]Deals (investment)'!$B:$B,$A1184,'[1]Deals (investment)'!$V:$V,BF$1)</f>
        <v>#VALUE!</v>
      </c>
      <c r="BG1184" s="17" t="e">
        <f>SUMIFS('[1]Deals (investment)'!$C:$C,'[1]Deals (investment)'!$B:$B,$A1184,'[1]Deals (investment)'!$V:$V,BG$1)</f>
        <v>#VALUE!</v>
      </c>
      <c r="BH1184" s="17" t="e">
        <f>SUMIFS('[1]Deals (investment)'!$C:$C,'[1]Deals (investment)'!$B:$B,$A1184,'[1]Deals (investment)'!$V:$V,BH$1)</f>
        <v>#VALUE!</v>
      </c>
      <c r="BI1184" s="17" t="e">
        <f>SUMIFS('[1]Deals (investment)'!$C:$C,'[1]Deals (investment)'!$B:$B,$A1184,'[1]Deals (investment)'!$V:$V,BI$1)</f>
        <v>#VALUE!</v>
      </c>
      <c r="BJ1184" s="17" t="e">
        <f>SUMIFS('[1]Deals (investment)'!$C:$C,'[1]Deals (investment)'!$B:$B,$A1184,'[1]Deals (investment)'!$V:$V,BJ$1)</f>
        <v>#VALUE!</v>
      </c>
      <c r="BK1184" s="17" t="e">
        <f>SUMIFS('[1]Deals (investment)'!$C:$C,'[1]Deals (investment)'!$B:$B,$A1184,'[1]Deals (investment)'!$V:$V,BK$1)</f>
        <v>#VALUE!</v>
      </c>
      <c r="BL1184" s="17" t="e">
        <f>SUMIFS('[1]Deals (investment)'!$C:$C,'[1]Deals (investment)'!$B:$B,$A1184,'[1]Deals (investment)'!$V:$V,BL$1)</f>
        <v>#VALUE!</v>
      </c>
      <c r="BM1184" s="17" t="e">
        <f>SUMIFS('[1]Deals (investment)'!$C:$C,'[1]Deals (investment)'!$B:$B,$A1184,'[1]Deals (investment)'!$V:$V,BM$1)</f>
        <v>#VALUE!</v>
      </c>
      <c r="BN1184" s="15"/>
      <c r="BO1184" s="15"/>
      <c r="BP1184" s="22"/>
      <c r="BQ1184" s="15"/>
      <c r="BR1184" s="15"/>
      <c r="BS1184" s="15"/>
      <c r="BT1184" s="15"/>
      <c r="BU1184" s="15"/>
      <c r="BV1184" s="15"/>
      <c r="BW1184" s="15"/>
      <c r="BX1184" s="15"/>
      <c r="BY1184" s="15"/>
      <c r="BZ1184" s="15"/>
      <c r="CA1184" s="15"/>
      <c r="CB1184" s="15"/>
      <c r="CC1184" s="15"/>
      <c r="CD1184" s="15"/>
      <c r="CE1184" s="15"/>
      <c r="CF1184" s="15"/>
      <c r="CG1184" s="15"/>
      <c r="CH1184" s="15"/>
      <c r="CI1184" s="15"/>
      <c r="CJ1184" s="15"/>
    </row>
    <row r="1185" spans="1:118" ht="12.75">
      <c r="A1185" s="15" t="s">
        <v>8029</v>
      </c>
      <c r="B1185" s="15" t="s">
        <v>8030</v>
      </c>
      <c r="C1185" s="15" t="s">
        <v>58</v>
      </c>
      <c r="D1185" s="16">
        <v>2014</v>
      </c>
      <c r="E1185" s="15" t="s">
        <v>1228</v>
      </c>
      <c r="F1185" s="15" t="s">
        <v>110</v>
      </c>
      <c r="G1185" s="15" t="s">
        <v>1229</v>
      </c>
      <c r="H1185" s="15"/>
      <c r="I1185" s="15" t="s">
        <v>1229</v>
      </c>
      <c r="J1185" s="15"/>
      <c r="K1185" s="17" t="e">
        <f t="shared" si="178"/>
        <v>#VALUE!</v>
      </c>
      <c r="L1185" s="15"/>
      <c r="M1185" s="18" t="e">
        <f t="shared" si="166"/>
        <v>#VALUE!</v>
      </c>
      <c r="N1185" s="15"/>
      <c r="O1185" s="15"/>
      <c r="P1185" s="15"/>
      <c r="Q1185" s="15"/>
      <c r="R1185" s="15"/>
      <c r="S1185" s="19"/>
      <c r="T1185" s="15"/>
      <c r="U1185" s="17"/>
      <c r="V1185" s="15" t="s">
        <v>8031</v>
      </c>
      <c r="W1185" s="15"/>
      <c r="X1185" s="15" t="s">
        <v>6843</v>
      </c>
      <c r="Y1185" s="15"/>
      <c r="AB1185" s="20"/>
      <c r="AC1185" s="21" t="s">
        <v>8032</v>
      </c>
      <c r="AD1185" s="21" t="s">
        <v>8033</v>
      </c>
      <c r="AE1185" s="21" t="s">
        <v>8034</v>
      </c>
      <c r="AF1185" s="21" t="s">
        <v>8035</v>
      </c>
      <c r="AG1185" s="22">
        <f t="shared" si="173"/>
        <v>0.4838709677419355</v>
      </c>
      <c r="AH1185" s="15" t="e">
        <f t="shared" si="175"/>
        <v>#VALUE!</v>
      </c>
      <c r="AI1185" s="22" t="e">
        <f>VLOOKUP(A1185,'[1]Deals (investment)'!$B$2:$Z$1497,1,FALSE)</f>
        <v>#N/A</v>
      </c>
      <c r="AJ1185" s="22" t="e">
        <f>VLOOKUP(A1185,'[1]Deals (investment)'!$B$2:$Z$870,15,FALSE)</f>
        <v>#N/A</v>
      </c>
      <c r="AK1185" s="17" t="e">
        <f>VLOOKUP(A1185,'[1]Deals (Exits)'!B:B,1,FALSE)</f>
        <v>#N/A</v>
      </c>
      <c r="AL1185" s="23">
        <f>VLOOKUP(G1185,[1]Lookups!$V$3:$Y$197,4,FALSE)</f>
        <v>0</v>
      </c>
      <c r="AM1185" s="17" t="e">
        <f>VLOOKUP(X1185,[1]Lookups!$B$3:$C$200,2,FALSE)</f>
        <v>#N/A</v>
      </c>
      <c r="AN1185" s="17" t="e">
        <f>VLOOKUP(R1185,[1]Lookups!$H$3:$I$69,2,FALSE)</f>
        <v>#N/A</v>
      </c>
      <c r="AO1185" s="17" t="e">
        <f>VLOOKUP(T1185,[1]Lookups!$H$3:$I$69,2,FALSE)</f>
        <v>#N/A</v>
      </c>
      <c r="AP1185" s="17" t="e">
        <f>VLOOKUP(AN1185,[1]Lookups!$N$3:$O$11,2,FALSE)</f>
        <v>#N/A</v>
      </c>
      <c r="AQ1185" s="18" t="e">
        <f>COUNTIFS('[1]Deals (investment)'!$B:$B,$A1185)</f>
        <v>#VALUE!</v>
      </c>
      <c r="AR1185" s="18" t="e">
        <f>COUNTIFS('[1]Deals (investment)'!$B:$B,$A1185,'[1]Deals (investment)'!$T:$T,$AW$1)+COUNTIFS('[1]Deals (investment)'!$B:$B,$A1185,'[1]Deals (investment)'!$T:$T,$AX$1)+COUNTIFS('[1]Deals (investment)'!$B:$B,$A1185,'[1]Deals (investment)'!$T:$T,$AY$1)</f>
        <v>#VALUE!</v>
      </c>
      <c r="AS1185" s="17" t="e">
        <f>SUMIFS('[1]Deals (investment)'!$C:$C,'[1]Deals (investment)'!$B:$B,$A1185)</f>
        <v>#VALUE!</v>
      </c>
      <c r="AT1185" s="17" t="e">
        <f t="shared" si="179"/>
        <v>#VALUE!</v>
      </c>
      <c r="AU1185" s="18" t="e">
        <f>COUNTIF('[1]Deals (Exits)'!$B:$B,A1185)</f>
        <v>#VALUE!</v>
      </c>
      <c r="AV1185" s="17" t="e">
        <f>SUMIFS('[1]Deals (investment)'!$C:$C,'[1]Deals (investment)'!$B:$B,$A1185,'[1]Deals (investment)'!$T:$T,AV$1)</f>
        <v>#VALUE!</v>
      </c>
      <c r="AW1185" s="17" t="e">
        <f>SUMIFS('[1]Deals (investment)'!$C:$C,'[1]Deals (investment)'!$B:$B,$A1185,'[1]Deals (investment)'!$T:$T,AW$1)</f>
        <v>#VALUE!</v>
      </c>
      <c r="AX1185" s="17" t="e">
        <f>SUMIFS('[1]Deals (investment)'!$C:$C,'[1]Deals (investment)'!$B:$B,$A1185,'[1]Deals (investment)'!$T:$T,AX$1)</f>
        <v>#VALUE!</v>
      </c>
      <c r="AY1185" s="17" t="e">
        <f>SUMIFS('[1]Deals (investment)'!$C:$C,'[1]Deals (investment)'!$B:$B,$A1185,'[1]Deals (investment)'!$T:$T,AY$1)</f>
        <v>#VALUE!</v>
      </c>
      <c r="AZ1185" s="17" t="e">
        <f>SUMIFS('[1]Deals (investment)'!$C:$C,'[1]Deals (investment)'!$B:$B,$A1185,'[1]Deals (investment)'!$T:$T,AZ$1)</f>
        <v>#VALUE!</v>
      </c>
      <c r="BA1185" s="17" t="e">
        <f>SUMIFS('[1]Deals (investment)'!$C:$C,'[1]Deals (investment)'!$B:$B,$A1185,'[1]Deals (investment)'!$T:$T,BA$1)</f>
        <v>#VALUE!</v>
      </c>
      <c r="BB1185" s="17" t="e">
        <f>SUMIFS('[1]Deals (investment)'!$C:$C,'[1]Deals (investment)'!$B:$B,$A1185,'[1]Deals (investment)'!$T:$T,BB$1)</f>
        <v>#VALUE!</v>
      </c>
      <c r="BC1185" s="17" t="e">
        <f>SUMIFS('[1]Deals (Exits)'!$C:$C,'[1]Deals (Exits)'!$B:$B,$A1185)</f>
        <v>#VALUE!</v>
      </c>
      <c r="BD1185" s="17" t="e">
        <f>SUMIFS('[1]Deals (investment)'!$C:$C,'[1]Deals (investment)'!$B:$B,$A1185,'[1]Deals (investment)'!$V:$V,BD$1)</f>
        <v>#VALUE!</v>
      </c>
      <c r="BE1185" s="17" t="e">
        <f>SUMIFS('[1]Deals (investment)'!$C:$C,'[1]Deals (investment)'!$B:$B,$A1185,'[1]Deals (investment)'!$V:$V,BE$1)</f>
        <v>#VALUE!</v>
      </c>
      <c r="BF1185" s="17" t="e">
        <f>SUMIFS('[1]Deals (investment)'!$C:$C,'[1]Deals (investment)'!$B:$B,$A1185,'[1]Deals (investment)'!$V:$V,BF$1)</f>
        <v>#VALUE!</v>
      </c>
      <c r="BG1185" s="17" t="e">
        <f>SUMIFS('[1]Deals (investment)'!$C:$C,'[1]Deals (investment)'!$B:$B,$A1185,'[1]Deals (investment)'!$V:$V,BG$1)</f>
        <v>#VALUE!</v>
      </c>
      <c r="BH1185" s="17" t="e">
        <f>SUMIFS('[1]Deals (investment)'!$C:$C,'[1]Deals (investment)'!$B:$B,$A1185,'[1]Deals (investment)'!$V:$V,BH$1)</f>
        <v>#VALUE!</v>
      </c>
      <c r="BI1185" s="17" t="e">
        <f>SUMIFS('[1]Deals (investment)'!$C:$C,'[1]Deals (investment)'!$B:$B,$A1185,'[1]Deals (investment)'!$V:$V,BI$1)</f>
        <v>#VALUE!</v>
      </c>
      <c r="BJ1185" s="17" t="e">
        <f>SUMIFS('[1]Deals (investment)'!$C:$C,'[1]Deals (investment)'!$B:$B,$A1185,'[1]Deals (investment)'!$V:$V,BJ$1)</f>
        <v>#VALUE!</v>
      </c>
      <c r="BK1185" s="17" t="e">
        <f>SUMIFS('[1]Deals (investment)'!$C:$C,'[1]Deals (investment)'!$B:$B,$A1185,'[1]Deals (investment)'!$V:$V,BK$1)</f>
        <v>#VALUE!</v>
      </c>
      <c r="BL1185" s="17" t="e">
        <f>SUMIFS('[1]Deals (investment)'!$C:$C,'[1]Deals (investment)'!$B:$B,$A1185,'[1]Deals (investment)'!$V:$V,BL$1)</f>
        <v>#VALUE!</v>
      </c>
      <c r="BM1185" s="17" t="e">
        <f>SUMIFS('[1]Deals (investment)'!$C:$C,'[1]Deals (investment)'!$B:$B,$A1185,'[1]Deals (investment)'!$V:$V,BM$1)</f>
        <v>#VALUE!</v>
      </c>
      <c r="BN1185" s="15"/>
      <c r="BO1185" s="15"/>
      <c r="BP1185" s="22"/>
      <c r="BQ1185" s="15"/>
      <c r="BR1185" s="15"/>
      <c r="BS1185" s="15"/>
      <c r="BT1185" s="15"/>
      <c r="BU1185" s="15"/>
      <c r="BV1185" s="15"/>
      <c r="BW1185" s="15"/>
      <c r="BX1185" s="15"/>
      <c r="BY1185" s="15"/>
      <c r="BZ1185" s="15"/>
      <c r="CA1185" s="15"/>
      <c r="CB1185" s="15"/>
      <c r="CC1185" s="15"/>
      <c r="CD1185" s="15" t="str">
        <f t="shared" ref="CD1185:CD1200" si="180">CONCATENATE(A1185,B1185,C1185)</f>
        <v>LIFI-LEDLIFI-LED evolves in the field of technology through the implementation of solutions for communication and dissemination of digital information through the light. It combines electricity, connectivity and energy for the satisfaction of its customers.Active</v>
      </c>
      <c r="CE1185" s="15"/>
      <c r="CF1185" s="15"/>
      <c r="CG1185" s="15"/>
      <c r="CH1185" s="15"/>
      <c r="CI1185" s="15"/>
      <c r="CJ1185" s="15"/>
    </row>
    <row r="1186" spans="1:118" ht="12.75">
      <c r="A1186" s="15" t="s">
        <v>8036</v>
      </c>
      <c r="B1186" s="15" t="s">
        <v>8037</v>
      </c>
      <c r="C1186" s="15" t="s">
        <v>58</v>
      </c>
      <c r="D1186" s="16"/>
      <c r="E1186" s="26" t="s">
        <v>117</v>
      </c>
      <c r="F1186" s="26"/>
      <c r="G1186" s="26" t="s">
        <v>118</v>
      </c>
      <c r="H1186" s="26"/>
      <c r="I1186" s="15" t="s">
        <v>118</v>
      </c>
      <c r="J1186" s="26"/>
      <c r="K1186" s="17" t="e">
        <f t="shared" si="178"/>
        <v>#VALUE!</v>
      </c>
      <c r="L1186" s="15"/>
      <c r="M1186" s="18" t="e">
        <f t="shared" si="166"/>
        <v>#VALUE!</v>
      </c>
      <c r="N1186" s="15"/>
      <c r="O1186" s="15"/>
      <c r="P1186" s="15"/>
      <c r="Q1186" s="24" t="e">
        <f ca="1">_xludf.MAXIFS('[1]Deals (investment)'!A:A,'[1]Deals (investment)'!B:B,A1186)</f>
        <v>#NAME?</v>
      </c>
      <c r="R1186" s="15"/>
      <c r="S1186" s="19"/>
      <c r="T1186" s="15"/>
      <c r="U1186" s="17"/>
      <c r="V1186" s="15" t="s">
        <v>8038</v>
      </c>
      <c r="W1186" s="15">
        <v>0</v>
      </c>
      <c r="X1186" s="15" t="s">
        <v>4025</v>
      </c>
      <c r="Y1186" s="15" t="s">
        <v>8039</v>
      </c>
      <c r="AB1186" s="32">
        <v>43506</v>
      </c>
      <c r="AC1186" s="27" t="s">
        <v>8040</v>
      </c>
      <c r="AD1186" s="15"/>
      <c r="AE1186" s="15"/>
      <c r="AF1186" s="27" t="s">
        <v>8041</v>
      </c>
      <c r="AG1186" s="22">
        <f t="shared" ca="1" si="173"/>
        <v>0.4838709677419355</v>
      </c>
      <c r="AH1186" s="15" t="str">
        <f t="shared" si="175"/>
        <v/>
      </c>
      <c r="AI1186" s="22" t="e">
        <f>VLOOKUP(A1186,'[1]Deals (investment)'!$B$2:$Z$1497,1,FALSE)</f>
        <v>#N/A</v>
      </c>
      <c r="AJ1186" s="22" t="e">
        <f>VLOOKUP(A1186,'[1]Deals (investment)'!$B$2:$Z$870,15,FALSE)</f>
        <v>#N/A</v>
      </c>
      <c r="AK1186" s="17" t="e">
        <f>VLOOKUP(A1186,'[1]Deals (Exits)'!B:B,1,FALSE)</f>
        <v>#N/A</v>
      </c>
      <c r="AL1186" s="23">
        <f>VLOOKUP(G1186,[1]Lookups!$V$3:$Y$197,4,FALSE)</f>
        <v>0</v>
      </c>
      <c r="AM1186" s="17" t="str">
        <f>VLOOKUP(X1186,[1]Lookups!$B$3:$C$200,2,FALSE)</f>
        <v>Financial Services</v>
      </c>
      <c r="AN1186" s="17" t="e">
        <f>VLOOKUP(R1186,[1]Lookups!$H$3:$I$69,2,FALSE)</f>
        <v>#N/A</v>
      </c>
      <c r="AO1186" s="17" t="e">
        <f>VLOOKUP(T1186,[1]Lookups!$H$3:$I$69,2,FALSE)</f>
        <v>#N/A</v>
      </c>
      <c r="AP1186" s="17" t="e">
        <f>VLOOKUP(AN1186,[1]Lookups!$N$3:$O$11,2,FALSE)</f>
        <v>#N/A</v>
      </c>
      <c r="AQ1186" s="18" t="e">
        <f>COUNTIFS('[1]Deals (investment)'!$B:$B,$A1186)</f>
        <v>#VALUE!</v>
      </c>
      <c r="AR1186" s="18" t="e">
        <f>COUNTIFS('[1]Deals (investment)'!$B:$B,$A1186,'[1]Deals (investment)'!$T:$T,$AW$1)+COUNTIFS('[1]Deals (investment)'!$B:$B,$A1186,'[1]Deals (investment)'!$T:$T,$AX$1)+COUNTIFS('[1]Deals (investment)'!$B:$B,$A1186,'[1]Deals (investment)'!$T:$T,$AY$1)</f>
        <v>#VALUE!</v>
      </c>
      <c r="AS1186" s="17" t="e">
        <f>SUMIFS('[1]Deals (investment)'!$C:$C,'[1]Deals (investment)'!$B:$B,$A1186)</f>
        <v>#VALUE!</v>
      </c>
      <c r="AT1186" s="17" t="e">
        <f t="shared" si="179"/>
        <v>#VALUE!</v>
      </c>
      <c r="AU1186" s="18" t="e">
        <f>COUNTIF('[1]Deals (Exits)'!$B:$B,A1186)</f>
        <v>#VALUE!</v>
      </c>
      <c r="AV1186" s="17" t="e">
        <f>SUMIFS('[1]Deals (investment)'!$C:$C,'[1]Deals (investment)'!$B:$B,$A1186,'[1]Deals (investment)'!$T:$T,AV$1)</f>
        <v>#VALUE!</v>
      </c>
      <c r="AW1186" s="17" t="e">
        <f>SUMIFS('[1]Deals (investment)'!$C:$C,'[1]Deals (investment)'!$B:$B,$A1186,'[1]Deals (investment)'!$T:$T,AW$1)</f>
        <v>#VALUE!</v>
      </c>
      <c r="AX1186" s="17" t="e">
        <f>SUMIFS('[1]Deals (investment)'!$C:$C,'[1]Deals (investment)'!$B:$B,$A1186,'[1]Deals (investment)'!$T:$T,AX$1)</f>
        <v>#VALUE!</v>
      </c>
      <c r="AY1186" s="17" t="e">
        <f>SUMIFS('[1]Deals (investment)'!$C:$C,'[1]Deals (investment)'!$B:$B,$A1186,'[1]Deals (investment)'!$T:$T,AY$1)</f>
        <v>#VALUE!</v>
      </c>
      <c r="AZ1186" s="17" t="e">
        <f>SUMIFS('[1]Deals (investment)'!$C:$C,'[1]Deals (investment)'!$B:$B,$A1186,'[1]Deals (investment)'!$T:$T,AZ$1)</f>
        <v>#VALUE!</v>
      </c>
      <c r="BA1186" s="17" t="e">
        <f>SUMIFS('[1]Deals (investment)'!$C:$C,'[1]Deals (investment)'!$B:$B,$A1186,'[1]Deals (investment)'!$T:$T,BA$1)</f>
        <v>#VALUE!</v>
      </c>
      <c r="BB1186" s="17" t="e">
        <f>SUMIFS('[1]Deals (investment)'!$C:$C,'[1]Deals (investment)'!$B:$B,$A1186,'[1]Deals (investment)'!$T:$T,BB$1)</f>
        <v>#VALUE!</v>
      </c>
      <c r="BC1186" s="17" t="e">
        <f>SUMIFS('[1]Deals (Exits)'!$C:$C,'[1]Deals (Exits)'!$B:$B,$A1186)</f>
        <v>#VALUE!</v>
      </c>
      <c r="BD1186" s="17" t="e">
        <f>SUMIFS('[1]Deals (investment)'!$C:$C,'[1]Deals (investment)'!$B:$B,$A1186,'[1]Deals (investment)'!$V:$V,BD$1)</f>
        <v>#VALUE!</v>
      </c>
      <c r="BE1186" s="17" t="e">
        <f>SUMIFS('[1]Deals (investment)'!$C:$C,'[1]Deals (investment)'!$B:$B,$A1186,'[1]Deals (investment)'!$V:$V,BE$1)</f>
        <v>#VALUE!</v>
      </c>
      <c r="BF1186" s="17" t="e">
        <f>SUMIFS('[1]Deals (investment)'!$C:$C,'[1]Deals (investment)'!$B:$B,$A1186,'[1]Deals (investment)'!$V:$V,BF$1)</f>
        <v>#VALUE!</v>
      </c>
      <c r="BG1186" s="17" t="e">
        <f>SUMIFS('[1]Deals (investment)'!$C:$C,'[1]Deals (investment)'!$B:$B,$A1186,'[1]Deals (investment)'!$V:$V,BG$1)</f>
        <v>#VALUE!</v>
      </c>
      <c r="BH1186" s="17" t="e">
        <f>SUMIFS('[1]Deals (investment)'!$C:$C,'[1]Deals (investment)'!$B:$B,$A1186,'[1]Deals (investment)'!$V:$V,BH$1)</f>
        <v>#VALUE!</v>
      </c>
      <c r="BI1186" s="17" t="e">
        <f>SUMIFS('[1]Deals (investment)'!$C:$C,'[1]Deals (investment)'!$B:$B,$A1186,'[1]Deals (investment)'!$V:$V,BI$1)</f>
        <v>#VALUE!</v>
      </c>
      <c r="BJ1186" s="17" t="e">
        <f>SUMIFS('[1]Deals (investment)'!$C:$C,'[1]Deals (investment)'!$B:$B,$A1186,'[1]Deals (investment)'!$V:$V,BJ$1)</f>
        <v>#VALUE!</v>
      </c>
      <c r="BK1186" s="17" t="e">
        <f>SUMIFS('[1]Deals (investment)'!$C:$C,'[1]Deals (investment)'!$B:$B,$A1186,'[1]Deals (investment)'!$V:$V,BK$1)</f>
        <v>#VALUE!</v>
      </c>
      <c r="BL1186" s="17" t="e">
        <f>SUMIFS('[1]Deals (investment)'!$C:$C,'[1]Deals (investment)'!$B:$B,$A1186,'[1]Deals (investment)'!$V:$V,BL$1)</f>
        <v>#VALUE!</v>
      </c>
      <c r="BM1186" s="17" t="e">
        <f>SUMIFS('[1]Deals (investment)'!$C:$C,'[1]Deals (investment)'!$B:$B,$A1186,'[1]Deals (investment)'!$V:$V,BM$1)</f>
        <v>#VALUE!</v>
      </c>
      <c r="BN1186" s="15"/>
      <c r="BO1186" s="15"/>
      <c r="BP1186" s="22"/>
      <c r="BQ1186" s="15"/>
      <c r="BR1186" s="15"/>
      <c r="BS1186" s="15"/>
      <c r="BT1186" s="15"/>
      <c r="BU1186" s="15"/>
      <c r="BV1186" s="15"/>
      <c r="BW1186" s="15"/>
      <c r="BX1186" s="15"/>
      <c r="BY1186" s="15"/>
      <c r="BZ1186" s="15"/>
      <c r="CA1186" s="15"/>
      <c r="CB1186" s="15"/>
      <c r="CC1186" s="15"/>
      <c r="CD1186" s="15" t="str">
        <f t="shared" si="180"/>
        <v>MarketForceMarketForce is a platform by Mesozi Inc that provides credit solutions in Kenya.Active</v>
      </c>
      <c r="CE1186" s="15"/>
      <c r="CF1186" s="15"/>
      <c r="CG1186" s="15"/>
      <c r="CH1186" s="15"/>
      <c r="CI1186" s="15"/>
      <c r="CJ1186" s="15"/>
    </row>
    <row r="1187" spans="1:118" ht="12.75">
      <c r="A1187" s="15" t="s">
        <v>8042</v>
      </c>
      <c r="B1187" s="15" t="s">
        <v>8043</v>
      </c>
      <c r="C1187" s="15" t="s">
        <v>58</v>
      </c>
      <c r="D1187" s="16">
        <v>2013</v>
      </c>
      <c r="E1187" s="15" t="s">
        <v>1086</v>
      </c>
      <c r="F1187" s="15"/>
      <c r="G1187" s="15" t="s">
        <v>891</v>
      </c>
      <c r="H1187" s="15"/>
      <c r="I1187" s="15" t="s">
        <v>891</v>
      </c>
      <c r="J1187" s="15"/>
      <c r="K1187" s="17" t="e">
        <f t="shared" si="178"/>
        <v>#VALUE!</v>
      </c>
      <c r="L1187" s="15"/>
      <c r="M1187" s="18" t="e">
        <f t="shared" si="166"/>
        <v>#VALUE!</v>
      </c>
      <c r="N1187" s="15"/>
      <c r="O1187" s="15"/>
      <c r="P1187" s="15"/>
      <c r="Q1187" s="15"/>
      <c r="R1187" s="15"/>
      <c r="S1187" s="19"/>
      <c r="T1187" s="15"/>
      <c r="U1187" s="17"/>
      <c r="V1187" s="15" t="s">
        <v>8044</v>
      </c>
      <c r="W1187" s="15"/>
      <c r="X1187" s="15" t="s">
        <v>294</v>
      </c>
      <c r="Y1187" s="15" t="s">
        <v>8045</v>
      </c>
      <c r="AB1187" s="20" t="s">
        <v>286</v>
      </c>
      <c r="AC1187" s="21" t="s">
        <v>8046</v>
      </c>
      <c r="AD1187" s="21" t="s">
        <v>8047</v>
      </c>
      <c r="AE1187" s="21" t="s">
        <v>8048</v>
      </c>
      <c r="AF1187" s="21" t="s">
        <v>8049</v>
      </c>
      <c r="AG1187" s="22">
        <f t="shared" si="173"/>
        <v>0.5161290322580645</v>
      </c>
      <c r="AH1187" s="15" t="str">
        <f t="shared" si="175"/>
        <v/>
      </c>
      <c r="AI1187" s="22" t="str">
        <f>VLOOKUP(A1187,'[1]Deals (investment)'!$B$2:$Z$1497,1,FALSE)</f>
        <v>Matibabu</v>
      </c>
      <c r="AJ1187" s="22">
        <f>VLOOKUP(A1187,'[1]Deals (investment)'!$B$2:$Z$870,15,FALSE)</f>
        <v>1</v>
      </c>
      <c r="AK1187" s="17" t="e">
        <f>VLOOKUP(A1187,'[1]Deals (Exits)'!B:B,1,FALSE)</f>
        <v>#N/A</v>
      </c>
      <c r="AL1187" s="23">
        <f>VLOOKUP(G1187,[1]Lookups!$V$3:$Y$197,4,FALSE)</f>
        <v>0</v>
      </c>
      <c r="AM1187" s="17" t="str">
        <f>VLOOKUP(X1187,[1]Lookups!$B$3:$C$200,2,FALSE)</f>
        <v>Health &amp; Pharmaceuticals</v>
      </c>
      <c r="AN1187" s="17" t="e">
        <f>VLOOKUP(R1187,[1]Lookups!$H$3:$I$69,2,FALSE)</f>
        <v>#N/A</v>
      </c>
      <c r="AO1187" s="17" t="e">
        <f>VLOOKUP(T1187,[1]Lookups!$H$3:$I$69,2,FALSE)</f>
        <v>#N/A</v>
      </c>
      <c r="AP1187" s="17" t="e">
        <f>VLOOKUP(AN1187,[1]Lookups!$N$3:$O$11,2,FALSE)</f>
        <v>#N/A</v>
      </c>
      <c r="AQ1187" s="18" t="e">
        <f>COUNTIFS('[1]Deals (investment)'!$B:$B,$A1187)</f>
        <v>#VALUE!</v>
      </c>
      <c r="AR1187" s="18" t="e">
        <f>COUNTIFS('[1]Deals (investment)'!$B:$B,$A1187,'[1]Deals (investment)'!$T:$T,$AW$1)+COUNTIFS('[1]Deals (investment)'!$B:$B,$A1187,'[1]Deals (investment)'!$T:$T,$AX$1)+COUNTIFS('[1]Deals (investment)'!$B:$B,$A1187,'[1]Deals (investment)'!$T:$T,$AY$1)</f>
        <v>#VALUE!</v>
      </c>
      <c r="AS1187" s="17" t="e">
        <f>SUMIFS('[1]Deals (investment)'!$C:$C,'[1]Deals (investment)'!$B:$B,$A1187)</f>
        <v>#VALUE!</v>
      </c>
      <c r="AT1187" s="17" t="e">
        <f t="shared" si="179"/>
        <v>#VALUE!</v>
      </c>
      <c r="AU1187" s="18" t="e">
        <f>COUNTIF('[1]Deals (Exits)'!$B:$B,A1187)</f>
        <v>#VALUE!</v>
      </c>
      <c r="AV1187" s="17" t="e">
        <f>SUMIFS('[1]Deals (investment)'!$C:$C,'[1]Deals (investment)'!$B:$B,$A1187,'[1]Deals (investment)'!$T:$T,AV$1)</f>
        <v>#VALUE!</v>
      </c>
      <c r="AW1187" s="17" t="e">
        <f>SUMIFS('[1]Deals (investment)'!$C:$C,'[1]Deals (investment)'!$B:$B,$A1187,'[1]Deals (investment)'!$T:$T,AW$1)</f>
        <v>#VALUE!</v>
      </c>
      <c r="AX1187" s="17" t="e">
        <f>SUMIFS('[1]Deals (investment)'!$C:$C,'[1]Deals (investment)'!$B:$B,$A1187,'[1]Deals (investment)'!$T:$T,AX$1)</f>
        <v>#VALUE!</v>
      </c>
      <c r="AY1187" s="17" t="e">
        <f>SUMIFS('[1]Deals (investment)'!$C:$C,'[1]Deals (investment)'!$B:$B,$A1187,'[1]Deals (investment)'!$T:$T,AY$1)</f>
        <v>#VALUE!</v>
      </c>
      <c r="AZ1187" s="17" t="e">
        <f>SUMIFS('[1]Deals (investment)'!$C:$C,'[1]Deals (investment)'!$B:$B,$A1187,'[1]Deals (investment)'!$T:$T,AZ$1)</f>
        <v>#VALUE!</v>
      </c>
      <c r="BA1187" s="17" t="e">
        <f>SUMIFS('[1]Deals (investment)'!$C:$C,'[1]Deals (investment)'!$B:$B,$A1187,'[1]Deals (investment)'!$T:$T,BA$1)</f>
        <v>#VALUE!</v>
      </c>
      <c r="BB1187" s="17" t="e">
        <f>SUMIFS('[1]Deals (investment)'!$C:$C,'[1]Deals (investment)'!$B:$B,$A1187,'[1]Deals (investment)'!$T:$T,BB$1)</f>
        <v>#VALUE!</v>
      </c>
      <c r="BC1187" s="17" t="e">
        <f>SUMIFS('[1]Deals (Exits)'!$C:$C,'[1]Deals (Exits)'!$B:$B,$A1187)</f>
        <v>#VALUE!</v>
      </c>
      <c r="BD1187" s="17" t="e">
        <f>SUMIFS('[1]Deals (investment)'!$C:$C,'[1]Deals (investment)'!$B:$B,$A1187,'[1]Deals (investment)'!$V:$V,BD$1)</f>
        <v>#VALUE!</v>
      </c>
      <c r="BE1187" s="17" t="e">
        <f>SUMIFS('[1]Deals (investment)'!$C:$C,'[1]Deals (investment)'!$B:$B,$A1187,'[1]Deals (investment)'!$V:$V,BE$1)</f>
        <v>#VALUE!</v>
      </c>
      <c r="BF1187" s="17" t="e">
        <f>SUMIFS('[1]Deals (investment)'!$C:$C,'[1]Deals (investment)'!$B:$B,$A1187,'[1]Deals (investment)'!$V:$V,BF$1)</f>
        <v>#VALUE!</v>
      </c>
      <c r="BG1187" s="17" t="e">
        <f>SUMIFS('[1]Deals (investment)'!$C:$C,'[1]Deals (investment)'!$B:$B,$A1187,'[1]Deals (investment)'!$V:$V,BG$1)</f>
        <v>#VALUE!</v>
      </c>
      <c r="BH1187" s="17" t="e">
        <f>SUMIFS('[1]Deals (investment)'!$C:$C,'[1]Deals (investment)'!$B:$B,$A1187,'[1]Deals (investment)'!$V:$V,BH$1)</f>
        <v>#VALUE!</v>
      </c>
      <c r="BI1187" s="17" t="e">
        <f>SUMIFS('[1]Deals (investment)'!$C:$C,'[1]Deals (investment)'!$B:$B,$A1187,'[1]Deals (investment)'!$V:$V,BI$1)</f>
        <v>#VALUE!</v>
      </c>
      <c r="BJ1187" s="17" t="e">
        <f>SUMIFS('[1]Deals (investment)'!$C:$C,'[1]Deals (investment)'!$B:$B,$A1187,'[1]Deals (investment)'!$V:$V,BJ$1)</f>
        <v>#VALUE!</v>
      </c>
      <c r="BK1187" s="17" t="e">
        <f>SUMIFS('[1]Deals (investment)'!$C:$C,'[1]Deals (investment)'!$B:$B,$A1187,'[1]Deals (investment)'!$V:$V,BK$1)</f>
        <v>#VALUE!</v>
      </c>
      <c r="BL1187" s="17" t="e">
        <f>SUMIFS('[1]Deals (investment)'!$C:$C,'[1]Deals (investment)'!$B:$B,$A1187,'[1]Deals (investment)'!$V:$V,BL$1)</f>
        <v>#VALUE!</v>
      </c>
      <c r="BM1187" s="17" t="e">
        <f>SUMIFS('[1]Deals (investment)'!$C:$C,'[1]Deals (investment)'!$B:$B,$A1187,'[1]Deals (investment)'!$V:$V,BM$1)</f>
        <v>#VALUE!</v>
      </c>
      <c r="BN1187" s="15"/>
      <c r="BO1187" s="15"/>
      <c r="BP1187" s="22"/>
      <c r="BQ1187" s="15"/>
      <c r="BR1187" s="15"/>
      <c r="BS1187" s="15"/>
      <c r="BT1187" s="15"/>
      <c r="BU1187" s="15"/>
      <c r="BV1187" s="15"/>
      <c r="BW1187" s="15"/>
      <c r="BX1187" s="15"/>
      <c r="BY1187" s="15"/>
      <c r="BZ1187" s="15"/>
      <c r="CA1187" s="15"/>
      <c r="CB1187" s="15"/>
      <c r="CC1187" s="15"/>
      <c r="CD1187" s="15" t="str">
        <f t="shared" si="180"/>
        <v>MatibabuMatibabu is a non-invasive malaria diagnosis kit.Active</v>
      </c>
      <c r="CE1187" s="15"/>
      <c r="CF1187" s="15"/>
      <c r="CG1187" s="15"/>
      <c r="CH1187" s="15"/>
      <c r="CI1187" s="15"/>
      <c r="CJ1187" s="15"/>
    </row>
    <row r="1188" spans="1:118" ht="25.5">
      <c r="A1188" s="15" t="s">
        <v>8050</v>
      </c>
      <c r="B1188" s="15" t="s">
        <v>8051</v>
      </c>
      <c r="C1188" s="15" t="s">
        <v>58</v>
      </c>
      <c r="D1188" s="16">
        <v>2017</v>
      </c>
      <c r="E1188" s="26" t="s">
        <v>8052</v>
      </c>
      <c r="F1188" s="26"/>
      <c r="G1188" s="26" t="s">
        <v>1701</v>
      </c>
      <c r="H1188" s="26"/>
      <c r="I1188" s="15" t="s">
        <v>8053</v>
      </c>
      <c r="J1188" s="26" t="s">
        <v>1701</v>
      </c>
      <c r="K1188" s="17" t="e">
        <f t="shared" si="178"/>
        <v>#VALUE!</v>
      </c>
      <c r="L1188" s="15"/>
      <c r="M1188" s="18" t="e">
        <f t="shared" si="166"/>
        <v>#VALUE!</v>
      </c>
      <c r="N1188" s="15"/>
      <c r="O1188" s="15"/>
      <c r="P1188" s="15"/>
      <c r="Q1188" s="24" t="e">
        <f ca="1">_xludf.MAXIFS('[1]Deals (investment)'!A:A,'[1]Deals (investment)'!B:B,A1188)</f>
        <v>#NAME?</v>
      </c>
      <c r="R1188" s="15"/>
      <c r="S1188" s="19"/>
      <c r="T1188" s="15"/>
      <c r="U1188" s="17"/>
      <c r="V1188" s="15" t="s">
        <v>8054</v>
      </c>
      <c r="W1188" s="15">
        <v>1</v>
      </c>
      <c r="X1188" s="15" t="s">
        <v>4025</v>
      </c>
      <c r="Y1188" s="15" t="s">
        <v>8055</v>
      </c>
      <c r="AB1188" s="32">
        <v>44206</v>
      </c>
      <c r="AC1188" s="21" t="s">
        <v>8056</v>
      </c>
      <c r="AD1188" s="27" t="s">
        <v>8057</v>
      </c>
      <c r="AE1188" s="27" t="s">
        <v>8058</v>
      </c>
      <c r="AF1188" s="27" t="s">
        <v>8059</v>
      </c>
      <c r="AG1188" s="22">
        <f t="shared" ca="1" si="173"/>
        <v>0.61290322580645162</v>
      </c>
      <c r="AH1188" s="15" t="str">
        <f t="shared" si="175"/>
        <v/>
      </c>
      <c r="AI1188" s="22" t="e">
        <f>VLOOKUP(A1188,'[1]Deals (investment)'!$B$2:$Z$1497,1,FALSE)</f>
        <v>#N/A</v>
      </c>
      <c r="AJ1188" s="22" t="e">
        <f>VLOOKUP(A1188,'[1]Deals (investment)'!$B$2:$Z$870,15,FALSE)</f>
        <v>#N/A</v>
      </c>
      <c r="AK1188" s="17" t="e">
        <f>VLOOKUP(A1188,'[1]Deals (Exits)'!B:B,1,FALSE)</f>
        <v>#N/A</v>
      </c>
      <c r="AL1188" s="23" t="e">
        <f>VLOOKUP(G1188,[1]Lookups!$V$3:$Y$197,4,FALSE)</f>
        <v>#N/A</v>
      </c>
      <c r="AM1188" s="17" t="str">
        <f>VLOOKUP(X1188,[1]Lookups!$B$3:$C$200,2,FALSE)</f>
        <v>Financial Services</v>
      </c>
      <c r="AN1188" s="17" t="e">
        <f>VLOOKUP(R1188,[1]Lookups!$H$3:$I$69,2,FALSE)</f>
        <v>#N/A</v>
      </c>
      <c r="AO1188" s="17" t="e">
        <f>VLOOKUP(T1188,[1]Lookups!$H$3:$I$69,2,FALSE)</f>
        <v>#N/A</v>
      </c>
      <c r="AP1188" s="17" t="e">
        <f>VLOOKUP(AN1188,[1]Lookups!$N$3:$O$11,2,FALSE)</f>
        <v>#N/A</v>
      </c>
      <c r="AQ1188" s="18" t="e">
        <f>COUNTIFS('[1]Deals (investment)'!$B:$B,$A1188)</f>
        <v>#VALUE!</v>
      </c>
      <c r="AR1188" s="18" t="e">
        <f>COUNTIFS('[1]Deals (investment)'!$B:$B,$A1188,'[1]Deals (investment)'!$T:$T,$AW$1)+COUNTIFS('[1]Deals (investment)'!$B:$B,$A1188,'[1]Deals (investment)'!$T:$T,$AX$1)+COUNTIFS('[1]Deals (investment)'!$B:$B,$A1188,'[1]Deals (investment)'!$T:$T,$AY$1)</f>
        <v>#VALUE!</v>
      </c>
      <c r="AS1188" s="17" t="e">
        <f>SUMIFS('[1]Deals (investment)'!$C:$C,'[1]Deals (investment)'!$B:$B,$A1188)</f>
        <v>#VALUE!</v>
      </c>
      <c r="AT1188" s="17" t="e">
        <f t="shared" si="179"/>
        <v>#VALUE!</v>
      </c>
      <c r="AU1188" s="18" t="e">
        <f>COUNTIF('[1]Deals (Exits)'!$B:$B,A1188)</f>
        <v>#VALUE!</v>
      </c>
      <c r="AV1188" s="17" t="e">
        <f>SUMIFS('[1]Deals (investment)'!$C:$C,'[1]Deals (investment)'!$B:$B,$A1188,'[1]Deals (investment)'!$T:$T,AV$1)</f>
        <v>#VALUE!</v>
      </c>
      <c r="AW1188" s="17" t="e">
        <f>SUMIFS('[1]Deals (investment)'!$C:$C,'[1]Deals (investment)'!$B:$B,$A1188,'[1]Deals (investment)'!$T:$T,AW$1)</f>
        <v>#VALUE!</v>
      </c>
      <c r="AX1188" s="17" t="e">
        <f>SUMIFS('[1]Deals (investment)'!$C:$C,'[1]Deals (investment)'!$B:$B,$A1188,'[1]Deals (investment)'!$T:$T,AX$1)</f>
        <v>#VALUE!</v>
      </c>
      <c r="AY1188" s="17" t="e">
        <f>SUMIFS('[1]Deals (investment)'!$C:$C,'[1]Deals (investment)'!$B:$B,$A1188,'[1]Deals (investment)'!$T:$T,AY$1)</f>
        <v>#VALUE!</v>
      </c>
      <c r="AZ1188" s="17" t="e">
        <f>SUMIFS('[1]Deals (investment)'!$C:$C,'[1]Deals (investment)'!$B:$B,$A1188,'[1]Deals (investment)'!$T:$T,AZ$1)</f>
        <v>#VALUE!</v>
      </c>
      <c r="BA1188" s="17" t="e">
        <f>SUMIFS('[1]Deals (investment)'!$C:$C,'[1]Deals (investment)'!$B:$B,$A1188,'[1]Deals (investment)'!$T:$T,BA$1)</f>
        <v>#VALUE!</v>
      </c>
      <c r="BB1188" s="17" t="e">
        <f>SUMIFS('[1]Deals (investment)'!$C:$C,'[1]Deals (investment)'!$B:$B,$A1188,'[1]Deals (investment)'!$T:$T,BB$1)</f>
        <v>#VALUE!</v>
      </c>
      <c r="BC1188" s="17" t="e">
        <f>SUMIFS('[1]Deals (Exits)'!$C:$C,'[1]Deals (Exits)'!$B:$B,$A1188)</f>
        <v>#VALUE!</v>
      </c>
      <c r="BD1188" s="17" t="e">
        <f>SUMIFS('[1]Deals (investment)'!$C:$C,'[1]Deals (investment)'!$B:$B,$A1188,'[1]Deals (investment)'!$V:$V,BD$1)</f>
        <v>#VALUE!</v>
      </c>
      <c r="BE1188" s="17" t="e">
        <f>SUMIFS('[1]Deals (investment)'!$C:$C,'[1]Deals (investment)'!$B:$B,$A1188,'[1]Deals (investment)'!$V:$V,BE$1)</f>
        <v>#VALUE!</v>
      </c>
      <c r="BF1188" s="17" t="e">
        <f>SUMIFS('[1]Deals (investment)'!$C:$C,'[1]Deals (investment)'!$B:$B,$A1188,'[1]Deals (investment)'!$V:$V,BF$1)</f>
        <v>#VALUE!</v>
      </c>
      <c r="BG1188" s="17" t="e">
        <f>SUMIFS('[1]Deals (investment)'!$C:$C,'[1]Deals (investment)'!$B:$B,$A1188,'[1]Deals (investment)'!$V:$V,BG$1)</f>
        <v>#VALUE!</v>
      </c>
      <c r="BH1188" s="17" t="e">
        <f>SUMIFS('[1]Deals (investment)'!$C:$C,'[1]Deals (investment)'!$B:$B,$A1188,'[1]Deals (investment)'!$V:$V,BH$1)</f>
        <v>#VALUE!</v>
      </c>
      <c r="BI1188" s="17" t="e">
        <f>SUMIFS('[1]Deals (investment)'!$C:$C,'[1]Deals (investment)'!$B:$B,$A1188,'[1]Deals (investment)'!$V:$V,BI$1)</f>
        <v>#VALUE!</v>
      </c>
      <c r="BJ1188" s="17" t="e">
        <f>SUMIFS('[1]Deals (investment)'!$C:$C,'[1]Deals (investment)'!$B:$B,$A1188,'[1]Deals (investment)'!$V:$V,BJ$1)</f>
        <v>#VALUE!</v>
      </c>
      <c r="BK1188" s="17" t="e">
        <f>SUMIFS('[1]Deals (investment)'!$C:$C,'[1]Deals (investment)'!$B:$B,$A1188,'[1]Deals (investment)'!$V:$V,BK$1)</f>
        <v>#VALUE!</v>
      </c>
      <c r="BL1188" s="17" t="e">
        <f>SUMIFS('[1]Deals (investment)'!$C:$C,'[1]Deals (investment)'!$B:$B,$A1188,'[1]Deals (investment)'!$V:$V,BL$1)</f>
        <v>#VALUE!</v>
      </c>
      <c r="BM1188" s="17" t="e">
        <f>SUMIFS('[1]Deals (investment)'!$C:$C,'[1]Deals (investment)'!$B:$B,$A1188,'[1]Deals (investment)'!$V:$V,BM$1)</f>
        <v>#VALUE!</v>
      </c>
      <c r="BN1188" s="15"/>
      <c r="BO1188" s="15"/>
      <c r="BP1188" s="22"/>
      <c r="BQ1188" s="15"/>
      <c r="BR1188" s="15"/>
      <c r="BS1188" s="15"/>
      <c r="BT1188" s="15"/>
      <c r="BU1188" s="15"/>
      <c r="BV1188" s="15"/>
      <c r="BW1188" s="15"/>
      <c r="BX1188" s="15"/>
      <c r="BY1188" s="15"/>
      <c r="BZ1188" s="15"/>
      <c r="CA1188" s="15"/>
      <c r="CB1188" s="15"/>
      <c r="CC1188" s="15"/>
      <c r="CD1188" s="15" t="str">
        <f t="shared" si="180"/>
        <v>Leaf Global FintechLeaf offers virtual banking services to vulnerable populations crossing borders.Active</v>
      </c>
      <c r="CE1188" s="15"/>
      <c r="CF1188" s="15"/>
      <c r="CG1188" s="15"/>
      <c r="CH1188" s="15"/>
      <c r="CI1188" s="15"/>
      <c r="CJ1188" s="15"/>
    </row>
    <row r="1189" spans="1:118" ht="12.75">
      <c r="A1189" s="15" t="s">
        <v>8060</v>
      </c>
      <c r="B1189" s="15" t="s">
        <v>8061</v>
      </c>
      <c r="C1189" s="15" t="s">
        <v>58</v>
      </c>
      <c r="D1189" s="16">
        <v>2017</v>
      </c>
      <c r="E1189" s="15" t="s">
        <v>1228</v>
      </c>
      <c r="F1189" s="15"/>
      <c r="G1189" s="15" t="s">
        <v>1229</v>
      </c>
      <c r="H1189" s="15"/>
      <c r="I1189" s="15" t="s">
        <v>8062</v>
      </c>
      <c r="J1189" s="15"/>
      <c r="K1189" s="17" t="e">
        <f t="shared" si="178"/>
        <v>#VALUE!</v>
      </c>
      <c r="L1189" s="15"/>
      <c r="M1189" s="18" t="e">
        <f t="shared" si="166"/>
        <v>#VALUE!</v>
      </c>
      <c r="N1189" s="15"/>
      <c r="O1189" s="15"/>
      <c r="P1189" s="15"/>
      <c r="Q1189" s="24" t="e">
        <f ca="1">_xludf.MAXIFS('[1]Deals (investment)'!A:A,'[1]Deals (investment)'!B:B,A1189)</f>
        <v>#NAME?</v>
      </c>
      <c r="R1189" s="15" t="s">
        <v>8063</v>
      </c>
      <c r="S1189" s="19" t="s">
        <v>144</v>
      </c>
      <c r="T1189" s="15" t="s">
        <v>312</v>
      </c>
      <c r="U1189" s="17" t="s">
        <v>312</v>
      </c>
      <c r="V1189" s="15" t="s">
        <v>8064</v>
      </c>
      <c r="W1189" s="15"/>
      <c r="X1189" s="15" t="s">
        <v>79</v>
      </c>
      <c r="Y1189" s="15" t="s">
        <v>8065</v>
      </c>
      <c r="AB1189" s="20" t="s">
        <v>286</v>
      </c>
      <c r="AC1189" s="21" t="s">
        <v>8066</v>
      </c>
      <c r="AD1189" s="21" t="s">
        <v>8067</v>
      </c>
      <c r="AE1189" s="21" t="s">
        <v>8068</v>
      </c>
      <c r="AF1189" s="21" t="s">
        <v>8069</v>
      </c>
      <c r="AG1189" s="22">
        <f t="shared" ca="1" si="173"/>
        <v>0.67741935483870963</v>
      </c>
      <c r="AH1189" s="15" t="e">
        <f t="shared" si="175"/>
        <v>#VALUE!</v>
      </c>
      <c r="AI1189" s="22" t="str">
        <f>VLOOKUP(A1189,'[1]Deals (investment)'!$B$2:$Z$1497,1,FALSE)</f>
        <v>Legafrik</v>
      </c>
      <c r="AJ1189" s="22">
        <f>VLOOKUP(A1189,'[1]Deals (investment)'!$B$2:$Z$870,15,FALSE)</f>
        <v>0</v>
      </c>
      <c r="AK1189" s="17" t="e">
        <f>VLOOKUP(A1189,'[1]Deals (Exits)'!B:B,1,FALSE)</f>
        <v>#N/A</v>
      </c>
      <c r="AL1189" s="23">
        <f>VLOOKUP(G1189,[1]Lookups!$V$3:$Y$197,4,FALSE)</f>
        <v>0</v>
      </c>
      <c r="AM1189" s="17" t="str">
        <f>VLOOKUP(X1189,[1]Lookups!$B$3:$C$200,2,FALSE)</f>
        <v>Other Technologies &amp; Information Technology</v>
      </c>
      <c r="AN1189" s="17" t="e">
        <f>VLOOKUP(R1189,[1]Lookups!$H$3:$I$69,2,FALSE)</f>
        <v>#N/A</v>
      </c>
      <c r="AO1189" s="17" t="e">
        <f>VLOOKUP(T1189,[1]Lookups!$H$3:$I$69,2,FALSE)</f>
        <v>#N/A</v>
      </c>
      <c r="AP1189" s="17" t="e">
        <f>VLOOKUP(AN1189,[1]Lookups!$N$3:$O$11,2,FALSE)</f>
        <v>#N/A</v>
      </c>
      <c r="AQ1189" s="18" t="e">
        <f>COUNTIFS('[1]Deals (investment)'!$B:$B,$A1189)</f>
        <v>#VALUE!</v>
      </c>
      <c r="AR1189" s="18" t="e">
        <f>COUNTIFS('[1]Deals (investment)'!$B:$B,$A1189,'[1]Deals (investment)'!$T:$T,$AW$1)+COUNTIFS('[1]Deals (investment)'!$B:$B,$A1189,'[1]Deals (investment)'!$T:$T,$AX$1)+COUNTIFS('[1]Deals (investment)'!$B:$B,$A1189,'[1]Deals (investment)'!$T:$T,$AY$1)</f>
        <v>#VALUE!</v>
      </c>
      <c r="AS1189" s="17" t="e">
        <f>SUMIFS('[1]Deals (investment)'!$C:$C,'[1]Deals (investment)'!$B:$B,$A1189)</f>
        <v>#VALUE!</v>
      </c>
      <c r="AT1189" s="17" t="e">
        <f t="shared" si="179"/>
        <v>#VALUE!</v>
      </c>
      <c r="AU1189" s="18" t="e">
        <f>COUNTIF('[1]Deals (Exits)'!$B:$B,A1189)</f>
        <v>#VALUE!</v>
      </c>
      <c r="AV1189" s="17" t="e">
        <f>SUMIFS('[1]Deals (investment)'!$C:$C,'[1]Deals (investment)'!$B:$B,$A1189,'[1]Deals (investment)'!$T:$T,AV$1)</f>
        <v>#VALUE!</v>
      </c>
      <c r="AW1189" s="17" t="e">
        <f>SUMIFS('[1]Deals (investment)'!$C:$C,'[1]Deals (investment)'!$B:$B,$A1189,'[1]Deals (investment)'!$T:$T,AW$1)</f>
        <v>#VALUE!</v>
      </c>
      <c r="AX1189" s="17" t="e">
        <f>SUMIFS('[1]Deals (investment)'!$C:$C,'[1]Deals (investment)'!$B:$B,$A1189,'[1]Deals (investment)'!$T:$T,AX$1)</f>
        <v>#VALUE!</v>
      </c>
      <c r="AY1189" s="17" t="e">
        <f>SUMIFS('[1]Deals (investment)'!$C:$C,'[1]Deals (investment)'!$B:$B,$A1189,'[1]Deals (investment)'!$T:$T,AY$1)</f>
        <v>#VALUE!</v>
      </c>
      <c r="AZ1189" s="17" t="e">
        <f>SUMIFS('[1]Deals (investment)'!$C:$C,'[1]Deals (investment)'!$B:$B,$A1189,'[1]Deals (investment)'!$T:$T,AZ$1)</f>
        <v>#VALUE!</v>
      </c>
      <c r="BA1189" s="17" t="e">
        <f>SUMIFS('[1]Deals (investment)'!$C:$C,'[1]Deals (investment)'!$B:$B,$A1189,'[1]Deals (investment)'!$T:$T,BA$1)</f>
        <v>#VALUE!</v>
      </c>
      <c r="BB1189" s="17" t="e">
        <f>SUMIFS('[1]Deals (investment)'!$C:$C,'[1]Deals (investment)'!$B:$B,$A1189,'[1]Deals (investment)'!$T:$T,BB$1)</f>
        <v>#VALUE!</v>
      </c>
      <c r="BC1189" s="17" t="e">
        <f>SUMIFS('[1]Deals (Exits)'!$C:$C,'[1]Deals (Exits)'!$B:$B,$A1189)</f>
        <v>#VALUE!</v>
      </c>
      <c r="BD1189" s="17" t="e">
        <f>SUMIFS('[1]Deals (investment)'!$C:$C,'[1]Deals (investment)'!$B:$B,$A1189,'[1]Deals (investment)'!$V:$V,BD$1)</f>
        <v>#VALUE!</v>
      </c>
      <c r="BE1189" s="17" t="e">
        <f>SUMIFS('[1]Deals (investment)'!$C:$C,'[1]Deals (investment)'!$B:$B,$A1189,'[1]Deals (investment)'!$V:$V,BE$1)</f>
        <v>#VALUE!</v>
      </c>
      <c r="BF1189" s="17" t="e">
        <f>SUMIFS('[1]Deals (investment)'!$C:$C,'[1]Deals (investment)'!$B:$B,$A1189,'[1]Deals (investment)'!$V:$V,BF$1)</f>
        <v>#VALUE!</v>
      </c>
      <c r="BG1189" s="17" t="e">
        <f>SUMIFS('[1]Deals (investment)'!$C:$C,'[1]Deals (investment)'!$B:$B,$A1189,'[1]Deals (investment)'!$V:$V,BG$1)</f>
        <v>#VALUE!</v>
      </c>
      <c r="BH1189" s="17" t="e">
        <f>SUMIFS('[1]Deals (investment)'!$C:$C,'[1]Deals (investment)'!$B:$B,$A1189,'[1]Deals (investment)'!$V:$V,BH$1)</f>
        <v>#VALUE!</v>
      </c>
      <c r="BI1189" s="17" t="e">
        <f>SUMIFS('[1]Deals (investment)'!$C:$C,'[1]Deals (investment)'!$B:$B,$A1189,'[1]Deals (investment)'!$V:$V,BI$1)</f>
        <v>#VALUE!</v>
      </c>
      <c r="BJ1189" s="17" t="e">
        <f>SUMIFS('[1]Deals (investment)'!$C:$C,'[1]Deals (investment)'!$B:$B,$A1189,'[1]Deals (investment)'!$V:$V,BJ$1)</f>
        <v>#VALUE!</v>
      </c>
      <c r="BK1189" s="17" t="e">
        <f>SUMIFS('[1]Deals (investment)'!$C:$C,'[1]Deals (investment)'!$B:$B,$A1189,'[1]Deals (investment)'!$V:$V,BK$1)</f>
        <v>#VALUE!</v>
      </c>
      <c r="BL1189" s="17" t="e">
        <f>SUMIFS('[1]Deals (investment)'!$C:$C,'[1]Deals (investment)'!$B:$B,$A1189,'[1]Deals (investment)'!$V:$V,BL$1)</f>
        <v>#VALUE!</v>
      </c>
      <c r="BM1189" s="17" t="e">
        <f>SUMIFS('[1]Deals (investment)'!$C:$C,'[1]Deals (investment)'!$B:$B,$A1189,'[1]Deals (investment)'!$V:$V,BM$1)</f>
        <v>#VALUE!</v>
      </c>
      <c r="BN1189" s="15"/>
      <c r="BO1189" s="15"/>
      <c r="BP1189" s="22"/>
      <c r="BQ1189" s="15"/>
      <c r="BR1189" s="15"/>
      <c r="BS1189" s="15"/>
      <c r="BT1189" s="15"/>
      <c r="BU1189" s="15"/>
      <c r="BV1189" s="15"/>
      <c r="BW1189" s="15"/>
      <c r="BX1189" s="15"/>
      <c r="BY1189" s="15"/>
      <c r="BZ1189" s="15"/>
      <c r="CA1189" s="15"/>
      <c r="CB1189" s="15"/>
      <c r="CC1189" s="15"/>
      <c r="CD1189" s="15" t="str">
        <f t="shared" si="180"/>
        <v>LegafrikLegafrik is the first digital platform that allows you to manage all your online legal needs in the 17 OHADA countries in Africa. Create your statutes and legal documents compliant with OHADA Law Online and have them reviewed by lawyers at affordable rates. Consult lawyers in OHADA online.Active</v>
      </c>
      <c r="CE1189" s="15"/>
      <c r="CF1189" s="15"/>
      <c r="CG1189" s="15"/>
      <c r="CH1189" s="15"/>
      <c r="CI1189" s="15"/>
      <c r="CJ1189" s="15"/>
    </row>
    <row r="1190" spans="1:118" ht="12.75">
      <c r="A1190" s="15" t="s">
        <v>8070</v>
      </c>
      <c r="B1190" s="15" t="s">
        <v>8071</v>
      </c>
      <c r="C1190" s="15" t="s">
        <v>58</v>
      </c>
      <c r="D1190" s="16">
        <v>2016</v>
      </c>
      <c r="E1190" s="15" t="s">
        <v>3506</v>
      </c>
      <c r="F1190" s="15" t="s">
        <v>110</v>
      </c>
      <c r="G1190" s="15" t="s">
        <v>61</v>
      </c>
      <c r="H1190" s="15"/>
      <c r="I1190" s="15" t="s">
        <v>61</v>
      </c>
      <c r="J1190" s="15"/>
      <c r="K1190" s="17" t="e">
        <f t="shared" si="178"/>
        <v>#VALUE!</v>
      </c>
      <c r="L1190" s="15"/>
      <c r="M1190" s="18" t="e">
        <f t="shared" si="166"/>
        <v>#VALUE!</v>
      </c>
      <c r="N1190" s="15" t="s">
        <v>8072</v>
      </c>
      <c r="O1190" s="15"/>
      <c r="P1190" s="15"/>
      <c r="Q1190" s="24">
        <v>43070</v>
      </c>
      <c r="R1190" s="15" t="s">
        <v>636</v>
      </c>
      <c r="S1190" s="19">
        <v>15700</v>
      </c>
      <c r="T1190" s="15" t="s">
        <v>636</v>
      </c>
      <c r="U1190" s="19">
        <v>15700</v>
      </c>
      <c r="V1190" s="15" t="s">
        <v>8073</v>
      </c>
      <c r="W1190" s="15">
        <v>0</v>
      </c>
      <c r="X1190" s="15" t="s">
        <v>404</v>
      </c>
      <c r="Y1190" s="15" t="s">
        <v>8074</v>
      </c>
      <c r="Z1190" s="25" t="s">
        <v>109</v>
      </c>
      <c r="AA1190" s="25" t="s">
        <v>110</v>
      </c>
      <c r="AB1190" s="32">
        <v>43506</v>
      </c>
      <c r="AC1190" s="27" t="s">
        <v>8075</v>
      </c>
      <c r="AD1190" s="15" t="s">
        <v>110</v>
      </c>
      <c r="AE1190" s="27" t="s">
        <v>8076</v>
      </c>
      <c r="AF1190" s="27" t="s">
        <v>8077</v>
      </c>
      <c r="AG1190" s="22">
        <f t="shared" si="173"/>
        <v>0.83870967741935487</v>
      </c>
      <c r="AH1190" s="15" t="str">
        <f t="shared" si="175"/>
        <v/>
      </c>
      <c r="AI1190" s="22" t="str">
        <f>VLOOKUP(A1190,'[1]Deals (investment)'!$B$2:$Z$1497,1,FALSE)</f>
        <v>LegitCar</v>
      </c>
      <c r="AJ1190" s="22">
        <f>VLOOKUP(A1190,'[1]Deals (investment)'!$B$2:$Z$870,15,FALSE)</f>
        <v>1</v>
      </c>
      <c r="AK1190" s="17" t="e">
        <f>VLOOKUP(A1190,'[1]Deals (Exits)'!B:B,1,FALSE)</f>
        <v>#N/A</v>
      </c>
      <c r="AL1190" s="23">
        <f>VLOOKUP(G1190,[1]Lookups!$V$3:$Y$197,4,FALSE)</f>
        <v>0</v>
      </c>
      <c r="AM1190" s="17" t="str">
        <f>VLOOKUP(X1190,[1]Lookups!$B$3:$C$200,2,FALSE)</f>
        <v>Other Technologies &amp; Information Technology</v>
      </c>
      <c r="AN1190" s="17" t="str">
        <f>VLOOKUP(R1190,[1]Lookups!$H$3:$I$69,2,FALSE)</f>
        <v>1. Grant</v>
      </c>
      <c r="AO1190" s="17" t="str">
        <f>VLOOKUP(T1190,[1]Lookups!$H$3:$I$69,2,FALSE)</f>
        <v>1. Grant</v>
      </c>
      <c r="AP1190" s="17" t="str">
        <f>VLOOKUP(AN1190,[1]Lookups!$N$3:$O$11,2,FALSE)</f>
        <v>Early</v>
      </c>
      <c r="AQ1190" s="18" t="e">
        <f>COUNTIFS('[1]Deals (investment)'!$B:$B,$A1190)</f>
        <v>#VALUE!</v>
      </c>
      <c r="AR1190" s="18" t="e">
        <f>COUNTIFS('[1]Deals (investment)'!$B:$B,$A1190,'[1]Deals (investment)'!$T:$T,$AW$1)+COUNTIFS('[1]Deals (investment)'!$B:$B,$A1190,'[1]Deals (investment)'!$T:$T,$AX$1)+COUNTIFS('[1]Deals (investment)'!$B:$B,$A1190,'[1]Deals (investment)'!$T:$T,$AY$1)</f>
        <v>#VALUE!</v>
      </c>
      <c r="AS1190" s="17" t="e">
        <f>SUMIFS('[1]Deals (investment)'!$C:$C,'[1]Deals (investment)'!$B:$B,$A1190)</f>
        <v>#VALUE!</v>
      </c>
      <c r="AT1190" s="17" t="e">
        <f t="shared" si="179"/>
        <v>#VALUE!</v>
      </c>
      <c r="AU1190" s="18" t="e">
        <f>COUNTIF('[1]Deals (Exits)'!$B:$B,A1190)</f>
        <v>#VALUE!</v>
      </c>
      <c r="AV1190" s="17" t="e">
        <f>SUMIFS('[1]Deals (investment)'!$C:$C,'[1]Deals (investment)'!$B:$B,$A1190,'[1]Deals (investment)'!$T:$T,AV$1)</f>
        <v>#VALUE!</v>
      </c>
      <c r="AW1190" s="17" t="e">
        <f>SUMIFS('[1]Deals (investment)'!$C:$C,'[1]Deals (investment)'!$B:$B,$A1190,'[1]Deals (investment)'!$T:$T,AW$1)</f>
        <v>#VALUE!</v>
      </c>
      <c r="AX1190" s="17" t="e">
        <f>SUMIFS('[1]Deals (investment)'!$C:$C,'[1]Deals (investment)'!$B:$B,$A1190,'[1]Deals (investment)'!$T:$T,AX$1)</f>
        <v>#VALUE!</v>
      </c>
      <c r="AY1190" s="17" t="e">
        <f>SUMIFS('[1]Deals (investment)'!$C:$C,'[1]Deals (investment)'!$B:$B,$A1190,'[1]Deals (investment)'!$T:$T,AY$1)</f>
        <v>#VALUE!</v>
      </c>
      <c r="AZ1190" s="17" t="e">
        <f>SUMIFS('[1]Deals (investment)'!$C:$C,'[1]Deals (investment)'!$B:$B,$A1190,'[1]Deals (investment)'!$T:$T,AZ$1)</f>
        <v>#VALUE!</v>
      </c>
      <c r="BA1190" s="17" t="e">
        <f>SUMIFS('[1]Deals (investment)'!$C:$C,'[1]Deals (investment)'!$B:$B,$A1190,'[1]Deals (investment)'!$T:$T,BA$1)</f>
        <v>#VALUE!</v>
      </c>
      <c r="BB1190" s="17" t="e">
        <f>SUMIFS('[1]Deals (investment)'!$C:$C,'[1]Deals (investment)'!$B:$B,$A1190,'[1]Deals (investment)'!$T:$T,BB$1)</f>
        <v>#VALUE!</v>
      </c>
      <c r="BC1190" s="17" t="e">
        <f>SUMIFS('[1]Deals (Exits)'!$C:$C,'[1]Deals (Exits)'!$B:$B,$A1190)</f>
        <v>#VALUE!</v>
      </c>
      <c r="BD1190" s="17" t="e">
        <f>SUMIFS('[1]Deals (investment)'!$C:$C,'[1]Deals (investment)'!$B:$B,$A1190,'[1]Deals (investment)'!$V:$V,BD$1)</f>
        <v>#VALUE!</v>
      </c>
      <c r="BE1190" s="17" t="e">
        <f>SUMIFS('[1]Deals (investment)'!$C:$C,'[1]Deals (investment)'!$B:$B,$A1190,'[1]Deals (investment)'!$V:$V,BE$1)</f>
        <v>#VALUE!</v>
      </c>
      <c r="BF1190" s="17" t="e">
        <f>SUMIFS('[1]Deals (investment)'!$C:$C,'[1]Deals (investment)'!$B:$B,$A1190,'[1]Deals (investment)'!$V:$V,BF$1)</f>
        <v>#VALUE!</v>
      </c>
      <c r="BG1190" s="17" t="e">
        <f>SUMIFS('[1]Deals (investment)'!$C:$C,'[1]Deals (investment)'!$B:$B,$A1190,'[1]Deals (investment)'!$V:$V,BG$1)</f>
        <v>#VALUE!</v>
      </c>
      <c r="BH1190" s="17" t="e">
        <f>SUMIFS('[1]Deals (investment)'!$C:$C,'[1]Deals (investment)'!$B:$B,$A1190,'[1]Deals (investment)'!$V:$V,BH$1)</f>
        <v>#VALUE!</v>
      </c>
      <c r="BI1190" s="17" t="e">
        <f>SUMIFS('[1]Deals (investment)'!$C:$C,'[1]Deals (investment)'!$B:$B,$A1190,'[1]Deals (investment)'!$V:$V,BI$1)</f>
        <v>#VALUE!</v>
      </c>
      <c r="BJ1190" s="17" t="e">
        <f>SUMIFS('[1]Deals (investment)'!$C:$C,'[1]Deals (investment)'!$B:$B,$A1190,'[1]Deals (investment)'!$V:$V,BJ$1)</f>
        <v>#VALUE!</v>
      </c>
      <c r="BK1190" s="17" t="e">
        <f>SUMIFS('[1]Deals (investment)'!$C:$C,'[1]Deals (investment)'!$B:$B,$A1190,'[1]Deals (investment)'!$V:$V,BK$1)</f>
        <v>#VALUE!</v>
      </c>
      <c r="BL1190" s="17" t="e">
        <f>SUMIFS('[1]Deals (investment)'!$C:$C,'[1]Deals (investment)'!$B:$B,$A1190,'[1]Deals (investment)'!$V:$V,BL$1)</f>
        <v>#VALUE!</v>
      </c>
      <c r="BM1190" s="17" t="e">
        <f>SUMIFS('[1]Deals (investment)'!$C:$C,'[1]Deals (investment)'!$B:$B,$A1190,'[1]Deals (investment)'!$V:$V,BM$1)</f>
        <v>#VALUE!</v>
      </c>
      <c r="BN1190" s="15"/>
      <c r="BO1190" s="15"/>
      <c r="BP1190" s="22"/>
      <c r="BQ1190" s="15"/>
      <c r="BR1190" s="15"/>
      <c r="BS1190" s="15"/>
      <c r="BT1190" s="15"/>
      <c r="BU1190" s="15"/>
      <c r="BV1190" s="15"/>
      <c r="BW1190" s="15"/>
      <c r="BX1190" s="15"/>
      <c r="BY1190" s="15"/>
      <c r="BZ1190" s="15"/>
      <c r="CA1190" s="15"/>
      <c r="CB1190" s="15"/>
      <c r="CC1190" s="15"/>
      <c r="CD1190" s="15" t="str">
        <f t="shared" si="180"/>
        <v>LegitCarLegitCar aims to solve the problem of vehicle theft in Nigeria by providing automated vehicles theft-status check for individuals and businesses.Active</v>
      </c>
      <c r="CE1190" s="15"/>
      <c r="CF1190" s="15"/>
      <c r="CG1190" s="15"/>
      <c r="CH1190" s="15"/>
      <c r="CI1190" s="15"/>
      <c r="CJ1190" s="15"/>
      <c r="DN1190">
        <v>2017</v>
      </c>
    </row>
    <row r="1191" spans="1:118" ht="12.75">
      <c r="A1191" s="15" t="s">
        <v>8078</v>
      </c>
      <c r="B1191" s="15" t="s">
        <v>8079</v>
      </c>
      <c r="C1191" s="15" t="s">
        <v>58</v>
      </c>
      <c r="D1191" s="16">
        <v>2014</v>
      </c>
      <c r="E1191" s="15" t="s">
        <v>666</v>
      </c>
      <c r="F1191" s="15"/>
      <c r="G1191" s="15" t="s">
        <v>118</v>
      </c>
      <c r="H1191" s="15"/>
      <c r="I1191" s="15" t="s">
        <v>118</v>
      </c>
      <c r="J1191" s="15"/>
      <c r="K1191" s="17" t="e">
        <f t="shared" si="178"/>
        <v>#VALUE!</v>
      </c>
      <c r="L1191" s="15"/>
      <c r="M1191" s="18" t="e">
        <f t="shared" si="166"/>
        <v>#VALUE!</v>
      </c>
      <c r="N1191" s="15"/>
      <c r="O1191" s="15"/>
      <c r="P1191" s="15"/>
      <c r="Q1191" s="24" t="e">
        <f ca="1">_xludf.MAXIFS('[1]Deals (investment)'!A:A,'[1]Deals (investment)'!B:B,A1191)</f>
        <v>#NAME?</v>
      </c>
      <c r="R1191" s="15"/>
      <c r="S1191" s="19"/>
      <c r="T1191" s="15"/>
      <c r="U1191" s="17"/>
      <c r="V1191" s="15" t="s">
        <v>8080</v>
      </c>
      <c r="W1191" s="15"/>
      <c r="X1191" s="15" t="s">
        <v>158</v>
      </c>
      <c r="Y1191" s="15" t="s">
        <v>158</v>
      </c>
      <c r="AB1191" s="20"/>
      <c r="AC1191" s="21" t="s">
        <v>8081</v>
      </c>
      <c r="AD1191" s="21" t="s">
        <v>8082</v>
      </c>
      <c r="AE1191" s="21" t="s">
        <v>8083</v>
      </c>
      <c r="AF1191" s="21" t="s">
        <v>8084</v>
      </c>
      <c r="AG1191" s="22">
        <f t="shared" ca="1" si="173"/>
        <v>0.5161290322580645</v>
      </c>
      <c r="AH1191" s="15" t="str">
        <f t="shared" si="175"/>
        <v/>
      </c>
      <c r="AI1191" s="22" t="e">
        <f>VLOOKUP(A1191,'[1]Deals (investment)'!$B$2:$Z$1497,1,FALSE)</f>
        <v>#N/A</v>
      </c>
      <c r="AJ1191" s="22" t="e">
        <f>VLOOKUP(A1191,'[1]Deals (investment)'!$B$2:$Z$870,15,FALSE)</f>
        <v>#N/A</v>
      </c>
      <c r="AK1191" s="17" t="e">
        <f>VLOOKUP(A1191,'[1]Deals (Exits)'!B:B,1,FALSE)</f>
        <v>#N/A</v>
      </c>
      <c r="AL1191" s="23">
        <f>VLOOKUP(G1191,[1]Lookups!$V$3:$Y$197,4,FALSE)</f>
        <v>0</v>
      </c>
      <c r="AM1191" s="17" t="str">
        <f>VLOOKUP(X1191,[1]Lookups!$B$3:$C$200,2,FALSE)</f>
        <v>Financial Services</v>
      </c>
      <c r="AN1191" s="17" t="e">
        <f>VLOOKUP(R1191,[1]Lookups!$H$3:$I$69,2,FALSE)</f>
        <v>#N/A</v>
      </c>
      <c r="AO1191" s="17" t="e">
        <f>VLOOKUP(T1191,[1]Lookups!$H$3:$I$69,2,FALSE)</f>
        <v>#N/A</v>
      </c>
      <c r="AP1191" s="17" t="e">
        <f>VLOOKUP(AN1191,[1]Lookups!$N$3:$O$11,2,FALSE)</f>
        <v>#N/A</v>
      </c>
      <c r="AQ1191" s="18" t="e">
        <f>COUNTIFS('[1]Deals (investment)'!$B:$B,$A1191)</f>
        <v>#VALUE!</v>
      </c>
      <c r="AR1191" s="18" t="e">
        <f>COUNTIFS('[1]Deals (investment)'!$B:$B,$A1191,'[1]Deals (investment)'!$T:$T,$AW$1)+COUNTIFS('[1]Deals (investment)'!$B:$B,$A1191,'[1]Deals (investment)'!$T:$T,$AX$1)+COUNTIFS('[1]Deals (investment)'!$B:$B,$A1191,'[1]Deals (investment)'!$T:$T,$AY$1)</f>
        <v>#VALUE!</v>
      </c>
      <c r="AS1191" s="17" t="e">
        <f>SUMIFS('[1]Deals (investment)'!$C:$C,'[1]Deals (investment)'!$B:$B,$A1191)</f>
        <v>#VALUE!</v>
      </c>
      <c r="AT1191" s="17" t="e">
        <f t="shared" si="179"/>
        <v>#VALUE!</v>
      </c>
      <c r="AU1191" s="18" t="e">
        <f>COUNTIF('[1]Deals (Exits)'!$B:$B,A1191)</f>
        <v>#VALUE!</v>
      </c>
      <c r="AV1191" s="17" t="e">
        <f>SUMIFS('[1]Deals (investment)'!$C:$C,'[1]Deals (investment)'!$B:$B,$A1191,'[1]Deals (investment)'!$T:$T,AV$1)</f>
        <v>#VALUE!</v>
      </c>
      <c r="AW1191" s="17" t="e">
        <f>SUMIFS('[1]Deals (investment)'!$C:$C,'[1]Deals (investment)'!$B:$B,$A1191,'[1]Deals (investment)'!$T:$T,AW$1)</f>
        <v>#VALUE!</v>
      </c>
      <c r="AX1191" s="17" t="e">
        <f>SUMIFS('[1]Deals (investment)'!$C:$C,'[1]Deals (investment)'!$B:$B,$A1191,'[1]Deals (investment)'!$T:$T,AX$1)</f>
        <v>#VALUE!</v>
      </c>
      <c r="AY1191" s="17" t="e">
        <f>SUMIFS('[1]Deals (investment)'!$C:$C,'[1]Deals (investment)'!$B:$B,$A1191,'[1]Deals (investment)'!$T:$T,AY$1)</f>
        <v>#VALUE!</v>
      </c>
      <c r="AZ1191" s="17" t="e">
        <f>SUMIFS('[1]Deals (investment)'!$C:$C,'[1]Deals (investment)'!$B:$B,$A1191,'[1]Deals (investment)'!$T:$T,AZ$1)</f>
        <v>#VALUE!</v>
      </c>
      <c r="BA1191" s="17" t="e">
        <f>SUMIFS('[1]Deals (investment)'!$C:$C,'[1]Deals (investment)'!$B:$B,$A1191,'[1]Deals (investment)'!$T:$T,BA$1)</f>
        <v>#VALUE!</v>
      </c>
      <c r="BB1191" s="17" t="e">
        <f>SUMIFS('[1]Deals (investment)'!$C:$C,'[1]Deals (investment)'!$B:$B,$A1191,'[1]Deals (investment)'!$T:$T,BB$1)</f>
        <v>#VALUE!</v>
      </c>
      <c r="BC1191" s="17" t="e">
        <f>SUMIFS('[1]Deals (Exits)'!$C:$C,'[1]Deals (Exits)'!$B:$B,$A1191)</f>
        <v>#VALUE!</v>
      </c>
      <c r="BD1191" s="17" t="e">
        <f>SUMIFS('[1]Deals (investment)'!$C:$C,'[1]Deals (investment)'!$B:$B,$A1191,'[1]Deals (investment)'!$V:$V,BD$1)</f>
        <v>#VALUE!</v>
      </c>
      <c r="BE1191" s="17" t="e">
        <f>SUMIFS('[1]Deals (investment)'!$C:$C,'[1]Deals (investment)'!$B:$B,$A1191,'[1]Deals (investment)'!$V:$V,BE$1)</f>
        <v>#VALUE!</v>
      </c>
      <c r="BF1191" s="17" t="e">
        <f>SUMIFS('[1]Deals (investment)'!$C:$C,'[1]Deals (investment)'!$B:$B,$A1191,'[1]Deals (investment)'!$V:$V,BF$1)</f>
        <v>#VALUE!</v>
      </c>
      <c r="BG1191" s="17" t="e">
        <f>SUMIFS('[1]Deals (investment)'!$C:$C,'[1]Deals (investment)'!$B:$B,$A1191,'[1]Deals (investment)'!$V:$V,BG$1)</f>
        <v>#VALUE!</v>
      </c>
      <c r="BH1191" s="17" t="e">
        <f>SUMIFS('[1]Deals (investment)'!$C:$C,'[1]Deals (investment)'!$B:$B,$A1191,'[1]Deals (investment)'!$V:$V,BH$1)</f>
        <v>#VALUE!</v>
      </c>
      <c r="BI1191" s="17" t="e">
        <f>SUMIFS('[1]Deals (investment)'!$C:$C,'[1]Deals (investment)'!$B:$B,$A1191,'[1]Deals (investment)'!$V:$V,BI$1)</f>
        <v>#VALUE!</v>
      </c>
      <c r="BJ1191" s="17" t="e">
        <f>SUMIFS('[1]Deals (investment)'!$C:$C,'[1]Deals (investment)'!$B:$B,$A1191,'[1]Deals (investment)'!$V:$V,BJ$1)</f>
        <v>#VALUE!</v>
      </c>
      <c r="BK1191" s="17" t="e">
        <f>SUMIFS('[1]Deals (investment)'!$C:$C,'[1]Deals (investment)'!$B:$B,$A1191,'[1]Deals (investment)'!$V:$V,BK$1)</f>
        <v>#VALUE!</v>
      </c>
      <c r="BL1191" s="17" t="e">
        <f>SUMIFS('[1]Deals (investment)'!$C:$C,'[1]Deals (investment)'!$B:$B,$A1191,'[1]Deals (investment)'!$V:$V,BL$1)</f>
        <v>#VALUE!</v>
      </c>
      <c r="BM1191" s="17" t="e">
        <f>SUMIFS('[1]Deals (investment)'!$C:$C,'[1]Deals (investment)'!$B:$B,$A1191,'[1]Deals (investment)'!$V:$V,BM$1)</f>
        <v>#VALUE!</v>
      </c>
      <c r="BN1191" s="15"/>
      <c r="BO1191" s="15"/>
      <c r="BP1191" s="22"/>
      <c r="BQ1191" s="15"/>
      <c r="BR1191" s="15"/>
      <c r="BS1191" s="15"/>
      <c r="BT1191" s="15"/>
      <c r="BU1191" s="15"/>
      <c r="BV1191" s="15"/>
      <c r="BW1191" s="15"/>
      <c r="BX1191" s="15"/>
      <c r="BY1191" s="15"/>
      <c r="BZ1191" s="15"/>
      <c r="CA1191" s="15"/>
      <c r="CB1191" s="15"/>
      <c r="CC1191" s="15"/>
      <c r="CD1191" s="15" t="str">
        <f t="shared" si="180"/>
        <v>Lelapa FundLelapaFund is a niche crowdinvestment platform dedicated to African companies.Active</v>
      </c>
      <c r="CE1191" s="15"/>
      <c r="CF1191" s="15"/>
      <c r="CG1191" s="15"/>
      <c r="CH1191" s="15"/>
      <c r="CI1191" s="15"/>
      <c r="CJ1191" s="15"/>
    </row>
    <row r="1192" spans="1:118" ht="12.75">
      <c r="A1192" s="15" t="s">
        <v>8085</v>
      </c>
      <c r="B1192" s="15" t="s">
        <v>8086</v>
      </c>
      <c r="C1192" s="15" t="s">
        <v>58</v>
      </c>
      <c r="D1192" s="16">
        <v>2014</v>
      </c>
      <c r="E1192" s="15" t="s">
        <v>117</v>
      </c>
      <c r="F1192" s="15" t="s">
        <v>199</v>
      </c>
      <c r="G1192" s="15" t="s">
        <v>118</v>
      </c>
      <c r="H1192" s="15"/>
      <c r="I1192" s="15" t="s">
        <v>118</v>
      </c>
      <c r="J1192" s="15"/>
      <c r="K1192" s="17" t="e">
        <f t="shared" si="178"/>
        <v>#VALUE!</v>
      </c>
      <c r="L1192" s="15"/>
      <c r="M1192" s="18" t="e">
        <f t="shared" si="166"/>
        <v>#VALUE!</v>
      </c>
      <c r="N1192" s="15"/>
      <c r="O1192" s="15"/>
      <c r="P1192" s="15"/>
      <c r="Q1192" s="24" t="e">
        <f ca="1">_xludf.MAXIFS('[1]Deals (investment)'!A:A,'[1]Deals (investment)'!B:B,A1192)</f>
        <v>#NAME?</v>
      </c>
      <c r="R1192" s="15" t="s">
        <v>636</v>
      </c>
      <c r="S1192" s="19">
        <v>450000</v>
      </c>
      <c r="T1192" s="17" t="s">
        <v>636</v>
      </c>
      <c r="U1192" s="17">
        <v>450000</v>
      </c>
      <c r="V1192" s="15" t="s">
        <v>8087</v>
      </c>
      <c r="W1192" s="15">
        <v>0</v>
      </c>
      <c r="X1192" s="15" t="s">
        <v>158</v>
      </c>
      <c r="Y1192" s="15" t="s">
        <v>8088</v>
      </c>
      <c r="AB1192" s="32">
        <v>43506</v>
      </c>
      <c r="AC1192" s="21" t="s">
        <v>8089</v>
      </c>
      <c r="AD1192" s="21" t="s">
        <v>8090</v>
      </c>
      <c r="AE1192" s="21" t="s">
        <v>8091</v>
      </c>
      <c r="AF1192" s="15"/>
      <c r="AG1192" s="22">
        <f t="shared" ca="1" si="173"/>
        <v>0.70967741935483875</v>
      </c>
      <c r="AH1192" s="15" t="str">
        <f t="shared" si="175"/>
        <v/>
      </c>
      <c r="AI1192" s="22" t="str">
        <f>VLOOKUP(A1192,'[1]Deals (investment)'!$B$2:$Z$1497,1,FALSE)</f>
        <v>Lendable</v>
      </c>
      <c r="AJ1192" s="22">
        <f>VLOOKUP(A1192,'[1]Deals (investment)'!$B$2:$Z$870,15,FALSE)</f>
        <v>1</v>
      </c>
      <c r="AK1192" s="17" t="e">
        <f>VLOOKUP(A1192,'[1]Deals (Exits)'!B:B,1,FALSE)</f>
        <v>#N/A</v>
      </c>
      <c r="AL1192" s="23">
        <f>VLOOKUP(G1192,[1]Lookups!$V$3:$Y$197,4,FALSE)</f>
        <v>0</v>
      </c>
      <c r="AM1192" s="17" t="str">
        <f>VLOOKUP(X1192,[1]Lookups!$B$3:$C$200,2,FALSE)</f>
        <v>Financial Services</v>
      </c>
      <c r="AN1192" s="17" t="str">
        <f>VLOOKUP(R1192,[1]Lookups!$H$3:$I$69,2,FALSE)</f>
        <v>1. Grant</v>
      </c>
      <c r="AO1192" s="17" t="str">
        <f>VLOOKUP(T1192,[1]Lookups!$H$3:$I$69,2,FALSE)</f>
        <v>1. Grant</v>
      </c>
      <c r="AP1192" s="17" t="str">
        <f>VLOOKUP(AN1192,[1]Lookups!$N$3:$O$11,2,FALSE)</f>
        <v>Early</v>
      </c>
      <c r="AQ1192" s="18" t="e">
        <f>COUNTIFS('[1]Deals (investment)'!$B:$B,$A1192)</f>
        <v>#VALUE!</v>
      </c>
      <c r="AR1192" s="18" t="e">
        <f>COUNTIFS('[1]Deals (investment)'!$B:$B,$A1192,'[1]Deals (investment)'!$T:$T,$AW$1)+COUNTIFS('[1]Deals (investment)'!$B:$B,$A1192,'[1]Deals (investment)'!$T:$T,$AX$1)+COUNTIFS('[1]Deals (investment)'!$B:$B,$A1192,'[1]Deals (investment)'!$T:$T,$AY$1)</f>
        <v>#VALUE!</v>
      </c>
      <c r="AS1192" s="17" t="e">
        <f>SUMIFS('[1]Deals (investment)'!$C:$C,'[1]Deals (investment)'!$B:$B,$A1192)</f>
        <v>#VALUE!</v>
      </c>
      <c r="AT1192" s="17" t="e">
        <f t="shared" si="179"/>
        <v>#VALUE!</v>
      </c>
      <c r="AU1192" s="18" t="e">
        <f>COUNTIF('[1]Deals (Exits)'!$B:$B,A1192)</f>
        <v>#VALUE!</v>
      </c>
      <c r="AV1192" s="17" t="e">
        <f>SUMIFS('[1]Deals (investment)'!$C:$C,'[1]Deals (investment)'!$B:$B,$A1192,'[1]Deals (investment)'!$T:$T,AV$1)</f>
        <v>#VALUE!</v>
      </c>
      <c r="AW1192" s="17" t="e">
        <f>SUMIFS('[1]Deals (investment)'!$C:$C,'[1]Deals (investment)'!$B:$B,$A1192,'[1]Deals (investment)'!$T:$T,AW$1)</f>
        <v>#VALUE!</v>
      </c>
      <c r="AX1192" s="17" t="e">
        <f>SUMIFS('[1]Deals (investment)'!$C:$C,'[1]Deals (investment)'!$B:$B,$A1192,'[1]Deals (investment)'!$T:$T,AX$1)</f>
        <v>#VALUE!</v>
      </c>
      <c r="AY1192" s="17" t="e">
        <f>SUMIFS('[1]Deals (investment)'!$C:$C,'[1]Deals (investment)'!$B:$B,$A1192,'[1]Deals (investment)'!$T:$T,AY$1)</f>
        <v>#VALUE!</v>
      </c>
      <c r="AZ1192" s="17" t="e">
        <f>SUMIFS('[1]Deals (investment)'!$C:$C,'[1]Deals (investment)'!$B:$B,$A1192,'[1]Deals (investment)'!$T:$T,AZ$1)</f>
        <v>#VALUE!</v>
      </c>
      <c r="BA1192" s="17" t="e">
        <f>SUMIFS('[1]Deals (investment)'!$C:$C,'[1]Deals (investment)'!$B:$B,$A1192,'[1]Deals (investment)'!$T:$T,BA$1)</f>
        <v>#VALUE!</v>
      </c>
      <c r="BB1192" s="17" t="e">
        <f>SUMIFS('[1]Deals (investment)'!$C:$C,'[1]Deals (investment)'!$B:$B,$A1192,'[1]Deals (investment)'!$T:$T,BB$1)</f>
        <v>#VALUE!</v>
      </c>
      <c r="BC1192" s="17" t="e">
        <f>SUMIFS('[1]Deals (Exits)'!$C:$C,'[1]Deals (Exits)'!$B:$B,$A1192)</f>
        <v>#VALUE!</v>
      </c>
      <c r="BD1192" s="17" t="e">
        <f>SUMIFS('[1]Deals (investment)'!$C:$C,'[1]Deals (investment)'!$B:$B,$A1192,'[1]Deals (investment)'!$V:$V,BD$1)</f>
        <v>#VALUE!</v>
      </c>
      <c r="BE1192" s="17" t="e">
        <f>SUMIFS('[1]Deals (investment)'!$C:$C,'[1]Deals (investment)'!$B:$B,$A1192,'[1]Deals (investment)'!$V:$V,BE$1)</f>
        <v>#VALUE!</v>
      </c>
      <c r="BF1192" s="17" t="e">
        <f>SUMIFS('[1]Deals (investment)'!$C:$C,'[1]Deals (investment)'!$B:$B,$A1192,'[1]Deals (investment)'!$V:$V,BF$1)</f>
        <v>#VALUE!</v>
      </c>
      <c r="BG1192" s="17" t="e">
        <f>SUMIFS('[1]Deals (investment)'!$C:$C,'[1]Deals (investment)'!$B:$B,$A1192,'[1]Deals (investment)'!$V:$V,BG$1)</f>
        <v>#VALUE!</v>
      </c>
      <c r="BH1192" s="17" t="e">
        <f>SUMIFS('[1]Deals (investment)'!$C:$C,'[1]Deals (investment)'!$B:$B,$A1192,'[1]Deals (investment)'!$V:$V,BH$1)</f>
        <v>#VALUE!</v>
      </c>
      <c r="BI1192" s="17" t="e">
        <f>SUMIFS('[1]Deals (investment)'!$C:$C,'[1]Deals (investment)'!$B:$B,$A1192,'[1]Deals (investment)'!$V:$V,BI$1)</f>
        <v>#VALUE!</v>
      </c>
      <c r="BJ1192" s="17" t="e">
        <f>SUMIFS('[1]Deals (investment)'!$C:$C,'[1]Deals (investment)'!$B:$B,$A1192,'[1]Deals (investment)'!$V:$V,BJ$1)</f>
        <v>#VALUE!</v>
      </c>
      <c r="BK1192" s="17" t="e">
        <f>SUMIFS('[1]Deals (investment)'!$C:$C,'[1]Deals (investment)'!$B:$B,$A1192,'[1]Deals (investment)'!$V:$V,BK$1)</f>
        <v>#VALUE!</v>
      </c>
      <c r="BL1192" s="17" t="e">
        <f>SUMIFS('[1]Deals (investment)'!$C:$C,'[1]Deals (investment)'!$B:$B,$A1192,'[1]Deals (investment)'!$V:$V,BL$1)</f>
        <v>#VALUE!</v>
      </c>
      <c r="BM1192" s="17" t="e">
        <f>SUMIFS('[1]Deals (investment)'!$C:$C,'[1]Deals (investment)'!$B:$B,$A1192,'[1]Deals (investment)'!$V:$V,BM$1)</f>
        <v>#VALUE!</v>
      </c>
      <c r="BN1192" s="15"/>
      <c r="BO1192" s="15"/>
      <c r="BP1192" s="22"/>
      <c r="BQ1192" s="15"/>
      <c r="BR1192" s="15"/>
      <c r="BS1192" s="15"/>
      <c r="BT1192" s="15"/>
      <c r="BU1192" s="15"/>
      <c r="BV1192" s="15"/>
      <c r="BW1192" s="15"/>
      <c r="BX1192" s="15"/>
      <c r="BY1192" s="15"/>
      <c r="BZ1192" s="15"/>
      <c r="CA1192" s="15"/>
      <c r="CB1192" s="15"/>
      <c r="CC1192" s="15"/>
      <c r="CD1192" s="15" t="str">
        <f t="shared" si="180"/>
        <v>LendableLendable is passionate about making impact investing a competitive asset class. They build technology and financial products to bring finance to one hundred million borrowers that deserve it.Active</v>
      </c>
      <c r="CE1192" s="15"/>
      <c r="CF1192" s="15"/>
      <c r="CG1192" s="15"/>
      <c r="CH1192" s="15"/>
      <c r="CI1192" s="15"/>
      <c r="CJ1192" s="15"/>
      <c r="DN1192">
        <v>2018</v>
      </c>
    </row>
    <row r="1193" spans="1:118" ht="12.75">
      <c r="A1193" s="15" t="s">
        <v>8092</v>
      </c>
      <c r="B1193" s="15" t="s">
        <v>8093</v>
      </c>
      <c r="C1193" s="15" t="s">
        <v>58</v>
      </c>
      <c r="D1193" s="16">
        <v>2016</v>
      </c>
      <c r="E1193" s="15" t="s">
        <v>8094</v>
      </c>
      <c r="F1193" s="15"/>
      <c r="G1193" s="15"/>
      <c r="H1193" s="15"/>
      <c r="I1193" s="15"/>
      <c r="J1193" s="15"/>
      <c r="K1193" s="17" t="e">
        <f t="shared" si="178"/>
        <v>#VALUE!</v>
      </c>
      <c r="L1193" s="15"/>
      <c r="M1193" s="18" t="e">
        <f t="shared" si="166"/>
        <v>#VALUE!</v>
      </c>
      <c r="N1193" s="15"/>
      <c r="O1193" s="15"/>
      <c r="P1193" s="15"/>
      <c r="Q1193" s="15"/>
      <c r="R1193" s="15"/>
      <c r="S1193" s="19"/>
      <c r="T1193" s="15"/>
      <c r="U1193" s="17"/>
      <c r="V1193" s="15" t="s">
        <v>8095</v>
      </c>
      <c r="W1193" s="15"/>
      <c r="X1193" s="15" t="s">
        <v>404</v>
      </c>
      <c r="Y1193" s="15" t="s">
        <v>8096</v>
      </c>
      <c r="AB1193" s="20"/>
      <c r="AC1193" s="21" t="s">
        <v>8097</v>
      </c>
      <c r="AD1193" s="21" t="s">
        <v>8098</v>
      </c>
      <c r="AE1193" s="15"/>
      <c r="AF1193" s="15"/>
      <c r="AG1193" s="22">
        <f t="shared" si="173"/>
        <v>0.35483870967741937</v>
      </c>
      <c r="AH1193" s="15" t="str">
        <f t="shared" si="175"/>
        <v/>
      </c>
      <c r="AI1193" s="22" t="e">
        <f>VLOOKUP(A1193,'[1]Deals (investment)'!$B$2:$Z$1497,1,FALSE)</f>
        <v>#N/A</v>
      </c>
      <c r="AJ1193" s="22" t="e">
        <f>VLOOKUP(A1193,'[1]Deals (investment)'!$B$2:$Z$870,15,FALSE)</f>
        <v>#N/A</v>
      </c>
      <c r="AK1193" s="17" t="e">
        <f>VLOOKUP(A1193,'[1]Deals (Exits)'!B:B,1,FALSE)</f>
        <v>#N/A</v>
      </c>
      <c r="AL1193" s="23" t="e">
        <f>VLOOKUP(G1193,[1]Lookups!$V$3:$Y$197,4,FALSE)</f>
        <v>#N/A</v>
      </c>
      <c r="AM1193" s="17" t="str">
        <f>VLOOKUP(X1193,[1]Lookups!$B$3:$C$200,2,FALSE)</f>
        <v>Other Technologies &amp; Information Technology</v>
      </c>
      <c r="AN1193" s="17" t="e">
        <f>VLOOKUP(R1193,[1]Lookups!$H$3:$I$69,2,FALSE)</f>
        <v>#N/A</v>
      </c>
      <c r="AO1193" s="17" t="e">
        <f>VLOOKUP(T1193,[1]Lookups!$H$3:$I$69,2,FALSE)</f>
        <v>#N/A</v>
      </c>
      <c r="AP1193" s="17" t="e">
        <f>VLOOKUP(AN1193,[1]Lookups!$N$3:$O$11,2,FALSE)</f>
        <v>#N/A</v>
      </c>
      <c r="AQ1193" s="18" t="e">
        <f>COUNTIFS('[1]Deals (investment)'!$B:$B,$A1193)</f>
        <v>#VALUE!</v>
      </c>
      <c r="AR1193" s="18" t="e">
        <f>COUNTIFS('[1]Deals (investment)'!$B:$B,$A1193,'[1]Deals (investment)'!$T:$T,$AW$1)+COUNTIFS('[1]Deals (investment)'!$B:$B,$A1193,'[1]Deals (investment)'!$T:$T,$AX$1)+COUNTIFS('[1]Deals (investment)'!$B:$B,$A1193,'[1]Deals (investment)'!$T:$T,$AY$1)</f>
        <v>#VALUE!</v>
      </c>
      <c r="AS1193" s="17" t="e">
        <f>SUMIFS('[1]Deals (investment)'!$C:$C,'[1]Deals (investment)'!$B:$B,$A1193)</f>
        <v>#VALUE!</v>
      </c>
      <c r="AT1193" s="17" t="e">
        <f t="shared" si="179"/>
        <v>#VALUE!</v>
      </c>
      <c r="AU1193" s="18" t="e">
        <f>COUNTIF('[1]Deals (Exits)'!$B:$B,A1193)</f>
        <v>#VALUE!</v>
      </c>
      <c r="AV1193" s="17" t="e">
        <f>SUMIFS('[1]Deals (investment)'!$C:$C,'[1]Deals (investment)'!$B:$B,$A1193,'[1]Deals (investment)'!$T:$T,AV$1)</f>
        <v>#VALUE!</v>
      </c>
      <c r="AW1193" s="17" t="e">
        <f>SUMIFS('[1]Deals (investment)'!$C:$C,'[1]Deals (investment)'!$B:$B,$A1193,'[1]Deals (investment)'!$T:$T,AW$1)</f>
        <v>#VALUE!</v>
      </c>
      <c r="AX1193" s="17" t="e">
        <f>SUMIFS('[1]Deals (investment)'!$C:$C,'[1]Deals (investment)'!$B:$B,$A1193,'[1]Deals (investment)'!$T:$T,AX$1)</f>
        <v>#VALUE!</v>
      </c>
      <c r="AY1193" s="17" t="e">
        <f>SUMIFS('[1]Deals (investment)'!$C:$C,'[1]Deals (investment)'!$B:$B,$A1193,'[1]Deals (investment)'!$T:$T,AY$1)</f>
        <v>#VALUE!</v>
      </c>
      <c r="AZ1193" s="17" t="e">
        <f>SUMIFS('[1]Deals (investment)'!$C:$C,'[1]Deals (investment)'!$B:$B,$A1193,'[1]Deals (investment)'!$T:$T,AZ$1)</f>
        <v>#VALUE!</v>
      </c>
      <c r="BA1193" s="17" t="e">
        <f>SUMIFS('[1]Deals (investment)'!$C:$C,'[1]Deals (investment)'!$B:$B,$A1193,'[1]Deals (investment)'!$T:$T,BA$1)</f>
        <v>#VALUE!</v>
      </c>
      <c r="BB1193" s="17" t="e">
        <f>SUMIFS('[1]Deals (investment)'!$C:$C,'[1]Deals (investment)'!$B:$B,$A1193,'[1]Deals (investment)'!$T:$T,BB$1)</f>
        <v>#VALUE!</v>
      </c>
      <c r="BC1193" s="17" t="e">
        <f>SUMIFS('[1]Deals (Exits)'!$C:$C,'[1]Deals (Exits)'!$B:$B,$A1193)</f>
        <v>#VALUE!</v>
      </c>
      <c r="BD1193" s="17" t="e">
        <f>SUMIFS('[1]Deals (investment)'!$C:$C,'[1]Deals (investment)'!$B:$B,$A1193,'[1]Deals (investment)'!$V:$V,BD$1)</f>
        <v>#VALUE!</v>
      </c>
      <c r="BE1193" s="17" t="e">
        <f>SUMIFS('[1]Deals (investment)'!$C:$C,'[1]Deals (investment)'!$B:$B,$A1193,'[1]Deals (investment)'!$V:$V,BE$1)</f>
        <v>#VALUE!</v>
      </c>
      <c r="BF1193" s="17" t="e">
        <f>SUMIFS('[1]Deals (investment)'!$C:$C,'[1]Deals (investment)'!$B:$B,$A1193,'[1]Deals (investment)'!$V:$V,BF$1)</f>
        <v>#VALUE!</v>
      </c>
      <c r="BG1193" s="17" t="e">
        <f>SUMIFS('[1]Deals (investment)'!$C:$C,'[1]Deals (investment)'!$B:$B,$A1193,'[1]Deals (investment)'!$V:$V,BG$1)</f>
        <v>#VALUE!</v>
      </c>
      <c r="BH1193" s="17" t="e">
        <f>SUMIFS('[1]Deals (investment)'!$C:$C,'[1]Deals (investment)'!$B:$B,$A1193,'[1]Deals (investment)'!$V:$V,BH$1)</f>
        <v>#VALUE!</v>
      </c>
      <c r="BI1193" s="17" t="e">
        <f>SUMIFS('[1]Deals (investment)'!$C:$C,'[1]Deals (investment)'!$B:$B,$A1193,'[1]Deals (investment)'!$V:$V,BI$1)</f>
        <v>#VALUE!</v>
      </c>
      <c r="BJ1193" s="17" t="e">
        <f>SUMIFS('[1]Deals (investment)'!$C:$C,'[1]Deals (investment)'!$B:$B,$A1193,'[1]Deals (investment)'!$V:$V,BJ$1)</f>
        <v>#VALUE!</v>
      </c>
      <c r="BK1193" s="17" t="e">
        <f>SUMIFS('[1]Deals (investment)'!$C:$C,'[1]Deals (investment)'!$B:$B,$A1193,'[1]Deals (investment)'!$V:$V,BK$1)</f>
        <v>#VALUE!</v>
      </c>
      <c r="BL1193" s="17" t="e">
        <f>SUMIFS('[1]Deals (investment)'!$C:$C,'[1]Deals (investment)'!$B:$B,$A1193,'[1]Deals (investment)'!$V:$V,BL$1)</f>
        <v>#VALUE!</v>
      </c>
      <c r="BM1193" s="17" t="e">
        <f>SUMIFS('[1]Deals (investment)'!$C:$C,'[1]Deals (investment)'!$B:$B,$A1193,'[1]Deals (investment)'!$V:$V,BM$1)</f>
        <v>#VALUE!</v>
      </c>
      <c r="BN1193" s="15"/>
      <c r="BO1193" s="15"/>
      <c r="BP1193" s="22"/>
      <c r="BQ1193" s="15"/>
      <c r="BR1193" s="15"/>
      <c r="BS1193" s="15"/>
      <c r="BT1193" s="15"/>
      <c r="BU1193" s="15"/>
      <c r="BV1193" s="15"/>
      <c r="BW1193" s="15"/>
      <c r="BX1193" s="15"/>
      <c r="BY1193" s="15"/>
      <c r="BZ1193" s="15"/>
      <c r="CA1193" s="15"/>
      <c r="CB1193" s="15"/>
      <c r="CC1193" s="15"/>
      <c r="CD1193" s="15" t="str">
        <f t="shared" si="180"/>
        <v>LinumLabsAs a global team of developers, entrepreneurs and change-makers, we are deeply passionate about guiding, teaching and motivating others to create a healthier societyActive</v>
      </c>
      <c r="CE1193" s="15"/>
      <c r="CF1193" s="15"/>
      <c r="CG1193" s="15"/>
      <c r="CH1193" s="15"/>
      <c r="CI1193" s="15"/>
      <c r="CJ1193" s="15"/>
    </row>
    <row r="1194" spans="1:118" ht="12.75">
      <c r="A1194" s="15" t="s">
        <v>8099</v>
      </c>
      <c r="B1194" s="15" t="s">
        <v>8100</v>
      </c>
      <c r="C1194" s="15" t="s">
        <v>58</v>
      </c>
      <c r="D1194" s="16">
        <v>2010</v>
      </c>
      <c r="E1194" s="15"/>
      <c r="F1194" s="15"/>
      <c r="G1194" s="15"/>
      <c r="H1194" s="15"/>
      <c r="I1194" s="15"/>
      <c r="J1194" s="15"/>
      <c r="K1194" s="17" t="e">
        <f t="shared" si="178"/>
        <v>#VALUE!</v>
      </c>
      <c r="L1194" s="15"/>
      <c r="M1194" s="18" t="e">
        <f t="shared" si="166"/>
        <v>#VALUE!</v>
      </c>
      <c r="N1194" s="15"/>
      <c r="O1194" s="15"/>
      <c r="P1194" s="15"/>
      <c r="Q1194" s="15"/>
      <c r="R1194" s="15"/>
      <c r="S1194" s="19"/>
      <c r="T1194" s="15"/>
      <c r="U1194" s="17"/>
      <c r="V1194" s="15" t="s">
        <v>8101</v>
      </c>
      <c r="W1194" s="15"/>
      <c r="X1194" s="15" t="s">
        <v>158</v>
      </c>
      <c r="Y1194" s="15" t="s">
        <v>8102</v>
      </c>
      <c r="AB1194" s="20"/>
      <c r="AC1194" s="21" t="s">
        <v>8103</v>
      </c>
      <c r="AD1194" s="21" t="s">
        <v>8104</v>
      </c>
      <c r="AE1194" s="15"/>
      <c r="AF1194" s="21" t="s">
        <v>8105</v>
      </c>
      <c r="AG1194" s="22">
        <f t="shared" si="173"/>
        <v>0.35483870967741937</v>
      </c>
      <c r="AH1194" s="15" t="str">
        <f t="shared" si="175"/>
        <v/>
      </c>
      <c r="AI1194" s="22" t="e">
        <f>VLOOKUP(A1194,'[1]Deals (investment)'!$B$2:$Z$1497,1,FALSE)</f>
        <v>#N/A</v>
      </c>
      <c r="AJ1194" s="22" t="e">
        <f>VLOOKUP(A1194,'[1]Deals (investment)'!$B$2:$Z$870,15,FALSE)</f>
        <v>#N/A</v>
      </c>
      <c r="AK1194" s="17" t="e">
        <f>VLOOKUP(A1194,'[1]Deals (Exits)'!B:B,1,FALSE)</f>
        <v>#N/A</v>
      </c>
      <c r="AL1194" s="23" t="e">
        <f>VLOOKUP(G1194,[1]Lookups!$V$3:$Y$197,4,FALSE)</f>
        <v>#N/A</v>
      </c>
      <c r="AM1194" s="17" t="str">
        <f>VLOOKUP(X1194,[1]Lookups!$B$3:$C$200,2,FALSE)</f>
        <v>Financial Services</v>
      </c>
      <c r="AN1194" s="17" t="e">
        <f>VLOOKUP(R1194,[1]Lookups!$H$3:$I$69,2,FALSE)</f>
        <v>#N/A</v>
      </c>
      <c r="AO1194" s="17" t="e">
        <f>VLOOKUP(T1194,[1]Lookups!$H$3:$I$69,2,FALSE)</f>
        <v>#N/A</v>
      </c>
      <c r="AP1194" s="17" t="e">
        <f>VLOOKUP(AN1194,[1]Lookups!$N$3:$O$11,2,FALSE)</f>
        <v>#N/A</v>
      </c>
      <c r="AQ1194" s="18" t="e">
        <f>COUNTIFS('[1]Deals (investment)'!$B:$B,$A1194)</f>
        <v>#VALUE!</v>
      </c>
      <c r="AR1194" s="18" t="e">
        <f>COUNTIFS('[1]Deals (investment)'!$B:$B,$A1194,'[1]Deals (investment)'!$T:$T,$AW$1)+COUNTIFS('[1]Deals (investment)'!$B:$B,$A1194,'[1]Deals (investment)'!$T:$T,$AX$1)+COUNTIFS('[1]Deals (investment)'!$B:$B,$A1194,'[1]Deals (investment)'!$T:$T,$AY$1)</f>
        <v>#VALUE!</v>
      </c>
      <c r="AS1194" s="17" t="e">
        <f>SUMIFS('[1]Deals (investment)'!$C:$C,'[1]Deals (investment)'!$B:$B,$A1194)</f>
        <v>#VALUE!</v>
      </c>
      <c r="AT1194" s="17" t="e">
        <f t="shared" si="179"/>
        <v>#VALUE!</v>
      </c>
      <c r="AU1194" s="18" t="e">
        <f>COUNTIF('[1]Deals (Exits)'!$B:$B,A1194)</f>
        <v>#VALUE!</v>
      </c>
      <c r="AV1194" s="17" t="e">
        <f>SUMIFS('[1]Deals (investment)'!$C:$C,'[1]Deals (investment)'!$B:$B,$A1194,'[1]Deals (investment)'!$T:$T,AV$1)</f>
        <v>#VALUE!</v>
      </c>
      <c r="AW1194" s="17" t="e">
        <f>SUMIFS('[1]Deals (investment)'!$C:$C,'[1]Deals (investment)'!$B:$B,$A1194,'[1]Deals (investment)'!$T:$T,AW$1)</f>
        <v>#VALUE!</v>
      </c>
      <c r="AX1194" s="17" t="e">
        <f>SUMIFS('[1]Deals (investment)'!$C:$C,'[1]Deals (investment)'!$B:$B,$A1194,'[1]Deals (investment)'!$T:$T,AX$1)</f>
        <v>#VALUE!</v>
      </c>
      <c r="AY1194" s="17" t="e">
        <f>SUMIFS('[1]Deals (investment)'!$C:$C,'[1]Deals (investment)'!$B:$B,$A1194,'[1]Deals (investment)'!$T:$T,AY$1)</f>
        <v>#VALUE!</v>
      </c>
      <c r="AZ1194" s="17" t="e">
        <f>SUMIFS('[1]Deals (investment)'!$C:$C,'[1]Deals (investment)'!$B:$B,$A1194,'[1]Deals (investment)'!$T:$T,AZ$1)</f>
        <v>#VALUE!</v>
      </c>
      <c r="BA1194" s="17" t="e">
        <f>SUMIFS('[1]Deals (investment)'!$C:$C,'[1]Deals (investment)'!$B:$B,$A1194,'[1]Deals (investment)'!$T:$T,BA$1)</f>
        <v>#VALUE!</v>
      </c>
      <c r="BB1194" s="17" t="e">
        <f>SUMIFS('[1]Deals (investment)'!$C:$C,'[1]Deals (investment)'!$B:$B,$A1194,'[1]Deals (investment)'!$T:$T,BB$1)</f>
        <v>#VALUE!</v>
      </c>
      <c r="BC1194" s="17" t="e">
        <f>SUMIFS('[1]Deals (Exits)'!$C:$C,'[1]Deals (Exits)'!$B:$B,$A1194)</f>
        <v>#VALUE!</v>
      </c>
      <c r="BD1194" s="17" t="e">
        <f>SUMIFS('[1]Deals (investment)'!$C:$C,'[1]Deals (investment)'!$B:$B,$A1194,'[1]Deals (investment)'!$V:$V,BD$1)</f>
        <v>#VALUE!</v>
      </c>
      <c r="BE1194" s="17" t="e">
        <f>SUMIFS('[1]Deals (investment)'!$C:$C,'[1]Deals (investment)'!$B:$B,$A1194,'[1]Deals (investment)'!$V:$V,BE$1)</f>
        <v>#VALUE!</v>
      </c>
      <c r="BF1194" s="17" t="e">
        <f>SUMIFS('[1]Deals (investment)'!$C:$C,'[1]Deals (investment)'!$B:$B,$A1194,'[1]Deals (investment)'!$V:$V,BF$1)</f>
        <v>#VALUE!</v>
      </c>
      <c r="BG1194" s="17" t="e">
        <f>SUMIFS('[1]Deals (investment)'!$C:$C,'[1]Deals (investment)'!$B:$B,$A1194,'[1]Deals (investment)'!$V:$V,BG$1)</f>
        <v>#VALUE!</v>
      </c>
      <c r="BH1194" s="17" t="e">
        <f>SUMIFS('[1]Deals (investment)'!$C:$C,'[1]Deals (investment)'!$B:$B,$A1194,'[1]Deals (investment)'!$V:$V,BH$1)</f>
        <v>#VALUE!</v>
      </c>
      <c r="BI1194" s="17" t="e">
        <f>SUMIFS('[1]Deals (investment)'!$C:$C,'[1]Deals (investment)'!$B:$B,$A1194,'[1]Deals (investment)'!$V:$V,BI$1)</f>
        <v>#VALUE!</v>
      </c>
      <c r="BJ1194" s="17" t="e">
        <f>SUMIFS('[1]Deals (investment)'!$C:$C,'[1]Deals (investment)'!$B:$B,$A1194,'[1]Deals (investment)'!$V:$V,BJ$1)</f>
        <v>#VALUE!</v>
      </c>
      <c r="BK1194" s="17" t="e">
        <f>SUMIFS('[1]Deals (investment)'!$C:$C,'[1]Deals (investment)'!$B:$B,$A1194,'[1]Deals (investment)'!$V:$V,BK$1)</f>
        <v>#VALUE!</v>
      </c>
      <c r="BL1194" s="17" t="e">
        <f>SUMIFS('[1]Deals (investment)'!$C:$C,'[1]Deals (investment)'!$B:$B,$A1194,'[1]Deals (investment)'!$V:$V,BL$1)</f>
        <v>#VALUE!</v>
      </c>
      <c r="BM1194" s="17" t="e">
        <f>SUMIFS('[1]Deals (investment)'!$C:$C,'[1]Deals (investment)'!$B:$B,$A1194,'[1]Deals (investment)'!$V:$V,BM$1)</f>
        <v>#VALUE!</v>
      </c>
      <c r="BN1194" s="15"/>
      <c r="BO1194" s="15"/>
      <c r="BP1194" s="22"/>
      <c r="BQ1194" s="15"/>
      <c r="BR1194" s="15"/>
      <c r="BS1194" s="15"/>
      <c r="BT1194" s="15"/>
      <c r="BU1194" s="15"/>
      <c r="BV1194" s="15"/>
      <c r="BW1194" s="15"/>
      <c r="BX1194" s="15"/>
      <c r="BY1194" s="15"/>
      <c r="BZ1194" s="15"/>
      <c r="CA1194" s="15"/>
      <c r="CB1194" s="15"/>
      <c r="CC1194" s="15"/>
      <c r="CD1194" s="15" t="str">
        <f t="shared" si="180"/>
        <v>LipaplusLipaplus is a mobile POS terminal which enables merchants to receive card payments on their mobile phones, it's a product of Kenswipe LtdActive</v>
      </c>
      <c r="CE1194" s="15"/>
      <c r="CF1194" s="15"/>
      <c r="CG1194" s="15"/>
      <c r="CH1194" s="15"/>
      <c r="CI1194" s="15"/>
      <c r="CJ1194" s="15"/>
    </row>
    <row r="1195" spans="1:118" ht="25.5">
      <c r="A1195" s="15" t="s">
        <v>8106</v>
      </c>
      <c r="B1195" s="15" t="s">
        <v>8107</v>
      </c>
      <c r="C1195" s="15" t="s">
        <v>58</v>
      </c>
      <c r="D1195" s="16">
        <v>2014</v>
      </c>
      <c r="E1195" s="26" t="s">
        <v>1472</v>
      </c>
      <c r="F1195" s="26"/>
      <c r="G1195" s="26" t="s">
        <v>91</v>
      </c>
      <c r="H1195" s="26"/>
      <c r="I1195" s="15" t="s">
        <v>91</v>
      </c>
      <c r="J1195" s="26"/>
      <c r="K1195" s="17" t="e">
        <f t="shared" si="178"/>
        <v>#VALUE!</v>
      </c>
      <c r="L1195" s="15"/>
      <c r="M1195" s="18" t="e">
        <f t="shared" si="166"/>
        <v>#VALUE!</v>
      </c>
      <c r="N1195" s="15"/>
      <c r="O1195" s="15"/>
      <c r="P1195" s="15"/>
      <c r="Q1195" s="15"/>
      <c r="R1195" s="15"/>
      <c r="S1195" s="19"/>
      <c r="T1195" s="15"/>
      <c r="U1195" s="17"/>
      <c r="V1195" s="15" t="s">
        <v>8108</v>
      </c>
      <c r="W1195" s="15"/>
      <c r="X1195" s="15"/>
      <c r="Y1195" s="15"/>
      <c r="AB1195" s="20"/>
      <c r="AC1195" s="15"/>
      <c r="AD1195" s="15"/>
      <c r="AE1195" s="15"/>
      <c r="AF1195" s="15"/>
      <c r="AG1195" s="22">
        <f t="shared" si="173"/>
        <v>0.29032258064516131</v>
      </c>
      <c r="AH1195" s="15" t="str">
        <f t="shared" si="175"/>
        <v/>
      </c>
      <c r="AI1195" s="22" t="e">
        <f>VLOOKUP(A1195,'[1]Deals (investment)'!$B$2:$Z$1497,1,FALSE)</f>
        <v>#N/A</v>
      </c>
      <c r="AJ1195" s="22" t="e">
        <f>VLOOKUP(A1195,'[1]Deals (investment)'!$B$2:$Z$870,15,FALSE)</f>
        <v>#N/A</v>
      </c>
      <c r="AK1195" s="17" t="e">
        <f>VLOOKUP(A1195,'[1]Deals (Exits)'!B:B,1,FALSE)</f>
        <v>#N/A</v>
      </c>
      <c r="AL1195" s="23">
        <f>VLOOKUP(G1195,[1]Lookups!$V$3:$Y$197,4,FALSE)</f>
        <v>0</v>
      </c>
      <c r="AM1195" s="17" t="e">
        <f>VLOOKUP(X1195,[1]Lookups!$B$3:$C$200,2,FALSE)</f>
        <v>#N/A</v>
      </c>
      <c r="AN1195" s="17" t="e">
        <f>VLOOKUP(R1195,[1]Lookups!$H$3:$I$69,2,FALSE)</f>
        <v>#N/A</v>
      </c>
      <c r="AO1195" s="17" t="e">
        <f>VLOOKUP(T1195,[1]Lookups!$H$3:$I$69,2,FALSE)</f>
        <v>#N/A</v>
      </c>
      <c r="AP1195" s="17" t="e">
        <f>VLOOKUP(AN1195,[1]Lookups!$N$3:$O$11,2,FALSE)</f>
        <v>#N/A</v>
      </c>
      <c r="AQ1195" s="18" t="e">
        <f>COUNTIFS('[1]Deals (investment)'!$B:$B,$A1195)</f>
        <v>#VALUE!</v>
      </c>
      <c r="AR1195" s="18" t="e">
        <f>COUNTIFS('[1]Deals (investment)'!$B:$B,$A1195,'[1]Deals (investment)'!$T:$T,$AW$1)+COUNTIFS('[1]Deals (investment)'!$B:$B,$A1195,'[1]Deals (investment)'!$T:$T,$AX$1)+COUNTIFS('[1]Deals (investment)'!$B:$B,$A1195,'[1]Deals (investment)'!$T:$T,$AY$1)</f>
        <v>#VALUE!</v>
      </c>
      <c r="AS1195" s="17" t="e">
        <f>SUMIFS('[1]Deals (investment)'!$C:$C,'[1]Deals (investment)'!$B:$B,$A1195)</f>
        <v>#VALUE!</v>
      </c>
      <c r="AT1195" s="17" t="e">
        <f t="shared" si="179"/>
        <v>#VALUE!</v>
      </c>
      <c r="AU1195" s="18" t="e">
        <f>COUNTIF('[1]Deals (Exits)'!$B:$B,A1195)</f>
        <v>#VALUE!</v>
      </c>
      <c r="AV1195" s="17" t="e">
        <f>SUMIFS('[1]Deals (investment)'!$C:$C,'[1]Deals (investment)'!$B:$B,$A1195,'[1]Deals (investment)'!$T:$T,AV$1)</f>
        <v>#VALUE!</v>
      </c>
      <c r="AW1195" s="17" t="e">
        <f>SUMIFS('[1]Deals (investment)'!$C:$C,'[1]Deals (investment)'!$B:$B,$A1195,'[1]Deals (investment)'!$T:$T,AW$1)</f>
        <v>#VALUE!</v>
      </c>
      <c r="AX1195" s="17" t="e">
        <f>SUMIFS('[1]Deals (investment)'!$C:$C,'[1]Deals (investment)'!$B:$B,$A1195,'[1]Deals (investment)'!$T:$T,AX$1)</f>
        <v>#VALUE!</v>
      </c>
      <c r="AY1195" s="17" t="e">
        <f>SUMIFS('[1]Deals (investment)'!$C:$C,'[1]Deals (investment)'!$B:$B,$A1195,'[1]Deals (investment)'!$T:$T,AY$1)</f>
        <v>#VALUE!</v>
      </c>
      <c r="AZ1195" s="17" t="e">
        <f>SUMIFS('[1]Deals (investment)'!$C:$C,'[1]Deals (investment)'!$B:$B,$A1195,'[1]Deals (investment)'!$T:$T,AZ$1)</f>
        <v>#VALUE!</v>
      </c>
      <c r="BA1195" s="17" t="e">
        <f>SUMIFS('[1]Deals (investment)'!$C:$C,'[1]Deals (investment)'!$B:$B,$A1195,'[1]Deals (investment)'!$T:$T,BA$1)</f>
        <v>#VALUE!</v>
      </c>
      <c r="BB1195" s="17" t="e">
        <f>SUMIFS('[1]Deals (investment)'!$C:$C,'[1]Deals (investment)'!$B:$B,$A1195,'[1]Deals (investment)'!$T:$T,BB$1)</f>
        <v>#VALUE!</v>
      </c>
      <c r="BC1195" s="17" t="e">
        <f>SUMIFS('[1]Deals (Exits)'!$C:$C,'[1]Deals (Exits)'!$B:$B,$A1195)</f>
        <v>#VALUE!</v>
      </c>
      <c r="BD1195" s="17" t="e">
        <f>SUMIFS('[1]Deals (investment)'!$C:$C,'[1]Deals (investment)'!$B:$B,$A1195,'[1]Deals (investment)'!$V:$V,BD$1)</f>
        <v>#VALUE!</v>
      </c>
      <c r="BE1195" s="17" t="e">
        <f>SUMIFS('[1]Deals (investment)'!$C:$C,'[1]Deals (investment)'!$B:$B,$A1195,'[1]Deals (investment)'!$V:$V,BE$1)</f>
        <v>#VALUE!</v>
      </c>
      <c r="BF1195" s="17" t="e">
        <f>SUMIFS('[1]Deals (investment)'!$C:$C,'[1]Deals (investment)'!$B:$B,$A1195,'[1]Deals (investment)'!$V:$V,BF$1)</f>
        <v>#VALUE!</v>
      </c>
      <c r="BG1195" s="17" t="e">
        <f>SUMIFS('[1]Deals (investment)'!$C:$C,'[1]Deals (investment)'!$B:$B,$A1195,'[1]Deals (investment)'!$V:$V,BG$1)</f>
        <v>#VALUE!</v>
      </c>
      <c r="BH1195" s="17" t="e">
        <f>SUMIFS('[1]Deals (investment)'!$C:$C,'[1]Deals (investment)'!$B:$B,$A1195,'[1]Deals (investment)'!$V:$V,BH$1)</f>
        <v>#VALUE!</v>
      </c>
      <c r="BI1195" s="17" t="e">
        <f>SUMIFS('[1]Deals (investment)'!$C:$C,'[1]Deals (investment)'!$B:$B,$A1195,'[1]Deals (investment)'!$V:$V,BI$1)</f>
        <v>#VALUE!</v>
      </c>
      <c r="BJ1195" s="17" t="e">
        <f>SUMIFS('[1]Deals (investment)'!$C:$C,'[1]Deals (investment)'!$B:$B,$A1195,'[1]Deals (investment)'!$V:$V,BJ$1)</f>
        <v>#VALUE!</v>
      </c>
      <c r="BK1195" s="17" t="e">
        <f>SUMIFS('[1]Deals (investment)'!$C:$C,'[1]Deals (investment)'!$B:$B,$A1195,'[1]Deals (investment)'!$V:$V,BK$1)</f>
        <v>#VALUE!</v>
      </c>
      <c r="BL1195" s="17" t="e">
        <f>SUMIFS('[1]Deals (investment)'!$C:$C,'[1]Deals (investment)'!$B:$B,$A1195,'[1]Deals (investment)'!$V:$V,BL$1)</f>
        <v>#VALUE!</v>
      </c>
      <c r="BM1195" s="17" t="e">
        <f>SUMIFS('[1]Deals (investment)'!$C:$C,'[1]Deals (investment)'!$B:$B,$A1195,'[1]Deals (investment)'!$V:$V,BM$1)</f>
        <v>#VALUE!</v>
      </c>
      <c r="BN1195" s="15"/>
      <c r="BO1195" s="15"/>
      <c r="BP1195" s="22"/>
      <c r="BQ1195" s="15"/>
      <c r="BR1195" s="15"/>
      <c r="BS1195" s="15"/>
      <c r="BT1195" s="15"/>
      <c r="BU1195" s="15"/>
      <c r="BV1195" s="15"/>
      <c r="BW1195" s="15"/>
      <c r="BX1195" s="15"/>
      <c r="BY1195" s="15"/>
      <c r="BZ1195" s="15"/>
      <c r="CA1195" s="15"/>
      <c r="CB1195" s="15"/>
      <c r="CC1195" s="15"/>
      <c r="CD1195" s="15" t="str">
        <f t="shared" si="180"/>
        <v>LiquidGoldLiquidGold looks at the sanitation with unique waterless technology and nutrient recovery solutionsActive</v>
      </c>
      <c r="CE1195" s="15"/>
      <c r="CF1195" s="15"/>
      <c r="CG1195" s="15"/>
      <c r="CH1195" s="15"/>
      <c r="CI1195" s="15"/>
      <c r="CJ1195" s="15"/>
    </row>
    <row r="1196" spans="1:118" ht="12.75">
      <c r="A1196" s="15" t="s">
        <v>8109</v>
      </c>
      <c r="B1196" s="15" t="s">
        <v>8110</v>
      </c>
      <c r="C1196" s="15" t="s">
        <v>58</v>
      </c>
      <c r="D1196" s="16">
        <v>2016</v>
      </c>
      <c r="E1196" s="15" t="s">
        <v>1472</v>
      </c>
      <c r="F1196" s="15"/>
      <c r="G1196" s="15"/>
      <c r="H1196" s="15"/>
      <c r="I1196" s="15"/>
      <c r="J1196" s="15"/>
      <c r="K1196" s="17" t="e">
        <f t="shared" si="178"/>
        <v>#VALUE!</v>
      </c>
      <c r="L1196" s="15"/>
      <c r="M1196" s="18" t="e">
        <f t="shared" si="166"/>
        <v>#VALUE!</v>
      </c>
      <c r="N1196" s="15"/>
      <c r="O1196" s="15"/>
      <c r="P1196" s="15"/>
      <c r="Q1196" s="15"/>
      <c r="R1196" s="15"/>
      <c r="S1196" s="19"/>
      <c r="T1196" s="15"/>
      <c r="U1196" s="17"/>
      <c r="V1196" s="15" t="s">
        <v>8111</v>
      </c>
      <c r="W1196" s="15"/>
      <c r="X1196" s="15" t="s">
        <v>158</v>
      </c>
      <c r="Y1196" s="15" t="s">
        <v>8112</v>
      </c>
      <c r="AB1196" s="20"/>
      <c r="AC1196" s="21" t="s">
        <v>8113</v>
      </c>
      <c r="AD1196" s="21" t="s">
        <v>8114</v>
      </c>
      <c r="AE1196" s="21" t="s">
        <v>8115</v>
      </c>
      <c r="AF1196" s="21" t="s">
        <v>8116</v>
      </c>
      <c r="AG1196" s="22">
        <f t="shared" si="173"/>
        <v>0.41935483870967744</v>
      </c>
      <c r="AH1196" s="15" t="str">
        <f t="shared" si="175"/>
        <v/>
      </c>
      <c r="AI1196" s="22" t="e">
        <f>VLOOKUP(A1196,'[1]Deals (investment)'!$B$2:$Z$1497,1,FALSE)</f>
        <v>#N/A</v>
      </c>
      <c r="AJ1196" s="22" t="e">
        <f>VLOOKUP(A1196,'[1]Deals (investment)'!$B$2:$Z$870,15,FALSE)</f>
        <v>#N/A</v>
      </c>
      <c r="AK1196" s="17" t="e">
        <f>VLOOKUP(A1196,'[1]Deals (Exits)'!B:B,1,FALSE)</f>
        <v>#N/A</v>
      </c>
      <c r="AL1196" s="23" t="e">
        <f>VLOOKUP(G1196,[1]Lookups!$V$3:$Y$197,4,FALSE)</f>
        <v>#N/A</v>
      </c>
      <c r="AM1196" s="17" t="str">
        <f>VLOOKUP(X1196,[1]Lookups!$B$3:$C$200,2,FALSE)</f>
        <v>Financial Services</v>
      </c>
      <c r="AN1196" s="17" t="e">
        <f>VLOOKUP(R1196,[1]Lookups!$H$3:$I$69,2,FALSE)</f>
        <v>#N/A</v>
      </c>
      <c r="AO1196" s="17" t="e">
        <f>VLOOKUP(T1196,[1]Lookups!$H$3:$I$69,2,FALSE)</f>
        <v>#N/A</v>
      </c>
      <c r="AP1196" s="17" t="e">
        <f>VLOOKUP(AN1196,[1]Lookups!$N$3:$O$11,2,FALSE)</f>
        <v>#N/A</v>
      </c>
      <c r="AQ1196" s="18" t="e">
        <f>COUNTIFS('[1]Deals (investment)'!$B:$B,$A1196)</f>
        <v>#VALUE!</v>
      </c>
      <c r="AR1196" s="18" t="e">
        <f>COUNTIFS('[1]Deals (investment)'!$B:$B,$A1196,'[1]Deals (investment)'!$T:$T,$AW$1)+COUNTIFS('[1]Deals (investment)'!$B:$B,$A1196,'[1]Deals (investment)'!$T:$T,$AX$1)+COUNTIFS('[1]Deals (investment)'!$B:$B,$A1196,'[1]Deals (investment)'!$T:$T,$AY$1)</f>
        <v>#VALUE!</v>
      </c>
      <c r="AS1196" s="17" t="e">
        <f>SUMIFS('[1]Deals (investment)'!$C:$C,'[1]Deals (investment)'!$B:$B,$A1196)</f>
        <v>#VALUE!</v>
      </c>
      <c r="AT1196" s="17" t="e">
        <f t="shared" si="179"/>
        <v>#VALUE!</v>
      </c>
      <c r="AU1196" s="18" t="e">
        <f>COUNTIF('[1]Deals (Exits)'!$B:$B,A1196)</f>
        <v>#VALUE!</v>
      </c>
      <c r="AV1196" s="17" t="e">
        <f>SUMIFS('[1]Deals (investment)'!$C:$C,'[1]Deals (investment)'!$B:$B,$A1196,'[1]Deals (investment)'!$T:$T,AV$1)</f>
        <v>#VALUE!</v>
      </c>
      <c r="AW1196" s="17" t="e">
        <f>SUMIFS('[1]Deals (investment)'!$C:$C,'[1]Deals (investment)'!$B:$B,$A1196,'[1]Deals (investment)'!$T:$T,AW$1)</f>
        <v>#VALUE!</v>
      </c>
      <c r="AX1196" s="17" t="e">
        <f>SUMIFS('[1]Deals (investment)'!$C:$C,'[1]Deals (investment)'!$B:$B,$A1196,'[1]Deals (investment)'!$T:$T,AX$1)</f>
        <v>#VALUE!</v>
      </c>
      <c r="AY1196" s="17" t="e">
        <f>SUMIFS('[1]Deals (investment)'!$C:$C,'[1]Deals (investment)'!$B:$B,$A1196,'[1]Deals (investment)'!$T:$T,AY$1)</f>
        <v>#VALUE!</v>
      </c>
      <c r="AZ1196" s="17" t="e">
        <f>SUMIFS('[1]Deals (investment)'!$C:$C,'[1]Deals (investment)'!$B:$B,$A1196,'[1]Deals (investment)'!$T:$T,AZ$1)</f>
        <v>#VALUE!</v>
      </c>
      <c r="BA1196" s="17" t="e">
        <f>SUMIFS('[1]Deals (investment)'!$C:$C,'[1]Deals (investment)'!$B:$B,$A1196,'[1]Deals (investment)'!$T:$T,BA$1)</f>
        <v>#VALUE!</v>
      </c>
      <c r="BB1196" s="17" t="e">
        <f>SUMIFS('[1]Deals (investment)'!$C:$C,'[1]Deals (investment)'!$B:$B,$A1196,'[1]Deals (investment)'!$T:$T,BB$1)</f>
        <v>#VALUE!</v>
      </c>
      <c r="BC1196" s="17" t="e">
        <f>SUMIFS('[1]Deals (Exits)'!$C:$C,'[1]Deals (Exits)'!$B:$B,$A1196)</f>
        <v>#VALUE!</v>
      </c>
      <c r="BD1196" s="17" t="e">
        <f>SUMIFS('[1]Deals (investment)'!$C:$C,'[1]Deals (investment)'!$B:$B,$A1196,'[1]Deals (investment)'!$V:$V,BD$1)</f>
        <v>#VALUE!</v>
      </c>
      <c r="BE1196" s="17" t="e">
        <f>SUMIFS('[1]Deals (investment)'!$C:$C,'[1]Deals (investment)'!$B:$B,$A1196,'[1]Deals (investment)'!$V:$V,BE$1)</f>
        <v>#VALUE!</v>
      </c>
      <c r="BF1196" s="17" t="e">
        <f>SUMIFS('[1]Deals (investment)'!$C:$C,'[1]Deals (investment)'!$B:$B,$A1196,'[1]Deals (investment)'!$V:$V,BF$1)</f>
        <v>#VALUE!</v>
      </c>
      <c r="BG1196" s="17" t="e">
        <f>SUMIFS('[1]Deals (investment)'!$C:$C,'[1]Deals (investment)'!$B:$B,$A1196,'[1]Deals (investment)'!$V:$V,BG$1)</f>
        <v>#VALUE!</v>
      </c>
      <c r="BH1196" s="17" t="e">
        <f>SUMIFS('[1]Deals (investment)'!$C:$C,'[1]Deals (investment)'!$B:$B,$A1196,'[1]Deals (investment)'!$V:$V,BH$1)</f>
        <v>#VALUE!</v>
      </c>
      <c r="BI1196" s="17" t="e">
        <f>SUMIFS('[1]Deals (investment)'!$C:$C,'[1]Deals (investment)'!$B:$B,$A1196,'[1]Deals (investment)'!$V:$V,BI$1)</f>
        <v>#VALUE!</v>
      </c>
      <c r="BJ1196" s="17" t="e">
        <f>SUMIFS('[1]Deals (investment)'!$C:$C,'[1]Deals (investment)'!$B:$B,$A1196,'[1]Deals (investment)'!$V:$V,BJ$1)</f>
        <v>#VALUE!</v>
      </c>
      <c r="BK1196" s="17" t="e">
        <f>SUMIFS('[1]Deals (investment)'!$C:$C,'[1]Deals (investment)'!$B:$B,$A1196,'[1]Deals (investment)'!$V:$V,BK$1)</f>
        <v>#VALUE!</v>
      </c>
      <c r="BL1196" s="17" t="e">
        <f>SUMIFS('[1]Deals (investment)'!$C:$C,'[1]Deals (investment)'!$B:$B,$A1196,'[1]Deals (investment)'!$V:$V,BL$1)</f>
        <v>#VALUE!</v>
      </c>
      <c r="BM1196" s="17" t="e">
        <f>SUMIFS('[1]Deals (investment)'!$C:$C,'[1]Deals (investment)'!$B:$B,$A1196,'[1]Deals (investment)'!$V:$V,BM$1)</f>
        <v>#VALUE!</v>
      </c>
      <c r="BN1196" s="15"/>
      <c r="BO1196" s="15"/>
      <c r="BP1196" s="22"/>
      <c r="BQ1196" s="15"/>
      <c r="BR1196" s="15"/>
      <c r="BS1196" s="15"/>
      <c r="BT1196" s="15"/>
      <c r="BU1196" s="15"/>
      <c r="BV1196" s="15"/>
      <c r="BW1196" s="15"/>
      <c r="BX1196" s="15"/>
      <c r="BY1196" s="15"/>
      <c r="BZ1196" s="15"/>
      <c r="CA1196" s="15"/>
      <c r="CB1196" s="15"/>
      <c r="CC1196" s="15"/>
      <c r="CD1196" s="15" t="str">
        <f t="shared" si="180"/>
        <v>Maxicash (Pty) LtdMaxiCash is a start up Fintech company. Our Mobile App helps African expats and Diaspora support their loved ones back home, financiallyActive</v>
      </c>
      <c r="CE1196" s="15"/>
      <c r="CF1196" s="15"/>
      <c r="CG1196" s="15"/>
      <c r="CH1196" s="15"/>
      <c r="CI1196" s="15"/>
      <c r="CJ1196" s="15"/>
    </row>
    <row r="1197" spans="1:118" ht="12.75">
      <c r="A1197" s="15" t="s">
        <v>8117</v>
      </c>
      <c r="B1197" s="15" t="s">
        <v>8118</v>
      </c>
      <c r="C1197" s="15"/>
      <c r="D1197" s="16"/>
      <c r="E1197" s="26"/>
      <c r="F1197" s="26"/>
      <c r="G1197" s="26"/>
      <c r="H1197" s="26"/>
      <c r="I1197" s="15"/>
      <c r="J1197" s="26"/>
      <c r="K1197" s="17" t="e">
        <f t="shared" si="178"/>
        <v>#VALUE!</v>
      </c>
      <c r="L1197" s="15"/>
      <c r="M1197" s="18" t="e">
        <f t="shared" si="166"/>
        <v>#VALUE!</v>
      </c>
      <c r="N1197" s="15"/>
      <c r="O1197" s="15"/>
      <c r="P1197" s="15"/>
      <c r="Q1197" s="15"/>
      <c r="R1197" s="15"/>
      <c r="S1197" s="19"/>
      <c r="T1197" s="15"/>
      <c r="U1197" s="17"/>
      <c r="V1197" s="15"/>
      <c r="W1197" s="15"/>
      <c r="X1197" s="15"/>
      <c r="Y1197" s="15"/>
      <c r="AB1197" s="20"/>
      <c r="AC1197" s="15"/>
      <c r="AD1197" s="15"/>
      <c r="AE1197" s="15"/>
      <c r="AF1197" s="15"/>
      <c r="AG1197" s="22">
        <f t="shared" si="173"/>
        <v>9.6774193548387094E-2</v>
      </c>
      <c r="AH1197" s="15" t="str">
        <f t="shared" si="175"/>
        <v/>
      </c>
      <c r="AI1197" s="22" t="e">
        <f>VLOOKUP(A1197,'[1]Deals (investment)'!$B$2:$Z$1497,1,FALSE)</f>
        <v>#N/A</v>
      </c>
      <c r="AJ1197" s="22" t="e">
        <f>VLOOKUP(A1197,'[1]Deals (investment)'!$B$2:$Z$870,15,FALSE)</f>
        <v>#N/A</v>
      </c>
      <c r="AK1197" s="17" t="e">
        <f>VLOOKUP(A1197,'[1]Deals (Exits)'!B:B,1,FALSE)</f>
        <v>#N/A</v>
      </c>
      <c r="AL1197" s="23" t="e">
        <f>VLOOKUP(G1197,[1]Lookups!$V$3:$Y$197,4,FALSE)</f>
        <v>#N/A</v>
      </c>
      <c r="AM1197" s="17" t="e">
        <f>VLOOKUP(X1197,[1]Lookups!$B$3:$C$200,2,FALSE)</f>
        <v>#N/A</v>
      </c>
      <c r="AN1197" s="17" t="e">
        <f>VLOOKUP(R1197,[1]Lookups!$H$3:$I$69,2,FALSE)</f>
        <v>#N/A</v>
      </c>
      <c r="AO1197" s="17" t="e">
        <f>VLOOKUP(T1197,[1]Lookups!$H$3:$I$69,2,FALSE)</f>
        <v>#N/A</v>
      </c>
      <c r="AP1197" s="17" t="e">
        <f>VLOOKUP(AN1197,[1]Lookups!$N$3:$O$11,2,FALSE)</f>
        <v>#N/A</v>
      </c>
      <c r="AQ1197" s="18" t="e">
        <f>COUNTIFS('[1]Deals (investment)'!$B:$B,$A1197)</f>
        <v>#VALUE!</v>
      </c>
      <c r="AR1197" s="18" t="e">
        <f>COUNTIFS('[1]Deals (investment)'!$B:$B,$A1197,'[1]Deals (investment)'!$T:$T,$AW$1)+COUNTIFS('[1]Deals (investment)'!$B:$B,$A1197,'[1]Deals (investment)'!$T:$T,$AX$1)+COUNTIFS('[1]Deals (investment)'!$B:$B,$A1197,'[1]Deals (investment)'!$T:$T,$AY$1)</f>
        <v>#VALUE!</v>
      </c>
      <c r="AS1197" s="17" t="e">
        <f>SUMIFS('[1]Deals (investment)'!$C:$C,'[1]Deals (investment)'!$B:$B,$A1197)</f>
        <v>#VALUE!</v>
      </c>
      <c r="AT1197" s="17" t="e">
        <f t="shared" si="179"/>
        <v>#VALUE!</v>
      </c>
      <c r="AU1197" s="18" t="e">
        <f>COUNTIF('[1]Deals (Exits)'!$B:$B,A1197)</f>
        <v>#VALUE!</v>
      </c>
      <c r="AV1197" s="17" t="e">
        <f>SUMIFS('[1]Deals (investment)'!$C:$C,'[1]Deals (investment)'!$B:$B,$A1197,'[1]Deals (investment)'!$T:$T,AV$1)</f>
        <v>#VALUE!</v>
      </c>
      <c r="AW1197" s="17" t="e">
        <f>SUMIFS('[1]Deals (investment)'!$C:$C,'[1]Deals (investment)'!$B:$B,$A1197,'[1]Deals (investment)'!$T:$T,AW$1)</f>
        <v>#VALUE!</v>
      </c>
      <c r="AX1197" s="17" t="e">
        <f>SUMIFS('[1]Deals (investment)'!$C:$C,'[1]Deals (investment)'!$B:$B,$A1197,'[1]Deals (investment)'!$T:$T,AX$1)</f>
        <v>#VALUE!</v>
      </c>
      <c r="AY1197" s="17" t="e">
        <f>SUMIFS('[1]Deals (investment)'!$C:$C,'[1]Deals (investment)'!$B:$B,$A1197,'[1]Deals (investment)'!$T:$T,AY$1)</f>
        <v>#VALUE!</v>
      </c>
      <c r="AZ1197" s="17" t="e">
        <f>SUMIFS('[1]Deals (investment)'!$C:$C,'[1]Deals (investment)'!$B:$B,$A1197,'[1]Deals (investment)'!$T:$T,AZ$1)</f>
        <v>#VALUE!</v>
      </c>
      <c r="BA1197" s="17" t="e">
        <f>SUMIFS('[1]Deals (investment)'!$C:$C,'[1]Deals (investment)'!$B:$B,$A1197,'[1]Deals (investment)'!$T:$T,BA$1)</f>
        <v>#VALUE!</v>
      </c>
      <c r="BB1197" s="17" t="e">
        <f>SUMIFS('[1]Deals (investment)'!$C:$C,'[1]Deals (investment)'!$B:$B,$A1197,'[1]Deals (investment)'!$T:$T,BB$1)</f>
        <v>#VALUE!</v>
      </c>
      <c r="BC1197" s="17" t="e">
        <f>SUMIFS('[1]Deals (Exits)'!$C:$C,'[1]Deals (Exits)'!$B:$B,$A1197)</f>
        <v>#VALUE!</v>
      </c>
      <c r="BD1197" s="17" t="e">
        <f>SUMIFS('[1]Deals (investment)'!$C:$C,'[1]Deals (investment)'!$B:$B,$A1197,'[1]Deals (investment)'!$V:$V,BD$1)</f>
        <v>#VALUE!</v>
      </c>
      <c r="BE1197" s="17" t="e">
        <f>SUMIFS('[1]Deals (investment)'!$C:$C,'[1]Deals (investment)'!$B:$B,$A1197,'[1]Deals (investment)'!$V:$V,BE$1)</f>
        <v>#VALUE!</v>
      </c>
      <c r="BF1197" s="17" t="e">
        <f>SUMIFS('[1]Deals (investment)'!$C:$C,'[1]Deals (investment)'!$B:$B,$A1197,'[1]Deals (investment)'!$V:$V,BF$1)</f>
        <v>#VALUE!</v>
      </c>
      <c r="BG1197" s="17" t="e">
        <f>SUMIFS('[1]Deals (investment)'!$C:$C,'[1]Deals (investment)'!$B:$B,$A1197,'[1]Deals (investment)'!$V:$V,BG$1)</f>
        <v>#VALUE!</v>
      </c>
      <c r="BH1197" s="17" t="e">
        <f>SUMIFS('[1]Deals (investment)'!$C:$C,'[1]Deals (investment)'!$B:$B,$A1197,'[1]Deals (investment)'!$V:$V,BH$1)</f>
        <v>#VALUE!</v>
      </c>
      <c r="BI1197" s="17" t="e">
        <f>SUMIFS('[1]Deals (investment)'!$C:$C,'[1]Deals (investment)'!$B:$B,$A1197,'[1]Deals (investment)'!$V:$V,BI$1)</f>
        <v>#VALUE!</v>
      </c>
      <c r="BJ1197" s="17" t="e">
        <f>SUMIFS('[1]Deals (investment)'!$C:$C,'[1]Deals (investment)'!$B:$B,$A1197,'[1]Deals (investment)'!$V:$V,BJ$1)</f>
        <v>#VALUE!</v>
      </c>
      <c r="BK1197" s="17" t="e">
        <f>SUMIFS('[1]Deals (investment)'!$C:$C,'[1]Deals (investment)'!$B:$B,$A1197,'[1]Deals (investment)'!$V:$V,BK$1)</f>
        <v>#VALUE!</v>
      </c>
      <c r="BL1197" s="17" t="e">
        <f>SUMIFS('[1]Deals (investment)'!$C:$C,'[1]Deals (investment)'!$B:$B,$A1197,'[1]Deals (investment)'!$V:$V,BL$1)</f>
        <v>#VALUE!</v>
      </c>
      <c r="BM1197" s="17" t="e">
        <f>SUMIFS('[1]Deals (investment)'!$C:$C,'[1]Deals (investment)'!$B:$B,$A1197,'[1]Deals (investment)'!$V:$V,BM$1)</f>
        <v>#VALUE!</v>
      </c>
      <c r="BN1197" s="15"/>
      <c r="BO1197" s="15"/>
      <c r="BP1197" s="22"/>
      <c r="BQ1197" s="15"/>
      <c r="BR1197" s="15"/>
      <c r="BS1197" s="15"/>
      <c r="BT1197" s="15"/>
      <c r="BU1197" s="15"/>
      <c r="BV1197" s="15"/>
      <c r="BW1197" s="15"/>
      <c r="BX1197" s="15"/>
      <c r="BY1197" s="15"/>
      <c r="BZ1197" s="15"/>
      <c r="CA1197" s="15"/>
      <c r="CB1197" s="15"/>
      <c r="CC1197" s="15"/>
      <c r="CD1197" s="15" t="str">
        <f t="shared" si="180"/>
        <v>LoadboxLoadbox aims to increase productivity and decrease inefficiencies in ports terminals, depots and mining yards.</v>
      </c>
      <c r="CE1197" s="15"/>
      <c r="CF1197" s="15"/>
      <c r="CG1197" s="15"/>
      <c r="CH1197" s="15"/>
      <c r="CI1197" s="15"/>
      <c r="CJ1197" s="15"/>
    </row>
    <row r="1198" spans="1:118" ht="12.75">
      <c r="A1198" s="15" t="s">
        <v>8119</v>
      </c>
      <c r="B1198" s="15" t="s">
        <v>8120</v>
      </c>
      <c r="C1198" s="15" t="s">
        <v>58</v>
      </c>
      <c r="D1198" s="16">
        <v>2004</v>
      </c>
      <c r="E1198" s="15" t="s">
        <v>5977</v>
      </c>
      <c r="F1198" s="15"/>
      <c r="G1198" s="15"/>
      <c r="H1198" s="15"/>
      <c r="I1198" s="15"/>
      <c r="J1198" s="15"/>
      <c r="K1198" s="17" t="e">
        <f t="shared" si="178"/>
        <v>#VALUE!</v>
      </c>
      <c r="L1198" s="15"/>
      <c r="M1198" s="18" t="e">
        <f t="shared" si="166"/>
        <v>#VALUE!</v>
      </c>
      <c r="N1198" s="15"/>
      <c r="O1198" s="15"/>
      <c r="P1198" s="15"/>
      <c r="Q1198" s="15"/>
      <c r="R1198" s="15"/>
      <c r="S1198" s="19"/>
      <c r="T1198" s="15"/>
      <c r="U1198" s="17"/>
      <c r="V1198" s="15" t="s">
        <v>8121</v>
      </c>
      <c r="W1198" s="15"/>
      <c r="X1198" s="15" t="s">
        <v>404</v>
      </c>
      <c r="Y1198" s="15" t="s">
        <v>8122</v>
      </c>
      <c r="AB1198" s="20"/>
      <c r="AC1198" s="21" t="s">
        <v>8123</v>
      </c>
      <c r="AD1198" s="21" t="s">
        <v>8124</v>
      </c>
      <c r="AE1198" s="21" t="s">
        <v>8125</v>
      </c>
      <c r="AF1198" s="21" t="s">
        <v>8126</v>
      </c>
      <c r="AG1198" s="22">
        <f t="shared" si="173"/>
        <v>0.41935483870967744</v>
      </c>
      <c r="AH1198" s="15" t="str">
        <f t="shared" si="175"/>
        <v/>
      </c>
      <c r="AI1198" s="22" t="e">
        <f>VLOOKUP(A1198,'[1]Deals (investment)'!$B$2:$Z$1497,1,FALSE)</f>
        <v>#N/A</v>
      </c>
      <c r="AJ1198" s="22" t="e">
        <f>VLOOKUP(A1198,'[1]Deals (investment)'!$B$2:$Z$870,15,FALSE)</f>
        <v>#N/A</v>
      </c>
      <c r="AK1198" s="17" t="e">
        <f>VLOOKUP(A1198,'[1]Deals (Exits)'!B:B,1,FALSE)</f>
        <v>#N/A</v>
      </c>
      <c r="AL1198" s="23" t="e">
        <f>VLOOKUP(G1198,[1]Lookups!$V$3:$Y$197,4,FALSE)</f>
        <v>#N/A</v>
      </c>
      <c r="AM1198" s="17" t="str">
        <f>VLOOKUP(X1198,[1]Lookups!$B$3:$C$200,2,FALSE)</f>
        <v>Other Technologies &amp; Information Technology</v>
      </c>
      <c r="AN1198" s="17" t="e">
        <f>VLOOKUP(R1198,[1]Lookups!$H$3:$I$69,2,FALSE)</f>
        <v>#N/A</v>
      </c>
      <c r="AO1198" s="17" t="e">
        <f>VLOOKUP(T1198,[1]Lookups!$H$3:$I$69,2,FALSE)</f>
        <v>#N/A</v>
      </c>
      <c r="AP1198" s="17" t="e">
        <f>VLOOKUP(AN1198,[1]Lookups!$N$3:$O$11,2,FALSE)</f>
        <v>#N/A</v>
      </c>
      <c r="AQ1198" s="18" t="e">
        <f>COUNTIFS('[1]Deals (investment)'!$B:$B,$A1198)</f>
        <v>#VALUE!</v>
      </c>
      <c r="AR1198" s="18" t="e">
        <f>COUNTIFS('[1]Deals (investment)'!$B:$B,$A1198,'[1]Deals (investment)'!$T:$T,$AW$1)+COUNTIFS('[1]Deals (investment)'!$B:$B,$A1198,'[1]Deals (investment)'!$T:$T,$AX$1)+COUNTIFS('[1]Deals (investment)'!$B:$B,$A1198,'[1]Deals (investment)'!$T:$T,$AY$1)</f>
        <v>#VALUE!</v>
      </c>
      <c r="AS1198" s="17" t="e">
        <f>SUMIFS('[1]Deals (investment)'!$C:$C,'[1]Deals (investment)'!$B:$B,$A1198)</f>
        <v>#VALUE!</v>
      </c>
      <c r="AT1198" s="17" t="e">
        <f t="shared" si="179"/>
        <v>#VALUE!</v>
      </c>
      <c r="AU1198" s="18" t="e">
        <f>COUNTIF('[1]Deals (Exits)'!$B:$B,A1198)</f>
        <v>#VALUE!</v>
      </c>
      <c r="AV1198" s="17" t="e">
        <f>SUMIFS('[1]Deals (investment)'!$C:$C,'[1]Deals (investment)'!$B:$B,$A1198,'[1]Deals (investment)'!$T:$T,AV$1)</f>
        <v>#VALUE!</v>
      </c>
      <c r="AW1198" s="17" t="e">
        <f>SUMIFS('[1]Deals (investment)'!$C:$C,'[1]Deals (investment)'!$B:$B,$A1198,'[1]Deals (investment)'!$T:$T,AW$1)</f>
        <v>#VALUE!</v>
      </c>
      <c r="AX1198" s="17" t="e">
        <f>SUMIFS('[1]Deals (investment)'!$C:$C,'[1]Deals (investment)'!$B:$B,$A1198,'[1]Deals (investment)'!$T:$T,AX$1)</f>
        <v>#VALUE!</v>
      </c>
      <c r="AY1198" s="17" t="e">
        <f>SUMIFS('[1]Deals (investment)'!$C:$C,'[1]Deals (investment)'!$B:$B,$A1198,'[1]Deals (investment)'!$T:$T,AY$1)</f>
        <v>#VALUE!</v>
      </c>
      <c r="AZ1198" s="17" t="e">
        <f>SUMIFS('[1]Deals (investment)'!$C:$C,'[1]Deals (investment)'!$B:$B,$A1198,'[1]Deals (investment)'!$T:$T,AZ$1)</f>
        <v>#VALUE!</v>
      </c>
      <c r="BA1198" s="17" t="e">
        <f>SUMIFS('[1]Deals (investment)'!$C:$C,'[1]Deals (investment)'!$B:$B,$A1198,'[1]Deals (investment)'!$T:$T,BA$1)</f>
        <v>#VALUE!</v>
      </c>
      <c r="BB1198" s="17" t="e">
        <f>SUMIFS('[1]Deals (investment)'!$C:$C,'[1]Deals (investment)'!$B:$B,$A1198,'[1]Deals (investment)'!$T:$T,BB$1)</f>
        <v>#VALUE!</v>
      </c>
      <c r="BC1198" s="17" t="e">
        <f>SUMIFS('[1]Deals (Exits)'!$C:$C,'[1]Deals (Exits)'!$B:$B,$A1198)</f>
        <v>#VALUE!</v>
      </c>
      <c r="BD1198" s="17" t="e">
        <f>SUMIFS('[1]Deals (investment)'!$C:$C,'[1]Deals (investment)'!$B:$B,$A1198,'[1]Deals (investment)'!$V:$V,BD$1)</f>
        <v>#VALUE!</v>
      </c>
      <c r="BE1198" s="17" t="e">
        <f>SUMIFS('[1]Deals (investment)'!$C:$C,'[1]Deals (investment)'!$B:$B,$A1198,'[1]Deals (investment)'!$V:$V,BE$1)</f>
        <v>#VALUE!</v>
      </c>
      <c r="BF1198" s="17" t="e">
        <f>SUMIFS('[1]Deals (investment)'!$C:$C,'[1]Deals (investment)'!$B:$B,$A1198,'[1]Deals (investment)'!$V:$V,BF$1)</f>
        <v>#VALUE!</v>
      </c>
      <c r="BG1198" s="17" t="e">
        <f>SUMIFS('[1]Deals (investment)'!$C:$C,'[1]Deals (investment)'!$B:$B,$A1198,'[1]Deals (investment)'!$V:$V,BG$1)</f>
        <v>#VALUE!</v>
      </c>
      <c r="BH1198" s="17" t="e">
        <f>SUMIFS('[1]Deals (investment)'!$C:$C,'[1]Deals (investment)'!$B:$B,$A1198,'[1]Deals (investment)'!$V:$V,BH$1)</f>
        <v>#VALUE!</v>
      </c>
      <c r="BI1198" s="17" t="e">
        <f>SUMIFS('[1]Deals (investment)'!$C:$C,'[1]Deals (investment)'!$B:$B,$A1198,'[1]Deals (investment)'!$V:$V,BI$1)</f>
        <v>#VALUE!</v>
      </c>
      <c r="BJ1198" s="17" t="e">
        <f>SUMIFS('[1]Deals (investment)'!$C:$C,'[1]Deals (investment)'!$B:$B,$A1198,'[1]Deals (investment)'!$V:$V,BJ$1)</f>
        <v>#VALUE!</v>
      </c>
      <c r="BK1198" s="17" t="e">
        <f>SUMIFS('[1]Deals (investment)'!$C:$C,'[1]Deals (investment)'!$B:$B,$A1198,'[1]Deals (investment)'!$V:$V,BK$1)</f>
        <v>#VALUE!</v>
      </c>
      <c r="BL1198" s="17" t="e">
        <f>SUMIFS('[1]Deals (investment)'!$C:$C,'[1]Deals (investment)'!$B:$B,$A1198,'[1]Deals (investment)'!$V:$V,BL$1)</f>
        <v>#VALUE!</v>
      </c>
      <c r="BM1198" s="17" t="e">
        <f>SUMIFS('[1]Deals (investment)'!$C:$C,'[1]Deals (investment)'!$B:$B,$A1198,'[1]Deals (investment)'!$V:$V,BM$1)</f>
        <v>#VALUE!</v>
      </c>
      <c r="BN1198" s="15"/>
      <c r="BO1198" s="15"/>
      <c r="BP1198" s="22"/>
      <c r="BQ1198" s="15"/>
      <c r="BR1198" s="15"/>
      <c r="BS1198" s="15"/>
      <c r="BT1198" s="15"/>
      <c r="BU1198" s="15"/>
      <c r="BV1198" s="15"/>
      <c r="BW1198" s="15"/>
      <c r="BX1198" s="15"/>
      <c r="BY1198" s="15"/>
      <c r="BZ1198" s="15"/>
      <c r="CA1198" s="15"/>
      <c r="CB1198" s="15"/>
      <c r="CC1198" s="15"/>
      <c r="CD1198" s="15" t="str">
        <f t="shared" si="180"/>
        <v>LoniwaLogiwa is the industry-leading WMS serving retail, e-commerce, wholesale, and 3PL businesses worldwide for over a decadeActive</v>
      </c>
      <c r="CE1198" s="15"/>
      <c r="CF1198" s="15"/>
      <c r="CG1198" s="15"/>
      <c r="CH1198" s="15"/>
      <c r="CI1198" s="15"/>
      <c r="CJ1198" s="15"/>
    </row>
    <row r="1199" spans="1:118" ht="12.75">
      <c r="A1199" s="15" t="s">
        <v>8127</v>
      </c>
      <c r="B1199" s="15" t="s">
        <v>8128</v>
      </c>
      <c r="C1199" s="15" t="s">
        <v>58</v>
      </c>
      <c r="D1199" s="16">
        <v>2016</v>
      </c>
      <c r="E1199" s="15" t="s">
        <v>1472</v>
      </c>
      <c r="F1199" s="15"/>
      <c r="G1199" s="15" t="s">
        <v>91</v>
      </c>
      <c r="H1199" s="15"/>
      <c r="I1199" s="15" t="s">
        <v>91</v>
      </c>
      <c r="J1199" s="15"/>
      <c r="K1199" s="17" t="e">
        <f t="shared" si="178"/>
        <v>#VALUE!</v>
      </c>
      <c r="L1199" s="15"/>
      <c r="M1199" s="18" t="e">
        <f t="shared" si="166"/>
        <v>#VALUE!</v>
      </c>
      <c r="N1199" s="15"/>
      <c r="O1199" s="15"/>
      <c r="P1199" s="15"/>
      <c r="Q1199" s="15"/>
      <c r="R1199" s="15"/>
      <c r="S1199" s="19"/>
      <c r="T1199" s="15"/>
      <c r="U1199" s="17"/>
      <c r="V1199" s="15" t="s">
        <v>8129</v>
      </c>
      <c r="W1199" s="15">
        <v>0</v>
      </c>
      <c r="X1199" s="15" t="s">
        <v>404</v>
      </c>
      <c r="Y1199" s="15" t="s">
        <v>8130</v>
      </c>
      <c r="AB1199" s="20" t="s">
        <v>286</v>
      </c>
      <c r="AC1199" s="27" t="s">
        <v>8131</v>
      </c>
      <c r="AD1199" s="27" t="s">
        <v>8132</v>
      </c>
      <c r="AE1199" s="27" t="s">
        <v>8133</v>
      </c>
      <c r="AF1199" s="27" t="s">
        <v>8134</v>
      </c>
      <c r="AG1199" s="22">
        <f t="shared" si="173"/>
        <v>0.54838709677419351</v>
      </c>
      <c r="AH1199" s="15" t="str">
        <f t="shared" si="175"/>
        <v/>
      </c>
      <c r="AI1199" s="22" t="e">
        <f>VLOOKUP(A1199,'[1]Deals (investment)'!$B$2:$Z$1497,1,FALSE)</f>
        <v>#N/A</v>
      </c>
      <c r="AJ1199" s="22" t="e">
        <f>VLOOKUP(A1199,'[1]Deals (investment)'!$B$2:$Z$870,15,FALSE)</f>
        <v>#N/A</v>
      </c>
      <c r="AK1199" s="17" t="e">
        <f>VLOOKUP(A1199,'[1]Deals (Exits)'!B:B,1,FALSE)</f>
        <v>#N/A</v>
      </c>
      <c r="AL1199" s="23">
        <f>VLOOKUP(G1199,[1]Lookups!$V$3:$Y$197,4,FALSE)</f>
        <v>0</v>
      </c>
      <c r="AM1199" s="17" t="str">
        <f>VLOOKUP(X1199,[1]Lookups!$B$3:$C$200,2,FALSE)</f>
        <v>Other Technologies &amp; Information Technology</v>
      </c>
      <c r="AN1199" s="17" t="e">
        <f>VLOOKUP(R1199,[1]Lookups!$H$3:$I$69,2,FALSE)</f>
        <v>#N/A</v>
      </c>
      <c r="AO1199" s="17" t="e">
        <f>VLOOKUP(T1199,[1]Lookups!$H$3:$I$69,2,FALSE)</f>
        <v>#N/A</v>
      </c>
      <c r="AP1199" s="17" t="e">
        <f>VLOOKUP(AN1199,[1]Lookups!$N$3:$O$11,2,FALSE)</f>
        <v>#N/A</v>
      </c>
      <c r="AQ1199" s="18" t="e">
        <f>COUNTIFS('[1]Deals (investment)'!$B:$B,$A1199)</f>
        <v>#VALUE!</v>
      </c>
      <c r="AR1199" s="18" t="e">
        <f>COUNTIFS('[1]Deals (investment)'!$B:$B,$A1199,'[1]Deals (investment)'!$T:$T,$AW$1)+COUNTIFS('[1]Deals (investment)'!$B:$B,$A1199,'[1]Deals (investment)'!$T:$T,$AX$1)+COUNTIFS('[1]Deals (investment)'!$B:$B,$A1199,'[1]Deals (investment)'!$T:$T,$AY$1)</f>
        <v>#VALUE!</v>
      </c>
      <c r="AS1199" s="17" t="e">
        <f>SUMIFS('[1]Deals (investment)'!$C:$C,'[1]Deals (investment)'!$B:$B,$A1199)</f>
        <v>#VALUE!</v>
      </c>
      <c r="AT1199" s="17" t="e">
        <f t="shared" si="179"/>
        <v>#VALUE!</v>
      </c>
      <c r="AU1199" s="18" t="e">
        <f>COUNTIF('[1]Deals (Exits)'!$B:$B,A1199)</f>
        <v>#VALUE!</v>
      </c>
      <c r="AV1199" s="17" t="e">
        <f>SUMIFS('[1]Deals (investment)'!$C:$C,'[1]Deals (investment)'!$B:$B,$A1199,'[1]Deals (investment)'!$T:$T,AV$1)</f>
        <v>#VALUE!</v>
      </c>
      <c r="AW1199" s="17" t="e">
        <f>SUMIFS('[1]Deals (investment)'!$C:$C,'[1]Deals (investment)'!$B:$B,$A1199,'[1]Deals (investment)'!$T:$T,AW$1)</f>
        <v>#VALUE!</v>
      </c>
      <c r="AX1199" s="17" t="e">
        <f>SUMIFS('[1]Deals (investment)'!$C:$C,'[1]Deals (investment)'!$B:$B,$A1199,'[1]Deals (investment)'!$T:$T,AX$1)</f>
        <v>#VALUE!</v>
      </c>
      <c r="AY1199" s="17" t="e">
        <f>SUMIFS('[1]Deals (investment)'!$C:$C,'[1]Deals (investment)'!$B:$B,$A1199,'[1]Deals (investment)'!$T:$T,AY$1)</f>
        <v>#VALUE!</v>
      </c>
      <c r="AZ1199" s="17" t="e">
        <f>SUMIFS('[1]Deals (investment)'!$C:$C,'[1]Deals (investment)'!$B:$B,$A1199,'[1]Deals (investment)'!$T:$T,AZ$1)</f>
        <v>#VALUE!</v>
      </c>
      <c r="BA1199" s="17" t="e">
        <f>SUMIFS('[1]Deals (investment)'!$C:$C,'[1]Deals (investment)'!$B:$B,$A1199,'[1]Deals (investment)'!$T:$T,BA$1)</f>
        <v>#VALUE!</v>
      </c>
      <c r="BB1199" s="17" t="e">
        <f>SUMIFS('[1]Deals (investment)'!$C:$C,'[1]Deals (investment)'!$B:$B,$A1199,'[1]Deals (investment)'!$T:$T,BB$1)</f>
        <v>#VALUE!</v>
      </c>
      <c r="BC1199" s="17" t="e">
        <f>SUMIFS('[1]Deals (Exits)'!$C:$C,'[1]Deals (Exits)'!$B:$B,$A1199)</f>
        <v>#VALUE!</v>
      </c>
      <c r="BD1199" s="17" t="e">
        <f>SUMIFS('[1]Deals (investment)'!$C:$C,'[1]Deals (investment)'!$B:$B,$A1199,'[1]Deals (investment)'!$V:$V,BD$1)</f>
        <v>#VALUE!</v>
      </c>
      <c r="BE1199" s="17" t="e">
        <f>SUMIFS('[1]Deals (investment)'!$C:$C,'[1]Deals (investment)'!$B:$B,$A1199,'[1]Deals (investment)'!$V:$V,BE$1)</f>
        <v>#VALUE!</v>
      </c>
      <c r="BF1199" s="17" t="e">
        <f>SUMIFS('[1]Deals (investment)'!$C:$C,'[1]Deals (investment)'!$B:$B,$A1199,'[1]Deals (investment)'!$V:$V,BF$1)</f>
        <v>#VALUE!</v>
      </c>
      <c r="BG1199" s="17" t="e">
        <f>SUMIFS('[1]Deals (investment)'!$C:$C,'[1]Deals (investment)'!$B:$B,$A1199,'[1]Deals (investment)'!$V:$V,BG$1)</f>
        <v>#VALUE!</v>
      </c>
      <c r="BH1199" s="17" t="e">
        <f>SUMIFS('[1]Deals (investment)'!$C:$C,'[1]Deals (investment)'!$B:$B,$A1199,'[1]Deals (investment)'!$V:$V,BH$1)</f>
        <v>#VALUE!</v>
      </c>
      <c r="BI1199" s="17" t="e">
        <f>SUMIFS('[1]Deals (investment)'!$C:$C,'[1]Deals (investment)'!$B:$B,$A1199,'[1]Deals (investment)'!$V:$V,BI$1)</f>
        <v>#VALUE!</v>
      </c>
      <c r="BJ1199" s="17" t="e">
        <f>SUMIFS('[1]Deals (investment)'!$C:$C,'[1]Deals (investment)'!$B:$B,$A1199,'[1]Deals (investment)'!$V:$V,BJ$1)</f>
        <v>#VALUE!</v>
      </c>
      <c r="BK1199" s="17" t="e">
        <f>SUMIFS('[1]Deals (investment)'!$C:$C,'[1]Deals (investment)'!$B:$B,$A1199,'[1]Deals (investment)'!$V:$V,BK$1)</f>
        <v>#VALUE!</v>
      </c>
      <c r="BL1199" s="17" t="e">
        <f>SUMIFS('[1]Deals (investment)'!$C:$C,'[1]Deals (investment)'!$B:$B,$A1199,'[1]Deals (investment)'!$V:$V,BL$1)</f>
        <v>#VALUE!</v>
      </c>
      <c r="BM1199" s="17" t="e">
        <f>SUMIFS('[1]Deals (investment)'!$C:$C,'[1]Deals (investment)'!$B:$B,$A1199,'[1]Deals (investment)'!$V:$V,BM$1)</f>
        <v>#VALUE!</v>
      </c>
      <c r="BN1199" s="15"/>
      <c r="BO1199" s="15"/>
      <c r="BP1199" s="22"/>
      <c r="BQ1199" s="15"/>
      <c r="BR1199" s="15"/>
      <c r="BS1199" s="15"/>
      <c r="BT1199" s="15"/>
      <c r="BU1199" s="15"/>
      <c r="BV1199" s="15"/>
      <c r="BW1199" s="15"/>
      <c r="BX1199" s="15"/>
      <c r="BY1199" s="15"/>
      <c r="BZ1199" s="15"/>
      <c r="CA1199" s="15"/>
      <c r="CB1199" s="15"/>
      <c r="CC1199" s="15"/>
      <c r="CD1199" s="15" t="str">
        <f t="shared" si="180"/>
        <v>LinkdProLinkdPro is an online marketplace connecting companies to a global network of top freelance business professionals and experts, on-demand.Active</v>
      </c>
      <c r="CE1199" s="15"/>
      <c r="CF1199" s="15"/>
      <c r="CG1199" s="15"/>
      <c r="CH1199" s="15"/>
      <c r="CI1199" s="15"/>
      <c r="CJ1199" s="15"/>
    </row>
    <row r="1200" spans="1:118" ht="12.75">
      <c r="A1200" s="15" t="s">
        <v>8135</v>
      </c>
      <c r="B1200" s="15"/>
      <c r="C1200" s="15" t="s">
        <v>58</v>
      </c>
      <c r="D1200" s="16"/>
      <c r="E1200" s="15"/>
      <c r="F1200" s="15"/>
      <c r="G1200" s="15"/>
      <c r="H1200" s="15"/>
      <c r="I1200" s="15"/>
      <c r="J1200" s="15"/>
      <c r="K1200" s="17" t="e">
        <f t="shared" si="178"/>
        <v>#VALUE!</v>
      </c>
      <c r="L1200" s="15"/>
      <c r="M1200" s="18" t="e">
        <f t="shared" si="166"/>
        <v>#VALUE!</v>
      </c>
      <c r="N1200" s="15"/>
      <c r="O1200" s="15"/>
      <c r="P1200" s="15"/>
      <c r="Q1200" s="24" t="e">
        <f ca="1">_xludf.MAXIFS('[1]Deals (investment)'!A:A,'[1]Deals (investment)'!B:B,A1200)</f>
        <v>#NAME?</v>
      </c>
      <c r="R1200" s="15"/>
      <c r="S1200" s="19"/>
      <c r="T1200" s="15"/>
      <c r="U1200" s="17"/>
      <c r="V1200" s="15"/>
      <c r="W1200" s="15"/>
      <c r="X1200" s="15"/>
      <c r="Y1200" s="15"/>
      <c r="AB1200" s="20"/>
      <c r="AC1200" s="15"/>
      <c r="AD1200" s="15"/>
      <c r="AE1200" s="15"/>
      <c r="AF1200" s="15"/>
      <c r="AG1200" s="22">
        <f t="shared" ca="1" si="173"/>
        <v>0.12903225806451613</v>
      </c>
      <c r="AH1200" s="15" t="str">
        <f t="shared" si="175"/>
        <v/>
      </c>
      <c r="AI1200" s="22" t="e">
        <f>VLOOKUP(A1200,'[1]Deals (investment)'!$B$2:$Z$1497,1,FALSE)</f>
        <v>#N/A</v>
      </c>
      <c r="AJ1200" s="22" t="e">
        <f>VLOOKUP(A1200,'[1]Deals (investment)'!$B$2:$Z$870,15,FALSE)</f>
        <v>#N/A</v>
      </c>
      <c r="AK1200" s="17" t="e">
        <f>VLOOKUP(A1200,'[1]Deals (Exits)'!B:B,1,FALSE)</f>
        <v>#N/A</v>
      </c>
      <c r="AL1200" s="23" t="e">
        <f>VLOOKUP(G1200,[1]Lookups!$V$3:$Y$197,4,FALSE)</f>
        <v>#N/A</v>
      </c>
      <c r="AM1200" s="17" t="e">
        <f>VLOOKUP(X1200,[1]Lookups!$B$3:$C$200,2,FALSE)</f>
        <v>#N/A</v>
      </c>
      <c r="AN1200" s="17" t="e">
        <f>VLOOKUP(R1200,[1]Lookups!$H$3:$I$69,2,FALSE)</f>
        <v>#N/A</v>
      </c>
      <c r="AO1200" s="17" t="e">
        <f>VLOOKUP(T1200,[1]Lookups!$H$3:$I$69,2,FALSE)</f>
        <v>#N/A</v>
      </c>
      <c r="AP1200" s="17" t="e">
        <f>VLOOKUP(AN1200,[1]Lookups!$N$3:$O$11,2,FALSE)</f>
        <v>#N/A</v>
      </c>
      <c r="AQ1200" s="18" t="e">
        <f>COUNTIFS('[1]Deals (investment)'!$B:$B,$A1200)</f>
        <v>#VALUE!</v>
      </c>
      <c r="AR1200" s="18" t="e">
        <f>COUNTIFS('[1]Deals (investment)'!$B:$B,$A1200,'[1]Deals (investment)'!$T:$T,$AW$1)+COUNTIFS('[1]Deals (investment)'!$B:$B,$A1200,'[1]Deals (investment)'!$T:$T,$AX$1)+COUNTIFS('[1]Deals (investment)'!$B:$B,$A1200,'[1]Deals (investment)'!$T:$T,$AY$1)</f>
        <v>#VALUE!</v>
      </c>
      <c r="AS1200" s="17" t="e">
        <f>SUMIFS('[1]Deals (investment)'!$C:$C,'[1]Deals (investment)'!$B:$B,$A1200)</f>
        <v>#VALUE!</v>
      </c>
      <c r="AT1200" s="17" t="e">
        <f t="shared" si="179"/>
        <v>#VALUE!</v>
      </c>
      <c r="AU1200" s="18" t="e">
        <f>COUNTIF('[1]Deals (Exits)'!$B:$B,A1200)</f>
        <v>#VALUE!</v>
      </c>
      <c r="AV1200" s="17" t="e">
        <f>SUMIFS('[1]Deals (investment)'!$C:$C,'[1]Deals (investment)'!$B:$B,$A1200,'[1]Deals (investment)'!$T:$T,AV$1)</f>
        <v>#VALUE!</v>
      </c>
      <c r="AW1200" s="17" t="e">
        <f>SUMIFS('[1]Deals (investment)'!$C:$C,'[1]Deals (investment)'!$B:$B,$A1200,'[1]Deals (investment)'!$T:$T,AW$1)</f>
        <v>#VALUE!</v>
      </c>
      <c r="AX1200" s="17" t="e">
        <f>SUMIFS('[1]Deals (investment)'!$C:$C,'[1]Deals (investment)'!$B:$B,$A1200,'[1]Deals (investment)'!$T:$T,AX$1)</f>
        <v>#VALUE!</v>
      </c>
      <c r="AY1200" s="17" t="e">
        <f>SUMIFS('[1]Deals (investment)'!$C:$C,'[1]Deals (investment)'!$B:$B,$A1200,'[1]Deals (investment)'!$T:$T,AY$1)</f>
        <v>#VALUE!</v>
      </c>
      <c r="AZ1200" s="17" t="e">
        <f>SUMIFS('[1]Deals (investment)'!$C:$C,'[1]Deals (investment)'!$B:$B,$A1200,'[1]Deals (investment)'!$T:$T,AZ$1)</f>
        <v>#VALUE!</v>
      </c>
      <c r="BA1200" s="17" t="e">
        <f>SUMIFS('[1]Deals (investment)'!$C:$C,'[1]Deals (investment)'!$B:$B,$A1200,'[1]Deals (investment)'!$T:$T,BA$1)</f>
        <v>#VALUE!</v>
      </c>
      <c r="BB1200" s="17" t="e">
        <f>SUMIFS('[1]Deals (investment)'!$C:$C,'[1]Deals (investment)'!$B:$B,$A1200,'[1]Deals (investment)'!$T:$T,BB$1)</f>
        <v>#VALUE!</v>
      </c>
      <c r="BC1200" s="17" t="e">
        <f>SUMIFS('[1]Deals (Exits)'!$C:$C,'[1]Deals (Exits)'!$B:$B,$A1200)</f>
        <v>#VALUE!</v>
      </c>
      <c r="BD1200" s="17" t="e">
        <f>SUMIFS('[1]Deals (investment)'!$C:$C,'[1]Deals (investment)'!$B:$B,$A1200,'[1]Deals (investment)'!$V:$V,BD$1)</f>
        <v>#VALUE!</v>
      </c>
      <c r="BE1200" s="17" t="e">
        <f>SUMIFS('[1]Deals (investment)'!$C:$C,'[1]Deals (investment)'!$B:$B,$A1200,'[1]Deals (investment)'!$V:$V,BE$1)</f>
        <v>#VALUE!</v>
      </c>
      <c r="BF1200" s="17" t="e">
        <f>SUMIFS('[1]Deals (investment)'!$C:$C,'[1]Deals (investment)'!$B:$B,$A1200,'[1]Deals (investment)'!$V:$V,BF$1)</f>
        <v>#VALUE!</v>
      </c>
      <c r="BG1200" s="17" t="e">
        <f>SUMIFS('[1]Deals (investment)'!$C:$C,'[1]Deals (investment)'!$B:$B,$A1200,'[1]Deals (investment)'!$V:$V,BG$1)</f>
        <v>#VALUE!</v>
      </c>
      <c r="BH1200" s="17" t="e">
        <f>SUMIFS('[1]Deals (investment)'!$C:$C,'[1]Deals (investment)'!$B:$B,$A1200,'[1]Deals (investment)'!$V:$V,BH$1)</f>
        <v>#VALUE!</v>
      </c>
      <c r="BI1200" s="17" t="e">
        <f>SUMIFS('[1]Deals (investment)'!$C:$C,'[1]Deals (investment)'!$B:$B,$A1200,'[1]Deals (investment)'!$V:$V,BI$1)</f>
        <v>#VALUE!</v>
      </c>
      <c r="BJ1200" s="17" t="e">
        <f>SUMIFS('[1]Deals (investment)'!$C:$C,'[1]Deals (investment)'!$B:$B,$A1200,'[1]Deals (investment)'!$V:$V,BJ$1)</f>
        <v>#VALUE!</v>
      </c>
      <c r="BK1200" s="17" t="e">
        <f>SUMIFS('[1]Deals (investment)'!$C:$C,'[1]Deals (investment)'!$B:$B,$A1200,'[1]Deals (investment)'!$V:$V,BK$1)</f>
        <v>#VALUE!</v>
      </c>
      <c r="BL1200" s="17" t="e">
        <f>SUMIFS('[1]Deals (investment)'!$C:$C,'[1]Deals (investment)'!$B:$B,$A1200,'[1]Deals (investment)'!$V:$V,BL$1)</f>
        <v>#VALUE!</v>
      </c>
      <c r="BM1200" s="17" t="e">
        <f>SUMIFS('[1]Deals (investment)'!$C:$C,'[1]Deals (investment)'!$B:$B,$A1200,'[1]Deals (investment)'!$V:$V,BM$1)</f>
        <v>#VALUE!</v>
      </c>
      <c r="BN1200" s="15"/>
      <c r="BO1200" s="15"/>
      <c r="BP1200" s="22"/>
      <c r="BQ1200" s="15"/>
      <c r="BR1200" s="15"/>
      <c r="BS1200" s="15"/>
      <c r="BT1200" s="15"/>
      <c r="BU1200" s="15"/>
      <c r="BV1200" s="15"/>
      <c r="BW1200" s="15"/>
      <c r="BX1200" s="15"/>
      <c r="BY1200" s="15"/>
      <c r="BZ1200" s="15"/>
      <c r="CA1200" s="15"/>
      <c r="CB1200" s="15"/>
      <c r="CC1200" s="15"/>
      <c r="CD1200" s="15" t="str">
        <f t="shared" si="180"/>
        <v>LonoActive</v>
      </c>
      <c r="CE1200" s="15"/>
      <c r="CF1200" s="15"/>
      <c r="CG1200" s="15"/>
      <c r="CH1200" s="15"/>
      <c r="CI1200" s="15"/>
      <c r="CJ1200" s="15"/>
    </row>
    <row r="1201" spans="1:118" ht="12.75">
      <c r="A1201" s="15" t="s">
        <v>8136</v>
      </c>
      <c r="B1201" s="15"/>
      <c r="C1201" s="15"/>
      <c r="D1201" s="16"/>
      <c r="E1201" s="26"/>
      <c r="F1201" s="26"/>
      <c r="G1201" s="26"/>
      <c r="H1201" s="26"/>
      <c r="I1201" s="15"/>
      <c r="J1201" s="26"/>
      <c r="K1201" s="17" t="e">
        <f t="shared" si="178"/>
        <v>#VALUE!</v>
      </c>
      <c r="L1201" s="15"/>
      <c r="M1201" s="18" t="e">
        <f t="shared" si="166"/>
        <v>#VALUE!</v>
      </c>
      <c r="N1201" s="15"/>
      <c r="O1201" s="15"/>
      <c r="P1201" s="15"/>
      <c r="Q1201" s="24" t="e">
        <f ca="1">_xludf.MAXIFS('[1]Deals (investment)'!A:A,'[1]Deals (investment)'!B:B,A1201)</f>
        <v>#NAME?</v>
      </c>
      <c r="R1201" s="15"/>
      <c r="S1201" s="19"/>
      <c r="T1201" s="15"/>
      <c r="U1201" s="17"/>
      <c r="V1201" s="15"/>
      <c r="W1201" s="15"/>
      <c r="X1201" s="15"/>
      <c r="Y1201" s="15"/>
      <c r="AB1201" s="20"/>
      <c r="AC1201" s="15"/>
      <c r="AD1201" s="15"/>
      <c r="AE1201" s="15"/>
      <c r="AF1201" s="15"/>
      <c r="AG1201" s="22">
        <f t="shared" ca="1" si="173"/>
        <v>9.6774193548387094E-2</v>
      </c>
      <c r="AH1201" s="15" t="str">
        <f t="shared" si="175"/>
        <v/>
      </c>
      <c r="AI1201" s="22" t="e">
        <f>VLOOKUP(A1201,'[1]Deals (investment)'!$B$2:$Z$1497,1,FALSE)</f>
        <v>#N/A</v>
      </c>
      <c r="AJ1201" s="22" t="e">
        <f>VLOOKUP(A1201,'[1]Deals (investment)'!$B$2:$Z$870,15,FALSE)</f>
        <v>#N/A</v>
      </c>
      <c r="AK1201" s="17" t="e">
        <f>VLOOKUP(A1201,'[1]Deals (Exits)'!B:B,1,FALSE)</f>
        <v>#N/A</v>
      </c>
      <c r="AL1201" s="23" t="e">
        <f>VLOOKUP(G1201,[1]Lookups!$V$3:$Y$197,4,FALSE)</f>
        <v>#N/A</v>
      </c>
      <c r="AM1201" s="17" t="e">
        <f>VLOOKUP(X1201,[1]Lookups!$B$3:$C$200,2,FALSE)</f>
        <v>#N/A</v>
      </c>
      <c r="AN1201" s="17" t="e">
        <f>VLOOKUP(R1201,[1]Lookups!$H$3:$I$69,2,FALSE)</f>
        <v>#N/A</v>
      </c>
      <c r="AO1201" s="17" t="e">
        <f>VLOOKUP(T1201,[1]Lookups!$H$3:$I$69,2,FALSE)</f>
        <v>#N/A</v>
      </c>
      <c r="AP1201" s="17" t="e">
        <f>VLOOKUP(AN1201,[1]Lookups!$N$3:$O$11,2,FALSE)</f>
        <v>#N/A</v>
      </c>
      <c r="AQ1201" s="18" t="e">
        <f>COUNTIFS('[1]Deals (investment)'!$B:$B,$A1201)</f>
        <v>#VALUE!</v>
      </c>
      <c r="AR1201" s="18" t="e">
        <f>COUNTIFS('[1]Deals (investment)'!$B:$B,$A1201,'[1]Deals (investment)'!$T:$T,$AW$1)+COUNTIFS('[1]Deals (investment)'!$B:$B,$A1201,'[1]Deals (investment)'!$T:$T,$AX$1)+COUNTIFS('[1]Deals (investment)'!$B:$B,$A1201,'[1]Deals (investment)'!$T:$T,$AY$1)</f>
        <v>#VALUE!</v>
      </c>
      <c r="AS1201" s="17" t="e">
        <f>SUMIFS('[1]Deals (investment)'!$C:$C,'[1]Deals (investment)'!$B:$B,$A1201)</f>
        <v>#VALUE!</v>
      </c>
      <c r="AT1201" s="17" t="e">
        <f t="shared" si="179"/>
        <v>#VALUE!</v>
      </c>
      <c r="AU1201" s="18" t="e">
        <f>COUNTIF('[1]Deals (Exits)'!$B:$B,A1201)</f>
        <v>#VALUE!</v>
      </c>
      <c r="AV1201" s="17" t="e">
        <f>SUMIFS('[1]Deals (investment)'!$C:$C,'[1]Deals (investment)'!$B:$B,$A1201,'[1]Deals (investment)'!$T:$T,AV$1)</f>
        <v>#VALUE!</v>
      </c>
      <c r="AW1201" s="17" t="e">
        <f>SUMIFS('[1]Deals (investment)'!$C:$C,'[1]Deals (investment)'!$B:$B,$A1201,'[1]Deals (investment)'!$T:$T,AW$1)</f>
        <v>#VALUE!</v>
      </c>
      <c r="AX1201" s="17" t="e">
        <f>SUMIFS('[1]Deals (investment)'!$C:$C,'[1]Deals (investment)'!$B:$B,$A1201,'[1]Deals (investment)'!$T:$T,AX$1)</f>
        <v>#VALUE!</v>
      </c>
      <c r="AY1201" s="17" t="e">
        <f>SUMIFS('[1]Deals (investment)'!$C:$C,'[1]Deals (investment)'!$B:$B,$A1201,'[1]Deals (investment)'!$T:$T,AY$1)</f>
        <v>#VALUE!</v>
      </c>
      <c r="AZ1201" s="17" t="e">
        <f>SUMIFS('[1]Deals (investment)'!$C:$C,'[1]Deals (investment)'!$B:$B,$A1201,'[1]Deals (investment)'!$T:$T,AZ$1)</f>
        <v>#VALUE!</v>
      </c>
      <c r="BA1201" s="17" t="e">
        <f>SUMIFS('[1]Deals (investment)'!$C:$C,'[1]Deals (investment)'!$B:$B,$A1201,'[1]Deals (investment)'!$T:$T,BA$1)</f>
        <v>#VALUE!</v>
      </c>
      <c r="BB1201" s="17" t="e">
        <f>SUMIFS('[1]Deals (investment)'!$C:$C,'[1]Deals (investment)'!$B:$B,$A1201,'[1]Deals (investment)'!$T:$T,BB$1)</f>
        <v>#VALUE!</v>
      </c>
      <c r="BC1201" s="17" t="e">
        <f>SUMIFS('[1]Deals (Exits)'!$C:$C,'[1]Deals (Exits)'!$B:$B,$A1201)</f>
        <v>#VALUE!</v>
      </c>
      <c r="BD1201" s="17" t="e">
        <f>SUMIFS('[1]Deals (investment)'!$C:$C,'[1]Deals (investment)'!$B:$B,$A1201,'[1]Deals (investment)'!$V:$V,BD$1)</f>
        <v>#VALUE!</v>
      </c>
      <c r="BE1201" s="17" t="e">
        <f>SUMIFS('[1]Deals (investment)'!$C:$C,'[1]Deals (investment)'!$B:$B,$A1201,'[1]Deals (investment)'!$V:$V,BE$1)</f>
        <v>#VALUE!</v>
      </c>
      <c r="BF1201" s="17" t="e">
        <f>SUMIFS('[1]Deals (investment)'!$C:$C,'[1]Deals (investment)'!$B:$B,$A1201,'[1]Deals (investment)'!$V:$V,BF$1)</f>
        <v>#VALUE!</v>
      </c>
      <c r="BG1201" s="17" t="e">
        <f>SUMIFS('[1]Deals (investment)'!$C:$C,'[1]Deals (investment)'!$B:$B,$A1201,'[1]Deals (investment)'!$V:$V,BG$1)</f>
        <v>#VALUE!</v>
      </c>
      <c r="BH1201" s="17" t="e">
        <f>SUMIFS('[1]Deals (investment)'!$C:$C,'[1]Deals (investment)'!$B:$B,$A1201,'[1]Deals (investment)'!$V:$V,BH$1)</f>
        <v>#VALUE!</v>
      </c>
      <c r="BI1201" s="17" t="e">
        <f>SUMIFS('[1]Deals (investment)'!$C:$C,'[1]Deals (investment)'!$B:$B,$A1201,'[1]Deals (investment)'!$V:$V,BI$1)</f>
        <v>#VALUE!</v>
      </c>
      <c r="BJ1201" s="17" t="e">
        <f>SUMIFS('[1]Deals (investment)'!$C:$C,'[1]Deals (investment)'!$B:$B,$A1201,'[1]Deals (investment)'!$V:$V,BJ$1)</f>
        <v>#VALUE!</v>
      </c>
      <c r="BK1201" s="17" t="e">
        <f>SUMIFS('[1]Deals (investment)'!$C:$C,'[1]Deals (investment)'!$B:$B,$A1201,'[1]Deals (investment)'!$V:$V,BK$1)</f>
        <v>#VALUE!</v>
      </c>
      <c r="BL1201" s="17" t="e">
        <f>SUMIFS('[1]Deals (investment)'!$C:$C,'[1]Deals (investment)'!$B:$B,$A1201,'[1]Deals (investment)'!$V:$V,BL$1)</f>
        <v>#VALUE!</v>
      </c>
      <c r="BM1201" s="17" t="e">
        <f>SUMIFS('[1]Deals (investment)'!$C:$C,'[1]Deals (investment)'!$B:$B,$A1201,'[1]Deals (investment)'!$V:$V,BM$1)</f>
        <v>#VALUE!</v>
      </c>
      <c r="BN1201" s="15"/>
      <c r="BO1201" s="15"/>
      <c r="BP1201" s="22"/>
      <c r="BQ1201" s="15"/>
      <c r="BR1201" s="15"/>
      <c r="BS1201" s="15"/>
      <c r="BT1201" s="15"/>
      <c r="BU1201" s="15"/>
      <c r="BV1201" s="15"/>
      <c r="BW1201" s="15"/>
      <c r="BX1201" s="15"/>
      <c r="BY1201" s="15"/>
      <c r="BZ1201" s="15"/>
      <c r="CA1201" s="15"/>
      <c r="CB1201" s="15"/>
      <c r="CC1201" s="15"/>
      <c r="CD1201" s="15"/>
      <c r="CE1201" s="15"/>
      <c r="CF1201" s="15"/>
      <c r="CG1201" s="15"/>
      <c r="CH1201" s="15"/>
      <c r="CI1201" s="15"/>
      <c r="CJ1201" s="15"/>
    </row>
    <row r="1202" spans="1:118" ht="12.75">
      <c r="A1202" s="15" t="s">
        <v>8137</v>
      </c>
      <c r="B1202" s="15" t="s">
        <v>8138</v>
      </c>
      <c r="C1202" s="15" t="s">
        <v>58</v>
      </c>
      <c r="D1202" s="16">
        <v>2009</v>
      </c>
      <c r="E1202" s="15" t="s">
        <v>117</v>
      </c>
      <c r="F1202" s="15"/>
      <c r="G1202" s="15" t="s">
        <v>118</v>
      </c>
      <c r="H1202" s="15"/>
      <c r="I1202" s="15" t="s">
        <v>118</v>
      </c>
      <c r="J1202" s="15"/>
      <c r="K1202" s="17" t="e">
        <f t="shared" si="178"/>
        <v>#VALUE!</v>
      </c>
      <c r="L1202" s="15"/>
      <c r="M1202" s="18" t="e">
        <f t="shared" si="166"/>
        <v>#VALUE!</v>
      </c>
      <c r="N1202" s="15"/>
      <c r="O1202" s="15"/>
      <c r="P1202" s="15"/>
      <c r="Q1202" s="24" t="e">
        <f ca="1">_xludf.MAXIFS('[1]Deals (investment)'!A:A,'[1]Deals (investment)'!B:B,A1202)</f>
        <v>#NAME?</v>
      </c>
      <c r="R1202" s="15" t="s">
        <v>375</v>
      </c>
      <c r="S1202" s="19" t="s">
        <v>144</v>
      </c>
      <c r="T1202" s="15" t="s">
        <v>312</v>
      </c>
      <c r="U1202" s="17" t="s">
        <v>312</v>
      </c>
      <c r="V1202" s="15" t="s">
        <v>8139</v>
      </c>
      <c r="W1202" s="15"/>
      <c r="X1202" s="15" t="s">
        <v>158</v>
      </c>
      <c r="Y1202" s="15" t="s">
        <v>8140</v>
      </c>
      <c r="AB1202" s="20"/>
      <c r="AC1202" s="21" t="s">
        <v>8141</v>
      </c>
      <c r="AD1202" s="15"/>
      <c r="AE1202" s="21" t="s">
        <v>8142</v>
      </c>
      <c r="AF1202" s="21" t="s">
        <v>8143</v>
      </c>
      <c r="AG1202" s="22">
        <f t="shared" ca="1" si="173"/>
        <v>0.61290322580645162</v>
      </c>
      <c r="AH1202" s="15" t="str">
        <f t="shared" si="175"/>
        <v/>
      </c>
      <c r="AI1202" s="22" t="e">
        <f>VLOOKUP(A1202,'[1]Deals (investment)'!$B$2:$Z$1497,1,FALSE)</f>
        <v>#N/A</v>
      </c>
      <c r="AJ1202" s="22" t="e">
        <f>VLOOKUP(A1202,'[1]Deals (investment)'!$B$2:$Z$870,15,FALSE)</f>
        <v>#N/A</v>
      </c>
      <c r="AK1202" s="17" t="e">
        <f>VLOOKUP(A1202,'[1]Deals (Exits)'!B:B,1,FALSE)</f>
        <v>#N/A</v>
      </c>
      <c r="AL1202" s="23">
        <f>VLOOKUP(G1202,[1]Lookups!$V$3:$Y$197,4,FALSE)</f>
        <v>0</v>
      </c>
      <c r="AM1202" s="17" t="str">
        <f>VLOOKUP(X1202,[1]Lookups!$B$3:$C$200,2,FALSE)</f>
        <v>Financial Services</v>
      </c>
      <c r="AN1202" s="17" t="str">
        <f>VLOOKUP(R1202,[1]Lookups!$H$3:$I$69,2,FALSE)</f>
        <v>2. Seed</v>
      </c>
      <c r="AO1202" s="17" t="e">
        <f>VLOOKUP(T1202,[1]Lookups!$H$3:$I$69,2,FALSE)</f>
        <v>#N/A</v>
      </c>
      <c r="AP1202" s="17" t="str">
        <f>VLOOKUP(AN1202,[1]Lookups!$N$3:$O$11,2,FALSE)</f>
        <v>Early</v>
      </c>
      <c r="AQ1202" s="18" t="e">
        <f>COUNTIFS('[1]Deals (investment)'!$B:$B,$A1202)</f>
        <v>#VALUE!</v>
      </c>
      <c r="AR1202" s="18" t="e">
        <f>COUNTIFS('[1]Deals (investment)'!$B:$B,$A1202,'[1]Deals (investment)'!$T:$T,$AW$1)+COUNTIFS('[1]Deals (investment)'!$B:$B,$A1202,'[1]Deals (investment)'!$T:$T,$AX$1)+COUNTIFS('[1]Deals (investment)'!$B:$B,$A1202,'[1]Deals (investment)'!$T:$T,$AY$1)</f>
        <v>#VALUE!</v>
      </c>
      <c r="AS1202" s="17" t="e">
        <f>SUMIFS('[1]Deals (investment)'!$C:$C,'[1]Deals (investment)'!$B:$B,$A1202)</f>
        <v>#VALUE!</v>
      </c>
      <c r="AT1202" s="17" t="e">
        <f t="shared" si="179"/>
        <v>#VALUE!</v>
      </c>
      <c r="AU1202" s="18" t="e">
        <f>COUNTIF('[1]Deals (Exits)'!$B:$B,A1202)</f>
        <v>#VALUE!</v>
      </c>
      <c r="AV1202" s="17" t="e">
        <f>SUMIFS('[1]Deals (investment)'!$C:$C,'[1]Deals (investment)'!$B:$B,$A1202,'[1]Deals (investment)'!$T:$T,AV$1)</f>
        <v>#VALUE!</v>
      </c>
      <c r="AW1202" s="17" t="e">
        <f>SUMIFS('[1]Deals (investment)'!$C:$C,'[1]Deals (investment)'!$B:$B,$A1202,'[1]Deals (investment)'!$T:$T,AW$1)</f>
        <v>#VALUE!</v>
      </c>
      <c r="AX1202" s="17" t="e">
        <f>SUMIFS('[1]Deals (investment)'!$C:$C,'[1]Deals (investment)'!$B:$B,$A1202,'[1]Deals (investment)'!$T:$T,AX$1)</f>
        <v>#VALUE!</v>
      </c>
      <c r="AY1202" s="17" t="e">
        <f>SUMIFS('[1]Deals (investment)'!$C:$C,'[1]Deals (investment)'!$B:$B,$A1202,'[1]Deals (investment)'!$T:$T,AY$1)</f>
        <v>#VALUE!</v>
      </c>
      <c r="AZ1202" s="17" t="e">
        <f>SUMIFS('[1]Deals (investment)'!$C:$C,'[1]Deals (investment)'!$B:$B,$A1202,'[1]Deals (investment)'!$T:$T,AZ$1)</f>
        <v>#VALUE!</v>
      </c>
      <c r="BA1202" s="17" t="e">
        <f>SUMIFS('[1]Deals (investment)'!$C:$C,'[1]Deals (investment)'!$B:$B,$A1202,'[1]Deals (investment)'!$T:$T,BA$1)</f>
        <v>#VALUE!</v>
      </c>
      <c r="BB1202" s="17" t="e">
        <f>SUMIFS('[1]Deals (investment)'!$C:$C,'[1]Deals (investment)'!$B:$B,$A1202,'[1]Deals (investment)'!$T:$T,BB$1)</f>
        <v>#VALUE!</v>
      </c>
      <c r="BC1202" s="17" t="e">
        <f>SUMIFS('[1]Deals (Exits)'!$C:$C,'[1]Deals (Exits)'!$B:$B,$A1202)</f>
        <v>#VALUE!</v>
      </c>
      <c r="BD1202" s="17" t="e">
        <f>SUMIFS('[1]Deals (investment)'!$C:$C,'[1]Deals (investment)'!$B:$B,$A1202,'[1]Deals (investment)'!$V:$V,BD$1)</f>
        <v>#VALUE!</v>
      </c>
      <c r="BE1202" s="17" t="e">
        <f>SUMIFS('[1]Deals (investment)'!$C:$C,'[1]Deals (investment)'!$B:$B,$A1202,'[1]Deals (investment)'!$V:$V,BE$1)</f>
        <v>#VALUE!</v>
      </c>
      <c r="BF1202" s="17" t="e">
        <f>SUMIFS('[1]Deals (investment)'!$C:$C,'[1]Deals (investment)'!$B:$B,$A1202,'[1]Deals (investment)'!$V:$V,BF$1)</f>
        <v>#VALUE!</v>
      </c>
      <c r="BG1202" s="17" t="e">
        <f>SUMIFS('[1]Deals (investment)'!$C:$C,'[1]Deals (investment)'!$B:$B,$A1202,'[1]Deals (investment)'!$V:$V,BG$1)</f>
        <v>#VALUE!</v>
      </c>
      <c r="BH1202" s="17" t="e">
        <f>SUMIFS('[1]Deals (investment)'!$C:$C,'[1]Deals (investment)'!$B:$B,$A1202,'[1]Deals (investment)'!$V:$V,BH$1)</f>
        <v>#VALUE!</v>
      </c>
      <c r="BI1202" s="17" t="e">
        <f>SUMIFS('[1]Deals (investment)'!$C:$C,'[1]Deals (investment)'!$B:$B,$A1202,'[1]Deals (investment)'!$V:$V,BI$1)</f>
        <v>#VALUE!</v>
      </c>
      <c r="BJ1202" s="17" t="e">
        <f>SUMIFS('[1]Deals (investment)'!$C:$C,'[1]Deals (investment)'!$B:$B,$A1202,'[1]Deals (investment)'!$V:$V,BJ$1)</f>
        <v>#VALUE!</v>
      </c>
      <c r="BK1202" s="17" t="e">
        <f>SUMIFS('[1]Deals (investment)'!$C:$C,'[1]Deals (investment)'!$B:$B,$A1202,'[1]Deals (investment)'!$V:$V,BK$1)</f>
        <v>#VALUE!</v>
      </c>
      <c r="BL1202" s="17" t="e">
        <f>SUMIFS('[1]Deals (investment)'!$C:$C,'[1]Deals (investment)'!$B:$B,$A1202,'[1]Deals (investment)'!$V:$V,BL$1)</f>
        <v>#VALUE!</v>
      </c>
      <c r="BM1202" s="17" t="e">
        <f>SUMIFS('[1]Deals (investment)'!$C:$C,'[1]Deals (investment)'!$B:$B,$A1202,'[1]Deals (investment)'!$V:$V,BM$1)</f>
        <v>#VALUE!</v>
      </c>
      <c r="BN1202" s="15"/>
      <c r="BO1202" s="15"/>
      <c r="BP1202" s="22"/>
      <c r="BQ1202" s="15"/>
      <c r="BR1202" s="15"/>
      <c r="BS1202" s="15"/>
      <c r="BT1202" s="15"/>
      <c r="BU1202" s="15"/>
      <c r="BV1202" s="15"/>
      <c r="BW1202" s="15"/>
      <c r="BX1202" s="15"/>
      <c r="BY1202" s="15"/>
      <c r="BZ1202" s="15"/>
      <c r="CA1202" s="15"/>
      <c r="CB1202" s="15"/>
      <c r="CC1202" s="15"/>
      <c r="CD1202" s="15" t="str">
        <f t="shared" ref="CD1202:CD1218" si="181">CONCATENATE(A1202,B1202,C1202)</f>
        <v>LipishaLipisha enables small business owners to automatically process non cash payments and micropayments such as mobile money and card payments directly to their bank accountsActive</v>
      </c>
      <c r="CE1202" s="15"/>
      <c r="CF1202" s="15"/>
      <c r="CG1202" s="15"/>
      <c r="CH1202" s="15"/>
      <c r="CI1202" s="15"/>
      <c r="CJ1202" s="15"/>
    </row>
    <row r="1203" spans="1:118" ht="12.75">
      <c r="A1203" s="15" t="s">
        <v>8144</v>
      </c>
      <c r="B1203" s="15"/>
      <c r="C1203" s="15"/>
      <c r="D1203" s="16"/>
      <c r="E1203" s="15"/>
      <c r="F1203" s="15"/>
      <c r="G1203" s="15" t="s">
        <v>61</v>
      </c>
      <c r="H1203" s="15"/>
      <c r="I1203" s="15" t="s">
        <v>61</v>
      </c>
      <c r="J1203" s="15"/>
      <c r="K1203" s="17" t="e">
        <f t="shared" si="178"/>
        <v>#VALUE!</v>
      </c>
      <c r="L1203" s="15"/>
      <c r="M1203" s="18" t="e">
        <f t="shared" si="166"/>
        <v>#VALUE!</v>
      </c>
      <c r="N1203" s="15"/>
      <c r="O1203" s="15"/>
      <c r="P1203" s="15"/>
      <c r="Q1203" s="15"/>
      <c r="R1203" s="15"/>
      <c r="S1203" s="19"/>
      <c r="T1203" s="15"/>
      <c r="U1203" s="17"/>
      <c r="V1203" s="15"/>
      <c r="W1203" s="15"/>
      <c r="X1203" s="15" t="s">
        <v>64</v>
      </c>
      <c r="Y1203" s="15"/>
      <c r="AB1203" s="20"/>
      <c r="AC1203" s="15"/>
      <c r="AD1203" s="15"/>
      <c r="AE1203" s="15"/>
      <c r="AF1203" s="15"/>
      <c r="AG1203" s="22">
        <f t="shared" si="173"/>
        <v>0.16129032258064516</v>
      </c>
      <c r="AH1203" s="15" t="str">
        <f t="shared" si="175"/>
        <v/>
      </c>
      <c r="AI1203" s="22" t="e">
        <f>VLOOKUP(A1203,'[1]Deals (investment)'!$B$2:$Z$1497,1,FALSE)</f>
        <v>#N/A</v>
      </c>
      <c r="AJ1203" s="22" t="e">
        <f>VLOOKUP(A1203,'[1]Deals (investment)'!$B$2:$Z$870,15,FALSE)</f>
        <v>#N/A</v>
      </c>
      <c r="AK1203" s="17" t="e">
        <f>VLOOKUP(A1203,'[1]Deals (Exits)'!B:B,1,FALSE)</f>
        <v>#N/A</v>
      </c>
      <c r="AL1203" s="23">
        <f>VLOOKUP(G1203,[1]Lookups!$V$3:$Y$197,4,FALSE)</f>
        <v>0</v>
      </c>
      <c r="AM1203" s="17" t="str">
        <f>VLOOKUP(X1203,[1]Lookups!$B$3:$C$200,2,FALSE)</f>
        <v>E-commerce &amp; Retail</v>
      </c>
      <c r="AN1203" s="17" t="e">
        <f>VLOOKUP(R1203,[1]Lookups!$H$3:$I$69,2,FALSE)</f>
        <v>#N/A</v>
      </c>
      <c r="AO1203" s="17" t="e">
        <f>VLOOKUP(T1203,[1]Lookups!$H$3:$I$69,2,FALSE)</f>
        <v>#N/A</v>
      </c>
      <c r="AP1203" s="17" t="e">
        <f>VLOOKUP(AN1203,[1]Lookups!$N$3:$O$11,2,FALSE)</f>
        <v>#N/A</v>
      </c>
      <c r="AQ1203" s="18" t="e">
        <f>COUNTIFS('[1]Deals (investment)'!$B:$B,$A1203)</f>
        <v>#VALUE!</v>
      </c>
      <c r="AR1203" s="18" t="e">
        <f>COUNTIFS('[1]Deals (investment)'!$B:$B,$A1203,'[1]Deals (investment)'!$T:$T,$AW$1)+COUNTIFS('[1]Deals (investment)'!$B:$B,$A1203,'[1]Deals (investment)'!$T:$T,$AX$1)+COUNTIFS('[1]Deals (investment)'!$B:$B,$A1203,'[1]Deals (investment)'!$T:$T,$AY$1)</f>
        <v>#VALUE!</v>
      </c>
      <c r="AS1203" s="17" t="e">
        <f>SUMIFS('[1]Deals (investment)'!$C:$C,'[1]Deals (investment)'!$B:$B,$A1203)</f>
        <v>#VALUE!</v>
      </c>
      <c r="AT1203" s="17" t="e">
        <f t="shared" si="179"/>
        <v>#VALUE!</v>
      </c>
      <c r="AU1203" s="18" t="e">
        <f>COUNTIF('[1]Deals (Exits)'!$B:$B,A1203)</f>
        <v>#VALUE!</v>
      </c>
      <c r="AV1203" s="17" t="e">
        <f>SUMIFS('[1]Deals (investment)'!$C:$C,'[1]Deals (investment)'!$B:$B,$A1203,'[1]Deals (investment)'!$T:$T,AV$1)</f>
        <v>#VALUE!</v>
      </c>
      <c r="AW1203" s="17" t="e">
        <f>SUMIFS('[1]Deals (investment)'!$C:$C,'[1]Deals (investment)'!$B:$B,$A1203,'[1]Deals (investment)'!$T:$T,AW$1)</f>
        <v>#VALUE!</v>
      </c>
      <c r="AX1203" s="17" t="e">
        <f>SUMIFS('[1]Deals (investment)'!$C:$C,'[1]Deals (investment)'!$B:$B,$A1203,'[1]Deals (investment)'!$T:$T,AX$1)</f>
        <v>#VALUE!</v>
      </c>
      <c r="AY1203" s="17" t="e">
        <f>SUMIFS('[1]Deals (investment)'!$C:$C,'[1]Deals (investment)'!$B:$B,$A1203,'[1]Deals (investment)'!$T:$T,AY$1)</f>
        <v>#VALUE!</v>
      </c>
      <c r="AZ1203" s="17" t="e">
        <f>SUMIFS('[1]Deals (investment)'!$C:$C,'[1]Deals (investment)'!$B:$B,$A1203,'[1]Deals (investment)'!$T:$T,AZ$1)</f>
        <v>#VALUE!</v>
      </c>
      <c r="BA1203" s="17" t="e">
        <f>SUMIFS('[1]Deals (investment)'!$C:$C,'[1]Deals (investment)'!$B:$B,$A1203,'[1]Deals (investment)'!$T:$T,BA$1)</f>
        <v>#VALUE!</v>
      </c>
      <c r="BB1203" s="17" t="e">
        <f>SUMIFS('[1]Deals (investment)'!$C:$C,'[1]Deals (investment)'!$B:$B,$A1203,'[1]Deals (investment)'!$T:$T,BB$1)</f>
        <v>#VALUE!</v>
      </c>
      <c r="BC1203" s="17" t="e">
        <f>SUMIFS('[1]Deals (Exits)'!$C:$C,'[1]Deals (Exits)'!$B:$B,$A1203)</f>
        <v>#VALUE!</v>
      </c>
      <c r="BD1203" s="17" t="e">
        <f>SUMIFS('[1]Deals (investment)'!$C:$C,'[1]Deals (investment)'!$B:$B,$A1203,'[1]Deals (investment)'!$V:$V,BD$1)</f>
        <v>#VALUE!</v>
      </c>
      <c r="BE1203" s="17" t="e">
        <f>SUMIFS('[1]Deals (investment)'!$C:$C,'[1]Deals (investment)'!$B:$B,$A1203,'[1]Deals (investment)'!$V:$V,BE$1)</f>
        <v>#VALUE!</v>
      </c>
      <c r="BF1203" s="17" t="e">
        <f>SUMIFS('[1]Deals (investment)'!$C:$C,'[1]Deals (investment)'!$B:$B,$A1203,'[1]Deals (investment)'!$V:$V,BF$1)</f>
        <v>#VALUE!</v>
      </c>
      <c r="BG1203" s="17" t="e">
        <f>SUMIFS('[1]Deals (investment)'!$C:$C,'[1]Deals (investment)'!$B:$B,$A1203,'[1]Deals (investment)'!$V:$V,BG$1)</f>
        <v>#VALUE!</v>
      </c>
      <c r="BH1203" s="17" t="e">
        <f>SUMIFS('[1]Deals (investment)'!$C:$C,'[1]Deals (investment)'!$B:$B,$A1203,'[1]Deals (investment)'!$V:$V,BH$1)</f>
        <v>#VALUE!</v>
      </c>
      <c r="BI1203" s="17" t="e">
        <f>SUMIFS('[1]Deals (investment)'!$C:$C,'[1]Deals (investment)'!$B:$B,$A1203,'[1]Deals (investment)'!$V:$V,BI$1)</f>
        <v>#VALUE!</v>
      </c>
      <c r="BJ1203" s="17" t="e">
        <f>SUMIFS('[1]Deals (investment)'!$C:$C,'[1]Deals (investment)'!$B:$B,$A1203,'[1]Deals (investment)'!$V:$V,BJ$1)</f>
        <v>#VALUE!</v>
      </c>
      <c r="BK1203" s="17" t="e">
        <f>SUMIFS('[1]Deals (investment)'!$C:$C,'[1]Deals (investment)'!$B:$B,$A1203,'[1]Deals (investment)'!$V:$V,BK$1)</f>
        <v>#VALUE!</v>
      </c>
      <c r="BL1203" s="17" t="e">
        <f>SUMIFS('[1]Deals (investment)'!$C:$C,'[1]Deals (investment)'!$B:$B,$A1203,'[1]Deals (investment)'!$V:$V,BL$1)</f>
        <v>#VALUE!</v>
      </c>
      <c r="BM1203" s="17" t="e">
        <f>SUMIFS('[1]Deals (investment)'!$C:$C,'[1]Deals (investment)'!$B:$B,$A1203,'[1]Deals (investment)'!$V:$V,BM$1)</f>
        <v>#VALUE!</v>
      </c>
      <c r="BN1203" s="15"/>
      <c r="BO1203" s="15"/>
      <c r="BP1203" s="22"/>
      <c r="BQ1203" s="15"/>
      <c r="BR1203" s="15"/>
      <c r="BS1203" s="15"/>
      <c r="BT1203" s="15"/>
      <c r="BU1203" s="15"/>
      <c r="BV1203" s="15"/>
      <c r="BW1203" s="15"/>
      <c r="BX1203" s="15"/>
      <c r="BY1203" s="15"/>
      <c r="BZ1203" s="15"/>
      <c r="CA1203" s="15"/>
      <c r="CB1203" s="15"/>
      <c r="CC1203" s="15"/>
      <c r="CD1203" s="15" t="str">
        <f t="shared" si="181"/>
        <v>Loystar</v>
      </c>
      <c r="CE1203" s="15"/>
      <c r="CF1203" s="15"/>
      <c r="CG1203" s="15"/>
      <c r="CH1203" s="15"/>
      <c r="CI1203" s="15"/>
      <c r="CJ1203" s="15"/>
    </row>
    <row r="1204" spans="1:118" ht="12.75">
      <c r="A1204" s="15" t="s">
        <v>8145</v>
      </c>
      <c r="B1204" s="15"/>
      <c r="C1204" s="15"/>
      <c r="D1204" s="16"/>
      <c r="E1204" s="26"/>
      <c r="F1204" s="26"/>
      <c r="G1204" s="26"/>
      <c r="H1204" s="26"/>
      <c r="I1204" s="15"/>
      <c r="J1204" s="26"/>
      <c r="K1204" s="17" t="e">
        <f t="shared" si="178"/>
        <v>#VALUE!</v>
      </c>
      <c r="L1204" s="15"/>
      <c r="M1204" s="18" t="e">
        <f t="shared" si="166"/>
        <v>#VALUE!</v>
      </c>
      <c r="N1204" s="15"/>
      <c r="O1204" s="15"/>
      <c r="P1204" s="15"/>
      <c r="Q1204" s="24" t="e">
        <f ca="1">_xludf.MAXIFS('[1]Deals (investment)'!A:A,'[1]Deals (investment)'!B:B,A1204)</f>
        <v>#NAME?</v>
      </c>
      <c r="R1204" s="15"/>
      <c r="S1204" s="19"/>
      <c r="T1204" s="15"/>
      <c r="U1204" s="17"/>
      <c r="V1204" s="15"/>
      <c r="W1204" s="15"/>
      <c r="X1204" s="15"/>
      <c r="Y1204" s="15"/>
      <c r="AB1204" s="20"/>
      <c r="AC1204" s="15"/>
      <c r="AD1204" s="15"/>
      <c r="AE1204" s="15"/>
      <c r="AF1204" s="15"/>
      <c r="AG1204" s="22">
        <f t="shared" ca="1" si="173"/>
        <v>9.6774193548387094E-2</v>
      </c>
      <c r="AH1204" s="15" t="str">
        <f t="shared" si="175"/>
        <v/>
      </c>
      <c r="AI1204" s="22" t="e">
        <f>VLOOKUP(A1204,'[1]Deals (investment)'!$B$2:$Z$1497,1,FALSE)</f>
        <v>#N/A</v>
      </c>
      <c r="AJ1204" s="22" t="e">
        <f>VLOOKUP(A1204,'[1]Deals (investment)'!$B$2:$Z$870,15,FALSE)</f>
        <v>#N/A</v>
      </c>
      <c r="AK1204" s="17" t="e">
        <f>VLOOKUP(A1204,'[1]Deals (Exits)'!B:B,1,FALSE)</f>
        <v>#N/A</v>
      </c>
      <c r="AL1204" s="23" t="e">
        <f>VLOOKUP(G1204,[1]Lookups!$V$3:$Y$197,4,FALSE)</f>
        <v>#N/A</v>
      </c>
      <c r="AM1204" s="17" t="e">
        <f>VLOOKUP(X1204,[1]Lookups!$B$3:$C$200,2,FALSE)</f>
        <v>#N/A</v>
      </c>
      <c r="AN1204" s="17" t="e">
        <f>VLOOKUP(R1204,[1]Lookups!$H$3:$I$69,2,FALSE)</f>
        <v>#N/A</v>
      </c>
      <c r="AO1204" s="17" t="e">
        <f>VLOOKUP(T1204,[1]Lookups!$H$3:$I$69,2,FALSE)</f>
        <v>#N/A</v>
      </c>
      <c r="AP1204" s="17" t="e">
        <f>VLOOKUP(AN1204,[1]Lookups!$N$3:$O$11,2,FALSE)</f>
        <v>#N/A</v>
      </c>
      <c r="AQ1204" s="18" t="e">
        <f>COUNTIFS('[1]Deals (investment)'!$B:$B,$A1204)</f>
        <v>#VALUE!</v>
      </c>
      <c r="AR1204" s="18" t="e">
        <f>COUNTIFS('[1]Deals (investment)'!$B:$B,$A1204,'[1]Deals (investment)'!$T:$T,$AW$1)+COUNTIFS('[1]Deals (investment)'!$B:$B,$A1204,'[1]Deals (investment)'!$T:$T,$AX$1)+COUNTIFS('[1]Deals (investment)'!$B:$B,$A1204,'[1]Deals (investment)'!$T:$T,$AY$1)</f>
        <v>#VALUE!</v>
      </c>
      <c r="AS1204" s="17" t="e">
        <f>SUMIFS('[1]Deals (investment)'!$C:$C,'[1]Deals (investment)'!$B:$B,$A1204)</f>
        <v>#VALUE!</v>
      </c>
      <c r="AT1204" s="17" t="e">
        <f t="shared" si="179"/>
        <v>#VALUE!</v>
      </c>
      <c r="AU1204" s="18" t="e">
        <f>COUNTIF('[1]Deals (Exits)'!$B:$B,A1204)</f>
        <v>#VALUE!</v>
      </c>
      <c r="AV1204" s="17" t="e">
        <f>SUMIFS('[1]Deals (investment)'!$C:$C,'[1]Deals (investment)'!$B:$B,$A1204,'[1]Deals (investment)'!$T:$T,AV$1)</f>
        <v>#VALUE!</v>
      </c>
      <c r="AW1204" s="17" t="e">
        <f>SUMIFS('[1]Deals (investment)'!$C:$C,'[1]Deals (investment)'!$B:$B,$A1204,'[1]Deals (investment)'!$T:$T,AW$1)</f>
        <v>#VALUE!</v>
      </c>
      <c r="AX1204" s="17" t="e">
        <f>SUMIFS('[1]Deals (investment)'!$C:$C,'[1]Deals (investment)'!$B:$B,$A1204,'[1]Deals (investment)'!$T:$T,AX$1)</f>
        <v>#VALUE!</v>
      </c>
      <c r="AY1204" s="17" t="e">
        <f>SUMIFS('[1]Deals (investment)'!$C:$C,'[1]Deals (investment)'!$B:$B,$A1204,'[1]Deals (investment)'!$T:$T,AY$1)</f>
        <v>#VALUE!</v>
      </c>
      <c r="AZ1204" s="17" t="e">
        <f>SUMIFS('[1]Deals (investment)'!$C:$C,'[1]Deals (investment)'!$B:$B,$A1204,'[1]Deals (investment)'!$T:$T,AZ$1)</f>
        <v>#VALUE!</v>
      </c>
      <c r="BA1204" s="17" t="e">
        <f>SUMIFS('[1]Deals (investment)'!$C:$C,'[1]Deals (investment)'!$B:$B,$A1204,'[1]Deals (investment)'!$T:$T,BA$1)</f>
        <v>#VALUE!</v>
      </c>
      <c r="BB1204" s="17" t="e">
        <f>SUMIFS('[1]Deals (investment)'!$C:$C,'[1]Deals (investment)'!$B:$B,$A1204,'[1]Deals (investment)'!$T:$T,BB$1)</f>
        <v>#VALUE!</v>
      </c>
      <c r="BC1204" s="17" t="e">
        <f>SUMIFS('[1]Deals (Exits)'!$C:$C,'[1]Deals (Exits)'!$B:$B,$A1204)</f>
        <v>#VALUE!</v>
      </c>
      <c r="BD1204" s="17" t="e">
        <f>SUMIFS('[1]Deals (investment)'!$C:$C,'[1]Deals (investment)'!$B:$B,$A1204,'[1]Deals (investment)'!$V:$V,BD$1)</f>
        <v>#VALUE!</v>
      </c>
      <c r="BE1204" s="17" t="e">
        <f>SUMIFS('[1]Deals (investment)'!$C:$C,'[1]Deals (investment)'!$B:$B,$A1204,'[1]Deals (investment)'!$V:$V,BE$1)</f>
        <v>#VALUE!</v>
      </c>
      <c r="BF1204" s="17" t="e">
        <f>SUMIFS('[1]Deals (investment)'!$C:$C,'[1]Deals (investment)'!$B:$B,$A1204,'[1]Deals (investment)'!$V:$V,BF$1)</f>
        <v>#VALUE!</v>
      </c>
      <c r="BG1204" s="17" t="e">
        <f>SUMIFS('[1]Deals (investment)'!$C:$C,'[1]Deals (investment)'!$B:$B,$A1204,'[1]Deals (investment)'!$V:$V,BG$1)</f>
        <v>#VALUE!</v>
      </c>
      <c r="BH1204" s="17" t="e">
        <f>SUMIFS('[1]Deals (investment)'!$C:$C,'[1]Deals (investment)'!$B:$B,$A1204,'[1]Deals (investment)'!$V:$V,BH$1)</f>
        <v>#VALUE!</v>
      </c>
      <c r="BI1204" s="17" t="e">
        <f>SUMIFS('[1]Deals (investment)'!$C:$C,'[1]Deals (investment)'!$B:$B,$A1204,'[1]Deals (investment)'!$V:$V,BI$1)</f>
        <v>#VALUE!</v>
      </c>
      <c r="BJ1204" s="17" t="e">
        <f>SUMIFS('[1]Deals (investment)'!$C:$C,'[1]Deals (investment)'!$B:$B,$A1204,'[1]Deals (investment)'!$V:$V,BJ$1)</f>
        <v>#VALUE!</v>
      </c>
      <c r="BK1204" s="17" t="e">
        <f>SUMIFS('[1]Deals (investment)'!$C:$C,'[1]Deals (investment)'!$B:$B,$A1204,'[1]Deals (investment)'!$V:$V,BK$1)</f>
        <v>#VALUE!</v>
      </c>
      <c r="BL1204" s="17" t="e">
        <f>SUMIFS('[1]Deals (investment)'!$C:$C,'[1]Deals (investment)'!$B:$B,$A1204,'[1]Deals (investment)'!$V:$V,BL$1)</f>
        <v>#VALUE!</v>
      </c>
      <c r="BM1204" s="17" t="e">
        <f>SUMIFS('[1]Deals (investment)'!$C:$C,'[1]Deals (investment)'!$B:$B,$A1204,'[1]Deals (investment)'!$V:$V,BM$1)</f>
        <v>#VALUE!</v>
      </c>
      <c r="BN1204" s="15"/>
      <c r="BO1204" s="15"/>
      <c r="BP1204" s="22"/>
      <c r="BQ1204" s="15"/>
      <c r="BR1204" s="15"/>
      <c r="BS1204" s="15"/>
      <c r="BT1204" s="15"/>
      <c r="BU1204" s="15"/>
      <c r="BV1204" s="15"/>
      <c r="BW1204" s="15"/>
      <c r="BX1204" s="15"/>
      <c r="BY1204" s="15"/>
      <c r="BZ1204" s="15"/>
      <c r="CA1204" s="15"/>
      <c r="CB1204" s="15"/>
      <c r="CC1204" s="15"/>
      <c r="CD1204" s="15" t="str">
        <f t="shared" si="181"/>
        <v>LPK Civil &amp; Structural Engineers</v>
      </c>
      <c r="CE1204" s="15"/>
      <c r="CF1204" s="15"/>
      <c r="CG1204" s="15"/>
      <c r="CH1204" s="15"/>
      <c r="CI1204" s="15"/>
      <c r="CJ1204" s="15"/>
    </row>
    <row r="1205" spans="1:118" ht="12.75">
      <c r="A1205" s="15" t="s">
        <v>8146</v>
      </c>
      <c r="B1205" s="15" t="s">
        <v>8147</v>
      </c>
      <c r="C1205" s="15" t="s">
        <v>58</v>
      </c>
      <c r="D1205" s="16">
        <v>2015</v>
      </c>
      <c r="E1205" s="15" t="s">
        <v>1472</v>
      </c>
      <c r="F1205" s="15"/>
      <c r="G1205" s="26" t="s">
        <v>91</v>
      </c>
      <c r="H1205" s="26"/>
      <c r="I1205" s="15" t="s">
        <v>91</v>
      </c>
      <c r="J1205" s="15"/>
      <c r="K1205" s="17" t="e">
        <f t="shared" si="178"/>
        <v>#VALUE!</v>
      </c>
      <c r="L1205" s="15"/>
      <c r="M1205" s="18" t="e">
        <f t="shared" si="166"/>
        <v>#VALUE!</v>
      </c>
      <c r="N1205" s="15"/>
      <c r="O1205" s="15"/>
      <c r="P1205" s="15"/>
      <c r="Q1205" s="15"/>
      <c r="R1205" s="15"/>
      <c r="S1205" s="19"/>
      <c r="T1205" s="15"/>
      <c r="U1205" s="17"/>
      <c r="V1205" s="15" t="s">
        <v>8148</v>
      </c>
      <c r="W1205" s="15"/>
      <c r="X1205" s="15" t="s">
        <v>158</v>
      </c>
      <c r="Y1205" s="15" t="s">
        <v>8149</v>
      </c>
      <c r="AA1205" s="25" t="s">
        <v>8150</v>
      </c>
      <c r="AB1205" s="20" t="s">
        <v>286</v>
      </c>
      <c r="AC1205" s="21" t="s">
        <v>8151</v>
      </c>
      <c r="AD1205" s="21" t="s">
        <v>8152</v>
      </c>
      <c r="AE1205" s="21" t="s">
        <v>8153</v>
      </c>
      <c r="AF1205" s="21" t="s">
        <v>8154</v>
      </c>
      <c r="AG1205" s="22">
        <f t="shared" si="173"/>
        <v>0.54838709677419351</v>
      </c>
      <c r="AH1205" s="15" t="str">
        <f t="shared" si="175"/>
        <v/>
      </c>
      <c r="AI1205" s="22" t="str">
        <f>VLOOKUP(A1205,'[1]Deals (investment)'!$B$2:$Z$1497,1,FALSE)</f>
        <v>Livestock Wealth</v>
      </c>
      <c r="AJ1205" s="22" t="e">
        <f>VLOOKUP(A1205,'[1]Deals (investment)'!$B$2:$Z$870,15,FALSE)</f>
        <v>#N/A</v>
      </c>
      <c r="AK1205" s="17" t="e">
        <f>VLOOKUP(A1205,'[1]Deals (Exits)'!B:B,1,FALSE)</f>
        <v>#N/A</v>
      </c>
      <c r="AL1205" s="23">
        <f>VLOOKUP(G1205,[1]Lookups!$V$3:$Y$197,4,FALSE)</f>
        <v>0</v>
      </c>
      <c r="AM1205" s="17" t="str">
        <f>VLOOKUP(X1205,[1]Lookups!$B$3:$C$200,2,FALSE)</f>
        <v>Financial Services</v>
      </c>
      <c r="AN1205" s="17" t="e">
        <f>VLOOKUP(R1205,[1]Lookups!$H$3:$I$69,2,FALSE)</f>
        <v>#N/A</v>
      </c>
      <c r="AO1205" s="17" t="e">
        <f>VLOOKUP(T1205,[1]Lookups!$H$3:$I$69,2,FALSE)</f>
        <v>#N/A</v>
      </c>
      <c r="AP1205" s="17" t="e">
        <f>VLOOKUP(AN1205,[1]Lookups!$N$3:$O$11,2,FALSE)</f>
        <v>#N/A</v>
      </c>
      <c r="AQ1205" s="18" t="e">
        <f>COUNTIFS('[1]Deals (investment)'!$B:$B,$A1205)</f>
        <v>#VALUE!</v>
      </c>
      <c r="AR1205" s="18" t="e">
        <f>COUNTIFS('[1]Deals (investment)'!$B:$B,$A1205,'[1]Deals (investment)'!$T:$T,$AW$1)+COUNTIFS('[1]Deals (investment)'!$B:$B,$A1205,'[1]Deals (investment)'!$T:$T,$AX$1)+COUNTIFS('[1]Deals (investment)'!$B:$B,$A1205,'[1]Deals (investment)'!$T:$T,$AY$1)</f>
        <v>#VALUE!</v>
      </c>
      <c r="AS1205" s="17" t="e">
        <f>SUMIFS('[1]Deals (investment)'!$C:$C,'[1]Deals (investment)'!$B:$B,$A1205)</f>
        <v>#VALUE!</v>
      </c>
      <c r="AT1205" s="17" t="e">
        <f t="shared" si="179"/>
        <v>#VALUE!</v>
      </c>
      <c r="AU1205" s="18" t="e">
        <f>COUNTIF('[1]Deals (Exits)'!$B:$B,A1205)</f>
        <v>#VALUE!</v>
      </c>
      <c r="AV1205" s="17" t="e">
        <f>SUMIFS('[1]Deals (investment)'!$C:$C,'[1]Deals (investment)'!$B:$B,$A1205,'[1]Deals (investment)'!$T:$T,AV$1)</f>
        <v>#VALUE!</v>
      </c>
      <c r="AW1205" s="17" t="e">
        <f>SUMIFS('[1]Deals (investment)'!$C:$C,'[1]Deals (investment)'!$B:$B,$A1205,'[1]Deals (investment)'!$T:$T,AW$1)</f>
        <v>#VALUE!</v>
      </c>
      <c r="AX1205" s="17" t="e">
        <f>SUMIFS('[1]Deals (investment)'!$C:$C,'[1]Deals (investment)'!$B:$B,$A1205,'[1]Deals (investment)'!$T:$T,AX$1)</f>
        <v>#VALUE!</v>
      </c>
      <c r="AY1205" s="17" t="e">
        <f>SUMIFS('[1]Deals (investment)'!$C:$C,'[1]Deals (investment)'!$B:$B,$A1205,'[1]Deals (investment)'!$T:$T,AY$1)</f>
        <v>#VALUE!</v>
      </c>
      <c r="AZ1205" s="17" t="e">
        <f>SUMIFS('[1]Deals (investment)'!$C:$C,'[1]Deals (investment)'!$B:$B,$A1205,'[1]Deals (investment)'!$T:$T,AZ$1)</f>
        <v>#VALUE!</v>
      </c>
      <c r="BA1205" s="17" t="e">
        <f>SUMIFS('[1]Deals (investment)'!$C:$C,'[1]Deals (investment)'!$B:$B,$A1205,'[1]Deals (investment)'!$T:$T,BA$1)</f>
        <v>#VALUE!</v>
      </c>
      <c r="BB1205" s="17" t="e">
        <f>SUMIFS('[1]Deals (investment)'!$C:$C,'[1]Deals (investment)'!$B:$B,$A1205,'[1]Deals (investment)'!$T:$T,BB$1)</f>
        <v>#VALUE!</v>
      </c>
      <c r="BC1205" s="17" t="e">
        <f>SUMIFS('[1]Deals (Exits)'!$C:$C,'[1]Deals (Exits)'!$B:$B,$A1205)</f>
        <v>#VALUE!</v>
      </c>
      <c r="BD1205" s="17" t="e">
        <f>SUMIFS('[1]Deals (investment)'!$C:$C,'[1]Deals (investment)'!$B:$B,$A1205,'[1]Deals (investment)'!$V:$V,BD$1)</f>
        <v>#VALUE!</v>
      </c>
      <c r="BE1205" s="17" t="e">
        <f>SUMIFS('[1]Deals (investment)'!$C:$C,'[1]Deals (investment)'!$B:$B,$A1205,'[1]Deals (investment)'!$V:$V,BE$1)</f>
        <v>#VALUE!</v>
      </c>
      <c r="BF1205" s="17" t="e">
        <f>SUMIFS('[1]Deals (investment)'!$C:$C,'[1]Deals (investment)'!$B:$B,$A1205,'[1]Deals (investment)'!$V:$V,BF$1)</f>
        <v>#VALUE!</v>
      </c>
      <c r="BG1205" s="17" t="e">
        <f>SUMIFS('[1]Deals (investment)'!$C:$C,'[1]Deals (investment)'!$B:$B,$A1205,'[1]Deals (investment)'!$V:$V,BG$1)</f>
        <v>#VALUE!</v>
      </c>
      <c r="BH1205" s="17" t="e">
        <f>SUMIFS('[1]Deals (investment)'!$C:$C,'[1]Deals (investment)'!$B:$B,$A1205,'[1]Deals (investment)'!$V:$V,BH$1)</f>
        <v>#VALUE!</v>
      </c>
      <c r="BI1205" s="17" t="e">
        <f>SUMIFS('[1]Deals (investment)'!$C:$C,'[1]Deals (investment)'!$B:$B,$A1205,'[1]Deals (investment)'!$V:$V,BI$1)</f>
        <v>#VALUE!</v>
      </c>
      <c r="BJ1205" s="17" t="e">
        <f>SUMIFS('[1]Deals (investment)'!$C:$C,'[1]Deals (investment)'!$B:$B,$A1205,'[1]Deals (investment)'!$V:$V,BJ$1)</f>
        <v>#VALUE!</v>
      </c>
      <c r="BK1205" s="17" t="e">
        <f>SUMIFS('[1]Deals (investment)'!$C:$C,'[1]Deals (investment)'!$B:$B,$A1205,'[1]Deals (investment)'!$V:$V,BK$1)</f>
        <v>#VALUE!</v>
      </c>
      <c r="BL1205" s="17" t="e">
        <f>SUMIFS('[1]Deals (investment)'!$C:$C,'[1]Deals (investment)'!$B:$B,$A1205,'[1]Deals (investment)'!$V:$V,BL$1)</f>
        <v>#VALUE!</v>
      </c>
      <c r="BM1205" s="17" t="e">
        <f>SUMIFS('[1]Deals (investment)'!$C:$C,'[1]Deals (investment)'!$B:$B,$A1205,'[1]Deals (investment)'!$V:$V,BM$1)</f>
        <v>#VALUE!</v>
      </c>
      <c r="BN1205" s="15"/>
      <c r="BO1205" s="15"/>
      <c r="BP1205" s="22"/>
      <c r="BQ1205" s="15"/>
      <c r="BR1205" s="15"/>
      <c r="BS1205" s="15"/>
      <c r="BT1205" s="15"/>
      <c r="BU1205" s="15"/>
      <c r="BV1205" s="15"/>
      <c r="BW1205" s="15"/>
      <c r="BX1205" s="15"/>
      <c r="BY1205" s="15"/>
      <c r="BZ1205" s="15"/>
      <c r="CA1205" s="15"/>
      <c r="CB1205" s="15"/>
      <c r="CC1205" s="15"/>
      <c r="CD1205" s="15" t="str">
        <f t="shared" si="181"/>
        <v>Livestock WealthLivestock Wealth is a crowdfarming company that allows people to invest in livestock and earn from sale of the offspring.Active</v>
      </c>
      <c r="CE1205" s="15"/>
      <c r="CF1205" s="15"/>
      <c r="CG1205" s="15"/>
      <c r="CH1205" s="15"/>
      <c r="CI1205" s="15"/>
      <c r="CJ1205" s="15"/>
    </row>
    <row r="1206" spans="1:118" ht="12.75">
      <c r="A1206" s="15" t="s">
        <v>8155</v>
      </c>
      <c r="B1206" s="15" t="s">
        <v>8156</v>
      </c>
      <c r="C1206" s="15" t="s">
        <v>58</v>
      </c>
      <c r="D1206" s="16">
        <v>2016</v>
      </c>
      <c r="E1206" s="15" t="s">
        <v>59</v>
      </c>
      <c r="F1206" s="15"/>
      <c r="G1206" s="15"/>
      <c r="H1206" s="15"/>
      <c r="I1206" s="15"/>
      <c r="J1206" s="15"/>
      <c r="K1206" s="17" t="e">
        <f t="shared" si="178"/>
        <v>#VALUE!</v>
      </c>
      <c r="L1206" s="15"/>
      <c r="M1206" s="18" t="e">
        <f t="shared" si="166"/>
        <v>#VALUE!</v>
      </c>
      <c r="N1206" s="15"/>
      <c r="O1206" s="15"/>
      <c r="P1206" s="15"/>
      <c r="Q1206" s="15"/>
      <c r="R1206" s="15"/>
      <c r="S1206" s="19"/>
      <c r="T1206" s="15"/>
      <c r="U1206" s="17"/>
      <c r="V1206" s="15" t="s">
        <v>8157</v>
      </c>
      <c r="W1206" s="15"/>
      <c r="X1206" s="15" t="s">
        <v>64</v>
      </c>
      <c r="Y1206" s="15" t="s">
        <v>8158</v>
      </c>
      <c r="AB1206" s="20"/>
      <c r="AC1206" s="21" t="s">
        <v>8159</v>
      </c>
      <c r="AD1206" s="21" t="s">
        <v>8160</v>
      </c>
      <c r="AE1206" s="15"/>
      <c r="AF1206" s="21" t="s">
        <v>8161</v>
      </c>
      <c r="AG1206" s="22">
        <f t="shared" si="173"/>
        <v>0.38709677419354838</v>
      </c>
      <c r="AH1206" s="15" t="str">
        <f t="shared" si="175"/>
        <v/>
      </c>
      <c r="AI1206" s="22" t="e">
        <f>VLOOKUP(A1206,'[1]Deals (investment)'!$B$2:$Z$1497,1,FALSE)</f>
        <v>#N/A</v>
      </c>
      <c r="AJ1206" s="22" t="e">
        <f>VLOOKUP(A1206,'[1]Deals (investment)'!$B$2:$Z$870,15,FALSE)</f>
        <v>#N/A</v>
      </c>
      <c r="AK1206" s="17" t="e">
        <f>VLOOKUP(A1206,'[1]Deals (Exits)'!B:B,1,FALSE)</f>
        <v>#N/A</v>
      </c>
      <c r="AL1206" s="23" t="e">
        <f>VLOOKUP(G1206,[1]Lookups!$V$3:$Y$197,4,FALSE)</f>
        <v>#N/A</v>
      </c>
      <c r="AM1206" s="17" t="str">
        <f>VLOOKUP(X1206,[1]Lookups!$B$3:$C$200,2,FALSE)</f>
        <v>E-commerce &amp; Retail</v>
      </c>
      <c r="AN1206" s="17" t="e">
        <f>VLOOKUP(R1206,[1]Lookups!$H$3:$I$69,2,FALSE)</f>
        <v>#N/A</v>
      </c>
      <c r="AO1206" s="17" t="e">
        <f>VLOOKUP(T1206,[1]Lookups!$H$3:$I$69,2,FALSE)</f>
        <v>#N/A</v>
      </c>
      <c r="AP1206" s="17" t="e">
        <f>VLOOKUP(AN1206,[1]Lookups!$N$3:$O$11,2,FALSE)</f>
        <v>#N/A</v>
      </c>
      <c r="AQ1206" s="18" t="e">
        <f>COUNTIFS('[1]Deals (investment)'!$B:$B,$A1206)</f>
        <v>#VALUE!</v>
      </c>
      <c r="AR1206" s="18" t="e">
        <f>COUNTIFS('[1]Deals (investment)'!$B:$B,$A1206,'[1]Deals (investment)'!$T:$T,$AW$1)+COUNTIFS('[1]Deals (investment)'!$B:$B,$A1206,'[1]Deals (investment)'!$T:$T,$AX$1)+COUNTIFS('[1]Deals (investment)'!$B:$B,$A1206,'[1]Deals (investment)'!$T:$T,$AY$1)</f>
        <v>#VALUE!</v>
      </c>
      <c r="AS1206" s="17" t="e">
        <f>SUMIFS('[1]Deals (investment)'!$C:$C,'[1]Deals (investment)'!$B:$B,$A1206)</f>
        <v>#VALUE!</v>
      </c>
      <c r="AT1206" s="17" t="e">
        <f t="shared" si="179"/>
        <v>#VALUE!</v>
      </c>
      <c r="AU1206" s="18" t="e">
        <f>COUNTIF('[1]Deals (Exits)'!$B:$B,A1206)</f>
        <v>#VALUE!</v>
      </c>
      <c r="AV1206" s="17" t="e">
        <f>SUMIFS('[1]Deals (investment)'!$C:$C,'[1]Deals (investment)'!$B:$B,$A1206,'[1]Deals (investment)'!$T:$T,AV$1)</f>
        <v>#VALUE!</v>
      </c>
      <c r="AW1206" s="17" t="e">
        <f>SUMIFS('[1]Deals (investment)'!$C:$C,'[1]Deals (investment)'!$B:$B,$A1206,'[1]Deals (investment)'!$T:$T,AW$1)</f>
        <v>#VALUE!</v>
      </c>
      <c r="AX1206" s="17" t="e">
        <f>SUMIFS('[1]Deals (investment)'!$C:$C,'[1]Deals (investment)'!$B:$B,$A1206,'[1]Deals (investment)'!$T:$T,AX$1)</f>
        <v>#VALUE!</v>
      </c>
      <c r="AY1206" s="17" t="e">
        <f>SUMIFS('[1]Deals (investment)'!$C:$C,'[1]Deals (investment)'!$B:$B,$A1206,'[1]Deals (investment)'!$T:$T,AY$1)</f>
        <v>#VALUE!</v>
      </c>
      <c r="AZ1206" s="17" t="e">
        <f>SUMIFS('[1]Deals (investment)'!$C:$C,'[1]Deals (investment)'!$B:$B,$A1206,'[1]Deals (investment)'!$T:$T,AZ$1)</f>
        <v>#VALUE!</v>
      </c>
      <c r="BA1206" s="17" t="e">
        <f>SUMIFS('[1]Deals (investment)'!$C:$C,'[1]Deals (investment)'!$B:$B,$A1206,'[1]Deals (investment)'!$T:$T,BA$1)</f>
        <v>#VALUE!</v>
      </c>
      <c r="BB1206" s="17" t="e">
        <f>SUMIFS('[1]Deals (investment)'!$C:$C,'[1]Deals (investment)'!$B:$B,$A1206,'[1]Deals (investment)'!$T:$T,BB$1)</f>
        <v>#VALUE!</v>
      </c>
      <c r="BC1206" s="17" t="e">
        <f>SUMIFS('[1]Deals (Exits)'!$C:$C,'[1]Deals (Exits)'!$B:$B,$A1206)</f>
        <v>#VALUE!</v>
      </c>
      <c r="BD1206" s="17" t="e">
        <f>SUMIFS('[1]Deals (investment)'!$C:$C,'[1]Deals (investment)'!$B:$B,$A1206,'[1]Deals (investment)'!$V:$V,BD$1)</f>
        <v>#VALUE!</v>
      </c>
      <c r="BE1206" s="17" t="e">
        <f>SUMIFS('[1]Deals (investment)'!$C:$C,'[1]Deals (investment)'!$B:$B,$A1206,'[1]Deals (investment)'!$V:$V,BE$1)</f>
        <v>#VALUE!</v>
      </c>
      <c r="BF1206" s="17" t="e">
        <f>SUMIFS('[1]Deals (investment)'!$C:$C,'[1]Deals (investment)'!$B:$B,$A1206,'[1]Deals (investment)'!$V:$V,BF$1)</f>
        <v>#VALUE!</v>
      </c>
      <c r="BG1206" s="17" t="e">
        <f>SUMIFS('[1]Deals (investment)'!$C:$C,'[1]Deals (investment)'!$B:$B,$A1206,'[1]Deals (investment)'!$V:$V,BG$1)</f>
        <v>#VALUE!</v>
      </c>
      <c r="BH1206" s="17" t="e">
        <f>SUMIFS('[1]Deals (investment)'!$C:$C,'[1]Deals (investment)'!$B:$B,$A1206,'[1]Deals (investment)'!$V:$V,BH$1)</f>
        <v>#VALUE!</v>
      </c>
      <c r="BI1206" s="17" t="e">
        <f>SUMIFS('[1]Deals (investment)'!$C:$C,'[1]Deals (investment)'!$B:$B,$A1206,'[1]Deals (investment)'!$V:$V,BI$1)</f>
        <v>#VALUE!</v>
      </c>
      <c r="BJ1206" s="17" t="e">
        <f>SUMIFS('[1]Deals (investment)'!$C:$C,'[1]Deals (investment)'!$B:$B,$A1206,'[1]Deals (investment)'!$V:$V,BJ$1)</f>
        <v>#VALUE!</v>
      </c>
      <c r="BK1206" s="17" t="e">
        <f>SUMIFS('[1]Deals (investment)'!$C:$C,'[1]Deals (investment)'!$B:$B,$A1206,'[1]Deals (investment)'!$V:$V,BK$1)</f>
        <v>#VALUE!</v>
      </c>
      <c r="BL1206" s="17" t="e">
        <f>SUMIFS('[1]Deals (investment)'!$C:$C,'[1]Deals (investment)'!$B:$B,$A1206,'[1]Deals (investment)'!$V:$V,BL$1)</f>
        <v>#VALUE!</v>
      </c>
      <c r="BM1206" s="17" t="e">
        <f>SUMIFS('[1]Deals (investment)'!$C:$C,'[1]Deals (investment)'!$B:$B,$A1206,'[1]Deals (investment)'!$V:$V,BM$1)</f>
        <v>#VALUE!</v>
      </c>
      <c r="BN1206" s="15"/>
      <c r="BO1206" s="15"/>
      <c r="BP1206" s="22"/>
      <c r="BQ1206" s="15"/>
      <c r="BR1206" s="15"/>
      <c r="BS1206" s="15"/>
      <c r="BT1206" s="15"/>
      <c r="BU1206" s="15"/>
      <c r="BV1206" s="15"/>
      <c r="BW1206" s="15"/>
      <c r="BX1206" s="15"/>
      <c r="BY1206" s="15"/>
      <c r="BZ1206" s="15"/>
      <c r="CA1206" s="15"/>
      <c r="CB1206" s="15"/>
      <c r="CC1206" s="15"/>
      <c r="CD1206" s="15" t="str">
        <f t="shared" si="181"/>
        <v>Lucy.NgLucy is a Nigerian e-commerce,wholesale and retail technology company that provides B2C and B2B sales of branded merchandise via web portalsActive</v>
      </c>
      <c r="CE1206" s="15"/>
      <c r="CF1206" s="15"/>
      <c r="CG1206" s="15"/>
      <c r="CH1206" s="15"/>
      <c r="CI1206" s="15"/>
      <c r="CJ1206" s="15"/>
    </row>
    <row r="1207" spans="1:118" ht="12.75">
      <c r="A1207" s="15" t="s">
        <v>8162</v>
      </c>
      <c r="B1207" s="15" t="s">
        <v>8163</v>
      </c>
      <c r="C1207" s="15" t="s">
        <v>58</v>
      </c>
      <c r="D1207" s="16"/>
      <c r="E1207" s="15" t="s">
        <v>5650</v>
      </c>
      <c r="F1207" s="15"/>
      <c r="G1207" s="15"/>
      <c r="H1207" s="15"/>
      <c r="I1207" s="15"/>
      <c r="J1207" s="15"/>
      <c r="K1207" s="17" t="e">
        <f t="shared" si="178"/>
        <v>#VALUE!</v>
      </c>
      <c r="L1207" s="15"/>
      <c r="M1207" s="18" t="e">
        <f t="shared" si="166"/>
        <v>#VALUE!</v>
      </c>
      <c r="N1207" s="15"/>
      <c r="O1207" s="15"/>
      <c r="P1207" s="15"/>
      <c r="Q1207" s="15"/>
      <c r="R1207" s="15"/>
      <c r="S1207" s="19"/>
      <c r="T1207" s="15"/>
      <c r="U1207" s="17"/>
      <c r="V1207" s="15" t="s">
        <v>312</v>
      </c>
      <c r="W1207" s="15"/>
      <c r="X1207" s="15" t="s">
        <v>8164</v>
      </c>
      <c r="Y1207" s="15"/>
      <c r="AB1207" s="20"/>
      <c r="AC1207" s="15" t="s">
        <v>312</v>
      </c>
      <c r="AD1207" s="15"/>
      <c r="AE1207" s="15"/>
      <c r="AF1207" s="15"/>
      <c r="AG1207" s="22">
        <f t="shared" si="173"/>
        <v>0.25806451612903225</v>
      </c>
      <c r="AH1207" s="15" t="str">
        <f t="shared" si="175"/>
        <v/>
      </c>
      <c r="AI1207" s="22" t="e">
        <f>VLOOKUP(A1207,'[1]Deals (investment)'!$B$2:$Z$1497,1,FALSE)</f>
        <v>#N/A</v>
      </c>
      <c r="AJ1207" s="22" t="e">
        <f>VLOOKUP(A1207,'[1]Deals (investment)'!$B$2:$Z$870,15,FALSE)</f>
        <v>#N/A</v>
      </c>
      <c r="AK1207" s="17" t="e">
        <f>VLOOKUP(A1207,'[1]Deals (Exits)'!B:B,1,FALSE)</f>
        <v>#N/A</v>
      </c>
      <c r="AL1207" s="23" t="e">
        <f>VLOOKUP(G1207,[1]Lookups!$V$3:$Y$197,4,FALSE)</f>
        <v>#N/A</v>
      </c>
      <c r="AM1207" s="17" t="e">
        <f>VLOOKUP(X1207,[1]Lookups!$B$3:$C$200,2,FALSE)</f>
        <v>#N/A</v>
      </c>
      <c r="AN1207" s="17" t="e">
        <f>VLOOKUP(R1207,[1]Lookups!$H$3:$I$69,2,FALSE)</f>
        <v>#N/A</v>
      </c>
      <c r="AO1207" s="17" t="e">
        <f>VLOOKUP(T1207,[1]Lookups!$H$3:$I$69,2,FALSE)</f>
        <v>#N/A</v>
      </c>
      <c r="AP1207" s="17" t="e">
        <f>VLOOKUP(AN1207,[1]Lookups!$N$3:$O$11,2,FALSE)</f>
        <v>#N/A</v>
      </c>
      <c r="AQ1207" s="18" t="e">
        <f>COUNTIFS('[1]Deals (investment)'!$B:$B,$A1207)</f>
        <v>#VALUE!</v>
      </c>
      <c r="AR1207" s="18" t="e">
        <f>COUNTIFS('[1]Deals (investment)'!$B:$B,$A1207,'[1]Deals (investment)'!$T:$T,$AW$1)+COUNTIFS('[1]Deals (investment)'!$B:$B,$A1207,'[1]Deals (investment)'!$T:$T,$AX$1)+COUNTIFS('[1]Deals (investment)'!$B:$B,$A1207,'[1]Deals (investment)'!$T:$T,$AY$1)</f>
        <v>#VALUE!</v>
      </c>
      <c r="AS1207" s="17" t="e">
        <f>SUMIFS('[1]Deals (investment)'!$C:$C,'[1]Deals (investment)'!$B:$B,$A1207)</f>
        <v>#VALUE!</v>
      </c>
      <c r="AT1207" s="17" t="e">
        <f t="shared" si="179"/>
        <v>#VALUE!</v>
      </c>
      <c r="AU1207" s="18" t="e">
        <f>COUNTIF('[1]Deals (Exits)'!$B:$B,A1207)</f>
        <v>#VALUE!</v>
      </c>
      <c r="AV1207" s="17" t="e">
        <f>SUMIFS('[1]Deals (investment)'!$C:$C,'[1]Deals (investment)'!$B:$B,$A1207,'[1]Deals (investment)'!$T:$T,AV$1)</f>
        <v>#VALUE!</v>
      </c>
      <c r="AW1207" s="17" t="e">
        <f>SUMIFS('[1]Deals (investment)'!$C:$C,'[1]Deals (investment)'!$B:$B,$A1207,'[1]Deals (investment)'!$T:$T,AW$1)</f>
        <v>#VALUE!</v>
      </c>
      <c r="AX1207" s="17" t="e">
        <f>SUMIFS('[1]Deals (investment)'!$C:$C,'[1]Deals (investment)'!$B:$B,$A1207,'[1]Deals (investment)'!$T:$T,AX$1)</f>
        <v>#VALUE!</v>
      </c>
      <c r="AY1207" s="17" t="e">
        <f>SUMIFS('[1]Deals (investment)'!$C:$C,'[1]Deals (investment)'!$B:$B,$A1207,'[1]Deals (investment)'!$T:$T,AY$1)</f>
        <v>#VALUE!</v>
      </c>
      <c r="AZ1207" s="17" t="e">
        <f>SUMIFS('[1]Deals (investment)'!$C:$C,'[1]Deals (investment)'!$B:$B,$A1207,'[1]Deals (investment)'!$T:$T,AZ$1)</f>
        <v>#VALUE!</v>
      </c>
      <c r="BA1207" s="17" t="e">
        <f>SUMIFS('[1]Deals (investment)'!$C:$C,'[1]Deals (investment)'!$B:$B,$A1207,'[1]Deals (investment)'!$T:$T,BA$1)</f>
        <v>#VALUE!</v>
      </c>
      <c r="BB1207" s="17" t="e">
        <f>SUMIFS('[1]Deals (investment)'!$C:$C,'[1]Deals (investment)'!$B:$B,$A1207,'[1]Deals (investment)'!$T:$T,BB$1)</f>
        <v>#VALUE!</v>
      </c>
      <c r="BC1207" s="17" t="e">
        <f>SUMIFS('[1]Deals (Exits)'!$C:$C,'[1]Deals (Exits)'!$B:$B,$A1207)</f>
        <v>#VALUE!</v>
      </c>
      <c r="BD1207" s="17" t="e">
        <f>SUMIFS('[1]Deals (investment)'!$C:$C,'[1]Deals (investment)'!$B:$B,$A1207,'[1]Deals (investment)'!$V:$V,BD$1)</f>
        <v>#VALUE!</v>
      </c>
      <c r="BE1207" s="17" t="e">
        <f>SUMIFS('[1]Deals (investment)'!$C:$C,'[1]Deals (investment)'!$B:$B,$A1207,'[1]Deals (investment)'!$V:$V,BE$1)</f>
        <v>#VALUE!</v>
      </c>
      <c r="BF1207" s="17" t="e">
        <f>SUMIFS('[1]Deals (investment)'!$C:$C,'[1]Deals (investment)'!$B:$B,$A1207,'[1]Deals (investment)'!$V:$V,BF$1)</f>
        <v>#VALUE!</v>
      </c>
      <c r="BG1207" s="17" t="e">
        <f>SUMIFS('[1]Deals (investment)'!$C:$C,'[1]Deals (investment)'!$B:$B,$A1207,'[1]Deals (investment)'!$V:$V,BG$1)</f>
        <v>#VALUE!</v>
      </c>
      <c r="BH1207" s="17" t="e">
        <f>SUMIFS('[1]Deals (investment)'!$C:$C,'[1]Deals (investment)'!$B:$B,$A1207,'[1]Deals (investment)'!$V:$V,BH$1)</f>
        <v>#VALUE!</v>
      </c>
      <c r="BI1207" s="17" t="e">
        <f>SUMIFS('[1]Deals (investment)'!$C:$C,'[1]Deals (investment)'!$B:$B,$A1207,'[1]Deals (investment)'!$V:$V,BI$1)</f>
        <v>#VALUE!</v>
      </c>
      <c r="BJ1207" s="17" t="e">
        <f>SUMIFS('[1]Deals (investment)'!$C:$C,'[1]Deals (investment)'!$B:$B,$A1207,'[1]Deals (investment)'!$V:$V,BJ$1)</f>
        <v>#VALUE!</v>
      </c>
      <c r="BK1207" s="17" t="e">
        <f>SUMIFS('[1]Deals (investment)'!$C:$C,'[1]Deals (investment)'!$B:$B,$A1207,'[1]Deals (investment)'!$V:$V,BK$1)</f>
        <v>#VALUE!</v>
      </c>
      <c r="BL1207" s="17" t="e">
        <f>SUMIFS('[1]Deals (investment)'!$C:$C,'[1]Deals (investment)'!$B:$B,$A1207,'[1]Deals (investment)'!$V:$V,BL$1)</f>
        <v>#VALUE!</v>
      </c>
      <c r="BM1207" s="17" t="e">
        <f>SUMIFS('[1]Deals (investment)'!$C:$C,'[1]Deals (investment)'!$B:$B,$A1207,'[1]Deals (investment)'!$V:$V,BM$1)</f>
        <v>#VALUE!</v>
      </c>
      <c r="BN1207" s="15"/>
      <c r="BO1207" s="15"/>
      <c r="BP1207" s="22"/>
      <c r="BQ1207" s="15"/>
      <c r="BR1207" s="15"/>
      <c r="BS1207" s="15"/>
      <c r="BT1207" s="15"/>
      <c r="BU1207" s="15"/>
      <c r="BV1207" s="15"/>
      <c r="BW1207" s="15"/>
      <c r="BX1207" s="15"/>
      <c r="BY1207" s="15"/>
      <c r="BZ1207" s="15"/>
      <c r="CA1207" s="15"/>
      <c r="CB1207" s="15"/>
      <c r="CC1207" s="15"/>
      <c r="CD1207" s="15" t="str">
        <f t="shared" si="181"/>
        <v>Lugha IsharaLugha Ishara is a community-based organization with a mission of achieving the transformational development of deaf childrenActive</v>
      </c>
      <c r="CE1207" s="15"/>
      <c r="CF1207" s="15"/>
      <c r="CG1207" s="15"/>
      <c r="CH1207" s="15"/>
      <c r="CI1207" s="15"/>
      <c r="CJ1207" s="15"/>
    </row>
    <row r="1208" spans="1:118" ht="12.75">
      <c r="A1208" s="15" t="s">
        <v>8165</v>
      </c>
      <c r="B1208" s="15" t="s">
        <v>8166</v>
      </c>
      <c r="C1208" s="15" t="s">
        <v>58</v>
      </c>
      <c r="D1208" s="16">
        <v>2016</v>
      </c>
      <c r="E1208" s="15" t="s">
        <v>8167</v>
      </c>
      <c r="F1208" s="15"/>
      <c r="G1208" s="15"/>
      <c r="H1208" s="15"/>
      <c r="I1208" s="15"/>
      <c r="J1208" s="15"/>
      <c r="K1208" s="17" t="e">
        <f t="shared" si="178"/>
        <v>#VALUE!</v>
      </c>
      <c r="L1208" s="15"/>
      <c r="M1208" s="18" t="e">
        <f t="shared" si="166"/>
        <v>#VALUE!</v>
      </c>
      <c r="N1208" s="15"/>
      <c r="O1208" s="15"/>
      <c r="P1208" s="15"/>
      <c r="Q1208" s="15"/>
      <c r="R1208" s="15"/>
      <c r="S1208" s="19"/>
      <c r="T1208" s="15"/>
      <c r="U1208" s="17"/>
      <c r="V1208" s="15" t="s">
        <v>8168</v>
      </c>
      <c r="W1208" s="15"/>
      <c r="X1208" s="15" t="s">
        <v>294</v>
      </c>
      <c r="Y1208" s="15" t="s">
        <v>1983</v>
      </c>
      <c r="AB1208" s="20"/>
      <c r="AC1208" s="21" t="s">
        <v>8169</v>
      </c>
      <c r="AD1208" s="21" t="s">
        <v>8170</v>
      </c>
      <c r="AE1208" s="21" t="s">
        <v>8171</v>
      </c>
      <c r="AF1208" s="21" t="s">
        <v>8172</v>
      </c>
      <c r="AG1208" s="22">
        <f t="shared" si="173"/>
        <v>0.41935483870967744</v>
      </c>
      <c r="AH1208" s="15" t="str">
        <f t="shared" si="175"/>
        <v/>
      </c>
      <c r="AI1208" s="22" t="e">
        <f>VLOOKUP(A1208,'[1]Deals (investment)'!$B$2:$Z$1497,1,FALSE)</f>
        <v>#N/A</v>
      </c>
      <c r="AJ1208" s="22" t="e">
        <f>VLOOKUP(A1208,'[1]Deals (investment)'!$B$2:$Z$870,15,FALSE)</f>
        <v>#N/A</v>
      </c>
      <c r="AK1208" s="17" t="e">
        <f>VLOOKUP(A1208,'[1]Deals (Exits)'!B:B,1,FALSE)</f>
        <v>#N/A</v>
      </c>
      <c r="AL1208" s="23" t="e">
        <f>VLOOKUP(G1208,[1]Lookups!$V$3:$Y$197,4,FALSE)</f>
        <v>#N/A</v>
      </c>
      <c r="AM1208" s="17" t="str">
        <f>VLOOKUP(X1208,[1]Lookups!$B$3:$C$200,2,FALSE)</f>
        <v>Health &amp; Pharmaceuticals</v>
      </c>
      <c r="AN1208" s="17" t="e">
        <f>VLOOKUP(R1208,[1]Lookups!$H$3:$I$69,2,FALSE)</f>
        <v>#N/A</v>
      </c>
      <c r="AO1208" s="17" t="e">
        <f>VLOOKUP(T1208,[1]Lookups!$H$3:$I$69,2,FALSE)</f>
        <v>#N/A</v>
      </c>
      <c r="AP1208" s="17" t="e">
        <f>VLOOKUP(AN1208,[1]Lookups!$N$3:$O$11,2,FALSE)</f>
        <v>#N/A</v>
      </c>
      <c r="AQ1208" s="18" t="e">
        <f>COUNTIFS('[1]Deals (investment)'!$B:$B,$A1208)</f>
        <v>#VALUE!</v>
      </c>
      <c r="AR1208" s="18" t="e">
        <f>COUNTIFS('[1]Deals (investment)'!$B:$B,$A1208,'[1]Deals (investment)'!$T:$T,$AW$1)+COUNTIFS('[1]Deals (investment)'!$B:$B,$A1208,'[1]Deals (investment)'!$T:$T,$AX$1)+COUNTIFS('[1]Deals (investment)'!$B:$B,$A1208,'[1]Deals (investment)'!$T:$T,$AY$1)</f>
        <v>#VALUE!</v>
      </c>
      <c r="AS1208" s="17" t="e">
        <f>SUMIFS('[1]Deals (investment)'!$C:$C,'[1]Deals (investment)'!$B:$B,$A1208)</f>
        <v>#VALUE!</v>
      </c>
      <c r="AT1208" s="17" t="e">
        <f t="shared" si="179"/>
        <v>#VALUE!</v>
      </c>
      <c r="AU1208" s="18" t="e">
        <f>COUNTIF('[1]Deals (Exits)'!$B:$B,A1208)</f>
        <v>#VALUE!</v>
      </c>
      <c r="AV1208" s="17" t="e">
        <f>SUMIFS('[1]Deals (investment)'!$C:$C,'[1]Deals (investment)'!$B:$B,$A1208,'[1]Deals (investment)'!$T:$T,AV$1)</f>
        <v>#VALUE!</v>
      </c>
      <c r="AW1208" s="17" t="e">
        <f>SUMIFS('[1]Deals (investment)'!$C:$C,'[1]Deals (investment)'!$B:$B,$A1208,'[1]Deals (investment)'!$T:$T,AW$1)</f>
        <v>#VALUE!</v>
      </c>
      <c r="AX1208" s="17" t="e">
        <f>SUMIFS('[1]Deals (investment)'!$C:$C,'[1]Deals (investment)'!$B:$B,$A1208,'[1]Deals (investment)'!$T:$T,AX$1)</f>
        <v>#VALUE!</v>
      </c>
      <c r="AY1208" s="17" t="e">
        <f>SUMIFS('[1]Deals (investment)'!$C:$C,'[1]Deals (investment)'!$B:$B,$A1208,'[1]Deals (investment)'!$T:$T,AY$1)</f>
        <v>#VALUE!</v>
      </c>
      <c r="AZ1208" s="17" t="e">
        <f>SUMIFS('[1]Deals (investment)'!$C:$C,'[1]Deals (investment)'!$B:$B,$A1208,'[1]Deals (investment)'!$T:$T,AZ$1)</f>
        <v>#VALUE!</v>
      </c>
      <c r="BA1208" s="17" t="e">
        <f>SUMIFS('[1]Deals (investment)'!$C:$C,'[1]Deals (investment)'!$B:$B,$A1208,'[1]Deals (investment)'!$T:$T,BA$1)</f>
        <v>#VALUE!</v>
      </c>
      <c r="BB1208" s="17" t="e">
        <f>SUMIFS('[1]Deals (investment)'!$C:$C,'[1]Deals (investment)'!$B:$B,$A1208,'[1]Deals (investment)'!$T:$T,BB$1)</f>
        <v>#VALUE!</v>
      </c>
      <c r="BC1208" s="17" t="e">
        <f>SUMIFS('[1]Deals (Exits)'!$C:$C,'[1]Deals (Exits)'!$B:$B,$A1208)</f>
        <v>#VALUE!</v>
      </c>
      <c r="BD1208" s="17" t="e">
        <f>SUMIFS('[1]Deals (investment)'!$C:$C,'[1]Deals (investment)'!$B:$B,$A1208,'[1]Deals (investment)'!$V:$V,BD$1)</f>
        <v>#VALUE!</v>
      </c>
      <c r="BE1208" s="17" t="e">
        <f>SUMIFS('[1]Deals (investment)'!$C:$C,'[1]Deals (investment)'!$B:$B,$A1208,'[1]Deals (investment)'!$V:$V,BE$1)</f>
        <v>#VALUE!</v>
      </c>
      <c r="BF1208" s="17" t="e">
        <f>SUMIFS('[1]Deals (investment)'!$C:$C,'[1]Deals (investment)'!$B:$B,$A1208,'[1]Deals (investment)'!$V:$V,BF$1)</f>
        <v>#VALUE!</v>
      </c>
      <c r="BG1208" s="17" t="e">
        <f>SUMIFS('[1]Deals (investment)'!$C:$C,'[1]Deals (investment)'!$B:$B,$A1208,'[1]Deals (investment)'!$V:$V,BG$1)</f>
        <v>#VALUE!</v>
      </c>
      <c r="BH1208" s="17" t="e">
        <f>SUMIFS('[1]Deals (investment)'!$C:$C,'[1]Deals (investment)'!$B:$B,$A1208,'[1]Deals (investment)'!$V:$V,BH$1)</f>
        <v>#VALUE!</v>
      </c>
      <c r="BI1208" s="17" t="e">
        <f>SUMIFS('[1]Deals (investment)'!$C:$C,'[1]Deals (investment)'!$B:$B,$A1208,'[1]Deals (investment)'!$V:$V,BI$1)</f>
        <v>#VALUE!</v>
      </c>
      <c r="BJ1208" s="17" t="e">
        <f>SUMIFS('[1]Deals (investment)'!$C:$C,'[1]Deals (investment)'!$B:$B,$A1208,'[1]Deals (investment)'!$V:$V,BJ$1)</f>
        <v>#VALUE!</v>
      </c>
      <c r="BK1208" s="17" t="e">
        <f>SUMIFS('[1]Deals (investment)'!$C:$C,'[1]Deals (investment)'!$B:$B,$A1208,'[1]Deals (investment)'!$V:$V,BK$1)</f>
        <v>#VALUE!</v>
      </c>
      <c r="BL1208" s="17" t="e">
        <f>SUMIFS('[1]Deals (investment)'!$C:$C,'[1]Deals (investment)'!$B:$B,$A1208,'[1]Deals (investment)'!$V:$V,BL$1)</f>
        <v>#VALUE!</v>
      </c>
      <c r="BM1208" s="17" t="e">
        <f>SUMIFS('[1]Deals (investment)'!$C:$C,'[1]Deals (investment)'!$B:$B,$A1208,'[1]Deals (investment)'!$V:$V,BM$1)</f>
        <v>#VALUE!</v>
      </c>
      <c r="BN1208" s="15"/>
      <c r="BO1208" s="15"/>
      <c r="BP1208" s="22"/>
      <c r="BQ1208" s="15"/>
      <c r="BR1208" s="15"/>
      <c r="BS1208" s="15"/>
      <c r="BT1208" s="15"/>
      <c r="BU1208" s="15"/>
      <c r="BV1208" s="15"/>
      <c r="BW1208" s="15"/>
      <c r="BX1208" s="15"/>
      <c r="BY1208" s="15"/>
      <c r="BZ1208" s="15"/>
      <c r="CA1208" s="15"/>
      <c r="CB1208" s="15"/>
      <c r="CC1208" s="15"/>
      <c r="CD1208" s="15" t="str">
        <f t="shared" si="181"/>
        <v>MazbootMazboot"​ is the first Arabic application on smartphones and the web for helping diabetic patients self-manage their disease for better control of their blood glucose level and hence more productivityActive</v>
      </c>
      <c r="CE1208" s="15"/>
      <c r="CF1208" s="15"/>
      <c r="CG1208" s="15"/>
      <c r="CH1208" s="15"/>
      <c r="CI1208" s="15"/>
      <c r="CJ1208" s="15"/>
    </row>
    <row r="1209" spans="1:118" ht="12.75">
      <c r="A1209" s="15" t="s">
        <v>8173</v>
      </c>
      <c r="B1209" s="15" t="s">
        <v>8174</v>
      </c>
      <c r="C1209" s="15" t="s">
        <v>58</v>
      </c>
      <c r="D1209" s="16">
        <v>2014</v>
      </c>
      <c r="E1209" s="15" t="s">
        <v>8175</v>
      </c>
      <c r="F1209" s="15"/>
      <c r="G1209" s="15"/>
      <c r="H1209" s="15"/>
      <c r="I1209" s="15"/>
      <c r="J1209" s="15"/>
      <c r="K1209" s="17" t="e">
        <f t="shared" si="178"/>
        <v>#VALUE!</v>
      </c>
      <c r="L1209" s="15"/>
      <c r="M1209" s="18" t="e">
        <f t="shared" si="166"/>
        <v>#VALUE!</v>
      </c>
      <c r="N1209" s="15"/>
      <c r="O1209" s="15"/>
      <c r="P1209" s="15"/>
      <c r="Q1209" s="15"/>
      <c r="R1209" s="15"/>
      <c r="S1209" s="19"/>
      <c r="T1209" s="15"/>
      <c r="U1209" s="17"/>
      <c r="V1209" s="15" t="s">
        <v>8176</v>
      </c>
      <c r="W1209" s="15"/>
      <c r="X1209" s="15" t="s">
        <v>79</v>
      </c>
      <c r="Y1209" s="15"/>
      <c r="AB1209" s="20"/>
      <c r="AC1209" s="21" t="s">
        <v>8177</v>
      </c>
      <c r="AD1209" s="15"/>
      <c r="AE1209" s="15"/>
      <c r="AF1209" s="21" t="s">
        <v>8178</v>
      </c>
      <c r="AG1209" s="22">
        <f t="shared" si="173"/>
        <v>0.32258064516129031</v>
      </c>
      <c r="AH1209" s="15" t="str">
        <f t="shared" si="175"/>
        <v/>
      </c>
      <c r="AI1209" s="22" t="e">
        <f>VLOOKUP(A1209,'[1]Deals (investment)'!$B$2:$Z$1497,1,FALSE)</f>
        <v>#N/A</v>
      </c>
      <c r="AJ1209" s="22" t="e">
        <f>VLOOKUP(A1209,'[1]Deals (investment)'!$B$2:$Z$870,15,FALSE)</f>
        <v>#N/A</v>
      </c>
      <c r="AK1209" s="17" t="e">
        <f>VLOOKUP(A1209,'[1]Deals (Exits)'!B:B,1,FALSE)</f>
        <v>#N/A</v>
      </c>
      <c r="AL1209" s="23" t="e">
        <f>VLOOKUP(G1209,[1]Lookups!$V$3:$Y$197,4,FALSE)</f>
        <v>#N/A</v>
      </c>
      <c r="AM1209" s="17" t="str">
        <f>VLOOKUP(X1209,[1]Lookups!$B$3:$C$200,2,FALSE)</f>
        <v>Other Technologies &amp; Information Technology</v>
      </c>
      <c r="AN1209" s="17" t="e">
        <f>VLOOKUP(R1209,[1]Lookups!$H$3:$I$69,2,FALSE)</f>
        <v>#N/A</v>
      </c>
      <c r="AO1209" s="17" t="e">
        <f>VLOOKUP(T1209,[1]Lookups!$H$3:$I$69,2,FALSE)</f>
        <v>#N/A</v>
      </c>
      <c r="AP1209" s="17" t="e">
        <f>VLOOKUP(AN1209,[1]Lookups!$N$3:$O$11,2,FALSE)</f>
        <v>#N/A</v>
      </c>
      <c r="AQ1209" s="18" t="e">
        <f>COUNTIFS('[1]Deals (investment)'!$B:$B,$A1209)</f>
        <v>#VALUE!</v>
      </c>
      <c r="AR1209" s="18" t="e">
        <f>COUNTIFS('[1]Deals (investment)'!$B:$B,$A1209,'[1]Deals (investment)'!$T:$T,$AW$1)+COUNTIFS('[1]Deals (investment)'!$B:$B,$A1209,'[1]Deals (investment)'!$T:$T,$AX$1)+COUNTIFS('[1]Deals (investment)'!$B:$B,$A1209,'[1]Deals (investment)'!$T:$T,$AY$1)</f>
        <v>#VALUE!</v>
      </c>
      <c r="AS1209" s="17" t="e">
        <f>SUMIFS('[1]Deals (investment)'!$C:$C,'[1]Deals (investment)'!$B:$B,$A1209)</f>
        <v>#VALUE!</v>
      </c>
      <c r="AT1209" s="17" t="e">
        <f t="shared" si="179"/>
        <v>#VALUE!</v>
      </c>
      <c r="AU1209" s="18" t="e">
        <f>COUNTIF('[1]Deals (Exits)'!$B:$B,A1209)</f>
        <v>#VALUE!</v>
      </c>
      <c r="AV1209" s="17" t="e">
        <f>SUMIFS('[1]Deals (investment)'!$C:$C,'[1]Deals (investment)'!$B:$B,$A1209,'[1]Deals (investment)'!$T:$T,AV$1)</f>
        <v>#VALUE!</v>
      </c>
      <c r="AW1209" s="17" t="e">
        <f>SUMIFS('[1]Deals (investment)'!$C:$C,'[1]Deals (investment)'!$B:$B,$A1209,'[1]Deals (investment)'!$T:$T,AW$1)</f>
        <v>#VALUE!</v>
      </c>
      <c r="AX1209" s="17" t="e">
        <f>SUMIFS('[1]Deals (investment)'!$C:$C,'[1]Deals (investment)'!$B:$B,$A1209,'[1]Deals (investment)'!$T:$T,AX$1)</f>
        <v>#VALUE!</v>
      </c>
      <c r="AY1209" s="17" t="e">
        <f>SUMIFS('[1]Deals (investment)'!$C:$C,'[1]Deals (investment)'!$B:$B,$A1209,'[1]Deals (investment)'!$T:$T,AY$1)</f>
        <v>#VALUE!</v>
      </c>
      <c r="AZ1209" s="17" t="e">
        <f>SUMIFS('[1]Deals (investment)'!$C:$C,'[1]Deals (investment)'!$B:$B,$A1209,'[1]Deals (investment)'!$T:$T,AZ$1)</f>
        <v>#VALUE!</v>
      </c>
      <c r="BA1209" s="17" t="e">
        <f>SUMIFS('[1]Deals (investment)'!$C:$C,'[1]Deals (investment)'!$B:$B,$A1209,'[1]Deals (investment)'!$T:$T,BA$1)</f>
        <v>#VALUE!</v>
      </c>
      <c r="BB1209" s="17" t="e">
        <f>SUMIFS('[1]Deals (investment)'!$C:$C,'[1]Deals (investment)'!$B:$B,$A1209,'[1]Deals (investment)'!$T:$T,BB$1)</f>
        <v>#VALUE!</v>
      </c>
      <c r="BC1209" s="17" t="e">
        <f>SUMIFS('[1]Deals (Exits)'!$C:$C,'[1]Deals (Exits)'!$B:$B,$A1209)</f>
        <v>#VALUE!</v>
      </c>
      <c r="BD1209" s="17" t="e">
        <f>SUMIFS('[1]Deals (investment)'!$C:$C,'[1]Deals (investment)'!$B:$B,$A1209,'[1]Deals (investment)'!$V:$V,BD$1)</f>
        <v>#VALUE!</v>
      </c>
      <c r="BE1209" s="17" t="e">
        <f>SUMIFS('[1]Deals (investment)'!$C:$C,'[1]Deals (investment)'!$B:$B,$A1209,'[1]Deals (investment)'!$V:$V,BE$1)</f>
        <v>#VALUE!</v>
      </c>
      <c r="BF1209" s="17" t="e">
        <f>SUMIFS('[1]Deals (investment)'!$C:$C,'[1]Deals (investment)'!$B:$B,$A1209,'[1]Deals (investment)'!$V:$V,BF$1)</f>
        <v>#VALUE!</v>
      </c>
      <c r="BG1209" s="17" t="e">
        <f>SUMIFS('[1]Deals (investment)'!$C:$C,'[1]Deals (investment)'!$B:$B,$A1209,'[1]Deals (investment)'!$V:$V,BG$1)</f>
        <v>#VALUE!</v>
      </c>
      <c r="BH1209" s="17" t="e">
        <f>SUMIFS('[1]Deals (investment)'!$C:$C,'[1]Deals (investment)'!$B:$B,$A1209,'[1]Deals (investment)'!$V:$V,BH$1)</f>
        <v>#VALUE!</v>
      </c>
      <c r="BI1209" s="17" t="e">
        <f>SUMIFS('[1]Deals (investment)'!$C:$C,'[1]Deals (investment)'!$B:$B,$A1209,'[1]Deals (investment)'!$V:$V,BI$1)</f>
        <v>#VALUE!</v>
      </c>
      <c r="BJ1209" s="17" t="e">
        <f>SUMIFS('[1]Deals (investment)'!$C:$C,'[1]Deals (investment)'!$B:$B,$A1209,'[1]Deals (investment)'!$V:$V,BJ$1)</f>
        <v>#VALUE!</v>
      </c>
      <c r="BK1209" s="17" t="e">
        <f>SUMIFS('[1]Deals (investment)'!$C:$C,'[1]Deals (investment)'!$B:$B,$A1209,'[1]Deals (investment)'!$V:$V,BK$1)</f>
        <v>#VALUE!</v>
      </c>
      <c r="BL1209" s="17" t="e">
        <f>SUMIFS('[1]Deals (investment)'!$C:$C,'[1]Deals (investment)'!$B:$B,$A1209,'[1]Deals (investment)'!$V:$V,BL$1)</f>
        <v>#VALUE!</v>
      </c>
      <c r="BM1209" s="17" t="e">
        <f>SUMIFS('[1]Deals (investment)'!$C:$C,'[1]Deals (investment)'!$B:$B,$A1209,'[1]Deals (investment)'!$V:$V,BM$1)</f>
        <v>#VALUE!</v>
      </c>
      <c r="BN1209" s="15"/>
      <c r="BO1209" s="15"/>
      <c r="BP1209" s="22"/>
      <c r="BQ1209" s="15"/>
      <c r="BR1209" s="15"/>
      <c r="BS1209" s="15"/>
      <c r="BT1209" s="15"/>
      <c r="BU1209" s="15"/>
      <c r="BV1209" s="15"/>
      <c r="BW1209" s="15"/>
      <c r="BX1209" s="15"/>
      <c r="BY1209" s="15"/>
      <c r="BZ1209" s="15"/>
      <c r="CA1209" s="15"/>
      <c r="CB1209" s="15"/>
      <c r="CC1209" s="15"/>
      <c r="CD1209" s="15" t="str">
        <f t="shared" si="181"/>
        <v>Lv DigitalLV Digital is a digital marketing consultancyActive</v>
      </c>
      <c r="CE1209" s="15"/>
      <c r="CF1209" s="15"/>
      <c r="CG1209" s="15"/>
      <c r="CH1209" s="15"/>
      <c r="CI1209" s="15"/>
      <c r="CJ1209" s="15"/>
    </row>
    <row r="1210" spans="1:118" ht="12.75">
      <c r="A1210" s="15" t="s">
        <v>8179</v>
      </c>
      <c r="B1210" s="15" t="s">
        <v>8180</v>
      </c>
      <c r="C1210" s="15" t="s">
        <v>58</v>
      </c>
      <c r="D1210" s="16">
        <v>2017</v>
      </c>
      <c r="E1210" s="15" t="s">
        <v>701</v>
      </c>
      <c r="F1210" s="15"/>
      <c r="G1210" s="15"/>
      <c r="H1210" s="15"/>
      <c r="I1210" s="15"/>
      <c r="J1210" s="15"/>
      <c r="K1210" s="17" t="e">
        <f t="shared" si="178"/>
        <v>#VALUE!</v>
      </c>
      <c r="L1210" s="15"/>
      <c r="M1210" s="18" t="e">
        <f t="shared" si="166"/>
        <v>#VALUE!</v>
      </c>
      <c r="N1210" s="15"/>
      <c r="O1210" s="15"/>
      <c r="P1210" s="15"/>
      <c r="Q1210" s="15"/>
      <c r="R1210" s="15"/>
      <c r="S1210" s="19"/>
      <c r="T1210" s="15"/>
      <c r="U1210" s="17"/>
      <c r="V1210" s="15" t="s">
        <v>312</v>
      </c>
      <c r="W1210" s="15"/>
      <c r="X1210" s="15"/>
      <c r="Y1210" s="15"/>
      <c r="AB1210" s="20"/>
      <c r="AC1210" s="21" t="s">
        <v>8181</v>
      </c>
      <c r="AD1210" s="15"/>
      <c r="AE1210" s="21" t="s">
        <v>8182</v>
      </c>
      <c r="AF1210" s="21" t="s">
        <v>8183</v>
      </c>
      <c r="AG1210" s="22">
        <f t="shared" si="173"/>
        <v>0.32258064516129031</v>
      </c>
      <c r="AH1210" s="15" t="str">
        <f t="shared" si="175"/>
        <v/>
      </c>
      <c r="AI1210" s="22" t="e">
        <f>VLOOKUP(A1210,'[1]Deals (investment)'!$B$2:$Z$1497,1,FALSE)</f>
        <v>#N/A</v>
      </c>
      <c r="AJ1210" s="22" t="e">
        <f>VLOOKUP(A1210,'[1]Deals (investment)'!$B$2:$Z$870,15,FALSE)</f>
        <v>#N/A</v>
      </c>
      <c r="AK1210" s="17" t="e">
        <f>VLOOKUP(A1210,'[1]Deals (Exits)'!B:B,1,FALSE)</f>
        <v>#N/A</v>
      </c>
      <c r="AL1210" s="23" t="e">
        <f>VLOOKUP(G1210,[1]Lookups!$V$3:$Y$197,4,FALSE)</f>
        <v>#N/A</v>
      </c>
      <c r="AM1210" s="17" t="e">
        <f>VLOOKUP(X1210,[1]Lookups!$B$3:$C$200,2,FALSE)</f>
        <v>#N/A</v>
      </c>
      <c r="AN1210" s="17" t="e">
        <f>VLOOKUP(R1210,[1]Lookups!$H$3:$I$69,2,FALSE)</f>
        <v>#N/A</v>
      </c>
      <c r="AO1210" s="17" t="e">
        <f>VLOOKUP(T1210,[1]Lookups!$H$3:$I$69,2,FALSE)</f>
        <v>#N/A</v>
      </c>
      <c r="AP1210" s="17" t="e">
        <f>VLOOKUP(AN1210,[1]Lookups!$N$3:$O$11,2,FALSE)</f>
        <v>#N/A</v>
      </c>
      <c r="AQ1210" s="18" t="e">
        <f>COUNTIFS('[1]Deals (investment)'!$B:$B,$A1210)</f>
        <v>#VALUE!</v>
      </c>
      <c r="AR1210" s="18" t="e">
        <f>COUNTIFS('[1]Deals (investment)'!$B:$B,$A1210,'[1]Deals (investment)'!$T:$T,$AW$1)+COUNTIFS('[1]Deals (investment)'!$B:$B,$A1210,'[1]Deals (investment)'!$T:$T,$AX$1)+COUNTIFS('[1]Deals (investment)'!$B:$B,$A1210,'[1]Deals (investment)'!$T:$T,$AY$1)</f>
        <v>#VALUE!</v>
      </c>
      <c r="AS1210" s="17" t="e">
        <f>SUMIFS('[1]Deals (investment)'!$C:$C,'[1]Deals (investment)'!$B:$B,$A1210)</f>
        <v>#VALUE!</v>
      </c>
      <c r="AT1210" s="17" t="e">
        <f t="shared" si="179"/>
        <v>#VALUE!</v>
      </c>
      <c r="AU1210" s="18" t="e">
        <f>COUNTIF('[1]Deals (Exits)'!$B:$B,A1210)</f>
        <v>#VALUE!</v>
      </c>
      <c r="AV1210" s="17" t="e">
        <f>SUMIFS('[1]Deals (investment)'!$C:$C,'[1]Deals (investment)'!$B:$B,$A1210,'[1]Deals (investment)'!$T:$T,AV$1)</f>
        <v>#VALUE!</v>
      </c>
      <c r="AW1210" s="17" t="e">
        <f>SUMIFS('[1]Deals (investment)'!$C:$C,'[1]Deals (investment)'!$B:$B,$A1210,'[1]Deals (investment)'!$T:$T,AW$1)</f>
        <v>#VALUE!</v>
      </c>
      <c r="AX1210" s="17" t="e">
        <f>SUMIFS('[1]Deals (investment)'!$C:$C,'[1]Deals (investment)'!$B:$B,$A1210,'[1]Deals (investment)'!$T:$T,AX$1)</f>
        <v>#VALUE!</v>
      </c>
      <c r="AY1210" s="17" t="e">
        <f>SUMIFS('[1]Deals (investment)'!$C:$C,'[1]Deals (investment)'!$B:$B,$A1210,'[1]Deals (investment)'!$T:$T,AY$1)</f>
        <v>#VALUE!</v>
      </c>
      <c r="AZ1210" s="17" t="e">
        <f>SUMIFS('[1]Deals (investment)'!$C:$C,'[1]Deals (investment)'!$B:$B,$A1210,'[1]Deals (investment)'!$T:$T,AZ$1)</f>
        <v>#VALUE!</v>
      </c>
      <c r="BA1210" s="17" t="e">
        <f>SUMIFS('[1]Deals (investment)'!$C:$C,'[1]Deals (investment)'!$B:$B,$A1210,'[1]Deals (investment)'!$T:$T,BA$1)</f>
        <v>#VALUE!</v>
      </c>
      <c r="BB1210" s="17" t="e">
        <f>SUMIFS('[1]Deals (investment)'!$C:$C,'[1]Deals (investment)'!$B:$B,$A1210,'[1]Deals (investment)'!$T:$T,BB$1)</f>
        <v>#VALUE!</v>
      </c>
      <c r="BC1210" s="17" t="e">
        <f>SUMIFS('[1]Deals (Exits)'!$C:$C,'[1]Deals (Exits)'!$B:$B,$A1210)</f>
        <v>#VALUE!</v>
      </c>
      <c r="BD1210" s="17" t="e">
        <f>SUMIFS('[1]Deals (investment)'!$C:$C,'[1]Deals (investment)'!$B:$B,$A1210,'[1]Deals (investment)'!$V:$V,BD$1)</f>
        <v>#VALUE!</v>
      </c>
      <c r="BE1210" s="17" t="e">
        <f>SUMIFS('[1]Deals (investment)'!$C:$C,'[1]Deals (investment)'!$B:$B,$A1210,'[1]Deals (investment)'!$V:$V,BE$1)</f>
        <v>#VALUE!</v>
      </c>
      <c r="BF1210" s="17" t="e">
        <f>SUMIFS('[1]Deals (investment)'!$C:$C,'[1]Deals (investment)'!$B:$B,$A1210,'[1]Deals (investment)'!$V:$V,BF$1)</f>
        <v>#VALUE!</v>
      </c>
      <c r="BG1210" s="17" t="e">
        <f>SUMIFS('[1]Deals (investment)'!$C:$C,'[1]Deals (investment)'!$B:$B,$A1210,'[1]Deals (investment)'!$V:$V,BG$1)</f>
        <v>#VALUE!</v>
      </c>
      <c r="BH1210" s="17" t="e">
        <f>SUMIFS('[1]Deals (investment)'!$C:$C,'[1]Deals (investment)'!$B:$B,$A1210,'[1]Deals (investment)'!$V:$V,BH$1)</f>
        <v>#VALUE!</v>
      </c>
      <c r="BI1210" s="17" t="e">
        <f>SUMIFS('[1]Deals (investment)'!$C:$C,'[1]Deals (investment)'!$B:$B,$A1210,'[1]Deals (investment)'!$V:$V,BI$1)</f>
        <v>#VALUE!</v>
      </c>
      <c r="BJ1210" s="17" t="e">
        <f>SUMIFS('[1]Deals (investment)'!$C:$C,'[1]Deals (investment)'!$B:$B,$A1210,'[1]Deals (investment)'!$V:$V,BJ$1)</f>
        <v>#VALUE!</v>
      </c>
      <c r="BK1210" s="17" t="e">
        <f>SUMIFS('[1]Deals (investment)'!$C:$C,'[1]Deals (investment)'!$B:$B,$A1210,'[1]Deals (investment)'!$V:$V,BK$1)</f>
        <v>#VALUE!</v>
      </c>
      <c r="BL1210" s="17" t="e">
        <f>SUMIFS('[1]Deals (investment)'!$C:$C,'[1]Deals (investment)'!$B:$B,$A1210,'[1]Deals (investment)'!$V:$V,BL$1)</f>
        <v>#VALUE!</v>
      </c>
      <c r="BM1210" s="17" t="e">
        <f>SUMIFS('[1]Deals (investment)'!$C:$C,'[1]Deals (investment)'!$B:$B,$A1210,'[1]Deals (investment)'!$V:$V,BM$1)</f>
        <v>#VALUE!</v>
      </c>
      <c r="BN1210" s="15"/>
      <c r="BO1210" s="15"/>
      <c r="BP1210" s="22"/>
      <c r="BQ1210" s="15"/>
      <c r="BR1210" s="15"/>
      <c r="BS1210" s="15"/>
      <c r="BT1210" s="15"/>
      <c r="BU1210" s="15"/>
      <c r="BV1210" s="15"/>
      <c r="BW1210" s="15"/>
      <c r="BX1210" s="15"/>
      <c r="BY1210" s="15"/>
      <c r="BZ1210" s="15"/>
      <c r="CA1210" s="15"/>
      <c r="CB1210" s="15"/>
      <c r="CC1210" s="15"/>
      <c r="CD1210" s="15" t="str">
        <f t="shared" si="181"/>
        <v>Lyvv CosmeticsLYVV Cosmetics is a beauty company that focuses on women of color. A full range of lip products is at the moment available worldwide .Active</v>
      </c>
      <c r="CE1210" s="15"/>
      <c r="CF1210" s="15"/>
      <c r="CG1210" s="15"/>
      <c r="CH1210" s="15"/>
      <c r="CI1210" s="15"/>
      <c r="CJ1210" s="15"/>
    </row>
    <row r="1211" spans="1:118" ht="12.75">
      <c r="A1211" s="15" t="s">
        <v>8184</v>
      </c>
      <c r="B1211" s="15" t="s">
        <v>8185</v>
      </c>
      <c r="C1211" s="15" t="s">
        <v>58</v>
      </c>
      <c r="D1211" s="16">
        <v>2015</v>
      </c>
      <c r="E1211" s="15" t="s">
        <v>272</v>
      </c>
      <c r="F1211" s="15"/>
      <c r="G1211" s="15"/>
      <c r="H1211" s="15"/>
      <c r="I1211" s="15"/>
      <c r="J1211" s="15"/>
      <c r="K1211" s="17" t="e">
        <f t="shared" si="178"/>
        <v>#VALUE!</v>
      </c>
      <c r="L1211" s="15"/>
      <c r="M1211" s="18" t="e">
        <f t="shared" si="166"/>
        <v>#VALUE!</v>
      </c>
      <c r="N1211" s="15"/>
      <c r="O1211" s="15"/>
      <c r="P1211" s="15"/>
      <c r="Q1211" s="15"/>
      <c r="R1211" s="15"/>
      <c r="S1211" s="19"/>
      <c r="T1211" s="15"/>
      <c r="U1211" s="17"/>
      <c r="V1211" s="15" t="s">
        <v>8186</v>
      </c>
      <c r="W1211" s="15"/>
      <c r="X1211" s="15" t="s">
        <v>158</v>
      </c>
      <c r="Y1211" s="15" t="s">
        <v>8187</v>
      </c>
      <c r="AB1211" s="20"/>
      <c r="AC1211" s="21" t="s">
        <v>8188</v>
      </c>
      <c r="AD1211" s="21" t="s">
        <v>8189</v>
      </c>
      <c r="AE1211" s="21" t="s">
        <v>8190</v>
      </c>
      <c r="AF1211" s="21" t="s">
        <v>8191</v>
      </c>
      <c r="AG1211" s="22">
        <f t="shared" si="173"/>
        <v>0.41935483870967744</v>
      </c>
      <c r="AH1211" s="15" t="e">
        <f t="shared" si="175"/>
        <v>#VALUE!</v>
      </c>
      <c r="AI1211" s="22" t="e">
        <f>VLOOKUP(A1211,'[1]Deals (investment)'!$B$2:$Z$1497,1,FALSE)</f>
        <v>#N/A</v>
      </c>
      <c r="AJ1211" s="22" t="e">
        <f>VLOOKUP(A1211,'[1]Deals (investment)'!$B$2:$Z$870,15,FALSE)</f>
        <v>#N/A</v>
      </c>
      <c r="AK1211" s="17" t="e">
        <f>VLOOKUP(A1211,'[1]Deals (Exits)'!B:B,1,FALSE)</f>
        <v>#N/A</v>
      </c>
      <c r="AL1211" s="23" t="e">
        <f>VLOOKUP(G1211,[1]Lookups!$V$3:$Y$197,4,FALSE)</f>
        <v>#N/A</v>
      </c>
      <c r="AM1211" s="17" t="str">
        <f>VLOOKUP(X1211,[1]Lookups!$B$3:$C$200,2,FALSE)</f>
        <v>Financial Services</v>
      </c>
      <c r="AN1211" s="17" t="e">
        <f>VLOOKUP(R1211,[1]Lookups!$H$3:$I$69,2,FALSE)</f>
        <v>#N/A</v>
      </c>
      <c r="AO1211" s="17" t="e">
        <f>VLOOKUP(T1211,[1]Lookups!$H$3:$I$69,2,FALSE)</f>
        <v>#N/A</v>
      </c>
      <c r="AP1211" s="17" t="e">
        <f>VLOOKUP(AN1211,[1]Lookups!$N$3:$O$11,2,FALSE)</f>
        <v>#N/A</v>
      </c>
      <c r="AQ1211" s="18" t="e">
        <f>COUNTIFS('[1]Deals (investment)'!$B:$B,$A1211)</f>
        <v>#VALUE!</v>
      </c>
      <c r="AR1211" s="18" t="e">
        <f>COUNTIFS('[1]Deals (investment)'!$B:$B,$A1211,'[1]Deals (investment)'!$T:$T,$AW$1)+COUNTIFS('[1]Deals (investment)'!$B:$B,$A1211,'[1]Deals (investment)'!$T:$T,$AX$1)+COUNTIFS('[1]Deals (investment)'!$B:$B,$A1211,'[1]Deals (investment)'!$T:$T,$AY$1)</f>
        <v>#VALUE!</v>
      </c>
      <c r="AS1211" s="17" t="e">
        <f>SUMIFS('[1]Deals (investment)'!$C:$C,'[1]Deals (investment)'!$B:$B,$A1211)</f>
        <v>#VALUE!</v>
      </c>
      <c r="AT1211" s="17" t="e">
        <f t="shared" si="179"/>
        <v>#VALUE!</v>
      </c>
      <c r="AU1211" s="18" t="e">
        <f>COUNTIF('[1]Deals (Exits)'!$B:$B,A1211)</f>
        <v>#VALUE!</v>
      </c>
      <c r="AV1211" s="17" t="e">
        <f>SUMIFS('[1]Deals (investment)'!$C:$C,'[1]Deals (investment)'!$B:$B,$A1211,'[1]Deals (investment)'!$T:$T,AV$1)</f>
        <v>#VALUE!</v>
      </c>
      <c r="AW1211" s="17" t="e">
        <f>SUMIFS('[1]Deals (investment)'!$C:$C,'[1]Deals (investment)'!$B:$B,$A1211,'[1]Deals (investment)'!$T:$T,AW$1)</f>
        <v>#VALUE!</v>
      </c>
      <c r="AX1211" s="17" t="e">
        <f>SUMIFS('[1]Deals (investment)'!$C:$C,'[1]Deals (investment)'!$B:$B,$A1211,'[1]Deals (investment)'!$T:$T,AX$1)</f>
        <v>#VALUE!</v>
      </c>
      <c r="AY1211" s="17" t="e">
        <f>SUMIFS('[1]Deals (investment)'!$C:$C,'[1]Deals (investment)'!$B:$B,$A1211,'[1]Deals (investment)'!$T:$T,AY$1)</f>
        <v>#VALUE!</v>
      </c>
      <c r="AZ1211" s="17" t="e">
        <f>SUMIFS('[1]Deals (investment)'!$C:$C,'[1]Deals (investment)'!$B:$B,$A1211,'[1]Deals (investment)'!$T:$T,AZ$1)</f>
        <v>#VALUE!</v>
      </c>
      <c r="BA1211" s="17" t="e">
        <f>SUMIFS('[1]Deals (investment)'!$C:$C,'[1]Deals (investment)'!$B:$B,$A1211,'[1]Deals (investment)'!$T:$T,BA$1)</f>
        <v>#VALUE!</v>
      </c>
      <c r="BB1211" s="17" t="e">
        <f>SUMIFS('[1]Deals (investment)'!$C:$C,'[1]Deals (investment)'!$B:$B,$A1211,'[1]Deals (investment)'!$T:$T,BB$1)</f>
        <v>#VALUE!</v>
      </c>
      <c r="BC1211" s="17" t="e">
        <f>SUMIFS('[1]Deals (Exits)'!$C:$C,'[1]Deals (Exits)'!$B:$B,$A1211)</f>
        <v>#VALUE!</v>
      </c>
      <c r="BD1211" s="17" t="e">
        <f>SUMIFS('[1]Deals (investment)'!$C:$C,'[1]Deals (investment)'!$B:$B,$A1211,'[1]Deals (investment)'!$V:$V,BD$1)</f>
        <v>#VALUE!</v>
      </c>
      <c r="BE1211" s="17" t="e">
        <f>SUMIFS('[1]Deals (investment)'!$C:$C,'[1]Deals (investment)'!$B:$B,$A1211,'[1]Deals (investment)'!$V:$V,BE$1)</f>
        <v>#VALUE!</v>
      </c>
      <c r="BF1211" s="17" t="e">
        <f>SUMIFS('[1]Deals (investment)'!$C:$C,'[1]Deals (investment)'!$B:$B,$A1211,'[1]Deals (investment)'!$V:$V,BF$1)</f>
        <v>#VALUE!</v>
      </c>
      <c r="BG1211" s="17" t="e">
        <f>SUMIFS('[1]Deals (investment)'!$C:$C,'[1]Deals (investment)'!$B:$B,$A1211,'[1]Deals (investment)'!$V:$V,BG$1)</f>
        <v>#VALUE!</v>
      </c>
      <c r="BH1211" s="17" t="e">
        <f>SUMIFS('[1]Deals (investment)'!$C:$C,'[1]Deals (investment)'!$B:$B,$A1211,'[1]Deals (investment)'!$V:$V,BH$1)</f>
        <v>#VALUE!</v>
      </c>
      <c r="BI1211" s="17" t="e">
        <f>SUMIFS('[1]Deals (investment)'!$C:$C,'[1]Deals (investment)'!$B:$B,$A1211,'[1]Deals (investment)'!$V:$V,BI$1)</f>
        <v>#VALUE!</v>
      </c>
      <c r="BJ1211" s="17" t="e">
        <f>SUMIFS('[1]Deals (investment)'!$C:$C,'[1]Deals (investment)'!$B:$B,$A1211,'[1]Deals (investment)'!$V:$V,BJ$1)</f>
        <v>#VALUE!</v>
      </c>
      <c r="BK1211" s="17" t="e">
        <f>SUMIFS('[1]Deals (investment)'!$C:$C,'[1]Deals (investment)'!$B:$B,$A1211,'[1]Deals (investment)'!$V:$V,BK$1)</f>
        <v>#VALUE!</v>
      </c>
      <c r="BL1211" s="17" t="e">
        <f>SUMIFS('[1]Deals (investment)'!$C:$C,'[1]Deals (investment)'!$B:$B,$A1211,'[1]Deals (investment)'!$V:$V,BL$1)</f>
        <v>#VALUE!</v>
      </c>
      <c r="BM1211" s="17" t="e">
        <f>SUMIFS('[1]Deals (investment)'!$C:$C,'[1]Deals (investment)'!$B:$B,$A1211,'[1]Deals (investment)'!$V:$V,BM$1)</f>
        <v>#VALUE!</v>
      </c>
      <c r="BN1211" s="15"/>
      <c r="BO1211" s="15"/>
      <c r="BP1211" s="22"/>
      <c r="BQ1211" s="15"/>
      <c r="BR1211" s="15"/>
      <c r="BS1211" s="15"/>
      <c r="BT1211" s="15"/>
      <c r="BU1211" s="15"/>
      <c r="BV1211" s="15"/>
      <c r="BW1211" s="15"/>
      <c r="BX1211" s="15"/>
      <c r="BY1211" s="15"/>
      <c r="BZ1211" s="15"/>
      <c r="CA1211" s="15"/>
      <c r="CB1211" s="15"/>
      <c r="CC1211" s="15"/>
      <c r="CD1211" s="15" t="str">
        <f t="shared" si="181"/>
        <v>MazzumaMazzuma is a mobile money payment system that utilizes a distributed secure infrastructure and cryptocurrency to enable seamless payments. The Mazzuma token (MAZ) will be the key payment medium in the Mazzuma ecosystem.Transactions made on the Mazzuma platform are instantaneous and free of transaction fees. This is going to revolutionarise the payment industry with instant cross-border payments.Active</v>
      </c>
      <c r="CE1211" s="15"/>
      <c r="CF1211" s="15"/>
      <c r="CG1211" s="15"/>
      <c r="CH1211" s="15"/>
      <c r="CI1211" s="15"/>
      <c r="CJ1211" s="15"/>
    </row>
    <row r="1212" spans="1:118" ht="12.75">
      <c r="A1212" s="15" t="s">
        <v>8192</v>
      </c>
      <c r="B1212" s="15" t="s">
        <v>8193</v>
      </c>
      <c r="C1212" s="15"/>
      <c r="D1212" s="16">
        <v>2010</v>
      </c>
      <c r="E1212" s="15" t="s">
        <v>5650</v>
      </c>
      <c r="F1212" s="15"/>
      <c r="G1212" s="15"/>
      <c r="H1212" s="15"/>
      <c r="I1212" s="15"/>
      <c r="J1212" s="15"/>
      <c r="K1212" s="17" t="e">
        <f t="shared" si="178"/>
        <v>#VALUE!</v>
      </c>
      <c r="L1212" s="15"/>
      <c r="M1212" s="18" t="e">
        <f t="shared" si="166"/>
        <v>#VALUE!</v>
      </c>
      <c r="N1212" s="15"/>
      <c r="O1212" s="15"/>
      <c r="P1212" s="15"/>
      <c r="Q1212" s="15"/>
      <c r="R1212" s="15"/>
      <c r="S1212" s="19"/>
      <c r="T1212" s="15"/>
      <c r="U1212" s="17"/>
      <c r="V1212" s="15" t="s">
        <v>312</v>
      </c>
      <c r="W1212" s="15"/>
      <c r="X1212" s="15" t="s">
        <v>404</v>
      </c>
      <c r="Y1212" s="15" t="s">
        <v>3947</v>
      </c>
      <c r="AB1212" s="20"/>
      <c r="AC1212" s="21" t="s">
        <v>8194</v>
      </c>
      <c r="AD1212" s="21" t="s">
        <v>8195</v>
      </c>
      <c r="AE1212" s="21" t="s">
        <v>8196</v>
      </c>
      <c r="AF1212" s="15"/>
      <c r="AG1212" s="22">
        <f t="shared" si="173"/>
        <v>0.35483870967741937</v>
      </c>
      <c r="AH1212" s="15" t="e">
        <f t="shared" si="175"/>
        <v>#VALUE!</v>
      </c>
      <c r="AI1212" s="22" t="e">
        <f>VLOOKUP(A1212,'[1]Deals (investment)'!$B$2:$Z$1497,1,FALSE)</f>
        <v>#N/A</v>
      </c>
      <c r="AJ1212" s="22" t="e">
        <f>VLOOKUP(A1212,'[1]Deals (investment)'!$B$2:$Z$870,15,FALSE)</f>
        <v>#N/A</v>
      </c>
      <c r="AK1212" s="17" t="e">
        <f>VLOOKUP(A1212,'[1]Deals (Exits)'!B:B,1,FALSE)</f>
        <v>#N/A</v>
      </c>
      <c r="AL1212" s="23" t="e">
        <f>VLOOKUP(G1212,[1]Lookups!$V$3:$Y$197,4,FALSE)</f>
        <v>#N/A</v>
      </c>
      <c r="AM1212" s="17" t="str">
        <f>VLOOKUP(X1212,[1]Lookups!$B$3:$C$200,2,FALSE)</f>
        <v>Other Technologies &amp; Information Technology</v>
      </c>
      <c r="AN1212" s="17" t="e">
        <f>VLOOKUP(R1212,[1]Lookups!$H$3:$I$69,2,FALSE)</f>
        <v>#N/A</v>
      </c>
      <c r="AO1212" s="17" t="e">
        <f>VLOOKUP(T1212,[1]Lookups!$H$3:$I$69,2,FALSE)</f>
        <v>#N/A</v>
      </c>
      <c r="AP1212" s="17" t="e">
        <f>VLOOKUP(AN1212,[1]Lookups!$N$3:$O$11,2,FALSE)</f>
        <v>#N/A</v>
      </c>
      <c r="AQ1212" s="18" t="e">
        <f>COUNTIFS('[1]Deals (investment)'!$B:$B,$A1212)</f>
        <v>#VALUE!</v>
      </c>
      <c r="AR1212" s="18" t="e">
        <f>COUNTIFS('[1]Deals (investment)'!$B:$B,$A1212,'[1]Deals (investment)'!$T:$T,$AW$1)+COUNTIFS('[1]Deals (investment)'!$B:$B,$A1212,'[1]Deals (investment)'!$T:$T,$AX$1)+COUNTIFS('[1]Deals (investment)'!$B:$B,$A1212,'[1]Deals (investment)'!$T:$T,$AY$1)</f>
        <v>#VALUE!</v>
      </c>
      <c r="AS1212" s="17" t="e">
        <f>SUMIFS('[1]Deals (investment)'!$C:$C,'[1]Deals (investment)'!$B:$B,$A1212)</f>
        <v>#VALUE!</v>
      </c>
      <c r="AT1212" s="17" t="e">
        <f t="shared" si="179"/>
        <v>#VALUE!</v>
      </c>
      <c r="AU1212" s="18" t="e">
        <f>COUNTIF('[1]Deals (Exits)'!$B:$B,A1212)</f>
        <v>#VALUE!</v>
      </c>
      <c r="AV1212" s="17" t="e">
        <f>SUMIFS('[1]Deals (investment)'!$C:$C,'[1]Deals (investment)'!$B:$B,$A1212,'[1]Deals (investment)'!$T:$T,AV$1)</f>
        <v>#VALUE!</v>
      </c>
      <c r="AW1212" s="17" t="e">
        <f>SUMIFS('[1]Deals (investment)'!$C:$C,'[1]Deals (investment)'!$B:$B,$A1212,'[1]Deals (investment)'!$T:$T,AW$1)</f>
        <v>#VALUE!</v>
      </c>
      <c r="AX1212" s="17" t="e">
        <f>SUMIFS('[1]Deals (investment)'!$C:$C,'[1]Deals (investment)'!$B:$B,$A1212,'[1]Deals (investment)'!$T:$T,AX$1)</f>
        <v>#VALUE!</v>
      </c>
      <c r="AY1212" s="17" t="e">
        <f>SUMIFS('[1]Deals (investment)'!$C:$C,'[1]Deals (investment)'!$B:$B,$A1212,'[1]Deals (investment)'!$T:$T,AY$1)</f>
        <v>#VALUE!</v>
      </c>
      <c r="AZ1212" s="17" t="e">
        <f>SUMIFS('[1]Deals (investment)'!$C:$C,'[1]Deals (investment)'!$B:$B,$A1212,'[1]Deals (investment)'!$T:$T,AZ$1)</f>
        <v>#VALUE!</v>
      </c>
      <c r="BA1212" s="17" t="e">
        <f>SUMIFS('[1]Deals (investment)'!$C:$C,'[1]Deals (investment)'!$B:$B,$A1212,'[1]Deals (investment)'!$T:$T,BA$1)</f>
        <v>#VALUE!</v>
      </c>
      <c r="BB1212" s="17" t="e">
        <f>SUMIFS('[1]Deals (investment)'!$C:$C,'[1]Deals (investment)'!$B:$B,$A1212,'[1]Deals (investment)'!$T:$T,BB$1)</f>
        <v>#VALUE!</v>
      </c>
      <c r="BC1212" s="17" t="e">
        <f>SUMIFS('[1]Deals (Exits)'!$C:$C,'[1]Deals (Exits)'!$B:$B,$A1212)</f>
        <v>#VALUE!</v>
      </c>
      <c r="BD1212" s="17" t="e">
        <f>SUMIFS('[1]Deals (investment)'!$C:$C,'[1]Deals (investment)'!$B:$B,$A1212,'[1]Deals (investment)'!$V:$V,BD$1)</f>
        <v>#VALUE!</v>
      </c>
      <c r="BE1212" s="17" t="e">
        <f>SUMIFS('[1]Deals (investment)'!$C:$C,'[1]Deals (investment)'!$B:$B,$A1212,'[1]Deals (investment)'!$V:$V,BE$1)</f>
        <v>#VALUE!</v>
      </c>
      <c r="BF1212" s="17" t="e">
        <f>SUMIFS('[1]Deals (investment)'!$C:$C,'[1]Deals (investment)'!$B:$B,$A1212,'[1]Deals (investment)'!$V:$V,BF$1)</f>
        <v>#VALUE!</v>
      </c>
      <c r="BG1212" s="17" t="e">
        <f>SUMIFS('[1]Deals (investment)'!$C:$C,'[1]Deals (investment)'!$B:$B,$A1212,'[1]Deals (investment)'!$V:$V,BG$1)</f>
        <v>#VALUE!</v>
      </c>
      <c r="BH1212" s="17" t="e">
        <f>SUMIFS('[1]Deals (investment)'!$C:$C,'[1]Deals (investment)'!$B:$B,$A1212,'[1]Deals (investment)'!$V:$V,BH$1)</f>
        <v>#VALUE!</v>
      </c>
      <c r="BI1212" s="17" t="e">
        <f>SUMIFS('[1]Deals (investment)'!$C:$C,'[1]Deals (investment)'!$B:$B,$A1212,'[1]Deals (investment)'!$V:$V,BI$1)</f>
        <v>#VALUE!</v>
      </c>
      <c r="BJ1212" s="17" t="e">
        <f>SUMIFS('[1]Deals (investment)'!$C:$C,'[1]Deals (investment)'!$B:$B,$A1212,'[1]Deals (investment)'!$V:$V,BJ$1)</f>
        <v>#VALUE!</v>
      </c>
      <c r="BK1212" s="17" t="e">
        <f>SUMIFS('[1]Deals (investment)'!$C:$C,'[1]Deals (investment)'!$B:$B,$A1212,'[1]Deals (investment)'!$V:$V,BK$1)</f>
        <v>#VALUE!</v>
      </c>
      <c r="BL1212" s="17" t="e">
        <f>SUMIFS('[1]Deals (investment)'!$C:$C,'[1]Deals (investment)'!$B:$B,$A1212,'[1]Deals (investment)'!$V:$V,BL$1)</f>
        <v>#VALUE!</v>
      </c>
      <c r="BM1212" s="17" t="e">
        <f>SUMIFS('[1]Deals (investment)'!$C:$C,'[1]Deals (investment)'!$B:$B,$A1212,'[1]Deals (investment)'!$V:$V,BM$1)</f>
        <v>#VALUE!</v>
      </c>
      <c r="BN1212" s="15"/>
      <c r="BO1212" s="15"/>
      <c r="BP1212" s="22"/>
      <c r="BQ1212" s="15"/>
      <c r="BR1212" s="15"/>
      <c r="BS1212" s="15"/>
      <c r="BT1212" s="15"/>
      <c r="BU1212" s="15"/>
      <c r="BV1212" s="15"/>
      <c r="BW1212" s="15"/>
      <c r="BX1212" s="15"/>
      <c r="BY1212" s="15"/>
      <c r="BZ1212" s="15"/>
      <c r="CA1212" s="15"/>
      <c r="CB1212" s="15"/>
      <c r="CC1212" s="15"/>
      <c r="CD1212" s="15" t="str">
        <f t="shared" si="181"/>
        <v>M-PepeaM-PEPEA credit is a fully automated credit system dedicated to providing small emergency loans via Safaricom M-PESA instantly, 24hours a day 7 days a week. M-pepea provides emergency micro loans when you need them most. The service uses Safaricom's M-pesa system to get cash instantly in your hand wherever you have mobile service</v>
      </c>
      <c r="CE1212" s="15"/>
      <c r="CF1212" s="15"/>
      <c r="CG1212" s="15"/>
      <c r="CH1212" s="15"/>
      <c r="CI1212" s="15"/>
      <c r="CJ1212" s="15"/>
    </row>
    <row r="1213" spans="1:118" ht="12.75">
      <c r="A1213" s="15" t="s">
        <v>8197</v>
      </c>
      <c r="B1213" s="15" t="s">
        <v>8198</v>
      </c>
      <c r="C1213" s="15" t="s">
        <v>58</v>
      </c>
      <c r="D1213" s="16">
        <v>2018</v>
      </c>
      <c r="E1213" s="15" t="s">
        <v>3613</v>
      </c>
      <c r="F1213" s="15"/>
      <c r="G1213" s="15"/>
      <c r="H1213" s="15"/>
      <c r="I1213" s="15"/>
      <c r="J1213" s="15"/>
      <c r="K1213" s="17" t="e">
        <f t="shared" si="178"/>
        <v>#VALUE!</v>
      </c>
      <c r="L1213" s="15"/>
      <c r="M1213" s="18" t="e">
        <f t="shared" si="166"/>
        <v>#VALUE!</v>
      </c>
      <c r="N1213" s="15"/>
      <c r="O1213" s="15"/>
      <c r="P1213" s="15"/>
      <c r="Q1213" s="15"/>
      <c r="R1213" s="15"/>
      <c r="S1213" s="19"/>
      <c r="T1213" s="15"/>
      <c r="U1213" s="17"/>
      <c r="V1213" s="15" t="s">
        <v>8199</v>
      </c>
      <c r="W1213" s="15"/>
      <c r="X1213" s="15" t="s">
        <v>158</v>
      </c>
      <c r="Y1213" s="15" t="s">
        <v>8200</v>
      </c>
      <c r="AB1213" s="20"/>
      <c r="AC1213" s="21" t="s">
        <v>8201</v>
      </c>
      <c r="AD1213" s="15"/>
      <c r="AE1213" s="21" t="s">
        <v>8202</v>
      </c>
      <c r="AF1213" s="21" t="s">
        <v>8203</v>
      </c>
      <c r="AG1213" s="22">
        <f t="shared" si="173"/>
        <v>0.38709677419354838</v>
      </c>
      <c r="AH1213" s="15" t="str">
        <f t="shared" si="175"/>
        <v/>
      </c>
      <c r="AI1213" s="22" t="e">
        <f>VLOOKUP(A1213,'[1]Deals (investment)'!$B$2:$Z$1497,1,FALSE)</f>
        <v>#N/A</v>
      </c>
      <c r="AJ1213" s="22" t="e">
        <f>VLOOKUP(A1213,'[1]Deals (investment)'!$B$2:$Z$870,15,FALSE)</f>
        <v>#N/A</v>
      </c>
      <c r="AK1213" s="17" t="e">
        <f>VLOOKUP(A1213,'[1]Deals (Exits)'!B:B,1,FALSE)</f>
        <v>#N/A</v>
      </c>
      <c r="AL1213" s="23" t="e">
        <f>VLOOKUP(G1213,[1]Lookups!$V$3:$Y$197,4,FALSE)</f>
        <v>#N/A</v>
      </c>
      <c r="AM1213" s="17" t="str">
        <f>VLOOKUP(X1213,[1]Lookups!$B$3:$C$200,2,FALSE)</f>
        <v>Financial Services</v>
      </c>
      <c r="AN1213" s="17" t="e">
        <f>VLOOKUP(R1213,[1]Lookups!$H$3:$I$69,2,FALSE)</f>
        <v>#N/A</v>
      </c>
      <c r="AO1213" s="17" t="e">
        <f>VLOOKUP(T1213,[1]Lookups!$H$3:$I$69,2,FALSE)</f>
        <v>#N/A</v>
      </c>
      <c r="AP1213" s="17" t="e">
        <f>VLOOKUP(AN1213,[1]Lookups!$N$3:$O$11,2,FALSE)</f>
        <v>#N/A</v>
      </c>
      <c r="AQ1213" s="18" t="e">
        <f>COUNTIFS('[1]Deals (investment)'!$B:$B,$A1213)</f>
        <v>#VALUE!</v>
      </c>
      <c r="AR1213" s="18" t="e">
        <f>COUNTIFS('[1]Deals (investment)'!$B:$B,$A1213,'[1]Deals (investment)'!$T:$T,$AW$1)+COUNTIFS('[1]Deals (investment)'!$B:$B,$A1213,'[1]Deals (investment)'!$T:$T,$AX$1)+COUNTIFS('[1]Deals (investment)'!$B:$B,$A1213,'[1]Deals (investment)'!$T:$T,$AY$1)</f>
        <v>#VALUE!</v>
      </c>
      <c r="AS1213" s="17" t="e">
        <f>SUMIFS('[1]Deals (investment)'!$C:$C,'[1]Deals (investment)'!$B:$B,$A1213)</f>
        <v>#VALUE!</v>
      </c>
      <c r="AT1213" s="17" t="e">
        <f t="shared" si="179"/>
        <v>#VALUE!</v>
      </c>
      <c r="AU1213" s="18" t="e">
        <f>COUNTIF('[1]Deals (Exits)'!$B:$B,A1213)</f>
        <v>#VALUE!</v>
      </c>
      <c r="AV1213" s="17" t="e">
        <f>SUMIFS('[1]Deals (investment)'!$C:$C,'[1]Deals (investment)'!$B:$B,$A1213,'[1]Deals (investment)'!$T:$T,AV$1)</f>
        <v>#VALUE!</v>
      </c>
      <c r="AW1213" s="17" t="e">
        <f>SUMIFS('[1]Deals (investment)'!$C:$C,'[1]Deals (investment)'!$B:$B,$A1213,'[1]Deals (investment)'!$T:$T,AW$1)</f>
        <v>#VALUE!</v>
      </c>
      <c r="AX1213" s="17" t="e">
        <f>SUMIFS('[1]Deals (investment)'!$C:$C,'[1]Deals (investment)'!$B:$B,$A1213,'[1]Deals (investment)'!$T:$T,AX$1)</f>
        <v>#VALUE!</v>
      </c>
      <c r="AY1213" s="17" t="e">
        <f>SUMIFS('[1]Deals (investment)'!$C:$C,'[1]Deals (investment)'!$B:$B,$A1213,'[1]Deals (investment)'!$T:$T,AY$1)</f>
        <v>#VALUE!</v>
      </c>
      <c r="AZ1213" s="17" t="e">
        <f>SUMIFS('[1]Deals (investment)'!$C:$C,'[1]Deals (investment)'!$B:$B,$A1213,'[1]Deals (investment)'!$T:$T,AZ$1)</f>
        <v>#VALUE!</v>
      </c>
      <c r="BA1213" s="17" t="e">
        <f>SUMIFS('[1]Deals (investment)'!$C:$C,'[1]Deals (investment)'!$B:$B,$A1213,'[1]Deals (investment)'!$T:$T,BA$1)</f>
        <v>#VALUE!</v>
      </c>
      <c r="BB1213" s="17" t="e">
        <f>SUMIFS('[1]Deals (investment)'!$C:$C,'[1]Deals (investment)'!$B:$B,$A1213,'[1]Deals (investment)'!$T:$T,BB$1)</f>
        <v>#VALUE!</v>
      </c>
      <c r="BC1213" s="17" t="e">
        <f>SUMIFS('[1]Deals (Exits)'!$C:$C,'[1]Deals (Exits)'!$B:$B,$A1213)</f>
        <v>#VALUE!</v>
      </c>
      <c r="BD1213" s="17" t="e">
        <f>SUMIFS('[1]Deals (investment)'!$C:$C,'[1]Deals (investment)'!$B:$B,$A1213,'[1]Deals (investment)'!$V:$V,BD$1)</f>
        <v>#VALUE!</v>
      </c>
      <c r="BE1213" s="17" t="e">
        <f>SUMIFS('[1]Deals (investment)'!$C:$C,'[1]Deals (investment)'!$B:$B,$A1213,'[1]Deals (investment)'!$V:$V,BE$1)</f>
        <v>#VALUE!</v>
      </c>
      <c r="BF1213" s="17" t="e">
        <f>SUMIFS('[1]Deals (investment)'!$C:$C,'[1]Deals (investment)'!$B:$B,$A1213,'[1]Deals (investment)'!$V:$V,BF$1)</f>
        <v>#VALUE!</v>
      </c>
      <c r="BG1213" s="17" t="e">
        <f>SUMIFS('[1]Deals (investment)'!$C:$C,'[1]Deals (investment)'!$B:$B,$A1213,'[1]Deals (investment)'!$V:$V,BG$1)</f>
        <v>#VALUE!</v>
      </c>
      <c r="BH1213" s="17" t="e">
        <f>SUMIFS('[1]Deals (investment)'!$C:$C,'[1]Deals (investment)'!$B:$B,$A1213,'[1]Deals (investment)'!$V:$V,BH$1)</f>
        <v>#VALUE!</v>
      </c>
      <c r="BI1213" s="17" t="e">
        <f>SUMIFS('[1]Deals (investment)'!$C:$C,'[1]Deals (investment)'!$B:$B,$A1213,'[1]Deals (investment)'!$V:$V,BI$1)</f>
        <v>#VALUE!</v>
      </c>
      <c r="BJ1213" s="17" t="e">
        <f>SUMIFS('[1]Deals (investment)'!$C:$C,'[1]Deals (investment)'!$B:$B,$A1213,'[1]Deals (investment)'!$V:$V,BJ$1)</f>
        <v>#VALUE!</v>
      </c>
      <c r="BK1213" s="17" t="e">
        <f>SUMIFS('[1]Deals (investment)'!$C:$C,'[1]Deals (investment)'!$B:$B,$A1213,'[1]Deals (investment)'!$V:$V,BK$1)</f>
        <v>#VALUE!</v>
      </c>
      <c r="BL1213" s="17" t="e">
        <f>SUMIFS('[1]Deals (investment)'!$C:$C,'[1]Deals (investment)'!$B:$B,$A1213,'[1]Deals (investment)'!$V:$V,BL$1)</f>
        <v>#VALUE!</v>
      </c>
      <c r="BM1213" s="17" t="e">
        <f>SUMIFS('[1]Deals (investment)'!$C:$C,'[1]Deals (investment)'!$B:$B,$A1213,'[1]Deals (investment)'!$V:$V,BM$1)</f>
        <v>#VALUE!</v>
      </c>
      <c r="BN1213" s="15"/>
      <c r="BO1213" s="15"/>
      <c r="BP1213" s="22"/>
      <c r="BQ1213" s="15"/>
      <c r="BR1213" s="15"/>
      <c r="BS1213" s="15"/>
      <c r="BT1213" s="15"/>
      <c r="BU1213" s="15"/>
      <c r="BV1213" s="15"/>
      <c r="BW1213" s="15"/>
      <c r="BX1213" s="15"/>
      <c r="BY1213" s="15"/>
      <c r="BZ1213" s="15"/>
      <c r="CA1213" s="15"/>
      <c r="CB1213" s="15"/>
      <c r="CC1213" s="15"/>
      <c r="CD1213" s="15" t="str">
        <f t="shared" si="181"/>
        <v>MboagiveWe help raise funds for social causesActive</v>
      </c>
      <c r="CE1213" s="15"/>
      <c r="CF1213" s="15"/>
      <c r="CG1213" s="15"/>
      <c r="CH1213" s="15"/>
      <c r="CI1213" s="15"/>
      <c r="CJ1213" s="15"/>
    </row>
    <row r="1214" spans="1:118" ht="12.75">
      <c r="A1214" s="15" t="s">
        <v>8204</v>
      </c>
      <c r="B1214" s="15" t="s">
        <v>8205</v>
      </c>
      <c r="C1214" s="15" t="s">
        <v>58</v>
      </c>
      <c r="D1214" s="16">
        <v>2014</v>
      </c>
      <c r="E1214" s="15" t="s">
        <v>6496</v>
      </c>
      <c r="F1214" s="15"/>
      <c r="G1214" s="15" t="s">
        <v>91</v>
      </c>
      <c r="H1214" s="15"/>
      <c r="I1214" s="15" t="s">
        <v>91</v>
      </c>
      <c r="J1214" s="15"/>
      <c r="K1214" s="17" t="e">
        <f t="shared" si="178"/>
        <v>#VALUE!</v>
      </c>
      <c r="L1214" s="15"/>
      <c r="M1214" s="18" t="e">
        <f t="shared" si="166"/>
        <v>#VALUE!</v>
      </c>
      <c r="N1214" s="15"/>
      <c r="O1214" s="15"/>
      <c r="P1214" s="15"/>
      <c r="Q1214" s="15"/>
      <c r="R1214" s="15"/>
      <c r="S1214" s="19"/>
      <c r="T1214" s="15"/>
      <c r="U1214" s="17"/>
      <c r="V1214" s="15" t="s">
        <v>8206</v>
      </c>
      <c r="W1214" s="15"/>
      <c r="X1214" s="15" t="s">
        <v>404</v>
      </c>
      <c r="Y1214" s="15" t="s">
        <v>8207</v>
      </c>
      <c r="AB1214" s="20" t="s">
        <v>286</v>
      </c>
      <c r="AC1214" s="21" t="s">
        <v>8208</v>
      </c>
      <c r="AD1214" s="21" t="s">
        <v>8209</v>
      </c>
      <c r="AE1214" s="21" t="s">
        <v>8210</v>
      </c>
      <c r="AF1214" s="21" t="s">
        <v>8211</v>
      </c>
      <c r="AG1214" s="22">
        <f t="shared" si="173"/>
        <v>0.5161290322580645</v>
      </c>
      <c r="AH1214" s="15" t="str">
        <f t="shared" si="175"/>
        <v/>
      </c>
      <c r="AI1214" s="22" t="str">
        <f>VLOOKUP(A1214,'[1]Deals (investment)'!$B$2:$Z$1497,1,FALSE)</f>
        <v>Lumkani</v>
      </c>
      <c r="AJ1214" s="22">
        <f>VLOOKUP(A1214,'[1]Deals (investment)'!$B$2:$Z$870,15,FALSE)</f>
        <v>0</v>
      </c>
      <c r="AK1214" s="17" t="e">
        <f>VLOOKUP(A1214,'[1]Deals (Exits)'!B:B,1,FALSE)</f>
        <v>#N/A</v>
      </c>
      <c r="AL1214" s="23">
        <f>VLOOKUP(G1214,[1]Lookups!$V$3:$Y$197,4,FALSE)</f>
        <v>0</v>
      </c>
      <c r="AM1214" s="17" t="str">
        <f>VLOOKUP(X1214,[1]Lookups!$B$3:$C$200,2,FALSE)</f>
        <v>Other Technologies &amp; Information Technology</v>
      </c>
      <c r="AN1214" s="17" t="e">
        <f>VLOOKUP(R1214,[1]Lookups!$H$3:$I$69,2,FALSE)</f>
        <v>#N/A</v>
      </c>
      <c r="AO1214" s="17" t="e">
        <f>VLOOKUP(T1214,[1]Lookups!$H$3:$I$69,2,FALSE)</f>
        <v>#N/A</v>
      </c>
      <c r="AP1214" s="17" t="e">
        <f>VLOOKUP(AN1214,[1]Lookups!$N$3:$O$11,2,FALSE)</f>
        <v>#N/A</v>
      </c>
      <c r="AQ1214" s="18" t="e">
        <f>COUNTIFS('[1]Deals (investment)'!$B:$B,$A1214)</f>
        <v>#VALUE!</v>
      </c>
      <c r="AR1214" s="18" t="e">
        <f>COUNTIFS('[1]Deals (investment)'!$B:$B,$A1214,'[1]Deals (investment)'!$T:$T,$AW$1)+COUNTIFS('[1]Deals (investment)'!$B:$B,$A1214,'[1]Deals (investment)'!$T:$T,$AX$1)+COUNTIFS('[1]Deals (investment)'!$B:$B,$A1214,'[1]Deals (investment)'!$T:$T,$AY$1)</f>
        <v>#VALUE!</v>
      </c>
      <c r="AS1214" s="17" t="e">
        <f>SUMIFS('[1]Deals (investment)'!$C:$C,'[1]Deals (investment)'!$B:$B,$A1214)</f>
        <v>#VALUE!</v>
      </c>
      <c r="AT1214" s="17" t="e">
        <f t="shared" si="179"/>
        <v>#VALUE!</v>
      </c>
      <c r="AU1214" s="18" t="e">
        <f>COUNTIF('[1]Deals (Exits)'!$B:$B,A1214)</f>
        <v>#VALUE!</v>
      </c>
      <c r="AV1214" s="17" t="e">
        <f>SUMIFS('[1]Deals (investment)'!$C:$C,'[1]Deals (investment)'!$B:$B,$A1214,'[1]Deals (investment)'!$T:$T,AV$1)</f>
        <v>#VALUE!</v>
      </c>
      <c r="AW1214" s="17" t="e">
        <f>SUMIFS('[1]Deals (investment)'!$C:$C,'[1]Deals (investment)'!$B:$B,$A1214,'[1]Deals (investment)'!$T:$T,AW$1)</f>
        <v>#VALUE!</v>
      </c>
      <c r="AX1214" s="17" t="e">
        <f>SUMIFS('[1]Deals (investment)'!$C:$C,'[1]Deals (investment)'!$B:$B,$A1214,'[1]Deals (investment)'!$T:$T,AX$1)</f>
        <v>#VALUE!</v>
      </c>
      <c r="AY1214" s="17" t="e">
        <f>SUMIFS('[1]Deals (investment)'!$C:$C,'[1]Deals (investment)'!$B:$B,$A1214,'[1]Deals (investment)'!$T:$T,AY$1)</f>
        <v>#VALUE!</v>
      </c>
      <c r="AZ1214" s="17" t="e">
        <f>SUMIFS('[1]Deals (investment)'!$C:$C,'[1]Deals (investment)'!$B:$B,$A1214,'[1]Deals (investment)'!$T:$T,AZ$1)</f>
        <v>#VALUE!</v>
      </c>
      <c r="BA1214" s="17" t="e">
        <f>SUMIFS('[1]Deals (investment)'!$C:$C,'[1]Deals (investment)'!$B:$B,$A1214,'[1]Deals (investment)'!$T:$T,BA$1)</f>
        <v>#VALUE!</v>
      </c>
      <c r="BB1214" s="17" t="e">
        <f>SUMIFS('[1]Deals (investment)'!$C:$C,'[1]Deals (investment)'!$B:$B,$A1214,'[1]Deals (investment)'!$T:$T,BB$1)</f>
        <v>#VALUE!</v>
      </c>
      <c r="BC1214" s="17" t="e">
        <f>SUMIFS('[1]Deals (Exits)'!$C:$C,'[1]Deals (Exits)'!$B:$B,$A1214)</f>
        <v>#VALUE!</v>
      </c>
      <c r="BD1214" s="17" t="e">
        <f>SUMIFS('[1]Deals (investment)'!$C:$C,'[1]Deals (investment)'!$B:$B,$A1214,'[1]Deals (investment)'!$V:$V,BD$1)</f>
        <v>#VALUE!</v>
      </c>
      <c r="BE1214" s="17" t="e">
        <f>SUMIFS('[1]Deals (investment)'!$C:$C,'[1]Deals (investment)'!$B:$B,$A1214,'[1]Deals (investment)'!$V:$V,BE$1)</f>
        <v>#VALUE!</v>
      </c>
      <c r="BF1214" s="17" t="e">
        <f>SUMIFS('[1]Deals (investment)'!$C:$C,'[1]Deals (investment)'!$B:$B,$A1214,'[1]Deals (investment)'!$V:$V,BF$1)</f>
        <v>#VALUE!</v>
      </c>
      <c r="BG1214" s="17" t="e">
        <f>SUMIFS('[1]Deals (investment)'!$C:$C,'[1]Deals (investment)'!$B:$B,$A1214,'[1]Deals (investment)'!$V:$V,BG$1)</f>
        <v>#VALUE!</v>
      </c>
      <c r="BH1214" s="17" t="e">
        <f>SUMIFS('[1]Deals (investment)'!$C:$C,'[1]Deals (investment)'!$B:$B,$A1214,'[1]Deals (investment)'!$V:$V,BH$1)</f>
        <v>#VALUE!</v>
      </c>
      <c r="BI1214" s="17" t="e">
        <f>SUMIFS('[1]Deals (investment)'!$C:$C,'[1]Deals (investment)'!$B:$B,$A1214,'[1]Deals (investment)'!$V:$V,BI$1)</f>
        <v>#VALUE!</v>
      </c>
      <c r="BJ1214" s="17" t="e">
        <f>SUMIFS('[1]Deals (investment)'!$C:$C,'[1]Deals (investment)'!$B:$B,$A1214,'[1]Deals (investment)'!$V:$V,BJ$1)</f>
        <v>#VALUE!</v>
      </c>
      <c r="BK1214" s="17" t="e">
        <f>SUMIFS('[1]Deals (investment)'!$C:$C,'[1]Deals (investment)'!$B:$B,$A1214,'[1]Deals (investment)'!$V:$V,BK$1)</f>
        <v>#VALUE!</v>
      </c>
      <c r="BL1214" s="17" t="e">
        <f>SUMIFS('[1]Deals (investment)'!$C:$C,'[1]Deals (investment)'!$B:$B,$A1214,'[1]Deals (investment)'!$V:$V,BL$1)</f>
        <v>#VALUE!</v>
      </c>
      <c r="BM1214" s="17" t="e">
        <f>SUMIFS('[1]Deals (investment)'!$C:$C,'[1]Deals (investment)'!$B:$B,$A1214,'[1]Deals (investment)'!$V:$V,BM$1)</f>
        <v>#VALUE!</v>
      </c>
      <c r="BN1214" s="15"/>
      <c r="BO1214" s="15"/>
      <c r="BP1214" s="22"/>
      <c r="BQ1214" s="15"/>
      <c r="BR1214" s="15"/>
      <c r="BS1214" s="15"/>
      <c r="BT1214" s="15"/>
      <c r="BU1214" s="15"/>
      <c r="BV1214" s="15"/>
      <c r="BW1214" s="15"/>
      <c r="BX1214" s="15"/>
      <c r="BY1214" s="15"/>
      <c r="BZ1214" s="15"/>
      <c r="CA1214" s="15"/>
      <c r="CB1214" s="15"/>
      <c r="CC1214" s="15"/>
      <c r="CD1214" s="15" t="str">
        <f t="shared" si="181"/>
        <v>LumkaniLumkani is a social enterprise known for its fire detector and system designed to overcome the shack-fire challenge in urban slums.Active</v>
      </c>
      <c r="CE1214" s="15"/>
      <c r="CF1214" s="15"/>
      <c r="CG1214" s="15"/>
      <c r="CH1214" s="15"/>
      <c r="CI1214" s="15"/>
      <c r="CJ1214" s="15"/>
    </row>
    <row r="1215" spans="1:118" ht="12.75">
      <c r="A1215" s="15" t="s">
        <v>8212</v>
      </c>
      <c r="B1215" s="15" t="s">
        <v>8213</v>
      </c>
      <c r="C1215" s="15" t="s">
        <v>58</v>
      </c>
      <c r="D1215" s="16">
        <v>2017</v>
      </c>
      <c r="E1215" s="15" t="s">
        <v>8214</v>
      </c>
      <c r="F1215" s="15"/>
      <c r="G1215" s="15"/>
      <c r="H1215" s="15"/>
      <c r="I1215" s="15"/>
      <c r="J1215" s="15"/>
      <c r="K1215" s="17" t="e">
        <f t="shared" si="178"/>
        <v>#VALUE!</v>
      </c>
      <c r="L1215" s="15"/>
      <c r="M1215" s="18" t="e">
        <f t="shared" si="166"/>
        <v>#VALUE!</v>
      </c>
      <c r="N1215" s="15"/>
      <c r="O1215" s="15"/>
      <c r="P1215" s="15"/>
      <c r="Q1215" s="15"/>
      <c r="R1215" s="15"/>
      <c r="S1215" s="19"/>
      <c r="T1215" s="15"/>
      <c r="U1215" s="17"/>
      <c r="V1215" s="15" t="s">
        <v>8215</v>
      </c>
      <c r="W1215" s="15"/>
      <c r="X1215" s="15" t="s">
        <v>64</v>
      </c>
      <c r="Y1215" s="15" t="s">
        <v>8216</v>
      </c>
      <c r="AB1215" s="20"/>
      <c r="AC1215" s="21" t="s">
        <v>8217</v>
      </c>
      <c r="AD1215" s="21" t="s">
        <v>8218</v>
      </c>
      <c r="AE1215" s="21" t="s">
        <v>8219</v>
      </c>
      <c r="AF1215" s="21" t="s">
        <v>8220</v>
      </c>
      <c r="AG1215" s="22">
        <f t="shared" si="173"/>
        <v>0.41935483870967744</v>
      </c>
      <c r="AH1215" s="15" t="str">
        <f t="shared" si="175"/>
        <v/>
      </c>
      <c r="AI1215" s="22" t="e">
        <f>VLOOKUP(A1215,'[1]Deals (investment)'!$B$2:$Z$1497,1,FALSE)</f>
        <v>#N/A</v>
      </c>
      <c r="AJ1215" s="22" t="e">
        <f>VLOOKUP(A1215,'[1]Deals (investment)'!$B$2:$Z$870,15,FALSE)</f>
        <v>#N/A</v>
      </c>
      <c r="AK1215" s="17" t="e">
        <f>VLOOKUP(A1215,'[1]Deals (Exits)'!B:B,1,FALSE)</f>
        <v>#N/A</v>
      </c>
      <c r="AL1215" s="23" t="e">
        <f>VLOOKUP(G1215,[1]Lookups!$V$3:$Y$197,4,FALSE)</f>
        <v>#N/A</v>
      </c>
      <c r="AM1215" s="17" t="str">
        <f>VLOOKUP(X1215,[1]Lookups!$B$3:$C$200,2,FALSE)</f>
        <v>E-commerce &amp; Retail</v>
      </c>
      <c r="AN1215" s="17" t="e">
        <f>VLOOKUP(R1215,[1]Lookups!$H$3:$I$69,2,FALSE)</f>
        <v>#N/A</v>
      </c>
      <c r="AO1215" s="17" t="e">
        <f>VLOOKUP(T1215,[1]Lookups!$H$3:$I$69,2,FALSE)</f>
        <v>#N/A</v>
      </c>
      <c r="AP1215" s="17" t="e">
        <f>VLOOKUP(AN1215,[1]Lookups!$N$3:$O$11,2,FALSE)</f>
        <v>#N/A</v>
      </c>
      <c r="AQ1215" s="18" t="e">
        <f>COUNTIFS('[1]Deals (investment)'!$B:$B,$A1215)</f>
        <v>#VALUE!</v>
      </c>
      <c r="AR1215" s="18" t="e">
        <f>COUNTIFS('[1]Deals (investment)'!$B:$B,$A1215,'[1]Deals (investment)'!$T:$T,$AW$1)+COUNTIFS('[1]Deals (investment)'!$B:$B,$A1215,'[1]Deals (investment)'!$T:$T,$AX$1)+COUNTIFS('[1]Deals (investment)'!$B:$B,$A1215,'[1]Deals (investment)'!$T:$T,$AY$1)</f>
        <v>#VALUE!</v>
      </c>
      <c r="AS1215" s="17" t="e">
        <f>SUMIFS('[1]Deals (investment)'!$C:$C,'[1]Deals (investment)'!$B:$B,$A1215)</f>
        <v>#VALUE!</v>
      </c>
      <c r="AT1215" s="17" t="e">
        <f t="shared" si="179"/>
        <v>#VALUE!</v>
      </c>
      <c r="AU1215" s="18" t="e">
        <f>COUNTIF('[1]Deals (Exits)'!$B:$B,A1215)</f>
        <v>#VALUE!</v>
      </c>
      <c r="AV1215" s="17" t="e">
        <f>SUMIFS('[1]Deals (investment)'!$C:$C,'[1]Deals (investment)'!$B:$B,$A1215,'[1]Deals (investment)'!$T:$T,AV$1)</f>
        <v>#VALUE!</v>
      </c>
      <c r="AW1215" s="17" t="e">
        <f>SUMIFS('[1]Deals (investment)'!$C:$C,'[1]Deals (investment)'!$B:$B,$A1215,'[1]Deals (investment)'!$T:$T,AW$1)</f>
        <v>#VALUE!</v>
      </c>
      <c r="AX1215" s="17" t="e">
        <f>SUMIFS('[1]Deals (investment)'!$C:$C,'[1]Deals (investment)'!$B:$B,$A1215,'[1]Deals (investment)'!$T:$T,AX$1)</f>
        <v>#VALUE!</v>
      </c>
      <c r="AY1215" s="17" t="e">
        <f>SUMIFS('[1]Deals (investment)'!$C:$C,'[1]Deals (investment)'!$B:$B,$A1215,'[1]Deals (investment)'!$T:$T,AY$1)</f>
        <v>#VALUE!</v>
      </c>
      <c r="AZ1215" s="17" t="e">
        <f>SUMIFS('[1]Deals (investment)'!$C:$C,'[1]Deals (investment)'!$B:$B,$A1215,'[1]Deals (investment)'!$T:$T,AZ$1)</f>
        <v>#VALUE!</v>
      </c>
      <c r="BA1215" s="17" t="e">
        <f>SUMIFS('[1]Deals (investment)'!$C:$C,'[1]Deals (investment)'!$B:$B,$A1215,'[1]Deals (investment)'!$T:$T,BA$1)</f>
        <v>#VALUE!</v>
      </c>
      <c r="BB1215" s="17" t="e">
        <f>SUMIFS('[1]Deals (investment)'!$C:$C,'[1]Deals (investment)'!$B:$B,$A1215,'[1]Deals (investment)'!$T:$T,BB$1)</f>
        <v>#VALUE!</v>
      </c>
      <c r="BC1215" s="17" t="e">
        <f>SUMIFS('[1]Deals (Exits)'!$C:$C,'[1]Deals (Exits)'!$B:$B,$A1215)</f>
        <v>#VALUE!</v>
      </c>
      <c r="BD1215" s="17" t="e">
        <f>SUMIFS('[1]Deals (investment)'!$C:$C,'[1]Deals (investment)'!$B:$B,$A1215,'[1]Deals (investment)'!$V:$V,BD$1)</f>
        <v>#VALUE!</v>
      </c>
      <c r="BE1215" s="17" t="e">
        <f>SUMIFS('[1]Deals (investment)'!$C:$C,'[1]Deals (investment)'!$B:$B,$A1215,'[1]Deals (investment)'!$V:$V,BE$1)</f>
        <v>#VALUE!</v>
      </c>
      <c r="BF1215" s="17" t="e">
        <f>SUMIFS('[1]Deals (investment)'!$C:$C,'[1]Deals (investment)'!$B:$B,$A1215,'[1]Deals (investment)'!$V:$V,BF$1)</f>
        <v>#VALUE!</v>
      </c>
      <c r="BG1215" s="17" t="e">
        <f>SUMIFS('[1]Deals (investment)'!$C:$C,'[1]Deals (investment)'!$B:$B,$A1215,'[1]Deals (investment)'!$V:$V,BG$1)</f>
        <v>#VALUE!</v>
      </c>
      <c r="BH1215" s="17" t="e">
        <f>SUMIFS('[1]Deals (investment)'!$C:$C,'[1]Deals (investment)'!$B:$B,$A1215,'[1]Deals (investment)'!$V:$V,BH$1)</f>
        <v>#VALUE!</v>
      </c>
      <c r="BI1215" s="17" t="e">
        <f>SUMIFS('[1]Deals (investment)'!$C:$C,'[1]Deals (investment)'!$B:$B,$A1215,'[1]Deals (investment)'!$V:$V,BI$1)</f>
        <v>#VALUE!</v>
      </c>
      <c r="BJ1215" s="17" t="e">
        <f>SUMIFS('[1]Deals (investment)'!$C:$C,'[1]Deals (investment)'!$B:$B,$A1215,'[1]Deals (investment)'!$V:$V,BJ$1)</f>
        <v>#VALUE!</v>
      </c>
      <c r="BK1215" s="17" t="e">
        <f>SUMIFS('[1]Deals (investment)'!$C:$C,'[1]Deals (investment)'!$B:$B,$A1215,'[1]Deals (investment)'!$V:$V,BK$1)</f>
        <v>#VALUE!</v>
      </c>
      <c r="BL1215" s="17" t="e">
        <f>SUMIFS('[1]Deals (investment)'!$C:$C,'[1]Deals (investment)'!$B:$B,$A1215,'[1]Deals (investment)'!$V:$V,BL$1)</f>
        <v>#VALUE!</v>
      </c>
      <c r="BM1215" s="17" t="e">
        <f>SUMIFS('[1]Deals (investment)'!$C:$C,'[1]Deals (investment)'!$B:$B,$A1215,'[1]Deals (investment)'!$V:$V,BM$1)</f>
        <v>#VALUE!</v>
      </c>
      <c r="BN1215" s="15"/>
      <c r="BO1215" s="15"/>
      <c r="BP1215" s="22"/>
      <c r="BQ1215" s="15"/>
      <c r="BR1215" s="15"/>
      <c r="BS1215" s="15"/>
      <c r="BT1215" s="15"/>
      <c r="BU1215" s="15"/>
      <c r="BV1215" s="15"/>
      <c r="BW1215" s="15"/>
      <c r="BX1215" s="15"/>
      <c r="BY1215" s="15"/>
      <c r="BZ1215" s="15"/>
      <c r="CA1215" s="15"/>
      <c r="CB1215" s="15"/>
      <c r="CC1215" s="15"/>
      <c r="CD1215" s="15" t="str">
        <f t="shared" si="181"/>
        <v>M3RoudMarketplace selling– Fashion, Clothes, Accessories, Jewellery , Handcrafts, Electronics, Books ✓Fast Shipping✓Easy Payments✓Pay CashActive</v>
      </c>
      <c r="CE1215" s="15"/>
      <c r="CF1215" s="15"/>
      <c r="CG1215" s="15"/>
      <c r="CH1215" s="15"/>
      <c r="CI1215" s="15"/>
      <c r="CJ1215" s="15"/>
    </row>
    <row r="1216" spans="1:118" ht="12.75">
      <c r="A1216" s="15" t="s">
        <v>8221</v>
      </c>
      <c r="B1216" s="15" t="s">
        <v>8222</v>
      </c>
      <c r="C1216" s="15" t="s">
        <v>58</v>
      </c>
      <c r="D1216" s="16">
        <v>2018</v>
      </c>
      <c r="E1216" s="15" t="s">
        <v>59</v>
      </c>
      <c r="F1216" s="15" t="s">
        <v>110</v>
      </c>
      <c r="G1216" s="15" t="s">
        <v>61</v>
      </c>
      <c r="H1216" s="15"/>
      <c r="I1216" s="15" t="s">
        <v>61</v>
      </c>
      <c r="J1216" s="15"/>
      <c r="K1216" s="17" t="e">
        <f t="shared" si="178"/>
        <v>#VALUE!</v>
      </c>
      <c r="L1216" s="15"/>
      <c r="M1216" s="18" t="e">
        <f t="shared" si="166"/>
        <v>#VALUE!</v>
      </c>
      <c r="N1216" s="15"/>
      <c r="O1216" s="15"/>
      <c r="P1216" s="15"/>
      <c r="Q1216" s="24">
        <v>43252</v>
      </c>
      <c r="R1216" s="15" t="s">
        <v>636</v>
      </c>
      <c r="S1216" s="19">
        <v>10000</v>
      </c>
      <c r="T1216" s="15" t="s">
        <v>636</v>
      </c>
      <c r="U1216" s="19">
        <v>10000</v>
      </c>
      <c r="V1216" s="15" t="s">
        <v>8223</v>
      </c>
      <c r="W1216" s="15">
        <v>0</v>
      </c>
      <c r="X1216" s="15" t="s">
        <v>79</v>
      </c>
      <c r="Y1216" s="15" t="s">
        <v>8224</v>
      </c>
      <c r="Z1216" s="25" t="s">
        <v>147</v>
      </c>
      <c r="AA1216" s="25" t="s">
        <v>110</v>
      </c>
      <c r="AB1216" s="32">
        <v>43506</v>
      </c>
      <c r="AC1216" s="27" t="s">
        <v>8225</v>
      </c>
      <c r="AD1216" s="27" t="s">
        <v>8226</v>
      </c>
      <c r="AE1216" s="15" t="s">
        <v>110</v>
      </c>
      <c r="AF1216" s="21" t="s">
        <v>8227</v>
      </c>
      <c r="AG1216" s="22">
        <f t="shared" si="173"/>
        <v>0.80645161290322576</v>
      </c>
      <c r="AH1216" s="15" t="str">
        <f t="shared" si="175"/>
        <v/>
      </c>
      <c r="AI1216" s="22" t="str">
        <f>VLOOKUP(A1216,'[1]Deals (investment)'!$B$2:$Z$1497,1,FALSE)</f>
        <v>Lush Plans</v>
      </c>
      <c r="AJ1216" s="22">
        <f>VLOOKUP(A1216,'[1]Deals (investment)'!$B$2:$Z$870,15,FALSE)</f>
        <v>1</v>
      </c>
      <c r="AK1216" s="17" t="e">
        <f>VLOOKUP(A1216,'[1]Deals (Exits)'!B:B,1,FALSE)</f>
        <v>#N/A</v>
      </c>
      <c r="AL1216" s="23">
        <f>VLOOKUP(G1216,[1]Lookups!$V$3:$Y$197,4,FALSE)</f>
        <v>0</v>
      </c>
      <c r="AM1216" s="17" t="str">
        <f>VLOOKUP(X1216,[1]Lookups!$B$3:$C$200,2,FALSE)</f>
        <v>Other Technologies &amp; Information Technology</v>
      </c>
      <c r="AN1216" s="17" t="str">
        <f>VLOOKUP(R1216,[1]Lookups!$H$3:$I$69,2,FALSE)</f>
        <v>1. Grant</v>
      </c>
      <c r="AO1216" s="17" t="str">
        <f>VLOOKUP(T1216,[1]Lookups!$H$3:$I$69,2,FALSE)</f>
        <v>1. Grant</v>
      </c>
      <c r="AP1216" s="17" t="str">
        <f>VLOOKUP(AN1216,[1]Lookups!$N$3:$O$11,2,FALSE)</f>
        <v>Early</v>
      </c>
      <c r="AQ1216" s="18" t="e">
        <f>COUNTIFS('[1]Deals (investment)'!$B:$B,$A1216)</f>
        <v>#VALUE!</v>
      </c>
      <c r="AR1216" s="18" t="e">
        <f>COUNTIFS('[1]Deals (investment)'!$B:$B,$A1216,'[1]Deals (investment)'!$T:$T,$AW$1)+COUNTIFS('[1]Deals (investment)'!$B:$B,$A1216,'[1]Deals (investment)'!$T:$T,$AX$1)+COUNTIFS('[1]Deals (investment)'!$B:$B,$A1216,'[1]Deals (investment)'!$T:$T,$AY$1)</f>
        <v>#VALUE!</v>
      </c>
      <c r="AS1216" s="17" t="e">
        <f>SUMIFS('[1]Deals (investment)'!$C:$C,'[1]Deals (investment)'!$B:$B,$A1216)</f>
        <v>#VALUE!</v>
      </c>
      <c r="AT1216" s="17" t="e">
        <f t="shared" si="179"/>
        <v>#VALUE!</v>
      </c>
      <c r="AU1216" s="18" t="e">
        <f>COUNTIF('[1]Deals (Exits)'!$B:$B,A1216)</f>
        <v>#VALUE!</v>
      </c>
      <c r="AV1216" s="17" t="e">
        <f>SUMIFS('[1]Deals (investment)'!$C:$C,'[1]Deals (investment)'!$B:$B,$A1216,'[1]Deals (investment)'!$T:$T,AV$1)</f>
        <v>#VALUE!</v>
      </c>
      <c r="AW1216" s="17" t="e">
        <f>SUMIFS('[1]Deals (investment)'!$C:$C,'[1]Deals (investment)'!$B:$B,$A1216,'[1]Deals (investment)'!$T:$T,AW$1)</f>
        <v>#VALUE!</v>
      </c>
      <c r="AX1216" s="17" t="e">
        <f>SUMIFS('[1]Deals (investment)'!$C:$C,'[1]Deals (investment)'!$B:$B,$A1216,'[1]Deals (investment)'!$T:$T,AX$1)</f>
        <v>#VALUE!</v>
      </c>
      <c r="AY1216" s="17" t="e">
        <f>SUMIFS('[1]Deals (investment)'!$C:$C,'[1]Deals (investment)'!$B:$B,$A1216,'[1]Deals (investment)'!$T:$T,AY$1)</f>
        <v>#VALUE!</v>
      </c>
      <c r="AZ1216" s="17" t="e">
        <f>SUMIFS('[1]Deals (investment)'!$C:$C,'[1]Deals (investment)'!$B:$B,$A1216,'[1]Deals (investment)'!$T:$T,AZ$1)</f>
        <v>#VALUE!</v>
      </c>
      <c r="BA1216" s="17" t="e">
        <f>SUMIFS('[1]Deals (investment)'!$C:$C,'[1]Deals (investment)'!$B:$B,$A1216,'[1]Deals (investment)'!$T:$T,BA$1)</f>
        <v>#VALUE!</v>
      </c>
      <c r="BB1216" s="17" t="e">
        <f>SUMIFS('[1]Deals (investment)'!$C:$C,'[1]Deals (investment)'!$B:$B,$A1216,'[1]Deals (investment)'!$T:$T,BB$1)</f>
        <v>#VALUE!</v>
      </c>
      <c r="BC1216" s="17" t="e">
        <f>SUMIFS('[1]Deals (Exits)'!$C:$C,'[1]Deals (Exits)'!$B:$B,$A1216)</f>
        <v>#VALUE!</v>
      </c>
      <c r="BD1216" s="17" t="e">
        <f>SUMIFS('[1]Deals (investment)'!$C:$C,'[1]Deals (investment)'!$B:$B,$A1216,'[1]Deals (investment)'!$V:$V,BD$1)</f>
        <v>#VALUE!</v>
      </c>
      <c r="BE1216" s="17" t="e">
        <f>SUMIFS('[1]Deals (investment)'!$C:$C,'[1]Deals (investment)'!$B:$B,$A1216,'[1]Deals (investment)'!$V:$V,BE$1)</f>
        <v>#VALUE!</v>
      </c>
      <c r="BF1216" s="17" t="e">
        <f>SUMIFS('[1]Deals (investment)'!$C:$C,'[1]Deals (investment)'!$B:$B,$A1216,'[1]Deals (investment)'!$V:$V,BF$1)</f>
        <v>#VALUE!</v>
      </c>
      <c r="BG1216" s="17" t="e">
        <f>SUMIFS('[1]Deals (investment)'!$C:$C,'[1]Deals (investment)'!$B:$B,$A1216,'[1]Deals (investment)'!$V:$V,BG$1)</f>
        <v>#VALUE!</v>
      </c>
      <c r="BH1216" s="17" t="e">
        <f>SUMIFS('[1]Deals (investment)'!$C:$C,'[1]Deals (investment)'!$B:$B,$A1216,'[1]Deals (investment)'!$V:$V,BH$1)</f>
        <v>#VALUE!</v>
      </c>
      <c r="BI1216" s="17" t="e">
        <f>SUMIFS('[1]Deals (investment)'!$C:$C,'[1]Deals (investment)'!$B:$B,$A1216,'[1]Deals (investment)'!$V:$V,BI$1)</f>
        <v>#VALUE!</v>
      </c>
      <c r="BJ1216" s="17" t="e">
        <f>SUMIFS('[1]Deals (investment)'!$C:$C,'[1]Deals (investment)'!$B:$B,$A1216,'[1]Deals (investment)'!$V:$V,BJ$1)</f>
        <v>#VALUE!</v>
      </c>
      <c r="BK1216" s="17" t="e">
        <f>SUMIFS('[1]Deals (investment)'!$C:$C,'[1]Deals (investment)'!$B:$B,$A1216,'[1]Deals (investment)'!$V:$V,BK$1)</f>
        <v>#VALUE!</v>
      </c>
      <c r="BL1216" s="17" t="e">
        <f>SUMIFS('[1]Deals (investment)'!$C:$C,'[1]Deals (investment)'!$B:$B,$A1216,'[1]Deals (investment)'!$V:$V,BL$1)</f>
        <v>#VALUE!</v>
      </c>
      <c r="BM1216" s="17" t="e">
        <f>SUMIFS('[1]Deals (investment)'!$C:$C,'[1]Deals (investment)'!$B:$B,$A1216,'[1]Deals (investment)'!$V:$V,BM$1)</f>
        <v>#VALUE!</v>
      </c>
      <c r="BN1216" s="15"/>
      <c r="BO1216" s="15"/>
      <c r="BP1216" s="22"/>
      <c r="BQ1216" s="15"/>
      <c r="BR1216" s="15"/>
      <c r="BS1216" s="15"/>
      <c r="BT1216" s="15"/>
      <c r="BU1216" s="15"/>
      <c r="BV1216" s="15"/>
      <c r="BW1216" s="15"/>
      <c r="BX1216" s="15"/>
      <c r="BY1216" s="15"/>
      <c r="BZ1216" s="15"/>
      <c r="CA1216" s="15"/>
      <c r="CB1216" s="15"/>
      <c r="CC1216" s="15"/>
      <c r="CD1216" s="15" t="str">
        <f t="shared" si="181"/>
        <v>Lush PlansEvent management platform for couples and wedding planner to generate a complete customizable wedding package with the click of a button.Active</v>
      </c>
      <c r="CE1216" s="15"/>
      <c r="CF1216" s="15"/>
      <c r="CG1216" s="15"/>
      <c r="CH1216" s="15"/>
      <c r="CI1216" s="15"/>
      <c r="CJ1216" s="15"/>
      <c r="DN1216">
        <v>2018</v>
      </c>
    </row>
    <row r="1217" spans="1:118" ht="12.75">
      <c r="A1217" s="15" t="s">
        <v>8228</v>
      </c>
      <c r="B1217" s="15" t="s">
        <v>8229</v>
      </c>
      <c r="C1217" s="15" t="s">
        <v>58</v>
      </c>
      <c r="D1217" s="16">
        <v>2010</v>
      </c>
      <c r="E1217" s="15" t="s">
        <v>782</v>
      </c>
      <c r="F1217" s="15"/>
      <c r="G1217" s="15"/>
      <c r="H1217" s="15"/>
      <c r="I1217" s="15"/>
      <c r="J1217" s="15"/>
      <c r="K1217" s="17" t="e">
        <f t="shared" si="178"/>
        <v>#VALUE!</v>
      </c>
      <c r="L1217" s="15"/>
      <c r="M1217" s="18" t="e">
        <f t="shared" si="166"/>
        <v>#VALUE!</v>
      </c>
      <c r="N1217" s="15"/>
      <c r="O1217" s="15"/>
      <c r="P1217" s="15"/>
      <c r="Q1217" s="15"/>
      <c r="R1217" s="15"/>
      <c r="S1217" s="19"/>
      <c r="T1217" s="15"/>
      <c r="U1217" s="17"/>
      <c r="V1217" s="15" t="s">
        <v>8230</v>
      </c>
      <c r="W1217" s="15"/>
      <c r="X1217" s="15" t="s">
        <v>134</v>
      </c>
      <c r="Y1217" s="15" t="s">
        <v>8231</v>
      </c>
      <c r="AB1217" s="20"/>
      <c r="AC1217" s="21" t="s">
        <v>8232</v>
      </c>
      <c r="AD1217" s="21" t="s">
        <v>8233</v>
      </c>
      <c r="AE1217" s="15"/>
      <c r="AF1217" s="21" t="s">
        <v>8234</v>
      </c>
      <c r="AG1217" s="22">
        <f t="shared" si="173"/>
        <v>0.38709677419354838</v>
      </c>
      <c r="AH1217" s="15" t="str">
        <f t="shared" si="175"/>
        <v/>
      </c>
      <c r="AI1217" s="22" t="e">
        <f>VLOOKUP(A1217,'[1]Deals (investment)'!$B$2:$Z$1497,1,FALSE)</f>
        <v>#N/A</v>
      </c>
      <c r="AJ1217" s="22" t="e">
        <f>VLOOKUP(A1217,'[1]Deals (investment)'!$B$2:$Z$870,15,FALSE)</f>
        <v>#N/A</v>
      </c>
      <c r="AK1217" s="17" t="e">
        <f>VLOOKUP(A1217,'[1]Deals (Exits)'!B:B,1,FALSE)</f>
        <v>#N/A</v>
      </c>
      <c r="AL1217" s="23" t="e">
        <f>VLOOKUP(G1217,[1]Lookups!$V$3:$Y$197,4,FALSE)</f>
        <v>#N/A</v>
      </c>
      <c r="AM1217" s="17" t="str">
        <f>VLOOKUP(X1217,[1]Lookups!$B$3:$C$200,2,FALSE)</f>
        <v>Transport &amp; Logistics</v>
      </c>
      <c r="AN1217" s="17" t="e">
        <f>VLOOKUP(R1217,[1]Lookups!$H$3:$I$69,2,FALSE)</f>
        <v>#N/A</v>
      </c>
      <c r="AO1217" s="17" t="e">
        <f>VLOOKUP(T1217,[1]Lookups!$H$3:$I$69,2,FALSE)</f>
        <v>#N/A</v>
      </c>
      <c r="AP1217" s="17" t="e">
        <f>VLOOKUP(AN1217,[1]Lookups!$N$3:$O$11,2,FALSE)</f>
        <v>#N/A</v>
      </c>
      <c r="AQ1217" s="18" t="e">
        <f>COUNTIFS('[1]Deals (investment)'!$B:$B,$A1217)</f>
        <v>#VALUE!</v>
      </c>
      <c r="AR1217" s="18" t="e">
        <f>COUNTIFS('[1]Deals (investment)'!$B:$B,$A1217,'[1]Deals (investment)'!$T:$T,$AW$1)+COUNTIFS('[1]Deals (investment)'!$B:$B,$A1217,'[1]Deals (investment)'!$T:$T,$AX$1)+COUNTIFS('[1]Deals (investment)'!$B:$B,$A1217,'[1]Deals (investment)'!$T:$T,$AY$1)</f>
        <v>#VALUE!</v>
      </c>
      <c r="AS1217" s="17" t="e">
        <f>SUMIFS('[1]Deals (investment)'!$C:$C,'[1]Deals (investment)'!$B:$B,$A1217)</f>
        <v>#VALUE!</v>
      </c>
      <c r="AT1217" s="17" t="e">
        <f t="shared" si="179"/>
        <v>#VALUE!</v>
      </c>
      <c r="AU1217" s="18" t="e">
        <f>COUNTIF('[1]Deals (Exits)'!$B:$B,A1217)</f>
        <v>#VALUE!</v>
      </c>
      <c r="AV1217" s="17" t="e">
        <f>SUMIFS('[1]Deals (investment)'!$C:$C,'[1]Deals (investment)'!$B:$B,$A1217,'[1]Deals (investment)'!$T:$T,AV$1)</f>
        <v>#VALUE!</v>
      </c>
      <c r="AW1217" s="17" t="e">
        <f>SUMIFS('[1]Deals (investment)'!$C:$C,'[1]Deals (investment)'!$B:$B,$A1217,'[1]Deals (investment)'!$T:$T,AW$1)</f>
        <v>#VALUE!</v>
      </c>
      <c r="AX1217" s="17" t="e">
        <f>SUMIFS('[1]Deals (investment)'!$C:$C,'[1]Deals (investment)'!$B:$B,$A1217,'[1]Deals (investment)'!$T:$T,AX$1)</f>
        <v>#VALUE!</v>
      </c>
      <c r="AY1217" s="17" t="e">
        <f>SUMIFS('[1]Deals (investment)'!$C:$C,'[1]Deals (investment)'!$B:$B,$A1217,'[1]Deals (investment)'!$T:$T,AY$1)</f>
        <v>#VALUE!</v>
      </c>
      <c r="AZ1217" s="17" t="e">
        <f>SUMIFS('[1]Deals (investment)'!$C:$C,'[1]Deals (investment)'!$B:$B,$A1217,'[1]Deals (investment)'!$T:$T,AZ$1)</f>
        <v>#VALUE!</v>
      </c>
      <c r="BA1217" s="17" t="e">
        <f>SUMIFS('[1]Deals (investment)'!$C:$C,'[1]Deals (investment)'!$B:$B,$A1217,'[1]Deals (investment)'!$T:$T,BA$1)</f>
        <v>#VALUE!</v>
      </c>
      <c r="BB1217" s="17" t="e">
        <f>SUMIFS('[1]Deals (investment)'!$C:$C,'[1]Deals (investment)'!$B:$B,$A1217,'[1]Deals (investment)'!$T:$T,BB$1)</f>
        <v>#VALUE!</v>
      </c>
      <c r="BC1217" s="17" t="e">
        <f>SUMIFS('[1]Deals (Exits)'!$C:$C,'[1]Deals (Exits)'!$B:$B,$A1217)</f>
        <v>#VALUE!</v>
      </c>
      <c r="BD1217" s="17" t="e">
        <f>SUMIFS('[1]Deals (investment)'!$C:$C,'[1]Deals (investment)'!$B:$B,$A1217,'[1]Deals (investment)'!$V:$V,BD$1)</f>
        <v>#VALUE!</v>
      </c>
      <c r="BE1217" s="17" t="e">
        <f>SUMIFS('[1]Deals (investment)'!$C:$C,'[1]Deals (investment)'!$B:$B,$A1217,'[1]Deals (investment)'!$V:$V,BE$1)</f>
        <v>#VALUE!</v>
      </c>
      <c r="BF1217" s="17" t="e">
        <f>SUMIFS('[1]Deals (investment)'!$C:$C,'[1]Deals (investment)'!$B:$B,$A1217,'[1]Deals (investment)'!$V:$V,BF$1)</f>
        <v>#VALUE!</v>
      </c>
      <c r="BG1217" s="17" t="e">
        <f>SUMIFS('[1]Deals (investment)'!$C:$C,'[1]Deals (investment)'!$B:$B,$A1217,'[1]Deals (investment)'!$V:$V,BG$1)</f>
        <v>#VALUE!</v>
      </c>
      <c r="BH1217" s="17" t="e">
        <f>SUMIFS('[1]Deals (investment)'!$C:$C,'[1]Deals (investment)'!$B:$B,$A1217,'[1]Deals (investment)'!$V:$V,BH$1)</f>
        <v>#VALUE!</v>
      </c>
      <c r="BI1217" s="17" t="e">
        <f>SUMIFS('[1]Deals (investment)'!$C:$C,'[1]Deals (investment)'!$B:$B,$A1217,'[1]Deals (investment)'!$V:$V,BI$1)</f>
        <v>#VALUE!</v>
      </c>
      <c r="BJ1217" s="17" t="e">
        <f>SUMIFS('[1]Deals (investment)'!$C:$C,'[1]Deals (investment)'!$B:$B,$A1217,'[1]Deals (investment)'!$V:$V,BJ$1)</f>
        <v>#VALUE!</v>
      </c>
      <c r="BK1217" s="17" t="e">
        <f>SUMIFS('[1]Deals (investment)'!$C:$C,'[1]Deals (investment)'!$B:$B,$A1217,'[1]Deals (investment)'!$V:$V,BK$1)</f>
        <v>#VALUE!</v>
      </c>
      <c r="BL1217" s="17" t="e">
        <f>SUMIFS('[1]Deals (investment)'!$C:$C,'[1]Deals (investment)'!$B:$B,$A1217,'[1]Deals (investment)'!$V:$V,BL$1)</f>
        <v>#VALUE!</v>
      </c>
      <c r="BM1217" s="17" t="e">
        <f>SUMIFS('[1]Deals (investment)'!$C:$C,'[1]Deals (investment)'!$B:$B,$A1217,'[1]Deals (investment)'!$V:$V,BM$1)</f>
        <v>#VALUE!</v>
      </c>
      <c r="BN1217" s="15"/>
      <c r="BO1217" s="15"/>
      <c r="BP1217" s="22"/>
      <c r="BQ1217" s="15"/>
      <c r="BR1217" s="15"/>
      <c r="BS1217" s="15"/>
      <c r="BT1217" s="15"/>
      <c r="BU1217" s="15"/>
      <c r="BV1217" s="15"/>
      <c r="BW1217" s="15"/>
      <c r="BX1217" s="15"/>
      <c r="BY1217" s="15"/>
      <c r="BZ1217" s="15"/>
      <c r="CA1217" s="15"/>
      <c r="CB1217" s="15"/>
      <c r="CC1217" s="15"/>
      <c r="CD1217" s="15" t="str">
        <f t="shared" si="181"/>
        <v>Ma-NavetteMa-Navette is a transport company and a private driver platform for individuals and corporate personnelActive</v>
      </c>
      <c r="CE1217" s="15"/>
      <c r="CF1217" s="15"/>
      <c r="CG1217" s="15"/>
      <c r="CH1217" s="15"/>
      <c r="CI1217" s="15"/>
      <c r="CJ1217" s="15"/>
    </row>
    <row r="1218" spans="1:118" ht="12.75">
      <c r="A1218" s="15" t="s">
        <v>8235</v>
      </c>
      <c r="B1218" s="15" t="s">
        <v>8236</v>
      </c>
      <c r="C1218" s="15" t="s">
        <v>58</v>
      </c>
      <c r="D1218" s="16">
        <v>2016</v>
      </c>
      <c r="E1218" s="15" t="s">
        <v>90</v>
      </c>
      <c r="F1218" s="15" t="s">
        <v>110</v>
      </c>
      <c r="G1218" s="15" t="s">
        <v>91</v>
      </c>
      <c r="H1218" s="15"/>
      <c r="I1218" s="15" t="s">
        <v>91</v>
      </c>
      <c r="J1218" s="15"/>
      <c r="K1218" s="17" t="e">
        <f t="shared" si="178"/>
        <v>#VALUE!</v>
      </c>
      <c r="L1218" s="15"/>
      <c r="M1218" s="18" t="e">
        <f t="shared" si="166"/>
        <v>#VALUE!</v>
      </c>
      <c r="N1218" s="15"/>
      <c r="O1218" s="15"/>
      <c r="P1218" s="15"/>
      <c r="Q1218" s="15"/>
      <c r="R1218" s="15"/>
      <c r="S1218" s="19"/>
      <c r="T1218" s="15"/>
      <c r="U1218" s="17"/>
      <c r="V1218" s="15" t="s">
        <v>8237</v>
      </c>
      <c r="W1218" s="15">
        <v>1</v>
      </c>
      <c r="X1218" s="15"/>
      <c r="Y1218" s="15"/>
      <c r="AB1218" s="20"/>
      <c r="AC1218" s="21" t="s">
        <v>8238</v>
      </c>
      <c r="AD1218" s="15"/>
      <c r="AE1218" s="21" t="s">
        <v>8239</v>
      </c>
      <c r="AF1218" s="21" t="s">
        <v>8240</v>
      </c>
      <c r="AG1218" s="22">
        <f t="shared" si="173"/>
        <v>0.45161290322580644</v>
      </c>
      <c r="AH1218" s="15" t="str">
        <f t="shared" ref="AH1218:AH1281" si="182">IF(A1218 = "","",IF(COUNTIF(CD:CD,CONCATENATE(A1218,B1218,C1218))&gt;1,"Duplicated",""))</f>
        <v/>
      </c>
      <c r="AI1218" s="22" t="e">
        <f>VLOOKUP(A1218,'[1]Deals (investment)'!$B$2:$Z$1497,1,FALSE)</f>
        <v>#N/A</v>
      </c>
      <c r="AJ1218" s="22" t="e">
        <f>VLOOKUP(A1218,'[1]Deals (investment)'!$B$2:$Z$870,15,FALSE)</f>
        <v>#N/A</v>
      </c>
      <c r="AK1218" s="17" t="e">
        <f>VLOOKUP(A1218,'[1]Deals (Exits)'!B:B,1,FALSE)</f>
        <v>#N/A</v>
      </c>
      <c r="AL1218" s="23">
        <f>VLOOKUP(G1218,[1]Lookups!$V$3:$Y$197,4,FALSE)</f>
        <v>0</v>
      </c>
      <c r="AM1218" s="17" t="e">
        <f>VLOOKUP(X1218,[1]Lookups!$B$3:$C$200,2,FALSE)</f>
        <v>#N/A</v>
      </c>
      <c r="AN1218" s="17" t="e">
        <f>VLOOKUP(R1218,[1]Lookups!$H$3:$I$69,2,FALSE)</f>
        <v>#N/A</v>
      </c>
      <c r="AO1218" s="17" t="e">
        <f>VLOOKUP(T1218,[1]Lookups!$H$3:$I$69,2,FALSE)</f>
        <v>#N/A</v>
      </c>
      <c r="AP1218" s="17" t="e">
        <f>VLOOKUP(AN1218,[1]Lookups!$N$3:$O$11,2,FALSE)</f>
        <v>#N/A</v>
      </c>
      <c r="AQ1218" s="18" t="e">
        <f>COUNTIFS('[1]Deals (investment)'!$B:$B,$A1218)</f>
        <v>#VALUE!</v>
      </c>
      <c r="AR1218" s="18" t="e">
        <f>COUNTIFS('[1]Deals (investment)'!$B:$B,$A1218,'[1]Deals (investment)'!$T:$T,$AW$1)+COUNTIFS('[1]Deals (investment)'!$B:$B,$A1218,'[1]Deals (investment)'!$T:$T,$AX$1)+COUNTIFS('[1]Deals (investment)'!$B:$B,$A1218,'[1]Deals (investment)'!$T:$T,$AY$1)</f>
        <v>#VALUE!</v>
      </c>
      <c r="AS1218" s="17" t="e">
        <f>SUMIFS('[1]Deals (investment)'!$C:$C,'[1]Deals (investment)'!$B:$B,$A1218)</f>
        <v>#VALUE!</v>
      </c>
      <c r="AT1218" s="17" t="e">
        <f t="shared" si="179"/>
        <v>#VALUE!</v>
      </c>
      <c r="AU1218" s="18" t="e">
        <f>COUNTIF('[1]Deals (Exits)'!$B:$B,A1218)</f>
        <v>#VALUE!</v>
      </c>
      <c r="AV1218" s="17" t="e">
        <f>SUMIFS('[1]Deals (investment)'!$C:$C,'[1]Deals (investment)'!$B:$B,$A1218,'[1]Deals (investment)'!$T:$T,AV$1)</f>
        <v>#VALUE!</v>
      </c>
      <c r="AW1218" s="17" t="e">
        <f>SUMIFS('[1]Deals (investment)'!$C:$C,'[1]Deals (investment)'!$B:$B,$A1218,'[1]Deals (investment)'!$T:$T,AW$1)</f>
        <v>#VALUE!</v>
      </c>
      <c r="AX1218" s="17" t="e">
        <f>SUMIFS('[1]Deals (investment)'!$C:$C,'[1]Deals (investment)'!$B:$B,$A1218,'[1]Deals (investment)'!$T:$T,AX$1)</f>
        <v>#VALUE!</v>
      </c>
      <c r="AY1218" s="17" t="e">
        <f>SUMIFS('[1]Deals (investment)'!$C:$C,'[1]Deals (investment)'!$B:$B,$A1218,'[1]Deals (investment)'!$T:$T,AY$1)</f>
        <v>#VALUE!</v>
      </c>
      <c r="AZ1218" s="17" t="e">
        <f>SUMIFS('[1]Deals (investment)'!$C:$C,'[1]Deals (investment)'!$B:$B,$A1218,'[1]Deals (investment)'!$T:$T,AZ$1)</f>
        <v>#VALUE!</v>
      </c>
      <c r="BA1218" s="17" t="e">
        <f>SUMIFS('[1]Deals (investment)'!$C:$C,'[1]Deals (investment)'!$B:$B,$A1218,'[1]Deals (investment)'!$T:$T,BA$1)</f>
        <v>#VALUE!</v>
      </c>
      <c r="BB1218" s="17" t="e">
        <f>SUMIFS('[1]Deals (investment)'!$C:$C,'[1]Deals (investment)'!$B:$B,$A1218,'[1]Deals (investment)'!$T:$T,BB$1)</f>
        <v>#VALUE!</v>
      </c>
      <c r="BC1218" s="17" t="e">
        <f>SUMIFS('[1]Deals (Exits)'!$C:$C,'[1]Deals (Exits)'!$B:$B,$A1218)</f>
        <v>#VALUE!</v>
      </c>
      <c r="BD1218" s="17" t="e">
        <f>SUMIFS('[1]Deals (investment)'!$C:$C,'[1]Deals (investment)'!$B:$B,$A1218,'[1]Deals (investment)'!$V:$V,BD$1)</f>
        <v>#VALUE!</v>
      </c>
      <c r="BE1218" s="17" t="e">
        <f>SUMIFS('[1]Deals (investment)'!$C:$C,'[1]Deals (investment)'!$B:$B,$A1218,'[1]Deals (investment)'!$V:$V,BE$1)</f>
        <v>#VALUE!</v>
      </c>
      <c r="BF1218" s="17" t="e">
        <f>SUMIFS('[1]Deals (investment)'!$C:$C,'[1]Deals (investment)'!$B:$B,$A1218,'[1]Deals (investment)'!$V:$V,BF$1)</f>
        <v>#VALUE!</v>
      </c>
      <c r="BG1218" s="17" t="e">
        <f>SUMIFS('[1]Deals (investment)'!$C:$C,'[1]Deals (investment)'!$B:$B,$A1218,'[1]Deals (investment)'!$V:$V,BG$1)</f>
        <v>#VALUE!</v>
      </c>
      <c r="BH1218" s="17" t="e">
        <f>SUMIFS('[1]Deals (investment)'!$C:$C,'[1]Deals (investment)'!$B:$B,$A1218,'[1]Deals (investment)'!$V:$V,BH$1)</f>
        <v>#VALUE!</v>
      </c>
      <c r="BI1218" s="17" t="e">
        <f>SUMIFS('[1]Deals (investment)'!$C:$C,'[1]Deals (investment)'!$B:$B,$A1218,'[1]Deals (investment)'!$V:$V,BI$1)</f>
        <v>#VALUE!</v>
      </c>
      <c r="BJ1218" s="17" t="e">
        <f>SUMIFS('[1]Deals (investment)'!$C:$C,'[1]Deals (investment)'!$B:$B,$A1218,'[1]Deals (investment)'!$V:$V,BJ$1)</f>
        <v>#VALUE!</v>
      </c>
      <c r="BK1218" s="17" t="e">
        <f>SUMIFS('[1]Deals (investment)'!$C:$C,'[1]Deals (investment)'!$B:$B,$A1218,'[1]Deals (investment)'!$V:$V,BK$1)</f>
        <v>#VALUE!</v>
      </c>
      <c r="BL1218" s="17" t="e">
        <f>SUMIFS('[1]Deals (investment)'!$C:$C,'[1]Deals (investment)'!$B:$B,$A1218,'[1]Deals (investment)'!$V:$V,BL$1)</f>
        <v>#VALUE!</v>
      </c>
      <c r="BM1218" s="17" t="e">
        <f>SUMIFS('[1]Deals (investment)'!$C:$C,'[1]Deals (investment)'!$B:$B,$A1218,'[1]Deals (investment)'!$V:$V,BM$1)</f>
        <v>#VALUE!</v>
      </c>
      <c r="BN1218" s="15"/>
      <c r="BO1218" s="15"/>
      <c r="BP1218" s="22"/>
      <c r="BQ1218" s="15"/>
      <c r="BR1218" s="15"/>
      <c r="BS1218" s="15"/>
      <c r="BT1218" s="15"/>
      <c r="BU1218" s="15"/>
      <c r="BV1218" s="15"/>
      <c r="BW1218" s="15"/>
      <c r="BX1218" s="15"/>
      <c r="BY1218" s="15"/>
      <c r="BZ1218" s="15"/>
      <c r="CA1218" s="15"/>
      <c r="CB1218" s="15"/>
      <c r="CC1218" s="15"/>
      <c r="CD1218" s="15" t="str">
        <f t="shared" si="181"/>
        <v>MaaikiSAMaaiki is your convenient online shop for locally-made, premium fashion basics for babies.Active</v>
      </c>
      <c r="CE1218" s="15"/>
      <c r="CF1218" s="15"/>
      <c r="CG1218" s="15"/>
      <c r="CH1218" s="15"/>
      <c r="CI1218" s="15"/>
      <c r="CJ1218" s="15"/>
    </row>
    <row r="1219" spans="1:118" ht="12.75">
      <c r="A1219" s="15" t="s">
        <v>8241</v>
      </c>
      <c r="B1219" s="15" t="s">
        <v>8242</v>
      </c>
      <c r="C1219" s="15" t="s">
        <v>58</v>
      </c>
      <c r="D1219" s="16">
        <v>2001</v>
      </c>
      <c r="E1219" s="15" t="s">
        <v>5201</v>
      </c>
      <c r="F1219" s="15"/>
      <c r="G1219" s="15" t="s">
        <v>1325</v>
      </c>
      <c r="H1219" s="15"/>
      <c r="I1219" s="15" t="s">
        <v>1325</v>
      </c>
      <c r="J1219" s="15"/>
      <c r="K1219" s="17" t="e">
        <f t="shared" si="178"/>
        <v>#VALUE!</v>
      </c>
      <c r="L1219" s="15"/>
      <c r="M1219" s="18" t="e">
        <f t="shared" si="166"/>
        <v>#VALUE!</v>
      </c>
      <c r="N1219" s="15"/>
      <c r="O1219" s="15"/>
      <c r="P1219" s="15"/>
      <c r="Q1219" s="15"/>
      <c r="R1219" s="15" t="s">
        <v>809</v>
      </c>
      <c r="S1219" s="19">
        <v>9870000</v>
      </c>
      <c r="T1219" s="15" t="s">
        <v>809</v>
      </c>
      <c r="U1219" s="17">
        <v>9870000</v>
      </c>
      <c r="V1219" s="15" t="s">
        <v>8243</v>
      </c>
      <c r="W1219" s="15"/>
      <c r="X1219" s="15" t="s">
        <v>8244</v>
      </c>
      <c r="Y1219" s="15" t="s">
        <v>8245</v>
      </c>
      <c r="AB1219" s="20"/>
      <c r="AC1219" s="21" t="s">
        <v>8246</v>
      </c>
      <c r="AD1219" s="15"/>
      <c r="AE1219" s="21" t="s">
        <v>8247</v>
      </c>
      <c r="AF1219" s="21" t="s">
        <v>8248</v>
      </c>
      <c r="AG1219" s="22">
        <f t="shared" si="173"/>
        <v>0.58064516129032262</v>
      </c>
      <c r="AH1219" s="15" t="str">
        <f t="shared" si="182"/>
        <v/>
      </c>
      <c r="AI1219" s="22" t="str">
        <f>VLOOKUP(A1219,'[1]Deals (investment)'!$B$2:$Z$1497,1,FALSE)</f>
        <v>M-Birr</v>
      </c>
      <c r="AJ1219" s="22">
        <f>VLOOKUP(A1219,'[1]Deals (investment)'!$B$2:$Z$870,15,FALSE)</f>
        <v>1</v>
      </c>
      <c r="AK1219" s="17" t="e">
        <f>VLOOKUP(A1219,'[1]Deals (Exits)'!B:B,1,FALSE)</f>
        <v>#N/A</v>
      </c>
      <c r="AL1219" s="23">
        <f>VLOOKUP(G1219,[1]Lookups!$V$3:$Y$197,4,FALSE)</f>
        <v>0</v>
      </c>
      <c r="AM1219" s="17" t="e">
        <f>VLOOKUP(X1219,[1]Lookups!$B$3:$C$200,2,FALSE)</f>
        <v>#N/A</v>
      </c>
      <c r="AN1219" s="17" t="str">
        <f>VLOOKUP(R1219,[1]Lookups!$H$3:$I$69,2,FALSE)</f>
        <v>6. Private Equity</v>
      </c>
      <c r="AO1219" s="17" t="str">
        <f>VLOOKUP(T1219,[1]Lookups!$H$3:$I$69,2,FALSE)</f>
        <v>6. Private Equity</v>
      </c>
      <c r="AP1219" s="17" t="str">
        <f>VLOOKUP(AN1219,[1]Lookups!$N$3:$O$11,2,FALSE)</f>
        <v>Growth</v>
      </c>
      <c r="AQ1219" s="18" t="e">
        <f>COUNTIFS('[1]Deals (investment)'!$B:$B,$A1219)</f>
        <v>#VALUE!</v>
      </c>
      <c r="AR1219" s="18" t="e">
        <f>COUNTIFS('[1]Deals (investment)'!$B:$B,$A1219,'[1]Deals (investment)'!$T:$T,$AW$1)+COUNTIFS('[1]Deals (investment)'!$B:$B,$A1219,'[1]Deals (investment)'!$T:$T,$AX$1)+COUNTIFS('[1]Deals (investment)'!$B:$B,$A1219,'[1]Deals (investment)'!$T:$T,$AY$1)</f>
        <v>#VALUE!</v>
      </c>
      <c r="AS1219" s="17" t="e">
        <f>SUMIFS('[1]Deals (investment)'!$C:$C,'[1]Deals (investment)'!$B:$B,$A1219)</f>
        <v>#VALUE!</v>
      </c>
      <c r="AT1219" s="17" t="e">
        <f t="shared" si="179"/>
        <v>#VALUE!</v>
      </c>
      <c r="AU1219" s="18" t="e">
        <f>COUNTIF('[1]Deals (Exits)'!$B:$B,A1219)</f>
        <v>#VALUE!</v>
      </c>
      <c r="AV1219" s="17" t="e">
        <f>SUMIFS('[1]Deals (investment)'!$C:$C,'[1]Deals (investment)'!$B:$B,$A1219,'[1]Deals (investment)'!$T:$T,AV$1)</f>
        <v>#VALUE!</v>
      </c>
      <c r="AW1219" s="17" t="e">
        <f>SUMIFS('[1]Deals (investment)'!$C:$C,'[1]Deals (investment)'!$B:$B,$A1219,'[1]Deals (investment)'!$T:$T,AW$1)</f>
        <v>#VALUE!</v>
      </c>
      <c r="AX1219" s="17" t="e">
        <f>SUMIFS('[1]Deals (investment)'!$C:$C,'[1]Deals (investment)'!$B:$B,$A1219,'[1]Deals (investment)'!$T:$T,AX$1)</f>
        <v>#VALUE!</v>
      </c>
      <c r="AY1219" s="17" t="e">
        <f>SUMIFS('[1]Deals (investment)'!$C:$C,'[1]Deals (investment)'!$B:$B,$A1219,'[1]Deals (investment)'!$T:$T,AY$1)</f>
        <v>#VALUE!</v>
      </c>
      <c r="AZ1219" s="17" t="e">
        <f>SUMIFS('[1]Deals (investment)'!$C:$C,'[1]Deals (investment)'!$B:$B,$A1219,'[1]Deals (investment)'!$T:$T,AZ$1)</f>
        <v>#VALUE!</v>
      </c>
      <c r="BA1219" s="17" t="e">
        <f>SUMIFS('[1]Deals (investment)'!$C:$C,'[1]Deals (investment)'!$B:$B,$A1219,'[1]Deals (investment)'!$T:$T,BA$1)</f>
        <v>#VALUE!</v>
      </c>
      <c r="BB1219" s="17" t="e">
        <f>SUMIFS('[1]Deals (investment)'!$C:$C,'[1]Deals (investment)'!$B:$B,$A1219,'[1]Deals (investment)'!$T:$T,BB$1)</f>
        <v>#VALUE!</v>
      </c>
      <c r="BC1219" s="17" t="e">
        <f>SUMIFS('[1]Deals (Exits)'!$C:$C,'[1]Deals (Exits)'!$B:$B,$A1219)</f>
        <v>#VALUE!</v>
      </c>
      <c r="BD1219" s="17" t="e">
        <f>SUMIFS('[1]Deals (investment)'!$C:$C,'[1]Deals (investment)'!$B:$B,$A1219,'[1]Deals (investment)'!$V:$V,BD$1)</f>
        <v>#VALUE!</v>
      </c>
      <c r="BE1219" s="17" t="e">
        <f>SUMIFS('[1]Deals (investment)'!$C:$C,'[1]Deals (investment)'!$B:$B,$A1219,'[1]Deals (investment)'!$V:$V,BE$1)</f>
        <v>#VALUE!</v>
      </c>
      <c r="BF1219" s="17" t="e">
        <f>SUMIFS('[1]Deals (investment)'!$C:$C,'[1]Deals (investment)'!$B:$B,$A1219,'[1]Deals (investment)'!$V:$V,BF$1)</f>
        <v>#VALUE!</v>
      </c>
      <c r="BG1219" s="17" t="e">
        <f>SUMIFS('[1]Deals (investment)'!$C:$C,'[1]Deals (investment)'!$B:$B,$A1219,'[1]Deals (investment)'!$V:$V,BG$1)</f>
        <v>#VALUE!</v>
      </c>
      <c r="BH1219" s="17" t="e">
        <f>SUMIFS('[1]Deals (investment)'!$C:$C,'[1]Deals (investment)'!$B:$B,$A1219,'[1]Deals (investment)'!$V:$V,BH$1)</f>
        <v>#VALUE!</v>
      </c>
      <c r="BI1219" s="17" t="e">
        <f>SUMIFS('[1]Deals (investment)'!$C:$C,'[1]Deals (investment)'!$B:$B,$A1219,'[1]Deals (investment)'!$V:$V,BI$1)</f>
        <v>#VALUE!</v>
      </c>
      <c r="BJ1219" s="17" t="e">
        <f>SUMIFS('[1]Deals (investment)'!$C:$C,'[1]Deals (investment)'!$B:$B,$A1219,'[1]Deals (investment)'!$V:$V,BJ$1)</f>
        <v>#VALUE!</v>
      </c>
      <c r="BK1219" s="17" t="e">
        <f>SUMIFS('[1]Deals (investment)'!$C:$C,'[1]Deals (investment)'!$B:$B,$A1219,'[1]Deals (investment)'!$V:$V,BK$1)</f>
        <v>#VALUE!</v>
      </c>
      <c r="BL1219" s="17" t="e">
        <f>SUMIFS('[1]Deals (investment)'!$C:$C,'[1]Deals (investment)'!$B:$B,$A1219,'[1]Deals (investment)'!$V:$V,BL$1)</f>
        <v>#VALUE!</v>
      </c>
      <c r="BM1219" s="17" t="e">
        <f>SUMIFS('[1]Deals (investment)'!$C:$C,'[1]Deals (investment)'!$B:$B,$A1219,'[1]Deals (investment)'!$V:$V,BM$1)</f>
        <v>#VALUE!</v>
      </c>
      <c r="BN1219" s="15"/>
      <c r="BO1219" s="15"/>
      <c r="BP1219" s="22"/>
      <c r="BQ1219" s="15"/>
      <c r="BR1219" s="15"/>
      <c r="BS1219" s="15"/>
      <c r="BT1219" s="15"/>
      <c r="BU1219" s="15"/>
      <c r="BV1219" s="15"/>
      <c r="BW1219" s="15"/>
      <c r="BX1219" s="15"/>
      <c r="BY1219" s="15"/>
      <c r="BZ1219" s="15"/>
      <c r="CA1219" s="15"/>
      <c r="CB1219" s="15"/>
      <c r="CC1219" s="15"/>
      <c r="CD1219" s="15"/>
      <c r="CE1219" s="15"/>
      <c r="CF1219" s="15"/>
      <c r="CG1219" s="15"/>
      <c r="CH1219" s="15"/>
      <c r="CI1219" s="15"/>
      <c r="CJ1219" s="15"/>
      <c r="DN1219">
        <v>2018</v>
      </c>
    </row>
    <row r="1220" spans="1:118" ht="12.75">
      <c r="A1220" s="15" t="s">
        <v>8249</v>
      </c>
      <c r="B1220" s="15" t="s">
        <v>8250</v>
      </c>
      <c r="C1220" s="15" t="s">
        <v>58</v>
      </c>
      <c r="D1220" s="16">
        <v>2010</v>
      </c>
      <c r="E1220" s="15" t="s">
        <v>117</v>
      </c>
      <c r="F1220" s="15"/>
      <c r="G1220" s="15" t="s">
        <v>118</v>
      </c>
      <c r="H1220" s="15"/>
      <c r="I1220" s="15" t="s">
        <v>118</v>
      </c>
      <c r="J1220" s="15"/>
      <c r="K1220" s="17" t="e">
        <f t="shared" si="178"/>
        <v>#VALUE!</v>
      </c>
      <c r="L1220" s="15"/>
      <c r="M1220" s="18" t="e">
        <f t="shared" si="166"/>
        <v>#VALUE!</v>
      </c>
      <c r="N1220" s="15"/>
      <c r="O1220" s="15"/>
      <c r="P1220" s="15"/>
      <c r="Q1220" s="24" t="e">
        <f ca="1">_xludf.MAXIFS('[1]Deals (investment)'!A:A,'[1]Deals (investment)'!B:B,A1220)</f>
        <v>#NAME?</v>
      </c>
      <c r="R1220" s="15" t="s">
        <v>92</v>
      </c>
      <c r="S1220" s="19" t="s">
        <v>144</v>
      </c>
      <c r="T1220" s="15" t="s">
        <v>375</v>
      </c>
      <c r="U1220" s="17">
        <v>235000</v>
      </c>
      <c r="V1220" s="15" t="s">
        <v>8251</v>
      </c>
      <c r="W1220" s="15"/>
      <c r="X1220" s="15" t="s">
        <v>538</v>
      </c>
      <c r="Y1220" s="15" t="s">
        <v>8252</v>
      </c>
      <c r="AB1220" s="32">
        <v>43110</v>
      </c>
      <c r="AC1220" s="21" t="s">
        <v>8253</v>
      </c>
      <c r="AD1220" s="21" t="s">
        <v>8254</v>
      </c>
      <c r="AE1220" s="21" t="s">
        <v>8255</v>
      </c>
      <c r="AF1220" s="21" t="s">
        <v>8256</v>
      </c>
      <c r="AG1220" s="22">
        <f t="shared" ca="1" si="173"/>
        <v>0.67741935483870963</v>
      </c>
      <c r="AH1220" s="15" t="str">
        <f t="shared" si="182"/>
        <v/>
      </c>
      <c r="AI1220" s="22" t="e">
        <f>VLOOKUP(A1220,'[1]Deals (investment)'!$B$2:$Z$1497,1,FALSE)</f>
        <v>#N/A</v>
      </c>
      <c r="AJ1220" s="22" t="e">
        <f>VLOOKUP(A1220,'[1]Deals (investment)'!$B$2:$Z$870,15,FALSE)</f>
        <v>#N/A</v>
      </c>
      <c r="AK1220" s="17" t="e">
        <f>VLOOKUP(A1220,'[1]Deals (Exits)'!B:B,1,FALSE)</f>
        <v>#N/A</v>
      </c>
      <c r="AL1220" s="23">
        <f>VLOOKUP(G1220,[1]Lookups!$V$3:$Y$197,4,FALSE)</f>
        <v>0</v>
      </c>
      <c r="AM1220" s="17" t="str">
        <f>VLOOKUP(X1220,[1]Lookups!$B$3:$C$200,2,FALSE)</f>
        <v>Agriculture</v>
      </c>
      <c r="AN1220" s="17" t="str">
        <f>VLOOKUP(R1220,[1]Lookups!$H$3:$I$69,2,FALSE)</f>
        <v>4. Late Venture</v>
      </c>
      <c r="AO1220" s="17" t="str">
        <f>VLOOKUP(T1220,[1]Lookups!$H$3:$I$69,2,FALSE)</f>
        <v>2. Seed</v>
      </c>
      <c r="AP1220" s="17" t="str">
        <f>VLOOKUP(AN1220,[1]Lookups!$N$3:$O$11,2,FALSE)</f>
        <v>Growth</v>
      </c>
      <c r="AQ1220" s="18" t="e">
        <f>COUNTIFS('[1]Deals (investment)'!$B:$B,$A1220)</f>
        <v>#VALUE!</v>
      </c>
      <c r="AR1220" s="18" t="e">
        <f>COUNTIFS('[1]Deals (investment)'!$B:$B,$A1220,'[1]Deals (investment)'!$T:$T,$AW$1)+COUNTIFS('[1]Deals (investment)'!$B:$B,$A1220,'[1]Deals (investment)'!$T:$T,$AX$1)+COUNTIFS('[1]Deals (investment)'!$B:$B,$A1220,'[1]Deals (investment)'!$T:$T,$AY$1)</f>
        <v>#VALUE!</v>
      </c>
      <c r="AS1220" s="17" t="e">
        <f>SUMIFS('[1]Deals (investment)'!$C:$C,'[1]Deals (investment)'!$B:$B,$A1220)</f>
        <v>#VALUE!</v>
      </c>
      <c r="AT1220" s="17" t="e">
        <f t="shared" si="179"/>
        <v>#VALUE!</v>
      </c>
      <c r="AU1220" s="18" t="e">
        <f>COUNTIF('[1]Deals (Exits)'!$B:$B,A1220)</f>
        <v>#VALUE!</v>
      </c>
      <c r="AV1220" s="17" t="e">
        <f>SUMIFS('[1]Deals (investment)'!$C:$C,'[1]Deals (investment)'!$B:$B,$A1220,'[1]Deals (investment)'!$T:$T,AV$1)</f>
        <v>#VALUE!</v>
      </c>
      <c r="AW1220" s="17" t="e">
        <f>SUMIFS('[1]Deals (investment)'!$C:$C,'[1]Deals (investment)'!$B:$B,$A1220,'[1]Deals (investment)'!$T:$T,AW$1)</f>
        <v>#VALUE!</v>
      </c>
      <c r="AX1220" s="17" t="e">
        <f>SUMIFS('[1]Deals (investment)'!$C:$C,'[1]Deals (investment)'!$B:$B,$A1220,'[1]Deals (investment)'!$T:$T,AX$1)</f>
        <v>#VALUE!</v>
      </c>
      <c r="AY1220" s="17" t="e">
        <f>SUMIFS('[1]Deals (investment)'!$C:$C,'[1]Deals (investment)'!$B:$B,$A1220,'[1]Deals (investment)'!$T:$T,AY$1)</f>
        <v>#VALUE!</v>
      </c>
      <c r="AZ1220" s="17" t="e">
        <f>SUMIFS('[1]Deals (investment)'!$C:$C,'[1]Deals (investment)'!$B:$B,$A1220,'[1]Deals (investment)'!$T:$T,AZ$1)</f>
        <v>#VALUE!</v>
      </c>
      <c r="BA1220" s="17" t="e">
        <f>SUMIFS('[1]Deals (investment)'!$C:$C,'[1]Deals (investment)'!$B:$B,$A1220,'[1]Deals (investment)'!$T:$T,BA$1)</f>
        <v>#VALUE!</v>
      </c>
      <c r="BB1220" s="17" t="e">
        <f>SUMIFS('[1]Deals (investment)'!$C:$C,'[1]Deals (investment)'!$B:$B,$A1220,'[1]Deals (investment)'!$T:$T,BB$1)</f>
        <v>#VALUE!</v>
      </c>
      <c r="BC1220" s="17" t="e">
        <f>SUMIFS('[1]Deals (Exits)'!$C:$C,'[1]Deals (Exits)'!$B:$B,$A1220)</f>
        <v>#VALUE!</v>
      </c>
      <c r="BD1220" s="17" t="e">
        <f>SUMIFS('[1]Deals (investment)'!$C:$C,'[1]Deals (investment)'!$B:$B,$A1220,'[1]Deals (investment)'!$V:$V,BD$1)</f>
        <v>#VALUE!</v>
      </c>
      <c r="BE1220" s="17" t="e">
        <f>SUMIFS('[1]Deals (investment)'!$C:$C,'[1]Deals (investment)'!$B:$B,$A1220,'[1]Deals (investment)'!$V:$V,BE$1)</f>
        <v>#VALUE!</v>
      </c>
      <c r="BF1220" s="17" t="e">
        <f>SUMIFS('[1]Deals (investment)'!$C:$C,'[1]Deals (investment)'!$B:$B,$A1220,'[1]Deals (investment)'!$V:$V,BF$1)</f>
        <v>#VALUE!</v>
      </c>
      <c r="BG1220" s="17" t="e">
        <f>SUMIFS('[1]Deals (investment)'!$C:$C,'[1]Deals (investment)'!$B:$B,$A1220,'[1]Deals (investment)'!$V:$V,BG$1)</f>
        <v>#VALUE!</v>
      </c>
      <c r="BH1220" s="17" t="e">
        <f>SUMIFS('[1]Deals (investment)'!$C:$C,'[1]Deals (investment)'!$B:$B,$A1220,'[1]Deals (investment)'!$V:$V,BH$1)</f>
        <v>#VALUE!</v>
      </c>
      <c r="BI1220" s="17" t="e">
        <f>SUMIFS('[1]Deals (investment)'!$C:$C,'[1]Deals (investment)'!$B:$B,$A1220,'[1]Deals (investment)'!$V:$V,BI$1)</f>
        <v>#VALUE!</v>
      </c>
      <c r="BJ1220" s="17" t="e">
        <f>SUMIFS('[1]Deals (investment)'!$C:$C,'[1]Deals (investment)'!$B:$B,$A1220,'[1]Deals (investment)'!$V:$V,BJ$1)</f>
        <v>#VALUE!</v>
      </c>
      <c r="BK1220" s="17" t="e">
        <f>SUMIFS('[1]Deals (investment)'!$C:$C,'[1]Deals (investment)'!$B:$B,$A1220,'[1]Deals (investment)'!$V:$V,BK$1)</f>
        <v>#VALUE!</v>
      </c>
      <c r="BL1220" s="17" t="e">
        <f>SUMIFS('[1]Deals (investment)'!$C:$C,'[1]Deals (investment)'!$B:$B,$A1220,'[1]Deals (investment)'!$V:$V,BL$1)</f>
        <v>#VALUE!</v>
      </c>
      <c r="BM1220" s="17" t="e">
        <f>SUMIFS('[1]Deals (investment)'!$C:$C,'[1]Deals (investment)'!$B:$B,$A1220,'[1]Deals (investment)'!$V:$V,BM$1)</f>
        <v>#VALUE!</v>
      </c>
      <c r="BN1220" s="15"/>
      <c r="BO1220" s="15"/>
      <c r="BP1220" s="22"/>
      <c r="BQ1220" s="15"/>
      <c r="BR1220" s="15"/>
      <c r="BS1220" s="15"/>
      <c r="BT1220" s="15"/>
      <c r="BU1220" s="15"/>
      <c r="BV1220" s="15"/>
      <c r="BW1220" s="15"/>
      <c r="BX1220" s="15"/>
      <c r="BY1220" s="15"/>
      <c r="BZ1220" s="15"/>
      <c r="CA1220" s="15"/>
      <c r="CB1220" s="15"/>
      <c r="CC1220" s="15"/>
      <c r="CD1220" s="15" t="str">
        <f t="shared" ref="CD1220:CD1232" si="183">CONCATENATE(A1220,B1220,C1220)</f>
        <v>M-FarmM-Farm connects smallholder African farmers with urban and export markets via SMS and a web-enabled marketplace. M-Farm negotiates with buyers to create demand and assures quality through its network of agents.Active</v>
      </c>
      <c r="CE1220" s="15"/>
      <c r="CF1220" s="15"/>
      <c r="CG1220" s="15"/>
      <c r="CH1220" s="15"/>
      <c r="CI1220" s="15"/>
      <c r="CJ1220" s="15"/>
    </row>
    <row r="1221" spans="1:118" ht="12.75">
      <c r="A1221" s="15" t="s">
        <v>8257</v>
      </c>
      <c r="B1221" s="15" t="s">
        <v>8258</v>
      </c>
      <c r="C1221" s="15" t="s">
        <v>58</v>
      </c>
      <c r="D1221" s="16">
        <v>2015</v>
      </c>
      <c r="E1221" s="15" t="s">
        <v>882</v>
      </c>
      <c r="F1221" s="15"/>
      <c r="G1221" s="15" t="s">
        <v>103</v>
      </c>
      <c r="H1221" s="15"/>
      <c r="I1221" s="15" t="s">
        <v>103</v>
      </c>
      <c r="J1221" s="15"/>
      <c r="K1221" s="17" t="e">
        <f t="shared" si="178"/>
        <v>#VALUE!</v>
      </c>
      <c r="L1221" s="15"/>
      <c r="M1221" s="18" t="e">
        <f t="shared" si="166"/>
        <v>#VALUE!</v>
      </c>
      <c r="N1221" s="15"/>
      <c r="O1221" s="15"/>
      <c r="P1221" s="15"/>
      <c r="Q1221" s="15"/>
      <c r="R1221" s="15" t="s">
        <v>46</v>
      </c>
      <c r="S1221" s="19" t="s">
        <v>144</v>
      </c>
      <c r="T1221" s="15" t="s">
        <v>312</v>
      </c>
      <c r="U1221" s="17" t="s">
        <v>312</v>
      </c>
      <c r="V1221" s="15" t="s">
        <v>8259</v>
      </c>
      <c r="W1221" s="15"/>
      <c r="X1221" s="15" t="s">
        <v>256</v>
      </c>
      <c r="Y1221" s="15" t="s">
        <v>8260</v>
      </c>
      <c r="AB1221" s="32">
        <v>43110</v>
      </c>
      <c r="AC1221" s="21" t="s">
        <v>8261</v>
      </c>
      <c r="AD1221" s="15"/>
      <c r="AE1221" s="21" t="s">
        <v>8262</v>
      </c>
      <c r="AF1221" s="21" t="s">
        <v>8263</v>
      </c>
      <c r="AG1221" s="22">
        <f t="shared" si="173"/>
        <v>0.61290322580645162</v>
      </c>
      <c r="AH1221" s="15" t="str">
        <f t="shared" si="182"/>
        <v/>
      </c>
      <c r="AI1221" s="22" t="e">
        <f>VLOOKUP(A1221,'[1]Deals (investment)'!$B$2:$Z$1497,1,FALSE)</f>
        <v>#N/A</v>
      </c>
      <c r="AJ1221" s="22" t="e">
        <f>VLOOKUP(A1221,'[1]Deals (investment)'!$B$2:$Z$870,15,FALSE)</f>
        <v>#N/A</v>
      </c>
      <c r="AK1221" s="17" t="e">
        <f>VLOOKUP(A1221,'[1]Deals (Exits)'!B:B,1,FALSE)</f>
        <v>#N/A</v>
      </c>
      <c r="AL1221" s="23">
        <f>VLOOKUP(G1221,[1]Lookups!$V$3:$Y$197,4,FALSE)</f>
        <v>0</v>
      </c>
      <c r="AM1221" s="17" t="str">
        <f>VLOOKUP(X1221,[1]Lookups!$B$3:$C$200,2,FALSE)</f>
        <v>Media &amp; Entertainment</v>
      </c>
      <c r="AN1221" s="17" t="e">
        <f>VLOOKUP(R1221,[1]Lookups!$H$3:$I$69,2,FALSE)</f>
        <v>#N/A</v>
      </c>
      <c r="AO1221" s="17" t="e">
        <f>VLOOKUP(T1221,[1]Lookups!$H$3:$I$69,2,FALSE)</f>
        <v>#N/A</v>
      </c>
      <c r="AP1221" s="17" t="e">
        <f>VLOOKUP(AN1221,[1]Lookups!$N$3:$O$11,2,FALSE)</f>
        <v>#N/A</v>
      </c>
      <c r="AQ1221" s="18" t="e">
        <f>COUNTIFS('[1]Deals (investment)'!$B:$B,$A1221)</f>
        <v>#VALUE!</v>
      </c>
      <c r="AR1221" s="18" t="e">
        <f>COUNTIFS('[1]Deals (investment)'!$B:$B,$A1221,'[1]Deals (investment)'!$T:$T,$AW$1)+COUNTIFS('[1]Deals (investment)'!$B:$B,$A1221,'[1]Deals (investment)'!$T:$T,$AX$1)+COUNTIFS('[1]Deals (investment)'!$B:$B,$A1221,'[1]Deals (investment)'!$T:$T,$AY$1)</f>
        <v>#VALUE!</v>
      </c>
      <c r="AS1221" s="17" t="e">
        <f>SUMIFS('[1]Deals (investment)'!$C:$C,'[1]Deals (investment)'!$B:$B,$A1221)</f>
        <v>#VALUE!</v>
      </c>
      <c r="AT1221" s="17" t="e">
        <f t="shared" si="179"/>
        <v>#VALUE!</v>
      </c>
      <c r="AU1221" s="18" t="e">
        <f>COUNTIF('[1]Deals (Exits)'!$B:$B,A1221)</f>
        <v>#VALUE!</v>
      </c>
      <c r="AV1221" s="17" t="e">
        <f>SUMIFS('[1]Deals (investment)'!$C:$C,'[1]Deals (investment)'!$B:$B,$A1221,'[1]Deals (investment)'!$T:$T,AV$1)</f>
        <v>#VALUE!</v>
      </c>
      <c r="AW1221" s="17" t="e">
        <f>SUMIFS('[1]Deals (investment)'!$C:$C,'[1]Deals (investment)'!$B:$B,$A1221,'[1]Deals (investment)'!$T:$T,AW$1)</f>
        <v>#VALUE!</v>
      </c>
      <c r="AX1221" s="17" t="e">
        <f>SUMIFS('[1]Deals (investment)'!$C:$C,'[1]Deals (investment)'!$B:$B,$A1221,'[1]Deals (investment)'!$T:$T,AX$1)</f>
        <v>#VALUE!</v>
      </c>
      <c r="AY1221" s="17" t="e">
        <f>SUMIFS('[1]Deals (investment)'!$C:$C,'[1]Deals (investment)'!$B:$B,$A1221,'[1]Deals (investment)'!$T:$T,AY$1)</f>
        <v>#VALUE!</v>
      </c>
      <c r="AZ1221" s="17" t="e">
        <f>SUMIFS('[1]Deals (investment)'!$C:$C,'[1]Deals (investment)'!$B:$B,$A1221,'[1]Deals (investment)'!$T:$T,AZ$1)</f>
        <v>#VALUE!</v>
      </c>
      <c r="BA1221" s="17" t="e">
        <f>SUMIFS('[1]Deals (investment)'!$C:$C,'[1]Deals (investment)'!$B:$B,$A1221,'[1]Deals (investment)'!$T:$T,BA$1)</f>
        <v>#VALUE!</v>
      </c>
      <c r="BB1221" s="17" t="e">
        <f>SUMIFS('[1]Deals (investment)'!$C:$C,'[1]Deals (investment)'!$B:$B,$A1221,'[1]Deals (investment)'!$T:$T,BB$1)</f>
        <v>#VALUE!</v>
      </c>
      <c r="BC1221" s="17" t="e">
        <f>SUMIFS('[1]Deals (Exits)'!$C:$C,'[1]Deals (Exits)'!$B:$B,$A1221)</f>
        <v>#VALUE!</v>
      </c>
      <c r="BD1221" s="17" t="e">
        <f>SUMIFS('[1]Deals (investment)'!$C:$C,'[1]Deals (investment)'!$B:$B,$A1221,'[1]Deals (investment)'!$V:$V,BD$1)</f>
        <v>#VALUE!</v>
      </c>
      <c r="BE1221" s="17" t="e">
        <f>SUMIFS('[1]Deals (investment)'!$C:$C,'[1]Deals (investment)'!$B:$B,$A1221,'[1]Deals (investment)'!$V:$V,BE$1)</f>
        <v>#VALUE!</v>
      </c>
      <c r="BF1221" s="17" t="e">
        <f>SUMIFS('[1]Deals (investment)'!$C:$C,'[1]Deals (investment)'!$B:$B,$A1221,'[1]Deals (investment)'!$V:$V,BF$1)</f>
        <v>#VALUE!</v>
      </c>
      <c r="BG1221" s="17" t="e">
        <f>SUMIFS('[1]Deals (investment)'!$C:$C,'[1]Deals (investment)'!$B:$B,$A1221,'[1]Deals (investment)'!$V:$V,BG$1)</f>
        <v>#VALUE!</v>
      </c>
      <c r="BH1221" s="17" t="e">
        <f>SUMIFS('[1]Deals (investment)'!$C:$C,'[1]Deals (investment)'!$B:$B,$A1221,'[1]Deals (investment)'!$V:$V,BH$1)</f>
        <v>#VALUE!</v>
      </c>
      <c r="BI1221" s="17" t="e">
        <f>SUMIFS('[1]Deals (investment)'!$C:$C,'[1]Deals (investment)'!$B:$B,$A1221,'[1]Deals (investment)'!$V:$V,BI$1)</f>
        <v>#VALUE!</v>
      </c>
      <c r="BJ1221" s="17" t="e">
        <f>SUMIFS('[1]Deals (investment)'!$C:$C,'[1]Deals (investment)'!$B:$B,$A1221,'[1]Deals (investment)'!$V:$V,BJ$1)</f>
        <v>#VALUE!</v>
      </c>
      <c r="BK1221" s="17" t="e">
        <f>SUMIFS('[1]Deals (investment)'!$C:$C,'[1]Deals (investment)'!$B:$B,$A1221,'[1]Deals (investment)'!$V:$V,BK$1)</f>
        <v>#VALUE!</v>
      </c>
      <c r="BL1221" s="17" t="e">
        <f>SUMIFS('[1]Deals (investment)'!$C:$C,'[1]Deals (investment)'!$B:$B,$A1221,'[1]Deals (investment)'!$V:$V,BL$1)</f>
        <v>#VALUE!</v>
      </c>
      <c r="BM1221" s="17" t="e">
        <f>SUMIFS('[1]Deals (investment)'!$C:$C,'[1]Deals (investment)'!$B:$B,$A1221,'[1]Deals (investment)'!$V:$V,BM$1)</f>
        <v>#VALUE!</v>
      </c>
      <c r="BN1221" s="15"/>
      <c r="BO1221" s="15"/>
      <c r="BP1221" s="22"/>
      <c r="BQ1221" s="15"/>
      <c r="BR1221" s="15"/>
      <c r="BS1221" s="15"/>
      <c r="BT1221" s="15"/>
      <c r="BU1221" s="15"/>
      <c r="BV1221" s="15"/>
      <c r="BW1221" s="15"/>
      <c r="BX1221" s="15"/>
      <c r="BY1221" s="15"/>
      <c r="BZ1221" s="15"/>
      <c r="CA1221" s="15"/>
      <c r="CB1221" s="15"/>
      <c r="CC1221" s="15"/>
      <c r="CD1221" s="15" t="str">
        <f t="shared" si="183"/>
        <v>M-Paperm-paper is a digital newsstand that brings together all local newspapers and magazines to the user's mobile device. With M-Paper, user can download and read all Tanzanian magazines and newspapers on mobile phone or website.Active</v>
      </c>
      <c r="CE1221" s="15"/>
      <c r="CF1221" s="15"/>
      <c r="CG1221" s="15"/>
      <c r="CH1221" s="15"/>
      <c r="CI1221" s="15"/>
      <c r="CJ1221" s="15"/>
    </row>
    <row r="1222" spans="1:118" ht="12.75">
      <c r="A1222" s="15" t="s">
        <v>8264</v>
      </c>
      <c r="B1222" s="15"/>
      <c r="C1222" s="15" t="s">
        <v>58</v>
      </c>
      <c r="D1222" s="16"/>
      <c r="E1222" s="15"/>
      <c r="F1222" s="15"/>
      <c r="G1222" s="15"/>
      <c r="H1222" s="15"/>
      <c r="I1222" s="15"/>
      <c r="J1222" s="15"/>
      <c r="K1222" s="17" t="e">
        <f t="shared" si="178"/>
        <v>#VALUE!</v>
      </c>
      <c r="L1222" s="15"/>
      <c r="M1222" s="18" t="e">
        <f t="shared" si="166"/>
        <v>#VALUE!</v>
      </c>
      <c r="N1222" s="15"/>
      <c r="O1222" s="15"/>
      <c r="P1222" s="15"/>
      <c r="Q1222" s="15"/>
      <c r="R1222" s="15"/>
      <c r="S1222" s="19"/>
      <c r="T1222" s="15"/>
      <c r="U1222" s="17"/>
      <c r="V1222" s="15"/>
      <c r="W1222" s="15"/>
      <c r="X1222" s="15"/>
      <c r="Y1222" s="15"/>
      <c r="AB1222" s="20"/>
      <c r="AC1222" s="15"/>
      <c r="AD1222" s="15"/>
      <c r="AE1222" s="15"/>
      <c r="AF1222" s="15"/>
      <c r="AG1222" s="22">
        <f t="shared" si="173"/>
        <v>9.6774193548387094E-2</v>
      </c>
      <c r="AH1222" s="15" t="str">
        <f t="shared" si="182"/>
        <v/>
      </c>
      <c r="AI1222" s="22" t="e">
        <f>VLOOKUP(A1222,'[1]Deals (investment)'!$B$2:$Z$1497,1,FALSE)</f>
        <v>#N/A</v>
      </c>
      <c r="AJ1222" s="22" t="e">
        <f>VLOOKUP(A1222,'[1]Deals (investment)'!$B$2:$Z$870,15,FALSE)</f>
        <v>#N/A</v>
      </c>
      <c r="AK1222" s="17" t="e">
        <f>VLOOKUP(A1222,'[1]Deals (Exits)'!B:B,1,FALSE)</f>
        <v>#N/A</v>
      </c>
      <c r="AL1222" s="23" t="e">
        <f>VLOOKUP(G1222,[1]Lookups!$V$3:$Y$197,4,FALSE)</f>
        <v>#N/A</v>
      </c>
      <c r="AM1222" s="17" t="e">
        <f>VLOOKUP(X1222,[1]Lookups!$B$3:$C$200,2,FALSE)</f>
        <v>#N/A</v>
      </c>
      <c r="AN1222" s="17" t="e">
        <f>VLOOKUP(R1222,[1]Lookups!$H$3:$I$69,2,FALSE)</f>
        <v>#N/A</v>
      </c>
      <c r="AO1222" s="17" t="e">
        <f>VLOOKUP(T1222,[1]Lookups!$H$3:$I$69,2,FALSE)</f>
        <v>#N/A</v>
      </c>
      <c r="AP1222" s="17" t="e">
        <f>VLOOKUP(AN1222,[1]Lookups!$N$3:$O$11,2,FALSE)</f>
        <v>#N/A</v>
      </c>
      <c r="AQ1222" s="18" t="e">
        <f>COUNTIFS('[1]Deals (investment)'!$B:$B,$A1222)</f>
        <v>#VALUE!</v>
      </c>
      <c r="AR1222" s="18" t="e">
        <f>COUNTIFS('[1]Deals (investment)'!$B:$B,$A1222,'[1]Deals (investment)'!$T:$T,$AW$1)+COUNTIFS('[1]Deals (investment)'!$B:$B,$A1222,'[1]Deals (investment)'!$T:$T,$AX$1)+COUNTIFS('[1]Deals (investment)'!$B:$B,$A1222,'[1]Deals (investment)'!$T:$T,$AY$1)</f>
        <v>#VALUE!</v>
      </c>
      <c r="AS1222" s="17" t="e">
        <f>SUMIFS('[1]Deals (investment)'!$C:$C,'[1]Deals (investment)'!$B:$B,$A1222)</f>
        <v>#VALUE!</v>
      </c>
      <c r="AT1222" s="17" t="e">
        <f t="shared" si="179"/>
        <v>#VALUE!</v>
      </c>
      <c r="AU1222" s="18" t="e">
        <f>COUNTIF('[1]Deals (Exits)'!$B:$B,A1222)</f>
        <v>#VALUE!</v>
      </c>
      <c r="AV1222" s="17" t="e">
        <f>SUMIFS('[1]Deals (investment)'!$C:$C,'[1]Deals (investment)'!$B:$B,$A1222,'[1]Deals (investment)'!$T:$T,AV$1)</f>
        <v>#VALUE!</v>
      </c>
      <c r="AW1222" s="17" t="e">
        <f>SUMIFS('[1]Deals (investment)'!$C:$C,'[1]Deals (investment)'!$B:$B,$A1222,'[1]Deals (investment)'!$T:$T,AW$1)</f>
        <v>#VALUE!</v>
      </c>
      <c r="AX1222" s="17" t="e">
        <f>SUMIFS('[1]Deals (investment)'!$C:$C,'[1]Deals (investment)'!$B:$B,$A1222,'[1]Deals (investment)'!$T:$T,AX$1)</f>
        <v>#VALUE!</v>
      </c>
      <c r="AY1222" s="17" t="e">
        <f>SUMIFS('[1]Deals (investment)'!$C:$C,'[1]Deals (investment)'!$B:$B,$A1222,'[1]Deals (investment)'!$T:$T,AY$1)</f>
        <v>#VALUE!</v>
      </c>
      <c r="AZ1222" s="17" t="e">
        <f>SUMIFS('[1]Deals (investment)'!$C:$C,'[1]Deals (investment)'!$B:$B,$A1222,'[1]Deals (investment)'!$T:$T,AZ$1)</f>
        <v>#VALUE!</v>
      </c>
      <c r="BA1222" s="17" t="e">
        <f>SUMIFS('[1]Deals (investment)'!$C:$C,'[1]Deals (investment)'!$B:$B,$A1222,'[1]Deals (investment)'!$T:$T,BA$1)</f>
        <v>#VALUE!</v>
      </c>
      <c r="BB1222" s="17" t="e">
        <f>SUMIFS('[1]Deals (investment)'!$C:$C,'[1]Deals (investment)'!$B:$B,$A1222,'[1]Deals (investment)'!$T:$T,BB$1)</f>
        <v>#VALUE!</v>
      </c>
      <c r="BC1222" s="17" t="e">
        <f>SUMIFS('[1]Deals (Exits)'!$C:$C,'[1]Deals (Exits)'!$B:$B,$A1222)</f>
        <v>#VALUE!</v>
      </c>
      <c r="BD1222" s="17" t="e">
        <f>SUMIFS('[1]Deals (investment)'!$C:$C,'[1]Deals (investment)'!$B:$B,$A1222,'[1]Deals (investment)'!$V:$V,BD$1)</f>
        <v>#VALUE!</v>
      </c>
      <c r="BE1222" s="17" t="e">
        <f>SUMIFS('[1]Deals (investment)'!$C:$C,'[1]Deals (investment)'!$B:$B,$A1222,'[1]Deals (investment)'!$V:$V,BE$1)</f>
        <v>#VALUE!</v>
      </c>
      <c r="BF1222" s="17" t="e">
        <f>SUMIFS('[1]Deals (investment)'!$C:$C,'[1]Deals (investment)'!$B:$B,$A1222,'[1]Deals (investment)'!$V:$V,BF$1)</f>
        <v>#VALUE!</v>
      </c>
      <c r="BG1222" s="17" t="e">
        <f>SUMIFS('[1]Deals (investment)'!$C:$C,'[1]Deals (investment)'!$B:$B,$A1222,'[1]Deals (investment)'!$V:$V,BG$1)</f>
        <v>#VALUE!</v>
      </c>
      <c r="BH1222" s="17" t="e">
        <f>SUMIFS('[1]Deals (investment)'!$C:$C,'[1]Deals (investment)'!$B:$B,$A1222,'[1]Deals (investment)'!$V:$V,BH$1)</f>
        <v>#VALUE!</v>
      </c>
      <c r="BI1222" s="17" t="e">
        <f>SUMIFS('[1]Deals (investment)'!$C:$C,'[1]Deals (investment)'!$B:$B,$A1222,'[1]Deals (investment)'!$V:$V,BI$1)</f>
        <v>#VALUE!</v>
      </c>
      <c r="BJ1222" s="17" t="e">
        <f>SUMIFS('[1]Deals (investment)'!$C:$C,'[1]Deals (investment)'!$B:$B,$A1222,'[1]Deals (investment)'!$V:$V,BJ$1)</f>
        <v>#VALUE!</v>
      </c>
      <c r="BK1222" s="17" t="e">
        <f>SUMIFS('[1]Deals (investment)'!$C:$C,'[1]Deals (investment)'!$B:$B,$A1222,'[1]Deals (investment)'!$V:$V,BK$1)</f>
        <v>#VALUE!</v>
      </c>
      <c r="BL1222" s="17" t="e">
        <f>SUMIFS('[1]Deals (investment)'!$C:$C,'[1]Deals (investment)'!$B:$B,$A1222,'[1]Deals (investment)'!$V:$V,BL$1)</f>
        <v>#VALUE!</v>
      </c>
      <c r="BM1222" s="17" t="e">
        <f>SUMIFS('[1]Deals (investment)'!$C:$C,'[1]Deals (investment)'!$B:$B,$A1222,'[1]Deals (investment)'!$V:$V,BM$1)</f>
        <v>#VALUE!</v>
      </c>
      <c r="BN1222" s="15"/>
      <c r="BO1222" s="15"/>
      <c r="BP1222" s="22"/>
      <c r="BQ1222" s="15"/>
      <c r="BR1222" s="15"/>
      <c r="BS1222" s="15"/>
      <c r="BT1222" s="15"/>
      <c r="BU1222" s="15"/>
      <c r="BV1222" s="15"/>
      <c r="BW1222" s="15"/>
      <c r="BX1222" s="15"/>
      <c r="BY1222" s="15"/>
      <c r="BZ1222" s="15"/>
      <c r="CA1222" s="15"/>
      <c r="CB1222" s="15"/>
      <c r="CC1222" s="15"/>
      <c r="CD1222" s="15" t="str">
        <f t="shared" si="183"/>
        <v>Maaso AwoActive</v>
      </c>
      <c r="CE1222" s="15"/>
      <c r="CF1222" s="15"/>
      <c r="CG1222" s="15"/>
      <c r="CH1222" s="15"/>
      <c r="CI1222" s="15"/>
      <c r="CJ1222" s="15"/>
    </row>
    <row r="1223" spans="1:118" ht="12.75">
      <c r="A1223" s="15" t="s">
        <v>8265</v>
      </c>
      <c r="B1223" s="15" t="s">
        <v>8266</v>
      </c>
      <c r="C1223" s="15" t="s">
        <v>58</v>
      </c>
      <c r="D1223" s="16"/>
      <c r="E1223" s="15"/>
      <c r="F1223" s="15"/>
      <c r="G1223" s="15"/>
      <c r="H1223" s="15"/>
      <c r="I1223" s="15"/>
      <c r="J1223" s="15"/>
      <c r="K1223" s="17" t="e">
        <f t="shared" si="178"/>
        <v>#VALUE!</v>
      </c>
      <c r="L1223" s="15"/>
      <c r="M1223" s="18" t="e">
        <f t="shared" si="166"/>
        <v>#VALUE!</v>
      </c>
      <c r="N1223" s="15"/>
      <c r="O1223" s="15"/>
      <c r="P1223" s="15"/>
      <c r="Q1223" s="15"/>
      <c r="R1223" s="15"/>
      <c r="S1223" s="19"/>
      <c r="T1223" s="15"/>
      <c r="U1223" s="17"/>
      <c r="V1223" s="15"/>
      <c r="W1223" s="15"/>
      <c r="X1223" s="15"/>
      <c r="Y1223" s="15"/>
      <c r="AB1223" s="20"/>
      <c r="AC1223" s="15"/>
      <c r="AD1223" s="15"/>
      <c r="AE1223" s="15"/>
      <c r="AF1223" s="15"/>
      <c r="AG1223" s="22">
        <f t="shared" si="173"/>
        <v>0.12903225806451613</v>
      </c>
      <c r="AH1223" s="15" t="str">
        <f t="shared" si="182"/>
        <v/>
      </c>
      <c r="AI1223" s="22" t="e">
        <f>VLOOKUP(A1223,'[1]Deals (investment)'!$B$2:$Z$1497,1,FALSE)</f>
        <v>#N/A</v>
      </c>
      <c r="AJ1223" s="22" t="e">
        <f>VLOOKUP(A1223,'[1]Deals (investment)'!$B$2:$Z$870,15,FALSE)</f>
        <v>#N/A</v>
      </c>
      <c r="AK1223" s="17" t="e">
        <f>VLOOKUP(A1223,'[1]Deals (Exits)'!B:B,1,FALSE)</f>
        <v>#N/A</v>
      </c>
      <c r="AL1223" s="23" t="e">
        <f>VLOOKUP(G1223,[1]Lookups!$V$3:$Y$197,4,FALSE)</f>
        <v>#N/A</v>
      </c>
      <c r="AM1223" s="17" t="e">
        <f>VLOOKUP(X1223,[1]Lookups!$B$3:$C$200,2,FALSE)</f>
        <v>#N/A</v>
      </c>
      <c r="AN1223" s="17" t="e">
        <f>VLOOKUP(R1223,[1]Lookups!$H$3:$I$69,2,FALSE)</f>
        <v>#N/A</v>
      </c>
      <c r="AO1223" s="17" t="e">
        <f>VLOOKUP(T1223,[1]Lookups!$H$3:$I$69,2,FALSE)</f>
        <v>#N/A</v>
      </c>
      <c r="AP1223" s="17" t="e">
        <f>VLOOKUP(AN1223,[1]Lookups!$N$3:$O$11,2,FALSE)</f>
        <v>#N/A</v>
      </c>
      <c r="AQ1223" s="18" t="e">
        <f>COUNTIFS('[1]Deals (investment)'!$B:$B,$A1223)</f>
        <v>#VALUE!</v>
      </c>
      <c r="AR1223" s="18" t="e">
        <f>COUNTIFS('[1]Deals (investment)'!$B:$B,$A1223,'[1]Deals (investment)'!$T:$T,$AW$1)+COUNTIFS('[1]Deals (investment)'!$B:$B,$A1223,'[1]Deals (investment)'!$T:$T,$AX$1)+COUNTIFS('[1]Deals (investment)'!$B:$B,$A1223,'[1]Deals (investment)'!$T:$T,$AY$1)</f>
        <v>#VALUE!</v>
      </c>
      <c r="AS1223" s="17" t="e">
        <f>SUMIFS('[1]Deals (investment)'!$C:$C,'[1]Deals (investment)'!$B:$B,$A1223)</f>
        <v>#VALUE!</v>
      </c>
      <c r="AT1223" s="17" t="e">
        <f t="shared" si="179"/>
        <v>#VALUE!</v>
      </c>
      <c r="AU1223" s="18" t="e">
        <f>COUNTIF('[1]Deals (Exits)'!$B:$B,A1223)</f>
        <v>#VALUE!</v>
      </c>
      <c r="AV1223" s="17" t="e">
        <f>SUMIFS('[1]Deals (investment)'!$C:$C,'[1]Deals (investment)'!$B:$B,$A1223,'[1]Deals (investment)'!$T:$T,AV$1)</f>
        <v>#VALUE!</v>
      </c>
      <c r="AW1223" s="17" t="e">
        <f>SUMIFS('[1]Deals (investment)'!$C:$C,'[1]Deals (investment)'!$B:$B,$A1223,'[1]Deals (investment)'!$T:$T,AW$1)</f>
        <v>#VALUE!</v>
      </c>
      <c r="AX1223" s="17" t="e">
        <f>SUMIFS('[1]Deals (investment)'!$C:$C,'[1]Deals (investment)'!$B:$B,$A1223,'[1]Deals (investment)'!$T:$T,AX$1)</f>
        <v>#VALUE!</v>
      </c>
      <c r="AY1223" s="17" t="e">
        <f>SUMIFS('[1]Deals (investment)'!$C:$C,'[1]Deals (investment)'!$B:$B,$A1223,'[1]Deals (investment)'!$T:$T,AY$1)</f>
        <v>#VALUE!</v>
      </c>
      <c r="AZ1223" s="17" t="e">
        <f>SUMIFS('[1]Deals (investment)'!$C:$C,'[1]Deals (investment)'!$B:$B,$A1223,'[1]Deals (investment)'!$T:$T,AZ$1)</f>
        <v>#VALUE!</v>
      </c>
      <c r="BA1223" s="17" t="e">
        <f>SUMIFS('[1]Deals (investment)'!$C:$C,'[1]Deals (investment)'!$B:$B,$A1223,'[1]Deals (investment)'!$T:$T,BA$1)</f>
        <v>#VALUE!</v>
      </c>
      <c r="BB1223" s="17" t="e">
        <f>SUMIFS('[1]Deals (investment)'!$C:$C,'[1]Deals (investment)'!$B:$B,$A1223,'[1]Deals (investment)'!$T:$T,BB$1)</f>
        <v>#VALUE!</v>
      </c>
      <c r="BC1223" s="17" t="e">
        <f>SUMIFS('[1]Deals (Exits)'!$C:$C,'[1]Deals (Exits)'!$B:$B,$A1223)</f>
        <v>#VALUE!</v>
      </c>
      <c r="BD1223" s="17" t="e">
        <f>SUMIFS('[1]Deals (investment)'!$C:$C,'[1]Deals (investment)'!$B:$B,$A1223,'[1]Deals (investment)'!$V:$V,BD$1)</f>
        <v>#VALUE!</v>
      </c>
      <c r="BE1223" s="17" t="e">
        <f>SUMIFS('[1]Deals (investment)'!$C:$C,'[1]Deals (investment)'!$B:$B,$A1223,'[1]Deals (investment)'!$V:$V,BE$1)</f>
        <v>#VALUE!</v>
      </c>
      <c r="BF1223" s="17" t="e">
        <f>SUMIFS('[1]Deals (investment)'!$C:$C,'[1]Deals (investment)'!$B:$B,$A1223,'[1]Deals (investment)'!$V:$V,BF$1)</f>
        <v>#VALUE!</v>
      </c>
      <c r="BG1223" s="17" t="e">
        <f>SUMIFS('[1]Deals (investment)'!$C:$C,'[1]Deals (investment)'!$B:$B,$A1223,'[1]Deals (investment)'!$V:$V,BG$1)</f>
        <v>#VALUE!</v>
      </c>
      <c r="BH1223" s="17" t="e">
        <f>SUMIFS('[1]Deals (investment)'!$C:$C,'[1]Deals (investment)'!$B:$B,$A1223,'[1]Deals (investment)'!$V:$V,BH$1)</f>
        <v>#VALUE!</v>
      </c>
      <c r="BI1223" s="17" t="e">
        <f>SUMIFS('[1]Deals (investment)'!$C:$C,'[1]Deals (investment)'!$B:$B,$A1223,'[1]Deals (investment)'!$V:$V,BI$1)</f>
        <v>#VALUE!</v>
      </c>
      <c r="BJ1223" s="17" t="e">
        <f>SUMIFS('[1]Deals (investment)'!$C:$C,'[1]Deals (investment)'!$B:$B,$A1223,'[1]Deals (investment)'!$V:$V,BJ$1)</f>
        <v>#VALUE!</v>
      </c>
      <c r="BK1223" s="17" t="e">
        <f>SUMIFS('[1]Deals (investment)'!$C:$C,'[1]Deals (investment)'!$B:$B,$A1223,'[1]Deals (investment)'!$V:$V,BK$1)</f>
        <v>#VALUE!</v>
      </c>
      <c r="BL1223" s="17" t="e">
        <f>SUMIFS('[1]Deals (investment)'!$C:$C,'[1]Deals (investment)'!$B:$B,$A1223,'[1]Deals (investment)'!$V:$V,BL$1)</f>
        <v>#VALUE!</v>
      </c>
      <c r="BM1223" s="17" t="e">
        <f>SUMIFS('[1]Deals (investment)'!$C:$C,'[1]Deals (investment)'!$B:$B,$A1223,'[1]Deals (investment)'!$V:$V,BM$1)</f>
        <v>#VALUE!</v>
      </c>
      <c r="BN1223" s="15"/>
      <c r="BO1223" s="15"/>
      <c r="BP1223" s="22"/>
      <c r="BQ1223" s="15"/>
      <c r="BR1223" s="15"/>
      <c r="BS1223" s="15"/>
      <c r="BT1223" s="15"/>
      <c r="BU1223" s="15"/>
      <c r="BV1223" s="15"/>
      <c r="BW1223" s="15"/>
      <c r="BX1223" s="15"/>
      <c r="BY1223" s="15"/>
      <c r="BZ1223" s="15"/>
      <c r="CA1223" s="15"/>
      <c r="CB1223" s="15"/>
      <c r="CC1223" s="15"/>
      <c r="CD1223" s="15" t="str">
        <f t="shared" si="183"/>
        <v>Machine KindMachine Kind provides driver behaviour insights and advice to first time car buyers and ownersActive</v>
      </c>
      <c r="CE1223" s="15"/>
      <c r="CF1223" s="15"/>
      <c r="CG1223" s="15"/>
      <c r="CH1223" s="15"/>
      <c r="CI1223" s="15"/>
      <c r="CJ1223" s="15"/>
    </row>
    <row r="1224" spans="1:118" ht="12.75">
      <c r="A1224" s="15" t="s">
        <v>8267</v>
      </c>
      <c r="B1224" s="15" t="s">
        <v>8268</v>
      </c>
      <c r="C1224" s="15" t="s">
        <v>46</v>
      </c>
      <c r="D1224" s="16">
        <v>1993</v>
      </c>
      <c r="E1224" s="26" t="s">
        <v>8269</v>
      </c>
      <c r="F1224" s="26"/>
      <c r="G1224" s="26" t="s">
        <v>129</v>
      </c>
      <c r="H1224" s="26"/>
      <c r="I1224" s="15" t="s">
        <v>129</v>
      </c>
      <c r="J1224" s="26"/>
      <c r="K1224" s="17" t="e">
        <f t="shared" si="178"/>
        <v>#VALUE!</v>
      </c>
      <c r="L1224" s="15"/>
      <c r="M1224" s="18" t="e">
        <f t="shared" si="166"/>
        <v>#VALUE!</v>
      </c>
      <c r="N1224" s="15"/>
      <c r="O1224" s="15"/>
      <c r="P1224" s="15"/>
      <c r="Q1224" s="15"/>
      <c r="R1224" s="15"/>
      <c r="S1224" s="19"/>
      <c r="T1224" s="15"/>
      <c r="U1224" s="17"/>
      <c r="V1224" s="15" t="s">
        <v>8270</v>
      </c>
      <c r="W1224" s="15">
        <v>0</v>
      </c>
      <c r="X1224" s="15" t="s">
        <v>538</v>
      </c>
      <c r="Y1224" s="15" t="s">
        <v>538</v>
      </c>
      <c r="AB1224" s="20"/>
      <c r="AC1224" s="21" t="s">
        <v>8271</v>
      </c>
      <c r="AD1224" s="15"/>
      <c r="AE1224" s="15"/>
      <c r="AF1224" s="21" t="s">
        <v>8272</v>
      </c>
      <c r="AG1224" s="22">
        <f t="shared" si="173"/>
        <v>0.45161290322580644</v>
      </c>
      <c r="AH1224" s="15" t="str">
        <f t="shared" si="182"/>
        <v/>
      </c>
      <c r="AI1224" s="22" t="e">
        <f>VLOOKUP(A1224,'[1]Deals (investment)'!$B$2:$Z$1497,1,FALSE)</f>
        <v>#N/A</v>
      </c>
      <c r="AJ1224" s="22" t="e">
        <f>VLOOKUP(A1224,'[1]Deals (investment)'!$B$2:$Z$870,15,FALSE)</f>
        <v>#N/A</v>
      </c>
      <c r="AK1224" s="17" t="str">
        <f>VLOOKUP(A1224,'[1]Deals (Exits)'!B:B,1,FALSE)</f>
        <v>Misr Hytech</v>
      </c>
      <c r="AL1224" s="23">
        <f>VLOOKUP(G1224,[1]Lookups!$V$3:$Y$197,4,FALSE)</f>
        <v>0</v>
      </c>
      <c r="AM1224" s="17" t="str">
        <f>VLOOKUP(X1224,[1]Lookups!$B$3:$C$200,2,FALSE)</f>
        <v>Agriculture</v>
      </c>
      <c r="AN1224" s="17" t="e">
        <f>VLOOKUP(R1224,[1]Lookups!$H$3:$I$69,2,FALSE)</f>
        <v>#N/A</v>
      </c>
      <c r="AO1224" s="17" t="e">
        <f>VLOOKUP(T1224,[1]Lookups!$H$3:$I$69,2,FALSE)</f>
        <v>#N/A</v>
      </c>
      <c r="AP1224" s="17" t="e">
        <f>VLOOKUP(AN1224,[1]Lookups!$N$3:$O$11,2,FALSE)</f>
        <v>#N/A</v>
      </c>
      <c r="AQ1224" s="18" t="e">
        <f>COUNTIFS('[1]Deals (investment)'!$B:$B,$A1224)</f>
        <v>#VALUE!</v>
      </c>
      <c r="AR1224" s="18" t="e">
        <f>COUNTIFS('[1]Deals (investment)'!$B:$B,$A1224,'[1]Deals (investment)'!$T:$T,$AW$1)+COUNTIFS('[1]Deals (investment)'!$B:$B,$A1224,'[1]Deals (investment)'!$T:$T,$AX$1)+COUNTIFS('[1]Deals (investment)'!$B:$B,$A1224,'[1]Deals (investment)'!$T:$T,$AY$1)</f>
        <v>#VALUE!</v>
      </c>
      <c r="AS1224" s="17" t="e">
        <f>SUMIFS('[1]Deals (investment)'!$C:$C,'[1]Deals (investment)'!$B:$B,$A1224)</f>
        <v>#VALUE!</v>
      </c>
      <c r="AT1224" s="17" t="e">
        <f t="shared" si="179"/>
        <v>#VALUE!</v>
      </c>
      <c r="AU1224" s="18" t="e">
        <f>COUNTIF('[1]Deals (Exits)'!$B:$B,A1224)</f>
        <v>#VALUE!</v>
      </c>
      <c r="AV1224" s="17" t="e">
        <f>SUMIFS('[1]Deals (investment)'!$C:$C,'[1]Deals (investment)'!$B:$B,$A1224,'[1]Deals (investment)'!$T:$T,AV$1)</f>
        <v>#VALUE!</v>
      </c>
      <c r="AW1224" s="17" t="e">
        <f>SUMIFS('[1]Deals (investment)'!$C:$C,'[1]Deals (investment)'!$B:$B,$A1224,'[1]Deals (investment)'!$T:$T,AW$1)</f>
        <v>#VALUE!</v>
      </c>
      <c r="AX1224" s="17" t="e">
        <f>SUMIFS('[1]Deals (investment)'!$C:$C,'[1]Deals (investment)'!$B:$B,$A1224,'[1]Deals (investment)'!$T:$T,AX$1)</f>
        <v>#VALUE!</v>
      </c>
      <c r="AY1224" s="17" t="e">
        <f>SUMIFS('[1]Deals (investment)'!$C:$C,'[1]Deals (investment)'!$B:$B,$A1224,'[1]Deals (investment)'!$T:$T,AY$1)</f>
        <v>#VALUE!</v>
      </c>
      <c r="AZ1224" s="17" t="e">
        <f>SUMIFS('[1]Deals (investment)'!$C:$C,'[1]Deals (investment)'!$B:$B,$A1224,'[1]Deals (investment)'!$T:$T,AZ$1)</f>
        <v>#VALUE!</v>
      </c>
      <c r="BA1224" s="17" t="e">
        <f>SUMIFS('[1]Deals (investment)'!$C:$C,'[1]Deals (investment)'!$B:$B,$A1224,'[1]Deals (investment)'!$T:$T,BA$1)</f>
        <v>#VALUE!</v>
      </c>
      <c r="BB1224" s="17" t="e">
        <f>SUMIFS('[1]Deals (investment)'!$C:$C,'[1]Deals (investment)'!$B:$B,$A1224,'[1]Deals (investment)'!$T:$T,BB$1)</f>
        <v>#VALUE!</v>
      </c>
      <c r="BC1224" s="17" t="e">
        <f>SUMIFS('[1]Deals (Exits)'!$C:$C,'[1]Deals (Exits)'!$B:$B,$A1224)</f>
        <v>#VALUE!</v>
      </c>
      <c r="BD1224" s="17" t="e">
        <f>SUMIFS('[1]Deals (investment)'!$C:$C,'[1]Deals (investment)'!$B:$B,$A1224,'[1]Deals (investment)'!$V:$V,BD$1)</f>
        <v>#VALUE!</v>
      </c>
      <c r="BE1224" s="17" t="e">
        <f>SUMIFS('[1]Deals (investment)'!$C:$C,'[1]Deals (investment)'!$B:$B,$A1224,'[1]Deals (investment)'!$V:$V,BE$1)</f>
        <v>#VALUE!</v>
      </c>
      <c r="BF1224" s="17" t="e">
        <f>SUMIFS('[1]Deals (investment)'!$C:$C,'[1]Deals (investment)'!$B:$B,$A1224,'[1]Deals (investment)'!$V:$V,BF$1)</f>
        <v>#VALUE!</v>
      </c>
      <c r="BG1224" s="17" t="e">
        <f>SUMIFS('[1]Deals (investment)'!$C:$C,'[1]Deals (investment)'!$B:$B,$A1224,'[1]Deals (investment)'!$V:$V,BG$1)</f>
        <v>#VALUE!</v>
      </c>
      <c r="BH1224" s="17" t="e">
        <f>SUMIFS('[1]Deals (investment)'!$C:$C,'[1]Deals (investment)'!$B:$B,$A1224,'[1]Deals (investment)'!$V:$V,BH$1)</f>
        <v>#VALUE!</v>
      </c>
      <c r="BI1224" s="17" t="e">
        <f>SUMIFS('[1]Deals (investment)'!$C:$C,'[1]Deals (investment)'!$B:$B,$A1224,'[1]Deals (investment)'!$V:$V,BI$1)</f>
        <v>#VALUE!</v>
      </c>
      <c r="BJ1224" s="17" t="e">
        <f>SUMIFS('[1]Deals (investment)'!$C:$C,'[1]Deals (investment)'!$B:$B,$A1224,'[1]Deals (investment)'!$V:$V,BJ$1)</f>
        <v>#VALUE!</v>
      </c>
      <c r="BK1224" s="17" t="e">
        <f>SUMIFS('[1]Deals (investment)'!$C:$C,'[1]Deals (investment)'!$B:$B,$A1224,'[1]Deals (investment)'!$V:$V,BK$1)</f>
        <v>#VALUE!</v>
      </c>
      <c r="BL1224" s="17" t="e">
        <f>SUMIFS('[1]Deals (investment)'!$C:$C,'[1]Deals (investment)'!$B:$B,$A1224,'[1]Deals (investment)'!$V:$V,BL$1)</f>
        <v>#VALUE!</v>
      </c>
      <c r="BM1224" s="17" t="e">
        <f>SUMIFS('[1]Deals (investment)'!$C:$C,'[1]Deals (investment)'!$B:$B,$A1224,'[1]Deals (investment)'!$V:$V,BM$1)</f>
        <v>#VALUE!</v>
      </c>
      <c r="BN1224" s="15"/>
      <c r="BO1224" s="15"/>
      <c r="BP1224" s="22"/>
      <c r="BQ1224" s="15"/>
      <c r="BR1224" s="15"/>
      <c r="BS1224" s="15"/>
      <c r="BT1224" s="15"/>
      <c r="BU1224" s="15"/>
      <c r="BV1224" s="15"/>
      <c r="BW1224" s="15"/>
      <c r="BX1224" s="15"/>
      <c r="BY1224" s="15"/>
      <c r="BZ1224" s="15"/>
      <c r="CA1224" s="15"/>
      <c r="CB1224" s="15"/>
      <c r="CC1224" s="15"/>
      <c r="CD1224" s="15" t="str">
        <f t="shared" si="183"/>
        <v>Misr HytechProducer of proprietary agricultural seeds based in Egypt. The company develops hybrid seeds of white corn, yellow corn, grain and fodder sorghum, sweet corn and vegetable for farmers which adapted to the Egyptian marketAcquired</v>
      </c>
      <c r="CE1224" s="15"/>
      <c r="CF1224" s="15"/>
      <c r="CG1224" s="15"/>
      <c r="CH1224" s="15"/>
      <c r="CI1224" s="15"/>
      <c r="CJ1224" s="15"/>
    </row>
    <row r="1225" spans="1:118" ht="12.75">
      <c r="A1225" s="15" t="s">
        <v>8273</v>
      </c>
      <c r="B1225" s="15" t="s">
        <v>8274</v>
      </c>
      <c r="C1225" s="15" t="s">
        <v>58</v>
      </c>
      <c r="D1225" s="16">
        <v>2017</v>
      </c>
      <c r="E1225" s="15" t="s">
        <v>8275</v>
      </c>
      <c r="F1225" s="15" t="s">
        <v>110</v>
      </c>
      <c r="G1225" s="15" t="s">
        <v>891</v>
      </c>
      <c r="H1225" s="15"/>
      <c r="I1225" s="15" t="s">
        <v>891</v>
      </c>
      <c r="J1225" s="15"/>
      <c r="K1225" s="17" t="e">
        <f t="shared" si="178"/>
        <v>#VALUE!</v>
      </c>
      <c r="L1225" s="15"/>
      <c r="M1225" s="18" t="e">
        <f t="shared" si="166"/>
        <v>#VALUE!</v>
      </c>
      <c r="N1225" s="15" t="s">
        <v>8276</v>
      </c>
      <c r="O1225" s="15"/>
      <c r="P1225" s="15"/>
      <c r="Q1225" s="24">
        <v>43445</v>
      </c>
      <c r="R1225" s="15" t="s">
        <v>636</v>
      </c>
      <c r="S1225" s="19">
        <v>25000</v>
      </c>
      <c r="T1225" s="15" t="s">
        <v>636</v>
      </c>
      <c r="U1225" s="19">
        <v>25000</v>
      </c>
      <c r="V1225" s="15" t="s">
        <v>8277</v>
      </c>
      <c r="W1225" s="15">
        <v>1</v>
      </c>
      <c r="X1225" s="15" t="s">
        <v>294</v>
      </c>
      <c r="Y1225" s="15" t="s">
        <v>8278</v>
      </c>
      <c r="Z1225" s="25" t="s">
        <v>81</v>
      </c>
      <c r="AA1225" s="25" t="s">
        <v>8279</v>
      </c>
      <c r="AB1225" s="32">
        <v>43506</v>
      </c>
      <c r="AC1225" s="21" t="s">
        <v>8280</v>
      </c>
      <c r="AD1225" s="15" t="s">
        <v>110</v>
      </c>
      <c r="AE1225" s="21" t="s">
        <v>8281</v>
      </c>
      <c r="AF1225" s="21" t="s">
        <v>8282</v>
      </c>
      <c r="AG1225" s="22">
        <f t="shared" si="173"/>
        <v>0.83870967741935487</v>
      </c>
      <c r="AH1225" s="15" t="str">
        <f t="shared" si="182"/>
        <v/>
      </c>
      <c r="AI1225" s="22" t="str">
        <f>VLOOKUP(A1225,'[1]Deals (investment)'!$B$2:$Z$1497,1,FALSE)</f>
        <v>M-SCAN</v>
      </c>
      <c r="AJ1225" s="22">
        <f>VLOOKUP(A1225,'[1]Deals (investment)'!$B$2:$Z$870,15,FALSE)</f>
        <v>1</v>
      </c>
      <c r="AK1225" s="17" t="e">
        <f>VLOOKUP(A1225,'[1]Deals (Exits)'!B:B,1,FALSE)</f>
        <v>#N/A</v>
      </c>
      <c r="AL1225" s="23">
        <f>VLOOKUP(G1225,[1]Lookups!$V$3:$Y$197,4,FALSE)</f>
        <v>0</v>
      </c>
      <c r="AM1225" s="17" t="str">
        <f>VLOOKUP(X1225,[1]Lookups!$B$3:$C$200,2,FALSE)</f>
        <v>Health &amp; Pharmaceuticals</v>
      </c>
      <c r="AN1225" s="17" t="str">
        <f>VLOOKUP(R1225,[1]Lookups!$H$3:$I$69,2,FALSE)</f>
        <v>1. Grant</v>
      </c>
      <c r="AO1225" s="17" t="str">
        <f>VLOOKUP(T1225,[1]Lookups!$H$3:$I$69,2,FALSE)</f>
        <v>1. Grant</v>
      </c>
      <c r="AP1225" s="17" t="str">
        <f>VLOOKUP(AN1225,[1]Lookups!$N$3:$O$11,2,FALSE)</f>
        <v>Early</v>
      </c>
      <c r="AQ1225" s="18" t="e">
        <f>COUNTIFS('[1]Deals (investment)'!$B:$B,$A1225)</f>
        <v>#VALUE!</v>
      </c>
      <c r="AR1225" s="18" t="e">
        <f>COUNTIFS('[1]Deals (investment)'!$B:$B,$A1225,'[1]Deals (investment)'!$T:$T,$AW$1)+COUNTIFS('[1]Deals (investment)'!$B:$B,$A1225,'[1]Deals (investment)'!$T:$T,$AX$1)+COUNTIFS('[1]Deals (investment)'!$B:$B,$A1225,'[1]Deals (investment)'!$T:$T,$AY$1)</f>
        <v>#VALUE!</v>
      </c>
      <c r="AS1225" s="17" t="e">
        <f>SUMIFS('[1]Deals (investment)'!$C:$C,'[1]Deals (investment)'!$B:$B,$A1225)</f>
        <v>#VALUE!</v>
      </c>
      <c r="AT1225" s="17" t="e">
        <f t="shared" si="179"/>
        <v>#VALUE!</v>
      </c>
      <c r="AU1225" s="18" t="e">
        <f>COUNTIF('[1]Deals (Exits)'!$B:$B,A1225)</f>
        <v>#VALUE!</v>
      </c>
      <c r="AV1225" s="17" t="e">
        <f>SUMIFS('[1]Deals (investment)'!$C:$C,'[1]Deals (investment)'!$B:$B,$A1225,'[1]Deals (investment)'!$T:$T,AV$1)</f>
        <v>#VALUE!</v>
      </c>
      <c r="AW1225" s="17" t="e">
        <f>SUMIFS('[1]Deals (investment)'!$C:$C,'[1]Deals (investment)'!$B:$B,$A1225,'[1]Deals (investment)'!$T:$T,AW$1)</f>
        <v>#VALUE!</v>
      </c>
      <c r="AX1225" s="17" t="e">
        <f>SUMIFS('[1]Deals (investment)'!$C:$C,'[1]Deals (investment)'!$B:$B,$A1225,'[1]Deals (investment)'!$T:$T,AX$1)</f>
        <v>#VALUE!</v>
      </c>
      <c r="AY1225" s="17" t="e">
        <f>SUMIFS('[1]Deals (investment)'!$C:$C,'[1]Deals (investment)'!$B:$B,$A1225,'[1]Deals (investment)'!$T:$T,AY$1)</f>
        <v>#VALUE!</v>
      </c>
      <c r="AZ1225" s="17" t="e">
        <f>SUMIFS('[1]Deals (investment)'!$C:$C,'[1]Deals (investment)'!$B:$B,$A1225,'[1]Deals (investment)'!$T:$T,AZ$1)</f>
        <v>#VALUE!</v>
      </c>
      <c r="BA1225" s="17" t="e">
        <f>SUMIFS('[1]Deals (investment)'!$C:$C,'[1]Deals (investment)'!$B:$B,$A1225,'[1]Deals (investment)'!$T:$T,BA$1)</f>
        <v>#VALUE!</v>
      </c>
      <c r="BB1225" s="17" t="e">
        <f>SUMIFS('[1]Deals (investment)'!$C:$C,'[1]Deals (investment)'!$B:$B,$A1225,'[1]Deals (investment)'!$T:$T,BB$1)</f>
        <v>#VALUE!</v>
      </c>
      <c r="BC1225" s="17" t="e">
        <f>SUMIFS('[1]Deals (Exits)'!$C:$C,'[1]Deals (Exits)'!$B:$B,$A1225)</f>
        <v>#VALUE!</v>
      </c>
      <c r="BD1225" s="17" t="e">
        <f>SUMIFS('[1]Deals (investment)'!$C:$C,'[1]Deals (investment)'!$B:$B,$A1225,'[1]Deals (investment)'!$V:$V,BD$1)</f>
        <v>#VALUE!</v>
      </c>
      <c r="BE1225" s="17" t="e">
        <f>SUMIFS('[1]Deals (investment)'!$C:$C,'[1]Deals (investment)'!$B:$B,$A1225,'[1]Deals (investment)'!$V:$V,BE$1)</f>
        <v>#VALUE!</v>
      </c>
      <c r="BF1225" s="17" t="e">
        <f>SUMIFS('[1]Deals (investment)'!$C:$C,'[1]Deals (investment)'!$B:$B,$A1225,'[1]Deals (investment)'!$V:$V,BF$1)</f>
        <v>#VALUE!</v>
      </c>
      <c r="BG1225" s="17" t="e">
        <f>SUMIFS('[1]Deals (investment)'!$C:$C,'[1]Deals (investment)'!$B:$B,$A1225,'[1]Deals (investment)'!$V:$V,BG$1)</f>
        <v>#VALUE!</v>
      </c>
      <c r="BH1225" s="17" t="e">
        <f>SUMIFS('[1]Deals (investment)'!$C:$C,'[1]Deals (investment)'!$B:$B,$A1225,'[1]Deals (investment)'!$V:$V,BH$1)</f>
        <v>#VALUE!</v>
      </c>
      <c r="BI1225" s="17" t="e">
        <f>SUMIFS('[1]Deals (investment)'!$C:$C,'[1]Deals (investment)'!$B:$B,$A1225,'[1]Deals (investment)'!$V:$V,BI$1)</f>
        <v>#VALUE!</v>
      </c>
      <c r="BJ1225" s="17" t="e">
        <f>SUMIFS('[1]Deals (investment)'!$C:$C,'[1]Deals (investment)'!$B:$B,$A1225,'[1]Deals (investment)'!$V:$V,BJ$1)</f>
        <v>#VALUE!</v>
      </c>
      <c r="BK1225" s="17" t="e">
        <f>SUMIFS('[1]Deals (investment)'!$C:$C,'[1]Deals (investment)'!$B:$B,$A1225,'[1]Deals (investment)'!$V:$V,BK$1)</f>
        <v>#VALUE!</v>
      </c>
      <c r="BL1225" s="17" t="e">
        <f>SUMIFS('[1]Deals (investment)'!$C:$C,'[1]Deals (investment)'!$B:$B,$A1225,'[1]Deals (investment)'!$V:$V,BL$1)</f>
        <v>#VALUE!</v>
      </c>
      <c r="BM1225" s="17" t="e">
        <f>SUMIFS('[1]Deals (investment)'!$C:$C,'[1]Deals (investment)'!$B:$B,$A1225,'[1]Deals (investment)'!$V:$V,BM$1)</f>
        <v>#VALUE!</v>
      </c>
      <c r="BN1225" s="15"/>
      <c r="BO1225" s="15"/>
      <c r="BP1225" s="22"/>
      <c r="BQ1225" s="15"/>
      <c r="BR1225" s="15"/>
      <c r="BS1225" s="15"/>
      <c r="BT1225" s="15"/>
      <c r="BU1225" s="15"/>
      <c r="BV1225" s="15"/>
      <c r="BW1225" s="15"/>
      <c r="BX1225" s="15"/>
      <c r="BY1225" s="15"/>
      <c r="BZ1225" s="15"/>
      <c r="CA1225" s="15"/>
      <c r="CB1225" s="15"/>
      <c r="CC1225" s="15"/>
      <c r="CD1225" s="15" t="str">
        <f t="shared" si="183"/>
        <v>M-Scanm-SCAN is an innovative approach that seeks to use smart device technology, ultrasound and the power of IT in solving maternal emergenciesActive</v>
      </c>
      <c r="CE1225" s="15"/>
      <c r="CF1225" s="15"/>
      <c r="CG1225" s="15"/>
      <c r="CH1225" s="15"/>
      <c r="CI1225" s="15"/>
      <c r="CJ1225" s="15"/>
      <c r="DN1225">
        <v>2019</v>
      </c>
    </row>
    <row r="1226" spans="1:118" ht="12.75">
      <c r="A1226" s="15" t="s">
        <v>8283</v>
      </c>
      <c r="B1226" s="15" t="s">
        <v>8284</v>
      </c>
      <c r="C1226" s="15" t="s">
        <v>58</v>
      </c>
      <c r="D1226" s="16">
        <v>2016</v>
      </c>
      <c r="E1226" s="15" t="s">
        <v>8285</v>
      </c>
      <c r="F1226" s="15"/>
      <c r="G1226" s="15" t="s">
        <v>118</v>
      </c>
      <c r="H1226" s="15"/>
      <c r="I1226" s="15" t="s">
        <v>118</v>
      </c>
      <c r="J1226" s="15"/>
      <c r="K1226" s="17" t="e">
        <f t="shared" si="178"/>
        <v>#VALUE!</v>
      </c>
      <c r="L1226" s="15"/>
      <c r="M1226" s="18" t="e">
        <f t="shared" si="166"/>
        <v>#VALUE!</v>
      </c>
      <c r="N1226" s="15"/>
      <c r="O1226" s="15"/>
      <c r="P1226" s="15"/>
      <c r="Q1226" s="24" t="e">
        <f ca="1">_xludf.MAXIFS('[1]Deals (investment)'!A:A,'[1]Deals (investment)'!B:B,A1226)</f>
        <v>#NAME?</v>
      </c>
      <c r="R1226" s="15"/>
      <c r="S1226" s="19"/>
      <c r="T1226" s="15"/>
      <c r="U1226" s="17"/>
      <c r="V1226" s="15" t="s">
        <v>110</v>
      </c>
      <c r="W1226" s="15" t="s">
        <v>110</v>
      </c>
      <c r="X1226" s="15" t="s">
        <v>158</v>
      </c>
      <c r="Y1226" s="15" t="s">
        <v>4213</v>
      </c>
      <c r="Z1226" s="25" t="s">
        <v>147</v>
      </c>
      <c r="AB1226" s="32">
        <v>43506</v>
      </c>
      <c r="AC1226" s="21" t="s">
        <v>8286</v>
      </c>
      <c r="AD1226" s="15" t="s">
        <v>110</v>
      </c>
      <c r="AE1226" s="21" t="s">
        <v>8287</v>
      </c>
      <c r="AF1226" s="21" t="s">
        <v>8288</v>
      </c>
      <c r="AG1226" s="22">
        <f t="shared" ca="1" si="173"/>
        <v>0.61290322580645162</v>
      </c>
      <c r="AH1226" s="15" t="str">
        <f t="shared" si="182"/>
        <v/>
      </c>
      <c r="AI1226" s="22" t="str">
        <f>VLOOKUP(A1226,'[1]Deals (investment)'!$B$2:$Z$1497,1,FALSE)</f>
        <v>M-Tiba</v>
      </c>
      <c r="AJ1226" s="22">
        <f>VLOOKUP(A1226,'[1]Deals (investment)'!$B$2:$Z$870,15,FALSE)</f>
        <v>1</v>
      </c>
      <c r="AK1226" s="17" t="e">
        <f>VLOOKUP(A1226,'[1]Deals (Exits)'!B:B,1,FALSE)</f>
        <v>#N/A</v>
      </c>
      <c r="AL1226" s="23">
        <f>VLOOKUP(G1226,[1]Lookups!$V$3:$Y$197,4,FALSE)</f>
        <v>0</v>
      </c>
      <c r="AM1226" s="17" t="str">
        <f>VLOOKUP(X1226,[1]Lookups!$B$3:$C$200,2,FALSE)</f>
        <v>Financial Services</v>
      </c>
      <c r="AN1226" s="17" t="e">
        <f>VLOOKUP(R1226,[1]Lookups!$H$3:$I$69,2,FALSE)</f>
        <v>#N/A</v>
      </c>
      <c r="AO1226" s="17" t="e">
        <f>VLOOKUP(T1226,[1]Lookups!$H$3:$I$69,2,FALSE)</f>
        <v>#N/A</v>
      </c>
      <c r="AP1226" s="17" t="e">
        <f>VLOOKUP(AN1226,[1]Lookups!$N$3:$O$11,2,FALSE)</f>
        <v>#N/A</v>
      </c>
      <c r="AQ1226" s="18" t="e">
        <f>COUNTIFS('[1]Deals (investment)'!$B:$B,$A1226)</f>
        <v>#VALUE!</v>
      </c>
      <c r="AR1226" s="18" t="e">
        <f>COUNTIFS('[1]Deals (investment)'!$B:$B,$A1226,'[1]Deals (investment)'!$T:$T,$AW$1)+COUNTIFS('[1]Deals (investment)'!$B:$B,$A1226,'[1]Deals (investment)'!$T:$T,$AX$1)+COUNTIFS('[1]Deals (investment)'!$B:$B,$A1226,'[1]Deals (investment)'!$T:$T,$AY$1)</f>
        <v>#VALUE!</v>
      </c>
      <c r="AS1226" s="17" t="e">
        <f>SUMIFS('[1]Deals (investment)'!$C:$C,'[1]Deals (investment)'!$B:$B,$A1226)</f>
        <v>#VALUE!</v>
      </c>
      <c r="AT1226" s="17" t="e">
        <f t="shared" si="179"/>
        <v>#VALUE!</v>
      </c>
      <c r="AU1226" s="18" t="e">
        <f>COUNTIF('[1]Deals (Exits)'!$B:$B,A1226)</f>
        <v>#VALUE!</v>
      </c>
      <c r="AV1226" s="17" t="e">
        <f>SUMIFS('[1]Deals (investment)'!$C:$C,'[1]Deals (investment)'!$B:$B,$A1226,'[1]Deals (investment)'!$T:$T,AV$1)</f>
        <v>#VALUE!</v>
      </c>
      <c r="AW1226" s="17" t="e">
        <f>SUMIFS('[1]Deals (investment)'!$C:$C,'[1]Deals (investment)'!$B:$B,$A1226,'[1]Deals (investment)'!$T:$T,AW$1)</f>
        <v>#VALUE!</v>
      </c>
      <c r="AX1226" s="17" t="e">
        <f>SUMIFS('[1]Deals (investment)'!$C:$C,'[1]Deals (investment)'!$B:$B,$A1226,'[1]Deals (investment)'!$T:$T,AX$1)</f>
        <v>#VALUE!</v>
      </c>
      <c r="AY1226" s="17" t="e">
        <f>SUMIFS('[1]Deals (investment)'!$C:$C,'[1]Deals (investment)'!$B:$B,$A1226,'[1]Deals (investment)'!$T:$T,AY$1)</f>
        <v>#VALUE!</v>
      </c>
      <c r="AZ1226" s="17" t="e">
        <f>SUMIFS('[1]Deals (investment)'!$C:$C,'[1]Deals (investment)'!$B:$B,$A1226,'[1]Deals (investment)'!$T:$T,AZ$1)</f>
        <v>#VALUE!</v>
      </c>
      <c r="BA1226" s="17" t="e">
        <f>SUMIFS('[1]Deals (investment)'!$C:$C,'[1]Deals (investment)'!$B:$B,$A1226,'[1]Deals (investment)'!$T:$T,BA$1)</f>
        <v>#VALUE!</v>
      </c>
      <c r="BB1226" s="17" t="e">
        <f>SUMIFS('[1]Deals (investment)'!$C:$C,'[1]Deals (investment)'!$B:$B,$A1226,'[1]Deals (investment)'!$T:$T,BB$1)</f>
        <v>#VALUE!</v>
      </c>
      <c r="BC1226" s="17" t="e">
        <f>SUMIFS('[1]Deals (Exits)'!$C:$C,'[1]Deals (Exits)'!$B:$B,$A1226)</f>
        <v>#VALUE!</v>
      </c>
      <c r="BD1226" s="17" t="e">
        <f>SUMIFS('[1]Deals (investment)'!$C:$C,'[1]Deals (investment)'!$B:$B,$A1226,'[1]Deals (investment)'!$V:$V,BD$1)</f>
        <v>#VALUE!</v>
      </c>
      <c r="BE1226" s="17" t="e">
        <f>SUMIFS('[1]Deals (investment)'!$C:$C,'[1]Deals (investment)'!$B:$B,$A1226,'[1]Deals (investment)'!$V:$V,BE$1)</f>
        <v>#VALUE!</v>
      </c>
      <c r="BF1226" s="17" t="e">
        <f>SUMIFS('[1]Deals (investment)'!$C:$C,'[1]Deals (investment)'!$B:$B,$A1226,'[1]Deals (investment)'!$V:$V,BF$1)</f>
        <v>#VALUE!</v>
      </c>
      <c r="BG1226" s="17" t="e">
        <f>SUMIFS('[1]Deals (investment)'!$C:$C,'[1]Deals (investment)'!$B:$B,$A1226,'[1]Deals (investment)'!$V:$V,BG$1)</f>
        <v>#VALUE!</v>
      </c>
      <c r="BH1226" s="17" t="e">
        <f>SUMIFS('[1]Deals (investment)'!$C:$C,'[1]Deals (investment)'!$B:$B,$A1226,'[1]Deals (investment)'!$V:$V,BH$1)</f>
        <v>#VALUE!</v>
      </c>
      <c r="BI1226" s="17" t="e">
        <f>SUMIFS('[1]Deals (investment)'!$C:$C,'[1]Deals (investment)'!$B:$B,$A1226,'[1]Deals (investment)'!$V:$V,BI$1)</f>
        <v>#VALUE!</v>
      </c>
      <c r="BJ1226" s="17" t="e">
        <f>SUMIFS('[1]Deals (investment)'!$C:$C,'[1]Deals (investment)'!$B:$B,$A1226,'[1]Deals (investment)'!$V:$V,BJ$1)</f>
        <v>#VALUE!</v>
      </c>
      <c r="BK1226" s="17" t="e">
        <f>SUMIFS('[1]Deals (investment)'!$C:$C,'[1]Deals (investment)'!$B:$B,$A1226,'[1]Deals (investment)'!$V:$V,BK$1)</f>
        <v>#VALUE!</v>
      </c>
      <c r="BL1226" s="17" t="e">
        <f>SUMIFS('[1]Deals (investment)'!$C:$C,'[1]Deals (investment)'!$B:$B,$A1226,'[1]Deals (investment)'!$V:$V,BL$1)</f>
        <v>#VALUE!</v>
      </c>
      <c r="BM1226" s="17" t="e">
        <f>SUMIFS('[1]Deals (investment)'!$C:$C,'[1]Deals (investment)'!$B:$B,$A1226,'[1]Deals (investment)'!$V:$V,BM$1)</f>
        <v>#VALUE!</v>
      </c>
      <c r="BN1226" s="15"/>
      <c r="BO1226" s="15"/>
      <c r="BP1226" s="22"/>
      <c r="BQ1226" s="15"/>
      <c r="BR1226" s="15"/>
      <c r="BS1226" s="15"/>
      <c r="BT1226" s="15"/>
      <c r="BU1226" s="15"/>
      <c r="BV1226" s="15"/>
      <c r="BW1226" s="15"/>
      <c r="BX1226" s="15"/>
      <c r="BY1226" s="15"/>
      <c r="BZ1226" s="15"/>
      <c r="CA1226" s="15"/>
      <c r="CB1226" s="15"/>
      <c r="CC1226" s="15"/>
      <c r="CD1226" s="15" t="str">
        <f t="shared" si="183"/>
        <v>M-TibaM-Tiba is a wallet platform that allows users to save and accrue funds for any future or ongoing medical emergencyActive</v>
      </c>
      <c r="CE1226" s="15"/>
      <c r="CF1226" s="15"/>
      <c r="CG1226" s="15"/>
      <c r="CH1226" s="15"/>
      <c r="CI1226" s="15"/>
      <c r="CJ1226" s="15"/>
      <c r="DM1226">
        <v>1172</v>
      </c>
    </row>
    <row r="1227" spans="1:118" ht="12.75">
      <c r="A1227" s="15" t="s">
        <v>8289</v>
      </c>
      <c r="B1227" s="15" t="s">
        <v>8290</v>
      </c>
      <c r="C1227" s="15" t="s">
        <v>46</v>
      </c>
      <c r="D1227" s="16">
        <v>2014</v>
      </c>
      <c r="E1227" s="15" t="s">
        <v>6241</v>
      </c>
      <c r="F1227" s="15" t="s">
        <v>199</v>
      </c>
      <c r="G1227" s="15" t="s">
        <v>91</v>
      </c>
      <c r="H1227" s="15"/>
      <c r="I1227" s="15" t="s">
        <v>91</v>
      </c>
      <c r="J1227" s="15"/>
      <c r="K1227" s="17" t="e">
        <f t="shared" si="178"/>
        <v>#VALUE!</v>
      </c>
      <c r="L1227" s="15"/>
      <c r="M1227" s="18" t="e">
        <f t="shared" si="166"/>
        <v>#VALUE!</v>
      </c>
      <c r="N1227" s="15"/>
      <c r="O1227" s="15"/>
      <c r="P1227" s="15"/>
      <c r="Q1227" s="15"/>
      <c r="R1227" s="15" t="s">
        <v>143</v>
      </c>
      <c r="S1227" s="19" t="s">
        <v>144</v>
      </c>
      <c r="T1227" s="15"/>
      <c r="U1227" s="17"/>
      <c r="V1227" s="15" t="s">
        <v>8291</v>
      </c>
      <c r="W1227" s="15">
        <v>0</v>
      </c>
      <c r="X1227" s="15" t="s">
        <v>404</v>
      </c>
      <c r="Y1227" s="15" t="s">
        <v>8292</v>
      </c>
      <c r="AB1227" s="32">
        <v>43506</v>
      </c>
      <c r="AC1227" s="21" t="s">
        <v>8293</v>
      </c>
      <c r="AD1227" s="21" t="s">
        <v>8294</v>
      </c>
      <c r="AE1227" s="21" t="s">
        <v>8295</v>
      </c>
      <c r="AF1227" s="21" t="s">
        <v>8296</v>
      </c>
      <c r="AG1227" s="22">
        <f t="shared" si="173"/>
        <v>0.64516129032258063</v>
      </c>
      <c r="AH1227" s="15" t="str">
        <f t="shared" si="182"/>
        <v/>
      </c>
      <c r="AI1227" s="22" t="str">
        <f>VLOOKUP(A1227,'[1]Deals (investment)'!$B$2:$Z$1497,1,FALSE)</f>
        <v>M4JAM</v>
      </c>
      <c r="AJ1227" s="22">
        <f>VLOOKUP(A1227,'[1]Deals (investment)'!$B$2:$Z$870,15,FALSE)</f>
        <v>0</v>
      </c>
      <c r="AK1227" s="17" t="e">
        <f>VLOOKUP(A1227,'[1]Deals (Exits)'!B:B,1,FALSE)</f>
        <v>#N/A</v>
      </c>
      <c r="AL1227" s="23">
        <f>VLOOKUP(G1227,[1]Lookups!$V$3:$Y$197,4,FALSE)</f>
        <v>0</v>
      </c>
      <c r="AM1227" s="17" t="str">
        <f>VLOOKUP(X1227,[1]Lookups!$B$3:$C$200,2,FALSE)</f>
        <v>Other Technologies &amp; Information Technology</v>
      </c>
      <c r="AN1227" s="17" t="str">
        <f>VLOOKUP(R1227,[1]Lookups!$H$3:$I$69,2,FALSE)</f>
        <v>8. Exits</v>
      </c>
      <c r="AO1227" s="17" t="e">
        <f>VLOOKUP(T1227,[1]Lookups!$H$3:$I$69,2,FALSE)</f>
        <v>#N/A</v>
      </c>
      <c r="AP1227" s="17" t="str">
        <f>VLOOKUP(AN1227,[1]Lookups!$N$3:$O$11,2,FALSE)</f>
        <v>Mature</v>
      </c>
      <c r="AQ1227" s="18" t="e">
        <f>COUNTIFS('[1]Deals (investment)'!$B:$B,$A1227)</f>
        <v>#VALUE!</v>
      </c>
      <c r="AR1227" s="18" t="e">
        <f>COUNTIFS('[1]Deals (investment)'!$B:$B,$A1227,'[1]Deals (investment)'!$T:$T,$AW$1)+COUNTIFS('[1]Deals (investment)'!$B:$B,$A1227,'[1]Deals (investment)'!$T:$T,$AX$1)+COUNTIFS('[1]Deals (investment)'!$B:$B,$A1227,'[1]Deals (investment)'!$T:$T,$AY$1)</f>
        <v>#VALUE!</v>
      </c>
      <c r="AS1227" s="17" t="e">
        <f>SUMIFS('[1]Deals (investment)'!$C:$C,'[1]Deals (investment)'!$B:$B,$A1227)</f>
        <v>#VALUE!</v>
      </c>
      <c r="AT1227" s="17" t="e">
        <f t="shared" si="179"/>
        <v>#VALUE!</v>
      </c>
      <c r="AU1227" s="18" t="e">
        <f>COUNTIF('[1]Deals (Exits)'!$B:$B,A1227)</f>
        <v>#VALUE!</v>
      </c>
      <c r="AV1227" s="17" t="e">
        <f>SUMIFS('[1]Deals (investment)'!$C:$C,'[1]Deals (investment)'!$B:$B,$A1227,'[1]Deals (investment)'!$T:$T,AV$1)</f>
        <v>#VALUE!</v>
      </c>
      <c r="AW1227" s="17" t="e">
        <f>SUMIFS('[1]Deals (investment)'!$C:$C,'[1]Deals (investment)'!$B:$B,$A1227,'[1]Deals (investment)'!$T:$T,AW$1)</f>
        <v>#VALUE!</v>
      </c>
      <c r="AX1227" s="17" t="e">
        <f>SUMIFS('[1]Deals (investment)'!$C:$C,'[1]Deals (investment)'!$B:$B,$A1227,'[1]Deals (investment)'!$T:$T,AX$1)</f>
        <v>#VALUE!</v>
      </c>
      <c r="AY1227" s="17" t="e">
        <f>SUMIFS('[1]Deals (investment)'!$C:$C,'[1]Deals (investment)'!$B:$B,$A1227,'[1]Deals (investment)'!$T:$T,AY$1)</f>
        <v>#VALUE!</v>
      </c>
      <c r="AZ1227" s="17" t="e">
        <f>SUMIFS('[1]Deals (investment)'!$C:$C,'[1]Deals (investment)'!$B:$B,$A1227,'[1]Deals (investment)'!$T:$T,AZ$1)</f>
        <v>#VALUE!</v>
      </c>
      <c r="BA1227" s="17" t="e">
        <f>SUMIFS('[1]Deals (investment)'!$C:$C,'[1]Deals (investment)'!$B:$B,$A1227,'[1]Deals (investment)'!$T:$T,BA$1)</f>
        <v>#VALUE!</v>
      </c>
      <c r="BB1227" s="17" t="e">
        <f>SUMIFS('[1]Deals (investment)'!$C:$C,'[1]Deals (investment)'!$B:$B,$A1227,'[1]Deals (investment)'!$T:$T,BB$1)</f>
        <v>#VALUE!</v>
      </c>
      <c r="BC1227" s="17" t="e">
        <f>SUMIFS('[1]Deals (Exits)'!$C:$C,'[1]Deals (Exits)'!$B:$B,$A1227)</f>
        <v>#VALUE!</v>
      </c>
      <c r="BD1227" s="17" t="e">
        <f>SUMIFS('[1]Deals (investment)'!$C:$C,'[1]Deals (investment)'!$B:$B,$A1227,'[1]Deals (investment)'!$V:$V,BD$1)</f>
        <v>#VALUE!</v>
      </c>
      <c r="BE1227" s="17" t="e">
        <f>SUMIFS('[1]Deals (investment)'!$C:$C,'[1]Deals (investment)'!$B:$B,$A1227,'[1]Deals (investment)'!$V:$V,BE$1)</f>
        <v>#VALUE!</v>
      </c>
      <c r="BF1227" s="17" t="e">
        <f>SUMIFS('[1]Deals (investment)'!$C:$C,'[1]Deals (investment)'!$B:$B,$A1227,'[1]Deals (investment)'!$V:$V,BF$1)</f>
        <v>#VALUE!</v>
      </c>
      <c r="BG1227" s="17" t="e">
        <f>SUMIFS('[1]Deals (investment)'!$C:$C,'[1]Deals (investment)'!$B:$B,$A1227,'[1]Deals (investment)'!$V:$V,BG$1)</f>
        <v>#VALUE!</v>
      </c>
      <c r="BH1227" s="17" t="e">
        <f>SUMIFS('[1]Deals (investment)'!$C:$C,'[1]Deals (investment)'!$B:$B,$A1227,'[1]Deals (investment)'!$V:$V,BH$1)</f>
        <v>#VALUE!</v>
      </c>
      <c r="BI1227" s="17" t="e">
        <f>SUMIFS('[1]Deals (investment)'!$C:$C,'[1]Deals (investment)'!$B:$B,$A1227,'[1]Deals (investment)'!$V:$V,BI$1)</f>
        <v>#VALUE!</v>
      </c>
      <c r="BJ1227" s="17" t="e">
        <f>SUMIFS('[1]Deals (investment)'!$C:$C,'[1]Deals (investment)'!$B:$B,$A1227,'[1]Deals (investment)'!$V:$V,BJ$1)</f>
        <v>#VALUE!</v>
      </c>
      <c r="BK1227" s="17" t="e">
        <f>SUMIFS('[1]Deals (investment)'!$C:$C,'[1]Deals (investment)'!$B:$B,$A1227,'[1]Deals (investment)'!$V:$V,BK$1)</f>
        <v>#VALUE!</v>
      </c>
      <c r="BL1227" s="17" t="e">
        <f>SUMIFS('[1]Deals (investment)'!$C:$C,'[1]Deals (investment)'!$B:$B,$A1227,'[1]Deals (investment)'!$V:$V,BL$1)</f>
        <v>#VALUE!</v>
      </c>
      <c r="BM1227" s="17" t="e">
        <f>SUMIFS('[1]Deals (investment)'!$C:$C,'[1]Deals (investment)'!$B:$B,$A1227,'[1]Deals (investment)'!$V:$V,BM$1)</f>
        <v>#VALUE!</v>
      </c>
      <c r="BN1227" s="15"/>
      <c r="BO1227" s="15"/>
      <c r="BP1227" s="22"/>
      <c r="BQ1227" s="15"/>
      <c r="BR1227" s="15"/>
      <c r="BS1227" s="15"/>
      <c r="BT1227" s="15"/>
      <c r="BU1227" s="15"/>
      <c r="BV1227" s="15"/>
      <c r="BW1227" s="15"/>
      <c r="BX1227" s="15"/>
      <c r="BY1227" s="15"/>
      <c r="BZ1227" s="15"/>
      <c r="CA1227" s="15"/>
      <c r="CB1227" s="15"/>
      <c r="CC1227" s="15"/>
      <c r="CD1227" s="15" t="str">
        <f t="shared" si="183"/>
        <v>M4JAMM4JAM is a micro-jobbing platform that empowers the under and unemployed people of South Africa.Acquired</v>
      </c>
      <c r="CE1227" s="15"/>
      <c r="CF1227" s="15"/>
      <c r="CG1227" s="15"/>
      <c r="CH1227" s="15"/>
      <c r="CI1227" s="15"/>
      <c r="CJ1227" s="15"/>
    </row>
    <row r="1228" spans="1:118" ht="12.75">
      <c r="A1228" s="15" t="s">
        <v>8297</v>
      </c>
      <c r="B1228" s="15" t="s">
        <v>8298</v>
      </c>
      <c r="C1228" s="15" t="s">
        <v>58</v>
      </c>
      <c r="D1228" s="16">
        <v>2017</v>
      </c>
      <c r="E1228" s="15" t="s">
        <v>8299</v>
      </c>
      <c r="F1228" s="15" t="s">
        <v>8300</v>
      </c>
      <c r="G1228" s="15" t="s">
        <v>2356</v>
      </c>
      <c r="H1228" s="15"/>
      <c r="I1228" s="15" t="s">
        <v>8301</v>
      </c>
      <c r="J1228" s="15"/>
      <c r="K1228" s="17" t="e">
        <f t="shared" si="178"/>
        <v>#VALUE!</v>
      </c>
      <c r="L1228" s="15"/>
      <c r="M1228" s="18" t="e">
        <f t="shared" si="166"/>
        <v>#VALUE!</v>
      </c>
      <c r="N1228" s="15"/>
      <c r="O1228" s="15"/>
      <c r="P1228" s="15"/>
      <c r="Q1228" s="24" t="e">
        <f ca="1">_xludf.MAXIFS('[1]Deals (investment)'!A:A,'[1]Deals (investment)'!B:B,A1228)</f>
        <v>#NAME?</v>
      </c>
      <c r="R1228" s="15"/>
      <c r="S1228" s="19"/>
      <c r="T1228" s="15"/>
      <c r="U1228" s="17"/>
      <c r="V1228" s="15" t="s">
        <v>8302</v>
      </c>
      <c r="W1228" s="15">
        <v>0</v>
      </c>
      <c r="X1228" s="15" t="s">
        <v>294</v>
      </c>
      <c r="Y1228" s="15" t="s">
        <v>1983</v>
      </c>
      <c r="AB1228" s="32">
        <v>43506</v>
      </c>
      <c r="AC1228" s="21" t="s">
        <v>8303</v>
      </c>
      <c r="AD1228" s="21" t="s">
        <v>8304</v>
      </c>
      <c r="AE1228" s="21" t="s">
        <v>8305</v>
      </c>
      <c r="AF1228" s="21" t="s">
        <v>8306</v>
      </c>
      <c r="AG1228" s="22">
        <f t="shared" ca="1" si="173"/>
        <v>0.61290322580645162</v>
      </c>
      <c r="AH1228" s="15" t="str">
        <f t="shared" si="182"/>
        <v/>
      </c>
      <c r="AI1228" s="22" t="str">
        <f>VLOOKUP(A1228,'[1]Deals (investment)'!$B$2:$Z$1497,1,FALSE)</f>
        <v>Medtrucks</v>
      </c>
      <c r="AJ1228" s="22" t="e">
        <f>VLOOKUP(A1228,'[1]Deals (investment)'!$B$2:$Z$870,15,FALSE)</f>
        <v>#N/A</v>
      </c>
      <c r="AK1228" s="17" t="e">
        <f>VLOOKUP(A1228,'[1]Deals (Exits)'!B:B,1,FALSE)</f>
        <v>#N/A</v>
      </c>
      <c r="AL1228" s="23">
        <f>VLOOKUP(G1228,[1]Lookups!$V$3:$Y$197,4,FALSE)</f>
        <v>1</v>
      </c>
      <c r="AM1228" s="17" t="str">
        <f>VLOOKUP(X1228,[1]Lookups!$B$3:$C$200,2,FALSE)</f>
        <v>Health &amp; Pharmaceuticals</v>
      </c>
      <c r="AN1228" s="17" t="e">
        <f>VLOOKUP(R1228,[1]Lookups!$H$3:$I$69,2,FALSE)</f>
        <v>#N/A</v>
      </c>
      <c r="AO1228" s="17" t="e">
        <f>VLOOKUP(T1228,[1]Lookups!$H$3:$I$69,2,FALSE)</f>
        <v>#N/A</v>
      </c>
      <c r="AP1228" s="17" t="e">
        <f>VLOOKUP(AN1228,[1]Lookups!$N$3:$O$11,2,FALSE)</f>
        <v>#N/A</v>
      </c>
      <c r="AQ1228" s="18" t="e">
        <f>COUNTIFS('[1]Deals (investment)'!$B:$B,$A1228)</f>
        <v>#VALUE!</v>
      </c>
      <c r="AR1228" s="18" t="e">
        <f>COUNTIFS('[1]Deals (investment)'!$B:$B,$A1228,'[1]Deals (investment)'!$T:$T,$AW$1)+COUNTIFS('[1]Deals (investment)'!$B:$B,$A1228,'[1]Deals (investment)'!$T:$T,$AX$1)+COUNTIFS('[1]Deals (investment)'!$B:$B,$A1228,'[1]Deals (investment)'!$T:$T,$AY$1)</f>
        <v>#VALUE!</v>
      </c>
      <c r="AS1228" s="17" t="e">
        <f>SUMIFS('[1]Deals (investment)'!$C:$C,'[1]Deals (investment)'!$B:$B,$A1228)</f>
        <v>#VALUE!</v>
      </c>
      <c r="AT1228" s="17" t="e">
        <f t="shared" si="179"/>
        <v>#VALUE!</v>
      </c>
      <c r="AU1228" s="18" t="e">
        <f>COUNTIF('[1]Deals (Exits)'!$B:$B,A1228)</f>
        <v>#VALUE!</v>
      </c>
      <c r="AV1228" s="17" t="e">
        <f>SUMIFS('[1]Deals (investment)'!$C:$C,'[1]Deals (investment)'!$B:$B,$A1228,'[1]Deals (investment)'!$T:$T,AV$1)</f>
        <v>#VALUE!</v>
      </c>
      <c r="AW1228" s="17" t="e">
        <f>SUMIFS('[1]Deals (investment)'!$C:$C,'[1]Deals (investment)'!$B:$B,$A1228,'[1]Deals (investment)'!$T:$T,AW$1)</f>
        <v>#VALUE!</v>
      </c>
      <c r="AX1228" s="17" t="e">
        <f>SUMIFS('[1]Deals (investment)'!$C:$C,'[1]Deals (investment)'!$B:$B,$A1228,'[1]Deals (investment)'!$T:$T,AX$1)</f>
        <v>#VALUE!</v>
      </c>
      <c r="AY1228" s="17" t="e">
        <f>SUMIFS('[1]Deals (investment)'!$C:$C,'[1]Deals (investment)'!$B:$B,$A1228,'[1]Deals (investment)'!$T:$T,AY$1)</f>
        <v>#VALUE!</v>
      </c>
      <c r="AZ1228" s="17" t="e">
        <f>SUMIFS('[1]Deals (investment)'!$C:$C,'[1]Deals (investment)'!$B:$B,$A1228,'[1]Deals (investment)'!$T:$T,AZ$1)</f>
        <v>#VALUE!</v>
      </c>
      <c r="BA1228" s="17" t="e">
        <f>SUMIFS('[1]Deals (investment)'!$C:$C,'[1]Deals (investment)'!$B:$B,$A1228,'[1]Deals (investment)'!$T:$T,BA$1)</f>
        <v>#VALUE!</v>
      </c>
      <c r="BB1228" s="17" t="e">
        <f>SUMIFS('[1]Deals (investment)'!$C:$C,'[1]Deals (investment)'!$B:$B,$A1228,'[1]Deals (investment)'!$T:$T,BB$1)</f>
        <v>#VALUE!</v>
      </c>
      <c r="BC1228" s="17" t="e">
        <f>SUMIFS('[1]Deals (Exits)'!$C:$C,'[1]Deals (Exits)'!$B:$B,$A1228)</f>
        <v>#VALUE!</v>
      </c>
      <c r="BD1228" s="17" t="e">
        <f>SUMIFS('[1]Deals (investment)'!$C:$C,'[1]Deals (investment)'!$B:$B,$A1228,'[1]Deals (investment)'!$V:$V,BD$1)</f>
        <v>#VALUE!</v>
      </c>
      <c r="BE1228" s="17" t="e">
        <f>SUMIFS('[1]Deals (investment)'!$C:$C,'[1]Deals (investment)'!$B:$B,$A1228,'[1]Deals (investment)'!$V:$V,BE$1)</f>
        <v>#VALUE!</v>
      </c>
      <c r="BF1228" s="17" t="e">
        <f>SUMIFS('[1]Deals (investment)'!$C:$C,'[1]Deals (investment)'!$B:$B,$A1228,'[1]Deals (investment)'!$V:$V,BF$1)</f>
        <v>#VALUE!</v>
      </c>
      <c r="BG1228" s="17" t="e">
        <f>SUMIFS('[1]Deals (investment)'!$C:$C,'[1]Deals (investment)'!$B:$B,$A1228,'[1]Deals (investment)'!$V:$V,BG$1)</f>
        <v>#VALUE!</v>
      </c>
      <c r="BH1228" s="17" t="e">
        <f>SUMIFS('[1]Deals (investment)'!$C:$C,'[1]Deals (investment)'!$B:$B,$A1228,'[1]Deals (investment)'!$V:$V,BH$1)</f>
        <v>#VALUE!</v>
      </c>
      <c r="BI1228" s="17" t="e">
        <f>SUMIFS('[1]Deals (investment)'!$C:$C,'[1]Deals (investment)'!$B:$B,$A1228,'[1]Deals (investment)'!$V:$V,BI$1)</f>
        <v>#VALUE!</v>
      </c>
      <c r="BJ1228" s="17" t="e">
        <f>SUMIFS('[1]Deals (investment)'!$C:$C,'[1]Deals (investment)'!$B:$B,$A1228,'[1]Deals (investment)'!$V:$V,BJ$1)</f>
        <v>#VALUE!</v>
      </c>
      <c r="BK1228" s="17" t="e">
        <f>SUMIFS('[1]Deals (investment)'!$C:$C,'[1]Deals (investment)'!$B:$B,$A1228,'[1]Deals (investment)'!$V:$V,BK$1)</f>
        <v>#VALUE!</v>
      </c>
      <c r="BL1228" s="17" t="e">
        <f>SUMIFS('[1]Deals (investment)'!$C:$C,'[1]Deals (investment)'!$B:$B,$A1228,'[1]Deals (investment)'!$V:$V,BL$1)</f>
        <v>#VALUE!</v>
      </c>
      <c r="BM1228" s="17" t="e">
        <f>SUMIFS('[1]Deals (investment)'!$C:$C,'[1]Deals (investment)'!$B:$B,$A1228,'[1]Deals (investment)'!$V:$V,BM$1)</f>
        <v>#VALUE!</v>
      </c>
      <c r="BN1228" s="15"/>
      <c r="BO1228" s="15"/>
      <c r="BP1228" s="22"/>
      <c r="BQ1228" s="15"/>
      <c r="BR1228" s="15"/>
      <c r="BS1228" s="15"/>
      <c r="BT1228" s="15"/>
      <c r="BU1228" s="15"/>
      <c r="BV1228" s="15"/>
      <c r="BW1228" s="15"/>
      <c r="BX1228" s="15"/>
      <c r="BY1228" s="15"/>
      <c r="BZ1228" s="15"/>
      <c r="CA1228" s="15"/>
      <c r="CB1228" s="15"/>
      <c r="CC1228" s="15"/>
      <c r="CD1228" s="15" t="str">
        <f t="shared" si="183"/>
        <v>MedtrucksMedtrucks is an innovative start-up in the healthcare sector, addressing the issue of lack of medical care in remote areasActive</v>
      </c>
      <c r="CE1228" s="15"/>
      <c r="CF1228" s="15"/>
      <c r="CG1228" s="15"/>
      <c r="CH1228" s="15"/>
      <c r="CI1228" s="15"/>
      <c r="CJ1228" s="15"/>
    </row>
    <row r="1229" spans="1:118" ht="12.75">
      <c r="A1229" s="15" t="s">
        <v>8307</v>
      </c>
      <c r="B1229" s="15"/>
      <c r="C1229" s="15"/>
      <c r="D1229" s="16"/>
      <c r="E1229" s="15"/>
      <c r="F1229" s="15"/>
      <c r="G1229" s="15"/>
      <c r="H1229" s="15"/>
      <c r="I1229" s="15"/>
      <c r="J1229" s="15"/>
      <c r="K1229" s="17" t="e">
        <f t="shared" si="178"/>
        <v>#VALUE!</v>
      </c>
      <c r="L1229" s="15"/>
      <c r="M1229" s="18" t="e">
        <f t="shared" si="166"/>
        <v>#VALUE!</v>
      </c>
      <c r="N1229" s="15"/>
      <c r="O1229" s="15"/>
      <c r="P1229" s="15"/>
      <c r="Q1229" s="24" t="e">
        <f ca="1">_xludf.MAXIFS('[1]Deals (investment)'!A:A,'[1]Deals (investment)'!B:B,A1229)</f>
        <v>#NAME?</v>
      </c>
      <c r="R1229" s="15"/>
      <c r="S1229" s="19"/>
      <c r="T1229" s="15"/>
      <c r="U1229" s="17"/>
      <c r="V1229" s="15"/>
      <c r="W1229" s="15"/>
      <c r="X1229" s="15"/>
      <c r="Y1229" s="15"/>
      <c r="AB1229" s="20"/>
      <c r="AC1229" s="15"/>
      <c r="AD1229" s="15"/>
      <c r="AE1229" s="15"/>
      <c r="AF1229" s="15"/>
      <c r="AG1229" s="22">
        <f t="shared" ca="1" si="173"/>
        <v>9.6774193548387094E-2</v>
      </c>
      <c r="AH1229" s="15" t="str">
        <f t="shared" si="182"/>
        <v/>
      </c>
      <c r="AI1229" s="22" t="e">
        <f>VLOOKUP(A1229,'[1]Deals (investment)'!$B$2:$Z$1497,1,FALSE)</f>
        <v>#N/A</v>
      </c>
      <c r="AJ1229" s="22" t="e">
        <f>VLOOKUP(A1229,'[1]Deals (investment)'!$B$2:$Z$870,15,FALSE)</f>
        <v>#N/A</v>
      </c>
      <c r="AK1229" s="17" t="e">
        <f>VLOOKUP(A1229,'[1]Deals (Exits)'!B:B,1,FALSE)</f>
        <v>#N/A</v>
      </c>
      <c r="AL1229" s="23" t="e">
        <f>VLOOKUP(G1229,[1]Lookups!$V$3:$Y$197,4,FALSE)</f>
        <v>#N/A</v>
      </c>
      <c r="AM1229" s="17" t="e">
        <f>VLOOKUP(X1229,[1]Lookups!$B$3:$C$200,2,FALSE)</f>
        <v>#N/A</v>
      </c>
      <c r="AN1229" s="17" t="e">
        <f>VLOOKUP(R1229,[1]Lookups!$H$3:$I$69,2,FALSE)</f>
        <v>#N/A</v>
      </c>
      <c r="AO1229" s="17" t="e">
        <f>VLOOKUP(T1229,[1]Lookups!$H$3:$I$69,2,FALSE)</f>
        <v>#N/A</v>
      </c>
      <c r="AP1229" s="17" t="e">
        <f>VLOOKUP(AN1229,[1]Lookups!$N$3:$O$11,2,FALSE)</f>
        <v>#N/A</v>
      </c>
      <c r="AQ1229" s="18" t="e">
        <f>COUNTIFS('[1]Deals (investment)'!$B:$B,$A1229)</f>
        <v>#VALUE!</v>
      </c>
      <c r="AR1229" s="18" t="e">
        <f>COUNTIFS('[1]Deals (investment)'!$B:$B,$A1229,'[1]Deals (investment)'!$T:$T,$AW$1)+COUNTIFS('[1]Deals (investment)'!$B:$B,$A1229,'[1]Deals (investment)'!$T:$T,$AX$1)+COUNTIFS('[1]Deals (investment)'!$B:$B,$A1229,'[1]Deals (investment)'!$T:$T,$AY$1)</f>
        <v>#VALUE!</v>
      </c>
      <c r="AS1229" s="17" t="e">
        <f>SUMIFS('[1]Deals (investment)'!$C:$C,'[1]Deals (investment)'!$B:$B,$A1229)</f>
        <v>#VALUE!</v>
      </c>
      <c r="AT1229" s="17" t="e">
        <f t="shared" si="179"/>
        <v>#VALUE!</v>
      </c>
      <c r="AU1229" s="18" t="e">
        <f>COUNTIF('[1]Deals (Exits)'!$B:$B,A1229)</f>
        <v>#VALUE!</v>
      </c>
      <c r="AV1229" s="17" t="e">
        <f>SUMIFS('[1]Deals (investment)'!$C:$C,'[1]Deals (investment)'!$B:$B,$A1229,'[1]Deals (investment)'!$T:$T,AV$1)</f>
        <v>#VALUE!</v>
      </c>
      <c r="AW1229" s="17" t="e">
        <f>SUMIFS('[1]Deals (investment)'!$C:$C,'[1]Deals (investment)'!$B:$B,$A1229,'[1]Deals (investment)'!$T:$T,AW$1)</f>
        <v>#VALUE!</v>
      </c>
      <c r="AX1229" s="17" t="e">
        <f>SUMIFS('[1]Deals (investment)'!$C:$C,'[1]Deals (investment)'!$B:$B,$A1229,'[1]Deals (investment)'!$T:$T,AX$1)</f>
        <v>#VALUE!</v>
      </c>
      <c r="AY1229" s="17" t="e">
        <f>SUMIFS('[1]Deals (investment)'!$C:$C,'[1]Deals (investment)'!$B:$B,$A1229,'[1]Deals (investment)'!$T:$T,AY$1)</f>
        <v>#VALUE!</v>
      </c>
      <c r="AZ1229" s="17" t="e">
        <f>SUMIFS('[1]Deals (investment)'!$C:$C,'[1]Deals (investment)'!$B:$B,$A1229,'[1]Deals (investment)'!$T:$T,AZ$1)</f>
        <v>#VALUE!</v>
      </c>
      <c r="BA1229" s="17" t="e">
        <f>SUMIFS('[1]Deals (investment)'!$C:$C,'[1]Deals (investment)'!$B:$B,$A1229,'[1]Deals (investment)'!$T:$T,BA$1)</f>
        <v>#VALUE!</v>
      </c>
      <c r="BB1229" s="17" t="e">
        <f>SUMIFS('[1]Deals (investment)'!$C:$C,'[1]Deals (investment)'!$B:$B,$A1229,'[1]Deals (investment)'!$T:$T,BB$1)</f>
        <v>#VALUE!</v>
      </c>
      <c r="BC1229" s="17" t="e">
        <f>SUMIFS('[1]Deals (Exits)'!$C:$C,'[1]Deals (Exits)'!$B:$B,$A1229)</f>
        <v>#VALUE!</v>
      </c>
      <c r="BD1229" s="17" t="e">
        <f>SUMIFS('[1]Deals (investment)'!$C:$C,'[1]Deals (investment)'!$B:$B,$A1229,'[1]Deals (investment)'!$V:$V,BD$1)</f>
        <v>#VALUE!</v>
      </c>
      <c r="BE1229" s="17" t="e">
        <f>SUMIFS('[1]Deals (investment)'!$C:$C,'[1]Deals (investment)'!$B:$B,$A1229,'[1]Deals (investment)'!$V:$V,BE$1)</f>
        <v>#VALUE!</v>
      </c>
      <c r="BF1229" s="17" t="e">
        <f>SUMIFS('[1]Deals (investment)'!$C:$C,'[1]Deals (investment)'!$B:$B,$A1229,'[1]Deals (investment)'!$V:$V,BF$1)</f>
        <v>#VALUE!</v>
      </c>
      <c r="BG1229" s="17" t="e">
        <f>SUMIFS('[1]Deals (investment)'!$C:$C,'[1]Deals (investment)'!$B:$B,$A1229,'[1]Deals (investment)'!$V:$V,BG$1)</f>
        <v>#VALUE!</v>
      </c>
      <c r="BH1229" s="17" t="e">
        <f>SUMIFS('[1]Deals (investment)'!$C:$C,'[1]Deals (investment)'!$B:$B,$A1229,'[1]Deals (investment)'!$V:$V,BH$1)</f>
        <v>#VALUE!</v>
      </c>
      <c r="BI1229" s="17" t="e">
        <f>SUMIFS('[1]Deals (investment)'!$C:$C,'[1]Deals (investment)'!$B:$B,$A1229,'[1]Deals (investment)'!$V:$V,BI$1)</f>
        <v>#VALUE!</v>
      </c>
      <c r="BJ1229" s="17" t="e">
        <f>SUMIFS('[1]Deals (investment)'!$C:$C,'[1]Deals (investment)'!$B:$B,$A1229,'[1]Deals (investment)'!$V:$V,BJ$1)</f>
        <v>#VALUE!</v>
      </c>
      <c r="BK1229" s="17" t="e">
        <f>SUMIFS('[1]Deals (investment)'!$C:$C,'[1]Deals (investment)'!$B:$B,$A1229,'[1]Deals (investment)'!$V:$V,BK$1)</f>
        <v>#VALUE!</v>
      </c>
      <c r="BL1229" s="17" t="e">
        <f>SUMIFS('[1]Deals (investment)'!$C:$C,'[1]Deals (investment)'!$B:$B,$A1229,'[1]Deals (investment)'!$V:$V,BL$1)</f>
        <v>#VALUE!</v>
      </c>
      <c r="BM1229" s="17" t="e">
        <f>SUMIFS('[1]Deals (investment)'!$C:$C,'[1]Deals (investment)'!$B:$B,$A1229,'[1]Deals (investment)'!$V:$V,BM$1)</f>
        <v>#VALUE!</v>
      </c>
      <c r="BN1229" s="15"/>
      <c r="BO1229" s="15"/>
      <c r="BP1229" s="22"/>
      <c r="BQ1229" s="15"/>
      <c r="BR1229" s="15"/>
      <c r="BS1229" s="15"/>
      <c r="BT1229" s="15"/>
      <c r="BU1229" s="15"/>
      <c r="BV1229" s="15"/>
      <c r="BW1229" s="15"/>
      <c r="BX1229" s="15"/>
      <c r="BY1229" s="15"/>
      <c r="BZ1229" s="15"/>
      <c r="CA1229" s="15"/>
      <c r="CB1229" s="15"/>
      <c r="CC1229" s="15"/>
      <c r="CD1229" s="15" t="str">
        <f t="shared" si="183"/>
        <v>Mamalette</v>
      </c>
      <c r="CE1229" s="15"/>
      <c r="CF1229" s="15"/>
      <c r="CG1229" s="15"/>
      <c r="CH1229" s="15"/>
      <c r="CI1229" s="15"/>
      <c r="CJ1229" s="15"/>
    </row>
    <row r="1230" spans="1:118" ht="12.75">
      <c r="A1230" s="15" t="s">
        <v>8308</v>
      </c>
      <c r="B1230" s="15"/>
      <c r="C1230" s="15" t="s">
        <v>58</v>
      </c>
      <c r="D1230" s="16"/>
      <c r="E1230" s="15"/>
      <c r="F1230" s="15"/>
      <c r="G1230" s="15"/>
      <c r="H1230" s="15"/>
      <c r="I1230" s="15"/>
      <c r="J1230" s="15"/>
      <c r="K1230" s="17" t="e">
        <f t="shared" si="178"/>
        <v>#VALUE!</v>
      </c>
      <c r="L1230" s="15"/>
      <c r="M1230" s="18" t="e">
        <f t="shared" si="166"/>
        <v>#VALUE!</v>
      </c>
      <c r="N1230" s="15"/>
      <c r="O1230" s="15"/>
      <c r="P1230" s="15"/>
      <c r="Q1230" s="15"/>
      <c r="R1230" s="15"/>
      <c r="S1230" s="19"/>
      <c r="T1230" s="15"/>
      <c r="U1230" s="17"/>
      <c r="V1230" s="15"/>
      <c r="W1230" s="15"/>
      <c r="X1230" s="15" t="s">
        <v>256</v>
      </c>
      <c r="Y1230" s="15"/>
      <c r="AB1230" s="20"/>
      <c r="AC1230" s="15"/>
      <c r="AD1230" s="15"/>
      <c r="AE1230" s="15"/>
      <c r="AF1230" s="21" t="s">
        <v>8309</v>
      </c>
      <c r="AG1230" s="22">
        <f t="shared" si="173"/>
        <v>0.16129032258064516</v>
      </c>
      <c r="AH1230" s="15" t="str">
        <f t="shared" si="182"/>
        <v/>
      </c>
      <c r="AI1230" s="22" t="e">
        <f>VLOOKUP(A1230,'[1]Deals (investment)'!$B$2:$Z$1497,1,FALSE)</f>
        <v>#N/A</v>
      </c>
      <c r="AJ1230" s="22" t="e">
        <f>VLOOKUP(A1230,'[1]Deals (investment)'!$B$2:$Z$870,15,FALSE)</f>
        <v>#N/A</v>
      </c>
      <c r="AK1230" s="17" t="e">
        <f>VLOOKUP(A1230,'[1]Deals (Exits)'!B:B,1,FALSE)</f>
        <v>#N/A</v>
      </c>
      <c r="AL1230" s="23" t="e">
        <f>VLOOKUP(G1230,[1]Lookups!$V$3:$Y$197,4,FALSE)</f>
        <v>#N/A</v>
      </c>
      <c r="AM1230" s="17" t="str">
        <f>VLOOKUP(X1230,[1]Lookups!$B$3:$C$200,2,FALSE)</f>
        <v>Media &amp; Entertainment</v>
      </c>
      <c r="AN1230" s="17" t="e">
        <f>VLOOKUP(R1230,[1]Lookups!$H$3:$I$69,2,FALSE)</f>
        <v>#N/A</v>
      </c>
      <c r="AO1230" s="17" t="e">
        <f>VLOOKUP(T1230,[1]Lookups!$H$3:$I$69,2,FALSE)</f>
        <v>#N/A</v>
      </c>
      <c r="AP1230" s="17" t="e">
        <f>VLOOKUP(AN1230,[1]Lookups!$N$3:$O$11,2,FALSE)</f>
        <v>#N/A</v>
      </c>
      <c r="AQ1230" s="18" t="e">
        <f>COUNTIFS('[1]Deals (investment)'!$B:$B,$A1230)</f>
        <v>#VALUE!</v>
      </c>
      <c r="AR1230" s="18" t="e">
        <f>COUNTIFS('[1]Deals (investment)'!$B:$B,$A1230,'[1]Deals (investment)'!$T:$T,$AW$1)+COUNTIFS('[1]Deals (investment)'!$B:$B,$A1230,'[1]Deals (investment)'!$T:$T,$AX$1)+COUNTIFS('[1]Deals (investment)'!$B:$B,$A1230,'[1]Deals (investment)'!$T:$T,$AY$1)</f>
        <v>#VALUE!</v>
      </c>
      <c r="AS1230" s="17" t="e">
        <f>SUMIFS('[1]Deals (investment)'!$C:$C,'[1]Deals (investment)'!$B:$B,$A1230)</f>
        <v>#VALUE!</v>
      </c>
      <c r="AT1230" s="17" t="e">
        <f t="shared" si="179"/>
        <v>#VALUE!</v>
      </c>
      <c r="AU1230" s="18" t="e">
        <f>COUNTIF('[1]Deals (Exits)'!$B:$B,A1230)</f>
        <v>#VALUE!</v>
      </c>
      <c r="AV1230" s="17" t="e">
        <f>SUMIFS('[1]Deals (investment)'!$C:$C,'[1]Deals (investment)'!$B:$B,$A1230,'[1]Deals (investment)'!$T:$T,AV$1)</f>
        <v>#VALUE!</v>
      </c>
      <c r="AW1230" s="17" t="e">
        <f>SUMIFS('[1]Deals (investment)'!$C:$C,'[1]Deals (investment)'!$B:$B,$A1230,'[1]Deals (investment)'!$T:$T,AW$1)</f>
        <v>#VALUE!</v>
      </c>
      <c r="AX1230" s="17" t="e">
        <f>SUMIFS('[1]Deals (investment)'!$C:$C,'[1]Deals (investment)'!$B:$B,$A1230,'[1]Deals (investment)'!$T:$T,AX$1)</f>
        <v>#VALUE!</v>
      </c>
      <c r="AY1230" s="17" t="e">
        <f>SUMIFS('[1]Deals (investment)'!$C:$C,'[1]Deals (investment)'!$B:$B,$A1230,'[1]Deals (investment)'!$T:$T,AY$1)</f>
        <v>#VALUE!</v>
      </c>
      <c r="AZ1230" s="17" t="e">
        <f>SUMIFS('[1]Deals (investment)'!$C:$C,'[1]Deals (investment)'!$B:$B,$A1230,'[1]Deals (investment)'!$T:$T,AZ$1)</f>
        <v>#VALUE!</v>
      </c>
      <c r="BA1230" s="17" t="e">
        <f>SUMIFS('[1]Deals (investment)'!$C:$C,'[1]Deals (investment)'!$B:$B,$A1230,'[1]Deals (investment)'!$T:$T,BA$1)</f>
        <v>#VALUE!</v>
      </c>
      <c r="BB1230" s="17" t="e">
        <f>SUMIFS('[1]Deals (investment)'!$C:$C,'[1]Deals (investment)'!$B:$B,$A1230,'[1]Deals (investment)'!$T:$T,BB$1)</f>
        <v>#VALUE!</v>
      </c>
      <c r="BC1230" s="17" t="e">
        <f>SUMIFS('[1]Deals (Exits)'!$C:$C,'[1]Deals (Exits)'!$B:$B,$A1230)</f>
        <v>#VALUE!</v>
      </c>
      <c r="BD1230" s="17" t="e">
        <f>SUMIFS('[1]Deals (investment)'!$C:$C,'[1]Deals (investment)'!$B:$B,$A1230,'[1]Deals (investment)'!$V:$V,BD$1)</f>
        <v>#VALUE!</v>
      </c>
      <c r="BE1230" s="17" t="e">
        <f>SUMIFS('[1]Deals (investment)'!$C:$C,'[1]Deals (investment)'!$B:$B,$A1230,'[1]Deals (investment)'!$V:$V,BE$1)</f>
        <v>#VALUE!</v>
      </c>
      <c r="BF1230" s="17" t="e">
        <f>SUMIFS('[1]Deals (investment)'!$C:$C,'[1]Deals (investment)'!$B:$B,$A1230,'[1]Deals (investment)'!$V:$V,BF$1)</f>
        <v>#VALUE!</v>
      </c>
      <c r="BG1230" s="17" t="e">
        <f>SUMIFS('[1]Deals (investment)'!$C:$C,'[1]Deals (investment)'!$B:$B,$A1230,'[1]Deals (investment)'!$V:$V,BG$1)</f>
        <v>#VALUE!</v>
      </c>
      <c r="BH1230" s="17" t="e">
        <f>SUMIFS('[1]Deals (investment)'!$C:$C,'[1]Deals (investment)'!$B:$B,$A1230,'[1]Deals (investment)'!$V:$V,BH$1)</f>
        <v>#VALUE!</v>
      </c>
      <c r="BI1230" s="17" t="e">
        <f>SUMIFS('[1]Deals (investment)'!$C:$C,'[1]Deals (investment)'!$B:$B,$A1230,'[1]Deals (investment)'!$V:$V,BI$1)</f>
        <v>#VALUE!</v>
      </c>
      <c r="BJ1230" s="17" t="e">
        <f>SUMIFS('[1]Deals (investment)'!$C:$C,'[1]Deals (investment)'!$B:$B,$A1230,'[1]Deals (investment)'!$V:$V,BJ$1)</f>
        <v>#VALUE!</v>
      </c>
      <c r="BK1230" s="17" t="e">
        <f>SUMIFS('[1]Deals (investment)'!$C:$C,'[1]Deals (investment)'!$B:$B,$A1230,'[1]Deals (investment)'!$V:$V,BK$1)</f>
        <v>#VALUE!</v>
      </c>
      <c r="BL1230" s="17" t="e">
        <f>SUMIFS('[1]Deals (investment)'!$C:$C,'[1]Deals (investment)'!$B:$B,$A1230,'[1]Deals (investment)'!$V:$V,BL$1)</f>
        <v>#VALUE!</v>
      </c>
      <c r="BM1230" s="17" t="e">
        <f>SUMIFS('[1]Deals (investment)'!$C:$C,'[1]Deals (investment)'!$B:$B,$A1230,'[1]Deals (investment)'!$V:$V,BM$1)</f>
        <v>#VALUE!</v>
      </c>
      <c r="BN1230" s="15"/>
      <c r="BO1230" s="15"/>
      <c r="BP1230" s="22"/>
      <c r="BQ1230" s="15"/>
      <c r="BR1230" s="15"/>
      <c r="BS1230" s="15"/>
      <c r="BT1230" s="15"/>
      <c r="BU1230" s="15"/>
      <c r="BV1230" s="15"/>
      <c r="BW1230" s="15"/>
      <c r="BX1230" s="15"/>
      <c r="BY1230" s="15"/>
      <c r="BZ1230" s="15"/>
      <c r="CA1230" s="15"/>
      <c r="CB1230" s="15"/>
      <c r="CC1230" s="15"/>
      <c r="CD1230" s="15" t="str">
        <f t="shared" si="183"/>
        <v>manifextoActive</v>
      </c>
      <c r="CE1230" s="15"/>
      <c r="CF1230" s="15"/>
      <c r="CG1230" s="15"/>
      <c r="CH1230" s="15"/>
      <c r="CI1230" s="15"/>
      <c r="CJ1230" s="15"/>
    </row>
    <row r="1231" spans="1:118" ht="25.5">
      <c r="A1231" s="15" t="s">
        <v>8310</v>
      </c>
      <c r="B1231" s="15" t="s">
        <v>8311</v>
      </c>
      <c r="C1231" s="15" t="s">
        <v>58</v>
      </c>
      <c r="D1231" s="16"/>
      <c r="E1231" s="26" t="s">
        <v>1472</v>
      </c>
      <c r="F1231" s="26"/>
      <c r="G1231" s="26" t="s">
        <v>91</v>
      </c>
      <c r="H1231" s="26"/>
      <c r="I1231" s="15" t="s">
        <v>91</v>
      </c>
      <c r="J1231" s="26"/>
      <c r="K1231" s="17" t="e">
        <f t="shared" si="178"/>
        <v>#VALUE!</v>
      </c>
      <c r="L1231" s="15"/>
      <c r="M1231" s="18" t="e">
        <f t="shared" si="166"/>
        <v>#VALUE!</v>
      </c>
      <c r="N1231" s="15"/>
      <c r="O1231" s="15"/>
      <c r="P1231" s="15"/>
      <c r="Q1231" s="15"/>
      <c r="R1231" s="15"/>
      <c r="S1231" s="19"/>
      <c r="T1231" s="15"/>
      <c r="U1231" s="17"/>
      <c r="V1231" s="15"/>
      <c r="W1231" s="15"/>
      <c r="X1231" s="15"/>
      <c r="Y1231" s="15"/>
      <c r="AB1231" s="20"/>
      <c r="AC1231" s="15"/>
      <c r="AD1231" s="15"/>
      <c r="AE1231" s="15"/>
      <c r="AF1231" s="15"/>
      <c r="AG1231" s="22">
        <f t="shared" si="173"/>
        <v>0.22580645161290322</v>
      </c>
      <c r="AH1231" s="15" t="str">
        <f t="shared" si="182"/>
        <v/>
      </c>
      <c r="AI1231" s="22" t="e">
        <f>VLOOKUP(A1231,'[1]Deals (investment)'!$B$2:$Z$1497,1,FALSE)</f>
        <v>#N/A</v>
      </c>
      <c r="AJ1231" s="22" t="e">
        <f>VLOOKUP(A1231,'[1]Deals (investment)'!$B$2:$Z$870,15,FALSE)</f>
        <v>#N/A</v>
      </c>
      <c r="AK1231" s="17" t="e">
        <f>VLOOKUP(A1231,'[1]Deals (Exits)'!B:B,1,FALSE)</f>
        <v>#N/A</v>
      </c>
      <c r="AL1231" s="23">
        <f>VLOOKUP(G1231,[1]Lookups!$V$3:$Y$197,4,FALSE)</f>
        <v>0</v>
      </c>
      <c r="AM1231" s="17" t="e">
        <f>VLOOKUP(X1231,[1]Lookups!$B$3:$C$200,2,FALSE)</f>
        <v>#N/A</v>
      </c>
      <c r="AN1231" s="17" t="e">
        <f>VLOOKUP(R1231,[1]Lookups!$H$3:$I$69,2,FALSE)</f>
        <v>#N/A</v>
      </c>
      <c r="AO1231" s="17" t="e">
        <f>VLOOKUP(T1231,[1]Lookups!$H$3:$I$69,2,FALSE)</f>
        <v>#N/A</v>
      </c>
      <c r="AP1231" s="17" t="e">
        <f>VLOOKUP(AN1231,[1]Lookups!$N$3:$O$11,2,FALSE)</f>
        <v>#N/A</v>
      </c>
      <c r="AQ1231" s="18" t="e">
        <f>COUNTIFS('[1]Deals (investment)'!$B:$B,$A1231)</f>
        <v>#VALUE!</v>
      </c>
      <c r="AR1231" s="18" t="e">
        <f>COUNTIFS('[1]Deals (investment)'!$B:$B,$A1231,'[1]Deals (investment)'!$T:$T,$AW$1)+COUNTIFS('[1]Deals (investment)'!$B:$B,$A1231,'[1]Deals (investment)'!$T:$T,$AX$1)+COUNTIFS('[1]Deals (investment)'!$B:$B,$A1231,'[1]Deals (investment)'!$T:$T,$AY$1)</f>
        <v>#VALUE!</v>
      </c>
      <c r="AS1231" s="17" t="e">
        <f>SUMIFS('[1]Deals (investment)'!$C:$C,'[1]Deals (investment)'!$B:$B,$A1231)</f>
        <v>#VALUE!</v>
      </c>
      <c r="AT1231" s="17" t="e">
        <f t="shared" si="179"/>
        <v>#VALUE!</v>
      </c>
      <c r="AU1231" s="18" t="e">
        <f>COUNTIF('[1]Deals (Exits)'!$B:$B,A1231)</f>
        <v>#VALUE!</v>
      </c>
      <c r="AV1231" s="17" t="e">
        <f>SUMIFS('[1]Deals (investment)'!$C:$C,'[1]Deals (investment)'!$B:$B,$A1231,'[1]Deals (investment)'!$T:$T,AV$1)</f>
        <v>#VALUE!</v>
      </c>
      <c r="AW1231" s="17" t="e">
        <f>SUMIFS('[1]Deals (investment)'!$C:$C,'[1]Deals (investment)'!$B:$B,$A1231,'[1]Deals (investment)'!$T:$T,AW$1)</f>
        <v>#VALUE!</v>
      </c>
      <c r="AX1231" s="17" t="e">
        <f>SUMIFS('[1]Deals (investment)'!$C:$C,'[1]Deals (investment)'!$B:$B,$A1231,'[1]Deals (investment)'!$T:$T,AX$1)</f>
        <v>#VALUE!</v>
      </c>
      <c r="AY1231" s="17" t="e">
        <f>SUMIFS('[1]Deals (investment)'!$C:$C,'[1]Deals (investment)'!$B:$B,$A1231,'[1]Deals (investment)'!$T:$T,AY$1)</f>
        <v>#VALUE!</v>
      </c>
      <c r="AZ1231" s="17" t="e">
        <f>SUMIFS('[1]Deals (investment)'!$C:$C,'[1]Deals (investment)'!$B:$B,$A1231,'[1]Deals (investment)'!$T:$T,AZ$1)</f>
        <v>#VALUE!</v>
      </c>
      <c r="BA1231" s="17" t="e">
        <f>SUMIFS('[1]Deals (investment)'!$C:$C,'[1]Deals (investment)'!$B:$B,$A1231,'[1]Deals (investment)'!$T:$T,BA$1)</f>
        <v>#VALUE!</v>
      </c>
      <c r="BB1231" s="17" t="e">
        <f>SUMIFS('[1]Deals (investment)'!$C:$C,'[1]Deals (investment)'!$B:$B,$A1231,'[1]Deals (investment)'!$T:$T,BB$1)</f>
        <v>#VALUE!</v>
      </c>
      <c r="BC1231" s="17" t="e">
        <f>SUMIFS('[1]Deals (Exits)'!$C:$C,'[1]Deals (Exits)'!$B:$B,$A1231)</f>
        <v>#VALUE!</v>
      </c>
      <c r="BD1231" s="17" t="e">
        <f>SUMIFS('[1]Deals (investment)'!$C:$C,'[1]Deals (investment)'!$B:$B,$A1231,'[1]Deals (investment)'!$V:$V,BD$1)</f>
        <v>#VALUE!</v>
      </c>
      <c r="BE1231" s="17" t="e">
        <f>SUMIFS('[1]Deals (investment)'!$C:$C,'[1]Deals (investment)'!$B:$B,$A1231,'[1]Deals (investment)'!$V:$V,BE$1)</f>
        <v>#VALUE!</v>
      </c>
      <c r="BF1231" s="17" t="e">
        <f>SUMIFS('[1]Deals (investment)'!$C:$C,'[1]Deals (investment)'!$B:$B,$A1231,'[1]Deals (investment)'!$V:$V,BF$1)</f>
        <v>#VALUE!</v>
      </c>
      <c r="BG1231" s="17" t="e">
        <f>SUMIFS('[1]Deals (investment)'!$C:$C,'[1]Deals (investment)'!$B:$B,$A1231,'[1]Deals (investment)'!$V:$V,BG$1)</f>
        <v>#VALUE!</v>
      </c>
      <c r="BH1231" s="17" t="e">
        <f>SUMIFS('[1]Deals (investment)'!$C:$C,'[1]Deals (investment)'!$B:$B,$A1231,'[1]Deals (investment)'!$V:$V,BH$1)</f>
        <v>#VALUE!</v>
      </c>
      <c r="BI1231" s="17" t="e">
        <f>SUMIFS('[1]Deals (investment)'!$C:$C,'[1]Deals (investment)'!$B:$B,$A1231,'[1]Deals (investment)'!$V:$V,BI$1)</f>
        <v>#VALUE!</v>
      </c>
      <c r="BJ1231" s="17" t="e">
        <f>SUMIFS('[1]Deals (investment)'!$C:$C,'[1]Deals (investment)'!$B:$B,$A1231,'[1]Deals (investment)'!$V:$V,BJ$1)</f>
        <v>#VALUE!</v>
      </c>
      <c r="BK1231" s="17" t="e">
        <f>SUMIFS('[1]Deals (investment)'!$C:$C,'[1]Deals (investment)'!$B:$B,$A1231,'[1]Deals (investment)'!$V:$V,BK$1)</f>
        <v>#VALUE!</v>
      </c>
      <c r="BL1231" s="17" t="e">
        <f>SUMIFS('[1]Deals (investment)'!$C:$C,'[1]Deals (investment)'!$B:$B,$A1231,'[1]Deals (investment)'!$V:$V,BL$1)</f>
        <v>#VALUE!</v>
      </c>
      <c r="BM1231" s="17" t="e">
        <f>SUMIFS('[1]Deals (investment)'!$C:$C,'[1]Deals (investment)'!$B:$B,$A1231,'[1]Deals (investment)'!$V:$V,BM$1)</f>
        <v>#VALUE!</v>
      </c>
      <c r="BN1231" s="15"/>
      <c r="BO1231" s="15"/>
      <c r="BP1231" s="22"/>
      <c r="BQ1231" s="15"/>
      <c r="BR1231" s="15"/>
      <c r="BS1231" s="15"/>
      <c r="BT1231" s="15"/>
      <c r="BU1231" s="15"/>
      <c r="BV1231" s="15"/>
      <c r="BW1231" s="15"/>
      <c r="BX1231" s="15"/>
      <c r="BY1231" s="15"/>
      <c r="BZ1231" s="15"/>
      <c r="CA1231" s="15"/>
      <c r="CB1231" s="15"/>
      <c r="CC1231" s="15"/>
      <c r="CD1231" s="15" t="str">
        <f t="shared" si="183"/>
        <v>Marc1Marc1 is an Johannesburg based Internet of Things (IoT) point of sale solution that tracks customer mobile and wifi footprint to help retail companies sell moreActive</v>
      </c>
      <c r="CE1231" s="15"/>
      <c r="CF1231" s="15"/>
      <c r="CG1231" s="15"/>
      <c r="CH1231" s="15"/>
      <c r="CI1231" s="15"/>
      <c r="CJ1231" s="15"/>
    </row>
    <row r="1232" spans="1:118" ht="12.75">
      <c r="A1232" s="15" t="s">
        <v>8312</v>
      </c>
      <c r="B1232" s="15" t="s">
        <v>8313</v>
      </c>
      <c r="C1232" s="15"/>
      <c r="D1232" s="16">
        <v>2014</v>
      </c>
      <c r="E1232" s="15" t="s">
        <v>117</v>
      </c>
      <c r="F1232" s="15"/>
      <c r="G1232" s="15"/>
      <c r="H1232" s="15"/>
      <c r="I1232" s="15"/>
      <c r="J1232" s="15"/>
      <c r="K1232" s="17" t="e">
        <f t="shared" si="178"/>
        <v>#VALUE!</v>
      </c>
      <c r="L1232" s="15"/>
      <c r="M1232" s="18" t="e">
        <f t="shared" si="166"/>
        <v>#VALUE!</v>
      </c>
      <c r="N1232" s="15"/>
      <c r="O1232" s="15"/>
      <c r="P1232" s="15"/>
      <c r="Q1232" s="15"/>
      <c r="R1232" s="15"/>
      <c r="S1232" s="19"/>
      <c r="T1232" s="15"/>
      <c r="U1232" s="17"/>
      <c r="V1232" s="15" t="s">
        <v>7930</v>
      </c>
      <c r="W1232" s="15"/>
      <c r="X1232" s="15" t="s">
        <v>294</v>
      </c>
      <c r="Y1232" s="15" t="s">
        <v>8314</v>
      </c>
      <c r="AB1232" s="20"/>
      <c r="AC1232" s="21" t="s">
        <v>8315</v>
      </c>
      <c r="AD1232" s="15"/>
      <c r="AE1232" s="15"/>
      <c r="AF1232" s="15"/>
      <c r="AG1232" s="22">
        <f t="shared" si="173"/>
        <v>0.29032258064516131</v>
      </c>
      <c r="AH1232" s="15" t="str">
        <f t="shared" si="182"/>
        <v/>
      </c>
      <c r="AI1232" s="22" t="e">
        <f>VLOOKUP(A1232,'[1]Deals (investment)'!$B$2:$Z$1497,1,FALSE)</f>
        <v>#N/A</v>
      </c>
      <c r="AJ1232" s="22" t="e">
        <f>VLOOKUP(A1232,'[1]Deals (investment)'!$B$2:$Z$870,15,FALSE)</f>
        <v>#N/A</v>
      </c>
      <c r="AK1232" s="17" t="e">
        <f>VLOOKUP(A1232,'[1]Deals (Exits)'!B:B,1,FALSE)</f>
        <v>#N/A</v>
      </c>
      <c r="AL1232" s="23" t="e">
        <f>VLOOKUP(G1232,[1]Lookups!$V$3:$Y$197,4,FALSE)</f>
        <v>#N/A</v>
      </c>
      <c r="AM1232" s="17" t="str">
        <f>VLOOKUP(X1232,[1]Lookups!$B$3:$C$200,2,FALSE)</f>
        <v>Health &amp; Pharmaceuticals</v>
      </c>
      <c r="AN1232" s="17" t="e">
        <f>VLOOKUP(R1232,[1]Lookups!$H$3:$I$69,2,FALSE)</f>
        <v>#N/A</v>
      </c>
      <c r="AO1232" s="17" t="e">
        <f>VLOOKUP(T1232,[1]Lookups!$H$3:$I$69,2,FALSE)</f>
        <v>#N/A</v>
      </c>
      <c r="AP1232" s="17" t="e">
        <f>VLOOKUP(AN1232,[1]Lookups!$N$3:$O$11,2,FALSE)</f>
        <v>#N/A</v>
      </c>
      <c r="AQ1232" s="18" t="e">
        <f>COUNTIFS('[1]Deals (investment)'!$B:$B,$A1232)</f>
        <v>#VALUE!</v>
      </c>
      <c r="AR1232" s="18" t="e">
        <f>COUNTIFS('[1]Deals (investment)'!$B:$B,$A1232,'[1]Deals (investment)'!$T:$T,$AW$1)+COUNTIFS('[1]Deals (investment)'!$B:$B,$A1232,'[1]Deals (investment)'!$T:$T,$AX$1)+COUNTIFS('[1]Deals (investment)'!$B:$B,$A1232,'[1]Deals (investment)'!$T:$T,$AY$1)</f>
        <v>#VALUE!</v>
      </c>
      <c r="AS1232" s="17" t="e">
        <f>SUMIFS('[1]Deals (investment)'!$C:$C,'[1]Deals (investment)'!$B:$B,$A1232)</f>
        <v>#VALUE!</v>
      </c>
      <c r="AT1232" s="17" t="e">
        <f t="shared" si="179"/>
        <v>#VALUE!</v>
      </c>
      <c r="AU1232" s="18" t="e">
        <f>COUNTIF('[1]Deals (Exits)'!$B:$B,A1232)</f>
        <v>#VALUE!</v>
      </c>
      <c r="AV1232" s="17" t="e">
        <f>SUMIFS('[1]Deals (investment)'!$C:$C,'[1]Deals (investment)'!$B:$B,$A1232,'[1]Deals (investment)'!$T:$T,AV$1)</f>
        <v>#VALUE!</v>
      </c>
      <c r="AW1232" s="17" t="e">
        <f>SUMIFS('[1]Deals (investment)'!$C:$C,'[1]Deals (investment)'!$B:$B,$A1232,'[1]Deals (investment)'!$T:$T,AW$1)</f>
        <v>#VALUE!</v>
      </c>
      <c r="AX1232" s="17" t="e">
        <f>SUMIFS('[1]Deals (investment)'!$C:$C,'[1]Deals (investment)'!$B:$B,$A1232,'[1]Deals (investment)'!$T:$T,AX$1)</f>
        <v>#VALUE!</v>
      </c>
      <c r="AY1232" s="17" t="e">
        <f>SUMIFS('[1]Deals (investment)'!$C:$C,'[1]Deals (investment)'!$B:$B,$A1232,'[1]Deals (investment)'!$T:$T,AY$1)</f>
        <v>#VALUE!</v>
      </c>
      <c r="AZ1232" s="17" t="e">
        <f>SUMIFS('[1]Deals (investment)'!$C:$C,'[1]Deals (investment)'!$B:$B,$A1232,'[1]Deals (investment)'!$T:$T,AZ$1)</f>
        <v>#VALUE!</v>
      </c>
      <c r="BA1232" s="17" t="e">
        <f>SUMIFS('[1]Deals (investment)'!$C:$C,'[1]Deals (investment)'!$B:$B,$A1232,'[1]Deals (investment)'!$T:$T,BA$1)</f>
        <v>#VALUE!</v>
      </c>
      <c r="BB1232" s="17" t="e">
        <f>SUMIFS('[1]Deals (investment)'!$C:$C,'[1]Deals (investment)'!$B:$B,$A1232,'[1]Deals (investment)'!$T:$T,BB$1)</f>
        <v>#VALUE!</v>
      </c>
      <c r="BC1232" s="17" t="e">
        <f>SUMIFS('[1]Deals (Exits)'!$C:$C,'[1]Deals (Exits)'!$B:$B,$A1232)</f>
        <v>#VALUE!</v>
      </c>
      <c r="BD1232" s="17" t="e">
        <f>SUMIFS('[1]Deals (investment)'!$C:$C,'[1]Deals (investment)'!$B:$B,$A1232,'[1]Deals (investment)'!$V:$V,BD$1)</f>
        <v>#VALUE!</v>
      </c>
      <c r="BE1232" s="17" t="e">
        <f>SUMIFS('[1]Deals (investment)'!$C:$C,'[1]Deals (investment)'!$B:$B,$A1232,'[1]Deals (investment)'!$V:$V,BE$1)</f>
        <v>#VALUE!</v>
      </c>
      <c r="BF1232" s="17" t="e">
        <f>SUMIFS('[1]Deals (investment)'!$C:$C,'[1]Deals (investment)'!$B:$B,$A1232,'[1]Deals (investment)'!$V:$V,BF$1)</f>
        <v>#VALUE!</v>
      </c>
      <c r="BG1232" s="17" t="e">
        <f>SUMIFS('[1]Deals (investment)'!$C:$C,'[1]Deals (investment)'!$B:$B,$A1232,'[1]Deals (investment)'!$V:$V,BG$1)</f>
        <v>#VALUE!</v>
      </c>
      <c r="BH1232" s="17" t="e">
        <f>SUMIFS('[1]Deals (investment)'!$C:$C,'[1]Deals (investment)'!$B:$B,$A1232,'[1]Deals (investment)'!$V:$V,BH$1)</f>
        <v>#VALUE!</v>
      </c>
      <c r="BI1232" s="17" t="e">
        <f>SUMIFS('[1]Deals (investment)'!$C:$C,'[1]Deals (investment)'!$B:$B,$A1232,'[1]Deals (investment)'!$V:$V,BI$1)</f>
        <v>#VALUE!</v>
      </c>
      <c r="BJ1232" s="17" t="e">
        <f>SUMIFS('[1]Deals (investment)'!$C:$C,'[1]Deals (investment)'!$B:$B,$A1232,'[1]Deals (investment)'!$V:$V,BJ$1)</f>
        <v>#VALUE!</v>
      </c>
      <c r="BK1232" s="17" t="e">
        <f>SUMIFS('[1]Deals (investment)'!$C:$C,'[1]Deals (investment)'!$B:$B,$A1232,'[1]Deals (investment)'!$V:$V,BK$1)</f>
        <v>#VALUE!</v>
      </c>
      <c r="BL1232" s="17" t="e">
        <f>SUMIFS('[1]Deals (investment)'!$C:$C,'[1]Deals (investment)'!$B:$B,$A1232,'[1]Deals (investment)'!$V:$V,BL$1)</f>
        <v>#VALUE!</v>
      </c>
      <c r="BM1232" s="17" t="e">
        <f>SUMIFS('[1]Deals (investment)'!$C:$C,'[1]Deals (investment)'!$B:$B,$A1232,'[1]Deals (investment)'!$V:$V,BM$1)</f>
        <v>#VALUE!</v>
      </c>
      <c r="BN1232" s="15"/>
      <c r="BO1232" s="15"/>
      <c r="BP1232" s="22"/>
      <c r="BQ1232" s="15"/>
      <c r="BR1232" s="15"/>
      <c r="BS1232" s="15"/>
      <c r="BT1232" s="15"/>
      <c r="BU1232" s="15"/>
      <c r="BV1232" s="15"/>
      <c r="BW1232" s="15"/>
      <c r="BX1232" s="15"/>
      <c r="BY1232" s="15"/>
      <c r="BZ1232" s="15"/>
      <c r="CA1232" s="15"/>
      <c r="CB1232" s="15"/>
      <c r="CC1232" s="15"/>
      <c r="CD1232" s="15" t="str">
        <f t="shared" si="183"/>
        <v>Miti HealthMiti Health is an easy-to-use Android application that helps streamline your business, improves your productivity, and saves you time to focus on what matters most — your patients.</v>
      </c>
      <c r="CE1232" s="15"/>
      <c r="CF1232" s="15"/>
      <c r="CG1232" s="15"/>
      <c r="CH1232" s="15"/>
      <c r="CI1232" s="15"/>
      <c r="CJ1232" s="15"/>
    </row>
    <row r="1233" spans="1:118" ht="12.75">
      <c r="A1233" s="15" t="s">
        <v>8316</v>
      </c>
      <c r="B1233" s="15"/>
      <c r="C1233" s="15"/>
      <c r="D1233" s="16"/>
      <c r="E1233" s="26"/>
      <c r="F1233" s="26"/>
      <c r="G1233" s="26"/>
      <c r="H1233" s="26"/>
      <c r="I1233" s="15"/>
      <c r="J1233" s="26"/>
      <c r="K1233" s="17" t="e">
        <f t="shared" si="178"/>
        <v>#VALUE!</v>
      </c>
      <c r="L1233" s="15"/>
      <c r="M1233" s="18" t="e">
        <f t="shared" si="166"/>
        <v>#VALUE!</v>
      </c>
      <c r="N1233" s="15"/>
      <c r="O1233" s="15"/>
      <c r="P1233" s="15"/>
      <c r="Q1233" s="15"/>
      <c r="R1233" s="15"/>
      <c r="S1233" s="19"/>
      <c r="T1233" s="15"/>
      <c r="U1233" s="17"/>
      <c r="V1233" s="15"/>
      <c r="W1233" s="15"/>
      <c r="X1233" s="15"/>
      <c r="Y1233" s="15"/>
      <c r="AB1233" s="20"/>
      <c r="AC1233" s="15"/>
      <c r="AD1233" s="15"/>
      <c r="AE1233" s="15"/>
      <c r="AF1233" s="15"/>
      <c r="AG1233" s="22">
        <f>COUNTA(B1232:AF1232)/(COUNTA(B1232:AF1232)+COUNTBLANK(B1232:AF1232))</f>
        <v>0.29032258064516131</v>
      </c>
      <c r="AH1233" s="15" t="str">
        <f t="shared" si="182"/>
        <v/>
      </c>
      <c r="AI1233" s="22" t="e">
        <f>VLOOKUP(A1233,'[1]Deals (investment)'!$B$2:$Z$1497,1,FALSE)</f>
        <v>#N/A</v>
      </c>
      <c r="AJ1233" s="22" t="e">
        <f>VLOOKUP(A1233,'[1]Deals (investment)'!$B$2:$Z$870,15,FALSE)</f>
        <v>#N/A</v>
      </c>
      <c r="AK1233" s="17" t="e">
        <f>VLOOKUP(A1233,'[1]Deals (Exits)'!B:B,1,FALSE)</f>
        <v>#N/A</v>
      </c>
      <c r="AL1233" s="23" t="e">
        <f>VLOOKUP(G1233,[1]Lookups!$V$3:$Y$197,4,FALSE)</f>
        <v>#N/A</v>
      </c>
      <c r="AM1233" s="17" t="e">
        <f>VLOOKUP(X1233,[1]Lookups!$B$3:$C$200,2,FALSE)</f>
        <v>#N/A</v>
      </c>
      <c r="AN1233" s="17" t="e">
        <f>VLOOKUP(R1233,[1]Lookups!$H$3:$I$69,2,FALSE)</f>
        <v>#N/A</v>
      </c>
      <c r="AO1233" s="17" t="e">
        <f>VLOOKUP(T1233,[1]Lookups!$H$3:$I$69,2,FALSE)</f>
        <v>#N/A</v>
      </c>
      <c r="AP1233" s="17" t="e">
        <f>VLOOKUP(AN1233,[1]Lookups!$N$3:$O$11,2,FALSE)</f>
        <v>#N/A</v>
      </c>
      <c r="AQ1233" s="18" t="e">
        <f>COUNTIFS('[1]Deals (investment)'!$B:$B,$A1233)</f>
        <v>#VALUE!</v>
      </c>
      <c r="AR1233" s="18" t="e">
        <f>COUNTIFS('[1]Deals (investment)'!$B:$B,$A1233,'[1]Deals (investment)'!$T:$T,$AW$1)+COUNTIFS('[1]Deals (investment)'!$B:$B,$A1233,'[1]Deals (investment)'!$T:$T,$AX$1)+COUNTIFS('[1]Deals (investment)'!$B:$B,$A1233,'[1]Deals (investment)'!$T:$T,$AY$1)</f>
        <v>#VALUE!</v>
      </c>
      <c r="AS1233" s="17" t="e">
        <f>SUMIFS('[1]Deals (investment)'!$C:$C,'[1]Deals (investment)'!$B:$B,$A1233)</f>
        <v>#VALUE!</v>
      </c>
      <c r="AT1233" s="17" t="e">
        <f t="shared" si="179"/>
        <v>#VALUE!</v>
      </c>
      <c r="AU1233" s="18" t="e">
        <f>COUNTIF('[1]Deals (Exits)'!$B:$B,A1233)</f>
        <v>#VALUE!</v>
      </c>
      <c r="AV1233" s="17" t="e">
        <f>SUMIFS('[1]Deals (investment)'!$C:$C,'[1]Deals (investment)'!$B:$B,$A1233,'[1]Deals (investment)'!$T:$T,AV$1)</f>
        <v>#VALUE!</v>
      </c>
      <c r="AW1233" s="17" t="e">
        <f>SUMIFS('[1]Deals (investment)'!$C:$C,'[1]Deals (investment)'!$B:$B,$A1233,'[1]Deals (investment)'!$T:$T,AW$1)</f>
        <v>#VALUE!</v>
      </c>
      <c r="AX1233" s="17" t="e">
        <f>SUMIFS('[1]Deals (investment)'!$C:$C,'[1]Deals (investment)'!$B:$B,$A1233,'[1]Deals (investment)'!$T:$T,AX$1)</f>
        <v>#VALUE!</v>
      </c>
      <c r="AY1233" s="17" t="e">
        <f>SUMIFS('[1]Deals (investment)'!$C:$C,'[1]Deals (investment)'!$B:$B,$A1233,'[1]Deals (investment)'!$T:$T,AY$1)</f>
        <v>#VALUE!</v>
      </c>
      <c r="AZ1233" s="17" t="e">
        <f>SUMIFS('[1]Deals (investment)'!$C:$C,'[1]Deals (investment)'!$B:$B,$A1233,'[1]Deals (investment)'!$T:$T,AZ$1)</f>
        <v>#VALUE!</v>
      </c>
      <c r="BA1233" s="17" t="e">
        <f>SUMIFS('[1]Deals (investment)'!$C:$C,'[1]Deals (investment)'!$B:$B,$A1233,'[1]Deals (investment)'!$T:$T,BA$1)</f>
        <v>#VALUE!</v>
      </c>
      <c r="BB1233" s="17" t="e">
        <f>SUMIFS('[1]Deals (investment)'!$C:$C,'[1]Deals (investment)'!$B:$B,$A1233,'[1]Deals (investment)'!$T:$T,BB$1)</f>
        <v>#VALUE!</v>
      </c>
      <c r="BC1233" s="17" t="e">
        <f>SUMIFS('[1]Deals (Exits)'!$C:$C,'[1]Deals (Exits)'!$B:$B,$A1233)</f>
        <v>#VALUE!</v>
      </c>
      <c r="BD1233" s="17" t="e">
        <f>SUMIFS('[1]Deals (investment)'!$C:$C,'[1]Deals (investment)'!$B:$B,$A1233,'[1]Deals (investment)'!$V:$V,BD$1)</f>
        <v>#VALUE!</v>
      </c>
      <c r="BE1233" s="17" t="e">
        <f>SUMIFS('[1]Deals (investment)'!$C:$C,'[1]Deals (investment)'!$B:$B,$A1233,'[1]Deals (investment)'!$V:$V,BE$1)</f>
        <v>#VALUE!</v>
      </c>
      <c r="BF1233" s="17" t="e">
        <f>SUMIFS('[1]Deals (investment)'!$C:$C,'[1]Deals (investment)'!$B:$B,$A1233,'[1]Deals (investment)'!$V:$V,BF$1)</f>
        <v>#VALUE!</v>
      </c>
      <c r="BG1233" s="17" t="e">
        <f>SUMIFS('[1]Deals (investment)'!$C:$C,'[1]Deals (investment)'!$B:$B,$A1233,'[1]Deals (investment)'!$V:$V,BG$1)</f>
        <v>#VALUE!</v>
      </c>
      <c r="BH1233" s="17" t="e">
        <f>SUMIFS('[1]Deals (investment)'!$C:$C,'[1]Deals (investment)'!$B:$B,$A1233,'[1]Deals (investment)'!$V:$V,BH$1)</f>
        <v>#VALUE!</v>
      </c>
      <c r="BI1233" s="17" t="e">
        <f>SUMIFS('[1]Deals (investment)'!$C:$C,'[1]Deals (investment)'!$B:$B,$A1233,'[1]Deals (investment)'!$V:$V,BI$1)</f>
        <v>#VALUE!</v>
      </c>
      <c r="BJ1233" s="17" t="e">
        <f>SUMIFS('[1]Deals (investment)'!$C:$C,'[1]Deals (investment)'!$B:$B,$A1233,'[1]Deals (investment)'!$V:$V,BJ$1)</f>
        <v>#VALUE!</v>
      </c>
      <c r="BK1233" s="17" t="e">
        <f>SUMIFS('[1]Deals (investment)'!$C:$C,'[1]Deals (investment)'!$B:$B,$A1233,'[1]Deals (investment)'!$V:$V,BK$1)</f>
        <v>#VALUE!</v>
      </c>
      <c r="BL1233" s="17" t="e">
        <f>SUMIFS('[1]Deals (investment)'!$C:$C,'[1]Deals (investment)'!$B:$B,$A1233,'[1]Deals (investment)'!$V:$V,BL$1)</f>
        <v>#VALUE!</v>
      </c>
      <c r="BM1233" s="17" t="e">
        <f>SUMIFS('[1]Deals (investment)'!$C:$C,'[1]Deals (investment)'!$B:$B,$A1233,'[1]Deals (investment)'!$V:$V,BM$1)</f>
        <v>#VALUE!</v>
      </c>
      <c r="BN1233" s="15"/>
      <c r="BO1233" s="15"/>
      <c r="BP1233" s="22"/>
      <c r="BQ1233" s="15"/>
      <c r="BR1233" s="15"/>
      <c r="BS1233" s="15"/>
      <c r="BT1233" s="15"/>
      <c r="BU1233" s="15"/>
      <c r="BV1233" s="15"/>
      <c r="BW1233" s="15"/>
      <c r="BX1233" s="15"/>
      <c r="BY1233" s="15"/>
      <c r="BZ1233" s="15"/>
      <c r="CA1233" s="15"/>
      <c r="CB1233" s="15"/>
      <c r="CC1233" s="15"/>
      <c r="CD1233" s="15"/>
      <c r="CE1233" s="15"/>
      <c r="CF1233" s="15"/>
      <c r="CG1233" s="15"/>
      <c r="CH1233" s="15"/>
      <c r="CI1233" s="15"/>
      <c r="CJ1233" s="15"/>
    </row>
    <row r="1234" spans="1:118" ht="12.75">
      <c r="A1234" s="15" t="s">
        <v>8317</v>
      </c>
      <c r="B1234" s="15" t="s">
        <v>8318</v>
      </c>
      <c r="C1234" s="15" t="s">
        <v>58</v>
      </c>
      <c r="D1234" s="16">
        <v>2017</v>
      </c>
      <c r="E1234" s="15" t="s">
        <v>117</v>
      </c>
      <c r="F1234" s="15"/>
      <c r="G1234" s="15"/>
      <c r="H1234" s="15"/>
      <c r="I1234" s="15"/>
      <c r="J1234" s="15"/>
      <c r="K1234" s="17" t="e">
        <f t="shared" si="178"/>
        <v>#VALUE!</v>
      </c>
      <c r="L1234" s="15"/>
      <c r="M1234" s="18" t="e">
        <f t="shared" si="166"/>
        <v>#VALUE!</v>
      </c>
      <c r="N1234" s="15"/>
      <c r="O1234" s="15"/>
      <c r="P1234" s="15"/>
      <c r="Q1234" s="15"/>
      <c r="R1234" s="15"/>
      <c r="S1234" s="19"/>
      <c r="T1234" s="15"/>
      <c r="U1234" s="17"/>
      <c r="V1234" s="15" t="s">
        <v>8319</v>
      </c>
      <c r="W1234" s="15"/>
      <c r="X1234" s="15" t="s">
        <v>158</v>
      </c>
      <c r="Y1234" s="15" t="s">
        <v>8320</v>
      </c>
      <c r="AB1234" s="20"/>
      <c r="AC1234" s="21" t="s">
        <v>8321</v>
      </c>
      <c r="AD1234" s="21" t="s">
        <v>8322</v>
      </c>
      <c r="AE1234" s="21" t="s">
        <v>8323</v>
      </c>
      <c r="AF1234" s="21" t="s">
        <v>8324</v>
      </c>
      <c r="AG1234" s="22">
        <f t="shared" ref="AG1234:AG1248" si="184">COUNTA(B1234:AF1234)/(COUNTA(B1234:AF1234)+COUNTBLANK(B1234:AF1234))</f>
        <v>0.41935483870967744</v>
      </c>
      <c r="AH1234" s="15" t="str">
        <f t="shared" si="182"/>
        <v/>
      </c>
      <c r="AI1234" s="22" t="e">
        <f>VLOOKUP(A1234,'[1]Deals (investment)'!$B$2:$Z$1497,1,FALSE)</f>
        <v>#N/A</v>
      </c>
      <c r="AJ1234" s="22" t="e">
        <f>VLOOKUP(A1234,'[1]Deals (investment)'!$B$2:$Z$870,15,FALSE)</f>
        <v>#N/A</v>
      </c>
      <c r="AK1234" s="17" t="e">
        <f>VLOOKUP(A1234,'[1]Deals (Exits)'!B:B,1,FALSE)</f>
        <v>#N/A</v>
      </c>
      <c r="AL1234" s="23" t="e">
        <f>VLOOKUP(G1234,[1]Lookups!$V$3:$Y$197,4,FALSE)</f>
        <v>#N/A</v>
      </c>
      <c r="AM1234" s="17" t="str">
        <f>VLOOKUP(X1234,[1]Lookups!$B$3:$C$200,2,FALSE)</f>
        <v>Financial Services</v>
      </c>
      <c r="AN1234" s="17" t="e">
        <f>VLOOKUP(R1234,[1]Lookups!$H$3:$I$69,2,FALSE)</f>
        <v>#N/A</v>
      </c>
      <c r="AO1234" s="17" t="e">
        <f>VLOOKUP(T1234,[1]Lookups!$H$3:$I$69,2,FALSE)</f>
        <v>#N/A</v>
      </c>
      <c r="AP1234" s="17" t="e">
        <f>VLOOKUP(AN1234,[1]Lookups!$N$3:$O$11,2,FALSE)</f>
        <v>#N/A</v>
      </c>
      <c r="AQ1234" s="18" t="e">
        <f>COUNTIFS('[1]Deals (investment)'!$B:$B,$A1234)</f>
        <v>#VALUE!</v>
      </c>
      <c r="AR1234" s="18" t="e">
        <f>COUNTIFS('[1]Deals (investment)'!$B:$B,$A1234,'[1]Deals (investment)'!$T:$T,$AW$1)+COUNTIFS('[1]Deals (investment)'!$B:$B,$A1234,'[1]Deals (investment)'!$T:$T,$AX$1)+COUNTIFS('[1]Deals (investment)'!$B:$B,$A1234,'[1]Deals (investment)'!$T:$T,$AY$1)</f>
        <v>#VALUE!</v>
      </c>
      <c r="AS1234" s="17" t="e">
        <f>SUMIFS('[1]Deals (investment)'!$C:$C,'[1]Deals (investment)'!$B:$B,$A1234)</f>
        <v>#VALUE!</v>
      </c>
      <c r="AT1234" s="17" t="e">
        <f t="shared" si="179"/>
        <v>#VALUE!</v>
      </c>
      <c r="AU1234" s="18" t="e">
        <f>COUNTIF('[1]Deals (Exits)'!$B:$B,A1234)</f>
        <v>#VALUE!</v>
      </c>
      <c r="AV1234" s="17" t="e">
        <f>SUMIFS('[1]Deals (investment)'!$C:$C,'[1]Deals (investment)'!$B:$B,$A1234,'[1]Deals (investment)'!$T:$T,AV$1)</f>
        <v>#VALUE!</v>
      </c>
      <c r="AW1234" s="17" t="e">
        <f>SUMIFS('[1]Deals (investment)'!$C:$C,'[1]Deals (investment)'!$B:$B,$A1234,'[1]Deals (investment)'!$T:$T,AW$1)</f>
        <v>#VALUE!</v>
      </c>
      <c r="AX1234" s="17" t="e">
        <f>SUMIFS('[1]Deals (investment)'!$C:$C,'[1]Deals (investment)'!$B:$B,$A1234,'[1]Deals (investment)'!$T:$T,AX$1)</f>
        <v>#VALUE!</v>
      </c>
      <c r="AY1234" s="17" t="e">
        <f>SUMIFS('[1]Deals (investment)'!$C:$C,'[1]Deals (investment)'!$B:$B,$A1234,'[1]Deals (investment)'!$T:$T,AY$1)</f>
        <v>#VALUE!</v>
      </c>
      <c r="AZ1234" s="17" t="e">
        <f>SUMIFS('[1]Deals (investment)'!$C:$C,'[1]Deals (investment)'!$B:$B,$A1234,'[1]Deals (investment)'!$T:$T,AZ$1)</f>
        <v>#VALUE!</v>
      </c>
      <c r="BA1234" s="17" t="e">
        <f>SUMIFS('[1]Deals (investment)'!$C:$C,'[1]Deals (investment)'!$B:$B,$A1234,'[1]Deals (investment)'!$T:$T,BA$1)</f>
        <v>#VALUE!</v>
      </c>
      <c r="BB1234" s="17" t="e">
        <f>SUMIFS('[1]Deals (investment)'!$C:$C,'[1]Deals (investment)'!$B:$B,$A1234,'[1]Deals (investment)'!$T:$T,BB$1)</f>
        <v>#VALUE!</v>
      </c>
      <c r="BC1234" s="17" t="e">
        <f>SUMIFS('[1]Deals (Exits)'!$C:$C,'[1]Deals (Exits)'!$B:$B,$A1234)</f>
        <v>#VALUE!</v>
      </c>
      <c r="BD1234" s="17" t="e">
        <f>SUMIFS('[1]Deals (investment)'!$C:$C,'[1]Deals (investment)'!$B:$B,$A1234,'[1]Deals (investment)'!$V:$V,BD$1)</f>
        <v>#VALUE!</v>
      </c>
      <c r="BE1234" s="17" t="e">
        <f>SUMIFS('[1]Deals (investment)'!$C:$C,'[1]Deals (investment)'!$B:$B,$A1234,'[1]Deals (investment)'!$V:$V,BE$1)</f>
        <v>#VALUE!</v>
      </c>
      <c r="BF1234" s="17" t="e">
        <f>SUMIFS('[1]Deals (investment)'!$C:$C,'[1]Deals (investment)'!$B:$B,$A1234,'[1]Deals (investment)'!$V:$V,BF$1)</f>
        <v>#VALUE!</v>
      </c>
      <c r="BG1234" s="17" t="e">
        <f>SUMIFS('[1]Deals (investment)'!$C:$C,'[1]Deals (investment)'!$B:$B,$A1234,'[1]Deals (investment)'!$V:$V,BG$1)</f>
        <v>#VALUE!</v>
      </c>
      <c r="BH1234" s="17" t="e">
        <f>SUMIFS('[1]Deals (investment)'!$C:$C,'[1]Deals (investment)'!$B:$B,$A1234,'[1]Deals (investment)'!$V:$V,BH$1)</f>
        <v>#VALUE!</v>
      </c>
      <c r="BI1234" s="17" t="e">
        <f>SUMIFS('[1]Deals (investment)'!$C:$C,'[1]Deals (investment)'!$B:$B,$A1234,'[1]Deals (investment)'!$V:$V,BI$1)</f>
        <v>#VALUE!</v>
      </c>
      <c r="BJ1234" s="17" t="e">
        <f>SUMIFS('[1]Deals (investment)'!$C:$C,'[1]Deals (investment)'!$B:$B,$A1234,'[1]Deals (investment)'!$V:$V,BJ$1)</f>
        <v>#VALUE!</v>
      </c>
      <c r="BK1234" s="17" t="e">
        <f>SUMIFS('[1]Deals (investment)'!$C:$C,'[1]Deals (investment)'!$B:$B,$A1234,'[1]Deals (investment)'!$V:$V,BK$1)</f>
        <v>#VALUE!</v>
      </c>
      <c r="BL1234" s="17" t="e">
        <f>SUMIFS('[1]Deals (investment)'!$C:$C,'[1]Deals (investment)'!$B:$B,$A1234,'[1]Deals (investment)'!$V:$V,BL$1)</f>
        <v>#VALUE!</v>
      </c>
      <c r="BM1234" s="17" t="e">
        <f>SUMIFS('[1]Deals (investment)'!$C:$C,'[1]Deals (investment)'!$B:$B,$A1234,'[1]Deals (investment)'!$V:$V,BM$1)</f>
        <v>#VALUE!</v>
      </c>
      <c r="BN1234" s="15"/>
      <c r="BO1234" s="15"/>
      <c r="BP1234" s="22"/>
      <c r="BQ1234" s="15"/>
      <c r="BR1234" s="15"/>
      <c r="BS1234" s="15"/>
      <c r="BT1234" s="15"/>
      <c r="BU1234" s="15"/>
      <c r="BV1234" s="15"/>
      <c r="BW1234" s="15"/>
      <c r="BX1234" s="15"/>
      <c r="BY1234" s="15"/>
      <c r="BZ1234" s="15"/>
      <c r="CA1234" s="15"/>
      <c r="CB1234" s="15"/>
      <c r="CC1234" s="15"/>
      <c r="CD1234" s="15" t="str">
        <f t="shared" ref="CD1234:CD1236" si="185">CONCATENATE(A1234,B1234,C1234)</f>
        <v>MlinziIts an online escrow services platform that seek to enhance trust in trades. We do so by offering escrow API's ,marketplace &amp; SaaS platformActive</v>
      </c>
      <c r="CE1234" s="15"/>
      <c r="CF1234" s="15"/>
      <c r="CG1234" s="15"/>
      <c r="CH1234" s="15"/>
      <c r="CI1234" s="15"/>
      <c r="CJ1234" s="15"/>
    </row>
    <row r="1235" spans="1:118" ht="12.75">
      <c r="A1235" s="15" t="s">
        <v>8325</v>
      </c>
      <c r="B1235" s="15" t="s">
        <v>8326</v>
      </c>
      <c r="C1235" s="15" t="s">
        <v>58</v>
      </c>
      <c r="D1235" s="16">
        <v>2018</v>
      </c>
      <c r="E1235" s="15" t="s">
        <v>1086</v>
      </c>
      <c r="F1235" s="15"/>
      <c r="G1235" s="15" t="s">
        <v>891</v>
      </c>
      <c r="H1235" s="15"/>
      <c r="I1235" s="15" t="s">
        <v>891</v>
      </c>
      <c r="J1235" s="15"/>
      <c r="K1235" s="17" t="e">
        <f t="shared" si="178"/>
        <v>#VALUE!</v>
      </c>
      <c r="L1235" s="18"/>
      <c r="M1235" s="18" t="e">
        <f t="shared" si="166"/>
        <v>#VALUE!</v>
      </c>
      <c r="N1235" s="18"/>
      <c r="O1235" s="18"/>
      <c r="P1235" s="18"/>
      <c r="Q1235" s="18"/>
      <c r="R1235" s="18" t="s">
        <v>685</v>
      </c>
      <c r="S1235" s="19">
        <v>22000</v>
      </c>
      <c r="T1235" s="15"/>
      <c r="U1235" s="17"/>
      <c r="V1235" s="15"/>
      <c r="W1235" s="15"/>
      <c r="X1235" s="15" t="s">
        <v>294</v>
      </c>
      <c r="Y1235" s="15" t="s">
        <v>8327</v>
      </c>
      <c r="AB1235" s="20"/>
      <c r="AC1235" s="15"/>
      <c r="AD1235" s="15"/>
      <c r="AE1235" s="15"/>
      <c r="AF1235" s="15"/>
      <c r="AG1235" s="22">
        <f t="shared" si="184"/>
        <v>0.38709677419354838</v>
      </c>
      <c r="AH1235" s="15" t="str">
        <f t="shared" si="182"/>
        <v/>
      </c>
      <c r="AI1235" s="22" t="str">
        <f>VLOOKUP(A1235,'[1]Deals (investment)'!$B$2:$Z$1497,1,FALSE)</f>
        <v>Mobile Clinic</v>
      </c>
      <c r="AJ1235" s="22" t="e">
        <f>VLOOKUP(A1235,'[1]Deals (investment)'!$B$2:$Z$870,15,FALSE)</f>
        <v>#N/A</v>
      </c>
      <c r="AK1235" s="17" t="e">
        <f>VLOOKUP(A1235,'[1]Deals (Exits)'!B:B,1,FALSE)</f>
        <v>#N/A</v>
      </c>
      <c r="AL1235" s="23">
        <f>VLOOKUP(G1235,[1]Lookups!$V$3:$Y$197,4,FALSE)</f>
        <v>0</v>
      </c>
      <c r="AM1235" s="17" t="str">
        <f>VLOOKUP(X1235,[1]Lookups!$B$3:$C$200,2,FALSE)</f>
        <v>Health &amp; Pharmaceuticals</v>
      </c>
      <c r="AN1235" s="17" t="str">
        <f>VLOOKUP(R1235,[1]Lookups!$H$3:$I$69,2,FALSE)</f>
        <v xml:space="preserve">1. Grant
</v>
      </c>
      <c r="AO1235" s="17" t="e">
        <f>VLOOKUP(T1235,[1]Lookups!$H$3:$I$69,2,FALSE)</f>
        <v>#N/A</v>
      </c>
      <c r="AP1235" s="17" t="e">
        <f>VLOOKUP(AN1235,[1]Lookups!$N$3:$O$11,2,FALSE)</f>
        <v>#N/A</v>
      </c>
      <c r="AQ1235" s="18" t="e">
        <f>COUNTIFS('[1]Deals (investment)'!$B:$B,$A1235)</f>
        <v>#VALUE!</v>
      </c>
      <c r="AR1235" s="18" t="e">
        <f>COUNTIFS('[1]Deals (investment)'!$B:$B,$A1235,'[1]Deals (investment)'!$T:$T,$AW$1)+COUNTIFS('[1]Deals (investment)'!$B:$B,$A1235,'[1]Deals (investment)'!$T:$T,$AX$1)+COUNTIFS('[1]Deals (investment)'!$B:$B,$A1235,'[1]Deals (investment)'!$T:$T,$AY$1)</f>
        <v>#VALUE!</v>
      </c>
      <c r="AS1235" s="17" t="e">
        <f>SUMIFS('[1]Deals (investment)'!$C:$C,'[1]Deals (investment)'!$B:$B,$A1235)</f>
        <v>#VALUE!</v>
      </c>
      <c r="AT1235" s="17" t="e">
        <f t="shared" si="179"/>
        <v>#VALUE!</v>
      </c>
      <c r="AU1235" s="18" t="e">
        <f>COUNTIF('[1]Deals (Exits)'!$B:$B,A1235)</f>
        <v>#VALUE!</v>
      </c>
      <c r="AV1235" s="17" t="e">
        <f>SUMIFS('[1]Deals (investment)'!$C:$C,'[1]Deals (investment)'!$B:$B,$A1235,'[1]Deals (investment)'!$T:$T,AV$1)</f>
        <v>#VALUE!</v>
      </c>
      <c r="AW1235" s="17" t="e">
        <f>SUMIFS('[1]Deals (investment)'!$C:$C,'[1]Deals (investment)'!$B:$B,$A1235,'[1]Deals (investment)'!$T:$T,AW$1)</f>
        <v>#VALUE!</v>
      </c>
      <c r="AX1235" s="17" t="e">
        <f>SUMIFS('[1]Deals (investment)'!$C:$C,'[1]Deals (investment)'!$B:$B,$A1235,'[1]Deals (investment)'!$T:$T,AX$1)</f>
        <v>#VALUE!</v>
      </c>
      <c r="AY1235" s="17" t="e">
        <f>SUMIFS('[1]Deals (investment)'!$C:$C,'[1]Deals (investment)'!$B:$B,$A1235,'[1]Deals (investment)'!$T:$T,AY$1)</f>
        <v>#VALUE!</v>
      </c>
      <c r="AZ1235" s="17" t="e">
        <f>SUMIFS('[1]Deals (investment)'!$C:$C,'[1]Deals (investment)'!$B:$B,$A1235,'[1]Deals (investment)'!$T:$T,AZ$1)</f>
        <v>#VALUE!</v>
      </c>
      <c r="BA1235" s="17" t="e">
        <f>SUMIFS('[1]Deals (investment)'!$C:$C,'[1]Deals (investment)'!$B:$B,$A1235,'[1]Deals (investment)'!$T:$T,BA$1)</f>
        <v>#VALUE!</v>
      </c>
      <c r="BB1235" s="17" t="e">
        <f>SUMIFS('[1]Deals (investment)'!$C:$C,'[1]Deals (investment)'!$B:$B,$A1235,'[1]Deals (investment)'!$T:$T,BB$1)</f>
        <v>#VALUE!</v>
      </c>
      <c r="BC1235" s="17" t="e">
        <f>SUMIFS('[1]Deals (Exits)'!$C:$C,'[1]Deals (Exits)'!$B:$B,$A1235)</f>
        <v>#VALUE!</v>
      </c>
      <c r="BD1235" s="17" t="e">
        <f>SUMIFS('[1]Deals (investment)'!$C:$C,'[1]Deals (investment)'!$B:$B,$A1235,'[1]Deals (investment)'!$V:$V,BD$1)</f>
        <v>#VALUE!</v>
      </c>
      <c r="BE1235" s="17" t="e">
        <f>SUMIFS('[1]Deals (investment)'!$C:$C,'[1]Deals (investment)'!$B:$B,$A1235,'[1]Deals (investment)'!$V:$V,BE$1)</f>
        <v>#VALUE!</v>
      </c>
      <c r="BF1235" s="17" t="e">
        <f>SUMIFS('[1]Deals (investment)'!$C:$C,'[1]Deals (investment)'!$B:$B,$A1235,'[1]Deals (investment)'!$V:$V,BF$1)</f>
        <v>#VALUE!</v>
      </c>
      <c r="BG1235" s="17" t="e">
        <f>SUMIFS('[1]Deals (investment)'!$C:$C,'[1]Deals (investment)'!$B:$B,$A1235,'[1]Deals (investment)'!$V:$V,BG$1)</f>
        <v>#VALUE!</v>
      </c>
      <c r="BH1235" s="17" t="e">
        <f>SUMIFS('[1]Deals (investment)'!$C:$C,'[1]Deals (investment)'!$B:$B,$A1235,'[1]Deals (investment)'!$V:$V,BH$1)</f>
        <v>#VALUE!</v>
      </c>
      <c r="BI1235" s="17" t="e">
        <f>SUMIFS('[1]Deals (investment)'!$C:$C,'[1]Deals (investment)'!$B:$B,$A1235,'[1]Deals (investment)'!$V:$V,BI$1)</f>
        <v>#VALUE!</v>
      </c>
      <c r="BJ1235" s="17" t="e">
        <f>SUMIFS('[1]Deals (investment)'!$C:$C,'[1]Deals (investment)'!$B:$B,$A1235,'[1]Deals (investment)'!$V:$V,BJ$1)</f>
        <v>#VALUE!</v>
      </c>
      <c r="BK1235" s="17" t="e">
        <f>SUMIFS('[1]Deals (investment)'!$C:$C,'[1]Deals (investment)'!$B:$B,$A1235,'[1]Deals (investment)'!$V:$V,BK$1)</f>
        <v>#VALUE!</v>
      </c>
      <c r="BL1235" s="17" t="e">
        <f>SUMIFS('[1]Deals (investment)'!$C:$C,'[1]Deals (investment)'!$B:$B,$A1235,'[1]Deals (investment)'!$V:$V,BL$1)</f>
        <v>#VALUE!</v>
      </c>
      <c r="BM1235" s="17" t="e">
        <f>SUMIFS('[1]Deals (investment)'!$C:$C,'[1]Deals (investment)'!$B:$B,$A1235,'[1]Deals (investment)'!$V:$V,BM$1)</f>
        <v>#VALUE!</v>
      </c>
      <c r="BN1235" s="15"/>
      <c r="BO1235" s="15"/>
      <c r="BP1235" s="22"/>
      <c r="BQ1235" s="15"/>
      <c r="BR1235" s="15"/>
      <c r="BS1235" s="15"/>
      <c r="BT1235" s="15"/>
      <c r="BU1235" s="15"/>
      <c r="BV1235" s="15"/>
      <c r="BW1235" s="15"/>
      <c r="BX1235" s="15"/>
      <c r="BY1235" s="15"/>
      <c r="BZ1235" s="15"/>
      <c r="CA1235" s="15"/>
      <c r="CB1235" s="15"/>
      <c r="CC1235" s="15"/>
      <c r="CD1235" s="15" t="str">
        <f t="shared" si="185"/>
        <v>Mobile ClinicMobile Clinic seeks to use an app and a mobile van clinic to provide door-to-door maternal healthcare services in UgandaActive</v>
      </c>
      <c r="CE1235" s="15"/>
      <c r="CF1235" s="15"/>
      <c r="CG1235" s="15"/>
      <c r="CH1235" s="15"/>
      <c r="CI1235" s="15"/>
      <c r="CJ1235" s="15"/>
    </row>
    <row r="1236" spans="1:118" ht="12.75">
      <c r="A1236" s="15" t="s">
        <v>8328</v>
      </c>
      <c r="B1236" s="15" t="s">
        <v>8329</v>
      </c>
      <c r="C1236" s="15" t="s">
        <v>58</v>
      </c>
      <c r="D1236" s="16">
        <v>2018</v>
      </c>
      <c r="E1236" s="15" t="s">
        <v>272</v>
      </c>
      <c r="F1236" s="15"/>
      <c r="G1236" s="15" t="s">
        <v>273</v>
      </c>
      <c r="H1236" s="15"/>
      <c r="I1236" s="15" t="s">
        <v>273</v>
      </c>
      <c r="J1236" s="15"/>
      <c r="K1236" s="17" t="e">
        <f t="shared" si="178"/>
        <v>#VALUE!</v>
      </c>
      <c r="L1236" s="15"/>
      <c r="M1236" s="18" t="e">
        <f t="shared" si="166"/>
        <v>#VALUE!</v>
      </c>
      <c r="N1236" s="15" t="s">
        <v>8330</v>
      </c>
      <c r="O1236" s="15"/>
      <c r="P1236" s="15"/>
      <c r="Q1236" s="24">
        <v>43588</v>
      </c>
      <c r="R1236" s="15" t="s">
        <v>636</v>
      </c>
      <c r="S1236" s="19">
        <v>3000</v>
      </c>
      <c r="T1236" s="15" t="s">
        <v>636</v>
      </c>
      <c r="U1236" s="19">
        <v>3000</v>
      </c>
      <c r="V1236" s="15" t="s">
        <v>8331</v>
      </c>
      <c r="W1236" s="15">
        <v>0</v>
      </c>
      <c r="X1236" s="15" t="s">
        <v>256</v>
      </c>
      <c r="Y1236" s="15" t="s">
        <v>6553</v>
      </c>
      <c r="Z1236" s="25" t="s">
        <v>147</v>
      </c>
      <c r="AA1236" s="25" t="s">
        <v>8332</v>
      </c>
      <c r="AB1236" s="32">
        <v>43506</v>
      </c>
      <c r="AC1236" s="15"/>
      <c r="AD1236" s="15"/>
      <c r="AE1236" s="15"/>
      <c r="AF1236" s="15"/>
      <c r="AG1236" s="22">
        <f t="shared" si="184"/>
        <v>0.67741935483870963</v>
      </c>
      <c r="AH1236" s="15" t="str">
        <f t="shared" si="182"/>
        <v/>
      </c>
      <c r="AI1236" s="22" t="str">
        <f>VLOOKUP(A1236,'[1]Deals (investment)'!$B$2:$Z$1497,1,FALSE)</f>
        <v>Mancala Plus</v>
      </c>
      <c r="AJ1236" s="22" t="e">
        <f>VLOOKUP(A1236,'[1]Deals (investment)'!$B$2:$Z$870,15,FALSE)</f>
        <v>#N/A</v>
      </c>
      <c r="AK1236" s="17" t="e">
        <f>VLOOKUP(A1236,'[1]Deals (Exits)'!B:B,1,FALSE)</f>
        <v>#N/A</v>
      </c>
      <c r="AL1236" s="23">
        <f>VLOOKUP(G1236,[1]Lookups!$V$3:$Y$197,4,FALSE)</f>
        <v>0</v>
      </c>
      <c r="AM1236" s="17" t="str">
        <f>VLOOKUP(X1236,[1]Lookups!$B$3:$C$200,2,FALSE)</f>
        <v>Media &amp; Entertainment</v>
      </c>
      <c r="AN1236" s="17" t="str">
        <f>VLOOKUP(R1236,[1]Lookups!$H$3:$I$69,2,FALSE)</f>
        <v>1. Grant</v>
      </c>
      <c r="AO1236" s="17" t="str">
        <f>VLOOKUP(T1236,[1]Lookups!$H$3:$I$69,2,FALSE)</f>
        <v>1. Grant</v>
      </c>
      <c r="AP1236" s="17" t="str">
        <f>VLOOKUP(AN1236,[1]Lookups!$N$3:$O$11,2,FALSE)</f>
        <v>Early</v>
      </c>
      <c r="AQ1236" s="18" t="e">
        <f>COUNTIFS('[1]Deals (investment)'!$B:$B,$A1236)</f>
        <v>#VALUE!</v>
      </c>
      <c r="AR1236" s="18" t="e">
        <f>COUNTIFS('[1]Deals (investment)'!$B:$B,$A1236,'[1]Deals (investment)'!$T:$T,$AW$1)+COUNTIFS('[1]Deals (investment)'!$B:$B,$A1236,'[1]Deals (investment)'!$T:$T,$AX$1)+COUNTIFS('[1]Deals (investment)'!$B:$B,$A1236,'[1]Deals (investment)'!$T:$T,$AY$1)</f>
        <v>#VALUE!</v>
      </c>
      <c r="AS1236" s="17" t="e">
        <f>SUMIFS('[1]Deals (investment)'!$C:$C,'[1]Deals (investment)'!$B:$B,$A1236)</f>
        <v>#VALUE!</v>
      </c>
      <c r="AT1236" s="17" t="e">
        <f t="shared" si="179"/>
        <v>#VALUE!</v>
      </c>
      <c r="AU1236" s="18" t="e">
        <f>COUNTIF('[1]Deals (Exits)'!$B:$B,A1236)</f>
        <v>#VALUE!</v>
      </c>
      <c r="AV1236" s="17" t="e">
        <f>SUMIFS('[1]Deals (investment)'!$C:$C,'[1]Deals (investment)'!$B:$B,$A1236,'[1]Deals (investment)'!$T:$T,AV$1)</f>
        <v>#VALUE!</v>
      </c>
      <c r="AW1236" s="17" t="e">
        <f>SUMIFS('[1]Deals (investment)'!$C:$C,'[1]Deals (investment)'!$B:$B,$A1236,'[1]Deals (investment)'!$T:$T,AW$1)</f>
        <v>#VALUE!</v>
      </c>
      <c r="AX1236" s="17" t="e">
        <f>SUMIFS('[1]Deals (investment)'!$C:$C,'[1]Deals (investment)'!$B:$B,$A1236,'[1]Deals (investment)'!$T:$T,AX$1)</f>
        <v>#VALUE!</v>
      </c>
      <c r="AY1236" s="17" t="e">
        <f>SUMIFS('[1]Deals (investment)'!$C:$C,'[1]Deals (investment)'!$B:$B,$A1236,'[1]Deals (investment)'!$T:$T,AY$1)</f>
        <v>#VALUE!</v>
      </c>
      <c r="AZ1236" s="17" t="e">
        <f>SUMIFS('[1]Deals (investment)'!$C:$C,'[1]Deals (investment)'!$B:$B,$A1236,'[1]Deals (investment)'!$T:$T,AZ$1)</f>
        <v>#VALUE!</v>
      </c>
      <c r="BA1236" s="17" t="e">
        <f>SUMIFS('[1]Deals (investment)'!$C:$C,'[1]Deals (investment)'!$B:$B,$A1236,'[1]Deals (investment)'!$T:$T,BA$1)</f>
        <v>#VALUE!</v>
      </c>
      <c r="BB1236" s="17" t="e">
        <f>SUMIFS('[1]Deals (investment)'!$C:$C,'[1]Deals (investment)'!$B:$B,$A1236,'[1]Deals (investment)'!$T:$T,BB$1)</f>
        <v>#VALUE!</v>
      </c>
      <c r="BC1236" s="17" t="e">
        <f>SUMIFS('[1]Deals (Exits)'!$C:$C,'[1]Deals (Exits)'!$B:$B,$A1236)</f>
        <v>#VALUE!</v>
      </c>
      <c r="BD1236" s="17" t="e">
        <f>SUMIFS('[1]Deals (investment)'!$C:$C,'[1]Deals (investment)'!$B:$B,$A1236,'[1]Deals (investment)'!$V:$V,BD$1)</f>
        <v>#VALUE!</v>
      </c>
      <c r="BE1236" s="17" t="e">
        <f>SUMIFS('[1]Deals (investment)'!$C:$C,'[1]Deals (investment)'!$B:$B,$A1236,'[1]Deals (investment)'!$V:$V,BE$1)</f>
        <v>#VALUE!</v>
      </c>
      <c r="BF1236" s="17" t="e">
        <f>SUMIFS('[1]Deals (investment)'!$C:$C,'[1]Deals (investment)'!$B:$B,$A1236,'[1]Deals (investment)'!$V:$V,BF$1)</f>
        <v>#VALUE!</v>
      </c>
      <c r="BG1236" s="17" t="e">
        <f>SUMIFS('[1]Deals (investment)'!$C:$C,'[1]Deals (investment)'!$B:$B,$A1236,'[1]Deals (investment)'!$V:$V,BG$1)</f>
        <v>#VALUE!</v>
      </c>
      <c r="BH1236" s="17" t="e">
        <f>SUMIFS('[1]Deals (investment)'!$C:$C,'[1]Deals (investment)'!$B:$B,$A1236,'[1]Deals (investment)'!$V:$V,BH$1)</f>
        <v>#VALUE!</v>
      </c>
      <c r="BI1236" s="17" t="e">
        <f>SUMIFS('[1]Deals (investment)'!$C:$C,'[1]Deals (investment)'!$B:$B,$A1236,'[1]Deals (investment)'!$V:$V,BI$1)</f>
        <v>#VALUE!</v>
      </c>
      <c r="BJ1236" s="17" t="e">
        <f>SUMIFS('[1]Deals (investment)'!$C:$C,'[1]Deals (investment)'!$B:$B,$A1236,'[1]Deals (investment)'!$V:$V,BJ$1)</f>
        <v>#VALUE!</v>
      </c>
      <c r="BK1236" s="17" t="e">
        <f>SUMIFS('[1]Deals (investment)'!$C:$C,'[1]Deals (investment)'!$B:$B,$A1236,'[1]Deals (investment)'!$V:$V,BK$1)</f>
        <v>#VALUE!</v>
      </c>
      <c r="BL1236" s="17" t="e">
        <f>SUMIFS('[1]Deals (investment)'!$C:$C,'[1]Deals (investment)'!$B:$B,$A1236,'[1]Deals (investment)'!$V:$V,BL$1)</f>
        <v>#VALUE!</v>
      </c>
      <c r="BM1236" s="17" t="e">
        <f>SUMIFS('[1]Deals (investment)'!$C:$C,'[1]Deals (investment)'!$B:$B,$A1236,'[1]Deals (investment)'!$V:$V,BM$1)</f>
        <v>#VALUE!</v>
      </c>
      <c r="BN1236" s="15"/>
      <c r="BO1236" s="15"/>
      <c r="BP1236" s="22"/>
      <c r="BQ1236" s="15"/>
      <c r="BR1236" s="15"/>
      <c r="BS1236" s="15"/>
      <c r="BT1236" s="15"/>
      <c r="BU1236" s="15"/>
      <c r="BV1236" s="15"/>
      <c r="BW1236" s="15"/>
      <c r="BX1236" s="15"/>
      <c r="BY1236" s="15"/>
      <c r="BZ1236" s="15"/>
      <c r="CA1236" s="15"/>
      <c r="CB1236" s="15"/>
      <c r="CC1236" s="15"/>
      <c r="CD1236" s="15" t="str">
        <f t="shared" si="185"/>
        <v>Mancala PlusMancala Plus seeks to unite the Mancala family of games onto a single social, mobile experience. Players will have the option to choose from several rules and styles played around the world and even create their ownActive</v>
      </c>
      <c r="CE1236" s="15"/>
      <c r="CF1236" s="15"/>
      <c r="CG1236" s="15"/>
      <c r="CH1236" s="15"/>
      <c r="CI1236" s="15"/>
      <c r="CJ1236" s="15"/>
      <c r="DN1236">
        <v>2019</v>
      </c>
    </row>
    <row r="1237" spans="1:118" ht="12.75">
      <c r="A1237" s="15" t="s">
        <v>8333</v>
      </c>
      <c r="B1237" s="15" t="s">
        <v>8334</v>
      </c>
      <c r="C1237" s="15" t="s">
        <v>58</v>
      </c>
      <c r="D1237" s="16">
        <v>2010</v>
      </c>
      <c r="E1237" s="15"/>
      <c r="F1237" s="15"/>
      <c r="G1237" s="15"/>
      <c r="H1237" s="15"/>
      <c r="I1237" s="15"/>
      <c r="J1237" s="15"/>
      <c r="K1237" s="17" t="e">
        <f t="shared" si="178"/>
        <v>#VALUE!</v>
      </c>
      <c r="L1237" s="15"/>
      <c r="M1237" s="18" t="e">
        <f t="shared" si="166"/>
        <v>#VALUE!</v>
      </c>
      <c r="N1237" s="15"/>
      <c r="O1237" s="15"/>
      <c r="P1237" s="15"/>
      <c r="Q1237" s="15"/>
      <c r="R1237" s="15"/>
      <c r="S1237" s="19"/>
      <c r="T1237" s="15"/>
      <c r="U1237" s="17"/>
      <c r="V1237" s="15" t="s">
        <v>312</v>
      </c>
      <c r="W1237" s="15"/>
      <c r="X1237" s="15" t="s">
        <v>64</v>
      </c>
      <c r="Y1237" s="15" t="s">
        <v>8335</v>
      </c>
      <c r="AB1237" s="20"/>
      <c r="AC1237" s="21" t="s">
        <v>8336</v>
      </c>
      <c r="AD1237" s="15"/>
      <c r="AE1237" s="15"/>
      <c r="AF1237" s="21" t="s">
        <v>8337</v>
      </c>
      <c r="AG1237" s="22">
        <f t="shared" si="184"/>
        <v>0.32258064516129031</v>
      </c>
      <c r="AH1237" s="15" t="str">
        <f t="shared" si="182"/>
        <v/>
      </c>
      <c r="AI1237" s="22" t="e">
        <f>VLOOKUP(A1237,'[1]Deals (investment)'!$B$2:$Z$1497,1,FALSE)</f>
        <v>#N/A</v>
      </c>
      <c r="AJ1237" s="22" t="e">
        <f>VLOOKUP(A1237,'[1]Deals (investment)'!$B$2:$Z$870,15,FALSE)</f>
        <v>#N/A</v>
      </c>
      <c r="AK1237" s="17" t="e">
        <f>VLOOKUP(A1237,'[1]Deals (Exits)'!B:B,1,FALSE)</f>
        <v>#N/A</v>
      </c>
      <c r="AL1237" s="23" t="e">
        <f>VLOOKUP(G1237,[1]Lookups!$V$3:$Y$197,4,FALSE)</f>
        <v>#N/A</v>
      </c>
      <c r="AM1237" s="17" t="str">
        <f>VLOOKUP(X1237,[1]Lookups!$B$3:$C$200,2,FALSE)</f>
        <v>E-commerce &amp; Retail</v>
      </c>
      <c r="AN1237" s="17" t="e">
        <f>VLOOKUP(R1237,[1]Lookups!$H$3:$I$69,2,FALSE)</f>
        <v>#N/A</v>
      </c>
      <c r="AO1237" s="17" t="e">
        <f>VLOOKUP(T1237,[1]Lookups!$H$3:$I$69,2,FALSE)</f>
        <v>#N/A</v>
      </c>
      <c r="AP1237" s="17" t="e">
        <f>VLOOKUP(AN1237,[1]Lookups!$N$3:$O$11,2,FALSE)</f>
        <v>#N/A</v>
      </c>
      <c r="AQ1237" s="18" t="e">
        <f>COUNTIFS('[1]Deals (investment)'!$B:$B,$A1237)</f>
        <v>#VALUE!</v>
      </c>
      <c r="AR1237" s="18" t="e">
        <f>COUNTIFS('[1]Deals (investment)'!$B:$B,$A1237,'[1]Deals (investment)'!$T:$T,$AW$1)+COUNTIFS('[1]Deals (investment)'!$B:$B,$A1237,'[1]Deals (investment)'!$T:$T,$AX$1)+COUNTIFS('[1]Deals (investment)'!$B:$B,$A1237,'[1]Deals (investment)'!$T:$T,$AY$1)</f>
        <v>#VALUE!</v>
      </c>
      <c r="AS1237" s="17" t="e">
        <f>SUMIFS('[1]Deals (investment)'!$C:$C,'[1]Deals (investment)'!$B:$B,$A1237)</f>
        <v>#VALUE!</v>
      </c>
      <c r="AT1237" s="17" t="e">
        <f t="shared" si="179"/>
        <v>#VALUE!</v>
      </c>
      <c r="AU1237" s="18" t="e">
        <f>COUNTIF('[1]Deals (Exits)'!$B:$B,A1237)</f>
        <v>#VALUE!</v>
      </c>
      <c r="AV1237" s="17" t="e">
        <f>SUMIFS('[1]Deals (investment)'!$C:$C,'[1]Deals (investment)'!$B:$B,$A1237,'[1]Deals (investment)'!$T:$T,AV$1)</f>
        <v>#VALUE!</v>
      </c>
      <c r="AW1237" s="17" t="e">
        <f>SUMIFS('[1]Deals (investment)'!$C:$C,'[1]Deals (investment)'!$B:$B,$A1237,'[1]Deals (investment)'!$T:$T,AW$1)</f>
        <v>#VALUE!</v>
      </c>
      <c r="AX1237" s="17" t="e">
        <f>SUMIFS('[1]Deals (investment)'!$C:$C,'[1]Deals (investment)'!$B:$B,$A1237,'[1]Deals (investment)'!$T:$T,AX$1)</f>
        <v>#VALUE!</v>
      </c>
      <c r="AY1237" s="17" t="e">
        <f>SUMIFS('[1]Deals (investment)'!$C:$C,'[1]Deals (investment)'!$B:$B,$A1237,'[1]Deals (investment)'!$T:$T,AY$1)</f>
        <v>#VALUE!</v>
      </c>
      <c r="AZ1237" s="17" t="e">
        <f>SUMIFS('[1]Deals (investment)'!$C:$C,'[1]Deals (investment)'!$B:$B,$A1237,'[1]Deals (investment)'!$T:$T,AZ$1)</f>
        <v>#VALUE!</v>
      </c>
      <c r="BA1237" s="17" t="e">
        <f>SUMIFS('[1]Deals (investment)'!$C:$C,'[1]Deals (investment)'!$B:$B,$A1237,'[1]Deals (investment)'!$T:$T,BA$1)</f>
        <v>#VALUE!</v>
      </c>
      <c r="BB1237" s="17" t="e">
        <f>SUMIFS('[1]Deals (investment)'!$C:$C,'[1]Deals (investment)'!$B:$B,$A1237,'[1]Deals (investment)'!$T:$T,BB$1)</f>
        <v>#VALUE!</v>
      </c>
      <c r="BC1237" s="17" t="e">
        <f>SUMIFS('[1]Deals (Exits)'!$C:$C,'[1]Deals (Exits)'!$B:$B,$A1237)</f>
        <v>#VALUE!</v>
      </c>
      <c r="BD1237" s="17" t="e">
        <f>SUMIFS('[1]Deals (investment)'!$C:$C,'[1]Deals (investment)'!$B:$B,$A1237,'[1]Deals (investment)'!$V:$V,BD$1)</f>
        <v>#VALUE!</v>
      </c>
      <c r="BE1237" s="17" t="e">
        <f>SUMIFS('[1]Deals (investment)'!$C:$C,'[1]Deals (investment)'!$B:$B,$A1237,'[1]Deals (investment)'!$V:$V,BE$1)</f>
        <v>#VALUE!</v>
      </c>
      <c r="BF1237" s="17" t="e">
        <f>SUMIFS('[1]Deals (investment)'!$C:$C,'[1]Deals (investment)'!$B:$B,$A1237,'[1]Deals (investment)'!$V:$V,BF$1)</f>
        <v>#VALUE!</v>
      </c>
      <c r="BG1237" s="17" t="e">
        <f>SUMIFS('[1]Deals (investment)'!$C:$C,'[1]Deals (investment)'!$B:$B,$A1237,'[1]Deals (investment)'!$V:$V,BG$1)</f>
        <v>#VALUE!</v>
      </c>
      <c r="BH1237" s="17" t="e">
        <f>SUMIFS('[1]Deals (investment)'!$C:$C,'[1]Deals (investment)'!$B:$B,$A1237,'[1]Deals (investment)'!$V:$V,BH$1)</f>
        <v>#VALUE!</v>
      </c>
      <c r="BI1237" s="17" t="e">
        <f>SUMIFS('[1]Deals (investment)'!$C:$C,'[1]Deals (investment)'!$B:$B,$A1237,'[1]Deals (investment)'!$V:$V,BI$1)</f>
        <v>#VALUE!</v>
      </c>
      <c r="BJ1237" s="17" t="e">
        <f>SUMIFS('[1]Deals (investment)'!$C:$C,'[1]Deals (investment)'!$B:$B,$A1237,'[1]Deals (investment)'!$V:$V,BJ$1)</f>
        <v>#VALUE!</v>
      </c>
      <c r="BK1237" s="17" t="e">
        <f>SUMIFS('[1]Deals (investment)'!$C:$C,'[1]Deals (investment)'!$B:$B,$A1237,'[1]Deals (investment)'!$V:$V,BK$1)</f>
        <v>#VALUE!</v>
      </c>
      <c r="BL1237" s="17" t="e">
        <f>SUMIFS('[1]Deals (investment)'!$C:$C,'[1]Deals (investment)'!$B:$B,$A1237,'[1]Deals (investment)'!$V:$V,BL$1)</f>
        <v>#VALUE!</v>
      </c>
      <c r="BM1237" s="17" t="e">
        <f>SUMIFS('[1]Deals (investment)'!$C:$C,'[1]Deals (investment)'!$B:$B,$A1237,'[1]Deals (investment)'!$V:$V,BM$1)</f>
        <v>#VALUE!</v>
      </c>
      <c r="BN1237" s="15"/>
      <c r="BO1237" s="15"/>
      <c r="BP1237" s="22"/>
      <c r="BQ1237" s="15"/>
      <c r="BR1237" s="15"/>
      <c r="BS1237" s="15"/>
      <c r="BT1237" s="15"/>
      <c r="BU1237" s="15"/>
      <c r="BV1237" s="15"/>
      <c r="BW1237" s="15"/>
      <c r="BX1237" s="15"/>
      <c r="BY1237" s="15"/>
      <c r="BZ1237" s="15"/>
      <c r="CA1237" s="15"/>
      <c r="CB1237" s="15"/>
      <c r="CC1237" s="15"/>
      <c r="CD1237" s="15"/>
      <c r="CE1237" s="15"/>
      <c r="CF1237" s="15"/>
      <c r="CG1237" s="15"/>
      <c r="CH1237" s="15"/>
      <c r="CI1237" s="15"/>
      <c r="CJ1237" s="15"/>
    </row>
    <row r="1238" spans="1:118" ht="12.75">
      <c r="A1238" s="21" t="s">
        <v>8338</v>
      </c>
      <c r="B1238" s="15" t="s">
        <v>8339</v>
      </c>
      <c r="C1238" s="15" t="s">
        <v>58</v>
      </c>
      <c r="D1238" s="16"/>
      <c r="E1238" s="15" t="s">
        <v>782</v>
      </c>
      <c r="F1238" s="15"/>
      <c r="G1238" s="15" t="s">
        <v>783</v>
      </c>
      <c r="H1238" s="15"/>
      <c r="I1238" s="15" t="s">
        <v>783</v>
      </c>
      <c r="J1238" s="15"/>
      <c r="K1238" s="17" t="e">
        <f t="shared" si="178"/>
        <v>#VALUE!</v>
      </c>
      <c r="L1238" s="15"/>
      <c r="M1238" s="18" t="e">
        <f t="shared" si="166"/>
        <v>#VALUE!</v>
      </c>
      <c r="N1238" s="15"/>
      <c r="O1238" s="15"/>
      <c r="P1238" s="15"/>
      <c r="Q1238" s="15"/>
      <c r="R1238" s="15"/>
      <c r="S1238" s="19"/>
      <c r="T1238" s="15"/>
      <c r="U1238" s="17"/>
      <c r="V1238" s="15"/>
      <c r="W1238" s="15"/>
      <c r="X1238" s="15" t="s">
        <v>134</v>
      </c>
      <c r="Y1238" s="15"/>
      <c r="AB1238" s="20"/>
      <c r="AC1238" s="15"/>
      <c r="AD1238" s="15"/>
      <c r="AE1238" s="15"/>
      <c r="AF1238" s="15"/>
      <c r="AG1238" s="22">
        <f t="shared" si="184"/>
        <v>0.25806451612903225</v>
      </c>
      <c r="AH1238" s="15" t="str">
        <f t="shared" si="182"/>
        <v/>
      </c>
      <c r="AI1238" s="22" t="e">
        <f>VLOOKUP(A1238,'[1]Deals (investment)'!$B$2:$Z$1497,1,FALSE)</f>
        <v>#N/A</v>
      </c>
      <c r="AJ1238" s="22" t="e">
        <f>VLOOKUP(A1238,'[1]Deals (investment)'!$B$2:$Z$870,15,FALSE)</f>
        <v>#N/A</v>
      </c>
      <c r="AK1238" s="17" t="e">
        <f>VLOOKUP(A1238,'[1]Deals (Exits)'!B:B,1,FALSE)</f>
        <v>#N/A</v>
      </c>
      <c r="AL1238" s="23">
        <f>VLOOKUP(G1238,[1]Lookups!$V$3:$Y$197,4,FALSE)</f>
        <v>0</v>
      </c>
      <c r="AM1238" s="17" t="str">
        <f>VLOOKUP(X1238,[1]Lookups!$B$3:$C$200,2,FALSE)</f>
        <v>Transport &amp; Logistics</v>
      </c>
      <c r="AN1238" s="17" t="e">
        <f>VLOOKUP(R1238,[1]Lookups!$H$3:$I$69,2,FALSE)</f>
        <v>#N/A</v>
      </c>
      <c r="AO1238" s="17" t="e">
        <f>VLOOKUP(T1238,[1]Lookups!$H$3:$I$69,2,FALSE)</f>
        <v>#N/A</v>
      </c>
      <c r="AP1238" s="17" t="e">
        <f>VLOOKUP(AN1238,[1]Lookups!$N$3:$O$11,2,FALSE)</f>
        <v>#N/A</v>
      </c>
      <c r="AQ1238" s="18" t="e">
        <f>COUNTIFS('[1]Deals (investment)'!$B:$B,$A1238)</f>
        <v>#VALUE!</v>
      </c>
      <c r="AR1238" s="18" t="e">
        <f>COUNTIFS('[1]Deals (investment)'!$B:$B,$A1238,'[1]Deals (investment)'!$T:$T,$AW$1)+COUNTIFS('[1]Deals (investment)'!$B:$B,$A1238,'[1]Deals (investment)'!$T:$T,$AX$1)+COUNTIFS('[1]Deals (investment)'!$B:$B,$A1238,'[1]Deals (investment)'!$T:$T,$AY$1)</f>
        <v>#VALUE!</v>
      </c>
      <c r="AS1238" s="17" t="e">
        <f>SUMIFS('[1]Deals (investment)'!$C:$C,'[1]Deals (investment)'!$B:$B,$A1238)</f>
        <v>#VALUE!</v>
      </c>
      <c r="AT1238" s="17" t="e">
        <f t="shared" si="179"/>
        <v>#VALUE!</v>
      </c>
      <c r="AU1238" s="18" t="e">
        <f>COUNTIF('[1]Deals (Exits)'!$B:$B,A1238)</f>
        <v>#VALUE!</v>
      </c>
      <c r="AV1238" s="17" t="e">
        <f>SUMIFS('[1]Deals (investment)'!$C:$C,'[1]Deals (investment)'!$B:$B,$A1238,'[1]Deals (investment)'!$T:$T,AV$1)</f>
        <v>#VALUE!</v>
      </c>
      <c r="AW1238" s="17" t="e">
        <f>SUMIFS('[1]Deals (investment)'!$C:$C,'[1]Deals (investment)'!$B:$B,$A1238,'[1]Deals (investment)'!$T:$T,AW$1)</f>
        <v>#VALUE!</v>
      </c>
      <c r="AX1238" s="17" t="e">
        <f>SUMIFS('[1]Deals (investment)'!$C:$C,'[1]Deals (investment)'!$B:$B,$A1238,'[1]Deals (investment)'!$T:$T,AX$1)</f>
        <v>#VALUE!</v>
      </c>
      <c r="AY1238" s="17" t="e">
        <f>SUMIFS('[1]Deals (investment)'!$C:$C,'[1]Deals (investment)'!$B:$B,$A1238,'[1]Deals (investment)'!$T:$T,AY$1)</f>
        <v>#VALUE!</v>
      </c>
      <c r="AZ1238" s="17" t="e">
        <f>SUMIFS('[1]Deals (investment)'!$C:$C,'[1]Deals (investment)'!$B:$B,$A1238,'[1]Deals (investment)'!$T:$T,AZ$1)</f>
        <v>#VALUE!</v>
      </c>
      <c r="BA1238" s="17" t="e">
        <f>SUMIFS('[1]Deals (investment)'!$C:$C,'[1]Deals (investment)'!$B:$B,$A1238,'[1]Deals (investment)'!$T:$T,BA$1)</f>
        <v>#VALUE!</v>
      </c>
      <c r="BB1238" s="17" t="e">
        <f>SUMIFS('[1]Deals (investment)'!$C:$C,'[1]Deals (investment)'!$B:$B,$A1238,'[1]Deals (investment)'!$T:$T,BB$1)</f>
        <v>#VALUE!</v>
      </c>
      <c r="BC1238" s="17" t="e">
        <f>SUMIFS('[1]Deals (Exits)'!$C:$C,'[1]Deals (Exits)'!$B:$B,$A1238)</f>
        <v>#VALUE!</v>
      </c>
      <c r="BD1238" s="17" t="e">
        <f>SUMIFS('[1]Deals (investment)'!$C:$C,'[1]Deals (investment)'!$B:$B,$A1238,'[1]Deals (investment)'!$V:$V,BD$1)</f>
        <v>#VALUE!</v>
      </c>
      <c r="BE1238" s="17" t="e">
        <f>SUMIFS('[1]Deals (investment)'!$C:$C,'[1]Deals (investment)'!$B:$B,$A1238,'[1]Deals (investment)'!$V:$V,BE$1)</f>
        <v>#VALUE!</v>
      </c>
      <c r="BF1238" s="17" t="e">
        <f>SUMIFS('[1]Deals (investment)'!$C:$C,'[1]Deals (investment)'!$B:$B,$A1238,'[1]Deals (investment)'!$V:$V,BF$1)</f>
        <v>#VALUE!</v>
      </c>
      <c r="BG1238" s="17" t="e">
        <f>SUMIFS('[1]Deals (investment)'!$C:$C,'[1]Deals (investment)'!$B:$B,$A1238,'[1]Deals (investment)'!$V:$V,BG$1)</f>
        <v>#VALUE!</v>
      </c>
      <c r="BH1238" s="17" t="e">
        <f>SUMIFS('[1]Deals (investment)'!$C:$C,'[1]Deals (investment)'!$B:$B,$A1238,'[1]Deals (investment)'!$V:$V,BH$1)</f>
        <v>#VALUE!</v>
      </c>
      <c r="BI1238" s="17" t="e">
        <f>SUMIFS('[1]Deals (investment)'!$C:$C,'[1]Deals (investment)'!$B:$B,$A1238,'[1]Deals (investment)'!$V:$V,BI$1)</f>
        <v>#VALUE!</v>
      </c>
      <c r="BJ1238" s="17" t="e">
        <f>SUMIFS('[1]Deals (investment)'!$C:$C,'[1]Deals (investment)'!$B:$B,$A1238,'[1]Deals (investment)'!$V:$V,BJ$1)</f>
        <v>#VALUE!</v>
      </c>
      <c r="BK1238" s="17" t="e">
        <f>SUMIFS('[1]Deals (investment)'!$C:$C,'[1]Deals (investment)'!$B:$B,$A1238,'[1]Deals (investment)'!$V:$V,BK$1)</f>
        <v>#VALUE!</v>
      </c>
      <c r="BL1238" s="17" t="e">
        <f>SUMIFS('[1]Deals (investment)'!$C:$C,'[1]Deals (investment)'!$B:$B,$A1238,'[1]Deals (investment)'!$V:$V,BL$1)</f>
        <v>#VALUE!</v>
      </c>
      <c r="BM1238" s="17" t="e">
        <f>SUMIFS('[1]Deals (investment)'!$C:$C,'[1]Deals (investment)'!$B:$B,$A1238,'[1]Deals (investment)'!$V:$V,BM$1)</f>
        <v>#VALUE!</v>
      </c>
      <c r="BN1238" s="15"/>
      <c r="BO1238" s="15"/>
      <c r="BP1238" s="22"/>
      <c r="BQ1238" s="15"/>
      <c r="BR1238" s="15"/>
      <c r="BS1238" s="15"/>
      <c r="BT1238" s="15"/>
      <c r="BU1238" s="15"/>
      <c r="BV1238" s="15"/>
      <c r="BW1238" s="15"/>
      <c r="BX1238" s="15"/>
      <c r="BY1238" s="15"/>
      <c r="BZ1238" s="15"/>
      <c r="CA1238" s="15"/>
      <c r="CB1238" s="15"/>
      <c r="CC1238" s="15"/>
      <c r="CD1238" s="15"/>
      <c r="CE1238" s="15"/>
      <c r="CF1238" s="15"/>
      <c r="CG1238" s="15"/>
      <c r="CH1238" s="15"/>
      <c r="CI1238" s="15"/>
      <c r="CJ1238" s="15"/>
    </row>
    <row r="1239" spans="1:118" ht="12.75">
      <c r="A1239" s="15" t="s">
        <v>8340</v>
      </c>
      <c r="B1239" s="15" t="s">
        <v>8341</v>
      </c>
      <c r="C1239" s="15" t="s">
        <v>58</v>
      </c>
      <c r="D1239" s="16">
        <v>2018</v>
      </c>
      <c r="E1239" s="15" t="s">
        <v>117</v>
      </c>
      <c r="F1239" s="15"/>
      <c r="G1239" s="15"/>
      <c r="H1239" s="15"/>
      <c r="I1239" s="15"/>
      <c r="J1239" s="15"/>
      <c r="K1239" s="17" t="e">
        <f t="shared" si="178"/>
        <v>#VALUE!</v>
      </c>
      <c r="L1239" s="15"/>
      <c r="M1239" s="18" t="e">
        <f t="shared" si="166"/>
        <v>#VALUE!</v>
      </c>
      <c r="N1239" s="15"/>
      <c r="O1239" s="15"/>
      <c r="P1239" s="15"/>
      <c r="Q1239" s="15"/>
      <c r="R1239" s="15"/>
      <c r="S1239" s="19"/>
      <c r="T1239" s="15"/>
      <c r="U1239" s="17"/>
      <c r="V1239" s="15" t="s">
        <v>8342</v>
      </c>
      <c r="W1239" s="15"/>
      <c r="X1239" s="15" t="s">
        <v>158</v>
      </c>
      <c r="Y1239" s="15"/>
      <c r="AB1239" s="20"/>
      <c r="AC1239" s="21" t="s">
        <v>8343</v>
      </c>
      <c r="AD1239" s="15"/>
      <c r="AE1239" s="21" t="s">
        <v>8344</v>
      </c>
      <c r="AF1239" s="21" t="s">
        <v>8345</v>
      </c>
      <c r="AG1239" s="22">
        <f t="shared" si="184"/>
        <v>0.35483870967741937</v>
      </c>
      <c r="AH1239" s="15" t="str">
        <f t="shared" si="182"/>
        <v/>
      </c>
      <c r="AI1239" s="22" t="e">
        <f>VLOOKUP(A1239,'[1]Deals (investment)'!$B$2:$Z$1497,1,FALSE)</f>
        <v>#N/A</v>
      </c>
      <c r="AJ1239" s="22" t="e">
        <f>VLOOKUP(A1239,'[1]Deals (investment)'!$B$2:$Z$870,15,FALSE)</f>
        <v>#N/A</v>
      </c>
      <c r="AK1239" s="17" t="e">
        <f>VLOOKUP(A1239,'[1]Deals (Exits)'!B:B,1,FALSE)</f>
        <v>#N/A</v>
      </c>
      <c r="AL1239" s="23" t="e">
        <f>VLOOKUP(G1239,[1]Lookups!$V$3:$Y$197,4,FALSE)</f>
        <v>#N/A</v>
      </c>
      <c r="AM1239" s="17" t="str">
        <f>VLOOKUP(X1239,[1]Lookups!$B$3:$C$200,2,FALSE)</f>
        <v>Financial Services</v>
      </c>
      <c r="AN1239" s="17" t="e">
        <f>VLOOKUP(R1239,[1]Lookups!$H$3:$I$69,2,FALSE)</f>
        <v>#N/A</v>
      </c>
      <c r="AO1239" s="17" t="e">
        <f>VLOOKUP(T1239,[1]Lookups!$H$3:$I$69,2,FALSE)</f>
        <v>#N/A</v>
      </c>
      <c r="AP1239" s="17" t="e">
        <f>VLOOKUP(AN1239,[1]Lookups!$N$3:$O$11,2,FALSE)</f>
        <v>#N/A</v>
      </c>
      <c r="AQ1239" s="18" t="e">
        <f>COUNTIFS('[1]Deals (investment)'!$B:$B,$A1239)</f>
        <v>#VALUE!</v>
      </c>
      <c r="AR1239" s="18" t="e">
        <f>COUNTIFS('[1]Deals (investment)'!$B:$B,$A1239,'[1]Deals (investment)'!$T:$T,$AW$1)+COUNTIFS('[1]Deals (investment)'!$B:$B,$A1239,'[1]Deals (investment)'!$T:$T,$AX$1)+COUNTIFS('[1]Deals (investment)'!$B:$B,$A1239,'[1]Deals (investment)'!$T:$T,$AY$1)</f>
        <v>#VALUE!</v>
      </c>
      <c r="AS1239" s="17" t="e">
        <f>SUMIFS('[1]Deals (investment)'!$C:$C,'[1]Deals (investment)'!$B:$B,$A1239)</f>
        <v>#VALUE!</v>
      </c>
      <c r="AT1239" s="17" t="e">
        <f t="shared" si="179"/>
        <v>#VALUE!</v>
      </c>
      <c r="AU1239" s="18" t="e">
        <f>COUNTIF('[1]Deals (Exits)'!$B:$B,A1239)</f>
        <v>#VALUE!</v>
      </c>
      <c r="AV1239" s="17" t="e">
        <f>SUMIFS('[1]Deals (investment)'!$C:$C,'[1]Deals (investment)'!$B:$B,$A1239,'[1]Deals (investment)'!$T:$T,AV$1)</f>
        <v>#VALUE!</v>
      </c>
      <c r="AW1239" s="17" t="e">
        <f>SUMIFS('[1]Deals (investment)'!$C:$C,'[1]Deals (investment)'!$B:$B,$A1239,'[1]Deals (investment)'!$T:$T,AW$1)</f>
        <v>#VALUE!</v>
      </c>
      <c r="AX1239" s="17" t="e">
        <f>SUMIFS('[1]Deals (investment)'!$C:$C,'[1]Deals (investment)'!$B:$B,$A1239,'[1]Deals (investment)'!$T:$T,AX$1)</f>
        <v>#VALUE!</v>
      </c>
      <c r="AY1239" s="17" t="e">
        <f>SUMIFS('[1]Deals (investment)'!$C:$C,'[1]Deals (investment)'!$B:$B,$A1239,'[1]Deals (investment)'!$T:$T,AY$1)</f>
        <v>#VALUE!</v>
      </c>
      <c r="AZ1239" s="17" t="e">
        <f>SUMIFS('[1]Deals (investment)'!$C:$C,'[1]Deals (investment)'!$B:$B,$A1239,'[1]Deals (investment)'!$T:$T,AZ$1)</f>
        <v>#VALUE!</v>
      </c>
      <c r="BA1239" s="17" t="e">
        <f>SUMIFS('[1]Deals (investment)'!$C:$C,'[1]Deals (investment)'!$B:$B,$A1239,'[1]Deals (investment)'!$T:$T,BA$1)</f>
        <v>#VALUE!</v>
      </c>
      <c r="BB1239" s="17" t="e">
        <f>SUMIFS('[1]Deals (investment)'!$C:$C,'[1]Deals (investment)'!$B:$B,$A1239,'[1]Deals (investment)'!$T:$T,BB$1)</f>
        <v>#VALUE!</v>
      </c>
      <c r="BC1239" s="17" t="e">
        <f>SUMIFS('[1]Deals (Exits)'!$C:$C,'[1]Deals (Exits)'!$B:$B,$A1239)</f>
        <v>#VALUE!</v>
      </c>
      <c r="BD1239" s="17" t="e">
        <f>SUMIFS('[1]Deals (investment)'!$C:$C,'[1]Deals (investment)'!$B:$B,$A1239,'[1]Deals (investment)'!$V:$V,BD$1)</f>
        <v>#VALUE!</v>
      </c>
      <c r="BE1239" s="17" t="e">
        <f>SUMIFS('[1]Deals (investment)'!$C:$C,'[1]Deals (investment)'!$B:$B,$A1239,'[1]Deals (investment)'!$V:$V,BE$1)</f>
        <v>#VALUE!</v>
      </c>
      <c r="BF1239" s="17" t="e">
        <f>SUMIFS('[1]Deals (investment)'!$C:$C,'[1]Deals (investment)'!$B:$B,$A1239,'[1]Deals (investment)'!$V:$V,BF$1)</f>
        <v>#VALUE!</v>
      </c>
      <c r="BG1239" s="17" t="e">
        <f>SUMIFS('[1]Deals (investment)'!$C:$C,'[1]Deals (investment)'!$B:$B,$A1239,'[1]Deals (investment)'!$V:$V,BG$1)</f>
        <v>#VALUE!</v>
      </c>
      <c r="BH1239" s="17" t="e">
        <f>SUMIFS('[1]Deals (investment)'!$C:$C,'[1]Deals (investment)'!$B:$B,$A1239,'[1]Deals (investment)'!$V:$V,BH$1)</f>
        <v>#VALUE!</v>
      </c>
      <c r="BI1239" s="17" t="e">
        <f>SUMIFS('[1]Deals (investment)'!$C:$C,'[1]Deals (investment)'!$B:$B,$A1239,'[1]Deals (investment)'!$V:$V,BI$1)</f>
        <v>#VALUE!</v>
      </c>
      <c r="BJ1239" s="17" t="e">
        <f>SUMIFS('[1]Deals (investment)'!$C:$C,'[1]Deals (investment)'!$B:$B,$A1239,'[1]Deals (investment)'!$V:$V,BJ$1)</f>
        <v>#VALUE!</v>
      </c>
      <c r="BK1239" s="17" t="e">
        <f>SUMIFS('[1]Deals (investment)'!$C:$C,'[1]Deals (investment)'!$B:$B,$A1239,'[1]Deals (investment)'!$V:$V,BK$1)</f>
        <v>#VALUE!</v>
      </c>
      <c r="BL1239" s="17" t="e">
        <f>SUMIFS('[1]Deals (investment)'!$C:$C,'[1]Deals (investment)'!$B:$B,$A1239,'[1]Deals (investment)'!$V:$V,BL$1)</f>
        <v>#VALUE!</v>
      </c>
      <c r="BM1239" s="17" t="e">
        <f>SUMIFS('[1]Deals (investment)'!$C:$C,'[1]Deals (investment)'!$B:$B,$A1239,'[1]Deals (investment)'!$V:$V,BM$1)</f>
        <v>#VALUE!</v>
      </c>
      <c r="BN1239" s="15"/>
      <c r="BO1239" s="15"/>
      <c r="BP1239" s="22"/>
      <c r="BQ1239" s="15"/>
      <c r="BR1239" s="15"/>
      <c r="BS1239" s="15"/>
      <c r="BT1239" s="15"/>
      <c r="BU1239" s="15"/>
      <c r="BV1239" s="15"/>
      <c r="BW1239" s="15"/>
      <c r="BX1239" s="15"/>
      <c r="BY1239" s="15"/>
      <c r="BZ1239" s="15"/>
      <c r="CA1239" s="15"/>
      <c r="CB1239" s="15"/>
      <c r="CC1239" s="15"/>
      <c r="CD1239" s="15"/>
      <c r="CE1239" s="15"/>
      <c r="CF1239" s="15"/>
      <c r="CG1239" s="15"/>
      <c r="CH1239" s="15"/>
      <c r="CI1239" s="15"/>
      <c r="CJ1239" s="15"/>
    </row>
    <row r="1240" spans="1:118" ht="12.75">
      <c r="A1240" s="15" t="s">
        <v>8346</v>
      </c>
      <c r="B1240" s="15" t="s">
        <v>8347</v>
      </c>
      <c r="C1240" s="15" t="s">
        <v>58</v>
      </c>
      <c r="D1240" s="16">
        <v>2011</v>
      </c>
      <c r="E1240" s="15" t="s">
        <v>8348</v>
      </c>
      <c r="F1240" s="15"/>
      <c r="G1240" s="15"/>
      <c r="H1240" s="15"/>
      <c r="I1240" s="15"/>
      <c r="J1240" s="15"/>
      <c r="K1240" s="17" t="e">
        <f t="shared" si="178"/>
        <v>#VALUE!</v>
      </c>
      <c r="L1240" s="15"/>
      <c r="M1240" s="18" t="e">
        <f t="shared" si="166"/>
        <v>#VALUE!</v>
      </c>
      <c r="N1240" s="15"/>
      <c r="O1240" s="15"/>
      <c r="P1240" s="15"/>
      <c r="Q1240" s="15"/>
      <c r="R1240" s="15"/>
      <c r="S1240" s="19"/>
      <c r="T1240" s="15"/>
      <c r="U1240" s="17"/>
      <c r="V1240" s="15" t="s">
        <v>8349</v>
      </c>
      <c r="W1240" s="15"/>
      <c r="X1240" s="15"/>
      <c r="Y1240" s="15" t="s">
        <v>8350</v>
      </c>
      <c r="AB1240" s="20"/>
      <c r="AC1240" s="21" t="s">
        <v>8351</v>
      </c>
      <c r="AD1240" s="21" t="s">
        <v>8352</v>
      </c>
      <c r="AE1240" s="21" t="s">
        <v>8353</v>
      </c>
      <c r="AF1240" s="21" t="s">
        <v>8354</v>
      </c>
      <c r="AG1240" s="22">
        <f t="shared" si="184"/>
        <v>0.38709677419354838</v>
      </c>
      <c r="AH1240" s="15" t="str">
        <f t="shared" si="182"/>
        <v/>
      </c>
      <c r="AI1240" s="22" t="e">
        <f>VLOOKUP(A1240,'[1]Deals (investment)'!$B$2:$Z$1497,1,FALSE)</f>
        <v>#N/A</v>
      </c>
      <c r="AJ1240" s="22" t="e">
        <f>VLOOKUP(A1240,'[1]Deals (investment)'!$B$2:$Z$870,15,FALSE)</f>
        <v>#N/A</v>
      </c>
      <c r="AK1240" s="17" t="e">
        <f>VLOOKUP(A1240,'[1]Deals (Exits)'!B:B,1,FALSE)</f>
        <v>#N/A</v>
      </c>
      <c r="AL1240" s="23" t="e">
        <f>VLOOKUP(G1240,[1]Lookups!$V$3:$Y$197,4,FALSE)</f>
        <v>#N/A</v>
      </c>
      <c r="AM1240" s="17" t="e">
        <f>VLOOKUP(X1240,[1]Lookups!$B$3:$C$200,2,FALSE)</f>
        <v>#N/A</v>
      </c>
      <c r="AN1240" s="17" t="e">
        <f>VLOOKUP(R1240,[1]Lookups!$H$3:$I$69,2,FALSE)</f>
        <v>#N/A</v>
      </c>
      <c r="AO1240" s="17" t="e">
        <f>VLOOKUP(T1240,[1]Lookups!$H$3:$I$69,2,FALSE)</f>
        <v>#N/A</v>
      </c>
      <c r="AP1240" s="17" t="e">
        <f>VLOOKUP(AN1240,[1]Lookups!$N$3:$O$11,2,FALSE)</f>
        <v>#N/A</v>
      </c>
      <c r="AQ1240" s="18" t="e">
        <f>COUNTIFS('[1]Deals (investment)'!$B:$B,$A1240)</f>
        <v>#VALUE!</v>
      </c>
      <c r="AR1240" s="18" t="e">
        <f>COUNTIFS('[1]Deals (investment)'!$B:$B,$A1240,'[1]Deals (investment)'!$T:$T,$AW$1)+COUNTIFS('[1]Deals (investment)'!$B:$B,$A1240,'[1]Deals (investment)'!$T:$T,$AX$1)+COUNTIFS('[1]Deals (investment)'!$B:$B,$A1240,'[1]Deals (investment)'!$T:$T,$AY$1)</f>
        <v>#VALUE!</v>
      </c>
      <c r="AS1240" s="17" t="e">
        <f>SUMIFS('[1]Deals (investment)'!$C:$C,'[1]Deals (investment)'!$B:$B,$A1240)</f>
        <v>#VALUE!</v>
      </c>
      <c r="AT1240" s="17" t="e">
        <f t="shared" si="179"/>
        <v>#VALUE!</v>
      </c>
      <c r="AU1240" s="18" t="e">
        <f>COUNTIF('[1]Deals (Exits)'!$B:$B,A1240)</f>
        <v>#VALUE!</v>
      </c>
      <c r="AV1240" s="17" t="e">
        <f>SUMIFS('[1]Deals (investment)'!$C:$C,'[1]Deals (investment)'!$B:$B,$A1240,'[1]Deals (investment)'!$T:$T,AV$1)</f>
        <v>#VALUE!</v>
      </c>
      <c r="AW1240" s="17" t="e">
        <f>SUMIFS('[1]Deals (investment)'!$C:$C,'[1]Deals (investment)'!$B:$B,$A1240,'[1]Deals (investment)'!$T:$T,AW$1)</f>
        <v>#VALUE!</v>
      </c>
      <c r="AX1240" s="17" t="e">
        <f>SUMIFS('[1]Deals (investment)'!$C:$C,'[1]Deals (investment)'!$B:$B,$A1240,'[1]Deals (investment)'!$T:$T,AX$1)</f>
        <v>#VALUE!</v>
      </c>
      <c r="AY1240" s="17" t="e">
        <f>SUMIFS('[1]Deals (investment)'!$C:$C,'[1]Deals (investment)'!$B:$B,$A1240,'[1]Deals (investment)'!$T:$T,AY$1)</f>
        <v>#VALUE!</v>
      </c>
      <c r="AZ1240" s="17" t="e">
        <f>SUMIFS('[1]Deals (investment)'!$C:$C,'[1]Deals (investment)'!$B:$B,$A1240,'[1]Deals (investment)'!$T:$T,AZ$1)</f>
        <v>#VALUE!</v>
      </c>
      <c r="BA1240" s="17" t="e">
        <f>SUMIFS('[1]Deals (investment)'!$C:$C,'[1]Deals (investment)'!$B:$B,$A1240,'[1]Deals (investment)'!$T:$T,BA$1)</f>
        <v>#VALUE!</v>
      </c>
      <c r="BB1240" s="17" t="e">
        <f>SUMIFS('[1]Deals (investment)'!$C:$C,'[1]Deals (investment)'!$B:$B,$A1240,'[1]Deals (investment)'!$T:$T,BB$1)</f>
        <v>#VALUE!</v>
      </c>
      <c r="BC1240" s="17" t="e">
        <f>SUMIFS('[1]Deals (Exits)'!$C:$C,'[1]Deals (Exits)'!$B:$B,$A1240)</f>
        <v>#VALUE!</v>
      </c>
      <c r="BD1240" s="17" t="e">
        <f>SUMIFS('[1]Deals (investment)'!$C:$C,'[1]Deals (investment)'!$B:$B,$A1240,'[1]Deals (investment)'!$V:$V,BD$1)</f>
        <v>#VALUE!</v>
      </c>
      <c r="BE1240" s="17" t="e">
        <f>SUMIFS('[1]Deals (investment)'!$C:$C,'[1]Deals (investment)'!$B:$B,$A1240,'[1]Deals (investment)'!$V:$V,BE$1)</f>
        <v>#VALUE!</v>
      </c>
      <c r="BF1240" s="17" t="e">
        <f>SUMIFS('[1]Deals (investment)'!$C:$C,'[1]Deals (investment)'!$B:$B,$A1240,'[1]Deals (investment)'!$V:$V,BF$1)</f>
        <v>#VALUE!</v>
      </c>
      <c r="BG1240" s="17" t="e">
        <f>SUMIFS('[1]Deals (investment)'!$C:$C,'[1]Deals (investment)'!$B:$B,$A1240,'[1]Deals (investment)'!$V:$V,BG$1)</f>
        <v>#VALUE!</v>
      </c>
      <c r="BH1240" s="17" t="e">
        <f>SUMIFS('[1]Deals (investment)'!$C:$C,'[1]Deals (investment)'!$B:$B,$A1240,'[1]Deals (investment)'!$V:$V,BH$1)</f>
        <v>#VALUE!</v>
      </c>
      <c r="BI1240" s="17" t="e">
        <f>SUMIFS('[1]Deals (investment)'!$C:$C,'[1]Deals (investment)'!$B:$B,$A1240,'[1]Deals (investment)'!$V:$V,BI$1)</f>
        <v>#VALUE!</v>
      </c>
      <c r="BJ1240" s="17" t="e">
        <f>SUMIFS('[1]Deals (investment)'!$C:$C,'[1]Deals (investment)'!$B:$B,$A1240,'[1]Deals (investment)'!$V:$V,BJ$1)</f>
        <v>#VALUE!</v>
      </c>
      <c r="BK1240" s="17" t="e">
        <f>SUMIFS('[1]Deals (investment)'!$C:$C,'[1]Deals (investment)'!$B:$B,$A1240,'[1]Deals (investment)'!$V:$V,BK$1)</f>
        <v>#VALUE!</v>
      </c>
      <c r="BL1240" s="17" t="e">
        <f>SUMIFS('[1]Deals (investment)'!$C:$C,'[1]Deals (investment)'!$B:$B,$A1240,'[1]Deals (investment)'!$V:$V,BL$1)</f>
        <v>#VALUE!</v>
      </c>
      <c r="BM1240" s="17" t="e">
        <f>SUMIFS('[1]Deals (investment)'!$C:$C,'[1]Deals (investment)'!$B:$B,$A1240,'[1]Deals (investment)'!$V:$V,BM$1)</f>
        <v>#VALUE!</v>
      </c>
      <c r="BN1240" s="15"/>
      <c r="BO1240" s="15"/>
      <c r="BP1240" s="22"/>
      <c r="BQ1240" s="15"/>
      <c r="BR1240" s="15"/>
      <c r="BS1240" s="15"/>
      <c r="BT1240" s="15"/>
      <c r="BU1240" s="15"/>
      <c r="BV1240" s="15"/>
      <c r="BW1240" s="15"/>
      <c r="BX1240" s="15"/>
      <c r="BY1240" s="15"/>
      <c r="BZ1240" s="15"/>
      <c r="CA1240" s="15"/>
      <c r="CB1240" s="15"/>
      <c r="CC1240" s="15"/>
      <c r="CD1240" s="15"/>
      <c r="CE1240" s="15"/>
      <c r="CF1240" s="15"/>
      <c r="CG1240" s="15"/>
      <c r="CH1240" s="15"/>
      <c r="CI1240" s="15"/>
      <c r="CJ1240" s="15"/>
    </row>
    <row r="1241" spans="1:118" ht="12.75">
      <c r="A1241" s="15" t="s">
        <v>8355</v>
      </c>
      <c r="B1241" s="15" t="s">
        <v>8356</v>
      </c>
      <c r="C1241" s="15" t="s">
        <v>58</v>
      </c>
      <c r="D1241" s="16">
        <v>2018</v>
      </c>
      <c r="E1241" s="15" t="s">
        <v>8357</v>
      </c>
      <c r="F1241" s="15"/>
      <c r="G1241" s="15"/>
      <c r="H1241" s="15"/>
      <c r="I1241" s="15"/>
      <c r="J1241" s="15"/>
      <c r="K1241" s="17" t="e">
        <f t="shared" si="178"/>
        <v>#VALUE!</v>
      </c>
      <c r="L1241" s="15"/>
      <c r="M1241" s="18" t="e">
        <f t="shared" si="166"/>
        <v>#VALUE!</v>
      </c>
      <c r="N1241" s="15"/>
      <c r="O1241" s="15"/>
      <c r="P1241" s="15"/>
      <c r="Q1241" s="15"/>
      <c r="R1241" s="15"/>
      <c r="S1241" s="19"/>
      <c r="T1241" s="15"/>
      <c r="U1241" s="17"/>
      <c r="V1241" s="15" t="s">
        <v>8358</v>
      </c>
      <c r="W1241" s="15"/>
      <c r="X1241" s="15" t="s">
        <v>64</v>
      </c>
      <c r="Y1241" s="15" t="s">
        <v>8359</v>
      </c>
      <c r="AB1241" s="20"/>
      <c r="AC1241" s="21" t="s">
        <v>8360</v>
      </c>
      <c r="AD1241" s="21" t="s">
        <v>8361</v>
      </c>
      <c r="AE1241" s="21" t="s">
        <v>8362</v>
      </c>
      <c r="AF1241" s="21" t="s">
        <v>8363</v>
      </c>
      <c r="AG1241" s="22">
        <f t="shared" si="184"/>
        <v>0.41935483870967744</v>
      </c>
      <c r="AH1241" s="15" t="e">
        <f t="shared" si="182"/>
        <v>#VALUE!</v>
      </c>
      <c r="AI1241" s="22" t="e">
        <f>VLOOKUP(A1241,'[1]Deals (investment)'!$B$2:$Z$1497,1,FALSE)</f>
        <v>#N/A</v>
      </c>
      <c r="AJ1241" s="22" t="e">
        <f>VLOOKUP(A1241,'[1]Deals (investment)'!$B$2:$Z$870,15,FALSE)</f>
        <v>#N/A</v>
      </c>
      <c r="AK1241" s="17" t="e">
        <f>VLOOKUP(A1241,'[1]Deals (Exits)'!B:B,1,FALSE)</f>
        <v>#N/A</v>
      </c>
      <c r="AL1241" s="23" t="e">
        <f>VLOOKUP(G1241,[1]Lookups!$V$3:$Y$197,4,FALSE)</f>
        <v>#N/A</v>
      </c>
      <c r="AM1241" s="17" t="str">
        <f>VLOOKUP(X1241,[1]Lookups!$B$3:$C$200,2,FALSE)</f>
        <v>E-commerce &amp; Retail</v>
      </c>
      <c r="AN1241" s="17" t="e">
        <f>VLOOKUP(R1241,[1]Lookups!$H$3:$I$69,2,FALSE)</f>
        <v>#N/A</v>
      </c>
      <c r="AO1241" s="17" t="e">
        <f>VLOOKUP(T1241,[1]Lookups!$H$3:$I$69,2,FALSE)</f>
        <v>#N/A</v>
      </c>
      <c r="AP1241" s="17" t="e">
        <f>VLOOKUP(AN1241,[1]Lookups!$N$3:$O$11,2,FALSE)</f>
        <v>#N/A</v>
      </c>
      <c r="AQ1241" s="18" t="e">
        <f>COUNTIFS('[1]Deals (investment)'!$B:$B,$A1241)</f>
        <v>#VALUE!</v>
      </c>
      <c r="AR1241" s="18" t="e">
        <f>COUNTIFS('[1]Deals (investment)'!$B:$B,$A1241,'[1]Deals (investment)'!$T:$T,$AW$1)+COUNTIFS('[1]Deals (investment)'!$B:$B,$A1241,'[1]Deals (investment)'!$T:$T,$AX$1)+COUNTIFS('[1]Deals (investment)'!$B:$B,$A1241,'[1]Deals (investment)'!$T:$T,$AY$1)</f>
        <v>#VALUE!</v>
      </c>
      <c r="AS1241" s="17" t="e">
        <f>SUMIFS('[1]Deals (investment)'!$C:$C,'[1]Deals (investment)'!$B:$B,$A1241)</f>
        <v>#VALUE!</v>
      </c>
      <c r="AT1241" s="17" t="e">
        <f t="shared" si="179"/>
        <v>#VALUE!</v>
      </c>
      <c r="AU1241" s="18" t="e">
        <f>COUNTIF('[1]Deals (Exits)'!$B:$B,A1241)</f>
        <v>#VALUE!</v>
      </c>
      <c r="AV1241" s="17" t="e">
        <f>SUMIFS('[1]Deals (investment)'!$C:$C,'[1]Deals (investment)'!$B:$B,$A1241,'[1]Deals (investment)'!$T:$T,AV$1)</f>
        <v>#VALUE!</v>
      </c>
      <c r="AW1241" s="17" t="e">
        <f>SUMIFS('[1]Deals (investment)'!$C:$C,'[1]Deals (investment)'!$B:$B,$A1241,'[1]Deals (investment)'!$T:$T,AW$1)</f>
        <v>#VALUE!</v>
      </c>
      <c r="AX1241" s="17" t="e">
        <f>SUMIFS('[1]Deals (investment)'!$C:$C,'[1]Deals (investment)'!$B:$B,$A1241,'[1]Deals (investment)'!$T:$T,AX$1)</f>
        <v>#VALUE!</v>
      </c>
      <c r="AY1241" s="17" t="e">
        <f>SUMIFS('[1]Deals (investment)'!$C:$C,'[1]Deals (investment)'!$B:$B,$A1241,'[1]Deals (investment)'!$T:$T,AY$1)</f>
        <v>#VALUE!</v>
      </c>
      <c r="AZ1241" s="17" t="e">
        <f>SUMIFS('[1]Deals (investment)'!$C:$C,'[1]Deals (investment)'!$B:$B,$A1241,'[1]Deals (investment)'!$T:$T,AZ$1)</f>
        <v>#VALUE!</v>
      </c>
      <c r="BA1241" s="17" t="e">
        <f>SUMIFS('[1]Deals (investment)'!$C:$C,'[1]Deals (investment)'!$B:$B,$A1241,'[1]Deals (investment)'!$T:$T,BA$1)</f>
        <v>#VALUE!</v>
      </c>
      <c r="BB1241" s="17" t="e">
        <f>SUMIFS('[1]Deals (investment)'!$C:$C,'[1]Deals (investment)'!$B:$B,$A1241,'[1]Deals (investment)'!$T:$T,BB$1)</f>
        <v>#VALUE!</v>
      </c>
      <c r="BC1241" s="17" t="e">
        <f>SUMIFS('[1]Deals (Exits)'!$C:$C,'[1]Deals (Exits)'!$B:$B,$A1241)</f>
        <v>#VALUE!</v>
      </c>
      <c r="BD1241" s="17" t="e">
        <f>SUMIFS('[1]Deals (investment)'!$C:$C,'[1]Deals (investment)'!$B:$B,$A1241,'[1]Deals (investment)'!$V:$V,BD$1)</f>
        <v>#VALUE!</v>
      </c>
      <c r="BE1241" s="17" t="e">
        <f>SUMIFS('[1]Deals (investment)'!$C:$C,'[1]Deals (investment)'!$B:$B,$A1241,'[1]Deals (investment)'!$V:$V,BE$1)</f>
        <v>#VALUE!</v>
      </c>
      <c r="BF1241" s="17" t="e">
        <f>SUMIFS('[1]Deals (investment)'!$C:$C,'[1]Deals (investment)'!$B:$B,$A1241,'[1]Deals (investment)'!$V:$V,BF$1)</f>
        <v>#VALUE!</v>
      </c>
      <c r="BG1241" s="17" t="e">
        <f>SUMIFS('[1]Deals (investment)'!$C:$C,'[1]Deals (investment)'!$B:$B,$A1241,'[1]Deals (investment)'!$V:$V,BG$1)</f>
        <v>#VALUE!</v>
      </c>
      <c r="BH1241" s="17" t="e">
        <f>SUMIFS('[1]Deals (investment)'!$C:$C,'[1]Deals (investment)'!$B:$B,$A1241,'[1]Deals (investment)'!$V:$V,BH$1)</f>
        <v>#VALUE!</v>
      </c>
      <c r="BI1241" s="17" t="e">
        <f>SUMIFS('[1]Deals (investment)'!$C:$C,'[1]Deals (investment)'!$B:$B,$A1241,'[1]Deals (investment)'!$V:$V,BI$1)</f>
        <v>#VALUE!</v>
      </c>
      <c r="BJ1241" s="17" t="e">
        <f>SUMIFS('[1]Deals (investment)'!$C:$C,'[1]Deals (investment)'!$B:$B,$A1241,'[1]Deals (investment)'!$V:$V,BJ$1)</f>
        <v>#VALUE!</v>
      </c>
      <c r="BK1241" s="17" t="e">
        <f>SUMIFS('[1]Deals (investment)'!$C:$C,'[1]Deals (investment)'!$B:$B,$A1241,'[1]Deals (investment)'!$V:$V,BK$1)</f>
        <v>#VALUE!</v>
      </c>
      <c r="BL1241" s="17" t="e">
        <f>SUMIFS('[1]Deals (investment)'!$C:$C,'[1]Deals (investment)'!$B:$B,$A1241,'[1]Deals (investment)'!$V:$V,BL$1)</f>
        <v>#VALUE!</v>
      </c>
      <c r="BM1241" s="17" t="e">
        <f>SUMIFS('[1]Deals (investment)'!$C:$C,'[1]Deals (investment)'!$B:$B,$A1241,'[1]Deals (investment)'!$V:$V,BM$1)</f>
        <v>#VALUE!</v>
      </c>
      <c r="BN1241" s="15"/>
      <c r="BO1241" s="15"/>
      <c r="BP1241" s="22"/>
      <c r="BQ1241" s="15"/>
      <c r="BR1241" s="15"/>
      <c r="BS1241" s="15"/>
      <c r="BT1241" s="15"/>
      <c r="BU1241" s="15"/>
      <c r="BV1241" s="15"/>
      <c r="BW1241" s="15"/>
      <c r="BX1241" s="15"/>
      <c r="BY1241" s="15"/>
      <c r="BZ1241" s="15"/>
      <c r="CA1241" s="15"/>
      <c r="CB1241" s="15"/>
      <c r="CC1241" s="15"/>
      <c r="CD1241" s="15"/>
      <c r="CE1241" s="15"/>
      <c r="CF1241" s="15"/>
      <c r="CG1241" s="15"/>
      <c r="CH1241" s="15"/>
      <c r="CI1241" s="15"/>
      <c r="CJ1241" s="15"/>
    </row>
    <row r="1242" spans="1:118" ht="12.75">
      <c r="A1242" s="15" t="s">
        <v>8364</v>
      </c>
      <c r="B1242" s="15" t="s">
        <v>8365</v>
      </c>
      <c r="C1242" s="15" t="s">
        <v>58</v>
      </c>
      <c r="D1242" s="16">
        <v>2018</v>
      </c>
      <c r="E1242" s="15" t="s">
        <v>8366</v>
      </c>
      <c r="F1242" s="15"/>
      <c r="G1242" s="15"/>
      <c r="H1242" s="15"/>
      <c r="I1242" s="15"/>
      <c r="J1242" s="15"/>
      <c r="K1242" s="17" t="e">
        <f t="shared" si="178"/>
        <v>#VALUE!</v>
      </c>
      <c r="L1242" s="15"/>
      <c r="M1242" s="18" t="e">
        <f t="shared" si="166"/>
        <v>#VALUE!</v>
      </c>
      <c r="N1242" s="15"/>
      <c r="O1242" s="15"/>
      <c r="P1242" s="15"/>
      <c r="Q1242" s="15"/>
      <c r="R1242" s="15"/>
      <c r="S1242" s="19"/>
      <c r="T1242" s="15"/>
      <c r="U1242" s="17"/>
      <c r="V1242" s="15" t="s">
        <v>8367</v>
      </c>
      <c r="W1242" s="15"/>
      <c r="X1242" s="15" t="s">
        <v>5326</v>
      </c>
      <c r="Y1242" s="15" t="s">
        <v>8368</v>
      </c>
      <c r="AB1242" s="20"/>
      <c r="AC1242" s="21" t="s">
        <v>8369</v>
      </c>
      <c r="AD1242" s="21" t="s">
        <v>8370</v>
      </c>
      <c r="AE1242" s="15"/>
      <c r="AF1242" s="21" t="s">
        <v>8371</v>
      </c>
      <c r="AG1242" s="22">
        <f t="shared" si="184"/>
        <v>0.38709677419354838</v>
      </c>
      <c r="AH1242" s="15" t="str">
        <f t="shared" si="182"/>
        <v/>
      </c>
      <c r="AI1242" s="22" t="e">
        <f>VLOOKUP(A1242,'[1]Deals (investment)'!$B$2:$Z$1497,1,FALSE)</f>
        <v>#N/A</v>
      </c>
      <c r="AJ1242" s="22" t="e">
        <f>VLOOKUP(A1242,'[1]Deals (investment)'!$B$2:$Z$870,15,FALSE)</f>
        <v>#N/A</v>
      </c>
      <c r="AK1242" s="17" t="e">
        <f>VLOOKUP(A1242,'[1]Deals (Exits)'!B:B,1,FALSE)</f>
        <v>#N/A</v>
      </c>
      <c r="AL1242" s="23" t="e">
        <f>VLOOKUP(G1242,[1]Lookups!$V$3:$Y$197,4,FALSE)</f>
        <v>#N/A</v>
      </c>
      <c r="AM1242" s="17" t="e">
        <f>VLOOKUP(X1242,[1]Lookups!$B$3:$C$200,2,FALSE)</f>
        <v>#N/A</v>
      </c>
      <c r="AN1242" s="17" t="e">
        <f>VLOOKUP(R1242,[1]Lookups!$H$3:$I$69,2,FALSE)</f>
        <v>#N/A</v>
      </c>
      <c r="AO1242" s="17" t="e">
        <f>VLOOKUP(T1242,[1]Lookups!$H$3:$I$69,2,FALSE)</f>
        <v>#N/A</v>
      </c>
      <c r="AP1242" s="17" t="e">
        <f>VLOOKUP(AN1242,[1]Lookups!$N$3:$O$11,2,FALSE)</f>
        <v>#N/A</v>
      </c>
      <c r="AQ1242" s="18" t="e">
        <f>COUNTIFS('[1]Deals (investment)'!$B:$B,$A1242)</f>
        <v>#VALUE!</v>
      </c>
      <c r="AR1242" s="18" t="e">
        <f>COUNTIFS('[1]Deals (investment)'!$B:$B,$A1242,'[1]Deals (investment)'!$T:$T,$AW$1)+COUNTIFS('[1]Deals (investment)'!$B:$B,$A1242,'[1]Deals (investment)'!$T:$T,$AX$1)+COUNTIFS('[1]Deals (investment)'!$B:$B,$A1242,'[1]Deals (investment)'!$T:$T,$AY$1)</f>
        <v>#VALUE!</v>
      </c>
      <c r="AS1242" s="17" t="e">
        <f>SUMIFS('[1]Deals (investment)'!$C:$C,'[1]Deals (investment)'!$B:$B,$A1242)</f>
        <v>#VALUE!</v>
      </c>
      <c r="AT1242" s="17" t="e">
        <f t="shared" si="179"/>
        <v>#VALUE!</v>
      </c>
      <c r="AU1242" s="18" t="e">
        <f>COUNTIF('[1]Deals (Exits)'!$B:$B,A1242)</f>
        <v>#VALUE!</v>
      </c>
      <c r="AV1242" s="17" t="e">
        <f>SUMIFS('[1]Deals (investment)'!$C:$C,'[1]Deals (investment)'!$B:$B,$A1242,'[1]Deals (investment)'!$T:$T,AV$1)</f>
        <v>#VALUE!</v>
      </c>
      <c r="AW1242" s="17" t="e">
        <f>SUMIFS('[1]Deals (investment)'!$C:$C,'[1]Deals (investment)'!$B:$B,$A1242,'[1]Deals (investment)'!$T:$T,AW$1)</f>
        <v>#VALUE!</v>
      </c>
      <c r="AX1242" s="17" t="e">
        <f>SUMIFS('[1]Deals (investment)'!$C:$C,'[1]Deals (investment)'!$B:$B,$A1242,'[1]Deals (investment)'!$T:$T,AX$1)</f>
        <v>#VALUE!</v>
      </c>
      <c r="AY1242" s="17" t="e">
        <f>SUMIFS('[1]Deals (investment)'!$C:$C,'[1]Deals (investment)'!$B:$B,$A1242,'[1]Deals (investment)'!$T:$T,AY$1)</f>
        <v>#VALUE!</v>
      </c>
      <c r="AZ1242" s="17" t="e">
        <f>SUMIFS('[1]Deals (investment)'!$C:$C,'[1]Deals (investment)'!$B:$B,$A1242,'[1]Deals (investment)'!$T:$T,AZ$1)</f>
        <v>#VALUE!</v>
      </c>
      <c r="BA1242" s="17" t="e">
        <f>SUMIFS('[1]Deals (investment)'!$C:$C,'[1]Deals (investment)'!$B:$B,$A1242,'[1]Deals (investment)'!$T:$T,BA$1)</f>
        <v>#VALUE!</v>
      </c>
      <c r="BB1242" s="17" t="e">
        <f>SUMIFS('[1]Deals (investment)'!$C:$C,'[1]Deals (investment)'!$B:$B,$A1242,'[1]Deals (investment)'!$T:$T,BB$1)</f>
        <v>#VALUE!</v>
      </c>
      <c r="BC1242" s="17" t="e">
        <f>SUMIFS('[1]Deals (Exits)'!$C:$C,'[1]Deals (Exits)'!$B:$B,$A1242)</f>
        <v>#VALUE!</v>
      </c>
      <c r="BD1242" s="17" t="e">
        <f>SUMIFS('[1]Deals (investment)'!$C:$C,'[1]Deals (investment)'!$B:$B,$A1242,'[1]Deals (investment)'!$V:$V,BD$1)</f>
        <v>#VALUE!</v>
      </c>
      <c r="BE1242" s="17" t="e">
        <f>SUMIFS('[1]Deals (investment)'!$C:$C,'[1]Deals (investment)'!$B:$B,$A1242,'[1]Deals (investment)'!$V:$V,BE$1)</f>
        <v>#VALUE!</v>
      </c>
      <c r="BF1242" s="17" t="e">
        <f>SUMIFS('[1]Deals (investment)'!$C:$C,'[1]Deals (investment)'!$B:$B,$A1242,'[1]Deals (investment)'!$V:$V,BF$1)</f>
        <v>#VALUE!</v>
      </c>
      <c r="BG1242" s="17" t="e">
        <f>SUMIFS('[1]Deals (investment)'!$C:$C,'[1]Deals (investment)'!$B:$B,$A1242,'[1]Deals (investment)'!$V:$V,BG$1)</f>
        <v>#VALUE!</v>
      </c>
      <c r="BH1242" s="17" t="e">
        <f>SUMIFS('[1]Deals (investment)'!$C:$C,'[1]Deals (investment)'!$B:$B,$A1242,'[1]Deals (investment)'!$V:$V,BH$1)</f>
        <v>#VALUE!</v>
      </c>
      <c r="BI1242" s="17" t="e">
        <f>SUMIFS('[1]Deals (investment)'!$C:$C,'[1]Deals (investment)'!$B:$B,$A1242,'[1]Deals (investment)'!$V:$V,BI$1)</f>
        <v>#VALUE!</v>
      </c>
      <c r="BJ1242" s="17" t="e">
        <f>SUMIFS('[1]Deals (investment)'!$C:$C,'[1]Deals (investment)'!$B:$B,$A1242,'[1]Deals (investment)'!$V:$V,BJ$1)</f>
        <v>#VALUE!</v>
      </c>
      <c r="BK1242" s="17" t="e">
        <f>SUMIFS('[1]Deals (investment)'!$C:$C,'[1]Deals (investment)'!$B:$B,$A1242,'[1]Deals (investment)'!$V:$V,BK$1)</f>
        <v>#VALUE!</v>
      </c>
      <c r="BL1242" s="17" t="e">
        <f>SUMIFS('[1]Deals (investment)'!$C:$C,'[1]Deals (investment)'!$B:$B,$A1242,'[1]Deals (investment)'!$V:$V,BL$1)</f>
        <v>#VALUE!</v>
      </c>
      <c r="BM1242" s="17" t="e">
        <f>SUMIFS('[1]Deals (investment)'!$C:$C,'[1]Deals (investment)'!$B:$B,$A1242,'[1]Deals (investment)'!$V:$V,BM$1)</f>
        <v>#VALUE!</v>
      </c>
      <c r="BN1242" s="15"/>
      <c r="BO1242" s="15"/>
      <c r="BP1242" s="22"/>
      <c r="BQ1242" s="15"/>
      <c r="BR1242" s="15"/>
      <c r="BS1242" s="15"/>
      <c r="BT1242" s="15"/>
      <c r="BU1242" s="15"/>
      <c r="BV1242" s="15"/>
      <c r="BW1242" s="15"/>
      <c r="BX1242" s="15"/>
      <c r="BY1242" s="15"/>
      <c r="BZ1242" s="15"/>
      <c r="CA1242" s="15"/>
      <c r="CB1242" s="15"/>
      <c r="CC1242" s="15"/>
      <c r="CD1242" s="15"/>
      <c r="CE1242" s="15"/>
      <c r="CF1242" s="15"/>
      <c r="CG1242" s="15"/>
      <c r="CH1242" s="15"/>
      <c r="CI1242" s="15"/>
      <c r="CJ1242" s="15"/>
    </row>
    <row r="1243" spans="1:118" ht="12.75">
      <c r="A1243" s="15" t="s">
        <v>8372</v>
      </c>
      <c r="B1243" s="15"/>
      <c r="C1243" s="15"/>
      <c r="D1243" s="16"/>
      <c r="E1243" s="15"/>
      <c r="F1243" s="15"/>
      <c r="G1243" s="15" t="s">
        <v>783</v>
      </c>
      <c r="H1243" s="15"/>
      <c r="I1243" s="15" t="s">
        <v>783</v>
      </c>
      <c r="J1243" s="15"/>
      <c r="K1243" s="17" t="e">
        <f t="shared" si="178"/>
        <v>#VALUE!</v>
      </c>
      <c r="L1243" s="15"/>
      <c r="M1243" s="18" t="e">
        <f t="shared" si="166"/>
        <v>#VALUE!</v>
      </c>
      <c r="N1243" s="15"/>
      <c r="O1243" s="15"/>
      <c r="P1243" s="15"/>
      <c r="Q1243" s="15"/>
      <c r="R1243" s="15"/>
      <c r="S1243" s="19"/>
      <c r="T1243" s="15"/>
      <c r="U1243" s="17"/>
      <c r="V1243" s="15"/>
      <c r="W1243" s="15"/>
      <c r="X1243" s="15" t="s">
        <v>8373</v>
      </c>
      <c r="Y1243" s="15"/>
      <c r="AB1243" s="20"/>
      <c r="AC1243" s="15"/>
      <c r="AD1243" s="15"/>
      <c r="AE1243" s="15"/>
      <c r="AF1243" s="15"/>
      <c r="AG1243" s="22">
        <f t="shared" si="184"/>
        <v>0.16129032258064516</v>
      </c>
      <c r="AH1243" s="15" t="str">
        <f t="shared" si="182"/>
        <v/>
      </c>
      <c r="AI1243" s="22" t="e">
        <f>VLOOKUP(A1243,'[1]Deals (investment)'!$B$2:$Z$1497,1,FALSE)</f>
        <v>#N/A</v>
      </c>
      <c r="AJ1243" s="22" t="e">
        <f>VLOOKUP(A1243,'[1]Deals (investment)'!$B$2:$Z$870,15,FALSE)</f>
        <v>#N/A</v>
      </c>
      <c r="AK1243" s="17" t="e">
        <f>VLOOKUP(A1243,'[1]Deals (Exits)'!B:B,1,FALSE)</f>
        <v>#N/A</v>
      </c>
      <c r="AL1243" s="23">
        <f>VLOOKUP(G1243,[1]Lookups!$V$3:$Y$197,4,FALSE)</f>
        <v>0</v>
      </c>
      <c r="AM1243" s="17" t="e">
        <f>VLOOKUP(X1243,[1]Lookups!$B$3:$C$200,2,FALSE)</f>
        <v>#N/A</v>
      </c>
      <c r="AN1243" s="17" t="e">
        <f>VLOOKUP(R1243,[1]Lookups!$H$3:$I$69,2,FALSE)</f>
        <v>#N/A</v>
      </c>
      <c r="AO1243" s="17" t="e">
        <f>VLOOKUP(T1243,[1]Lookups!$H$3:$I$69,2,FALSE)</f>
        <v>#N/A</v>
      </c>
      <c r="AP1243" s="17" t="e">
        <f>VLOOKUP(AN1243,[1]Lookups!$N$3:$O$11,2,FALSE)</f>
        <v>#N/A</v>
      </c>
      <c r="AQ1243" s="18" t="e">
        <f>COUNTIFS('[1]Deals (investment)'!$B:$B,$A1243)</f>
        <v>#VALUE!</v>
      </c>
      <c r="AR1243" s="18" t="e">
        <f>COUNTIFS('[1]Deals (investment)'!$B:$B,$A1243,'[1]Deals (investment)'!$T:$T,$AW$1)+COUNTIFS('[1]Deals (investment)'!$B:$B,$A1243,'[1]Deals (investment)'!$T:$T,$AX$1)+COUNTIFS('[1]Deals (investment)'!$B:$B,$A1243,'[1]Deals (investment)'!$T:$T,$AY$1)</f>
        <v>#VALUE!</v>
      </c>
      <c r="AS1243" s="17" t="e">
        <f>SUMIFS('[1]Deals (investment)'!$C:$C,'[1]Deals (investment)'!$B:$B,$A1243)</f>
        <v>#VALUE!</v>
      </c>
      <c r="AT1243" s="17" t="e">
        <f t="shared" si="179"/>
        <v>#VALUE!</v>
      </c>
      <c r="AU1243" s="18" t="e">
        <f>COUNTIF('[1]Deals (Exits)'!$B:$B,A1243)</f>
        <v>#VALUE!</v>
      </c>
      <c r="AV1243" s="17" t="e">
        <f>SUMIFS('[1]Deals (investment)'!$C:$C,'[1]Deals (investment)'!$B:$B,$A1243,'[1]Deals (investment)'!$T:$T,AV$1)</f>
        <v>#VALUE!</v>
      </c>
      <c r="AW1243" s="17" t="e">
        <f>SUMIFS('[1]Deals (investment)'!$C:$C,'[1]Deals (investment)'!$B:$B,$A1243,'[1]Deals (investment)'!$T:$T,AW$1)</f>
        <v>#VALUE!</v>
      </c>
      <c r="AX1243" s="17" t="e">
        <f>SUMIFS('[1]Deals (investment)'!$C:$C,'[1]Deals (investment)'!$B:$B,$A1243,'[1]Deals (investment)'!$T:$T,AX$1)</f>
        <v>#VALUE!</v>
      </c>
      <c r="AY1243" s="17" t="e">
        <f>SUMIFS('[1]Deals (investment)'!$C:$C,'[1]Deals (investment)'!$B:$B,$A1243,'[1]Deals (investment)'!$T:$T,AY$1)</f>
        <v>#VALUE!</v>
      </c>
      <c r="AZ1243" s="17" t="e">
        <f>SUMIFS('[1]Deals (investment)'!$C:$C,'[1]Deals (investment)'!$B:$B,$A1243,'[1]Deals (investment)'!$T:$T,AZ$1)</f>
        <v>#VALUE!</v>
      </c>
      <c r="BA1243" s="17" t="e">
        <f>SUMIFS('[1]Deals (investment)'!$C:$C,'[1]Deals (investment)'!$B:$B,$A1243,'[1]Deals (investment)'!$T:$T,BA$1)</f>
        <v>#VALUE!</v>
      </c>
      <c r="BB1243" s="17" t="e">
        <f>SUMIFS('[1]Deals (investment)'!$C:$C,'[1]Deals (investment)'!$B:$B,$A1243,'[1]Deals (investment)'!$T:$T,BB$1)</f>
        <v>#VALUE!</v>
      </c>
      <c r="BC1243" s="17" t="e">
        <f>SUMIFS('[1]Deals (Exits)'!$C:$C,'[1]Deals (Exits)'!$B:$B,$A1243)</f>
        <v>#VALUE!</v>
      </c>
      <c r="BD1243" s="17" t="e">
        <f>SUMIFS('[1]Deals (investment)'!$C:$C,'[1]Deals (investment)'!$B:$B,$A1243,'[1]Deals (investment)'!$V:$V,BD$1)</f>
        <v>#VALUE!</v>
      </c>
      <c r="BE1243" s="17" t="e">
        <f>SUMIFS('[1]Deals (investment)'!$C:$C,'[1]Deals (investment)'!$B:$B,$A1243,'[1]Deals (investment)'!$V:$V,BE$1)</f>
        <v>#VALUE!</v>
      </c>
      <c r="BF1243" s="17" t="e">
        <f>SUMIFS('[1]Deals (investment)'!$C:$C,'[1]Deals (investment)'!$B:$B,$A1243,'[1]Deals (investment)'!$V:$V,BF$1)</f>
        <v>#VALUE!</v>
      </c>
      <c r="BG1243" s="17" t="e">
        <f>SUMIFS('[1]Deals (investment)'!$C:$C,'[1]Deals (investment)'!$B:$B,$A1243,'[1]Deals (investment)'!$V:$V,BG$1)</f>
        <v>#VALUE!</v>
      </c>
      <c r="BH1243" s="17" t="e">
        <f>SUMIFS('[1]Deals (investment)'!$C:$C,'[1]Deals (investment)'!$B:$B,$A1243,'[1]Deals (investment)'!$V:$V,BH$1)</f>
        <v>#VALUE!</v>
      </c>
      <c r="BI1243" s="17" t="e">
        <f>SUMIFS('[1]Deals (investment)'!$C:$C,'[1]Deals (investment)'!$B:$B,$A1243,'[1]Deals (investment)'!$V:$V,BI$1)</f>
        <v>#VALUE!</v>
      </c>
      <c r="BJ1243" s="17" t="e">
        <f>SUMIFS('[1]Deals (investment)'!$C:$C,'[1]Deals (investment)'!$B:$B,$A1243,'[1]Deals (investment)'!$V:$V,BJ$1)</f>
        <v>#VALUE!</v>
      </c>
      <c r="BK1243" s="17" t="e">
        <f>SUMIFS('[1]Deals (investment)'!$C:$C,'[1]Deals (investment)'!$B:$B,$A1243,'[1]Deals (investment)'!$V:$V,BK$1)</f>
        <v>#VALUE!</v>
      </c>
      <c r="BL1243" s="17" t="e">
        <f>SUMIFS('[1]Deals (investment)'!$C:$C,'[1]Deals (investment)'!$B:$B,$A1243,'[1]Deals (investment)'!$V:$V,BL$1)</f>
        <v>#VALUE!</v>
      </c>
      <c r="BM1243" s="17" t="e">
        <f>SUMIFS('[1]Deals (investment)'!$C:$C,'[1]Deals (investment)'!$B:$B,$A1243,'[1]Deals (investment)'!$V:$V,BM$1)</f>
        <v>#VALUE!</v>
      </c>
      <c r="BN1243" s="15"/>
      <c r="BO1243" s="15"/>
      <c r="BP1243" s="22"/>
      <c r="BQ1243" s="15"/>
      <c r="BR1243" s="15"/>
      <c r="BS1243" s="15"/>
      <c r="BT1243" s="15"/>
      <c r="BU1243" s="15"/>
      <c r="BV1243" s="15"/>
      <c r="BW1243" s="15"/>
      <c r="BX1243" s="15"/>
      <c r="BY1243" s="15"/>
      <c r="BZ1243" s="15"/>
      <c r="CA1243" s="15"/>
      <c r="CB1243" s="15"/>
      <c r="CC1243" s="15"/>
      <c r="CD1243" s="15"/>
      <c r="CE1243" s="15"/>
      <c r="CF1243" s="15"/>
      <c r="CG1243" s="15"/>
      <c r="CH1243" s="15"/>
      <c r="CI1243" s="15"/>
      <c r="CJ1243" s="15"/>
    </row>
    <row r="1244" spans="1:118" ht="12.75">
      <c r="A1244" s="15" t="s">
        <v>8374</v>
      </c>
      <c r="B1244" s="15" t="s">
        <v>8375</v>
      </c>
      <c r="C1244" s="15" t="s">
        <v>58</v>
      </c>
      <c r="D1244" s="16">
        <v>1995</v>
      </c>
      <c r="E1244" s="15" t="s">
        <v>8376</v>
      </c>
      <c r="F1244" s="15"/>
      <c r="G1244" s="15"/>
      <c r="H1244" s="15"/>
      <c r="I1244" s="15"/>
      <c r="J1244" s="15"/>
      <c r="K1244" s="17" t="e">
        <f t="shared" si="178"/>
        <v>#VALUE!</v>
      </c>
      <c r="L1244" s="15"/>
      <c r="M1244" s="18" t="e">
        <f t="shared" si="166"/>
        <v>#VALUE!</v>
      </c>
      <c r="N1244" s="15"/>
      <c r="O1244" s="15"/>
      <c r="P1244" s="15"/>
      <c r="Q1244" s="15"/>
      <c r="R1244" s="15"/>
      <c r="S1244" s="19"/>
      <c r="T1244" s="15"/>
      <c r="U1244" s="17"/>
      <c r="V1244" s="15" t="s">
        <v>8377</v>
      </c>
      <c r="W1244" s="15"/>
      <c r="X1244" s="15" t="s">
        <v>4513</v>
      </c>
      <c r="Y1244" s="15" t="s">
        <v>8378</v>
      </c>
      <c r="AB1244" s="20"/>
      <c r="AC1244" s="21" t="s">
        <v>8379</v>
      </c>
      <c r="AD1244" s="21" t="s">
        <v>8380</v>
      </c>
      <c r="AE1244" s="21" t="s">
        <v>8381</v>
      </c>
      <c r="AF1244" s="21" t="s">
        <v>8382</v>
      </c>
      <c r="AG1244" s="22">
        <f t="shared" si="184"/>
        <v>0.41935483870967744</v>
      </c>
      <c r="AH1244" s="15" t="str">
        <f t="shared" si="182"/>
        <v/>
      </c>
      <c r="AI1244" s="22" t="e">
        <f>VLOOKUP(A1244,'[1]Deals (investment)'!$B$2:$Z$1497,1,FALSE)</f>
        <v>#N/A</v>
      </c>
      <c r="AJ1244" s="22" t="e">
        <f>VLOOKUP(A1244,'[1]Deals (investment)'!$B$2:$Z$870,15,FALSE)</f>
        <v>#N/A</v>
      </c>
      <c r="AK1244" s="17" t="e">
        <f>VLOOKUP(A1244,'[1]Deals (Exits)'!B:B,1,FALSE)</f>
        <v>#N/A</v>
      </c>
      <c r="AL1244" s="23" t="e">
        <f>VLOOKUP(G1244,[1]Lookups!$V$3:$Y$197,4,FALSE)</f>
        <v>#N/A</v>
      </c>
      <c r="AM1244" s="17" t="str">
        <f>VLOOKUP(X1244,[1]Lookups!$B$3:$C$200,2,FALSE)</f>
        <v>Other Technologies &amp; Information Technology</v>
      </c>
      <c r="AN1244" s="17" t="e">
        <f>VLOOKUP(R1244,[1]Lookups!$H$3:$I$69,2,FALSE)</f>
        <v>#N/A</v>
      </c>
      <c r="AO1244" s="17" t="e">
        <f>VLOOKUP(T1244,[1]Lookups!$H$3:$I$69,2,FALSE)</f>
        <v>#N/A</v>
      </c>
      <c r="AP1244" s="17" t="e">
        <f>VLOOKUP(AN1244,[1]Lookups!$N$3:$O$11,2,FALSE)</f>
        <v>#N/A</v>
      </c>
      <c r="AQ1244" s="18" t="e">
        <f>COUNTIFS('[1]Deals (investment)'!$B:$B,$A1244)</f>
        <v>#VALUE!</v>
      </c>
      <c r="AR1244" s="18" t="e">
        <f>COUNTIFS('[1]Deals (investment)'!$B:$B,$A1244,'[1]Deals (investment)'!$T:$T,$AW$1)+COUNTIFS('[1]Deals (investment)'!$B:$B,$A1244,'[1]Deals (investment)'!$T:$T,$AX$1)+COUNTIFS('[1]Deals (investment)'!$B:$B,$A1244,'[1]Deals (investment)'!$T:$T,$AY$1)</f>
        <v>#VALUE!</v>
      </c>
      <c r="AS1244" s="17" t="e">
        <f>SUMIFS('[1]Deals (investment)'!$C:$C,'[1]Deals (investment)'!$B:$B,$A1244)</f>
        <v>#VALUE!</v>
      </c>
      <c r="AT1244" s="17" t="e">
        <f t="shared" si="179"/>
        <v>#VALUE!</v>
      </c>
      <c r="AU1244" s="18" t="e">
        <f>COUNTIF('[1]Deals (Exits)'!$B:$B,A1244)</f>
        <v>#VALUE!</v>
      </c>
      <c r="AV1244" s="17" t="e">
        <f>SUMIFS('[1]Deals (investment)'!$C:$C,'[1]Deals (investment)'!$B:$B,$A1244,'[1]Deals (investment)'!$T:$T,AV$1)</f>
        <v>#VALUE!</v>
      </c>
      <c r="AW1244" s="17" t="e">
        <f>SUMIFS('[1]Deals (investment)'!$C:$C,'[1]Deals (investment)'!$B:$B,$A1244,'[1]Deals (investment)'!$T:$T,AW$1)</f>
        <v>#VALUE!</v>
      </c>
      <c r="AX1244" s="17" t="e">
        <f>SUMIFS('[1]Deals (investment)'!$C:$C,'[1]Deals (investment)'!$B:$B,$A1244,'[1]Deals (investment)'!$T:$T,AX$1)</f>
        <v>#VALUE!</v>
      </c>
      <c r="AY1244" s="17" t="e">
        <f>SUMIFS('[1]Deals (investment)'!$C:$C,'[1]Deals (investment)'!$B:$B,$A1244,'[1]Deals (investment)'!$T:$T,AY$1)</f>
        <v>#VALUE!</v>
      </c>
      <c r="AZ1244" s="17" t="e">
        <f>SUMIFS('[1]Deals (investment)'!$C:$C,'[1]Deals (investment)'!$B:$B,$A1244,'[1]Deals (investment)'!$T:$T,AZ$1)</f>
        <v>#VALUE!</v>
      </c>
      <c r="BA1244" s="17" t="e">
        <f>SUMIFS('[1]Deals (investment)'!$C:$C,'[1]Deals (investment)'!$B:$B,$A1244,'[1]Deals (investment)'!$T:$T,BA$1)</f>
        <v>#VALUE!</v>
      </c>
      <c r="BB1244" s="17" t="e">
        <f>SUMIFS('[1]Deals (investment)'!$C:$C,'[1]Deals (investment)'!$B:$B,$A1244,'[1]Deals (investment)'!$T:$T,BB$1)</f>
        <v>#VALUE!</v>
      </c>
      <c r="BC1244" s="17" t="e">
        <f>SUMIFS('[1]Deals (Exits)'!$C:$C,'[1]Deals (Exits)'!$B:$B,$A1244)</f>
        <v>#VALUE!</v>
      </c>
      <c r="BD1244" s="17" t="e">
        <f>SUMIFS('[1]Deals (investment)'!$C:$C,'[1]Deals (investment)'!$B:$B,$A1244,'[1]Deals (investment)'!$V:$V,BD$1)</f>
        <v>#VALUE!</v>
      </c>
      <c r="BE1244" s="17" t="e">
        <f>SUMIFS('[1]Deals (investment)'!$C:$C,'[1]Deals (investment)'!$B:$B,$A1244,'[1]Deals (investment)'!$V:$V,BE$1)</f>
        <v>#VALUE!</v>
      </c>
      <c r="BF1244" s="17" t="e">
        <f>SUMIFS('[1]Deals (investment)'!$C:$C,'[1]Deals (investment)'!$B:$B,$A1244,'[1]Deals (investment)'!$V:$V,BF$1)</f>
        <v>#VALUE!</v>
      </c>
      <c r="BG1244" s="17" t="e">
        <f>SUMIFS('[1]Deals (investment)'!$C:$C,'[1]Deals (investment)'!$B:$B,$A1244,'[1]Deals (investment)'!$V:$V,BG$1)</f>
        <v>#VALUE!</v>
      </c>
      <c r="BH1244" s="17" t="e">
        <f>SUMIFS('[1]Deals (investment)'!$C:$C,'[1]Deals (investment)'!$B:$B,$A1244,'[1]Deals (investment)'!$V:$V,BH$1)</f>
        <v>#VALUE!</v>
      </c>
      <c r="BI1244" s="17" t="e">
        <f>SUMIFS('[1]Deals (investment)'!$C:$C,'[1]Deals (investment)'!$B:$B,$A1244,'[1]Deals (investment)'!$V:$V,BI$1)</f>
        <v>#VALUE!</v>
      </c>
      <c r="BJ1244" s="17" t="e">
        <f>SUMIFS('[1]Deals (investment)'!$C:$C,'[1]Deals (investment)'!$B:$B,$A1244,'[1]Deals (investment)'!$V:$V,BJ$1)</f>
        <v>#VALUE!</v>
      </c>
      <c r="BK1244" s="17" t="e">
        <f>SUMIFS('[1]Deals (investment)'!$C:$C,'[1]Deals (investment)'!$B:$B,$A1244,'[1]Deals (investment)'!$V:$V,BK$1)</f>
        <v>#VALUE!</v>
      </c>
      <c r="BL1244" s="17" t="e">
        <f>SUMIFS('[1]Deals (investment)'!$C:$C,'[1]Deals (investment)'!$B:$B,$A1244,'[1]Deals (investment)'!$V:$V,BL$1)</f>
        <v>#VALUE!</v>
      </c>
      <c r="BM1244" s="17" t="e">
        <f>SUMIFS('[1]Deals (investment)'!$C:$C,'[1]Deals (investment)'!$B:$B,$A1244,'[1]Deals (investment)'!$V:$V,BM$1)</f>
        <v>#VALUE!</v>
      </c>
      <c r="BN1244" s="15"/>
      <c r="BO1244" s="15"/>
      <c r="BP1244" s="22"/>
      <c r="BQ1244" s="15"/>
      <c r="BR1244" s="15"/>
      <c r="BS1244" s="15"/>
      <c r="BT1244" s="15"/>
      <c r="BU1244" s="15"/>
      <c r="BV1244" s="15"/>
      <c r="BW1244" s="15"/>
      <c r="BX1244" s="15"/>
      <c r="BY1244" s="15"/>
      <c r="BZ1244" s="15"/>
      <c r="CA1244" s="15"/>
      <c r="CB1244" s="15"/>
      <c r="CC1244" s="15"/>
      <c r="CD1244" s="15"/>
      <c r="CE1244" s="15"/>
      <c r="CF1244" s="15"/>
      <c r="CG1244" s="15"/>
      <c r="CH1244" s="15"/>
      <c r="CI1244" s="15"/>
      <c r="CJ1244" s="15"/>
    </row>
    <row r="1245" spans="1:118" ht="12.75">
      <c r="A1245" s="15" t="s">
        <v>8383</v>
      </c>
      <c r="B1245" s="15" t="s">
        <v>8384</v>
      </c>
      <c r="C1245" s="15" t="s">
        <v>58</v>
      </c>
      <c r="D1245" s="16">
        <v>2016</v>
      </c>
      <c r="E1245" s="15" t="s">
        <v>701</v>
      </c>
      <c r="F1245" s="15"/>
      <c r="G1245" s="15" t="s">
        <v>702</v>
      </c>
      <c r="H1245" s="15"/>
      <c r="I1245" s="15" t="s">
        <v>702</v>
      </c>
      <c r="J1245" s="15"/>
      <c r="K1245" s="17" t="e">
        <f t="shared" si="178"/>
        <v>#VALUE!</v>
      </c>
      <c r="L1245" s="15"/>
      <c r="M1245" s="18" t="e">
        <f t="shared" si="166"/>
        <v>#VALUE!</v>
      </c>
      <c r="N1245" s="15"/>
      <c r="O1245" s="15"/>
      <c r="P1245" s="15"/>
      <c r="Q1245" s="15"/>
      <c r="R1245" s="15"/>
      <c r="S1245" s="19"/>
      <c r="T1245" s="15"/>
      <c r="U1245" s="17"/>
      <c r="V1245" s="15" t="s">
        <v>8385</v>
      </c>
      <c r="W1245" s="15"/>
      <c r="X1245" s="15" t="s">
        <v>158</v>
      </c>
      <c r="Y1245" s="15" t="s">
        <v>8386</v>
      </c>
      <c r="AB1245" s="20"/>
      <c r="AC1245" s="21" t="s">
        <v>8387</v>
      </c>
      <c r="AD1245" s="21" t="s">
        <v>8388</v>
      </c>
      <c r="AE1245" s="21" t="s">
        <v>8389</v>
      </c>
      <c r="AF1245" s="21" t="s">
        <v>8390</v>
      </c>
      <c r="AG1245" s="22">
        <f t="shared" si="184"/>
        <v>0.4838709677419355</v>
      </c>
      <c r="AH1245" s="15" t="str">
        <f t="shared" si="182"/>
        <v/>
      </c>
      <c r="AI1245" s="22" t="str">
        <f>VLOOKUP(A1245,'[1]Deals (investment)'!$B$2:$Z$1497,1,FALSE)</f>
        <v>MaTontine</v>
      </c>
      <c r="AJ1245" s="22">
        <f>VLOOKUP(A1245,'[1]Deals (investment)'!$B$2:$Z$870,15,FALSE)</f>
        <v>1</v>
      </c>
      <c r="AK1245" s="17" t="e">
        <f>VLOOKUP(A1245,'[1]Deals (Exits)'!B:B,1,FALSE)</f>
        <v>#N/A</v>
      </c>
      <c r="AL1245" s="23">
        <f>VLOOKUP(G1245,[1]Lookups!$V$3:$Y$197,4,FALSE)</f>
        <v>0</v>
      </c>
      <c r="AM1245" s="17" t="str">
        <f>VLOOKUP(X1245,[1]Lookups!$B$3:$C$200,2,FALSE)</f>
        <v>Financial Services</v>
      </c>
      <c r="AN1245" s="17" t="e">
        <f>VLOOKUP(R1245,[1]Lookups!$H$3:$I$69,2,FALSE)</f>
        <v>#N/A</v>
      </c>
      <c r="AO1245" s="17" t="e">
        <f>VLOOKUP(T1245,[1]Lookups!$H$3:$I$69,2,FALSE)</f>
        <v>#N/A</v>
      </c>
      <c r="AP1245" s="17" t="e">
        <f>VLOOKUP(AN1245,[1]Lookups!$N$3:$O$11,2,FALSE)</f>
        <v>#N/A</v>
      </c>
      <c r="AQ1245" s="18" t="e">
        <f>COUNTIFS('[1]Deals (investment)'!$B:$B,$A1245)</f>
        <v>#VALUE!</v>
      </c>
      <c r="AR1245" s="18" t="e">
        <f>COUNTIFS('[1]Deals (investment)'!$B:$B,$A1245,'[1]Deals (investment)'!$T:$T,$AW$1)+COUNTIFS('[1]Deals (investment)'!$B:$B,$A1245,'[1]Deals (investment)'!$T:$T,$AX$1)+COUNTIFS('[1]Deals (investment)'!$B:$B,$A1245,'[1]Deals (investment)'!$T:$T,$AY$1)</f>
        <v>#VALUE!</v>
      </c>
      <c r="AS1245" s="17" t="e">
        <f>SUMIFS('[1]Deals (investment)'!$C:$C,'[1]Deals (investment)'!$B:$B,$A1245)</f>
        <v>#VALUE!</v>
      </c>
      <c r="AT1245" s="17" t="e">
        <f t="shared" si="179"/>
        <v>#VALUE!</v>
      </c>
      <c r="AU1245" s="18" t="e">
        <f>COUNTIF('[1]Deals (Exits)'!$B:$B,A1245)</f>
        <v>#VALUE!</v>
      </c>
      <c r="AV1245" s="17" t="e">
        <f>SUMIFS('[1]Deals (investment)'!$C:$C,'[1]Deals (investment)'!$B:$B,$A1245,'[1]Deals (investment)'!$T:$T,AV$1)</f>
        <v>#VALUE!</v>
      </c>
      <c r="AW1245" s="17" t="e">
        <f>SUMIFS('[1]Deals (investment)'!$C:$C,'[1]Deals (investment)'!$B:$B,$A1245,'[1]Deals (investment)'!$T:$T,AW$1)</f>
        <v>#VALUE!</v>
      </c>
      <c r="AX1245" s="17" t="e">
        <f>SUMIFS('[1]Deals (investment)'!$C:$C,'[1]Deals (investment)'!$B:$B,$A1245,'[1]Deals (investment)'!$T:$T,AX$1)</f>
        <v>#VALUE!</v>
      </c>
      <c r="AY1245" s="17" t="e">
        <f>SUMIFS('[1]Deals (investment)'!$C:$C,'[1]Deals (investment)'!$B:$B,$A1245,'[1]Deals (investment)'!$T:$T,AY$1)</f>
        <v>#VALUE!</v>
      </c>
      <c r="AZ1245" s="17" t="e">
        <f>SUMIFS('[1]Deals (investment)'!$C:$C,'[1]Deals (investment)'!$B:$B,$A1245,'[1]Deals (investment)'!$T:$T,AZ$1)</f>
        <v>#VALUE!</v>
      </c>
      <c r="BA1245" s="17" t="e">
        <f>SUMIFS('[1]Deals (investment)'!$C:$C,'[1]Deals (investment)'!$B:$B,$A1245,'[1]Deals (investment)'!$T:$T,BA$1)</f>
        <v>#VALUE!</v>
      </c>
      <c r="BB1245" s="17" t="e">
        <f>SUMIFS('[1]Deals (investment)'!$C:$C,'[1]Deals (investment)'!$B:$B,$A1245,'[1]Deals (investment)'!$T:$T,BB$1)</f>
        <v>#VALUE!</v>
      </c>
      <c r="BC1245" s="17" t="e">
        <f>SUMIFS('[1]Deals (Exits)'!$C:$C,'[1]Deals (Exits)'!$B:$B,$A1245)</f>
        <v>#VALUE!</v>
      </c>
      <c r="BD1245" s="17" t="e">
        <f>SUMIFS('[1]Deals (investment)'!$C:$C,'[1]Deals (investment)'!$B:$B,$A1245,'[1]Deals (investment)'!$V:$V,BD$1)</f>
        <v>#VALUE!</v>
      </c>
      <c r="BE1245" s="17" t="e">
        <f>SUMIFS('[1]Deals (investment)'!$C:$C,'[1]Deals (investment)'!$B:$B,$A1245,'[1]Deals (investment)'!$V:$V,BE$1)</f>
        <v>#VALUE!</v>
      </c>
      <c r="BF1245" s="17" t="e">
        <f>SUMIFS('[1]Deals (investment)'!$C:$C,'[1]Deals (investment)'!$B:$B,$A1245,'[1]Deals (investment)'!$V:$V,BF$1)</f>
        <v>#VALUE!</v>
      </c>
      <c r="BG1245" s="17" t="e">
        <f>SUMIFS('[1]Deals (investment)'!$C:$C,'[1]Deals (investment)'!$B:$B,$A1245,'[1]Deals (investment)'!$V:$V,BG$1)</f>
        <v>#VALUE!</v>
      </c>
      <c r="BH1245" s="17" t="e">
        <f>SUMIFS('[1]Deals (investment)'!$C:$C,'[1]Deals (investment)'!$B:$B,$A1245,'[1]Deals (investment)'!$V:$V,BH$1)</f>
        <v>#VALUE!</v>
      </c>
      <c r="BI1245" s="17" t="e">
        <f>SUMIFS('[1]Deals (investment)'!$C:$C,'[1]Deals (investment)'!$B:$B,$A1245,'[1]Deals (investment)'!$V:$V,BI$1)</f>
        <v>#VALUE!</v>
      </c>
      <c r="BJ1245" s="17" t="e">
        <f>SUMIFS('[1]Deals (investment)'!$C:$C,'[1]Deals (investment)'!$B:$B,$A1245,'[1]Deals (investment)'!$V:$V,BJ$1)</f>
        <v>#VALUE!</v>
      </c>
      <c r="BK1245" s="17" t="e">
        <f>SUMIFS('[1]Deals (investment)'!$C:$C,'[1]Deals (investment)'!$B:$B,$A1245,'[1]Deals (investment)'!$V:$V,BK$1)</f>
        <v>#VALUE!</v>
      </c>
      <c r="BL1245" s="17" t="e">
        <f>SUMIFS('[1]Deals (investment)'!$C:$C,'[1]Deals (investment)'!$B:$B,$A1245,'[1]Deals (investment)'!$V:$V,BL$1)</f>
        <v>#VALUE!</v>
      </c>
      <c r="BM1245" s="17" t="e">
        <f>SUMIFS('[1]Deals (investment)'!$C:$C,'[1]Deals (investment)'!$B:$B,$A1245,'[1]Deals (investment)'!$V:$V,BM$1)</f>
        <v>#VALUE!</v>
      </c>
      <c r="BN1245" s="15"/>
      <c r="BO1245" s="15"/>
      <c r="BP1245" s="22"/>
      <c r="BQ1245" s="15"/>
      <c r="BR1245" s="15"/>
      <c r="BS1245" s="15"/>
      <c r="BT1245" s="15"/>
      <c r="BU1245" s="15"/>
      <c r="BV1245" s="15"/>
      <c r="BW1245" s="15"/>
      <c r="BX1245" s="15"/>
      <c r="BY1245" s="15"/>
      <c r="BZ1245" s="15"/>
      <c r="CA1245" s="15"/>
      <c r="CB1245" s="15"/>
      <c r="CC1245" s="15"/>
      <c r="CD1245" s="15" t="str">
        <f t="shared" ref="CD1245:CD1259" si="186">CONCATENATE(A1245,B1245,C1245)</f>
        <v>MaTontineMaTontine is a digital financial services platformActive</v>
      </c>
      <c r="CE1245" s="15"/>
      <c r="CF1245" s="15"/>
      <c r="CG1245" s="15"/>
      <c r="CH1245" s="15"/>
      <c r="CI1245" s="15"/>
      <c r="CJ1245" s="15"/>
    </row>
    <row r="1246" spans="1:118" ht="12.75">
      <c r="A1246" s="15" t="s">
        <v>8391</v>
      </c>
      <c r="B1246" s="15" t="s">
        <v>8392</v>
      </c>
      <c r="C1246" s="15" t="s">
        <v>58</v>
      </c>
      <c r="D1246" s="16">
        <v>2015</v>
      </c>
      <c r="E1246" s="15" t="s">
        <v>1472</v>
      </c>
      <c r="F1246" s="15"/>
      <c r="G1246" s="15"/>
      <c r="H1246" s="15"/>
      <c r="I1246" s="15"/>
      <c r="J1246" s="15"/>
      <c r="K1246" s="17" t="e">
        <f t="shared" si="178"/>
        <v>#VALUE!</v>
      </c>
      <c r="L1246" s="15"/>
      <c r="M1246" s="18" t="e">
        <f t="shared" si="166"/>
        <v>#VALUE!</v>
      </c>
      <c r="N1246" s="15"/>
      <c r="O1246" s="15"/>
      <c r="P1246" s="15"/>
      <c r="Q1246" s="15"/>
      <c r="R1246" s="15"/>
      <c r="S1246" s="19"/>
      <c r="T1246" s="15"/>
      <c r="U1246" s="17"/>
      <c r="V1246" s="15" t="s">
        <v>8393</v>
      </c>
      <c r="W1246" s="15"/>
      <c r="X1246" s="15" t="s">
        <v>158</v>
      </c>
      <c r="Y1246" s="15" t="s">
        <v>8394</v>
      </c>
      <c r="AB1246" s="20"/>
      <c r="AC1246" s="21" t="s">
        <v>8395</v>
      </c>
      <c r="AD1246" s="21" t="s">
        <v>8396</v>
      </c>
      <c r="AE1246" s="21" t="s">
        <v>8397</v>
      </c>
      <c r="AF1246" s="21" t="s">
        <v>8398</v>
      </c>
      <c r="AG1246" s="22">
        <f t="shared" si="184"/>
        <v>0.41935483870967744</v>
      </c>
      <c r="AH1246" s="15" t="e">
        <f t="shared" si="182"/>
        <v>#VALUE!</v>
      </c>
      <c r="AI1246" s="22" t="e">
        <f>VLOOKUP(A1246,'[1]Deals (investment)'!$B$2:$Z$1497,1,FALSE)</f>
        <v>#N/A</v>
      </c>
      <c r="AJ1246" s="22" t="e">
        <f>VLOOKUP(A1246,'[1]Deals (investment)'!$B$2:$Z$870,15,FALSE)</f>
        <v>#N/A</v>
      </c>
      <c r="AK1246" s="17" t="e">
        <f>VLOOKUP(A1246,'[1]Deals (Exits)'!B:B,1,FALSE)</f>
        <v>#N/A</v>
      </c>
      <c r="AL1246" s="23" t="e">
        <f>VLOOKUP(G1246,[1]Lookups!$V$3:$Y$197,4,FALSE)</f>
        <v>#N/A</v>
      </c>
      <c r="AM1246" s="17" t="str">
        <f>VLOOKUP(X1246,[1]Lookups!$B$3:$C$200,2,FALSE)</f>
        <v>Financial Services</v>
      </c>
      <c r="AN1246" s="17" t="e">
        <f>VLOOKUP(R1246,[1]Lookups!$H$3:$I$69,2,FALSE)</f>
        <v>#N/A</v>
      </c>
      <c r="AO1246" s="17" t="e">
        <f>VLOOKUP(T1246,[1]Lookups!$H$3:$I$69,2,FALSE)</f>
        <v>#N/A</v>
      </c>
      <c r="AP1246" s="17" t="e">
        <f>VLOOKUP(AN1246,[1]Lookups!$N$3:$O$11,2,FALSE)</f>
        <v>#N/A</v>
      </c>
      <c r="AQ1246" s="18" t="e">
        <f>COUNTIFS('[1]Deals (investment)'!$B:$B,$A1246)</f>
        <v>#VALUE!</v>
      </c>
      <c r="AR1246" s="18" t="e">
        <f>COUNTIFS('[1]Deals (investment)'!$B:$B,$A1246,'[1]Deals (investment)'!$T:$T,$AW$1)+COUNTIFS('[1]Deals (investment)'!$B:$B,$A1246,'[1]Deals (investment)'!$T:$T,$AX$1)+COUNTIFS('[1]Deals (investment)'!$B:$B,$A1246,'[1]Deals (investment)'!$T:$T,$AY$1)</f>
        <v>#VALUE!</v>
      </c>
      <c r="AS1246" s="17" t="e">
        <f>SUMIFS('[1]Deals (investment)'!$C:$C,'[1]Deals (investment)'!$B:$B,$A1246)</f>
        <v>#VALUE!</v>
      </c>
      <c r="AT1246" s="17" t="e">
        <f t="shared" si="179"/>
        <v>#VALUE!</v>
      </c>
      <c r="AU1246" s="18" t="e">
        <f>COUNTIF('[1]Deals (Exits)'!$B:$B,A1246)</f>
        <v>#VALUE!</v>
      </c>
      <c r="AV1246" s="17" t="e">
        <f>SUMIFS('[1]Deals (investment)'!$C:$C,'[1]Deals (investment)'!$B:$B,$A1246,'[1]Deals (investment)'!$T:$T,AV$1)</f>
        <v>#VALUE!</v>
      </c>
      <c r="AW1246" s="17" t="e">
        <f>SUMIFS('[1]Deals (investment)'!$C:$C,'[1]Deals (investment)'!$B:$B,$A1246,'[1]Deals (investment)'!$T:$T,AW$1)</f>
        <v>#VALUE!</v>
      </c>
      <c r="AX1246" s="17" t="e">
        <f>SUMIFS('[1]Deals (investment)'!$C:$C,'[1]Deals (investment)'!$B:$B,$A1246,'[1]Deals (investment)'!$T:$T,AX$1)</f>
        <v>#VALUE!</v>
      </c>
      <c r="AY1246" s="17" t="e">
        <f>SUMIFS('[1]Deals (investment)'!$C:$C,'[1]Deals (investment)'!$B:$B,$A1246,'[1]Deals (investment)'!$T:$T,AY$1)</f>
        <v>#VALUE!</v>
      </c>
      <c r="AZ1246" s="17" t="e">
        <f>SUMIFS('[1]Deals (investment)'!$C:$C,'[1]Deals (investment)'!$B:$B,$A1246,'[1]Deals (investment)'!$T:$T,AZ$1)</f>
        <v>#VALUE!</v>
      </c>
      <c r="BA1246" s="17" t="e">
        <f>SUMIFS('[1]Deals (investment)'!$C:$C,'[1]Deals (investment)'!$B:$B,$A1246,'[1]Deals (investment)'!$T:$T,BA$1)</f>
        <v>#VALUE!</v>
      </c>
      <c r="BB1246" s="17" t="e">
        <f>SUMIFS('[1]Deals (investment)'!$C:$C,'[1]Deals (investment)'!$B:$B,$A1246,'[1]Deals (investment)'!$T:$T,BB$1)</f>
        <v>#VALUE!</v>
      </c>
      <c r="BC1246" s="17" t="e">
        <f>SUMIFS('[1]Deals (Exits)'!$C:$C,'[1]Deals (Exits)'!$B:$B,$A1246)</f>
        <v>#VALUE!</v>
      </c>
      <c r="BD1246" s="17" t="e">
        <f>SUMIFS('[1]Deals (investment)'!$C:$C,'[1]Deals (investment)'!$B:$B,$A1246,'[1]Deals (investment)'!$V:$V,BD$1)</f>
        <v>#VALUE!</v>
      </c>
      <c r="BE1246" s="17" t="e">
        <f>SUMIFS('[1]Deals (investment)'!$C:$C,'[1]Deals (investment)'!$B:$B,$A1246,'[1]Deals (investment)'!$V:$V,BE$1)</f>
        <v>#VALUE!</v>
      </c>
      <c r="BF1246" s="17" t="e">
        <f>SUMIFS('[1]Deals (investment)'!$C:$C,'[1]Deals (investment)'!$B:$B,$A1246,'[1]Deals (investment)'!$V:$V,BF$1)</f>
        <v>#VALUE!</v>
      </c>
      <c r="BG1246" s="17" t="e">
        <f>SUMIFS('[1]Deals (investment)'!$C:$C,'[1]Deals (investment)'!$B:$B,$A1246,'[1]Deals (investment)'!$V:$V,BG$1)</f>
        <v>#VALUE!</v>
      </c>
      <c r="BH1246" s="17" t="e">
        <f>SUMIFS('[1]Deals (investment)'!$C:$C,'[1]Deals (investment)'!$B:$B,$A1246,'[1]Deals (investment)'!$V:$V,BH$1)</f>
        <v>#VALUE!</v>
      </c>
      <c r="BI1246" s="17" t="e">
        <f>SUMIFS('[1]Deals (investment)'!$C:$C,'[1]Deals (investment)'!$B:$B,$A1246,'[1]Deals (investment)'!$V:$V,BI$1)</f>
        <v>#VALUE!</v>
      </c>
      <c r="BJ1246" s="17" t="e">
        <f>SUMIFS('[1]Deals (investment)'!$C:$C,'[1]Deals (investment)'!$B:$B,$A1246,'[1]Deals (investment)'!$V:$V,BJ$1)</f>
        <v>#VALUE!</v>
      </c>
      <c r="BK1246" s="17" t="e">
        <f>SUMIFS('[1]Deals (investment)'!$C:$C,'[1]Deals (investment)'!$B:$B,$A1246,'[1]Deals (investment)'!$V:$V,BK$1)</f>
        <v>#VALUE!</v>
      </c>
      <c r="BL1246" s="17" t="e">
        <f>SUMIFS('[1]Deals (investment)'!$C:$C,'[1]Deals (investment)'!$B:$B,$A1246,'[1]Deals (investment)'!$V:$V,BL$1)</f>
        <v>#VALUE!</v>
      </c>
      <c r="BM1246" s="17" t="e">
        <f>SUMIFS('[1]Deals (investment)'!$C:$C,'[1]Deals (investment)'!$B:$B,$A1246,'[1]Deals (investment)'!$V:$V,BM$1)</f>
        <v>#VALUE!</v>
      </c>
      <c r="BN1246" s="15"/>
      <c r="BO1246" s="15"/>
      <c r="BP1246" s="22"/>
      <c r="BQ1246" s="15"/>
      <c r="BR1246" s="15"/>
      <c r="BS1246" s="15"/>
      <c r="BT1246" s="15"/>
      <c r="BU1246" s="15"/>
      <c r="BV1246" s="15"/>
      <c r="BW1246" s="15"/>
      <c r="BX1246" s="15"/>
      <c r="BY1246" s="15"/>
      <c r="BZ1246" s="15"/>
      <c r="CA1246" s="15"/>
      <c r="CB1246" s="15"/>
      <c r="CC1246" s="15"/>
      <c r="CD1246" s="15" t="str">
        <f t="shared" si="186"/>
        <v>MobilifeMobiLife is an authorised Financial Services Provider based in Johannesburg. The company was founded in 2015 by four insurance industry professionals with over 75 years of industry experience between them, both in South Africa and also in a number of other African countries.Active</v>
      </c>
      <c r="CE1246" s="15"/>
      <c r="CF1246" s="15"/>
      <c r="CG1246" s="15"/>
      <c r="CH1246" s="15"/>
      <c r="CI1246" s="15"/>
      <c r="CJ1246" s="15"/>
    </row>
    <row r="1247" spans="1:118" ht="12.75">
      <c r="A1247" s="15" t="s">
        <v>8399</v>
      </c>
      <c r="B1247" s="15" t="s">
        <v>8400</v>
      </c>
      <c r="C1247" s="15" t="s">
        <v>58</v>
      </c>
      <c r="D1247" s="16">
        <v>2015</v>
      </c>
      <c r="E1247" s="15" t="s">
        <v>3465</v>
      </c>
      <c r="F1247" s="15"/>
      <c r="G1247" s="15"/>
      <c r="H1247" s="15"/>
      <c r="I1247" s="15"/>
      <c r="J1247" s="15"/>
      <c r="K1247" s="17" t="e">
        <f t="shared" si="178"/>
        <v>#VALUE!</v>
      </c>
      <c r="L1247" s="15"/>
      <c r="M1247" s="18" t="e">
        <f t="shared" si="166"/>
        <v>#VALUE!</v>
      </c>
      <c r="N1247" s="15"/>
      <c r="O1247" s="15"/>
      <c r="P1247" s="15"/>
      <c r="Q1247" s="15"/>
      <c r="R1247" s="15"/>
      <c r="S1247" s="19"/>
      <c r="T1247" s="15"/>
      <c r="U1247" s="17"/>
      <c r="V1247" s="15"/>
      <c r="W1247" s="15"/>
      <c r="X1247" s="15" t="s">
        <v>158</v>
      </c>
      <c r="Y1247" s="15" t="s">
        <v>8401</v>
      </c>
      <c r="AB1247" s="20"/>
      <c r="AC1247" s="21" t="s">
        <v>8402</v>
      </c>
      <c r="AD1247" s="21" t="s">
        <v>8403</v>
      </c>
      <c r="AE1247" s="21" t="s">
        <v>8404</v>
      </c>
      <c r="AF1247" s="21" t="s">
        <v>8405</v>
      </c>
      <c r="AG1247" s="22">
        <f t="shared" si="184"/>
        <v>0.38709677419354838</v>
      </c>
      <c r="AH1247" s="15" t="str">
        <f t="shared" si="182"/>
        <v/>
      </c>
      <c r="AI1247" s="22" t="e">
        <f>VLOOKUP(A1247,'[1]Deals (investment)'!$B$2:$Z$1497,1,FALSE)</f>
        <v>#N/A</v>
      </c>
      <c r="AJ1247" s="22" t="e">
        <f>VLOOKUP(A1247,'[1]Deals (investment)'!$B$2:$Z$870,15,FALSE)</f>
        <v>#N/A</v>
      </c>
      <c r="AK1247" s="17" t="e">
        <f>VLOOKUP(A1247,'[1]Deals (Exits)'!B:B,1,FALSE)</f>
        <v>#N/A</v>
      </c>
      <c r="AL1247" s="23" t="e">
        <f>VLOOKUP(G1247,[1]Lookups!$V$3:$Y$197,4,FALSE)</f>
        <v>#N/A</v>
      </c>
      <c r="AM1247" s="17" t="str">
        <f>VLOOKUP(X1247,[1]Lookups!$B$3:$C$200,2,FALSE)</f>
        <v>Financial Services</v>
      </c>
      <c r="AN1247" s="17" t="e">
        <f>VLOOKUP(R1247,[1]Lookups!$H$3:$I$69,2,FALSE)</f>
        <v>#N/A</v>
      </c>
      <c r="AO1247" s="17" t="e">
        <f>VLOOKUP(T1247,[1]Lookups!$H$3:$I$69,2,FALSE)</f>
        <v>#N/A</v>
      </c>
      <c r="AP1247" s="17" t="e">
        <f>VLOOKUP(AN1247,[1]Lookups!$N$3:$O$11,2,FALSE)</f>
        <v>#N/A</v>
      </c>
      <c r="AQ1247" s="18" t="e">
        <f>COUNTIFS('[1]Deals (investment)'!$B:$B,$A1247)</f>
        <v>#VALUE!</v>
      </c>
      <c r="AR1247" s="18" t="e">
        <f>COUNTIFS('[1]Deals (investment)'!$B:$B,$A1247,'[1]Deals (investment)'!$T:$T,$AW$1)+COUNTIFS('[1]Deals (investment)'!$B:$B,$A1247,'[1]Deals (investment)'!$T:$T,$AX$1)+COUNTIFS('[1]Deals (investment)'!$B:$B,$A1247,'[1]Deals (investment)'!$T:$T,$AY$1)</f>
        <v>#VALUE!</v>
      </c>
      <c r="AS1247" s="17" t="e">
        <f>SUMIFS('[1]Deals (investment)'!$C:$C,'[1]Deals (investment)'!$B:$B,$A1247)</f>
        <v>#VALUE!</v>
      </c>
      <c r="AT1247" s="17" t="e">
        <f t="shared" si="179"/>
        <v>#VALUE!</v>
      </c>
      <c r="AU1247" s="18" t="e">
        <f>COUNTIF('[1]Deals (Exits)'!$B:$B,A1247)</f>
        <v>#VALUE!</v>
      </c>
      <c r="AV1247" s="17" t="e">
        <f>SUMIFS('[1]Deals (investment)'!$C:$C,'[1]Deals (investment)'!$B:$B,$A1247,'[1]Deals (investment)'!$T:$T,AV$1)</f>
        <v>#VALUE!</v>
      </c>
      <c r="AW1247" s="17" t="e">
        <f>SUMIFS('[1]Deals (investment)'!$C:$C,'[1]Deals (investment)'!$B:$B,$A1247,'[1]Deals (investment)'!$T:$T,AW$1)</f>
        <v>#VALUE!</v>
      </c>
      <c r="AX1247" s="17" t="e">
        <f>SUMIFS('[1]Deals (investment)'!$C:$C,'[1]Deals (investment)'!$B:$B,$A1247,'[1]Deals (investment)'!$T:$T,AX$1)</f>
        <v>#VALUE!</v>
      </c>
      <c r="AY1247" s="17" t="e">
        <f>SUMIFS('[1]Deals (investment)'!$C:$C,'[1]Deals (investment)'!$B:$B,$A1247,'[1]Deals (investment)'!$T:$T,AY$1)</f>
        <v>#VALUE!</v>
      </c>
      <c r="AZ1247" s="17" t="e">
        <f>SUMIFS('[1]Deals (investment)'!$C:$C,'[1]Deals (investment)'!$B:$B,$A1247,'[1]Deals (investment)'!$T:$T,AZ$1)</f>
        <v>#VALUE!</v>
      </c>
      <c r="BA1247" s="17" t="e">
        <f>SUMIFS('[1]Deals (investment)'!$C:$C,'[1]Deals (investment)'!$B:$B,$A1247,'[1]Deals (investment)'!$T:$T,BA$1)</f>
        <v>#VALUE!</v>
      </c>
      <c r="BB1247" s="17" t="e">
        <f>SUMIFS('[1]Deals (investment)'!$C:$C,'[1]Deals (investment)'!$B:$B,$A1247,'[1]Deals (investment)'!$T:$T,BB$1)</f>
        <v>#VALUE!</v>
      </c>
      <c r="BC1247" s="17" t="e">
        <f>SUMIFS('[1]Deals (Exits)'!$C:$C,'[1]Deals (Exits)'!$B:$B,$A1247)</f>
        <v>#VALUE!</v>
      </c>
      <c r="BD1247" s="17" t="e">
        <f>SUMIFS('[1]Deals (investment)'!$C:$C,'[1]Deals (investment)'!$B:$B,$A1247,'[1]Deals (investment)'!$V:$V,BD$1)</f>
        <v>#VALUE!</v>
      </c>
      <c r="BE1247" s="17" t="e">
        <f>SUMIFS('[1]Deals (investment)'!$C:$C,'[1]Deals (investment)'!$B:$B,$A1247,'[1]Deals (investment)'!$V:$V,BE$1)</f>
        <v>#VALUE!</v>
      </c>
      <c r="BF1247" s="17" t="e">
        <f>SUMIFS('[1]Deals (investment)'!$C:$C,'[1]Deals (investment)'!$B:$B,$A1247,'[1]Deals (investment)'!$V:$V,BF$1)</f>
        <v>#VALUE!</v>
      </c>
      <c r="BG1247" s="17" t="e">
        <f>SUMIFS('[1]Deals (investment)'!$C:$C,'[1]Deals (investment)'!$B:$B,$A1247,'[1]Deals (investment)'!$V:$V,BG$1)</f>
        <v>#VALUE!</v>
      </c>
      <c r="BH1247" s="17" t="e">
        <f>SUMIFS('[1]Deals (investment)'!$C:$C,'[1]Deals (investment)'!$B:$B,$A1247,'[1]Deals (investment)'!$V:$V,BH$1)</f>
        <v>#VALUE!</v>
      </c>
      <c r="BI1247" s="17" t="e">
        <f>SUMIFS('[1]Deals (investment)'!$C:$C,'[1]Deals (investment)'!$B:$B,$A1247,'[1]Deals (investment)'!$V:$V,BI$1)</f>
        <v>#VALUE!</v>
      </c>
      <c r="BJ1247" s="17" t="e">
        <f>SUMIFS('[1]Deals (investment)'!$C:$C,'[1]Deals (investment)'!$B:$B,$A1247,'[1]Deals (investment)'!$V:$V,BJ$1)</f>
        <v>#VALUE!</v>
      </c>
      <c r="BK1247" s="17" t="e">
        <f>SUMIFS('[1]Deals (investment)'!$C:$C,'[1]Deals (investment)'!$B:$B,$A1247,'[1]Deals (investment)'!$V:$V,BK$1)</f>
        <v>#VALUE!</v>
      </c>
      <c r="BL1247" s="17" t="e">
        <f>SUMIFS('[1]Deals (investment)'!$C:$C,'[1]Deals (investment)'!$B:$B,$A1247,'[1]Deals (investment)'!$V:$V,BL$1)</f>
        <v>#VALUE!</v>
      </c>
      <c r="BM1247" s="17" t="e">
        <f>SUMIFS('[1]Deals (investment)'!$C:$C,'[1]Deals (investment)'!$B:$B,$A1247,'[1]Deals (investment)'!$V:$V,BM$1)</f>
        <v>#VALUE!</v>
      </c>
      <c r="BN1247" s="15"/>
      <c r="BO1247" s="15"/>
      <c r="BP1247" s="22"/>
      <c r="BQ1247" s="15"/>
      <c r="BR1247" s="15"/>
      <c r="BS1247" s="15"/>
      <c r="BT1247" s="15"/>
      <c r="BU1247" s="15"/>
      <c r="BV1247" s="15"/>
      <c r="BW1247" s="15"/>
      <c r="BX1247" s="15"/>
      <c r="BY1247" s="15"/>
      <c r="BZ1247" s="15"/>
      <c r="CA1247" s="15"/>
      <c r="CB1247" s="15"/>
      <c r="CC1247" s="15"/>
      <c r="CD1247" s="15" t="str">
        <f t="shared" si="186"/>
        <v>monetbilMONETBIL is a payment method for digital goods and services online using mobile operator billing.Active</v>
      </c>
      <c r="CE1247" s="15"/>
      <c r="CF1247" s="15"/>
      <c r="CG1247" s="15"/>
      <c r="CH1247" s="15"/>
      <c r="CI1247" s="15"/>
      <c r="CJ1247" s="15"/>
    </row>
    <row r="1248" spans="1:118" ht="12.75">
      <c r="A1248" s="15" t="s">
        <v>8406</v>
      </c>
      <c r="B1248" s="15" t="s">
        <v>8407</v>
      </c>
      <c r="C1248" s="15" t="s">
        <v>58</v>
      </c>
      <c r="D1248" s="16">
        <v>2014</v>
      </c>
      <c r="E1248" s="15" t="s">
        <v>128</v>
      </c>
      <c r="F1248" s="15" t="s">
        <v>110</v>
      </c>
      <c r="G1248" s="15" t="s">
        <v>129</v>
      </c>
      <c r="H1248" s="15"/>
      <c r="I1248" s="15" t="s">
        <v>129</v>
      </c>
      <c r="J1248" s="15"/>
      <c r="K1248" s="17" t="e">
        <f t="shared" si="178"/>
        <v>#VALUE!</v>
      </c>
      <c r="L1248" s="15"/>
      <c r="M1248" s="18" t="e">
        <f t="shared" si="166"/>
        <v>#VALUE!</v>
      </c>
      <c r="N1248" s="15"/>
      <c r="O1248" s="15"/>
      <c r="P1248" s="15"/>
      <c r="Q1248" s="15"/>
      <c r="R1248" s="15"/>
      <c r="S1248" s="19"/>
      <c r="T1248" s="15"/>
      <c r="U1248" s="17"/>
      <c r="V1248" s="15" t="s">
        <v>8408</v>
      </c>
      <c r="W1248" s="15">
        <v>0</v>
      </c>
      <c r="X1248" s="15" t="s">
        <v>158</v>
      </c>
      <c r="Y1248" s="15" t="s">
        <v>8409</v>
      </c>
      <c r="Z1248" s="25" t="s">
        <v>109</v>
      </c>
      <c r="AB1248" s="20" t="s">
        <v>286</v>
      </c>
      <c r="AC1248" s="21" t="s">
        <v>8410</v>
      </c>
      <c r="AD1248" s="21" t="s">
        <v>8411</v>
      </c>
      <c r="AE1248" s="21" t="s">
        <v>8412</v>
      </c>
      <c r="AF1248" s="21" t="s">
        <v>8413</v>
      </c>
      <c r="AG1248" s="22">
        <f t="shared" si="184"/>
        <v>0.61290322580645162</v>
      </c>
      <c r="AH1248" s="15" t="str">
        <f t="shared" si="182"/>
        <v/>
      </c>
      <c r="AI1248" s="22" t="str">
        <f>VLOOKUP(A1248,'[1]Deals (investment)'!$B$2:$Z$1497,1,FALSE)</f>
        <v>MoneyFellows</v>
      </c>
      <c r="AJ1248" s="22">
        <f>VLOOKUP(A1248,'[1]Deals (investment)'!$B$2:$Z$870,15,FALSE)</f>
        <v>0</v>
      </c>
      <c r="AK1248" s="17" t="e">
        <f>VLOOKUP(A1248,'[1]Deals (Exits)'!B:B,1,FALSE)</f>
        <v>#N/A</v>
      </c>
      <c r="AL1248" s="23">
        <f>VLOOKUP(G1248,[1]Lookups!$V$3:$Y$197,4,FALSE)</f>
        <v>0</v>
      </c>
      <c r="AM1248" s="17" t="str">
        <f>VLOOKUP(X1248,[1]Lookups!$B$3:$C$200,2,FALSE)</f>
        <v>Financial Services</v>
      </c>
      <c r="AN1248" s="17" t="e">
        <f>VLOOKUP(R1248,[1]Lookups!$H$3:$I$69,2,FALSE)</f>
        <v>#N/A</v>
      </c>
      <c r="AO1248" s="17" t="e">
        <f>VLOOKUP(T1248,[1]Lookups!$H$3:$I$69,2,FALSE)</f>
        <v>#N/A</v>
      </c>
      <c r="AP1248" s="17" t="e">
        <f>VLOOKUP(AN1248,[1]Lookups!$N$3:$O$11,2,FALSE)</f>
        <v>#N/A</v>
      </c>
      <c r="AQ1248" s="18" t="e">
        <f>COUNTIFS('[1]Deals (investment)'!$B:$B,$A1248)</f>
        <v>#VALUE!</v>
      </c>
      <c r="AR1248" s="18" t="e">
        <f>COUNTIFS('[1]Deals (investment)'!$B:$B,$A1248,'[1]Deals (investment)'!$T:$T,$AW$1)+COUNTIFS('[1]Deals (investment)'!$B:$B,$A1248,'[1]Deals (investment)'!$T:$T,$AX$1)+COUNTIFS('[1]Deals (investment)'!$B:$B,$A1248,'[1]Deals (investment)'!$T:$T,$AY$1)</f>
        <v>#VALUE!</v>
      </c>
      <c r="AS1248" s="17" t="e">
        <f>SUMIFS('[1]Deals (investment)'!$C:$C,'[1]Deals (investment)'!$B:$B,$A1248)</f>
        <v>#VALUE!</v>
      </c>
      <c r="AT1248" s="17" t="e">
        <f t="shared" si="179"/>
        <v>#VALUE!</v>
      </c>
      <c r="AU1248" s="18" t="e">
        <f>COUNTIF('[1]Deals (Exits)'!$B:$B,A1248)</f>
        <v>#VALUE!</v>
      </c>
      <c r="AV1248" s="17" t="e">
        <f>SUMIFS('[1]Deals (investment)'!$C:$C,'[1]Deals (investment)'!$B:$B,$A1248,'[1]Deals (investment)'!$T:$T,AV$1)</f>
        <v>#VALUE!</v>
      </c>
      <c r="AW1248" s="17" t="e">
        <f>SUMIFS('[1]Deals (investment)'!$C:$C,'[1]Deals (investment)'!$B:$B,$A1248,'[1]Deals (investment)'!$T:$T,AW$1)</f>
        <v>#VALUE!</v>
      </c>
      <c r="AX1248" s="17" t="e">
        <f>SUMIFS('[1]Deals (investment)'!$C:$C,'[1]Deals (investment)'!$B:$B,$A1248,'[1]Deals (investment)'!$T:$T,AX$1)</f>
        <v>#VALUE!</v>
      </c>
      <c r="AY1248" s="17" t="e">
        <f>SUMIFS('[1]Deals (investment)'!$C:$C,'[1]Deals (investment)'!$B:$B,$A1248,'[1]Deals (investment)'!$T:$T,AY$1)</f>
        <v>#VALUE!</v>
      </c>
      <c r="AZ1248" s="17" t="e">
        <f>SUMIFS('[1]Deals (investment)'!$C:$C,'[1]Deals (investment)'!$B:$B,$A1248,'[1]Deals (investment)'!$T:$T,AZ$1)</f>
        <v>#VALUE!</v>
      </c>
      <c r="BA1248" s="17" t="e">
        <f>SUMIFS('[1]Deals (investment)'!$C:$C,'[1]Deals (investment)'!$B:$B,$A1248,'[1]Deals (investment)'!$T:$T,BA$1)</f>
        <v>#VALUE!</v>
      </c>
      <c r="BB1248" s="17" t="e">
        <f>SUMIFS('[1]Deals (investment)'!$C:$C,'[1]Deals (investment)'!$B:$B,$A1248,'[1]Deals (investment)'!$T:$T,BB$1)</f>
        <v>#VALUE!</v>
      </c>
      <c r="BC1248" s="17" t="e">
        <f>SUMIFS('[1]Deals (Exits)'!$C:$C,'[1]Deals (Exits)'!$B:$B,$A1248)</f>
        <v>#VALUE!</v>
      </c>
      <c r="BD1248" s="17" t="e">
        <f>SUMIFS('[1]Deals (investment)'!$C:$C,'[1]Deals (investment)'!$B:$B,$A1248,'[1]Deals (investment)'!$V:$V,BD$1)</f>
        <v>#VALUE!</v>
      </c>
      <c r="BE1248" s="17" t="e">
        <f>SUMIFS('[1]Deals (investment)'!$C:$C,'[1]Deals (investment)'!$B:$B,$A1248,'[1]Deals (investment)'!$V:$V,BE$1)</f>
        <v>#VALUE!</v>
      </c>
      <c r="BF1248" s="17" t="e">
        <f>SUMIFS('[1]Deals (investment)'!$C:$C,'[1]Deals (investment)'!$B:$B,$A1248,'[1]Deals (investment)'!$V:$V,BF$1)</f>
        <v>#VALUE!</v>
      </c>
      <c r="BG1248" s="17" t="e">
        <f>SUMIFS('[1]Deals (investment)'!$C:$C,'[1]Deals (investment)'!$B:$B,$A1248,'[1]Deals (investment)'!$V:$V,BG$1)</f>
        <v>#VALUE!</v>
      </c>
      <c r="BH1248" s="17" t="e">
        <f>SUMIFS('[1]Deals (investment)'!$C:$C,'[1]Deals (investment)'!$B:$B,$A1248,'[1]Deals (investment)'!$V:$V,BH$1)</f>
        <v>#VALUE!</v>
      </c>
      <c r="BI1248" s="17" t="e">
        <f>SUMIFS('[1]Deals (investment)'!$C:$C,'[1]Deals (investment)'!$B:$B,$A1248,'[1]Deals (investment)'!$V:$V,BI$1)</f>
        <v>#VALUE!</v>
      </c>
      <c r="BJ1248" s="17" t="e">
        <f>SUMIFS('[1]Deals (investment)'!$C:$C,'[1]Deals (investment)'!$B:$B,$A1248,'[1]Deals (investment)'!$V:$V,BJ$1)</f>
        <v>#VALUE!</v>
      </c>
      <c r="BK1248" s="17" t="e">
        <f>SUMIFS('[1]Deals (investment)'!$C:$C,'[1]Deals (investment)'!$B:$B,$A1248,'[1]Deals (investment)'!$V:$V,BK$1)</f>
        <v>#VALUE!</v>
      </c>
      <c r="BL1248" s="17" t="e">
        <f>SUMIFS('[1]Deals (investment)'!$C:$C,'[1]Deals (investment)'!$B:$B,$A1248,'[1]Deals (investment)'!$V:$V,BL$1)</f>
        <v>#VALUE!</v>
      </c>
      <c r="BM1248" s="17" t="e">
        <f>SUMIFS('[1]Deals (investment)'!$C:$C,'[1]Deals (investment)'!$B:$B,$A1248,'[1]Deals (investment)'!$V:$V,BM$1)</f>
        <v>#VALUE!</v>
      </c>
      <c r="BN1248" s="15"/>
      <c r="BO1248" s="15"/>
      <c r="BP1248" s="22"/>
      <c r="BQ1248" s="15"/>
      <c r="BR1248" s="15"/>
      <c r="BS1248" s="15"/>
      <c r="BT1248" s="15"/>
      <c r="BU1248" s="15"/>
      <c r="BV1248" s="15"/>
      <c r="BW1248" s="15"/>
      <c r="BX1248" s="15"/>
      <c r="BY1248" s="15"/>
      <c r="BZ1248" s="15"/>
      <c r="CA1248" s="15"/>
      <c r="CB1248" s="15"/>
      <c r="CC1248" s="15"/>
      <c r="CD1248" s="15" t="str">
        <f t="shared" si="186"/>
        <v>MoneyfellowsMoneyFellows gives individuals access to interest free credit and better saving achievements, powered by just their social network.Active</v>
      </c>
      <c r="CE1248" s="15"/>
      <c r="CF1248" s="15"/>
      <c r="CG1248" s="15"/>
      <c r="CH1248" s="15"/>
      <c r="CI1248" s="15"/>
      <c r="CJ1248" s="15"/>
      <c r="DM1248">
        <v>369</v>
      </c>
    </row>
    <row r="1249" spans="1:88" ht="25.5">
      <c r="A1249" s="15" t="s">
        <v>8414</v>
      </c>
      <c r="B1249" s="15" t="s">
        <v>8415</v>
      </c>
      <c r="C1249" s="15" t="s">
        <v>58</v>
      </c>
      <c r="D1249" s="16"/>
      <c r="E1249" s="26" t="s">
        <v>4840</v>
      </c>
      <c r="F1249" s="26" t="s">
        <v>199</v>
      </c>
      <c r="G1249" s="26" t="s">
        <v>103</v>
      </c>
      <c r="H1249" s="26"/>
      <c r="I1249" s="15" t="s">
        <v>8416</v>
      </c>
      <c r="J1249" s="26"/>
      <c r="K1249" s="17" t="e">
        <f t="shared" si="178"/>
        <v>#VALUE!</v>
      </c>
      <c r="L1249" s="15"/>
      <c r="M1249" s="18" t="e">
        <f t="shared" si="166"/>
        <v>#VALUE!</v>
      </c>
      <c r="N1249" s="15"/>
      <c r="O1249" s="15"/>
      <c r="P1249" s="15"/>
      <c r="Q1249" s="24" t="e">
        <f ca="1">_xludf.MAXIFS('[1]Deals (investment)'!A:A,'[1]Deals (investment)'!B:B,A1249)</f>
        <v>#NAME?</v>
      </c>
      <c r="R1249" s="15"/>
      <c r="S1249" s="19"/>
      <c r="T1249" s="15"/>
      <c r="U1249" s="17"/>
      <c r="V1249" s="15" t="s">
        <v>8417</v>
      </c>
      <c r="W1249" s="15">
        <v>0</v>
      </c>
      <c r="X1249" s="15" t="s">
        <v>538</v>
      </c>
      <c r="Y1249" s="15" t="s">
        <v>8418</v>
      </c>
      <c r="AB1249" s="32">
        <v>43506</v>
      </c>
      <c r="AC1249" s="15" t="s">
        <v>199</v>
      </c>
      <c r="AD1249" s="15" t="s">
        <v>199</v>
      </c>
      <c r="AE1249" s="15" t="s">
        <v>199</v>
      </c>
      <c r="AF1249" s="15" t="s">
        <v>199</v>
      </c>
      <c r="AG1249" s="22">
        <f>COUNTA(B1248:AF1248)/(COUNTA(B1248:AF1248)+COUNTBLANK(B1248:AF1248))</f>
        <v>0.61290322580645162</v>
      </c>
      <c r="AH1249" s="15" t="str">
        <f t="shared" si="182"/>
        <v/>
      </c>
      <c r="AI1249" s="22" t="e">
        <f>VLOOKUP(A1249,'[1]Deals (investment)'!$B$2:$Z$1497,1,FALSE)</f>
        <v>#N/A</v>
      </c>
      <c r="AJ1249" s="22" t="e">
        <f>VLOOKUP(A1249,'[1]Deals (investment)'!$B$2:$Z$870,15,FALSE)</f>
        <v>#N/A</v>
      </c>
      <c r="AK1249" s="17" t="e">
        <f>VLOOKUP(A1249,'[1]Deals (Exits)'!B:B,1,FALSE)</f>
        <v>#N/A</v>
      </c>
      <c r="AL1249" s="23">
        <f>VLOOKUP(G1249,[1]Lookups!$V$3:$Y$197,4,FALSE)</f>
        <v>0</v>
      </c>
      <c r="AM1249" s="17" t="str">
        <f>VLOOKUP(X1249,[1]Lookups!$B$3:$C$200,2,FALSE)</f>
        <v>Agriculture</v>
      </c>
      <c r="AN1249" s="17" t="e">
        <f>VLOOKUP(R1249,[1]Lookups!$H$3:$I$69,2,FALSE)</f>
        <v>#N/A</v>
      </c>
      <c r="AO1249" s="17" t="e">
        <f>VLOOKUP(T1249,[1]Lookups!$H$3:$I$69,2,FALSE)</f>
        <v>#N/A</v>
      </c>
      <c r="AP1249" s="17" t="e">
        <f>VLOOKUP(AN1249,[1]Lookups!$N$3:$O$11,2,FALSE)</f>
        <v>#N/A</v>
      </c>
      <c r="AQ1249" s="18" t="e">
        <f>COUNTIFS('[1]Deals (investment)'!$B:$B,$A1249)</f>
        <v>#VALUE!</v>
      </c>
      <c r="AR1249" s="18" t="e">
        <f>COUNTIFS('[1]Deals (investment)'!$B:$B,$A1249,'[1]Deals (investment)'!$T:$T,$AW$1)+COUNTIFS('[1]Deals (investment)'!$B:$B,$A1249,'[1]Deals (investment)'!$T:$T,$AX$1)+COUNTIFS('[1]Deals (investment)'!$B:$B,$A1249,'[1]Deals (investment)'!$T:$T,$AY$1)</f>
        <v>#VALUE!</v>
      </c>
      <c r="AS1249" s="17" t="e">
        <f>SUMIFS('[1]Deals (investment)'!$C:$C,'[1]Deals (investment)'!$B:$B,$A1249)</f>
        <v>#VALUE!</v>
      </c>
      <c r="AT1249" s="17" t="e">
        <f t="shared" si="179"/>
        <v>#VALUE!</v>
      </c>
      <c r="AU1249" s="18" t="e">
        <f>COUNTIF('[1]Deals (Exits)'!$B:$B,A1249)</f>
        <v>#VALUE!</v>
      </c>
      <c r="AV1249" s="17" t="e">
        <f>SUMIFS('[1]Deals (investment)'!$C:$C,'[1]Deals (investment)'!$B:$B,$A1249,'[1]Deals (investment)'!$T:$T,AV$1)</f>
        <v>#VALUE!</v>
      </c>
      <c r="AW1249" s="17" t="e">
        <f>SUMIFS('[1]Deals (investment)'!$C:$C,'[1]Deals (investment)'!$B:$B,$A1249,'[1]Deals (investment)'!$T:$T,AW$1)</f>
        <v>#VALUE!</v>
      </c>
      <c r="AX1249" s="17" t="e">
        <f>SUMIFS('[1]Deals (investment)'!$C:$C,'[1]Deals (investment)'!$B:$B,$A1249,'[1]Deals (investment)'!$T:$T,AX$1)</f>
        <v>#VALUE!</v>
      </c>
      <c r="AY1249" s="17" t="e">
        <f>SUMIFS('[1]Deals (investment)'!$C:$C,'[1]Deals (investment)'!$B:$B,$A1249,'[1]Deals (investment)'!$T:$T,AY$1)</f>
        <v>#VALUE!</v>
      </c>
      <c r="AZ1249" s="17" t="e">
        <f>SUMIFS('[1]Deals (investment)'!$C:$C,'[1]Deals (investment)'!$B:$B,$A1249,'[1]Deals (investment)'!$T:$T,AZ$1)</f>
        <v>#VALUE!</v>
      </c>
      <c r="BA1249" s="17" t="e">
        <f>SUMIFS('[1]Deals (investment)'!$C:$C,'[1]Deals (investment)'!$B:$B,$A1249,'[1]Deals (investment)'!$T:$T,BA$1)</f>
        <v>#VALUE!</v>
      </c>
      <c r="BB1249" s="17" t="e">
        <f>SUMIFS('[1]Deals (investment)'!$C:$C,'[1]Deals (investment)'!$B:$B,$A1249,'[1]Deals (investment)'!$T:$T,BB$1)</f>
        <v>#VALUE!</v>
      </c>
      <c r="BC1249" s="17" t="e">
        <f>SUMIFS('[1]Deals (Exits)'!$C:$C,'[1]Deals (Exits)'!$B:$B,$A1249)</f>
        <v>#VALUE!</v>
      </c>
      <c r="BD1249" s="17" t="e">
        <f>SUMIFS('[1]Deals (investment)'!$C:$C,'[1]Deals (investment)'!$B:$B,$A1249,'[1]Deals (investment)'!$V:$V,BD$1)</f>
        <v>#VALUE!</v>
      </c>
      <c r="BE1249" s="17" t="e">
        <f>SUMIFS('[1]Deals (investment)'!$C:$C,'[1]Deals (investment)'!$B:$B,$A1249,'[1]Deals (investment)'!$V:$V,BE$1)</f>
        <v>#VALUE!</v>
      </c>
      <c r="BF1249" s="17" t="e">
        <f>SUMIFS('[1]Deals (investment)'!$C:$C,'[1]Deals (investment)'!$B:$B,$A1249,'[1]Deals (investment)'!$V:$V,BF$1)</f>
        <v>#VALUE!</v>
      </c>
      <c r="BG1249" s="17" t="e">
        <f>SUMIFS('[1]Deals (investment)'!$C:$C,'[1]Deals (investment)'!$B:$B,$A1249,'[1]Deals (investment)'!$V:$V,BG$1)</f>
        <v>#VALUE!</v>
      </c>
      <c r="BH1249" s="17" t="e">
        <f>SUMIFS('[1]Deals (investment)'!$C:$C,'[1]Deals (investment)'!$B:$B,$A1249,'[1]Deals (investment)'!$V:$V,BH$1)</f>
        <v>#VALUE!</v>
      </c>
      <c r="BI1249" s="17" t="e">
        <f>SUMIFS('[1]Deals (investment)'!$C:$C,'[1]Deals (investment)'!$B:$B,$A1249,'[1]Deals (investment)'!$V:$V,BI$1)</f>
        <v>#VALUE!</v>
      </c>
      <c r="BJ1249" s="17" t="e">
        <f>SUMIFS('[1]Deals (investment)'!$C:$C,'[1]Deals (investment)'!$B:$B,$A1249,'[1]Deals (investment)'!$V:$V,BJ$1)</f>
        <v>#VALUE!</v>
      </c>
      <c r="BK1249" s="17" t="e">
        <f>SUMIFS('[1]Deals (investment)'!$C:$C,'[1]Deals (investment)'!$B:$B,$A1249,'[1]Deals (investment)'!$V:$V,BK$1)</f>
        <v>#VALUE!</v>
      </c>
      <c r="BL1249" s="17" t="e">
        <f>SUMIFS('[1]Deals (investment)'!$C:$C,'[1]Deals (investment)'!$B:$B,$A1249,'[1]Deals (investment)'!$V:$V,BL$1)</f>
        <v>#VALUE!</v>
      </c>
      <c r="BM1249" s="17" t="e">
        <f>SUMIFS('[1]Deals (investment)'!$C:$C,'[1]Deals (investment)'!$B:$B,$A1249,'[1]Deals (investment)'!$V:$V,BM$1)</f>
        <v>#VALUE!</v>
      </c>
      <c r="BN1249" s="15"/>
      <c r="BO1249" s="15"/>
      <c r="BP1249" s="22"/>
      <c r="BQ1249" s="15"/>
      <c r="BR1249" s="15"/>
      <c r="BS1249" s="15"/>
      <c r="BT1249" s="15"/>
      <c r="BU1249" s="15"/>
      <c r="BV1249" s="15"/>
      <c r="BW1249" s="15"/>
      <c r="BX1249" s="15"/>
      <c r="BY1249" s="15"/>
      <c r="BZ1249" s="15"/>
      <c r="CA1249" s="15"/>
      <c r="CB1249" s="15"/>
      <c r="CC1249" s="15"/>
      <c r="CD1249" s="15" t="str">
        <f t="shared" si="186"/>
        <v>Mazimba Company LtdMazimba Company is making wine specifically made from bananas.Active</v>
      </c>
      <c r="CE1249" s="15"/>
      <c r="CF1249" s="15"/>
      <c r="CG1249" s="15"/>
      <c r="CH1249" s="15"/>
      <c r="CI1249" s="15"/>
      <c r="CJ1249" s="15"/>
    </row>
    <row r="1250" spans="1:88" ht="12.75">
      <c r="A1250" s="15" t="s">
        <v>8419</v>
      </c>
      <c r="B1250" s="15" t="s">
        <v>8420</v>
      </c>
      <c r="C1250" s="15" t="s">
        <v>58</v>
      </c>
      <c r="D1250" s="16">
        <v>2012</v>
      </c>
      <c r="E1250" s="15" t="s">
        <v>59</v>
      </c>
      <c r="F1250" s="15"/>
      <c r="G1250" s="15" t="s">
        <v>61</v>
      </c>
      <c r="H1250" s="15"/>
      <c r="I1250" s="15" t="s">
        <v>61</v>
      </c>
      <c r="J1250" s="15"/>
      <c r="K1250" s="17" t="e">
        <f t="shared" si="178"/>
        <v>#VALUE!</v>
      </c>
      <c r="L1250" s="15"/>
      <c r="M1250" s="18" t="e">
        <f t="shared" si="166"/>
        <v>#VALUE!</v>
      </c>
      <c r="N1250" s="15"/>
      <c r="O1250" s="15"/>
      <c r="P1250" s="15"/>
      <c r="Q1250" s="15"/>
      <c r="R1250" s="15"/>
      <c r="S1250" s="19"/>
      <c r="T1250" s="15"/>
      <c r="U1250" s="17"/>
      <c r="V1250" s="15" t="s">
        <v>8421</v>
      </c>
      <c r="W1250" s="15"/>
      <c r="X1250" s="15" t="s">
        <v>256</v>
      </c>
      <c r="Y1250" s="15" t="s">
        <v>8422</v>
      </c>
      <c r="AB1250" s="20" t="s">
        <v>286</v>
      </c>
      <c r="AC1250" s="21" t="s">
        <v>8423</v>
      </c>
      <c r="AD1250" s="21" t="s">
        <v>8424</v>
      </c>
      <c r="AE1250" s="21" t="s">
        <v>8425</v>
      </c>
      <c r="AF1250" s="21" t="s">
        <v>8426</v>
      </c>
      <c r="AG1250" s="22">
        <f t="shared" ref="AG1250:AG1266" si="187">COUNTA(B1250:AF1250)/(COUNTA(B1250:AF1250)+COUNTBLANK(B1250:AF1250))</f>
        <v>0.5161290322580645</v>
      </c>
      <c r="AH1250" s="15" t="str">
        <f t="shared" si="182"/>
        <v/>
      </c>
      <c r="AI1250" s="22" t="str">
        <f>VLOOKUP(A1250,'[1]Deals (investment)'!$B$2:$Z$1497,1,FALSE)</f>
        <v>Mavin Records</v>
      </c>
      <c r="AJ1250" s="22" t="e">
        <f>VLOOKUP(A1250,'[1]Deals (investment)'!$B$2:$Z$870,15,FALSE)</f>
        <v>#N/A</v>
      </c>
      <c r="AK1250" s="17" t="e">
        <f>VLOOKUP(A1250,'[1]Deals (Exits)'!B:B,1,FALSE)</f>
        <v>#N/A</v>
      </c>
      <c r="AL1250" s="23">
        <f>VLOOKUP(G1250,[1]Lookups!$V$3:$Y$197,4,FALSE)</f>
        <v>0</v>
      </c>
      <c r="AM1250" s="17" t="str">
        <f>VLOOKUP(X1250,[1]Lookups!$B$3:$C$200,2,FALSE)</f>
        <v>Media &amp; Entertainment</v>
      </c>
      <c r="AN1250" s="17" t="e">
        <f>VLOOKUP(R1250,[1]Lookups!$H$3:$I$69,2,FALSE)</f>
        <v>#N/A</v>
      </c>
      <c r="AO1250" s="17" t="e">
        <f>VLOOKUP(T1250,[1]Lookups!$H$3:$I$69,2,FALSE)</f>
        <v>#N/A</v>
      </c>
      <c r="AP1250" s="17" t="e">
        <f>VLOOKUP(AN1250,[1]Lookups!$N$3:$O$11,2,FALSE)</f>
        <v>#N/A</v>
      </c>
      <c r="AQ1250" s="18" t="e">
        <f>COUNTIFS('[1]Deals (investment)'!$B:$B,$A1250)</f>
        <v>#VALUE!</v>
      </c>
      <c r="AR1250" s="18" t="e">
        <f>COUNTIFS('[1]Deals (investment)'!$B:$B,$A1250,'[1]Deals (investment)'!$T:$T,$AW$1)+COUNTIFS('[1]Deals (investment)'!$B:$B,$A1250,'[1]Deals (investment)'!$T:$T,$AX$1)+COUNTIFS('[1]Deals (investment)'!$B:$B,$A1250,'[1]Deals (investment)'!$T:$T,$AY$1)</f>
        <v>#VALUE!</v>
      </c>
      <c r="AS1250" s="17" t="e">
        <f>SUMIFS('[1]Deals (investment)'!$C:$C,'[1]Deals (investment)'!$B:$B,$A1250)</f>
        <v>#VALUE!</v>
      </c>
      <c r="AT1250" s="17" t="e">
        <f t="shared" si="179"/>
        <v>#VALUE!</v>
      </c>
      <c r="AU1250" s="18" t="e">
        <f>COUNTIF('[1]Deals (Exits)'!$B:$B,A1250)</f>
        <v>#VALUE!</v>
      </c>
      <c r="AV1250" s="17" t="e">
        <f>SUMIFS('[1]Deals (investment)'!$C:$C,'[1]Deals (investment)'!$B:$B,$A1250,'[1]Deals (investment)'!$T:$T,AV$1)</f>
        <v>#VALUE!</v>
      </c>
      <c r="AW1250" s="17" t="e">
        <f>SUMIFS('[1]Deals (investment)'!$C:$C,'[1]Deals (investment)'!$B:$B,$A1250,'[1]Deals (investment)'!$T:$T,AW$1)</f>
        <v>#VALUE!</v>
      </c>
      <c r="AX1250" s="17" t="e">
        <f>SUMIFS('[1]Deals (investment)'!$C:$C,'[1]Deals (investment)'!$B:$B,$A1250,'[1]Deals (investment)'!$T:$T,AX$1)</f>
        <v>#VALUE!</v>
      </c>
      <c r="AY1250" s="17" t="e">
        <f>SUMIFS('[1]Deals (investment)'!$C:$C,'[1]Deals (investment)'!$B:$B,$A1250,'[1]Deals (investment)'!$T:$T,AY$1)</f>
        <v>#VALUE!</v>
      </c>
      <c r="AZ1250" s="17" t="e">
        <f>SUMIFS('[1]Deals (investment)'!$C:$C,'[1]Deals (investment)'!$B:$B,$A1250,'[1]Deals (investment)'!$T:$T,AZ$1)</f>
        <v>#VALUE!</v>
      </c>
      <c r="BA1250" s="17" t="e">
        <f>SUMIFS('[1]Deals (investment)'!$C:$C,'[1]Deals (investment)'!$B:$B,$A1250,'[1]Deals (investment)'!$T:$T,BA$1)</f>
        <v>#VALUE!</v>
      </c>
      <c r="BB1250" s="17" t="e">
        <f>SUMIFS('[1]Deals (investment)'!$C:$C,'[1]Deals (investment)'!$B:$B,$A1250,'[1]Deals (investment)'!$T:$T,BB$1)</f>
        <v>#VALUE!</v>
      </c>
      <c r="BC1250" s="17" t="e">
        <f>SUMIFS('[1]Deals (Exits)'!$C:$C,'[1]Deals (Exits)'!$B:$B,$A1250)</f>
        <v>#VALUE!</v>
      </c>
      <c r="BD1250" s="17" t="e">
        <f>SUMIFS('[1]Deals (investment)'!$C:$C,'[1]Deals (investment)'!$B:$B,$A1250,'[1]Deals (investment)'!$V:$V,BD$1)</f>
        <v>#VALUE!</v>
      </c>
      <c r="BE1250" s="17" t="e">
        <f>SUMIFS('[1]Deals (investment)'!$C:$C,'[1]Deals (investment)'!$B:$B,$A1250,'[1]Deals (investment)'!$V:$V,BE$1)</f>
        <v>#VALUE!</v>
      </c>
      <c r="BF1250" s="17" t="e">
        <f>SUMIFS('[1]Deals (investment)'!$C:$C,'[1]Deals (investment)'!$B:$B,$A1250,'[1]Deals (investment)'!$V:$V,BF$1)</f>
        <v>#VALUE!</v>
      </c>
      <c r="BG1250" s="17" t="e">
        <f>SUMIFS('[1]Deals (investment)'!$C:$C,'[1]Deals (investment)'!$B:$B,$A1250,'[1]Deals (investment)'!$V:$V,BG$1)</f>
        <v>#VALUE!</v>
      </c>
      <c r="BH1250" s="17" t="e">
        <f>SUMIFS('[1]Deals (investment)'!$C:$C,'[1]Deals (investment)'!$B:$B,$A1250,'[1]Deals (investment)'!$V:$V,BH$1)</f>
        <v>#VALUE!</v>
      </c>
      <c r="BI1250" s="17" t="e">
        <f>SUMIFS('[1]Deals (investment)'!$C:$C,'[1]Deals (investment)'!$B:$B,$A1250,'[1]Deals (investment)'!$V:$V,BI$1)</f>
        <v>#VALUE!</v>
      </c>
      <c r="BJ1250" s="17" t="e">
        <f>SUMIFS('[1]Deals (investment)'!$C:$C,'[1]Deals (investment)'!$B:$B,$A1250,'[1]Deals (investment)'!$V:$V,BJ$1)</f>
        <v>#VALUE!</v>
      </c>
      <c r="BK1250" s="17" t="e">
        <f>SUMIFS('[1]Deals (investment)'!$C:$C,'[1]Deals (investment)'!$B:$B,$A1250,'[1]Deals (investment)'!$V:$V,BK$1)</f>
        <v>#VALUE!</v>
      </c>
      <c r="BL1250" s="17" t="e">
        <f>SUMIFS('[1]Deals (investment)'!$C:$C,'[1]Deals (investment)'!$B:$B,$A1250,'[1]Deals (investment)'!$V:$V,BL$1)</f>
        <v>#VALUE!</v>
      </c>
      <c r="BM1250" s="17" t="e">
        <f>SUMIFS('[1]Deals (investment)'!$C:$C,'[1]Deals (investment)'!$B:$B,$A1250,'[1]Deals (investment)'!$V:$V,BM$1)</f>
        <v>#VALUE!</v>
      </c>
      <c r="BN1250" s="15"/>
      <c r="BO1250" s="15"/>
      <c r="BP1250" s="22"/>
      <c r="BQ1250" s="15"/>
      <c r="BR1250" s="15"/>
      <c r="BS1250" s="15"/>
      <c r="BT1250" s="15"/>
      <c r="BU1250" s="15"/>
      <c r="BV1250" s="15"/>
      <c r="BW1250" s="15"/>
      <c r="BX1250" s="15"/>
      <c r="BY1250" s="15"/>
      <c r="BZ1250" s="15"/>
      <c r="CA1250" s="15"/>
      <c r="CB1250" s="15"/>
      <c r="CC1250" s="15"/>
      <c r="CD1250" s="15" t="str">
        <f t="shared" si="186"/>
        <v>Mavin RecordsMavin Records is an award winning recoed labelActive</v>
      </c>
      <c r="CE1250" s="15"/>
      <c r="CF1250" s="15"/>
      <c r="CG1250" s="15"/>
      <c r="CH1250" s="15"/>
      <c r="CI1250" s="15"/>
      <c r="CJ1250" s="15"/>
    </row>
    <row r="1251" spans="1:88" ht="12.75">
      <c r="A1251" s="15" t="s">
        <v>8427</v>
      </c>
      <c r="B1251" s="15" t="s">
        <v>8428</v>
      </c>
      <c r="C1251" s="15" t="s">
        <v>58</v>
      </c>
      <c r="D1251" s="16">
        <v>2013</v>
      </c>
      <c r="E1251" s="15" t="s">
        <v>117</v>
      </c>
      <c r="F1251" s="15"/>
      <c r="G1251" s="15" t="s">
        <v>118</v>
      </c>
      <c r="H1251" s="15"/>
      <c r="I1251" s="15" t="s">
        <v>118</v>
      </c>
      <c r="J1251" s="15"/>
      <c r="K1251" s="17" t="e">
        <f t="shared" si="178"/>
        <v>#VALUE!</v>
      </c>
      <c r="L1251" s="15"/>
      <c r="M1251" s="18" t="e">
        <f t="shared" si="166"/>
        <v>#VALUE!</v>
      </c>
      <c r="N1251" s="15"/>
      <c r="O1251" s="15"/>
      <c r="P1251" s="15"/>
      <c r="Q1251" s="24" t="e">
        <f ca="1">_xludf.MAXIFS('[1]Deals (investment)'!A:A,'[1]Deals (investment)'!B:B,A1251)</f>
        <v>#NAME?</v>
      </c>
      <c r="R1251" s="15" t="s">
        <v>105</v>
      </c>
      <c r="S1251" s="19">
        <v>4100000</v>
      </c>
      <c r="T1251" s="15" t="s">
        <v>105</v>
      </c>
      <c r="U1251" s="17">
        <v>4100000</v>
      </c>
      <c r="V1251" s="15" t="s">
        <v>8429</v>
      </c>
      <c r="W1251" s="15"/>
      <c r="X1251" s="15" t="s">
        <v>404</v>
      </c>
      <c r="Y1251" s="15" t="s">
        <v>8430</v>
      </c>
      <c r="AB1251" s="20" t="s">
        <v>286</v>
      </c>
      <c r="AC1251" s="21" t="s">
        <v>8431</v>
      </c>
      <c r="AD1251" s="21" t="s">
        <v>8432</v>
      </c>
      <c r="AE1251" s="21" t="s">
        <v>8433</v>
      </c>
      <c r="AF1251" s="21" t="s">
        <v>8434</v>
      </c>
      <c r="AG1251" s="22">
        <f t="shared" ca="1" si="187"/>
        <v>0.67741935483870963</v>
      </c>
      <c r="AH1251" s="15" t="str">
        <f t="shared" si="182"/>
        <v/>
      </c>
      <c r="AI1251" s="22" t="str">
        <f>VLOOKUP(A1251,'[1]Deals (investment)'!$B$2:$Z$1497,1,FALSE)</f>
        <v>Mawingu Networks</v>
      </c>
      <c r="AJ1251" s="22">
        <f>VLOOKUP(A1251,'[1]Deals (investment)'!$B$2:$Z$870,15,FALSE)</f>
        <v>1</v>
      </c>
      <c r="AK1251" s="17" t="e">
        <f>VLOOKUP(A1251,'[1]Deals (Exits)'!B:B,1,FALSE)</f>
        <v>#N/A</v>
      </c>
      <c r="AL1251" s="23">
        <f>VLOOKUP(G1251,[1]Lookups!$V$3:$Y$197,4,FALSE)</f>
        <v>0</v>
      </c>
      <c r="AM1251" s="17" t="str">
        <f>VLOOKUP(X1251,[1]Lookups!$B$3:$C$200,2,FALSE)</f>
        <v>Other Technologies &amp; Information Technology</v>
      </c>
      <c r="AN1251" s="17" t="str">
        <f>VLOOKUP(R1251,[1]Lookups!$H$3:$I$69,2,FALSE)</f>
        <v>5. Debt Financing</v>
      </c>
      <c r="AO1251" s="17" t="str">
        <f>VLOOKUP(T1251,[1]Lookups!$H$3:$I$69,2,FALSE)</f>
        <v>5. Debt Financing</v>
      </c>
      <c r="AP1251" s="17" t="str">
        <f>VLOOKUP(AN1251,[1]Lookups!$N$3:$O$11,2,FALSE)</f>
        <v>Growth</v>
      </c>
      <c r="AQ1251" s="18" t="e">
        <f>COUNTIFS('[1]Deals (investment)'!$B:$B,$A1251)</f>
        <v>#VALUE!</v>
      </c>
      <c r="AR1251" s="18" t="e">
        <f>COUNTIFS('[1]Deals (investment)'!$B:$B,$A1251,'[1]Deals (investment)'!$T:$T,$AW$1)+COUNTIFS('[1]Deals (investment)'!$B:$B,$A1251,'[1]Deals (investment)'!$T:$T,$AX$1)+COUNTIFS('[1]Deals (investment)'!$B:$B,$A1251,'[1]Deals (investment)'!$T:$T,$AY$1)</f>
        <v>#VALUE!</v>
      </c>
      <c r="AS1251" s="17" t="e">
        <f>SUMIFS('[1]Deals (investment)'!$C:$C,'[1]Deals (investment)'!$B:$B,$A1251)</f>
        <v>#VALUE!</v>
      </c>
      <c r="AT1251" s="17" t="e">
        <f t="shared" si="179"/>
        <v>#VALUE!</v>
      </c>
      <c r="AU1251" s="18" t="e">
        <f>COUNTIF('[1]Deals (Exits)'!$B:$B,A1251)</f>
        <v>#VALUE!</v>
      </c>
      <c r="AV1251" s="17" t="e">
        <f>SUMIFS('[1]Deals (investment)'!$C:$C,'[1]Deals (investment)'!$B:$B,$A1251,'[1]Deals (investment)'!$T:$T,AV$1)</f>
        <v>#VALUE!</v>
      </c>
      <c r="AW1251" s="17" t="e">
        <f>SUMIFS('[1]Deals (investment)'!$C:$C,'[1]Deals (investment)'!$B:$B,$A1251,'[1]Deals (investment)'!$T:$T,AW$1)</f>
        <v>#VALUE!</v>
      </c>
      <c r="AX1251" s="17" t="e">
        <f>SUMIFS('[1]Deals (investment)'!$C:$C,'[1]Deals (investment)'!$B:$B,$A1251,'[1]Deals (investment)'!$T:$T,AX$1)</f>
        <v>#VALUE!</v>
      </c>
      <c r="AY1251" s="17" t="e">
        <f>SUMIFS('[1]Deals (investment)'!$C:$C,'[1]Deals (investment)'!$B:$B,$A1251,'[1]Deals (investment)'!$T:$T,AY$1)</f>
        <v>#VALUE!</v>
      </c>
      <c r="AZ1251" s="17" t="e">
        <f>SUMIFS('[1]Deals (investment)'!$C:$C,'[1]Deals (investment)'!$B:$B,$A1251,'[1]Deals (investment)'!$T:$T,AZ$1)</f>
        <v>#VALUE!</v>
      </c>
      <c r="BA1251" s="17" t="e">
        <f>SUMIFS('[1]Deals (investment)'!$C:$C,'[1]Deals (investment)'!$B:$B,$A1251,'[1]Deals (investment)'!$T:$T,BA$1)</f>
        <v>#VALUE!</v>
      </c>
      <c r="BB1251" s="17" t="e">
        <f>SUMIFS('[1]Deals (investment)'!$C:$C,'[1]Deals (investment)'!$B:$B,$A1251,'[1]Deals (investment)'!$T:$T,BB$1)</f>
        <v>#VALUE!</v>
      </c>
      <c r="BC1251" s="17" t="e">
        <f>SUMIFS('[1]Deals (Exits)'!$C:$C,'[1]Deals (Exits)'!$B:$B,$A1251)</f>
        <v>#VALUE!</v>
      </c>
      <c r="BD1251" s="17" t="e">
        <f>SUMIFS('[1]Deals (investment)'!$C:$C,'[1]Deals (investment)'!$B:$B,$A1251,'[1]Deals (investment)'!$V:$V,BD$1)</f>
        <v>#VALUE!</v>
      </c>
      <c r="BE1251" s="17" t="e">
        <f>SUMIFS('[1]Deals (investment)'!$C:$C,'[1]Deals (investment)'!$B:$B,$A1251,'[1]Deals (investment)'!$V:$V,BE$1)</f>
        <v>#VALUE!</v>
      </c>
      <c r="BF1251" s="17" t="e">
        <f>SUMIFS('[1]Deals (investment)'!$C:$C,'[1]Deals (investment)'!$B:$B,$A1251,'[1]Deals (investment)'!$V:$V,BF$1)</f>
        <v>#VALUE!</v>
      </c>
      <c r="BG1251" s="17" t="e">
        <f>SUMIFS('[1]Deals (investment)'!$C:$C,'[1]Deals (investment)'!$B:$B,$A1251,'[1]Deals (investment)'!$V:$V,BG$1)</f>
        <v>#VALUE!</v>
      </c>
      <c r="BH1251" s="17" t="e">
        <f>SUMIFS('[1]Deals (investment)'!$C:$C,'[1]Deals (investment)'!$B:$B,$A1251,'[1]Deals (investment)'!$V:$V,BH$1)</f>
        <v>#VALUE!</v>
      </c>
      <c r="BI1251" s="17" t="e">
        <f>SUMIFS('[1]Deals (investment)'!$C:$C,'[1]Deals (investment)'!$B:$B,$A1251,'[1]Deals (investment)'!$V:$V,BI$1)</f>
        <v>#VALUE!</v>
      </c>
      <c r="BJ1251" s="17" t="e">
        <f>SUMIFS('[1]Deals (investment)'!$C:$C,'[1]Deals (investment)'!$B:$B,$A1251,'[1]Deals (investment)'!$V:$V,BJ$1)</f>
        <v>#VALUE!</v>
      </c>
      <c r="BK1251" s="17" t="e">
        <f>SUMIFS('[1]Deals (investment)'!$C:$C,'[1]Deals (investment)'!$B:$B,$A1251,'[1]Deals (investment)'!$V:$V,BK$1)</f>
        <v>#VALUE!</v>
      </c>
      <c r="BL1251" s="17" t="e">
        <f>SUMIFS('[1]Deals (investment)'!$C:$C,'[1]Deals (investment)'!$B:$B,$A1251,'[1]Deals (investment)'!$V:$V,BL$1)</f>
        <v>#VALUE!</v>
      </c>
      <c r="BM1251" s="17" t="e">
        <f>SUMIFS('[1]Deals (investment)'!$C:$C,'[1]Deals (investment)'!$B:$B,$A1251,'[1]Deals (investment)'!$V:$V,BM$1)</f>
        <v>#VALUE!</v>
      </c>
      <c r="BN1251" s="15"/>
      <c r="BO1251" s="15"/>
      <c r="BP1251" s="22"/>
      <c r="BQ1251" s="15"/>
      <c r="BR1251" s="15"/>
      <c r="BS1251" s="15"/>
      <c r="BT1251" s="15"/>
      <c r="BU1251" s="15"/>
      <c r="BV1251" s="15"/>
      <c r="BW1251" s="15"/>
      <c r="BX1251" s="15"/>
      <c r="BY1251" s="15"/>
      <c r="BZ1251" s="15"/>
      <c r="CA1251" s="15"/>
      <c r="CB1251" s="15"/>
      <c r="CC1251" s="15"/>
      <c r="CD1251" s="15" t="str">
        <f t="shared" si="186"/>
        <v>Mawingu NetworksMawingu Networks provides affordable wireless internet in specific hotspots in Africa, aiming to get to the most remote areas &amp; make them part of the global village.Active</v>
      </c>
      <c r="CE1251" s="15"/>
      <c r="CF1251" s="15"/>
      <c r="CG1251" s="15"/>
      <c r="CH1251" s="15"/>
      <c r="CI1251" s="15"/>
      <c r="CJ1251" s="15"/>
    </row>
    <row r="1252" spans="1:88" ht="12.75">
      <c r="A1252" s="15" t="s">
        <v>8435</v>
      </c>
      <c r="B1252" s="15" t="s">
        <v>8436</v>
      </c>
      <c r="C1252" s="15" t="s">
        <v>58</v>
      </c>
      <c r="D1252" s="16">
        <v>2018</v>
      </c>
      <c r="E1252" s="15" t="s">
        <v>128</v>
      </c>
      <c r="F1252" s="15"/>
      <c r="G1252" s="15" t="s">
        <v>129</v>
      </c>
      <c r="H1252" s="15"/>
      <c r="I1252" s="15" t="s">
        <v>129</v>
      </c>
      <c r="J1252" s="15"/>
      <c r="K1252" s="17" t="e">
        <f t="shared" si="178"/>
        <v>#VALUE!</v>
      </c>
      <c r="L1252" s="15"/>
      <c r="M1252" s="18" t="e">
        <f t="shared" si="166"/>
        <v>#VALUE!</v>
      </c>
      <c r="N1252" s="15" t="s">
        <v>8437</v>
      </c>
      <c r="O1252" s="15"/>
      <c r="P1252" s="15"/>
      <c r="Q1252" s="24">
        <v>43252</v>
      </c>
      <c r="R1252" s="15" t="s">
        <v>375</v>
      </c>
      <c r="S1252" s="19" t="s">
        <v>144</v>
      </c>
      <c r="T1252" s="15" t="s">
        <v>110</v>
      </c>
      <c r="U1252" s="17" t="s">
        <v>110</v>
      </c>
      <c r="V1252" s="15" t="s">
        <v>8438</v>
      </c>
      <c r="W1252" s="15">
        <v>0</v>
      </c>
      <c r="X1252" s="15" t="s">
        <v>64</v>
      </c>
      <c r="Y1252" s="15" t="s">
        <v>8439</v>
      </c>
      <c r="Z1252" s="25" t="s">
        <v>442</v>
      </c>
      <c r="AB1252" s="32">
        <v>43506</v>
      </c>
      <c r="AC1252" s="27" t="s">
        <v>8440</v>
      </c>
      <c r="AD1252" s="27" t="s">
        <v>8441</v>
      </c>
      <c r="AE1252" s="15" t="s">
        <v>110</v>
      </c>
      <c r="AF1252" s="15" t="s">
        <v>110</v>
      </c>
      <c r="AG1252" s="22">
        <f t="shared" si="187"/>
        <v>0.77419354838709675</v>
      </c>
      <c r="AH1252" s="15" t="str">
        <f t="shared" si="182"/>
        <v/>
      </c>
      <c r="AI1252" s="22" t="str">
        <f>VLOOKUP(A1252,'[1]Deals (investment)'!$B$2:$Z$1497,1,FALSE)</f>
        <v>MaxAB</v>
      </c>
      <c r="AJ1252" s="22">
        <f>VLOOKUP(A1252,'[1]Deals (investment)'!$B$2:$Z$870,15,FALSE)</f>
        <v>0</v>
      </c>
      <c r="AK1252" s="17" t="e">
        <f>VLOOKUP(A1252,'[1]Deals (Exits)'!B:B,1,FALSE)</f>
        <v>#N/A</v>
      </c>
      <c r="AL1252" s="23">
        <f>VLOOKUP(G1252,[1]Lookups!$V$3:$Y$197,4,FALSE)</f>
        <v>0</v>
      </c>
      <c r="AM1252" s="17" t="str">
        <f>VLOOKUP(X1252,[1]Lookups!$B$3:$C$200,2,FALSE)</f>
        <v>E-commerce &amp; Retail</v>
      </c>
      <c r="AN1252" s="17" t="str">
        <f>VLOOKUP(R1252,[1]Lookups!$H$3:$I$69,2,FALSE)</f>
        <v>2. Seed</v>
      </c>
      <c r="AO1252" s="17" t="e">
        <f>VLOOKUP(T1252,[1]Lookups!$H$3:$I$69,2,FALSE)</f>
        <v>#N/A</v>
      </c>
      <c r="AP1252" s="17" t="str">
        <f>VLOOKUP(AN1252,[1]Lookups!$N$3:$O$11,2,FALSE)</f>
        <v>Early</v>
      </c>
      <c r="AQ1252" s="18" t="e">
        <f>COUNTIFS('[1]Deals (investment)'!$B:$B,$A1252)</f>
        <v>#VALUE!</v>
      </c>
      <c r="AR1252" s="18" t="e">
        <f>COUNTIFS('[1]Deals (investment)'!$B:$B,$A1252,'[1]Deals (investment)'!$T:$T,$AW$1)+COUNTIFS('[1]Deals (investment)'!$B:$B,$A1252,'[1]Deals (investment)'!$T:$T,$AX$1)+COUNTIFS('[1]Deals (investment)'!$B:$B,$A1252,'[1]Deals (investment)'!$T:$T,$AY$1)</f>
        <v>#VALUE!</v>
      </c>
      <c r="AS1252" s="17" t="e">
        <f>SUMIFS('[1]Deals (investment)'!$C:$C,'[1]Deals (investment)'!$B:$B,$A1252)</f>
        <v>#VALUE!</v>
      </c>
      <c r="AT1252" s="17" t="e">
        <f t="shared" si="179"/>
        <v>#VALUE!</v>
      </c>
      <c r="AU1252" s="18" t="e">
        <f>COUNTIF('[1]Deals (Exits)'!$B:$B,A1252)</f>
        <v>#VALUE!</v>
      </c>
      <c r="AV1252" s="17" t="e">
        <f>SUMIFS('[1]Deals (investment)'!$C:$C,'[1]Deals (investment)'!$B:$B,$A1252,'[1]Deals (investment)'!$T:$T,AV$1)</f>
        <v>#VALUE!</v>
      </c>
      <c r="AW1252" s="17" t="e">
        <f>SUMIFS('[1]Deals (investment)'!$C:$C,'[1]Deals (investment)'!$B:$B,$A1252,'[1]Deals (investment)'!$T:$T,AW$1)</f>
        <v>#VALUE!</v>
      </c>
      <c r="AX1252" s="17" t="e">
        <f>SUMIFS('[1]Deals (investment)'!$C:$C,'[1]Deals (investment)'!$B:$B,$A1252,'[1]Deals (investment)'!$T:$T,AX$1)</f>
        <v>#VALUE!</v>
      </c>
      <c r="AY1252" s="17" t="e">
        <f>SUMIFS('[1]Deals (investment)'!$C:$C,'[1]Deals (investment)'!$B:$B,$A1252,'[1]Deals (investment)'!$T:$T,AY$1)</f>
        <v>#VALUE!</v>
      </c>
      <c r="AZ1252" s="17" t="e">
        <f>SUMIFS('[1]Deals (investment)'!$C:$C,'[1]Deals (investment)'!$B:$B,$A1252,'[1]Deals (investment)'!$T:$T,AZ$1)</f>
        <v>#VALUE!</v>
      </c>
      <c r="BA1252" s="17" t="e">
        <f>SUMIFS('[1]Deals (investment)'!$C:$C,'[1]Deals (investment)'!$B:$B,$A1252,'[1]Deals (investment)'!$T:$T,BA$1)</f>
        <v>#VALUE!</v>
      </c>
      <c r="BB1252" s="17" t="e">
        <f>SUMIFS('[1]Deals (investment)'!$C:$C,'[1]Deals (investment)'!$B:$B,$A1252,'[1]Deals (investment)'!$T:$T,BB$1)</f>
        <v>#VALUE!</v>
      </c>
      <c r="BC1252" s="17" t="e">
        <f>SUMIFS('[1]Deals (Exits)'!$C:$C,'[1]Deals (Exits)'!$B:$B,$A1252)</f>
        <v>#VALUE!</v>
      </c>
      <c r="BD1252" s="17" t="e">
        <f>SUMIFS('[1]Deals (investment)'!$C:$C,'[1]Deals (investment)'!$B:$B,$A1252,'[1]Deals (investment)'!$V:$V,BD$1)</f>
        <v>#VALUE!</v>
      </c>
      <c r="BE1252" s="17" t="e">
        <f>SUMIFS('[1]Deals (investment)'!$C:$C,'[1]Deals (investment)'!$B:$B,$A1252,'[1]Deals (investment)'!$V:$V,BE$1)</f>
        <v>#VALUE!</v>
      </c>
      <c r="BF1252" s="17" t="e">
        <f>SUMIFS('[1]Deals (investment)'!$C:$C,'[1]Deals (investment)'!$B:$B,$A1252,'[1]Deals (investment)'!$V:$V,BF$1)</f>
        <v>#VALUE!</v>
      </c>
      <c r="BG1252" s="17" t="e">
        <f>SUMIFS('[1]Deals (investment)'!$C:$C,'[1]Deals (investment)'!$B:$B,$A1252,'[1]Deals (investment)'!$V:$V,BG$1)</f>
        <v>#VALUE!</v>
      </c>
      <c r="BH1252" s="17" t="e">
        <f>SUMIFS('[1]Deals (investment)'!$C:$C,'[1]Deals (investment)'!$B:$B,$A1252,'[1]Deals (investment)'!$V:$V,BH$1)</f>
        <v>#VALUE!</v>
      </c>
      <c r="BI1252" s="17" t="e">
        <f>SUMIFS('[1]Deals (investment)'!$C:$C,'[1]Deals (investment)'!$B:$B,$A1252,'[1]Deals (investment)'!$V:$V,BI$1)</f>
        <v>#VALUE!</v>
      </c>
      <c r="BJ1252" s="17" t="e">
        <f>SUMIFS('[1]Deals (investment)'!$C:$C,'[1]Deals (investment)'!$B:$B,$A1252,'[1]Deals (investment)'!$V:$V,BJ$1)</f>
        <v>#VALUE!</v>
      </c>
      <c r="BK1252" s="17" t="e">
        <f>SUMIFS('[1]Deals (investment)'!$C:$C,'[1]Deals (investment)'!$B:$B,$A1252,'[1]Deals (investment)'!$V:$V,BK$1)</f>
        <v>#VALUE!</v>
      </c>
      <c r="BL1252" s="17" t="e">
        <f>SUMIFS('[1]Deals (investment)'!$C:$C,'[1]Deals (investment)'!$B:$B,$A1252,'[1]Deals (investment)'!$V:$V,BL$1)</f>
        <v>#VALUE!</v>
      </c>
      <c r="BM1252" s="17" t="e">
        <f>SUMIFS('[1]Deals (investment)'!$C:$C,'[1]Deals (investment)'!$B:$B,$A1252,'[1]Deals (investment)'!$V:$V,BM$1)</f>
        <v>#VALUE!</v>
      </c>
      <c r="BN1252" s="15"/>
      <c r="BO1252" s="15"/>
      <c r="BP1252" s="22"/>
      <c r="BQ1252" s="15"/>
      <c r="BR1252" s="15"/>
      <c r="BS1252" s="15"/>
      <c r="BT1252" s="15"/>
      <c r="BU1252" s="15"/>
      <c r="BV1252" s="15"/>
      <c r="BW1252" s="15"/>
      <c r="BX1252" s="15"/>
      <c r="BY1252" s="15"/>
      <c r="BZ1252" s="15"/>
      <c r="CA1252" s="15"/>
      <c r="CB1252" s="15"/>
      <c r="CC1252" s="15"/>
      <c r="CD1252" s="15" t="str">
        <f t="shared" si="186"/>
        <v>MaxABMaxAB is re-engineering the food and grocery market, using empowring technologies and innovative supply chainsActive</v>
      </c>
      <c r="CE1252" s="15"/>
      <c r="CF1252" s="15"/>
      <c r="CG1252" s="15"/>
      <c r="CH1252" s="15"/>
      <c r="CI1252" s="15"/>
      <c r="CJ1252" s="15"/>
    </row>
    <row r="1253" spans="1:88" ht="12.75">
      <c r="A1253" s="15" t="s">
        <v>8442</v>
      </c>
      <c r="B1253" s="15"/>
      <c r="C1253" s="15" t="s">
        <v>58</v>
      </c>
      <c r="D1253" s="16"/>
      <c r="E1253" s="15"/>
      <c r="F1253" s="15"/>
      <c r="G1253" s="15"/>
      <c r="H1253" s="15"/>
      <c r="I1253" s="15"/>
      <c r="J1253" s="15"/>
      <c r="K1253" s="17" t="e">
        <f t="shared" si="178"/>
        <v>#VALUE!</v>
      </c>
      <c r="L1253" s="15"/>
      <c r="M1253" s="18" t="e">
        <f t="shared" si="166"/>
        <v>#VALUE!</v>
      </c>
      <c r="N1253" s="15"/>
      <c r="O1253" s="15"/>
      <c r="P1253" s="15"/>
      <c r="Q1253" s="24" t="e">
        <f ca="1">_xludf.MAXIFS('[1]Deals (investment)'!A:A,'[1]Deals (investment)'!B:B,A1253)</f>
        <v>#NAME?</v>
      </c>
      <c r="R1253" s="15"/>
      <c r="S1253" s="19"/>
      <c r="T1253" s="15"/>
      <c r="U1253" s="17"/>
      <c r="V1253" s="15"/>
      <c r="W1253" s="15"/>
      <c r="X1253" s="15"/>
      <c r="Y1253" s="15"/>
      <c r="AB1253" s="20"/>
      <c r="AC1253" s="15"/>
      <c r="AD1253" s="15"/>
      <c r="AE1253" s="15"/>
      <c r="AF1253" s="15"/>
      <c r="AG1253" s="22">
        <f t="shared" ca="1" si="187"/>
        <v>0.12903225806451613</v>
      </c>
      <c r="AH1253" s="15" t="str">
        <f t="shared" si="182"/>
        <v/>
      </c>
      <c r="AI1253" s="22" t="e">
        <f>VLOOKUP(A1253,'[1]Deals (investment)'!$B$2:$Z$1497,1,FALSE)</f>
        <v>#N/A</v>
      </c>
      <c r="AJ1253" s="22" t="e">
        <f>VLOOKUP(A1253,'[1]Deals (investment)'!$B$2:$Z$870,15,FALSE)</f>
        <v>#N/A</v>
      </c>
      <c r="AK1253" s="17" t="e">
        <f>VLOOKUP(A1253,'[1]Deals (Exits)'!B:B,1,FALSE)</f>
        <v>#N/A</v>
      </c>
      <c r="AL1253" s="23" t="e">
        <f>VLOOKUP(G1253,[1]Lookups!$V$3:$Y$197,4,FALSE)</f>
        <v>#N/A</v>
      </c>
      <c r="AM1253" s="17" t="e">
        <f>VLOOKUP(X1253,[1]Lookups!$B$3:$C$200,2,FALSE)</f>
        <v>#N/A</v>
      </c>
      <c r="AN1253" s="17" t="e">
        <f>VLOOKUP(R1253,[1]Lookups!$H$3:$I$69,2,FALSE)</f>
        <v>#N/A</v>
      </c>
      <c r="AO1253" s="17" t="e">
        <f>VLOOKUP(T1253,[1]Lookups!$H$3:$I$69,2,FALSE)</f>
        <v>#N/A</v>
      </c>
      <c r="AP1253" s="17" t="e">
        <f>VLOOKUP(AN1253,[1]Lookups!$N$3:$O$11,2,FALSE)</f>
        <v>#N/A</v>
      </c>
      <c r="AQ1253" s="18" t="e">
        <f>COUNTIFS('[1]Deals (investment)'!$B:$B,$A1253)</f>
        <v>#VALUE!</v>
      </c>
      <c r="AR1253" s="18" t="e">
        <f>COUNTIFS('[1]Deals (investment)'!$B:$B,$A1253,'[1]Deals (investment)'!$T:$T,$AW$1)+COUNTIFS('[1]Deals (investment)'!$B:$B,$A1253,'[1]Deals (investment)'!$T:$T,$AX$1)+COUNTIFS('[1]Deals (investment)'!$B:$B,$A1253,'[1]Deals (investment)'!$T:$T,$AY$1)</f>
        <v>#VALUE!</v>
      </c>
      <c r="AS1253" s="17" t="e">
        <f>SUMIFS('[1]Deals (investment)'!$C:$C,'[1]Deals (investment)'!$B:$B,$A1253)</f>
        <v>#VALUE!</v>
      </c>
      <c r="AT1253" s="17" t="e">
        <f t="shared" si="179"/>
        <v>#VALUE!</v>
      </c>
      <c r="AU1253" s="18" t="e">
        <f>COUNTIF('[1]Deals (Exits)'!$B:$B,A1253)</f>
        <v>#VALUE!</v>
      </c>
      <c r="AV1253" s="17" t="e">
        <f>SUMIFS('[1]Deals (investment)'!$C:$C,'[1]Deals (investment)'!$B:$B,$A1253,'[1]Deals (investment)'!$T:$T,AV$1)</f>
        <v>#VALUE!</v>
      </c>
      <c r="AW1253" s="17" t="e">
        <f>SUMIFS('[1]Deals (investment)'!$C:$C,'[1]Deals (investment)'!$B:$B,$A1253,'[1]Deals (investment)'!$T:$T,AW$1)</f>
        <v>#VALUE!</v>
      </c>
      <c r="AX1253" s="17" t="e">
        <f>SUMIFS('[1]Deals (investment)'!$C:$C,'[1]Deals (investment)'!$B:$B,$A1253,'[1]Deals (investment)'!$T:$T,AX$1)</f>
        <v>#VALUE!</v>
      </c>
      <c r="AY1253" s="17" t="e">
        <f>SUMIFS('[1]Deals (investment)'!$C:$C,'[1]Deals (investment)'!$B:$B,$A1253,'[1]Deals (investment)'!$T:$T,AY$1)</f>
        <v>#VALUE!</v>
      </c>
      <c r="AZ1253" s="17" t="e">
        <f>SUMIFS('[1]Deals (investment)'!$C:$C,'[1]Deals (investment)'!$B:$B,$A1253,'[1]Deals (investment)'!$T:$T,AZ$1)</f>
        <v>#VALUE!</v>
      </c>
      <c r="BA1253" s="17" t="e">
        <f>SUMIFS('[1]Deals (investment)'!$C:$C,'[1]Deals (investment)'!$B:$B,$A1253,'[1]Deals (investment)'!$T:$T,BA$1)</f>
        <v>#VALUE!</v>
      </c>
      <c r="BB1253" s="17" t="e">
        <f>SUMIFS('[1]Deals (investment)'!$C:$C,'[1]Deals (investment)'!$B:$B,$A1253,'[1]Deals (investment)'!$T:$T,BB$1)</f>
        <v>#VALUE!</v>
      </c>
      <c r="BC1253" s="17" t="e">
        <f>SUMIFS('[1]Deals (Exits)'!$C:$C,'[1]Deals (Exits)'!$B:$B,$A1253)</f>
        <v>#VALUE!</v>
      </c>
      <c r="BD1253" s="17" t="e">
        <f>SUMIFS('[1]Deals (investment)'!$C:$C,'[1]Deals (investment)'!$B:$B,$A1253,'[1]Deals (investment)'!$V:$V,BD$1)</f>
        <v>#VALUE!</v>
      </c>
      <c r="BE1253" s="17" t="e">
        <f>SUMIFS('[1]Deals (investment)'!$C:$C,'[1]Deals (investment)'!$B:$B,$A1253,'[1]Deals (investment)'!$V:$V,BE$1)</f>
        <v>#VALUE!</v>
      </c>
      <c r="BF1253" s="17" t="e">
        <f>SUMIFS('[1]Deals (investment)'!$C:$C,'[1]Deals (investment)'!$B:$B,$A1253,'[1]Deals (investment)'!$V:$V,BF$1)</f>
        <v>#VALUE!</v>
      </c>
      <c r="BG1253" s="17" t="e">
        <f>SUMIFS('[1]Deals (investment)'!$C:$C,'[1]Deals (investment)'!$B:$B,$A1253,'[1]Deals (investment)'!$V:$V,BG$1)</f>
        <v>#VALUE!</v>
      </c>
      <c r="BH1253" s="17" t="e">
        <f>SUMIFS('[1]Deals (investment)'!$C:$C,'[1]Deals (investment)'!$B:$B,$A1253,'[1]Deals (investment)'!$V:$V,BH$1)</f>
        <v>#VALUE!</v>
      </c>
      <c r="BI1253" s="17" t="e">
        <f>SUMIFS('[1]Deals (investment)'!$C:$C,'[1]Deals (investment)'!$B:$B,$A1253,'[1]Deals (investment)'!$V:$V,BI$1)</f>
        <v>#VALUE!</v>
      </c>
      <c r="BJ1253" s="17" t="e">
        <f>SUMIFS('[1]Deals (investment)'!$C:$C,'[1]Deals (investment)'!$B:$B,$A1253,'[1]Deals (investment)'!$V:$V,BJ$1)</f>
        <v>#VALUE!</v>
      </c>
      <c r="BK1253" s="17" t="e">
        <f>SUMIFS('[1]Deals (investment)'!$C:$C,'[1]Deals (investment)'!$B:$B,$A1253,'[1]Deals (investment)'!$V:$V,BK$1)</f>
        <v>#VALUE!</v>
      </c>
      <c r="BL1253" s="17" t="e">
        <f>SUMIFS('[1]Deals (investment)'!$C:$C,'[1]Deals (investment)'!$B:$B,$A1253,'[1]Deals (investment)'!$V:$V,BL$1)</f>
        <v>#VALUE!</v>
      </c>
      <c r="BM1253" s="17" t="e">
        <f>SUMIFS('[1]Deals (investment)'!$C:$C,'[1]Deals (investment)'!$B:$B,$A1253,'[1]Deals (investment)'!$V:$V,BM$1)</f>
        <v>#VALUE!</v>
      </c>
      <c r="BN1253" s="15"/>
      <c r="BO1253" s="15"/>
      <c r="BP1253" s="22"/>
      <c r="BQ1253" s="15"/>
      <c r="BR1253" s="15"/>
      <c r="BS1253" s="15"/>
      <c r="BT1253" s="15"/>
      <c r="BU1253" s="15"/>
      <c r="BV1253" s="15"/>
      <c r="BW1253" s="15"/>
      <c r="BX1253" s="15"/>
      <c r="BY1253" s="15"/>
      <c r="BZ1253" s="15"/>
      <c r="CA1253" s="15"/>
      <c r="CB1253" s="15"/>
      <c r="CC1253" s="15"/>
      <c r="CD1253" s="15" t="str">
        <f t="shared" si="186"/>
        <v>Maziwa PlusActive</v>
      </c>
      <c r="CE1253" s="15"/>
      <c r="CF1253" s="15"/>
      <c r="CG1253" s="15"/>
      <c r="CH1253" s="15"/>
      <c r="CI1253" s="15"/>
      <c r="CJ1253" s="15"/>
    </row>
    <row r="1254" spans="1:88" ht="12.75">
      <c r="A1254" s="15" t="s">
        <v>8443</v>
      </c>
      <c r="B1254" s="15" t="s">
        <v>8444</v>
      </c>
      <c r="C1254" s="15" t="s">
        <v>58</v>
      </c>
      <c r="D1254" s="16">
        <v>2006</v>
      </c>
      <c r="E1254" s="15" t="s">
        <v>90</v>
      </c>
      <c r="F1254" s="15"/>
      <c r="G1254" s="15"/>
      <c r="H1254" s="15"/>
      <c r="I1254" s="15"/>
      <c r="J1254" s="15"/>
      <c r="K1254" s="17" t="e">
        <f t="shared" si="178"/>
        <v>#VALUE!</v>
      </c>
      <c r="L1254" s="15"/>
      <c r="M1254" s="18" t="e">
        <f t="shared" si="166"/>
        <v>#VALUE!</v>
      </c>
      <c r="N1254" s="15"/>
      <c r="O1254" s="15"/>
      <c r="P1254" s="15"/>
      <c r="Q1254" s="15"/>
      <c r="R1254" s="15"/>
      <c r="S1254" s="19"/>
      <c r="T1254" s="15"/>
      <c r="U1254" s="17"/>
      <c r="V1254" s="15" t="s">
        <v>8445</v>
      </c>
      <c r="W1254" s="15"/>
      <c r="X1254" s="15" t="s">
        <v>158</v>
      </c>
      <c r="Y1254" s="15" t="s">
        <v>8446</v>
      </c>
      <c r="AB1254" s="20"/>
      <c r="AC1254" s="21" t="s">
        <v>8447</v>
      </c>
      <c r="AD1254" s="21" t="s">
        <v>8448</v>
      </c>
      <c r="AE1254" s="21" t="s">
        <v>8449</v>
      </c>
      <c r="AF1254" s="21" t="s">
        <v>8450</v>
      </c>
      <c r="AG1254" s="22">
        <f t="shared" si="187"/>
        <v>0.41935483870967744</v>
      </c>
      <c r="AH1254" s="15" t="str">
        <f t="shared" si="182"/>
        <v/>
      </c>
      <c r="AI1254" s="22" t="e">
        <f>VLOOKUP(A1254,'[1]Deals (investment)'!$B$2:$Z$1497,1,FALSE)</f>
        <v>#N/A</v>
      </c>
      <c r="AJ1254" s="22" t="e">
        <f>VLOOKUP(A1254,'[1]Deals (investment)'!$B$2:$Z$870,15,FALSE)</f>
        <v>#N/A</v>
      </c>
      <c r="AK1254" s="17" t="e">
        <f>VLOOKUP(A1254,'[1]Deals (Exits)'!B:B,1,FALSE)</f>
        <v>#N/A</v>
      </c>
      <c r="AL1254" s="23" t="e">
        <f>VLOOKUP(G1254,[1]Lookups!$V$3:$Y$197,4,FALSE)</f>
        <v>#N/A</v>
      </c>
      <c r="AM1254" s="17" t="str">
        <f>VLOOKUP(X1254,[1]Lookups!$B$3:$C$200,2,FALSE)</f>
        <v>Financial Services</v>
      </c>
      <c r="AN1254" s="17" t="e">
        <f>VLOOKUP(R1254,[1]Lookups!$H$3:$I$69,2,FALSE)</f>
        <v>#N/A</v>
      </c>
      <c r="AO1254" s="17" t="e">
        <f>VLOOKUP(T1254,[1]Lookups!$H$3:$I$69,2,FALSE)</f>
        <v>#N/A</v>
      </c>
      <c r="AP1254" s="17" t="e">
        <f>VLOOKUP(AN1254,[1]Lookups!$N$3:$O$11,2,FALSE)</f>
        <v>#N/A</v>
      </c>
      <c r="AQ1254" s="18" t="e">
        <f>COUNTIFS('[1]Deals (investment)'!$B:$B,$A1254)</f>
        <v>#VALUE!</v>
      </c>
      <c r="AR1254" s="18" t="e">
        <f>COUNTIFS('[1]Deals (investment)'!$B:$B,$A1254,'[1]Deals (investment)'!$T:$T,$AW$1)+COUNTIFS('[1]Deals (investment)'!$B:$B,$A1254,'[1]Deals (investment)'!$T:$T,$AX$1)+COUNTIFS('[1]Deals (investment)'!$B:$B,$A1254,'[1]Deals (investment)'!$T:$T,$AY$1)</f>
        <v>#VALUE!</v>
      </c>
      <c r="AS1254" s="17" t="e">
        <f>SUMIFS('[1]Deals (investment)'!$C:$C,'[1]Deals (investment)'!$B:$B,$A1254)</f>
        <v>#VALUE!</v>
      </c>
      <c r="AT1254" s="17" t="e">
        <f t="shared" si="179"/>
        <v>#VALUE!</v>
      </c>
      <c r="AU1254" s="18" t="e">
        <f>COUNTIF('[1]Deals (Exits)'!$B:$B,A1254)</f>
        <v>#VALUE!</v>
      </c>
      <c r="AV1254" s="17" t="e">
        <f>SUMIFS('[1]Deals (investment)'!$C:$C,'[1]Deals (investment)'!$B:$B,$A1254,'[1]Deals (investment)'!$T:$T,AV$1)</f>
        <v>#VALUE!</v>
      </c>
      <c r="AW1254" s="17" t="e">
        <f>SUMIFS('[1]Deals (investment)'!$C:$C,'[1]Deals (investment)'!$B:$B,$A1254,'[1]Deals (investment)'!$T:$T,AW$1)</f>
        <v>#VALUE!</v>
      </c>
      <c r="AX1254" s="17" t="e">
        <f>SUMIFS('[1]Deals (investment)'!$C:$C,'[1]Deals (investment)'!$B:$B,$A1254,'[1]Deals (investment)'!$T:$T,AX$1)</f>
        <v>#VALUE!</v>
      </c>
      <c r="AY1254" s="17" t="e">
        <f>SUMIFS('[1]Deals (investment)'!$C:$C,'[1]Deals (investment)'!$B:$B,$A1254,'[1]Deals (investment)'!$T:$T,AY$1)</f>
        <v>#VALUE!</v>
      </c>
      <c r="AZ1254" s="17" t="e">
        <f>SUMIFS('[1]Deals (investment)'!$C:$C,'[1]Deals (investment)'!$B:$B,$A1254,'[1]Deals (investment)'!$T:$T,AZ$1)</f>
        <v>#VALUE!</v>
      </c>
      <c r="BA1254" s="17" t="e">
        <f>SUMIFS('[1]Deals (investment)'!$C:$C,'[1]Deals (investment)'!$B:$B,$A1254,'[1]Deals (investment)'!$T:$T,BA$1)</f>
        <v>#VALUE!</v>
      </c>
      <c r="BB1254" s="17" t="e">
        <f>SUMIFS('[1]Deals (investment)'!$C:$C,'[1]Deals (investment)'!$B:$B,$A1254,'[1]Deals (investment)'!$T:$T,BB$1)</f>
        <v>#VALUE!</v>
      </c>
      <c r="BC1254" s="17" t="e">
        <f>SUMIFS('[1]Deals (Exits)'!$C:$C,'[1]Deals (Exits)'!$B:$B,$A1254)</f>
        <v>#VALUE!</v>
      </c>
      <c r="BD1254" s="17" t="e">
        <f>SUMIFS('[1]Deals (investment)'!$C:$C,'[1]Deals (investment)'!$B:$B,$A1254,'[1]Deals (investment)'!$V:$V,BD$1)</f>
        <v>#VALUE!</v>
      </c>
      <c r="BE1254" s="17" t="e">
        <f>SUMIFS('[1]Deals (investment)'!$C:$C,'[1]Deals (investment)'!$B:$B,$A1254,'[1]Deals (investment)'!$V:$V,BE$1)</f>
        <v>#VALUE!</v>
      </c>
      <c r="BF1254" s="17" t="e">
        <f>SUMIFS('[1]Deals (investment)'!$C:$C,'[1]Deals (investment)'!$B:$B,$A1254,'[1]Deals (investment)'!$V:$V,BF$1)</f>
        <v>#VALUE!</v>
      </c>
      <c r="BG1254" s="17" t="e">
        <f>SUMIFS('[1]Deals (investment)'!$C:$C,'[1]Deals (investment)'!$B:$B,$A1254,'[1]Deals (investment)'!$V:$V,BG$1)</f>
        <v>#VALUE!</v>
      </c>
      <c r="BH1254" s="17" t="e">
        <f>SUMIFS('[1]Deals (investment)'!$C:$C,'[1]Deals (investment)'!$B:$B,$A1254,'[1]Deals (investment)'!$V:$V,BH$1)</f>
        <v>#VALUE!</v>
      </c>
      <c r="BI1254" s="17" t="e">
        <f>SUMIFS('[1]Deals (investment)'!$C:$C,'[1]Deals (investment)'!$B:$B,$A1254,'[1]Deals (investment)'!$V:$V,BI$1)</f>
        <v>#VALUE!</v>
      </c>
      <c r="BJ1254" s="17" t="e">
        <f>SUMIFS('[1]Deals (investment)'!$C:$C,'[1]Deals (investment)'!$B:$B,$A1254,'[1]Deals (investment)'!$V:$V,BJ$1)</f>
        <v>#VALUE!</v>
      </c>
      <c r="BK1254" s="17" t="e">
        <f>SUMIFS('[1]Deals (investment)'!$C:$C,'[1]Deals (investment)'!$B:$B,$A1254,'[1]Deals (investment)'!$V:$V,BK$1)</f>
        <v>#VALUE!</v>
      </c>
      <c r="BL1254" s="17" t="e">
        <f>SUMIFS('[1]Deals (investment)'!$C:$C,'[1]Deals (investment)'!$B:$B,$A1254,'[1]Deals (investment)'!$V:$V,BL$1)</f>
        <v>#VALUE!</v>
      </c>
      <c r="BM1254" s="17" t="e">
        <f>SUMIFS('[1]Deals (investment)'!$C:$C,'[1]Deals (investment)'!$B:$B,$A1254,'[1]Deals (investment)'!$V:$V,BM$1)</f>
        <v>#VALUE!</v>
      </c>
      <c r="BN1254" s="15"/>
      <c r="BO1254" s="15"/>
      <c r="BP1254" s="22"/>
      <c r="BQ1254" s="15"/>
      <c r="BR1254" s="15"/>
      <c r="BS1254" s="15"/>
      <c r="BT1254" s="15"/>
      <c r="BU1254" s="15"/>
      <c r="BV1254" s="15"/>
      <c r="BW1254" s="15"/>
      <c r="BX1254" s="15"/>
      <c r="BY1254" s="15"/>
      <c r="BZ1254" s="15"/>
      <c r="CA1254" s="15"/>
      <c r="CB1254" s="15"/>
      <c r="CC1254" s="15"/>
      <c r="CD1254" s="15" t="str">
        <f t="shared" si="186"/>
        <v>MukuruMukuru.com is an online remittance company.Active</v>
      </c>
      <c r="CE1254" s="15"/>
      <c r="CF1254" s="15"/>
      <c r="CG1254" s="15"/>
      <c r="CH1254" s="15"/>
      <c r="CI1254" s="15"/>
      <c r="CJ1254" s="15"/>
    </row>
    <row r="1255" spans="1:88" ht="12.75">
      <c r="A1255" s="15" t="s">
        <v>8451</v>
      </c>
      <c r="B1255" s="15" t="s">
        <v>8452</v>
      </c>
      <c r="C1255" s="15" t="s">
        <v>58</v>
      </c>
      <c r="D1255" s="16">
        <v>2016</v>
      </c>
      <c r="E1255" s="15" t="s">
        <v>117</v>
      </c>
      <c r="F1255" s="15"/>
      <c r="G1255" s="15" t="s">
        <v>118</v>
      </c>
      <c r="H1255" s="15"/>
      <c r="I1255" s="15" t="s">
        <v>118</v>
      </c>
      <c r="J1255" s="15"/>
      <c r="K1255" s="17" t="e">
        <f t="shared" si="178"/>
        <v>#VALUE!</v>
      </c>
      <c r="L1255" s="15"/>
      <c r="M1255" s="18" t="e">
        <f t="shared" si="166"/>
        <v>#VALUE!</v>
      </c>
      <c r="N1255" s="15"/>
      <c r="O1255" s="15"/>
      <c r="P1255" s="15"/>
      <c r="Q1255" s="15"/>
      <c r="R1255" s="15"/>
      <c r="S1255" s="19"/>
      <c r="T1255" s="15"/>
      <c r="U1255" s="17"/>
      <c r="V1255" s="15" t="s">
        <v>8453</v>
      </c>
      <c r="W1255" s="15">
        <v>0</v>
      </c>
      <c r="X1255" s="15" t="s">
        <v>158</v>
      </c>
      <c r="Y1255" s="15" t="s">
        <v>8454</v>
      </c>
      <c r="AB1255" s="20"/>
      <c r="AC1255" s="21" t="s">
        <v>8455</v>
      </c>
      <c r="AD1255" s="15"/>
      <c r="AE1255" s="15"/>
      <c r="AF1255" s="21" t="s">
        <v>8456</v>
      </c>
      <c r="AG1255" s="22">
        <f t="shared" si="187"/>
        <v>0.45161290322580644</v>
      </c>
      <c r="AH1255" s="15" t="str">
        <f t="shared" si="182"/>
        <v/>
      </c>
      <c r="AI1255" s="22" t="e">
        <f>VLOOKUP(A1255,'[1]Deals (investment)'!$B$2:$Z$1497,1,FALSE)</f>
        <v>#N/A</v>
      </c>
      <c r="AJ1255" s="22" t="e">
        <f>VLOOKUP(A1255,'[1]Deals (investment)'!$B$2:$Z$870,15,FALSE)</f>
        <v>#N/A</v>
      </c>
      <c r="AK1255" s="17" t="e">
        <f>VLOOKUP(A1255,'[1]Deals (Exits)'!B:B,1,FALSE)</f>
        <v>#N/A</v>
      </c>
      <c r="AL1255" s="23">
        <f>VLOOKUP(G1255,[1]Lookups!$V$3:$Y$197,4,FALSE)</f>
        <v>0</v>
      </c>
      <c r="AM1255" s="17" t="str">
        <f>VLOOKUP(X1255,[1]Lookups!$B$3:$C$200,2,FALSE)</f>
        <v>Financial Services</v>
      </c>
      <c r="AN1255" s="17" t="e">
        <f>VLOOKUP(R1255,[1]Lookups!$H$3:$I$69,2,FALSE)</f>
        <v>#N/A</v>
      </c>
      <c r="AO1255" s="17" t="e">
        <f>VLOOKUP(T1255,[1]Lookups!$H$3:$I$69,2,FALSE)</f>
        <v>#N/A</v>
      </c>
      <c r="AP1255" s="17" t="e">
        <f>VLOOKUP(AN1255,[1]Lookups!$N$3:$O$11,2,FALSE)</f>
        <v>#N/A</v>
      </c>
      <c r="AQ1255" s="18" t="e">
        <f>COUNTIFS('[1]Deals (investment)'!$B:$B,$A1255)</f>
        <v>#VALUE!</v>
      </c>
      <c r="AR1255" s="18" t="e">
        <f>COUNTIFS('[1]Deals (investment)'!$B:$B,$A1255,'[1]Deals (investment)'!$T:$T,$AW$1)+COUNTIFS('[1]Deals (investment)'!$B:$B,$A1255,'[1]Deals (investment)'!$T:$T,$AX$1)+COUNTIFS('[1]Deals (investment)'!$B:$B,$A1255,'[1]Deals (investment)'!$T:$T,$AY$1)</f>
        <v>#VALUE!</v>
      </c>
      <c r="AS1255" s="17" t="e">
        <f>SUMIFS('[1]Deals (investment)'!$C:$C,'[1]Deals (investment)'!$B:$B,$A1255)</f>
        <v>#VALUE!</v>
      </c>
      <c r="AT1255" s="17" t="e">
        <f t="shared" si="179"/>
        <v>#VALUE!</v>
      </c>
      <c r="AU1255" s="18" t="e">
        <f>COUNTIF('[1]Deals (Exits)'!$B:$B,A1255)</f>
        <v>#VALUE!</v>
      </c>
      <c r="AV1255" s="17" t="e">
        <f>SUMIFS('[1]Deals (investment)'!$C:$C,'[1]Deals (investment)'!$B:$B,$A1255,'[1]Deals (investment)'!$T:$T,AV$1)</f>
        <v>#VALUE!</v>
      </c>
      <c r="AW1255" s="17" t="e">
        <f>SUMIFS('[1]Deals (investment)'!$C:$C,'[1]Deals (investment)'!$B:$B,$A1255,'[1]Deals (investment)'!$T:$T,AW$1)</f>
        <v>#VALUE!</v>
      </c>
      <c r="AX1255" s="17" t="e">
        <f>SUMIFS('[1]Deals (investment)'!$C:$C,'[1]Deals (investment)'!$B:$B,$A1255,'[1]Deals (investment)'!$T:$T,AX$1)</f>
        <v>#VALUE!</v>
      </c>
      <c r="AY1255" s="17" t="e">
        <f>SUMIFS('[1]Deals (investment)'!$C:$C,'[1]Deals (investment)'!$B:$B,$A1255,'[1]Deals (investment)'!$T:$T,AY$1)</f>
        <v>#VALUE!</v>
      </c>
      <c r="AZ1255" s="17" t="e">
        <f>SUMIFS('[1]Deals (investment)'!$C:$C,'[1]Deals (investment)'!$B:$B,$A1255,'[1]Deals (investment)'!$T:$T,AZ$1)</f>
        <v>#VALUE!</v>
      </c>
      <c r="BA1255" s="17" t="e">
        <f>SUMIFS('[1]Deals (investment)'!$C:$C,'[1]Deals (investment)'!$B:$B,$A1255,'[1]Deals (investment)'!$T:$T,BA$1)</f>
        <v>#VALUE!</v>
      </c>
      <c r="BB1255" s="17" t="e">
        <f>SUMIFS('[1]Deals (investment)'!$C:$C,'[1]Deals (investment)'!$B:$B,$A1255,'[1]Deals (investment)'!$T:$T,BB$1)</f>
        <v>#VALUE!</v>
      </c>
      <c r="BC1255" s="17" t="e">
        <f>SUMIFS('[1]Deals (Exits)'!$C:$C,'[1]Deals (Exits)'!$B:$B,$A1255)</f>
        <v>#VALUE!</v>
      </c>
      <c r="BD1255" s="17" t="e">
        <f>SUMIFS('[1]Deals (investment)'!$C:$C,'[1]Deals (investment)'!$B:$B,$A1255,'[1]Deals (investment)'!$V:$V,BD$1)</f>
        <v>#VALUE!</v>
      </c>
      <c r="BE1255" s="17" t="e">
        <f>SUMIFS('[1]Deals (investment)'!$C:$C,'[1]Deals (investment)'!$B:$B,$A1255,'[1]Deals (investment)'!$V:$V,BE$1)</f>
        <v>#VALUE!</v>
      </c>
      <c r="BF1255" s="17" t="e">
        <f>SUMIFS('[1]Deals (investment)'!$C:$C,'[1]Deals (investment)'!$B:$B,$A1255,'[1]Deals (investment)'!$V:$V,BF$1)</f>
        <v>#VALUE!</v>
      </c>
      <c r="BG1255" s="17" t="e">
        <f>SUMIFS('[1]Deals (investment)'!$C:$C,'[1]Deals (investment)'!$B:$B,$A1255,'[1]Deals (investment)'!$V:$V,BG$1)</f>
        <v>#VALUE!</v>
      </c>
      <c r="BH1255" s="17" t="e">
        <f>SUMIFS('[1]Deals (investment)'!$C:$C,'[1]Deals (investment)'!$B:$B,$A1255,'[1]Deals (investment)'!$V:$V,BH$1)</f>
        <v>#VALUE!</v>
      </c>
      <c r="BI1255" s="17" t="e">
        <f>SUMIFS('[1]Deals (investment)'!$C:$C,'[1]Deals (investment)'!$B:$B,$A1255,'[1]Deals (investment)'!$V:$V,BI$1)</f>
        <v>#VALUE!</v>
      </c>
      <c r="BJ1255" s="17" t="e">
        <f>SUMIFS('[1]Deals (investment)'!$C:$C,'[1]Deals (investment)'!$B:$B,$A1255,'[1]Deals (investment)'!$V:$V,BJ$1)</f>
        <v>#VALUE!</v>
      </c>
      <c r="BK1255" s="17" t="e">
        <f>SUMIFS('[1]Deals (investment)'!$C:$C,'[1]Deals (investment)'!$B:$B,$A1255,'[1]Deals (investment)'!$V:$V,BK$1)</f>
        <v>#VALUE!</v>
      </c>
      <c r="BL1255" s="17" t="e">
        <f>SUMIFS('[1]Deals (investment)'!$C:$C,'[1]Deals (investment)'!$B:$B,$A1255,'[1]Deals (investment)'!$V:$V,BL$1)</f>
        <v>#VALUE!</v>
      </c>
      <c r="BM1255" s="17" t="e">
        <f>SUMIFS('[1]Deals (investment)'!$C:$C,'[1]Deals (investment)'!$B:$B,$A1255,'[1]Deals (investment)'!$V:$V,BM$1)</f>
        <v>#VALUE!</v>
      </c>
      <c r="BN1255" s="15"/>
      <c r="BO1255" s="15"/>
      <c r="BP1255" s="22"/>
      <c r="BQ1255" s="15"/>
      <c r="BR1255" s="15"/>
      <c r="BS1255" s="15"/>
      <c r="BT1255" s="15"/>
      <c r="BU1255" s="15"/>
      <c r="BV1255" s="15"/>
      <c r="BW1255" s="15"/>
      <c r="BX1255" s="15"/>
      <c r="BY1255" s="15"/>
      <c r="BZ1255" s="15"/>
      <c r="CA1255" s="15"/>
      <c r="CB1255" s="15"/>
      <c r="CC1255" s="15"/>
      <c r="CD1255" s="15" t="str">
        <f t="shared" si="186"/>
        <v>MyinsureMyinsure aims to develop systems that disrupt and improve efficiency within the insurance industry.Active</v>
      </c>
      <c r="CE1255" s="15"/>
      <c r="CF1255" s="15"/>
      <c r="CG1255" s="15"/>
      <c r="CH1255" s="15"/>
      <c r="CI1255" s="15"/>
      <c r="CJ1255" s="15"/>
    </row>
    <row r="1256" spans="1:88" ht="14.25">
      <c r="A1256" s="15" t="s">
        <v>8457</v>
      </c>
      <c r="B1256" s="66" t="s">
        <v>8458</v>
      </c>
      <c r="C1256" s="15" t="s">
        <v>58</v>
      </c>
      <c r="D1256" s="16"/>
      <c r="E1256" s="15" t="s">
        <v>1472</v>
      </c>
      <c r="F1256" s="15" t="s">
        <v>110</v>
      </c>
      <c r="G1256" s="15" t="s">
        <v>91</v>
      </c>
      <c r="H1256" s="15" t="s">
        <v>91</v>
      </c>
      <c r="I1256" s="15" t="s">
        <v>91</v>
      </c>
      <c r="J1256" s="15"/>
      <c r="K1256" s="17" t="e">
        <f t="shared" si="178"/>
        <v>#VALUE!</v>
      </c>
      <c r="L1256" s="15"/>
      <c r="M1256" s="18" t="e">
        <f t="shared" si="166"/>
        <v>#VALUE!</v>
      </c>
      <c r="N1256" s="15"/>
      <c r="O1256" s="15"/>
      <c r="P1256" s="15"/>
      <c r="Q1256" s="15"/>
      <c r="R1256" s="15"/>
      <c r="S1256" s="19"/>
      <c r="T1256" s="15"/>
      <c r="U1256" s="17"/>
      <c r="V1256" s="15" t="s">
        <v>8459</v>
      </c>
      <c r="W1256" s="15">
        <v>1</v>
      </c>
      <c r="X1256" s="15" t="s">
        <v>294</v>
      </c>
      <c r="Y1256" s="15" t="s">
        <v>8460</v>
      </c>
      <c r="Z1256" s="25" t="s">
        <v>147</v>
      </c>
      <c r="AB1256" s="32">
        <v>43506</v>
      </c>
      <c r="AC1256" s="21" t="s">
        <v>8461</v>
      </c>
      <c r="AD1256" s="27" t="s">
        <v>8462</v>
      </c>
      <c r="AE1256" s="15"/>
      <c r="AF1256" s="21" t="s">
        <v>8463</v>
      </c>
      <c r="AG1256" s="22">
        <f t="shared" si="187"/>
        <v>0.58064516129032262</v>
      </c>
      <c r="AH1256" s="15" t="str">
        <f t="shared" si="182"/>
        <v/>
      </c>
      <c r="AI1256" s="22" t="e">
        <f>VLOOKUP(A1256,'[1]Deals (investment)'!$B$2:$Z$1497,1,FALSE)</f>
        <v>#N/A</v>
      </c>
      <c r="AJ1256" s="22" t="e">
        <f>VLOOKUP(A1256,'[1]Deals (investment)'!$B$2:$Z$870,15,FALSE)</f>
        <v>#N/A</v>
      </c>
      <c r="AK1256" s="17" t="e">
        <f>VLOOKUP(A1256,'[1]Deals (Exits)'!B:B,1,FALSE)</f>
        <v>#N/A</v>
      </c>
      <c r="AL1256" s="23">
        <f>VLOOKUP(G1256,[1]Lookups!$V$3:$Y$197,4,FALSE)</f>
        <v>0</v>
      </c>
      <c r="AM1256" s="17" t="str">
        <f>VLOOKUP(X1256,[1]Lookups!$B$3:$C$200,2,FALSE)</f>
        <v>Health &amp; Pharmaceuticals</v>
      </c>
      <c r="AN1256" s="17" t="e">
        <f>VLOOKUP(R1256,[1]Lookups!$H$3:$I$69,2,FALSE)</f>
        <v>#N/A</v>
      </c>
      <c r="AO1256" s="17" t="e">
        <f>VLOOKUP(T1256,[1]Lookups!$H$3:$I$69,2,FALSE)</f>
        <v>#N/A</v>
      </c>
      <c r="AP1256" s="17" t="e">
        <f>VLOOKUP(AN1256,[1]Lookups!$N$3:$O$11,2,FALSE)</f>
        <v>#N/A</v>
      </c>
      <c r="AQ1256" s="18" t="e">
        <f>COUNTIFS('[1]Deals (investment)'!$B:$B,$A1256)</f>
        <v>#VALUE!</v>
      </c>
      <c r="AR1256" s="18" t="e">
        <f>COUNTIFS('[1]Deals (investment)'!$B:$B,$A1256,'[1]Deals (investment)'!$T:$T,$AW$1)+COUNTIFS('[1]Deals (investment)'!$B:$B,$A1256,'[1]Deals (investment)'!$T:$T,$AX$1)+COUNTIFS('[1]Deals (investment)'!$B:$B,$A1256,'[1]Deals (investment)'!$T:$T,$AY$1)</f>
        <v>#VALUE!</v>
      </c>
      <c r="AS1256" s="17" t="e">
        <f>SUMIFS('[1]Deals (investment)'!$C:$C,'[1]Deals (investment)'!$B:$B,$A1256)</f>
        <v>#VALUE!</v>
      </c>
      <c r="AT1256" s="17" t="e">
        <f t="shared" si="179"/>
        <v>#VALUE!</v>
      </c>
      <c r="AU1256" s="18" t="e">
        <f>COUNTIF('[1]Deals (Exits)'!$B:$B,A1256)</f>
        <v>#VALUE!</v>
      </c>
      <c r="AV1256" s="17" t="e">
        <f>SUMIFS('[1]Deals (investment)'!$C:$C,'[1]Deals (investment)'!$B:$B,$A1256,'[1]Deals (investment)'!$T:$T,AV$1)</f>
        <v>#VALUE!</v>
      </c>
      <c r="AW1256" s="17" t="e">
        <f>SUMIFS('[1]Deals (investment)'!$C:$C,'[1]Deals (investment)'!$B:$B,$A1256,'[1]Deals (investment)'!$T:$T,AW$1)</f>
        <v>#VALUE!</v>
      </c>
      <c r="AX1256" s="17" t="e">
        <f>SUMIFS('[1]Deals (investment)'!$C:$C,'[1]Deals (investment)'!$B:$B,$A1256,'[1]Deals (investment)'!$T:$T,AX$1)</f>
        <v>#VALUE!</v>
      </c>
      <c r="AY1256" s="17" t="e">
        <f>SUMIFS('[1]Deals (investment)'!$C:$C,'[1]Deals (investment)'!$B:$B,$A1256,'[1]Deals (investment)'!$T:$T,AY$1)</f>
        <v>#VALUE!</v>
      </c>
      <c r="AZ1256" s="17" t="e">
        <f>SUMIFS('[1]Deals (investment)'!$C:$C,'[1]Deals (investment)'!$B:$B,$A1256,'[1]Deals (investment)'!$T:$T,AZ$1)</f>
        <v>#VALUE!</v>
      </c>
      <c r="BA1256" s="17" t="e">
        <f>SUMIFS('[1]Deals (investment)'!$C:$C,'[1]Deals (investment)'!$B:$B,$A1256,'[1]Deals (investment)'!$T:$T,BA$1)</f>
        <v>#VALUE!</v>
      </c>
      <c r="BB1256" s="17" t="e">
        <f>SUMIFS('[1]Deals (investment)'!$C:$C,'[1]Deals (investment)'!$B:$B,$A1256,'[1]Deals (investment)'!$T:$T,BB$1)</f>
        <v>#VALUE!</v>
      </c>
      <c r="BC1256" s="17" t="e">
        <f>SUMIFS('[1]Deals (Exits)'!$C:$C,'[1]Deals (Exits)'!$B:$B,$A1256)</f>
        <v>#VALUE!</v>
      </c>
      <c r="BD1256" s="17" t="e">
        <f>SUMIFS('[1]Deals (investment)'!$C:$C,'[1]Deals (investment)'!$B:$B,$A1256,'[1]Deals (investment)'!$V:$V,BD$1)</f>
        <v>#VALUE!</v>
      </c>
      <c r="BE1256" s="17" t="e">
        <f>SUMIFS('[1]Deals (investment)'!$C:$C,'[1]Deals (investment)'!$B:$B,$A1256,'[1]Deals (investment)'!$V:$V,BE$1)</f>
        <v>#VALUE!</v>
      </c>
      <c r="BF1256" s="17" t="e">
        <f>SUMIFS('[1]Deals (investment)'!$C:$C,'[1]Deals (investment)'!$B:$B,$A1256,'[1]Deals (investment)'!$V:$V,BF$1)</f>
        <v>#VALUE!</v>
      </c>
      <c r="BG1256" s="17" t="e">
        <f>SUMIFS('[1]Deals (investment)'!$C:$C,'[1]Deals (investment)'!$B:$B,$A1256,'[1]Deals (investment)'!$V:$V,BG$1)</f>
        <v>#VALUE!</v>
      </c>
      <c r="BH1256" s="17" t="e">
        <f>SUMIFS('[1]Deals (investment)'!$C:$C,'[1]Deals (investment)'!$B:$B,$A1256,'[1]Deals (investment)'!$V:$V,BH$1)</f>
        <v>#VALUE!</v>
      </c>
      <c r="BI1256" s="17" t="e">
        <f>SUMIFS('[1]Deals (investment)'!$C:$C,'[1]Deals (investment)'!$B:$B,$A1256,'[1]Deals (investment)'!$V:$V,BI$1)</f>
        <v>#VALUE!</v>
      </c>
      <c r="BJ1256" s="17" t="e">
        <f>SUMIFS('[1]Deals (investment)'!$C:$C,'[1]Deals (investment)'!$B:$B,$A1256,'[1]Deals (investment)'!$V:$V,BJ$1)</f>
        <v>#VALUE!</v>
      </c>
      <c r="BK1256" s="17" t="e">
        <f>SUMIFS('[1]Deals (investment)'!$C:$C,'[1]Deals (investment)'!$B:$B,$A1256,'[1]Deals (investment)'!$V:$V,BK$1)</f>
        <v>#VALUE!</v>
      </c>
      <c r="BL1256" s="17" t="e">
        <f>SUMIFS('[1]Deals (investment)'!$C:$C,'[1]Deals (investment)'!$B:$B,$A1256,'[1]Deals (investment)'!$V:$V,BL$1)</f>
        <v>#VALUE!</v>
      </c>
      <c r="BM1256" s="17" t="e">
        <f>SUMIFS('[1]Deals (investment)'!$C:$C,'[1]Deals (investment)'!$B:$B,$A1256,'[1]Deals (investment)'!$V:$V,BM$1)</f>
        <v>#VALUE!</v>
      </c>
      <c r="BN1256" s="15"/>
      <c r="BO1256" s="15"/>
      <c r="BP1256" s="22"/>
      <c r="BQ1256" s="15"/>
      <c r="BR1256" s="15"/>
      <c r="BS1256" s="15"/>
      <c r="BT1256" s="15"/>
      <c r="BU1256" s="15"/>
      <c r="BV1256" s="15"/>
      <c r="BW1256" s="15"/>
      <c r="BX1256" s="15"/>
      <c r="BY1256" s="15"/>
      <c r="BZ1256" s="15"/>
      <c r="CA1256" s="15"/>
      <c r="CB1256" s="15"/>
      <c r="CC1256" s="15"/>
      <c r="CD1256" s="15" t="str">
        <f t="shared" si="186"/>
        <v>Med-Afrique Med-Afrique Medical Tours is a one-stop medical tourism agency.Active</v>
      </c>
      <c r="CE1256" s="15"/>
      <c r="CF1256" s="15"/>
      <c r="CG1256" s="15"/>
      <c r="CH1256" s="15"/>
      <c r="CI1256" s="15"/>
      <c r="CJ1256" s="15"/>
    </row>
    <row r="1257" spans="1:88" ht="12.75">
      <c r="A1257" s="15" t="s">
        <v>8464</v>
      </c>
      <c r="B1257" s="15" t="s">
        <v>8465</v>
      </c>
      <c r="C1257" s="15"/>
      <c r="D1257" s="16">
        <v>1993</v>
      </c>
      <c r="E1257" s="15" t="s">
        <v>8466</v>
      </c>
      <c r="F1257" s="15"/>
      <c r="G1257" s="15"/>
      <c r="H1257" s="15"/>
      <c r="I1257" s="15"/>
      <c r="J1257" s="15"/>
      <c r="K1257" s="17" t="e">
        <f t="shared" si="178"/>
        <v>#VALUE!</v>
      </c>
      <c r="L1257" s="15"/>
      <c r="M1257" s="18" t="e">
        <f t="shared" si="166"/>
        <v>#VALUE!</v>
      </c>
      <c r="N1257" s="15"/>
      <c r="O1257" s="15"/>
      <c r="P1257" s="15"/>
      <c r="Q1257" s="15"/>
      <c r="R1257" s="15"/>
      <c r="S1257" s="19"/>
      <c r="T1257" s="15"/>
      <c r="U1257" s="17"/>
      <c r="V1257" s="15" t="s">
        <v>8467</v>
      </c>
      <c r="W1257" s="15"/>
      <c r="X1257" s="15" t="s">
        <v>256</v>
      </c>
      <c r="Y1257" s="15" t="s">
        <v>7175</v>
      </c>
      <c r="AB1257" s="20"/>
      <c r="AC1257" s="21" t="s">
        <v>8468</v>
      </c>
      <c r="AD1257" s="21" t="s">
        <v>8469</v>
      </c>
      <c r="AE1257" s="21" t="s">
        <v>8470</v>
      </c>
      <c r="AF1257" s="21" t="s">
        <v>8471</v>
      </c>
      <c r="AG1257" s="22">
        <f t="shared" si="187"/>
        <v>0.38709677419354838</v>
      </c>
      <c r="AH1257" s="15" t="str">
        <f t="shared" si="182"/>
        <v/>
      </c>
      <c r="AI1257" s="22" t="e">
        <f>VLOOKUP(A1257,'[1]Deals (investment)'!$B$2:$Z$1497,1,FALSE)</f>
        <v>#N/A</v>
      </c>
      <c r="AJ1257" s="22" t="e">
        <f>VLOOKUP(A1257,'[1]Deals (investment)'!$B$2:$Z$870,15,FALSE)</f>
        <v>#N/A</v>
      </c>
      <c r="AK1257" s="17" t="str">
        <f>VLOOKUP(A1257,'[1]Deals (Exits)'!B:B,1,FALSE)</f>
        <v>MultiChoice Group</v>
      </c>
      <c r="AL1257" s="23" t="e">
        <f>VLOOKUP(G1257,[1]Lookups!$V$3:$Y$197,4,FALSE)</f>
        <v>#N/A</v>
      </c>
      <c r="AM1257" s="17" t="str">
        <f>VLOOKUP(X1257,[1]Lookups!$B$3:$C$200,2,FALSE)</f>
        <v>Media &amp; Entertainment</v>
      </c>
      <c r="AN1257" s="17" t="e">
        <f>VLOOKUP(R1257,[1]Lookups!$H$3:$I$69,2,FALSE)</f>
        <v>#N/A</v>
      </c>
      <c r="AO1257" s="17" t="e">
        <f>VLOOKUP(T1257,[1]Lookups!$H$3:$I$69,2,FALSE)</f>
        <v>#N/A</v>
      </c>
      <c r="AP1257" s="17" t="e">
        <f>VLOOKUP(AN1257,[1]Lookups!$N$3:$O$11,2,FALSE)</f>
        <v>#N/A</v>
      </c>
      <c r="AQ1257" s="18" t="e">
        <f>COUNTIFS('[1]Deals (investment)'!$B:$B,$A1257)</f>
        <v>#VALUE!</v>
      </c>
      <c r="AR1257" s="18" t="e">
        <f>COUNTIFS('[1]Deals (investment)'!$B:$B,$A1257,'[1]Deals (investment)'!$T:$T,$AW$1)+COUNTIFS('[1]Deals (investment)'!$B:$B,$A1257,'[1]Deals (investment)'!$T:$T,$AX$1)+COUNTIFS('[1]Deals (investment)'!$B:$B,$A1257,'[1]Deals (investment)'!$T:$T,$AY$1)</f>
        <v>#VALUE!</v>
      </c>
      <c r="AS1257" s="17" t="e">
        <f>SUMIFS('[1]Deals (investment)'!$C:$C,'[1]Deals (investment)'!$B:$B,$A1257)</f>
        <v>#VALUE!</v>
      </c>
      <c r="AT1257" s="17" t="e">
        <f t="shared" si="179"/>
        <v>#VALUE!</v>
      </c>
      <c r="AU1257" s="18" t="e">
        <f>COUNTIF('[1]Deals (Exits)'!$B:$B,A1257)</f>
        <v>#VALUE!</v>
      </c>
      <c r="AV1257" s="17" t="e">
        <f>SUMIFS('[1]Deals (investment)'!$C:$C,'[1]Deals (investment)'!$B:$B,$A1257,'[1]Deals (investment)'!$T:$T,AV$1)</f>
        <v>#VALUE!</v>
      </c>
      <c r="AW1257" s="17" t="e">
        <f>SUMIFS('[1]Deals (investment)'!$C:$C,'[1]Deals (investment)'!$B:$B,$A1257,'[1]Deals (investment)'!$T:$T,AW$1)</f>
        <v>#VALUE!</v>
      </c>
      <c r="AX1257" s="17" t="e">
        <f>SUMIFS('[1]Deals (investment)'!$C:$C,'[1]Deals (investment)'!$B:$B,$A1257,'[1]Deals (investment)'!$T:$T,AX$1)</f>
        <v>#VALUE!</v>
      </c>
      <c r="AY1257" s="17" t="e">
        <f>SUMIFS('[1]Deals (investment)'!$C:$C,'[1]Deals (investment)'!$B:$B,$A1257,'[1]Deals (investment)'!$T:$T,AY$1)</f>
        <v>#VALUE!</v>
      </c>
      <c r="AZ1257" s="17" t="e">
        <f>SUMIFS('[1]Deals (investment)'!$C:$C,'[1]Deals (investment)'!$B:$B,$A1257,'[1]Deals (investment)'!$T:$T,AZ$1)</f>
        <v>#VALUE!</v>
      </c>
      <c r="BA1257" s="17" t="e">
        <f>SUMIFS('[1]Deals (investment)'!$C:$C,'[1]Deals (investment)'!$B:$B,$A1257,'[1]Deals (investment)'!$T:$T,BA$1)</f>
        <v>#VALUE!</v>
      </c>
      <c r="BB1257" s="17" t="e">
        <f>SUMIFS('[1]Deals (investment)'!$C:$C,'[1]Deals (investment)'!$B:$B,$A1257,'[1]Deals (investment)'!$T:$T,BB$1)</f>
        <v>#VALUE!</v>
      </c>
      <c r="BC1257" s="17" t="e">
        <f>SUMIFS('[1]Deals (Exits)'!$C:$C,'[1]Deals (Exits)'!$B:$B,$A1257)</f>
        <v>#VALUE!</v>
      </c>
      <c r="BD1257" s="17" t="e">
        <f>SUMIFS('[1]Deals (investment)'!$C:$C,'[1]Deals (investment)'!$B:$B,$A1257,'[1]Deals (investment)'!$V:$V,BD$1)</f>
        <v>#VALUE!</v>
      </c>
      <c r="BE1257" s="17" t="e">
        <f>SUMIFS('[1]Deals (investment)'!$C:$C,'[1]Deals (investment)'!$B:$B,$A1257,'[1]Deals (investment)'!$V:$V,BE$1)</f>
        <v>#VALUE!</v>
      </c>
      <c r="BF1257" s="17" t="e">
        <f>SUMIFS('[1]Deals (investment)'!$C:$C,'[1]Deals (investment)'!$B:$B,$A1257,'[1]Deals (investment)'!$V:$V,BF$1)</f>
        <v>#VALUE!</v>
      </c>
      <c r="BG1257" s="17" t="e">
        <f>SUMIFS('[1]Deals (investment)'!$C:$C,'[1]Deals (investment)'!$B:$B,$A1257,'[1]Deals (investment)'!$V:$V,BG$1)</f>
        <v>#VALUE!</v>
      </c>
      <c r="BH1257" s="17" t="e">
        <f>SUMIFS('[1]Deals (investment)'!$C:$C,'[1]Deals (investment)'!$B:$B,$A1257,'[1]Deals (investment)'!$V:$V,BH$1)</f>
        <v>#VALUE!</v>
      </c>
      <c r="BI1257" s="17" t="e">
        <f>SUMIFS('[1]Deals (investment)'!$C:$C,'[1]Deals (investment)'!$B:$B,$A1257,'[1]Deals (investment)'!$V:$V,BI$1)</f>
        <v>#VALUE!</v>
      </c>
      <c r="BJ1257" s="17" t="e">
        <f>SUMIFS('[1]Deals (investment)'!$C:$C,'[1]Deals (investment)'!$B:$B,$A1257,'[1]Deals (investment)'!$V:$V,BJ$1)</f>
        <v>#VALUE!</v>
      </c>
      <c r="BK1257" s="17" t="e">
        <f>SUMIFS('[1]Deals (investment)'!$C:$C,'[1]Deals (investment)'!$B:$B,$A1257,'[1]Deals (investment)'!$V:$V,BK$1)</f>
        <v>#VALUE!</v>
      </c>
      <c r="BL1257" s="17" t="e">
        <f>SUMIFS('[1]Deals (investment)'!$C:$C,'[1]Deals (investment)'!$B:$B,$A1257,'[1]Deals (investment)'!$V:$V,BL$1)</f>
        <v>#VALUE!</v>
      </c>
      <c r="BM1257" s="17" t="e">
        <f>SUMIFS('[1]Deals (investment)'!$C:$C,'[1]Deals (investment)'!$B:$B,$A1257,'[1]Deals (investment)'!$V:$V,BM$1)</f>
        <v>#VALUE!</v>
      </c>
      <c r="BN1257" s="15"/>
      <c r="BO1257" s="15"/>
      <c r="BP1257" s="22"/>
      <c r="BQ1257" s="15"/>
      <c r="BR1257" s="15"/>
      <c r="BS1257" s="15"/>
      <c r="BT1257" s="15"/>
      <c r="BU1257" s="15"/>
      <c r="BV1257" s="15"/>
      <c r="BW1257" s="15"/>
      <c r="BX1257" s="15"/>
      <c r="BY1257" s="15"/>
      <c r="BZ1257" s="15"/>
      <c r="CA1257" s="15"/>
      <c r="CB1257" s="15"/>
      <c r="CC1257" s="15"/>
      <c r="CD1257" s="15" t="str">
        <f t="shared" si="186"/>
        <v>Multichoice GroupBringing people together around shared passions</v>
      </c>
      <c r="CE1257" s="15"/>
      <c r="CF1257" s="15"/>
      <c r="CG1257" s="15"/>
      <c r="CH1257" s="15"/>
      <c r="CI1257" s="15"/>
      <c r="CJ1257" s="15"/>
    </row>
    <row r="1258" spans="1:88" ht="12.75">
      <c r="A1258" s="25" t="s">
        <v>8472</v>
      </c>
      <c r="B1258" s="15" t="s">
        <v>8473</v>
      </c>
      <c r="C1258" s="15" t="s">
        <v>58</v>
      </c>
      <c r="D1258" s="16">
        <v>2010</v>
      </c>
      <c r="E1258" s="15" t="s">
        <v>782</v>
      </c>
      <c r="F1258" s="15"/>
      <c r="G1258" s="15" t="s">
        <v>783</v>
      </c>
      <c r="H1258" s="15"/>
      <c r="I1258" s="15" t="s">
        <v>783</v>
      </c>
      <c r="J1258" s="15"/>
      <c r="K1258" s="17" t="e">
        <f t="shared" si="178"/>
        <v>#VALUE!</v>
      </c>
      <c r="L1258" s="15"/>
      <c r="M1258" s="18" t="e">
        <f t="shared" si="166"/>
        <v>#VALUE!</v>
      </c>
      <c r="N1258" s="15"/>
      <c r="O1258" s="15"/>
      <c r="P1258" s="15"/>
      <c r="Q1258" s="15"/>
      <c r="R1258" s="15"/>
      <c r="S1258" s="19"/>
      <c r="T1258" s="15"/>
      <c r="U1258" s="17"/>
      <c r="V1258" s="15" t="s">
        <v>8474</v>
      </c>
      <c r="W1258" s="15"/>
      <c r="X1258" s="15" t="s">
        <v>1072</v>
      </c>
      <c r="Y1258" s="15" t="s">
        <v>8475</v>
      </c>
      <c r="AB1258" s="20" t="s">
        <v>286</v>
      </c>
      <c r="AC1258" s="21" t="s">
        <v>8476</v>
      </c>
      <c r="AD1258" s="21" t="s">
        <v>8477</v>
      </c>
      <c r="AE1258" s="21" t="s">
        <v>8478</v>
      </c>
      <c r="AF1258" s="21" t="s">
        <v>8479</v>
      </c>
      <c r="AG1258" s="22">
        <f t="shared" si="187"/>
        <v>0.5161290322580645</v>
      </c>
      <c r="AH1258" s="15" t="str">
        <f t="shared" si="182"/>
        <v/>
      </c>
      <c r="AI1258" s="22" t="e">
        <f>VLOOKUP(A1258,'[1]Deals (investment)'!$B$2:$Z$1497,1,FALSE)</f>
        <v>#N/A</v>
      </c>
      <c r="AJ1258" s="22" t="e">
        <f>VLOOKUP(A1258,'[1]Deals (investment)'!$B$2:$Z$870,15,FALSE)</f>
        <v>#N/A</v>
      </c>
      <c r="AK1258" s="17" t="str">
        <f>VLOOKUP(A1258,'[1]Deals (Exits)'!B:B,1,FALSE)</f>
        <v>Mubawab</v>
      </c>
      <c r="AL1258" s="23">
        <f>VLOOKUP(G1258,[1]Lookups!$V$3:$Y$197,4,FALSE)</f>
        <v>0</v>
      </c>
      <c r="AM1258" s="17" t="str">
        <f>VLOOKUP(X1258,[1]Lookups!$B$3:$C$200,2,FALSE)</f>
        <v>Construction &amp; Real Estate</v>
      </c>
      <c r="AN1258" s="17" t="e">
        <f>VLOOKUP(R1258,[1]Lookups!$H$3:$I$69,2,FALSE)</f>
        <v>#N/A</v>
      </c>
      <c r="AO1258" s="17" t="e">
        <f>VLOOKUP(T1258,[1]Lookups!$H$3:$I$69,2,FALSE)</f>
        <v>#N/A</v>
      </c>
      <c r="AP1258" s="17" t="e">
        <f>VLOOKUP(AN1258,[1]Lookups!$N$3:$O$11,2,FALSE)</f>
        <v>#N/A</v>
      </c>
      <c r="AQ1258" s="18" t="e">
        <f>COUNTIFS('[1]Deals (investment)'!$B:$B,$A1258)</f>
        <v>#VALUE!</v>
      </c>
      <c r="AR1258" s="18" t="e">
        <f>COUNTIFS('[1]Deals (investment)'!$B:$B,$A1258,'[1]Deals (investment)'!$T:$T,$AW$1)+COUNTIFS('[1]Deals (investment)'!$B:$B,$A1258,'[1]Deals (investment)'!$T:$T,$AX$1)+COUNTIFS('[1]Deals (investment)'!$B:$B,$A1258,'[1]Deals (investment)'!$T:$T,$AY$1)</f>
        <v>#VALUE!</v>
      </c>
      <c r="AS1258" s="17" t="e">
        <f>SUMIFS('[1]Deals (investment)'!$C:$C,'[1]Deals (investment)'!$B:$B,$A1258)</f>
        <v>#VALUE!</v>
      </c>
      <c r="AT1258" s="17" t="e">
        <f t="shared" si="179"/>
        <v>#VALUE!</v>
      </c>
      <c r="AU1258" s="18" t="e">
        <f>COUNTIF('[1]Deals (Exits)'!$B:$B,A1258)</f>
        <v>#VALUE!</v>
      </c>
      <c r="AV1258" s="17" t="e">
        <f>SUMIFS('[1]Deals (investment)'!$C:$C,'[1]Deals (investment)'!$B:$B,$A1258,'[1]Deals (investment)'!$T:$T,AV$1)</f>
        <v>#VALUE!</v>
      </c>
      <c r="AW1258" s="17" t="e">
        <f>SUMIFS('[1]Deals (investment)'!$C:$C,'[1]Deals (investment)'!$B:$B,$A1258,'[1]Deals (investment)'!$T:$T,AW$1)</f>
        <v>#VALUE!</v>
      </c>
      <c r="AX1258" s="17" t="e">
        <f>SUMIFS('[1]Deals (investment)'!$C:$C,'[1]Deals (investment)'!$B:$B,$A1258,'[1]Deals (investment)'!$T:$T,AX$1)</f>
        <v>#VALUE!</v>
      </c>
      <c r="AY1258" s="17" t="e">
        <f>SUMIFS('[1]Deals (investment)'!$C:$C,'[1]Deals (investment)'!$B:$B,$A1258,'[1]Deals (investment)'!$T:$T,AY$1)</f>
        <v>#VALUE!</v>
      </c>
      <c r="AZ1258" s="17" t="e">
        <f>SUMIFS('[1]Deals (investment)'!$C:$C,'[1]Deals (investment)'!$B:$B,$A1258,'[1]Deals (investment)'!$T:$T,AZ$1)</f>
        <v>#VALUE!</v>
      </c>
      <c r="BA1258" s="17" t="e">
        <f>SUMIFS('[1]Deals (investment)'!$C:$C,'[1]Deals (investment)'!$B:$B,$A1258,'[1]Deals (investment)'!$T:$T,BA$1)</f>
        <v>#VALUE!</v>
      </c>
      <c r="BB1258" s="17" t="e">
        <f>SUMIFS('[1]Deals (investment)'!$C:$C,'[1]Deals (investment)'!$B:$B,$A1258,'[1]Deals (investment)'!$T:$T,BB$1)</f>
        <v>#VALUE!</v>
      </c>
      <c r="BC1258" s="17" t="e">
        <f>SUMIFS('[1]Deals (Exits)'!$C:$C,'[1]Deals (Exits)'!$B:$B,$A1258)</f>
        <v>#VALUE!</v>
      </c>
      <c r="BD1258" s="17" t="e">
        <f>SUMIFS('[1]Deals (investment)'!$C:$C,'[1]Deals (investment)'!$B:$B,$A1258,'[1]Deals (investment)'!$V:$V,BD$1)</f>
        <v>#VALUE!</v>
      </c>
      <c r="BE1258" s="17" t="e">
        <f>SUMIFS('[1]Deals (investment)'!$C:$C,'[1]Deals (investment)'!$B:$B,$A1258,'[1]Deals (investment)'!$V:$V,BE$1)</f>
        <v>#VALUE!</v>
      </c>
      <c r="BF1258" s="17" t="e">
        <f>SUMIFS('[1]Deals (investment)'!$C:$C,'[1]Deals (investment)'!$B:$B,$A1258,'[1]Deals (investment)'!$V:$V,BF$1)</f>
        <v>#VALUE!</v>
      </c>
      <c r="BG1258" s="17" t="e">
        <f>SUMIFS('[1]Deals (investment)'!$C:$C,'[1]Deals (investment)'!$B:$B,$A1258,'[1]Deals (investment)'!$V:$V,BG$1)</f>
        <v>#VALUE!</v>
      </c>
      <c r="BH1258" s="17" t="e">
        <f>SUMIFS('[1]Deals (investment)'!$C:$C,'[1]Deals (investment)'!$B:$B,$A1258,'[1]Deals (investment)'!$V:$V,BH$1)</f>
        <v>#VALUE!</v>
      </c>
      <c r="BI1258" s="17" t="e">
        <f>SUMIFS('[1]Deals (investment)'!$C:$C,'[1]Deals (investment)'!$B:$B,$A1258,'[1]Deals (investment)'!$V:$V,BI$1)</f>
        <v>#VALUE!</v>
      </c>
      <c r="BJ1258" s="17" t="e">
        <f>SUMIFS('[1]Deals (investment)'!$C:$C,'[1]Deals (investment)'!$B:$B,$A1258,'[1]Deals (investment)'!$V:$V,BJ$1)</f>
        <v>#VALUE!</v>
      </c>
      <c r="BK1258" s="17" t="e">
        <f>SUMIFS('[1]Deals (investment)'!$C:$C,'[1]Deals (investment)'!$B:$B,$A1258,'[1]Deals (investment)'!$V:$V,BK$1)</f>
        <v>#VALUE!</v>
      </c>
      <c r="BL1258" s="17" t="e">
        <f>SUMIFS('[1]Deals (investment)'!$C:$C,'[1]Deals (investment)'!$B:$B,$A1258,'[1]Deals (investment)'!$V:$V,BL$1)</f>
        <v>#VALUE!</v>
      </c>
      <c r="BM1258" s="17" t="e">
        <f>SUMIFS('[1]Deals (investment)'!$C:$C,'[1]Deals (investment)'!$B:$B,$A1258,'[1]Deals (investment)'!$V:$V,BM$1)</f>
        <v>#VALUE!</v>
      </c>
      <c r="BN1258" s="15"/>
      <c r="BO1258" s="15"/>
      <c r="BP1258" s="22"/>
      <c r="BQ1258" s="15"/>
      <c r="BR1258" s="15"/>
      <c r="BS1258" s="15"/>
      <c r="BT1258" s="15"/>
      <c r="BU1258" s="15"/>
      <c r="BV1258" s="15"/>
      <c r="BW1258" s="15"/>
      <c r="BX1258" s="15"/>
      <c r="BY1258" s="15"/>
      <c r="BZ1258" s="15"/>
      <c r="CA1258" s="15"/>
      <c r="CB1258" s="15"/>
      <c r="CC1258" s="15"/>
      <c r="CD1258" s="15" t="str">
        <f t="shared" si="186"/>
        <v>MubawabMubawab is a real estate classifieds portal for the Middle East and North AfricaActive</v>
      </c>
      <c r="CE1258" s="15"/>
      <c r="CF1258" s="15"/>
      <c r="CG1258" s="15"/>
      <c r="CH1258" s="15"/>
      <c r="CI1258" s="15"/>
      <c r="CJ1258" s="15"/>
    </row>
    <row r="1259" spans="1:88" ht="12.75">
      <c r="A1259" s="15" t="s">
        <v>8480</v>
      </c>
      <c r="B1259" s="15" t="s">
        <v>8481</v>
      </c>
      <c r="C1259" s="15" t="s">
        <v>58</v>
      </c>
      <c r="D1259" s="16">
        <v>2011</v>
      </c>
      <c r="E1259" s="15" t="s">
        <v>8482</v>
      </c>
      <c r="F1259" s="15"/>
      <c r="G1259" s="15"/>
      <c r="H1259" s="15"/>
      <c r="I1259" s="15"/>
      <c r="J1259" s="15"/>
      <c r="K1259" s="17" t="e">
        <f t="shared" si="178"/>
        <v>#VALUE!</v>
      </c>
      <c r="L1259" s="15"/>
      <c r="M1259" s="18" t="e">
        <f t="shared" si="166"/>
        <v>#VALUE!</v>
      </c>
      <c r="N1259" s="15"/>
      <c r="O1259" s="15"/>
      <c r="P1259" s="15"/>
      <c r="Q1259" s="15"/>
      <c r="R1259" s="15"/>
      <c r="S1259" s="19"/>
      <c r="T1259" s="15"/>
      <c r="U1259" s="17"/>
      <c r="V1259" s="15" t="s">
        <v>8483</v>
      </c>
      <c r="W1259" s="15"/>
      <c r="X1259" s="15" t="s">
        <v>538</v>
      </c>
      <c r="Y1259" s="15" t="s">
        <v>8484</v>
      </c>
      <c r="AB1259" s="20"/>
      <c r="AC1259" s="21" t="s">
        <v>8485</v>
      </c>
      <c r="AD1259" s="21" t="s">
        <v>8486</v>
      </c>
      <c r="AE1259" s="21" t="s">
        <v>8487</v>
      </c>
      <c r="AF1259" s="21" t="s">
        <v>8488</v>
      </c>
      <c r="AG1259" s="22">
        <f t="shared" si="187"/>
        <v>0.41935483870967744</v>
      </c>
      <c r="AH1259" s="15" t="str">
        <f t="shared" si="182"/>
        <v/>
      </c>
      <c r="AI1259" s="22" t="e">
        <f>VLOOKUP(A1259,'[1]Deals (investment)'!$B$2:$Z$1497,1,FALSE)</f>
        <v>#N/A</v>
      </c>
      <c r="AJ1259" s="22" t="e">
        <f>VLOOKUP(A1259,'[1]Deals (investment)'!$B$2:$Z$870,15,FALSE)</f>
        <v>#N/A</v>
      </c>
      <c r="AK1259" s="17" t="e">
        <f>VLOOKUP(A1259,'[1]Deals (Exits)'!B:B,1,FALSE)</f>
        <v>#N/A</v>
      </c>
      <c r="AL1259" s="23" t="e">
        <f>VLOOKUP(G1259,[1]Lookups!$V$3:$Y$197,4,FALSE)</f>
        <v>#N/A</v>
      </c>
      <c r="AM1259" s="17" t="str">
        <f>VLOOKUP(X1259,[1]Lookups!$B$3:$C$200,2,FALSE)</f>
        <v>Agriculture</v>
      </c>
      <c r="AN1259" s="17" t="e">
        <f>VLOOKUP(R1259,[1]Lookups!$H$3:$I$69,2,FALSE)</f>
        <v>#N/A</v>
      </c>
      <c r="AO1259" s="17" t="e">
        <f>VLOOKUP(T1259,[1]Lookups!$H$3:$I$69,2,FALSE)</f>
        <v>#N/A</v>
      </c>
      <c r="AP1259" s="17" t="e">
        <f>VLOOKUP(AN1259,[1]Lookups!$N$3:$O$11,2,FALSE)</f>
        <v>#N/A</v>
      </c>
      <c r="AQ1259" s="18" t="e">
        <f>COUNTIFS('[1]Deals (investment)'!$B:$B,$A1259)</f>
        <v>#VALUE!</v>
      </c>
      <c r="AR1259" s="18" t="e">
        <f>COUNTIFS('[1]Deals (investment)'!$B:$B,$A1259,'[1]Deals (investment)'!$T:$T,$AW$1)+COUNTIFS('[1]Deals (investment)'!$B:$B,$A1259,'[1]Deals (investment)'!$T:$T,$AX$1)+COUNTIFS('[1]Deals (investment)'!$B:$B,$A1259,'[1]Deals (investment)'!$T:$T,$AY$1)</f>
        <v>#VALUE!</v>
      </c>
      <c r="AS1259" s="17" t="e">
        <f>SUMIFS('[1]Deals (investment)'!$C:$C,'[1]Deals (investment)'!$B:$B,$A1259)</f>
        <v>#VALUE!</v>
      </c>
      <c r="AT1259" s="17" t="e">
        <f t="shared" si="179"/>
        <v>#VALUE!</v>
      </c>
      <c r="AU1259" s="18" t="e">
        <f>COUNTIF('[1]Deals (Exits)'!$B:$B,A1259)</f>
        <v>#VALUE!</v>
      </c>
      <c r="AV1259" s="17" t="e">
        <f>SUMIFS('[1]Deals (investment)'!$C:$C,'[1]Deals (investment)'!$B:$B,$A1259,'[1]Deals (investment)'!$T:$T,AV$1)</f>
        <v>#VALUE!</v>
      </c>
      <c r="AW1259" s="17" t="e">
        <f>SUMIFS('[1]Deals (investment)'!$C:$C,'[1]Deals (investment)'!$B:$B,$A1259,'[1]Deals (investment)'!$T:$T,AW$1)</f>
        <v>#VALUE!</v>
      </c>
      <c r="AX1259" s="17" t="e">
        <f>SUMIFS('[1]Deals (investment)'!$C:$C,'[1]Deals (investment)'!$B:$B,$A1259,'[1]Deals (investment)'!$T:$T,AX$1)</f>
        <v>#VALUE!</v>
      </c>
      <c r="AY1259" s="17" t="e">
        <f>SUMIFS('[1]Deals (investment)'!$C:$C,'[1]Deals (investment)'!$B:$B,$A1259,'[1]Deals (investment)'!$T:$T,AY$1)</f>
        <v>#VALUE!</v>
      </c>
      <c r="AZ1259" s="17" t="e">
        <f>SUMIFS('[1]Deals (investment)'!$C:$C,'[1]Deals (investment)'!$B:$B,$A1259,'[1]Deals (investment)'!$T:$T,AZ$1)</f>
        <v>#VALUE!</v>
      </c>
      <c r="BA1259" s="17" t="e">
        <f>SUMIFS('[1]Deals (investment)'!$C:$C,'[1]Deals (investment)'!$B:$B,$A1259,'[1]Deals (investment)'!$T:$T,BA$1)</f>
        <v>#VALUE!</v>
      </c>
      <c r="BB1259" s="17" t="e">
        <f>SUMIFS('[1]Deals (investment)'!$C:$C,'[1]Deals (investment)'!$B:$B,$A1259,'[1]Deals (investment)'!$T:$T,BB$1)</f>
        <v>#VALUE!</v>
      </c>
      <c r="BC1259" s="17" t="e">
        <f>SUMIFS('[1]Deals (Exits)'!$C:$C,'[1]Deals (Exits)'!$B:$B,$A1259)</f>
        <v>#VALUE!</v>
      </c>
      <c r="BD1259" s="17" t="e">
        <f>SUMIFS('[1]Deals (investment)'!$C:$C,'[1]Deals (investment)'!$B:$B,$A1259,'[1]Deals (investment)'!$V:$V,BD$1)</f>
        <v>#VALUE!</v>
      </c>
      <c r="BE1259" s="17" t="e">
        <f>SUMIFS('[1]Deals (investment)'!$C:$C,'[1]Deals (investment)'!$B:$B,$A1259,'[1]Deals (investment)'!$V:$V,BE$1)</f>
        <v>#VALUE!</v>
      </c>
      <c r="BF1259" s="17" t="e">
        <f>SUMIFS('[1]Deals (investment)'!$C:$C,'[1]Deals (investment)'!$B:$B,$A1259,'[1]Deals (investment)'!$V:$V,BF$1)</f>
        <v>#VALUE!</v>
      </c>
      <c r="BG1259" s="17" t="e">
        <f>SUMIFS('[1]Deals (investment)'!$C:$C,'[1]Deals (investment)'!$B:$B,$A1259,'[1]Deals (investment)'!$V:$V,BG$1)</f>
        <v>#VALUE!</v>
      </c>
      <c r="BH1259" s="17" t="e">
        <f>SUMIFS('[1]Deals (investment)'!$C:$C,'[1]Deals (investment)'!$B:$B,$A1259,'[1]Deals (investment)'!$V:$V,BH$1)</f>
        <v>#VALUE!</v>
      </c>
      <c r="BI1259" s="17" t="e">
        <f>SUMIFS('[1]Deals (investment)'!$C:$C,'[1]Deals (investment)'!$B:$B,$A1259,'[1]Deals (investment)'!$V:$V,BI$1)</f>
        <v>#VALUE!</v>
      </c>
      <c r="BJ1259" s="17" t="e">
        <f>SUMIFS('[1]Deals (investment)'!$C:$C,'[1]Deals (investment)'!$B:$B,$A1259,'[1]Deals (investment)'!$V:$V,BJ$1)</f>
        <v>#VALUE!</v>
      </c>
      <c r="BK1259" s="17" t="e">
        <f>SUMIFS('[1]Deals (investment)'!$C:$C,'[1]Deals (investment)'!$B:$B,$A1259,'[1]Deals (investment)'!$V:$V,BK$1)</f>
        <v>#VALUE!</v>
      </c>
      <c r="BL1259" s="17" t="e">
        <f>SUMIFS('[1]Deals (investment)'!$C:$C,'[1]Deals (investment)'!$B:$B,$A1259,'[1]Deals (investment)'!$V:$V,BL$1)</f>
        <v>#VALUE!</v>
      </c>
      <c r="BM1259" s="17" t="e">
        <f>SUMIFS('[1]Deals (investment)'!$C:$C,'[1]Deals (investment)'!$B:$B,$A1259,'[1]Deals (investment)'!$V:$V,BM$1)</f>
        <v>#VALUE!</v>
      </c>
      <c r="BN1259" s="15"/>
      <c r="BO1259" s="15"/>
      <c r="BP1259" s="22"/>
      <c r="BQ1259" s="15"/>
      <c r="BR1259" s="15"/>
      <c r="BS1259" s="15"/>
      <c r="BT1259" s="15"/>
      <c r="BU1259" s="15"/>
      <c r="BV1259" s="15"/>
      <c r="BW1259" s="15"/>
      <c r="BX1259" s="15"/>
      <c r="BY1259" s="15"/>
      <c r="BZ1259" s="15"/>
      <c r="CA1259" s="15"/>
      <c r="CB1259" s="15"/>
      <c r="CC1259" s="15"/>
      <c r="CD1259" s="15" t="str">
        <f t="shared" si="186"/>
        <v>MeridiaMeridia is a space designed for the Elderly to receive assistance and carry out integral development activities.Active</v>
      </c>
      <c r="CE1259" s="15"/>
      <c r="CF1259" s="15"/>
      <c r="CG1259" s="15"/>
      <c r="CH1259" s="15"/>
      <c r="CI1259" s="15"/>
      <c r="CJ1259" s="15"/>
    </row>
    <row r="1260" spans="1:88" ht="12.75">
      <c r="A1260" s="15" t="s">
        <v>8489</v>
      </c>
      <c r="B1260" s="15" t="s">
        <v>8490</v>
      </c>
      <c r="C1260" s="15"/>
      <c r="D1260" s="16"/>
      <c r="E1260" s="15"/>
      <c r="F1260" s="15"/>
      <c r="G1260" s="15"/>
      <c r="H1260" s="15"/>
      <c r="I1260" s="15"/>
      <c r="J1260" s="15"/>
      <c r="K1260" s="17" t="e">
        <f t="shared" si="178"/>
        <v>#VALUE!</v>
      </c>
      <c r="L1260" s="15"/>
      <c r="M1260" s="18" t="e">
        <f t="shared" si="166"/>
        <v>#VALUE!</v>
      </c>
      <c r="N1260" s="15"/>
      <c r="O1260" s="15"/>
      <c r="P1260" s="15"/>
      <c r="Q1260" s="24" t="e">
        <f ca="1">_xludf.MAXIFS('[1]Deals (investment)'!A:A,'[1]Deals (investment)'!B:B,A1260)</f>
        <v>#NAME?</v>
      </c>
      <c r="R1260" s="15"/>
      <c r="S1260" s="19"/>
      <c r="T1260" s="15"/>
      <c r="U1260" s="17"/>
      <c r="V1260" s="15"/>
      <c r="W1260" s="15"/>
      <c r="X1260" s="15"/>
      <c r="Y1260" s="15"/>
      <c r="AB1260" s="20"/>
      <c r="AC1260" s="15"/>
      <c r="AD1260" s="15"/>
      <c r="AE1260" s="15"/>
      <c r="AF1260" s="15"/>
      <c r="AG1260" s="22">
        <f t="shared" ca="1" si="187"/>
        <v>0.12903225806451613</v>
      </c>
      <c r="AH1260" s="15" t="str">
        <f t="shared" si="182"/>
        <v/>
      </c>
      <c r="AI1260" s="22" t="e">
        <f>VLOOKUP(A1260,'[1]Deals (investment)'!$B$2:$Z$1497,1,FALSE)</f>
        <v>#N/A</v>
      </c>
      <c r="AJ1260" s="22" t="e">
        <f>VLOOKUP(A1260,'[1]Deals (investment)'!$B$2:$Z$870,15,FALSE)</f>
        <v>#N/A</v>
      </c>
      <c r="AK1260" s="17" t="e">
        <f>VLOOKUP(A1260,'[1]Deals (Exits)'!B:B,1,FALSE)</f>
        <v>#N/A</v>
      </c>
      <c r="AL1260" s="23" t="e">
        <f>VLOOKUP(G1260,[1]Lookups!$V$3:$Y$197,4,FALSE)</f>
        <v>#N/A</v>
      </c>
      <c r="AM1260" s="17" t="e">
        <f>VLOOKUP(X1260,[1]Lookups!$B$3:$C$200,2,FALSE)</f>
        <v>#N/A</v>
      </c>
      <c r="AN1260" s="17" t="e">
        <f>VLOOKUP(R1260,[1]Lookups!$H$3:$I$69,2,FALSE)</f>
        <v>#N/A</v>
      </c>
      <c r="AO1260" s="17" t="e">
        <f>VLOOKUP(T1260,[1]Lookups!$H$3:$I$69,2,FALSE)</f>
        <v>#N/A</v>
      </c>
      <c r="AP1260" s="17" t="e">
        <f>VLOOKUP(AN1260,[1]Lookups!$N$3:$O$11,2,FALSE)</f>
        <v>#N/A</v>
      </c>
      <c r="AQ1260" s="18" t="e">
        <f>COUNTIFS('[1]Deals (investment)'!$B:$B,$A1260)</f>
        <v>#VALUE!</v>
      </c>
      <c r="AR1260" s="18" t="e">
        <f>COUNTIFS('[1]Deals (investment)'!$B:$B,$A1260,'[1]Deals (investment)'!$T:$T,$AW$1)+COUNTIFS('[1]Deals (investment)'!$B:$B,$A1260,'[1]Deals (investment)'!$T:$T,$AX$1)+COUNTIFS('[1]Deals (investment)'!$B:$B,$A1260,'[1]Deals (investment)'!$T:$T,$AY$1)</f>
        <v>#VALUE!</v>
      </c>
      <c r="AS1260" s="17" t="e">
        <f>SUMIFS('[1]Deals (investment)'!$C:$C,'[1]Deals (investment)'!$B:$B,$A1260)</f>
        <v>#VALUE!</v>
      </c>
      <c r="AT1260" s="17" t="e">
        <f t="shared" si="179"/>
        <v>#VALUE!</v>
      </c>
      <c r="AU1260" s="18" t="e">
        <f>COUNTIF('[1]Deals (Exits)'!$B:$B,A1260)</f>
        <v>#VALUE!</v>
      </c>
      <c r="AV1260" s="17" t="e">
        <f>SUMIFS('[1]Deals (investment)'!$C:$C,'[1]Deals (investment)'!$B:$B,$A1260,'[1]Deals (investment)'!$T:$T,AV$1)</f>
        <v>#VALUE!</v>
      </c>
      <c r="AW1260" s="17" t="e">
        <f>SUMIFS('[1]Deals (investment)'!$C:$C,'[1]Deals (investment)'!$B:$B,$A1260,'[1]Deals (investment)'!$T:$T,AW$1)</f>
        <v>#VALUE!</v>
      </c>
      <c r="AX1260" s="17" t="e">
        <f>SUMIFS('[1]Deals (investment)'!$C:$C,'[1]Deals (investment)'!$B:$B,$A1260,'[1]Deals (investment)'!$T:$T,AX$1)</f>
        <v>#VALUE!</v>
      </c>
      <c r="AY1260" s="17" t="e">
        <f>SUMIFS('[1]Deals (investment)'!$C:$C,'[1]Deals (investment)'!$B:$B,$A1260,'[1]Deals (investment)'!$T:$T,AY$1)</f>
        <v>#VALUE!</v>
      </c>
      <c r="AZ1260" s="17" t="e">
        <f>SUMIFS('[1]Deals (investment)'!$C:$C,'[1]Deals (investment)'!$B:$B,$A1260,'[1]Deals (investment)'!$T:$T,AZ$1)</f>
        <v>#VALUE!</v>
      </c>
      <c r="BA1260" s="17" t="e">
        <f>SUMIFS('[1]Deals (investment)'!$C:$C,'[1]Deals (investment)'!$B:$B,$A1260,'[1]Deals (investment)'!$T:$T,BA$1)</f>
        <v>#VALUE!</v>
      </c>
      <c r="BB1260" s="17" t="e">
        <f>SUMIFS('[1]Deals (investment)'!$C:$C,'[1]Deals (investment)'!$B:$B,$A1260,'[1]Deals (investment)'!$T:$T,BB$1)</f>
        <v>#VALUE!</v>
      </c>
      <c r="BC1260" s="17" t="e">
        <f>SUMIFS('[1]Deals (Exits)'!$C:$C,'[1]Deals (Exits)'!$B:$B,$A1260)</f>
        <v>#VALUE!</v>
      </c>
      <c r="BD1260" s="17" t="e">
        <f>SUMIFS('[1]Deals (investment)'!$C:$C,'[1]Deals (investment)'!$B:$B,$A1260,'[1]Deals (investment)'!$V:$V,BD$1)</f>
        <v>#VALUE!</v>
      </c>
      <c r="BE1260" s="17" t="e">
        <f>SUMIFS('[1]Deals (investment)'!$C:$C,'[1]Deals (investment)'!$B:$B,$A1260,'[1]Deals (investment)'!$V:$V,BE$1)</f>
        <v>#VALUE!</v>
      </c>
      <c r="BF1260" s="17" t="e">
        <f>SUMIFS('[1]Deals (investment)'!$C:$C,'[1]Deals (investment)'!$B:$B,$A1260,'[1]Deals (investment)'!$V:$V,BF$1)</f>
        <v>#VALUE!</v>
      </c>
      <c r="BG1260" s="17" t="e">
        <f>SUMIFS('[1]Deals (investment)'!$C:$C,'[1]Deals (investment)'!$B:$B,$A1260,'[1]Deals (investment)'!$V:$V,BG$1)</f>
        <v>#VALUE!</v>
      </c>
      <c r="BH1260" s="17" t="e">
        <f>SUMIFS('[1]Deals (investment)'!$C:$C,'[1]Deals (investment)'!$B:$B,$A1260,'[1]Deals (investment)'!$V:$V,BH$1)</f>
        <v>#VALUE!</v>
      </c>
      <c r="BI1260" s="17" t="e">
        <f>SUMIFS('[1]Deals (investment)'!$C:$C,'[1]Deals (investment)'!$B:$B,$A1260,'[1]Deals (investment)'!$V:$V,BI$1)</f>
        <v>#VALUE!</v>
      </c>
      <c r="BJ1260" s="17" t="e">
        <f>SUMIFS('[1]Deals (investment)'!$C:$C,'[1]Deals (investment)'!$B:$B,$A1260,'[1]Deals (investment)'!$V:$V,BJ$1)</f>
        <v>#VALUE!</v>
      </c>
      <c r="BK1260" s="17" t="e">
        <f>SUMIFS('[1]Deals (investment)'!$C:$C,'[1]Deals (investment)'!$B:$B,$A1260,'[1]Deals (investment)'!$V:$V,BK$1)</f>
        <v>#VALUE!</v>
      </c>
      <c r="BL1260" s="17" t="e">
        <f>SUMIFS('[1]Deals (investment)'!$C:$C,'[1]Deals (investment)'!$B:$B,$A1260,'[1]Deals (investment)'!$V:$V,BL$1)</f>
        <v>#VALUE!</v>
      </c>
      <c r="BM1260" s="17" t="e">
        <f>SUMIFS('[1]Deals (investment)'!$C:$C,'[1]Deals (investment)'!$B:$B,$A1260,'[1]Deals (investment)'!$V:$V,BM$1)</f>
        <v>#VALUE!</v>
      </c>
      <c r="BN1260" s="15"/>
      <c r="BO1260" s="15"/>
      <c r="BP1260" s="22"/>
      <c r="BQ1260" s="15"/>
      <c r="BR1260" s="15"/>
      <c r="BS1260" s="15"/>
      <c r="BT1260" s="15"/>
      <c r="BU1260" s="15"/>
      <c r="BV1260" s="15"/>
      <c r="BW1260" s="15"/>
      <c r="BX1260" s="15"/>
      <c r="BY1260" s="15"/>
      <c r="BZ1260" s="15"/>
      <c r="CA1260" s="15"/>
      <c r="CB1260" s="15"/>
      <c r="CC1260" s="15"/>
      <c r="CD1260" s="15"/>
      <c r="CE1260" s="15"/>
      <c r="CF1260" s="15"/>
      <c r="CG1260" s="15"/>
      <c r="CH1260" s="15"/>
      <c r="CI1260" s="15"/>
      <c r="CJ1260" s="15"/>
    </row>
    <row r="1261" spans="1:88" ht="12.75">
      <c r="A1261" s="15" t="s">
        <v>8491</v>
      </c>
      <c r="B1261" s="15" t="s">
        <v>8492</v>
      </c>
      <c r="C1261" s="15" t="s">
        <v>58</v>
      </c>
      <c r="D1261" s="16"/>
      <c r="E1261" s="15" t="s">
        <v>2609</v>
      </c>
      <c r="F1261" s="15"/>
      <c r="G1261" s="15"/>
      <c r="H1261" s="15"/>
      <c r="I1261" s="15"/>
      <c r="J1261" s="15"/>
      <c r="K1261" s="17" t="e">
        <f t="shared" si="178"/>
        <v>#VALUE!</v>
      </c>
      <c r="L1261" s="15"/>
      <c r="M1261" s="18" t="e">
        <f t="shared" si="166"/>
        <v>#VALUE!</v>
      </c>
      <c r="N1261" s="15"/>
      <c r="O1261" s="15"/>
      <c r="P1261" s="15"/>
      <c r="Q1261" s="15"/>
      <c r="R1261" s="15"/>
      <c r="S1261" s="19"/>
      <c r="T1261" s="15"/>
      <c r="U1261" s="17"/>
      <c r="V1261" s="15"/>
      <c r="W1261" s="15"/>
      <c r="X1261" s="15" t="s">
        <v>657</v>
      </c>
      <c r="Y1261" s="15" t="s">
        <v>8493</v>
      </c>
      <c r="AB1261" s="20"/>
      <c r="AC1261" s="21" t="s">
        <v>8494</v>
      </c>
      <c r="AD1261" s="15"/>
      <c r="AE1261" s="21" t="s">
        <v>8495</v>
      </c>
      <c r="AF1261" s="15"/>
      <c r="AG1261" s="22">
        <f t="shared" si="187"/>
        <v>0.29032258064516131</v>
      </c>
      <c r="AH1261" s="15" t="e">
        <f t="shared" si="182"/>
        <v>#VALUE!</v>
      </c>
      <c r="AI1261" s="22" t="e">
        <f>VLOOKUP(A1261,'[1]Deals (investment)'!$B$2:$Z$1497,1,FALSE)</f>
        <v>#N/A</v>
      </c>
      <c r="AJ1261" s="22" t="e">
        <f>VLOOKUP(A1261,'[1]Deals (investment)'!$B$2:$Z$870,15,FALSE)</f>
        <v>#N/A</v>
      </c>
      <c r="AK1261" s="17" t="e">
        <f>VLOOKUP(A1261,'[1]Deals (Exits)'!B:B,1,FALSE)</f>
        <v>#N/A</v>
      </c>
      <c r="AL1261" s="23" t="e">
        <f>VLOOKUP(G1261,[1]Lookups!$V$3:$Y$197,4,FALSE)</f>
        <v>#N/A</v>
      </c>
      <c r="AM1261" s="17" t="str">
        <f>VLOOKUP(X1261,[1]Lookups!$B$3:$C$200,2,FALSE)</f>
        <v>Emerging Technologies</v>
      </c>
      <c r="AN1261" s="17" t="e">
        <f>VLOOKUP(R1261,[1]Lookups!$H$3:$I$69,2,FALSE)</f>
        <v>#N/A</v>
      </c>
      <c r="AO1261" s="17" t="e">
        <f>VLOOKUP(T1261,[1]Lookups!$H$3:$I$69,2,FALSE)</f>
        <v>#N/A</v>
      </c>
      <c r="AP1261" s="17" t="e">
        <f>VLOOKUP(AN1261,[1]Lookups!$N$3:$O$11,2,FALSE)</f>
        <v>#N/A</v>
      </c>
      <c r="AQ1261" s="18" t="e">
        <f>COUNTIFS('[1]Deals (investment)'!$B:$B,$A1261)</f>
        <v>#VALUE!</v>
      </c>
      <c r="AR1261" s="18" t="e">
        <f>COUNTIFS('[1]Deals (investment)'!$B:$B,$A1261,'[1]Deals (investment)'!$T:$T,$AW$1)+COUNTIFS('[1]Deals (investment)'!$B:$B,$A1261,'[1]Deals (investment)'!$T:$T,$AX$1)+COUNTIFS('[1]Deals (investment)'!$B:$B,$A1261,'[1]Deals (investment)'!$T:$T,$AY$1)</f>
        <v>#VALUE!</v>
      </c>
      <c r="AS1261" s="17" t="e">
        <f>SUMIFS('[1]Deals (investment)'!$C:$C,'[1]Deals (investment)'!$B:$B,$A1261)</f>
        <v>#VALUE!</v>
      </c>
      <c r="AT1261" s="17" t="e">
        <f t="shared" si="179"/>
        <v>#VALUE!</v>
      </c>
      <c r="AU1261" s="18" t="e">
        <f>COUNTIF('[1]Deals (Exits)'!$B:$B,A1261)</f>
        <v>#VALUE!</v>
      </c>
      <c r="AV1261" s="17" t="e">
        <f>SUMIFS('[1]Deals (investment)'!$C:$C,'[1]Deals (investment)'!$B:$B,$A1261,'[1]Deals (investment)'!$T:$T,AV$1)</f>
        <v>#VALUE!</v>
      </c>
      <c r="AW1261" s="17" t="e">
        <f>SUMIFS('[1]Deals (investment)'!$C:$C,'[1]Deals (investment)'!$B:$B,$A1261,'[1]Deals (investment)'!$T:$T,AW$1)</f>
        <v>#VALUE!</v>
      </c>
      <c r="AX1261" s="17" t="e">
        <f>SUMIFS('[1]Deals (investment)'!$C:$C,'[1]Deals (investment)'!$B:$B,$A1261,'[1]Deals (investment)'!$T:$T,AX$1)</f>
        <v>#VALUE!</v>
      </c>
      <c r="AY1261" s="17" t="e">
        <f>SUMIFS('[1]Deals (investment)'!$C:$C,'[1]Deals (investment)'!$B:$B,$A1261,'[1]Deals (investment)'!$T:$T,AY$1)</f>
        <v>#VALUE!</v>
      </c>
      <c r="AZ1261" s="17" t="e">
        <f>SUMIFS('[1]Deals (investment)'!$C:$C,'[1]Deals (investment)'!$B:$B,$A1261,'[1]Deals (investment)'!$T:$T,AZ$1)</f>
        <v>#VALUE!</v>
      </c>
      <c r="BA1261" s="17" t="e">
        <f>SUMIFS('[1]Deals (investment)'!$C:$C,'[1]Deals (investment)'!$B:$B,$A1261,'[1]Deals (investment)'!$T:$T,BA$1)</f>
        <v>#VALUE!</v>
      </c>
      <c r="BB1261" s="17" t="e">
        <f>SUMIFS('[1]Deals (investment)'!$C:$C,'[1]Deals (investment)'!$B:$B,$A1261,'[1]Deals (investment)'!$T:$T,BB$1)</f>
        <v>#VALUE!</v>
      </c>
      <c r="BC1261" s="17" t="e">
        <f>SUMIFS('[1]Deals (Exits)'!$C:$C,'[1]Deals (Exits)'!$B:$B,$A1261)</f>
        <v>#VALUE!</v>
      </c>
      <c r="BD1261" s="17" t="e">
        <f>SUMIFS('[1]Deals (investment)'!$C:$C,'[1]Deals (investment)'!$B:$B,$A1261,'[1]Deals (investment)'!$V:$V,BD$1)</f>
        <v>#VALUE!</v>
      </c>
      <c r="BE1261" s="17" t="e">
        <f>SUMIFS('[1]Deals (investment)'!$C:$C,'[1]Deals (investment)'!$B:$B,$A1261,'[1]Deals (investment)'!$V:$V,BE$1)</f>
        <v>#VALUE!</v>
      </c>
      <c r="BF1261" s="17" t="e">
        <f>SUMIFS('[1]Deals (investment)'!$C:$C,'[1]Deals (investment)'!$B:$B,$A1261,'[1]Deals (investment)'!$V:$V,BF$1)</f>
        <v>#VALUE!</v>
      </c>
      <c r="BG1261" s="17" t="e">
        <f>SUMIFS('[1]Deals (investment)'!$C:$C,'[1]Deals (investment)'!$B:$B,$A1261,'[1]Deals (investment)'!$V:$V,BG$1)</f>
        <v>#VALUE!</v>
      </c>
      <c r="BH1261" s="17" t="e">
        <f>SUMIFS('[1]Deals (investment)'!$C:$C,'[1]Deals (investment)'!$B:$B,$A1261,'[1]Deals (investment)'!$V:$V,BH$1)</f>
        <v>#VALUE!</v>
      </c>
      <c r="BI1261" s="17" t="e">
        <f>SUMIFS('[1]Deals (investment)'!$C:$C,'[1]Deals (investment)'!$B:$B,$A1261,'[1]Deals (investment)'!$V:$V,BI$1)</f>
        <v>#VALUE!</v>
      </c>
      <c r="BJ1261" s="17" t="e">
        <f>SUMIFS('[1]Deals (investment)'!$C:$C,'[1]Deals (investment)'!$B:$B,$A1261,'[1]Deals (investment)'!$V:$V,BJ$1)</f>
        <v>#VALUE!</v>
      </c>
      <c r="BK1261" s="17" t="e">
        <f>SUMIFS('[1]Deals (investment)'!$C:$C,'[1]Deals (investment)'!$B:$B,$A1261,'[1]Deals (investment)'!$V:$V,BK$1)</f>
        <v>#VALUE!</v>
      </c>
      <c r="BL1261" s="17" t="e">
        <f>SUMIFS('[1]Deals (investment)'!$C:$C,'[1]Deals (investment)'!$B:$B,$A1261,'[1]Deals (investment)'!$V:$V,BL$1)</f>
        <v>#VALUE!</v>
      </c>
      <c r="BM1261" s="17" t="e">
        <f>SUMIFS('[1]Deals (investment)'!$C:$C,'[1]Deals (investment)'!$B:$B,$A1261,'[1]Deals (investment)'!$V:$V,BM$1)</f>
        <v>#VALUE!</v>
      </c>
      <c r="BN1261" s="15"/>
      <c r="BO1261" s="15"/>
      <c r="BP1261" s="22"/>
      <c r="BQ1261" s="15"/>
      <c r="BR1261" s="15"/>
      <c r="BS1261" s="15"/>
      <c r="BT1261" s="15"/>
      <c r="BU1261" s="15"/>
      <c r="BV1261" s="15"/>
      <c r="BW1261" s="15"/>
      <c r="BX1261" s="15"/>
      <c r="BY1261" s="15"/>
      <c r="BZ1261" s="15"/>
      <c r="CA1261" s="15"/>
      <c r="CB1261" s="15"/>
      <c r="CC1261" s="15"/>
      <c r="CD1261" s="15"/>
      <c r="CE1261" s="15"/>
      <c r="CF1261" s="15"/>
      <c r="CG1261" s="15"/>
      <c r="CH1261" s="15"/>
      <c r="CI1261" s="15"/>
      <c r="CJ1261" s="15"/>
    </row>
    <row r="1262" spans="1:88" ht="12.75">
      <c r="A1262" s="15" t="s">
        <v>8496</v>
      </c>
      <c r="B1262" s="15" t="s">
        <v>8497</v>
      </c>
      <c r="C1262" s="15" t="s">
        <v>58</v>
      </c>
      <c r="D1262" s="16">
        <v>2015</v>
      </c>
      <c r="E1262" s="15" t="s">
        <v>4840</v>
      </c>
      <c r="F1262" s="15"/>
      <c r="G1262" s="15"/>
      <c r="H1262" s="15"/>
      <c r="I1262" s="15"/>
      <c r="J1262" s="15"/>
      <c r="K1262" s="17" t="e">
        <f t="shared" si="178"/>
        <v>#VALUE!</v>
      </c>
      <c r="L1262" s="15"/>
      <c r="M1262" s="18" t="e">
        <f t="shared" si="166"/>
        <v>#VALUE!</v>
      </c>
      <c r="N1262" s="15"/>
      <c r="O1262" s="15"/>
      <c r="P1262" s="15"/>
      <c r="Q1262" s="15"/>
      <c r="R1262" s="15"/>
      <c r="S1262" s="19"/>
      <c r="T1262" s="15"/>
      <c r="U1262" s="17"/>
      <c r="V1262" s="15" t="s">
        <v>8498</v>
      </c>
      <c r="W1262" s="15"/>
      <c r="X1262" s="15" t="s">
        <v>158</v>
      </c>
      <c r="Y1262" s="15" t="s">
        <v>8499</v>
      </c>
      <c r="AB1262" s="20"/>
      <c r="AC1262" s="21" t="s">
        <v>8500</v>
      </c>
      <c r="AD1262" s="21" t="s">
        <v>8501</v>
      </c>
      <c r="AE1262" s="21" t="s">
        <v>8502</v>
      </c>
      <c r="AF1262" s="21" t="s">
        <v>8503</v>
      </c>
      <c r="AG1262" s="22">
        <f t="shared" si="187"/>
        <v>0.41935483870967744</v>
      </c>
      <c r="AH1262" s="15" t="str">
        <f t="shared" si="182"/>
        <v/>
      </c>
      <c r="AI1262" s="22" t="e">
        <f>VLOOKUP(A1262,'[1]Deals (investment)'!$B$2:$Z$1497,1,FALSE)</f>
        <v>#N/A</v>
      </c>
      <c r="AJ1262" s="22" t="e">
        <f>VLOOKUP(A1262,'[1]Deals (investment)'!$B$2:$Z$870,15,FALSE)</f>
        <v>#N/A</v>
      </c>
      <c r="AK1262" s="17" t="e">
        <f>VLOOKUP(A1262,'[1]Deals (Exits)'!B:B,1,FALSE)</f>
        <v>#N/A</v>
      </c>
      <c r="AL1262" s="23" t="e">
        <f>VLOOKUP(G1262,[1]Lookups!$V$3:$Y$197,4,FALSE)</f>
        <v>#N/A</v>
      </c>
      <c r="AM1262" s="17" t="str">
        <f>VLOOKUP(X1262,[1]Lookups!$B$3:$C$200,2,FALSE)</f>
        <v>Financial Services</v>
      </c>
      <c r="AN1262" s="17" t="e">
        <f>VLOOKUP(R1262,[1]Lookups!$H$3:$I$69,2,FALSE)</f>
        <v>#N/A</v>
      </c>
      <c r="AO1262" s="17" t="e">
        <f>VLOOKUP(T1262,[1]Lookups!$H$3:$I$69,2,FALSE)</f>
        <v>#N/A</v>
      </c>
      <c r="AP1262" s="17" t="e">
        <f>VLOOKUP(AN1262,[1]Lookups!$N$3:$O$11,2,FALSE)</f>
        <v>#N/A</v>
      </c>
      <c r="AQ1262" s="18" t="e">
        <f>COUNTIFS('[1]Deals (investment)'!$B:$B,$A1262)</f>
        <v>#VALUE!</v>
      </c>
      <c r="AR1262" s="18" t="e">
        <f>COUNTIFS('[1]Deals (investment)'!$B:$B,$A1262,'[1]Deals (investment)'!$T:$T,$AW$1)+COUNTIFS('[1]Deals (investment)'!$B:$B,$A1262,'[1]Deals (investment)'!$T:$T,$AX$1)+COUNTIFS('[1]Deals (investment)'!$B:$B,$A1262,'[1]Deals (investment)'!$T:$T,$AY$1)</f>
        <v>#VALUE!</v>
      </c>
      <c r="AS1262" s="17" t="e">
        <f>SUMIFS('[1]Deals (investment)'!$C:$C,'[1]Deals (investment)'!$B:$B,$A1262)</f>
        <v>#VALUE!</v>
      </c>
      <c r="AT1262" s="17" t="e">
        <f t="shared" si="179"/>
        <v>#VALUE!</v>
      </c>
      <c r="AU1262" s="18" t="e">
        <f>COUNTIF('[1]Deals (Exits)'!$B:$B,A1262)</f>
        <v>#VALUE!</v>
      </c>
      <c r="AV1262" s="17" t="e">
        <f>SUMIFS('[1]Deals (investment)'!$C:$C,'[1]Deals (investment)'!$B:$B,$A1262,'[1]Deals (investment)'!$T:$T,AV$1)</f>
        <v>#VALUE!</v>
      </c>
      <c r="AW1262" s="17" t="e">
        <f>SUMIFS('[1]Deals (investment)'!$C:$C,'[1]Deals (investment)'!$B:$B,$A1262,'[1]Deals (investment)'!$T:$T,AW$1)</f>
        <v>#VALUE!</v>
      </c>
      <c r="AX1262" s="17" t="e">
        <f>SUMIFS('[1]Deals (investment)'!$C:$C,'[1]Deals (investment)'!$B:$B,$A1262,'[1]Deals (investment)'!$T:$T,AX$1)</f>
        <v>#VALUE!</v>
      </c>
      <c r="AY1262" s="17" t="e">
        <f>SUMIFS('[1]Deals (investment)'!$C:$C,'[1]Deals (investment)'!$B:$B,$A1262,'[1]Deals (investment)'!$T:$T,AY$1)</f>
        <v>#VALUE!</v>
      </c>
      <c r="AZ1262" s="17" t="e">
        <f>SUMIFS('[1]Deals (investment)'!$C:$C,'[1]Deals (investment)'!$B:$B,$A1262,'[1]Deals (investment)'!$T:$T,AZ$1)</f>
        <v>#VALUE!</v>
      </c>
      <c r="BA1262" s="17" t="e">
        <f>SUMIFS('[1]Deals (investment)'!$C:$C,'[1]Deals (investment)'!$B:$B,$A1262,'[1]Deals (investment)'!$T:$T,BA$1)</f>
        <v>#VALUE!</v>
      </c>
      <c r="BB1262" s="17" t="e">
        <f>SUMIFS('[1]Deals (investment)'!$C:$C,'[1]Deals (investment)'!$B:$B,$A1262,'[1]Deals (investment)'!$T:$T,BB$1)</f>
        <v>#VALUE!</v>
      </c>
      <c r="BC1262" s="17" t="e">
        <f>SUMIFS('[1]Deals (Exits)'!$C:$C,'[1]Deals (Exits)'!$B:$B,$A1262)</f>
        <v>#VALUE!</v>
      </c>
      <c r="BD1262" s="17" t="e">
        <f>SUMIFS('[1]Deals (investment)'!$C:$C,'[1]Deals (investment)'!$B:$B,$A1262,'[1]Deals (investment)'!$V:$V,BD$1)</f>
        <v>#VALUE!</v>
      </c>
      <c r="BE1262" s="17" t="e">
        <f>SUMIFS('[1]Deals (investment)'!$C:$C,'[1]Deals (investment)'!$B:$B,$A1262,'[1]Deals (investment)'!$V:$V,BE$1)</f>
        <v>#VALUE!</v>
      </c>
      <c r="BF1262" s="17" t="e">
        <f>SUMIFS('[1]Deals (investment)'!$C:$C,'[1]Deals (investment)'!$B:$B,$A1262,'[1]Deals (investment)'!$V:$V,BF$1)</f>
        <v>#VALUE!</v>
      </c>
      <c r="BG1262" s="17" t="e">
        <f>SUMIFS('[1]Deals (investment)'!$C:$C,'[1]Deals (investment)'!$B:$B,$A1262,'[1]Deals (investment)'!$V:$V,BG$1)</f>
        <v>#VALUE!</v>
      </c>
      <c r="BH1262" s="17" t="e">
        <f>SUMIFS('[1]Deals (investment)'!$C:$C,'[1]Deals (investment)'!$B:$B,$A1262,'[1]Deals (investment)'!$V:$V,BH$1)</f>
        <v>#VALUE!</v>
      </c>
      <c r="BI1262" s="17" t="e">
        <f>SUMIFS('[1]Deals (investment)'!$C:$C,'[1]Deals (investment)'!$B:$B,$A1262,'[1]Deals (investment)'!$V:$V,BI$1)</f>
        <v>#VALUE!</v>
      </c>
      <c r="BJ1262" s="17" t="e">
        <f>SUMIFS('[1]Deals (investment)'!$C:$C,'[1]Deals (investment)'!$B:$B,$A1262,'[1]Deals (investment)'!$V:$V,BJ$1)</f>
        <v>#VALUE!</v>
      </c>
      <c r="BK1262" s="17" t="e">
        <f>SUMIFS('[1]Deals (investment)'!$C:$C,'[1]Deals (investment)'!$B:$B,$A1262,'[1]Deals (investment)'!$V:$V,BK$1)</f>
        <v>#VALUE!</v>
      </c>
      <c r="BL1262" s="17" t="e">
        <f>SUMIFS('[1]Deals (investment)'!$C:$C,'[1]Deals (investment)'!$B:$B,$A1262,'[1]Deals (investment)'!$V:$V,BL$1)</f>
        <v>#VALUE!</v>
      </c>
      <c r="BM1262" s="17" t="e">
        <f>SUMIFS('[1]Deals (investment)'!$C:$C,'[1]Deals (investment)'!$B:$B,$A1262,'[1]Deals (investment)'!$V:$V,BM$1)</f>
        <v>#VALUE!</v>
      </c>
      <c r="BN1262" s="15"/>
      <c r="BO1262" s="15"/>
      <c r="BP1262" s="22"/>
      <c r="BQ1262" s="15"/>
      <c r="BR1262" s="15"/>
      <c r="BS1262" s="15"/>
      <c r="BT1262" s="15"/>
      <c r="BU1262" s="15"/>
      <c r="BV1262" s="15"/>
      <c r="BW1262" s="15"/>
      <c r="BX1262" s="15"/>
      <c r="BY1262" s="15"/>
      <c r="BZ1262" s="15"/>
      <c r="CA1262" s="15"/>
      <c r="CB1262" s="15"/>
      <c r="CC1262" s="15"/>
      <c r="CD1262" s="15" t="str">
        <f t="shared" ref="CD1262:CD1300" si="188">CONCATENATE(A1262,B1262,C1262)</f>
        <v>Nefrids AfricaNefrids Africa is improving Financial Services through Innovation.Active</v>
      </c>
      <c r="CE1262" s="15"/>
      <c r="CF1262" s="15"/>
      <c r="CG1262" s="15"/>
      <c r="CH1262" s="15"/>
      <c r="CI1262" s="15"/>
      <c r="CJ1262" s="15"/>
    </row>
    <row r="1263" spans="1:88" ht="12.75">
      <c r="A1263" s="15" t="s">
        <v>8504</v>
      </c>
      <c r="B1263" s="15" t="s">
        <v>8505</v>
      </c>
      <c r="C1263" s="15" t="s">
        <v>58</v>
      </c>
      <c r="D1263" s="16">
        <v>2012</v>
      </c>
      <c r="E1263" s="15" t="s">
        <v>470</v>
      </c>
      <c r="F1263" s="15"/>
      <c r="G1263" s="15" t="s">
        <v>471</v>
      </c>
      <c r="H1263" s="15"/>
      <c r="I1263" s="15" t="s">
        <v>471</v>
      </c>
      <c r="J1263" s="15"/>
      <c r="K1263" s="17" t="e">
        <f t="shared" si="178"/>
        <v>#VALUE!</v>
      </c>
      <c r="L1263" s="15"/>
      <c r="M1263" s="18" t="e">
        <f t="shared" si="166"/>
        <v>#VALUE!</v>
      </c>
      <c r="N1263" s="15"/>
      <c r="O1263" s="15"/>
      <c r="P1263" s="15"/>
      <c r="Q1263" s="15"/>
      <c r="R1263" s="15"/>
      <c r="S1263" s="19"/>
      <c r="T1263" s="15"/>
      <c r="U1263" s="17"/>
      <c r="V1263" s="15" t="s">
        <v>8506</v>
      </c>
      <c r="W1263" s="15">
        <v>0</v>
      </c>
      <c r="X1263" s="15" t="s">
        <v>107</v>
      </c>
      <c r="Y1263" s="15" t="s">
        <v>8507</v>
      </c>
      <c r="Z1263" s="25" t="s">
        <v>109</v>
      </c>
      <c r="AB1263" s="20" t="s">
        <v>286</v>
      </c>
      <c r="AC1263" s="21" t="s">
        <v>8508</v>
      </c>
      <c r="AD1263" s="27" t="s">
        <v>8509</v>
      </c>
      <c r="AE1263" s="15"/>
      <c r="AF1263" s="15"/>
      <c r="AG1263" s="22">
        <f t="shared" si="187"/>
        <v>0.5161290322580645</v>
      </c>
      <c r="AH1263" s="15" t="str">
        <f t="shared" si="182"/>
        <v/>
      </c>
      <c r="AI1263" s="22" t="str">
        <f>VLOOKUP(A1263,'[1]Deals (investment)'!$B$2:$Z$1497,1,FALSE)</f>
        <v>MeshPower</v>
      </c>
      <c r="AJ1263" s="22">
        <f>VLOOKUP(A1263,'[1]Deals (investment)'!$B$2:$Z$870,15,FALSE)</f>
        <v>0</v>
      </c>
      <c r="AK1263" s="17" t="e">
        <f>VLOOKUP(A1263,'[1]Deals (Exits)'!B:B,1,FALSE)</f>
        <v>#N/A</v>
      </c>
      <c r="AL1263" s="23">
        <f>VLOOKUP(G1263,[1]Lookups!$V$3:$Y$197,4,FALSE)</f>
        <v>0</v>
      </c>
      <c r="AM1263" s="17" t="str">
        <f>VLOOKUP(X1263,[1]Lookups!$B$3:$C$200,2,FALSE)</f>
        <v>Energy &amp; Resources</v>
      </c>
      <c r="AN1263" s="17" t="e">
        <f>VLOOKUP(R1263,[1]Lookups!$H$3:$I$69,2,FALSE)</f>
        <v>#N/A</v>
      </c>
      <c r="AO1263" s="17" t="e">
        <f>VLOOKUP(T1263,[1]Lookups!$H$3:$I$69,2,FALSE)</f>
        <v>#N/A</v>
      </c>
      <c r="AP1263" s="17" t="e">
        <f>VLOOKUP(AN1263,[1]Lookups!$N$3:$O$11,2,FALSE)</f>
        <v>#N/A</v>
      </c>
      <c r="AQ1263" s="18" t="e">
        <f>COUNTIFS('[1]Deals (investment)'!$B:$B,$A1263)</f>
        <v>#VALUE!</v>
      </c>
      <c r="AR1263" s="18" t="e">
        <f>COUNTIFS('[1]Deals (investment)'!$B:$B,$A1263,'[1]Deals (investment)'!$T:$T,$AW$1)+COUNTIFS('[1]Deals (investment)'!$B:$B,$A1263,'[1]Deals (investment)'!$T:$T,$AX$1)+COUNTIFS('[1]Deals (investment)'!$B:$B,$A1263,'[1]Deals (investment)'!$T:$T,$AY$1)</f>
        <v>#VALUE!</v>
      </c>
      <c r="AS1263" s="17" t="e">
        <f>SUMIFS('[1]Deals (investment)'!$C:$C,'[1]Deals (investment)'!$B:$B,$A1263)</f>
        <v>#VALUE!</v>
      </c>
      <c r="AT1263" s="17" t="e">
        <f t="shared" si="179"/>
        <v>#VALUE!</v>
      </c>
      <c r="AU1263" s="18" t="e">
        <f>COUNTIF('[1]Deals (Exits)'!$B:$B,A1263)</f>
        <v>#VALUE!</v>
      </c>
      <c r="AV1263" s="17" t="e">
        <f>SUMIFS('[1]Deals (investment)'!$C:$C,'[1]Deals (investment)'!$B:$B,$A1263,'[1]Deals (investment)'!$T:$T,AV$1)</f>
        <v>#VALUE!</v>
      </c>
      <c r="AW1263" s="17" t="e">
        <f>SUMIFS('[1]Deals (investment)'!$C:$C,'[1]Deals (investment)'!$B:$B,$A1263,'[1]Deals (investment)'!$T:$T,AW$1)</f>
        <v>#VALUE!</v>
      </c>
      <c r="AX1263" s="17" t="e">
        <f>SUMIFS('[1]Deals (investment)'!$C:$C,'[1]Deals (investment)'!$B:$B,$A1263,'[1]Deals (investment)'!$T:$T,AX$1)</f>
        <v>#VALUE!</v>
      </c>
      <c r="AY1263" s="17" t="e">
        <f>SUMIFS('[1]Deals (investment)'!$C:$C,'[1]Deals (investment)'!$B:$B,$A1263,'[1]Deals (investment)'!$T:$T,AY$1)</f>
        <v>#VALUE!</v>
      </c>
      <c r="AZ1263" s="17" t="e">
        <f>SUMIFS('[1]Deals (investment)'!$C:$C,'[1]Deals (investment)'!$B:$B,$A1263,'[1]Deals (investment)'!$T:$T,AZ$1)</f>
        <v>#VALUE!</v>
      </c>
      <c r="BA1263" s="17" t="e">
        <f>SUMIFS('[1]Deals (investment)'!$C:$C,'[1]Deals (investment)'!$B:$B,$A1263,'[1]Deals (investment)'!$T:$T,BA$1)</f>
        <v>#VALUE!</v>
      </c>
      <c r="BB1263" s="17" t="e">
        <f>SUMIFS('[1]Deals (investment)'!$C:$C,'[1]Deals (investment)'!$B:$B,$A1263,'[1]Deals (investment)'!$T:$T,BB$1)</f>
        <v>#VALUE!</v>
      </c>
      <c r="BC1263" s="17" t="e">
        <f>SUMIFS('[1]Deals (Exits)'!$C:$C,'[1]Deals (Exits)'!$B:$B,$A1263)</f>
        <v>#VALUE!</v>
      </c>
      <c r="BD1263" s="17" t="e">
        <f>SUMIFS('[1]Deals (investment)'!$C:$C,'[1]Deals (investment)'!$B:$B,$A1263,'[1]Deals (investment)'!$V:$V,BD$1)</f>
        <v>#VALUE!</v>
      </c>
      <c r="BE1263" s="17" t="e">
        <f>SUMIFS('[1]Deals (investment)'!$C:$C,'[1]Deals (investment)'!$B:$B,$A1263,'[1]Deals (investment)'!$V:$V,BE$1)</f>
        <v>#VALUE!</v>
      </c>
      <c r="BF1263" s="17" t="e">
        <f>SUMIFS('[1]Deals (investment)'!$C:$C,'[1]Deals (investment)'!$B:$B,$A1263,'[1]Deals (investment)'!$V:$V,BF$1)</f>
        <v>#VALUE!</v>
      </c>
      <c r="BG1263" s="17" t="e">
        <f>SUMIFS('[1]Deals (investment)'!$C:$C,'[1]Deals (investment)'!$B:$B,$A1263,'[1]Deals (investment)'!$V:$V,BG$1)</f>
        <v>#VALUE!</v>
      </c>
      <c r="BH1263" s="17" t="e">
        <f>SUMIFS('[1]Deals (investment)'!$C:$C,'[1]Deals (investment)'!$B:$B,$A1263,'[1]Deals (investment)'!$V:$V,BH$1)</f>
        <v>#VALUE!</v>
      </c>
      <c r="BI1263" s="17" t="e">
        <f>SUMIFS('[1]Deals (investment)'!$C:$C,'[1]Deals (investment)'!$B:$B,$A1263,'[1]Deals (investment)'!$V:$V,BI$1)</f>
        <v>#VALUE!</v>
      </c>
      <c r="BJ1263" s="17" t="e">
        <f>SUMIFS('[1]Deals (investment)'!$C:$C,'[1]Deals (investment)'!$B:$B,$A1263,'[1]Deals (investment)'!$V:$V,BJ$1)</f>
        <v>#VALUE!</v>
      </c>
      <c r="BK1263" s="17" t="e">
        <f>SUMIFS('[1]Deals (investment)'!$C:$C,'[1]Deals (investment)'!$B:$B,$A1263,'[1]Deals (investment)'!$V:$V,BK$1)</f>
        <v>#VALUE!</v>
      </c>
      <c r="BL1263" s="17" t="e">
        <f>SUMIFS('[1]Deals (investment)'!$C:$C,'[1]Deals (investment)'!$B:$B,$A1263,'[1]Deals (investment)'!$V:$V,BL$1)</f>
        <v>#VALUE!</v>
      </c>
      <c r="BM1263" s="17" t="e">
        <f>SUMIFS('[1]Deals (investment)'!$C:$C,'[1]Deals (investment)'!$B:$B,$A1263,'[1]Deals (investment)'!$V:$V,BM$1)</f>
        <v>#VALUE!</v>
      </c>
      <c r="BN1263" s="15"/>
      <c r="BO1263" s="15"/>
      <c r="BP1263" s="22"/>
      <c r="BQ1263" s="15"/>
      <c r="BR1263" s="15"/>
      <c r="BS1263" s="15"/>
      <c r="BT1263" s="15"/>
      <c r="BU1263" s="15"/>
      <c r="BV1263" s="15"/>
      <c r="BW1263" s="15"/>
      <c r="BX1263" s="15"/>
      <c r="BY1263" s="15"/>
      <c r="BZ1263" s="15"/>
      <c r="CA1263" s="15"/>
      <c r="CB1263" s="15"/>
      <c r="CC1263" s="15"/>
      <c r="CD1263" s="15" t="str">
        <f t="shared" si="188"/>
        <v>MeshPowerMeshPower provides automated electricity grids for rural electrificationActive</v>
      </c>
      <c r="CE1263" s="15"/>
      <c r="CF1263" s="15"/>
      <c r="CG1263" s="15"/>
      <c r="CH1263" s="15"/>
      <c r="CI1263" s="15"/>
      <c r="CJ1263" s="15"/>
    </row>
    <row r="1264" spans="1:88" ht="12.75">
      <c r="A1264" s="15" t="s">
        <v>8510</v>
      </c>
      <c r="B1264" s="15" t="s">
        <v>8511</v>
      </c>
      <c r="C1264" s="15" t="s">
        <v>58</v>
      </c>
      <c r="D1264" s="16">
        <v>2005</v>
      </c>
      <c r="E1264" s="15" t="s">
        <v>8512</v>
      </c>
      <c r="F1264" s="15"/>
      <c r="G1264" s="15"/>
      <c r="H1264" s="15"/>
      <c r="I1264" s="15"/>
      <c r="J1264" s="15"/>
      <c r="K1264" s="17" t="e">
        <f t="shared" si="178"/>
        <v>#VALUE!</v>
      </c>
      <c r="L1264" s="15"/>
      <c r="M1264" s="18" t="e">
        <f t="shared" si="166"/>
        <v>#VALUE!</v>
      </c>
      <c r="N1264" s="15"/>
      <c r="O1264" s="15"/>
      <c r="P1264" s="15"/>
      <c r="Q1264" s="15"/>
      <c r="R1264" s="15"/>
      <c r="S1264" s="19"/>
      <c r="T1264" s="15"/>
      <c r="U1264" s="17"/>
      <c r="V1264" s="15" t="s">
        <v>8513</v>
      </c>
      <c r="W1264" s="15"/>
      <c r="X1264" s="15" t="s">
        <v>158</v>
      </c>
      <c r="Y1264" s="15" t="s">
        <v>8514</v>
      </c>
      <c r="AB1264" s="20"/>
      <c r="AC1264" s="21" t="s">
        <v>8515</v>
      </c>
      <c r="AD1264" s="21" t="s">
        <v>8516</v>
      </c>
      <c r="AE1264" s="21" t="s">
        <v>8517</v>
      </c>
      <c r="AF1264" s="21" t="s">
        <v>8518</v>
      </c>
      <c r="AG1264" s="22">
        <f t="shared" si="187"/>
        <v>0.41935483870967744</v>
      </c>
      <c r="AH1264" s="15" t="str">
        <f t="shared" si="182"/>
        <v/>
      </c>
      <c r="AI1264" s="22" t="e">
        <f>VLOOKUP(A1264,'[1]Deals (investment)'!$B$2:$Z$1497,1,FALSE)</f>
        <v>#N/A</v>
      </c>
      <c r="AJ1264" s="22" t="e">
        <f>VLOOKUP(A1264,'[1]Deals (investment)'!$B$2:$Z$870,15,FALSE)</f>
        <v>#N/A</v>
      </c>
      <c r="AK1264" s="17" t="e">
        <f>VLOOKUP(A1264,'[1]Deals (Exits)'!B:B,1,FALSE)</f>
        <v>#N/A</v>
      </c>
      <c r="AL1264" s="23" t="e">
        <f>VLOOKUP(G1264,[1]Lookups!$V$3:$Y$197,4,FALSE)</f>
        <v>#N/A</v>
      </c>
      <c r="AM1264" s="17" t="str">
        <f>VLOOKUP(X1264,[1]Lookups!$B$3:$C$200,2,FALSE)</f>
        <v>Financial Services</v>
      </c>
      <c r="AN1264" s="17" t="e">
        <f>VLOOKUP(R1264,[1]Lookups!$H$3:$I$69,2,FALSE)</f>
        <v>#N/A</v>
      </c>
      <c r="AO1264" s="17" t="e">
        <f>VLOOKUP(T1264,[1]Lookups!$H$3:$I$69,2,FALSE)</f>
        <v>#N/A</v>
      </c>
      <c r="AP1264" s="17" t="e">
        <f>VLOOKUP(AN1264,[1]Lookups!$N$3:$O$11,2,FALSE)</f>
        <v>#N/A</v>
      </c>
      <c r="AQ1264" s="18" t="e">
        <f>COUNTIFS('[1]Deals (investment)'!$B:$B,$A1264)</f>
        <v>#VALUE!</v>
      </c>
      <c r="AR1264" s="18" t="e">
        <f>COUNTIFS('[1]Deals (investment)'!$B:$B,$A1264,'[1]Deals (investment)'!$T:$T,$AW$1)+COUNTIFS('[1]Deals (investment)'!$B:$B,$A1264,'[1]Deals (investment)'!$T:$T,$AX$1)+COUNTIFS('[1]Deals (investment)'!$B:$B,$A1264,'[1]Deals (investment)'!$T:$T,$AY$1)</f>
        <v>#VALUE!</v>
      </c>
      <c r="AS1264" s="17" t="e">
        <f>SUMIFS('[1]Deals (investment)'!$C:$C,'[1]Deals (investment)'!$B:$B,$A1264)</f>
        <v>#VALUE!</v>
      </c>
      <c r="AT1264" s="17" t="e">
        <f t="shared" si="179"/>
        <v>#VALUE!</v>
      </c>
      <c r="AU1264" s="18" t="e">
        <f>COUNTIF('[1]Deals (Exits)'!$B:$B,A1264)</f>
        <v>#VALUE!</v>
      </c>
      <c r="AV1264" s="17" t="e">
        <f>SUMIFS('[1]Deals (investment)'!$C:$C,'[1]Deals (investment)'!$B:$B,$A1264,'[1]Deals (investment)'!$T:$T,AV$1)</f>
        <v>#VALUE!</v>
      </c>
      <c r="AW1264" s="17" t="e">
        <f>SUMIFS('[1]Deals (investment)'!$C:$C,'[1]Deals (investment)'!$B:$B,$A1264,'[1]Deals (investment)'!$T:$T,AW$1)</f>
        <v>#VALUE!</v>
      </c>
      <c r="AX1264" s="17" t="e">
        <f>SUMIFS('[1]Deals (investment)'!$C:$C,'[1]Deals (investment)'!$B:$B,$A1264,'[1]Deals (investment)'!$T:$T,AX$1)</f>
        <v>#VALUE!</v>
      </c>
      <c r="AY1264" s="17" t="e">
        <f>SUMIFS('[1]Deals (investment)'!$C:$C,'[1]Deals (investment)'!$B:$B,$A1264,'[1]Deals (investment)'!$T:$T,AY$1)</f>
        <v>#VALUE!</v>
      </c>
      <c r="AZ1264" s="17" t="e">
        <f>SUMIFS('[1]Deals (investment)'!$C:$C,'[1]Deals (investment)'!$B:$B,$A1264,'[1]Deals (investment)'!$T:$T,AZ$1)</f>
        <v>#VALUE!</v>
      </c>
      <c r="BA1264" s="17" t="e">
        <f>SUMIFS('[1]Deals (investment)'!$C:$C,'[1]Deals (investment)'!$B:$B,$A1264,'[1]Deals (investment)'!$T:$T,BA$1)</f>
        <v>#VALUE!</v>
      </c>
      <c r="BB1264" s="17" t="e">
        <f>SUMIFS('[1]Deals (investment)'!$C:$C,'[1]Deals (investment)'!$B:$B,$A1264,'[1]Deals (investment)'!$T:$T,BB$1)</f>
        <v>#VALUE!</v>
      </c>
      <c r="BC1264" s="17" t="e">
        <f>SUMIFS('[1]Deals (Exits)'!$C:$C,'[1]Deals (Exits)'!$B:$B,$A1264)</f>
        <v>#VALUE!</v>
      </c>
      <c r="BD1264" s="17" t="e">
        <f>SUMIFS('[1]Deals (investment)'!$C:$C,'[1]Deals (investment)'!$B:$B,$A1264,'[1]Deals (investment)'!$V:$V,BD$1)</f>
        <v>#VALUE!</v>
      </c>
      <c r="BE1264" s="17" t="e">
        <f>SUMIFS('[1]Deals (investment)'!$C:$C,'[1]Deals (investment)'!$B:$B,$A1264,'[1]Deals (investment)'!$V:$V,BE$1)</f>
        <v>#VALUE!</v>
      </c>
      <c r="BF1264" s="17" t="e">
        <f>SUMIFS('[1]Deals (investment)'!$C:$C,'[1]Deals (investment)'!$B:$B,$A1264,'[1]Deals (investment)'!$V:$V,BF$1)</f>
        <v>#VALUE!</v>
      </c>
      <c r="BG1264" s="17" t="e">
        <f>SUMIFS('[1]Deals (investment)'!$C:$C,'[1]Deals (investment)'!$B:$B,$A1264,'[1]Deals (investment)'!$V:$V,BG$1)</f>
        <v>#VALUE!</v>
      </c>
      <c r="BH1264" s="17" t="e">
        <f>SUMIFS('[1]Deals (investment)'!$C:$C,'[1]Deals (investment)'!$B:$B,$A1264,'[1]Deals (investment)'!$V:$V,BH$1)</f>
        <v>#VALUE!</v>
      </c>
      <c r="BI1264" s="17" t="e">
        <f>SUMIFS('[1]Deals (investment)'!$C:$C,'[1]Deals (investment)'!$B:$B,$A1264,'[1]Deals (investment)'!$V:$V,BI$1)</f>
        <v>#VALUE!</v>
      </c>
      <c r="BJ1264" s="17" t="e">
        <f>SUMIFS('[1]Deals (investment)'!$C:$C,'[1]Deals (investment)'!$B:$B,$A1264,'[1]Deals (investment)'!$V:$V,BJ$1)</f>
        <v>#VALUE!</v>
      </c>
      <c r="BK1264" s="17" t="e">
        <f>SUMIFS('[1]Deals (investment)'!$C:$C,'[1]Deals (investment)'!$B:$B,$A1264,'[1]Deals (investment)'!$V:$V,BK$1)</f>
        <v>#VALUE!</v>
      </c>
      <c r="BL1264" s="17" t="e">
        <f>SUMIFS('[1]Deals (investment)'!$C:$C,'[1]Deals (investment)'!$B:$B,$A1264,'[1]Deals (investment)'!$V:$V,BL$1)</f>
        <v>#VALUE!</v>
      </c>
      <c r="BM1264" s="17" t="e">
        <f>SUMIFS('[1]Deals (investment)'!$C:$C,'[1]Deals (investment)'!$B:$B,$A1264,'[1]Deals (investment)'!$V:$V,BM$1)</f>
        <v>#VALUE!</v>
      </c>
      <c r="BN1264" s="15"/>
      <c r="BO1264" s="15"/>
      <c r="BP1264" s="22"/>
      <c r="BQ1264" s="15"/>
      <c r="BR1264" s="15"/>
      <c r="BS1264" s="15"/>
      <c r="BT1264" s="15"/>
      <c r="BU1264" s="15"/>
      <c r="BV1264" s="15"/>
      <c r="BW1264" s="15"/>
      <c r="BX1264" s="15"/>
      <c r="BY1264" s="15"/>
      <c r="BZ1264" s="15"/>
      <c r="CA1264" s="15"/>
      <c r="CB1264" s="15"/>
      <c r="CC1264" s="15"/>
      <c r="CD1264" s="15" t="str">
        <f t="shared" si="188"/>
        <v>MicroensureMicroEnsure is a specialist provider of insurance to the low and middle-income market with more than four million active clients in 13 countries.Active</v>
      </c>
      <c r="CE1264" s="15"/>
      <c r="CF1264" s="15"/>
      <c r="CG1264" s="15"/>
      <c r="CH1264" s="15"/>
      <c r="CI1264" s="15"/>
      <c r="CJ1264" s="15"/>
    </row>
    <row r="1265" spans="1:88" ht="12.75">
      <c r="A1265" s="15" t="s">
        <v>8519</v>
      </c>
      <c r="B1265" s="15" t="s">
        <v>8520</v>
      </c>
      <c r="C1265" s="15"/>
      <c r="D1265" s="16">
        <v>1991</v>
      </c>
      <c r="E1265" s="15" t="s">
        <v>8521</v>
      </c>
      <c r="F1265" s="15"/>
      <c r="G1265" s="15"/>
      <c r="H1265" s="15"/>
      <c r="I1265" s="15"/>
      <c r="J1265" s="15"/>
      <c r="K1265" s="17" t="e">
        <f t="shared" si="178"/>
        <v>#VALUE!</v>
      </c>
      <c r="L1265" s="15"/>
      <c r="M1265" s="18" t="e">
        <f t="shared" si="166"/>
        <v>#VALUE!</v>
      </c>
      <c r="N1265" s="15"/>
      <c r="O1265" s="15"/>
      <c r="P1265" s="15"/>
      <c r="Q1265" s="15"/>
      <c r="R1265" s="15"/>
      <c r="S1265" s="19"/>
      <c r="T1265" s="15"/>
      <c r="U1265" s="17"/>
      <c r="V1265" s="15" t="s">
        <v>8522</v>
      </c>
      <c r="W1265" s="15"/>
      <c r="X1265" s="15" t="s">
        <v>4513</v>
      </c>
      <c r="Y1265" s="15" t="s">
        <v>8523</v>
      </c>
      <c r="AB1265" s="20"/>
      <c r="AC1265" s="21" t="s">
        <v>8524</v>
      </c>
      <c r="AD1265" s="15"/>
      <c r="AE1265" s="21" t="s">
        <v>8525</v>
      </c>
      <c r="AF1265" s="21" t="s">
        <v>8526</v>
      </c>
      <c r="AG1265" s="22">
        <f t="shared" si="187"/>
        <v>0.35483870967741937</v>
      </c>
      <c r="AH1265" s="15" t="str">
        <f t="shared" si="182"/>
        <v/>
      </c>
      <c r="AI1265" s="22" t="e">
        <f>VLOOKUP(A1265,'[1]Deals (investment)'!$B$2:$Z$1497,1,FALSE)</f>
        <v>#N/A</v>
      </c>
      <c r="AJ1265" s="22" t="e">
        <f>VLOOKUP(A1265,'[1]Deals (investment)'!$B$2:$Z$870,15,FALSE)</f>
        <v>#N/A</v>
      </c>
      <c r="AK1265" s="17" t="e">
        <f>VLOOKUP(A1265,'[1]Deals (Exits)'!B:B,1,FALSE)</f>
        <v>#N/A</v>
      </c>
      <c r="AL1265" s="23" t="e">
        <f>VLOOKUP(G1265,[1]Lookups!$V$3:$Y$197,4,FALSE)</f>
        <v>#N/A</v>
      </c>
      <c r="AM1265" s="17" t="str">
        <f>VLOOKUP(X1265,[1]Lookups!$B$3:$C$200,2,FALSE)</f>
        <v>Other Technologies &amp; Information Technology</v>
      </c>
      <c r="AN1265" s="17" t="e">
        <f>VLOOKUP(R1265,[1]Lookups!$H$3:$I$69,2,FALSE)</f>
        <v>#N/A</v>
      </c>
      <c r="AO1265" s="17" t="e">
        <f>VLOOKUP(T1265,[1]Lookups!$H$3:$I$69,2,FALSE)</f>
        <v>#N/A</v>
      </c>
      <c r="AP1265" s="17" t="e">
        <f>VLOOKUP(AN1265,[1]Lookups!$N$3:$O$11,2,FALSE)</f>
        <v>#N/A</v>
      </c>
      <c r="AQ1265" s="18" t="e">
        <f>COUNTIFS('[1]Deals (investment)'!$B:$B,$A1265)</f>
        <v>#VALUE!</v>
      </c>
      <c r="AR1265" s="18" t="e">
        <f>COUNTIFS('[1]Deals (investment)'!$B:$B,$A1265,'[1]Deals (investment)'!$T:$T,$AW$1)+COUNTIFS('[1]Deals (investment)'!$B:$B,$A1265,'[1]Deals (investment)'!$T:$T,$AX$1)+COUNTIFS('[1]Deals (investment)'!$B:$B,$A1265,'[1]Deals (investment)'!$T:$T,$AY$1)</f>
        <v>#VALUE!</v>
      </c>
      <c r="AS1265" s="17" t="e">
        <f>SUMIFS('[1]Deals (investment)'!$C:$C,'[1]Deals (investment)'!$B:$B,$A1265)</f>
        <v>#VALUE!</v>
      </c>
      <c r="AT1265" s="17" t="e">
        <f t="shared" si="179"/>
        <v>#VALUE!</v>
      </c>
      <c r="AU1265" s="18" t="e">
        <f>COUNTIF('[1]Deals (Exits)'!$B:$B,A1265)</f>
        <v>#VALUE!</v>
      </c>
      <c r="AV1265" s="17" t="e">
        <f>SUMIFS('[1]Deals (investment)'!$C:$C,'[1]Deals (investment)'!$B:$B,$A1265,'[1]Deals (investment)'!$T:$T,AV$1)</f>
        <v>#VALUE!</v>
      </c>
      <c r="AW1265" s="17" t="e">
        <f>SUMIFS('[1]Deals (investment)'!$C:$C,'[1]Deals (investment)'!$B:$B,$A1265,'[1]Deals (investment)'!$T:$T,AW$1)</f>
        <v>#VALUE!</v>
      </c>
      <c r="AX1265" s="17" t="e">
        <f>SUMIFS('[1]Deals (investment)'!$C:$C,'[1]Deals (investment)'!$B:$B,$A1265,'[1]Deals (investment)'!$T:$T,AX$1)</f>
        <v>#VALUE!</v>
      </c>
      <c r="AY1265" s="17" t="e">
        <f>SUMIFS('[1]Deals (investment)'!$C:$C,'[1]Deals (investment)'!$B:$B,$A1265,'[1]Deals (investment)'!$T:$T,AY$1)</f>
        <v>#VALUE!</v>
      </c>
      <c r="AZ1265" s="17" t="e">
        <f>SUMIFS('[1]Deals (investment)'!$C:$C,'[1]Deals (investment)'!$B:$B,$A1265,'[1]Deals (investment)'!$T:$T,AZ$1)</f>
        <v>#VALUE!</v>
      </c>
      <c r="BA1265" s="17" t="e">
        <f>SUMIFS('[1]Deals (investment)'!$C:$C,'[1]Deals (investment)'!$B:$B,$A1265,'[1]Deals (investment)'!$T:$T,BA$1)</f>
        <v>#VALUE!</v>
      </c>
      <c r="BB1265" s="17" t="e">
        <f>SUMIFS('[1]Deals (investment)'!$C:$C,'[1]Deals (investment)'!$B:$B,$A1265,'[1]Deals (investment)'!$T:$T,BB$1)</f>
        <v>#VALUE!</v>
      </c>
      <c r="BC1265" s="17" t="e">
        <f>SUMIFS('[1]Deals (Exits)'!$C:$C,'[1]Deals (Exits)'!$B:$B,$A1265)</f>
        <v>#VALUE!</v>
      </c>
      <c r="BD1265" s="17" t="e">
        <f>SUMIFS('[1]Deals (investment)'!$C:$C,'[1]Deals (investment)'!$B:$B,$A1265,'[1]Deals (investment)'!$V:$V,BD$1)</f>
        <v>#VALUE!</v>
      </c>
      <c r="BE1265" s="17" t="e">
        <f>SUMIFS('[1]Deals (investment)'!$C:$C,'[1]Deals (investment)'!$B:$B,$A1265,'[1]Deals (investment)'!$V:$V,BE$1)</f>
        <v>#VALUE!</v>
      </c>
      <c r="BF1265" s="17" t="e">
        <f>SUMIFS('[1]Deals (investment)'!$C:$C,'[1]Deals (investment)'!$B:$B,$A1265,'[1]Deals (investment)'!$V:$V,BF$1)</f>
        <v>#VALUE!</v>
      </c>
      <c r="BG1265" s="17" t="e">
        <f>SUMIFS('[1]Deals (investment)'!$C:$C,'[1]Deals (investment)'!$B:$B,$A1265,'[1]Deals (investment)'!$V:$V,BG$1)</f>
        <v>#VALUE!</v>
      </c>
      <c r="BH1265" s="17" t="e">
        <f>SUMIFS('[1]Deals (investment)'!$C:$C,'[1]Deals (investment)'!$B:$B,$A1265,'[1]Deals (investment)'!$V:$V,BH$1)</f>
        <v>#VALUE!</v>
      </c>
      <c r="BI1265" s="17" t="e">
        <f>SUMIFS('[1]Deals (investment)'!$C:$C,'[1]Deals (investment)'!$B:$B,$A1265,'[1]Deals (investment)'!$V:$V,BI$1)</f>
        <v>#VALUE!</v>
      </c>
      <c r="BJ1265" s="17" t="e">
        <f>SUMIFS('[1]Deals (investment)'!$C:$C,'[1]Deals (investment)'!$B:$B,$A1265,'[1]Deals (investment)'!$V:$V,BJ$1)</f>
        <v>#VALUE!</v>
      </c>
      <c r="BK1265" s="17" t="e">
        <f>SUMIFS('[1]Deals (investment)'!$C:$C,'[1]Deals (investment)'!$B:$B,$A1265,'[1]Deals (investment)'!$V:$V,BK$1)</f>
        <v>#VALUE!</v>
      </c>
      <c r="BL1265" s="17" t="e">
        <f>SUMIFS('[1]Deals (investment)'!$C:$C,'[1]Deals (investment)'!$B:$B,$A1265,'[1]Deals (investment)'!$V:$V,BL$1)</f>
        <v>#VALUE!</v>
      </c>
      <c r="BM1265" s="17" t="e">
        <f>SUMIFS('[1]Deals (investment)'!$C:$C,'[1]Deals (investment)'!$B:$B,$A1265,'[1]Deals (investment)'!$V:$V,BM$1)</f>
        <v>#VALUE!</v>
      </c>
      <c r="BN1265" s="15"/>
      <c r="BO1265" s="15"/>
      <c r="BP1265" s="22"/>
      <c r="BQ1265" s="15"/>
      <c r="BR1265" s="15"/>
      <c r="BS1265" s="15"/>
      <c r="BT1265" s="15"/>
      <c r="BU1265" s="15"/>
      <c r="BV1265" s="15"/>
      <c r="BW1265" s="15"/>
      <c r="BX1265" s="15"/>
      <c r="BY1265" s="15"/>
      <c r="BZ1265" s="15"/>
      <c r="CA1265" s="15"/>
      <c r="CB1265" s="15"/>
      <c r="CC1265" s="15"/>
      <c r="CD1265" s="15" t="str">
        <f t="shared" si="188"/>
        <v>MicromobileMicromax Informatics offers mobile phone solutions and wireless technologies for mobile users</v>
      </c>
      <c r="CE1265" s="15"/>
      <c r="CF1265" s="15"/>
      <c r="CG1265" s="15"/>
      <c r="CH1265" s="15"/>
      <c r="CI1265" s="15"/>
      <c r="CJ1265" s="15"/>
    </row>
    <row r="1266" spans="1:88" ht="12.75">
      <c r="A1266" s="15" t="s">
        <v>8527</v>
      </c>
      <c r="B1266" s="15"/>
      <c r="C1266" s="15"/>
      <c r="D1266" s="16"/>
      <c r="E1266" s="15"/>
      <c r="F1266" s="15"/>
      <c r="G1266" s="15"/>
      <c r="H1266" s="15"/>
      <c r="I1266" s="15"/>
      <c r="J1266" s="15"/>
      <c r="K1266" s="17" t="e">
        <f t="shared" si="178"/>
        <v>#VALUE!</v>
      </c>
      <c r="L1266" s="15"/>
      <c r="M1266" s="18" t="e">
        <f t="shared" si="166"/>
        <v>#VALUE!</v>
      </c>
      <c r="N1266" s="15"/>
      <c r="O1266" s="15"/>
      <c r="P1266" s="15"/>
      <c r="Q1266" s="24" t="e">
        <f ca="1">_xludf.MAXIFS('[1]Deals (investment)'!A:A,'[1]Deals (investment)'!B:B,A1266)</f>
        <v>#NAME?</v>
      </c>
      <c r="R1266" s="15"/>
      <c r="S1266" s="19"/>
      <c r="T1266" s="15"/>
      <c r="U1266" s="17"/>
      <c r="V1266" s="15"/>
      <c r="W1266" s="15"/>
      <c r="X1266" s="15"/>
      <c r="Y1266" s="15"/>
      <c r="AB1266" s="20"/>
      <c r="AC1266" s="15"/>
      <c r="AD1266" s="15"/>
      <c r="AE1266" s="15"/>
      <c r="AF1266" s="15"/>
      <c r="AG1266" s="22">
        <f t="shared" ca="1" si="187"/>
        <v>9.6774193548387094E-2</v>
      </c>
      <c r="AH1266" s="15" t="str">
        <f t="shared" si="182"/>
        <v/>
      </c>
      <c r="AI1266" s="22" t="e">
        <f>VLOOKUP(A1266,'[1]Deals (investment)'!$B$2:$Z$1497,1,FALSE)</f>
        <v>#N/A</v>
      </c>
      <c r="AJ1266" s="22" t="e">
        <f>VLOOKUP(A1266,'[1]Deals (investment)'!$B$2:$Z$870,15,FALSE)</f>
        <v>#N/A</v>
      </c>
      <c r="AK1266" s="17" t="e">
        <f>VLOOKUP(A1266,'[1]Deals (Exits)'!B:B,1,FALSE)</f>
        <v>#N/A</v>
      </c>
      <c r="AL1266" s="23" t="e">
        <f>VLOOKUP(G1266,[1]Lookups!$V$3:$Y$197,4,FALSE)</f>
        <v>#N/A</v>
      </c>
      <c r="AM1266" s="17" t="e">
        <f>VLOOKUP(X1266,[1]Lookups!$B$3:$C$200,2,FALSE)</f>
        <v>#N/A</v>
      </c>
      <c r="AN1266" s="17" t="e">
        <f>VLOOKUP(R1266,[1]Lookups!$H$3:$I$69,2,FALSE)</f>
        <v>#N/A</v>
      </c>
      <c r="AO1266" s="17" t="e">
        <f>VLOOKUP(T1266,[1]Lookups!$H$3:$I$69,2,FALSE)</f>
        <v>#N/A</v>
      </c>
      <c r="AP1266" s="17" t="e">
        <f>VLOOKUP(AN1266,[1]Lookups!$N$3:$O$11,2,FALSE)</f>
        <v>#N/A</v>
      </c>
      <c r="AQ1266" s="18" t="e">
        <f>COUNTIFS('[1]Deals (investment)'!$B:$B,$A1266)</f>
        <v>#VALUE!</v>
      </c>
      <c r="AR1266" s="18" t="e">
        <f>COUNTIFS('[1]Deals (investment)'!$B:$B,$A1266,'[1]Deals (investment)'!$T:$T,$AW$1)+COUNTIFS('[1]Deals (investment)'!$B:$B,$A1266,'[1]Deals (investment)'!$T:$T,$AX$1)+COUNTIFS('[1]Deals (investment)'!$B:$B,$A1266,'[1]Deals (investment)'!$T:$T,$AY$1)</f>
        <v>#VALUE!</v>
      </c>
      <c r="AS1266" s="17" t="e">
        <f>SUMIFS('[1]Deals (investment)'!$C:$C,'[1]Deals (investment)'!$B:$B,$A1266)</f>
        <v>#VALUE!</v>
      </c>
      <c r="AT1266" s="17" t="e">
        <f t="shared" si="179"/>
        <v>#VALUE!</v>
      </c>
      <c r="AU1266" s="18" t="e">
        <f>COUNTIF('[1]Deals (Exits)'!$B:$B,A1266)</f>
        <v>#VALUE!</v>
      </c>
      <c r="AV1266" s="17" t="e">
        <f>SUMIFS('[1]Deals (investment)'!$C:$C,'[1]Deals (investment)'!$B:$B,$A1266,'[1]Deals (investment)'!$T:$T,AV$1)</f>
        <v>#VALUE!</v>
      </c>
      <c r="AW1266" s="17" t="e">
        <f>SUMIFS('[1]Deals (investment)'!$C:$C,'[1]Deals (investment)'!$B:$B,$A1266,'[1]Deals (investment)'!$T:$T,AW$1)</f>
        <v>#VALUE!</v>
      </c>
      <c r="AX1266" s="17" t="e">
        <f>SUMIFS('[1]Deals (investment)'!$C:$C,'[1]Deals (investment)'!$B:$B,$A1266,'[1]Deals (investment)'!$T:$T,AX$1)</f>
        <v>#VALUE!</v>
      </c>
      <c r="AY1266" s="17" t="e">
        <f>SUMIFS('[1]Deals (investment)'!$C:$C,'[1]Deals (investment)'!$B:$B,$A1266,'[1]Deals (investment)'!$T:$T,AY$1)</f>
        <v>#VALUE!</v>
      </c>
      <c r="AZ1266" s="17" t="e">
        <f>SUMIFS('[1]Deals (investment)'!$C:$C,'[1]Deals (investment)'!$B:$B,$A1266,'[1]Deals (investment)'!$T:$T,AZ$1)</f>
        <v>#VALUE!</v>
      </c>
      <c r="BA1266" s="17" t="e">
        <f>SUMIFS('[1]Deals (investment)'!$C:$C,'[1]Deals (investment)'!$B:$B,$A1266,'[1]Deals (investment)'!$T:$T,BA$1)</f>
        <v>#VALUE!</v>
      </c>
      <c r="BB1266" s="17" t="e">
        <f>SUMIFS('[1]Deals (investment)'!$C:$C,'[1]Deals (investment)'!$B:$B,$A1266,'[1]Deals (investment)'!$T:$T,BB$1)</f>
        <v>#VALUE!</v>
      </c>
      <c r="BC1266" s="17" t="e">
        <f>SUMIFS('[1]Deals (Exits)'!$C:$C,'[1]Deals (Exits)'!$B:$B,$A1266)</f>
        <v>#VALUE!</v>
      </c>
      <c r="BD1266" s="17" t="e">
        <f>SUMIFS('[1]Deals (investment)'!$C:$C,'[1]Deals (investment)'!$B:$B,$A1266,'[1]Deals (investment)'!$V:$V,BD$1)</f>
        <v>#VALUE!</v>
      </c>
      <c r="BE1266" s="17" t="e">
        <f>SUMIFS('[1]Deals (investment)'!$C:$C,'[1]Deals (investment)'!$B:$B,$A1266,'[1]Deals (investment)'!$V:$V,BE$1)</f>
        <v>#VALUE!</v>
      </c>
      <c r="BF1266" s="17" t="e">
        <f>SUMIFS('[1]Deals (investment)'!$C:$C,'[1]Deals (investment)'!$B:$B,$A1266,'[1]Deals (investment)'!$V:$V,BF$1)</f>
        <v>#VALUE!</v>
      </c>
      <c r="BG1266" s="17" t="e">
        <f>SUMIFS('[1]Deals (investment)'!$C:$C,'[1]Deals (investment)'!$B:$B,$A1266,'[1]Deals (investment)'!$V:$V,BG$1)</f>
        <v>#VALUE!</v>
      </c>
      <c r="BH1266" s="17" t="e">
        <f>SUMIFS('[1]Deals (investment)'!$C:$C,'[1]Deals (investment)'!$B:$B,$A1266,'[1]Deals (investment)'!$V:$V,BH$1)</f>
        <v>#VALUE!</v>
      </c>
      <c r="BI1266" s="17" t="e">
        <f>SUMIFS('[1]Deals (investment)'!$C:$C,'[1]Deals (investment)'!$B:$B,$A1266,'[1]Deals (investment)'!$V:$V,BI$1)</f>
        <v>#VALUE!</v>
      </c>
      <c r="BJ1266" s="17" t="e">
        <f>SUMIFS('[1]Deals (investment)'!$C:$C,'[1]Deals (investment)'!$B:$B,$A1266,'[1]Deals (investment)'!$V:$V,BJ$1)</f>
        <v>#VALUE!</v>
      </c>
      <c r="BK1266" s="17" t="e">
        <f>SUMIFS('[1]Deals (investment)'!$C:$C,'[1]Deals (investment)'!$B:$B,$A1266,'[1]Deals (investment)'!$V:$V,BK$1)</f>
        <v>#VALUE!</v>
      </c>
      <c r="BL1266" s="17" t="e">
        <f>SUMIFS('[1]Deals (investment)'!$C:$C,'[1]Deals (investment)'!$B:$B,$A1266,'[1]Deals (investment)'!$V:$V,BL$1)</f>
        <v>#VALUE!</v>
      </c>
      <c r="BM1266" s="17" t="e">
        <f>SUMIFS('[1]Deals (investment)'!$C:$C,'[1]Deals (investment)'!$B:$B,$A1266,'[1]Deals (investment)'!$V:$V,BM$1)</f>
        <v>#VALUE!</v>
      </c>
      <c r="BN1266" s="15"/>
      <c r="BO1266" s="15"/>
      <c r="BP1266" s="22"/>
      <c r="BQ1266" s="15"/>
      <c r="BR1266" s="15"/>
      <c r="BS1266" s="15"/>
      <c r="BT1266" s="15"/>
      <c r="BU1266" s="15"/>
      <c r="BV1266" s="15"/>
      <c r="BW1266" s="15"/>
      <c r="BX1266" s="15"/>
      <c r="BY1266" s="15"/>
      <c r="BZ1266" s="15"/>
      <c r="CA1266" s="15"/>
      <c r="CB1266" s="15"/>
      <c r="CC1266" s="15"/>
      <c r="CD1266" s="15" t="str">
        <f t="shared" si="188"/>
        <v>MiLa Model</v>
      </c>
      <c r="CE1266" s="15"/>
      <c r="CF1266" s="15"/>
      <c r="CG1266" s="15"/>
      <c r="CH1266" s="15"/>
      <c r="CI1266" s="15"/>
      <c r="CJ1266" s="15"/>
    </row>
    <row r="1267" spans="1:88" ht="12.75">
      <c r="A1267" s="15" t="s">
        <v>8528</v>
      </c>
      <c r="B1267" s="15" t="s">
        <v>8529</v>
      </c>
      <c r="C1267" s="15" t="s">
        <v>58</v>
      </c>
      <c r="D1267" s="16">
        <v>2015</v>
      </c>
      <c r="E1267" s="26" t="s">
        <v>4836</v>
      </c>
      <c r="F1267" s="26" t="s">
        <v>199</v>
      </c>
      <c r="G1267" s="26" t="s">
        <v>4837</v>
      </c>
      <c r="H1267" s="26"/>
      <c r="I1267" s="15" t="s">
        <v>4837</v>
      </c>
      <c r="J1267" s="26"/>
      <c r="K1267" s="17" t="e">
        <f t="shared" si="178"/>
        <v>#VALUE!</v>
      </c>
      <c r="L1267" s="15"/>
      <c r="M1267" s="18" t="e">
        <f t="shared" si="166"/>
        <v>#VALUE!</v>
      </c>
      <c r="N1267" s="15"/>
      <c r="O1267" s="15"/>
      <c r="P1267" s="15"/>
      <c r="Q1267" s="24" t="e">
        <f ca="1">_xludf.MAXIFS('[1]Deals (investment)'!A:A,'[1]Deals (investment)'!B:B,A1267)</f>
        <v>#NAME?</v>
      </c>
      <c r="R1267" s="15"/>
      <c r="S1267" s="19"/>
      <c r="T1267" s="15"/>
      <c r="U1267" s="17"/>
      <c r="V1267" s="15" t="s">
        <v>8530</v>
      </c>
      <c r="W1267" s="15">
        <v>0</v>
      </c>
      <c r="X1267" s="15" t="s">
        <v>134</v>
      </c>
      <c r="Y1267" s="15" t="s">
        <v>8531</v>
      </c>
      <c r="AB1267" s="20"/>
      <c r="AC1267" s="15" t="s">
        <v>199</v>
      </c>
      <c r="AD1267" s="15" t="s">
        <v>199</v>
      </c>
      <c r="AE1267" s="21" t="s">
        <v>8532</v>
      </c>
      <c r="AF1267" s="27" t="s">
        <v>8533</v>
      </c>
      <c r="AG1267" s="22" t="e">
        <f>COUNTA(#REF!)/(COUNTA(#REF!)+COUNTBLANK(#REF!))</f>
        <v>#REF!</v>
      </c>
      <c r="AH1267" s="15" t="str">
        <f t="shared" si="182"/>
        <v/>
      </c>
      <c r="AI1267" s="22" t="e">
        <f>VLOOKUP(A1267,'[1]Deals (investment)'!$B$2:$Z$1497,1,FALSE)</f>
        <v>#N/A</v>
      </c>
      <c r="AJ1267" s="22" t="e">
        <f>VLOOKUP(A1267,'[1]Deals (investment)'!$B$2:$Z$870,15,FALSE)</f>
        <v>#N/A</v>
      </c>
      <c r="AK1267" s="17" t="e">
        <f>VLOOKUP(A1267,'[1]Deals (Exits)'!B:B,1,FALSE)</f>
        <v>#N/A</v>
      </c>
      <c r="AL1267" s="23">
        <f>VLOOKUP(G1267,[1]Lookups!$V$3:$Y$197,4,FALSE)</f>
        <v>0</v>
      </c>
      <c r="AM1267" s="17" t="str">
        <f>VLOOKUP(X1267,[1]Lookups!$B$3:$C$200,2,FALSE)</f>
        <v>Transport &amp; Logistics</v>
      </c>
      <c r="AN1267" s="17" t="e">
        <f>VLOOKUP(R1267,[1]Lookups!$H$3:$I$69,2,FALSE)</f>
        <v>#N/A</v>
      </c>
      <c r="AO1267" s="17" t="e">
        <f>VLOOKUP(T1267,[1]Lookups!$H$3:$I$69,2,FALSE)</f>
        <v>#N/A</v>
      </c>
      <c r="AP1267" s="17" t="e">
        <f>VLOOKUP(AN1267,[1]Lookups!$N$3:$O$11,2,FALSE)</f>
        <v>#N/A</v>
      </c>
      <c r="AQ1267" s="18" t="e">
        <f>COUNTIFS('[1]Deals (investment)'!$B:$B,$A1267)</f>
        <v>#VALUE!</v>
      </c>
      <c r="AR1267" s="18" t="e">
        <f>COUNTIFS('[1]Deals (investment)'!$B:$B,$A1267,'[1]Deals (investment)'!$T:$T,$AW$1)+COUNTIFS('[1]Deals (investment)'!$B:$B,$A1267,'[1]Deals (investment)'!$T:$T,$AX$1)+COUNTIFS('[1]Deals (investment)'!$B:$B,$A1267,'[1]Deals (investment)'!$T:$T,$AY$1)</f>
        <v>#VALUE!</v>
      </c>
      <c r="AS1267" s="17" t="e">
        <f>SUMIFS('[1]Deals (investment)'!$C:$C,'[1]Deals (investment)'!$B:$B,$A1267)</f>
        <v>#VALUE!</v>
      </c>
      <c r="AT1267" s="17" t="e">
        <f t="shared" si="179"/>
        <v>#VALUE!</v>
      </c>
      <c r="AU1267" s="18" t="e">
        <f>COUNTIF('[1]Deals (Exits)'!$B:$B,A1267)</f>
        <v>#VALUE!</v>
      </c>
      <c r="AV1267" s="17" t="e">
        <f>SUMIFS('[1]Deals (investment)'!$C:$C,'[1]Deals (investment)'!$B:$B,$A1267,'[1]Deals (investment)'!$T:$T,AV$1)</f>
        <v>#VALUE!</v>
      </c>
      <c r="AW1267" s="17" t="e">
        <f>SUMIFS('[1]Deals (investment)'!$C:$C,'[1]Deals (investment)'!$B:$B,$A1267,'[1]Deals (investment)'!$T:$T,AW$1)</f>
        <v>#VALUE!</v>
      </c>
      <c r="AX1267" s="17" t="e">
        <f>SUMIFS('[1]Deals (investment)'!$C:$C,'[1]Deals (investment)'!$B:$B,$A1267,'[1]Deals (investment)'!$T:$T,AX$1)</f>
        <v>#VALUE!</v>
      </c>
      <c r="AY1267" s="17" t="e">
        <f>SUMIFS('[1]Deals (investment)'!$C:$C,'[1]Deals (investment)'!$B:$B,$A1267,'[1]Deals (investment)'!$T:$T,AY$1)</f>
        <v>#VALUE!</v>
      </c>
      <c r="AZ1267" s="17" t="e">
        <f>SUMIFS('[1]Deals (investment)'!$C:$C,'[1]Deals (investment)'!$B:$B,$A1267,'[1]Deals (investment)'!$T:$T,AZ$1)</f>
        <v>#VALUE!</v>
      </c>
      <c r="BA1267" s="17" t="e">
        <f>SUMIFS('[1]Deals (investment)'!$C:$C,'[1]Deals (investment)'!$B:$B,$A1267,'[1]Deals (investment)'!$T:$T,BA$1)</f>
        <v>#VALUE!</v>
      </c>
      <c r="BB1267" s="17" t="e">
        <f>SUMIFS('[1]Deals (investment)'!$C:$C,'[1]Deals (investment)'!$B:$B,$A1267,'[1]Deals (investment)'!$T:$T,BB$1)</f>
        <v>#VALUE!</v>
      </c>
      <c r="BC1267" s="17" t="e">
        <f>SUMIFS('[1]Deals (Exits)'!$C:$C,'[1]Deals (Exits)'!$B:$B,$A1267)</f>
        <v>#VALUE!</v>
      </c>
      <c r="BD1267" s="17" t="e">
        <f>SUMIFS('[1]Deals (investment)'!$C:$C,'[1]Deals (investment)'!$B:$B,$A1267,'[1]Deals (investment)'!$V:$V,BD$1)</f>
        <v>#VALUE!</v>
      </c>
      <c r="BE1267" s="17" t="e">
        <f>SUMIFS('[1]Deals (investment)'!$C:$C,'[1]Deals (investment)'!$B:$B,$A1267,'[1]Deals (investment)'!$V:$V,BE$1)</f>
        <v>#VALUE!</v>
      </c>
      <c r="BF1267" s="17" t="e">
        <f>SUMIFS('[1]Deals (investment)'!$C:$C,'[1]Deals (investment)'!$B:$B,$A1267,'[1]Deals (investment)'!$V:$V,BF$1)</f>
        <v>#VALUE!</v>
      </c>
      <c r="BG1267" s="17" t="e">
        <f>SUMIFS('[1]Deals (investment)'!$C:$C,'[1]Deals (investment)'!$B:$B,$A1267,'[1]Deals (investment)'!$V:$V,BG$1)</f>
        <v>#VALUE!</v>
      </c>
      <c r="BH1267" s="17" t="e">
        <f>SUMIFS('[1]Deals (investment)'!$C:$C,'[1]Deals (investment)'!$B:$B,$A1267,'[1]Deals (investment)'!$V:$V,BH$1)</f>
        <v>#VALUE!</v>
      </c>
      <c r="BI1267" s="17" t="e">
        <f>SUMIFS('[1]Deals (investment)'!$C:$C,'[1]Deals (investment)'!$B:$B,$A1267,'[1]Deals (investment)'!$V:$V,BI$1)</f>
        <v>#VALUE!</v>
      </c>
      <c r="BJ1267" s="17" t="e">
        <f>SUMIFS('[1]Deals (investment)'!$C:$C,'[1]Deals (investment)'!$B:$B,$A1267,'[1]Deals (investment)'!$V:$V,BJ$1)</f>
        <v>#VALUE!</v>
      </c>
      <c r="BK1267" s="17" t="e">
        <f>SUMIFS('[1]Deals (investment)'!$C:$C,'[1]Deals (investment)'!$B:$B,$A1267,'[1]Deals (investment)'!$V:$V,BK$1)</f>
        <v>#VALUE!</v>
      </c>
      <c r="BL1267" s="17" t="e">
        <f>SUMIFS('[1]Deals (investment)'!$C:$C,'[1]Deals (investment)'!$B:$B,$A1267,'[1]Deals (investment)'!$V:$V,BL$1)</f>
        <v>#VALUE!</v>
      </c>
      <c r="BM1267" s="17" t="e">
        <f>SUMIFS('[1]Deals (investment)'!$C:$C,'[1]Deals (investment)'!$B:$B,$A1267,'[1]Deals (investment)'!$V:$V,BM$1)</f>
        <v>#VALUE!</v>
      </c>
      <c r="BN1267" s="15"/>
      <c r="BO1267" s="15"/>
      <c r="BP1267" s="22"/>
      <c r="BQ1267" s="15"/>
      <c r="BR1267" s="15"/>
      <c r="BS1267" s="15"/>
      <c r="BT1267" s="15"/>
      <c r="BU1267" s="15"/>
      <c r="BV1267" s="15"/>
      <c r="BW1267" s="15"/>
      <c r="BX1267" s="15"/>
      <c r="BY1267" s="15"/>
      <c r="BZ1267" s="15"/>
      <c r="CA1267" s="15"/>
      <c r="CB1267" s="15"/>
      <c r="CC1267" s="15"/>
      <c r="CD1267" s="15" t="str">
        <f t="shared" si="188"/>
        <v>MishwarMishwar is a ride-hailing car service operating in SudanActive</v>
      </c>
      <c r="CE1267" s="15"/>
      <c r="CF1267" s="15"/>
      <c r="CG1267" s="15"/>
      <c r="CH1267" s="15"/>
      <c r="CI1267" s="15"/>
      <c r="CJ1267" s="15"/>
    </row>
    <row r="1268" spans="1:88" ht="12.75">
      <c r="A1268" s="25" t="s">
        <v>8534</v>
      </c>
      <c r="B1268" s="15" t="s">
        <v>8535</v>
      </c>
      <c r="C1268" s="15" t="s">
        <v>46</v>
      </c>
      <c r="D1268" s="16">
        <v>2004</v>
      </c>
      <c r="E1268" s="15" t="s">
        <v>1472</v>
      </c>
      <c r="F1268" s="15"/>
      <c r="G1268" s="15" t="s">
        <v>91</v>
      </c>
      <c r="H1268" s="15"/>
      <c r="I1268" s="15" t="s">
        <v>91</v>
      </c>
      <c r="J1268" s="15"/>
      <c r="K1268" s="17" t="e">
        <f t="shared" si="178"/>
        <v>#VALUE!</v>
      </c>
      <c r="L1268" s="15"/>
      <c r="M1268" s="18" t="e">
        <f t="shared" si="166"/>
        <v>#VALUE!</v>
      </c>
      <c r="N1268" s="15"/>
      <c r="O1268" s="15"/>
      <c r="P1268" s="15"/>
      <c r="Q1268" s="15"/>
      <c r="R1268" s="15"/>
      <c r="S1268" s="19"/>
      <c r="T1268" s="15"/>
      <c r="U1268" s="17"/>
      <c r="V1268" s="15" t="s">
        <v>8536</v>
      </c>
      <c r="W1268" s="15"/>
      <c r="X1268" s="15" t="s">
        <v>158</v>
      </c>
      <c r="Y1268" s="15" t="s">
        <v>8244</v>
      </c>
      <c r="AB1268" s="20"/>
      <c r="AC1268" s="21" t="s">
        <v>8537</v>
      </c>
      <c r="AD1268" s="15"/>
      <c r="AE1268" s="15"/>
      <c r="AF1268" s="15"/>
      <c r="AG1268" s="22">
        <f t="shared" ref="AG1268:AG1306" si="189">COUNTA(B1268:AF1268)/(COUNTA(B1268:AF1268)+COUNTBLANK(B1268:AF1268))</f>
        <v>0.38709677419354838</v>
      </c>
      <c r="AH1268" s="15" t="str">
        <f t="shared" si="182"/>
        <v/>
      </c>
      <c r="AI1268" s="22" t="e">
        <f>VLOOKUP(A1268,'[1]Deals (investment)'!$B$2:$Z$1497,1,FALSE)</f>
        <v>#N/A</v>
      </c>
      <c r="AJ1268" s="22" t="e">
        <f>VLOOKUP(A1268,'[1]Deals (investment)'!$B$2:$Z$870,15,FALSE)</f>
        <v>#N/A</v>
      </c>
      <c r="AK1268" s="17" t="str">
        <f>VLOOKUP(A1268,'[1]Deals (Exits)'!B:B,1,FALSE)</f>
        <v>Oltio</v>
      </c>
      <c r="AL1268" s="23">
        <f>VLOOKUP(G1268,[1]Lookups!$V$3:$Y$197,4,FALSE)</f>
        <v>0</v>
      </c>
      <c r="AM1268" s="17" t="str">
        <f>VLOOKUP(X1268,[1]Lookups!$B$3:$C$200,2,FALSE)</f>
        <v>Financial Services</v>
      </c>
      <c r="AN1268" s="17" t="e">
        <f>VLOOKUP(R1268,[1]Lookups!$H$3:$I$69,2,FALSE)</f>
        <v>#N/A</v>
      </c>
      <c r="AO1268" s="17" t="e">
        <f>VLOOKUP(T1268,[1]Lookups!$H$3:$I$69,2,FALSE)</f>
        <v>#N/A</v>
      </c>
      <c r="AP1268" s="17" t="e">
        <f>VLOOKUP(AN1268,[1]Lookups!$N$3:$O$11,2,FALSE)</f>
        <v>#N/A</v>
      </c>
      <c r="AQ1268" s="18" t="e">
        <f>COUNTIFS('[1]Deals (investment)'!$B:$B,$A1268)</f>
        <v>#VALUE!</v>
      </c>
      <c r="AR1268" s="18" t="e">
        <f>COUNTIFS('[1]Deals (investment)'!$B:$B,$A1268,'[1]Deals (investment)'!$T:$T,$AW$1)+COUNTIFS('[1]Deals (investment)'!$B:$B,$A1268,'[1]Deals (investment)'!$T:$T,$AX$1)+COUNTIFS('[1]Deals (investment)'!$B:$B,$A1268,'[1]Deals (investment)'!$T:$T,$AY$1)</f>
        <v>#VALUE!</v>
      </c>
      <c r="AS1268" s="17" t="e">
        <f>SUMIFS('[1]Deals (investment)'!$C:$C,'[1]Deals (investment)'!$B:$B,$A1268)</f>
        <v>#VALUE!</v>
      </c>
      <c r="AT1268" s="17" t="e">
        <f t="shared" si="179"/>
        <v>#VALUE!</v>
      </c>
      <c r="AU1268" s="18" t="e">
        <f>COUNTIF('[1]Deals (Exits)'!$B:$B,A1268)</f>
        <v>#VALUE!</v>
      </c>
      <c r="AV1268" s="17" t="e">
        <f>SUMIFS('[1]Deals (investment)'!$C:$C,'[1]Deals (investment)'!$B:$B,$A1268,'[1]Deals (investment)'!$T:$T,AV$1)</f>
        <v>#VALUE!</v>
      </c>
      <c r="AW1268" s="17" t="e">
        <f>SUMIFS('[1]Deals (investment)'!$C:$C,'[1]Deals (investment)'!$B:$B,$A1268,'[1]Deals (investment)'!$T:$T,AW$1)</f>
        <v>#VALUE!</v>
      </c>
      <c r="AX1268" s="17" t="e">
        <f>SUMIFS('[1]Deals (investment)'!$C:$C,'[1]Deals (investment)'!$B:$B,$A1268,'[1]Deals (investment)'!$T:$T,AX$1)</f>
        <v>#VALUE!</v>
      </c>
      <c r="AY1268" s="17" t="e">
        <f>SUMIFS('[1]Deals (investment)'!$C:$C,'[1]Deals (investment)'!$B:$B,$A1268,'[1]Deals (investment)'!$T:$T,AY$1)</f>
        <v>#VALUE!</v>
      </c>
      <c r="AZ1268" s="17" t="e">
        <f>SUMIFS('[1]Deals (investment)'!$C:$C,'[1]Deals (investment)'!$B:$B,$A1268,'[1]Deals (investment)'!$T:$T,AZ$1)</f>
        <v>#VALUE!</v>
      </c>
      <c r="BA1268" s="17" t="e">
        <f>SUMIFS('[1]Deals (investment)'!$C:$C,'[1]Deals (investment)'!$B:$B,$A1268,'[1]Deals (investment)'!$T:$T,BA$1)</f>
        <v>#VALUE!</v>
      </c>
      <c r="BB1268" s="17" t="e">
        <f>SUMIFS('[1]Deals (investment)'!$C:$C,'[1]Deals (investment)'!$B:$B,$A1268,'[1]Deals (investment)'!$T:$T,BB$1)</f>
        <v>#VALUE!</v>
      </c>
      <c r="BC1268" s="17" t="e">
        <f>SUMIFS('[1]Deals (Exits)'!$C:$C,'[1]Deals (Exits)'!$B:$B,$A1268)</f>
        <v>#VALUE!</v>
      </c>
      <c r="BD1268" s="17" t="e">
        <f>SUMIFS('[1]Deals (investment)'!$C:$C,'[1]Deals (investment)'!$B:$B,$A1268,'[1]Deals (investment)'!$V:$V,BD$1)</f>
        <v>#VALUE!</v>
      </c>
      <c r="BE1268" s="17" t="e">
        <f>SUMIFS('[1]Deals (investment)'!$C:$C,'[1]Deals (investment)'!$B:$B,$A1268,'[1]Deals (investment)'!$V:$V,BE$1)</f>
        <v>#VALUE!</v>
      </c>
      <c r="BF1268" s="17" t="e">
        <f>SUMIFS('[1]Deals (investment)'!$C:$C,'[1]Deals (investment)'!$B:$B,$A1268,'[1]Deals (investment)'!$V:$V,BF$1)</f>
        <v>#VALUE!</v>
      </c>
      <c r="BG1268" s="17" t="e">
        <f>SUMIFS('[1]Deals (investment)'!$C:$C,'[1]Deals (investment)'!$B:$B,$A1268,'[1]Deals (investment)'!$V:$V,BG$1)</f>
        <v>#VALUE!</v>
      </c>
      <c r="BH1268" s="17" t="e">
        <f>SUMIFS('[1]Deals (investment)'!$C:$C,'[1]Deals (investment)'!$B:$B,$A1268,'[1]Deals (investment)'!$V:$V,BH$1)</f>
        <v>#VALUE!</v>
      </c>
      <c r="BI1268" s="17" t="e">
        <f>SUMIFS('[1]Deals (investment)'!$C:$C,'[1]Deals (investment)'!$B:$B,$A1268,'[1]Deals (investment)'!$V:$V,BI$1)</f>
        <v>#VALUE!</v>
      </c>
      <c r="BJ1268" s="17" t="e">
        <f>SUMIFS('[1]Deals (investment)'!$C:$C,'[1]Deals (investment)'!$B:$B,$A1268,'[1]Deals (investment)'!$V:$V,BJ$1)</f>
        <v>#VALUE!</v>
      </c>
      <c r="BK1268" s="17" t="e">
        <f>SUMIFS('[1]Deals (investment)'!$C:$C,'[1]Deals (investment)'!$B:$B,$A1268,'[1]Deals (investment)'!$V:$V,BK$1)</f>
        <v>#VALUE!</v>
      </c>
      <c r="BL1268" s="17" t="e">
        <f>SUMIFS('[1]Deals (investment)'!$C:$C,'[1]Deals (investment)'!$B:$B,$A1268,'[1]Deals (investment)'!$V:$V,BL$1)</f>
        <v>#VALUE!</v>
      </c>
      <c r="BM1268" s="17" t="e">
        <f>SUMIFS('[1]Deals (investment)'!$C:$C,'[1]Deals (investment)'!$B:$B,$A1268,'[1]Deals (investment)'!$V:$V,BM$1)</f>
        <v>#VALUE!</v>
      </c>
      <c r="BN1268" s="15"/>
      <c r="BO1268" s="15"/>
      <c r="BP1268" s="22"/>
      <c r="BQ1268" s="15"/>
      <c r="BR1268" s="15"/>
      <c r="BS1268" s="15"/>
      <c r="BT1268" s="15"/>
      <c r="BU1268" s="15"/>
      <c r="BV1268" s="15"/>
      <c r="BW1268" s="15"/>
      <c r="BX1268" s="15"/>
      <c r="BY1268" s="15"/>
      <c r="BZ1268" s="15"/>
      <c r="CA1268" s="15"/>
      <c r="CB1268" s="15"/>
      <c r="CC1268" s="15"/>
      <c r="CD1268" s="15" t="str">
        <f t="shared" si="188"/>
        <v>OltioOltio is a startup that pioneered and patented several mobile payments and banking solutions, including an authentication technology.Acquired</v>
      </c>
      <c r="CE1268" s="15"/>
      <c r="CF1268" s="15"/>
      <c r="CG1268" s="15"/>
      <c r="CH1268" s="15"/>
      <c r="CI1268" s="15"/>
      <c r="CJ1268" s="15"/>
    </row>
    <row r="1269" spans="1:88" ht="12.75">
      <c r="A1269" s="15" t="s">
        <v>8538</v>
      </c>
      <c r="B1269" s="15"/>
      <c r="C1269" s="15"/>
      <c r="D1269" s="16"/>
      <c r="E1269" s="15"/>
      <c r="F1269" s="15"/>
      <c r="G1269" s="15"/>
      <c r="H1269" s="15"/>
      <c r="I1269" s="15"/>
      <c r="J1269" s="15"/>
      <c r="K1269" s="17" t="e">
        <f t="shared" si="178"/>
        <v>#VALUE!</v>
      </c>
      <c r="L1269" s="15"/>
      <c r="M1269" s="18" t="e">
        <f t="shared" si="166"/>
        <v>#VALUE!</v>
      </c>
      <c r="N1269" s="15"/>
      <c r="O1269" s="15"/>
      <c r="P1269" s="15"/>
      <c r="Q1269" s="24" t="e">
        <f ca="1">_xludf.MAXIFS('[1]Deals (investment)'!A:A,'[1]Deals (investment)'!B:B,A1269)</f>
        <v>#NAME?</v>
      </c>
      <c r="R1269" s="15"/>
      <c r="S1269" s="19"/>
      <c r="T1269" s="15"/>
      <c r="U1269" s="17"/>
      <c r="V1269" s="15"/>
      <c r="W1269" s="15"/>
      <c r="X1269" s="15"/>
      <c r="Y1269" s="15"/>
      <c r="AB1269" s="20"/>
      <c r="AC1269" s="15"/>
      <c r="AD1269" s="15"/>
      <c r="AE1269" s="15"/>
      <c r="AF1269" s="15"/>
      <c r="AG1269" s="22">
        <f t="shared" ca="1" si="189"/>
        <v>9.6774193548387094E-2</v>
      </c>
      <c r="AH1269" s="15" t="str">
        <f t="shared" si="182"/>
        <v/>
      </c>
      <c r="AI1269" s="22" t="e">
        <f>VLOOKUP(A1269,'[1]Deals (investment)'!$B$2:$Z$1497,1,FALSE)</f>
        <v>#N/A</v>
      </c>
      <c r="AJ1269" s="22" t="e">
        <f>VLOOKUP(A1269,'[1]Deals (investment)'!$B$2:$Z$870,15,FALSE)</f>
        <v>#N/A</v>
      </c>
      <c r="AK1269" s="17" t="e">
        <f>VLOOKUP(A1269,'[1]Deals (Exits)'!B:B,1,FALSE)</f>
        <v>#N/A</v>
      </c>
      <c r="AL1269" s="23" t="e">
        <f>VLOOKUP(G1269,[1]Lookups!$V$3:$Y$197,4,FALSE)</f>
        <v>#N/A</v>
      </c>
      <c r="AM1269" s="17" t="e">
        <f>VLOOKUP(X1269,[1]Lookups!$B$3:$C$200,2,FALSE)</f>
        <v>#N/A</v>
      </c>
      <c r="AN1269" s="17" t="e">
        <f>VLOOKUP(R1269,[1]Lookups!$H$3:$I$69,2,FALSE)</f>
        <v>#N/A</v>
      </c>
      <c r="AO1269" s="17" t="e">
        <f>VLOOKUP(T1269,[1]Lookups!$H$3:$I$69,2,FALSE)</f>
        <v>#N/A</v>
      </c>
      <c r="AP1269" s="17" t="e">
        <f>VLOOKUP(AN1269,[1]Lookups!$N$3:$O$11,2,FALSE)</f>
        <v>#N/A</v>
      </c>
      <c r="AQ1269" s="18" t="e">
        <f>COUNTIFS('[1]Deals (investment)'!$B:$B,$A1269)</f>
        <v>#VALUE!</v>
      </c>
      <c r="AR1269" s="18" t="e">
        <f>COUNTIFS('[1]Deals (investment)'!$B:$B,$A1269,'[1]Deals (investment)'!$T:$T,$AW$1)+COUNTIFS('[1]Deals (investment)'!$B:$B,$A1269,'[1]Deals (investment)'!$T:$T,$AX$1)+COUNTIFS('[1]Deals (investment)'!$B:$B,$A1269,'[1]Deals (investment)'!$T:$T,$AY$1)</f>
        <v>#VALUE!</v>
      </c>
      <c r="AS1269" s="17" t="e">
        <f>SUMIFS('[1]Deals (investment)'!$C:$C,'[1]Deals (investment)'!$B:$B,$A1269)</f>
        <v>#VALUE!</v>
      </c>
      <c r="AT1269" s="17" t="e">
        <f t="shared" si="179"/>
        <v>#VALUE!</v>
      </c>
      <c r="AU1269" s="18" t="e">
        <f>COUNTIF('[1]Deals (Exits)'!$B:$B,A1269)</f>
        <v>#VALUE!</v>
      </c>
      <c r="AV1269" s="17" t="e">
        <f>SUMIFS('[1]Deals (investment)'!$C:$C,'[1]Deals (investment)'!$B:$B,$A1269,'[1]Deals (investment)'!$T:$T,AV$1)</f>
        <v>#VALUE!</v>
      </c>
      <c r="AW1269" s="17" t="e">
        <f>SUMIFS('[1]Deals (investment)'!$C:$C,'[1]Deals (investment)'!$B:$B,$A1269,'[1]Deals (investment)'!$T:$T,AW$1)</f>
        <v>#VALUE!</v>
      </c>
      <c r="AX1269" s="17" t="e">
        <f>SUMIFS('[1]Deals (investment)'!$C:$C,'[1]Deals (investment)'!$B:$B,$A1269,'[1]Deals (investment)'!$T:$T,AX$1)</f>
        <v>#VALUE!</v>
      </c>
      <c r="AY1269" s="17" t="e">
        <f>SUMIFS('[1]Deals (investment)'!$C:$C,'[1]Deals (investment)'!$B:$B,$A1269,'[1]Deals (investment)'!$T:$T,AY$1)</f>
        <v>#VALUE!</v>
      </c>
      <c r="AZ1269" s="17" t="e">
        <f>SUMIFS('[1]Deals (investment)'!$C:$C,'[1]Deals (investment)'!$B:$B,$A1269,'[1]Deals (investment)'!$T:$T,AZ$1)</f>
        <v>#VALUE!</v>
      </c>
      <c r="BA1269" s="17" t="e">
        <f>SUMIFS('[1]Deals (investment)'!$C:$C,'[1]Deals (investment)'!$B:$B,$A1269,'[1]Deals (investment)'!$T:$T,BA$1)</f>
        <v>#VALUE!</v>
      </c>
      <c r="BB1269" s="17" t="e">
        <f>SUMIFS('[1]Deals (investment)'!$C:$C,'[1]Deals (investment)'!$B:$B,$A1269,'[1]Deals (investment)'!$T:$T,BB$1)</f>
        <v>#VALUE!</v>
      </c>
      <c r="BC1269" s="17" t="e">
        <f>SUMIFS('[1]Deals (Exits)'!$C:$C,'[1]Deals (Exits)'!$B:$B,$A1269)</f>
        <v>#VALUE!</v>
      </c>
      <c r="BD1269" s="17" t="e">
        <f>SUMIFS('[1]Deals (investment)'!$C:$C,'[1]Deals (investment)'!$B:$B,$A1269,'[1]Deals (investment)'!$V:$V,BD$1)</f>
        <v>#VALUE!</v>
      </c>
      <c r="BE1269" s="17" t="e">
        <f>SUMIFS('[1]Deals (investment)'!$C:$C,'[1]Deals (investment)'!$B:$B,$A1269,'[1]Deals (investment)'!$V:$V,BE$1)</f>
        <v>#VALUE!</v>
      </c>
      <c r="BF1269" s="17" t="e">
        <f>SUMIFS('[1]Deals (investment)'!$C:$C,'[1]Deals (investment)'!$B:$B,$A1269,'[1]Deals (investment)'!$V:$V,BF$1)</f>
        <v>#VALUE!</v>
      </c>
      <c r="BG1269" s="17" t="e">
        <f>SUMIFS('[1]Deals (investment)'!$C:$C,'[1]Deals (investment)'!$B:$B,$A1269,'[1]Deals (investment)'!$V:$V,BG$1)</f>
        <v>#VALUE!</v>
      </c>
      <c r="BH1269" s="17" t="e">
        <f>SUMIFS('[1]Deals (investment)'!$C:$C,'[1]Deals (investment)'!$B:$B,$A1269,'[1]Deals (investment)'!$V:$V,BH$1)</f>
        <v>#VALUE!</v>
      </c>
      <c r="BI1269" s="17" t="e">
        <f>SUMIFS('[1]Deals (investment)'!$C:$C,'[1]Deals (investment)'!$B:$B,$A1269,'[1]Deals (investment)'!$V:$V,BI$1)</f>
        <v>#VALUE!</v>
      </c>
      <c r="BJ1269" s="17" t="e">
        <f>SUMIFS('[1]Deals (investment)'!$C:$C,'[1]Deals (investment)'!$B:$B,$A1269,'[1]Deals (investment)'!$V:$V,BJ$1)</f>
        <v>#VALUE!</v>
      </c>
      <c r="BK1269" s="17" t="e">
        <f>SUMIFS('[1]Deals (investment)'!$C:$C,'[1]Deals (investment)'!$B:$B,$A1269,'[1]Deals (investment)'!$V:$V,BK$1)</f>
        <v>#VALUE!</v>
      </c>
      <c r="BL1269" s="17" t="e">
        <f>SUMIFS('[1]Deals (investment)'!$C:$C,'[1]Deals (investment)'!$B:$B,$A1269,'[1]Deals (investment)'!$V:$V,BL$1)</f>
        <v>#VALUE!</v>
      </c>
      <c r="BM1269" s="17" t="e">
        <f>SUMIFS('[1]Deals (investment)'!$C:$C,'[1]Deals (investment)'!$B:$B,$A1269,'[1]Deals (investment)'!$V:$V,BM$1)</f>
        <v>#VALUE!</v>
      </c>
      <c r="BN1269" s="15"/>
      <c r="BO1269" s="15"/>
      <c r="BP1269" s="22"/>
      <c r="BQ1269" s="15"/>
      <c r="BR1269" s="15"/>
      <c r="BS1269" s="15"/>
      <c r="BT1269" s="15"/>
      <c r="BU1269" s="15"/>
      <c r="BV1269" s="15"/>
      <c r="BW1269" s="15"/>
      <c r="BX1269" s="15"/>
      <c r="BY1269" s="15"/>
      <c r="BZ1269" s="15"/>
      <c r="CA1269" s="15"/>
      <c r="CB1269" s="15"/>
      <c r="CC1269" s="15"/>
      <c r="CD1269" s="15" t="str">
        <f t="shared" si="188"/>
        <v>MitiMeth</v>
      </c>
      <c r="CE1269" s="15"/>
      <c r="CF1269" s="15"/>
      <c r="CG1269" s="15"/>
      <c r="CH1269" s="15"/>
      <c r="CI1269" s="15"/>
      <c r="CJ1269" s="15"/>
    </row>
    <row r="1270" spans="1:88" ht="12.75">
      <c r="A1270" s="15" t="s">
        <v>8539</v>
      </c>
      <c r="B1270" s="15" t="s">
        <v>8540</v>
      </c>
      <c r="C1270" s="15"/>
      <c r="D1270" s="16">
        <v>2012</v>
      </c>
      <c r="E1270" s="15" t="s">
        <v>8541</v>
      </c>
      <c r="F1270" s="15"/>
      <c r="G1270" s="15"/>
      <c r="H1270" s="15"/>
      <c r="I1270" s="15"/>
      <c r="J1270" s="15"/>
      <c r="K1270" s="17" t="e">
        <f t="shared" si="178"/>
        <v>#VALUE!</v>
      </c>
      <c r="L1270" s="15"/>
      <c r="M1270" s="18" t="e">
        <f t="shared" si="166"/>
        <v>#VALUE!</v>
      </c>
      <c r="N1270" s="15"/>
      <c r="O1270" s="15"/>
      <c r="P1270" s="15"/>
      <c r="Q1270" s="15"/>
      <c r="R1270" s="15"/>
      <c r="S1270" s="19"/>
      <c r="T1270" s="15"/>
      <c r="U1270" s="17"/>
      <c r="V1270" s="15" t="s">
        <v>8542</v>
      </c>
      <c r="W1270" s="15"/>
      <c r="X1270" s="15" t="s">
        <v>538</v>
      </c>
      <c r="Y1270" s="15"/>
      <c r="AB1270" s="20"/>
      <c r="AC1270" s="21" t="s">
        <v>8543</v>
      </c>
      <c r="AD1270" s="15"/>
      <c r="AE1270" s="21" t="s">
        <v>8544</v>
      </c>
      <c r="AF1270" s="21" t="s">
        <v>8545</v>
      </c>
      <c r="AG1270" s="22">
        <f t="shared" si="189"/>
        <v>0.32258064516129031</v>
      </c>
      <c r="AH1270" s="15" t="str">
        <f t="shared" si="182"/>
        <v/>
      </c>
      <c r="AI1270" s="22" t="e">
        <f>VLOOKUP(A1270,'[1]Deals (investment)'!$B$2:$Z$1497,1,FALSE)</f>
        <v>#N/A</v>
      </c>
      <c r="AJ1270" s="22" t="e">
        <f>VLOOKUP(A1270,'[1]Deals (investment)'!$B$2:$Z$870,15,FALSE)</f>
        <v>#N/A</v>
      </c>
      <c r="AK1270" s="17" t="e">
        <f>VLOOKUP(A1270,'[1]Deals (Exits)'!B:B,1,FALSE)</f>
        <v>#N/A</v>
      </c>
      <c r="AL1270" s="23" t="e">
        <f>VLOOKUP(G1270,[1]Lookups!$V$3:$Y$197,4,FALSE)</f>
        <v>#N/A</v>
      </c>
      <c r="AM1270" s="17" t="str">
        <f>VLOOKUP(X1270,[1]Lookups!$B$3:$C$200,2,FALSE)</f>
        <v>Agriculture</v>
      </c>
      <c r="AN1270" s="17" t="e">
        <f>VLOOKUP(R1270,[1]Lookups!$H$3:$I$69,2,FALSE)</f>
        <v>#N/A</v>
      </c>
      <c r="AO1270" s="17" t="e">
        <f>VLOOKUP(T1270,[1]Lookups!$H$3:$I$69,2,FALSE)</f>
        <v>#N/A</v>
      </c>
      <c r="AP1270" s="17" t="e">
        <f>VLOOKUP(AN1270,[1]Lookups!$N$3:$O$11,2,FALSE)</f>
        <v>#N/A</v>
      </c>
      <c r="AQ1270" s="18" t="e">
        <f>COUNTIFS('[1]Deals (investment)'!$B:$B,$A1270)</f>
        <v>#VALUE!</v>
      </c>
      <c r="AR1270" s="18" t="e">
        <f>COUNTIFS('[1]Deals (investment)'!$B:$B,$A1270,'[1]Deals (investment)'!$T:$T,$AW$1)+COUNTIFS('[1]Deals (investment)'!$B:$B,$A1270,'[1]Deals (investment)'!$T:$T,$AX$1)+COUNTIFS('[1]Deals (investment)'!$B:$B,$A1270,'[1]Deals (investment)'!$T:$T,$AY$1)</f>
        <v>#VALUE!</v>
      </c>
      <c r="AS1270" s="17" t="e">
        <f>SUMIFS('[1]Deals (investment)'!$C:$C,'[1]Deals (investment)'!$B:$B,$A1270)</f>
        <v>#VALUE!</v>
      </c>
      <c r="AT1270" s="17" t="e">
        <f t="shared" si="179"/>
        <v>#VALUE!</v>
      </c>
      <c r="AU1270" s="18" t="e">
        <f>COUNTIF('[1]Deals (Exits)'!$B:$B,A1270)</f>
        <v>#VALUE!</v>
      </c>
      <c r="AV1270" s="17" t="e">
        <f>SUMIFS('[1]Deals (investment)'!$C:$C,'[1]Deals (investment)'!$B:$B,$A1270,'[1]Deals (investment)'!$T:$T,AV$1)</f>
        <v>#VALUE!</v>
      </c>
      <c r="AW1270" s="17" t="e">
        <f>SUMIFS('[1]Deals (investment)'!$C:$C,'[1]Deals (investment)'!$B:$B,$A1270,'[1]Deals (investment)'!$T:$T,AW$1)</f>
        <v>#VALUE!</v>
      </c>
      <c r="AX1270" s="17" t="e">
        <f>SUMIFS('[1]Deals (investment)'!$C:$C,'[1]Deals (investment)'!$B:$B,$A1270,'[1]Deals (investment)'!$T:$T,AX$1)</f>
        <v>#VALUE!</v>
      </c>
      <c r="AY1270" s="17" t="e">
        <f>SUMIFS('[1]Deals (investment)'!$C:$C,'[1]Deals (investment)'!$B:$B,$A1270,'[1]Deals (investment)'!$T:$T,AY$1)</f>
        <v>#VALUE!</v>
      </c>
      <c r="AZ1270" s="17" t="e">
        <f>SUMIFS('[1]Deals (investment)'!$C:$C,'[1]Deals (investment)'!$B:$B,$A1270,'[1]Deals (investment)'!$T:$T,AZ$1)</f>
        <v>#VALUE!</v>
      </c>
      <c r="BA1270" s="17" t="e">
        <f>SUMIFS('[1]Deals (investment)'!$C:$C,'[1]Deals (investment)'!$B:$B,$A1270,'[1]Deals (investment)'!$T:$T,BA$1)</f>
        <v>#VALUE!</v>
      </c>
      <c r="BB1270" s="17" t="e">
        <f>SUMIFS('[1]Deals (investment)'!$C:$C,'[1]Deals (investment)'!$B:$B,$A1270,'[1]Deals (investment)'!$T:$T,BB$1)</f>
        <v>#VALUE!</v>
      </c>
      <c r="BC1270" s="17" t="e">
        <f>SUMIFS('[1]Deals (Exits)'!$C:$C,'[1]Deals (Exits)'!$B:$B,$A1270)</f>
        <v>#VALUE!</v>
      </c>
      <c r="BD1270" s="17" t="e">
        <f>SUMIFS('[1]Deals (investment)'!$C:$C,'[1]Deals (investment)'!$B:$B,$A1270,'[1]Deals (investment)'!$V:$V,BD$1)</f>
        <v>#VALUE!</v>
      </c>
      <c r="BE1270" s="17" t="e">
        <f>SUMIFS('[1]Deals (investment)'!$C:$C,'[1]Deals (investment)'!$B:$B,$A1270,'[1]Deals (investment)'!$V:$V,BE$1)</f>
        <v>#VALUE!</v>
      </c>
      <c r="BF1270" s="17" t="e">
        <f>SUMIFS('[1]Deals (investment)'!$C:$C,'[1]Deals (investment)'!$B:$B,$A1270,'[1]Deals (investment)'!$V:$V,BF$1)</f>
        <v>#VALUE!</v>
      </c>
      <c r="BG1270" s="17" t="e">
        <f>SUMIFS('[1]Deals (investment)'!$C:$C,'[1]Deals (investment)'!$B:$B,$A1270,'[1]Deals (investment)'!$V:$V,BG$1)</f>
        <v>#VALUE!</v>
      </c>
      <c r="BH1270" s="17" t="e">
        <f>SUMIFS('[1]Deals (investment)'!$C:$C,'[1]Deals (investment)'!$B:$B,$A1270,'[1]Deals (investment)'!$V:$V,BH$1)</f>
        <v>#VALUE!</v>
      </c>
      <c r="BI1270" s="17" t="e">
        <f>SUMIFS('[1]Deals (investment)'!$C:$C,'[1]Deals (investment)'!$B:$B,$A1270,'[1]Deals (investment)'!$V:$V,BI$1)</f>
        <v>#VALUE!</v>
      </c>
      <c r="BJ1270" s="17" t="e">
        <f>SUMIFS('[1]Deals (investment)'!$C:$C,'[1]Deals (investment)'!$B:$B,$A1270,'[1]Deals (investment)'!$V:$V,BJ$1)</f>
        <v>#VALUE!</v>
      </c>
      <c r="BK1270" s="17" t="e">
        <f>SUMIFS('[1]Deals (investment)'!$C:$C,'[1]Deals (investment)'!$B:$B,$A1270,'[1]Deals (investment)'!$V:$V,BK$1)</f>
        <v>#VALUE!</v>
      </c>
      <c r="BL1270" s="17" t="e">
        <f>SUMIFS('[1]Deals (investment)'!$C:$C,'[1]Deals (investment)'!$B:$B,$A1270,'[1]Deals (investment)'!$V:$V,BL$1)</f>
        <v>#VALUE!</v>
      </c>
      <c r="BM1270" s="17" t="e">
        <f>SUMIFS('[1]Deals (investment)'!$C:$C,'[1]Deals (investment)'!$B:$B,$A1270,'[1]Deals (investment)'!$V:$V,BM$1)</f>
        <v>#VALUE!</v>
      </c>
      <c r="BN1270" s="15"/>
      <c r="BO1270" s="15"/>
      <c r="BP1270" s="22"/>
      <c r="BQ1270" s="15"/>
      <c r="BR1270" s="15"/>
      <c r="BS1270" s="15"/>
      <c r="BT1270" s="15"/>
      <c r="BU1270" s="15"/>
      <c r="BV1270" s="15"/>
      <c r="BW1270" s="15"/>
      <c r="BX1270" s="15"/>
      <c r="BY1270" s="15"/>
      <c r="BZ1270" s="15"/>
      <c r="CA1270" s="15"/>
      <c r="CB1270" s="15"/>
      <c r="CC1270" s="15"/>
      <c r="CD1270" s="15" t="str">
        <f t="shared" si="188"/>
        <v>MLoumaMlouma is a web and mobile service dedicated to agricultural stakeholders. Mlouma provides producers and agribusinesses with information on the r prices and availability of agricultural products in real time over the entire national territory.</v>
      </c>
      <c r="CE1270" s="15"/>
      <c r="CF1270" s="15"/>
      <c r="CG1270" s="15"/>
      <c r="CH1270" s="15"/>
      <c r="CI1270" s="15"/>
      <c r="CJ1270" s="15"/>
    </row>
    <row r="1271" spans="1:88" ht="12.75">
      <c r="A1271" s="15" t="s">
        <v>8546</v>
      </c>
      <c r="B1271" s="15" t="s">
        <v>8547</v>
      </c>
      <c r="C1271" s="15" t="s">
        <v>58</v>
      </c>
      <c r="D1271" s="16"/>
      <c r="E1271" s="15" t="s">
        <v>8548</v>
      </c>
      <c r="F1271" s="15"/>
      <c r="G1271" s="15"/>
      <c r="H1271" s="15"/>
      <c r="I1271" s="15"/>
      <c r="J1271" s="15"/>
      <c r="K1271" s="17" t="e">
        <f t="shared" si="178"/>
        <v>#VALUE!</v>
      </c>
      <c r="L1271" s="15"/>
      <c r="M1271" s="18" t="e">
        <f t="shared" si="166"/>
        <v>#VALUE!</v>
      </c>
      <c r="N1271" s="15"/>
      <c r="O1271" s="15"/>
      <c r="P1271" s="15"/>
      <c r="Q1271" s="15"/>
      <c r="R1271" s="15"/>
      <c r="S1271" s="19"/>
      <c r="T1271" s="15"/>
      <c r="U1271" s="17"/>
      <c r="V1271" s="15" t="s">
        <v>8549</v>
      </c>
      <c r="W1271" s="15"/>
      <c r="X1271" s="15" t="s">
        <v>158</v>
      </c>
      <c r="Y1271" s="15" t="s">
        <v>7472</v>
      </c>
      <c r="AB1271" s="20"/>
      <c r="AC1271" s="21" t="s">
        <v>8550</v>
      </c>
      <c r="AD1271" s="15"/>
      <c r="AE1271" s="21" t="s">
        <v>8551</v>
      </c>
      <c r="AF1271" s="21" t="s">
        <v>8552</v>
      </c>
      <c r="AG1271" s="22">
        <f t="shared" si="189"/>
        <v>0.35483870967741937</v>
      </c>
      <c r="AH1271" s="15" t="str">
        <f t="shared" si="182"/>
        <v/>
      </c>
      <c r="AI1271" s="22" t="e">
        <f>VLOOKUP(A1271,'[1]Deals (investment)'!$B$2:$Z$1497,1,FALSE)</f>
        <v>#N/A</v>
      </c>
      <c r="AJ1271" s="22" t="e">
        <f>VLOOKUP(A1271,'[1]Deals (investment)'!$B$2:$Z$870,15,FALSE)</f>
        <v>#N/A</v>
      </c>
      <c r="AK1271" s="17" t="e">
        <f>VLOOKUP(A1271,'[1]Deals (Exits)'!B:B,1,FALSE)</f>
        <v>#N/A</v>
      </c>
      <c r="AL1271" s="23" t="e">
        <f>VLOOKUP(G1271,[1]Lookups!$V$3:$Y$197,4,FALSE)</f>
        <v>#N/A</v>
      </c>
      <c r="AM1271" s="17" t="str">
        <f>VLOOKUP(X1271,[1]Lookups!$B$3:$C$200,2,FALSE)</f>
        <v>Financial Services</v>
      </c>
      <c r="AN1271" s="17" t="e">
        <f>VLOOKUP(R1271,[1]Lookups!$H$3:$I$69,2,FALSE)</f>
        <v>#N/A</v>
      </c>
      <c r="AO1271" s="17" t="e">
        <f>VLOOKUP(T1271,[1]Lookups!$H$3:$I$69,2,FALSE)</f>
        <v>#N/A</v>
      </c>
      <c r="AP1271" s="17" t="e">
        <f>VLOOKUP(AN1271,[1]Lookups!$N$3:$O$11,2,FALSE)</f>
        <v>#N/A</v>
      </c>
      <c r="AQ1271" s="18" t="e">
        <f>COUNTIFS('[1]Deals (investment)'!$B:$B,$A1271)</f>
        <v>#VALUE!</v>
      </c>
      <c r="AR1271" s="18" t="e">
        <f>COUNTIFS('[1]Deals (investment)'!$B:$B,$A1271,'[1]Deals (investment)'!$T:$T,$AW$1)+COUNTIFS('[1]Deals (investment)'!$B:$B,$A1271,'[1]Deals (investment)'!$T:$T,$AX$1)+COUNTIFS('[1]Deals (investment)'!$B:$B,$A1271,'[1]Deals (investment)'!$T:$T,$AY$1)</f>
        <v>#VALUE!</v>
      </c>
      <c r="AS1271" s="17" t="e">
        <f>SUMIFS('[1]Deals (investment)'!$C:$C,'[1]Deals (investment)'!$B:$B,$A1271)</f>
        <v>#VALUE!</v>
      </c>
      <c r="AT1271" s="17" t="e">
        <f t="shared" si="179"/>
        <v>#VALUE!</v>
      </c>
      <c r="AU1271" s="18" t="e">
        <f>COUNTIF('[1]Deals (Exits)'!$B:$B,A1271)</f>
        <v>#VALUE!</v>
      </c>
      <c r="AV1271" s="17" t="e">
        <f>SUMIFS('[1]Deals (investment)'!$C:$C,'[1]Deals (investment)'!$B:$B,$A1271,'[1]Deals (investment)'!$T:$T,AV$1)</f>
        <v>#VALUE!</v>
      </c>
      <c r="AW1271" s="17" t="e">
        <f>SUMIFS('[1]Deals (investment)'!$C:$C,'[1]Deals (investment)'!$B:$B,$A1271,'[1]Deals (investment)'!$T:$T,AW$1)</f>
        <v>#VALUE!</v>
      </c>
      <c r="AX1271" s="17" t="e">
        <f>SUMIFS('[1]Deals (investment)'!$C:$C,'[1]Deals (investment)'!$B:$B,$A1271,'[1]Deals (investment)'!$T:$T,AX$1)</f>
        <v>#VALUE!</v>
      </c>
      <c r="AY1271" s="17" t="e">
        <f>SUMIFS('[1]Deals (investment)'!$C:$C,'[1]Deals (investment)'!$B:$B,$A1271,'[1]Deals (investment)'!$T:$T,AY$1)</f>
        <v>#VALUE!</v>
      </c>
      <c r="AZ1271" s="17" t="e">
        <f>SUMIFS('[1]Deals (investment)'!$C:$C,'[1]Deals (investment)'!$B:$B,$A1271,'[1]Deals (investment)'!$T:$T,AZ$1)</f>
        <v>#VALUE!</v>
      </c>
      <c r="BA1271" s="17" t="e">
        <f>SUMIFS('[1]Deals (investment)'!$C:$C,'[1]Deals (investment)'!$B:$B,$A1271,'[1]Deals (investment)'!$T:$T,BA$1)</f>
        <v>#VALUE!</v>
      </c>
      <c r="BB1271" s="17" t="e">
        <f>SUMIFS('[1]Deals (investment)'!$C:$C,'[1]Deals (investment)'!$B:$B,$A1271,'[1]Deals (investment)'!$T:$T,BB$1)</f>
        <v>#VALUE!</v>
      </c>
      <c r="BC1271" s="17" t="e">
        <f>SUMIFS('[1]Deals (Exits)'!$C:$C,'[1]Deals (Exits)'!$B:$B,$A1271)</f>
        <v>#VALUE!</v>
      </c>
      <c r="BD1271" s="17" t="e">
        <f>SUMIFS('[1]Deals (investment)'!$C:$C,'[1]Deals (investment)'!$B:$B,$A1271,'[1]Deals (investment)'!$V:$V,BD$1)</f>
        <v>#VALUE!</v>
      </c>
      <c r="BE1271" s="17" t="e">
        <f>SUMIFS('[1]Deals (investment)'!$C:$C,'[1]Deals (investment)'!$B:$B,$A1271,'[1]Deals (investment)'!$V:$V,BE$1)</f>
        <v>#VALUE!</v>
      </c>
      <c r="BF1271" s="17" t="e">
        <f>SUMIFS('[1]Deals (investment)'!$C:$C,'[1]Deals (investment)'!$B:$B,$A1271,'[1]Deals (investment)'!$V:$V,BF$1)</f>
        <v>#VALUE!</v>
      </c>
      <c r="BG1271" s="17" t="e">
        <f>SUMIFS('[1]Deals (investment)'!$C:$C,'[1]Deals (investment)'!$B:$B,$A1271,'[1]Deals (investment)'!$V:$V,BG$1)</f>
        <v>#VALUE!</v>
      </c>
      <c r="BH1271" s="17" t="e">
        <f>SUMIFS('[1]Deals (investment)'!$C:$C,'[1]Deals (investment)'!$B:$B,$A1271,'[1]Deals (investment)'!$V:$V,BH$1)</f>
        <v>#VALUE!</v>
      </c>
      <c r="BI1271" s="17" t="e">
        <f>SUMIFS('[1]Deals (investment)'!$C:$C,'[1]Deals (investment)'!$B:$B,$A1271,'[1]Deals (investment)'!$V:$V,BI$1)</f>
        <v>#VALUE!</v>
      </c>
      <c r="BJ1271" s="17" t="e">
        <f>SUMIFS('[1]Deals (investment)'!$C:$C,'[1]Deals (investment)'!$B:$B,$A1271,'[1]Deals (investment)'!$V:$V,BJ$1)</f>
        <v>#VALUE!</v>
      </c>
      <c r="BK1271" s="17" t="e">
        <f>SUMIFS('[1]Deals (investment)'!$C:$C,'[1]Deals (investment)'!$B:$B,$A1271,'[1]Deals (investment)'!$V:$V,BK$1)</f>
        <v>#VALUE!</v>
      </c>
      <c r="BL1271" s="17" t="e">
        <f>SUMIFS('[1]Deals (investment)'!$C:$C,'[1]Deals (investment)'!$B:$B,$A1271,'[1]Deals (investment)'!$V:$V,BL$1)</f>
        <v>#VALUE!</v>
      </c>
      <c r="BM1271" s="17" t="e">
        <f>SUMIFS('[1]Deals (investment)'!$C:$C,'[1]Deals (investment)'!$B:$B,$A1271,'[1]Deals (investment)'!$V:$V,BM$1)</f>
        <v>#VALUE!</v>
      </c>
      <c r="BN1271" s="15"/>
      <c r="BO1271" s="15"/>
      <c r="BP1271" s="22"/>
      <c r="BQ1271" s="15"/>
      <c r="BR1271" s="15"/>
      <c r="BS1271" s="15"/>
      <c r="BT1271" s="15"/>
      <c r="BU1271" s="15"/>
      <c r="BV1271" s="15"/>
      <c r="BW1271" s="15"/>
      <c r="BX1271" s="15"/>
      <c r="BY1271" s="15"/>
      <c r="BZ1271" s="15"/>
      <c r="CA1271" s="15"/>
      <c r="CB1271" s="15"/>
      <c r="CC1271" s="15"/>
      <c r="CD1271" s="15" t="str">
        <f t="shared" si="188"/>
        <v>OnegramOneGram is the first cryptocurrency that has been certified in compliance with the ancient Islamic rules called Shari'ah.Active</v>
      </c>
      <c r="CE1271" s="15"/>
      <c r="CF1271" s="15"/>
      <c r="CG1271" s="15"/>
      <c r="CH1271" s="15"/>
      <c r="CI1271" s="15"/>
      <c r="CJ1271" s="15"/>
    </row>
    <row r="1272" spans="1:88" ht="12.75">
      <c r="A1272" s="15" t="s">
        <v>8553</v>
      </c>
      <c r="B1272" s="15"/>
      <c r="C1272" s="15" t="s">
        <v>58</v>
      </c>
      <c r="D1272" s="16"/>
      <c r="E1272" s="15"/>
      <c r="F1272" s="15"/>
      <c r="G1272" s="15"/>
      <c r="H1272" s="15"/>
      <c r="I1272" s="15"/>
      <c r="J1272" s="15"/>
      <c r="K1272" s="17" t="e">
        <f t="shared" si="178"/>
        <v>#VALUE!</v>
      </c>
      <c r="L1272" s="15"/>
      <c r="M1272" s="18" t="e">
        <f t="shared" si="166"/>
        <v>#VALUE!</v>
      </c>
      <c r="N1272" s="15"/>
      <c r="O1272" s="15"/>
      <c r="P1272" s="15"/>
      <c r="Q1272" s="15"/>
      <c r="R1272" s="15"/>
      <c r="S1272" s="19"/>
      <c r="T1272" s="15"/>
      <c r="U1272" s="17"/>
      <c r="V1272" s="15"/>
      <c r="W1272" s="15"/>
      <c r="X1272" s="15"/>
      <c r="Y1272" s="15"/>
      <c r="AB1272" s="20"/>
      <c r="AC1272" s="15"/>
      <c r="AD1272" s="15"/>
      <c r="AE1272" s="15"/>
      <c r="AF1272" s="15"/>
      <c r="AG1272" s="22">
        <f t="shared" si="189"/>
        <v>9.6774193548387094E-2</v>
      </c>
      <c r="AH1272" s="15" t="str">
        <f t="shared" si="182"/>
        <v/>
      </c>
      <c r="AI1272" s="22" t="e">
        <f>VLOOKUP(A1272,'[1]Deals (investment)'!$B$2:$Z$1497,1,FALSE)</f>
        <v>#N/A</v>
      </c>
      <c r="AJ1272" s="22" t="e">
        <f>VLOOKUP(A1272,'[1]Deals (investment)'!$B$2:$Z$870,15,FALSE)</f>
        <v>#N/A</v>
      </c>
      <c r="AK1272" s="17" t="e">
        <f>VLOOKUP(A1272,'[1]Deals (Exits)'!B:B,1,FALSE)</f>
        <v>#N/A</v>
      </c>
      <c r="AL1272" s="23" t="e">
        <f>VLOOKUP(G1272,[1]Lookups!$V$3:$Y$197,4,FALSE)</f>
        <v>#N/A</v>
      </c>
      <c r="AM1272" s="17" t="e">
        <f>VLOOKUP(X1272,[1]Lookups!$B$3:$C$200,2,FALSE)</f>
        <v>#N/A</v>
      </c>
      <c r="AN1272" s="17" t="e">
        <f>VLOOKUP(R1272,[1]Lookups!$H$3:$I$69,2,FALSE)</f>
        <v>#N/A</v>
      </c>
      <c r="AO1272" s="17" t="e">
        <f>VLOOKUP(T1272,[1]Lookups!$H$3:$I$69,2,FALSE)</f>
        <v>#N/A</v>
      </c>
      <c r="AP1272" s="17" t="e">
        <f>VLOOKUP(AN1272,[1]Lookups!$N$3:$O$11,2,FALSE)</f>
        <v>#N/A</v>
      </c>
      <c r="AQ1272" s="18" t="e">
        <f>COUNTIFS('[1]Deals (investment)'!$B:$B,$A1272)</f>
        <v>#VALUE!</v>
      </c>
      <c r="AR1272" s="18" t="e">
        <f>COUNTIFS('[1]Deals (investment)'!$B:$B,$A1272,'[1]Deals (investment)'!$T:$T,$AW$1)+COUNTIFS('[1]Deals (investment)'!$B:$B,$A1272,'[1]Deals (investment)'!$T:$T,$AX$1)+COUNTIFS('[1]Deals (investment)'!$B:$B,$A1272,'[1]Deals (investment)'!$T:$T,$AY$1)</f>
        <v>#VALUE!</v>
      </c>
      <c r="AS1272" s="17" t="e">
        <f>SUMIFS('[1]Deals (investment)'!$C:$C,'[1]Deals (investment)'!$B:$B,$A1272)</f>
        <v>#VALUE!</v>
      </c>
      <c r="AT1272" s="17" t="e">
        <f t="shared" si="179"/>
        <v>#VALUE!</v>
      </c>
      <c r="AU1272" s="18" t="e">
        <f>COUNTIF('[1]Deals (Exits)'!$B:$B,A1272)</f>
        <v>#VALUE!</v>
      </c>
      <c r="AV1272" s="17" t="e">
        <f>SUMIFS('[1]Deals (investment)'!$C:$C,'[1]Deals (investment)'!$B:$B,$A1272,'[1]Deals (investment)'!$T:$T,AV$1)</f>
        <v>#VALUE!</v>
      </c>
      <c r="AW1272" s="17" t="e">
        <f>SUMIFS('[1]Deals (investment)'!$C:$C,'[1]Deals (investment)'!$B:$B,$A1272,'[1]Deals (investment)'!$T:$T,AW$1)</f>
        <v>#VALUE!</v>
      </c>
      <c r="AX1272" s="17" t="e">
        <f>SUMIFS('[1]Deals (investment)'!$C:$C,'[1]Deals (investment)'!$B:$B,$A1272,'[1]Deals (investment)'!$T:$T,AX$1)</f>
        <v>#VALUE!</v>
      </c>
      <c r="AY1272" s="17" t="e">
        <f>SUMIFS('[1]Deals (investment)'!$C:$C,'[1]Deals (investment)'!$B:$B,$A1272,'[1]Deals (investment)'!$T:$T,AY$1)</f>
        <v>#VALUE!</v>
      </c>
      <c r="AZ1272" s="17" t="e">
        <f>SUMIFS('[1]Deals (investment)'!$C:$C,'[1]Deals (investment)'!$B:$B,$A1272,'[1]Deals (investment)'!$T:$T,AZ$1)</f>
        <v>#VALUE!</v>
      </c>
      <c r="BA1272" s="17" t="e">
        <f>SUMIFS('[1]Deals (investment)'!$C:$C,'[1]Deals (investment)'!$B:$B,$A1272,'[1]Deals (investment)'!$T:$T,BA$1)</f>
        <v>#VALUE!</v>
      </c>
      <c r="BB1272" s="17" t="e">
        <f>SUMIFS('[1]Deals (investment)'!$C:$C,'[1]Deals (investment)'!$B:$B,$A1272,'[1]Deals (investment)'!$T:$T,BB$1)</f>
        <v>#VALUE!</v>
      </c>
      <c r="BC1272" s="17" t="e">
        <f>SUMIFS('[1]Deals (Exits)'!$C:$C,'[1]Deals (Exits)'!$B:$B,$A1272)</f>
        <v>#VALUE!</v>
      </c>
      <c r="BD1272" s="17" t="e">
        <f>SUMIFS('[1]Deals (investment)'!$C:$C,'[1]Deals (investment)'!$B:$B,$A1272,'[1]Deals (investment)'!$V:$V,BD$1)</f>
        <v>#VALUE!</v>
      </c>
      <c r="BE1272" s="17" t="e">
        <f>SUMIFS('[1]Deals (investment)'!$C:$C,'[1]Deals (investment)'!$B:$B,$A1272,'[1]Deals (investment)'!$V:$V,BE$1)</f>
        <v>#VALUE!</v>
      </c>
      <c r="BF1272" s="17" t="e">
        <f>SUMIFS('[1]Deals (investment)'!$C:$C,'[1]Deals (investment)'!$B:$B,$A1272,'[1]Deals (investment)'!$V:$V,BF$1)</f>
        <v>#VALUE!</v>
      </c>
      <c r="BG1272" s="17" t="e">
        <f>SUMIFS('[1]Deals (investment)'!$C:$C,'[1]Deals (investment)'!$B:$B,$A1272,'[1]Deals (investment)'!$V:$V,BG$1)</f>
        <v>#VALUE!</v>
      </c>
      <c r="BH1272" s="17" t="e">
        <f>SUMIFS('[1]Deals (investment)'!$C:$C,'[1]Deals (investment)'!$B:$B,$A1272,'[1]Deals (investment)'!$V:$V,BH$1)</f>
        <v>#VALUE!</v>
      </c>
      <c r="BI1272" s="17" t="e">
        <f>SUMIFS('[1]Deals (investment)'!$C:$C,'[1]Deals (investment)'!$B:$B,$A1272,'[1]Deals (investment)'!$V:$V,BI$1)</f>
        <v>#VALUE!</v>
      </c>
      <c r="BJ1272" s="17" t="e">
        <f>SUMIFS('[1]Deals (investment)'!$C:$C,'[1]Deals (investment)'!$B:$B,$A1272,'[1]Deals (investment)'!$V:$V,BJ$1)</f>
        <v>#VALUE!</v>
      </c>
      <c r="BK1272" s="17" t="e">
        <f>SUMIFS('[1]Deals (investment)'!$C:$C,'[1]Deals (investment)'!$B:$B,$A1272,'[1]Deals (investment)'!$V:$V,BK$1)</f>
        <v>#VALUE!</v>
      </c>
      <c r="BL1272" s="17" t="e">
        <f>SUMIFS('[1]Deals (investment)'!$C:$C,'[1]Deals (investment)'!$B:$B,$A1272,'[1]Deals (investment)'!$V:$V,BL$1)</f>
        <v>#VALUE!</v>
      </c>
      <c r="BM1272" s="17" t="e">
        <f>SUMIFS('[1]Deals (investment)'!$C:$C,'[1]Deals (investment)'!$B:$B,$A1272,'[1]Deals (investment)'!$V:$V,BM$1)</f>
        <v>#VALUE!</v>
      </c>
      <c r="BN1272" s="15"/>
      <c r="BO1272" s="15"/>
      <c r="BP1272" s="22"/>
      <c r="BQ1272" s="15"/>
      <c r="BR1272" s="15"/>
      <c r="BS1272" s="15"/>
      <c r="BT1272" s="15"/>
      <c r="BU1272" s="15"/>
      <c r="BV1272" s="15"/>
      <c r="BW1272" s="15"/>
      <c r="BX1272" s="15"/>
      <c r="BY1272" s="15"/>
      <c r="BZ1272" s="15"/>
      <c r="CA1272" s="15"/>
      <c r="CB1272" s="15"/>
      <c r="CC1272" s="15"/>
      <c r="CD1272" s="15" t="str">
        <f t="shared" si="188"/>
        <v>MobileBookingActive</v>
      </c>
      <c r="CE1272" s="15"/>
      <c r="CF1272" s="15"/>
      <c r="CG1272" s="15"/>
      <c r="CH1272" s="15"/>
      <c r="CI1272" s="15"/>
      <c r="CJ1272" s="15"/>
    </row>
    <row r="1273" spans="1:88" ht="12.75">
      <c r="A1273" s="15" t="s">
        <v>8554</v>
      </c>
      <c r="B1273" s="15" t="s">
        <v>8555</v>
      </c>
      <c r="C1273" s="15" t="s">
        <v>58</v>
      </c>
      <c r="D1273" s="16">
        <v>2010</v>
      </c>
      <c r="E1273" s="15" t="s">
        <v>117</v>
      </c>
      <c r="F1273" s="15"/>
      <c r="G1273" s="15" t="s">
        <v>118</v>
      </c>
      <c r="H1273" s="15"/>
      <c r="I1273" s="15" t="s">
        <v>118</v>
      </c>
      <c r="J1273" s="15"/>
      <c r="K1273" s="17" t="e">
        <f t="shared" si="178"/>
        <v>#VALUE!</v>
      </c>
      <c r="L1273" s="15"/>
      <c r="M1273" s="18" t="e">
        <f t="shared" si="166"/>
        <v>#VALUE!</v>
      </c>
      <c r="N1273" s="15"/>
      <c r="O1273" s="15"/>
      <c r="P1273" s="15"/>
      <c r="Q1273" s="24" t="e">
        <f ca="1">_xludf.MAXIFS('[1]Deals (investment)'!A:A,'[1]Deals (investment)'!B:B,A1273)</f>
        <v>#NAME?</v>
      </c>
      <c r="R1273" s="15" t="s">
        <v>685</v>
      </c>
      <c r="S1273" s="19" t="s">
        <v>144</v>
      </c>
      <c r="T1273" s="15" t="s">
        <v>312</v>
      </c>
      <c r="U1273" s="17" t="s">
        <v>312</v>
      </c>
      <c r="V1273" s="15" t="s">
        <v>312</v>
      </c>
      <c r="W1273" s="15"/>
      <c r="X1273" s="15" t="s">
        <v>158</v>
      </c>
      <c r="Y1273" s="15" t="s">
        <v>8556</v>
      </c>
      <c r="AB1273" s="20"/>
      <c r="AC1273" s="21" t="s">
        <v>8557</v>
      </c>
      <c r="AD1273" s="21" t="s">
        <v>8558</v>
      </c>
      <c r="AE1273" s="21" t="s">
        <v>8559</v>
      </c>
      <c r="AF1273" s="21" t="s">
        <v>8560</v>
      </c>
      <c r="AG1273" s="22">
        <f t="shared" ca="1" si="189"/>
        <v>0.64516129032258063</v>
      </c>
      <c r="AH1273" s="15" t="e">
        <f t="shared" si="182"/>
        <v>#VALUE!</v>
      </c>
      <c r="AI1273" s="22" t="str">
        <f>VLOOKUP(A1273,'[1]Deals (investment)'!$B$2:$Z$1497,1,FALSE)</f>
        <v>Mobile Decisioning</v>
      </c>
      <c r="AJ1273" s="22">
        <f>VLOOKUP(A1273,'[1]Deals (investment)'!$B$2:$Z$870,15,FALSE)</f>
        <v>0</v>
      </c>
      <c r="AK1273" s="17" t="e">
        <f>VLOOKUP(A1273,'[1]Deals (Exits)'!B:B,1,FALSE)</f>
        <v>#N/A</v>
      </c>
      <c r="AL1273" s="23">
        <f>VLOOKUP(G1273,[1]Lookups!$V$3:$Y$197,4,FALSE)</f>
        <v>0</v>
      </c>
      <c r="AM1273" s="17" t="str">
        <f>VLOOKUP(X1273,[1]Lookups!$B$3:$C$200,2,FALSE)</f>
        <v>Financial Services</v>
      </c>
      <c r="AN1273" s="17" t="str">
        <f>VLOOKUP(R1273,[1]Lookups!$H$3:$I$69,2,FALSE)</f>
        <v xml:space="preserve">1. Grant
</v>
      </c>
      <c r="AO1273" s="17" t="e">
        <f>VLOOKUP(T1273,[1]Lookups!$H$3:$I$69,2,FALSE)</f>
        <v>#N/A</v>
      </c>
      <c r="AP1273" s="17" t="e">
        <f>VLOOKUP(AN1273,[1]Lookups!$N$3:$O$11,2,FALSE)</f>
        <v>#N/A</v>
      </c>
      <c r="AQ1273" s="18" t="e">
        <f>COUNTIFS('[1]Deals (investment)'!$B:$B,$A1273)</f>
        <v>#VALUE!</v>
      </c>
      <c r="AR1273" s="18" t="e">
        <f>COUNTIFS('[1]Deals (investment)'!$B:$B,$A1273,'[1]Deals (investment)'!$T:$T,$AW$1)+COUNTIFS('[1]Deals (investment)'!$B:$B,$A1273,'[1]Deals (investment)'!$T:$T,$AX$1)+COUNTIFS('[1]Deals (investment)'!$B:$B,$A1273,'[1]Deals (investment)'!$T:$T,$AY$1)</f>
        <v>#VALUE!</v>
      </c>
      <c r="AS1273" s="17" t="e">
        <f>SUMIFS('[1]Deals (investment)'!$C:$C,'[1]Deals (investment)'!$B:$B,$A1273)</f>
        <v>#VALUE!</v>
      </c>
      <c r="AT1273" s="17" t="e">
        <f t="shared" si="179"/>
        <v>#VALUE!</v>
      </c>
      <c r="AU1273" s="18" t="e">
        <f>COUNTIF('[1]Deals (Exits)'!$B:$B,A1273)</f>
        <v>#VALUE!</v>
      </c>
      <c r="AV1273" s="17" t="e">
        <f>SUMIFS('[1]Deals (investment)'!$C:$C,'[1]Deals (investment)'!$B:$B,$A1273,'[1]Deals (investment)'!$T:$T,AV$1)</f>
        <v>#VALUE!</v>
      </c>
      <c r="AW1273" s="17" t="e">
        <f>SUMIFS('[1]Deals (investment)'!$C:$C,'[1]Deals (investment)'!$B:$B,$A1273,'[1]Deals (investment)'!$T:$T,AW$1)</f>
        <v>#VALUE!</v>
      </c>
      <c r="AX1273" s="17" t="e">
        <f>SUMIFS('[1]Deals (investment)'!$C:$C,'[1]Deals (investment)'!$B:$B,$A1273,'[1]Deals (investment)'!$T:$T,AX$1)</f>
        <v>#VALUE!</v>
      </c>
      <c r="AY1273" s="17" t="e">
        <f>SUMIFS('[1]Deals (investment)'!$C:$C,'[1]Deals (investment)'!$B:$B,$A1273,'[1]Deals (investment)'!$T:$T,AY$1)</f>
        <v>#VALUE!</v>
      </c>
      <c r="AZ1273" s="17" t="e">
        <f>SUMIFS('[1]Deals (investment)'!$C:$C,'[1]Deals (investment)'!$B:$B,$A1273,'[1]Deals (investment)'!$T:$T,AZ$1)</f>
        <v>#VALUE!</v>
      </c>
      <c r="BA1273" s="17" t="e">
        <f>SUMIFS('[1]Deals (investment)'!$C:$C,'[1]Deals (investment)'!$B:$B,$A1273,'[1]Deals (investment)'!$T:$T,BA$1)</f>
        <v>#VALUE!</v>
      </c>
      <c r="BB1273" s="17" t="e">
        <f>SUMIFS('[1]Deals (investment)'!$C:$C,'[1]Deals (investment)'!$B:$B,$A1273,'[1]Deals (investment)'!$T:$T,BB$1)</f>
        <v>#VALUE!</v>
      </c>
      <c r="BC1273" s="17" t="e">
        <f>SUMIFS('[1]Deals (Exits)'!$C:$C,'[1]Deals (Exits)'!$B:$B,$A1273)</f>
        <v>#VALUE!</v>
      </c>
      <c r="BD1273" s="17" t="e">
        <f>SUMIFS('[1]Deals (investment)'!$C:$C,'[1]Deals (investment)'!$B:$B,$A1273,'[1]Deals (investment)'!$V:$V,BD$1)</f>
        <v>#VALUE!</v>
      </c>
      <c r="BE1273" s="17" t="e">
        <f>SUMIFS('[1]Deals (investment)'!$C:$C,'[1]Deals (investment)'!$B:$B,$A1273,'[1]Deals (investment)'!$V:$V,BE$1)</f>
        <v>#VALUE!</v>
      </c>
      <c r="BF1273" s="17" t="e">
        <f>SUMIFS('[1]Deals (investment)'!$C:$C,'[1]Deals (investment)'!$B:$B,$A1273,'[1]Deals (investment)'!$V:$V,BF$1)</f>
        <v>#VALUE!</v>
      </c>
      <c r="BG1273" s="17" t="e">
        <f>SUMIFS('[1]Deals (investment)'!$C:$C,'[1]Deals (investment)'!$B:$B,$A1273,'[1]Deals (investment)'!$V:$V,BG$1)</f>
        <v>#VALUE!</v>
      </c>
      <c r="BH1273" s="17" t="e">
        <f>SUMIFS('[1]Deals (investment)'!$C:$C,'[1]Deals (investment)'!$B:$B,$A1273,'[1]Deals (investment)'!$V:$V,BH$1)</f>
        <v>#VALUE!</v>
      </c>
      <c r="BI1273" s="17" t="e">
        <f>SUMIFS('[1]Deals (investment)'!$C:$C,'[1]Deals (investment)'!$B:$B,$A1273,'[1]Deals (investment)'!$V:$V,BI$1)</f>
        <v>#VALUE!</v>
      </c>
      <c r="BJ1273" s="17" t="e">
        <f>SUMIFS('[1]Deals (investment)'!$C:$C,'[1]Deals (investment)'!$B:$B,$A1273,'[1]Deals (investment)'!$V:$V,BJ$1)</f>
        <v>#VALUE!</v>
      </c>
      <c r="BK1273" s="17" t="e">
        <f>SUMIFS('[1]Deals (investment)'!$C:$C,'[1]Deals (investment)'!$B:$B,$A1273,'[1]Deals (investment)'!$V:$V,BK$1)</f>
        <v>#VALUE!</v>
      </c>
      <c r="BL1273" s="17" t="e">
        <f>SUMIFS('[1]Deals (investment)'!$C:$C,'[1]Deals (investment)'!$B:$B,$A1273,'[1]Deals (investment)'!$V:$V,BL$1)</f>
        <v>#VALUE!</v>
      </c>
      <c r="BM1273" s="17" t="e">
        <f>SUMIFS('[1]Deals (investment)'!$C:$C,'[1]Deals (investment)'!$B:$B,$A1273,'[1]Deals (investment)'!$V:$V,BM$1)</f>
        <v>#VALUE!</v>
      </c>
      <c r="BN1273" s="15"/>
      <c r="BO1273" s="15"/>
      <c r="BP1273" s="22"/>
      <c r="BQ1273" s="15"/>
      <c r="BR1273" s="15"/>
      <c r="BS1273" s="15"/>
      <c r="BT1273" s="15"/>
      <c r="BU1273" s="15"/>
      <c r="BV1273" s="15"/>
      <c r="BW1273" s="15"/>
      <c r="BX1273" s="15"/>
      <c r="BY1273" s="15"/>
      <c r="BZ1273" s="15"/>
      <c r="CA1273" s="15"/>
      <c r="CB1273" s="15"/>
      <c r="CC1273" s="15"/>
      <c r="CD1273" s="15" t="str">
        <f t="shared" si="188"/>
        <v>Mobile DecisioningMobile Decisioning is a technology company providing mobile value added services to mobile network operators in emerging nations. Its main product is Airtime Credit Service, which provides emergency airtime credit to prepaid mobile subscribers. This credit is typically paid back at the subscriber’s next reloadActive</v>
      </c>
      <c r="CE1273" s="15"/>
      <c r="CF1273" s="15"/>
      <c r="CG1273" s="15"/>
      <c r="CH1273" s="15"/>
      <c r="CI1273" s="15"/>
      <c r="CJ1273" s="15"/>
    </row>
    <row r="1274" spans="1:88" ht="12.75">
      <c r="A1274" s="15" t="s">
        <v>8561</v>
      </c>
      <c r="B1274" s="15"/>
      <c r="C1274" s="15"/>
      <c r="D1274" s="16"/>
      <c r="E1274" s="15" t="s">
        <v>1086</v>
      </c>
      <c r="F1274" s="15"/>
      <c r="G1274" s="15" t="s">
        <v>891</v>
      </c>
      <c r="H1274" s="15"/>
      <c r="I1274" s="15" t="s">
        <v>891</v>
      </c>
      <c r="J1274" s="15"/>
      <c r="K1274" s="17" t="e">
        <f t="shared" si="178"/>
        <v>#VALUE!</v>
      </c>
      <c r="L1274" s="15"/>
      <c r="M1274" s="18" t="e">
        <f t="shared" si="166"/>
        <v>#VALUE!</v>
      </c>
      <c r="N1274" s="15"/>
      <c r="O1274" s="15"/>
      <c r="P1274" s="15"/>
      <c r="Q1274" s="15"/>
      <c r="R1274" s="15"/>
      <c r="S1274" s="19"/>
      <c r="T1274" s="15"/>
      <c r="U1274" s="17"/>
      <c r="V1274" s="15"/>
      <c r="W1274" s="15"/>
      <c r="X1274" s="15"/>
      <c r="Y1274" s="15"/>
      <c r="AB1274" s="20"/>
      <c r="AC1274" s="15"/>
      <c r="AD1274" s="15"/>
      <c r="AE1274" s="15"/>
      <c r="AF1274" s="15"/>
      <c r="AG1274" s="22">
        <f t="shared" si="189"/>
        <v>0.16129032258064516</v>
      </c>
      <c r="AH1274" s="15" t="str">
        <f t="shared" si="182"/>
        <v/>
      </c>
      <c r="AI1274" s="22" t="e">
        <f>VLOOKUP(A1274,'[1]Deals (investment)'!$B$2:$Z$1497,1,FALSE)</f>
        <v>#N/A</v>
      </c>
      <c r="AJ1274" s="22" t="e">
        <f>VLOOKUP(A1274,'[1]Deals (investment)'!$B$2:$Z$870,15,FALSE)</f>
        <v>#N/A</v>
      </c>
      <c r="AK1274" s="17" t="e">
        <f>VLOOKUP(A1274,'[1]Deals (Exits)'!B:B,1,FALSE)</f>
        <v>#N/A</v>
      </c>
      <c r="AL1274" s="23">
        <f>VLOOKUP(G1274,[1]Lookups!$V$3:$Y$197,4,FALSE)</f>
        <v>0</v>
      </c>
      <c r="AM1274" s="17" t="e">
        <f>VLOOKUP(X1274,[1]Lookups!$B$3:$C$200,2,FALSE)</f>
        <v>#N/A</v>
      </c>
      <c r="AN1274" s="17" t="e">
        <f>VLOOKUP(R1274,[1]Lookups!$H$3:$I$69,2,FALSE)</f>
        <v>#N/A</v>
      </c>
      <c r="AO1274" s="17" t="e">
        <f>VLOOKUP(T1274,[1]Lookups!$H$3:$I$69,2,FALSE)</f>
        <v>#N/A</v>
      </c>
      <c r="AP1274" s="17" t="e">
        <f>VLOOKUP(AN1274,[1]Lookups!$N$3:$O$11,2,FALSE)</f>
        <v>#N/A</v>
      </c>
      <c r="AQ1274" s="18" t="e">
        <f>COUNTIFS('[1]Deals (investment)'!$B:$B,$A1274)</f>
        <v>#VALUE!</v>
      </c>
      <c r="AR1274" s="18" t="e">
        <f>COUNTIFS('[1]Deals (investment)'!$B:$B,$A1274,'[1]Deals (investment)'!$T:$T,$AW$1)+COUNTIFS('[1]Deals (investment)'!$B:$B,$A1274,'[1]Deals (investment)'!$T:$T,$AX$1)+COUNTIFS('[1]Deals (investment)'!$B:$B,$A1274,'[1]Deals (investment)'!$T:$T,$AY$1)</f>
        <v>#VALUE!</v>
      </c>
      <c r="AS1274" s="17" t="e">
        <f>SUMIFS('[1]Deals (investment)'!$C:$C,'[1]Deals (investment)'!$B:$B,$A1274)</f>
        <v>#VALUE!</v>
      </c>
      <c r="AT1274" s="17" t="e">
        <f t="shared" si="179"/>
        <v>#VALUE!</v>
      </c>
      <c r="AU1274" s="18" t="e">
        <f>COUNTIF('[1]Deals (Exits)'!$B:$B,A1274)</f>
        <v>#VALUE!</v>
      </c>
      <c r="AV1274" s="17" t="e">
        <f>SUMIFS('[1]Deals (investment)'!$C:$C,'[1]Deals (investment)'!$B:$B,$A1274,'[1]Deals (investment)'!$T:$T,AV$1)</f>
        <v>#VALUE!</v>
      </c>
      <c r="AW1274" s="17" t="e">
        <f>SUMIFS('[1]Deals (investment)'!$C:$C,'[1]Deals (investment)'!$B:$B,$A1274,'[1]Deals (investment)'!$T:$T,AW$1)</f>
        <v>#VALUE!</v>
      </c>
      <c r="AX1274" s="17" t="e">
        <f>SUMIFS('[1]Deals (investment)'!$C:$C,'[1]Deals (investment)'!$B:$B,$A1274,'[1]Deals (investment)'!$T:$T,AX$1)</f>
        <v>#VALUE!</v>
      </c>
      <c r="AY1274" s="17" t="e">
        <f>SUMIFS('[1]Deals (investment)'!$C:$C,'[1]Deals (investment)'!$B:$B,$A1274,'[1]Deals (investment)'!$T:$T,AY$1)</f>
        <v>#VALUE!</v>
      </c>
      <c r="AZ1274" s="17" t="e">
        <f>SUMIFS('[1]Deals (investment)'!$C:$C,'[1]Deals (investment)'!$B:$B,$A1274,'[1]Deals (investment)'!$T:$T,AZ$1)</f>
        <v>#VALUE!</v>
      </c>
      <c r="BA1274" s="17" t="e">
        <f>SUMIFS('[1]Deals (investment)'!$C:$C,'[1]Deals (investment)'!$B:$B,$A1274,'[1]Deals (investment)'!$T:$T,BA$1)</f>
        <v>#VALUE!</v>
      </c>
      <c r="BB1274" s="17" t="e">
        <f>SUMIFS('[1]Deals (investment)'!$C:$C,'[1]Deals (investment)'!$B:$B,$A1274,'[1]Deals (investment)'!$T:$T,BB$1)</f>
        <v>#VALUE!</v>
      </c>
      <c r="BC1274" s="17" t="e">
        <f>SUMIFS('[1]Deals (Exits)'!$C:$C,'[1]Deals (Exits)'!$B:$B,$A1274)</f>
        <v>#VALUE!</v>
      </c>
      <c r="BD1274" s="17" t="e">
        <f>SUMIFS('[1]Deals (investment)'!$C:$C,'[1]Deals (investment)'!$B:$B,$A1274,'[1]Deals (investment)'!$V:$V,BD$1)</f>
        <v>#VALUE!</v>
      </c>
      <c r="BE1274" s="17" t="e">
        <f>SUMIFS('[1]Deals (investment)'!$C:$C,'[1]Deals (investment)'!$B:$B,$A1274,'[1]Deals (investment)'!$V:$V,BE$1)</f>
        <v>#VALUE!</v>
      </c>
      <c r="BF1274" s="17" t="e">
        <f>SUMIFS('[1]Deals (investment)'!$C:$C,'[1]Deals (investment)'!$B:$B,$A1274,'[1]Deals (investment)'!$V:$V,BF$1)</f>
        <v>#VALUE!</v>
      </c>
      <c r="BG1274" s="17" t="e">
        <f>SUMIFS('[1]Deals (investment)'!$C:$C,'[1]Deals (investment)'!$B:$B,$A1274,'[1]Deals (investment)'!$V:$V,BG$1)</f>
        <v>#VALUE!</v>
      </c>
      <c r="BH1274" s="17" t="e">
        <f>SUMIFS('[1]Deals (investment)'!$C:$C,'[1]Deals (investment)'!$B:$B,$A1274,'[1]Deals (investment)'!$V:$V,BH$1)</f>
        <v>#VALUE!</v>
      </c>
      <c r="BI1274" s="17" t="e">
        <f>SUMIFS('[1]Deals (investment)'!$C:$C,'[1]Deals (investment)'!$B:$B,$A1274,'[1]Deals (investment)'!$V:$V,BI$1)</f>
        <v>#VALUE!</v>
      </c>
      <c r="BJ1274" s="17" t="e">
        <f>SUMIFS('[1]Deals (investment)'!$C:$C,'[1]Deals (investment)'!$B:$B,$A1274,'[1]Deals (investment)'!$V:$V,BJ$1)</f>
        <v>#VALUE!</v>
      </c>
      <c r="BK1274" s="17" t="e">
        <f>SUMIFS('[1]Deals (investment)'!$C:$C,'[1]Deals (investment)'!$B:$B,$A1274,'[1]Deals (investment)'!$V:$V,BK$1)</f>
        <v>#VALUE!</v>
      </c>
      <c r="BL1274" s="17" t="e">
        <f>SUMIFS('[1]Deals (investment)'!$C:$C,'[1]Deals (investment)'!$B:$B,$A1274,'[1]Deals (investment)'!$V:$V,BL$1)</f>
        <v>#VALUE!</v>
      </c>
      <c r="BM1274" s="17" t="e">
        <f>SUMIFS('[1]Deals (investment)'!$C:$C,'[1]Deals (investment)'!$B:$B,$A1274,'[1]Deals (investment)'!$V:$V,BM$1)</f>
        <v>#VALUE!</v>
      </c>
      <c r="BN1274" s="15"/>
      <c r="BO1274" s="15"/>
      <c r="BP1274" s="22"/>
      <c r="BQ1274" s="15"/>
      <c r="BR1274" s="15"/>
      <c r="BS1274" s="15"/>
      <c r="BT1274" s="15"/>
      <c r="BU1274" s="15"/>
      <c r="BV1274" s="15"/>
      <c r="BW1274" s="15"/>
      <c r="BX1274" s="15"/>
      <c r="BY1274" s="15"/>
      <c r="BZ1274" s="15"/>
      <c r="CA1274" s="15"/>
      <c r="CB1274" s="15"/>
      <c r="CC1274" s="15"/>
      <c r="CD1274" s="15" t="str">
        <f t="shared" si="188"/>
        <v>MobiPay AgroSys</v>
      </c>
      <c r="CE1274" s="15"/>
      <c r="CF1274" s="15"/>
      <c r="CG1274" s="15"/>
      <c r="CH1274" s="15"/>
      <c r="CI1274" s="15"/>
      <c r="CJ1274" s="15"/>
    </row>
    <row r="1275" spans="1:88" ht="12.75">
      <c r="A1275" s="15" t="s">
        <v>8562</v>
      </c>
      <c r="B1275" s="15" t="s">
        <v>8563</v>
      </c>
      <c r="C1275" s="15" t="s">
        <v>58</v>
      </c>
      <c r="D1275" s="16">
        <v>2017</v>
      </c>
      <c r="E1275" s="15" t="s">
        <v>117</v>
      </c>
      <c r="F1275" s="15"/>
      <c r="G1275" s="15"/>
      <c r="H1275" s="15"/>
      <c r="I1275" s="15"/>
      <c r="J1275" s="15"/>
      <c r="K1275" s="17" t="e">
        <f t="shared" si="178"/>
        <v>#VALUE!</v>
      </c>
      <c r="L1275" s="15"/>
      <c r="M1275" s="18" t="e">
        <f t="shared" si="166"/>
        <v>#VALUE!</v>
      </c>
      <c r="N1275" s="15"/>
      <c r="O1275" s="15"/>
      <c r="P1275" s="15"/>
      <c r="Q1275" s="15"/>
      <c r="R1275" s="15"/>
      <c r="S1275" s="19"/>
      <c r="T1275" s="15"/>
      <c r="U1275" s="17"/>
      <c r="V1275" s="15" t="s">
        <v>8564</v>
      </c>
      <c r="W1275" s="15"/>
      <c r="X1275" s="15" t="s">
        <v>404</v>
      </c>
      <c r="Y1275" s="15" t="s">
        <v>8565</v>
      </c>
      <c r="AB1275" s="20"/>
      <c r="AC1275" s="21" t="s">
        <v>8566</v>
      </c>
      <c r="AD1275" s="21" t="s">
        <v>8567</v>
      </c>
      <c r="AE1275" s="21" t="s">
        <v>8568</v>
      </c>
      <c r="AF1275" s="15"/>
      <c r="AG1275" s="22">
        <f t="shared" si="189"/>
        <v>0.38709677419354838</v>
      </c>
      <c r="AH1275" s="15" t="e">
        <f t="shared" si="182"/>
        <v>#VALUE!</v>
      </c>
      <c r="AI1275" s="22" t="e">
        <f>VLOOKUP(A1275,'[1]Deals (investment)'!$B$2:$Z$1497,1,FALSE)</f>
        <v>#N/A</v>
      </c>
      <c r="AJ1275" s="22" t="e">
        <f>VLOOKUP(A1275,'[1]Deals (investment)'!$B$2:$Z$870,15,FALSE)</f>
        <v>#N/A</v>
      </c>
      <c r="AK1275" s="17" t="e">
        <f>VLOOKUP(A1275,'[1]Deals (Exits)'!B:B,1,FALSE)</f>
        <v>#N/A</v>
      </c>
      <c r="AL1275" s="23" t="e">
        <f>VLOOKUP(G1275,[1]Lookups!$V$3:$Y$197,4,FALSE)</f>
        <v>#N/A</v>
      </c>
      <c r="AM1275" s="17" t="str">
        <f>VLOOKUP(X1275,[1]Lookups!$B$3:$C$200,2,FALSE)</f>
        <v>Other Technologies &amp; Information Technology</v>
      </c>
      <c r="AN1275" s="17" t="e">
        <f>VLOOKUP(R1275,[1]Lookups!$H$3:$I$69,2,FALSE)</f>
        <v>#N/A</v>
      </c>
      <c r="AO1275" s="17" t="e">
        <f>VLOOKUP(T1275,[1]Lookups!$H$3:$I$69,2,FALSE)</f>
        <v>#N/A</v>
      </c>
      <c r="AP1275" s="17" t="e">
        <f>VLOOKUP(AN1275,[1]Lookups!$N$3:$O$11,2,FALSE)</f>
        <v>#N/A</v>
      </c>
      <c r="AQ1275" s="18" t="e">
        <f>COUNTIFS('[1]Deals (investment)'!$B:$B,$A1275)</f>
        <v>#VALUE!</v>
      </c>
      <c r="AR1275" s="18" t="e">
        <f>COUNTIFS('[1]Deals (investment)'!$B:$B,$A1275,'[1]Deals (investment)'!$T:$T,$AW$1)+COUNTIFS('[1]Deals (investment)'!$B:$B,$A1275,'[1]Deals (investment)'!$T:$T,$AX$1)+COUNTIFS('[1]Deals (investment)'!$B:$B,$A1275,'[1]Deals (investment)'!$T:$T,$AY$1)</f>
        <v>#VALUE!</v>
      </c>
      <c r="AS1275" s="17" t="e">
        <f>SUMIFS('[1]Deals (investment)'!$C:$C,'[1]Deals (investment)'!$B:$B,$A1275)</f>
        <v>#VALUE!</v>
      </c>
      <c r="AT1275" s="17" t="e">
        <f t="shared" si="179"/>
        <v>#VALUE!</v>
      </c>
      <c r="AU1275" s="18" t="e">
        <f>COUNTIF('[1]Deals (Exits)'!$B:$B,A1275)</f>
        <v>#VALUE!</v>
      </c>
      <c r="AV1275" s="17" t="e">
        <f>SUMIFS('[1]Deals (investment)'!$C:$C,'[1]Deals (investment)'!$B:$B,$A1275,'[1]Deals (investment)'!$T:$T,AV$1)</f>
        <v>#VALUE!</v>
      </c>
      <c r="AW1275" s="17" t="e">
        <f>SUMIFS('[1]Deals (investment)'!$C:$C,'[1]Deals (investment)'!$B:$B,$A1275,'[1]Deals (investment)'!$T:$T,AW$1)</f>
        <v>#VALUE!</v>
      </c>
      <c r="AX1275" s="17" t="e">
        <f>SUMIFS('[1]Deals (investment)'!$C:$C,'[1]Deals (investment)'!$B:$B,$A1275,'[1]Deals (investment)'!$T:$T,AX$1)</f>
        <v>#VALUE!</v>
      </c>
      <c r="AY1275" s="17" t="e">
        <f>SUMIFS('[1]Deals (investment)'!$C:$C,'[1]Deals (investment)'!$B:$B,$A1275,'[1]Deals (investment)'!$T:$T,AY$1)</f>
        <v>#VALUE!</v>
      </c>
      <c r="AZ1275" s="17" t="e">
        <f>SUMIFS('[1]Deals (investment)'!$C:$C,'[1]Deals (investment)'!$B:$B,$A1275,'[1]Deals (investment)'!$T:$T,AZ$1)</f>
        <v>#VALUE!</v>
      </c>
      <c r="BA1275" s="17" t="e">
        <f>SUMIFS('[1]Deals (investment)'!$C:$C,'[1]Deals (investment)'!$B:$B,$A1275,'[1]Deals (investment)'!$T:$T,BA$1)</f>
        <v>#VALUE!</v>
      </c>
      <c r="BB1275" s="17" t="e">
        <f>SUMIFS('[1]Deals (investment)'!$C:$C,'[1]Deals (investment)'!$B:$B,$A1275,'[1]Deals (investment)'!$T:$T,BB$1)</f>
        <v>#VALUE!</v>
      </c>
      <c r="BC1275" s="17" t="e">
        <f>SUMIFS('[1]Deals (Exits)'!$C:$C,'[1]Deals (Exits)'!$B:$B,$A1275)</f>
        <v>#VALUE!</v>
      </c>
      <c r="BD1275" s="17" t="e">
        <f>SUMIFS('[1]Deals (investment)'!$C:$C,'[1]Deals (investment)'!$B:$B,$A1275,'[1]Deals (investment)'!$V:$V,BD$1)</f>
        <v>#VALUE!</v>
      </c>
      <c r="BE1275" s="17" t="e">
        <f>SUMIFS('[1]Deals (investment)'!$C:$C,'[1]Deals (investment)'!$B:$B,$A1275,'[1]Deals (investment)'!$V:$V,BE$1)</f>
        <v>#VALUE!</v>
      </c>
      <c r="BF1275" s="17" t="e">
        <f>SUMIFS('[1]Deals (investment)'!$C:$C,'[1]Deals (investment)'!$B:$B,$A1275,'[1]Deals (investment)'!$V:$V,BF$1)</f>
        <v>#VALUE!</v>
      </c>
      <c r="BG1275" s="17" t="e">
        <f>SUMIFS('[1]Deals (investment)'!$C:$C,'[1]Deals (investment)'!$B:$B,$A1275,'[1]Deals (investment)'!$V:$V,BG$1)</f>
        <v>#VALUE!</v>
      </c>
      <c r="BH1275" s="17" t="e">
        <f>SUMIFS('[1]Deals (investment)'!$C:$C,'[1]Deals (investment)'!$B:$B,$A1275,'[1]Deals (investment)'!$V:$V,BH$1)</f>
        <v>#VALUE!</v>
      </c>
      <c r="BI1275" s="17" t="e">
        <f>SUMIFS('[1]Deals (investment)'!$C:$C,'[1]Deals (investment)'!$B:$B,$A1275,'[1]Deals (investment)'!$V:$V,BI$1)</f>
        <v>#VALUE!</v>
      </c>
      <c r="BJ1275" s="17" t="e">
        <f>SUMIFS('[1]Deals (investment)'!$C:$C,'[1]Deals (investment)'!$B:$B,$A1275,'[1]Deals (investment)'!$V:$V,BJ$1)</f>
        <v>#VALUE!</v>
      </c>
      <c r="BK1275" s="17" t="e">
        <f>SUMIFS('[1]Deals (investment)'!$C:$C,'[1]Deals (investment)'!$B:$B,$A1275,'[1]Deals (investment)'!$V:$V,BK$1)</f>
        <v>#VALUE!</v>
      </c>
      <c r="BL1275" s="17" t="e">
        <f>SUMIFS('[1]Deals (investment)'!$C:$C,'[1]Deals (investment)'!$B:$B,$A1275,'[1]Deals (investment)'!$V:$V,BL$1)</f>
        <v>#VALUE!</v>
      </c>
      <c r="BM1275" s="17" t="e">
        <f>SUMIFS('[1]Deals (investment)'!$C:$C,'[1]Deals (investment)'!$B:$B,$A1275,'[1]Deals (investment)'!$V:$V,BM$1)</f>
        <v>#VALUE!</v>
      </c>
      <c r="BN1275" s="15"/>
      <c r="BO1275" s="15"/>
      <c r="BP1275" s="22"/>
      <c r="BQ1275" s="15"/>
      <c r="BR1275" s="15"/>
      <c r="BS1275" s="15"/>
      <c r="BT1275" s="15"/>
      <c r="BU1275" s="15"/>
      <c r="BV1275" s="15"/>
      <c r="BW1275" s="15"/>
      <c r="BX1275" s="15"/>
      <c r="BY1275" s="15"/>
      <c r="BZ1275" s="15"/>
      <c r="CA1275" s="15"/>
      <c r="CB1275" s="15"/>
      <c r="CC1275" s="15"/>
      <c r="CD1275" s="15" t="str">
        <f t="shared" si="188"/>
        <v>MobiticketMobiticket is a service to enables you book, pay and get bus tickets using your phone. Ticket reservations and payments can be done using M-Pesa checkout or using your mobile wallet for our partner public service bus operators. Mobiticket connects you directly to bus operators.Active</v>
      </c>
      <c r="CE1275" s="15"/>
      <c r="CF1275" s="15"/>
      <c r="CG1275" s="15"/>
      <c r="CH1275" s="15"/>
      <c r="CI1275" s="15"/>
      <c r="CJ1275" s="15"/>
    </row>
    <row r="1276" spans="1:88" ht="12.75">
      <c r="A1276" s="15" t="s">
        <v>8569</v>
      </c>
      <c r="B1276" s="15" t="s">
        <v>8570</v>
      </c>
      <c r="C1276" s="15" t="s">
        <v>58</v>
      </c>
      <c r="D1276" s="16">
        <v>2014</v>
      </c>
      <c r="E1276" s="15" t="s">
        <v>8571</v>
      </c>
      <c r="F1276" s="15"/>
      <c r="G1276" s="15"/>
      <c r="H1276" s="15"/>
      <c r="I1276" s="15"/>
      <c r="J1276" s="15"/>
      <c r="K1276" s="17" t="e">
        <f t="shared" si="178"/>
        <v>#VALUE!</v>
      </c>
      <c r="L1276" s="15"/>
      <c r="M1276" s="18" t="e">
        <f t="shared" si="166"/>
        <v>#VALUE!</v>
      </c>
      <c r="N1276" s="15"/>
      <c r="O1276" s="15"/>
      <c r="P1276" s="15"/>
      <c r="Q1276" s="15"/>
      <c r="R1276" s="15"/>
      <c r="S1276" s="19"/>
      <c r="T1276" s="15"/>
      <c r="U1276" s="17"/>
      <c r="V1276" s="15" t="s">
        <v>8572</v>
      </c>
      <c r="W1276" s="15"/>
      <c r="X1276" s="15" t="s">
        <v>538</v>
      </c>
      <c r="Y1276" s="15" t="s">
        <v>8573</v>
      </c>
      <c r="AB1276" s="20"/>
      <c r="AC1276" s="21" t="s">
        <v>8574</v>
      </c>
      <c r="AD1276" s="21" t="s">
        <v>8575</v>
      </c>
      <c r="AE1276" s="21" t="s">
        <v>8576</v>
      </c>
      <c r="AF1276" s="21" t="s">
        <v>8577</v>
      </c>
      <c r="AG1276" s="22">
        <f t="shared" si="189"/>
        <v>0.41935483870967744</v>
      </c>
      <c r="AH1276" s="15" t="str">
        <f t="shared" si="182"/>
        <v/>
      </c>
      <c r="AI1276" s="22" t="e">
        <f>VLOOKUP(A1276,'[1]Deals (investment)'!$B$2:$Z$1497,1,FALSE)</f>
        <v>#N/A</v>
      </c>
      <c r="AJ1276" s="22" t="e">
        <f>VLOOKUP(A1276,'[1]Deals (investment)'!$B$2:$Z$870,15,FALSE)</f>
        <v>#N/A</v>
      </c>
      <c r="AK1276" s="17" t="e">
        <f>VLOOKUP(A1276,'[1]Deals (Exits)'!B:B,1,FALSE)</f>
        <v>#N/A</v>
      </c>
      <c r="AL1276" s="23" t="e">
        <f>VLOOKUP(G1276,[1]Lookups!$V$3:$Y$197,4,FALSE)</f>
        <v>#N/A</v>
      </c>
      <c r="AM1276" s="17" t="str">
        <f>VLOOKUP(X1276,[1]Lookups!$B$3:$C$200,2,FALSE)</f>
        <v>Agriculture</v>
      </c>
      <c r="AN1276" s="17" t="e">
        <f>VLOOKUP(R1276,[1]Lookups!$H$3:$I$69,2,FALSE)</f>
        <v>#N/A</v>
      </c>
      <c r="AO1276" s="17" t="e">
        <f>VLOOKUP(T1276,[1]Lookups!$H$3:$I$69,2,FALSE)</f>
        <v>#N/A</v>
      </c>
      <c r="AP1276" s="17" t="e">
        <f>VLOOKUP(AN1276,[1]Lookups!$N$3:$O$11,2,FALSE)</f>
        <v>#N/A</v>
      </c>
      <c r="AQ1276" s="18" t="e">
        <f>COUNTIFS('[1]Deals (investment)'!$B:$B,$A1276)</f>
        <v>#VALUE!</v>
      </c>
      <c r="AR1276" s="18" t="e">
        <f>COUNTIFS('[1]Deals (investment)'!$B:$B,$A1276,'[1]Deals (investment)'!$T:$T,$AW$1)+COUNTIFS('[1]Deals (investment)'!$B:$B,$A1276,'[1]Deals (investment)'!$T:$T,$AX$1)+COUNTIFS('[1]Deals (investment)'!$B:$B,$A1276,'[1]Deals (investment)'!$T:$T,$AY$1)</f>
        <v>#VALUE!</v>
      </c>
      <c r="AS1276" s="17" t="e">
        <f>SUMIFS('[1]Deals (investment)'!$C:$C,'[1]Deals (investment)'!$B:$B,$A1276)</f>
        <v>#VALUE!</v>
      </c>
      <c r="AT1276" s="17" t="e">
        <f t="shared" si="179"/>
        <v>#VALUE!</v>
      </c>
      <c r="AU1276" s="18" t="e">
        <f>COUNTIF('[1]Deals (Exits)'!$B:$B,A1276)</f>
        <v>#VALUE!</v>
      </c>
      <c r="AV1276" s="17" t="e">
        <f>SUMIFS('[1]Deals (investment)'!$C:$C,'[1]Deals (investment)'!$B:$B,$A1276,'[1]Deals (investment)'!$T:$T,AV$1)</f>
        <v>#VALUE!</v>
      </c>
      <c r="AW1276" s="17" t="e">
        <f>SUMIFS('[1]Deals (investment)'!$C:$C,'[1]Deals (investment)'!$B:$B,$A1276,'[1]Deals (investment)'!$T:$T,AW$1)</f>
        <v>#VALUE!</v>
      </c>
      <c r="AX1276" s="17" t="e">
        <f>SUMIFS('[1]Deals (investment)'!$C:$C,'[1]Deals (investment)'!$B:$B,$A1276,'[1]Deals (investment)'!$T:$T,AX$1)</f>
        <v>#VALUE!</v>
      </c>
      <c r="AY1276" s="17" t="e">
        <f>SUMIFS('[1]Deals (investment)'!$C:$C,'[1]Deals (investment)'!$B:$B,$A1276,'[1]Deals (investment)'!$T:$T,AY$1)</f>
        <v>#VALUE!</v>
      </c>
      <c r="AZ1276" s="17" t="e">
        <f>SUMIFS('[1]Deals (investment)'!$C:$C,'[1]Deals (investment)'!$B:$B,$A1276,'[1]Deals (investment)'!$T:$T,AZ$1)</f>
        <v>#VALUE!</v>
      </c>
      <c r="BA1276" s="17" t="e">
        <f>SUMIFS('[1]Deals (investment)'!$C:$C,'[1]Deals (investment)'!$B:$B,$A1276,'[1]Deals (investment)'!$T:$T,BA$1)</f>
        <v>#VALUE!</v>
      </c>
      <c r="BB1276" s="17" t="e">
        <f>SUMIFS('[1]Deals (investment)'!$C:$C,'[1]Deals (investment)'!$B:$B,$A1276,'[1]Deals (investment)'!$T:$T,BB$1)</f>
        <v>#VALUE!</v>
      </c>
      <c r="BC1276" s="17" t="e">
        <f>SUMIFS('[1]Deals (Exits)'!$C:$C,'[1]Deals (Exits)'!$B:$B,$A1276)</f>
        <v>#VALUE!</v>
      </c>
      <c r="BD1276" s="17" t="e">
        <f>SUMIFS('[1]Deals (investment)'!$C:$C,'[1]Deals (investment)'!$B:$B,$A1276,'[1]Deals (investment)'!$V:$V,BD$1)</f>
        <v>#VALUE!</v>
      </c>
      <c r="BE1276" s="17" t="e">
        <f>SUMIFS('[1]Deals (investment)'!$C:$C,'[1]Deals (investment)'!$B:$B,$A1276,'[1]Deals (investment)'!$V:$V,BE$1)</f>
        <v>#VALUE!</v>
      </c>
      <c r="BF1276" s="17" t="e">
        <f>SUMIFS('[1]Deals (investment)'!$C:$C,'[1]Deals (investment)'!$B:$B,$A1276,'[1]Deals (investment)'!$V:$V,BF$1)</f>
        <v>#VALUE!</v>
      </c>
      <c r="BG1276" s="17" t="e">
        <f>SUMIFS('[1]Deals (investment)'!$C:$C,'[1]Deals (investment)'!$B:$B,$A1276,'[1]Deals (investment)'!$V:$V,BG$1)</f>
        <v>#VALUE!</v>
      </c>
      <c r="BH1276" s="17" t="e">
        <f>SUMIFS('[1]Deals (investment)'!$C:$C,'[1]Deals (investment)'!$B:$B,$A1276,'[1]Deals (investment)'!$V:$V,BH$1)</f>
        <v>#VALUE!</v>
      </c>
      <c r="BI1276" s="17" t="e">
        <f>SUMIFS('[1]Deals (investment)'!$C:$C,'[1]Deals (investment)'!$B:$B,$A1276,'[1]Deals (investment)'!$V:$V,BI$1)</f>
        <v>#VALUE!</v>
      </c>
      <c r="BJ1276" s="17" t="e">
        <f>SUMIFS('[1]Deals (investment)'!$C:$C,'[1]Deals (investment)'!$B:$B,$A1276,'[1]Deals (investment)'!$V:$V,BJ$1)</f>
        <v>#VALUE!</v>
      </c>
      <c r="BK1276" s="17" t="e">
        <f>SUMIFS('[1]Deals (investment)'!$C:$C,'[1]Deals (investment)'!$B:$B,$A1276,'[1]Deals (investment)'!$V:$V,BK$1)</f>
        <v>#VALUE!</v>
      </c>
      <c r="BL1276" s="17" t="e">
        <f>SUMIFS('[1]Deals (investment)'!$C:$C,'[1]Deals (investment)'!$B:$B,$A1276,'[1]Deals (investment)'!$V:$V,BL$1)</f>
        <v>#VALUE!</v>
      </c>
      <c r="BM1276" s="17" t="e">
        <f>SUMIFS('[1]Deals (investment)'!$C:$C,'[1]Deals (investment)'!$B:$B,$A1276,'[1]Deals (investment)'!$V:$V,BM$1)</f>
        <v>#VALUE!</v>
      </c>
      <c r="BN1276" s="15"/>
      <c r="BO1276" s="15"/>
      <c r="BP1276" s="22"/>
      <c r="BQ1276" s="15"/>
      <c r="BR1276" s="15"/>
      <c r="BS1276" s="15"/>
      <c r="BT1276" s="15"/>
      <c r="BU1276" s="15"/>
      <c r="BV1276" s="15"/>
      <c r="BW1276" s="15"/>
      <c r="BX1276" s="15"/>
      <c r="BY1276" s="15"/>
      <c r="BZ1276" s="15"/>
      <c r="CA1276" s="15"/>
      <c r="CB1276" s="15"/>
      <c r="CC1276" s="15"/>
      <c r="CD1276" s="15" t="str">
        <f t="shared" si="188"/>
        <v>ModisarModisar is the best way of managing your farm.Active</v>
      </c>
      <c r="CE1276" s="15"/>
      <c r="CF1276" s="15"/>
      <c r="CG1276" s="15"/>
      <c r="CH1276" s="15"/>
      <c r="CI1276" s="15"/>
      <c r="CJ1276" s="15"/>
    </row>
    <row r="1277" spans="1:88" ht="12.75">
      <c r="A1277" s="15" t="s">
        <v>8578</v>
      </c>
      <c r="B1277" s="15" t="s">
        <v>8579</v>
      </c>
      <c r="C1277" s="15" t="s">
        <v>58</v>
      </c>
      <c r="D1277" s="16">
        <v>2018</v>
      </c>
      <c r="E1277" s="26" t="s">
        <v>117</v>
      </c>
      <c r="F1277" s="26" t="s">
        <v>199</v>
      </c>
      <c r="G1277" s="26" t="s">
        <v>118</v>
      </c>
      <c r="H1277" s="26"/>
      <c r="I1277" s="15" t="s">
        <v>118</v>
      </c>
      <c r="J1277" s="26"/>
      <c r="K1277" s="17" t="e">
        <f t="shared" si="178"/>
        <v>#VALUE!</v>
      </c>
      <c r="L1277" s="15"/>
      <c r="M1277" s="18" t="e">
        <f t="shared" si="166"/>
        <v>#VALUE!</v>
      </c>
      <c r="N1277" s="15"/>
      <c r="O1277" s="15"/>
      <c r="P1277" s="15"/>
      <c r="Q1277" s="24" t="e">
        <f ca="1">_xludf.MAXIFS('[1]Deals (investment)'!A:A,'[1]Deals (investment)'!B:B,A1277)</f>
        <v>#NAME?</v>
      </c>
      <c r="R1277" s="15"/>
      <c r="S1277" s="19"/>
      <c r="T1277" s="15"/>
      <c r="U1277" s="17"/>
      <c r="V1277" s="15" t="s">
        <v>8580</v>
      </c>
      <c r="W1277" s="15">
        <v>0</v>
      </c>
      <c r="X1277" s="15" t="s">
        <v>158</v>
      </c>
      <c r="Y1277" s="15" t="s">
        <v>8581</v>
      </c>
      <c r="AB1277" s="32">
        <v>43506</v>
      </c>
      <c r="AC1277" s="21" t="s">
        <v>8582</v>
      </c>
      <c r="AD1277" s="15" t="s">
        <v>199</v>
      </c>
      <c r="AE1277" s="15" t="s">
        <v>199</v>
      </c>
      <c r="AF1277" s="15" t="s">
        <v>199</v>
      </c>
      <c r="AG1277" s="22">
        <f t="shared" ca="1" si="189"/>
        <v>0.61290322580645162</v>
      </c>
      <c r="AH1277" s="15" t="str">
        <f t="shared" si="182"/>
        <v/>
      </c>
      <c r="AI1277" s="22" t="e">
        <f>VLOOKUP(A1277,'[1]Deals (investment)'!$B$2:$Z$1497,1,FALSE)</f>
        <v>#N/A</v>
      </c>
      <c r="AJ1277" s="22" t="e">
        <f>VLOOKUP(A1277,'[1]Deals (investment)'!$B$2:$Z$870,15,FALSE)</f>
        <v>#N/A</v>
      </c>
      <c r="AK1277" s="17" t="e">
        <f>VLOOKUP(A1277,'[1]Deals (Exits)'!B:B,1,FALSE)</f>
        <v>#N/A</v>
      </c>
      <c r="AL1277" s="23">
        <f>VLOOKUP(G1277,[1]Lookups!$V$3:$Y$197,4,FALSE)</f>
        <v>0</v>
      </c>
      <c r="AM1277" s="17" t="str">
        <f>VLOOKUP(X1277,[1]Lookups!$B$3:$C$200,2,FALSE)</f>
        <v>Financial Services</v>
      </c>
      <c r="AN1277" s="17" t="e">
        <f>VLOOKUP(R1277,[1]Lookups!$H$3:$I$69,2,FALSE)</f>
        <v>#N/A</v>
      </c>
      <c r="AO1277" s="17" t="e">
        <f>VLOOKUP(T1277,[1]Lookups!$H$3:$I$69,2,FALSE)</f>
        <v>#N/A</v>
      </c>
      <c r="AP1277" s="17" t="e">
        <f>VLOOKUP(AN1277,[1]Lookups!$N$3:$O$11,2,FALSE)</f>
        <v>#N/A</v>
      </c>
      <c r="AQ1277" s="18" t="e">
        <f>COUNTIFS('[1]Deals (investment)'!$B:$B,$A1277)</f>
        <v>#VALUE!</v>
      </c>
      <c r="AR1277" s="18" t="e">
        <f>COUNTIFS('[1]Deals (investment)'!$B:$B,$A1277,'[1]Deals (investment)'!$T:$T,$AW$1)+COUNTIFS('[1]Deals (investment)'!$B:$B,$A1277,'[1]Deals (investment)'!$T:$T,$AX$1)+COUNTIFS('[1]Deals (investment)'!$B:$B,$A1277,'[1]Deals (investment)'!$T:$T,$AY$1)</f>
        <v>#VALUE!</v>
      </c>
      <c r="AS1277" s="17" t="e">
        <f>SUMIFS('[1]Deals (investment)'!$C:$C,'[1]Deals (investment)'!$B:$B,$A1277)</f>
        <v>#VALUE!</v>
      </c>
      <c r="AT1277" s="17" t="e">
        <f t="shared" si="179"/>
        <v>#VALUE!</v>
      </c>
      <c r="AU1277" s="18" t="e">
        <f>COUNTIF('[1]Deals (Exits)'!$B:$B,A1277)</f>
        <v>#VALUE!</v>
      </c>
      <c r="AV1277" s="17" t="e">
        <f>SUMIFS('[1]Deals (investment)'!$C:$C,'[1]Deals (investment)'!$B:$B,$A1277,'[1]Deals (investment)'!$T:$T,AV$1)</f>
        <v>#VALUE!</v>
      </c>
      <c r="AW1277" s="17" t="e">
        <f>SUMIFS('[1]Deals (investment)'!$C:$C,'[1]Deals (investment)'!$B:$B,$A1277,'[1]Deals (investment)'!$T:$T,AW$1)</f>
        <v>#VALUE!</v>
      </c>
      <c r="AX1277" s="17" t="e">
        <f>SUMIFS('[1]Deals (investment)'!$C:$C,'[1]Deals (investment)'!$B:$B,$A1277,'[1]Deals (investment)'!$T:$T,AX$1)</f>
        <v>#VALUE!</v>
      </c>
      <c r="AY1277" s="17" t="e">
        <f>SUMIFS('[1]Deals (investment)'!$C:$C,'[1]Deals (investment)'!$B:$B,$A1277,'[1]Deals (investment)'!$T:$T,AY$1)</f>
        <v>#VALUE!</v>
      </c>
      <c r="AZ1277" s="17" t="e">
        <f>SUMIFS('[1]Deals (investment)'!$C:$C,'[1]Deals (investment)'!$B:$B,$A1277,'[1]Deals (investment)'!$T:$T,AZ$1)</f>
        <v>#VALUE!</v>
      </c>
      <c r="BA1277" s="17" t="e">
        <f>SUMIFS('[1]Deals (investment)'!$C:$C,'[1]Deals (investment)'!$B:$B,$A1277,'[1]Deals (investment)'!$T:$T,BA$1)</f>
        <v>#VALUE!</v>
      </c>
      <c r="BB1277" s="17" t="e">
        <f>SUMIFS('[1]Deals (investment)'!$C:$C,'[1]Deals (investment)'!$B:$B,$A1277,'[1]Deals (investment)'!$T:$T,BB$1)</f>
        <v>#VALUE!</v>
      </c>
      <c r="BC1277" s="17" t="e">
        <f>SUMIFS('[1]Deals (Exits)'!$C:$C,'[1]Deals (Exits)'!$B:$B,$A1277)</f>
        <v>#VALUE!</v>
      </c>
      <c r="BD1277" s="17" t="e">
        <f>SUMIFS('[1]Deals (investment)'!$C:$C,'[1]Deals (investment)'!$B:$B,$A1277,'[1]Deals (investment)'!$V:$V,BD$1)</f>
        <v>#VALUE!</v>
      </c>
      <c r="BE1277" s="17" t="e">
        <f>SUMIFS('[1]Deals (investment)'!$C:$C,'[1]Deals (investment)'!$B:$B,$A1277,'[1]Deals (investment)'!$V:$V,BE$1)</f>
        <v>#VALUE!</v>
      </c>
      <c r="BF1277" s="17" t="e">
        <f>SUMIFS('[1]Deals (investment)'!$C:$C,'[1]Deals (investment)'!$B:$B,$A1277,'[1]Deals (investment)'!$V:$V,BF$1)</f>
        <v>#VALUE!</v>
      </c>
      <c r="BG1277" s="17" t="e">
        <f>SUMIFS('[1]Deals (investment)'!$C:$C,'[1]Deals (investment)'!$B:$B,$A1277,'[1]Deals (investment)'!$V:$V,BG$1)</f>
        <v>#VALUE!</v>
      </c>
      <c r="BH1277" s="17" t="e">
        <f>SUMIFS('[1]Deals (investment)'!$C:$C,'[1]Deals (investment)'!$B:$B,$A1277,'[1]Deals (investment)'!$V:$V,BH$1)</f>
        <v>#VALUE!</v>
      </c>
      <c r="BI1277" s="17" t="e">
        <f>SUMIFS('[1]Deals (investment)'!$C:$C,'[1]Deals (investment)'!$B:$B,$A1277,'[1]Deals (investment)'!$V:$V,BI$1)</f>
        <v>#VALUE!</v>
      </c>
      <c r="BJ1277" s="17" t="e">
        <f>SUMIFS('[1]Deals (investment)'!$C:$C,'[1]Deals (investment)'!$B:$B,$A1277,'[1]Deals (investment)'!$V:$V,BJ$1)</f>
        <v>#VALUE!</v>
      </c>
      <c r="BK1277" s="17" t="e">
        <f>SUMIFS('[1]Deals (investment)'!$C:$C,'[1]Deals (investment)'!$B:$B,$A1277,'[1]Deals (investment)'!$V:$V,BK$1)</f>
        <v>#VALUE!</v>
      </c>
      <c r="BL1277" s="17" t="e">
        <f>SUMIFS('[1]Deals (investment)'!$C:$C,'[1]Deals (investment)'!$B:$B,$A1277,'[1]Deals (investment)'!$V:$V,BL$1)</f>
        <v>#VALUE!</v>
      </c>
      <c r="BM1277" s="17" t="e">
        <f>SUMIFS('[1]Deals (investment)'!$C:$C,'[1]Deals (investment)'!$B:$B,$A1277,'[1]Deals (investment)'!$V:$V,BM$1)</f>
        <v>#VALUE!</v>
      </c>
      <c r="BN1277" s="15"/>
      <c r="BO1277" s="15"/>
      <c r="BP1277" s="22"/>
      <c r="BQ1277" s="15"/>
      <c r="BR1277" s="15"/>
      <c r="BS1277" s="15"/>
      <c r="BT1277" s="15"/>
      <c r="BU1277" s="15"/>
      <c r="BV1277" s="15"/>
      <c r="BW1277" s="15"/>
      <c r="BX1277" s="15"/>
      <c r="BY1277" s="15"/>
      <c r="BZ1277" s="15"/>
      <c r="CA1277" s="15"/>
      <c r="CB1277" s="15"/>
      <c r="CC1277" s="15"/>
      <c r="CD1277" s="15" t="str">
        <f t="shared" si="188"/>
        <v>MobiShuleMobishule is a Value Added Service proposition to parents of partners’ schools that enables them to access small amounts of school fee cash advances using mobile.Active</v>
      </c>
      <c r="CE1277" s="15"/>
      <c r="CF1277" s="15"/>
      <c r="CG1277" s="15"/>
      <c r="CH1277" s="15"/>
      <c r="CI1277" s="15"/>
      <c r="CJ1277" s="15"/>
    </row>
    <row r="1278" spans="1:88" ht="12.75">
      <c r="A1278" s="15" t="s">
        <v>8583</v>
      </c>
      <c r="B1278" s="15" t="s">
        <v>8584</v>
      </c>
      <c r="C1278" s="15" t="s">
        <v>58</v>
      </c>
      <c r="D1278" s="16">
        <v>2017</v>
      </c>
      <c r="E1278" s="15" t="s">
        <v>8585</v>
      </c>
      <c r="F1278" s="15"/>
      <c r="G1278" s="15"/>
      <c r="H1278" s="15"/>
      <c r="I1278" s="15"/>
      <c r="J1278" s="15"/>
      <c r="K1278" s="17" t="e">
        <f t="shared" si="178"/>
        <v>#VALUE!</v>
      </c>
      <c r="L1278" s="15"/>
      <c r="M1278" s="18" t="e">
        <f t="shared" si="166"/>
        <v>#VALUE!</v>
      </c>
      <c r="N1278" s="15"/>
      <c r="O1278" s="15"/>
      <c r="P1278" s="15"/>
      <c r="Q1278" s="15"/>
      <c r="R1278" s="15"/>
      <c r="S1278" s="19"/>
      <c r="T1278" s="15"/>
      <c r="U1278" s="17"/>
      <c r="V1278" s="15" t="s">
        <v>8586</v>
      </c>
      <c r="W1278" s="15"/>
      <c r="X1278" s="15" t="s">
        <v>404</v>
      </c>
      <c r="Y1278" s="15" t="s">
        <v>8587</v>
      </c>
      <c r="AB1278" s="20"/>
      <c r="AC1278" s="21" t="s">
        <v>8588</v>
      </c>
      <c r="AD1278" s="21" t="s">
        <v>8589</v>
      </c>
      <c r="AE1278" s="21" t="s">
        <v>8590</v>
      </c>
      <c r="AF1278" s="21" t="s">
        <v>8591</v>
      </c>
      <c r="AG1278" s="22">
        <f t="shared" si="189"/>
        <v>0.41935483870967744</v>
      </c>
      <c r="AH1278" s="15" t="str">
        <f t="shared" si="182"/>
        <v/>
      </c>
      <c r="AI1278" s="22" t="e">
        <f>VLOOKUP(A1278,'[1]Deals (investment)'!$B$2:$Z$1497,1,FALSE)</f>
        <v>#N/A</v>
      </c>
      <c r="AJ1278" s="22" t="e">
        <f>VLOOKUP(A1278,'[1]Deals (investment)'!$B$2:$Z$870,15,FALSE)</f>
        <v>#N/A</v>
      </c>
      <c r="AK1278" s="17" t="e">
        <f>VLOOKUP(A1278,'[1]Deals (Exits)'!B:B,1,FALSE)</f>
        <v>#N/A</v>
      </c>
      <c r="AL1278" s="23" t="e">
        <f>VLOOKUP(G1278,[1]Lookups!$V$3:$Y$197,4,FALSE)</f>
        <v>#N/A</v>
      </c>
      <c r="AM1278" s="17" t="str">
        <f>VLOOKUP(X1278,[1]Lookups!$B$3:$C$200,2,FALSE)</f>
        <v>Other Technologies &amp; Information Technology</v>
      </c>
      <c r="AN1278" s="17" t="e">
        <f>VLOOKUP(R1278,[1]Lookups!$H$3:$I$69,2,FALSE)</f>
        <v>#N/A</v>
      </c>
      <c r="AO1278" s="17" t="e">
        <f>VLOOKUP(T1278,[1]Lookups!$H$3:$I$69,2,FALSE)</f>
        <v>#N/A</v>
      </c>
      <c r="AP1278" s="17" t="e">
        <f>VLOOKUP(AN1278,[1]Lookups!$N$3:$O$11,2,FALSE)</f>
        <v>#N/A</v>
      </c>
      <c r="AQ1278" s="18" t="e">
        <f>COUNTIFS('[1]Deals (investment)'!$B:$B,$A1278)</f>
        <v>#VALUE!</v>
      </c>
      <c r="AR1278" s="18" t="e">
        <f>COUNTIFS('[1]Deals (investment)'!$B:$B,$A1278,'[1]Deals (investment)'!$T:$T,$AW$1)+COUNTIFS('[1]Deals (investment)'!$B:$B,$A1278,'[1]Deals (investment)'!$T:$T,$AX$1)+COUNTIFS('[1]Deals (investment)'!$B:$B,$A1278,'[1]Deals (investment)'!$T:$T,$AY$1)</f>
        <v>#VALUE!</v>
      </c>
      <c r="AS1278" s="17" t="e">
        <f>SUMIFS('[1]Deals (investment)'!$C:$C,'[1]Deals (investment)'!$B:$B,$A1278)</f>
        <v>#VALUE!</v>
      </c>
      <c r="AT1278" s="17" t="e">
        <f t="shared" si="179"/>
        <v>#VALUE!</v>
      </c>
      <c r="AU1278" s="18" t="e">
        <f>COUNTIF('[1]Deals (Exits)'!$B:$B,A1278)</f>
        <v>#VALUE!</v>
      </c>
      <c r="AV1278" s="17" t="e">
        <f>SUMIFS('[1]Deals (investment)'!$C:$C,'[1]Deals (investment)'!$B:$B,$A1278,'[1]Deals (investment)'!$T:$T,AV$1)</f>
        <v>#VALUE!</v>
      </c>
      <c r="AW1278" s="17" t="e">
        <f>SUMIFS('[1]Deals (investment)'!$C:$C,'[1]Deals (investment)'!$B:$B,$A1278,'[1]Deals (investment)'!$T:$T,AW$1)</f>
        <v>#VALUE!</v>
      </c>
      <c r="AX1278" s="17" t="e">
        <f>SUMIFS('[1]Deals (investment)'!$C:$C,'[1]Deals (investment)'!$B:$B,$A1278,'[1]Deals (investment)'!$T:$T,AX$1)</f>
        <v>#VALUE!</v>
      </c>
      <c r="AY1278" s="17" t="e">
        <f>SUMIFS('[1]Deals (investment)'!$C:$C,'[1]Deals (investment)'!$B:$B,$A1278,'[1]Deals (investment)'!$T:$T,AY$1)</f>
        <v>#VALUE!</v>
      </c>
      <c r="AZ1278" s="17" t="e">
        <f>SUMIFS('[1]Deals (investment)'!$C:$C,'[1]Deals (investment)'!$B:$B,$A1278,'[1]Deals (investment)'!$T:$T,AZ$1)</f>
        <v>#VALUE!</v>
      </c>
      <c r="BA1278" s="17" t="e">
        <f>SUMIFS('[1]Deals (investment)'!$C:$C,'[1]Deals (investment)'!$B:$B,$A1278,'[1]Deals (investment)'!$T:$T,BA$1)</f>
        <v>#VALUE!</v>
      </c>
      <c r="BB1278" s="17" t="e">
        <f>SUMIFS('[1]Deals (investment)'!$C:$C,'[1]Deals (investment)'!$B:$B,$A1278,'[1]Deals (investment)'!$T:$T,BB$1)</f>
        <v>#VALUE!</v>
      </c>
      <c r="BC1278" s="17" t="e">
        <f>SUMIFS('[1]Deals (Exits)'!$C:$C,'[1]Deals (Exits)'!$B:$B,$A1278)</f>
        <v>#VALUE!</v>
      </c>
      <c r="BD1278" s="17" t="e">
        <f>SUMIFS('[1]Deals (investment)'!$C:$C,'[1]Deals (investment)'!$B:$B,$A1278,'[1]Deals (investment)'!$V:$V,BD$1)</f>
        <v>#VALUE!</v>
      </c>
      <c r="BE1278" s="17" t="e">
        <f>SUMIFS('[1]Deals (investment)'!$C:$C,'[1]Deals (investment)'!$B:$B,$A1278,'[1]Deals (investment)'!$V:$V,BE$1)</f>
        <v>#VALUE!</v>
      </c>
      <c r="BF1278" s="17" t="e">
        <f>SUMIFS('[1]Deals (investment)'!$C:$C,'[1]Deals (investment)'!$B:$B,$A1278,'[1]Deals (investment)'!$V:$V,BF$1)</f>
        <v>#VALUE!</v>
      </c>
      <c r="BG1278" s="17" t="e">
        <f>SUMIFS('[1]Deals (investment)'!$C:$C,'[1]Deals (investment)'!$B:$B,$A1278,'[1]Deals (investment)'!$V:$V,BG$1)</f>
        <v>#VALUE!</v>
      </c>
      <c r="BH1278" s="17" t="e">
        <f>SUMIFS('[1]Deals (investment)'!$C:$C,'[1]Deals (investment)'!$B:$B,$A1278,'[1]Deals (investment)'!$V:$V,BH$1)</f>
        <v>#VALUE!</v>
      </c>
      <c r="BI1278" s="17" t="e">
        <f>SUMIFS('[1]Deals (investment)'!$C:$C,'[1]Deals (investment)'!$B:$B,$A1278,'[1]Deals (investment)'!$V:$V,BI$1)</f>
        <v>#VALUE!</v>
      </c>
      <c r="BJ1278" s="17" t="e">
        <f>SUMIFS('[1]Deals (investment)'!$C:$C,'[1]Deals (investment)'!$B:$B,$A1278,'[1]Deals (investment)'!$V:$V,BJ$1)</f>
        <v>#VALUE!</v>
      </c>
      <c r="BK1278" s="17" t="e">
        <f>SUMIFS('[1]Deals (investment)'!$C:$C,'[1]Deals (investment)'!$B:$B,$A1278,'[1]Deals (investment)'!$V:$V,BK$1)</f>
        <v>#VALUE!</v>
      </c>
      <c r="BL1278" s="17" t="e">
        <f>SUMIFS('[1]Deals (investment)'!$C:$C,'[1]Deals (investment)'!$B:$B,$A1278,'[1]Deals (investment)'!$V:$V,BL$1)</f>
        <v>#VALUE!</v>
      </c>
      <c r="BM1278" s="17" t="e">
        <f>SUMIFS('[1]Deals (investment)'!$C:$C,'[1]Deals (investment)'!$B:$B,$A1278,'[1]Deals (investment)'!$V:$V,BM$1)</f>
        <v>#VALUE!</v>
      </c>
      <c r="BN1278" s="15"/>
      <c r="BO1278" s="15"/>
      <c r="BP1278" s="22"/>
      <c r="BQ1278" s="15"/>
      <c r="BR1278" s="15"/>
      <c r="BS1278" s="15"/>
      <c r="BT1278" s="15"/>
      <c r="BU1278" s="15"/>
      <c r="BV1278" s="15"/>
      <c r="BW1278" s="15"/>
      <c r="BX1278" s="15"/>
      <c r="BY1278" s="15"/>
      <c r="BZ1278" s="15"/>
      <c r="CA1278" s="15"/>
      <c r="CB1278" s="15"/>
      <c r="CC1278" s="15"/>
      <c r="CD1278" s="15" t="str">
        <f t="shared" si="188"/>
        <v>Modularity GridIntelligent sensors and software for managing electrical systems for electric utilities and aerospace marketsActive</v>
      </c>
      <c r="CE1278" s="15"/>
      <c r="CF1278" s="15"/>
      <c r="CG1278" s="15"/>
      <c r="CH1278" s="15"/>
      <c r="CI1278" s="15"/>
      <c r="CJ1278" s="15"/>
    </row>
    <row r="1279" spans="1:88" ht="12.75">
      <c r="A1279" s="15" t="s">
        <v>8592</v>
      </c>
      <c r="B1279" s="15" t="s">
        <v>8593</v>
      </c>
      <c r="C1279" s="15" t="s">
        <v>58</v>
      </c>
      <c r="D1279" s="16">
        <v>2011</v>
      </c>
      <c r="E1279" s="15" t="s">
        <v>117</v>
      </c>
      <c r="F1279" s="15"/>
      <c r="G1279" s="15" t="s">
        <v>118</v>
      </c>
      <c r="H1279" s="15"/>
      <c r="I1279" s="15" t="s">
        <v>118</v>
      </c>
      <c r="J1279" s="15"/>
      <c r="K1279" s="17" t="e">
        <f t="shared" si="178"/>
        <v>#VALUE!</v>
      </c>
      <c r="L1279" s="15"/>
      <c r="M1279" s="18" t="e">
        <f t="shared" si="166"/>
        <v>#VALUE!</v>
      </c>
      <c r="N1279" s="15"/>
      <c r="O1279" s="15"/>
      <c r="P1279" s="15"/>
      <c r="Q1279" s="24" t="e">
        <f ca="1">_xludf.MAXIFS('[1]Deals (investment)'!A:A,'[1]Deals (investment)'!B:B,A1279)</f>
        <v>#NAME?</v>
      </c>
      <c r="R1279" s="15" t="s">
        <v>92</v>
      </c>
      <c r="S1279" s="19">
        <v>6000000</v>
      </c>
      <c r="T1279" s="15" t="s">
        <v>92</v>
      </c>
      <c r="U1279" s="17">
        <v>6000000</v>
      </c>
      <c r="V1279" s="15" t="s">
        <v>8594</v>
      </c>
      <c r="W1279" s="15"/>
      <c r="X1279" s="15" t="s">
        <v>1611</v>
      </c>
      <c r="Y1279" s="15" t="s">
        <v>8595</v>
      </c>
      <c r="AB1279" s="20" t="s">
        <v>136</v>
      </c>
      <c r="AC1279" s="21" t="s">
        <v>8596</v>
      </c>
      <c r="AD1279" s="21" t="s">
        <v>8597</v>
      </c>
      <c r="AE1279" s="21" t="s">
        <v>8598</v>
      </c>
      <c r="AF1279" s="21" t="s">
        <v>8599</v>
      </c>
      <c r="AG1279" s="22">
        <f t="shared" ca="1" si="189"/>
        <v>0.67741935483870963</v>
      </c>
      <c r="AH1279" s="15" t="e">
        <f t="shared" si="182"/>
        <v>#VALUE!</v>
      </c>
      <c r="AI1279" s="22" t="str">
        <f>VLOOKUP(A1279,'[1]Deals (investment)'!$B$2:$Z$1497,1,FALSE)</f>
        <v>Mobius Motors</v>
      </c>
      <c r="AJ1279" s="22">
        <f>VLOOKUP(A1279,'[1]Deals (investment)'!$B$2:$Z$870,15,FALSE)</f>
        <v>1</v>
      </c>
      <c r="AK1279" s="17" t="e">
        <f>VLOOKUP(A1279,'[1]Deals (Exits)'!B:B,1,FALSE)</f>
        <v>#N/A</v>
      </c>
      <c r="AL1279" s="23">
        <f>VLOOKUP(G1279,[1]Lookups!$V$3:$Y$197,4,FALSE)</f>
        <v>0</v>
      </c>
      <c r="AM1279" s="17" t="str">
        <f>VLOOKUP(X1279,[1]Lookups!$B$3:$C$200,2,FALSE)</f>
        <v>Emerging Technologies</v>
      </c>
      <c r="AN1279" s="17" t="str">
        <f>VLOOKUP(R1279,[1]Lookups!$H$3:$I$69,2,FALSE)</f>
        <v>4. Late Venture</v>
      </c>
      <c r="AO1279" s="17" t="str">
        <f>VLOOKUP(T1279,[1]Lookups!$H$3:$I$69,2,FALSE)</f>
        <v>4. Late Venture</v>
      </c>
      <c r="AP1279" s="17" t="str">
        <f>VLOOKUP(AN1279,[1]Lookups!$N$3:$O$11,2,FALSE)</f>
        <v>Growth</v>
      </c>
      <c r="AQ1279" s="18" t="e">
        <f>COUNTIFS('[1]Deals (investment)'!$B:$B,$A1279)</f>
        <v>#VALUE!</v>
      </c>
      <c r="AR1279" s="18" t="e">
        <f>COUNTIFS('[1]Deals (investment)'!$B:$B,$A1279,'[1]Deals (investment)'!$T:$T,$AW$1)+COUNTIFS('[1]Deals (investment)'!$B:$B,$A1279,'[1]Deals (investment)'!$T:$T,$AX$1)+COUNTIFS('[1]Deals (investment)'!$B:$B,$A1279,'[1]Deals (investment)'!$T:$T,$AY$1)</f>
        <v>#VALUE!</v>
      </c>
      <c r="AS1279" s="17" t="e">
        <f>SUMIFS('[1]Deals (investment)'!$C:$C,'[1]Deals (investment)'!$B:$B,$A1279)</f>
        <v>#VALUE!</v>
      </c>
      <c r="AT1279" s="17" t="e">
        <f t="shared" si="179"/>
        <v>#VALUE!</v>
      </c>
      <c r="AU1279" s="18" t="e">
        <f>COUNTIF('[1]Deals (Exits)'!$B:$B,A1279)</f>
        <v>#VALUE!</v>
      </c>
      <c r="AV1279" s="17" t="e">
        <f>SUMIFS('[1]Deals (investment)'!$C:$C,'[1]Deals (investment)'!$B:$B,$A1279,'[1]Deals (investment)'!$T:$T,AV$1)</f>
        <v>#VALUE!</v>
      </c>
      <c r="AW1279" s="17" t="e">
        <f>SUMIFS('[1]Deals (investment)'!$C:$C,'[1]Deals (investment)'!$B:$B,$A1279,'[1]Deals (investment)'!$T:$T,AW$1)</f>
        <v>#VALUE!</v>
      </c>
      <c r="AX1279" s="17" t="e">
        <f>SUMIFS('[1]Deals (investment)'!$C:$C,'[1]Deals (investment)'!$B:$B,$A1279,'[1]Deals (investment)'!$T:$T,AX$1)</f>
        <v>#VALUE!</v>
      </c>
      <c r="AY1279" s="17" t="e">
        <f>SUMIFS('[1]Deals (investment)'!$C:$C,'[1]Deals (investment)'!$B:$B,$A1279,'[1]Deals (investment)'!$T:$T,AY$1)</f>
        <v>#VALUE!</v>
      </c>
      <c r="AZ1279" s="17" t="e">
        <f>SUMIFS('[1]Deals (investment)'!$C:$C,'[1]Deals (investment)'!$B:$B,$A1279,'[1]Deals (investment)'!$T:$T,AZ$1)</f>
        <v>#VALUE!</v>
      </c>
      <c r="BA1279" s="17" t="e">
        <f>SUMIFS('[1]Deals (investment)'!$C:$C,'[1]Deals (investment)'!$B:$B,$A1279,'[1]Deals (investment)'!$T:$T,BA$1)</f>
        <v>#VALUE!</v>
      </c>
      <c r="BB1279" s="17" t="e">
        <f>SUMIFS('[1]Deals (investment)'!$C:$C,'[1]Deals (investment)'!$B:$B,$A1279,'[1]Deals (investment)'!$T:$T,BB$1)</f>
        <v>#VALUE!</v>
      </c>
      <c r="BC1279" s="17" t="e">
        <f>SUMIFS('[1]Deals (Exits)'!$C:$C,'[1]Deals (Exits)'!$B:$B,$A1279)</f>
        <v>#VALUE!</v>
      </c>
      <c r="BD1279" s="17" t="e">
        <f>SUMIFS('[1]Deals (investment)'!$C:$C,'[1]Deals (investment)'!$B:$B,$A1279,'[1]Deals (investment)'!$V:$V,BD$1)</f>
        <v>#VALUE!</v>
      </c>
      <c r="BE1279" s="17" t="e">
        <f>SUMIFS('[1]Deals (investment)'!$C:$C,'[1]Deals (investment)'!$B:$B,$A1279,'[1]Deals (investment)'!$V:$V,BE$1)</f>
        <v>#VALUE!</v>
      </c>
      <c r="BF1279" s="17" t="e">
        <f>SUMIFS('[1]Deals (investment)'!$C:$C,'[1]Deals (investment)'!$B:$B,$A1279,'[1]Deals (investment)'!$V:$V,BF$1)</f>
        <v>#VALUE!</v>
      </c>
      <c r="BG1279" s="17" t="e">
        <f>SUMIFS('[1]Deals (investment)'!$C:$C,'[1]Deals (investment)'!$B:$B,$A1279,'[1]Deals (investment)'!$V:$V,BG$1)</f>
        <v>#VALUE!</v>
      </c>
      <c r="BH1279" s="17" t="e">
        <f>SUMIFS('[1]Deals (investment)'!$C:$C,'[1]Deals (investment)'!$B:$B,$A1279,'[1]Deals (investment)'!$V:$V,BH$1)</f>
        <v>#VALUE!</v>
      </c>
      <c r="BI1279" s="17" t="e">
        <f>SUMIFS('[1]Deals (investment)'!$C:$C,'[1]Deals (investment)'!$B:$B,$A1279,'[1]Deals (investment)'!$V:$V,BI$1)</f>
        <v>#VALUE!</v>
      </c>
      <c r="BJ1279" s="17" t="e">
        <f>SUMIFS('[1]Deals (investment)'!$C:$C,'[1]Deals (investment)'!$B:$B,$A1279,'[1]Deals (investment)'!$V:$V,BJ$1)</f>
        <v>#VALUE!</v>
      </c>
      <c r="BK1279" s="17" t="e">
        <f>SUMIFS('[1]Deals (investment)'!$C:$C,'[1]Deals (investment)'!$B:$B,$A1279,'[1]Deals (investment)'!$V:$V,BK$1)</f>
        <v>#VALUE!</v>
      </c>
      <c r="BL1279" s="17" t="e">
        <f>SUMIFS('[1]Deals (investment)'!$C:$C,'[1]Deals (investment)'!$B:$B,$A1279,'[1]Deals (investment)'!$V:$V,BL$1)</f>
        <v>#VALUE!</v>
      </c>
      <c r="BM1279" s="17" t="e">
        <f>SUMIFS('[1]Deals (investment)'!$C:$C,'[1]Deals (investment)'!$B:$B,$A1279,'[1]Deals (investment)'!$V:$V,BM$1)</f>
        <v>#VALUE!</v>
      </c>
      <c r="BN1279" s="15"/>
      <c r="BO1279" s="15"/>
      <c r="BP1279" s="22"/>
      <c r="BQ1279" s="15"/>
      <c r="BR1279" s="15"/>
      <c r="BS1279" s="15"/>
      <c r="BT1279" s="15"/>
      <c r="BU1279" s="15"/>
      <c r="BV1279" s="15"/>
      <c r="BW1279" s="15"/>
      <c r="BX1279" s="15"/>
      <c r="BY1279" s="15"/>
      <c r="BZ1279" s="15"/>
      <c r="CA1279" s="15"/>
      <c r="CB1279" s="15"/>
      <c r="CC1279" s="15"/>
      <c r="CD1279" s="15" t="str">
        <f t="shared" si="188"/>
        <v>Mobius MotorsMobius designs, manufactures and sells vehicles built specifically for the African mass market. Mobius II was conceived by reimagining the vehicle around the needs of the African consumer – common road terrain, typical vehicle loading and average income levels were important factors in the development of the vehicle. The result: an SUV with the durability required to handle rural roads, sold at the price of a used sedan.Active</v>
      </c>
      <c r="CE1279" s="15"/>
      <c r="CF1279" s="15"/>
      <c r="CG1279" s="15"/>
      <c r="CH1279" s="15"/>
      <c r="CI1279" s="15"/>
      <c r="CJ1279" s="15"/>
    </row>
    <row r="1280" spans="1:88" ht="25.5">
      <c r="A1280" s="15" t="s">
        <v>8600</v>
      </c>
      <c r="B1280" s="15" t="s">
        <v>8601</v>
      </c>
      <c r="C1280" s="15" t="s">
        <v>58</v>
      </c>
      <c r="D1280" s="16">
        <v>2018</v>
      </c>
      <c r="E1280" s="26" t="s">
        <v>2909</v>
      </c>
      <c r="F1280" s="26" t="s">
        <v>199</v>
      </c>
      <c r="G1280" s="26" t="s">
        <v>91</v>
      </c>
      <c r="H1280" s="26"/>
      <c r="I1280" s="15" t="s">
        <v>91</v>
      </c>
      <c r="J1280" s="26"/>
      <c r="K1280" s="17" t="e">
        <f t="shared" si="178"/>
        <v>#VALUE!</v>
      </c>
      <c r="L1280" s="15"/>
      <c r="M1280" s="18" t="e">
        <f t="shared" si="166"/>
        <v>#VALUE!</v>
      </c>
      <c r="N1280" s="15"/>
      <c r="O1280" s="15"/>
      <c r="P1280" s="15"/>
      <c r="Q1280" s="15"/>
      <c r="R1280" s="15"/>
      <c r="S1280" s="19"/>
      <c r="T1280" s="15"/>
      <c r="U1280" s="17"/>
      <c r="V1280" s="15" t="s">
        <v>8602</v>
      </c>
      <c r="W1280" s="15">
        <v>0</v>
      </c>
      <c r="X1280" s="15" t="s">
        <v>158</v>
      </c>
      <c r="Y1280" s="15" t="s">
        <v>8603</v>
      </c>
      <c r="AB1280" s="20" t="s">
        <v>286</v>
      </c>
      <c r="AC1280" s="21" t="s">
        <v>8604</v>
      </c>
      <c r="AD1280" s="15"/>
      <c r="AE1280" s="27" t="s">
        <v>8605</v>
      </c>
      <c r="AF1280" s="27" t="s">
        <v>8606</v>
      </c>
      <c r="AG1280" s="22">
        <f t="shared" si="189"/>
        <v>0.54838709677419351</v>
      </c>
      <c r="AH1280" s="15" t="str">
        <f t="shared" si="182"/>
        <v/>
      </c>
      <c r="AI1280" s="22" t="str">
        <f>VLOOKUP(A1280,'[1]Deals (investment)'!$B$2:$Z$1497,1,FALSE)</f>
        <v>Mobu</v>
      </c>
      <c r="AJ1280" s="22" t="e">
        <f>VLOOKUP(A1280,'[1]Deals (investment)'!$B$2:$Z$870,15,FALSE)</f>
        <v>#N/A</v>
      </c>
      <c r="AK1280" s="17" t="e">
        <f>VLOOKUP(A1280,'[1]Deals (Exits)'!B:B,1,FALSE)</f>
        <v>#N/A</v>
      </c>
      <c r="AL1280" s="23">
        <f>VLOOKUP(G1280,[1]Lookups!$V$3:$Y$197,4,FALSE)</f>
        <v>0</v>
      </c>
      <c r="AM1280" s="17" t="str">
        <f>VLOOKUP(X1280,[1]Lookups!$B$3:$C$200,2,FALSE)</f>
        <v>Financial Services</v>
      </c>
      <c r="AN1280" s="17" t="e">
        <f>VLOOKUP(R1280,[1]Lookups!$H$3:$I$69,2,FALSE)</f>
        <v>#N/A</v>
      </c>
      <c r="AO1280" s="17" t="e">
        <f>VLOOKUP(T1280,[1]Lookups!$H$3:$I$69,2,FALSE)</f>
        <v>#N/A</v>
      </c>
      <c r="AP1280" s="17" t="e">
        <f>VLOOKUP(AN1280,[1]Lookups!$N$3:$O$11,2,FALSE)</f>
        <v>#N/A</v>
      </c>
      <c r="AQ1280" s="18" t="e">
        <f>COUNTIFS('[1]Deals (investment)'!$B:$B,$A1280)</f>
        <v>#VALUE!</v>
      </c>
      <c r="AR1280" s="18" t="e">
        <f>COUNTIFS('[1]Deals (investment)'!$B:$B,$A1280,'[1]Deals (investment)'!$T:$T,$AW$1)+COUNTIFS('[1]Deals (investment)'!$B:$B,$A1280,'[1]Deals (investment)'!$T:$T,$AX$1)+COUNTIFS('[1]Deals (investment)'!$B:$B,$A1280,'[1]Deals (investment)'!$T:$T,$AY$1)</f>
        <v>#VALUE!</v>
      </c>
      <c r="AS1280" s="17" t="e">
        <f>SUMIFS('[1]Deals (investment)'!$C:$C,'[1]Deals (investment)'!$B:$B,$A1280)</f>
        <v>#VALUE!</v>
      </c>
      <c r="AT1280" s="17" t="e">
        <f t="shared" si="179"/>
        <v>#VALUE!</v>
      </c>
      <c r="AU1280" s="18" t="e">
        <f>COUNTIF('[1]Deals (Exits)'!$B:$B,A1280)</f>
        <v>#VALUE!</v>
      </c>
      <c r="AV1280" s="17" t="e">
        <f>SUMIFS('[1]Deals (investment)'!$C:$C,'[1]Deals (investment)'!$B:$B,$A1280,'[1]Deals (investment)'!$T:$T,AV$1)</f>
        <v>#VALUE!</v>
      </c>
      <c r="AW1280" s="17" t="e">
        <f>SUMIFS('[1]Deals (investment)'!$C:$C,'[1]Deals (investment)'!$B:$B,$A1280,'[1]Deals (investment)'!$T:$T,AW$1)</f>
        <v>#VALUE!</v>
      </c>
      <c r="AX1280" s="17" t="e">
        <f>SUMIFS('[1]Deals (investment)'!$C:$C,'[1]Deals (investment)'!$B:$B,$A1280,'[1]Deals (investment)'!$T:$T,AX$1)</f>
        <v>#VALUE!</v>
      </c>
      <c r="AY1280" s="17" t="e">
        <f>SUMIFS('[1]Deals (investment)'!$C:$C,'[1]Deals (investment)'!$B:$B,$A1280,'[1]Deals (investment)'!$T:$T,AY$1)</f>
        <v>#VALUE!</v>
      </c>
      <c r="AZ1280" s="17" t="e">
        <f>SUMIFS('[1]Deals (investment)'!$C:$C,'[1]Deals (investment)'!$B:$B,$A1280,'[1]Deals (investment)'!$T:$T,AZ$1)</f>
        <v>#VALUE!</v>
      </c>
      <c r="BA1280" s="17" t="e">
        <f>SUMIFS('[1]Deals (investment)'!$C:$C,'[1]Deals (investment)'!$B:$B,$A1280,'[1]Deals (investment)'!$T:$T,BA$1)</f>
        <v>#VALUE!</v>
      </c>
      <c r="BB1280" s="17" t="e">
        <f>SUMIFS('[1]Deals (investment)'!$C:$C,'[1]Deals (investment)'!$B:$B,$A1280,'[1]Deals (investment)'!$T:$T,BB$1)</f>
        <v>#VALUE!</v>
      </c>
      <c r="BC1280" s="17" t="e">
        <f>SUMIFS('[1]Deals (Exits)'!$C:$C,'[1]Deals (Exits)'!$B:$B,$A1280)</f>
        <v>#VALUE!</v>
      </c>
      <c r="BD1280" s="17" t="e">
        <f>SUMIFS('[1]Deals (investment)'!$C:$C,'[1]Deals (investment)'!$B:$B,$A1280,'[1]Deals (investment)'!$V:$V,BD$1)</f>
        <v>#VALUE!</v>
      </c>
      <c r="BE1280" s="17" t="e">
        <f>SUMIFS('[1]Deals (investment)'!$C:$C,'[1]Deals (investment)'!$B:$B,$A1280,'[1]Deals (investment)'!$V:$V,BE$1)</f>
        <v>#VALUE!</v>
      </c>
      <c r="BF1280" s="17" t="e">
        <f>SUMIFS('[1]Deals (investment)'!$C:$C,'[1]Deals (investment)'!$B:$B,$A1280,'[1]Deals (investment)'!$V:$V,BF$1)</f>
        <v>#VALUE!</v>
      </c>
      <c r="BG1280" s="17" t="e">
        <f>SUMIFS('[1]Deals (investment)'!$C:$C,'[1]Deals (investment)'!$B:$B,$A1280,'[1]Deals (investment)'!$V:$V,BG$1)</f>
        <v>#VALUE!</v>
      </c>
      <c r="BH1280" s="17" t="e">
        <f>SUMIFS('[1]Deals (investment)'!$C:$C,'[1]Deals (investment)'!$B:$B,$A1280,'[1]Deals (investment)'!$V:$V,BH$1)</f>
        <v>#VALUE!</v>
      </c>
      <c r="BI1280" s="17" t="e">
        <f>SUMIFS('[1]Deals (investment)'!$C:$C,'[1]Deals (investment)'!$B:$B,$A1280,'[1]Deals (investment)'!$V:$V,BI$1)</f>
        <v>#VALUE!</v>
      </c>
      <c r="BJ1280" s="17" t="e">
        <f>SUMIFS('[1]Deals (investment)'!$C:$C,'[1]Deals (investment)'!$B:$B,$A1280,'[1]Deals (investment)'!$V:$V,BJ$1)</f>
        <v>#VALUE!</v>
      </c>
      <c r="BK1280" s="17" t="e">
        <f>SUMIFS('[1]Deals (investment)'!$C:$C,'[1]Deals (investment)'!$B:$B,$A1280,'[1]Deals (investment)'!$V:$V,BK$1)</f>
        <v>#VALUE!</v>
      </c>
      <c r="BL1280" s="17" t="e">
        <f>SUMIFS('[1]Deals (investment)'!$C:$C,'[1]Deals (investment)'!$B:$B,$A1280,'[1]Deals (investment)'!$V:$V,BL$1)</f>
        <v>#VALUE!</v>
      </c>
      <c r="BM1280" s="17" t="e">
        <f>SUMIFS('[1]Deals (investment)'!$C:$C,'[1]Deals (investment)'!$B:$B,$A1280,'[1]Deals (investment)'!$V:$V,BM$1)</f>
        <v>#VALUE!</v>
      </c>
      <c r="BN1280" s="15"/>
      <c r="BO1280" s="15"/>
      <c r="BP1280" s="22"/>
      <c r="BQ1280" s="15"/>
      <c r="BR1280" s="15"/>
      <c r="BS1280" s="15"/>
      <c r="BT1280" s="15"/>
      <c r="BU1280" s="15"/>
      <c r="BV1280" s="15"/>
      <c r="BW1280" s="15"/>
      <c r="BX1280" s="15"/>
      <c r="BY1280" s="15"/>
      <c r="BZ1280" s="15"/>
      <c r="CA1280" s="15"/>
      <c r="CB1280" s="15"/>
      <c r="CC1280" s="15"/>
      <c r="CD1280" s="15" t="str">
        <f t="shared" si="188"/>
        <v>MobuMOBU is a next generation user-friendly smart contract and all-in-one platform for real businesses (security tokens).Active</v>
      </c>
      <c r="CE1280" s="15"/>
      <c r="CF1280" s="15"/>
      <c r="CG1280" s="15"/>
      <c r="CH1280" s="15"/>
      <c r="CI1280" s="15"/>
      <c r="CJ1280" s="15"/>
    </row>
    <row r="1281" spans="1:118" ht="12.75">
      <c r="A1281" s="15" t="s">
        <v>8607</v>
      </c>
      <c r="B1281" s="15" t="s">
        <v>8608</v>
      </c>
      <c r="C1281" s="15" t="s">
        <v>58</v>
      </c>
      <c r="D1281" s="16">
        <v>2016</v>
      </c>
      <c r="E1281" s="15"/>
      <c r="F1281" s="15"/>
      <c r="G1281" s="15"/>
      <c r="H1281" s="15"/>
      <c r="I1281" s="15"/>
      <c r="J1281" s="15"/>
      <c r="K1281" s="17" t="e">
        <f t="shared" si="178"/>
        <v>#VALUE!</v>
      </c>
      <c r="L1281" s="15"/>
      <c r="M1281" s="18" t="e">
        <f t="shared" si="166"/>
        <v>#VALUE!</v>
      </c>
      <c r="N1281" s="15"/>
      <c r="O1281" s="15"/>
      <c r="P1281" s="15"/>
      <c r="Q1281" s="15"/>
      <c r="R1281" s="15"/>
      <c r="S1281" s="19"/>
      <c r="T1281" s="15"/>
      <c r="U1281" s="17"/>
      <c r="V1281" s="15"/>
      <c r="W1281" s="15"/>
      <c r="X1281" s="15" t="s">
        <v>256</v>
      </c>
      <c r="Y1281" s="15" t="s">
        <v>8609</v>
      </c>
      <c r="AB1281" s="32">
        <v>43506</v>
      </c>
      <c r="AC1281" s="21" t="s">
        <v>8610</v>
      </c>
      <c r="AD1281" s="21" t="s">
        <v>8611</v>
      </c>
      <c r="AE1281" s="21" t="s">
        <v>8612</v>
      </c>
      <c r="AF1281" s="21" t="s">
        <v>8613</v>
      </c>
      <c r="AG1281" s="22">
        <f t="shared" si="189"/>
        <v>0.38709677419354838</v>
      </c>
      <c r="AH1281" s="15" t="str">
        <f t="shared" si="182"/>
        <v/>
      </c>
      <c r="AI1281" s="22" t="e">
        <f>VLOOKUP(A1281,'[1]Deals (investment)'!$B$2:$Z$1497,1,FALSE)</f>
        <v>#N/A</v>
      </c>
      <c r="AJ1281" s="22" t="e">
        <f>VLOOKUP(A1281,'[1]Deals (investment)'!$B$2:$Z$870,15,FALSE)</f>
        <v>#N/A</v>
      </c>
      <c r="AK1281" s="17" t="e">
        <f>VLOOKUP(A1281,'[1]Deals (Exits)'!B:B,1,FALSE)</f>
        <v>#N/A</v>
      </c>
      <c r="AL1281" s="23" t="e">
        <f>VLOOKUP(G1281,[1]Lookups!$V$3:$Y$197,4,FALSE)</f>
        <v>#N/A</v>
      </c>
      <c r="AM1281" s="17" t="str">
        <f>VLOOKUP(X1281,[1]Lookups!$B$3:$C$200,2,FALSE)</f>
        <v>Media &amp; Entertainment</v>
      </c>
      <c r="AN1281" s="17" t="e">
        <f>VLOOKUP(R1281,[1]Lookups!$H$3:$I$69,2,FALSE)</f>
        <v>#N/A</v>
      </c>
      <c r="AO1281" s="17" t="e">
        <f>VLOOKUP(T1281,[1]Lookups!$H$3:$I$69,2,FALSE)</f>
        <v>#N/A</v>
      </c>
      <c r="AP1281" s="17" t="e">
        <f>VLOOKUP(AN1281,[1]Lookups!$N$3:$O$11,2,FALSE)</f>
        <v>#N/A</v>
      </c>
      <c r="AQ1281" s="18" t="e">
        <f>COUNTIFS('[1]Deals (investment)'!$B:$B,$A1281)</f>
        <v>#VALUE!</v>
      </c>
      <c r="AR1281" s="18" t="e">
        <f>COUNTIFS('[1]Deals (investment)'!$B:$B,$A1281,'[1]Deals (investment)'!$T:$T,$AW$1)+COUNTIFS('[1]Deals (investment)'!$B:$B,$A1281,'[1]Deals (investment)'!$T:$T,$AX$1)+COUNTIFS('[1]Deals (investment)'!$B:$B,$A1281,'[1]Deals (investment)'!$T:$T,$AY$1)</f>
        <v>#VALUE!</v>
      </c>
      <c r="AS1281" s="17" t="e">
        <f>SUMIFS('[1]Deals (investment)'!$C:$C,'[1]Deals (investment)'!$B:$B,$A1281)</f>
        <v>#VALUE!</v>
      </c>
      <c r="AT1281" s="17" t="e">
        <f t="shared" si="179"/>
        <v>#VALUE!</v>
      </c>
      <c r="AU1281" s="18" t="e">
        <f>COUNTIF('[1]Deals (Exits)'!$B:$B,A1281)</f>
        <v>#VALUE!</v>
      </c>
      <c r="AV1281" s="17" t="e">
        <f>SUMIFS('[1]Deals (investment)'!$C:$C,'[1]Deals (investment)'!$B:$B,$A1281,'[1]Deals (investment)'!$T:$T,AV$1)</f>
        <v>#VALUE!</v>
      </c>
      <c r="AW1281" s="17" t="e">
        <f>SUMIFS('[1]Deals (investment)'!$C:$C,'[1]Deals (investment)'!$B:$B,$A1281,'[1]Deals (investment)'!$T:$T,AW$1)</f>
        <v>#VALUE!</v>
      </c>
      <c r="AX1281" s="17" t="e">
        <f>SUMIFS('[1]Deals (investment)'!$C:$C,'[1]Deals (investment)'!$B:$B,$A1281,'[1]Deals (investment)'!$T:$T,AX$1)</f>
        <v>#VALUE!</v>
      </c>
      <c r="AY1281" s="17" t="e">
        <f>SUMIFS('[1]Deals (investment)'!$C:$C,'[1]Deals (investment)'!$B:$B,$A1281,'[1]Deals (investment)'!$T:$T,AY$1)</f>
        <v>#VALUE!</v>
      </c>
      <c r="AZ1281" s="17" t="e">
        <f>SUMIFS('[1]Deals (investment)'!$C:$C,'[1]Deals (investment)'!$B:$B,$A1281,'[1]Deals (investment)'!$T:$T,AZ$1)</f>
        <v>#VALUE!</v>
      </c>
      <c r="BA1281" s="17" t="e">
        <f>SUMIFS('[1]Deals (investment)'!$C:$C,'[1]Deals (investment)'!$B:$B,$A1281,'[1]Deals (investment)'!$T:$T,BA$1)</f>
        <v>#VALUE!</v>
      </c>
      <c r="BB1281" s="17" t="e">
        <f>SUMIFS('[1]Deals (investment)'!$C:$C,'[1]Deals (investment)'!$B:$B,$A1281,'[1]Deals (investment)'!$T:$T,BB$1)</f>
        <v>#VALUE!</v>
      </c>
      <c r="BC1281" s="17" t="e">
        <f>SUMIFS('[1]Deals (Exits)'!$C:$C,'[1]Deals (Exits)'!$B:$B,$A1281)</f>
        <v>#VALUE!</v>
      </c>
      <c r="BD1281" s="17" t="e">
        <f>SUMIFS('[1]Deals (investment)'!$C:$C,'[1]Deals (investment)'!$B:$B,$A1281,'[1]Deals (investment)'!$V:$V,BD$1)</f>
        <v>#VALUE!</v>
      </c>
      <c r="BE1281" s="17" t="e">
        <f>SUMIFS('[1]Deals (investment)'!$C:$C,'[1]Deals (investment)'!$B:$B,$A1281,'[1]Deals (investment)'!$V:$V,BE$1)</f>
        <v>#VALUE!</v>
      </c>
      <c r="BF1281" s="17" t="e">
        <f>SUMIFS('[1]Deals (investment)'!$C:$C,'[1]Deals (investment)'!$B:$B,$A1281,'[1]Deals (investment)'!$V:$V,BF$1)</f>
        <v>#VALUE!</v>
      </c>
      <c r="BG1281" s="17" t="e">
        <f>SUMIFS('[1]Deals (investment)'!$C:$C,'[1]Deals (investment)'!$B:$B,$A1281,'[1]Deals (investment)'!$V:$V,BG$1)</f>
        <v>#VALUE!</v>
      </c>
      <c r="BH1281" s="17" t="e">
        <f>SUMIFS('[1]Deals (investment)'!$C:$C,'[1]Deals (investment)'!$B:$B,$A1281,'[1]Deals (investment)'!$V:$V,BH$1)</f>
        <v>#VALUE!</v>
      </c>
      <c r="BI1281" s="17" t="e">
        <f>SUMIFS('[1]Deals (investment)'!$C:$C,'[1]Deals (investment)'!$B:$B,$A1281,'[1]Deals (investment)'!$V:$V,BI$1)</f>
        <v>#VALUE!</v>
      </c>
      <c r="BJ1281" s="17" t="e">
        <f>SUMIFS('[1]Deals (investment)'!$C:$C,'[1]Deals (investment)'!$B:$B,$A1281,'[1]Deals (investment)'!$V:$V,BJ$1)</f>
        <v>#VALUE!</v>
      </c>
      <c r="BK1281" s="17" t="e">
        <f>SUMIFS('[1]Deals (investment)'!$C:$C,'[1]Deals (investment)'!$B:$B,$A1281,'[1]Deals (investment)'!$V:$V,BK$1)</f>
        <v>#VALUE!</v>
      </c>
      <c r="BL1281" s="17" t="e">
        <f>SUMIFS('[1]Deals (investment)'!$C:$C,'[1]Deals (investment)'!$B:$B,$A1281,'[1]Deals (investment)'!$V:$V,BL$1)</f>
        <v>#VALUE!</v>
      </c>
      <c r="BM1281" s="17" t="e">
        <f>SUMIFS('[1]Deals (investment)'!$C:$C,'[1]Deals (investment)'!$B:$B,$A1281,'[1]Deals (investment)'!$V:$V,BM$1)</f>
        <v>#VALUE!</v>
      </c>
      <c r="BN1281" s="15"/>
      <c r="BO1281" s="15"/>
      <c r="BP1281" s="22"/>
      <c r="BQ1281" s="15"/>
      <c r="BR1281" s="15"/>
      <c r="BS1281" s="15"/>
      <c r="BT1281" s="15"/>
      <c r="BU1281" s="15"/>
      <c r="BV1281" s="15"/>
      <c r="BW1281" s="15"/>
      <c r="BX1281" s="15"/>
      <c r="BY1281" s="15"/>
      <c r="BZ1281" s="15"/>
      <c r="CA1281" s="15"/>
      <c r="CB1281" s="15"/>
      <c r="CC1281" s="15"/>
      <c r="CD1281" s="15" t="str">
        <f t="shared" si="188"/>
        <v>MokoMOKO is the first ever streaming mobile app for Afro-Caribbean and World musicActive</v>
      </c>
      <c r="CE1281" s="15"/>
      <c r="CF1281" s="15"/>
      <c r="CG1281" s="15"/>
      <c r="CH1281" s="15"/>
      <c r="CI1281" s="15"/>
      <c r="CJ1281" s="15"/>
    </row>
    <row r="1282" spans="1:118" ht="12.75">
      <c r="A1282" s="15" t="s">
        <v>8614</v>
      </c>
      <c r="B1282" s="15"/>
      <c r="C1282" s="15" t="s">
        <v>58</v>
      </c>
      <c r="D1282" s="16"/>
      <c r="E1282" s="15"/>
      <c r="F1282" s="15"/>
      <c r="G1282" s="15"/>
      <c r="H1282" s="15"/>
      <c r="I1282" s="15"/>
      <c r="J1282" s="15"/>
      <c r="K1282" s="17" t="e">
        <f t="shared" si="178"/>
        <v>#VALUE!</v>
      </c>
      <c r="L1282" s="15"/>
      <c r="M1282" s="18" t="e">
        <f t="shared" si="166"/>
        <v>#VALUE!</v>
      </c>
      <c r="N1282" s="15"/>
      <c r="O1282" s="15"/>
      <c r="P1282" s="15"/>
      <c r="Q1282" s="15"/>
      <c r="R1282" s="15"/>
      <c r="S1282" s="19"/>
      <c r="T1282" s="15"/>
      <c r="U1282" s="17"/>
      <c r="V1282" s="15"/>
      <c r="W1282" s="15"/>
      <c r="X1282" s="15"/>
      <c r="Y1282" s="15"/>
      <c r="AB1282" s="20"/>
      <c r="AC1282" s="15"/>
      <c r="AD1282" s="15"/>
      <c r="AE1282" s="15"/>
      <c r="AF1282" s="15"/>
      <c r="AG1282" s="22">
        <f t="shared" si="189"/>
        <v>9.6774193548387094E-2</v>
      </c>
      <c r="AH1282" s="15" t="str">
        <f t="shared" ref="AH1282:AH1345" si="190">IF(A1282 = "","",IF(COUNTIF(CD:CD,CONCATENATE(A1282,B1282,C1282))&gt;1,"Duplicated",""))</f>
        <v/>
      </c>
      <c r="AI1282" s="22" t="e">
        <f>VLOOKUP(A1282,'[1]Deals (investment)'!$B$2:$Z$1497,1,FALSE)</f>
        <v>#N/A</v>
      </c>
      <c r="AJ1282" s="22" t="e">
        <f>VLOOKUP(A1282,'[1]Deals (investment)'!$B$2:$Z$870,15,FALSE)</f>
        <v>#N/A</v>
      </c>
      <c r="AK1282" s="17" t="e">
        <f>VLOOKUP(A1282,'[1]Deals (Exits)'!B:B,1,FALSE)</f>
        <v>#N/A</v>
      </c>
      <c r="AL1282" s="23" t="e">
        <f>VLOOKUP(G1282,[1]Lookups!$V$3:$Y$197,4,FALSE)</f>
        <v>#N/A</v>
      </c>
      <c r="AM1282" s="17" t="e">
        <f>VLOOKUP(X1282,[1]Lookups!$B$3:$C$200,2,FALSE)</f>
        <v>#N/A</v>
      </c>
      <c r="AN1282" s="17" t="e">
        <f>VLOOKUP(R1282,[1]Lookups!$H$3:$I$69,2,FALSE)</f>
        <v>#N/A</v>
      </c>
      <c r="AO1282" s="17" t="e">
        <f>VLOOKUP(T1282,[1]Lookups!$H$3:$I$69,2,FALSE)</f>
        <v>#N/A</v>
      </c>
      <c r="AP1282" s="17" t="e">
        <f>VLOOKUP(AN1282,[1]Lookups!$N$3:$O$11,2,FALSE)</f>
        <v>#N/A</v>
      </c>
      <c r="AQ1282" s="18" t="e">
        <f>COUNTIFS('[1]Deals (investment)'!$B:$B,$A1282)</f>
        <v>#VALUE!</v>
      </c>
      <c r="AR1282" s="18" t="e">
        <f>COUNTIFS('[1]Deals (investment)'!$B:$B,$A1282,'[1]Deals (investment)'!$T:$T,$AW$1)+COUNTIFS('[1]Deals (investment)'!$B:$B,$A1282,'[1]Deals (investment)'!$T:$T,$AX$1)+COUNTIFS('[1]Deals (investment)'!$B:$B,$A1282,'[1]Deals (investment)'!$T:$T,$AY$1)</f>
        <v>#VALUE!</v>
      </c>
      <c r="AS1282" s="17" t="e">
        <f>SUMIFS('[1]Deals (investment)'!$C:$C,'[1]Deals (investment)'!$B:$B,$A1282)</f>
        <v>#VALUE!</v>
      </c>
      <c r="AT1282" s="17" t="e">
        <f t="shared" si="179"/>
        <v>#VALUE!</v>
      </c>
      <c r="AU1282" s="18" t="e">
        <f>COUNTIF('[1]Deals (Exits)'!$B:$B,A1282)</f>
        <v>#VALUE!</v>
      </c>
      <c r="AV1282" s="17" t="e">
        <f>SUMIFS('[1]Deals (investment)'!$C:$C,'[1]Deals (investment)'!$B:$B,$A1282,'[1]Deals (investment)'!$T:$T,AV$1)</f>
        <v>#VALUE!</v>
      </c>
      <c r="AW1282" s="17" t="e">
        <f>SUMIFS('[1]Deals (investment)'!$C:$C,'[1]Deals (investment)'!$B:$B,$A1282,'[1]Deals (investment)'!$T:$T,AW$1)</f>
        <v>#VALUE!</v>
      </c>
      <c r="AX1282" s="17" t="e">
        <f>SUMIFS('[1]Deals (investment)'!$C:$C,'[1]Deals (investment)'!$B:$B,$A1282,'[1]Deals (investment)'!$T:$T,AX$1)</f>
        <v>#VALUE!</v>
      </c>
      <c r="AY1282" s="17" t="e">
        <f>SUMIFS('[1]Deals (investment)'!$C:$C,'[1]Deals (investment)'!$B:$B,$A1282,'[1]Deals (investment)'!$T:$T,AY$1)</f>
        <v>#VALUE!</v>
      </c>
      <c r="AZ1282" s="17" t="e">
        <f>SUMIFS('[1]Deals (investment)'!$C:$C,'[1]Deals (investment)'!$B:$B,$A1282,'[1]Deals (investment)'!$T:$T,AZ$1)</f>
        <v>#VALUE!</v>
      </c>
      <c r="BA1282" s="17" t="e">
        <f>SUMIFS('[1]Deals (investment)'!$C:$C,'[1]Deals (investment)'!$B:$B,$A1282,'[1]Deals (investment)'!$T:$T,BA$1)</f>
        <v>#VALUE!</v>
      </c>
      <c r="BB1282" s="17" t="e">
        <f>SUMIFS('[1]Deals (investment)'!$C:$C,'[1]Deals (investment)'!$B:$B,$A1282,'[1]Deals (investment)'!$T:$T,BB$1)</f>
        <v>#VALUE!</v>
      </c>
      <c r="BC1282" s="17" t="e">
        <f>SUMIFS('[1]Deals (Exits)'!$C:$C,'[1]Deals (Exits)'!$B:$B,$A1282)</f>
        <v>#VALUE!</v>
      </c>
      <c r="BD1282" s="17" t="e">
        <f>SUMIFS('[1]Deals (investment)'!$C:$C,'[1]Deals (investment)'!$B:$B,$A1282,'[1]Deals (investment)'!$V:$V,BD$1)</f>
        <v>#VALUE!</v>
      </c>
      <c r="BE1282" s="17" t="e">
        <f>SUMIFS('[1]Deals (investment)'!$C:$C,'[1]Deals (investment)'!$B:$B,$A1282,'[1]Deals (investment)'!$V:$V,BE$1)</f>
        <v>#VALUE!</v>
      </c>
      <c r="BF1282" s="17" t="e">
        <f>SUMIFS('[1]Deals (investment)'!$C:$C,'[1]Deals (investment)'!$B:$B,$A1282,'[1]Deals (investment)'!$V:$V,BF$1)</f>
        <v>#VALUE!</v>
      </c>
      <c r="BG1282" s="17" t="e">
        <f>SUMIFS('[1]Deals (investment)'!$C:$C,'[1]Deals (investment)'!$B:$B,$A1282,'[1]Deals (investment)'!$V:$V,BG$1)</f>
        <v>#VALUE!</v>
      </c>
      <c r="BH1282" s="17" t="e">
        <f>SUMIFS('[1]Deals (investment)'!$C:$C,'[1]Deals (investment)'!$B:$B,$A1282,'[1]Deals (investment)'!$V:$V,BH$1)</f>
        <v>#VALUE!</v>
      </c>
      <c r="BI1282" s="17" t="e">
        <f>SUMIFS('[1]Deals (investment)'!$C:$C,'[1]Deals (investment)'!$B:$B,$A1282,'[1]Deals (investment)'!$V:$V,BI$1)</f>
        <v>#VALUE!</v>
      </c>
      <c r="BJ1282" s="17" t="e">
        <f>SUMIFS('[1]Deals (investment)'!$C:$C,'[1]Deals (investment)'!$B:$B,$A1282,'[1]Deals (investment)'!$V:$V,BJ$1)</f>
        <v>#VALUE!</v>
      </c>
      <c r="BK1282" s="17" t="e">
        <f>SUMIFS('[1]Deals (investment)'!$C:$C,'[1]Deals (investment)'!$B:$B,$A1282,'[1]Deals (investment)'!$V:$V,BK$1)</f>
        <v>#VALUE!</v>
      </c>
      <c r="BL1282" s="17" t="e">
        <f>SUMIFS('[1]Deals (investment)'!$C:$C,'[1]Deals (investment)'!$B:$B,$A1282,'[1]Deals (investment)'!$V:$V,BL$1)</f>
        <v>#VALUE!</v>
      </c>
      <c r="BM1282" s="17" t="e">
        <f>SUMIFS('[1]Deals (investment)'!$C:$C,'[1]Deals (investment)'!$B:$B,$A1282,'[1]Deals (investment)'!$V:$V,BM$1)</f>
        <v>#VALUE!</v>
      </c>
      <c r="BN1282" s="15"/>
      <c r="BO1282" s="15"/>
      <c r="BP1282" s="22"/>
      <c r="BQ1282" s="15"/>
      <c r="BR1282" s="15"/>
      <c r="BS1282" s="15"/>
      <c r="BT1282" s="15"/>
      <c r="BU1282" s="15"/>
      <c r="BV1282" s="15"/>
      <c r="BW1282" s="15"/>
      <c r="BX1282" s="15"/>
      <c r="BY1282" s="15"/>
      <c r="BZ1282" s="15"/>
      <c r="CA1282" s="15"/>
      <c r="CB1282" s="15"/>
      <c r="CC1282" s="15"/>
      <c r="CD1282" s="15" t="str">
        <f t="shared" si="188"/>
        <v>MOMO-FLEXActive</v>
      </c>
      <c r="CE1282" s="15"/>
      <c r="CF1282" s="15"/>
      <c r="CG1282" s="15"/>
      <c r="CH1282" s="15"/>
      <c r="CI1282" s="15"/>
      <c r="CJ1282" s="15"/>
    </row>
    <row r="1283" spans="1:118" ht="12.75">
      <c r="A1283" s="15" t="s">
        <v>8615</v>
      </c>
      <c r="B1283" s="15" t="s">
        <v>8616</v>
      </c>
      <c r="C1283" s="15" t="s">
        <v>58</v>
      </c>
      <c r="D1283" s="16">
        <v>2017</v>
      </c>
      <c r="E1283" s="15" t="s">
        <v>8617</v>
      </c>
      <c r="F1283" s="15"/>
      <c r="G1283" s="15"/>
      <c r="H1283" s="15"/>
      <c r="I1283" s="15"/>
      <c r="J1283" s="15"/>
      <c r="K1283" s="17" t="e">
        <f t="shared" si="178"/>
        <v>#VALUE!</v>
      </c>
      <c r="L1283" s="15"/>
      <c r="M1283" s="18" t="e">
        <f t="shared" si="166"/>
        <v>#VALUE!</v>
      </c>
      <c r="N1283" s="15"/>
      <c r="O1283" s="15"/>
      <c r="P1283" s="15"/>
      <c r="Q1283" s="15"/>
      <c r="R1283" s="15"/>
      <c r="S1283" s="19"/>
      <c r="T1283" s="15"/>
      <c r="U1283" s="17"/>
      <c r="V1283" s="15" t="s">
        <v>8618</v>
      </c>
      <c r="W1283" s="15"/>
      <c r="X1283" s="15" t="s">
        <v>8619</v>
      </c>
      <c r="Y1283" s="15" t="s">
        <v>3947</v>
      </c>
      <c r="AB1283" s="32">
        <v>43506</v>
      </c>
      <c r="AC1283" s="21" t="s">
        <v>8620</v>
      </c>
      <c r="AD1283" s="21" t="s">
        <v>8621</v>
      </c>
      <c r="AE1283" s="15"/>
      <c r="AF1283" s="21" t="s">
        <v>8622</v>
      </c>
      <c r="AG1283" s="22">
        <f t="shared" si="189"/>
        <v>0.41935483870967744</v>
      </c>
      <c r="AH1283" s="15" t="str">
        <f t="shared" si="190"/>
        <v/>
      </c>
      <c r="AI1283" s="22" t="str">
        <f>VLOOKUP(A1283,'[1]Deals (investment)'!$B$2:$Z$1497,1,FALSE)</f>
        <v>Mon Artisan</v>
      </c>
      <c r="AJ1283" s="22" t="e">
        <f>VLOOKUP(A1283,'[1]Deals (investment)'!$B$2:$Z$870,15,FALSE)</f>
        <v>#N/A</v>
      </c>
      <c r="AK1283" s="17" t="e">
        <f>VLOOKUP(A1283,'[1]Deals (Exits)'!B:B,1,FALSE)</f>
        <v>#N/A</v>
      </c>
      <c r="AL1283" s="23" t="e">
        <f>VLOOKUP(G1283,[1]Lookups!$V$3:$Y$197,4,FALSE)</f>
        <v>#N/A</v>
      </c>
      <c r="AM1283" s="17" t="e">
        <f>VLOOKUP(X1283,[1]Lookups!$B$3:$C$200,2,FALSE)</f>
        <v>#N/A</v>
      </c>
      <c r="AN1283" s="17" t="e">
        <f>VLOOKUP(R1283,[1]Lookups!$H$3:$I$69,2,FALSE)</f>
        <v>#N/A</v>
      </c>
      <c r="AO1283" s="17" t="e">
        <f>VLOOKUP(T1283,[1]Lookups!$H$3:$I$69,2,FALSE)</f>
        <v>#N/A</v>
      </c>
      <c r="AP1283" s="17" t="e">
        <f>VLOOKUP(AN1283,[1]Lookups!$N$3:$O$11,2,FALSE)</f>
        <v>#N/A</v>
      </c>
      <c r="AQ1283" s="18" t="e">
        <f>COUNTIFS('[1]Deals (investment)'!$B:$B,$A1283)</f>
        <v>#VALUE!</v>
      </c>
      <c r="AR1283" s="18" t="e">
        <f>COUNTIFS('[1]Deals (investment)'!$B:$B,$A1283,'[1]Deals (investment)'!$T:$T,$AW$1)+COUNTIFS('[1]Deals (investment)'!$B:$B,$A1283,'[1]Deals (investment)'!$T:$T,$AX$1)+COUNTIFS('[1]Deals (investment)'!$B:$B,$A1283,'[1]Deals (investment)'!$T:$T,$AY$1)</f>
        <v>#VALUE!</v>
      </c>
      <c r="AS1283" s="17" t="e">
        <f>SUMIFS('[1]Deals (investment)'!$C:$C,'[1]Deals (investment)'!$B:$B,$A1283)</f>
        <v>#VALUE!</v>
      </c>
      <c r="AT1283" s="17" t="e">
        <f t="shared" si="179"/>
        <v>#VALUE!</v>
      </c>
      <c r="AU1283" s="18" t="e">
        <f>COUNTIF('[1]Deals (Exits)'!$B:$B,A1283)</f>
        <v>#VALUE!</v>
      </c>
      <c r="AV1283" s="17" t="e">
        <f>SUMIFS('[1]Deals (investment)'!$C:$C,'[1]Deals (investment)'!$B:$B,$A1283,'[1]Deals (investment)'!$T:$T,AV$1)</f>
        <v>#VALUE!</v>
      </c>
      <c r="AW1283" s="17" t="e">
        <f>SUMIFS('[1]Deals (investment)'!$C:$C,'[1]Deals (investment)'!$B:$B,$A1283,'[1]Deals (investment)'!$T:$T,AW$1)</f>
        <v>#VALUE!</v>
      </c>
      <c r="AX1283" s="17" t="e">
        <f>SUMIFS('[1]Deals (investment)'!$C:$C,'[1]Deals (investment)'!$B:$B,$A1283,'[1]Deals (investment)'!$T:$T,AX$1)</f>
        <v>#VALUE!</v>
      </c>
      <c r="AY1283" s="17" t="e">
        <f>SUMIFS('[1]Deals (investment)'!$C:$C,'[1]Deals (investment)'!$B:$B,$A1283,'[1]Deals (investment)'!$T:$T,AY$1)</f>
        <v>#VALUE!</v>
      </c>
      <c r="AZ1283" s="17" t="e">
        <f>SUMIFS('[1]Deals (investment)'!$C:$C,'[1]Deals (investment)'!$B:$B,$A1283,'[1]Deals (investment)'!$T:$T,AZ$1)</f>
        <v>#VALUE!</v>
      </c>
      <c r="BA1283" s="17" t="e">
        <f>SUMIFS('[1]Deals (investment)'!$C:$C,'[1]Deals (investment)'!$B:$B,$A1283,'[1]Deals (investment)'!$T:$T,BA$1)</f>
        <v>#VALUE!</v>
      </c>
      <c r="BB1283" s="17" t="e">
        <f>SUMIFS('[1]Deals (investment)'!$C:$C,'[1]Deals (investment)'!$B:$B,$A1283,'[1]Deals (investment)'!$T:$T,BB$1)</f>
        <v>#VALUE!</v>
      </c>
      <c r="BC1283" s="17" t="e">
        <f>SUMIFS('[1]Deals (Exits)'!$C:$C,'[1]Deals (Exits)'!$B:$B,$A1283)</f>
        <v>#VALUE!</v>
      </c>
      <c r="BD1283" s="17" t="e">
        <f>SUMIFS('[1]Deals (investment)'!$C:$C,'[1]Deals (investment)'!$B:$B,$A1283,'[1]Deals (investment)'!$V:$V,BD$1)</f>
        <v>#VALUE!</v>
      </c>
      <c r="BE1283" s="17" t="e">
        <f>SUMIFS('[1]Deals (investment)'!$C:$C,'[1]Deals (investment)'!$B:$B,$A1283,'[1]Deals (investment)'!$V:$V,BE$1)</f>
        <v>#VALUE!</v>
      </c>
      <c r="BF1283" s="17" t="e">
        <f>SUMIFS('[1]Deals (investment)'!$C:$C,'[1]Deals (investment)'!$B:$B,$A1283,'[1]Deals (investment)'!$V:$V,BF$1)</f>
        <v>#VALUE!</v>
      </c>
      <c r="BG1283" s="17" t="e">
        <f>SUMIFS('[1]Deals (investment)'!$C:$C,'[1]Deals (investment)'!$B:$B,$A1283,'[1]Deals (investment)'!$V:$V,BG$1)</f>
        <v>#VALUE!</v>
      </c>
      <c r="BH1283" s="17" t="e">
        <f>SUMIFS('[1]Deals (investment)'!$C:$C,'[1]Deals (investment)'!$B:$B,$A1283,'[1]Deals (investment)'!$V:$V,BH$1)</f>
        <v>#VALUE!</v>
      </c>
      <c r="BI1283" s="17" t="e">
        <f>SUMIFS('[1]Deals (investment)'!$C:$C,'[1]Deals (investment)'!$B:$B,$A1283,'[1]Deals (investment)'!$V:$V,BI$1)</f>
        <v>#VALUE!</v>
      </c>
      <c r="BJ1283" s="17" t="e">
        <f>SUMIFS('[1]Deals (investment)'!$C:$C,'[1]Deals (investment)'!$B:$B,$A1283,'[1]Deals (investment)'!$V:$V,BJ$1)</f>
        <v>#VALUE!</v>
      </c>
      <c r="BK1283" s="17" t="e">
        <f>SUMIFS('[1]Deals (investment)'!$C:$C,'[1]Deals (investment)'!$B:$B,$A1283,'[1]Deals (investment)'!$V:$V,BK$1)</f>
        <v>#VALUE!</v>
      </c>
      <c r="BL1283" s="17" t="e">
        <f>SUMIFS('[1]Deals (investment)'!$C:$C,'[1]Deals (investment)'!$B:$B,$A1283,'[1]Deals (investment)'!$V:$V,BL$1)</f>
        <v>#VALUE!</v>
      </c>
      <c r="BM1283" s="17" t="e">
        <f>SUMIFS('[1]Deals (investment)'!$C:$C,'[1]Deals (investment)'!$B:$B,$A1283,'[1]Deals (investment)'!$V:$V,BM$1)</f>
        <v>#VALUE!</v>
      </c>
      <c r="BN1283" s="15"/>
      <c r="BO1283" s="15"/>
      <c r="BP1283" s="22"/>
      <c r="BQ1283" s="15"/>
      <c r="BR1283" s="15"/>
      <c r="BS1283" s="15"/>
      <c r="BT1283" s="15"/>
      <c r="BU1283" s="15"/>
      <c r="BV1283" s="15"/>
      <c r="BW1283" s="15"/>
      <c r="BX1283" s="15"/>
      <c r="BY1283" s="15"/>
      <c r="BZ1283" s="15"/>
      <c r="CA1283" s="15"/>
      <c r="CB1283" s="15"/>
      <c r="CC1283" s="15"/>
      <c r="CD1283" s="15" t="str">
        <f t="shared" si="188"/>
        <v>Mon ArtisanMon Artisan est la première plateforme locale de compétences à la demande qui met en relation artisans et clients. Notre service permet de trouver rapidement et facilement des artisans, à proximité, testésActive</v>
      </c>
      <c r="CE1283" s="15"/>
      <c r="CF1283" s="15"/>
      <c r="CG1283" s="15"/>
      <c r="CH1283" s="15"/>
      <c r="CI1283" s="15"/>
      <c r="CJ1283" s="15"/>
    </row>
    <row r="1284" spans="1:118" ht="12.75">
      <c r="A1284" s="15" t="s">
        <v>8623</v>
      </c>
      <c r="B1284" s="15"/>
      <c r="C1284" s="15"/>
      <c r="D1284" s="16"/>
      <c r="E1284" s="15"/>
      <c r="F1284" s="15"/>
      <c r="G1284" s="15" t="s">
        <v>1829</v>
      </c>
      <c r="H1284" s="15"/>
      <c r="I1284" s="15" t="s">
        <v>1829</v>
      </c>
      <c r="J1284" s="15"/>
      <c r="K1284" s="17" t="e">
        <f t="shared" si="178"/>
        <v>#VALUE!</v>
      </c>
      <c r="L1284" s="15"/>
      <c r="M1284" s="18" t="e">
        <f t="shared" si="166"/>
        <v>#VALUE!</v>
      </c>
      <c r="N1284" s="15"/>
      <c r="O1284" s="15"/>
      <c r="P1284" s="15"/>
      <c r="Q1284" s="24" t="e">
        <f ca="1">_xludf.MAXIFS('[1]Deals (investment)'!A:A,'[1]Deals (investment)'!B:B,A1284)</f>
        <v>#NAME?</v>
      </c>
      <c r="R1284" s="15"/>
      <c r="S1284" s="19"/>
      <c r="T1284" s="15"/>
      <c r="U1284" s="17"/>
      <c r="V1284" s="15"/>
      <c r="W1284" s="15"/>
      <c r="X1284" s="15" t="s">
        <v>294</v>
      </c>
      <c r="Y1284" s="15"/>
      <c r="AB1284" s="20"/>
      <c r="AC1284" s="15"/>
      <c r="AD1284" s="15"/>
      <c r="AE1284" s="15"/>
      <c r="AF1284" s="15"/>
      <c r="AG1284" s="22">
        <f t="shared" ca="1" si="189"/>
        <v>0.19354838709677419</v>
      </c>
      <c r="AH1284" s="15" t="str">
        <f t="shared" si="190"/>
        <v/>
      </c>
      <c r="AI1284" s="22" t="e">
        <f>VLOOKUP(A1284,'[1]Deals (investment)'!$B$2:$Z$1497,1,FALSE)</f>
        <v>#N/A</v>
      </c>
      <c r="AJ1284" s="22" t="e">
        <f>VLOOKUP(A1284,'[1]Deals (investment)'!$B$2:$Z$870,15,FALSE)</f>
        <v>#N/A</v>
      </c>
      <c r="AK1284" s="17" t="e">
        <f>VLOOKUP(A1284,'[1]Deals (Exits)'!B:B,1,FALSE)</f>
        <v>#N/A</v>
      </c>
      <c r="AL1284" s="23">
        <f>VLOOKUP(G1284,[1]Lookups!$V$3:$Y$197,4,FALSE)</f>
        <v>0</v>
      </c>
      <c r="AM1284" s="17" t="str">
        <f>VLOOKUP(X1284,[1]Lookups!$B$3:$C$200,2,FALSE)</f>
        <v>Health &amp; Pharmaceuticals</v>
      </c>
      <c r="AN1284" s="17" t="e">
        <f>VLOOKUP(R1284,[1]Lookups!$H$3:$I$69,2,FALSE)</f>
        <v>#N/A</v>
      </c>
      <c r="AO1284" s="17" t="e">
        <f>VLOOKUP(T1284,[1]Lookups!$H$3:$I$69,2,FALSE)</f>
        <v>#N/A</v>
      </c>
      <c r="AP1284" s="17" t="e">
        <f>VLOOKUP(AN1284,[1]Lookups!$N$3:$O$11,2,FALSE)</f>
        <v>#N/A</v>
      </c>
      <c r="AQ1284" s="18" t="e">
        <f>COUNTIFS('[1]Deals (investment)'!$B:$B,$A1284)</f>
        <v>#VALUE!</v>
      </c>
      <c r="AR1284" s="18" t="e">
        <f>COUNTIFS('[1]Deals (investment)'!$B:$B,$A1284,'[1]Deals (investment)'!$T:$T,$AW$1)+COUNTIFS('[1]Deals (investment)'!$B:$B,$A1284,'[1]Deals (investment)'!$T:$T,$AX$1)+COUNTIFS('[1]Deals (investment)'!$B:$B,$A1284,'[1]Deals (investment)'!$T:$T,$AY$1)</f>
        <v>#VALUE!</v>
      </c>
      <c r="AS1284" s="17" t="e">
        <f>SUMIFS('[1]Deals (investment)'!$C:$C,'[1]Deals (investment)'!$B:$B,$A1284)</f>
        <v>#VALUE!</v>
      </c>
      <c r="AT1284" s="17" t="e">
        <f t="shared" si="179"/>
        <v>#VALUE!</v>
      </c>
      <c r="AU1284" s="18" t="e">
        <f>COUNTIF('[1]Deals (Exits)'!$B:$B,A1284)</f>
        <v>#VALUE!</v>
      </c>
      <c r="AV1284" s="17" t="e">
        <f>SUMIFS('[1]Deals (investment)'!$C:$C,'[1]Deals (investment)'!$B:$B,$A1284,'[1]Deals (investment)'!$T:$T,AV$1)</f>
        <v>#VALUE!</v>
      </c>
      <c r="AW1284" s="17" t="e">
        <f>SUMIFS('[1]Deals (investment)'!$C:$C,'[1]Deals (investment)'!$B:$B,$A1284,'[1]Deals (investment)'!$T:$T,AW$1)</f>
        <v>#VALUE!</v>
      </c>
      <c r="AX1284" s="17" t="e">
        <f>SUMIFS('[1]Deals (investment)'!$C:$C,'[1]Deals (investment)'!$B:$B,$A1284,'[1]Deals (investment)'!$T:$T,AX$1)</f>
        <v>#VALUE!</v>
      </c>
      <c r="AY1284" s="17" t="e">
        <f>SUMIFS('[1]Deals (investment)'!$C:$C,'[1]Deals (investment)'!$B:$B,$A1284,'[1]Deals (investment)'!$T:$T,AY$1)</f>
        <v>#VALUE!</v>
      </c>
      <c r="AZ1284" s="17" t="e">
        <f>SUMIFS('[1]Deals (investment)'!$C:$C,'[1]Deals (investment)'!$B:$B,$A1284,'[1]Deals (investment)'!$T:$T,AZ$1)</f>
        <v>#VALUE!</v>
      </c>
      <c r="BA1284" s="17" t="e">
        <f>SUMIFS('[1]Deals (investment)'!$C:$C,'[1]Deals (investment)'!$B:$B,$A1284,'[1]Deals (investment)'!$T:$T,BA$1)</f>
        <v>#VALUE!</v>
      </c>
      <c r="BB1284" s="17" t="e">
        <f>SUMIFS('[1]Deals (investment)'!$C:$C,'[1]Deals (investment)'!$B:$B,$A1284,'[1]Deals (investment)'!$T:$T,BB$1)</f>
        <v>#VALUE!</v>
      </c>
      <c r="BC1284" s="17" t="e">
        <f>SUMIFS('[1]Deals (Exits)'!$C:$C,'[1]Deals (Exits)'!$B:$B,$A1284)</f>
        <v>#VALUE!</v>
      </c>
      <c r="BD1284" s="17" t="e">
        <f>SUMIFS('[1]Deals (investment)'!$C:$C,'[1]Deals (investment)'!$B:$B,$A1284,'[1]Deals (investment)'!$V:$V,BD$1)</f>
        <v>#VALUE!</v>
      </c>
      <c r="BE1284" s="17" t="e">
        <f>SUMIFS('[1]Deals (investment)'!$C:$C,'[1]Deals (investment)'!$B:$B,$A1284,'[1]Deals (investment)'!$V:$V,BE$1)</f>
        <v>#VALUE!</v>
      </c>
      <c r="BF1284" s="17" t="e">
        <f>SUMIFS('[1]Deals (investment)'!$C:$C,'[1]Deals (investment)'!$B:$B,$A1284,'[1]Deals (investment)'!$V:$V,BF$1)</f>
        <v>#VALUE!</v>
      </c>
      <c r="BG1284" s="17" t="e">
        <f>SUMIFS('[1]Deals (investment)'!$C:$C,'[1]Deals (investment)'!$B:$B,$A1284,'[1]Deals (investment)'!$V:$V,BG$1)</f>
        <v>#VALUE!</v>
      </c>
      <c r="BH1284" s="17" t="e">
        <f>SUMIFS('[1]Deals (investment)'!$C:$C,'[1]Deals (investment)'!$B:$B,$A1284,'[1]Deals (investment)'!$V:$V,BH$1)</f>
        <v>#VALUE!</v>
      </c>
      <c r="BI1284" s="17" t="e">
        <f>SUMIFS('[1]Deals (investment)'!$C:$C,'[1]Deals (investment)'!$B:$B,$A1284,'[1]Deals (investment)'!$V:$V,BI$1)</f>
        <v>#VALUE!</v>
      </c>
      <c r="BJ1284" s="17" t="e">
        <f>SUMIFS('[1]Deals (investment)'!$C:$C,'[1]Deals (investment)'!$B:$B,$A1284,'[1]Deals (investment)'!$V:$V,BJ$1)</f>
        <v>#VALUE!</v>
      </c>
      <c r="BK1284" s="17" t="e">
        <f>SUMIFS('[1]Deals (investment)'!$C:$C,'[1]Deals (investment)'!$B:$B,$A1284,'[1]Deals (investment)'!$V:$V,BK$1)</f>
        <v>#VALUE!</v>
      </c>
      <c r="BL1284" s="17" t="e">
        <f>SUMIFS('[1]Deals (investment)'!$C:$C,'[1]Deals (investment)'!$B:$B,$A1284,'[1]Deals (investment)'!$V:$V,BL$1)</f>
        <v>#VALUE!</v>
      </c>
      <c r="BM1284" s="17" t="e">
        <f>SUMIFS('[1]Deals (investment)'!$C:$C,'[1]Deals (investment)'!$B:$B,$A1284,'[1]Deals (investment)'!$V:$V,BM$1)</f>
        <v>#VALUE!</v>
      </c>
      <c r="BN1284" s="15"/>
      <c r="BO1284" s="15"/>
      <c r="BP1284" s="22"/>
      <c r="BQ1284" s="15"/>
      <c r="BR1284" s="15"/>
      <c r="BS1284" s="15"/>
      <c r="BT1284" s="15"/>
      <c r="BU1284" s="15"/>
      <c r="BV1284" s="15"/>
      <c r="BW1284" s="15"/>
      <c r="BX1284" s="15"/>
      <c r="BY1284" s="15"/>
      <c r="BZ1284" s="15"/>
      <c r="CA1284" s="15"/>
      <c r="CB1284" s="15"/>
      <c r="CC1284" s="15"/>
      <c r="CD1284" s="15" t="str">
        <f t="shared" si="188"/>
        <v>OuiCare</v>
      </c>
      <c r="CE1284" s="15"/>
      <c r="CF1284" s="15"/>
      <c r="CG1284" s="15"/>
      <c r="CH1284" s="15"/>
      <c r="CI1284" s="15"/>
      <c r="CJ1284" s="15"/>
    </row>
    <row r="1285" spans="1:118" ht="12.75">
      <c r="A1285" s="15" t="s">
        <v>8624</v>
      </c>
      <c r="B1285" s="15" t="s">
        <v>8625</v>
      </c>
      <c r="C1285" s="15" t="s">
        <v>58</v>
      </c>
      <c r="D1285" s="16">
        <v>2018</v>
      </c>
      <c r="E1285" s="15"/>
      <c r="F1285" s="15"/>
      <c r="G1285" s="15"/>
      <c r="H1285" s="15"/>
      <c r="I1285" s="15"/>
      <c r="J1285" s="15"/>
      <c r="K1285" s="17" t="e">
        <f t="shared" si="178"/>
        <v>#VALUE!</v>
      </c>
      <c r="L1285" s="15"/>
      <c r="M1285" s="18" t="e">
        <f t="shared" si="166"/>
        <v>#VALUE!</v>
      </c>
      <c r="N1285" s="15"/>
      <c r="O1285" s="15"/>
      <c r="P1285" s="15"/>
      <c r="Q1285" s="15"/>
      <c r="R1285" s="15"/>
      <c r="S1285" s="19"/>
      <c r="T1285" s="15"/>
      <c r="U1285" s="17"/>
      <c r="V1285" s="15"/>
      <c r="W1285" s="15"/>
      <c r="X1285" s="15" t="s">
        <v>191</v>
      </c>
      <c r="Y1285" s="15"/>
      <c r="AB1285" s="20"/>
      <c r="AC1285" s="21" t="s">
        <v>8626</v>
      </c>
      <c r="AD1285" s="15"/>
      <c r="AE1285" s="15"/>
      <c r="AF1285" s="15"/>
      <c r="AG1285" s="22">
        <f t="shared" si="189"/>
        <v>0.22580645161290322</v>
      </c>
      <c r="AH1285" s="15" t="str">
        <f t="shared" si="190"/>
        <v/>
      </c>
      <c r="AI1285" s="22" t="e">
        <f>VLOOKUP(A1285,'[1]Deals (investment)'!$B$2:$Z$1497,1,FALSE)</f>
        <v>#N/A</v>
      </c>
      <c r="AJ1285" s="22" t="e">
        <f>VLOOKUP(A1285,'[1]Deals (investment)'!$B$2:$Z$870,15,FALSE)</f>
        <v>#N/A</v>
      </c>
      <c r="AK1285" s="17" t="e">
        <f>VLOOKUP(A1285,'[1]Deals (Exits)'!B:B,1,FALSE)</f>
        <v>#N/A</v>
      </c>
      <c r="AL1285" s="23" t="e">
        <f>VLOOKUP(G1285,[1]Lookups!$V$3:$Y$197,4,FALSE)</f>
        <v>#N/A</v>
      </c>
      <c r="AM1285" s="17" t="str">
        <f>VLOOKUP(X1285,[1]Lookups!$B$3:$C$200,2,FALSE)</f>
        <v>Education</v>
      </c>
      <c r="AN1285" s="17" t="e">
        <f>VLOOKUP(R1285,[1]Lookups!$H$3:$I$69,2,FALSE)</f>
        <v>#N/A</v>
      </c>
      <c r="AO1285" s="17" t="e">
        <f>VLOOKUP(T1285,[1]Lookups!$H$3:$I$69,2,FALSE)</f>
        <v>#N/A</v>
      </c>
      <c r="AP1285" s="17" t="e">
        <f>VLOOKUP(AN1285,[1]Lookups!$N$3:$O$11,2,FALSE)</f>
        <v>#N/A</v>
      </c>
      <c r="AQ1285" s="18" t="e">
        <f>COUNTIFS('[1]Deals (investment)'!$B:$B,$A1285)</f>
        <v>#VALUE!</v>
      </c>
      <c r="AR1285" s="18" t="e">
        <f>COUNTIFS('[1]Deals (investment)'!$B:$B,$A1285,'[1]Deals (investment)'!$T:$T,$AW$1)+COUNTIFS('[1]Deals (investment)'!$B:$B,$A1285,'[1]Deals (investment)'!$T:$T,$AX$1)+COUNTIFS('[1]Deals (investment)'!$B:$B,$A1285,'[1]Deals (investment)'!$T:$T,$AY$1)</f>
        <v>#VALUE!</v>
      </c>
      <c r="AS1285" s="17" t="e">
        <f>SUMIFS('[1]Deals (investment)'!$C:$C,'[1]Deals (investment)'!$B:$B,$A1285)</f>
        <v>#VALUE!</v>
      </c>
      <c r="AT1285" s="17" t="e">
        <f t="shared" si="179"/>
        <v>#VALUE!</v>
      </c>
      <c r="AU1285" s="18" t="e">
        <f>COUNTIF('[1]Deals (Exits)'!$B:$B,A1285)</f>
        <v>#VALUE!</v>
      </c>
      <c r="AV1285" s="17" t="e">
        <f>SUMIFS('[1]Deals (investment)'!$C:$C,'[1]Deals (investment)'!$B:$B,$A1285,'[1]Deals (investment)'!$T:$T,AV$1)</f>
        <v>#VALUE!</v>
      </c>
      <c r="AW1285" s="17" t="e">
        <f>SUMIFS('[1]Deals (investment)'!$C:$C,'[1]Deals (investment)'!$B:$B,$A1285,'[1]Deals (investment)'!$T:$T,AW$1)</f>
        <v>#VALUE!</v>
      </c>
      <c r="AX1285" s="17" t="e">
        <f>SUMIFS('[1]Deals (investment)'!$C:$C,'[1]Deals (investment)'!$B:$B,$A1285,'[1]Deals (investment)'!$T:$T,AX$1)</f>
        <v>#VALUE!</v>
      </c>
      <c r="AY1285" s="17" t="e">
        <f>SUMIFS('[1]Deals (investment)'!$C:$C,'[1]Deals (investment)'!$B:$B,$A1285,'[1]Deals (investment)'!$T:$T,AY$1)</f>
        <v>#VALUE!</v>
      </c>
      <c r="AZ1285" s="17" t="e">
        <f>SUMIFS('[1]Deals (investment)'!$C:$C,'[1]Deals (investment)'!$B:$B,$A1285,'[1]Deals (investment)'!$T:$T,AZ$1)</f>
        <v>#VALUE!</v>
      </c>
      <c r="BA1285" s="17" t="e">
        <f>SUMIFS('[1]Deals (investment)'!$C:$C,'[1]Deals (investment)'!$B:$B,$A1285,'[1]Deals (investment)'!$T:$T,BA$1)</f>
        <v>#VALUE!</v>
      </c>
      <c r="BB1285" s="17" t="e">
        <f>SUMIFS('[1]Deals (investment)'!$C:$C,'[1]Deals (investment)'!$B:$B,$A1285,'[1]Deals (investment)'!$T:$T,BB$1)</f>
        <v>#VALUE!</v>
      </c>
      <c r="BC1285" s="17" t="e">
        <f>SUMIFS('[1]Deals (Exits)'!$C:$C,'[1]Deals (Exits)'!$B:$B,$A1285)</f>
        <v>#VALUE!</v>
      </c>
      <c r="BD1285" s="17" t="e">
        <f>SUMIFS('[1]Deals (investment)'!$C:$C,'[1]Deals (investment)'!$B:$B,$A1285,'[1]Deals (investment)'!$V:$V,BD$1)</f>
        <v>#VALUE!</v>
      </c>
      <c r="BE1285" s="17" t="e">
        <f>SUMIFS('[1]Deals (investment)'!$C:$C,'[1]Deals (investment)'!$B:$B,$A1285,'[1]Deals (investment)'!$V:$V,BE$1)</f>
        <v>#VALUE!</v>
      </c>
      <c r="BF1285" s="17" t="e">
        <f>SUMIFS('[1]Deals (investment)'!$C:$C,'[1]Deals (investment)'!$B:$B,$A1285,'[1]Deals (investment)'!$V:$V,BF$1)</f>
        <v>#VALUE!</v>
      </c>
      <c r="BG1285" s="17" t="e">
        <f>SUMIFS('[1]Deals (investment)'!$C:$C,'[1]Deals (investment)'!$B:$B,$A1285,'[1]Deals (investment)'!$V:$V,BG$1)</f>
        <v>#VALUE!</v>
      </c>
      <c r="BH1285" s="17" t="e">
        <f>SUMIFS('[1]Deals (investment)'!$C:$C,'[1]Deals (investment)'!$B:$B,$A1285,'[1]Deals (investment)'!$V:$V,BH$1)</f>
        <v>#VALUE!</v>
      </c>
      <c r="BI1285" s="17" t="e">
        <f>SUMIFS('[1]Deals (investment)'!$C:$C,'[1]Deals (investment)'!$B:$B,$A1285,'[1]Deals (investment)'!$V:$V,BI$1)</f>
        <v>#VALUE!</v>
      </c>
      <c r="BJ1285" s="17" t="e">
        <f>SUMIFS('[1]Deals (investment)'!$C:$C,'[1]Deals (investment)'!$B:$B,$A1285,'[1]Deals (investment)'!$V:$V,BJ$1)</f>
        <v>#VALUE!</v>
      </c>
      <c r="BK1285" s="17" t="e">
        <f>SUMIFS('[1]Deals (investment)'!$C:$C,'[1]Deals (investment)'!$B:$B,$A1285,'[1]Deals (investment)'!$V:$V,BK$1)</f>
        <v>#VALUE!</v>
      </c>
      <c r="BL1285" s="17" t="e">
        <f>SUMIFS('[1]Deals (investment)'!$C:$C,'[1]Deals (investment)'!$B:$B,$A1285,'[1]Deals (investment)'!$V:$V,BL$1)</f>
        <v>#VALUE!</v>
      </c>
      <c r="BM1285" s="17" t="e">
        <f>SUMIFS('[1]Deals (investment)'!$C:$C,'[1]Deals (investment)'!$B:$B,$A1285,'[1]Deals (investment)'!$V:$V,BM$1)</f>
        <v>#VALUE!</v>
      </c>
      <c r="BN1285" s="15"/>
      <c r="BO1285" s="15"/>
      <c r="BP1285" s="22"/>
      <c r="BQ1285" s="15"/>
      <c r="BR1285" s="15"/>
      <c r="BS1285" s="15"/>
      <c r="BT1285" s="15"/>
      <c r="BU1285" s="15"/>
      <c r="BV1285" s="15"/>
      <c r="BW1285" s="15"/>
      <c r="BX1285" s="15"/>
      <c r="BY1285" s="15"/>
      <c r="BZ1285" s="15"/>
      <c r="CA1285" s="15"/>
      <c r="CB1285" s="15"/>
      <c r="CC1285" s="15"/>
      <c r="CD1285" s="15" t="str">
        <f t="shared" si="188"/>
        <v>MooExamsLe contenu ludique et interactif de MooExams, donne accès à un répertoire de condensé de cours, de questions et réponses sur différent sujets des classes du ... VideosActive</v>
      </c>
      <c r="CE1285" s="15"/>
      <c r="CF1285" s="15"/>
      <c r="CG1285" s="15"/>
      <c r="CH1285" s="15"/>
      <c r="CI1285" s="15"/>
      <c r="CJ1285" s="15"/>
    </row>
    <row r="1286" spans="1:118" ht="12.75">
      <c r="A1286" s="15" t="s">
        <v>8627</v>
      </c>
      <c r="B1286" s="15"/>
      <c r="C1286" s="15"/>
      <c r="D1286" s="16"/>
      <c r="E1286" s="15"/>
      <c r="F1286" s="15"/>
      <c r="G1286" s="15"/>
      <c r="H1286" s="15"/>
      <c r="I1286" s="15"/>
      <c r="J1286" s="15"/>
      <c r="K1286" s="17" t="e">
        <f t="shared" si="178"/>
        <v>#VALUE!</v>
      </c>
      <c r="L1286" s="15"/>
      <c r="M1286" s="18" t="e">
        <f t="shared" si="166"/>
        <v>#VALUE!</v>
      </c>
      <c r="N1286" s="15"/>
      <c r="O1286" s="15"/>
      <c r="P1286" s="15"/>
      <c r="Q1286" s="24" t="e">
        <f ca="1">_xludf.MAXIFS('[1]Deals (investment)'!A:A,'[1]Deals (investment)'!B:B,A1286)</f>
        <v>#NAME?</v>
      </c>
      <c r="R1286" s="15"/>
      <c r="S1286" s="19"/>
      <c r="T1286" s="15"/>
      <c r="U1286" s="17"/>
      <c r="V1286" s="15"/>
      <c r="W1286" s="15"/>
      <c r="X1286" s="15"/>
      <c r="Y1286" s="15"/>
      <c r="AB1286" s="20"/>
      <c r="AC1286" s="15"/>
      <c r="AD1286" s="15"/>
      <c r="AE1286" s="15"/>
      <c r="AF1286" s="15"/>
      <c r="AG1286" s="22">
        <f t="shared" ca="1" si="189"/>
        <v>9.6774193548387094E-2</v>
      </c>
      <c r="AH1286" s="15" t="str">
        <f t="shared" si="190"/>
        <v/>
      </c>
      <c r="AI1286" s="22" t="e">
        <f>VLOOKUP(A1286,'[1]Deals (investment)'!$B$2:$Z$1497,1,FALSE)</f>
        <v>#N/A</v>
      </c>
      <c r="AJ1286" s="22" t="e">
        <f>VLOOKUP(A1286,'[1]Deals (investment)'!$B$2:$Z$870,15,FALSE)</f>
        <v>#N/A</v>
      </c>
      <c r="AK1286" s="17" t="e">
        <f>VLOOKUP(A1286,'[1]Deals (Exits)'!B:B,1,FALSE)</f>
        <v>#N/A</v>
      </c>
      <c r="AL1286" s="23" t="e">
        <f>VLOOKUP(G1286,[1]Lookups!$V$3:$Y$197,4,FALSE)</f>
        <v>#N/A</v>
      </c>
      <c r="AM1286" s="17" t="e">
        <f>VLOOKUP(X1286,[1]Lookups!$B$3:$C$200,2,FALSE)</f>
        <v>#N/A</v>
      </c>
      <c r="AN1286" s="17" t="e">
        <f>VLOOKUP(R1286,[1]Lookups!$H$3:$I$69,2,FALSE)</f>
        <v>#N/A</v>
      </c>
      <c r="AO1286" s="17" t="e">
        <f>VLOOKUP(T1286,[1]Lookups!$H$3:$I$69,2,FALSE)</f>
        <v>#N/A</v>
      </c>
      <c r="AP1286" s="17" t="e">
        <f>VLOOKUP(AN1286,[1]Lookups!$N$3:$O$11,2,FALSE)</f>
        <v>#N/A</v>
      </c>
      <c r="AQ1286" s="18" t="e">
        <f>COUNTIFS('[1]Deals (investment)'!$B:$B,$A1286)</f>
        <v>#VALUE!</v>
      </c>
      <c r="AR1286" s="18" t="e">
        <f>COUNTIFS('[1]Deals (investment)'!$B:$B,$A1286,'[1]Deals (investment)'!$T:$T,$AW$1)+COUNTIFS('[1]Deals (investment)'!$B:$B,$A1286,'[1]Deals (investment)'!$T:$T,$AX$1)+COUNTIFS('[1]Deals (investment)'!$B:$B,$A1286,'[1]Deals (investment)'!$T:$T,$AY$1)</f>
        <v>#VALUE!</v>
      </c>
      <c r="AS1286" s="17" t="e">
        <f>SUMIFS('[1]Deals (investment)'!$C:$C,'[1]Deals (investment)'!$B:$B,$A1286)</f>
        <v>#VALUE!</v>
      </c>
      <c r="AT1286" s="17" t="e">
        <f t="shared" si="179"/>
        <v>#VALUE!</v>
      </c>
      <c r="AU1286" s="18" t="e">
        <f>COUNTIF('[1]Deals (Exits)'!$B:$B,A1286)</f>
        <v>#VALUE!</v>
      </c>
      <c r="AV1286" s="17" t="e">
        <f>SUMIFS('[1]Deals (investment)'!$C:$C,'[1]Deals (investment)'!$B:$B,$A1286,'[1]Deals (investment)'!$T:$T,AV$1)</f>
        <v>#VALUE!</v>
      </c>
      <c r="AW1286" s="17" t="e">
        <f>SUMIFS('[1]Deals (investment)'!$C:$C,'[1]Deals (investment)'!$B:$B,$A1286,'[1]Deals (investment)'!$T:$T,AW$1)</f>
        <v>#VALUE!</v>
      </c>
      <c r="AX1286" s="17" t="e">
        <f>SUMIFS('[1]Deals (investment)'!$C:$C,'[1]Deals (investment)'!$B:$B,$A1286,'[1]Deals (investment)'!$T:$T,AX$1)</f>
        <v>#VALUE!</v>
      </c>
      <c r="AY1286" s="17" t="e">
        <f>SUMIFS('[1]Deals (investment)'!$C:$C,'[1]Deals (investment)'!$B:$B,$A1286,'[1]Deals (investment)'!$T:$T,AY$1)</f>
        <v>#VALUE!</v>
      </c>
      <c r="AZ1286" s="17" t="e">
        <f>SUMIFS('[1]Deals (investment)'!$C:$C,'[1]Deals (investment)'!$B:$B,$A1286,'[1]Deals (investment)'!$T:$T,AZ$1)</f>
        <v>#VALUE!</v>
      </c>
      <c r="BA1286" s="17" t="e">
        <f>SUMIFS('[1]Deals (investment)'!$C:$C,'[1]Deals (investment)'!$B:$B,$A1286,'[1]Deals (investment)'!$T:$T,BA$1)</f>
        <v>#VALUE!</v>
      </c>
      <c r="BB1286" s="17" t="e">
        <f>SUMIFS('[1]Deals (investment)'!$C:$C,'[1]Deals (investment)'!$B:$B,$A1286,'[1]Deals (investment)'!$T:$T,BB$1)</f>
        <v>#VALUE!</v>
      </c>
      <c r="BC1286" s="17" t="e">
        <f>SUMIFS('[1]Deals (Exits)'!$C:$C,'[1]Deals (Exits)'!$B:$B,$A1286)</f>
        <v>#VALUE!</v>
      </c>
      <c r="BD1286" s="17" t="e">
        <f>SUMIFS('[1]Deals (investment)'!$C:$C,'[1]Deals (investment)'!$B:$B,$A1286,'[1]Deals (investment)'!$V:$V,BD$1)</f>
        <v>#VALUE!</v>
      </c>
      <c r="BE1286" s="17" t="e">
        <f>SUMIFS('[1]Deals (investment)'!$C:$C,'[1]Deals (investment)'!$B:$B,$A1286,'[1]Deals (investment)'!$V:$V,BE$1)</f>
        <v>#VALUE!</v>
      </c>
      <c r="BF1286" s="17" t="e">
        <f>SUMIFS('[1]Deals (investment)'!$C:$C,'[1]Deals (investment)'!$B:$B,$A1286,'[1]Deals (investment)'!$V:$V,BF$1)</f>
        <v>#VALUE!</v>
      </c>
      <c r="BG1286" s="17" t="e">
        <f>SUMIFS('[1]Deals (investment)'!$C:$C,'[1]Deals (investment)'!$B:$B,$A1286,'[1]Deals (investment)'!$V:$V,BG$1)</f>
        <v>#VALUE!</v>
      </c>
      <c r="BH1286" s="17" t="e">
        <f>SUMIFS('[1]Deals (investment)'!$C:$C,'[1]Deals (investment)'!$B:$B,$A1286,'[1]Deals (investment)'!$V:$V,BH$1)</f>
        <v>#VALUE!</v>
      </c>
      <c r="BI1286" s="17" t="e">
        <f>SUMIFS('[1]Deals (investment)'!$C:$C,'[1]Deals (investment)'!$B:$B,$A1286,'[1]Deals (investment)'!$V:$V,BI$1)</f>
        <v>#VALUE!</v>
      </c>
      <c r="BJ1286" s="17" t="e">
        <f>SUMIFS('[1]Deals (investment)'!$C:$C,'[1]Deals (investment)'!$B:$B,$A1286,'[1]Deals (investment)'!$V:$V,BJ$1)</f>
        <v>#VALUE!</v>
      </c>
      <c r="BK1286" s="17" t="e">
        <f>SUMIFS('[1]Deals (investment)'!$C:$C,'[1]Deals (investment)'!$B:$B,$A1286,'[1]Deals (investment)'!$V:$V,BK$1)</f>
        <v>#VALUE!</v>
      </c>
      <c r="BL1286" s="17" t="e">
        <f>SUMIFS('[1]Deals (investment)'!$C:$C,'[1]Deals (investment)'!$B:$B,$A1286,'[1]Deals (investment)'!$V:$V,BL$1)</f>
        <v>#VALUE!</v>
      </c>
      <c r="BM1286" s="17" t="e">
        <f>SUMIFS('[1]Deals (investment)'!$C:$C,'[1]Deals (investment)'!$B:$B,$A1286,'[1]Deals (investment)'!$V:$V,BM$1)</f>
        <v>#VALUE!</v>
      </c>
      <c r="BN1286" s="15"/>
      <c r="BO1286" s="15"/>
      <c r="BP1286" s="22"/>
      <c r="BQ1286" s="15"/>
      <c r="BR1286" s="15"/>
      <c r="BS1286" s="15"/>
      <c r="BT1286" s="15"/>
      <c r="BU1286" s="15"/>
      <c r="BV1286" s="15"/>
      <c r="BW1286" s="15"/>
      <c r="BX1286" s="15"/>
      <c r="BY1286" s="15"/>
      <c r="BZ1286" s="15"/>
      <c r="CA1286" s="15"/>
      <c r="CB1286" s="15"/>
      <c r="CC1286" s="15"/>
      <c r="CD1286" s="15" t="str">
        <f t="shared" si="188"/>
        <v>Moringa School</v>
      </c>
      <c r="CE1286" s="15"/>
      <c r="CF1286" s="15"/>
      <c r="CG1286" s="15"/>
      <c r="CH1286" s="15"/>
      <c r="CI1286" s="15"/>
      <c r="CJ1286" s="15"/>
    </row>
    <row r="1287" spans="1:118" ht="12.75">
      <c r="A1287" s="15" t="s">
        <v>8628</v>
      </c>
      <c r="B1287" s="15" t="s">
        <v>8629</v>
      </c>
      <c r="C1287" s="15" t="s">
        <v>58</v>
      </c>
      <c r="D1287" s="16">
        <v>2016</v>
      </c>
      <c r="E1287" s="15" t="s">
        <v>1472</v>
      </c>
      <c r="F1287" s="15"/>
      <c r="G1287" s="15" t="s">
        <v>91</v>
      </c>
      <c r="H1287" s="15"/>
      <c r="I1287" s="15" t="s">
        <v>91</v>
      </c>
      <c r="J1287" s="15"/>
      <c r="K1287" s="17" t="e">
        <f t="shared" si="178"/>
        <v>#VALUE!</v>
      </c>
      <c r="L1287" s="15"/>
      <c r="M1287" s="18" t="e">
        <f t="shared" si="166"/>
        <v>#VALUE!</v>
      </c>
      <c r="N1287" s="15"/>
      <c r="O1287" s="15"/>
      <c r="P1287" s="15"/>
      <c r="Q1287" s="15"/>
      <c r="R1287" s="15"/>
      <c r="S1287" s="19"/>
      <c r="T1287" s="15"/>
      <c r="U1287" s="17"/>
      <c r="V1287" s="15" t="s">
        <v>8630</v>
      </c>
      <c r="W1287" s="15"/>
      <c r="X1287" s="15" t="s">
        <v>158</v>
      </c>
      <c r="Y1287" s="15" t="s">
        <v>158</v>
      </c>
      <c r="AB1287" s="32">
        <v>43506</v>
      </c>
      <c r="AC1287" s="21" t="s">
        <v>8631</v>
      </c>
      <c r="AD1287" s="21" t="s">
        <v>8632</v>
      </c>
      <c r="AE1287" s="15"/>
      <c r="AF1287" s="15"/>
      <c r="AG1287" s="22">
        <f t="shared" si="189"/>
        <v>0.45161290322580644</v>
      </c>
      <c r="AH1287" s="15" t="str">
        <f t="shared" si="190"/>
        <v/>
      </c>
      <c r="AI1287" s="22" t="str">
        <f>VLOOKUP(A1287,'[1]Deals (investment)'!$B$2:$Z$1497,1,FALSE)</f>
        <v>Payabill</v>
      </c>
      <c r="AJ1287" s="22" t="e">
        <f>VLOOKUP(A1287,'[1]Deals (investment)'!$B$2:$Z$870,15,FALSE)</f>
        <v>#N/A</v>
      </c>
      <c r="AK1287" s="17" t="e">
        <f>VLOOKUP(A1287,'[1]Deals (Exits)'!B:B,1,FALSE)</f>
        <v>#N/A</v>
      </c>
      <c r="AL1287" s="23">
        <f>VLOOKUP(G1287,[1]Lookups!$V$3:$Y$197,4,FALSE)</f>
        <v>0</v>
      </c>
      <c r="AM1287" s="17" t="str">
        <f>VLOOKUP(X1287,[1]Lookups!$B$3:$C$200,2,FALSE)</f>
        <v>Financial Services</v>
      </c>
      <c r="AN1287" s="17" t="e">
        <f>VLOOKUP(R1287,[1]Lookups!$H$3:$I$69,2,FALSE)</f>
        <v>#N/A</v>
      </c>
      <c r="AO1287" s="17" t="e">
        <f>VLOOKUP(T1287,[1]Lookups!$H$3:$I$69,2,FALSE)</f>
        <v>#N/A</v>
      </c>
      <c r="AP1287" s="17" t="e">
        <f>VLOOKUP(AN1287,[1]Lookups!$N$3:$O$11,2,FALSE)</f>
        <v>#N/A</v>
      </c>
      <c r="AQ1287" s="18" t="e">
        <f>COUNTIFS('[1]Deals (investment)'!$B:$B,$A1287)</f>
        <v>#VALUE!</v>
      </c>
      <c r="AR1287" s="18" t="e">
        <f>COUNTIFS('[1]Deals (investment)'!$B:$B,$A1287,'[1]Deals (investment)'!$T:$T,$AW$1)+COUNTIFS('[1]Deals (investment)'!$B:$B,$A1287,'[1]Deals (investment)'!$T:$T,$AX$1)+COUNTIFS('[1]Deals (investment)'!$B:$B,$A1287,'[1]Deals (investment)'!$T:$T,$AY$1)</f>
        <v>#VALUE!</v>
      </c>
      <c r="AS1287" s="17" t="e">
        <f>SUMIFS('[1]Deals (investment)'!$C:$C,'[1]Deals (investment)'!$B:$B,$A1287)</f>
        <v>#VALUE!</v>
      </c>
      <c r="AT1287" s="17" t="e">
        <f t="shared" si="179"/>
        <v>#VALUE!</v>
      </c>
      <c r="AU1287" s="18" t="e">
        <f>COUNTIF('[1]Deals (Exits)'!$B:$B,A1287)</f>
        <v>#VALUE!</v>
      </c>
      <c r="AV1287" s="17" t="e">
        <f>SUMIFS('[1]Deals (investment)'!$C:$C,'[1]Deals (investment)'!$B:$B,$A1287,'[1]Deals (investment)'!$T:$T,AV$1)</f>
        <v>#VALUE!</v>
      </c>
      <c r="AW1287" s="17" t="e">
        <f>SUMIFS('[1]Deals (investment)'!$C:$C,'[1]Deals (investment)'!$B:$B,$A1287,'[1]Deals (investment)'!$T:$T,AW$1)</f>
        <v>#VALUE!</v>
      </c>
      <c r="AX1287" s="17" t="e">
        <f>SUMIFS('[1]Deals (investment)'!$C:$C,'[1]Deals (investment)'!$B:$B,$A1287,'[1]Deals (investment)'!$T:$T,AX$1)</f>
        <v>#VALUE!</v>
      </c>
      <c r="AY1287" s="17" t="e">
        <f>SUMIFS('[1]Deals (investment)'!$C:$C,'[1]Deals (investment)'!$B:$B,$A1287,'[1]Deals (investment)'!$T:$T,AY$1)</f>
        <v>#VALUE!</v>
      </c>
      <c r="AZ1287" s="17" t="e">
        <f>SUMIFS('[1]Deals (investment)'!$C:$C,'[1]Deals (investment)'!$B:$B,$A1287,'[1]Deals (investment)'!$T:$T,AZ$1)</f>
        <v>#VALUE!</v>
      </c>
      <c r="BA1287" s="17" t="e">
        <f>SUMIFS('[1]Deals (investment)'!$C:$C,'[1]Deals (investment)'!$B:$B,$A1287,'[1]Deals (investment)'!$T:$T,BA$1)</f>
        <v>#VALUE!</v>
      </c>
      <c r="BB1287" s="17" t="e">
        <f>SUMIFS('[1]Deals (investment)'!$C:$C,'[1]Deals (investment)'!$B:$B,$A1287,'[1]Deals (investment)'!$T:$T,BB$1)</f>
        <v>#VALUE!</v>
      </c>
      <c r="BC1287" s="17" t="e">
        <f>SUMIFS('[1]Deals (Exits)'!$C:$C,'[1]Deals (Exits)'!$B:$B,$A1287)</f>
        <v>#VALUE!</v>
      </c>
      <c r="BD1287" s="17" t="e">
        <f>SUMIFS('[1]Deals (investment)'!$C:$C,'[1]Deals (investment)'!$B:$B,$A1287,'[1]Deals (investment)'!$V:$V,BD$1)</f>
        <v>#VALUE!</v>
      </c>
      <c r="BE1287" s="17" t="e">
        <f>SUMIFS('[1]Deals (investment)'!$C:$C,'[1]Deals (investment)'!$B:$B,$A1287,'[1]Deals (investment)'!$V:$V,BE$1)</f>
        <v>#VALUE!</v>
      </c>
      <c r="BF1287" s="17" t="e">
        <f>SUMIFS('[1]Deals (investment)'!$C:$C,'[1]Deals (investment)'!$B:$B,$A1287,'[1]Deals (investment)'!$V:$V,BF$1)</f>
        <v>#VALUE!</v>
      </c>
      <c r="BG1287" s="17" t="e">
        <f>SUMIFS('[1]Deals (investment)'!$C:$C,'[1]Deals (investment)'!$B:$B,$A1287,'[1]Deals (investment)'!$V:$V,BG$1)</f>
        <v>#VALUE!</v>
      </c>
      <c r="BH1287" s="17" t="e">
        <f>SUMIFS('[1]Deals (investment)'!$C:$C,'[1]Deals (investment)'!$B:$B,$A1287,'[1]Deals (investment)'!$V:$V,BH$1)</f>
        <v>#VALUE!</v>
      </c>
      <c r="BI1287" s="17" t="e">
        <f>SUMIFS('[1]Deals (investment)'!$C:$C,'[1]Deals (investment)'!$B:$B,$A1287,'[1]Deals (investment)'!$V:$V,BI$1)</f>
        <v>#VALUE!</v>
      </c>
      <c r="BJ1287" s="17" t="e">
        <f>SUMIFS('[1]Deals (investment)'!$C:$C,'[1]Deals (investment)'!$B:$B,$A1287,'[1]Deals (investment)'!$V:$V,BJ$1)</f>
        <v>#VALUE!</v>
      </c>
      <c r="BK1287" s="17" t="e">
        <f>SUMIFS('[1]Deals (investment)'!$C:$C,'[1]Deals (investment)'!$B:$B,$A1287,'[1]Deals (investment)'!$V:$V,BK$1)</f>
        <v>#VALUE!</v>
      </c>
      <c r="BL1287" s="17" t="e">
        <f>SUMIFS('[1]Deals (investment)'!$C:$C,'[1]Deals (investment)'!$B:$B,$A1287,'[1]Deals (investment)'!$V:$V,BL$1)</f>
        <v>#VALUE!</v>
      </c>
      <c r="BM1287" s="17" t="e">
        <f>SUMIFS('[1]Deals (investment)'!$C:$C,'[1]Deals (investment)'!$B:$B,$A1287,'[1]Deals (investment)'!$V:$V,BM$1)</f>
        <v>#VALUE!</v>
      </c>
      <c r="BN1287" s="15"/>
      <c r="BO1287" s="15"/>
      <c r="BP1287" s="22"/>
      <c r="BQ1287" s="15"/>
      <c r="BR1287" s="15"/>
      <c r="BS1287" s="15"/>
      <c r="BT1287" s="15"/>
      <c r="BU1287" s="15"/>
      <c r="BV1287" s="15"/>
      <c r="BW1287" s="15"/>
      <c r="BX1287" s="15"/>
      <c r="BY1287" s="15"/>
      <c r="BZ1287" s="15"/>
      <c r="CA1287" s="15"/>
      <c r="CB1287" s="15"/>
      <c r="CC1287" s="15"/>
      <c r="CD1287" s="15" t="str">
        <f t="shared" si="188"/>
        <v>PayabillPayabill.Biz is a Small business financeActive</v>
      </c>
      <c r="CE1287" s="15"/>
      <c r="CF1287" s="15"/>
      <c r="CG1287" s="15"/>
      <c r="CH1287" s="15"/>
      <c r="CI1287" s="15"/>
      <c r="CJ1287" s="15"/>
    </row>
    <row r="1288" spans="1:118" ht="12.75">
      <c r="A1288" s="15" t="s">
        <v>8633</v>
      </c>
      <c r="B1288" s="15" t="s">
        <v>8634</v>
      </c>
      <c r="C1288" s="15" t="s">
        <v>58</v>
      </c>
      <c r="D1288" s="16">
        <v>2016</v>
      </c>
      <c r="E1288" s="15" t="s">
        <v>8635</v>
      </c>
      <c r="F1288" s="15"/>
      <c r="G1288" s="15"/>
      <c r="H1288" s="15"/>
      <c r="I1288" s="15"/>
      <c r="J1288" s="15"/>
      <c r="K1288" s="17" t="e">
        <f t="shared" si="178"/>
        <v>#VALUE!</v>
      </c>
      <c r="L1288" s="15"/>
      <c r="M1288" s="18" t="e">
        <f t="shared" si="166"/>
        <v>#VALUE!</v>
      </c>
      <c r="N1288" s="15"/>
      <c r="O1288" s="15"/>
      <c r="P1288" s="15"/>
      <c r="Q1288" s="15"/>
      <c r="R1288" s="15"/>
      <c r="S1288" s="19"/>
      <c r="T1288" s="15"/>
      <c r="U1288" s="17"/>
      <c r="V1288" s="15" t="s">
        <v>8636</v>
      </c>
      <c r="W1288" s="15"/>
      <c r="X1288" s="15" t="s">
        <v>404</v>
      </c>
      <c r="Y1288" s="15"/>
      <c r="AB1288" s="20"/>
      <c r="AC1288" s="21" t="s">
        <v>8637</v>
      </c>
      <c r="AD1288" s="21" t="s">
        <v>8638</v>
      </c>
      <c r="AE1288" s="21" t="s">
        <v>8639</v>
      </c>
      <c r="AF1288" s="21" t="s">
        <v>8640</v>
      </c>
      <c r="AG1288" s="22">
        <f t="shared" si="189"/>
        <v>0.38709677419354838</v>
      </c>
      <c r="AH1288" s="15" t="e">
        <f t="shared" si="190"/>
        <v>#VALUE!</v>
      </c>
      <c r="AI1288" s="22" t="e">
        <f>VLOOKUP(A1288,'[1]Deals (investment)'!$B$2:$Z$1497,1,FALSE)</f>
        <v>#N/A</v>
      </c>
      <c r="AJ1288" s="22" t="e">
        <f>VLOOKUP(A1288,'[1]Deals (investment)'!$B$2:$Z$870,15,FALSE)</f>
        <v>#N/A</v>
      </c>
      <c r="AK1288" s="17" t="e">
        <f>VLOOKUP(A1288,'[1]Deals (Exits)'!B:B,1,FALSE)</f>
        <v>#N/A</v>
      </c>
      <c r="AL1288" s="23" t="e">
        <f>VLOOKUP(G1288,[1]Lookups!$V$3:$Y$197,4,FALSE)</f>
        <v>#N/A</v>
      </c>
      <c r="AM1288" s="17" t="str">
        <f>VLOOKUP(X1288,[1]Lookups!$B$3:$C$200,2,FALSE)</f>
        <v>Other Technologies &amp; Information Technology</v>
      </c>
      <c r="AN1288" s="17" t="e">
        <f>VLOOKUP(R1288,[1]Lookups!$H$3:$I$69,2,FALSE)</f>
        <v>#N/A</v>
      </c>
      <c r="AO1288" s="17" t="e">
        <f>VLOOKUP(T1288,[1]Lookups!$H$3:$I$69,2,FALSE)</f>
        <v>#N/A</v>
      </c>
      <c r="AP1288" s="17" t="e">
        <f>VLOOKUP(AN1288,[1]Lookups!$N$3:$O$11,2,FALSE)</f>
        <v>#N/A</v>
      </c>
      <c r="AQ1288" s="18" t="e">
        <f>COUNTIFS('[1]Deals (investment)'!$B:$B,$A1288)</f>
        <v>#VALUE!</v>
      </c>
      <c r="AR1288" s="18" t="e">
        <f>COUNTIFS('[1]Deals (investment)'!$B:$B,$A1288,'[1]Deals (investment)'!$T:$T,$AW$1)+COUNTIFS('[1]Deals (investment)'!$B:$B,$A1288,'[1]Deals (investment)'!$T:$T,$AX$1)+COUNTIFS('[1]Deals (investment)'!$B:$B,$A1288,'[1]Deals (investment)'!$T:$T,$AY$1)</f>
        <v>#VALUE!</v>
      </c>
      <c r="AS1288" s="17" t="e">
        <f>SUMIFS('[1]Deals (investment)'!$C:$C,'[1]Deals (investment)'!$B:$B,$A1288)</f>
        <v>#VALUE!</v>
      </c>
      <c r="AT1288" s="17" t="e">
        <f t="shared" si="179"/>
        <v>#VALUE!</v>
      </c>
      <c r="AU1288" s="18" t="e">
        <f>COUNTIF('[1]Deals (Exits)'!$B:$B,A1288)</f>
        <v>#VALUE!</v>
      </c>
      <c r="AV1288" s="17" t="e">
        <f>SUMIFS('[1]Deals (investment)'!$C:$C,'[1]Deals (investment)'!$B:$B,$A1288,'[1]Deals (investment)'!$T:$T,AV$1)</f>
        <v>#VALUE!</v>
      </c>
      <c r="AW1288" s="17" t="e">
        <f>SUMIFS('[1]Deals (investment)'!$C:$C,'[1]Deals (investment)'!$B:$B,$A1288,'[1]Deals (investment)'!$T:$T,AW$1)</f>
        <v>#VALUE!</v>
      </c>
      <c r="AX1288" s="17" t="e">
        <f>SUMIFS('[1]Deals (investment)'!$C:$C,'[1]Deals (investment)'!$B:$B,$A1288,'[1]Deals (investment)'!$T:$T,AX$1)</f>
        <v>#VALUE!</v>
      </c>
      <c r="AY1288" s="17" t="e">
        <f>SUMIFS('[1]Deals (investment)'!$C:$C,'[1]Deals (investment)'!$B:$B,$A1288,'[1]Deals (investment)'!$T:$T,AY$1)</f>
        <v>#VALUE!</v>
      </c>
      <c r="AZ1288" s="17" t="e">
        <f>SUMIFS('[1]Deals (investment)'!$C:$C,'[1]Deals (investment)'!$B:$B,$A1288,'[1]Deals (investment)'!$T:$T,AZ$1)</f>
        <v>#VALUE!</v>
      </c>
      <c r="BA1288" s="17" t="e">
        <f>SUMIFS('[1]Deals (investment)'!$C:$C,'[1]Deals (investment)'!$B:$B,$A1288,'[1]Deals (investment)'!$T:$T,BA$1)</f>
        <v>#VALUE!</v>
      </c>
      <c r="BB1288" s="17" t="e">
        <f>SUMIFS('[1]Deals (investment)'!$C:$C,'[1]Deals (investment)'!$B:$B,$A1288,'[1]Deals (investment)'!$T:$T,BB$1)</f>
        <v>#VALUE!</v>
      </c>
      <c r="BC1288" s="17" t="e">
        <f>SUMIFS('[1]Deals (Exits)'!$C:$C,'[1]Deals (Exits)'!$B:$B,$A1288)</f>
        <v>#VALUE!</v>
      </c>
      <c r="BD1288" s="17" t="e">
        <f>SUMIFS('[1]Deals (investment)'!$C:$C,'[1]Deals (investment)'!$B:$B,$A1288,'[1]Deals (investment)'!$V:$V,BD$1)</f>
        <v>#VALUE!</v>
      </c>
      <c r="BE1288" s="17" t="e">
        <f>SUMIFS('[1]Deals (investment)'!$C:$C,'[1]Deals (investment)'!$B:$B,$A1288,'[1]Deals (investment)'!$V:$V,BE$1)</f>
        <v>#VALUE!</v>
      </c>
      <c r="BF1288" s="17" t="e">
        <f>SUMIFS('[1]Deals (investment)'!$C:$C,'[1]Deals (investment)'!$B:$B,$A1288,'[1]Deals (investment)'!$V:$V,BF$1)</f>
        <v>#VALUE!</v>
      </c>
      <c r="BG1288" s="17" t="e">
        <f>SUMIFS('[1]Deals (investment)'!$C:$C,'[1]Deals (investment)'!$B:$B,$A1288,'[1]Deals (investment)'!$V:$V,BG$1)</f>
        <v>#VALUE!</v>
      </c>
      <c r="BH1288" s="17" t="e">
        <f>SUMIFS('[1]Deals (investment)'!$C:$C,'[1]Deals (investment)'!$B:$B,$A1288,'[1]Deals (investment)'!$V:$V,BH$1)</f>
        <v>#VALUE!</v>
      </c>
      <c r="BI1288" s="17" t="e">
        <f>SUMIFS('[1]Deals (investment)'!$C:$C,'[1]Deals (investment)'!$B:$B,$A1288,'[1]Deals (investment)'!$V:$V,BI$1)</f>
        <v>#VALUE!</v>
      </c>
      <c r="BJ1288" s="17" t="e">
        <f>SUMIFS('[1]Deals (investment)'!$C:$C,'[1]Deals (investment)'!$B:$B,$A1288,'[1]Deals (investment)'!$V:$V,BJ$1)</f>
        <v>#VALUE!</v>
      </c>
      <c r="BK1288" s="17" t="e">
        <f>SUMIFS('[1]Deals (investment)'!$C:$C,'[1]Deals (investment)'!$B:$B,$A1288,'[1]Deals (investment)'!$V:$V,BK$1)</f>
        <v>#VALUE!</v>
      </c>
      <c r="BL1288" s="17" t="e">
        <f>SUMIFS('[1]Deals (investment)'!$C:$C,'[1]Deals (investment)'!$B:$B,$A1288,'[1]Deals (investment)'!$V:$V,BL$1)</f>
        <v>#VALUE!</v>
      </c>
      <c r="BM1288" s="17" t="e">
        <f>SUMIFS('[1]Deals (investment)'!$C:$C,'[1]Deals (investment)'!$B:$B,$A1288,'[1]Deals (investment)'!$V:$V,BM$1)</f>
        <v>#VALUE!</v>
      </c>
      <c r="BN1288" s="15"/>
      <c r="BO1288" s="15"/>
      <c r="BP1288" s="22"/>
      <c r="BQ1288" s="15"/>
      <c r="BR1288" s="15"/>
      <c r="BS1288" s="15"/>
      <c r="BT1288" s="15"/>
      <c r="BU1288" s="15"/>
      <c r="BV1288" s="15"/>
      <c r="BW1288" s="15"/>
      <c r="BX1288" s="15"/>
      <c r="BY1288" s="15"/>
      <c r="BZ1288" s="15"/>
      <c r="CA1288" s="15"/>
      <c r="CB1288" s="15"/>
      <c r="CC1288" s="15"/>
      <c r="CD1288" s="15" t="str">
        <f t="shared" si="188"/>
        <v>MosabiMosabi empowers underserved populations in emerging markets with free phone-based e-learning linked to inclusion initiatives and the SDGs; as individuals complete our mobile curriculum, quizzes and interaction they link to the incentives, calls-to-action and resources of our partner institutions.Active</v>
      </c>
      <c r="CE1288" s="15"/>
      <c r="CF1288" s="15"/>
      <c r="CG1288" s="15"/>
      <c r="CH1288" s="15"/>
      <c r="CI1288" s="15"/>
      <c r="CJ1288" s="15"/>
    </row>
    <row r="1289" spans="1:118" ht="12.75">
      <c r="A1289" s="15" t="s">
        <v>8641</v>
      </c>
      <c r="B1289" s="15" t="s">
        <v>8642</v>
      </c>
      <c r="C1289" s="15" t="s">
        <v>58</v>
      </c>
      <c r="D1289" s="16">
        <v>2015</v>
      </c>
      <c r="E1289" s="15" t="s">
        <v>117</v>
      </c>
      <c r="F1289" s="15"/>
      <c r="G1289" s="15" t="s">
        <v>118</v>
      </c>
      <c r="H1289" s="15"/>
      <c r="I1289" s="15" t="s">
        <v>118</v>
      </c>
      <c r="J1289" s="15"/>
      <c r="K1289" s="17" t="e">
        <f t="shared" si="178"/>
        <v>#VALUE!</v>
      </c>
      <c r="L1289" s="15"/>
      <c r="M1289" s="18" t="e">
        <f t="shared" si="166"/>
        <v>#VALUE!</v>
      </c>
      <c r="N1289" s="15"/>
      <c r="O1289" s="15"/>
      <c r="P1289" s="15"/>
      <c r="Q1289" s="24" t="e">
        <f ca="1">_xludf.MAXIFS('[1]Deals (investment)'!A:A,'[1]Deals (investment)'!B:B,A1289)</f>
        <v>#NAME?</v>
      </c>
      <c r="R1289" s="15" t="s">
        <v>636</v>
      </c>
      <c r="S1289" s="19">
        <v>50000</v>
      </c>
      <c r="T1289" s="15" t="s">
        <v>636</v>
      </c>
      <c r="U1289" s="17">
        <v>50000</v>
      </c>
      <c r="V1289" s="15" t="s">
        <v>8643</v>
      </c>
      <c r="W1289" s="15"/>
      <c r="X1289" s="15" t="s">
        <v>158</v>
      </c>
      <c r="Y1289" s="28" t="s">
        <v>8644</v>
      </c>
      <c r="AB1289" s="32">
        <v>43506</v>
      </c>
      <c r="AC1289" s="21" t="s">
        <v>8645</v>
      </c>
      <c r="AD1289" s="21" t="s">
        <v>8646</v>
      </c>
      <c r="AE1289" s="21" t="s">
        <v>8647</v>
      </c>
      <c r="AF1289" s="21" t="s">
        <v>8648</v>
      </c>
      <c r="AG1289" s="22">
        <f t="shared" ca="1" si="189"/>
        <v>0.67741935483870963</v>
      </c>
      <c r="AH1289" s="15" t="str">
        <f t="shared" si="190"/>
        <v/>
      </c>
      <c r="AI1289" s="22" t="str">
        <f>VLOOKUP(A1289,'[1]Deals (investment)'!$B$2:$Z$1497,1,FALSE)</f>
        <v>Mookh Africa</v>
      </c>
      <c r="AJ1289" s="22">
        <f>VLOOKUP(A1289,'[1]Deals (investment)'!$B$2:$Z$870,15,FALSE)</f>
        <v>1</v>
      </c>
      <c r="AK1289" s="17" t="e">
        <f>VLOOKUP(A1289,'[1]Deals (Exits)'!B:B,1,FALSE)</f>
        <v>#N/A</v>
      </c>
      <c r="AL1289" s="23">
        <f>VLOOKUP(G1289,[1]Lookups!$V$3:$Y$197,4,FALSE)</f>
        <v>0</v>
      </c>
      <c r="AM1289" s="17" t="str">
        <f>VLOOKUP(X1289,[1]Lookups!$B$3:$C$200,2,FALSE)</f>
        <v>Financial Services</v>
      </c>
      <c r="AN1289" s="17" t="str">
        <f>VLOOKUP(R1289,[1]Lookups!$H$3:$I$69,2,FALSE)</f>
        <v>1. Grant</v>
      </c>
      <c r="AO1289" s="17" t="str">
        <f>VLOOKUP(T1289,[1]Lookups!$H$3:$I$69,2,FALSE)</f>
        <v>1. Grant</v>
      </c>
      <c r="AP1289" s="17" t="str">
        <f>VLOOKUP(AN1289,[1]Lookups!$N$3:$O$11,2,FALSE)</f>
        <v>Early</v>
      </c>
      <c r="AQ1289" s="18" t="e">
        <f>COUNTIFS('[1]Deals (investment)'!$B:$B,$A1289)</f>
        <v>#VALUE!</v>
      </c>
      <c r="AR1289" s="18" t="e">
        <f>COUNTIFS('[1]Deals (investment)'!$B:$B,$A1289,'[1]Deals (investment)'!$T:$T,$AW$1)+COUNTIFS('[1]Deals (investment)'!$B:$B,$A1289,'[1]Deals (investment)'!$T:$T,$AX$1)+COUNTIFS('[1]Deals (investment)'!$B:$B,$A1289,'[1]Deals (investment)'!$T:$T,$AY$1)</f>
        <v>#VALUE!</v>
      </c>
      <c r="AS1289" s="17" t="e">
        <f>SUMIFS('[1]Deals (investment)'!$C:$C,'[1]Deals (investment)'!$B:$B,$A1289)</f>
        <v>#VALUE!</v>
      </c>
      <c r="AT1289" s="17" t="e">
        <f t="shared" si="179"/>
        <v>#VALUE!</v>
      </c>
      <c r="AU1289" s="18" t="e">
        <f>COUNTIF('[1]Deals (Exits)'!$B:$B,A1289)</f>
        <v>#VALUE!</v>
      </c>
      <c r="AV1289" s="17" t="e">
        <f>SUMIFS('[1]Deals (investment)'!$C:$C,'[1]Deals (investment)'!$B:$B,$A1289,'[1]Deals (investment)'!$T:$T,AV$1)</f>
        <v>#VALUE!</v>
      </c>
      <c r="AW1289" s="17" t="e">
        <f>SUMIFS('[1]Deals (investment)'!$C:$C,'[1]Deals (investment)'!$B:$B,$A1289,'[1]Deals (investment)'!$T:$T,AW$1)</f>
        <v>#VALUE!</v>
      </c>
      <c r="AX1289" s="17" t="e">
        <f>SUMIFS('[1]Deals (investment)'!$C:$C,'[1]Deals (investment)'!$B:$B,$A1289,'[1]Deals (investment)'!$T:$T,AX$1)</f>
        <v>#VALUE!</v>
      </c>
      <c r="AY1289" s="17" t="e">
        <f>SUMIFS('[1]Deals (investment)'!$C:$C,'[1]Deals (investment)'!$B:$B,$A1289,'[1]Deals (investment)'!$T:$T,AY$1)</f>
        <v>#VALUE!</v>
      </c>
      <c r="AZ1289" s="17" t="e">
        <f>SUMIFS('[1]Deals (investment)'!$C:$C,'[1]Deals (investment)'!$B:$B,$A1289,'[1]Deals (investment)'!$T:$T,AZ$1)</f>
        <v>#VALUE!</v>
      </c>
      <c r="BA1289" s="17" t="e">
        <f>SUMIFS('[1]Deals (investment)'!$C:$C,'[1]Deals (investment)'!$B:$B,$A1289,'[1]Deals (investment)'!$T:$T,BA$1)</f>
        <v>#VALUE!</v>
      </c>
      <c r="BB1289" s="17" t="e">
        <f>SUMIFS('[1]Deals (investment)'!$C:$C,'[1]Deals (investment)'!$B:$B,$A1289,'[1]Deals (investment)'!$T:$T,BB$1)</f>
        <v>#VALUE!</v>
      </c>
      <c r="BC1289" s="17" t="e">
        <f>SUMIFS('[1]Deals (Exits)'!$C:$C,'[1]Deals (Exits)'!$B:$B,$A1289)</f>
        <v>#VALUE!</v>
      </c>
      <c r="BD1289" s="17" t="e">
        <f>SUMIFS('[1]Deals (investment)'!$C:$C,'[1]Deals (investment)'!$B:$B,$A1289,'[1]Deals (investment)'!$V:$V,BD$1)</f>
        <v>#VALUE!</v>
      </c>
      <c r="BE1289" s="17" t="e">
        <f>SUMIFS('[1]Deals (investment)'!$C:$C,'[1]Deals (investment)'!$B:$B,$A1289,'[1]Deals (investment)'!$V:$V,BE$1)</f>
        <v>#VALUE!</v>
      </c>
      <c r="BF1289" s="17" t="e">
        <f>SUMIFS('[1]Deals (investment)'!$C:$C,'[1]Deals (investment)'!$B:$B,$A1289,'[1]Deals (investment)'!$V:$V,BF$1)</f>
        <v>#VALUE!</v>
      </c>
      <c r="BG1289" s="17" t="e">
        <f>SUMIFS('[1]Deals (investment)'!$C:$C,'[1]Deals (investment)'!$B:$B,$A1289,'[1]Deals (investment)'!$V:$V,BG$1)</f>
        <v>#VALUE!</v>
      </c>
      <c r="BH1289" s="17" t="e">
        <f>SUMIFS('[1]Deals (investment)'!$C:$C,'[1]Deals (investment)'!$B:$B,$A1289,'[1]Deals (investment)'!$V:$V,BH$1)</f>
        <v>#VALUE!</v>
      </c>
      <c r="BI1289" s="17" t="e">
        <f>SUMIFS('[1]Deals (investment)'!$C:$C,'[1]Deals (investment)'!$B:$B,$A1289,'[1]Deals (investment)'!$V:$V,BI$1)</f>
        <v>#VALUE!</v>
      </c>
      <c r="BJ1289" s="17" t="e">
        <f>SUMIFS('[1]Deals (investment)'!$C:$C,'[1]Deals (investment)'!$B:$B,$A1289,'[1]Deals (investment)'!$V:$V,BJ$1)</f>
        <v>#VALUE!</v>
      </c>
      <c r="BK1289" s="17" t="e">
        <f>SUMIFS('[1]Deals (investment)'!$C:$C,'[1]Deals (investment)'!$B:$B,$A1289,'[1]Deals (investment)'!$V:$V,BK$1)</f>
        <v>#VALUE!</v>
      </c>
      <c r="BL1289" s="17" t="e">
        <f>SUMIFS('[1]Deals (investment)'!$C:$C,'[1]Deals (investment)'!$B:$B,$A1289,'[1]Deals (investment)'!$V:$V,BL$1)</f>
        <v>#VALUE!</v>
      </c>
      <c r="BM1289" s="17" t="e">
        <f>SUMIFS('[1]Deals (investment)'!$C:$C,'[1]Deals (investment)'!$B:$B,$A1289,'[1]Deals (investment)'!$V:$V,BM$1)</f>
        <v>#VALUE!</v>
      </c>
      <c r="BN1289" s="15"/>
      <c r="BO1289" s="15"/>
      <c r="BP1289" s="22"/>
      <c r="BQ1289" s="15"/>
      <c r="BR1289" s="15"/>
      <c r="BS1289" s="15"/>
      <c r="BT1289" s="15"/>
      <c r="BU1289" s="15"/>
      <c r="BV1289" s="15"/>
      <c r="BW1289" s="15"/>
      <c r="BX1289" s="15"/>
      <c r="BY1289" s="15"/>
      <c r="BZ1289" s="15"/>
      <c r="CA1289" s="15"/>
      <c r="CB1289" s="15"/>
      <c r="CC1289" s="15"/>
      <c r="CD1289" s="15" t="str">
        <f t="shared" si="188"/>
        <v>Mookh AfricaMOOKH is a multi-channel payment gateway that allows merchants to sell products, tickets, digital content and collect donations from their social media pages.Active</v>
      </c>
      <c r="CE1289" s="15"/>
      <c r="CF1289" s="15"/>
      <c r="CG1289" s="15"/>
      <c r="CH1289" s="15"/>
      <c r="CI1289" s="15"/>
      <c r="CJ1289" s="15"/>
      <c r="DN1289">
        <v>2018</v>
      </c>
    </row>
    <row r="1290" spans="1:118" ht="12.75">
      <c r="A1290" s="15" t="s">
        <v>8649</v>
      </c>
      <c r="B1290" s="15" t="s">
        <v>8650</v>
      </c>
      <c r="C1290" s="15" t="s">
        <v>58</v>
      </c>
      <c r="D1290" s="16">
        <v>2016</v>
      </c>
      <c r="E1290" s="15" t="s">
        <v>4260</v>
      </c>
      <c r="F1290" s="15"/>
      <c r="G1290" s="15"/>
      <c r="H1290" s="15"/>
      <c r="I1290" s="15"/>
      <c r="J1290" s="15"/>
      <c r="K1290" s="17" t="e">
        <f t="shared" si="178"/>
        <v>#VALUE!</v>
      </c>
      <c r="L1290" s="15"/>
      <c r="M1290" s="18" t="e">
        <f t="shared" si="166"/>
        <v>#VALUE!</v>
      </c>
      <c r="N1290" s="15"/>
      <c r="O1290" s="15"/>
      <c r="P1290" s="15"/>
      <c r="Q1290" s="15"/>
      <c r="R1290" s="15"/>
      <c r="S1290" s="19"/>
      <c r="T1290" s="15"/>
      <c r="U1290" s="17"/>
      <c r="V1290" s="15" t="s">
        <v>8651</v>
      </c>
      <c r="W1290" s="15"/>
      <c r="X1290" s="15"/>
      <c r="Y1290" s="15"/>
      <c r="AB1290" s="20"/>
      <c r="AC1290" s="21" t="s">
        <v>8652</v>
      </c>
      <c r="AD1290" s="15"/>
      <c r="AE1290" s="21" t="s">
        <v>8653</v>
      </c>
      <c r="AF1290" s="21" t="s">
        <v>8654</v>
      </c>
      <c r="AG1290" s="22">
        <f t="shared" si="189"/>
        <v>0.32258064516129031</v>
      </c>
      <c r="AH1290" s="15" t="str">
        <f t="shared" si="190"/>
        <v/>
      </c>
      <c r="AI1290" s="22" t="e">
        <f>VLOOKUP(A1290,'[1]Deals (investment)'!$B$2:$Z$1497,1,FALSE)</f>
        <v>#N/A</v>
      </c>
      <c r="AJ1290" s="22" t="e">
        <f>VLOOKUP(A1290,'[1]Deals (investment)'!$B$2:$Z$870,15,FALSE)</f>
        <v>#N/A</v>
      </c>
      <c r="AK1290" s="17" t="e">
        <f>VLOOKUP(A1290,'[1]Deals (Exits)'!B:B,1,FALSE)</f>
        <v>#N/A</v>
      </c>
      <c r="AL1290" s="23" t="e">
        <f>VLOOKUP(G1290,[1]Lookups!$V$3:$Y$197,4,FALSE)</f>
        <v>#N/A</v>
      </c>
      <c r="AM1290" s="17" t="e">
        <f>VLOOKUP(X1290,[1]Lookups!$B$3:$C$200,2,FALSE)</f>
        <v>#N/A</v>
      </c>
      <c r="AN1290" s="17" t="e">
        <f>VLOOKUP(R1290,[1]Lookups!$H$3:$I$69,2,FALSE)</f>
        <v>#N/A</v>
      </c>
      <c r="AO1290" s="17" t="e">
        <f>VLOOKUP(T1290,[1]Lookups!$H$3:$I$69,2,FALSE)</f>
        <v>#N/A</v>
      </c>
      <c r="AP1290" s="17" t="e">
        <f>VLOOKUP(AN1290,[1]Lookups!$N$3:$O$11,2,FALSE)</f>
        <v>#N/A</v>
      </c>
      <c r="AQ1290" s="18" t="e">
        <f>COUNTIFS('[1]Deals (investment)'!$B:$B,$A1290)</f>
        <v>#VALUE!</v>
      </c>
      <c r="AR1290" s="18" t="e">
        <f>COUNTIFS('[1]Deals (investment)'!$B:$B,$A1290,'[1]Deals (investment)'!$T:$T,$AW$1)+COUNTIFS('[1]Deals (investment)'!$B:$B,$A1290,'[1]Deals (investment)'!$T:$T,$AX$1)+COUNTIFS('[1]Deals (investment)'!$B:$B,$A1290,'[1]Deals (investment)'!$T:$T,$AY$1)</f>
        <v>#VALUE!</v>
      </c>
      <c r="AS1290" s="17" t="e">
        <f>SUMIFS('[1]Deals (investment)'!$C:$C,'[1]Deals (investment)'!$B:$B,$A1290)</f>
        <v>#VALUE!</v>
      </c>
      <c r="AT1290" s="17" t="e">
        <f t="shared" si="179"/>
        <v>#VALUE!</v>
      </c>
      <c r="AU1290" s="18" t="e">
        <f>COUNTIF('[1]Deals (Exits)'!$B:$B,A1290)</f>
        <v>#VALUE!</v>
      </c>
      <c r="AV1290" s="17" t="e">
        <f>SUMIFS('[1]Deals (investment)'!$C:$C,'[1]Deals (investment)'!$B:$B,$A1290,'[1]Deals (investment)'!$T:$T,AV$1)</f>
        <v>#VALUE!</v>
      </c>
      <c r="AW1290" s="17" t="e">
        <f>SUMIFS('[1]Deals (investment)'!$C:$C,'[1]Deals (investment)'!$B:$B,$A1290,'[1]Deals (investment)'!$T:$T,AW$1)</f>
        <v>#VALUE!</v>
      </c>
      <c r="AX1290" s="17" t="e">
        <f>SUMIFS('[1]Deals (investment)'!$C:$C,'[1]Deals (investment)'!$B:$B,$A1290,'[1]Deals (investment)'!$T:$T,AX$1)</f>
        <v>#VALUE!</v>
      </c>
      <c r="AY1290" s="17" t="e">
        <f>SUMIFS('[1]Deals (investment)'!$C:$C,'[1]Deals (investment)'!$B:$B,$A1290,'[1]Deals (investment)'!$T:$T,AY$1)</f>
        <v>#VALUE!</v>
      </c>
      <c r="AZ1290" s="17" t="e">
        <f>SUMIFS('[1]Deals (investment)'!$C:$C,'[1]Deals (investment)'!$B:$B,$A1290,'[1]Deals (investment)'!$T:$T,AZ$1)</f>
        <v>#VALUE!</v>
      </c>
      <c r="BA1290" s="17" t="e">
        <f>SUMIFS('[1]Deals (investment)'!$C:$C,'[1]Deals (investment)'!$B:$B,$A1290,'[1]Deals (investment)'!$T:$T,BA$1)</f>
        <v>#VALUE!</v>
      </c>
      <c r="BB1290" s="17" t="e">
        <f>SUMIFS('[1]Deals (investment)'!$C:$C,'[1]Deals (investment)'!$B:$B,$A1290,'[1]Deals (investment)'!$T:$T,BB$1)</f>
        <v>#VALUE!</v>
      </c>
      <c r="BC1290" s="17" t="e">
        <f>SUMIFS('[1]Deals (Exits)'!$C:$C,'[1]Deals (Exits)'!$B:$B,$A1290)</f>
        <v>#VALUE!</v>
      </c>
      <c r="BD1290" s="17" t="e">
        <f>SUMIFS('[1]Deals (investment)'!$C:$C,'[1]Deals (investment)'!$B:$B,$A1290,'[1]Deals (investment)'!$V:$V,BD$1)</f>
        <v>#VALUE!</v>
      </c>
      <c r="BE1290" s="17" t="e">
        <f>SUMIFS('[1]Deals (investment)'!$C:$C,'[1]Deals (investment)'!$B:$B,$A1290,'[1]Deals (investment)'!$V:$V,BE$1)</f>
        <v>#VALUE!</v>
      </c>
      <c r="BF1290" s="17" t="e">
        <f>SUMIFS('[1]Deals (investment)'!$C:$C,'[1]Deals (investment)'!$B:$B,$A1290,'[1]Deals (investment)'!$V:$V,BF$1)</f>
        <v>#VALUE!</v>
      </c>
      <c r="BG1290" s="17" t="e">
        <f>SUMIFS('[1]Deals (investment)'!$C:$C,'[1]Deals (investment)'!$B:$B,$A1290,'[1]Deals (investment)'!$V:$V,BG$1)</f>
        <v>#VALUE!</v>
      </c>
      <c r="BH1290" s="17" t="e">
        <f>SUMIFS('[1]Deals (investment)'!$C:$C,'[1]Deals (investment)'!$B:$B,$A1290,'[1]Deals (investment)'!$V:$V,BH$1)</f>
        <v>#VALUE!</v>
      </c>
      <c r="BI1290" s="17" t="e">
        <f>SUMIFS('[1]Deals (investment)'!$C:$C,'[1]Deals (investment)'!$B:$B,$A1290,'[1]Deals (investment)'!$V:$V,BI$1)</f>
        <v>#VALUE!</v>
      </c>
      <c r="BJ1290" s="17" t="e">
        <f>SUMIFS('[1]Deals (investment)'!$C:$C,'[1]Deals (investment)'!$B:$B,$A1290,'[1]Deals (investment)'!$V:$V,BJ$1)</f>
        <v>#VALUE!</v>
      </c>
      <c r="BK1290" s="17" t="e">
        <f>SUMIFS('[1]Deals (investment)'!$C:$C,'[1]Deals (investment)'!$B:$B,$A1290,'[1]Deals (investment)'!$V:$V,BK$1)</f>
        <v>#VALUE!</v>
      </c>
      <c r="BL1290" s="17" t="e">
        <f>SUMIFS('[1]Deals (investment)'!$C:$C,'[1]Deals (investment)'!$B:$B,$A1290,'[1]Deals (investment)'!$V:$V,BL$1)</f>
        <v>#VALUE!</v>
      </c>
      <c r="BM1290" s="17" t="e">
        <f>SUMIFS('[1]Deals (investment)'!$C:$C,'[1]Deals (investment)'!$B:$B,$A1290,'[1]Deals (investment)'!$V:$V,BM$1)</f>
        <v>#VALUE!</v>
      </c>
      <c r="BN1290" s="15"/>
      <c r="BO1290" s="15"/>
      <c r="BP1290" s="22"/>
      <c r="BQ1290" s="15"/>
      <c r="BR1290" s="15"/>
      <c r="BS1290" s="15"/>
      <c r="BT1290" s="15"/>
      <c r="BU1290" s="15"/>
      <c r="BV1290" s="15"/>
      <c r="BW1290" s="15"/>
      <c r="BX1290" s="15"/>
      <c r="BY1290" s="15"/>
      <c r="BZ1290" s="15"/>
      <c r="CA1290" s="15"/>
      <c r="CB1290" s="15"/>
      <c r="CC1290" s="15"/>
      <c r="CD1290" s="15" t="str">
        <f t="shared" si="188"/>
        <v>MovelcareMóvelCare is a virtual mobile insurance service that uses mobile phones to access funeral insurance without the use of internetActive</v>
      </c>
      <c r="CE1290" s="15"/>
      <c r="CF1290" s="15"/>
      <c r="CG1290" s="15"/>
      <c r="CH1290" s="15"/>
      <c r="CI1290" s="15"/>
      <c r="CJ1290" s="15"/>
    </row>
    <row r="1291" spans="1:118" ht="12.75">
      <c r="A1291" s="15" t="s">
        <v>8655</v>
      </c>
      <c r="B1291" s="15" t="s">
        <v>8656</v>
      </c>
      <c r="C1291" s="15" t="s">
        <v>58</v>
      </c>
      <c r="D1291" s="16">
        <v>2019</v>
      </c>
      <c r="E1291" s="15" t="s">
        <v>272</v>
      </c>
      <c r="F1291" s="15"/>
      <c r="G1291" s="15" t="s">
        <v>273</v>
      </c>
      <c r="H1291" s="15"/>
      <c r="I1291" s="15" t="s">
        <v>273</v>
      </c>
      <c r="J1291" s="15"/>
      <c r="K1291" s="17" t="e">
        <f t="shared" si="178"/>
        <v>#VALUE!</v>
      </c>
      <c r="L1291" s="15"/>
      <c r="M1291" s="18" t="e">
        <f t="shared" si="166"/>
        <v>#VALUE!</v>
      </c>
      <c r="N1291" s="15"/>
      <c r="O1291" s="15"/>
      <c r="P1291" s="15"/>
      <c r="Q1291" s="15"/>
      <c r="R1291" s="15"/>
      <c r="S1291" s="19"/>
      <c r="T1291" s="15"/>
      <c r="U1291" s="17"/>
      <c r="V1291" s="15" t="s">
        <v>8657</v>
      </c>
      <c r="W1291" s="15"/>
      <c r="X1291" s="15" t="s">
        <v>134</v>
      </c>
      <c r="Y1291" s="15" t="s">
        <v>8658</v>
      </c>
      <c r="AB1291" s="20"/>
      <c r="AC1291" s="21" t="s">
        <v>8659</v>
      </c>
      <c r="AD1291" s="21" t="s">
        <v>8660</v>
      </c>
      <c r="AE1291" s="21" t="s">
        <v>8661</v>
      </c>
      <c r="AF1291" s="15"/>
      <c r="AG1291" s="22">
        <f t="shared" si="189"/>
        <v>0.45161290322580644</v>
      </c>
      <c r="AH1291" s="15" t="str">
        <f t="shared" si="190"/>
        <v/>
      </c>
      <c r="AI1291" s="22" t="e">
        <f>VLOOKUP(A1291,'[1]Deals (investment)'!$B$2:$Z$1497,1,FALSE)</f>
        <v>#N/A</v>
      </c>
      <c r="AJ1291" s="22" t="e">
        <f>VLOOKUP(A1291,'[1]Deals (investment)'!$B$2:$Z$870,15,FALSE)</f>
        <v>#N/A</v>
      </c>
      <c r="AK1291" s="17" t="e">
        <f>VLOOKUP(A1291,'[1]Deals (Exits)'!B:B,1,FALSE)</f>
        <v>#N/A</v>
      </c>
      <c r="AL1291" s="23">
        <f>VLOOKUP(G1291,[1]Lookups!$V$3:$Y$197,4,FALSE)</f>
        <v>0</v>
      </c>
      <c r="AM1291" s="17" t="str">
        <f>VLOOKUP(X1291,[1]Lookups!$B$3:$C$200,2,FALSE)</f>
        <v>Transport &amp; Logistics</v>
      </c>
      <c r="AN1291" s="17" t="e">
        <f>VLOOKUP(R1291,[1]Lookups!$H$3:$I$69,2,FALSE)</f>
        <v>#N/A</v>
      </c>
      <c r="AO1291" s="17" t="e">
        <f>VLOOKUP(T1291,[1]Lookups!$H$3:$I$69,2,FALSE)</f>
        <v>#N/A</v>
      </c>
      <c r="AP1291" s="17" t="e">
        <f>VLOOKUP(AN1291,[1]Lookups!$N$3:$O$11,2,FALSE)</f>
        <v>#N/A</v>
      </c>
      <c r="AQ1291" s="18" t="e">
        <f>COUNTIFS('[1]Deals (investment)'!$B:$B,$A1291)</f>
        <v>#VALUE!</v>
      </c>
      <c r="AR1291" s="18" t="e">
        <f>COUNTIFS('[1]Deals (investment)'!$B:$B,$A1291,'[1]Deals (investment)'!$T:$T,$AW$1)+COUNTIFS('[1]Deals (investment)'!$B:$B,$A1291,'[1]Deals (investment)'!$T:$T,$AX$1)+COUNTIFS('[1]Deals (investment)'!$B:$B,$A1291,'[1]Deals (investment)'!$T:$T,$AY$1)</f>
        <v>#VALUE!</v>
      </c>
      <c r="AS1291" s="17" t="e">
        <f>SUMIFS('[1]Deals (investment)'!$C:$C,'[1]Deals (investment)'!$B:$B,$A1291)</f>
        <v>#VALUE!</v>
      </c>
      <c r="AT1291" s="17" t="e">
        <f t="shared" si="179"/>
        <v>#VALUE!</v>
      </c>
      <c r="AU1291" s="18" t="e">
        <f>COUNTIF('[1]Deals (Exits)'!$B:$B,A1291)</f>
        <v>#VALUE!</v>
      </c>
      <c r="AV1291" s="17" t="e">
        <f>SUMIFS('[1]Deals (investment)'!$C:$C,'[1]Deals (investment)'!$B:$B,$A1291,'[1]Deals (investment)'!$T:$T,AV$1)</f>
        <v>#VALUE!</v>
      </c>
      <c r="AW1291" s="17" t="e">
        <f>SUMIFS('[1]Deals (investment)'!$C:$C,'[1]Deals (investment)'!$B:$B,$A1291,'[1]Deals (investment)'!$T:$T,AW$1)</f>
        <v>#VALUE!</v>
      </c>
      <c r="AX1291" s="17" t="e">
        <f>SUMIFS('[1]Deals (investment)'!$C:$C,'[1]Deals (investment)'!$B:$B,$A1291,'[1]Deals (investment)'!$T:$T,AX$1)</f>
        <v>#VALUE!</v>
      </c>
      <c r="AY1291" s="17" t="e">
        <f>SUMIFS('[1]Deals (investment)'!$C:$C,'[1]Deals (investment)'!$B:$B,$A1291,'[1]Deals (investment)'!$T:$T,AY$1)</f>
        <v>#VALUE!</v>
      </c>
      <c r="AZ1291" s="17" t="e">
        <f>SUMIFS('[1]Deals (investment)'!$C:$C,'[1]Deals (investment)'!$B:$B,$A1291,'[1]Deals (investment)'!$T:$T,AZ$1)</f>
        <v>#VALUE!</v>
      </c>
      <c r="BA1291" s="17" t="e">
        <f>SUMIFS('[1]Deals (investment)'!$C:$C,'[1]Deals (investment)'!$B:$B,$A1291,'[1]Deals (investment)'!$T:$T,BA$1)</f>
        <v>#VALUE!</v>
      </c>
      <c r="BB1291" s="17" t="e">
        <f>SUMIFS('[1]Deals (investment)'!$C:$C,'[1]Deals (investment)'!$B:$B,$A1291,'[1]Deals (investment)'!$T:$T,BB$1)</f>
        <v>#VALUE!</v>
      </c>
      <c r="BC1291" s="17" t="e">
        <f>SUMIFS('[1]Deals (Exits)'!$C:$C,'[1]Deals (Exits)'!$B:$B,$A1291)</f>
        <v>#VALUE!</v>
      </c>
      <c r="BD1291" s="17" t="e">
        <f>SUMIFS('[1]Deals (investment)'!$C:$C,'[1]Deals (investment)'!$B:$B,$A1291,'[1]Deals (investment)'!$V:$V,BD$1)</f>
        <v>#VALUE!</v>
      </c>
      <c r="BE1291" s="17" t="e">
        <f>SUMIFS('[1]Deals (investment)'!$C:$C,'[1]Deals (investment)'!$B:$B,$A1291,'[1]Deals (investment)'!$V:$V,BE$1)</f>
        <v>#VALUE!</v>
      </c>
      <c r="BF1291" s="17" t="e">
        <f>SUMIFS('[1]Deals (investment)'!$C:$C,'[1]Deals (investment)'!$B:$B,$A1291,'[1]Deals (investment)'!$V:$V,BF$1)</f>
        <v>#VALUE!</v>
      </c>
      <c r="BG1291" s="17" t="e">
        <f>SUMIFS('[1]Deals (investment)'!$C:$C,'[1]Deals (investment)'!$B:$B,$A1291,'[1]Deals (investment)'!$V:$V,BG$1)</f>
        <v>#VALUE!</v>
      </c>
      <c r="BH1291" s="17" t="e">
        <f>SUMIFS('[1]Deals (investment)'!$C:$C,'[1]Deals (investment)'!$B:$B,$A1291,'[1]Deals (investment)'!$V:$V,BH$1)</f>
        <v>#VALUE!</v>
      </c>
      <c r="BI1291" s="17" t="e">
        <f>SUMIFS('[1]Deals (investment)'!$C:$C,'[1]Deals (investment)'!$B:$B,$A1291,'[1]Deals (investment)'!$V:$V,BI$1)</f>
        <v>#VALUE!</v>
      </c>
      <c r="BJ1291" s="17" t="e">
        <f>SUMIFS('[1]Deals (investment)'!$C:$C,'[1]Deals (investment)'!$B:$B,$A1291,'[1]Deals (investment)'!$V:$V,BJ$1)</f>
        <v>#VALUE!</v>
      </c>
      <c r="BK1291" s="17" t="e">
        <f>SUMIFS('[1]Deals (investment)'!$C:$C,'[1]Deals (investment)'!$B:$B,$A1291,'[1]Deals (investment)'!$V:$V,BK$1)</f>
        <v>#VALUE!</v>
      </c>
      <c r="BL1291" s="17" t="e">
        <f>SUMIFS('[1]Deals (investment)'!$C:$C,'[1]Deals (investment)'!$B:$B,$A1291,'[1]Deals (investment)'!$V:$V,BL$1)</f>
        <v>#VALUE!</v>
      </c>
      <c r="BM1291" s="17" t="e">
        <f>SUMIFS('[1]Deals (investment)'!$C:$C,'[1]Deals (investment)'!$B:$B,$A1291,'[1]Deals (investment)'!$V:$V,BM$1)</f>
        <v>#VALUE!</v>
      </c>
      <c r="BN1291" s="15"/>
      <c r="BO1291" s="15"/>
      <c r="BP1291" s="22"/>
      <c r="BQ1291" s="15"/>
      <c r="BR1291" s="15"/>
      <c r="BS1291" s="15"/>
      <c r="BT1291" s="15"/>
      <c r="BU1291" s="15"/>
      <c r="BV1291" s="15"/>
      <c r="BW1291" s="15"/>
      <c r="BX1291" s="15"/>
      <c r="BY1291" s="15"/>
      <c r="BZ1291" s="15"/>
      <c r="CA1291" s="15"/>
      <c r="CB1291" s="15"/>
      <c r="CC1291" s="15"/>
      <c r="CD1291" s="15" t="str">
        <f t="shared" si="188"/>
        <v>MovestackNeed a package sent to someone? Movestack is the fastest and easiest way to get things delivered within minutesActive</v>
      </c>
      <c r="CE1291" s="15"/>
      <c r="CF1291" s="15"/>
      <c r="CG1291" s="15"/>
      <c r="CH1291" s="15"/>
      <c r="CI1291" s="15"/>
      <c r="CJ1291" s="15"/>
    </row>
    <row r="1292" spans="1:118" ht="12.75">
      <c r="A1292" s="15" t="s">
        <v>8662</v>
      </c>
      <c r="B1292" s="15" t="s">
        <v>8663</v>
      </c>
      <c r="C1292" s="15" t="s">
        <v>58</v>
      </c>
      <c r="D1292" s="16">
        <v>2018</v>
      </c>
      <c r="E1292" s="15" t="s">
        <v>8664</v>
      </c>
      <c r="F1292" s="15"/>
      <c r="G1292" s="15"/>
      <c r="H1292" s="15"/>
      <c r="I1292" s="15"/>
      <c r="J1292" s="15"/>
      <c r="K1292" s="17" t="e">
        <f t="shared" si="178"/>
        <v>#VALUE!</v>
      </c>
      <c r="L1292" s="15"/>
      <c r="M1292" s="18" t="e">
        <f t="shared" si="166"/>
        <v>#VALUE!</v>
      </c>
      <c r="N1292" s="15"/>
      <c r="O1292" s="15"/>
      <c r="P1292" s="15"/>
      <c r="Q1292" s="15"/>
      <c r="R1292" s="15"/>
      <c r="S1292" s="19"/>
      <c r="T1292" s="15"/>
      <c r="U1292" s="17"/>
      <c r="V1292" s="15" t="s">
        <v>8665</v>
      </c>
      <c r="W1292" s="15"/>
      <c r="X1292" s="15" t="s">
        <v>404</v>
      </c>
      <c r="Y1292" s="15" t="s">
        <v>8666</v>
      </c>
      <c r="AB1292" s="20"/>
      <c r="AC1292" s="21" t="s">
        <v>8667</v>
      </c>
      <c r="AD1292" s="21" t="s">
        <v>8668</v>
      </c>
      <c r="AE1292" s="21" t="s">
        <v>8669</v>
      </c>
      <c r="AF1292" s="21" t="s">
        <v>8670</v>
      </c>
      <c r="AG1292" s="22">
        <f t="shared" si="189"/>
        <v>0.41935483870967744</v>
      </c>
      <c r="AH1292" s="15" t="str">
        <f t="shared" si="190"/>
        <v/>
      </c>
      <c r="AI1292" s="22" t="e">
        <f>VLOOKUP(A1292,'[1]Deals (investment)'!$B$2:$Z$1497,1,FALSE)</f>
        <v>#N/A</v>
      </c>
      <c r="AJ1292" s="22" t="e">
        <f>VLOOKUP(A1292,'[1]Deals (investment)'!$B$2:$Z$870,15,FALSE)</f>
        <v>#N/A</v>
      </c>
      <c r="AK1292" s="17" t="e">
        <f>VLOOKUP(A1292,'[1]Deals (Exits)'!B:B,1,FALSE)</f>
        <v>#N/A</v>
      </c>
      <c r="AL1292" s="23" t="e">
        <f>VLOOKUP(G1292,[1]Lookups!$V$3:$Y$197,4,FALSE)</f>
        <v>#N/A</v>
      </c>
      <c r="AM1292" s="17" t="str">
        <f>VLOOKUP(X1292,[1]Lookups!$B$3:$C$200,2,FALSE)</f>
        <v>Other Technologies &amp; Information Technology</v>
      </c>
      <c r="AN1292" s="17" t="e">
        <f>VLOOKUP(R1292,[1]Lookups!$H$3:$I$69,2,FALSE)</f>
        <v>#N/A</v>
      </c>
      <c r="AO1292" s="17" t="e">
        <f>VLOOKUP(T1292,[1]Lookups!$H$3:$I$69,2,FALSE)</f>
        <v>#N/A</v>
      </c>
      <c r="AP1292" s="17" t="e">
        <f>VLOOKUP(AN1292,[1]Lookups!$N$3:$O$11,2,FALSE)</f>
        <v>#N/A</v>
      </c>
      <c r="AQ1292" s="18" t="e">
        <f>COUNTIFS('[1]Deals (investment)'!$B:$B,$A1292)</f>
        <v>#VALUE!</v>
      </c>
      <c r="AR1292" s="18" t="e">
        <f>COUNTIFS('[1]Deals (investment)'!$B:$B,$A1292,'[1]Deals (investment)'!$T:$T,$AW$1)+COUNTIFS('[1]Deals (investment)'!$B:$B,$A1292,'[1]Deals (investment)'!$T:$T,$AX$1)+COUNTIFS('[1]Deals (investment)'!$B:$B,$A1292,'[1]Deals (investment)'!$T:$T,$AY$1)</f>
        <v>#VALUE!</v>
      </c>
      <c r="AS1292" s="17" t="e">
        <f>SUMIFS('[1]Deals (investment)'!$C:$C,'[1]Deals (investment)'!$B:$B,$A1292)</f>
        <v>#VALUE!</v>
      </c>
      <c r="AT1292" s="17" t="e">
        <f t="shared" si="179"/>
        <v>#VALUE!</v>
      </c>
      <c r="AU1292" s="18" t="e">
        <f>COUNTIF('[1]Deals (Exits)'!$B:$B,A1292)</f>
        <v>#VALUE!</v>
      </c>
      <c r="AV1292" s="17" t="e">
        <f>SUMIFS('[1]Deals (investment)'!$C:$C,'[1]Deals (investment)'!$B:$B,$A1292,'[1]Deals (investment)'!$T:$T,AV$1)</f>
        <v>#VALUE!</v>
      </c>
      <c r="AW1292" s="17" t="e">
        <f>SUMIFS('[1]Deals (investment)'!$C:$C,'[1]Deals (investment)'!$B:$B,$A1292,'[1]Deals (investment)'!$T:$T,AW$1)</f>
        <v>#VALUE!</v>
      </c>
      <c r="AX1292" s="17" t="e">
        <f>SUMIFS('[1]Deals (investment)'!$C:$C,'[1]Deals (investment)'!$B:$B,$A1292,'[1]Deals (investment)'!$T:$T,AX$1)</f>
        <v>#VALUE!</v>
      </c>
      <c r="AY1292" s="17" t="e">
        <f>SUMIFS('[1]Deals (investment)'!$C:$C,'[1]Deals (investment)'!$B:$B,$A1292,'[1]Deals (investment)'!$T:$T,AY$1)</f>
        <v>#VALUE!</v>
      </c>
      <c r="AZ1292" s="17" t="e">
        <f>SUMIFS('[1]Deals (investment)'!$C:$C,'[1]Deals (investment)'!$B:$B,$A1292,'[1]Deals (investment)'!$T:$T,AZ$1)</f>
        <v>#VALUE!</v>
      </c>
      <c r="BA1292" s="17" t="e">
        <f>SUMIFS('[1]Deals (investment)'!$C:$C,'[1]Deals (investment)'!$B:$B,$A1292,'[1]Deals (investment)'!$T:$T,BA$1)</f>
        <v>#VALUE!</v>
      </c>
      <c r="BB1292" s="17" t="e">
        <f>SUMIFS('[1]Deals (investment)'!$C:$C,'[1]Deals (investment)'!$B:$B,$A1292,'[1]Deals (investment)'!$T:$T,BB$1)</f>
        <v>#VALUE!</v>
      </c>
      <c r="BC1292" s="17" t="e">
        <f>SUMIFS('[1]Deals (Exits)'!$C:$C,'[1]Deals (Exits)'!$B:$B,$A1292)</f>
        <v>#VALUE!</v>
      </c>
      <c r="BD1292" s="17" t="e">
        <f>SUMIFS('[1]Deals (investment)'!$C:$C,'[1]Deals (investment)'!$B:$B,$A1292,'[1]Deals (investment)'!$V:$V,BD$1)</f>
        <v>#VALUE!</v>
      </c>
      <c r="BE1292" s="17" t="e">
        <f>SUMIFS('[1]Deals (investment)'!$C:$C,'[1]Deals (investment)'!$B:$B,$A1292,'[1]Deals (investment)'!$V:$V,BE$1)</f>
        <v>#VALUE!</v>
      </c>
      <c r="BF1292" s="17" t="e">
        <f>SUMIFS('[1]Deals (investment)'!$C:$C,'[1]Deals (investment)'!$B:$B,$A1292,'[1]Deals (investment)'!$V:$V,BF$1)</f>
        <v>#VALUE!</v>
      </c>
      <c r="BG1292" s="17" t="e">
        <f>SUMIFS('[1]Deals (investment)'!$C:$C,'[1]Deals (investment)'!$B:$B,$A1292,'[1]Deals (investment)'!$V:$V,BG$1)</f>
        <v>#VALUE!</v>
      </c>
      <c r="BH1292" s="17" t="e">
        <f>SUMIFS('[1]Deals (investment)'!$C:$C,'[1]Deals (investment)'!$B:$B,$A1292,'[1]Deals (investment)'!$V:$V,BH$1)</f>
        <v>#VALUE!</v>
      </c>
      <c r="BI1292" s="17" t="e">
        <f>SUMIFS('[1]Deals (investment)'!$C:$C,'[1]Deals (investment)'!$B:$B,$A1292,'[1]Deals (investment)'!$V:$V,BI$1)</f>
        <v>#VALUE!</v>
      </c>
      <c r="BJ1292" s="17" t="e">
        <f>SUMIFS('[1]Deals (investment)'!$C:$C,'[1]Deals (investment)'!$B:$B,$A1292,'[1]Deals (investment)'!$V:$V,BJ$1)</f>
        <v>#VALUE!</v>
      </c>
      <c r="BK1292" s="17" t="e">
        <f>SUMIFS('[1]Deals (investment)'!$C:$C,'[1]Deals (investment)'!$B:$B,$A1292,'[1]Deals (investment)'!$V:$V,BK$1)</f>
        <v>#VALUE!</v>
      </c>
      <c r="BL1292" s="17" t="e">
        <f>SUMIFS('[1]Deals (investment)'!$C:$C,'[1]Deals (investment)'!$B:$B,$A1292,'[1]Deals (investment)'!$V:$V,BL$1)</f>
        <v>#VALUE!</v>
      </c>
      <c r="BM1292" s="17" t="e">
        <f>SUMIFS('[1]Deals (investment)'!$C:$C,'[1]Deals (investment)'!$B:$B,$A1292,'[1]Deals (investment)'!$V:$V,BM$1)</f>
        <v>#VALUE!</v>
      </c>
      <c r="BN1292" s="15"/>
      <c r="BO1292" s="15"/>
      <c r="BP1292" s="22"/>
      <c r="BQ1292" s="15"/>
      <c r="BR1292" s="15"/>
      <c r="BS1292" s="15"/>
      <c r="BT1292" s="15"/>
      <c r="BU1292" s="15"/>
      <c r="BV1292" s="15"/>
      <c r="BW1292" s="15"/>
      <c r="BX1292" s="15"/>
      <c r="BY1292" s="15"/>
      <c r="BZ1292" s="15"/>
      <c r="CA1292" s="15"/>
      <c r="CB1292" s="15"/>
      <c r="CC1292" s="15"/>
      <c r="CD1292" s="15" t="str">
        <f t="shared" si="188"/>
        <v>Mowafer CareMowafer Care Medical Solution.Active</v>
      </c>
      <c r="CE1292" s="15"/>
      <c r="CF1292" s="15"/>
      <c r="CG1292" s="15"/>
      <c r="CH1292" s="15"/>
      <c r="CI1292" s="15"/>
      <c r="CJ1292" s="15"/>
    </row>
    <row r="1293" spans="1:118" ht="12.75">
      <c r="A1293" s="15" t="s">
        <v>8671</v>
      </c>
      <c r="B1293" s="15" t="s">
        <v>8672</v>
      </c>
      <c r="C1293" s="15"/>
      <c r="D1293" s="16">
        <v>2010</v>
      </c>
      <c r="E1293" s="15" t="s">
        <v>5554</v>
      </c>
      <c r="F1293" s="15"/>
      <c r="G1293" s="15"/>
      <c r="H1293" s="15"/>
      <c r="I1293" s="15"/>
      <c r="J1293" s="15"/>
      <c r="K1293" s="17" t="e">
        <f t="shared" si="178"/>
        <v>#VALUE!</v>
      </c>
      <c r="L1293" s="15"/>
      <c r="M1293" s="18" t="e">
        <f t="shared" si="166"/>
        <v>#VALUE!</v>
      </c>
      <c r="N1293" s="15"/>
      <c r="O1293" s="15"/>
      <c r="P1293" s="15"/>
      <c r="Q1293" s="15"/>
      <c r="R1293" s="15"/>
      <c r="S1293" s="19"/>
      <c r="T1293" s="15"/>
      <c r="U1293" s="17"/>
      <c r="V1293" s="15" t="s">
        <v>8673</v>
      </c>
      <c r="W1293" s="15"/>
      <c r="X1293" s="15" t="s">
        <v>404</v>
      </c>
      <c r="Y1293" s="15" t="s">
        <v>3947</v>
      </c>
      <c r="AB1293" s="20"/>
      <c r="AC1293" s="21" t="s">
        <v>8674</v>
      </c>
      <c r="AD1293" s="21" t="s">
        <v>8675</v>
      </c>
      <c r="AE1293" s="21" t="s">
        <v>8676</v>
      </c>
      <c r="AF1293" s="21" t="s">
        <v>8677</v>
      </c>
      <c r="AG1293" s="22">
        <f t="shared" si="189"/>
        <v>0.38709677419354838</v>
      </c>
      <c r="AH1293" s="15" t="str">
        <f t="shared" si="190"/>
        <v/>
      </c>
      <c r="AI1293" s="22" t="e">
        <f>VLOOKUP(A1293,'[1]Deals (investment)'!$B$2:$Z$1497,1,FALSE)</f>
        <v>#N/A</v>
      </c>
      <c r="AJ1293" s="22" t="e">
        <f>VLOOKUP(A1293,'[1]Deals (investment)'!$B$2:$Z$870,15,FALSE)</f>
        <v>#N/A</v>
      </c>
      <c r="AK1293" s="17" t="e">
        <f>VLOOKUP(A1293,'[1]Deals (Exits)'!B:B,1,FALSE)</f>
        <v>#N/A</v>
      </c>
      <c r="AL1293" s="23" t="e">
        <f>VLOOKUP(G1293,[1]Lookups!$V$3:$Y$197,4,FALSE)</f>
        <v>#N/A</v>
      </c>
      <c r="AM1293" s="17" t="str">
        <f>VLOOKUP(X1293,[1]Lookups!$B$3:$C$200,2,FALSE)</f>
        <v>Other Technologies &amp; Information Technology</v>
      </c>
      <c r="AN1293" s="17" t="e">
        <f>VLOOKUP(R1293,[1]Lookups!$H$3:$I$69,2,FALSE)</f>
        <v>#N/A</v>
      </c>
      <c r="AO1293" s="17" t="e">
        <f>VLOOKUP(T1293,[1]Lookups!$H$3:$I$69,2,FALSE)</f>
        <v>#N/A</v>
      </c>
      <c r="AP1293" s="17" t="e">
        <f>VLOOKUP(AN1293,[1]Lookups!$N$3:$O$11,2,FALSE)</f>
        <v>#N/A</v>
      </c>
      <c r="AQ1293" s="18" t="e">
        <f>COUNTIFS('[1]Deals (investment)'!$B:$B,$A1293)</f>
        <v>#VALUE!</v>
      </c>
      <c r="AR1293" s="18" t="e">
        <f>COUNTIFS('[1]Deals (investment)'!$B:$B,$A1293,'[1]Deals (investment)'!$T:$T,$AW$1)+COUNTIFS('[1]Deals (investment)'!$B:$B,$A1293,'[1]Deals (investment)'!$T:$T,$AX$1)+COUNTIFS('[1]Deals (investment)'!$B:$B,$A1293,'[1]Deals (investment)'!$T:$T,$AY$1)</f>
        <v>#VALUE!</v>
      </c>
      <c r="AS1293" s="17" t="e">
        <f>SUMIFS('[1]Deals (investment)'!$C:$C,'[1]Deals (investment)'!$B:$B,$A1293)</f>
        <v>#VALUE!</v>
      </c>
      <c r="AT1293" s="17" t="e">
        <f t="shared" si="179"/>
        <v>#VALUE!</v>
      </c>
      <c r="AU1293" s="18" t="e">
        <f>COUNTIF('[1]Deals (Exits)'!$B:$B,A1293)</f>
        <v>#VALUE!</v>
      </c>
      <c r="AV1293" s="17" t="e">
        <f>SUMIFS('[1]Deals (investment)'!$C:$C,'[1]Deals (investment)'!$B:$B,$A1293,'[1]Deals (investment)'!$T:$T,AV$1)</f>
        <v>#VALUE!</v>
      </c>
      <c r="AW1293" s="17" t="e">
        <f>SUMIFS('[1]Deals (investment)'!$C:$C,'[1]Deals (investment)'!$B:$B,$A1293,'[1]Deals (investment)'!$T:$T,AW$1)</f>
        <v>#VALUE!</v>
      </c>
      <c r="AX1293" s="17" t="e">
        <f>SUMIFS('[1]Deals (investment)'!$C:$C,'[1]Deals (investment)'!$B:$B,$A1293,'[1]Deals (investment)'!$T:$T,AX$1)</f>
        <v>#VALUE!</v>
      </c>
      <c r="AY1293" s="17" t="e">
        <f>SUMIFS('[1]Deals (investment)'!$C:$C,'[1]Deals (investment)'!$B:$B,$A1293,'[1]Deals (investment)'!$T:$T,AY$1)</f>
        <v>#VALUE!</v>
      </c>
      <c r="AZ1293" s="17" t="e">
        <f>SUMIFS('[1]Deals (investment)'!$C:$C,'[1]Deals (investment)'!$B:$B,$A1293,'[1]Deals (investment)'!$T:$T,AZ$1)</f>
        <v>#VALUE!</v>
      </c>
      <c r="BA1293" s="17" t="e">
        <f>SUMIFS('[1]Deals (investment)'!$C:$C,'[1]Deals (investment)'!$B:$B,$A1293,'[1]Deals (investment)'!$T:$T,BA$1)</f>
        <v>#VALUE!</v>
      </c>
      <c r="BB1293" s="17" t="e">
        <f>SUMIFS('[1]Deals (investment)'!$C:$C,'[1]Deals (investment)'!$B:$B,$A1293,'[1]Deals (investment)'!$T:$T,BB$1)</f>
        <v>#VALUE!</v>
      </c>
      <c r="BC1293" s="17" t="e">
        <f>SUMIFS('[1]Deals (Exits)'!$C:$C,'[1]Deals (Exits)'!$B:$B,$A1293)</f>
        <v>#VALUE!</v>
      </c>
      <c r="BD1293" s="17" t="e">
        <f>SUMIFS('[1]Deals (investment)'!$C:$C,'[1]Deals (investment)'!$B:$B,$A1293,'[1]Deals (investment)'!$V:$V,BD$1)</f>
        <v>#VALUE!</v>
      </c>
      <c r="BE1293" s="17" t="e">
        <f>SUMIFS('[1]Deals (investment)'!$C:$C,'[1]Deals (investment)'!$B:$B,$A1293,'[1]Deals (investment)'!$V:$V,BE$1)</f>
        <v>#VALUE!</v>
      </c>
      <c r="BF1293" s="17" t="e">
        <f>SUMIFS('[1]Deals (investment)'!$C:$C,'[1]Deals (investment)'!$B:$B,$A1293,'[1]Deals (investment)'!$V:$V,BF$1)</f>
        <v>#VALUE!</v>
      </c>
      <c r="BG1293" s="17" t="e">
        <f>SUMIFS('[1]Deals (investment)'!$C:$C,'[1]Deals (investment)'!$B:$B,$A1293,'[1]Deals (investment)'!$V:$V,BG$1)</f>
        <v>#VALUE!</v>
      </c>
      <c r="BH1293" s="17" t="e">
        <f>SUMIFS('[1]Deals (investment)'!$C:$C,'[1]Deals (investment)'!$B:$B,$A1293,'[1]Deals (investment)'!$V:$V,BH$1)</f>
        <v>#VALUE!</v>
      </c>
      <c r="BI1293" s="17" t="e">
        <f>SUMIFS('[1]Deals (investment)'!$C:$C,'[1]Deals (investment)'!$B:$B,$A1293,'[1]Deals (investment)'!$V:$V,BI$1)</f>
        <v>#VALUE!</v>
      </c>
      <c r="BJ1293" s="17" t="e">
        <f>SUMIFS('[1]Deals (investment)'!$C:$C,'[1]Deals (investment)'!$B:$B,$A1293,'[1]Deals (investment)'!$V:$V,BJ$1)</f>
        <v>#VALUE!</v>
      </c>
      <c r="BK1293" s="17" t="e">
        <f>SUMIFS('[1]Deals (investment)'!$C:$C,'[1]Deals (investment)'!$B:$B,$A1293,'[1]Deals (investment)'!$V:$V,BK$1)</f>
        <v>#VALUE!</v>
      </c>
      <c r="BL1293" s="17" t="e">
        <f>SUMIFS('[1]Deals (investment)'!$C:$C,'[1]Deals (investment)'!$B:$B,$A1293,'[1]Deals (investment)'!$V:$V,BL$1)</f>
        <v>#VALUE!</v>
      </c>
      <c r="BM1293" s="17" t="e">
        <f>SUMIFS('[1]Deals (investment)'!$C:$C,'[1]Deals (investment)'!$B:$B,$A1293,'[1]Deals (investment)'!$V:$V,BM$1)</f>
        <v>#VALUE!</v>
      </c>
      <c r="BN1293" s="15"/>
      <c r="BO1293" s="15"/>
      <c r="BP1293" s="22"/>
      <c r="BQ1293" s="15"/>
      <c r="BR1293" s="15"/>
      <c r="BS1293" s="15"/>
      <c r="BT1293" s="15"/>
      <c r="BU1293" s="15"/>
      <c r="BV1293" s="15"/>
      <c r="BW1293" s="15"/>
      <c r="BX1293" s="15"/>
      <c r="BY1293" s="15"/>
      <c r="BZ1293" s="15"/>
      <c r="CA1293" s="15"/>
      <c r="CB1293" s="15"/>
      <c r="CC1293" s="15"/>
      <c r="CD1293" s="15" t="str">
        <f t="shared" si="188"/>
        <v>MpayerZege Technologies is a software development firm that focuses on building financial solutions for daily living with mobile, web and money interaction</v>
      </c>
      <c r="CE1293" s="15"/>
      <c r="CF1293" s="15"/>
      <c r="CG1293" s="15"/>
      <c r="CH1293" s="15"/>
      <c r="CI1293" s="15"/>
      <c r="CJ1293" s="15"/>
    </row>
    <row r="1294" spans="1:118" ht="25.5">
      <c r="A1294" s="15" t="s">
        <v>8678</v>
      </c>
      <c r="B1294" s="15" t="s">
        <v>8679</v>
      </c>
      <c r="C1294" s="15" t="s">
        <v>58</v>
      </c>
      <c r="D1294" s="16">
        <v>2017</v>
      </c>
      <c r="E1294" s="26" t="s">
        <v>1472</v>
      </c>
      <c r="F1294" s="26"/>
      <c r="G1294" s="26" t="s">
        <v>91</v>
      </c>
      <c r="H1294" s="26"/>
      <c r="I1294" s="15" t="s">
        <v>91</v>
      </c>
      <c r="J1294" s="26"/>
      <c r="K1294" s="17" t="e">
        <f t="shared" si="178"/>
        <v>#VALUE!</v>
      </c>
      <c r="L1294" s="15"/>
      <c r="M1294" s="18" t="e">
        <f t="shared" si="166"/>
        <v>#VALUE!</v>
      </c>
      <c r="N1294" s="15"/>
      <c r="O1294" s="15"/>
      <c r="P1294" s="15"/>
      <c r="Q1294" s="15"/>
      <c r="R1294" s="15"/>
      <c r="S1294" s="19"/>
      <c r="T1294" s="15"/>
      <c r="U1294" s="17"/>
      <c r="V1294" s="15"/>
      <c r="W1294" s="15"/>
      <c r="X1294" s="15"/>
      <c r="Y1294" s="15"/>
      <c r="AB1294" s="20"/>
      <c r="AC1294" s="15"/>
      <c r="AD1294" s="15"/>
      <c r="AE1294" s="15"/>
      <c r="AF1294" s="15"/>
      <c r="AG1294" s="22">
        <f t="shared" si="189"/>
        <v>0.25806451612903225</v>
      </c>
      <c r="AH1294" s="15" t="str">
        <f t="shared" si="190"/>
        <v/>
      </c>
      <c r="AI1294" s="22" t="e">
        <f>VLOOKUP(A1294,'[1]Deals (investment)'!$B$2:$Z$1497,1,FALSE)</f>
        <v>#N/A</v>
      </c>
      <c r="AJ1294" s="22" t="e">
        <f>VLOOKUP(A1294,'[1]Deals (investment)'!$B$2:$Z$870,15,FALSE)</f>
        <v>#N/A</v>
      </c>
      <c r="AK1294" s="17" t="e">
        <f>VLOOKUP(A1294,'[1]Deals (Exits)'!B:B,1,FALSE)</f>
        <v>#N/A</v>
      </c>
      <c r="AL1294" s="23">
        <f>VLOOKUP(G1294,[1]Lookups!$V$3:$Y$197,4,FALSE)</f>
        <v>0</v>
      </c>
      <c r="AM1294" s="17" t="e">
        <f>VLOOKUP(X1294,[1]Lookups!$B$3:$C$200,2,FALSE)</f>
        <v>#N/A</v>
      </c>
      <c r="AN1294" s="17" t="e">
        <f>VLOOKUP(R1294,[1]Lookups!$H$3:$I$69,2,FALSE)</f>
        <v>#N/A</v>
      </c>
      <c r="AO1294" s="17" t="e">
        <f>VLOOKUP(T1294,[1]Lookups!$H$3:$I$69,2,FALSE)</f>
        <v>#N/A</v>
      </c>
      <c r="AP1294" s="17" t="e">
        <f>VLOOKUP(AN1294,[1]Lookups!$N$3:$O$11,2,FALSE)</f>
        <v>#N/A</v>
      </c>
      <c r="AQ1294" s="18" t="e">
        <f>COUNTIFS('[1]Deals (investment)'!$B:$B,$A1294)</f>
        <v>#VALUE!</v>
      </c>
      <c r="AR1294" s="18" t="e">
        <f>COUNTIFS('[1]Deals (investment)'!$B:$B,$A1294,'[1]Deals (investment)'!$T:$T,$AW$1)+COUNTIFS('[1]Deals (investment)'!$B:$B,$A1294,'[1]Deals (investment)'!$T:$T,$AX$1)+COUNTIFS('[1]Deals (investment)'!$B:$B,$A1294,'[1]Deals (investment)'!$T:$T,$AY$1)</f>
        <v>#VALUE!</v>
      </c>
      <c r="AS1294" s="17" t="e">
        <f>SUMIFS('[1]Deals (investment)'!$C:$C,'[1]Deals (investment)'!$B:$B,$A1294)</f>
        <v>#VALUE!</v>
      </c>
      <c r="AT1294" s="17" t="e">
        <f t="shared" si="179"/>
        <v>#VALUE!</v>
      </c>
      <c r="AU1294" s="18" t="e">
        <f>COUNTIF('[1]Deals (Exits)'!$B:$B,A1294)</f>
        <v>#VALUE!</v>
      </c>
      <c r="AV1294" s="17" t="e">
        <f>SUMIFS('[1]Deals (investment)'!$C:$C,'[1]Deals (investment)'!$B:$B,$A1294,'[1]Deals (investment)'!$T:$T,AV$1)</f>
        <v>#VALUE!</v>
      </c>
      <c r="AW1294" s="17" t="e">
        <f>SUMIFS('[1]Deals (investment)'!$C:$C,'[1]Deals (investment)'!$B:$B,$A1294,'[1]Deals (investment)'!$T:$T,AW$1)</f>
        <v>#VALUE!</v>
      </c>
      <c r="AX1294" s="17" t="e">
        <f>SUMIFS('[1]Deals (investment)'!$C:$C,'[1]Deals (investment)'!$B:$B,$A1294,'[1]Deals (investment)'!$T:$T,AX$1)</f>
        <v>#VALUE!</v>
      </c>
      <c r="AY1294" s="17" t="e">
        <f>SUMIFS('[1]Deals (investment)'!$C:$C,'[1]Deals (investment)'!$B:$B,$A1294,'[1]Deals (investment)'!$T:$T,AY$1)</f>
        <v>#VALUE!</v>
      </c>
      <c r="AZ1294" s="17" t="e">
        <f>SUMIFS('[1]Deals (investment)'!$C:$C,'[1]Deals (investment)'!$B:$B,$A1294,'[1]Deals (investment)'!$T:$T,AZ$1)</f>
        <v>#VALUE!</v>
      </c>
      <c r="BA1294" s="17" t="e">
        <f>SUMIFS('[1]Deals (investment)'!$C:$C,'[1]Deals (investment)'!$B:$B,$A1294,'[1]Deals (investment)'!$T:$T,BA$1)</f>
        <v>#VALUE!</v>
      </c>
      <c r="BB1294" s="17" t="e">
        <f>SUMIFS('[1]Deals (investment)'!$C:$C,'[1]Deals (investment)'!$B:$B,$A1294,'[1]Deals (investment)'!$T:$T,BB$1)</f>
        <v>#VALUE!</v>
      </c>
      <c r="BC1294" s="17" t="e">
        <f>SUMIFS('[1]Deals (Exits)'!$C:$C,'[1]Deals (Exits)'!$B:$B,$A1294)</f>
        <v>#VALUE!</v>
      </c>
      <c r="BD1294" s="17" t="e">
        <f>SUMIFS('[1]Deals (investment)'!$C:$C,'[1]Deals (investment)'!$B:$B,$A1294,'[1]Deals (investment)'!$V:$V,BD$1)</f>
        <v>#VALUE!</v>
      </c>
      <c r="BE1294" s="17" t="e">
        <f>SUMIFS('[1]Deals (investment)'!$C:$C,'[1]Deals (investment)'!$B:$B,$A1294,'[1]Deals (investment)'!$V:$V,BE$1)</f>
        <v>#VALUE!</v>
      </c>
      <c r="BF1294" s="17" t="e">
        <f>SUMIFS('[1]Deals (investment)'!$C:$C,'[1]Deals (investment)'!$B:$B,$A1294,'[1]Deals (investment)'!$V:$V,BF$1)</f>
        <v>#VALUE!</v>
      </c>
      <c r="BG1294" s="17" t="e">
        <f>SUMIFS('[1]Deals (investment)'!$C:$C,'[1]Deals (investment)'!$B:$B,$A1294,'[1]Deals (investment)'!$V:$V,BG$1)</f>
        <v>#VALUE!</v>
      </c>
      <c r="BH1294" s="17" t="e">
        <f>SUMIFS('[1]Deals (investment)'!$C:$C,'[1]Deals (investment)'!$B:$B,$A1294,'[1]Deals (investment)'!$V:$V,BH$1)</f>
        <v>#VALUE!</v>
      </c>
      <c r="BI1294" s="17" t="e">
        <f>SUMIFS('[1]Deals (investment)'!$C:$C,'[1]Deals (investment)'!$B:$B,$A1294,'[1]Deals (investment)'!$V:$V,BI$1)</f>
        <v>#VALUE!</v>
      </c>
      <c r="BJ1294" s="17" t="e">
        <f>SUMIFS('[1]Deals (investment)'!$C:$C,'[1]Deals (investment)'!$B:$B,$A1294,'[1]Deals (investment)'!$V:$V,BJ$1)</f>
        <v>#VALUE!</v>
      </c>
      <c r="BK1294" s="17" t="e">
        <f>SUMIFS('[1]Deals (investment)'!$C:$C,'[1]Deals (investment)'!$B:$B,$A1294,'[1]Deals (investment)'!$V:$V,BK$1)</f>
        <v>#VALUE!</v>
      </c>
      <c r="BL1294" s="17" t="e">
        <f>SUMIFS('[1]Deals (investment)'!$C:$C,'[1]Deals (investment)'!$B:$B,$A1294,'[1]Deals (investment)'!$V:$V,BL$1)</f>
        <v>#VALUE!</v>
      </c>
      <c r="BM1294" s="17" t="e">
        <f>SUMIFS('[1]Deals (investment)'!$C:$C,'[1]Deals (investment)'!$B:$B,$A1294,'[1]Deals (investment)'!$V:$V,BM$1)</f>
        <v>#VALUE!</v>
      </c>
      <c r="BN1294" s="15"/>
      <c r="BO1294" s="15"/>
      <c r="BP1294" s="22"/>
      <c r="BQ1294" s="15"/>
      <c r="BR1294" s="15"/>
      <c r="BS1294" s="15"/>
      <c r="BT1294" s="15"/>
      <c r="BU1294" s="15"/>
      <c r="BV1294" s="15"/>
      <c r="BW1294" s="15"/>
      <c r="BX1294" s="15"/>
      <c r="BY1294" s="15"/>
      <c r="BZ1294" s="15"/>
      <c r="CA1294" s="15"/>
      <c r="CB1294" s="15"/>
      <c r="CC1294" s="15"/>
      <c r="CD1294" s="15" t="str">
        <f t="shared" si="188"/>
        <v>MSat GlobalMsat Global Communications is a digital satellite solutions company providing transmission services for professional broadcastersActive</v>
      </c>
      <c r="CE1294" s="15"/>
      <c r="CF1294" s="15"/>
      <c r="CG1294" s="15"/>
      <c r="CH1294" s="15"/>
      <c r="CI1294" s="15"/>
      <c r="CJ1294" s="15"/>
    </row>
    <row r="1295" spans="1:118" ht="12.75">
      <c r="A1295" s="15" t="s">
        <v>8680</v>
      </c>
      <c r="B1295" s="15"/>
      <c r="C1295" s="15"/>
      <c r="D1295" s="16"/>
      <c r="E1295" s="26"/>
      <c r="F1295" s="26"/>
      <c r="G1295" s="26"/>
      <c r="H1295" s="26"/>
      <c r="I1295" s="15"/>
      <c r="J1295" s="26"/>
      <c r="K1295" s="17" t="e">
        <f t="shared" si="178"/>
        <v>#VALUE!</v>
      </c>
      <c r="L1295" s="15"/>
      <c r="M1295" s="18" t="e">
        <f t="shared" si="166"/>
        <v>#VALUE!</v>
      </c>
      <c r="N1295" s="15"/>
      <c r="O1295" s="15"/>
      <c r="P1295" s="15"/>
      <c r="Q1295" s="24" t="e">
        <f ca="1">_xludf.MAXIFS('[1]Deals (investment)'!A:A,'[1]Deals (investment)'!B:B,A1295)</f>
        <v>#NAME?</v>
      </c>
      <c r="R1295" s="15"/>
      <c r="S1295" s="19"/>
      <c r="T1295" s="15"/>
      <c r="U1295" s="17"/>
      <c r="V1295" s="15"/>
      <c r="W1295" s="15"/>
      <c r="X1295" s="15"/>
      <c r="Y1295" s="15"/>
      <c r="AB1295" s="20"/>
      <c r="AC1295" s="15"/>
      <c r="AD1295" s="15"/>
      <c r="AE1295" s="15"/>
      <c r="AF1295" s="15"/>
      <c r="AG1295" s="22">
        <f t="shared" ca="1" si="189"/>
        <v>9.6774193548387094E-2</v>
      </c>
      <c r="AH1295" s="15" t="str">
        <f t="shared" si="190"/>
        <v/>
      </c>
      <c r="AI1295" s="22" t="e">
        <f>VLOOKUP(A1295,'[1]Deals (investment)'!$B$2:$Z$1497,1,FALSE)</f>
        <v>#N/A</v>
      </c>
      <c r="AJ1295" s="22" t="e">
        <f>VLOOKUP(A1295,'[1]Deals (investment)'!$B$2:$Z$870,15,FALSE)</f>
        <v>#N/A</v>
      </c>
      <c r="AK1295" s="17" t="e">
        <f>VLOOKUP(A1295,'[1]Deals (Exits)'!B:B,1,FALSE)</f>
        <v>#N/A</v>
      </c>
      <c r="AL1295" s="23" t="e">
        <f>VLOOKUP(G1295,[1]Lookups!$V$3:$Y$197,4,FALSE)</f>
        <v>#N/A</v>
      </c>
      <c r="AM1295" s="17" t="e">
        <f>VLOOKUP(X1295,[1]Lookups!$B$3:$C$200,2,FALSE)</f>
        <v>#N/A</v>
      </c>
      <c r="AN1295" s="17" t="e">
        <f>VLOOKUP(R1295,[1]Lookups!$H$3:$I$69,2,FALSE)</f>
        <v>#N/A</v>
      </c>
      <c r="AO1295" s="17" t="e">
        <f>VLOOKUP(T1295,[1]Lookups!$H$3:$I$69,2,FALSE)</f>
        <v>#N/A</v>
      </c>
      <c r="AP1295" s="17" t="e">
        <f>VLOOKUP(AN1295,[1]Lookups!$N$3:$O$11,2,FALSE)</f>
        <v>#N/A</v>
      </c>
      <c r="AQ1295" s="18" t="e">
        <f>COUNTIFS('[1]Deals (investment)'!$B:$B,$A1295)</f>
        <v>#VALUE!</v>
      </c>
      <c r="AR1295" s="18" t="e">
        <f>COUNTIFS('[1]Deals (investment)'!$B:$B,$A1295,'[1]Deals (investment)'!$T:$T,$AW$1)+COUNTIFS('[1]Deals (investment)'!$B:$B,$A1295,'[1]Deals (investment)'!$T:$T,$AX$1)+COUNTIFS('[1]Deals (investment)'!$B:$B,$A1295,'[1]Deals (investment)'!$T:$T,$AY$1)</f>
        <v>#VALUE!</v>
      </c>
      <c r="AS1295" s="17" t="e">
        <f>SUMIFS('[1]Deals (investment)'!$C:$C,'[1]Deals (investment)'!$B:$B,$A1295)</f>
        <v>#VALUE!</v>
      </c>
      <c r="AT1295" s="17" t="e">
        <f t="shared" si="179"/>
        <v>#VALUE!</v>
      </c>
      <c r="AU1295" s="18" t="e">
        <f>COUNTIF('[1]Deals (Exits)'!$B:$B,A1295)</f>
        <v>#VALUE!</v>
      </c>
      <c r="AV1295" s="17" t="e">
        <f>SUMIFS('[1]Deals (investment)'!$C:$C,'[1]Deals (investment)'!$B:$B,$A1295,'[1]Deals (investment)'!$T:$T,AV$1)</f>
        <v>#VALUE!</v>
      </c>
      <c r="AW1295" s="17" t="e">
        <f>SUMIFS('[1]Deals (investment)'!$C:$C,'[1]Deals (investment)'!$B:$B,$A1295,'[1]Deals (investment)'!$T:$T,AW$1)</f>
        <v>#VALUE!</v>
      </c>
      <c r="AX1295" s="17" t="e">
        <f>SUMIFS('[1]Deals (investment)'!$C:$C,'[1]Deals (investment)'!$B:$B,$A1295,'[1]Deals (investment)'!$T:$T,AX$1)</f>
        <v>#VALUE!</v>
      </c>
      <c r="AY1295" s="17" t="e">
        <f>SUMIFS('[1]Deals (investment)'!$C:$C,'[1]Deals (investment)'!$B:$B,$A1295,'[1]Deals (investment)'!$T:$T,AY$1)</f>
        <v>#VALUE!</v>
      </c>
      <c r="AZ1295" s="17" t="e">
        <f>SUMIFS('[1]Deals (investment)'!$C:$C,'[1]Deals (investment)'!$B:$B,$A1295,'[1]Deals (investment)'!$T:$T,AZ$1)</f>
        <v>#VALUE!</v>
      </c>
      <c r="BA1295" s="17" t="e">
        <f>SUMIFS('[1]Deals (investment)'!$C:$C,'[1]Deals (investment)'!$B:$B,$A1295,'[1]Deals (investment)'!$T:$T,BA$1)</f>
        <v>#VALUE!</v>
      </c>
      <c r="BB1295" s="17" t="e">
        <f>SUMIFS('[1]Deals (investment)'!$C:$C,'[1]Deals (investment)'!$B:$B,$A1295,'[1]Deals (investment)'!$T:$T,BB$1)</f>
        <v>#VALUE!</v>
      </c>
      <c r="BC1295" s="17" t="e">
        <f>SUMIFS('[1]Deals (Exits)'!$C:$C,'[1]Deals (Exits)'!$B:$B,$A1295)</f>
        <v>#VALUE!</v>
      </c>
      <c r="BD1295" s="17" t="e">
        <f>SUMIFS('[1]Deals (investment)'!$C:$C,'[1]Deals (investment)'!$B:$B,$A1295,'[1]Deals (investment)'!$V:$V,BD$1)</f>
        <v>#VALUE!</v>
      </c>
      <c r="BE1295" s="17" t="e">
        <f>SUMIFS('[1]Deals (investment)'!$C:$C,'[1]Deals (investment)'!$B:$B,$A1295,'[1]Deals (investment)'!$V:$V,BE$1)</f>
        <v>#VALUE!</v>
      </c>
      <c r="BF1295" s="17" t="e">
        <f>SUMIFS('[1]Deals (investment)'!$C:$C,'[1]Deals (investment)'!$B:$B,$A1295,'[1]Deals (investment)'!$V:$V,BF$1)</f>
        <v>#VALUE!</v>
      </c>
      <c r="BG1295" s="17" t="e">
        <f>SUMIFS('[1]Deals (investment)'!$C:$C,'[1]Deals (investment)'!$B:$B,$A1295,'[1]Deals (investment)'!$V:$V,BG$1)</f>
        <v>#VALUE!</v>
      </c>
      <c r="BH1295" s="17" t="e">
        <f>SUMIFS('[1]Deals (investment)'!$C:$C,'[1]Deals (investment)'!$B:$B,$A1295,'[1]Deals (investment)'!$V:$V,BH$1)</f>
        <v>#VALUE!</v>
      </c>
      <c r="BI1295" s="17" t="e">
        <f>SUMIFS('[1]Deals (investment)'!$C:$C,'[1]Deals (investment)'!$B:$B,$A1295,'[1]Deals (investment)'!$V:$V,BI$1)</f>
        <v>#VALUE!</v>
      </c>
      <c r="BJ1295" s="17" t="e">
        <f>SUMIFS('[1]Deals (investment)'!$C:$C,'[1]Deals (investment)'!$B:$B,$A1295,'[1]Deals (investment)'!$V:$V,BJ$1)</f>
        <v>#VALUE!</v>
      </c>
      <c r="BK1295" s="17" t="e">
        <f>SUMIFS('[1]Deals (investment)'!$C:$C,'[1]Deals (investment)'!$B:$B,$A1295,'[1]Deals (investment)'!$V:$V,BK$1)</f>
        <v>#VALUE!</v>
      </c>
      <c r="BL1295" s="17" t="e">
        <f>SUMIFS('[1]Deals (investment)'!$C:$C,'[1]Deals (investment)'!$B:$B,$A1295,'[1]Deals (investment)'!$V:$V,BL$1)</f>
        <v>#VALUE!</v>
      </c>
      <c r="BM1295" s="17" t="e">
        <f>SUMIFS('[1]Deals (investment)'!$C:$C,'[1]Deals (investment)'!$B:$B,$A1295,'[1]Deals (investment)'!$V:$V,BM$1)</f>
        <v>#VALUE!</v>
      </c>
      <c r="BN1295" s="15"/>
      <c r="BO1295" s="15"/>
      <c r="BP1295" s="22"/>
      <c r="BQ1295" s="15"/>
      <c r="BR1295" s="15"/>
      <c r="BS1295" s="15"/>
      <c r="BT1295" s="15"/>
      <c r="BU1295" s="15"/>
      <c r="BV1295" s="15"/>
      <c r="BW1295" s="15"/>
      <c r="BX1295" s="15"/>
      <c r="BY1295" s="15"/>
      <c r="BZ1295" s="15"/>
      <c r="CA1295" s="15"/>
      <c r="CB1295" s="15"/>
      <c r="CC1295" s="15"/>
      <c r="CD1295" s="15" t="str">
        <f t="shared" si="188"/>
        <v>MSG IT Solutions</v>
      </c>
      <c r="CE1295" s="15"/>
      <c r="CF1295" s="15"/>
      <c r="CG1295" s="15"/>
      <c r="CH1295" s="15"/>
      <c r="CI1295" s="15"/>
      <c r="CJ1295" s="15"/>
    </row>
    <row r="1296" spans="1:118" ht="12.75">
      <c r="A1296" s="15" t="s">
        <v>8681</v>
      </c>
      <c r="B1296" s="15" t="s">
        <v>8682</v>
      </c>
      <c r="C1296" s="15" t="s">
        <v>58</v>
      </c>
      <c r="D1296" s="16">
        <v>2007</v>
      </c>
      <c r="E1296" s="15" t="s">
        <v>59</v>
      </c>
      <c r="F1296" s="15" t="s">
        <v>8683</v>
      </c>
      <c r="G1296" s="15" t="s">
        <v>61</v>
      </c>
      <c r="H1296" s="15"/>
      <c r="I1296" s="15" t="s">
        <v>8684</v>
      </c>
      <c r="J1296" s="15"/>
      <c r="K1296" s="17" t="e">
        <f t="shared" si="178"/>
        <v>#VALUE!</v>
      </c>
      <c r="L1296" s="15"/>
      <c r="M1296" s="18" t="e">
        <f t="shared" si="166"/>
        <v>#VALUE!</v>
      </c>
      <c r="N1296" s="15"/>
      <c r="O1296" s="15"/>
      <c r="P1296" s="15"/>
      <c r="Q1296" s="24" t="e">
        <f ca="1">_xludf.MAXIFS('[1]Deals (investment)'!A:A,'[1]Deals (investment)'!B:B,A1296)</f>
        <v>#NAME?</v>
      </c>
      <c r="R1296" s="15" t="s">
        <v>636</v>
      </c>
      <c r="S1296" s="19">
        <v>1500000</v>
      </c>
      <c r="T1296" s="15" t="s">
        <v>636</v>
      </c>
      <c r="U1296" s="17">
        <v>1500000</v>
      </c>
      <c r="V1296" s="15" t="s">
        <v>8685</v>
      </c>
      <c r="W1296" s="15">
        <v>0</v>
      </c>
      <c r="X1296" s="15" t="s">
        <v>294</v>
      </c>
      <c r="Y1296" s="15" t="s">
        <v>8686</v>
      </c>
      <c r="AB1296" s="20" t="s">
        <v>333</v>
      </c>
      <c r="AC1296" s="27" t="s">
        <v>8687</v>
      </c>
      <c r="AD1296" s="27" t="s">
        <v>8688</v>
      </c>
      <c r="AE1296" s="27" t="s">
        <v>8689</v>
      </c>
      <c r="AF1296" s="27" t="s">
        <v>8690</v>
      </c>
      <c r="AG1296" s="22">
        <f t="shared" ca="1" si="189"/>
        <v>0.74193548387096775</v>
      </c>
      <c r="AH1296" s="15" t="str">
        <f t="shared" si="190"/>
        <v/>
      </c>
      <c r="AI1296" s="22" t="e">
        <f>VLOOKUP(A1296,'[1]Deals (investment)'!$B$2:$Z$1497,1,FALSE)</f>
        <v>#N/A</v>
      </c>
      <c r="AJ1296" s="22" t="e">
        <f>VLOOKUP(A1296,'[1]Deals (investment)'!$B$2:$Z$870,15,FALSE)</f>
        <v>#N/A</v>
      </c>
      <c r="AK1296" s="17" t="e">
        <f>VLOOKUP(A1296,'[1]Deals (Exits)'!B:B,1,FALSE)</f>
        <v>#N/A</v>
      </c>
      <c r="AL1296" s="23">
        <f>VLOOKUP(G1296,[1]Lookups!$V$3:$Y$197,4,FALSE)</f>
        <v>0</v>
      </c>
      <c r="AM1296" s="17" t="str">
        <f>VLOOKUP(X1296,[1]Lookups!$B$3:$C$200,2,FALSE)</f>
        <v>Health &amp; Pharmaceuticals</v>
      </c>
      <c r="AN1296" s="17" t="str">
        <f>VLOOKUP(R1296,[1]Lookups!$H$3:$I$69,2,FALSE)</f>
        <v>1. Grant</v>
      </c>
      <c r="AO1296" s="17" t="str">
        <f>VLOOKUP(T1296,[1]Lookups!$H$3:$I$69,2,FALSE)</f>
        <v>1. Grant</v>
      </c>
      <c r="AP1296" s="17" t="str">
        <f>VLOOKUP(AN1296,[1]Lookups!$N$3:$O$11,2,FALSE)</f>
        <v>Early</v>
      </c>
      <c r="AQ1296" s="18" t="e">
        <f>COUNTIFS('[1]Deals (investment)'!$B:$B,$A1296)</f>
        <v>#VALUE!</v>
      </c>
      <c r="AR1296" s="18" t="e">
        <f>COUNTIFS('[1]Deals (investment)'!$B:$B,$A1296,'[1]Deals (investment)'!$T:$T,$AW$1)+COUNTIFS('[1]Deals (investment)'!$B:$B,$A1296,'[1]Deals (investment)'!$T:$T,$AX$1)+COUNTIFS('[1]Deals (investment)'!$B:$B,$A1296,'[1]Deals (investment)'!$T:$T,$AY$1)</f>
        <v>#VALUE!</v>
      </c>
      <c r="AS1296" s="17" t="e">
        <f>SUMIFS('[1]Deals (investment)'!$C:$C,'[1]Deals (investment)'!$B:$B,$A1296)</f>
        <v>#VALUE!</v>
      </c>
      <c r="AT1296" s="17" t="e">
        <f t="shared" si="179"/>
        <v>#VALUE!</v>
      </c>
      <c r="AU1296" s="18" t="e">
        <f>COUNTIF('[1]Deals (Exits)'!$B:$B,A1296)</f>
        <v>#VALUE!</v>
      </c>
      <c r="AV1296" s="17" t="e">
        <f>SUMIFS('[1]Deals (investment)'!$C:$C,'[1]Deals (investment)'!$B:$B,$A1296,'[1]Deals (investment)'!$T:$T,AV$1)</f>
        <v>#VALUE!</v>
      </c>
      <c r="AW1296" s="17" t="e">
        <f>SUMIFS('[1]Deals (investment)'!$C:$C,'[1]Deals (investment)'!$B:$B,$A1296,'[1]Deals (investment)'!$T:$T,AW$1)</f>
        <v>#VALUE!</v>
      </c>
      <c r="AX1296" s="17" t="e">
        <f>SUMIFS('[1]Deals (investment)'!$C:$C,'[1]Deals (investment)'!$B:$B,$A1296,'[1]Deals (investment)'!$T:$T,AX$1)</f>
        <v>#VALUE!</v>
      </c>
      <c r="AY1296" s="17" t="e">
        <f>SUMIFS('[1]Deals (investment)'!$C:$C,'[1]Deals (investment)'!$B:$B,$A1296,'[1]Deals (investment)'!$T:$T,AY$1)</f>
        <v>#VALUE!</v>
      </c>
      <c r="AZ1296" s="17" t="e">
        <f>SUMIFS('[1]Deals (investment)'!$C:$C,'[1]Deals (investment)'!$B:$B,$A1296,'[1]Deals (investment)'!$T:$T,AZ$1)</f>
        <v>#VALUE!</v>
      </c>
      <c r="BA1296" s="17" t="e">
        <f>SUMIFS('[1]Deals (investment)'!$C:$C,'[1]Deals (investment)'!$B:$B,$A1296,'[1]Deals (investment)'!$T:$T,BA$1)</f>
        <v>#VALUE!</v>
      </c>
      <c r="BB1296" s="17" t="e">
        <f>SUMIFS('[1]Deals (investment)'!$C:$C,'[1]Deals (investment)'!$B:$B,$A1296,'[1]Deals (investment)'!$T:$T,BB$1)</f>
        <v>#VALUE!</v>
      </c>
      <c r="BC1296" s="17" t="e">
        <f>SUMIFS('[1]Deals (Exits)'!$C:$C,'[1]Deals (Exits)'!$B:$B,$A1296)</f>
        <v>#VALUE!</v>
      </c>
      <c r="BD1296" s="17" t="e">
        <f>SUMIFS('[1]Deals (investment)'!$C:$C,'[1]Deals (investment)'!$B:$B,$A1296,'[1]Deals (investment)'!$V:$V,BD$1)</f>
        <v>#VALUE!</v>
      </c>
      <c r="BE1296" s="17" t="e">
        <f>SUMIFS('[1]Deals (investment)'!$C:$C,'[1]Deals (investment)'!$B:$B,$A1296,'[1]Deals (investment)'!$V:$V,BE$1)</f>
        <v>#VALUE!</v>
      </c>
      <c r="BF1296" s="17" t="e">
        <f>SUMIFS('[1]Deals (investment)'!$C:$C,'[1]Deals (investment)'!$B:$B,$A1296,'[1]Deals (investment)'!$V:$V,BF$1)</f>
        <v>#VALUE!</v>
      </c>
      <c r="BG1296" s="17" t="e">
        <f>SUMIFS('[1]Deals (investment)'!$C:$C,'[1]Deals (investment)'!$B:$B,$A1296,'[1]Deals (investment)'!$V:$V,BG$1)</f>
        <v>#VALUE!</v>
      </c>
      <c r="BH1296" s="17" t="e">
        <f>SUMIFS('[1]Deals (investment)'!$C:$C,'[1]Deals (investment)'!$B:$B,$A1296,'[1]Deals (investment)'!$V:$V,BH$1)</f>
        <v>#VALUE!</v>
      </c>
      <c r="BI1296" s="17" t="e">
        <f>SUMIFS('[1]Deals (investment)'!$C:$C,'[1]Deals (investment)'!$B:$B,$A1296,'[1]Deals (investment)'!$V:$V,BI$1)</f>
        <v>#VALUE!</v>
      </c>
      <c r="BJ1296" s="17" t="e">
        <f>SUMIFS('[1]Deals (investment)'!$C:$C,'[1]Deals (investment)'!$B:$B,$A1296,'[1]Deals (investment)'!$V:$V,BJ$1)</f>
        <v>#VALUE!</v>
      </c>
      <c r="BK1296" s="17" t="e">
        <f>SUMIFS('[1]Deals (investment)'!$C:$C,'[1]Deals (investment)'!$B:$B,$A1296,'[1]Deals (investment)'!$V:$V,BK$1)</f>
        <v>#VALUE!</v>
      </c>
      <c r="BL1296" s="17" t="e">
        <f>SUMIFS('[1]Deals (investment)'!$C:$C,'[1]Deals (investment)'!$B:$B,$A1296,'[1]Deals (investment)'!$V:$V,BL$1)</f>
        <v>#VALUE!</v>
      </c>
      <c r="BM1296" s="17" t="e">
        <f>SUMIFS('[1]Deals (investment)'!$C:$C,'[1]Deals (investment)'!$B:$B,$A1296,'[1]Deals (investment)'!$V:$V,BM$1)</f>
        <v>#VALUE!</v>
      </c>
      <c r="BN1296" s="15"/>
      <c r="BO1296" s="15"/>
      <c r="BP1296" s="22"/>
      <c r="BQ1296" s="15"/>
      <c r="BR1296" s="15"/>
      <c r="BS1296" s="15"/>
      <c r="BT1296" s="15"/>
      <c r="BU1296" s="15"/>
      <c r="BV1296" s="15"/>
      <c r="BW1296" s="15"/>
      <c r="BX1296" s="15"/>
      <c r="BY1296" s="15"/>
      <c r="BZ1296" s="15"/>
      <c r="CA1296" s="15"/>
      <c r="CB1296" s="15"/>
      <c r="CC1296" s="15"/>
      <c r="CD1296" s="15" t="str">
        <f t="shared" si="188"/>
        <v>mPedigreemPedigree is the global leader in the use of mobile and web technologies in securing products against faking, counterfeiting and diversionActive</v>
      </c>
      <c r="CE1296" s="15"/>
      <c r="CF1296" s="15"/>
      <c r="CG1296" s="15"/>
      <c r="CH1296" s="15"/>
      <c r="CI1296" s="15"/>
      <c r="CJ1296" s="15"/>
    </row>
    <row r="1297" spans="1:88" ht="25.5">
      <c r="A1297" s="15" t="s">
        <v>8691</v>
      </c>
      <c r="B1297" s="15" t="s">
        <v>8692</v>
      </c>
      <c r="C1297" s="15" t="s">
        <v>58</v>
      </c>
      <c r="D1297" s="16">
        <v>2013</v>
      </c>
      <c r="E1297" s="26" t="s">
        <v>5917</v>
      </c>
      <c r="F1297" s="26"/>
      <c r="G1297" s="26" t="s">
        <v>91</v>
      </c>
      <c r="H1297" s="26"/>
      <c r="I1297" s="15" t="s">
        <v>91</v>
      </c>
      <c r="J1297" s="26"/>
      <c r="K1297" s="17" t="e">
        <f t="shared" si="178"/>
        <v>#VALUE!</v>
      </c>
      <c r="L1297" s="15"/>
      <c r="M1297" s="18" t="e">
        <f t="shared" si="166"/>
        <v>#VALUE!</v>
      </c>
      <c r="N1297" s="15"/>
      <c r="O1297" s="15"/>
      <c r="P1297" s="15"/>
      <c r="Q1297" s="15"/>
      <c r="R1297" s="15"/>
      <c r="S1297" s="19"/>
      <c r="T1297" s="15"/>
      <c r="U1297" s="17"/>
      <c r="V1297" s="15"/>
      <c r="W1297" s="15"/>
      <c r="X1297" s="15" t="s">
        <v>404</v>
      </c>
      <c r="Y1297" s="15" t="s">
        <v>404</v>
      </c>
      <c r="AB1297" s="20" t="s">
        <v>286</v>
      </c>
      <c r="AC1297" s="27" t="s">
        <v>8693</v>
      </c>
      <c r="AD1297" s="27" t="s">
        <v>8694</v>
      </c>
      <c r="AE1297" s="15"/>
      <c r="AF1297" s="27" t="s">
        <v>8695</v>
      </c>
      <c r="AG1297" s="22">
        <f t="shared" si="189"/>
        <v>0.45161290322580644</v>
      </c>
      <c r="AH1297" s="15" t="str">
        <f t="shared" si="190"/>
        <v/>
      </c>
      <c r="AI1297" s="22" t="e">
        <f>VLOOKUP(A1297,'[1]Deals (investment)'!$B$2:$Z$1497,1,FALSE)</f>
        <v>#N/A</v>
      </c>
      <c r="AJ1297" s="22" t="e">
        <f>VLOOKUP(A1297,'[1]Deals (investment)'!$B$2:$Z$870,15,FALSE)</f>
        <v>#N/A</v>
      </c>
      <c r="AK1297" s="17" t="e">
        <f>VLOOKUP(A1297,'[1]Deals (Exits)'!B:B,1,FALSE)</f>
        <v>#N/A</v>
      </c>
      <c r="AL1297" s="23">
        <f>VLOOKUP(G1297,[1]Lookups!$V$3:$Y$197,4,FALSE)</f>
        <v>0</v>
      </c>
      <c r="AM1297" s="17" t="str">
        <f>VLOOKUP(X1297,[1]Lookups!$B$3:$C$200,2,FALSE)</f>
        <v>Other Technologies &amp; Information Technology</v>
      </c>
      <c r="AN1297" s="17" t="e">
        <f>VLOOKUP(R1297,[1]Lookups!$H$3:$I$69,2,FALSE)</f>
        <v>#N/A</v>
      </c>
      <c r="AO1297" s="17" t="e">
        <f>VLOOKUP(T1297,[1]Lookups!$H$3:$I$69,2,FALSE)</f>
        <v>#N/A</v>
      </c>
      <c r="AP1297" s="17" t="e">
        <f>VLOOKUP(AN1297,[1]Lookups!$N$3:$O$11,2,FALSE)</f>
        <v>#N/A</v>
      </c>
      <c r="AQ1297" s="18" t="e">
        <f>COUNTIFS('[1]Deals (investment)'!$B:$B,$A1297)</f>
        <v>#VALUE!</v>
      </c>
      <c r="AR1297" s="18" t="e">
        <f>COUNTIFS('[1]Deals (investment)'!$B:$B,$A1297,'[1]Deals (investment)'!$T:$T,$AW$1)+COUNTIFS('[1]Deals (investment)'!$B:$B,$A1297,'[1]Deals (investment)'!$T:$T,$AX$1)+COUNTIFS('[1]Deals (investment)'!$B:$B,$A1297,'[1]Deals (investment)'!$T:$T,$AY$1)</f>
        <v>#VALUE!</v>
      </c>
      <c r="AS1297" s="17" t="e">
        <f>SUMIFS('[1]Deals (investment)'!$C:$C,'[1]Deals (investment)'!$B:$B,$A1297)</f>
        <v>#VALUE!</v>
      </c>
      <c r="AT1297" s="17" t="e">
        <f t="shared" si="179"/>
        <v>#VALUE!</v>
      </c>
      <c r="AU1297" s="18" t="e">
        <f>COUNTIF('[1]Deals (Exits)'!$B:$B,A1297)</f>
        <v>#VALUE!</v>
      </c>
      <c r="AV1297" s="17" t="e">
        <f>SUMIFS('[1]Deals (investment)'!$C:$C,'[1]Deals (investment)'!$B:$B,$A1297,'[1]Deals (investment)'!$T:$T,AV$1)</f>
        <v>#VALUE!</v>
      </c>
      <c r="AW1297" s="17" t="e">
        <f>SUMIFS('[1]Deals (investment)'!$C:$C,'[1]Deals (investment)'!$B:$B,$A1297,'[1]Deals (investment)'!$T:$T,AW$1)</f>
        <v>#VALUE!</v>
      </c>
      <c r="AX1297" s="17" t="e">
        <f>SUMIFS('[1]Deals (investment)'!$C:$C,'[1]Deals (investment)'!$B:$B,$A1297,'[1]Deals (investment)'!$T:$T,AX$1)</f>
        <v>#VALUE!</v>
      </c>
      <c r="AY1297" s="17" t="e">
        <f>SUMIFS('[1]Deals (investment)'!$C:$C,'[1]Deals (investment)'!$B:$B,$A1297,'[1]Deals (investment)'!$T:$T,AY$1)</f>
        <v>#VALUE!</v>
      </c>
      <c r="AZ1297" s="17" t="e">
        <f>SUMIFS('[1]Deals (investment)'!$C:$C,'[1]Deals (investment)'!$B:$B,$A1297,'[1]Deals (investment)'!$T:$T,AZ$1)</f>
        <v>#VALUE!</v>
      </c>
      <c r="BA1297" s="17" t="e">
        <f>SUMIFS('[1]Deals (investment)'!$C:$C,'[1]Deals (investment)'!$B:$B,$A1297,'[1]Deals (investment)'!$T:$T,BA$1)</f>
        <v>#VALUE!</v>
      </c>
      <c r="BB1297" s="17" t="e">
        <f>SUMIFS('[1]Deals (investment)'!$C:$C,'[1]Deals (investment)'!$B:$B,$A1297,'[1]Deals (investment)'!$T:$T,BB$1)</f>
        <v>#VALUE!</v>
      </c>
      <c r="BC1297" s="17" t="e">
        <f>SUMIFS('[1]Deals (Exits)'!$C:$C,'[1]Deals (Exits)'!$B:$B,$A1297)</f>
        <v>#VALUE!</v>
      </c>
      <c r="BD1297" s="17" t="e">
        <f>SUMIFS('[1]Deals (investment)'!$C:$C,'[1]Deals (investment)'!$B:$B,$A1297,'[1]Deals (investment)'!$V:$V,BD$1)</f>
        <v>#VALUE!</v>
      </c>
      <c r="BE1297" s="17" t="e">
        <f>SUMIFS('[1]Deals (investment)'!$C:$C,'[1]Deals (investment)'!$B:$B,$A1297,'[1]Deals (investment)'!$V:$V,BE$1)</f>
        <v>#VALUE!</v>
      </c>
      <c r="BF1297" s="17" t="e">
        <f>SUMIFS('[1]Deals (investment)'!$C:$C,'[1]Deals (investment)'!$B:$B,$A1297,'[1]Deals (investment)'!$V:$V,BF$1)</f>
        <v>#VALUE!</v>
      </c>
      <c r="BG1297" s="17" t="e">
        <f>SUMIFS('[1]Deals (investment)'!$C:$C,'[1]Deals (investment)'!$B:$B,$A1297,'[1]Deals (investment)'!$V:$V,BG$1)</f>
        <v>#VALUE!</v>
      </c>
      <c r="BH1297" s="17" t="e">
        <f>SUMIFS('[1]Deals (investment)'!$C:$C,'[1]Deals (investment)'!$B:$B,$A1297,'[1]Deals (investment)'!$V:$V,BH$1)</f>
        <v>#VALUE!</v>
      </c>
      <c r="BI1297" s="17" t="e">
        <f>SUMIFS('[1]Deals (investment)'!$C:$C,'[1]Deals (investment)'!$B:$B,$A1297,'[1]Deals (investment)'!$V:$V,BI$1)</f>
        <v>#VALUE!</v>
      </c>
      <c r="BJ1297" s="17" t="e">
        <f>SUMIFS('[1]Deals (investment)'!$C:$C,'[1]Deals (investment)'!$B:$B,$A1297,'[1]Deals (investment)'!$V:$V,BJ$1)</f>
        <v>#VALUE!</v>
      </c>
      <c r="BK1297" s="17" t="e">
        <f>SUMIFS('[1]Deals (investment)'!$C:$C,'[1]Deals (investment)'!$B:$B,$A1297,'[1]Deals (investment)'!$V:$V,BK$1)</f>
        <v>#VALUE!</v>
      </c>
      <c r="BL1297" s="17" t="e">
        <f>SUMIFS('[1]Deals (investment)'!$C:$C,'[1]Deals (investment)'!$B:$B,$A1297,'[1]Deals (investment)'!$V:$V,BL$1)</f>
        <v>#VALUE!</v>
      </c>
      <c r="BM1297" s="17" t="e">
        <f>SUMIFS('[1]Deals (investment)'!$C:$C,'[1]Deals (investment)'!$B:$B,$A1297,'[1]Deals (investment)'!$V:$V,BM$1)</f>
        <v>#VALUE!</v>
      </c>
      <c r="BN1297" s="15"/>
      <c r="BO1297" s="15"/>
      <c r="BP1297" s="22"/>
      <c r="BQ1297" s="15"/>
      <c r="BR1297" s="15"/>
      <c r="BS1297" s="15"/>
      <c r="BT1297" s="15"/>
      <c r="BU1297" s="15"/>
      <c r="BV1297" s="15"/>
      <c r="BW1297" s="15"/>
      <c r="BX1297" s="15"/>
      <c r="BY1297" s="15"/>
      <c r="BZ1297" s="15"/>
      <c r="CA1297" s="15"/>
      <c r="CB1297" s="15"/>
      <c r="CC1297" s="15"/>
      <c r="CD1297" s="15" t="str">
        <f t="shared" si="188"/>
        <v>Mshtarii InvestmentsMshtarii Investments is a software developmement house with its original and primary core offering focused on web and mobile communications platforms.Active</v>
      </c>
      <c r="CE1297" s="15"/>
      <c r="CF1297" s="15"/>
      <c r="CG1297" s="15"/>
      <c r="CH1297" s="15"/>
      <c r="CI1297" s="15"/>
      <c r="CJ1297" s="15"/>
    </row>
    <row r="1298" spans="1:88" ht="12.75">
      <c r="A1298" s="15" t="s">
        <v>8696</v>
      </c>
      <c r="B1298" s="15"/>
      <c r="C1298" s="15"/>
      <c r="D1298" s="16"/>
      <c r="E1298" s="26"/>
      <c r="F1298" s="26"/>
      <c r="G1298" s="26"/>
      <c r="H1298" s="26"/>
      <c r="I1298" s="15"/>
      <c r="J1298" s="26"/>
      <c r="K1298" s="17" t="e">
        <f t="shared" si="178"/>
        <v>#VALUE!</v>
      </c>
      <c r="L1298" s="15"/>
      <c r="M1298" s="18" t="e">
        <f t="shared" si="166"/>
        <v>#VALUE!</v>
      </c>
      <c r="N1298" s="15"/>
      <c r="O1298" s="15"/>
      <c r="P1298" s="15"/>
      <c r="Q1298" s="24" t="e">
        <f ca="1">_xludf.MAXIFS('[1]Deals (investment)'!A:A,'[1]Deals (investment)'!B:B,A1298)</f>
        <v>#NAME?</v>
      </c>
      <c r="R1298" s="15"/>
      <c r="S1298" s="19"/>
      <c r="T1298" s="15"/>
      <c r="U1298" s="17"/>
      <c r="V1298" s="15"/>
      <c r="W1298" s="15"/>
      <c r="X1298" s="15"/>
      <c r="Y1298" s="15"/>
      <c r="AB1298" s="20"/>
      <c r="AC1298" s="15"/>
      <c r="AD1298" s="15"/>
      <c r="AE1298" s="15"/>
      <c r="AF1298" s="15"/>
      <c r="AG1298" s="22">
        <f t="shared" ca="1" si="189"/>
        <v>9.6774193548387094E-2</v>
      </c>
      <c r="AH1298" s="15" t="str">
        <f t="shared" si="190"/>
        <v/>
      </c>
      <c r="AI1298" s="22" t="e">
        <f>VLOOKUP(A1298,'[1]Deals (investment)'!$B$2:$Z$1497,1,FALSE)</f>
        <v>#N/A</v>
      </c>
      <c r="AJ1298" s="22" t="e">
        <f>VLOOKUP(A1298,'[1]Deals (investment)'!$B$2:$Z$870,15,FALSE)</f>
        <v>#N/A</v>
      </c>
      <c r="AK1298" s="17" t="e">
        <f>VLOOKUP(A1298,'[1]Deals (Exits)'!B:B,1,FALSE)</f>
        <v>#N/A</v>
      </c>
      <c r="AL1298" s="23" t="e">
        <f>VLOOKUP(G1298,[1]Lookups!$V$3:$Y$197,4,FALSE)</f>
        <v>#N/A</v>
      </c>
      <c r="AM1298" s="17" t="e">
        <f>VLOOKUP(X1298,[1]Lookups!$B$3:$C$200,2,FALSE)</f>
        <v>#N/A</v>
      </c>
      <c r="AN1298" s="17" t="e">
        <f>VLOOKUP(R1298,[1]Lookups!$H$3:$I$69,2,FALSE)</f>
        <v>#N/A</v>
      </c>
      <c r="AO1298" s="17" t="e">
        <f>VLOOKUP(T1298,[1]Lookups!$H$3:$I$69,2,FALSE)</f>
        <v>#N/A</v>
      </c>
      <c r="AP1298" s="17" t="e">
        <f>VLOOKUP(AN1298,[1]Lookups!$N$3:$O$11,2,FALSE)</f>
        <v>#N/A</v>
      </c>
      <c r="AQ1298" s="18" t="e">
        <f>COUNTIFS('[1]Deals (investment)'!$B:$B,$A1298)</f>
        <v>#VALUE!</v>
      </c>
      <c r="AR1298" s="18" t="e">
        <f>COUNTIFS('[1]Deals (investment)'!$B:$B,$A1298,'[1]Deals (investment)'!$T:$T,$AW$1)+COUNTIFS('[1]Deals (investment)'!$B:$B,$A1298,'[1]Deals (investment)'!$T:$T,$AX$1)+COUNTIFS('[1]Deals (investment)'!$B:$B,$A1298,'[1]Deals (investment)'!$T:$T,$AY$1)</f>
        <v>#VALUE!</v>
      </c>
      <c r="AS1298" s="17" t="e">
        <f>SUMIFS('[1]Deals (investment)'!$C:$C,'[1]Deals (investment)'!$B:$B,$A1298)</f>
        <v>#VALUE!</v>
      </c>
      <c r="AT1298" s="17" t="e">
        <f t="shared" si="179"/>
        <v>#VALUE!</v>
      </c>
      <c r="AU1298" s="18" t="e">
        <f>COUNTIF('[1]Deals (Exits)'!$B:$B,A1298)</f>
        <v>#VALUE!</v>
      </c>
      <c r="AV1298" s="17" t="e">
        <f>SUMIFS('[1]Deals (investment)'!$C:$C,'[1]Deals (investment)'!$B:$B,$A1298,'[1]Deals (investment)'!$T:$T,AV$1)</f>
        <v>#VALUE!</v>
      </c>
      <c r="AW1298" s="17" t="e">
        <f>SUMIFS('[1]Deals (investment)'!$C:$C,'[1]Deals (investment)'!$B:$B,$A1298,'[1]Deals (investment)'!$T:$T,AW$1)</f>
        <v>#VALUE!</v>
      </c>
      <c r="AX1298" s="17" t="e">
        <f>SUMIFS('[1]Deals (investment)'!$C:$C,'[1]Deals (investment)'!$B:$B,$A1298,'[1]Deals (investment)'!$T:$T,AX$1)</f>
        <v>#VALUE!</v>
      </c>
      <c r="AY1298" s="17" t="e">
        <f>SUMIFS('[1]Deals (investment)'!$C:$C,'[1]Deals (investment)'!$B:$B,$A1298,'[1]Deals (investment)'!$T:$T,AY$1)</f>
        <v>#VALUE!</v>
      </c>
      <c r="AZ1298" s="17" t="e">
        <f>SUMIFS('[1]Deals (investment)'!$C:$C,'[1]Deals (investment)'!$B:$B,$A1298,'[1]Deals (investment)'!$T:$T,AZ$1)</f>
        <v>#VALUE!</v>
      </c>
      <c r="BA1298" s="17" t="e">
        <f>SUMIFS('[1]Deals (investment)'!$C:$C,'[1]Deals (investment)'!$B:$B,$A1298,'[1]Deals (investment)'!$T:$T,BA$1)</f>
        <v>#VALUE!</v>
      </c>
      <c r="BB1298" s="17" t="e">
        <f>SUMIFS('[1]Deals (investment)'!$C:$C,'[1]Deals (investment)'!$B:$B,$A1298,'[1]Deals (investment)'!$T:$T,BB$1)</f>
        <v>#VALUE!</v>
      </c>
      <c r="BC1298" s="17" t="e">
        <f>SUMIFS('[1]Deals (Exits)'!$C:$C,'[1]Deals (Exits)'!$B:$B,$A1298)</f>
        <v>#VALUE!</v>
      </c>
      <c r="BD1298" s="17" t="e">
        <f>SUMIFS('[1]Deals (investment)'!$C:$C,'[1]Deals (investment)'!$B:$B,$A1298,'[1]Deals (investment)'!$V:$V,BD$1)</f>
        <v>#VALUE!</v>
      </c>
      <c r="BE1298" s="17" t="e">
        <f>SUMIFS('[1]Deals (investment)'!$C:$C,'[1]Deals (investment)'!$B:$B,$A1298,'[1]Deals (investment)'!$V:$V,BE$1)</f>
        <v>#VALUE!</v>
      </c>
      <c r="BF1298" s="17" t="e">
        <f>SUMIFS('[1]Deals (investment)'!$C:$C,'[1]Deals (investment)'!$B:$B,$A1298,'[1]Deals (investment)'!$V:$V,BF$1)</f>
        <v>#VALUE!</v>
      </c>
      <c r="BG1298" s="17" t="e">
        <f>SUMIFS('[1]Deals (investment)'!$C:$C,'[1]Deals (investment)'!$B:$B,$A1298,'[1]Deals (investment)'!$V:$V,BG$1)</f>
        <v>#VALUE!</v>
      </c>
      <c r="BH1298" s="17" t="e">
        <f>SUMIFS('[1]Deals (investment)'!$C:$C,'[1]Deals (investment)'!$B:$B,$A1298,'[1]Deals (investment)'!$V:$V,BH$1)</f>
        <v>#VALUE!</v>
      </c>
      <c r="BI1298" s="17" t="e">
        <f>SUMIFS('[1]Deals (investment)'!$C:$C,'[1]Deals (investment)'!$B:$B,$A1298,'[1]Deals (investment)'!$V:$V,BI$1)</f>
        <v>#VALUE!</v>
      </c>
      <c r="BJ1298" s="17" t="e">
        <f>SUMIFS('[1]Deals (investment)'!$C:$C,'[1]Deals (investment)'!$B:$B,$A1298,'[1]Deals (investment)'!$V:$V,BJ$1)</f>
        <v>#VALUE!</v>
      </c>
      <c r="BK1298" s="17" t="e">
        <f>SUMIFS('[1]Deals (investment)'!$C:$C,'[1]Deals (investment)'!$B:$B,$A1298,'[1]Deals (investment)'!$V:$V,BK$1)</f>
        <v>#VALUE!</v>
      </c>
      <c r="BL1298" s="17" t="e">
        <f>SUMIFS('[1]Deals (investment)'!$C:$C,'[1]Deals (investment)'!$B:$B,$A1298,'[1]Deals (investment)'!$V:$V,BL$1)</f>
        <v>#VALUE!</v>
      </c>
      <c r="BM1298" s="17" t="e">
        <f>SUMIFS('[1]Deals (investment)'!$C:$C,'[1]Deals (investment)'!$B:$B,$A1298,'[1]Deals (investment)'!$V:$V,BM$1)</f>
        <v>#VALUE!</v>
      </c>
      <c r="BN1298" s="15"/>
      <c r="BO1298" s="15"/>
      <c r="BP1298" s="22"/>
      <c r="BQ1298" s="15"/>
      <c r="BR1298" s="15"/>
      <c r="BS1298" s="15"/>
      <c r="BT1298" s="15"/>
      <c r="BU1298" s="15"/>
      <c r="BV1298" s="15"/>
      <c r="BW1298" s="15"/>
      <c r="BX1298" s="15"/>
      <c r="BY1298" s="15"/>
      <c r="BZ1298" s="15"/>
      <c r="CA1298" s="15"/>
      <c r="CB1298" s="15"/>
      <c r="CC1298" s="15"/>
      <c r="CD1298" s="15" t="str">
        <f t="shared" si="188"/>
        <v>Mthombo Consulting</v>
      </c>
      <c r="CE1298" s="15"/>
      <c r="CF1298" s="15"/>
      <c r="CG1298" s="15"/>
      <c r="CH1298" s="15"/>
      <c r="CI1298" s="15"/>
      <c r="CJ1298" s="15"/>
    </row>
    <row r="1299" spans="1:88" ht="12.75">
      <c r="A1299" s="15" t="s">
        <v>8697</v>
      </c>
      <c r="B1299" s="15" t="s">
        <v>8698</v>
      </c>
      <c r="C1299" s="15"/>
      <c r="D1299" s="16">
        <v>2015</v>
      </c>
      <c r="E1299" s="15" t="s">
        <v>8699</v>
      </c>
      <c r="F1299" s="15"/>
      <c r="G1299" s="15"/>
      <c r="H1299" s="15"/>
      <c r="I1299" s="15"/>
      <c r="J1299" s="15"/>
      <c r="K1299" s="17" t="e">
        <f t="shared" si="178"/>
        <v>#VALUE!</v>
      </c>
      <c r="L1299" s="15"/>
      <c r="M1299" s="18" t="e">
        <f t="shared" si="166"/>
        <v>#VALUE!</v>
      </c>
      <c r="N1299" s="15"/>
      <c r="O1299" s="15"/>
      <c r="P1299" s="15"/>
      <c r="Q1299" s="15"/>
      <c r="R1299" s="15"/>
      <c r="S1299" s="19"/>
      <c r="T1299" s="15"/>
      <c r="U1299" s="17"/>
      <c r="V1299" s="15" t="s">
        <v>8700</v>
      </c>
      <c r="W1299" s="15"/>
      <c r="X1299" s="15" t="s">
        <v>404</v>
      </c>
      <c r="Y1299" s="15" t="s">
        <v>8701</v>
      </c>
      <c r="AB1299" s="20"/>
      <c r="AC1299" s="21" t="s">
        <v>8702</v>
      </c>
      <c r="AD1299" s="21" t="s">
        <v>8703</v>
      </c>
      <c r="AE1299" s="21" t="s">
        <v>8704</v>
      </c>
      <c r="AF1299" s="21" t="s">
        <v>8705</v>
      </c>
      <c r="AG1299" s="22">
        <f t="shared" si="189"/>
        <v>0.38709677419354838</v>
      </c>
      <c r="AH1299" s="15" t="e">
        <f t="shared" si="190"/>
        <v>#VALUE!</v>
      </c>
      <c r="AI1299" s="22" t="e">
        <f>VLOOKUP(A1299,'[1]Deals (investment)'!$B$2:$Z$1497,1,FALSE)</f>
        <v>#N/A</v>
      </c>
      <c r="AJ1299" s="22" t="e">
        <f>VLOOKUP(A1299,'[1]Deals (investment)'!$B$2:$Z$870,15,FALSE)</f>
        <v>#N/A</v>
      </c>
      <c r="AK1299" s="17" t="e">
        <f>VLOOKUP(A1299,'[1]Deals (Exits)'!B:B,1,FALSE)</f>
        <v>#N/A</v>
      </c>
      <c r="AL1299" s="23" t="e">
        <f>VLOOKUP(G1299,[1]Lookups!$V$3:$Y$197,4,FALSE)</f>
        <v>#N/A</v>
      </c>
      <c r="AM1299" s="17" t="str">
        <f>VLOOKUP(X1299,[1]Lookups!$B$3:$C$200,2,FALSE)</f>
        <v>Other Technologies &amp; Information Technology</v>
      </c>
      <c r="AN1299" s="17" t="e">
        <f>VLOOKUP(R1299,[1]Lookups!$H$3:$I$69,2,FALSE)</f>
        <v>#N/A</v>
      </c>
      <c r="AO1299" s="17" t="e">
        <f>VLOOKUP(T1299,[1]Lookups!$H$3:$I$69,2,FALSE)</f>
        <v>#N/A</v>
      </c>
      <c r="AP1299" s="17" t="e">
        <f>VLOOKUP(AN1299,[1]Lookups!$N$3:$O$11,2,FALSE)</f>
        <v>#N/A</v>
      </c>
      <c r="AQ1299" s="18" t="e">
        <f>COUNTIFS('[1]Deals (investment)'!$B:$B,$A1299)</f>
        <v>#VALUE!</v>
      </c>
      <c r="AR1299" s="18" t="e">
        <f>COUNTIFS('[1]Deals (investment)'!$B:$B,$A1299,'[1]Deals (investment)'!$T:$T,$AW$1)+COUNTIFS('[1]Deals (investment)'!$B:$B,$A1299,'[1]Deals (investment)'!$T:$T,$AX$1)+COUNTIFS('[1]Deals (investment)'!$B:$B,$A1299,'[1]Deals (investment)'!$T:$T,$AY$1)</f>
        <v>#VALUE!</v>
      </c>
      <c r="AS1299" s="17" t="e">
        <f>SUMIFS('[1]Deals (investment)'!$C:$C,'[1]Deals (investment)'!$B:$B,$A1299)</f>
        <v>#VALUE!</v>
      </c>
      <c r="AT1299" s="17" t="e">
        <f t="shared" si="179"/>
        <v>#VALUE!</v>
      </c>
      <c r="AU1299" s="18" t="e">
        <f>COUNTIF('[1]Deals (Exits)'!$B:$B,A1299)</f>
        <v>#VALUE!</v>
      </c>
      <c r="AV1299" s="17" t="e">
        <f>SUMIFS('[1]Deals (investment)'!$C:$C,'[1]Deals (investment)'!$B:$B,$A1299,'[1]Deals (investment)'!$T:$T,AV$1)</f>
        <v>#VALUE!</v>
      </c>
      <c r="AW1299" s="17" t="e">
        <f>SUMIFS('[1]Deals (investment)'!$C:$C,'[1]Deals (investment)'!$B:$B,$A1299,'[1]Deals (investment)'!$T:$T,AW$1)</f>
        <v>#VALUE!</v>
      </c>
      <c r="AX1299" s="17" t="e">
        <f>SUMIFS('[1]Deals (investment)'!$C:$C,'[1]Deals (investment)'!$B:$B,$A1299,'[1]Deals (investment)'!$T:$T,AX$1)</f>
        <v>#VALUE!</v>
      </c>
      <c r="AY1299" s="17" t="e">
        <f>SUMIFS('[1]Deals (investment)'!$C:$C,'[1]Deals (investment)'!$B:$B,$A1299,'[1]Deals (investment)'!$T:$T,AY$1)</f>
        <v>#VALUE!</v>
      </c>
      <c r="AZ1299" s="17" t="e">
        <f>SUMIFS('[1]Deals (investment)'!$C:$C,'[1]Deals (investment)'!$B:$B,$A1299,'[1]Deals (investment)'!$T:$T,AZ$1)</f>
        <v>#VALUE!</v>
      </c>
      <c r="BA1299" s="17" t="e">
        <f>SUMIFS('[1]Deals (investment)'!$C:$C,'[1]Deals (investment)'!$B:$B,$A1299,'[1]Deals (investment)'!$T:$T,BA$1)</f>
        <v>#VALUE!</v>
      </c>
      <c r="BB1299" s="17" t="e">
        <f>SUMIFS('[1]Deals (investment)'!$C:$C,'[1]Deals (investment)'!$B:$B,$A1299,'[1]Deals (investment)'!$T:$T,BB$1)</f>
        <v>#VALUE!</v>
      </c>
      <c r="BC1299" s="17" t="e">
        <f>SUMIFS('[1]Deals (Exits)'!$C:$C,'[1]Deals (Exits)'!$B:$B,$A1299)</f>
        <v>#VALUE!</v>
      </c>
      <c r="BD1299" s="17" t="e">
        <f>SUMIFS('[1]Deals (investment)'!$C:$C,'[1]Deals (investment)'!$B:$B,$A1299,'[1]Deals (investment)'!$V:$V,BD$1)</f>
        <v>#VALUE!</v>
      </c>
      <c r="BE1299" s="17" t="e">
        <f>SUMIFS('[1]Deals (investment)'!$C:$C,'[1]Deals (investment)'!$B:$B,$A1299,'[1]Deals (investment)'!$V:$V,BE$1)</f>
        <v>#VALUE!</v>
      </c>
      <c r="BF1299" s="17" t="e">
        <f>SUMIFS('[1]Deals (investment)'!$C:$C,'[1]Deals (investment)'!$B:$B,$A1299,'[1]Deals (investment)'!$V:$V,BF$1)</f>
        <v>#VALUE!</v>
      </c>
      <c r="BG1299" s="17" t="e">
        <f>SUMIFS('[1]Deals (investment)'!$C:$C,'[1]Deals (investment)'!$B:$B,$A1299,'[1]Deals (investment)'!$V:$V,BG$1)</f>
        <v>#VALUE!</v>
      </c>
      <c r="BH1299" s="17" t="e">
        <f>SUMIFS('[1]Deals (investment)'!$C:$C,'[1]Deals (investment)'!$B:$B,$A1299,'[1]Deals (investment)'!$V:$V,BH$1)</f>
        <v>#VALUE!</v>
      </c>
      <c r="BI1299" s="17" t="e">
        <f>SUMIFS('[1]Deals (investment)'!$C:$C,'[1]Deals (investment)'!$B:$B,$A1299,'[1]Deals (investment)'!$V:$V,BI$1)</f>
        <v>#VALUE!</v>
      </c>
      <c r="BJ1299" s="17" t="e">
        <f>SUMIFS('[1]Deals (investment)'!$C:$C,'[1]Deals (investment)'!$B:$B,$A1299,'[1]Deals (investment)'!$V:$V,BJ$1)</f>
        <v>#VALUE!</v>
      </c>
      <c r="BK1299" s="17" t="e">
        <f>SUMIFS('[1]Deals (investment)'!$C:$C,'[1]Deals (investment)'!$B:$B,$A1299,'[1]Deals (investment)'!$V:$V,BK$1)</f>
        <v>#VALUE!</v>
      </c>
      <c r="BL1299" s="17" t="e">
        <f>SUMIFS('[1]Deals (investment)'!$C:$C,'[1]Deals (investment)'!$B:$B,$A1299,'[1]Deals (investment)'!$V:$V,BL$1)</f>
        <v>#VALUE!</v>
      </c>
      <c r="BM1299" s="17" t="e">
        <f>SUMIFS('[1]Deals (investment)'!$C:$C,'[1]Deals (investment)'!$B:$B,$A1299,'[1]Deals (investment)'!$V:$V,BM$1)</f>
        <v>#VALUE!</v>
      </c>
      <c r="BN1299" s="15"/>
      <c r="BO1299" s="15"/>
      <c r="BP1299" s="22"/>
      <c r="BQ1299" s="15"/>
      <c r="BR1299" s="15"/>
      <c r="BS1299" s="15"/>
      <c r="BT1299" s="15"/>
      <c r="BU1299" s="15"/>
      <c r="BV1299" s="15"/>
      <c r="BW1299" s="15"/>
      <c r="BX1299" s="15"/>
      <c r="BY1299" s="15"/>
      <c r="BZ1299" s="15"/>
      <c r="CA1299" s="15"/>
      <c r="CB1299" s="15"/>
      <c r="CC1299" s="15"/>
      <c r="CD1299" s="15" t="str">
        <f t="shared" si="188"/>
        <v>MtickmTick est une plateforme d'achat de tickets de cars en Côte d'Ivoire. Les ventes sont multi-canal : web, mobile, call center et point de ventes physiques. mTick est une contraction du terme mobile-ticket qui correspond à une dématérialisation du ticket papier vers un ticket électronique (e-ticketing).</v>
      </c>
      <c r="CE1299" s="15"/>
      <c r="CF1299" s="15"/>
      <c r="CG1299" s="15"/>
      <c r="CH1299" s="15"/>
      <c r="CI1299" s="15"/>
      <c r="CJ1299" s="15"/>
    </row>
    <row r="1300" spans="1:88" ht="12.75">
      <c r="A1300" s="15" t="s">
        <v>8706</v>
      </c>
      <c r="B1300" s="15"/>
      <c r="C1300" s="15" t="s">
        <v>58</v>
      </c>
      <c r="D1300" s="16"/>
      <c r="E1300" s="15"/>
      <c r="F1300" s="15"/>
      <c r="G1300" s="15"/>
      <c r="H1300" s="15"/>
      <c r="I1300" s="15"/>
      <c r="J1300" s="15"/>
      <c r="K1300" s="17" t="e">
        <f t="shared" si="178"/>
        <v>#VALUE!</v>
      </c>
      <c r="L1300" s="15"/>
      <c r="M1300" s="18" t="e">
        <f t="shared" si="166"/>
        <v>#VALUE!</v>
      </c>
      <c r="N1300" s="15"/>
      <c r="O1300" s="15"/>
      <c r="P1300" s="15"/>
      <c r="Q1300" s="15"/>
      <c r="R1300" s="15"/>
      <c r="S1300" s="19"/>
      <c r="T1300" s="15"/>
      <c r="U1300" s="17"/>
      <c r="V1300" s="15"/>
      <c r="W1300" s="15"/>
      <c r="X1300" s="15"/>
      <c r="Y1300" s="15"/>
      <c r="AB1300" s="20"/>
      <c r="AC1300" s="15"/>
      <c r="AD1300" s="15"/>
      <c r="AE1300" s="15"/>
      <c r="AF1300" s="15"/>
      <c r="AG1300" s="22">
        <f t="shared" si="189"/>
        <v>9.6774193548387094E-2</v>
      </c>
      <c r="AH1300" s="15" t="str">
        <f t="shared" si="190"/>
        <v/>
      </c>
      <c r="AI1300" s="22" t="e">
        <f>VLOOKUP(A1300,'[1]Deals (investment)'!$B$2:$Z$1497,1,FALSE)</f>
        <v>#N/A</v>
      </c>
      <c r="AJ1300" s="22" t="e">
        <f>VLOOKUP(A1300,'[1]Deals (investment)'!$B$2:$Z$870,15,FALSE)</f>
        <v>#N/A</v>
      </c>
      <c r="AK1300" s="17" t="e">
        <f>VLOOKUP(A1300,'[1]Deals (Exits)'!B:B,1,FALSE)</f>
        <v>#N/A</v>
      </c>
      <c r="AL1300" s="23" t="e">
        <f>VLOOKUP(G1300,[1]Lookups!$V$3:$Y$197,4,FALSE)</f>
        <v>#N/A</v>
      </c>
      <c r="AM1300" s="17" t="e">
        <f>VLOOKUP(X1300,[1]Lookups!$B$3:$C$200,2,FALSE)</f>
        <v>#N/A</v>
      </c>
      <c r="AN1300" s="17" t="e">
        <f>VLOOKUP(R1300,[1]Lookups!$H$3:$I$69,2,FALSE)</f>
        <v>#N/A</v>
      </c>
      <c r="AO1300" s="17" t="e">
        <f>VLOOKUP(T1300,[1]Lookups!$H$3:$I$69,2,FALSE)</f>
        <v>#N/A</v>
      </c>
      <c r="AP1300" s="17" t="e">
        <f>VLOOKUP(AN1300,[1]Lookups!$N$3:$O$11,2,FALSE)</f>
        <v>#N/A</v>
      </c>
      <c r="AQ1300" s="18" t="e">
        <f>COUNTIFS('[1]Deals (investment)'!$B:$B,$A1300)</f>
        <v>#VALUE!</v>
      </c>
      <c r="AR1300" s="18" t="e">
        <f>COUNTIFS('[1]Deals (investment)'!$B:$B,$A1300,'[1]Deals (investment)'!$T:$T,$AW$1)+COUNTIFS('[1]Deals (investment)'!$B:$B,$A1300,'[1]Deals (investment)'!$T:$T,$AX$1)+COUNTIFS('[1]Deals (investment)'!$B:$B,$A1300,'[1]Deals (investment)'!$T:$T,$AY$1)</f>
        <v>#VALUE!</v>
      </c>
      <c r="AS1300" s="17" t="e">
        <f>SUMIFS('[1]Deals (investment)'!$C:$C,'[1]Deals (investment)'!$B:$B,$A1300)</f>
        <v>#VALUE!</v>
      </c>
      <c r="AT1300" s="17" t="e">
        <f t="shared" si="179"/>
        <v>#VALUE!</v>
      </c>
      <c r="AU1300" s="18" t="e">
        <f>COUNTIF('[1]Deals (Exits)'!$B:$B,A1300)</f>
        <v>#VALUE!</v>
      </c>
      <c r="AV1300" s="17" t="e">
        <f>SUMIFS('[1]Deals (investment)'!$C:$C,'[1]Deals (investment)'!$B:$B,$A1300,'[1]Deals (investment)'!$T:$T,AV$1)</f>
        <v>#VALUE!</v>
      </c>
      <c r="AW1300" s="17" t="e">
        <f>SUMIFS('[1]Deals (investment)'!$C:$C,'[1]Deals (investment)'!$B:$B,$A1300,'[1]Deals (investment)'!$T:$T,AW$1)</f>
        <v>#VALUE!</v>
      </c>
      <c r="AX1300" s="17" t="e">
        <f>SUMIFS('[1]Deals (investment)'!$C:$C,'[1]Deals (investment)'!$B:$B,$A1300,'[1]Deals (investment)'!$T:$T,AX$1)</f>
        <v>#VALUE!</v>
      </c>
      <c r="AY1300" s="17" t="e">
        <f>SUMIFS('[1]Deals (investment)'!$C:$C,'[1]Deals (investment)'!$B:$B,$A1300,'[1]Deals (investment)'!$T:$T,AY$1)</f>
        <v>#VALUE!</v>
      </c>
      <c r="AZ1300" s="17" t="e">
        <f>SUMIFS('[1]Deals (investment)'!$C:$C,'[1]Deals (investment)'!$B:$B,$A1300,'[1]Deals (investment)'!$T:$T,AZ$1)</f>
        <v>#VALUE!</v>
      </c>
      <c r="BA1300" s="17" t="e">
        <f>SUMIFS('[1]Deals (investment)'!$C:$C,'[1]Deals (investment)'!$B:$B,$A1300,'[1]Deals (investment)'!$T:$T,BA$1)</f>
        <v>#VALUE!</v>
      </c>
      <c r="BB1300" s="17" t="e">
        <f>SUMIFS('[1]Deals (investment)'!$C:$C,'[1]Deals (investment)'!$B:$B,$A1300,'[1]Deals (investment)'!$T:$T,BB$1)</f>
        <v>#VALUE!</v>
      </c>
      <c r="BC1300" s="17" t="e">
        <f>SUMIFS('[1]Deals (Exits)'!$C:$C,'[1]Deals (Exits)'!$B:$B,$A1300)</f>
        <v>#VALUE!</v>
      </c>
      <c r="BD1300" s="17" t="e">
        <f>SUMIFS('[1]Deals (investment)'!$C:$C,'[1]Deals (investment)'!$B:$B,$A1300,'[1]Deals (investment)'!$V:$V,BD$1)</f>
        <v>#VALUE!</v>
      </c>
      <c r="BE1300" s="17" t="e">
        <f>SUMIFS('[1]Deals (investment)'!$C:$C,'[1]Deals (investment)'!$B:$B,$A1300,'[1]Deals (investment)'!$V:$V,BE$1)</f>
        <v>#VALUE!</v>
      </c>
      <c r="BF1300" s="17" t="e">
        <f>SUMIFS('[1]Deals (investment)'!$C:$C,'[1]Deals (investment)'!$B:$B,$A1300,'[1]Deals (investment)'!$V:$V,BF$1)</f>
        <v>#VALUE!</v>
      </c>
      <c r="BG1300" s="17" t="e">
        <f>SUMIFS('[1]Deals (investment)'!$C:$C,'[1]Deals (investment)'!$B:$B,$A1300,'[1]Deals (investment)'!$V:$V,BG$1)</f>
        <v>#VALUE!</v>
      </c>
      <c r="BH1300" s="17" t="e">
        <f>SUMIFS('[1]Deals (investment)'!$C:$C,'[1]Deals (investment)'!$B:$B,$A1300,'[1]Deals (investment)'!$V:$V,BH$1)</f>
        <v>#VALUE!</v>
      </c>
      <c r="BI1300" s="17" t="e">
        <f>SUMIFS('[1]Deals (investment)'!$C:$C,'[1]Deals (investment)'!$B:$B,$A1300,'[1]Deals (investment)'!$V:$V,BI$1)</f>
        <v>#VALUE!</v>
      </c>
      <c r="BJ1300" s="17" t="e">
        <f>SUMIFS('[1]Deals (investment)'!$C:$C,'[1]Deals (investment)'!$B:$B,$A1300,'[1]Deals (investment)'!$V:$V,BJ$1)</f>
        <v>#VALUE!</v>
      </c>
      <c r="BK1300" s="17" t="e">
        <f>SUMIFS('[1]Deals (investment)'!$C:$C,'[1]Deals (investment)'!$B:$B,$A1300,'[1]Deals (investment)'!$V:$V,BK$1)</f>
        <v>#VALUE!</v>
      </c>
      <c r="BL1300" s="17" t="e">
        <f>SUMIFS('[1]Deals (investment)'!$C:$C,'[1]Deals (investment)'!$B:$B,$A1300,'[1]Deals (investment)'!$V:$V,BL$1)</f>
        <v>#VALUE!</v>
      </c>
      <c r="BM1300" s="17" t="e">
        <f>SUMIFS('[1]Deals (investment)'!$C:$C,'[1]Deals (investment)'!$B:$B,$A1300,'[1]Deals (investment)'!$V:$V,BM$1)</f>
        <v>#VALUE!</v>
      </c>
      <c r="BN1300" s="15"/>
      <c r="BO1300" s="15"/>
      <c r="BP1300" s="22"/>
      <c r="BQ1300" s="15"/>
      <c r="BR1300" s="15"/>
      <c r="BS1300" s="15"/>
      <c r="BT1300" s="15"/>
      <c r="BU1300" s="15"/>
      <c r="BV1300" s="15"/>
      <c r="BW1300" s="15"/>
      <c r="BX1300" s="15"/>
      <c r="BY1300" s="15"/>
      <c r="BZ1300" s="15"/>
      <c r="CA1300" s="15"/>
      <c r="CB1300" s="15"/>
      <c r="CC1300" s="15"/>
      <c r="CD1300" s="15" t="str">
        <f t="shared" si="188"/>
        <v>MTN Mobile Money Application for Digital payments of Transportation services.Active</v>
      </c>
      <c r="CE1300" s="15"/>
      <c r="CF1300" s="15"/>
      <c r="CG1300" s="15"/>
      <c r="CH1300" s="15"/>
      <c r="CI1300" s="15"/>
      <c r="CJ1300" s="15"/>
    </row>
    <row r="1301" spans="1:88" ht="12.75">
      <c r="A1301" s="15" t="s">
        <v>8707</v>
      </c>
      <c r="B1301" s="15" t="s">
        <v>8708</v>
      </c>
      <c r="C1301" s="15" t="s">
        <v>58</v>
      </c>
      <c r="D1301" s="16">
        <v>2016</v>
      </c>
      <c r="E1301" s="15" t="s">
        <v>117</v>
      </c>
      <c r="F1301" s="15"/>
      <c r="G1301" s="15"/>
      <c r="H1301" s="15"/>
      <c r="I1301" s="15"/>
      <c r="J1301" s="15"/>
      <c r="K1301" s="17" t="e">
        <f t="shared" si="178"/>
        <v>#VALUE!</v>
      </c>
      <c r="L1301" s="15"/>
      <c r="M1301" s="18" t="e">
        <f t="shared" si="166"/>
        <v>#VALUE!</v>
      </c>
      <c r="N1301" s="15"/>
      <c r="O1301" s="15"/>
      <c r="P1301" s="15"/>
      <c r="Q1301" s="15"/>
      <c r="R1301" s="15"/>
      <c r="S1301" s="19"/>
      <c r="T1301" s="15"/>
      <c r="U1301" s="17"/>
      <c r="V1301" s="15" t="s">
        <v>8709</v>
      </c>
      <c r="W1301" s="15"/>
      <c r="X1301" s="15" t="s">
        <v>158</v>
      </c>
      <c r="Y1301" s="15" t="s">
        <v>8710</v>
      </c>
      <c r="AB1301" s="20"/>
      <c r="AC1301" s="21" t="s">
        <v>8711</v>
      </c>
      <c r="AD1301" s="21" t="s">
        <v>8712</v>
      </c>
      <c r="AE1301" s="21" t="s">
        <v>8713</v>
      </c>
      <c r="AF1301" s="21" t="s">
        <v>8714</v>
      </c>
      <c r="AG1301" s="22">
        <f t="shared" si="189"/>
        <v>0.41935483870967744</v>
      </c>
      <c r="AH1301" s="15" t="str">
        <f t="shared" si="190"/>
        <v/>
      </c>
      <c r="AI1301" s="22" t="e">
        <f>VLOOKUP(A1301,'[1]Deals (investment)'!$B$2:$Z$1497,1,FALSE)</f>
        <v>#N/A</v>
      </c>
      <c r="AJ1301" s="22" t="e">
        <f>VLOOKUP(A1301,'[1]Deals (investment)'!$B$2:$Z$870,15,FALSE)</f>
        <v>#N/A</v>
      </c>
      <c r="AK1301" s="17" t="e">
        <f>VLOOKUP(A1301,'[1]Deals (Exits)'!B:B,1,FALSE)</f>
        <v>#N/A</v>
      </c>
      <c r="AL1301" s="23" t="e">
        <f>VLOOKUP(G1301,[1]Lookups!$V$3:$Y$197,4,FALSE)</f>
        <v>#N/A</v>
      </c>
      <c r="AM1301" s="17" t="str">
        <f>VLOOKUP(X1301,[1]Lookups!$B$3:$C$200,2,FALSE)</f>
        <v>Financial Services</v>
      </c>
      <c r="AN1301" s="17" t="e">
        <f>VLOOKUP(R1301,[1]Lookups!$H$3:$I$69,2,FALSE)</f>
        <v>#N/A</v>
      </c>
      <c r="AO1301" s="17" t="e">
        <f>VLOOKUP(T1301,[1]Lookups!$H$3:$I$69,2,FALSE)</f>
        <v>#N/A</v>
      </c>
      <c r="AP1301" s="17" t="e">
        <f>VLOOKUP(AN1301,[1]Lookups!$N$3:$O$11,2,FALSE)</f>
        <v>#N/A</v>
      </c>
      <c r="AQ1301" s="18" t="e">
        <f>COUNTIFS('[1]Deals (investment)'!$B:$B,$A1301)</f>
        <v>#VALUE!</v>
      </c>
      <c r="AR1301" s="18" t="e">
        <f>COUNTIFS('[1]Deals (investment)'!$B:$B,$A1301,'[1]Deals (investment)'!$T:$T,$AW$1)+COUNTIFS('[1]Deals (investment)'!$B:$B,$A1301,'[1]Deals (investment)'!$T:$T,$AX$1)+COUNTIFS('[1]Deals (investment)'!$B:$B,$A1301,'[1]Deals (investment)'!$T:$T,$AY$1)</f>
        <v>#VALUE!</v>
      </c>
      <c r="AS1301" s="17" t="e">
        <f>SUMIFS('[1]Deals (investment)'!$C:$C,'[1]Deals (investment)'!$B:$B,$A1301)</f>
        <v>#VALUE!</v>
      </c>
      <c r="AT1301" s="17" t="e">
        <f t="shared" si="179"/>
        <v>#VALUE!</v>
      </c>
      <c r="AU1301" s="18" t="e">
        <f>COUNTIF('[1]Deals (Exits)'!$B:$B,A1301)</f>
        <v>#VALUE!</v>
      </c>
      <c r="AV1301" s="17" t="e">
        <f>SUMIFS('[1]Deals (investment)'!$C:$C,'[1]Deals (investment)'!$B:$B,$A1301,'[1]Deals (investment)'!$T:$T,AV$1)</f>
        <v>#VALUE!</v>
      </c>
      <c r="AW1301" s="17" t="e">
        <f>SUMIFS('[1]Deals (investment)'!$C:$C,'[1]Deals (investment)'!$B:$B,$A1301,'[1]Deals (investment)'!$T:$T,AW$1)</f>
        <v>#VALUE!</v>
      </c>
      <c r="AX1301" s="17" t="e">
        <f>SUMIFS('[1]Deals (investment)'!$C:$C,'[1]Deals (investment)'!$B:$B,$A1301,'[1]Deals (investment)'!$T:$T,AX$1)</f>
        <v>#VALUE!</v>
      </c>
      <c r="AY1301" s="17" t="e">
        <f>SUMIFS('[1]Deals (investment)'!$C:$C,'[1]Deals (investment)'!$B:$B,$A1301,'[1]Deals (investment)'!$T:$T,AY$1)</f>
        <v>#VALUE!</v>
      </c>
      <c r="AZ1301" s="17" t="e">
        <f>SUMIFS('[1]Deals (investment)'!$C:$C,'[1]Deals (investment)'!$B:$B,$A1301,'[1]Deals (investment)'!$T:$T,AZ$1)</f>
        <v>#VALUE!</v>
      </c>
      <c r="BA1301" s="17" t="e">
        <f>SUMIFS('[1]Deals (investment)'!$C:$C,'[1]Deals (investment)'!$B:$B,$A1301,'[1]Deals (investment)'!$T:$T,BA$1)</f>
        <v>#VALUE!</v>
      </c>
      <c r="BB1301" s="17" t="e">
        <f>SUMIFS('[1]Deals (investment)'!$C:$C,'[1]Deals (investment)'!$B:$B,$A1301,'[1]Deals (investment)'!$T:$T,BB$1)</f>
        <v>#VALUE!</v>
      </c>
      <c r="BC1301" s="17" t="e">
        <f>SUMIFS('[1]Deals (Exits)'!$C:$C,'[1]Deals (Exits)'!$B:$B,$A1301)</f>
        <v>#VALUE!</v>
      </c>
      <c r="BD1301" s="17" t="e">
        <f>SUMIFS('[1]Deals (investment)'!$C:$C,'[1]Deals (investment)'!$B:$B,$A1301,'[1]Deals (investment)'!$V:$V,BD$1)</f>
        <v>#VALUE!</v>
      </c>
      <c r="BE1301" s="17" t="e">
        <f>SUMIFS('[1]Deals (investment)'!$C:$C,'[1]Deals (investment)'!$B:$B,$A1301,'[1]Deals (investment)'!$V:$V,BE$1)</f>
        <v>#VALUE!</v>
      </c>
      <c r="BF1301" s="17" t="e">
        <f>SUMIFS('[1]Deals (investment)'!$C:$C,'[1]Deals (investment)'!$B:$B,$A1301,'[1]Deals (investment)'!$V:$V,BF$1)</f>
        <v>#VALUE!</v>
      </c>
      <c r="BG1301" s="17" t="e">
        <f>SUMIFS('[1]Deals (investment)'!$C:$C,'[1]Deals (investment)'!$B:$B,$A1301,'[1]Deals (investment)'!$V:$V,BG$1)</f>
        <v>#VALUE!</v>
      </c>
      <c r="BH1301" s="17" t="e">
        <f>SUMIFS('[1]Deals (investment)'!$C:$C,'[1]Deals (investment)'!$B:$B,$A1301,'[1]Deals (investment)'!$V:$V,BH$1)</f>
        <v>#VALUE!</v>
      </c>
      <c r="BI1301" s="17" t="e">
        <f>SUMIFS('[1]Deals (investment)'!$C:$C,'[1]Deals (investment)'!$B:$B,$A1301,'[1]Deals (investment)'!$V:$V,BI$1)</f>
        <v>#VALUE!</v>
      </c>
      <c r="BJ1301" s="17" t="e">
        <f>SUMIFS('[1]Deals (investment)'!$C:$C,'[1]Deals (investment)'!$B:$B,$A1301,'[1]Deals (investment)'!$V:$V,BJ$1)</f>
        <v>#VALUE!</v>
      </c>
      <c r="BK1301" s="17" t="e">
        <f>SUMIFS('[1]Deals (investment)'!$C:$C,'[1]Deals (investment)'!$B:$B,$A1301,'[1]Deals (investment)'!$V:$V,BK$1)</f>
        <v>#VALUE!</v>
      </c>
      <c r="BL1301" s="17" t="e">
        <f>SUMIFS('[1]Deals (investment)'!$C:$C,'[1]Deals (investment)'!$B:$B,$A1301,'[1]Deals (investment)'!$V:$V,BL$1)</f>
        <v>#VALUE!</v>
      </c>
      <c r="BM1301" s="17" t="e">
        <f>SUMIFS('[1]Deals (investment)'!$C:$C,'[1]Deals (investment)'!$B:$B,$A1301,'[1]Deals (investment)'!$V:$V,BM$1)</f>
        <v>#VALUE!</v>
      </c>
      <c r="BN1301" s="15"/>
      <c r="BO1301" s="15"/>
      <c r="BP1301" s="22"/>
      <c r="BQ1301" s="15"/>
      <c r="BR1301" s="15"/>
      <c r="BS1301" s="15"/>
      <c r="BT1301" s="15"/>
      <c r="BU1301" s="15"/>
      <c r="BV1301" s="15"/>
      <c r="BW1301" s="15"/>
      <c r="BX1301" s="15"/>
      <c r="BY1301" s="15"/>
      <c r="BZ1301" s="15"/>
      <c r="CA1301" s="15"/>
      <c r="CB1301" s="15"/>
      <c r="CC1301" s="15"/>
      <c r="CD1301" s="15"/>
      <c r="CE1301" s="15"/>
      <c r="CF1301" s="15"/>
      <c r="CG1301" s="15"/>
      <c r="CH1301" s="15"/>
      <c r="CI1301" s="15"/>
      <c r="CJ1301" s="15"/>
    </row>
    <row r="1302" spans="1:88" ht="12.75">
      <c r="A1302" s="25" t="s">
        <v>8715</v>
      </c>
      <c r="B1302" s="15" t="s">
        <v>8716</v>
      </c>
      <c r="C1302" s="15" t="s">
        <v>46</v>
      </c>
      <c r="D1302" s="16">
        <v>2011</v>
      </c>
      <c r="E1302" s="15" t="s">
        <v>1472</v>
      </c>
      <c r="F1302" s="15"/>
      <c r="G1302" s="15" t="s">
        <v>91</v>
      </c>
      <c r="H1302" s="15"/>
      <c r="I1302" s="15" t="s">
        <v>91</v>
      </c>
      <c r="J1302" s="15"/>
      <c r="K1302" s="17" t="e">
        <f t="shared" si="178"/>
        <v>#VALUE!</v>
      </c>
      <c r="L1302" s="15"/>
      <c r="M1302" s="18" t="e">
        <f t="shared" si="166"/>
        <v>#VALUE!</v>
      </c>
      <c r="N1302" s="15"/>
      <c r="O1302" s="15"/>
      <c r="P1302" s="15"/>
      <c r="Q1302" s="15"/>
      <c r="R1302" s="15"/>
      <c r="S1302" s="19"/>
      <c r="T1302" s="15"/>
      <c r="U1302" s="17"/>
      <c r="V1302" s="15" t="s">
        <v>312</v>
      </c>
      <c r="W1302" s="15"/>
      <c r="X1302" s="15" t="s">
        <v>64</v>
      </c>
      <c r="Y1302" s="15" t="s">
        <v>1412</v>
      </c>
      <c r="AB1302" s="20"/>
      <c r="AC1302" s="21" t="s">
        <v>8717</v>
      </c>
      <c r="AD1302" s="15"/>
      <c r="AE1302" s="21" t="s">
        <v>8718</v>
      </c>
      <c r="AF1302" s="21" t="s">
        <v>8719</v>
      </c>
      <c r="AG1302" s="22">
        <f t="shared" si="189"/>
        <v>0.45161290322580644</v>
      </c>
      <c r="AH1302" s="15" t="str">
        <f t="shared" si="190"/>
        <v/>
      </c>
      <c r="AI1302" s="22" t="e">
        <f>VLOOKUP(A1302,'[1]Deals (investment)'!$B$2:$Z$1497,1,FALSE)</f>
        <v>#N/A</v>
      </c>
      <c r="AJ1302" s="22" t="e">
        <f>VLOOKUP(A1302,'[1]Deals (investment)'!$B$2:$Z$870,15,FALSE)</f>
        <v>#N/A</v>
      </c>
      <c r="AK1302" s="17" t="str">
        <f>VLOOKUP(A1302,'[1]Deals (Exits)'!B:B,1,FALSE)</f>
        <v>OLX South Africa</v>
      </c>
      <c r="AL1302" s="23">
        <f>VLOOKUP(G1302,[1]Lookups!$V$3:$Y$197,4,FALSE)</f>
        <v>0</v>
      </c>
      <c r="AM1302" s="17" t="str">
        <f>VLOOKUP(X1302,[1]Lookups!$B$3:$C$200,2,FALSE)</f>
        <v>E-commerce &amp; Retail</v>
      </c>
      <c r="AN1302" s="17" t="e">
        <f>VLOOKUP(R1302,[1]Lookups!$H$3:$I$69,2,FALSE)</f>
        <v>#N/A</v>
      </c>
      <c r="AO1302" s="17" t="e">
        <f>VLOOKUP(T1302,[1]Lookups!$H$3:$I$69,2,FALSE)</f>
        <v>#N/A</v>
      </c>
      <c r="AP1302" s="17" t="e">
        <f>VLOOKUP(AN1302,[1]Lookups!$N$3:$O$11,2,FALSE)</f>
        <v>#N/A</v>
      </c>
      <c r="AQ1302" s="18" t="e">
        <f>COUNTIFS('[1]Deals (investment)'!$B:$B,$A1302)</f>
        <v>#VALUE!</v>
      </c>
      <c r="AR1302" s="18" t="e">
        <f>COUNTIFS('[1]Deals (investment)'!$B:$B,$A1302,'[1]Deals (investment)'!$T:$T,$AW$1)+COUNTIFS('[1]Deals (investment)'!$B:$B,$A1302,'[1]Deals (investment)'!$T:$T,$AX$1)+COUNTIFS('[1]Deals (investment)'!$B:$B,$A1302,'[1]Deals (investment)'!$T:$T,$AY$1)</f>
        <v>#VALUE!</v>
      </c>
      <c r="AS1302" s="17" t="e">
        <f>SUMIFS('[1]Deals (investment)'!$C:$C,'[1]Deals (investment)'!$B:$B,$A1302)</f>
        <v>#VALUE!</v>
      </c>
      <c r="AT1302" s="17" t="e">
        <f t="shared" si="179"/>
        <v>#VALUE!</v>
      </c>
      <c r="AU1302" s="18" t="e">
        <f>COUNTIF('[1]Deals (Exits)'!$B:$B,A1302)</f>
        <v>#VALUE!</v>
      </c>
      <c r="AV1302" s="17" t="e">
        <f>SUMIFS('[1]Deals (investment)'!$C:$C,'[1]Deals (investment)'!$B:$B,$A1302,'[1]Deals (investment)'!$T:$T,AV$1)</f>
        <v>#VALUE!</v>
      </c>
      <c r="AW1302" s="17" t="e">
        <f>SUMIFS('[1]Deals (investment)'!$C:$C,'[1]Deals (investment)'!$B:$B,$A1302,'[1]Deals (investment)'!$T:$T,AW$1)</f>
        <v>#VALUE!</v>
      </c>
      <c r="AX1302" s="17" t="e">
        <f>SUMIFS('[1]Deals (investment)'!$C:$C,'[1]Deals (investment)'!$B:$B,$A1302,'[1]Deals (investment)'!$T:$T,AX$1)</f>
        <v>#VALUE!</v>
      </c>
      <c r="AY1302" s="17" t="e">
        <f>SUMIFS('[1]Deals (investment)'!$C:$C,'[1]Deals (investment)'!$B:$B,$A1302,'[1]Deals (investment)'!$T:$T,AY$1)</f>
        <v>#VALUE!</v>
      </c>
      <c r="AZ1302" s="17" t="e">
        <f>SUMIFS('[1]Deals (investment)'!$C:$C,'[1]Deals (investment)'!$B:$B,$A1302,'[1]Deals (investment)'!$T:$T,AZ$1)</f>
        <v>#VALUE!</v>
      </c>
      <c r="BA1302" s="17" t="e">
        <f>SUMIFS('[1]Deals (investment)'!$C:$C,'[1]Deals (investment)'!$B:$B,$A1302,'[1]Deals (investment)'!$T:$T,BA$1)</f>
        <v>#VALUE!</v>
      </c>
      <c r="BB1302" s="17" t="e">
        <f>SUMIFS('[1]Deals (investment)'!$C:$C,'[1]Deals (investment)'!$B:$B,$A1302,'[1]Deals (investment)'!$T:$T,BB$1)</f>
        <v>#VALUE!</v>
      </c>
      <c r="BC1302" s="17" t="e">
        <f>SUMIFS('[1]Deals (Exits)'!$C:$C,'[1]Deals (Exits)'!$B:$B,$A1302)</f>
        <v>#VALUE!</v>
      </c>
      <c r="BD1302" s="17" t="e">
        <f>SUMIFS('[1]Deals (investment)'!$C:$C,'[1]Deals (investment)'!$B:$B,$A1302,'[1]Deals (investment)'!$V:$V,BD$1)</f>
        <v>#VALUE!</v>
      </c>
      <c r="BE1302" s="17" t="e">
        <f>SUMIFS('[1]Deals (investment)'!$C:$C,'[1]Deals (investment)'!$B:$B,$A1302,'[1]Deals (investment)'!$V:$V,BE$1)</f>
        <v>#VALUE!</v>
      </c>
      <c r="BF1302" s="17" t="e">
        <f>SUMIFS('[1]Deals (investment)'!$C:$C,'[1]Deals (investment)'!$B:$B,$A1302,'[1]Deals (investment)'!$V:$V,BF$1)</f>
        <v>#VALUE!</v>
      </c>
      <c r="BG1302" s="17" t="e">
        <f>SUMIFS('[1]Deals (investment)'!$C:$C,'[1]Deals (investment)'!$B:$B,$A1302,'[1]Deals (investment)'!$V:$V,BG$1)</f>
        <v>#VALUE!</v>
      </c>
      <c r="BH1302" s="17" t="e">
        <f>SUMIFS('[1]Deals (investment)'!$C:$C,'[1]Deals (investment)'!$B:$B,$A1302,'[1]Deals (investment)'!$V:$V,BH$1)</f>
        <v>#VALUE!</v>
      </c>
      <c r="BI1302" s="17" t="e">
        <f>SUMIFS('[1]Deals (investment)'!$C:$C,'[1]Deals (investment)'!$B:$B,$A1302,'[1]Deals (investment)'!$V:$V,BI$1)</f>
        <v>#VALUE!</v>
      </c>
      <c r="BJ1302" s="17" t="e">
        <f>SUMIFS('[1]Deals (investment)'!$C:$C,'[1]Deals (investment)'!$B:$B,$A1302,'[1]Deals (investment)'!$V:$V,BJ$1)</f>
        <v>#VALUE!</v>
      </c>
      <c r="BK1302" s="17" t="e">
        <f>SUMIFS('[1]Deals (investment)'!$C:$C,'[1]Deals (investment)'!$B:$B,$A1302,'[1]Deals (investment)'!$V:$V,BK$1)</f>
        <v>#VALUE!</v>
      </c>
      <c r="BL1302" s="17" t="e">
        <f>SUMIFS('[1]Deals (investment)'!$C:$C,'[1]Deals (investment)'!$B:$B,$A1302,'[1]Deals (investment)'!$V:$V,BL$1)</f>
        <v>#VALUE!</v>
      </c>
      <c r="BM1302" s="17" t="e">
        <f>SUMIFS('[1]Deals (investment)'!$C:$C,'[1]Deals (investment)'!$B:$B,$A1302,'[1]Deals (investment)'!$V:$V,BM$1)</f>
        <v>#VALUE!</v>
      </c>
      <c r="BN1302" s="15"/>
      <c r="BO1302" s="15"/>
      <c r="BP1302" s="22"/>
      <c r="BQ1302" s="15"/>
      <c r="BR1302" s="15"/>
      <c r="BS1302" s="15"/>
      <c r="BT1302" s="15"/>
      <c r="BU1302" s="15"/>
      <c r="BV1302" s="15"/>
      <c r="BW1302" s="15"/>
      <c r="BX1302" s="15"/>
      <c r="BY1302" s="15"/>
      <c r="BZ1302" s="15"/>
      <c r="CA1302" s="15"/>
      <c r="CB1302" s="15"/>
      <c r="CC1302" s="15"/>
      <c r="CD1302" s="15"/>
      <c r="CE1302" s="15"/>
      <c r="CF1302" s="15"/>
      <c r="CG1302" s="15"/>
      <c r="CH1302" s="15"/>
      <c r="CI1302" s="15"/>
      <c r="CJ1302" s="15"/>
    </row>
    <row r="1303" spans="1:88" ht="12.75">
      <c r="A1303" s="25" t="s">
        <v>8720</v>
      </c>
      <c r="B1303" s="15" t="s">
        <v>8721</v>
      </c>
      <c r="C1303" s="15" t="s">
        <v>46</v>
      </c>
      <c r="D1303" s="16">
        <v>2012</v>
      </c>
      <c r="E1303" s="15" t="s">
        <v>90</v>
      </c>
      <c r="F1303" s="15"/>
      <c r="G1303" s="15" t="s">
        <v>91</v>
      </c>
      <c r="H1303" s="15"/>
      <c r="I1303" s="15"/>
      <c r="J1303" s="15"/>
      <c r="K1303" s="17" t="e">
        <f t="shared" si="178"/>
        <v>#VALUE!</v>
      </c>
      <c r="L1303" s="15"/>
      <c r="M1303" s="18" t="e">
        <f t="shared" si="166"/>
        <v>#VALUE!</v>
      </c>
      <c r="N1303" s="15"/>
      <c r="O1303" s="15"/>
      <c r="P1303" s="15"/>
      <c r="Q1303" s="15"/>
      <c r="R1303" s="15"/>
      <c r="S1303" s="19"/>
      <c r="T1303" s="15"/>
      <c r="U1303" s="17"/>
      <c r="V1303" s="15" t="s">
        <v>8722</v>
      </c>
      <c r="W1303" s="15"/>
      <c r="X1303" s="15" t="s">
        <v>79</v>
      </c>
      <c r="Y1303" s="15" t="s">
        <v>8723</v>
      </c>
      <c r="AB1303" s="20"/>
      <c r="AC1303" s="21" t="s">
        <v>8724</v>
      </c>
      <c r="AD1303" s="21" t="s">
        <v>8725</v>
      </c>
      <c r="AE1303" s="21" t="s">
        <v>8726</v>
      </c>
      <c r="AF1303" s="15"/>
      <c r="AG1303" s="22">
        <f t="shared" si="189"/>
        <v>0.41935483870967744</v>
      </c>
      <c r="AH1303" s="15" t="e">
        <f t="shared" si="190"/>
        <v>#VALUE!</v>
      </c>
      <c r="AI1303" s="22" t="e">
        <f>VLOOKUP(A1303,'[1]Deals (investment)'!$B$2:$Z$1497,1,FALSE)</f>
        <v>#N/A</v>
      </c>
      <c r="AJ1303" s="22" t="e">
        <f>VLOOKUP(A1303,'[1]Deals (investment)'!$B$2:$Z$870,15,FALSE)</f>
        <v>#N/A</v>
      </c>
      <c r="AK1303" s="17" t="str">
        <f>VLOOKUP(A1303,'[1]Deals (Exits)'!B:B,1,FALSE)</f>
        <v>Open Connect Ltd</v>
      </c>
      <c r="AL1303" s="23">
        <f>VLOOKUP(G1303,[1]Lookups!$V$3:$Y$197,4,FALSE)</f>
        <v>0</v>
      </c>
      <c r="AM1303" s="17" t="str">
        <f>VLOOKUP(X1303,[1]Lookups!$B$3:$C$200,2,FALSE)</f>
        <v>Other Technologies &amp; Information Technology</v>
      </c>
      <c r="AN1303" s="17" t="e">
        <f>VLOOKUP(R1303,[1]Lookups!$H$3:$I$69,2,FALSE)</f>
        <v>#N/A</v>
      </c>
      <c r="AO1303" s="17" t="e">
        <f>VLOOKUP(T1303,[1]Lookups!$H$3:$I$69,2,FALSE)</f>
        <v>#N/A</v>
      </c>
      <c r="AP1303" s="17" t="e">
        <f>VLOOKUP(AN1303,[1]Lookups!$N$3:$O$11,2,FALSE)</f>
        <v>#N/A</v>
      </c>
      <c r="AQ1303" s="18" t="e">
        <f>COUNTIFS('[1]Deals (investment)'!$B:$B,$A1303)</f>
        <v>#VALUE!</v>
      </c>
      <c r="AR1303" s="18" t="e">
        <f>COUNTIFS('[1]Deals (investment)'!$B:$B,$A1303,'[1]Deals (investment)'!$T:$T,$AW$1)+COUNTIFS('[1]Deals (investment)'!$B:$B,$A1303,'[1]Deals (investment)'!$T:$T,$AX$1)+COUNTIFS('[1]Deals (investment)'!$B:$B,$A1303,'[1]Deals (investment)'!$T:$T,$AY$1)</f>
        <v>#VALUE!</v>
      </c>
      <c r="AS1303" s="17" t="e">
        <f>SUMIFS('[1]Deals (investment)'!$C:$C,'[1]Deals (investment)'!$B:$B,$A1303)</f>
        <v>#VALUE!</v>
      </c>
      <c r="AT1303" s="17" t="e">
        <f t="shared" si="179"/>
        <v>#VALUE!</v>
      </c>
      <c r="AU1303" s="18" t="e">
        <f>COUNTIF('[1]Deals (Exits)'!$B:$B,A1303)</f>
        <v>#VALUE!</v>
      </c>
      <c r="AV1303" s="17" t="e">
        <f>SUMIFS('[1]Deals (investment)'!$C:$C,'[1]Deals (investment)'!$B:$B,$A1303,'[1]Deals (investment)'!$T:$T,AV$1)</f>
        <v>#VALUE!</v>
      </c>
      <c r="AW1303" s="17" t="e">
        <f>SUMIFS('[1]Deals (investment)'!$C:$C,'[1]Deals (investment)'!$B:$B,$A1303,'[1]Deals (investment)'!$T:$T,AW$1)</f>
        <v>#VALUE!</v>
      </c>
      <c r="AX1303" s="17" t="e">
        <f>SUMIFS('[1]Deals (investment)'!$C:$C,'[1]Deals (investment)'!$B:$B,$A1303,'[1]Deals (investment)'!$T:$T,AX$1)</f>
        <v>#VALUE!</v>
      </c>
      <c r="AY1303" s="17" t="e">
        <f>SUMIFS('[1]Deals (investment)'!$C:$C,'[1]Deals (investment)'!$B:$B,$A1303,'[1]Deals (investment)'!$T:$T,AY$1)</f>
        <v>#VALUE!</v>
      </c>
      <c r="AZ1303" s="17" t="e">
        <f>SUMIFS('[1]Deals (investment)'!$C:$C,'[1]Deals (investment)'!$B:$B,$A1303,'[1]Deals (investment)'!$T:$T,AZ$1)</f>
        <v>#VALUE!</v>
      </c>
      <c r="BA1303" s="17" t="e">
        <f>SUMIFS('[1]Deals (investment)'!$C:$C,'[1]Deals (investment)'!$B:$B,$A1303,'[1]Deals (investment)'!$T:$T,BA$1)</f>
        <v>#VALUE!</v>
      </c>
      <c r="BB1303" s="17" t="e">
        <f>SUMIFS('[1]Deals (investment)'!$C:$C,'[1]Deals (investment)'!$B:$B,$A1303,'[1]Deals (investment)'!$T:$T,BB$1)</f>
        <v>#VALUE!</v>
      </c>
      <c r="BC1303" s="17" t="e">
        <f>SUMIFS('[1]Deals (Exits)'!$C:$C,'[1]Deals (Exits)'!$B:$B,$A1303)</f>
        <v>#VALUE!</v>
      </c>
      <c r="BD1303" s="17" t="e">
        <f>SUMIFS('[1]Deals (investment)'!$C:$C,'[1]Deals (investment)'!$B:$B,$A1303,'[1]Deals (investment)'!$V:$V,BD$1)</f>
        <v>#VALUE!</v>
      </c>
      <c r="BE1303" s="17" t="e">
        <f>SUMIFS('[1]Deals (investment)'!$C:$C,'[1]Deals (investment)'!$B:$B,$A1303,'[1]Deals (investment)'!$V:$V,BE$1)</f>
        <v>#VALUE!</v>
      </c>
      <c r="BF1303" s="17" t="e">
        <f>SUMIFS('[1]Deals (investment)'!$C:$C,'[1]Deals (investment)'!$B:$B,$A1303,'[1]Deals (investment)'!$V:$V,BF$1)</f>
        <v>#VALUE!</v>
      </c>
      <c r="BG1303" s="17" t="e">
        <f>SUMIFS('[1]Deals (investment)'!$C:$C,'[1]Deals (investment)'!$B:$B,$A1303,'[1]Deals (investment)'!$V:$V,BG$1)</f>
        <v>#VALUE!</v>
      </c>
      <c r="BH1303" s="17" t="e">
        <f>SUMIFS('[1]Deals (investment)'!$C:$C,'[1]Deals (investment)'!$B:$B,$A1303,'[1]Deals (investment)'!$V:$V,BH$1)</f>
        <v>#VALUE!</v>
      </c>
      <c r="BI1303" s="17" t="e">
        <f>SUMIFS('[1]Deals (investment)'!$C:$C,'[1]Deals (investment)'!$B:$B,$A1303,'[1]Deals (investment)'!$V:$V,BI$1)</f>
        <v>#VALUE!</v>
      </c>
      <c r="BJ1303" s="17" t="e">
        <f>SUMIFS('[1]Deals (investment)'!$C:$C,'[1]Deals (investment)'!$B:$B,$A1303,'[1]Deals (investment)'!$V:$V,BJ$1)</f>
        <v>#VALUE!</v>
      </c>
      <c r="BK1303" s="17" t="e">
        <f>SUMIFS('[1]Deals (investment)'!$C:$C,'[1]Deals (investment)'!$B:$B,$A1303,'[1]Deals (investment)'!$V:$V,BK$1)</f>
        <v>#VALUE!</v>
      </c>
      <c r="BL1303" s="17" t="e">
        <f>SUMIFS('[1]Deals (investment)'!$C:$C,'[1]Deals (investment)'!$B:$B,$A1303,'[1]Deals (investment)'!$V:$V,BL$1)</f>
        <v>#VALUE!</v>
      </c>
      <c r="BM1303" s="17" t="e">
        <f>SUMIFS('[1]Deals (investment)'!$C:$C,'[1]Deals (investment)'!$B:$B,$A1303,'[1]Deals (investment)'!$V:$V,BM$1)</f>
        <v>#VALUE!</v>
      </c>
      <c r="BN1303" s="15"/>
      <c r="BO1303" s="15"/>
      <c r="BP1303" s="22"/>
      <c r="BQ1303" s="15"/>
      <c r="BR1303" s="15"/>
      <c r="BS1303" s="15"/>
      <c r="BT1303" s="15"/>
      <c r="BU1303" s="15"/>
      <c r="BV1303" s="15"/>
      <c r="BW1303" s="15"/>
      <c r="BX1303" s="15"/>
      <c r="BY1303" s="15"/>
      <c r="BZ1303" s="15"/>
      <c r="CA1303" s="15"/>
      <c r="CB1303" s="15"/>
      <c r="CC1303" s="15"/>
      <c r="CD1303" s="15" t="str">
        <f t="shared" ref="CD1303:CD1306" si="191">CONCATENATE(A1303,B1303,C1303)</f>
        <v>Open Connect LtdOpen Connect Limited is a new company that was incorporated on 9th March 2016 following business unbundling in Malawi Telecommunication Limited and thereafter registration of the same as a separate special vehicle to manage, develop and maintain the fiber NetworkAcquired</v>
      </c>
      <c r="CE1303" s="15"/>
      <c r="CF1303" s="15"/>
      <c r="CG1303" s="15"/>
      <c r="CH1303" s="15"/>
      <c r="CI1303" s="15"/>
      <c r="CJ1303" s="15"/>
    </row>
    <row r="1304" spans="1:88" ht="12.75">
      <c r="A1304" s="15" t="s">
        <v>8727</v>
      </c>
      <c r="B1304" s="15"/>
      <c r="C1304" s="15"/>
      <c r="D1304" s="16"/>
      <c r="E1304" s="15"/>
      <c r="F1304" s="15"/>
      <c r="G1304" s="15"/>
      <c r="H1304" s="15"/>
      <c r="I1304" s="15"/>
      <c r="J1304" s="15"/>
      <c r="K1304" s="17" t="e">
        <f t="shared" si="178"/>
        <v>#VALUE!</v>
      </c>
      <c r="L1304" s="15"/>
      <c r="M1304" s="18" t="e">
        <f t="shared" si="166"/>
        <v>#VALUE!</v>
      </c>
      <c r="N1304" s="15"/>
      <c r="O1304" s="15"/>
      <c r="P1304" s="15"/>
      <c r="Q1304" s="24" t="e">
        <f ca="1">_xludf.MAXIFS('[1]Deals (investment)'!A:A,'[1]Deals (investment)'!B:B,A1304)</f>
        <v>#NAME?</v>
      </c>
      <c r="R1304" s="15"/>
      <c r="S1304" s="19"/>
      <c r="T1304" s="15"/>
      <c r="U1304" s="17"/>
      <c r="V1304" s="15"/>
      <c r="W1304" s="15"/>
      <c r="X1304" s="15"/>
      <c r="Y1304" s="15"/>
      <c r="AB1304" s="20"/>
      <c r="AC1304" s="15"/>
      <c r="AD1304" s="15"/>
      <c r="AE1304" s="15"/>
      <c r="AF1304" s="15"/>
      <c r="AG1304" s="22">
        <f t="shared" ca="1" si="189"/>
        <v>9.6774193548387094E-2</v>
      </c>
      <c r="AH1304" s="15" t="str">
        <f t="shared" si="190"/>
        <v/>
      </c>
      <c r="AI1304" s="22" t="e">
        <f>VLOOKUP(A1304,'[1]Deals (investment)'!$B$2:$Z$1497,1,FALSE)</f>
        <v>#N/A</v>
      </c>
      <c r="AJ1304" s="22" t="e">
        <f>VLOOKUP(A1304,'[1]Deals (investment)'!$B$2:$Z$870,15,FALSE)</f>
        <v>#N/A</v>
      </c>
      <c r="AK1304" s="17" t="e">
        <f>VLOOKUP(A1304,'[1]Deals (Exits)'!B:B,1,FALSE)</f>
        <v>#N/A</v>
      </c>
      <c r="AL1304" s="23" t="e">
        <f>VLOOKUP(G1304,[1]Lookups!$V$3:$Y$197,4,FALSE)</f>
        <v>#N/A</v>
      </c>
      <c r="AM1304" s="17" t="e">
        <f>VLOOKUP(X1304,[1]Lookups!$B$3:$C$200,2,FALSE)</f>
        <v>#N/A</v>
      </c>
      <c r="AN1304" s="17" t="e">
        <f>VLOOKUP(R1304,[1]Lookups!$H$3:$I$69,2,FALSE)</f>
        <v>#N/A</v>
      </c>
      <c r="AO1304" s="17" t="e">
        <f>VLOOKUP(T1304,[1]Lookups!$H$3:$I$69,2,FALSE)</f>
        <v>#N/A</v>
      </c>
      <c r="AP1304" s="17" t="e">
        <f>VLOOKUP(AN1304,[1]Lookups!$N$3:$O$11,2,FALSE)</f>
        <v>#N/A</v>
      </c>
      <c r="AQ1304" s="18" t="e">
        <f>COUNTIFS('[1]Deals (investment)'!$B:$B,$A1304)</f>
        <v>#VALUE!</v>
      </c>
      <c r="AR1304" s="18" t="e">
        <f>COUNTIFS('[1]Deals (investment)'!$B:$B,$A1304,'[1]Deals (investment)'!$T:$T,$AW$1)+COUNTIFS('[1]Deals (investment)'!$B:$B,$A1304,'[1]Deals (investment)'!$T:$T,$AX$1)+COUNTIFS('[1]Deals (investment)'!$B:$B,$A1304,'[1]Deals (investment)'!$T:$T,$AY$1)</f>
        <v>#VALUE!</v>
      </c>
      <c r="AS1304" s="17" t="e">
        <f>SUMIFS('[1]Deals (investment)'!$C:$C,'[1]Deals (investment)'!$B:$B,$A1304)</f>
        <v>#VALUE!</v>
      </c>
      <c r="AT1304" s="17" t="e">
        <f t="shared" si="179"/>
        <v>#VALUE!</v>
      </c>
      <c r="AU1304" s="18" t="e">
        <f>COUNTIF('[1]Deals (Exits)'!$B:$B,A1304)</f>
        <v>#VALUE!</v>
      </c>
      <c r="AV1304" s="17" t="e">
        <f>SUMIFS('[1]Deals (investment)'!$C:$C,'[1]Deals (investment)'!$B:$B,$A1304,'[1]Deals (investment)'!$T:$T,AV$1)</f>
        <v>#VALUE!</v>
      </c>
      <c r="AW1304" s="17" t="e">
        <f>SUMIFS('[1]Deals (investment)'!$C:$C,'[1]Deals (investment)'!$B:$B,$A1304,'[1]Deals (investment)'!$T:$T,AW$1)</f>
        <v>#VALUE!</v>
      </c>
      <c r="AX1304" s="17" t="e">
        <f>SUMIFS('[1]Deals (investment)'!$C:$C,'[1]Deals (investment)'!$B:$B,$A1304,'[1]Deals (investment)'!$T:$T,AX$1)</f>
        <v>#VALUE!</v>
      </c>
      <c r="AY1304" s="17" t="e">
        <f>SUMIFS('[1]Deals (investment)'!$C:$C,'[1]Deals (investment)'!$B:$B,$A1304,'[1]Deals (investment)'!$T:$T,AY$1)</f>
        <v>#VALUE!</v>
      </c>
      <c r="AZ1304" s="17" t="e">
        <f>SUMIFS('[1]Deals (investment)'!$C:$C,'[1]Deals (investment)'!$B:$B,$A1304,'[1]Deals (investment)'!$T:$T,AZ$1)</f>
        <v>#VALUE!</v>
      </c>
      <c r="BA1304" s="17" t="e">
        <f>SUMIFS('[1]Deals (investment)'!$C:$C,'[1]Deals (investment)'!$B:$B,$A1304,'[1]Deals (investment)'!$T:$T,BA$1)</f>
        <v>#VALUE!</v>
      </c>
      <c r="BB1304" s="17" t="e">
        <f>SUMIFS('[1]Deals (investment)'!$C:$C,'[1]Deals (investment)'!$B:$B,$A1304,'[1]Deals (investment)'!$T:$T,BB$1)</f>
        <v>#VALUE!</v>
      </c>
      <c r="BC1304" s="17" t="e">
        <f>SUMIFS('[1]Deals (Exits)'!$C:$C,'[1]Deals (Exits)'!$B:$B,$A1304)</f>
        <v>#VALUE!</v>
      </c>
      <c r="BD1304" s="17" t="e">
        <f>SUMIFS('[1]Deals (investment)'!$C:$C,'[1]Deals (investment)'!$B:$B,$A1304,'[1]Deals (investment)'!$V:$V,BD$1)</f>
        <v>#VALUE!</v>
      </c>
      <c r="BE1304" s="17" t="e">
        <f>SUMIFS('[1]Deals (investment)'!$C:$C,'[1]Deals (investment)'!$B:$B,$A1304,'[1]Deals (investment)'!$V:$V,BE$1)</f>
        <v>#VALUE!</v>
      </c>
      <c r="BF1304" s="17" t="e">
        <f>SUMIFS('[1]Deals (investment)'!$C:$C,'[1]Deals (investment)'!$B:$B,$A1304,'[1]Deals (investment)'!$V:$V,BF$1)</f>
        <v>#VALUE!</v>
      </c>
      <c r="BG1304" s="17" t="e">
        <f>SUMIFS('[1]Deals (investment)'!$C:$C,'[1]Deals (investment)'!$B:$B,$A1304,'[1]Deals (investment)'!$V:$V,BG$1)</f>
        <v>#VALUE!</v>
      </c>
      <c r="BH1304" s="17" t="e">
        <f>SUMIFS('[1]Deals (investment)'!$C:$C,'[1]Deals (investment)'!$B:$B,$A1304,'[1]Deals (investment)'!$V:$V,BH$1)</f>
        <v>#VALUE!</v>
      </c>
      <c r="BI1304" s="17" t="e">
        <f>SUMIFS('[1]Deals (investment)'!$C:$C,'[1]Deals (investment)'!$B:$B,$A1304,'[1]Deals (investment)'!$V:$V,BI$1)</f>
        <v>#VALUE!</v>
      </c>
      <c r="BJ1304" s="17" t="e">
        <f>SUMIFS('[1]Deals (investment)'!$C:$C,'[1]Deals (investment)'!$B:$B,$A1304,'[1]Deals (investment)'!$V:$V,BJ$1)</f>
        <v>#VALUE!</v>
      </c>
      <c r="BK1304" s="17" t="e">
        <f>SUMIFS('[1]Deals (investment)'!$C:$C,'[1]Deals (investment)'!$B:$B,$A1304,'[1]Deals (investment)'!$V:$V,BK$1)</f>
        <v>#VALUE!</v>
      </c>
      <c r="BL1304" s="17" t="e">
        <f>SUMIFS('[1]Deals (investment)'!$C:$C,'[1]Deals (investment)'!$B:$B,$A1304,'[1]Deals (investment)'!$V:$V,BL$1)</f>
        <v>#VALUE!</v>
      </c>
      <c r="BM1304" s="17" t="e">
        <f>SUMIFS('[1]Deals (investment)'!$C:$C,'[1]Deals (investment)'!$B:$B,$A1304,'[1]Deals (investment)'!$V:$V,BM$1)</f>
        <v>#VALUE!</v>
      </c>
      <c r="BN1304" s="15"/>
      <c r="BO1304" s="15"/>
      <c r="BP1304" s="22"/>
      <c r="BQ1304" s="15"/>
      <c r="BR1304" s="15"/>
      <c r="BS1304" s="15"/>
      <c r="BT1304" s="15"/>
      <c r="BU1304" s="15"/>
      <c r="BV1304" s="15"/>
      <c r="BW1304" s="15"/>
      <c r="BX1304" s="15"/>
      <c r="BY1304" s="15"/>
      <c r="BZ1304" s="15"/>
      <c r="CA1304" s="15"/>
      <c r="CB1304" s="15"/>
      <c r="CC1304" s="15"/>
      <c r="CD1304" s="15" t="str">
        <f t="shared" si="191"/>
        <v>Mumzstore</v>
      </c>
      <c r="CE1304" s="15"/>
      <c r="CF1304" s="15"/>
      <c r="CG1304" s="15"/>
      <c r="CH1304" s="15"/>
      <c r="CI1304" s="15"/>
      <c r="CJ1304" s="15"/>
    </row>
    <row r="1305" spans="1:88" ht="12.75">
      <c r="A1305" s="15" t="s">
        <v>8728</v>
      </c>
      <c r="B1305" s="15" t="s">
        <v>8729</v>
      </c>
      <c r="C1305" s="15" t="s">
        <v>58</v>
      </c>
      <c r="D1305" s="16">
        <v>2008</v>
      </c>
      <c r="E1305" s="15" t="s">
        <v>1649</v>
      </c>
      <c r="F1305" s="15"/>
      <c r="G1305" s="15" t="s">
        <v>1650</v>
      </c>
      <c r="H1305" s="15"/>
      <c r="I1305" s="15"/>
      <c r="J1305" s="15"/>
      <c r="K1305" s="17" t="e">
        <f t="shared" si="178"/>
        <v>#VALUE!</v>
      </c>
      <c r="L1305" s="15"/>
      <c r="M1305" s="18" t="e">
        <f t="shared" si="166"/>
        <v>#VALUE!</v>
      </c>
      <c r="N1305" s="15"/>
      <c r="O1305" s="15"/>
      <c r="P1305" s="15"/>
      <c r="Q1305" s="15"/>
      <c r="R1305" s="15"/>
      <c r="S1305" s="19"/>
      <c r="T1305" s="15"/>
      <c r="U1305" s="17"/>
      <c r="V1305" s="15" t="s">
        <v>8730</v>
      </c>
      <c r="W1305" s="15"/>
      <c r="X1305" s="15" t="s">
        <v>404</v>
      </c>
      <c r="Y1305" s="15"/>
      <c r="AB1305" s="20"/>
      <c r="AC1305" s="21" t="s">
        <v>8731</v>
      </c>
      <c r="AD1305" s="21" t="s">
        <v>8732</v>
      </c>
      <c r="AE1305" s="15"/>
      <c r="AF1305" s="15"/>
      <c r="AG1305" s="22">
        <f t="shared" si="189"/>
        <v>0.35483870967741937</v>
      </c>
      <c r="AH1305" s="15" t="e">
        <f t="shared" si="190"/>
        <v>#VALUE!</v>
      </c>
      <c r="AI1305" s="22" t="e">
        <f>VLOOKUP(A1305,'[1]Deals (investment)'!$B$2:$Z$1497,1,FALSE)</f>
        <v>#N/A</v>
      </c>
      <c r="AJ1305" s="22" t="e">
        <f>VLOOKUP(A1305,'[1]Deals (investment)'!$B$2:$Z$870,15,FALSE)</f>
        <v>#N/A</v>
      </c>
      <c r="AK1305" s="17" t="e">
        <f>VLOOKUP(A1305,'[1]Deals (Exits)'!B:B,1,FALSE)</f>
        <v>#N/A</v>
      </c>
      <c r="AL1305" s="23">
        <f>VLOOKUP(G1305,[1]Lookups!$V$3:$Y$197,4,FALSE)</f>
        <v>0</v>
      </c>
      <c r="AM1305" s="17" t="str">
        <f>VLOOKUP(X1305,[1]Lookups!$B$3:$C$200,2,FALSE)</f>
        <v>Other Technologies &amp; Information Technology</v>
      </c>
      <c r="AN1305" s="17" t="e">
        <f>VLOOKUP(R1305,[1]Lookups!$H$3:$I$69,2,FALSE)</f>
        <v>#N/A</v>
      </c>
      <c r="AO1305" s="17" t="e">
        <f>VLOOKUP(T1305,[1]Lookups!$H$3:$I$69,2,FALSE)</f>
        <v>#N/A</v>
      </c>
      <c r="AP1305" s="17" t="e">
        <f>VLOOKUP(AN1305,[1]Lookups!$N$3:$O$11,2,FALSE)</f>
        <v>#N/A</v>
      </c>
      <c r="AQ1305" s="18" t="e">
        <f>COUNTIFS('[1]Deals (investment)'!$B:$B,$A1305)</f>
        <v>#VALUE!</v>
      </c>
      <c r="AR1305" s="18" t="e">
        <f>COUNTIFS('[1]Deals (investment)'!$B:$B,$A1305,'[1]Deals (investment)'!$T:$T,$AW$1)+COUNTIFS('[1]Deals (investment)'!$B:$B,$A1305,'[1]Deals (investment)'!$T:$T,$AX$1)+COUNTIFS('[1]Deals (investment)'!$B:$B,$A1305,'[1]Deals (investment)'!$T:$T,$AY$1)</f>
        <v>#VALUE!</v>
      </c>
      <c r="AS1305" s="17" t="e">
        <f>SUMIFS('[1]Deals (investment)'!$C:$C,'[1]Deals (investment)'!$B:$B,$A1305)</f>
        <v>#VALUE!</v>
      </c>
      <c r="AT1305" s="17" t="e">
        <f t="shared" si="179"/>
        <v>#VALUE!</v>
      </c>
      <c r="AU1305" s="18" t="e">
        <f>COUNTIF('[1]Deals (Exits)'!$B:$B,A1305)</f>
        <v>#VALUE!</v>
      </c>
      <c r="AV1305" s="17" t="e">
        <f>SUMIFS('[1]Deals (investment)'!$C:$C,'[1]Deals (investment)'!$B:$B,$A1305,'[1]Deals (investment)'!$T:$T,AV$1)</f>
        <v>#VALUE!</v>
      </c>
      <c r="AW1305" s="17" t="e">
        <f>SUMIFS('[1]Deals (investment)'!$C:$C,'[1]Deals (investment)'!$B:$B,$A1305,'[1]Deals (investment)'!$T:$T,AW$1)</f>
        <v>#VALUE!</v>
      </c>
      <c r="AX1305" s="17" t="e">
        <f>SUMIFS('[1]Deals (investment)'!$C:$C,'[1]Deals (investment)'!$B:$B,$A1305,'[1]Deals (investment)'!$T:$T,AX$1)</f>
        <v>#VALUE!</v>
      </c>
      <c r="AY1305" s="17" t="e">
        <f>SUMIFS('[1]Deals (investment)'!$C:$C,'[1]Deals (investment)'!$B:$B,$A1305,'[1]Deals (investment)'!$T:$T,AY$1)</f>
        <v>#VALUE!</v>
      </c>
      <c r="AZ1305" s="17" t="e">
        <f>SUMIFS('[1]Deals (investment)'!$C:$C,'[1]Deals (investment)'!$B:$B,$A1305,'[1]Deals (investment)'!$T:$T,AZ$1)</f>
        <v>#VALUE!</v>
      </c>
      <c r="BA1305" s="17" t="e">
        <f>SUMIFS('[1]Deals (investment)'!$C:$C,'[1]Deals (investment)'!$B:$B,$A1305,'[1]Deals (investment)'!$T:$T,BA$1)</f>
        <v>#VALUE!</v>
      </c>
      <c r="BB1305" s="17" t="e">
        <f>SUMIFS('[1]Deals (investment)'!$C:$C,'[1]Deals (investment)'!$B:$B,$A1305,'[1]Deals (investment)'!$T:$T,BB$1)</f>
        <v>#VALUE!</v>
      </c>
      <c r="BC1305" s="17" t="e">
        <f>SUMIFS('[1]Deals (Exits)'!$C:$C,'[1]Deals (Exits)'!$B:$B,$A1305)</f>
        <v>#VALUE!</v>
      </c>
      <c r="BD1305" s="17" t="e">
        <f>SUMIFS('[1]Deals (investment)'!$C:$C,'[1]Deals (investment)'!$B:$B,$A1305,'[1]Deals (investment)'!$V:$V,BD$1)</f>
        <v>#VALUE!</v>
      </c>
      <c r="BE1305" s="17" t="e">
        <f>SUMIFS('[1]Deals (investment)'!$C:$C,'[1]Deals (investment)'!$B:$B,$A1305,'[1]Deals (investment)'!$V:$V,BE$1)</f>
        <v>#VALUE!</v>
      </c>
      <c r="BF1305" s="17" t="e">
        <f>SUMIFS('[1]Deals (investment)'!$C:$C,'[1]Deals (investment)'!$B:$B,$A1305,'[1]Deals (investment)'!$V:$V,BF$1)</f>
        <v>#VALUE!</v>
      </c>
      <c r="BG1305" s="17" t="e">
        <f>SUMIFS('[1]Deals (investment)'!$C:$C,'[1]Deals (investment)'!$B:$B,$A1305,'[1]Deals (investment)'!$V:$V,BG$1)</f>
        <v>#VALUE!</v>
      </c>
      <c r="BH1305" s="17" t="e">
        <f>SUMIFS('[1]Deals (investment)'!$C:$C,'[1]Deals (investment)'!$B:$B,$A1305,'[1]Deals (investment)'!$V:$V,BH$1)</f>
        <v>#VALUE!</v>
      </c>
      <c r="BI1305" s="17" t="e">
        <f>SUMIFS('[1]Deals (investment)'!$C:$C,'[1]Deals (investment)'!$B:$B,$A1305,'[1]Deals (investment)'!$V:$V,BI$1)</f>
        <v>#VALUE!</v>
      </c>
      <c r="BJ1305" s="17" t="e">
        <f>SUMIFS('[1]Deals (investment)'!$C:$C,'[1]Deals (investment)'!$B:$B,$A1305,'[1]Deals (investment)'!$V:$V,BJ$1)</f>
        <v>#VALUE!</v>
      </c>
      <c r="BK1305" s="17" t="e">
        <f>SUMIFS('[1]Deals (investment)'!$C:$C,'[1]Deals (investment)'!$B:$B,$A1305,'[1]Deals (investment)'!$V:$V,BK$1)</f>
        <v>#VALUE!</v>
      </c>
      <c r="BL1305" s="17" t="e">
        <f>SUMIFS('[1]Deals (investment)'!$C:$C,'[1]Deals (investment)'!$B:$B,$A1305,'[1]Deals (investment)'!$V:$V,BL$1)</f>
        <v>#VALUE!</v>
      </c>
      <c r="BM1305" s="17" t="e">
        <f>SUMIFS('[1]Deals (investment)'!$C:$C,'[1]Deals (investment)'!$B:$B,$A1305,'[1]Deals (investment)'!$V:$V,BM$1)</f>
        <v>#VALUE!</v>
      </c>
      <c r="BN1305" s="15"/>
      <c r="BO1305" s="15"/>
      <c r="BP1305" s="22"/>
      <c r="BQ1305" s="15"/>
      <c r="BR1305" s="15"/>
      <c r="BS1305" s="15"/>
      <c r="BT1305" s="15"/>
      <c r="BU1305" s="15"/>
      <c r="BV1305" s="15"/>
      <c r="BW1305" s="15"/>
      <c r="BX1305" s="15"/>
      <c r="BY1305" s="15"/>
      <c r="BZ1305" s="15"/>
      <c r="CA1305" s="15"/>
      <c r="CB1305" s="15"/>
      <c r="CC1305" s="15"/>
      <c r="CD1305" s="15" t="str">
        <f t="shared" si="191"/>
        <v>Mwango BrainSomos apaixonados por Internet, Inovação, Tecnologia &amp; Comunicação. Achamos que nosso dever é ajudá-lo a comunicar-se melhor com seus clientes para que juntos vocês possam co-criar novos produtos, melhorar experiências e definir tendências.Active</v>
      </c>
      <c r="CE1305" s="15"/>
      <c r="CF1305" s="15"/>
      <c r="CG1305" s="15"/>
      <c r="CH1305" s="15"/>
      <c r="CI1305" s="15"/>
      <c r="CJ1305" s="15"/>
    </row>
    <row r="1306" spans="1:88" ht="12.75">
      <c r="A1306" s="15" t="s">
        <v>8733</v>
      </c>
      <c r="B1306" s="15" t="s">
        <v>8734</v>
      </c>
      <c r="C1306" s="15" t="s">
        <v>58</v>
      </c>
      <c r="D1306" s="16">
        <v>2013</v>
      </c>
      <c r="E1306" s="15" t="s">
        <v>8735</v>
      </c>
      <c r="F1306" s="15"/>
      <c r="G1306" s="15" t="s">
        <v>118</v>
      </c>
      <c r="H1306" s="15"/>
      <c r="I1306" s="15" t="s">
        <v>118</v>
      </c>
      <c r="J1306" s="15"/>
      <c r="K1306" s="17" t="e">
        <f t="shared" si="178"/>
        <v>#VALUE!</v>
      </c>
      <c r="L1306" s="15"/>
      <c r="M1306" s="18" t="e">
        <f t="shared" si="166"/>
        <v>#VALUE!</v>
      </c>
      <c r="N1306" s="15"/>
      <c r="O1306" s="15"/>
      <c r="P1306" s="15"/>
      <c r="Q1306" s="24" t="e">
        <f ca="1">_xludf.MAXIFS('[1]Deals (investment)'!A:A,'[1]Deals (investment)'!B:B,A1306)</f>
        <v>#NAME?</v>
      </c>
      <c r="R1306" s="15"/>
      <c r="S1306" s="19"/>
      <c r="T1306" s="15"/>
      <c r="U1306" s="17"/>
      <c r="V1306" s="15" t="s">
        <v>8736</v>
      </c>
      <c r="W1306" s="15"/>
      <c r="X1306" s="15" t="s">
        <v>158</v>
      </c>
      <c r="Y1306" s="15" t="s">
        <v>8737</v>
      </c>
      <c r="AB1306" s="32">
        <v>43506</v>
      </c>
      <c r="AC1306" s="21" t="s">
        <v>8738</v>
      </c>
      <c r="AD1306" s="21" t="s">
        <v>8739</v>
      </c>
      <c r="AE1306" s="21" t="s">
        <v>8740</v>
      </c>
      <c r="AF1306" s="21" t="s">
        <v>8741</v>
      </c>
      <c r="AG1306" s="22">
        <f t="shared" ca="1" si="189"/>
        <v>0.54838709677419351</v>
      </c>
      <c r="AH1306" s="15" t="e">
        <f t="shared" si="190"/>
        <v>#VALUE!</v>
      </c>
      <c r="AI1306" s="22" t="str">
        <f>VLOOKUP(A1306,'[1]Deals (investment)'!$B$2:$Z$1497,1,FALSE)</f>
        <v>Musoni</v>
      </c>
      <c r="AJ1306" s="22" t="e">
        <f>VLOOKUP(A1306,'[1]Deals (investment)'!$B$2:$Z$870,15,FALSE)</f>
        <v>#N/A</v>
      </c>
      <c r="AK1306" s="17" t="e">
        <f>VLOOKUP(A1306,'[1]Deals (Exits)'!B:B,1,FALSE)</f>
        <v>#N/A</v>
      </c>
      <c r="AL1306" s="23">
        <f>VLOOKUP(G1306,[1]Lookups!$V$3:$Y$197,4,FALSE)</f>
        <v>0</v>
      </c>
      <c r="AM1306" s="17" t="str">
        <f>VLOOKUP(X1306,[1]Lookups!$B$3:$C$200,2,FALSE)</f>
        <v>Financial Services</v>
      </c>
      <c r="AN1306" s="17" t="e">
        <f>VLOOKUP(R1306,[1]Lookups!$H$3:$I$69,2,FALSE)</f>
        <v>#N/A</v>
      </c>
      <c r="AO1306" s="17" t="e">
        <f>VLOOKUP(T1306,[1]Lookups!$H$3:$I$69,2,FALSE)</f>
        <v>#N/A</v>
      </c>
      <c r="AP1306" s="17" t="e">
        <f>VLOOKUP(AN1306,[1]Lookups!$N$3:$O$11,2,FALSE)</f>
        <v>#N/A</v>
      </c>
      <c r="AQ1306" s="18" t="e">
        <f>COUNTIFS('[1]Deals (investment)'!$B:$B,$A1306)</f>
        <v>#VALUE!</v>
      </c>
      <c r="AR1306" s="18" t="e">
        <f>COUNTIFS('[1]Deals (investment)'!$B:$B,$A1306,'[1]Deals (investment)'!$T:$T,$AW$1)+COUNTIFS('[1]Deals (investment)'!$B:$B,$A1306,'[1]Deals (investment)'!$T:$T,$AX$1)+COUNTIFS('[1]Deals (investment)'!$B:$B,$A1306,'[1]Deals (investment)'!$T:$T,$AY$1)</f>
        <v>#VALUE!</v>
      </c>
      <c r="AS1306" s="17" t="e">
        <f>SUMIFS('[1]Deals (investment)'!$C:$C,'[1]Deals (investment)'!$B:$B,$A1306)</f>
        <v>#VALUE!</v>
      </c>
      <c r="AT1306" s="17" t="e">
        <f t="shared" si="179"/>
        <v>#VALUE!</v>
      </c>
      <c r="AU1306" s="18" t="e">
        <f>COUNTIF('[1]Deals (Exits)'!$B:$B,A1306)</f>
        <v>#VALUE!</v>
      </c>
      <c r="AV1306" s="17" t="e">
        <f>SUMIFS('[1]Deals (investment)'!$C:$C,'[1]Deals (investment)'!$B:$B,$A1306,'[1]Deals (investment)'!$T:$T,AV$1)</f>
        <v>#VALUE!</v>
      </c>
      <c r="AW1306" s="17" t="e">
        <f>SUMIFS('[1]Deals (investment)'!$C:$C,'[1]Deals (investment)'!$B:$B,$A1306,'[1]Deals (investment)'!$T:$T,AW$1)</f>
        <v>#VALUE!</v>
      </c>
      <c r="AX1306" s="17" t="e">
        <f>SUMIFS('[1]Deals (investment)'!$C:$C,'[1]Deals (investment)'!$B:$B,$A1306,'[1]Deals (investment)'!$T:$T,AX$1)</f>
        <v>#VALUE!</v>
      </c>
      <c r="AY1306" s="17" t="e">
        <f>SUMIFS('[1]Deals (investment)'!$C:$C,'[1]Deals (investment)'!$B:$B,$A1306,'[1]Deals (investment)'!$T:$T,AY$1)</f>
        <v>#VALUE!</v>
      </c>
      <c r="AZ1306" s="17" t="e">
        <f>SUMIFS('[1]Deals (investment)'!$C:$C,'[1]Deals (investment)'!$B:$B,$A1306,'[1]Deals (investment)'!$T:$T,AZ$1)</f>
        <v>#VALUE!</v>
      </c>
      <c r="BA1306" s="17" t="e">
        <f>SUMIFS('[1]Deals (investment)'!$C:$C,'[1]Deals (investment)'!$B:$B,$A1306,'[1]Deals (investment)'!$T:$T,BA$1)</f>
        <v>#VALUE!</v>
      </c>
      <c r="BB1306" s="17" t="e">
        <f>SUMIFS('[1]Deals (investment)'!$C:$C,'[1]Deals (investment)'!$B:$B,$A1306,'[1]Deals (investment)'!$T:$T,BB$1)</f>
        <v>#VALUE!</v>
      </c>
      <c r="BC1306" s="17" t="e">
        <f>SUMIFS('[1]Deals (Exits)'!$C:$C,'[1]Deals (Exits)'!$B:$B,$A1306)</f>
        <v>#VALUE!</v>
      </c>
      <c r="BD1306" s="17" t="e">
        <f>SUMIFS('[1]Deals (investment)'!$C:$C,'[1]Deals (investment)'!$B:$B,$A1306,'[1]Deals (investment)'!$V:$V,BD$1)</f>
        <v>#VALUE!</v>
      </c>
      <c r="BE1306" s="17" t="e">
        <f>SUMIFS('[1]Deals (investment)'!$C:$C,'[1]Deals (investment)'!$B:$B,$A1306,'[1]Deals (investment)'!$V:$V,BE$1)</f>
        <v>#VALUE!</v>
      </c>
      <c r="BF1306" s="17" t="e">
        <f>SUMIFS('[1]Deals (investment)'!$C:$C,'[1]Deals (investment)'!$B:$B,$A1306,'[1]Deals (investment)'!$V:$V,BF$1)</f>
        <v>#VALUE!</v>
      </c>
      <c r="BG1306" s="17" t="e">
        <f>SUMIFS('[1]Deals (investment)'!$C:$C,'[1]Deals (investment)'!$B:$B,$A1306,'[1]Deals (investment)'!$V:$V,BG$1)</f>
        <v>#VALUE!</v>
      </c>
      <c r="BH1306" s="17" t="e">
        <f>SUMIFS('[1]Deals (investment)'!$C:$C,'[1]Deals (investment)'!$B:$B,$A1306,'[1]Deals (investment)'!$V:$V,BH$1)</f>
        <v>#VALUE!</v>
      </c>
      <c r="BI1306" s="17" t="e">
        <f>SUMIFS('[1]Deals (investment)'!$C:$C,'[1]Deals (investment)'!$B:$B,$A1306,'[1]Deals (investment)'!$V:$V,BI$1)</f>
        <v>#VALUE!</v>
      </c>
      <c r="BJ1306" s="17" t="e">
        <f>SUMIFS('[1]Deals (investment)'!$C:$C,'[1]Deals (investment)'!$B:$B,$A1306,'[1]Deals (investment)'!$V:$V,BJ$1)</f>
        <v>#VALUE!</v>
      </c>
      <c r="BK1306" s="17" t="e">
        <f>SUMIFS('[1]Deals (investment)'!$C:$C,'[1]Deals (investment)'!$B:$B,$A1306,'[1]Deals (investment)'!$V:$V,BK$1)</f>
        <v>#VALUE!</v>
      </c>
      <c r="BL1306" s="17" t="e">
        <f>SUMIFS('[1]Deals (investment)'!$C:$C,'[1]Deals (investment)'!$B:$B,$A1306,'[1]Deals (investment)'!$V:$V,BL$1)</f>
        <v>#VALUE!</v>
      </c>
      <c r="BM1306" s="17" t="e">
        <f>SUMIFS('[1]Deals (investment)'!$C:$C,'[1]Deals (investment)'!$B:$B,$A1306,'[1]Deals (investment)'!$V:$V,BM$1)</f>
        <v>#VALUE!</v>
      </c>
      <c r="BN1306" s="15"/>
      <c r="BO1306" s="15"/>
      <c r="BP1306" s="22"/>
      <c r="BQ1306" s="15"/>
      <c r="BR1306" s="15"/>
      <c r="BS1306" s="15"/>
      <c r="BT1306" s="15"/>
      <c r="BU1306" s="15"/>
      <c r="BV1306" s="15"/>
      <c r="BW1306" s="15"/>
      <c r="BX1306" s="15"/>
      <c r="BY1306" s="15"/>
      <c r="BZ1306" s="15"/>
      <c r="CA1306" s="15"/>
      <c r="CB1306" s="15"/>
      <c r="CC1306" s="15"/>
      <c r="CD1306" s="15" t="str">
        <f t="shared" si="191"/>
        <v>MusoniMusoni's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 but at a fraction of the cost associatedActive</v>
      </c>
      <c r="CE1306" s="15"/>
      <c r="CF1306" s="15"/>
      <c r="CG1306" s="15"/>
      <c r="CH1306" s="15"/>
      <c r="CI1306" s="15"/>
      <c r="CJ1306" s="15"/>
    </row>
    <row r="1307" spans="1:88" ht="12.75">
      <c r="A1307" s="15" t="s">
        <v>8742</v>
      </c>
      <c r="B1307" s="15"/>
      <c r="C1307" s="15"/>
      <c r="D1307" s="16"/>
      <c r="E1307" s="26"/>
      <c r="F1307" s="26"/>
      <c r="G1307" s="26"/>
      <c r="H1307" s="26"/>
      <c r="I1307" s="15"/>
      <c r="J1307" s="26"/>
      <c r="K1307" s="17" t="e">
        <f t="shared" si="178"/>
        <v>#VALUE!</v>
      </c>
      <c r="L1307" s="15"/>
      <c r="M1307" s="18" t="e">
        <f t="shared" si="166"/>
        <v>#VALUE!</v>
      </c>
      <c r="N1307" s="15"/>
      <c r="O1307" s="15"/>
      <c r="P1307" s="15"/>
      <c r="Q1307" s="15"/>
      <c r="R1307" s="15"/>
      <c r="S1307" s="19"/>
      <c r="T1307" s="15"/>
      <c r="U1307" s="17"/>
      <c r="V1307" s="15"/>
      <c r="W1307" s="15"/>
      <c r="X1307" s="15"/>
      <c r="Y1307" s="15"/>
      <c r="AB1307" s="20"/>
      <c r="AC1307" s="15"/>
      <c r="AD1307" s="15"/>
      <c r="AE1307" s="15"/>
      <c r="AF1307" s="15"/>
      <c r="AG1307" s="22">
        <f ca="1">COUNTA(B1306:AF1306)/(COUNTA(B1306:AF1306)+COUNTBLANK(B1306:AF1306))</f>
        <v>0.54838709677419351</v>
      </c>
      <c r="AH1307" s="15" t="str">
        <f t="shared" si="190"/>
        <v/>
      </c>
      <c r="AI1307" s="22" t="e">
        <f>VLOOKUP(A1307,'[1]Deals (investment)'!$B$2:$Z$1497,1,FALSE)</f>
        <v>#N/A</v>
      </c>
      <c r="AJ1307" s="22" t="e">
        <f>VLOOKUP(A1307,'[1]Deals (investment)'!$B$2:$Z$870,15,FALSE)</f>
        <v>#N/A</v>
      </c>
      <c r="AK1307" s="17" t="e">
        <f>VLOOKUP(A1307,'[1]Deals (Exits)'!B:B,1,FALSE)</f>
        <v>#N/A</v>
      </c>
      <c r="AL1307" s="23" t="e">
        <f>VLOOKUP(G1307,[1]Lookups!$V$3:$Y$197,4,FALSE)</f>
        <v>#N/A</v>
      </c>
      <c r="AM1307" s="17" t="e">
        <f>VLOOKUP(X1307,[1]Lookups!$B$3:$C$200,2,FALSE)</f>
        <v>#N/A</v>
      </c>
      <c r="AN1307" s="17" t="e">
        <f>VLOOKUP(R1307,[1]Lookups!$H$3:$I$69,2,FALSE)</f>
        <v>#N/A</v>
      </c>
      <c r="AO1307" s="17" t="e">
        <f>VLOOKUP(T1307,[1]Lookups!$H$3:$I$69,2,FALSE)</f>
        <v>#N/A</v>
      </c>
      <c r="AP1307" s="17" t="e">
        <f>VLOOKUP(AN1307,[1]Lookups!$N$3:$O$11,2,FALSE)</f>
        <v>#N/A</v>
      </c>
      <c r="AQ1307" s="18" t="e">
        <f>COUNTIFS('[1]Deals (investment)'!$B:$B,$A1307)</f>
        <v>#VALUE!</v>
      </c>
      <c r="AR1307" s="18" t="e">
        <f>COUNTIFS('[1]Deals (investment)'!$B:$B,$A1307,'[1]Deals (investment)'!$T:$T,$AW$1)+COUNTIFS('[1]Deals (investment)'!$B:$B,$A1307,'[1]Deals (investment)'!$T:$T,$AX$1)+COUNTIFS('[1]Deals (investment)'!$B:$B,$A1307,'[1]Deals (investment)'!$T:$T,$AY$1)</f>
        <v>#VALUE!</v>
      </c>
      <c r="AS1307" s="17" t="e">
        <f>SUMIFS('[1]Deals (investment)'!$C:$C,'[1]Deals (investment)'!$B:$B,$A1307)</f>
        <v>#VALUE!</v>
      </c>
      <c r="AT1307" s="17" t="e">
        <f t="shared" si="179"/>
        <v>#VALUE!</v>
      </c>
      <c r="AU1307" s="18" t="e">
        <f>COUNTIF('[1]Deals (Exits)'!$B:$B,A1307)</f>
        <v>#VALUE!</v>
      </c>
      <c r="AV1307" s="17" t="e">
        <f>SUMIFS('[1]Deals (investment)'!$C:$C,'[1]Deals (investment)'!$B:$B,$A1307,'[1]Deals (investment)'!$T:$T,AV$1)</f>
        <v>#VALUE!</v>
      </c>
      <c r="AW1307" s="17" t="e">
        <f>SUMIFS('[1]Deals (investment)'!$C:$C,'[1]Deals (investment)'!$B:$B,$A1307,'[1]Deals (investment)'!$T:$T,AW$1)</f>
        <v>#VALUE!</v>
      </c>
      <c r="AX1307" s="17" t="e">
        <f>SUMIFS('[1]Deals (investment)'!$C:$C,'[1]Deals (investment)'!$B:$B,$A1307,'[1]Deals (investment)'!$T:$T,AX$1)</f>
        <v>#VALUE!</v>
      </c>
      <c r="AY1307" s="17" t="e">
        <f>SUMIFS('[1]Deals (investment)'!$C:$C,'[1]Deals (investment)'!$B:$B,$A1307,'[1]Deals (investment)'!$T:$T,AY$1)</f>
        <v>#VALUE!</v>
      </c>
      <c r="AZ1307" s="17" t="e">
        <f>SUMIFS('[1]Deals (investment)'!$C:$C,'[1]Deals (investment)'!$B:$B,$A1307,'[1]Deals (investment)'!$T:$T,AZ$1)</f>
        <v>#VALUE!</v>
      </c>
      <c r="BA1307" s="17" t="e">
        <f>SUMIFS('[1]Deals (investment)'!$C:$C,'[1]Deals (investment)'!$B:$B,$A1307,'[1]Deals (investment)'!$T:$T,BA$1)</f>
        <v>#VALUE!</v>
      </c>
      <c r="BB1307" s="17" t="e">
        <f>SUMIFS('[1]Deals (investment)'!$C:$C,'[1]Deals (investment)'!$B:$B,$A1307,'[1]Deals (investment)'!$T:$T,BB$1)</f>
        <v>#VALUE!</v>
      </c>
      <c r="BC1307" s="17" t="e">
        <f>SUMIFS('[1]Deals (Exits)'!$C:$C,'[1]Deals (Exits)'!$B:$B,$A1307)</f>
        <v>#VALUE!</v>
      </c>
      <c r="BD1307" s="17" t="e">
        <f>SUMIFS('[1]Deals (investment)'!$C:$C,'[1]Deals (investment)'!$B:$B,$A1307,'[1]Deals (investment)'!$V:$V,BD$1)</f>
        <v>#VALUE!</v>
      </c>
      <c r="BE1307" s="17" t="e">
        <f>SUMIFS('[1]Deals (investment)'!$C:$C,'[1]Deals (investment)'!$B:$B,$A1307,'[1]Deals (investment)'!$V:$V,BE$1)</f>
        <v>#VALUE!</v>
      </c>
      <c r="BF1307" s="17" t="e">
        <f>SUMIFS('[1]Deals (investment)'!$C:$C,'[1]Deals (investment)'!$B:$B,$A1307,'[1]Deals (investment)'!$V:$V,BF$1)</f>
        <v>#VALUE!</v>
      </c>
      <c r="BG1307" s="17" t="e">
        <f>SUMIFS('[1]Deals (investment)'!$C:$C,'[1]Deals (investment)'!$B:$B,$A1307,'[1]Deals (investment)'!$V:$V,BG$1)</f>
        <v>#VALUE!</v>
      </c>
      <c r="BH1307" s="17" t="e">
        <f>SUMIFS('[1]Deals (investment)'!$C:$C,'[1]Deals (investment)'!$B:$B,$A1307,'[1]Deals (investment)'!$V:$V,BH$1)</f>
        <v>#VALUE!</v>
      </c>
      <c r="BI1307" s="17" t="e">
        <f>SUMIFS('[1]Deals (investment)'!$C:$C,'[1]Deals (investment)'!$B:$B,$A1307,'[1]Deals (investment)'!$V:$V,BI$1)</f>
        <v>#VALUE!</v>
      </c>
      <c r="BJ1307" s="17" t="e">
        <f>SUMIFS('[1]Deals (investment)'!$C:$C,'[1]Deals (investment)'!$B:$B,$A1307,'[1]Deals (investment)'!$V:$V,BJ$1)</f>
        <v>#VALUE!</v>
      </c>
      <c r="BK1307" s="17" t="e">
        <f>SUMIFS('[1]Deals (investment)'!$C:$C,'[1]Deals (investment)'!$B:$B,$A1307,'[1]Deals (investment)'!$V:$V,BK$1)</f>
        <v>#VALUE!</v>
      </c>
      <c r="BL1307" s="17" t="e">
        <f>SUMIFS('[1]Deals (investment)'!$C:$C,'[1]Deals (investment)'!$B:$B,$A1307,'[1]Deals (investment)'!$V:$V,BL$1)</f>
        <v>#VALUE!</v>
      </c>
      <c r="BM1307" s="17" t="e">
        <f>SUMIFS('[1]Deals (investment)'!$C:$C,'[1]Deals (investment)'!$B:$B,$A1307,'[1]Deals (investment)'!$V:$V,BM$1)</f>
        <v>#VALUE!</v>
      </c>
      <c r="BN1307" s="15"/>
      <c r="BO1307" s="15"/>
      <c r="BP1307" s="22"/>
      <c r="BQ1307" s="15"/>
      <c r="BR1307" s="15"/>
      <c r="BS1307" s="15"/>
      <c r="BT1307" s="15"/>
      <c r="BU1307" s="15"/>
      <c r="BV1307" s="15"/>
      <c r="BW1307" s="15"/>
      <c r="BX1307" s="15"/>
      <c r="BY1307" s="15"/>
      <c r="BZ1307" s="15"/>
      <c r="CA1307" s="15"/>
      <c r="CB1307" s="15"/>
      <c r="CC1307" s="15"/>
      <c r="CD1307" s="15"/>
      <c r="CE1307" s="15"/>
      <c r="CF1307" s="15"/>
      <c r="CG1307" s="15"/>
      <c r="CH1307" s="15"/>
      <c r="CI1307" s="15"/>
      <c r="CJ1307" s="15"/>
    </row>
    <row r="1308" spans="1:88" ht="12.75">
      <c r="A1308" s="15" t="s">
        <v>8743</v>
      </c>
      <c r="B1308" s="15" t="s">
        <v>8744</v>
      </c>
      <c r="C1308" s="15" t="s">
        <v>58</v>
      </c>
      <c r="D1308" s="16">
        <v>2014</v>
      </c>
      <c r="E1308" s="15" t="s">
        <v>90</v>
      </c>
      <c r="F1308" s="15"/>
      <c r="G1308" s="15" t="s">
        <v>91</v>
      </c>
      <c r="H1308" s="15"/>
      <c r="I1308" s="15" t="s">
        <v>8745</v>
      </c>
      <c r="J1308" s="15"/>
      <c r="K1308" s="17" t="e">
        <f t="shared" si="178"/>
        <v>#VALUE!</v>
      </c>
      <c r="L1308" s="15"/>
      <c r="M1308" s="18" t="e">
        <f t="shared" si="166"/>
        <v>#VALUE!</v>
      </c>
      <c r="N1308" s="15"/>
      <c r="O1308" s="15"/>
      <c r="P1308" s="15"/>
      <c r="Q1308" s="24" t="e">
        <f ca="1">_xludf.MAXIFS('[1]Deals (investment)'!A:A,'[1]Deals (investment)'!B:B,A1308)</f>
        <v>#NAME?</v>
      </c>
      <c r="R1308" s="15" t="s">
        <v>375</v>
      </c>
      <c r="S1308" s="19">
        <v>125000</v>
      </c>
      <c r="T1308" s="15" t="s">
        <v>375</v>
      </c>
      <c r="U1308" s="17">
        <v>125000</v>
      </c>
      <c r="V1308" s="15" t="s">
        <v>8746</v>
      </c>
      <c r="W1308" s="15"/>
      <c r="X1308" s="15" t="s">
        <v>64</v>
      </c>
      <c r="Y1308" s="15" t="s">
        <v>8747</v>
      </c>
      <c r="AB1308" s="20" t="s">
        <v>286</v>
      </c>
      <c r="AC1308" s="21" t="s">
        <v>8748</v>
      </c>
      <c r="AD1308" s="21" t="s">
        <v>8749</v>
      </c>
      <c r="AE1308" s="15"/>
      <c r="AF1308" s="21" t="s">
        <v>8750</v>
      </c>
      <c r="AG1308" s="22">
        <f t="shared" ref="AG1308:AG1319" ca="1" si="192">COUNTA(B1308:AF1308)/(COUNTA(B1308:AF1308)+COUNTBLANK(B1308:AF1308))</f>
        <v>0.64516129032258063</v>
      </c>
      <c r="AH1308" s="15" t="e">
        <f t="shared" si="190"/>
        <v>#VALUE!</v>
      </c>
      <c r="AI1308" s="22" t="e">
        <f>VLOOKUP(A1308,'[1]Deals (investment)'!$B$2:$Z$1497,1,FALSE)</f>
        <v>#N/A</v>
      </c>
      <c r="AJ1308" s="22" t="e">
        <f>VLOOKUP(A1308,'[1]Deals (investment)'!$B$2:$Z$870,15,FALSE)</f>
        <v>#N/A</v>
      </c>
      <c r="AK1308" s="17" t="e">
        <f>VLOOKUP(A1308,'[1]Deals (Exits)'!B:B,1,FALSE)</f>
        <v>#N/A</v>
      </c>
      <c r="AL1308" s="23">
        <f>VLOOKUP(G1308,[1]Lookups!$V$3:$Y$197,4,FALSE)</f>
        <v>0</v>
      </c>
      <c r="AM1308" s="17" t="str">
        <f>VLOOKUP(X1308,[1]Lookups!$B$3:$C$200,2,FALSE)</f>
        <v>E-commerce &amp; Retail</v>
      </c>
      <c r="AN1308" s="17" t="str">
        <f>VLOOKUP(R1308,[1]Lookups!$H$3:$I$69,2,FALSE)</f>
        <v>2. Seed</v>
      </c>
      <c r="AO1308" s="17" t="str">
        <f>VLOOKUP(T1308,[1]Lookups!$H$3:$I$69,2,FALSE)</f>
        <v>2. Seed</v>
      </c>
      <c r="AP1308" s="17" t="str">
        <f>VLOOKUP(AN1308,[1]Lookups!$N$3:$O$11,2,FALSE)</f>
        <v>Early</v>
      </c>
      <c r="AQ1308" s="18" t="e">
        <f>COUNTIFS('[1]Deals (investment)'!$B:$B,$A1308)</f>
        <v>#VALUE!</v>
      </c>
      <c r="AR1308" s="18" t="e">
        <f>COUNTIFS('[1]Deals (investment)'!$B:$B,$A1308,'[1]Deals (investment)'!$T:$T,$AW$1)+COUNTIFS('[1]Deals (investment)'!$B:$B,$A1308,'[1]Deals (investment)'!$T:$T,$AX$1)+COUNTIFS('[1]Deals (investment)'!$B:$B,$A1308,'[1]Deals (investment)'!$T:$T,$AY$1)</f>
        <v>#VALUE!</v>
      </c>
      <c r="AS1308" s="17" t="e">
        <f>SUMIFS('[1]Deals (investment)'!$C:$C,'[1]Deals (investment)'!$B:$B,$A1308)</f>
        <v>#VALUE!</v>
      </c>
      <c r="AT1308" s="17" t="e">
        <f t="shared" si="179"/>
        <v>#VALUE!</v>
      </c>
      <c r="AU1308" s="18" t="e">
        <f>COUNTIF('[1]Deals (Exits)'!$B:$B,A1308)</f>
        <v>#VALUE!</v>
      </c>
      <c r="AV1308" s="17" t="e">
        <f>SUMIFS('[1]Deals (investment)'!$C:$C,'[1]Deals (investment)'!$B:$B,$A1308,'[1]Deals (investment)'!$T:$T,AV$1)</f>
        <v>#VALUE!</v>
      </c>
      <c r="AW1308" s="17" t="e">
        <f>SUMIFS('[1]Deals (investment)'!$C:$C,'[1]Deals (investment)'!$B:$B,$A1308,'[1]Deals (investment)'!$T:$T,AW$1)</f>
        <v>#VALUE!</v>
      </c>
      <c r="AX1308" s="17" t="e">
        <f>SUMIFS('[1]Deals (investment)'!$C:$C,'[1]Deals (investment)'!$B:$B,$A1308,'[1]Deals (investment)'!$T:$T,AX$1)</f>
        <v>#VALUE!</v>
      </c>
      <c r="AY1308" s="17" t="e">
        <f>SUMIFS('[1]Deals (investment)'!$C:$C,'[1]Deals (investment)'!$B:$B,$A1308,'[1]Deals (investment)'!$T:$T,AY$1)</f>
        <v>#VALUE!</v>
      </c>
      <c r="AZ1308" s="17" t="e">
        <f>SUMIFS('[1]Deals (investment)'!$C:$C,'[1]Deals (investment)'!$B:$B,$A1308,'[1]Deals (investment)'!$T:$T,AZ$1)</f>
        <v>#VALUE!</v>
      </c>
      <c r="BA1308" s="17" t="e">
        <f>SUMIFS('[1]Deals (investment)'!$C:$C,'[1]Deals (investment)'!$B:$B,$A1308,'[1]Deals (investment)'!$T:$T,BA$1)</f>
        <v>#VALUE!</v>
      </c>
      <c r="BB1308" s="17" t="e">
        <f>SUMIFS('[1]Deals (investment)'!$C:$C,'[1]Deals (investment)'!$B:$B,$A1308,'[1]Deals (investment)'!$T:$T,BB$1)</f>
        <v>#VALUE!</v>
      </c>
      <c r="BC1308" s="17" t="e">
        <f>SUMIFS('[1]Deals (Exits)'!$C:$C,'[1]Deals (Exits)'!$B:$B,$A1308)</f>
        <v>#VALUE!</v>
      </c>
      <c r="BD1308" s="17" t="e">
        <f>SUMIFS('[1]Deals (investment)'!$C:$C,'[1]Deals (investment)'!$B:$B,$A1308,'[1]Deals (investment)'!$V:$V,BD$1)</f>
        <v>#VALUE!</v>
      </c>
      <c r="BE1308" s="17" t="e">
        <f>SUMIFS('[1]Deals (investment)'!$C:$C,'[1]Deals (investment)'!$B:$B,$A1308,'[1]Deals (investment)'!$V:$V,BE$1)</f>
        <v>#VALUE!</v>
      </c>
      <c r="BF1308" s="17" t="e">
        <f>SUMIFS('[1]Deals (investment)'!$C:$C,'[1]Deals (investment)'!$B:$B,$A1308,'[1]Deals (investment)'!$V:$V,BF$1)</f>
        <v>#VALUE!</v>
      </c>
      <c r="BG1308" s="17" t="e">
        <f>SUMIFS('[1]Deals (investment)'!$C:$C,'[1]Deals (investment)'!$B:$B,$A1308,'[1]Deals (investment)'!$V:$V,BG$1)</f>
        <v>#VALUE!</v>
      </c>
      <c r="BH1308" s="17" t="e">
        <f>SUMIFS('[1]Deals (investment)'!$C:$C,'[1]Deals (investment)'!$B:$B,$A1308,'[1]Deals (investment)'!$V:$V,BH$1)</f>
        <v>#VALUE!</v>
      </c>
      <c r="BI1308" s="17" t="e">
        <f>SUMIFS('[1]Deals (investment)'!$C:$C,'[1]Deals (investment)'!$B:$B,$A1308,'[1]Deals (investment)'!$V:$V,BI$1)</f>
        <v>#VALUE!</v>
      </c>
      <c r="BJ1308" s="17" t="e">
        <f>SUMIFS('[1]Deals (investment)'!$C:$C,'[1]Deals (investment)'!$B:$B,$A1308,'[1]Deals (investment)'!$V:$V,BJ$1)</f>
        <v>#VALUE!</v>
      </c>
      <c r="BK1308" s="17" t="e">
        <f>SUMIFS('[1]Deals (investment)'!$C:$C,'[1]Deals (investment)'!$B:$B,$A1308,'[1]Deals (investment)'!$V:$V,BK$1)</f>
        <v>#VALUE!</v>
      </c>
      <c r="BL1308" s="17" t="e">
        <f>SUMIFS('[1]Deals (investment)'!$C:$C,'[1]Deals (investment)'!$B:$B,$A1308,'[1]Deals (investment)'!$V:$V,BL$1)</f>
        <v>#VALUE!</v>
      </c>
      <c r="BM1308" s="17" t="e">
        <f>SUMIFS('[1]Deals (investment)'!$C:$C,'[1]Deals (investment)'!$B:$B,$A1308,'[1]Deals (investment)'!$V:$V,BM$1)</f>
        <v>#VALUE!</v>
      </c>
      <c r="BN1308" s="15"/>
      <c r="BO1308" s="15"/>
      <c r="BP1308" s="22"/>
      <c r="BQ1308" s="15"/>
      <c r="BR1308" s="15"/>
      <c r="BS1308" s="15"/>
      <c r="BT1308" s="15"/>
      <c r="BU1308" s="15"/>
      <c r="BV1308" s="15"/>
      <c r="BW1308" s="15"/>
      <c r="BX1308" s="15"/>
      <c r="BY1308" s="15"/>
      <c r="BZ1308" s="15"/>
      <c r="CA1308" s="15"/>
      <c r="CB1308" s="15"/>
      <c r="CC1308" s="15"/>
      <c r="CD1308" s="15" t="str">
        <f t="shared" ref="CD1308:CD1312" si="193">CONCATENATE(A1308,B1308,C1308)</f>
        <v>MvendrM-vendr Technologies is a pre-paid product distribution and cash payment collection App as a Service (AaaS) provider. Through our mobile POS App, prepaid value distribution and payment aggregation solutions, we are revolutionising the way pre-paid voucher products, payments and financial services, are delivered to under served customers across the globe.Active</v>
      </c>
      <c r="CE1308" s="15"/>
      <c r="CF1308" s="15"/>
      <c r="CG1308" s="15"/>
      <c r="CH1308" s="15"/>
      <c r="CI1308" s="15"/>
      <c r="CJ1308" s="15"/>
    </row>
    <row r="1309" spans="1:88" ht="12.75">
      <c r="A1309" s="15" t="s">
        <v>8751</v>
      </c>
      <c r="B1309" s="15"/>
      <c r="C1309" s="15"/>
      <c r="D1309" s="16"/>
      <c r="E1309" s="15"/>
      <c r="F1309" s="15"/>
      <c r="G1309" s="15"/>
      <c r="H1309" s="15"/>
      <c r="I1309" s="15"/>
      <c r="J1309" s="15"/>
      <c r="K1309" s="17" t="e">
        <f t="shared" si="178"/>
        <v>#VALUE!</v>
      </c>
      <c r="L1309" s="15"/>
      <c r="M1309" s="18" t="e">
        <f t="shared" si="166"/>
        <v>#VALUE!</v>
      </c>
      <c r="N1309" s="15"/>
      <c r="O1309" s="15"/>
      <c r="P1309" s="15"/>
      <c r="Q1309" s="24" t="e">
        <f ca="1">_xludf.MAXIFS('[1]Deals (investment)'!A:A,'[1]Deals (investment)'!B:B,A1309)</f>
        <v>#NAME?</v>
      </c>
      <c r="R1309" s="15"/>
      <c r="S1309" s="19"/>
      <c r="T1309" s="15"/>
      <c r="U1309" s="17"/>
      <c r="V1309" s="15"/>
      <c r="W1309" s="15"/>
      <c r="X1309" s="15"/>
      <c r="Y1309" s="15"/>
      <c r="AB1309" s="20"/>
      <c r="AC1309" s="15"/>
      <c r="AD1309" s="15"/>
      <c r="AE1309" s="15"/>
      <c r="AF1309" s="15"/>
      <c r="AG1309" s="22">
        <f t="shared" ca="1" si="192"/>
        <v>9.6774193548387094E-2</v>
      </c>
      <c r="AH1309" s="15" t="str">
        <f t="shared" si="190"/>
        <v/>
      </c>
      <c r="AI1309" s="22" t="e">
        <f>VLOOKUP(A1309,'[1]Deals (investment)'!$B$2:$Z$1497,1,FALSE)</f>
        <v>#N/A</v>
      </c>
      <c r="AJ1309" s="22" t="e">
        <f>VLOOKUP(A1309,'[1]Deals (investment)'!$B$2:$Z$870,15,FALSE)</f>
        <v>#N/A</v>
      </c>
      <c r="AK1309" s="17" t="e">
        <f>VLOOKUP(A1309,'[1]Deals (Exits)'!B:B,1,FALSE)</f>
        <v>#N/A</v>
      </c>
      <c r="AL1309" s="23" t="e">
        <f>VLOOKUP(G1309,[1]Lookups!$V$3:$Y$197,4,FALSE)</f>
        <v>#N/A</v>
      </c>
      <c r="AM1309" s="17" t="e">
        <f>VLOOKUP(X1309,[1]Lookups!$B$3:$C$200,2,FALSE)</f>
        <v>#N/A</v>
      </c>
      <c r="AN1309" s="17" t="e">
        <f>VLOOKUP(R1309,[1]Lookups!$H$3:$I$69,2,FALSE)</f>
        <v>#N/A</v>
      </c>
      <c r="AO1309" s="17" t="e">
        <f>VLOOKUP(T1309,[1]Lookups!$H$3:$I$69,2,FALSE)</f>
        <v>#N/A</v>
      </c>
      <c r="AP1309" s="17" t="e">
        <f>VLOOKUP(AN1309,[1]Lookups!$N$3:$O$11,2,FALSE)</f>
        <v>#N/A</v>
      </c>
      <c r="AQ1309" s="18" t="e">
        <f>COUNTIFS('[1]Deals (investment)'!$B:$B,$A1309)</f>
        <v>#VALUE!</v>
      </c>
      <c r="AR1309" s="18" t="e">
        <f>COUNTIFS('[1]Deals (investment)'!$B:$B,$A1309,'[1]Deals (investment)'!$T:$T,$AW$1)+COUNTIFS('[1]Deals (investment)'!$B:$B,$A1309,'[1]Deals (investment)'!$T:$T,$AX$1)+COUNTIFS('[1]Deals (investment)'!$B:$B,$A1309,'[1]Deals (investment)'!$T:$T,$AY$1)</f>
        <v>#VALUE!</v>
      </c>
      <c r="AS1309" s="17" t="e">
        <f>SUMIFS('[1]Deals (investment)'!$C:$C,'[1]Deals (investment)'!$B:$B,$A1309)</f>
        <v>#VALUE!</v>
      </c>
      <c r="AT1309" s="17" t="e">
        <f t="shared" si="179"/>
        <v>#VALUE!</v>
      </c>
      <c r="AU1309" s="18" t="e">
        <f>COUNTIF('[1]Deals (Exits)'!$B:$B,A1309)</f>
        <v>#VALUE!</v>
      </c>
      <c r="AV1309" s="17" t="e">
        <f>SUMIFS('[1]Deals (investment)'!$C:$C,'[1]Deals (investment)'!$B:$B,$A1309,'[1]Deals (investment)'!$T:$T,AV$1)</f>
        <v>#VALUE!</v>
      </c>
      <c r="AW1309" s="17" t="e">
        <f>SUMIFS('[1]Deals (investment)'!$C:$C,'[1]Deals (investment)'!$B:$B,$A1309,'[1]Deals (investment)'!$T:$T,AW$1)</f>
        <v>#VALUE!</v>
      </c>
      <c r="AX1309" s="17" t="e">
        <f>SUMIFS('[1]Deals (investment)'!$C:$C,'[1]Deals (investment)'!$B:$B,$A1309,'[1]Deals (investment)'!$T:$T,AX$1)</f>
        <v>#VALUE!</v>
      </c>
      <c r="AY1309" s="17" t="e">
        <f>SUMIFS('[1]Deals (investment)'!$C:$C,'[1]Deals (investment)'!$B:$B,$A1309,'[1]Deals (investment)'!$T:$T,AY$1)</f>
        <v>#VALUE!</v>
      </c>
      <c r="AZ1309" s="17" t="e">
        <f>SUMIFS('[1]Deals (investment)'!$C:$C,'[1]Deals (investment)'!$B:$B,$A1309,'[1]Deals (investment)'!$T:$T,AZ$1)</f>
        <v>#VALUE!</v>
      </c>
      <c r="BA1309" s="17" t="e">
        <f>SUMIFS('[1]Deals (investment)'!$C:$C,'[1]Deals (investment)'!$B:$B,$A1309,'[1]Deals (investment)'!$T:$T,BA$1)</f>
        <v>#VALUE!</v>
      </c>
      <c r="BB1309" s="17" t="e">
        <f>SUMIFS('[1]Deals (investment)'!$C:$C,'[1]Deals (investment)'!$B:$B,$A1309,'[1]Deals (investment)'!$T:$T,BB$1)</f>
        <v>#VALUE!</v>
      </c>
      <c r="BC1309" s="17" t="e">
        <f>SUMIFS('[1]Deals (Exits)'!$C:$C,'[1]Deals (Exits)'!$B:$B,$A1309)</f>
        <v>#VALUE!</v>
      </c>
      <c r="BD1309" s="17" t="e">
        <f>SUMIFS('[1]Deals (investment)'!$C:$C,'[1]Deals (investment)'!$B:$B,$A1309,'[1]Deals (investment)'!$V:$V,BD$1)</f>
        <v>#VALUE!</v>
      </c>
      <c r="BE1309" s="17" t="e">
        <f>SUMIFS('[1]Deals (investment)'!$C:$C,'[1]Deals (investment)'!$B:$B,$A1309,'[1]Deals (investment)'!$V:$V,BE$1)</f>
        <v>#VALUE!</v>
      </c>
      <c r="BF1309" s="17" t="e">
        <f>SUMIFS('[1]Deals (investment)'!$C:$C,'[1]Deals (investment)'!$B:$B,$A1309,'[1]Deals (investment)'!$V:$V,BF$1)</f>
        <v>#VALUE!</v>
      </c>
      <c r="BG1309" s="17" t="e">
        <f>SUMIFS('[1]Deals (investment)'!$C:$C,'[1]Deals (investment)'!$B:$B,$A1309,'[1]Deals (investment)'!$V:$V,BG$1)</f>
        <v>#VALUE!</v>
      </c>
      <c r="BH1309" s="17" t="e">
        <f>SUMIFS('[1]Deals (investment)'!$C:$C,'[1]Deals (investment)'!$B:$B,$A1309,'[1]Deals (investment)'!$V:$V,BH$1)</f>
        <v>#VALUE!</v>
      </c>
      <c r="BI1309" s="17" t="e">
        <f>SUMIFS('[1]Deals (investment)'!$C:$C,'[1]Deals (investment)'!$B:$B,$A1309,'[1]Deals (investment)'!$V:$V,BI$1)</f>
        <v>#VALUE!</v>
      </c>
      <c r="BJ1309" s="17" t="e">
        <f>SUMIFS('[1]Deals (investment)'!$C:$C,'[1]Deals (investment)'!$B:$B,$A1309,'[1]Deals (investment)'!$V:$V,BJ$1)</f>
        <v>#VALUE!</v>
      </c>
      <c r="BK1309" s="17" t="e">
        <f>SUMIFS('[1]Deals (investment)'!$C:$C,'[1]Deals (investment)'!$B:$B,$A1309,'[1]Deals (investment)'!$V:$V,BK$1)</f>
        <v>#VALUE!</v>
      </c>
      <c r="BL1309" s="17" t="e">
        <f>SUMIFS('[1]Deals (investment)'!$C:$C,'[1]Deals (investment)'!$B:$B,$A1309,'[1]Deals (investment)'!$V:$V,BL$1)</f>
        <v>#VALUE!</v>
      </c>
      <c r="BM1309" s="17" t="e">
        <f>SUMIFS('[1]Deals (investment)'!$C:$C,'[1]Deals (investment)'!$B:$B,$A1309,'[1]Deals (investment)'!$V:$V,BM$1)</f>
        <v>#VALUE!</v>
      </c>
      <c r="BN1309" s="15"/>
      <c r="BO1309" s="15"/>
      <c r="BP1309" s="22"/>
      <c r="BQ1309" s="15"/>
      <c r="BR1309" s="15"/>
      <c r="BS1309" s="15"/>
      <c r="BT1309" s="15"/>
      <c r="BU1309" s="15"/>
      <c r="BV1309" s="15"/>
      <c r="BW1309" s="15"/>
      <c r="BX1309" s="15"/>
      <c r="BY1309" s="15"/>
      <c r="BZ1309" s="15"/>
      <c r="CA1309" s="15"/>
      <c r="CB1309" s="15"/>
      <c r="CC1309" s="15"/>
      <c r="CD1309" s="15" t="str">
        <f t="shared" si="193"/>
        <v>My Ride Africa</v>
      </c>
      <c r="CE1309" s="15"/>
      <c r="CF1309" s="15"/>
      <c r="CG1309" s="15"/>
      <c r="CH1309" s="15"/>
      <c r="CI1309" s="15"/>
      <c r="CJ1309" s="15"/>
    </row>
    <row r="1310" spans="1:88" ht="12.75">
      <c r="A1310" s="15" t="s">
        <v>8752</v>
      </c>
      <c r="B1310" s="15" t="s">
        <v>8753</v>
      </c>
      <c r="C1310" s="15" t="s">
        <v>58</v>
      </c>
      <c r="D1310" s="16"/>
      <c r="E1310" s="15" t="s">
        <v>8754</v>
      </c>
      <c r="F1310" s="15"/>
      <c r="G1310" s="15"/>
      <c r="H1310" s="15"/>
      <c r="I1310" s="15"/>
      <c r="J1310" s="15"/>
      <c r="K1310" s="17" t="e">
        <f t="shared" si="178"/>
        <v>#VALUE!</v>
      </c>
      <c r="L1310" s="15"/>
      <c r="M1310" s="18" t="e">
        <f t="shared" si="166"/>
        <v>#VALUE!</v>
      </c>
      <c r="N1310" s="15"/>
      <c r="O1310" s="15"/>
      <c r="P1310" s="15"/>
      <c r="Q1310" s="15"/>
      <c r="R1310" s="15"/>
      <c r="S1310" s="19"/>
      <c r="T1310" s="15"/>
      <c r="U1310" s="17"/>
      <c r="V1310" s="15" t="s">
        <v>8755</v>
      </c>
      <c r="W1310" s="15"/>
      <c r="X1310" s="15" t="s">
        <v>64</v>
      </c>
      <c r="Y1310" s="15" t="s">
        <v>8756</v>
      </c>
      <c r="AB1310" s="20"/>
      <c r="AC1310" s="21" t="s">
        <v>8757</v>
      </c>
      <c r="AD1310" s="21" t="s">
        <v>8758</v>
      </c>
      <c r="AE1310" s="15" t="s">
        <v>312</v>
      </c>
      <c r="AF1310" s="21" t="s">
        <v>8759</v>
      </c>
      <c r="AG1310" s="22">
        <f t="shared" si="192"/>
        <v>0.38709677419354838</v>
      </c>
      <c r="AH1310" s="15" t="str">
        <f t="shared" si="190"/>
        <v/>
      </c>
      <c r="AI1310" s="22" t="e">
        <f>VLOOKUP(A1310,'[1]Deals (investment)'!$B$2:$Z$1497,1,FALSE)</f>
        <v>#N/A</v>
      </c>
      <c r="AJ1310" s="22" t="e">
        <f>VLOOKUP(A1310,'[1]Deals (investment)'!$B$2:$Z$870,15,FALSE)</f>
        <v>#N/A</v>
      </c>
      <c r="AK1310" s="17" t="e">
        <f>VLOOKUP(A1310,'[1]Deals (Exits)'!B:B,1,FALSE)</f>
        <v>#N/A</v>
      </c>
      <c r="AL1310" s="23" t="e">
        <f>VLOOKUP(G1310,[1]Lookups!$V$3:$Y$197,4,FALSE)</f>
        <v>#N/A</v>
      </c>
      <c r="AM1310" s="17" t="str">
        <f>VLOOKUP(X1310,[1]Lookups!$B$3:$C$200,2,FALSE)</f>
        <v>E-commerce &amp; Retail</v>
      </c>
      <c r="AN1310" s="17" t="e">
        <f>VLOOKUP(R1310,[1]Lookups!$H$3:$I$69,2,FALSE)</f>
        <v>#N/A</v>
      </c>
      <c r="AO1310" s="17" t="e">
        <f>VLOOKUP(T1310,[1]Lookups!$H$3:$I$69,2,FALSE)</f>
        <v>#N/A</v>
      </c>
      <c r="AP1310" s="17" t="e">
        <f>VLOOKUP(AN1310,[1]Lookups!$N$3:$O$11,2,FALSE)</f>
        <v>#N/A</v>
      </c>
      <c r="AQ1310" s="18" t="e">
        <f>COUNTIFS('[1]Deals (investment)'!$B:$B,$A1310)</f>
        <v>#VALUE!</v>
      </c>
      <c r="AR1310" s="18" t="e">
        <f>COUNTIFS('[1]Deals (investment)'!$B:$B,$A1310,'[1]Deals (investment)'!$T:$T,$AW$1)+COUNTIFS('[1]Deals (investment)'!$B:$B,$A1310,'[1]Deals (investment)'!$T:$T,$AX$1)+COUNTIFS('[1]Deals (investment)'!$B:$B,$A1310,'[1]Deals (investment)'!$T:$T,$AY$1)</f>
        <v>#VALUE!</v>
      </c>
      <c r="AS1310" s="17" t="e">
        <f>SUMIFS('[1]Deals (investment)'!$C:$C,'[1]Deals (investment)'!$B:$B,$A1310)</f>
        <v>#VALUE!</v>
      </c>
      <c r="AT1310" s="17" t="e">
        <f t="shared" si="179"/>
        <v>#VALUE!</v>
      </c>
      <c r="AU1310" s="18" t="e">
        <f>COUNTIF('[1]Deals (Exits)'!$B:$B,A1310)</f>
        <v>#VALUE!</v>
      </c>
      <c r="AV1310" s="17" t="e">
        <f>SUMIFS('[1]Deals (investment)'!$C:$C,'[1]Deals (investment)'!$B:$B,$A1310,'[1]Deals (investment)'!$T:$T,AV$1)</f>
        <v>#VALUE!</v>
      </c>
      <c r="AW1310" s="17" t="e">
        <f>SUMIFS('[1]Deals (investment)'!$C:$C,'[1]Deals (investment)'!$B:$B,$A1310,'[1]Deals (investment)'!$T:$T,AW$1)</f>
        <v>#VALUE!</v>
      </c>
      <c r="AX1310" s="17" t="e">
        <f>SUMIFS('[1]Deals (investment)'!$C:$C,'[1]Deals (investment)'!$B:$B,$A1310,'[1]Deals (investment)'!$T:$T,AX$1)</f>
        <v>#VALUE!</v>
      </c>
      <c r="AY1310" s="17" t="e">
        <f>SUMIFS('[1]Deals (investment)'!$C:$C,'[1]Deals (investment)'!$B:$B,$A1310,'[1]Deals (investment)'!$T:$T,AY$1)</f>
        <v>#VALUE!</v>
      </c>
      <c r="AZ1310" s="17" t="e">
        <f>SUMIFS('[1]Deals (investment)'!$C:$C,'[1]Deals (investment)'!$B:$B,$A1310,'[1]Deals (investment)'!$T:$T,AZ$1)</f>
        <v>#VALUE!</v>
      </c>
      <c r="BA1310" s="17" t="e">
        <f>SUMIFS('[1]Deals (investment)'!$C:$C,'[1]Deals (investment)'!$B:$B,$A1310,'[1]Deals (investment)'!$T:$T,BA$1)</f>
        <v>#VALUE!</v>
      </c>
      <c r="BB1310" s="17" t="e">
        <f>SUMIFS('[1]Deals (investment)'!$C:$C,'[1]Deals (investment)'!$B:$B,$A1310,'[1]Deals (investment)'!$T:$T,BB$1)</f>
        <v>#VALUE!</v>
      </c>
      <c r="BC1310" s="17" t="e">
        <f>SUMIFS('[1]Deals (Exits)'!$C:$C,'[1]Deals (Exits)'!$B:$B,$A1310)</f>
        <v>#VALUE!</v>
      </c>
      <c r="BD1310" s="17" t="e">
        <f>SUMIFS('[1]Deals (investment)'!$C:$C,'[1]Deals (investment)'!$B:$B,$A1310,'[1]Deals (investment)'!$V:$V,BD$1)</f>
        <v>#VALUE!</v>
      </c>
      <c r="BE1310" s="17" t="e">
        <f>SUMIFS('[1]Deals (investment)'!$C:$C,'[1]Deals (investment)'!$B:$B,$A1310,'[1]Deals (investment)'!$V:$V,BE$1)</f>
        <v>#VALUE!</v>
      </c>
      <c r="BF1310" s="17" t="e">
        <f>SUMIFS('[1]Deals (investment)'!$C:$C,'[1]Deals (investment)'!$B:$B,$A1310,'[1]Deals (investment)'!$V:$V,BF$1)</f>
        <v>#VALUE!</v>
      </c>
      <c r="BG1310" s="17" t="e">
        <f>SUMIFS('[1]Deals (investment)'!$C:$C,'[1]Deals (investment)'!$B:$B,$A1310,'[1]Deals (investment)'!$V:$V,BG$1)</f>
        <v>#VALUE!</v>
      </c>
      <c r="BH1310" s="17" t="e">
        <f>SUMIFS('[1]Deals (investment)'!$C:$C,'[1]Deals (investment)'!$B:$B,$A1310,'[1]Deals (investment)'!$V:$V,BH$1)</f>
        <v>#VALUE!</v>
      </c>
      <c r="BI1310" s="17" t="e">
        <f>SUMIFS('[1]Deals (investment)'!$C:$C,'[1]Deals (investment)'!$B:$B,$A1310,'[1]Deals (investment)'!$V:$V,BI$1)</f>
        <v>#VALUE!</v>
      </c>
      <c r="BJ1310" s="17" t="e">
        <f>SUMIFS('[1]Deals (investment)'!$C:$C,'[1]Deals (investment)'!$B:$B,$A1310,'[1]Deals (investment)'!$V:$V,BJ$1)</f>
        <v>#VALUE!</v>
      </c>
      <c r="BK1310" s="17" t="e">
        <f>SUMIFS('[1]Deals (investment)'!$C:$C,'[1]Deals (investment)'!$B:$B,$A1310,'[1]Deals (investment)'!$V:$V,BK$1)</f>
        <v>#VALUE!</v>
      </c>
      <c r="BL1310" s="17" t="e">
        <f>SUMIFS('[1]Deals (investment)'!$C:$C,'[1]Deals (investment)'!$B:$B,$A1310,'[1]Deals (investment)'!$V:$V,BL$1)</f>
        <v>#VALUE!</v>
      </c>
      <c r="BM1310" s="17" t="e">
        <f>SUMIFS('[1]Deals (investment)'!$C:$C,'[1]Deals (investment)'!$B:$B,$A1310,'[1]Deals (investment)'!$V:$V,BM$1)</f>
        <v>#VALUE!</v>
      </c>
      <c r="BN1310" s="15"/>
      <c r="BO1310" s="15"/>
      <c r="BP1310" s="22"/>
      <c r="BQ1310" s="15"/>
      <c r="BR1310" s="15"/>
      <c r="BS1310" s="15"/>
      <c r="BT1310" s="15"/>
      <c r="BU1310" s="15"/>
      <c r="BV1310" s="15"/>
      <c r="BW1310" s="15"/>
      <c r="BX1310" s="15"/>
      <c r="BY1310" s="15"/>
      <c r="BZ1310" s="15"/>
      <c r="CA1310" s="15"/>
      <c r="CB1310" s="15"/>
      <c r="CC1310" s="15"/>
      <c r="CD1310" s="15" t="str">
        <f t="shared" si="193"/>
        <v>My runnerRunner is Toronto's premier online alcohol marketplace. Simply place your order online or through our iOS app, and have it delivered on-demand to your door in under 2 hours.Active</v>
      </c>
      <c r="CE1310" s="15"/>
      <c r="CF1310" s="15"/>
      <c r="CG1310" s="15"/>
      <c r="CH1310" s="15"/>
      <c r="CI1310" s="15"/>
      <c r="CJ1310" s="15"/>
    </row>
    <row r="1311" spans="1:88" ht="12.75">
      <c r="A1311" s="15" t="s">
        <v>8760</v>
      </c>
      <c r="B1311" s="15" t="s">
        <v>8761</v>
      </c>
      <c r="C1311" s="15" t="s">
        <v>58</v>
      </c>
      <c r="D1311" s="16">
        <v>2011</v>
      </c>
      <c r="E1311" s="15" t="s">
        <v>8762</v>
      </c>
      <c r="F1311" s="15"/>
      <c r="G1311" s="15"/>
      <c r="H1311" s="15"/>
      <c r="I1311" s="15"/>
      <c r="J1311" s="15"/>
      <c r="K1311" s="17" t="e">
        <f t="shared" si="178"/>
        <v>#VALUE!</v>
      </c>
      <c r="L1311" s="15"/>
      <c r="M1311" s="18" t="e">
        <f t="shared" si="166"/>
        <v>#VALUE!</v>
      </c>
      <c r="N1311" s="15"/>
      <c r="O1311" s="15"/>
      <c r="P1311" s="15"/>
      <c r="Q1311" s="15"/>
      <c r="R1311" s="15"/>
      <c r="S1311" s="19"/>
      <c r="T1311" s="15"/>
      <c r="U1311" s="17"/>
      <c r="V1311" s="15" t="s">
        <v>8763</v>
      </c>
      <c r="W1311" s="15"/>
      <c r="X1311" s="15" t="s">
        <v>158</v>
      </c>
      <c r="Y1311" s="15" t="s">
        <v>8764</v>
      </c>
      <c r="AB1311" s="20"/>
      <c r="AC1311" s="21" t="s">
        <v>8765</v>
      </c>
      <c r="AD1311" s="21" t="s">
        <v>8766</v>
      </c>
      <c r="AE1311" s="21" t="s">
        <v>8767</v>
      </c>
      <c r="AF1311" s="21" t="s">
        <v>8768</v>
      </c>
      <c r="AG1311" s="22">
        <f t="shared" si="192"/>
        <v>0.41935483870967744</v>
      </c>
      <c r="AH1311" s="15" t="str">
        <f t="shared" si="190"/>
        <v/>
      </c>
      <c r="AI1311" s="22" t="e">
        <f>VLOOKUP(A1311,'[1]Deals (investment)'!$B$2:$Z$1497,1,FALSE)</f>
        <v>#N/A</v>
      </c>
      <c r="AJ1311" s="22" t="e">
        <f>VLOOKUP(A1311,'[1]Deals (investment)'!$B$2:$Z$870,15,FALSE)</f>
        <v>#N/A</v>
      </c>
      <c r="AK1311" s="17" t="e">
        <f>VLOOKUP(A1311,'[1]Deals (Exits)'!B:B,1,FALSE)</f>
        <v>#N/A</v>
      </c>
      <c r="AL1311" s="23" t="e">
        <f>VLOOKUP(G1311,[1]Lookups!$V$3:$Y$197,4,FALSE)</f>
        <v>#N/A</v>
      </c>
      <c r="AM1311" s="17" t="str">
        <f>VLOOKUP(X1311,[1]Lookups!$B$3:$C$200,2,FALSE)</f>
        <v>Financial Services</v>
      </c>
      <c r="AN1311" s="17" t="e">
        <f>VLOOKUP(R1311,[1]Lookups!$H$3:$I$69,2,FALSE)</f>
        <v>#N/A</v>
      </c>
      <c r="AO1311" s="17" t="e">
        <f>VLOOKUP(T1311,[1]Lookups!$H$3:$I$69,2,FALSE)</f>
        <v>#N/A</v>
      </c>
      <c r="AP1311" s="17" t="e">
        <f>VLOOKUP(AN1311,[1]Lookups!$N$3:$O$11,2,FALSE)</f>
        <v>#N/A</v>
      </c>
      <c r="AQ1311" s="18" t="e">
        <f>COUNTIFS('[1]Deals (investment)'!$B:$B,$A1311)</f>
        <v>#VALUE!</v>
      </c>
      <c r="AR1311" s="18" t="e">
        <f>COUNTIFS('[1]Deals (investment)'!$B:$B,$A1311,'[1]Deals (investment)'!$T:$T,$AW$1)+COUNTIFS('[1]Deals (investment)'!$B:$B,$A1311,'[1]Deals (investment)'!$T:$T,$AX$1)+COUNTIFS('[1]Deals (investment)'!$B:$B,$A1311,'[1]Deals (investment)'!$T:$T,$AY$1)</f>
        <v>#VALUE!</v>
      </c>
      <c r="AS1311" s="17" t="e">
        <f>SUMIFS('[1]Deals (investment)'!$C:$C,'[1]Deals (investment)'!$B:$B,$A1311)</f>
        <v>#VALUE!</v>
      </c>
      <c r="AT1311" s="17" t="e">
        <f t="shared" si="179"/>
        <v>#VALUE!</v>
      </c>
      <c r="AU1311" s="18" t="e">
        <f>COUNTIF('[1]Deals (Exits)'!$B:$B,A1311)</f>
        <v>#VALUE!</v>
      </c>
      <c r="AV1311" s="17" t="e">
        <f>SUMIFS('[1]Deals (investment)'!$C:$C,'[1]Deals (investment)'!$B:$B,$A1311,'[1]Deals (investment)'!$T:$T,AV$1)</f>
        <v>#VALUE!</v>
      </c>
      <c r="AW1311" s="17" t="e">
        <f>SUMIFS('[1]Deals (investment)'!$C:$C,'[1]Deals (investment)'!$B:$B,$A1311,'[1]Deals (investment)'!$T:$T,AW$1)</f>
        <v>#VALUE!</v>
      </c>
      <c r="AX1311" s="17" t="e">
        <f>SUMIFS('[1]Deals (investment)'!$C:$C,'[1]Deals (investment)'!$B:$B,$A1311,'[1]Deals (investment)'!$T:$T,AX$1)</f>
        <v>#VALUE!</v>
      </c>
      <c r="AY1311" s="17" t="e">
        <f>SUMIFS('[1]Deals (investment)'!$C:$C,'[1]Deals (investment)'!$B:$B,$A1311,'[1]Deals (investment)'!$T:$T,AY$1)</f>
        <v>#VALUE!</v>
      </c>
      <c r="AZ1311" s="17" t="e">
        <f>SUMIFS('[1]Deals (investment)'!$C:$C,'[1]Deals (investment)'!$B:$B,$A1311,'[1]Deals (investment)'!$T:$T,AZ$1)</f>
        <v>#VALUE!</v>
      </c>
      <c r="BA1311" s="17" t="e">
        <f>SUMIFS('[1]Deals (investment)'!$C:$C,'[1]Deals (investment)'!$B:$B,$A1311,'[1]Deals (investment)'!$T:$T,BA$1)</f>
        <v>#VALUE!</v>
      </c>
      <c r="BB1311" s="17" t="e">
        <f>SUMIFS('[1]Deals (investment)'!$C:$C,'[1]Deals (investment)'!$B:$B,$A1311,'[1]Deals (investment)'!$T:$T,BB$1)</f>
        <v>#VALUE!</v>
      </c>
      <c r="BC1311" s="17" t="e">
        <f>SUMIFS('[1]Deals (Exits)'!$C:$C,'[1]Deals (Exits)'!$B:$B,$A1311)</f>
        <v>#VALUE!</v>
      </c>
      <c r="BD1311" s="17" t="e">
        <f>SUMIFS('[1]Deals (investment)'!$C:$C,'[1]Deals (investment)'!$B:$B,$A1311,'[1]Deals (investment)'!$V:$V,BD$1)</f>
        <v>#VALUE!</v>
      </c>
      <c r="BE1311" s="17" t="e">
        <f>SUMIFS('[1]Deals (investment)'!$C:$C,'[1]Deals (investment)'!$B:$B,$A1311,'[1]Deals (investment)'!$V:$V,BE$1)</f>
        <v>#VALUE!</v>
      </c>
      <c r="BF1311" s="17" t="e">
        <f>SUMIFS('[1]Deals (investment)'!$C:$C,'[1]Deals (investment)'!$B:$B,$A1311,'[1]Deals (investment)'!$V:$V,BF$1)</f>
        <v>#VALUE!</v>
      </c>
      <c r="BG1311" s="17" t="e">
        <f>SUMIFS('[1]Deals (investment)'!$C:$C,'[1]Deals (investment)'!$B:$B,$A1311,'[1]Deals (investment)'!$V:$V,BG$1)</f>
        <v>#VALUE!</v>
      </c>
      <c r="BH1311" s="17" t="e">
        <f>SUMIFS('[1]Deals (investment)'!$C:$C,'[1]Deals (investment)'!$B:$B,$A1311,'[1]Deals (investment)'!$V:$V,BH$1)</f>
        <v>#VALUE!</v>
      </c>
      <c r="BI1311" s="17" t="e">
        <f>SUMIFS('[1]Deals (investment)'!$C:$C,'[1]Deals (investment)'!$B:$B,$A1311,'[1]Deals (investment)'!$V:$V,BI$1)</f>
        <v>#VALUE!</v>
      </c>
      <c r="BJ1311" s="17" t="e">
        <f>SUMIFS('[1]Deals (investment)'!$C:$C,'[1]Deals (investment)'!$B:$B,$A1311,'[1]Deals (investment)'!$V:$V,BJ$1)</f>
        <v>#VALUE!</v>
      </c>
      <c r="BK1311" s="17" t="e">
        <f>SUMIFS('[1]Deals (investment)'!$C:$C,'[1]Deals (investment)'!$B:$B,$A1311,'[1]Deals (investment)'!$V:$V,BK$1)</f>
        <v>#VALUE!</v>
      </c>
      <c r="BL1311" s="17" t="e">
        <f>SUMIFS('[1]Deals (investment)'!$C:$C,'[1]Deals (investment)'!$B:$B,$A1311,'[1]Deals (investment)'!$V:$V,BL$1)</f>
        <v>#VALUE!</v>
      </c>
      <c r="BM1311" s="17" t="e">
        <f>SUMIFS('[1]Deals (investment)'!$C:$C,'[1]Deals (investment)'!$B:$B,$A1311,'[1]Deals (investment)'!$V:$V,BM$1)</f>
        <v>#VALUE!</v>
      </c>
      <c r="BN1311" s="15"/>
      <c r="BO1311" s="15"/>
      <c r="BP1311" s="22"/>
      <c r="BQ1311" s="15"/>
      <c r="BR1311" s="15"/>
      <c r="BS1311" s="15"/>
      <c r="BT1311" s="15"/>
      <c r="BU1311" s="15"/>
      <c r="BV1311" s="15"/>
      <c r="BW1311" s="15"/>
      <c r="BX1311" s="15"/>
      <c r="BY1311" s="15"/>
      <c r="BZ1311" s="15"/>
      <c r="CA1311" s="15"/>
      <c r="CB1311" s="15"/>
      <c r="CC1311" s="15"/>
      <c r="CD1311" s="15" t="str">
        <f t="shared" si="193"/>
        <v>MyagromyAgro is a nonprofit social enterprise that invests and provides services for the development of smallholder farmers in MaliActive</v>
      </c>
      <c r="CE1311" s="15"/>
      <c r="CF1311" s="15"/>
      <c r="CG1311" s="15"/>
      <c r="CH1311" s="15"/>
      <c r="CI1311" s="15"/>
      <c r="CJ1311" s="15"/>
    </row>
    <row r="1312" spans="1:88" ht="12.75">
      <c r="A1312" s="15" t="s">
        <v>8769</v>
      </c>
      <c r="B1312" s="15" t="s">
        <v>8770</v>
      </c>
      <c r="C1312" s="15" t="s">
        <v>58</v>
      </c>
      <c r="D1312" s="16">
        <v>2013</v>
      </c>
      <c r="E1312" s="15" t="s">
        <v>8771</v>
      </c>
      <c r="F1312" s="15"/>
      <c r="G1312" s="15"/>
      <c r="H1312" s="15"/>
      <c r="I1312" s="15"/>
      <c r="J1312" s="15"/>
      <c r="K1312" s="17" t="e">
        <f t="shared" si="178"/>
        <v>#VALUE!</v>
      </c>
      <c r="L1312" s="15"/>
      <c r="M1312" s="18" t="e">
        <f t="shared" si="166"/>
        <v>#VALUE!</v>
      </c>
      <c r="N1312" s="15"/>
      <c r="O1312" s="15"/>
      <c r="P1312" s="15"/>
      <c r="Q1312" s="15"/>
      <c r="R1312" s="15"/>
      <c r="S1312" s="19"/>
      <c r="T1312" s="15"/>
      <c r="U1312" s="17"/>
      <c r="V1312" s="15" t="s">
        <v>312</v>
      </c>
      <c r="W1312" s="15"/>
      <c r="X1312" s="15" t="s">
        <v>64</v>
      </c>
      <c r="Y1312" s="15" t="s">
        <v>8772</v>
      </c>
      <c r="AB1312" s="20"/>
      <c r="AC1312" s="21" t="s">
        <v>8773</v>
      </c>
      <c r="AD1312" s="21" t="s">
        <v>8774</v>
      </c>
      <c r="AE1312" s="21" t="s">
        <v>8775</v>
      </c>
      <c r="AF1312" s="21" t="s">
        <v>8776</v>
      </c>
      <c r="AG1312" s="22">
        <f t="shared" si="192"/>
        <v>0.41935483870967744</v>
      </c>
      <c r="AH1312" s="15" t="str">
        <f t="shared" si="190"/>
        <v/>
      </c>
      <c r="AI1312" s="22" t="e">
        <f>VLOOKUP(A1312,'[1]Deals (investment)'!$B$2:$Z$1497,1,FALSE)</f>
        <v>#N/A</v>
      </c>
      <c r="AJ1312" s="22" t="e">
        <f>VLOOKUP(A1312,'[1]Deals (investment)'!$B$2:$Z$870,15,FALSE)</f>
        <v>#N/A</v>
      </c>
      <c r="AK1312" s="17" t="e">
        <f>VLOOKUP(A1312,'[1]Deals (Exits)'!B:B,1,FALSE)</f>
        <v>#N/A</v>
      </c>
      <c r="AL1312" s="23" t="e">
        <f>VLOOKUP(G1312,[1]Lookups!$V$3:$Y$197,4,FALSE)</f>
        <v>#N/A</v>
      </c>
      <c r="AM1312" s="17" t="str">
        <f>VLOOKUP(X1312,[1]Lookups!$B$3:$C$200,2,FALSE)</f>
        <v>E-commerce &amp; Retail</v>
      </c>
      <c r="AN1312" s="17" t="e">
        <f>VLOOKUP(R1312,[1]Lookups!$H$3:$I$69,2,FALSE)</f>
        <v>#N/A</v>
      </c>
      <c r="AO1312" s="17" t="e">
        <f>VLOOKUP(T1312,[1]Lookups!$H$3:$I$69,2,FALSE)</f>
        <v>#N/A</v>
      </c>
      <c r="AP1312" s="17" t="e">
        <f>VLOOKUP(AN1312,[1]Lookups!$N$3:$O$11,2,FALSE)</f>
        <v>#N/A</v>
      </c>
      <c r="AQ1312" s="18" t="e">
        <f>COUNTIFS('[1]Deals (investment)'!$B:$B,$A1312)</f>
        <v>#VALUE!</v>
      </c>
      <c r="AR1312" s="18" t="e">
        <f>COUNTIFS('[1]Deals (investment)'!$B:$B,$A1312,'[1]Deals (investment)'!$T:$T,$AW$1)+COUNTIFS('[1]Deals (investment)'!$B:$B,$A1312,'[1]Deals (investment)'!$T:$T,$AX$1)+COUNTIFS('[1]Deals (investment)'!$B:$B,$A1312,'[1]Deals (investment)'!$T:$T,$AY$1)</f>
        <v>#VALUE!</v>
      </c>
      <c r="AS1312" s="17" t="e">
        <f>SUMIFS('[1]Deals (investment)'!$C:$C,'[1]Deals (investment)'!$B:$B,$A1312)</f>
        <v>#VALUE!</v>
      </c>
      <c r="AT1312" s="17" t="e">
        <f t="shared" si="179"/>
        <v>#VALUE!</v>
      </c>
      <c r="AU1312" s="18" t="e">
        <f>COUNTIF('[1]Deals (Exits)'!$B:$B,A1312)</f>
        <v>#VALUE!</v>
      </c>
      <c r="AV1312" s="17" t="e">
        <f>SUMIFS('[1]Deals (investment)'!$C:$C,'[1]Deals (investment)'!$B:$B,$A1312,'[1]Deals (investment)'!$T:$T,AV$1)</f>
        <v>#VALUE!</v>
      </c>
      <c r="AW1312" s="17" t="e">
        <f>SUMIFS('[1]Deals (investment)'!$C:$C,'[1]Deals (investment)'!$B:$B,$A1312,'[1]Deals (investment)'!$T:$T,AW$1)</f>
        <v>#VALUE!</v>
      </c>
      <c r="AX1312" s="17" t="e">
        <f>SUMIFS('[1]Deals (investment)'!$C:$C,'[1]Deals (investment)'!$B:$B,$A1312,'[1]Deals (investment)'!$T:$T,AX$1)</f>
        <v>#VALUE!</v>
      </c>
      <c r="AY1312" s="17" t="e">
        <f>SUMIFS('[1]Deals (investment)'!$C:$C,'[1]Deals (investment)'!$B:$B,$A1312,'[1]Deals (investment)'!$T:$T,AY$1)</f>
        <v>#VALUE!</v>
      </c>
      <c r="AZ1312" s="17" t="e">
        <f>SUMIFS('[1]Deals (investment)'!$C:$C,'[1]Deals (investment)'!$B:$B,$A1312,'[1]Deals (investment)'!$T:$T,AZ$1)</f>
        <v>#VALUE!</v>
      </c>
      <c r="BA1312" s="17" t="e">
        <f>SUMIFS('[1]Deals (investment)'!$C:$C,'[1]Deals (investment)'!$B:$B,$A1312,'[1]Deals (investment)'!$T:$T,BA$1)</f>
        <v>#VALUE!</v>
      </c>
      <c r="BB1312" s="17" t="e">
        <f>SUMIFS('[1]Deals (investment)'!$C:$C,'[1]Deals (investment)'!$B:$B,$A1312,'[1]Deals (investment)'!$T:$T,BB$1)</f>
        <v>#VALUE!</v>
      </c>
      <c r="BC1312" s="17" t="e">
        <f>SUMIFS('[1]Deals (Exits)'!$C:$C,'[1]Deals (Exits)'!$B:$B,$A1312)</f>
        <v>#VALUE!</v>
      </c>
      <c r="BD1312" s="17" t="e">
        <f>SUMIFS('[1]Deals (investment)'!$C:$C,'[1]Deals (investment)'!$B:$B,$A1312,'[1]Deals (investment)'!$V:$V,BD$1)</f>
        <v>#VALUE!</v>
      </c>
      <c r="BE1312" s="17" t="e">
        <f>SUMIFS('[1]Deals (investment)'!$C:$C,'[1]Deals (investment)'!$B:$B,$A1312,'[1]Deals (investment)'!$V:$V,BE$1)</f>
        <v>#VALUE!</v>
      </c>
      <c r="BF1312" s="17" t="e">
        <f>SUMIFS('[1]Deals (investment)'!$C:$C,'[1]Deals (investment)'!$B:$B,$A1312,'[1]Deals (investment)'!$V:$V,BF$1)</f>
        <v>#VALUE!</v>
      </c>
      <c r="BG1312" s="17" t="e">
        <f>SUMIFS('[1]Deals (investment)'!$C:$C,'[1]Deals (investment)'!$B:$B,$A1312,'[1]Deals (investment)'!$V:$V,BG$1)</f>
        <v>#VALUE!</v>
      </c>
      <c r="BH1312" s="17" t="e">
        <f>SUMIFS('[1]Deals (investment)'!$C:$C,'[1]Deals (investment)'!$B:$B,$A1312,'[1]Deals (investment)'!$V:$V,BH$1)</f>
        <v>#VALUE!</v>
      </c>
      <c r="BI1312" s="17" t="e">
        <f>SUMIFS('[1]Deals (investment)'!$C:$C,'[1]Deals (investment)'!$B:$B,$A1312,'[1]Deals (investment)'!$V:$V,BI$1)</f>
        <v>#VALUE!</v>
      </c>
      <c r="BJ1312" s="17" t="e">
        <f>SUMIFS('[1]Deals (investment)'!$C:$C,'[1]Deals (investment)'!$B:$B,$A1312,'[1]Deals (investment)'!$V:$V,BJ$1)</f>
        <v>#VALUE!</v>
      </c>
      <c r="BK1312" s="17" t="e">
        <f>SUMIFS('[1]Deals (investment)'!$C:$C,'[1]Deals (investment)'!$B:$B,$A1312,'[1]Deals (investment)'!$V:$V,BK$1)</f>
        <v>#VALUE!</v>
      </c>
      <c r="BL1312" s="17" t="e">
        <f>SUMIFS('[1]Deals (investment)'!$C:$C,'[1]Deals (investment)'!$B:$B,$A1312,'[1]Deals (investment)'!$V:$V,BL$1)</f>
        <v>#VALUE!</v>
      </c>
      <c r="BM1312" s="17" t="e">
        <f>SUMIFS('[1]Deals (investment)'!$C:$C,'[1]Deals (investment)'!$B:$B,$A1312,'[1]Deals (investment)'!$V:$V,BM$1)</f>
        <v>#VALUE!</v>
      </c>
      <c r="BN1312" s="15"/>
      <c r="BO1312" s="15"/>
      <c r="BP1312" s="22"/>
      <c r="BQ1312" s="15"/>
      <c r="BR1312" s="15"/>
      <c r="BS1312" s="15"/>
      <c r="BT1312" s="15"/>
      <c r="BU1312" s="15"/>
      <c r="BV1312" s="15"/>
      <c r="BW1312" s="15"/>
      <c r="BX1312" s="15"/>
      <c r="BY1312" s="15"/>
      <c r="BZ1312" s="15"/>
      <c r="CA1312" s="15"/>
      <c r="CB1312" s="15"/>
      <c r="CC1312" s="15"/>
      <c r="CD1312" s="15" t="str">
        <f t="shared" si="193"/>
        <v>MyCashCashBack service that helps you to find the best deals and save money while shopping on-lineActive</v>
      </c>
      <c r="CE1312" s="15"/>
      <c r="CF1312" s="15"/>
      <c r="CG1312" s="15"/>
      <c r="CH1312" s="15"/>
      <c r="CI1312" s="15"/>
      <c r="CJ1312" s="15"/>
    </row>
    <row r="1313" spans="1:88" ht="12.75">
      <c r="A1313" s="15" t="s">
        <v>8777</v>
      </c>
      <c r="B1313" s="15" t="s">
        <v>8778</v>
      </c>
      <c r="C1313" s="15" t="s">
        <v>58</v>
      </c>
      <c r="D1313" s="16">
        <v>2007</v>
      </c>
      <c r="E1313" s="15" t="s">
        <v>90</v>
      </c>
      <c r="F1313" s="15"/>
      <c r="G1313" s="15" t="s">
        <v>91</v>
      </c>
      <c r="H1313" s="15"/>
      <c r="I1313" s="15"/>
      <c r="J1313" s="15"/>
      <c r="K1313" s="17" t="e">
        <f t="shared" si="178"/>
        <v>#VALUE!</v>
      </c>
      <c r="L1313" s="15"/>
      <c r="M1313" s="18" t="e">
        <f t="shared" si="166"/>
        <v>#VALUE!</v>
      </c>
      <c r="N1313" s="15"/>
      <c r="O1313" s="15"/>
      <c r="P1313" s="15"/>
      <c r="Q1313" s="15"/>
      <c r="R1313" s="15"/>
      <c r="S1313" s="19"/>
      <c r="T1313" s="15"/>
      <c r="U1313" s="17"/>
      <c r="V1313" s="15" t="s">
        <v>8779</v>
      </c>
      <c r="W1313" s="15"/>
      <c r="X1313" s="15" t="s">
        <v>158</v>
      </c>
      <c r="Y1313" s="15" t="s">
        <v>8780</v>
      </c>
      <c r="AB1313" s="20"/>
      <c r="AC1313" s="21" t="s">
        <v>8781</v>
      </c>
      <c r="AD1313" s="21" t="s">
        <v>8782</v>
      </c>
      <c r="AE1313" s="21" t="s">
        <v>8783</v>
      </c>
      <c r="AF1313" s="21" t="s">
        <v>8784</v>
      </c>
      <c r="AG1313" s="22">
        <f t="shared" si="192"/>
        <v>0.45161290322580644</v>
      </c>
      <c r="AH1313" s="15" t="str">
        <f t="shared" si="190"/>
        <v/>
      </c>
      <c r="AI1313" s="22" t="e">
        <f>VLOOKUP(A1313,'[1]Deals (investment)'!$B$2:$Z$1497,1,FALSE)</f>
        <v>#N/A</v>
      </c>
      <c r="AJ1313" s="22" t="e">
        <f>VLOOKUP(A1313,'[1]Deals (investment)'!$B$2:$Z$870,15,FALSE)</f>
        <v>#N/A</v>
      </c>
      <c r="AK1313" s="17" t="e">
        <f>VLOOKUP(A1313,'[1]Deals (Exits)'!B:B,1,FALSE)</f>
        <v>#N/A</v>
      </c>
      <c r="AL1313" s="23">
        <f>VLOOKUP(G1313,[1]Lookups!$V$3:$Y$197,4,FALSE)</f>
        <v>0</v>
      </c>
      <c r="AM1313" s="17" t="str">
        <f>VLOOKUP(X1313,[1]Lookups!$B$3:$C$200,2,FALSE)</f>
        <v>Financial Services</v>
      </c>
      <c r="AN1313" s="17" t="e">
        <f>VLOOKUP(R1313,[1]Lookups!$H$3:$I$69,2,FALSE)</f>
        <v>#N/A</v>
      </c>
      <c r="AO1313" s="17" t="e">
        <f>VLOOKUP(T1313,[1]Lookups!$H$3:$I$69,2,FALSE)</f>
        <v>#N/A</v>
      </c>
      <c r="AP1313" s="17" t="e">
        <f>VLOOKUP(AN1313,[1]Lookups!$N$3:$O$11,2,FALSE)</f>
        <v>#N/A</v>
      </c>
      <c r="AQ1313" s="18" t="e">
        <f>COUNTIFS('[1]Deals (investment)'!$B:$B,$A1313)</f>
        <v>#VALUE!</v>
      </c>
      <c r="AR1313" s="18" t="e">
        <f>COUNTIFS('[1]Deals (investment)'!$B:$B,$A1313,'[1]Deals (investment)'!$T:$T,$AW$1)+COUNTIFS('[1]Deals (investment)'!$B:$B,$A1313,'[1]Deals (investment)'!$T:$T,$AX$1)+COUNTIFS('[1]Deals (investment)'!$B:$B,$A1313,'[1]Deals (investment)'!$T:$T,$AY$1)</f>
        <v>#VALUE!</v>
      </c>
      <c r="AS1313" s="17" t="e">
        <f>SUMIFS('[1]Deals (investment)'!$C:$C,'[1]Deals (investment)'!$B:$B,$A1313)</f>
        <v>#VALUE!</v>
      </c>
      <c r="AT1313" s="17" t="e">
        <f t="shared" si="179"/>
        <v>#VALUE!</v>
      </c>
      <c r="AU1313" s="18" t="e">
        <f>COUNTIF('[1]Deals (Exits)'!$B:$B,A1313)</f>
        <v>#VALUE!</v>
      </c>
      <c r="AV1313" s="17" t="e">
        <f>SUMIFS('[1]Deals (investment)'!$C:$C,'[1]Deals (investment)'!$B:$B,$A1313,'[1]Deals (investment)'!$T:$T,AV$1)</f>
        <v>#VALUE!</v>
      </c>
      <c r="AW1313" s="17" t="e">
        <f>SUMIFS('[1]Deals (investment)'!$C:$C,'[1]Deals (investment)'!$B:$B,$A1313,'[1]Deals (investment)'!$T:$T,AW$1)</f>
        <v>#VALUE!</v>
      </c>
      <c r="AX1313" s="17" t="e">
        <f>SUMIFS('[1]Deals (investment)'!$C:$C,'[1]Deals (investment)'!$B:$B,$A1313,'[1]Deals (investment)'!$T:$T,AX$1)</f>
        <v>#VALUE!</v>
      </c>
      <c r="AY1313" s="17" t="e">
        <f>SUMIFS('[1]Deals (investment)'!$C:$C,'[1]Deals (investment)'!$B:$B,$A1313,'[1]Deals (investment)'!$T:$T,AY$1)</f>
        <v>#VALUE!</v>
      </c>
      <c r="AZ1313" s="17" t="e">
        <f>SUMIFS('[1]Deals (investment)'!$C:$C,'[1]Deals (investment)'!$B:$B,$A1313,'[1]Deals (investment)'!$T:$T,AZ$1)</f>
        <v>#VALUE!</v>
      </c>
      <c r="BA1313" s="17" t="e">
        <f>SUMIFS('[1]Deals (investment)'!$C:$C,'[1]Deals (investment)'!$B:$B,$A1313,'[1]Deals (investment)'!$T:$T,BA$1)</f>
        <v>#VALUE!</v>
      </c>
      <c r="BB1313" s="17" t="e">
        <f>SUMIFS('[1]Deals (investment)'!$C:$C,'[1]Deals (investment)'!$B:$B,$A1313,'[1]Deals (investment)'!$T:$T,BB$1)</f>
        <v>#VALUE!</v>
      </c>
      <c r="BC1313" s="17" t="e">
        <f>SUMIFS('[1]Deals (Exits)'!$C:$C,'[1]Deals (Exits)'!$B:$B,$A1313)</f>
        <v>#VALUE!</v>
      </c>
      <c r="BD1313" s="17" t="e">
        <f>SUMIFS('[1]Deals (investment)'!$C:$C,'[1]Deals (investment)'!$B:$B,$A1313,'[1]Deals (investment)'!$V:$V,BD$1)</f>
        <v>#VALUE!</v>
      </c>
      <c r="BE1313" s="17" t="e">
        <f>SUMIFS('[1]Deals (investment)'!$C:$C,'[1]Deals (investment)'!$B:$B,$A1313,'[1]Deals (investment)'!$V:$V,BE$1)</f>
        <v>#VALUE!</v>
      </c>
      <c r="BF1313" s="17" t="e">
        <f>SUMIFS('[1]Deals (investment)'!$C:$C,'[1]Deals (investment)'!$B:$B,$A1313,'[1]Deals (investment)'!$V:$V,BF$1)</f>
        <v>#VALUE!</v>
      </c>
      <c r="BG1313" s="17" t="e">
        <f>SUMIFS('[1]Deals (investment)'!$C:$C,'[1]Deals (investment)'!$B:$B,$A1313,'[1]Deals (investment)'!$V:$V,BG$1)</f>
        <v>#VALUE!</v>
      </c>
      <c r="BH1313" s="17" t="e">
        <f>SUMIFS('[1]Deals (investment)'!$C:$C,'[1]Deals (investment)'!$B:$B,$A1313,'[1]Deals (investment)'!$V:$V,BH$1)</f>
        <v>#VALUE!</v>
      </c>
      <c r="BI1313" s="17" t="e">
        <f>SUMIFS('[1]Deals (investment)'!$C:$C,'[1]Deals (investment)'!$B:$B,$A1313,'[1]Deals (investment)'!$V:$V,BI$1)</f>
        <v>#VALUE!</v>
      </c>
      <c r="BJ1313" s="17" t="e">
        <f>SUMIFS('[1]Deals (investment)'!$C:$C,'[1]Deals (investment)'!$B:$B,$A1313,'[1]Deals (investment)'!$V:$V,BJ$1)</f>
        <v>#VALUE!</v>
      </c>
      <c r="BK1313" s="17" t="e">
        <f>SUMIFS('[1]Deals (investment)'!$C:$C,'[1]Deals (investment)'!$B:$B,$A1313,'[1]Deals (investment)'!$V:$V,BK$1)</f>
        <v>#VALUE!</v>
      </c>
      <c r="BL1313" s="17" t="e">
        <f>SUMIFS('[1]Deals (investment)'!$C:$C,'[1]Deals (investment)'!$B:$B,$A1313,'[1]Deals (investment)'!$V:$V,BL$1)</f>
        <v>#VALUE!</v>
      </c>
      <c r="BM1313" s="17" t="e">
        <f>SUMIFS('[1]Deals (investment)'!$C:$C,'[1]Deals (investment)'!$B:$B,$A1313,'[1]Deals (investment)'!$V:$V,BM$1)</f>
        <v>#VALUE!</v>
      </c>
      <c r="BN1313" s="15"/>
      <c r="BO1313" s="15"/>
      <c r="BP1313" s="22"/>
      <c r="BQ1313" s="15"/>
      <c r="BR1313" s="15"/>
      <c r="BS1313" s="15"/>
      <c r="BT1313" s="15"/>
      <c r="BU1313" s="15"/>
      <c r="BV1313" s="15"/>
      <c r="BW1313" s="15"/>
      <c r="BX1313" s="15"/>
      <c r="BY1313" s="15"/>
      <c r="BZ1313" s="15"/>
      <c r="CA1313" s="15"/>
      <c r="CB1313" s="15"/>
      <c r="CC1313" s="15"/>
      <c r="CD1313" s="15"/>
      <c r="CE1313" s="15"/>
      <c r="CF1313" s="15"/>
      <c r="CG1313" s="15"/>
      <c r="CH1313" s="15"/>
      <c r="CI1313" s="15"/>
      <c r="CJ1313" s="15"/>
    </row>
    <row r="1314" spans="1:88" ht="12.75">
      <c r="A1314" s="15" t="s">
        <v>8785</v>
      </c>
      <c r="B1314" s="15"/>
      <c r="C1314" s="15" t="s">
        <v>58</v>
      </c>
      <c r="D1314" s="16"/>
      <c r="E1314" s="15"/>
      <c r="F1314" s="15"/>
      <c r="G1314" s="15"/>
      <c r="H1314" s="15"/>
      <c r="I1314" s="15"/>
      <c r="J1314" s="15"/>
      <c r="K1314" s="17" t="e">
        <f t="shared" si="178"/>
        <v>#VALUE!</v>
      </c>
      <c r="L1314" s="15"/>
      <c r="M1314" s="18" t="e">
        <f t="shared" si="166"/>
        <v>#VALUE!</v>
      </c>
      <c r="N1314" s="15"/>
      <c r="O1314" s="15"/>
      <c r="P1314" s="15"/>
      <c r="Q1314" s="15"/>
      <c r="R1314" s="15"/>
      <c r="S1314" s="19"/>
      <c r="T1314" s="15"/>
      <c r="U1314" s="17"/>
      <c r="V1314" s="15"/>
      <c r="W1314" s="15"/>
      <c r="X1314" s="15"/>
      <c r="Y1314" s="15"/>
      <c r="AB1314" s="20"/>
      <c r="AC1314" s="15"/>
      <c r="AD1314" s="15"/>
      <c r="AE1314" s="15"/>
      <c r="AF1314" s="15"/>
      <c r="AG1314" s="22">
        <f t="shared" si="192"/>
        <v>9.6774193548387094E-2</v>
      </c>
      <c r="AH1314" s="15" t="str">
        <f t="shared" si="190"/>
        <v/>
      </c>
      <c r="AI1314" s="22" t="e">
        <f>VLOOKUP(A1314,'[1]Deals (investment)'!$B$2:$Z$1497,1,FALSE)</f>
        <v>#N/A</v>
      </c>
      <c r="AJ1314" s="22" t="e">
        <f>VLOOKUP(A1314,'[1]Deals (investment)'!$B$2:$Z$870,15,FALSE)</f>
        <v>#N/A</v>
      </c>
      <c r="AK1314" s="17" t="e">
        <f>VLOOKUP(A1314,'[1]Deals (Exits)'!B:B,1,FALSE)</f>
        <v>#N/A</v>
      </c>
      <c r="AL1314" s="23" t="e">
        <f>VLOOKUP(G1314,[1]Lookups!$V$3:$Y$197,4,FALSE)</f>
        <v>#N/A</v>
      </c>
      <c r="AM1314" s="17" t="e">
        <f>VLOOKUP(X1314,[1]Lookups!$B$3:$C$200,2,FALSE)</f>
        <v>#N/A</v>
      </c>
      <c r="AN1314" s="17" t="e">
        <f>VLOOKUP(R1314,[1]Lookups!$H$3:$I$69,2,FALSE)</f>
        <v>#N/A</v>
      </c>
      <c r="AO1314" s="17" t="e">
        <f>VLOOKUP(T1314,[1]Lookups!$H$3:$I$69,2,FALSE)</f>
        <v>#N/A</v>
      </c>
      <c r="AP1314" s="17" t="e">
        <f>VLOOKUP(AN1314,[1]Lookups!$N$3:$O$11,2,FALSE)</f>
        <v>#N/A</v>
      </c>
      <c r="AQ1314" s="18" t="e">
        <f>COUNTIFS('[1]Deals (investment)'!$B:$B,$A1314)</f>
        <v>#VALUE!</v>
      </c>
      <c r="AR1314" s="18" t="e">
        <f>COUNTIFS('[1]Deals (investment)'!$B:$B,$A1314,'[1]Deals (investment)'!$T:$T,$AW$1)+COUNTIFS('[1]Deals (investment)'!$B:$B,$A1314,'[1]Deals (investment)'!$T:$T,$AX$1)+COUNTIFS('[1]Deals (investment)'!$B:$B,$A1314,'[1]Deals (investment)'!$T:$T,$AY$1)</f>
        <v>#VALUE!</v>
      </c>
      <c r="AS1314" s="17" t="e">
        <f>SUMIFS('[1]Deals (investment)'!$C:$C,'[1]Deals (investment)'!$B:$B,$A1314)</f>
        <v>#VALUE!</v>
      </c>
      <c r="AT1314" s="17" t="e">
        <f t="shared" si="179"/>
        <v>#VALUE!</v>
      </c>
      <c r="AU1314" s="18" t="e">
        <f>COUNTIF('[1]Deals (Exits)'!$B:$B,A1314)</f>
        <v>#VALUE!</v>
      </c>
      <c r="AV1314" s="17" t="e">
        <f>SUMIFS('[1]Deals (investment)'!$C:$C,'[1]Deals (investment)'!$B:$B,$A1314,'[1]Deals (investment)'!$T:$T,AV$1)</f>
        <v>#VALUE!</v>
      </c>
      <c r="AW1314" s="17" t="e">
        <f>SUMIFS('[1]Deals (investment)'!$C:$C,'[1]Deals (investment)'!$B:$B,$A1314,'[1]Deals (investment)'!$T:$T,AW$1)</f>
        <v>#VALUE!</v>
      </c>
      <c r="AX1314" s="17" t="e">
        <f>SUMIFS('[1]Deals (investment)'!$C:$C,'[1]Deals (investment)'!$B:$B,$A1314,'[1]Deals (investment)'!$T:$T,AX$1)</f>
        <v>#VALUE!</v>
      </c>
      <c r="AY1314" s="17" t="e">
        <f>SUMIFS('[1]Deals (investment)'!$C:$C,'[1]Deals (investment)'!$B:$B,$A1314,'[1]Deals (investment)'!$T:$T,AY$1)</f>
        <v>#VALUE!</v>
      </c>
      <c r="AZ1314" s="17" t="e">
        <f>SUMIFS('[1]Deals (investment)'!$C:$C,'[1]Deals (investment)'!$B:$B,$A1314,'[1]Deals (investment)'!$T:$T,AZ$1)</f>
        <v>#VALUE!</v>
      </c>
      <c r="BA1314" s="17" t="e">
        <f>SUMIFS('[1]Deals (investment)'!$C:$C,'[1]Deals (investment)'!$B:$B,$A1314,'[1]Deals (investment)'!$T:$T,BA$1)</f>
        <v>#VALUE!</v>
      </c>
      <c r="BB1314" s="17" t="e">
        <f>SUMIFS('[1]Deals (investment)'!$C:$C,'[1]Deals (investment)'!$B:$B,$A1314,'[1]Deals (investment)'!$T:$T,BB$1)</f>
        <v>#VALUE!</v>
      </c>
      <c r="BC1314" s="17" t="e">
        <f>SUMIFS('[1]Deals (Exits)'!$C:$C,'[1]Deals (Exits)'!$B:$B,$A1314)</f>
        <v>#VALUE!</v>
      </c>
      <c r="BD1314" s="17" t="e">
        <f>SUMIFS('[1]Deals (investment)'!$C:$C,'[1]Deals (investment)'!$B:$B,$A1314,'[1]Deals (investment)'!$V:$V,BD$1)</f>
        <v>#VALUE!</v>
      </c>
      <c r="BE1314" s="17" t="e">
        <f>SUMIFS('[1]Deals (investment)'!$C:$C,'[1]Deals (investment)'!$B:$B,$A1314,'[1]Deals (investment)'!$V:$V,BE$1)</f>
        <v>#VALUE!</v>
      </c>
      <c r="BF1314" s="17" t="e">
        <f>SUMIFS('[1]Deals (investment)'!$C:$C,'[1]Deals (investment)'!$B:$B,$A1314,'[1]Deals (investment)'!$V:$V,BF$1)</f>
        <v>#VALUE!</v>
      </c>
      <c r="BG1314" s="17" t="e">
        <f>SUMIFS('[1]Deals (investment)'!$C:$C,'[1]Deals (investment)'!$B:$B,$A1314,'[1]Deals (investment)'!$V:$V,BG$1)</f>
        <v>#VALUE!</v>
      </c>
      <c r="BH1314" s="17" t="e">
        <f>SUMIFS('[1]Deals (investment)'!$C:$C,'[1]Deals (investment)'!$B:$B,$A1314,'[1]Deals (investment)'!$V:$V,BH$1)</f>
        <v>#VALUE!</v>
      </c>
      <c r="BI1314" s="17" t="e">
        <f>SUMIFS('[1]Deals (investment)'!$C:$C,'[1]Deals (investment)'!$B:$B,$A1314,'[1]Deals (investment)'!$V:$V,BI$1)</f>
        <v>#VALUE!</v>
      </c>
      <c r="BJ1314" s="17" t="e">
        <f>SUMIFS('[1]Deals (investment)'!$C:$C,'[1]Deals (investment)'!$B:$B,$A1314,'[1]Deals (investment)'!$V:$V,BJ$1)</f>
        <v>#VALUE!</v>
      </c>
      <c r="BK1314" s="17" t="e">
        <f>SUMIFS('[1]Deals (investment)'!$C:$C,'[1]Deals (investment)'!$B:$B,$A1314,'[1]Deals (investment)'!$V:$V,BK$1)</f>
        <v>#VALUE!</v>
      </c>
      <c r="BL1314" s="17" t="e">
        <f>SUMIFS('[1]Deals (investment)'!$C:$C,'[1]Deals (investment)'!$B:$B,$A1314,'[1]Deals (investment)'!$V:$V,BL$1)</f>
        <v>#VALUE!</v>
      </c>
      <c r="BM1314" s="17" t="e">
        <f>SUMIFS('[1]Deals (investment)'!$C:$C,'[1]Deals (investment)'!$B:$B,$A1314,'[1]Deals (investment)'!$V:$V,BM$1)</f>
        <v>#VALUE!</v>
      </c>
      <c r="BN1314" s="15"/>
      <c r="BO1314" s="15"/>
      <c r="BP1314" s="22"/>
      <c r="BQ1314" s="15"/>
      <c r="BR1314" s="15"/>
      <c r="BS1314" s="15"/>
      <c r="BT1314" s="15"/>
      <c r="BU1314" s="15"/>
      <c r="BV1314" s="15"/>
      <c r="BW1314" s="15"/>
      <c r="BX1314" s="15"/>
      <c r="BY1314" s="15"/>
      <c r="BZ1314" s="15"/>
      <c r="CA1314" s="15"/>
      <c r="CB1314" s="15"/>
      <c r="CC1314" s="15"/>
      <c r="CD1314" s="15" t="str">
        <f t="shared" ref="CD1314:CD1317" si="194">CONCATENATE(A1314,B1314,C1314)</f>
        <v>Myli SaccoActive</v>
      </c>
      <c r="CE1314" s="15"/>
      <c r="CF1314" s="15"/>
      <c r="CG1314" s="15"/>
      <c r="CH1314" s="15"/>
      <c r="CI1314" s="15"/>
      <c r="CJ1314" s="15"/>
    </row>
    <row r="1315" spans="1:88" ht="12.75">
      <c r="A1315" s="15" t="s">
        <v>8786</v>
      </c>
      <c r="B1315" s="15" t="s">
        <v>8787</v>
      </c>
      <c r="C1315" s="15" t="s">
        <v>58</v>
      </c>
      <c r="D1315" s="16">
        <v>2019</v>
      </c>
      <c r="E1315" s="15" t="s">
        <v>8788</v>
      </c>
      <c r="F1315" s="15"/>
      <c r="G1315" s="15"/>
      <c r="H1315" s="15"/>
      <c r="I1315" s="15"/>
      <c r="J1315" s="15"/>
      <c r="K1315" s="17" t="e">
        <f t="shared" si="178"/>
        <v>#VALUE!</v>
      </c>
      <c r="L1315" s="15"/>
      <c r="M1315" s="18" t="e">
        <f t="shared" si="166"/>
        <v>#VALUE!</v>
      </c>
      <c r="N1315" s="15"/>
      <c r="O1315" s="15"/>
      <c r="P1315" s="15"/>
      <c r="Q1315" s="15"/>
      <c r="R1315" s="15"/>
      <c r="S1315" s="19"/>
      <c r="T1315" s="15"/>
      <c r="U1315" s="17"/>
      <c r="V1315" s="15" t="s">
        <v>8789</v>
      </c>
      <c r="W1315" s="15"/>
      <c r="X1315" s="15" t="s">
        <v>8790</v>
      </c>
      <c r="Y1315" s="15"/>
      <c r="AB1315" s="20"/>
      <c r="AC1315" s="21" t="s">
        <v>8791</v>
      </c>
      <c r="AD1315" s="15"/>
      <c r="AE1315" s="21" t="s">
        <v>8792</v>
      </c>
      <c r="AF1315" s="21" t="s">
        <v>8793</v>
      </c>
      <c r="AG1315" s="22">
        <f t="shared" si="192"/>
        <v>0.35483870967741937</v>
      </c>
      <c r="AH1315" s="15" t="str">
        <f t="shared" si="190"/>
        <v/>
      </c>
      <c r="AI1315" s="22" t="e">
        <f>VLOOKUP(A1315,'[1]Deals (investment)'!$B$2:$Z$1497,1,FALSE)</f>
        <v>#N/A</v>
      </c>
      <c r="AJ1315" s="22" t="e">
        <f>VLOOKUP(A1315,'[1]Deals (investment)'!$B$2:$Z$870,15,FALSE)</f>
        <v>#N/A</v>
      </c>
      <c r="AK1315" s="17" t="e">
        <f>VLOOKUP(A1315,'[1]Deals (Exits)'!B:B,1,FALSE)</f>
        <v>#N/A</v>
      </c>
      <c r="AL1315" s="23" t="e">
        <f>VLOOKUP(G1315,[1]Lookups!$V$3:$Y$197,4,FALSE)</f>
        <v>#N/A</v>
      </c>
      <c r="AM1315" s="17" t="str">
        <f>VLOOKUP(X1315,[1]Lookups!$B$3:$C$200,2,FALSE)</f>
        <v>Travel &amp; Leisure</v>
      </c>
      <c r="AN1315" s="17" t="e">
        <f>VLOOKUP(R1315,[1]Lookups!$H$3:$I$69,2,FALSE)</f>
        <v>#N/A</v>
      </c>
      <c r="AO1315" s="17" t="e">
        <f>VLOOKUP(T1315,[1]Lookups!$H$3:$I$69,2,FALSE)</f>
        <v>#N/A</v>
      </c>
      <c r="AP1315" s="17" t="e">
        <f>VLOOKUP(AN1315,[1]Lookups!$N$3:$O$11,2,FALSE)</f>
        <v>#N/A</v>
      </c>
      <c r="AQ1315" s="18" t="e">
        <f>COUNTIFS('[1]Deals (investment)'!$B:$B,$A1315)</f>
        <v>#VALUE!</v>
      </c>
      <c r="AR1315" s="18" t="e">
        <f>COUNTIFS('[1]Deals (investment)'!$B:$B,$A1315,'[1]Deals (investment)'!$T:$T,$AW$1)+COUNTIFS('[1]Deals (investment)'!$B:$B,$A1315,'[1]Deals (investment)'!$T:$T,$AX$1)+COUNTIFS('[1]Deals (investment)'!$B:$B,$A1315,'[1]Deals (investment)'!$T:$T,$AY$1)</f>
        <v>#VALUE!</v>
      </c>
      <c r="AS1315" s="17" t="e">
        <f>SUMIFS('[1]Deals (investment)'!$C:$C,'[1]Deals (investment)'!$B:$B,$A1315)</f>
        <v>#VALUE!</v>
      </c>
      <c r="AT1315" s="17" t="e">
        <f t="shared" si="179"/>
        <v>#VALUE!</v>
      </c>
      <c r="AU1315" s="18" t="e">
        <f>COUNTIF('[1]Deals (Exits)'!$B:$B,A1315)</f>
        <v>#VALUE!</v>
      </c>
      <c r="AV1315" s="17" t="e">
        <f>SUMIFS('[1]Deals (investment)'!$C:$C,'[1]Deals (investment)'!$B:$B,$A1315,'[1]Deals (investment)'!$T:$T,AV$1)</f>
        <v>#VALUE!</v>
      </c>
      <c r="AW1315" s="17" t="e">
        <f>SUMIFS('[1]Deals (investment)'!$C:$C,'[1]Deals (investment)'!$B:$B,$A1315,'[1]Deals (investment)'!$T:$T,AW$1)</f>
        <v>#VALUE!</v>
      </c>
      <c r="AX1315" s="17" t="e">
        <f>SUMIFS('[1]Deals (investment)'!$C:$C,'[1]Deals (investment)'!$B:$B,$A1315,'[1]Deals (investment)'!$T:$T,AX$1)</f>
        <v>#VALUE!</v>
      </c>
      <c r="AY1315" s="17" t="e">
        <f>SUMIFS('[1]Deals (investment)'!$C:$C,'[1]Deals (investment)'!$B:$B,$A1315,'[1]Deals (investment)'!$T:$T,AY$1)</f>
        <v>#VALUE!</v>
      </c>
      <c r="AZ1315" s="17" t="e">
        <f>SUMIFS('[1]Deals (investment)'!$C:$C,'[1]Deals (investment)'!$B:$B,$A1315,'[1]Deals (investment)'!$T:$T,AZ$1)</f>
        <v>#VALUE!</v>
      </c>
      <c r="BA1315" s="17" t="e">
        <f>SUMIFS('[1]Deals (investment)'!$C:$C,'[1]Deals (investment)'!$B:$B,$A1315,'[1]Deals (investment)'!$T:$T,BA$1)</f>
        <v>#VALUE!</v>
      </c>
      <c r="BB1315" s="17" t="e">
        <f>SUMIFS('[1]Deals (investment)'!$C:$C,'[1]Deals (investment)'!$B:$B,$A1315,'[1]Deals (investment)'!$T:$T,BB$1)</f>
        <v>#VALUE!</v>
      </c>
      <c r="BC1315" s="17" t="e">
        <f>SUMIFS('[1]Deals (Exits)'!$C:$C,'[1]Deals (Exits)'!$B:$B,$A1315)</f>
        <v>#VALUE!</v>
      </c>
      <c r="BD1315" s="17" t="e">
        <f>SUMIFS('[1]Deals (investment)'!$C:$C,'[1]Deals (investment)'!$B:$B,$A1315,'[1]Deals (investment)'!$V:$V,BD$1)</f>
        <v>#VALUE!</v>
      </c>
      <c r="BE1315" s="17" t="e">
        <f>SUMIFS('[1]Deals (investment)'!$C:$C,'[1]Deals (investment)'!$B:$B,$A1315,'[1]Deals (investment)'!$V:$V,BE$1)</f>
        <v>#VALUE!</v>
      </c>
      <c r="BF1315" s="17" t="e">
        <f>SUMIFS('[1]Deals (investment)'!$C:$C,'[1]Deals (investment)'!$B:$B,$A1315,'[1]Deals (investment)'!$V:$V,BF$1)</f>
        <v>#VALUE!</v>
      </c>
      <c r="BG1315" s="17" t="e">
        <f>SUMIFS('[1]Deals (investment)'!$C:$C,'[1]Deals (investment)'!$B:$B,$A1315,'[1]Deals (investment)'!$V:$V,BG$1)</f>
        <v>#VALUE!</v>
      </c>
      <c r="BH1315" s="17" t="e">
        <f>SUMIFS('[1]Deals (investment)'!$C:$C,'[1]Deals (investment)'!$B:$B,$A1315,'[1]Deals (investment)'!$V:$V,BH$1)</f>
        <v>#VALUE!</v>
      </c>
      <c r="BI1315" s="17" t="e">
        <f>SUMIFS('[1]Deals (investment)'!$C:$C,'[1]Deals (investment)'!$B:$B,$A1315,'[1]Deals (investment)'!$V:$V,BI$1)</f>
        <v>#VALUE!</v>
      </c>
      <c r="BJ1315" s="17" t="e">
        <f>SUMIFS('[1]Deals (investment)'!$C:$C,'[1]Deals (investment)'!$B:$B,$A1315,'[1]Deals (investment)'!$V:$V,BJ$1)</f>
        <v>#VALUE!</v>
      </c>
      <c r="BK1315" s="17" t="e">
        <f>SUMIFS('[1]Deals (investment)'!$C:$C,'[1]Deals (investment)'!$B:$B,$A1315,'[1]Deals (investment)'!$V:$V,BK$1)</f>
        <v>#VALUE!</v>
      </c>
      <c r="BL1315" s="17" t="e">
        <f>SUMIFS('[1]Deals (investment)'!$C:$C,'[1]Deals (investment)'!$B:$B,$A1315,'[1]Deals (investment)'!$V:$V,BL$1)</f>
        <v>#VALUE!</v>
      </c>
      <c r="BM1315" s="17" t="e">
        <f>SUMIFS('[1]Deals (investment)'!$C:$C,'[1]Deals (investment)'!$B:$B,$A1315,'[1]Deals (investment)'!$V:$V,BM$1)</f>
        <v>#VALUE!</v>
      </c>
      <c r="BN1315" s="15"/>
      <c r="BO1315" s="15"/>
      <c r="BP1315" s="22"/>
      <c r="BQ1315" s="15"/>
      <c r="BR1315" s="15"/>
      <c r="BS1315" s="15"/>
      <c r="BT1315" s="15"/>
      <c r="BU1315" s="15"/>
      <c r="BV1315" s="15"/>
      <c r="BW1315" s="15"/>
      <c r="BX1315" s="15"/>
      <c r="BY1315" s="15"/>
      <c r="BZ1315" s="15"/>
      <c r="CA1315" s="15"/>
      <c r="CB1315" s="15"/>
      <c r="CC1315" s="15"/>
      <c r="CD1315" s="15" t="str">
        <f t="shared" si="194"/>
        <v>MyrunnermyRunner just love travellers and passengers as a division of Global Simcards InternationalActive</v>
      </c>
      <c r="CE1315" s="15"/>
      <c r="CF1315" s="15"/>
      <c r="CG1315" s="15"/>
      <c r="CH1315" s="15"/>
      <c r="CI1315" s="15"/>
      <c r="CJ1315" s="15"/>
    </row>
    <row r="1316" spans="1:88" ht="12.75">
      <c r="A1316" s="15" t="s">
        <v>8794</v>
      </c>
      <c r="B1316" s="15" t="s">
        <v>8795</v>
      </c>
      <c r="C1316" s="15" t="s">
        <v>58</v>
      </c>
      <c r="D1316" s="16"/>
      <c r="E1316" s="15"/>
      <c r="F1316" s="15"/>
      <c r="G1316" s="15"/>
      <c r="H1316" s="15"/>
      <c r="I1316" s="15"/>
      <c r="J1316" s="15"/>
      <c r="K1316" s="17" t="e">
        <f t="shared" si="178"/>
        <v>#VALUE!</v>
      </c>
      <c r="L1316" s="15"/>
      <c r="M1316" s="18" t="e">
        <f t="shared" si="166"/>
        <v>#VALUE!</v>
      </c>
      <c r="N1316" s="15"/>
      <c r="O1316" s="15"/>
      <c r="P1316" s="15"/>
      <c r="Q1316" s="15"/>
      <c r="R1316" s="15"/>
      <c r="S1316" s="19"/>
      <c r="T1316" s="15"/>
      <c r="U1316" s="17"/>
      <c r="V1316" s="15" t="s">
        <v>312</v>
      </c>
      <c r="W1316" s="15"/>
      <c r="X1316" s="15"/>
      <c r="Y1316" s="15"/>
      <c r="AB1316" s="20"/>
      <c r="AC1316" s="21" t="s">
        <v>8796</v>
      </c>
      <c r="AD1316" s="15"/>
      <c r="AE1316" s="15"/>
      <c r="AF1316" s="21" t="s">
        <v>8797</v>
      </c>
      <c r="AG1316" s="22">
        <f t="shared" si="192"/>
        <v>0.22580645161290322</v>
      </c>
      <c r="AH1316" s="15" t="str">
        <f t="shared" si="190"/>
        <v/>
      </c>
      <c r="AI1316" s="22" t="e">
        <f>VLOOKUP(A1316,'[1]Deals (investment)'!$B$2:$Z$1497,1,FALSE)</f>
        <v>#N/A</v>
      </c>
      <c r="AJ1316" s="22" t="e">
        <f>VLOOKUP(A1316,'[1]Deals (investment)'!$B$2:$Z$870,15,FALSE)</f>
        <v>#N/A</v>
      </c>
      <c r="AK1316" s="17" t="e">
        <f>VLOOKUP(A1316,'[1]Deals (Exits)'!B:B,1,FALSE)</f>
        <v>#N/A</v>
      </c>
      <c r="AL1316" s="23" t="e">
        <f>VLOOKUP(G1316,[1]Lookups!$V$3:$Y$197,4,FALSE)</f>
        <v>#N/A</v>
      </c>
      <c r="AM1316" s="17" t="e">
        <f>VLOOKUP(X1316,[1]Lookups!$B$3:$C$200,2,FALSE)</f>
        <v>#N/A</v>
      </c>
      <c r="AN1316" s="17" t="e">
        <f>VLOOKUP(R1316,[1]Lookups!$H$3:$I$69,2,FALSE)</f>
        <v>#N/A</v>
      </c>
      <c r="AO1316" s="17" t="e">
        <f>VLOOKUP(T1316,[1]Lookups!$H$3:$I$69,2,FALSE)</f>
        <v>#N/A</v>
      </c>
      <c r="AP1316" s="17" t="e">
        <f>VLOOKUP(AN1316,[1]Lookups!$N$3:$O$11,2,FALSE)</f>
        <v>#N/A</v>
      </c>
      <c r="AQ1316" s="18" t="e">
        <f>COUNTIFS('[1]Deals (investment)'!$B:$B,$A1316)</f>
        <v>#VALUE!</v>
      </c>
      <c r="AR1316" s="18" t="e">
        <f>COUNTIFS('[1]Deals (investment)'!$B:$B,$A1316,'[1]Deals (investment)'!$T:$T,$AW$1)+COUNTIFS('[1]Deals (investment)'!$B:$B,$A1316,'[1]Deals (investment)'!$T:$T,$AX$1)+COUNTIFS('[1]Deals (investment)'!$B:$B,$A1316,'[1]Deals (investment)'!$T:$T,$AY$1)</f>
        <v>#VALUE!</v>
      </c>
      <c r="AS1316" s="17" t="e">
        <f>SUMIFS('[1]Deals (investment)'!$C:$C,'[1]Deals (investment)'!$B:$B,$A1316)</f>
        <v>#VALUE!</v>
      </c>
      <c r="AT1316" s="17" t="e">
        <f t="shared" si="179"/>
        <v>#VALUE!</v>
      </c>
      <c r="AU1316" s="18" t="e">
        <f>COUNTIF('[1]Deals (Exits)'!$B:$B,A1316)</f>
        <v>#VALUE!</v>
      </c>
      <c r="AV1316" s="17" t="e">
        <f>SUMIFS('[1]Deals (investment)'!$C:$C,'[1]Deals (investment)'!$B:$B,$A1316,'[1]Deals (investment)'!$T:$T,AV$1)</f>
        <v>#VALUE!</v>
      </c>
      <c r="AW1316" s="17" t="e">
        <f>SUMIFS('[1]Deals (investment)'!$C:$C,'[1]Deals (investment)'!$B:$B,$A1316,'[1]Deals (investment)'!$T:$T,AW$1)</f>
        <v>#VALUE!</v>
      </c>
      <c r="AX1316" s="17" t="e">
        <f>SUMIFS('[1]Deals (investment)'!$C:$C,'[1]Deals (investment)'!$B:$B,$A1316,'[1]Deals (investment)'!$T:$T,AX$1)</f>
        <v>#VALUE!</v>
      </c>
      <c r="AY1316" s="17" t="e">
        <f>SUMIFS('[1]Deals (investment)'!$C:$C,'[1]Deals (investment)'!$B:$B,$A1316,'[1]Deals (investment)'!$T:$T,AY$1)</f>
        <v>#VALUE!</v>
      </c>
      <c r="AZ1316" s="17" t="e">
        <f>SUMIFS('[1]Deals (investment)'!$C:$C,'[1]Deals (investment)'!$B:$B,$A1316,'[1]Deals (investment)'!$T:$T,AZ$1)</f>
        <v>#VALUE!</v>
      </c>
      <c r="BA1316" s="17" t="e">
        <f>SUMIFS('[1]Deals (investment)'!$C:$C,'[1]Deals (investment)'!$B:$B,$A1316,'[1]Deals (investment)'!$T:$T,BA$1)</f>
        <v>#VALUE!</v>
      </c>
      <c r="BB1316" s="17" t="e">
        <f>SUMIFS('[1]Deals (investment)'!$C:$C,'[1]Deals (investment)'!$B:$B,$A1316,'[1]Deals (investment)'!$T:$T,BB$1)</f>
        <v>#VALUE!</v>
      </c>
      <c r="BC1316" s="17" t="e">
        <f>SUMIFS('[1]Deals (Exits)'!$C:$C,'[1]Deals (Exits)'!$B:$B,$A1316)</f>
        <v>#VALUE!</v>
      </c>
      <c r="BD1316" s="17" t="e">
        <f>SUMIFS('[1]Deals (investment)'!$C:$C,'[1]Deals (investment)'!$B:$B,$A1316,'[1]Deals (investment)'!$V:$V,BD$1)</f>
        <v>#VALUE!</v>
      </c>
      <c r="BE1316" s="17" t="e">
        <f>SUMIFS('[1]Deals (investment)'!$C:$C,'[1]Deals (investment)'!$B:$B,$A1316,'[1]Deals (investment)'!$V:$V,BE$1)</f>
        <v>#VALUE!</v>
      </c>
      <c r="BF1316" s="17" t="e">
        <f>SUMIFS('[1]Deals (investment)'!$C:$C,'[1]Deals (investment)'!$B:$B,$A1316,'[1]Deals (investment)'!$V:$V,BF$1)</f>
        <v>#VALUE!</v>
      </c>
      <c r="BG1316" s="17" t="e">
        <f>SUMIFS('[1]Deals (investment)'!$C:$C,'[1]Deals (investment)'!$B:$B,$A1316,'[1]Deals (investment)'!$V:$V,BG$1)</f>
        <v>#VALUE!</v>
      </c>
      <c r="BH1316" s="17" t="e">
        <f>SUMIFS('[1]Deals (investment)'!$C:$C,'[1]Deals (investment)'!$B:$B,$A1316,'[1]Deals (investment)'!$V:$V,BH$1)</f>
        <v>#VALUE!</v>
      </c>
      <c r="BI1316" s="17" t="e">
        <f>SUMIFS('[1]Deals (investment)'!$C:$C,'[1]Deals (investment)'!$B:$B,$A1316,'[1]Deals (investment)'!$V:$V,BI$1)</f>
        <v>#VALUE!</v>
      </c>
      <c r="BJ1316" s="17" t="e">
        <f>SUMIFS('[1]Deals (investment)'!$C:$C,'[1]Deals (investment)'!$B:$B,$A1316,'[1]Deals (investment)'!$V:$V,BJ$1)</f>
        <v>#VALUE!</v>
      </c>
      <c r="BK1316" s="17" t="e">
        <f>SUMIFS('[1]Deals (investment)'!$C:$C,'[1]Deals (investment)'!$B:$B,$A1316,'[1]Deals (investment)'!$V:$V,BK$1)</f>
        <v>#VALUE!</v>
      </c>
      <c r="BL1316" s="17" t="e">
        <f>SUMIFS('[1]Deals (investment)'!$C:$C,'[1]Deals (investment)'!$B:$B,$A1316,'[1]Deals (investment)'!$V:$V,BL$1)</f>
        <v>#VALUE!</v>
      </c>
      <c r="BM1316" s="17" t="e">
        <f>SUMIFS('[1]Deals (investment)'!$C:$C,'[1]Deals (investment)'!$B:$B,$A1316,'[1]Deals (investment)'!$V:$V,BM$1)</f>
        <v>#VALUE!</v>
      </c>
      <c r="BN1316" s="15"/>
      <c r="BO1316" s="15"/>
      <c r="BP1316" s="22"/>
      <c r="BQ1316" s="15"/>
      <c r="BR1316" s="15"/>
      <c r="BS1316" s="15"/>
      <c r="BT1316" s="15"/>
      <c r="BU1316" s="15"/>
      <c r="BV1316" s="15"/>
      <c r="BW1316" s="15"/>
      <c r="BX1316" s="15"/>
      <c r="BY1316" s="15"/>
      <c r="BZ1316" s="15"/>
      <c r="CA1316" s="15"/>
      <c r="CB1316" s="15"/>
      <c r="CC1316" s="15"/>
      <c r="CD1316" s="15" t="str">
        <f t="shared" si="194"/>
        <v>MzuriiEast Africa fashion, hair, beauty, weddings, celebrity news, food, fitness,relationships, sex, music, travel, money and health website.Active</v>
      </c>
      <c r="CE1316" s="15"/>
      <c r="CF1316" s="15"/>
      <c r="CG1316" s="15"/>
      <c r="CH1316" s="15"/>
      <c r="CI1316" s="15"/>
      <c r="CJ1316" s="15"/>
    </row>
    <row r="1317" spans="1:88" ht="12.75">
      <c r="A1317" s="15" t="s">
        <v>8798</v>
      </c>
      <c r="B1317" s="15" t="s">
        <v>8799</v>
      </c>
      <c r="C1317" s="15" t="s">
        <v>58</v>
      </c>
      <c r="D1317" s="16">
        <v>2016</v>
      </c>
      <c r="E1317" s="15" t="s">
        <v>59</v>
      </c>
      <c r="F1317" s="15"/>
      <c r="G1317" s="15" t="s">
        <v>61</v>
      </c>
      <c r="H1317" s="15"/>
      <c r="I1317" s="15" t="s">
        <v>61</v>
      </c>
      <c r="J1317" s="15"/>
      <c r="K1317" s="17" t="e">
        <f t="shared" si="178"/>
        <v>#VALUE!</v>
      </c>
      <c r="L1317" s="15"/>
      <c r="M1317" s="18" t="e">
        <f t="shared" si="166"/>
        <v>#VALUE!</v>
      </c>
      <c r="N1317" s="15"/>
      <c r="O1317" s="15"/>
      <c r="P1317" s="15"/>
      <c r="Q1317" s="15"/>
      <c r="R1317" s="15" t="s">
        <v>375</v>
      </c>
      <c r="S1317" s="19" t="s">
        <v>144</v>
      </c>
      <c r="T1317" s="15" t="s">
        <v>312</v>
      </c>
      <c r="U1317" s="17" t="s">
        <v>312</v>
      </c>
      <c r="V1317" s="15" t="s">
        <v>8800</v>
      </c>
      <c r="W1317" s="15"/>
      <c r="X1317" s="15" t="s">
        <v>1849</v>
      </c>
      <c r="Y1317" s="28" t="s">
        <v>8801</v>
      </c>
      <c r="AB1317" s="20" t="s">
        <v>286</v>
      </c>
      <c r="AC1317" s="21" t="s">
        <v>8802</v>
      </c>
      <c r="AD1317" s="21" t="s">
        <v>8803</v>
      </c>
      <c r="AE1317" s="21" t="s">
        <v>8804</v>
      </c>
      <c r="AF1317" s="21" t="s">
        <v>8805</v>
      </c>
      <c r="AG1317" s="22">
        <f t="shared" si="192"/>
        <v>0.64516129032258063</v>
      </c>
      <c r="AH1317" s="15" t="str">
        <f t="shared" si="190"/>
        <v/>
      </c>
      <c r="AI1317" s="22" t="str">
        <f>VLOOKUP(A1317,'[1]Deals (investment)'!$B$2:$Z$1497,1,FALSE)</f>
        <v>myPadi</v>
      </c>
      <c r="AJ1317" s="22">
        <f>VLOOKUP(A1317,'[1]Deals (investment)'!$B$2:$Z$870,15,FALSE)</f>
        <v>0</v>
      </c>
      <c r="AK1317" s="17" t="e">
        <f>VLOOKUP(A1317,'[1]Deals (Exits)'!B:B,1,FALSE)</f>
        <v>#N/A</v>
      </c>
      <c r="AL1317" s="23">
        <f>VLOOKUP(G1317,[1]Lookups!$V$3:$Y$197,4,FALSE)</f>
        <v>0</v>
      </c>
      <c r="AM1317" s="17" t="str">
        <f>VLOOKUP(X1317,[1]Lookups!$B$3:$C$200,2,FALSE)</f>
        <v>Construction &amp; Real Estate</v>
      </c>
      <c r="AN1317" s="17" t="str">
        <f>VLOOKUP(R1317,[1]Lookups!$H$3:$I$69,2,FALSE)</f>
        <v>2. Seed</v>
      </c>
      <c r="AO1317" s="17" t="e">
        <f>VLOOKUP(T1317,[1]Lookups!$H$3:$I$69,2,FALSE)</f>
        <v>#N/A</v>
      </c>
      <c r="AP1317" s="17" t="str">
        <f>VLOOKUP(AN1317,[1]Lookups!$N$3:$O$11,2,FALSE)</f>
        <v>Early</v>
      </c>
      <c r="AQ1317" s="18" t="e">
        <f>COUNTIFS('[1]Deals (investment)'!$B:$B,$A1317)</f>
        <v>#VALUE!</v>
      </c>
      <c r="AR1317" s="18" t="e">
        <f>COUNTIFS('[1]Deals (investment)'!$B:$B,$A1317,'[1]Deals (investment)'!$T:$T,$AW$1)+COUNTIFS('[1]Deals (investment)'!$B:$B,$A1317,'[1]Deals (investment)'!$T:$T,$AX$1)+COUNTIFS('[1]Deals (investment)'!$B:$B,$A1317,'[1]Deals (investment)'!$T:$T,$AY$1)</f>
        <v>#VALUE!</v>
      </c>
      <c r="AS1317" s="17" t="e">
        <f>SUMIFS('[1]Deals (investment)'!$C:$C,'[1]Deals (investment)'!$B:$B,$A1317)</f>
        <v>#VALUE!</v>
      </c>
      <c r="AT1317" s="17" t="e">
        <f t="shared" si="179"/>
        <v>#VALUE!</v>
      </c>
      <c r="AU1317" s="18" t="e">
        <f>COUNTIF('[1]Deals (Exits)'!$B:$B,A1317)</f>
        <v>#VALUE!</v>
      </c>
      <c r="AV1317" s="17" t="e">
        <f>SUMIFS('[1]Deals (investment)'!$C:$C,'[1]Deals (investment)'!$B:$B,$A1317,'[1]Deals (investment)'!$T:$T,AV$1)</f>
        <v>#VALUE!</v>
      </c>
      <c r="AW1317" s="17" t="e">
        <f>SUMIFS('[1]Deals (investment)'!$C:$C,'[1]Deals (investment)'!$B:$B,$A1317,'[1]Deals (investment)'!$T:$T,AW$1)</f>
        <v>#VALUE!</v>
      </c>
      <c r="AX1317" s="17" t="e">
        <f>SUMIFS('[1]Deals (investment)'!$C:$C,'[1]Deals (investment)'!$B:$B,$A1317,'[1]Deals (investment)'!$T:$T,AX$1)</f>
        <v>#VALUE!</v>
      </c>
      <c r="AY1317" s="17" t="e">
        <f>SUMIFS('[1]Deals (investment)'!$C:$C,'[1]Deals (investment)'!$B:$B,$A1317,'[1]Deals (investment)'!$T:$T,AY$1)</f>
        <v>#VALUE!</v>
      </c>
      <c r="AZ1317" s="17" t="e">
        <f>SUMIFS('[1]Deals (investment)'!$C:$C,'[1]Deals (investment)'!$B:$B,$A1317,'[1]Deals (investment)'!$T:$T,AZ$1)</f>
        <v>#VALUE!</v>
      </c>
      <c r="BA1317" s="17" t="e">
        <f>SUMIFS('[1]Deals (investment)'!$C:$C,'[1]Deals (investment)'!$B:$B,$A1317,'[1]Deals (investment)'!$T:$T,BA$1)</f>
        <v>#VALUE!</v>
      </c>
      <c r="BB1317" s="17" t="e">
        <f>SUMIFS('[1]Deals (investment)'!$C:$C,'[1]Deals (investment)'!$B:$B,$A1317,'[1]Deals (investment)'!$T:$T,BB$1)</f>
        <v>#VALUE!</v>
      </c>
      <c r="BC1317" s="17" t="e">
        <f>SUMIFS('[1]Deals (Exits)'!$C:$C,'[1]Deals (Exits)'!$B:$B,$A1317)</f>
        <v>#VALUE!</v>
      </c>
      <c r="BD1317" s="17" t="e">
        <f>SUMIFS('[1]Deals (investment)'!$C:$C,'[1]Deals (investment)'!$B:$B,$A1317,'[1]Deals (investment)'!$V:$V,BD$1)</f>
        <v>#VALUE!</v>
      </c>
      <c r="BE1317" s="17" t="e">
        <f>SUMIFS('[1]Deals (investment)'!$C:$C,'[1]Deals (investment)'!$B:$B,$A1317,'[1]Deals (investment)'!$V:$V,BE$1)</f>
        <v>#VALUE!</v>
      </c>
      <c r="BF1317" s="17" t="e">
        <f>SUMIFS('[1]Deals (investment)'!$C:$C,'[1]Deals (investment)'!$B:$B,$A1317,'[1]Deals (investment)'!$V:$V,BF$1)</f>
        <v>#VALUE!</v>
      </c>
      <c r="BG1317" s="17" t="e">
        <f>SUMIFS('[1]Deals (investment)'!$C:$C,'[1]Deals (investment)'!$B:$B,$A1317,'[1]Deals (investment)'!$V:$V,BG$1)</f>
        <v>#VALUE!</v>
      </c>
      <c r="BH1317" s="17" t="e">
        <f>SUMIFS('[1]Deals (investment)'!$C:$C,'[1]Deals (investment)'!$B:$B,$A1317,'[1]Deals (investment)'!$V:$V,BH$1)</f>
        <v>#VALUE!</v>
      </c>
      <c r="BI1317" s="17" t="e">
        <f>SUMIFS('[1]Deals (investment)'!$C:$C,'[1]Deals (investment)'!$B:$B,$A1317,'[1]Deals (investment)'!$V:$V,BI$1)</f>
        <v>#VALUE!</v>
      </c>
      <c r="BJ1317" s="17" t="e">
        <f>SUMIFS('[1]Deals (investment)'!$C:$C,'[1]Deals (investment)'!$B:$B,$A1317,'[1]Deals (investment)'!$V:$V,BJ$1)</f>
        <v>#VALUE!</v>
      </c>
      <c r="BK1317" s="17" t="e">
        <f>SUMIFS('[1]Deals (investment)'!$C:$C,'[1]Deals (investment)'!$B:$B,$A1317,'[1]Deals (investment)'!$V:$V,BK$1)</f>
        <v>#VALUE!</v>
      </c>
      <c r="BL1317" s="17" t="e">
        <f>SUMIFS('[1]Deals (investment)'!$C:$C,'[1]Deals (investment)'!$B:$B,$A1317,'[1]Deals (investment)'!$V:$V,BL$1)</f>
        <v>#VALUE!</v>
      </c>
      <c r="BM1317" s="17" t="e">
        <f>SUMIFS('[1]Deals (investment)'!$C:$C,'[1]Deals (investment)'!$B:$B,$A1317,'[1]Deals (investment)'!$V:$V,BM$1)</f>
        <v>#VALUE!</v>
      </c>
      <c r="BN1317" s="15"/>
      <c r="BO1317" s="15"/>
      <c r="BP1317" s="22"/>
      <c r="BQ1317" s="15"/>
      <c r="BR1317" s="15"/>
      <c r="BS1317" s="15"/>
      <c r="BT1317" s="15"/>
      <c r="BU1317" s="15"/>
      <c r="BV1317" s="15"/>
      <c r="BW1317" s="15"/>
      <c r="BX1317" s="15"/>
      <c r="BY1317" s="15"/>
      <c r="BZ1317" s="15"/>
      <c r="CA1317" s="15"/>
      <c r="CB1317" s="15"/>
      <c r="CC1317" s="15"/>
      <c r="CD1317" s="15" t="str">
        <f t="shared" si="194"/>
        <v>myPadiMyPadi.ng is Nigeria’s #1 go-to platform for finding off-campus hostels and roommates.Active</v>
      </c>
      <c r="CE1317" s="15"/>
      <c r="CF1317" s="15"/>
      <c r="CG1317" s="15"/>
      <c r="CH1317" s="15"/>
      <c r="CI1317" s="15"/>
      <c r="CJ1317" s="15"/>
    </row>
    <row r="1318" spans="1:88" ht="12.75">
      <c r="A1318" s="15" t="s">
        <v>8806</v>
      </c>
      <c r="B1318" s="15"/>
      <c r="C1318" s="15" t="s">
        <v>58</v>
      </c>
      <c r="D1318" s="16"/>
      <c r="E1318" s="15"/>
      <c r="F1318" s="15"/>
      <c r="G1318" s="15"/>
      <c r="H1318" s="15"/>
      <c r="I1318" s="15"/>
      <c r="J1318" s="15"/>
      <c r="K1318" s="17" t="e">
        <f t="shared" si="178"/>
        <v>#VALUE!</v>
      </c>
      <c r="L1318" s="15"/>
      <c r="M1318" s="18" t="e">
        <f t="shared" si="166"/>
        <v>#VALUE!</v>
      </c>
      <c r="N1318" s="15"/>
      <c r="O1318" s="15"/>
      <c r="P1318" s="15"/>
      <c r="Q1318" s="15"/>
      <c r="R1318" s="15"/>
      <c r="S1318" s="19"/>
      <c r="T1318" s="15"/>
      <c r="U1318" s="17"/>
      <c r="V1318" s="15"/>
      <c r="W1318" s="15"/>
      <c r="X1318" s="15"/>
      <c r="Y1318" s="15"/>
      <c r="AB1318" s="20"/>
      <c r="AC1318" s="15"/>
      <c r="AD1318" s="15"/>
      <c r="AE1318" s="15"/>
      <c r="AF1318" s="15"/>
      <c r="AG1318" s="22">
        <f t="shared" si="192"/>
        <v>9.6774193548387094E-2</v>
      </c>
      <c r="AH1318" s="15" t="str">
        <f t="shared" si="190"/>
        <v/>
      </c>
      <c r="AI1318" s="22" t="e">
        <f>VLOOKUP(A1318,'[1]Deals (investment)'!$B$2:$Z$1497,1,FALSE)</f>
        <v>#N/A</v>
      </c>
      <c r="AJ1318" s="22" t="e">
        <f>VLOOKUP(A1318,'[1]Deals (investment)'!$B$2:$Z$870,15,FALSE)</f>
        <v>#N/A</v>
      </c>
      <c r="AK1318" s="17" t="e">
        <f>VLOOKUP(A1318,'[1]Deals (Exits)'!B:B,1,FALSE)</f>
        <v>#N/A</v>
      </c>
      <c r="AL1318" s="23" t="e">
        <f>VLOOKUP(G1318,[1]Lookups!$V$3:$Y$197,4,FALSE)</f>
        <v>#N/A</v>
      </c>
      <c r="AM1318" s="17" t="e">
        <f>VLOOKUP(X1318,[1]Lookups!$B$3:$C$200,2,FALSE)</f>
        <v>#N/A</v>
      </c>
      <c r="AN1318" s="17" t="e">
        <f>VLOOKUP(R1318,[1]Lookups!$H$3:$I$69,2,FALSE)</f>
        <v>#N/A</v>
      </c>
      <c r="AO1318" s="17" t="e">
        <f>VLOOKUP(T1318,[1]Lookups!$H$3:$I$69,2,FALSE)</f>
        <v>#N/A</v>
      </c>
      <c r="AP1318" s="17" t="e">
        <f>VLOOKUP(AN1318,[1]Lookups!$N$3:$O$11,2,FALSE)</f>
        <v>#N/A</v>
      </c>
      <c r="AQ1318" s="18" t="e">
        <f>COUNTIFS('[1]Deals (investment)'!$B:$B,$A1318)</f>
        <v>#VALUE!</v>
      </c>
      <c r="AR1318" s="18" t="e">
        <f>COUNTIFS('[1]Deals (investment)'!$B:$B,$A1318,'[1]Deals (investment)'!$T:$T,$AW$1)+COUNTIFS('[1]Deals (investment)'!$B:$B,$A1318,'[1]Deals (investment)'!$T:$T,$AX$1)+COUNTIFS('[1]Deals (investment)'!$B:$B,$A1318,'[1]Deals (investment)'!$T:$T,$AY$1)</f>
        <v>#VALUE!</v>
      </c>
      <c r="AS1318" s="17" t="e">
        <f>SUMIFS('[1]Deals (investment)'!$C:$C,'[1]Deals (investment)'!$B:$B,$A1318)</f>
        <v>#VALUE!</v>
      </c>
      <c r="AT1318" s="17" t="e">
        <f t="shared" si="179"/>
        <v>#VALUE!</v>
      </c>
      <c r="AU1318" s="18" t="e">
        <f>COUNTIF('[1]Deals (Exits)'!$B:$B,A1318)</f>
        <v>#VALUE!</v>
      </c>
      <c r="AV1318" s="17" t="e">
        <f>SUMIFS('[1]Deals (investment)'!$C:$C,'[1]Deals (investment)'!$B:$B,$A1318,'[1]Deals (investment)'!$T:$T,AV$1)</f>
        <v>#VALUE!</v>
      </c>
      <c r="AW1318" s="17" t="e">
        <f>SUMIFS('[1]Deals (investment)'!$C:$C,'[1]Deals (investment)'!$B:$B,$A1318,'[1]Deals (investment)'!$T:$T,AW$1)</f>
        <v>#VALUE!</v>
      </c>
      <c r="AX1318" s="17" t="e">
        <f>SUMIFS('[1]Deals (investment)'!$C:$C,'[1]Deals (investment)'!$B:$B,$A1318,'[1]Deals (investment)'!$T:$T,AX$1)</f>
        <v>#VALUE!</v>
      </c>
      <c r="AY1318" s="17" t="e">
        <f>SUMIFS('[1]Deals (investment)'!$C:$C,'[1]Deals (investment)'!$B:$B,$A1318,'[1]Deals (investment)'!$T:$T,AY$1)</f>
        <v>#VALUE!</v>
      </c>
      <c r="AZ1318" s="17" t="e">
        <f>SUMIFS('[1]Deals (investment)'!$C:$C,'[1]Deals (investment)'!$B:$B,$A1318,'[1]Deals (investment)'!$T:$T,AZ$1)</f>
        <v>#VALUE!</v>
      </c>
      <c r="BA1318" s="17" t="e">
        <f>SUMIFS('[1]Deals (investment)'!$C:$C,'[1]Deals (investment)'!$B:$B,$A1318,'[1]Deals (investment)'!$T:$T,BA$1)</f>
        <v>#VALUE!</v>
      </c>
      <c r="BB1318" s="17" t="e">
        <f>SUMIFS('[1]Deals (investment)'!$C:$C,'[1]Deals (investment)'!$B:$B,$A1318,'[1]Deals (investment)'!$T:$T,BB$1)</f>
        <v>#VALUE!</v>
      </c>
      <c r="BC1318" s="17" t="e">
        <f>SUMIFS('[1]Deals (Exits)'!$C:$C,'[1]Deals (Exits)'!$B:$B,$A1318)</f>
        <v>#VALUE!</v>
      </c>
      <c r="BD1318" s="17" t="e">
        <f>SUMIFS('[1]Deals (investment)'!$C:$C,'[1]Deals (investment)'!$B:$B,$A1318,'[1]Deals (investment)'!$V:$V,BD$1)</f>
        <v>#VALUE!</v>
      </c>
      <c r="BE1318" s="17" t="e">
        <f>SUMIFS('[1]Deals (investment)'!$C:$C,'[1]Deals (investment)'!$B:$B,$A1318,'[1]Deals (investment)'!$V:$V,BE$1)</f>
        <v>#VALUE!</v>
      </c>
      <c r="BF1318" s="17" t="e">
        <f>SUMIFS('[1]Deals (investment)'!$C:$C,'[1]Deals (investment)'!$B:$B,$A1318,'[1]Deals (investment)'!$V:$V,BF$1)</f>
        <v>#VALUE!</v>
      </c>
      <c r="BG1318" s="17" t="e">
        <f>SUMIFS('[1]Deals (investment)'!$C:$C,'[1]Deals (investment)'!$B:$B,$A1318,'[1]Deals (investment)'!$V:$V,BG$1)</f>
        <v>#VALUE!</v>
      </c>
      <c r="BH1318" s="17" t="e">
        <f>SUMIFS('[1]Deals (investment)'!$C:$C,'[1]Deals (investment)'!$B:$B,$A1318,'[1]Deals (investment)'!$V:$V,BH$1)</f>
        <v>#VALUE!</v>
      </c>
      <c r="BI1318" s="17" t="e">
        <f>SUMIFS('[1]Deals (investment)'!$C:$C,'[1]Deals (investment)'!$B:$B,$A1318,'[1]Deals (investment)'!$V:$V,BI$1)</f>
        <v>#VALUE!</v>
      </c>
      <c r="BJ1318" s="17" t="e">
        <f>SUMIFS('[1]Deals (investment)'!$C:$C,'[1]Deals (investment)'!$B:$B,$A1318,'[1]Deals (investment)'!$V:$V,BJ$1)</f>
        <v>#VALUE!</v>
      </c>
      <c r="BK1318" s="17" t="e">
        <f>SUMIFS('[1]Deals (investment)'!$C:$C,'[1]Deals (investment)'!$B:$B,$A1318,'[1]Deals (investment)'!$V:$V,BK$1)</f>
        <v>#VALUE!</v>
      </c>
      <c r="BL1318" s="17" t="e">
        <f>SUMIFS('[1]Deals (investment)'!$C:$C,'[1]Deals (investment)'!$B:$B,$A1318,'[1]Deals (investment)'!$V:$V,BL$1)</f>
        <v>#VALUE!</v>
      </c>
      <c r="BM1318" s="17" t="e">
        <f>SUMIFS('[1]Deals (investment)'!$C:$C,'[1]Deals (investment)'!$B:$B,$A1318,'[1]Deals (investment)'!$V:$V,BM$1)</f>
        <v>#VALUE!</v>
      </c>
      <c r="BN1318" s="15"/>
      <c r="BO1318" s="15"/>
      <c r="BP1318" s="22"/>
      <c r="BQ1318" s="15"/>
      <c r="BR1318" s="15"/>
      <c r="BS1318" s="15"/>
      <c r="BT1318" s="15"/>
      <c r="BU1318" s="15"/>
      <c r="BV1318" s="15"/>
      <c r="BW1318" s="15"/>
      <c r="BX1318" s="15"/>
      <c r="BY1318" s="15"/>
      <c r="BZ1318" s="15"/>
      <c r="CA1318" s="15"/>
      <c r="CB1318" s="15"/>
      <c r="CC1318" s="15"/>
      <c r="CD1318" s="15"/>
      <c r="CE1318" s="15"/>
      <c r="CF1318" s="15"/>
      <c r="CG1318" s="15"/>
      <c r="CH1318" s="15"/>
      <c r="CI1318" s="15"/>
      <c r="CJ1318" s="15"/>
    </row>
    <row r="1319" spans="1:88" ht="12.75">
      <c r="A1319" s="15" t="s">
        <v>8807</v>
      </c>
      <c r="B1319" s="15" t="s">
        <v>8808</v>
      </c>
      <c r="C1319" s="15" t="s">
        <v>58</v>
      </c>
      <c r="D1319" s="16">
        <v>2016</v>
      </c>
      <c r="E1319" s="15" t="s">
        <v>90</v>
      </c>
      <c r="F1319" s="15"/>
      <c r="G1319" s="15" t="s">
        <v>91</v>
      </c>
      <c r="H1319" s="15"/>
      <c r="I1319" s="15"/>
      <c r="J1319" s="15"/>
      <c r="K1319" s="17" t="e">
        <f t="shared" si="178"/>
        <v>#VALUE!</v>
      </c>
      <c r="L1319" s="15"/>
      <c r="M1319" s="18" t="e">
        <f t="shared" si="166"/>
        <v>#VALUE!</v>
      </c>
      <c r="N1319" s="15"/>
      <c r="O1319" s="15"/>
      <c r="P1319" s="15"/>
      <c r="Q1319" s="15"/>
      <c r="R1319" s="15" t="s">
        <v>312</v>
      </c>
      <c r="S1319" s="19" t="s">
        <v>312</v>
      </c>
      <c r="T1319" s="15" t="s">
        <v>312</v>
      </c>
      <c r="U1319" s="17" t="s">
        <v>312</v>
      </c>
      <c r="V1319" s="15" t="s">
        <v>8809</v>
      </c>
      <c r="W1319" s="15"/>
      <c r="X1319" s="15" t="s">
        <v>134</v>
      </c>
      <c r="Y1319" s="15" t="s">
        <v>8810</v>
      </c>
      <c r="AB1319" s="20"/>
      <c r="AC1319" s="21" t="s">
        <v>8811</v>
      </c>
      <c r="AD1319" s="15"/>
      <c r="AE1319" s="21" t="s">
        <v>8812</v>
      </c>
      <c r="AF1319" s="21" t="s">
        <v>8813</v>
      </c>
      <c r="AG1319" s="22">
        <f t="shared" si="192"/>
        <v>0.54838709677419351</v>
      </c>
      <c r="AH1319" s="15" t="e">
        <f t="shared" si="190"/>
        <v>#VALUE!</v>
      </c>
      <c r="AI1319" s="22" t="e">
        <f>VLOOKUP(A1319,'[1]Deals (investment)'!$B$2:$Z$1497,1,FALSE)</f>
        <v>#N/A</v>
      </c>
      <c r="AJ1319" s="22" t="e">
        <f>VLOOKUP(A1319,'[1]Deals (investment)'!$B$2:$Z$870,15,FALSE)</f>
        <v>#N/A</v>
      </c>
      <c r="AK1319" s="17" t="e">
        <f>VLOOKUP(A1319,'[1]Deals (Exits)'!B:B,1,FALSE)</f>
        <v>#N/A</v>
      </c>
      <c r="AL1319" s="23">
        <f>VLOOKUP(G1319,[1]Lookups!$V$3:$Y$197,4,FALSE)</f>
        <v>0</v>
      </c>
      <c r="AM1319" s="17" t="str">
        <f>VLOOKUP(X1319,[1]Lookups!$B$3:$C$200,2,FALSE)</f>
        <v>Transport &amp; Logistics</v>
      </c>
      <c r="AN1319" s="17" t="e">
        <f>VLOOKUP(R1319,[1]Lookups!$H$3:$I$69,2,FALSE)</f>
        <v>#N/A</v>
      </c>
      <c r="AO1319" s="17" t="e">
        <f>VLOOKUP(T1319,[1]Lookups!$H$3:$I$69,2,FALSE)</f>
        <v>#N/A</v>
      </c>
      <c r="AP1319" s="17" t="e">
        <f>VLOOKUP(AN1319,[1]Lookups!$N$3:$O$11,2,FALSE)</f>
        <v>#N/A</v>
      </c>
      <c r="AQ1319" s="18" t="e">
        <f>COUNTIFS('[1]Deals (investment)'!$B:$B,$A1319)</f>
        <v>#VALUE!</v>
      </c>
      <c r="AR1319" s="18" t="e">
        <f>COUNTIFS('[1]Deals (investment)'!$B:$B,$A1319,'[1]Deals (investment)'!$T:$T,$AW$1)+COUNTIFS('[1]Deals (investment)'!$B:$B,$A1319,'[1]Deals (investment)'!$T:$T,$AX$1)+COUNTIFS('[1]Deals (investment)'!$B:$B,$A1319,'[1]Deals (investment)'!$T:$T,$AY$1)</f>
        <v>#VALUE!</v>
      </c>
      <c r="AS1319" s="17" t="e">
        <f>SUMIFS('[1]Deals (investment)'!$C:$C,'[1]Deals (investment)'!$B:$B,$A1319)</f>
        <v>#VALUE!</v>
      </c>
      <c r="AT1319" s="17" t="e">
        <f t="shared" si="179"/>
        <v>#VALUE!</v>
      </c>
      <c r="AU1319" s="18" t="e">
        <f>COUNTIF('[1]Deals (Exits)'!$B:$B,A1319)</f>
        <v>#VALUE!</v>
      </c>
      <c r="AV1319" s="17" t="e">
        <f>SUMIFS('[1]Deals (investment)'!$C:$C,'[1]Deals (investment)'!$B:$B,$A1319,'[1]Deals (investment)'!$T:$T,AV$1)</f>
        <v>#VALUE!</v>
      </c>
      <c r="AW1319" s="17" t="e">
        <f>SUMIFS('[1]Deals (investment)'!$C:$C,'[1]Deals (investment)'!$B:$B,$A1319,'[1]Deals (investment)'!$T:$T,AW$1)</f>
        <v>#VALUE!</v>
      </c>
      <c r="AX1319" s="17" t="e">
        <f>SUMIFS('[1]Deals (investment)'!$C:$C,'[1]Deals (investment)'!$B:$B,$A1319,'[1]Deals (investment)'!$T:$T,AX$1)</f>
        <v>#VALUE!</v>
      </c>
      <c r="AY1319" s="17" t="e">
        <f>SUMIFS('[1]Deals (investment)'!$C:$C,'[1]Deals (investment)'!$B:$B,$A1319,'[1]Deals (investment)'!$T:$T,AY$1)</f>
        <v>#VALUE!</v>
      </c>
      <c r="AZ1319" s="17" t="e">
        <f>SUMIFS('[1]Deals (investment)'!$C:$C,'[1]Deals (investment)'!$B:$B,$A1319,'[1]Deals (investment)'!$T:$T,AZ$1)</f>
        <v>#VALUE!</v>
      </c>
      <c r="BA1319" s="17" t="e">
        <f>SUMIFS('[1]Deals (investment)'!$C:$C,'[1]Deals (investment)'!$B:$B,$A1319,'[1]Deals (investment)'!$T:$T,BA$1)</f>
        <v>#VALUE!</v>
      </c>
      <c r="BB1319" s="17" t="e">
        <f>SUMIFS('[1]Deals (investment)'!$C:$C,'[1]Deals (investment)'!$B:$B,$A1319,'[1]Deals (investment)'!$T:$T,BB$1)</f>
        <v>#VALUE!</v>
      </c>
      <c r="BC1319" s="17" t="e">
        <f>SUMIFS('[1]Deals (Exits)'!$C:$C,'[1]Deals (Exits)'!$B:$B,$A1319)</f>
        <v>#VALUE!</v>
      </c>
      <c r="BD1319" s="17" t="e">
        <f>SUMIFS('[1]Deals (investment)'!$C:$C,'[1]Deals (investment)'!$B:$B,$A1319,'[1]Deals (investment)'!$V:$V,BD$1)</f>
        <v>#VALUE!</v>
      </c>
      <c r="BE1319" s="17" t="e">
        <f>SUMIFS('[1]Deals (investment)'!$C:$C,'[1]Deals (investment)'!$B:$B,$A1319,'[1]Deals (investment)'!$V:$V,BE$1)</f>
        <v>#VALUE!</v>
      </c>
      <c r="BF1319" s="17" t="e">
        <f>SUMIFS('[1]Deals (investment)'!$C:$C,'[1]Deals (investment)'!$B:$B,$A1319,'[1]Deals (investment)'!$V:$V,BF$1)</f>
        <v>#VALUE!</v>
      </c>
      <c r="BG1319" s="17" t="e">
        <f>SUMIFS('[1]Deals (investment)'!$C:$C,'[1]Deals (investment)'!$B:$B,$A1319,'[1]Deals (investment)'!$V:$V,BG$1)</f>
        <v>#VALUE!</v>
      </c>
      <c r="BH1319" s="17" t="e">
        <f>SUMIFS('[1]Deals (investment)'!$C:$C,'[1]Deals (investment)'!$B:$B,$A1319,'[1]Deals (investment)'!$V:$V,BH$1)</f>
        <v>#VALUE!</v>
      </c>
      <c r="BI1319" s="17" t="e">
        <f>SUMIFS('[1]Deals (investment)'!$C:$C,'[1]Deals (investment)'!$B:$B,$A1319,'[1]Deals (investment)'!$V:$V,BI$1)</f>
        <v>#VALUE!</v>
      </c>
      <c r="BJ1319" s="17" t="e">
        <f>SUMIFS('[1]Deals (investment)'!$C:$C,'[1]Deals (investment)'!$B:$B,$A1319,'[1]Deals (investment)'!$V:$V,BJ$1)</f>
        <v>#VALUE!</v>
      </c>
      <c r="BK1319" s="17" t="e">
        <f>SUMIFS('[1]Deals (investment)'!$C:$C,'[1]Deals (investment)'!$B:$B,$A1319,'[1]Deals (investment)'!$V:$V,BK$1)</f>
        <v>#VALUE!</v>
      </c>
      <c r="BL1319" s="17" t="e">
        <f>SUMIFS('[1]Deals (investment)'!$C:$C,'[1]Deals (investment)'!$B:$B,$A1319,'[1]Deals (investment)'!$V:$V,BL$1)</f>
        <v>#VALUE!</v>
      </c>
      <c r="BM1319" s="17" t="e">
        <f>SUMIFS('[1]Deals (investment)'!$C:$C,'[1]Deals (investment)'!$B:$B,$A1319,'[1]Deals (investment)'!$V:$V,BM$1)</f>
        <v>#VALUE!</v>
      </c>
      <c r="BN1319" s="15"/>
      <c r="BO1319" s="15"/>
      <c r="BP1319" s="22"/>
      <c r="BQ1319" s="15"/>
      <c r="BR1319" s="15"/>
      <c r="BS1319" s="15"/>
      <c r="BT1319" s="15"/>
      <c r="BU1319" s="15"/>
      <c r="BV1319" s="15"/>
      <c r="BW1319" s="15"/>
      <c r="BX1319" s="15"/>
      <c r="BY1319" s="15"/>
      <c r="BZ1319" s="15"/>
      <c r="CA1319" s="15"/>
      <c r="CB1319" s="15"/>
      <c r="CC1319" s="15"/>
      <c r="CD1319" s="15" t="str">
        <f t="shared" ref="CD1319:CD1328" si="195">CONCATENATE(A1319,B1319,C1319)</f>
        <v>MzansigoAt MzansiGo we know that moving, disposing or donating large items can be daunting. We want to take the "scary" out of moving and provide you with one of our reliable trucks and helpers at a fraction of the cost. We here at MzansiGo, see ourselves as people who want to make moving a pleasant, streamlined experience and at the same time build great partnerships.Active</v>
      </c>
      <c r="CE1319" s="15"/>
      <c r="CF1319" s="15"/>
      <c r="CG1319" s="15"/>
      <c r="CH1319" s="15"/>
      <c r="CI1319" s="15"/>
      <c r="CJ1319" s="15"/>
    </row>
    <row r="1320" spans="1:88" ht="12.75">
      <c r="A1320" s="15" t="s">
        <v>8814</v>
      </c>
      <c r="B1320" s="15"/>
      <c r="C1320" s="15"/>
      <c r="D1320" s="16"/>
      <c r="E1320" s="26"/>
      <c r="F1320" s="26"/>
      <c r="G1320" s="26"/>
      <c r="H1320" s="26"/>
      <c r="I1320" s="15"/>
      <c r="J1320" s="26"/>
      <c r="K1320" s="17" t="e">
        <f t="shared" si="178"/>
        <v>#VALUE!</v>
      </c>
      <c r="L1320" s="15"/>
      <c r="M1320" s="18" t="e">
        <f t="shared" si="166"/>
        <v>#VALUE!</v>
      </c>
      <c r="N1320" s="15"/>
      <c r="O1320" s="15"/>
      <c r="P1320" s="15"/>
      <c r="Q1320" s="15"/>
      <c r="R1320" s="15"/>
      <c r="S1320" s="19"/>
      <c r="T1320" s="15"/>
      <c r="U1320" s="17"/>
      <c r="V1320" s="15"/>
      <c r="W1320" s="15"/>
      <c r="X1320" s="15"/>
      <c r="Y1320" s="15"/>
      <c r="AB1320" s="20"/>
      <c r="AC1320" s="15"/>
      <c r="AD1320" s="15"/>
      <c r="AE1320" s="15"/>
      <c r="AF1320" s="15"/>
      <c r="AG1320" s="22">
        <f>COUNTA(B1319:AF1319)/(COUNTA(B1319:AF1319)+COUNTBLANK(B1319:AF1319))</f>
        <v>0.54838709677419351</v>
      </c>
      <c r="AH1320" s="15" t="str">
        <f t="shared" si="190"/>
        <v/>
      </c>
      <c r="AI1320" s="22" t="e">
        <f>VLOOKUP(A1320,'[1]Deals (investment)'!$B$2:$Z$1497,1,FALSE)</f>
        <v>#N/A</v>
      </c>
      <c r="AJ1320" s="22" t="e">
        <f>VLOOKUP(A1320,'[1]Deals (investment)'!$B$2:$Z$870,15,FALSE)</f>
        <v>#N/A</v>
      </c>
      <c r="AK1320" s="17" t="e">
        <f>VLOOKUP(A1320,'[1]Deals (Exits)'!B:B,1,FALSE)</f>
        <v>#N/A</v>
      </c>
      <c r="AL1320" s="23" t="e">
        <f>VLOOKUP(G1320,[1]Lookups!$V$3:$Y$197,4,FALSE)</f>
        <v>#N/A</v>
      </c>
      <c r="AM1320" s="17" t="e">
        <f>VLOOKUP(X1320,[1]Lookups!$B$3:$C$200,2,FALSE)</f>
        <v>#N/A</v>
      </c>
      <c r="AN1320" s="17" t="e">
        <f>VLOOKUP(R1320,[1]Lookups!$H$3:$I$69,2,FALSE)</f>
        <v>#N/A</v>
      </c>
      <c r="AO1320" s="17" t="e">
        <f>VLOOKUP(T1320,[1]Lookups!$H$3:$I$69,2,FALSE)</f>
        <v>#N/A</v>
      </c>
      <c r="AP1320" s="17" t="e">
        <f>VLOOKUP(AN1320,[1]Lookups!$N$3:$O$11,2,FALSE)</f>
        <v>#N/A</v>
      </c>
      <c r="AQ1320" s="18" t="e">
        <f>COUNTIFS('[1]Deals (investment)'!$B:$B,$A1320)</f>
        <v>#VALUE!</v>
      </c>
      <c r="AR1320" s="18" t="e">
        <f>COUNTIFS('[1]Deals (investment)'!$B:$B,$A1320,'[1]Deals (investment)'!$T:$T,$AW$1)+COUNTIFS('[1]Deals (investment)'!$B:$B,$A1320,'[1]Deals (investment)'!$T:$T,$AX$1)+COUNTIFS('[1]Deals (investment)'!$B:$B,$A1320,'[1]Deals (investment)'!$T:$T,$AY$1)</f>
        <v>#VALUE!</v>
      </c>
      <c r="AS1320" s="17" t="e">
        <f>SUMIFS('[1]Deals (investment)'!$C:$C,'[1]Deals (investment)'!$B:$B,$A1320)</f>
        <v>#VALUE!</v>
      </c>
      <c r="AT1320" s="17" t="e">
        <f t="shared" si="179"/>
        <v>#VALUE!</v>
      </c>
      <c r="AU1320" s="18" t="e">
        <f>COUNTIF('[1]Deals (Exits)'!$B:$B,A1320)</f>
        <v>#VALUE!</v>
      </c>
      <c r="AV1320" s="17" t="e">
        <f>SUMIFS('[1]Deals (investment)'!$C:$C,'[1]Deals (investment)'!$B:$B,$A1320,'[1]Deals (investment)'!$T:$T,AV$1)</f>
        <v>#VALUE!</v>
      </c>
      <c r="AW1320" s="17" t="e">
        <f>SUMIFS('[1]Deals (investment)'!$C:$C,'[1]Deals (investment)'!$B:$B,$A1320,'[1]Deals (investment)'!$T:$T,AW$1)</f>
        <v>#VALUE!</v>
      </c>
      <c r="AX1320" s="17" t="e">
        <f>SUMIFS('[1]Deals (investment)'!$C:$C,'[1]Deals (investment)'!$B:$B,$A1320,'[1]Deals (investment)'!$T:$T,AX$1)</f>
        <v>#VALUE!</v>
      </c>
      <c r="AY1320" s="17" t="e">
        <f>SUMIFS('[1]Deals (investment)'!$C:$C,'[1]Deals (investment)'!$B:$B,$A1320,'[1]Deals (investment)'!$T:$T,AY$1)</f>
        <v>#VALUE!</v>
      </c>
      <c r="AZ1320" s="17" t="e">
        <f>SUMIFS('[1]Deals (investment)'!$C:$C,'[1]Deals (investment)'!$B:$B,$A1320,'[1]Deals (investment)'!$T:$T,AZ$1)</f>
        <v>#VALUE!</v>
      </c>
      <c r="BA1320" s="17" t="e">
        <f>SUMIFS('[1]Deals (investment)'!$C:$C,'[1]Deals (investment)'!$B:$B,$A1320,'[1]Deals (investment)'!$T:$T,BA$1)</f>
        <v>#VALUE!</v>
      </c>
      <c r="BB1320" s="17" t="e">
        <f>SUMIFS('[1]Deals (investment)'!$C:$C,'[1]Deals (investment)'!$B:$B,$A1320,'[1]Deals (investment)'!$T:$T,BB$1)</f>
        <v>#VALUE!</v>
      </c>
      <c r="BC1320" s="17" t="e">
        <f>SUMIFS('[1]Deals (Exits)'!$C:$C,'[1]Deals (Exits)'!$B:$B,$A1320)</f>
        <v>#VALUE!</v>
      </c>
      <c r="BD1320" s="17" t="e">
        <f>SUMIFS('[1]Deals (investment)'!$C:$C,'[1]Deals (investment)'!$B:$B,$A1320,'[1]Deals (investment)'!$V:$V,BD$1)</f>
        <v>#VALUE!</v>
      </c>
      <c r="BE1320" s="17" t="e">
        <f>SUMIFS('[1]Deals (investment)'!$C:$C,'[1]Deals (investment)'!$B:$B,$A1320,'[1]Deals (investment)'!$V:$V,BE$1)</f>
        <v>#VALUE!</v>
      </c>
      <c r="BF1320" s="17" t="e">
        <f>SUMIFS('[1]Deals (investment)'!$C:$C,'[1]Deals (investment)'!$B:$B,$A1320,'[1]Deals (investment)'!$V:$V,BF$1)</f>
        <v>#VALUE!</v>
      </c>
      <c r="BG1320" s="17" t="e">
        <f>SUMIFS('[1]Deals (investment)'!$C:$C,'[1]Deals (investment)'!$B:$B,$A1320,'[1]Deals (investment)'!$V:$V,BG$1)</f>
        <v>#VALUE!</v>
      </c>
      <c r="BH1320" s="17" t="e">
        <f>SUMIFS('[1]Deals (investment)'!$C:$C,'[1]Deals (investment)'!$B:$B,$A1320,'[1]Deals (investment)'!$V:$V,BH$1)</f>
        <v>#VALUE!</v>
      </c>
      <c r="BI1320" s="17" t="e">
        <f>SUMIFS('[1]Deals (investment)'!$C:$C,'[1]Deals (investment)'!$B:$B,$A1320,'[1]Deals (investment)'!$V:$V,BI$1)</f>
        <v>#VALUE!</v>
      </c>
      <c r="BJ1320" s="17" t="e">
        <f>SUMIFS('[1]Deals (investment)'!$C:$C,'[1]Deals (investment)'!$B:$B,$A1320,'[1]Deals (investment)'!$V:$V,BJ$1)</f>
        <v>#VALUE!</v>
      </c>
      <c r="BK1320" s="17" t="e">
        <f>SUMIFS('[1]Deals (investment)'!$C:$C,'[1]Deals (investment)'!$B:$B,$A1320,'[1]Deals (investment)'!$V:$V,BK$1)</f>
        <v>#VALUE!</v>
      </c>
      <c r="BL1320" s="17" t="e">
        <f>SUMIFS('[1]Deals (investment)'!$C:$C,'[1]Deals (investment)'!$B:$B,$A1320,'[1]Deals (investment)'!$V:$V,BL$1)</f>
        <v>#VALUE!</v>
      </c>
      <c r="BM1320" s="17" t="e">
        <f>SUMIFS('[1]Deals (investment)'!$C:$C,'[1]Deals (investment)'!$B:$B,$A1320,'[1]Deals (investment)'!$V:$V,BM$1)</f>
        <v>#VALUE!</v>
      </c>
      <c r="BN1320" s="15"/>
      <c r="BO1320" s="15"/>
      <c r="BP1320" s="22"/>
      <c r="BQ1320" s="15"/>
      <c r="BR1320" s="15"/>
      <c r="BS1320" s="15"/>
      <c r="BT1320" s="15"/>
      <c r="BU1320" s="15"/>
      <c r="BV1320" s="15"/>
      <c r="BW1320" s="15"/>
      <c r="BX1320" s="15"/>
      <c r="BY1320" s="15"/>
      <c r="BZ1320" s="15"/>
      <c r="CA1320" s="15"/>
      <c r="CB1320" s="15"/>
      <c r="CC1320" s="15"/>
      <c r="CD1320" s="15" t="str">
        <f t="shared" si="195"/>
        <v>Nafham</v>
      </c>
      <c r="CE1320" s="15"/>
      <c r="CF1320" s="15"/>
      <c r="CG1320" s="15"/>
      <c r="CH1320" s="15"/>
      <c r="CI1320" s="15"/>
      <c r="CJ1320" s="15"/>
    </row>
    <row r="1321" spans="1:88" ht="12.75">
      <c r="A1321" s="15" t="s">
        <v>8815</v>
      </c>
      <c r="B1321" s="15" t="s">
        <v>8816</v>
      </c>
      <c r="C1321" s="15" t="s">
        <v>58</v>
      </c>
      <c r="D1321" s="16">
        <v>2015</v>
      </c>
      <c r="E1321" s="15" t="s">
        <v>61</v>
      </c>
      <c r="F1321" s="15"/>
      <c r="G1321" s="15"/>
      <c r="H1321" s="15"/>
      <c r="I1321" s="15"/>
      <c r="J1321" s="15"/>
      <c r="K1321" s="17" t="e">
        <f t="shared" si="178"/>
        <v>#VALUE!</v>
      </c>
      <c r="L1321" s="15"/>
      <c r="M1321" s="18" t="e">
        <f t="shared" si="166"/>
        <v>#VALUE!</v>
      </c>
      <c r="N1321" s="15"/>
      <c r="O1321" s="15"/>
      <c r="P1321" s="15"/>
      <c r="Q1321" s="15"/>
      <c r="R1321" s="15"/>
      <c r="S1321" s="19"/>
      <c r="T1321" s="15"/>
      <c r="U1321" s="17"/>
      <c r="V1321" s="15" t="s">
        <v>8817</v>
      </c>
      <c r="W1321" s="15"/>
      <c r="X1321" s="15"/>
      <c r="Y1321" s="15"/>
      <c r="AB1321" s="20"/>
      <c r="AC1321" s="21" t="s">
        <v>8818</v>
      </c>
      <c r="AD1321" s="15"/>
      <c r="AE1321" s="21" t="s">
        <v>8819</v>
      </c>
      <c r="AF1321" s="21" t="s">
        <v>8820</v>
      </c>
      <c r="AG1321" s="22">
        <f t="shared" ref="AG1321:AG1347" si="196">COUNTA(B1321:AF1321)/(COUNTA(B1321:AF1321)+COUNTBLANK(B1321:AF1321))</f>
        <v>0.32258064516129031</v>
      </c>
      <c r="AH1321" s="15" t="str">
        <f t="shared" si="190"/>
        <v/>
      </c>
      <c r="AI1321" s="22" t="e">
        <f>VLOOKUP(A1321,'[1]Deals (investment)'!$B$2:$Z$1497,1,FALSE)</f>
        <v>#N/A</v>
      </c>
      <c r="AJ1321" s="22" t="e">
        <f>VLOOKUP(A1321,'[1]Deals (investment)'!$B$2:$Z$870,15,FALSE)</f>
        <v>#N/A</v>
      </c>
      <c r="AK1321" s="17" t="e">
        <f>VLOOKUP(A1321,'[1]Deals (Exits)'!B:B,1,FALSE)</f>
        <v>#N/A</v>
      </c>
      <c r="AL1321" s="23" t="e">
        <f>VLOOKUP(G1321,[1]Lookups!$V$3:$Y$197,4,FALSE)</f>
        <v>#N/A</v>
      </c>
      <c r="AM1321" s="17" t="e">
        <f>VLOOKUP(X1321,[1]Lookups!$B$3:$C$200,2,FALSE)</f>
        <v>#N/A</v>
      </c>
      <c r="AN1321" s="17" t="e">
        <f>VLOOKUP(R1321,[1]Lookups!$H$3:$I$69,2,FALSE)</f>
        <v>#N/A</v>
      </c>
      <c r="AO1321" s="17" t="e">
        <f>VLOOKUP(T1321,[1]Lookups!$H$3:$I$69,2,FALSE)</f>
        <v>#N/A</v>
      </c>
      <c r="AP1321" s="17" t="e">
        <f>VLOOKUP(AN1321,[1]Lookups!$N$3:$O$11,2,FALSE)</f>
        <v>#N/A</v>
      </c>
      <c r="AQ1321" s="18" t="e">
        <f>COUNTIFS('[1]Deals (investment)'!$B:$B,$A1321)</f>
        <v>#VALUE!</v>
      </c>
      <c r="AR1321" s="18" t="e">
        <f>COUNTIFS('[1]Deals (investment)'!$B:$B,$A1321,'[1]Deals (investment)'!$T:$T,$AW$1)+COUNTIFS('[1]Deals (investment)'!$B:$B,$A1321,'[1]Deals (investment)'!$T:$T,$AX$1)+COUNTIFS('[1]Deals (investment)'!$B:$B,$A1321,'[1]Deals (investment)'!$T:$T,$AY$1)</f>
        <v>#VALUE!</v>
      </c>
      <c r="AS1321" s="17" t="e">
        <f>SUMIFS('[1]Deals (investment)'!$C:$C,'[1]Deals (investment)'!$B:$B,$A1321)</f>
        <v>#VALUE!</v>
      </c>
      <c r="AT1321" s="17" t="e">
        <f t="shared" si="179"/>
        <v>#VALUE!</v>
      </c>
      <c r="AU1321" s="18" t="e">
        <f>COUNTIF('[1]Deals (Exits)'!$B:$B,A1321)</f>
        <v>#VALUE!</v>
      </c>
      <c r="AV1321" s="17" t="e">
        <f>SUMIFS('[1]Deals (investment)'!$C:$C,'[1]Deals (investment)'!$B:$B,$A1321,'[1]Deals (investment)'!$T:$T,AV$1)</f>
        <v>#VALUE!</v>
      </c>
      <c r="AW1321" s="17" t="e">
        <f>SUMIFS('[1]Deals (investment)'!$C:$C,'[1]Deals (investment)'!$B:$B,$A1321,'[1]Deals (investment)'!$T:$T,AW$1)</f>
        <v>#VALUE!</v>
      </c>
      <c r="AX1321" s="17" t="e">
        <f>SUMIFS('[1]Deals (investment)'!$C:$C,'[1]Deals (investment)'!$B:$B,$A1321,'[1]Deals (investment)'!$T:$T,AX$1)</f>
        <v>#VALUE!</v>
      </c>
      <c r="AY1321" s="17" t="e">
        <f>SUMIFS('[1]Deals (investment)'!$C:$C,'[1]Deals (investment)'!$B:$B,$A1321,'[1]Deals (investment)'!$T:$T,AY$1)</f>
        <v>#VALUE!</v>
      </c>
      <c r="AZ1321" s="17" t="e">
        <f>SUMIFS('[1]Deals (investment)'!$C:$C,'[1]Deals (investment)'!$B:$B,$A1321,'[1]Deals (investment)'!$T:$T,AZ$1)</f>
        <v>#VALUE!</v>
      </c>
      <c r="BA1321" s="17" t="e">
        <f>SUMIFS('[1]Deals (investment)'!$C:$C,'[1]Deals (investment)'!$B:$B,$A1321,'[1]Deals (investment)'!$T:$T,BA$1)</f>
        <v>#VALUE!</v>
      </c>
      <c r="BB1321" s="17" t="e">
        <f>SUMIFS('[1]Deals (investment)'!$C:$C,'[1]Deals (investment)'!$B:$B,$A1321,'[1]Deals (investment)'!$T:$T,BB$1)</f>
        <v>#VALUE!</v>
      </c>
      <c r="BC1321" s="17" t="e">
        <f>SUMIFS('[1]Deals (Exits)'!$C:$C,'[1]Deals (Exits)'!$B:$B,$A1321)</f>
        <v>#VALUE!</v>
      </c>
      <c r="BD1321" s="17" t="e">
        <f>SUMIFS('[1]Deals (investment)'!$C:$C,'[1]Deals (investment)'!$B:$B,$A1321,'[1]Deals (investment)'!$V:$V,BD$1)</f>
        <v>#VALUE!</v>
      </c>
      <c r="BE1321" s="17" t="e">
        <f>SUMIFS('[1]Deals (investment)'!$C:$C,'[1]Deals (investment)'!$B:$B,$A1321,'[1]Deals (investment)'!$V:$V,BE$1)</f>
        <v>#VALUE!</v>
      </c>
      <c r="BF1321" s="17" t="e">
        <f>SUMIFS('[1]Deals (investment)'!$C:$C,'[1]Deals (investment)'!$B:$B,$A1321,'[1]Deals (investment)'!$V:$V,BF$1)</f>
        <v>#VALUE!</v>
      </c>
      <c r="BG1321" s="17" t="e">
        <f>SUMIFS('[1]Deals (investment)'!$C:$C,'[1]Deals (investment)'!$B:$B,$A1321,'[1]Deals (investment)'!$V:$V,BG$1)</f>
        <v>#VALUE!</v>
      </c>
      <c r="BH1321" s="17" t="e">
        <f>SUMIFS('[1]Deals (investment)'!$C:$C,'[1]Deals (investment)'!$B:$B,$A1321,'[1]Deals (investment)'!$V:$V,BH$1)</f>
        <v>#VALUE!</v>
      </c>
      <c r="BI1321" s="17" t="e">
        <f>SUMIFS('[1]Deals (investment)'!$C:$C,'[1]Deals (investment)'!$B:$B,$A1321,'[1]Deals (investment)'!$V:$V,BI$1)</f>
        <v>#VALUE!</v>
      </c>
      <c r="BJ1321" s="17" t="e">
        <f>SUMIFS('[1]Deals (investment)'!$C:$C,'[1]Deals (investment)'!$B:$B,$A1321,'[1]Deals (investment)'!$V:$V,BJ$1)</f>
        <v>#VALUE!</v>
      </c>
      <c r="BK1321" s="17" t="e">
        <f>SUMIFS('[1]Deals (investment)'!$C:$C,'[1]Deals (investment)'!$B:$B,$A1321,'[1]Deals (investment)'!$V:$V,BK$1)</f>
        <v>#VALUE!</v>
      </c>
      <c r="BL1321" s="17" t="e">
        <f>SUMIFS('[1]Deals (investment)'!$C:$C,'[1]Deals (investment)'!$B:$B,$A1321,'[1]Deals (investment)'!$V:$V,BL$1)</f>
        <v>#VALUE!</v>
      </c>
      <c r="BM1321" s="17" t="e">
        <f>SUMIFS('[1]Deals (investment)'!$C:$C,'[1]Deals (investment)'!$B:$B,$A1321,'[1]Deals (investment)'!$V:$V,BM$1)</f>
        <v>#VALUE!</v>
      </c>
      <c r="BN1321" s="15"/>
      <c r="BO1321" s="15"/>
      <c r="BP1321" s="22"/>
      <c r="BQ1321" s="15"/>
      <c r="BR1321" s="15"/>
      <c r="BS1321" s="15"/>
      <c r="BT1321" s="15"/>
      <c r="BU1321" s="15"/>
      <c r="BV1321" s="15"/>
      <c r="BW1321" s="15"/>
      <c r="BX1321" s="15"/>
      <c r="BY1321" s="15"/>
      <c r="BZ1321" s="15"/>
      <c r="CA1321" s="15"/>
      <c r="CB1321" s="15"/>
      <c r="CC1321" s="15"/>
      <c r="CD1321" s="15" t="str">
        <f t="shared" si="195"/>
        <v>NairaexNigeria-based bitcoin exchange; Buy or Sell Bitcoin in Nigeria with Naira.Active</v>
      </c>
      <c r="CE1321" s="15"/>
      <c r="CF1321" s="15"/>
      <c r="CG1321" s="15"/>
      <c r="CH1321" s="15"/>
      <c r="CI1321" s="15"/>
      <c r="CJ1321" s="15"/>
    </row>
    <row r="1322" spans="1:88" ht="12.75">
      <c r="A1322" s="15" t="s">
        <v>8821</v>
      </c>
      <c r="B1322" s="15"/>
      <c r="C1322" s="15" t="s">
        <v>58</v>
      </c>
      <c r="D1322" s="16"/>
      <c r="E1322" s="15"/>
      <c r="F1322" s="15"/>
      <c r="G1322" s="15" t="s">
        <v>91</v>
      </c>
      <c r="H1322" s="15"/>
      <c r="I1322" s="15"/>
      <c r="J1322" s="15"/>
      <c r="K1322" s="17" t="e">
        <f t="shared" si="178"/>
        <v>#VALUE!</v>
      </c>
      <c r="L1322" s="15"/>
      <c r="M1322" s="18" t="e">
        <f t="shared" si="166"/>
        <v>#VALUE!</v>
      </c>
      <c r="N1322" s="15"/>
      <c r="O1322" s="15"/>
      <c r="P1322" s="15"/>
      <c r="Q1322" s="15"/>
      <c r="R1322" s="15"/>
      <c r="S1322" s="19"/>
      <c r="T1322" s="15"/>
      <c r="U1322" s="17"/>
      <c r="V1322" s="15"/>
      <c r="W1322" s="15"/>
      <c r="X1322" s="15"/>
      <c r="Y1322" s="15"/>
      <c r="AB1322" s="20"/>
      <c r="AC1322" s="15"/>
      <c r="AD1322" s="15"/>
      <c r="AE1322" s="15"/>
      <c r="AF1322" s="15"/>
      <c r="AG1322" s="22">
        <f t="shared" si="196"/>
        <v>0.12903225806451613</v>
      </c>
      <c r="AH1322" s="15" t="str">
        <f t="shared" si="190"/>
        <v/>
      </c>
      <c r="AI1322" s="22" t="e">
        <f>VLOOKUP(A1322,'[1]Deals (investment)'!$B$2:$Z$1497,1,FALSE)</f>
        <v>#N/A</v>
      </c>
      <c r="AJ1322" s="22" t="e">
        <f>VLOOKUP(A1322,'[1]Deals (investment)'!$B$2:$Z$870,15,FALSE)</f>
        <v>#N/A</v>
      </c>
      <c r="AK1322" s="17" t="e">
        <f>VLOOKUP(A1322,'[1]Deals (Exits)'!B:B,1,FALSE)</f>
        <v>#N/A</v>
      </c>
      <c r="AL1322" s="23">
        <f>VLOOKUP(G1322,[1]Lookups!$V$3:$Y$197,4,FALSE)</f>
        <v>0</v>
      </c>
      <c r="AM1322" s="17" t="e">
        <f>VLOOKUP(X1322,[1]Lookups!$B$3:$C$200,2,FALSE)</f>
        <v>#N/A</v>
      </c>
      <c r="AN1322" s="17" t="e">
        <f>VLOOKUP(R1322,[1]Lookups!$H$3:$I$69,2,FALSE)</f>
        <v>#N/A</v>
      </c>
      <c r="AO1322" s="17" t="e">
        <f>VLOOKUP(T1322,[1]Lookups!$H$3:$I$69,2,FALSE)</f>
        <v>#N/A</v>
      </c>
      <c r="AP1322" s="17" t="e">
        <f>VLOOKUP(AN1322,[1]Lookups!$N$3:$O$11,2,FALSE)</f>
        <v>#N/A</v>
      </c>
      <c r="AQ1322" s="18" t="e">
        <f>COUNTIFS('[1]Deals (investment)'!$B:$B,$A1322)</f>
        <v>#VALUE!</v>
      </c>
      <c r="AR1322" s="18" t="e">
        <f>COUNTIFS('[1]Deals (investment)'!$B:$B,$A1322,'[1]Deals (investment)'!$T:$T,$AW$1)+COUNTIFS('[1]Deals (investment)'!$B:$B,$A1322,'[1]Deals (investment)'!$T:$T,$AX$1)+COUNTIFS('[1]Deals (investment)'!$B:$B,$A1322,'[1]Deals (investment)'!$T:$T,$AY$1)</f>
        <v>#VALUE!</v>
      </c>
      <c r="AS1322" s="17" t="e">
        <f>SUMIFS('[1]Deals (investment)'!$C:$C,'[1]Deals (investment)'!$B:$B,$A1322)</f>
        <v>#VALUE!</v>
      </c>
      <c r="AT1322" s="17" t="e">
        <f t="shared" si="179"/>
        <v>#VALUE!</v>
      </c>
      <c r="AU1322" s="18" t="e">
        <f>COUNTIF('[1]Deals (Exits)'!$B:$B,A1322)</f>
        <v>#VALUE!</v>
      </c>
      <c r="AV1322" s="17" t="e">
        <f>SUMIFS('[1]Deals (investment)'!$C:$C,'[1]Deals (investment)'!$B:$B,$A1322,'[1]Deals (investment)'!$T:$T,AV$1)</f>
        <v>#VALUE!</v>
      </c>
      <c r="AW1322" s="17" t="e">
        <f>SUMIFS('[1]Deals (investment)'!$C:$C,'[1]Deals (investment)'!$B:$B,$A1322,'[1]Deals (investment)'!$T:$T,AW$1)</f>
        <v>#VALUE!</v>
      </c>
      <c r="AX1322" s="17" t="e">
        <f>SUMIFS('[1]Deals (investment)'!$C:$C,'[1]Deals (investment)'!$B:$B,$A1322,'[1]Deals (investment)'!$T:$T,AX$1)</f>
        <v>#VALUE!</v>
      </c>
      <c r="AY1322" s="17" t="e">
        <f>SUMIFS('[1]Deals (investment)'!$C:$C,'[1]Deals (investment)'!$B:$B,$A1322,'[1]Deals (investment)'!$T:$T,AY$1)</f>
        <v>#VALUE!</v>
      </c>
      <c r="AZ1322" s="17" t="e">
        <f>SUMIFS('[1]Deals (investment)'!$C:$C,'[1]Deals (investment)'!$B:$B,$A1322,'[1]Deals (investment)'!$T:$T,AZ$1)</f>
        <v>#VALUE!</v>
      </c>
      <c r="BA1322" s="17" t="e">
        <f>SUMIFS('[1]Deals (investment)'!$C:$C,'[1]Deals (investment)'!$B:$B,$A1322,'[1]Deals (investment)'!$T:$T,BA$1)</f>
        <v>#VALUE!</v>
      </c>
      <c r="BB1322" s="17" t="e">
        <f>SUMIFS('[1]Deals (investment)'!$C:$C,'[1]Deals (investment)'!$B:$B,$A1322,'[1]Deals (investment)'!$T:$T,BB$1)</f>
        <v>#VALUE!</v>
      </c>
      <c r="BC1322" s="17" t="e">
        <f>SUMIFS('[1]Deals (Exits)'!$C:$C,'[1]Deals (Exits)'!$B:$B,$A1322)</f>
        <v>#VALUE!</v>
      </c>
      <c r="BD1322" s="17" t="e">
        <f>SUMIFS('[1]Deals (investment)'!$C:$C,'[1]Deals (investment)'!$B:$B,$A1322,'[1]Deals (investment)'!$V:$V,BD$1)</f>
        <v>#VALUE!</v>
      </c>
      <c r="BE1322" s="17" t="e">
        <f>SUMIFS('[1]Deals (investment)'!$C:$C,'[1]Deals (investment)'!$B:$B,$A1322,'[1]Deals (investment)'!$V:$V,BE$1)</f>
        <v>#VALUE!</v>
      </c>
      <c r="BF1322" s="17" t="e">
        <f>SUMIFS('[1]Deals (investment)'!$C:$C,'[1]Deals (investment)'!$B:$B,$A1322,'[1]Deals (investment)'!$V:$V,BF$1)</f>
        <v>#VALUE!</v>
      </c>
      <c r="BG1322" s="17" t="e">
        <f>SUMIFS('[1]Deals (investment)'!$C:$C,'[1]Deals (investment)'!$B:$B,$A1322,'[1]Deals (investment)'!$V:$V,BG$1)</f>
        <v>#VALUE!</v>
      </c>
      <c r="BH1322" s="17" t="e">
        <f>SUMIFS('[1]Deals (investment)'!$C:$C,'[1]Deals (investment)'!$B:$B,$A1322,'[1]Deals (investment)'!$V:$V,BH$1)</f>
        <v>#VALUE!</v>
      </c>
      <c r="BI1322" s="17" t="e">
        <f>SUMIFS('[1]Deals (investment)'!$C:$C,'[1]Deals (investment)'!$B:$B,$A1322,'[1]Deals (investment)'!$V:$V,BI$1)</f>
        <v>#VALUE!</v>
      </c>
      <c r="BJ1322" s="17" t="e">
        <f>SUMIFS('[1]Deals (investment)'!$C:$C,'[1]Deals (investment)'!$B:$B,$A1322,'[1]Deals (investment)'!$V:$V,BJ$1)</f>
        <v>#VALUE!</v>
      </c>
      <c r="BK1322" s="17" t="e">
        <f>SUMIFS('[1]Deals (investment)'!$C:$C,'[1]Deals (investment)'!$B:$B,$A1322,'[1]Deals (investment)'!$V:$V,BK$1)</f>
        <v>#VALUE!</v>
      </c>
      <c r="BL1322" s="17" t="e">
        <f>SUMIFS('[1]Deals (investment)'!$C:$C,'[1]Deals (investment)'!$B:$B,$A1322,'[1]Deals (investment)'!$V:$V,BL$1)</f>
        <v>#VALUE!</v>
      </c>
      <c r="BM1322" s="17" t="e">
        <f>SUMIFS('[1]Deals (investment)'!$C:$C,'[1]Deals (investment)'!$B:$B,$A1322,'[1]Deals (investment)'!$V:$V,BM$1)</f>
        <v>#VALUE!</v>
      </c>
      <c r="BN1322" s="15"/>
      <c r="BO1322" s="15"/>
      <c r="BP1322" s="22"/>
      <c r="BQ1322" s="15"/>
      <c r="BR1322" s="15"/>
      <c r="BS1322" s="15"/>
      <c r="BT1322" s="15"/>
      <c r="BU1322" s="15"/>
      <c r="BV1322" s="15"/>
      <c r="BW1322" s="15"/>
      <c r="BX1322" s="15"/>
      <c r="BY1322" s="15"/>
      <c r="BZ1322" s="15"/>
      <c r="CA1322" s="15"/>
      <c r="CB1322" s="15"/>
      <c r="CC1322" s="15"/>
      <c r="CD1322" s="15" t="str">
        <f t="shared" si="195"/>
        <v>NakedActive</v>
      </c>
      <c r="CE1322" s="15"/>
      <c r="CF1322" s="15"/>
      <c r="CG1322" s="15"/>
      <c r="CH1322" s="15"/>
      <c r="CI1322" s="15"/>
      <c r="CJ1322" s="15"/>
    </row>
    <row r="1323" spans="1:88" ht="12.75">
      <c r="A1323" s="15" t="s">
        <v>8822</v>
      </c>
      <c r="B1323" s="15" t="s">
        <v>8823</v>
      </c>
      <c r="C1323" s="15" t="s">
        <v>58</v>
      </c>
      <c r="D1323" s="16"/>
      <c r="E1323" s="15" t="s">
        <v>117</v>
      </c>
      <c r="F1323" s="15"/>
      <c r="G1323" s="15"/>
      <c r="H1323" s="15"/>
      <c r="I1323" s="15"/>
      <c r="J1323" s="15"/>
      <c r="K1323" s="17" t="e">
        <f t="shared" si="178"/>
        <v>#VALUE!</v>
      </c>
      <c r="L1323" s="15"/>
      <c r="M1323" s="18" t="e">
        <f t="shared" si="166"/>
        <v>#VALUE!</v>
      </c>
      <c r="N1323" s="15"/>
      <c r="O1323" s="15"/>
      <c r="P1323" s="15"/>
      <c r="Q1323" s="15"/>
      <c r="R1323" s="15"/>
      <c r="S1323" s="19"/>
      <c r="T1323" s="15"/>
      <c r="U1323" s="17"/>
      <c r="V1323" s="15" t="s">
        <v>8824</v>
      </c>
      <c r="W1323" s="15"/>
      <c r="X1323" s="15" t="s">
        <v>538</v>
      </c>
      <c r="Y1323" s="15" t="s">
        <v>8825</v>
      </c>
      <c r="AB1323" s="20"/>
      <c r="AC1323" s="15" t="s">
        <v>312</v>
      </c>
      <c r="AD1323" s="15"/>
      <c r="AE1323" s="15"/>
      <c r="AF1323" s="15"/>
      <c r="AG1323" s="22">
        <f t="shared" si="196"/>
        <v>0.29032258064516131</v>
      </c>
      <c r="AH1323" s="15" t="str">
        <f t="shared" si="190"/>
        <v/>
      </c>
      <c r="AI1323" s="22" t="e">
        <f>VLOOKUP(A1323,'[1]Deals (investment)'!$B$2:$Z$1497,1,FALSE)</f>
        <v>#N/A</v>
      </c>
      <c r="AJ1323" s="22" t="e">
        <f>VLOOKUP(A1323,'[1]Deals (investment)'!$B$2:$Z$870,15,FALSE)</f>
        <v>#N/A</v>
      </c>
      <c r="AK1323" s="17" t="e">
        <f>VLOOKUP(A1323,'[1]Deals (Exits)'!B:B,1,FALSE)</f>
        <v>#N/A</v>
      </c>
      <c r="AL1323" s="23" t="e">
        <f>VLOOKUP(G1323,[1]Lookups!$V$3:$Y$197,4,FALSE)</f>
        <v>#N/A</v>
      </c>
      <c r="AM1323" s="17" t="str">
        <f>VLOOKUP(X1323,[1]Lookups!$B$3:$C$200,2,FALSE)</f>
        <v>Agriculture</v>
      </c>
      <c r="AN1323" s="17" t="e">
        <f>VLOOKUP(R1323,[1]Lookups!$H$3:$I$69,2,FALSE)</f>
        <v>#N/A</v>
      </c>
      <c r="AO1323" s="17" t="e">
        <f>VLOOKUP(T1323,[1]Lookups!$H$3:$I$69,2,FALSE)</f>
        <v>#N/A</v>
      </c>
      <c r="AP1323" s="17" t="e">
        <f>VLOOKUP(AN1323,[1]Lookups!$N$3:$O$11,2,FALSE)</f>
        <v>#N/A</v>
      </c>
      <c r="AQ1323" s="18" t="e">
        <f>COUNTIFS('[1]Deals (investment)'!$B:$B,$A1323)</f>
        <v>#VALUE!</v>
      </c>
      <c r="AR1323" s="18" t="e">
        <f>COUNTIFS('[1]Deals (investment)'!$B:$B,$A1323,'[1]Deals (investment)'!$T:$T,$AW$1)+COUNTIFS('[1]Deals (investment)'!$B:$B,$A1323,'[1]Deals (investment)'!$T:$T,$AX$1)+COUNTIFS('[1]Deals (investment)'!$B:$B,$A1323,'[1]Deals (investment)'!$T:$T,$AY$1)</f>
        <v>#VALUE!</v>
      </c>
      <c r="AS1323" s="17" t="e">
        <f>SUMIFS('[1]Deals (investment)'!$C:$C,'[1]Deals (investment)'!$B:$B,$A1323)</f>
        <v>#VALUE!</v>
      </c>
      <c r="AT1323" s="17" t="e">
        <f t="shared" si="179"/>
        <v>#VALUE!</v>
      </c>
      <c r="AU1323" s="18" t="e">
        <f>COUNTIF('[1]Deals (Exits)'!$B:$B,A1323)</f>
        <v>#VALUE!</v>
      </c>
      <c r="AV1323" s="17" t="e">
        <f>SUMIFS('[1]Deals (investment)'!$C:$C,'[1]Deals (investment)'!$B:$B,$A1323,'[1]Deals (investment)'!$T:$T,AV$1)</f>
        <v>#VALUE!</v>
      </c>
      <c r="AW1323" s="17" t="e">
        <f>SUMIFS('[1]Deals (investment)'!$C:$C,'[1]Deals (investment)'!$B:$B,$A1323,'[1]Deals (investment)'!$T:$T,AW$1)</f>
        <v>#VALUE!</v>
      </c>
      <c r="AX1323" s="17" t="e">
        <f>SUMIFS('[1]Deals (investment)'!$C:$C,'[1]Deals (investment)'!$B:$B,$A1323,'[1]Deals (investment)'!$T:$T,AX$1)</f>
        <v>#VALUE!</v>
      </c>
      <c r="AY1323" s="17" t="e">
        <f>SUMIFS('[1]Deals (investment)'!$C:$C,'[1]Deals (investment)'!$B:$B,$A1323,'[1]Deals (investment)'!$T:$T,AY$1)</f>
        <v>#VALUE!</v>
      </c>
      <c r="AZ1323" s="17" t="e">
        <f>SUMIFS('[1]Deals (investment)'!$C:$C,'[1]Deals (investment)'!$B:$B,$A1323,'[1]Deals (investment)'!$T:$T,AZ$1)</f>
        <v>#VALUE!</v>
      </c>
      <c r="BA1323" s="17" t="e">
        <f>SUMIFS('[1]Deals (investment)'!$C:$C,'[1]Deals (investment)'!$B:$B,$A1323,'[1]Deals (investment)'!$T:$T,BA$1)</f>
        <v>#VALUE!</v>
      </c>
      <c r="BB1323" s="17" t="e">
        <f>SUMIFS('[1]Deals (investment)'!$C:$C,'[1]Deals (investment)'!$B:$B,$A1323,'[1]Deals (investment)'!$T:$T,BB$1)</f>
        <v>#VALUE!</v>
      </c>
      <c r="BC1323" s="17" t="e">
        <f>SUMIFS('[1]Deals (Exits)'!$C:$C,'[1]Deals (Exits)'!$B:$B,$A1323)</f>
        <v>#VALUE!</v>
      </c>
      <c r="BD1323" s="17" t="e">
        <f>SUMIFS('[1]Deals (investment)'!$C:$C,'[1]Deals (investment)'!$B:$B,$A1323,'[1]Deals (investment)'!$V:$V,BD$1)</f>
        <v>#VALUE!</v>
      </c>
      <c r="BE1323" s="17" t="e">
        <f>SUMIFS('[1]Deals (investment)'!$C:$C,'[1]Deals (investment)'!$B:$B,$A1323,'[1]Deals (investment)'!$V:$V,BE$1)</f>
        <v>#VALUE!</v>
      </c>
      <c r="BF1323" s="17" t="e">
        <f>SUMIFS('[1]Deals (investment)'!$C:$C,'[1]Deals (investment)'!$B:$B,$A1323,'[1]Deals (investment)'!$V:$V,BF$1)</f>
        <v>#VALUE!</v>
      </c>
      <c r="BG1323" s="17" t="e">
        <f>SUMIFS('[1]Deals (investment)'!$C:$C,'[1]Deals (investment)'!$B:$B,$A1323,'[1]Deals (investment)'!$V:$V,BG$1)</f>
        <v>#VALUE!</v>
      </c>
      <c r="BH1323" s="17" t="e">
        <f>SUMIFS('[1]Deals (investment)'!$C:$C,'[1]Deals (investment)'!$B:$B,$A1323,'[1]Deals (investment)'!$V:$V,BH$1)</f>
        <v>#VALUE!</v>
      </c>
      <c r="BI1323" s="17" t="e">
        <f>SUMIFS('[1]Deals (investment)'!$C:$C,'[1]Deals (investment)'!$B:$B,$A1323,'[1]Deals (investment)'!$V:$V,BI$1)</f>
        <v>#VALUE!</v>
      </c>
      <c r="BJ1323" s="17" t="e">
        <f>SUMIFS('[1]Deals (investment)'!$C:$C,'[1]Deals (investment)'!$B:$B,$A1323,'[1]Deals (investment)'!$V:$V,BJ$1)</f>
        <v>#VALUE!</v>
      </c>
      <c r="BK1323" s="17" t="e">
        <f>SUMIFS('[1]Deals (investment)'!$C:$C,'[1]Deals (investment)'!$B:$B,$A1323,'[1]Deals (investment)'!$V:$V,BK$1)</f>
        <v>#VALUE!</v>
      </c>
      <c r="BL1323" s="17" t="e">
        <f>SUMIFS('[1]Deals (investment)'!$C:$C,'[1]Deals (investment)'!$B:$B,$A1323,'[1]Deals (investment)'!$V:$V,BL$1)</f>
        <v>#VALUE!</v>
      </c>
      <c r="BM1323" s="17" t="e">
        <f>SUMIFS('[1]Deals (investment)'!$C:$C,'[1]Deals (investment)'!$B:$B,$A1323,'[1]Deals (investment)'!$V:$V,BM$1)</f>
        <v>#VALUE!</v>
      </c>
      <c r="BN1323" s="15"/>
      <c r="BO1323" s="15"/>
      <c r="BP1323" s="22"/>
      <c r="BQ1323" s="15"/>
      <c r="BR1323" s="15"/>
      <c r="BS1323" s="15"/>
      <c r="BT1323" s="15"/>
      <c r="BU1323" s="15"/>
      <c r="BV1323" s="15"/>
      <c r="BW1323" s="15"/>
      <c r="BX1323" s="15"/>
      <c r="BY1323" s="15"/>
      <c r="BZ1323" s="15"/>
      <c r="CA1323" s="15"/>
      <c r="CB1323" s="15"/>
      <c r="CC1323" s="15"/>
      <c r="CD1323" s="15" t="str">
        <f t="shared" si="195"/>
        <v>Nature’s Bowl enterpriseNature’s Bowl enterprise offers nutritious composite floursActive</v>
      </c>
      <c r="CE1323" s="15"/>
      <c r="CF1323" s="15"/>
      <c r="CG1323" s="15"/>
      <c r="CH1323" s="15"/>
      <c r="CI1323" s="15"/>
      <c r="CJ1323" s="15"/>
    </row>
    <row r="1324" spans="1:88" ht="12.75">
      <c r="A1324" s="15" t="s">
        <v>8826</v>
      </c>
      <c r="B1324" s="15" t="s">
        <v>8827</v>
      </c>
      <c r="C1324" s="15" t="s">
        <v>58</v>
      </c>
      <c r="D1324" s="16">
        <v>2013</v>
      </c>
      <c r="E1324" s="15" t="s">
        <v>8828</v>
      </c>
      <c r="F1324" s="15"/>
      <c r="G1324" s="15"/>
      <c r="H1324" s="15"/>
      <c r="I1324" s="15"/>
      <c r="J1324" s="15"/>
      <c r="K1324" s="17" t="e">
        <f t="shared" si="178"/>
        <v>#VALUE!</v>
      </c>
      <c r="L1324" s="15"/>
      <c r="M1324" s="18" t="e">
        <f t="shared" si="166"/>
        <v>#VALUE!</v>
      </c>
      <c r="N1324" s="15"/>
      <c r="O1324" s="15"/>
      <c r="P1324" s="15"/>
      <c r="Q1324" s="15"/>
      <c r="R1324" s="15"/>
      <c r="S1324" s="19"/>
      <c r="T1324" s="15"/>
      <c r="U1324" s="17"/>
      <c r="V1324" s="15" t="s">
        <v>8829</v>
      </c>
      <c r="W1324" s="15"/>
      <c r="X1324" s="15" t="s">
        <v>404</v>
      </c>
      <c r="Y1324" s="15" t="s">
        <v>8830</v>
      </c>
      <c r="AB1324" s="20"/>
      <c r="AC1324" s="21" t="s">
        <v>8831</v>
      </c>
      <c r="AD1324" s="21" t="s">
        <v>8832</v>
      </c>
      <c r="AE1324" s="21" t="s">
        <v>8833</v>
      </c>
      <c r="AF1324" s="21" t="s">
        <v>8834</v>
      </c>
      <c r="AG1324" s="22">
        <f t="shared" si="196"/>
        <v>0.41935483870967744</v>
      </c>
      <c r="AH1324" s="15" t="e">
        <f t="shared" si="190"/>
        <v>#VALUE!</v>
      </c>
      <c r="AI1324" s="22" t="e">
        <f>VLOOKUP(A1324,'[1]Deals (investment)'!$B$2:$Z$1497,1,FALSE)</f>
        <v>#N/A</v>
      </c>
      <c r="AJ1324" s="22" t="e">
        <f>VLOOKUP(A1324,'[1]Deals (investment)'!$B$2:$Z$870,15,FALSE)</f>
        <v>#N/A</v>
      </c>
      <c r="AK1324" s="17" t="e">
        <f>VLOOKUP(A1324,'[1]Deals (Exits)'!B:B,1,FALSE)</f>
        <v>#N/A</v>
      </c>
      <c r="AL1324" s="23" t="e">
        <f>VLOOKUP(G1324,[1]Lookups!$V$3:$Y$197,4,FALSE)</f>
        <v>#N/A</v>
      </c>
      <c r="AM1324" s="17" t="str">
        <f>VLOOKUP(X1324,[1]Lookups!$B$3:$C$200,2,FALSE)</f>
        <v>Other Technologies &amp; Information Technology</v>
      </c>
      <c r="AN1324" s="17" t="e">
        <f>VLOOKUP(R1324,[1]Lookups!$H$3:$I$69,2,FALSE)</f>
        <v>#N/A</v>
      </c>
      <c r="AO1324" s="17" t="e">
        <f>VLOOKUP(T1324,[1]Lookups!$H$3:$I$69,2,FALSE)</f>
        <v>#N/A</v>
      </c>
      <c r="AP1324" s="17" t="e">
        <f>VLOOKUP(AN1324,[1]Lookups!$N$3:$O$11,2,FALSE)</f>
        <v>#N/A</v>
      </c>
      <c r="AQ1324" s="18" t="e">
        <f>COUNTIFS('[1]Deals (investment)'!$B:$B,$A1324)</f>
        <v>#VALUE!</v>
      </c>
      <c r="AR1324" s="18" t="e">
        <f>COUNTIFS('[1]Deals (investment)'!$B:$B,$A1324,'[1]Deals (investment)'!$T:$T,$AW$1)+COUNTIFS('[1]Deals (investment)'!$B:$B,$A1324,'[1]Deals (investment)'!$T:$T,$AX$1)+COUNTIFS('[1]Deals (investment)'!$B:$B,$A1324,'[1]Deals (investment)'!$T:$T,$AY$1)</f>
        <v>#VALUE!</v>
      </c>
      <c r="AS1324" s="17" t="e">
        <f>SUMIFS('[1]Deals (investment)'!$C:$C,'[1]Deals (investment)'!$B:$B,$A1324)</f>
        <v>#VALUE!</v>
      </c>
      <c r="AT1324" s="17" t="e">
        <f t="shared" si="179"/>
        <v>#VALUE!</v>
      </c>
      <c r="AU1324" s="18" t="e">
        <f>COUNTIF('[1]Deals (Exits)'!$B:$B,A1324)</f>
        <v>#VALUE!</v>
      </c>
      <c r="AV1324" s="17" t="e">
        <f>SUMIFS('[1]Deals (investment)'!$C:$C,'[1]Deals (investment)'!$B:$B,$A1324,'[1]Deals (investment)'!$T:$T,AV$1)</f>
        <v>#VALUE!</v>
      </c>
      <c r="AW1324" s="17" t="e">
        <f>SUMIFS('[1]Deals (investment)'!$C:$C,'[1]Deals (investment)'!$B:$B,$A1324,'[1]Deals (investment)'!$T:$T,AW$1)</f>
        <v>#VALUE!</v>
      </c>
      <c r="AX1324" s="17" t="e">
        <f>SUMIFS('[1]Deals (investment)'!$C:$C,'[1]Deals (investment)'!$B:$B,$A1324,'[1]Deals (investment)'!$T:$T,AX$1)</f>
        <v>#VALUE!</v>
      </c>
      <c r="AY1324" s="17" t="e">
        <f>SUMIFS('[1]Deals (investment)'!$C:$C,'[1]Deals (investment)'!$B:$B,$A1324,'[1]Deals (investment)'!$T:$T,AY$1)</f>
        <v>#VALUE!</v>
      </c>
      <c r="AZ1324" s="17" t="e">
        <f>SUMIFS('[1]Deals (investment)'!$C:$C,'[1]Deals (investment)'!$B:$B,$A1324,'[1]Deals (investment)'!$T:$T,AZ$1)</f>
        <v>#VALUE!</v>
      </c>
      <c r="BA1324" s="17" t="e">
        <f>SUMIFS('[1]Deals (investment)'!$C:$C,'[1]Deals (investment)'!$B:$B,$A1324,'[1]Deals (investment)'!$T:$T,BA$1)</f>
        <v>#VALUE!</v>
      </c>
      <c r="BB1324" s="17" t="e">
        <f>SUMIFS('[1]Deals (investment)'!$C:$C,'[1]Deals (investment)'!$B:$B,$A1324,'[1]Deals (investment)'!$T:$T,BB$1)</f>
        <v>#VALUE!</v>
      </c>
      <c r="BC1324" s="17" t="e">
        <f>SUMIFS('[1]Deals (Exits)'!$C:$C,'[1]Deals (Exits)'!$B:$B,$A1324)</f>
        <v>#VALUE!</v>
      </c>
      <c r="BD1324" s="17" t="e">
        <f>SUMIFS('[1]Deals (investment)'!$C:$C,'[1]Deals (investment)'!$B:$B,$A1324,'[1]Deals (investment)'!$V:$V,BD$1)</f>
        <v>#VALUE!</v>
      </c>
      <c r="BE1324" s="17" t="e">
        <f>SUMIFS('[1]Deals (investment)'!$C:$C,'[1]Deals (investment)'!$B:$B,$A1324,'[1]Deals (investment)'!$V:$V,BE$1)</f>
        <v>#VALUE!</v>
      </c>
      <c r="BF1324" s="17" t="e">
        <f>SUMIFS('[1]Deals (investment)'!$C:$C,'[1]Deals (investment)'!$B:$B,$A1324,'[1]Deals (investment)'!$V:$V,BF$1)</f>
        <v>#VALUE!</v>
      </c>
      <c r="BG1324" s="17" t="e">
        <f>SUMIFS('[1]Deals (investment)'!$C:$C,'[1]Deals (investment)'!$B:$B,$A1324,'[1]Deals (investment)'!$V:$V,BG$1)</f>
        <v>#VALUE!</v>
      </c>
      <c r="BH1324" s="17" t="e">
        <f>SUMIFS('[1]Deals (investment)'!$C:$C,'[1]Deals (investment)'!$B:$B,$A1324,'[1]Deals (investment)'!$V:$V,BH$1)</f>
        <v>#VALUE!</v>
      </c>
      <c r="BI1324" s="17" t="e">
        <f>SUMIFS('[1]Deals (investment)'!$C:$C,'[1]Deals (investment)'!$B:$B,$A1324,'[1]Deals (investment)'!$V:$V,BI$1)</f>
        <v>#VALUE!</v>
      </c>
      <c r="BJ1324" s="17" t="e">
        <f>SUMIFS('[1]Deals (investment)'!$C:$C,'[1]Deals (investment)'!$B:$B,$A1324,'[1]Deals (investment)'!$V:$V,BJ$1)</f>
        <v>#VALUE!</v>
      </c>
      <c r="BK1324" s="17" t="e">
        <f>SUMIFS('[1]Deals (investment)'!$C:$C,'[1]Deals (investment)'!$B:$B,$A1324,'[1]Deals (investment)'!$V:$V,BK$1)</f>
        <v>#VALUE!</v>
      </c>
      <c r="BL1324" s="17" t="e">
        <f>SUMIFS('[1]Deals (investment)'!$C:$C,'[1]Deals (investment)'!$B:$B,$A1324,'[1]Deals (investment)'!$V:$V,BL$1)</f>
        <v>#VALUE!</v>
      </c>
      <c r="BM1324" s="17" t="e">
        <f>SUMIFS('[1]Deals (investment)'!$C:$C,'[1]Deals (investment)'!$B:$B,$A1324,'[1]Deals (investment)'!$V:$V,BM$1)</f>
        <v>#VALUE!</v>
      </c>
      <c r="BN1324" s="15"/>
      <c r="BO1324" s="15"/>
      <c r="BP1324" s="22"/>
      <c r="BQ1324" s="15"/>
      <c r="BR1324" s="15"/>
      <c r="BS1324" s="15"/>
      <c r="BT1324" s="15"/>
      <c r="BU1324" s="15"/>
      <c r="BV1324" s="15"/>
      <c r="BW1324" s="15"/>
      <c r="BX1324" s="15"/>
      <c r="BY1324" s="15"/>
      <c r="BZ1324" s="15"/>
      <c r="CA1324" s="15"/>
      <c r="CB1324" s="15"/>
      <c r="CC1324" s="15"/>
      <c r="CD1324" s="15" t="str">
        <f t="shared" si="195"/>
        <v>NaviacomFleet security and safety is a major concern for the transportation industry which translates to high operating and maintenance costs for fleet management. There is often no way to monitor dangerous driver behavior and fuel theft, and high fuel consumption costs are a common daily occurrence.Active</v>
      </c>
      <c r="CE1324" s="15"/>
      <c r="CF1324" s="15"/>
      <c r="CG1324" s="15"/>
      <c r="CH1324" s="15"/>
      <c r="CI1324" s="15"/>
      <c r="CJ1324" s="15"/>
    </row>
    <row r="1325" spans="1:88" ht="12.75">
      <c r="A1325" s="15" t="s">
        <v>8835</v>
      </c>
      <c r="B1325" s="15" t="s">
        <v>8836</v>
      </c>
      <c r="C1325" s="15" t="s">
        <v>58</v>
      </c>
      <c r="D1325" s="16">
        <v>2013</v>
      </c>
      <c r="E1325" s="15" t="s">
        <v>8548</v>
      </c>
      <c r="F1325" s="15"/>
      <c r="G1325" s="15"/>
      <c r="H1325" s="15"/>
      <c r="I1325" s="15"/>
      <c r="J1325" s="15"/>
      <c r="K1325" s="17" t="e">
        <f t="shared" si="178"/>
        <v>#VALUE!</v>
      </c>
      <c r="L1325" s="15"/>
      <c r="M1325" s="18" t="e">
        <f t="shared" si="166"/>
        <v>#VALUE!</v>
      </c>
      <c r="N1325" s="15"/>
      <c r="O1325" s="15"/>
      <c r="P1325" s="15"/>
      <c r="Q1325" s="15"/>
      <c r="R1325" s="15"/>
      <c r="S1325" s="19"/>
      <c r="T1325" s="15"/>
      <c r="U1325" s="17"/>
      <c r="V1325" s="15" t="s">
        <v>8837</v>
      </c>
      <c r="W1325" s="15"/>
      <c r="X1325" s="15" t="s">
        <v>158</v>
      </c>
      <c r="Y1325" s="15" t="s">
        <v>158</v>
      </c>
      <c r="AB1325" s="20"/>
      <c r="AC1325" s="21" t="s">
        <v>8838</v>
      </c>
      <c r="AD1325" s="21" t="s">
        <v>8839</v>
      </c>
      <c r="AE1325" s="21" t="s">
        <v>8840</v>
      </c>
      <c r="AF1325" s="21" t="s">
        <v>8841</v>
      </c>
      <c r="AG1325" s="22">
        <f t="shared" si="196"/>
        <v>0.41935483870967744</v>
      </c>
      <c r="AH1325" s="15" t="str">
        <f t="shared" si="190"/>
        <v/>
      </c>
      <c r="AI1325" s="22" t="e">
        <f>VLOOKUP(A1325,'[1]Deals (investment)'!$B$2:$Z$1497,1,FALSE)</f>
        <v>#N/A</v>
      </c>
      <c r="AJ1325" s="22" t="e">
        <f>VLOOKUP(A1325,'[1]Deals (investment)'!$B$2:$Z$870,15,FALSE)</f>
        <v>#N/A</v>
      </c>
      <c r="AK1325" s="17" t="e">
        <f>VLOOKUP(A1325,'[1]Deals (Exits)'!B:B,1,FALSE)</f>
        <v>#N/A</v>
      </c>
      <c r="AL1325" s="23" t="e">
        <f>VLOOKUP(G1325,[1]Lookups!$V$3:$Y$197,4,FALSE)</f>
        <v>#N/A</v>
      </c>
      <c r="AM1325" s="17" t="str">
        <f>VLOOKUP(X1325,[1]Lookups!$B$3:$C$200,2,FALSE)</f>
        <v>Financial Services</v>
      </c>
      <c r="AN1325" s="17" t="e">
        <f>VLOOKUP(R1325,[1]Lookups!$H$3:$I$69,2,FALSE)</f>
        <v>#N/A</v>
      </c>
      <c r="AO1325" s="17" t="e">
        <f>VLOOKUP(T1325,[1]Lookups!$H$3:$I$69,2,FALSE)</f>
        <v>#N/A</v>
      </c>
      <c r="AP1325" s="17" t="e">
        <f>VLOOKUP(AN1325,[1]Lookups!$N$3:$O$11,2,FALSE)</f>
        <v>#N/A</v>
      </c>
      <c r="AQ1325" s="18" t="e">
        <f>COUNTIFS('[1]Deals (investment)'!$B:$B,$A1325)</f>
        <v>#VALUE!</v>
      </c>
      <c r="AR1325" s="18" t="e">
        <f>COUNTIFS('[1]Deals (investment)'!$B:$B,$A1325,'[1]Deals (investment)'!$T:$T,$AW$1)+COUNTIFS('[1]Deals (investment)'!$B:$B,$A1325,'[1]Deals (investment)'!$T:$T,$AX$1)+COUNTIFS('[1]Deals (investment)'!$B:$B,$A1325,'[1]Deals (investment)'!$T:$T,$AY$1)</f>
        <v>#VALUE!</v>
      </c>
      <c r="AS1325" s="17" t="e">
        <f>SUMIFS('[1]Deals (investment)'!$C:$C,'[1]Deals (investment)'!$B:$B,$A1325)</f>
        <v>#VALUE!</v>
      </c>
      <c r="AT1325" s="17" t="e">
        <f t="shared" si="179"/>
        <v>#VALUE!</v>
      </c>
      <c r="AU1325" s="18" t="e">
        <f>COUNTIF('[1]Deals (Exits)'!$B:$B,A1325)</f>
        <v>#VALUE!</v>
      </c>
      <c r="AV1325" s="17" t="e">
        <f>SUMIFS('[1]Deals (investment)'!$C:$C,'[1]Deals (investment)'!$B:$B,$A1325,'[1]Deals (investment)'!$T:$T,AV$1)</f>
        <v>#VALUE!</v>
      </c>
      <c r="AW1325" s="17" t="e">
        <f>SUMIFS('[1]Deals (investment)'!$C:$C,'[1]Deals (investment)'!$B:$B,$A1325,'[1]Deals (investment)'!$T:$T,AW$1)</f>
        <v>#VALUE!</v>
      </c>
      <c r="AX1325" s="17" t="e">
        <f>SUMIFS('[1]Deals (investment)'!$C:$C,'[1]Deals (investment)'!$B:$B,$A1325,'[1]Deals (investment)'!$T:$T,AX$1)</f>
        <v>#VALUE!</v>
      </c>
      <c r="AY1325" s="17" t="e">
        <f>SUMIFS('[1]Deals (investment)'!$C:$C,'[1]Deals (investment)'!$B:$B,$A1325,'[1]Deals (investment)'!$T:$T,AY$1)</f>
        <v>#VALUE!</v>
      </c>
      <c r="AZ1325" s="17" t="e">
        <f>SUMIFS('[1]Deals (investment)'!$C:$C,'[1]Deals (investment)'!$B:$B,$A1325,'[1]Deals (investment)'!$T:$T,AZ$1)</f>
        <v>#VALUE!</v>
      </c>
      <c r="BA1325" s="17" t="e">
        <f>SUMIFS('[1]Deals (investment)'!$C:$C,'[1]Deals (investment)'!$B:$B,$A1325,'[1]Deals (investment)'!$T:$T,BA$1)</f>
        <v>#VALUE!</v>
      </c>
      <c r="BB1325" s="17" t="e">
        <f>SUMIFS('[1]Deals (investment)'!$C:$C,'[1]Deals (investment)'!$B:$B,$A1325,'[1]Deals (investment)'!$T:$T,BB$1)</f>
        <v>#VALUE!</v>
      </c>
      <c r="BC1325" s="17" t="e">
        <f>SUMIFS('[1]Deals (Exits)'!$C:$C,'[1]Deals (Exits)'!$B:$B,$A1325)</f>
        <v>#VALUE!</v>
      </c>
      <c r="BD1325" s="17" t="e">
        <f>SUMIFS('[1]Deals (investment)'!$C:$C,'[1]Deals (investment)'!$B:$B,$A1325,'[1]Deals (investment)'!$V:$V,BD$1)</f>
        <v>#VALUE!</v>
      </c>
      <c r="BE1325" s="17" t="e">
        <f>SUMIFS('[1]Deals (investment)'!$C:$C,'[1]Deals (investment)'!$B:$B,$A1325,'[1]Deals (investment)'!$V:$V,BE$1)</f>
        <v>#VALUE!</v>
      </c>
      <c r="BF1325" s="17" t="e">
        <f>SUMIFS('[1]Deals (investment)'!$C:$C,'[1]Deals (investment)'!$B:$B,$A1325,'[1]Deals (investment)'!$V:$V,BF$1)</f>
        <v>#VALUE!</v>
      </c>
      <c r="BG1325" s="17" t="e">
        <f>SUMIFS('[1]Deals (investment)'!$C:$C,'[1]Deals (investment)'!$B:$B,$A1325,'[1]Deals (investment)'!$V:$V,BG$1)</f>
        <v>#VALUE!</v>
      </c>
      <c r="BH1325" s="17" t="e">
        <f>SUMIFS('[1]Deals (investment)'!$C:$C,'[1]Deals (investment)'!$B:$B,$A1325,'[1]Deals (investment)'!$V:$V,BH$1)</f>
        <v>#VALUE!</v>
      </c>
      <c r="BI1325" s="17" t="e">
        <f>SUMIFS('[1]Deals (investment)'!$C:$C,'[1]Deals (investment)'!$B:$B,$A1325,'[1]Deals (investment)'!$V:$V,BI$1)</f>
        <v>#VALUE!</v>
      </c>
      <c r="BJ1325" s="17" t="e">
        <f>SUMIFS('[1]Deals (investment)'!$C:$C,'[1]Deals (investment)'!$B:$B,$A1325,'[1]Deals (investment)'!$V:$V,BJ$1)</f>
        <v>#VALUE!</v>
      </c>
      <c r="BK1325" s="17" t="e">
        <f>SUMIFS('[1]Deals (investment)'!$C:$C,'[1]Deals (investment)'!$B:$B,$A1325,'[1]Deals (investment)'!$V:$V,BK$1)</f>
        <v>#VALUE!</v>
      </c>
      <c r="BL1325" s="17" t="e">
        <f>SUMIFS('[1]Deals (investment)'!$C:$C,'[1]Deals (investment)'!$B:$B,$A1325,'[1]Deals (investment)'!$V:$V,BL$1)</f>
        <v>#VALUE!</v>
      </c>
      <c r="BM1325" s="17" t="e">
        <f>SUMIFS('[1]Deals (investment)'!$C:$C,'[1]Deals (investment)'!$B:$B,$A1325,'[1]Deals (investment)'!$V:$V,BM$1)</f>
        <v>#VALUE!</v>
      </c>
      <c r="BN1325" s="15"/>
      <c r="BO1325" s="15"/>
      <c r="BP1325" s="22"/>
      <c r="BQ1325" s="15"/>
      <c r="BR1325" s="15"/>
      <c r="BS1325" s="15"/>
      <c r="BT1325" s="15"/>
      <c r="BU1325" s="15"/>
      <c r="BV1325" s="15"/>
      <c r="BW1325" s="15"/>
      <c r="BX1325" s="15"/>
      <c r="BY1325" s="15"/>
      <c r="BZ1325" s="15"/>
      <c r="CA1325" s="15"/>
      <c r="CB1325" s="15"/>
      <c r="CC1325" s="15"/>
      <c r="CD1325" s="15" t="str">
        <f t="shared" si="195"/>
        <v>PayfortPayfort encourages everyone to pursue growth as their main KPI.Active</v>
      </c>
      <c r="CE1325" s="15"/>
      <c r="CF1325" s="15"/>
      <c r="CG1325" s="15"/>
      <c r="CH1325" s="15"/>
      <c r="CI1325" s="15"/>
      <c r="CJ1325" s="15"/>
    </row>
    <row r="1326" spans="1:88" ht="12.75">
      <c r="A1326" s="15" t="s">
        <v>8842</v>
      </c>
      <c r="B1326" s="15"/>
      <c r="C1326" s="15" t="s">
        <v>58</v>
      </c>
      <c r="D1326" s="16"/>
      <c r="E1326" s="15"/>
      <c r="F1326" s="15"/>
      <c r="G1326" s="15"/>
      <c r="H1326" s="15"/>
      <c r="I1326" s="15"/>
      <c r="J1326" s="15"/>
      <c r="K1326" s="17" t="e">
        <f t="shared" si="178"/>
        <v>#VALUE!</v>
      </c>
      <c r="L1326" s="15"/>
      <c r="M1326" s="18" t="e">
        <f t="shared" si="166"/>
        <v>#VALUE!</v>
      </c>
      <c r="N1326" s="15"/>
      <c r="O1326" s="15"/>
      <c r="P1326" s="15"/>
      <c r="Q1326" s="24" t="e">
        <f ca="1">_xludf.MAXIFS('[1]Deals (investment)'!A:A,'[1]Deals (investment)'!B:B,A1326)</f>
        <v>#NAME?</v>
      </c>
      <c r="R1326" s="15"/>
      <c r="S1326" s="19"/>
      <c r="T1326" s="15"/>
      <c r="U1326" s="17"/>
      <c r="V1326" s="15"/>
      <c r="W1326" s="15"/>
      <c r="X1326" s="15"/>
      <c r="Y1326" s="15"/>
      <c r="AB1326" s="20"/>
      <c r="AC1326" s="15"/>
      <c r="AD1326" s="15"/>
      <c r="AE1326" s="15"/>
      <c r="AF1326" s="15"/>
      <c r="AG1326" s="22">
        <f t="shared" ca="1" si="196"/>
        <v>0.12903225806451613</v>
      </c>
      <c r="AH1326" s="15" t="str">
        <f t="shared" si="190"/>
        <v/>
      </c>
      <c r="AI1326" s="22" t="e">
        <f>VLOOKUP(A1326,'[1]Deals (investment)'!$B$2:$Z$1497,1,FALSE)</f>
        <v>#N/A</v>
      </c>
      <c r="AJ1326" s="22" t="e">
        <f>VLOOKUP(A1326,'[1]Deals (investment)'!$B$2:$Z$870,15,FALSE)</f>
        <v>#N/A</v>
      </c>
      <c r="AK1326" s="17" t="e">
        <f>VLOOKUP(A1326,'[1]Deals (Exits)'!B:B,1,FALSE)</f>
        <v>#N/A</v>
      </c>
      <c r="AL1326" s="23" t="e">
        <f>VLOOKUP(G1326,[1]Lookups!$V$3:$Y$197,4,FALSE)</f>
        <v>#N/A</v>
      </c>
      <c r="AM1326" s="17" t="e">
        <f>VLOOKUP(X1326,[1]Lookups!$B$3:$C$200,2,FALSE)</f>
        <v>#N/A</v>
      </c>
      <c r="AN1326" s="17" t="e">
        <f>VLOOKUP(R1326,[1]Lookups!$H$3:$I$69,2,FALSE)</f>
        <v>#N/A</v>
      </c>
      <c r="AO1326" s="17" t="e">
        <f>VLOOKUP(T1326,[1]Lookups!$H$3:$I$69,2,FALSE)</f>
        <v>#N/A</v>
      </c>
      <c r="AP1326" s="17" t="e">
        <f>VLOOKUP(AN1326,[1]Lookups!$N$3:$O$11,2,FALSE)</f>
        <v>#N/A</v>
      </c>
      <c r="AQ1326" s="18" t="e">
        <f>COUNTIFS('[1]Deals (investment)'!$B:$B,$A1326)</f>
        <v>#VALUE!</v>
      </c>
      <c r="AR1326" s="18" t="e">
        <f>COUNTIFS('[1]Deals (investment)'!$B:$B,$A1326,'[1]Deals (investment)'!$T:$T,$AW$1)+COUNTIFS('[1]Deals (investment)'!$B:$B,$A1326,'[1]Deals (investment)'!$T:$T,$AX$1)+COUNTIFS('[1]Deals (investment)'!$B:$B,$A1326,'[1]Deals (investment)'!$T:$T,$AY$1)</f>
        <v>#VALUE!</v>
      </c>
      <c r="AS1326" s="17" t="e">
        <f>SUMIFS('[1]Deals (investment)'!$C:$C,'[1]Deals (investment)'!$B:$B,$A1326)</f>
        <v>#VALUE!</v>
      </c>
      <c r="AT1326" s="17" t="e">
        <f t="shared" si="179"/>
        <v>#VALUE!</v>
      </c>
      <c r="AU1326" s="18" t="e">
        <f>COUNTIF('[1]Deals (Exits)'!$B:$B,A1326)</f>
        <v>#VALUE!</v>
      </c>
      <c r="AV1326" s="17" t="e">
        <f>SUMIFS('[1]Deals (investment)'!$C:$C,'[1]Deals (investment)'!$B:$B,$A1326,'[1]Deals (investment)'!$T:$T,AV$1)</f>
        <v>#VALUE!</v>
      </c>
      <c r="AW1326" s="17" t="e">
        <f>SUMIFS('[1]Deals (investment)'!$C:$C,'[1]Deals (investment)'!$B:$B,$A1326,'[1]Deals (investment)'!$T:$T,AW$1)</f>
        <v>#VALUE!</v>
      </c>
      <c r="AX1326" s="17" t="e">
        <f>SUMIFS('[1]Deals (investment)'!$C:$C,'[1]Deals (investment)'!$B:$B,$A1326,'[1]Deals (investment)'!$T:$T,AX$1)</f>
        <v>#VALUE!</v>
      </c>
      <c r="AY1326" s="17" t="e">
        <f>SUMIFS('[1]Deals (investment)'!$C:$C,'[1]Deals (investment)'!$B:$B,$A1326,'[1]Deals (investment)'!$T:$T,AY$1)</f>
        <v>#VALUE!</v>
      </c>
      <c r="AZ1326" s="17" t="e">
        <f>SUMIFS('[1]Deals (investment)'!$C:$C,'[1]Deals (investment)'!$B:$B,$A1326,'[1]Deals (investment)'!$T:$T,AZ$1)</f>
        <v>#VALUE!</v>
      </c>
      <c r="BA1326" s="17" t="e">
        <f>SUMIFS('[1]Deals (investment)'!$C:$C,'[1]Deals (investment)'!$B:$B,$A1326,'[1]Deals (investment)'!$T:$T,BA$1)</f>
        <v>#VALUE!</v>
      </c>
      <c r="BB1326" s="17" t="e">
        <f>SUMIFS('[1]Deals (investment)'!$C:$C,'[1]Deals (investment)'!$B:$B,$A1326,'[1]Deals (investment)'!$T:$T,BB$1)</f>
        <v>#VALUE!</v>
      </c>
      <c r="BC1326" s="17" t="e">
        <f>SUMIFS('[1]Deals (Exits)'!$C:$C,'[1]Deals (Exits)'!$B:$B,$A1326)</f>
        <v>#VALUE!</v>
      </c>
      <c r="BD1326" s="17" t="e">
        <f>SUMIFS('[1]Deals (investment)'!$C:$C,'[1]Deals (investment)'!$B:$B,$A1326,'[1]Deals (investment)'!$V:$V,BD$1)</f>
        <v>#VALUE!</v>
      </c>
      <c r="BE1326" s="17" t="e">
        <f>SUMIFS('[1]Deals (investment)'!$C:$C,'[1]Deals (investment)'!$B:$B,$A1326,'[1]Deals (investment)'!$V:$V,BE$1)</f>
        <v>#VALUE!</v>
      </c>
      <c r="BF1326" s="17" t="e">
        <f>SUMIFS('[1]Deals (investment)'!$C:$C,'[1]Deals (investment)'!$B:$B,$A1326,'[1]Deals (investment)'!$V:$V,BF$1)</f>
        <v>#VALUE!</v>
      </c>
      <c r="BG1326" s="17" t="e">
        <f>SUMIFS('[1]Deals (investment)'!$C:$C,'[1]Deals (investment)'!$B:$B,$A1326,'[1]Deals (investment)'!$V:$V,BG$1)</f>
        <v>#VALUE!</v>
      </c>
      <c r="BH1326" s="17" t="e">
        <f>SUMIFS('[1]Deals (investment)'!$C:$C,'[1]Deals (investment)'!$B:$B,$A1326,'[1]Deals (investment)'!$V:$V,BH$1)</f>
        <v>#VALUE!</v>
      </c>
      <c r="BI1326" s="17" t="e">
        <f>SUMIFS('[1]Deals (investment)'!$C:$C,'[1]Deals (investment)'!$B:$B,$A1326,'[1]Deals (investment)'!$V:$V,BI$1)</f>
        <v>#VALUE!</v>
      </c>
      <c r="BJ1326" s="17" t="e">
        <f>SUMIFS('[1]Deals (investment)'!$C:$C,'[1]Deals (investment)'!$B:$B,$A1326,'[1]Deals (investment)'!$V:$V,BJ$1)</f>
        <v>#VALUE!</v>
      </c>
      <c r="BK1326" s="17" t="e">
        <f>SUMIFS('[1]Deals (investment)'!$C:$C,'[1]Deals (investment)'!$B:$B,$A1326,'[1]Deals (investment)'!$V:$V,BK$1)</f>
        <v>#VALUE!</v>
      </c>
      <c r="BL1326" s="17" t="e">
        <f>SUMIFS('[1]Deals (investment)'!$C:$C,'[1]Deals (investment)'!$B:$B,$A1326,'[1]Deals (investment)'!$V:$V,BL$1)</f>
        <v>#VALUE!</v>
      </c>
      <c r="BM1326" s="17" t="e">
        <f>SUMIFS('[1]Deals (investment)'!$C:$C,'[1]Deals (investment)'!$B:$B,$A1326,'[1]Deals (investment)'!$V:$V,BM$1)</f>
        <v>#VALUE!</v>
      </c>
      <c r="BN1326" s="15"/>
      <c r="BO1326" s="15"/>
      <c r="BP1326" s="22"/>
      <c r="BQ1326" s="15"/>
      <c r="BR1326" s="15"/>
      <c r="BS1326" s="15"/>
      <c r="BT1326" s="15"/>
      <c r="BU1326" s="15"/>
      <c r="BV1326" s="15"/>
      <c r="BW1326" s="15"/>
      <c r="BX1326" s="15"/>
      <c r="BY1326" s="15"/>
      <c r="BZ1326" s="15"/>
      <c r="CA1326" s="15"/>
      <c r="CB1326" s="15"/>
      <c r="CC1326" s="15"/>
      <c r="CD1326" s="15" t="str">
        <f t="shared" si="195"/>
        <v>NekktaActive</v>
      </c>
      <c r="CE1326" s="15"/>
      <c r="CF1326" s="15"/>
      <c r="CG1326" s="15"/>
      <c r="CH1326" s="15"/>
      <c r="CI1326" s="15"/>
      <c r="CJ1326" s="15"/>
    </row>
    <row r="1327" spans="1:88" ht="12.75">
      <c r="A1327" s="15" t="s">
        <v>8843</v>
      </c>
      <c r="B1327" s="15" t="s">
        <v>8844</v>
      </c>
      <c r="C1327" s="15" t="s">
        <v>58</v>
      </c>
      <c r="D1327" s="16">
        <v>1982</v>
      </c>
      <c r="E1327" s="15" t="s">
        <v>8845</v>
      </c>
      <c r="F1327" s="15"/>
      <c r="G1327" s="15"/>
      <c r="H1327" s="15"/>
      <c r="I1327" s="15"/>
      <c r="J1327" s="15"/>
      <c r="K1327" s="17" t="e">
        <f t="shared" si="178"/>
        <v>#VALUE!</v>
      </c>
      <c r="L1327" s="15"/>
      <c r="M1327" s="18" t="e">
        <f t="shared" si="166"/>
        <v>#VALUE!</v>
      </c>
      <c r="N1327" s="15"/>
      <c r="O1327" s="15"/>
      <c r="P1327" s="15"/>
      <c r="Q1327" s="15"/>
      <c r="R1327" s="15"/>
      <c r="S1327" s="19"/>
      <c r="T1327" s="15"/>
      <c r="U1327" s="17"/>
      <c r="V1327" s="15" t="s">
        <v>8846</v>
      </c>
      <c r="W1327" s="15"/>
      <c r="X1327" s="15" t="s">
        <v>404</v>
      </c>
      <c r="Y1327" s="15" t="s">
        <v>8847</v>
      </c>
      <c r="AB1327" s="20"/>
      <c r="AC1327" s="21" t="s">
        <v>8848</v>
      </c>
      <c r="AD1327" s="21" t="s">
        <v>8849</v>
      </c>
      <c r="AE1327" s="21" t="s">
        <v>8850</v>
      </c>
      <c r="AF1327" s="21" t="s">
        <v>8851</v>
      </c>
      <c r="AG1327" s="22">
        <f t="shared" si="196"/>
        <v>0.41935483870967744</v>
      </c>
      <c r="AH1327" s="15" t="str">
        <f t="shared" si="190"/>
        <v/>
      </c>
      <c r="AI1327" s="22" t="e">
        <f>VLOOKUP(A1327,'[1]Deals (investment)'!$B$2:$Z$1497,1,FALSE)</f>
        <v>#N/A</v>
      </c>
      <c r="AJ1327" s="22" t="e">
        <f>VLOOKUP(A1327,'[1]Deals (investment)'!$B$2:$Z$870,15,FALSE)</f>
        <v>#N/A</v>
      </c>
      <c r="AK1327" s="17" t="e">
        <f>VLOOKUP(A1327,'[1]Deals (Exits)'!B:B,1,FALSE)</f>
        <v>#N/A</v>
      </c>
      <c r="AL1327" s="23" t="e">
        <f>VLOOKUP(G1327,[1]Lookups!$V$3:$Y$197,4,FALSE)</f>
        <v>#N/A</v>
      </c>
      <c r="AM1327" s="17" t="str">
        <f>VLOOKUP(X1327,[1]Lookups!$B$3:$C$200,2,FALSE)</f>
        <v>Other Technologies &amp; Information Technology</v>
      </c>
      <c r="AN1327" s="17" t="e">
        <f>VLOOKUP(R1327,[1]Lookups!$H$3:$I$69,2,FALSE)</f>
        <v>#N/A</v>
      </c>
      <c r="AO1327" s="17" t="e">
        <f>VLOOKUP(T1327,[1]Lookups!$H$3:$I$69,2,FALSE)</f>
        <v>#N/A</v>
      </c>
      <c r="AP1327" s="17" t="e">
        <f>VLOOKUP(AN1327,[1]Lookups!$N$3:$O$11,2,FALSE)</f>
        <v>#N/A</v>
      </c>
      <c r="AQ1327" s="18" t="e">
        <f>COUNTIFS('[1]Deals (investment)'!$B:$B,$A1327)</f>
        <v>#VALUE!</v>
      </c>
      <c r="AR1327" s="18" t="e">
        <f>COUNTIFS('[1]Deals (investment)'!$B:$B,$A1327,'[1]Deals (investment)'!$T:$T,$AW$1)+COUNTIFS('[1]Deals (investment)'!$B:$B,$A1327,'[1]Deals (investment)'!$T:$T,$AX$1)+COUNTIFS('[1]Deals (investment)'!$B:$B,$A1327,'[1]Deals (investment)'!$T:$T,$AY$1)</f>
        <v>#VALUE!</v>
      </c>
      <c r="AS1327" s="17" t="e">
        <f>SUMIFS('[1]Deals (investment)'!$C:$C,'[1]Deals (investment)'!$B:$B,$A1327)</f>
        <v>#VALUE!</v>
      </c>
      <c r="AT1327" s="17" t="e">
        <f t="shared" si="179"/>
        <v>#VALUE!</v>
      </c>
      <c r="AU1327" s="18" t="e">
        <f>COUNTIF('[1]Deals (Exits)'!$B:$B,A1327)</f>
        <v>#VALUE!</v>
      </c>
      <c r="AV1327" s="17" t="e">
        <f>SUMIFS('[1]Deals (investment)'!$C:$C,'[1]Deals (investment)'!$B:$B,$A1327,'[1]Deals (investment)'!$T:$T,AV$1)</f>
        <v>#VALUE!</v>
      </c>
      <c r="AW1327" s="17" t="e">
        <f>SUMIFS('[1]Deals (investment)'!$C:$C,'[1]Deals (investment)'!$B:$B,$A1327,'[1]Deals (investment)'!$T:$T,AW$1)</f>
        <v>#VALUE!</v>
      </c>
      <c r="AX1327" s="17" t="e">
        <f>SUMIFS('[1]Deals (investment)'!$C:$C,'[1]Deals (investment)'!$B:$B,$A1327,'[1]Deals (investment)'!$T:$T,AX$1)</f>
        <v>#VALUE!</v>
      </c>
      <c r="AY1327" s="17" t="e">
        <f>SUMIFS('[1]Deals (investment)'!$C:$C,'[1]Deals (investment)'!$B:$B,$A1327,'[1]Deals (investment)'!$T:$T,AY$1)</f>
        <v>#VALUE!</v>
      </c>
      <c r="AZ1327" s="17" t="e">
        <f>SUMIFS('[1]Deals (investment)'!$C:$C,'[1]Deals (investment)'!$B:$B,$A1327,'[1]Deals (investment)'!$T:$T,AZ$1)</f>
        <v>#VALUE!</v>
      </c>
      <c r="BA1327" s="17" t="e">
        <f>SUMIFS('[1]Deals (investment)'!$C:$C,'[1]Deals (investment)'!$B:$B,$A1327,'[1]Deals (investment)'!$T:$T,BA$1)</f>
        <v>#VALUE!</v>
      </c>
      <c r="BB1327" s="17" t="e">
        <f>SUMIFS('[1]Deals (investment)'!$C:$C,'[1]Deals (investment)'!$B:$B,$A1327,'[1]Deals (investment)'!$T:$T,BB$1)</f>
        <v>#VALUE!</v>
      </c>
      <c r="BC1327" s="17" t="e">
        <f>SUMIFS('[1]Deals (Exits)'!$C:$C,'[1]Deals (Exits)'!$B:$B,$A1327)</f>
        <v>#VALUE!</v>
      </c>
      <c r="BD1327" s="17" t="e">
        <f>SUMIFS('[1]Deals (investment)'!$C:$C,'[1]Deals (investment)'!$B:$B,$A1327,'[1]Deals (investment)'!$V:$V,BD$1)</f>
        <v>#VALUE!</v>
      </c>
      <c r="BE1327" s="17" t="e">
        <f>SUMIFS('[1]Deals (investment)'!$C:$C,'[1]Deals (investment)'!$B:$B,$A1327,'[1]Deals (investment)'!$V:$V,BE$1)</f>
        <v>#VALUE!</v>
      </c>
      <c r="BF1327" s="17" t="e">
        <f>SUMIFS('[1]Deals (investment)'!$C:$C,'[1]Deals (investment)'!$B:$B,$A1327,'[1]Deals (investment)'!$V:$V,BF$1)</f>
        <v>#VALUE!</v>
      </c>
      <c r="BG1327" s="17" t="e">
        <f>SUMIFS('[1]Deals (investment)'!$C:$C,'[1]Deals (investment)'!$B:$B,$A1327,'[1]Deals (investment)'!$V:$V,BG$1)</f>
        <v>#VALUE!</v>
      </c>
      <c r="BH1327" s="17" t="e">
        <f>SUMIFS('[1]Deals (investment)'!$C:$C,'[1]Deals (investment)'!$B:$B,$A1327,'[1]Deals (investment)'!$V:$V,BH$1)</f>
        <v>#VALUE!</v>
      </c>
      <c r="BI1327" s="17" t="e">
        <f>SUMIFS('[1]Deals (investment)'!$C:$C,'[1]Deals (investment)'!$B:$B,$A1327,'[1]Deals (investment)'!$V:$V,BI$1)</f>
        <v>#VALUE!</v>
      </c>
      <c r="BJ1327" s="17" t="e">
        <f>SUMIFS('[1]Deals (investment)'!$C:$C,'[1]Deals (investment)'!$B:$B,$A1327,'[1]Deals (investment)'!$V:$V,BJ$1)</f>
        <v>#VALUE!</v>
      </c>
      <c r="BK1327" s="17" t="e">
        <f>SUMIFS('[1]Deals (investment)'!$C:$C,'[1]Deals (investment)'!$B:$B,$A1327,'[1]Deals (investment)'!$V:$V,BK$1)</f>
        <v>#VALUE!</v>
      </c>
      <c r="BL1327" s="17" t="e">
        <f>SUMIFS('[1]Deals (investment)'!$C:$C,'[1]Deals (investment)'!$B:$B,$A1327,'[1]Deals (investment)'!$V:$V,BL$1)</f>
        <v>#VALUE!</v>
      </c>
      <c r="BM1327" s="17" t="e">
        <f>SUMIFS('[1]Deals (investment)'!$C:$C,'[1]Deals (investment)'!$B:$B,$A1327,'[1]Deals (investment)'!$V:$V,BM$1)</f>
        <v>#VALUE!</v>
      </c>
      <c r="BN1327" s="15"/>
      <c r="BO1327" s="15"/>
      <c r="BP1327" s="22"/>
      <c r="BQ1327" s="15"/>
      <c r="BR1327" s="15"/>
      <c r="BS1327" s="15"/>
      <c r="BT1327" s="15"/>
      <c r="BU1327" s="15"/>
      <c r="BV1327" s="15"/>
      <c r="BW1327" s="15"/>
      <c r="BX1327" s="15"/>
      <c r="BY1327" s="15"/>
      <c r="BZ1327" s="15"/>
      <c r="CA1327" s="15"/>
      <c r="CB1327" s="15"/>
      <c r="CC1327" s="15"/>
      <c r="CD1327" s="15" t="str">
        <f t="shared" si="195"/>
        <v>NextThere’s a certain type of person that thrives at Next. The ones who are excited about what they can do with their creativity. What they can do with their workActive</v>
      </c>
      <c r="CE1327" s="15"/>
      <c r="CF1327" s="15"/>
      <c r="CG1327" s="15"/>
      <c r="CH1327" s="15"/>
      <c r="CI1327" s="15"/>
      <c r="CJ1327" s="15"/>
    </row>
    <row r="1328" spans="1:88" ht="12.75">
      <c r="A1328" s="15" t="s">
        <v>8852</v>
      </c>
      <c r="B1328" s="15" t="s">
        <v>8853</v>
      </c>
      <c r="C1328" s="15" t="s">
        <v>58</v>
      </c>
      <c r="D1328" s="16">
        <v>2015</v>
      </c>
      <c r="E1328" s="15" t="s">
        <v>117</v>
      </c>
      <c r="F1328" s="15"/>
      <c r="G1328" s="15" t="s">
        <v>118</v>
      </c>
      <c r="H1328" s="15"/>
      <c r="I1328" s="15" t="s">
        <v>118</v>
      </c>
      <c r="J1328" s="15"/>
      <c r="K1328" s="17" t="e">
        <f t="shared" si="178"/>
        <v>#VALUE!</v>
      </c>
      <c r="L1328" s="15"/>
      <c r="M1328" s="18" t="e">
        <f t="shared" si="166"/>
        <v>#VALUE!</v>
      </c>
      <c r="N1328" s="15"/>
      <c r="O1328" s="15"/>
      <c r="P1328" s="15"/>
      <c r="Q1328" s="24" t="e">
        <f ca="1">_xludf.MAXIFS('[1]Deals (investment)'!A:A,'[1]Deals (investment)'!B:B,A1328)</f>
        <v>#NAME?</v>
      </c>
      <c r="R1328" s="15" t="s">
        <v>92</v>
      </c>
      <c r="S1328" s="19" t="s">
        <v>144</v>
      </c>
      <c r="T1328" s="15" t="s">
        <v>312</v>
      </c>
      <c r="U1328" s="17" t="s">
        <v>312</v>
      </c>
      <c r="V1328" s="15" t="s">
        <v>8854</v>
      </c>
      <c r="W1328" s="15"/>
      <c r="X1328" s="15" t="s">
        <v>2306</v>
      </c>
      <c r="Y1328" s="15" t="s">
        <v>4663</v>
      </c>
      <c r="AB1328" s="32">
        <v>43506</v>
      </c>
      <c r="AC1328" s="21" t="s">
        <v>8855</v>
      </c>
      <c r="AD1328" s="21" t="s">
        <v>8856</v>
      </c>
      <c r="AE1328" s="21" t="s">
        <v>8857</v>
      </c>
      <c r="AF1328" s="21" t="s">
        <v>8858</v>
      </c>
      <c r="AG1328" s="22">
        <f t="shared" ca="1" si="196"/>
        <v>0.67741935483870963</v>
      </c>
      <c r="AH1328" s="15" t="e">
        <f t="shared" si="190"/>
        <v>#VALUE!</v>
      </c>
      <c r="AI1328" s="22" t="str">
        <f>VLOOKUP(A1328,'[1]Deals (investment)'!$B$2:$Z$1497,1,FALSE)</f>
        <v>Netwookie</v>
      </c>
      <c r="AJ1328" s="22">
        <f>VLOOKUP(A1328,'[1]Deals (investment)'!$B$2:$Z$870,15,FALSE)</f>
        <v>0</v>
      </c>
      <c r="AK1328" s="17" t="e">
        <f>VLOOKUP(A1328,'[1]Deals (Exits)'!B:B,1,FALSE)</f>
        <v>#N/A</v>
      </c>
      <c r="AL1328" s="23">
        <f>VLOOKUP(G1328,[1]Lookups!$V$3:$Y$197,4,FALSE)</f>
        <v>0</v>
      </c>
      <c r="AM1328" s="17" t="str">
        <f>VLOOKUP(X1328,[1]Lookups!$B$3:$C$200,2,FALSE)</f>
        <v>Media &amp; Entertainment</v>
      </c>
      <c r="AN1328" s="17" t="str">
        <f>VLOOKUP(R1328,[1]Lookups!$H$3:$I$69,2,FALSE)</f>
        <v>4. Late Venture</v>
      </c>
      <c r="AO1328" s="17" t="e">
        <f>VLOOKUP(T1328,[1]Lookups!$H$3:$I$69,2,FALSE)</f>
        <v>#N/A</v>
      </c>
      <c r="AP1328" s="17" t="str">
        <f>VLOOKUP(AN1328,[1]Lookups!$N$3:$O$11,2,FALSE)</f>
        <v>Growth</v>
      </c>
      <c r="AQ1328" s="18" t="e">
        <f>COUNTIFS('[1]Deals (investment)'!$B:$B,$A1328)</f>
        <v>#VALUE!</v>
      </c>
      <c r="AR1328" s="18" t="e">
        <f>COUNTIFS('[1]Deals (investment)'!$B:$B,$A1328,'[1]Deals (investment)'!$T:$T,$AW$1)+COUNTIFS('[1]Deals (investment)'!$B:$B,$A1328,'[1]Deals (investment)'!$T:$T,$AX$1)+COUNTIFS('[1]Deals (investment)'!$B:$B,$A1328,'[1]Deals (investment)'!$T:$T,$AY$1)</f>
        <v>#VALUE!</v>
      </c>
      <c r="AS1328" s="17" t="e">
        <f>SUMIFS('[1]Deals (investment)'!$C:$C,'[1]Deals (investment)'!$B:$B,$A1328)</f>
        <v>#VALUE!</v>
      </c>
      <c r="AT1328" s="17" t="e">
        <f t="shared" si="179"/>
        <v>#VALUE!</v>
      </c>
      <c r="AU1328" s="18" t="e">
        <f>COUNTIF('[1]Deals (Exits)'!$B:$B,A1328)</f>
        <v>#VALUE!</v>
      </c>
      <c r="AV1328" s="17" t="e">
        <f>SUMIFS('[1]Deals (investment)'!$C:$C,'[1]Deals (investment)'!$B:$B,$A1328,'[1]Deals (investment)'!$T:$T,AV$1)</f>
        <v>#VALUE!</v>
      </c>
      <c r="AW1328" s="17" t="e">
        <f>SUMIFS('[1]Deals (investment)'!$C:$C,'[1]Deals (investment)'!$B:$B,$A1328,'[1]Deals (investment)'!$T:$T,AW$1)</f>
        <v>#VALUE!</v>
      </c>
      <c r="AX1328" s="17" t="e">
        <f>SUMIFS('[1]Deals (investment)'!$C:$C,'[1]Deals (investment)'!$B:$B,$A1328,'[1]Deals (investment)'!$T:$T,AX$1)</f>
        <v>#VALUE!</v>
      </c>
      <c r="AY1328" s="17" t="e">
        <f>SUMIFS('[1]Deals (investment)'!$C:$C,'[1]Deals (investment)'!$B:$B,$A1328,'[1]Deals (investment)'!$T:$T,AY$1)</f>
        <v>#VALUE!</v>
      </c>
      <c r="AZ1328" s="17" t="e">
        <f>SUMIFS('[1]Deals (investment)'!$C:$C,'[1]Deals (investment)'!$B:$B,$A1328,'[1]Deals (investment)'!$T:$T,AZ$1)</f>
        <v>#VALUE!</v>
      </c>
      <c r="BA1328" s="17" t="e">
        <f>SUMIFS('[1]Deals (investment)'!$C:$C,'[1]Deals (investment)'!$B:$B,$A1328,'[1]Deals (investment)'!$T:$T,BA$1)</f>
        <v>#VALUE!</v>
      </c>
      <c r="BB1328" s="17" t="e">
        <f>SUMIFS('[1]Deals (investment)'!$C:$C,'[1]Deals (investment)'!$B:$B,$A1328,'[1]Deals (investment)'!$T:$T,BB$1)</f>
        <v>#VALUE!</v>
      </c>
      <c r="BC1328" s="17" t="e">
        <f>SUMIFS('[1]Deals (Exits)'!$C:$C,'[1]Deals (Exits)'!$B:$B,$A1328)</f>
        <v>#VALUE!</v>
      </c>
      <c r="BD1328" s="17" t="e">
        <f>SUMIFS('[1]Deals (investment)'!$C:$C,'[1]Deals (investment)'!$B:$B,$A1328,'[1]Deals (investment)'!$V:$V,BD$1)</f>
        <v>#VALUE!</v>
      </c>
      <c r="BE1328" s="17" t="e">
        <f>SUMIFS('[1]Deals (investment)'!$C:$C,'[1]Deals (investment)'!$B:$B,$A1328,'[1]Deals (investment)'!$V:$V,BE$1)</f>
        <v>#VALUE!</v>
      </c>
      <c r="BF1328" s="17" t="e">
        <f>SUMIFS('[1]Deals (investment)'!$C:$C,'[1]Deals (investment)'!$B:$B,$A1328,'[1]Deals (investment)'!$V:$V,BF$1)</f>
        <v>#VALUE!</v>
      </c>
      <c r="BG1328" s="17" t="e">
        <f>SUMIFS('[1]Deals (investment)'!$C:$C,'[1]Deals (investment)'!$B:$B,$A1328,'[1]Deals (investment)'!$V:$V,BG$1)</f>
        <v>#VALUE!</v>
      </c>
      <c r="BH1328" s="17" t="e">
        <f>SUMIFS('[1]Deals (investment)'!$C:$C,'[1]Deals (investment)'!$B:$B,$A1328,'[1]Deals (investment)'!$V:$V,BH$1)</f>
        <v>#VALUE!</v>
      </c>
      <c r="BI1328" s="17" t="e">
        <f>SUMIFS('[1]Deals (investment)'!$C:$C,'[1]Deals (investment)'!$B:$B,$A1328,'[1]Deals (investment)'!$V:$V,BI$1)</f>
        <v>#VALUE!</v>
      </c>
      <c r="BJ1328" s="17" t="e">
        <f>SUMIFS('[1]Deals (investment)'!$C:$C,'[1]Deals (investment)'!$B:$B,$A1328,'[1]Deals (investment)'!$V:$V,BJ$1)</f>
        <v>#VALUE!</v>
      </c>
      <c r="BK1328" s="17" t="e">
        <f>SUMIFS('[1]Deals (investment)'!$C:$C,'[1]Deals (investment)'!$B:$B,$A1328,'[1]Deals (investment)'!$V:$V,BK$1)</f>
        <v>#VALUE!</v>
      </c>
      <c r="BL1328" s="17" t="e">
        <f>SUMIFS('[1]Deals (investment)'!$C:$C,'[1]Deals (investment)'!$B:$B,$A1328,'[1]Deals (investment)'!$V:$V,BL$1)</f>
        <v>#VALUE!</v>
      </c>
      <c r="BM1328" s="17" t="e">
        <f>SUMIFS('[1]Deals (investment)'!$C:$C,'[1]Deals (investment)'!$B:$B,$A1328,'[1]Deals (investment)'!$V:$V,BM$1)</f>
        <v>#VALUE!</v>
      </c>
      <c r="BN1328" s="15"/>
      <c r="BO1328" s="15"/>
      <c r="BP1328" s="22"/>
      <c r="BQ1328" s="15"/>
      <c r="BR1328" s="15"/>
      <c r="BS1328" s="15"/>
      <c r="BT1328" s="15"/>
      <c r="BU1328" s="15"/>
      <c r="BV1328" s="15"/>
      <c r="BW1328" s="15"/>
      <c r="BX1328" s="15"/>
      <c r="BY1328" s="15"/>
      <c r="BZ1328" s="15"/>
      <c r="CA1328" s="15"/>
      <c r="CB1328" s="15"/>
      <c r="CC1328" s="15"/>
      <c r="CD1328" s="15" t="str">
        <f t="shared" si="195"/>
        <v>NetwookieNetwookie addresses the challenges faced by the informal sector to access jobs. These are skilled workers with no formal background, who due to lack of transparency and trust face high entry barriers to engage in job opportunities. Globally over 2.4 billion people are affected daily. In Kenya alone the informal economy is 77% of the total labour force, equivalent to 11.8 million people, and makes out 40% of the countries GDP. The market we seek to address is over 2 billion EUR in revenue for Kenya alone.Active</v>
      </c>
      <c r="CE1328" s="15"/>
      <c r="CF1328" s="15"/>
      <c r="CG1328" s="15"/>
      <c r="CH1328" s="15"/>
      <c r="CI1328" s="15"/>
      <c r="CJ1328" s="15"/>
    </row>
    <row r="1329" spans="1:88" ht="12.75">
      <c r="A1329" s="15" t="s">
        <v>8859</v>
      </c>
      <c r="B1329" s="15" t="s">
        <v>8860</v>
      </c>
      <c r="C1329" s="15" t="s">
        <v>58</v>
      </c>
      <c r="D1329" s="16">
        <v>2014</v>
      </c>
      <c r="E1329" s="15" t="s">
        <v>666</v>
      </c>
      <c r="F1329" s="15"/>
      <c r="G1329" s="15"/>
      <c r="H1329" s="15"/>
      <c r="I1329" s="15"/>
      <c r="J1329" s="15"/>
      <c r="K1329" s="17" t="e">
        <f t="shared" si="178"/>
        <v>#VALUE!</v>
      </c>
      <c r="L1329" s="15"/>
      <c r="M1329" s="18" t="e">
        <f t="shared" si="166"/>
        <v>#VALUE!</v>
      </c>
      <c r="N1329" s="15"/>
      <c r="O1329" s="15"/>
      <c r="P1329" s="15"/>
      <c r="Q1329" s="15"/>
      <c r="R1329" s="15"/>
      <c r="S1329" s="19"/>
      <c r="T1329" s="15"/>
      <c r="U1329" s="17"/>
      <c r="V1329" s="15" t="s">
        <v>8861</v>
      </c>
      <c r="W1329" s="15"/>
      <c r="X1329" s="15" t="s">
        <v>294</v>
      </c>
      <c r="Y1329" s="15" t="s">
        <v>8862</v>
      </c>
      <c r="AB1329" s="20"/>
      <c r="AC1329" s="21" t="s">
        <v>8863</v>
      </c>
      <c r="AD1329" s="21" t="s">
        <v>8864</v>
      </c>
      <c r="AE1329" s="21" t="s">
        <v>8865</v>
      </c>
      <c r="AF1329" s="21" t="s">
        <v>8866</v>
      </c>
      <c r="AG1329" s="22">
        <f t="shared" si="196"/>
        <v>0.41935483870967744</v>
      </c>
      <c r="AH1329" s="15" t="str">
        <f t="shared" si="190"/>
        <v/>
      </c>
      <c r="AI1329" s="22" t="e">
        <f>VLOOKUP(A1329,'[1]Deals (investment)'!$B$2:$Z$1497,1,FALSE)</f>
        <v>#N/A</v>
      </c>
      <c r="AJ1329" s="22" t="e">
        <f>VLOOKUP(A1329,'[1]Deals (investment)'!$B$2:$Z$870,15,FALSE)</f>
        <v>#N/A</v>
      </c>
      <c r="AK1329" s="17" t="e">
        <f>VLOOKUP(A1329,'[1]Deals (Exits)'!B:B,1,FALSE)</f>
        <v>#N/A</v>
      </c>
      <c r="AL1329" s="23" t="e">
        <f>VLOOKUP(G1329,[1]Lookups!$V$3:$Y$197,4,FALSE)</f>
        <v>#N/A</v>
      </c>
      <c r="AM1329" s="17" t="str">
        <f>VLOOKUP(X1329,[1]Lookups!$B$3:$C$200,2,FALSE)</f>
        <v>Health &amp; Pharmaceuticals</v>
      </c>
      <c r="AN1329" s="17" t="e">
        <f>VLOOKUP(R1329,[1]Lookups!$H$3:$I$69,2,FALSE)</f>
        <v>#N/A</v>
      </c>
      <c r="AO1329" s="17" t="e">
        <f>VLOOKUP(T1329,[1]Lookups!$H$3:$I$69,2,FALSE)</f>
        <v>#N/A</v>
      </c>
      <c r="AP1329" s="17" t="e">
        <f>VLOOKUP(AN1329,[1]Lookups!$N$3:$O$11,2,FALSE)</f>
        <v>#N/A</v>
      </c>
      <c r="AQ1329" s="18" t="e">
        <f>COUNTIFS('[1]Deals (investment)'!$B:$B,$A1329)</f>
        <v>#VALUE!</v>
      </c>
      <c r="AR1329" s="18" t="e">
        <f>COUNTIFS('[1]Deals (investment)'!$B:$B,$A1329,'[1]Deals (investment)'!$T:$T,$AW$1)+COUNTIFS('[1]Deals (investment)'!$B:$B,$A1329,'[1]Deals (investment)'!$T:$T,$AX$1)+COUNTIFS('[1]Deals (investment)'!$B:$B,$A1329,'[1]Deals (investment)'!$T:$T,$AY$1)</f>
        <v>#VALUE!</v>
      </c>
      <c r="AS1329" s="17" t="e">
        <f>SUMIFS('[1]Deals (investment)'!$C:$C,'[1]Deals (investment)'!$B:$B,$A1329)</f>
        <v>#VALUE!</v>
      </c>
      <c r="AT1329" s="17" t="e">
        <f t="shared" si="179"/>
        <v>#VALUE!</v>
      </c>
      <c r="AU1329" s="18" t="e">
        <f>COUNTIF('[1]Deals (Exits)'!$B:$B,A1329)</f>
        <v>#VALUE!</v>
      </c>
      <c r="AV1329" s="17" t="e">
        <f>SUMIFS('[1]Deals (investment)'!$C:$C,'[1]Deals (investment)'!$B:$B,$A1329,'[1]Deals (investment)'!$T:$T,AV$1)</f>
        <v>#VALUE!</v>
      </c>
      <c r="AW1329" s="17" t="e">
        <f>SUMIFS('[1]Deals (investment)'!$C:$C,'[1]Deals (investment)'!$B:$B,$A1329,'[1]Deals (investment)'!$T:$T,AW$1)</f>
        <v>#VALUE!</v>
      </c>
      <c r="AX1329" s="17" t="e">
        <f>SUMIFS('[1]Deals (investment)'!$C:$C,'[1]Deals (investment)'!$B:$B,$A1329,'[1]Deals (investment)'!$T:$T,AX$1)</f>
        <v>#VALUE!</v>
      </c>
      <c r="AY1329" s="17" t="e">
        <f>SUMIFS('[1]Deals (investment)'!$C:$C,'[1]Deals (investment)'!$B:$B,$A1329,'[1]Deals (investment)'!$T:$T,AY$1)</f>
        <v>#VALUE!</v>
      </c>
      <c r="AZ1329" s="17" t="e">
        <f>SUMIFS('[1]Deals (investment)'!$C:$C,'[1]Deals (investment)'!$B:$B,$A1329,'[1]Deals (investment)'!$T:$T,AZ$1)</f>
        <v>#VALUE!</v>
      </c>
      <c r="BA1329" s="17" t="e">
        <f>SUMIFS('[1]Deals (investment)'!$C:$C,'[1]Deals (investment)'!$B:$B,$A1329,'[1]Deals (investment)'!$T:$T,BA$1)</f>
        <v>#VALUE!</v>
      </c>
      <c r="BB1329" s="17" t="e">
        <f>SUMIFS('[1]Deals (investment)'!$C:$C,'[1]Deals (investment)'!$B:$B,$A1329,'[1]Deals (investment)'!$T:$T,BB$1)</f>
        <v>#VALUE!</v>
      </c>
      <c r="BC1329" s="17" t="e">
        <f>SUMIFS('[1]Deals (Exits)'!$C:$C,'[1]Deals (Exits)'!$B:$B,$A1329)</f>
        <v>#VALUE!</v>
      </c>
      <c r="BD1329" s="17" t="e">
        <f>SUMIFS('[1]Deals (investment)'!$C:$C,'[1]Deals (investment)'!$B:$B,$A1329,'[1]Deals (investment)'!$V:$V,BD$1)</f>
        <v>#VALUE!</v>
      </c>
      <c r="BE1329" s="17" t="e">
        <f>SUMIFS('[1]Deals (investment)'!$C:$C,'[1]Deals (investment)'!$B:$B,$A1329,'[1]Deals (investment)'!$V:$V,BE$1)</f>
        <v>#VALUE!</v>
      </c>
      <c r="BF1329" s="17" t="e">
        <f>SUMIFS('[1]Deals (investment)'!$C:$C,'[1]Deals (investment)'!$B:$B,$A1329,'[1]Deals (investment)'!$V:$V,BF$1)</f>
        <v>#VALUE!</v>
      </c>
      <c r="BG1329" s="17" t="e">
        <f>SUMIFS('[1]Deals (investment)'!$C:$C,'[1]Deals (investment)'!$B:$B,$A1329,'[1]Deals (investment)'!$V:$V,BG$1)</f>
        <v>#VALUE!</v>
      </c>
      <c r="BH1329" s="17" t="e">
        <f>SUMIFS('[1]Deals (investment)'!$C:$C,'[1]Deals (investment)'!$B:$B,$A1329,'[1]Deals (investment)'!$V:$V,BH$1)</f>
        <v>#VALUE!</v>
      </c>
      <c r="BI1329" s="17" t="e">
        <f>SUMIFS('[1]Deals (investment)'!$C:$C,'[1]Deals (investment)'!$B:$B,$A1329,'[1]Deals (investment)'!$V:$V,BI$1)</f>
        <v>#VALUE!</v>
      </c>
      <c r="BJ1329" s="17" t="e">
        <f>SUMIFS('[1]Deals (investment)'!$C:$C,'[1]Deals (investment)'!$B:$B,$A1329,'[1]Deals (investment)'!$V:$V,BJ$1)</f>
        <v>#VALUE!</v>
      </c>
      <c r="BK1329" s="17" t="e">
        <f>SUMIFS('[1]Deals (investment)'!$C:$C,'[1]Deals (investment)'!$B:$B,$A1329,'[1]Deals (investment)'!$V:$V,BK$1)</f>
        <v>#VALUE!</v>
      </c>
      <c r="BL1329" s="17" t="e">
        <f>SUMIFS('[1]Deals (investment)'!$C:$C,'[1]Deals (investment)'!$B:$B,$A1329,'[1]Deals (investment)'!$V:$V,BL$1)</f>
        <v>#VALUE!</v>
      </c>
      <c r="BM1329" s="17" t="e">
        <f>SUMIFS('[1]Deals (investment)'!$C:$C,'[1]Deals (investment)'!$B:$B,$A1329,'[1]Deals (investment)'!$V:$V,BM$1)</f>
        <v>#VALUE!</v>
      </c>
      <c r="BN1329" s="15"/>
      <c r="BO1329" s="15"/>
      <c r="BP1329" s="22"/>
      <c r="BQ1329" s="15"/>
      <c r="BR1329" s="15"/>
      <c r="BS1329" s="15"/>
      <c r="BT1329" s="15"/>
      <c r="BU1329" s="15"/>
      <c r="BV1329" s="15"/>
      <c r="BW1329" s="15"/>
      <c r="BX1329" s="15"/>
      <c r="BY1329" s="15"/>
      <c r="BZ1329" s="15"/>
      <c r="CA1329" s="15"/>
      <c r="CB1329" s="15"/>
      <c r="CC1329" s="15"/>
      <c r="CD1329" s="15"/>
      <c r="CE1329" s="15"/>
      <c r="CF1329" s="15"/>
      <c r="CG1329" s="15"/>
      <c r="CH1329" s="15"/>
      <c r="CI1329" s="15"/>
      <c r="CJ1329" s="15"/>
    </row>
    <row r="1330" spans="1:88" ht="12.75">
      <c r="A1330" s="15" t="s">
        <v>8867</v>
      </c>
      <c r="B1330" s="15"/>
      <c r="C1330" s="15"/>
      <c r="D1330" s="16"/>
      <c r="E1330" s="15"/>
      <c r="F1330" s="15"/>
      <c r="G1330" s="15" t="s">
        <v>471</v>
      </c>
      <c r="H1330" s="15"/>
      <c r="I1330" s="15" t="s">
        <v>471</v>
      </c>
      <c r="J1330" s="15"/>
      <c r="K1330" s="17" t="e">
        <f t="shared" si="178"/>
        <v>#VALUE!</v>
      </c>
      <c r="L1330" s="15"/>
      <c r="M1330" s="18" t="e">
        <f t="shared" si="166"/>
        <v>#VALUE!</v>
      </c>
      <c r="N1330" s="15"/>
      <c r="O1330" s="15"/>
      <c r="P1330" s="15"/>
      <c r="Q1330" s="15"/>
      <c r="R1330" s="15"/>
      <c r="S1330" s="19"/>
      <c r="T1330" s="15"/>
      <c r="U1330" s="17"/>
      <c r="V1330" s="15"/>
      <c r="W1330" s="15"/>
      <c r="X1330" s="15" t="s">
        <v>8868</v>
      </c>
      <c r="Y1330" s="15"/>
      <c r="AB1330" s="20"/>
      <c r="AC1330" s="15"/>
      <c r="AD1330" s="15"/>
      <c r="AE1330" s="15"/>
      <c r="AF1330" s="15"/>
      <c r="AG1330" s="22">
        <f t="shared" si="196"/>
        <v>0.16129032258064516</v>
      </c>
      <c r="AH1330" s="15" t="str">
        <f t="shared" si="190"/>
        <v/>
      </c>
      <c r="AI1330" s="22" t="e">
        <f>VLOOKUP(A1330,'[1]Deals (investment)'!$B$2:$Z$1497,1,FALSE)</f>
        <v>#N/A</v>
      </c>
      <c r="AJ1330" s="22" t="e">
        <f>VLOOKUP(A1330,'[1]Deals (investment)'!$B$2:$Z$870,15,FALSE)</f>
        <v>#N/A</v>
      </c>
      <c r="AK1330" s="17" t="e">
        <f>VLOOKUP(A1330,'[1]Deals (Exits)'!B:B,1,FALSE)</f>
        <v>#N/A</v>
      </c>
      <c r="AL1330" s="23">
        <f>VLOOKUP(G1330,[1]Lookups!$V$3:$Y$197,4,FALSE)</f>
        <v>0</v>
      </c>
      <c r="AM1330" s="17" t="e">
        <f>VLOOKUP(X1330,[1]Lookups!$B$3:$C$200,2,FALSE)</f>
        <v>#N/A</v>
      </c>
      <c r="AN1330" s="17" t="e">
        <f>VLOOKUP(R1330,[1]Lookups!$H$3:$I$69,2,FALSE)</f>
        <v>#N/A</v>
      </c>
      <c r="AO1330" s="17" t="e">
        <f>VLOOKUP(T1330,[1]Lookups!$H$3:$I$69,2,FALSE)</f>
        <v>#N/A</v>
      </c>
      <c r="AP1330" s="17" t="e">
        <f>VLOOKUP(AN1330,[1]Lookups!$N$3:$O$11,2,FALSE)</f>
        <v>#N/A</v>
      </c>
      <c r="AQ1330" s="18" t="e">
        <f>COUNTIFS('[1]Deals (investment)'!$B:$B,$A1330)</f>
        <v>#VALUE!</v>
      </c>
      <c r="AR1330" s="18" t="e">
        <f>COUNTIFS('[1]Deals (investment)'!$B:$B,$A1330,'[1]Deals (investment)'!$T:$T,$AW$1)+COUNTIFS('[1]Deals (investment)'!$B:$B,$A1330,'[1]Deals (investment)'!$T:$T,$AX$1)+COUNTIFS('[1]Deals (investment)'!$B:$B,$A1330,'[1]Deals (investment)'!$T:$T,$AY$1)</f>
        <v>#VALUE!</v>
      </c>
      <c r="AS1330" s="17" t="e">
        <f>SUMIFS('[1]Deals (investment)'!$C:$C,'[1]Deals (investment)'!$B:$B,$A1330)</f>
        <v>#VALUE!</v>
      </c>
      <c r="AT1330" s="17" t="e">
        <f t="shared" si="179"/>
        <v>#VALUE!</v>
      </c>
      <c r="AU1330" s="18" t="e">
        <f>COUNTIF('[1]Deals (Exits)'!$B:$B,A1330)</f>
        <v>#VALUE!</v>
      </c>
      <c r="AV1330" s="17" t="e">
        <f>SUMIFS('[1]Deals (investment)'!$C:$C,'[1]Deals (investment)'!$B:$B,$A1330,'[1]Deals (investment)'!$T:$T,AV$1)</f>
        <v>#VALUE!</v>
      </c>
      <c r="AW1330" s="17" t="e">
        <f>SUMIFS('[1]Deals (investment)'!$C:$C,'[1]Deals (investment)'!$B:$B,$A1330,'[1]Deals (investment)'!$T:$T,AW$1)</f>
        <v>#VALUE!</v>
      </c>
      <c r="AX1330" s="17" t="e">
        <f>SUMIFS('[1]Deals (investment)'!$C:$C,'[1]Deals (investment)'!$B:$B,$A1330,'[1]Deals (investment)'!$T:$T,AX$1)</f>
        <v>#VALUE!</v>
      </c>
      <c r="AY1330" s="17" t="e">
        <f>SUMIFS('[1]Deals (investment)'!$C:$C,'[1]Deals (investment)'!$B:$B,$A1330,'[1]Deals (investment)'!$T:$T,AY$1)</f>
        <v>#VALUE!</v>
      </c>
      <c r="AZ1330" s="17" t="e">
        <f>SUMIFS('[1]Deals (investment)'!$C:$C,'[1]Deals (investment)'!$B:$B,$A1330,'[1]Deals (investment)'!$T:$T,AZ$1)</f>
        <v>#VALUE!</v>
      </c>
      <c r="BA1330" s="17" t="e">
        <f>SUMIFS('[1]Deals (investment)'!$C:$C,'[1]Deals (investment)'!$B:$B,$A1330,'[1]Deals (investment)'!$T:$T,BA$1)</f>
        <v>#VALUE!</v>
      </c>
      <c r="BB1330" s="17" t="e">
        <f>SUMIFS('[1]Deals (investment)'!$C:$C,'[1]Deals (investment)'!$B:$B,$A1330,'[1]Deals (investment)'!$T:$T,BB$1)</f>
        <v>#VALUE!</v>
      </c>
      <c r="BC1330" s="17" t="e">
        <f>SUMIFS('[1]Deals (Exits)'!$C:$C,'[1]Deals (Exits)'!$B:$B,$A1330)</f>
        <v>#VALUE!</v>
      </c>
      <c r="BD1330" s="17" t="e">
        <f>SUMIFS('[1]Deals (investment)'!$C:$C,'[1]Deals (investment)'!$B:$B,$A1330,'[1]Deals (investment)'!$V:$V,BD$1)</f>
        <v>#VALUE!</v>
      </c>
      <c r="BE1330" s="17" t="e">
        <f>SUMIFS('[1]Deals (investment)'!$C:$C,'[1]Deals (investment)'!$B:$B,$A1330,'[1]Deals (investment)'!$V:$V,BE$1)</f>
        <v>#VALUE!</v>
      </c>
      <c r="BF1330" s="17" t="e">
        <f>SUMIFS('[1]Deals (investment)'!$C:$C,'[1]Deals (investment)'!$B:$B,$A1330,'[1]Deals (investment)'!$V:$V,BF$1)</f>
        <v>#VALUE!</v>
      </c>
      <c r="BG1330" s="17" t="e">
        <f>SUMIFS('[1]Deals (investment)'!$C:$C,'[1]Deals (investment)'!$B:$B,$A1330,'[1]Deals (investment)'!$V:$V,BG$1)</f>
        <v>#VALUE!</v>
      </c>
      <c r="BH1330" s="17" t="e">
        <f>SUMIFS('[1]Deals (investment)'!$C:$C,'[1]Deals (investment)'!$B:$B,$A1330,'[1]Deals (investment)'!$V:$V,BH$1)</f>
        <v>#VALUE!</v>
      </c>
      <c r="BI1330" s="17" t="e">
        <f>SUMIFS('[1]Deals (investment)'!$C:$C,'[1]Deals (investment)'!$B:$B,$A1330,'[1]Deals (investment)'!$V:$V,BI$1)</f>
        <v>#VALUE!</v>
      </c>
      <c r="BJ1330" s="17" t="e">
        <f>SUMIFS('[1]Deals (investment)'!$C:$C,'[1]Deals (investment)'!$B:$B,$A1330,'[1]Deals (investment)'!$V:$V,BJ$1)</f>
        <v>#VALUE!</v>
      </c>
      <c r="BK1330" s="17" t="e">
        <f>SUMIFS('[1]Deals (investment)'!$C:$C,'[1]Deals (investment)'!$B:$B,$A1330,'[1]Deals (investment)'!$V:$V,BK$1)</f>
        <v>#VALUE!</v>
      </c>
      <c r="BL1330" s="17" t="e">
        <f>SUMIFS('[1]Deals (investment)'!$C:$C,'[1]Deals (investment)'!$B:$B,$A1330,'[1]Deals (investment)'!$V:$V,BL$1)</f>
        <v>#VALUE!</v>
      </c>
      <c r="BM1330" s="17" t="e">
        <f>SUMIFS('[1]Deals (investment)'!$C:$C,'[1]Deals (investment)'!$B:$B,$A1330,'[1]Deals (investment)'!$V:$V,BM$1)</f>
        <v>#VALUE!</v>
      </c>
      <c r="BN1330" s="15"/>
      <c r="BO1330" s="15"/>
      <c r="BP1330" s="22"/>
      <c r="BQ1330" s="15"/>
      <c r="BR1330" s="15"/>
      <c r="BS1330" s="15"/>
      <c r="BT1330" s="15"/>
      <c r="BU1330" s="15"/>
      <c r="BV1330" s="15"/>
      <c r="BW1330" s="15"/>
      <c r="BX1330" s="15"/>
      <c r="BY1330" s="15"/>
      <c r="BZ1330" s="15"/>
      <c r="CA1330" s="15"/>
      <c r="CB1330" s="15"/>
      <c r="CC1330" s="15"/>
      <c r="CD1330" s="15" t="str">
        <f t="shared" ref="CD1330:CD1335" si="197">CONCATENATE(A1330,B1330,C1330)</f>
        <v>Neza Reservations</v>
      </c>
      <c r="CE1330" s="15"/>
      <c r="CF1330" s="15"/>
      <c r="CG1330" s="15"/>
      <c r="CH1330" s="15"/>
      <c r="CI1330" s="15"/>
      <c r="CJ1330" s="15"/>
    </row>
    <row r="1331" spans="1:88" ht="12.75">
      <c r="A1331" s="15" t="s">
        <v>8869</v>
      </c>
      <c r="B1331" s="15" t="s">
        <v>8870</v>
      </c>
      <c r="C1331" s="15" t="s">
        <v>58</v>
      </c>
      <c r="D1331" s="16">
        <v>2016</v>
      </c>
      <c r="E1331" s="15" t="s">
        <v>8871</v>
      </c>
      <c r="F1331" s="15"/>
      <c r="G1331" s="15"/>
      <c r="H1331" s="15"/>
      <c r="I1331" s="15"/>
      <c r="J1331" s="15"/>
      <c r="K1331" s="17" t="e">
        <f t="shared" si="178"/>
        <v>#VALUE!</v>
      </c>
      <c r="L1331" s="15"/>
      <c r="M1331" s="18" t="e">
        <f t="shared" si="166"/>
        <v>#VALUE!</v>
      </c>
      <c r="N1331" s="15"/>
      <c r="O1331" s="15"/>
      <c r="P1331" s="15"/>
      <c r="Q1331" s="15"/>
      <c r="R1331" s="15"/>
      <c r="S1331" s="19"/>
      <c r="T1331" s="15"/>
      <c r="U1331" s="17"/>
      <c r="V1331" s="15" t="s">
        <v>8872</v>
      </c>
      <c r="W1331" s="15"/>
      <c r="X1331" s="15" t="s">
        <v>404</v>
      </c>
      <c r="Y1331" s="15" t="s">
        <v>3063</v>
      </c>
      <c r="AB1331" s="20"/>
      <c r="AC1331" s="21" t="s">
        <v>8873</v>
      </c>
      <c r="AD1331" s="21" t="s">
        <v>8874</v>
      </c>
      <c r="AE1331" s="15"/>
      <c r="AF1331" s="21" t="s">
        <v>8875</v>
      </c>
      <c r="AG1331" s="22">
        <f t="shared" si="196"/>
        <v>0.38709677419354838</v>
      </c>
      <c r="AH1331" s="15" t="str">
        <f t="shared" si="190"/>
        <v/>
      </c>
      <c r="AI1331" s="22" t="e">
        <f>VLOOKUP(A1331,'[1]Deals (investment)'!$B$2:$Z$1497,1,FALSE)</f>
        <v>#N/A</v>
      </c>
      <c r="AJ1331" s="22" t="e">
        <f>VLOOKUP(A1331,'[1]Deals (investment)'!$B$2:$Z$870,15,FALSE)</f>
        <v>#N/A</v>
      </c>
      <c r="AK1331" s="17" t="e">
        <f>VLOOKUP(A1331,'[1]Deals (Exits)'!B:B,1,FALSE)</f>
        <v>#N/A</v>
      </c>
      <c r="AL1331" s="23" t="e">
        <f>VLOOKUP(G1331,[1]Lookups!$V$3:$Y$197,4,FALSE)</f>
        <v>#N/A</v>
      </c>
      <c r="AM1331" s="17" t="str">
        <f>VLOOKUP(X1331,[1]Lookups!$B$3:$C$200,2,FALSE)</f>
        <v>Other Technologies &amp; Information Technology</v>
      </c>
      <c r="AN1331" s="17" t="e">
        <f>VLOOKUP(R1331,[1]Lookups!$H$3:$I$69,2,FALSE)</f>
        <v>#N/A</v>
      </c>
      <c r="AO1331" s="17" t="e">
        <f>VLOOKUP(T1331,[1]Lookups!$H$3:$I$69,2,FALSE)</f>
        <v>#N/A</v>
      </c>
      <c r="AP1331" s="17" t="e">
        <f>VLOOKUP(AN1331,[1]Lookups!$N$3:$O$11,2,FALSE)</f>
        <v>#N/A</v>
      </c>
      <c r="AQ1331" s="18" t="e">
        <f>COUNTIFS('[1]Deals (investment)'!$B:$B,$A1331)</f>
        <v>#VALUE!</v>
      </c>
      <c r="AR1331" s="18" t="e">
        <f>COUNTIFS('[1]Deals (investment)'!$B:$B,$A1331,'[1]Deals (investment)'!$T:$T,$AW$1)+COUNTIFS('[1]Deals (investment)'!$B:$B,$A1331,'[1]Deals (investment)'!$T:$T,$AX$1)+COUNTIFS('[1]Deals (investment)'!$B:$B,$A1331,'[1]Deals (investment)'!$T:$T,$AY$1)</f>
        <v>#VALUE!</v>
      </c>
      <c r="AS1331" s="17" t="e">
        <f>SUMIFS('[1]Deals (investment)'!$C:$C,'[1]Deals (investment)'!$B:$B,$A1331)</f>
        <v>#VALUE!</v>
      </c>
      <c r="AT1331" s="17" t="e">
        <f t="shared" si="179"/>
        <v>#VALUE!</v>
      </c>
      <c r="AU1331" s="18" t="e">
        <f>COUNTIF('[1]Deals (Exits)'!$B:$B,A1331)</f>
        <v>#VALUE!</v>
      </c>
      <c r="AV1331" s="17" t="e">
        <f>SUMIFS('[1]Deals (investment)'!$C:$C,'[1]Deals (investment)'!$B:$B,$A1331,'[1]Deals (investment)'!$T:$T,AV$1)</f>
        <v>#VALUE!</v>
      </c>
      <c r="AW1331" s="17" t="e">
        <f>SUMIFS('[1]Deals (investment)'!$C:$C,'[1]Deals (investment)'!$B:$B,$A1331,'[1]Deals (investment)'!$T:$T,AW$1)</f>
        <v>#VALUE!</v>
      </c>
      <c r="AX1331" s="17" t="e">
        <f>SUMIFS('[1]Deals (investment)'!$C:$C,'[1]Deals (investment)'!$B:$B,$A1331,'[1]Deals (investment)'!$T:$T,AX$1)</f>
        <v>#VALUE!</v>
      </c>
      <c r="AY1331" s="17" t="e">
        <f>SUMIFS('[1]Deals (investment)'!$C:$C,'[1]Deals (investment)'!$B:$B,$A1331,'[1]Deals (investment)'!$T:$T,AY$1)</f>
        <v>#VALUE!</v>
      </c>
      <c r="AZ1331" s="17" t="e">
        <f>SUMIFS('[1]Deals (investment)'!$C:$C,'[1]Deals (investment)'!$B:$B,$A1331,'[1]Deals (investment)'!$T:$T,AZ$1)</f>
        <v>#VALUE!</v>
      </c>
      <c r="BA1331" s="17" t="e">
        <f>SUMIFS('[1]Deals (investment)'!$C:$C,'[1]Deals (investment)'!$B:$B,$A1331,'[1]Deals (investment)'!$T:$T,BA$1)</f>
        <v>#VALUE!</v>
      </c>
      <c r="BB1331" s="17" t="e">
        <f>SUMIFS('[1]Deals (investment)'!$C:$C,'[1]Deals (investment)'!$B:$B,$A1331,'[1]Deals (investment)'!$T:$T,BB$1)</f>
        <v>#VALUE!</v>
      </c>
      <c r="BC1331" s="17" t="e">
        <f>SUMIFS('[1]Deals (Exits)'!$C:$C,'[1]Deals (Exits)'!$B:$B,$A1331)</f>
        <v>#VALUE!</v>
      </c>
      <c r="BD1331" s="17" t="e">
        <f>SUMIFS('[1]Deals (investment)'!$C:$C,'[1]Deals (investment)'!$B:$B,$A1331,'[1]Deals (investment)'!$V:$V,BD$1)</f>
        <v>#VALUE!</v>
      </c>
      <c r="BE1331" s="17" t="e">
        <f>SUMIFS('[1]Deals (investment)'!$C:$C,'[1]Deals (investment)'!$B:$B,$A1331,'[1]Deals (investment)'!$V:$V,BE$1)</f>
        <v>#VALUE!</v>
      </c>
      <c r="BF1331" s="17" t="e">
        <f>SUMIFS('[1]Deals (investment)'!$C:$C,'[1]Deals (investment)'!$B:$B,$A1331,'[1]Deals (investment)'!$V:$V,BF$1)</f>
        <v>#VALUE!</v>
      </c>
      <c r="BG1331" s="17" t="e">
        <f>SUMIFS('[1]Deals (investment)'!$C:$C,'[1]Deals (investment)'!$B:$B,$A1331,'[1]Deals (investment)'!$V:$V,BG$1)</f>
        <v>#VALUE!</v>
      </c>
      <c r="BH1331" s="17" t="e">
        <f>SUMIFS('[1]Deals (investment)'!$C:$C,'[1]Deals (investment)'!$B:$B,$A1331,'[1]Deals (investment)'!$V:$V,BH$1)</f>
        <v>#VALUE!</v>
      </c>
      <c r="BI1331" s="17" t="e">
        <f>SUMIFS('[1]Deals (investment)'!$C:$C,'[1]Deals (investment)'!$B:$B,$A1331,'[1]Deals (investment)'!$V:$V,BI$1)</f>
        <v>#VALUE!</v>
      </c>
      <c r="BJ1331" s="17" t="e">
        <f>SUMIFS('[1]Deals (investment)'!$C:$C,'[1]Deals (investment)'!$B:$B,$A1331,'[1]Deals (investment)'!$V:$V,BJ$1)</f>
        <v>#VALUE!</v>
      </c>
      <c r="BK1331" s="17" t="e">
        <f>SUMIFS('[1]Deals (investment)'!$C:$C,'[1]Deals (investment)'!$B:$B,$A1331,'[1]Deals (investment)'!$V:$V,BK$1)</f>
        <v>#VALUE!</v>
      </c>
      <c r="BL1331" s="17" t="e">
        <f>SUMIFS('[1]Deals (investment)'!$C:$C,'[1]Deals (investment)'!$B:$B,$A1331,'[1]Deals (investment)'!$V:$V,BL$1)</f>
        <v>#VALUE!</v>
      </c>
      <c r="BM1331" s="17" t="e">
        <f>SUMIFS('[1]Deals (investment)'!$C:$C,'[1]Deals (investment)'!$B:$B,$A1331,'[1]Deals (investment)'!$V:$V,BM$1)</f>
        <v>#VALUE!</v>
      </c>
      <c r="BN1331" s="15"/>
      <c r="BO1331" s="15"/>
      <c r="BP1331" s="22"/>
      <c r="BQ1331" s="15"/>
      <c r="BR1331" s="15"/>
      <c r="BS1331" s="15"/>
      <c r="BT1331" s="15"/>
      <c r="BU1331" s="15"/>
      <c r="BV1331" s="15"/>
      <c r="BW1331" s="15"/>
      <c r="BX1331" s="15"/>
      <c r="BY1331" s="15"/>
      <c r="BZ1331" s="15"/>
      <c r="CA1331" s="15"/>
      <c r="CB1331" s="15"/>
      <c r="CC1331" s="15"/>
      <c r="CD1331" s="15" t="str">
        <f t="shared" si="197"/>
        <v>NgsignNGSign is a cloud electronic signature web platform published by NG Technologies, the first pure player of the electronic signature in Tunisia.Active</v>
      </c>
      <c r="CE1331" s="15"/>
      <c r="CF1331" s="15"/>
      <c r="CG1331" s="15"/>
      <c r="CH1331" s="15"/>
      <c r="CI1331" s="15"/>
      <c r="CJ1331" s="15"/>
    </row>
    <row r="1332" spans="1:88" ht="12.75">
      <c r="A1332" s="15" t="s">
        <v>8876</v>
      </c>
      <c r="B1332" s="15" t="s">
        <v>8877</v>
      </c>
      <c r="C1332" s="15" t="s">
        <v>58</v>
      </c>
      <c r="D1332" s="16">
        <v>2015</v>
      </c>
      <c r="E1332" s="15" t="s">
        <v>882</v>
      </c>
      <c r="F1332" s="15"/>
      <c r="G1332" s="15"/>
      <c r="H1332" s="15"/>
      <c r="I1332" s="15"/>
      <c r="J1332" s="15"/>
      <c r="K1332" s="17" t="e">
        <f t="shared" si="178"/>
        <v>#VALUE!</v>
      </c>
      <c r="L1332" s="15"/>
      <c r="M1332" s="18" t="e">
        <f t="shared" si="166"/>
        <v>#VALUE!</v>
      </c>
      <c r="N1332" s="15"/>
      <c r="O1332" s="15"/>
      <c r="P1332" s="15"/>
      <c r="Q1332" s="15"/>
      <c r="R1332" s="15"/>
      <c r="S1332" s="19"/>
      <c r="T1332" s="15"/>
      <c r="U1332" s="17"/>
      <c r="V1332" s="15" t="s">
        <v>8878</v>
      </c>
      <c r="W1332" s="15"/>
      <c r="X1332" s="15" t="s">
        <v>538</v>
      </c>
      <c r="Y1332" s="15" t="s">
        <v>8879</v>
      </c>
      <c r="AB1332" s="20"/>
      <c r="AC1332" s="21" t="s">
        <v>8880</v>
      </c>
      <c r="AD1332" s="21" t="s">
        <v>8881</v>
      </c>
      <c r="AE1332" s="21" t="s">
        <v>8882</v>
      </c>
      <c r="AF1332" s="21" t="s">
        <v>8883</v>
      </c>
      <c r="AG1332" s="22">
        <f t="shared" si="196"/>
        <v>0.41935483870967744</v>
      </c>
      <c r="AH1332" s="15" t="str">
        <f t="shared" si="190"/>
        <v/>
      </c>
      <c r="AI1332" s="22" t="e">
        <f>VLOOKUP(A1332,'[1]Deals (investment)'!$B$2:$Z$1497,1,FALSE)</f>
        <v>#N/A</v>
      </c>
      <c r="AJ1332" s="22" t="e">
        <f>VLOOKUP(A1332,'[1]Deals (investment)'!$B$2:$Z$870,15,FALSE)</f>
        <v>#N/A</v>
      </c>
      <c r="AK1332" s="17" t="e">
        <f>VLOOKUP(A1332,'[1]Deals (Exits)'!B:B,1,FALSE)</f>
        <v>#N/A</v>
      </c>
      <c r="AL1332" s="23" t="e">
        <f>VLOOKUP(G1332,[1]Lookups!$V$3:$Y$197,4,FALSE)</f>
        <v>#N/A</v>
      </c>
      <c r="AM1332" s="17" t="str">
        <f>VLOOKUP(X1332,[1]Lookups!$B$3:$C$200,2,FALSE)</f>
        <v>Agriculture</v>
      </c>
      <c r="AN1332" s="17" t="e">
        <f>VLOOKUP(R1332,[1]Lookups!$H$3:$I$69,2,FALSE)</f>
        <v>#N/A</v>
      </c>
      <c r="AO1332" s="17" t="e">
        <f>VLOOKUP(T1332,[1]Lookups!$H$3:$I$69,2,FALSE)</f>
        <v>#N/A</v>
      </c>
      <c r="AP1332" s="17" t="e">
        <f>VLOOKUP(AN1332,[1]Lookups!$N$3:$O$11,2,FALSE)</f>
        <v>#N/A</v>
      </c>
      <c r="AQ1332" s="18" t="e">
        <f>COUNTIFS('[1]Deals (investment)'!$B:$B,$A1332)</f>
        <v>#VALUE!</v>
      </c>
      <c r="AR1332" s="18" t="e">
        <f>COUNTIFS('[1]Deals (investment)'!$B:$B,$A1332,'[1]Deals (investment)'!$T:$T,$AW$1)+COUNTIFS('[1]Deals (investment)'!$B:$B,$A1332,'[1]Deals (investment)'!$T:$T,$AX$1)+COUNTIFS('[1]Deals (investment)'!$B:$B,$A1332,'[1]Deals (investment)'!$T:$T,$AY$1)</f>
        <v>#VALUE!</v>
      </c>
      <c r="AS1332" s="17" t="e">
        <f>SUMIFS('[1]Deals (investment)'!$C:$C,'[1]Deals (investment)'!$B:$B,$A1332)</f>
        <v>#VALUE!</v>
      </c>
      <c r="AT1332" s="17" t="e">
        <f t="shared" si="179"/>
        <v>#VALUE!</v>
      </c>
      <c r="AU1332" s="18" t="e">
        <f>COUNTIF('[1]Deals (Exits)'!$B:$B,A1332)</f>
        <v>#VALUE!</v>
      </c>
      <c r="AV1332" s="17" t="e">
        <f>SUMIFS('[1]Deals (investment)'!$C:$C,'[1]Deals (investment)'!$B:$B,$A1332,'[1]Deals (investment)'!$T:$T,AV$1)</f>
        <v>#VALUE!</v>
      </c>
      <c r="AW1332" s="17" t="e">
        <f>SUMIFS('[1]Deals (investment)'!$C:$C,'[1]Deals (investment)'!$B:$B,$A1332,'[1]Deals (investment)'!$T:$T,AW$1)</f>
        <v>#VALUE!</v>
      </c>
      <c r="AX1332" s="17" t="e">
        <f>SUMIFS('[1]Deals (investment)'!$C:$C,'[1]Deals (investment)'!$B:$B,$A1332,'[1]Deals (investment)'!$T:$T,AX$1)</f>
        <v>#VALUE!</v>
      </c>
      <c r="AY1332" s="17" t="e">
        <f>SUMIFS('[1]Deals (investment)'!$C:$C,'[1]Deals (investment)'!$B:$B,$A1332,'[1]Deals (investment)'!$T:$T,AY$1)</f>
        <v>#VALUE!</v>
      </c>
      <c r="AZ1332" s="17" t="e">
        <f>SUMIFS('[1]Deals (investment)'!$C:$C,'[1]Deals (investment)'!$B:$B,$A1332,'[1]Deals (investment)'!$T:$T,AZ$1)</f>
        <v>#VALUE!</v>
      </c>
      <c r="BA1332" s="17" t="e">
        <f>SUMIFS('[1]Deals (investment)'!$C:$C,'[1]Deals (investment)'!$B:$B,$A1332,'[1]Deals (investment)'!$T:$T,BA$1)</f>
        <v>#VALUE!</v>
      </c>
      <c r="BB1332" s="17" t="e">
        <f>SUMIFS('[1]Deals (investment)'!$C:$C,'[1]Deals (investment)'!$B:$B,$A1332,'[1]Deals (investment)'!$T:$T,BB$1)</f>
        <v>#VALUE!</v>
      </c>
      <c r="BC1332" s="17" t="e">
        <f>SUMIFS('[1]Deals (Exits)'!$C:$C,'[1]Deals (Exits)'!$B:$B,$A1332)</f>
        <v>#VALUE!</v>
      </c>
      <c r="BD1332" s="17" t="e">
        <f>SUMIFS('[1]Deals (investment)'!$C:$C,'[1]Deals (investment)'!$B:$B,$A1332,'[1]Deals (investment)'!$V:$V,BD$1)</f>
        <v>#VALUE!</v>
      </c>
      <c r="BE1332" s="17" t="e">
        <f>SUMIFS('[1]Deals (investment)'!$C:$C,'[1]Deals (investment)'!$B:$B,$A1332,'[1]Deals (investment)'!$V:$V,BE$1)</f>
        <v>#VALUE!</v>
      </c>
      <c r="BF1332" s="17" t="e">
        <f>SUMIFS('[1]Deals (investment)'!$C:$C,'[1]Deals (investment)'!$B:$B,$A1332,'[1]Deals (investment)'!$V:$V,BF$1)</f>
        <v>#VALUE!</v>
      </c>
      <c r="BG1332" s="17" t="e">
        <f>SUMIFS('[1]Deals (investment)'!$C:$C,'[1]Deals (investment)'!$B:$B,$A1332,'[1]Deals (investment)'!$V:$V,BG$1)</f>
        <v>#VALUE!</v>
      </c>
      <c r="BH1332" s="17" t="e">
        <f>SUMIFS('[1]Deals (investment)'!$C:$C,'[1]Deals (investment)'!$B:$B,$A1332,'[1]Deals (investment)'!$V:$V,BH$1)</f>
        <v>#VALUE!</v>
      </c>
      <c r="BI1332" s="17" t="e">
        <f>SUMIFS('[1]Deals (investment)'!$C:$C,'[1]Deals (investment)'!$B:$B,$A1332,'[1]Deals (investment)'!$V:$V,BI$1)</f>
        <v>#VALUE!</v>
      </c>
      <c r="BJ1332" s="17" t="e">
        <f>SUMIFS('[1]Deals (investment)'!$C:$C,'[1]Deals (investment)'!$B:$B,$A1332,'[1]Deals (investment)'!$V:$V,BJ$1)</f>
        <v>#VALUE!</v>
      </c>
      <c r="BK1332" s="17" t="e">
        <f>SUMIFS('[1]Deals (investment)'!$C:$C,'[1]Deals (investment)'!$B:$B,$A1332,'[1]Deals (investment)'!$V:$V,BK$1)</f>
        <v>#VALUE!</v>
      </c>
      <c r="BL1332" s="17" t="e">
        <f>SUMIFS('[1]Deals (investment)'!$C:$C,'[1]Deals (investment)'!$B:$B,$A1332,'[1]Deals (investment)'!$V:$V,BL$1)</f>
        <v>#VALUE!</v>
      </c>
      <c r="BM1332" s="17" t="e">
        <f>SUMIFS('[1]Deals (investment)'!$C:$C,'[1]Deals (investment)'!$B:$B,$A1332,'[1]Deals (investment)'!$V:$V,BM$1)</f>
        <v>#VALUE!</v>
      </c>
      <c r="BN1332" s="15"/>
      <c r="BO1332" s="15"/>
      <c r="BP1332" s="22"/>
      <c r="BQ1332" s="15"/>
      <c r="BR1332" s="15"/>
      <c r="BS1332" s="15"/>
      <c r="BT1332" s="15"/>
      <c r="BU1332" s="15"/>
      <c r="BV1332" s="15"/>
      <c r="BW1332" s="15"/>
      <c r="BX1332" s="15"/>
      <c r="BY1332" s="15"/>
      <c r="BZ1332" s="15"/>
      <c r="CA1332" s="15"/>
      <c r="CB1332" s="15"/>
      <c r="CC1332" s="15"/>
      <c r="CD1332" s="15" t="str">
        <f t="shared" si="197"/>
        <v>NinayoNINAYO.com is an online trading platform targeting emerging markets.Active</v>
      </c>
      <c r="CE1332" s="15"/>
      <c r="CF1332" s="15"/>
      <c r="CG1332" s="15"/>
      <c r="CH1332" s="15"/>
      <c r="CI1332" s="15"/>
      <c r="CJ1332" s="15"/>
    </row>
    <row r="1333" spans="1:88" ht="12.75">
      <c r="A1333" s="15" t="s">
        <v>8884</v>
      </c>
      <c r="B1333" s="15" t="s">
        <v>8885</v>
      </c>
      <c r="C1333" s="15" t="s">
        <v>58</v>
      </c>
      <c r="D1333" s="16"/>
      <c r="E1333" s="15" t="s">
        <v>117</v>
      </c>
      <c r="F1333" s="15"/>
      <c r="G1333" s="15"/>
      <c r="H1333" s="15"/>
      <c r="I1333" s="15"/>
      <c r="J1333" s="15"/>
      <c r="K1333" s="17" t="e">
        <f t="shared" si="178"/>
        <v>#VALUE!</v>
      </c>
      <c r="L1333" s="15"/>
      <c r="M1333" s="18" t="e">
        <f t="shared" si="166"/>
        <v>#VALUE!</v>
      </c>
      <c r="N1333" s="15"/>
      <c r="O1333" s="15"/>
      <c r="P1333" s="15"/>
      <c r="Q1333" s="15"/>
      <c r="R1333" s="15"/>
      <c r="S1333" s="19"/>
      <c r="T1333" s="15"/>
      <c r="U1333" s="17"/>
      <c r="V1333" s="15" t="s">
        <v>8886</v>
      </c>
      <c r="W1333" s="15"/>
      <c r="X1333" s="15" t="s">
        <v>158</v>
      </c>
      <c r="Y1333" s="15" t="s">
        <v>3870</v>
      </c>
      <c r="AB1333" s="20"/>
      <c r="AC1333" s="21" t="s">
        <v>8887</v>
      </c>
      <c r="AD1333" s="15"/>
      <c r="AE1333" s="21" t="s">
        <v>8888</v>
      </c>
      <c r="AF1333" s="21" t="s">
        <v>8889</v>
      </c>
      <c r="AG1333" s="22">
        <f t="shared" si="196"/>
        <v>0.35483870967741937</v>
      </c>
      <c r="AH1333" s="15" t="str">
        <f t="shared" si="190"/>
        <v/>
      </c>
      <c r="AI1333" s="22" t="e">
        <f>VLOOKUP(A1333,'[1]Deals (investment)'!$B$2:$Z$1497,1,FALSE)</f>
        <v>#N/A</v>
      </c>
      <c r="AJ1333" s="22" t="e">
        <f>VLOOKUP(A1333,'[1]Deals (investment)'!$B$2:$Z$870,15,FALSE)</f>
        <v>#N/A</v>
      </c>
      <c r="AK1333" s="17" t="e">
        <f>VLOOKUP(A1333,'[1]Deals (Exits)'!B:B,1,FALSE)</f>
        <v>#N/A</v>
      </c>
      <c r="AL1333" s="23" t="e">
        <f>VLOOKUP(G1333,[1]Lookups!$V$3:$Y$197,4,FALSE)</f>
        <v>#N/A</v>
      </c>
      <c r="AM1333" s="17" t="str">
        <f>VLOOKUP(X1333,[1]Lookups!$B$3:$C$200,2,FALSE)</f>
        <v>Financial Services</v>
      </c>
      <c r="AN1333" s="17" t="e">
        <f>VLOOKUP(R1333,[1]Lookups!$H$3:$I$69,2,FALSE)</f>
        <v>#N/A</v>
      </c>
      <c r="AO1333" s="17" t="e">
        <f>VLOOKUP(T1333,[1]Lookups!$H$3:$I$69,2,FALSE)</f>
        <v>#N/A</v>
      </c>
      <c r="AP1333" s="17" t="e">
        <f>VLOOKUP(AN1333,[1]Lookups!$N$3:$O$11,2,FALSE)</f>
        <v>#N/A</v>
      </c>
      <c r="AQ1333" s="18" t="e">
        <f>COUNTIFS('[1]Deals (investment)'!$B:$B,$A1333)</f>
        <v>#VALUE!</v>
      </c>
      <c r="AR1333" s="18" t="e">
        <f>COUNTIFS('[1]Deals (investment)'!$B:$B,$A1333,'[1]Deals (investment)'!$T:$T,$AW$1)+COUNTIFS('[1]Deals (investment)'!$B:$B,$A1333,'[1]Deals (investment)'!$T:$T,$AX$1)+COUNTIFS('[1]Deals (investment)'!$B:$B,$A1333,'[1]Deals (investment)'!$T:$T,$AY$1)</f>
        <v>#VALUE!</v>
      </c>
      <c r="AS1333" s="17" t="e">
        <f>SUMIFS('[1]Deals (investment)'!$C:$C,'[1]Deals (investment)'!$B:$B,$A1333)</f>
        <v>#VALUE!</v>
      </c>
      <c r="AT1333" s="17" t="e">
        <f t="shared" si="179"/>
        <v>#VALUE!</v>
      </c>
      <c r="AU1333" s="18" t="e">
        <f>COUNTIF('[1]Deals (Exits)'!$B:$B,A1333)</f>
        <v>#VALUE!</v>
      </c>
      <c r="AV1333" s="17" t="e">
        <f>SUMIFS('[1]Deals (investment)'!$C:$C,'[1]Deals (investment)'!$B:$B,$A1333,'[1]Deals (investment)'!$T:$T,AV$1)</f>
        <v>#VALUE!</v>
      </c>
      <c r="AW1333" s="17" t="e">
        <f>SUMIFS('[1]Deals (investment)'!$C:$C,'[1]Deals (investment)'!$B:$B,$A1333,'[1]Deals (investment)'!$T:$T,AW$1)</f>
        <v>#VALUE!</v>
      </c>
      <c r="AX1333" s="17" t="e">
        <f>SUMIFS('[1]Deals (investment)'!$C:$C,'[1]Deals (investment)'!$B:$B,$A1333,'[1]Deals (investment)'!$T:$T,AX$1)</f>
        <v>#VALUE!</v>
      </c>
      <c r="AY1333" s="17" t="e">
        <f>SUMIFS('[1]Deals (investment)'!$C:$C,'[1]Deals (investment)'!$B:$B,$A1333,'[1]Deals (investment)'!$T:$T,AY$1)</f>
        <v>#VALUE!</v>
      </c>
      <c r="AZ1333" s="17" t="e">
        <f>SUMIFS('[1]Deals (investment)'!$C:$C,'[1]Deals (investment)'!$B:$B,$A1333,'[1]Deals (investment)'!$T:$T,AZ$1)</f>
        <v>#VALUE!</v>
      </c>
      <c r="BA1333" s="17" t="e">
        <f>SUMIFS('[1]Deals (investment)'!$C:$C,'[1]Deals (investment)'!$B:$B,$A1333,'[1]Deals (investment)'!$T:$T,BA$1)</f>
        <v>#VALUE!</v>
      </c>
      <c r="BB1333" s="17" t="e">
        <f>SUMIFS('[1]Deals (investment)'!$C:$C,'[1]Deals (investment)'!$B:$B,$A1333,'[1]Deals (investment)'!$T:$T,BB$1)</f>
        <v>#VALUE!</v>
      </c>
      <c r="BC1333" s="17" t="e">
        <f>SUMIFS('[1]Deals (Exits)'!$C:$C,'[1]Deals (Exits)'!$B:$B,$A1333)</f>
        <v>#VALUE!</v>
      </c>
      <c r="BD1333" s="17" t="e">
        <f>SUMIFS('[1]Deals (investment)'!$C:$C,'[1]Deals (investment)'!$B:$B,$A1333,'[1]Deals (investment)'!$V:$V,BD$1)</f>
        <v>#VALUE!</v>
      </c>
      <c r="BE1333" s="17" t="e">
        <f>SUMIFS('[1]Deals (investment)'!$C:$C,'[1]Deals (investment)'!$B:$B,$A1333,'[1]Deals (investment)'!$V:$V,BE$1)</f>
        <v>#VALUE!</v>
      </c>
      <c r="BF1333" s="17" t="e">
        <f>SUMIFS('[1]Deals (investment)'!$C:$C,'[1]Deals (investment)'!$B:$B,$A1333,'[1]Deals (investment)'!$V:$V,BF$1)</f>
        <v>#VALUE!</v>
      </c>
      <c r="BG1333" s="17" t="e">
        <f>SUMIFS('[1]Deals (investment)'!$C:$C,'[1]Deals (investment)'!$B:$B,$A1333,'[1]Deals (investment)'!$V:$V,BG$1)</f>
        <v>#VALUE!</v>
      </c>
      <c r="BH1333" s="17" t="e">
        <f>SUMIFS('[1]Deals (investment)'!$C:$C,'[1]Deals (investment)'!$B:$B,$A1333,'[1]Deals (investment)'!$V:$V,BH$1)</f>
        <v>#VALUE!</v>
      </c>
      <c r="BI1333" s="17" t="e">
        <f>SUMIFS('[1]Deals (investment)'!$C:$C,'[1]Deals (investment)'!$B:$B,$A1333,'[1]Deals (investment)'!$V:$V,BI$1)</f>
        <v>#VALUE!</v>
      </c>
      <c r="BJ1333" s="17" t="e">
        <f>SUMIFS('[1]Deals (investment)'!$C:$C,'[1]Deals (investment)'!$B:$B,$A1333,'[1]Deals (investment)'!$V:$V,BJ$1)</f>
        <v>#VALUE!</v>
      </c>
      <c r="BK1333" s="17" t="e">
        <f>SUMIFS('[1]Deals (investment)'!$C:$C,'[1]Deals (investment)'!$B:$B,$A1333,'[1]Deals (investment)'!$V:$V,BK$1)</f>
        <v>#VALUE!</v>
      </c>
      <c r="BL1333" s="17" t="e">
        <f>SUMIFS('[1]Deals (investment)'!$C:$C,'[1]Deals (investment)'!$B:$B,$A1333,'[1]Deals (investment)'!$V:$V,BL$1)</f>
        <v>#VALUE!</v>
      </c>
      <c r="BM1333" s="17" t="e">
        <f>SUMIFS('[1]Deals (investment)'!$C:$C,'[1]Deals (investment)'!$B:$B,$A1333,'[1]Deals (investment)'!$V:$V,BM$1)</f>
        <v>#VALUE!</v>
      </c>
      <c r="BN1333" s="15"/>
      <c r="BO1333" s="15"/>
      <c r="BP1333" s="22"/>
      <c r="BQ1333" s="15"/>
      <c r="BR1333" s="15"/>
      <c r="BS1333" s="15"/>
      <c r="BT1333" s="15"/>
      <c r="BU1333" s="15"/>
      <c r="BV1333" s="15"/>
      <c r="BW1333" s="15"/>
      <c r="BX1333" s="15"/>
      <c r="BY1333" s="15"/>
      <c r="BZ1333" s="15"/>
      <c r="CA1333" s="15"/>
      <c r="CB1333" s="15"/>
      <c r="CC1333" s="15"/>
      <c r="CD1333" s="15" t="str">
        <f t="shared" si="197"/>
        <v>NiojiFreedom and Control fused together in a prepaid card product.Active</v>
      </c>
      <c r="CE1333" s="15"/>
      <c r="CF1333" s="15"/>
      <c r="CG1333" s="15"/>
      <c r="CH1333" s="15"/>
      <c r="CI1333" s="15"/>
      <c r="CJ1333" s="15"/>
    </row>
    <row r="1334" spans="1:88" ht="12.75">
      <c r="A1334" s="15" t="s">
        <v>8890</v>
      </c>
      <c r="B1334" s="15" t="s">
        <v>8891</v>
      </c>
      <c r="C1334" s="15" t="s">
        <v>58</v>
      </c>
      <c r="D1334" s="16">
        <v>2017</v>
      </c>
      <c r="E1334" s="15" t="s">
        <v>8892</v>
      </c>
      <c r="F1334" s="15"/>
      <c r="G1334" s="15"/>
      <c r="H1334" s="15"/>
      <c r="I1334" s="15"/>
      <c r="J1334" s="15"/>
      <c r="K1334" s="17" t="e">
        <f t="shared" si="178"/>
        <v>#VALUE!</v>
      </c>
      <c r="L1334" s="15"/>
      <c r="M1334" s="18" t="e">
        <f t="shared" si="166"/>
        <v>#VALUE!</v>
      </c>
      <c r="N1334" s="15"/>
      <c r="O1334" s="15"/>
      <c r="P1334" s="15"/>
      <c r="Q1334" s="15"/>
      <c r="R1334" s="15"/>
      <c r="S1334" s="19"/>
      <c r="T1334" s="15"/>
      <c r="U1334" s="17"/>
      <c r="V1334" s="15" t="s">
        <v>8893</v>
      </c>
      <c r="W1334" s="15"/>
      <c r="X1334" s="15"/>
      <c r="Y1334" s="15"/>
      <c r="AB1334" s="20"/>
      <c r="AC1334" s="21" t="s">
        <v>8894</v>
      </c>
      <c r="AD1334" s="15"/>
      <c r="AE1334" s="21" t="s">
        <v>8895</v>
      </c>
      <c r="AF1334" s="15"/>
      <c r="AG1334" s="22">
        <f t="shared" si="196"/>
        <v>0.29032258064516131</v>
      </c>
      <c r="AH1334" s="15" t="str">
        <f t="shared" si="190"/>
        <v/>
      </c>
      <c r="AI1334" s="22" t="e">
        <f>VLOOKUP(A1334,'[1]Deals (investment)'!$B$2:$Z$1497,1,FALSE)</f>
        <v>#N/A</v>
      </c>
      <c r="AJ1334" s="22" t="e">
        <f>VLOOKUP(A1334,'[1]Deals (investment)'!$B$2:$Z$870,15,FALSE)</f>
        <v>#N/A</v>
      </c>
      <c r="AK1334" s="17" t="e">
        <f>VLOOKUP(A1334,'[1]Deals (Exits)'!B:B,1,FALSE)</f>
        <v>#N/A</v>
      </c>
      <c r="AL1334" s="23" t="e">
        <f>VLOOKUP(G1334,[1]Lookups!$V$3:$Y$197,4,FALSE)</f>
        <v>#N/A</v>
      </c>
      <c r="AM1334" s="17" t="e">
        <f>VLOOKUP(X1334,[1]Lookups!$B$3:$C$200,2,FALSE)</f>
        <v>#N/A</v>
      </c>
      <c r="AN1334" s="17" t="e">
        <f>VLOOKUP(R1334,[1]Lookups!$H$3:$I$69,2,FALSE)</f>
        <v>#N/A</v>
      </c>
      <c r="AO1334" s="17" t="e">
        <f>VLOOKUP(T1334,[1]Lookups!$H$3:$I$69,2,FALSE)</f>
        <v>#N/A</v>
      </c>
      <c r="AP1334" s="17" t="e">
        <f>VLOOKUP(AN1334,[1]Lookups!$N$3:$O$11,2,FALSE)</f>
        <v>#N/A</v>
      </c>
      <c r="AQ1334" s="18" t="e">
        <f>COUNTIFS('[1]Deals (investment)'!$B:$B,$A1334)</f>
        <v>#VALUE!</v>
      </c>
      <c r="AR1334" s="18" t="e">
        <f>COUNTIFS('[1]Deals (investment)'!$B:$B,$A1334,'[1]Deals (investment)'!$T:$T,$AW$1)+COUNTIFS('[1]Deals (investment)'!$B:$B,$A1334,'[1]Deals (investment)'!$T:$T,$AX$1)+COUNTIFS('[1]Deals (investment)'!$B:$B,$A1334,'[1]Deals (investment)'!$T:$T,$AY$1)</f>
        <v>#VALUE!</v>
      </c>
      <c r="AS1334" s="17" t="e">
        <f>SUMIFS('[1]Deals (investment)'!$C:$C,'[1]Deals (investment)'!$B:$B,$A1334)</f>
        <v>#VALUE!</v>
      </c>
      <c r="AT1334" s="17" t="e">
        <f t="shared" si="179"/>
        <v>#VALUE!</v>
      </c>
      <c r="AU1334" s="18" t="e">
        <f>COUNTIF('[1]Deals (Exits)'!$B:$B,A1334)</f>
        <v>#VALUE!</v>
      </c>
      <c r="AV1334" s="17" t="e">
        <f>SUMIFS('[1]Deals (investment)'!$C:$C,'[1]Deals (investment)'!$B:$B,$A1334,'[1]Deals (investment)'!$T:$T,AV$1)</f>
        <v>#VALUE!</v>
      </c>
      <c r="AW1334" s="17" t="e">
        <f>SUMIFS('[1]Deals (investment)'!$C:$C,'[1]Deals (investment)'!$B:$B,$A1334,'[1]Deals (investment)'!$T:$T,AW$1)</f>
        <v>#VALUE!</v>
      </c>
      <c r="AX1334" s="17" t="e">
        <f>SUMIFS('[1]Deals (investment)'!$C:$C,'[1]Deals (investment)'!$B:$B,$A1334,'[1]Deals (investment)'!$T:$T,AX$1)</f>
        <v>#VALUE!</v>
      </c>
      <c r="AY1334" s="17" t="e">
        <f>SUMIFS('[1]Deals (investment)'!$C:$C,'[1]Deals (investment)'!$B:$B,$A1334,'[1]Deals (investment)'!$T:$T,AY$1)</f>
        <v>#VALUE!</v>
      </c>
      <c r="AZ1334" s="17" t="e">
        <f>SUMIFS('[1]Deals (investment)'!$C:$C,'[1]Deals (investment)'!$B:$B,$A1334,'[1]Deals (investment)'!$T:$T,AZ$1)</f>
        <v>#VALUE!</v>
      </c>
      <c r="BA1334" s="17" t="e">
        <f>SUMIFS('[1]Deals (investment)'!$C:$C,'[1]Deals (investment)'!$B:$B,$A1334,'[1]Deals (investment)'!$T:$T,BA$1)</f>
        <v>#VALUE!</v>
      </c>
      <c r="BB1334" s="17" t="e">
        <f>SUMIFS('[1]Deals (investment)'!$C:$C,'[1]Deals (investment)'!$B:$B,$A1334,'[1]Deals (investment)'!$T:$T,BB$1)</f>
        <v>#VALUE!</v>
      </c>
      <c r="BC1334" s="17" t="e">
        <f>SUMIFS('[1]Deals (Exits)'!$C:$C,'[1]Deals (Exits)'!$B:$B,$A1334)</f>
        <v>#VALUE!</v>
      </c>
      <c r="BD1334" s="17" t="e">
        <f>SUMIFS('[1]Deals (investment)'!$C:$C,'[1]Deals (investment)'!$B:$B,$A1334,'[1]Deals (investment)'!$V:$V,BD$1)</f>
        <v>#VALUE!</v>
      </c>
      <c r="BE1334" s="17" t="e">
        <f>SUMIFS('[1]Deals (investment)'!$C:$C,'[1]Deals (investment)'!$B:$B,$A1334,'[1]Deals (investment)'!$V:$V,BE$1)</f>
        <v>#VALUE!</v>
      </c>
      <c r="BF1334" s="17" t="e">
        <f>SUMIFS('[1]Deals (investment)'!$C:$C,'[1]Deals (investment)'!$B:$B,$A1334,'[1]Deals (investment)'!$V:$V,BF$1)</f>
        <v>#VALUE!</v>
      </c>
      <c r="BG1334" s="17" t="e">
        <f>SUMIFS('[1]Deals (investment)'!$C:$C,'[1]Deals (investment)'!$B:$B,$A1334,'[1]Deals (investment)'!$V:$V,BG$1)</f>
        <v>#VALUE!</v>
      </c>
      <c r="BH1334" s="17" t="e">
        <f>SUMIFS('[1]Deals (investment)'!$C:$C,'[1]Deals (investment)'!$B:$B,$A1334,'[1]Deals (investment)'!$V:$V,BH$1)</f>
        <v>#VALUE!</v>
      </c>
      <c r="BI1334" s="17" t="e">
        <f>SUMIFS('[1]Deals (investment)'!$C:$C,'[1]Deals (investment)'!$B:$B,$A1334,'[1]Deals (investment)'!$V:$V,BI$1)</f>
        <v>#VALUE!</v>
      </c>
      <c r="BJ1334" s="17" t="e">
        <f>SUMIFS('[1]Deals (investment)'!$C:$C,'[1]Deals (investment)'!$B:$B,$A1334,'[1]Deals (investment)'!$V:$V,BJ$1)</f>
        <v>#VALUE!</v>
      </c>
      <c r="BK1334" s="17" t="e">
        <f>SUMIFS('[1]Deals (investment)'!$C:$C,'[1]Deals (investment)'!$B:$B,$A1334,'[1]Deals (investment)'!$V:$V,BK$1)</f>
        <v>#VALUE!</v>
      </c>
      <c r="BL1334" s="17" t="e">
        <f>SUMIFS('[1]Deals (investment)'!$C:$C,'[1]Deals (investment)'!$B:$B,$A1334,'[1]Deals (investment)'!$V:$V,BL$1)</f>
        <v>#VALUE!</v>
      </c>
      <c r="BM1334" s="17" t="e">
        <f>SUMIFS('[1]Deals (investment)'!$C:$C,'[1]Deals (investment)'!$B:$B,$A1334,'[1]Deals (investment)'!$V:$V,BM$1)</f>
        <v>#VALUE!</v>
      </c>
      <c r="BN1334" s="15"/>
      <c r="BO1334" s="15"/>
      <c r="BP1334" s="22"/>
      <c r="BQ1334" s="15"/>
      <c r="BR1334" s="15"/>
      <c r="BS1334" s="15"/>
      <c r="BT1334" s="15"/>
      <c r="BU1334" s="15"/>
      <c r="BV1334" s="15"/>
      <c r="BW1334" s="15"/>
      <c r="BX1334" s="15"/>
      <c r="BY1334" s="15"/>
      <c r="BZ1334" s="15"/>
      <c r="CA1334" s="15"/>
      <c r="CB1334" s="15"/>
      <c r="CC1334" s="15"/>
      <c r="CD1334" s="15" t="str">
        <f t="shared" si="197"/>
        <v>Nisa Financean invoice financing payment gateway that enables financiers to offer invoice financing to SMEs through automation.Active</v>
      </c>
      <c r="CE1334" s="15"/>
      <c r="CF1334" s="15"/>
      <c r="CG1334" s="15"/>
      <c r="CH1334" s="15"/>
      <c r="CI1334" s="15"/>
      <c r="CJ1334" s="15"/>
    </row>
    <row r="1335" spans="1:88" ht="12.75">
      <c r="A1335" s="15" t="s">
        <v>8896</v>
      </c>
      <c r="B1335" s="15" t="s">
        <v>8897</v>
      </c>
      <c r="C1335" s="15" t="s">
        <v>58</v>
      </c>
      <c r="D1335" s="16">
        <v>2016</v>
      </c>
      <c r="E1335" s="15" t="s">
        <v>128</v>
      </c>
      <c r="F1335" s="15" t="s">
        <v>110</v>
      </c>
      <c r="G1335" s="15" t="s">
        <v>129</v>
      </c>
      <c r="H1335" s="15"/>
      <c r="I1335" s="15" t="s">
        <v>129</v>
      </c>
      <c r="J1335" s="15"/>
      <c r="K1335" s="17" t="e">
        <f t="shared" si="178"/>
        <v>#VALUE!</v>
      </c>
      <c r="L1335" s="15"/>
      <c r="M1335" s="18" t="e">
        <f t="shared" si="166"/>
        <v>#VALUE!</v>
      </c>
      <c r="N1335" s="15" t="s">
        <v>3704</v>
      </c>
      <c r="O1335" s="15"/>
      <c r="P1335" s="15"/>
      <c r="Q1335" s="24">
        <v>43089</v>
      </c>
      <c r="R1335" s="15" t="s">
        <v>375</v>
      </c>
      <c r="S1335" s="19" t="s">
        <v>144</v>
      </c>
      <c r="T1335" s="15" t="s">
        <v>110</v>
      </c>
      <c r="U1335" s="17" t="s">
        <v>110</v>
      </c>
      <c r="V1335" s="15" t="s">
        <v>8898</v>
      </c>
      <c r="W1335" s="15">
        <v>0</v>
      </c>
      <c r="X1335" s="15" t="s">
        <v>1072</v>
      </c>
      <c r="Y1335" s="15" t="s">
        <v>8899</v>
      </c>
      <c r="Z1335" s="25" t="s">
        <v>81</v>
      </c>
      <c r="AB1335" s="20" t="s">
        <v>286</v>
      </c>
      <c r="AC1335" s="27" t="s">
        <v>8900</v>
      </c>
      <c r="AD1335" s="27" t="s">
        <v>8901</v>
      </c>
      <c r="AE1335" s="21" t="s">
        <v>8902</v>
      </c>
      <c r="AF1335" s="21" t="s">
        <v>8903</v>
      </c>
      <c r="AG1335" s="22">
        <f t="shared" si="196"/>
        <v>0.80645161290322576</v>
      </c>
      <c r="AH1335" s="15" t="str">
        <f t="shared" si="190"/>
        <v/>
      </c>
      <c r="AI1335" s="22" t="str">
        <f>VLOOKUP(A1335,'[1]Deals (investment)'!$B$2:$Z$1497,1,FALSE)</f>
        <v>Nozol</v>
      </c>
      <c r="AJ1335" s="22">
        <f>VLOOKUP(A1335,'[1]Deals (investment)'!$B$2:$Z$870,15,FALSE)</f>
        <v>0</v>
      </c>
      <c r="AK1335" s="17" t="e">
        <f>VLOOKUP(A1335,'[1]Deals (Exits)'!B:B,1,FALSE)</f>
        <v>#N/A</v>
      </c>
      <c r="AL1335" s="23">
        <f>VLOOKUP(G1335,[1]Lookups!$V$3:$Y$197,4,FALSE)</f>
        <v>0</v>
      </c>
      <c r="AM1335" s="17" t="str">
        <f>VLOOKUP(X1335,[1]Lookups!$B$3:$C$200,2,FALSE)</f>
        <v>Construction &amp; Real Estate</v>
      </c>
      <c r="AN1335" s="17" t="str">
        <f>VLOOKUP(R1335,[1]Lookups!$H$3:$I$69,2,FALSE)</f>
        <v>2. Seed</v>
      </c>
      <c r="AO1335" s="17" t="e">
        <f>VLOOKUP(T1335,[1]Lookups!$H$3:$I$69,2,FALSE)</f>
        <v>#N/A</v>
      </c>
      <c r="AP1335" s="17" t="str">
        <f>VLOOKUP(AN1335,[1]Lookups!$N$3:$O$11,2,FALSE)</f>
        <v>Early</v>
      </c>
      <c r="AQ1335" s="18" t="e">
        <f>COUNTIFS('[1]Deals (investment)'!$B:$B,$A1335)</f>
        <v>#VALUE!</v>
      </c>
      <c r="AR1335" s="18" t="e">
        <f>COUNTIFS('[1]Deals (investment)'!$B:$B,$A1335,'[1]Deals (investment)'!$T:$T,$AW$1)+COUNTIFS('[1]Deals (investment)'!$B:$B,$A1335,'[1]Deals (investment)'!$T:$T,$AX$1)+COUNTIFS('[1]Deals (investment)'!$B:$B,$A1335,'[1]Deals (investment)'!$T:$T,$AY$1)</f>
        <v>#VALUE!</v>
      </c>
      <c r="AS1335" s="17" t="e">
        <f>SUMIFS('[1]Deals (investment)'!$C:$C,'[1]Deals (investment)'!$B:$B,$A1335)</f>
        <v>#VALUE!</v>
      </c>
      <c r="AT1335" s="17" t="e">
        <f t="shared" si="179"/>
        <v>#VALUE!</v>
      </c>
      <c r="AU1335" s="18" t="e">
        <f>COUNTIF('[1]Deals (Exits)'!$B:$B,A1335)</f>
        <v>#VALUE!</v>
      </c>
      <c r="AV1335" s="17" t="e">
        <f>SUMIFS('[1]Deals (investment)'!$C:$C,'[1]Deals (investment)'!$B:$B,$A1335,'[1]Deals (investment)'!$T:$T,AV$1)</f>
        <v>#VALUE!</v>
      </c>
      <c r="AW1335" s="17" t="e">
        <f>SUMIFS('[1]Deals (investment)'!$C:$C,'[1]Deals (investment)'!$B:$B,$A1335,'[1]Deals (investment)'!$T:$T,AW$1)</f>
        <v>#VALUE!</v>
      </c>
      <c r="AX1335" s="17" t="e">
        <f>SUMIFS('[1]Deals (investment)'!$C:$C,'[1]Deals (investment)'!$B:$B,$A1335,'[1]Deals (investment)'!$T:$T,AX$1)</f>
        <v>#VALUE!</v>
      </c>
      <c r="AY1335" s="17" t="e">
        <f>SUMIFS('[1]Deals (investment)'!$C:$C,'[1]Deals (investment)'!$B:$B,$A1335,'[1]Deals (investment)'!$T:$T,AY$1)</f>
        <v>#VALUE!</v>
      </c>
      <c r="AZ1335" s="17" t="e">
        <f>SUMIFS('[1]Deals (investment)'!$C:$C,'[1]Deals (investment)'!$B:$B,$A1335,'[1]Deals (investment)'!$T:$T,AZ$1)</f>
        <v>#VALUE!</v>
      </c>
      <c r="BA1335" s="17" t="e">
        <f>SUMIFS('[1]Deals (investment)'!$C:$C,'[1]Deals (investment)'!$B:$B,$A1335,'[1]Deals (investment)'!$T:$T,BA$1)</f>
        <v>#VALUE!</v>
      </c>
      <c r="BB1335" s="17" t="e">
        <f>SUMIFS('[1]Deals (investment)'!$C:$C,'[1]Deals (investment)'!$B:$B,$A1335,'[1]Deals (investment)'!$T:$T,BB$1)</f>
        <v>#VALUE!</v>
      </c>
      <c r="BC1335" s="17" t="e">
        <f>SUMIFS('[1]Deals (Exits)'!$C:$C,'[1]Deals (Exits)'!$B:$B,$A1335)</f>
        <v>#VALUE!</v>
      </c>
      <c r="BD1335" s="17" t="e">
        <f>SUMIFS('[1]Deals (investment)'!$C:$C,'[1]Deals (investment)'!$B:$B,$A1335,'[1]Deals (investment)'!$V:$V,BD$1)</f>
        <v>#VALUE!</v>
      </c>
      <c r="BE1335" s="17" t="e">
        <f>SUMIFS('[1]Deals (investment)'!$C:$C,'[1]Deals (investment)'!$B:$B,$A1335,'[1]Deals (investment)'!$V:$V,BE$1)</f>
        <v>#VALUE!</v>
      </c>
      <c r="BF1335" s="17" t="e">
        <f>SUMIFS('[1]Deals (investment)'!$C:$C,'[1]Deals (investment)'!$B:$B,$A1335,'[1]Deals (investment)'!$V:$V,BF$1)</f>
        <v>#VALUE!</v>
      </c>
      <c r="BG1335" s="17" t="e">
        <f>SUMIFS('[1]Deals (investment)'!$C:$C,'[1]Deals (investment)'!$B:$B,$A1335,'[1]Deals (investment)'!$V:$V,BG$1)</f>
        <v>#VALUE!</v>
      </c>
      <c r="BH1335" s="17" t="e">
        <f>SUMIFS('[1]Deals (investment)'!$C:$C,'[1]Deals (investment)'!$B:$B,$A1335,'[1]Deals (investment)'!$V:$V,BH$1)</f>
        <v>#VALUE!</v>
      </c>
      <c r="BI1335" s="17" t="e">
        <f>SUMIFS('[1]Deals (investment)'!$C:$C,'[1]Deals (investment)'!$B:$B,$A1335,'[1]Deals (investment)'!$V:$V,BI$1)</f>
        <v>#VALUE!</v>
      </c>
      <c r="BJ1335" s="17" t="e">
        <f>SUMIFS('[1]Deals (investment)'!$C:$C,'[1]Deals (investment)'!$B:$B,$A1335,'[1]Deals (investment)'!$V:$V,BJ$1)</f>
        <v>#VALUE!</v>
      </c>
      <c r="BK1335" s="17" t="e">
        <f>SUMIFS('[1]Deals (investment)'!$C:$C,'[1]Deals (investment)'!$B:$B,$A1335,'[1]Deals (investment)'!$V:$V,BK$1)</f>
        <v>#VALUE!</v>
      </c>
      <c r="BL1335" s="17" t="e">
        <f>SUMIFS('[1]Deals (investment)'!$C:$C,'[1]Deals (investment)'!$B:$B,$A1335,'[1]Deals (investment)'!$V:$V,BL$1)</f>
        <v>#VALUE!</v>
      </c>
      <c r="BM1335" s="17" t="e">
        <f>SUMIFS('[1]Deals (investment)'!$C:$C,'[1]Deals (investment)'!$B:$B,$A1335,'[1]Deals (investment)'!$V:$V,BM$1)</f>
        <v>#VALUE!</v>
      </c>
      <c r="BN1335" s="15"/>
      <c r="BO1335" s="15"/>
      <c r="BP1335" s="22"/>
      <c r="BQ1335" s="15"/>
      <c r="BR1335" s="15"/>
      <c r="BS1335" s="15"/>
      <c r="BT1335" s="15"/>
      <c r="BU1335" s="15"/>
      <c r="BV1335" s="15"/>
      <c r="BW1335" s="15"/>
      <c r="BX1335" s="15"/>
      <c r="BY1335" s="15"/>
      <c r="BZ1335" s="15"/>
      <c r="CA1335" s="15"/>
      <c r="CB1335" s="15"/>
      <c r="CC1335" s="15"/>
      <c r="CD1335" s="15" t="str">
        <f t="shared" si="197"/>
        <v>NozolNozol is a platform that contains a set of tools that will help you achieve the best performance possible in selling, managing and marketing your real estate.Active</v>
      </c>
      <c r="CE1335" s="15"/>
      <c r="CF1335" s="15"/>
      <c r="CG1335" s="15"/>
      <c r="CH1335" s="15"/>
      <c r="CI1335" s="15"/>
      <c r="CJ1335" s="15"/>
    </row>
    <row r="1336" spans="1:88" ht="12.75">
      <c r="A1336" s="15" t="s">
        <v>8904</v>
      </c>
      <c r="B1336" s="15" t="s">
        <v>4955</v>
      </c>
      <c r="C1336" s="15" t="s">
        <v>58</v>
      </c>
      <c r="D1336" s="16">
        <v>2015</v>
      </c>
      <c r="E1336" s="15" t="s">
        <v>1086</v>
      </c>
      <c r="F1336" s="15"/>
      <c r="G1336" s="15" t="s">
        <v>891</v>
      </c>
      <c r="H1336" s="15"/>
      <c r="I1336" s="15" t="s">
        <v>891</v>
      </c>
      <c r="J1336" s="15"/>
      <c r="K1336" s="17" t="e">
        <f t="shared" si="178"/>
        <v>#VALUE!</v>
      </c>
      <c r="L1336" s="15"/>
      <c r="M1336" s="18" t="e">
        <f t="shared" si="166"/>
        <v>#VALUE!</v>
      </c>
      <c r="N1336" s="15"/>
      <c r="O1336" s="15"/>
      <c r="P1336" s="15"/>
      <c r="Q1336" s="15"/>
      <c r="R1336" s="15" t="s">
        <v>1042</v>
      </c>
      <c r="S1336" s="19">
        <v>140000</v>
      </c>
      <c r="T1336" s="15" t="s">
        <v>1043</v>
      </c>
      <c r="U1336" s="17">
        <v>140000</v>
      </c>
      <c r="V1336" s="15" t="s">
        <v>8905</v>
      </c>
      <c r="W1336" s="15"/>
      <c r="X1336" s="15" t="s">
        <v>158</v>
      </c>
      <c r="Y1336" s="15" t="s">
        <v>8906</v>
      </c>
      <c r="AB1336" s="20" t="s">
        <v>286</v>
      </c>
      <c r="AC1336" s="21" t="s">
        <v>8907</v>
      </c>
      <c r="AD1336" s="21" t="s">
        <v>8908</v>
      </c>
      <c r="AE1336" s="21" t="s">
        <v>8909</v>
      </c>
      <c r="AF1336" s="21" t="s">
        <v>4960</v>
      </c>
      <c r="AG1336" s="22">
        <f t="shared" si="196"/>
        <v>0.64516129032258063</v>
      </c>
      <c r="AH1336" s="15" t="str">
        <f t="shared" si="190"/>
        <v/>
      </c>
      <c r="AI1336" s="22" t="e">
        <f>VLOOKUP(A1336,'[1]Deals (investment)'!$B$2:$Z$1497,1,FALSE)</f>
        <v>#N/A</v>
      </c>
      <c r="AJ1336" s="22" t="e">
        <f>VLOOKUP(A1336,'[1]Deals (investment)'!$B$2:$Z$870,15,FALSE)</f>
        <v>#N/A</v>
      </c>
      <c r="AK1336" s="17" t="e">
        <f>VLOOKUP(A1336,'[1]Deals (Exits)'!B:B,1,FALSE)</f>
        <v>#N/A</v>
      </c>
      <c r="AL1336" s="23">
        <f>VLOOKUP(G1336,[1]Lookups!$V$3:$Y$197,4,FALSE)</f>
        <v>0</v>
      </c>
      <c r="AM1336" s="17" t="str">
        <f>VLOOKUP(X1336,[1]Lookups!$B$3:$C$200,2,FALSE)</f>
        <v>Financial Services</v>
      </c>
      <c r="AN1336" s="17" t="str">
        <f>VLOOKUP(R1336,[1]Lookups!$H$3:$I$69,2,FALSE)</f>
        <v>2. Seed</v>
      </c>
      <c r="AO1336" s="17" t="str">
        <f>VLOOKUP(T1336,[1]Lookups!$H$3:$I$69,2,FALSE)</f>
        <v>2. Seed</v>
      </c>
      <c r="AP1336" s="17" t="str">
        <f>VLOOKUP(AN1336,[1]Lookups!$N$3:$O$11,2,FALSE)</f>
        <v>Early</v>
      </c>
      <c r="AQ1336" s="18" t="e">
        <f>COUNTIFS('[1]Deals (investment)'!$B:$B,$A1336)</f>
        <v>#VALUE!</v>
      </c>
      <c r="AR1336" s="18" t="e">
        <f>COUNTIFS('[1]Deals (investment)'!$B:$B,$A1336,'[1]Deals (investment)'!$T:$T,$AW$1)+COUNTIFS('[1]Deals (investment)'!$B:$B,$A1336,'[1]Deals (investment)'!$T:$T,$AX$1)+COUNTIFS('[1]Deals (investment)'!$B:$B,$A1336,'[1]Deals (investment)'!$T:$T,$AY$1)</f>
        <v>#VALUE!</v>
      </c>
      <c r="AS1336" s="17" t="e">
        <f>SUMIFS('[1]Deals (investment)'!$C:$C,'[1]Deals (investment)'!$B:$B,$A1336)</f>
        <v>#VALUE!</v>
      </c>
      <c r="AT1336" s="17" t="e">
        <f t="shared" si="179"/>
        <v>#VALUE!</v>
      </c>
      <c r="AU1336" s="18" t="e">
        <f>COUNTIF('[1]Deals (Exits)'!$B:$B,A1336)</f>
        <v>#VALUE!</v>
      </c>
      <c r="AV1336" s="17" t="e">
        <f>SUMIFS('[1]Deals (investment)'!$C:$C,'[1]Deals (investment)'!$B:$B,$A1336,'[1]Deals (investment)'!$T:$T,AV$1)</f>
        <v>#VALUE!</v>
      </c>
      <c r="AW1336" s="17" t="e">
        <f>SUMIFS('[1]Deals (investment)'!$C:$C,'[1]Deals (investment)'!$B:$B,$A1336,'[1]Deals (investment)'!$T:$T,AW$1)</f>
        <v>#VALUE!</v>
      </c>
      <c r="AX1336" s="17" t="e">
        <f>SUMIFS('[1]Deals (investment)'!$C:$C,'[1]Deals (investment)'!$B:$B,$A1336,'[1]Deals (investment)'!$T:$T,AX$1)</f>
        <v>#VALUE!</v>
      </c>
      <c r="AY1336" s="17" t="e">
        <f>SUMIFS('[1]Deals (investment)'!$C:$C,'[1]Deals (investment)'!$B:$B,$A1336,'[1]Deals (investment)'!$T:$T,AY$1)</f>
        <v>#VALUE!</v>
      </c>
      <c r="AZ1336" s="17" t="e">
        <f>SUMIFS('[1]Deals (investment)'!$C:$C,'[1]Deals (investment)'!$B:$B,$A1336,'[1]Deals (investment)'!$T:$T,AZ$1)</f>
        <v>#VALUE!</v>
      </c>
      <c r="BA1336" s="17" t="e">
        <f>SUMIFS('[1]Deals (investment)'!$C:$C,'[1]Deals (investment)'!$B:$B,$A1336,'[1]Deals (investment)'!$T:$T,BA$1)</f>
        <v>#VALUE!</v>
      </c>
      <c r="BB1336" s="17" t="e">
        <f>SUMIFS('[1]Deals (investment)'!$C:$C,'[1]Deals (investment)'!$B:$B,$A1336,'[1]Deals (investment)'!$T:$T,BB$1)</f>
        <v>#VALUE!</v>
      </c>
      <c r="BC1336" s="17" t="e">
        <f>SUMIFS('[1]Deals (Exits)'!$C:$C,'[1]Deals (Exits)'!$B:$B,$A1336)</f>
        <v>#VALUE!</v>
      </c>
      <c r="BD1336" s="17" t="e">
        <f>SUMIFS('[1]Deals (investment)'!$C:$C,'[1]Deals (investment)'!$B:$B,$A1336,'[1]Deals (investment)'!$V:$V,BD$1)</f>
        <v>#VALUE!</v>
      </c>
      <c r="BE1336" s="17" t="e">
        <f>SUMIFS('[1]Deals (investment)'!$C:$C,'[1]Deals (investment)'!$B:$B,$A1336,'[1]Deals (investment)'!$V:$V,BE$1)</f>
        <v>#VALUE!</v>
      </c>
      <c r="BF1336" s="17" t="e">
        <f>SUMIFS('[1]Deals (investment)'!$C:$C,'[1]Deals (investment)'!$B:$B,$A1336,'[1]Deals (investment)'!$V:$V,BF$1)</f>
        <v>#VALUE!</v>
      </c>
      <c r="BG1336" s="17" t="e">
        <f>SUMIFS('[1]Deals (investment)'!$C:$C,'[1]Deals (investment)'!$B:$B,$A1336,'[1]Deals (investment)'!$V:$V,BG$1)</f>
        <v>#VALUE!</v>
      </c>
      <c r="BH1336" s="17" t="e">
        <f>SUMIFS('[1]Deals (investment)'!$C:$C,'[1]Deals (investment)'!$B:$B,$A1336,'[1]Deals (investment)'!$V:$V,BH$1)</f>
        <v>#VALUE!</v>
      </c>
      <c r="BI1336" s="17" t="e">
        <f>SUMIFS('[1]Deals (investment)'!$C:$C,'[1]Deals (investment)'!$B:$B,$A1336,'[1]Deals (investment)'!$V:$V,BI$1)</f>
        <v>#VALUE!</v>
      </c>
      <c r="BJ1336" s="17" t="e">
        <f>SUMIFS('[1]Deals (investment)'!$C:$C,'[1]Deals (investment)'!$B:$B,$A1336,'[1]Deals (investment)'!$V:$V,BJ$1)</f>
        <v>#VALUE!</v>
      </c>
      <c r="BK1336" s="17" t="e">
        <f>SUMIFS('[1]Deals (investment)'!$C:$C,'[1]Deals (investment)'!$B:$B,$A1336,'[1]Deals (investment)'!$V:$V,BK$1)</f>
        <v>#VALUE!</v>
      </c>
      <c r="BL1336" s="17" t="e">
        <f>SUMIFS('[1]Deals (investment)'!$C:$C,'[1]Deals (investment)'!$B:$B,$A1336,'[1]Deals (investment)'!$V:$V,BL$1)</f>
        <v>#VALUE!</v>
      </c>
      <c r="BM1336" s="17" t="e">
        <f>SUMIFS('[1]Deals (investment)'!$C:$C,'[1]Deals (investment)'!$B:$B,$A1336,'[1]Deals (investment)'!$V:$V,BM$1)</f>
        <v>#VALUE!</v>
      </c>
      <c r="BN1336" s="15"/>
      <c r="BO1336" s="15"/>
      <c r="BP1336" s="22"/>
      <c r="BQ1336" s="15"/>
      <c r="BR1336" s="15"/>
      <c r="BS1336" s="15"/>
      <c r="BT1336" s="15"/>
      <c r="BU1336" s="15"/>
      <c r="BV1336" s="15"/>
      <c r="BW1336" s="15"/>
      <c r="BX1336" s="15"/>
      <c r="BY1336" s="15"/>
      <c r="BZ1336" s="15"/>
      <c r="CA1336" s="15"/>
      <c r="CB1336" s="15"/>
      <c r="CC1336" s="15"/>
      <c r="CD1336" s="15"/>
      <c r="CE1336" s="15"/>
      <c r="CF1336" s="15"/>
      <c r="CG1336" s="15"/>
      <c r="CH1336" s="15"/>
      <c r="CI1336" s="15"/>
      <c r="CJ1336" s="15"/>
    </row>
    <row r="1337" spans="1:88" ht="12.75">
      <c r="A1337" s="15" t="s">
        <v>8910</v>
      </c>
      <c r="B1337" s="15" t="s">
        <v>8911</v>
      </c>
      <c r="C1337" s="15" t="s">
        <v>58</v>
      </c>
      <c r="D1337" s="16">
        <v>2017</v>
      </c>
      <c r="E1337" s="15" t="s">
        <v>8912</v>
      </c>
      <c r="F1337" s="15"/>
      <c r="G1337" s="15"/>
      <c r="H1337" s="15"/>
      <c r="I1337" s="15"/>
      <c r="J1337" s="15"/>
      <c r="K1337" s="17" t="e">
        <f t="shared" si="178"/>
        <v>#VALUE!</v>
      </c>
      <c r="L1337" s="15"/>
      <c r="M1337" s="18" t="e">
        <f t="shared" si="166"/>
        <v>#VALUE!</v>
      </c>
      <c r="N1337" s="15"/>
      <c r="O1337" s="15"/>
      <c r="P1337" s="15"/>
      <c r="Q1337" s="15"/>
      <c r="R1337" s="15"/>
      <c r="S1337" s="19"/>
      <c r="T1337" s="15"/>
      <c r="U1337" s="17"/>
      <c r="V1337" s="15" t="s">
        <v>8913</v>
      </c>
      <c r="W1337" s="15"/>
      <c r="X1337" s="15"/>
      <c r="Y1337" s="15"/>
      <c r="AB1337" s="20"/>
      <c r="AC1337" s="21" t="s">
        <v>8914</v>
      </c>
      <c r="AD1337" s="21" t="s">
        <v>8915</v>
      </c>
      <c r="AE1337" s="15"/>
      <c r="AF1337" s="21" t="s">
        <v>8916</v>
      </c>
      <c r="AG1337" s="22">
        <f t="shared" si="196"/>
        <v>0.32258064516129031</v>
      </c>
      <c r="AH1337" s="15" t="str">
        <f t="shared" si="190"/>
        <v/>
      </c>
      <c r="AI1337" s="22" t="str">
        <f>VLOOKUP(A1337,'[1]Deals (investment)'!$B$2:$Z$1497,1,FALSE)</f>
        <v>O-Mobile Multimedia Ltd</v>
      </c>
      <c r="AJ1337" s="22">
        <f>VLOOKUP(A1337,'[1]Deals (investment)'!$B$2:$Z$870,15,FALSE)</f>
        <v>1</v>
      </c>
      <c r="AK1337" s="17" t="e">
        <f>VLOOKUP(A1337,'[1]Deals (Exits)'!B:B,1,FALSE)</f>
        <v>#N/A</v>
      </c>
      <c r="AL1337" s="23" t="e">
        <f>VLOOKUP(G1337,[1]Lookups!$V$3:$Y$197,4,FALSE)</f>
        <v>#N/A</v>
      </c>
      <c r="AM1337" s="17" t="e">
        <f>VLOOKUP(X1337,[1]Lookups!$B$3:$C$200,2,FALSE)</f>
        <v>#N/A</v>
      </c>
      <c r="AN1337" s="17" t="e">
        <f>VLOOKUP(R1337,[1]Lookups!$H$3:$I$69,2,FALSE)</f>
        <v>#N/A</v>
      </c>
      <c r="AO1337" s="17" t="e">
        <f>VLOOKUP(T1337,[1]Lookups!$H$3:$I$69,2,FALSE)</f>
        <v>#N/A</v>
      </c>
      <c r="AP1337" s="17" t="e">
        <f>VLOOKUP(AN1337,[1]Lookups!$N$3:$O$11,2,FALSE)</f>
        <v>#N/A</v>
      </c>
      <c r="AQ1337" s="18" t="e">
        <f>COUNTIFS('[1]Deals (investment)'!$B:$B,$A1337)</f>
        <v>#VALUE!</v>
      </c>
      <c r="AR1337" s="18" t="e">
        <f>COUNTIFS('[1]Deals (investment)'!$B:$B,$A1337,'[1]Deals (investment)'!$T:$T,$AW$1)+COUNTIFS('[1]Deals (investment)'!$B:$B,$A1337,'[1]Deals (investment)'!$T:$T,$AX$1)+COUNTIFS('[1]Deals (investment)'!$B:$B,$A1337,'[1]Deals (investment)'!$T:$T,$AY$1)</f>
        <v>#VALUE!</v>
      </c>
      <c r="AS1337" s="17" t="e">
        <f>SUMIFS('[1]Deals (investment)'!$C:$C,'[1]Deals (investment)'!$B:$B,$A1337)</f>
        <v>#VALUE!</v>
      </c>
      <c r="AT1337" s="17" t="e">
        <f t="shared" si="179"/>
        <v>#VALUE!</v>
      </c>
      <c r="AU1337" s="18" t="e">
        <f>COUNTIF('[1]Deals (Exits)'!$B:$B,A1337)</f>
        <v>#VALUE!</v>
      </c>
      <c r="AV1337" s="17" t="e">
        <f>SUMIFS('[1]Deals (investment)'!$C:$C,'[1]Deals (investment)'!$B:$B,$A1337,'[1]Deals (investment)'!$T:$T,AV$1)</f>
        <v>#VALUE!</v>
      </c>
      <c r="AW1337" s="17" t="e">
        <f>SUMIFS('[1]Deals (investment)'!$C:$C,'[1]Deals (investment)'!$B:$B,$A1337,'[1]Deals (investment)'!$T:$T,AW$1)</f>
        <v>#VALUE!</v>
      </c>
      <c r="AX1337" s="17" t="e">
        <f>SUMIFS('[1]Deals (investment)'!$C:$C,'[1]Deals (investment)'!$B:$B,$A1337,'[1]Deals (investment)'!$T:$T,AX$1)</f>
        <v>#VALUE!</v>
      </c>
      <c r="AY1337" s="17" t="e">
        <f>SUMIFS('[1]Deals (investment)'!$C:$C,'[1]Deals (investment)'!$B:$B,$A1337,'[1]Deals (investment)'!$T:$T,AY$1)</f>
        <v>#VALUE!</v>
      </c>
      <c r="AZ1337" s="17" t="e">
        <f>SUMIFS('[1]Deals (investment)'!$C:$C,'[1]Deals (investment)'!$B:$B,$A1337,'[1]Deals (investment)'!$T:$T,AZ$1)</f>
        <v>#VALUE!</v>
      </c>
      <c r="BA1337" s="17" t="e">
        <f>SUMIFS('[1]Deals (investment)'!$C:$C,'[1]Deals (investment)'!$B:$B,$A1337,'[1]Deals (investment)'!$T:$T,BA$1)</f>
        <v>#VALUE!</v>
      </c>
      <c r="BB1337" s="17" t="e">
        <f>SUMIFS('[1]Deals (investment)'!$C:$C,'[1]Deals (investment)'!$B:$B,$A1337,'[1]Deals (investment)'!$T:$T,BB$1)</f>
        <v>#VALUE!</v>
      </c>
      <c r="BC1337" s="17" t="e">
        <f>SUMIFS('[1]Deals (Exits)'!$C:$C,'[1]Deals (Exits)'!$B:$B,$A1337)</f>
        <v>#VALUE!</v>
      </c>
      <c r="BD1337" s="17" t="e">
        <f>SUMIFS('[1]Deals (investment)'!$C:$C,'[1]Deals (investment)'!$B:$B,$A1337,'[1]Deals (investment)'!$V:$V,BD$1)</f>
        <v>#VALUE!</v>
      </c>
      <c r="BE1337" s="17" t="e">
        <f>SUMIFS('[1]Deals (investment)'!$C:$C,'[1]Deals (investment)'!$B:$B,$A1337,'[1]Deals (investment)'!$V:$V,BE$1)</f>
        <v>#VALUE!</v>
      </c>
      <c r="BF1337" s="17" t="e">
        <f>SUMIFS('[1]Deals (investment)'!$C:$C,'[1]Deals (investment)'!$B:$B,$A1337,'[1]Deals (investment)'!$V:$V,BF$1)</f>
        <v>#VALUE!</v>
      </c>
      <c r="BG1337" s="17" t="e">
        <f>SUMIFS('[1]Deals (investment)'!$C:$C,'[1]Deals (investment)'!$B:$B,$A1337,'[1]Deals (investment)'!$V:$V,BG$1)</f>
        <v>#VALUE!</v>
      </c>
      <c r="BH1337" s="17" t="e">
        <f>SUMIFS('[1]Deals (investment)'!$C:$C,'[1]Deals (investment)'!$B:$B,$A1337,'[1]Deals (investment)'!$V:$V,BH$1)</f>
        <v>#VALUE!</v>
      </c>
      <c r="BI1337" s="17" t="e">
        <f>SUMIFS('[1]Deals (investment)'!$C:$C,'[1]Deals (investment)'!$B:$B,$A1337,'[1]Deals (investment)'!$V:$V,BI$1)</f>
        <v>#VALUE!</v>
      </c>
      <c r="BJ1337" s="17" t="e">
        <f>SUMIFS('[1]Deals (investment)'!$C:$C,'[1]Deals (investment)'!$B:$B,$A1337,'[1]Deals (investment)'!$V:$V,BJ$1)</f>
        <v>#VALUE!</v>
      </c>
      <c r="BK1337" s="17" t="e">
        <f>SUMIFS('[1]Deals (investment)'!$C:$C,'[1]Deals (investment)'!$B:$B,$A1337,'[1]Deals (investment)'!$V:$V,BK$1)</f>
        <v>#VALUE!</v>
      </c>
      <c r="BL1337" s="17" t="e">
        <f>SUMIFS('[1]Deals (investment)'!$C:$C,'[1]Deals (investment)'!$B:$B,$A1337,'[1]Deals (investment)'!$V:$V,BL$1)</f>
        <v>#VALUE!</v>
      </c>
      <c r="BM1337" s="17" t="e">
        <f>SUMIFS('[1]Deals (investment)'!$C:$C,'[1]Deals (investment)'!$B:$B,$A1337,'[1]Deals (investment)'!$V:$V,BM$1)</f>
        <v>#VALUE!</v>
      </c>
      <c r="BN1337" s="15"/>
      <c r="BO1337" s="15"/>
      <c r="BP1337" s="22"/>
      <c r="BQ1337" s="15"/>
      <c r="BR1337" s="15"/>
      <c r="BS1337" s="15"/>
      <c r="BT1337" s="15"/>
      <c r="BU1337" s="15"/>
      <c r="BV1337" s="15"/>
      <c r="BW1337" s="15"/>
      <c r="BX1337" s="15"/>
      <c r="BY1337" s="15"/>
      <c r="BZ1337" s="15"/>
      <c r="CA1337" s="15"/>
      <c r="CB1337" s="15"/>
      <c r="CC1337" s="15"/>
      <c r="CD1337" s="15" t="str">
        <f t="shared" ref="CD1337:CD1338" si="198">CONCATENATE(A1337,B1337,C1337)</f>
        <v>O-Mobile Multimedia LtdOmobile™ Platform provides profound Multimedia business development solutions for the unbanked and rural areas in Africa.Active</v>
      </c>
      <c r="CE1337" s="15"/>
      <c r="CF1337" s="15"/>
      <c r="CG1337" s="15"/>
      <c r="CH1337" s="15"/>
      <c r="CI1337" s="15"/>
      <c r="CJ1337" s="15"/>
    </row>
    <row r="1338" spans="1:88" ht="12.75">
      <c r="A1338" s="15" t="s">
        <v>8917</v>
      </c>
      <c r="B1338" s="15" t="s">
        <v>8918</v>
      </c>
      <c r="C1338" s="15" t="s">
        <v>58</v>
      </c>
      <c r="D1338" s="16">
        <v>2000</v>
      </c>
      <c r="E1338" s="15" t="s">
        <v>8919</v>
      </c>
      <c r="F1338" s="15"/>
      <c r="G1338" s="15"/>
      <c r="H1338" s="15"/>
      <c r="I1338" s="15"/>
      <c r="J1338" s="15"/>
      <c r="K1338" s="17" t="e">
        <f t="shared" si="178"/>
        <v>#VALUE!</v>
      </c>
      <c r="L1338" s="15"/>
      <c r="M1338" s="18" t="e">
        <f t="shared" si="166"/>
        <v>#VALUE!</v>
      </c>
      <c r="N1338" s="15"/>
      <c r="O1338" s="15"/>
      <c r="P1338" s="15"/>
      <c r="Q1338" s="15"/>
      <c r="R1338" s="15"/>
      <c r="S1338" s="19"/>
      <c r="T1338" s="15"/>
      <c r="U1338" s="17"/>
      <c r="V1338" s="15" t="s">
        <v>8920</v>
      </c>
      <c r="W1338" s="15"/>
      <c r="X1338" s="15" t="s">
        <v>191</v>
      </c>
      <c r="Y1338" s="15" t="s">
        <v>8921</v>
      </c>
      <c r="AB1338" s="20"/>
      <c r="AC1338" s="21" t="s">
        <v>8922</v>
      </c>
      <c r="AD1338" s="21" t="s">
        <v>8923</v>
      </c>
      <c r="AE1338" s="21" t="s">
        <v>8924</v>
      </c>
      <c r="AF1338" s="21" t="s">
        <v>8925</v>
      </c>
      <c r="AG1338" s="22">
        <f t="shared" si="196"/>
        <v>0.41935483870967744</v>
      </c>
      <c r="AH1338" s="15" t="str">
        <f t="shared" si="190"/>
        <v/>
      </c>
      <c r="AI1338" s="22" t="e">
        <f>VLOOKUP(A1338,'[1]Deals (investment)'!$B$2:$Z$1497,1,FALSE)</f>
        <v>#N/A</v>
      </c>
      <c r="AJ1338" s="22" t="e">
        <f>VLOOKUP(A1338,'[1]Deals (investment)'!$B$2:$Z$870,15,FALSE)</f>
        <v>#N/A</v>
      </c>
      <c r="AK1338" s="17" t="e">
        <f>VLOOKUP(A1338,'[1]Deals (Exits)'!B:B,1,FALSE)</f>
        <v>#N/A</v>
      </c>
      <c r="AL1338" s="23" t="e">
        <f>VLOOKUP(G1338,[1]Lookups!$V$3:$Y$197,4,FALSE)</f>
        <v>#N/A</v>
      </c>
      <c r="AM1338" s="17" t="str">
        <f>VLOOKUP(X1338,[1]Lookups!$B$3:$C$200,2,FALSE)</f>
        <v>Education</v>
      </c>
      <c r="AN1338" s="17" t="e">
        <f>VLOOKUP(R1338,[1]Lookups!$H$3:$I$69,2,FALSE)</f>
        <v>#N/A</v>
      </c>
      <c r="AO1338" s="17" t="e">
        <f>VLOOKUP(T1338,[1]Lookups!$H$3:$I$69,2,FALSE)</f>
        <v>#N/A</v>
      </c>
      <c r="AP1338" s="17" t="e">
        <f>VLOOKUP(AN1338,[1]Lookups!$N$3:$O$11,2,FALSE)</f>
        <v>#N/A</v>
      </c>
      <c r="AQ1338" s="18" t="e">
        <f>COUNTIFS('[1]Deals (investment)'!$B:$B,$A1338)</f>
        <v>#VALUE!</v>
      </c>
      <c r="AR1338" s="18" t="e">
        <f>COUNTIFS('[1]Deals (investment)'!$B:$B,$A1338,'[1]Deals (investment)'!$T:$T,$AW$1)+COUNTIFS('[1]Deals (investment)'!$B:$B,$A1338,'[1]Deals (investment)'!$T:$T,$AX$1)+COUNTIFS('[1]Deals (investment)'!$B:$B,$A1338,'[1]Deals (investment)'!$T:$T,$AY$1)</f>
        <v>#VALUE!</v>
      </c>
      <c r="AS1338" s="17" t="e">
        <f>SUMIFS('[1]Deals (investment)'!$C:$C,'[1]Deals (investment)'!$B:$B,$A1338)</f>
        <v>#VALUE!</v>
      </c>
      <c r="AT1338" s="17" t="e">
        <f t="shared" si="179"/>
        <v>#VALUE!</v>
      </c>
      <c r="AU1338" s="18" t="e">
        <f>COUNTIF('[1]Deals (Exits)'!$B:$B,A1338)</f>
        <v>#VALUE!</v>
      </c>
      <c r="AV1338" s="17" t="e">
        <f>SUMIFS('[1]Deals (investment)'!$C:$C,'[1]Deals (investment)'!$B:$B,$A1338,'[1]Deals (investment)'!$T:$T,AV$1)</f>
        <v>#VALUE!</v>
      </c>
      <c r="AW1338" s="17" t="e">
        <f>SUMIFS('[1]Deals (investment)'!$C:$C,'[1]Deals (investment)'!$B:$B,$A1338,'[1]Deals (investment)'!$T:$T,AW$1)</f>
        <v>#VALUE!</v>
      </c>
      <c r="AX1338" s="17" t="e">
        <f>SUMIFS('[1]Deals (investment)'!$C:$C,'[1]Deals (investment)'!$B:$B,$A1338,'[1]Deals (investment)'!$T:$T,AX$1)</f>
        <v>#VALUE!</v>
      </c>
      <c r="AY1338" s="17" t="e">
        <f>SUMIFS('[1]Deals (investment)'!$C:$C,'[1]Deals (investment)'!$B:$B,$A1338,'[1]Deals (investment)'!$T:$T,AY$1)</f>
        <v>#VALUE!</v>
      </c>
      <c r="AZ1338" s="17" t="e">
        <f>SUMIFS('[1]Deals (investment)'!$C:$C,'[1]Deals (investment)'!$B:$B,$A1338,'[1]Deals (investment)'!$T:$T,AZ$1)</f>
        <v>#VALUE!</v>
      </c>
      <c r="BA1338" s="17" t="e">
        <f>SUMIFS('[1]Deals (investment)'!$C:$C,'[1]Deals (investment)'!$B:$B,$A1338,'[1]Deals (investment)'!$T:$T,BA$1)</f>
        <v>#VALUE!</v>
      </c>
      <c r="BB1338" s="17" t="e">
        <f>SUMIFS('[1]Deals (investment)'!$C:$C,'[1]Deals (investment)'!$B:$B,$A1338,'[1]Deals (investment)'!$T:$T,BB$1)</f>
        <v>#VALUE!</v>
      </c>
      <c r="BC1338" s="17" t="e">
        <f>SUMIFS('[1]Deals (Exits)'!$C:$C,'[1]Deals (Exits)'!$B:$B,$A1338)</f>
        <v>#VALUE!</v>
      </c>
      <c r="BD1338" s="17" t="e">
        <f>SUMIFS('[1]Deals (investment)'!$C:$C,'[1]Deals (investment)'!$B:$B,$A1338,'[1]Deals (investment)'!$V:$V,BD$1)</f>
        <v>#VALUE!</v>
      </c>
      <c r="BE1338" s="17" t="e">
        <f>SUMIFS('[1]Deals (investment)'!$C:$C,'[1]Deals (investment)'!$B:$B,$A1338,'[1]Deals (investment)'!$V:$V,BE$1)</f>
        <v>#VALUE!</v>
      </c>
      <c r="BF1338" s="17" t="e">
        <f>SUMIFS('[1]Deals (investment)'!$C:$C,'[1]Deals (investment)'!$B:$B,$A1338,'[1]Deals (investment)'!$V:$V,BF$1)</f>
        <v>#VALUE!</v>
      </c>
      <c r="BG1338" s="17" t="e">
        <f>SUMIFS('[1]Deals (investment)'!$C:$C,'[1]Deals (investment)'!$B:$B,$A1338,'[1]Deals (investment)'!$V:$V,BG$1)</f>
        <v>#VALUE!</v>
      </c>
      <c r="BH1338" s="17" t="e">
        <f>SUMIFS('[1]Deals (investment)'!$C:$C,'[1]Deals (investment)'!$B:$B,$A1338,'[1]Deals (investment)'!$V:$V,BH$1)</f>
        <v>#VALUE!</v>
      </c>
      <c r="BI1338" s="17" t="e">
        <f>SUMIFS('[1]Deals (investment)'!$C:$C,'[1]Deals (investment)'!$B:$B,$A1338,'[1]Deals (investment)'!$V:$V,BI$1)</f>
        <v>#VALUE!</v>
      </c>
      <c r="BJ1338" s="17" t="e">
        <f>SUMIFS('[1]Deals (investment)'!$C:$C,'[1]Deals (investment)'!$B:$B,$A1338,'[1]Deals (investment)'!$V:$V,BJ$1)</f>
        <v>#VALUE!</v>
      </c>
      <c r="BK1338" s="17" t="e">
        <f>SUMIFS('[1]Deals (investment)'!$C:$C,'[1]Deals (investment)'!$B:$B,$A1338,'[1]Deals (investment)'!$V:$V,BK$1)</f>
        <v>#VALUE!</v>
      </c>
      <c r="BL1338" s="17" t="e">
        <f>SUMIFS('[1]Deals (investment)'!$C:$C,'[1]Deals (investment)'!$B:$B,$A1338,'[1]Deals (investment)'!$V:$V,BL$1)</f>
        <v>#VALUE!</v>
      </c>
      <c r="BM1338" s="17" t="e">
        <f>SUMIFS('[1]Deals (investment)'!$C:$C,'[1]Deals (investment)'!$B:$B,$A1338,'[1]Deals (investment)'!$V:$V,BM$1)</f>
        <v>#VALUE!</v>
      </c>
      <c r="BN1338" s="15"/>
      <c r="BO1338" s="15"/>
      <c r="BP1338" s="22"/>
      <c r="BQ1338" s="15"/>
      <c r="BR1338" s="15"/>
      <c r="BS1338" s="15"/>
      <c r="BT1338" s="15"/>
      <c r="BU1338" s="15"/>
      <c r="BV1338" s="15"/>
      <c r="BW1338" s="15"/>
      <c r="BX1338" s="15"/>
      <c r="BY1338" s="15"/>
      <c r="BZ1338" s="15"/>
      <c r="CA1338" s="15"/>
      <c r="CB1338" s="15"/>
      <c r="CC1338" s="15"/>
      <c r="CD1338" s="15" t="str">
        <f t="shared" si="198"/>
        <v>Oasis DigitalOasis Digital develops custom software in St. Louis, MO for customers anywhere. We create high quality solutions for hard problems, to help our customers thrive.Active</v>
      </c>
      <c r="CE1338" s="15"/>
      <c r="CF1338" s="15"/>
      <c r="CG1338" s="15"/>
      <c r="CH1338" s="15"/>
      <c r="CI1338" s="15"/>
      <c r="CJ1338" s="15"/>
    </row>
    <row r="1339" spans="1:88" ht="12.75">
      <c r="A1339" s="15" t="s">
        <v>8926</v>
      </c>
      <c r="B1339" s="15"/>
      <c r="C1339" s="15"/>
      <c r="D1339" s="16"/>
      <c r="E1339" s="15"/>
      <c r="F1339" s="15"/>
      <c r="G1339" s="15"/>
      <c r="H1339" s="15"/>
      <c r="I1339" s="15"/>
      <c r="J1339" s="15"/>
      <c r="K1339" s="17" t="e">
        <f t="shared" si="178"/>
        <v>#VALUE!</v>
      </c>
      <c r="L1339" s="15"/>
      <c r="M1339" s="18" t="e">
        <f t="shared" si="166"/>
        <v>#VALUE!</v>
      </c>
      <c r="N1339" s="15"/>
      <c r="O1339" s="15"/>
      <c r="P1339" s="15"/>
      <c r="Q1339" s="24" t="e">
        <f ca="1">_xludf.MAXIFS('[1]Deals (investment)'!A:A,'[1]Deals (investment)'!B:B,A1339)</f>
        <v>#NAME?</v>
      </c>
      <c r="R1339" s="15"/>
      <c r="S1339" s="19"/>
      <c r="T1339" s="15"/>
      <c r="U1339" s="17"/>
      <c r="V1339" s="15"/>
      <c r="W1339" s="15"/>
      <c r="X1339" s="15"/>
      <c r="Y1339" s="15"/>
      <c r="AB1339" s="20"/>
      <c r="AC1339" s="15"/>
      <c r="AD1339" s="15"/>
      <c r="AE1339" s="15"/>
      <c r="AF1339" s="15"/>
      <c r="AG1339" s="22">
        <f t="shared" ca="1" si="196"/>
        <v>9.6774193548387094E-2</v>
      </c>
      <c r="AH1339" s="15" t="str">
        <f t="shared" si="190"/>
        <v/>
      </c>
      <c r="AI1339" s="22" t="e">
        <f>VLOOKUP(A1339,'[1]Deals (investment)'!$B$2:$Z$1497,1,FALSE)</f>
        <v>#N/A</v>
      </c>
      <c r="AJ1339" s="22" t="e">
        <f>VLOOKUP(A1339,'[1]Deals (investment)'!$B$2:$Z$870,15,FALSE)</f>
        <v>#N/A</v>
      </c>
      <c r="AK1339" s="17" t="e">
        <f>VLOOKUP(A1339,'[1]Deals (Exits)'!B:B,1,FALSE)</f>
        <v>#N/A</v>
      </c>
      <c r="AL1339" s="23" t="e">
        <f>VLOOKUP(G1339,[1]Lookups!$V$3:$Y$197,4,FALSE)</f>
        <v>#N/A</v>
      </c>
      <c r="AM1339" s="17" t="e">
        <f>VLOOKUP(X1339,[1]Lookups!$B$3:$C$200,2,FALSE)</f>
        <v>#N/A</v>
      </c>
      <c r="AN1339" s="17" t="e">
        <f>VLOOKUP(R1339,[1]Lookups!$H$3:$I$69,2,FALSE)</f>
        <v>#N/A</v>
      </c>
      <c r="AO1339" s="17" t="e">
        <f>VLOOKUP(T1339,[1]Lookups!$H$3:$I$69,2,FALSE)</f>
        <v>#N/A</v>
      </c>
      <c r="AP1339" s="17" t="e">
        <f>VLOOKUP(AN1339,[1]Lookups!$N$3:$O$11,2,FALSE)</f>
        <v>#N/A</v>
      </c>
      <c r="AQ1339" s="18" t="e">
        <f>COUNTIFS('[1]Deals (investment)'!$B:$B,$A1339)</f>
        <v>#VALUE!</v>
      </c>
      <c r="AR1339" s="18" t="e">
        <f>COUNTIFS('[1]Deals (investment)'!$B:$B,$A1339,'[1]Deals (investment)'!$T:$T,$AW$1)+COUNTIFS('[1]Deals (investment)'!$B:$B,$A1339,'[1]Deals (investment)'!$T:$T,$AX$1)+COUNTIFS('[1]Deals (investment)'!$B:$B,$A1339,'[1]Deals (investment)'!$T:$T,$AY$1)</f>
        <v>#VALUE!</v>
      </c>
      <c r="AS1339" s="17" t="e">
        <f>SUMIFS('[1]Deals (investment)'!$C:$C,'[1]Deals (investment)'!$B:$B,$A1339)</f>
        <v>#VALUE!</v>
      </c>
      <c r="AT1339" s="17" t="e">
        <f t="shared" si="179"/>
        <v>#VALUE!</v>
      </c>
      <c r="AU1339" s="18" t="e">
        <f>COUNTIF('[1]Deals (Exits)'!$B:$B,A1339)</f>
        <v>#VALUE!</v>
      </c>
      <c r="AV1339" s="17" t="e">
        <f>SUMIFS('[1]Deals (investment)'!$C:$C,'[1]Deals (investment)'!$B:$B,$A1339,'[1]Deals (investment)'!$T:$T,AV$1)</f>
        <v>#VALUE!</v>
      </c>
      <c r="AW1339" s="17" t="e">
        <f>SUMIFS('[1]Deals (investment)'!$C:$C,'[1]Deals (investment)'!$B:$B,$A1339,'[1]Deals (investment)'!$T:$T,AW$1)</f>
        <v>#VALUE!</v>
      </c>
      <c r="AX1339" s="17" t="e">
        <f>SUMIFS('[1]Deals (investment)'!$C:$C,'[1]Deals (investment)'!$B:$B,$A1339,'[1]Deals (investment)'!$T:$T,AX$1)</f>
        <v>#VALUE!</v>
      </c>
      <c r="AY1339" s="17" t="e">
        <f>SUMIFS('[1]Deals (investment)'!$C:$C,'[1]Deals (investment)'!$B:$B,$A1339,'[1]Deals (investment)'!$T:$T,AY$1)</f>
        <v>#VALUE!</v>
      </c>
      <c r="AZ1339" s="17" t="e">
        <f>SUMIFS('[1]Deals (investment)'!$C:$C,'[1]Deals (investment)'!$B:$B,$A1339,'[1]Deals (investment)'!$T:$T,AZ$1)</f>
        <v>#VALUE!</v>
      </c>
      <c r="BA1339" s="17" t="e">
        <f>SUMIFS('[1]Deals (investment)'!$C:$C,'[1]Deals (investment)'!$B:$B,$A1339,'[1]Deals (investment)'!$T:$T,BA$1)</f>
        <v>#VALUE!</v>
      </c>
      <c r="BB1339" s="17" t="e">
        <f>SUMIFS('[1]Deals (investment)'!$C:$C,'[1]Deals (investment)'!$B:$B,$A1339,'[1]Deals (investment)'!$T:$T,BB$1)</f>
        <v>#VALUE!</v>
      </c>
      <c r="BC1339" s="17" t="e">
        <f>SUMIFS('[1]Deals (Exits)'!$C:$C,'[1]Deals (Exits)'!$B:$B,$A1339)</f>
        <v>#VALUE!</v>
      </c>
      <c r="BD1339" s="17" t="e">
        <f>SUMIFS('[1]Deals (investment)'!$C:$C,'[1]Deals (investment)'!$B:$B,$A1339,'[1]Deals (investment)'!$V:$V,BD$1)</f>
        <v>#VALUE!</v>
      </c>
      <c r="BE1339" s="17" t="e">
        <f>SUMIFS('[1]Deals (investment)'!$C:$C,'[1]Deals (investment)'!$B:$B,$A1339,'[1]Deals (investment)'!$V:$V,BE$1)</f>
        <v>#VALUE!</v>
      </c>
      <c r="BF1339" s="17" t="e">
        <f>SUMIFS('[1]Deals (investment)'!$C:$C,'[1]Deals (investment)'!$B:$B,$A1339,'[1]Deals (investment)'!$V:$V,BF$1)</f>
        <v>#VALUE!</v>
      </c>
      <c r="BG1339" s="17" t="e">
        <f>SUMIFS('[1]Deals (investment)'!$C:$C,'[1]Deals (investment)'!$B:$B,$A1339,'[1]Deals (investment)'!$V:$V,BG$1)</f>
        <v>#VALUE!</v>
      </c>
      <c r="BH1339" s="17" t="e">
        <f>SUMIFS('[1]Deals (investment)'!$C:$C,'[1]Deals (investment)'!$B:$B,$A1339,'[1]Deals (investment)'!$V:$V,BH$1)</f>
        <v>#VALUE!</v>
      </c>
      <c r="BI1339" s="17" t="e">
        <f>SUMIFS('[1]Deals (investment)'!$C:$C,'[1]Deals (investment)'!$B:$B,$A1339,'[1]Deals (investment)'!$V:$V,BI$1)</f>
        <v>#VALUE!</v>
      </c>
      <c r="BJ1339" s="17" t="e">
        <f>SUMIFS('[1]Deals (investment)'!$C:$C,'[1]Deals (investment)'!$B:$B,$A1339,'[1]Deals (investment)'!$V:$V,BJ$1)</f>
        <v>#VALUE!</v>
      </c>
      <c r="BK1339" s="17" t="e">
        <f>SUMIFS('[1]Deals (investment)'!$C:$C,'[1]Deals (investment)'!$B:$B,$A1339,'[1]Deals (investment)'!$V:$V,BK$1)</f>
        <v>#VALUE!</v>
      </c>
      <c r="BL1339" s="17" t="e">
        <f>SUMIFS('[1]Deals (investment)'!$C:$C,'[1]Deals (investment)'!$B:$B,$A1339,'[1]Deals (investment)'!$V:$V,BL$1)</f>
        <v>#VALUE!</v>
      </c>
      <c r="BM1339" s="17" t="e">
        <f>SUMIFS('[1]Deals (investment)'!$C:$C,'[1]Deals (investment)'!$B:$B,$A1339,'[1]Deals (investment)'!$V:$V,BM$1)</f>
        <v>#VALUE!</v>
      </c>
      <c r="BN1339" s="15"/>
      <c r="BO1339" s="15"/>
      <c r="BP1339" s="22"/>
      <c r="BQ1339" s="15"/>
      <c r="BR1339" s="15"/>
      <c r="BS1339" s="15"/>
      <c r="BT1339" s="15"/>
      <c r="BU1339" s="15"/>
      <c r="BV1339" s="15"/>
      <c r="BW1339" s="15"/>
      <c r="BX1339" s="15"/>
      <c r="BY1339" s="15"/>
      <c r="BZ1339" s="15"/>
      <c r="CA1339" s="15"/>
      <c r="CB1339" s="15"/>
      <c r="CC1339" s="15"/>
      <c r="CD1339" s="15"/>
      <c r="CE1339" s="15"/>
      <c r="CF1339" s="15"/>
      <c r="CG1339" s="15"/>
      <c r="CH1339" s="15"/>
      <c r="CI1339" s="15"/>
      <c r="CJ1339" s="15"/>
    </row>
    <row r="1340" spans="1:88" ht="12.75">
      <c r="A1340" s="15" t="s">
        <v>8927</v>
      </c>
      <c r="B1340" s="15"/>
      <c r="C1340" s="15"/>
      <c r="D1340" s="16"/>
      <c r="E1340" s="26"/>
      <c r="F1340" s="26"/>
      <c r="G1340" s="26"/>
      <c r="H1340" s="26"/>
      <c r="I1340" s="15"/>
      <c r="J1340" s="26"/>
      <c r="K1340" s="17" t="e">
        <f t="shared" si="178"/>
        <v>#VALUE!</v>
      </c>
      <c r="L1340" s="15"/>
      <c r="M1340" s="18" t="e">
        <f t="shared" si="166"/>
        <v>#VALUE!</v>
      </c>
      <c r="N1340" s="15"/>
      <c r="O1340" s="15"/>
      <c r="P1340" s="15"/>
      <c r="Q1340" s="24" t="e">
        <f ca="1">_xludf.MAXIFS('[1]Deals (investment)'!A:A,'[1]Deals (investment)'!B:B,A1340)</f>
        <v>#NAME?</v>
      </c>
      <c r="R1340" s="15"/>
      <c r="S1340" s="19"/>
      <c r="T1340" s="15"/>
      <c r="U1340" s="17"/>
      <c r="V1340" s="15"/>
      <c r="W1340" s="15"/>
      <c r="X1340" s="15"/>
      <c r="Y1340" s="15"/>
      <c r="AB1340" s="20"/>
      <c r="AC1340" s="15"/>
      <c r="AD1340" s="15"/>
      <c r="AE1340" s="15"/>
      <c r="AF1340" s="15"/>
      <c r="AG1340" s="22">
        <f t="shared" ca="1" si="196"/>
        <v>9.6774193548387094E-2</v>
      </c>
      <c r="AH1340" s="15" t="str">
        <f t="shared" si="190"/>
        <v/>
      </c>
      <c r="AI1340" s="22" t="e">
        <f>VLOOKUP(A1340,'[1]Deals (investment)'!$B$2:$Z$1497,1,FALSE)</f>
        <v>#N/A</v>
      </c>
      <c r="AJ1340" s="22" t="e">
        <f>VLOOKUP(A1340,'[1]Deals (investment)'!$B$2:$Z$870,15,FALSE)</f>
        <v>#N/A</v>
      </c>
      <c r="AK1340" s="17" t="e">
        <f>VLOOKUP(A1340,'[1]Deals (Exits)'!B:B,1,FALSE)</f>
        <v>#N/A</v>
      </c>
      <c r="AL1340" s="23" t="e">
        <f>VLOOKUP(G1340,[1]Lookups!$V$3:$Y$197,4,FALSE)</f>
        <v>#N/A</v>
      </c>
      <c r="AM1340" s="17" t="e">
        <f>VLOOKUP(X1340,[1]Lookups!$B$3:$C$200,2,FALSE)</f>
        <v>#N/A</v>
      </c>
      <c r="AN1340" s="17" t="e">
        <f>VLOOKUP(R1340,[1]Lookups!$H$3:$I$69,2,FALSE)</f>
        <v>#N/A</v>
      </c>
      <c r="AO1340" s="17" t="e">
        <f>VLOOKUP(T1340,[1]Lookups!$H$3:$I$69,2,FALSE)</f>
        <v>#N/A</v>
      </c>
      <c r="AP1340" s="17" t="e">
        <f>VLOOKUP(AN1340,[1]Lookups!$N$3:$O$11,2,FALSE)</f>
        <v>#N/A</v>
      </c>
      <c r="AQ1340" s="18" t="e">
        <f>COUNTIFS('[1]Deals (investment)'!$B:$B,$A1340)</f>
        <v>#VALUE!</v>
      </c>
      <c r="AR1340" s="18" t="e">
        <f>COUNTIFS('[1]Deals (investment)'!$B:$B,$A1340,'[1]Deals (investment)'!$T:$T,$AW$1)+COUNTIFS('[1]Deals (investment)'!$B:$B,$A1340,'[1]Deals (investment)'!$T:$T,$AX$1)+COUNTIFS('[1]Deals (investment)'!$B:$B,$A1340,'[1]Deals (investment)'!$T:$T,$AY$1)</f>
        <v>#VALUE!</v>
      </c>
      <c r="AS1340" s="17" t="e">
        <f>SUMIFS('[1]Deals (investment)'!$C:$C,'[1]Deals (investment)'!$B:$B,$A1340)</f>
        <v>#VALUE!</v>
      </c>
      <c r="AT1340" s="17" t="e">
        <f t="shared" si="179"/>
        <v>#VALUE!</v>
      </c>
      <c r="AU1340" s="18" t="e">
        <f>COUNTIF('[1]Deals (Exits)'!$B:$B,A1340)</f>
        <v>#VALUE!</v>
      </c>
      <c r="AV1340" s="17" t="e">
        <f>SUMIFS('[1]Deals (investment)'!$C:$C,'[1]Deals (investment)'!$B:$B,$A1340,'[1]Deals (investment)'!$T:$T,AV$1)</f>
        <v>#VALUE!</v>
      </c>
      <c r="AW1340" s="17" t="e">
        <f>SUMIFS('[1]Deals (investment)'!$C:$C,'[1]Deals (investment)'!$B:$B,$A1340,'[1]Deals (investment)'!$T:$T,AW$1)</f>
        <v>#VALUE!</v>
      </c>
      <c r="AX1340" s="17" t="e">
        <f>SUMIFS('[1]Deals (investment)'!$C:$C,'[1]Deals (investment)'!$B:$B,$A1340,'[1]Deals (investment)'!$T:$T,AX$1)</f>
        <v>#VALUE!</v>
      </c>
      <c r="AY1340" s="17" t="e">
        <f>SUMIFS('[1]Deals (investment)'!$C:$C,'[1]Deals (investment)'!$B:$B,$A1340,'[1]Deals (investment)'!$T:$T,AY$1)</f>
        <v>#VALUE!</v>
      </c>
      <c r="AZ1340" s="17" t="e">
        <f>SUMIFS('[1]Deals (investment)'!$C:$C,'[1]Deals (investment)'!$B:$B,$A1340,'[1]Deals (investment)'!$T:$T,AZ$1)</f>
        <v>#VALUE!</v>
      </c>
      <c r="BA1340" s="17" t="e">
        <f>SUMIFS('[1]Deals (investment)'!$C:$C,'[1]Deals (investment)'!$B:$B,$A1340,'[1]Deals (investment)'!$T:$T,BA$1)</f>
        <v>#VALUE!</v>
      </c>
      <c r="BB1340" s="17" t="e">
        <f>SUMIFS('[1]Deals (investment)'!$C:$C,'[1]Deals (investment)'!$B:$B,$A1340,'[1]Deals (investment)'!$T:$T,BB$1)</f>
        <v>#VALUE!</v>
      </c>
      <c r="BC1340" s="17" t="e">
        <f>SUMIFS('[1]Deals (Exits)'!$C:$C,'[1]Deals (Exits)'!$B:$B,$A1340)</f>
        <v>#VALUE!</v>
      </c>
      <c r="BD1340" s="17" t="e">
        <f>SUMIFS('[1]Deals (investment)'!$C:$C,'[1]Deals (investment)'!$B:$B,$A1340,'[1]Deals (investment)'!$V:$V,BD$1)</f>
        <v>#VALUE!</v>
      </c>
      <c r="BE1340" s="17" t="e">
        <f>SUMIFS('[1]Deals (investment)'!$C:$C,'[1]Deals (investment)'!$B:$B,$A1340,'[1]Deals (investment)'!$V:$V,BE$1)</f>
        <v>#VALUE!</v>
      </c>
      <c r="BF1340" s="17" t="e">
        <f>SUMIFS('[1]Deals (investment)'!$C:$C,'[1]Deals (investment)'!$B:$B,$A1340,'[1]Deals (investment)'!$V:$V,BF$1)</f>
        <v>#VALUE!</v>
      </c>
      <c r="BG1340" s="17" t="e">
        <f>SUMIFS('[1]Deals (investment)'!$C:$C,'[1]Deals (investment)'!$B:$B,$A1340,'[1]Deals (investment)'!$V:$V,BG$1)</f>
        <v>#VALUE!</v>
      </c>
      <c r="BH1340" s="17" t="e">
        <f>SUMIFS('[1]Deals (investment)'!$C:$C,'[1]Deals (investment)'!$B:$B,$A1340,'[1]Deals (investment)'!$V:$V,BH$1)</f>
        <v>#VALUE!</v>
      </c>
      <c r="BI1340" s="17" t="e">
        <f>SUMIFS('[1]Deals (investment)'!$C:$C,'[1]Deals (investment)'!$B:$B,$A1340,'[1]Deals (investment)'!$V:$V,BI$1)</f>
        <v>#VALUE!</v>
      </c>
      <c r="BJ1340" s="17" t="e">
        <f>SUMIFS('[1]Deals (investment)'!$C:$C,'[1]Deals (investment)'!$B:$B,$A1340,'[1]Deals (investment)'!$V:$V,BJ$1)</f>
        <v>#VALUE!</v>
      </c>
      <c r="BK1340" s="17" t="e">
        <f>SUMIFS('[1]Deals (investment)'!$C:$C,'[1]Deals (investment)'!$B:$B,$A1340,'[1]Deals (investment)'!$V:$V,BK$1)</f>
        <v>#VALUE!</v>
      </c>
      <c r="BL1340" s="17" t="e">
        <f>SUMIFS('[1]Deals (investment)'!$C:$C,'[1]Deals (investment)'!$B:$B,$A1340,'[1]Deals (investment)'!$V:$V,BL$1)</f>
        <v>#VALUE!</v>
      </c>
      <c r="BM1340" s="17" t="e">
        <f>SUMIFS('[1]Deals (investment)'!$C:$C,'[1]Deals (investment)'!$B:$B,$A1340,'[1]Deals (investment)'!$V:$V,BM$1)</f>
        <v>#VALUE!</v>
      </c>
      <c r="BN1340" s="15"/>
      <c r="BO1340" s="15"/>
      <c r="BP1340" s="22"/>
      <c r="BQ1340" s="15"/>
      <c r="BR1340" s="15"/>
      <c r="BS1340" s="15"/>
      <c r="BT1340" s="15"/>
      <c r="BU1340" s="15"/>
      <c r="BV1340" s="15"/>
      <c r="BW1340" s="15"/>
      <c r="BX1340" s="15"/>
      <c r="BY1340" s="15"/>
      <c r="BZ1340" s="15"/>
      <c r="CA1340" s="15"/>
      <c r="CB1340" s="15"/>
      <c r="CC1340" s="15"/>
      <c r="CD1340" s="15"/>
      <c r="CE1340" s="15"/>
      <c r="CF1340" s="15"/>
      <c r="CG1340" s="15"/>
      <c r="CH1340" s="15"/>
      <c r="CI1340" s="15"/>
      <c r="CJ1340" s="15"/>
    </row>
    <row r="1341" spans="1:88" ht="12.75">
      <c r="A1341" s="15" t="s">
        <v>8928</v>
      </c>
      <c r="B1341" s="15" t="s">
        <v>8929</v>
      </c>
      <c r="C1341" s="15" t="s">
        <v>58</v>
      </c>
      <c r="D1341" s="16">
        <v>2016</v>
      </c>
      <c r="E1341" s="15" t="s">
        <v>117</v>
      </c>
      <c r="F1341" s="15"/>
      <c r="G1341" s="15"/>
      <c r="H1341" s="15"/>
      <c r="I1341" s="15"/>
      <c r="J1341" s="15"/>
      <c r="K1341" s="17" t="e">
        <f t="shared" si="178"/>
        <v>#VALUE!</v>
      </c>
      <c r="L1341" s="15"/>
      <c r="M1341" s="18" t="e">
        <f t="shared" si="166"/>
        <v>#VALUE!</v>
      </c>
      <c r="N1341" s="15"/>
      <c r="O1341" s="15"/>
      <c r="P1341" s="15"/>
      <c r="Q1341" s="15"/>
      <c r="R1341" s="15"/>
      <c r="S1341" s="19"/>
      <c r="T1341" s="15"/>
      <c r="U1341" s="17"/>
      <c r="V1341" s="15" t="s">
        <v>8930</v>
      </c>
      <c r="W1341" s="15"/>
      <c r="X1341" s="15" t="s">
        <v>64</v>
      </c>
      <c r="Y1341" s="15" t="s">
        <v>8931</v>
      </c>
      <c r="AB1341" s="20"/>
      <c r="AC1341" s="21" t="s">
        <v>8932</v>
      </c>
      <c r="AD1341" s="15"/>
      <c r="AE1341" s="21" t="s">
        <v>8933</v>
      </c>
      <c r="AF1341" s="21" t="s">
        <v>8934</v>
      </c>
      <c r="AG1341" s="22">
        <f t="shared" si="196"/>
        <v>0.38709677419354838</v>
      </c>
      <c r="AH1341" s="15" t="str">
        <f t="shared" si="190"/>
        <v/>
      </c>
      <c r="AI1341" s="22" t="e">
        <f>VLOOKUP(A1341,'[1]Deals (investment)'!$B$2:$Z$1497,1,FALSE)</f>
        <v>#N/A</v>
      </c>
      <c r="AJ1341" s="22" t="e">
        <f>VLOOKUP(A1341,'[1]Deals (investment)'!$B$2:$Z$870,15,FALSE)</f>
        <v>#N/A</v>
      </c>
      <c r="AK1341" s="17" t="e">
        <f>VLOOKUP(A1341,'[1]Deals (Exits)'!B:B,1,FALSE)</f>
        <v>#N/A</v>
      </c>
      <c r="AL1341" s="23" t="e">
        <f>VLOOKUP(G1341,[1]Lookups!$V$3:$Y$197,4,FALSE)</f>
        <v>#N/A</v>
      </c>
      <c r="AM1341" s="17" t="str">
        <f>VLOOKUP(X1341,[1]Lookups!$B$3:$C$200,2,FALSE)</f>
        <v>E-commerce &amp; Retail</v>
      </c>
      <c r="AN1341" s="17" t="e">
        <f>VLOOKUP(R1341,[1]Lookups!$H$3:$I$69,2,FALSE)</f>
        <v>#N/A</v>
      </c>
      <c r="AO1341" s="17" t="e">
        <f>VLOOKUP(T1341,[1]Lookups!$H$3:$I$69,2,FALSE)</f>
        <v>#N/A</v>
      </c>
      <c r="AP1341" s="17" t="e">
        <f>VLOOKUP(AN1341,[1]Lookups!$N$3:$O$11,2,FALSE)</f>
        <v>#N/A</v>
      </c>
      <c r="AQ1341" s="18" t="e">
        <f>COUNTIFS('[1]Deals (investment)'!$B:$B,$A1341)</f>
        <v>#VALUE!</v>
      </c>
      <c r="AR1341" s="18" t="e">
        <f>COUNTIFS('[1]Deals (investment)'!$B:$B,$A1341,'[1]Deals (investment)'!$T:$T,$AW$1)+COUNTIFS('[1]Deals (investment)'!$B:$B,$A1341,'[1]Deals (investment)'!$T:$T,$AX$1)+COUNTIFS('[1]Deals (investment)'!$B:$B,$A1341,'[1]Deals (investment)'!$T:$T,$AY$1)</f>
        <v>#VALUE!</v>
      </c>
      <c r="AS1341" s="17" t="e">
        <f>SUMIFS('[1]Deals (investment)'!$C:$C,'[1]Deals (investment)'!$B:$B,$A1341)</f>
        <v>#VALUE!</v>
      </c>
      <c r="AT1341" s="17" t="e">
        <f t="shared" si="179"/>
        <v>#VALUE!</v>
      </c>
      <c r="AU1341" s="18" t="e">
        <f>COUNTIF('[1]Deals (Exits)'!$B:$B,A1341)</f>
        <v>#VALUE!</v>
      </c>
      <c r="AV1341" s="17" t="e">
        <f>SUMIFS('[1]Deals (investment)'!$C:$C,'[1]Deals (investment)'!$B:$B,$A1341,'[1]Deals (investment)'!$T:$T,AV$1)</f>
        <v>#VALUE!</v>
      </c>
      <c r="AW1341" s="17" t="e">
        <f>SUMIFS('[1]Deals (investment)'!$C:$C,'[1]Deals (investment)'!$B:$B,$A1341,'[1]Deals (investment)'!$T:$T,AW$1)</f>
        <v>#VALUE!</v>
      </c>
      <c r="AX1341" s="17" t="e">
        <f>SUMIFS('[1]Deals (investment)'!$C:$C,'[1]Deals (investment)'!$B:$B,$A1341,'[1]Deals (investment)'!$T:$T,AX$1)</f>
        <v>#VALUE!</v>
      </c>
      <c r="AY1341" s="17" t="e">
        <f>SUMIFS('[1]Deals (investment)'!$C:$C,'[1]Deals (investment)'!$B:$B,$A1341,'[1]Deals (investment)'!$T:$T,AY$1)</f>
        <v>#VALUE!</v>
      </c>
      <c r="AZ1341" s="17" t="e">
        <f>SUMIFS('[1]Deals (investment)'!$C:$C,'[1]Deals (investment)'!$B:$B,$A1341,'[1]Deals (investment)'!$T:$T,AZ$1)</f>
        <v>#VALUE!</v>
      </c>
      <c r="BA1341" s="17" t="e">
        <f>SUMIFS('[1]Deals (investment)'!$C:$C,'[1]Deals (investment)'!$B:$B,$A1341,'[1]Deals (investment)'!$T:$T,BA$1)</f>
        <v>#VALUE!</v>
      </c>
      <c r="BB1341" s="17" t="e">
        <f>SUMIFS('[1]Deals (investment)'!$C:$C,'[1]Deals (investment)'!$B:$B,$A1341,'[1]Deals (investment)'!$T:$T,BB$1)</f>
        <v>#VALUE!</v>
      </c>
      <c r="BC1341" s="17" t="e">
        <f>SUMIFS('[1]Deals (Exits)'!$C:$C,'[1]Deals (Exits)'!$B:$B,$A1341)</f>
        <v>#VALUE!</v>
      </c>
      <c r="BD1341" s="17" t="e">
        <f>SUMIFS('[1]Deals (investment)'!$C:$C,'[1]Deals (investment)'!$B:$B,$A1341,'[1]Deals (investment)'!$V:$V,BD$1)</f>
        <v>#VALUE!</v>
      </c>
      <c r="BE1341" s="17" t="e">
        <f>SUMIFS('[1]Deals (investment)'!$C:$C,'[1]Deals (investment)'!$B:$B,$A1341,'[1]Deals (investment)'!$V:$V,BE$1)</f>
        <v>#VALUE!</v>
      </c>
      <c r="BF1341" s="17" t="e">
        <f>SUMIFS('[1]Deals (investment)'!$C:$C,'[1]Deals (investment)'!$B:$B,$A1341,'[1]Deals (investment)'!$V:$V,BF$1)</f>
        <v>#VALUE!</v>
      </c>
      <c r="BG1341" s="17" t="e">
        <f>SUMIFS('[1]Deals (investment)'!$C:$C,'[1]Deals (investment)'!$B:$B,$A1341,'[1]Deals (investment)'!$V:$V,BG$1)</f>
        <v>#VALUE!</v>
      </c>
      <c r="BH1341" s="17" t="e">
        <f>SUMIFS('[1]Deals (investment)'!$C:$C,'[1]Deals (investment)'!$B:$B,$A1341,'[1]Deals (investment)'!$V:$V,BH$1)</f>
        <v>#VALUE!</v>
      </c>
      <c r="BI1341" s="17" t="e">
        <f>SUMIFS('[1]Deals (investment)'!$C:$C,'[1]Deals (investment)'!$B:$B,$A1341,'[1]Deals (investment)'!$V:$V,BI$1)</f>
        <v>#VALUE!</v>
      </c>
      <c r="BJ1341" s="17" t="e">
        <f>SUMIFS('[1]Deals (investment)'!$C:$C,'[1]Deals (investment)'!$B:$B,$A1341,'[1]Deals (investment)'!$V:$V,BJ$1)</f>
        <v>#VALUE!</v>
      </c>
      <c r="BK1341" s="17" t="e">
        <f>SUMIFS('[1]Deals (investment)'!$C:$C,'[1]Deals (investment)'!$B:$B,$A1341,'[1]Deals (investment)'!$V:$V,BK$1)</f>
        <v>#VALUE!</v>
      </c>
      <c r="BL1341" s="17" t="e">
        <f>SUMIFS('[1]Deals (investment)'!$C:$C,'[1]Deals (investment)'!$B:$B,$A1341,'[1]Deals (investment)'!$V:$V,BL$1)</f>
        <v>#VALUE!</v>
      </c>
      <c r="BM1341" s="17" t="e">
        <f>SUMIFS('[1]Deals (investment)'!$C:$C,'[1]Deals (investment)'!$B:$B,$A1341,'[1]Deals (investment)'!$V:$V,BM$1)</f>
        <v>#VALUE!</v>
      </c>
      <c r="BN1341" s="15"/>
      <c r="BO1341" s="15"/>
      <c r="BP1341" s="22"/>
      <c r="BQ1341" s="15"/>
      <c r="BR1341" s="15"/>
      <c r="BS1341" s="15"/>
      <c r="BT1341" s="15"/>
      <c r="BU1341" s="15"/>
      <c r="BV1341" s="15"/>
      <c r="BW1341" s="15"/>
      <c r="BX1341" s="15"/>
      <c r="BY1341" s="15"/>
      <c r="BZ1341" s="15"/>
      <c r="CA1341" s="15"/>
      <c r="CB1341" s="15"/>
      <c r="CC1341" s="15"/>
      <c r="CD1341" s="15"/>
      <c r="CE1341" s="15"/>
      <c r="CF1341" s="15"/>
      <c r="CG1341" s="15"/>
      <c r="CH1341" s="15"/>
      <c r="CI1341" s="15"/>
      <c r="CJ1341" s="15"/>
    </row>
    <row r="1342" spans="1:88" ht="12.75">
      <c r="A1342" s="15" t="s">
        <v>8935</v>
      </c>
      <c r="B1342" s="15" t="s">
        <v>8936</v>
      </c>
      <c r="C1342" s="15" t="s">
        <v>58</v>
      </c>
      <c r="D1342" s="16">
        <v>2011</v>
      </c>
      <c r="E1342" s="15" t="s">
        <v>8937</v>
      </c>
      <c r="F1342" s="15"/>
      <c r="G1342" s="15"/>
      <c r="H1342" s="15"/>
      <c r="I1342" s="15"/>
      <c r="J1342" s="15"/>
      <c r="K1342" s="17" t="e">
        <f t="shared" si="178"/>
        <v>#VALUE!</v>
      </c>
      <c r="L1342" s="15"/>
      <c r="M1342" s="18" t="e">
        <f t="shared" si="166"/>
        <v>#VALUE!</v>
      </c>
      <c r="N1342" s="15"/>
      <c r="O1342" s="15"/>
      <c r="P1342" s="15"/>
      <c r="Q1342" s="15"/>
      <c r="R1342" s="15"/>
      <c r="S1342" s="19"/>
      <c r="T1342" s="15"/>
      <c r="U1342" s="17"/>
      <c r="V1342" s="15" t="s">
        <v>8938</v>
      </c>
      <c r="W1342" s="15"/>
      <c r="X1342" s="15" t="s">
        <v>432</v>
      </c>
      <c r="Y1342" s="15" t="s">
        <v>8939</v>
      </c>
      <c r="AB1342" s="20" t="s">
        <v>95</v>
      </c>
      <c r="AC1342" s="21" t="s">
        <v>8940</v>
      </c>
      <c r="AD1342" s="21" t="s">
        <v>112</v>
      </c>
      <c r="AE1342" s="21" t="s">
        <v>8941</v>
      </c>
      <c r="AF1342" s="21" t="s">
        <v>8942</v>
      </c>
      <c r="AG1342" s="22">
        <f t="shared" si="196"/>
        <v>0.45161290322580644</v>
      </c>
      <c r="AH1342" s="15" t="str">
        <f t="shared" si="190"/>
        <v/>
      </c>
      <c r="AI1342" s="22" t="str">
        <f>VLOOKUP(A1342,'[1]Deals (investment)'!$B$2:$Z$1497,1,FALSE)</f>
        <v>Off Grid Electric</v>
      </c>
      <c r="AJ1342" s="22">
        <f>VLOOKUP(A1342,'[1]Deals (investment)'!$B$2:$Z$870,15,FALSE)</f>
        <v>1</v>
      </c>
      <c r="AK1342" s="17" t="e">
        <f>VLOOKUP(A1342,'[1]Deals (Exits)'!B:B,1,FALSE)</f>
        <v>#N/A</v>
      </c>
      <c r="AL1342" s="23" t="e">
        <f>VLOOKUP(G1342,[1]Lookups!$V$3:$Y$197,4,FALSE)</f>
        <v>#N/A</v>
      </c>
      <c r="AM1342" s="17" t="str">
        <f>VLOOKUP(X1342,[1]Lookups!$B$3:$C$200,2,FALSE)</f>
        <v>Energy &amp; Resources</v>
      </c>
      <c r="AN1342" s="17" t="e">
        <f>VLOOKUP(R1342,[1]Lookups!$H$3:$I$69,2,FALSE)</f>
        <v>#N/A</v>
      </c>
      <c r="AO1342" s="17" t="e">
        <f>VLOOKUP(T1342,[1]Lookups!$H$3:$I$69,2,FALSE)</f>
        <v>#N/A</v>
      </c>
      <c r="AP1342" s="17" t="e">
        <f>VLOOKUP(AN1342,[1]Lookups!$N$3:$O$11,2,FALSE)</f>
        <v>#N/A</v>
      </c>
      <c r="AQ1342" s="18" t="e">
        <f>COUNTIFS('[1]Deals (investment)'!$B:$B,$A1342)</f>
        <v>#VALUE!</v>
      </c>
      <c r="AR1342" s="18" t="e">
        <f>COUNTIFS('[1]Deals (investment)'!$B:$B,$A1342,'[1]Deals (investment)'!$T:$T,$AW$1)+COUNTIFS('[1]Deals (investment)'!$B:$B,$A1342,'[1]Deals (investment)'!$T:$T,$AX$1)+COUNTIFS('[1]Deals (investment)'!$B:$B,$A1342,'[1]Deals (investment)'!$T:$T,$AY$1)</f>
        <v>#VALUE!</v>
      </c>
      <c r="AS1342" s="17" t="e">
        <f>SUMIFS('[1]Deals (investment)'!$C:$C,'[1]Deals (investment)'!$B:$B,$A1342)</f>
        <v>#VALUE!</v>
      </c>
      <c r="AT1342" s="17" t="e">
        <f t="shared" si="179"/>
        <v>#VALUE!</v>
      </c>
      <c r="AU1342" s="18" t="e">
        <f>COUNTIF('[1]Deals (Exits)'!$B:$B,A1342)</f>
        <v>#VALUE!</v>
      </c>
      <c r="AV1342" s="17" t="e">
        <f>SUMIFS('[1]Deals (investment)'!$C:$C,'[1]Deals (investment)'!$B:$B,$A1342,'[1]Deals (investment)'!$T:$T,AV$1)</f>
        <v>#VALUE!</v>
      </c>
      <c r="AW1342" s="17" t="e">
        <f>SUMIFS('[1]Deals (investment)'!$C:$C,'[1]Deals (investment)'!$B:$B,$A1342,'[1]Deals (investment)'!$T:$T,AW$1)</f>
        <v>#VALUE!</v>
      </c>
      <c r="AX1342" s="17" t="e">
        <f>SUMIFS('[1]Deals (investment)'!$C:$C,'[1]Deals (investment)'!$B:$B,$A1342,'[1]Deals (investment)'!$T:$T,AX$1)</f>
        <v>#VALUE!</v>
      </c>
      <c r="AY1342" s="17" t="e">
        <f>SUMIFS('[1]Deals (investment)'!$C:$C,'[1]Deals (investment)'!$B:$B,$A1342,'[1]Deals (investment)'!$T:$T,AY$1)</f>
        <v>#VALUE!</v>
      </c>
      <c r="AZ1342" s="17" t="e">
        <f>SUMIFS('[1]Deals (investment)'!$C:$C,'[1]Deals (investment)'!$B:$B,$A1342,'[1]Deals (investment)'!$T:$T,AZ$1)</f>
        <v>#VALUE!</v>
      </c>
      <c r="BA1342" s="17" t="e">
        <f>SUMIFS('[1]Deals (investment)'!$C:$C,'[1]Deals (investment)'!$B:$B,$A1342,'[1]Deals (investment)'!$T:$T,BA$1)</f>
        <v>#VALUE!</v>
      </c>
      <c r="BB1342" s="17" t="e">
        <f>SUMIFS('[1]Deals (investment)'!$C:$C,'[1]Deals (investment)'!$B:$B,$A1342,'[1]Deals (investment)'!$T:$T,BB$1)</f>
        <v>#VALUE!</v>
      </c>
      <c r="BC1342" s="17" t="e">
        <f>SUMIFS('[1]Deals (Exits)'!$C:$C,'[1]Deals (Exits)'!$B:$B,$A1342)</f>
        <v>#VALUE!</v>
      </c>
      <c r="BD1342" s="17" t="e">
        <f>SUMIFS('[1]Deals (investment)'!$C:$C,'[1]Deals (investment)'!$B:$B,$A1342,'[1]Deals (investment)'!$V:$V,BD$1)</f>
        <v>#VALUE!</v>
      </c>
      <c r="BE1342" s="17" t="e">
        <f>SUMIFS('[1]Deals (investment)'!$C:$C,'[1]Deals (investment)'!$B:$B,$A1342,'[1]Deals (investment)'!$V:$V,BE$1)</f>
        <v>#VALUE!</v>
      </c>
      <c r="BF1342" s="17" t="e">
        <f>SUMIFS('[1]Deals (investment)'!$C:$C,'[1]Deals (investment)'!$B:$B,$A1342,'[1]Deals (investment)'!$V:$V,BF$1)</f>
        <v>#VALUE!</v>
      </c>
      <c r="BG1342" s="17" t="e">
        <f>SUMIFS('[1]Deals (investment)'!$C:$C,'[1]Deals (investment)'!$B:$B,$A1342,'[1]Deals (investment)'!$V:$V,BG$1)</f>
        <v>#VALUE!</v>
      </c>
      <c r="BH1342" s="17" t="e">
        <f>SUMIFS('[1]Deals (investment)'!$C:$C,'[1]Deals (investment)'!$B:$B,$A1342,'[1]Deals (investment)'!$V:$V,BH$1)</f>
        <v>#VALUE!</v>
      </c>
      <c r="BI1342" s="17" t="e">
        <f>SUMIFS('[1]Deals (investment)'!$C:$C,'[1]Deals (investment)'!$B:$B,$A1342,'[1]Deals (investment)'!$V:$V,BI$1)</f>
        <v>#VALUE!</v>
      </c>
      <c r="BJ1342" s="17" t="e">
        <f>SUMIFS('[1]Deals (investment)'!$C:$C,'[1]Deals (investment)'!$B:$B,$A1342,'[1]Deals (investment)'!$V:$V,BJ$1)</f>
        <v>#VALUE!</v>
      </c>
      <c r="BK1342" s="17" t="e">
        <f>SUMIFS('[1]Deals (investment)'!$C:$C,'[1]Deals (investment)'!$B:$B,$A1342,'[1]Deals (investment)'!$V:$V,BK$1)</f>
        <v>#VALUE!</v>
      </c>
      <c r="BL1342" s="17" t="e">
        <f>SUMIFS('[1]Deals (investment)'!$C:$C,'[1]Deals (investment)'!$B:$B,$A1342,'[1]Deals (investment)'!$V:$V,BL$1)</f>
        <v>#VALUE!</v>
      </c>
      <c r="BM1342" s="17" t="e">
        <f>SUMIFS('[1]Deals (investment)'!$C:$C,'[1]Deals (investment)'!$B:$B,$A1342,'[1]Deals (investment)'!$V:$V,BM$1)</f>
        <v>#VALUE!</v>
      </c>
      <c r="BN1342" s="15"/>
      <c r="BO1342" s="15"/>
      <c r="BP1342" s="22"/>
      <c r="BQ1342" s="15"/>
      <c r="BR1342" s="15"/>
      <c r="BS1342" s="15"/>
      <c r="BT1342" s="15"/>
      <c r="BU1342" s="15"/>
      <c r="BV1342" s="15"/>
      <c r="BW1342" s="15"/>
      <c r="BX1342" s="15"/>
      <c r="BY1342" s="15"/>
      <c r="BZ1342" s="15"/>
      <c r="CA1342" s="15"/>
      <c r="CB1342" s="15"/>
      <c r="CC1342" s="15"/>
      <c r="CD1342" s="15" t="str">
        <f>CONCATENATE(A1342,B1342,C1342)</f>
        <v>Off Grid ElectricAfrica solar startup with a mission to bring clean energy to rural Tanzania and Rwanda.Active</v>
      </c>
      <c r="CE1342" s="15"/>
      <c r="CF1342" s="15"/>
      <c r="CG1342" s="15"/>
      <c r="CH1342" s="15"/>
      <c r="CI1342" s="15"/>
      <c r="CJ1342" s="15"/>
    </row>
    <row r="1343" spans="1:88" ht="12.75">
      <c r="A1343" s="15" t="s">
        <v>8943</v>
      </c>
      <c r="B1343" s="15" t="s">
        <v>8944</v>
      </c>
      <c r="C1343" s="15" t="s">
        <v>58</v>
      </c>
      <c r="D1343" s="16">
        <v>2017</v>
      </c>
      <c r="E1343" s="15" t="s">
        <v>117</v>
      </c>
      <c r="F1343" s="15"/>
      <c r="G1343" s="15"/>
      <c r="H1343" s="15"/>
      <c r="I1343" s="15"/>
      <c r="J1343" s="15"/>
      <c r="K1343" s="17" t="e">
        <f t="shared" si="178"/>
        <v>#VALUE!</v>
      </c>
      <c r="L1343" s="15"/>
      <c r="M1343" s="18" t="e">
        <f t="shared" si="166"/>
        <v>#VALUE!</v>
      </c>
      <c r="N1343" s="15"/>
      <c r="O1343" s="15"/>
      <c r="P1343" s="15"/>
      <c r="Q1343" s="15"/>
      <c r="R1343" s="15"/>
      <c r="S1343" s="19"/>
      <c r="T1343" s="15"/>
      <c r="U1343" s="17"/>
      <c r="V1343" s="15" t="s">
        <v>8945</v>
      </c>
      <c r="W1343" s="15"/>
      <c r="X1343" s="15" t="s">
        <v>404</v>
      </c>
      <c r="Y1343" s="15" t="s">
        <v>8946</v>
      </c>
      <c r="AB1343" s="20"/>
      <c r="AC1343" s="21" t="s">
        <v>8947</v>
      </c>
      <c r="AD1343" s="21" t="s">
        <v>8948</v>
      </c>
      <c r="AE1343" s="21" t="s">
        <v>8949</v>
      </c>
      <c r="AF1343" s="21" t="s">
        <v>8950</v>
      </c>
      <c r="AG1343" s="22">
        <f t="shared" si="196"/>
        <v>0.41935483870967744</v>
      </c>
      <c r="AH1343" s="15" t="str">
        <f t="shared" si="190"/>
        <v/>
      </c>
      <c r="AI1343" s="22" t="e">
        <f>VLOOKUP(A1343,'[1]Deals (investment)'!$B$2:$Z$1497,1,FALSE)</f>
        <v>#N/A</v>
      </c>
      <c r="AJ1343" s="22" t="e">
        <f>VLOOKUP(A1343,'[1]Deals (investment)'!$B$2:$Z$870,15,FALSE)</f>
        <v>#N/A</v>
      </c>
      <c r="AK1343" s="17" t="e">
        <f>VLOOKUP(A1343,'[1]Deals (Exits)'!B:B,1,FALSE)</f>
        <v>#N/A</v>
      </c>
      <c r="AL1343" s="23" t="e">
        <f>VLOOKUP(G1343,[1]Lookups!$V$3:$Y$197,4,FALSE)</f>
        <v>#N/A</v>
      </c>
      <c r="AM1343" s="17" t="str">
        <f>VLOOKUP(X1343,[1]Lookups!$B$3:$C$200,2,FALSE)</f>
        <v>Other Technologies &amp; Information Technology</v>
      </c>
      <c r="AN1343" s="17" t="e">
        <f>VLOOKUP(R1343,[1]Lookups!$H$3:$I$69,2,FALSE)</f>
        <v>#N/A</v>
      </c>
      <c r="AO1343" s="17" t="e">
        <f>VLOOKUP(T1343,[1]Lookups!$H$3:$I$69,2,FALSE)</f>
        <v>#N/A</v>
      </c>
      <c r="AP1343" s="17" t="e">
        <f>VLOOKUP(AN1343,[1]Lookups!$N$3:$O$11,2,FALSE)</f>
        <v>#N/A</v>
      </c>
      <c r="AQ1343" s="18" t="e">
        <f>COUNTIFS('[1]Deals (investment)'!$B:$B,$A1343)</f>
        <v>#VALUE!</v>
      </c>
      <c r="AR1343" s="18" t="e">
        <f>COUNTIFS('[1]Deals (investment)'!$B:$B,$A1343,'[1]Deals (investment)'!$T:$T,$AW$1)+COUNTIFS('[1]Deals (investment)'!$B:$B,$A1343,'[1]Deals (investment)'!$T:$T,$AX$1)+COUNTIFS('[1]Deals (investment)'!$B:$B,$A1343,'[1]Deals (investment)'!$T:$T,$AY$1)</f>
        <v>#VALUE!</v>
      </c>
      <c r="AS1343" s="17" t="e">
        <f>SUMIFS('[1]Deals (investment)'!$C:$C,'[1]Deals (investment)'!$B:$B,$A1343)</f>
        <v>#VALUE!</v>
      </c>
      <c r="AT1343" s="17" t="e">
        <f t="shared" si="179"/>
        <v>#VALUE!</v>
      </c>
      <c r="AU1343" s="18" t="e">
        <f>COUNTIF('[1]Deals (Exits)'!$B:$B,A1343)</f>
        <v>#VALUE!</v>
      </c>
      <c r="AV1343" s="17" t="e">
        <f>SUMIFS('[1]Deals (investment)'!$C:$C,'[1]Deals (investment)'!$B:$B,$A1343,'[1]Deals (investment)'!$T:$T,AV$1)</f>
        <v>#VALUE!</v>
      </c>
      <c r="AW1343" s="17" t="e">
        <f>SUMIFS('[1]Deals (investment)'!$C:$C,'[1]Deals (investment)'!$B:$B,$A1343,'[1]Deals (investment)'!$T:$T,AW$1)</f>
        <v>#VALUE!</v>
      </c>
      <c r="AX1343" s="17" t="e">
        <f>SUMIFS('[1]Deals (investment)'!$C:$C,'[1]Deals (investment)'!$B:$B,$A1343,'[1]Deals (investment)'!$T:$T,AX$1)</f>
        <v>#VALUE!</v>
      </c>
      <c r="AY1343" s="17" t="e">
        <f>SUMIFS('[1]Deals (investment)'!$C:$C,'[1]Deals (investment)'!$B:$B,$A1343,'[1]Deals (investment)'!$T:$T,AY$1)</f>
        <v>#VALUE!</v>
      </c>
      <c r="AZ1343" s="17" t="e">
        <f>SUMIFS('[1]Deals (investment)'!$C:$C,'[1]Deals (investment)'!$B:$B,$A1343,'[1]Deals (investment)'!$T:$T,AZ$1)</f>
        <v>#VALUE!</v>
      </c>
      <c r="BA1343" s="17" t="e">
        <f>SUMIFS('[1]Deals (investment)'!$C:$C,'[1]Deals (investment)'!$B:$B,$A1343,'[1]Deals (investment)'!$T:$T,BA$1)</f>
        <v>#VALUE!</v>
      </c>
      <c r="BB1343" s="17" t="e">
        <f>SUMIFS('[1]Deals (investment)'!$C:$C,'[1]Deals (investment)'!$B:$B,$A1343,'[1]Deals (investment)'!$T:$T,BB$1)</f>
        <v>#VALUE!</v>
      </c>
      <c r="BC1343" s="17" t="e">
        <f>SUMIFS('[1]Deals (Exits)'!$C:$C,'[1]Deals (Exits)'!$B:$B,$A1343)</f>
        <v>#VALUE!</v>
      </c>
      <c r="BD1343" s="17" t="e">
        <f>SUMIFS('[1]Deals (investment)'!$C:$C,'[1]Deals (investment)'!$B:$B,$A1343,'[1]Deals (investment)'!$V:$V,BD$1)</f>
        <v>#VALUE!</v>
      </c>
      <c r="BE1343" s="17" t="e">
        <f>SUMIFS('[1]Deals (investment)'!$C:$C,'[1]Deals (investment)'!$B:$B,$A1343,'[1]Deals (investment)'!$V:$V,BE$1)</f>
        <v>#VALUE!</v>
      </c>
      <c r="BF1343" s="17" t="e">
        <f>SUMIFS('[1]Deals (investment)'!$C:$C,'[1]Deals (investment)'!$B:$B,$A1343,'[1]Deals (investment)'!$V:$V,BF$1)</f>
        <v>#VALUE!</v>
      </c>
      <c r="BG1343" s="17" t="e">
        <f>SUMIFS('[1]Deals (investment)'!$C:$C,'[1]Deals (investment)'!$B:$B,$A1343,'[1]Deals (investment)'!$V:$V,BG$1)</f>
        <v>#VALUE!</v>
      </c>
      <c r="BH1343" s="17" t="e">
        <f>SUMIFS('[1]Deals (investment)'!$C:$C,'[1]Deals (investment)'!$B:$B,$A1343,'[1]Deals (investment)'!$V:$V,BH$1)</f>
        <v>#VALUE!</v>
      </c>
      <c r="BI1343" s="17" t="e">
        <f>SUMIFS('[1]Deals (investment)'!$C:$C,'[1]Deals (investment)'!$B:$B,$A1343,'[1]Deals (investment)'!$V:$V,BI$1)</f>
        <v>#VALUE!</v>
      </c>
      <c r="BJ1343" s="17" t="e">
        <f>SUMIFS('[1]Deals (investment)'!$C:$C,'[1]Deals (investment)'!$B:$B,$A1343,'[1]Deals (investment)'!$V:$V,BJ$1)</f>
        <v>#VALUE!</v>
      </c>
      <c r="BK1343" s="17" t="e">
        <f>SUMIFS('[1]Deals (investment)'!$C:$C,'[1]Deals (investment)'!$B:$B,$A1343,'[1]Deals (investment)'!$V:$V,BK$1)</f>
        <v>#VALUE!</v>
      </c>
      <c r="BL1343" s="17" t="e">
        <f>SUMIFS('[1]Deals (investment)'!$C:$C,'[1]Deals (investment)'!$B:$B,$A1343,'[1]Deals (investment)'!$V:$V,BL$1)</f>
        <v>#VALUE!</v>
      </c>
      <c r="BM1343" s="17" t="e">
        <f>SUMIFS('[1]Deals (investment)'!$C:$C,'[1]Deals (investment)'!$B:$B,$A1343,'[1]Deals (investment)'!$V:$V,BM$1)</f>
        <v>#VALUE!</v>
      </c>
      <c r="BN1343" s="15"/>
      <c r="BO1343" s="15"/>
      <c r="BP1343" s="22"/>
      <c r="BQ1343" s="15"/>
      <c r="BR1343" s="15"/>
      <c r="BS1343" s="15"/>
      <c r="BT1343" s="15"/>
      <c r="BU1343" s="15"/>
      <c r="BV1343" s="15"/>
      <c r="BW1343" s="15"/>
      <c r="BX1343" s="15"/>
      <c r="BY1343" s="15"/>
      <c r="BZ1343" s="15"/>
      <c r="CA1343" s="15"/>
      <c r="CB1343" s="15"/>
      <c r="CC1343" s="15"/>
      <c r="CD1343" s="15"/>
      <c r="CE1343" s="15"/>
      <c r="CF1343" s="15"/>
      <c r="CG1343" s="15"/>
      <c r="CH1343" s="15"/>
      <c r="CI1343" s="15"/>
      <c r="CJ1343" s="15"/>
    </row>
    <row r="1344" spans="1:88" ht="12.75">
      <c r="A1344" s="15" t="s">
        <v>8951</v>
      </c>
      <c r="B1344" s="15" t="s">
        <v>8952</v>
      </c>
      <c r="C1344" s="15" t="s">
        <v>58</v>
      </c>
      <c r="D1344" s="16"/>
      <c r="E1344" s="15" t="s">
        <v>1649</v>
      </c>
      <c r="F1344" s="15"/>
      <c r="G1344" s="15" t="s">
        <v>1650</v>
      </c>
      <c r="H1344" s="15"/>
      <c r="I1344" s="15" t="s">
        <v>1650</v>
      </c>
      <c r="J1344" s="15"/>
      <c r="K1344" s="17" t="e">
        <f t="shared" si="178"/>
        <v>#VALUE!</v>
      </c>
      <c r="L1344" s="15"/>
      <c r="M1344" s="18" t="e">
        <f t="shared" si="166"/>
        <v>#VALUE!</v>
      </c>
      <c r="N1344" s="15"/>
      <c r="O1344" s="15"/>
      <c r="P1344" s="15"/>
      <c r="Q1344" s="15"/>
      <c r="R1344" s="15"/>
      <c r="S1344" s="19"/>
      <c r="T1344" s="15"/>
      <c r="U1344" s="17"/>
      <c r="V1344" s="15" t="s">
        <v>8953</v>
      </c>
      <c r="W1344" s="15"/>
      <c r="X1344" s="15" t="s">
        <v>134</v>
      </c>
      <c r="Y1344" s="15" t="s">
        <v>8954</v>
      </c>
      <c r="AB1344" s="20"/>
      <c r="AC1344" s="21" t="s">
        <v>8955</v>
      </c>
      <c r="AD1344" s="15"/>
      <c r="AE1344" s="15"/>
      <c r="AF1344" s="21" t="s">
        <v>8956</v>
      </c>
      <c r="AG1344" s="22">
        <f t="shared" si="196"/>
        <v>0.38709677419354838</v>
      </c>
      <c r="AH1344" s="15" t="str">
        <f t="shared" si="190"/>
        <v/>
      </c>
      <c r="AI1344" s="22" t="e">
        <f>VLOOKUP(A1344,'[1]Deals (investment)'!$B$2:$Z$1497,1,FALSE)</f>
        <v>#N/A</v>
      </c>
      <c r="AJ1344" s="22" t="e">
        <f>VLOOKUP(A1344,'[1]Deals (investment)'!$B$2:$Z$870,15,FALSE)</f>
        <v>#N/A</v>
      </c>
      <c r="AK1344" s="17" t="e">
        <f>VLOOKUP(A1344,'[1]Deals (Exits)'!B:B,1,FALSE)</f>
        <v>#N/A</v>
      </c>
      <c r="AL1344" s="23">
        <f>VLOOKUP(G1344,[1]Lookups!$V$3:$Y$197,4,FALSE)</f>
        <v>0</v>
      </c>
      <c r="AM1344" s="17" t="str">
        <f>VLOOKUP(X1344,[1]Lookups!$B$3:$C$200,2,FALSE)</f>
        <v>Transport &amp; Logistics</v>
      </c>
      <c r="AN1344" s="17" t="e">
        <f>VLOOKUP(R1344,[1]Lookups!$H$3:$I$69,2,FALSE)</f>
        <v>#N/A</v>
      </c>
      <c r="AO1344" s="17" t="e">
        <f>VLOOKUP(T1344,[1]Lookups!$H$3:$I$69,2,FALSE)</f>
        <v>#N/A</v>
      </c>
      <c r="AP1344" s="17" t="e">
        <f>VLOOKUP(AN1344,[1]Lookups!$N$3:$O$11,2,FALSE)</f>
        <v>#N/A</v>
      </c>
      <c r="AQ1344" s="18" t="e">
        <f>COUNTIFS('[1]Deals (investment)'!$B:$B,$A1344)</f>
        <v>#VALUE!</v>
      </c>
      <c r="AR1344" s="18" t="e">
        <f>COUNTIFS('[1]Deals (investment)'!$B:$B,$A1344,'[1]Deals (investment)'!$T:$T,$AW$1)+COUNTIFS('[1]Deals (investment)'!$B:$B,$A1344,'[1]Deals (investment)'!$T:$T,$AX$1)+COUNTIFS('[1]Deals (investment)'!$B:$B,$A1344,'[1]Deals (investment)'!$T:$T,$AY$1)</f>
        <v>#VALUE!</v>
      </c>
      <c r="AS1344" s="17" t="e">
        <f>SUMIFS('[1]Deals (investment)'!$C:$C,'[1]Deals (investment)'!$B:$B,$A1344)</f>
        <v>#VALUE!</v>
      </c>
      <c r="AT1344" s="17" t="e">
        <f t="shared" si="179"/>
        <v>#VALUE!</v>
      </c>
      <c r="AU1344" s="18" t="e">
        <f>COUNTIF('[1]Deals (Exits)'!$B:$B,A1344)</f>
        <v>#VALUE!</v>
      </c>
      <c r="AV1344" s="17" t="e">
        <f>SUMIFS('[1]Deals (investment)'!$C:$C,'[1]Deals (investment)'!$B:$B,$A1344,'[1]Deals (investment)'!$T:$T,AV$1)</f>
        <v>#VALUE!</v>
      </c>
      <c r="AW1344" s="17" t="e">
        <f>SUMIFS('[1]Deals (investment)'!$C:$C,'[1]Deals (investment)'!$B:$B,$A1344,'[1]Deals (investment)'!$T:$T,AW$1)</f>
        <v>#VALUE!</v>
      </c>
      <c r="AX1344" s="17" t="e">
        <f>SUMIFS('[1]Deals (investment)'!$C:$C,'[1]Deals (investment)'!$B:$B,$A1344,'[1]Deals (investment)'!$T:$T,AX$1)</f>
        <v>#VALUE!</v>
      </c>
      <c r="AY1344" s="17" t="e">
        <f>SUMIFS('[1]Deals (investment)'!$C:$C,'[1]Deals (investment)'!$B:$B,$A1344,'[1]Deals (investment)'!$T:$T,AY$1)</f>
        <v>#VALUE!</v>
      </c>
      <c r="AZ1344" s="17" t="e">
        <f>SUMIFS('[1]Deals (investment)'!$C:$C,'[1]Deals (investment)'!$B:$B,$A1344,'[1]Deals (investment)'!$T:$T,AZ$1)</f>
        <v>#VALUE!</v>
      </c>
      <c r="BA1344" s="17" t="e">
        <f>SUMIFS('[1]Deals (investment)'!$C:$C,'[1]Deals (investment)'!$B:$B,$A1344,'[1]Deals (investment)'!$T:$T,BA$1)</f>
        <v>#VALUE!</v>
      </c>
      <c r="BB1344" s="17" t="e">
        <f>SUMIFS('[1]Deals (investment)'!$C:$C,'[1]Deals (investment)'!$B:$B,$A1344,'[1]Deals (investment)'!$T:$T,BB$1)</f>
        <v>#VALUE!</v>
      </c>
      <c r="BC1344" s="17" t="e">
        <f>SUMIFS('[1]Deals (Exits)'!$C:$C,'[1]Deals (Exits)'!$B:$B,$A1344)</f>
        <v>#VALUE!</v>
      </c>
      <c r="BD1344" s="17" t="e">
        <f>SUMIFS('[1]Deals (investment)'!$C:$C,'[1]Deals (investment)'!$B:$B,$A1344,'[1]Deals (investment)'!$V:$V,BD$1)</f>
        <v>#VALUE!</v>
      </c>
      <c r="BE1344" s="17" t="e">
        <f>SUMIFS('[1]Deals (investment)'!$C:$C,'[1]Deals (investment)'!$B:$B,$A1344,'[1]Deals (investment)'!$V:$V,BE$1)</f>
        <v>#VALUE!</v>
      </c>
      <c r="BF1344" s="17" t="e">
        <f>SUMIFS('[1]Deals (investment)'!$C:$C,'[1]Deals (investment)'!$B:$B,$A1344,'[1]Deals (investment)'!$V:$V,BF$1)</f>
        <v>#VALUE!</v>
      </c>
      <c r="BG1344" s="17" t="e">
        <f>SUMIFS('[1]Deals (investment)'!$C:$C,'[1]Deals (investment)'!$B:$B,$A1344,'[1]Deals (investment)'!$V:$V,BG$1)</f>
        <v>#VALUE!</v>
      </c>
      <c r="BH1344" s="17" t="e">
        <f>SUMIFS('[1]Deals (investment)'!$C:$C,'[1]Deals (investment)'!$B:$B,$A1344,'[1]Deals (investment)'!$V:$V,BH$1)</f>
        <v>#VALUE!</v>
      </c>
      <c r="BI1344" s="17" t="e">
        <f>SUMIFS('[1]Deals (investment)'!$C:$C,'[1]Deals (investment)'!$B:$B,$A1344,'[1]Deals (investment)'!$V:$V,BI$1)</f>
        <v>#VALUE!</v>
      </c>
      <c r="BJ1344" s="17" t="e">
        <f>SUMIFS('[1]Deals (investment)'!$C:$C,'[1]Deals (investment)'!$B:$B,$A1344,'[1]Deals (investment)'!$V:$V,BJ$1)</f>
        <v>#VALUE!</v>
      </c>
      <c r="BK1344" s="17" t="e">
        <f>SUMIFS('[1]Deals (investment)'!$C:$C,'[1]Deals (investment)'!$B:$B,$A1344,'[1]Deals (investment)'!$V:$V,BK$1)</f>
        <v>#VALUE!</v>
      </c>
      <c r="BL1344" s="17" t="e">
        <f>SUMIFS('[1]Deals (investment)'!$C:$C,'[1]Deals (investment)'!$B:$B,$A1344,'[1]Deals (investment)'!$V:$V,BL$1)</f>
        <v>#VALUE!</v>
      </c>
      <c r="BM1344" s="17" t="e">
        <f>SUMIFS('[1]Deals (investment)'!$C:$C,'[1]Deals (investment)'!$B:$B,$A1344,'[1]Deals (investment)'!$V:$V,BM$1)</f>
        <v>#VALUE!</v>
      </c>
      <c r="BN1344" s="15"/>
      <c r="BO1344" s="15"/>
      <c r="BP1344" s="22"/>
      <c r="BQ1344" s="15"/>
      <c r="BR1344" s="15"/>
      <c r="BS1344" s="15"/>
      <c r="BT1344" s="15"/>
      <c r="BU1344" s="15"/>
      <c r="BV1344" s="15"/>
      <c r="BW1344" s="15"/>
      <c r="BX1344" s="15"/>
      <c r="BY1344" s="15"/>
      <c r="BZ1344" s="15"/>
      <c r="CA1344" s="15"/>
      <c r="CB1344" s="15"/>
      <c r="CC1344" s="15"/>
      <c r="CD1344" s="15"/>
      <c r="CE1344" s="15"/>
      <c r="CF1344" s="15"/>
      <c r="CG1344" s="15"/>
      <c r="CH1344" s="15"/>
      <c r="CI1344" s="15"/>
      <c r="CJ1344" s="15"/>
    </row>
    <row r="1345" spans="1:118" ht="12.75">
      <c r="A1345" s="15" t="s">
        <v>8957</v>
      </c>
      <c r="B1345" s="15"/>
      <c r="C1345" s="15" t="s">
        <v>58</v>
      </c>
      <c r="D1345" s="16"/>
      <c r="E1345" s="15"/>
      <c r="F1345" s="15"/>
      <c r="G1345" s="15"/>
      <c r="H1345" s="15"/>
      <c r="I1345" s="15"/>
      <c r="J1345" s="15"/>
      <c r="K1345" s="17" t="e">
        <f t="shared" si="178"/>
        <v>#VALUE!</v>
      </c>
      <c r="L1345" s="15"/>
      <c r="M1345" s="18" t="e">
        <f t="shared" si="166"/>
        <v>#VALUE!</v>
      </c>
      <c r="N1345" s="15"/>
      <c r="O1345" s="15"/>
      <c r="P1345" s="15"/>
      <c r="Q1345" s="15"/>
      <c r="R1345" s="15"/>
      <c r="S1345" s="19"/>
      <c r="T1345" s="15"/>
      <c r="U1345" s="17"/>
      <c r="V1345" s="15"/>
      <c r="W1345" s="15"/>
      <c r="X1345" s="15"/>
      <c r="Y1345" s="15"/>
      <c r="AB1345" s="20"/>
      <c r="AC1345" s="15"/>
      <c r="AD1345" s="15"/>
      <c r="AE1345" s="15"/>
      <c r="AF1345" s="15"/>
      <c r="AG1345" s="22">
        <f t="shared" si="196"/>
        <v>9.6774193548387094E-2</v>
      </c>
      <c r="AH1345" s="15" t="str">
        <f t="shared" si="190"/>
        <v/>
      </c>
      <c r="AI1345" s="22" t="e">
        <f>VLOOKUP(A1345,'[1]Deals (investment)'!$B$2:$Z$1497,1,FALSE)</f>
        <v>#N/A</v>
      </c>
      <c r="AJ1345" s="22" t="e">
        <f>VLOOKUP(A1345,'[1]Deals (investment)'!$B$2:$Z$870,15,FALSE)</f>
        <v>#N/A</v>
      </c>
      <c r="AK1345" s="17" t="e">
        <f>VLOOKUP(A1345,'[1]Deals (Exits)'!B:B,1,FALSE)</f>
        <v>#N/A</v>
      </c>
      <c r="AL1345" s="23" t="e">
        <f>VLOOKUP(G1345,[1]Lookups!$V$3:$Y$197,4,FALSE)</f>
        <v>#N/A</v>
      </c>
      <c r="AM1345" s="17" t="e">
        <f>VLOOKUP(X1345,[1]Lookups!$B$3:$C$200,2,FALSE)</f>
        <v>#N/A</v>
      </c>
      <c r="AN1345" s="17" t="e">
        <f>VLOOKUP(R1345,[1]Lookups!$H$3:$I$69,2,FALSE)</f>
        <v>#N/A</v>
      </c>
      <c r="AO1345" s="17" t="e">
        <f>VLOOKUP(T1345,[1]Lookups!$H$3:$I$69,2,FALSE)</f>
        <v>#N/A</v>
      </c>
      <c r="AP1345" s="17" t="e">
        <f>VLOOKUP(AN1345,[1]Lookups!$N$3:$O$11,2,FALSE)</f>
        <v>#N/A</v>
      </c>
      <c r="AQ1345" s="18" t="e">
        <f>COUNTIFS('[1]Deals (investment)'!$B:$B,$A1345)</f>
        <v>#VALUE!</v>
      </c>
      <c r="AR1345" s="18" t="e">
        <f>COUNTIFS('[1]Deals (investment)'!$B:$B,$A1345,'[1]Deals (investment)'!$T:$T,$AW$1)+COUNTIFS('[1]Deals (investment)'!$B:$B,$A1345,'[1]Deals (investment)'!$T:$T,$AX$1)+COUNTIFS('[1]Deals (investment)'!$B:$B,$A1345,'[1]Deals (investment)'!$T:$T,$AY$1)</f>
        <v>#VALUE!</v>
      </c>
      <c r="AS1345" s="17" t="e">
        <f>SUMIFS('[1]Deals (investment)'!$C:$C,'[1]Deals (investment)'!$B:$B,$A1345)</f>
        <v>#VALUE!</v>
      </c>
      <c r="AT1345" s="17" t="e">
        <f t="shared" si="179"/>
        <v>#VALUE!</v>
      </c>
      <c r="AU1345" s="18" t="e">
        <f>COUNTIF('[1]Deals (Exits)'!$B:$B,A1345)</f>
        <v>#VALUE!</v>
      </c>
      <c r="AV1345" s="17" t="e">
        <f>SUMIFS('[1]Deals (investment)'!$C:$C,'[1]Deals (investment)'!$B:$B,$A1345,'[1]Deals (investment)'!$T:$T,AV$1)</f>
        <v>#VALUE!</v>
      </c>
      <c r="AW1345" s="17" t="e">
        <f>SUMIFS('[1]Deals (investment)'!$C:$C,'[1]Deals (investment)'!$B:$B,$A1345,'[1]Deals (investment)'!$T:$T,AW$1)</f>
        <v>#VALUE!</v>
      </c>
      <c r="AX1345" s="17" t="e">
        <f>SUMIFS('[1]Deals (investment)'!$C:$C,'[1]Deals (investment)'!$B:$B,$A1345,'[1]Deals (investment)'!$T:$T,AX$1)</f>
        <v>#VALUE!</v>
      </c>
      <c r="AY1345" s="17" t="e">
        <f>SUMIFS('[1]Deals (investment)'!$C:$C,'[1]Deals (investment)'!$B:$B,$A1345,'[1]Deals (investment)'!$T:$T,AY$1)</f>
        <v>#VALUE!</v>
      </c>
      <c r="AZ1345" s="17" t="e">
        <f>SUMIFS('[1]Deals (investment)'!$C:$C,'[1]Deals (investment)'!$B:$B,$A1345,'[1]Deals (investment)'!$T:$T,AZ$1)</f>
        <v>#VALUE!</v>
      </c>
      <c r="BA1345" s="17" t="e">
        <f>SUMIFS('[1]Deals (investment)'!$C:$C,'[1]Deals (investment)'!$B:$B,$A1345,'[1]Deals (investment)'!$T:$T,BA$1)</f>
        <v>#VALUE!</v>
      </c>
      <c r="BB1345" s="17" t="e">
        <f>SUMIFS('[1]Deals (investment)'!$C:$C,'[1]Deals (investment)'!$B:$B,$A1345,'[1]Deals (investment)'!$T:$T,BB$1)</f>
        <v>#VALUE!</v>
      </c>
      <c r="BC1345" s="17" t="e">
        <f>SUMIFS('[1]Deals (Exits)'!$C:$C,'[1]Deals (Exits)'!$B:$B,$A1345)</f>
        <v>#VALUE!</v>
      </c>
      <c r="BD1345" s="17" t="e">
        <f>SUMIFS('[1]Deals (investment)'!$C:$C,'[1]Deals (investment)'!$B:$B,$A1345,'[1]Deals (investment)'!$V:$V,BD$1)</f>
        <v>#VALUE!</v>
      </c>
      <c r="BE1345" s="17" t="e">
        <f>SUMIFS('[1]Deals (investment)'!$C:$C,'[1]Deals (investment)'!$B:$B,$A1345,'[1]Deals (investment)'!$V:$V,BE$1)</f>
        <v>#VALUE!</v>
      </c>
      <c r="BF1345" s="17" t="e">
        <f>SUMIFS('[1]Deals (investment)'!$C:$C,'[1]Deals (investment)'!$B:$B,$A1345,'[1]Deals (investment)'!$V:$V,BF$1)</f>
        <v>#VALUE!</v>
      </c>
      <c r="BG1345" s="17" t="e">
        <f>SUMIFS('[1]Deals (investment)'!$C:$C,'[1]Deals (investment)'!$B:$B,$A1345,'[1]Deals (investment)'!$V:$V,BG$1)</f>
        <v>#VALUE!</v>
      </c>
      <c r="BH1345" s="17" t="e">
        <f>SUMIFS('[1]Deals (investment)'!$C:$C,'[1]Deals (investment)'!$B:$B,$A1345,'[1]Deals (investment)'!$V:$V,BH$1)</f>
        <v>#VALUE!</v>
      </c>
      <c r="BI1345" s="17" t="e">
        <f>SUMIFS('[1]Deals (investment)'!$C:$C,'[1]Deals (investment)'!$B:$B,$A1345,'[1]Deals (investment)'!$V:$V,BI$1)</f>
        <v>#VALUE!</v>
      </c>
      <c r="BJ1345" s="17" t="e">
        <f>SUMIFS('[1]Deals (investment)'!$C:$C,'[1]Deals (investment)'!$B:$B,$A1345,'[1]Deals (investment)'!$V:$V,BJ$1)</f>
        <v>#VALUE!</v>
      </c>
      <c r="BK1345" s="17" t="e">
        <f>SUMIFS('[1]Deals (investment)'!$C:$C,'[1]Deals (investment)'!$B:$B,$A1345,'[1]Deals (investment)'!$V:$V,BK$1)</f>
        <v>#VALUE!</v>
      </c>
      <c r="BL1345" s="17" t="e">
        <f>SUMIFS('[1]Deals (investment)'!$C:$C,'[1]Deals (investment)'!$B:$B,$A1345,'[1]Deals (investment)'!$V:$V,BL$1)</f>
        <v>#VALUE!</v>
      </c>
      <c r="BM1345" s="17" t="e">
        <f>SUMIFS('[1]Deals (investment)'!$C:$C,'[1]Deals (investment)'!$B:$B,$A1345,'[1]Deals (investment)'!$V:$V,BM$1)</f>
        <v>#VALUE!</v>
      </c>
      <c r="BN1345" s="15"/>
      <c r="BO1345" s="15"/>
      <c r="BP1345" s="22"/>
      <c r="BQ1345" s="15"/>
      <c r="BR1345" s="15"/>
      <c r="BS1345" s="15"/>
      <c r="BT1345" s="15"/>
      <c r="BU1345" s="15"/>
      <c r="BV1345" s="15"/>
      <c r="BW1345" s="15"/>
      <c r="BX1345" s="15"/>
      <c r="BY1345" s="15"/>
      <c r="BZ1345" s="15"/>
      <c r="CA1345" s="15"/>
      <c r="CB1345" s="15"/>
      <c r="CC1345" s="15"/>
      <c r="CD1345" s="15" t="str">
        <f t="shared" ref="CD1345:CD1358" si="199">CONCATENATE(A1345,B1345,C1345)</f>
        <v>Ogmous TravelActive</v>
      </c>
      <c r="CE1345" s="15"/>
      <c r="CF1345" s="15"/>
      <c r="CG1345" s="15"/>
      <c r="CH1345" s="15"/>
      <c r="CI1345" s="15"/>
      <c r="CJ1345" s="15"/>
    </row>
    <row r="1346" spans="1:118" ht="12.75">
      <c r="A1346" s="15" t="s">
        <v>8958</v>
      </c>
      <c r="B1346" s="15" t="s">
        <v>8959</v>
      </c>
      <c r="C1346" s="15" t="s">
        <v>58</v>
      </c>
      <c r="D1346" s="16">
        <v>2017</v>
      </c>
      <c r="E1346" s="15" t="s">
        <v>2598</v>
      </c>
      <c r="F1346" s="15"/>
      <c r="G1346" s="15" t="s">
        <v>61</v>
      </c>
      <c r="H1346" s="15"/>
      <c r="I1346" s="15" t="s">
        <v>61</v>
      </c>
      <c r="J1346" s="15"/>
      <c r="K1346" s="17" t="e">
        <f t="shared" si="178"/>
        <v>#VALUE!</v>
      </c>
      <c r="L1346" s="15"/>
      <c r="M1346" s="18" t="e">
        <f t="shared" si="166"/>
        <v>#VALUE!</v>
      </c>
      <c r="N1346" s="15"/>
      <c r="O1346" s="15"/>
      <c r="P1346" s="15"/>
      <c r="Q1346" s="15"/>
      <c r="R1346" s="15" t="s">
        <v>636</v>
      </c>
      <c r="S1346" s="19">
        <v>20000</v>
      </c>
      <c r="T1346" s="15" t="s">
        <v>375</v>
      </c>
      <c r="U1346" s="17">
        <v>31000</v>
      </c>
      <c r="V1346" s="15" t="s">
        <v>8960</v>
      </c>
      <c r="W1346" s="15"/>
      <c r="X1346" s="15" t="s">
        <v>64</v>
      </c>
      <c r="Y1346" s="15" t="s">
        <v>8961</v>
      </c>
      <c r="AB1346" s="20" t="s">
        <v>286</v>
      </c>
      <c r="AC1346" s="21" t="s">
        <v>8962</v>
      </c>
      <c r="AD1346" s="21" t="s">
        <v>8963</v>
      </c>
      <c r="AE1346" s="21" t="s">
        <v>8964</v>
      </c>
      <c r="AF1346" s="21" t="s">
        <v>8965</v>
      </c>
      <c r="AG1346" s="22">
        <f t="shared" si="196"/>
        <v>0.64516129032258063</v>
      </c>
      <c r="AH1346" s="15" t="str">
        <f t="shared" ref="AH1346:AH1409" si="200">IF(A1346 = "","",IF(COUNTIF(CD:CD,CONCATENATE(A1346,B1346,C1346))&gt;1,"Duplicated",""))</f>
        <v/>
      </c>
      <c r="AI1346" s="22" t="str">
        <f>VLOOKUP(A1346,'[1]Deals (investment)'!$B$2:$Z$1497,1,FALSE)</f>
        <v>Ogwugo</v>
      </c>
      <c r="AJ1346" s="22">
        <f>VLOOKUP(A1346,'[1]Deals (investment)'!$B$2:$Z$870,15,FALSE)</f>
        <v>1</v>
      </c>
      <c r="AK1346" s="17" t="e">
        <f>VLOOKUP(A1346,'[1]Deals (Exits)'!B:B,1,FALSE)</f>
        <v>#N/A</v>
      </c>
      <c r="AL1346" s="23">
        <f>VLOOKUP(G1346,[1]Lookups!$V$3:$Y$197,4,FALSE)</f>
        <v>0</v>
      </c>
      <c r="AM1346" s="17" t="str">
        <f>VLOOKUP(X1346,[1]Lookups!$B$3:$C$200,2,FALSE)</f>
        <v>E-commerce &amp; Retail</v>
      </c>
      <c r="AN1346" s="17" t="str">
        <f>VLOOKUP(R1346,[1]Lookups!$H$3:$I$69,2,FALSE)</f>
        <v>1. Grant</v>
      </c>
      <c r="AO1346" s="17" t="str">
        <f>VLOOKUP(T1346,[1]Lookups!$H$3:$I$69,2,FALSE)</f>
        <v>2. Seed</v>
      </c>
      <c r="AP1346" s="17" t="str">
        <f>VLOOKUP(AN1346,[1]Lookups!$N$3:$O$11,2,FALSE)</f>
        <v>Early</v>
      </c>
      <c r="AQ1346" s="18" t="e">
        <f>COUNTIFS('[1]Deals (investment)'!$B:$B,$A1346)</f>
        <v>#VALUE!</v>
      </c>
      <c r="AR1346" s="18" t="e">
        <f>COUNTIFS('[1]Deals (investment)'!$B:$B,$A1346,'[1]Deals (investment)'!$T:$T,$AW$1)+COUNTIFS('[1]Deals (investment)'!$B:$B,$A1346,'[1]Deals (investment)'!$T:$T,$AX$1)+COUNTIFS('[1]Deals (investment)'!$B:$B,$A1346,'[1]Deals (investment)'!$T:$T,$AY$1)</f>
        <v>#VALUE!</v>
      </c>
      <c r="AS1346" s="17" t="e">
        <f>SUMIFS('[1]Deals (investment)'!$C:$C,'[1]Deals (investment)'!$B:$B,$A1346)</f>
        <v>#VALUE!</v>
      </c>
      <c r="AT1346" s="17" t="e">
        <f t="shared" si="179"/>
        <v>#VALUE!</v>
      </c>
      <c r="AU1346" s="18" t="e">
        <f>COUNTIF('[1]Deals (Exits)'!$B:$B,A1346)</f>
        <v>#VALUE!</v>
      </c>
      <c r="AV1346" s="17" t="e">
        <f>SUMIFS('[1]Deals (investment)'!$C:$C,'[1]Deals (investment)'!$B:$B,$A1346,'[1]Deals (investment)'!$T:$T,AV$1)</f>
        <v>#VALUE!</v>
      </c>
      <c r="AW1346" s="17" t="e">
        <f>SUMIFS('[1]Deals (investment)'!$C:$C,'[1]Deals (investment)'!$B:$B,$A1346,'[1]Deals (investment)'!$T:$T,AW$1)</f>
        <v>#VALUE!</v>
      </c>
      <c r="AX1346" s="17" t="e">
        <f>SUMIFS('[1]Deals (investment)'!$C:$C,'[1]Deals (investment)'!$B:$B,$A1346,'[1]Deals (investment)'!$T:$T,AX$1)</f>
        <v>#VALUE!</v>
      </c>
      <c r="AY1346" s="17" t="e">
        <f>SUMIFS('[1]Deals (investment)'!$C:$C,'[1]Deals (investment)'!$B:$B,$A1346,'[1]Deals (investment)'!$T:$T,AY$1)</f>
        <v>#VALUE!</v>
      </c>
      <c r="AZ1346" s="17" t="e">
        <f>SUMIFS('[1]Deals (investment)'!$C:$C,'[1]Deals (investment)'!$B:$B,$A1346,'[1]Deals (investment)'!$T:$T,AZ$1)</f>
        <v>#VALUE!</v>
      </c>
      <c r="BA1346" s="17" t="e">
        <f>SUMIFS('[1]Deals (investment)'!$C:$C,'[1]Deals (investment)'!$B:$B,$A1346,'[1]Deals (investment)'!$T:$T,BA$1)</f>
        <v>#VALUE!</v>
      </c>
      <c r="BB1346" s="17" t="e">
        <f>SUMIFS('[1]Deals (investment)'!$C:$C,'[1]Deals (investment)'!$B:$B,$A1346,'[1]Deals (investment)'!$T:$T,BB$1)</f>
        <v>#VALUE!</v>
      </c>
      <c r="BC1346" s="17" t="e">
        <f>SUMIFS('[1]Deals (Exits)'!$C:$C,'[1]Deals (Exits)'!$B:$B,$A1346)</f>
        <v>#VALUE!</v>
      </c>
      <c r="BD1346" s="17" t="e">
        <f>SUMIFS('[1]Deals (investment)'!$C:$C,'[1]Deals (investment)'!$B:$B,$A1346,'[1]Deals (investment)'!$V:$V,BD$1)</f>
        <v>#VALUE!</v>
      </c>
      <c r="BE1346" s="17" t="e">
        <f>SUMIFS('[1]Deals (investment)'!$C:$C,'[1]Deals (investment)'!$B:$B,$A1346,'[1]Deals (investment)'!$V:$V,BE$1)</f>
        <v>#VALUE!</v>
      </c>
      <c r="BF1346" s="17" t="e">
        <f>SUMIFS('[1]Deals (investment)'!$C:$C,'[1]Deals (investment)'!$B:$B,$A1346,'[1]Deals (investment)'!$V:$V,BF$1)</f>
        <v>#VALUE!</v>
      </c>
      <c r="BG1346" s="17" t="e">
        <f>SUMIFS('[1]Deals (investment)'!$C:$C,'[1]Deals (investment)'!$B:$B,$A1346,'[1]Deals (investment)'!$V:$V,BG$1)</f>
        <v>#VALUE!</v>
      </c>
      <c r="BH1346" s="17" t="e">
        <f>SUMIFS('[1]Deals (investment)'!$C:$C,'[1]Deals (investment)'!$B:$B,$A1346,'[1]Deals (investment)'!$V:$V,BH$1)</f>
        <v>#VALUE!</v>
      </c>
      <c r="BI1346" s="17" t="e">
        <f>SUMIFS('[1]Deals (investment)'!$C:$C,'[1]Deals (investment)'!$B:$B,$A1346,'[1]Deals (investment)'!$V:$V,BI$1)</f>
        <v>#VALUE!</v>
      </c>
      <c r="BJ1346" s="17" t="e">
        <f>SUMIFS('[1]Deals (investment)'!$C:$C,'[1]Deals (investment)'!$B:$B,$A1346,'[1]Deals (investment)'!$V:$V,BJ$1)</f>
        <v>#VALUE!</v>
      </c>
      <c r="BK1346" s="17" t="e">
        <f>SUMIFS('[1]Deals (investment)'!$C:$C,'[1]Deals (investment)'!$B:$B,$A1346,'[1]Deals (investment)'!$V:$V,BK$1)</f>
        <v>#VALUE!</v>
      </c>
      <c r="BL1346" s="17" t="e">
        <f>SUMIFS('[1]Deals (investment)'!$C:$C,'[1]Deals (investment)'!$B:$B,$A1346,'[1]Deals (investment)'!$V:$V,BL$1)</f>
        <v>#VALUE!</v>
      </c>
      <c r="BM1346" s="17" t="e">
        <f>SUMIFS('[1]Deals (investment)'!$C:$C,'[1]Deals (investment)'!$B:$B,$A1346,'[1]Deals (investment)'!$V:$V,BM$1)</f>
        <v>#VALUE!</v>
      </c>
      <c r="BN1346" s="15"/>
      <c r="BO1346" s="15"/>
      <c r="BP1346" s="22"/>
      <c r="BQ1346" s="15"/>
      <c r="BR1346" s="15"/>
      <c r="BS1346" s="15"/>
      <c r="BT1346" s="15"/>
      <c r="BU1346" s="15"/>
      <c r="BV1346" s="15"/>
      <c r="BW1346" s="15"/>
      <c r="BX1346" s="15"/>
      <c r="BY1346" s="15"/>
      <c r="BZ1346" s="15"/>
      <c r="CA1346" s="15"/>
      <c r="CB1346" s="15"/>
      <c r="CC1346" s="15"/>
      <c r="CD1346" s="15" t="str">
        <f t="shared" si="199"/>
        <v>OgwugoHelps small businesses sell their products to the international marketActive</v>
      </c>
      <c r="CE1346" s="15"/>
      <c r="CF1346" s="15"/>
      <c r="CG1346" s="15"/>
      <c r="CH1346" s="15"/>
      <c r="CI1346" s="15"/>
      <c r="CJ1346" s="15"/>
      <c r="DN1346">
        <v>2018</v>
      </c>
    </row>
    <row r="1347" spans="1:118" ht="12.75">
      <c r="A1347" s="15" t="s">
        <v>8966</v>
      </c>
      <c r="B1347" s="15" t="s">
        <v>8967</v>
      </c>
      <c r="C1347" s="15" t="s">
        <v>58</v>
      </c>
      <c r="D1347" s="16">
        <v>2016</v>
      </c>
      <c r="E1347" s="15" t="s">
        <v>6496</v>
      </c>
      <c r="F1347" s="15"/>
      <c r="G1347" s="15"/>
      <c r="H1347" s="15"/>
      <c r="I1347" s="15"/>
      <c r="J1347" s="15"/>
      <c r="K1347" s="17" t="e">
        <f t="shared" si="178"/>
        <v>#VALUE!</v>
      </c>
      <c r="L1347" s="15"/>
      <c r="M1347" s="18" t="e">
        <f t="shared" si="166"/>
        <v>#VALUE!</v>
      </c>
      <c r="N1347" s="15"/>
      <c r="O1347" s="15"/>
      <c r="P1347" s="15"/>
      <c r="Q1347" s="15"/>
      <c r="R1347" s="15"/>
      <c r="S1347" s="19"/>
      <c r="T1347" s="15"/>
      <c r="U1347" s="17"/>
      <c r="V1347" s="15" t="s">
        <v>8968</v>
      </c>
      <c r="W1347" s="15"/>
      <c r="X1347" s="15" t="s">
        <v>5702</v>
      </c>
      <c r="Y1347" s="15"/>
      <c r="AB1347" s="20"/>
      <c r="AC1347" s="21" t="s">
        <v>8969</v>
      </c>
      <c r="AD1347" s="21" t="s">
        <v>8970</v>
      </c>
      <c r="AE1347" s="21" t="s">
        <v>8971</v>
      </c>
      <c r="AF1347" s="15"/>
      <c r="AG1347" s="22">
        <f t="shared" si="196"/>
        <v>0.35483870967741937</v>
      </c>
      <c r="AH1347" s="15" t="str">
        <f t="shared" si="200"/>
        <v/>
      </c>
      <c r="AI1347" s="22" t="e">
        <f>VLOOKUP(A1347,'[1]Deals (investment)'!$B$2:$Z$1497,1,FALSE)</f>
        <v>#N/A</v>
      </c>
      <c r="AJ1347" s="22" t="e">
        <f>VLOOKUP(A1347,'[1]Deals (investment)'!$B$2:$Z$870,15,FALSE)</f>
        <v>#N/A</v>
      </c>
      <c r="AK1347" s="17" t="e">
        <f>VLOOKUP(A1347,'[1]Deals (Exits)'!B:B,1,FALSE)</f>
        <v>#N/A</v>
      </c>
      <c r="AL1347" s="23" t="e">
        <f>VLOOKUP(G1347,[1]Lookups!$V$3:$Y$197,4,FALSE)</f>
        <v>#N/A</v>
      </c>
      <c r="AM1347" s="17" t="str">
        <f>VLOOKUP(X1347,[1]Lookups!$B$3:$C$200,2,FALSE)</f>
        <v>Media &amp; Entertainment</v>
      </c>
      <c r="AN1347" s="17" t="e">
        <f>VLOOKUP(R1347,[1]Lookups!$H$3:$I$69,2,FALSE)</f>
        <v>#N/A</v>
      </c>
      <c r="AO1347" s="17" t="e">
        <f>VLOOKUP(T1347,[1]Lookups!$H$3:$I$69,2,FALSE)</f>
        <v>#N/A</v>
      </c>
      <c r="AP1347" s="17" t="e">
        <f>VLOOKUP(AN1347,[1]Lookups!$N$3:$O$11,2,FALSE)</f>
        <v>#N/A</v>
      </c>
      <c r="AQ1347" s="18" t="e">
        <f>COUNTIFS('[1]Deals (investment)'!$B:$B,$A1347)</f>
        <v>#VALUE!</v>
      </c>
      <c r="AR1347" s="18" t="e">
        <f>COUNTIFS('[1]Deals (investment)'!$B:$B,$A1347,'[1]Deals (investment)'!$T:$T,$AW$1)+COUNTIFS('[1]Deals (investment)'!$B:$B,$A1347,'[1]Deals (investment)'!$T:$T,$AX$1)+COUNTIFS('[1]Deals (investment)'!$B:$B,$A1347,'[1]Deals (investment)'!$T:$T,$AY$1)</f>
        <v>#VALUE!</v>
      </c>
      <c r="AS1347" s="17" t="e">
        <f>SUMIFS('[1]Deals (investment)'!$C:$C,'[1]Deals (investment)'!$B:$B,$A1347)</f>
        <v>#VALUE!</v>
      </c>
      <c r="AT1347" s="17" t="e">
        <f t="shared" si="179"/>
        <v>#VALUE!</v>
      </c>
      <c r="AU1347" s="18" t="e">
        <f>COUNTIF('[1]Deals (Exits)'!$B:$B,A1347)</f>
        <v>#VALUE!</v>
      </c>
      <c r="AV1347" s="17" t="e">
        <f>SUMIFS('[1]Deals (investment)'!$C:$C,'[1]Deals (investment)'!$B:$B,$A1347,'[1]Deals (investment)'!$T:$T,AV$1)</f>
        <v>#VALUE!</v>
      </c>
      <c r="AW1347" s="17" t="e">
        <f>SUMIFS('[1]Deals (investment)'!$C:$C,'[1]Deals (investment)'!$B:$B,$A1347,'[1]Deals (investment)'!$T:$T,AW$1)</f>
        <v>#VALUE!</v>
      </c>
      <c r="AX1347" s="17" t="e">
        <f>SUMIFS('[1]Deals (investment)'!$C:$C,'[1]Deals (investment)'!$B:$B,$A1347,'[1]Deals (investment)'!$T:$T,AX$1)</f>
        <v>#VALUE!</v>
      </c>
      <c r="AY1347" s="17" t="e">
        <f>SUMIFS('[1]Deals (investment)'!$C:$C,'[1]Deals (investment)'!$B:$B,$A1347,'[1]Deals (investment)'!$T:$T,AY$1)</f>
        <v>#VALUE!</v>
      </c>
      <c r="AZ1347" s="17" t="e">
        <f>SUMIFS('[1]Deals (investment)'!$C:$C,'[1]Deals (investment)'!$B:$B,$A1347,'[1]Deals (investment)'!$T:$T,AZ$1)</f>
        <v>#VALUE!</v>
      </c>
      <c r="BA1347" s="17" t="e">
        <f>SUMIFS('[1]Deals (investment)'!$C:$C,'[1]Deals (investment)'!$B:$B,$A1347,'[1]Deals (investment)'!$T:$T,BA$1)</f>
        <v>#VALUE!</v>
      </c>
      <c r="BB1347" s="17" t="e">
        <f>SUMIFS('[1]Deals (investment)'!$C:$C,'[1]Deals (investment)'!$B:$B,$A1347,'[1]Deals (investment)'!$T:$T,BB$1)</f>
        <v>#VALUE!</v>
      </c>
      <c r="BC1347" s="17" t="e">
        <f>SUMIFS('[1]Deals (Exits)'!$C:$C,'[1]Deals (Exits)'!$B:$B,$A1347)</f>
        <v>#VALUE!</v>
      </c>
      <c r="BD1347" s="17" t="e">
        <f>SUMIFS('[1]Deals (investment)'!$C:$C,'[1]Deals (investment)'!$B:$B,$A1347,'[1]Deals (investment)'!$V:$V,BD$1)</f>
        <v>#VALUE!</v>
      </c>
      <c r="BE1347" s="17" t="e">
        <f>SUMIFS('[1]Deals (investment)'!$C:$C,'[1]Deals (investment)'!$B:$B,$A1347,'[1]Deals (investment)'!$V:$V,BE$1)</f>
        <v>#VALUE!</v>
      </c>
      <c r="BF1347" s="17" t="e">
        <f>SUMIFS('[1]Deals (investment)'!$C:$C,'[1]Deals (investment)'!$B:$B,$A1347,'[1]Deals (investment)'!$V:$V,BF$1)</f>
        <v>#VALUE!</v>
      </c>
      <c r="BG1347" s="17" t="e">
        <f>SUMIFS('[1]Deals (investment)'!$C:$C,'[1]Deals (investment)'!$B:$B,$A1347,'[1]Deals (investment)'!$V:$V,BG$1)</f>
        <v>#VALUE!</v>
      </c>
      <c r="BH1347" s="17" t="e">
        <f>SUMIFS('[1]Deals (investment)'!$C:$C,'[1]Deals (investment)'!$B:$B,$A1347,'[1]Deals (investment)'!$V:$V,BH$1)</f>
        <v>#VALUE!</v>
      </c>
      <c r="BI1347" s="17" t="e">
        <f>SUMIFS('[1]Deals (investment)'!$C:$C,'[1]Deals (investment)'!$B:$B,$A1347,'[1]Deals (investment)'!$V:$V,BI$1)</f>
        <v>#VALUE!</v>
      </c>
      <c r="BJ1347" s="17" t="e">
        <f>SUMIFS('[1]Deals (investment)'!$C:$C,'[1]Deals (investment)'!$B:$B,$A1347,'[1]Deals (investment)'!$V:$V,BJ$1)</f>
        <v>#VALUE!</v>
      </c>
      <c r="BK1347" s="17" t="e">
        <f>SUMIFS('[1]Deals (investment)'!$C:$C,'[1]Deals (investment)'!$B:$B,$A1347,'[1]Deals (investment)'!$V:$V,BK$1)</f>
        <v>#VALUE!</v>
      </c>
      <c r="BL1347" s="17" t="e">
        <f>SUMIFS('[1]Deals (investment)'!$C:$C,'[1]Deals (investment)'!$B:$B,$A1347,'[1]Deals (investment)'!$V:$V,BL$1)</f>
        <v>#VALUE!</v>
      </c>
      <c r="BM1347" s="17" t="e">
        <f>SUMIFS('[1]Deals (investment)'!$C:$C,'[1]Deals (investment)'!$B:$B,$A1347,'[1]Deals (investment)'!$V:$V,BM$1)</f>
        <v>#VALUE!</v>
      </c>
      <c r="BN1347" s="15"/>
      <c r="BO1347" s="15"/>
      <c r="BP1347" s="22"/>
      <c r="BQ1347" s="15"/>
      <c r="BR1347" s="15"/>
      <c r="BS1347" s="15"/>
      <c r="BT1347" s="15"/>
      <c r="BU1347" s="15"/>
      <c r="BV1347" s="15"/>
      <c r="BW1347" s="15"/>
      <c r="BX1347" s="15"/>
      <c r="BY1347" s="15"/>
      <c r="BZ1347" s="15"/>
      <c r="CA1347" s="15"/>
      <c r="CB1347" s="15"/>
      <c r="CC1347" s="15"/>
      <c r="CD1347" s="15" t="str">
        <f t="shared" si="199"/>
        <v>Old  School GroupClothing, Travel, Commercial, and Sports EventsActive</v>
      </c>
      <c r="CE1347" s="15"/>
      <c r="CF1347" s="15"/>
      <c r="CG1347" s="15"/>
      <c r="CH1347" s="15"/>
      <c r="CI1347" s="15"/>
      <c r="CJ1347" s="15"/>
    </row>
    <row r="1348" spans="1:118" ht="12.75">
      <c r="A1348" s="15" t="s">
        <v>8972</v>
      </c>
      <c r="B1348" s="15" t="s">
        <v>8973</v>
      </c>
      <c r="C1348" s="15"/>
      <c r="D1348" s="16"/>
      <c r="E1348" s="26"/>
      <c r="F1348" s="26"/>
      <c r="G1348" s="26"/>
      <c r="H1348" s="26"/>
      <c r="I1348" s="15"/>
      <c r="J1348" s="26"/>
      <c r="K1348" s="17" t="e">
        <f t="shared" si="178"/>
        <v>#VALUE!</v>
      </c>
      <c r="L1348" s="15"/>
      <c r="M1348" s="18" t="e">
        <f t="shared" si="166"/>
        <v>#VALUE!</v>
      </c>
      <c r="N1348" s="15"/>
      <c r="O1348" s="15"/>
      <c r="P1348" s="15"/>
      <c r="Q1348" s="15"/>
      <c r="R1348" s="15"/>
      <c r="S1348" s="19"/>
      <c r="T1348" s="15"/>
      <c r="U1348" s="17"/>
      <c r="V1348" s="15"/>
      <c r="W1348" s="15"/>
      <c r="X1348" s="15"/>
      <c r="Y1348" s="15"/>
      <c r="AB1348" s="20"/>
      <c r="AC1348" s="15"/>
      <c r="AD1348" s="15"/>
      <c r="AE1348" s="15"/>
      <c r="AF1348" s="15"/>
      <c r="AG1348" s="22">
        <f>COUNTA(B1347:AF1347)/(COUNTA(B1347:AF1347)+COUNTBLANK(B1347:AF1347))</f>
        <v>0.35483870967741937</v>
      </c>
      <c r="AH1348" s="15" t="str">
        <f t="shared" si="200"/>
        <v/>
      </c>
      <c r="AI1348" s="22" t="e">
        <f>VLOOKUP(A1348,'[1]Deals (investment)'!$B$2:$Z$1497,1,FALSE)</f>
        <v>#N/A</v>
      </c>
      <c r="AJ1348" s="22" t="e">
        <f>VLOOKUP(A1348,'[1]Deals (investment)'!$B$2:$Z$870,15,FALSE)</f>
        <v>#N/A</v>
      </c>
      <c r="AK1348" s="17" t="e">
        <f>VLOOKUP(A1348,'[1]Deals (Exits)'!B:B,1,FALSE)</f>
        <v>#N/A</v>
      </c>
      <c r="AL1348" s="23" t="e">
        <f>VLOOKUP(G1348,[1]Lookups!$V$3:$Y$197,4,FALSE)</f>
        <v>#N/A</v>
      </c>
      <c r="AM1348" s="17" t="e">
        <f>VLOOKUP(X1348,[1]Lookups!$B$3:$C$200,2,FALSE)</f>
        <v>#N/A</v>
      </c>
      <c r="AN1348" s="17" t="e">
        <f>VLOOKUP(R1348,[1]Lookups!$H$3:$I$69,2,FALSE)</f>
        <v>#N/A</v>
      </c>
      <c r="AO1348" s="17" t="e">
        <f>VLOOKUP(T1348,[1]Lookups!$H$3:$I$69,2,FALSE)</f>
        <v>#N/A</v>
      </c>
      <c r="AP1348" s="17" t="e">
        <f>VLOOKUP(AN1348,[1]Lookups!$N$3:$O$11,2,FALSE)</f>
        <v>#N/A</v>
      </c>
      <c r="AQ1348" s="18" t="e">
        <f>COUNTIFS('[1]Deals (investment)'!$B:$B,$A1348)</f>
        <v>#VALUE!</v>
      </c>
      <c r="AR1348" s="18" t="e">
        <f>COUNTIFS('[1]Deals (investment)'!$B:$B,$A1348,'[1]Deals (investment)'!$T:$T,$AW$1)+COUNTIFS('[1]Deals (investment)'!$B:$B,$A1348,'[1]Deals (investment)'!$T:$T,$AX$1)+COUNTIFS('[1]Deals (investment)'!$B:$B,$A1348,'[1]Deals (investment)'!$T:$T,$AY$1)</f>
        <v>#VALUE!</v>
      </c>
      <c r="AS1348" s="17" t="e">
        <f>SUMIFS('[1]Deals (investment)'!$C:$C,'[1]Deals (investment)'!$B:$B,$A1348)</f>
        <v>#VALUE!</v>
      </c>
      <c r="AT1348" s="17" t="e">
        <f t="shared" si="179"/>
        <v>#VALUE!</v>
      </c>
      <c r="AU1348" s="18" t="e">
        <f>COUNTIF('[1]Deals (Exits)'!$B:$B,A1348)</f>
        <v>#VALUE!</v>
      </c>
      <c r="AV1348" s="17" t="e">
        <f>SUMIFS('[1]Deals (investment)'!$C:$C,'[1]Deals (investment)'!$B:$B,$A1348,'[1]Deals (investment)'!$T:$T,AV$1)</f>
        <v>#VALUE!</v>
      </c>
      <c r="AW1348" s="17" t="e">
        <f>SUMIFS('[1]Deals (investment)'!$C:$C,'[1]Deals (investment)'!$B:$B,$A1348,'[1]Deals (investment)'!$T:$T,AW$1)</f>
        <v>#VALUE!</v>
      </c>
      <c r="AX1348" s="17" t="e">
        <f>SUMIFS('[1]Deals (investment)'!$C:$C,'[1]Deals (investment)'!$B:$B,$A1348,'[1]Deals (investment)'!$T:$T,AX$1)</f>
        <v>#VALUE!</v>
      </c>
      <c r="AY1348" s="17" t="e">
        <f>SUMIFS('[1]Deals (investment)'!$C:$C,'[1]Deals (investment)'!$B:$B,$A1348,'[1]Deals (investment)'!$T:$T,AY$1)</f>
        <v>#VALUE!</v>
      </c>
      <c r="AZ1348" s="17" t="e">
        <f>SUMIFS('[1]Deals (investment)'!$C:$C,'[1]Deals (investment)'!$B:$B,$A1348,'[1]Deals (investment)'!$T:$T,AZ$1)</f>
        <v>#VALUE!</v>
      </c>
      <c r="BA1348" s="17" t="e">
        <f>SUMIFS('[1]Deals (investment)'!$C:$C,'[1]Deals (investment)'!$B:$B,$A1348,'[1]Deals (investment)'!$T:$T,BA$1)</f>
        <v>#VALUE!</v>
      </c>
      <c r="BB1348" s="17" t="e">
        <f>SUMIFS('[1]Deals (investment)'!$C:$C,'[1]Deals (investment)'!$B:$B,$A1348,'[1]Deals (investment)'!$T:$T,BB$1)</f>
        <v>#VALUE!</v>
      </c>
      <c r="BC1348" s="17" t="e">
        <f>SUMIFS('[1]Deals (Exits)'!$C:$C,'[1]Deals (Exits)'!$B:$B,$A1348)</f>
        <v>#VALUE!</v>
      </c>
      <c r="BD1348" s="17" t="e">
        <f>SUMIFS('[1]Deals (investment)'!$C:$C,'[1]Deals (investment)'!$B:$B,$A1348,'[1]Deals (investment)'!$V:$V,BD$1)</f>
        <v>#VALUE!</v>
      </c>
      <c r="BE1348" s="17" t="e">
        <f>SUMIFS('[1]Deals (investment)'!$C:$C,'[1]Deals (investment)'!$B:$B,$A1348,'[1]Deals (investment)'!$V:$V,BE$1)</f>
        <v>#VALUE!</v>
      </c>
      <c r="BF1348" s="17" t="e">
        <f>SUMIFS('[1]Deals (investment)'!$C:$C,'[1]Deals (investment)'!$B:$B,$A1348,'[1]Deals (investment)'!$V:$V,BF$1)</f>
        <v>#VALUE!</v>
      </c>
      <c r="BG1348" s="17" t="e">
        <f>SUMIFS('[1]Deals (investment)'!$C:$C,'[1]Deals (investment)'!$B:$B,$A1348,'[1]Deals (investment)'!$V:$V,BG$1)</f>
        <v>#VALUE!</v>
      </c>
      <c r="BH1348" s="17" t="e">
        <f>SUMIFS('[1]Deals (investment)'!$C:$C,'[1]Deals (investment)'!$B:$B,$A1348,'[1]Deals (investment)'!$V:$V,BH$1)</f>
        <v>#VALUE!</v>
      </c>
      <c r="BI1348" s="17" t="e">
        <f>SUMIFS('[1]Deals (investment)'!$C:$C,'[1]Deals (investment)'!$B:$B,$A1348,'[1]Deals (investment)'!$V:$V,BI$1)</f>
        <v>#VALUE!</v>
      </c>
      <c r="BJ1348" s="17" t="e">
        <f>SUMIFS('[1]Deals (investment)'!$C:$C,'[1]Deals (investment)'!$B:$B,$A1348,'[1]Deals (investment)'!$V:$V,BJ$1)</f>
        <v>#VALUE!</v>
      </c>
      <c r="BK1348" s="17" t="e">
        <f>SUMIFS('[1]Deals (investment)'!$C:$C,'[1]Deals (investment)'!$B:$B,$A1348,'[1]Deals (investment)'!$V:$V,BK$1)</f>
        <v>#VALUE!</v>
      </c>
      <c r="BL1348" s="17" t="e">
        <f>SUMIFS('[1]Deals (investment)'!$C:$C,'[1]Deals (investment)'!$B:$B,$A1348,'[1]Deals (investment)'!$V:$V,BL$1)</f>
        <v>#VALUE!</v>
      </c>
      <c r="BM1348" s="17" t="e">
        <f>SUMIFS('[1]Deals (investment)'!$C:$C,'[1]Deals (investment)'!$B:$B,$A1348,'[1]Deals (investment)'!$V:$V,BM$1)</f>
        <v>#VALUE!</v>
      </c>
      <c r="BN1348" s="15"/>
      <c r="BO1348" s="15"/>
      <c r="BP1348" s="22"/>
      <c r="BQ1348" s="15"/>
      <c r="BR1348" s="15"/>
      <c r="BS1348" s="15"/>
      <c r="BT1348" s="15"/>
      <c r="BU1348" s="15"/>
      <c r="BV1348" s="15"/>
      <c r="BW1348" s="15"/>
      <c r="BX1348" s="15"/>
      <c r="BY1348" s="15"/>
      <c r="BZ1348" s="15"/>
      <c r="CA1348" s="15"/>
      <c r="CB1348" s="15"/>
      <c r="CC1348" s="15"/>
      <c r="CD1348" s="15" t="str">
        <f t="shared" si="199"/>
        <v>Old School GroupOSG is a multi-brand sports group specialising in festivals, live events, travel, sportswear, sponsorship, brand creation and all-around sports commercialisation.</v>
      </c>
      <c r="CE1348" s="15"/>
      <c r="CF1348" s="15"/>
      <c r="CG1348" s="15"/>
      <c r="CH1348" s="15"/>
      <c r="CI1348" s="15"/>
      <c r="CJ1348" s="15"/>
    </row>
    <row r="1349" spans="1:118" ht="12.75">
      <c r="A1349" s="15" t="s">
        <v>8974</v>
      </c>
      <c r="B1349" s="15" t="s">
        <v>8975</v>
      </c>
      <c r="C1349" s="15" t="s">
        <v>58</v>
      </c>
      <c r="D1349" s="16">
        <v>2010</v>
      </c>
      <c r="E1349" s="15" t="s">
        <v>8976</v>
      </c>
      <c r="F1349" s="15"/>
      <c r="G1349" s="15"/>
      <c r="H1349" s="15"/>
      <c r="I1349" s="15"/>
      <c r="J1349" s="15"/>
      <c r="K1349" s="17" t="e">
        <f t="shared" si="178"/>
        <v>#VALUE!</v>
      </c>
      <c r="L1349" s="15"/>
      <c r="M1349" s="18" t="e">
        <f t="shared" si="166"/>
        <v>#VALUE!</v>
      </c>
      <c r="N1349" s="15"/>
      <c r="O1349" s="15"/>
      <c r="P1349" s="15"/>
      <c r="Q1349" s="15"/>
      <c r="R1349" s="15"/>
      <c r="S1349" s="19"/>
      <c r="T1349" s="15"/>
      <c r="U1349" s="17"/>
      <c r="V1349" s="15" t="s">
        <v>8977</v>
      </c>
      <c r="W1349" s="15"/>
      <c r="X1349" s="15" t="s">
        <v>404</v>
      </c>
      <c r="Y1349" s="15" t="s">
        <v>8978</v>
      </c>
      <c r="AB1349" s="20"/>
      <c r="AC1349" s="21" t="s">
        <v>8979</v>
      </c>
      <c r="AD1349" s="21" t="s">
        <v>8980</v>
      </c>
      <c r="AE1349" s="21" t="s">
        <v>8981</v>
      </c>
      <c r="AF1349" s="21" t="s">
        <v>8982</v>
      </c>
      <c r="AG1349" s="22">
        <f t="shared" ref="AG1349:AG1364" si="201">COUNTA(B1349:AF1349)/(COUNTA(B1349:AF1349)+COUNTBLANK(B1349:AF1349))</f>
        <v>0.41935483870967744</v>
      </c>
      <c r="AH1349" s="15" t="str">
        <f t="shared" si="200"/>
        <v/>
      </c>
      <c r="AI1349" s="22" t="e">
        <f>VLOOKUP(A1349,'[1]Deals (investment)'!$B$2:$Z$1497,1,FALSE)</f>
        <v>#N/A</v>
      </c>
      <c r="AJ1349" s="22" t="e">
        <f>VLOOKUP(A1349,'[1]Deals (investment)'!$B$2:$Z$870,15,FALSE)</f>
        <v>#N/A</v>
      </c>
      <c r="AK1349" s="17" t="e">
        <f>VLOOKUP(A1349,'[1]Deals (Exits)'!B:B,1,FALSE)</f>
        <v>#N/A</v>
      </c>
      <c r="AL1349" s="23" t="e">
        <f>VLOOKUP(G1349,[1]Lookups!$V$3:$Y$197,4,FALSE)</f>
        <v>#N/A</v>
      </c>
      <c r="AM1349" s="17" t="str">
        <f>VLOOKUP(X1349,[1]Lookups!$B$3:$C$200,2,FALSE)</f>
        <v>Other Technologies &amp; Information Technology</v>
      </c>
      <c r="AN1349" s="17" t="e">
        <f>VLOOKUP(R1349,[1]Lookups!$H$3:$I$69,2,FALSE)</f>
        <v>#N/A</v>
      </c>
      <c r="AO1349" s="17" t="e">
        <f>VLOOKUP(T1349,[1]Lookups!$H$3:$I$69,2,FALSE)</f>
        <v>#N/A</v>
      </c>
      <c r="AP1349" s="17" t="e">
        <f>VLOOKUP(AN1349,[1]Lookups!$N$3:$O$11,2,FALSE)</f>
        <v>#N/A</v>
      </c>
      <c r="AQ1349" s="18" t="e">
        <f>COUNTIFS('[1]Deals (investment)'!$B:$B,$A1349)</f>
        <v>#VALUE!</v>
      </c>
      <c r="AR1349" s="18" t="e">
        <f>COUNTIFS('[1]Deals (investment)'!$B:$B,$A1349,'[1]Deals (investment)'!$T:$T,$AW$1)+COUNTIFS('[1]Deals (investment)'!$B:$B,$A1349,'[1]Deals (investment)'!$T:$T,$AX$1)+COUNTIFS('[1]Deals (investment)'!$B:$B,$A1349,'[1]Deals (investment)'!$T:$T,$AY$1)</f>
        <v>#VALUE!</v>
      </c>
      <c r="AS1349" s="17" t="e">
        <f>SUMIFS('[1]Deals (investment)'!$C:$C,'[1]Deals (investment)'!$B:$B,$A1349)</f>
        <v>#VALUE!</v>
      </c>
      <c r="AT1349" s="17" t="e">
        <f t="shared" si="179"/>
        <v>#VALUE!</v>
      </c>
      <c r="AU1349" s="18" t="e">
        <f>COUNTIF('[1]Deals (Exits)'!$B:$B,A1349)</f>
        <v>#VALUE!</v>
      </c>
      <c r="AV1349" s="17" t="e">
        <f>SUMIFS('[1]Deals (investment)'!$C:$C,'[1]Deals (investment)'!$B:$B,$A1349,'[1]Deals (investment)'!$T:$T,AV$1)</f>
        <v>#VALUE!</v>
      </c>
      <c r="AW1349" s="17" t="e">
        <f>SUMIFS('[1]Deals (investment)'!$C:$C,'[1]Deals (investment)'!$B:$B,$A1349,'[1]Deals (investment)'!$T:$T,AW$1)</f>
        <v>#VALUE!</v>
      </c>
      <c r="AX1349" s="17" t="e">
        <f>SUMIFS('[1]Deals (investment)'!$C:$C,'[1]Deals (investment)'!$B:$B,$A1349,'[1]Deals (investment)'!$T:$T,AX$1)</f>
        <v>#VALUE!</v>
      </c>
      <c r="AY1349" s="17" t="e">
        <f>SUMIFS('[1]Deals (investment)'!$C:$C,'[1]Deals (investment)'!$B:$B,$A1349,'[1]Deals (investment)'!$T:$T,AY$1)</f>
        <v>#VALUE!</v>
      </c>
      <c r="AZ1349" s="17" t="e">
        <f>SUMIFS('[1]Deals (investment)'!$C:$C,'[1]Deals (investment)'!$B:$B,$A1349,'[1]Deals (investment)'!$T:$T,AZ$1)</f>
        <v>#VALUE!</v>
      </c>
      <c r="BA1349" s="17" t="e">
        <f>SUMIFS('[1]Deals (investment)'!$C:$C,'[1]Deals (investment)'!$B:$B,$A1349,'[1]Deals (investment)'!$T:$T,BA$1)</f>
        <v>#VALUE!</v>
      </c>
      <c r="BB1349" s="17" t="e">
        <f>SUMIFS('[1]Deals (investment)'!$C:$C,'[1]Deals (investment)'!$B:$B,$A1349,'[1]Deals (investment)'!$T:$T,BB$1)</f>
        <v>#VALUE!</v>
      </c>
      <c r="BC1349" s="17" t="e">
        <f>SUMIFS('[1]Deals (Exits)'!$C:$C,'[1]Deals (Exits)'!$B:$B,$A1349)</f>
        <v>#VALUE!</v>
      </c>
      <c r="BD1349" s="17" t="e">
        <f>SUMIFS('[1]Deals (investment)'!$C:$C,'[1]Deals (investment)'!$B:$B,$A1349,'[1]Deals (investment)'!$V:$V,BD$1)</f>
        <v>#VALUE!</v>
      </c>
      <c r="BE1349" s="17" t="e">
        <f>SUMIFS('[1]Deals (investment)'!$C:$C,'[1]Deals (investment)'!$B:$B,$A1349,'[1]Deals (investment)'!$V:$V,BE$1)</f>
        <v>#VALUE!</v>
      </c>
      <c r="BF1349" s="17" t="e">
        <f>SUMIFS('[1]Deals (investment)'!$C:$C,'[1]Deals (investment)'!$B:$B,$A1349,'[1]Deals (investment)'!$V:$V,BF$1)</f>
        <v>#VALUE!</v>
      </c>
      <c r="BG1349" s="17" t="e">
        <f>SUMIFS('[1]Deals (investment)'!$C:$C,'[1]Deals (investment)'!$B:$B,$A1349,'[1]Deals (investment)'!$V:$V,BG$1)</f>
        <v>#VALUE!</v>
      </c>
      <c r="BH1349" s="17" t="e">
        <f>SUMIFS('[1]Deals (investment)'!$C:$C,'[1]Deals (investment)'!$B:$B,$A1349,'[1]Deals (investment)'!$V:$V,BH$1)</f>
        <v>#VALUE!</v>
      </c>
      <c r="BI1349" s="17" t="e">
        <f>SUMIFS('[1]Deals (investment)'!$C:$C,'[1]Deals (investment)'!$B:$B,$A1349,'[1]Deals (investment)'!$V:$V,BI$1)</f>
        <v>#VALUE!</v>
      </c>
      <c r="BJ1349" s="17" t="e">
        <f>SUMIFS('[1]Deals (investment)'!$C:$C,'[1]Deals (investment)'!$B:$B,$A1349,'[1]Deals (investment)'!$V:$V,BJ$1)</f>
        <v>#VALUE!</v>
      </c>
      <c r="BK1349" s="17" t="e">
        <f>SUMIFS('[1]Deals (investment)'!$C:$C,'[1]Deals (investment)'!$B:$B,$A1349,'[1]Deals (investment)'!$V:$V,BK$1)</f>
        <v>#VALUE!</v>
      </c>
      <c r="BL1349" s="17" t="e">
        <f>SUMIFS('[1]Deals (investment)'!$C:$C,'[1]Deals (investment)'!$B:$B,$A1349,'[1]Deals (investment)'!$V:$V,BL$1)</f>
        <v>#VALUE!</v>
      </c>
      <c r="BM1349" s="17" t="e">
        <f>SUMIFS('[1]Deals (investment)'!$C:$C,'[1]Deals (investment)'!$B:$B,$A1349,'[1]Deals (investment)'!$V:$V,BM$1)</f>
        <v>#VALUE!</v>
      </c>
      <c r="BN1349" s="15"/>
      <c r="BO1349" s="15"/>
      <c r="BP1349" s="22"/>
      <c r="BQ1349" s="15"/>
      <c r="BR1349" s="15"/>
      <c r="BS1349" s="15"/>
      <c r="BT1349" s="15"/>
      <c r="BU1349" s="15"/>
      <c r="BV1349" s="15"/>
      <c r="BW1349" s="15"/>
      <c r="BX1349" s="15"/>
      <c r="BY1349" s="15"/>
      <c r="BZ1349" s="15"/>
      <c r="CA1349" s="15"/>
      <c r="CB1349" s="15"/>
      <c r="CC1349" s="15"/>
      <c r="CD1349" s="15" t="str">
        <f t="shared" si="199"/>
        <v>Olivine TechnologyOlivine Technology, founded in January 2010, is a software company that specializes in designingActive</v>
      </c>
      <c r="CE1349" s="15"/>
      <c r="CF1349" s="15"/>
      <c r="CG1349" s="15"/>
      <c r="CH1349" s="15"/>
      <c r="CI1349" s="15"/>
      <c r="CJ1349" s="15"/>
    </row>
    <row r="1350" spans="1:118" ht="12.75">
      <c r="A1350" s="25" t="s">
        <v>8983</v>
      </c>
      <c r="B1350" s="15" t="s">
        <v>8984</v>
      </c>
      <c r="C1350" s="15"/>
      <c r="D1350" s="16">
        <v>1998</v>
      </c>
      <c r="E1350" s="15" t="s">
        <v>8985</v>
      </c>
      <c r="F1350" s="15"/>
      <c r="G1350" s="15"/>
      <c r="H1350" s="15"/>
      <c r="I1350" s="15"/>
      <c r="J1350" s="15"/>
      <c r="K1350" s="17" t="e">
        <f t="shared" si="178"/>
        <v>#VALUE!</v>
      </c>
      <c r="L1350" s="15"/>
      <c r="M1350" s="18" t="e">
        <f t="shared" si="166"/>
        <v>#VALUE!</v>
      </c>
      <c r="N1350" s="15"/>
      <c r="O1350" s="15"/>
      <c r="P1350" s="15"/>
      <c r="Q1350" s="15"/>
      <c r="R1350" s="15"/>
      <c r="S1350" s="19"/>
      <c r="T1350" s="15"/>
      <c r="U1350" s="17"/>
      <c r="V1350" s="15" t="s">
        <v>8986</v>
      </c>
      <c r="W1350" s="15"/>
      <c r="X1350" s="15" t="s">
        <v>404</v>
      </c>
      <c r="Y1350" s="15" t="s">
        <v>8987</v>
      </c>
      <c r="AB1350" s="20"/>
      <c r="AC1350" s="21" t="s">
        <v>8988</v>
      </c>
      <c r="AD1350" s="21" t="s">
        <v>8989</v>
      </c>
      <c r="AE1350" s="21" t="s">
        <v>8990</v>
      </c>
      <c r="AF1350" s="21" t="s">
        <v>8991</v>
      </c>
      <c r="AG1350" s="22">
        <f t="shared" si="201"/>
        <v>0.38709677419354838</v>
      </c>
      <c r="AH1350" s="15" t="str">
        <f t="shared" si="200"/>
        <v/>
      </c>
      <c r="AI1350" s="22" t="e">
        <f>VLOOKUP(A1350,'[1]Deals (investment)'!$B$2:$Z$1497,1,FALSE)</f>
        <v>#N/A</v>
      </c>
      <c r="AJ1350" s="22" t="e">
        <f>VLOOKUP(A1350,'[1]Deals (investment)'!$B$2:$Z$870,15,FALSE)</f>
        <v>#N/A</v>
      </c>
      <c r="AK1350" s="17" t="str">
        <f>VLOOKUP(A1350,'[1]Deals (Exits)'!B:B,1,FALSE)</f>
        <v>OrderTalk</v>
      </c>
      <c r="AL1350" s="23" t="e">
        <f>VLOOKUP(G1350,[1]Lookups!$V$3:$Y$197,4,FALSE)</f>
        <v>#N/A</v>
      </c>
      <c r="AM1350" s="17" t="str">
        <f>VLOOKUP(X1350,[1]Lookups!$B$3:$C$200,2,FALSE)</f>
        <v>Other Technologies &amp; Information Technology</v>
      </c>
      <c r="AN1350" s="17" t="e">
        <f>VLOOKUP(R1350,[1]Lookups!$H$3:$I$69,2,FALSE)</f>
        <v>#N/A</v>
      </c>
      <c r="AO1350" s="17" t="e">
        <f>VLOOKUP(T1350,[1]Lookups!$H$3:$I$69,2,FALSE)</f>
        <v>#N/A</v>
      </c>
      <c r="AP1350" s="17" t="e">
        <f>VLOOKUP(AN1350,[1]Lookups!$N$3:$O$11,2,FALSE)</f>
        <v>#N/A</v>
      </c>
      <c r="AQ1350" s="18" t="e">
        <f>COUNTIFS('[1]Deals (investment)'!$B:$B,$A1350)</f>
        <v>#VALUE!</v>
      </c>
      <c r="AR1350" s="18" t="e">
        <f>COUNTIFS('[1]Deals (investment)'!$B:$B,$A1350,'[1]Deals (investment)'!$T:$T,$AW$1)+COUNTIFS('[1]Deals (investment)'!$B:$B,$A1350,'[1]Deals (investment)'!$T:$T,$AX$1)+COUNTIFS('[1]Deals (investment)'!$B:$B,$A1350,'[1]Deals (investment)'!$T:$T,$AY$1)</f>
        <v>#VALUE!</v>
      </c>
      <c r="AS1350" s="17" t="e">
        <f>SUMIFS('[1]Deals (investment)'!$C:$C,'[1]Deals (investment)'!$B:$B,$A1350)</f>
        <v>#VALUE!</v>
      </c>
      <c r="AT1350" s="17" t="e">
        <f t="shared" si="179"/>
        <v>#VALUE!</v>
      </c>
      <c r="AU1350" s="18" t="e">
        <f>COUNTIF('[1]Deals (Exits)'!$B:$B,A1350)</f>
        <v>#VALUE!</v>
      </c>
      <c r="AV1350" s="17" t="e">
        <f>SUMIFS('[1]Deals (investment)'!$C:$C,'[1]Deals (investment)'!$B:$B,$A1350,'[1]Deals (investment)'!$T:$T,AV$1)</f>
        <v>#VALUE!</v>
      </c>
      <c r="AW1350" s="17" t="e">
        <f>SUMIFS('[1]Deals (investment)'!$C:$C,'[1]Deals (investment)'!$B:$B,$A1350,'[1]Deals (investment)'!$T:$T,AW$1)</f>
        <v>#VALUE!</v>
      </c>
      <c r="AX1350" s="17" t="e">
        <f>SUMIFS('[1]Deals (investment)'!$C:$C,'[1]Deals (investment)'!$B:$B,$A1350,'[1]Deals (investment)'!$T:$T,AX$1)</f>
        <v>#VALUE!</v>
      </c>
      <c r="AY1350" s="17" t="e">
        <f>SUMIFS('[1]Deals (investment)'!$C:$C,'[1]Deals (investment)'!$B:$B,$A1350,'[1]Deals (investment)'!$T:$T,AY$1)</f>
        <v>#VALUE!</v>
      </c>
      <c r="AZ1350" s="17" t="e">
        <f>SUMIFS('[1]Deals (investment)'!$C:$C,'[1]Deals (investment)'!$B:$B,$A1350,'[1]Deals (investment)'!$T:$T,AZ$1)</f>
        <v>#VALUE!</v>
      </c>
      <c r="BA1350" s="17" t="e">
        <f>SUMIFS('[1]Deals (investment)'!$C:$C,'[1]Deals (investment)'!$B:$B,$A1350,'[1]Deals (investment)'!$T:$T,BA$1)</f>
        <v>#VALUE!</v>
      </c>
      <c r="BB1350" s="17" t="e">
        <f>SUMIFS('[1]Deals (investment)'!$C:$C,'[1]Deals (investment)'!$B:$B,$A1350,'[1]Deals (investment)'!$T:$T,BB$1)</f>
        <v>#VALUE!</v>
      </c>
      <c r="BC1350" s="17" t="e">
        <f>SUMIFS('[1]Deals (Exits)'!$C:$C,'[1]Deals (Exits)'!$B:$B,$A1350)</f>
        <v>#VALUE!</v>
      </c>
      <c r="BD1350" s="17" t="e">
        <f>SUMIFS('[1]Deals (investment)'!$C:$C,'[1]Deals (investment)'!$B:$B,$A1350,'[1]Deals (investment)'!$V:$V,BD$1)</f>
        <v>#VALUE!</v>
      </c>
      <c r="BE1350" s="17" t="e">
        <f>SUMIFS('[1]Deals (investment)'!$C:$C,'[1]Deals (investment)'!$B:$B,$A1350,'[1]Deals (investment)'!$V:$V,BE$1)</f>
        <v>#VALUE!</v>
      </c>
      <c r="BF1350" s="17" t="e">
        <f>SUMIFS('[1]Deals (investment)'!$C:$C,'[1]Deals (investment)'!$B:$B,$A1350,'[1]Deals (investment)'!$V:$V,BF$1)</f>
        <v>#VALUE!</v>
      </c>
      <c r="BG1350" s="17" t="e">
        <f>SUMIFS('[1]Deals (investment)'!$C:$C,'[1]Deals (investment)'!$B:$B,$A1350,'[1]Deals (investment)'!$V:$V,BG$1)</f>
        <v>#VALUE!</v>
      </c>
      <c r="BH1350" s="17" t="e">
        <f>SUMIFS('[1]Deals (investment)'!$C:$C,'[1]Deals (investment)'!$B:$B,$A1350,'[1]Deals (investment)'!$V:$V,BH$1)</f>
        <v>#VALUE!</v>
      </c>
      <c r="BI1350" s="17" t="e">
        <f>SUMIFS('[1]Deals (investment)'!$C:$C,'[1]Deals (investment)'!$B:$B,$A1350,'[1]Deals (investment)'!$V:$V,BI$1)</f>
        <v>#VALUE!</v>
      </c>
      <c r="BJ1350" s="17" t="e">
        <f>SUMIFS('[1]Deals (investment)'!$C:$C,'[1]Deals (investment)'!$B:$B,$A1350,'[1]Deals (investment)'!$V:$V,BJ$1)</f>
        <v>#VALUE!</v>
      </c>
      <c r="BK1350" s="17" t="e">
        <f>SUMIFS('[1]Deals (investment)'!$C:$C,'[1]Deals (investment)'!$B:$B,$A1350,'[1]Deals (investment)'!$V:$V,BK$1)</f>
        <v>#VALUE!</v>
      </c>
      <c r="BL1350" s="17" t="e">
        <f>SUMIFS('[1]Deals (investment)'!$C:$C,'[1]Deals (investment)'!$B:$B,$A1350,'[1]Deals (investment)'!$V:$V,BL$1)</f>
        <v>#VALUE!</v>
      </c>
      <c r="BM1350" s="17" t="e">
        <f>SUMIFS('[1]Deals (investment)'!$C:$C,'[1]Deals (investment)'!$B:$B,$A1350,'[1]Deals (investment)'!$V:$V,BM$1)</f>
        <v>#VALUE!</v>
      </c>
      <c r="BN1350" s="15"/>
      <c r="BO1350" s="15"/>
      <c r="BP1350" s="22"/>
      <c r="BQ1350" s="15"/>
      <c r="BR1350" s="15"/>
      <c r="BS1350" s="15"/>
      <c r="BT1350" s="15"/>
      <c r="BU1350" s="15"/>
      <c r="BV1350" s="15"/>
      <c r="BW1350" s="15"/>
      <c r="BX1350" s="15"/>
      <c r="BY1350" s="15"/>
      <c r="BZ1350" s="15"/>
      <c r="CA1350" s="15"/>
      <c r="CB1350" s="15"/>
      <c r="CC1350" s="15"/>
      <c r="CD1350" s="15" t="str">
        <f t="shared" si="199"/>
        <v>OrderTalkorderTalk offers online ordering software and call center solutions for the restaurant and hospitality industries</v>
      </c>
      <c r="CE1350" s="15"/>
      <c r="CF1350" s="15"/>
      <c r="CG1350" s="15"/>
      <c r="CH1350" s="15"/>
      <c r="CI1350" s="15"/>
      <c r="CJ1350" s="15"/>
    </row>
    <row r="1351" spans="1:118" ht="12.75">
      <c r="A1351" s="15" t="s">
        <v>8992</v>
      </c>
      <c r="B1351" s="15" t="s">
        <v>8993</v>
      </c>
      <c r="C1351" s="15" t="s">
        <v>46</v>
      </c>
      <c r="D1351" s="16">
        <v>2015</v>
      </c>
      <c r="E1351" s="15" t="s">
        <v>8994</v>
      </c>
      <c r="F1351" s="15"/>
      <c r="G1351" s="15" t="s">
        <v>91</v>
      </c>
      <c r="H1351" s="15"/>
      <c r="I1351" s="15" t="s">
        <v>91</v>
      </c>
      <c r="J1351" s="15"/>
      <c r="K1351" s="17" t="e">
        <f t="shared" si="178"/>
        <v>#VALUE!</v>
      </c>
      <c r="L1351" s="15"/>
      <c r="M1351" s="18" t="e">
        <f t="shared" si="166"/>
        <v>#VALUE!</v>
      </c>
      <c r="N1351" s="15"/>
      <c r="O1351" s="15"/>
      <c r="P1351" s="15"/>
      <c r="Q1351" s="15"/>
      <c r="R1351" s="15"/>
      <c r="S1351" s="19"/>
      <c r="T1351" s="15"/>
      <c r="U1351" s="17"/>
      <c r="V1351" s="15"/>
      <c r="W1351" s="15"/>
      <c r="X1351" s="15" t="s">
        <v>5216</v>
      </c>
      <c r="Y1351" s="15"/>
      <c r="AB1351" s="20"/>
      <c r="AC1351" s="15"/>
      <c r="AD1351" s="15"/>
      <c r="AE1351" s="15"/>
      <c r="AF1351" s="15"/>
      <c r="AG1351" s="22">
        <f t="shared" si="201"/>
        <v>0.29032258064516131</v>
      </c>
      <c r="AH1351" s="15" t="str">
        <f t="shared" si="200"/>
        <v/>
      </c>
      <c r="AI1351" s="22" t="e">
        <f>VLOOKUP(A1351,'[1]Deals (investment)'!$B$2:$Z$1497,1,FALSE)</f>
        <v>#N/A</v>
      </c>
      <c r="AJ1351" s="22" t="e">
        <f>VLOOKUP(A1351,'[1]Deals (investment)'!$B$2:$Z$870,15,FALSE)</f>
        <v>#N/A</v>
      </c>
      <c r="AK1351" s="17" t="str">
        <f>VLOOKUP(A1351,'[1]Deals (Exits)'!B:B,1,FALSE)</f>
        <v>Pansmart</v>
      </c>
      <c r="AL1351" s="23">
        <f>VLOOKUP(G1351,[1]Lookups!$V$3:$Y$197,4,FALSE)</f>
        <v>0</v>
      </c>
      <c r="AM1351" s="17" t="str">
        <f>VLOOKUP(X1351,[1]Lookups!$B$3:$C$200,2,FALSE)</f>
        <v>Other Technologies &amp; Information Technology</v>
      </c>
      <c r="AN1351" s="17" t="e">
        <f>VLOOKUP(R1351,[1]Lookups!$H$3:$I$69,2,FALSE)</f>
        <v>#N/A</v>
      </c>
      <c r="AO1351" s="17" t="e">
        <f>VLOOKUP(T1351,[1]Lookups!$H$3:$I$69,2,FALSE)</f>
        <v>#N/A</v>
      </c>
      <c r="AP1351" s="17" t="e">
        <f>VLOOKUP(AN1351,[1]Lookups!$N$3:$O$11,2,FALSE)</f>
        <v>#N/A</v>
      </c>
      <c r="AQ1351" s="18" t="e">
        <f>COUNTIFS('[1]Deals (investment)'!$B:$B,$A1351)</f>
        <v>#VALUE!</v>
      </c>
      <c r="AR1351" s="18" t="e">
        <f>COUNTIFS('[1]Deals (investment)'!$B:$B,$A1351,'[1]Deals (investment)'!$T:$T,$AW$1)+COUNTIFS('[1]Deals (investment)'!$B:$B,$A1351,'[1]Deals (investment)'!$T:$T,$AX$1)+COUNTIFS('[1]Deals (investment)'!$B:$B,$A1351,'[1]Deals (investment)'!$T:$T,$AY$1)</f>
        <v>#VALUE!</v>
      </c>
      <c r="AS1351" s="17" t="e">
        <f>SUMIFS('[1]Deals (investment)'!$C:$C,'[1]Deals (investment)'!$B:$B,$A1351)</f>
        <v>#VALUE!</v>
      </c>
      <c r="AT1351" s="17" t="e">
        <f t="shared" si="179"/>
        <v>#VALUE!</v>
      </c>
      <c r="AU1351" s="18" t="e">
        <f>COUNTIF('[1]Deals (Exits)'!$B:$B,A1351)</f>
        <v>#VALUE!</v>
      </c>
      <c r="AV1351" s="17" t="e">
        <f>SUMIFS('[1]Deals (investment)'!$C:$C,'[1]Deals (investment)'!$B:$B,$A1351,'[1]Deals (investment)'!$T:$T,AV$1)</f>
        <v>#VALUE!</v>
      </c>
      <c r="AW1351" s="17" t="e">
        <f>SUMIFS('[1]Deals (investment)'!$C:$C,'[1]Deals (investment)'!$B:$B,$A1351,'[1]Deals (investment)'!$T:$T,AW$1)</f>
        <v>#VALUE!</v>
      </c>
      <c r="AX1351" s="17" t="e">
        <f>SUMIFS('[1]Deals (investment)'!$C:$C,'[1]Deals (investment)'!$B:$B,$A1351,'[1]Deals (investment)'!$T:$T,AX$1)</f>
        <v>#VALUE!</v>
      </c>
      <c r="AY1351" s="17" t="e">
        <f>SUMIFS('[1]Deals (investment)'!$C:$C,'[1]Deals (investment)'!$B:$B,$A1351,'[1]Deals (investment)'!$T:$T,AY$1)</f>
        <v>#VALUE!</v>
      </c>
      <c r="AZ1351" s="17" t="e">
        <f>SUMIFS('[1]Deals (investment)'!$C:$C,'[1]Deals (investment)'!$B:$B,$A1351,'[1]Deals (investment)'!$T:$T,AZ$1)</f>
        <v>#VALUE!</v>
      </c>
      <c r="BA1351" s="17" t="e">
        <f>SUMIFS('[1]Deals (investment)'!$C:$C,'[1]Deals (investment)'!$B:$B,$A1351,'[1]Deals (investment)'!$T:$T,BA$1)</f>
        <v>#VALUE!</v>
      </c>
      <c r="BB1351" s="17" t="e">
        <f>SUMIFS('[1]Deals (investment)'!$C:$C,'[1]Deals (investment)'!$B:$B,$A1351,'[1]Deals (investment)'!$T:$T,BB$1)</f>
        <v>#VALUE!</v>
      </c>
      <c r="BC1351" s="17" t="e">
        <f>SUMIFS('[1]Deals (Exits)'!$C:$C,'[1]Deals (Exits)'!$B:$B,$A1351)</f>
        <v>#VALUE!</v>
      </c>
      <c r="BD1351" s="17" t="e">
        <f>SUMIFS('[1]Deals (investment)'!$C:$C,'[1]Deals (investment)'!$B:$B,$A1351,'[1]Deals (investment)'!$V:$V,BD$1)</f>
        <v>#VALUE!</v>
      </c>
      <c r="BE1351" s="17" t="e">
        <f>SUMIFS('[1]Deals (investment)'!$C:$C,'[1]Deals (investment)'!$B:$B,$A1351,'[1]Deals (investment)'!$V:$V,BE$1)</f>
        <v>#VALUE!</v>
      </c>
      <c r="BF1351" s="17" t="e">
        <f>SUMIFS('[1]Deals (investment)'!$C:$C,'[1]Deals (investment)'!$B:$B,$A1351,'[1]Deals (investment)'!$V:$V,BF$1)</f>
        <v>#VALUE!</v>
      </c>
      <c r="BG1351" s="17" t="e">
        <f>SUMIFS('[1]Deals (investment)'!$C:$C,'[1]Deals (investment)'!$B:$B,$A1351,'[1]Deals (investment)'!$V:$V,BG$1)</f>
        <v>#VALUE!</v>
      </c>
      <c r="BH1351" s="17" t="e">
        <f>SUMIFS('[1]Deals (investment)'!$C:$C,'[1]Deals (investment)'!$B:$B,$A1351,'[1]Deals (investment)'!$V:$V,BH$1)</f>
        <v>#VALUE!</v>
      </c>
      <c r="BI1351" s="17" t="e">
        <f>SUMIFS('[1]Deals (investment)'!$C:$C,'[1]Deals (investment)'!$B:$B,$A1351,'[1]Deals (investment)'!$V:$V,BI$1)</f>
        <v>#VALUE!</v>
      </c>
      <c r="BJ1351" s="17" t="e">
        <f>SUMIFS('[1]Deals (investment)'!$C:$C,'[1]Deals (investment)'!$B:$B,$A1351,'[1]Deals (investment)'!$V:$V,BJ$1)</f>
        <v>#VALUE!</v>
      </c>
      <c r="BK1351" s="17" t="e">
        <f>SUMIFS('[1]Deals (investment)'!$C:$C,'[1]Deals (investment)'!$B:$B,$A1351,'[1]Deals (investment)'!$V:$V,BK$1)</f>
        <v>#VALUE!</v>
      </c>
      <c r="BL1351" s="17" t="e">
        <f>SUMIFS('[1]Deals (investment)'!$C:$C,'[1]Deals (investment)'!$B:$B,$A1351,'[1]Deals (investment)'!$V:$V,BL$1)</f>
        <v>#VALUE!</v>
      </c>
      <c r="BM1351" s="17" t="e">
        <f>SUMIFS('[1]Deals (investment)'!$C:$C,'[1]Deals (investment)'!$B:$B,$A1351,'[1]Deals (investment)'!$V:$V,BM$1)</f>
        <v>#VALUE!</v>
      </c>
      <c r="BN1351" s="15"/>
      <c r="BO1351" s="15"/>
      <c r="BP1351" s="22"/>
      <c r="BQ1351" s="15"/>
      <c r="BR1351" s="15"/>
      <c r="BS1351" s="15"/>
      <c r="BT1351" s="15"/>
      <c r="BU1351" s="15"/>
      <c r="BV1351" s="15"/>
      <c r="BW1351" s="15"/>
      <c r="BX1351" s="15"/>
      <c r="BY1351" s="15"/>
      <c r="BZ1351" s="15"/>
      <c r="CA1351" s="15"/>
      <c r="CB1351" s="15"/>
      <c r="CC1351" s="15"/>
      <c r="CD1351" s="15" t="str">
        <f t="shared" si="199"/>
        <v>PansmartPansmart is the authorised distributor of Panasonic voice, video and CCTV products.Acquired</v>
      </c>
      <c r="CE1351" s="15"/>
      <c r="CF1351" s="15"/>
      <c r="CG1351" s="15"/>
      <c r="CH1351" s="15"/>
      <c r="CI1351" s="15"/>
      <c r="CJ1351" s="15"/>
    </row>
    <row r="1352" spans="1:118" ht="12.75">
      <c r="A1352" s="15" t="s">
        <v>8995</v>
      </c>
      <c r="B1352" s="15" t="s">
        <v>8996</v>
      </c>
      <c r="C1352" s="15" t="s">
        <v>58</v>
      </c>
      <c r="D1352" s="16">
        <v>2015</v>
      </c>
      <c r="E1352" s="15" t="s">
        <v>117</v>
      </c>
      <c r="F1352" s="15"/>
      <c r="G1352" s="15" t="s">
        <v>118</v>
      </c>
      <c r="H1352" s="15"/>
      <c r="I1352" s="15" t="s">
        <v>118</v>
      </c>
      <c r="J1352" s="15"/>
      <c r="K1352" s="17" t="e">
        <f t="shared" si="178"/>
        <v>#VALUE!</v>
      </c>
      <c r="L1352" s="15"/>
      <c r="M1352" s="18" t="e">
        <f t="shared" si="166"/>
        <v>#VALUE!</v>
      </c>
      <c r="N1352" s="15"/>
      <c r="O1352" s="15"/>
      <c r="P1352" s="15"/>
      <c r="Q1352" s="24" t="e">
        <f ca="1">_xludf.MAXIFS('[1]Deals (investment)'!A:A,'[1]Deals (investment)'!B:B,A1352)</f>
        <v>#NAME?</v>
      </c>
      <c r="R1352" s="15" t="s">
        <v>375</v>
      </c>
      <c r="S1352" s="19" t="s">
        <v>144</v>
      </c>
      <c r="T1352" s="15" t="s">
        <v>375</v>
      </c>
      <c r="U1352" s="17" t="s">
        <v>144</v>
      </c>
      <c r="V1352" s="15" t="s">
        <v>8997</v>
      </c>
      <c r="W1352" s="15"/>
      <c r="X1352" s="15" t="s">
        <v>158</v>
      </c>
      <c r="Y1352" s="15" t="s">
        <v>8998</v>
      </c>
      <c r="AB1352" s="20" t="s">
        <v>171</v>
      </c>
      <c r="AC1352" s="21" t="s">
        <v>8999</v>
      </c>
      <c r="AD1352" s="21" t="s">
        <v>9000</v>
      </c>
      <c r="AE1352" s="15"/>
      <c r="AF1352" s="21" t="s">
        <v>9001</v>
      </c>
      <c r="AG1352" s="22">
        <f t="shared" ca="1" si="201"/>
        <v>0.64516129032258063</v>
      </c>
      <c r="AH1352" s="15" t="str">
        <f t="shared" si="200"/>
        <v/>
      </c>
      <c r="AI1352" s="22" t="str">
        <f>VLOOKUP(A1352,'[1]Deals (investment)'!$B$2:$Z$1497,1,FALSE)</f>
        <v>Once Sync Limited</v>
      </c>
      <c r="AJ1352" s="22">
        <f>VLOOKUP(A1352,'[1]Deals (investment)'!$B$2:$Z$870,15,FALSE)</f>
        <v>0</v>
      </c>
      <c r="AK1352" s="17" t="e">
        <f>VLOOKUP(A1352,'[1]Deals (Exits)'!B:B,1,FALSE)</f>
        <v>#N/A</v>
      </c>
      <c r="AL1352" s="23">
        <f>VLOOKUP(G1352,[1]Lookups!$V$3:$Y$197,4,FALSE)</f>
        <v>0</v>
      </c>
      <c r="AM1352" s="17" t="str">
        <f>VLOOKUP(X1352,[1]Lookups!$B$3:$C$200,2,FALSE)</f>
        <v>Financial Services</v>
      </c>
      <c r="AN1352" s="17" t="str">
        <f>VLOOKUP(R1352,[1]Lookups!$H$3:$I$69,2,FALSE)</f>
        <v>2. Seed</v>
      </c>
      <c r="AO1352" s="17" t="str">
        <f>VLOOKUP(T1352,[1]Lookups!$H$3:$I$69,2,FALSE)</f>
        <v>2. Seed</v>
      </c>
      <c r="AP1352" s="17" t="str">
        <f>VLOOKUP(AN1352,[1]Lookups!$N$3:$O$11,2,FALSE)</f>
        <v>Early</v>
      </c>
      <c r="AQ1352" s="18" t="e">
        <f>COUNTIFS('[1]Deals (investment)'!$B:$B,$A1352)</f>
        <v>#VALUE!</v>
      </c>
      <c r="AR1352" s="18" t="e">
        <f>COUNTIFS('[1]Deals (investment)'!$B:$B,$A1352,'[1]Deals (investment)'!$T:$T,$AW$1)+COUNTIFS('[1]Deals (investment)'!$B:$B,$A1352,'[1]Deals (investment)'!$T:$T,$AX$1)+COUNTIFS('[1]Deals (investment)'!$B:$B,$A1352,'[1]Deals (investment)'!$T:$T,$AY$1)</f>
        <v>#VALUE!</v>
      </c>
      <c r="AS1352" s="17" t="e">
        <f>SUMIFS('[1]Deals (investment)'!$C:$C,'[1]Deals (investment)'!$B:$B,$A1352)</f>
        <v>#VALUE!</v>
      </c>
      <c r="AT1352" s="17" t="e">
        <f t="shared" si="179"/>
        <v>#VALUE!</v>
      </c>
      <c r="AU1352" s="18" t="e">
        <f>COUNTIF('[1]Deals (Exits)'!$B:$B,A1352)</f>
        <v>#VALUE!</v>
      </c>
      <c r="AV1352" s="17" t="e">
        <f>SUMIFS('[1]Deals (investment)'!$C:$C,'[1]Deals (investment)'!$B:$B,$A1352,'[1]Deals (investment)'!$T:$T,AV$1)</f>
        <v>#VALUE!</v>
      </c>
      <c r="AW1352" s="17" t="e">
        <f>SUMIFS('[1]Deals (investment)'!$C:$C,'[1]Deals (investment)'!$B:$B,$A1352,'[1]Deals (investment)'!$T:$T,AW$1)</f>
        <v>#VALUE!</v>
      </c>
      <c r="AX1352" s="17" t="e">
        <f>SUMIFS('[1]Deals (investment)'!$C:$C,'[1]Deals (investment)'!$B:$B,$A1352,'[1]Deals (investment)'!$T:$T,AX$1)</f>
        <v>#VALUE!</v>
      </c>
      <c r="AY1352" s="17" t="e">
        <f>SUMIFS('[1]Deals (investment)'!$C:$C,'[1]Deals (investment)'!$B:$B,$A1352,'[1]Deals (investment)'!$T:$T,AY$1)</f>
        <v>#VALUE!</v>
      </c>
      <c r="AZ1352" s="17" t="e">
        <f>SUMIFS('[1]Deals (investment)'!$C:$C,'[1]Deals (investment)'!$B:$B,$A1352,'[1]Deals (investment)'!$T:$T,AZ$1)</f>
        <v>#VALUE!</v>
      </c>
      <c r="BA1352" s="17" t="e">
        <f>SUMIFS('[1]Deals (investment)'!$C:$C,'[1]Deals (investment)'!$B:$B,$A1352,'[1]Deals (investment)'!$T:$T,BA$1)</f>
        <v>#VALUE!</v>
      </c>
      <c r="BB1352" s="17" t="e">
        <f>SUMIFS('[1]Deals (investment)'!$C:$C,'[1]Deals (investment)'!$B:$B,$A1352,'[1]Deals (investment)'!$T:$T,BB$1)</f>
        <v>#VALUE!</v>
      </c>
      <c r="BC1352" s="17" t="e">
        <f>SUMIFS('[1]Deals (Exits)'!$C:$C,'[1]Deals (Exits)'!$B:$B,$A1352)</f>
        <v>#VALUE!</v>
      </c>
      <c r="BD1352" s="17" t="e">
        <f>SUMIFS('[1]Deals (investment)'!$C:$C,'[1]Deals (investment)'!$B:$B,$A1352,'[1]Deals (investment)'!$V:$V,BD$1)</f>
        <v>#VALUE!</v>
      </c>
      <c r="BE1352" s="17" t="e">
        <f>SUMIFS('[1]Deals (investment)'!$C:$C,'[1]Deals (investment)'!$B:$B,$A1352,'[1]Deals (investment)'!$V:$V,BE$1)</f>
        <v>#VALUE!</v>
      </c>
      <c r="BF1352" s="17" t="e">
        <f>SUMIFS('[1]Deals (investment)'!$C:$C,'[1]Deals (investment)'!$B:$B,$A1352,'[1]Deals (investment)'!$V:$V,BF$1)</f>
        <v>#VALUE!</v>
      </c>
      <c r="BG1352" s="17" t="e">
        <f>SUMIFS('[1]Deals (investment)'!$C:$C,'[1]Deals (investment)'!$B:$B,$A1352,'[1]Deals (investment)'!$V:$V,BG$1)</f>
        <v>#VALUE!</v>
      </c>
      <c r="BH1352" s="17" t="e">
        <f>SUMIFS('[1]Deals (investment)'!$C:$C,'[1]Deals (investment)'!$B:$B,$A1352,'[1]Deals (investment)'!$V:$V,BH$1)</f>
        <v>#VALUE!</v>
      </c>
      <c r="BI1352" s="17" t="e">
        <f>SUMIFS('[1]Deals (investment)'!$C:$C,'[1]Deals (investment)'!$B:$B,$A1352,'[1]Deals (investment)'!$V:$V,BI$1)</f>
        <v>#VALUE!</v>
      </c>
      <c r="BJ1352" s="17" t="e">
        <f>SUMIFS('[1]Deals (investment)'!$C:$C,'[1]Deals (investment)'!$B:$B,$A1352,'[1]Deals (investment)'!$V:$V,BJ$1)</f>
        <v>#VALUE!</v>
      </c>
      <c r="BK1352" s="17" t="e">
        <f>SUMIFS('[1]Deals (investment)'!$C:$C,'[1]Deals (investment)'!$B:$B,$A1352,'[1]Deals (investment)'!$V:$V,BK$1)</f>
        <v>#VALUE!</v>
      </c>
      <c r="BL1352" s="17" t="e">
        <f>SUMIFS('[1]Deals (investment)'!$C:$C,'[1]Deals (investment)'!$B:$B,$A1352,'[1]Deals (investment)'!$V:$V,BL$1)</f>
        <v>#VALUE!</v>
      </c>
      <c r="BM1352" s="17" t="e">
        <f>SUMIFS('[1]Deals (investment)'!$C:$C,'[1]Deals (investment)'!$B:$B,$A1352,'[1]Deals (investment)'!$V:$V,BM$1)</f>
        <v>#VALUE!</v>
      </c>
      <c r="BN1352" s="15"/>
      <c r="BO1352" s="15"/>
      <c r="BP1352" s="22"/>
      <c r="BQ1352" s="15"/>
      <c r="BR1352" s="15"/>
      <c r="BS1352" s="15"/>
      <c r="BT1352" s="15"/>
      <c r="BU1352" s="15"/>
      <c r="BV1352" s="15"/>
      <c r="BW1352" s="15"/>
      <c r="BX1352" s="15"/>
      <c r="BY1352" s="15"/>
      <c r="BZ1352" s="15"/>
      <c r="CA1352" s="15"/>
      <c r="CB1352" s="15"/>
      <c r="CC1352" s="15"/>
      <c r="CD1352" s="15" t="str">
        <f t="shared" si="199"/>
        <v>Once Sync LimitedOnce Sync is an innovative fintech company providing a secure trusted cryptocurency exchange and a payment gateway solutionActive</v>
      </c>
      <c r="CE1352" s="15"/>
      <c r="CF1352" s="15"/>
      <c r="CG1352" s="15"/>
      <c r="CH1352" s="15"/>
      <c r="CI1352" s="15"/>
      <c r="CJ1352" s="15"/>
    </row>
    <row r="1353" spans="1:118" ht="12.75">
      <c r="A1353" s="15" t="s">
        <v>9002</v>
      </c>
      <c r="B1353" s="15" t="s">
        <v>9003</v>
      </c>
      <c r="C1353" s="15" t="s">
        <v>58</v>
      </c>
      <c r="D1353" s="16">
        <v>2006</v>
      </c>
      <c r="E1353" s="15" t="s">
        <v>9004</v>
      </c>
      <c r="F1353" s="15"/>
      <c r="G1353" s="15"/>
      <c r="H1353" s="15"/>
      <c r="I1353" s="15"/>
      <c r="J1353" s="15"/>
      <c r="K1353" s="17" t="e">
        <f t="shared" si="178"/>
        <v>#VALUE!</v>
      </c>
      <c r="L1353" s="15"/>
      <c r="M1353" s="18" t="e">
        <f t="shared" si="166"/>
        <v>#VALUE!</v>
      </c>
      <c r="N1353" s="15"/>
      <c r="O1353" s="15"/>
      <c r="P1353" s="15"/>
      <c r="Q1353" s="15"/>
      <c r="R1353" s="15"/>
      <c r="S1353" s="19"/>
      <c r="T1353" s="15"/>
      <c r="U1353" s="17"/>
      <c r="V1353" s="15" t="s">
        <v>9005</v>
      </c>
      <c r="W1353" s="15"/>
      <c r="X1353" s="15" t="s">
        <v>158</v>
      </c>
      <c r="Y1353" s="15" t="s">
        <v>8164</v>
      </c>
      <c r="AB1353" s="20"/>
      <c r="AC1353" s="21" t="s">
        <v>9006</v>
      </c>
      <c r="AD1353" s="21" t="s">
        <v>9007</v>
      </c>
      <c r="AE1353" s="21" t="s">
        <v>9008</v>
      </c>
      <c r="AF1353" s="21" t="s">
        <v>9009</v>
      </c>
      <c r="AG1353" s="22">
        <f t="shared" si="201"/>
        <v>0.41935483870967744</v>
      </c>
      <c r="AH1353" s="15" t="str">
        <f t="shared" si="200"/>
        <v/>
      </c>
      <c r="AI1353" s="22" t="e">
        <f>VLOOKUP(A1353,'[1]Deals (investment)'!$B$2:$Z$1497,1,FALSE)</f>
        <v>#N/A</v>
      </c>
      <c r="AJ1353" s="22" t="e">
        <f>VLOOKUP(A1353,'[1]Deals (investment)'!$B$2:$Z$870,15,FALSE)</f>
        <v>#N/A</v>
      </c>
      <c r="AK1353" s="17" t="e">
        <f>VLOOKUP(A1353,'[1]Deals (Exits)'!B:B,1,FALSE)</f>
        <v>#N/A</v>
      </c>
      <c r="AL1353" s="23" t="e">
        <f>VLOOKUP(G1353,[1]Lookups!$V$3:$Y$197,4,FALSE)</f>
        <v>#N/A</v>
      </c>
      <c r="AM1353" s="17" t="str">
        <f>VLOOKUP(X1353,[1]Lookups!$B$3:$C$200,2,FALSE)</f>
        <v>Financial Services</v>
      </c>
      <c r="AN1353" s="17" t="e">
        <f>VLOOKUP(R1353,[1]Lookups!$H$3:$I$69,2,FALSE)</f>
        <v>#N/A</v>
      </c>
      <c r="AO1353" s="17" t="e">
        <f>VLOOKUP(T1353,[1]Lookups!$H$3:$I$69,2,FALSE)</f>
        <v>#N/A</v>
      </c>
      <c r="AP1353" s="17" t="e">
        <f>VLOOKUP(AN1353,[1]Lookups!$N$3:$O$11,2,FALSE)</f>
        <v>#N/A</v>
      </c>
      <c r="AQ1353" s="18" t="e">
        <f>COUNTIFS('[1]Deals (investment)'!$B:$B,$A1353)</f>
        <v>#VALUE!</v>
      </c>
      <c r="AR1353" s="18" t="e">
        <f>COUNTIFS('[1]Deals (investment)'!$B:$B,$A1353,'[1]Deals (investment)'!$T:$T,$AW$1)+COUNTIFS('[1]Deals (investment)'!$B:$B,$A1353,'[1]Deals (investment)'!$T:$T,$AX$1)+COUNTIFS('[1]Deals (investment)'!$B:$B,$A1353,'[1]Deals (investment)'!$T:$T,$AY$1)</f>
        <v>#VALUE!</v>
      </c>
      <c r="AS1353" s="17" t="e">
        <f>SUMIFS('[1]Deals (investment)'!$C:$C,'[1]Deals (investment)'!$B:$B,$A1353)</f>
        <v>#VALUE!</v>
      </c>
      <c r="AT1353" s="17" t="e">
        <f t="shared" si="179"/>
        <v>#VALUE!</v>
      </c>
      <c r="AU1353" s="18" t="e">
        <f>COUNTIF('[1]Deals (Exits)'!$B:$B,A1353)</f>
        <v>#VALUE!</v>
      </c>
      <c r="AV1353" s="17" t="e">
        <f>SUMIFS('[1]Deals (investment)'!$C:$C,'[1]Deals (investment)'!$B:$B,$A1353,'[1]Deals (investment)'!$T:$T,AV$1)</f>
        <v>#VALUE!</v>
      </c>
      <c r="AW1353" s="17" t="e">
        <f>SUMIFS('[1]Deals (investment)'!$C:$C,'[1]Deals (investment)'!$B:$B,$A1353,'[1]Deals (investment)'!$T:$T,AW$1)</f>
        <v>#VALUE!</v>
      </c>
      <c r="AX1353" s="17" t="e">
        <f>SUMIFS('[1]Deals (investment)'!$C:$C,'[1]Deals (investment)'!$B:$B,$A1353,'[1]Deals (investment)'!$T:$T,AX$1)</f>
        <v>#VALUE!</v>
      </c>
      <c r="AY1353" s="17" t="e">
        <f>SUMIFS('[1]Deals (investment)'!$C:$C,'[1]Deals (investment)'!$B:$B,$A1353,'[1]Deals (investment)'!$T:$T,AY$1)</f>
        <v>#VALUE!</v>
      </c>
      <c r="AZ1353" s="17" t="e">
        <f>SUMIFS('[1]Deals (investment)'!$C:$C,'[1]Deals (investment)'!$B:$B,$A1353,'[1]Deals (investment)'!$T:$T,AZ$1)</f>
        <v>#VALUE!</v>
      </c>
      <c r="BA1353" s="17" t="e">
        <f>SUMIFS('[1]Deals (investment)'!$C:$C,'[1]Deals (investment)'!$B:$B,$A1353,'[1]Deals (investment)'!$T:$T,BA$1)</f>
        <v>#VALUE!</v>
      </c>
      <c r="BB1353" s="17" t="e">
        <f>SUMIFS('[1]Deals (investment)'!$C:$C,'[1]Deals (investment)'!$B:$B,$A1353,'[1]Deals (investment)'!$T:$T,BB$1)</f>
        <v>#VALUE!</v>
      </c>
      <c r="BC1353" s="17" t="e">
        <f>SUMIFS('[1]Deals (Exits)'!$C:$C,'[1]Deals (Exits)'!$B:$B,$A1353)</f>
        <v>#VALUE!</v>
      </c>
      <c r="BD1353" s="17" t="e">
        <f>SUMIFS('[1]Deals (investment)'!$C:$C,'[1]Deals (investment)'!$B:$B,$A1353,'[1]Deals (investment)'!$V:$V,BD$1)</f>
        <v>#VALUE!</v>
      </c>
      <c r="BE1353" s="17" t="e">
        <f>SUMIFS('[1]Deals (investment)'!$C:$C,'[1]Deals (investment)'!$B:$B,$A1353,'[1]Deals (investment)'!$V:$V,BE$1)</f>
        <v>#VALUE!</v>
      </c>
      <c r="BF1353" s="17" t="e">
        <f>SUMIFS('[1]Deals (investment)'!$C:$C,'[1]Deals (investment)'!$B:$B,$A1353,'[1]Deals (investment)'!$V:$V,BF$1)</f>
        <v>#VALUE!</v>
      </c>
      <c r="BG1353" s="17" t="e">
        <f>SUMIFS('[1]Deals (investment)'!$C:$C,'[1]Deals (investment)'!$B:$B,$A1353,'[1]Deals (investment)'!$V:$V,BG$1)</f>
        <v>#VALUE!</v>
      </c>
      <c r="BH1353" s="17" t="e">
        <f>SUMIFS('[1]Deals (investment)'!$C:$C,'[1]Deals (investment)'!$B:$B,$A1353,'[1]Deals (investment)'!$V:$V,BH$1)</f>
        <v>#VALUE!</v>
      </c>
      <c r="BI1353" s="17" t="e">
        <f>SUMIFS('[1]Deals (investment)'!$C:$C,'[1]Deals (investment)'!$B:$B,$A1353,'[1]Deals (investment)'!$V:$V,BI$1)</f>
        <v>#VALUE!</v>
      </c>
      <c r="BJ1353" s="17" t="e">
        <f>SUMIFS('[1]Deals (investment)'!$C:$C,'[1]Deals (investment)'!$B:$B,$A1353,'[1]Deals (investment)'!$V:$V,BJ$1)</f>
        <v>#VALUE!</v>
      </c>
      <c r="BK1353" s="17" t="e">
        <f>SUMIFS('[1]Deals (investment)'!$C:$C,'[1]Deals (investment)'!$B:$B,$A1353,'[1]Deals (investment)'!$V:$V,BK$1)</f>
        <v>#VALUE!</v>
      </c>
      <c r="BL1353" s="17" t="e">
        <f>SUMIFS('[1]Deals (investment)'!$C:$C,'[1]Deals (investment)'!$B:$B,$A1353,'[1]Deals (investment)'!$V:$V,BL$1)</f>
        <v>#VALUE!</v>
      </c>
      <c r="BM1353" s="17" t="e">
        <f>SUMIFS('[1]Deals (investment)'!$C:$C,'[1]Deals (investment)'!$B:$B,$A1353,'[1]Deals (investment)'!$V:$V,BM$1)</f>
        <v>#VALUE!</v>
      </c>
      <c r="BN1353" s="15"/>
      <c r="BO1353" s="15"/>
      <c r="BP1353" s="22"/>
      <c r="BQ1353" s="15"/>
      <c r="BR1353" s="15"/>
      <c r="BS1353" s="15"/>
      <c r="BT1353" s="15"/>
      <c r="BU1353" s="15"/>
      <c r="BV1353" s="15"/>
      <c r="BW1353" s="15"/>
      <c r="BX1353" s="15"/>
      <c r="BY1353" s="15"/>
      <c r="BZ1353" s="15"/>
      <c r="CA1353" s="15"/>
      <c r="CB1353" s="15"/>
      <c r="CC1353" s="15"/>
      <c r="CD1353" s="15" t="str">
        <f t="shared" si="199"/>
        <v>One Acre FundOne Acre Fund serves smallholder farmers.Active</v>
      </c>
      <c r="CE1353" s="15"/>
      <c r="CF1353" s="15"/>
      <c r="CG1353" s="15"/>
      <c r="CH1353" s="15"/>
      <c r="CI1353" s="15"/>
      <c r="CJ1353" s="15"/>
    </row>
    <row r="1354" spans="1:118" ht="12.75">
      <c r="A1354" s="15" t="s">
        <v>9010</v>
      </c>
      <c r="B1354" s="15" t="s">
        <v>9011</v>
      </c>
      <c r="C1354" s="15" t="s">
        <v>58</v>
      </c>
      <c r="D1354" s="16">
        <v>2016</v>
      </c>
      <c r="E1354" s="15" t="s">
        <v>9012</v>
      </c>
      <c r="F1354" s="15"/>
      <c r="G1354" s="15"/>
      <c r="H1354" s="15"/>
      <c r="I1354" s="15"/>
      <c r="J1354" s="15"/>
      <c r="K1354" s="17" t="e">
        <f t="shared" si="178"/>
        <v>#VALUE!</v>
      </c>
      <c r="L1354" s="15"/>
      <c r="M1354" s="18" t="e">
        <f t="shared" si="166"/>
        <v>#VALUE!</v>
      </c>
      <c r="N1354" s="15"/>
      <c r="O1354" s="15"/>
      <c r="P1354" s="15"/>
      <c r="Q1354" s="15"/>
      <c r="R1354" s="15"/>
      <c r="S1354" s="19"/>
      <c r="T1354" s="15"/>
      <c r="U1354" s="17"/>
      <c r="V1354" s="15" t="s">
        <v>9013</v>
      </c>
      <c r="W1354" s="15"/>
      <c r="X1354" s="15" t="s">
        <v>64</v>
      </c>
      <c r="Y1354" s="15" t="s">
        <v>8939</v>
      </c>
      <c r="AB1354" s="20"/>
      <c r="AC1354" s="21" t="s">
        <v>9014</v>
      </c>
      <c r="AD1354" s="21" t="s">
        <v>9015</v>
      </c>
      <c r="AE1354" s="21" t="s">
        <v>9016</v>
      </c>
      <c r="AF1354" s="21" t="s">
        <v>9017</v>
      </c>
      <c r="AG1354" s="22">
        <f t="shared" si="201"/>
        <v>0.41935483870967744</v>
      </c>
      <c r="AH1354" s="15" t="str">
        <f t="shared" si="200"/>
        <v/>
      </c>
      <c r="AI1354" s="22" t="e">
        <f>VLOOKUP(A1354,'[1]Deals (investment)'!$B$2:$Z$1497,1,FALSE)</f>
        <v>#N/A</v>
      </c>
      <c r="AJ1354" s="22" t="e">
        <f>VLOOKUP(A1354,'[1]Deals (investment)'!$B$2:$Z$870,15,FALSE)</f>
        <v>#N/A</v>
      </c>
      <c r="AK1354" s="17" t="e">
        <f>VLOOKUP(A1354,'[1]Deals (Exits)'!B:B,1,FALSE)</f>
        <v>#N/A</v>
      </c>
      <c r="AL1354" s="23" t="e">
        <f>VLOOKUP(G1354,[1]Lookups!$V$3:$Y$197,4,FALSE)</f>
        <v>#N/A</v>
      </c>
      <c r="AM1354" s="17" t="str">
        <f>VLOOKUP(X1354,[1]Lookups!$B$3:$C$200,2,FALSE)</f>
        <v>E-commerce &amp; Retail</v>
      </c>
      <c r="AN1354" s="17" t="e">
        <f>VLOOKUP(R1354,[1]Lookups!$H$3:$I$69,2,FALSE)</f>
        <v>#N/A</v>
      </c>
      <c r="AO1354" s="17" t="e">
        <f>VLOOKUP(T1354,[1]Lookups!$H$3:$I$69,2,FALSE)</f>
        <v>#N/A</v>
      </c>
      <c r="AP1354" s="17" t="e">
        <f>VLOOKUP(AN1354,[1]Lookups!$N$3:$O$11,2,FALSE)</f>
        <v>#N/A</v>
      </c>
      <c r="AQ1354" s="18" t="e">
        <f>COUNTIFS('[1]Deals (investment)'!$B:$B,$A1354)</f>
        <v>#VALUE!</v>
      </c>
      <c r="AR1354" s="18" t="e">
        <f>COUNTIFS('[1]Deals (investment)'!$B:$B,$A1354,'[1]Deals (investment)'!$T:$T,$AW$1)+COUNTIFS('[1]Deals (investment)'!$B:$B,$A1354,'[1]Deals (investment)'!$T:$T,$AX$1)+COUNTIFS('[1]Deals (investment)'!$B:$B,$A1354,'[1]Deals (investment)'!$T:$T,$AY$1)</f>
        <v>#VALUE!</v>
      </c>
      <c r="AS1354" s="17" t="e">
        <f>SUMIFS('[1]Deals (investment)'!$C:$C,'[1]Deals (investment)'!$B:$B,$A1354)</f>
        <v>#VALUE!</v>
      </c>
      <c r="AT1354" s="17" t="e">
        <f t="shared" si="179"/>
        <v>#VALUE!</v>
      </c>
      <c r="AU1354" s="18" t="e">
        <f>COUNTIF('[1]Deals (Exits)'!$B:$B,A1354)</f>
        <v>#VALUE!</v>
      </c>
      <c r="AV1354" s="17" t="e">
        <f>SUMIFS('[1]Deals (investment)'!$C:$C,'[1]Deals (investment)'!$B:$B,$A1354,'[1]Deals (investment)'!$T:$T,AV$1)</f>
        <v>#VALUE!</v>
      </c>
      <c r="AW1354" s="17" t="e">
        <f>SUMIFS('[1]Deals (investment)'!$C:$C,'[1]Deals (investment)'!$B:$B,$A1354,'[1]Deals (investment)'!$T:$T,AW$1)</f>
        <v>#VALUE!</v>
      </c>
      <c r="AX1354" s="17" t="e">
        <f>SUMIFS('[1]Deals (investment)'!$C:$C,'[1]Deals (investment)'!$B:$B,$A1354,'[1]Deals (investment)'!$T:$T,AX$1)</f>
        <v>#VALUE!</v>
      </c>
      <c r="AY1354" s="17" t="e">
        <f>SUMIFS('[1]Deals (investment)'!$C:$C,'[1]Deals (investment)'!$B:$B,$A1354,'[1]Deals (investment)'!$T:$T,AY$1)</f>
        <v>#VALUE!</v>
      </c>
      <c r="AZ1354" s="17" t="e">
        <f>SUMIFS('[1]Deals (investment)'!$C:$C,'[1]Deals (investment)'!$B:$B,$A1354,'[1]Deals (investment)'!$T:$T,AZ$1)</f>
        <v>#VALUE!</v>
      </c>
      <c r="BA1354" s="17" t="e">
        <f>SUMIFS('[1]Deals (investment)'!$C:$C,'[1]Deals (investment)'!$B:$B,$A1354,'[1]Deals (investment)'!$T:$T,BA$1)</f>
        <v>#VALUE!</v>
      </c>
      <c r="BB1354" s="17" t="e">
        <f>SUMIFS('[1]Deals (investment)'!$C:$C,'[1]Deals (investment)'!$B:$B,$A1354,'[1]Deals (investment)'!$T:$T,BB$1)</f>
        <v>#VALUE!</v>
      </c>
      <c r="BC1354" s="17" t="e">
        <f>SUMIFS('[1]Deals (Exits)'!$C:$C,'[1]Deals (Exits)'!$B:$B,$A1354)</f>
        <v>#VALUE!</v>
      </c>
      <c r="BD1354" s="17" t="e">
        <f>SUMIFS('[1]Deals (investment)'!$C:$C,'[1]Deals (investment)'!$B:$B,$A1354,'[1]Deals (investment)'!$V:$V,BD$1)</f>
        <v>#VALUE!</v>
      </c>
      <c r="BE1354" s="17" t="e">
        <f>SUMIFS('[1]Deals (investment)'!$C:$C,'[1]Deals (investment)'!$B:$B,$A1354,'[1]Deals (investment)'!$V:$V,BE$1)</f>
        <v>#VALUE!</v>
      </c>
      <c r="BF1354" s="17" t="e">
        <f>SUMIFS('[1]Deals (investment)'!$C:$C,'[1]Deals (investment)'!$B:$B,$A1354,'[1]Deals (investment)'!$V:$V,BF$1)</f>
        <v>#VALUE!</v>
      </c>
      <c r="BG1354" s="17" t="e">
        <f>SUMIFS('[1]Deals (investment)'!$C:$C,'[1]Deals (investment)'!$B:$B,$A1354,'[1]Deals (investment)'!$V:$V,BG$1)</f>
        <v>#VALUE!</v>
      </c>
      <c r="BH1354" s="17" t="e">
        <f>SUMIFS('[1]Deals (investment)'!$C:$C,'[1]Deals (investment)'!$B:$B,$A1354,'[1]Deals (investment)'!$V:$V,BH$1)</f>
        <v>#VALUE!</v>
      </c>
      <c r="BI1354" s="17" t="e">
        <f>SUMIFS('[1]Deals (investment)'!$C:$C,'[1]Deals (investment)'!$B:$B,$A1354,'[1]Deals (investment)'!$V:$V,BI$1)</f>
        <v>#VALUE!</v>
      </c>
      <c r="BJ1354" s="17" t="e">
        <f>SUMIFS('[1]Deals (investment)'!$C:$C,'[1]Deals (investment)'!$B:$B,$A1354,'[1]Deals (investment)'!$V:$V,BJ$1)</f>
        <v>#VALUE!</v>
      </c>
      <c r="BK1354" s="17" t="e">
        <f>SUMIFS('[1]Deals (investment)'!$C:$C,'[1]Deals (investment)'!$B:$B,$A1354,'[1]Deals (investment)'!$V:$V,BK$1)</f>
        <v>#VALUE!</v>
      </c>
      <c r="BL1354" s="17" t="e">
        <f>SUMIFS('[1]Deals (investment)'!$C:$C,'[1]Deals (investment)'!$B:$B,$A1354,'[1]Deals (investment)'!$V:$V,BL$1)</f>
        <v>#VALUE!</v>
      </c>
      <c r="BM1354" s="17" t="e">
        <f>SUMIFS('[1]Deals (investment)'!$C:$C,'[1]Deals (investment)'!$B:$B,$A1354,'[1]Deals (investment)'!$V:$V,BM$1)</f>
        <v>#VALUE!</v>
      </c>
      <c r="BN1354" s="15"/>
      <c r="BO1354" s="15"/>
      <c r="BP1354" s="22"/>
      <c r="BQ1354" s="15"/>
      <c r="BR1354" s="15"/>
      <c r="BS1354" s="15"/>
      <c r="BT1354" s="15"/>
      <c r="BU1354" s="15"/>
      <c r="BV1354" s="15"/>
      <c r="BW1354" s="15"/>
      <c r="BX1354" s="15"/>
      <c r="BY1354" s="15"/>
      <c r="BZ1354" s="15"/>
      <c r="CA1354" s="15"/>
      <c r="CB1354" s="15"/>
      <c r="CC1354" s="15"/>
      <c r="CD1354" s="15" t="str">
        <f t="shared" si="199"/>
        <v>OneCartOn demand, Grocery delivery, Grocery, Platform, Technology, Retail, Pet, Baby, Pharmacy, Groceries, ecommerce, online, and shoppingActive</v>
      </c>
      <c r="CE1354" s="15"/>
      <c r="CF1354" s="15"/>
      <c r="CG1354" s="15"/>
      <c r="CH1354" s="15"/>
      <c r="CI1354" s="15"/>
      <c r="CJ1354" s="15"/>
    </row>
    <row r="1355" spans="1:118" ht="12.75">
      <c r="A1355" s="15" t="s">
        <v>9018</v>
      </c>
      <c r="B1355" s="15" t="s">
        <v>9019</v>
      </c>
      <c r="C1355" s="15" t="s">
        <v>58</v>
      </c>
      <c r="D1355" s="16">
        <v>2015</v>
      </c>
      <c r="E1355" s="15" t="s">
        <v>117</v>
      </c>
      <c r="F1355" s="15"/>
      <c r="G1355" s="15" t="s">
        <v>118</v>
      </c>
      <c r="H1355" s="15"/>
      <c r="I1355" s="15" t="s">
        <v>118</v>
      </c>
      <c r="J1355" s="15"/>
      <c r="K1355" s="17" t="e">
        <f t="shared" si="178"/>
        <v>#VALUE!</v>
      </c>
      <c r="L1355" s="15"/>
      <c r="M1355" s="18" t="e">
        <f t="shared" si="166"/>
        <v>#VALUE!</v>
      </c>
      <c r="N1355" s="15"/>
      <c r="O1355" s="15"/>
      <c r="P1355" s="15"/>
      <c r="Q1355" s="24" t="e">
        <f ca="1">_xludf.MAXIFS('[1]Deals (investment)'!A:A,'[1]Deals (investment)'!B:B,A1355)</f>
        <v>#NAME?</v>
      </c>
      <c r="R1355" s="15" t="s">
        <v>2059</v>
      </c>
      <c r="S1355" s="19">
        <v>200000</v>
      </c>
      <c r="T1355" s="15" t="s">
        <v>1490</v>
      </c>
      <c r="U1355" s="17">
        <v>200000</v>
      </c>
      <c r="V1355" s="15" t="s">
        <v>9020</v>
      </c>
      <c r="W1355" s="15"/>
      <c r="X1355" s="15" t="s">
        <v>4513</v>
      </c>
      <c r="Y1355" s="15" t="s">
        <v>9021</v>
      </c>
      <c r="AB1355" s="20" t="s">
        <v>286</v>
      </c>
      <c r="AC1355" s="21" t="s">
        <v>9022</v>
      </c>
      <c r="AD1355" s="21" t="s">
        <v>9023</v>
      </c>
      <c r="AE1355" s="21" t="s">
        <v>9024</v>
      </c>
      <c r="AF1355" s="21" t="s">
        <v>9025</v>
      </c>
      <c r="AG1355" s="22">
        <f t="shared" ca="1" si="201"/>
        <v>0.67741935483870963</v>
      </c>
      <c r="AH1355" s="15" t="e">
        <f t="shared" si="200"/>
        <v>#VALUE!</v>
      </c>
      <c r="AI1355" s="22" t="e">
        <f>VLOOKUP(A1355,'[1]Deals (investment)'!$B$2:$Z$1497,1,FALSE)</f>
        <v>#N/A</v>
      </c>
      <c r="AJ1355" s="22" t="e">
        <f>VLOOKUP(A1355,'[1]Deals (investment)'!$B$2:$Z$870,15,FALSE)</f>
        <v>#N/A</v>
      </c>
      <c r="AK1355" s="17" t="e">
        <f>VLOOKUP(A1355,'[1]Deals (Exits)'!B:B,1,FALSE)</f>
        <v>#N/A</v>
      </c>
      <c r="AL1355" s="23">
        <f>VLOOKUP(G1355,[1]Lookups!$V$3:$Y$197,4,FALSE)</f>
        <v>0</v>
      </c>
      <c r="AM1355" s="17" t="str">
        <f>VLOOKUP(X1355,[1]Lookups!$B$3:$C$200,2,FALSE)</f>
        <v>Other Technologies &amp; Information Technology</v>
      </c>
      <c r="AN1355" s="17" t="e">
        <f>VLOOKUP(R1355,[1]Lookups!$H$3:$I$69,2,FALSE)</f>
        <v>#N/A</v>
      </c>
      <c r="AO1355" s="17" t="str">
        <f>VLOOKUP(T1355,[1]Lookups!$H$3:$I$69,2,FALSE)</f>
        <v>2. Seed</v>
      </c>
      <c r="AP1355" s="17" t="e">
        <f>VLOOKUP(AN1355,[1]Lookups!$N$3:$O$11,2,FALSE)</f>
        <v>#N/A</v>
      </c>
      <c r="AQ1355" s="18" t="e">
        <f>COUNTIFS('[1]Deals (investment)'!$B:$B,$A1355)</f>
        <v>#VALUE!</v>
      </c>
      <c r="AR1355" s="18" t="e">
        <f>COUNTIFS('[1]Deals (investment)'!$B:$B,$A1355,'[1]Deals (investment)'!$T:$T,$AW$1)+COUNTIFS('[1]Deals (investment)'!$B:$B,$A1355,'[1]Deals (investment)'!$T:$T,$AX$1)+COUNTIFS('[1]Deals (investment)'!$B:$B,$A1355,'[1]Deals (investment)'!$T:$T,$AY$1)</f>
        <v>#VALUE!</v>
      </c>
      <c r="AS1355" s="17" t="e">
        <f>SUMIFS('[1]Deals (investment)'!$C:$C,'[1]Deals (investment)'!$B:$B,$A1355)</f>
        <v>#VALUE!</v>
      </c>
      <c r="AT1355" s="17" t="e">
        <f t="shared" si="179"/>
        <v>#VALUE!</v>
      </c>
      <c r="AU1355" s="18" t="e">
        <f>COUNTIF('[1]Deals (Exits)'!$B:$B,A1355)</f>
        <v>#VALUE!</v>
      </c>
      <c r="AV1355" s="17" t="e">
        <f>SUMIFS('[1]Deals (investment)'!$C:$C,'[1]Deals (investment)'!$B:$B,$A1355,'[1]Deals (investment)'!$T:$T,AV$1)</f>
        <v>#VALUE!</v>
      </c>
      <c r="AW1355" s="17" t="e">
        <f>SUMIFS('[1]Deals (investment)'!$C:$C,'[1]Deals (investment)'!$B:$B,$A1355,'[1]Deals (investment)'!$T:$T,AW$1)</f>
        <v>#VALUE!</v>
      </c>
      <c r="AX1355" s="17" t="e">
        <f>SUMIFS('[1]Deals (investment)'!$C:$C,'[1]Deals (investment)'!$B:$B,$A1355,'[1]Deals (investment)'!$T:$T,AX$1)</f>
        <v>#VALUE!</v>
      </c>
      <c r="AY1355" s="17" t="e">
        <f>SUMIFS('[1]Deals (investment)'!$C:$C,'[1]Deals (investment)'!$B:$B,$A1355,'[1]Deals (investment)'!$T:$T,AY$1)</f>
        <v>#VALUE!</v>
      </c>
      <c r="AZ1355" s="17" t="e">
        <f>SUMIFS('[1]Deals (investment)'!$C:$C,'[1]Deals (investment)'!$B:$B,$A1355,'[1]Deals (investment)'!$T:$T,AZ$1)</f>
        <v>#VALUE!</v>
      </c>
      <c r="BA1355" s="17" t="e">
        <f>SUMIFS('[1]Deals (investment)'!$C:$C,'[1]Deals (investment)'!$B:$B,$A1355,'[1]Deals (investment)'!$T:$T,BA$1)</f>
        <v>#VALUE!</v>
      </c>
      <c r="BB1355" s="17" t="e">
        <f>SUMIFS('[1]Deals (investment)'!$C:$C,'[1]Deals (investment)'!$B:$B,$A1355,'[1]Deals (investment)'!$T:$T,BB$1)</f>
        <v>#VALUE!</v>
      </c>
      <c r="BC1355" s="17" t="e">
        <f>SUMIFS('[1]Deals (Exits)'!$C:$C,'[1]Deals (Exits)'!$B:$B,$A1355)</f>
        <v>#VALUE!</v>
      </c>
      <c r="BD1355" s="17" t="e">
        <f>SUMIFS('[1]Deals (investment)'!$C:$C,'[1]Deals (investment)'!$B:$B,$A1355,'[1]Deals (investment)'!$V:$V,BD$1)</f>
        <v>#VALUE!</v>
      </c>
      <c r="BE1355" s="17" t="e">
        <f>SUMIFS('[1]Deals (investment)'!$C:$C,'[1]Deals (investment)'!$B:$B,$A1355,'[1]Deals (investment)'!$V:$V,BE$1)</f>
        <v>#VALUE!</v>
      </c>
      <c r="BF1355" s="17" t="e">
        <f>SUMIFS('[1]Deals (investment)'!$C:$C,'[1]Deals (investment)'!$B:$B,$A1355,'[1]Deals (investment)'!$V:$V,BF$1)</f>
        <v>#VALUE!</v>
      </c>
      <c r="BG1355" s="17" t="e">
        <f>SUMIFS('[1]Deals (investment)'!$C:$C,'[1]Deals (investment)'!$B:$B,$A1355,'[1]Deals (investment)'!$V:$V,BG$1)</f>
        <v>#VALUE!</v>
      </c>
      <c r="BH1355" s="17" t="e">
        <f>SUMIFS('[1]Deals (investment)'!$C:$C,'[1]Deals (investment)'!$B:$B,$A1355,'[1]Deals (investment)'!$V:$V,BH$1)</f>
        <v>#VALUE!</v>
      </c>
      <c r="BI1355" s="17" t="e">
        <f>SUMIFS('[1]Deals (investment)'!$C:$C,'[1]Deals (investment)'!$B:$B,$A1355,'[1]Deals (investment)'!$V:$V,BI$1)</f>
        <v>#VALUE!</v>
      </c>
      <c r="BJ1355" s="17" t="e">
        <f>SUMIFS('[1]Deals (investment)'!$C:$C,'[1]Deals (investment)'!$B:$B,$A1355,'[1]Deals (investment)'!$V:$V,BJ$1)</f>
        <v>#VALUE!</v>
      </c>
      <c r="BK1355" s="17" t="e">
        <f>SUMIFS('[1]Deals (investment)'!$C:$C,'[1]Deals (investment)'!$B:$B,$A1355,'[1]Deals (investment)'!$V:$V,BK$1)</f>
        <v>#VALUE!</v>
      </c>
      <c r="BL1355" s="17" t="e">
        <f>SUMIFS('[1]Deals (investment)'!$C:$C,'[1]Deals (investment)'!$B:$B,$A1355,'[1]Deals (investment)'!$V:$V,BL$1)</f>
        <v>#VALUE!</v>
      </c>
      <c r="BM1355" s="17" t="e">
        <f>SUMIFS('[1]Deals (investment)'!$C:$C,'[1]Deals (investment)'!$B:$B,$A1355,'[1]Deals (investment)'!$V:$V,BM$1)</f>
        <v>#VALUE!</v>
      </c>
      <c r="BN1355" s="15"/>
      <c r="BO1355" s="15"/>
      <c r="BP1355" s="22"/>
      <c r="BQ1355" s="15"/>
      <c r="BR1355" s="15"/>
      <c r="BS1355" s="15"/>
      <c r="BT1355" s="15"/>
      <c r="BU1355" s="15"/>
      <c r="BV1355" s="15"/>
      <c r="BW1355" s="15"/>
      <c r="BX1355" s="15"/>
      <c r="BY1355" s="15"/>
      <c r="BZ1355" s="15"/>
      <c r="CA1355" s="15"/>
      <c r="CB1355" s="15"/>
      <c r="CC1355" s="15"/>
      <c r="CD1355" s="15" t="str">
        <f t="shared" si="199"/>
        <v>OngairOngair is an AI powered customer relationship managed system (CRM) for performing SMEs to perform customer service and handle sales enquiries on social messaging apps. It works on platforms such as Facebook, WeChat, Messenger, Telegram, Twitter, Instagram &amp; LINE. It can be used stand-alone on Desktop and mobile or integrated into 3rd party platform such as Zendesk, Freshdesk and Salesforce.Active</v>
      </c>
      <c r="CE1355" s="15"/>
      <c r="CF1355" s="15"/>
      <c r="CG1355" s="15"/>
      <c r="CH1355" s="15"/>
      <c r="CI1355" s="15"/>
      <c r="CJ1355" s="15"/>
    </row>
    <row r="1356" spans="1:118" ht="12.75">
      <c r="A1356" s="15" t="s">
        <v>9026</v>
      </c>
      <c r="B1356" s="15" t="s">
        <v>9027</v>
      </c>
      <c r="C1356" s="15"/>
      <c r="D1356" s="16">
        <v>2016</v>
      </c>
      <c r="E1356" s="15" t="s">
        <v>9028</v>
      </c>
      <c r="F1356" s="15"/>
      <c r="G1356" s="15"/>
      <c r="H1356" s="15"/>
      <c r="I1356" s="15"/>
      <c r="J1356" s="15"/>
      <c r="K1356" s="17" t="e">
        <f t="shared" si="178"/>
        <v>#VALUE!</v>
      </c>
      <c r="L1356" s="15"/>
      <c r="M1356" s="18" t="e">
        <f t="shared" si="166"/>
        <v>#VALUE!</v>
      </c>
      <c r="N1356" s="15"/>
      <c r="O1356" s="15"/>
      <c r="P1356" s="15"/>
      <c r="Q1356" s="15"/>
      <c r="R1356" s="15"/>
      <c r="S1356" s="19"/>
      <c r="T1356" s="15"/>
      <c r="U1356" s="17"/>
      <c r="V1356" s="15" t="s">
        <v>9029</v>
      </c>
      <c r="W1356" s="15"/>
      <c r="X1356" s="15" t="s">
        <v>432</v>
      </c>
      <c r="Y1356" s="15" t="s">
        <v>9030</v>
      </c>
      <c r="AB1356" s="20"/>
      <c r="AC1356" s="21" t="s">
        <v>9031</v>
      </c>
      <c r="AD1356" s="21" t="s">
        <v>9032</v>
      </c>
      <c r="AE1356" s="21" t="s">
        <v>9033</v>
      </c>
      <c r="AF1356" s="21" t="s">
        <v>9034</v>
      </c>
      <c r="AG1356" s="22">
        <f t="shared" si="201"/>
        <v>0.38709677419354838</v>
      </c>
      <c r="AH1356" s="15" t="e">
        <f t="shared" si="200"/>
        <v>#VALUE!</v>
      </c>
      <c r="AI1356" s="22" t="e">
        <f>VLOOKUP(A1356,'[1]Deals (investment)'!$B$2:$Z$1497,1,FALSE)</f>
        <v>#N/A</v>
      </c>
      <c r="AJ1356" s="22" t="e">
        <f>VLOOKUP(A1356,'[1]Deals (investment)'!$B$2:$Z$870,15,FALSE)</f>
        <v>#N/A</v>
      </c>
      <c r="AK1356" s="17" t="e">
        <f>VLOOKUP(A1356,'[1]Deals (Exits)'!B:B,1,FALSE)</f>
        <v>#N/A</v>
      </c>
      <c r="AL1356" s="23" t="e">
        <f>VLOOKUP(G1356,[1]Lookups!$V$3:$Y$197,4,FALSE)</f>
        <v>#N/A</v>
      </c>
      <c r="AM1356" s="17" t="str">
        <f>VLOOKUP(X1356,[1]Lookups!$B$3:$C$200,2,FALSE)</f>
        <v>Energy &amp; Resources</v>
      </c>
      <c r="AN1356" s="17" t="e">
        <f>VLOOKUP(R1356,[1]Lookups!$H$3:$I$69,2,FALSE)</f>
        <v>#N/A</v>
      </c>
      <c r="AO1356" s="17" t="e">
        <f>VLOOKUP(T1356,[1]Lookups!$H$3:$I$69,2,FALSE)</f>
        <v>#N/A</v>
      </c>
      <c r="AP1356" s="17" t="e">
        <f>VLOOKUP(AN1356,[1]Lookups!$N$3:$O$11,2,FALSE)</f>
        <v>#N/A</v>
      </c>
      <c r="AQ1356" s="18" t="e">
        <f>COUNTIFS('[1]Deals (investment)'!$B:$B,$A1356)</f>
        <v>#VALUE!</v>
      </c>
      <c r="AR1356" s="18" t="e">
        <f>COUNTIFS('[1]Deals (investment)'!$B:$B,$A1356,'[1]Deals (investment)'!$T:$T,$AW$1)+COUNTIFS('[1]Deals (investment)'!$B:$B,$A1356,'[1]Deals (investment)'!$T:$T,$AX$1)+COUNTIFS('[1]Deals (investment)'!$B:$B,$A1356,'[1]Deals (investment)'!$T:$T,$AY$1)</f>
        <v>#VALUE!</v>
      </c>
      <c r="AS1356" s="17" t="e">
        <f>SUMIFS('[1]Deals (investment)'!$C:$C,'[1]Deals (investment)'!$B:$B,$A1356)</f>
        <v>#VALUE!</v>
      </c>
      <c r="AT1356" s="17" t="e">
        <f t="shared" si="179"/>
        <v>#VALUE!</v>
      </c>
      <c r="AU1356" s="18" t="e">
        <f>COUNTIF('[1]Deals (Exits)'!$B:$B,A1356)</f>
        <v>#VALUE!</v>
      </c>
      <c r="AV1356" s="17" t="e">
        <f>SUMIFS('[1]Deals (investment)'!$C:$C,'[1]Deals (investment)'!$B:$B,$A1356,'[1]Deals (investment)'!$T:$T,AV$1)</f>
        <v>#VALUE!</v>
      </c>
      <c r="AW1356" s="17" t="e">
        <f>SUMIFS('[1]Deals (investment)'!$C:$C,'[1]Deals (investment)'!$B:$B,$A1356,'[1]Deals (investment)'!$T:$T,AW$1)</f>
        <v>#VALUE!</v>
      </c>
      <c r="AX1356" s="17" t="e">
        <f>SUMIFS('[1]Deals (investment)'!$C:$C,'[1]Deals (investment)'!$B:$B,$A1356,'[1]Deals (investment)'!$T:$T,AX$1)</f>
        <v>#VALUE!</v>
      </c>
      <c r="AY1356" s="17" t="e">
        <f>SUMIFS('[1]Deals (investment)'!$C:$C,'[1]Deals (investment)'!$B:$B,$A1356,'[1]Deals (investment)'!$T:$T,AY$1)</f>
        <v>#VALUE!</v>
      </c>
      <c r="AZ1356" s="17" t="e">
        <f>SUMIFS('[1]Deals (investment)'!$C:$C,'[1]Deals (investment)'!$B:$B,$A1356,'[1]Deals (investment)'!$T:$T,AZ$1)</f>
        <v>#VALUE!</v>
      </c>
      <c r="BA1356" s="17" t="e">
        <f>SUMIFS('[1]Deals (investment)'!$C:$C,'[1]Deals (investment)'!$B:$B,$A1356,'[1]Deals (investment)'!$T:$T,BA$1)</f>
        <v>#VALUE!</v>
      </c>
      <c r="BB1356" s="17" t="e">
        <f>SUMIFS('[1]Deals (investment)'!$C:$C,'[1]Deals (investment)'!$B:$B,$A1356,'[1]Deals (investment)'!$T:$T,BB$1)</f>
        <v>#VALUE!</v>
      </c>
      <c r="BC1356" s="17" t="e">
        <f>SUMIFS('[1]Deals (Exits)'!$C:$C,'[1]Deals (Exits)'!$B:$B,$A1356)</f>
        <v>#VALUE!</v>
      </c>
      <c r="BD1356" s="17" t="e">
        <f>SUMIFS('[1]Deals (investment)'!$C:$C,'[1]Deals (investment)'!$B:$B,$A1356,'[1]Deals (investment)'!$V:$V,BD$1)</f>
        <v>#VALUE!</v>
      </c>
      <c r="BE1356" s="17" t="e">
        <f>SUMIFS('[1]Deals (investment)'!$C:$C,'[1]Deals (investment)'!$B:$B,$A1356,'[1]Deals (investment)'!$V:$V,BE$1)</f>
        <v>#VALUE!</v>
      </c>
      <c r="BF1356" s="17" t="e">
        <f>SUMIFS('[1]Deals (investment)'!$C:$C,'[1]Deals (investment)'!$B:$B,$A1356,'[1]Deals (investment)'!$V:$V,BF$1)</f>
        <v>#VALUE!</v>
      </c>
      <c r="BG1356" s="17" t="e">
        <f>SUMIFS('[1]Deals (investment)'!$C:$C,'[1]Deals (investment)'!$B:$B,$A1356,'[1]Deals (investment)'!$V:$V,BG$1)</f>
        <v>#VALUE!</v>
      </c>
      <c r="BH1356" s="17" t="e">
        <f>SUMIFS('[1]Deals (investment)'!$C:$C,'[1]Deals (investment)'!$B:$B,$A1356,'[1]Deals (investment)'!$V:$V,BH$1)</f>
        <v>#VALUE!</v>
      </c>
      <c r="BI1356" s="17" t="e">
        <f>SUMIFS('[1]Deals (investment)'!$C:$C,'[1]Deals (investment)'!$B:$B,$A1356,'[1]Deals (investment)'!$V:$V,BI$1)</f>
        <v>#VALUE!</v>
      </c>
      <c r="BJ1356" s="17" t="e">
        <f>SUMIFS('[1]Deals (investment)'!$C:$C,'[1]Deals (investment)'!$B:$B,$A1356,'[1]Deals (investment)'!$V:$V,BJ$1)</f>
        <v>#VALUE!</v>
      </c>
      <c r="BK1356" s="17" t="e">
        <f>SUMIFS('[1]Deals (investment)'!$C:$C,'[1]Deals (investment)'!$B:$B,$A1356,'[1]Deals (investment)'!$V:$V,BK$1)</f>
        <v>#VALUE!</v>
      </c>
      <c r="BL1356" s="17" t="e">
        <f>SUMIFS('[1]Deals (investment)'!$C:$C,'[1]Deals (investment)'!$B:$B,$A1356,'[1]Deals (investment)'!$V:$V,BL$1)</f>
        <v>#VALUE!</v>
      </c>
      <c r="BM1356" s="17" t="e">
        <f>SUMIFS('[1]Deals (investment)'!$C:$C,'[1]Deals (investment)'!$B:$B,$A1356,'[1]Deals (investment)'!$V:$V,BM$1)</f>
        <v>#VALUE!</v>
      </c>
      <c r="BN1356" s="15"/>
      <c r="BO1356" s="15"/>
      <c r="BP1356" s="22"/>
      <c r="BQ1356" s="15"/>
      <c r="BR1356" s="15"/>
      <c r="BS1356" s="15"/>
      <c r="BT1356" s="15"/>
      <c r="BU1356" s="15"/>
      <c r="BV1356" s="15"/>
      <c r="BW1356" s="15"/>
      <c r="BX1356" s="15"/>
      <c r="BY1356" s="15"/>
      <c r="BZ1356" s="15"/>
      <c r="CA1356" s="15"/>
      <c r="CB1356" s="15"/>
      <c r="CC1356" s="15"/>
      <c r="CD1356" s="15" t="str">
        <f t="shared" si="199"/>
        <v>OniriqNous développons des kits solaires connectés pour les populations rurales africaines d'Afrique de l'Ouest. Nous proposons le meilleur de l'énergie solaire et du digital avec une offre intégrant un kit solaire + une TV + une connexion à internet intégrée + un smartphone.</v>
      </c>
      <c r="CE1356" s="15"/>
      <c r="CF1356" s="15"/>
      <c r="CG1356" s="15"/>
      <c r="CH1356" s="15"/>
      <c r="CI1356" s="15"/>
      <c r="CJ1356" s="15"/>
    </row>
    <row r="1357" spans="1:118" ht="12.75">
      <c r="A1357" s="15" t="s">
        <v>9035</v>
      </c>
      <c r="B1357" s="15"/>
      <c r="C1357" s="15"/>
      <c r="D1357" s="16"/>
      <c r="E1357" s="15"/>
      <c r="F1357" s="15"/>
      <c r="G1357" s="15"/>
      <c r="H1357" s="15"/>
      <c r="I1357" s="15"/>
      <c r="J1357" s="15"/>
      <c r="K1357" s="17" t="e">
        <f t="shared" si="178"/>
        <v>#VALUE!</v>
      </c>
      <c r="L1357" s="15"/>
      <c r="M1357" s="18" t="e">
        <f t="shared" si="166"/>
        <v>#VALUE!</v>
      </c>
      <c r="N1357" s="15"/>
      <c r="O1357" s="15"/>
      <c r="P1357" s="15"/>
      <c r="Q1357" s="24" t="e">
        <f ca="1">_xludf.MAXIFS('[1]Deals (investment)'!A:A,'[1]Deals (investment)'!B:B,A1357)</f>
        <v>#NAME?</v>
      </c>
      <c r="R1357" s="15"/>
      <c r="S1357" s="19"/>
      <c r="T1357" s="15"/>
      <c r="U1357" s="17"/>
      <c r="V1357" s="15"/>
      <c r="W1357" s="15"/>
      <c r="X1357" s="15"/>
      <c r="Y1357" s="15"/>
      <c r="AB1357" s="20"/>
      <c r="AC1357" s="15"/>
      <c r="AD1357" s="15"/>
      <c r="AE1357" s="15"/>
      <c r="AF1357" s="15"/>
      <c r="AG1357" s="22">
        <f t="shared" ca="1" si="201"/>
        <v>9.6774193548387094E-2</v>
      </c>
      <c r="AH1357" s="15" t="str">
        <f t="shared" si="200"/>
        <v/>
      </c>
      <c r="AI1357" s="22" t="e">
        <f>VLOOKUP(A1357,'[1]Deals (investment)'!$B$2:$Z$1497,1,FALSE)</f>
        <v>#N/A</v>
      </c>
      <c r="AJ1357" s="22" t="e">
        <f>VLOOKUP(A1357,'[1]Deals (investment)'!$B$2:$Z$870,15,FALSE)</f>
        <v>#N/A</v>
      </c>
      <c r="AK1357" s="17" t="e">
        <f>VLOOKUP(A1357,'[1]Deals (Exits)'!B:B,1,FALSE)</f>
        <v>#N/A</v>
      </c>
      <c r="AL1357" s="23" t="e">
        <f>VLOOKUP(G1357,[1]Lookups!$V$3:$Y$197,4,FALSE)</f>
        <v>#N/A</v>
      </c>
      <c r="AM1357" s="17" t="e">
        <f>VLOOKUP(X1357,[1]Lookups!$B$3:$C$200,2,FALSE)</f>
        <v>#N/A</v>
      </c>
      <c r="AN1357" s="17" t="e">
        <f>VLOOKUP(R1357,[1]Lookups!$H$3:$I$69,2,FALSE)</f>
        <v>#N/A</v>
      </c>
      <c r="AO1357" s="17" t="e">
        <f>VLOOKUP(T1357,[1]Lookups!$H$3:$I$69,2,FALSE)</f>
        <v>#N/A</v>
      </c>
      <c r="AP1357" s="17" t="e">
        <f>VLOOKUP(AN1357,[1]Lookups!$N$3:$O$11,2,FALSE)</f>
        <v>#N/A</v>
      </c>
      <c r="AQ1357" s="18" t="e">
        <f>COUNTIFS('[1]Deals (investment)'!$B:$B,$A1357)</f>
        <v>#VALUE!</v>
      </c>
      <c r="AR1357" s="18" t="e">
        <f>COUNTIFS('[1]Deals (investment)'!$B:$B,$A1357,'[1]Deals (investment)'!$T:$T,$AW$1)+COUNTIFS('[1]Deals (investment)'!$B:$B,$A1357,'[1]Deals (investment)'!$T:$T,$AX$1)+COUNTIFS('[1]Deals (investment)'!$B:$B,$A1357,'[1]Deals (investment)'!$T:$T,$AY$1)</f>
        <v>#VALUE!</v>
      </c>
      <c r="AS1357" s="17" t="e">
        <f>SUMIFS('[1]Deals (investment)'!$C:$C,'[1]Deals (investment)'!$B:$B,$A1357)</f>
        <v>#VALUE!</v>
      </c>
      <c r="AT1357" s="17" t="e">
        <f t="shared" si="179"/>
        <v>#VALUE!</v>
      </c>
      <c r="AU1357" s="18" t="e">
        <f>COUNTIF('[1]Deals (Exits)'!$B:$B,A1357)</f>
        <v>#VALUE!</v>
      </c>
      <c r="AV1357" s="17" t="e">
        <f>SUMIFS('[1]Deals (investment)'!$C:$C,'[1]Deals (investment)'!$B:$B,$A1357,'[1]Deals (investment)'!$T:$T,AV$1)</f>
        <v>#VALUE!</v>
      </c>
      <c r="AW1357" s="17" t="e">
        <f>SUMIFS('[1]Deals (investment)'!$C:$C,'[1]Deals (investment)'!$B:$B,$A1357,'[1]Deals (investment)'!$T:$T,AW$1)</f>
        <v>#VALUE!</v>
      </c>
      <c r="AX1357" s="17" t="e">
        <f>SUMIFS('[1]Deals (investment)'!$C:$C,'[1]Deals (investment)'!$B:$B,$A1357,'[1]Deals (investment)'!$T:$T,AX$1)</f>
        <v>#VALUE!</v>
      </c>
      <c r="AY1357" s="17" t="e">
        <f>SUMIFS('[1]Deals (investment)'!$C:$C,'[1]Deals (investment)'!$B:$B,$A1357,'[1]Deals (investment)'!$T:$T,AY$1)</f>
        <v>#VALUE!</v>
      </c>
      <c r="AZ1357" s="17" t="e">
        <f>SUMIFS('[1]Deals (investment)'!$C:$C,'[1]Deals (investment)'!$B:$B,$A1357,'[1]Deals (investment)'!$T:$T,AZ$1)</f>
        <v>#VALUE!</v>
      </c>
      <c r="BA1357" s="17" t="e">
        <f>SUMIFS('[1]Deals (investment)'!$C:$C,'[1]Deals (investment)'!$B:$B,$A1357,'[1]Deals (investment)'!$T:$T,BA$1)</f>
        <v>#VALUE!</v>
      </c>
      <c r="BB1357" s="17" t="e">
        <f>SUMIFS('[1]Deals (investment)'!$C:$C,'[1]Deals (investment)'!$B:$B,$A1357,'[1]Deals (investment)'!$T:$T,BB$1)</f>
        <v>#VALUE!</v>
      </c>
      <c r="BC1357" s="17" t="e">
        <f>SUMIFS('[1]Deals (Exits)'!$C:$C,'[1]Deals (Exits)'!$B:$B,$A1357)</f>
        <v>#VALUE!</v>
      </c>
      <c r="BD1357" s="17" t="e">
        <f>SUMIFS('[1]Deals (investment)'!$C:$C,'[1]Deals (investment)'!$B:$B,$A1357,'[1]Deals (investment)'!$V:$V,BD$1)</f>
        <v>#VALUE!</v>
      </c>
      <c r="BE1357" s="17" t="e">
        <f>SUMIFS('[1]Deals (investment)'!$C:$C,'[1]Deals (investment)'!$B:$B,$A1357,'[1]Deals (investment)'!$V:$V,BE$1)</f>
        <v>#VALUE!</v>
      </c>
      <c r="BF1357" s="17" t="e">
        <f>SUMIFS('[1]Deals (investment)'!$C:$C,'[1]Deals (investment)'!$B:$B,$A1357,'[1]Deals (investment)'!$V:$V,BF$1)</f>
        <v>#VALUE!</v>
      </c>
      <c r="BG1357" s="17" t="e">
        <f>SUMIFS('[1]Deals (investment)'!$C:$C,'[1]Deals (investment)'!$B:$B,$A1357,'[1]Deals (investment)'!$V:$V,BG$1)</f>
        <v>#VALUE!</v>
      </c>
      <c r="BH1357" s="17" t="e">
        <f>SUMIFS('[1]Deals (investment)'!$C:$C,'[1]Deals (investment)'!$B:$B,$A1357,'[1]Deals (investment)'!$V:$V,BH$1)</f>
        <v>#VALUE!</v>
      </c>
      <c r="BI1357" s="17" t="e">
        <f>SUMIFS('[1]Deals (investment)'!$C:$C,'[1]Deals (investment)'!$B:$B,$A1357,'[1]Deals (investment)'!$V:$V,BI$1)</f>
        <v>#VALUE!</v>
      </c>
      <c r="BJ1357" s="17" t="e">
        <f>SUMIFS('[1]Deals (investment)'!$C:$C,'[1]Deals (investment)'!$B:$B,$A1357,'[1]Deals (investment)'!$V:$V,BJ$1)</f>
        <v>#VALUE!</v>
      </c>
      <c r="BK1357" s="17" t="e">
        <f>SUMIFS('[1]Deals (investment)'!$C:$C,'[1]Deals (investment)'!$B:$B,$A1357,'[1]Deals (investment)'!$V:$V,BK$1)</f>
        <v>#VALUE!</v>
      </c>
      <c r="BL1357" s="17" t="e">
        <f>SUMIFS('[1]Deals (investment)'!$C:$C,'[1]Deals (investment)'!$B:$B,$A1357,'[1]Deals (investment)'!$V:$V,BL$1)</f>
        <v>#VALUE!</v>
      </c>
      <c r="BM1357" s="17" t="e">
        <f>SUMIFS('[1]Deals (investment)'!$C:$C,'[1]Deals (investment)'!$B:$B,$A1357,'[1]Deals (investment)'!$V:$V,BM$1)</f>
        <v>#VALUE!</v>
      </c>
      <c r="BN1357" s="15"/>
      <c r="BO1357" s="15"/>
      <c r="BP1357" s="22"/>
      <c r="BQ1357" s="15"/>
      <c r="BR1357" s="15"/>
      <c r="BS1357" s="15"/>
      <c r="BT1357" s="15"/>
      <c r="BU1357" s="15"/>
      <c r="BV1357" s="15"/>
      <c r="BW1357" s="15"/>
      <c r="BX1357" s="15"/>
      <c r="BY1357" s="15"/>
      <c r="BZ1357" s="15"/>
      <c r="CA1357" s="15"/>
      <c r="CB1357" s="15"/>
      <c r="CC1357" s="15"/>
      <c r="CD1357" s="15" t="str">
        <f t="shared" si="199"/>
        <v>Online Workshop</v>
      </c>
      <c r="CE1357" s="15"/>
      <c r="CF1357" s="15"/>
      <c r="CG1357" s="15"/>
      <c r="CH1357" s="15"/>
      <c r="CI1357" s="15"/>
      <c r="CJ1357" s="15"/>
    </row>
    <row r="1358" spans="1:118" ht="12.75">
      <c r="A1358" s="15" t="s">
        <v>9036</v>
      </c>
      <c r="B1358" s="15" t="s">
        <v>9037</v>
      </c>
      <c r="C1358" s="15"/>
      <c r="D1358" s="16">
        <v>2018</v>
      </c>
      <c r="E1358" s="15" t="s">
        <v>6528</v>
      </c>
      <c r="F1358" s="15"/>
      <c r="G1358" s="15"/>
      <c r="H1358" s="15"/>
      <c r="I1358" s="15"/>
      <c r="J1358" s="15"/>
      <c r="K1358" s="17" t="e">
        <f t="shared" si="178"/>
        <v>#VALUE!</v>
      </c>
      <c r="L1358" s="15"/>
      <c r="M1358" s="18" t="e">
        <f t="shared" si="166"/>
        <v>#VALUE!</v>
      </c>
      <c r="N1358" s="15"/>
      <c r="O1358" s="15"/>
      <c r="P1358" s="15"/>
      <c r="Q1358" s="15"/>
      <c r="R1358" s="15"/>
      <c r="S1358" s="19"/>
      <c r="T1358" s="15"/>
      <c r="U1358" s="17"/>
      <c r="V1358" s="15" t="s">
        <v>9038</v>
      </c>
      <c r="W1358" s="15"/>
      <c r="X1358" s="15"/>
      <c r="Y1358" s="15" t="s">
        <v>9039</v>
      </c>
      <c r="AB1358" s="20"/>
      <c r="AC1358" s="21" t="s">
        <v>9040</v>
      </c>
      <c r="AD1358" s="21" t="s">
        <v>9041</v>
      </c>
      <c r="AE1358" s="15" t="s">
        <v>312</v>
      </c>
      <c r="AF1358" s="21" t="s">
        <v>9042</v>
      </c>
      <c r="AG1358" s="22">
        <f t="shared" si="201"/>
        <v>0.35483870967741937</v>
      </c>
      <c r="AH1358" s="15" t="str">
        <f t="shared" si="200"/>
        <v/>
      </c>
      <c r="AI1358" s="22" t="e">
        <f>VLOOKUP(A1358,'[1]Deals (investment)'!$B$2:$Z$1497,1,FALSE)</f>
        <v>#N/A</v>
      </c>
      <c r="AJ1358" s="22" t="e">
        <f>VLOOKUP(A1358,'[1]Deals (investment)'!$B$2:$Z$870,15,FALSE)</f>
        <v>#N/A</v>
      </c>
      <c r="AK1358" s="17" t="e">
        <f>VLOOKUP(A1358,'[1]Deals (Exits)'!B:B,1,FALSE)</f>
        <v>#N/A</v>
      </c>
      <c r="AL1358" s="23" t="e">
        <f>VLOOKUP(G1358,[1]Lookups!$V$3:$Y$197,4,FALSE)</f>
        <v>#N/A</v>
      </c>
      <c r="AM1358" s="17" t="e">
        <f>VLOOKUP(X1358,[1]Lookups!$B$3:$C$200,2,FALSE)</f>
        <v>#N/A</v>
      </c>
      <c r="AN1358" s="17" t="e">
        <f>VLOOKUP(R1358,[1]Lookups!$H$3:$I$69,2,FALSE)</f>
        <v>#N/A</v>
      </c>
      <c r="AO1358" s="17" t="e">
        <f>VLOOKUP(T1358,[1]Lookups!$H$3:$I$69,2,FALSE)</f>
        <v>#N/A</v>
      </c>
      <c r="AP1358" s="17" t="e">
        <f>VLOOKUP(AN1358,[1]Lookups!$N$3:$O$11,2,FALSE)</f>
        <v>#N/A</v>
      </c>
      <c r="AQ1358" s="18" t="e">
        <f>COUNTIFS('[1]Deals (investment)'!$B:$B,$A1358)</f>
        <v>#VALUE!</v>
      </c>
      <c r="AR1358" s="18" t="e">
        <f>COUNTIFS('[1]Deals (investment)'!$B:$B,$A1358,'[1]Deals (investment)'!$T:$T,$AW$1)+COUNTIFS('[1]Deals (investment)'!$B:$B,$A1358,'[1]Deals (investment)'!$T:$T,$AX$1)+COUNTIFS('[1]Deals (investment)'!$B:$B,$A1358,'[1]Deals (investment)'!$T:$T,$AY$1)</f>
        <v>#VALUE!</v>
      </c>
      <c r="AS1358" s="17" t="e">
        <f>SUMIFS('[1]Deals (investment)'!$C:$C,'[1]Deals (investment)'!$B:$B,$A1358)</f>
        <v>#VALUE!</v>
      </c>
      <c r="AT1358" s="17" t="e">
        <f t="shared" si="179"/>
        <v>#VALUE!</v>
      </c>
      <c r="AU1358" s="18" t="e">
        <f>COUNTIF('[1]Deals (Exits)'!$B:$B,A1358)</f>
        <v>#VALUE!</v>
      </c>
      <c r="AV1358" s="17" t="e">
        <f>SUMIFS('[1]Deals (investment)'!$C:$C,'[1]Deals (investment)'!$B:$B,$A1358,'[1]Deals (investment)'!$T:$T,AV$1)</f>
        <v>#VALUE!</v>
      </c>
      <c r="AW1358" s="17" t="e">
        <f>SUMIFS('[1]Deals (investment)'!$C:$C,'[1]Deals (investment)'!$B:$B,$A1358,'[1]Deals (investment)'!$T:$T,AW$1)</f>
        <v>#VALUE!</v>
      </c>
      <c r="AX1358" s="17" t="e">
        <f>SUMIFS('[1]Deals (investment)'!$C:$C,'[1]Deals (investment)'!$B:$B,$A1358,'[1]Deals (investment)'!$T:$T,AX$1)</f>
        <v>#VALUE!</v>
      </c>
      <c r="AY1358" s="17" t="e">
        <f>SUMIFS('[1]Deals (investment)'!$C:$C,'[1]Deals (investment)'!$B:$B,$A1358,'[1]Deals (investment)'!$T:$T,AY$1)</f>
        <v>#VALUE!</v>
      </c>
      <c r="AZ1358" s="17" t="e">
        <f>SUMIFS('[1]Deals (investment)'!$C:$C,'[1]Deals (investment)'!$B:$B,$A1358,'[1]Deals (investment)'!$T:$T,AZ$1)</f>
        <v>#VALUE!</v>
      </c>
      <c r="BA1358" s="17" t="e">
        <f>SUMIFS('[1]Deals (investment)'!$C:$C,'[1]Deals (investment)'!$B:$B,$A1358,'[1]Deals (investment)'!$T:$T,BA$1)</f>
        <v>#VALUE!</v>
      </c>
      <c r="BB1358" s="17" t="e">
        <f>SUMIFS('[1]Deals (investment)'!$C:$C,'[1]Deals (investment)'!$B:$B,$A1358,'[1]Deals (investment)'!$T:$T,BB$1)</f>
        <v>#VALUE!</v>
      </c>
      <c r="BC1358" s="17" t="e">
        <f>SUMIFS('[1]Deals (Exits)'!$C:$C,'[1]Deals (Exits)'!$B:$B,$A1358)</f>
        <v>#VALUE!</v>
      </c>
      <c r="BD1358" s="17" t="e">
        <f>SUMIFS('[1]Deals (investment)'!$C:$C,'[1]Deals (investment)'!$B:$B,$A1358,'[1]Deals (investment)'!$V:$V,BD$1)</f>
        <v>#VALUE!</v>
      </c>
      <c r="BE1358" s="17" t="e">
        <f>SUMIFS('[1]Deals (investment)'!$C:$C,'[1]Deals (investment)'!$B:$B,$A1358,'[1]Deals (investment)'!$V:$V,BE$1)</f>
        <v>#VALUE!</v>
      </c>
      <c r="BF1358" s="17" t="e">
        <f>SUMIFS('[1]Deals (investment)'!$C:$C,'[1]Deals (investment)'!$B:$B,$A1358,'[1]Deals (investment)'!$V:$V,BF$1)</f>
        <v>#VALUE!</v>
      </c>
      <c r="BG1358" s="17" t="e">
        <f>SUMIFS('[1]Deals (investment)'!$C:$C,'[1]Deals (investment)'!$B:$B,$A1358,'[1]Deals (investment)'!$V:$V,BG$1)</f>
        <v>#VALUE!</v>
      </c>
      <c r="BH1358" s="17" t="e">
        <f>SUMIFS('[1]Deals (investment)'!$C:$C,'[1]Deals (investment)'!$B:$B,$A1358,'[1]Deals (investment)'!$V:$V,BH$1)</f>
        <v>#VALUE!</v>
      </c>
      <c r="BI1358" s="17" t="e">
        <f>SUMIFS('[1]Deals (investment)'!$C:$C,'[1]Deals (investment)'!$B:$B,$A1358,'[1]Deals (investment)'!$V:$V,BI$1)</f>
        <v>#VALUE!</v>
      </c>
      <c r="BJ1358" s="17" t="e">
        <f>SUMIFS('[1]Deals (investment)'!$C:$C,'[1]Deals (investment)'!$B:$B,$A1358,'[1]Deals (investment)'!$V:$V,BJ$1)</f>
        <v>#VALUE!</v>
      </c>
      <c r="BK1358" s="17" t="e">
        <f>SUMIFS('[1]Deals (investment)'!$C:$C,'[1]Deals (investment)'!$B:$B,$A1358,'[1]Deals (investment)'!$V:$V,BK$1)</f>
        <v>#VALUE!</v>
      </c>
      <c r="BL1358" s="17" t="e">
        <f>SUMIFS('[1]Deals (investment)'!$C:$C,'[1]Deals (investment)'!$B:$B,$A1358,'[1]Deals (investment)'!$V:$V,BL$1)</f>
        <v>#VALUE!</v>
      </c>
      <c r="BM1358" s="17" t="e">
        <f>SUMIFS('[1]Deals (investment)'!$C:$C,'[1]Deals (investment)'!$B:$B,$A1358,'[1]Deals (investment)'!$V:$V,BM$1)</f>
        <v>#VALUE!</v>
      </c>
      <c r="BN1358" s="15"/>
      <c r="BO1358" s="15"/>
      <c r="BP1358" s="22"/>
      <c r="BQ1358" s="15"/>
      <c r="BR1358" s="15"/>
      <c r="BS1358" s="15"/>
      <c r="BT1358" s="15"/>
      <c r="BU1358" s="15"/>
      <c r="BV1358" s="15"/>
      <c r="BW1358" s="15"/>
      <c r="BX1358" s="15"/>
      <c r="BY1358" s="15"/>
      <c r="BZ1358" s="15"/>
      <c r="CA1358" s="15"/>
      <c r="CB1358" s="15"/>
      <c r="CC1358" s="15"/>
      <c r="CD1358" s="15" t="str">
        <f t="shared" si="199"/>
        <v>Onyx Rooms - EgWe're building the future of fitness.</v>
      </c>
      <c r="CE1358" s="15"/>
      <c r="CF1358" s="15"/>
      <c r="CG1358" s="15"/>
      <c r="CH1358" s="15"/>
      <c r="CI1358" s="15"/>
      <c r="CJ1358" s="15"/>
    </row>
    <row r="1359" spans="1:118" ht="12.75">
      <c r="A1359" s="25" t="s">
        <v>9043</v>
      </c>
      <c r="B1359" s="15" t="s">
        <v>9044</v>
      </c>
      <c r="C1359" s="15"/>
      <c r="D1359" s="16">
        <v>2011</v>
      </c>
      <c r="E1359" s="15" t="s">
        <v>90</v>
      </c>
      <c r="F1359" s="15"/>
      <c r="G1359" s="15" t="s">
        <v>91</v>
      </c>
      <c r="H1359" s="15"/>
      <c r="I1359" s="15"/>
      <c r="J1359" s="15"/>
      <c r="K1359" s="17" t="e">
        <f t="shared" si="178"/>
        <v>#VALUE!</v>
      </c>
      <c r="L1359" s="15"/>
      <c r="M1359" s="18" t="e">
        <f t="shared" si="166"/>
        <v>#VALUE!</v>
      </c>
      <c r="N1359" s="15"/>
      <c r="O1359" s="15"/>
      <c r="P1359" s="15"/>
      <c r="Q1359" s="15"/>
      <c r="R1359" s="15"/>
      <c r="S1359" s="19"/>
      <c r="T1359" s="15"/>
      <c r="U1359" s="17"/>
      <c r="V1359" s="15" t="s">
        <v>9045</v>
      </c>
      <c r="W1359" s="15"/>
      <c r="X1359" s="15" t="s">
        <v>404</v>
      </c>
      <c r="Y1359" s="15" t="s">
        <v>9046</v>
      </c>
      <c r="AB1359" s="20"/>
      <c r="AC1359" s="21" t="s">
        <v>9047</v>
      </c>
      <c r="AD1359" s="21" t="s">
        <v>9048</v>
      </c>
      <c r="AE1359" s="15"/>
      <c r="AF1359" s="15"/>
      <c r="AG1359" s="22">
        <f t="shared" si="201"/>
        <v>0.35483870967741937</v>
      </c>
      <c r="AH1359" s="15" t="str">
        <f t="shared" si="200"/>
        <v/>
      </c>
      <c r="AI1359" s="22" t="e">
        <f>VLOOKUP(A1359,'[1]Deals (investment)'!$B$2:$Z$1497,1,FALSE)</f>
        <v>#N/A</v>
      </c>
      <c r="AJ1359" s="22" t="e">
        <f>VLOOKUP(A1359,'[1]Deals (investment)'!$B$2:$Z$870,15,FALSE)</f>
        <v>#N/A</v>
      </c>
      <c r="AK1359" s="17" t="str">
        <f>VLOOKUP(A1359,'[1]Deals (Exits)'!B:B,1,FALSE)</f>
        <v>Popcorn Training</v>
      </c>
      <c r="AL1359" s="23">
        <f>VLOOKUP(G1359,[1]Lookups!$V$3:$Y$197,4,FALSE)</f>
        <v>0</v>
      </c>
      <c r="AM1359" s="17" t="str">
        <f>VLOOKUP(X1359,[1]Lookups!$B$3:$C$200,2,FALSE)</f>
        <v>Other Technologies &amp; Information Technology</v>
      </c>
      <c r="AN1359" s="17" t="e">
        <f>VLOOKUP(R1359,[1]Lookups!$H$3:$I$69,2,FALSE)</f>
        <v>#N/A</v>
      </c>
      <c r="AO1359" s="17" t="e">
        <f>VLOOKUP(T1359,[1]Lookups!$H$3:$I$69,2,FALSE)</f>
        <v>#N/A</v>
      </c>
      <c r="AP1359" s="17" t="e">
        <f>VLOOKUP(AN1359,[1]Lookups!$N$3:$O$11,2,FALSE)</f>
        <v>#N/A</v>
      </c>
      <c r="AQ1359" s="18" t="e">
        <f>COUNTIFS('[1]Deals (investment)'!$B:$B,$A1359)</f>
        <v>#VALUE!</v>
      </c>
      <c r="AR1359" s="18" t="e">
        <f>COUNTIFS('[1]Deals (investment)'!$B:$B,$A1359,'[1]Deals (investment)'!$T:$T,$AW$1)+COUNTIFS('[1]Deals (investment)'!$B:$B,$A1359,'[1]Deals (investment)'!$T:$T,$AX$1)+COUNTIFS('[1]Deals (investment)'!$B:$B,$A1359,'[1]Deals (investment)'!$T:$T,$AY$1)</f>
        <v>#VALUE!</v>
      </c>
      <c r="AS1359" s="17" t="e">
        <f>SUMIFS('[1]Deals (investment)'!$C:$C,'[1]Deals (investment)'!$B:$B,$A1359)</f>
        <v>#VALUE!</v>
      </c>
      <c r="AT1359" s="17" t="e">
        <f t="shared" si="179"/>
        <v>#VALUE!</v>
      </c>
      <c r="AU1359" s="18" t="e">
        <f>COUNTIF('[1]Deals (Exits)'!$B:$B,A1359)</f>
        <v>#VALUE!</v>
      </c>
      <c r="AV1359" s="17" t="e">
        <f>SUMIFS('[1]Deals (investment)'!$C:$C,'[1]Deals (investment)'!$B:$B,$A1359,'[1]Deals (investment)'!$T:$T,AV$1)</f>
        <v>#VALUE!</v>
      </c>
      <c r="AW1359" s="17" t="e">
        <f>SUMIFS('[1]Deals (investment)'!$C:$C,'[1]Deals (investment)'!$B:$B,$A1359,'[1]Deals (investment)'!$T:$T,AW$1)</f>
        <v>#VALUE!</v>
      </c>
      <c r="AX1359" s="17" t="e">
        <f>SUMIFS('[1]Deals (investment)'!$C:$C,'[1]Deals (investment)'!$B:$B,$A1359,'[1]Deals (investment)'!$T:$T,AX$1)</f>
        <v>#VALUE!</v>
      </c>
      <c r="AY1359" s="17" t="e">
        <f>SUMIFS('[1]Deals (investment)'!$C:$C,'[1]Deals (investment)'!$B:$B,$A1359,'[1]Deals (investment)'!$T:$T,AY$1)</f>
        <v>#VALUE!</v>
      </c>
      <c r="AZ1359" s="17" t="e">
        <f>SUMIFS('[1]Deals (investment)'!$C:$C,'[1]Deals (investment)'!$B:$B,$A1359,'[1]Deals (investment)'!$T:$T,AZ$1)</f>
        <v>#VALUE!</v>
      </c>
      <c r="BA1359" s="17" t="e">
        <f>SUMIFS('[1]Deals (investment)'!$C:$C,'[1]Deals (investment)'!$B:$B,$A1359,'[1]Deals (investment)'!$T:$T,BA$1)</f>
        <v>#VALUE!</v>
      </c>
      <c r="BB1359" s="17" t="e">
        <f>SUMIFS('[1]Deals (investment)'!$C:$C,'[1]Deals (investment)'!$B:$B,$A1359,'[1]Deals (investment)'!$T:$T,BB$1)</f>
        <v>#VALUE!</v>
      </c>
      <c r="BC1359" s="17" t="e">
        <f>SUMIFS('[1]Deals (Exits)'!$C:$C,'[1]Deals (Exits)'!$B:$B,$A1359)</f>
        <v>#VALUE!</v>
      </c>
      <c r="BD1359" s="17" t="e">
        <f>SUMIFS('[1]Deals (investment)'!$C:$C,'[1]Deals (investment)'!$B:$B,$A1359,'[1]Deals (investment)'!$V:$V,BD$1)</f>
        <v>#VALUE!</v>
      </c>
      <c r="BE1359" s="17" t="e">
        <f>SUMIFS('[1]Deals (investment)'!$C:$C,'[1]Deals (investment)'!$B:$B,$A1359,'[1]Deals (investment)'!$V:$V,BE$1)</f>
        <v>#VALUE!</v>
      </c>
      <c r="BF1359" s="17" t="e">
        <f>SUMIFS('[1]Deals (investment)'!$C:$C,'[1]Deals (investment)'!$B:$B,$A1359,'[1]Deals (investment)'!$V:$V,BF$1)</f>
        <v>#VALUE!</v>
      </c>
      <c r="BG1359" s="17" t="e">
        <f>SUMIFS('[1]Deals (investment)'!$C:$C,'[1]Deals (investment)'!$B:$B,$A1359,'[1]Deals (investment)'!$V:$V,BG$1)</f>
        <v>#VALUE!</v>
      </c>
      <c r="BH1359" s="17" t="e">
        <f>SUMIFS('[1]Deals (investment)'!$C:$C,'[1]Deals (investment)'!$B:$B,$A1359,'[1]Deals (investment)'!$V:$V,BH$1)</f>
        <v>#VALUE!</v>
      </c>
      <c r="BI1359" s="17" t="e">
        <f>SUMIFS('[1]Deals (investment)'!$C:$C,'[1]Deals (investment)'!$B:$B,$A1359,'[1]Deals (investment)'!$V:$V,BI$1)</f>
        <v>#VALUE!</v>
      </c>
      <c r="BJ1359" s="17" t="e">
        <f>SUMIFS('[1]Deals (investment)'!$C:$C,'[1]Deals (investment)'!$B:$B,$A1359,'[1]Deals (investment)'!$V:$V,BJ$1)</f>
        <v>#VALUE!</v>
      </c>
      <c r="BK1359" s="17" t="e">
        <f>SUMIFS('[1]Deals (investment)'!$C:$C,'[1]Deals (investment)'!$B:$B,$A1359,'[1]Deals (investment)'!$V:$V,BK$1)</f>
        <v>#VALUE!</v>
      </c>
      <c r="BL1359" s="17" t="e">
        <f>SUMIFS('[1]Deals (investment)'!$C:$C,'[1]Deals (investment)'!$B:$B,$A1359,'[1]Deals (investment)'!$V:$V,BL$1)</f>
        <v>#VALUE!</v>
      </c>
      <c r="BM1359" s="17" t="e">
        <f>SUMIFS('[1]Deals (investment)'!$C:$C,'[1]Deals (investment)'!$B:$B,$A1359,'[1]Deals (investment)'!$V:$V,BM$1)</f>
        <v>#VALUE!</v>
      </c>
      <c r="BN1359" s="15"/>
      <c r="BO1359" s="15"/>
      <c r="BP1359" s="22"/>
      <c r="BQ1359" s="15"/>
      <c r="BR1359" s="15"/>
      <c r="BS1359" s="15"/>
      <c r="BT1359" s="15"/>
      <c r="BU1359" s="15"/>
      <c r="BV1359" s="15"/>
      <c r="BW1359" s="15"/>
      <c r="BX1359" s="15"/>
      <c r="BY1359" s="15"/>
      <c r="BZ1359" s="15"/>
      <c r="CA1359" s="15"/>
      <c r="CB1359" s="15"/>
      <c r="CC1359" s="15"/>
      <c r="CD1359" s="15"/>
      <c r="CE1359" s="15"/>
      <c r="CF1359" s="15"/>
      <c r="CG1359" s="15"/>
      <c r="CH1359" s="15"/>
      <c r="CI1359" s="15"/>
      <c r="CJ1359" s="15"/>
    </row>
    <row r="1360" spans="1:118" ht="12.75">
      <c r="A1360" s="15" t="s">
        <v>9049</v>
      </c>
      <c r="B1360" s="15" t="s">
        <v>9050</v>
      </c>
      <c r="C1360" s="15" t="s">
        <v>58</v>
      </c>
      <c r="D1360" s="16">
        <v>2000</v>
      </c>
      <c r="E1360" s="15" t="s">
        <v>90</v>
      </c>
      <c r="F1360" s="15"/>
      <c r="G1360" s="15" t="s">
        <v>91</v>
      </c>
      <c r="H1360" s="15"/>
      <c r="I1360" s="15" t="s">
        <v>91</v>
      </c>
      <c r="J1360" s="15"/>
      <c r="K1360" s="17" t="e">
        <f t="shared" si="178"/>
        <v>#VALUE!</v>
      </c>
      <c r="L1360" s="15"/>
      <c r="M1360" s="18" t="e">
        <f t="shared" si="166"/>
        <v>#VALUE!</v>
      </c>
      <c r="N1360" s="15"/>
      <c r="O1360" s="15"/>
      <c r="P1360" s="15"/>
      <c r="Q1360" s="15"/>
      <c r="R1360" s="15" t="s">
        <v>132</v>
      </c>
      <c r="S1360" s="19" t="s">
        <v>144</v>
      </c>
      <c r="T1360" s="15" t="s">
        <v>312</v>
      </c>
      <c r="U1360" s="17" t="s">
        <v>312</v>
      </c>
      <c r="V1360" s="15" t="s">
        <v>9051</v>
      </c>
      <c r="W1360" s="15"/>
      <c r="X1360" s="15" t="s">
        <v>404</v>
      </c>
      <c r="Y1360" s="15" t="s">
        <v>9052</v>
      </c>
      <c r="AB1360" s="20" t="s">
        <v>286</v>
      </c>
      <c r="AC1360" s="21" t="s">
        <v>9053</v>
      </c>
      <c r="AD1360" s="21" t="s">
        <v>9054</v>
      </c>
      <c r="AE1360" s="21" t="s">
        <v>9055</v>
      </c>
      <c r="AF1360" s="15"/>
      <c r="AG1360" s="22">
        <f t="shared" si="201"/>
        <v>0.61290322580645162</v>
      </c>
      <c r="AH1360" s="15" t="e">
        <f t="shared" si="200"/>
        <v>#VALUE!</v>
      </c>
      <c r="AI1360" s="22" t="e">
        <f>VLOOKUP(A1360,'[1]Deals (investment)'!$B$2:$Z$1497,1,FALSE)</f>
        <v>#N/A</v>
      </c>
      <c r="AJ1360" s="22" t="e">
        <f>VLOOKUP(A1360,'[1]Deals (investment)'!$B$2:$Z$870,15,FALSE)</f>
        <v>#N/A</v>
      </c>
      <c r="AK1360" s="17" t="e">
        <f>VLOOKUP(A1360,'[1]Deals (Exits)'!B:B,1,FALSE)</f>
        <v>#N/A</v>
      </c>
      <c r="AL1360" s="23">
        <f>VLOOKUP(G1360,[1]Lookups!$V$3:$Y$197,4,FALSE)</f>
        <v>0</v>
      </c>
      <c r="AM1360" s="17" t="str">
        <f>VLOOKUP(X1360,[1]Lookups!$B$3:$C$200,2,FALSE)</f>
        <v>Other Technologies &amp; Information Technology</v>
      </c>
      <c r="AN1360" s="17" t="str">
        <f>VLOOKUP(R1360,[1]Lookups!$H$3:$I$69,2,FALSE)</f>
        <v>3. Early Venture</v>
      </c>
      <c r="AO1360" s="17" t="e">
        <f>VLOOKUP(T1360,[1]Lookups!$H$3:$I$69,2,FALSE)</f>
        <v>#N/A</v>
      </c>
      <c r="AP1360" s="17" t="str">
        <f>VLOOKUP(AN1360,[1]Lookups!$N$3:$O$11,2,FALSE)</f>
        <v>Early</v>
      </c>
      <c r="AQ1360" s="18" t="e">
        <f>COUNTIFS('[1]Deals (investment)'!$B:$B,$A1360)</f>
        <v>#VALUE!</v>
      </c>
      <c r="AR1360" s="18" t="e">
        <f>COUNTIFS('[1]Deals (investment)'!$B:$B,$A1360,'[1]Deals (investment)'!$T:$T,$AW$1)+COUNTIFS('[1]Deals (investment)'!$B:$B,$A1360,'[1]Deals (investment)'!$T:$T,$AX$1)+COUNTIFS('[1]Deals (investment)'!$B:$B,$A1360,'[1]Deals (investment)'!$T:$T,$AY$1)</f>
        <v>#VALUE!</v>
      </c>
      <c r="AS1360" s="17" t="e">
        <f>SUMIFS('[1]Deals (investment)'!$C:$C,'[1]Deals (investment)'!$B:$B,$A1360)</f>
        <v>#VALUE!</v>
      </c>
      <c r="AT1360" s="17" t="e">
        <f t="shared" si="179"/>
        <v>#VALUE!</v>
      </c>
      <c r="AU1360" s="18" t="e">
        <f>COUNTIF('[1]Deals (Exits)'!$B:$B,A1360)</f>
        <v>#VALUE!</v>
      </c>
      <c r="AV1360" s="17" t="e">
        <f>SUMIFS('[1]Deals (investment)'!$C:$C,'[1]Deals (investment)'!$B:$B,$A1360,'[1]Deals (investment)'!$T:$T,AV$1)</f>
        <v>#VALUE!</v>
      </c>
      <c r="AW1360" s="17" t="e">
        <f>SUMIFS('[1]Deals (investment)'!$C:$C,'[1]Deals (investment)'!$B:$B,$A1360,'[1]Deals (investment)'!$T:$T,AW$1)</f>
        <v>#VALUE!</v>
      </c>
      <c r="AX1360" s="17" t="e">
        <f>SUMIFS('[1]Deals (investment)'!$C:$C,'[1]Deals (investment)'!$B:$B,$A1360,'[1]Deals (investment)'!$T:$T,AX$1)</f>
        <v>#VALUE!</v>
      </c>
      <c r="AY1360" s="17" t="e">
        <f>SUMIFS('[1]Deals (investment)'!$C:$C,'[1]Deals (investment)'!$B:$B,$A1360,'[1]Deals (investment)'!$T:$T,AY$1)</f>
        <v>#VALUE!</v>
      </c>
      <c r="AZ1360" s="17" t="e">
        <f>SUMIFS('[1]Deals (investment)'!$C:$C,'[1]Deals (investment)'!$B:$B,$A1360,'[1]Deals (investment)'!$T:$T,AZ$1)</f>
        <v>#VALUE!</v>
      </c>
      <c r="BA1360" s="17" t="e">
        <f>SUMIFS('[1]Deals (investment)'!$C:$C,'[1]Deals (investment)'!$B:$B,$A1360,'[1]Deals (investment)'!$T:$T,BA$1)</f>
        <v>#VALUE!</v>
      </c>
      <c r="BB1360" s="17" t="e">
        <f>SUMIFS('[1]Deals (investment)'!$C:$C,'[1]Deals (investment)'!$B:$B,$A1360,'[1]Deals (investment)'!$T:$T,BB$1)</f>
        <v>#VALUE!</v>
      </c>
      <c r="BC1360" s="17" t="e">
        <f>SUMIFS('[1]Deals (Exits)'!$C:$C,'[1]Deals (Exits)'!$B:$B,$A1360)</f>
        <v>#VALUE!</v>
      </c>
      <c r="BD1360" s="17" t="e">
        <f>SUMIFS('[1]Deals (investment)'!$C:$C,'[1]Deals (investment)'!$B:$B,$A1360,'[1]Deals (investment)'!$V:$V,BD$1)</f>
        <v>#VALUE!</v>
      </c>
      <c r="BE1360" s="17" t="e">
        <f>SUMIFS('[1]Deals (investment)'!$C:$C,'[1]Deals (investment)'!$B:$B,$A1360,'[1]Deals (investment)'!$V:$V,BE$1)</f>
        <v>#VALUE!</v>
      </c>
      <c r="BF1360" s="17" t="e">
        <f>SUMIFS('[1]Deals (investment)'!$C:$C,'[1]Deals (investment)'!$B:$B,$A1360,'[1]Deals (investment)'!$V:$V,BF$1)</f>
        <v>#VALUE!</v>
      </c>
      <c r="BG1360" s="17" t="e">
        <f>SUMIFS('[1]Deals (investment)'!$C:$C,'[1]Deals (investment)'!$B:$B,$A1360,'[1]Deals (investment)'!$V:$V,BG$1)</f>
        <v>#VALUE!</v>
      </c>
      <c r="BH1360" s="17" t="e">
        <f>SUMIFS('[1]Deals (investment)'!$C:$C,'[1]Deals (investment)'!$B:$B,$A1360,'[1]Deals (investment)'!$V:$V,BH$1)</f>
        <v>#VALUE!</v>
      </c>
      <c r="BI1360" s="17" t="e">
        <f>SUMIFS('[1]Deals (investment)'!$C:$C,'[1]Deals (investment)'!$B:$B,$A1360,'[1]Deals (investment)'!$V:$V,BI$1)</f>
        <v>#VALUE!</v>
      </c>
      <c r="BJ1360" s="17" t="e">
        <f>SUMIFS('[1]Deals (investment)'!$C:$C,'[1]Deals (investment)'!$B:$B,$A1360,'[1]Deals (investment)'!$V:$V,BJ$1)</f>
        <v>#VALUE!</v>
      </c>
      <c r="BK1360" s="17" t="e">
        <f>SUMIFS('[1]Deals (investment)'!$C:$C,'[1]Deals (investment)'!$B:$B,$A1360,'[1]Deals (investment)'!$V:$V,BK$1)</f>
        <v>#VALUE!</v>
      </c>
      <c r="BL1360" s="17" t="e">
        <f>SUMIFS('[1]Deals (investment)'!$C:$C,'[1]Deals (investment)'!$B:$B,$A1360,'[1]Deals (investment)'!$V:$V,BL$1)</f>
        <v>#VALUE!</v>
      </c>
      <c r="BM1360" s="17" t="e">
        <f>SUMIFS('[1]Deals (investment)'!$C:$C,'[1]Deals (investment)'!$B:$B,$A1360,'[1]Deals (investment)'!$V:$V,BM$1)</f>
        <v>#VALUE!</v>
      </c>
      <c r="BN1360" s="15"/>
      <c r="BO1360" s="15"/>
      <c r="BP1360" s="22"/>
      <c r="BQ1360" s="15"/>
      <c r="BR1360" s="15"/>
      <c r="BS1360" s="15"/>
      <c r="BT1360" s="15"/>
      <c r="BU1360" s="15"/>
      <c r="BV1360" s="15"/>
      <c r="BW1360" s="15"/>
      <c r="BX1360" s="15"/>
      <c r="BY1360" s="15"/>
      <c r="BZ1360" s="15"/>
      <c r="CA1360" s="15"/>
      <c r="CB1360" s="15"/>
      <c r="CC1360" s="15"/>
      <c r="CD1360" s="15" t="str">
        <f t="shared" ref="CD1360:CD1372" si="202">CONCATENATE(A1360,B1360,C1360)</f>
        <v>OpennetworksOpennetworks is a Google Cloud Partner, Google Platform Partner and a Google Education Partner. Established in 2000, we have 16 of years experience dealing with customer’s technology needs. Opennetworks has been a Google Partner since 2011 and an exclusive relationship with PwC South Africa for large Google Cloud deployments.Active</v>
      </c>
      <c r="CE1360" s="15"/>
      <c r="CF1360" s="15"/>
      <c r="CG1360" s="15"/>
      <c r="CH1360" s="15"/>
      <c r="CI1360" s="15"/>
      <c r="CJ1360" s="15"/>
    </row>
    <row r="1361" spans="1:117" ht="12.75">
      <c r="A1361" s="15" t="s">
        <v>9056</v>
      </c>
      <c r="B1361" s="15" t="s">
        <v>9057</v>
      </c>
      <c r="C1361" s="15" t="s">
        <v>58</v>
      </c>
      <c r="D1361" s="16">
        <v>2015</v>
      </c>
      <c r="E1361" s="15" t="s">
        <v>117</v>
      </c>
      <c r="F1361" s="15"/>
      <c r="G1361" s="15" t="s">
        <v>118</v>
      </c>
      <c r="H1361" s="15"/>
      <c r="I1361" s="15" t="s">
        <v>118</v>
      </c>
      <c r="J1361" s="15"/>
      <c r="K1361" s="17" t="e">
        <f t="shared" si="178"/>
        <v>#VALUE!</v>
      </c>
      <c r="L1361" s="15"/>
      <c r="M1361" s="18" t="e">
        <f t="shared" si="166"/>
        <v>#VALUE!</v>
      </c>
      <c r="N1361" s="15"/>
      <c r="O1361" s="15"/>
      <c r="P1361" s="15"/>
      <c r="Q1361" s="15"/>
      <c r="R1361" s="15"/>
      <c r="S1361" s="19"/>
      <c r="T1361" s="15"/>
      <c r="U1361" s="17"/>
      <c r="V1361" s="15" t="s">
        <v>9058</v>
      </c>
      <c r="W1361" s="15"/>
      <c r="X1361" s="15" t="s">
        <v>134</v>
      </c>
      <c r="Y1361" s="15" t="s">
        <v>9059</v>
      </c>
      <c r="AB1361" s="20" t="s">
        <v>286</v>
      </c>
      <c r="AC1361" s="21" t="s">
        <v>9060</v>
      </c>
      <c r="AD1361" s="21" t="s">
        <v>9061</v>
      </c>
      <c r="AE1361" s="21" t="s">
        <v>9062</v>
      </c>
      <c r="AF1361" s="15"/>
      <c r="AG1361" s="22">
        <f t="shared" si="201"/>
        <v>0.4838709677419355</v>
      </c>
      <c r="AH1361" s="15" t="str">
        <f t="shared" si="200"/>
        <v/>
      </c>
      <c r="AI1361" s="22" t="str">
        <f>VLOOKUP(A1361,'[1]Deals (investment)'!$B$2:$Z$1497,1,FALSE)</f>
        <v>Optimetriks</v>
      </c>
      <c r="AJ1361" s="22" t="e">
        <f>VLOOKUP(A1361,'[1]Deals (investment)'!$B$2:$Z$870,15,FALSE)</f>
        <v>#N/A</v>
      </c>
      <c r="AK1361" s="17" t="e">
        <f>VLOOKUP(A1361,'[1]Deals (Exits)'!B:B,1,FALSE)</f>
        <v>#N/A</v>
      </c>
      <c r="AL1361" s="23">
        <f>VLOOKUP(G1361,[1]Lookups!$V$3:$Y$197,4,FALSE)</f>
        <v>0</v>
      </c>
      <c r="AM1361" s="17" t="str">
        <f>VLOOKUP(X1361,[1]Lookups!$B$3:$C$200,2,FALSE)</f>
        <v>Transport &amp; Logistics</v>
      </c>
      <c r="AN1361" s="17" t="e">
        <f>VLOOKUP(R1361,[1]Lookups!$H$3:$I$69,2,FALSE)</f>
        <v>#N/A</v>
      </c>
      <c r="AO1361" s="17" t="e">
        <f>VLOOKUP(T1361,[1]Lookups!$H$3:$I$69,2,FALSE)</f>
        <v>#N/A</v>
      </c>
      <c r="AP1361" s="17" t="e">
        <f>VLOOKUP(AN1361,[1]Lookups!$N$3:$O$11,2,FALSE)</f>
        <v>#N/A</v>
      </c>
      <c r="AQ1361" s="18" t="e">
        <f>COUNTIFS('[1]Deals (investment)'!$B:$B,$A1361)</f>
        <v>#VALUE!</v>
      </c>
      <c r="AR1361" s="18" t="e">
        <f>COUNTIFS('[1]Deals (investment)'!$B:$B,$A1361,'[1]Deals (investment)'!$T:$T,$AW$1)+COUNTIFS('[1]Deals (investment)'!$B:$B,$A1361,'[1]Deals (investment)'!$T:$T,$AX$1)+COUNTIFS('[1]Deals (investment)'!$B:$B,$A1361,'[1]Deals (investment)'!$T:$T,$AY$1)</f>
        <v>#VALUE!</v>
      </c>
      <c r="AS1361" s="17" t="e">
        <f>SUMIFS('[1]Deals (investment)'!$C:$C,'[1]Deals (investment)'!$B:$B,$A1361)</f>
        <v>#VALUE!</v>
      </c>
      <c r="AT1361" s="17" t="e">
        <f t="shared" si="179"/>
        <v>#VALUE!</v>
      </c>
      <c r="AU1361" s="18" t="e">
        <f>COUNTIF('[1]Deals (Exits)'!$B:$B,A1361)</f>
        <v>#VALUE!</v>
      </c>
      <c r="AV1361" s="17" t="e">
        <f>SUMIFS('[1]Deals (investment)'!$C:$C,'[1]Deals (investment)'!$B:$B,$A1361,'[1]Deals (investment)'!$T:$T,AV$1)</f>
        <v>#VALUE!</v>
      </c>
      <c r="AW1361" s="17" t="e">
        <f>SUMIFS('[1]Deals (investment)'!$C:$C,'[1]Deals (investment)'!$B:$B,$A1361,'[1]Deals (investment)'!$T:$T,AW$1)</f>
        <v>#VALUE!</v>
      </c>
      <c r="AX1361" s="17" t="e">
        <f>SUMIFS('[1]Deals (investment)'!$C:$C,'[1]Deals (investment)'!$B:$B,$A1361,'[1]Deals (investment)'!$T:$T,AX$1)</f>
        <v>#VALUE!</v>
      </c>
      <c r="AY1361" s="17" t="e">
        <f>SUMIFS('[1]Deals (investment)'!$C:$C,'[1]Deals (investment)'!$B:$B,$A1361,'[1]Deals (investment)'!$T:$T,AY$1)</f>
        <v>#VALUE!</v>
      </c>
      <c r="AZ1361" s="17" t="e">
        <f>SUMIFS('[1]Deals (investment)'!$C:$C,'[1]Deals (investment)'!$B:$B,$A1361,'[1]Deals (investment)'!$T:$T,AZ$1)</f>
        <v>#VALUE!</v>
      </c>
      <c r="BA1361" s="17" t="e">
        <f>SUMIFS('[1]Deals (investment)'!$C:$C,'[1]Deals (investment)'!$B:$B,$A1361,'[1]Deals (investment)'!$T:$T,BA$1)</f>
        <v>#VALUE!</v>
      </c>
      <c r="BB1361" s="17" t="e">
        <f>SUMIFS('[1]Deals (investment)'!$C:$C,'[1]Deals (investment)'!$B:$B,$A1361,'[1]Deals (investment)'!$T:$T,BB$1)</f>
        <v>#VALUE!</v>
      </c>
      <c r="BC1361" s="17" t="e">
        <f>SUMIFS('[1]Deals (Exits)'!$C:$C,'[1]Deals (Exits)'!$B:$B,$A1361)</f>
        <v>#VALUE!</v>
      </c>
      <c r="BD1361" s="17" t="e">
        <f>SUMIFS('[1]Deals (investment)'!$C:$C,'[1]Deals (investment)'!$B:$B,$A1361,'[1]Deals (investment)'!$V:$V,BD$1)</f>
        <v>#VALUE!</v>
      </c>
      <c r="BE1361" s="17" t="e">
        <f>SUMIFS('[1]Deals (investment)'!$C:$C,'[1]Deals (investment)'!$B:$B,$A1361,'[1]Deals (investment)'!$V:$V,BE$1)</f>
        <v>#VALUE!</v>
      </c>
      <c r="BF1361" s="17" t="e">
        <f>SUMIFS('[1]Deals (investment)'!$C:$C,'[1]Deals (investment)'!$B:$B,$A1361,'[1]Deals (investment)'!$V:$V,BF$1)</f>
        <v>#VALUE!</v>
      </c>
      <c r="BG1361" s="17" t="e">
        <f>SUMIFS('[1]Deals (investment)'!$C:$C,'[1]Deals (investment)'!$B:$B,$A1361,'[1]Deals (investment)'!$V:$V,BG$1)</f>
        <v>#VALUE!</v>
      </c>
      <c r="BH1361" s="17" t="e">
        <f>SUMIFS('[1]Deals (investment)'!$C:$C,'[1]Deals (investment)'!$B:$B,$A1361,'[1]Deals (investment)'!$V:$V,BH$1)</f>
        <v>#VALUE!</v>
      </c>
      <c r="BI1361" s="17" t="e">
        <f>SUMIFS('[1]Deals (investment)'!$C:$C,'[1]Deals (investment)'!$B:$B,$A1361,'[1]Deals (investment)'!$V:$V,BI$1)</f>
        <v>#VALUE!</v>
      </c>
      <c r="BJ1361" s="17" t="e">
        <f>SUMIFS('[1]Deals (investment)'!$C:$C,'[1]Deals (investment)'!$B:$B,$A1361,'[1]Deals (investment)'!$V:$V,BJ$1)</f>
        <v>#VALUE!</v>
      </c>
      <c r="BK1361" s="17" t="e">
        <f>SUMIFS('[1]Deals (investment)'!$C:$C,'[1]Deals (investment)'!$B:$B,$A1361,'[1]Deals (investment)'!$V:$V,BK$1)</f>
        <v>#VALUE!</v>
      </c>
      <c r="BL1361" s="17" t="e">
        <f>SUMIFS('[1]Deals (investment)'!$C:$C,'[1]Deals (investment)'!$B:$B,$A1361,'[1]Deals (investment)'!$V:$V,BL$1)</f>
        <v>#VALUE!</v>
      </c>
      <c r="BM1361" s="17" t="e">
        <f>SUMIFS('[1]Deals (investment)'!$C:$C,'[1]Deals (investment)'!$B:$B,$A1361,'[1]Deals (investment)'!$V:$V,BM$1)</f>
        <v>#VALUE!</v>
      </c>
      <c r="BN1361" s="15"/>
      <c r="BO1361" s="15"/>
      <c r="BP1361" s="22"/>
      <c r="BQ1361" s="15"/>
      <c r="BR1361" s="15"/>
      <c r="BS1361" s="15"/>
      <c r="BT1361" s="15"/>
      <c r="BU1361" s="15"/>
      <c r="BV1361" s="15"/>
      <c r="BW1361" s="15"/>
      <c r="BX1361" s="15"/>
      <c r="BY1361" s="15"/>
      <c r="BZ1361" s="15"/>
      <c r="CA1361" s="15"/>
      <c r="CB1361" s="15"/>
      <c r="CC1361" s="15"/>
      <c r="CD1361" s="15" t="str">
        <f t="shared" si="202"/>
        <v>OptimetriksData driven FMCG distribution in Africa : connecting the dots !Active</v>
      </c>
      <c r="CE1361" s="15"/>
      <c r="CF1361" s="15"/>
      <c r="CG1361" s="15"/>
      <c r="CH1361" s="15"/>
      <c r="CI1361" s="15"/>
      <c r="CJ1361" s="15"/>
    </row>
    <row r="1362" spans="1:117" ht="12.75">
      <c r="A1362" s="15" t="s">
        <v>9063</v>
      </c>
      <c r="B1362" s="15"/>
      <c r="C1362" s="15"/>
      <c r="D1362" s="16"/>
      <c r="E1362" s="15"/>
      <c r="F1362" s="15"/>
      <c r="G1362" s="15"/>
      <c r="H1362" s="15"/>
      <c r="I1362" s="15"/>
      <c r="J1362" s="15"/>
      <c r="K1362" s="17" t="e">
        <f t="shared" si="178"/>
        <v>#VALUE!</v>
      </c>
      <c r="L1362" s="15"/>
      <c r="M1362" s="18" t="e">
        <f t="shared" si="166"/>
        <v>#VALUE!</v>
      </c>
      <c r="N1362" s="15"/>
      <c r="O1362" s="15"/>
      <c r="P1362" s="15"/>
      <c r="Q1362" s="24" t="e">
        <f ca="1">_xludf.MAXIFS('[1]Deals (investment)'!A:A,'[1]Deals (investment)'!B:B,A1362)</f>
        <v>#NAME?</v>
      </c>
      <c r="R1362" s="15"/>
      <c r="S1362" s="19"/>
      <c r="T1362" s="15"/>
      <c r="U1362" s="17"/>
      <c r="V1362" s="15"/>
      <c r="W1362" s="15"/>
      <c r="X1362" s="15"/>
      <c r="Y1362" s="15"/>
      <c r="AB1362" s="20"/>
      <c r="AC1362" s="15"/>
      <c r="AD1362" s="15"/>
      <c r="AE1362" s="15"/>
      <c r="AF1362" s="15"/>
      <c r="AG1362" s="22">
        <f t="shared" ca="1" si="201"/>
        <v>9.6774193548387094E-2</v>
      </c>
      <c r="AH1362" s="15" t="str">
        <f t="shared" si="200"/>
        <v/>
      </c>
      <c r="AI1362" s="22" t="e">
        <f>VLOOKUP(A1362,'[1]Deals (investment)'!$B$2:$Z$1497,1,FALSE)</f>
        <v>#N/A</v>
      </c>
      <c r="AJ1362" s="22" t="e">
        <f>VLOOKUP(A1362,'[1]Deals (investment)'!$B$2:$Z$870,15,FALSE)</f>
        <v>#N/A</v>
      </c>
      <c r="AK1362" s="17" t="e">
        <f>VLOOKUP(A1362,'[1]Deals (Exits)'!B:B,1,FALSE)</f>
        <v>#N/A</v>
      </c>
      <c r="AL1362" s="23" t="e">
        <f>VLOOKUP(G1362,[1]Lookups!$V$3:$Y$197,4,FALSE)</f>
        <v>#N/A</v>
      </c>
      <c r="AM1362" s="17" t="e">
        <f>VLOOKUP(X1362,[1]Lookups!$B$3:$C$200,2,FALSE)</f>
        <v>#N/A</v>
      </c>
      <c r="AN1362" s="17" t="e">
        <f>VLOOKUP(R1362,[1]Lookups!$H$3:$I$69,2,FALSE)</f>
        <v>#N/A</v>
      </c>
      <c r="AO1362" s="17" t="e">
        <f>VLOOKUP(T1362,[1]Lookups!$H$3:$I$69,2,FALSE)</f>
        <v>#N/A</v>
      </c>
      <c r="AP1362" s="17" t="e">
        <f>VLOOKUP(AN1362,[1]Lookups!$N$3:$O$11,2,FALSE)</f>
        <v>#N/A</v>
      </c>
      <c r="AQ1362" s="18" t="e">
        <f>COUNTIFS('[1]Deals (investment)'!$B:$B,$A1362)</f>
        <v>#VALUE!</v>
      </c>
      <c r="AR1362" s="18" t="e">
        <f>COUNTIFS('[1]Deals (investment)'!$B:$B,$A1362,'[1]Deals (investment)'!$T:$T,$AW$1)+COUNTIFS('[1]Deals (investment)'!$B:$B,$A1362,'[1]Deals (investment)'!$T:$T,$AX$1)+COUNTIFS('[1]Deals (investment)'!$B:$B,$A1362,'[1]Deals (investment)'!$T:$T,$AY$1)</f>
        <v>#VALUE!</v>
      </c>
      <c r="AS1362" s="17" t="e">
        <f>SUMIFS('[1]Deals (investment)'!$C:$C,'[1]Deals (investment)'!$B:$B,$A1362)</f>
        <v>#VALUE!</v>
      </c>
      <c r="AT1362" s="17" t="e">
        <f t="shared" si="179"/>
        <v>#VALUE!</v>
      </c>
      <c r="AU1362" s="18" t="e">
        <f>COUNTIF('[1]Deals (Exits)'!$B:$B,A1362)</f>
        <v>#VALUE!</v>
      </c>
      <c r="AV1362" s="17" t="e">
        <f>SUMIFS('[1]Deals (investment)'!$C:$C,'[1]Deals (investment)'!$B:$B,$A1362,'[1]Deals (investment)'!$T:$T,AV$1)</f>
        <v>#VALUE!</v>
      </c>
      <c r="AW1362" s="17" t="e">
        <f>SUMIFS('[1]Deals (investment)'!$C:$C,'[1]Deals (investment)'!$B:$B,$A1362,'[1]Deals (investment)'!$T:$T,AW$1)</f>
        <v>#VALUE!</v>
      </c>
      <c r="AX1362" s="17" t="e">
        <f>SUMIFS('[1]Deals (investment)'!$C:$C,'[1]Deals (investment)'!$B:$B,$A1362,'[1]Deals (investment)'!$T:$T,AX$1)</f>
        <v>#VALUE!</v>
      </c>
      <c r="AY1362" s="17" t="e">
        <f>SUMIFS('[1]Deals (investment)'!$C:$C,'[1]Deals (investment)'!$B:$B,$A1362,'[1]Deals (investment)'!$T:$T,AY$1)</f>
        <v>#VALUE!</v>
      </c>
      <c r="AZ1362" s="17" t="e">
        <f>SUMIFS('[1]Deals (investment)'!$C:$C,'[1]Deals (investment)'!$B:$B,$A1362,'[1]Deals (investment)'!$T:$T,AZ$1)</f>
        <v>#VALUE!</v>
      </c>
      <c r="BA1362" s="17" t="e">
        <f>SUMIFS('[1]Deals (investment)'!$C:$C,'[1]Deals (investment)'!$B:$B,$A1362,'[1]Deals (investment)'!$T:$T,BA$1)</f>
        <v>#VALUE!</v>
      </c>
      <c r="BB1362" s="17" t="e">
        <f>SUMIFS('[1]Deals (investment)'!$C:$C,'[1]Deals (investment)'!$B:$B,$A1362,'[1]Deals (investment)'!$T:$T,BB$1)</f>
        <v>#VALUE!</v>
      </c>
      <c r="BC1362" s="17" t="e">
        <f>SUMIFS('[1]Deals (Exits)'!$C:$C,'[1]Deals (Exits)'!$B:$B,$A1362)</f>
        <v>#VALUE!</v>
      </c>
      <c r="BD1362" s="17" t="e">
        <f>SUMIFS('[1]Deals (investment)'!$C:$C,'[1]Deals (investment)'!$B:$B,$A1362,'[1]Deals (investment)'!$V:$V,BD$1)</f>
        <v>#VALUE!</v>
      </c>
      <c r="BE1362" s="17" t="e">
        <f>SUMIFS('[1]Deals (investment)'!$C:$C,'[1]Deals (investment)'!$B:$B,$A1362,'[1]Deals (investment)'!$V:$V,BE$1)</f>
        <v>#VALUE!</v>
      </c>
      <c r="BF1362" s="17" t="e">
        <f>SUMIFS('[1]Deals (investment)'!$C:$C,'[1]Deals (investment)'!$B:$B,$A1362,'[1]Deals (investment)'!$V:$V,BF$1)</f>
        <v>#VALUE!</v>
      </c>
      <c r="BG1362" s="17" t="e">
        <f>SUMIFS('[1]Deals (investment)'!$C:$C,'[1]Deals (investment)'!$B:$B,$A1362,'[1]Deals (investment)'!$V:$V,BG$1)</f>
        <v>#VALUE!</v>
      </c>
      <c r="BH1362" s="17" t="e">
        <f>SUMIFS('[1]Deals (investment)'!$C:$C,'[1]Deals (investment)'!$B:$B,$A1362,'[1]Deals (investment)'!$V:$V,BH$1)</f>
        <v>#VALUE!</v>
      </c>
      <c r="BI1362" s="17" t="e">
        <f>SUMIFS('[1]Deals (investment)'!$C:$C,'[1]Deals (investment)'!$B:$B,$A1362,'[1]Deals (investment)'!$V:$V,BI$1)</f>
        <v>#VALUE!</v>
      </c>
      <c r="BJ1362" s="17" t="e">
        <f>SUMIFS('[1]Deals (investment)'!$C:$C,'[1]Deals (investment)'!$B:$B,$A1362,'[1]Deals (investment)'!$V:$V,BJ$1)</f>
        <v>#VALUE!</v>
      </c>
      <c r="BK1362" s="17" t="e">
        <f>SUMIFS('[1]Deals (investment)'!$C:$C,'[1]Deals (investment)'!$B:$B,$A1362,'[1]Deals (investment)'!$V:$V,BK$1)</f>
        <v>#VALUE!</v>
      </c>
      <c r="BL1362" s="17" t="e">
        <f>SUMIFS('[1]Deals (investment)'!$C:$C,'[1]Deals (investment)'!$B:$B,$A1362,'[1]Deals (investment)'!$V:$V,BL$1)</f>
        <v>#VALUE!</v>
      </c>
      <c r="BM1362" s="17" t="e">
        <f>SUMIFS('[1]Deals (investment)'!$C:$C,'[1]Deals (investment)'!$B:$B,$A1362,'[1]Deals (investment)'!$V:$V,BM$1)</f>
        <v>#VALUE!</v>
      </c>
      <c r="BN1362" s="15"/>
      <c r="BO1362" s="15"/>
      <c r="BP1362" s="22"/>
      <c r="BQ1362" s="15"/>
      <c r="BR1362" s="15"/>
      <c r="BS1362" s="15"/>
      <c r="BT1362" s="15"/>
      <c r="BU1362" s="15"/>
      <c r="BV1362" s="15"/>
      <c r="BW1362" s="15"/>
      <c r="BX1362" s="15"/>
      <c r="BY1362" s="15"/>
      <c r="BZ1362" s="15"/>
      <c r="CA1362" s="15"/>
      <c r="CB1362" s="15"/>
      <c r="CC1362" s="15"/>
      <c r="CD1362" s="15" t="str">
        <f t="shared" si="202"/>
        <v>Optismart Solutions</v>
      </c>
      <c r="CE1362" s="15"/>
      <c r="CF1362" s="15"/>
      <c r="CG1362" s="15"/>
      <c r="CH1362" s="15"/>
      <c r="CI1362" s="15"/>
      <c r="CJ1362" s="15"/>
    </row>
    <row r="1363" spans="1:117" ht="12.75">
      <c r="A1363" s="15" t="s">
        <v>9064</v>
      </c>
      <c r="B1363" s="15" t="s">
        <v>9065</v>
      </c>
      <c r="C1363" s="15"/>
      <c r="D1363" s="16">
        <v>2017</v>
      </c>
      <c r="E1363" s="15" t="s">
        <v>6556</v>
      </c>
      <c r="F1363" s="15"/>
      <c r="G1363" s="15"/>
      <c r="H1363" s="15"/>
      <c r="I1363" s="15"/>
      <c r="J1363" s="15"/>
      <c r="K1363" s="17" t="e">
        <f t="shared" si="178"/>
        <v>#VALUE!</v>
      </c>
      <c r="L1363" s="15"/>
      <c r="M1363" s="18" t="e">
        <f t="shared" si="166"/>
        <v>#VALUE!</v>
      </c>
      <c r="N1363" s="15"/>
      <c r="O1363" s="15"/>
      <c r="P1363" s="15"/>
      <c r="Q1363" s="15"/>
      <c r="R1363" s="15"/>
      <c r="S1363" s="19"/>
      <c r="T1363" s="15"/>
      <c r="U1363" s="17"/>
      <c r="V1363" s="15" t="s">
        <v>9066</v>
      </c>
      <c r="W1363" s="15"/>
      <c r="X1363" s="15" t="s">
        <v>79</v>
      </c>
      <c r="Y1363" s="15" t="s">
        <v>1669</v>
      </c>
      <c r="AB1363" s="20"/>
      <c r="AC1363" s="21" t="s">
        <v>1670</v>
      </c>
      <c r="AD1363" s="15"/>
      <c r="AE1363" s="15"/>
      <c r="AF1363" s="15"/>
      <c r="AG1363" s="22">
        <f t="shared" si="201"/>
        <v>0.29032258064516131</v>
      </c>
      <c r="AH1363" s="15" t="str">
        <f t="shared" si="200"/>
        <v/>
      </c>
      <c r="AI1363" s="22" t="e">
        <f>VLOOKUP(A1363,'[1]Deals (investment)'!$B$2:$Z$1497,1,FALSE)</f>
        <v>#N/A</v>
      </c>
      <c r="AJ1363" s="22" t="e">
        <f>VLOOKUP(A1363,'[1]Deals (investment)'!$B$2:$Z$870,15,FALSE)</f>
        <v>#N/A</v>
      </c>
      <c r="AK1363" s="17" t="e">
        <f>VLOOKUP(A1363,'[1]Deals (Exits)'!B:B,1,FALSE)</f>
        <v>#N/A</v>
      </c>
      <c r="AL1363" s="23" t="e">
        <f>VLOOKUP(G1363,[1]Lookups!$V$3:$Y$197,4,FALSE)</f>
        <v>#N/A</v>
      </c>
      <c r="AM1363" s="17" t="str">
        <f>VLOOKUP(X1363,[1]Lookups!$B$3:$C$200,2,FALSE)</f>
        <v>Other Technologies &amp; Information Technology</v>
      </c>
      <c r="AN1363" s="17" t="e">
        <f>VLOOKUP(R1363,[1]Lookups!$H$3:$I$69,2,FALSE)</f>
        <v>#N/A</v>
      </c>
      <c r="AO1363" s="17" t="e">
        <f>VLOOKUP(T1363,[1]Lookups!$H$3:$I$69,2,FALSE)</f>
        <v>#N/A</v>
      </c>
      <c r="AP1363" s="17" t="e">
        <f>VLOOKUP(AN1363,[1]Lookups!$N$3:$O$11,2,FALSE)</f>
        <v>#N/A</v>
      </c>
      <c r="AQ1363" s="18" t="e">
        <f>COUNTIFS('[1]Deals (investment)'!$B:$B,$A1363)</f>
        <v>#VALUE!</v>
      </c>
      <c r="AR1363" s="18" t="e">
        <f>COUNTIFS('[1]Deals (investment)'!$B:$B,$A1363,'[1]Deals (investment)'!$T:$T,$AW$1)+COUNTIFS('[1]Deals (investment)'!$B:$B,$A1363,'[1]Deals (investment)'!$T:$T,$AX$1)+COUNTIFS('[1]Deals (investment)'!$B:$B,$A1363,'[1]Deals (investment)'!$T:$T,$AY$1)</f>
        <v>#VALUE!</v>
      </c>
      <c r="AS1363" s="17" t="e">
        <f>SUMIFS('[1]Deals (investment)'!$C:$C,'[1]Deals (investment)'!$B:$B,$A1363)</f>
        <v>#VALUE!</v>
      </c>
      <c r="AT1363" s="17" t="e">
        <f t="shared" si="179"/>
        <v>#VALUE!</v>
      </c>
      <c r="AU1363" s="18" t="e">
        <f>COUNTIF('[1]Deals (Exits)'!$B:$B,A1363)</f>
        <v>#VALUE!</v>
      </c>
      <c r="AV1363" s="17" t="e">
        <f>SUMIFS('[1]Deals (investment)'!$C:$C,'[1]Deals (investment)'!$B:$B,$A1363,'[1]Deals (investment)'!$T:$T,AV$1)</f>
        <v>#VALUE!</v>
      </c>
      <c r="AW1363" s="17" t="e">
        <f>SUMIFS('[1]Deals (investment)'!$C:$C,'[1]Deals (investment)'!$B:$B,$A1363,'[1]Deals (investment)'!$T:$T,AW$1)</f>
        <v>#VALUE!</v>
      </c>
      <c r="AX1363" s="17" t="e">
        <f>SUMIFS('[1]Deals (investment)'!$C:$C,'[1]Deals (investment)'!$B:$B,$A1363,'[1]Deals (investment)'!$T:$T,AX$1)</f>
        <v>#VALUE!</v>
      </c>
      <c r="AY1363" s="17" t="e">
        <f>SUMIFS('[1]Deals (investment)'!$C:$C,'[1]Deals (investment)'!$B:$B,$A1363,'[1]Deals (investment)'!$T:$T,AY$1)</f>
        <v>#VALUE!</v>
      </c>
      <c r="AZ1363" s="17" t="e">
        <f>SUMIFS('[1]Deals (investment)'!$C:$C,'[1]Deals (investment)'!$B:$B,$A1363,'[1]Deals (investment)'!$T:$T,AZ$1)</f>
        <v>#VALUE!</v>
      </c>
      <c r="BA1363" s="17" t="e">
        <f>SUMIFS('[1]Deals (investment)'!$C:$C,'[1]Deals (investment)'!$B:$B,$A1363,'[1]Deals (investment)'!$T:$T,BA$1)</f>
        <v>#VALUE!</v>
      </c>
      <c r="BB1363" s="17" t="e">
        <f>SUMIFS('[1]Deals (investment)'!$C:$C,'[1]Deals (investment)'!$B:$B,$A1363,'[1]Deals (investment)'!$T:$T,BB$1)</f>
        <v>#VALUE!</v>
      </c>
      <c r="BC1363" s="17" t="e">
        <f>SUMIFS('[1]Deals (Exits)'!$C:$C,'[1]Deals (Exits)'!$B:$B,$A1363)</f>
        <v>#VALUE!</v>
      </c>
      <c r="BD1363" s="17" t="e">
        <f>SUMIFS('[1]Deals (investment)'!$C:$C,'[1]Deals (investment)'!$B:$B,$A1363,'[1]Deals (investment)'!$V:$V,BD$1)</f>
        <v>#VALUE!</v>
      </c>
      <c r="BE1363" s="17" t="e">
        <f>SUMIFS('[1]Deals (investment)'!$C:$C,'[1]Deals (investment)'!$B:$B,$A1363,'[1]Deals (investment)'!$V:$V,BE$1)</f>
        <v>#VALUE!</v>
      </c>
      <c r="BF1363" s="17" t="e">
        <f>SUMIFS('[1]Deals (investment)'!$C:$C,'[1]Deals (investment)'!$B:$B,$A1363,'[1]Deals (investment)'!$V:$V,BF$1)</f>
        <v>#VALUE!</v>
      </c>
      <c r="BG1363" s="17" t="e">
        <f>SUMIFS('[1]Deals (investment)'!$C:$C,'[1]Deals (investment)'!$B:$B,$A1363,'[1]Deals (investment)'!$V:$V,BG$1)</f>
        <v>#VALUE!</v>
      </c>
      <c r="BH1363" s="17" t="e">
        <f>SUMIFS('[1]Deals (investment)'!$C:$C,'[1]Deals (investment)'!$B:$B,$A1363,'[1]Deals (investment)'!$V:$V,BH$1)</f>
        <v>#VALUE!</v>
      </c>
      <c r="BI1363" s="17" t="e">
        <f>SUMIFS('[1]Deals (investment)'!$C:$C,'[1]Deals (investment)'!$B:$B,$A1363,'[1]Deals (investment)'!$V:$V,BI$1)</f>
        <v>#VALUE!</v>
      </c>
      <c r="BJ1363" s="17" t="e">
        <f>SUMIFS('[1]Deals (investment)'!$C:$C,'[1]Deals (investment)'!$B:$B,$A1363,'[1]Deals (investment)'!$V:$V,BJ$1)</f>
        <v>#VALUE!</v>
      </c>
      <c r="BK1363" s="17" t="e">
        <f>SUMIFS('[1]Deals (investment)'!$C:$C,'[1]Deals (investment)'!$B:$B,$A1363,'[1]Deals (investment)'!$V:$V,BK$1)</f>
        <v>#VALUE!</v>
      </c>
      <c r="BL1363" s="17" t="e">
        <f>SUMIFS('[1]Deals (investment)'!$C:$C,'[1]Deals (investment)'!$B:$B,$A1363,'[1]Deals (investment)'!$V:$V,BL$1)</f>
        <v>#VALUE!</v>
      </c>
      <c r="BM1363" s="17" t="e">
        <f>SUMIFS('[1]Deals (investment)'!$C:$C,'[1]Deals (investment)'!$B:$B,$A1363,'[1]Deals (investment)'!$V:$V,BM$1)</f>
        <v>#VALUE!</v>
      </c>
      <c r="BN1363" s="15"/>
      <c r="BO1363" s="15"/>
      <c r="BP1363" s="22"/>
      <c r="BQ1363" s="15"/>
      <c r="BR1363" s="15"/>
      <c r="BS1363" s="15"/>
      <c r="BT1363" s="15"/>
      <c r="BU1363" s="15"/>
      <c r="BV1363" s="15"/>
      <c r="BW1363" s="15"/>
      <c r="BX1363" s="15"/>
      <c r="BY1363" s="15"/>
      <c r="BZ1363" s="15"/>
      <c r="CA1363" s="15"/>
      <c r="CB1363" s="15"/>
      <c r="CC1363" s="15"/>
      <c r="CD1363" s="15" t="str">
        <f t="shared" si="202"/>
        <v>Orcas SolutionsOrcas Solutions is an online marketplace for high quality tutors and babysitters.</v>
      </c>
      <c r="CE1363" s="15"/>
      <c r="CF1363" s="15"/>
      <c r="CG1363" s="15"/>
      <c r="CH1363" s="15"/>
      <c r="CI1363" s="15"/>
      <c r="CJ1363" s="15"/>
    </row>
    <row r="1364" spans="1:117" ht="12.75">
      <c r="A1364" s="25" t="s">
        <v>9067</v>
      </c>
      <c r="B1364" s="15" t="s">
        <v>9068</v>
      </c>
      <c r="C1364" s="15" t="s">
        <v>46</v>
      </c>
      <c r="D1364" s="16"/>
      <c r="E1364" s="15" t="s">
        <v>2406</v>
      </c>
      <c r="F1364" s="15"/>
      <c r="G1364" s="15" t="s">
        <v>91</v>
      </c>
      <c r="H1364" s="15"/>
      <c r="I1364" s="15"/>
      <c r="J1364" s="15"/>
      <c r="K1364" s="17" t="e">
        <f t="shared" si="178"/>
        <v>#VALUE!</v>
      </c>
      <c r="L1364" s="15"/>
      <c r="M1364" s="18" t="e">
        <f t="shared" si="166"/>
        <v>#VALUE!</v>
      </c>
      <c r="N1364" s="15"/>
      <c r="O1364" s="15"/>
      <c r="P1364" s="15"/>
      <c r="Q1364" s="15"/>
      <c r="R1364" s="15"/>
      <c r="S1364" s="19"/>
      <c r="T1364" s="15"/>
      <c r="U1364" s="17"/>
      <c r="V1364" s="15" t="s">
        <v>9069</v>
      </c>
      <c r="W1364" s="15"/>
      <c r="X1364" s="15" t="s">
        <v>404</v>
      </c>
      <c r="Y1364" s="15" t="s">
        <v>4663</v>
      </c>
      <c r="AB1364" s="20"/>
      <c r="AC1364" s="21" t="s">
        <v>9070</v>
      </c>
      <c r="AD1364" s="21" t="s">
        <v>9071</v>
      </c>
      <c r="AE1364" s="21" t="s">
        <v>9072</v>
      </c>
      <c r="AF1364" s="21" t="s">
        <v>9073</v>
      </c>
      <c r="AG1364" s="22">
        <f t="shared" si="201"/>
        <v>0.41935483870967744</v>
      </c>
      <c r="AH1364" s="15" t="str">
        <f t="shared" si="200"/>
        <v/>
      </c>
      <c r="AI1364" s="22" t="e">
        <f>VLOOKUP(A1364,'[1]Deals (investment)'!$B$2:$Z$1497,1,FALSE)</f>
        <v>#N/A</v>
      </c>
      <c r="AJ1364" s="22" t="e">
        <f>VLOOKUP(A1364,'[1]Deals (investment)'!$B$2:$Z$870,15,FALSE)</f>
        <v>#N/A</v>
      </c>
      <c r="AK1364" s="17" t="str">
        <f>VLOOKUP(A1364,'[1]Deals (Exits)'!B:B,1,FALSE)</f>
        <v>PropSys</v>
      </c>
      <c r="AL1364" s="23">
        <f>VLOOKUP(G1364,[1]Lookups!$V$3:$Y$197,4,FALSE)</f>
        <v>0</v>
      </c>
      <c r="AM1364" s="17" t="str">
        <f>VLOOKUP(X1364,[1]Lookups!$B$3:$C$200,2,FALSE)</f>
        <v>Other Technologies &amp; Information Technology</v>
      </c>
      <c r="AN1364" s="17" t="e">
        <f>VLOOKUP(R1364,[1]Lookups!$H$3:$I$69,2,FALSE)</f>
        <v>#N/A</v>
      </c>
      <c r="AO1364" s="17" t="e">
        <f>VLOOKUP(T1364,[1]Lookups!$H$3:$I$69,2,FALSE)</f>
        <v>#N/A</v>
      </c>
      <c r="AP1364" s="17" t="e">
        <f>VLOOKUP(AN1364,[1]Lookups!$N$3:$O$11,2,FALSE)</f>
        <v>#N/A</v>
      </c>
      <c r="AQ1364" s="18" t="e">
        <f>COUNTIFS('[1]Deals (investment)'!$B:$B,$A1364)</f>
        <v>#VALUE!</v>
      </c>
      <c r="AR1364" s="18" t="e">
        <f>COUNTIFS('[1]Deals (investment)'!$B:$B,$A1364,'[1]Deals (investment)'!$T:$T,$AW$1)+COUNTIFS('[1]Deals (investment)'!$B:$B,$A1364,'[1]Deals (investment)'!$T:$T,$AX$1)+COUNTIFS('[1]Deals (investment)'!$B:$B,$A1364,'[1]Deals (investment)'!$T:$T,$AY$1)</f>
        <v>#VALUE!</v>
      </c>
      <c r="AS1364" s="17" t="e">
        <f>SUMIFS('[1]Deals (investment)'!$C:$C,'[1]Deals (investment)'!$B:$B,$A1364)</f>
        <v>#VALUE!</v>
      </c>
      <c r="AT1364" s="17" t="e">
        <f t="shared" si="179"/>
        <v>#VALUE!</v>
      </c>
      <c r="AU1364" s="18" t="e">
        <f>COUNTIF('[1]Deals (Exits)'!$B:$B,A1364)</f>
        <v>#VALUE!</v>
      </c>
      <c r="AV1364" s="17" t="e">
        <f>SUMIFS('[1]Deals (investment)'!$C:$C,'[1]Deals (investment)'!$B:$B,$A1364,'[1]Deals (investment)'!$T:$T,AV$1)</f>
        <v>#VALUE!</v>
      </c>
      <c r="AW1364" s="17" t="e">
        <f>SUMIFS('[1]Deals (investment)'!$C:$C,'[1]Deals (investment)'!$B:$B,$A1364,'[1]Deals (investment)'!$T:$T,AW$1)</f>
        <v>#VALUE!</v>
      </c>
      <c r="AX1364" s="17" t="e">
        <f>SUMIFS('[1]Deals (investment)'!$C:$C,'[1]Deals (investment)'!$B:$B,$A1364,'[1]Deals (investment)'!$T:$T,AX$1)</f>
        <v>#VALUE!</v>
      </c>
      <c r="AY1364" s="17" t="e">
        <f>SUMIFS('[1]Deals (investment)'!$C:$C,'[1]Deals (investment)'!$B:$B,$A1364,'[1]Deals (investment)'!$T:$T,AY$1)</f>
        <v>#VALUE!</v>
      </c>
      <c r="AZ1364" s="17" t="e">
        <f>SUMIFS('[1]Deals (investment)'!$C:$C,'[1]Deals (investment)'!$B:$B,$A1364,'[1]Deals (investment)'!$T:$T,AZ$1)</f>
        <v>#VALUE!</v>
      </c>
      <c r="BA1364" s="17" t="e">
        <f>SUMIFS('[1]Deals (investment)'!$C:$C,'[1]Deals (investment)'!$B:$B,$A1364,'[1]Deals (investment)'!$T:$T,BA$1)</f>
        <v>#VALUE!</v>
      </c>
      <c r="BB1364" s="17" t="e">
        <f>SUMIFS('[1]Deals (investment)'!$C:$C,'[1]Deals (investment)'!$B:$B,$A1364,'[1]Deals (investment)'!$T:$T,BB$1)</f>
        <v>#VALUE!</v>
      </c>
      <c r="BC1364" s="17" t="e">
        <f>SUMIFS('[1]Deals (Exits)'!$C:$C,'[1]Deals (Exits)'!$B:$B,$A1364)</f>
        <v>#VALUE!</v>
      </c>
      <c r="BD1364" s="17" t="e">
        <f>SUMIFS('[1]Deals (investment)'!$C:$C,'[1]Deals (investment)'!$B:$B,$A1364,'[1]Deals (investment)'!$V:$V,BD$1)</f>
        <v>#VALUE!</v>
      </c>
      <c r="BE1364" s="17" t="e">
        <f>SUMIFS('[1]Deals (investment)'!$C:$C,'[1]Deals (investment)'!$B:$B,$A1364,'[1]Deals (investment)'!$V:$V,BE$1)</f>
        <v>#VALUE!</v>
      </c>
      <c r="BF1364" s="17" t="e">
        <f>SUMIFS('[1]Deals (investment)'!$C:$C,'[1]Deals (investment)'!$B:$B,$A1364,'[1]Deals (investment)'!$V:$V,BF$1)</f>
        <v>#VALUE!</v>
      </c>
      <c r="BG1364" s="17" t="e">
        <f>SUMIFS('[1]Deals (investment)'!$C:$C,'[1]Deals (investment)'!$B:$B,$A1364,'[1]Deals (investment)'!$V:$V,BG$1)</f>
        <v>#VALUE!</v>
      </c>
      <c r="BH1364" s="17" t="e">
        <f>SUMIFS('[1]Deals (investment)'!$C:$C,'[1]Deals (investment)'!$B:$B,$A1364,'[1]Deals (investment)'!$V:$V,BH$1)</f>
        <v>#VALUE!</v>
      </c>
      <c r="BI1364" s="17" t="e">
        <f>SUMIFS('[1]Deals (investment)'!$C:$C,'[1]Deals (investment)'!$B:$B,$A1364,'[1]Deals (investment)'!$V:$V,BI$1)</f>
        <v>#VALUE!</v>
      </c>
      <c r="BJ1364" s="17" t="e">
        <f>SUMIFS('[1]Deals (investment)'!$C:$C,'[1]Deals (investment)'!$B:$B,$A1364,'[1]Deals (investment)'!$V:$V,BJ$1)</f>
        <v>#VALUE!</v>
      </c>
      <c r="BK1364" s="17" t="e">
        <f>SUMIFS('[1]Deals (investment)'!$C:$C,'[1]Deals (investment)'!$B:$B,$A1364,'[1]Deals (investment)'!$V:$V,BK$1)</f>
        <v>#VALUE!</v>
      </c>
      <c r="BL1364" s="17" t="e">
        <f>SUMIFS('[1]Deals (investment)'!$C:$C,'[1]Deals (investment)'!$B:$B,$A1364,'[1]Deals (investment)'!$V:$V,BL$1)</f>
        <v>#VALUE!</v>
      </c>
      <c r="BM1364" s="17" t="e">
        <f>SUMIFS('[1]Deals (investment)'!$C:$C,'[1]Deals (investment)'!$B:$B,$A1364,'[1]Deals (investment)'!$V:$V,BM$1)</f>
        <v>#VALUE!</v>
      </c>
      <c r="BN1364" s="15"/>
      <c r="BO1364" s="15"/>
      <c r="BP1364" s="22"/>
      <c r="BQ1364" s="15"/>
      <c r="BR1364" s="15"/>
      <c r="BS1364" s="15"/>
      <c r="BT1364" s="15"/>
      <c r="BU1364" s="15"/>
      <c r="BV1364" s="15"/>
      <c r="BW1364" s="15"/>
      <c r="BX1364" s="15"/>
      <c r="BY1364" s="15"/>
      <c r="BZ1364" s="15"/>
      <c r="CA1364" s="15"/>
      <c r="CB1364" s="15"/>
      <c r="CC1364" s="15"/>
      <c r="CD1364" s="15" t="str">
        <f t="shared" si="202"/>
        <v>PropSysPropSys offers property management solutions for the real estate industry on hosted and on-premises platformsAcquired</v>
      </c>
      <c r="CE1364" s="15"/>
      <c r="CF1364" s="15"/>
      <c r="CG1364" s="15"/>
      <c r="CH1364" s="15"/>
      <c r="CI1364" s="15"/>
      <c r="CJ1364" s="15"/>
    </row>
    <row r="1365" spans="1:117" ht="12.75">
      <c r="A1365" s="15" t="s">
        <v>9074</v>
      </c>
      <c r="B1365" s="15" t="s">
        <v>9075</v>
      </c>
      <c r="C1365" s="15" t="s">
        <v>58</v>
      </c>
      <c r="D1365" s="16">
        <v>2019</v>
      </c>
      <c r="E1365" s="26" t="s">
        <v>59</v>
      </c>
      <c r="F1365" s="26" t="s">
        <v>110</v>
      </c>
      <c r="G1365" s="26" t="s">
        <v>61</v>
      </c>
      <c r="H1365" s="26"/>
      <c r="I1365" s="15" t="s">
        <v>200</v>
      </c>
      <c r="J1365" s="26"/>
      <c r="K1365" s="17" t="e">
        <f t="shared" si="178"/>
        <v>#VALUE!</v>
      </c>
      <c r="L1365" s="15"/>
      <c r="M1365" s="18" t="e">
        <f t="shared" si="166"/>
        <v>#VALUE!</v>
      </c>
      <c r="N1365" s="15"/>
      <c r="O1365" s="15"/>
      <c r="P1365" s="15"/>
      <c r="Q1365" s="15"/>
      <c r="R1365" s="15"/>
      <c r="S1365" s="19"/>
      <c r="T1365" s="15"/>
      <c r="U1365" s="17"/>
      <c r="V1365" s="15"/>
      <c r="W1365" s="15"/>
      <c r="X1365" s="15" t="s">
        <v>134</v>
      </c>
      <c r="Y1365" s="15" t="s">
        <v>8531</v>
      </c>
      <c r="AB1365" s="20" t="s">
        <v>286</v>
      </c>
      <c r="AC1365" s="27" t="s">
        <v>9076</v>
      </c>
      <c r="AD1365" s="27" t="s">
        <v>9077</v>
      </c>
      <c r="AE1365" s="15"/>
      <c r="AF1365" s="27" t="s">
        <v>9078</v>
      </c>
      <c r="AG1365" s="22">
        <f>COUNTA(B1364:AF1364)/(COUNTA(B1364:AF1364)+COUNTBLANK(B1364:AF1364))</f>
        <v>0.41935483870967744</v>
      </c>
      <c r="AH1365" s="15" t="str">
        <f t="shared" si="200"/>
        <v/>
      </c>
      <c r="AI1365" s="22" t="e">
        <f>VLOOKUP(A1365,'[1]Deals (investment)'!$B$2:$Z$1497,1,FALSE)</f>
        <v>#N/A</v>
      </c>
      <c r="AJ1365" s="22" t="e">
        <f>VLOOKUP(A1365,'[1]Deals (investment)'!$B$2:$Z$870,15,FALSE)</f>
        <v>#N/A</v>
      </c>
      <c r="AK1365" s="17" t="e">
        <f>VLOOKUP(A1365,'[1]Deals (Exits)'!B:B,1,FALSE)</f>
        <v>#N/A</v>
      </c>
      <c r="AL1365" s="23">
        <f>VLOOKUP(G1365,[1]Lookups!$V$3:$Y$197,4,FALSE)</f>
        <v>0</v>
      </c>
      <c r="AM1365" s="17" t="str">
        <f>VLOOKUP(X1365,[1]Lookups!$B$3:$C$200,2,FALSE)</f>
        <v>Transport &amp; Logistics</v>
      </c>
      <c r="AN1365" s="17" t="e">
        <f>VLOOKUP(R1365,[1]Lookups!$H$3:$I$69,2,FALSE)</f>
        <v>#N/A</v>
      </c>
      <c r="AO1365" s="17" t="e">
        <f>VLOOKUP(T1365,[1]Lookups!$H$3:$I$69,2,FALSE)</f>
        <v>#N/A</v>
      </c>
      <c r="AP1365" s="17" t="e">
        <f>VLOOKUP(AN1365,[1]Lookups!$N$3:$O$11,2,FALSE)</f>
        <v>#N/A</v>
      </c>
      <c r="AQ1365" s="18" t="e">
        <f>COUNTIFS('[1]Deals (investment)'!$B:$B,$A1365)</f>
        <v>#VALUE!</v>
      </c>
      <c r="AR1365" s="18" t="e">
        <f>COUNTIFS('[1]Deals (investment)'!$B:$B,$A1365,'[1]Deals (investment)'!$T:$T,$AW$1)+COUNTIFS('[1]Deals (investment)'!$B:$B,$A1365,'[1]Deals (investment)'!$T:$T,$AX$1)+COUNTIFS('[1]Deals (investment)'!$B:$B,$A1365,'[1]Deals (investment)'!$T:$T,$AY$1)</f>
        <v>#VALUE!</v>
      </c>
      <c r="AS1365" s="17" t="e">
        <f>SUMIFS('[1]Deals (investment)'!$C:$C,'[1]Deals (investment)'!$B:$B,$A1365)</f>
        <v>#VALUE!</v>
      </c>
      <c r="AT1365" s="17" t="e">
        <f t="shared" si="179"/>
        <v>#VALUE!</v>
      </c>
      <c r="AU1365" s="18" t="e">
        <f>COUNTIF('[1]Deals (Exits)'!$B:$B,A1365)</f>
        <v>#VALUE!</v>
      </c>
      <c r="AV1365" s="17" t="e">
        <f>SUMIFS('[1]Deals (investment)'!$C:$C,'[1]Deals (investment)'!$B:$B,$A1365,'[1]Deals (investment)'!$T:$T,AV$1)</f>
        <v>#VALUE!</v>
      </c>
      <c r="AW1365" s="17" t="e">
        <f>SUMIFS('[1]Deals (investment)'!$C:$C,'[1]Deals (investment)'!$B:$B,$A1365,'[1]Deals (investment)'!$T:$T,AW$1)</f>
        <v>#VALUE!</v>
      </c>
      <c r="AX1365" s="17" t="e">
        <f>SUMIFS('[1]Deals (investment)'!$C:$C,'[1]Deals (investment)'!$B:$B,$A1365,'[1]Deals (investment)'!$T:$T,AX$1)</f>
        <v>#VALUE!</v>
      </c>
      <c r="AY1365" s="17" t="e">
        <f>SUMIFS('[1]Deals (investment)'!$C:$C,'[1]Deals (investment)'!$B:$B,$A1365,'[1]Deals (investment)'!$T:$T,AY$1)</f>
        <v>#VALUE!</v>
      </c>
      <c r="AZ1365" s="17" t="e">
        <f>SUMIFS('[1]Deals (investment)'!$C:$C,'[1]Deals (investment)'!$B:$B,$A1365,'[1]Deals (investment)'!$T:$T,AZ$1)</f>
        <v>#VALUE!</v>
      </c>
      <c r="BA1365" s="17" t="e">
        <f>SUMIFS('[1]Deals (investment)'!$C:$C,'[1]Deals (investment)'!$B:$B,$A1365,'[1]Deals (investment)'!$T:$T,BA$1)</f>
        <v>#VALUE!</v>
      </c>
      <c r="BB1365" s="17" t="e">
        <f>SUMIFS('[1]Deals (investment)'!$C:$C,'[1]Deals (investment)'!$B:$B,$A1365,'[1]Deals (investment)'!$T:$T,BB$1)</f>
        <v>#VALUE!</v>
      </c>
      <c r="BC1365" s="17" t="e">
        <f>SUMIFS('[1]Deals (Exits)'!$C:$C,'[1]Deals (Exits)'!$B:$B,$A1365)</f>
        <v>#VALUE!</v>
      </c>
      <c r="BD1365" s="17" t="e">
        <f>SUMIFS('[1]Deals (investment)'!$C:$C,'[1]Deals (investment)'!$B:$B,$A1365,'[1]Deals (investment)'!$V:$V,BD$1)</f>
        <v>#VALUE!</v>
      </c>
      <c r="BE1365" s="17" t="e">
        <f>SUMIFS('[1]Deals (investment)'!$C:$C,'[1]Deals (investment)'!$B:$B,$A1365,'[1]Deals (investment)'!$V:$V,BE$1)</f>
        <v>#VALUE!</v>
      </c>
      <c r="BF1365" s="17" t="e">
        <f>SUMIFS('[1]Deals (investment)'!$C:$C,'[1]Deals (investment)'!$B:$B,$A1365,'[1]Deals (investment)'!$V:$V,BF$1)</f>
        <v>#VALUE!</v>
      </c>
      <c r="BG1365" s="17" t="e">
        <f>SUMIFS('[1]Deals (investment)'!$C:$C,'[1]Deals (investment)'!$B:$B,$A1365,'[1]Deals (investment)'!$V:$V,BG$1)</f>
        <v>#VALUE!</v>
      </c>
      <c r="BH1365" s="17" t="e">
        <f>SUMIFS('[1]Deals (investment)'!$C:$C,'[1]Deals (investment)'!$B:$B,$A1365,'[1]Deals (investment)'!$V:$V,BH$1)</f>
        <v>#VALUE!</v>
      </c>
      <c r="BI1365" s="17" t="e">
        <f>SUMIFS('[1]Deals (investment)'!$C:$C,'[1]Deals (investment)'!$B:$B,$A1365,'[1]Deals (investment)'!$V:$V,BI$1)</f>
        <v>#VALUE!</v>
      </c>
      <c r="BJ1365" s="17" t="e">
        <f>SUMIFS('[1]Deals (investment)'!$C:$C,'[1]Deals (investment)'!$B:$B,$A1365,'[1]Deals (investment)'!$V:$V,BJ$1)</f>
        <v>#VALUE!</v>
      </c>
      <c r="BK1365" s="17" t="e">
        <f>SUMIFS('[1]Deals (investment)'!$C:$C,'[1]Deals (investment)'!$B:$B,$A1365,'[1]Deals (investment)'!$V:$V,BK$1)</f>
        <v>#VALUE!</v>
      </c>
      <c r="BL1365" s="17" t="e">
        <f>SUMIFS('[1]Deals (investment)'!$C:$C,'[1]Deals (investment)'!$B:$B,$A1365,'[1]Deals (investment)'!$V:$V,BL$1)</f>
        <v>#VALUE!</v>
      </c>
      <c r="BM1365" s="17" t="e">
        <f>SUMIFS('[1]Deals (investment)'!$C:$C,'[1]Deals (investment)'!$B:$B,$A1365,'[1]Deals (investment)'!$V:$V,BM$1)</f>
        <v>#VALUE!</v>
      </c>
      <c r="BN1365" s="15"/>
      <c r="BO1365" s="15"/>
      <c r="BP1365" s="22"/>
      <c r="BQ1365" s="15"/>
      <c r="BR1365" s="15"/>
      <c r="BS1365" s="15"/>
      <c r="BT1365" s="15"/>
      <c r="BU1365" s="15"/>
      <c r="BV1365" s="15"/>
      <c r="BW1365" s="15"/>
      <c r="BX1365" s="15"/>
      <c r="BY1365" s="15"/>
      <c r="BZ1365" s="15"/>
      <c r="CA1365" s="15"/>
      <c r="CB1365" s="15"/>
      <c r="CC1365" s="15"/>
      <c r="CD1365" s="15" t="str">
        <f t="shared" si="202"/>
        <v>ORideORide is budding motorcycle-hailing service accesed on the OPay PlatformActive</v>
      </c>
      <c r="CE1365" s="15"/>
      <c r="CF1365" s="15"/>
      <c r="CG1365" s="15"/>
      <c r="CH1365" s="15"/>
      <c r="CI1365" s="15"/>
      <c r="CJ1365" s="15"/>
    </row>
    <row r="1366" spans="1:117" ht="12.75">
      <c r="A1366" s="15" t="s">
        <v>9079</v>
      </c>
      <c r="B1366" s="15" t="s">
        <v>9080</v>
      </c>
      <c r="C1366" s="15"/>
      <c r="D1366" s="16"/>
      <c r="E1366" s="15"/>
      <c r="F1366" s="15"/>
      <c r="G1366" s="15"/>
      <c r="H1366" s="15"/>
      <c r="I1366" s="15"/>
      <c r="J1366" s="15"/>
      <c r="K1366" s="17" t="e">
        <f t="shared" si="178"/>
        <v>#VALUE!</v>
      </c>
      <c r="L1366" s="15"/>
      <c r="M1366" s="18" t="e">
        <f t="shared" si="166"/>
        <v>#VALUE!</v>
      </c>
      <c r="N1366" s="15"/>
      <c r="O1366" s="15"/>
      <c r="P1366" s="15"/>
      <c r="Q1366" s="24" t="e">
        <f ca="1">_xludf.MAXIFS('[1]Deals (investment)'!A:A,'[1]Deals (investment)'!B:B,A1366)</f>
        <v>#NAME?</v>
      </c>
      <c r="R1366" s="15"/>
      <c r="S1366" s="19"/>
      <c r="T1366" s="15"/>
      <c r="U1366" s="17"/>
      <c r="V1366" s="15"/>
      <c r="W1366" s="15"/>
      <c r="X1366" s="15"/>
      <c r="Y1366" s="15"/>
      <c r="AB1366" s="20"/>
      <c r="AC1366" s="15"/>
      <c r="AD1366" s="15"/>
      <c r="AE1366" s="15"/>
      <c r="AF1366" s="15"/>
      <c r="AG1366" s="22">
        <f t="shared" ref="AG1366:AG1387" ca="1" si="203">COUNTA(B1366:AF1366)/(COUNTA(B1366:AF1366)+COUNTBLANK(B1366:AF1366))</f>
        <v>0.12903225806451613</v>
      </c>
      <c r="AH1366" s="15" t="e">
        <f t="shared" si="200"/>
        <v>#VALUE!</v>
      </c>
      <c r="AI1366" s="22" t="e">
        <f>VLOOKUP(A1366,'[1]Deals (investment)'!$B$2:$Z$1497,1,FALSE)</f>
        <v>#N/A</v>
      </c>
      <c r="AJ1366" s="22" t="e">
        <f>VLOOKUP(A1366,'[1]Deals (investment)'!$B$2:$Z$870,15,FALSE)</f>
        <v>#N/A</v>
      </c>
      <c r="AK1366" s="17" t="e">
        <f>VLOOKUP(A1366,'[1]Deals (Exits)'!B:B,1,FALSE)</f>
        <v>#N/A</v>
      </c>
      <c r="AL1366" s="23" t="e">
        <f>VLOOKUP(G1366,[1]Lookups!$V$3:$Y$197,4,FALSE)</f>
        <v>#N/A</v>
      </c>
      <c r="AM1366" s="17" t="e">
        <f>VLOOKUP(X1366,[1]Lookups!$B$3:$C$200,2,FALSE)</f>
        <v>#N/A</v>
      </c>
      <c r="AN1366" s="17" t="e">
        <f>VLOOKUP(R1366,[1]Lookups!$H$3:$I$69,2,FALSE)</f>
        <v>#N/A</v>
      </c>
      <c r="AO1366" s="17" t="e">
        <f>VLOOKUP(T1366,[1]Lookups!$H$3:$I$69,2,FALSE)</f>
        <v>#N/A</v>
      </c>
      <c r="AP1366" s="17" t="e">
        <f>VLOOKUP(AN1366,[1]Lookups!$N$3:$O$11,2,FALSE)</f>
        <v>#N/A</v>
      </c>
      <c r="AQ1366" s="18" t="e">
        <f>COUNTIFS('[1]Deals (investment)'!$B:$B,$A1366)</f>
        <v>#VALUE!</v>
      </c>
      <c r="AR1366" s="18" t="e">
        <f>COUNTIFS('[1]Deals (investment)'!$B:$B,$A1366,'[1]Deals (investment)'!$T:$T,$AW$1)+COUNTIFS('[1]Deals (investment)'!$B:$B,$A1366,'[1]Deals (investment)'!$T:$T,$AX$1)+COUNTIFS('[1]Deals (investment)'!$B:$B,$A1366,'[1]Deals (investment)'!$T:$T,$AY$1)</f>
        <v>#VALUE!</v>
      </c>
      <c r="AS1366" s="17" t="e">
        <f>SUMIFS('[1]Deals (investment)'!$C:$C,'[1]Deals (investment)'!$B:$B,$A1366)</f>
        <v>#VALUE!</v>
      </c>
      <c r="AT1366" s="17" t="e">
        <f t="shared" si="179"/>
        <v>#VALUE!</v>
      </c>
      <c r="AU1366" s="18" t="e">
        <f>COUNTIF('[1]Deals (Exits)'!$B:$B,A1366)</f>
        <v>#VALUE!</v>
      </c>
      <c r="AV1366" s="17" t="e">
        <f>SUMIFS('[1]Deals (investment)'!$C:$C,'[1]Deals (investment)'!$B:$B,$A1366,'[1]Deals (investment)'!$T:$T,AV$1)</f>
        <v>#VALUE!</v>
      </c>
      <c r="AW1366" s="17" t="e">
        <f>SUMIFS('[1]Deals (investment)'!$C:$C,'[1]Deals (investment)'!$B:$B,$A1366,'[1]Deals (investment)'!$T:$T,AW$1)</f>
        <v>#VALUE!</v>
      </c>
      <c r="AX1366" s="17" t="e">
        <f>SUMIFS('[1]Deals (investment)'!$C:$C,'[1]Deals (investment)'!$B:$B,$A1366,'[1]Deals (investment)'!$T:$T,AX$1)</f>
        <v>#VALUE!</v>
      </c>
      <c r="AY1366" s="17" t="e">
        <f>SUMIFS('[1]Deals (investment)'!$C:$C,'[1]Deals (investment)'!$B:$B,$A1366,'[1]Deals (investment)'!$T:$T,AY$1)</f>
        <v>#VALUE!</v>
      </c>
      <c r="AZ1366" s="17" t="e">
        <f>SUMIFS('[1]Deals (investment)'!$C:$C,'[1]Deals (investment)'!$B:$B,$A1366,'[1]Deals (investment)'!$T:$T,AZ$1)</f>
        <v>#VALUE!</v>
      </c>
      <c r="BA1366" s="17" t="e">
        <f>SUMIFS('[1]Deals (investment)'!$C:$C,'[1]Deals (investment)'!$B:$B,$A1366,'[1]Deals (investment)'!$T:$T,BA$1)</f>
        <v>#VALUE!</v>
      </c>
      <c r="BB1366" s="17" t="e">
        <f>SUMIFS('[1]Deals (investment)'!$C:$C,'[1]Deals (investment)'!$B:$B,$A1366,'[1]Deals (investment)'!$T:$T,BB$1)</f>
        <v>#VALUE!</v>
      </c>
      <c r="BC1366" s="17" t="e">
        <f>SUMIFS('[1]Deals (Exits)'!$C:$C,'[1]Deals (Exits)'!$B:$B,$A1366)</f>
        <v>#VALUE!</v>
      </c>
      <c r="BD1366" s="17" t="e">
        <f>SUMIFS('[1]Deals (investment)'!$C:$C,'[1]Deals (investment)'!$B:$B,$A1366,'[1]Deals (investment)'!$V:$V,BD$1)</f>
        <v>#VALUE!</v>
      </c>
      <c r="BE1366" s="17" t="e">
        <f>SUMIFS('[1]Deals (investment)'!$C:$C,'[1]Deals (investment)'!$B:$B,$A1366,'[1]Deals (investment)'!$V:$V,BE$1)</f>
        <v>#VALUE!</v>
      </c>
      <c r="BF1366" s="17" t="e">
        <f>SUMIFS('[1]Deals (investment)'!$C:$C,'[1]Deals (investment)'!$B:$B,$A1366,'[1]Deals (investment)'!$V:$V,BF$1)</f>
        <v>#VALUE!</v>
      </c>
      <c r="BG1366" s="17" t="e">
        <f>SUMIFS('[1]Deals (investment)'!$C:$C,'[1]Deals (investment)'!$B:$B,$A1366,'[1]Deals (investment)'!$V:$V,BG$1)</f>
        <v>#VALUE!</v>
      </c>
      <c r="BH1366" s="17" t="e">
        <f>SUMIFS('[1]Deals (investment)'!$C:$C,'[1]Deals (investment)'!$B:$B,$A1366,'[1]Deals (investment)'!$V:$V,BH$1)</f>
        <v>#VALUE!</v>
      </c>
      <c r="BI1366" s="17" t="e">
        <f>SUMIFS('[1]Deals (investment)'!$C:$C,'[1]Deals (investment)'!$B:$B,$A1366,'[1]Deals (investment)'!$V:$V,BI$1)</f>
        <v>#VALUE!</v>
      </c>
      <c r="BJ1366" s="17" t="e">
        <f>SUMIFS('[1]Deals (investment)'!$C:$C,'[1]Deals (investment)'!$B:$B,$A1366,'[1]Deals (investment)'!$V:$V,BJ$1)</f>
        <v>#VALUE!</v>
      </c>
      <c r="BK1366" s="17" t="e">
        <f>SUMIFS('[1]Deals (investment)'!$C:$C,'[1]Deals (investment)'!$B:$B,$A1366,'[1]Deals (investment)'!$V:$V,BK$1)</f>
        <v>#VALUE!</v>
      </c>
      <c r="BL1366" s="17" t="e">
        <f>SUMIFS('[1]Deals (investment)'!$C:$C,'[1]Deals (investment)'!$B:$B,$A1366,'[1]Deals (investment)'!$V:$V,BL$1)</f>
        <v>#VALUE!</v>
      </c>
      <c r="BM1366" s="17" t="e">
        <f>SUMIFS('[1]Deals (investment)'!$C:$C,'[1]Deals (investment)'!$B:$B,$A1366,'[1]Deals (investment)'!$V:$V,BM$1)</f>
        <v>#VALUE!</v>
      </c>
      <c r="BN1366" s="15"/>
      <c r="BO1366" s="15"/>
      <c r="BP1366" s="22"/>
      <c r="BQ1366" s="15"/>
      <c r="BR1366" s="15"/>
      <c r="BS1366" s="15"/>
      <c r="BT1366" s="15"/>
      <c r="BU1366" s="15"/>
      <c r="BV1366" s="15"/>
      <c r="BW1366" s="15"/>
      <c r="BX1366" s="15"/>
      <c r="BY1366" s="15"/>
      <c r="BZ1366" s="15"/>
      <c r="CA1366" s="15"/>
      <c r="CB1366" s="15"/>
      <c r="CC1366" s="15"/>
      <c r="CD1366" s="15" t="str">
        <f t="shared" si="202"/>
        <v>Oriems CloudOriems Cloud is an Internet based platform providing a Software as a Service solution for thousands of businesses that require easy, affordable and quality systems accessible from anywhere to manage their operations and store their data securely</v>
      </c>
      <c r="CE1366" s="15"/>
      <c r="CF1366" s="15"/>
      <c r="CG1366" s="15"/>
      <c r="CH1366" s="15"/>
      <c r="CI1366" s="15"/>
      <c r="CJ1366" s="15"/>
    </row>
    <row r="1367" spans="1:117" ht="12.75">
      <c r="A1367" s="15" t="s">
        <v>9081</v>
      </c>
      <c r="B1367" s="15" t="s">
        <v>9082</v>
      </c>
      <c r="C1367" s="15" t="s">
        <v>58</v>
      </c>
      <c r="D1367" s="16">
        <v>2017</v>
      </c>
      <c r="E1367" s="15" t="s">
        <v>6020</v>
      </c>
      <c r="F1367" s="15"/>
      <c r="G1367" s="15"/>
      <c r="H1367" s="15"/>
      <c r="I1367" s="15"/>
      <c r="J1367" s="15"/>
      <c r="K1367" s="17" t="e">
        <f t="shared" si="178"/>
        <v>#VALUE!</v>
      </c>
      <c r="L1367" s="15"/>
      <c r="M1367" s="18" t="e">
        <f t="shared" si="166"/>
        <v>#VALUE!</v>
      </c>
      <c r="N1367" s="15"/>
      <c r="O1367" s="15"/>
      <c r="P1367" s="15"/>
      <c r="Q1367" s="15"/>
      <c r="R1367" s="15"/>
      <c r="S1367" s="19"/>
      <c r="T1367" s="15"/>
      <c r="U1367" s="17"/>
      <c r="V1367" s="15" t="s">
        <v>9083</v>
      </c>
      <c r="W1367" s="15"/>
      <c r="X1367" s="15" t="s">
        <v>64</v>
      </c>
      <c r="Y1367" s="15" t="s">
        <v>9084</v>
      </c>
      <c r="AB1367" s="20"/>
      <c r="AC1367" s="21" t="s">
        <v>9085</v>
      </c>
      <c r="AD1367" s="21" t="s">
        <v>9086</v>
      </c>
      <c r="AE1367" s="15"/>
      <c r="AF1367" s="15"/>
      <c r="AG1367" s="22">
        <f t="shared" si="203"/>
        <v>0.35483870967741937</v>
      </c>
      <c r="AH1367" s="15" t="str">
        <f t="shared" si="200"/>
        <v/>
      </c>
      <c r="AI1367" s="22" t="e">
        <f>VLOOKUP(A1367,'[1]Deals (investment)'!$B$2:$Z$1497,1,FALSE)</f>
        <v>#N/A</v>
      </c>
      <c r="AJ1367" s="22" t="e">
        <f>VLOOKUP(A1367,'[1]Deals (investment)'!$B$2:$Z$870,15,FALSE)</f>
        <v>#N/A</v>
      </c>
      <c r="AK1367" s="17" t="e">
        <f>VLOOKUP(A1367,'[1]Deals (Exits)'!B:B,1,FALSE)</f>
        <v>#N/A</v>
      </c>
      <c r="AL1367" s="23" t="e">
        <f>VLOOKUP(G1367,[1]Lookups!$V$3:$Y$197,4,FALSE)</f>
        <v>#N/A</v>
      </c>
      <c r="AM1367" s="17" t="str">
        <f>VLOOKUP(X1367,[1]Lookups!$B$3:$C$200,2,FALSE)</f>
        <v>E-commerce &amp; Retail</v>
      </c>
      <c r="AN1367" s="17" t="e">
        <f>VLOOKUP(R1367,[1]Lookups!$H$3:$I$69,2,FALSE)</f>
        <v>#N/A</v>
      </c>
      <c r="AO1367" s="17" t="e">
        <f>VLOOKUP(T1367,[1]Lookups!$H$3:$I$69,2,FALSE)</f>
        <v>#N/A</v>
      </c>
      <c r="AP1367" s="17" t="e">
        <f>VLOOKUP(AN1367,[1]Lookups!$N$3:$O$11,2,FALSE)</f>
        <v>#N/A</v>
      </c>
      <c r="AQ1367" s="18" t="e">
        <f>COUNTIFS('[1]Deals (investment)'!$B:$B,$A1367)</f>
        <v>#VALUE!</v>
      </c>
      <c r="AR1367" s="18" t="e">
        <f>COUNTIFS('[1]Deals (investment)'!$B:$B,$A1367,'[1]Deals (investment)'!$T:$T,$AW$1)+COUNTIFS('[1]Deals (investment)'!$B:$B,$A1367,'[1]Deals (investment)'!$T:$T,$AX$1)+COUNTIFS('[1]Deals (investment)'!$B:$B,$A1367,'[1]Deals (investment)'!$T:$T,$AY$1)</f>
        <v>#VALUE!</v>
      </c>
      <c r="AS1367" s="17" t="e">
        <f>SUMIFS('[1]Deals (investment)'!$C:$C,'[1]Deals (investment)'!$B:$B,$A1367)</f>
        <v>#VALUE!</v>
      </c>
      <c r="AT1367" s="17" t="e">
        <f t="shared" si="179"/>
        <v>#VALUE!</v>
      </c>
      <c r="AU1367" s="18" t="e">
        <f>COUNTIF('[1]Deals (Exits)'!$B:$B,A1367)</f>
        <v>#VALUE!</v>
      </c>
      <c r="AV1367" s="17" t="e">
        <f>SUMIFS('[1]Deals (investment)'!$C:$C,'[1]Deals (investment)'!$B:$B,$A1367,'[1]Deals (investment)'!$T:$T,AV$1)</f>
        <v>#VALUE!</v>
      </c>
      <c r="AW1367" s="17" t="e">
        <f>SUMIFS('[1]Deals (investment)'!$C:$C,'[1]Deals (investment)'!$B:$B,$A1367,'[1]Deals (investment)'!$T:$T,AW$1)</f>
        <v>#VALUE!</v>
      </c>
      <c r="AX1367" s="17" t="e">
        <f>SUMIFS('[1]Deals (investment)'!$C:$C,'[1]Deals (investment)'!$B:$B,$A1367,'[1]Deals (investment)'!$T:$T,AX$1)</f>
        <v>#VALUE!</v>
      </c>
      <c r="AY1367" s="17" t="e">
        <f>SUMIFS('[1]Deals (investment)'!$C:$C,'[1]Deals (investment)'!$B:$B,$A1367,'[1]Deals (investment)'!$T:$T,AY$1)</f>
        <v>#VALUE!</v>
      </c>
      <c r="AZ1367" s="17" t="e">
        <f>SUMIFS('[1]Deals (investment)'!$C:$C,'[1]Deals (investment)'!$B:$B,$A1367,'[1]Deals (investment)'!$T:$T,AZ$1)</f>
        <v>#VALUE!</v>
      </c>
      <c r="BA1367" s="17" t="e">
        <f>SUMIFS('[1]Deals (investment)'!$C:$C,'[1]Deals (investment)'!$B:$B,$A1367,'[1]Deals (investment)'!$T:$T,BA$1)</f>
        <v>#VALUE!</v>
      </c>
      <c r="BB1367" s="17" t="e">
        <f>SUMIFS('[1]Deals (investment)'!$C:$C,'[1]Deals (investment)'!$B:$B,$A1367,'[1]Deals (investment)'!$T:$T,BB$1)</f>
        <v>#VALUE!</v>
      </c>
      <c r="BC1367" s="17" t="e">
        <f>SUMIFS('[1]Deals (Exits)'!$C:$C,'[1]Deals (Exits)'!$B:$B,$A1367)</f>
        <v>#VALUE!</v>
      </c>
      <c r="BD1367" s="17" t="e">
        <f>SUMIFS('[1]Deals (investment)'!$C:$C,'[1]Deals (investment)'!$B:$B,$A1367,'[1]Deals (investment)'!$V:$V,BD$1)</f>
        <v>#VALUE!</v>
      </c>
      <c r="BE1367" s="17" t="e">
        <f>SUMIFS('[1]Deals (investment)'!$C:$C,'[1]Deals (investment)'!$B:$B,$A1367,'[1]Deals (investment)'!$V:$V,BE$1)</f>
        <v>#VALUE!</v>
      </c>
      <c r="BF1367" s="17" t="e">
        <f>SUMIFS('[1]Deals (investment)'!$C:$C,'[1]Deals (investment)'!$B:$B,$A1367,'[1]Deals (investment)'!$V:$V,BF$1)</f>
        <v>#VALUE!</v>
      </c>
      <c r="BG1367" s="17" t="e">
        <f>SUMIFS('[1]Deals (investment)'!$C:$C,'[1]Deals (investment)'!$B:$B,$A1367,'[1]Deals (investment)'!$V:$V,BG$1)</f>
        <v>#VALUE!</v>
      </c>
      <c r="BH1367" s="17" t="e">
        <f>SUMIFS('[1]Deals (investment)'!$C:$C,'[1]Deals (investment)'!$B:$B,$A1367,'[1]Deals (investment)'!$V:$V,BH$1)</f>
        <v>#VALUE!</v>
      </c>
      <c r="BI1367" s="17" t="e">
        <f>SUMIFS('[1]Deals (investment)'!$C:$C,'[1]Deals (investment)'!$B:$B,$A1367,'[1]Deals (investment)'!$V:$V,BI$1)</f>
        <v>#VALUE!</v>
      </c>
      <c r="BJ1367" s="17" t="e">
        <f>SUMIFS('[1]Deals (investment)'!$C:$C,'[1]Deals (investment)'!$B:$B,$A1367,'[1]Deals (investment)'!$V:$V,BJ$1)</f>
        <v>#VALUE!</v>
      </c>
      <c r="BK1367" s="17" t="e">
        <f>SUMIFS('[1]Deals (investment)'!$C:$C,'[1]Deals (investment)'!$B:$B,$A1367,'[1]Deals (investment)'!$V:$V,BK$1)</f>
        <v>#VALUE!</v>
      </c>
      <c r="BL1367" s="17" t="e">
        <f>SUMIFS('[1]Deals (investment)'!$C:$C,'[1]Deals (investment)'!$B:$B,$A1367,'[1]Deals (investment)'!$V:$V,BL$1)</f>
        <v>#VALUE!</v>
      </c>
      <c r="BM1367" s="17" t="e">
        <f>SUMIFS('[1]Deals (investment)'!$C:$C,'[1]Deals (investment)'!$B:$B,$A1367,'[1]Deals (investment)'!$V:$V,BM$1)</f>
        <v>#VALUE!</v>
      </c>
      <c r="BN1367" s="15"/>
      <c r="BO1367" s="15"/>
      <c r="BP1367" s="22"/>
      <c r="BQ1367" s="15"/>
      <c r="BR1367" s="15"/>
      <c r="BS1367" s="15"/>
      <c r="BT1367" s="15"/>
      <c r="BU1367" s="15"/>
      <c r="BV1367" s="15"/>
      <c r="BW1367" s="15"/>
      <c r="BX1367" s="15"/>
      <c r="BY1367" s="15"/>
      <c r="BZ1367" s="15"/>
      <c r="CA1367" s="15"/>
      <c r="CB1367" s="15"/>
      <c r="CC1367" s="15"/>
      <c r="CD1367" s="15" t="str">
        <f t="shared" si="202"/>
        <v>OtchitandaOtchitanda is an Angolan e-commerce solution where merchants, be it individuals or companies, can sell new and/or used goods through an online platform connecting each customer to numerous stores, all at the comfort of your home.Active</v>
      </c>
      <c r="CE1367" s="15"/>
      <c r="CF1367" s="15"/>
      <c r="CG1367" s="15"/>
      <c r="CH1367" s="15"/>
      <c r="CI1367" s="15"/>
      <c r="CJ1367" s="15"/>
    </row>
    <row r="1368" spans="1:117" ht="12.75">
      <c r="A1368" s="15" t="s">
        <v>9087</v>
      </c>
      <c r="B1368" s="15" t="s">
        <v>9088</v>
      </c>
      <c r="C1368" s="15" t="s">
        <v>58</v>
      </c>
      <c r="D1368" s="16">
        <v>2015</v>
      </c>
      <c r="E1368" s="15" t="s">
        <v>128</v>
      </c>
      <c r="F1368" s="15"/>
      <c r="G1368" s="15" t="s">
        <v>129</v>
      </c>
      <c r="H1368" s="15"/>
      <c r="I1368" s="15" t="s">
        <v>129</v>
      </c>
      <c r="J1368" s="15"/>
      <c r="K1368" s="17" t="e">
        <f t="shared" si="178"/>
        <v>#VALUE!</v>
      </c>
      <c r="L1368" s="15"/>
      <c r="M1368" s="18" t="e">
        <f t="shared" si="166"/>
        <v>#VALUE!</v>
      </c>
      <c r="N1368" s="15"/>
      <c r="O1368" s="15"/>
      <c r="P1368" s="15"/>
      <c r="Q1368" s="15"/>
      <c r="R1368" s="15"/>
      <c r="S1368" s="19"/>
      <c r="T1368" s="15"/>
      <c r="U1368" s="17"/>
      <c r="V1368" s="15" t="s">
        <v>9089</v>
      </c>
      <c r="W1368" s="15"/>
      <c r="X1368" s="15" t="s">
        <v>191</v>
      </c>
      <c r="Y1368" s="15" t="s">
        <v>4528</v>
      </c>
      <c r="AB1368" s="20" t="s">
        <v>286</v>
      </c>
      <c r="AC1368" s="21" t="s">
        <v>9090</v>
      </c>
      <c r="AD1368" s="21" t="s">
        <v>9091</v>
      </c>
      <c r="AE1368" s="15"/>
      <c r="AF1368" s="21" t="s">
        <v>9092</v>
      </c>
      <c r="AG1368" s="22">
        <f t="shared" si="203"/>
        <v>0.4838709677419355</v>
      </c>
      <c r="AH1368" s="15" t="str">
        <f t="shared" si="200"/>
        <v/>
      </c>
      <c r="AI1368" s="22" t="str">
        <f>VLOOKUP(A1368,'[1]Deals (investment)'!$B$2:$Z$1497,1,FALSE)</f>
        <v>OTO English</v>
      </c>
      <c r="AJ1368" s="22">
        <f>VLOOKUP(A1368,'[1]Deals (investment)'!$B$2:$Z$870,15,FALSE)</f>
        <v>0</v>
      </c>
      <c r="AK1368" s="17" t="e">
        <f>VLOOKUP(A1368,'[1]Deals (Exits)'!B:B,1,FALSE)</f>
        <v>#N/A</v>
      </c>
      <c r="AL1368" s="23">
        <f>VLOOKUP(G1368,[1]Lookups!$V$3:$Y$197,4,FALSE)</f>
        <v>0</v>
      </c>
      <c r="AM1368" s="17" t="str">
        <f>VLOOKUP(X1368,[1]Lookups!$B$3:$C$200,2,FALSE)</f>
        <v>Education</v>
      </c>
      <c r="AN1368" s="17" t="e">
        <f>VLOOKUP(R1368,[1]Lookups!$H$3:$I$69,2,FALSE)</f>
        <v>#N/A</v>
      </c>
      <c r="AO1368" s="17" t="e">
        <f>VLOOKUP(T1368,[1]Lookups!$H$3:$I$69,2,FALSE)</f>
        <v>#N/A</v>
      </c>
      <c r="AP1368" s="17" t="e">
        <f>VLOOKUP(AN1368,[1]Lookups!$N$3:$O$11,2,FALSE)</f>
        <v>#N/A</v>
      </c>
      <c r="AQ1368" s="18" t="e">
        <f>COUNTIFS('[1]Deals (investment)'!$B:$B,$A1368)</f>
        <v>#VALUE!</v>
      </c>
      <c r="AR1368" s="18" t="e">
        <f>COUNTIFS('[1]Deals (investment)'!$B:$B,$A1368,'[1]Deals (investment)'!$T:$T,$AW$1)+COUNTIFS('[1]Deals (investment)'!$B:$B,$A1368,'[1]Deals (investment)'!$T:$T,$AX$1)+COUNTIFS('[1]Deals (investment)'!$B:$B,$A1368,'[1]Deals (investment)'!$T:$T,$AY$1)</f>
        <v>#VALUE!</v>
      </c>
      <c r="AS1368" s="17" t="e">
        <f>SUMIFS('[1]Deals (investment)'!$C:$C,'[1]Deals (investment)'!$B:$B,$A1368)</f>
        <v>#VALUE!</v>
      </c>
      <c r="AT1368" s="17" t="e">
        <f t="shared" si="179"/>
        <v>#VALUE!</v>
      </c>
      <c r="AU1368" s="18" t="e">
        <f>COUNTIF('[1]Deals (Exits)'!$B:$B,A1368)</f>
        <v>#VALUE!</v>
      </c>
      <c r="AV1368" s="17" t="e">
        <f>SUMIFS('[1]Deals (investment)'!$C:$C,'[1]Deals (investment)'!$B:$B,$A1368,'[1]Deals (investment)'!$T:$T,AV$1)</f>
        <v>#VALUE!</v>
      </c>
      <c r="AW1368" s="17" t="e">
        <f>SUMIFS('[1]Deals (investment)'!$C:$C,'[1]Deals (investment)'!$B:$B,$A1368,'[1]Deals (investment)'!$T:$T,AW$1)</f>
        <v>#VALUE!</v>
      </c>
      <c r="AX1368" s="17" t="e">
        <f>SUMIFS('[1]Deals (investment)'!$C:$C,'[1]Deals (investment)'!$B:$B,$A1368,'[1]Deals (investment)'!$T:$T,AX$1)</f>
        <v>#VALUE!</v>
      </c>
      <c r="AY1368" s="17" t="e">
        <f>SUMIFS('[1]Deals (investment)'!$C:$C,'[1]Deals (investment)'!$B:$B,$A1368,'[1]Deals (investment)'!$T:$T,AY$1)</f>
        <v>#VALUE!</v>
      </c>
      <c r="AZ1368" s="17" t="e">
        <f>SUMIFS('[1]Deals (investment)'!$C:$C,'[1]Deals (investment)'!$B:$B,$A1368,'[1]Deals (investment)'!$T:$T,AZ$1)</f>
        <v>#VALUE!</v>
      </c>
      <c r="BA1368" s="17" t="e">
        <f>SUMIFS('[1]Deals (investment)'!$C:$C,'[1]Deals (investment)'!$B:$B,$A1368,'[1]Deals (investment)'!$T:$T,BA$1)</f>
        <v>#VALUE!</v>
      </c>
      <c r="BB1368" s="17" t="e">
        <f>SUMIFS('[1]Deals (investment)'!$C:$C,'[1]Deals (investment)'!$B:$B,$A1368,'[1]Deals (investment)'!$T:$T,BB$1)</f>
        <v>#VALUE!</v>
      </c>
      <c r="BC1368" s="17" t="e">
        <f>SUMIFS('[1]Deals (Exits)'!$C:$C,'[1]Deals (Exits)'!$B:$B,$A1368)</f>
        <v>#VALUE!</v>
      </c>
      <c r="BD1368" s="17" t="e">
        <f>SUMIFS('[1]Deals (investment)'!$C:$C,'[1]Deals (investment)'!$B:$B,$A1368,'[1]Deals (investment)'!$V:$V,BD$1)</f>
        <v>#VALUE!</v>
      </c>
      <c r="BE1368" s="17" t="e">
        <f>SUMIFS('[1]Deals (investment)'!$C:$C,'[1]Deals (investment)'!$B:$B,$A1368,'[1]Deals (investment)'!$V:$V,BE$1)</f>
        <v>#VALUE!</v>
      </c>
      <c r="BF1368" s="17" t="e">
        <f>SUMIFS('[1]Deals (investment)'!$C:$C,'[1]Deals (investment)'!$B:$B,$A1368,'[1]Deals (investment)'!$V:$V,BF$1)</f>
        <v>#VALUE!</v>
      </c>
      <c r="BG1368" s="17" t="e">
        <f>SUMIFS('[1]Deals (investment)'!$C:$C,'[1]Deals (investment)'!$B:$B,$A1368,'[1]Deals (investment)'!$V:$V,BG$1)</f>
        <v>#VALUE!</v>
      </c>
      <c r="BH1368" s="17" t="e">
        <f>SUMIFS('[1]Deals (investment)'!$C:$C,'[1]Deals (investment)'!$B:$B,$A1368,'[1]Deals (investment)'!$V:$V,BH$1)</f>
        <v>#VALUE!</v>
      </c>
      <c r="BI1368" s="17" t="e">
        <f>SUMIFS('[1]Deals (investment)'!$C:$C,'[1]Deals (investment)'!$B:$B,$A1368,'[1]Deals (investment)'!$V:$V,BI$1)</f>
        <v>#VALUE!</v>
      </c>
      <c r="BJ1368" s="17" t="e">
        <f>SUMIFS('[1]Deals (investment)'!$C:$C,'[1]Deals (investment)'!$B:$B,$A1368,'[1]Deals (investment)'!$V:$V,BJ$1)</f>
        <v>#VALUE!</v>
      </c>
      <c r="BK1368" s="17" t="e">
        <f>SUMIFS('[1]Deals (investment)'!$C:$C,'[1]Deals (investment)'!$B:$B,$A1368,'[1]Deals (investment)'!$V:$V,BK$1)</f>
        <v>#VALUE!</v>
      </c>
      <c r="BL1368" s="17" t="e">
        <f>SUMIFS('[1]Deals (investment)'!$C:$C,'[1]Deals (investment)'!$B:$B,$A1368,'[1]Deals (investment)'!$V:$V,BL$1)</f>
        <v>#VALUE!</v>
      </c>
      <c r="BM1368" s="17" t="e">
        <f>SUMIFS('[1]Deals (investment)'!$C:$C,'[1]Deals (investment)'!$B:$B,$A1368,'[1]Deals (investment)'!$V:$V,BM$1)</f>
        <v>#VALUE!</v>
      </c>
      <c r="BN1368" s="15"/>
      <c r="BO1368" s="15"/>
      <c r="BP1368" s="22"/>
      <c r="BQ1368" s="15"/>
      <c r="BR1368" s="15"/>
      <c r="BS1368" s="15"/>
      <c r="BT1368" s="15"/>
      <c r="BU1368" s="15"/>
      <c r="BV1368" s="15"/>
      <c r="BW1368" s="15"/>
      <c r="BX1368" s="15"/>
      <c r="BY1368" s="15"/>
      <c r="BZ1368" s="15"/>
      <c r="CA1368" s="15"/>
      <c r="CB1368" s="15"/>
      <c r="CC1368" s="15"/>
      <c r="CD1368" s="15" t="str">
        <f t="shared" si="202"/>
        <v>Oto EnglishOTO English is an Egyptian online digital learning platform that provides a wide range of specialized and general “One-to-One” courses.Active</v>
      </c>
      <c r="CE1368" s="15"/>
      <c r="CF1368" s="15"/>
      <c r="CG1368" s="15"/>
      <c r="CH1368" s="15"/>
      <c r="CI1368" s="15"/>
      <c r="CJ1368" s="15"/>
    </row>
    <row r="1369" spans="1:117" ht="12.75">
      <c r="A1369" s="15" t="s">
        <v>9093</v>
      </c>
      <c r="B1369" s="15" t="s">
        <v>9094</v>
      </c>
      <c r="C1369" s="15" t="s">
        <v>58</v>
      </c>
      <c r="D1369" s="16">
        <v>2015</v>
      </c>
      <c r="E1369" s="15" t="s">
        <v>1893</v>
      </c>
      <c r="F1369" s="15" t="s">
        <v>110</v>
      </c>
      <c r="G1369" s="15" t="s">
        <v>129</v>
      </c>
      <c r="H1369" s="15"/>
      <c r="I1369" s="15" t="s">
        <v>129</v>
      </c>
      <c r="J1369" s="15"/>
      <c r="K1369" s="17" t="e">
        <f t="shared" si="178"/>
        <v>#VALUE!</v>
      </c>
      <c r="L1369" s="15"/>
      <c r="M1369" s="18" t="e">
        <f t="shared" si="166"/>
        <v>#VALUE!</v>
      </c>
      <c r="N1369" s="15"/>
      <c r="O1369" s="15"/>
      <c r="P1369" s="15"/>
      <c r="Q1369" s="15"/>
      <c r="R1369" s="15"/>
      <c r="S1369" s="19"/>
      <c r="T1369" s="15"/>
      <c r="U1369" s="17"/>
      <c r="V1369" s="15" t="s">
        <v>9095</v>
      </c>
      <c r="W1369" s="15">
        <v>0</v>
      </c>
      <c r="X1369" s="15" t="s">
        <v>158</v>
      </c>
      <c r="Y1369" s="15" t="s">
        <v>9096</v>
      </c>
      <c r="Z1369" s="25" t="s">
        <v>2602</v>
      </c>
      <c r="AA1369" s="25" t="s">
        <v>110</v>
      </c>
      <c r="AB1369" s="20" t="s">
        <v>286</v>
      </c>
      <c r="AC1369" s="27" t="s">
        <v>9097</v>
      </c>
      <c r="AD1369" s="27" t="s">
        <v>9098</v>
      </c>
      <c r="AE1369" s="25" t="s">
        <v>110</v>
      </c>
      <c r="AF1369" s="27" t="s">
        <v>9099</v>
      </c>
      <c r="AG1369" s="22">
        <f t="shared" si="203"/>
        <v>0.64516129032258063</v>
      </c>
      <c r="AH1369" s="15" t="str">
        <f t="shared" si="200"/>
        <v/>
      </c>
      <c r="AI1369" s="22" t="str">
        <f>VLOOKUP(A1369,'[1]Deals (investment)'!$B$2:$Z$1497,1,FALSE)</f>
        <v>Payme</v>
      </c>
      <c r="AJ1369" s="22">
        <f>VLOOKUP(A1369,'[1]Deals (investment)'!$B$2:$Z$870,15,FALSE)</f>
        <v>0</v>
      </c>
      <c r="AK1369" s="17" t="e">
        <f>VLOOKUP(A1369,'[1]Deals (Exits)'!B:B,1,FALSE)</f>
        <v>#N/A</v>
      </c>
      <c r="AL1369" s="23">
        <f>VLOOKUP(G1369,[1]Lookups!$V$3:$Y$197,4,FALSE)</f>
        <v>0</v>
      </c>
      <c r="AM1369" s="17" t="str">
        <f>VLOOKUP(X1369,[1]Lookups!$B$3:$C$200,2,FALSE)</f>
        <v>Financial Services</v>
      </c>
      <c r="AN1369" s="17" t="e">
        <f>VLOOKUP(R1369,[1]Lookups!$H$3:$I$69,2,FALSE)</f>
        <v>#N/A</v>
      </c>
      <c r="AO1369" s="17" t="e">
        <f>VLOOKUP(T1369,[1]Lookups!$H$3:$I$69,2,FALSE)</f>
        <v>#N/A</v>
      </c>
      <c r="AP1369" s="17" t="e">
        <f>VLOOKUP(AN1369,[1]Lookups!$N$3:$O$11,2,FALSE)</f>
        <v>#N/A</v>
      </c>
      <c r="AQ1369" s="18" t="e">
        <f>COUNTIFS('[1]Deals (investment)'!$B:$B,$A1369)</f>
        <v>#VALUE!</v>
      </c>
      <c r="AR1369" s="18" t="e">
        <f>COUNTIFS('[1]Deals (investment)'!$B:$B,$A1369,'[1]Deals (investment)'!$T:$T,$AW$1)+COUNTIFS('[1]Deals (investment)'!$B:$B,$A1369,'[1]Deals (investment)'!$T:$T,$AX$1)+COUNTIFS('[1]Deals (investment)'!$B:$B,$A1369,'[1]Deals (investment)'!$T:$T,$AY$1)</f>
        <v>#VALUE!</v>
      </c>
      <c r="AS1369" s="17" t="e">
        <f>SUMIFS('[1]Deals (investment)'!$C:$C,'[1]Deals (investment)'!$B:$B,$A1369)</f>
        <v>#VALUE!</v>
      </c>
      <c r="AT1369" s="17" t="e">
        <f t="shared" si="179"/>
        <v>#VALUE!</v>
      </c>
      <c r="AU1369" s="18" t="e">
        <f>COUNTIF('[1]Deals (Exits)'!$B:$B,A1369)</f>
        <v>#VALUE!</v>
      </c>
      <c r="AV1369" s="17" t="e">
        <f>SUMIFS('[1]Deals (investment)'!$C:$C,'[1]Deals (investment)'!$B:$B,$A1369,'[1]Deals (investment)'!$T:$T,AV$1)</f>
        <v>#VALUE!</v>
      </c>
      <c r="AW1369" s="17" t="e">
        <f>SUMIFS('[1]Deals (investment)'!$C:$C,'[1]Deals (investment)'!$B:$B,$A1369,'[1]Deals (investment)'!$T:$T,AW$1)</f>
        <v>#VALUE!</v>
      </c>
      <c r="AX1369" s="17" t="e">
        <f>SUMIFS('[1]Deals (investment)'!$C:$C,'[1]Deals (investment)'!$B:$B,$A1369,'[1]Deals (investment)'!$T:$T,AX$1)</f>
        <v>#VALUE!</v>
      </c>
      <c r="AY1369" s="17" t="e">
        <f>SUMIFS('[1]Deals (investment)'!$C:$C,'[1]Deals (investment)'!$B:$B,$A1369,'[1]Deals (investment)'!$T:$T,AY$1)</f>
        <v>#VALUE!</v>
      </c>
      <c r="AZ1369" s="17" t="e">
        <f>SUMIFS('[1]Deals (investment)'!$C:$C,'[1]Deals (investment)'!$B:$B,$A1369,'[1]Deals (investment)'!$T:$T,AZ$1)</f>
        <v>#VALUE!</v>
      </c>
      <c r="BA1369" s="17" t="e">
        <f>SUMIFS('[1]Deals (investment)'!$C:$C,'[1]Deals (investment)'!$B:$B,$A1369,'[1]Deals (investment)'!$T:$T,BA$1)</f>
        <v>#VALUE!</v>
      </c>
      <c r="BB1369" s="17" t="e">
        <f>SUMIFS('[1]Deals (investment)'!$C:$C,'[1]Deals (investment)'!$B:$B,$A1369,'[1]Deals (investment)'!$T:$T,BB$1)</f>
        <v>#VALUE!</v>
      </c>
      <c r="BC1369" s="17" t="e">
        <f>SUMIFS('[1]Deals (Exits)'!$C:$C,'[1]Deals (Exits)'!$B:$B,$A1369)</f>
        <v>#VALUE!</v>
      </c>
      <c r="BD1369" s="17" t="e">
        <f>SUMIFS('[1]Deals (investment)'!$C:$C,'[1]Deals (investment)'!$B:$B,$A1369,'[1]Deals (investment)'!$V:$V,BD$1)</f>
        <v>#VALUE!</v>
      </c>
      <c r="BE1369" s="17" t="e">
        <f>SUMIFS('[1]Deals (investment)'!$C:$C,'[1]Deals (investment)'!$B:$B,$A1369,'[1]Deals (investment)'!$V:$V,BE$1)</f>
        <v>#VALUE!</v>
      </c>
      <c r="BF1369" s="17" t="e">
        <f>SUMIFS('[1]Deals (investment)'!$C:$C,'[1]Deals (investment)'!$B:$B,$A1369,'[1]Deals (investment)'!$V:$V,BF$1)</f>
        <v>#VALUE!</v>
      </c>
      <c r="BG1369" s="17" t="e">
        <f>SUMIFS('[1]Deals (investment)'!$C:$C,'[1]Deals (investment)'!$B:$B,$A1369,'[1]Deals (investment)'!$V:$V,BG$1)</f>
        <v>#VALUE!</v>
      </c>
      <c r="BH1369" s="17" t="e">
        <f>SUMIFS('[1]Deals (investment)'!$C:$C,'[1]Deals (investment)'!$B:$B,$A1369,'[1]Deals (investment)'!$V:$V,BH$1)</f>
        <v>#VALUE!</v>
      </c>
      <c r="BI1369" s="17" t="e">
        <f>SUMIFS('[1]Deals (investment)'!$C:$C,'[1]Deals (investment)'!$B:$B,$A1369,'[1]Deals (investment)'!$V:$V,BI$1)</f>
        <v>#VALUE!</v>
      </c>
      <c r="BJ1369" s="17" t="e">
        <f>SUMIFS('[1]Deals (investment)'!$C:$C,'[1]Deals (investment)'!$B:$B,$A1369,'[1]Deals (investment)'!$V:$V,BJ$1)</f>
        <v>#VALUE!</v>
      </c>
      <c r="BK1369" s="17" t="e">
        <f>SUMIFS('[1]Deals (investment)'!$C:$C,'[1]Deals (investment)'!$B:$B,$A1369,'[1]Deals (investment)'!$V:$V,BK$1)</f>
        <v>#VALUE!</v>
      </c>
      <c r="BL1369" s="17" t="e">
        <f>SUMIFS('[1]Deals (investment)'!$C:$C,'[1]Deals (investment)'!$B:$B,$A1369,'[1]Deals (investment)'!$V:$V,BL$1)</f>
        <v>#VALUE!</v>
      </c>
      <c r="BM1369" s="17" t="e">
        <f>SUMIFS('[1]Deals (investment)'!$C:$C,'[1]Deals (investment)'!$B:$B,$A1369,'[1]Deals (investment)'!$V:$V,BM$1)</f>
        <v>#VALUE!</v>
      </c>
      <c r="BN1369" s="15"/>
      <c r="BO1369" s="15"/>
      <c r="BP1369" s="22"/>
      <c r="BQ1369" s="15"/>
      <c r="BR1369" s="15"/>
      <c r="BS1369" s="15"/>
      <c r="BT1369" s="15"/>
      <c r="BU1369" s="15"/>
      <c r="BV1369" s="15"/>
      <c r="BW1369" s="15"/>
      <c r="BX1369" s="15"/>
      <c r="BY1369" s="15"/>
      <c r="BZ1369" s="15"/>
      <c r="CA1369" s="15"/>
      <c r="CB1369" s="15"/>
      <c r="CC1369" s="15"/>
      <c r="CD1369" s="15" t="str">
        <f t="shared" si="202"/>
        <v>PaymePayMe is an application platform that allows its users to conduct electronic payment with a credit card using smartphone.Active</v>
      </c>
      <c r="CE1369" s="15"/>
      <c r="CF1369" s="15"/>
      <c r="CG1369" s="15"/>
      <c r="CH1369" s="15"/>
      <c r="CI1369" s="15"/>
      <c r="CJ1369" s="15"/>
    </row>
    <row r="1370" spans="1:117" ht="12.75">
      <c r="A1370" s="15" t="s">
        <v>9100</v>
      </c>
      <c r="B1370" s="15" t="s">
        <v>9101</v>
      </c>
      <c r="C1370" s="15" t="s">
        <v>58</v>
      </c>
      <c r="D1370" s="16">
        <v>2013</v>
      </c>
      <c r="E1370" s="15" t="s">
        <v>128</v>
      </c>
      <c r="F1370" s="15"/>
      <c r="G1370" s="15"/>
      <c r="H1370" s="15"/>
      <c r="I1370" s="15"/>
      <c r="J1370" s="15"/>
      <c r="K1370" s="17" t="e">
        <f t="shared" si="178"/>
        <v>#VALUE!</v>
      </c>
      <c r="L1370" s="15"/>
      <c r="M1370" s="18" t="e">
        <f t="shared" si="166"/>
        <v>#VALUE!</v>
      </c>
      <c r="N1370" s="15"/>
      <c r="O1370" s="15"/>
      <c r="P1370" s="15"/>
      <c r="Q1370" s="15"/>
      <c r="R1370" s="15"/>
      <c r="S1370" s="19"/>
      <c r="T1370" s="15"/>
      <c r="U1370" s="17"/>
      <c r="V1370" s="15" t="s">
        <v>9102</v>
      </c>
      <c r="W1370" s="15"/>
      <c r="X1370" s="15" t="s">
        <v>158</v>
      </c>
      <c r="Y1370" s="15" t="s">
        <v>9103</v>
      </c>
      <c r="AB1370" s="20"/>
      <c r="AC1370" s="21" t="s">
        <v>9104</v>
      </c>
      <c r="AD1370" s="21" t="s">
        <v>9105</v>
      </c>
      <c r="AE1370" s="21" t="s">
        <v>9106</v>
      </c>
      <c r="AF1370" s="21" t="s">
        <v>9107</v>
      </c>
      <c r="AG1370" s="22">
        <f t="shared" si="203"/>
        <v>0.41935483870967744</v>
      </c>
      <c r="AH1370" s="15" t="str">
        <f t="shared" si="200"/>
        <v/>
      </c>
      <c r="AI1370" s="22" t="e">
        <f>VLOOKUP(A1370,'[1]Deals (investment)'!$B$2:$Z$1497,1,FALSE)</f>
        <v>#N/A</v>
      </c>
      <c r="AJ1370" s="22" t="e">
        <f>VLOOKUP(A1370,'[1]Deals (investment)'!$B$2:$Z$870,15,FALSE)</f>
        <v>#N/A</v>
      </c>
      <c r="AK1370" s="17" t="e">
        <f>VLOOKUP(A1370,'[1]Deals (Exits)'!B:B,1,FALSE)</f>
        <v>#N/A</v>
      </c>
      <c r="AL1370" s="23" t="e">
        <f>VLOOKUP(G1370,[1]Lookups!$V$3:$Y$197,4,FALSE)</f>
        <v>#N/A</v>
      </c>
      <c r="AM1370" s="17" t="str">
        <f>VLOOKUP(X1370,[1]Lookups!$B$3:$C$200,2,FALSE)</f>
        <v>Financial Services</v>
      </c>
      <c r="AN1370" s="17" t="e">
        <f>VLOOKUP(R1370,[1]Lookups!$H$3:$I$69,2,FALSE)</f>
        <v>#N/A</v>
      </c>
      <c r="AO1370" s="17" t="e">
        <f>VLOOKUP(T1370,[1]Lookups!$H$3:$I$69,2,FALSE)</f>
        <v>#N/A</v>
      </c>
      <c r="AP1370" s="17" t="e">
        <f>VLOOKUP(AN1370,[1]Lookups!$N$3:$O$11,2,FALSE)</f>
        <v>#N/A</v>
      </c>
      <c r="AQ1370" s="18" t="e">
        <f>COUNTIFS('[1]Deals (investment)'!$B:$B,$A1370)</f>
        <v>#VALUE!</v>
      </c>
      <c r="AR1370" s="18" t="e">
        <f>COUNTIFS('[1]Deals (investment)'!$B:$B,$A1370,'[1]Deals (investment)'!$T:$T,$AW$1)+COUNTIFS('[1]Deals (investment)'!$B:$B,$A1370,'[1]Deals (investment)'!$T:$T,$AX$1)+COUNTIFS('[1]Deals (investment)'!$B:$B,$A1370,'[1]Deals (investment)'!$T:$T,$AY$1)</f>
        <v>#VALUE!</v>
      </c>
      <c r="AS1370" s="17" t="e">
        <f>SUMIFS('[1]Deals (investment)'!$C:$C,'[1]Deals (investment)'!$B:$B,$A1370)</f>
        <v>#VALUE!</v>
      </c>
      <c r="AT1370" s="17" t="e">
        <f t="shared" si="179"/>
        <v>#VALUE!</v>
      </c>
      <c r="AU1370" s="18" t="e">
        <f>COUNTIF('[1]Deals (Exits)'!$B:$B,A1370)</f>
        <v>#VALUE!</v>
      </c>
      <c r="AV1370" s="17" t="e">
        <f>SUMIFS('[1]Deals (investment)'!$C:$C,'[1]Deals (investment)'!$B:$B,$A1370,'[1]Deals (investment)'!$T:$T,AV$1)</f>
        <v>#VALUE!</v>
      </c>
      <c r="AW1370" s="17" t="e">
        <f>SUMIFS('[1]Deals (investment)'!$C:$C,'[1]Deals (investment)'!$B:$B,$A1370,'[1]Deals (investment)'!$T:$T,AW$1)</f>
        <v>#VALUE!</v>
      </c>
      <c r="AX1370" s="17" t="e">
        <f>SUMIFS('[1]Deals (investment)'!$C:$C,'[1]Deals (investment)'!$B:$B,$A1370,'[1]Deals (investment)'!$T:$T,AX$1)</f>
        <v>#VALUE!</v>
      </c>
      <c r="AY1370" s="17" t="e">
        <f>SUMIFS('[1]Deals (investment)'!$C:$C,'[1]Deals (investment)'!$B:$B,$A1370,'[1]Deals (investment)'!$T:$T,AY$1)</f>
        <v>#VALUE!</v>
      </c>
      <c r="AZ1370" s="17" t="e">
        <f>SUMIFS('[1]Deals (investment)'!$C:$C,'[1]Deals (investment)'!$B:$B,$A1370,'[1]Deals (investment)'!$T:$T,AZ$1)</f>
        <v>#VALUE!</v>
      </c>
      <c r="BA1370" s="17" t="e">
        <f>SUMIFS('[1]Deals (investment)'!$C:$C,'[1]Deals (investment)'!$B:$B,$A1370,'[1]Deals (investment)'!$T:$T,BA$1)</f>
        <v>#VALUE!</v>
      </c>
      <c r="BB1370" s="17" t="e">
        <f>SUMIFS('[1]Deals (investment)'!$C:$C,'[1]Deals (investment)'!$B:$B,$A1370,'[1]Deals (investment)'!$T:$T,BB$1)</f>
        <v>#VALUE!</v>
      </c>
      <c r="BC1370" s="17" t="e">
        <f>SUMIFS('[1]Deals (Exits)'!$C:$C,'[1]Deals (Exits)'!$B:$B,$A1370)</f>
        <v>#VALUE!</v>
      </c>
      <c r="BD1370" s="17" t="e">
        <f>SUMIFS('[1]Deals (investment)'!$C:$C,'[1]Deals (investment)'!$B:$B,$A1370,'[1]Deals (investment)'!$V:$V,BD$1)</f>
        <v>#VALUE!</v>
      </c>
      <c r="BE1370" s="17" t="e">
        <f>SUMIFS('[1]Deals (investment)'!$C:$C,'[1]Deals (investment)'!$B:$B,$A1370,'[1]Deals (investment)'!$V:$V,BE$1)</f>
        <v>#VALUE!</v>
      </c>
      <c r="BF1370" s="17" t="e">
        <f>SUMIFS('[1]Deals (investment)'!$C:$C,'[1]Deals (investment)'!$B:$B,$A1370,'[1]Deals (investment)'!$V:$V,BF$1)</f>
        <v>#VALUE!</v>
      </c>
      <c r="BG1370" s="17" t="e">
        <f>SUMIFS('[1]Deals (investment)'!$C:$C,'[1]Deals (investment)'!$B:$B,$A1370,'[1]Deals (investment)'!$V:$V,BG$1)</f>
        <v>#VALUE!</v>
      </c>
      <c r="BH1370" s="17" t="e">
        <f>SUMIFS('[1]Deals (investment)'!$C:$C,'[1]Deals (investment)'!$B:$B,$A1370,'[1]Deals (investment)'!$V:$V,BH$1)</f>
        <v>#VALUE!</v>
      </c>
      <c r="BI1370" s="17" t="e">
        <f>SUMIFS('[1]Deals (investment)'!$C:$C,'[1]Deals (investment)'!$B:$B,$A1370,'[1]Deals (investment)'!$V:$V,BI$1)</f>
        <v>#VALUE!</v>
      </c>
      <c r="BJ1370" s="17" t="e">
        <f>SUMIFS('[1]Deals (investment)'!$C:$C,'[1]Deals (investment)'!$B:$B,$A1370,'[1]Deals (investment)'!$V:$V,BJ$1)</f>
        <v>#VALUE!</v>
      </c>
      <c r="BK1370" s="17" t="e">
        <f>SUMIFS('[1]Deals (investment)'!$C:$C,'[1]Deals (investment)'!$B:$B,$A1370,'[1]Deals (investment)'!$V:$V,BK$1)</f>
        <v>#VALUE!</v>
      </c>
      <c r="BL1370" s="17" t="e">
        <f>SUMIFS('[1]Deals (investment)'!$C:$C,'[1]Deals (investment)'!$B:$B,$A1370,'[1]Deals (investment)'!$V:$V,BL$1)</f>
        <v>#VALUE!</v>
      </c>
      <c r="BM1370" s="17" t="e">
        <f>SUMIFS('[1]Deals (investment)'!$C:$C,'[1]Deals (investment)'!$B:$B,$A1370,'[1]Deals (investment)'!$V:$V,BM$1)</f>
        <v>#VALUE!</v>
      </c>
      <c r="BN1370" s="15"/>
      <c r="BO1370" s="15"/>
      <c r="BP1370" s="22"/>
      <c r="BQ1370" s="15"/>
      <c r="BR1370" s="15"/>
      <c r="BS1370" s="15"/>
      <c r="BT1370" s="15"/>
      <c r="BU1370" s="15"/>
      <c r="BV1370" s="15"/>
      <c r="BW1370" s="15"/>
      <c r="BX1370" s="15"/>
      <c r="BY1370" s="15"/>
      <c r="BZ1370" s="15"/>
      <c r="CA1370" s="15"/>
      <c r="CB1370" s="15"/>
      <c r="CC1370" s="15"/>
      <c r="CD1370" s="15" t="str">
        <f t="shared" si="202"/>
        <v>PaymobPayMob, a payment acceptance platform, allows users to convert cash payments and transfers into electronic leveraging all existing channels.Active</v>
      </c>
      <c r="CE1370" s="15"/>
      <c r="CF1370" s="15"/>
      <c r="CG1370" s="15"/>
      <c r="CH1370" s="15"/>
      <c r="CI1370" s="15"/>
      <c r="CJ1370" s="15"/>
    </row>
    <row r="1371" spans="1:117" ht="12.75">
      <c r="A1371" s="15" t="s">
        <v>9108</v>
      </c>
      <c r="B1371" s="15" t="s">
        <v>9109</v>
      </c>
      <c r="C1371" s="15"/>
      <c r="D1371" s="16">
        <v>2012</v>
      </c>
      <c r="E1371" s="15" t="s">
        <v>701</v>
      </c>
      <c r="F1371" s="15"/>
      <c r="G1371" s="15" t="s">
        <v>702</v>
      </c>
      <c r="H1371" s="15"/>
      <c r="I1371" s="15" t="s">
        <v>702</v>
      </c>
      <c r="J1371" s="15"/>
      <c r="K1371" s="17" t="e">
        <f t="shared" si="178"/>
        <v>#VALUE!</v>
      </c>
      <c r="L1371" s="15"/>
      <c r="M1371" s="18" t="e">
        <f t="shared" si="166"/>
        <v>#VALUE!</v>
      </c>
      <c r="N1371" s="15"/>
      <c r="O1371" s="15"/>
      <c r="P1371" s="15"/>
      <c r="Q1371" s="15"/>
      <c r="R1371" s="15"/>
      <c r="S1371" s="19"/>
      <c r="T1371" s="15"/>
      <c r="U1371" s="17"/>
      <c r="V1371" s="15" t="s">
        <v>9110</v>
      </c>
      <c r="W1371" s="15"/>
      <c r="X1371" s="15" t="s">
        <v>134</v>
      </c>
      <c r="Y1371" s="15" t="s">
        <v>9111</v>
      </c>
      <c r="AB1371" s="20"/>
      <c r="AC1371" s="21" t="s">
        <v>9112</v>
      </c>
      <c r="AD1371" s="21" t="s">
        <v>9113</v>
      </c>
      <c r="AE1371" s="21" t="s">
        <v>9114</v>
      </c>
      <c r="AF1371" s="21" t="s">
        <v>9115</v>
      </c>
      <c r="AG1371" s="22">
        <f t="shared" si="203"/>
        <v>0.45161290322580644</v>
      </c>
      <c r="AH1371" s="15" t="str">
        <f t="shared" si="200"/>
        <v/>
      </c>
      <c r="AI1371" s="22" t="e">
        <f>VLOOKUP(A1371,'[1]Deals (investment)'!$B$2:$Z$1497,1,FALSE)</f>
        <v>#N/A</v>
      </c>
      <c r="AJ1371" s="22" t="e">
        <f>VLOOKUP(A1371,'[1]Deals (investment)'!$B$2:$Z$870,15,FALSE)</f>
        <v>#N/A</v>
      </c>
      <c r="AK1371" s="17" t="e">
        <f>VLOOKUP(A1371,'[1]Deals (Exits)'!B:B,1,FALSE)</f>
        <v>#N/A</v>
      </c>
      <c r="AL1371" s="23">
        <f>VLOOKUP(G1371,[1]Lookups!$V$3:$Y$197,4,FALSE)</f>
        <v>0</v>
      </c>
      <c r="AM1371" s="17" t="str">
        <f>VLOOKUP(X1371,[1]Lookups!$B$3:$C$200,2,FALSE)</f>
        <v>Transport &amp; Logistics</v>
      </c>
      <c r="AN1371" s="17" t="e">
        <f>VLOOKUP(R1371,[1]Lookups!$H$3:$I$69,2,FALSE)</f>
        <v>#N/A</v>
      </c>
      <c r="AO1371" s="17" t="e">
        <f>VLOOKUP(T1371,[1]Lookups!$H$3:$I$69,2,FALSE)</f>
        <v>#N/A</v>
      </c>
      <c r="AP1371" s="17" t="e">
        <f>VLOOKUP(AN1371,[1]Lookups!$N$3:$O$11,2,FALSE)</f>
        <v>#N/A</v>
      </c>
      <c r="AQ1371" s="18" t="e">
        <f>COUNTIFS('[1]Deals (investment)'!$B:$B,$A1371)</f>
        <v>#VALUE!</v>
      </c>
      <c r="AR1371" s="18" t="e">
        <f>COUNTIFS('[1]Deals (investment)'!$B:$B,$A1371,'[1]Deals (investment)'!$T:$T,$AW$1)+COUNTIFS('[1]Deals (investment)'!$B:$B,$A1371,'[1]Deals (investment)'!$T:$T,$AX$1)+COUNTIFS('[1]Deals (investment)'!$B:$B,$A1371,'[1]Deals (investment)'!$T:$T,$AY$1)</f>
        <v>#VALUE!</v>
      </c>
      <c r="AS1371" s="17" t="e">
        <f>SUMIFS('[1]Deals (investment)'!$C:$C,'[1]Deals (investment)'!$B:$B,$A1371)</f>
        <v>#VALUE!</v>
      </c>
      <c r="AT1371" s="17" t="e">
        <f t="shared" si="179"/>
        <v>#VALUE!</v>
      </c>
      <c r="AU1371" s="18" t="e">
        <f>COUNTIF('[1]Deals (Exits)'!$B:$B,A1371)</f>
        <v>#VALUE!</v>
      </c>
      <c r="AV1371" s="17" t="e">
        <f>SUMIFS('[1]Deals (investment)'!$C:$C,'[1]Deals (investment)'!$B:$B,$A1371,'[1]Deals (investment)'!$T:$T,AV$1)</f>
        <v>#VALUE!</v>
      </c>
      <c r="AW1371" s="17" t="e">
        <f>SUMIFS('[1]Deals (investment)'!$C:$C,'[1]Deals (investment)'!$B:$B,$A1371,'[1]Deals (investment)'!$T:$T,AW$1)</f>
        <v>#VALUE!</v>
      </c>
      <c r="AX1371" s="17" t="e">
        <f>SUMIFS('[1]Deals (investment)'!$C:$C,'[1]Deals (investment)'!$B:$B,$A1371,'[1]Deals (investment)'!$T:$T,AX$1)</f>
        <v>#VALUE!</v>
      </c>
      <c r="AY1371" s="17" t="e">
        <f>SUMIFS('[1]Deals (investment)'!$C:$C,'[1]Deals (investment)'!$B:$B,$A1371,'[1]Deals (investment)'!$T:$T,AY$1)</f>
        <v>#VALUE!</v>
      </c>
      <c r="AZ1371" s="17" t="e">
        <f>SUMIFS('[1]Deals (investment)'!$C:$C,'[1]Deals (investment)'!$B:$B,$A1371,'[1]Deals (investment)'!$T:$T,AZ$1)</f>
        <v>#VALUE!</v>
      </c>
      <c r="BA1371" s="17" t="e">
        <f>SUMIFS('[1]Deals (investment)'!$C:$C,'[1]Deals (investment)'!$B:$B,$A1371,'[1]Deals (investment)'!$T:$T,BA$1)</f>
        <v>#VALUE!</v>
      </c>
      <c r="BB1371" s="17" t="e">
        <f>SUMIFS('[1]Deals (investment)'!$C:$C,'[1]Deals (investment)'!$B:$B,$A1371,'[1]Deals (investment)'!$T:$T,BB$1)</f>
        <v>#VALUE!</v>
      </c>
      <c r="BC1371" s="17" t="e">
        <f>SUMIFS('[1]Deals (Exits)'!$C:$C,'[1]Deals (Exits)'!$B:$B,$A1371)</f>
        <v>#VALUE!</v>
      </c>
      <c r="BD1371" s="17" t="e">
        <f>SUMIFS('[1]Deals (investment)'!$C:$C,'[1]Deals (investment)'!$B:$B,$A1371,'[1]Deals (investment)'!$V:$V,BD$1)</f>
        <v>#VALUE!</v>
      </c>
      <c r="BE1371" s="17" t="e">
        <f>SUMIFS('[1]Deals (investment)'!$C:$C,'[1]Deals (investment)'!$B:$B,$A1371,'[1]Deals (investment)'!$V:$V,BE$1)</f>
        <v>#VALUE!</v>
      </c>
      <c r="BF1371" s="17" t="e">
        <f>SUMIFS('[1]Deals (investment)'!$C:$C,'[1]Deals (investment)'!$B:$B,$A1371,'[1]Deals (investment)'!$V:$V,BF$1)</f>
        <v>#VALUE!</v>
      </c>
      <c r="BG1371" s="17" t="e">
        <f>SUMIFS('[1]Deals (investment)'!$C:$C,'[1]Deals (investment)'!$B:$B,$A1371,'[1]Deals (investment)'!$V:$V,BG$1)</f>
        <v>#VALUE!</v>
      </c>
      <c r="BH1371" s="17" t="e">
        <f>SUMIFS('[1]Deals (investment)'!$C:$C,'[1]Deals (investment)'!$B:$B,$A1371,'[1]Deals (investment)'!$V:$V,BH$1)</f>
        <v>#VALUE!</v>
      </c>
      <c r="BI1371" s="17" t="e">
        <f>SUMIFS('[1]Deals (investment)'!$C:$C,'[1]Deals (investment)'!$B:$B,$A1371,'[1]Deals (investment)'!$V:$V,BI$1)</f>
        <v>#VALUE!</v>
      </c>
      <c r="BJ1371" s="17" t="e">
        <f>SUMIFS('[1]Deals (investment)'!$C:$C,'[1]Deals (investment)'!$B:$B,$A1371,'[1]Deals (investment)'!$V:$V,BJ$1)</f>
        <v>#VALUE!</v>
      </c>
      <c r="BK1371" s="17" t="e">
        <f>SUMIFS('[1]Deals (investment)'!$C:$C,'[1]Deals (investment)'!$B:$B,$A1371,'[1]Deals (investment)'!$V:$V,BK$1)</f>
        <v>#VALUE!</v>
      </c>
      <c r="BL1371" s="17" t="e">
        <f>SUMIFS('[1]Deals (investment)'!$C:$C,'[1]Deals (investment)'!$B:$B,$A1371,'[1]Deals (investment)'!$V:$V,BL$1)</f>
        <v>#VALUE!</v>
      </c>
      <c r="BM1371" s="17" t="e">
        <f>SUMIFS('[1]Deals (investment)'!$C:$C,'[1]Deals (investment)'!$B:$B,$A1371,'[1]Deals (investment)'!$V:$V,BM$1)</f>
        <v>#VALUE!</v>
      </c>
      <c r="BN1371" s="15"/>
      <c r="BO1371" s="15"/>
      <c r="BP1371" s="22"/>
      <c r="BQ1371" s="15"/>
      <c r="BR1371" s="15"/>
      <c r="BS1371" s="15"/>
      <c r="BT1371" s="15"/>
      <c r="BU1371" s="15"/>
      <c r="BV1371" s="15"/>
      <c r="BW1371" s="15"/>
      <c r="BX1371" s="15"/>
      <c r="BY1371" s="15"/>
      <c r="BZ1371" s="15"/>
      <c r="CA1371" s="15"/>
      <c r="CB1371" s="15"/>
      <c r="CC1371" s="15"/>
      <c r="CD1371" s="15" t="str">
        <f t="shared" si="202"/>
        <v>OuicarryOuiCarry provides delivery services and allows its customers to buy products from international commercial websites.</v>
      </c>
      <c r="CE1371" s="15"/>
      <c r="CF1371" s="15"/>
      <c r="CG1371" s="15"/>
      <c r="CH1371" s="15"/>
      <c r="CI1371" s="15"/>
      <c r="CJ1371" s="15"/>
    </row>
    <row r="1372" spans="1:117" ht="12.75">
      <c r="A1372" s="15" t="s">
        <v>9116</v>
      </c>
      <c r="B1372" s="15" t="s">
        <v>9117</v>
      </c>
      <c r="C1372" s="15" t="s">
        <v>58</v>
      </c>
      <c r="D1372" s="16">
        <v>2017</v>
      </c>
      <c r="E1372" s="15" t="s">
        <v>340</v>
      </c>
      <c r="F1372" s="15"/>
      <c r="G1372" s="15" t="s">
        <v>342</v>
      </c>
      <c r="H1372" s="15"/>
      <c r="I1372" s="15" t="s">
        <v>342</v>
      </c>
      <c r="J1372" s="15"/>
      <c r="K1372" s="17" t="e">
        <f t="shared" si="178"/>
        <v>#VALUE!</v>
      </c>
      <c r="L1372" s="15"/>
      <c r="M1372" s="18" t="e">
        <f t="shared" si="166"/>
        <v>#VALUE!</v>
      </c>
      <c r="N1372" s="15"/>
      <c r="O1372" s="15"/>
      <c r="P1372" s="15"/>
      <c r="Q1372" s="15"/>
      <c r="R1372" s="15" t="s">
        <v>375</v>
      </c>
      <c r="S1372" s="19" t="s">
        <v>144</v>
      </c>
      <c r="T1372" s="15" t="s">
        <v>312</v>
      </c>
      <c r="U1372" s="17" t="s">
        <v>312</v>
      </c>
      <c r="V1372" s="15" t="s">
        <v>9118</v>
      </c>
      <c r="W1372" s="15"/>
      <c r="X1372" s="15" t="s">
        <v>404</v>
      </c>
      <c r="Y1372" s="15" t="s">
        <v>9119</v>
      </c>
      <c r="AB1372" s="32">
        <v>43506</v>
      </c>
      <c r="AC1372" s="21" t="s">
        <v>9120</v>
      </c>
      <c r="AD1372" s="21" t="s">
        <v>9121</v>
      </c>
      <c r="AE1372" s="21" t="s">
        <v>9122</v>
      </c>
      <c r="AF1372" s="21" t="s">
        <v>9123</v>
      </c>
      <c r="AG1372" s="22">
        <f t="shared" si="203"/>
        <v>0.64516129032258063</v>
      </c>
      <c r="AH1372" s="15" t="str">
        <f t="shared" si="200"/>
        <v/>
      </c>
      <c r="AI1372" s="22" t="str">
        <f>VLOOKUP(A1372,'[1]Deals (investment)'!$B$2:$Z$1497,1,FALSE)</f>
        <v>Outsource Now</v>
      </c>
      <c r="AJ1372" s="22">
        <f>VLOOKUP(A1372,'[1]Deals (investment)'!$B$2:$Z$870,15,FALSE)</f>
        <v>0</v>
      </c>
      <c r="AK1372" s="17" t="e">
        <f>VLOOKUP(A1372,'[1]Deals (Exits)'!B:B,1,FALSE)</f>
        <v>#N/A</v>
      </c>
      <c r="AL1372" s="23">
        <f>VLOOKUP(G1372,[1]Lookups!$V$3:$Y$197,4,FALSE)</f>
        <v>0</v>
      </c>
      <c r="AM1372" s="17" t="str">
        <f>VLOOKUP(X1372,[1]Lookups!$B$3:$C$200,2,FALSE)</f>
        <v>Other Technologies &amp; Information Technology</v>
      </c>
      <c r="AN1372" s="17" t="str">
        <f>VLOOKUP(R1372,[1]Lookups!$H$3:$I$69,2,FALSE)</f>
        <v>2. Seed</v>
      </c>
      <c r="AO1372" s="17" t="e">
        <f>VLOOKUP(T1372,[1]Lookups!$H$3:$I$69,2,FALSE)</f>
        <v>#N/A</v>
      </c>
      <c r="AP1372" s="17" t="str">
        <f>VLOOKUP(AN1372,[1]Lookups!$N$3:$O$11,2,FALSE)</f>
        <v>Early</v>
      </c>
      <c r="AQ1372" s="18" t="e">
        <f>COUNTIFS('[1]Deals (investment)'!$B:$B,$A1372)</f>
        <v>#VALUE!</v>
      </c>
      <c r="AR1372" s="18" t="e">
        <f>COUNTIFS('[1]Deals (investment)'!$B:$B,$A1372,'[1]Deals (investment)'!$T:$T,$AW$1)+COUNTIFS('[1]Deals (investment)'!$B:$B,$A1372,'[1]Deals (investment)'!$T:$T,$AX$1)+COUNTIFS('[1]Deals (investment)'!$B:$B,$A1372,'[1]Deals (investment)'!$T:$T,$AY$1)</f>
        <v>#VALUE!</v>
      </c>
      <c r="AS1372" s="17" t="e">
        <f>SUMIFS('[1]Deals (investment)'!$C:$C,'[1]Deals (investment)'!$B:$B,$A1372)</f>
        <v>#VALUE!</v>
      </c>
      <c r="AT1372" s="17" t="e">
        <f t="shared" si="179"/>
        <v>#VALUE!</v>
      </c>
      <c r="AU1372" s="18" t="e">
        <f>COUNTIF('[1]Deals (Exits)'!$B:$B,A1372)</f>
        <v>#VALUE!</v>
      </c>
      <c r="AV1372" s="17" t="e">
        <f>SUMIFS('[1]Deals (investment)'!$C:$C,'[1]Deals (investment)'!$B:$B,$A1372,'[1]Deals (investment)'!$T:$T,AV$1)</f>
        <v>#VALUE!</v>
      </c>
      <c r="AW1372" s="17" t="e">
        <f>SUMIFS('[1]Deals (investment)'!$C:$C,'[1]Deals (investment)'!$B:$B,$A1372,'[1]Deals (investment)'!$T:$T,AW$1)</f>
        <v>#VALUE!</v>
      </c>
      <c r="AX1372" s="17" t="e">
        <f>SUMIFS('[1]Deals (investment)'!$C:$C,'[1]Deals (investment)'!$B:$B,$A1372,'[1]Deals (investment)'!$T:$T,AX$1)</f>
        <v>#VALUE!</v>
      </c>
      <c r="AY1372" s="17" t="e">
        <f>SUMIFS('[1]Deals (investment)'!$C:$C,'[1]Deals (investment)'!$B:$B,$A1372,'[1]Deals (investment)'!$T:$T,AY$1)</f>
        <v>#VALUE!</v>
      </c>
      <c r="AZ1372" s="17" t="e">
        <f>SUMIFS('[1]Deals (investment)'!$C:$C,'[1]Deals (investment)'!$B:$B,$A1372,'[1]Deals (investment)'!$T:$T,AZ$1)</f>
        <v>#VALUE!</v>
      </c>
      <c r="BA1372" s="17" t="e">
        <f>SUMIFS('[1]Deals (investment)'!$C:$C,'[1]Deals (investment)'!$B:$B,$A1372,'[1]Deals (investment)'!$T:$T,BA$1)</f>
        <v>#VALUE!</v>
      </c>
      <c r="BB1372" s="17" t="e">
        <f>SUMIFS('[1]Deals (investment)'!$C:$C,'[1]Deals (investment)'!$B:$B,$A1372,'[1]Deals (investment)'!$T:$T,BB$1)</f>
        <v>#VALUE!</v>
      </c>
      <c r="BC1372" s="17" t="e">
        <f>SUMIFS('[1]Deals (Exits)'!$C:$C,'[1]Deals (Exits)'!$B:$B,$A1372)</f>
        <v>#VALUE!</v>
      </c>
      <c r="BD1372" s="17" t="e">
        <f>SUMIFS('[1]Deals (investment)'!$C:$C,'[1]Deals (investment)'!$B:$B,$A1372,'[1]Deals (investment)'!$V:$V,BD$1)</f>
        <v>#VALUE!</v>
      </c>
      <c r="BE1372" s="17" t="e">
        <f>SUMIFS('[1]Deals (investment)'!$C:$C,'[1]Deals (investment)'!$B:$B,$A1372,'[1]Deals (investment)'!$V:$V,BE$1)</f>
        <v>#VALUE!</v>
      </c>
      <c r="BF1372" s="17" t="e">
        <f>SUMIFS('[1]Deals (investment)'!$C:$C,'[1]Deals (investment)'!$B:$B,$A1372,'[1]Deals (investment)'!$V:$V,BF$1)</f>
        <v>#VALUE!</v>
      </c>
      <c r="BG1372" s="17" t="e">
        <f>SUMIFS('[1]Deals (investment)'!$C:$C,'[1]Deals (investment)'!$B:$B,$A1372,'[1]Deals (investment)'!$V:$V,BG$1)</f>
        <v>#VALUE!</v>
      </c>
      <c r="BH1372" s="17" t="e">
        <f>SUMIFS('[1]Deals (investment)'!$C:$C,'[1]Deals (investment)'!$B:$B,$A1372,'[1]Deals (investment)'!$V:$V,BH$1)</f>
        <v>#VALUE!</v>
      </c>
      <c r="BI1372" s="17" t="e">
        <f>SUMIFS('[1]Deals (investment)'!$C:$C,'[1]Deals (investment)'!$B:$B,$A1372,'[1]Deals (investment)'!$V:$V,BI$1)</f>
        <v>#VALUE!</v>
      </c>
      <c r="BJ1372" s="17" t="e">
        <f>SUMIFS('[1]Deals (investment)'!$C:$C,'[1]Deals (investment)'!$B:$B,$A1372,'[1]Deals (investment)'!$V:$V,BJ$1)</f>
        <v>#VALUE!</v>
      </c>
      <c r="BK1372" s="17" t="e">
        <f>SUMIFS('[1]Deals (investment)'!$C:$C,'[1]Deals (investment)'!$B:$B,$A1372,'[1]Deals (investment)'!$V:$V,BK$1)</f>
        <v>#VALUE!</v>
      </c>
      <c r="BL1372" s="17" t="e">
        <f>SUMIFS('[1]Deals (investment)'!$C:$C,'[1]Deals (investment)'!$B:$B,$A1372,'[1]Deals (investment)'!$V:$V,BL$1)</f>
        <v>#VALUE!</v>
      </c>
      <c r="BM1372" s="17" t="e">
        <f>SUMIFS('[1]Deals (investment)'!$C:$C,'[1]Deals (investment)'!$B:$B,$A1372,'[1]Deals (investment)'!$V:$V,BM$1)</f>
        <v>#VALUE!</v>
      </c>
      <c r="BN1372" s="15"/>
      <c r="BO1372" s="15"/>
      <c r="BP1372" s="22"/>
      <c r="BQ1372" s="15"/>
      <c r="BR1372" s="15"/>
      <c r="BS1372" s="15"/>
      <c r="BT1372" s="15"/>
      <c r="BU1372" s="15"/>
      <c r="BV1372" s="15"/>
      <c r="BW1372" s="15"/>
      <c r="BX1372" s="15"/>
      <c r="BY1372" s="15"/>
      <c r="BZ1372" s="15"/>
      <c r="CA1372" s="15"/>
      <c r="CB1372" s="15"/>
      <c r="CC1372" s="15"/>
      <c r="CD1372" s="15" t="str">
        <f t="shared" si="202"/>
        <v>Outsource NowOutsource Now helps businesses and NGOs manage their technology needs by providing business management software and IT support.Active</v>
      </c>
      <c r="CE1372" s="15"/>
      <c r="CF1372" s="15"/>
      <c r="CG1372" s="15"/>
      <c r="CH1372" s="15"/>
      <c r="CI1372" s="15"/>
      <c r="CJ1372" s="15"/>
      <c r="DM1372">
        <v>442</v>
      </c>
    </row>
    <row r="1373" spans="1:117" ht="12.75">
      <c r="A1373" s="15" t="s">
        <v>9124</v>
      </c>
      <c r="B1373" s="15"/>
      <c r="C1373" s="15"/>
      <c r="D1373" s="16"/>
      <c r="E1373" s="15"/>
      <c r="F1373" s="15"/>
      <c r="G1373" s="15"/>
      <c r="H1373" s="15"/>
      <c r="I1373" s="15"/>
      <c r="J1373" s="15"/>
      <c r="K1373" s="17" t="e">
        <f t="shared" si="178"/>
        <v>#VALUE!</v>
      </c>
      <c r="L1373" s="15"/>
      <c r="M1373" s="18" t="e">
        <f t="shared" si="166"/>
        <v>#VALUE!</v>
      </c>
      <c r="N1373" s="15"/>
      <c r="O1373" s="15"/>
      <c r="P1373" s="15"/>
      <c r="Q1373" s="24" t="e">
        <f ca="1">_xludf.MAXIFS('[1]Deals (investment)'!A:A,'[1]Deals (investment)'!B:B,A1373)</f>
        <v>#NAME?</v>
      </c>
      <c r="R1373" s="15"/>
      <c r="S1373" s="19"/>
      <c r="T1373" s="15"/>
      <c r="U1373" s="17"/>
      <c r="V1373" s="15"/>
      <c r="W1373" s="15"/>
      <c r="X1373" s="15"/>
      <c r="Y1373" s="15"/>
      <c r="AB1373" s="20"/>
      <c r="AC1373" s="15"/>
      <c r="AD1373" s="15"/>
      <c r="AE1373" s="15"/>
      <c r="AF1373" s="15"/>
      <c r="AG1373" s="22">
        <f t="shared" ca="1" si="203"/>
        <v>9.6774193548387094E-2</v>
      </c>
      <c r="AH1373" s="15" t="str">
        <f t="shared" si="200"/>
        <v/>
      </c>
      <c r="AI1373" s="22" t="e">
        <f>VLOOKUP(A1373,'[1]Deals (investment)'!$B$2:$Z$1497,1,FALSE)</f>
        <v>#N/A</v>
      </c>
      <c r="AJ1373" s="22" t="e">
        <f>VLOOKUP(A1373,'[1]Deals (investment)'!$B$2:$Z$870,15,FALSE)</f>
        <v>#N/A</v>
      </c>
      <c r="AK1373" s="17" t="e">
        <f>VLOOKUP(A1373,'[1]Deals (Exits)'!B:B,1,FALSE)</f>
        <v>#N/A</v>
      </c>
      <c r="AL1373" s="23" t="e">
        <f>VLOOKUP(G1373,[1]Lookups!$V$3:$Y$197,4,FALSE)</f>
        <v>#N/A</v>
      </c>
      <c r="AM1373" s="17" t="e">
        <f>VLOOKUP(X1373,[1]Lookups!$B$3:$C$200,2,FALSE)</f>
        <v>#N/A</v>
      </c>
      <c r="AN1373" s="17" t="e">
        <f>VLOOKUP(R1373,[1]Lookups!$H$3:$I$69,2,FALSE)</f>
        <v>#N/A</v>
      </c>
      <c r="AO1373" s="17" t="e">
        <f>VLOOKUP(T1373,[1]Lookups!$H$3:$I$69,2,FALSE)</f>
        <v>#N/A</v>
      </c>
      <c r="AP1373" s="17" t="e">
        <f>VLOOKUP(AN1373,[1]Lookups!$N$3:$O$11,2,FALSE)</f>
        <v>#N/A</v>
      </c>
      <c r="AQ1373" s="18" t="e">
        <f>COUNTIFS('[1]Deals (investment)'!$B:$B,$A1373)</f>
        <v>#VALUE!</v>
      </c>
      <c r="AR1373" s="18" t="e">
        <f>COUNTIFS('[1]Deals (investment)'!$B:$B,$A1373,'[1]Deals (investment)'!$T:$T,$AW$1)+COUNTIFS('[1]Deals (investment)'!$B:$B,$A1373,'[1]Deals (investment)'!$T:$T,$AX$1)+COUNTIFS('[1]Deals (investment)'!$B:$B,$A1373,'[1]Deals (investment)'!$T:$T,$AY$1)</f>
        <v>#VALUE!</v>
      </c>
      <c r="AS1373" s="17" t="e">
        <f>SUMIFS('[1]Deals (investment)'!$C:$C,'[1]Deals (investment)'!$B:$B,$A1373)</f>
        <v>#VALUE!</v>
      </c>
      <c r="AT1373" s="17" t="e">
        <f t="shared" si="179"/>
        <v>#VALUE!</v>
      </c>
      <c r="AU1373" s="18" t="e">
        <f>COUNTIF('[1]Deals (Exits)'!$B:$B,A1373)</f>
        <v>#VALUE!</v>
      </c>
      <c r="AV1373" s="17" t="e">
        <f>SUMIFS('[1]Deals (investment)'!$C:$C,'[1]Deals (investment)'!$B:$B,$A1373,'[1]Deals (investment)'!$T:$T,AV$1)</f>
        <v>#VALUE!</v>
      </c>
      <c r="AW1373" s="17" t="e">
        <f>SUMIFS('[1]Deals (investment)'!$C:$C,'[1]Deals (investment)'!$B:$B,$A1373,'[1]Deals (investment)'!$T:$T,AW$1)</f>
        <v>#VALUE!</v>
      </c>
      <c r="AX1373" s="17" t="e">
        <f>SUMIFS('[1]Deals (investment)'!$C:$C,'[1]Deals (investment)'!$B:$B,$A1373,'[1]Deals (investment)'!$T:$T,AX$1)</f>
        <v>#VALUE!</v>
      </c>
      <c r="AY1373" s="17" t="e">
        <f>SUMIFS('[1]Deals (investment)'!$C:$C,'[1]Deals (investment)'!$B:$B,$A1373,'[1]Deals (investment)'!$T:$T,AY$1)</f>
        <v>#VALUE!</v>
      </c>
      <c r="AZ1373" s="17" t="e">
        <f>SUMIFS('[1]Deals (investment)'!$C:$C,'[1]Deals (investment)'!$B:$B,$A1373,'[1]Deals (investment)'!$T:$T,AZ$1)</f>
        <v>#VALUE!</v>
      </c>
      <c r="BA1373" s="17" t="e">
        <f>SUMIFS('[1]Deals (investment)'!$C:$C,'[1]Deals (investment)'!$B:$B,$A1373,'[1]Deals (investment)'!$T:$T,BA$1)</f>
        <v>#VALUE!</v>
      </c>
      <c r="BB1373" s="17" t="e">
        <f>SUMIFS('[1]Deals (investment)'!$C:$C,'[1]Deals (investment)'!$B:$B,$A1373,'[1]Deals (investment)'!$T:$T,BB$1)</f>
        <v>#VALUE!</v>
      </c>
      <c r="BC1373" s="17" t="e">
        <f>SUMIFS('[1]Deals (Exits)'!$C:$C,'[1]Deals (Exits)'!$B:$B,$A1373)</f>
        <v>#VALUE!</v>
      </c>
      <c r="BD1373" s="17" t="e">
        <f>SUMIFS('[1]Deals (investment)'!$C:$C,'[1]Deals (investment)'!$B:$B,$A1373,'[1]Deals (investment)'!$V:$V,BD$1)</f>
        <v>#VALUE!</v>
      </c>
      <c r="BE1373" s="17" t="e">
        <f>SUMIFS('[1]Deals (investment)'!$C:$C,'[1]Deals (investment)'!$B:$B,$A1373,'[1]Deals (investment)'!$V:$V,BE$1)</f>
        <v>#VALUE!</v>
      </c>
      <c r="BF1373" s="17" t="e">
        <f>SUMIFS('[1]Deals (investment)'!$C:$C,'[1]Deals (investment)'!$B:$B,$A1373,'[1]Deals (investment)'!$V:$V,BF$1)</f>
        <v>#VALUE!</v>
      </c>
      <c r="BG1373" s="17" t="e">
        <f>SUMIFS('[1]Deals (investment)'!$C:$C,'[1]Deals (investment)'!$B:$B,$A1373,'[1]Deals (investment)'!$V:$V,BG$1)</f>
        <v>#VALUE!</v>
      </c>
      <c r="BH1373" s="17" t="e">
        <f>SUMIFS('[1]Deals (investment)'!$C:$C,'[1]Deals (investment)'!$B:$B,$A1373,'[1]Deals (investment)'!$V:$V,BH$1)</f>
        <v>#VALUE!</v>
      </c>
      <c r="BI1373" s="17" t="e">
        <f>SUMIFS('[1]Deals (investment)'!$C:$C,'[1]Deals (investment)'!$B:$B,$A1373,'[1]Deals (investment)'!$V:$V,BI$1)</f>
        <v>#VALUE!</v>
      </c>
      <c r="BJ1373" s="17" t="e">
        <f>SUMIFS('[1]Deals (investment)'!$C:$C,'[1]Deals (investment)'!$B:$B,$A1373,'[1]Deals (investment)'!$V:$V,BJ$1)</f>
        <v>#VALUE!</v>
      </c>
      <c r="BK1373" s="17" t="e">
        <f>SUMIFS('[1]Deals (investment)'!$C:$C,'[1]Deals (investment)'!$B:$B,$A1373,'[1]Deals (investment)'!$V:$V,BK$1)</f>
        <v>#VALUE!</v>
      </c>
      <c r="BL1373" s="17" t="e">
        <f>SUMIFS('[1]Deals (investment)'!$C:$C,'[1]Deals (investment)'!$B:$B,$A1373,'[1]Deals (investment)'!$V:$V,BL$1)</f>
        <v>#VALUE!</v>
      </c>
      <c r="BM1373" s="17" t="e">
        <f>SUMIFS('[1]Deals (investment)'!$C:$C,'[1]Deals (investment)'!$B:$B,$A1373,'[1]Deals (investment)'!$V:$V,BM$1)</f>
        <v>#VALUE!</v>
      </c>
      <c r="BN1373" s="15"/>
      <c r="BO1373" s="15"/>
      <c r="BP1373" s="22"/>
      <c r="BQ1373" s="15"/>
      <c r="BR1373" s="15"/>
      <c r="BS1373" s="15"/>
      <c r="BT1373" s="15"/>
      <c r="BU1373" s="15"/>
      <c r="BV1373" s="15"/>
      <c r="BW1373" s="15"/>
      <c r="BX1373" s="15"/>
      <c r="BY1373" s="15"/>
      <c r="BZ1373" s="15"/>
      <c r="CA1373" s="15"/>
      <c r="CB1373" s="15"/>
      <c r="CC1373" s="15"/>
      <c r="CD1373" s="15"/>
      <c r="CE1373" s="15"/>
      <c r="CF1373" s="15"/>
      <c r="CG1373" s="15"/>
      <c r="CH1373" s="15"/>
      <c r="CI1373" s="15"/>
      <c r="CJ1373" s="15"/>
    </row>
    <row r="1374" spans="1:117" ht="12.75">
      <c r="A1374" s="15" t="s">
        <v>9125</v>
      </c>
      <c r="B1374" s="15" t="s">
        <v>9126</v>
      </c>
      <c r="C1374" s="15" t="s">
        <v>58</v>
      </c>
      <c r="D1374" s="16">
        <v>2017</v>
      </c>
      <c r="E1374" s="15" t="s">
        <v>90</v>
      </c>
      <c r="F1374" s="15"/>
      <c r="G1374" s="15" t="s">
        <v>91</v>
      </c>
      <c r="H1374" s="15"/>
      <c r="I1374" s="15" t="s">
        <v>91</v>
      </c>
      <c r="J1374" s="15"/>
      <c r="K1374" s="17" t="e">
        <f t="shared" si="178"/>
        <v>#VALUE!</v>
      </c>
      <c r="L1374" s="15"/>
      <c r="M1374" s="18" t="e">
        <f t="shared" si="166"/>
        <v>#VALUE!</v>
      </c>
      <c r="N1374" s="15"/>
      <c r="O1374" s="15"/>
      <c r="P1374" s="15"/>
      <c r="Q1374" s="15"/>
      <c r="R1374" s="15"/>
      <c r="S1374" s="19"/>
      <c r="T1374" s="15"/>
      <c r="U1374" s="17"/>
      <c r="V1374" s="15" t="s">
        <v>9127</v>
      </c>
      <c r="W1374" s="15"/>
      <c r="X1374" s="15" t="s">
        <v>657</v>
      </c>
      <c r="Y1374" s="15" t="s">
        <v>9128</v>
      </c>
      <c r="AB1374" s="20" t="s">
        <v>286</v>
      </c>
      <c r="AC1374" s="21" t="s">
        <v>9129</v>
      </c>
      <c r="AD1374" s="21" t="s">
        <v>9130</v>
      </c>
      <c r="AE1374" s="21" t="s">
        <v>9131</v>
      </c>
      <c r="AF1374" s="21" t="s">
        <v>9132</v>
      </c>
      <c r="AG1374" s="22">
        <f t="shared" si="203"/>
        <v>0.5161290322580645</v>
      </c>
      <c r="AH1374" s="15" t="str">
        <f t="shared" si="200"/>
        <v/>
      </c>
      <c r="AI1374" s="22" t="str">
        <f>VLOOKUP(A1374,'[1]Deals (investment)'!$B$2:$Z$1497,1,FALSE)</f>
        <v>Ovex</v>
      </c>
      <c r="AJ1374" s="22" t="e">
        <f>VLOOKUP(A1374,'[1]Deals (investment)'!$B$2:$Z$870,15,FALSE)</f>
        <v>#N/A</v>
      </c>
      <c r="AK1374" s="17" t="e">
        <f>VLOOKUP(A1374,'[1]Deals (Exits)'!B:B,1,FALSE)</f>
        <v>#N/A</v>
      </c>
      <c r="AL1374" s="23">
        <f>VLOOKUP(G1374,[1]Lookups!$V$3:$Y$197,4,FALSE)</f>
        <v>0</v>
      </c>
      <c r="AM1374" s="17" t="str">
        <f>VLOOKUP(X1374,[1]Lookups!$B$3:$C$200,2,FALSE)</f>
        <v>Emerging Technologies</v>
      </c>
      <c r="AN1374" s="17" t="e">
        <f>VLOOKUP(R1374,[1]Lookups!$H$3:$I$69,2,FALSE)</f>
        <v>#N/A</v>
      </c>
      <c r="AO1374" s="17" t="e">
        <f>VLOOKUP(T1374,[1]Lookups!$H$3:$I$69,2,FALSE)</f>
        <v>#N/A</v>
      </c>
      <c r="AP1374" s="17" t="e">
        <f>VLOOKUP(AN1374,[1]Lookups!$N$3:$O$11,2,FALSE)</f>
        <v>#N/A</v>
      </c>
      <c r="AQ1374" s="18" t="e">
        <f>COUNTIFS('[1]Deals (investment)'!$B:$B,$A1374)</f>
        <v>#VALUE!</v>
      </c>
      <c r="AR1374" s="18" t="e">
        <f>COUNTIFS('[1]Deals (investment)'!$B:$B,$A1374,'[1]Deals (investment)'!$T:$T,$AW$1)+COUNTIFS('[1]Deals (investment)'!$B:$B,$A1374,'[1]Deals (investment)'!$T:$T,$AX$1)+COUNTIFS('[1]Deals (investment)'!$B:$B,$A1374,'[1]Deals (investment)'!$T:$T,$AY$1)</f>
        <v>#VALUE!</v>
      </c>
      <c r="AS1374" s="17" t="e">
        <f>SUMIFS('[1]Deals (investment)'!$C:$C,'[1]Deals (investment)'!$B:$B,$A1374)</f>
        <v>#VALUE!</v>
      </c>
      <c r="AT1374" s="17" t="e">
        <f t="shared" si="179"/>
        <v>#VALUE!</v>
      </c>
      <c r="AU1374" s="18" t="e">
        <f>COUNTIF('[1]Deals (Exits)'!$B:$B,A1374)</f>
        <v>#VALUE!</v>
      </c>
      <c r="AV1374" s="17" t="e">
        <f>SUMIFS('[1]Deals (investment)'!$C:$C,'[1]Deals (investment)'!$B:$B,$A1374,'[1]Deals (investment)'!$T:$T,AV$1)</f>
        <v>#VALUE!</v>
      </c>
      <c r="AW1374" s="17" t="e">
        <f>SUMIFS('[1]Deals (investment)'!$C:$C,'[1]Deals (investment)'!$B:$B,$A1374,'[1]Deals (investment)'!$T:$T,AW$1)</f>
        <v>#VALUE!</v>
      </c>
      <c r="AX1374" s="17" t="e">
        <f>SUMIFS('[1]Deals (investment)'!$C:$C,'[1]Deals (investment)'!$B:$B,$A1374,'[1]Deals (investment)'!$T:$T,AX$1)</f>
        <v>#VALUE!</v>
      </c>
      <c r="AY1374" s="17" t="e">
        <f>SUMIFS('[1]Deals (investment)'!$C:$C,'[1]Deals (investment)'!$B:$B,$A1374,'[1]Deals (investment)'!$T:$T,AY$1)</f>
        <v>#VALUE!</v>
      </c>
      <c r="AZ1374" s="17" t="e">
        <f>SUMIFS('[1]Deals (investment)'!$C:$C,'[1]Deals (investment)'!$B:$B,$A1374,'[1]Deals (investment)'!$T:$T,AZ$1)</f>
        <v>#VALUE!</v>
      </c>
      <c r="BA1374" s="17" t="e">
        <f>SUMIFS('[1]Deals (investment)'!$C:$C,'[1]Deals (investment)'!$B:$B,$A1374,'[1]Deals (investment)'!$T:$T,BA$1)</f>
        <v>#VALUE!</v>
      </c>
      <c r="BB1374" s="17" t="e">
        <f>SUMIFS('[1]Deals (investment)'!$C:$C,'[1]Deals (investment)'!$B:$B,$A1374,'[1]Deals (investment)'!$T:$T,BB$1)</f>
        <v>#VALUE!</v>
      </c>
      <c r="BC1374" s="17" t="e">
        <f>SUMIFS('[1]Deals (Exits)'!$C:$C,'[1]Deals (Exits)'!$B:$B,$A1374)</f>
        <v>#VALUE!</v>
      </c>
      <c r="BD1374" s="17" t="e">
        <f>SUMIFS('[1]Deals (investment)'!$C:$C,'[1]Deals (investment)'!$B:$B,$A1374,'[1]Deals (investment)'!$V:$V,BD$1)</f>
        <v>#VALUE!</v>
      </c>
      <c r="BE1374" s="17" t="e">
        <f>SUMIFS('[1]Deals (investment)'!$C:$C,'[1]Deals (investment)'!$B:$B,$A1374,'[1]Deals (investment)'!$V:$V,BE$1)</f>
        <v>#VALUE!</v>
      </c>
      <c r="BF1374" s="17" t="e">
        <f>SUMIFS('[1]Deals (investment)'!$C:$C,'[1]Deals (investment)'!$B:$B,$A1374,'[1]Deals (investment)'!$V:$V,BF$1)</f>
        <v>#VALUE!</v>
      </c>
      <c r="BG1374" s="17" t="e">
        <f>SUMIFS('[1]Deals (investment)'!$C:$C,'[1]Deals (investment)'!$B:$B,$A1374,'[1]Deals (investment)'!$V:$V,BG$1)</f>
        <v>#VALUE!</v>
      </c>
      <c r="BH1374" s="17" t="e">
        <f>SUMIFS('[1]Deals (investment)'!$C:$C,'[1]Deals (investment)'!$B:$B,$A1374,'[1]Deals (investment)'!$V:$V,BH$1)</f>
        <v>#VALUE!</v>
      </c>
      <c r="BI1374" s="17" t="e">
        <f>SUMIFS('[1]Deals (investment)'!$C:$C,'[1]Deals (investment)'!$B:$B,$A1374,'[1]Deals (investment)'!$V:$V,BI$1)</f>
        <v>#VALUE!</v>
      </c>
      <c r="BJ1374" s="17" t="e">
        <f>SUMIFS('[1]Deals (investment)'!$C:$C,'[1]Deals (investment)'!$B:$B,$A1374,'[1]Deals (investment)'!$V:$V,BJ$1)</f>
        <v>#VALUE!</v>
      </c>
      <c r="BK1374" s="17" t="e">
        <f>SUMIFS('[1]Deals (investment)'!$C:$C,'[1]Deals (investment)'!$B:$B,$A1374,'[1]Deals (investment)'!$V:$V,BK$1)</f>
        <v>#VALUE!</v>
      </c>
      <c r="BL1374" s="17" t="e">
        <f>SUMIFS('[1]Deals (investment)'!$C:$C,'[1]Deals (investment)'!$B:$B,$A1374,'[1]Deals (investment)'!$V:$V,BL$1)</f>
        <v>#VALUE!</v>
      </c>
      <c r="BM1374" s="17" t="e">
        <f>SUMIFS('[1]Deals (investment)'!$C:$C,'[1]Deals (investment)'!$B:$B,$A1374,'[1]Deals (investment)'!$V:$V,BM$1)</f>
        <v>#VALUE!</v>
      </c>
      <c r="BN1374" s="15"/>
      <c r="BO1374" s="15"/>
      <c r="BP1374" s="22"/>
      <c r="BQ1374" s="15"/>
      <c r="BR1374" s="15"/>
      <c r="BS1374" s="15"/>
      <c r="BT1374" s="15"/>
      <c r="BU1374" s="15"/>
      <c r="BV1374" s="15"/>
      <c r="BW1374" s="15"/>
      <c r="BX1374" s="15"/>
      <c r="BY1374" s="15"/>
      <c r="BZ1374" s="15"/>
      <c r="CA1374" s="15"/>
      <c r="CB1374" s="15"/>
      <c r="CC1374" s="15"/>
      <c r="CD1374" s="15" t="str">
        <f t="shared" ref="CD1374:CD1377" si="204">CONCATENATE(A1374,B1374,C1374)</f>
        <v>OvexOVEX is a cryptocurrency exchange company.Active</v>
      </c>
      <c r="CE1374" s="15"/>
      <c r="CF1374" s="15"/>
      <c r="CG1374" s="15"/>
      <c r="CH1374" s="15"/>
      <c r="CI1374" s="15"/>
      <c r="CJ1374" s="15"/>
    </row>
    <row r="1375" spans="1:117" ht="12.75">
      <c r="A1375" s="15" t="s">
        <v>9133</v>
      </c>
      <c r="B1375" s="15" t="s">
        <v>9134</v>
      </c>
      <c r="C1375" s="15" t="s">
        <v>58</v>
      </c>
      <c r="D1375" s="16">
        <v>2017</v>
      </c>
      <c r="E1375" s="26" t="s">
        <v>701</v>
      </c>
      <c r="F1375" s="26" t="s">
        <v>199</v>
      </c>
      <c r="G1375" s="26" t="s">
        <v>702</v>
      </c>
      <c r="H1375" s="26"/>
      <c r="I1375" s="15" t="s">
        <v>702</v>
      </c>
      <c r="J1375" s="26"/>
      <c r="K1375" s="17" t="e">
        <f t="shared" si="178"/>
        <v>#VALUE!</v>
      </c>
      <c r="L1375" s="15"/>
      <c r="M1375" s="18" t="e">
        <f t="shared" si="166"/>
        <v>#VALUE!</v>
      </c>
      <c r="N1375" s="15"/>
      <c r="O1375" s="15"/>
      <c r="P1375" s="15"/>
      <c r="Q1375" s="15"/>
      <c r="R1375" s="15"/>
      <c r="S1375" s="19"/>
      <c r="T1375" s="15"/>
      <c r="U1375" s="17"/>
      <c r="V1375" s="15" t="s">
        <v>9135</v>
      </c>
      <c r="W1375" s="15">
        <v>0</v>
      </c>
      <c r="X1375" s="15" t="s">
        <v>404</v>
      </c>
      <c r="Y1375" s="15" t="s">
        <v>9136</v>
      </c>
      <c r="AB1375" s="32">
        <v>43506</v>
      </c>
      <c r="AC1375" s="21" t="s">
        <v>9137</v>
      </c>
      <c r="AD1375" s="27" t="s">
        <v>9138</v>
      </c>
      <c r="AE1375" s="27" t="s">
        <v>9139</v>
      </c>
      <c r="AF1375" s="27" t="s">
        <v>9140</v>
      </c>
      <c r="AG1375" s="22">
        <f t="shared" si="203"/>
        <v>0.58064516129032262</v>
      </c>
      <c r="AH1375" s="15" t="str">
        <f t="shared" si="200"/>
        <v/>
      </c>
      <c r="AI1375" s="22" t="e">
        <f>VLOOKUP(A1375,'[1]Deals (investment)'!$B$2:$Z$1497,1,FALSE)</f>
        <v>#N/A</v>
      </c>
      <c r="AJ1375" s="22" t="e">
        <f>VLOOKUP(A1375,'[1]Deals (investment)'!$B$2:$Z$870,15,FALSE)</f>
        <v>#N/A</v>
      </c>
      <c r="AK1375" s="17" t="e">
        <f>VLOOKUP(A1375,'[1]Deals (Exits)'!B:B,1,FALSE)</f>
        <v>#N/A</v>
      </c>
      <c r="AL1375" s="23">
        <f>VLOOKUP(G1375,[1]Lookups!$V$3:$Y$197,4,FALSE)</f>
        <v>0</v>
      </c>
      <c r="AM1375" s="17" t="str">
        <f>VLOOKUP(X1375,[1]Lookups!$B$3:$C$200,2,FALSE)</f>
        <v>Other Technologies &amp; Information Technology</v>
      </c>
      <c r="AN1375" s="17" t="e">
        <f>VLOOKUP(R1375,[1]Lookups!$H$3:$I$69,2,FALSE)</f>
        <v>#N/A</v>
      </c>
      <c r="AO1375" s="17" t="e">
        <f>VLOOKUP(T1375,[1]Lookups!$H$3:$I$69,2,FALSE)</f>
        <v>#N/A</v>
      </c>
      <c r="AP1375" s="17" t="e">
        <f>VLOOKUP(AN1375,[1]Lookups!$N$3:$O$11,2,FALSE)</f>
        <v>#N/A</v>
      </c>
      <c r="AQ1375" s="18" t="e">
        <f>COUNTIFS('[1]Deals (investment)'!$B:$B,$A1375)</f>
        <v>#VALUE!</v>
      </c>
      <c r="AR1375" s="18" t="e">
        <f>COUNTIFS('[1]Deals (investment)'!$B:$B,$A1375,'[1]Deals (investment)'!$T:$T,$AW$1)+COUNTIFS('[1]Deals (investment)'!$B:$B,$A1375,'[1]Deals (investment)'!$T:$T,$AX$1)+COUNTIFS('[1]Deals (investment)'!$B:$B,$A1375,'[1]Deals (investment)'!$T:$T,$AY$1)</f>
        <v>#VALUE!</v>
      </c>
      <c r="AS1375" s="17" t="e">
        <f>SUMIFS('[1]Deals (investment)'!$C:$C,'[1]Deals (investment)'!$B:$B,$A1375)</f>
        <v>#VALUE!</v>
      </c>
      <c r="AT1375" s="17" t="e">
        <f t="shared" si="179"/>
        <v>#VALUE!</v>
      </c>
      <c r="AU1375" s="18" t="e">
        <f>COUNTIF('[1]Deals (Exits)'!$B:$B,A1375)</f>
        <v>#VALUE!</v>
      </c>
      <c r="AV1375" s="17" t="e">
        <f>SUMIFS('[1]Deals (investment)'!$C:$C,'[1]Deals (investment)'!$B:$B,$A1375,'[1]Deals (investment)'!$T:$T,AV$1)</f>
        <v>#VALUE!</v>
      </c>
      <c r="AW1375" s="17" t="e">
        <f>SUMIFS('[1]Deals (investment)'!$C:$C,'[1]Deals (investment)'!$B:$B,$A1375,'[1]Deals (investment)'!$T:$T,AW$1)</f>
        <v>#VALUE!</v>
      </c>
      <c r="AX1375" s="17" t="e">
        <f>SUMIFS('[1]Deals (investment)'!$C:$C,'[1]Deals (investment)'!$B:$B,$A1375,'[1]Deals (investment)'!$T:$T,AX$1)</f>
        <v>#VALUE!</v>
      </c>
      <c r="AY1375" s="17" t="e">
        <f>SUMIFS('[1]Deals (investment)'!$C:$C,'[1]Deals (investment)'!$B:$B,$A1375,'[1]Deals (investment)'!$T:$T,AY$1)</f>
        <v>#VALUE!</v>
      </c>
      <c r="AZ1375" s="17" t="e">
        <f>SUMIFS('[1]Deals (investment)'!$C:$C,'[1]Deals (investment)'!$B:$B,$A1375,'[1]Deals (investment)'!$T:$T,AZ$1)</f>
        <v>#VALUE!</v>
      </c>
      <c r="BA1375" s="17" t="e">
        <f>SUMIFS('[1]Deals (investment)'!$C:$C,'[1]Deals (investment)'!$B:$B,$A1375,'[1]Deals (investment)'!$T:$T,BA$1)</f>
        <v>#VALUE!</v>
      </c>
      <c r="BB1375" s="17" t="e">
        <f>SUMIFS('[1]Deals (investment)'!$C:$C,'[1]Deals (investment)'!$B:$B,$A1375,'[1]Deals (investment)'!$T:$T,BB$1)</f>
        <v>#VALUE!</v>
      </c>
      <c r="BC1375" s="17" t="e">
        <f>SUMIFS('[1]Deals (Exits)'!$C:$C,'[1]Deals (Exits)'!$B:$B,$A1375)</f>
        <v>#VALUE!</v>
      </c>
      <c r="BD1375" s="17" t="e">
        <f>SUMIFS('[1]Deals (investment)'!$C:$C,'[1]Deals (investment)'!$B:$B,$A1375,'[1]Deals (investment)'!$V:$V,BD$1)</f>
        <v>#VALUE!</v>
      </c>
      <c r="BE1375" s="17" t="e">
        <f>SUMIFS('[1]Deals (investment)'!$C:$C,'[1]Deals (investment)'!$B:$B,$A1375,'[1]Deals (investment)'!$V:$V,BE$1)</f>
        <v>#VALUE!</v>
      </c>
      <c r="BF1375" s="17" t="e">
        <f>SUMIFS('[1]Deals (investment)'!$C:$C,'[1]Deals (investment)'!$B:$B,$A1375,'[1]Deals (investment)'!$V:$V,BF$1)</f>
        <v>#VALUE!</v>
      </c>
      <c r="BG1375" s="17" t="e">
        <f>SUMIFS('[1]Deals (investment)'!$C:$C,'[1]Deals (investment)'!$B:$B,$A1375,'[1]Deals (investment)'!$V:$V,BG$1)</f>
        <v>#VALUE!</v>
      </c>
      <c r="BH1375" s="17" t="e">
        <f>SUMIFS('[1]Deals (investment)'!$C:$C,'[1]Deals (investment)'!$B:$B,$A1375,'[1]Deals (investment)'!$V:$V,BH$1)</f>
        <v>#VALUE!</v>
      </c>
      <c r="BI1375" s="17" t="e">
        <f>SUMIFS('[1]Deals (investment)'!$C:$C,'[1]Deals (investment)'!$B:$B,$A1375,'[1]Deals (investment)'!$V:$V,BI$1)</f>
        <v>#VALUE!</v>
      </c>
      <c r="BJ1375" s="17" t="e">
        <f>SUMIFS('[1]Deals (investment)'!$C:$C,'[1]Deals (investment)'!$B:$B,$A1375,'[1]Deals (investment)'!$V:$V,BJ$1)</f>
        <v>#VALUE!</v>
      </c>
      <c r="BK1375" s="17" t="e">
        <f>SUMIFS('[1]Deals (investment)'!$C:$C,'[1]Deals (investment)'!$B:$B,$A1375,'[1]Deals (investment)'!$V:$V,BK$1)</f>
        <v>#VALUE!</v>
      </c>
      <c r="BL1375" s="17" t="e">
        <f>SUMIFS('[1]Deals (investment)'!$C:$C,'[1]Deals (investment)'!$B:$B,$A1375,'[1]Deals (investment)'!$V:$V,BL$1)</f>
        <v>#VALUE!</v>
      </c>
      <c r="BM1375" s="17" t="e">
        <f>SUMIFS('[1]Deals (investment)'!$C:$C,'[1]Deals (investment)'!$B:$B,$A1375,'[1]Deals (investment)'!$V:$V,BM$1)</f>
        <v>#VALUE!</v>
      </c>
      <c r="BN1375" s="15"/>
      <c r="BO1375" s="15"/>
      <c r="BP1375" s="22"/>
      <c r="BQ1375" s="15"/>
      <c r="BR1375" s="15"/>
      <c r="BS1375" s="15"/>
      <c r="BT1375" s="15"/>
      <c r="BU1375" s="15"/>
      <c r="BV1375" s="15"/>
      <c r="BW1375" s="15"/>
      <c r="BX1375" s="15"/>
      <c r="BY1375" s="15"/>
      <c r="BZ1375" s="15"/>
      <c r="CA1375" s="15"/>
      <c r="CB1375" s="15"/>
      <c r="CC1375" s="15"/>
      <c r="CD1375" s="15" t="str">
        <f t="shared" si="204"/>
        <v>OwnLabsOwnlabs is an application that simulates a scientific laboratory via virtual reality.Active</v>
      </c>
      <c r="CE1375" s="15"/>
      <c r="CF1375" s="15"/>
      <c r="CG1375" s="15"/>
      <c r="CH1375" s="15"/>
      <c r="CI1375" s="15"/>
      <c r="CJ1375" s="15"/>
    </row>
    <row r="1376" spans="1:117" ht="12.75">
      <c r="A1376" s="15" t="s">
        <v>9141</v>
      </c>
      <c r="B1376" s="15" t="s">
        <v>9142</v>
      </c>
      <c r="C1376" s="15" t="s">
        <v>58</v>
      </c>
      <c r="D1376" s="16">
        <v>1998</v>
      </c>
      <c r="E1376" s="15" t="s">
        <v>7666</v>
      </c>
      <c r="F1376" s="15"/>
      <c r="G1376" s="15"/>
      <c r="H1376" s="15"/>
      <c r="I1376" s="15"/>
      <c r="J1376" s="15"/>
      <c r="K1376" s="17" t="e">
        <f t="shared" si="178"/>
        <v>#VALUE!</v>
      </c>
      <c r="L1376" s="15"/>
      <c r="M1376" s="18" t="e">
        <f t="shared" si="166"/>
        <v>#VALUE!</v>
      </c>
      <c r="N1376" s="15"/>
      <c r="O1376" s="15"/>
      <c r="P1376" s="15"/>
      <c r="Q1376" s="15"/>
      <c r="R1376" s="15"/>
      <c r="S1376" s="19"/>
      <c r="T1376" s="15"/>
      <c r="U1376" s="49"/>
      <c r="V1376" s="15" t="s">
        <v>9143</v>
      </c>
      <c r="W1376" s="15"/>
      <c r="X1376" s="15" t="s">
        <v>158</v>
      </c>
      <c r="Y1376" s="15" t="s">
        <v>9144</v>
      </c>
      <c r="AB1376" s="20"/>
      <c r="AC1376" s="21" t="s">
        <v>9145</v>
      </c>
      <c r="AD1376" s="21" t="s">
        <v>9146</v>
      </c>
      <c r="AE1376" s="21" t="s">
        <v>9147</v>
      </c>
      <c r="AF1376" s="21" t="s">
        <v>9148</v>
      </c>
      <c r="AG1376" s="22">
        <f t="shared" si="203"/>
        <v>0.41935483870967744</v>
      </c>
      <c r="AH1376" s="15" t="str">
        <f t="shared" si="200"/>
        <v/>
      </c>
      <c r="AI1376" s="22" t="e">
        <f>VLOOKUP(A1376,'[1]Deals (investment)'!$B$2:$Z$1497,1,FALSE)</f>
        <v>#N/A</v>
      </c>
      <c r="AJ1376" s="22" t="e">
        <f>VLOOKUP(A1376,'[1]Deals (investment)'!$B$2:$Z$870,15,FALSE)</f>
        <v>#N/A</v>
      </c>
      <c r="AK1376" s="17" t="e">
        <f>VLOOKUP(A1376,'[1]Deals (Exits)'!B:B,1,FALSE)</f>
        <v>#N/A</v>
      </c>
      <c r="AL1376" s="23" t="e">
        <f>VLOOKUP(G1376,[1]Lookups!$V$3:$Y$197,4,FALSE)</f>
        <v>#N/A</v>
      </c>
      <c r="AM1376" s="17" t="str">
        <f>VLOOKUP(X1376,[1]Lookups!$B$3:$C$200,2,FALSE)</f>
        <v>Financial Services</v>
      </c>
      <c r="AN1376" s="17" t="e">
        <f>VLOOKUP(R1376,[1]Lookups!$H$3:$I$69,2,FALSE)</f>
        <v>#N/A</v>
      </c>
      <c r="AO1376" s="17" t="e">
        <f>VLOOKUP(T1376,[1]Lookups!$H$3:$I$69,2,FALSE)</f>
        <v>#N/A</v>
      </c>
      <c r="AP1376" s="17" t="e">
        <f>VLOOKUP(AN1376,[1]Lookups!$N$3:$O$11,2,FALSE)</f>
        <v>#N/A</v>
      </c>
      <c r="AQ1376" s="18" t="e">
        <f>COUNTIFS('[1]Deals (investment)'!$B:$B,$A1376)</f>
        <v>#VALUE!</v>
      </c>
      <c r="AR1376" s="18" t="e">
        <f>COUNTIFS('[1]Deals (investment)'!$B:$B,$A1376,'[1]Deals (investment)'!$T:$T,$AW$1)+COUNTIFS('[1]Deals (investment)'!$B:$B,$A1376,'[1]Deals (investment)'!$T:$T,$AX$1)+COUNTIFS('[1]Deals (investment)'!$B:$B,$A1376,'[1]Deals (investment)'!$T:$T,$AY$1)</f>
        <v>#VALUE!</v>
      </c>
      <c r="AS1376" s="17" t="e">
        <f>SUMIFS('[1]Deals (investment)'!$C:$C,'[1]Deals (investment)'!$B:$B,$A1376)</f>
        <v>#VALUE!</v>
      </c>
      <c r="AT1376" s="17" t="e">
        <f t="shared" si="179"/>
        <v>#VALUE!</v>
      </c>
      <c r="AU1376" s="18" t="e">
        <f>COUNTIF('[1]Deals (Exits)'!$B:$B,A1376)</f>
        <v>#VALUE!</v>
      </c>
      <c r="AV1376" s="17" t="e">
        <f>SUMIFS('[1]Deals (investment)'!$C:$C,'[1]Deals (investment)'!$B:$B,$A1376,'[1]Deals (investment)'!$T:$T,AV$1)</f>
        <v>#VALUE!</v>
      </c>
      <c r="AW1376" s="17" t="e">
        <f>SUMIFS('[1]Deals (investment)'!$C:$C,'[1]Deals (investment)'!$B:$B,$A1376,'[1]Deals (investment)'!$T:$T,AW$1)</f>
        <v>#VALUE!</v>
      </c>
      <c r="AX1376" s="17" t="e">
        <f>SUMIFS('[1]Deals (investment)'!$C:$C,'[1]Deals (investment)'!$B:$B,$A1376,'[1]Deals (investment)'!$T:$T,AX$1)</f>
        <v>#VALUE!</v>
      </c>
      <c r="AY1376" s="17" t="e">
        <f>SUMIFS('[1]Deals (investment)'!$C:$C,'[1]Deals (investment)'!$B:$B,$A1376,'[1]Deals (investment)'!$T:$T,AY$1)</f>
        <v>#VALUE!</v>
      </c>
      <c r="AZ1376" s="17" t="e">
        <f>SUMIFS('[1]Deals (investment)'!$C:$C,'[1]Deals (investment)'!$B:$B,$A1376,'[1]Deals (investment)'!$T:$T,AZ$1)</f>
        <v>#VALUE!</v>
      </c>
      <c r="BA1376" s="17" t="e">
        <f>SUMIFS('[1]Deals (investment)'!$C:$C,'[1]Deals (investment)'!$B:$B,$A1376,'[1]Deals (investment)'!$T:$T,BA$1)</f>
        <v>#VALUE!</v>
      </c>
      <c r="BB1376" s="17" t="e">
        <f>SUMIFS('[1]Deals (investment)'!$C:$C,'[1]Deals (investment)'!$B:$B,$A1376,'[1]Deals (investment)'!$T:$T,BB$1)</f>
        <v>#VALUE!</v>
      </c>
      <c r="BC1376" s="17" t="e">
        <f>SUMIFS('[1]Deals (Exits)'!$C:$C,'[1]Deals (Exits)'!$B:$B,$A1376)</f>
        <v>#VALUE!</v>
      </c>
      <c r="BD1376" s="17" t="e">
        <f>SUMIFS('[1]Deals (investment)'!$C:$C,'[1]Deals (investment)'!$B:$B,$A1376,'[1]Deals (investment)'!$V:$V,BD$1)</f>
        <v>#VALUE!</v>
      </c>
      <c r="BE1376" s="17" t="e">
        <f>SUMIFS('[1]Deals (investment)'!$C:$C,'[1]Deals (investment)'!$B:$B,$A1376,'[1]Deals (investment)'!$V:$V,BE$1)</f>
        <v>#VALUE!</v>
      </c>
      <c r="BF1376" s="17" t="e">
        <f>SUMIFS('[1]Deals (investment)'!$C:$C,'[1]Deals (investment)'!$B:$B,$A1376,'[1]Deals (investment)'!$V:$V,BF$1)</f>
        <v>#VALUE!</v>
      </c>
      <c r="BG1376" s="17" t="e">
        <f>SUMIFS('[1]Deals (investment)'!$C:$C,'[1]Deals (investment)'!$B:$B,$A1376,'[1]Deals (investment)'!$V:$V,BG$1)</f>
        <v>#VALUE!</v>
      </c>
      <c r="BH1376" s="17" t="e">
        <f>SUMIFS('[1]Deals (investment)'!$C:$C,'[1]Deals (investment)'!$B:$B,$A1376,'[1]Deals (investment)'!$V:$V,BH$1)</f>
        <v>#VALUE!</v>
      </c>
      <c r="BI1376" s="17" t="e">
        <f>SUMIFS('[1]Deals (investment)'!$C:$C,'[1]Deals (investment)'!$B:$B,$A1376,'[1]Deals (investment)'!$V:$V,BI$1)</f>
        <v>#VALUE!</v>
      </c>
      <c r="BJ1376" s="17" t="e">
        <f>SUMIFS('[1]Deals (investment)'!$C:$C,'[1]Deals (investment)'!$B:$B,$A1376,'[1]Deals (investment)'!$V:$V,BJ$1)</f>
        <v>#VALUE!</v>
      </c>
      <c r="BK1376" s="17" t="e">
        <f>SUMIFS('[1]Deals (investment)'!$C:$C,'[1]Deals (investment)'!$B:$B,$A1376,'[1]Deals (investment)'!$V:$V,BK$1)</f>
        <v>#VALUE!</v>
      </c>
      <c r="BL1376" s="17" t="e">
        <f>SUMIFS('[1]Deals (investment)'!$C:$C,'[1]Deals (investment)'!$B:$B,$A1376,'[1]Deals (investment)'!$V:$V,BL$1)</f>
        <v>#VALUE!</v>
      </c>
      <c r="BM1376" s="17" t="e">
        <f>SUMIFS('[1]Deals (investment)'!$C:$C,'[1]Deals (investment)'!$B:$B,$A1376,'[1]Deals (investment)'!$V:$V,BM$1)</f>
        <v>#VALUE!</v>
      </c>
      <c r="BN1376" s="15"/>
      <c r="BO1376" s="15"/>
      <c r="BP1376" s="22"/>
      <c r="BQ1376" s="15"/>
      <c r="BR1376" s="15"/>
      <c r="BS1376" s="15"/>
      <c r="BT1376" s="15"/>
      <c r="BU1376" s="15"/>
      <c r="BV1376" s="15"/>
      <c r="BW1376" s="15"/>
      <c r="BX1376" s="15"/>
      <c r="BY1376" s="15"/>
      <c r="BZ1376" s="15"/>
      <c r="CA1376" s="15"/>
      <c r="CB1376" s="15"/>
      <c r="CC1376" s="15"/>
      <c r="CD1376" s="15" t="str">
        <f t="shared" si="204"/>
        <v>OutsuranceOUTsurance is a direct short-term insurance company that offers car, home, business, and life insurance policies.Active</v>
      </c>
      <c r="CE1376" s="15"/>
      <c r="CF1376" s="15"/>
      <c r="CG1376" s="15"/>
      <c r="CH1376" s="15"/>
      <c r="CI1376" s="15"/>
      <c r="CJ1376" s="15"/>
    </row>
    <row r="1377" spans="1:118" ht="12.75">
      <c r="A1377" s="15" t="s">
        <v>9149</v>
      </c>
      <c r="B1377" s="15" t="s">
        <v>9150</v>
      </c>
      <c r="C1377" s="15" t="s">
        <v>618</v>
      </c>
      <c r="D1377" s="16">
        <v>2017</v>
      </c>
      <c r="E1377" s="15" t="s">
        <v>59</v>
      </c>
      <c r="F1377" s="15"/>
      <c r="G1377" s="15" t="s">
        <v>61</v>
      </c>
      <c r="H1377" s="15"/>
      <c r="I1377" s="15" t="s">
        <v>61</v>
      </c>
      <c r="J1377" s="15"/>
      <c r="K1377" s="17" t="e">
        <f t="shared" si="178"/>
        <v>#VALUE!</v>
      </c>
      <c r="L1377" s="15"/>
      <c r="M1377" s="18" t="e">
        <f t="shared" si="166"/>
        <v>#VALUE!</v>
      </c>
      <c r="N1377" s="15"/>
      <c r="O1377" s="15"/>
      <c r="P1377" s="15"/>
      <c r="Q1377" s="15"/>
      <c r="R1377" s="15"/>
      <c r="S1377" s="19"/>
      <c r="T1377" s="15"/>
      <c r="U1377" s="17"/>
      <c r="V1377" s="15" t="s">
        <v>9151</v>
      </c>
      <c r="W1377" s="15"/>
      <c r="X1377" s="15" t="s">
        <v>158</v>
      </c>
      <c r="Y1377" s="15" t="s">
        <v>5872</v>
      </c>
      <c r="AB1377" s="20"/>
      <c r="AC1377" s="21" t="s">
        <v>9152</v>
      </c>
      <c r="AD1377" s="21" t="s">
        <v>9153</v>
      </c>
      <c r="AE1377" s="21" t="s">
        <v>9154</v>
      </c>
      <c r="AF1377" s="21" t="s">
        <v>9155</v>
      </c>
      <c r="AG1377" s="22">
        <f t="shared" si="203"/>
        <v>0.4838709677419355</v>
      </c>
      <c r="AH1377" s="15" t="str">
        <f t="shared" si="200"/>
        <v/>
      </c>
      <c r="AI1377" s="22" t="e">
        <f>VLOOKUP(A1377,'[1]Deals (investment)'!$B$2:$Z$1497,1,FALSE)</f>
        <v>#N/A</v>
      </c>
      <c r="AJ1377" s="22" t="e">
        <f>VLOOKUP(A1377,'[1]Deals (investment)'!$B$2:$Z$870,15,FALSE)</f>
        <v>#N/A</v>
      </c>
      <c r="AK1377" s="17" t="e">
        <f>VLOOKUP(A1377,'[1]Deals (Exits)'!B:B,1,FALSE)</f>
        <v>#N/A</v>
      </c>
      <c r="AL1377" s="23">
        <f>VLOOKUP(G1377,[1]Lookups!$V$3:$Y$197,4,FALSE)</f>
        <v>0</v>
      </c>
      <c r="AM1377" s="17" t="str">
        <f>VLOOKUP(X1377,[1]Lookups!$B$3:$C$200,2,FALSE)</f>
        <v>Financial Services</v>
      </c>
      <c r="AN1377" s="17" t="e">
        <f>VLOOKUP(R1377,[1]Lookups!$H$3:$I$69,2,FALSE)</f>
        <v>#N/A</v>
      </c>
      <c r="AO1377" s="17" t="e">
        <f>VLOOKUP(T1377,[1]Lookups!$H$3:$I$69,2,FALSE)</f>
        <v>#N/A</v>
      </c>
      <c r="AP1377" s="17" t="e">
        <f>VLOOKUP(AN1377,[1]Lookups!$N$3:$O$11,2,FALSE)</f>
        <v>#N/A</v>
      </c>
      <c r="AQ1377" s="18" t="e">
        <f>COUNTIFS('[1]Deals (investment)'!$B:$B,$A1377)</f>
        <v>#VALUE!</v>
      </c>
      <c r="AR1377" s="18" t="e">
        <f>COUNTIFS('[1]Deals (investment)'!$B:$B,$A1377,'[1]Deals (investment)'!$T:$T,$AW$1)+COUNTIFS('[1]Deals (investment)'!$B:$B,$A1377,'[1]Deals (investment)'!$T:$T,$AX$1)+COUNTIFS('[1]Deals (investment)'!$B:$B,$A1377,'[1]Deals (investment)'!$T:$T,$AY$1)</f>
        <v>#VALUE!</v>
      </c>
      <c r="AS1377" s="17" t="e">
        <f>SUMIFS('[1]Deals (investment)'!$C:$C,'[1]Deals (investment)'!$B:$B,$A1377)</f>
        <v>#VALUE!</v>
      </c>
      <c r="AT1377" s="17" t="e">
        <f t="shared" si="179"/>
        <v>#VALUE!</v>
      </c>
      <c r="AU1377" s="18" t="e">
        <f>COUNTIF('[1]Deals (Exits)'!$B:$B,A1377)</f>
        <v>#VALUE!</v>
      </c>
      <c r="AV1377" s="17" t="e">
        <f>SUMIFS('[1]Deals (investment)'!$C:$C,'[1]Deals (investment)'!$B:$B,$A1377,'[1]Deals (investment)'!$T:$T,AV$1)</f>
        <v>#VALUE!</v>
      </c>
      <c r="AW1377" s="17" t="e">
        <f>SUMIFS('[1]Deals (investment)'!$C:$C,'[1]Deals (investment)'!$B:$B,$A1377,'[1]Deals (investment)'!$T:$T,AW$1)</f>
        <v>#VALUE!</v>
      </c>
      <c r="AX1377" s="17" t="e">
        <f>SUMIFS('[1]Deals (investment)'!$C:$C,'[1]Deals (investment)'!$B:$B,$A1377,'[1]Deals (investment)'!$T:$T,AX$1)</f>
        <v>#VALUE!</v>
      </c>
      <c r="AY1377" s="17" t="e">
        <f>SUMIFS('[1]Deals (investment)'!$C:$C,'[1]Deals (investment)'!$B:$B,$A1377,'[1]Deals (investment)'!$T:$T,AY$1)</f>
        <v>#VALUE!</v>
      </c>
      <c r="AZ1377" s="17" t="e">
        <f>SUMIFS('[1]Deals (investment)'!$C:$C,'[1]Deals (investment)'!$B:$B,$A1377,'[1]Deals (investment)'!$T:$T,AZ$1)</f>
        <v>#VALUE!</v>
      </c>
      <c r="BA1377" s="17" t="e">
        <f>SUMIFS('[1]Deals (investment)'!$C:$C,'[1]Deals (investment)'!$B:$B,$A1377,'[1]Deals (investment)'!$T:$T,BA$1)</f>
        <v>#VALUE!</v>
      </c>
      <c r="BB1377" s="17" t="e">
        <f>SUMIFS('[1]Deals (investment)'!$C:$C,'[1]Deals (investment)'!$B:$B,$A1377,'[1]Deals (investment)'!$T:$T,BB$1)</f>
        <v>#VALUE!</v>
      </c>
      <c r="BC1377" s="17" t="e">
        <f>SUMIFS('[1]Deals (Exits)'!$C:$C,'[1]Deals (Exits)'!$B:$B,$A1377)</f>
        <v>#VALUE!</v>
      </c>
      <c r="BD1377" s="17" t="e">
        <f>SUMIFS('[1]Deals (investment)'!$C:$C,'[1]Deals (investment)'!$B:$B,$A1377,'[1]Deals (investment)'!$V:$V,BD$1)</f>
        <v>#VALUE!</v>
      </c>
      <c r="BE1377" s="17" t="e">
        <f>SUMIFS('[1]Deals (investment)'!$C:$C,'[1]Deals (investment)'!$B:$B,$A1377,'[1]Deals (investment)'!$V:$V,BE$1)</f>
        <v>#VALUE!</v>
      </c>
      <c r="BF1377" s="17" t="e">
        <f>SUMIFS('[1]Deals (investment)'!$C:$C,'[1]Deals (investment)'!$B:$B,$A1377,'[1]Deals (investment)'!$V:$V,BF$1)</f>
        <v>#VALUE!</v>
      </c>
      <c r="BG1377" s="17" t="e">
        <f>SUMIFS('[1]Deals (investment)'!$C:$C,'[1]Deals (investment)'!$B:$B,$A1377,'[1]Deals (investment)'!$V:$V,BG$1)</f>
        <v>#VALUE!</v>
      </c>
      <c r="BH1377" s="17" t="e">
        <f>SUMIFS('[1]Deals (investment)'!$C:$C,'[1]Deals (investment)'!$B:$B,$A1377,'[1]Deals (investment)'!$V:$V,BH$1)</f>
        <v>#VALUE!</v>
      </c>
      <c r="BI1377" s="17" t="e">
        <f>SUMIFS('[1]Deals (investment)'!$C:$C,'[1]Deals (investment)'!$B:$B,$A1377,'[1]Deals (investment)'!$V:$V,BI$1)</f>
        <v>#VALUE!</v>
      </c>
      <c r="BJ1377" s="17" t="e">
        <f>SUMIFS('[1]Deals (investment)'!$C:$C,'[1]Deals (investment)'!$B:$B,$A1377,'[1]Deals (investment)'!$V:$V,BJ$1)</f>
        <v>#VALUE!</v>
      </c>
      <c r="BK1377" s="17" t="e">
        <f>SUMIFS('[1]Deals (investment)'!$C:$C,'[1]Deals (investment)'!$B:$B,$A1377,'[1]Deals (investment)'!$V:$V,BK$1)</f>
        <v>#VALUE!</v>
      </c>
      <c r="BL1377" s="17" t="e">
        <f>SUMIFS('[1]Deals (investment)'!$C:$C,'[1]Deals (investment)'!$B:$B,$A1377,'[1]Deals (investment)'!$V:$V,BL$1)</f>
        <v>#VALUE!</v>
      </c>
      <c r="BM1377" s="17" t="e">
        <f>SUMIFS('[1]Deals (investment)'!$C:$C,'[1]Deals (investment)'!$B:$B,$A1377,'[1]Deals (investment)'!$V:$V,BM$1)</f>
        <v>#VALUE!</v>
      </c>
      <c r="BN1377" s="15"/>
      <c r="BO1377" s="15"/>
      <c r="BP1377" s="22"/>
      <c r="BQ1377" s="15"/>
      <c r="BR1377" s="15"/>
      <c r="BS1377" s="15"/>
      <c r="BT1377" s="15"/>
      <c r="BU1377" s="15"/>
      <c r="BV1377" s="15"/>
      <c r="BW1377" s="15"/>
      <c r="BX1377" s="15"/>
      <c r="BY1377" s="15"/>
      <c r="BZ1377" s="15"/>
      <c r="CA1377" s="15"/>
      <c r="CB1377" s="15"/>
      <c r="CC1377" s="15"/>
      <c r="CD1377" s="15" t="str">
        <f t="shared" si="204"/>
        <v>OyaPayOyaPay is Modernizing offline transactions in AfricaDead</v>
      </c>
      <c r="CE1377" s="15"/>
      <c r="CF1377" s="15"/>
      <c r="CG1377" s="15"/>
      <c r="CH1377" s="15"/>
      <c r="CI1377" s="15"/>
      <c r="CJ1377" s="15"/>
    </row>
    <row r="1378" spans="1:118" ht="12.75">
      <c r="A1378" s="15" t="s">
        <v>9156</v>
      </c>
      <c r="B1378" s="15" t="s">
        <v>9157</v>
      </c>
      <c r="C1378" s="15" t="s">
        <v>58</v>
      </c>
      <c r="D1378" s="16">
        <v>2017</v>
      </c>
      <c r="E1378" s="15" t="s">
        <v>9158</v>
      </c>
      <c r="F1378" s="15" t="s">
        <v>91</v>
      </c>
      <c r="G1378" s="15" t="s">
        <v>5202</v>
      </c>
      <c r="H1378" s="15"/>
      <c r="I1378" s="15" t="s">
        <v>91</v>
      </c>
      <c r="J1378" s="15"/>
      <c r="K1378" s="17" t="e">
        <f t="shared" si="178"/>
        <v>#VALUE!</v>
      </c>
      <c r="L1378" s="15"/>
      <c r="M1378" s="18" t="e">
        <f t="shared" ref="M1378:M1632" si="205">AR1378</f>
        <v>#VALUE!</v>
      </c>
      <c r="N1378" s="15"/>
      <c r="O1378" s="15"/>
      <c r="P1378" s="15"/>
      <c r="Q1378" s="15"/>
      <c r="R1378" s="15"/>
      <c r="S1378" s="19"/>
      <c r="T1378" s="15"/>
      <c r="U1378" s="17"/>
      <c r="V1378" s="15" t="s">
        <v>9159</v>
      </c>
      <c r="W1378" s="15"/>
      <c r="X1378" s="15" t="s">
        <v>158</v>
      </c>
      <c r="Y1378" s="15" t="s">
        <v>9160</v>
      </c>
      <c r="AB1378" s="20"/>
      <c r="AC1378" s="21" t="s">
        <v>9161</v>
      </c>
      <c r="AD1378" s="21" t="s">
        <v>9162</v>
      </c>
      <c r="AE1378" s="21" t="s">
        <v>9163</v>
      </c>
      <c r="AF1378" s="15"/>
      <c r="AG1378" s="22">
        <f t="shared" si="203"/>
        <v>0.4838709677419355</v>
      </c>
      <c r="AH1378" s="15" t="str">
        <f t="shared" si="200"/>
        <v/>
      </c>
      <c r="AI1378" s="22" t="e">
        <f>VLOOKUP(A1378,'[1]Deals (investment)'!$B$2:$Z$1497,1,FALSE)</f>
        <v>#N/A</v>
      </c>
      <c r="AJ1378" s="22" t="e">
        <f>VLOOKUP(A1378,'[1]Deals (investment)'!$B$2:$Z$870,15,FALSE)</f>
        <v>#N/A</v>
      </c>
      <c r="AK1378" s="17" t="e">
        <f>VLOOKUP(A1378,'[1]Deals (Exits)'!B:B,1,FALSE)</f>
        <v>#N/A</v>
      </c>
      <c r="AL1378" s="23">
        <f>VLOOKUP(G1378,[1]Lookups!$V$3:$Y$197,4,FALSE)</f>
        <v>1</v>
      </c>
      <c r="AM1378" s="17" t="str">
        <f>VLOOKUP(X1378,[1]Lookups!$B$3:$C$200,2,FALSE)</f>
        <v>Financial Services</v>
      </c>
      <c r="AN1378" s="17" t="e">
        <f>VLOOKUP(R1378,[1]Lookups!$H$3:$I$69,2,FALSE)</f>
        <v>#N/A</v>
      </c>
      <c r="AO1378" s="17" t="e">
        <f>VLOOKUP(T1378,[1]Lookups!$H$3:$I$69,2,FALSE)</f>
        <v>#N/A</v>
      </c>
      <c r="AP1378" s="17" t="e">
        <f>VLOOKUP(AN1378,[1]Lookups!$N$3:$O$11,2,FALSE)</f>
        <v>#N/A</v>
      </c>
      <c r="AQ1378" s="18" t="e">
        <f>COUNTIFS('[1]Deals (investment)'!$B:$B,$A1378)</f>
        <v>#VALUE!</v>
      </c>
      <c r="AR1378" s="18" t="e">
        <f>COUNTIFS('[1]Deals (investment)'!$B:$B,$A1378,'[1]Deals (investment)'!$T:$T,$AW$1)+COUNTIFS('[1]Deals (investment)'!$B:$B,$A1378,'[1]Deals (investment)'!$T:$T,$AX$1)+COUNTIFS('[1]Deals (investment)'!$B:$B,$A1378,'[1]Deals (investment)'!$T:$T,$AY$1)</f>
        <v>#VALUE!</v>
      </c>
      <c r="AS1378" s="17" t="e">
        <f>SUMIFS('[1]Deals (investment)'!$C:$C,'[1]Deals (investment)'!$B:$B,$A1378)</f>
        <v>#VALUE!</v>
      </c>
      <c r="AT1378" s="17" t="e">
        <f t="shared" si="179"/>
        <v>#VALUE!</v>
      </c>
      <c r="AU1378" s="18" t="e">
        <f>COUNTIF('[1]Deals (Exits)'!$B:$B,A1378)</f>
        <v>#VALUE!</v>
      </c>
      <c r="AV1378" s="17" t="e">
        <f>SUMIFS('[1]Deals (investment)'!$C:$C,'[1]Deals (investment)'!$B:$B,$A1378,'[1]Deals (investment)'!$T:$T,AV$1)</f>
        <v>#VALUE!</v>
      </c>
      <c r="AW1378" s="17" t="e">
        <f>SUMIFS('[1]Deals (investment)'!$C:$C,'[1]Deals (investment)'!$B:$B,$A1378,'[1]Deals (investment)'!$T:$T,AW$1)</f>
        <v>#VALUE!</v>
      </c>
      <c r="AX1378" s="17" t="e">
        <f>SUMIFS('[1]Deals (investment)'!$C:$C,'[1]Deals (investment)'!$B:$B,$A1378,'[1]Deals (investment)'!$T:$T,AX$1)</f>
        <v>#VALUE!</v>
      </c>
      <c r="AY1378" s="17" t="e">
        <f>SUMIFS('[1]Deals (investment)'!$C:$C,'[1]Deals (investment)'!$B:$B,$A1378,'[1]Deals (investment)'!$T:$T,AY$1)</f>
        <v>#VALUE!</v>
      </c>
      <c r="AZ1378" s="17" t="e">
        <f>SUMIFS('[1]Deals (investment)'!$C:$C,'[1]Deals (investment)'!$B:$B,$A1378,'[1]Deals (investment)'!$T:$T,AZ$1)</f>
        <v>#VALUE!</v>
      </c>
      <c r="BA1378" s="17" t="e">
        <f>SUMIFS('[1]Deals (investment)'!$C:$C,'[1]Deals (investment)'!$B:$B,$A1378,'[1]Deals (investment)'!$T:$T,BA$1)</f>
        <v>#VALUE!</v>
      </c>
      <c r="BB1378" s="17" t="e">
        <f>SUMIFS('[1]Deals (investment)'!$C:$C,'[1]Deals (investment)'!$B:$B,$A1378,'[1]Deals (investment)'!$T:$T,BB$1)</f>
        <v>#VALUE!</v>
      </c>
      <c r="BC1378" s="17" t="e">
        <f>SUMIFS('[1]Deals (Exits)'!$C:$C,'[1]Deals (Exits)'!$B:$B,$A1378)</f>
        <v>#VALUE!</v>
      </c>
      <c r="BD1378" s="17" t="e">
        <f>SUMIFS('[1]Deals (investment)'!$C:$C,'[1]Deals (investment)'!$B:$B,$A1378,'[1]Deals (investment)'!$V:$V,BD$1)</f>
        <v>#VALUE!</v>
      </c>
      <c r="BE1378" s="17" t="e">
        <f>SUMIFS('[1]Deals (investment)'!$C:$C,'[1]Deals (investment)'!$B:$B,$A1378,'[1]Deals (investment)'!$V:$V,BE$1)</f>
        <v>#VALUE!</v>
      </c>
      <c r="BF1378" s="17" t="e">
        <f>SUMIFS('[1]Deals (investment)'!$C:$C,'[1]Deals (investment)'!$B:$B,$A1378,'[1]Deals (investment)'!$V:$V,BF$1)</f>
        <v>#VALUE!</v>
      </c>
      <c r="BG1378" s="17" t="e">
        <f>SUMIFS('[1]Deals (investment)'!$C:$C,'[1]Deals (investment)'!$B:$B,$A1378,'[1]Deals (investment)'!$V:$V,BG$1)</f>
        <v>#VALUE!</v>
      </c>
      <c r="BH1378" s="17" t="e">
        <f>SUMIFS('[1]Deals (investment)'!$C:$C,'[1]Deals (investment)'!$B:$B,$A1378,'[1]Deals (investment)'!$V:$V,BH$1)</f>
        <v>#VALUE!</v>
      </c>
      <c r="BI1378" s="17" t="e">
        <f>SUMIFS('[1]Deals (investment)'!$C:$C,'[1]Deals (investment)'!$B:$B,$A1378,'[1]Deals (investment)'!$V:$V,BI$1)</f>
        <v>#VALUE!</v>
      </c>
      <c r="BJ1378" s="17" t="e">
        <f>SUMIFS('[1]Deals (investment)'!$C:$C,'[1]Deals (investment)'!$B:$B,$A1378,'[1]Deals (investment)'!$V:$V,BJ$1)</f>
        <v>#VALUE!</v>
      </c>
      <c r="BK1378" s="17" t="e">
        <f>SUMIFS('[1]Deals (investment)'!$C:$C,'[1]Deals (investment)'!$B:$B,$A1378,'[1]Deals (investment)'!$V:$V,BK$1)</f>
        <v>#VALUE!</v>
      </c>
      <c r="BL1378" s="17" t="e">
        <f>SUMIFS('[1]Deals (investment)'!$C:$C,'[1]Deals (investment)'!$B:$B,$A1378,'[1]Deals (investment)'!$V:$V,BL$1)</f>
        <v>#VALUE!</v>
      </c>
      <c r="BM1378" s="17" t="e">
        <f>SUMIFS('[1]Deals (investment)'!$C:$C,'[1]Deals (investment)'!$B:$B,$A1378,'[1]Deals (investment)'!$V:$V,BM$1)</f>
        <v>#VALUE!</v>
      </c>
      <c r="BN1378" s="15"/>
      <c r="BO1378" s="15"/>
      <c r="BP1378" s="22"/>
      <c r="BQ1378" s="15"/>
      <c r="BR1378" s="15"/>
      <c r="BS1378" s="15"/>
      <c r="BT1378" s="15"/>
      <c r="BU1378" s="15"/>
      <c r="BV1378" s="15"/>
      <c r="BW1378" s="15"/>
      <c r="BX1378" s="15"/>
      <c r="BY1378" s="15"/>
      <c r="BZ1378" s="15"/>
      <c r="CA1378" s="15"/>
      <c r="CB1378" s="15"/>
      <c r="CC1378" s="15"/>
      <c r="CD1378" s="15"/>
      <c r="CE1378" s="15"/>
      <c r="CF1378" s="15"/>
      <c r="CG1378" s="15"/>
      <c r="CH1378" s="15"/>
      <c r="CI1378" s="15"/>
      <c r="CJ1378" s="15"/>
    </row>
    <row r="1379" spans="1:118" ht="12.75">
      <c r="A1379" s="15" t="s">
        <v>9164</v>
      </c>
      <c r="B1379" s="15" t="s">
        <v>9165</v>
      </c>
      <c r="C1379" s="15" t="s">
        <v>58</v>
      </c>
      <c r="D1379" s="16">
        <v>2016</v>
      </c>
      <c r="E1379" s="15" t="s">
        <v>701</v>
      </c>
      <c r="F1379" s="15" t="s">
        <v>110</v>
      </c>
      <c r="G1379" s="15" t="s">
        <v>702</v>
      </c>
      <c r="H1379" s="15"/>
      <c r="I1379" s="15" t="s">
        <v>702</v>
      </c>
      <c r="J1379" s="15"/>
      <c r="K1379" s="17" t="e">
        <f t="shared" si="178"/>
        <v>#VALUE!</v>
      </c>
      <c r="L1379" s="15"/>
      <c r="M1379" s="18" t="e">
        <f t="shared" si="205"/>
        <v>#VALUE!</v>
      </c>
      <c r="N1379" s="15"/>
      <c r="O1379" s="15"/>
      <c r="P1379" s="15"/>
      <c r="Q1379" s="15"/>
      <c r="R1379" s="15" t="s">
        <v>375</v>
      </c>
      <c r="S1379" s="19">
        <v>15000</v>
      </c>
      <c r="T1379" s="15" t="s">
        <v>375</v>
      </c>
      <c r="U1379" s="17">
        <v>15000</v>
      </c>
      <c r="V1379" s="15" t="s">
        <v>9166</v>
      </c>
      <c r="W1379" s="15">
        <v>0</v>
      </c>
      <c r="X1379" s="15" t="s">
        <v>134</v>
      </c>
      <c r="Y1379" s="15" t="s">
        <v>9167</v>
      </c>
      <c r="AB1379" s="20"/>
      <c r="AC1379" s="21" t="s">
        <v>9168</v>
      </c>
      <c r="AD1379" s="21" t="s">
        <v>9169</v>
      </c>
      <c r="AE1379" s="27" t="s">
        <v>9170</v>
      </c>
      <c r="AF1379" s="27" t="s">
        <v>9171</v>
      </c>
      <c r="AG1379" s="22">
        <f t="shared" si="203"/>
        <v>0.67741935483870963</v>
      </c>
      <c r="AH1379" s="15" t="str">
        <f t="shared" si="200"/>
        <v/>
      </c>
      <c r="AI1379" s="22" t="e">
        <f>VLOOKUP(A1379,'[1]Deals (investment)'!$B$2:$Z$1497,1,FALSE)</f>
        <v>#N/A</v>
      </c>
      <c r="AJ1379" s="22" t="e">
        <f>VLOOKUP(A1379,'[1]Deals (investment)'!$B$2:$Z$870,15,FALSE)</f>
        <v>#N/A</v>
      </c>
      <c r="AK1379" s="17" t="e">
        <f>VLOOKUP(A1379,'[1]Deals (Exits)'!B:B,1,FALSE)</f>
        <v>#N/A</v>
      </c>
      <c r="AL1379" s="23">
        <f>VLOOKUP(G1379,[1]Lookups!$V$3:$Y$197,4,FALSE)</f>
        <v>0</v>
      </c>
      <c r="AM1379" s="17" t="str">
        <f>VLOOKUP(X1379,[1]Lookups!$B$3:$C$200,2,FALSE)</f>
        <v>Transport &amp; Logistics</v>
      </c>
      <c r="AN1379" s="17" t="str">
        <f>VLOOKUP(R1379,[1]Lookups!$H$3:$I$69,2,FALSE)</f>
        <v>2. Seed</v>
      </c>
      <c r="AO1379" s="17" t="str">
        <f>VLOOKUP(T1379,[1]Lookups!$H$3:$I$69,2,FALSE)</f>
        <v>2. Seed</v>
      </c>
      <c r="AP1379" s="17" t="str">
        <f>VLOOKUP(AN1379,[1]Lookups!$N$3:$O$11,2,FALSE)</f>
        <v>Early</v>
      </c>
      <c r="AQ1379" s="18" t="e">
        <f>COUNTIFS('[1]Deals (investment)'!$B:$B,$A1379)</f>
        <v>#VALUE!</v>
      </c>
      <c r="AR1379" s="18" t="e">
        <f>COUNTIFS('[1]Deals (investment)'!$B:$B,$A1379,'[1]Deals (investment)'!$T:$T,$AW$1)+COUNTIFS('[1]Deals (investment)'!$B:$B,$A1379,'[1]Deals (investment)'!$T:$T,$AX$1)+COUNTIFS('[1]Deals (investment)'!$B:$B,$A1379,'[1]Deals (investment)'!$T:$T,$AY$1)</f>
        <v>#VALUE!</v>
      </c>
      <c r="AS1379" s="17" t="e">
        <f>SUMIFS('[1]Deals (investment)'!$C:$C,'[1]Deals (investment)'!$B:$B,$A1379)</f>
        <v>#VALUE!</v>
      </c>
      <c r="AT1379" s="17" t="e">
        <f t="shared" si="179"/>
        <v>#VALUE!</v>
      </c>
      <c r="AU1379" s="18" t="e">
        <f>COUNTIF('[1]Deals (Exits)'!$B:$B,A1379)</f>
        <v>#VALUE!</v>
      </c>
      <c r="AV1379" s="17" t="e">
        <f>SUMIFS('[1]Deals (investment)'!$C:$C,'[1]Deals (investment)'!$B:$B,$A1379,'[1]Deals (investment)'!$T:$T,AV$1)</f>
        <v>#VALUE!</v>
      </c>
      <c r="AW1379" s="17" t="e">
        <f>SUMIFS('[1]Deals (investment)'!$C:$C,'[1]Deals (investment)'!$B:$B,$A1379,'[1]Deals (investment)'!$T:$T,AW$1)</f>
        <v>#VALUE!</v>
      </c>
      <c r="AX1379" s="17" t="e">
        <f>SUMIFS('[1]Deals (investment)'!$C:$C,'[1]Deals (investment)'!$B:$B,$A1379,'[1]Deals (investment)'!$T:$T,AX$1)</f>
        <v>#VALUE!</v>
      </c>
      <c r="AY1379" s="17" t="e">
        <f>SUMIFS('[1]Deals (investment)'!$C:$C,'[1]Deals (investment)'!$B:$B,$A1379,'[1]Deals (investment)'!$T:$T,AY$1)</f>
        <v>#VALUE!</v>
      </c>
      <c r="AZ1379" s="17" t="e">
        <f>SUMIFS('[1]Deals (investment)'!$C:$C,'[1]Deals (investment)'!$B:$B,$A1379,'[1]Deals (investment)'!$T:$T,AZ$1)</f>
        <v>#VALUE!</v>
      </c>
      <c r="BA1379" s="17" t="e">
        <f>SUMIFS('[1]Deals (investment)'!$C:$C,'[1]Deals (investment)'!$B:$B,$A1379,'[1]Deals (investment)'!$T:$T,BA$1)</f>
        <v>#VALUE!</v>
      </c>
      <c r="BB1379" s="17" t="e">
        <f>SUMIFS('[1]Deals (investment)'!$C:$C,'[1]Deals (investment)'!$B:$B,$A1379,'[1]Deals (investment)'!$T:$T,BB$1)</f>
        <v>#VALUE!</v>
      </c>
      <c r="BC1379" s="17" t="e">
        <f>SUMIFS('[1]Deals (Exits)'!$C:$C,'[1]Deals (Exits)'!$B:$B,$A1379)</f>
        <v>#VALUE!</v>
      </c>
      <c r="BD1379" s="17" t="e">
        <f>SUMIFS('[1]Deals (investment)'!$C:$C,'[1]Deals (investment)'!$B:$B,$A1379,'[1]Deals (investment)'!$V:$V,BD$1)</f>
        <v>#VALUE!</v>
      </c>
      <c r="BE1379" s="17" t="e">
        <f>SUMIFS('[1]Deals (investment)'!$C:$C,'[1]Deals (investment)'!$B:$B,$A1379,'[1]Deals (investment)'!$V:$V,BE$1)</f>
        <v>#VALUE!</v>
      </c>
      <c r="BF1379" s="17" t="e">
        <f>SUMIFS('[1]Deals (investment)'!$C:$C,'[1]Deals (investment)'!$B:$B,$A1379,'[1]Deals (investment)'!$V:$V,BF$1)</f>
        <v>#VALUE!</v>
      </c>
      <c r="BG1379" s="17" t="e">
        <f>SUMIFS('[1]Deals (investment)'!$C:$C,'[1]Deals (investment)'!$B:$B,$A1379,'[1]Deals (investment)'!$V:$V,BG$1)</f>
        <v>#VALUE!</v>
      </c>
      <c r="BH1379" s="17" t="e">
        <f>SUMIFS('[1]Deals (investment)'!$C:$C,'[1]Deals (investment)'!$B:$B,$A1379,'[1]Deals (investment)'!$V:$V,BH$1)</f>
        <v>#VALUE!</v>
      </c>
      <c r="BI1379" s="17" t="e">
        <f>SUMIFS('[1]Deals (investment)'!$C:$C,'[1]Deals (investment)'!$B:$B,$A1379,'[1]Deals (investment)'!$V:$V,BI$1)</f>
        <v>#VALUE!</v>
      </c>
      <c r="BJ1379" s="17" t="e">
        <f>SUMIFS('[1]Deals (investment)'!$C:$C,'[1]Deals (investment)'!$B:$B,$A1379,'[1]Deals (investment)'!$V:$V,BJ$1)</f>
        <v>#VALUE!</v>
      </c>
      <c r="BK1379" s="17" t="e">
        <f>SUMIFS('[1]Deals (investment)'!$C:$C,'[1]Deals (investment)'!$B:$B,$A1379,'[1]Deals (investment)'!$V:$V,BK$1)</f>
        <v>#VALUE!</v>
      </c>
      <c r="BL1379" s="17" t="e">
        <f>SUMIFS('[1]Deals (investment)'!$C:$C,'[1]Deals (investment)'!$B:$B,$A1379,'[1]Deals (investment)'!$V:$V,BL$1)</f>
        <v>#VALUE!</v>
      </c>
      <c r="BM1379" s="17" t="e">
        <f>SUMIFS('[1]Deals (investment)'!$C:$C,'[1]Deals (investment)'!$B:$B,$A1379,'[1]Deals (investment)'!$V:$V,BM$1)</f>
        <v>#VALUE!</v>
      </c>
      <c r="BN1379" s="15"/>
      <c r="BO1379" s="15"/>
      <c r="BP1379" s="22"/>
      <c r="BQ1379" s="15"/>
      <c r="BR1379" s="15"/>
      <c r="BS1379" s="15"/>
      <c r="BT1379" s="15"/>
      <c r="BU1379" s="15"/>
      <c r="BV1379" s="15"/>
      <c r="BW1379" s="15"/>
      <c r="BX1379" s="15"/>
      <c r="BY1379" s="15"/>
      <c r="BZ1379" s="15"/>
      <c r="CA1379" s="15"/>
      <c r="CB1379" s="15"/>
      <c r="CC1379" s="15"/>
      <c r="CD1379" s="15" t="str">
        <f t="shared" ref="CD1379:CD1393" si="206">CONCATENATE(A1379,B1379,C1379)</f>
        <v>PAPSPaps offers a new perspective and logistics dimension last mile to your business.Active</v>
      </c>
      <c r="CE1379" s="15"/>
      <c r="CF1379" s="15"/>
      <c r="CG1379" s="15"/>
      <c r="CH1379" s="15"/>
      <c r="CI1379" s="15"/>
      <c r="CJ1379" s="15"/>
    </row>
    <row r="1380" spans="1:118" ht="12.75">
      <c r="A1380" s="15" t="s">
        <v>9172</v>
      </c>
      <c r="B1380" s="15" t="s">
        <v>9173</v>
      </c>
      <c r="C1380" s="15" t="s">
        <v>58</v>
      </c>
      <c r="D1380" s="16">
        <v>2017</v>
      </c>
      <c r="E1380" s="15" t="s">
        <v>59</v>
      </c>
      <c r="F1380" s="15"/>
      <c r="G1380" s="15" t="s">
        <v>61</v>
      </c>
      <c r="H1380" s="15"/>
      <c r="I1380" s="15" t="s">
        <v>61</v>
      </c>
      <c r="J1380" s="15"/>
      <c r="K1380" s="17" t="e">
        <f t="shared" si="178"/>
        <v>#VALUE!</v>
      </c>
      <c r="L1380" s="15"/>
      <c r="M1380" s="18" t="e">
        <f t="shared" si="205"/>
        <v>#VALUE!</v>
      </c>
      <c r="N1380" s="15"/>
      <c r="O1380" s="15"/>
      <c r="P1380" s="15"/>
      <c r="Q1380" s="15"/>
      <c r="R1380" s="15" t="s">
        <v>92</v>
      </c>
      <c r="S1380" s="19" t="s">
        <v>144</v>
      </c>
      <c r="T1380" s="15" t="s">
        <v>312</v>
      </c>
      <c r="U1380" s="17" t="s">
        <v>312</v>
      </c>
      <c r="V1380" s="15" t="s">
        <v>9174</v>
      </c>
      <c r="W1380" s="15">
        <v>0</v>
      </c>
      <c r="X1380" s="15" t="s">
        <v>134</v>
      </c>
      <c r="Y1380" s="28" t="s">
        <v>1965</v>
      </c>
      <c r="AB1380" s="32">
        <v>43506</v>
      </c>
      <c r="AC1380" s="21" t="s">
        <v>9175</v>
      </c>
      <c r="AD1380" s="21" t="s">
        <v>9176</v>
      </c>
      <c r="AE1380" s="21" t="s">
        <v>9177</v>
      </c>
      <c r="AF1380" s="21" t="s">
        <v>9178</v>
      </c>
      <c r="AG1380" s="22">
        <f t="shared" si="203"/>
        <v>0.67741935483870963</v>
      </c>
      <c r="AH1380" s="15" t="str">
        <f t="shared" si="200"/>
        <v/>
      </c>
      <c r="AI1380" s="22" t="str">
        <f>VLOOKUP(A1380,'[1]Deals (investment)'!$B$2:$Z$1497,1,FALSE)</f>
        <v>Parcel-It</v>
      </c>
      <c r="AJ1380" s="22">
        <f>VLOOKUP(A1380,'[1]Deals (investment)'!$B$2:$Z$870,15,FALSE)</f>
        <v>0</v>
      </c>
      <c r="AK1380" s="17" t="e">
        <f>VLOOKUP(A1380,'[1]Deals (Exits)'!B:B,1,FALSE)</f>
        <v>#N/A</v>
      </c>
      <c r="AL1380" s="23">
        <f>VLOOKUP(G1380,[1]Lookups!$V$3:$Y$197,4,FALSE)</f>
        <v>0</v>
      </c>
      <c r="AM1380" s="17" t="str">
        <f>VLOOKUP(X1380,[1]Lookups!$B$3:$C$200,2,FALSE)</f>
        <v>Transport &amp; Logistics</v>
      </c>
      <c r="AN1380" s="17" t="str">
        <f>VLOOKUP(R1380,[1]Lookups!$H$3:$I$69,2,FALSE)</f>
        <v>4. Late Venture</v>
      </c>
      <c r="AO1380" s="17" t="e">
        <f>VLOOKUP(T1380,[1]Lookups!$H$3:$I$69,2,FALSE)</f>
        <v>#N/A</v>
      </c>
      <c r="AP1380" s="17" t="str">
        <f>VLOOKUP(AN1380,[1]Lookups!$N$3:$O$11,2,FALSE)</f>
        <v>Growth</v>
      </c>
      <c r="AQ1380" s="18" t="e">
        <f>COUNTIFS('[1]Deals (investment)'!$B:$B,$A1380)</f>
        <v>#VALUE!</v>
      </c>
      <c r="AR1380" s="18" t="e">
        <f>COUNTIFS('[1]Deals (investment)'!$B:$B,$A1380,'[1]Deals (investment)'!$T:$T,$AW$1)+COUNTIFS('[1]Deals (investment)'!$B:$B,$A1380,'[1]Deals (investment)'!$T:$T,$AX$1)+COUNTIFS('[1]Deals (investment)'!$B:$B,$A1380,'[1]Deals (investment)'!$T:$T,$AY$1)</f>
        <v>#VALUE!</v>
      </c>
      <c r="AS1380" s="17" t="e">
        <f>SUMIFS('[1]Deals (investment)'!$C:$C,'[1]Deals (investment)'!$B:$B,$A1380)</f>
        <v>#VALUE!</v>
      </c>
      <c r="AT1380" s="17" t="e">
        <f t="shared" si="179"/>
        <v>#VALUE!</v>
      </c>
      <c r="AU1380" s="18" t="e">
        <f>COUNTIF('[1]Deals (Exits)'!$B:$B,A1380)</f>
        <v>#VALUE!</v>
      </c>
      <c r="AV1380" s="17" t="e">
        <f>SUMIFS('[1]Deals (investment)'!$C:$C,'[1]Deals (investment)'!$B:$B,$A1380,'[1]Deals (investment)'!$T:$T,AV$1)</f>
        <v>#VALUE!</v>
      </c>
      <c r="AW1380" s="17" t="e">
        <f>SUMIFS('[1]Deals (investment)'!$C:$C,'[1]Deals (investment)'!$B:$B,$A1380,'[1]Deals (investment)'!$T:$T,AW$1)</f>
        <v>#VALUE!</v>
      </c>
      <c r="AX1380" s="17" t="e">
        <f>SUMIFS('[1]Deals (investment)'!$C:$C,'[1]Deals (investment)'!$B:$B,$A1380,'[1]Deals (investment)'!$T:$T,AX$1)</f>
        <v>#VALUE!</v>
      </c>
      <c r="AY1380" s="17" t="e">
        <f>SUMIFS('[1]Deals (investment)'!$C:$C,'[1]Deals (investment)'!$B:$B,$A1380,'[1]Deals (investment)'!$T:$T,AY$1)</f>
        <v>#VALUE!</v>
      </c>
      <c r="AZ1380" s="17" t="e">
        <f>SUMIFS('[1]Deals (investment)'!$C:$C,'[1]Deals (investment)'!$B:$B,$A1380,'[1]Deals (investment)'!$T:$T,AZ$1)</f>
        <v>#VALUE!</v>
      </c>
      <c r="BA1380" s="17" t="e">
        <f>SUMIFS('[1]Deals (investment)'!$C:$C,'[1]Deals (investment)'!$B:$B,$A1380,'[1]Deals (investment)'!$T:$T,BA$1)</f>
        <v>#VALUE!</v>
      </c>
      <c r="BB1380" s="17" t="e">
        <f>SUMIFS('[1]Deals (investment)'!$C:$C,'[1]Deals (investment)'!$B:$B,$A1380,'[1]Deals (investment)'!$T:$T,BB$1)</f>
        <v>#VALUE!</v>
      </c>
      <c r="BC1380" s="17" t="e">
        <f>SUMIFS('[1]Deals (Exits)'!$C:$C,'[1]Deals (Exits)'!$B:$B,$A1380)</f>
        <v>#VALUE!</v>
      </c>
      <c r="BD1380" s="17" t="e">
        <f>SUMIFS('[1]Deals (investment)'!$C:$C,'[1]Deals (investment)'!$B:$B,$A1380,'[1]Deals (investment)'!$V:$V,BD$1)</f>
        <v>#VALUE!</v>
      </c>
      <c r="BE1380" s="17" t="e">
        <f>SUMIFS('[1]Deals (investment)'!$C:$C,'[1]Deals (investment)'!$B:$B,$A1380,'[1]Deals (investment)'!$V:$V,BE$1)</f>
        <v>#VALUE!</v>
      </c>
      <c r="BF1380" s="17" t="e">
        <f>SUMIFS('[1]Deals (investment)'!$C:$C,'[1]Deals (investment)'!$B:$B,$A1380,'[1]Deals (investment)'!$V:$V,BF$1)</f>
        <v>#VALUE!</v>
      </c>
      <c r="BG1380" s="17" t="e">
        <f>SUMIFS('[1]Deals (investment)'!$C:$C,'[1]Deals (investment)'!$B:$B,$A1380,'[1]Deals (investment)'!$V:$V,BG$1)</f>
        <v>#VALUE!</v>
      </c>
      <c r="BH1380" s="17" t="e">
        <f>SUMIFS('[1]Deals (investment)'!$C:$C,'[1]Deals (investment)'!$B:$B,$A1380,'[1]Deals (investment)'!$V:$V,BH$1)</f>
        <v>#VALUE!</v>
      </c>
      <c r="BI1380" s="17" t="e">
        <f>SUMIFS('[1]Deals (investment)'!$C:$C,'[1]Deals (investment)'!$B:$B,$A1380,'[1]Deals (investment)'!$V:$V,BI$1)</f>
        <v>#VALUE!</v>
      </c>
      <c r="BJ1380" s="17" t="e">
        <f>SUMIFS('[1]Deals (investment)'!$C:$C,'[1]Deals (investment)'!$B:$B,$A1380,'[1]Deals (investment)'!$V:$V,BJ$1)</f>
        <v>#VALUE!</v>
      </c>
      <c r="BK1380" s="17" t="e">
        <f>SUMIFS('[1]Deals (investment)'!$C:$C,'[1]Deals (investment)'!$B:$B,$A1380,'[1]Deals (investment)'!$V:$V,BK$1)</f>
        <v>#VALUE!</v>
      </c>
      <c r="BL1380" s="17" t="e">
        <f>SUMIFS('[1]Deals (investment)'!$C:$C,'[1]Deals (investment)'!$B:$B,$A1380,'[1]Deals (investment)'!$V:$V,BL$1)</f>
        <v>#VALUE!</v>
      </c>
      <c r="BM1380" s="17" t="e">
        <f>SUMIFS('[1]Deals (investment)'!$C:$C,'[1]Deals (investment)'!$B:$B,$A1380,'[1]Deals (investment)'!$V:$V,BM$1)</f>
        <v>#VALUE!</v>
      </c>
      <c r="BN1380" s="15"/>
      <c r="BO1380" s="15"/>
      <c r="BP1380" s="22"/>
      <c r="BQ1380" s="15"/>
      <c r="BR1380" s="15"/>
      <c r="BS1380" s="15"/>
      <c r="BT1380" s="15"/>
      <c r="BU1380" s="15"/>
      <c r="BV1380" s="15"/>
      <c r="BW1380" s="15"/>
      <c r="BX1380" s="15"/>
      <c r="BY1380" s="15"/>
      <c r="BZ1380" s="15"/>
      <c r="CA1380" s="15"/>
      <c r="CB1380" s="15"/>
      <c r="CC1380" s="15"/>
      <c r="CD1380" s="15" t="str">
        <f t="shared" si="206"/>
        <v>Parcel-ItParcel-it is an on-demand logistics company, powered by innovation. on a mission to “provide a convenient, fluid and transparent last mile delivery experience using a mobile app and API.”Active</v>
      </c>
      <c r="CE1380" s="15"/>
      <c r="CF1380" s="15"/>
      <c r="CG1380" s="15"/>
      <c r="CH1380" s="15"/>
      <c r="CI1380" s="15"/>
      <c r="CJ1380" s="15"/>
    </row>
    <row r="1381" spans="1:118" ht="12.75">
      <c r="A1381" s="25" t="s">
        <v>9179</v>
      </c>
      <c r="B1381" s="15" t="s">
        <v>9180</v>
      </c>
      <c r="C1381" s="15"/>
      <c r="D1381" s="16">
        <v>2011</v>
      </c>
      <c r="E1381" s="15" t="s">
        <v>7657</v>
      </c>
      <c r="F1381" s="15"/>
      <c r="G1381" s="15"/>
      <c r="H1381" s="15"/>
      <c r="I1381" s="15"/>
      <c r="J1381" s="15"/>
      <c r="K1381" s="17" t="e">
        <f t="shared" si="178"/>
        <v>#VALUE!</v>
      </c>
      <c r="L1381" s="15"/>
      <c r="M1381" s="18" t="e">
        <f t="shared" si="205"/>
        <v>#VALUE!</v>
      </c>
      <c r="N1381" s="15"/>
      <c r="O1381" s="15"/>
      <c r="P1381" s="15"/>
      <c r="Q1381" s="15"/>
      <c r="R1381" s="15"/>
      <c r="S1381" s="19"/>
      <c r="T1381" s="15"/>
      <c r="U1381" s="17"/>
      <c r="V1381" s="15" t="s">
        <v>9181</v>
      </c>
      <c r="W1381" s="15"/>
      <c r="X1381" s="15" t="s">
        <v>294</v>
      </c>
      <c r="Y1381" s="15" t="s">
        <v>1983</v>
      </c>
      <c r="AB1381" s="20"/>
      <c r="AC1381" s="21" t="s">
        <v>9182</v>
      </c>
      <c r="AD1381" s="21" t="s">
        <v>9183</v>
      </c>
      <c r="AE1381" s="21" t="s">
        <v>9184</v>
      </c>
      <c r="AF1381" s="21" t="s">
        <v>9185</v>
      </c>
      <c r="AG1381" s="22">
        <f t="shared" si="203"/>
        <v>0.38709677419354838</v>
      </c>
      <c r="AH1381" s="15" t="str">
        <f t="shared" si="200"/>
        <v/>
      </c>
      <c r="AI1381" s="22" t="e">
        <f>VLOOKUP(A1381,'[1]Deals (investment)'!$B$2:$Z$1497,1,FALSE)</f>
        <v>#N/A</v>
      </c>
      <c r="AJ1381" s="22" t="e">
        <f>VLOOKUP(A1381,'[1]Deals (investment)'!$B$2:$Z$870,15,FALSE)</f>
        <v>#N/A</v>
      </c>
      <c r="AK1381" s="17" t="str">
        <f>VLOOKUP(A1381,'[1]Deals (Exits)'!B:B,1,FALSE)</f>
        <v>Saya</v>
      </c>
      <c r="AL1381" s="23" t="e">
        <f>VLOOKUP(G1381,[1]Lookups!$V$3:$Y$197,4,FALSE)</f>
        <v>#N/A</v>
      </c>
      <c r="AM1381" s="17" t="str">
        <f>VLOOKUP(X1381,[1]Lookups!$B$3:$C$200,2,FALSE)</f>
        <v>Health &amp; Pharmaceuticals</v>
      </c>
      <c r="AN1381" s="17" t="e">
        <f>VLOOKUP(R1381,[1]Lookups!$H$3:$I$69,2,FALSE)</f>
        <v>#N/A</v>
      </c>
      <c r="AO1381" s="17" t="e">
        <f>VLOOKUP(T1381,[1]Lookups!$H$3:$I$69,2,FALSE)</f>
        <v>#N/A</v>
      </c>
      <c r="AP1381" s="17" t="e">
        <f>VLOOKUP(AN1381,[1]Lookups!$N$3:$O$11,2,FALSE)</f>
        <v>#N/A</v>
      </c>
      <c r="AQ1381" s="18" t="e">
        <f>COUNTIFS('[1]Deals (investment)'!$B:$B,$A1381)</f>
        <v>#VALUE!</v>
      </c>
      <c r="AR1381" s="18" t="e">
        <f>COUNTIFS('[1]Deals (investment)'!$B:$B,$A1381,'[1]Deals (investment)'!$T:$T,$AW$1)+COUNTIFS('[1]Deals (investment)'!$B:$B,$A1381,'[1]Deals (investment)'!$T:$T,$AX$1)+COUNTIFS('[1]Deals (investment)'!$B:$B,$A1381,'[1]Deals (investment)'!$T:$T,$AY$1)</f>
        <v>#VALUE!</v>
      </c>
      <c r="AS1381" s="17" t="e">
        <f>SUMIFS('[1]Deals (investment)'!$C:$C,'[1]Deals (investment)'!$B:$B,$A1381)</f>
        <v>#VALUE!</v>
      </c>
      <c r="AT1381" s="17" t="e">
        <f t="shared" si="179"/>
        <v>#VALUE!</v>
      </c>
      <c r="AU1381" s="18" t="e">
        <f>COUNTIF('[1]Deals (Exits)'!$B:$B,A1381)</f>
        <v>#VALUE!</v>
      </c>
      <c r="AV1381" s="17" t="e">
        <f>SUMIFS('[1]Deals (investment)'!$C:$C,'[1]Deals (investment)'!$B:$B,$A1381,'[1]Deals (investment)'!$T:$T,AV$1)</f>
        <v>#VALUE!</v>
      </c>
      <c r="AW1381" s="17" t="e">
        <f>SUMIFS('[1]Deals (investment)'!$C:$C,'[1]Deals (investment)'!$B:$B,$A1381,'[1]Deals (investment)'!$T:$T,AW$1)</f>
        <v>#VALUE!</v>
      </c>
      <c r="AX1381" s="17" t="e">
        <f>SUMIFS('[1]Deals (investment)'!$C:$C,'[1]Deals (investment)'!$B:$B,$A1381,'[1]Deals (investment)'!$T:$T,AX$1)</f>
        <v>#VALUE!</v>
      </c>
      <c r="AY1381" s="17" t="e">
        <f>SUMIFS('[1]Deals (investment)'!$C:$C,'[1]Deals (investment)'!$B:$B,$A1381,'[1]Deals (investment)'!$T:$T,AY$1)</f>
        <v>#VALUE!</v>
      </c>
      <c r="AZ1381" s="17" t="e">
        <f>SUMIFS('[1]Deals (investment)'!$C:$C,'[1]Deals (investment)'!$B:$B,$A1381,'[1]Deals (investment)'!$T:$T,AZ$1)</f>
        <v>#VALUE!</v>
      </c>
      <c r="BA1381" s="17" t="e">
        <f>SUMIFS('[1]Deals (investment)'!$C:$C,'[1]Deals (investment)'!$B:$B,$A1381,'[1]Deals (investment)'!$T:$T,BA$1)</f>
        <v>#VALUE!</v>
      </c>
      <c r="BB1381" s="17" t="e">
        <f>SUMIFS('[1]Deals (investment)'!$C:$C,'[1]Deals (investment)'!$B:$B,$A1381,'[1]Deals (investment)'!$T:$T,BB$1)</f>
        <v>#VALUE!</v>
      </c>
      <c r="BC1381" s="17" t="e">
        <f>SUMIFS('[1]Deals (Exits)'!$C:$C,'[1]Deals (Exits)'!$B:$B,$A1381)</f>
        <v>#VALUE!</v>
      </c>
      <c r="BD1381" s="17" t="e">
        <f>SUMIFS('[1]Deals (investment)'!$C:$C,'[1]Deals (investment)'!$B:$B,$A1381,'[1]Deals (investment)'!$V:$V,BD$1)</f>
        <v>#VALUE!</v>
      </c>
      <c r="BE1381" s="17" t="e">
        <f>SUMIFS('[1]Deals (investment)'!$C:$C,'[1]Deals (investment)'!$B:$B,$A1381,'[1]Deals (investment)'!$V:$V,BE$1)</f>
        <v>#VALUE!</v>
      </c>
      <c r="BF1381" s="17" t="e">
        <f>SUMIFS('[1]Deals (investment)'!$C:$C,'[1]Deals (investment)'!$B:$B,$A1381,'[1]Deals (investment)'!$V:$V,BF$1)</f>
        <v>#VALUE!</v>
      </c>
      <c r="BG1381" s="17" t="e">
        <f>SUMIFS('[1]Deals (investment)'!$C:$C,'[1]Deals (investment)'!$B:$B,$A1381,'[1]Deals (investment)'!$V:$V,BG$1)</f>
        <v>#VALUE!</v>
      </c>
      <c r="BH1381" s="17" t="e">
        <f>SUMIFS('[1]Deals (investment)'!$C:$C,'[1]Deals (investment)'!$B:$B,$A1381,'[1]Deals (investment)'!$V:$V,BH$1)</f>
        <v>#VALUE!</v>
      </c>
      <c r="BI1381" s="17" t="e">
        <f>SUMIFS('[1]Deals (investment)'!$C:$C,'[1]Deals (investment)'!$B:$B,$A1381,'[1]Deals (investment)'!$V:$V,BI$1)</f>
        <v>#VALUE!</v>
      </c>
      <c r="BJ1381" s="17" t="e">
        <f>SUMIFS('[1]Deals (investment)'!$C:$C,'[1]Deals (investment)'!$B:$B,$A1381,'[1]Deals (investment)'!$V:$V,BJ$1)</f>
        <v>#VALUE!</v>
      </c>
      <c r="BK1381" s="17" t="e">
        <f>SUMIFS('[1]Deals (investment)'!$C:$C,'[1]Deals (investment)'!$B:$B,$A1381,'[1]Deals (investment)'!$V:$V,BK$1)</f>
        <v>#VALUE!</v>
      </c>
      <c r="BL1381" s="17" t="e">
        <f>SUMIFS('[1]Deals (investment)'!$C:$C,'[1]Deals (investment)'!$B:$B,$A1381,'[1]Deals (investment)'!$V:$V,BL$1)</f>
        <v>#VALUE!</v>
      </c>
      <c r="BM1381" s="17" t="e">
        <f>SUMIFS('[1]Deals (investment)'!$C:$C,'[1]Deals (investment)'!$B:$B,$A1381,'[1]Deals (investment)'!$V:$V,BM$1)</f>
        <v>#VALUE!</v>
      </c>
      <c r="BN1381" s="15"/>
      <c r="BO1381" s="15"/>
      <c r="BP1381" s="22"/>
      <c r="BQ1381" s="15"/>
      <c r="BR1381" s="15"/>
      <c r="BS1381" s="15"/>
      <c r="BT1381" s="15"/>
      <c r="BU1381" s="15"/>
      <c r="BV1381" s="15"/>
      <c r="BW1381" s="15"/>
      <c r="BX1381" s="15"/>
      <c r="BY1381" s="15"/>
      <c r="BZ1381" s="15"/>
      <c r="CA1381" s="15"/>
      <c r="CB1381" s="15"/>
      <c r="CC1381" s="15"/>
      <c r="CD1381" s="15" t="str">
        <f t="shared" si="206"/>
        <v>SayaSaya develops mobile messaging software and services for mass market devices.</v>
      </c>
      <c r="CE1381" s="15"/>
      <c r="CF1381" s="15"/>
      <c r="CG1381" s="15"/>
      <c r="CH1381" s="15"/>
      <c r="CI1381" s="15"/>
      <c r="CJ1381" s="15"/>
    </row>
    <row r="1382" spans="1:118" ht="12.75">
      <c r="A1382" s="15" t="s">
        <v>9186</v>
      </c>
      <c r="B1382" s="15" t="s">
        <v>9187</v>
      </c>
      <c r="C1382" s="15" t="s">
        <v>58</v>
      </c>
      <c r="D1382" s="16">
        <v>2014</v>
      </c>
      <c r="E1382" s="15" t="s">
        <v>90</v>
      </c>
      <c r="F1382" s="15" t="s">
        <v>110</v>
      </c>
      <c r="G1382" s="15" t="s">
        <v>91</v>
      </c>
      <c r="H1382" s="15"/>
      <c r="I1382" s="15" t="s">
        <v>91</v>
      </c>
      <c r="J1382" s="15"/>
      <c r="K1382" s="17" t="e">
        <f t="shared" si="178"/>
        <v>#VALUE!</v>
      </c>
      <c r="L1382" s="15"/>
      <c r="M1382" s="18" t="e">
        <f t="shared" si="205"/>
        <v>#VALUE!</v>
      </c>
      <c r="N1382" s="15"/>
      <c r="O1382" s="15"/>
      <c r="P1382" s="15"/>
      <c r="Q1382" s="15"/>
      <c r="R1382" s="15" t="s">
        <v>92</v>
      </c>
      <c r="S1382" s="19">
        <v>1100000</v>
      </c>
      <c r="T1382" s="15" t="s">
        <v>92</v>
      </c>
      <c r="U1382" s="17">
        <v>1100000</v>
      </c>
      <c r="V1382" s="15" t="s">
        <v>9188</v>
      </c>
      <c r="W1382" s="15">
        <v>0</v>
      </c>
      <c r="X1382" s="15" t="s">
        <v>134</v>
      </c>
      <c r="Y1382" s="15" t="s">
        <v>9189</v>
      </c>
      <c r="AB1382" s="20" t="s">
        <v>286</v>
      </c>
      <c r="AC1382" s="21" t="s">
        <v>9190</v>
      </c>
      <c r="AD1382" s="21" t="s">
        <v>9191</v>
      </c>
      <c r="AE1382" s="21" t="s">
        <v>9192</v>
      </c>
      <c r="AF1382" s="21" t="s">
        <v>9193</v>
      </c>
      <c r="AG1382" s="22">
        <f t="shared" si="203"/>
        <v>0.70967741935483875</v>
      </c>
      <c r="AH1382" s="15" t="str">
        <f t="shared" si="200"/>
        <v/>
      </c>
      <c r="AI1382" s="22" t="e">
        <f>VLOOKUP(A1382,'[1]Deals (investment)'!$B$2:$Z$1497,1,FALSE)</f>
        <v>#N/A</v>
      </c>
      <c r="AJ1382" s="22" t="e">
        <f>VLOOKUP(A1382,'[1]Deals (investment)'!$B$2:$Z$870,15,FALSE)</f>
        <v>#N/A</v>
      </c>
      <c r="AK1382" s="17" t="e">
        <f>VLOOKUP(A1382,'[1]Deals (Exits)'!B:B,1,FALSE)</f>
        <v>#N/A</v>
      </c>
      <c r="AL1382" s="23">
        <f>VLOOKUP(G1382,[1]Lookups!$V$3:$Y$197,4,FALSE)</f>
        <v>0</v>
      </c>
      <c r="AM1382" s="17" t="str">
        <f>VLOOKUP(X1382,[1]Lookups!$B$3:$C$200,2,FALSE)</f>
        <v>Transport &amp; Logistics</v>
      </c>
      <c r="AN1382" s="17" t="str">
        <f>VLOOKUP(R1382,[1]Lookups!$H$3:$I$69,2,FALSE)</f>
        <v>4. Late Venture</v>
      </c>
      <c r="AO1382" s="17" t="str">
        <f>VLOOKUP(T1382,[1]Lookups!$H$3:$I$69,2,FALSE)</f>
        <v>4. Late Venture</v>
      </c>
      <c r="AP1382" s="17" t="str">
        <f>VLOOKUP(AN1382,[1]Lookups!$N$3:$O$11,2,FALSE)</f>
        <v>Growth</v>
      </c>
      <c r="AQ1382" s="18" t="e">
        <f>COUNTIFS('[1]Deals (investment)'!$B:$B,$A1382)</f>
        <v>#VALUE!</v>
      </c>
      <c r="AR1382" s="18" t="e">
        <f>COUNTIFS('[1]Deals (investment)'!$B:$B,$A1382,'[1]Deals (investment)'!$T:$T,$AW$1)+COUNTIFS('[1]Deals (investment)'!$B:$B,$A1382,'[1]Deals (investment)'!$T:$T,$AX$1)+COUNTIFS('[1]Deals (investment)'!$B:$B,$A1382,'[1]Deals (investment)'!$T:$T,$AY$1)</f>
        <v>#VALUE!</v>
      </c>
      <c r="AS1382" s="17" t="e">
        <f>SUMIFS('[1]Deals (investment)'!$C:$C,'[1]Deals (investment)'!$B:$B,$A1382)</f>
        <v>#VALUE!</v>
      </c>
      <c r="AT1382" s="17" t="e">
        <f t="shared" si="179"/>
        <v>#VALUE!</v>
      </c>
      <c r="AU1382" s="18" t="e">
        <f>COUNTIF('[1]Deals (Exits)'!$B:$B,A1382)</f>
        <v>#VALUE!</v>
      </c>
      <c r="AV1382" s="17" t="e">
        <f>SUMIFS('[1]Deals (investment)'!$C:$C,'[1]Deals (investment)'!$B:$B,$A1382,'[1]Deals (investment)'!$T:$T,AV$1)</f>
        <v>#VALUE!</v>
      </c>
      <c r="AW1382" s="17" t="e">
        <f>SUMIFS('[1]Deals (investment)'!$C:$C,'[1]Deals (investment)'!$B:$B,$A1382,'[1]Deals (investment)'!$T:$T,AW$1)</f>
        <v>#VALUE!</v>
      </c>
      <c r="AX1382" s="17" t="e">
        <f>SUMIFS('[1]Deals (investment)'!$C:$C,'[1]Deals (investment)'!$B:$B,$A1382,'[1]Deals (investment)'!$T:$T,AX$1)</f>
        <v>#VALUE!</v>
      </c>
      <c r="AY1382" s="17" t="e">
        <f>SUMIFS('[1]Deals (investment)'!$C:$C,'[1]Deals (investment)'!$B:$B,$A1382,'[1]Deals (investment)'!$T:$T,AY$1)</f>
        <v>#VALUE!</v>
      </c>
      <c r="AZ1382" s="17" t="e">
        <f>SUMIFS('[1]Deals (investment)'!$C:$C,'[1]Deals (investment)'!$B:$B,$A1382,'[1]Deals (investment)'!$T:$T,AZ$1)</f>
        <v>#VALUE!</v>
      </c>
      <c r="BA1382" s="17" t="e">
        <f>SUMIFS('[1]Deals (investment)'!$C:$C,'[1]Deals (investment)'!$B:$B,$A1382,'[1]Deals (investment)'!$T:$T,BA$1)</f>
        <v>#VALUE!</v>
      </c>
      <c r="BB1382" s="17" t="e">
        <f>SUMIFS('[1]Deals (investment)'!$C:$C,'[1]Deals (investment)'!$B:$B,$A1382,'[1]Deals (investment)'!$T:$T,BB$1)</f>
        <v>#VALUE!</v>
      </c>
      <c r="BC1382" s="17" t="e">
        <f>SUMIFS('[1]Deals (Exits)'!$C:$C,'[1]Deals (Exits)'!$B:$B,$A1382)</f>
        <v>#VALUE!</v>
      </c>
      <c r="BD1382" s="17" t="e">
        <f>SUMIFS('[1]Deals (investment)'!$C:$C,'[1]Deals (investment)'!$B:$B,$A1382,'[1]Deals (investment)'!$V:$V,BD$1)</f>
        <v>#VALUE!</v>
      </c>
      <c r="BE1382" s="17" t="e">
        <f>SUMIFS('[1]Deals (investment)'!$C:$C,'[1]Deals (investment)'!$B:$B,$A1382,'[1]Deals (investment)'!$V:$V,BE$1)</f>
        <v>#VALUE!</v>
      </c>
      <c r="BF1382" s="17" t="e">
        <f>SUMIFS('[1]Deals (investment)'!$C:$C,'[1]Deals (investment)'!$B:$B,$A1382,'[1]Deals (investment)'!$V:$V,BF$1)</f>
        <v>#VALUE!</v>
      </c>
      <c r="BG1382" s="17" t="e">
        <f>SUMIFS('[1]Deals (investment)'!$C:$C,'[1]Deals (investment)'!$B:$B,$A1382,'[1]Deals (investment)'!$V:$V,BG$1)</f>
        <v>#VALUE!</v>
      </c>
      <c r="BH1382" s="17" t="e">
        <f>SUMIFS('[1]Deals (investment)'!$C:$C,'[1]Deals (investment)'!$B:$B,$A1382,'[1]Deals (investment)'!$V:$V,BH$1)</f>
        <v>#VALUE!</v>
      </c>
      <c r="BI1382" s="17" t="e">
        <f>SUMIFS('[1]Deals (investment)'!$C:$C,'[1]Deals (investment)'!$B:$B,$A1382,'[1]Deals (investment)'!$V:$V,BI$1)</f>
        <v>#VALUE!</v>
      </c>
      <c r="BJ1382" s="17" t="e">
        <f>SUMIFS('[1]Deals (investment)'!$C:$C,'[1]Deals (investment)'!$B:$B,$A1382,'[1]Deals (investment)'!$V:$V,BJ$1)</f>
        <v>#VALUE!</v>
      </c>
      <c r="BK1382" s="17" t="e">
        <f>SUMIFS('[1]Deals (investment)'!$C:$C,'[1]Deals (investment)'!$B:$B,$A1382,'[1]Deals (investment)'!$V:$V,BK$1)</f>
        <v>#VALUE!</v>
      </c>
      <c r="BL1382" s="17" t="e">
        <f>SUMIFS('[1]Deals (investment)'!$C:$C,'[1]Deals (investment)'!$B:$B,$A1382,'[1]Deals (investment)'!$V:$V,BL$1)</f>
        <v>#VALUE!</v>
      </c>
      <c r="BM1382" s="17" t="e">
        <f>SUMIFS('[1]Deals (investment)'!$C:$C,'[1]Deals (investment)'!$B:$B,$A1382,'[1]Deals (investment)'!$V:$V,BM$1)</f>
        <v>#VALUE!</v>
      </c>
      <c r="BN1382" s="15"/>
      <c r="BO1382" s="15"/>
      <c r="BP1382" s="22"/>
      <c r="BQ1382" s="15"/>
      <c r="BR1382" s="15"/>
      <c r="BS1382" s="15"/>
      <c r="BT1382" s="15"/>
      <c r="BU1382" s="15"/>
      <c r="BV1382" s="15"/>
      <c r="BW1382" s="15"/>
      <c r="BX1382" s="15"/>
      <c r="BY1382" s="15"/>
      <c r="BZ1382" s="15"/>
      <c r="CA1382" s="15"/>
      <c r="CB1382" s="15"/>
      <c r="CC1382" s="15"/>
      <c r="CD1382" s="15" t="str">
        <f t="shared" si="206"/>
        <v>PargoPargo is a convenient logistics solution that lets you collect and return parcels at Pargo parcel points throughout the country when it suits you best.Active</v>
      </c>
      <c r="CE1382" s="15"/>
      <c r="CF1382" s="15"/>
      <c r="CG1382" s="15"/>
      <c r="CH1382" s="15"/>
      <c r="CI1382" s="15"/>
      <c r="CJ1382" s="15"/>
    </row>
    <row r="1383" spans="1:118" ht="12.75">
      <c r="A1383" s="15" t="s">
        <v>9194</v>
      </c>
      <c r="B1383" s="15" t="s">
        <v>9195</v>
      </c>
      <c r="C1383" s="15" t="s">
        <v>58</v>
      </c>
      <c r="D1383" s="16">
        <v>2013</v>
      </c>
      <c r="E1383" s="26" t="s">
        <v>470</v>
      </c>
      <c r="F1383" s="26" t="s">
        <v>199</v>
      </c>
      <c r="G1383" s="26" t="s">
        <v>471</v>
      </c>
      <c r="H1383" s="26"/>
      <c r="I1383" s="15" t="s">
        <v>471</v>
      </c>
      <c r="J1383" s="26"/>
      <c r="K1383" s="17" t="e">
        <f t="shared" si="178"/>
        <v>#VALUE!</v>
      </c>
      <c r="L1383" s="15"/>
      <c r="M1383" s="18" t="e">
        <f t="shared" si="205"/>
        <v>#VALUE!</v>
      </c>
      <c r="N1383" s="15"/>
      <c r="O1383" s="15"/>
      <c r="P1383" s="15"/>
      <c r="Q1383" s="15"/>
      <c r="R1383" s="15"/>
      <c r="S1383" s="19"/>
      <c r="T1383" s="15"/>
      <c r="U1383" s="17"/>
      <c r="V1383" s="15" t="s">
        <v>9196</v>
      </c>
      <c r="W1383" s="15">
        <v>0</v>
      </c>
      <c r="X1383" s="15" t="s">
        <v>404</v>
      </c>
      <c r="Y1383" s="15" t="s">
        <v>9197</v>
      </c>
      <c r="AB1383" s="32">
        <v>43506</v>
      </c>
      <c r="AC1383" s="27" t="s">
        <v>9198</v>
      </c>
      <c r="AD1383" s="27" t="s">
        <v>9198</v>
      </c>
      <c r="AE1383" s="27" t="s">
        <v>9198</v>
      </c>
      <c r="AF1383" s="15" t="s">
        <v>199</v>
      </c>
      <c r="AG1383" s="22">
        <f t="shared" si="203"/>
        <v>0.58064516129032262</v>
      </c>
      <c r="AH1383" s="15" t="str">
        <f t="shared" si="200"/>
        <v/>
      </c>
      <c r="AI1383" s="22" t="e">
        <f>VLOOKUP(A1383,'[1]Deals (investment)'!$B$2:$Z$1497,1,FALSE)</f>
        <v>#N/A</v>
      </c>
      <c r="AJ1383" s="22" t="e">
        <f>VLOOKUP(A1383,'[1]Deals (investment)'!$B$2:$Z$870,15,FALSE)</f>
        <v>#N/A</v>
      </c>
      <c r="AK1383" s="17" t="e">
        <f>VLOOKUP(A1383,'[1]Deals (Exits)'!B:B,1,FALSE)</f>
        <v>#N/A</v>
      </c>
      <c r="AL1383" s="23">
        <f>VLOOKUP(G1383,[1]Lookups!$V$3:$Y$197,4,FALSE)</f>
        <v>0</v>
      </c>
      <c r="AM1383" s="17" t="str">
        <f>VLOOKUP(X1383,[1]Lookups!$B$3:$C$200,2,FALSE)</f>
        <v>Other Technologies &amp; Information Technology</v>
      </c>
      <c r="AN1383" s="17" t="e">
        <f>VLOOKUP(R1383,[1]Lookups!$H$3:$I$69,2,FALSE)</f>
        <v>#N/A</v>
      </c>
      <c r="AO1383" s="17" t="e">
        <f>VLOOKUP(T1383,[1]Lookups!$H$3:$I$69,2,FALSE)</f>
        <v>#N/A</v>
      </c>
      <c r="AP1383" s="17" t="e">
        <f>VLOOKUP(AN1383,[1]Lookups!$N$3:$O$11,2,FALSE)</f>
        <v>#N/A</v>
      </c>
      <c r="AQ1383" s="18" t="e">
        <f>COUNTIFS('[1]Deals (investment)'!$B:$B,$A1383)</f>
        <v>#VALUE!</v>
      </c>
      <c r="AR1383" s="18" t="e">
        <f>COUNTIFS('[1]Deals (investment)'!$B:$B,$A1383,'[1]Deals (investment)'!$T:$T,$AW$1)+COUNTIFS('[1]Deals (investment)'!$B:$B,$A1383,'[1]Deals (investment)'!$T:$T,$AX$1)+COUNTIFS('[1]Deals (investment)'!$B:$B,$A1383,'[1]Deals (investment)'!$T:$T,$AY$1)</f>
        <v>#VALUE!</v>
      </c>
      <c r="AS1383" s="17" t="e">
        <f>SUMIFS('[1]Deals (investment)'!$C:$C,'[1]Deals (investment)'!$B:$B,$A1383)</f>
        <v>#VALUE!</v>
      </c>
      <c r="AT1383" s="17" t="e">
        <f t="shared" si="179"/>
        <v>#VALUE!</v>
      </c>
      <c r="AU1383" s="18" t="e">
        <f>COUNTIF('[1]Deals (Exits)'!$B:$B,A1383)</f>
        <v>#VALUE!</v>
      </c>
      <c r="AV1383" s="17" t="e">
        <f>SUMIFS('[1]Deals (investment)'!$C:$C,'[1]Deals (investment)'!$B:$B,$A1383,'[1]Deals (investment)'!$T:$T,AV$1)</f>
        <v>#VALUE!</v>
      </c>
      <c r="AW1383" s="17" t="e">
        <f>SUMIFS('[1]Deals (investment)'!$C:$C,'[1]Deals (investment)'!$B:$B,$A1383,'[1]Deals (investment)'!$T:$T,AW$1)</f>
        <v>#VALUE!</v>
      </c>
      <c r="AX1383" s="17" t="e">
        <f>SUMIFS('[1]Deals (investment)'!$C:$C,'[1]Deals (investment)'!$B:$B,$A1383,'[1]Deals (investment)'!$T:$T,AX$1)</f>
        <v>#VALUE!</v>
      </c>
      <c r="AY1383" s="17" t="e">
        <f>SUMIFS('[1]Deals (investment)'!$C:$C,'[1]Deals (investment)'!$B:$B,$A1383,'[1]Deals (investment)'!$T:$T,AY$1)</f>
        <v>#VALUE!</v>
      </c>
      <c r="AZ1383" s="17" t="e">
        <f>SUMIFS('[1]Deals (investment)'!$C:$C,'[1]Deals (investment)'!$B:$B,$A1383,'[1]Deals (investment)'!$T:$T,AZ$1)</f>
        <v>#VALUE!</v>
      </c>
      <c r="BA1383" s="17" t="e">
        <f>SUMIFS('[1]Deals (investment)'!$C:$C,'[1]Deals (investment)'!$B:$B,$A1383,'[1]Deals (investment)'!$T:$T,BA$1)</f>
        <v>#VALUE!</v>
      </c>
      <c r="BB1383" s="17" t="e">
        <f>SUMIFS('[1]Deals (investment)'!$C:$C,'[1]Deals (investment)'!$B:$B,$A1383,'[1]Deals (investment)'!$T:$T,BB$1)</f>
        <v>#VALUE!</v>
      </c>
      <c r="BC1383" s="17" t="e">
        <f>SUMIFS('[1]Deals (Exits)'!$C:$C,'[1]Deals (Exits)'!$B:$B,$A1383)</f>
        <v>#VALUE!</v>
      </c>
      <c r="BD1383" s="17" t="e">
        <f>SUMIFS('[1]Deals (investment)'!$C:$C,'[1]Deals (investment)'!$B:$B,$A1383,'[1]Deals (investment)'!$V:$V,BD$1)</f>
        <v>#VALUE!</v>
      </c>
      <c r="BE1383" s="17" t="e">
        <f>SUMIFS('[1]Deals (investment)'!$C:$C,'[1]Deals (investment)'!$B:$B,$A1383,'[1]Deals (investment)'!$V:$V,BE$1)</f>
        <v>#VALUE!</v>
      </c>
      <c r="BF1383" s="17" t="e">
        <f>SUMIFS('[1]Deals (investment)'!$C:$C,'[1]Deals (investment)'!$B:$B,$A1383,'[1]Deals (investment)'!$V:$V,BF$1)</f>
        <v>#VALUE!</v>
      </c>
      <c r="BG1383" s="17" t="e">
        <f>SUMIFS('[1]Deals (investment)'!$C:$C,'[1]Deals (investment)'!$B:$B,$A1383,'[1]Deals (investment)'!$V:$V,BG$1)</f>
        <v>#VALUE!</v>
      </c>
      <c r="BH1383" s="17" t="e">
        <f>SUMIFS('[1]Deals (investment)'!$C:$C,'[1]Deals (investment)'!$B:$B,$A1383,'[1]Deals (investment)'!$V:$V,BH$1)</f>
        <v>#VALUE!</v>
      </c>
      <c r="BI1383" s="17" t="e">
        <f>SUMIFS('[1]Deals (investment)'!$C:$C,'[1]Deals (investment)'!$B:$B,$A1383,'[1]Deals (investment)'!$V:$V,BI$1)</f>
        <v>#VALUE!</v>
      </c>
      <c r="BJ1383" s="17" t="e">
        <f>SUMIFS('[1]Deals (investment)'!$C:$C,'[1]Deals (investment)'!$B:$B,$A1383,'[1]Deals (investment)'!$V:$V,BJ$1)</f>
        <v>#VALUE!</v>
      </c>
      <c r="BK1383" s="17" t="e">
        <f>SUMIFS('[1]Deals (investment)'!$C:$C,'[1]Deals (investment)'!$B:$B,$A1383,'[1]Deals (investment)'!$V:$V,BK$1)</f>
        <v>#VALUE!</v>
      </c>
      <c r="BL1383" s="17" t="e">
        <f>SUMIFS('[1]Deals (investment)'!$C:$C,'[1]Deals (investment)'!$B:$B,$A1383,'[1]Deals (investment)'!$V:$V,BL$1)</f>
        <v>#VALUE!</v>
      </c>
      <c r="BM1383" s="17" t="e">
        <f>SUMIFS('[1]Deals (investment)'!$C:$C,'[1]Deals (investment)'!$B:$B,$A1383,'[1]Deals (investment)'!$V:$V,BM$1)</f>
        <v>#VALUE!</v>
      </c>
      <c r="BN1383" s="15"/>
      <c r="BO1383" s="15"/>
      <c r="BP1383" s="22"/>
      <c r="BQ1383" s="15"/>
      <c r="BR1383" s="15"/>
      <c r="BS1383" s="15"/>
      <c r="BT1383" s="15"/>
      <c r="BU1383" s="15"/>
      <c r="BV1383" s="15"/>
      <c r="BW1383" s="15"/>
      <c r="BX1383" s="15"/>
      <c r="BY1383" s="15"/>
      <c r="BZ1383" s="15"/>
      <c r="CA1383" s="15"/>
      <c r="CB1383" s="15"/>
      <c r="CC1383" s="15"/>
      <c r="CD1383" s="15" t="str">
        <f t="shared" si="206"/>
        <v>Pascal Technology LtdPascal technology Ltd offers unique, reliable, easy to use products and services that suit the needs of tomorrow today.Active</v>
      </c>
      <c r="CE1383" s="15"/>
      <c r="CF1383" s="15"/>
      <c r="CG1383" s="15"/>
      <c r="CH1383" s="15"/>
      <c r="CI1383" s="15"/>
      <c r="CJ1383" s="15"/>
    </row>
    <row r="1384" spans="1:118" ht="12.75">
      <c r="A1384" s="15" t="s">
        <v>9199</v>
      </c>
      <c r="B1384" s="15" t="s">
        <v>9200</v>
      </c>
      <c r="C1384" s="15" t="s">
        <v>58</v>
      </c>
      <c r="D1384" s="16">
        <v>2016</v>
      </c>
      <c r="E1384" s="15" t="s">
        <v>117</v>
      </c>
      <c r="F1384" s="67"/>
      <c r="G1384" s="15" t="s">
        <v>118</v>
      </c>
      <c r="H1384" s="15"/>
      <c r="I1384" s="67" t="s">
        <v>118</v>
      </c>
      <c r="J1384" s="67"/>
      <c r="K1384" s="17" t="e">
        <f t="shared" si="178"/>
        <v>#VALUE!</v>
      </c>
      <c r="L1384" s="15"/>
      <c r="M1384" s="18" t="e">
        <f t="shared" si="205"/>
        <v>#VALUE!</v>
      </c>
      <c r="N1384" s="15"/>
      <c r="O1384" s="15"/>
      <c r="P1384" s="15"/>
      <c r="Q1384" s="24" t="e">
        <f ca="1">_xludf.MAXIFS('[1]Deals (investment)'!A:A,'[1]Deals (investment)'!B:B,A1384)</f>
        <v>#NAME?</v>
      </c>
      <c r="R1384" s="15" t="s">
        <v>105</v>
      </c>
      <c r="S1384" s="19">
        <v>543000</v>
      </c>
      <c r="T1384" s="15" t="s">
        <v>375</v>
      </c>
      <c r="U1384" s="33">
        <v>2000000</v>
      </c>
      <c r="V1384" s="15" t="s">
        <v>962</v>
      </c>
      <c r="W1384" s="15"/>
      <c r="X1384" s="15" t="s">
        <v>107</v>
      </c>
      <c r="Y1384" s="15" t="s">
        <v>9201</v>
      </c>
      <c r="AB1384" s="20" t="s">
        <v>136</v>
      </c>
      <c r="AC1384" s="21" t="s">
        <v>9202</v>
      </c>
      <c r="AD1384" s="21" t="s">
        <v>965</v>
      </c>
      <c r="AE1384" s="21" t="s">
        <v>966</v>
      </c>
      <c r="AF1384" s="21" t="s">
        <v>967</v>
      </c>
      <c r="AG1384" s="22">
        <f t="shared" ca="1" si="203"/>
        <v>0.67741935483870963</v>
      </c>
      <c r="AH1384" s="15" t="e">
        <f t="shared" si="200"/>
        <v>#VALUE!</v>
      </c>
      <c r="AI1384" s="22" t="str">
        <f>VLOOKUP(A1384,'[1]Deals (investment)'!$B$2:$Z$1497,1,FALSE)</f>
        <v>Pawame</v>
      </c>
      <c r="AJ1384" s="22">
        <f>VLOOKUP(A1384,'[1]Deals (investment)'!$B$2:$Z$870,15,FALSE)</f>
        <v>0</v>
      </c>
      <c r="AK1384" s="17" t="e">
        <f>VLOOKUP(A1384,'[1]Deals (Exits)'!B:B,1,FALSE)</f>
        <v>#N/A</v>
      </c>
      <c r="AL1384" s="23">
        <f>VLOOKUP(G1384,[1]Lookups!$V$3:$Y$197,4,FALSE)</f>
        <v>0</v>
      </c>
      <c r="AM1384" s="17" t="str">
        <f>VLOOKUP(X1384,[1]Lookups!$B$3:$C$200,2,FALSE)</f>
        <v>Energy &amp; Resources</v>
      </c>
      <c r="AN1384" s="17" t="str">
        <f>VLOOKUP(R1384,[1]Lookups!$H$3:$I$69,2,FALSE)</f>
        <v>5. Debt Financing</v>
      </c>
      <c r="AO1384" s="17" t="str">
        <f>VLOOKUP(T1384,[1]Lookups!$H$3:$I$69,2,FALSE)</f>
        <v>2. Seed</v>
      </c>
      <c r="AP1384" s="17" t="str">
        <f>VLOOKUP(AN1384,[1]Lookups!$N$3:$O$11,2,FALSE)</f>
        <v>Growth</v>
      </c>
      <c r="AQ1384" s="18" t="e">
        <f>COUNTIFS('[1]Deals (investment)'!$B:$B,$A1384)</f>
        <v>#VALUE!</v>
      </c>
      <c r="AR1384" s="18" t="e">
        <f>COUNTIFS('[1]Deals (investment)'!$B:$B,$A1384,'[1]Deals (investment)'!$T:$T,$AW$1)+COUNTIFS('[1]Deals (investment)'!$B:$B,$A1384,'[1]Deals (investment)'!$T:$T,$AX$1)+COUNTIFS('[1]Deals (investment)'!$B:$B,$A1384,'[1]Deals (investment)'!$T:$T,$AY$1)</f>
        <v>#VALUE!</v>
      </c>
      <c r="AS1384" s="17" t="e">
        <f>SUMIFS('[1]Deals (investment)'!$C:$C,'[1]Deals (investment)'!$B:$B,$A1384)</f>
        <v>#VALUE!</v>
      </c>
      <c r="AT1384" s="17" t="e">
        <f t="shared" si="179"/>
        <v>#VALUE!</v>
      </c>
      <c r="AU1384" s="18" t="e">
        <f>COUNTIF('[1]Deals (Exits)'!$B:$B,A1384)</f>
        <v>#VALUE!</v>
      </c>
      <c r="AV1384" s="17" t="e">
        <f>SUMIFS('[1]Deals (investment)'!$C:$C,'[1]Deals (investment)'!$B:$B,$A1384,'[1]Deals (investment)'!$T:$T,AV$1)</f>
        <v>#VALUE!</v>
      </c>
      <c r="AW1384" s="17" t="e">
        <f>SUMIFS('[1]Deals (investment)'!$C:$C,'[1]Deals (investment)'!$B:$B,$A1384,'[1]Deals (investment)'!$T:$T,AW$1)</f>
        <v>#VALUE!</v>
      </c>
      <c r="AX1384" s="17" t="e">
        <f>SUMIFS('[1]Deals (investment)'!$C:$C,'[1]Deals (investment)'!$B:$B,$A1384,'[1]Deals (investment)'!$T:$T,AX$1)</f>
        <v>#VALUE!</v>
      </c>
      <c r="AY1384" s="17" t="e">
        <f>SUMIFS('[1]Deals (investment)'!$C:$C,'[1]Deals (investment)'!$B:$B,$A1384,'[1]Deals (investment)'!$T:$T,AY$1)</f>
        <v>#VALUE!</v>
      </c>
      <c r="AZ1384" s="17" t="e">
        <f>SUMIFS('[1]Deals (investment)'!$C:$C,'[1]Deals (investment)'!$B:$B,$A1384,'[1]Deals (investment)'!$T:$T,AZ$1)</f>
        <v>#VALUE!</v>
      </c>
      <c r="BA1384" s="17" t="e">
        <f>SUMIFS('[1]Deals (investment)'!$C:$C,'[1]Deals (investment)'!$B:$B,$A1384,'[1]Deals (investment)'!$T:$T,BA$1)</f>
        <v>#VALUE!</v>
      </c>
      <c r="BB1384" s="17" t="e">
        <f>SUMIFS('[1]Deals (investment)'!$C:$C,'[1]Deals (investment)'!$B:$B,$A1384,'[1]Deals (investment)'!$T:$T,BB$1)</f>
        <v>#VALUE!</v>
      </c>
      <c r="BC1384" s="17" t="e">
        <f>SUMIFS('[1]Deals (Exits)'!$C:$C,'[1]Deals (Exits)'!$B:$B,$A1384)</f>
        <v>#VALUE!</v>
      </c>
      <c r="BD1384" s="17" t="e">
        <f>SUMIFS('[1]Deals (investment)'!$C:$C,'[1]Deals (investment)'!$B:$B,$A1384,'[1]Deals (investment)'!$V:$V,BD$1)</f>
        <v>#VALUE!</v>
      </c>
      <c r="BE1384" s="17" t="e">
        <f>SUMIFS('[1]Deals (investment)'!$C:$C,'[1]Deals (investment)'!$B:$B,$A1384,'[1]Deals (investment)'!$V:$V,BE$1)</f>
        <v>#VALUE!</v>
      </c>
      <c r="BF1384" s="17" t="e">
        <f>SUMIFS('[1]Deals (investment)'!$C:$C,'[1]Deals (investment)'!$B:$B,$A1384,'[1]Deals (investment)'!$V:$V,BF$1)</f>
        <v>#VALUE!</v>
      </c>
      <c r="BG1384" s="17" t="e">
        <f>SUMIFS('[1]Deals (investment)'!$C:$C,'[1]Deals (investment)'!$B:$B,$A1384,'[1]Deals (investment)'!$V:$V,BG$1)</f>
        <v>#VALUE!</v>
      </c>
      <c r="BH1384" s="17" t="e">
        <f>SUMIFS('[1]Deals (investment)'!$C:$C,'[1]Deals (investment)'!$B:$B,$A1384,'[1]Deals (investment)'!$V:$V,BH$1)</f>
        <v>#VALUE!</v>
      </c>
      <c r="BI1384" s="17" t="e">
        <f>SUMIFS('[1]Deals (investment)'!$C:$C,'[1]Deals (investment)'!$B:$B,$A1384,'[1]Deals (investment)'!$V:$V,BI$1)</f>
        <v>#VALUE!</v>
      </c>
      <c r="BJ1384" s="17" t="e">
        <f>SUMIFS('[1]Deals (investment)'!$C:$C,'[1]Deals (investment)'!$B:$B,$A1384,'[1]Deals (investment)'!$V:$V,BJ$1)</f>
        <v>#VALUE!</v>
      </c>
      <c r="BK1384" s="17" t="e">
        <f>SUMIFS('[1]Deals (investment)'!$C:$C,'[1]Deals (investment)'!$B:$B,$A1384,'[1]Deals (investment)'!$V:$V,BK$1)</f>
        <v>#VALUE!</v>
      </c>
      <c r="BL1384" s="17" t="e">
        <f>SUMIFS('[1]Deals (investment)'!$C:$C,'[1]Deals (investment)'!$B:$B,$A1384,'[1]Deals (investment)'!$V:$V,BL$1)</f>
        <v>#VALUE!</v>
      </c>
      <c r="BM1384" s="17" t="e">
        <f>SUMIFS('[1]Deals (investment)'!$C:$C,'[1]Deals (investment)'!$B:$B,$A1384,'[1]Deals (investment)'!$V:$V,BM$1)</f>
        <v>#VALUE!</v>
      </c>
      <c r="BN1384" s="15"/>
      <c r="BO1384" s="15"/>
      <c r="BP1384" s="22"/>
      <c r="BQ1384" s="15"/>
      <c r="BR1384" s="15"/>
      <c r="BS1384" s="15"/>
      <c r="BT1384" s="15"/>
      <c r="BU1384" s="15"/>
      <c r="BV1384" s="15"/>
      <c r="BW1384" s="15"/>
      <c r="BX1384" s="15"/>
      <c r="BY1384" s="15"/>
      <c r="BZ1384" s="15"/>
      <c r="CA1384" s="15"/>
      <c r="CB1384" s="15"/>
      <c r="CC1384" s="15"/>
      <c r="CD1384" s="15" t="str">
        <f t="shared" si="206"/>
        <v>PawamePawame's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 Their goal is to use their PAYGO platform, customer relationships and data to offer life-changing products and services like electrical appliances, micro-insurance, education loans, and remote health services, thereby making a meaningful contribution to global poverty alleviation.Active</v>
      </c>
      <c r="CE1384" s="15"/>
      <c r="CF1384" s="15"/>
      <c r="CG1384" s="15"/>
      <c r="CH1384" s="15"/>
      <c r="CI1384" s="15"/>
      <c r="CJ1384" s="15"/>
    </row>
    <row r="1385" spans="1:118" ht="12.75">
      <c r="A1385" s="15" t="s">
        <v>9203</v>
      </c>
      <c r="B1385" s="15" t="s">
        <v>9204</v>
      </c>
      <c r="C1385" s="15" t="s">
        <v>58</v>
      </c>
      <c r="D1385" s="16">
        <v>2018</v>
      </c>
      <c r="E1385" s="15" t="s">
        <v>393</v>
      </c>
      <c r="F1385" s="15"/>
      <c r="G1385" s="15" t="s">
        <v>394</v>
      </c>
      <c r="H1385" s="15"/>
      <c r="I1385" s="15"/>
      <c r="J1385" s="15"/>
      <c r="K1385" s="17" t="e">
        <f t="shared" si="178"/>
        <v>#VALUE!</v>
      </c>
      <c r="L1385" s="15"/>
      <c r="M1385" s="18" t="e">
        <f t="shared" si="205"/>
        <v>#VALUE!</v>
      </c>
      <c r="N1385" s="15"/>
      <c r="O1385" s="15"/>
      <c r="P1385" s="15"/>
      <c r="Q1385" s="15"/>
      <c r="R1385" s="15"/>
      <c r="S1385" s="19"/>
      <c r="T1385" s="15"/>
      <c r="U1385" s="17"/>
      <c r="V1385" s="15" t="s">
        <v>312</v>
      </c>
      <c r="W1385" s="15"/>
      <c r="X1385" s="15" t="s">
        <v>134</v>
      </c>
      <c r="Y1385" s="15" t="s">
        <v>312</v>
      </c>
      <c r="AB1385" s="20"/>
      <c r="AC1385" s="21" t="s">
        <v>9205</v>
      </c>
      <c r="AD1385" s="15" t="s">
        <v>312</v>
      </c>
      <c r="AE1385" s="21" t="s">
        <v>9206</v>
      </c>
      <c r="AF1385" s="21" t="s">
        <v>9207</v>
      </c>
      <c r="AG1385" s="22">
        <f t="shared" si="203"/>
        <v>0.45161290322580644</v>
      </c>
      <c r="AH1385" s="15" t="e">
        <f t="shared" si="200"/>
        <v>#VALUE!</v>
      </c>
      <c r="AI1385" s="22" t="e">
        <f>VLOOKUP(A1385,'[1]Deals (investment)'!$B$2:$Z$1497,1,FALSE)</f>
        <v>#N/A</v>
      </c>
      <c r="AJ1385" s="22" t="e">
        <f>VLOOKUP(A1385,'[1]Deals (investment)'!$B$2:$Z$870,15,FALSE)</f>
        <v>#N/A</v>
      </c>
      <c r="AK1385" s="17" t="e">
        <f>VLOOKUP(A1385,'[1]Deals (Exits)'!B:B,1,FALSE)</f>
        <v>#N/A</v>
      </c>
      <c r="AL1385" s="23">
        <f>VLOOKUP(G1385,[1]Lookups!$V$3:$Y$197,4,FALSE)</f>
        <v>0</v>
      </c>
      <c r="AM1385" s="17" t="str">
        <f>VLOOKUP(X1385,[1]Lookups!$B$3:$C$200,2,FALSE)</f>
        <v>Transport &amp; Logistics</v>
      </c>
      <c r="AN1385" s="17" t="e">
        <f>VLOOKUP(R1385,[1]Lookups!$H$3:$I$69,2,FALSE)</f>
        <v>#N/A</v>
      </c>
      <c r="AO1385" s="17" t="e">
        <f>VLOOKUP(T1385,[1]Lookups!$H$3:$I$69,2,FALSE)</f>
        <v>#N/A</v>
      </c>
      <c r="AP1385" s="17" t="e">
        <f>VLOOKUP(AN1385,[1]Lookups!$N$3:$O$11,2,FALSE)</f>
        <v>#N/A</v>
      </c>
      <c r="AQ1385" s="18" t="e">
        <f>COUNTIFS('[1]Deals (investment)'!$B:$B,$A1385)</f>
        <v>#VALUE!</v>
      </c>
      <c r="AR1385" s="18" t="e">
        <f>COUNTIFS('[1]Deals (investment)'!$B:$B,$A1385,'[1]Deals (investment)'!$T:$T,$AW$1)+COUNTIFS('[1]Deals (investment)'!$B:$B,$A1385,'[1]Deals (investment)'!$T:$T,$AX$1)+COUNTIFS('[1]Deals (investment)'!$B:$B,$A1385,'[1]Deals (investment)'!$T:$T,$AY$1)</f>
        <v>#VALUE!</v>
      </c>
      <c r="AS1385" s="17" t="e">
        <f>SUMIFS('[1]Deals (investment)'!$C:$C,'[1]Deals (investment)'!$B:$B,$A1385)</f>
        <v>#VALUE!</v>
      </c>
      <c r="AT1385" s="17" t="e">
        <f t="shared" si="179"/>
        <v>#VALUE!</v>
      </c>
      <c r="AU1385" s="18" t="e">
        <f>COUNTIF('[1]Deals (Exits)'!$B:$B,A1385)</f>
        <v>#VALUE!</v>
      </c>
      <c r="AV1385" s="17" t="e">
        <f>SUMIFS('[1]Deals (investment)'!$C:$C,'[1]Deals (investment)'!$B:$B,$A1385,'[1]Deals (investment)'!$T:$T,AV$1)</f>
        <v>#VALUE!</v>
      </c>
      <c r="AW1385" s="17" t="e">
        <f>SUMIFS('[1]Deals (investment)'!$C:$C,'[1]Deals (investment)'!$B:$B,$A1385,'[1]Deals (investment)'!$T:$T,AW$1)</f>
        <v>#VALUE!</v>
      </c>
      <c r="AX1385" s="17" t="e">
        <f>SUMIFS('[1]Deals (investment)'!$C:$C,'[1]Deals (investment)'!$B:$B,$A1385,'[1]Deals (investment)'!$T:$T,AX$1)</f>
        <v>#VALUE!</v>
      </c>
      <c r="AY1385" s="17" t="e">
        <f>SUMIFS('[1]Deals (investment)'!$C:$C,'[1]Deals (investment)'!$B:$B,$A1385,'[1]Deals (investment)'!$T:$T,AY$1)</f>
        <v>#VALUE!</v>
      </c>
      <c r="AZ1385" s="17" t="e">
        <f>SUMIFS('[1]Deals (investment)'!$C:$C,'[1]Deals (investment)'!$B:$B,$A1385,'[1]Deals (investment)'!$T:$T,AZ$1)</f>
        <v>#VALUE!</v>
      </c>
      <c r="BA1385" s="17" t="e">
        <f>SUMIFS('[1]Deals (investment)'!$C:$C,'[1]Deals (investment)'!$B:$B,$A1385,'[1]Deals (investment)'!$T:$T,BA$1)</f>
        <v>#VALUE!</v>
      </c>
      <c r="BB1385" s="17" t="e">
        <f>SUMIFS('[1]Deals (investment)'!$C:$C,'[1]Deals (investment)'!$B:$B,$A1385,'[1]Deals (investment)'!$T:$T,BB$1)</f>
        <v>#VALUE!</v>
      </c>
      <c r="BC1385" s="17" t="e">
        <f>SUMIFS('[1]Deals (Exits)'!$C:$C,'[1]Deals (Exits)'!$B:$B,$A1385)</f>
        <v>#VALUE!</v>
      </c>
      <c r="BD1385" s="17" t="e">
        <f>SUMIFS('[1]Deals (investment)'!$C:$C,'[1]Deals (investment)'!$B:$B,$A1385,'[1]Deals (investment)'!$V:$V,BD$1)</f>
        <v>#VALUE!</v>
      </c>
      <c r="BE1385" s="17" t="e">
        <f>SUMIFS('[1]Deals (investment)'!$C:$C,'[1]Deals (investment)'!$B:$B,$A1385,'[1]Deals (investment)'!$V:$V,BE$1)</f>
        <v>#VALUE!</v>
      </c>
      <c r="BF1385" s="17" t="e">
        <f>SUMIFS('[1]Deals (investment)'!$C:$C,'[1]Deals (investment)'!$B:$B,$A1385,'[1]Deals (investment)'!$V:$V,BF$1)</f>
        <v>#VALUE!</v>
      </c>
      <c r="BG1385" s="17" t="e">
        <f>SUMIFS('[1]Deals (investment)'!$C:$C,'[1]Deals (investment)'!$B:$B,$A1385,'[1]Deals (investment)'!$V:$V,BG$1)</f>
        <v>#VALUE!</v>
      </c>
      <c r="BH1385" s="17" t="e">
        <f>SUMIFS('[1]Deals (investment)'!$C:$C,'[1]Deals (investment)'!$B:$B,$A1385,'[1]Deals (investment)'!$V:$V,BH$1)</f>
        <v>#VALUE!</v>
      </c>
      <c r="BI1385" s="17" t="e">
        <f>SUMIFS('[1]Deals (investment)'!$C:$C,'[1]Deals (investment)'!$B:$B,$A1385,'[1]Deals (investment)'!$V:$V,BI$1)</f>
        <v>#VALUE!</v>
      </c>
      <c r="BJ1385" s="17" t="e">
        <f>SUMIFS('[1]Deals (investment)'!$C:$C,'[1]Deals (investment)'!$B:$B,$A1385,'[1]Deals (investment)'!$V:$V,BJ$1)</f>
        <v>#VALUE!</v>
      </c>
      <c r="BK1385" s="17" t="e">
        <f>SUMIFS('[1]Deals (investment)'!$C:$C,'[1]Deals (investment)'!$B:$B,$A1385,'[1]Deals (investment)'!$V:$V,BK$1)</f>
        <v>#VALUE!</v>
      </c>
      <c r="BL1385" s="17" t="e">
        <f>SUMIFS('[1]Deals (investment)'!$C:$C,'[1]Deals (investment)'!$B:$B,$A1385,'[1]Deals (investment)'!$V:$V,BL$1)</f>
        <v>#VALUE!</v>
      </c>
      <c r="BM1385" s="17" t="e">
        <f>SUMIFS('[1]Deals (investment)'!$C:$C,'[1]Deals (investment)'!$B:$B,$A1385,'[1]Deals (investment)'!$V:$V,BM$1)</f>
        <v>#VALUE!</v>
      </c>
      <c r="BN1385" s="15"/>
      <c r="BO1385" s="15"/>
      <c r="BP1385" s="22"/>
      <c r="BQ1385" s="15"/>
      <c r="BR1385" s="15"/>
      <c r="BS1385" s="15"/>
      <c r="BT1385" s="15"/>
      <c r="BU1385" s="15"/>
      <c r="BV1385" s="15"/>
      <c r="BW1385" s="15"/>
      <c r="BX1385" s="15"/>
      <c r="BY1385" s="15"/>
      <c r="BZ1385" s="15"/>
      <c r="CA1385" s="15"/>
      <c r="CB1385" s="15"/>
      <c r="CC1385" s="15"/>
      <c r="CD1385" s="15" t="str">
        <f t="shared" si="206"/>
        <v>ParceltipWe are a simple logistic start-up company helping you cut costs of sending parcels from one city/town/suburb to another across Australia, U.K and Africa by up to 50% whilst also rewarding travelers with tips when they deliver Sender’s parcels ranging from documents to goods.” ParcelTip | Courtesy that Rewards .Active</v>
      </c>
      <c r="CE1385" s="15"/>
      <c r="CF1385" s="15"/>
      <c r="CG1385" s="15"/>
      <c r="CH1385" s="15"/>
      <c r="CI1385" s="15"/>
      <c r="CJ1385" s="15"/>
    </row>
    <row r="1386" spans="1:118" ht="12.75">
      <c r="A1386" s="15" t="s">
        <v>9208</v>
      </c>
      <c r="B1386" s="15" t="s">
        <v>9209</v>
      </c>
      <c r="C1386" s="15" t="s">
        <v>58</v>
      </c>
      <c r="D1386" s="16">
        <v>2018</v>
      </c>
      <c r="E1386" s="15" t="s">
        <v>128</v>
      </c>
      <c r="F1386" s="15"/>
      <c r="G1386" s="15" t="s">
        <v>129</v>
      </c>
      <c r="H1386" s="15"/>
      <c r="I1386" s="15" t="s">
        <v>129</v>
      </c>
      <c r="J1386" s="15"/>
      <c r="K1386" s="17" t="e">
        <f t="shared" si="178"/>
        <v>#VALUE!</v>
      </c>
      <c r="L1386" s="15"/>
      <c r="M1386" s="18" t="e">
        <f t="shared" si="205"/>
        <v>#VALUE!</v>
      </c>
      <c r="N1386" s="15"/>
      <c r="O1386" s="15"/>
      <c r="P1386" s="15"/>
      <c r="Q1386" s="15"/>
      <c r="R1386" s="15"/>
      <c r="S1386" s="19"/>
      <c r="T1386" s="15"/>
      <c r="U1386" s="17"/>
      <c r="V1386" s="15" t="s">
        <v>9210</v>
      </c>
      <c r="W1386" s="15"/>
      <c r="X1386" s="15" t="s">
        <v>158</v>
      </c>
      <c r="Y1386" s="15" t="s">
        <v>5872</v>
      </c>
      <c r="AB1386" s="20" t="s">
        <v>286</v>
      </c>
      <c r="AC1386" s="21" t="s">
        <v>9211</v>
      </c>
      <c r="AD1386" s="21" t="s">
        <v>9212</v>
      </c>
      <c r="AE1386" s="15"/>
      <c r="AF1386" s="27" t="s">
        <v>9213</v>
      </c>
      <c r="AG1386" s="22">
        <f t="shared" si="203"/>
        <v>0.4838709677419355</v>
      </c>
      <c r="AH1386" s="15" t="str">
        <f t="shared" si="200"/>
        <v/>
      </c>
      <c r="AI1386" s="22" t="str">
        <f>VLOOKUP(A1386,'[1]Deals (investment)'!$B$2:$Z$1497,1,FALSE)</f>
        <v>PayNas</v>
      </c>
      <c r="AJ1386" s="22" t="e">
        <f>VLOOKUP(A1386,'[1]Deals (investment)'!$B$2:$Z$870,15,FALSE)</f>
        <v>#N/A</v>
      </c>
      <c r="AK1386" s="17" t="e">
        <f>VLOOKUP(A1386,'[1]Deals (Exits)'!B:B,1,FALSE)</f>
        <v>#N/A</v>
      </c>
      <c r="AL1386" s="23">
        <f>VLOOKUP(G1386,[1]Lookups!$V$3:$Y$197,4,FALSE)</f>
        <v>0</v>
      </c>
      <c r="AM1386" s="17" t="str">
        <f>VLOOKUP(X1386,[1]Lookups!$B$3:$C$200,2,FALSE)</f>
        <v>Financial Services</v>
      </c>
      <c r="AN1386" s="17" t="e">
        <f>VLOOKUP(R1386,[1]Lookups!$H$3:$I$69,2,FALSE)</f>
        <v>#N/A</v>
      </c>
      <c r="AO1386" s="17" t="e">
        <f>VLOOKUP(T1386,[1]Lookups!$H$3:$I$69,2,FALSE)</f>
        <v>#N/A</v>
      </c>
      <c r="AP1386" s="17" t="e">
        <f>VLOOKUP(AN1386,[1]Lookups!$N$3:$O$11,2,FALSE)</f>
        <v>#N/A</v>
      </c>
      <c r="AQ1386" s="18" t="e">
        <f>COUNTIFS('[1]Deals (investment)'!$B:$B,$A1386)</f>
        <v>#VALUE!</v>
      </c>
      <c r="AR1386" s="18" t="e">
        <f>COUNTIFS('[1]Deals (investment)'!$B:$B,$A1386,'[1]Deals (investment)'!$T:$T,$AW$1)+COUNTIFS('[1]Deals (investment)'!$B:$B,$A1386,'[1]Deals (investment)'!$T:$T,$AX$1)+COUNTIFS('[1]Deals (investment)'!$B:$B,$A1386,'[1]Deals (investment)'!$T:$T,$AY$1)</f>
        <v>#VALUE!</v>
      </c>
      <c r="AS1386" s="17" t="e">
        <f>SUMIFS('[1]Deals (investment)'!$C:$C,'[1]Deals (investment)'!$B:$B,$A1386)</f>
        <v>#VALUE!</v>
      </c>
      <c r="AT1386" s="17" t="e">
        <f t="shared" si="179"/>
        <v>#VALUE!</v>
      </c>
      <c r="AU1386" s="18" t="e">
        <f>COUNTIF('[1]Deals (Exits)'!$B:$B,A1386)</f>
        <v>#VALUE!</v>
      </c>
      <c r="AV1386" s="17" t="e">
        <f>SUMIFS('[1]Deals (investment)'!$C:$C,'[1]Deals (investment)'!$B:$B,$A1386,'[1]Deals (investment)'!$T:$T,AV$1)</f>
        <v>#VALUE!</v>
      </c>
      <c r="AW1386" s="17" t="e">
        <f>SUMIFS('[1]Deals (investment)'!$C:$C,'[1]Deals (investment)'!$B:$B,$A1386,'[1]Deals (investment)'!$T:$T,AW$1)</f>
        <v>#VALUE!</v>
      </c>
      <c r="AX1386" s="17" t="e">
        <f>SUMIFS('[1]Deals (investment)'!$C:$C,'[1]Deals (investment)'!$B:$B,$A1386,'[1]Deals (investment)'!$T:$T,AX$1)</f>
        <v>#VALUE!</v>
      </c>
      <c r="AY1386" s="17" t="e">
        <f>SUMIFS('[1]Deals (investment)'!$C:$C,'[1]Deals (investment)'!$B:$B,$A1386,'[1]Deals (investment)'!$T:$T,AY$1)</f>
        <v>#VALUE!</v>
      </c>
      <c r="AZ1386" s="17" t="e">
        <f>SUMIFS('[1]Deals (investment)'!$C:$C,'[1]Deals (investment)'!$B:$B,$A1386,'[1]Deals (investment)'!$T:$T,AZ$1)</f>
        <v>#VALUE!</v>
      </c>
      <c r="BA1386" s="17" t="e">
        <f>SUMIFS('[1]Deals (investment)'!$C:$C,'[1]Deals (investment)'!$B:$B,$A1386,'[1]Deals (investment)'!$T:$T,BA$1)</f>
        <v>#VALUE!</v>
      </c>
      <c r="BB1386" s="17" t="e">
        <f>SUMIFS('[1]Deals (investment)'!$C:$C,'[1]Deals (investment)'!$B:$B,$A1386,'[1]Deals (investment)'!$T:$T,BB$1)</f>
        <v>#VALUE!</v>
      </c>
      <c r="BC1386" s="17" t="e">
        <f>SUMIFS('[1]Deals (Exits)'!$C:$C,'[1]Deals (Exits)'!$B:$B,$A1386)</f>
        <v>#VALUE!</v>
      </c>
      <c r="BD1386" s="17" t="e">
        <f>SUMIFS('[1]Deals (investment)'!$C:$C,'[1]Deals (investment)'!$B:$B,$A1386,'[1]Deals (investment)'!$V:$V,BD$1)</f>
        <v>#VALUE!</v>
      </c>
      <c r="BE1386" s="17" t="e">
        <f>SUMIFS('[1]Deals (investment)'!$C:$C,'[1]Deals (investment)'!$B:$B,$A1386,'[1]Deals (investment)'!$V:$V,BE$1)</f>
        <v>#VALUE!</v>
      </c>
      <c r="BF1386" s="17" t="e">
        <f>SUMIFS('[1]Deals (investment)'!$C:$C,'[1]Deals (investment)'!$B:$B,$A1386,'[1]Deals (investment)'!$V:$V,BF$1)</f>
        <v>#VALUE!</v>
      </c>
      <c r="BG1386" s="17" t="e">
        <f>SUMIFS('[1]Deals (investment)'!$C:$C,'[1]Deals (investment)'!$B:$B,$A1386,'[1]Deals (investment)'!$V:$V,BG$1)</f>
        <v>#VALUE!</v>
      </c>
      <c r="BH1386" s="17" t="e">
        <f>SUMIFS('[1]Deals (investment)'!$C:$C,'[1]Deals (investment)'!$B:$B,$A1386,'[1]Deals (investment)'!$V:$V,BH$1)</f>
        <v>#VALUE!</v>
      </c>
      <c r="BI1386" s="17" t="e">
        <f>SUMIFS('[1]Deals (investment)'!$C:$C,'[1]Deals (investment)'!$B:$B,$A1386,'[1]Deals (investment)'!$V:$V,BI$1)</f>
        <v>#VALUE!</v>
      </c>
      <c r="BJ1386" s="17" t="e">
        <f>SUMIFS('[1]Deals (investment)'!$C:$C,'[1]Deals (investment)'!$B:$B,$A1386,'[1]Deals (investment)'!$V:$V,BJ$1)</f>
        <v>#VALUE!</v>
      </c>
      <c r="BK1386" s="17" t="e">
        <f>SUMIFS('[1]Deals (investment)'!$C:$C,'[1]Deals (investment)'!$B:$B,$A1386,'[1]Deals (investment)'!$V:$V,BK$1)</f>
        <v>#VALUE!</v>
      </c>
      <c r="BL1386" s="17" t="e">
        <f>SUMIFS('[1]Deals (investment)'!$C:$C,'[1]Deals (investment)'!$B:$B,$A1386,'[1]Deals (investment)'!$V:$V,BL$1)</f>
        <v>#VALUE!</v>
      </c>
      <c r="BM1386" s="17" t="e">
        <f>SUMIFS('[1]Deals (investment)'!$C:$C,'[1]Deals (investment)'!$B:$B,$A1386,'[1]Deals (investment)'!$V:$V,BM$1)</f>
        <v>#VALUE!</v>
      </c>
      <c r="BN1386" s="15"/>
      <c r="BO1386" s="15"/>
      <c r="BP1386" s="22"/>
      <c r="BQ1386" s="15"/>
      <c r="BR1386" s="15"/>
      <c r="BS1386" s="15"/>
      <c r="BT1386" s="15"/>
      <c r="BU1386" s="15"/>
      <c r="BV1386" s="15"/>
      <c r="BW1386" s="15"/>
      <c r="BX1386" s="15"/>
      <c r="BY1386" s="15"/>
      <c r="BZ1386" s="15"/>
      <c r="CA1386" s="15"/>
      <c r="CB1386" s="15"/>
      <c r="CC1386" s="15"/>
      <c r="CD1386" s="15" t="str">
        <f t="shared" si="206"/>
        <v>PayNasPayNas is a cloud-based platform for SMEs that allows them to manage their employees’ payroll, documents, onboarding, recruitment, attendance, leave, performance and even benefits online.Active</v>
      </c>
      <c r="CE1386" s="15"/>
      <c r="CF1386" s="15"/>
      <c r="CG1386" s="15"/>
      <c r="CH1386" s="15"/>
      <c r="CI1386" s="15"/>
      <c r="CJ1386" s="15"/>
    </row>
    <row r="1387" spans="1:118" ht="12.75">
      <c r="A1387" s="15" t="s">
        <v>9214</v>
      </c>
      <c r="B1387" s="15" t="s">
        <v>9215</v>
      </c>
      <c r="C1387" s="15" t="s">
        <v>58</v>
      </c>
      <c r="D1387" s="16">
        <v>2018</v>
      </c>
      <c r="E1387" s="26" t="s">
        <v>59</v>
      </c>
      <c r="F1387" s="26" t="s">
        <v>199</v>
      </c>
      <c r="G1387" s="26" t="s">
        <v>61</v>
      </c>
      <c r="H1387" s="26"/>
      <c r="I1387" s="15" t="s">
        <v>61</v>
      </c>
      <c r="J1387" s="26"/>
      <c r="K1387" s="17" t="e">
        <f t="shared" si="178"/>
        <v>#VALUE!</v>
      </c>
      <c r="L1387" s="15"/>
      <c r="M1387" s="18" t="e">
        <f t="shared" si="205"/>
        <v>#VALUE!</v>
      </c>
      <c r="N1387" s="15" t="s">
        <v>9216</v>
      </c>
      <c r="O1387" s="15"/>
      <c r="P1387" s="15"/>
      <c r="Q1387" s="24">
        <v>43641</v>
      </c>
      <c r="R1387" s="15" t="s">
        <v>636</v>
      </c>
      <c r="S1387" s="19">
        <v>8300</v>
      </c>
      <c r="T1387" s="15" t="s">
        <v>636</v>
      </c>
      <c r="U1387" s="19">
        <v>8300</v>
      </c>
      <c r="V1387" s="15" t="s">
        <v>9217</v>
      </c>
      <c r="W1387" s="15"/>
      <c r="X1387" s="15" t="s">
        <v>4025</v>
      </c>
      <c r="Y1387" s="15" t="s">
        <v>9218</v>
      </c>
      <c r="AA1387" s="25" t="s">
        <v>110</v>
      </c>
      <c r="AB1387" s="32">
        <v>43506</v>
      </c>
      <c r="AC1387" s="27" t="s">
        <v>9219</v>
      </c>
      <c r="AD1387" s="15" t="s">
        <v>110</v>
      </c>
      <c r="AE1387" s="27" t="s">
        <v>9220</v>
      </c>
      <c r="AF1387" s="15" t="s">
        <v>110</v>
      </c>
      <c r="AG1387" s="22">
        <f t="shared" si="203"/>
        <v>0.77419354838709675</v>
      </c>
      <c r="AH1387" s="15" t="str">
        <f t="shared" si="200"/>
        <v/>
      </c>
      <c r="AI1387" s="22" t="str">
        <f>VLOOKUP(A1387,'[1]Deals (investment)'!$B$2:$Z$1497,1,FALSE)</f>
        <v>Payday Investor</v>
      </c>
      <c r="AJ1387" s="22" t="e">
        <f>VLOOKUP(A1387,'[1]Deals (investment)'!$B$2:$Z$870,15,FALSE)</f>
        <v>#N/A</v>
      </c>
      <c r="AK1387" s="17" t="e">
        <f>VLOOKUP(A1387,'[1]Deals (Exits)'!B:B,1,FALSE)</f>
        <v>#N/A</v>
      </c>
      <c r="AL1387" s="23">
        <f>VLOOKUP(G1387,[1]Lookups!$V$3:$Y$197,4,FALSE)</f>
        <v>0</v>
      </c>
      <c r="AM1387" s="17" t="str">
        <f>VLOOKUP(X1387,[1]Lookups!$B$3:$C$200,2,FALSE)</f>
        <v>Financial Services</v>
      </c>
      <c r="AN1387" s="17" t="str">
        <f>VLOOKUP(R1387,[1]Lookups!$H$3:$I$69,2,FALSE)</f>
        <v>1. Grant</v>
      </c>
      <c r="AO1387" s="17" t="str">
        <f>VLOOKUP(T1387,[1]Lookups!$H$3:$I$69,2,FALSE)</f>
        <v>1. Grant</v>
      </c>
      <c r="AP1387" s="17" t="str">
        <f>VLOOKUP(AN1387,[1]Lookups!$N$3:$O$11,2,FALSE)</f>
        <v>Early</v>
      </c>
      <c r="AQ1387" s="18" t="e">
        <f>COUNTIFS('[1]Deals (investment)'!$B:$B,$A1387)</f>
        <v>#VALUE!</v>
      </c>
      <c r="AR1387" s="18" t="e">
        <f>COUNTIFS('[1]Deals (investment)'!$B:$B,$A1387,'[1]Deals (investment)'!$T:$T,$AW$1)+COUNTIFS('[1]Deals (investment)'!$B:$B,$A1387,'[1]Deals (investment)'!$T:$T,$AX$1)+COUNTIFS('[1]Deals (investment)'!$B:$B,$A1387,'[1]Deals (investment)'!$T:$T,$AY$1)</f>
        <v>#VALUE!</v>
      </c>
      <c r="AS1387" s="17" t="e">
        <f>SUMIFS('[1]Deals (investment)'!$C:$C,'[1]Deals (investment)'!$B:$B,$A1387)</f>
        <v>#VALUE!</v>
      </c>
      <c r="AT1387" s="17" t="e">
        <f t="shared" si="179"/>
        <v>#VALUE!</v>
      </c>
      <c r="AU1387" s="18" t="e">
        <f>COUNTIF('[1]Deals (Exits)'!$B:$B,A1387)</f>
        <v>#VALUE!</v>
      </c>
      <c r="AV1387" s="17" t="e">
        <f>SUMIFS('[1]Deals (investment)'!$C:$C,'[1]Deals (investment)'!$B:$B,$A1387,'[1]Deals (investment)'!$T:$T,AV$1)</f>
        <v>#VALUE!</v>
      </c>
      <c r="AW1387" s="17" t="e">
        <f>SUMIFS('[1]Deals (investment)'!$C:$C,'[1]Deals (investment)'!$B:$B,$A1387,'[1]Deals (investment)'!$T:$T,AW$1)</f>
        <v>#VALUE!</v>
      </c>
      <c r="AX1387" s="17" t="e">
        <f>SUMIFS('[1]Deals (investment)'!$C:$C,'[1]Deals (investment)'!$B:$B,$A1387,'[1]Deals (investment)'!$T:$T,AX$1)</f>
        <v>#VALUE!</v>
      </c>
      <c r="AY1387" s="17" t="e">
        <f>SUMIFS('[1]Deals (investment)'!$C:$C,'[1]Deals (investment)'!$B:$B,$A1387,'[1]Deals (investment)'!$T:$T,AY$1)</f>
        <v>#VALUE!</v>
      </c>
      <c r="AZ1387" s="17" t="e">
        <f>SUMIFS('[1]Deals (investment)'!$C:$C,'[1]Deals (investment)'!$B:$B,$A1387,'[1]Deals (investment)'!$T:$T,AZ$1)</f>
        <v>#VALUE!</v>
      </c>
      <c r="BA1387" s="17" t="e">
        <f>SUMIFS('[1]Deals (investment)'!$C:$C,'[1]Deals (investment)'!$B:$B,$A1387,'[1]Deals (investment)'!$T:$T,BA$1)</f>
        <v>#VALUE!</v>
      </c>
      <c r="BB1387" s="17" t="e">
        <f>SUMIFS('[1]Deals (investment)'!$C:$C,'[1]Deals (investment)'!$B:$B,$A1387,'[1]Deals (investment)'!$T:$T,BB$1)</f>
        <v>#VALUE!</v>
      </c>
      <c r="BC1387" s="17" t="e">
        <f>SUMIFS('[1]Deals (Exits)'!$C:$C,'[1]Deals (Exits)'!$B:$B,$A1387)</f>
        <v>#VALUE!</v>
      </c>
      <c r="BD1387" s="17" t="e">
        <f>SUMIFS('[1]Deals (investment)'!$C:$C,'[1]Deals (investment)'!$B:$B,$A1387,'[1]Deals (investment)'!$V:$V,BD$1)</f>
        <v>#VALUE!</v>
      </c>
      <c r="BE1387" s="17" t="e">
        <f>SUMIFS('[1]Deals (investment)'!$C:$C,'[1]Deals (investment)'!$B:$B,$A1387,'[1]Deals (investment)'!$V:$V,BE$1)</f>
        <v>#VALUE!</v>
      </c>
      <c r="BF1387" s="17" t="e">
        <f>SUMIFS('[1]Deals (investment)'!$C:$C,'[1]Deals (investment)'!$B:$B,$A1387,'[1]Deals (investment)'!$V:$V,BF$1)</f>
        <v>#VALUE!</v>
      </c>
      <c r="BG1387" s="17" t="e">
        <f>SUMIFS('[1]Deals (investment)'!$C:$C,'[1]Deals (investment)'!$B:$B,$A1387,'[1]Deals (investment)'!$V:$V,BG$1)</f>
        <v>#VALUE!</v>
      </c>
      <c r="BH1387" s="17" t="e">
        <f>SUMIFS('[1]Deals (investment)'!$C:$C,'[1]Deals (investment)'!$B:$B,$A1387,'[1]Deals (investment)'!$V:$V,BH$1)</f>
        <v>#VALUE!</v>
      </c>
      <c r="BI1387" s="17" t="e">
        <f>SUMIFS('[1]Deals (investment)'!$C:$C,'[1]Deals (investment)'!$B:$B,$A1387,'[1]Deals (investment)'!$V:$V,BI$1)</f>
        <v>#VALUE!</v>
      </c>
      <c r="BJ1387" s="17" t="e">
        <f>SUMIFS('[1]Deals (investment)'!$C:$C,'[1]Deals (investment)'!$B:$B,$A1387,'[1]Deals (investment)'!$V:$V,BJ$1)</f>
        <v>#VALUE!</v>
      </c>
      <c r="BK1387" s="17" t="e">
        <f>SUMIFS('[1]Deals (investment)'!$C:$C,'[1]Deals (investment)'!$B:$B,$A1387,'[1]Deals (investment)'!$V:$V,BK$1)</f>
        <v>#VALUE!</v>
      </c>
      <c r="BL1387" s="17" t="e">
        <f>SUMIFS('[1]Deals (investment)'!$C:$C,'[1]Deals (investment)'!$B:$B,$A1387,'[1]Deals (investment)'!$V:$V,BL$1)</f>
        <v>#VALUE!</v>
      </c>
      <c r="BM1387" s="17" t="e">
        <f>SUMIFS('[1]Deals (investment)'!$C:$C,'[1]Deals (investment)'!$B:$B,$A1387,'[1]Deals (investment)'!$V:$V,BM$1)</f>
        <v>#VALUE!</v>
      </c>
      <c r="BN1387" s="15"/>
      <c r="BO1387" s="15"/>
      <c r="BP1387" s="22"/>
      <c r="BQ1387" s="15"/>
      <c r="BR1387" s="15"/>
      <c r="BS1387" s="15"/>
      <c r="BT1387" s="15"/>
      <c r="BU1387" s="15"/>
      <c r="BV1387" s="15"/>
      <c r="BW1387" s="15"/>
      <c r="BX1387" s="15"/>
      <c r="BY1387" s="15"/>
      <c r="BZ1387" s="15"/>
      <c r="CA1387" s="15"/>
      <c r="CB1387" s="15"/>
      <c r="CC1387" s="15"/>
      <c r="CD1387" s="15" t="str">
        <f t="shared" si="206"/>
        <v>Payday InvestorPayday Investor is a cool investment app. A simple and secure way to put money aside for the things you want.Active</v>
      </c>
      <c r="CE1387" s="15"/>
      <c r="CF1387" s="15"/>
      <c r="CG1387" s="15"/>
      <c r="CH1387" s="15"/>
      <c r="CI1387" s="15"/>
      <c r="CJ1387" s="15"/>
      <c r="DN1387">
        <v>2019</v>
      </c>
    </row>
    <row r="1388" spans="1:118" ht="12.75">
      <c r="A1388" s="15" t="s">
        <v>9221</v>
      </c>
      <c r="B1388" s="15" t="s">
        <v>9222</v>
      </c>
      <c r="C1388" s="15" t="s">
        <v>58</v>
      </c>
      <c r="D1388" s="16">
        <v>2003</v>
      </c>
      <c r="E1388" s="26" t="s">
        <v>393</v>
      </c>
      <c r="F1388" s="26" t="s">
        <v>199</v>
      </c>
      <c r="G1388" s="26" t="s">
        <v>394</v>
      </c>
      <c r="H1388" s="26"/>
      <c r="I1388" s="15" t="s">
        <v>9223</v>
      </c>
      <c r="J1388" s="26"/>
      <c r="K1388" s="17" t="e">
        <f t="shared" si="178"/>
        <v>#VALUE!</v>
      </c>
      <c r="L1388" s="15"/>
      <c r="M1388" s="18" t="e">
        <f t="shared" si="205"/>
        <v>#VALUE!</v>
      </c>
      <c r="N1388" s="15"/>
      <c r="O1388" s="15"/>
      <c r="P1388" s="15"/>
      <c r="Q1388" s="24" t="e">
        <f ca="1">_xludf.MAXIFS('[1]Deals (investment)'!A:A,'[1]Deals (investment)'!B:B,A1388)</f>
        <v>#NAME?</v>
      </c>
      <c r="R1388" s="15"/>
      <c r="S1388" s="19"/>
      <c r="T1388" s="15"/>
      <c r="U1388" s="17"/>
      <c r="V1388" s="15"/>
      <c r="W1388" s="15"/>
      <c r="X1388" s="15" t="s">
        <v>158</v>
      </c>
      <c r="Y1388" s="15"/>
      <c r="AB1388" s="20" t="s">
        <v>286</v>
      </c>
      <c r="AC1388" s="27" t="s">
        <v>9224</v>
      </c>
      <c r="AD1388" s="27" t="s">
        <v>9225</v>
      </c>
      <c r="AE1388" s="21" t="s">
        <v>9226</v>
      </c>
      <c r="AF1388" s="15"/>
      <c r="AG1388" s="22">
        <f>COUNTA(B1387:AF1387)/(COUNTA(B1387:AF1387)+COUNTBLANK(B1387:AF1387))</f>
        <v>0.77419354838709675</v>
      </c>
      <c r="AH1388" s="15" t="str">
        <f t="shared" si="200"/>
        <v/>
      </c>
      <c r="AI1388" s="22" t="e">
        <f>VLOOKUP(A1388,'[1]Deals (investment)'!$B$2:$Z$1497,1,FALSE)</f>
        <v>#N/A</v>
      </c>
      <c r="AJ1388" s="22" t="e">
        <f>VLOOKUP(A1388,'[1]Deals (investment)'!$B$2:$Z$870,15,FALSE)</f>
        <v>#N/A</v>
      </c>
      <c r="AK1388" s="17" t="e">
        <f>VLOOKUP(A1388,'[1]Deals (Exits)'!B:B,1,FALSE)</f>
        <v>#N/A</v>
      </c>
      <c r="AL1388" s="23">
        <f>VLOOKUP(G1388,[1]Lookups!$V$3:$Y$197,4,FALSE)</f>
        <v>0</v>
      </c>
      <c r="AM1388" s="17" t="str">
        <f>VLOOKUP(X1388,[1]Lookups!$B$3:$C$200,2,FALSE)</f>
        <v>Financial Services</v>
      </c>
      <c r="AN1388" s="17" t="e">
        <f>VLOOKUP(R1388,[1]Lookups!$H$3:$I$69,2,FALSE)</f>
        <v>#N/A</v>
      </c>
      <c r="AO1388" s="17" t="e">
        <f>VLOOKUP(T1388,[1]Lookups!$H$3:$I$69,2,FALSE)</f>
        <v>#N/A</v>
      </c>
      <c r="AP1388" s="17" t="e">
        <f>VLOOKUP(AN1388,[1]Lookups!$N$3:$O$11,2,FALSE)</f>
        <v>#N/A</v>
      </c>
      <c r="AQ1388" s="18" t="e">
        <f>COUNTIFS('[1]Deals (investment)'!$B:$B,$A1388)</f>
        <v>#VALUE!</v>
      </c>
      <c r="AR1388" s="18" t="e">
        <f>COUNTIFS('[1]Deals (investment)'!$B:$B,$A1388,'[1]Deals (investment)'!$T:$T,$AW$1)+COUNTIFS('[1]Deals (investment)'!$B:$B,$A1388,'[1]Deals (investment)'!$T:$T,$AX$1)+COUNTIFS('[1]Deals (investment)'!$B:$B,$A1388,'[1]Deals (investment)'!$T:$T,$AY$1)</f>
        <v>#VALUE!</v>
      </c>
      <c r="AS1388" s="17" t="e">
        <f>SUMIFS('[1]Deals (investment)'!$C:$C,'[1]Deals (investment)'!$B:$B,$A1388)</f>
        <v>#VALUE!</v>
      </c>
      <c r="AT1388" s="17" t="e">
        <f t="shared" si="179"/>
        <v>#VALUE!</v>
      </c>
      <c r="AU1388" s="18" t="e">
        <f>COUNTIF('[1]Deals (Exits)'!$B:$B,A1388)</f>
        <v>#VALUE!</v>
      </c>
      <c r="AV1388" s="17" t="e">
        <f>SUMIFS('[1]Deals (investment)'!$C:$C,'[1]Deals (investment)'!$B:$B,$A1388,'[1]Deals (investment)'!$T:$T,AV$1)</f>
        <v>#VALUE!</v>
      </c>
      <c r="AW1388" s="17" t="e">
        <f>SUMIFS('[1]Deals (investment)'!$C:$C,'[1]Deals (investment)'!$B:$B,$A1388,'[1]Deals (investment)'!$T:$T,AW$1)</f>
        <v>#VALUE!</v>
      </c>
      <c r="AX1388" s="17" t="e">
        <f>SUMIFS('[1]Deals (investment)'!$C:$C,'[1]Deals (investment)'!$B:$B,$A1388,'[1]Deals (investment)'!$T:$T,AX$1)</f>
        <v>#VALUE!</v>
      </c>
      <c r="AY1388" s="17" t="e">
        <f>SUMIFS('[1]Deals (investment)'!$C:$C,'[1]Deals (investment)'!$B:$B,$A1388,'[1]Deals (investment)'!$T:$T,AY$1)</f>
        <v>#VALUE!</v>
      </c>
      <c r="AZ1388" s="17" t="e">
        <f>SUMIFS('[1]Deals (investment)'!$C:$C,'[1]Deals (investment)'!$B:$B,$A1388,'[1]Deals (investment)'!$T:$T,AZ$1)</f>
        <v>#VALUE!</v>
      </c>
      <c r="BA1388" s="17" t="e">
        <f>SUMIFS('[1]Deals (investment)'!$C:$C,'[1]Deals (investment)'!$B:$B,$A1388,'[1]Deals (investment)'!$T:$T,BA$1)</f>
        <v>#VALUE!</v>
      </c>
      <c r="BB1388" s="17" t="e">
        <f>SUMIFS('[1]Deals (investment)'!$C:$C,'[1]Deals (investment)'!$B:$B,$A1388,'[1]Deals (investment)'!$T:$T,BB$1)</f>
        <v>#VALUE!</v>
      </c>
      <c r="BC1388" s="17" t="e">
        <f>SUMIFS('[1]Deals (Exits)'!$C:$C,'[1]Deals (Exits)'!$B:$B,$A1388)</f>
        <v>#VALUE!</v>
      </c>
      <c r="BD1388" s="17" t="e">
        <f>SUMIFS('[1]Deals (investment)'!$C:$C,'[1]Deals (investment)'!$B:$B,$A1388,'[1]Deals (investment)'!$V:$V,BD$1)</f>
        <v>#VALUE!</v>
      </c>
      <c r="BE1388" s="17" t="e">
        <f>SUMIFS('[1]Deals (investment)'!$C:$C,'[1]Deals (investment)'!$B:$B,$A1388,'[1]Deals (investment)'!$V:$V,BE$1)</f>
        <v>#VALUE!</v>
      </c>
      <c r="BF1388" s="17" t="e">
        <f>SUMIFS('[1]Deals (investment)'!$C:$C,'[1]Deals (investment)'!$B:$B,$A1388,'[1]Deals (investment)'!$V:$V,BF$1)</f>
        <v>#VALUE!</v>
      </c>
      <c r="BG1388" s="17" t="e">
        <f>SUMIFS('[1]Deals (investment)'!$C:$C,'[1]Deals (investment)'!$B:$B,$A1388,'[1]Deals (investment)'!$V:$V,BG$1)</f>
        <v>#VALUE!</v>
      </c>
      <c r="BH1388" s="17" t="e">
        <f>SUMIFS('[1]Deals (investment)'!$C:$C,'[1]Deals (investment)'!$B:$B,$A1388,'[1]Deals (investment)'!$V:$V,BH$1)</f>
        <v>#VALUE!</v>
      </c>
      <c r="BI1388" s="17" t="e">
        <f>SUMIFS('[1]Deals (investment)'!$C:$C,'[1]Deals (investment)'!$B:$B,$A1388,'[1]Deals (investment)'!$V:$V,BI$1)</f>
        <v>#VALUE!</v>
      </c>
      <c r="BJ1388" s="17" t="e">
        <f>SUMIFS('[1]Deals (investment)'!$C:$C,'[1]Deals (investment)'!$B:$B,$A1388,'[1]Deals (investment)'!$V:$V,BJ$1)</f>
        <v>#VALUE!</v>
      </c>
      <c r="BK1388" s="17" t="e">
        <f>SUMIFS('[1]Deals (investment)'!$C:$C,'[1]Deals (investment)'!$B:$B,$A1388,'[1]Deals (investment)'!$V:$V,BK$1)</f>
        <v>#VALUE!</v>
      </c>
      <c r="BL1388" s="17" t="e">
        <f>SUMIFS('[1]Deals (investment)'!$C:$C,'[1]Deals (investment)'!$B:$B,$A1388,'[1]Deals (investment)'!$V:$V,BL$1)</f>
        <v>#VALUE!</v>
      </c>
      <c r="BM1388" s="17" t="e">
        <f>SUMIFS('[1]Deals (investment)'!$C:$C,'[1]Deals (investment)'!$B:$B,$A1388,'[1]Deals (investment)'!$V:$V,BM$1)</f>
        <v>#VALUE!</v>
      </c>
      <c r="BN1388" s="15"/>
      <c r="BO1388" s="15"/>
      <c r="BP1388" s="22"/>
      <c r="BQ1388" s="15"/>
      <c r="BR1388" s="15"/>
      <c r="BS1388" s="15"/>
      <c r="BT1388" s="15"/>
      <c r="BU1388" s="15"/>
      <c r="BV1388" s="15"/>
      <c r="BW1388" s="15"/>
      <c r="BX1388" s="15"/>
      <c r="BY1388" s="15"/>
      <c r="BZ1388" s="15"/>
      <c r="CA1388" s="15"/>
      <c r="CB1388" s="15"/>
      <c r="CC1388" s="15"/>
      <c r="CD1388" s="15" t="str">
        <f t="shared" si="206"/>
        <v>PaynetPaynet is the electronic payments processing system offered to the market through Financial Institutions.Active</v>
      </c>
      <c r="CE1388" s="15"/>
      <c r="CF1388" s="15"/>
      <c r="CG1388" s="15"/>
      <c r="CH1388" s="15"/>
      <c r="CI1388" s="15"/>
      <c r="CJ1388" s="15"/>
    </row>
    <row r="1389" spans="1:118" ht="25.5">
      <c r="A1389" s="15" t="s">
        <v>9227</v>
      </c>
      <c r="B1389" s="15" t="s">
        <v>9228</v>
      </c>
      <c r="C1389" s="15" t="s">
        <v>58</v>
      </c>
      <c r="D1389" s="16">
        <v>2015</v>
      </c>
      <c r="E1389" s="26" t="s">
        <v>1472</v>
      </c>
      <c r="F1389" s="26" t="s">
        <v>110</v>
      </c>
      <c r="G1389" s="26" t="s">
        <v>91</v>
      </c>
      <c r="H1389" s="26"/>
      <c r="I1389" s="15" t="s">
        <v>91</v>
      </c>
      <c r="J1389" s="26"/>
      <c r="K1389" s="17" t="e">
        <f t="shared" si="178"/>
        <v>#VALUE!</v>
      </c>
      <c r="L1389" s="15"/>
      <c r="M1389" s="18" t="e">
        <f t="shared" si="205"/>
        <v>#VALUE!</v>
      </c>
      <c r="N1389" s="15"/>
      <c r="O1389" s="15"/>
      <c r="P1389" s="15"/>
      <c r="Q1389" s="24">
        <v>43622</v>
      </c>
      <c r="R1389" s="15" t="s">
        <v>636</v>
      </c>
      <c r="S1389" s="19">
        <v>32000</v>
      </c>
      <c r="T1389" s="15" t="s">
        <v>636</v>
      </c>
      <c r="U1389" s="19">
        <v>32000</v>
      </c>
      <c r="V1389" s="15" t="s">
        <v>9229</v>
      </c>
      <c r="W1389" s="15">
        <v>0</v>
      </c>
      <c r="X1389" s="15" t="s">
        <v>294</v>
      </c>
      <c r="Y1389" s="15" t="s">
        <v>1546</v>
      </c>
      <c r="Z1389" s="25" t="s">
        <v>81</v>
      </c>
      <c r="AA1389" s="25" t="s">
        <v>110</v>
      </c>
      <c r="AB1389" s="32">
        <v>43506</v>
      </c>
      <c r="AC1389" s="21" t="s">
        <v>9230</v>
      </c>
      <c r="AD1389" s="27" t="s">
        <v>9231</v>
      </c>
      <c r="AE1389" s="15" t="s">
        <v>110</v>
      </c>
      <c r="AF1389" s="15" t="s">
        <v>110</v>
      </c>
      <c r="AG1389" s="22">
        <f t="shared" ref="AG1389:AG1407" si="207">COUNTA(B1389:AF1389)/(COUNTA(B1389:AF1389)+COUNTBLANK(B1389:AF1389))</f>
        <v>0.80645161290322576</v>
      </c>
      <c r="AH1389" s="15" t="str">
        <f t="shared" si="200"/>
        <v/>
      </c>
      <c r="AI1389" s="22" t="str">
        <f>VLOOKUP(A1389,'[1]Deals (investment)'!$B$2:$Z$1497,1,FALSE)</f>
        <v>Pelebox</v>
      </c>
      <c r="AJ1389" s="22" t="e">
        <f>VLOOKUP(A1389,'[1]Deals (investment)'!$B$2:$Z$870,15,FALSE)</f>
        <v>#N/A</v>
      </c>
      <c r="AK1389" s="17" t="e">
        <f>VLOOKUP(A1389,'[1]Deals (Exits)'!B:B,1,FALSE)</f>
        <v>#N/A</v>
      </c>
      <c r="AL1389" s="23">
        <f>VLOOKUP(G1389,[1]Lookups!$V$3:$Y$197,4,FALSE)</f>
        <v>0</v>
      </c>
      <c r="AM1389" s="17" t="str">
        <f>VLOOKUP(X1389,[1]Lookups!$B$3:$C$200,2,FALSE)</f>
        <v>Health &amp; Pharmaceuticals</v>
      </c>
      <c r="AN1389" s="17" t="str">
        <f>VLOOKUP(R1389,[1]Lookups!$H$3:$I$69,2,FALSE)</f>
        <v>1. Grant</v>
      </c>
      <c r="AO1389" s="17" t="str">
        <f>VLOOKUP(T1389,[1]Lookups!$H$3:$I$69,2,FALSE)</f>
        <v>1. Grant</v>
      </c>
      <c r="AP1389" s="17" t="str">
        <f>VLOOKUP(AN1389,[1]Lookups!$N$3:$O$11,2,FALSE)</f>
        <v>Early</v>
      </c>
      <c r="AQ1389" s="18" t="e">
        <f>COUNTIFS('[1]Deals (investment)'!$B:$B,$A1389)</f>
        <v>#VALUE!</v>
      </c>
      <c r="AR1389" s="18" t="e">
        <f>COUNTIFS('[1]Deals (investment)'!$B:$B,$A1389,'[1]Deals (investment)'!$T:$T,$AW$1)+COUNTIFS('[1]Deals (investment)'!$B:$B,$A1389,'[1]Deals (investment)'!$T:$T,$AX$1)+COUNTIFS('[1]Deals (investment)'!$B:$B,$A1389,'[1]Deals (investment)'!$T:$T,$AY$1)</f>
        <v>#VALUE!</v>
      </c>
      <c r="AS1389" s="17" t="e">
        <f>SUMIFS('[1]Deals (investment)'!$C:$C,'[1]Deals (investment)'!$B:$B,$A1389)</f>
        <v>#VALUE!</v>
      </c>
      <c r="AT1389" s="17" t="e">
        <f t="shared" si="179"/>
        <v>#VALUE!</v>
      </c>
      <c r="AU1389" s="18" t="e">
        <f>COUNTIF('[1]Deals (Exits)'!$B:$B,A1389)</f>
        <v>#VALUE!</v>
      </c>
      <c r="AV1389" s="17" t="e">
        <f>SUMIFS('[1]Deals (investment)'!$C:$C,'[1]Deals (investment)'!$B:$B,$A1389,'[1]Deals (investment)'!$T:$T,AV$1)</f>
        <v>#VALUE!</v>
      </c>
      <c r="AW1389" s="17" t="e">
        <f>SUMIFS('[1]Deals (investment)'!$C:$C,'[1]Deals (investment)'!$B:$B,$A1389,'[1]Deals (investment)'!$T:$T,AW$1)</f>
        <v>#VALUE!</v>
      </c>
      <c r="AX1389" s="17" t="e">
        <f>SUMIFS('[1]Deals (investment)'!$C:$C,'[1]Deals (investment)'!$B:$B,$A1389,'[1]Deals (investment)'!$T:$T,AX$1)</f>
        <v>#VALUE!</v>
      </c>
      <c r="AY1389" s="17" t="e">
        <f>SUMIFS('[1]Deals (investment)'!$C:$C,'[1]Deals (investment)'!$B:$B,$A1389,'[1]Deals (investment)'!$T:$T,AY$1)</f>
        <v>#VALUE!</v>
      </c>
      <c r="AZ1389" s="17" t="e">
        <f>SUMIFS('[1]Deals (investment)'!$C:$C,'[1]Deals (investment)'!$B:$B,$A1389,'[1]Deals (investment)'!$T:$T,AZ$1)</f>
        <v>#VALUE!</v>
      </c>
      <c r="BA1389" s="17" t="e">
        <f>SUMIFS('[1]Deals (investment)'!$C:$C,'[1]Deals (investment)'!$B:$B,$A1389,'[1]Deals (investment)'!$T:$T,BA$1)</f>
        <v>#VALUE!</v>
      </c>
      <c r="BB1389" s="17" t="e">
        <f>SUMIFS('[1]Deals (investment)'!$C:$C,'[1]Deals (investment)'!$B:$B,$A1389,'[1]Deals (investment)'!$T:$T,BB$1)</f>
        <v>#VALUE!</v>
      </c>
      <c r="BC1389" s="17" t="e">
        <f>SUMIFS('[1]Deals (Exits)'!$C:$C,'[1]Deals (Exits)'!$B:$B,$A1389)</f>
        <v>#VALUE!</v>
      </c>
      <c r="BD1389" s="17" t="e">
        <f>SUMIFS('[1]Deals (investment)'!$C:$C,'[1]Deals (investment)'!$B:$B,$A1389,'[1]Deals (investment)'!$V:$V,BD$1)</f>
        <v>#VALUE!</v>
      </c>
      <c r="BE1389" s="17" t="e">
        <f>SUMIFS('[1]Deals (investment)'!$C:$C,'[1]Deals (investment)'!$B:$B,$A1389,'[1]Deals (investment)'!$V:$V,BE$1)</f>
        <v>#VALUE!</v>
      </c>
      <c r="BF1389" s="17" t="e">
        <f>SUMIFS('[1]Deals (investment)'!$C:$C,'[1]Deals (investment)'!$B:$B,$A1389,'[1]Deals (investment)'!$V:$V,BF$1)</f>
        <v>#VALUE!</v>
      </c>
      <c r="BG1389" s="17" t="e">
        <f>SUMIFS('[1]Deals (investment)'!$C:$C,'[1]Deals (investment)'!$B:$B,$A1389,'[1]Deals (investment)'!$V:$V,BG$1)</f>
        <v>#VALUE!</v>
      </c>
      <c r="BH1389" s="17" t="e">
        <f>SUMIFS('[1]Deals (investment)'!$C:$C,'[1]Deals (investment)'!$B:$B,$A1389,'[1]Deals (investment)'!$V:$V,BH$1)</f>
        <v>#VALUE!</v>
      </c>
      <c r="BI1389" s="17" t="e">
        <f>SUMIFS('[1]Deals (investment)'!$C:$C,'[1]Deals (investment)'!$B:$B,$A1389,'[1]Deals (investment)'!$V:$V,BI$1)</f>
        <v>#VALUE!</v>
      </c>
      <c r="BJ1389" s="17" t="e">
        <f>SUMIFS('[1]Deals (investment)'!$C:$C,'[1]Deals (investment)'!$B:$B,$A1389,'[1]Deals (investment)'!$V:$V,BJ$1)</f>
        <v>#VALUE!</v>
      </c>
      <c r="BK1389" s="17" t="e">
        <f>SUMIFS('[1]Deals (investment)'!$C:$C,'[1]Deals (investment)'!$B:$B,$A1389,'[1]Deals (investment)'!$V:$V,BK$1)</f>
        <v>#VALUE!</v>
      </c>
      <c r="BL1389" s="17" t="e">
        <f>SUMIFS('[1]Deals (investment)'!$C:$C,'[1]Deals (investment)'!$B:$B,$A1389,'[1]Deals (investment)'!$V:$V,BL$1)</f>
        <v>#VALUE!</v>
      </c>
      <c r="BM1389" s="17" t="e">
        <f>SUMIFS('[1]Deals (investment)'!$C:$C,'[1]Deals (investment)'!$B:$B,$A1389,'[1]Deals (investment)'!$V:$V,BM$1)</f>
        <v>#VALUE!</v>
      </c>
      <c r="BN1389" s="15"/>
      <c r="BO1389" s="15"/>
      <c r="BP1389" s="22"/>
      <c r="BQ1389" s="15"/>
      <c r="BR1389" s="15"/>
      <c r="BS1389" s="15"/>
      <c r="BT1389" s="15"/>
      <c r="BU1389" s="15"/>
      <c r="BV1389" s="15"/>
      <c r="BW1389" s="15"/>
      <c r="BX1389" s="15"/>
      <c r="BY1389" s="15"/>
      <c r="BZ1389" s="15"/>
      <c r="CA1389" s="15"/>
      <c r="CB1389" s="15"/>
      <c r="CC1389" s="15"/>
      <c r="CD1389" s="15" t="str">
        <f t="shared" si="206"/>
        <v>PeleboxPelebox is a digital platform that manages various internet enabled smart lockers. Pelebox smart lockers enable patients to collect their repeat chronic medication in under 2 minutes instead of waiting hours queuing at public clinicsActive</v>
      </c>
      <c r="CE1389" s="15"/>
      <c r="CF1389" s="15"/>
      <c r="CG1389" s="15"/>
      <c r="CH1389" s="15"/>
      <c r="CI1389" s="15"/>
      <c r="CJ1389" s="15"/>
      <c r="DN1389">
        <v>2019</v>
      </c>
    </row>
    <row r="1390" spans="1:118" ht="12.75">
      <c r="A1390" s="15" t="s">
        <v>9232</v>
      </c>
      <c r="B1390" s="15" t="s">
        <v>9233</v>
      </c>
      <c r="C1390" s="15" t="s">
        <v>58</v>
      </c>
      <c r="D1390" s="16"/>
      <c r="E1390" s="15"/>
      <c r="F1390" s="15"/>
      <c r="G1390" s="15"/>
      <c r="H1390" s="15"/>
      <c r="I1390" s="15"/>
      <c r="J1390" s="15"/>
      <c r="K1390" s="17" t="e">
        <f t="shared" si="178"/>
        <v>#VALUE!</v>
      </c>
      <c r="L1390" s="15"/>
      <c r="M1390" s="18" t="e">
        <f t="shared" si="205"/>
        <v>#VALUE!</v>
      </c>
      <c r="N1390" s="15"/>
      <c r="O1390" s="15"/>
      <c r="P1390" s="15"/>
      <c r="Q1390" s="15"/>
      <c r="R1390" s="15"/>
      <c r="S1390" s="19"/>
      <c r="T1390" s="15"/>
      <c r="U1390" s="17"/>
      <c r="V1390" s="15"/>
      <c r="W1390" s="15"/>
      <c r="X1390" s="15" t="s">
        <v>158</v>
      </c>
      <c r="Y1390" s="15"/>
      <c r="AB1390" s="20"/>
      <c r="AC1390" s="15"/>
      <c r="AD1390" s="15"/>
      <c r="AE1390" s="15"/>
      <c r="AF1390" s="15"/>
      <c r="AG1390" s="22">
        <f t="shared" si="207"/>
        <v>0.16129032258064516</v>
      </c>
      <c r="AH1390" s="15" t="str">
        <f t="shared" si="200"/>
        <v/>
      </c>
      <c r="AI1390" s="22" t="e">
        <f>VLOOKUP(A1390,'[1]Deals (investment)'!$B$2:$Z$1497,1,FALSE)</f>
        <v>#N/A</v>
      </c>
      <c r="AJ1390" s="22" t="e">
        <f>VLOOKUP(A1390,'[1]Deals (investment)'!$B$2:$Z$870,15,FALSE)</f>
        <v>#N/A</v>
      </c>
      <c r="AK1390" s="17" t="e">
        <f>VLOOKUP(A1390,'[1]Deals (Exits)'!B:B,1,FALSE)</f>
        <v>#N/A</v>
      </c>
      <c r="AL1390" s="23" t="e">
        <f>VLOOKUP(G1390,[1]Lookups!$V$3:$Y$197,4,FALSE)</f>
        <v>#N/A</v>
      </c>
      <c r="AM1390" s="17" t="str">
        <f>VLOOKUP(X1390,[1]Lookups!$B$3:$C$200,2,FALSE)</f>
        <v>Financial Services</v>
      </c>
      <c r="AN1390" s="17" t="e">
        <f>VLOOKUP(R1390,[1]Lookups!$H$3:$I$69,2,FALSE)</f>
        <v>#N/A</v>
      </c>
      <c r="AO1390" s="17" t="e">
        <f>VLOOKUP(T1390,[1]Lookups!$H$3:$I$69,2,FALSE)</f>
        <v>#N/A</v>
      </c>
      <c r="AP1390" s="17" t="e">
        <f>VLOOKUP(AN1390,[1]Lookups!$N$3:$O$11,2,FALSE)</f>
        <v>#N/A</v>
      </c>
      <c r="AQ1390" s="18" t="e">
        <f>COUNTIFS('[1]Deals (investment)'!$B:$B,$A1390)</f>
        <v>#VALUE!</v>
      </c>
      <c r="AR1390" s="18" t="e">
        <f>COUNTIFS('[1]Deals (investment)'!$B:$B,$A1390,'[1]Deals (investment)'!$T:$T,$AW$1)+COUNTIFS('[1]Deals (investment)'!$B:$B,$A1390,'[1]Deals (investment)'!$T:$T,$AX$1)+COUNTIFS('[1]Deals (investment)'!$B:$B,$A1390,'[1]Deals (investment)'!$T:$T,$AY$1)</f>
        <v>#VALUE!</v>
      </c>
      <c r="AS1390" s="17" t="e">
        <f>SUMIFS('[1]Deals (investment)'!$C:$C,'[1]Deals (investment)'!$B:$B,$A1390)</f>
        <v>#VALUE!</v>
      </c>
      <c r="AT1390" s="17" t="e">
        <f t="shared" si="179"/>
        <v>#VALUE!</v>
      </c>
      <c r="AU1390" s="18" t="e">
        <f>COUNTIF('[1]Deals (Exits)'!$B:$B,A1390)</f>
        <v>#VALUE!</v>
      </c>
      <c r="AV1390" s="17" t="e">
        <f>SUMIFS('[1]Deals (investment)'!$C:$C,'[1]Deals (investment)'!$B:$B,$A1390,'[1]Deals (investment)'!$T:$T,AV$1)</f>
        <v>#VALUE!</v>
      </c>
      <c r="AW1390" s="17" t="e">
        <f>SUMIFS('[1]Deals (investment)'!$C:$C,'[1]Deals (investment)'!$B:$B,$A1390,'[1]Deals (investment)'!$T:$T,AW$1)</f>
        <v>#VALUE!</v>
      </c>
      <c r="AX1390" s="17" t="e">
        <f>SUMIFS('[1]Deals (investment)'!$C:$C,'[1]Deals (investment)'!$B:$B,$A1390,'[1]Deals (investment)'!$T:$T,AX$1)</f>
        <v>#VALUE!</v>
      </c>
      <c r="AY1390" s="17" t="e">
        <f>SUMIFS('[1]Deals (investment)'!$C:$C,'[1]Deals (investment)'!$B:$B,$A1390,'[1]Deals (investment)'!$T:$T,AY$1)</f>
        <v>#VALUE!</v>
      </c>
      <c r="AZ1390" s="17" t="e">
        <f>SUMIFS('[1]Deals (investment)'!$C:$C,'[1]Deals (investment)'!$B:$B,$A1390,'[1]Deals (investment)'!$T:$T,AZ$1)</f>
        <v>#VALUE!</v>
      </c>
      <c r="BA1390" s="17" t="e">
        <f>SUMIFS('[1]Deals (investment)'!$C:$C,'[1]Deals (investment)'!$B:$B,$A1390,'[1]Deals (investment)'!$T:$T,BA$1)</f>
        <v>#VALUE!</v>
      </c>
      <c r="BB1390" s="17" t="e">
        <f>SUMIFS('[1]Deals (investment)'!$C:$C,'[1]Deals (investment)'!$B:$B,$A1390,'[1]Deals (investment)'!$T:$T,BB$1)</f>
        <v>#VALUE!</v>
      </c>
      <c r="BC1390" s="17" t="e">
        <f>SUMIFS('[1]Deals (Exits)'!$C:$C,'[1]Deals (Exits)'!$B:$B,$A1390)</f>
        <v>#VALUE!</v>
      </c>
      <c r="BD1390" s="17" t="e">
        <f>SUMIFS('[1]Deals (investment)'!$C:$C,'[1]Deals (investment)'!$B:$B,$A1390,'[1]Deals (investment)'!$V:$V,BD$1)</f>
        <v>#VALUE!</v>
      </c>
      <c r="BE1390" s="17" t="e">
        <f>SUMIFS('[1]Deals (investment)'!$C:$C,'[1]Deals (investment)'!$B:$B,$A1390,'[1]Deals (investment)'!$V:$V,BE$1)</f>
        <v>#VALUE!</v>
      </c>
      <c r="BF1390" s="17" t="e">
        <f>SUMIFS('[1]Deals (investment)'!$C:$C,'[1]Deals (investment)'!$B:$B,$A1390,'[1]Deals (investment)'!$V:$V,BF$1)</f>
        <v>#VALUE!</v>
      </c>
      <c r="BG1390" s="17" t="e">
        <f>SUMIFS('[1]Deals (investment)'!$C:$C,'[1]Deals (investment)'!$B:$B,$A1390,'[1]Deals (investment)'!$V:$V,BG$1)</f>
        <v>#VALUE!</v>
      </c>
      <c r="BH1390" s="17" t="e">
        <f>SUMIFS('[1]Deals (investment)'!$C:$C,'[1]Deals (investment)'!$B:$B,$A1390,'[1]Deals (investment)'!$V:$V,BH$1)</f>
        <v>#VALUE!</v>
      </c>
      <c r="BI1390" s="17" t="e">
        <f>SUMIFS('[1]Deals (investment)'!$C:$C,'[1]Deals (investment)'!$B:$B,$A1390,'[1]Deals (investment)'!$V:$V,BI$1)</f>
        <v>#VALUE!</v>
      </c>
      <c r="BJ1390" s="17" t="e">
        <f>SUMIFS('[1]Deals (investment)'!$C:$C,'[1]Deals (investment)'!$B:$B,$A1390,'[1]Deals (investment)'!$V:$V,BJ$1)</f>
        <v>#VALUE!</v>
      </c>
      <c r="BK1390" s="17" t="e">
        <f>SUMIFS('[1]Deals (investment)'!$C:$C,'[1]Deals (investment)'!$B:$B,$A1390,'[1]Deals (investment)'!$V:$V,BK$1)</f>
        <v>#VALUE!</v>
      </c>
      <c r="BL1390" s="17" t="e">
        <f>SUMIFS('[1]Deals (investment)'!$C:$C,'[1]Deals (investment)'!$B:$B,$A1390,'[1]Deals (investment)'!$V:$V,BL$1)</f>
        <v>#VALUE!</v>
      </c>
      <c r="BM1390" s="17" t="e">
        <f>SUMIFS('[1]Deals (investment)'!$C:$C,'[1]Deals (investment)'!$B:$B,$A1390,'[1]Deals (investment)'!$V:$V,BM$1)</f>
        <v>#VALUE!</v>
      </c>
      <c r="BN1390" s="15"/>
      <c r="BO1390" s="15"/>
      <c r="BP1390" s="22"/>
      <c r="BQ1390" s="15"/>
      <c r="BR1390" s="15"/>
      <c r="BS1390" s="15"/>
      <c r="BT1390" s="15"/>
      <c r="BU1390" s="15"/>
      <c r="BV1390" s="15"/>
      <c r="BW1390" s="15"/>
      <c r="BX1390" s="15"/>
      <c r="BY1390" s="15"/>
      <c r="BZ1390" s="15"/>
      <c r="CA1390" s="15"/>
      <c r="CB1390" s="15"/>
      <c r="CC1390" s="15"/>
      <c r="CD1390" s="15" t="str">
        <f t="shared" si="206"/>
        <v>Pesa Na PesaPesaNaPesa is an innovative mobile phone based borrowing and lending product developed by AVL Capital ltd which offers emergency loans to anyone who needs short term emergency funds.Active</v>
      </c>
      <c r="CE1390" s="15"/>
      <c r="CF1390" s="15"/>
      <c r="CG1390" s="15"/>
      <c r="CH1390" s="15"/>
      <c r="CI1390" s="15"/>
      <c r="CJ1390" s="15"/>
    </row>
    <row r="1391" spans="1:118" ht="12.75">
      <c r="A1391" s="15" t="s">
        <v>9234</v>
      </c>
      <c r="B1391" s="15" t="s">
        <v>9235</v>
      </c>
      <c r="C1391" s="15" t="s">
        <v>58</v>
      </c>
      <c r="D1391" s="16">
        <v>2018</v>
      </c>
      <c r="E1391" s="15" t="s">
        <v>117</v>
      </c>
      <c r="F1391" s="15"/>
      <c r="G1391" s="15" t="s">
        <v>118</v>
      </c>
      <c r="H1391" s="15"/>
      <c r="I1391" s="15" t="s">
        <v>118</v>
      </c>
      <c r="J1391" s="15"/>
      <c r="K1391" s="17" t="e">
        <f t="shared" si="178"/>
        <v>#VALUE!</v>
      </c>
      <c r="L1391" s="15"/>
      <c r="M1391" s="18" t="e">
        <f t="shared" si="205"/>
        <v>#VALUE!</v>
      </c>
      <c r="N1391" s="15"/>
      <c r="O1391" s="15"/>
      <c r="P1391" s="15"/>
      <c r="Q1391" s="24" t="e">
        <f ca="1">_xludf.MAXIFS('[1]Deals (investment)'!A:A,'[1]Deals (investment)'!B:B,A1391)</f>
        <v>#NAME?</v>
      </c>
      <c r="R1391" s="15"/>
      <c r="S1391" s="19"/>
      <c r="T1391" s="15"/>
      <c r="U1391" s="17"/>
      <c r="V1391" s="15"/>
      <c r="W1391" s="15"/>
      <c r="X1391" s="15" t="s">
        <v>158</v>
      </c>
      <c r="Y1391" s="15" t="s">
        <v>9236</v>
      </c>
      <c r="AB1391" s="20"/>
      <c r="AC1391" s="15"/>
      <c r="AD1391" s="15"/>
      <c r="AE1391" s="15"/>
      <c r="AF1391" s="15"/>
      <c r="AG1391" s="22">
        <f t="shared" ca="1" si="207"/>
        <v>0.35483870967741937</v>
      </c>
      <c r="AH1391" s="15" t="str">
        <f t="shared" si="200"/>
        <v/>
      </c>
      <c r="AI1391" s="22" t="e">
        <f>VLOOKUP(A1391,'[1]Deals (investment)'!$B$2:$Z$1497,1,FALSE)</f>
        <v>#N/A</v>
      </c>
      <c r="AJ1391" s="22" t="e">
        <f>VLOOKUP(A1391,'[1]Deals (investment)'!$B$2:$Z$870,15,FALSE)</f>
        <v>#N/A</v>
      </c>
      <c r="AK1391" s="17" t="e">
        <f>VLOOKUP(A1391,'[1]Deals (Exits)'!B:B,1,FALSE)</f>
        <v>#N/A</v>
      </c>
      <c r="AL1391" s="23">
        <f>VLOOKUP(G1391,[1]Lookups!$V$3:$Y$197,4,FALSE)</f>
        <v>0</v>
      </c>
      <c r="AM1391" s="17" t="str">
        <f>VLOOKUP(X1391,[1]Lookups!$B$3:$C$200,2,FALSE)</f>
        <v>Financial Services</v>
      </c>
      <c r="AN1391" s="17" t="e">
        <f>VLOOKUP(R1391,[1]Lookups!$H$3:$I$69,2,FALSE)</f>
        <v>#N/A</v>
      </c>
      <c r="AO1391" s="17" t="e">
        <f>VLOOKUP(T1391,[1]Lookups!$H$3:$I$69,2,FALSE)</f>
        <v>#N/A</v>
      </c>
      <c r="AP1391" s="17" t="e">
        <f>VLOOKUP(AN1391,[1]Lookups!$N$3:$O$11,2,FALSE)</f>
        <v>#N/A</v>
      </c>
      <c r="AQ1391" s="18" t="e">
        <f>COUNTIFS('[1]Deals (investment)'!$B:$B,$A1391)</f>
        <v>#VALUE!</v>
      </c>
      <c r="AR1391" s="18" t="e">
        <f>COUNTIFS('[1]Deals (investment)'!$B:$B,$A1391,'[1]Deals (investment)'!$T:$T,$AW$1)+COUNTIFS('[1]Deals (investment)'!$B:$B,$A1391,'[1]Deals (investment)'!$T:$T,$AX$1)+COUNTIFS('[1]Deals (investment)'!$B:$B,$A1391,'[1]Deals (investment)'!$T:$T,$AY$1)</f>
        <v>#VALUE!</v>
      </c>
      <c r="AS1391" s="17" t="e">
        <f>SUMIFS('[1]Deals (investment)'!$C:$C,'[1]Deals (investment)'!$B:$B,$A1391)</f>
        <v>#VALUE!</v>
      </c>
      <c r="AT1391" s="17" t="e">
        <f t="shared" si="179"/>
        <v>#VALUE!</v>
      </c>
      <c r="AU1391" s="18" t="e">
        <f>COUNTIF('[1]Deals (Exits)'!$B:$B,A1391)</f>
        <v>#VALUE!</v>
      </c>
      <c r="AV1391" s="17" t="e">
        <f>SUMIFS('[1]Deals (investment)'!$C:$C,'[1]Deals (investment)'!$B:$B,$A1391,'[1]Deals (investment)'!$T:$T,AV$1)</f>
        <v>#VALUE!</v>
      </c>
      <c r="AW1391" s="17" t="e">
        <f>SUMIFS('[1]Deals (investment)'!$C:$C,'[1]Deals (investment)'!$B:$B,$A1391,'[1]Deals (investment)'!$T:$T,AW$1)</f>
        <v>#VALUE!</v>
      </c>
      <c r="AX1391" s="17" t="e">
        <f>SUMIFS('[1]Deals (investment)'!$C:$C,'[1]Deals (investment)'!$B:$B,$A1391,'[1]Deals (investment)'!$T:$T,AX$1)</f>
        <v>#VALUE!</v>
      </c>
      <c r="AY1391" s="17" t="e">
        <f>SUMIFS('[1]Deals (investment)'!$C:$C,'[1]Deals (investment)'!$B:$B,$A1391,'[1]Deals (investment)'!$T:$T,AY$1)</f>
        <v>#VALUE!</v>
      </c>
      <c r="AZ1391" s="17" t="e">
        <f>SUMIFS('[1]Deals (investment)'!$C:$C,'[1]Deals (investment)'!$B:$B,$A1391,'[1]Deals (investment)'!$T:$T,AZ$1)</f>
        <v>#VALUE!</v>
      </c>
      <c r="BA1391" s="17" t="e">
        <f>SUMIFS('[1]Deals (investment)'!$C:$C,'[1]Deals (investment)'!$B:$B,$A1391,'[1]Deals (investment)'!$T:$T,BA$1)</f>
        <v>#VALUE!</v>
      </c>
      <c r="BB1391" s="17" t="e">
        <f>SUMIFS('[1]Deals (investment)'!$C:$C,'[1]Deals (investment)'!$B:$B,$A1391,'[1]Deals (investment)'!$T:$T,BB$1)</f>
        <v>#VALUE!</v>
      </c>
      <c r="BC1391" s="17" t="e">
        <f>SUMIFS('[1]Deals (Exits)'!$C:$C,'[1]Deals (Exits)'!$B:$B,$A1391)</f>
        <v>#VALUE!</v>
      </c>
      <c r="BD1391" s="17" t="e">
        <f>SUMIFS('[1]Deals (investment)'!$C:$C,'[1]Deals (investment)'!$B:$B,$A1391,'[1]Deals (investment)'!$V:$V,BD$1)</f>
        <v>#VALUE!</v>
      </c>
      <c r="BE1391" s="17" t="e">
        <f>SUMIFS('[1]Deals (investment)'!$C:$C,'[1]Deals (investment)'!$B:$B,$A1391,'[1]Deals (investment)'!$V:$V,BE$1)</f>
        <v>#VALUE!</v>
      </c>
      <c r="BF1391" s="17" t="e">
        <f>SUMIFS('[1]Deals (investment)'!$C:$C,'[1]Deals (investment)'!$B:$B,$A1391,'[1]Deals (investment)'!$V:$V,BF$1)</f>
        <v>#VALUE!</v>
      </c>
      <c r="BG1391" s="17" t="e">
        <f>SUMIFS('[1]Deals (investment)'!$C:$C,'[1]Deals (investment)'!$B:$B,$A1391,'[1]Deals (investment)'!$V:$V,BG$1)</f>
        <v>#VALUE!</v>
      </c>
      <c r="BH1391" s="17" t="e">
        <f>SUMIFS('[1]Deals (investment)'!$C:$C,'[1]Deals (investment)'!$B:$B,$A1391,'[1]Deals (investment)'!$V:$V,BH$1)</f>
        <v>#VALUE!</v>
      </c>
      <c r="BI1391" s="17" t="e">
        <f>SUMIFS('[1]Deals (investment)'!$C:$C,'[1]Deals (investment)'!$B:$B,$A1391,'[1]Deals (investment)'!$V:$V,BI$1)</f>
        <v>#VALUE!</v>
      </c>
      <c r="BJ1391" s="17" t="e">
        <f>SUMIFS('[1]Deals (investment)'!$C:$C,'[1]Deals (investment)'!$B:$B,$A1391,'[1]Deals (investment)'!$V:$V,BJ$1)</f>
        <v>#VALUE!</v>
      </c>
      <c r="BK1391" s="17" t="e">
        <f>SUMIFS('[1]Deals (investment)'!$C:$C,'[1]Deals (investment)'!$B:$B,$A1391,'[1]Deals (investment)'!$V:$V,BK$1)</f>
        <v>#VALUE!</v>
      </c>
      <c r="BL1391" s="17" t="e">
        <f>SUMIFS('[1]Deals (investment)'!$C:$C,'[1]Deals (investment)'!$B:$B,$A1391,'[1]Deals (investment)'!$V:$V,BL$1)</f>
        <v>#VALUE!</v>
      </c>
      <c r="BM1391" s="17" t="e">
        <f>SUMIFS('[1]Deals (investment)'!$C:$C,'[1]Deals (investment)'!$B:$B,$A1391,'[1]Deals (investment)'!$V:$V,BM$1)</f>
        <v>#VALUE!</v>
      </c>
      <c r="BN1391" s="15"/>
      <c r="BO1391" s="15"/>
      <c r="BP1391" s="22"/>
      <c r="BQ1391" s="15"/>
      <c r="BR1391" s="15"/>
      <c r="BS1391" s="15"/>
      <c r="BT1391" s="15"/>
      <c r="BU1391" s="15"/>
      <c r="BV1391" s="15"/>
      <c r="BW1391" s="15"/>
      <c r="BX1391" s="15"/>
      <c r="BY1391" s="15"/>
      <c r="BZ1391" s="15"/>
      <c r="CA1391" s="15"/>
      <c r="CB1391" s="15"/>
      <c r="CC1391" s="15"/>
      <c r="CD1391" s="15" t="str">
        <f t="shared" si="206"/>
        <v>PesaguidePesaGuide is Africa's first platform that allows you to share your financial experience and to discover the best solution for you. Candid reviews about banks, mobile lenders and SACCOs in Kenya - all in one place.Active</v>
      </c>
      <c r="CE1391" s="15"/>
      <c r="CF1391" s="15"/>
      <c r="CG1391" s="15"/>
      <c r="CH1391" s="15"/>
      <c r="CI1391" s="15"/>
      <c r="CJ1391" s="15"/>
    </row>
    <row r="1392" spans="1:118" ht="12.75">
      <c r="A1392" s="15" t="s">
        <v>9237</v>
      </c>
      <c r="B1392" s="15" t="s">
        <v>9238</v>
      </c>
      <c r="C1392" s="15" t="s">
        <v>58</v>
      </c>
      <c r="D1392" s="16">
        <v>2009</v>
      </c>
      <c r="E1392" s="15" t="s">
        <v>117</v>
      </c>
      <c r="F1392" s="15"/>
      <c r="G1392" s="15" t="s">
        <v>118</v>
      </c>
      <c r="H1392" s="15"/>
      <c r="I1392" s="15" t="s">
        <v>9239</v>
      </c>
      <c r="J1392" s="15"/>
      <c r="K1392" s="17" t="e">
        <f t="shared" si="178"/>
        <v>#VALUE!</v>
      </c>
      <c r="L1392" s="15"/>
      <c r="M1392" s="18" t="e">
        <f t="shared" si="205"/>
        <v>#VALUE!</v>
      </c>
      <c r="N1392" s="15"/>
      <c r="O1392" s="15"/>
      <c r="P1392" s="15"/>
      <c r="Q1392" s="24" t="e">
        <f ca="1">_xludf.MAXIFS('[1]Deals (investment)'!A:A,'[1]Deals (investment)'!B:B,A1392)</f>
        <v>#NAME?</v>
      </c>
      <c r="R1392" s="15"/>
      <c r="S1392" s="19"/>
      <c r="T1392" s="15"/>
      <c r="U1392" s="17"/>
      <c r="V1392" s="15"/>
      <c r="W1392" s="15"/>
      <c r="X1392" s="15" t="s">
        <v>158</v>
      </c>
      <c r="Y1392" s="15" t="s">
        <v>8140</v>
      </c>
      <c r="AB1392" s="20"/>
      <c r="AC1392" s="21" t="s">
        <v>9240</v>
      </c>
      <c r="AD1392" s="21" t="s">
        <v>9241</v>
      </c>
      <c r="AE1392" s="21" t="s">
        <v>9242</v>
      </c>
      <c r="AF1392" s="15"/>
      <c r="AG1392" s="22">
        <f t="shared" ca="1" si="207"/>
        <v>0.45161290322580644</v>
      </c>
      <c r="AH1392" s="15" t="str">
        <f t="shared" si="200"/>
        <v/>
      </c>
      <c r="AI1392" s="22" t="e">
        <f>VLOOKUP(A1392,'[1]Deals (investment)'!$B$2:$Z$1497,1,FALSE)</f>
        <v>#N/A</v>
      </c>
      <c r="AJ1392" s="22" t="e">
        <f>VLOOKUP(A1392,'[1]Deals (investment)'!$B$2:$Z$870,15,FALSE)</f>
        <v>#N/A</v>
      </c>
      <c r="AK1392" s="17" t="e">
        <f>VLOOKUP(A1392,'[1]Deals (Exits)'!B:B,1,FALSE)</f>
        <v>#N/A</v>
      </c>
      <c r="AL1392" s="23">
        <f>VLOOKUP(G1392,[1]Lookups!$V$3:$Y$197,4,FALSE)</f>
        <v>0</v>
      </c>
      <c r="AM1392" s="17" t="str">
        <f>VLOOKUP(X1392,[1]Lookups!$B$3:$C$200,2,FALSE)</f>
        <v>Financial Services</v>
      </c>
      <c r="AN1392" s="17" t="e">
        <f>VLOOKUP(R1392,[1]Lookups!$H$3:$I$69,2,FALSE)</f>
        <v>#N/A</v>
      </c>
      <c r="AO1392" s="17" t="e">
        <f>VLOOKUP(T1392,[1]Lookups!$H$3:$I$69,2,FALSE)</f>
        <v>#N/A</v>
      </c>
      <c r="AP1392" s="17" t="e">
        <f>VLOOKUP(AN1392,[1]Lookups!$N$3:$O$11,2,FALSE)</f>
        <v>#N/A</v>
      </c>
      <c r="AQ1392" s="18" t="e">
        <f>COUNTIFS('[1]Deals (investment)'!$B:$B,$A1392)</f>
        <v>#VALUE!</v>
      </c>
      <c r="AR1392" s="18" t="e">
        <f>COUNTIFS('[1]Deals (investment)'!$B:$B,$A1392,'[1]Deals (investment)'!$T:$T,$AW$1)+COUNTIFS('[1]Deals (investment)'!$B:$B,$A1392,'[1]Deals (investment)'!$T:$T,$AX$1)+COUNTIFS('[1]Deals (investment)'!$B:$B,$A1392,'[1]Deals (investment)'!$T:$T,$AY$1)</f>
        <v>#VALUE!</v>
      </c>
      <c r="AS1392" s="17" t="e">
        <f>SUMIFS('[1]Deals (investment)'!$C:$C,'[1]Deals (investment)'!$B:$B,$A1392)</f>
        <v>#VALUE!</v>
      </c>
      <c r="AT1392" s="17" t="e">
        <f t="shared" si="179"/>
        <v>#VALUE!</v>
      </c>
      <c r="AU1392" s="18" t="e">
        <f>COUNTIF('[1]Deals (Exits)'!$B:$B,A1392)</f>
        <v>#VALUE!</v>
      </c>
      <c r="AV1392" s="17" t="e">
        <f>SUMIFS('[1]Deals (investment)'!$C:$C,'[1]Deals (investment)'!$B:$B,$A1392,'[1]Deals (investment)'!$T:$T,AV$1)</f>
        <v>#VALUE!</v>
      </c>
      <c r="AW1392" s="17" t="e">
        <f>SUMIFS('[1]Deals (investment)'!$C:$C,'[1]Deals (investment)'!$B:$B,$A1392,'[1]Deals (investment)'!$T:$T,AW$1)</f>
        <v>#VALUE!</v>
      </c>
      <c r="AX1392" s="17" t="e">
        <f>SUMIFS('[1]Deals (investment)'!$C:$C,'[1]Deals (investment)'!$B:$B,$A1392,'[1]Deals (investment)'!$T:$T,AX$1)</f>
        <v>#VALUE!</v>
      </c>
      <c r="AY1392" s="17" t="e">
        <f>SUMIFS('[1]Deals (investment)'!$C:$C,'[1]Deals (investment)'!$B:$B,$A1392,'[1]Deals (investment)'!$T:$T,AY$1)</f>
        <v>#VALUE!</v>
      </c>
      <c r="AZ1392" s="17" t="e">
        <f>SUMIFS('[1]Deals (investment)'!$C:$C,'[1]Deals (investment)'!$B:$B,$A1392,'[1]Deals (investment)'!$T:$T,AZ$1)</f>
        <v>#VALUE!</v>
      </c>
      <c r="BA1392" s="17" t="e">
        <f>SUMIFS('[1]Deals (investment)'!$C:$C,'[1]Deals (investment)'!$B:$B,$A1392,'[1]Deals (investment)'!$T:$T,BA$1)</f>
        <v>#VALUE!</v>
      </c>
      <c r="BB1392" s="17" t="e">
        <f>SUMIFS('[1]Deals (investment)'!$C:$C,'[1]Deals (investment)'!$B:$B,$A1392,'[1]Deals (investment)'!$T:$T,BB$1)</f>
        <v>#VALUE!</v>
      </c>
      <c r="BC1392" s="17" t="e">
        <f>SUMIFS('[1]Deals (Exits)'!$C:$C,'[1]Deals (Exits)'!$B:$B,$A1392)</f>
        <v>#VALUE!</v>
      </c>
      <c r="BD1392" s="17" t="e">
        <f>SUMIFS('[1]Deals (investment)'!$C:$C,'[1]Deals (investment)'!$B:$B,$A1392,'[1]Deals (investment)'!$V:$V,BD$1)</f>
        <v>#VALUE!</v>
      </c>
      <c r="BE1392" s="17" t="e">
        <f>SUMIFS('[1]Deals (investment)'!$C:$C,'[1]Deals (investment)'!$B:$B,$A1392,'[1]Deals (investment)'!$V:$V,BE$1)</f>
        <v>#VALUE!</v>
      </c>
      <c r="BF1392" s="17" t="e">
        <f>SUMIFS('[1]Deals (investment)'!$C:$C,'[1]Deals (investment)'!$B:$B,$A1392,'[1]Deals (investment)'!$V:$V,BF$1)</f>
        <v>#VALUE!</v>
      </c>
      <c r="BG1392" s="17" t="e">
        <f>SUMIFS('[1]Deals (investment)'!$C:$C,'[1]Deals (investment)'!$B:$B,$A1392,'[1]Deals (investment)'!$V:$V,BG$1)</f>
        <v>#VALUE!</v>
      </c>
      <c r="BH1392" s="17" t="e">
        <f>SUMIFS('[1]Deals (investment)'!$C:$C,'[1]Deals (investment)'!$B:$B,$A1392,'[1]Deals (investment)'!$V:$V,BH$1)</f>
        <v>#VALUE!</v>
      </c>
      <c r="BI1392" s="17" t="e">
        <f>SUMIFS('[1]Deals (investment)'!$C:$C,'[1]Deals (investment)'!$B:$B,$A1392,'[1]Deals (investment)'!$V:$V,BI$1)</f>
        <v>#VALUE!</v>
      </c>
      <c r="BJ1392" s="17" t="e">
        <f>SUMIFS('[1]Deals (investment)'!$C:$C,'[1]Deals (investment)'!$B:$B,$A1392,'[1]Deals (investment)'!$V:$V,BJ$1)</f>
        <v>#VALUE!</v>
      </c>
      <c r="BK1392" s="17" t="e">
        <f>SUMIFS('[1]Deals (investment)'!$C:$C,'[1]Deals (investment)'!$B:$B,$A1392,'[1]Deals (investment)'!$V:$V,BK$1)</f>
        <v>#VALUE!</v>
      </c>
      <c r="BL1392" s="17" t="e">
        <f>SUMIFS('[1]Deals (investment)'!$C:$C,'[1]Deals (investment)'!$B:$B,$A1392,'[1]Deals (investment)'!$V:$V,BL$1)</f>
        <v>#VALUE!</v>
      </c>
      <c r="BM1392" s="17" t="e">
        <f>SUMIFS('[1]Deals (investment)'!$C:$C,'[1]Deals (investment)'!$B:$B,$A1392,'[1]Deals (investment)'!$V:$V,BM$1)</f>
        <v>#VALUE!</v>
      </c>
      <c r="BN1392" s="15"/>
      <c r="BO1392" s="15"/>
      <c r="BP1392" s="22"/>
      <c r="BQ1392" s="15"/>
      <c r="BR1392" s="15"/>
      <c r="BS1392" s="15"/>
      <c r="BT1392" s="15"/>
      <c r="BU1392" s="15"/>
      <c r="BV1392" s="15"/>
      <c r="BW1392" s="15"/>
      <c r="BX1392" s="15"/>
      <c r="BY1392" s="15"/>
      <c r="BZ1392" s="15"/>
      <c r="CA1392" s="15"/>
      <c r="CB1392" s="15"/>
      <c r="CC1392" s="15"/>
      <c r="CD1392" s="15" t="str">
        <f t="shared" si="206"/>
        <v>PesapalPesaPal provides a simple, safe and secure way for individuals and businesses to make and accept payments in AfricaActive</v>
      </c>
      <c r="CE1392" s="15"/>
      <c r="CF1392" s="15"/>
      <c r="CG1392" s="15"/>
      <c r="CH1392" s="15"/>
      <c r="CI1392" s="15"/>
      <c r="CJ1392" s="15"/>
    </row>
    <row r="1393" spans="1:88" ht="12.75">
      <c r="A1393" s="15" t="s">
        <v>9243</v>
      </c>
      <c r="B1393" s="15" t="s">
        <v>9244</v>
      </c>
      <c r="C1393" s="15" t="s">
        <v>58</v>
      </c>
      <c r="D1393" s="16"/>
      <c r="E1393" s="15" t="s">
        <v>117</v>
      </c>
      <c r="F1393" s="15"/>
      <c r="G1393" s="15" t="s">
        <v>118</v>
      </c>
      <c r="H1393" s="15"/>
      <c r="I1393" s="15" t="s">
        <v>118</v>
      </c>
      <c r="J1393" s="15"/>
      <c r="K1393" s="17" t="e">
        <f t="shared" si="178"/>
        <v>#VALUE!</v>
      </c>
      <c r="L1393" s="15"/>
      <c r="M1393" s="18" t="e">
        <f t="shared" si="205"/>
        <v>#VALUE!</v>
      </c>
      <c r="N1393" s="15"/>
      <c r="O1393" s="15"/>
      <c r="P1393" s="15"/>
      <c r="Q1393" s="24" t="e">
        <f ca="1">_xludf.MAXIFS('[1]Deals (investment)'!A:A,'[1]Deals (investment)'!B:B,A1393)</f>
        <v>#NAME?</v>
      </c>
      <c r="R1393" s="15"/>
      <c r="S1393" s="19"/>
      <c r="T1393" s="15"/>
      <c r="U1393" s="17"/>
      <c r="V1393" s="15"/>
      <c r="W1393" s="15"/>
      <c r="X1393" s="15" t="s">
        <v>158</v>
      </c>
      <c r="Y1393" s="15"/>
      <c r="AB1393" s="20"/>
      <c r="AC1393" s="21" t="s">
        <v>9245</v>
      </c>
      <c r="AD1393" s="15"/>
      <c r="AE1393" s="15"/>
      <c r="AF1393" s="15"/>
      <c r="AG1393" s="22">
        <f t="shared" ca="1" si="207"/>
        <v>0.32258064516129031</v>
      </c>
      <c r="AH1393" s="15" t="str">
        <f t="shared" si="200"/>
        <v/>
      </c>
      <c r="AI1393" s="22" t="e">
        <f>VLOOKUP(A1393,'[1]Deals (investment)'!$B$2:$Z$1497,1,FALSE)</f>
        <v>#N/A</v>
      </c>
      <c r="AJ1393" s="22" t="e">
        <f>VLOOKUP(A1393,'[1]Deals (investment)'!$B$2:$Z$870,15,FALSE)</f>
        <v>#N/A</v>
      </c>
      <c r="AK1393" s="17" t="e">
        <f>VLOOKUP(A1393,'[1]Deals (Exits)'!B:B,1,FALSE)</f>
        <v>#N/A</v>
      </c>
      <c r="AL1393" s="23">
        <f>VLOOKUP(G1393,[1]Lookups!$V$3:$Y$197,4,FALSE)</f>
        <v>0</v>
      </c>
      <c r="AM1393" s="17" t="str">
        <f>VLOOKUP(X1393,[1]Lookups!$B$3:$C$200,2,FALSE)</f>
        <v>Financial Services</v>
      </c>
      <c r="AN1393" s="17" t="e">
        <f>VLOOKUP(R1393,[1]Lookups!$H$3:$I$69,2,FALSE)</f>
        <v>#N/A</v>
      </c>
      <c r="AO1393" s="17" t="e">
        <f>VLOOKUP(T1393,[1]Lookups!$H$3:$I$69,2,FALSE)</f>
        <v>#N/A</v>
      </c>
      <c r="AP1393" s="17" t="e">
        <f>VLOOKUP(AN1393,[1]Lookups!$N$3:$O$11,2,FALSE)</f>
        <v>#N/A</v>
      </c>
      <c r="AQ1393" s="18" t="e">
        <f>COUNTIFS('[1]Deals (investment)'!$B:$B,$A1393)</f>
        <v>#VALUE!</v>
      </c>
      <c r="AR1393" s="18" t="e">
        <f>COUNTIFS('[1]Deals (investment)'!$B:$B,$A1393,'[1]Deals (investment)'!$T:$T,$AW$1)+COUNTIFS('[1]Deals (investment)'!$B:$B,$A1393,'[1]Deals (investment)'!$T:$T,$AX$1)+COUNTIFS('[1]Deals (investment)'!$B:$B,$A1393,'[1]Deals (investment)'!$T:$T,$AY$1)</f>
        <v>#VALUE!</v>
      </c>
      <c r="AS1393" s="17" t="e">
        <f>SUMIFS('[1]Deals (investment)'!$C:$C,'[1]Deals (investment)'!$B:$B,$A1393)</f>
        <v>#VALUE!</v>
      </c>
      <c r="AT1393" s="17" t="e">
        <f t="shared" si="179"/>
        <v>#VALUE!</v>
      </c>
      <c r="AU1393" s="18" t="e">
        <f>COUNTIF('[1]Deals (Exits)'!$B:$B,A1393)</f>
        <v>#VALUE!</v>
      </c>
      <c r="AV1393" s="17" t="e">
        <f>SUMIFS('[1]Deals (investment)'!$C:$C,'[1]Deals (investment)'!$B:$B,$A1393,'[1]Deals (investment)'!$T:$T,AV$1)</f>
        <v>#VALUE!</v>
      </c>
      <c r="AW1393" s="17" t="e">
        <f>SUMIFS('[1]Deals (investment)'!$C:$C,'[1]Deals (investment)'!$B:$B,$A1393,'[1]Deals (investment)'!$T:$T,AW$1)</f>
        <v>#VALUE!</v>
      </c>
      <c r="AX1393" s="17" t="e">
        <f>SUMIFS('[1]Deals (investment)'!$C:$C,'[1]Deals (investment)'!$B:$B,$A1393,'[1]Deals (investment)'!$T:$T,AX$1)</f>
        <v>#VALUE!</v>
      </c>
      <c r="AY1393" s="17" t="e">
        <f>SUMIFS('[1]Deals (investment)'!$C:$C,'[1]Deals (investment)'!$B:$B,$A1393,'[1]Deals (investment)'!$T:$T,AY$1)</f>
        <v>#VALUE!</v>
      </c>
      <c r="AZ1393" s="17" t="e">
        <f>SUMIFS('[1]Deals (investment)'!$C:$C,'[1]Deals (investment)'!$B:$B,$A1393,'[1]Deals (investment)'!$T:$T,AZ$1)</f>
        <v>#VALUE!</v>
      </c>
      <c r="BA1393" s="17" t="e">
        <f>SUMIFS('[1]Deals (investment)'!$C:$C,'[1]Deals (investment)'!$B:$B,$A1393,'[1]Deals (investment)'!$T:$T,BA$1)</f>
        <v>#VALUE!</v>
      </c>
      <c r="BB1393" s="17" t="e">
        <f>SUMIFS('[1]Deals (investment)'!$C:$C,'[1]Deals (investment)'!$B:$B,$A1393,'[1]Deals (investment)'!$T:$T,BB$1)</f>
        <v>#VALUE!</v>
      </c>
      <c r="BC1393" s="17" t="e">
        <f>SUMIFS('[1]Deals (Exits)'!$C:$C,'[1]Deals (Exits)'!$B:$B,$A1393)</f>
        <v>#VALUE!</v>
      </c>
      <c r="BD1393" s="17" t="e">
        <f>SUMIFS('[1]Deals (investment)'!$C:$C,'[1]Deals (investment)'!$B:$B,$A1393,'[1]Deals (investment)'!$V:$V,BD$1)</f>
        <v>#VALUE!</v>
      </c>
      <c r="BE1393" s="17" t="e">
        <f>SUMIFS('[1]Deals (investment)'!$C:$C,'[1]Deals (investment)'!$B:$B,$A1393,'[1]Deals (investment)'!$V:$V,BE$1)</f>
        <v>#VALUE!</v>
      </c>
      <c r="BF1393" s="17" t="e">
        <f>SUMIFS('[1]Deals (investment)'!$C:$C,'[1]Deals (investment)'!$B:$B,$A1393,'[1]Deals (investment)'!$V:$V,BF$1)</f>
        <v>#VALUE!</v>
      </c>
      <c r="BG1393" s="17" t="e">
        <f>SUMIFS('[1]Deals (investment)'!$C:$C,'[1]Deals (investment)'!$B:$B,$A1393,'[1]Deals (investment)'!$V:$V,BG$1)</f>
        <v>#VALUE!</v>
      </c>
      <c r="BH1393" s="17" t="e">
        <f>SUMIFS('[1]Deals (investment)'!$C:$C,'[1]Deals (investment)'!$B:$B,$A1393,'[1]Deals (investment)'!$V:$V,BH$1)</f>
        <v>#VALUE!</v>
      </c>
      <c r="BI1393" s="17" t="e">
        <f>SUMIFS('[1]Deals (investment)'!$C:$C,'[1]Deals (investment)'!$B:$B,$A1393,'[1]Deals (investment)'!$V:$V,BI$1)</f>
        <v>#VALUE!</v>
      </c>
      <c r="BJ1393" s="17" t="e">
        <f>SUMIFS('[1]Deals (investment)'!$C:$C,'[1]Deals (investment)'!$B:$B,$A1393,'[1]Deals (investment)'!$V:$V,BJ$1)</f>
        <v>#VALUE!</v>
      </c>
      <c r="BK1393" s="17" t="e">
        <f>SUMIFS('[1]Deals (investment)'!$C:$C,'[1]Deals (investment)'!$B:$B,$A1393,'[1]Deals (investment)'!$V:$V,BK$1)</f>
        <v>#VALUE!</v>
      </c>
      <c r="BL1393" s="17" t="e">
        <f>SUMIFS('[1]Deals (investment)'!$C:$C,'[1]Deals (investment)'!$B:$B,$A1393,'[1]Deals (investment)'!$V:$V,BL$1)</f>
        <v>#VALUE!</v>
      </c>
      <c r="BM1393" s="17" t="e">
        <f>SUMIFS('[1]Deals (investment)'!$C:$C,'[1]Deals (investment)'!$B:$B,$A1393,'[1]Deals (investment)'!$V:$V,BM$1)</f>
        <v>#VALUE!</v>
      </c>
      <c r="BN1393" s="15"/>
      <c r="BO1393" s="15"/>
      <c r="BP1393" s="22"/>
      <c r="BQ1393" s="15"/>
      <c r="BR1393" s="15"/>
      <c r="BS1393" s="15"/>
      <c r="BT1393" s="15"/>
      <c r="BU1393" s="15"/>
      <c r="BV1393" s="15"/>
      <c r="BW1393" s="15"/>
      <c r="BX1393" s="15"/>
      <c r="BY1393" s="15"/>
      <c r="BZ1393" s="15"/>
      <c r="CA1393" s="15"/>
      <c r="CB1393" s="15"/>
      <c r="CC1393" s="15"/>
      <c r="CD1393" s="15" t="str">
        <f t="shared" si="206"/>
        <v>PesapataPesapata is a peer to peer lending platform seeking to provide our communities with an alternative form of funding from the conventional banking modelActive</v>
      </c>
      <c r="CE1393" s="15"/>
      <c r="CF1393" s="15"/>
      <c r="CG1393" s="15"/>
      <c r="CH1393" s="15"/>
      <c r="CI1393" s="15"/>
      <c r="CJ1393" s="15"/>
    </row>
    <row r="1394" spans="1:88" ht="12.75">
      <c r="A1394" s="15" t="s">
        <v>9246</v>
      </c>
      <c r="B1394" s="15" t="s">
        <v>9247</v>
      </c>
      <c r="C1394" s="15" t="s">
        <v>58</v>
      </c>
      <c r="D1394" s="16">
        <v>2017</v>
      </c>
      <c r="E1394" s="15" t="s">
        <v>9248</v>
      </c>
      <c r="F1394" s="15"/>
      <c r="G1394" s="15"/>
      <c r="H1394" s="15"/>
      <c r="I1394" s="15"/>
      <c r="J1394" s="15"/>
      <c r="K1394" s="17" t="e">
        <f t="shared" si="178"/>
        <v>#VALUE!</v>
      </c>
      <c r="L1394" s="15"/>
      <c r="M1394" s="18" t="e">
        <f t="shared" si="205"/>
        <v>#VALUE!</v>
      </c>
      <c r="N1394" s="15"/>
      <c r="O1394" s="15"/>
      <c r="P1394" s="15"/>
      <c r="Q1394" s="15"/>
      <c r="R1394" s="15"/>
      <c r="S1394" s="19"/>
      <c r="T1394" s="15"/>
      <c r="U1394" s="17"/>
      <c r="V1394" s="15"/>
      <c r="W1394" s="15"/>
      <c r="X1394" s="15" t="s">
        <v>404</v>
      </c>
      <c r="Y1394" s="15" t="s">
        <v>9249</v>
      </c>
      <c r="AB1394" s="20"/>
      <c r="AC1394" s="21" t="s">
        <v>9250</v>
      </c>
      <c r="AD1394" s="21" t="s">
        <v>9251</v>
      </c>
      <c r="AE1394" s="21" t="s">
        <v>9252</v>
      </c>
      <c r="AF1394" s="21" t="s">
        <v>9253</v>
      </c>
      <c r="AG1394" s="22">
        <f t="shared" si="207"/>
        <v>0.38709677419354838</v>
      </c>
      <c r="AH1394" s="15" t="str">
        <f t="shared" si="200"/>
        <v/>
      </c>
      <c r="AI1394" s="22" t="e">
        <f>VLOOKUP(A1394,'[1]Deals (investment)'!$B$2:$Z$1497,1,FALSE)</f>
        <v>#N/A</v>
      </c>
      <c r="AJ1394" s="22" t="e">
        <f>VLOOKUP(A1394,'[1]Deals (investment)'!$B$2:$Z$870,15,FALSE)</f>
        <v>#N/A</v>
      </c>
      <c r="AK1394" s="17" t="e">
        <f>VLOOKUP(A1394,'[1]Deals (Exits)'!B:B,1,FALSE)</f>
        <v>#N/A</v>
      </c>
      <c r="AL1394" s="23" t="e">
        <f>VLOOKUP(G1394,[1]Lookups!$V$3:$Y$197,4,FALSE)</f>
        <v>#N/A</v>
      </c>
      <c r="AM1394" s="17" t="str">
        <f>VLOOKUP(X1394,[1]Lookups!$B$3:$C$200,2,FALSE)</f>
        <v>Other Technologies &amp; Information Technology</v>
      </c>
      <c r="AN1394" s="17" t="e">
        <f>VLOOKUP(R1394,[1]Lookups!$H$3:$I$69,2,FALSE)</f>
        <v>#N/A</v>
      </c>
      <c r="AO1394" s="17" t="e">
        <f>VLOOKUP(T1394,[1]Lookups!$H$3:$I$69,2,FALSE)</f>
        <v>#N/A</v>
      </c>
      <c r="AP1394" s="17" t="e">
        <f>VLOOKUP(AN1394,[1]Lookups!$N$3:$O$11,2,FALSE)</f>
        <v>#N/A</v>
      </c>
      <c r="AQ1394" s="18" t="e">
        <f>COUNTIFS('[1]Deals (investment)'!$B:$B,$A1394)</f>
        <v>#VALUE!</v>
      </c>
      <c r="AR1394" s="18" t="e">
        <f>COUNTIFS('[1]Deals (investment)'!$B:$B,$A1394,'[1]Deals (investment)'!$T:$T,$AW$1)+COUNTIFS('[1]Deals (investment)'!$B:$B,$A1394,'[1]Deals (investment)'!$T:$T,$AX$1)+COUNTIFS('[1]Deals (investment)'!$B:$B,$A1394,'[1]Deals (investment)'!$T:$T,$AY$1)</f>
        <v>#VALUE!</v>
      </c>
      <c r="AS1394" s="17" t="e">
        <f>SUMIFS('[1]Deals (investment)'!$C:$C,'[1]Deals (investment)'!$B:$B,$A1394)</f>
        <v>#VALUE!</v>
      </c>
      <c r="AT1394" s="17" t="e">
        <f t="shared" si="179"/>
        <v>#VALUE!</v>
      </c>
      <c r="AU1394" s="18" t="e">
        <f>COUNTIF('[1]Deals (Exits)'!$B:$B,A1394)</f>
        <v>#VALUE!</v>
      </c>
      <c r="AV1394" s="17" t="e">
        <f>SUMIFS('[1]Deals (investment)'!$C:$C,'[1]Deals (investment)'!$B:$B,$A1394,'[1]Deals (investment)'!$T:$T,AV$1)</f>
        <v>#VALUE!</v>
      </c>
      <c r="AW1394" s="17" t="e">
        <f>SUMIFS('[1]Deals (investment)'!$C:$C,'[1]Deals (investment)'!$B:$B,$A1394,'[1]Deals (investment)'!$T:$T,AW$1)</f>
        <v>#VALUE!</v>
      </c>
      <c r="AX1394" s="17" t="e">
        <f>SUMIFS('[1]Deals (investment)'!$C:$C,'[1]Deals (investment)'!$B:$B,$A1394,'[1]Deals (investment)'!$T:$T,AX$1)</f>
        <v>#VALUE!</v>
      </c>
      <c r="AY1394" s="17" t="e">
        <f>SUMIFS('[1]Deals (investment)'!$C:$C,'[1]Deals (investment)'!$B:$B,$A1394,'[1]Deals (investment)'!$T:$T,AY$1)</f>
        <v>#VALUE!</v>
      </c>
      <c r="AZ1394" s="17" t="e">
        <f>SUMIFS('[1]Deals (investment)'!$C:$C,'[1]Deals (investment)'!$B:$B,$A1394,'[1]Deals (investment)'!$T:$T,AZ$1)</f>
        <v>#VALUE!</v>
      </c>
      <c r="BA1394" s="17" t="e">
        <f>SUMIFS('[1]Deals (investment)'!$C:$C,'[1]Deals (investment)'!$B:$B,$A1394,'[1]Deals (investment)'!$T:$T,BA$1)</f>
        <v>#VALUE!</v>
      </c>
      <c r="BB1394" s="17" t="e">
        <f>SUMIFS('[1]Deals (investment)'!$C:$C,'[1]Deals (investment)'!$B:$B,$A1394,'[1]Deals (investment)'!$T:$T,BB$1)</f>
        <v>#VALUE!</v>
      </c>
      <c r="BC1394" s="17" t="e">
        <f>SUMIFS('[1]Deals (Exits)'!$C:$C,'[1]Deals (Exits)'!$B:$B,$A1394)</f>
        <v>#VALUE!</v>
      </c>
      <c r="BD1394" s="17" t="e">
        <f>SUMIFS('[1]Deals (investment)'!$C:$C,'[1]Deals (investment)'!$B:$B,$A1394,'[1]Deals (investment)'!$V:$V,BD$1)</f>
        <v>#VALUE!</v>
      </c>
      <c r="BE1394" s="17" t="e">
        <f>SUMIFS('[1]Deals (investment)'!$C:$C,'[1]Deals (investment)'!$B:$B,$A1394,'[1]Deals (investment)'!$V:$V,BE$1)</f>
        <v>#VALUE!</v>
      </c>
      <c r="BF1394" s="17" t="e">
        <f>SUMIFS('[1]Deals (investment)'!$C:$C,'[1]Deals (investment)'!$B:$B,$A1394,'[1]Deals (investment)'!$V:$V,BF$1)</f>
        <v>#VALUE!</v>
      </c>
      <c r="BG1394" s="17" t="e">
        <f>SUMIFS('[1]Deals (investment)'!$C:$C,'[1]Deals (investment)'!$B:$B,$A1394,'[1]Deals (investment)'!$V:$V,BG$1)</f>
        <v>#VALUE!</v>
      </c>
      <c r="BH1394" s="17" t="e">
        <f>SUMIFS('[1]Deals (investment)'!$C:$C,'[1]Deals (investment)'!$B:$B,$A1394,'[1]Deals (investment)'!$V:$V,BH$1)</f>
        <v>#VALUE!</v>
      </c>
      <c r="BI1394" s="17" t="e">
        <f>SUMIFS('[1]Deals (investment)'!$C:$C,'[1]Deals (investment)'!$B:$B,$A1394,'[1]Deals (investment)'!$V:$V,BI$1)</f>
        <v>#VALUE!</v>
      </c>
      <c r="BJ1394" s="17" t="e">
        <f>SUMIFS('[1]Deals (investment)'!$C:$C,'[1]Deals (investment)'!$B:$B,$A1394,'[1]Deals (investment)'!$V:$V,BJ$1)</f>
        <v>#VALUE!</v>
      </c>
      <c r="BK1394" s="17" t="e">
        <f>SUMIFS('[1]Deals (investment)'!$C:$C,'[1]Deals (investment)'!$B:$B,$A1394,'[1]Deals (investment)'!$V:$V,BK$1)</f>
        <v>#VALUE!</v>
      </c>
      <c r="BL1394" s="17" t="e">
        <f>SUMIFS('[1]Deals (investment)'!$C:$C,'[1]Deals (investment)'!$B:$B,$A1394,'[1]Deals (investment)'!$V:$V,BL$1)</f>
        <v>#VALUE!</v>
      </c>
      <c r="BM1394" s="17" t="e">
        <f>SUMIFS('[1]Deals (investment)'!$C:$C,'[1]Deals (investment)'!$B:$B,$A1394,'[1]Deals (investment)'!$V:$V,BM$1)</f>
        <v>#VALUE!</v>
      </c>
      <c r="BN1394" s="15"/>
      <c r="BO1394" s="15"/>
      <c r="BP1394" s="22"/>
      <c r="BQ1394" s="15"/>
      <c r="BR1394" s="15"/>
      <c r="BS1394" s="15"/>
      <c r="BT1394" s="15"/>
      <c r="BU1394" s="15"/>
      <c r="BV1394" s="15"/>
      <c r="BW1394" s="15"/>
      <c r="BX1394" s="15"/>
      <c r="BY1394" s="15"/>
      <c r="BZ1394" s="15"/>
      <c r="CA1394" s="15"/>
      <c r="CB1394" s="15"/>
      <c r="CC1394" s="15"/>
      <c r="CD1394" s="15"/>
      <c r="CE1394" s="15"/>
      <c r="CF1394" s="15"/>
      <c r="CG1394" s="15"/>
      <c r="CH1394" s="15"/>
      <c r="CI1394" s="15"/>
      <c r="CJ1394" s="15"/>
    </row>
    <row r="1395" spans="1:88" ht="12.75">
      <c r="A1395" s="15" t="s">
        <v>9254</v>
      </c>
      <c r="B1395" s="15" t="s">
        <v>9255</v>
      </c>
      <c r="C1395" s="15"/>
      <c r="D1395" s="16">
        <v>2010</v>
      </c>
      <c r="E1395" s="15" t="s">
        <v>273</v>
      </c>
      <c r="F1395" s="15"/>
      <c r="G1395" s="15"/>
      <c r="H1395" s="15"/>
      <c r="I1395" s="15"/>
      <c r="J1395" s="15"/>
      <c r="K1395" s="17" t="e">
        <f t="shared" si="178"/>
        <v>#VALUE!</v>
      </c>
      <c r="L1395" s="15"/>
      <c r="M1395" s="18" t="e">
        <f t="shared" si="205"/>
        <v>#VALUE!</v>
      </c>
      <c r="N1395" s="15"/>
      <c r="O1395" s="15"/>
      <c r="P1395" s="15"/>
      <c r="Q1395" s="15"/>
      <c r="R1395" s="15"/>
      <c r="S1395" s="19"/>
      <c r="T1395" s="15"/>
      <c r="U1395" s="17"/>
      <c r="V1395" s="15" t="s">
        <v>312</v>
      </c>
      <c r="W1395" s="15"/>
      <c r="X1395" s="15"/>
      <c r="Y1395" s="15"/>
      <c r="AB1395" s="20"/>
      <c r="AC1395" s="21" t="s">
        <v>9256</v>
      </c>
      <c r="AD1395" s="15"/>
      <c r="AE1395" s="21" t="s">
        <v>9257</v>
      </c>
      <c r="AF1395" s="21" t="s">
        <v>9258</v>
      </c>
      <c r="AG1395" s="22">
        <f t="shared" si="207"/>
        <v>0.29032258064516131</v>
      </c>
      <c r="AH1395" s="15" t="str">
        <f t="shared" si="200"/>
        <v/>
      </c>
      <c r="AI1395" s="22" t="e">
        <f>VLOOKUP(A1395,'[1]Deals (investment)'!$B$2:$Z$1497,1,FALSE)</f>
        <v>#N/A</v>
      </c>
      <c r="AJ1395" s="22" t="e">
        <f>VLOOKUP(A1395,'[1]Deals (investment)'!$B$2:$Z$870,15,FALSE)</f>
        <v>#N/A</v>
      </c>
      <c r="AK1395" s="17" t="e">
        <f>VLOOKUP(A1395,'[1]Deals (Exits)'!B:B,1,FALSE)</f>
        <v>#N/A</v>
      </c>
      <c r="AL1395" s="23" t="e">
        <f>VLOOKUP(G1395,[1]Lookups!$V$3:$Y$197,4,FALSE)</f>
        <v>#N/A</v>
      </c>
      <c r="AM1395" s="17" t="e">
        <f>VLOOKUP(X1395,[1]Lookups!$B$3:$C$200,2,FALSE)</f>
        <v>#N/A</v>
      </c>
      <c r="AN1395" s="17" t="e">
        <f>VLOOKUP(R1395,[1]Lookups!$H$3:$I$69,2,FALSE)</f>
        <v>#N/A</v>
      </c>
      <c r="AO1395" s="17" t="e">
        <f>VLOOKUP(T1395,[1]Lookups!$H$3:$I$69,2,FALSE)</f>
        <v>#N/A</v>
      </c>
      <c r="AP1395" s="17" t="e">
        <f>VLOOKUP(AN1395,[1]Lookups!$N$3:$O$11,2,FALSE)</f>
        <v>#N/A</v>
      </c>
      <c r="AQ1395" s="18" t="e">
        <f>COUNTIFS('[1]Deals (investment)'!$B:$B,$A1395)</f>
        <v>#VALUE!</v>
      </c>
      <c r="AR1395" s="18" t="e">
        <f>COUNTIFS('[1]Deals (investment)'!$B:$B,$A1395,'[1]Deals (investment)'!$T:$T,$AW$1)+COUNTIFS('[1]Deals (investment)'!$B:$B,$A1395,'[1]Deals (investment)'!$T:$T,$AX$1)+COUNTIFS('[1]Deals (investment)'!$B:$B,$A1395,'[1]Deals (investment)'!$T:$T,$AY$1)</f>
        <v>#VALUE!</v>
      </c>
      <c r="AS1395" s="17" t="e">
        <f>SUMIFS('[1]Deals (investment)'!$C:$C,'[1]Deals (investment)'!$B:$B,$A1395)</f>
        <v>#VALUE!</v>
      </c>
      <c r="AT1395" s="17" t="e">
        <f t="shared" si="179"/>
        <v>#VALUE!</v>
      </c>
      <c r="AU1395" s="18" t="e">
        <f>COUNTIF('[1]Deals (Exits)'!$B:$B,A1395)</f>
        <v>#VALUE!</v>
      </c>
      <c r="AV1395" s="17" t="e">
        <f>SUMIFS('[1]Deals (investment)'!$C:$C,'[1]Deals (investment)'!$B:$B,$A1395,'[1]Deals (investment)'!$T:$T,AV$1)</f>
        <v>#VALUE!</v>
      </c>
      <c r="AW1395" s="17" t="e">
        <f>SUMIFS('[1]Deals (investment)'!$C:$C,'[1]Deals (investment)'!$B:$B,$A1395,'[1]Deals (investment)'!$T:$T,AW$1)</f>
        <v>#VALUE!</v>
      </c>
      <c r="AX1395" s="17" t="e">
        <f>SUMIFS('[1]Deals (investment)'!$C:$C,'[1]Deals (investment)'!$B:$B,$A1395,'[1]Deals (investment)'!$T:$T,AX$1)</f>
        <v>#VALUE!</v>
      </c>
      <c r="AY1395" s="17" t="e">
        <f>SUMIFS('[1]Deals (investment)'!$C:$C,'[1]Deals (investment)'!$B:$B,$A1395,'[1]Deals (investment)'!$T:$T,AY$1)</f>
        <v>#VALUE!</v>
      </c>
      <c r="AZ1395" s="17" t="e">
        <f>SUMIFS('[1]Deals (investment)'!$C:$C,'[1]Deals (investment)'!$B:$B,$A1395,'[1]Deals (investment)'!$T:$T,AZ$1)</f>
        <v>#VALUE!</v>
      </c>
      <c r="BA1395" s="17" t="e">
        <f>SUMIFS('[1]Deals (investment)'!$C:$C,'[1]Deals (investment)'!$B:$B,$A1395,'[1]Deals (investment)'!$T:$T,BA$1)</f>
        <v>#VALUE!</v>
      </c>
      <c r="BB1395" s="17" t="e">
        <f>SUMIFS('[1]Deals (investment)'!$C:$C,'[1]Deals (investment)'!$B:$B,$A1395,'[1]Deals (investment)'!$T:$T,BB$1)</f>
        <v>#VALUE!</v>
      </c>
      <c r="BC1395" s="17" t="e">
        <f>SUMIFS('[1]Deals (Exits)'!$C:$C,'[1]Deals (Exits)'!$B:$B,$A1395)</f>
        <v>#VALUE!</v>
      </c>
      <c r="BD1395" s="17" t="e">
        <f>SUMIFS('[1]Deals (investment)'!$C:$C,'[1]Deals (investment)'!$B:$B,$A1395,'[1]Deals (investment)'!$V:$V,BD$1)</f>
        <v>#VALUE!</v>
      </c>
      <c r="BE1395" s="17" t="e">
        <f>SUMIFS('[1]Deals (investment)'!$C:$C,'[1]Deals (investment)'!$B:$B,$A1395,'[1]Deals (investment)'!$V:$V,BE$1)</f>
        <v>#VALUE!</v>
      </c>
      <c r="BF1395" s="17" t="e">
        <f>SUMIFS('[1]Deals (investment)'!$C:$C,'[1]Deals (investment)'!$B:$B,$A1395,'[1]Deals (investment)'!$V:$V,BF$1)</f>
        <v>#VALUE!</v>
      </c>
      <c r="BG1395" s="17" t="e">
        <f>SUMIFS('[1]Deals (investment)'!$C:$C,'[1]Deals (investment)'!$B:$B,$A1395,'[1]Deals (investment)'!$V:$V,BG$1)</f>
        <v>#VALUE!</v>
      </c>
      <c r="BH1395" s="17" t="e">
        <f>SUMIFS('[1]Deals (investment)'!$C:$C,'[1]Deals (investment)'!$B:$B,$A1395,'[1]Deals (investment)'!$V:$V,BH$1)</f>
        <v>#VALUE!</v>
      </c>
      <c r="BI1395" s="17" t="e">
        <f>SUMIFS('[1]Deals (investment)'!$C:$C,'[1]Deals (investment)'!$B:$B,$A1395,'[1]Deals (investment)'!$V:$V,BI$1)</f>
        <v>#VALUE!</v>
      </c>
      <c r="BJ1395" s="17" t="e">
        <f>SUMIFS('[1]Deals (investment)'!$C:$C,'[1]Deals (investment)'!$B:$B,$A1395,'[1]Deals (investment)'!$V:$V,BJ$1)</f>
        <v>#VALUE!</v>
      </c>
      <c r="BK1395" s="17" t="e">
        <f>SUMIFS('[1]Deals (investment)'!$C:$C,'[1]Deals (investment)'!$B:$B,$A1395,'[1]Deals (investment)'!$V:$V,BK$1)</f>
        <v>#VALUE!</v>
      </c>
      <c r="BL1395" s="17" t="e">
        <f>SUMIFS('[1]Deals (investment)'!$C:$C,'[1]Deals (investment)'!$B:$B,$A1395,'[1]Deals (investment)'!$V:$V,BL$1)</f>
        <v>#VALUE!</v>
      </c>
      <c r="BM1395" s="17" t="e">
        <f>SUMIFS('[1]Deals (investment)'!$C:$C,'[1]Deals (investment)'!$B:$B,$A1395,'[1]Deals (investment)'!$V:$V,BM$1)</f>
        <v>#VALUE!</v>
      </c>
      <c r="BN1395" s="15"/>
      <c r="BO1395" s="15"/>
      <c r="BP1395" s="22"/>
      <c r="BQ1395" s="15"/>
      <c r="BR1395" s="15"/>
      <c r="BS1395" s="15"/>
      <c r="BT1395" s="15"/>
      <c r="BU1395" s="15"/>
      <c r="BV1395" s="15"/>
      <c r="BW1395" s="15"/>
      <c r="BX1395" s="15"/>
      <c r="BY1395" s="15"/>
      <c r="BZ1395" s="15"/>
      <c r="CA1395" s="15"/>
      <c r="CB1395" s="15"/>
      <c r="CC1395" s="15"/>
      <c r="CD1395" s="15" t="str">
        <f t="shared" ref="CD1395:CD1402" si="208">CONCATENATE(A1395,B1395,C1395)</f>
        <v>PaypluxPayPlux is a digital currency exchange that allows you to buy/sell currencies such as Bitcoin, Perfect Money, Litecoin, Ethereum, Bitcoin Cash for GHS</v>
      </c>
      <c r="CE1395" s="15"/>
      <c r="CF1395" s="15"/>
      <c r="CG1395" s="15"/>
      <c r="CH1395" s="15"/>
      <c r="CI1395" s="15"/>
      <c r="CJ1395" s="15"/>
    </row>
    <row r="1396" spans="1:88" ht="12.75">
      <c r="A1396" s="15" t="s">
        <v>9259</v>
      </c>
      <c r="B1396" s="15" t="s">
        <v>9260</v>
      </c>
      <c r="C1396" s="15" t="s">
        <v>58</v>
      </c>
      <c r="D1396" s="16">
        <v>2015</v>
      </c>
      <c r="E1396" s="15" t="s">
        <v>4268</v>
      </c>
      <c r="F1396" s="15"/>
      <c r="G1396" s="15" t="s">
        <v>4269</v>
      </c>
      <c r="H1396" s="15"/>
      <c r="I1396" s="15" t="s">
        <v>4269</v>
      </c>
      <c r="J1396" s="15"/>
      <c r="K1396" s="17" t="e">
        <f t="shared" si="178"/>
        <v>#VALUE!</v>
      </c>
      <c r="L1396" s="15"/>
      <c r="M1396" s="18" t="e">
        <f t="shared" si="205"/>
        <v>#VALUE!</v>
      </c>
      <c r="N1396" s="15"/>
      <c r="O1396" s="15"/>
      <c r="P1396" s="15"/>
      <c r="Q1396" s="24" t="e">
        <f ca="1">_xludf.MAXIFS('[1]Deals (investment)'!A:A,'[1]Deals (investment)'!B:B,A1396)</f>
        <v>#NAME?</v>
      </c>
      <c r="R1396" s="15" t="s">
        <v>92</v>
      </c>
      <c r="S1396" s="19" t="s">
        <v>144</v>
      </c>
      <c r="T1396" s="15" t="s">
        <v>312</v>
      </c>
      <c r="U1396" s="17" t="s">
        <v>312</v>
      </c>
      <c r="V1396" s="15" t="s">
        <v>9261</v>
      </c>
      <c r="W1396" s="15">
        <v>0</v>
      </c>
      <c r="X1396" s="15" t="s">
        <v>404</v>
      </c>
      <c r="Y1396" s="15" t="s">
        <v>9262</v>
      </c>
      <c r="AB1396" s="32">
        <v>43506</v>
      </c>
      <c r="AC1396" s="21" t="s">
        <v>9263</v>
      </c>
      <c r="AD1396" s="21" t="s">
        <v>9264</v>
      </c>
      <c r="AE1396" s="21" t="s">
        <v>9265</v>
      </c>
      <c r="AF1396" s="21" t="s">
        <v>9266</v>
      </c>
      <c r="AG1396" s="22">
        <f t="shared" ca="1" si="207"/>
        <v>0.70967741935483875</v>
      </c>
      <c r="AH1396" s="15" t="e">
        <f t="shared" si="200"/>
        <v>#VALUE!</v>
      </c>
      <c r="AI1396" s="22" t="str">
        <f>VLOOKUP(A1396,'[1]Deals (investment)'!$B$2:$Z$1497,1,FALSE)</f>
        <v>PEBL</v>
      </c>
      <c r="AJ1396" s="22">
        <f>VLOOKUP(A1396,'[1]Deals (investment)'!$B$2:$Z$870,15,FALSE)</f>
        <v>0</v>
      </c>
      <c r="AK1396" s="17" t="e">
        <f>VLOOKUP(A1396,'[1]Deals (Exits)'!B:B,1,FALSE)</f>
        <v>#N/A</v>
      </c>
      <c r="AL1396" s="23">
        <f>VLOOKUP(G1396,[1]Lookups!$V$3:$Y$197,4,FALSE)</f>
        <v>0</v>
      </c>
      <c r="AM1396" s="17" t="str">
        <f>VLOOKUP(X1396,[1]Lookups!$B$3:$C$200,2,FALSE)</f>
        <v>Other Technologies &amp; Information Technology</v>
      </c>
      <c r="AN1396" s="17" t="str">
        <f>VLOOKUP(R1396,[1]Lookups!$H$3:$I$69,2,FALSE)</f>
        <v>4. Late Venture</v>
      </c>
      <c r="AO1396" s="17" t="e">
        <f>VLOOKUP(T1396,[1]Lookups!$H$3:$I$69,2,FALSE)</f>
        <v>#N/A</v>
      </c>
      <c r="AP1396" s="17" t="str">
        <f>VLOOKUP(AN1396,[1]Lookups!$N$3:$O$11,2,FALSE)</f>
        <v>Growth</v>
      </c>
      <c r="AQ1396" s="18" t="e">
        <f>COUNTIFS('[1]Deals (investment)'!$B:$B,$A1396)</f>
        <v>#VALUE!</v>
      </c>
      <c r="AR1396" s="18" t="e">
        <f>COUNTIFS('[1]Deals (investment)'!$B:$B,$A1396,'[1]Deals (investment)'!$T:$T,$AW$1)+COUNTIFS('[1]Deals (investment)'!$B:$B,$A1396,'[1]Deals (investment)'!$T:$T,$AX$1)+COUNTIFS('[1]Deals (investment)'!$B:$B,$A1396,'[1]Deals (investment)'!$T:$T,$AY$1)</f>
        <v>#VALUE!</v>
      </c>
      <c r="AS1396" s="17" t="e">
        <f>SUMIFS('[1]Deals (investment)'!$C:$C,'[1]Deals (investment)'!$B:$B,$A1396)</f>
        <v>#VALUE!</v>
      </c>
      <c r="AT1396" s="17" t="e">
        <f t="shared" si="179"/>
        <v>#VALUE!</v>
      </c>
      <c r="AU1396" s="18" t="e">
        <f>COUNTIF('[1]Deals (Exits)'!$B:$B,A1396)</f>
        <v>#VALUE!</v>
      </c>
      <c r="AV1396" s="17" t="e">
        <f>SUMIFS('[1]Deals (investment)'!$C:$C,'[1]Deals (investment)'!$B:$B,$A1396,'[1]Deals (investment)'!$T:$T,AV$1)</f>
        <v>#VALUE!</v>
      </c>
      <c r="AW1396" s="17" t="e">
        <f>SUMIFS('[1]Deals (investment)'!$C:$C,'[1]Deals (investment)'!$B:$B,$A1396,'[1]Deals (investment)'!$T:$T,AW$1)</f>
        <v>#VALUE!</v>
      </c>
      <c r="AX1396" s="17" t="e">
        <f>SUMIFS('[1]Deals (investment)'!$C:$C,'[1]Deals (investment)'!$B:$B,$A1396,'[1]Deals (investment)'!$T:$T,AX$1)</f>
        <v>#VALUE!</v>
      </c>
      <c r="AY1396" s="17" t="e">
        <f>SUMIFS('[1]Deals (investment)'!$C:$C,'[1]Deals (investment)'!$B:$B,$A1396,'[1]Deals (investment)'!$T:$T,AY$1)</f>
        <v>#VALUE!</v>
      </c>
      <c r="AZ1396" s="17" t="e">
        <f>SUMIFS('[1]Deals (investment)'!$C:$C,'[1]Deals (investment)'!$B:$B,$A1396,'[1]Deals (investment)'!$T:$T,AZ$1)</f>
        <v>#VALUE!</v>
      </c>
      <c r="BA1396" s="17" t="e">
        <f>SUMIFS('[1]Deals (investment)'!$C:$C,'[1]Deals (investment)'!$B:$B,$A1396,'[1]Deals (investment)'!$T:$T,BA$1)</f>
        <v>#VALUE!</v>
      </c>
      <c r="BB1396" s="17" t="e">
        <f>SUMIFS('[1]Deals (investment)'!$C:$C,'[1]Deals (investment)'!$B:$B,$A1396,'[1]Deals (investment)'!$T:$T,BB$1)</f>
        <v>#VALUE!</v>
      </c>
      <c r="BC1396" s="17" t="e">
        <f>SUMIFS('[1]Deals (Exits)'!$C:$C,'[1]Deals (Exits)'!$B:$B,$A1396)</f>
        <v>#VALUE!</v>
      </c>
      <c r="BD1396" s="17" t="e">
        <f>SUMIFS('[1]Deals (investment)'!$C:$C,'[1]Deals (investment)'!$B:$B,$A1396,'[1]Deals (investment)'!$V:$V,BD$1)</f>
        <v>#VALUE!</v>
      </c>
      <c r="BE1396" s="17" t="e">
        <f>SUMIFS('[1]Deals (investment)'!$C:$C,'[1]Deals (investment)'!$B:$B,$A1396,'[1]Deals (investment)'!$V:$V,BE$1)</f>
        <v>#VALUE!</v>
      </c>
      <c r="BF1396" s="17" t="e">
        <f>SUMIFS('[1]Deals (investment)'!$C:$C,'[1]Deals (investment)'!$B:$B,$A1396,'[1]Deals (investment)'!$V:$V,BF$1)</f>
        <v>#VALUE!</v>
      </c>
      <c r="BG1396" s="17" t="e">
        <f>SUMIFS('[1]Deals (investment)'!$C:$C,'[1]Deals (investment)'!$B:$B,$A1396,'[1]Deals (investment)'!$V:$V,BG$1)</f>
        <v>#VALUE!</v>
      </c>
      <c r="BH1396" s="17" t="e">
        <f>SUMIFS('[1]Deals (investment)'!$C:$C,'[1]Deals (investment)'!$B:$B,$A1396,'[1]Deals (investment)'!$V:$V,BH$1)</f>
        <v>#VALUE!</v>
      </c>
      <c r="BI1396" s="17" t="e">
        <f>SUMIFS('[1]Deals (investment)'!$C:$C,'[1]Deals (investment)'!$B:$B,$A1396,'[1]Deals (investment)'!$V:$V,BI$1)</f>
        <v>#VALUE!</v>
      </c>
      <c r="BJ1396" s="17" t="e">
        <f>SUMIFS('[1]Deals (investment)'!$C:$C,'[1]Deals (investment)'!$B:$B,$A1396,'[1]Deals (investment)'!$V:$V,BJ$1)</f>
        <v>#VALUE!</v>
      </c>
      <c r="BK1396" s="17" t="e">
        <f>SUMIFS('[1]Deals (investment)'!$C:$C,'[1]Deals (investment)'!$B:$B,$A1396,'[1]Deals (investment)'!$V:$V,BK$1)</f>
        <v>#VALUE!</v>
      </c>
      <c r="BL1396" s="17" t="e">
        <f>SUMIFS('[1]Deals (investment)'!$C:$C,'[1]Deals (investment)'!$B:$B,$A1396,'[1]Deals (investment)'!$V:$V,BL$1)</f>
        <v>#VALUE!</v>
      </c>
      <c r="BM1396" s="17" t="e">
        <f>SUMIFS('[1]Deals (investment)'!$C:$C,'[1]Deals (investment)'!$B:$B,$A1396,'[1]Deals (investment)'!$V:$V,BM$1)</f>
        <v>#VALUE!</v>
      </c>
      <c r="BN1396" s="15"/>
      <c r="BO1396" s="15"/>
      <c r="BP1396" s="22"/>
      <c r="BQ1396" s="15"/>
      <c r="BR1396" s="15"/>
      <c r="BS1396" s="15"/>
      <c r="BT1396" s="15"/>
      <c r="BU1396" s="15"/>
      <c r="BV1396" s="15"/>
      <c r="BW1396" s="15"/>
      <c r="BX1396" s="15"/>
      <c r="BY1396" s="15"/>
      <c r="BZ1396" s="15"/>
      <c r="CA1396" s="15"/>
      <c r="CB1396" s="15"/>
      <c r="CC1396" s="15"/>
      <c r="CD1396" s="15" t="str">
        <f t="shared" si="208"/>
        <v>PeblPEBL computers is the first Pan-African computer brand developed and assembled in Africa. PEBL is a high-tech central processing unit (the brain of a computer system) developed to support all your IT related needs. PEBL is small, portable and radiates the electric African spirit.Active</v>
      </c>
      <c r="CE1396" s="15"/>
      <c r="CF1396" s="15"/>
      <c r="CG1396" s="15"/>
      <c r="CH1396" s="15"/>
      <c r="CI1396" s="15"/>
      <c r="CJ1396" s="15"/>
    </row>
    <row r="1397" spans="1:88" ht="12.75">
      <c r="A1397" s="15" t="s">
        <v>9267</v>
      </c>
      <c r="B1397" s="15" t="s">
        <v>9268</v>
      </c>
      <c r="C1397" s="15" t="s">
        <v>58</v>
      </c>
      <c r="D1397" s="16">
        <v>2017</v>
      </c>
      <c r="E1397" s="15" t="s">
        <v>90</v>
      </c>
      <c r="F1397" s="15" t="s">
        <v>110</v>
      </c>
      <c r="G1397" s="15" t="s">
        <v>91</v>
      </c>
      <c r="H1397" s="15"/>
      <c r="I1397" s="15" t="s">
        <v>91</v>
      </c>
      <c r="J1397" s="15"/>
      <c r="K1397" s="17" t="e">
        <f t="shared" si="178"/>
        <v>#VALUE!</v>
      </c>
      <c r="L1397" s="15"/>
      <c r="M1397" s="18" t="e">
        <f t="shared" si="205"/>
        <v>#VALUE!</v>
      </c>
      <c r="N1397" s="15" t="s">
        <v>9269</v>
      </c>
      <c r="O1397" s="15"/>
      <c r="P1397" s="15"/>
      <c r="Q1397" s="24">
        <v>43571</v>
      </c>
      <c r="R1397" s="15" t="s">
        <v>375</v>
      </c>
      <c r="S1397" s="19" t="s">
        <v>144</v>
      </c>
      <c r="T1397" s="15" t="s">
        <v>110</v>
      </c>
      <c r="U1397" s="17" t="s">
        <v>110</v>
      </c>
      <c r="V1397" s="15" t="s">
        <v>9270</v>
      </c>
      <c r="W1397" s="15">
        <v>0</v>
      </c>
      <c r="X1397" s="15" t="s">
        <v>79</v>
      </c>
      <c r="Y1397" s="15" t="s">
        <v>7335</v>
      </c>
      <c r="Z1397" s="25" t="s">
        <v>81</v>
      </c>
      <c r="AA1397" s="25" t="s">
        <v>110</v>
      </c>
      <c r="AB1397" s="32">
        <v>43506</v>
      </c>
      <c r="AC1397" s="21" t="s">
        <v>9271</v>
      </c>
      <c r="AD1397" s="27" t="s">
        <v>9272</v>
      </c>
      <c r="AE1397" s="27" t="s">
        <v>9273</v>
      </c>
      <c r="AF1397" s="21" t="s">
        <v>9274</v>
      </c>
      <c r="AG1397" s="22">
        <f t="shared" si="207"/>
        <v>0.83870967741935487</v>
      </c>
      <c r="AH1397" s="15" t="e">
        <f t="shared" si="200"/>
        <v>#VALUE!</v>
      </c>
      <c r="AI1397" s="22" t="str">
        <f>VLOOKUP(A1397,'[1]Deals (investment)'!$B$2:$Z$1497,1,FALSE)</f>
        <v>Peepz</v>
      </c>
      <c r="AJ1397" s="22" t="e">
        <f>VLOOKUP(A1397,'[1]Deals (investment)'!$B$2:$Z$870,15,FALSE)</f>
        <v>#N/A</v>
      </c>
      <c r="AK1397" s="17" t="e">
        <f>VLOOKUP(A1397,'[1]Deals (Exits)'!B:B,1,FALSE)</f>
        <v>#N/A</v>
      </c>
      <c r="AL1397" s="23">
        <f>VLOOKUP(G1397,[1]Lookups!$V$3:$Y$197,4,FALSE)</f>
        <v>0</v>
      </c>
      <c r="AM1397" s="17" t="str">
        <f>VLOOKUP(X1397,[1]Lookups!$B$3:$C$200,2,FALSE)</f>
        <v>Other Technologies &amp; Information Technology</v>
      </c>
      <c r="AN1397" s="17" t="str">
        <f>VLOOKUP(R1397,[1]Lookups!$H$3:$I$69,2,FALSE)</f>
        <v>2. Seed</v>
      </c>
      <c r="AO1397" s="17" t="e">
        <f>VLOOKUP(T1397,[1]Lookups!$H$3:$I$69,2,FALSE)</f>
        <v>#N/A</v>
      </c>
      <c r="AP1397" s="17" t="str">
        <f>VLOOKUP(AN1397,[1]Lookups!$N$3:$O$11,2,FALSE)</f>
        <v>Early</v>
      </c>
      <c r="AQ1397" s="18" t="e">
        <f>COUNTIFS('[1]Deals (investment)'!$B:$B,$A1397)</f>
        <v>#VALUE!</v>
      </c>
      <c r="AR1397" s="18" t="e">
        <f>COUNTIFS('[1]Deals (investment)'!$B:$B,$A1397,'[1]Deals (investment)'!$T:$T,$AW$1)+COUNTIFS('[1]Deals (investment)'!$B:$B,$A1397,'[1]Deals (investment)'!$T:$T,$AX$1)+COUNTIFS('[1]Deals (investment)'!$B:$B,$A1397,'[1]Deals (investment)'!$T:$T,$AY$1)</f>
        <v>#VALUE!</v>
      </c>
      <c r="AS1397" s="17" t="e">
        <f>SUMIFS('[1]Deals (investment)'!$C:$C,'[1]Deals (investment)'!$B:$B,$A1397)</f>
        <v>#VALUE!</v>
      </c>
      <c r="AT1397" s="17" t="e">
        <f t="shared" si="179"/>
        <v>#VALUE!</v>
      </c>
      <c r="AU1397" s="18" t="e">
        <f>COUNTIF('[1]Deals (Exits)'!$B:$B,A1397)</f>
        <v>#VALUE!</v>
      </c>
      <c r="AV1397" s="17" t="e">
        <f>SUMIFS('[1]Deals (investment)'!$C:$C,'[1]Deals (investment)'!$B:$B,$A1397,'[1]Deals (investment)'!$T:$T,AV$1)</f>
        <v>#VALUE!</v>
      </c>
      <c r="AW1397" s="17" t="e">
        <f>SUMIFS('[1]Deals (investment)'!$C:$C,'[1]Deals (investment)'!$B:$B,$A1397,'[1]Deals (investment)'!$T:$T,AW$1)</f>
        <v>#VALUE!</v>
      </c>
      <c r="AX1397" s="17" t="e">
        <f>SUMIFS('[1]Deals (investment)'!$C:$C,'[1]Deals (investment)'!$B:$B,$A1397,'[1]Deals (investment)'!$T:$T,AX$1)</f>
        <v>#VALUE!</v>
      </c>
      <c r="AY1397" s="17" t="e">
        <f>SUMIFS('[1]Deals (investment)'!$C:$C,'[1]Deals (investment)'!$B:$B,$A1397,'[1]Deals (investment)'!$T:$T,AY$1)</f>
        <v>#VALUE!</v>
      </c>
      <c r="AZ1397" s="17" t="e">
        <f>SUMIFS('[1]Deals (investment)'!$C:$C,'[1]Deals (investment)'!$B:$B,$A1397,'[1]Deals (investment)'!$T:$T,AZ$1)</f>
        <v>#VALUE!</v>
      </c>
      <c r="BA1397" s="17" t="e">
        <f>SUMIFS('[1]Deals (investment)'!$C:$C,'[1]Deals (investment)'!$B:$B,$A1397,'[1]Deals (investment)'!$T:$T,BA$1)</f>
        <v>#VALUE!</v>
      </c>
      <c r="BB1397" s="17" t="e">
        <f>SUMIFS('[1]Deals (investment)'!$C:$C,'[1]Deals (investment)'!$B:$B,$A1397,'[1]Deals (investment)'!$T:$T,BB$1)</f>
        <v>#VALUE!</v>
      </c>
      <c r="BC1397" s="17" t="e">
        <f>SUMIFS('[1]Deals (Exits)'!$C:$C,'[1]Deals (Exits)'!$B:$B,$A1397)</f>
        <v>#VALUE!</v>
      </c>
      <c r="BD1397" s="17" t="e">
        <f>SUMIFS('[1]Deals (investment)'!$C:$C,'[1]Deals (investment)'!$B:$B,$A1397,'[1]Deals (investment)'!$V:$V,BD$1)</f>
        <v>#VALUE!</v>
      </c>
      <c r="BE1397" s="17" t="e">
        <f>SUMIFS('[1]Deals (investment)'!$C:$C,'[1]Deals (investment)'!$B:$B,$A1397,'[1]Deals (investment)'!$V:$V,BE$1)</f>
        <v>#VALUE!</v>
      </c>
      <c r="BF1397" s="17" t="e">
        <f>SUMIFS('[1]Deals (investment)'!$C:$C,'[1]Deals (investment)'!$B:$B,$A1397,'[1]Deals (investment)'!$V:$V,BF$1)</f>
        <v>#VALUE!</v>
      </c>
      <c r="BG1397" s="17" t="e">
        <f>SUMIFS('[1]Deals (investment)'!$C:$C,'[1]Deals (investment)'!$B:$B,$A1397,'[1]Deals (investment)'!$V:$V,BG$1)</f>
        <v>#VALUE!</v>
      </c>
      <c r="BH1397" s="17" t="e">
        <f>SUMIFS('[1]Deals (investment)'!$C:$C,'[1]Deals (investment)'!$B:$B,$A1397,'[1]Deals (investment)'!$V:$V,BH$1)</f>
        <v>#VALUE!</v>
      </c>
      <c r="BI1397" s="17" t="e">
        <f>SUMIFS('[1]Deals (investment)'!$C:$C,'[1]Deals (investment)'!$B:$B,$A1397,'[1]Deals (investment)'!$V:$V,BI$1)</f>
        <v>#VALUE!</v>
      </c>
      <c r="BJ1397" s="17" t="e">
        <f>SUMIFS('[1]Deals (investment)'!$C:$C,'[1]Deals (investment)'!$B:$B,$A1397,'[1]Deals (investment)'!$V:$V,BJ$1)</f>
        <v>#VALUE!</v>
      </c>
      <c r="BK1397" s="17" t="e">
        <f>SUMIFS('[1]Deals (investment)'!$C:$C,'[1]Deals (investment)'!$B:$B,$A1397,'[1]Deals (investment)'!$V:$V,BK$1)</f>
        <v>#VALUE!</v>
      </c>
      <c r="BL1397" s="17" t="e">
        <f>SUMIFS('[1]Deals (investment)'!$C:$C,'[1]Deals (investment)'!$B:$B,$A1397,'[1]Deals (investment)'!$V:$V,BL$1)</f>
        <v>#VALUE!</v>
      </c>
      <c r="BM1397" s="17" t="e">
        <f>SUMIFS('[1]Deals (investment)'!$C:$C,'[1]Deals (investment)'!$B:$B,$A1397,'[1]Deals (investment)'!$V:$V,BM$1)</f>
        <v>#VALUE!</v>
      </c>
      <c r="BN1397" s="15"/>
      <c r="BO1397" s="15"/>
      <c r="BP1397" s="22"/>
      <c r="BQ1397" s="15"/>
      <c r="BR1397" s="15"/>
      <c r="BS1397" s="15"/>
      <c r="BT1397" s="15"/>
      <c r="BU1397" s="15"/>
      <c r="BV1397" s="15"/>
      <c r="BW1397" s="15"/>
      <c r="BX1397" s="15"/>
      <c r="BY1397" s="15"/>
      <c r="BZ1397" s="15"/>
      <c r="CA1397" s="15"/>
      <c r="CB1397" s="15"/>
      <c r="CC1397" s="15"/>
      <c r="CD1397" s="15" t="str">
        <f t="shared" si="208"/>
        <v>PeepzPeepz is an online staff booking portal for the marketing and events industries. Peepz was designed to create admin efficiencies, cost savings and lower the margin for error. We are here to shake up the industry and save you money in the processActive</v>
      </c>
      <c r="CE1397" s="15"/>
      <c r="CF1397" s="15"/>
      <c r="CG1397" s="15"/>
      <c r="CH1397" s="15"/>
      <c r="CI1397" s="15"/>
      <c r="CJ1397" s="15"/>
    </row>
    <row r="1398" spans="1:88" ht="12.75">
      <c r="A1398" s="15" t="s">
        <v>9275</v>
      </c>
      <c r="B1398" s="15" t="s">
        <v>9276</v>
      </c>
      <c r="C1398" s="15" t="s">
        <v>58</v>
      </c>
      <c r="D1398" s="16">
        <v>2015</v>
      </c>
      <c r="E1398" s="15" t="s">
        <v>117</v>
      </c>
      <c r="F1398" s="15"/>
      <c r="G1398" s="15" t="s">
        <v>118</v>
      </c>
      <c r="H1398" s="15"/>
      <c r="I1398" s="15" t="s">
        <v>118</v>
      </c>
      <c r="J1398" s="15"/>
      <c r="K1398" s="17" t="e">
        <f t="shared" si="178"/>
        <v>#VALUE!</v>
      </c>
      <c r="L1398" s="15"/>
      <c r="M1398" s="18" t="e">
        <f t="shared" si="205"/>
        <v>#VALUE!</v>
      </c>
      <c r="N1398" s="15"/>
      <c r="O1398" s="15"/>
      <c r="P1398" s="15"/>
      <c r="Q1398" s="24" t="e">
        <f ca="1">_xludf.MAXIFS('[1]Deals (investment)'!A:A,'[1]Deals (investment)'!B:B,A1398)</f>
        <v>#NAME?</v>
      </c>
      <c r="R1398" s="15"/>
      <c r="S1398" s="19"/>
      <c r="T1398" s="15"/>
      <c r="U1398" s="17"/>
      <c r="V1398" s="15"/>
      <c r="W1398" s="15"/>
      <c r="X1398" s="15" t="s">
        <v>158</v>
      </c>
      <c r="Y1398" s="15" t="s">
        <v>158</v>
      </c>
      <c r="AB1398" s="20"/>
      <c r="AC1398" s="21" t="s">
        <v>9277</v>
      </c>
      <c r="AD1398" s="15"/>
      <c r="AE1398" s="21" t="s">
        <v>9278</v>
      </c>
      <c r="AF1398" s="21" t="s">
        <v>9279</v>
      </c>
      <c r="AG1398" s="22">
        <f t="shared" ca="1" si="207"/>
        <v>0.45161290322580644</v>
      </c>
      <c r="AH1398" s="15" t="str">
        <f t="shared" si="200"/>
        <v/>
      </c>
      <c r="AI1398" s="22" t="e">
        <f>VLOOKUP(A1398,'[1]Deals (investment)'!$B$2:$Z$1497,1,FALSE)</f>
        <v>#N/A</v>
      </c>
      <c r="AJ1398" s="22" t="e">
        <f>VLOOKUP(A1398,'[1]Deals (investment)'!$B$2:$Z$870,15,FALSE)</f>
        <v>#N/A</v>
      </c>
      <c r="AK1398" s="17" t="e">
        <f>VLOOKUP(A1398,'[1]Deals (Exits)'!B:B,1,FALSE)</f>
        <v>#N/A</v>
      </c>
      <c r="AL1398" s="23">
        <f>VLOOKUP(G1398,[1]Lookups!$V$3:$Y$197,4,FALSE)</f>
        <v>0</v>
      </c>
      <c r="AM1398" s="17" t="str">
        <f>VLOOKUP(X1398,[1]Lookups!$B$3:$C$200,2,FALSE)</f>
        <v>Financial Services</v>
      </c>
      <c r="AN1398" s="17" t="e">
        <f>VLOOKUP(R1398,[1]Lookups!$H$3:$I$69,2,FALSE)</f>
        <v>#N/A</v>
      </c>
      <c r="AO1398" s="17" t="e">
        <f>VLOOKUP(T1398,[1]Lookups!$H$3:$I$69,2,FALSE)</f>
        <v>#N/A</v>
      </c>
      <c r="AP1398" s="17" t="e">
        <f>VLOOKUP(AN1398,[1]Lookups!$N$3:$O$11,2,FALSE)</f>
        <v>#N/A</v>
      </c>
      <c r="AQ1398" s="18" t="e">
        <f>COUNTIFS('[1]Deals (investment)'!$B:$B,$A1398)</f>
        <v>#VALUE!</v>
      </c>
      <c r="AR1398" s="18" t="e">
        <f>COUNTIFS('[1]Deals (investment)'!$B:$B,$A1398,'[1]Deals (investment)'!$T:$T,$AW$1)+COUNTIFS('[1]Deals (investment)'!$B:$B,$A1398,'[1]Deals (investment)'!$T:$T,$AX$1)+COUNTIFS('[1]Deals (investment)'!$B:$B,$A1398,'[1]Deals (investment)'!$T:$T,$AY$1)</f>
        <v>#VALUE!</v>
      </c>
      <c r="AS1398" s="17" t="e">
        <f>SUMIFS('[1]Deals (investment)'!$C:$C,'[1]Deals (investment)'!$B:$B,$A1398)</f>
        <v>#VALUE!</v>
      </c>
      <c r="AT1398" s="17" t="e">
        <f t="shared" si="179"/>
        <v>#VALUE!</v>
      </c>
      <c r="AU1398" s="18" t="e">
        <f>COUNTIF('[1]Deals (Exits)'!$B:$B,A1398)</f>
        <v>#VALUE!</v>
      </c>
      <c r="AV1398" s="17" t="e">
        <f>SUMIFS('[1]Deals (investment)'!$C:$C,'[1]Deals (investment)'!$B:$B,$A1398,'[1]Deals (investment)'!$T:$T,AV$1)</f>
        <v>#VALUE!</v>
      </c>
      <c r="AW1398" s="17" t="e">
        <f>SUMIFS('[1]Deals (investment)'!$C:$C,'[1]Deals (investment)'!$B:$B,$A1398,'[1]Deals (investment)'!$T:$T,AW$1)</f>
        <v>#VALUE!</v>
      </c>
      <c r="AX1398" s="17" t="e">
        <f>SUMIFS('[1]Deals (investment)'!$C:$C,'[1]Deals (investment)'!$B:$B,$A1398,'[1]Deals (investment)'!$T:$T,AX$1)</f>
        <v>#VALUE!</v>
      </c>
      <c r="AY1398" s="17" t="e">
        <f>SUMIFS('[1]Deals (investment)'!$C:$C,'[1]Deals (investment)'!$B:$B,$A1398,'[1]Deals (investment)'!$T:$T,AY$1)</f>
        <v>#VALUE!</v>
      </c>
      <c r="AZ1398" s="17" t="e">
        <f>SUMIFS('[1]Deals (investment)'!$C:$C,'[1]Deals (investment)'!$B:$B,$A1398,'[1]Deals (investment)'!$T:$T,AZ$1)</f>
        <v>#VALUE!</v>
      </c>
      <c r="BA1398" s="17" t="e">
        <f>SUMIFS('[1]Deals (investment)'!$C:$C,'[1]Deals (investment)'!$B:$B,$A1398,'[1]Deals (investment)'!$T:$T,BA$1)</f>
        <v>#VALUE!</v>
      </c>
      <c r="BB1398" s="17" t="e">
        <f>SUMIFS('[1]Deals (investment)'!$C:$C,'[1]Deals (investment)'!$B:$B,$A1398,'[1]Deals (investment)'!$T:$T,BB$1)</f>
        <v>#VALUE!</v>
      </c>
      <c r="BC1398" s="17" t="e">
        <f>SUMIFS('[1]Deals (Exits)'!$C:$C,'[1]Deals (Exits)'!$B:$B,$A1398)</f>
        <v>#VALUE!</v>
      </c>
      <c r="BD1398" s="17" t="e">
        <f>SUMIFS('[1]Deals (investment)'!$C:$C,'[1]Deals (investment)'!$B:$B,$A1398,'[1]Deals (investment)'!$V:$V,BD$1)</f>
        <v>#VALUE!</v>
      </c>
      <c r="BE1398" s="17" t="e">
        <f>SUMIFS('[1]Deals (investment)'!$C:$C,'[1]Deals (investment)'!$B:$B,$A1398,'[1]Deals (investment)'!$V:$V,BE$1)</f>
        <v>#VALUE!</v>
      </c>
      <c r="BF1398" s="17" t="e">
        <f>SUMIFS('[1]Deals (investment)'!$C:$C,'[1]Deals (investment)'!$B:$B,$A1398,'[1]Deals (investment)'!$V:$V,BF$1)</f>
        <v>#VALUE!</v>
      </c>
      <c r="BG1398" s="17" t="e">
        <f>SUMIFS('[1]Deals (investment)'!$C:$C,'[1]Deals (investment)'!$B:$B,$A1398,'[1]Deals (investment)'!$V:$V,BG$1)</f>
        <v>#VALUE!</v>
      </c>
      <c r="BH1398" s="17" t="e">
        <f>SUMIFS('[1]Deals (investment)'!$C:$C,'[1]Deals (investment)'!$B:$B,$A1398,'[1]Deals (investment)'!$V:$V,BH$1)</f>
        <v>#VALUE!</v>
      </c>
      <c r="BI1398" s="17" t="e">
        <f>SUMIFS('[1]Deals (investment)'!$C:$C,'[1]Deals (investment)'!$B:$B,$A1398,'[1]Deals (investment)'!$V:$V,BI$1)</f>
        <v>#VALUE!</v>
      </c>
      <c r="BJ1398" s="17" t="e">
        <f>SUMIFS('[1]Deals (investment)'!$C:$C,'[1]Deals (investment)'!$B:$B,$A1398,'[1]Deals (investment)'!$V:$V,BJ$1)</f>
        <v>#VALUE!</v>
      </c>
      <c r="BK1398" s="17" t="e">
        <f>SUMIFS('[1]Deals (investment)'!$C:$C,'[1]Deals (investment)'!$B:$B,$A1398,'[1]Deals (investment)'!$V:$V,BK$1)</f>
        <v>#VALUE!</v>
      </c>
      <c r="BL1398" s="17" t="e">
        <f>SUMIFS('[1]Deals (investment)'!$C:$C,'[1]Deals (investment)'!$B:$B,$A1398,'[1]Deals (investment)'!$V:$V,BL$1)</f>
        <v>#VALUE!</v>
      </c>
      <c r="BM1398" s="17" t="e">
        <f>SUMIFS('[1]Deals (investment)'!$C:$C,'[1]Deals (investment)'!$B:$B,$A1398,'[1]Deals (investment)'!$V:$V,BM$1)</f>
        <v>#VALUE!</v>
      </c>
      <c r="BN1398" s="15"/>
      <c r="BO1398" s="15"/>
      <c r="BP1398" s="22"/>
      <c r="BQ1398" s="15"/>
      <c r="BR1398" s="15"/>
      <c r="BS1398" s="15"/>
      <c r="BT1398" s="15"/>
      <c r="BU1398" s="15"/>
      <c r="BV1398" s="15"/>
      <c r="BW1398" s="15"/>
      <c r="BX1398" s="15"/>
      <c r="BY1398" s="15"/>
      <c r="BZ1398" s="15"/>
      <c r="CA1398" s="15"/>
      <c r="CB1398" s="15"/>
      <c r="CC1398" s="15"/>
      <c r="CD1398" s="15" t="str">
        <f t="shared" si="208"/>
        <v>PesazetuPesaZetu is a mobile marketplace that brings together responsible Kenyans who need to borrow with Kenyans prepared to lend moneyActive</v>
      </c>
      <c r="CE1398" s="15"/>
      <c r="CF1398" s="15"/>
      <c r="CG1398" s="15"/>
      <c r="CH1398" s="15"/>
      <c r="CI1398" s="15"/>
      <c r="CJ1398" s="15"/>
    </row>
    <row r="1399" spans="1:88" ht="12.75">
      <c r="A1399" s="15" t="s">
        <v>9280</v>
      </c>
      <c r="B1399" s="15" t="s">
        <v>9281</v>
      </c>
      <c r="C1399" s="15" t="s">
        <v>58</v>
      </c>
      <c r="D1399" s="16">
        <v>2015</v>
      </c>
      <c r="E1399" s="15" t="s">
        <v>90</v>
      </c>
      <c r="F1399" s="15"/>
      <c r="G1399" s="15" t="s">
        <v>91</v>
      </c>
      <c r="H1399" s="15"/>
      <c r="I1399" s="15" t="s">
        <v>91</v>
      </c>
      <c r="J1399" s="15"/>
      <c r="K1399" s="17" t="e">
        <f t="shared" si="178"/>
        <v>#VALUE!</v>
      </c>
      <c r="L1399" s="15"/>
      <c r="M1399" s="18" t="e">
        <f t="shared" si="205"/>
        <v>#VALUE!</v>
      </c>
      <c r="N1399" s="15"/>
      <c r="O1399" s="15"/>
      <c r="P1399" s="15"/>
      <c r="Q1399" s="15"/>
      <c r="R1399" s="15" t="s">
        <v>132</v>
      </c>
      <c r="S1399" s="19" t="s">
        <v>144</v>
      </c>
      <c r="T1399" s="15" t="s">
        <v>312</v>
      </c>
      <c r="U1399" s="17" t="s">
        <v>312</v>
      </c>
      <c r="V1399" s="15" t="s">
        <v>9282</v>
      </c>
      <c r="W1399" s="15"/>
      <c r="X1399" s="15" t="s">
        <v>294</v>
      </c>
      <c r="Y1399" s="15" t="s">
        <v>9283</v>
      </c>
      <c r="AB1399" s="20" t="s">
        <v>286</v>
      </c>
      <c r="AC1399" s="21" t="s">
        <v>9284</v>
      </c>
      <c r="AD1399" s="21" t="s">
        <v>9285</v>
      </c>
      <c r="AE1399" s="15"/>
      <c r="AF1399" s="15"/>
      <c r="AG1399" s="22">
        <f t="shared" si="207"/>
        <v>0.58064516129032262</v>
      </c>
      <c r="AH1399" s="15" t="e">
        <f t="shared" si="200"/>
        <v>#VALUE!</v>
      </c>
      <c r="AI1399" s="22" t="str">
        <f>VLOOKUP(A1399,'[1]Deals (investment)'!$B$2:$Z$1497,1,FALSE)</f>
        <v>PharmaScout</v>
      </c>
      <c r="AJ1399" s="22">
        <f>VLOOKUP(A1399,'[1]Deals (investment)'!$B$2:$Z$870,15,FALSE)</f>
        <v>0</v>
      </c>
      <c r="AK1399" s="17" t="e">
        <f>VLOOKUP(A1399,'[1]Deals (Exits)'!B:B,1,FALSE)</f>
        <v>#N/A</v>
      </c>
      <c r="AL1399" s="23">
        <f>VLOOKUP(G1399,[1]Lookups!$V$3:$Y$197,4,FALSE)</f>
        <v>0</v>
      </c>
      <c r="AM1399" s="17" t="str">
        <f>VLOOKUP(X1399,[1]Lookups!$B$3:$C$200,2,FALSE)</f>
        <v>Health &amp; Pharmaceuticals</v>
      </c>
      <c r="AN1399" s="17" t="str">
        <f>VLOOKUP(R1399,[1]Lookups!$H$3:$I$69,2,FALSE)</f>
        <v>3. Early Venture</v>
      </c>
      <c r="AO1399" s="17" t="e">
        <f>VLOOKUP(T1399,[1]Lookups!$H$3:$I$69,2,FALSE)</f>
        <v>#N/A</v>
      </c>
      <c r="AP1399" s="17" t="str">
        <f>VLOOKUP(AN1399,[1]Lookups!$N$3:$O$11,2,FALSE)</f>
        <v>Early</v>
      </c>
      <c r="AQ1399" s="18" t="e">
        <f>COUNTIFS('[1]Deals (investment)'!$B:$B,$A1399)</f>
        <v>#VALUE!</v>
      </c>
      <c r="AR1399" s="18" t="e">
        <f>COUNTIFS('[1]Deals (investment)'!$B:$B,$A1399,'[1]Deals (investment)'!$T:$T,$AW$1)+COUNTIFS('[1]Deals (investment)'!$B:$B,$A1399,'[1]Deals (investment)'!$T:$T,$AX$1)+COUNTIFS('[1]Deals (investment)'!$B:$B,$A1399,'[1]Deals (investment)'!$T:$T,$AY$1)</f>
        <v>#VALUE!</v>
      </c>
      <c r="AS1399" s="17" t="e">
        <f>SUMIFS('[1]Deals (investment)'!$C:$C,'[1]Deals (investment)'!$B:$B,$A1399)</f>
        <v>#VALUE!</v>
      </c>
      <c r="AT1399" s="17" t="e">
        <f t="shared" si="179"/>
        <v>#VALUE!</v>
      </c>
      <c r="AU1399" s="18" t="e">
        <f>COUNTIF('[1]Deals (Exits)'!$B:$B,A1399)</f>
        <v>#VALUE!</v>
      </c>
      <c r="AV1399" s="17" t="e">
        <f>SUMIFS('[1]Deals (investment)'!$C:$C,'[1]Deals (investment)'!$B:$B,$A1399,'[1]Deals (investment)'!$T:$T,AV$1)</f>
        <v>#VALUE!</v>
      </c>
      <c r="AW1399" s="17" t="e">
        <f>SUMIFS('[1]Deals (investment)'!$C:$C,'[1]Deals (investment)'!$B:$B,$A1399,'[1]Deals (investment)'!$T:$T,AW$1)</f>
        <v>#VALUE!</v>
      </c>
      <c r="AX1399" s="17" t="e">
        <f>SUMIFS('[1]Deals (investment)'!$C:$C,'[1]Deals (investment)'!$B:$B,$A1399,'[1]Deals (investment)'!$T:$T,AX$1)</f>
        <v>#VALUE!</v>
      </c>
      <c r="AY1399" s="17" t="e">
        <f>SUMIFS('[1]Deals (investment)'!$C:$C,'[1]Deals (investment)'!$B:$B,$A1399,'[1]Deals (investment)'!$T:$T,AY$1)</f>
        <v>#VALUE!</v>
      </c>
      <c r="AZ1399" s="17" t="e">
        <f>SUMIFS('[1]Deals (investment)'!$C:$C,'[1]Deals (investment)'!$B:$B,$A1399,'[1]Deals (investment)'!$T:$T,AZ$1)</f>
        <v>#VALUE!</v>
      </c>
      <c r="BA1399" s="17" t="e">
        <f>SUMIFS('[1]Deals (investment)'!$C:$C,'[1]Deals (investment)'!$B:$B,$A1399,'[1]Deals (investment)'!$T:$T,BA$1)</f>
        <v>#VALUE!</v>
      </c>
      <c r="BB1399" s="17" t="e">
        <f>SUMIFS('[1]Deals (investment)'!$C:$C,'[1]Deals (investment)'!$B:$B,$A1399,'[1]Deals (investment)'!$T:$T,BB$1)</f>
        <v>#VALUE!</v>
      </c>
      <c r="BC1399" s="17" t="e">
        <f>SUMIFS('[1]Deals (Exits)'!$C:$C,'[1]Deals (Exits)'!$B:$B,$A1399)</f>
        <v>#VALUE!</v>
      </c>
      <c r="BD1399" s="17" t="e">
        <f>SUMIFS('[1]Deals (investment)'!$C:$C,'[1]Deals (investment)'!$B:$B,$A1399,'[1]Deals (investment)'!$V:$V,BD$1)</f>
        <v>#VALUE!</v>
      </c>
      <c r="BE1399" s="17" t="e">
        <f>SUMIFS('[1]Deals (investment)'!$C:$C,'[1]Deals (investment)'!$B:$B,$A1399,'[1]Deals (investment)'!$V:$V,BE$1)</f>
        <v>#VALUE!</v>
      </c>
      <c r="BF1399" s="17" t="e">
        <f>SUMIFS('[1]Deals (investment)'!$C:$C,'[1]Deals (investment)'!$B:$B,$A1399,'[1]Deals (investment)'!$V:$V,BF$1)</f>
        <v>#VALUE!</v>
      </c>
      <c r="BG1399" s="17" t="e">
        <f>SUMIFS('[1]Deals (investment)'!$C:$C,'[1]Deals (investment)'!$B:$B,$A1399,'[1]Deals (investment)'!$V:$V,BG$1)</f>
        <v>#VALUE!</v>
      </c>
      <c r="BH1399" s="17" t="e">
        <f>SUMIFS('[1]Deals (investment)'!$C:$C,'[1]Deals (investment)'!$B:$B,$A1399,'[1]Deals (investment)'!$V:$V,BH$1)</f>
        <v>#VALUE!</v>
      </c>
      <c r="BI1399" s="17" t="e">
        <f>SUMIFS('[1]Deals (investment)'!$C:$C,'[1]Deals (investment)'!$B:$B,$A1399,'[1]Deals (investment)'!$V:$V,BI$1)</f>
        <v>#VALUE!</v>
      </c>
      <c r="BJ1399" s="17" t="e">
        <f>SUMIFS('[1]Deals (investment)'!$C:$C,'[1]Deals (investment)'!$B:$B,$A1399,'[1]Deals (investment)'!$V:$V,BJ$1)</f>
        <v>#VALUE!</v>
      </c>
      <c r="BK1399" s="17" t="e">
        <f>SUMIFS('[1]Deals (investment)'!$C:$C,'[1]Deals (investment)'!$B:$B,$A1399,'[1]Deals (investment)'!$V:$V,BK$1)</f>
        <v>#VALUE!</v>
      </c>
      <c r="BL1399" s="17" t="e">
        <f>SUMIFS('[1]Deals (investment)'!$C:$C,'[1]Deals (investment)'!$B:$B,$A1399,'[1]Deals (investment)'!$V:$V,BL$1)</f>
        <v>#VALUE!</v>
      </c>
      <c r="BM1399" s="17" t="e">
        <f>SUMIFS('[1]Deals (investment)'!$C:$C,'[1]Deals (investment)'!$B:$B,$A1399,'[1]Deals (investment)'!$V:$V,BM$1)</f>
        <v>#VALUE!</v>
      </c>
      <c r="BN1399" s="15"/>
      <c r="BO1399" s="15"/>
      <c r="BP1399" s="22"/>
      <c r="BQ1399" s="15"/>
      <c r="BR1399" s="15"/>
      <c r="BS1399" s="15"/>
      <c r="BT1399" s="15"/>
      <c r="BU1399" s="15"/>
      <c r="BV1399" s="15"/>
      <c r="BW1399" s="15"/>
      <c r="BX1399" s="15"/>
      <c r="BY1399" s="15"/>
      <c r="BZ1399" s="15"/>
      <c r="CA1399" s="15"/>
      <c r="CB1399" s="15"/>
      <c r="CC1399" s="15"/>
      <c r="CD1399" s="15" t="str">
        <f t="shared" si="208"/>
        <v>PharmascoutPharmaScout is a single point solution developed by 5nines Technologies, a Cape Town based Internet of Things (“IoT”) business, which overcomes a litany of hurdles faced by healthcare professionals wishing to mitigate legal risk and meet regulatory standards imposed to ensure the safety and quality of stored temperature sensitive pharmaceutical products.Active</v>
      </c>
      <c r="CE1399" s="15"/>
      <c r="CF1399" s="15"/>
      <c r="CG1399" s="15"/>
      <c r="CH1399" s="15"/>
      <c r="CI1399" s="15"/>
      <c r="CJ1399" s="15"/>
    </row>
    <row r="1400" spans="1:88" ht="12.75">
      <c r="A1400" s="15" t="s">
        <v>9286</v>
      </c>
      <c r="B1400" s="15" t="s">
        <v>9287</v>
      </c>
      <c r="C1400" s="15" t="s">
        <v>58</v>
      </c>
      <c r="D1400" s="16">
        <v>2012</v>
      </c>
      <c r="E1400" s="15" t="s">
        <v>117</v>
      </c>
      <c r="F1400" s="15" t="s">
        <v>199</v>
      </c>
      <c r="G1400" s="15" t="s">
        <v>118</v>
      </c>
      <c r="H1400" s="15"/>
      <c r="I1400" s="15" t="s">
        <v>118</v>
      </c>
      <c r="J1400" s="15"/>
      <c r="K1400" s="17" t="e">
        <f t="shared" si="178"/>
        <v>#VALUE!</v>
      </c>
      <c r="L1400" s="15"/>
      <c r="M1400" s="18" t="e">
        <f t="shared" si="205"/>
        <v>#VALUE!</v>
      </c>
      <c r="N1400" s="15"/>
      <c r="O1400" s="15"/>
      <c r="P1400" s="15"/>
      <c r="Q1400" s="24" t="e">
        <f ca="1">_xludf.MAXIFS('[1]Deals (investment)'!A:A,'[1]Deals (investment)'!B:B,A1400)</f>
        <v>#NAME?</v>
      </c>
      <c r="R1400" s="15" t="s">
        <v>105</v>
      </c>
      <c r="S1400" s="19" t="s">
        <v>144</v>
      </c>
      <c r="T1400" s="15"/>
      <c r="U1400" s="17"/>
      <c r="V1400" s="15" t="s">
        <v>9288</v>
      </c>
      <c r="W1400" s="15">
        <v>1</v>
      </c>
      <c r="X1400" s="15" t="s">
        <v>294</v>
      </c>
      <c r="Y1400" s="15" t="s">
        <v>9289</v>
      </c>
      <c r="AB1400" s="20" t="s">
        <v>121</v>
      </c>
      <c r="AC1400" s="21" t="s">
        <v>9290</v>
      </c>
      <c r="AD1400" s="21" t="s">
        <v>9291</v>
      </c>
      <c r="AE1400" s="21" t="s">
        <v>9292</v>
      </c>
      <c r="AF1400" s="21" t="s">
        <v>9293</v>
      </c>
      <c r="AG1400" s="22">
        <f t="shared" ca="1" si="207"/>
        <v>0.67741935483870963</v>
      </c>
      <c r="AH1400" s="15" t="str">
        <f t="shared" si="200"/>
        <v/>
      </c>
      <c r="AI1400" s="22" t="e">
        <f>VLOOKUP(A1400,'[1]Deals (investment)'!$B$2:$Z$1497,1,FALSE)</f>
        <v>#N/A</v>
      </c>
      <c r="AJ1400" s="22" t="e">
        <f>VLOOKUP(A1400,'[1]Deals (investment)'!$B$2:$Z$870,15,FALSE)</f>
        <v>#N/A</v>
      </c>
      <c r="AK1400" s="17" t="e">
        <f>VLOOKUP(A1400,'[1]Deals (Exits)'!B:B,1,FALSE)</f>
        <v>#N/A</v>
      </c>
      <c r="AL1400" s="23">
        <f>VLOOKUP(G1400,[1]Lookups!$V$3:$Y$197,4,FALSE)</f>
        <v>0</v>
      </c>
      <c r="AM1400" s="17" t="str">
        <f>VLOOKUP(X1400,[1]Lookups!$B$3:$C$200,2,FALSE)</f>
        <v>Health &amp; Pharmaceuticals</v>
      </c>
      <c r="AN1400" s="17" t="str">
        <f>VLOOKUP(R1400,[1]Lookups!$H$3:$I$69,2,FALSE)</f>
        <v>5. Debt Financing</v>
      </c>
      <c r="AO1400" s="17" t="e">
        <f>VLOOKUP(T1400,[1]Lookups!$H$3:$I$69,2,FALSE)</f>
        <v>#N/A</v>
      </c>
      <c r="AP1400" s="17" t="str">
        <f>VLOOKUP(AN1400,[1]Lookups!$N$3:$O$11,2,FALSE)</f>
        <v>Growth</v>
      </c>
      <c r="AQ1400" s="18" t="e">
        <f>COUNTIFS('[1]Deals (investment)'!$B:$B,$A1400)</f>
        <v>#VALUE!</v>
      </c>
      <c r="AR1400" s="18" t="e">
        <f>COUNTIFS('[1]Deals (investment)'!$B:$B,$A1400,'[1]Deals (investment)'!$T:$T,$AW$1)+COUNTIFS('[1]Deals (investment)'!$B:$B,$A1400,'[1]Deals (investment)'!$T:$T,$AX$1)+COUNTIFS('[1]Deals (investment)'!$B:$B,$A1400,'[1]Deals (investment)'!$T:$T,$AY$1)</f>
        <v>#VALUE!</v>
      </c>
      <c r="AS1400" s="17" t="e">
        <f>SUMIFS('[1]Deals (investment)'!$C:$C,'[1]Deals (investment)'!$B:$B,$A1400)</f>
        <v>#VALUE!</v>
      </c>
      <c r="AT1400" s="17" t="e">
        <f t="shared" si="179"/>
        <v>#VALUE!</v>
      </c>
      <c r="AU1400" s="18" t="e">
        <f>COUNTIF('[1]Deals (Exits)'!$B:$B,A1400)</f>
        <v>#VALUE!</v>
      </c>
      <c r="AV1400" s="17" t="e">
        <f>SUMIFS('[1]Deals (investment)'!$C:$C,'[1]Deals (investment)'!$B:$B,$A1400,'[1]Deals (investment)'!$T:$T,AV$1)</f>
        <v>#VALUE!</v>
      </c>
      <c r="AW1400" s="17" t="e">
        <f>SUMIFS('[1]Deals (investment)'!$C:$C,'[1]Deals (investment)'!$B:$B,$A1400,'[1]Deals (investment)'!$T:$T,AW$1)</f>
        <v>#VALUE!</v>
      </c>
      <c r="AX1400" s="17" t="e">
        <f>SUMIFS('[1]Deals (investment)'!$C:$C,'[1]Deals (investment)'!$B:$B,$A1400,'[1]Deals (investment)'!$T:$T,AX$1)</f>
        <v>#VALUE!</v>
      </c>
      <c r="AY1400" s="17" t="e">
        <f>SUMIFS('[1]Deals (investment)'!$C:$C,'[1]Deals (investment)'!$B:$B,$A1400,'[1]Deals (investment)'!$T:$T,AY$1)</f>
        <v>#VALUE!</v>
      </c>
      <c r="AZ1400" s="17" t="e">
        <f>SUMIFS('[1]Deals (investment)'!$C:$C,'[1]Deals (investment)'!$B:$B,$A1400,'[1]Deals (investment)'!$T:$T,AZ$1)</f>
        <v>#VALUE!</v>
      </c>
      <c r="BA1400" s="17" t="e">
        <f>SUMIFS('[1]Deals (investment)'!$C:$C,'[1]Deals (investment)'!$B:$B,$A1400,'[1]Deals (investment)'!$T:$T,BA$1)</f>
        <v>#VALUE!</v>
      </c>
      <c r="BB1400" s="17" t="e">
        <f>SUMIFS('[1]Deals (investment)'!$C:$C,'[1]Deals (investment)'!$B:$B,$A1400,'[1]Deals (investment)'!$T:$T,BB$1)</f>
        <v>#VALUE!</v>
      </c>
      <c r="BC1400" s="17" t="e">
        <f>SUMIFS('[1]Deals (Exits)'!$C:$C,'[1]Deals (Exits)'!$B:$B,$A1400)</f>
        <v>#VALUE!</v>
      </c>
      <c r="BD1400" s="17" t="e">
        <f>SUMIFS('[1]Deals (investment)'!$C:$C,'[1]Deals (investment)'!$B:$B,$A1400,'[1]Deals (investment)'!$V:$V,BD$1)</f>
        <v>#VALUE!</v>
      </c>
      <c r="BE1400" s="17" t="e">
        <f>SUMIFS('[1]Deals (investment)'!$C:$C,'[1]Deals (investment)'!$B:$B,$A1400,'[1]Deals (investment)'!$V:$V,BE$1)</f>
        <v>#VALUE!</v>
      </c>
      <c r="BF1400" s="17" t="e">
        <f>SUMIFS('[1]Deals (investment)'!$C:$C,'[1]Deals (investment)'!$B:$B,$A1400,'[1]Deals (investment)'!$V:$V,BF$1)</f>
        <v>#VALUE!</v>
      </c>
      <c r="BG1400" s="17" t="e">
        <f>SUMIFS('[1]Deals (investment)'!$C:$C,'[1]Deals (investment)'!$B:$B,$A1400,'[1]Deals (investment)'!$V:$V,BG$1)</f>
        <v>#VALUE!</v>
      </c>
      <c r="BH1400" s="17" t="e">
        <f>SUMIFS('[1]Deals (investment)'!$C:$C,'[1]Deals (investment)'!$B:$B,$A1400,'[1]Deals (investment)'!$V:$V,BH$1)</f>
        <v>#VALUE!</v>
      </c>
      <c r="BI1400" s="17" t="e">
        <f>SUMIFS('[1]Deals (investment)'!$C:$C,'[1]Deals (investment)'!$B:$B,$A1400,'[1]Deals (investment)'!$V:$V,BI$1)</f>
        <v>#VALUE!</v>
      </c>
      <c r="BJ1400" s="17" t="e">
        <f>SUMIFS('[1]Deals (investment)'!$C:$C,'[1]Deals (investment)'!$B:$B,$A1400,'[1]Deals (investment)'!$V:$V,BJ$1)</f>
        <v>#VALUE!</v>
      </c>
      <c r="BK1400" s="17" t="e">
        <f>SUMIFS('[1]Deals (investment)'!$C:$C,'[1]Deals (investment)'!$B:$B,$A1400,'[1]Deals (investment)'!$V:$V,BK$1)</f>
        <v>#VALUE!</v>
      </c>
      <c r="BL1400" s="17" t="e">
        <f>SUMIFS('[1]Deals (investment)'!$C:$C,'[1]Deals (investment)'!$B:$B,$A1400,'[1]Deals (investment)'!$V:$V,BL$1)</f>
        <v>#VALUE!</v>
      </c>
      <c r="BM1400" s="17" t="e">
        <f>SUMIFS('[1]Deals (investment)'!$C:$C,'[1]Deals (investment)'!$B:$B,$A1400,'[1]Deals (investment)'!$V:$V,BM$1)</f>
        <v>#VALUE!</v>
      </c>
      <c r="BN1400" s="15"/>
      <c r="BO1400" s="15"/>
      <c r="BP1400" s="22"/>
      <c r="BQ1400" s="15"/>
      <c r="BR1400" s="15"/>
      <c r="BS1400" s="15"/>
      <c r="BT1400" s="15"/>
      <c r="BU1400" s="15"/>
      <c r="BV1400" s="15"/>
      <c r="BW1400" s="15"/>
      <c r="BX1400" s="15"/>
      <c r="BY1400" s="15"/>
      <c r="BZ1400" s="15"/>
      <c r="CA1400" s="15"/>
      <c r="CB1400" s="15"/>
      <c r="CC1400" s="15"/>
      <c r="CD1400" s="15" t="str">
        <f t="shared" si="208"/>
        <v>Penda HealthPenda Health builds and operates a chain of outpatient medical centers that offer outpatient care for patients in Kenya.Active</v>
      </c>
      <c r="CE1400" s="15"/>
      <c r="CF1400" s="15"/>
      <c r="CG1400" s="15"/>
      <c r="CH1400" s="15"/>
      <c r="CI1400" s="15"/>
      <c r="CJ1400" s="15"/>
    </row>
    <row r="1401" spans="1:88" ht="12.75">
      <c r="A1401" s="15" t="s">
        <v>9294</v>
      </c>
      <c r="B1401" s="15" t="s">
        <v>9295</v>
      </c>
      <c r="C1401" s="15"/>
      <c r="D1401" s="16"/>
      <c r="E1401" s="15"/>
      <c r="F1401" s="15"/>
      <c r="G1401" s="15"/>
      <c r="H1401" s="15"/>
      <c r="I1401" s="15"/>
      <c r="J1401" s="15"/>
      <c r="K1401" s="17" t="e">
        <f t="shared" si="178"/>
        <v>#VALUE!</v>
      </c>
      <c r="L1401" s="15"/>
      <c r="M1401" s="18" t="e">
        <f t="shared" si="205"/>
        <v>#VALUE!</v>
      </c>
      <c r="N1401" s="15"/>
      <c r="O1401" s="15"/>
      <c r="P1401" s="15"/>
      <c r="Q1401" s="24" t="e">
        <f ca="1">_xludf.MAXIFS('[1]Deals (investment)'!A:A,'[1]Deals (investment)'!B:B,A1401)</f>
        <v>#NAME?</v>
      </c>
      <c r="R1401" s="15"/>
      <c r="S1401" s="19"/>
      <c r="T1401" s="15"/>
      <c r="U1401" s="17"/>
      <c r="V1401" s="15"/>
      <c r="W1401" s="15"/>
      <c r="X1401" s="15"/>
      <c r="Y1401" s="15"/>
      <c r="AB1401" s="20"/>
      <c r="AC1401" s="15"/>
      <c r="AD1401" s="15"/>
      <c r="AE1401" s="15"/>
      <c r="AF1401" s="15"/>
      <c r="AG1401" s="22">
        <f t="shared" ca="1" si="207"/>
        <v>0.12903225806451613</v>
      </c>
      <c r="AH1401" s="15" t="str">
        <f t="shared" si="200"/>
        <v/>
      </c>
      <c r="AI1401" s="22" t="e">
        <f>VLOOKUP(A1401,'[1]Deals (investment)'!$B$2:$Z$1497,1,FALSE)</f>
        <v>#N/A</v>
      </c>
      <c r="AJ1401" s="22" t="e">
        <f>VLOOKUP(A1401,'[1]Deals (investment)'!$B$2:$Z$870,15,FALSE)</f>
        <v>#N/A</v>
      </c>
      <c r="AK1401" s="17" t="e">
        <f>VLOOKUP(A1401,'[1]Deals (Exits)'!B:B,1,FALSE)</f>
        <v>#N/A</v>
      </c>
      <c r="AL1401" s="23" t="e">
        <f>VLOOKUP(G1401,[1]Lookups!$V$3:$Y$197,4,FALSE)</f>
        <v>#N/A</v>
      </c>
      <c r="AM1401" s="17" t="e">
        <f>VLOOKUP(X1401,[1]Lookups!$B$3:$C$200,2,FALSE)</f>
        <v>#N/A</v>
      </c>
      <c r="AN1401" s="17" t="e">
        <f>VLOOKUP(R1401,[1]Lookups!$H$3:$I$69,2,FALSE)</f>
        <v>#N/A</v>
      </c>
      <c r="AO1401" s="17" t="e">
        <f>VLOOKUP(T1401,[1]Lookups!$H$3:$I$69,2,FALSE)</f>
        <v>#N/A</v>
      </c>
      <c r="AP1401" s="17" t="e">
        <f>VLOOKUP(AN1401,[1]Lookups!$N$3:$O$11,2,FALSE)</f>
        <v>#N/A</v>
      </c>
      <c r="AQ1401" s="18" t="e">
        <f>COUNTIFS('[1]Deals (investment)'!$B:$B,$A1401)</f>
        <v>#VALUE!</v>
      </c>
      <c r="AR1401" s="18" t="e">
        <f>COUNTIFS('[1]Deals (investment)'!$B:$B,$A1401,'[1]Deals (investment)'!$T:$T,$AW$1)+COUNTIFS('[1]Deals (investment)'!$B:$B,$A1401,'[1]Deals (investment)'!$T:$T,$AX$1)+COUNTIFS('[1]Deals (investment)'!$B:$B,$A1401,'[1]Deals (investment)'!$T:$T,$AY$1)</f>
        <v>#VALUE!</v>
      </c>
      <c r="AS1401" s="17" t="e">
        <f>SUMIFS('[1]Deals (investment)'!$C:$C,'[1]Deals (investment)'!$B:$B,$A1401)</f>
        <v>#VALUE!</v>
      </c>
      <c r="AT1401" s="17" t="e">
        <f t="shared" si="179"/>
        <v>#VALUE!</v>
      </c>
      <c r="AU1401" s="18" t="e">
        <f>COUNTIF('[1]Deals (Exits)'!$B:$B,A1401)</f>
        <v>#VALUE!</v>
      </c>
      <c r="AV1401" s="17" t="e">
        <f>SUMIFS('[1]Deals (investment)'!$C:$C,'[1]Deals (investment)'!$B:$B,$A1401,'[1]Deals (investment)'!$T:$T,AV$1)</f>
        <v>#VALUE!</v>
      </c>
      <c r="AW1401" s="17" t="e">
        <f>SUMIFS('[1]Deals (investment)'!$C:$C,'[1]Deals (investment)'!$B:$B,$A1401,'[1]Deals (investment)'!$T:$T,AW$1)</f>
        <v>#VALUE!</v>
      </c>
      <c r="AX1401" s="17" t="e">
        <f>SUMIFS('[1]Deals (investment)'!$C:$C,'[1]Deals (investment)'!$B:$B,$A1401,'[1]Deals (investment)'!$T:$T,AX$1)</f>
        <v>#VALUE!</v>
      </c>
      <c r="AY1401" s="17" t="e">
        <f>SUMIFS('[1]Deals (investment)'!$C:$C,'[1]Deals (investment)'!$B:$B,$A1401,'[1]Deals (investment)'!$T:$T,AY$1)</f>
        <v>#VALUE!</v>
      </c>
      <c r="AZ1401" s="17" t="e">
        <f>SUMIFS('[1]Deals (investment)'!$C:$C,'[1]Deals (investment)'!$B:$B,$A1401,'[1]Deals (investment)'!$T:$T,AZ$1)</f>
        <v>#VALUE!</v>
      </c>
      <c r="BA1401" s="17" t="e">
        <f>SUMIFS('[1]Deals (investment)'!$C:$C,'[1]Deals (investment)'!$B:$B,$A1401,'[1]Deals (investment)'!$T:$T,BA$1)</f>
        <v>#VALUE!</v>
      </c>
      <c r="BB1401" s="17" t="e">
        <f>SUMIFS('[1]Deals (investment)'!$C:$C,'[1]Deals (investment)'!$B:$B,$A1401,'[1]Deals (investment)'!$T:$T,BB$1)</f>
        <v>#VALUE!</v>
      </c>
      <c r="BC1401" s="17" t="e">
        <f>SUMIFS('[1]Deals (Exits)'!$C:$C,'[1]Deals (Exits)'!$B:$B,$A1401)</f>
        <v>#VALUE!</v>
      </c>
      <c r="BD1401" s="17" t="e">
        <f>SUMIFS('[1]Deals (investment)'!$C:$C,'[1]Deals (investment)'!$B:$B,$A1401,'[1]Deals (investment)'!$V:$V,BD$1)</f>
        <v>#VALUE!</v>
      </c>
      <c r="BE1401" s="17" t="e">
        <f>SUMIFS('[1]Deals (investment)'!$C:$C,'[1]Deals (investment)'!$B:$B,$A1401,'[1]Deals (investment)'!$V:$V,BE$1)</f>
        <v>#VALUE!</v>
      </c>
      <c r="BF1401" s="17" t="e">
        <f>SUMIFS('[1]Deals (investment)'!$C:$C,'[1]Deals (investment)'!$B:$B,$A1401,'[1]Deals (investment)'!$V:$V,BF$1)</f>
        <v>#VALUE!</v>
      </c>
      <c r="BG1401" s="17" t="e">
        <f>SUMIFS('[1]Deals (investment)'!$C:$C,'[1]Deals (investment)'!$B:$B,$A1401,'[1]Deals (investment)'!$V:$V,BG$1)</f>
        <v>#VALUE!</v>
      </c>
      <c r="BH1401" s="17" t="e">
        <f>SUMIFS('[1]Deals (investment)'!$C:$C,'[1]Deals (investment)'!$B:$B,$A1401,'[1]Deals (investment)'!$V:$V,BH$1)</f>
        <v>#VALUE!</v>
      </c>
      <c r="BI1401" s="17" t="e">
        <f>SUMIFS('[1]Deals (investment)'!$C:$C,'[1]Deals (investment)'!$B:$B,$A1401,'[1]Deals (investment)'!$V:$V,BI$1)</f>
        <v>#VALUE!</v>
      </c>
      <c r="BJ1401" s="17" t="e">
        <f>SUMIFS('[1]Deals (investment)'!$C:$C,'[1]Deals (investment)'!$B:$B,$A1401,'[1]Deals (investment)'!$V:$V,BJ$1)</f>
        <v>#VALUE!</v>
      </c>
      <c r="BK1401" s="17" t="e">
        <f>SUMIFS('[1]Deals (investment)'!$C:$C,'[1]Deals (investment)'!$B:$B,$A1401,'[1]Deals (investment)'!$V:$V,BK$1)</f>
        <v>#VALUE!</v>
      </c>
      <c r="BL1401" s="17" t="e">
        <f>SUMIFS('[1]Deals (investment)'!$C:$C,'[1]Deals (investment)'!$B:$B,$A1401,'[1]Deals (investment)'!$V:$V,BL$1)</f>
        <v>#VALUE!</v>
      </c>
      <c r="BM1401" s="17" t="e">
        <f>SUMIFS('[1]Deals (investment)'!$C:$C,'[1]Deals (investment)'!$B:$B,$A1401,'[1]Deals (investment)'!$V:$V,BM$1)</f>
        <v>#VALUE!</v>
      </c>
      <c r="BN1401" s="15"/>
      <c r="BO1401" s="15"/>
      <c r="BP1401" s="22"/>
      <c r="BQ1401" s="15"/>
      <c r="BR1401" s="15"/>
      <c r="BS1401" s="15"/>
      <c r="BT1401" s="15"/>
      <c r="BU1401" s="15"/>
      <c r="BV1401" s="15"/>
      <c r="BW1401" s="15"/>
      <c r="BX1401" s="15"/>
      <c r="BY1401" s="15"/>
      <c r="BZ1401" s="15"/>
      <c r="CA1401" s="15"/>
      <c r="CB1401" s="15"/>
      <c r="CC1401" s="15"/>
      <c r="CD1401" s="15" t="str">
        <f t="shared" si="208"/>
        <v>Pegasus Technologies LTDPegasus Technologies is a leading payment services aggregator in Uganda with extensive experience in development, configuration, deployment, support and maintenance of financial and billing solutions for businesses and institutions</v>
      </c>
      <c r="CE1401" s="15"/>
      <c r="CF1401" s="15"/>
      <c r="CG1401" s="15"/>
      <c r="CH1401" s="15"/>
      <c r="CI1401" s="15"/>
      <c r="CJ1401" s="15"/>
    </row>
    <row r="1402" spans="1:88" ht="12.75">
      <c r="A1402" s="15" t="s">
        <v>9296</v>
      </c>
      <c r="B1402" s="15" t="s">
        <v>9297</v>
      </c>
      <c r="C1402" s="15" t="s">
        <v>58</v>
      </c>
      <c r="D1402" s="16">
        <v>2017</v>
      </c>
      <c r="E1402" s="15" t="s">
        <v>117</v>
      </c>
      <c r="F1402" s="15" t="s">
        <v>199</v>
      </c>
      <c r="G1402" s="15" t="s">
        <v>118</v>
      </c>
      <c r="H1402" s="15"/>
      <c r="I1402" s="15" t="s">
        <v>118</v>
      </c>
      <c r="J1402" s="15"/>
      <c r="K1402" s="17" t="e">
        <f t="shared" si="178"/>
        <v>#VALUE!</v>
      </c>
      <c r="L1402" s="15"/>
      <c r="M1402" s="18" t="e">
        <f t="shared" si="205"/>
        <v>#VALUE!</v>
      </c>
      <c r="N1402" s="15"/>
      <c r="O1402" s="15"/>
      <c r="P1402" s="15"/>
      <c r="Q1402" s="24" t="e">
        <f ca="1">_xludf.MAXIFS('[1]Deals (investment)'!A:A,'[1]Deals (investment)'!B:B,A1402)</f>
        <v>#NAME?</v>
      </c>
      <c r="R1402" s="15" t="s">
        <v>199</v>
      </c>
      <c r="S1402" s="19" t="s">
        <v>199</v>
      </c>
      <c r="T1402" s="15" t="s">
        <v>199</v>
      </c>
      <c r="U1402" s="17" t="s">
        <v>199</v>
      </c>
      <c r="V1402" s="15" t="s">
        <v>9298</v>
      </c>
      <c r="W1402" s="15">
        <v>0</v>
      </c>
      <c r="X1402" s="15" t="s">
        <v>158</v>
      </c>
      <c r="Y1402" s="15" t="s">
        <v>9299</v>
      </c>
      <c r="AA1402" t="s">
        <v>9300</v>
      </c>
      <c r="AB1402" s="32">
        <v>43506</v>
      </c>
      <c r="AC1402" s="21" t="s">
        <v>9301</v>
      </c>
      <c r="AD1402" s="21" t="s">
        <v>9302</v>
      </c>
      <c r="AE1402" s="21" t="s">
        <v>9303</v>
      </c>
      <c r="AF1402" s="21" t="s">
        <v>9304</v>
      </c>
      <c r="AG1402" s="22">
        <f t="shared" ca="1" si="207"/>
        <v>0.77419354838709675</v>
      </c>
      <c r="AH1402" s="15" t="str">
        <f t="shared" si="200"/>
        <v/>
      </c>
      <c r="AI1402" s="22" t="e">
        <f>VLOOKUP(A1402,'[1]Deals (investment)'!$B$2:$Z$1497,1,FALSE)</f>
        <v>#N/A</v>
      </c>
      <c r="AJ1402" s="22" t="e">
        <f>VLOOKUP(A1402,'[1]Deals (investment)'!$B$2:$Z$870,15,FALSE)</f>
        <v>#N/A</v>
      </c>
      <c r="AK1402" s="17" t="e">
        <f>VLOOKUP(A1402,'[1]Deals (Exits)'!B:B,1,FALSE)</f>
        <v>#N/A</v>
      </c>
      <c r="AL1402" s="23">
        <f>VLOOKUP(G1402,[1]Lookups!$V$3:$Y$197,4,FALSE)</f>
        <v>0</v>
      </c>
      <c r="AM1402" s="17" t="str">
        <f>VLOOKUP(X1402,[1]Lookups!$B$3:$C$200,2,FALSE)</f>
        <v>Financial Services</v>
      </c>
      <c r="AN1402" s="17" t="e">
        <f>VLOOKUP(R1402,[1]Lookups!$H$3:$I$69,2,FALSE)</f>
        <v>#N/A</v>
      </c>
      <c r="AO1402" s="17" t="e">
        <f>VLOOKUP(T1402,[1]Lookups!$H$3:$I$69,2,FALSE)</f>
        <v>#N/A</v>
      </c>
      <c r="AP1402" s="17" t="e">
        <f>VLOOKUP(AN1402,[1]Lookups!$N$3:$O$11,2,FALSE)</f>
        <v>#N/A</v>
      </c>
      <c r="AQ1402" s="18" t="e">
        <f>COUNTIFS('[1]Deals (investment)'!$B:$B,$A1402)</f>
        <v>#VALUE!</v>
      </c>
      <c r="AR1402" s="18" t="e">
        <f>COUNTIFS('[1]Deals (investment)'!$B:$B,$A1402,'[1]Deals (investment)'!$T:$T,$AW$1)+COUNTIFS('[1]Deals (investment)'!$B:$B,$A1402,'[1]Deals (investment)'!$T:$T,$AX$1)+COUNTIFS('[1]Deals (investment)'!$B:$B,$A1402,'[1]Deals (investment)'!$T:$T,$AY$1)</f>
        <v>#VALUE!</v>
      </c>
      <c r="AS1402" s="17" t="e">
        <f>SUMIFS('[1]Deals (investment)'!$C:$C,'[1]Deals (investment)'!$B:$B,$A1402)</f>
        <v>#VALUE!</v>
      </c>
      <c r="AT1402" s="17" t="e">
        <f t="shared" si="179"/>
        <v>#VALUE!</v>
      </c>
      <c r="AU1402" s="18" t="e">
        <f>COUNTIF('[1]Deals (Exits)'!$B:$B,A1402)</f>
        <v>#VALUE!</v>
      </c>
      <c r="AV1402" s="17" t="e">
        <f>SUMIFS('[1]Deals (investment)'!$C:$C,'[1]Deals (investment)'!$B:$B,$A1402,'[1]Deals (investment)'!$T:$T,AV$1)</f>
        <v>#VALUE!</v>
      </c>
      <c r="AW1402" s="17" t="e">
        <f>SUMIFS('[1]Deals (investment)'!$C:$C,'[1]Deals (investment)'!$B:$B,$A1402,'[1]Deals (investment)'!$T:$T,AW$1)</f>
        <v>#VALUE!</v>
      </c>
      <c r="AX1402" s="17" t="e">
        <f>SUMIFS('[1]Deals (investment)'!$C:$C,'[1]Deals (investment)'!$B:$B,$A1402,'[1]Deals (investment)'!$T:$T,AX$1)</f>
        <v>#VALUE!</v>
      </c>
      <c r="AY1402" s="17" t="e">
        <f>SUMIFS('[1]Deals (investment)'!$C:$C,'[1]Deals (investment)'!$B:$B,$A1402,'[1]Deals (investment)'!$T:$T,AY$1)</f>
        <v>#VALUE!</v>
      </c>
      <c r="AZ1402" s="17" t="e">
        <f>SUMIFS('[1]Deals (investment)'!$C:$C,'[1]Deals (investment)'!$B:$B,$A1402,'[1]Deals (investment)'!$T:$T,AZ$1)</f>
        <v>#VALUE!</v>
      </c>
      <c r="BA1402" s="17" t="e">
        <f>SUMIFS('[1]Deals (investment)'!$C:$C,'[1]Deals (investment)'!$B:$B,$A1402,'[1]Deals (investment)'!$T:$T,BA$1)</f>
        <v>#VALUE!</v>
      </c>
      <c r="BB1402" s="17" t="e">
        <f>SUMIFS('[1]Deals (investment)'!$C:$C,'[1]Deals (investment)'!$B:$B,$A1402,'[1]Deals (investment)'!$T:$T,BB$1)</f>
        <v>#VALUE!</v>
      </c>
      <c r="BC1402" s="17" t="e">
        <f>SUMIFS('[1]Deals (Exits)'!$C:$C,'[1]Deals (Exits)'!$B:$B,$A1402)</f>
        <v>#VALUE!</v>
      </c>
      <c r="BD1402" s="17" t="e">
        <f>SUMIFS('[1]Deals (investment)'!$C:$C,'[1]Deals (investment)'!$B:$B,$A1402,'[1]Deals (investment)'!$V:$V,BD$1)</f>
        <v>#VALUE!</v>
      </c>
      <c r="BE1402" s="17" t="e">
        <f>SUMIFS('[1]Deals (investment)'!$C:$C,'[1]Deals (investment)'!$B:$B,$A1402,'[1]Deals (investment)'!$V:$V,BE$1)</f>
        <v>#VALUE!</v>
      </c>
      <c r="BF1402" s="17" t="e">
        <f>SUMIFS('[1]Deals (investment)'!$C:$C,'[1]Deals (investment)'!$B:$B,$A1402,'[1]Deals (investment)'!$V:$V,BF$1)</f>
        <v>#VALUE!</v>
      </c>
      <c r="BG1402" s="17" t="e">
        <f>SUMIFS('[1]Deals (investment)'!$C:$C,'[1]Deals (investment)'!$B:$B,$A1402,'[1]Deals (investment)'!$V:$V,BG$1)</f>
        <v>#VALUE!</v>
      </c>
      <c r="BH1402" s="17" t="e">
        <f>SUMIFS('[1]Deals (investment)'!$C:$C,'[1]Deals (investment)'!$B:$B,$A1402,'[1]Deals (investment)'!$V:$V,BH$1)</f>
        <v>#VALUE!</v>
      </c>
      <c r="BI1402" s="17" t="e">
        <f>SUMIFS('[1]Deals (investment)'!$C:$C,'[1]Deals (investment)'!$B:$B,$A1402,'[1]Deals (investment)'!$V:$V,BI$1)</f>
        <v>#VALUE!</v>
      </c>
      <c r="BJ1402" s="17" t="e">
        <f>SUMIFS('[1]Deals (investment)'!$C:$C,'[1]Deals (investment)'!$B:$B,$A1402,'[1]Deals (investment)'!$V:$V,BJ$1)</f>
        <v>#VALUE!</v>
      </c>
      <c r="BK1402" s="17" t="e">
        <f>SUMIFS('[1]Deals (investment)'!$C:$C,'[1]Deals (investment)'!$B:$B,$A1402,'[1]Deals (investment)'!$V:$V,BK$1)</f>
        <v>#VALUE!</v>
      </c>
      <c r="BL1402" s="17" t="e">
        <f>SUMIFS('[1]Deals (investment)'!$C:$C,'[1]Deals (investment)'!$B:$B,$A1402,'[1]Deals (investment)'!$V:$V,BL$1)</f>
        <v>#VALUE!</v>
      </c>
      <c r="BM1402" s="17" t="e">
        <f>SUMIFS('[1]Deals (investment)'!$C:$C,'[1]Deals (investment)'!$B:$B,$A1402,'[1]Deals (investment)'!$V:$V,BM$1)</f>
        <v>#VALUE!</v>
      </c>
      <c r="BN1402" s="15"/>
      <c r="BO1402" s="15"/>
      <c r="BP1402" s="22"/>
      <c r="BQ1402" s="15"/>
      <c r="BR1402" s="15"/>
      <c r="BS1402" s="15"/>
      <c r="BT1402" s="15"/>
      <c r="BU1402" s="15"/>
      <c r="BV1402" s="15"/>
      <c r="BW1402" s="15"/>
      <c r="BX1402" s="15"/>
      <c r="BY1402" s="15"/>
      <c r="BZ1402" s="15"/>
      <c r="CA1402" s="15"/>
      <c r="CB1402" s="15"/>
      <c r="CC1402" s="15"/>
      <c r="CD1402" s="15" t="str">
        <f t="shared" si="208"/>
        <v>PesabaseBlockchain Based remittance, payments and banking platform whose Mission is to financially connect AfricaActive</v>
      </c>
      <c r="CE1402" s="15"/>
      <c r="CF1402" s="15"/>
      <c r="CG1402" s="15"/>
      <c r="CH1402" s="15"/>
      <c r="CI1402" s="15"/>
      <c r="CJ1402" s="15"/>
    </row>
    <row r="1403" spans="1:88" ht="12.75">
      <c r="A1403" s="15" t="s">
        <v>9305</v>
      </c>
      <c r="B1403" s="15" t="s">
        <v>9306</v>
      </c>
      <c r="C1403" s="15" t="s">
        <v>58</v>
      </c>
      <c r="D1403" s="16">
        <v>2014</v>
      </c>
      <c r="E1403" s="15" t="s">
        <v>117</v>
      </c>
      <c r="F1403" s="15"/>
      <c r="G1403" s="15" t="s">
        <v>118</v>
      </c>
      <c r="H1403" s="15"/>
      <c r="I1403" s="15" t="s">
        <v>118</v>
      </c>
      <c r="J1403" s="15"/>
      <c r="K1403" s="17" t="e">
        <f t="shared" si="178"/>
        <v>#VALUE!</v>
      </c>
      <c r="L1403" s="15"/>
      <c r="M1403" s="18" t="e">
        <f t="shared" si="205"/>
        <v>#VALUE!</v>
      </c>
      <c r="N1403" s="15"/>
      <c r="O1403" s="15"/>
      <c r="P1403" s="15"/>
      <c r="Q1403" s="24" t="e">
        <f ca="1">_xludf.MAXIFS('[1]Deals (investment)'!A:A,'[1]Deals (investment)'!B:B,A1403)</f>
        <v>#NAME?</v>
      </c>
      <c r="R1403" s="15" t="s">
        <v>375</v>
      </c>
      <c r="S1403" s="19">
        <v>390000</v>
      </c>
      <c r="T1403" s="15" t="s">
        <v>375</v>
      </c>
      <c r="U1403" s="17">
        <v>390000</v>
      </c>
      <c r="V1403" s="15" t="s">
        <v>9307</v>
      </c>
      <c r="W1403" s="15"/>
      <c r="X1403" s="15" t="s">
        <v>158</v>
      </c>
      <c r="Y1403" s="15" t="s">
        <v>9308</v>
      </c>
      <c r="AB1403" s="20" t="s">
        <v>286</v>
      </c>
      <c r="AC1403" s="21" t="s">
        <v>9309</v>
      </c>
      <c r="AD1403" s="21" t="s">
        <v>9310</v>
      </c>
      <c r="AE1403" s="21" t="s">
        <v>9311</v>
      </c>
      <c r="AF1403" s="21" t="s">
        <v>9312</v>
      </c>
      <c r="AG1403" s="22">
        <f t="shared" ca="1" si="207"/>
        <v>0.67741935483870963</v>
      </c>
      <c r="AH1403" s="15" t="e">
        <f t="shared" si="200"/>
        <v>#VALUE!</v>
      </c>
      <c r="AI1403" s="22" t="e">
        <f>VLOOKUP(A1403,'[1]Deals (investment)'!$B$2:$Z$1497,1,FALSE)</f>
        <v>#N/A</v>
      </c>
      <c r="AJ1403" s="22" t="e">
        <f>VLOOKUP(A1403,'[1]Deals (investment)'!$B$2:$Z$870,15,FALSE)</f>
        <v>#N/A</v>
      </c>
      <c r="AK1403" s="17" t="e">
        <f>VLOOKUP(A1403,'[1]Deals (Exits)'!B:B,1,FALSE)</f>
        <v>#N/A</v>
      </c>
      <c r="AL1403" s="23">
        <f>VLOOKUP(G1403,[1]Lookups!$V$3:$Y$197,4,FALSE)</f>
        <v>0</v>
      </c>
      <c r="AM1403" s="17" t="str">
        <f>VLOOKUP(X1403,[1]Lookups!$B$3:$C$200,2,FALSE)</f>
        <v>Financial Services</v>
      </c>
      <c r="AN1403" s="17" t="str">
        <f>VLOOKUP(R1403,[1]Lookups!$H$3:$I$69,2,FALSE)</f>
        <v>2. Seed</v>
      </c>
      <c r="AO1403" s="17" t="str">
        <f>VLOOKUP(T1403,[1]Lookups!$H$3:$I$69,2,FALSE)</f>
        <v>2. Seed</v>
      </c>
      <c r="AP1403" s="17" t="str">
        <f>VLOOKUP(AN1403,[1]Lookups!$N$3:$O$11,2,FALSE)</f>
        <v>Early</v>
      </c>
      <c r="AQ1403" s="18" t="e">
        <f>COUNTIFS('[1]Deals (investment)'!$B:$B,$A1403)</f>
        <v>#VALUE!</v>
      </c>
      <c r="AR1403" s="18" t="e">
        <f>COUNTIFS('[1]Deals (investment)'!$B:$B,$A1403,'[1]Deals (investment)'!$T:$T,$AW$1)+COUNTIFS('[1]Deals (investment)'!$B:$B,$A1403,'[1]Deals (investment)'!$T:$T,$AX$1)+COUNTIFS('[1]Deals (investment)'!$B:$B,$A1403,'[1]Deals (investment)'!$T:$T,$AY$1)</f>
        <v>#VALUE!</v>
      </c>
      <c r="AS1403" s="17" t="e">
        <f>SUMIFS('[1]Deals (investment)'!$C:$C,'[1]Deals (investment)'!$B:$B,$A1403)</f>
        <v>#VALUE!</v>
      </c>
      <c r="AT1403" s="17" t="e">
        <f t="shared" si="179"/>
        <v>#VALUE!</v>
      </c>
      <c r="AU1403" s="18" t="e">
        <f>COUNTIF('[1]Deals (Exits)'!$B:$B,A1403)</f>
        <v>#VALUE!</v>
      </c>
      <c r="AV1403" s="17" t="e">
        <f>SUMIFS('[1]Deals (investment)'!$C:$C,'[1]Deals (investment)'!$B:$B,$A1403,'[1]Deals (investment)'!$T:$T,AV$1)</f>
        <v>#VALUE!</v>
      </c>
      <c r="AW1403" s="17" t="e">
        <f>SUMIFS('[1]Deals (investment)'!$C:$C,'[1]Deals (investment)'!$B:$B,$A1403,'[1]Deals (investment)'!$T:$T,AW$1)</f>
        <v>#VALUE!</v>
      </c>
      <c r="AX1403" s="17" t="e">
        <f>SUMIFS('[1]Deals (investment)'!$C:$C,'[1]Deals (investment)'!$B:$B,$A1403,'[1]Deals (investment)'!$T:$T,AX$1)</f>
        <v>#VALUE!</v>
      </c>
      <c r="AY1403" s="17" t="e">
        <f>SUMIFS('[1]Deals (investment)'!$C:$C,'[1]Deals (investment)'!$B:$B,$A1403,'[1]Deals (investment)'!$T:$T,AY$1)</f>
        <v>#VALUE!</v>
      </c>
      <c r="AZ1403" s="17" t="e">
        <f>SUMIFS('[1]Deals (investment)'!$C:$C,'[1]Deals (investment)'!$B:$B,$A1403,'[1]Deals (investment)'!$T:$T,AZ$1)</f>
        <v>#VALUE!</v>
      </c>
      <c r="BA1403" s="17" t="e">
        <f>SUMIFS('[1]Deals (investment)'!$C:$C,'[1]Deals (investment)'!$B:$B,$A1403,'[1]Deals (investment)'!$T:$T,BA$1)</f>
        <v>#VALUE!</v>
      </c>
      <c r="BB1403" s="17" t="e">
        <f>SUMIFS('[1]Deals (investment)'!$C:$C,'[1]Deals (investment)'!$B:$B,$A1403,'[1]Deals (investment)'!$T:$T,BB$1)</f>
        <v>#VALUE!</v>
      </c>
      <c r="BC1403" s="17" t="e">
        <f>SUMIFS('[1]Deals (Exits)'!$C:$C,'[1]Deals (Exits)'!$B:$B,$A1403)</f>
        <v>#VALUE!</v>
      </c>
      <c r="BD1403" s="17" t="e">
        <f>SUMIFS('[1]Deals (investment)'!$C:$C,'[1]Deals (investment)'!$B:$B,$A1403,'[1]Deals (investment)'!$V:$V,BD$1)</f>
        <v>#VALUE!</v>
      </c>
      <c r="BE1403" s="17" t="e">
        <f>SUMIFS('[1]Deals (investment)'!$C:$C,'[1]Deals (investment)'!$B:$B,$A1403,'[1]Deals (investment)'!$V:$V,BE$1)</f>
        <v>#VALUE!</v>
      </c>
      <c r="BF1403" s="17" t="e">
        <f>SUMIFS('[1]Deals (investment)'!$C:$C,'[1]Deals (investment)'!$B:$B,$A1403,'[1]Deals (investment)'!$V:$V,BF$1)</f>
        <v>#VALUE!</v>
      </c>
      <c r="BG1403" s="17" t="e">
        <f>SUMIFS('[1]Deals (investment)'!$C:$C,'[1]Deals (investment)'!$B:$B,$A1403,'[1]Deals (investment)'!$V:$V,BG$1)</f>
        <v>#VALUE!</v>
      </c>
      <c r="BH1403" s="17" t="e">
        <f>SUMIFS('[1]Deals (investment)'!$C:$C,'[1]Deals (investment)'!$B:$B,$A1403,'[1]Deals (investment)'!$V:$V,BH$1)</f>
        <v>#VALUE!</v>
      </c>
      <c r="BI1403" s="17" t="e">
        <f>SUMIFS('[1]Deals (investment)'!$C:$C,'[1]Deals (investment)'!$B:$B,$A1403,'[1]Deals (investment)'!$V:$V,BI$1)</f>
        <v>#VALUE!</v>
      </c>
      <c r="BJ1403" s="17" t="e">
        <f>SUMIFS('[1]Deals (investment)'!$C:$C,'[1]Deals (investment)'!$B:$B,$A1403,'[1]Deals (investment)'!$V:$V,BJ$1)</f>
        <v>#VALUE!</v>
      </c>
      <c r="BK1403" s="17" t="e">
        <f>SUMIFS('[1]Deals (investment)'!$C:$C,'[1]Deals (investment)'!$B:$B,$A1403,'[1]Deals (investment)'!$V:$V,BK$1)</f>
        <v>#VALUE!</v>
      </c>
      <c r="BL1403" s="17" t="e">
        <f>SUMIFS('[1]Deals (investment)'!$C:$C,'[1]Deals (investment)'!$B:$B,$A1403,'[1]Deals (investment)'!$V:$V,BL$1)</f>
        <v>#VALUE!</v>
      </c>
      <c r="BM1403" s="17" t="e">
        <f>SUMIFS('[1]Deals (investment)'!$C:$C,'[1]Deals (investment)'!$B:$B,$A1403,'[1]Deals (investment)'!$V:$V,BM$1)</f>
        <v>#VALUE!</v>
      </c>
      <c r="BN1403" s="15"/>
      <c r="BO1403" s="15"/>
      <c r="BP1403" s="22"/>
      <c r="BQ1403" s="15"/>
      <c r="BR1403" s="15"/>
      <c r="BS1403" s="15"/>
      <c r="BT1403" s="15"/>
      <c r="BU1403" s="15"/>
      <c r="BV1403" s="15"/>
      <c r="BW1403" s="15"/>
      <c r="BX1403" s="15"/>
      <c r="BY1403" s="15"/>
      <c r="BZ1403" s="15"/>
      <c r="CA1403" s="15"/>
      <c r="CB1403" s="15"/>
      <c r="CC1403" s="15"/>
      <c r="CD1403" s="15"/>
      <c r="CE1403" s="15"/>
      <c r="CF1403" s="15"/>
      <c r="CG1403" s="15"/>
      <c r="CH1403" s="15"/>
      <c r="CI1403" s="15"/>
      <c r="CJ1403" s="15"/>
    </row>
    <row r="1404" spans="1:88" ht="12.75">
      <c r="A1404" s="15" t="s">
        <v>9313</v>
      </c>
      <c r="B1404" s="15" t="s">
        <v>9314</v>
      </c>
      <c r="C1404" s="15" t="s">
        <v>58</v>
      </c>
      <c r="D1404" s="16">
        <v>2013</v>
      </c>
      <c r="E1404" s="15" t="s">
        <v>117</v>
      </c>
      <c r="F1404" s="15"/>
      <c r="G1404" s="15"/>
      <c r="H1404" s="15"/>
      <c r="I1404" s="15"/>
      <c r="J1404" s="15"/>
      <c r="K1404" s="17" t="e">
        <f t="shared" si="178"/>
        <v>#VALUE!</v>
      </c>
      <c r="L1404" s="15"/>
      <c r="M1404" s="18" t="e">
        <f t="shared" si="205"/>
        <v>#VALUE!</v>
      </c>
      <c r="N1404" s="15"/>
      <c r="O1404" s="15"/>
      <c r="P1404" s="15"/>
      <c r="Q1404" s="15"/>
      <c r="R1404" s="15"/>
      <c r="S1404" s="19"/>
      <c r="T1404" s="15"/>
      <c r="U1404" s="17"/>
      <c r="V1404" s="15" t="s">
        <v>9315</v>
      </c>
      <c r="W1404" s="15"/>
      <c r="X1404" s="15" t="s">
        <v>158</v>
      </c>
      <c r="Y1404" s="15" t="s">
        <v>9316</v>
      </c>
      <c r="AB1404" s="20"/>
      <c r="AC1404" s="21" t="s">
        <v>9317</v>
      </c>
      <c r="AD1404" s="21" t="s">
        <v>9318</v>
      </c>
      <c r="AE1404" s="21" t="s">
        <v>9319</v>
      </c>
      <c r="AF1404" s="15" t="s">
        <v>312</v>
      </c>
      <c r="AG1404" s="22">
        <f t="shared" si="207"/>
        <v>0.41935483870967744</v>
      </c>
      <c r="AH1404" s="15" t="str">
        <f t="shared" si="200"/>
        <v/>
      </c>
      <c r="AI1404" s="22" t="e">
        <f>VLOOKUP(A1404,'[1]Deals (investment)'!$B$2:$Z$1497,1,FALSE)</f>
        <v>#N/A</v>
      </c>
      <c r="AJ1404" s="22" t="e">
        <f>VLOOKUP(A1404,'[1]Deals (investment)'!$B$2:$Z$870,15,FALSE)</f>
        <v>#N/A</v>
      </c>
      <c r="AK1404" s="17" t="e">
        <f>VLOOKUP(A1404,'[1]Deals (Exits)'!B:B,1,FALSE)</f>
        <v>#N/A</v>
      </c>
      <c r="AL1404" s="23" t="e">
        <f>VLOOKUP(G1404,[1]Lookups!$V$3:$Y$197,4,FALSE)</f>
        <v>#N/A</v>
      </c>
      <c r="AM1404" s="17" t="str">
        <f>VLOOKUP(X1404,[1]Lookups!$B$3:$C$200,2,FALSE)</f>
        <v>Financial Services</v>
      </c>
      <c r="AN1404" s="17" t="e">
        <f>VLOOKUP(R1404,[1]Lookups!$H$3:$I$69,2,FALSE)</f>
        <v>#N/A</v>
      </c>
      <c r="AO1404" s="17" t="e">
        <f>VLOOKUP(T1404,[1]Lookups!$H$3:$I$69,2,FALSE)</f>
        <v>#N/A</v>
      </c>
      <c r="AP1404" s="17" t="e">
        <f>VLOOKUP(AN1404,[1]Lookups!$N$3:$O$11,2,FALSE)</f>
        <v>#N/A</v>
      </c>
      <c r="AQ1404" s="18" t="e">
        <f>COUNTIFS('[1]Deals (investment)'!$B:$B,$A1404)</f>
        <v>#VALUE!</v>
      </c>
      <c r="AR1404" s="18" t="e">
        <f>COUNTIFS('[1]Deals (investment)'!$B:$B,$A1404,'[1]Deals (investment)'!$T:$T,$AW$1)+COUNTIFS('[1]Deals (investment)'!$B:$B,$A1404,'[1]Deals (investment)'!$T:$T,$AX$1)+COUNTIFS('[1]Deals (investment)'!$B:$B,$A1404,'[1]Deals (investment)'!$T:$T,$AY$1)</f>
        <v>#VALUE!</v>
      </c>
      <c r="AS1404" s="17" t="e">
        <f>SUMIFS('[1]Deals (investment)'!$C:$C,'[1]Deals (investment)'!$B:$B,$A1404)</f>
        <v>#VALUE!</v>
      </c>
      <c r="AT1404" s="17" t="e">
        <f t="shared" si="179"/>
        <v>#VALUE!</v>
      </c>
      <c r="AU1404" s="18" t="e">
        <f>COUNTIF('[1]Deals (Exits)'!$B:$B,A1404)</f>
        <v>#VALUE!</v>
      </c>
      <c r="AV1404" s="17" t="e">
        <f>SUMIFS('[1]Deals (investment)'!$C:$C,'[1]Deals (investment)'!$B:$B,$A1404,'[1]Deals (investment)'!$T:$T,AV$1)</f>
        <v>#VALUE!</v>
      </c>
      <c r="AW1404" s="17" t="e">
        <f>SUMIFS('[1]Deals (investment)'!$C:$C,'[1]Deals (investment)'!$B:$B,$A1404,'[1]Deals (investment)'!$T:$T,AW$1)</f>
        <v>#VALUE!</v>
      </c>
      <c r="AX1404" s="17" t="e">
        <f>SUMIFS('[1]Deals (investment)'!$C:$C,'[1]Deals (investment)'!$B:$B,$A1404,'[1]Deals (investment)'!$T:$T,AX$1)</f>
        <v>#VALUE!</v>
      </c>
      <c r="AY1404" s="17" t="e">
        <f>SUMIFS('[1]Deals (investment)'!$C:$C,'[1]Deals (investment)'!$B:$B,$A1404,'[1]Deals (investment)'!$T:$T,AY$1)</f>
        <v>#VALUE!</v>
      </c>
      <c r="AZ1404" s="17" t="e">
        <f>SUMIFS('[1]Deals (investment)'!$C:$C,'[1]Deals (investment)'!$B:$B,$A1404,'[1]Deals (investment)'!$T:$T,AZ$1)</f>
        <v>#VALUE!</v>
      </c>
      <c r="BA1404" s="17" t="e">
        <f>SUMIFS('[1]Deals (investment)'!$C:$C,'[1]Deals (investment)'!$B:$B,$A1404,'[1]Deals (investment)'!$T:$T,BA$1)</f>
        <v>#VALUE!</v>
      </c>
      <c r="BB1404" s="17" t="e">
        <f>SUMIFS('[1]Deals (investment)'!$C:$C,'[1]Deals (investment)'!$B:$B,$A1404,'[1]Deals (investment)'!$T:$T,BB$1)</f>
        <v>#VALUE!</v>
      </c>
      <c r="BC1404" s="17" t="e">
        <f>SUMIFS('[1]Deals (Exits)'!$C:$C,'[1]Deals (Exits)'!$B:$B,$A1404)</f>
        <v>#VALUE!</v>
      </c>
      <c r="BD1404" s="17" t="e">
        <f>SUMIFS('[1]Deals (investment)'!$C:$C,'[1]Deals (investment)'!$B:$B,$A1404,'[1]Deals (investment)'!$V:$V,BD$1)</f>
        <v>#VALUE!</v>
      </c>
      <c r="BE1404" s="17" t="e">
        <f>SUMIFS('[1]Deals (investment)'!$C:$C,'[1]Deals (investment)'!$B:$B,$A1404,'[1]Deals (investment)'!$V:$V,BE$1)</f>
        <v>#VALUE!</v>
      </c>
      <c r="BF1404" s="17" t="e">
        <f>SUMIFS('[1]Deals (investment)'!$C:$C,'[1]Deals (investment)'!$B:$B,$A1404,'[1]Deals (investment)'!$V:$V,BF$1)</f>
        <v>#VALUE!</v>
      </c>
      <c r="BG1404" s="17" t="e">
        <f>SUMIFS('[1]Deals (investment)'!$C:$C,'[1]Deals (investment)'!$B:$B,$A1404,'[1]Deals (investment)'!$V:$V,BG$1)</f>
        <v>#VALUE!</v>
      </c>
      <c r="BH1404" s="17" t="e">
        <f>SUMIFS('[1]Deals (investment)'!$C:$C,'[1]Deals (investment)'!$B:$B,$A1404,'[1]Deals (investment)'!$V:$V,BH$1)</f>
        <v>#VALUE!</v>
      </c>
      <c r="BI1404" s="17" t="e">
        <f>SUMIFS('[1]Deals (investment)'!$C:$C,'[1]Deals (investment)'!$B:$B,$A1404,'[1]Deals (investment)'!$V:$V,BI$1)</f>
        <v>#VALUE!</v>
      </c>
      <c r="BJ1404" s="17" t="e">
        <f>SUMIFS('[1]Deals (investment)'!$C:$C,'[1]Deals (investment)'!$B:$B,$A1404,'[1]Deals (investment)'!$V:$V,BJ$1)</f>
        <v>#VALUE!</v>
      </c>
      <c r="BK1404" s="17" t="e">
        <f>SUMIFS('[1]Deals (investment)'!$C:$C,'[1]Deals (investment)'!$B:$B,$A1404,'[1]Deals (investment)'!$V:$V,BK$1)</f>
        <v>#VALUE!</v>
      </c>
      <c r="BL1404" s="17" t="e">
        <f>SUMIFS('[1]Deals (investment)'!$C:$C,'[1]Deals (investment)'!$B:$B,$A1404,'[1]Deals (investment)'!$V:$V,BL$1)</f>
        <v>#VALUE!</v>
      </c>
      <c r="BM1404" s="17" t="e">
        <f>SUMIFS('[1]Deals (investment)'!$C:$C,'[1]Deals (investment)'!$B:$B,$A1404,'[1]Deals (investment)'!$V:$V,BM$1)</f>
        <v>#VALUE!</v>
      </c>
      <c r="BN1404" s="15"/>
      <c r="BO1404" s="15"/>
      <c r="BP1404" s="22"/>
      <c r="BQ1404" s="15"/>
      <c r="BR1404" s="15"/>
      <c r="BS1404" s="15"/>
      <c r="BT1404" s="15"/>
      <c r="BU1404" s="15"/>
      <c r="BV1404" s="15"/>
      <c r="BW1404" s="15"/>
      <c r="BX1404" s="15"/>
      <c r="BY1404" s="15"/>
      <c r="BZ1404" s="15"/>
      <c r="CA1404" s="15"/>
      <c r="CB1404" s="15"/>
      <c r="CC1404" s="15"/>
      <c r="CD1404" s="15"/>
      <c r="CE1404" s="15"/>
      <c r="CF1404" s="15"/>
      <c r="CG1404" s="15"/>
      <c r="CH1404" s="15"/>
      <c r="CI1404" s="15"/>
      <c r="CJ1404" s="15"/>
    </row>
    <row r="1405" spans="1:88" ht="12.75">
      <c r="A1405" s="15" t="s">
        <v>9320</v>
      </c>
      <c r="B1405" s="15" t="s">
        <v>9321</v>
      </c>
      <c r="C1405" s="15" t="s">
        <v>58</v>
      </c>
      <c r="D1405" s="16">
        <v>2016</v>
      </c>
      <c r="E1405" s="15" t="s">
        <v>1472</v>
      </c>
      <c r="F1405" s="15"/>
      <c r="G1405" s="15" t="s">
        <v>91</v>
      </c>
      <c r="H1405" s="15"/>
      <c r="I1405" s="15"/>
      <c r="J1405" s="15"/>
      <c r="K1405" s="17" t="e">
        <f t="shared" si="178"/>
        <v>#VALUE!</v>
      </c>
      <c r="L1405" s="15"/>
      <c r="M1405" s="18" t="e">
        <f t="shared" si="205"/>
        <v>#VALUE!</v>
      </c>
      <c r="N1405" s="15"/>
      <c r="O1405" s="15"/>
      <c r="P1405" s="15"/>
      <c r="Q1405" s="15"/>
      <c r="R1405" s="15"/>
      <c r="S1405" s="19"/>
      <c r="T1405" s="15"/>
      <c r="U1405" s="17"/>
      <c r="V1405" s="15" t="s">
        <v>9322</v>
      </c>
      <c r="W1405" s="15"/>
      <c r="X1405" s="15" t="s">
        <v>158</v>
      </c>
      <c r="Y1405" s="15" t="s">
        <v>158</v>
      </c>
      <c r="AB1405" s="20"/>
      <c r="AC1405" s="21" t="s">
        <v>9323</v>
      </c>
      <c r="AD1405" s="21" t="s">
        <v>9324</v>
      </c>
      <c r="AE1405" s="21" t="s">
        <v>9325</v>
      </c>
      <c r="AF1405" s="21" t="s">
        <v>9326</v>
      </c>
      <c r="AG1405" s="22">
        <f t="shared" si="207"/>
        <v>0.45161290322580644</v>
      </c>
      <c r="AH1405" s="15" t="str">
        <f t="shared" si="200"/>
        <v/>
      </c>
      <c r="AI1405" s="22" t="e">
        <f>VLOOKUP(A1405,'[1]Deals (investment)'!$B$2:$Z$1497,1,FALSE)</f>
        <v>#N/A</v>
      </c>
      <c r="AJ1405" s="22" t="e">
        <f>VLOOKUP(A1405,'[1]Deals (investment)'!$B$2:$Z$870,15,FALSE)</f>
        <v>#N/A</v>
      </c>
      <c r="AK1405" s="17" t="e">
        <f>VLOOKUP(A1405,'[1]Deals (Exits)'!B:B,1,FALSE)</f>
        <v>#N/A</v>
      </c>
      <c r="AL1405" s="23">
        <f>VLOOKUP(G1405,[1]Lookups!$V$3:$Y$197,4,FALSE)</f>
        <v>0</v>
      </c>
      <c r="AM1405" s="17" t="str">
        <f>VLOOKUP(X1405,[1]Lookups!$B$3:$C$200,2,FALSE)</f>
        <v>Financial Services</v>
      </c>
      <c r="AN1405" s="17" t="e">
        <f>VLOOKUP(R1405,[1]Lookups!$H$3:$I$69,2,FALSE)</f>
        <v>#N/A</v>
      </c>
      <c r="AO1405" s="17" t="e">
        <f>VLOOKUP(T1405,[1]Lookups!$H$3:$I$69,2,FALSE)</f>
        <v>#N/A</v>
      </c>
      <c r="AP1405" s="17" t="e">
        <f>VLOOKUP(AN1405,[1]Lookups!$N$3:$O$11,2,FALSE)</f>
        <v>#N/A</v>
      </c>
      <c r="AQ1405" s="18" t="e">
        <f>COUNTIFS('[1]Deals (investment)'!$B:$B,$A1405)</f>
        <v>#VALUE!</v>
      </c>
      <c r="AR1405" s="18" t="e">
        <f>COUNTIFS('[1]Deals (investment)'!$B:$B,$A1405,'[1]Deals (investment)'!$T:$T,$AW$1)+COUNTIFS('[1]Deals (investment)'!$B:$B,$A1405,'[1]Deals (investment)'!$T:$T,$AX$1)+COUNTIFS('[1]Deals (investment)'!$B:$B,$A1405,'[1]Deals (investment)'!$T:$T,$AY$1)</f>
        <v>#VALUE!</v>
      </c>
      <c r="AS1405" s="17" t="e">
        <f>SUMIFS('[1]Deals (investment)'!$C:$C,'[1]Deals (investment)'!$B:$B,$A1405)</f>
        <v>#VALUE!</v>
      </c>
      <c r="AT1405" s="17" t="e">
        <f t="shared" si="179"/>
        <v>#VALUE!</v>
      </c>
      <c r="AU1405" s="18" t="e">
        <f>COUNTIF('[1]Deals (Exits)'!$B:$B,A1405)</f>
        <v>#VALUE!</v>
      </c>
      <c r="AV1405" s="17" t="e">
        <f>SUMIFS('[1]Deals (investment)'!$C:$C,'[1]Deals (investment)'!$B:$B,$A1405,'[1]Deals (investment)'!$T:$T,AV$1)</f>
        <v>#VALUE!</v>
      </c>
      <c r="AW1405" s="17" t="e">
        <f>SUMIFS('[1]Deals (investment)'!$C:$C,'[1]Deals (investment)'!$B:$B,$A1405,'[1]Deals (investment)'!$T:$T,AW$1)</f>
        <v>#VALUE!</v>
      </c>
      <c r="AX1405" s="17" t="e">
        <f>SUMIFS('[1]Deals (investment)'!$C:$C,'[1]Deals (investment)'!$B:$B,$A1405,'[1]Deals (investment)'!$T:$T,AX$1)</f>
        <v>#VALUE!</v>
      </c>
      <c r="AY1405" s="17" t="e">
        <f>SUMIFS('[1]Deals (investment)'!$C:$C,'[1]Deals (investment)'!$B:$B,$A1405,'[1]Deals (investment)'!$T:$T,AY$1)</f>
        <v>#VALUE!</v>
      </c>
      <c r="AZ1405" s="17" t="e">
        <f>SUMIFS('[1]Deals (investment)'!$C:$C,'[1]Deals (investment)'!$B:$B,$A1405,'[1]Deals (investment)'!$T:$T,AZ$1)</f>
        <v>#VALUE!</v>
      </c>
      <c r="BA1405" s="17" t="e">
        <f>SUMIFS('[1]Deals (investment)'!$C:$C,'[1]Deals (investment)'!$B:$B,$A1405,'[1]Deals (investment)'!$T:$T,BA$1)</f>
        <v>#VALUE!</v>
      </c>
      <c r="BB1405" s="17" t="e">
        <f>SUMIFS('[1]Deals (investment)'!$C:$C,'[1]Deals (investment)'!$B:$B,$A1405,'[1]Deals (investment)'!$T:$T,BB$1)</f>
        <v>#VALUE!</v>
      </c>
      <c r="BC1405" s="17" t="e">
        <f>SUMIFS('[1]Deals (Exits)'!$C:$C,'[1]Deals (Exits)'!$B:$B,$A1405)</f>
        <v>#VALUE!</v>
      </c>
      <c r="BD1405" s="17" t="e">
        <f>SUMIFS('[1]Deals (investment)'!$C:$C,'[1]Deals (investment)'!$B:$B,$A1405,'[1]Deals (investment)'!$V:$V,BD$1)</f>
        <v>#VALUE!</v>
      </c>
      <c r="BE1405" s="17" t="e">
        <f>SUMIFS('[1]Deals (investment)'!$C:$C,'[1]Deals (investment)'!$B:$B,$A1405,'[1]Deals (investment)'!$V:$V,BE$1)</f>
        <v>#VALUE!</v>
      </c>
      <c r="BF1405" s="17" t="e">
        <f>SUMIFS('[1]Deals (investment)'!$C:$C,'[1]Deals (investment)'!$B:$B,$A1405,'[1]Deals (investment)'!$V:$V,BF$1)</f>
        <v>#VALUE!</v>
      </c>
      <c r="BG1405" s="17" t="e">
        <f>SUMIFS('[1]Deals (investment)'!$C:$C,'[1]Deals (investment)'!$B:$B,$A1405,'[1]Deals (investment)'!$V:$V,BG$1)</f>
        <v>#VALUE!</v>
      </c>
      <c r="BH1405" s="17" t="e">
        <f>SUMIFS('[1]Deals (investment)'!$C:$C,'[1]Deals (investment)'!$B:$B,$A1405,'[1]Deals (investment)'!$V:$V,BH$1)</f>
        <v>#VALUE!</v>
      </c>
      <c r="BI1405" s="17" t="e">
        <f>SUMIFS('[1]Deals (investment)'!$C:$C,'[1]Deals (investment)'!$B:$B,$A1405,'[1]Deals (investment)'!$V:$V,BI$1)</f>
        <v>#VALUE!</v>
      </c>
      <c r="BJ1405" s="17" t="e">
        <f>SUMIFS('[1]Deals (investment)'!$C:$C,'[1]Deals (investment)'!$B:$B,$A1405,'[1]Deals (investment)'!$V:$V,BJ$1)</f>
        <v>#VALUE!</v>
      </c>
      <c r="BK1405" s="17" t="e">
        <f>SUMIFS('[1]Deals (investment)'!$C:$C,'[1]Deals (investment)'!$B:$B,$A1405,'[1]Deals (investment)'!$V:$V,BK$1)</f>
        <v>#VALUE!</v>
      </c>
      <c r="BL1405" s="17" t="e">
        <f>SUMIFS('[1]Deals (investment)'!$C:$C,'[1]Deals (investment)'!$B:$B,$A1405,'[1]Deals (investment)'!$V:$V,BL$1)</f>
        <v>#VALUE!</v>
      </c>
      <c r="BM1405" s="17" t="e">
        <f>SUMIFS('[1]Deals (investment)'!$C:$C,'[1]Deals (investment)'!$B:$B,$A1405,'[1]Deals (investment)'!$V:$V,BM$1)</f>
        <v>#VALUE!</v>
      </c>
      <c r="BN1405" s="15"/>
      <c r="BO1405" s="15"/>
      <c r="BP1405" s="22"/>
      <c r="BQ1405" s="15"/>
      <c r="BR1405" s="15"/>
      <c r="BS1405" s="15"/>
      <c r="BT1405" s="15"/>
      <c r="BU1405" s="15"/>
      <c r="BV1405" s="15"/>
      <c r="BW1405" s="15"/>
      <c r="BX1405" s="15"/>
      <c r="BY1405" s="15"/>
      <c r="BZ1405" s="15"/>
      <c r="CA1405" s="15"/>
      <c r="CB1405" s="15"/>
      <c r="CC1405" s="15"/>
      <c r="CD1405" s="15"/>
      <c r="CE1405" s="15"/>
      <c r="CF1405" s="15"/>
      <c r="CG1405" s="15"/>
      <c r="CH1405" s="15"/>
      <c r="CI1405" s="15"/>
      <c r="CJ1405" s="15"/>
    </row>
    <row r="1406" spans="1:88" ht="12.75">
      <c r="A1406" s="15" t="s">
        <v>9327</v>
      </c>
      <c r="B1406" s="15" t="s">
        <v>9328</v>
      </c>
      <c r="C1406" s="15" t="s">
        <v>58</v>
      </c>
      <c r="D1406" s="16">
        <v>2017</v>
      </c>
      <c r="E1406" s="15" t="s">
        <v>1649</v>
      </c>
      <c r="F1406" s="15"/>
      <c r="G1406" s="15" t="s">
        <v>1650</v>
      </c>
      <c r="H1406" s="15"/>
      <c r="I1406" s="15"/>
      <c r="J1406" s="15"/>
      <c r="K1406" s="17" t="e">
        <f t="shared" si="178"/>
        <v>#VALUE!</v>
      </c>
      <c r="L1406" s="15"/>
      <c r="M1406" s="18" t="e">
        <f t="shared" si="205"/>
        <v>#VALUE!</v>
      </c>
      <c r="N1406" s="15"/>
      <c r="O1406" s="15"/>
      <c r="P1406" s="15"/>
      <c r="Q1406" s="15"/>
      <c r="R1406" s="15"/>
      <c r="S1406" s="19"/>
      <c r="T1406" s="15"/>
      <c r="U1406" s="17"/>
      <c r="V1406" s="15" t="s">
        <v>312</v>
      </c>
      <c r="W1406" s="15"/>
      <c r="X1406" s="15" t="s">
        <v>158</v>
      </c>
      <c r="Y1406" s="15"/>
      <c r="AB1406" s="20"/>
      <c r="AC1406" s="21" t="s">
        <v>9329</v>
      </c>
      <c r="AD1406" s="15"/>
      <c r="AE1406" s="15"/>
      <c r="AF1406" s="15"/>
      <c r="AG1406" s="22">
        <f t="shared" si="207"/>
        <v>0.32258064516129031</v>
      </c>
      <c r="AH1406" s="15" t="str">
        <f t="shared" si="200"/>
        <v/>
      </c>
      <c r="AI1406" s="22" t="e">
        <f>VLOOKUP(A1406,'[1]Deals (investment)'!$B$2:$Z$1497,1,FALSE)</f>
        <v>#N/A</v>
      </c>
      <c r="AJ1406" s="22" t="e">
        <f>VLOOKUP(A1406,'[1]Deals (investment)'!$B$2:$Z$870,15,FALSE)</f>
        <v>#N/A</v>
      </c>
      <c r="AK1406" s="17" t="e">
        <f>VLOOKUP(A1406,'[1]Deals (Exits)'!B:B,1,FALSE)</f>
        <v>#N/A</v>
      </c>
      <c r="AL1406" s="23">
        <f>VLOOKUP(G1406,[1]Lookups!$V$3:$Y$197,4,FALSE)</f>
        <v>0</v>
      </c>
      <c r="AM1406" s="17" t="str">
        <f>VLOOKUP(X1406,[1]Lookups!$B$3:$C$200,2,FALSE)</f>
        <v>Financial Services</v>
      </c>
      <c r="AN1406" s="17" t="e">
        <f>VLOOKUP(R1406,[1]Lookups!$H$3:$I$69,2,FALSE)</f>
        <v>#N/A</v>
      </c>
      <c r="AO1406" s="17" t="e">
        <f>VLOOKUP(T1406,[1]Lookups!$H$3:$I$69,2,FALSE)</f>
        <v>#N/A</v>
      </c>
      <c r="AP1406" s="17" t="e">
        <f>VLOOKUP(AN1406,[1]Lookups!$N$3:$O$11,2,FALSE)</f>
        <v>#N/A</v>
      </c>
      <c r="AQ1406" s="18" t="e">
        <f>COUNTIFS('[1]Deals (investment)'!$B:$B,$A1406)</f>
        <v>#VALUE!</v>
      </c>
      <c r="AR1406" s="18" t="e">
        <f>COUNTIFS('[1]Deals (investment)'!$B:$B,$A1406,'[1]Deals (investment)'!$T:$T,$AW$1)+COUNTIFS('[1]Deals (investment)'!$B:$B,$A1406,'[1]Deals (investment)'!$T:$T,$AX$1)+COUNTIFS('[1]Deals (investment)'!$B:$B,$A1406,'[1]Deals (investment)'!$T:$T,$AY$1)</f>
        <v>#VALUE!</v>
      </c>
      <c r="AS1406" s="17" t="e">
        <f>SUMIFS('[1]Deals (investment)'!$C:$C,'[1]Deals (investment)'!$B:$B,$A1406)</f>
        <v>#VALUE!</v>
      </c>
      <c r="AT1406" s="17" t="e">
        <f t="shared" si="179"/>
        <v>#VALUE!</v>
      </c>
      <c r="AU1406" s="18" t="e">
        <f>COUNTIF('[1]Deals (Exits)'!$B:$B,A1406)</f>
        <v>#VALUE!</v>
      </c>
      <c r="AV1406" s="17" t="e">
        <f>SUMIFS('[1]Deals (investment)'!$C:$C,'[1]Deals (investment)'!$B:$B,$A1406,'[1]Deals (investment)'!$T:$T,AV$1)</f>
        <v>#VALUE!</v>
      </c>
      <c r="AW1406" s="17" t="e">
        <f>SUMIFS('[1]Deals (investment)'!$C:$C,'[1]Deals (investment)'!$B:$B,$A1406,'[1]Deals (investment)'!$T:$T,AW$1)</f>
        <v>#VALUE!</v>
      </c>
      <c r="AX1406" s="17" t="e">
        <f>SUMIFS('[1]Deals (investment)'!$C:$C,'[1]Deals (investment)'!$B:$B,$A1406,'[1]Deals (investment)'!$T:$T,AX$1)</f>
        <v>#VALUE!</v>
      </c>
      <c r="AY1406" s="17" t="e">
        <f>SUMIFS('[1]Deals (investment)'!$C:$C,'[1]Deals (investment)'!$B:$B,$A1406,'[1]Deals (investment)'!$T:$T,AY$1)</f>
        <v>#VALUE!</v>
      </c>
      <c r="AZ1406" s="17" t="e">
        <f>SUMIFS('[1]Deals (investment)'!$C:$C,'[1]Deals (investment)'!$B:$B,$A1406,'[1]Deals (investment)'!$T:$T,AZ$1)</f>
        <v>#VALUE!</v>
      </c>
      <c r="BA1406" s="17" t="e">
        <f>SUMIFS('[1]Deals (investment)'!$C:$C,'[1]Deals (investment)'!$B:$B,$A1406,'[1]Deals (investment)'!$T:$T,BA$1)</f>
        <v>#VALUE!</v>
      </c>
      <c r="BB1406" s="17" t="e">
        <f>SUMIFS('[1]Deals (investment)'!$C:$C,'[1]Deals (investment)'!$B:$B,$A1406,'[1]Deals (investment)'!$T:$T,BB$1)</f>
        <v>#VALUE!</v>
      </c>
      <c r="BC1406" s="17" t="e">
        <f>SUMIFS('[1]Deals (Exits)'!$C:$C,'[1]Deals (Exits)'!$B:$B,$A1406)</f>
        <v>#VALUE!</v>
      </c>
      <c r="BD1406" s="17" t="e">
        <f>SUMIFS('[1]Deals (investment)'!$C:$C,'[1]Deals (investment)'!$B:$B,$A1406,'[1]Deals (investment)'!$V:$V,BD$1)</f>
        <v>#VALUE!</v>
      </c>
      <c r="BE1406" s="17" t="e">
        <f>SUMIFS('[1]Deals (investment)'!$C:$C,'[1]Deals (investment)'!$B:$B,$A1406,'[1]Deals (investment)'!$V:$V,BE$1)</f>
        <v>#VALUE!</v>
      </c>
      <c r="BF1406" s="17" t="e">
        <f>SUMIFS('[1]Deals (investment)'!$C:$C,'[1]Deals (investment)'!$B:$B,$A1406,'[1]Deals (investment)'!$V:$V,BF$1)</f>
        <v>#VALUE!</v>
      </c>
      <c r="BG1406" s="17" t="e">
        <f>SUMIFS('[1]Deals (investment)'!$C:$C,'[1]Deals (investment)'!$B:$B,$A1406,'[1]Deals (investment)'!$V:$V,BG$1)</f>
        <v>#VALUE!</v>
      </c>
      <c r="BH1406" s="17" t="e">
        <f>SUMIFS('[1]Deals (investment)'!$C:$C,'[1]Deals (investment)'!$B:$B,$A1406,'[1]Deals (investment)'!$V:$V,BH$1)</f>
        <v>#VALUE!</v>
      </c>
      <c r="BI1406" s="17" t="e">
        <f>SUMIFS('[1]Deals (investment)'!$C:$C,'[1]Deals (investment)'!$B:$B,$A1406,'[1]Deals (investment)'!$V:$V,BI$1)</f>
        <v>#VALUE!</v>
      </c>
      <c r="BJ1406" s="17" t="e">
        <f>SUMIFS('[1]Deals (investment)'!$C:$C,'[1]Deals (investment)'!$B:$B,$A1406,'[1]Deals (investment)'!$V:$V,BJ$1)</f>
        <v>#VALUE!</v>
      </c>
      <c r="BK1406" s="17" t="e">
        <f>SUMIFS('[1]Deals (investment)'!$C:$C,'[1]Deals (investment)'!$B:$B,$A1406,'[1]Deals (investment)'!$V:$V,BK$1)</f>
        <v>#VALUE!</v>
      </c>
      <c r="BL1406" s="17" t="e">
        <f>SUMIFS('[1]Deals (investment)'!$C:$C,'[1]Deals (investment)'!$B:$B,$A1406,'[1]Deals (investment)'!$V:$V,BL$1)</f>
        <v>#VALUE!</v>
      </c>
      <c r="BM1406" s="17" t="e">
        <f>SUMIFS('[1]Deals (investment)'!$C:$C,'[1]Deals (investment)'!$B:$B,$A1406,'[1]Deals (investment)'!$V:$V,BM$1)</f>
        <v>#VALUE!</v>
      </c>
      <c r="BN1406" s="15"/>
      <c r="BO1406" s="15"/>
      <c r="BP1406" s="22"/>
      <c r="BQ1406" s="15"/>
      <c r="BR1406" s="15"/>
      <c r="BS1406" s="15"/>
      <c r="BT1406" s="15"/>
      <c r="BU1406" s="15"/>
      <c r="BV1406" s="15"/>
      <c r="BW1406" s="15"/>
      <c r="BX1406" s="15"/>
      <c r="BY1406" s="15"/>
      <c r="BZ1406" s="15"/>
      <c r="CA1406" s="15"/>
      <c r="CB1406" s="15"/>
      <c r="CC1406" s="15"/>
      <c r="CD1406" s="15" t="str">
        <f t="shared" ref="CD1406:CD1407" si="209">CONCATENATE(A1406,B1406,C1406)</f>
        <v>ProxyPayProxypay enables SME's facilitate online paymentsActive</v>
      </c>
      <c r="CE1406" s="15"/>
      <c r="CF1406" s="15"/>
      <c r="CG1406" s="15"/>
      <c r="CH1406" s="15"/>
      <c r="CI1406" s="15"/>
      <c r="CJ1406" s="15"/>
    </row>
    <row r="1407" spans="1:88" ht="12.75">
      <c r="A1407" s="15" t="s">
        <v>9330</v>
      </c>
      <c r="B1407" s="15" t="s">
        <v>9331</v>
      </c>
      <c r="C1407" s="15" t="s">
        <v>58</v>
      </c>
      <c r="D1407" s="16">
        <v>2015</v>
      </c>
      <c r="E1407" s="15" t="s">
        <v>117</v>
      </c>
      <c r="F1407" s="15"/>
      <c r="G1407" s="15" t="s">
        <v>118</v>
      </c>
      <c r="H1407" s="15"/>
      <c r="I1407" s="15" t="s">
        <v>118</v>
      </c>
      <c r="J1407" s="15"/>
      <c r="K1407" s="17" t="e">
        <f t="shared" si="178"/>
        <v>#VALUE!</v>
      </c>
      <c r="L1407" s="15"/>
      <c r="M1407" s="18" t="e">
        <f t="shared" si="205"/>
        <v>#VALUE!</v>
      </c>
      <c r="N1407" s="15"/>
      <c r="O1407" s="15"/>
      <c r="P1407" s="15"/>
      <c r="Q1407" s="24" t="e">
        <f ca="1">_xludf.MAXIFS('[1]Deals (investment)'!A:A,'[1]Deals (investment)'!B:B,A1407)</f>
        <v>#NAME?</v>
      </c>
      <c r="R1407" s="15"/>
      <c r="S1407" s="19"/>
      <c r="T1407" s="15"/>
      <c r="U1407" s="17"/>
      <c r="V1407" s="15" t="s">
        <v>9332</v>
      </c>
      <c r="W1407" s="15"/>
      <c r="X1407" s="15" t="s">
        <v>158</v>
      </c>
      <c r="Y1407" s="15" t="s">
        <v>9333</v>
      </c>
      <c r="AB1407" s="20"/>
      <c r="AC1407" s="21" t="s">
        <v>9334</v>
      </c>
      <c r="AD1407" s="21" t="s">
        <v>9335</v>
      </c>
      <c r="AE1407" s="15"/>
      <c r="AF1407" s="15"/>
      <c r="AG1407" s="22">
        <f t="shared" ca="1" si="207"/>
        <v>0.45161290322580644</v>
      </c>
      <c r="AH1407" s="15" t="str">
        <f t="shared" si="200"/>
        <v/>
      </c>
      <c r="AI1407" s="22" t="e">
        <f>VLOOKUP(A1407,'[1]Deals (investment)'!$B$2:$Z$1497,1,FALSE)</f>
        <v>#N/A</v>
      </c>
      <c r="AJ1407" s="22" t="e">
        <f>VLOOKUP(A1407,'[1]Deals (investment)'!$B$2:$Z$870,15,FALSE)</f>
        <v>#N/A</v>
      </c>
      <c r="AK1407" s="17" t="e">
        <f>VLOOKUP(A1407,'[1]Deals (Exits)'!B:B,1,FALSE)</f>
        <v>#N/A</v>
      </c>
      <c r="AL1407" s="23">
        <f>VLOOKUP(G1407,[1]Lookups!$V$3:$Y$197,4,FALSE)</f>
        <v>0</v>
      </c>
      <c r="AM1407" s="17" t="str">
        <f>VLOOKUP(X1407,[1]Lookups!$B$3:$C$200,2,FALSE)</f>
        <v>Financial Services</v>
      </c>
      <c r="AN1407" s="17" t="e">
        <f>VLOOKUP(R1407,[1]Lookups!$H$3:$I$69,2,FALSE)</f>
        <v>#N/A</v>
      </c>
      <c r="AO1407" s="17" t="e">
        <f>VLOOKUP(T1407,[1]Lookups!$H$3:$I$69,2,FALSE)</f>
        <v>#N/A</v>
      </c>
      <c r="AP1407" s="17" t="e">
        <f>VLOOKUP(AN1407,[1]Lookups!$N$3:$O$11,2,FALSE)</f>
        <v>#N/A</v>
      </c>
      <c r="AQ1407" s="18" t="e">
        <f>COUNTIFS('[1]Deals (investment)'!$B:$B,$A1407)</f>
        <v>#VALUE!</v>
      </c>
      <c r="AR1407" s="18" t="e">
        <f>COUNTIFS('[1]Deals (investment)'!$B:$B,$A1407,'[1]Deals (investment)'!$T:$T,$AW$1)+COUNTIFS('[1]Deals (investment)'!$B:$B,$A1407,'[1]Deals (investment)'!$T:$T,$AX$1)+COUNTIFS('[1]Deals (investment)'!$B:$B,$A1407,'[1]Deals (investment)'!$T:$T,$AY$1)</f>
        <v>#VALUE!</v>
      </c>
      <c r="AS1407" s="17" t="e">
        <f>SUMIFS('[1]Deals (investment)'!$C:$C,'[1]Deals (investment)'!$B:$B,$A1407)</f>
        <v>#VALUE!</v>
      </c>
      <c r="AT1407" s="17" t="e">
        <f t="shared" si="179"/>
        <v>#VALUE!</v>
      </c>
      <c r="AU1407" s="18" t="e">
        <f>COUNTIF('[1]Deals (Exits)'!$B:$B,A1407)</f>
        <v>#VALUE!</v>
      </c>
      <c r="AV1407" s="17" t="e">
        <f>SUMIFS('[1]Deals (investment)'!$C:$C,'[1]Deals (investment)'!$B:$B,$A1407,'[1]Deals (investment)'!$T:$T,AV$1)</f>
        <v>#VALUE!</v>
      </c>
      <c r="AW1407" s="17" t="e">
        <f>SUMIFS('[1]Deals (investment)'!$C:$C,'[1]Deals (investment)'!$B:$B,$A1407,'[1]Deals (investment)'!$T:$T,AW$1)</f>
        <v>#VALUE!</v>
      </c>
      <c r="AX1407" s="17" t="e">
        <f>SUMIFS('[1]Deals (investment)'!$C:$C,'[1]Deals (investment)'!$B:$B,$A1407,'[1]Deals (investment)'!$T:$T,AX$1)</f>
        <v>#VALUE!</v>
      </c>
      <c r="AY1407" s="17" t="e">
        <f>SUMIFS('[1]Deals (investment)'!$C:$C,'[1]Deals (investment)'!$B:$B,$A1407,'[1]Deals (investment)'!$T:$T,AY$1)</f>
        <v>#VALUE!</v>
      </c>
      <c r="AZ1407" s="17" t="e">
        <f>SUMIFS('[1]Deals (investment)'!$C:$C,'[1]Deals (investment)'!$B:$B,$A1407,'[1]Deals (investment)'!$T:$T,AZ$1)</f>
        <v>#VALUE!</v>
      </c>
      <c r="BA1407" s="17" t="e">
        <f>SUMIFS('[1]Deals (investment)'!$C:$C,'[1]Deals (investment)'!$B:$B,$A1407,'[1]Deals (investment)'!$T:$T,BA$1)</f>
        <v>#VALUE!</v>
      </c>
      <c r="BB1407" s="17" t="e">
        <f>SUMIFS('[1]Deals (investment)'!$C:$C,'[1]Deals (investment)'!$B:$B,$A1407,'[1]Deals (investment)'!$T:$T,BB$1)</f>
        <v>#VALUE!</v>
      </c>
      <c r="BC1407" s="17" t="e">
        <f>SUMIFS('[1]Deals (Exits)'!$C:$C,'[1]Deals (Exits)'!$B:$B,$A1407)</f>
        <v>#VALUE!</v>
      </c>
      <c r="BD1407" s="17" t="e">
        <f>SUMIFS('[1]Deals (investment)'!$C:$C,'[1]Deals (investment)'!$B:$B,$A1407,'[1]Deals (investment)'!$V:$V,BD$1)</f>
        <v>#VALUE!</v>
      </c>
      <c r="BE1407" s="17" t="e">
        <f>SUMIFS('[1]Deals (investment)'!$C:$C,'[1]Deals (investment)'!$B:$B,$A1407,'[1]Deals (investment)'!$V:$V,BE$1)</f>
        <v>#VALUE!</v>
      </c>
      <c r="BF1407" s="17" t="e">
        <f>SUMIFS('[1]Deals (investment)'!$C:$C,'[1]Deals (investment)'!$B:$B,$A1407,'[1]Deals (investment)'!$V:$V,BF$1)</f>
        <v>#VALUE!</v>
      </c>
      <c r="BG1407" s="17" t="e">
        <f>SUMIFS('[1]Deals (investment)'!$C:$C,'[1]Deals (investment)'!$B:$B,$A1407,'[1]Deals (investment)'!$V:$V,BG$1)</f>
        <v>#VALUE!</v>
      </c>
      <c r="BH1407" s="17" t="e">
        <f>SUMIFS('[1]Deals (investment)'!$C:$C,'[1]Deals (investment)'!$B:$B,$A1407,'[1]Deals (investment)'!$V:$V,BH$1)</f>
        <v>#VALUE!</v>
      </c>
      <c r="BI1407" s="17" t="e">
        <f>SUMIFS('[1]Deals (investment)'!$C:$C,'[1]Deals (investment)'!$B:$B,$A1407,'[1]Deals (investment)'!$V:$V,BI$1)</f>
        <v>#VALUE!</v>
      </c>
      <c r="BJ1407" s="17" t="e">
        <f>SUMIFS('[1]Deals (investment)'!$C:$C,'[1]Deals (investment)'!$B:$B,$A1407,'[1]Deals (investment)'!$V:$V,BJ$1)</f>
        <v>#VALUE!</v>
      </c>
      <c r="BK1407" s="17" t="e">
        <f>SUMIFS('[1]Deals (investment)'!$C:$C,'[1]Deals (investment)'!$B:$B,$A1407,'[1]Deals (investment)'!$V:$V,BK$1)</f>
        <v>#VALUE!</v>
      </c>
      <c r="BL1407" s="17" t="e">
        <f>SUMIFS('[1]Deals (investment)'!$C:$C,'[1]Deals (investment)'!$B:$B,$A1407,'[1]Deals (investment)'!$V:$V,BL$1)</f>
        <v>#VALUE!</v>
      </c>
      <c r="BM1407" s="17" t="e">
        <f>SUMIFS('[1]Deals (investment)'!$C:$C,'[1]Deals (investment)'!$B:$B,$A1407,'[1]Deals (investment)'!$V:$V,BM$1)</f>
        <v>#VALUE!</v>
      </c>
      <c r="BN1407" s="15"/>
      <c r="BO1407" s="15"/>
      <c r="BP1407" s="22"/>
      <c r="BQ1407" s="15"/>
      <c r="BR1407" s="15"/>
      <c r="BS1407" s="15"/>
      <c r="BT1407" s="15"/>
      <c r="BU1407" s="15"/>
      <c r="BV1407" s="15"/>
      <c r="BW1407" s="15"/>
      <c r="BX1407" s="15"/>
      <c r="BY1407" s="15"/>
      <c r="BZ1407" s="15"/>
      <c r="CA1407" s="15"/>
      <c r="CB1407" s="15"/>
      <c r="CC1407" s="15"/>
      <c r="CD1407" s="15" t="str">
        <f t="shared" si="209"/>
        <v>Quoxient LtdQuoxient is a fintech company in Kenya. It delivers technology solutions to support SMEs in Financial ServicesActive</v>
      </c>
      <c r="CE1407" s="15"/>
      <c r="CF1407" s="15"/>
      <c r="CG1407" s="15"/>
      <c r="CH1407" s="15"/>
      <c r="CI1407" s="15"/>
      <c r="CJ1407" s="15"/>
    </row>
    <row r="1408" spans="1:88" ht="25.5">
      <c r="A1408" s="15" t="s">
        <v>9336</v>
      </c>
      <c r="B1408" s="68" t="s">
        <v>9337</v>
      </c>
      <c r="C1408" s="15" t="s">
        <v>58</v>
      </c>
      <c r="D1408" s="16">
        <v>2012</v>
      </c>
      <c r="E1408" s="26" t="s">
        <v>90</v>
      </c>
      <c r="F1408" s="26" t="s">
        <v>199</v>
      </c>
      <c r="G1408" s="26" t="s">
        <v>91</v>
      </c>
      <c r="H1408" s="26"/>
      <c r="I1408" s="15" t="s">
        <v>91</v>
      </c>
      <c r="J1408" s="26"/>
      <c r="K1408" s="17" t="e">
        <f t="shared" si="178"/>
        <v>#VALUE!</v>
      </c>
      <c r="L1408" s="15"/>
      <c r="M1408" s="18" t="e">
        <f t="shared" si="205"/>
        <v>#VALUE!</v>
      </c>
      <c r="N1408" s="15"/>
      <c r="O1408" s="15"/>
      <c r="P1408" s="15"/>
      <c r="Q1408" s="15"/>
      <c r="R1408" s="15"/>
      <c r="S1408" s="19"/>
      <c r="T1408" s="15"/>
      <c r="U1408" s="17"/>
      <c r="V1408" s="15" t="s">
        <v>9338</v>
      </c>
      <c r="W1408" s="15">
        <v>0</v>
      </c>
      <c r="X1408" s="15" t="s">
        <v>158</v>
      </c>
      <c r="Y1408" s="15" t="s">
        <v>9339</v>
      </c>
      <c r="AB1408" s="20" t="s">
        <v>286</v>
      </c>
      <c r="AC1408" s="27" t="s">
        <v>9340</v>
      </c>
      <c r="AD1408" s="27" t="s">
        <v>9341</v>
      </c>
      <c r="AE1408" s="15" t="s">
        <v>199</v>
      </c>
      <c r="AF1408" s="15" t="s">
        <v>199</v>
      </c>
      <c r="AG1408" s="22">
        <f ca="1">COUNTA(B1407:AF1407)/(COUNTA(B1407:AF1407)+COUNTBLANK(B1407:AF1407))</f>
        <v>0.45161290322580644</v>
      </c>
      <c r="AH1408" s="15" t="str">
        <f t="shared" si="200"/>
        <v/>
      </c>
      <c r="AI1408" s="22" t="e">
        <f>VLOOKUP(A1408,'[1]Deals (investment)'!$B$2:$Z$1497,1,FALSE)</f>
        <v>#N/A</v>
      </c>
      <c r="AJ1408" s="22" t="e">
        <f>VLOOKUP(A1408,'[1]Deals (investment)'!$B$2:$Z$870,15,FALSE)</f>
        <v>#N/A</v>
      </c>
      <c r="AK1408" s="17" t="e">
        <f>VLOOKUP(A1408,'[1]Deals (Exits)'!B:B,1,FALSE)</f>
        <v>#N/A</v>
      </c>
      <c r="AL1408" s="23">
        <f>VLOOKUP(G1408,[1]Lookups!$V$3:$Y$197,4,FALSE)</f>
        <v>0</v>
      </c>
      <c r="AM1408" s="17" t="str">
        <f>VLOOKUP(X1408,[1]Lookups!$B$3:$C$200,2,FALSE)</f>
        <v>Financial Services</v>
      </c>
      <c r="AN1408" s="17" t="e">
        <f>VLOOKUP(R1408,[1]Lookups!$H$3:$I$69,2,FALSE)</f>
        <v>#N/A</v>
      </c>
      <c r="AO1408" s="17" t="e">
        <f>VLOOKUP(T1408,[1]Lookups!$H$3:$I$69,2,FALSE)</f>
        <v>#N/A</v>
      </c>
      <c r="AP1408" s="17" t="e">
        <f>VLOOKUP(AN1408,[1]Lookups!$N$3:$O$11,2,FALSE)</f>
        <v>#N/A</v>
      </c>
      <c r="AQ1408" s="18" t="e">
        <f>COUNTIFS('[1]Deals (investment)'!$B:$B,$A1408)</f>
        <v>#VALUE!</v>
      </c>
      <c r="AR1408" s="18" t="e">
        <f>COUNTIFS('[1]Deals (investment)'!$B:$B,$A1408,'[1]Deals (investment)'!$T:$T,$AW$1)+COUNTIFS('[1]Deals (investment)'!$B:$B,$A1408,'[1]Deals (investment)'!$T:$T,$AX$1)+COUNTIFS('[1]Deals (investment)'!$B:$B,$A1408,'[1]Deals (investment)'!$T:$T,$AY$1)</f>
        <v>#VALUE!</v>
      </c>
      <c r="AS1408" s="17" t="e">
        <f>SUMIFS('[1]Deals (investment)'!$C:$C,'[1]Deals (investment)'!$B:$B,$A1408)</f>
        <v>#VALUE!</v>
      </c>
      <c r="AT1408" s="17" t="e">
        <f t="shared" si="179"/>
        <v>#VALUE!</v>
      </c>
      <c r="AU1408" s="18" t="e">
        <f>COUNTIF('[1]Deals (Exits)'!$B:$B,A1408)</f>
        <v>#VALUE!</v>
      </c>
      <c r="AV1408" s="17" t="e">
        <f>SUMIFS('[1]Deals (investment)'!$C:$C,'[1]Deals (investment)'!$B:$B,$A1408,'[1]Deals (investment)'!$T:$T,AV$1)</f>
        <v>#VALUE!</v>
      </c>
      <c r="AW1408" s="17" t="e">
        <f>SUMIFS('[1]Deals (investment)'!$C:$C,'[1]Deals (investment)'!$B:$B,$A1408,'[1]Deals (investment)'!$T:$T,AW$1)</f>
        <v>#VALUE!</v>
      </c>
      <c r="AX1408" s="17" t="e">
        <f>SUMIFS('[1]Deals (investment)'!$C:$C,'[1]Deals (investment)'!$B:$B,$A1408,'[1]Deals (investment)'!$T:$T,AX$1)</f>
        <v>#VALUE!</v>
      </c>
      <c r="AY1408" s="17" t="e">
        <f>SUMIFS('[1]Deals (investment)'!$C:$C,'[1]Deals (investment)'!$B:$B,$A1408,'[1]Deals (investment)'!$T:$T,AY$1)</f>
        <v>#VALUE!</v>
      </c>
      <c r="AZ1408" s="17" t="e">
        <f>SUMIFS('[1]Deals (investment)'!$C:$C,'[1]Deals (investment)'!$B:$B,$A1408,'[1]Deals (investment)'!$T:$T,AZ$1)</f>
        <v>#VALUE!</v>
      </c>
      <c r="BA1408" s="17" t="e">
        <f>SUMIFS('[1]Deals (investment)'!$C:$C,'[1]Deals (investment)'!$B:$B,$A1408,'[1]Deals (investment)'!$T:$T,BA$1)</f>
        <v>#VALUE!</v>
      </c>
      <c r="BB1408" s="17" t="e">
        <f>SUMIFS('[1]Deals (investment)'!$C:$C,'[1]Deals (investment)'!$B:$B,$A1408,'[1]Deals (investment)'!$T:$T,BB$1)</f>
        <v>#VALUE!</v>
      </c>
      <c r="BC1408" s="17" t="e">
        <f>SUMIFS('[1]Deals (Exits)'!$C:$C,'[1]Deals (Exits)'!$B:$B,$A1408)</f>
        <v>#VALUE!</v>
      </c>
      <c r="BD1408" s="17" t="e">
        <f>SUMIFS('[1]Deals (investment)'!$C:$C,'[1]Deals (investment)'!$B:$B,$A1408,'[1]Deals (investment)'!$V:$V,BD$1)</f>
        <v>#VALUE!</v>
      </c>
      <c r="BE1408" s="17" t="e">
        <f>SUMIFS('[1]Deals (investment)'!$C:$C,'[1]Deals (investment)'!$B:$B,$A1408,'[1]Deals (investment)'!$V:$V,BE$1)</f>
        <v>#VALUE!</v>
      </c>
      <c r="BF1408" s="17" t="e">
        <f>SUMIFS('[1]Deals (investment)'!$C:$C,'[1]Deals (investment)'!$B:$B,$A1408,'[1]Deals (investment)'!$V:$V,BF$1)</f>
        <v>#VALUE!</v>
      </c>
      <c r="BG1408" s="17" t="e">
        <f>SUMIFS('[1]Deals (investment)'!$C:$C,'[1]Deals (investment)'!$B:$B,$A1408,'[1]Deals (investment)'!$V:$V,BG$1)</f>
        <v>#VALUE!</v>
      </c>
      <c r="BH1408" s="17" t="e">
        <f>SUMIFS('[1]Deals (investment)'!$C:$C,'[1]Deals (investment)'!$B:$B,$A1408,'[1]Deals (investment)'!$V:$V,BH$1)</f>
        <v>#VALUE!</v>
      </c>
      <c r="BI1408" s="17" t="e">
        <f>SUMIFS('[1]Deals (investment)'!$C:$C,'[1]Deals (investment)'!$B:$B,$A1408,'[1]Deals (investment)'!$V:$V,BI$1)</f>
        <v>#VALUE!</v>
      </c>
      <c r="BJ1408" s="17" t="e">
        <f>SUMIFS('[1]Deals (investment)'!$C:$C,'[1]Deals (investment)'!$B:$B,$A1408,'[1]Deals (investment)'!$V:$V,BJ$1)</f>
        <v>#VALUE!</v>
      </c>
      <c r="BK1408" s="17" t="e">
        <f>SUMIFS('[1]Deals (investment)'!$C:$C,'[1]Deals (investment)'!$B:$B,$A1408,'[1]Deals (investment)'!$V:$V,BK$1)</f>
        <v>#VALUE!</v>
      </c>
      <c r="BL1408" s="17" t="e">
        <f>SUMIFS('[1]Deals (investment)'!$C:$C,'[1]Deals (investment)'!$B:$B,$A1408,'[1]Deals (investment)'!$V:$V,BL$1)</f>
        <v>#VALUE!</v>
      </c>
      <c r="BM1408" s="17" t="e">
        <f>SUMIFS('[1]Deals (investment)'!$C:$C,'[1]Deals (investment)'!$B:$B,$A1408,'[1]Deals (investment)'!$V:$V,BM$1)</f>
        <v>#VALUE!</v>
      </c>
      <c r="BN1408" s="15"/>
      <c r="BO1408" s="15"/>
      <c r="BP1408" s="22"/>
      <c r="BQ1408" s="15"/>
      <c r="BR1408" s="15"/>
      <c r="BS1408" s="15"/>
      <c r="BT1408" s="15"/>
      <c r="BU1408" s="15"/>
      <c r="BV1408" s="15"/>
      <c r="BW1408" s="15"/>
      <c r="BX1408" s="15"/>
      <c r="BY1408" s="15"/>
      <c r="BZ1408" s="15"/>
      <c r="CA1408" s="15"/>
      <c r="CB1408" s="15"/>
      <c r="CC1408" s="15"/>
      <c r="CD1408" s="15"/>
      <c r="CE1408" s="15"/>
      <c r="CF1408" s="15"/>
      <c r="CG1408" s="15"/>
      <c r="CH1408" s="15"/>
      <c r="CI1408" s="15"/>
      <c r="CJ1408" s="15"/>
    </row>
    <row r="1409" spans="1:88" ht="12.75">
      <c r="A1409" s="15" t="s">
        <v>9342</v>
      </c>
      <c r="B1409" s="15"/>
      <c r="C1409" s="15" t="s">
        <v>58</v>
      </c>
      <c r="D1409" s="16"/>
      <c r="E1409" s="15"/>
      <c r="F1409" s="15"/>
      <c r="G1409" s="15"/>
      <c r="H1409" s="15"/>
      <c r="I1409" s="15"/>
      <c r="J1409" s="15"/>
      <c r="K1409" s="17" t="e">
        <f t="shared" si="178"/>
        <v>#VALUE!</v>
      </c>
      <c r="L1409" s="15"/>
      <c r="M1409" s="18" t="e">
        <f t="shared" si="205"/>
        <v>#VALUE!</v>
      </c>
      <c r="N1409" s="15"/>
      <c r="O1409" s="15"/>
      <c r="P1409" s="15"/>
      <c r="Q1409" s="24" t="e">
        <f ca="1">_xludf.MAXIFS('[1]Deals (investment)'!A:A,'[1]Deals (investment)'!B:B,A1409)</f>
        <v>#NAME?</v>
      </c>
      <c r="R1409" s="15"/>
      <c r="S1409" s="19"/>
      <c r="T1409" s="15"/>
      <c r="U1409" s="17"/>
      <c r="V1409" s="15"/>
      <c r="W1409" s="15"/>
      <c r="X1409" s="15"/>
      <c r="Y1409" s="15"/>
      <c r="AB1409" s="20"/>
      <c r="AC1409" s="15"/>
      <c r="AD1409" s="15"/>
      <c r="AE1409" s="15"/>
      <c r="AF1409" s="15"/>
      <c r="AG1409" s="22">
        <f t="shared" ref="AG1409:AG1411" ca="1" si="210">COUNTA(B1409:AF1409)/(COUNTA(B1409:AF1409)+COUNTBLANK(B1409:AF1409))</f>
        <v>0.12903225806451613</v>
      </c>
      <c r="AH1409" s="15" t="str">
        <f t="shared" si="200"/>
        <v/>
      </c>
      <c r="AI1409" s="22" t="e">
        <f>VLOOKUP(A1409,'[1]Deals (investment)'!$B$2:$Z$1497,1,FALSE)</f>
        <v>#N/A</v>
      </c>
      <c r="AJ1409" s="22" t="e">
        <f>VLOOKUP(A1409,'[1]Deals (investment)'!$B$2:$Z$870,15,FALSE)</f>
        <v>#N/A</v>
      </c>
      <c r="AK1409" s="17" t="e">
        <f>VLOOKUP(A1409,'[1]Deals (Exits)'!B:B,1,FALSE)</f>
        <v>#N/A</v>
      </c>
      <c r="AL1409" s="23" t="e">
        <f>VLOOKUP(G1409,[1]Lookups!$V$3:$Y$197,4,FALSE)</f>
        <v>#N/A</v>
      </c>
      <c r="AM1409" s="17" t="e">
        <f>VLOOKUP(X1409,[1]Lookups!$B$3:$C$200,2,FALSE)</f>
        <v>#N/A</v>
      </c>
      <c r="AN1409" s="17" t="e">
        <f>VLOOKUP(R1409,[1]Lookups!$H$3:$I$69,2,FALSE)</f>
        <v>#N/A</v>
      </c>
      <c r="AO1409" s="17" t="e">
        <f>VLOOKUP(T1409,[1]Lookups!$H$3:$I$69,2,FALSE)</f>
        <v>#N/A</v>
      </c>
      <c r="AP1409" s="17" t="e">
        <f>VLOOKUP(AN1409,[1]Lookups!$N$3:$O$11,2,FALSE)</f>
        <v>#N/A</v>
      </c>
      <c r="AQ1409" s="18" t="e">
        <f>COUNTIFS('[1]Deals (investment)'!$B:$B,$A1409)</f>
        <v>#VALUE!</v>
      </c>
      <c r="AR1409" s="18" t="e">
        <f>COUNTIFS('[1]Deals (investment)'!$B:$B,$A1409,'[1]Deals (investment)'!$T:$T,$AW$1)+COUNTIFS('[1]Deals (investment)'!$B:$B,$A1409,'[1]Deals (investment)'!$T:$T,$AX$1)+COUNTIFS('[1]Deals (investment)'!$B:$B,$A1409,'[1]Deals (investment)'!$T:$T,$AY$1)</f>
        <v>#VALUE!</v>
      </c>
      <c r="AS1409" s="17" t="e">
        <f>SUMIFS('[1]Deals (investment)'!$C:$C,'[1]Deals (investment)'!$B:$B,$A1409)</f>
        <v>#VALUE!</v>
      </c>
      <c r="AT1409" s="17" t="e">
        <f t="shared" si="179"/>
        <v>#VALUE!</v>
      </c>
      <c r="AU1409" s="18" t="e">
        <f>COUNTIF('[1]Deals (Exits)'!$B:$B,A1409)</f>
        <v>#VALUE!</v>
      </c>
      <c r="AV1409" s="17" t="e">
        <f>SUMIFS('[1]Deals (investment)'!$C:$C,'[1]Deals (investment)'!$B:$B,$A1409,'[1]Deals (investment)'!$T:$T,AV$1)</f>
        <v>#VALUE!</v>
      </c>
      <c r="AW1409" s="17" t="e">
        <f>SUMIFS('[1]Deals (investment)'!$C:$C,'[1]Deals (investment)'!$B:$B,$A1409,'[1]Deals (investment)'!$T:$T,AW$1)</f>
        <v>#VALUE!</v>
      </c>
      <c r="AX1409" s="17" t="e">
        <f>SUMIFS('[1]Deals (investment)'!$C:$C,'[1]Deals (investment)'!$B:$B,$A1409,'[1]Deals (investment)'!$T:$T,AX$1)</f>
        <v>#VALUE!</v>
      </c>
      <c r="AY1409" s="17" t="e">
        <f>SUMIFS('[1]Deals (investment)'!$C:$C,'[1]Deals (investment)'!$B:$B,$A1409,'[1]Deals (investment)'!$T:$T,AY$1)</f>
        <v>#VALUE!</v>
      </c>
      <c r="AZ1409" s="17" t="e">
        <f>SUMIFS('[1]Deals (investment)'!$C:$C,'[1]Deals (investment)'!$B:$B,$A1409,'[1]Deals (investment)'!$T:$T,AZ$1)</f>
        <v>#VALUE!</v>
      </c>
      <c r="BA1409" s="17" t="e">
        <f>SUMIFS('[1]Deals (investment)'!$C:$C,'[1]Deals (investment)'!$B:$B,$A1409,'[1]Deals (investment)'!$T:$T,BA$1)</f>
        <v>#VALUE!</v>
      </c>
      <c r="BB1409" s="17" t="e">
        <f>SUMIFS('[1]Deals (investment)'!$C:$C,'[1]Deals (investment)'!$B:$B,$A1409,'[1]Deals (investment)'!$T:$T,BB$1)</f>
        <v>#VALUE!</v>
      </c>
      <c r="BC1409" s="17" t="e">
        <f>SUMIFS('[1]Deals (Exits)'!$C:$C,'[1]Deals (Exits)'!$B:$B,$A1409)</f>
        <v>#VALUE!</v>
      </c>
      <c r="BD1409" s="17" t="e">
        <f>SUMIFS('[1]Deals (investment)'!$C:$C,'[1]Deals (investment)'!$B:$B,$A1409,'[1]Deals (investment)'!$V:$V,BD$1)</f>
        <v>#VALUE!</v>
      </c>
      <c r="BE1409" s="17" t="e">
        <f>SUMIFS('[1]Deals (investment)'!$C:$C,'[1]Deals (investment)'!$B:$B,$A1409,'[1]Deals (investment)'!$V:$V,BE$1)</f>
        <v>#VALUE!</v>
      </c>
      <c r="BF1409" s="17" t="e">
        <f>SUMIFS('[1]Deals (investment)'!$C:$C,'[1]Deals (investment)'!$B:$B,$A1409,'[1]Deals (investment)'!$V:$V,BF$1)</f>
        <v>#VALUE!</v>
      </c>
      <c r="BG1409" s="17" t="e">
        <f>SUMIFS('[1]Deals (investment)'!$C:$C,'[1]Deals (investment)'!$B:$B,$A1409,'[1]Deals (investment)'!$V:$V,BG$1)</f>
        <v>#VALUE!</v>
      </c>
      <c r="BH1409" s="17" t="e">
        <f>SUMIFS('[1]Deals (investment)'!$C:$C,'[1]Deals (investment)'!$B:$B,$A1409,'[1]Deals (investment)'!$V:$V,BH$1)</f>
        <v>#VALUE!</v>
      </c>
      <c r="BI1409" s="17" t="e">
        <f>SUMIFS('[1]Deals (investment)'!$C:$C,'[1]Deals (investment)'!$B:$B,$A1409,'[1]Deals (investment)'!$V:$V,BI$1)</f>
        <v>#VALUE!</v>
      </c>
      <c r="BJ1409" s="17" t="e">
        <f>SUMIFS('[1]Deals (investment)'!$C:$C,'[1]Deals (investment)'!$B:$B,$A1409,'[1]Deals (investment)'!$V:$V,BJ$1)</f>
        <v>#VALUE!</v>
      </c>
      <c r="BK1409" s="17" t="e">
        <f>SUMIFS('[1]Deals (investment)'!$C:$C,'[1]Deals (investment)'!$B:$B,$A1409,'[1]Deals (investment)'!$V:$V,BK$1)</f>
        <v>#VALUE!</v>
      </c>
      <c r="BL1409" s="17" t="e">
        <f>SUMIFS('[1]Deals (investment)'!$C:$C,'[1]Deals (investment)'!$B:$B,$A1409,'[1]Deals (investment)'!$V:$V,BL$1)</f>
        <v>#VALUE!</v>
      </c>
      <c r="BM1409" s="17" t="e">
        <f>SUMIFS('[1]Deals (investment)'!$C:$C,'[1]Deals (investment)'!$B:$B,$A1409,'[1]Deals (investment)'!$V:$V,BM$1)</f>
        <v>#VALUE!</v>
      </c>
      <c r="BN1409" s="15"/>
      <c r="BO1409" s="15"/>
      <c r="BP1409" s="22"/>
      <c r="BQ1409" s="15"/>
      <c r="BR1409" s="15"/>
      <c r="BS1409" s="15"/>
      <c r="BT1409" s="15"/>
      <c r="BU1409" s="15"/>
      <c r="BV1409" s="15"/>
      <c r="BW1409" s="15"/>
      <c r="BX1409" s="15"/>
      <c r="BY1409" s="15"/>
      <c r="BZ1409" s="15"/>
      <c r="CA1409" s="15"/>
      <c r="CB1409" s="15"/>
      <c r="CC1409" s="15"/>
      <c r="CD1409" s="15" t="str">
        <f t="shared" ref="CD1409:CD1415" si="211">CONCATENATE(A1409,B1409,C1409)</f>
        <v>PeslinkActive</v>
      </c>
      <c r="CE1409" s="15"/>
      <c r="CF1409" s="15"/>
      <c r="CG1409" s="15"/>
      <c r="CH1409" s="15"/>
      <c r="CI1409" s="15"/>
      <c r="CJ1409" s="15"/>
    </row>
    <row r="1410" spans="1:88" ht="12.75">
      <c r="A1410" s="15" t="s">
        <v>9343</v>
      </c>
      <c r="B1410" s="15" t="s">
        <v>9344</v>
      </c>
      <c r="C1410" s="15" t="s">
        <v>58</v>
      </c>
      <c r="D1410" s="16"/>
      <c r="E1410" s="15" t="s">
        <v>90</v>
      </c>
      <c r="F1410" s="15"/>
      <c r="G1410" s="15" t="s">
        <v>91</v>
      </c>
      <c r="H1410" s="15"/>
      <c r="I1410" s="15" t="s">
        <v>91</v>
      </c>
      <c r="J1410" s="15"/>
      <c r="K1410" s="17" t="e">
        <f t="shared" si="178"/>
        <v>#VALUE!</v>
      </c>
      <c r="L1410" s="15"/>
      <c r="M1410" s="18" t="e">
        <f t="shared" si="205"/>
        <v>#VALUE!</v>
      </c>
      <c r="N1410" s="15"/>
      <c r="O1410" s="15"/>
      <c r="P1410" s="15"/>
      <c r="Q1410" s="15"/>
      <c r="R1410" s="15"/>
      <c r="S1410" s="19"/>
      <c r="T1410" s="15"/>
      <c r="U1410" s="17"/>
      <c r="V1410" s="15" t="s">
        <v>9345</v>
      </c>
      <c r="W1410" s="15"/>
      <c r="X1410" s="15" t="s">
        <v>158</v>
      </c>
      <c r="Y1410" s="15" t="s">
        <v>9346</v>
      </c>
      <c r="AB1410" s="20"/>
      <c r="AC1410" s="21" t="s">
        <v>9347</v>
      </c>
      <c r="AD1410" s="21" t="s">
        <v>9348</v>
      </c>
      <c r="AE1410" s="21" t="s">
        <v>9349</v>
      </c>
      <c r="AF1410" s="15" t="s">
        <v>312</v>
      </c>
      <c r="AG1410" s="22">
        <f t="shared" si="210"/>
        <v>0.45161290322580644</v>
      </c>
      <c r="AH1410" s="15" t="str">
        <f t="shared" ref="AH1410:AH1473" si="212">IF(A1410 = "","",IF(COUNTIF(CD:CD,CONCATENATE(A1410,B1410,C1410))&gt;1,"Duplicated",""))</f>
        <v/>
      </c>
      <c r="AI1410" s="22" t="e">
        <f>VLOOKUP(A1410,'[1]Deals (investment)'!$B$2:$Z$1497,1,FALSE)</f>
        <v>#N/A</v>
      </c>
      <c r="AJ1410" s="22" t="e">
        <f>VLOOKUP(A1410,'[1]Deals (investment)'!$B$2:$Z$870,15,FALSE)</f>
        <v>#N/A</v>
      </c>
      <c r="AK1410" s="17" t="e">
        <f>VLOOKUP(A1410,'[1]Deals (Exits)'!B:B,1,FALSE)</f>
        <v>#N/A</v>
      </c>
      <c r="AL1410" s="23">
        <f>VLOOKUP(G1410,[1]Lookups!$V$3:$Y$197,4,FALSE)</f>
        <v>0</v>
      </c>
      <c r="AM1410" s="17" t="str">
        <f>VLOOKUP(X1410,[1]Lookups!$B$3:$C$200,2,FALSE)</f>
        <v>Financial Services</v>
      </c>
      <c r="AN1410" s="17" t="e">
        <f>VLOOKUP(R1410,[1]Lookups!$H$3:$I$69,2,FALSE)</f>
        <v>#N/A</v>
      </c>
      <c r="AO1410" s="17" t="e">
        <f>VLOOKUP(T1410,[1]Lookups!$H$3:$I$69,2,FALSE)</f>
        <v>#N/A</v>
      </c>
      <c r="AP1410" s="17" t="e">
        <f>VLOOKUP(AN1410,[1]Lookups!$N$3:$O$11,2,FALSE)</f>
        <v>#N/A</v>
      </c>
      <c r="AQ1410" s="18" t="e">
        <f>COUNTIFS('[1]Deals (investment)'!$B:$B,$A1410)</f>
        <v>#VALUE!</v>
      </c>
      <c r="AR1410" s="18" t="e">
        <f>COUNTIFS('[1]Deals (investment)'!$B:$B,$A1410,'[1]Deals (investment)'!$T:$T,$AW$1)+COUNTIFS('[1]Deals (investment)'!$B:$B,$A1410,'[1]Deals (investment)'!$T:$T,$AX$1)+COUNTIFS('[1]Deals (investment)'!$B:$B,$A1410,'[1]Deals (investment)'!$T:$T,$AY$1)</f>
        <v>#VALUE!</v>
      </c>
      <c r="AS1410" s="17" t="e">
        <f>SUMIFS('[1]Deals (investment)'!$C:$C,'[1]Deals (investment)'!$B:$B,$A1410)</f>
        <v>#VALUE!</v>
      </c>
      <c r="AT1410" s="17" t="e">
        <f t="shared" si="179"/>
        <v>#VALUE!</v>
      </c>
      <c r="AU1410" s="18" t="e">
        <f>COUNTIF('[1]Deals (Exits)'!$B:$B,A1410)</f>
        <v>#VALUE!</v>
      </c>
      <c r="AV1410" s="17" t="e">
        <f>SUMIFS('[1]Deals (investment)'!$C:$C,'[1]Deals (investment)'!$B:$B,$A1410,'[1]Deals (investment)'!$T:$T,AV$1)</f>
        <v>#VALUE!</v>
      </c>
      <c r="AW1410" s="17" t="e">
        <f>SUMIFS('[1]Deals (investment)'!$C:$C,'[1]Deals (investment)'!$B:$B,$A1410,'[1]Deals (investment)'!$T:$T,AW$1)</f>
        <v>#VALUE!</v>
      </c>
      <c r="AX1410" s="17" t="e">
        <f>SUMIFS('[1]Deals (investment)'!$C:$C,'[1]Deals (investment)'!$B:$B,$A1410,'[1]Deals (investment)'!$T:$T,AX$1)</f>
        <v>#VALUE!</v>
      </c>
      <c r="AY1410" s="17" t="e">
        <f>SUMIFS('[1]Deals (investment)'!$C:$C,'[1]Deals (investment)'!$B:$B,$A1410,'[1]Deals (investment)'!$T:$T,AY$1)</f>
        <v>#VALUE!</v>
      </c>
      <c r="AZ1410" s="17" t="e">
        <f>SUMIFS('[1]Deals (investment)'!$C:$C,'[1]Deals (investment)'!$B:$B,$A1410,'[1]Deals (investment)'!$T:$T,AZ$1)</f>
        <v>#VALUE!</v>
      </c>
      <c r="BA1410" s="17" t="e">
        <f>SUMIFS('[1]Deals (investment)'!$C:$C,'[1]Deals (investment)'!$B:$B,$A1410,'[1]Deals (investment)'!$T:$T,BA$1)</f>
        <v>#VALUE!</v>
      </c>
      <c r="BB1410" s="17" t="e">
        <f>SUMIFS('[1]Deals (investment)'!$C:$C,'[1]Deals (investment)'!$B:$B,$A1410,'[1]Deals (investment)'!$T:$T,BB$1)</f>
        <v>#VALUE!</v>
      </c>
      <c r="BC1410" s="17" t="e">
        <f>SUMIFS('[1]Deals (Exits)'!$C:$C,'[1]Deals (Exits)'!$B:$B,$A1410)</f>
        <v>#VALUE!</v>
      </c>
      <c r="BD1410" s="17" t="e">
        <f>SUMIFS('[1]Deals (investment)'!$C:$C,'[1]Deals (investment)'!$B:$B,$A1410,'[1]Deals (investment)'!$V:$V,BD$1)</f>
        <v>#VALUE!</v>
      </c>
      <c r="BE1410" s="17" t="e">
        <f>SUMIFS('[1]Deals (investment)'!$C:$C,'[1]Deals (investment)'!$B:$B,$A1410,'[1]Deals (investment)'!$V:$V,BE$1)</f>
        <v>#VALUE!</v>
      </c>
      <c r="BF1410" s="17" t="e">
        <f>SUMIFS('[1]Deals (investment)'!$C:$C,'[1]Deals (investment)'!$B:$B,$A1410,'[1]Deals (investment)'!$V:$V,BF$1)</f>
        <v>#VALUE!</v>
      </c>
      <c r="BG1410" s="17" t="e">
        <f>SUMIFS('[1]Deals (investment)'!$C:$C,'[1]Deals (investment)'!$B:$B,$A1410,'[1]Deals (investment)'!$V:$V,BG$1)</f>
        <v>#VALUE!</v>
      </c>
      <c r="BH1410" s="17" t="e">
        <f>SUMIFS('[1]Deals (investment)'!$C:$C,'[1]Deals (investment)'!$B:$B,$A1410,'[1]Deals (investment)'!$V:$V,BH$1)</f>
        <v>#VALUE!</v>
      </c>
      <c r="BI1410" s="17" t="e">
        <f>SUMIFS('[1]Deals (investment)'!$C:$C,'[1]Deals (investment)'!$B:$B,$A1410,'[1]Deals (investment)'!$V:$V,BI$1)</f>
        <v>#VALUE!</v>
      </c>
      <c r="BJ1410" s="17" t="e">
        <f>SUMIFS('[1]Deals (investment)'!$C:$C,'[1]Deals (investment)'!$B:$B,$A1410,'[1]Deals (investment)'!$V:$V,BJ$1)</f>
        <v>#VALUE!</v>
      </c>
      <c r="BK1410" s="17" t="e">
        <f>SUMIFS('[1]Deals (investment)'!$C:$C,'[1]Deals (investment)'!$B:$B,$A1410,'[1]Deals (investment)'!$V:$V,BK$1)</f>
        <v>#VALUE!</v>
      </c>
      <c r="BL1410" s="17" t="e">
        <f>SUMIFS('[1]Deals (investment)'!$C:$C,'[1]Deals (investment)'!$B:$B,$A1410,'[1]Deals (investment)'!$V:$V,BL$1)</f>
        <v>#VALUE!</v>
      </c>
      <c r="BM1410" s="17" t="e">
        <f>SUMIFS('[1]Deals (investment)'!$C:$C,'[1]Deals (investment)'!$B:$B,$A1410,'[1]Deals (investment)'!$V:$V,BM$1)</f>
        <v>#VALUE!</v>
      </c>
      <c r="BN1410" s="15"/>
      <c r="BO1410" s="15"/>
      <c r="BP1410" s="22"/>
      <c r="BQ1410" s="15"/>
      <c r="BR1410" s="15"/>
      <c r="BS1410" s="15"/>
      <c r="BT1410" s="15"/>
      <c r="BU1410" s="15"/>
      <c r="BV1410" s="15"/>
      <c r="BW1410" s="15"/>
      <c r="BX1410" s="15"/>
      <c r="BY1410" s="15"/>
      <c r="BZ1410" s="15"/>
      <c r="CA1410" s="15"/>
      <c r="CB1410" s="15"/>
      <c r="CC1410" s="15"/>
      <c r="CD1410" s="15" t="str">
        <f t="shared" si="211"/>
        <v>PicsaPicsa offers holistic savings solutions to help low-income agriculture employees improve their financial health.Active</v>
      </c>
      <c r="CE1410" s="15"/>
      <c r="CF1410" s="15"/>
      <c r="CG1410" s="15"/>
      <c r="CH1410" s="15"/>
      <c r="CI1410" s="15"/>
      <c r="CJ1410" s="15"/>
    </row>
    <row r="1411" spans="1:88" ht="12.75">
      <c r="A1411" s="15" t="s">
        <v>9350</v>
      </c>
      <c r="B1411" s="15" t="s">
        <v>9351</v>
      </c>
      <c r="C1411" s="15" t="s">
        <v>58</v>
      </c>
      <c r="D1411" s="16">
        <v>2017</v>
      </c>
      <c r="E1411" s="15" t="s">
        <v>9350</v>
      </c>
      <c r="F1411" s="15"/>
      <c r="G1411" s="15"/>
      <c r="H1411" s="15"/>
      <c r="I1411" s="15"/>
      <c r="J1411" s="15"/>
      <c r="K1411" s="17" t="e">
        <f t="shared" si="178"/>
        <v>#VALUE!</v>
      </c>
      <c r="L1411" s="15"/>
      <c r="M1411" s="18" t="e">
        <f t="shared" si="205"/>
        <v>#VALUE!</v>
      </c>
      <c r="N1411" s="15"/>
      <c r="O1411" s="15"/>
      <c r="P1411" s="15"/>
      <c r="Q1411" s="15"/>
      <c r="R1411" s="15"/>
      <c r="S1411" s="19"/>
      <c r="T1411" s="15"/>
      <c r="U1411" s="17"/>
      <c r="V1411" s="15" t="s">
        <v>9352</v>
      </c>
      <c r="W1411" s="15"/>
      <c r="X1411" s="15"/>
      <c r="Y1411" s="15"/>
      <c r="AB1411" s="20"/>
      <c r="AC1411" s="21" t="s">
        <v>9353</v>
      </c>
      <c r="AD1411" s="15"/>
      <c r="AE1411" s="21" t="s">
        <v>9354</v>
      </c>
      <c r="AF1411" s="21" t="s">
        <v>9355</v>
      </c>
      <c r="AG1411" s="22">
        <f t="shared" si="210"/>
        <v>0.32258064516129031</v>
      </c>
      <c r="AH1411" s="15" t="str">
        <f t="shared" si="212"/>
        <v/>
      </c>
      <c r="AI1411" s="22" t="e">
        <f>VLOOKUP(A1411,'[1]Deals (investment)'!$B$2:$Z$1497,1,FALSE)</f>
        <v>#N/A</v>
      </c>
      <c r="AJ1411" s="22" t="e">
        <f>VLOOKUP(A1411,'[1]Deals (investment)'!$B$2:$Z$870,15,FALSE)</f>
        <v>#N/A</v>
      </c>
      <c r="AK1411" s="17" t="e">
        <f>VLOOKUP(A1411,'[1]Deals (Exits)'!B:B,1,FALSE)</f>
        <v>#N/A</v>
      </c>
      <c r="AL1411" s="23" t="e">
        <f>VLOOKUP(G1411,[1]Lookups!$V$3:$Y$197,4,FALSE)</f>
        <v>#N/A</v>
      </c>
      <c r="AM1411" s="17" t="e">
        <f>VLOOKUP(X1411,[1]Lookups!$B$3:$C$200,2,FALSE)</f>
        <v>#N/A</v>
      </c>
      <c r="AN1411" s="17" t="e">
        <f>VLOOKUP(R1411,[1]Lookups!$H$3:$I$69,2,FALSE)</f>
        <v>#N/A</v>
      </c>
      <c r="AO1411" s="17" t="e">
        <f>VLOOKUP(T1411,[1]Lookups!$H$3:$I$69,2,FALSE)</f>
        <v>#N/A</v>
      </c>
      <c r="AP1411" s="17" t="e">
        <f>VLOOKUP(AN1411,[1]Lookups!$N$3:$O$11,2,FALSE)</f>
        <v>#N/A</v>
      </c>
      <c r="AQ1411" s="18" t="e">
        <f>COUNTIFS('[1]Deals (investment)'!$B:$B,$A1411)</f>
        <v>#VALUE!</v>
      </c>
      <c r="AR1411" s="18" t="e">
        <f>COUNTIFS('[1]Deals (investment)'!$B:$B,$A1411,'[1]Deals (investment)'!$T:$T,$AW$1)+COUNTIFS('[1]Deals (investment)'!$B:$B,$A1411,'[1]Deals (investment)'!$T:$T,$AX$1)+COUNTIFS('[1]Deals (investment)'!$B:$B,$A1411,'[1]Deals (investment)'!$T:$T,$AY$1)</f>
        <v>#VALUE!</v>
      </c>
      <c r="AS1411" s="17" t="e">
        <f>SUMIFS('[1]Deals (investment)'!$C:$C,'[1]Deals (investment)'!$B:$B,$A1411)</f>
        <v>#VALUE!</v>
      </c>
      <c r="AT1411" s="17" t="e">
        <f t="shared" si="179"/>
        <v>#VALUE!</v>
      </c>
      <c r="AU1411" s="18" t="e">
        <f>COUNTIF('[1]Deals (Exits)'!$B:$B,A1411)</f>
        <v>#VALUE!</v>
      </c>
      <c r="AV1411" s="17" t="e">
        <f>SUMIFS('[1]Deals (investment)'!$C:$C,'[1]Deals (investment)'!$B:$B,$A1411,'[1]Deals (investment)'!$T:$T,AV$1)</f>
        <v>#VALUE!</v>
      </c>
      <c r="AW1411" s="17" t="e">
        <f>SUMIFS('[1]Deals (investment)'!$C:$C,'[1]Deals (investment)'!$B:$B,$A1411,'[1]Deals (investment)'!$T:$T,AW$1)</f>
        <v>#VALUE!</v>
      </c>
      <c r="AX1411" s="17" t="e">
        <f>SUMIFS('[1]Deals (investment)'!$C:$C,'[1]Deals (investment)'!$B:$B,$A1411,'[1]Deals (investment)'!$T:$T,AX$1)</f>
        <v>#VALUE!</v>
      </c>
      <c r="AY1411" s="17" t="e">
        <f>SUMIFS('[1]Deals (investment)'!$C:$C,'[1]Deals (investment)'!$B:$B,$A1411,'[1]Deals (investment)'!$T:$T,AY$1)</f>
        <v>#VALUE!</v>
      </c>
      <c r="AZ1411" s="17" t="e">
        <f>SUMIFS('[1]Deals (investment)'!$C:$C,'[1]Deals (investment)'!$B:$B,$A1411,'[1]Deals (investment)'!$T:$T,AZ$1)</f>
        <v>#VALUE!</v>
      </c>
      <c r="BA1411" s="17" t="e">
        <f>SUMIFS('[1]Deals (investment)'!$C:$C,'[1]Deals (investment)'!$B:$B,$A1411,'[1]Deals (investment)'!$T:$T,BA$1)</f>
        <v>#VALUE!</v>
      </c>
      <c r="BB1411" s="17" t="e">
        <f>SUMIFS('[1]Deals (investment)'!$C:$C,'[1]Deals (investment)'!$B:$B,$A1411,'[1]Deals (investment)'!$T:$T,BB$1)</f>
        <v>#VALUE!</v>
      </c>
      <c r="BC1411" s="17" t="e">
        <f>SUMIFS('[1]Deals (Exits)'!$C:$C,'[1]Deals (Exits)'!$B:$B,$A1411)</f>
        <v>#VALUE!</v>
      </c>
      <c r="BD1411" s="17" t="e">
        <f>SUMIFS('[1]Deals (investment)'!$C:$C,'[1]Deals (investment)'!$B:$B,$A1411,'[1]Deals (investment)'!$V:$V,BD$1)</f>
        <v>#VALUE!</v>
      </c>
      <c r="BE1411" s="17" t="e">
        <f>SUMIFS('[1]Deals (investment)'!$C:$C,'[1]Deals (investment)'!$B:$B,$A1411,'[1]Deals (investment)'!$V:$V,BE$1)</f>
        <v>#VALUE!</v>
      </c>
      <c r="BF1411" s="17" t="e">
        <f>SUMIFS('[1]Deals (investment)'!$C:$C,'[1]Deals (investment)'!$B:$B,$A1411,'[1]Deals (investment)'!$V:$V,BF$1)</f>
        <v>#VALUE!</v>
      </c>
      <c r="BG1411" s="17" t="e">
        <f>SUMIFS('[1]Deals (investment)'!$C:$C,'[1]Deals (investment)'!$B:$B,$A1411,'[1]Deals (investment)'!$V:$V,BG$1)</f>
        <v>#VALUE!</v>
      </c>
      <c r="BH1411" s="17" t="e">
        <f>SUMIFS('[1]Deals (investment)'!$C:$C,'[1]Deals (investment)'!$B:$B,$A1411,'[1]Deals (investment)'!$V:$V,BH$1)</f>
        <v>#VALUE!</v>
      </c>
      <c r="BI1411" s="17" t="e">
        <f>SUMIFS('[1]Deals (investment)'!$C:$C,'[1]Deals (investment)'!$B:$B,$A1411,'[1]Deals (investment)'!$V:$V,BI$1)</f>
        <v>#VALUE!</v>
      </c>
      <c r="BJ1411" s="17" t="e">
        <f>SUMIFS('[1]Deals (investment)'!$C:$C,'[1]Deals (investment)'!$B:$B,$A1411,'[1]Deals (investment)'!$V:$V,BJ$1)</f>
        <v>#VALUE!</v>
      </c>
      <c r="BK1411" s="17" t="e">
        <f>SUMIFS('[1]Deals (investment)'!$C:$C,'[1]Deals (investment)'!$B:$B,$A1411,'[1]Deals (investment)'!$V:$V,BK$1)</f>
        <v>#VALUE!</v>
      </c>
      <c r="BL1411" s="17" t="e">
        <f>SUMIFS('[1]Deals (investment)'!$C:$C,'[1]Deals (investment)'!$B:$B,$A1411,'[1]Deals (investment)'!$V:$V,BL$1)</f>
        <v>#VALUE!</v>
      </c>
      <c r="BM1411" s="17" t="e">
        <f>SUMIFS('[1]Deals (investment)'!$C:$C,'[1]Deals (investment)'!$B:$B,$A1411,'[1]Deals (investment)'!$V:$V,BM$1)</f>
        <v>#VALUE!</v>
      </c>
      <c r="BN1411" s="15"/>
      <c r="BO1411" s="15"/>
      <c r="BP1411" s="22"/>
      <c r="BQ1411" s="15"/>
      <c r="BR1411" s="15"/>
      <c r="BS1411" s="15"/>
      <c r="BT1411" s="15"/>
      <c r="BU1411" s="15"/>
      <c r="BV1411" s="15"/>
      <c r="BW1411" s="15"/>
      <c r="BX1411" s="15"/>
      <c r="BY1411" s="15"/>
      <c r="BZ1411" s="15"/>
      <c r="CA1411" s="15"/>
      <c r="CB1411" s="15"/>
      <c r="CC1411" s="15"/>
      <c r="CD1411" s="15" t="str">
        <f t="shared" si="211"/>
        <v>PikiwashPikiWash Ltd. is a for profit company that was founded after identification of the need for cleanActive</v>
      </c>
      <c r="CE1411" s="15"/>
      <c r="CF1411" s="15"/>
      <c r="CG1411" s="15"/>
      <c r="CH1411" s="15"/>
      <c r="CI1411" s="15"/>
      <c r="CJ1411" s="15"/>
    </row>
    <row r="1412" spans="1:88" ht="12.75">
      <c r="A1412" s="15" t="s">
        <v>9356</v>
      </c>
      <c r="B1412" s="15" t="s">
        <v>9357</v>
      </c>
      <c r="C1412" s="15" t="s">
        <v>58</v>
      </c>
      <c r="D1412" s="16"/>
      <c r="E1412" s="26" t="s">
        <v>117</v>
      </c>
      <c r="F1412" s="26" t="s">
        <v>199</v>
      </c>
      <c r="G1412" s="26" t="s">
        <v>118</v>
      </c>
      <c r="H1412" s="26"/>
      <c r="I1412" s="15" t="s">
        <v>118</v>
      </c>
      <c r="J1412" s="26"/>
      <c r="K1412" s="17" t="e">
        <f t="shared" si="178"/>
        <v>#VALUE!</v>
      </c>
      <c r="L1412" s="15"/>
      <c r="M1412" s="18" t="e">
        <f t="shared" si="205"/>
        <v>#VALUE!</v>
      </c>
      <c r="N1412" s="15"/>
      <c r="O1412" s="15"/>
      <c r="P1412" s="15"/>
      <c r="Q1412" s="24" t="e">
        <f ca="1">_xludf.MAXIFS('[1]Deals (investment)'!A:A,'[1]Deals (investment)'!B:B,A1412)</f>
        <v>#NAME?</v>
      </c>
      <c r="R1412" s="15"/>
      <c r="S1412" s="19"/>
      <c r="T1412" s="15"/>
      <c r="U1412" s="17"/>
      <c r="V1412" s="15" t="s">
        <v>9358</v>
      </c>
      <c r="W1412" s="15">
        <v>1</v>
      </c>
      <c r="X1412" s="15" t="s">
        <v>256</v>
      </c>
      <c r="Y1412" s="15" t="s">
        <v>9359</v>
      </c>
      <c r="AB1412" s="32">
        <v>43506</v>
      </c>
      <c r="AC1412" s="27" t="s">
        <v>9360</v>
      </c>
      <c r="AD1412" s="15" t="s">
        <v>199</v>
      </c>
      <c r="AE1412" s="27" t="s">
        <v>9361</v>
      </c>
      <c r="AF1412" s="27" t="s">
        <v>9362</v>
      </c>
      <c r="AG1412" s="22">
        <f>COUNTA(B1411:AF1411)/(COUNTA(B1411:AF1411)+COUNTBLANK(B1411:AF1411))</f>
        <v>0.32258064516129031</v>
      </c>
      <c r="AH1412" s="15" t="str">
        <f t="shared" si="212"/>
        <v/>
      </c>
      <c r="AI1412" s="22" t="e">
        <f>VLOOKUP(A1412,'[1]Deals (investment)'!$B$2:$Z$1497,1,FALSE)</f>
        <v>#N/A</v>
      </c>
      <c r="AJ1412" s="22" t="e">
        <f>VLOOKUP(A1412,'[1]Deals (investment)'!$B$2:$Z$870,15,FALSE)</f>
        <v>#N/A</v>
      </c>
      <c r="AK1412" s="17" t="e">
        <f>VLOOKUP(A1412,'[1]Deals (Exits)'!B:B,1,FALSE)</f>
        <v>#N/A</v>
      </c>
      <c r="AL1412" s="23">
        <f>VLOOKUP(G1412,[1]Lookups!$V$3:$Y$197,4,FALSE)</f>
        <v>0</v>
      </c>
      <c r="AM1412" s="17" t="str">
        <f>VLOOKUP(X1412,[1]Lookups!$B$3:$C$200,2,FALSE)</f>
        <v>Media &amp; Entertainment</v>
      </c>
      <c r="AN1412" s="17" t="e">
        <f>VLOOKUP(R1412,[1]Lookups!$H$3:$I$69,2,FALSE)</f>
        <v>#N/A</v>
      </c>
      <c r="AO1412" s="17" t="e">
        <f>VLOOKUP(T1412,[1]Lookups!$H$3:$I$69,2,FALSE)</f>
        <v>#N/A</v>
      </c>
      <c r="AP1412" s="17" t="e">
        <f>VLOOKUP(AN1412,[1]Lookups!$N$3:$O$11,2,FALSE)</f>
        <v>#N/A</v>
      </c>
      <c r="AQ1412" s="18" t="e">
        <f>COUNTIFS('[1]Deals (investment)'!$B:$B,$A1412)</f>
        <v>#VALUE!</v>
      </c>
      <c r="AR1412" s="18" t="e">
        <f>COUNTIFS('[1]Deals (investment)'!$B:$B,$A1412,'[1]Deals (investment)'!$T:$T,$AW$1)+COUNTIFS('[1]Deals (investment)'!$B:$B,$A1412,'[1]Deals (investment)'!$T:$T,$AX$1)+COUNTIFS('[1]Deals (investment)'!$B:$B,$A1412,'[1]Deals (investment)'!$T:$T,$AY$1)</f>
        <v>#VALUE!</v>
      </c>
      <c r="AS1412" s="17" t="e">
        <f>SUMIFS('[1]Deals (investment)'!$C:$C,'[1]Deals (investment)'!$B:$B,$A1412)</f>
        <v>#VALUE!</v>
      </c>
      <c r="AT1412" s="17" t="e">
        <f t="shared" si="179"/>
        <v>#VALUE!</v>
      </c>
      <c r="AU1412" s="18" t="e">
        <f>COUNTIF('[1]Deals (Exits)'!$B:$B,A1412)</f>
        <v>#VALUE!</v>
      </c>
      <c r="AV1412" s="17" t="e">
        <f>SUMIFS('[1]Deals (investment)'!$C:$C,'[1]Deals (investment)'!$B:$B,$A1412,'[1]Deals (investment)'!$T:$T,AV$1)</f>
        <v>#VALUE!</v>
      </c>
      <c r="AW1412" s="17" t="e">
        <f>SUMIFS('[1]Deals (investment)'!$C:$C,'[1]Deals (investment)'!$B:$B,$A1412,'[1]Deals (investment)'!$T:$T,AW$1)</f>
        <v>#VALUE!</v>
      </c>
      <c r="AX1412" s="17" t="e">
        <f>SUMIFS('[1]Deals (investment)'!$C:$C,'[1]Deals (investment)'!$B:$B,$A1412,'[1]Deals (investment)'!$T:$T,AX$1)</f>
        <v>#VALUE!</v>
      </c>
      <c r="AY1412" s="17" t="e">
        <f>SUMIFS('[1]Deals (investment)'!$C:$C,'[1]Deals (investment)'!$B:$B,$A1412,'[1]Deals (investment)'!$T:$T,AY$1)</f>
        <v>#VALUE!</v>
      </c>
      <c r="AZ1412" s="17" t="e">
        <f>SUMIFS('[1]Deals (investment)'!$C:$C,'[1]Deals (investment)'!$B:$B,$A1412,'[1]Deals (investment)'!$T:$T,AZ$1)</f>
        <v>#VALUE!</v>
      </c>
      <c r="BA1412" s="17" t="e">
        <f>SUMIFS('[1]Deals (investment)'!$C:$C,'[1]Deals (investment)'!$B:$B,$A1412,'[1]Deals (investment)'!$T:$T,BA$1)</f>
        <v>#VALUE!</v>
      </c>
      <c r="BB1412" s="17" t="e">
        <f>SUMIFS('[1]Deals (investment)'!$C:$C,'[1]Deals (investment)'!$B:$B,$A1412,'[1]Deals (investment)'!$T:$T,BB$1)</f>
        <v>#VALUE!</v>
      </c>
      <c r="BC1412" s="17" t="e">
        <f>SUMIFS('[1]Deals (Exits)'!$C:$C,'[1]Deals (Exits)'!$B:$B,$A1412)</f>
        <v>#VALUE!</v>
      </c>
      <c r="BD1412" s="17" t="e">
        <f>SUMIFS('[1]Deals (investment)'!$C:$C,'[1]Deals (investment)'!$B:$B,$A1412,'[1]Deals (investment)'!$V:$V,BD$1)</f>
        <v>#VALUE!</v>
      </c>
      <c r="BE1412" s="17" t="e">
        <f>SUMIFS('[1]Deals (investment)'!$C:$C,'[1]Deals (investment)'!$B:$B,$A1412,'[1]Deals (investment)'!$V:$V,BE$1)</f>
        <v>#VALUE!</v>
      </c>
      <c r="BF1412" s="17" t="e">
        <f>SUMIFS('[1]Deals (investment)'!$C:$C,'[1]Deals (investment)'!$B:$B,$A1412,'[1]Deals (investment)'!$V:$V,BF$1)</f>
        <v>#VALUE!</v>
      </c>
      <c r="BG1412" s="17" t="e">
        <f>SUMIFS('[1]Deals (investment)'!$C:$C,'[1]Deals (investment)'!$B:$B,$A1412,'[1]Deals (investment)'!$V:$V,BG$1)</f>
        <v>#VALUE!</v>
      </c>
      <c r="BH1412" s="17" t="e">
        <f>SUMIFS('[1]Deals (investment)'!$C:$C,'[1]Deals (investment)'!$B:$B,$A1412,'[1]Deals (investment)'!$V:$V,BH$1)</f>
        <v>#VALUE!</v>
      </c>
      <c r="BI1412" s="17" t="e">
        <f>SUMIFS('[1]Deals (investment)'!$C:$C,'[1]Deals (investment)'!$B:$B,$A1412,'[1]Deals (investment)'!$V:$V,BI$1)</f>
        <v>#VALUE!</v>
      </c>
      <c r="BJ1412" s="17" t="e">
        <f>SUMIFS('[1]Deals (investment)'!$C:$C,'[1]Deals (investment)'!$B:$B,$A1412,'[1]Deals (investment)'!$V:$V,BJ$1)</f>
        <v>#VALUE!</v>
      </c>
      <c r="BK1412" s="17" t="e">
        <f>SUMIFS('[1]Deals (investment)'!$C:$C,'[1]Deals (investment)'!$B:$B,$A1412,'[1]Deals (investment)'!$V:$V,BK$1)</f>
        <v>#VALUE!</v>
      </c>
      <c r="BL1412" s="17" t="e">
        <f>SUMIFS('[1]Deals (investment)'!$C:$C,'[1]Deals (investment)'!$B:$B,$A1412,'[1]Deals (investment)'!$V:$V,BL$1)</f>
        <v>#VALUE!</v>
      </c>
      <c r="BM1412" s="17" t="e">
        <f>SUMIFS('[1]Deals (investment)'!$C:$C,'[1]Deals (investment)'!$B:$B,$A1412,'[1]Deals (investment)'!$V:$V,BM$1)</f>
        <v>#VALUE!</v>
      </c>
      <c r="BN1412" s="15"/>
      <c r="BO1412" s="15"/>
      <c r="BP1412" s="22"/>
      <c r="BQ1412" s="15"/>
      <c r="BR1412" s="15"/>
      <c r="BS1412" s="15"/>
      <c r="BT1412" s="15"/>
      <c r="BU1412" s="15"/>
      <c r="BV1412" s="15"/>
      <c r="BW1412" s="15"/>
      <c r="BX1412" s="15"/>
      <c r="BY1412" s="15"/>
      <c r="BZ1412" s="15"/>
      <c r="CA1412" s="15"/>
      <c r="CB1412" s="15"/>
      <c r="CC1412" s="15"/>
      <c r="CD1412" s="15" t="str">
        <f t="shared" si="211"/>
        <v>PinglePingle is a platform that is connecting users to activities that interest them within Nairobi’s malls. Users on the Pingle platform can discover, book, and pay for these activities on the app.Active</v>
      </c>
      <c r="CE1412" s="15"/>
      <c r="CF1412" s="15"/>
      <c r="CG1412" s="15"/>
      <c r="CH1412" s="15"/>
      <c r="CI1412" s="15"/>
      <c r="CJ1412" s="15"/>
    </row>
    <row r="1413" spans="1:88" ht="12.75">
      <c r="A1413" s="15" t="s">
        <v>9363</v>
      </c>
      <c r="B1413" s="15" t="s">
        <v>9364</v>
      </c>
      <c r="C1413" s="15" t="s">
        <v>58</v>
      </c>
      <c r="D1413" s="16">
        <v>1995</v>
      </c>
      <c r="E1413" s="15" t="s">
        <v>6496</v>
      </c>
      <c r="F1413" s="15"/>
      <c r="G1413" s="15"/>
      <c r="H1413" s="15"/>
      <c r="I1413" s="15"/>
      <c r="J1413" s="15"/>
      <c r="K1413" s="17" t="e">
        <f t="shared" si="178"/>
        <v>#VALUE!</v>
      </c>
      <c r="L1413" s="15"/>
      <c r="M1413" s="18" t="e">
        <f t="shared" si="205"/>
        <v>#VALUE!</v>
      </c>
      <c r="N1413" s="15"/>
      <c r="O1413" s="15"/>
      <c r="P1413" s="15"/>
      <c r="Q1413" s="15"/>
      <c r="R1413" s="15"/>
      <c r="S1413" s="19"/>
      <c r="T1413" s="15"/>
      <c r="U1413" s="17"/>
      <c r="V1413" s="15" t="s">
        <v>312</v>
      </c>
      <c r="W1413" s="15"/>
      <c r="X1413" s="15"/>
      <c r="Y1413" s="15"/>
      <c r="AB1413" s="20"/>
      <c r="AC1413" s="21" t="s">
        <v>9365</v>
      </c>
      <c r="AD1413" s="15"/>
      <c r="AE1413" s="21" t="s">
        <v>9366</v>
      </c>
      <c r="AF1413" s="21" t="s">
        <v>9367</v>
      </c>
      <c r="AG1413" s="22">
        <f t="shared" ref="AG1413:AG1462" si="213">COUNTA(B1413:AF1413)/(COUNTA(B1413:AF1413)+COUNTBLANK(B1413:AF1413))</f>
        <v>0.32258064516129031</v>
      </c>
      <c r="AH1413" s="15" t="e">
        <f t="shared" si="212"/>
        <v>#VALUE!</v>
      </c>
      <c r="AI1413" s="22" t="e">
        <f>VLOOKUP(A1413,'[1]Deals (investment)'!$B$2:$Z$1497,1,FALSE)</f>
        <v>#N/A</v>
      </c>
      <c r="AJ1413" s="22" t="e">
        <f>VLOOKUP(A1413,'[1]Deals (investment)'!$B$2:$Z$870,15,FALSE)</f>
        <v>#N/A</v>
      </c>
      <c r="AK1413" s="17" t="e">
        <f>VLOOKUP(A1413,'[1]Deals (Exits)'!B:B,1,FALSE)</f>
        <v>#N/A</v>
      </c>
      <c r="AL1413" s="23" t="e">
        <f>VLOOKUP(G1413,[1]Lookups!$V$3:$Y$197,4,FALSE)</f>
        <v>#N/A</v>
      </c>
      <c r="AM1413" s="17" t="e">
        <f>VLOOKUP(X1413,[1]Lookups!$B$3:$C$200,2,FALSE)</f>
        <v>#N/A</v>
      </c>
      <c r="AN1413" s="17" t="e">
        <f>VLOOKUP(R1413,[1]Lookups!$H$3:$I$69,2,FALSE)</f>
        <v>#N/A</v>
      </c>
      <c r="AO1413" s="17" t="e">
        <f>VLOOKUP(T1413,[1]Lookups!$H$3:$I$69,2,FALSE)</f>
        <v>#N/A</v>
      </c>
      <c r="AP1413" s="17" t="e">
        <f>VLOOKUP(AN1413,[1]Lookups!$N$3:$O$11,2,FALSE)</f>
        <v>#N/A</v>
      </c>
      <c r="AQ1413" s="18" t="e">
        <f>COUNTIFS('[1]Deals (investment)'!$B:$B,$A1413)</f>
        <v>#VALUE!</v>
      </c>
      <c r="AR1413" s="18" t="e">
        <f>COUNTIFS('[1]Deals (investment)'!$B:$B,$A1413,'[1]Deals (investment)'!$T:$T,$AW$1)+COUNTIFS('[1]Deals (investment)'!$B:$B,$A1413,'[1]Deals (investment)'!$T:$T,$AX$1)+COUNTIFS('[1]Deals (investment)'!$B:$B,$A1413,'[1]Deals (investment)'!$T:$T,$AY$1)</f>
        <v>#VALUE!</v>
      </c>
      <c r="AS1413" s="17" t="e">
        <f>SUMIFS('[1]Deals (investment)'!$C:$C,'[1]Deals (investment)'!$B:$B,$A1413)</f>
        <v>#VALUE!</v>
      </c>
      <c r="AT1413" s="17" t="e">
        <f t="shared" si="179"/>
        <v>#VALUE!</v>
      </c>
      <c r="AU1413" s="18" t="e">
        <f>COUNTIF('[1]Deals (Exits)'!$B:$B,A1413)</f>
        <v>#VALUE!</v>
      </c>
      <c r="AV1413" s="17" t="e">
        <f>SUMIFS('[1]Deals (investment)'!$C:$C,'[1]Deals (investment)'!$B:$B,$A1413,'[1]Deals (investment)'!$T:$T,AV$1)</f>
        <v>#VALUE!</v>
      </c>
      <c r="AW1413" s="17" t="e">
        <f>SUMIFS('[1]Deals (investment)'!$C:$C,'[1]Deals (investment)'!$B:$B,$A1413,'[1]Deals (investment)'!$T:$T,AW$1)</f>
        <v>#VALUE!</v>
      </c>
      <c r="AX1413" s="17" t="e">
        <f>SUMIFS('[1]Deals (investment)'!$C:$C,'[1]Deals (investment)'!$B:$B,$A1413,'[1]Deals (investment)'!$T:$T,AX$1)</f>
        <v>#VALUE!</v>
      </c>
      <c r="AY1413" s="17" t="e">
        <f>SUMIFS('[1]Deals (investment)'!$C:$C,'[1]Deals (investment)'!$B:$B,$A1413,'[1]Deals (investment)'!$T:$T,AY$1)</f>
        <v>#VALUE!</v>
      </c>
      <c r="AZ1413" s="17" t="e">
        <f>SUMIFS('[1]Deals (investment)'!$C:$C,'[1]Deals (investment)'!$B:$B,$A1413,'[1]Deals (investment)'!$T:$T,AZ$1)</f>
        <v>#VALUE!</v>
      </c>
      <c r="BA1413" s="17" t="e">
        <f>SUMIFS('[1]Deals (investment)'!$C:$C,'[1]Deals (investment)'!$B:$B,$A1413,'[1]Deals (investment)'!$T:$T,BA$1)</f>
        <v>#VALUE!</v>
      </c>
      <c r="BB1413" s="17" t="e">
        <f>SUMIFS('[1]Deals (investment)'!$C:$C,'[1]Deals (investment)'!$B:$B,$A1413,'[1]Deals (investment)'!$T:$T,BB$1)</f>
        <v>#VALUE!</v>
      </c>
      <c r="BC1413" s="17" t="e">
        <f>SUMIFS('[1]Deals (Exits)'!$C:$C,'[1]Deals (Exits)'!$B:$B,$A1413)</f>
        <v>#VALUE!</v>
      </c>
      <c r="BD1413" s="17" t="e">
        <f>SUMIFS('[1]Deals (investment)'!$C:$C,'[1]Deals (investment)'!$B:$B,$A1413,'[1]Deals (investment)'!$V:$V,BD$1)</f>
        <v>#VALUE!</v>
      </c>
      <c r="BE1413" s="17" t="e">
        <f>SUMIFS('[1]Deals (investment)'!$C:$C,'[1]Deals (investment)'!$B:$B,$A1413,'[1]Deals (investment)'!$V:$V,BE$1)</f>
        <v>#VALUE!</v>
      </c>
      <c r="BF1413" s="17" t="e">
        <f>SUMIFS('[1]Deals (investment)'!$C:$C,'[1]Deals (investment)'!$B:$B,$A1413,'[1]Deals (investment)'!$V:$V,BF$1)</f>
        <v>#VALUE!</v>
      </c>
      <c r="BG1413" s="17" t="e">
        <f>SUMIFS('[1]Deals (investment)'!$C:$C,'[1]Deals (investment)'!$B:$B,$A1413,'[1]Deals (investment)'!$V:$V,BG$1)</f>
        <v>#VALUE!</v>
      </c>
      <c r="BH1413" s="17" t="e">
        <f>SUMIFS('[1]Deals (investment)'!$C:$C,'[1]Deals (investment)'!$B:$B,$A1413,'[1]Deals (investment)'!$V:$V,BH$1)</f>
        <v>#VALUE!</v>
      </c>
      <c r="BI1413" s="17" t="e">
        <f>SUMIFS('[1]Deals (investment)'!$C:$C,'[1]Deals (investment)'!$B:$B,$A1413,'[1]Deals (investment)'!$V:$V,BI$1)</f>
        <v>#VALUE!</v>
      </c>
      <c r="BJ1413" s="17" t="e">
        <f>SUMIFS('[1]Deals (investment)'!$C:$C,'[1]Deals (investment)'!$B:$B,$A1413,'[1]Deals (investment)'!$V:$V,BJ$1)</f>
        <v>#VALUE!</v>
      </c>
      <c r="BK1413" s="17" t="e">
        <f>SUMIFS('[1]Deals (investment)'!$C:$C,'[1]Deals (investment)'!$B:$B,$A1413,'[1]Deals (investment)'!$V:$V,BK$1)</f>
        <v>#VALUE!</v>
      </c>
      <c r="BL1413" s="17" t="e">
        <f>SUMIFS('[1]Deals (investment)'!$C:$C,'[1]Deals (investment)'!$B:$B,$A1413,'[1]Deals (investment)'!$V:$V,BL$1)</f>
        <v>#VALUE!</v>
      </c>
      <c r="BM1413" s="17" t="e">
        <f>SUMIFS('[1]Deals (investment)'!$C:$C,'[1]Deals (investment)'!$B:$B,$A1413,'[1]Deals (investment)'!$V:$V,BM$1)</f>
        <v>#VALUE!</v>
      </c>
      <c r="BN1413" s="15"/>
      <c r="BO1413" s="15"/>
      <c r="BP1413" s="22"/>
      <c r="BQ1413" s="15"/>
      <c r="BR1413" s="15"/>
      <c r="BS1413" s="15"/>
      <c r="BT1413" s="15"/>
      <c r="BU1413" s="15"/>
      <c r="BV1413" s="15"/>
      <c r="BW1413" s="15"/>
      <c r="BX1413" s="15"/>
      <c r="BY1413" s="15"/>
      <c r="BZ1413" s="15"/>
      <c r="CA1413" s="15"/>
      <c r="CB1413" s="15"/>
      <c r="CC1413" s="15"/>
      <c r="CD1413" s="15" t="str">
        <f t="shared" si="211"/>
        <v>PlaasPLAAS does research, policy engagement, teaching and training about the dynamics of chronic poverty and structural inequality in Southern Africa, with a particular emphasis on the key role of restructuring and contesting land holding and agro-food systems in the subcontinent and beyond.Active</v>
      </c>
      <c r="CE1413" s="15"/>
      <c r="CF1413" s="15"/>
      <c r="CG1413" s="15"/>
      <c r="CH1413" s="15"/>
      <c r="CI1413" s="15"/>
      <c r="CJ1413" s="15"/>
    </row>
    <row r="1414" spans="1:88" ht="12.75">
      <c r="A1414" s="15" t="s">
        <v>9368</v>
      </c>
      <c r="B1414" s="15" t="s">
        <v>9369</v>
      </c>
      <c r="C1414" s="15" t="s">
        <v>58</v>
      </c>
      <c r="D1414" s="16">
        <v>2016</v>
      </c>
      <c r="E1414" s="15" t="s">
        <v>5700</v>
      </c>
      <c r="F1414" s="15"/>
      <c r="G1414" s="15"/>
      <c r="H1414" s="15"/>
      <c r="I1414" s="15"/>
      <c r="J1414" s="15"/>
      <c r="K1414" s="17" t="e">
        <f t="shared" si="178"/>
        <v>#VALUE!</v>
      </c>
      <c r="L1414" s="15"/>
      <c r="M1414" s="18" t="e">
        <f t="shared" si="205"/>
        <v>#VALUE!</v>
      </c>
      <c r="N1414" s="15"/>
      <c r="O1414" s="15"/>
      <c r="P1414" s="15"/>
      <c r="Q1414" s="15"/>
      <c r="R1414" s="15"/>
      <c r="S1414" s="19"/>
      <c r="T1414" s="15"/>
      <c r="U1414" s="17"/>
      <c r="V1414" s="15" t="s">
        <v>9370</v>
      </c>
      <c r="W1414" s="15"/>
      <c r="X1414" s="15" t="s">
        <v>79</v>
      </c>
      <c r="Y1414" s="15" t="s">
        <v>3934</v>
      </c>
      <c r="AB1414" s="20"/>
      <c r="AC1414" s="21" t="s">
        <v>9371</v>
      </c>
      <c r="AD1414" s="21" t="s">
        <v>9372</v>
      </c>
      <c r="AE1414" s="21" t="s">
        <v>9373</v>
      </c>
      <c r="AF1414" s="21" t="s">
        <v>9374</v>
      </c>
      <c r="AG1414" s="22">
        <f t="shared" si="213"/>
        <v>0.41935483870967744</v>
      </c>
      <c r="AH1414" s="15" t="str">
        <f t="shared" si="212"/>
        <v/>
      </c>
      <c r="AI1414" s="22" t="e">
        <f>VLOOKUP(A1414,'[1]Deals (investment)'!$B$2:$Z$1497,1,FALSE)</f>
        <v>#N/A</v>
      </c>
      <c r="AJ1414" s="22" t="e">
        <f>VLOOKUP(A1414,'[1]Deals (investment)'!$B$2:$Z$870,15,FALSE)</f>
        <v>#N/A</v>
      </c>
      <c r="AK1414" s="17" t="e">
        <f>VLOOKUP(A1414,'[1]Deals (Exits)'!B:B,1,FALSE)</f>
        <v>#N/A</v>
      </c>
      <c r="AL1414" s="23" t="e">
        <f>VLOOKUP(G1414,[1]Lookups!$V$3:$Y$197,4,FALSE)</f>
        <v>#N/A</v>
      </c>
      <c r="AM1414" s="17" t="str">
        <f>VLOOKUP(X1414,[1]Lookups!$B$3:$C$200,2,FALSE)</f>
        <v>Other Technologies &amp; Information Technology</v>
      </c>
      <c r="AN1414" s="17" t="e">
        <f>VLOOKUP(R1414,[1]Lookups!$H$3:$I$69,2,FALSE)</f>
        <v>#N/A</v>
      </c>
      <c r="AO1414" s="17" t="e">
        <f>VLOOKUP(T1414,[1]Lookups!$H$3:$I$69,2,FALSE)</f>
        <v>#N/A</v>
      </c>
      <c r="AP1414" s="17" t="e">
        <f>VLOOKUP(AN1414,[1]Lookups!$N$3:$O$11,2,FALSE)</f>
        <v>#N/A</v>
      </c>
      <c r="AQ1414" s="18" t="e">
        <f>COUNTIFS('[1]Deals (investment)'!$B:$B,$A1414)</f>
        <v>#VALUE!</v>
      </c>
      <c r="AR1414" s="18" t="e">
        <f>COUNTIFS('[1]Deals (investment)'!$B:$B,$A1414,'[1]Deals (investment)'!$T:$T,$AW$1)+COUNTIFS('[1]Deals (investment)'!$B:$B,$A1414,'[1]Deals (investment)'!$T:$T,$AX$1)+COUNTIFS('[1]Deals (investment)'!$B:$B,$A1414,'[1]Deals (investment)'!$T:$T,$AY$1)</f>
        <v>#VALUE!</v>
      </c>
      <c r="AS1414" s="17" t="e">
        <f>SUMIFS('[1]Deals (investment)'!$C:$C,'[1]Deals (investment)'!$B:$B,$A1414)</f>
        <v>#VALUE!</v>
      </c>
      <c r="AT1414" s="17" t="e">
        <f t="shared" si="179"/>
        <v>#VALUE!</v>
      </c>
      <c r="AU1414" s="18" t="e">
        <f>COUNTIF('[1]Deals (Exits)'!$B:$B,A1414)</f>
        <v>#VALUE!</v>
      </c>
      <c r="AV1414" s="17" t="e">
        <f>SUMIFS('[1]Deals (investment)'!$C:$C,'[1]Deals (investment)'!$B:$B,$A1414,'[1]Deals (investment)'!$T:$T,AV$1)</f>
        <v>#VALUE!</v>
      </c>
      <c r="AW1414" s="17" t="e">
        <f>SUMIFS('[1]Deals (investment)'!$C:$C,'[1]Deals (investment)'!$B:$B,$A1414,'[1]Deals (investment)'!$T:$T,AW$1)</f>
        <v>#VALUE!</v>
      </c>
      <c r="AX1414" s="17" t="e">
        <f>SUMIFS('[1]Deals (investment)'!$C:$C,'[1]Deals (investment)'!$B:$B,$A1414,'[1]Deals (investment)'!$T:$T,AX$1)</f>
        <v>#VALUE!</v>
      </c>
      <c r="AY1414" s="17" t="e">
        <f>SUMIFS('[1]Deals (investment)'!$C:$C,'[1]Deals (investment)'!$B:$B,$A1414,'[1]Deals (investment)'!$T:$T,AY$1)</f>
        <v>#VALUE!</v>
      </c>
      <c r="AZ1414" s="17" t="e">
        <f>SUMIFS('[1]Deals (investment)'!$C:$C,'[1]Deals (investment)'!$B:$B,$A1414,'[1]Deals (investment)'!$T:$T,AZ$1)</f>
        <v>#VALUE!</v>
      </c>
      <c r="BA1414" s="17" t="e">
        <f>SUMIFS('[1]Deals (investment)'!$C:$C,'[1]Deals (investment)'!$B:$B,$A1414,'[1]Deals (investment)'!$T:$T,BA$1)</f>
        <v>#VALUE!</v>
      </c>
      <c r="BB1414" s="17" t="e">
        <f>SUMIFS('[1]Deals (investment)'!$C:$C,'[1]Deals (investment)'!$B:$B,$A1414,'[1]Deals (investment)'!$T:$T,BB$1)</f>
        <v>#VALUE!</v>
      </c>
      <c r="BC1414" s="17" t="e">
        <f>SUMIFS('[1]Deals (Exits)'!$C:$C,'[1]Deals (Exits)'!$B:$B,$A1414)</f>
        <v>#VALUE!</v>
      </c>
      <c r="BD1414" s="17" t="e">
        <f>SUMIFS('[1]Deals (investment)'!$C:$C,'[1]Deals (investment)'!$B:$B,$A1414,'[1]Deals (investment)'!$V:$V,BD$1)</f>
        <v>#VALUE!</v>
      </c>
      <c r="BE1414" s="17" t="e">
        <f>SUMIFS('[1]Deals (investment)'!$C:$C,'[1]Deals (investment)'!$B:$B,$A1414,'[1]Deals (investment)'!$V:$V,BE$1)</f>
        <v>#VALUE!</v>
      </c>
      <c r="BF1414" s="17" t="e">
        <f>SUMIFS('[1]Deals (investment)'!$C:$C,'[1]Deals (investment)'!$B:$B,$A1414,'[1]Deals (investment)'!$V:$V,BF$1)</f>
        <v>#VALUE!</v>
      </c>
      <c r="BG1414" s="17" t="e">
        <f>SUMIFS('[1]Deals (investment)'!$C:$C,'[1]Deals (investment)'!$B:$B,$A1414,'[1]Deals (investment)'!$V:$V,BG$1)</f>
        <v>#VALUE!</v>
      </c>
      <c r="BH1414" s="17" t="e">
        <f>SUMIFS('[1]Deals (investment)'!$C:$C,'[1]Deals (investment)'!$B:$B,$A1414,'[1]Deals (investment)'!$V:$V,BH$1)</f>
        <v>#VALUE!</v>
      </c>
      <c r="BI1414" s="17" t="e">
        <f>SUMIFS('[1]Deals (investment)'!$C:$C,'[1]Deals (investment)'!$B:$B,$A1414,'[1]Deals (investment)'!$V:$V,BI$1)</f>
        <v>#VALUE!</v>
      </c>
      <c r="BJ1414" s="17" t="e">
        <f>SUMIFS('[1]Deals (investment)'!$C:$C,'[1]Deals (investment)'!$B:$B,$A1414,'[1]Deals (investment)'!$V:$V,BJ$1)</f>
        <v>#VALUE!</v>
      </c>
      <c r="BK1414" s="17" t="e">
        <f>SUMIFS('[1]Deals (investment)'!$C:$C,'[1]Deals (investment)'!$B:$B,$A1414,'[1]Deals (investment)'!$V:$V,BK$1)</f>
        <v>#VALUE!</v>
      </c>
      <c r="BL1414" s="17" t="e">
        <f>SUMIFS('[1]Deals (investment)'!$C:$C,'[1]Deals (investment)'!$B:$B,$A1414,'[1]Deals (investment)'!$V:$V,BL$1)</f>
        <v>#VALUE!</v>
      </c>
      <c r="BM1414" s="17" t="e">
        <f>SUMIFS('[1]Deals (investment)'!$C:$C,'[1]Deals (investment)'!$B:$B,$A1414,'[1]Deals (investment)'!$V:$V,BM$1)</f>
        <v>#VALUE!</v>
      </c>
      <c r="BN1414" s="15"/>
      <c r="BO1414" s="15"/>
      <c r="BP1414" s="22"/>
      <c r="BQ1414" s="15"/>
      <c r="BR1414" s="15"/>
      <c r="BS1414" s="15"/>
      <c r="BT1414" s="15"/>
      <c r="BU1414" s="15"/>
      <c r="BV1414" s="15"/>
      <c r="BW1414" s="15"/>
      <c r="BX1414" s="15"/>
      <c r="BY1414" s="15"/>
      <c r="BZ1414" s="15"/>
      <c r="CA1414" s="15"/>
      <c r="CB1414" s="15"/>
      <c r="CC1414" s="15"/>
      <c r="CD1414" s="15" t="str">
        <f t="shared" si="211"/>
        <v>Placements.Com.NgPlacements is a search platform for Graduate &amp; Undergraduate Internship programs in Africa, Scaling from Nigeria.Active</v>
      </c>
      <c r="CE1414" s="15"/>
      <c r="CF1414" s="15"/>
      <c r="CG1414" s="15"/>
      <c r="CH1414" s="15"/>
      <c r="CI1414" s="15"/>
      <c r="CJ1414" s="15"/>
    </row>
    <row r="1415" spans="1:88" ht="12.75">
      <c r="A1415" s="15" t="s">
        <v>9375</v>
      </c>
      <c r="B1415" s="15"/>
      <c r="C1415" s="15"/>
      <c r="D1415" s="16"/>
      <c r="E1415" s="15" t="s">
        <v>59</v>
      </c>
      <c r="F1415" s="15"/>
      <c r="G1415" s="15" t="s">
        <v>61</v>
      </c>
      <c r="H1415" s="15"/>
      <c r="I1415" s="15" t="s">
        <v>61</v>
      </c>
      <c r="J1415" s="15"/>
      <c r="K1415" s="17" t="e">
        <f t="shared" si="178"/>
        <v>#VALUE!</v>
      </c>
      <c r="L1415" s="15"/>
      <c r="M1415" s="18" t="e">
        <f t="shared" si="205"/>
        <v>#VALUE!</v>
      </c>
      <c r="N1415" s="15"/>
      <c r="O1415" s="15"/>
      <c r="P1415" s="15"/>
      <c r="Q1415" s="15"/>
      <c r="R1415" s="15"/>
      <c r="S1415" s="19"/>
      <c r="T1415" s="15"/>
      <c r="U1415" s="17"/>
      <c r="V1415" s="15"/>
      <c r="W1415" s="15"/>
      <c r="X1415" s="15"/>
      <c r="Y1415" s="15"/>
      <c r="AB1415" s="20"/>
      <c r="AC1415" s="15"/>
      <c r="AD1415" s="15"/>
      <c r="AE1415" s="15"/>
      <c r="AF1415" s="15"/>
      <c r="AG1415" s="22">
        <f t="shared" si="213"/>
        <v>0.16129032258064516</v>
      </c>
      <c r="AH1415" s="15" t="str">
        <f t="shared" si="212"/>
        <v/>
      </c>
      <c r="AI1415" s="22" t="e">
        <f>VLOOKUP(A1415,'[1]Deals (investment)'!$B$2:$Z$1497,1,FALSE)</f>
        <v>#N/A</v>
      </c>
      <c r="AJ1415" s="22" t="e">
        <f>VLOOKUP(A1415,'[1]Deals (investment)'!$B$2:$Z$870,15,FALSE)</f>
        <v>#N/A</v>
      </c>
      <c r="AK1415" s="17" t="e">
        <f>VLOOKUP(A1415,'[1]Deals (Exits)'!B:B,1,FALSE)</f>
        <v>#N/A</v>
      </c>
      <c r="AL1415" s="23">
        <f>VLOOKUP(G1415,[1]Lookups!$V$3:$Y$197,4,FALSE)</f>
        <v>0</v>
      </c>
      <c r="AM1415" s="17" t="e">
        <f>VLOOKUP(X1415,[1]Lookups!$B$3:$C$200,2,FALSE)</f>
        <v>#N/A</v>
      </c>
      <c r="AN1415" s="17" t="e">
        <f>VLOOKUP(R1415,[1]Lookups!$H$3:$I$69,2,FALSE)</f>
        <v>#N/A</v>
      </c>
      <c r="AO1415" s="17" t="e">
        <f>VLOOKUP(T1415,[1]Lookups!$H$3:$I$69,2,FALSE)</f>
        <v>#N/A</v>
      </c>
      <c r="AP1415" s="17" t="e">
        <f>VLOOKUP(AN1415,[1]Lookups!$N$3:$O$11,2,FALSE)</f>
        <v>#N/A</v>
      </c>
      <c r="AQ1415" s="18" t="e">
        <f>COUNTIFS('[1]Deals (investment)'!$B:$B,$A1415)</f>
        <v>#VALUE!</v>
      </c>
      <c r="AR1415" s="18" t="e">
        <f>COUNTIFS('[1]Deals (investment)'!$B:$B,$A1415,'[1]Deals (investment)'!$T:$T,$AW$1)+COUNTIFS('[1]Deals (investment)'!$B:$B,$A1415,'[1]Deals (investment)'!$T:$T,$AX$1)+COUNTIFS('[1]Deals (investment)'!$B:$B,$A1415,'[1]Deals (investment)'!$T:$T,$AY$1)</f>
        <v>#VALUE!</v>
      </c>
      <c r="AS1415" s="17" t="e">
        <f>SUMIFS('[1]Deals (investment)'!$C:$C,'[1]Deals (investment)'!$B:$B,$A1415)</f>
        <v>#VALUE!</v>
      </c>
      <c r="AT1415" s="17" t="e">
        <f t="shared" si="179"/>
        <v>#VALUE!</v>
      </c>
      <c r="AU1415" s="18" t="e">
        <f>COUNTIF('[1]Deals (Exits)'!$B:$B,A1415)</f>
        <v>#VALUE!</v>
      </c>
      <c r="AV1415" s="17" t="e">
        <f>SUMIFS('[1]Deals (investment)'!$C:$C,'[1]Deals (investment)'!$B:$B,$A1415,'[1]Deals (investment)'!$T:$T,AV$1)</f>
        <v>#VALUE!</v>
      </c>
      <c r="AW1415" s="17" t="e">
        <f>SUMIFS('[1]Deals (investment)'!$C:$C,'[1]Deals (investment)'!$B:$B,$A1415,'[1]Deals (investment)'!$T:$T,AW$1)</f>
        <v>#VALUE!</v>
      </c>
      <c r="AX1415" s="17" t="e">
        <f>SUMIFS('[1]Deals (investment)'!$C:$C,'[1]Deals (investment)'!$B:$B,$A1415,'[1]Deals (investment)'!$T:$T,AX$1)</f>
        <v>#VALUE!</v>
      </c>
      <c r="AY1415" s="17" t="e">
        <f>SUMIFS('[1]Deals (investment)'!$C:$C,'[1]Deals (investment)'!$B:$B,$A1415,'[1]Deals (investment)'!$T:$T,AY$1)</f>
        <v>#VALUE!</v>
      </c>
      <c r="AZ1415" s="17" t="e">
        <f>SUMIFS('[1]Deals (investment)'!$C:$C,'[1]Deals (investment)'!$B:$B,$A1415,'[1]Deals (investment)'!$T:$T,AZ$1)</f>
        <v>#VALUE!</v>
      </c>
      <c r="BA1415" s="17" t="e">
        <f>SUMIFS('[1]Deals (investment)'!$C:$C,'[1]Deals (investment)'!$B:$B,$A1415,'[1]Deals (investment)'!$T:$T,BA$1)</f>
        <v>#VALUE!</v>
      </c>
      <c r="BB1415" s="17" t="e">
        <f>SUMIFS('[1]Deals (investment)'!$C:$C,'[1]Deals (investment)'!$B:$B,$A1415,'[1]Deals (investment)'!$T:$T,BB$1)</f>
        <v>#VALUE!</v>
      </c>
      <c r="BC1415" s="17" t="e">
        <f>SUMIFS('[1]Deals (Exits)'!$C:$C,'[1]Deals (Exits)'!$B:$B,$A1415)</f>
        <v>#VALUE!</v>
      </c>
      <c r="BD1415" s="17" t="e">
        <f>SUMIFS('[1]Deals (investment)'!$C:$C,'[1]Deals (investment)'!$B:$B,$A1415,'[1]Deals (investment)'!$V:$V,BD$1)</f>
        <v>#VALUE!</v>
      </c>
      <c r="BE1415" s="17" t="e">
        <f>SUMIFS('[1]Deals (investment)'!$C:$C,'[1]Deals (investment)'!$B:$B,$A1415,'[1]Deals (investment)'!$V:$V,BE$1)</f>
        <v>#VALUE!</v>
      </c>
      <c r="BF1415" s="17" t="e">
        <f>SUMIFS('[1]Deals (investment)'!$C:$C,'[1]Deals (investment)'!$B:$B,$A1415,'[1]Deals (investment)'!$V:$V,BF$1)</f>
        <v>#VALUE!</v>
      </c>
      <c r="BG1415" s="17" t="e">
        <f>SUMIFS('[1]Deals (investment)'!$C:$C,'[1]Deals (investment)'!$B:$B,$A1415,'[1]Deals (investment)'!$V:$V,BG$1)</f>
        <v>#VALUE!</v>
      </c>
      <c r="BH1415" s="17" t="e">
        <f>SUMIFS('[1]Deals (investment)'!$C:$C,'[1]Deals (investment)'!$B:$B,$A1415,'[1]Deals (investment)'!$V:$V,BH$1)</f>
        <v>#VALUE!</v>
      </c>
      <c r="BI1415" s="17" t="e">
        <f>SUMIFS('[1]Deals (investment)'!$C:$C,'[1]Deals (investment)'!$B:$B,$A1415,'[1]Deals (investment)'!$V:$V,BI$1)</f>
        <v>#VALUE!</v>
      </c>
      <c r="BJ1415" s="17" t="e">
        <f>SUMIFS('[1]Deals (investment)'!$C:$C,'[1]Deals (investment)'!$B:$B,$A1415,'[1]Deals (investment)'!$V:$V,BJ$1)</f>
        <v>#VALUE!</v>
      </c>
      <c r="BK1415" s="17" t="e">
        <f>SUMIFS('[1]Deals (investment)'!$C:$C,'[1]Deals (investment)'!$B:$B,$A1415,'[1]Deals (investment)'!$V:$V,BK$1)</f>
        <v>#VALUE!</v>
      </c>
      <c r="BL1415" s="17" t="e">
        <f>SUMIFS('[1]Deals (investment)'!$C:$C,'[1]Deals (investment)'!$B:$B,$A1415,'[1]Deals (investment)'!$V:$V,BL$1)</f>
        <v>#VALUE!</v>
      </c>
      <c r="BM1415" s="17" t="e">
        <f>SUMIFS('[1]Deals (investment)'!$C:$C,'[1]Deals (investment)'!$B:$B,$A1415,'[1]Deals (investment)'!$V:$V,BM$1)</f>
        <v>#VALUE!</v>
      </c>
      <c r="BN1415" s="15"/>
      <c r="BO1415" s="15"/>
      <c r="BP1415" s="22"/>
      <c r="BQ1415" s="15"/>
      <c r="BR1415" s="15"/>
      <c r="BS1415" s="15"/>
      <c r="BT1415" s="15"/>
      <c r="BU1415" s="15"/>
      <c r="BV1415" s="15"/>
      <c r="BW1415" s="15"/>
      <c r="BX1415" s="15"/>
      <c r="BY1415" s="15"/>
      <c r="BZ1415" s="15"/>
      <c r="CA1415" s="15"/>
      <c r="CB1415" s="15"/>
      <c r="CC1415" s="15"/>
      <c r="CD1415" s="15" t="str">
        <f t="shared" si="211"/>
        <v>Plant Doctor</v>
      </c>
      <c r="CE1415" s="15"/>
      <c r="CF1415" s="15"/>
      <c r="CG1415" s="15"/>
      <c r="CH1415" s="15"/>
      <c r="CI1415" s="15"/>
      <c r="CJ1415" s="15"/>
    </row>
    <row r="1416" spans="1:88" ht="12.75">
      <c r="A1416" s="15" t="s">
        <v>9376</v>
      </c>
      <c r="B1416" s="15" t="s">
        <v>9377</v>
      </c>
      <c r="C1416" s="15" t="s">
        <v>58</v>
      </c>
      <c r="D1416" s="16"/>
      <c r="E1416" s="26" t="s">
        <v>9378</v>
      </c>
      <c r="F1416" s="26" t="s">
        <v>129</v>
      </c>
      <c r="G1416" s="26" t="s">
        <v>9379</v>
      </c>
      <c r="H1416" s="26"/>
      <c r="I1416" s="15" t="s">
        <v>129</v>
      </c>
      <c r="J1416" s="26"/>
      <c r="K1416" s="17" t="e">
        <f t="shared" si="178"/>
        <v>#VALUE!</v>
      </c>
      <c r="L1416" s="15"/>
      <c r="M1416" s="18" t="e">
        <f t="shared" si="205"/>
        <v>#VALUE!</v>
      </c>
      <c r="N1416" s="15"/>
      <c r="O1416" s="15"/>
      <c r="P1416" s="15"/>
      <c r="Q1416" s="15"/>
      <c r="R1416" s="15"/>
      <c r="S1416" s="19"/>
      <c r="T1416" s="15"/>
      <c r="U1416" s="17"/>
      <c r="V1416" s="15"/>
      <c r="W1416" s="15"/>
      <c r="X1416" s="15" t="s">
        <v>4628</v>
      </c>
      <c r="Y1416" s="15"/>
      <c r="AB1416" s="32">
        <v>43506</v>
      </c>
      <c r="AC1416" s="27" t="s">
        <v>9380</v>
      </c>
      <c r="AD1416" s="27" t="s">
        <v>9381</v>
      </c>
      <c r="AE1416" s="27" t="s">
        <v>9382</v>
      </c>
      <c r="AF1416" s="27" t="s">
        <v>9383</v>
      </c>
      <c r="AG1416" s="22">
        <f t="shared" si="213"/>
        <v>0.45161290322580644</v>
      </c>
      <c r="AH1416" s="15" t="str">
        <f t="shared" si="212"/>
        <v/>
      </c>
      <c r="AI1416" s="22" t="e">
        <f>VLOOKUP(A1416,'[1]Deals (investment)'!$B$2:$Z$1497,1,FALSE)</f>
        <v>#N/A</v>
      </c>
      <c r="AJ1416" s="22" t="e">
        <f>VLOOKUP(A1416,'[1]Deals (investment)'!$B$2:$Z$870,15,FALSE)</f>
        <v>#N/A</v>
      </c>
      <c r="AK1416" s="17" t="e">
        <f>VLOOKUP(A1416,'[1]Deals (Exits)'!B:B,1,FALSE)</f>
        <v>#N/A</v>
      </c>
      <c r="AL1416" s="23">
        <f>VLOOKUP(G1416,[1]Lookups!$V$3:$Y$197,4,FALSE)</f>
        <v>1</v>
      </c>
      <c r="AM1416" s="17" t="str">
        <f>VLOOKUP(X1416,[1]Lookups!$B$3:$C$200,2,FALSE)</f>
        <v>Media &amp; Entertainment</v>
      </c>
      <c r="AN1416" s="17" t="e">
        <f>VLOOKUP(R1416,[1]Lookups!$H$3:$I$69,2,FALSE)</f>
        <v>#N/A</v>
      </c>
      <c r="AO1416" s="17" t="e">
        <f>VLOOKUP(T1416,[1]Lookups!$H$3:$I$69,2,FALSE)</f>
        <v>#N/A</v>
      </c>
      <c r="AP1416" s="17" t="e">
        <f>VLOOKUP(AN1416,[1]Lookups!$N$3:$O$11,2,FALSE)</f>
        <v>#N/A</v>
      </c>
      <c r="AQ1416" s="18" t="e">
        <f>COUNTIFS('[1]Deals (investment)'!$B:$B,$A1416)</f>
        <v>#VALUE!</v>
      </c>
      <c r="AR1416" s="18" t="e">
        <f>COUNTIFS('[1]Deals (investment)'!$B:$B,$A1416,'[1]Deals (investment)'!$T:$T,$AW$1)+COUNTIFS('[1]Deals (investment)'!$B:$B,$A1416,'[1]Deals (investment)'!$T:$T,$AX$1)+COUNTIFS('[1]Deals (investment)'!$B:$B,$A1416,'[1]Deals (investment)'!$T:$T,$AY$1)</f>
        <v>#VALUE!</v>
      </c>
      <c r="AS1416" s="17" t="e">
        <f>SUMIFS('[1]Deals (investment)'!$C:$C,'[1]Deals (investment)'!$B:$B,$A1416)</f>
        <v>#VALUE!</v>
      </c>
      <c r="AT1416" s="17" t="e">
        <f t="shared" si="179"/>
        <v>#VALUE!</v>
      </c>
      <c r="AU1416" s="18" t="e">
        <f>COUNTIF('[1]Deals (Exits)'!$B:$B,A1416)</f>
        <v>#VALUE!</v>
      </c>
      <c r="AV1416" s="17" t="e">
        <f>SUMIFS('[1]Deals (investment)'!$C:$C,'[1]Deals (investment)'!$B:$B,$A1416,'[1]Deals (investment)'!$T:$T,AV$1)</f>
        <v>#VALUE!</v>
      </c>
      <c r="AW1416" s="17" t="e">
        <f>SUMIFS('[1]Deals (investment)'!$C:$C,'[1]Deals (investment)'!$B:$B,$A1416,'[1]Deals (investment)'!$T:$T,AW$1)</f>
        <v>#VALUE!</v>
      </c>
      <c r="AX1416" s="17" t="e">
        <f>SUMIFS('[1]Deals (investment)'!$C:$C,'[1]Deals (investment)'!$B:$B,$A1416,'[1]Deals (investment)'!$T:$T,AX$1)</f>
        <v>#VALUE!</v>
      </c>
      <c r="AY1416" s="17" t="e">
        <f>SUMIFS('[1]Deals (investment)'!$C:$C,'[1]Deals (investment)'!$B:$B,$A1416,'[1]Deals (investment)'!$T:$T,AY$1)</f>
        <v>#VALUE!</v>
      </c>
      <c r="AZ1416" s="17" t="e">
        <f>SUMIFS('[1]Deals (investment)'!$C:$C,'[1]Deals (investment)'!$B:$B,$A1416,'[1]Deals (investment)'!$T:$T,AZ$1)</f>
        <v>#VALUE!</v>
      </c>
      <c r="BA1416" s="17" t="e">
        <f>SUMIFS('[1]Deals (investment)'!$C:$C,'[1]Deals (investment)'!$B:$B,$A1416,'[1]Deals (investment)'!$T:$T,BA$1)</f>
        <v>#VALUE!</v>
      </c>
      <c r="BB1416" s="17" t="e">
        <f>SUMIFS('[1]Deals (investment)'!$C:$C,'[1]Deals (investment)'!$B:$B,$A1416,'[1]Deals (investment)'!$T:$T,BB$1)</f>
        <v>#VALUE!</v>
      </c>
      <c r="BC1416" s="17" t="e">
        <f>SUMIFS('[1]Deals (Exits)'!$C:$C,'[1]Deals (Exits)'!$B:$B,$A1416)</f>
        <v>#VALUE!</v>
      </c>
      <c r="BD1416" s="17" t="e">
        <f>SUMIFS('[1]Deals (investment)'!$C:$C,'[1]Deals (investment)'!$B:$B,$A1416,'[1]Deals (investment)'!$V:$V,BD$1)</f>
        <v>#VALUE!</v>
      </c>
      <c r="BE1416" s="17" t="e">
        <f>SUMIFS('[1]Deals (investment)'!$C:$C,'[1]Deals (investment)'!$B:$B,$A1416,'[1]Deals (investment)'!$V:$V,BE$1)</f>
        <v>#VALUE!</v>
      </c>
      <c r="BF1416" s="17" t="e">
        <f>SUMIFS('[1]Deals (investment)'!$C:$C,'[1]Deals (investment)'!$B:$B,$A1416,'[1]Deals (investment)'!$V:$V,BF$1)</f>
        <v>#VALUE!</v>
      </c>
      <c r="BG1416" s="17" t="e">
        <f>SUMIFS('[1]Deals (investment)'!$C:$C,'[1]Deals (investment)'!$B:$B,$A1416,'[1]Deals (investment)'!$V:$V,BG$1)</f>
        <v>#VALUE!</v>
      </c>
      <c r="BH1416" s="17" t="e">
        <f>SUMIFS('[1]Deals (investment)'!$C:$C,'[1]Deals (investment)'!$B:$B,$A1416,'[1]Deals (investment)'!$V:$V,BH$1)</f>
        <v>#VALUE!</v>
      </c>
      <c r="BI1416" s="17" t="e">
        <f>SUMIFS('[1]Deals (investment)'!$C:$C,'[1]Deals (investment)'!$B:$B,$A1416,'[1]Deals (investment)'!$V:$V,BI$1)</f>
        <v>#VALUE!</v>
      </c>
      <c r="BJ1416" s="17" t="e">
        <f>SUMIFS('[1]Deals (investment)'!$C:$C,'[1]Deals (investment)'!$B:$B,$A1416,'[1]Deals (investment)'!$V:$V,BJ$1)</f>
        <v>#VALUE!</v>
      </c>
      <c r="BK1416" s="17" t="e">
        <f>SUMIFS('[1]Deals (investment)'!$C:$C,'[1]Deals (investment)'!$B:$B,$A1416,'[1]Deals (investment)'!$V:$V,BK$1)</f>
        <v>#VALUE!</v>
      </c>
      <c r="BL1416" s="17" t="e">
        <f>SUMIFS('[1]Deals (investment)'!$C:$C,'[1]Deals (investment)'!$B:$B,$A1416,'[1]Deals (investment)'!$V:$V,BL$1)</f>
        <v>#VALUE!</v>
      </c>
      <c r="BM1416" s="17" t="e">
        <f>SUMIFS('[1]Deals (investment)'!$C:$C,'[1]Deals (investment)'!$B:$B,$A1416,'[1]Deals (investment)'!$V:$V,BM$1)</f>
        <v>#VALUE!</v>
      </c>
      <c r="BN1416" s="15"/>
      <c r="BO1416" s="15"/>
      <c r="BP1416" s="22"/>
      <c r="BQ1416" s="15"/>
      <c r="BR1416" s="15"/>
      <c r="BS1416" s="15"/>
      <c r="BT1416" s="15"/>
      <c r="BU1416" s="15"/>
      <c r="BV1416" s="15"/>
      <c r="BW1416" s="15"/>
      <c r="BX1416" s="15"/>
      <c r="BY1416" s="15"/>
      <c r="BZ1416" s="15"/>
      <c r="CA1416" s="15"/>
      <c r="CB1416" s="15"/>
      <c r="CC1416" s="15"/>
      <c r="CD1416" s="15"/>
      <c r="CE1416" s="15"/>
      <c r="CF1416" s="15"/>
      <c r="CG1416" s="15"/>
      <c r="CH1416" s="15"/>
      <c r="CI1416" s="15"/>
      <c r="CJ1416" s="15"/>
    </row>
    <row r="1417" spans="1:88" ht="12.75">
      <c r="A1417" s="15" t="s">
        <v>9384</v>
      </c>
      <c r="B1417" s="15" t="s">
        <v>9385</v>
      </c>
      <c r="C1417" s="15" t="s">
        <v>58</v>
      </c>
      <c r="D1417" s="16">
        <v>2017</v>
      </c>
      <c r="E1417" s="15" t="s">
        <v>9386</v>
      </c>
      <c r="F1417" s="15"/>
      <c r="G1417" s="15" t="s">
        <v>91</v>
      </c>
      <c r="H1417" s="15"/>
      <c r="I1417" s="15"/>
      <c r="J1417" s="15"/>
      <c r="K1417" s="17" t="e">
        <f t="shared" si="178"/>
        <v>#VALUE!</v>
      </c>
      <c r="L1417" s="15"/>
      <c r="M1417" s="18" t="e">
        <f t="shared" si="205"/>
        <v>#VALUE!</v>
      </c>
      <c r="N1417" s="15"/>
      <c r="O1417" s="15"/>
      <c r="P1417" s="15"/>
      <c r="Q1417" s="15"/>
      <c r="R1417" s="15"/>
      <c r="S1417" s="19"/>
      <c r="T1417" s="15"/>
      <c r="U1417" s="17"/>
      <c r="V1417" s="15" t="s">
        <v>9387</v>
      </c>
      <c r="W1417" s="15"/>
      <c r="X1417" s="15" t="s">
        <v>107</v>
      </c>
      <c r="Y1417" s="15" t="s">
        <v>9388</v>
      </c>
      <c r="AB1417" s="20"/>
      <c r="AC1417" s="21" t="s">
        <v>9389</v>
      </c>
      <c r="AD1417" s="15"/>
      <c r="AE1417" s="15"/>
      <c r="AF1417" s="15"/>
      <c r="AG1417" s="22">
        <f t="shared" si="213"/>
        <v>0.35483870967741937</v>
      </c>
      <c r="AH1417" s="15" t="str">
        <f t="shared" si="212"/>
        <v/>
      </c>
      <c r="AI1417" s="22" t="str">
        <f>VLOOKUP(A1417,'[1]Deals (investment)'!$B$2:$Z$1497,1,FALSE)</f>
        <v>Plentify</v>
      </c>
      <c r="AJ1417" s="22">
        <f>VLOOKUP(A1417,'[1]Deals (investment)'!$B$2:$Z$870,15,FALSE)</f>
        <v>1</v>
      </c>
      <c r="AK1417" s="17" t="e">
        <f>VLOOKUP(A1417,'[1]Deals (Exits)'!B:B,1,FALSE)</f>
        <v>#N/A</v>
      </c>
      <c r="AL1417" s="23">
        <f>VLOOKUP(G1417,[1]Lookups!$V$3:$Y$197,4,FALSE)</f>
        <v>0</v>
      </c>
      <c r="AM1417" s="17" t="str">
        <f>VLOOKUP(X1417,[1]Lookups!$B$3:$C$200,2,FALSE)</f>
        <v>Energy &amp; Resources</v>
      </c>
      <c r="AN1417" s="17" t="e">
        <f>VLOOKUP(R1417,[1]Lookups!$H$3:$I$69,2,FALSE)</f>
        <v>#N/A</v>
      </c>
      <c r="AO1417" s="17" t="e">
        <f>VLOOKUP(T1417,[1]Lookups!$H$3:$I$69,2,FALSE)</f>
        <v>#N/A</v>
      </c>
      <c r="AP1417" s="17" t="e">
        <f>VLOOKUP(AN1417,[1]Lookups!$N$3:$O$11,2,FALSE)</f>
        <v>#N/A</v>
      </c>
      <c r="AQ1417" s="18" t="e">
        <f>COUNTIFS('[1]Deals (investment)'!$B:$B,$A1417)</f>
        <v>#VALUE!</v>
      </c>
      <c r="AR1417" s="18" t="e">
        <f>COUNTIFS('[1]Deals (investment)'!$B:$B,$A1417,'[1]Deals (investment)'!$T:$T,$AW$1)+COUNTIFS('[1]Deals (investment)'!$B:$B,$A1417,'[1]Deals (investment)'!$T:$T,$AX$1)+COUNTIFS('[1]Deals (investment)'!$B:$B,$A1417,'[1]Deals (investment)'!$T:$T,$AY$1)</f>
        <v>#VALUE!</v>
      </c>
      <c r="AS1417" s="17" t="e">
        <f>SUMIFS('[1]Deals (investment)'!$C:$C,'[1]Deals (investment)'!$B:$B,$A1417)</f>
        <v>#VALUE!</v>
      </c>
      <c r="AT1417" s="17" t="e">
        <f t="shared" si="179"/>
        <v>#VALUE!</v>
      </c>
      <c r="AU1417" s="18" t="e">
        <f>COUNTIF('[1]Deals (Exits)'!$B:$B,A1417)</f>
        <v>#VALUE!</v>
      </c>
      <c r="AV1417" s="17" t="e">
        <f>SUMIFS('[1]Deals (investment)'!$C:$C,'[1]Deals (investment)'!$B:$B,$A1417,'[1]Deals (investment)'!$T:$T,AV$1)</f>
        <v>#VALUE!</v>
      </c>
      <c r="AW1417" s="17" t="e">
        <f>SUMIFS('[1]Deals (investment)'!$C:$C,'[1]Deals (investment)'!$B:$B,$A1417,'[1]Deals (investment)'!$T:$T,AW$1)</f>
        <v>#VALUE!</v>
      </c>
      <c r="AX1417" s="17" t="e">
        <f>SUMIFS('[1]Deals (investment)'!$C:$C,'[1]Deals (investment)'!$B:$B,$A1417,'[1]Deals (investment)'!$T:$T,AX$1)</f>
        <v>#VALUE!</v>
      </c>
      <c r="AY1417" s="17" t="e">
        <f>SUMIFS('[1]Deals (investment)'!$C:$C,'[1]Deals (investment)'!$B:$B,$A1417,'[1]Deals (investment)'!$T:$T,AY$1)</f>
        <v>#VALUE!</v>
      </c>
      <c r="AZ1417" s="17" t="e">
        <f>SUMIFS('[1]Deals (investment)'!$C:$C,'[1]Deals (investment)'!$B:$B,$A1417,'[1]Deals (investment)'!$T:$T,AZ$1)</f>
        <v>#VALUE!</v>
      </c>
      <c r="BA1417" s="17" t="e">
        <f>SUMIFS('[1]Deals (investment)'!$C:$C,'[1]Deals (investment)'!$B:$B,$A1417,'[1]Deals (investment)'!$T:$T,BA$1)</f>
        <v>#VALUE!</v>
      </c>
      <c r="BB1417" s="17" t="e">
        <f>SUMIFS('[1]Deals (investment)'!$C:$C,'[1]Deals (investment)'!$B:$B,$A1417,'[1]Deals (investment)'!$T:$T,BB$1)</f>
        <v>#VALUE!</v>
      </c>
      <c r="BC1417" s="17" t="e">
        <f>SUMIFS('[1]Deals (Exits)'!$C:$C,'[1]Deals (Exits)'!$B:$B,$A1417)</f>
        <v>#VALUE!</v>
      </c>
      <c r="BD1417" s="17" t="e">
        <f>SUMIFS('[1]Deals (investment)'!$C:$C,'[1]Deals (investment)'!$B:$B,$A1417,'[1]Deals (investment)'!$V:$V,BD$1)</f>
        <v>#VALUE!</v>
      </c>
      <c r="BE1417" s="17" t="e">
        <f>SUMIFS('[1]Deals (investment)'!$C:$C,'[1]Deals (investment)'!$B:$B,$A1417,'[1]Deals (investment)'!$V:$V,BE$1)</f>
        <v>#VALUE!</v>
      </c>
      <c r="BF1417" s="17" t="e">
        <f>SUMIFS('[1]Deals (investment)'!$C:$C,'[1]Deals (investment)'!$B:$B,$A1417,'[1]Deals (investment)'!$V:$V,BF$1)</f>
        <v>#VALUE!</v>
      </c>
      <c r="BG1417" s="17" t="e">
        <f>SUMIFS('[1]Deals (investment)'!$C:$C,'[1]Deals (investment)'!$B:$B,$A1417,'[1]Deals (investment)'!$V:$V,BG$1)</f>
        <v>#VALUE!</v>
      </c>
      <c r="BH1417" s="17" t="e">
        <f>SUMIFS('[1]Deals (investment)'!$C:$C,'[1]Deals (investment)'!$B:$B,$A1417,'[1]Deals (investment)'!$V:$V,BH$1)</f>
        <v>#VALUE!</v>
      </c>
      <c r="BI1417" s="17" t="e">
        <f>SUMIFS('[1]Deals (investment)'!$C:$C,'[1]Deals (investment)'!$B:$B,$A1417,'[1]Deals (investment)'!$V:$V,BI$1)</f>
        <v>#VALUE!</v>
      </c>
      <c r="BJ1417" s="17" t="e">
        <f>SUMIFS('[1]Deals (investment)'!$C:$C,'[1]Deals (investment)'!$B:$B,$A1417,'[1]Deals (investment)'!$V:$V,BJ$1)</f>
        <v>#VALUE!</v>
      </c>
      <c r="BK1417" s="17" t="e">
        <f>SUMIFS('[1]Deals (investment)'!$C:$C,'[1]Deals (investment)'!$B:$B,$A1417,'[1]Deals (investment)'!$V:$V,BK$1)</f>
        <v>#VALUE!</v>
      </c>
      <c r="BL1417" s="17" t="e">
        <f>SUMIFS('[1]Deals (investment)'!$C:$C,'[1]Deals (investment)'!$B:$B,$A1417,'[1]Deals (investment)'!$V:$V,BL$1)</f>
        <v>#VALUE!</v>
      </c>
      <c r="BM1417" s="17" t="e">
        <f>SUMIFS('[1]Deals (investment)'!$C:$C,'[1]Deals (investment)'!$B:$B,$A1417,'[1]Deals (investment)'!$V:$V,BM$1)</f>
        <v>#VALUE!</v>
      </c>
      <c r="BN1417" s="15"/>
      <c r="BO1417" s="15"/>
      <c r="BP1417" s="22"/>
      <c r="BQ1417" s="15"/>
      <c r="BR1417" s="15"/>
      <c r="BS1417" s="15"/>
      <c r="BT1417" s="15"/>
      <c r="BU1417" s="15"/>
      <c r="BV1417" s="15"/>
      <c r="BW1417" s="15"/>
      <c r="BX1417" s="15"/>
      <c r="BY1417" s="15"/>
      <c r="BZ1417" s="15"/>
      <c r="CA1417" s="15"/>
      <c r="CB1417" s="15"/>
      <c r="CC1417" s="15"/>
      <c r="CD1417" s="15" t="str">
        <f>CONCATENATE(A1417,B1417,C1417)</f>
        <v>PlentifyPlentify provides reliable and sustainable energy and water services that are more affordable than the grid.Active</v>
      </c>
      <c r="CE1417" s="15"/>
      <c r="CF1417" s="15"/>
      <c r="CG1417" s="15"/>
      <c r="CH1417" s="15"/>
      <c r="CI1417" s="15"/>
      <c r="CJ1417" s="15"/>
    </row>
    <row r="1418" spans="1:88" ht="12.75">
      <c r="A1418" s="15" t="s">
        <v>9390</v>
      </c>
      <c r="B1418" s="15" t="s">
        <v>9391</v>
      </c>
      <c r="C1418" s="15" t="s">
        <v>58</v>
      </c>
      <c r="D1418" s="16">
        <v>2018</v>
      </c>
      <c r="E1418" s="15"/>
      <c r="F1418" s="15"/>
      <c r="G1418" s="15"/>
      <c r="H1418" s="15"/>
      <c r="I1418" s="15"/>
      <c r="J1418" s="15"/>
      <c r="K1418" s="17" t="e">
        <f t="shared" si="178"/>
        <v>#VALUE!</v>
      </c>
      <c r="L1418" s="15"/>
      <c r="M1418" s="18" t="e">
        <f t="shared" si="205"/>
        <v>#VALUE!</v>
      </c>
      <c r="N1418" s="15"/>
      <c r="O1418" s="15"/>
      <c r="P1418" s="15"/>
      <c r="Q1418" s="15"/>
      <c r="R1418" s="15"/>
      <c r="S1418" s="19"/>
      <c r="T1418" s="15"/>
      <c r="U1418" s="17"/>
      <c r="V1418" s="15" t="s">
        <v>9392</v>
      </c>
      <c r="W1418" s="15"/>
      <c r="X1418" s="15"/>
      <c r="Y1418" s="15"/>
      <c r="AB1418" s="20"/>
      <c r="AC1418" s="15"/>
      <c r="AD1418" s="15"/>
      <c r="AE1418" s="15"/>
      <c r="AF1418" s="15"/>
      <c r="AG1418" s="22">
        <f t="shared" si="213"/>
        <v>0.19354838709677419</v>
      </c>
      <c r="AH1418" s="15" t="str">
        <f t="shared" si="212"/>
        <v/>
      </c>
      <c r="AI1418" s="22" t="e">
        <f>VLOOKUP(A1418,'[1]Deals (investment)'!$B$2:$Z$1497,1,FALSE)</f>
        <v>#N/A</v>
      </c>
      <c r="AJ1418" s="22" t="e">
        <f>VLOOKUP(A1418,'[1]Deals (investment)'!$B$2:$Z$870,15,FALSE)</f>
        <v>#N/A</v>
      </c>
      <c r="AK1418" s="17" t="e">
        <f>VLOOKUP(A1418,'[1]Deals (Exits)'!B:B,1,FALSE)</f>
        <v>#N/A</v>
      </c>
      <c r="AL1418" s="23" t="e">
        <f>VLOOKUP(G1418,[1]Lookups!$V$3:$Y$197,4,FALSE)</f>
        <v>#N/A</v>
      </c>
      <c r="AM1418" s="17" t="e">
        <f>VLOOKUP(X1418,[1]Lookups!$B$3:$C$200,2,FALSE)</f>
        <v>#N/A</v>
      </c>
      <c r="AN1418" s="17" t="e">
        <f>VLOOKUP(R1418,[1]Lookups!$H$3:$I$69,2,FALSE)</f>
        <v>#N/A</v>
      </c>
      <c r="AO1418" s="17" t="e">
        <f>VLOOKUP(T1418,[1]Lookups!$H$3:$I$69,2,FALSE)</f>
        <v>#N/A</v>
      </c>
      <c r="AP1418" s="17" t="e">
        <f>VLOOKUP(AN1418,[1]Lookups!$N$3:$O$11,2,FALSE)</f>
        <v>#N/A</v>
      </c>
      <c r="AQ1418" s="18" t="e">
        <f>COUNTIFS('[1]Deals (investment)'!$B:$B,$A1418)</f>
        <v>#VALUE!</v>
      </c>
      <c r="AR1418" s="18" t="e">
        <f>COUNTIFS('[1]Deals (investment)'!$B:$B,$A1418,'[1]Deals (investment)'!$T:$T,$AW$1)+COUNTIFS('[1]Deals (investment)'!$B:$B,$A1418,'[1]Deals (investment)'!$T:$T,$AX$1)+COUNTIFS('[1]Deals (investment)'!$B:$B,$A1418,'[1]Deals (investment)'!$T:$T,$AY$1)</f>
        <v>#VALUE!</v>
      </c>
      <c r="AS1418" s="17" t="e">
        <f>SUMIFS('[1]Deals (investment)'!$C:$C,'[1]Deals (investment)'!$B:$B,$A1418)</f>
        <v>#VALUE!</v>
      </c>
      <c r="AT1418" s="17" t="e">
        <f t="shared" si="179"/>
        <v>#VALUE!</v>
      </c>
      <c r="AU1418" s="18" t="e">
        <f>COUNTIF('[1]Deals (Exits)'!$B:$B,A1418)</f>
        <v>#VALUE!</v>
      </c>
      <c r="AV1418" s="17" t="e">
        <f>SUMIFS('[1]Deals (investment)'!$C:$C,'[1]Deals (investment)'!$B:$B,$A1418,'[1]Deals (investment)'!$T:$T,AV$1)</f>
        <v>#VALUE!</v>
      </c>
      <c r="AW1418" s="17" t="e">
        <f>SUMIFS('[1]Deals (investment)'!$C:$C,'[1]Deals (investment)'!$B:$B,$A1418,'[1]Deals (investment)'!$T:$T,AW$1)</f>
        <v>#VALUE!</v>
      </c>
      <c r="AX1418" s="17" t="e">
        <f>SUMIFS('[1]Deals (investment)'!$C:$C,'[1]Deals (investment)'!$B:$B,$A1418,'[1]Deals (investment)'!$T:$T,AX$1)</f>
        <v>#VALUE!</v>
      </c>
      <c r="AY1418" s="17" t="e">
        <f>SUMIFS('[1]Deals (investment)'!$C:$C,'[1]Deals (investment)'!$B:$B,$A1418,'[1]Deals (investment)'!$T:$T,AY$1)</f>
        <v>#VALUE!</v>
      </c>
      <c r="AZ1418" s="17" t="e">
        <f>SUMIFS('[1]Deals (investment)'!$C:$C,'[1]Deals (investment)'!$B:$B,$A1418,'[1]Deals (investment)'!$T:$T,AZ$1)</f>
        <v>#VALUE!</v>
      </c>
      <c r="BA1418" s="17" t="e">
        <f>SUMIFS('[1]Deals (investment)'!$C:$C,'[1]Deals (investment)'!$B:$B,$A1418,'[1]Deals (investment)'!$T:$T,BA$1)</f>
        <v>#VALUE!</v>
      </c>
      <c r="BB1418" s="17" t="e">
        <f>SUMIFS('[1]Deals (investment)'!$C:$C,'[1]Deals (investment)'!$B:$B,$A1418,'[1]Deals (investment)'!$T:$T,BB$1)</f>
        <v>#VALUE!</v>
      </c>
      <c r="BC1418" s="17" t="e">
        <f>SUMIFS('[1]Deals (Exits)'!$C:$C,'[1]Deals (Exits)'!$B:$B,$A1418)</f>
        <v>#VALUE!</v>
      </c>
      <c r="BD1418" s="17" t="e">
        <f>SUMIFS('[1]Deals (investment)'!$C:$C,'[1]Deals (investment)'!$B:$B,$A1418,'[1]Deals (investment)'!$V:$V,BD$1)</f>
        <v>#VALUE!</v>
      </c>
      <c r="BE1418" s="17" t="e">
        <f>SUMIFS('[1]Deals (investment)'!$C:$C,'[1]Deals (investment)'!$B:$B,$A1418,'[1]Deals (investment)'!$V:$V,BE$1)</f>
        <v>#VALUE!</v>
      </c>
      <c r="BF1418" s="17" t="e">
        <f>SUMIFS('[1]Deals (investment)'!$C:$C,'[1]Deals (investment)'!$B:$B,$A1418,'[1]Deals (investment)'!$V:$V,BF$1)</f>
        <v>#VALUE!</v>
      </c>
      <c r="BG1418" s="17" t="e">
        <f>SUMIFS('[1]Deals (investment)'!$C:$C,'[1]Deals (investment)'!$B:$B,$A1418,'[1]Deals (investment)'!$V:$V,BG$1)</f>
        <v>#VALUE!</v>
      </c>
      <c r="BH1418" s="17" t="e">
        <f>SUMIFS('[1]Deals (investment)'!$C:$C,'[1]Deals (investment)'!$B:$B,$A1418,'[1]Deals (investment)'!$V:$V,BH$1)</f>
        <v>#VALUE!</v>
      </c>
      <c r="BI1418" s="17" t="e">
        <f>SUMIFS('[1]Deals (investment)'!$C:$C,'[1]Deals (investment)'!$B:$B,$A1418,'[1]Deals (investment)'!$V:$V,BI$1)</f>
        <v>#VALUE!</v>
      </c>
      <c r="BJ1418" s="17" t="e">
        <f>SUMIFS('[1]Deals (investment)'!$C:$C,'[1]Deals (investment)'!$B:$B,$A1418,'[1]Deals (investment)'!$V:$V,BJ$1)</f>
        <v>#VALUE!</v>
      </c>
      <c r="BK1418" s="17" t="e">
        <f>SUMIFS('[1]Deals (investment)'!$C:$C,'[1]Deals (investment)'!$B:$B,$A1418,'[1]Deals (investment)'!$V:$V,BK$1)</f>
        <v>#VALUE!</v>
      </c>
      <c r="BL1418" s="17" t="e">
        <f>SUMIFS('[1]Deals (investment)'!$C:$C,'[1]Deals (investment)'!$B:$B,$A1418,'[1]Deals (investment)'!$V:$V,BL$1)</f>
        <v>#VALUE!</v>
      </c>
      <c r="BM1418" s="17" t="e">
        <f>SUMIFS('[1]Deals (investment)'!$C:$C,'[1]Deals (investment)'!$B:$B,$A1418,'[1]Deals (investment)'!$V:$V,BM$1)</f>
        <v>#VALUE!</v>
      </c>
      <c r="BN1418" s="15"/>
      <c r="BO1418" s="15"/>
      <c r="BP1418" s="22"/>
      <c r="BQ1418" s="15"/>
      <c r="BR1418" s="15"/>
      <c r="BS1418" s="15"/>
      <c r="BT1418" s="15"/>
      <c r="BU1418" s="15"/>
      <c r="BV1418" s="15"/>
      <c r="BW1418" s="15"/>
      <c r="BX1418" s="15"/>
      <c r="BY1418" s="15"/>
      <c r="BZ1418" s="15"/>
      <c r="CA1418" s="15"/>
      <c r="CB1418" s="15"/>
      <c r="CC1418" s="15"/>
      <c r="CD1418" s="15"/>
      <c r="CE1418" s="15"/>
      <c r="CF1418" s="15"/>
      <c r="CG1418" s="15"/>
      <c r="CH1418" s="15"/>
      <c r="CI1418" s="15"/>
      <c r="CJ1418" s="15"/>
    </row>
    <row r="1419" spans="1:88" ht="12.75">
      <c r="A1419" s="15" t="s">
        <v>9393</v>
      </c>
      <c r="B1419" s="15" t="s">
        <v>9394</v>
      </c>
      <c r="C1419" s="15" t="s">
        <v>58</v>
      </c>
      <c r="D1419" s="16">
        <v>2015</v>
      </c>
      <c r="E1419" s="15" t="s">
        <v>59</v>
      </c>
      <c r="F1419" s="15"/>
      <c r="G1419" s="15" t="s">
        <v>61</v>
      </c>
      <c r="H1419" s="15"/>
      <c r="I1419" s="15" t="s">
        <v>61</v>
      </c>
      <c r="J1419" s="15"/>
      <c r="K1419" s="17" t="e">
        <f t="shared" si="178"/>
        <v>#VALUE!</v>
      </c>
      <c r="L1419" s="15"/>
      <c r="M1419" s="18" t="e">
        <f t="shared" si="205"/>
        <v>#VALUE!</v>
      </c>
      <c r="N1419" s="15"/>
      <c r="O1419" s="15"/>
      <c r="P1419" s="15"/>
      <c r="Q1419" s="15"/>
      <c r="R1419" s="15" t="s">
        <v>841</v>
      </c>
      <c r="S1419" s="19">
        <v>100000</v>
      </c>
      <c r="T1419" s="15" t="s">
        <v>841</v>
      </c>
      <c r="U1419" s="17">
        <v>100000</v>
      </c>
      <c r="V1419" s="15" t="s">
        <v>9395</v>
      </c>
      <c r="W1419" s="15"/>
      <c r="X1419" s="15" t="s">
        <v>64</v>
      </c>
      <c r="Y1419" s="15" t="s">
        <v>9396</v>
      </c>
      <c r="AB1419" s="32">
        <v>44206</v>
      </c>
      <c r="AC1419" s="21" t="s">
        <v>9397</v>
      </c>
      <c r="AD1419" s="21" t="s">
        <v>9398</v>
      </c>
      <c r="AE1419" s="21" t="s">
        <v>9399</v>
      </c>
      <c r="AF1419" s="21" t="s">
        <v>9400</v>
      </c>
      <c r="AG1419" s="22">
        <f t="shared" si="213"/>
        <v>0.64516129032258063</v>
      </c>
      <c r="AH1419" s="15" t="e">
        <f t="shared" si="212"/>
        <v>#VALUE!</v>
      </c>
      <c r="AI1419" s="22" t="e">
        <f>VLOOKUP(A1419,'[1]Deals (investment)'!$B$2:$Z$1497,1,FALSE)</f>
        <v>#N/A</v>
      </c>
      <c r="AJ1419" s="22" t="e">
        <f>VLOOKUP(A1419,'[1]Deals (investment)'!$B$2:$Z$870,15,FALSE)</f>
        <v>#N/A</v>
      </c>
      <c r="AK1419" s="17" t="e">
        <f>VLOOKUP(A1419,'[1]Deals (Exits)'!B:B,1,FALSE)</f>
        <v>#N/A</v>
      </c>
      <c r="AL1419" s="23">
        <f>VLOOKUP(G1419,[1]Lookups!$V$3:$Y$197,4,FALSE)</f>
        <v>0</v>
      </c>
      <c r="AM1419" s="17" t="str">
        <f>VLOOKUP(X1419,[1]Lookups!$B$3:$C$200,2,FALSE)</f>
        <v>E-commerce &amp; Retail</v>
      </c>
      <c r="AN1419" s="17" t="str">
        <f>VLOOKUP(R1419,[1]Lookups!$H$3:$I$69,2,FALSE)</f>
        <v>5. Debt Financing</v>
      </c>
      <c r="AO1419" s="17" t="str">
        <f>VLOOKUP(T1419,[1]Lookups!$H$3:$I$69,2,FALSE)</f>
        <v>5. Debt Financing</v>
      </c>
      <c r="AP1419" s="17" t="str">
        <f>VLOOKUP(AN1419,[1]Lookups!$N$3:$O$11,2,FALSE)</f>
        <v>Growth</v>
      </c>
      <c r="AQ1419" s="18" t="e">
        <f>COUNTIFS('[1]Deals (investment)'!$B:$B,$A1419)</f>
        <v>#VALUE!</v>
      </c>
      <c r="AR1419" s="18" t="e">
        <f>COUNTIFS('[1]Deals (investment)'!$B:$B,$A1419,'[1]Deals (investment)'!$T:$T,$AW$1)+COUNTIFS('[1]Deals (investment)'!$B:$B,$A1419,'[1]Deals (investment)'!$T:$T,$AX$1)+COUNTIFS('[1]Deals (investment)'!$B:$B,$A1419,'[1]Deals (investment)'!$T:$T,$AY$1)</f>
        <v>#VALUE!</v>
      </c>
      <c r="AS1419" s="17" t="e">
        <f>SUMIFS('[1]Deals (investment)'!$C:$C,'[1]Deals (investment)'!$B:$B,$A1419)</f>
        <v>#VALUE!</v>
      </c>
      <c r="AT1419" s="17" t="e">
        <f t="shared" si="179"/>
        <v>#VALUE!</v>
      </c>
      <c r="AU1419" s="18" t="e">
        <f>COUNTIF('[1]Deals (Exits)'!$B:$B,A1419)</f>
        <v>#VALUE!</v>
      </c>
      <c r="AV1419" s="17" t="e">
        <f>SUMIFS('[1]Deals (investment)'!$C:$C,'[1]Deals (investment)'!$B:$B,$A1419,'[1]Deals (investment)'!$T:$T,AV$1)</f>
        <v>#VALUE!</v>
      </c>
      <c r="AW1419" s="17" t="e">
        <f>SUMIFS('[1]Deals (investment)'!$C:$C,'[1]Deals (investment)'!$B:$B,$A1419,'[1]Deals (investment)'!$T:$T,AW$1)</f>
        <v>#VALUE!</v>
      </c>
      <c r="AX1419" s="17" t="e">
        <f>SUMIFS('[1]Deals (investment)'!$C:$C,'[1]Deals (investment)'!$B:$B,$A1419,'[1]Deals (investment)'!$T:$T,AX$1)</f>
        <v>#VALUE!</v>
      </c>
      <c r="AY1419" s="17" t="e">
        <f>SUMIFS('[1]Deals (investment)'!$C:$C,'[1]Deals (investment)'!$B:$B,$A1419,'[1]Deals (investment)'!$T:$T,AY$1)</f>
        <v>#VALUE!</v>
      </c>
      <c r="AZ1419" s="17" t="e">
        <f>SUMIFS('[1]Deals (investment)'!$C:$C,'[1]Deals (investment)'!$B:$B,$A1419,'[1]Deals (investment)'!$T:$T,AZ$1)</f>
        <v>#VALUE!</v>
      </c>
      <c r="BA1419" s="17" t="e">
        <f>SUMIFS('[1]Deals (investment)'!$C:$C,'[1]Deals (investment)'!$B:$B,$A1419,'[1]Deals (investment)'!$T:$T,BA$1)</f>
        <v>#VALUE!</v>
      </c>
      <c r="BB1419" s="17" t="e">
        <f>SUMIFS('[1]Deals (investment)'!$C:$C,'[1]Deals (investment)'!$B:$B,$A1419,'[1]Deals (investment)'!$T:$T,BB$1)</f>
        <v>#VALUE!</v>
      </c>
      <c r="BC1419" s="17" t="e">
        <f>SUMIFS('[1]Deals (Exits)'!$C:$C,'[1]Deals (Exits)'!$B:$B,$A1419)</f>
        <v>#VALUE!</v>
      </c>
      <c r="BD1419" s="17" t="e">
        <f>SUMIFS('[1]Deals (investment)'!$C:$C,'[1]Deals (investment)'!$B:$B,$A1419,'[1]Deals (investment)'!$V:$V,BD$1)</f>
        <v>#VALUE!</v>
      </c>
      <c r="BE1419" s="17" t="e">
        <f>SUMIFS('[1]Deals (investment)'!$C:$C,'[1]Deals (investment)'!$B:$B,$A1419,'[1]Deals (investment)'!$V:$V,BE$1)</f>
        <v>#VALUE!</v>
      </c>
      <c r="BF1419" s="17" t="e">
        <f>SUMIFS('[1]Deals (investment)'!$C:$C,'[1]Deals (investment)'!$B:$B,$A1419,'[1]Deals (investment)'!$V:$V,BF$1)</f>
        <v>#VALUE!</v>
      </c>
      <c r="BG1419" s="17" t="e">
        <f>SUMIFS('[1]Deals (investment)'!$C:$C,'[1]Deals (investment)'!$B:$B,$A1419,'[1]Deals (investment)'!$V:$V,BG$1)</f>
        <v>#VALUE!</v>
      </c>
      <c r="BH1419" s="17" t="e">
        <f>SUMIFS('[1]Deals (investment)'!$C:$C,'[1]Deals (investment)'!$B:$B,$A1419,'[1]Deals (investment)'!$V:$V,BH$1)</f>
        <v>#VALUE!</v>
      </c>
      <c r="BI1419" s="17" t="e">
        <f>SUMIFS('[1]Deals (investment)'!$C:$C,'[1]Deals (investment)'!$B:$B,$A1419,'[1]Deals (investment)'!$V:$V,BI$1)</f>
        <v>#VALUE!</v>
      </c>
      <c r="BJ1419" s="17" t="e">
        <f>SUMIFS('[1]Deals (investment)'!$C:$C,'[1]Deals (investment)'!$B:$B,$A1419,'[1]Deals (investment)'!$V:$V,BJ$1)</f>
        <v>#VALUE!</v>
      </c>
      <c r="BK1419" s="17" t="e">
        <f>SUMIFS('[1]Deals (investment)'!$C:$C,'[1]Deals (investment)'!$B:$B,$A1419,'[1]Deals (investment)'!$V:$V,BK$1)</f>
        <v>#VALUE!</v>
      </c>
      <c r="BL1419" s="17" t="e">
        <f>SUMIFS('[1]Deals (investment)'!$C:$C,'[1]Deals (investment)'!$B:$B,$A1419,'[1]Deals (investment)'!$V:$V,BL$1)</f>
        <v>#VALUE!</v>
      </c>
      <c r="BM1419" s="17" t="e">
        <f>SUMIFS('[1]Deals (investment)'!$C:$C,'[1]Deals (investment)'!$B:$B,$A1419,'[1]Deals (investment)'!$V:$V,BM$1)</f>
        <v>#VALUE!</v>
      </c>
      <c r="BN1419" s="15"/>
      <c r="BO1419" s="15"/>
      <c r="BP1419" s="22"/>
      <c r="BQ1419" s="15"/>
      <c r="BR1419" s="15"/>
      <c r="BS1419" s="15"/>
      <c r="BT1419" s="15"/>
      <c r="BU1419" s="15"/>
      <c r="BV1419" s="15"/>
      <c r="BW1419" s="15"/>
      <c r="BX1419" s="15"/>
      <c r="BY1419" s="15"/>
      <c r="BZ1419" s="15"/>
      <c r="CA1419" s="15"/>
      <c r="CB1419" s="15"/>
      <c r="CC1419" s="15"/>
      <c r="CD1419" s="15" t="str">
        <f t="shared" ref="CD1419:CD1421" si="214">CONCATENATE(A1419,B1419,C1419)</f>
        <v>PodoziWe are a beauty-tech company building the next generation of brands that leverages cutting edge technology to empower our consumers in achieving self-discovery, self-expression and forging global connections. From idea conceptualization to design and production, every product is inspired by what women want in real life, made by experts who understand the power of beauty.Active</v>
      </c>
      <c r="CE1419" s="15"/>
      <c r="CF1419" s="15"/>
      <c r="CG1419" s="15"/>
      <c r="CH1419" s="15"/>
      <c r="CI1419" s="15"/>
      <c r="CJ1419" s="15"/>
    </row>
    <row r="1420" spans="1:88" ht="12.75">
      <c r="A1420" s="15" t="s">
        <v>9401</v>
      </c>
      <c r="B1420" s="15" t="s">
        <v>9402</v>
      </c>
      <c r="C1420" s="15"/>
      <c r="D1420" s="16"/>
      <c r="E1420" s="15" t="s">
        <v>5650</v>
      </c>
      <c r="F1420" s="15"/>
      <c r="G1420" s="15"/>
      <c r="H1420" s="15"/>
      <c r="I1420" s="15"/>
      <c r="J1420" s="15"/>
      <c r="K1420" s="17" t="e">
        <f t="shared" si="178"/>
        <v>#VALUE!</v>
      </c>
      <c r="L1420" s="15"/>
      <c r="M1420" s="18" t="e">
        <f t="shared" si="205"/>
        <v>#VALUE!</v>
      </c>
      <c r="N1420" s="15"/>
      <c r="O1420" s="15"/>
      <c r="P1420" s="15"/>
      <c r="Q1420" s="15"/>
      <c r="R1420" s="15"/>
      <c r="S1420" s="19"/>
      <c r="T1420" s="15"/>
      <c r="U1420" s="17"/>
      <c r="V1420" s="15" t="s">
        <v>9403</v>
      </c>
      <c r="W1420" s="15"/>
      <c r="X1420" s="15" t="s">
        <v>4513</v>
      </c>
      <c r="Y1420" s="15" t="s">
        <v>9404</v>
      </c>
      <c r="AB1420" s="20"/>
      <c r="AC1420" s="21" t="s">
        <v>9405</v>
      </c>
      <c r="AD1420" s="21" t="s">
        <v>9406</v>
      </c>
      <c r="AE1420" s="21" t="s">
        <v>9407</v>
      </c>
      <c r="AF1420" s="15"/>
      <c r="AG1420" s="22">
        <f t="shared" si="213"/>
        <v>0.32258064516129031</v>
      </c>
      <c r="AH1420" s="15" t="str">
        <f t="shared" si="212"/>
        <v/>
      </c>
      <c r="AI1420" s="22" t="e">
        <f>VLOOKUP(A1420,'[1]Deals (investment)'!$B$2:$Z$1497,1,FALSE)</f>
        <v>#N/A</v>
      </c>
      <c r="AJ1420" s="22" t="e">
        <f>VLOOKUP(A1420,'[1]Deals (investment)'!$B$2:$Z$870,15,FALSE)</f>
        <v>#N/A</v>
      </c>
      <c r="AK1420" s="17" t="e">
        <f>VLOOKUP(A1420,'[1]Deals (Exits)'!B:B,1,FALSE)</f>
        <v>#N/A</v>
      </c>
      <c r="AL1420" s="23" t="e">
        <f>VLOOKUP(G1420,[1]Lookups!$V$3:$Y$197,4,FALSE)</f>
        <v>#N/A</v>
      </c>
      <c r="AM1420" s="17" t="str">
        <f>VLOOKUP(X1420,[1]Lookups!$B$3:$C$200,2,FALSE)</f>
        <v>Other Technologies &amp; Information Technology</v>
      </c>
      <c r="AN1420" s="17" t="e">
        <f>VLOOKUP(R1420,[1]Lookups!$H$3:$I$69,2,FALSE)</f>
        <v>#N/A</v>
      </c>
      <c r="AO1420" s="17" t="e">
        <f>VLOOKUP(T1420,[1]Lookups!$H$3:$I$69,2,FALSE)</f>
        <v>#N/A</v>
      </c>
      <c r="AP1420" s="17" t="e">
        <f>VLOOKUP(AN1420,[1]Lookups!$N$3:$O$11,2,FALSE)</f>
        <v>#N/A</v>
      </c>
      <c r="AQ1420" s="18" t="e">
        <f>COUNTIFS('[1]Deals (investment)'!$B:$B,$A1420)</f>
        <v>#VALUE!</v>
      </c>
      <c r="AR1420" s="18" t="e">
        <f>COUNTIFS('[1]Deals (investment)'!$B:$B,$A1420,'[1]Deals (investment)'!$T:$T,$AW$1)+COUNTIFS('[1]Deals (investment)'!$B:$B,$A1420,'[1]Deals (investment)'!$T:$T,$AX$1)+COUNTIFS('[1]Deals (investment)'!$B:$B,$A1420,'[1]Deals (investment)'!$T:$T,$AY$1)</f>
        <v>#VALUE!</v>
      </c>
      <c r="AS1420" s="17" t="e">
        <f>SUMIFS('[1]Deals (investment)'!$C:$C,'[1]Deals (investment)'!$B:$B,$A1420)</f>
        <v>#VALUE!</v>
      </c>
      <c r="AT1420" s="17" t="e">
        <f t="shared" si="179"/>
        <v>#VALUE!</v>
      </c>
      <c r="AU1420" s="18" t="e">
        <f>COUNTIF('[1]Deals (Exits)'!$B:$B,A1420)</f>
        <v>#VALUE!</v>
      </c>
      <c r="AV1420" s="17" t="e">
        <f>SUMIFS('[1]Deals (investment)'!$C:$C,'[1]Deals (investment)'!$B:$B,$A1420,'[1]Deals (investment)'!$T:$T,AV$1)</f>
        <v>#VALUE!</v>
      </c>
      <c r="AW1420" s="17" t="e">
        <f>SUMIFS('[1]Deals (investment)'!$C:$C,'[1]Deals (investment)'!$B:$B,$A1420,'[1]Deals (investment)'!$T:$T,AW$1)</f>
        <v>#VALUE!</v>
      </c>
      <c r="AX1420" s="17" t="e">
        <f>SUMIFS('[1]Deals (investment)'!$C:$C,'[1]Deals (investment)'!$B:$B,$A1420,'[1]Deals (investment)'!$T:$T,AX$1)</f>
        <v>#VALUE!</v>
      </c>
      <c r="AY1420" s="17" t="e">
        <f>SUMIFS('[1]Deals (investment)'!$C:$C,'[1]Deals (investment)'!$B:$B,$A1420,'[1]Deals (investment)'!$T:$T,AY$1)</f>
        <v>#VALUE!</v>
      </c>
      <c r="AZ1420" s="17" t="e">
        <f>SUMIFS('[1]Deals (investment)'!$C:$C,'[1]Deals (investment)'!$B:$B,$A1420,'[1]Deals (investment)'!$T:$T,AZ$1)</f>
        <v>#VALUE!</v>
      </c>
      <c r="BA1420" s="17" t="e">
        <f>SUMIFS('[1]Deals (investment)'!$C:$C,'[1]Deals (investment)'!$B:$B,$A1420,'[1]Deals (investment)'!$T:$T,BA$1)</f>
        <v>#VALUE!</v>
      </c>
      <c r="BB1420" s="17" t="e">
        <f>SUMIFS('[1]Deals (investment)'!$C:$C,'[1]Deals (investment)'!$B:$B,$A1420,'[1]Deals (investment)'!$T:$T,BB$1)</f>
        <v>#VALUE!</v>
      </c>
      <c r="BC1420" s="17" t="e">
        <f>SUMIFS('[1]Deals (Exits)'!$C:$C,'[1]Deals (Exits)'!$B:$B,$A1420)</f>
        <v>#VALUE!</v>
      </c>
      <c r="BD1420" s="17" t="e">
        <f>SUMIFS('[1]Deals (investment)'!$C:$C,'[1]Deals (investment)'!$B:$B,$A1420,'[1]Deals (investment)'!$V:$V,BD$1)</f>
        <v>#VALUE!</v>
      </c>
      <c r="BE1420" s="17" t="e">
        <f>SUMIFS('[1]Deals (investment)'!$C:$C,'[1]Deals (investment)'!$B:$B,$A1420,'[1]Deals (investment)'!$V:$V,BE$1)</f>
        <v>#VALUE!</v>
      </c>
      <c r="BF1420" s="17" t="e">
        <f>SUMIFS('[1]Deals (investment)'!$C:$C,'[1]Deals (investment)'!$B:$B,$A1420,'[1]Deals (investment)'!$V:$V,BF$1)</f>
        <v>#VALUE!</v>
      </c>
      <c r="BG1420" s="17" t="e">
        <f>SUMIFS('[1]Deals (investment)'!$C:$C,'[1]Deals (investment)'!$B:$B,$A1420,'[1]Deals (investment)'!$V:$V,BG$1)</f>
        <v>#VALUE!</v>
      </c>
      <c r="BH1420" s="17" t="e">
        <f>SUMIFS('[1]Deals (investment)'!$C:$C,'[1]Deals (investment)'!$B:$B,$A1420,'[1]Deals (investment)'!$V:$V,BH$1)</f>
        <v>#VALUE!</v>
      </c>
      <c r="BI1420" s="17" t="e">
        <f>SUMIFS('[1]Deals (investment)'!$C:$C,'[1]Deals (investment)'!$B:$B,$A1420,'[1]Deals (investment)'!$V:$V,BI$1)</f>
        <v>#VALUE!</v>
      </c>
      <c r="BJ1420" s="17" t="e">
        <f>SUMIFS('[1]Deals (investment)'!$C:$C,'[1]Deals (investment)'!$B:$B,$A1420,'[1]Deals (investment)'!$V:$V,BJ$1)</f>
        <v>#VALUE!</v>
      </c>
      <c r="BK1420" s="17" t="e">
        <f>SUMIFS('[1]Deals (investment)'!$C:$C,'[1]Deals (investment)'!$B:$B,$A1420,'[1]Deals (investment)'!$V:$V,BK$1)</f>
        <v>#VALUE!</v>
      </c>
      <c r="BL1420" s="17" t="e">
        <f>SUMIFS('[1]Deals (investment)'!$C:$C,'[1]Deals (investment)'!$B:$B,$A1420,'[1]Deals (investment)'!$V:$V,BL$1)</f>
        <v>#VALUE!</v>
      </c>
      <c r="BM1420" s="17" t="e">
        <f>SUMIFS('[1]Deals (investment)'!$C:$C,'[1]Deals (investment)'!$B:$B,$A1420,'[1]Deals (investment)'!$V:$V,BM$1)</f>
        <v>#VALUE!</v>
      </c>
      <c r="BN1420" s="15"/>
      <c r="BO1420" s="15"/>
      <c r="BP1420" s="22"/>
      <c r="BQ1420" s="15"/>
      <c r="BR1420" s="15"/>
      <c r="BS1420" s="15"/>
      <c r="BT1420" s="15"/>
      <c r="BU1420" s="15"/>
      <c r="BV1420" s="15"/>
      <c r="BW1420" s="15"/>
      <c r="BX1420" s="15"/>
      <c r="BY1420" s="15"/>
      <c r="BZ1420" s="15"/>
      <c r="CA1420" s="15"/>
      <c r="CB1420" s="15"/>
      <c r="CC1420" s="15"/>
      <c r="CD1420" s="15" t="str">
        <f t="shared" si="214"/>
        <v>Poa! InternetPoa! provides low cost internet to individuals and small businesses in low-income neighborhoods in East Africa.</v>
      </c>
      <c r="CE1420" s="15"/>
      <c r="CF1420" s="15"/>
      <c r="CG1420" s="15"/>
      <c r="CH1420" s="15"/>
      <c r="CI1420" s="15"/>
      <c r="CJ1420" s="15"/>
    </row>
    <row r="1421" spans="1:88" ht="12.75">
      <c r="A1421" s="25" t="s">
        <v>9408</v>
      </c>
      <c r="B1421" s="15" t="s">
        <v>9409</v>
      </c>
      <c r="C1421" s="15"/>
      <c r="D1421" s="16">
        <v>2010</v>
      </c>
      <c r="E1421" s="15" t="s">
        <v>7657</v>
      </c>
      <c r="F1421" s="15"/>
      <c r="G1421" s="15"/>
      <c r="H1421" s="15"/>
      <c r="I1421" s="15"/>
      <c r="J1421" s="15"/>
      <c r="K1421" s="17" t="e">
        <f t="shared" si="178"/>
        <v>#VALUE!</v>
      </c>
      <c r="L1421" s="15"/>
      <c r="M1421" s="18" t="e">
        <f t="shared" si="205"/>
        <v>#VALUE!</v>
      </c>
      <c r="N1421" s="15"/>
      <c r="O1421" s="15"/>
      <c r="P1421" s="15"/>
      <c r="Q1421" s="15"/>
      <c r="R1421" s="15"/>
      <c r="S1421" s="19"/>
      <c r="T1421" s="15"/>
      <c r="U1421" s="17"/>
      <c r="V1421" s="15" t="s">
        <v>9410</v>
      </c>
      <c r="W1421" s="15"/>
      <c r="X1421" s="15" t="s">
        <v>404</v>
      </c>
      <c r="Y1421" s="15" t="s">
        <v>9411</v>
      </c>
      <c r="AB1421" s="20"/>
      <c r="AC1421" s="21" t="s">
        <v>9412</v>
      </c>
      <c r="AD1421" s="21" t="s">
        <v>9413</v>
      </c>
      <c r="AE1421" s="21" t="s">
        <v>9414</v>
      </c>
      <c r="AF1421" s="21" t="s">
        <v>9415</v>
      </c>
      <c r="AG1421" s="22">
        <f t="shared" si="213"/>
        <v>0.38709677419354838</v>
      </c>
      <c r="AH1421" s="15" t="str">
        <f t="shared" si="212"/>
        <v/>
      </c>
      <c r="AI1421" s="22" t="e">
        <f>VLOOKUP(A1421,'[1]Deals (investment)'!$B$2:$Z$1497,1,FALSE)</f>
        <v>#N/A</v>
      </c>
      <c r="AJ1421" s="22" t="e">
        <f>VLOOKUP(A1421,'[1]Deals (investment)'!$B$2:$Z$870,15,FALSE)</f>
        <v>#N/A</v>
      </c>
      <c r="AK1421" s="17" t="str">
        <f>VLOOKUP(A1421,'[1]Deals (Exits)'!B:B,1,FALSE)</f>
        <v>RetailTower</v>
      </c>
      <c r="AL1421" s="23" t="e">
        <f>VLOOKUP(G1421,[1]Lookups!$V$3:$Y$197,4,FALSE)</f>
        <v>#N/A</v>
      </c>
      <c r="AM1421" s="17" t="str">
        <f>VLOOKUP(X1421,[1]Lookups!$B$3:$C$200,2,FALSE)</f>
        <v>Other Technologies &amp; Information Technology</v>
      </c>
      <c r="AN1421" s="17" t="e">
        <f>VLOOKUP(R1421,[1]Lookups!$H$3:$I$69,2,FALSE)</f>
        <v>#N/A</v>
      </c>
      <c r="AO1421" s="17" t="e">
        <f>VLOOKUP(T1421,[1]Lookups!$H$3:$I$69,2,FALSE)</f>
        <v>#N/A</v>
      </c>
      <c r="AP1421" s="17" t="e">
        <f>VLOOKUP(AN1421,[1]Lookups!$N$3:$O$11,2,FALSE)</f>
        <v>#N/A</v>
      </c>
      <c r="AQ1421" s="18" t="e">
        <f>COUNTIFS('[1]Deals (investment)'!$B:$B,$A1421)</f>
        <v>#VALUE!</v>
      </c>
      <c r="AR1421" s="18" t="e">
        <f>COUNTIFS('[1]Deals (investment)'!$B:$B,$A1421,'[1]Deals (investment)'!$T:$T,$AW$1)+COUNTIFS('[1]Deals (investment)'!$B:$B,$A1421,'[1]Deals (investment)'!$T:$T,$AX$1)+COUNTIFS('[1]Deals (investment)'!$B:$B,$A1421,'[1]Deals (investment)'!$T:$T,$AY$1)</f>
        <v>#VALUE!</v>
      </c>
      <c r="AS1421" s="17" t="e">
        <f>SUMIFS('[1]Deals (investment)'!$C:$C,'[1]Deals (investment)'!$B:$B,$A1421)</f>
        <v>#VALUE!</v>
      </c>
      <c r="AT1421" s="17" t="e">
        <f t="shared" si="179"/>
        <v>#VALUE!</v>
      </c>
      <c r="AU1421" s="18" t="e">
        <f>COUNTIF('[1]Deals (Exits)'!$B:$B,A1421)</f>
        <v>#VALUE!</v>
      </c>
      <c r="AV1421" s="17" t="e">
        <f>SUMIFS('[1]Deals (investment)'!$C:$C,'[1]Deals (investment)'!$B:$B,$A1421,'[1]Deals (investment)'!$T:$T,AV$1)</f>
        <v>#VALUE!</v>
      </c>
      <c r="AW1421" s="17" t="e">
        <f>SUMIFS('[1]Deals (investment)'!$C:$C,'[1]Deals (investment)'!$B:$B,$A1421,'[1]Deals (investment)'!$T:$T,AW$1)</f>
        <v>#VALUE!</v>
      </c>
      <c r="AX1421" s="17" t="e">
        <f>SUMIFS('[1]Deals (investment)'!$C:$C,'[1]Deals (investment)'!$B:$B,$A1421,'[1]Deals (investment)'!$T:$T,AX$1)</f>
        <v>#VALUE!</v>
      </c>
      <c r="AY1421" s="17" t="e">
        <f>SUMIFS('[1]Deals (investment)'!$C:$C,'[1]Deals (investment)'!$B:$B,$A1421,'[1]Deals (investment)'!$T:$T,AY$1)</f>
        <v>#VALUE!</v>
      </c>
      <c r="AZ1421" s="17" t="e">
        <f>SUMIFS('[1]Deals (investment)'!$C:$C,'[1]Deals (investment)'!$B:$B,$A1421,'[1]Deals (investment)'!$T:$T,AZ$1)</f>
        <v>#VALUE!</v>
      </c>
      <c r="BA1421" s="17" t="e">
        <f>SUMIFS('[1]Deals (investment)'!$C:$C,'[1]Deals (investment)'!$B:$B,$A1421,'[1]Deals (investment)'!$T:$T,BA$1)</f>
        <v>#VALUE!</v>
      </c>
      <c r="BB1421" s="17" t="e">
        <f>SUMIFS('[1]Deals (investment)'!$C:$C,'[1]Deals (investment)'!$B:$B,$A1421,'[1]Deals (investment)'!$T:$T,BB$1)</f>
        <v>#VALUE!</v>
      </c>
      <c r="BC1421" s="17" t="e">
        <f>SUMIFS('[1]Deals (Exits)'!$C:$C,'[1]Deals (Exits)'!$B:$B,$A1421)</f>
        <v>#VALUE!</v>
      </c>
      <c r="BD1421" s="17" t="e">
        <f>SUMIFS('[1]Deals (investment)'!$C:$C,'[1]Deals (investment)'!$B:$B,$A1421,'[1]Deals (investment)'!$V:$V,BD$1)</f>
        <v>#VALUE!</v>
      </c>
      <c r="BE1421" s="17" t="e">
        <f>SUMIFS('[1]Deals (investment)'!$C:$C,'[1]Deals (investment)'!$B:$B,$A1421,'[1]Deals (investment)'!$V:$V,BE$1)</f>
        <v>#VALUE!</v>
      </c>
      <c r="BF1421" s="17" t="e">
        <f>SUMIFS('[1]Deals (investment)'!$C:$C,'[1]Deals (investment)'!$B:$B,$A1421,'[1]Deals (investment)'!$V:$V,BF$1)</f>
        <v>#VALUE!</v>
      </c>
      <c r="BG1421" s="17" t="e">
        <f>SUMIFS('[1]Deals (investment)'!$C:$C,'[1]Deals (investment)'!$B:$B,$A1421,'[1]Deals (investment)'!$V:$V,BG$1)</f>
        <v>#VALUE!</v>
      </c>
      <c r="BH1421" s="17" t="e">
        <f>SUMIFS('[1]Deals (investment)'!$C:$C,'[1]Deals (investment)'!$B:$B,$A1421,'[1]Deals (investment)'!$V:$V,BH$1)</f>
        <v>#VALUE!</v>
      </c>
      <c r="BI1421" s="17" t="e">
        <f>SUMIFS('[1]Deals (investment)'!$C:$C,'[1]Deals (investment)'!$B:$B,$A1421,'[1]Deals (investment)'!$V:$V,BI$1)</f>
        <v>#VALUE!</v>
      </c>
      <c r="BJ1421" s="17" t="e">
        <f>SUMIFS('[1]Deals (investment)'!$C:$C,'[1]Deals (investment)'!$B:$B,$A1421,'[1]Deals (investment)'!$V:$V,BJ$1)</f>
        <v>#VALUE!</v>
      </c>
      <c r="BK1421" s="17" t="e">
        <f>SUMIFS('[1]Deals (investment)'!$C:$C,'[1]Deals (investment)'!$B:$B,$A1421,'[1]Deals (investment)'!$V:$V,BK$1)</f>
        <v>#VALUE!</v>
      </c>
      <c r="BL1421" s="17" t="e">
        <f>SUMIFS('[1]Deals (investment)'!$C:$C,'[1]Deals (investment)'!$B:$B,$A1421,'[1]Deals (investment)'!$V:$V,BL$1)</f>
        <v>#VALUE!</v>
      </c>
      <c r="BM1421" s="17" t="e">
        <f>SUMIFS('[1]Deals (investment)'!$C:$C,'[1]Deals (investment)'!$B:$B,$A1421,'[1]Deals (investment)'!$V:$V,BM$1)</f>
        <v>#VALUE!</v>
      </c>
      <c r="BN1421" s="15"/>
      <c r="BO1421" s="15"/>
      <c r="BP1421" s="22"/>
      <c r="BQ1421" s="15"/>
      <c r="BR1421" s="15"/>
      <c r="BS1421" s="15"/>
      <c r="BT1421" s="15"/>
      <c r="BU1421" s="15"/>
      <c r="BV1421" s="15"/>
      <c r="BW1421" s="15"/>
      <c r="BX1421" s="15"/>
      <c r="BY1421" s="15"/>
      <c r="BZ1421" s="15"/>
      <c r="CA1421" s="15"/>
      <c r="CB1421" s="15"/>
      <c r="CC1421" s="15"/>
      <c r="CD1421" s="15" t="str">
        <f t="shared" si="214"/>
        <v>RetailTowerRetailTower enables online merchants to distribute and monitor products across online marketplaces and shopping comparison engines.</v>
      </c>
      <c r="CE1421" s="15"/>
      <c r="CF1421" s="15"/>
      <c r="CG1421" s="15"/>
      <c r="CH1421" s="15"/>
      <c r="CI1421" s="15"/>
      <c r="CJ1421" s="15"/>
    </row>
    <row r="1422" spans="1:88" ht="12.75">
      <c r="A1422" s="15" t="s">
        <v>9416</v>
      </c>
      <c r="B1422" s="15" t="s">
        <v>9417</v>
      </c>
      <c r="C1422" s="15" t="s">
        <v>58</v>
      </c>
      <c r="D1422" s="16">
        <v>2018</v>
      </c>
      <c r="E1422" s="15" t="s">
        <v>117</v>
      </c>
      <c r="F1422" s="15" t="s">
        <v>199</v>
      </c>
      <c r="G1422" s="15" t="s">
        <v>118</v>
      </c>
      <c r="H1422" s="15"/>
      <c r="I1422" s="15" t="s">
        <v>118</v>
      </c>
      <c r="J1422" s="15"/>
      <c r="K1422" s="17" t="e">
        <f t="shared" si="178"/>
        <v>#VALUE!</v>
      </c>
      <c r="L1422" s="15"/>
      <c r="M1422" s="18" t="e">
        <f t="shared" si="205"/>
        <v>#VALUE!</v>
      </c>
      <c r="N1422" s="15"/>
      <c r="O1422" s="15"/>
      <c r="P1422" s="15"/>
      <c r="Q1422" s="24" t="e">
        <f ca="1">_xludf.MAXIFS('[1]Deals (investment)'!A:A,'[1]Deals (investment)'!B:B,A1422)</f>
        <v>#NAME?</v>
      </c>
      <c r="R1422" s="15"/>
      <c r="S1422" s="19"/>
      <c r="T1422" s="15"/>
      <c r="U1422" s="17"/>
      <c r="V1422" s="15" t="s">
        <v>9418</v>
      </c>
      <c r="W1422" s="15">
        <v>1</v>
      </c>
      <c r="X1422" s="15" t="s">
        <v>294</v>
      </c>
      <c r="Y1422" s="15" t="s">
        <v>9419</v>
      </c>
      <c r="AB1422" s="32">
        <v>43506</v>
      </c>
      <c r="AC1422" s="21" t="s">
        <v>4191</v>
      </c>
      <c r="AD1422" s="21" t="s">
        <v>9420</v>
      </c>
      <c r="AE1422" s="21" t="s">
        <v>9421</v>
      </c>
      <c r="AF1422" s="21" t="s">
        <v>9422</v>
      </c>
      <c r="AG1422" s="22">
        <f t="shared" ca="1" si="213"/>
        <v>0.61290322580645162</v>
      </c>
      <c r="AH1422" s="15" t="str">
        <f t="shared" si="212"/>
        <v/>
      </c>
      <c r="AI1422" s="22" t="e">
        <f>VLOOKUP(A1422,'[1]Deals (investment)'!$B$2:$Z$1497,1,FALSE)</f>
        <v>#N/A</v>
      </c>
      <c r="AJ1422" s="22" t="e">
        <f>VLOOKUP(A1422,'[1]Deals (investment)'!$B$2:$Z$870,15,FALSE)</f>
        <v>#N/A</v>
      </c>
      <c r="AK1422" s="17" t="e">
        <f>VLOOKUP(A1422,'[1]Deals (Exits)'!B:B,1,FALSE)</f>
        <v>#N/A</v>
      </c>
      <c r="AL1422" s="23">
        <f>VLOOKUP(G1422,[1]Lookups!$V$3:$Y$197,4,FALSE)</f>
        <v>0</v>
      </c>
      <c r="AM1422" s="17" t="str">
        <f>VLOOKUP(X1422,[1]Lookups!$B$3:$C$200,2,FALSE)</f>
        <v>Health &amp; Pharmaceuticals</v>
      </c>
      <c r="AN1422" s="17" t="e">
        <f>VLOOKUP(R1422,[1]Lookups!$H$3:$I$69,2,FALSE)</f>
        <v>#N/A</v>
      </c>
      <c r="AO1422" s="17" t="e">
        <f>VLOOKUP(T1422,[1]Lookups!$H$3:$I$69,2,FALSE)</f>
        <v>#N/A</v>
      </c>
      <c r="AP1422" s="17" t="e">
        <f>VLOOKUP(AN1422,[1]Lookups!$N$3:$O$11,2,FALSE)</f>
        <v>#N/A</v>
      </c>
      <c r="AQ1422" s="18" t="e">
        <f>COUNTIFS('[1]Deals (investment)'!$B:$B,$A1422)</f>
        <v>#VALUE!</v>
      </c>
      <c r="AR1422" s="18" t="e">
        <f>COUNTIFS('[1]Deals (investment)'!$B:$B,$A1422,'[1]Deals (investment)'!$T:$T,$AW$1)+COUNTIFS('[1]Deals (investment)'!$B:$B,$A1422,'[1]Deals (investment)'!$T:$T,$AX$1)+COUNTIFS('[1]Deals (investment)'!$B:$B,$A1422,'[1]Deals (investment)'!$T:$T,$AY$1)</f>
        <v>#VALUE!</v>
      </c>
      <c r="AS1422" s="17" t="e">
        <f>SUMIFS('[1]Deals (investment)'!$C:$C,'[1]Deals (investment)'!$B:$B,$A1422)</f>
        <v>#VALUE!</v>
      </c>
      <c r="AT1422" s="17" t="e">
        <f t="shared" si="179"/>
        <v>#VALUE!</v>
      </c>
      <c r="AU1422" s="18" t="e">
        <f>COUNTIF('[1]Deals (Exits)'!$B:$B,A1422)</f>
        <v>#VALUE!</v>
      </c>
      <c r="AV1422" s="17" t="e">
        <f>SUMIFS('[1]Deals (investment)'!$C:$C,'[1]Deals (investment)'!$B:$B,$A1422,'[1]Deals (investment)'!$T:$T,AV$1)</f>
        <v>#VALUE!</v>
      </c>
      <c r="AW1422" s="17" t="e">
        <f>SUMIFS('[1]Deals (investment)'!$C:$C,'[1]Deals (investment)'!$B:$B,$A1422,'[1]Deals (investment)'!$T:$T,AW$1)</f>
        <v>#VALUE!</v>
      </c>
      <c r="AX1422" s="17" t="e">
        <f>SUMIFS('[1]Deals (investment)'!$C:$C,'[1]Deals (investment)'!$B:$B,$A1422,'[1]Deals (investment)'!$T:$T,AX$1)</f>
        <v>#VALUE!</v>
      </c>
      <c r="AY1422" s="17" t="e">
        <f>SUMIFS('[1]Deals (investment)'!$C:$C,'[1]Deals (investment)'!$B:$B,$A1422,'[1]Deals (investment)'!$T:$T,AY$1)</f>
        <v>#VALUE!</v>
      </c>
      <c r="AZ1422" s="17" t="e">
        <f>SUMIFS('[1]Deals (investment)'!$C:$C,'[1]Deals (investment)'!$B:$B,$A1422,'[1]Deals (investment)'!$T:$T,AZ$1)</f>
        <v>#VALUE!</v>
      </c>
      <c r="BA1422" s="17" t="e">
        <f>SUMIFS('[1]Deals (investment)'!$C:$C,'[1]Deals (investment)'!$B:$B,$A1422,'[1]Deals (investment)'!$T:$T,BA$1)</f>
        <v>#VALUE!</v>
      </c>
      <c r="BB1422" s="17" t="e">
        <f>SUMIFS('[1]Deals (investment)'!$C:$C,'[1]Deals (investment)'!$B:$B,$A1422,'[1]Deals (investment)'!$T:$T,BB$1)</f>
        <v>#VALUE!</v>
      </c>
      <c r="BC1422" s="17" t="e">
        <f>SUMIFS('[1]Deals (Exits)'!$C:$C,'[1]Deals (Exits)'!$B:$B,$A1422)</f>
        <v>#VALUE!</v>
      </c>
      <c r="BD1422" s="17" t="e">
        <f>SUMIFS('[1]Deals (investment)'!$C:$C,'[1]Deals (investment)'!$B:$B,$A1422,'[1]Deals (investment)'!$V:$V,BD$1)</f>
        <v>#VALUE!</v>
      </c>
      <c r="BE1422" s="17" t="e">
        <f>SUMIFS('[1]Deals (investment)'!$C:$C,'[1]Deals (investment)'!$B:$B,$A1422,'[1]Deals (investment)'!$V:$V,BE$1)</f>
        <v>#VALUE!</v>
      </c>
      <c r="BF1422" s="17" t="e">
        <f>SUMIFS('[1]Deals (investment)'!$C:$C,'[1]Deals (investment)'!$B:$B,$A1422,'[1]Deals (investment)'!$V:$V,BF$1)</f>
        <v>#VALUE!</v>
      </c>
      <c r="BG1422" s="17" t="e">
        <f>SUMIFS('[1]Deals (investment)'!$C:$C,'[1]Deals (investment)'!$B:$B,$A1422,'[1]Deals (investment)'!$V:$V,BG$1)</f>
        <v>#VALUE!</v>
      </c>
      <c r="BH1422" s="17" t="e">
        <f>SUMIFS('[1]Deals (investment)'!$C:$C,'[1]Deals (investment)'!$B:$B,$A1422,'[1]Deals (investment)'!$V:$V,BH$1)</f>
        <v>#VALUE!</v>
      </c>
      <c r="BI1422" s="17" t="e">
        <f>SUMIFS('[1]Deals (investment)'!$C:$C,'[1]Deals (investment)'!$B:$B,$A1422,'[1]Deals (investment)'!$V:$V,BI$1)</f>
        <v>#VALUE!</v>
      </c>
      <c r="BJ1422" s="17" t="e">
        <f>SUMIFS('[1]Deals (investment)'!$C:$C,'[1]Deals (investment)'!$B:$B,$A1422,'[1]Deals (investment)'!$V:$V,BJ$1)</f>
        <v>#VALUE!</v>
      </c>
      <c r="BK1422" s="17" t="e">
        <f>SUMIFS('[1]Deals (investment)'!$C:$C,'[1]Deals (investment)'!$B:$B,$A1422,'[1]Deals (investment)'!$V:$V,BK$1)</f>
        <v>#VALUE!</v>
      </c>
      <c r="BL1422" s="17" t="e">
        <f>SUMIFS('[1]Deals (investment)'!$C:$C,'[1]Deals (investment)'!$B:$B,$A1422,'[1]Deals (investment)'!$V:$V,BL$1)</f>
        <v>#VALUE!</v>
      </c>
      <c r="BM1422" s="17" t="e">
        <f>SUMIFS('[1]Deals (investment)'!$C:$C,'[1]Deals (investment)'!$B:$B,$A1422,'[1]Deals (investment)'!$V:$V,BM$1)</f>
        <v>#VALUE!</v>
      </c>
      <c r="BN1422" s="15"/>
      <c r="BO1422" s="15"/>
      <c r="BP1422" s="22"/>
      <c r="BQ1422" s="15"/>
      <c r="BR1422" s="15"/>
      <c r="BS1422" s="15"/>
      <c r="BT1422" s="15"/>
      <c r="BU1422" s="15"/>
      <c r="BV1422" s="15"/>
      <c r="BW1422" s="15"/>
      <c r="BX1422" s="15"/>
      <c r="BY1422" s="15"/>
      <c r="BZ1422" s="15"/>
      <c r="CA1422" s="15"/>
      <c r="CB1422" s="15"/>
      <c r="CC1422" s="15"/>
      <c r="CD1422" s="15"/>
      <c r="CE1422" s="15"/>
      <c r="CF1422" s="15"/>
      <c r="CG1422" s="15"/>
      <c r="CH1422" s="15"/>
      <c r="CI1422" s="15"/>
      <c r="CJ1422" s="15"/>
    </row>
    <row r="1423" spans="1:88" ht="12.75">
      <c r="A1423" s="15" t="s">
        <v>9423</v>
      </c>
      <c r="B1423" s="15"/>
      <c r="C1423" s="15"/>
      <c r="D1423" s="16"/>
      <c r="E1423" s="15" t="s">
        <v>117</v>
      </c>
      <c r="F1423" s="15"/>
      <c r="G1423" s="15" t="s">
        <v>118</v>
      </c>
      <c r="H1423" s="15"/>
      <c r="I1423" s="15"/>
      <c r="J1423" s="15"/>
      <c r="K1423" s="17" t="e">
        <f t="shared" si="178"/>
        <v>#VALUE!</v>
      </c>
      <c r="L1423" s="15"/>
      <c r="M1423" s="18" t="e">
        <f t="shared" si="205"/>
        <v>#VALUE!</v>
      </c>
      <c r="N1423" s="15"/>
      <c r="O1423" s="15"/>
      <c r="P1423" s="15"/>
      <c r="Q1423" s="15"/>
      <c r="R1423" s="15"/>
      <c r="S1423" s="19"/>
      <c r="T1423" s="15"/>
      <c r="U1423" s="17"/>
      <c r="V1423" s="15"/>
      <c r="W1423" s="15"/>
      <c r="X1423" s="15"/>
      <c r="Y1423" s="15"/>
      <c r="AB1423" s="20"/>
      <c r="AC1423" s="15"/>
      <c r="AD1423" s="15"/>
      <c r="AE1423" s="15"/>
      <c r="AF1423" s="15"/>
      <c r="AG1423" s="22">
        <f t="shared" si="213"/>
        <v>0.12903225806451613</v>
      </c>
      <c r="AH1423" s="15" t="str">
        <f t="shared" si="212"/>
        <v/>
      </c>
      <c r="AI1423" s="22" t="e">
        <f>VLOOKUP(A1423,'[1]Deals (investment)'!$B$2:$Z$1497,1,FALSE)</f>
        <v>#N/A</v>
      </c>
      <c r="AJ1423" s="22" t="e">
        <f>VLOOKUP(A1423,'[1]Deals (investment)'!$B$2:$Z$870,15,FALSE)</f>
        <v>#N/A</v>
      </c>
      <c r="AK1423" s="17" t="e">
        <f>VLOOKUP(A1423,'[1]Deals (Exits)'!B:B,1,FALSE)</f>
        <v>#N/A</v>
      </c>
      <c r="AL1423" s="23">
        <f>VLOOKUP(G1423,[1]Lookups!$V$3:$Y$197,4,FALSE)</f>
        <v>0</v>
      </c>
      <c r="AM1423" s="17" t="e">
        <f>VLOOKUP(X1423,[1]Lookups!$B$3:$C$200,2,FALSE)</f>
        <v>#N/A</v>
      </c>
      <c r="AN1423" s="17" t="e">
        <f>VLOOKUP(R1423,[1]Lookups!$H$3:$I$69,2,FALSE)</f>
        <v>#N/A</v>
      </c>
      <c r="AO1423" s="17" t="e">
        <f>VLOOKUP(T1423,[1]Lookups!$H$3:$I$69,2,FALSE)</f>
        <v>#N/A</v>
      </c>
      <c r="AP1423" s="17" t="e">
        <f>VLOOKUP(AN1423,[1]Lookups!$N$3:$O$11,2,FALSE)</f>
        <v>#N/A</v>
      </c>
      <c r="AQ1423" s="18" t="e">
        <f>COUNTIFS('[1]Deals (investment)'!$B:$B,$A1423)</f>
        <v>#VALUE!</v>
      </c>
      <c r="AR1423" s="18" t="e">
        <f>COUNTIFS('[1]Deals (investment)'!$B:$B,$A1423,'[1]Deals (investment)'!$T:$T,$AW$1)+COUNTIFS('[1]Deals (investment)'!$B:$B,$A1423,'[1]Deals (investment)'!$T:$T,$AX$1)+COUNTIFS('[1]Deals (investment)'!$B:$B,$A1423,'[1]Deals (investment)'!$T:$T,$AY$1)</f>
        <v>#VALUE!</v>
      </c>
      <c r="AS1423" s="17" t="e">
        <f>SUMIFS('[1]Deals (investment)'!$C:$C,'[1]Deals (investment)'!$B:$B,$A1423)</f>
        <v>#VALUE!</v>
      </c>
      <c r="AT1423" s="17" t="e">
        <f t="shared" si="179"/>
        <v>#VALUE!</v>
      </c>
      <c r="AU1423" s="18" t="e">
        <f>COUNTIF('[1]Deals (Exits)'!$B:$B,A1423)</f>
        <v>#VALUE!</v>
      </c>
      <c r="AV1423" s="17" t="e">
        <f>SUMIFS('[1]Deals (investment)'!$C:$C,'[1]Deals (investment)'!$B:$B,$A1423,'[1]Deals (investment)'!$T:$T,AV$1)</f>
        <v>#VALUE!</v>
      </c>
      <c r="AW1423" s="17" t="e">
        <f>SUMIFS('[1]Deals (investment)'!$C:$C,'[1]Deals (investment)'!$B:$B,$A1423,'[1]Deals (investment)'!$T:$T,AW$1)</f>
        <v>#VALUE!</v>
      </c>
      <c r="AX1423" s="17" t="e">
        <f>SUMIFS('[1]Deals (investment)'!$C:$C,'[1]Deals (investment)'!$B:$B,$A1423,'[1]Deals (investment)'!$T:$T,AX$1)</f>
        <v>#VALUE!</v>
      </c>
      <c r="AY1423" s="17" t="e">
        <f>SUMIFS('[1]Deals (investment)'!$C:$C,'[1]Deals (investment)'!$B:$B,$A1423,'[1]Deals (investment)'!$T:$T,AY$1)</f>
        <v>#VALUE!</v>
      </c>
      <c r="AZ1423" s="17" t="e">
        <f>SUMIFS('[1]Deals (investment)'!$C:$C,'[1]Deals (investment)'!$B:$B,$A1423,'[1]Deals (investment)'!$T:$T,AZ$1)</f>
        <v>#VALUE!</v>
      </c>
      <c r="BA1423" s="17" t="e">
        <f>SUMIFS('[1]Deals (investment)'!$C:$C,'[1]Deals (investment)'!$B:$B,$A1423,'[1]Deals (investment)'!$T:$T,BA$1)</f>
        <v>#VALUE!</v>
      </c>
      <c r="BB1423" s="17" t="e">
        <f>SUMIFS('[1]Deals (investment)'!$C:$C,'[1]Deals (investment)'!$B:$B,$A1423,'[1]Deals (investment)'!$T:$T,BB$1)</f>
        <v>#VALUE!</v>
      </c>
      <c r="BC1423" s="17" t="e">
        <f>SUMIFS('[1]Deals (Exits)'!$C:$C,'[1]Deals (Exits)'!$B:$B,$A1423)</f>
        <v>#VALUE!</v>
      </c>
      <c r="BD1423" s="17" t="e">
        <f>SUMIFS('[1]Deals (investment)'!$C:$C,'[1]Deals (investment)'!$B:$B,$A1423,'[1]Deals (investment)'!$V:$V,BD$1)</f>
        <v>#VALUE!</v>
      </c>
      <c r="BE1423" s="17" t="e">
        <f>SUMIFS('[1]Deals (investment)'!$C:$C,'[1]Deals (investment)'!$B:$B,$A1423,'[1]Deals (investment)'!$V:$V,BE$1)</f>
        <v>#VALUE!</v>
      </c>
      <c r="BF1423" s="17" t="e">
        <f>SUMIFS('[1]Deals (investment)'!$C:$C,'[1]Deals (investment)'!$B:$B,$A1423,'[1]Deals (investment)'!$V:$V,BF$1)</f>
        <v>#VALUE!</v>
      </c>
      <c r="BG1423" s="17" t="e">
        <f>SUMIFS('[1]Deals (investment)'!$C:$C,'[1]Deals (investment)'!$B:$B,$A1423,'[1]Deals (investment)'!$V:$V,BG$1)</f>
        <v>#VALUE!</v>
      </c>
      <c r="BH1423" s="17" t="e">
        <f>SUMIFS('[1]Deals (investment)'!$C:$C,'[1]Deals (investment)'!$B:$B,$A1423,'[1]Deals (investment)'!$V:$V,BH$1)</f>
        <v>#VALUE!</v>
      </c>
      <c r="BI1423" s="17" t="e">
        <f>SUMIFS('[1]Deals (investment)'!$C:$C,'[1]Deals (investment)'!$B:$B,$A1423,'[1]Deals (investment)'!$V:$V,BI$1)</f>
        <v>#VALUE!</v>
      </c>
      <c r="BJ1423" s="17" t="e">
        <f>SUMIFS('[1]Deals (investment)'!$C:$C,'[1]Deals (investment)'!$B:$B,$A1423,'[1]Deals (investment)'!$V:$V,BJ$1)</f>
        <v>#VALUE!</v>
      </c>
      <c r="BK1423" s="17" t="e">
        <f>SUMIFS('[1]Deals (investment)'!$C:$C,'[1]Deals (investment)'!$B:$B,$A1423,'[1]Deals (investment)'!$V:$V,BK$1)</f>
        <v>#VALUE!</v>
      </c>
      <c r="BL1423" s="17" t="e">
        <f>SUMIFS('[1]Deals (investment)'!$C:$C,'[1]Deals (investment)'!$B:$B,$A1423,'[1]Deals (investment)'!$V:$V,BL$1)</f>
        <v>#VALUE!</v>
      </c>
      <c r="BM1423" s="17" t="e">
        <f>SUMIFS('[1]Deals (investment)'!$C:$C,'[1]Deals (investment)'!$B:$B,$A1423,'[1]Deals (investment)'!$V:$V,BM$1)</f>
        <v>#VALUE!</v>
      </c>
      <c r="BN1423" s="15"/>
      <c r="BO1423" s="15"/>
      <c r="BP1423" s="22"/>
      <c r="BQ1423" s="15"/>
      <c r="BR1423" s="15"/>
      <c r="BS1423" s="15"/>
      <c r="BT1423" s="15"/>
      <c r="BU1423" s="15"/>
      <c r="BV1423" s="15"/>
      <c r="BW1423" s="15"/>
      <c r="BX1423" s="15"/>
      <c r="BY1423" s="15"/>
      <c r="BZ1423" s="15"/>
      <c r="CA1423" s="15"/>
      <c r="CB1423" s="15"/>
      <c r="CC1423" s="15"/>
      <c r="CD1423" s="15"/>
      <c r="CE1423" s="15"/>
      <c r="CF1423" s="15"/>
      <c r="CG1423" s="15"/>
      <c r="CH1423" s="15"/>
      <c r="CI1423" s="15"/>
      <c r="CJ1423" s="15"/>
    </row>
    <row r="1424" spans="1:88" ht="12.75">
      <c r="A1424" s="15" t="s">
        <v>9424</v>
      </c>
      <c r="B1424" s="15" t="s">
        <v>9425</v>
      </c>
      <c r="C1424" s="15" t="s">
        <v>58</v>
      </c>
      <c r="D1424" s="16">
        <v>2017</v>
      </c>
      <c r="E1424" s="15" t="s">
        <v>1086</v>
      </c>
      <c r="F1424" s="15"/>
      <c r="G1424" s="15" t="s">
        <v>891</v>
      </c>
      <c r="H1424" s="15"/>
      <c r="I1424" s="15" t="s">
        <v>891</v>
      </c>
      <c r="J1424" s="15"/>
      <c r="K1424" s="17" t="e">
        <f t="shared" si="178"/>
        <v>#VALUE!</v>
      </c>
      <c r="L1424" s="15"/>
      <c r="M1424" s="18" t="e">
        <f t="shared" si="205"/>
        <v>#VALUE!</v>
      </c>
      <c r="N1424" s="15"/>
      <c r="O1424" s="15"/>
      <c r="P1424" s="15"/>
      <c r="Q1424" s="15"/>
      <c r="R1424" s="15"/>
      <c r="S1424" s="19"/>
      <c r="T1424" s="15"/>
      <c r="U1424" s="17"/>
      <c r="V1424" s="15" t="s">
        <v>9426</v>
      </c>
      <c r="W1424" s="15"/>
      <c r="X1424" s="15" t="s">
        <v>3143</v>
      </c>
      <c r="Y1424" s="15" t="s">
        <v>9427</v>
      </c>
      <c r="AB1424" s="32">
        <v>43506</v>
      </c>
      <c r="AC1424" s="21" t="s">
        <v>9428</v>
      </c>
      <c r="AD1424" s="21" t="s">
        <v>9429</v>
      </c>
      <c r="AE1424" s="15"/>
      <c r="AF1424" s="15"/>
      <c r="AG1424" s="22">
        <f t="shared" si="213"/>
        <v>0.45161290322580644</v>
      </c>
      <c r="AH1424" s="15" t="str">
        <f t="shared" si="212"/>
        <v/>
      </c>
      <c r="AI1424" s="22" t="str">
        <f>VLOOKUP(A1424,'[1]Deals (investment)'!$B$2:$Z$1497,1,FALSE)</f>
        <v>Powah Limited</v>
      </c>
      <c r="AJ1424" s="22">
        <f>VLOOKUP(A1424,'[1]Deals (investment)'!$B$2:$Z$870,15,FALSE)</f>
        <v>1</v>
      </c>
      <c r="AK1424" s="17" t="e">
        <f>VLOOKUP(A1424,'[1]Deals (Exits)'!B:B,1,FALSE)</f>
        <v>#N/A</v>
      </c>
      <c r="AL1424" s="23">
        <f>VLOOKUP(G1424,[1]Lookups!$V$3:$Y$197,4,FALSE)</f>
        <v>0</v>
      </c>
      <c r="AM1424" s="17" t="str">
        <f>VLOOKUP(X1424,[1]Lookups!$B$3:$C$200,2,FALSE)</f>
        <v>Energy &amp; Resources</v>
      </c>
      <c r="AN1424" s="17" t="e">
        <f>VLOOKUP(R1424,[1]Lookups!$H$3:$I$69,2,FALSE)</f>
        <v>#N/A</v>
      </c>
      <c r="AO1424" s="17" t="e">
        <f>VLOOKUP(T1424,[1]Lookups!$H$3:$I$69,2,FALSE)</f>
        <v>#N/A</v>
      </c>
      <c r="AP1424" s="17" t="e">
        <f>VLOOKUP(AN1424,[1]Lookups!$N$3:$O$11,2,FALSE)</f>
        <v>#N/A</v>
      </c>
      <c r="AQ1424" s="18" t="e">
        <f>COUNTIFS('[1]Deals (investment)'!$B:$B,$A1424)</f>
        <v>#VALUE!</v>
      </c>
      <c r="AR1424" s="18" t="e">
        <f>COUNTIFS('[1]Deals (investment)'!$B:$B,$A1424,'[1]Deals (investment)'!$T:$T,$AW$1)+COUNTIFS('[1]Deals (investment)'!$B:$B,$A1424,'[1]Deals (investment)'!$T:$T,$AX$1)+COUNTIFS('[1]Deals (investment)'!$B:$B,$A1424,'[1]Deals (investment)'!$T:$T,$AY$1)</f>
        <v>#VALUE!</v>
      </c>
      <c r="AS1424" s="17" t="e">
        <f>SUMIFS('[1]Deals (investment)'!$C:$C,'[1]Deals (investment)'!$B:$B,$A1424)</f>
        <v>#VALUE!</v>
      </c>
      <c r="AT1424" s="17" t="e">
        <f t="shared" si="179"/>
        <v>#VALUE!</v>
      </c>
      <c r="AU1424" s="18" t="e">
        <f>COUNTIF('[1]Deals (Exits)'!$B:$B,A1424)</f>
        <v>#VALUE!</v>
      </c>
      <c r="AV1424" s="17" t="e">
        <f>SUMIFS('[1]Deals (investment)'!$C:$C,'[1]Deals (investment)'!$B:$B,$A1424,'[1]Deals (investment)'!$T:$T,AV$1)</f>
        <v>#VALUE!</v>
      </c>
      <c r="AW1424" s="17" t="e">
        <f>SUMIFS('[1]Deals (investment)'!$C:$C,'[1]Deals (investment)'!$B:$B,$A1424,'[1]Deals (investment)'!$T:$T,AW$1)</f>
        <v>#VALUE!</v>
      </c>
      <c r="AX1424" s="17" t="e">
        <f>SUMIFS('[1]Deals (investment)'!$C:$C,'[1]Deals (investment)'!$B:$B,$A1424,'[1]Deals (investment)'!$T:$T,AX$1)</f>
        <v>#VALUE!</v>
      </c>
      <c r="AY1424" s="17" t="e">
        <f>SUMIFS('[1]Deals (investment)'!$C:$C,'[1]Deals (investment)'!$B:$B,$A1424,'[1]Deals (investment)'!$T:$T,AY$1)</f>
        <v>#VALUE!</v>
      </c>
      <c r="AZ1424" s="17" t="e">
        <f>SUMIFS('[1]Deals (investment)'!$C:$C,'[1]Deals (investment)'!$B:$B,$A1424,'[1]Deals (investment)'!$T:$T,AZ$1)</f>
        <v>#VALUE!</v>
      </c>
      <c r="BA1424" s="17" t="e">
        <f>SUMIFS('[1]Deals (investment)'!$C:$C,'[1]Deals (investment)'!$B:$B,$A1424,'[1]Deals (investment)'!$T:$T,BA$1)</f>
        <v>#VALUE!</v>
      </c>
      <c r="BB1424" s="17" t="e">
        <f>SUMIFS('[1]Deals (investment)'!$C:$C,'[1]Deals (investment)'!$B:$B,$A1424,'[1]Deals (investment)'!$T:$T,BB$1)</f>
        <v>#VALUE!</v>
      </c>
      <c r="BC1424" s="17" t="e">
        <f>SUMIFS('[1]Deals (Exits)'!$C:$C,'[1]Deals (Exits)'!$B:$B,$A1424)</f>
        <v>#VALUE!</v>
      </c>
      <c r="BD1424" s="17" t="e">
        <f>SUMIFS('[1]Deals (investment)'!$C:$C,'[1]Deals (investment)'!$B:$B,$A1424,'[1]Deals (investment)'!$V:$V,BD$1)</f>
        <v>#VALUE!</v>
      </c>
      <c r="BE1424" s="17" t="e">
        <f>SUMIFS('[1]Deals (investment)'!$C:$C,'[1]Deals (investment)'!$B:$B,$A1424,'[1]Deals (investment)'!$V:$V,BE$1)</f>
        <v>#VALUE!</v>
      </c>
      <c r="BF1424" s="17" t="e">
        <f>SUMIFS('[1]Deals (investment)'!$C:$C,'[1]Deals (investment)'!$B:$B,$A1424,'[1]Deals (investment)'!$V:$V,BF$1)</f>
        <v>#VALUE!</v>
      </c>
      <c r="BG1424" s="17" t="e">
        <f>SUMIFS('[1]Deals (investment)'!$C:$C,'[1]Deals (investment)'!$B:$B,$A1424,'[1]Deals (investment)'!$V:$V,BG$1)</f>
        <v>#VALUE!</v>
      </c>
      <c r="BH1424" s="17" t="e">
        <f>SUMIFS('[1]Deals (investment)'!$C:$C,'[1]Deals (investment)'!$B:$B,$A1424,'[1]Deals (investment)'!$V:$V,BH$1)</f>
        <v>#VALUE!</v>
      </c>
      <c r="BI1424" s="17" t="e">
        <f>SUMIFS('[1]Deals (investment)'!$C:$C,'[1]Deals (investment)'!$B:$B,$A1424,'[1]Deals (investment)'!$V:$V,BI$1)</f>
        <v>#VALUE!</v>
      </c>
      <c r="BJ1424" s="17" t="e">
        <f>SUMIFS('[1]Deals (investment)'!$C:$C,'[1]Deals (investment)'!$B:$B,$A1424,'[1]Deals (investment)'!$V:$V,BJ$1)</f>
        <v>#VALUE!</v>
      </c>
      <c r="BK1424" s="17" t="e">
        <f>SUMIFS('[1]Deals (investment)'!$C:$C,'[1]Deals (investment)'!$B:$B,$A1424,'[1]Deals (investment)'!$V:$V,BK$1)</f>
        <v>#VALUE!</v>
      </c>
      <c r="BL1424" s="17" t="e">
        <f>SUMIFS('[1]Deals (investment)'!$C:$C,'[1]Deals (investment)'!$B:$B,$A1424,'[1]Deals (investment)'!$V:$V,BL$1)</f>
        <v>#VALUE!</v>
      </c>
      <c r="BM1424" s="17" t="e">
        <f>SUMIFS('[1]Deals (investment)'!$C:$C,'[1]Deals (investment)'!$B:$B,$A1424,'[1]Deals (investment)'!$V:$V,BM$1)</f>
        <v>#VALUE!</v>
      </c>
      <c r="BN1424" s="15"/>
      <c r="BO1424" s="15"/>
      <c r="BP1424" s="22"/>
      <c r="BQ1424" s="15"/>
      <c r="BR1424" s="15"/>
      <c r="BS1424" s="15"/>
      <c r="BT1424" s="15"/>
      <c r="BU1424" s="15"/>
      <c r="BV1424" s="15"/>
      <c r="BW1424" s="15"/>
      <c r="BX1424" s="15"/>
      <c r="BY1424" s="15"/>
      <c r="BZ1424" s="15"/>
      <c r="CA1424" s="15"/>
      <c r="CB1424" s="15"/>
      <c r="CC1424" s="15"/>
      <c r="CD1424" s="15" t="str">
        <f t="shared" ref="CD1424:CD1428" si="215">CONCATENATE(A1424,B1424,C1424)</f>
        <v>Powah LimitedOur company, Powah limited, is a provider of solar energy solutions that fit the budgetary, practical and social needs of agriculture communities in UgandaActive</v>
      </c>
      <c r="CE1424" s="15"/>
      <c r="CF1424" s="15"/>
      <c r="CG1424" s="15"/>
      <c r="CH1424" s="15"/>
      <c r="CI1424" s="15"/>
      <c r="CJ1424" s="15"/>
    </row>
    <row r="1425" spans="1:88" ht="12.75">
      <c r="A1425" s="15" t="s">
        <v>9430</v>
      </c>
      <c r="B1425" s="15" t="s">
        <v>9431</v>
      </c>
      <c r="C1425" s="15" t="s">
        <v>58</v>
      </c>
      <c r="D1425" s="16">
        <v>2011</v>
      </c>
      <c r="E1425" s="15" t="s">
        <v>117</v>
      </c>
      <c r="F1425" s="15"/>
      <c r="G1425" s="15" t="s">
        <v>118</v>
      </c>
      <c r="H1425" s="15"/>
      <c r="I1425" s="15" t="s">
        <v>118</v>
      </c>
      <c r="J1425" s="15"/>
      <c r="K1425" s="17" t="e">
        <f t="shared" si="178"/>
        <v>#VALUE!</v>
      </c>
      <c r="L1425" s="15"/>
      <c r="M1425" s="18" t="e">
        <f t="shared" si="205"/>
        <v>#VALUE!</v>
      </c>
      <c r="N1425" s="15"/>
      <c r="O1425" s="15"/>
      <c r="P1425" s="15"/>
      <c r="Q1425" s="24" t="e">
        <f ca="1">_xludf.MAXIFS('[1]Deals (investment)'!A:A,'[1]Deals (investment)'!B:B,A1425)</f>
        <v>#NAME?</v>
      </c>
      <c r="R1425" s="15" t="s">
        <v>132</v>
      </c>
      <c r="S1425" s="19">
        <v>4500000</v>
      </c>
      <c r="T1425" s="15" t="s">
        <v>132</v>
      </c>
      <c r="U1425" s="17">
        <v>4500000</v>
      </c>
      <c r="V1425" s="15" t="s">
        <v>9432</v>
      </c>
      <c r="W1425" s="15"/>
      <c r="X1425" s="15" t="s">
        <v>107</v>
      </c>
      <c r="Y1425" s="15" t="s">
        <v>9433</v>
      </c>
      <c r="AB1425" s="20" t="s">
        <v>214</v>
      </c>
      <c r="AC1425" s="21" t="s">
        <v>9434</v>
      </c>
      <c r="AD1425" s="21" t="s">
        <v>9435</v>
      </c>
      <c r="AE1425" s="21" t="s">
        <v>9436</v>
      </c>
      <c r="AF1425" s="21" t="s">
        <v>9437</v>
      </c>
      <c r="AG1425" s="22">
        <f t="shared" ca="1" si="213"/>
        <v>0.67741935483870963</v>
      </c>
      <c r="AH1425" s="15" t="e">
        <f t="shared" si="212"/>
        <v>#VALUE!</v>
      </c>
      <c r="AI1425" s="22" t="e">
        <f>VLOOKUP(A1425,'[1]Deals (investment)'!$B$2:$Z$1497,1,FALSE)</f>
        <v>#N/A</v>
      </c>
      <c r="AJ1425" s="22" t="e">
        <f>VLOOKUP(A1425,'[1]Deals (investment)'!$B$2:$Z$870,15,FALSE)</f>
        <v>#N/A</v>
      </c>
      <c r="AK1425" s="17" t="e">
        <f>VLOOKUP(A1425,'[1]Deals (Exits)'!B:B,1,FALSE)</f>
        <v>#N/A</v>
      </c>
      <c r="AL1425" s="23">
        <f>VLOOKUP(G1425,[1]Lookups!$V$3:$Y$197,4,FALSE)</f>
        <v>0</v>
      </c>
      <c r="AM1425" s="17" t="str">
        <f>VLOOKUP(X1425,[1]Lookups!$B$3:$C$200,2,FALSE)</f>
        <v>Energy &amp; Resources</v>
      </c>
      <c r="AN1425" s="17" t="str">
        <f>VLOOKUP(R1425,[1]Lookups!$H$3:$I$69,2,FALSE)</f>
        <v>3. Early Venture</v>
      </c>
      <c r="AO1425" s="17" t="str">
        <f>VLOOKUP(T1425,[1]Lookups!$H$3:$I$69,2,FALSE)</f>
        <v>3. Early Venture</v>
      </c>
      <c r="AP1425" s="17" t="str">
        <f>VLOOKUP(AN1425,[1]Lookups!$N$3:$O$11,2,FALSE)</f>
        <v>Early</v>
      </c>
      <c r="AQ1425" s="18" t="e">
        <f>COUNTIFS('[1]Deals (investment)'!$B:$B,$A1425)</f>
        <v>#VALUE!</v>
      </c>
      <c r="AR1425" s="18" t="e">
        <f>COUNTIFS('[1]Deals (investment)'!$B:$B,$A1425,'[1]Deals (investment)'!$T:$T,$AW$1)+COUNTIFS('[1]Deals (investment)'!$B:$B,$A1425,'[1]Deals (investment)'!$T:$T,$AX$1)+COUNTIFS('[1]Deals (investment)'!$B:$B,$A1425,'[1]Deals (investment)'!$T:$T,$AY$1)</f>
        <v>#VALUE!</v>
      </c>
      <c r="AS1425" s="17" t="e">
        <f>SUMIFS('[1]Deals (investment)'!$C:$C,'[1]Deals (investment)'!$B:$B,$A1425)</f>
        <v>#VALUE!</v>
      </c>
      <c r="AT1425" s="17" t="e">
        <f t="shared" si="179"/>
        <v>#VALUE!</v>
      </c>
      <c r="AU1425" s="18" t="e">
        <f>COUNTIF('[1]Deals (Exits)'!$B:$B,A1425)</f>
        <v>#VALUE!</v>
      </c>
      <c r="AV1425" s="17" t="e">
        <f>SUMIFS('[1]Deals (investment)'!$C:$C,'[1]Deals (investment)'!$B:$B,$A1425,'[1]Deals (investment)'!$T:$T,AV$1)</f>
        <v>#VALUE!</v>
      </c>
      <c r="AW1425" s="17" t="e">
        <f>SUMIFS('[1]Deals (investment)'!$C:$C,'[1]Deals (investment)'!$B:$B,$A1425,'[1]Deals (investment)'!$T:$T,AW$1)</f>
        <v>#VALUE!</v>
      </c>
      <c r="AX1425" s="17" t="e">
        <f>SUMIFS('[1]Deals (investment)'!$C:$C,'[1]Deals (investment)'!$B:$B,$A1425,'[1]Deals (investment)'!$T:$T,AX$1)</f>
        <v>#VALUE!</v>
      </c>
      <c r="AY1425" s="17" t="e">
        <f>SUMIFS('[1]Deals (investment)'!$C:$C,'[1]Deals (investment)'!$B:$B,$A1425,'[1]Deals (investment)'!$T:$T,AY$1)</f>
        <v>#VALUE!</v>
      </c>
      <c r="AZ1425" s="17" t="e">
        <f>SUMIFS('[1]Deals (investment)'!$C:$C,'[1]Deals (investment)'!$B:$B,$A1425,'[1]Deals (investment)'!$T:$T,AZ$1)</f>
        <v>#VALUE!</v>
      </c>
      <c r="BA1425" s="17" t="e">
        <f>SUMIFS('[1]Deals (investment)'!$C:$C,'[1]Deals (investment)'!$B:$B,$A1425,'[1]Deals (investment)'!$T:$T,BA$1)</f>
        <v>#VALUE!</v>
      </c>
      <c r="BB1425" s="17" t="e">
        <f>SUMIFS('[1]Deals (investment)'!$C:$C,'[1]Deals (investment)'!$B:$B,$A1425,'[1]Deals (investment)'!$T:$T,BB$1)</f>
        <v>#VALUE!</v>
      </c>
      <c r="BC1425" s="17" t="e">
        <f>SUMIFS('[1]Deals (Exits)'!$C:$C,'[1]Deals (Exits)'!$B:$B,$A1425)</f>
        <v>#VALUE!</v>
      </c>
      <c r="BD1425" s="17" t="e">
        <f>SUMIFS('[1]Deals (investment)'!$C:$C,'[1]Deals (investment)'!$B:$B,$A1425,'[1]Deals (investment)'!$V:$V,BD$1)</f>
        <v>#VALUE!</v>
      </c>
      <c r="BE1425" s="17" t="e">
        <f>SUMIFS('[1]Deals (investment)'!$C:$C,'[1]Deals (investment)'!$B:$B,$A1425,'[1]Deals (investment)'!$V:$V,BE$1)</f>
        <v>#VALUE!</v>
      </c>
      <c r="BF1425" s="17" t="e">
        <f>SUMIFS('[1]Deals (investment)'!$C:$C,'[1]Deals (investment)'!$B:$B,$A1425,'[1]Deals (investment)'!$V:$V,BF$1)</f>
        <v>#VALUE!</v>
      </c>
      <c r="BG1425" s="17" t="e">
        <f>SUMIFS('[1]Deals (investment)'!$C:$C,'[1]Deals (investment)'!$B:$B,$A1425,'[1]Deals (investment)'!$V:$V,BG$1)</f>
        <v>#VALUE!</v>
      </c>
      <c r="BH1425" s="17" t="e">
        <f>SUMIFS('[1]Deals (investment)'!$C:$C,'[1]Deals (investment)'!$B:$B,$A1425,'[1]Deals (investment)'!$V:$V,BH$1)</f>
        <v>#VALUE!</v>
      </c>
      <c r="BI1425" s="17" t="e">
        <f>SUMIFS('[1]Deals (investment)'!$C:$C,'[1]Deals (investment)'!$B:$B,$A1425,'[1]Deals (investment)'!$V:$V,BI$1)</f>
        <v>#VALUE!</v>
      </c>
      <c r="BJ1425" s="17" t="e">
        <f>SUMIFS('[1]Deals (investment)'!$C:$C,'[1]Deals (investment)'!$B:$B,$A1425,'[1]Deals (investment)'!$V:$V,BJ$1)</f>
        <v>#VALUE!</v>
      </c>
      <c r="BK1425" s="17" t="e">
        <f>SUMIFS('[1]Deals (investment)'!$C:$C,'[1]Deals (investment)'!$B:$B,$A1425,'[1]Deals (investment)'!$V:$V,BK$1)</f>
        <v>#VALUE!</v>
      </c>
      <c r="BL1425" s="17" t="e">
        <f>SUMIFS('[1]Deals (investment)'!$C:$C,'[1]Deals (investment)'!$B:$B,$A1425,'[1]Deals (investment)'!$V:$V,BL$1)</f>
        <v>#VALUE!</v>
      </c>
      <c r="BM1425" s="17" t="e">
        <f>SUMIFS('[1]Deals (investment)'!$C:$C,'[1]Deals (investment)'!$B:$B,$A1425,'[1]Deals (investment)'!$V:$V,BM$1)</f>
        <v>#VALUE!</v>
      </c>
      <c r="BN1425" s="15"/>
      <c r="BO1425" s="15"/>
      <c r="BP1425" s="22"/>
      <c r="BQ1425" s="15"/>
      <c r="BR1425" s="15"/>
      <c r="BS1425" s="15"/>
      <c r="BT1425" s="15"/>
      <c r="BU1425" s="15"/>
      <c r="BV1425" s="15"/>
      <c r="BW1425" s="15"/>
      <c r="BX1425" s="15"/>
      <c r="BY1425" s="15"/>
      <c r="BZ1425" s="15"/>
      <c r="CA1425" s="15"/>
      <c r="CB1425" s="15"/>
      <c r="CC1425" s="15"/>
      <c r="CD1425" s="15" t="str">
        <f t="shared" si="215"/>
        <v>Powergen Renewable EnergyPowerGen Renewable Energy is a micro-grid developer, implementer, and operator in East Africa, reshaping the prevailing rural electrification model in the region. PowerGen is creating an African energy system that utilizes clean, renewable energy and smarter grids to deliver power to all.Active</v>
      </c>
      <c r="CE1425" s="15"/>
      <c r="CF1425" s="15"/>
      <c r="CG1425" s="15"/>
      <c r="CH1425" s="15"/>
      <c r="CI1425" s="15"/>
      <c r="CJ1425" s="15"/>
    </row>
    <row r="1426" spans="1:88" ht="12.75">
      <c r="A1426" s="15" t="s">
        <v>9438</v>
      </c>
      <c r="B1426" s="15"/>
      <c r="C1426" s="15" t="s">
        <v>58</v>
      </c>
      <c r="D1426" s="16"/>
      <c r="E1426" s="15"/>
      <c r="F1426" s="15"/>
      <c r="G1426" s="15"/>
      <c r="H1426" s="15"/>
      <c r="I1426" s="15"/>
      <c r="J1426" s="15"/>
      <c r="K1426" s="17" t="e">
        <f t="shared" si="178"/>
        <v>#VALUE!</v>
      </c>
      <c r="L1426" s="15"/>
      <c r="M1426" s="18" t="e">
        <f t="shared" si="205"/>
        <v>#VALUE!</v>
      </c>
      <c r="N1426" s="15"/>
      <c r="O1426" s="15"/>
      <c r="P1426" s="15"/>
      <c r="Q1426" s="15"/>
      <c r="R1426" s="15"/>
      <c r="S1426" s="19"/>
      <c r="T1426" s="15"/>
      <c r="U1426" s="17"/>
      <c r="V1426" s="15"/>
      <c r="W1426" s="15"/>
      <c r="X1426" s="15"/>
      <c r="Y1426" s="15"/>
      <c r="AB1426" s="20"/>
      <c r="AC1426" s="15"/>
      <c r="AD1426" s="15"/>
      <c r="AE1426" s="15"/>
      <c r="AF1426" s="15"/>
      <c r="AG1426" s="22">
        <f t="shared" si="213"/>
        <v>9.6774193548387094E-2</v>
      </c>
      <c r="AH1426" s="15" t="str">
        <f t="shared" si="212"/>
        <v/>
      </c>
      <c r="AI1426" s="22" t="e">
        <f>VLOOKUP(A1426,'[1]Deals (investment)'!$B$2:$Z$1497,1,FALSE)</f>
        <v>#N/A</v>
      </c>
      <c r="AJ1426" s="22" t="e">
        <f>VLOOKUP(A1426,'[1]Deals (investment)'!$B$2:$Z$870,15,FALSE)</f>
        <v>#N/A</v>
      </c>
      <c r="AK1426" s="17" t="e">
        <f>VLOOKUP(A1426,'[1]Deals (Exits)'!B:B,1,FALSE)</f>
        <v>#N/A</v>
      </c>
      <c r="AL1426" s="23" t="e">
        <f>VLOOKUP(G1426,[1]Lookups!$V$3:$Y$197,4,FALSE)</f>
        <v>#N/A</v>
      </c>
      <c r="AM1426" s="17" t="e">
        <f>VLOOKUP(X1426,[1]Lookups!$B$3:$C$200,2,FALSE)</f>
        <v>#N/A</v>
      </c>
      <c r="AN1426" s="17" t="e">
        <f>VLOOKUP(R1426,[1]Lookups!$H$3:$I$69,2,FALSE)</f>
        <v>#N/A</v>
      </c>
      <c r="AO1426" s="17" t="e">
        <f>VLOOKUP(T1426,[1]Lookups!$H$3:$I$69,2,FALSE)</f>
        <v>#N/A</v>
      </c>
      <c r="AP1426" s="17" t="e">
        <f>VLOOKUP(AN1426,[1]Lookups!$N$3:$O$11,2,FALSE)</f>
        <v>#N/A</v>
      </c>
      <c r="AQ1426" s="18" t="e">
        <f>COUNTIFS('[1]Deals (investment)'!$B:$B,$A1426)</f>
        <v>#VALUE!</v>
      </c>
      <c r="AR1426" s="18" t="e">
        <f>COUNTIFS('[1]Deals (investment)'!$B:$B,$A1426,'[1]Deals (investment)'!$T:$T,$AW$1)+COUNTIFS('[1]Deals (investment)'!$B:$B,$A1426,'[1]Deals (investment)'!$T:$T,$AX$1)+COUNTIFS('[1]Deals (investment)'!$B:$B,$A1426,'[1]Deals (investment)'!$T:$T,$AY$1)</f>
        <v>#VALUE!</v>
      </c>
      <c r="AS1426" s="17" t="e">
        <f>SUMIFS('[1]Deals (investment)'!$C:$C,'[1]Deals (investment)'!$B:$B,$A1426)</f>
        <v>#VALUE!</v>
      </c>
      <c r="AT1426" s="17" t="e">
        <f t="shared" si="179"/>
        <v>#VALUE!</v>
      </c>
      <c r="AU1426" s="18" t="e">
        <f>COUNTIF('[1]Deals (Exits)'!$B:$B,A1426)</f>
        <v>#VALUE!</v>
      </c>
      <c r="AV1426" s="17" t="e">
        <f>SUMIFS('[1]Deals (investment)'!$C:$C,'[1]Deals (investment)'!$B:$B,$A1426,'[1]Deals (investment)'!$T:$T,AV$1)</f>
        <v>#VALUE!</v>
      </c>
      <c r="AW1426" s="17" t="e">
        <f>SUMIFS('[1]Deals (investment)'!$C:$C,'[1]Deals (investment)'!$B:$B,$A1426,'[1]Deals (investment)'!$T:$T,AW$1)</f>
        <v>#VALUE!</v>
      </c>
      <c r="AX1426" s="17" t="e">
        <f>SUMIFS('[1]Deals (investment)'!$C:$C,'[1]Deals (investment)'!$B:$B,$A1426,'[1]Deals (investment)'!$T:$T,AX$1)</f>
        <v>#VALUE!</v>
      </c>
      <c r="AY1426" s="17" t="e">
        <f>SUMIFS('[1]Deals (investment)'!$C:$C,'[1]Deals (investment)'!$B:$B,$A1426,'[1]Deals (investment)'!$T:$T,AY$1)</f>
        <v>#VALUE!</v>
      </c>
      <c r="AZ1426" s="17" t="e">
        <f>SUMIFS('[1]Deals (investment)'!$C:$C,'[1]Deals (investment)'!$B:$B,$A1426,'[1]Deals (investment)'!$T:$T,AZ$1)</f>
        <v>#VALUE!</v>
      </c>
      <c r="BA1426" s="17" t="e">
        <f>SUMIFS('[1]Deals (investment)'!$C:$C,'[1]Deals (investment)'!$B:$B,$A1426,'[1]Deals (investment)'!$T:$T,BA$1)</f>
        <v>#VALUE!</v>
      </c>
      <c r="BB1426" s="17" t="e">
        <f>SUMIFS('[1]Deals (investment)'!$C:$C,'[1]Deals (investment)'!$B:$B,$A1426,'[1]Deals (investment)'!$T:$T,BB$1)</f>
        <v>#VALUE!</v>
      </c>
      <c r="BC1426" s="17" t="e">
        <f>SUMIFS('[1]Deals (Exits)'!$C:$C,'[1]Deals (Exits)'!$B:$B,$A1426)</f>
        <v>#VALUE!</v>
      </c>
      <c r="BD1426" s="17" t="e">
        <f>SUMIFS('[1]Deals (investment)'!$C:$C,'[1]Deals (investment)'!$B:$B,$A1426,'[1]Deals (investment)'!$V:$V,BD$1)</f>
        <v>#VALUE!</v>
      </c>
      <c r="BE1426" s="17" t="e">
        <f>SUMIFS('[1]Deals (investment)'!$C:$C,'[1]Deals (investment)'!$B:$B,$A1426,'[1]Deals (investment)'!$V:$V,BE$1)</f>
        <v>#VALUE!</v>
      </c>
      <c r="BF1426" s="17" t="e">
        <f>SUMIFS('[1]Deals (investment)'!$C:$C,'[1]Deals (investment)'!$B:$B,$A1426,'[1]Deals (investment)'!$V:$V,BF$1)</f>
        <v>#VALUE!</v>
      </c>
      <c r="BG1426" s="17" t="e">
        <f>SUMIFS('[1]Deals (investment)'!$C:$C,'[1]Deals (investment)'!$B:$B,$A1426,'[1]Deals (investment)'!$V:$V,BG$1)</f>
        <v>#VALUE!</v>
      </c>
      <c r="BH1426" s="17" t="e">
        <f>SUMIFS('[1]Deals (investment)'!$C:$C,'[1]Deals (investment)'!$B:$B,$A1426,'[1]Deals (investment)'!$V:$V,BH$1)</f>
        <v>#VALUE!</v>
      </c>
      <c r="BI1426" s="17" t="e">
        <f>SUMIFS('[1]Deals (investment)'!$C:$C,'[1]Deals (investment)'!$B:$B,$A1426,'[1]Deals (investment)'!$V:$V,BI$1)</f>
        <v>#VALUE!</v>
      </c>
      <c r="BJ1426" s="17" t="e">
        <f>SUMIFS('[1]Deals (investment)'!$C:$C,'[1]Deals (investment)'!$B:$B,$A1426,'[1]Deals (investment)'!$V:$V,BJ$1)</f>
        <v>#VALUE!</v>
      </c>
      <c r="BK1426" s="17" t="e">
        <f>SUMIFS('[1]Deals (investment)'!$C:$C,'[1]Deals (investment)'!$B:$B,$A1426,'[1]Deals (investment)'!$V:$V,BK$1)</f>
        <v>#VALUE!</v>
      </c>
      <c r="BL1426" s="17" t="e">
        <f>SUMIFS('[1]Deals (investment)'!$C:$C,'[1]Deals (investment)'!$B:$B,$A1426,'[1]Deals (investment)'!$V:$V,BL$1)</f>
        <v>#VALUE!</v>
      </c>
      <c r="BM1426" s="17" t="e">
        <f>SUMIFS('[1]Deals (investment)'!$C:$C,'[1]Deals (investment)'!$B:$B,$A1426,'[1]Deals (investment)'!$V:$V,BM$1)</f>
        <v>#VALUE!</v>
      </c>
      <c r="BN1426" s="15"/>
      <c r="BO1426" s="15"/>
      <c r="BP1426" s="22"/>
      <c r="BQ1426" s="15"/>
      <c r="BR1426" s="15"/>
      <c r="BS1426" s="15"/>
      <c r="BT1426" s="15"/>
      <c r="BU1426" s="15"/>
      <c r="BV1426" s="15"/>
      <c r="BW1426" s="15"/>
      <c r="BX1426" s="15"/>
      <c r="BY1426" s="15"/>
      <c r="BZ1426" s="15"/>
      <c r="CA1426" s="15"/>
      <c r="CB1426" s="15"/>
      <c r="CC1426" s="15"/>
      <c r="CD1426" s="15" t="str">
        <f t="shared" si="215"/>
        <v>Powell PayActive</v>
      </c>
      <c r="CE1426" s="15"/>
      <c r="CF1426" s="15"/>
      <c r="CG1426" s="15"/>
      <c r="CH1426" s="15"/>
      <c r="CI1426" s="15"/>
      <c r="CJ1426" s="15"/>
    </row>
    <row r="1427" spans="1:88" ht="12.75">
      <c r="A1427" s="15" t="s">
        <v>9439</v>
      </c>
      <c r="B1427" s="15" t="s">
        <v>9440</v>
      </c>
      <c r="C1427" s="15" t="s">
        <v>58</v>
      </c>
      <c r="D1427" s="16">
        <v>2014</v>
      </c>
      <c r="E1427" s="15" t="s">
        <v>272</v>
      </c>
      <c r="F1427" s="15" t="s">
        <v>110</v>
      </c>
      <c r="G1427" s="15" t="s">
        <v>273</v>
      </c>
      <c r="H1427" s="15" t="s">
        <v>273</v>
      </c>
      <c r="I1427" s="15" t="s">
        <v>273</v>
      </c>
      <c r="J1427" s="15"/>
      <c r="K1427" s="17" t="e">
        <f t="shared" si="178"/>
        <v>#VALUE!</v>
      </c>
      <c r="L1427" s="15"/>
      <c r="M1427" s="18" t="e">
        <f t="shared" si="205"/>
        <v>#VALUE!</v>
      </c>
      <c r="N1427" s="15"/>
      <c r="O1427" s="15"/>
      <c r="P1427" s="15"/>
      <c r="Q1427" s="24" t="e">
        <f ca="1">_xludf.MAXIFS('[1]Deals (investment)'!A:A,'[1]Deals (investment)'!B:B,A1427)</f>
        <v>#NAME?</v>
      </c>
      <c r="R1427" s="15"/>
      <c r="S1427" s="19"/>
      <c r="T1427" s="15"/>
      <c r="U1427" s="17"/>
      <c r="V1427" s="15" t="s">
        <v>9441</v>
      </c>
      <c r="W1427" s="15">
        <v>1</v>
      </c>
      <c r="X1427" s="15" t="s">
        <v>191</v>
      </c>
      <c r="Y1427" s="15" t="s">
        <v>9442</v>
      </c>
      <c r="Z1427" s="25" t="s">
        <v>81</v>
      </c>
      <c r="AB1427" s="32">
        <v>43506</v>
      </c>
      <c r="AC1427" s="21" t="s">
        <v>9443</v>
      </c>
      <c r="AD1427" s="21" t="s">
        <v>9444</v>
      </c>
      <c r="AE1427" s="21" t="s">
        <v>9445</v>
      </c>
      <c r="AF1427" s="21" t="s">
        <v>9446</v>
      </c>
      <c r="AG1427" s="22">
        <f t="shared" ca="1" si="213"/>
        <v>0.67741935483870963</v>
      </c>
      <c r="AH1427" s="15" t="str">
        <f t="shared" si="212"/>
        <v/>
      </c>
      <c r="AI1427" s="22" t="e">
        <f>VLOOKUP(A1427,'[1]Deals (investment)'!$B$2:$Z$1497,1,FALSE)</f>
        <v>#N/A</v>
      </c>
      <c r="AJ1427" s="22" t="e">
        <f>VLOOKUP(A1427,'[1]Deals (investment)'!$B$2:$Z$870,15,FALSE)</f>
        <v>#N/A</v>
      </c>
      <c r="AK1427" s="17" t="e">
        <f>VLOOKUP(A1427,'[1]Deals (Exits)'!B:B,1,FALSE)</f>
        <v>#N/A</v>
      </c>
      <c r="AL1427" s="23">
        <f>VLOOKUP(G1427,[1]Lookups!$V$3:$Y$197,4,FALSE)</f>
        <v>0</v>
      </c>
      <c r="AM1427" s="17" t="str">
        <f>VLOOKUP(X1427,[1]Lookups!$B$3:$C$200,2,FALSE)</f>
        <v>Education</v>
      </c>
      <c r="AN1427" s="17" t="e">
        <f>VLOOKUP(R1427,[1]Lookups!$H$3:$I$69,2,FALSE)</f>
        <v>#N/A</v>
      </c>
      <c r="AO1427" s="17" t="e">
        <f>VLOOKUP(T1427,[1]Lookups!$H$3:$I$69,2,FALSE)</f>
        <v>#N/A</v>
      </c>
      <c r="AP1427" s="17" t="e">
        <f>VLOOKUP(AN1427,[1]Lookups!$N$3:$O$11,2,FALSE)</f>
        <v>#N/A</v>
      </c>
      <c r="AQ1427" s="18" t="e">
        <f>COUNTIFS('[1]Deals (investment)'!$B:$B,$A1427)</f>
        <v>#VALUE!</v>
      </c>
      <c r="AR1427" s="18" t="e">
        <f>COUNTIFS('[1]Deals (investment)'!$B:$B,$A1427,'[1]Deals (investment)'!$T:$T,$AW$1)+COUNTIFS('[1]Deals (investment)'!$B:$B,$A1427,'[1]Deals (investment)'!$T:$T,$AX$1)+COUNTIFS('[1]Deals (investment)'!$B:$B,$A1427,'[1]Deals (investment)'!$T:$T,$AY$1)</f>
        <v>#VALUE!</v>
      </c>
      <c r="AS1427" s="17" t="e">
        <f>SUMIFS('[1]Deals (investment)'!$C:$C,'[1]Deals (investment)'!$B:$B,$A1427)</f>
        <v>#VALUE!</v>
      </c>
      <c r="AT1427" s="17" t="e">
        <f t="shared" si="179"/>
        <v>#VALUE!</v>
      </c>
      <c r="AU1427" s="18" t="e">
        <f>COUNTIF('[1]Deals (Exits)'!$B:$B,A1427)</f>
        <v>#VALUE!</v>
      </c>
      <c r="AV1427" s="17" t="e">
        <f>SUMIFS('[1]Deals (investment)'!$C:$C,'[1]Deals (investment)'!$B:$B,$A1427,'[1]Deals (investment)'!$T:$T,AV$1)</f>
        <v>#VALUE!</v>
      </c>
      <c r="AW1427" s="17" t="e">
        <f>SUMIFS('[1]Deals (investment)'!$C:$C,'[1]Deals (investment)'!$B:$B,$A1427,'[1]Deals (investment)'!$T:$T,AW$1)</f>
        <v>#VALUE!</v>
      </c>
      <c r="AX1427" s="17" t="e">
        <f>SUMIFS('[1]Deals (investment)'!$C:$C,'[1]Deals (investment)'!$B:$B,$A1427,'[1]Deals (investment)'!$T:$T,AX$1)</f>
        <v>#VALUE!</v>
      </c>
      <c r="AY1427" s="17" t="e">
        <f>SUMIFS('[1]Deals (investment)'!$C:$C,'[1]Deals (investment)'!$B:$B,$A1427,'[1]Deals (investment)'!$T:$T,AY$1)</f>
        <v>#VALUE!</v>
      </c>
      <c r="AZ1427" s="17" t="e">
        <f>SUMIFS('[1]Deals (investment)'!$C:$C,'[1]Deals (investment)'!$B:$B,$A1427,'[1]Deals (investment)'!$T:$T,AZ$1)</f>
        <v>#VALUE!</v>
      </c>
      <c r="BA1427" s="17" t="e">
        <f>SUMIFS('[1]Deals (investment)'!$C:$C,'[1]Deals (investment)'!$B:$B,$A1427,'[1]Deals (investment)'!$T:$T,BA$1)</f>
        <v>#VALUE!</v>
      </c>
      <c r="BB1427" s="17" t="e">
        <f>SUMIFS('[1]Deals (investment)'!$C:$C,'[1]Deals (investment)'!$B:$B,$A1427,'[1]Deals (investment)'!$T:$T,BB$1)</f>
        <v>#VALUE!</v>
      </c>
      <c r="BC1427" s="17" t="e">
        <f>SUMIFS('[1]Deals (Exits)'!$C:$C,'[1]Deals (Exits)'!$B:$B,$A1427)</f>
        <v>#VALUE!</v>
      </c>
      <c r="BD1427" s="17" t="e">
        <f>SUMIFS('[1]Deals (investment)'!$C:$C,'[1]Deals (investment)'!$B:$B,$A1427,'[1]Deals (investment)'!$V:$V,BD$1)</f>
        <v>#VALUE!</v>
      </c>
      <c r="BE1427" s="17" t="e">
        <f>SUMIFS('[1]Deals (investment)'!$C:$C,'[1]Deals (investment)'!$B:$B,$A1427,'[1]Deals (investment)'!$V:$V,BE$1)</f>
        <v>#VALUE!</v>
      </c>
      <c r="BF1427" s="17" t="e">
        <f>SUMIFS('[1]Deals (investment)'!$C:$C,'[1]Deals (investment)'!$B:$B,$A1427,'[1]Deals (investment)'!$V:$V,BF$1)</f>
        <v>#VALUE!</v>
      </c>
      <c r="BG1427" s="17" t="e">
        <f>SUMIFS('[1]Deals (investment)'!$C:$C,'[1]Deals (investment)'!$B:$B,$A1427,'[1]Deals (investment)'!$V:$V,BG$1)</f>
        <v>#VALUE!</v>
      </c>
      <c r="BH1427" s="17" t="e">
        <f>SUMIFS('[1]Deals (investment)'!$C:$C,'[1]Deals (investment)'!$B:$B,$A1427,'[1]Deals (investment)'!$V:$V,BH$1)</f>
        <v>#VALUE!</v>
      </c>
      <c r="BI1427" s="17" t="e">
        <f>SUMIFS('[1]Deals (investment)'!$C:$C,'[1]Deals (investment)'!$B:$B,$A1427,'[1]Deals (investment)'!$V:$V,BI$1)</f>
        <v>#VALUE!</v>
      </c>
      <c r="BJ1427" s="17" t="e">
        <f>SUMIFS('[1]Deals (investment)'!$C:$C,'[1]Deals (investment)'!$B:$B,$A1427,'[1]Deals (investment)'!$V:$V,BJ$1)</f>
        <v>#VALUE!</v>
      </c>
      <c r="BK1427" s="17" t="e">
        <f>SUMIFS('[1]Deals (investment)'!$C:$C,'[1]Deals (investment)'!$B:$B,$A1427,'[1]Deals (investment)'!$V:$V,BK$1)</f>
        <v>#VALUE!</v>
      </c>
      <c r="BL1427" s="17" t="e">
        <f>SUMIFS('[1]Deals (investment)'!$C:$C,'[1]Deals (investment)'!$B:$B,$A1427,'[1]Deals (investment)'!$V:$V,BL$1)</f>
        <v>#VALUE!</v>
      </c>
      <c r="BM1427" s="17" t="e">
        <f>SUMIFS('[1]Deals (investment)'!$C:$C,'[1]Deals (investment)'!$B:$B,$A1427,'[1]Deals (investment)'!$V:$V,BM$1)</f>
        <v>#VALUE!</v>
      </c>
      <c r="BN1427" s="15"/>
      <c r="BO1427" s="15"/>
      <c r="BP1427" s="22"/>
      <c r="BQ1427" s="15"/>
      <c r="BR1427" s="15"/>
      <c r="BS1427" s="15"/>
      <c r="BT1427" s="15"/>
      <c r="BU1427" s="15"/>
      <c r="BV1427" s="15"/>
      <c r="BW1427" s="15"/>
      <c r="BX1427" s="15"/>
      <c r="BY1427" s="15"/>
      <c r="BZ1427" s="15"/>
      <c r="CA1427" s="15"/>
      <c r="CB1427" s="15"/>
      <c r="CC1427" s="15"/>
      <c r="CD1427" s="15" t="str">
        <f t="shared" si="215"/>
        <v>Practical Education Network PEN provides a teacher training program infused with MIT-style learning-by-doing to promote hands-on science regardless of resource constraints.Active</v>
      </c>
      <c r="CE1427" s="15"/>
      <c r="CF1427" s="15"/>
      <c r="CG1427" s="15"/>
      <c r="CH1427" s="15"/>
      <c r="CI1427" s="15"/>
      <c r="CJ1427" s="15"/>
    </row>
    <row r="1428" spans="1:88" ht="12.75">
      <c r="A1428" s="15" t="s">
        <v>9447</v>
      </c>
      <c r="B1428" s="15" t="s">
        <v>9448</v>
      </c>
      <c r="C1428" s="15" t="s">
        <v>58</v>
      </c>
      <c r="D1428" s="16">
        <v>2015</v>
      </c>
      <c r="E1428" s="15" t="s">
        <v>90</v>
      </c>
      <c r="F1428" s="15"/>
      <c r="G1428" s="15" t="s">
        <v>91</v>
      </c>
      <c r="H1428" s="15"/>
      <c r="I1428" s="15" t="s">
        <v>91</v>
      </c>
      <c r="J1428" s="15"/>
      <c r="K1428" s="17" t="e">
        <f t="shared" si="178"/>
        <v>#VALUE!</v>
      </c>
      <c r="L1428" s="15"/>
      <c r="M1428" s="18" t="e">
        <f t="shared" si="205"/>
        <v>#VALUE!</v>
      </c>
      <c r="N1428" s="15"/>
      <c r="O1428" s="15"/>
      <c r="P1428" s="15"/>
      <c r="Q1428" s="15"/>
      <c r="R1428" s="15" t="s">
        <v>636</v>
      </c>
      <c r="S1428" s="19">
        <v>110000</v>
      </c>
      <c r="T1428" s="15" t="s">
        <v>4386</v>
      </c>
      <c r="U1428" s="17">
        <v>110000</v>
      </c>
      <c r="V1428" s="15" t="s">
        <v>9449</v>
      </c>
      <c r="W1428" s="15"/>
      <c r="X1428" s="15" t="s">
        <v>191</v>
      </c>
      <c r="Y1428" s="15" t="s">
        <v>9450</v>
      </c>
      <c r="AB1428" s="20" t="s">
        <v>286</v>
      </c>
      <c r="AC1428" s="21" t="s">
        <v>9451</v>
      </c>
      <c r="AD1428" s="21" t="s">
        <v>9452</v>
      </c>
      <c r="AE1428" s="21" t="s">
        <v>9453</v>
      </c>
      <c r="AF1428" s="21" t="s">
        <v>9454</v>
      </c>
      <c r="AG1428" s="22">
        <f t="shared" si="213"/>
        <v>0.64516129032258063</v>
      </c>
      <c r="AH1428" s="15" t="str">
        <f t="shared" si="212"/>
        <v/>
      </c>
      <c r="AI1428" s="22" t="e">
        <f>VLOOKUP(A1428,'[1]Deals (investment)'!$B$2:$Z$1497,1,FALSE)</f>
        <v>#N/A</v>
      </c>
      <c r="AJ1428" s="22" t="e">
        <f>VLOOKUP(A1428,'[1]Deals (investment)'!$B$2:$Z$870,15,FALSE)</f>
        <v>#N/A</v>
      </c>
      <c r="AK1428" s="17" t="e">
        <f>VLOOKUP(A1428,'[1]Deals (Exits)'!B:B,1,FALSE)</f>
        <v>#N/A</v>
      </c>
      <c r="AL1428" s="23">
        <f>VLOOKUP(G1428,[1]Lookups!$V$3:$Y$197,4,FALSE)</f>
        <v>0</v>
      </c>
      <c r="AM1428" s="17" t="str">
        <f>VLOOKUP(X1428,[1]Lookups!$B$3:$C$200,2,FALSE)</f>
        <v>Education</v>
      </c>
      <c r="AN1428" s="17" t="str">
        <f>VLOOKUP(R1428,[1]Lookups!$H$3:$I$69,2,FALSE)</f>
        <v>1. Grant</v>
      </c>
      <c r="AO1428" s="17" t="e">
        <f>VLOOKUP(T1428,[1]Lookups!$H$3:$I$69,2,FALSE)</f>
        <v>#N/A</v>
      </c>
      <c r="AP1428" s="17" t="str">
        <f>VLOOKUP(AN1428,[1]Lookups!$N$3:$O$11,2,FALSE)</f>
        <v>Early</v>
      </c>
      <c r="AQ1428" s="18" t="e">
        <f>COUNTIFS('[1]Deals (investment)'!$B:$B,$A1428)</f>
        <v>#VALUE!</v>
      </c>
      <c r="AR1428" s="18" t="e">
        <f>COUNTIFS('[1]Deals (investment)'!$B:$B,$A1428,'[1]Deals (investment)'!$T:$T,$AW$1)+COUNTIFS('[1]Deals (investment)'!$B:$B,$A1428,'[1]Deals (investment)'!$T:$T,$AX$1)+COUNTIFS('[1]Deals (investment)'!$B:$B,$A1428,'[1]Deals (investment)'!$T:$T,$AY$1)</f>
        <v>#VALUE!</v>
      </c>
      <c r="AS1428" s="17" t="e">
        <f>SUMIFS('[1]Deals (investment)'!$C:$C,'[1]Deals (investment)'!$B:$B,$A1428)</f>
        <v>#VALUE!</v>
      </c>
      <c r="AT1428" s="17" t="e">
        <f t="shared" si="179"/>
        <v>#VALUE!</v>
      </c>
      <c r="AU1428" s="18" t="e">
        <f>COUNTIF('[1]Deals (Exits)'!$B:$B,A1428)</f>
        <v>#VALUE!</v>
      </c>
      <c r="AV1428" s="17" t="e">
        <f>SUMIFS('[1]Deals (investment)'!$C:$C,'[1]Deals (investment)'!$B:$B,$A1428,'[1]Deals (investment)'!$T:$T,AV$1)</f>
        <v>#VALUE!</v>
      </c>
      <c r="AW1428" s="17" t="e">
        <f>SUMIFS('[1]Deals (investment)'!$C:$C,'[1]Deals (investment)'!$B:$B,$A1428,'[1]Deals (investment)'!$T:$T,AW$1)</f>
        <v>#VALUE!</v>
      </c>
      <c r="AX1428" s="17" t="e">
        <f>SUMIFS('[1]Deals (investment)'!$C:$C,'[1]Deals (investment)'!$B:$B,$A1428,'[1]Deals (investment)'!$T:$T,AX$1)</f>
        <v>#VALUE!</v>
      </c>
      <c r="AY1428" s="17" t="e">
        <f>SUMIFS('[1]Deals (investment)'!$C:$C,'[1]Deals (investment)'!$B:$B,$A1428,'[1]Deals (investment)'!$T:$T,AY$1)</f>
        <v>#VALUE!</v>
      </c>
      <c r="AZ1428" s="17" t="e">
        <f>SUMIFS('[1]Deals (investment)'!$C:$C,'[1]Deals (investment)'!$B:$B,$A1428,'[1]Deals (investment)'!$T:$T,AZ$1)</f>
        <v>#VALUE!</v>
      </c>
      <c r="BA1428" s="17" t="e">
        <f>SUMIFS('[1]Deals (investment)'!$C:$C,'[1]Deals (investment)'!$B:$B,$A1428,'[1]Deals (investment)'!$T:$T,BA$1)</f>
        <v>#VALUE!</v>
      </c>
      <c r="BB1428" s="17" t="e">
        <f>SUMIFS('[1]Deals (investment)'!$C:$C,'[1]Deals (investment)'!$B:$B,$A1428,'[1]Deals (investment)'!$T:$T,BB$1)</f>
        <v>#VALUE!</v>
      </c>
      <c r="BC1428" s="17" t="e">
        <f>SUMIFS('[1]Deals (Exits)'!$C:$C,'[1]Deals (Exits)'!$B:$B,$A1428)</f>
        <v>#VALUE!</v>
      </c>
      <c r="BD1428" s="17" t="e">
        <f>SUMIFS('[1]Deals (investment)'!$C:$C,'[1]Deals (investment)'!$B:$B,$A1428,'[1]Deals (investment)'!$V:$V,BD$1)</f>
        <v>#VALUE!</v>
      </c>
      <c r="BE1428" s="17" t="e">
        <f>SUMIFS('[1]Deals (investment)'!$C:$C,'[1]Deals (investment)'!$B:$B,$A1428,'[1]Deals (investment)'!$V:$V,BE$1)</f>
        <v>#VALUE!</v>
      </c>
      <c r="BF1428" s="17" t="e">
        <f>SUMIFS('[1]Deals (investment)'!$C:$C,'[1]Deals (investment)'!$B:$B,$A1428,'[1]Deals (investment)'!$V:$V,BF$1)</f>
        <v>#VALUE!</v>
      </c>
      <c r="BG1428" s="17" t="e">
        <f>SUMIFS('[1]Deals (investment)'!$C:$C,'[1]Deals (investment)'!$B:$B,$A1428,'[1]Deals (investment)'!$V:$V,BG$1)</f>
        <v>#VALUE!</v>
      </c>
      <c r="BH1428" s="17" t="e">
        <f>SUMIFS('[1]Deals (investment)'!$C:$C,'[1]Deals (investment)'!$B:$B,$A1428,'[1]Deals (investment)'!$V:$V,BH$1)</f>
        <v>#VALUE!</v>
      </c>
      <c r="BI1428" s="17" t="e">
        <f>SUMIFS('[1]Deals (investment)'!$C:$C,'[1]Deals (investment)'!$B:$B,$A1428,'[1]Deals (investment)'!$V:$V,BI$1)</f>
        <v>#VALUE!</v>
      </c>
      <c r="BJ1428" s="17" t="e">
        <f>SUMIFS('[1]Deals (investment)'!$C:$C,'[1]Deals (investment)'!$B:$B,$A1428,'[1]Deals (investment)'!$V:$V,BJ$1)</f>
        <v>#VALUE!</v>
      </c>
      <c r="BK1428" s="17" t="e">
        <f>SUMIFS('[1]Deals (investment)'!$C:$C,'[1]Deals (investment)'!$B:$B,$A1428,'[1]Deals (investment)'!$V:$V,BK$1)</f>
        <v>#VALUE!</v>
      </c>
      <c r="BL1428" s="17" t="e">
        <f>SUMIFS('[1]Deals (investment)'!$C:$C,'[1]Deals (investment)'!$B:$B,$A1428,'[1]Deals (investment)'!$V:$V,BL$1)</f>
        <v>#VALUE!</v>
      </c>
      <c r="BM1428" s="17" t="e">
        <f>SUMIFS('[1]Deals (investment)'!$C:$C,'[1]Deals (investment)'!$B:$B,$A1428,'[1]Deals (investment)'!$V:$V,BM$1)</f>
        <v>#VALUE!</v>
      </c>
      <c r="BN1428" s="15"/>
      <c r="BO1428" s="15"/>
      <c r="BP1428" s="22"/>
      <c r="BQ1428" s="15"/>
      <c r="BR1428" s="15"/>
      <c r="BS1428" s="15"/>
      <c r="BT1428" s="15"/>
      <c r="BU1428" s="15"/>
      <c r="BV1428" s="15"/>
      <c r="BW1428" s="15"/>
      <c r="BX1428" s="15"/>
      <c r="BY1428" s="15"/>
      <c r="BZ1428" s="15"/>
      <c r="CA1428" s="15"/>
      <c r="CB1428" s="15"/>
      <c r="CC1428" s="15"/>
      <c r="CD1428" s="15" t="str">
        <f t="shared" si="215"/>
        <v>PreevaPreeva is the tutoring company that does so much more. We foresee a bright future for South Africa and believe the key to this future lies in empowering and educating the people.Active</v>
      </c>
      <c r="CE1428" s="15"/>
      <c r="CF1428" s="15"/>
      <c r="CG1428" s="15"/>
      <c r="CH1428" s="15"/>
      <c r="CI1428" s="15"/>
      <c r="CJ1428" s="15"/>
    </row>
    <row r="1429" spans="1:88" ht="12.75">
      <c r="A1429" s="15" t="s">
        <v>9455</v>
      </c>
      <c r="B1429" s="15" t="s">
        <v>9456</v>
      </c>
      <c r="C1429" s="15" t="s">
        <v>58</v>
      </c>
      <c r="D1429" s="16">
        <v>2017</v>
      </c>
      <c r="E1429" s="15" t="s">
        <v>6241</v>
      </c>
      <c r="F1429" s="15"/>
      <c r="G1429" s="15" t="s">
        <v>91</v>
      </c>
      <c r="H1429" s="15"/>
      <c r="I1429" s="15" t="s">
        <v>91</v>
      </c>
      <c r="J1429" s="15"/>
      <c r="K1429" s="17" t="e">
        <f t="shared" si="178"/>
        <v>#VALUE!</v>
      </c>
      <c r="L1429" s="15"/>
      <c r="M1429" s="18" t="e">
        <f t="shared" si="205"/>
        <v>#VALUE!</v>
      </c>
      <c r="N1429" s="15"/>
      <c r="O1429" s="15"/>
      <c r="P1429" s="15"/>
      <c r="Q1429" s="15"/>
      <c r="R1429" s="15"/>
      <c r="S1429" s="19"/>
      <c r="T1429" s="15"/>
      <c r="U1429" s="17"/>
      <c r="V1429" s="15" t="s">
        <v>9457</v>
      </c>
      <c r="W1429" s="15"/>
      <c r="X1429" s="15" t="s">
        <v>404</v>
      </c>
      <c r="Y1429" s="15" t="s">
        <v>9458</v>
      </c>
      <c r="AB1429" s="32">
        <v>43506</v>
      </c>
      <c r="AC1429" s="21" t="s">
        <v>9459</v>
      </c>
      <c r="AD1429" s="21" t="s">
        <v>9460</v>
      </c>
      <c r="AE1429" s="15"/>
      <c r="AF1429" s="15"/>
      <c r="AG1429" s="22">
        <f t="shared" si="213"/>
        <v>0.45161290322580644</v>
      </c>
      <c r="AH1429" s="15" t="str">
        <f t="shared" si="212"/>
        <v/>
      </c>
      <c r="AI1429" s="22" t="str">
        <f>VLOOKUP(A1429,'[1]Deals (investment)'!$B$2:$Z$1497,1,FALSE)</f>
        <v>Predictive Insights</v>
      </c>
      <c r="AJ1429" s="22">
        <f>VLOOKUP(A1429,'[1]Deals (investment)'!$B$2:$Z$870,15,FALSE)</f>
        <v>0</v>
      </c>
      <c r="AK1429" s="17" t="e">
        <f>VLOOKUP(A1429,'[1]Deals (Exits)'!B:B,1,FALSE)</f>
        <v>#N/A</v>
      </c>
      <c r="AL1429" s="23">
        <f>VLOOKUP(G1429,[1]Lookups!$V$3:$Y$197,4,FALSE)</f>
        <v>0</v>
      </c>
      <c r="AM1429" s="17" t="str">
        <f>VLOOKUP(X1429,[1]Lookups!$B$3:$C$200,2,FALSE)</f>
        <v>Other Technologies &amp; Information Technology</v>
      </c>
      <c r="AN1429" s="17" t="e">
        <f>VLOOKUP(R1429,[1]Lookups!$H$3:$I$69,2,FALSE)</f>
        <v>#N/A</v>
      </c>
      <c r="AO1429" s="17" t="e">
        <f>VLOOKUP(T1429,[1]Lookups!$H$3:$I$69,2,FALSE)</f>
        <v>#N/A</v>
      </c>
      <c r="AP1429" s="17" t="e">
        <f>VLOOKUP(AN1429,[1]Lookups!$N$3:$O$11,2,FALSE)</f>
        <v>#N/A</v>
      </c>
      <c r="AQ1429" s="18" t="e">
        <f>COUNTIFS('[1]Deals (investment)'!$B:$B,$A1429)</f>
        <v>#VALUE!</v>
      </c>
      <c r="AR1429" s="18" t="e">
        <f>COUNTIFS('[1]Deals (investment)'!$B:$B,$A1429,'[1]Deals (investment)'!$T:$T,$AW$1)+COUNTIFS('[1]Deals (investment)'!$B:$B,$A1429,'[1]Deals (investment)'!$T:$T,$AX$1)+COUNTIFS('[1]Deals (investment)'!$B:$B,$A1429,'[1]Deals (investment)'!$T:$T,$AY$1)</f>
        <v>#VALUE!</v>
      </c>
      <c r="AS1429" s="17" t="e">
        <f>SUMIFS('[1]Deals (investment)'!$C:$C,'[1]Deals (investment)'!$B:$B,$A1429)</f>
        <v>#VALUE!</v>
      </c>
      <c r="AT1429" s="17" t="e">
        <f t="shared" si="179"/>
        <v>#VALUE!</v>
      </c>
      <c r="AU1429" s="18" t="e">
        <f>COUNTIF('[1]Deals (Exits)'!$B:$B,A1429)</f>
        <v>#VALUE!</v>
      </c>
      <c r="AV1429" s="17" t="e">
        <f>SUMIFS('[1]Deals (investment)'!$C:$C,'[1]Deals (investment)'!$B:$B,$A1429,'[1]Deals (investment)'!$T:$T,AV$1)</f>
        <v>#VALUE!</v>
      </c>
      <c r="AW1429" s="17" t="e">
        <f>SUMIFS('[1]Deals (investment)'!$C:$C,'[1]Deals (investment)'!$B:$B,$A1429,'[1]Deals (investment)'!$T:$T,AW$1)</f>
        <v>#VALUE!</v>
      </c>
      <c r="AX1429" s="17" t="e">
        <f>SUMIFS('[1]Deals (investment)'!$C:$C,'[1]Deals (investment)'!$B:$B,$A1429,'[1]Deals (investment)'!$T:$T,AX$1)</f>
        <v>#VALUE!</v>
      </c>
      <c r="AY1429" s="17" t="e">
        <f>SUMIFS('[1]Deals (investment)'!$C:$C,'[1]Deals (investment)'!$B:$B,$A1429,'[1]Deals (investment)'!$T:$T,AY$1)</f>
        <v>#VALUE!</v>
      </c>
      <c r="AZ1429" s="17" t="e">
        <f>SUMIFS('[1]Deals (investment)'!$C:$C,'[1]Deals (investment)'!$B:$B,$A1429,'[1]Deals (investment)'!$T:$T,AZ$1)</f>
        <v>#VALUE!</v>
      </c>
      <c r="BA1429" s="17" t="e">
        <f>SUMIFS('[1]Deals (investment)'!$C:$C,'[1]Deals (investment)'!$B:$B,$A1429,'[1]Deals (investment)'!$T:$T,BA$1)</f>
        <v>#VALUE!</v>
      </c>
      <c r="BB1429" s="17" t="e">
        <f>SUMIFS('[1]Deals (investment)'!$C:$C,'[1]Deals (investment)'!$B:$B,$A1429,'[1]Deals (investment)'!$T:$T,BB$1)</f>
        <v>#VALUE!</v>
      </c>
      <c r="BC1429" s="17" t="e">
        <f>SUMIFS('[1]Deals (Exits)'!$C:$C,'[1]Deals (Exits)'!$B:$B,$A1429)</f>
        <v>#VALUE!</v>
      </c>
      <c r="BD1429" s="17" t="e">
        <f>SUMIFS('[1]Deals (investment)'!$C:$C,'[1]Deals (investment)'!$B:$B,$A1429,'[1]Deals (investment)'!$V:$V,BD$1)</f>
        <v>#VALUE!</v>
      </c>
      <c r="BE1429" s="17" t="e">
        <f>SUMIFS('[1]Deals (investment)'!$C:$C,'[1]Deals (investment)'!$B:$B,$A1429,'[1]Deals (investment)'!$V:$V,BE$1)</f>
        <v>#VALUE!</v>
      </c>
      <c r="BF1429" s="17" t="e">
        <f>SUMIFS('[1]Deals (investment)'!$C:$C,'[1]Deals (investment)'!$B:$B,$A1429,'[1]Deals (investment)'!$V:$V,BF$1)</f>
        <v>#VALUE!</v>
      </c>
      <c r="BG1429" s="17" t="e">
        <f>SUMIFS('[1]Deals (investment)'!$C:$C,'[1]Deals (investment)'!$B:$B,$A1429,'[1]Deals (investment)'!$V:$V,BG$1)</f>
        <v>#VALUE!</v>
      </c>
      <c r="BH1429" s="17" t="e">
        <f>SUMIFS('[1]Deals (investment)'!$C:$C,'[1]Deals (investment)'!$B:$B,$A1429,'[1]Deals (investment)'!$V:$V,BH$1)</f>
        <v>#VALUE!</v>
      </c>
      <c r="BI1429" s="17" t="e">
        <f>SUMIFS('[1]Deals (investment)'!$C:$C,'[1]Deals (investment)'!$B:$B,$A1429,'[1]Deals (investment)'!$V:$V,BI$1)</f>
        <v>#VALUE!</v>
      </c>
      <c r="BJ1429" s="17" t="e">
        <f>SUMIFS('[1]Deals (investment)'!$C:$C,'[1]Deals (investment)'!$B:$B,$A1429,'[1]Deals (investment)'!$V:$V,BJ$1)</f>
        <v>#VALUE!</v>
      </c>
      <c r="BK1429" s="17" t="e">
        <f>SUMIFS('[1]Deals (investment)'!$C:$C,'[1]Deals (investment)'!$B:$B,$A1429,'[1]Deals (investment)'!$V:$V,BK$1)</f>
        <v>#VALUE!</v>
      </c>
      <c r="BL1429" s="17" t="e">
        <f>SUMIFS('[1]Deals (investment)'!$C:$C,'[1]Deals (investment)'!$B:$B,$A1429,'[1]Deals (investment)'!$V:$V,BL$1)</f>
        <v>#VALUE!</v>
      </c>
      <c r="BM1429" s="17" t="e">
        <f>SUMIFS('[1]Deals (investment)'!$C:$C,'[1]Deals (investment)'!$B:$B,$A1429,'[1]Deals (investment)'!$V:$V,BM$1)</f>
        <v>#VALUE!</v>
      </c>
      <c r="BN1429" s="15"/>
      <c r="BO1429" s="15"/>
      <c r="BP1429" s="22"/>
      <c r="BQ1429" s="15"/>
      <c r="BR1429" s="15"/>
      <c r="BS1429" s="15"/>
      <c r="BT1429" s="15"/>
      <c r="BU1429" s="15"/>
      <c r="BV1429" s="15"/>
      <c r="BW1429" s="15"/>
      <c r="BX1429" s="15"/>
      <c r="BY1429" s="15"/>
      <c r="BZ1429" s="15"/>
      <c r="CA1429" s="15"/>
      <c r="CB1429" s="15"/>
      <c r="CC1429" s="15"/>
      <c r="CD1429" s="15"/>
      <c r="CE1429" s="15"/>
      <c r="CF1429" s="15"/>
      <c r="CG1429" s="15"/>
      <c r="CH1429" s="15"/>
      <c r="CI1429" s="15"/>
      <c r="CJ1429" s="15"/>
    </row>
    <row r="1430" spans="1:88" ht="12.75">
      <c r="A1430" s="15" t="s">
        <v>9461</v>
      </c>
      <c r="B1430" s="15" t="s">
        <v>9462</v>
      </c>
      <c r="C1430" s="15" t="s">
        <v>58</v>
      </c>
      <c r="D1430" s="16">
        <v>2010</v>
      </c>
      <c r="E1430" s="15" t="s">
        <v>9463</v>
      </c>
      <c r="F1430" s="15"/>
      <c r="G1430" s="15"/>
      <c r="H1430" s="15"/>
      <c r="I1430" s="15"/>
      <c r="J1430" s="15"/>
      <c r="K1430" s="17" t="e">
        <f t="shared" si="178"/>
        <v>#VALUE!</v>
      </c>
      <c r="L1430" s="15"/>
      <c r="M1430" s="18" t="e">
        <f t="shared" si="205"/>
        <v>#VALUE!</v>
      </c>
      <c r="N1430" s="15"/>
      <c r="O1430" s="15"/>
      <c r="P1430" s="15"/>
      <c r="Q1430" s="15"/>
      <c r="R1430" s="15"/>
      <c r="S1430" s="19"/>
      <c r="T1430" s="15"/>
      <c r="U1430" s="17"/>
      <c r="V1430" s="15"/>
      <c r="W1430" s="15"/>
      <c r="X1430" s="15" t="s">
        <v>404</v>
      </c>
      <c r="Y1430" s="15" t="s">
        <v>3947</v>
      </c>
      <c r="AB1430" s="20"/>
      <c r="AC1430" s="21" t="s">
        <v>9464</v>
      </c>
      <c r="AD1430" s="15"/>
      <c r="AE1430" s="15"/>
      <c r="AF1430" s="21" t="s">
        <v>9465</v>
      </c>
      <c r="AG1430" s="22">
        <f t="shared" si="213"/>
        <v>0.32258064516129031</v>
      </c>
      <c r="AH1430" s="15" t="e">
        <f t="shared" si="212"/>
        <v>#VALUE!</v>
      </c>
      <c r="AI1430" s="22" t="e">
        <f>VLOOKUP(A1430,'[1]Deals (investment)'!$B$2:$Z$1497,1,FALSE)</f>
        <v>#N/A</v>
      </c>
      <c r="AJ1430" s="22" t="e">
        <f>VLOOKUP(A1430,'[1]Deals (investment)'!$B$2:$Z$870,15,FALSE)</f>
        <v>#N/A</v>
      </c>
      <c r="AK1430" s="17" t="e">
        <f>VLOOKUP(A1430,'[1]Deals (Exits)'!B:B,1,FALSE)</f>
        <v>#N/A</v>
      </c>
      <c r="AL1430" s="23" t="e">
        <f>VLOOKUP(G1430,[1]Lookups!$V$3:$Y$197,4,FALSE)</f>
        <v>#N/A</v>
      </c>
      <c r="AM1430" s="17" t="str">
        <f>VLOOKUP(X1430,[1]Lookups!$B$3:$C$200,2,FALSE)</f>
        <v>Other Technologies &amp; Information Technology</v>
      </c>
      <c r="AN1430" s="17" t="e">
        <f>VLOOKUP(R1430,[1]Lookups!$H$3:$I$69,2,FALSE)</f>
        <v>#N/A</v>
      </c>
      <c r="AO1430" s="17" t="e">
        <f>VLOOKUP(T1430,[1]Lookups!$H$3:$I$69,2,FALSE)</f>
        <v>#N/A</v>
      </c>
      <c r="AP1430" s="17" t="e">
        <f>VLOOKUP(AN1430,[1]Lookups!$N$3:$O$11,2,FALSE)</f>
        <v>#N/A</v>
      </c>
      <c r="AQ1430" s="18" t="e">
        <f>COUNTIFS('[1]Deals (investment)'!$B:$B,$A1430)</f>
        <v>#VALUE!</v>
      </c>
      <c r="AR1430" s="18" t="e">
        <f>COUNTIFS('[1]Deals (investment)'!$B:$B,$A1430,'[1]Deals (investment)'!$T:$T,$AW$1)+COUNTIFS('[1]Deals (investment)'!$B:$B,$A1430,'[1]Deals (investment)'!$T:$T,$AX$1)+COUNTIFS('[1]Deals (investment)'!$B:$B,$A1430,'[1]Deals (investment)'!$T:$T,$AY$1)</f>
        <v>#VALUE!</v>
      </c>
      <c r="AS1430" s="17" t="e">
        <f>SUMIFS('[1]Deals (investment)'!$C:$C,'[1]Deals (investment)'!$B:$B,$A1430)</f>
        <v>#VALUE!</v>
      </c>
      <c r="AT1430" s="17" t="e">
        <f t="shared" si="179"/>
        <v>#VALUE!</v>
      </c>
      <c r="AU1430" s="18" t="e">
        <f>COUNTIF('[1]Deals (Exits)'!$B:$B,A1430)</f>
        <v>#VALUE!</v>
      </c>
      <c r="AV1430" s="17" t="e">
        <f>SUMIFS('[1]Deals (investment)'!$C:$C,'[1]Deals (investment)'!$B:$B,$A1430,'[1]Deals (investment)'!$T:$T,AV$1)</f>
        <v>#VALUE!</v>
      </c>
      <c r="AW1430" s="17" t="e">
        <f>SUMIFS('[1]Deals (investment)'!$C:$C,'[1]Deals (investment)'!$B:$B,$A1430,'[1]Deals (investment)'!$T:$T,AW$1)</f>
        <v>#VALUE!</v>
      </c>
      <c r="AX1430" s="17" t="e">
        <f>SUMIFS('[1]Deals (investment)'!$C:$C,'[1]Deals (investment)'!$B:$B,$A1430,'[1]Deals (investment)'!$T:$T,AX$1)</f>
        <v>#VALUE!</v>
      </c>
      <c r="AY1430" s="17" t="e">
        <f>SUMIFS('[1]Deals (investment)'!$C:$C,'[1]Deals (investment)'!$B:$B,$A1430,'[1]Deals (investment)'!$T:$T,AY$1)</f>
        <v>#VALUE!</v>
      </c>
      <c r="AZ1430" s="17" t="e">
        <f>SUMIFS('[1]Deals (investment)'!$C:$C,'[1]Deals (investment)'!$B:$B,$A1430,'[1]Deals (investment)'!$T:$T,AZ$1)</f>
        <v>#VALUE!</v>
      </c>
      <c r="BA1430" s="17" t="e">
        <f>SUMIFS('[1]Deals (investment)'!$C:$C,'[1]Deals (investment)'!$B:$B,$A1430,'[1]Deals (investment)'!$T:$T,BA$1)</f>
        <v>#VALUE!</v>
      </c>
      <c r="BB1430" s="17" t="e">
        <f>SUMIFS('[1]Deals (investment)'!$C:$C,'[1]Deals (investment)'!$B:$B,$A1430,'[1]Deals (investment)'!$T:$T,BB$1)</f>
        <v>#VALUE!</v>
      </c>
      <c r="BC1430" s="17" t="e">
        <f>SUMIFS('[1]Deals (Exits)'!$C:$C,'[1]Deals (Exits)'!$B:$B,$A1430)</f>
        <v>#VALUE!</v>
      </c>
      <c r="BD1430" s="17" t="e">
        <f>SUMIFS('[1]Deals (investment)'!$C:$C,'[1]Deals (investment)'!$B:$B,$A1430,'[1]Deals (investment)'!$V:$V,BD$1)</f>
        <v>#VALUE!</v>
      </c>
      <c r="BE1430" s="17" t="e">
        <f>SUMIFS('[1]Deals (investment)'!$C:$C,'[1]Deals (investment)'!$B:$B,$A1430,'[1]Deals (investment)'!$V:$V,BE$1)</f>
        <v>#VALUE!</v>
      </c>
      <c r="BF1430" s="17" t="e">
        <f>SUMIFS('[1]Deals (investment)'!$C:$C,'[1]Deals (investment)'!$B:$B,$A1430,'[1]Deals (investment)'!$V:$V,BF$1)</f>
        <v>#VALUE!</v>
      </c>
      <c r="BG1430" s="17" t="e">
        <f>SUMIFS('[1]Deals (investment)'!$C:$C,'[1]Deals (investment)'!$B:$B,$A1430,'[1]Deals (investment)'!$V:$V,BG$1)</f>
        <v>#VALUE!</v>
      </c>
      <c r="BH1430" s="17" t="e">
        <f>SUMIFS('[1]Deals (investment)'!$C:$C,'[1]Deals (investment)'!$B:$B,$A1430,'[1]Deals (investment)'!$V:$V,BH$1)</f>
        <v>#VALUE!</v>
      </c>
      <c r="BI1430" s="17" t="e">
        <f>SUMIFS('[1]Deals (investment)'!$C:$C,'[1]Deals (investment)'!$B:$B,$A1430,'[1]Deals (investment)'!$V:$V,BI$1)</f>
        <v>#VALUE!</v>
      </c>
      <c r="BJ1430" s="17" t="e">
        <f>SUMIFS('[1]Deals (investment)'!$C:$C,'[1]Deals (investment)'!$B:$B,$A1430,'[1]Deals (investment)'!$V:$V,BJ$1)</f>
        <v>#VALUE!</v>
      </c>
      <c r="BK1430" s="17" t="e">
        <f>SUMIFS('[1]Deals (investment)'!$C:$C,'[1]Deals (investment)'!$B:$B,$A1430,'[1]Deals (investment)'!$V:$V,BK$1)</f>
        <v>#VALUE!</v>
      </c>
      <c r="BL1430" s="17" t="e">
        <f>SUMIFS('[1]Deals (investment)'!$C:$C,'[1]Deals (investment)'!$B:$B,$A1430,'[1]Deals (investment)'!$V:$V,BL$1)</f>
        <v>#VALUE!</v>
      </c>
      <c r="BM1430" s="17" t="e">
        <f>SUMIFS('[1]Deals (investment)'!$C:$C,'[1]Deals (investment)'!$B:$B,$A1430,'[1]Deals (investment)'!$V:$V,BM$1)</f>
        <v>#VALUE!</v>
      </c>
      <c r="BN1430" s="15"/>
      <c r="BO1430" s="15"/>
      <c r="BP1430" s="22"/>
      <c r="BQ1430" s="15"/>
      <c r="BR1430" s="15"/>
      <c r="BS1430" s="15"/>
      <c r="BT1430" s="15"/>
      <c r="BU1430" s="15"/>
      <c r="BV1430" s="15"/>
      <c r="BW1430" s="15"/>
      <c r="BX1430" s="15"/>
      <c r="BY1430" s="15"/>
      <c r="BZ1430" s="15"/>
      <c r="CA1430" s="15"/>
      <c r="CB1430" s="15"/>
      <c r="CC1430" s="15"/>
      <c r="CD1430" s="15"/>
      <c r="CE1430" s="15"/>
      <c r="CF1430" s="15"/>
      <c r="CG1430" s="15"/>
      <c r="CH1430" s="15"/>
      <c r="CI1430" s="15"/>
      <c r="CJ1430" s="15"/>
    </row>
    <row r="1431" spans="1:88" ht="12.75">
      <c r="A1431" s="15" t="s">
        <v>9466</v>
      </c>
      <c r="B1431" s="15" t="s">
        <v>9467</v>
      </c>
      <c r="C1431" s="15" t="s">
        <v>58</v>
      </c>
      <c r="D1431" s="16">
        <v>2003</v>
      </c>
      <c r="E1431" s="15" t="s">
        <v>9468</v>
      </c>
      <c r="F1431" s="15"/>
      <c r="G1431" s="15"/>
      <c r="H1431" s="15"/>
      <c r="I1431" s="15"/>
      <c r="J1431" s="15"/>
      <c r="K1431" s="17" t="e">
        <f t="shared" si="178"/>
        <v>#VALUE!</v>
      </c>
      <c r="L1431" s="15"/>
      <c r="M1431" s="18" t="e">
        <f t="shared" si="205"/>
        <v>#VALUE!</v>
      </c>
      <c r="N1431" s="15"/>
      <c r="O1431" s="15"/>
      <c r="P1431" s="15"/>
      <c r="Q1431" s="15"/>
      <c r="R1431" s="15"/>
      <c r="S1431" s="19"/>
      <c r="T1431" s="15"/>
      <c r="U1431" s="17"/>
      <c r="V1431" s="15" t="s">
        <v>9469</v>
      </c>
      <c r="W1431" s="15"/>
      <c r="X1431" s="15" t="s">
        <v>538</v>
      </c>
      <c r="Y1431" s="15" t="s">
        <v>9470</v>
      </c>
      <c r="AB1431" s="20"/>
      <c r="AC1431" s="21" t="s">
        <v>9471</v>
      </c>
      <c r="AD1431" s="15"/>
      <c r="AE1431" s="21" t="s">
        <v>9472</v>
      </c>
      <c r="AF1431" s="21" t="s">
        <v>9473</v>
      </c>
      <c r="AG1431" s="22">
        <f t="shared" si="213"/>
        <v>0.38709677419354838</v>
      </c>
      <c r="AH1431" s="15" t="str">
        <f t="shared" si="212"/>
        <v/>
      </c>
      <c r="AI1431" s="22" t="e">
        <f>VLOOKUP(A1431,'[1]Deals (investment)'!$B$2:$Z$1497,1,FALSE)</f>
        <v>#N/A</v>
      </c>
      <c r="AJ1431" s="22" t="e">
        <f>VLOOKUP(A1431,'[1]Deals (investment)'!$B$2:$Z$870,15,FALSE)</f>
        <v>#N/A</v>
      </c>
      <c r="AK1431" s="17" t="e">
        <f>VLOOKUP(A1431,'[1]Deals (Exits)'!B:B,1,FALSE)</f>
        <v>#N/A</v>
      </c>
      <c r="AL1431" s="23" t="e">
        <f>VLOOKUP(G1431,[1]Lookups!$V$3:$Y$197,4,FALSE)</f>
        <v>#N/A</v>
      </c>
      <c r="AM1431" s="17" t="str">
        <f>VLOOKUP(X1431,[1]Lookups!$B$3:$C$200,2,FALSE)</f>
        <v>Agriculture</v>
      </c>
      <c r="AN1431" s="17" t="e">
        <f>VLOOKUP(R1431,[1]Lookups!$H$3:$I$69,2,FALSE)</f>
        <v>#N/A</v>
      </c>
      <c r="AO1431" s="17" t="e">
        <f>VLOOKUP(T1431,[1]Lookups!$H$3:$I$69,2,FALSE)</f>
        <v>#N/A</v>
      </c>
      <c r="AP1431" s="17" t="e">
        <f>VLOOKUP(AN1431,[1]Lookups!$N$3:$O$11,2,FALSE)</f>
        <v>#N/A</v>
      </c>
      <c r="AQ1431" s="18" t="e">
        <f>COUNTIFS('[1]Deals (investment)'!$B:$B,$A1431)</f>
        <v>#VALUE!</v>
      </c>
      <c r="AR1431" s="18" t="e">
        <f>COUNTIFS('[1]Deals (investment)'!$B:$B,$A1431,'[1]Deals (investment)'!$T:$T,$AW$1)+COUNTIFS('[1]Deals (investment)'!$B:$B,$A1431,'[1]Deals (investment)'!$T:$T,$AX$1)+COUNTIFS('[1]Deals (investment)'!$B:$B,$A1431,'[1]Deals (investment)'!$T:$T,$AY$1)</f>
        <v>#VALUE!</v>
      </c>
      <c r="AS1431" s="17" t="e">
        <f>SUMIFS('[1]Deals (investment)'!$C:$C,'[1]Deals (investment)'!$B:$B,$A1431)</f>
        <v>#VALUE!</v>
      </c>
      <c r="AT1431" s="17" t="e">
        <f t="shared" si="179"/>
        <v>#VALUE!</v>
      </c>
      <c r="AU1431" s="18" t="e">
        <f>COUNTIF('[1]Deals (Exits)'!$B:$B,A1431)</f>
        <v>#VALUE!</v>
      </c>
      <c r="AV1431" s="17" t="e">
        <f>SUMIFS('[1]Deals (investment)'!$C:$C,'[1]Deals (investment)'!$B:$B,$A1431,'[1]Deals (investment)'!$T:$T,AV$1)</f>
        <v>#VALUE!</v>
      </c>
      <c r="AW1431" s="17" t="e">
        <f>SUMIFS('[1]Deals (investment)'!$C:$C,'[1]Deals (investment)'!$B:$B,$A1431,'[1]Deals (investment)'!$T:$T,AW$1)</f>
        <v>#VALUE!</v>
      </c>
      <c r="AX1431" s="17" t="e">
        <f>SUMIFS('[1]Deals (investment)'!$C:$C,'[1]Deals (investment)'!$B:$B,$A1431,'[1]Deals (investment)'!$T:$T,AX$1)</f>
        <v>#VALUE!</v>
      </c>
      <c r="AY1431" s="17" t="e">
        <f>SUMIFS('[1]Deals (investment)'!$C:$C,'[1]Deals (investment)'!$B:$B,$A1431,'[1]Deals (investment)'!$T:$T,AY$1)</f>
        <v>#VALUE!</v>
      </c>
      <c r="AZ1431" s="17" t="e">
        <f>SUMIFS('[1]Deals (investment)'!$C:$C,'[1]Deals (investment)'!$B:$B,$A1431,'[1]Deals (investment)'!$T:$T,AZ$1)</f>
        <v>#VALUE!</v>
      </c>
      <c r="BA1431" s="17" t="e">
        <f>SUMIFS('[1]Deals (investment)'!$C:$C,'[1]Deals (investment)'!$B:$B,$A1431,'[1]Deals (investment)'!$T:$T,BA$1)</f>
        <v>#VALUE!</v>
      </c>
      <c r="BB1431" s="17" t="e">
        <f>SUMIFS('[1]Deals (investment)'!$C:$C,'[1]Deals (investment)'!$B:$B,$A1431,'[1]Deals (investment)'!$T:$T,BB$1)</f>
        <v>#VALUE!</v>
      </c>
      <c r="BC1431" s="17" t="e">
        <f>SUMIFS('[1]Deals (Exits)'!$C:$C,'[1]Deals (Exits)'!$B:$B,$A1431)</f>
        <v>#VALUE!</v>
      </c>
      <c r="BD1431" s="17" t="e">
        <f>SUMIFS('[1]Deals (investment)'!$C:$C,'[1]Deals (investment)'!$B:$B,$A1431,'[1]Deals (investment)'!$V:$V,BD$1)</f>
        <v>#VALUE!</v>
      </c>
      <c r="BE1431" s="17" t="e">
        <f>SUMIFS('[1]Deals (investment)'!$C:$C,'[1]Deals (investment)'!$B:$B,$A1431,'[1]Deals (investment)'!$V:$V,BE$1)</f>
        <v>#VALUE!</v>
      </c>
      <c r="BF1431" s="17" t="e">
        <f>SUMIFS('[1]Deals (investment)'!$C:$C,'[1]Deals (investment)'!$B:$B,$A1431,'[1]Deals (investment)'!$V:$V,BF$1)</f>
        <v>#VALUE!</v>
      </c>
      <c r="BG1431" s="17" t="e">
        <f>SUMIFS('[1]Deals (investment)'!$C:$C,'[1]Deals (investment)'!$B:$B,$A1431,'[1]Deals (investment)'!$V:$V,BG$1)</f>
        <v>#VALUE!</v>
      </c>
      <c r="BH1431" s="17" t="e">
        <f>SUMIFS('[1]Deals (investment)'!$C:$C,'[1]Deals (investment)'!$B:$B,$A1431,'[1]Deals (investment)'!$V:$V,BH$1)</f>
        <v>#VALUE!</v>
      </c>
      <c r="BI1431" s="17" t="e">
        <f>SUMIFS('[1]Deals (investment)'!$C:$C,'[1]Deals (investment)'!$B:$B,$A1431,'[1]Deals (investment)'!$V:$V,BI$1)</f>
        <v>#VALUE!</v>
      </c>
      <c r="BJ1431" s="17" t="e">
        <f>SUMIFS('[1]Deals (investment)'!$C:$C,'[1]Deals (investment)'!$B:$B,$A1431,'[1]Deals (investment)'!$V:$V,BJ$1)</f>
        <v>#VALUE!</v>
      </c>
      <c r="BK1431" s="17" t="e">
        <f>SUMIFS('[1]Deals (investment)'!$C:$C,'[1]Deals (investment)'!$B:$B,$A1431,'[1]Deals (investment)'!$V:$V,BK$1)</f>
        <v>#VALUE!</v>
      </c>
      <c r="BL1431" s="17" t="e">
        <f>SUMIFS('[1]Deals (investment)'!$C:$C,'[1]Deals (investment)'!$B:$B,$A1431,'[1]Deals (investment)'!$V:$V,BL$1)</f>
        <v>#VALUE!</v>
      </c>
      <c r="BM1431" s="17" t="e">
        <f>SUMIFS('[1]Deals (investment)'!$C:$C,'[1]Deals (investment)'!$B:$B,$A1431,'[1]Deals (investment)'!$V:$V,BM$1)</f>
        <v>#VALUE!</v>
      </c>
      <c r="BN1431" s="15"/>
      <c r="BO1431" s="15"/>
      <c r="BP1431" s="22"/>
      <c r="BQ1431" s="15"/>
      <c r="BR1431" s="15"/>
      <c r="BS1431" s="15"/>
      <c r="BT1431" s="15"/>
      <c r="BU1431" s="15"/>
      <c r="BV1431" s="15"/>
      <c r="BW1431" s="15"/>
      <c r="BX1431" s="15"/>
      <c r="BY1431" s="15"/>
      <c r="BZ1431" s="15"/>
      <c r="CA1431" s="15"/>
      <c r="CB1431" s="15"/>
      <c r="CC1431" s="15"/>
      <c r="CD1431" s="15" t="str">
        <f t="shared" ref="CD1431:CD1432" si="216">CONCATENATE(A1431,B1431,C1431)</f>
        <v>Probity Farms.comProbity Medical Transcription is a leading provider of clinical documentation to the healthcare industry.Active</v>
      </c>
      <c r="CE1431" s="15"/>
      <c r="CF1431" s="15"/>
      <c r="CG1431" s="15"/>
      <c r="CH1431" s="15"/>
      <c r="CI1431" s="15"/>
      <c r="CJ1431" s="15"/>
    </row>
    <row r="1432" spans="1:88" ht="12.75">
      <c r="A1432" s="15" t="s">
        <v>9474</v>
      </c>
      <c r="B1432" s="15" t="s">
        <v>9475</v>
      </c>
      <c r="C1432" s="15" t="s">
        <v>58</v>
      </c>
      <c r="D1432" s="16">
        <v>2013</v>
      </c>
      <c r="E1432" s="15" t="s">
        <v>59</v>
      </c>
      <c r="F1432" s="15"/>
      <c r="G1432" s="15" t="s">
        <v>61</v>
      </c>
      <c r="H1432" s="15"/>
      <c r="I1432" s="15" t="s">
        <v>61</v>
      </c>
      <c r="J1432" s="15"/>
      <c r="K1432" s="17" t="e">
        <f t="shared" si="178"/>
        <v>#VALUE!</v>
      </c>
      <c r="L1432" s="15"/>
      <c r="M1432" s="18" t="e">
        <f t="shared" si="205"/>
        <v>#VALUE!</v>
      </c>
      <c r="N1432" s="15"/>
      <c r="O1432" s="15"/>
      <c r="P1432" s="15"/>
      <c r="Q1432" s="15"/>
      <c r="R1432" s="15"/>
      <c r="S1432" s="19"/>
      <c r="T1432" s="15"/>
      <c r="U1432" s="17"/>
      <c r="V1432" s="15" t="s">
        <v>9476</v>
      </c>
      <c r="W1432" s="15"/>
      <c r="X1432" s="15"/>
      <c r="Y1432" s="15"/>
      <c r="AB1432" s="20"/>
      <c r="AC1432" s="15"/>
      <c r="AD1432" s="15"/>
      <c r="AE1432" s="15"/>
      <c r="AF1432" s="15"/>
      <c r="AG1432" s="22">
        <f t="shared" si="213"/>
        <v>0.29032258064516131</v>
      </c>
      <c r="AH1432" s="15" t="str">
        <f t="shared" si="212"/>
        <v/>
      </c>
      <c r="AI1432" s="22" t="e">
        <f>VLOOKUP(A1432,'[1]Deals (investment)'!$B$2:$Z$1497,1,FALSE)</f>
        <v>#N/A</v>
      </c>
      <c r="AJ1432" s="22" t="e">
        <f>VLOOKUP(A1432,'[1]Deals (investment)'!$B$2:$Z$870,15,FALSE)</f>
        <v>#N/A</v>
      </c>
      <c r="AK1432" s="17" t="e">
        <f>VLOOKUP(A1432,'[1]Deals (Exits)'!B:B,1,FALSE)</f>
        <v>#N/A</v>
      </c>
      <c r="AL1432" s="23">
        <f>VLOOKUP(G1432,[1]Lookups!$V$3:$Y$197,4,FALSE)</f>
        <v>0</v>
      </c>
      <c r="AM1432" s="17" t="e">
        <f>VLOOKUP(X1432,[1]Lookups!$B$3:$C$200,2,FALSE)</f>
        <v>#N/A</v>
      </c>
      <c r="AN1432" s="17" t="e">
        <f>VLOOKUP(R1432,[1]Lookups!$H$3:$I$69,2,FALSE)</f>
        <v>#N/A</v>
      </c>
      <c r="AO1432" s="17" t="e">
        <f>VLOOKUP(T1432,[1]Lookups!$H$3:$I$69,2,FALSE)</f>
        <v>#N/A</v>
      </c>
      <c r="AP1432" s="17" t="e">
        <f>VLOOKUP(AN1432,[1]Lookups!$N$3:$O$11,2,FALSE)</f>
        <v>#N/A</v>
      </c>
      <c r="AQ1432" s="18" t="e">
        <f>COUNTIFS('[1]Deals (investment)'!$B:$B,$A1432)</f>
        <v>#VALUE!</v>
      </c>
      <c r="AR1432" s="18" t="e">
        <f>COUNTIFS('[1]Deals (investment)'!$B:$B,$A1432,'[1]Deals (investment)'!$T:$T,$AW$1)+COUNTIFS('[1]Deals (investment)'!$B:$B,$A1432,'[1]Deals (investment)'!$T:$T,$AX$1)+COUNTIFS('[1]Deals (investment)'!$B:$B,$A1432,'[1]Deals (investment)'!$T:$T,$AY$1)</f>
        <v>#VALUE!</v>
      </c>
      <c r="AS1432" s="17" t="e">
        <f>SUMIFS('[1]Deals (investment)'!$C:$C,'[1]Deals (investment)'!$B:$B,$A1432)</f>
        <v>#VALUE!</v>
      </c>
      <c r="AT1432" s="17" t="e">
        <f t="shared" si="179"/>
        <v>#VALUE!</v>
      </c>
      <c r="AU1432" s="18" t="e">
        <f>COUNTIF('[1]Deals (Exits)'!$B:$B,A1432)</f>
        <v>#VALUE!</v>
      </c>
      <c r="AV1432" s="17" t="e">
        <f>SUMIFS('[1]Deals (investment)'!$C:$C,'[1]Deals (investment)'!$B:$B,$A1432,'[1]Deals (investment)'!$T:$T,AV$1)</f>
        <v>#VALUE!</v>
      </c>
      <c r="AW1432" s="17" t="e">
        <f>SUMIFS('[1]Deals (investment)'!$C:$C,'[1]Deals (investment)'!$B:$B,$A1432,'[1]Deals (investment)'!$T:$T,AW$1)</f>
        <v>#VALUE!</v>
      </c>
      <c r="AX1432" s="17" t="e">
        <f>SUMIFS('[1]Deals (investment)'!$C:$C,'[1]Deals (investment)'!$B:$B,$A1432,'[1]Deals (investment)'!$T:$T,AX$1)</f>
        <v>#VALUE!</v>
      </c>
      <c r="AY1432" s="17" t="e">
        <f>SUMIFS('[1]Deals (investment)'!$C:$C,'[1]Deals (investment)'!$B:$B,$A1432,'[1]Deals (investment)'!$T:$T,AY$1)</f>
        <v>#VALUE!</v>
      </c>
      <c r="AZ1432" s="17" t="e">
        <f>SUMIFS('[1]Deals (investment)'!$C:$C,'[1]Deals (investment)'!$B:$B,$A1432,'[1]Deals (investment)'!$T:$T,AZ$1)</f>
        <v>#VALUE!</v>
      </c>
      <c r="BA1432" s="17" t="e">
        <f>SUMIFS('[1]Deals (investment)'!$C:$C,'[1]Deals (investment)'!$B:$B,$A1432,'[1]Deals (investment)'!$T:$T,BA$1)</f>
        <v>#VALUE!</v>
      </c>
      <c r="BB1432" s="17" t="e">
        <f>SUMIFS('[1]Deals (investment)'!$C:$C,'[1]Deals (investment)'!$B:$B,$A1432,'[1]Deals (investment)'!$T:$T,BB$1)</f>
        <v>#VALUE!</v>
      </c>
      <c r="BC1432" s="17" t="e">
        <f>SUMIFS('[1]Deals (Exits)'!$C:$C,'[1]Deals (Exits)'!$B:$B,$A1432)</f>
        <v>#VALUE!</v>
      </c>
      <c r="BD1432" s="17" t="e">
        <f>SUMIFS('[1]Deals (investment)'!$C:$C,'[1]Deals (investment)'!$B:$B,$A1432,'[1]Deals (investment)'!$V:$V,BD$1)</f>
        <v>#VALUE!</v>
      </c>
      <c r="BE1432" s="17" t="e">
        <f>SUMIFS('[1]Deals (investment)'!$C:$C,'[1]Deals (investment)'!$B:$B,$A1432,'[1]Deals (investment)'!$V:$V,BE$1)</f>
        <v>#VALUE!</v>
      </c>
      <c r="BF1432" s="17" t="e">
        <f>SUMIFS('[1]Deals (investment)'!$C:$C,'[1]Deals (investment)'!$B:$B,$A1432,'[1]Deals (investment)'!$V:$V,BF$1)</f>
        <v>#VALUE!</v>
      </c>
      <c r="BG1432" s="17" t="e">
        <f>SUMIFS('[1]Deals (investment)'!$C:$C,'[1]Deals (investment)'!$B:$B,$A1432,'[1]Deals (investment)'!$V:$V,BG$1)</f>
        <v>#VALUE!</v>
      </c>
      <c r="BH1432" s="17" t="e">
        <f>SUMIFS('[1]Deals (investment)'!$C:$C,'[1]Deals (investment)'!$B:$B,$A1432,'[1]Deals (investment)'!$V:$V,BH$1)</f>
        <v>#VALUE!</v>
      </c>
      <c r="BI1432" s="17" t="e">
        <f>SUMIFS('[1]Deals (investment)'!$C:$C,'[1]Deals (investment)'!$B:$B,$A1432,'[1]Deals (investment)'!$V:$V,BI$1)</f>
        <v>#VALUE!</v>
      </c>
      <c r="BJ1432" s="17" t="e">
        <f>SUMIFS('[1]Deals (investment)'!$C:$C,'[1]Deals (investment)'!$B:$B,$A1432,'[1]Deals (investment)'!$V:$V,BJ$1)</f>
        <v>#VALUE!</v>
      </c>
      <c r="BK1432" s="17" t="e">
        <f>SUMIFS('[1]Deals (investment)'!$C:$C,'[1]Deals (investment)'!$B:$B,$A1432,'[1]Deals (investment)'!$V:$V,BK$1)</f>
        <v>#VALUE!</v>
      </c>
      <c r="BL1432" s="17" t="e">
        <f>SUMIFS('[1]Deals (investment)'!$C:$C,'[1]Deals (investment)'!$B:$B,$A1432,'[1]Deals (investment)'!$V:$V,BL$1)</f>
        <v>#VALUE!</v>
      </c>
      <c r="BM1432" s="17" t="e">
        <f>SUMIFS('[1]Deals (investment)'!$C:$C,'[1]Deals (investment)'!$B:$B,$A1432,'[1]Deals (investment)'!$V:$V,BM$1)</f>
        <v>#VALUE!</v>
      </c>
      <c r="BN1432" s="15"/>
      <c r="BO1432" s="15"/>
      <c r="BP1432" s="22"/>
      <c r="BQ1432" s="15"/>
      <c r="BR1432" s="15"/>
      <c r="BS1432" s="15"/>
      <c r="BT1432" s="15"/>
      <c r="BU1432" s="15"/>
      <c r="BV1432" s="15"/>
      <c r="BW1432" s="15"/>
      <c r="BX1432" s="15"/>
      <c r="BY1432" s="15"/>
      <c r="BZ1432" s="15"/>
      <c r="CA1432" s="15"/>
      <c r="CB1432" s="15"/>
      <c r="CC1432" s="15"/>
      <c r="CD1432" s="15" t="str">
        <f t="shared" si="216"/>
        <v>ProdigyProdigy is a school management software platform. It enables schools owners to manage their school effectively and efficientlyActive</v>
      </c>
      <c r="CE1432" s="15"/>
      <c r="CF1432" s="15"/>
      <c r="CG1432" s="15"/>
      <c r="CH1432" s="15"/>
      <c r="CI1432" s="15"/>
      <c r="CJ1432" s="15"/>
    </row>
    <row r="1433" spans="1:88" ht="12.75">
      <c r="A1433" s="15" t="s">
        <v>9477</v>
      </c>
      <c r="B1433" s="15"/>
      <c r="C1433" s="15"/>
      <c r="D1433" s="16"/>
      <c r="E1433" s="15" t="s">
        <v>59</v>
      </c>
      <c r="F1433" s="15"/>
      <c r="G1433" s="15" t="s">
        <v>61</v>
      </c>
      <c r="H1433" s="15"/>
      <c r="I1433" s="15" t="s">
        <v>61</v>
      </c>
      <c r="J1433" s="15"/>
      <c r="K1433" s="17" t="e">
        <f t="shared" si="178"/>
        <v>#VALUE!</v>
      </c>
      <c r="L1433" s="15"/>
      <c r="M1433" s="18" t="e">
        <f t="shared" si="205"/>
        <v>#VALUE!</v>
      </c>
      <c r="N1433" s="15"/>
      <c r="O1433" s="15"/>
      <c r="P1433" s="15"/>
      <c r="Q1433" s="15"/>
      <c r="R1433" s="15"/>
      <c r="S1433" s="19"/>
      <c r="T1433" s="15"/>
      <c r="U1433" s="17"/>
      <c r="V1433" s="15"/>
      <c r="W1433" s="15"/>
      <c r="X1433" s="15"/>
      <c r="Y1433" s="15"/>
      <c r="AB1433" s="20"/>
      <c r="AC1433" s="15"/>
      <c r="AD1433" s="15"/>
      <c r="AE1433" s="15"/>
      <c r="AF1433" s="15"/>
      <c r="AG1433" s="22">
        <f t="shared" si="213"/>
        <v>0.16129032258064516</v>
      </c>
      <c r="AH1433" s="15" t="str">
        <f t="shared" si="212"/>
        <v/>
      </c>
      <c r="AI1433" s="22" t="e">
        <f>VLOOKUP(A1433,'[1]Deals (investment)'!$B$2:$Z$1497,1,FALSE)</f>
        <v>#N/A</v>
      </c>
      <c r="AJ1433" s="22" t="e">
        <f>VLOOKUP(A1433,'[1]Deals (investment)'!$B$2:$Z$870,15,FALSE)</f>
        <v>#N/A</v>
      </c>
      <c r="AK1433" s="17" t="e">
        <f>VLOOKUP(A1433,'[1]Deals (Exits)'!B:B,1,FALSE)</f>
        <v>#N/A</v>
      </c>
      <c r="AL1433" s="23">
        <f>VLOOKUP(G1433,[1]Lookups!$V$3:$Y$197,4,FALSE)</f>
        <v>0</v>
      </c>
      <c r="AM1433" s="17" t="e">
        <f>VLOOKUP(X1433,[1]Lookups!$B$3:$C$200,2,FALSE)</f>
        <v>#N/A</v>
      </c>
      <c r="AN1433" s="17" t="e">
        <f>VLOOKUP(R1433,[1]Lookups!$H$3:$I$69,2,FALSE)</f>
        <v>#N/A</v>
      </c>
      <c r="AO1433" s="17" t="e">
        <f>VLOOKUP(T1433,[1]Lookups!$H$3:$I$69,2,FALSE)</f>
        <v>#N/A</v>
      </c>
      <c r="AP1433" s="17" t="e">
        <f>VLOOKUP(AN1433,[1]Lookups!$N$3:$O$11,2,FALSE)</f>
        <v>#N/A</v>
      </c>
      <c r="AQ1433" s="18" t="e">
        <f>COUNTIFS('[1]Deals (investment)'!$B:$B,$A1433)</f>
        <v>#VALUE!</v>
      </c>
      <c r="AR1433" s="18" t="e">
        <f>COUNTIFS('[1]Deals (investment)'!$B:$B,$A1433,'[1]Deals (investment)'!$T:$T,$AW$1)+COUNTIFS('[1]Deals (investment)'!$B:$B,$A1433,'[1]Deals (investment)'!$T:$T,$AX$1)+COUNTIFS('[1]Deals (investment)'!$B:$B,$A1433,'[1]Deals (investment)'!$T:$T,$AY$1)</f>
        <v>#VALUE!</v>
      </c>
      <c r="AS1433" s="17" t="e">
        <f>SUMIFS('[1]Deals (investment)'!$C:$C,'[1]Deals (investment)'!$B:$B,$A1433)</f>
        <v>#VALUE!</v>
      </c>
      <c r="AT1433" s="17" t="e">
        <f t="shared" si="179"/>
        <v>#VALUE!</v>
      </c>
      <c r="AU1433" s="18" t="e">
        <f>COUNTIF('[1]Deals (Exits)'!$B:$B,A1433)</f>
        <v>#VALUE!</v>
      </c>
      <c r="AV1433" s="17" t="e">
        <f>SUMIFS('[1]Deals (investment)'!$C:$C,'[1]Deals (investment)'!$B:$B,$A1433,'[1]Deals (investment)'!$T:$T,AV$1)</f>
        <v>#VALUE!</v>
      </c>
      <c r="AW1433" s="17" t="e">
        <f>SUMIFS('[1]Deals (investment)'!$C:$C,'[1]Deals (investment)'!$B:$B,$A1433,'[1]Deals (investment)'!$T:$T,AW$1)</f>
        <v>#VALUE!</v>
      </c>
      <c r="AX1433" s="17" t="e">
        <f>SUMIFS('[1]Deals (investment)'!$C:$C,'[1]Deals (investment)'!$B:$B,$A1433,'[1]Deals (investment)'!$T:$T,AX$1)</f>
        <v>#VALUE!</v>
      </c>
      <c r="AY1433" s="17" t="e">
        <f>SUMIFS('[1]Deals (investment)'!$C:$C,'[1]Deals (investment)'!$B:$B,$A1433,'[1]Deals (investment)'!$T:$T,AY$1)</f>
        <v>#VALUE!</v>
      </c>
      <c r="AZ1433" s="17" t="e">
        <f>SUMIFS('[1]Deals (investment)'!$C:$C,'[1]Deals (investment)'!$B:$B,$A1433,'[1]Deals (investment)'!$T:$T,AZ$1)</f>
        <v>#VALUE!</v>
      </c>
      <c r="BA1433" s="17" t="e">
        <f>SUMIFS('[1]Deals (investment)'!$C:$C,'[1]Deals (investment)'!$B:$B,$A1433,'[1]Deals (investment)'!$T:$T,BA$1)</f>
        <v>#VALUE!</v>
      </c>
      <c r="BB1433" s="17" t="e">
        <f>SUMIFS('[1]Deals (investment)'!$C:$C,'[1]Deals (investment)'!$B:$B,$A1433,'[1]Deals (investment)'!$T:$T,BB$1)</f>
        <v>#VALUE!</v>
      </c>
      <c r="BC1433" s="17" t="e">
        <f>SUMIFS('[1]Deals (Exits)'!$C:$C,'[1]Deals (Exits)'!$B:$B,$A1433)</f>
        <v>#VALUE!</v>
      </c>
      <c r="BD1433" s="17" t="e">
        <f>SUMIFS('[1]Deals (investment)'!$C:$C,'[1]Deals (investment)'!$B:$B,$A1433,'[1]Deals (investment)'!$V:$V,BD$1)</f>
        <v>#VALUE!</v>
      </c>
      <c r="BE1433" s="17" t="e">
        <f>SUMIFS('[1]Deals (investment)'!$C:$C,'[1]Deals (investment)'!$B:$B,$A1433,'[1]Deals (investment)'!$V:$V,BE$1)</f>
        <v>#VALUE!</v>
      </c>
      <c r="BF1433" s="17" t="e">
        <f>SUMIFS('[1]Deals (investment)'!$C:$C,'[1]Deals (investment)'!$B:$B,$A1433,'[1]Deals (investment)'!$V:$V,BF$1)</f>
        <v>#VALUE!</v>
      </c>
      <c r="BG1433" s="17" t="e">
        <f>SUMIFS('[1]Deals (investment)'!$C:$C,'[1]Deals (investment)'!$B:$B,$A1433,'[1]Deals (investment)'!$V:$V,BG$1)</f>
        <v>#VALUE!</v>
      </c>
      <c r="BH1433" s="17" t="e">
        <f>SUMIFS('[1]Deals (investment)'!$C:$C,'[1]Deals (investment)'!$B:$B,$A1433,'[1]Deals (investment)'!$V:$V,BH$1)</f>
        <v>#VALUE!</v>
      </c>
      <c r="BI1433" s="17" t="e">
        <f>SUMIFS('[1]Deals (investment)'!$C:$C,'[1]Deals (investment)'!$B:$B,$A1433,'[1]Deals (investment)'!$V:$V,BI$1)</f>
        <v>#VALUE!</v>
      </c>
      <c r="BJ1433" s="17" t="e">
        <f>SUMIFS('[1]Deals (investment)'!$C:$C,'[1]Deals (investment)'!$B:$B,$A1433,'[1]Deals (investment)'!$V:$V,BJ$1)</f>
        <v>#VALUE!</v>
      </c>
      <c r="BK1433" s="17" t="e">
        <f>SUMIFS('[1]Deals (investment)'!$C:$C,'[1]Deals (investment)'!$B:$B,$A1433,'[1]Deals (investment)'!$V:$V,BK$1)</f>
        <v>#VALUE!</v>
      </c>
      <c r="BL1433" s="17" t="e">
        <f>SUMIFS('[1]Deals (investment)'!$C:$C,'[1]Deals (investment)'!$B:$B,$A1433,'[1]Deals (investment)'!$V:$V,BL$1)</f>
        <v>#VALUE!</v>
      </c>
      <c r="BM1433" s="17" t="e">
        <f>SUMIFS('[1]Deals (investment)'!$C:$C,'[1]Deals (investment)'!$B:$B,$A1433,'[1]Deals (investment)'!$V:$V,BM$1)</f>
        <v>#VALUE!</v>
      </c>
      <c r="BN1433" s="15"/>
      <c r="BO1433" s="15"/>
      <c r="BP1433" s="22"/>
      <c r="BQ1433" s="15"/>
      <c r="BR1433" s="15"/>
      <c r="BS1433" s="15"/>
      <c r="BT1433" s="15"/>
      <c r="BU1433" s="15"/>
      <c r="BV1433" s="15"/>
      <c r="BW1433" s="15"/>
      <c r="BX1433" s="15"/>
      <c r="BY1433" s="15"/>
      <c r="BZ1433" s="15"/>
      <c r="CA1433" s="15"/>
      <c r="CB1433" s="15"/>
      <c r="CC1433" s="15"/>
      <c r="CD1433" s="15"/>
      <c r="CE1433" s="15"/>
      <c r="CF1433" s="15"/>
      <c r="CG1433" s="15"/>
      <c r="CH1433" s="15"/>
      <c r="CI1433" s="15"/>
      <c r="CJ1433" s="15"/>
    </row>
    <row r="1434" spans="1:88" ht="12.75">
      <c r="A1434" s="15" t="s">
        <v>9478</v>
      </c>
      <c r="B1434" s="15" t="s">
        <v>9479</v>
      </c>
      <c r="C1434" s="15" t="s">
        <v>58</v>
      </c>
      <c r="D1434" s="16">
        <v>2017</v>
      </c>
      <c r="E1434" s="15" t="s">
        <v>128</v>
      </c>
      <c r="F1434" s="15" t="s">
        <v>110</v>
      </c>
      <c r="G1434" s="15" t="s">
        <v>129</v>
      </c>
      <c r="H1434" s="15"/>
      <c r="I1434" s="15" t="s">
        <v>129</v>
      </c>
      <c r="J1434" s="15"/>
      <c r="K1434" s="17" t="e">
        <f t="shared" si="178"/>
        <v>#VALUE!</v>
      </c>
      <c r="L1434" s="15"/>
      <c r="M1434" s="18" t="e">
        <f t="shared" si="205"/>
        <v>#VALUE!</v>
      </c>
      <c r="N1434" s="15" t="s">
        <v>3704</v>
      </c>
      <c r="O1434" s="15"/>
      <c r="P1434" s="15"/>
      <c r="Q1434" s="24">
        <v>43089</v>
      </c>
      <c r="R1434" s="15" t="s">
        <v>375</v>
      </c>
      <c r="S1434" s="19" t="s">
        <v>144</v>
      </c>
      <c r="T1434" s="15" t="s">
        <v>110</v>
      </c>
      <c r="U1434" s="17" t="s">
        <v>110</v>
      </c>
      <c r="V1434" s="15" t="s">
        <v>9480</v>
      </c>
      <c r="W1434" s="15">
        <v>0</v>
      </c>
      <c r="X1434" s="15" t="s">
        <v>294</v>
      </c>
      <c r="Y1434" s="15" t="s">
        <v>9481</v>
      </c>
      <c r="Z1434" s="25" t="s">
        <v>81</v>
      </c>
      <c r="AB1434" s="20" t="s">
        <v>286</v>
      </c>
      <c r="AC1434" s="21" t="s">
        <v>9482</v>
      </c>
      <c r="AD1434" s="27" t="s">
        <v>9483</v>
      </c>
      <c r="AE1434" s="15" t="s">
        <v>110</v>
      </c>
      <c r="AF1434" s="15" t="s">
        <v>110</v>
      </c>
      <c r="AG1434" s="22">
        <f t="shared" si="213"/>
        <v>0.80645161290322576</v>
      </c>
      <c r="AH1434" s="15" t="str">
        <f t="shared" si="212"/>
        <v/>
      </c>
      <c r="AI1434" s="22" t="str">
        <f>VLOOKUP(A1434,'[1]Deals (investment)'!$B$2:$Z$1497,1,FALSE)</f>
        <v>Rology</v>
      </c>
      <c r="AJ1434" s="22">
        <f>VLOOKUP(A1434,'[1]Deals (investment)'!$B$2:$Z$870,15,FALSE)</f>
        <v>0</v>
      </c>
      <c r="AK1434" s="17" t="e">
        <f>VLOOKUP(A1434,'[1]Deals (Exits)'!B:B,1,FALSE)</f>
        <v>#N/A</v>
      </c>
      <c r="AL1434" s="23">
        <f>VLOOKUP(G1434,[1]Lookups!$V$3:$Y$197,4,FALSE)</f>
        <v>0</v>
      </c>
      <c r="AM1434" s="17" t="str">
        <f>VLOOKUP(X1434,[1]Lookups!$B$3:$C$200,2,FALSE)</f>
        <v>Health &amp; Pharmaceuticals</v>
      </c>
      <c r="AN1434" s="17" t="str">
        <f>VLOOKUP(R1434,[1]Lookups!$H$3:$I$69,2,FALSE)</f>
        <v>2. Seed</v>
      </c>
      <c r="AO1434" s="17" t="e">
        <f>VLOOKUP(T1434,[1]Lookups!$H$3:$I$69,2,FALSE)</f>
        <v>#N/A</v>
      </c>
      <c r="AP1434" s="17" t="str">
        <f>VLOOKUP(AN1434,[1]Lookups!$N$3:$O$11,2,FALSE)</f>
        <v>Early</v>
      </c>
      <c r="AQ1434" s="18" t="e">
        <f>COUNTIFS('[1]Deals (investment)'!$B:$B,$A1434)</f>
        <v>#VALUE!</v>
      </c>
      <c r="AR1434" s="18" t="e">
        <f>COUNTIFS('[1]Deals (investment)'!$B:$B,$A1434,'[1]Deals (investment)'!$T:$T,$AW$1)+COUNTIFS('[1]Deals (investment)'!$B:$B,$A1434,'[1]Deals (investment)'!$T:$T,$AX$1)+COUNTIFS('[1]Deals (investment)'!$B:$B,$A1434,'[1]Deals (investment)'!$T:$T,$AY$1)</f>
        <v>#VALUE!</v>
      </c>
      <c r="AS1434" s="17" t="e">
        <f>SUMIFS('[1]Deals (investment)'!$C:$C,'[1]Deals (investment)'!$B:$B,$A1434)</f>
        <v>#VALUE!</v>
      </c>
      <c r="AT1434" s="17" t="e">
        <f t="shared" si="179"/>
        <v>#VALUE!</v>
      </c>
      <c r="AU1434" s="18" t="e">
        <f>COUNTIF('[1]Deals (Exits)'!$B:$B,A1434)</f>
        <v>#VALUE!</v>
      </c>
      <c r="AV1434" s="17" t="e">
        <f>SUMIFS('[1]Deals (investment)'!$C:$C,'[1]Deals (investment)'!$B:$B,$A1434,'[1]Deals (investment)'!$T:$T,AV$1)</f>
        <v>#VALUE!</v>
      </c>
      <c r="AW1434" s="17" t="e">
        <f>SUMIFS('[1]Deals (investment)'!$C:$C,'[1]Deals (investment)'!$B:$B,$A1434,'[1]Deals (investment)'!$T:$T,AW$1)</f>
        <v>#VALUE!</v>
      </c>
      <c r="AX1434" s="17" t="e">
        <f>SUMIFS('[1]Deals (investment)'!$C:$C,'[1]Deals (investment)'!$B:$B,$A1434,'[1]Deals (investment)'!$T:$T,AX$1)</f>
        <v>#VALUE!</v>
      </c>
      <c r="AY1434" s="17" t="e">
        <f>SUMIFS('[1]Deals (investment)'!$C:$C,'[1]Deals (investment)'!$B:$B,$A1434,'[1]Deals (investment)'!$T:$T,AY$1)</f>
        <v>#VALUE!</v>
      </c>
      <c r="AZ1434" s="17" t="e">
        <f>SUMIFS('[1]Deals (investment)'!$C:$C,'[1]Deals (investment)'!$B:$B,$A1434,'[1]Deals (investment)'!$T:$T,AZ$1)</f>
        <v>#VALUE!</v>
      </c>
      <c r="BA1434" s="17" t="e">
        <f>SUMIFS('[1]Deals (investment)'!$C:$C,'[1]Deals (investment)'!$B:$B,$A1434,'[1]Deals (investment)'!$T:$T,BA$1)</f>
        <v>#VALUE!</v>
      </c>
      <c r="BB1434" s="17" t="e">
        <f>SUMIFS('[1]Deals (investment)'!$C:$C,'[1]Deals (investment)'!$B:$B,$A1434,'[1]Deals (investment)'!$T:$T,BB$1)</f>
        <v>#VALUE!</v>
      </c>
      <c r="BC1434" s="17" t="e">
        <f>SUMIFS('[1]Deals (Exits)'!$C:$C,'[1]Deals (Exits)'!$B:$B,$A1434)</f>
        <v>#VALUE!</v>
      </c>
      <c r="BD1434" s="17" t="e">
        <f>SUMIFS('[1]Deals (investment)'!$C:$C,'[1]Deals (investment)'!$B:$B,$A1434,'[1]Deals (investment)'!$V:$V,BD$1)</f>
        <v>#VALUE!</v>
      </c>
      <c r="BE1434" s="17" t="e">
        <f>SUMIFS('[1]Deals (investment)'!$C:$C,'[1]Deals (investment)'!$B:$B,$A1434,'[1]Deals (investment)'!$V:$V,BE$1)</f>
        <v>#VALUE!</v>
      </c>
      <c r="BF1434" s="17" t="e">
        <f>SUMIFS('[1]Deals (investment)'!$C:$C,'[1]Deals (investment)'!$B:$B,$A1434,'[1]Deals (investment)'!$V:$V,BF$1)</f>
        <v>#VALUE!</v>
      </c>
      <c r="BG1434" s="17" t="e">
        <f>SUMIFS('[1]Deals (investment)'!$C:$C,'[1]Deals (investment)'!$B:$B,$A1434,'[1]Deals (investment)'!$V:$V,BG$1)</f>
        <v>#VALUE!</v>
      </c>
      <c r="BH1434" s="17" t="e">
        <f>SUMIFS('[1]Deals (investment)'!$C:$C,'[1]Deals (investment)'!$B:$B,$A1434,'[1]Deals (investment)'!$V:$V,BH$1)</f>
        <v>#VALUE!</v>
      </c>
      <c r="BI1434" s="17" t="e">
        <f>SUMIFS('[1]Deals (investment)'!$C:$C,'[1]Deals (investment)'!$B:$B,$A1434,'[1]Deals (investment)'!$V:$V,BI$1)</f>
        <v>#VALUE!</v>
      </c>
      <c r="BJ1434" s="17" t="e">
        <f>SUMIFS('[1]Deals (investment)'!$C:$C,'[1]Deals (investment)'!$B:$B,$A1434,'[1]Deals (investment)'!$V:$V,BJ$1)</f>
        <v>#VALUE!</v>
      </c>
      <c r="BK1434" s="17" t="e">
        <f>SUMIFS('[1]Deals (investment)'!$C:$C,'[1]Deals (investment)'!$B:$B,$A1434,'[1]Deals (investment)'!$V:$V,BK$1)</f>
        <v>#VALUE!</v>
      </c>
      <c r="BL1434" s="17" t="e">
        <f>SUMIFS('[1]Deals (investment)'!$C:$C,'[1]Deals (investment)'!$B:$B,$A1434,'[1]Deals (investment)'!$V:$V,BL$1)</f>
        <v>#VALUE!</v>
      </c>
      <c r="BM1434" s="17" t="e">
        <f>SUMIFS('[1]Deals (investment)'!$C:$C,'[1]Deals (investment)'!$B:$B,$A1434,'[1]Deals (investment)'!$V:$V,BM$1)</f>
        <v>#VALUE!</v>
      </c>
      <c r="BN1434" s="15"/>
      <c r="BO1434" s="15"/>
      <c r="BP1434" s="22"/>
      <c r="BQ1434" s="15"/>
      <c r="BR1434" s="15"/>
      <c r="BS1434" s="15"/>
      <c r="BT1434" s="15"/>
      <c r="BU1434" s="15"/>
      <c r="BV1434" s="15"/>
      <c r="BW1434" s="15"/>
      <c r="BX1434" s="15"/>
      <c r="BY1434" s="15"/>
      <c r="BZ1434" s="15"/>
      <c r="CA1434" s="15"/>
      <c r="CB1434" s="15"/>
      <c r="CC1434" s="15"/>
      <c r="CD1434" s="15" t="str">
        <f>CONCATENATE(A1434,B1434,C1434)</f>
        <v>RologyRology is an AI-Assisted, on-demand teleradiology platformActive</v>
      </c>
      <c r="CE1434" s="15"/>
      <c r="CF1434" s="15"/>
      <c r="CG1434" s="15"/>
      <c r="CH1434" s="15"/>
      <c r="CI1434" s="15"/>
      <c r="CJ1434" s="15"/>
    </row>
    <row r="1435" spans="1:88" ht="12.75">
      <c r="A1435" s="15" t="s">
        <v>9484</v>
      </c>
      <c r="B1435" s="15" t="s">
        <v>9485</v>
      </c>
      <c r="C1435" s="15" t="s">
        <v>58</v>
      </c>
      <c r="D1435" s="16">
        <v>2016</v>
      </c>
      <c r="E1435" s="15" t="s">
        <v>90</v>
      </c>
      <c r="F1435" s="15"/>
      <c r="G1435" s="15" t="s">
        <v>91</v>
      </c>
      <c r="H1435" s="15"/>
      <c r="I1435" s="15" t="s">
        <v>91</v>
      </c>
      <c r="J1435" s="15"/>
      <c r="K1435" s="17" t="e">
        <f t="shared" si="178"/>
        <v>#VALUE!</v>
      </c>
      <c r="L1435" s="15"/>
      <c r="M1435" s="18" t="e">
        <f t="shared" si="205"/>
        <v>#VALUE!</v>
      </c>
      <c r="N1435" s="15"/>
      <c r="O1435" s="15"/>
      <c r="P1435" s="15"/>
      <c r="Q1435" s="15"/>
      <c r="R1435" s="15" t="s">
        <v>284</v>
      </c>
      <c r="S1435" s="19" t="s">
        <v>144</v>
      </c>
      <c r="T1435" s="15" t="s">
        <v>375</v>
      </c>
      <c r="U1435" s="17">
        <v>70000</v>
      </c>
      <c r="V1435" s="15" t="s">
        <v>9486</v>
      </c>
      <c r="W1435" s="15">
        <v>0</v>
      </c>
      <c r="X1435" s="15" t="s">
        <v>64</v>
      </c>
      <c r="Y1435" s="15" t="s">
        <v>9487</v>
      </c>
      <c r="AB1435" s="20" t="s">
        <v>286</v>
      </c>
      <c r="AC1435" s="21" t="s">
        <v>9488</v>
      </c>
      <c r="AD1435" s="21" t="s">
        <v>9489</v>
      </c>
      <c r="AE1435" s="21" t="s">
        <v>9490</v>
      </c>
      <c r="AF1435" s="21" t="s">
        <v>9491</v>
      </c>
      <c r="AG1435" s="22">
        <f t="shared" si="213"/>
        <v>0.67741935483870963</v>
      </c>
      <c r="AH1435" s="15" t="str">
        <f t="shared" si="212"/>
        <v/>
      </c>
      <c r="AI1435" s="22" t="e">
        <f>VLOOKUP(A1435,'[1]Deals (investment)'!$B$2:$Z$1497,1,FALSE)</f>
        <v>#N/A</v>
      </c>
      <c r="AJ1435" s="22" t="e">
        <f>VLOOKUP(A1435,'[1]Deals (investment)'!$B$2:$Z$870,15,FALSE)</f>
        <v>#N/A</v>
      </c>
      <c r="AK1435" s="17" t="e">
        <f>VLOOKUP(A1435,'[1]Deals (Exits)'!B:B,1,FALSE)</f>
        <v>#N/A</v>
      </c>
      <c r="AL1435" s="23">
        <f>VLOOKUP(G1435,[1]Lookups!$V$3:$Y$197,4,FALSE)</f>
        <v>0</v>
      </c>
      <c r="AM1435" s="17" t="str">
        <f>VLOOKUP(X1435,[1]Lookups!$B$3:$C$200,2,FALSE)</f>
        <v>E-commerce &amp; Retail</v>
      </c>
      <c r="AN1435" s="17" t="str">
        <f>VLOOKUP(R1435,[1]Lookups!$H$3:$I$69,2,FALSE)</f>
        <v>4. Late Venture</v>
      </c>
      <c r="AO1435" s="17" t="str">
        <f>VLOOKUP(T1435,[1]Lookups!$H$3:$I$69,2,FALSE)</f>
        <v>2. Seed</v>
      </c>
      <c r="AP1435" s="17" t="str">
        <f>VLOOKUP(AN1435,[1]Lookups!$N$3:$O$11,2,FALSE)</f>
        <v>Growth</v>
      </c>
      <c r="AQ1435" s="18" t="e">
        <f>COUNTIFS('[1]Deals (investment)'!$B:$B,$A1435)</f>
        <v>#VALUE!</v>
      </c>
      <c r="AR1435" s="18" t="e">
        <f>COUNTIFS('[1]Deals (investment)'!$B:$B,$A1435,'[1]Deals (investment)'!$T:$T,$AW$1)+COUNTIFS('[1]Deals (investment)'!$B:$B,$A1435,'[1]Deals (investment)'!$T:$T,$AX$1)+COUNTIFS('[1]Deals (investment)'!$B:$B,$A1435,'[1]Deals (investment)'!$T:$T,$AY$1)</f>
        <v>#VALUE!</v>
      </c>
      <c r="AS1435" s="17" t="e">
        <f>SUMIFS('[1]Deals (investment)'!$C:$C,'[1]Deals (investment)'!$B:$B,$A1435)</f>
        <v>#VALUE!</v>
      </c>
      <c r="AT1435" s="17" t="e">
        <f t="shared" si="179"/>
        <v>#VALUE!</v>
      </c>
      <c r="AU1435" s="18" t="e">
        <f>COUNTIF('[1]Deals (Exits)'!$B:$B,A1435)</f>
        <v>#VALUE!</v>
      </c>
      <c r="AV1435" s="17" t="e">
        <f>SUMIFS('[1]Deals (investment)'!$C:$C,'[1]Deals (investment)'!$B:$B,$A1435,'[1]Deals (investment)'!$T:$T,AV$1)</f>
        <v>#VALUE!</v>
      </c>
      <c r="AW1435" s="17" t="e">
        <f>SUMIFS('[1]Deals (investment)'!$C:$C,'[1]Deals (investment)'!$B:$B,$A1435,'[1]Deals (investment)'!$T:$T,AW$1)</f>
        <v>#VALUE!</v>
      </c>
      <c r="AX1435" s="17" t="e">
        <f>SUMIFS('[1]Deals (investment)'!$C:$C,'[1]Deals (investment)'!$B:$B,$A1435,'[1]Deals (investment)'!$T:$T,AX$1)</f>
        <v>#VALUE!</v>
      </c>
      <c r="AY1435" s="17" t="e">
        <f>SUMIFS('[1]Deals (investment)'!$C:$C,'[1]Deals (investment)'!$B:$B,$A1435,'[1]Deals (investment)'!$T:$T,AY$1)</f>
        <v>#VALUE!</v>
      </c>
      <c r="AZ1435" s="17" t="e">
        <f>SUMIFS('[1]Deals (investment)'!$C:$C,'[1]Deals (investment)'!$B:$B,$A1435,'[1]Deals (investment)'!$T:$T,AZ$1)</f>
        <v>#VALUE!</v>
      </c>
      <c r="BA1435" s="17" t="e">
        <f>SUMIFS('[1]Deals (investment)'!$C:$C,'[1]Deals (investment)'!$B:$B,$A1435,'[1]Deals (investment)'!$T:$T,BA$1)</f>
        <v>#VALUE!</v>
      </c>
      <c r="BB1435" s="17" t="e">
        <f>SUMIFS('[1]Deals (investment)'!$C:$C,'[1]Deals (investment)'!$B:$B,$A1435,'[1]Deals (investment)'!$T:$T,BB$1)</f>
        <v>#VALUE!</v>
      </c>
      <c r="BC1435" s="17" t="e">
        <f>SUMIFS('[1]Deals (Exits)'!$C:$C,'[1]Deals (Exits)'!$B:$B,$A1435)</f>
        <v>#VALUE!</v>
      </c>
      <c r="BD1435" s="17" t="e">
        <f>SUMIFS('[1]Deals (investment)'!$C:$C,'[1]Deals (investment)'!$B:$B,$A1435,'[1]Deals (investment)'!$V:$V,BD$1)</f>
        <v>#VALUE!</v>
      </c>
      <c r="BE1435" s="17" t="e">
        <f>SUMIFS('[1]Deals (investment)'!$C:$C,'[1]Deals (investment)'!$B:$B,$A1435,'[1]Deals (investment)'!$V:$V,BE$1)</f>
        <v>#VALUE!</v>
      </c>
      <c r="BF1435" s="17" t="e">
        <f>SUMIFS('[1]Deals (investment)'!$C:$C,'[1]Deals (investment)'!$B:$B,$A1435,'[1]Deals (investment)'!$V:$V,BF$1)</f>
        <v>#VALUE!</v>
      </c>
      <c r="BG1435" s="17" t="e">
        <f>SUMIFS('[1]Deals (investment)'!$C:$C,'[1]Deals (investment)'!$B:$B,$A1435,'[1]Deals (investment)'!$V:$V,BG$1)</f>
        <v>#VALUE!</v>
      </c>
      <c r="BH1435" s="17" t="e">
        <f>SUMIFS('[1]Deals (investment)'!$C:$C,'[1]Deals (investment)'!$B:$B,$A1435,'[1]Deals (investment)'!$V:$V,BH$1)</f>
        <v>#VALUE!</v>
      </c>
      <c r="BI1435" s="17" t="e">
        <f>SUMIFS('[1]Deals (investment)'!$C:$C,'[1]Deals (investment)'!$B:$B,$A1435,'[1]Deals (investment)'!$V:$V,BI$1)</f>
        <v>#VALUE!</v>
      </c>
      <c r="BJ1435" s="17" t="e">
        <f>SUMIFS('[1]Deals (investment)'!$C:$C,'[1]Deals (investment)'!$B:$B,$A1435,'[1]Deals (investment)'!$V:$V,BJ$1)</f>
        <v>#VALUE!</v>
      </c>
      <c r="BK1435" s="17" t="e">
        <f>SUMIFS('[1]Deals (investment)'!$C:$C,'[1]Deals (investment)'!$B:$B,$A1435,'[1]Deals (investment)'!$V:$V,BK$1)</f>
        <v>#VALUE!</v>
      </c>
      <c r="BL1435" s="17" t="e">
        <f>SUMIFS('[1]Deals (investment)'!$C:$C,'[1]Deals (investment)'!$B:$B,$A1435,'[1]Deals (investment)'!$V:$V,BL$1)</f>
        <v>#VALUE!</v>
      </c>
      <c r="BM1435" s="17" t="e">
        <f>SUMIFS('[1]Deals (investment)'!$C:$C,'[1]Deals (investment)'!$B:$B,$A1435,'[1]Deals (investment)'!$V:$V,BM$1)</f>
        <v>#VALUE!</v>
      </c>
      <c r="BN1435" s="15"/>
      <c r="BO1435" s="15"/>
      <c r="BP1435" s="22"/>
      <c r="BQ1435" s="15"/>
      <c r="BR1435" s="15"/>
      <c r="BS1435" s="15"/>
      <c r="BT1435" s="15"/>
      <c r="BU1435" s="15"/>
      <c r="BV1435" s="15"/>
      <c r="BW1435" s="15"/>
      <c r="BX1435" s="15"/>
      <c r="BY1435" s="15"/>
      <c r="BZ1435" s="15"/>
      <c r="CA1435" s="15"/>
      <c r="CB1435" s="15"/>
      <c r="CC1435" s="15"/>
      <c r="CD1435" s="15"/>
      <c r="CE1435" s="15"/>
      <c r="CF1435" s="15"/>
      <c r="CG1435" s="15"/>
      <c r="CH1435" s="15"/>
      <c r="CI1435" s="15"/>
      <c r="CJ1435" s="15"/>
    </row>
    <row r="1436" spans="1:88" ht="12.75">
      <c r="A1436" s="15" t="s">
        <v>9492</v>
      </c>
      <c r="B1436" s="15"/>
      <c r="C1436" s="15" t="s">
        <v>58</v>
      </c>
      <c r="D1436" s="16"/>
      <c r="E1436" s="15"/>
      <c r="F1436" s="15"/>
      <c r="G1436" s="15"/>
      <c r="H1436" s="15"/>
      <c r="I1436" s="15"/>
      <c r="J1436" s="15"/>
      <c r="K1436" s="17" t="e">
        <f t="shared" si="178"/>
        <v>#VALUE!</v>
      </c>
      <c r="L1436" s="15"/>
      <c r="M1436" s="18" t="e">
        <f t="shared" si="205"/>
        <v>#VALUE!</v>
      </c>
      <c r="N1436" s="15"/>
      <c r="O1436" s="15"/>
      <c r="P1436" s="15"/>
      <c r="Q1436" s="15"/>
      <c r="R1436" s="15"/>
      <c r="S1436" s="19"/>
      <c r="T1436" s="15"/>
      <c r="U1436" s="17"/>
      <c r="V1436" s="15"/>
      <c r="W1436" s="15"/>
      <c r="X1436" s="15" t="s">
        <v>538</v>
      </c>
      <c r="Y1436" s="15"/>
      <c r="AB1436" s="20"/>
      <c r="AC1436" s="15"/>
      <c r="AD1436" s="15"/>
      <c r="AE1436" s="15"/>
      <c r="AF1436" s="15"/>
      <c r="AG1436" s="22">
        <f t="shared" si="213"/>
        <v>0.12903225806451613</v>
      </c>
      <c r="AH1436" s="15" t="str">
        <f t="shared" si="212"/>
        <v/>
      </c>
      <c r="AI1436" s="22" t="e">
        <f>VLOOKUP(A1436,'[1]Deals (investment)'!$B$2:$Z$1497,1,FALSE)</f>
        <v>#N/A</v>
      </c>
      <c r="AJ1436" s="22" t="e">
        <f>VLOOKUP(A1436,'[1]Deals (investment)'!$B$2:$Z$870,15,FALSE)</f>
        <v>#N/A</v>
      </c>
      <c r="AK1436" s="17" t="e">
        <f>VLOOKUP(A1436,'[1]Deals (Exits)'!B:B,1,FALSE)</f>
        <v>#N/A</v>
      </c>
      <c r="AL1436" s="23" t="e">
        <f>VLOOKUP(G1436,[1]Lookups!$V$3:$Y$197,4,FALSE)</f>
        <v>#N/A</v>
      </c>
      <c r="AM1436" s="17" t="str">
        <f>VLOOKUP(X1436,[1]Lookups!$B$3:$C$200,2,FALSE)</f>
        <v>Agriculture</v>
      </c>
      <c r="AN1436" s="17" t="e">
        <f>VLOOKUP(R1436,[1]Lookups!$H$3:$I$69,2,FALSE)</f>
        <v>#N/A</v>
      </c>
      <c r="AO1436" s="17" t="e">
        <f>VLOOKUP(T1436,[1]Lookups!$H$3:$I$69,2,FALSE)</f>
        <v>#N/A</v>
      </c>
      <c r="AP1436" s="17" t="e">
        <f>VLOOKUP(AN1436,[1]Lookups!$N$3:$O$11,2,FALSE)</f>
        <v>#N/A</v>
      </c>
      <c r="AQ1436" s="18" t="e">
        <f>COUNTIFS('[1]Deals (investment)'!$B:$B,$A1436)</f>
        <v>#VALUE!</v>
      </c>
      <c r="AR1436" s="18" t="e">
        <f>COUNTIFS('[1]Deals (investment)'!$B:$B,$A1436,'[1]Deals (investment)'!$T:$T,$AW$1)+COUNTIFS('[1]Deals (investment)'!$B:$B,$A1436,'[1]Deals (investment)'!$T:$T,$AX$1)+COUNTIFS('[1]Deals (investment)'!$B:$B,$A1436,'[1]Deals (investment)'!$T:$T,$AY$1)</f>
        <v>#VALUE!</v>
      </c>
      <c r="AS1436" s="17" t="e">
        <f>SUMIFS('[1]Deals (investment)'!$C:$C,'[1]Deals (investment)'!$B:$B,$A1436)</f>
        <v>#VALUE!</v>
      </c>
      <c r="AT1436" s="17" t="e">
        <f t="shared" si="179"/>
        <v>#VALUE!</v>
      </c>
      <c r="AU1436" s="18" t="e">
        <f>COUNTIF('[1]Deals (Exits)'!$B:$B,A1436)</f>
        <v>#VALUE!</v>
      </c>
      <c r="AV1436" s="17" t="e">
        <f>SUMIFS('[1]Deals (investment)'!$C:$C,'[1]Deals (investment)'!$B:$B,$A1436,'[1]Deals (investment)'!$T:$T,AV$1)</f>
        <v>#VALUE!</v>
      </c>
      <c r="AW1436" s="17" t="e">
        <f>SUMIFS('[1]Deals (investment)'!$C:$C,'[1]Deals (investment)'!$B:$B,$A1436,'[1]Deals (investment)'!$T:$T,AW$1)</f>
        <v>#VALUE!</v>
      </c>
      <c r="AX1436" s="17" t="e">
        <f>SUMIFS('[1]Deals (investment)'!$C:$C,'[1]Deals (investment)'!$B:$B,$A1436,'[1]Deals (investment)'!$T:$T,AX$1)</f>
        <v>#VALUE!</v>
      </c>
      <c r="AY1436" s="17" t="e">
        <f>SUMIFS('[1]Deals (investment)'!$C:$C,'[1]Deals (investment)'!$B:$B,$A1436,'[1]Deals (investment)'!$T:$T,AY$1)</f>
        <v>#VALUE!</v>
      </c>
      <c r="AZ1436" s="17" t="e">
        <f>SUMIFS('[1]Deals (investment)'!$C:$C,'[1]Deals (investment)'!$B:$B,$A1436,'[1]Deals (investment)'!$T:$T,AZ$1)</f>
        <v>#VALUE!</v>
      </c>
      <c r="BA1436" s="17" t="e">
        <f>SUMIFS('[1]Deals (investment)'!$C:$C,'[1]Deals (investment)'!$B:$B,$A1436,'[1]Deals (investment)'!$T:$T,BA$1)</f>
        <v>#VALUE!</v>
      </c>
      <c r="BB1436" s="17" t="e">
        <f>SUMIFS('[1]Deals (investment)'!$C:$C,'[1]Deals (investment)'!$B:$B,$A1436,'[1]Deals (investment)'!$T:$T,BB$1)</f>
        <v>#VALUE!</v>
      </c>
      <c r="BC1436" s="17" t="e">
        <f>SUMIFS('[1]Deals (Exits)'!$C:$C,'[1]Deals (Exits)'!$B:$B,$A1436)</f>
        <v>#VALUE!</v>
      </c>
      <c r="BD1436" s="17" t="e">
        <f>SUMIFS('[1]Deals (investment)'!$C:$C,'[1]Deals (investment)'!$B:$B,$A1436,'[1]Deals (investment)'!$V:$V,BD$1)</f>
        <v>#VALUE!</v>
      </c>
      <c r="BE1436" s="17" t="e">
        <f>SUMIFS('[1]Deals (investment)'!$C:$C,'[1]Deals (investment)'!$B:$B,$A1436,'[1]Deals (investment)'!$V:$V,BE$1)</f>
        <v>#VALUE!</v>
      </c>
      <c r="BF1436" s="17" t="e">
        <f>SUMIFS('[1]Deals (investment)'!$C:$C,'[1]Deals (investment)'!$B:$B,$A1436,'[1]Deals (investment)'!$V:$V,BF$1)</f>
        <v>#VALUE!</v>
      </c>
      <c r="BG1436" s="17" t="e">
        <f>SUMIFS('[1]Deals (investment)'!$C:$C,'[1]Deals (investment)'!$B:$B,$A1436,'[1]Deals (investment)'!$V:$V,BG$1)</f>
        <v>#VALUE!</v>
      </c>
      <c r="BH1436" s="17" t="e">
        <f>SUMIFS('[1]Deals (investment)'!$C:$C,'[1]Deals (investment)'!$B:$B,$A1436,'[1]Deals (investment)'!$V:$V,BH$1)</f>
        <v>#VALUE!</v>
      </c>
      <c r="BI1436" s="17" t="e">
        <f>SUMIFS('[1]Deals (investment)'!$C:$C,'[1]Deals (investment)'!$B:$B,$A1436,'[1]Deals (investment)'!$V:$V,BI$1)</f>
        <v>#VALUE!</v>
      </c>
      <c r="BJ1436" s="17" t="e">
        <f>SUMIFS('[1]Deals (investment)'!$C:$C,'[1]Deals (investment)'!$B:$B,$A1436,'[1]Deals (investment)'!$V:$V,BJ$1)</f>
        <v>#VALUE!</v>
      </c>
      <c r="BK1436" s="17" t="e">
        <f>SUMIFS('[1]Deals (investment)'!$C:$C,'[1]Deals (investment)'!$B:$B,$A1436,'[1]Deals (investment)'!$V:$V,BK$1)</f>
        <v>#VALUE!</v>
      </c>
      <c r="BL1436" s="17" t="e">
        <f>SUMIFS('[1]Deals (investment)'!$C:$C,'[1]Deals (investment)'!$B:$B,$A1436,'[1]Deals (investment)'!$V:$V,BL$1)</f>
        <v>#VALUE!</v>
      </c>
      <c r="BM1436" s="17" t="e">
        <f>SUMIFS('[1]Deals (investment)'!$C:$C,'[1]Deals (investment)'!$B:$B,$A1436,'[1]Deals (investment)'!$V:$V,BM$1)</f>
        <v>#VALUE!</v>
      </c>
      <c r="BN1436" s="15"/>
      <c r="BO1436" s="15"/>
      <c r="BP1436" s="22"/>
      <c r="BQ1436" s="15"/>
      <c r="BR1436" s="15"/>
      <c r="BS1436" s="15"/>
      <c r="BT1436" s="15"/>
      <c r="BU1436" s="15"/>
      <c r="BV1436" s="15"/>
      <c r="BW1436" s="15"/>
      <c r="BX1436" s="15"/>
      <c r="BY1436" s="15"/>
      <c r="BZ1436" s="15"/>
      <c r="CA1436" s="15"/>
      <c r="CB1436" s="15"/>
      <c r="CC1436" s="15"/>
      <c r="CD1436" s="15"/>
      <c r="CE1436" s="15"/>
      <c r="CF1436" s="15"/>
      <c r="CG1436" s="15"/>
      <c r="CH1436" s="15"/>
      <c r="CI1436" s="15"/>
      <c r="CJ1436" s="15"/>
    </row>
    <row r="1437" spans="1:88" ht="12.75">
      <c r="A1437" s="15" t="s">
        <v>9493</v>
      </c>
      <c r="B1437" s="15" t="s">
        <v>9494</v>
      </c>
      <c r="C1437" s="15" t="s">
        <v>58</v>
      </c>
      <c r="D1437" s="16">
        <v>2013</v>
      </c>
      <c r="E1437" s="15" t="s">
        <v>59</v>
      </c>
      <c r="F1437" s="15"/>
      <c r="G1437" s="15" t="s">
        <v>61</v>
      </c>
      <c r="H1437" s="15"/>
      <c r="I1437" s="15" t="s">
        <v>61</v>
      </c>
      <c r="J1437" s="15"/>
      <c r="K1437" s="17" t="e">
        <f t="shared" si="178"/>
        <v>#VALUE!</v>
      </c>
      <c r="L1437" s="15"/>
      <c r="M1437" s="18" t="e">
        <f t="shared" si="205"/>
        <v>#VALUE!</v>
      </c>
      <c r="N1437" s="15"/>
      <c r="O1437" s="15"/>
      <c r="P1437" s="15"/>
      <c r="Q1437" s="15"/>
      <c r="R1437" s="15" t="s">
        <v>132</v>
      </c>
      <c r="S1437" s="19">
        <v>1200000</v>
      </c>
      <c r="T1437" s="15" t="s">
        <v>132</v>
      </c>
      <c r="U1437" s="17">
        <v>1200000</v>
      </c>
      <c r="V1437" s="15" t="s">
        <v>1103</v>
      </c>
      <c r="W1437" s="15"/>
      <c r="X1437" s="15" t="s">
        <v>1849</v>
      </c>
      <c r="Y1437" s="15" t="s">
        <v>9495</v>
      </c>
      <c r="AB1437" s="20" t="s">
        <v>136</v>
      </c>
      <c r="AC1437" s="21" t="s">
        <v>9496</v>
      </c>
      <c r="AD1437" s="21" t="s">
        <v>9497</v>
      </c>
      <c r="AE1437" s="21" t="s">
        <v>1107</v>
      </c>
      <c r="AF1437" s="21" t="s">
        <v>1108</v>
      </c>
      <c r="AG1437" s="22">
        <f t="shared" si="213"/>
        <v>0.64516129032258063</v>
      </c>
      <c r="AH1437" s="15" t="e">
        <f t="shared" si="212"/>
        <v>#VALUE!</v>
      </c>
      <c r="AI1437" s="22" t="e">
        <f>VLOOKUP(A1437,'[1]Deals (investment)'!$B$2:$Z$1497,1,FALSE)</f>
        <v>#N/A</v>
      </c>
      <c r="AJ1437" s="22" t="e">
        <f>VLOOKUP(A1437,'[1]Deals (investment)'!$B$2:$Z$870,15,FALSE)</f>
        <v>#N/A</v>
      </c>
      <c r="AK1437" s="17" t="e">
        <f>VLOOKUP(A1437,'[1]Deals (Exits)'!B:B,1,FALSE)</f>
        <v>#N/A</v>
      </c>
      <c r="AL1437" s="23">
        <f>VLOOKUP(G1437,[1]Lookups!$V$3:$Y$197,4,FALSE)</f>
        <v>0</v>
      </c>
      <c r="AM1437" s="17" t="str">
        <f>VLOOKUP(X1437,[1]Lookups!$B$3:$C$200,2,FALSE)</f>
        <v>Construction &amp; Real Estate</v>
      </c>
      <c r="AN1437" s="17" t="str">
        <f>VLOOKUP(R1437,[1]Lookups!$H$3:$I$69,2,FALSE)</f>
        <v>3. Early Venture</v>
      </c>
      <c r="AO1437" s="17" t="str">
        <f>VLOOKUP(T1437,[1]Lookups!$H$3:$I$69,2,FALSE)</f>
        <v>3. Early Venture</v>
      </c>
      <c r="AP1437" s="17" t="str">
        <f>VLOOKUP(AN1437,[1]Lookups!$N$3:$O$11,2,FALSE)</f>
        <v>Early</v>
      </c>
      <c r="AQ1437" s="18" t="e">
        <f>COUNTIFS('[1]Deals (investment)'!$B:$B,$A1437)</f>
        <v>#VALUE!</v>
      </c>
      <c r="AR1437" s="18" t="e">
        <f>COUNTIFS('[1]Deals (investment)'!$B:$B,$A1437,'[1]Deals (investment)'!$T:$T,$AW$1)+COUNTIFS('[1]Deals (investment)'!$B:$B,$A1437,'[1]Deals (investment)'!$T:$T,$AX$1)+COUNTIFS('[1]Deals (investment)'!$B:$B,$A1437,'[1]Deals (investment)'!$T:$T,$AY$1)</f>
        <v>#VALUE!</v>
      </c>
      <c r="AS1437" s="17" t="e">
        <f>SUMIFS('[1]Deals (investment)'!$C:$C,'[1]Deals (investment)'!$B:$B,$A1437)</f>
        <v>#VALUE!</v>
      </c>
      <c r="AT1437" s="17" t="e">
        <f t="shared" si="179"/>
        <v>#VALUE!</v>
      </c>
      <c r="AU1437" s="18" t="e">
        <f>COUNTIF('[1]Deals (Exits)'!$B:$B,A1437)</f>
        <v>#VALUE!</v>
      </c>
      <c r="AV1437" s="17" t="e">
        <f>SUMIFS('[1]Deals (investment)'!$C:$C,'[1]Deals (investment)'!$B:$B,$A1437,'[1]Deals (investment)'!$T:$T,AV$1)</f>
        <v>#VALUE!</v>
      </c>
      <c r="AW1437" s="17" t="e">
        <f>SUMIFS('[1]Deals (investment)'!$C:$C,'[1]Deals (investment)'!$B:$B,$A1437,'[1]Deals (investment)'!$T:$T,AW$1)</f>
        <v>#VALUE!</v>
      </c>
      <c r="AX1437" s="17" t="e">
        <f>SUMIFS('[1]Deals (investment)'!$C:$C,'[1]Deals (investment)'!$B:$B,$A1437,'[1]Deals (investment)'!$T:$T,AX$1)</f>
        <v>#VALUE!</v>
      </c>
      <c r="AY1437" s="17" t="e">
        <f>SUMIFS('[1]Deals (investment)'!$C:$C,'[1]Deals (investment)'!$B:$B,$A1437,'[1]Deals (investment)'!$T:$T,AY$1)</f>
        <v>#VALUE!</v>
      </c>
      <c r="AZ1437" s="17" t="e">
        <f>SUMIFS('[1]Deals (investment)'!$C:$C,'[1]Deals (investment)'!$B:$B,$A1437,'[1]Deals (investment)'!$T:$T,AZ$1)</f>
        <v>#VALUE!</v>
      </c>
      <c r="BA1437" s="17" t="e">
        <f>SUMIFS('[1]Deals (investment)'!$C:$C,'[1]Deals (investment)'!$B:$B,$A1437,'[1]Deals (investment)'!$T:$T,BA$1)</f>
        <v>#VALUE!</v>
      </c>
      <c r="BB1437" s="17" t="e">
        <f>SUMIFS('[1]Deals (investment)'!$C:$C,'[1]Deals (investment)'!$B:$B,$A1437,'[1]Deals (investment)'!$T:$T,BB$1)</f>
        <v>#VALUE!</v>
      </c>
      <c r="BC1437" s="17" t="e">
        <f>SUMIFS('[1]Deals (Exits)'!$C:$C,'[1]Deals (Exits)'!$B:$B,$A1437)</f>
        <v>#VALUE!</v>
      </c>
      <c r="BD1437" s="17" t="e">
        <f>SUMIFS('[1]Deals (investment)'!$C:$C,'[1]Deals (investment)'!$B:$B,$A1437,'[1]Deals (investment)'!$V:$V,BD$1)</f>
        <v>#VALUE!</v>
      </c>
      <c r="BE1437" s="17" t="e">
        <f>SUMIFS('[1]Deals (investment)'!$C:$C,'[1]Deals (investment)'!$B:$B,$A1437,'[1]Deals (investment)'!$V:$V,BE$1)</f>
        <v>#VALUE!</v>
      </c>
      <c r="BF1437" s="17" t="e">
        <f>SUMIFS('[1]Deals (investment)'!$C:$C,'[1]Deals (investment)'!$B:$B,$A1437,'[1]Deals (investment)'!$V:$V,BF$1)</f>
        <v>#VALUE!</v>
      </c>
      <c r="BG1437" s="17" t="e">
        <f>SUMIFS('[1]Deals (investment)'!$C:$C,'[1]Deals (investment)'!$B:$B,$A1437,'[1]Deals (investment)'!$V:$V,BG$1)</f>
        <v>#VALUE!</v>
      </c>
      <c r="BH1437" s="17" t="e">
        <f>SUMIFS('[1]Deals (investment)'!$C:$C,'[1]Deals (investment)'!$B:$B,$A1437,'[1]Deals (investment)'!$V:$V,BH$1)</f>
        <v>#VALUE!</v>
      </c>
      <c r="BI1437" s="17" t="e">
        <f>SUMIFS('[1]Deals (investment)'!$C:$C,'[1]Deals (investment)'!$B:$B,$A1437,'[1]Deals (investment)'!$V:$V,BI$1)</f>
        <v>#VALUE!</v>
      </c>
      <c r="BJ1437" s="17" t="e">
        <f>SUMIFS('[1]Deals (investment)'!$C:$C,'[1]Deals (investment)'!$B:$B,$A1437,'[1]Deals (investment)'!$V:$V,BJ$1)</f>
        <v>#VALUE!</v>
      </c>
      <c r="BK1437" s="17" t="e">
        <f>SUMIFS('[1]Deals (investment)'!$C:$C,'[1]Deals (investment)'!$B:$B,$A1437,'[1]Deals (investment)'!$V:$V,BK$1)</f>
        <v>#VALUE!</v>
      </c>
      <c r="BL1437" s="17" t="e">
        <f>SUMIFS('[1]Deals (investment)'!$C:$C,'[1]Deals (investment)'!$B:$B,$A1437,'[1]Deals (investment)'!$V:$V,BL$1)</f>
        <v>#VALUE!</v>
      </c>
      <c r="BM1437" s="17" t="e">
        <f>SUMIFS('[1]Deals (investment)'!$C:$C,'[1]Deals (investment)'!$B:$B,$A1437,'[1]Deals (investment)'!$V:$V,BM$1)</f>
        <v>#VALUE!</v>
      </c>
      <c r="BN1437" s="15"/>
      <c r="BO1437" s="15"/>
      <c r="BP1437" s="22"/>
      <c r="BQ1437" s="15"/>
      <c r="BR1437" s="15"/>
      <c r="BS1437" s="15"/>
      <c r="BT1437" s="15"/>
      <c r="BU1437" s="15"/>
      <c r="BV1437" s="15"/>
      <c r="BW1437" s="15"/>
      <c r="BX1437" s="15"/>
      <c r="BY1437" s="15"/>
      <c r="BZ1437" s="15"/>
      <c r="CA1437" s="15"/>
      <c r="CB1437" s="15"/>
      <c r="CC1437" s="15"/>
      <c r="CD1437" s="15" t="str">
        <f t="shared" ref="CD1437:CD1443" si="217">CONCATENATE(A1437,B1437,C1437)</f>
        <v>Propertypro.Ng (Tolet.Com.Ng)PropertyPro.ng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 In the Nigerian property market, with over 60,000 property listings which include properties like homes, houses, lands, shops, office spaces and other commercial properties, small, medium and large-scale real estate companies in Nigeria who desire to scale up the sales and rentals of their properties can partner with PropertyPro.ng.Active</v>
      </c>
      <c r="CE1437" s="15"/>
      <c r="CF1437" s="15"/>
      <c r="CG1437" s="15"/>
      <c r="CH1437" s="15"/>
      <c r="CI1437" s="15"/>
      <c r="CJ1437" s="15"/>
    </row>
    <row r="1438" spans="1:88" ht="12.75">
      <c r="A1438" s="15" t="s">
        <v>9498</v>
      </c>
      <c r="B1438" s="15" t="s">
        <v>9499</v>
      </c>
      <c r="C1438" s="15" t="s">
        <v>58</v>
      </c>
      <c r="D1438" s="16">
        <v>2006</v>
      </c>
      <c r="E1438" s="15" t="s">
        <v>9500</v>
      </c>
      <c r="F1438" s="15"/>
      <c r="G1438" s="15"/>
      <c r="H1438" s="15"/>
      <c r="I1438" s="15"/>
      <c r="J1438" s="15"/>
      <c r="K1438" s="17" t="e">
        <f t="shared" si="178"/>
        <v>#VALUE!</v>
      </c>
      <c r="L1438" s="15"/>
      <c r="M1438" s="18" t="e">
        <f t="shared" si="205"/>
        <v>#VALUE!</v>
      </c>
      <c r="N1438" s="15"/>
      <c r="O1438" s="15"/>
      <c r="P1438" s="15"/>
      <c r="Q1438" s="15"/>
      <c r="R1438" s="15"/>
      <c r="S1438" s="19"/>
      <c r="T1438" s="15"/>
      <c r="U1438" s="17"/>
      <c r="V1438" s="15" t="s">
        <v>9501</v>
      </c>
      <c r="W1438" s="15"/>
      <c r="X1438" s="15" t="s">
        <v>1072</v>
      </c>
      <c r="Y1438" s="15" t="s">
        <v>9502</v>
      </c>
      <c r="AB1438" s="20"/>
      <c r="AC1438" s="21" t="s">
        <v>9503</v>
      </c>
      <c r="AD1438" s="21" t="s">
        <v>9504</v>
      </c>
      <c r="AE1438" s="21" t="s">
        <v>9505</v>
      </c>
      <c r="AF1438" s="21" t="s">
        <v>9506</v>
      </c>
      <c r="AG1438" s="22">
        <f t="shared" si="213"/>
        <v>0.41935483870967744</v>
      </c>
      <c r="AH1438" s="15" t="e">
        <f t="shared" si="212"/>
        <v>#VALUE!</v>
      </c>
      <c r="AI1438" s="22" t="e">
        <f>VLOOKUP(A1438,'[1]Deals (investment)'!$B$2:$Z$1497,1,FALSE)</f>
        <v>#N/A</v>
      </c>
      <c r="AJ1438" s="22" t="e">
        <f>VLOOKUP(A1438,'[1]Deals (investment)'!$B$2:$Z$870,15,FALSE)</f>
        <v>#N/A</v>
      </c>
      <c r="AK1438" s="17" t="e">
        <f>VLOOKUP(A1438,'[1]Deals (Exits)'!B:B,1,FALSE)</f>
        <v>#N/A</v>
      </c>
      <c r="AL1438" s="23" t="e">
        <f>VLOOKUP(G1438,[1]Lookups!$V$3:$Y$197,4,FALSE)</f>
        <v>#N/A</v>
      </c>
      <c r="AM1438" s="17" t="str">
        <f>VLOOKUP(X1438,[1]Lookups!$B$3:$C$200,2,FALSE)</f>
        <v>Construction &amp; Real Estate</v>
      </c>
      <c r="AN1438" s="17" t="e">
        <f>VLOOKUP(R1438,[1]Lookups!$H$3:$I$69,2,FALSE)</f>
        <v>#N/A</v>
      </c>
      <c r="AO1438" s="17" t="e">
        <f>VLOOKUP(T1438,[1]Lookups!$H$3:$I$69,2,FALSE)</f>
        <v>#N/A</v>
      </c>
      <c r="AP1438" s="17" t="e">
        <f>VLOOKUP(AN1438,[1]Lookups!$N$3:$O$11,2,FALSE)</f>
        <v>#N/A</v>
      </c>
      <c r="AQ1438" s="18" t="e">
        <f>COUNTIFS('[1]Deals (investment)'!$B:$B,$A1438)</f>
        <v>#VALUE!</v>
      </c>
      <c r="AR1438" s="18" t="e">
        <f>COUNTIFS('[1]Deals (investment)'!$B:$B,$A1438,'[1]Deals (investment)'!$T:$T,$AW$1)+COUNTIFS('[1]Deals (investment)'!$B:$B,$A1438,'[1]Deals (investment)'!$T:$T,$AX$1)+COUNTIFS('[1]Deals (investment)'!$B:$B,$A1438,'[1]Deals (investment)'!$T:$T,$AY$1)</f>
        <v>#VALUE!</v>
      </c>
      <c r="AS1438" s="17" t="e">
        <f>SUMIFS('[1]Deals (investment)'!$C:$C,'[1]Deals (investment)'!$B:$B,$A1438)</f>
        <v>#VALUE!</v>
      </c>
      <c r="AT1438" s="17" t="e">
        <f t="shared" si="179"/>
        <v>#VALUE!</v>
      </c>
      <c r="AU1438" s="18" t="e">
        <f>COUNTIF('[1]Deals (Exits)'!$B:$B,A1438)</f>
        <v>#VALUE!</v>
      </c>
      <c r="AV1438" s="17" t="e">
        <f>SUMIFS('[1]Deals (investment)'!$C:$C,'[1]Deals (investment)'!$B:$B,$A1438,'[1]Deals (investment)'!$T:$T,AV$1)</f>
        <v>#VALUE!</v>
      </c>
      <c r="AW1438" s="17" t="e">
        <f>SUMIFS('[1]Deals (investment)'!$C:$C,'[1]Deals (investment)'!$B:$B,$A1438,'[1]Deals (investment)'!$T:$T,AW$1)</f>
        <v>#VALUE!</v>
      </c>
      <c r="AX1438" s="17" t="e">
        <f>SUMIFS('[1]Deals (investment)'!$C:$C,'[1]Deals (investment)'!$B:$B,$A1438,'[1]Deals (investment)'!$T:$T,AX$1)</f>
        <v>#VALUE!</v>
      </c>
      <c r="AY1438" s="17" t="e">
        <f>SUMIFS('[1]Deals (investment)'!$C:$C,'[1]Deals (investment)'!$B:$B,$A1438,'[1]Deals (investment)'!$T:$T,AY$1)</f>
        <v>#VALUE!</v>
      </c>
      <c r="AZ1438" s="17" t="e">
        <f>SUMIFS('[1]Deals (investment)'!$C:$C,'[1]Deals (investment)'!$B:$B,$A1438,'[1]Deals (investment)'!$T:$T,AZ$1)</f>
        <v>#VALUE!</v>
      </c>
      <c r="BA1438" s="17" t="e">
        <f>SUMIFS('[1]Deals (investment)'!$C:$C,'[1]Deals (investment)'!$B:$B,$A1438,'[1]Deals (investment)'!$T:$T,BA$1)</f>
        <v>#VALUE!</v>
      </c>
      <c r="BB1438" s="17" t="e">
        <f>SUMIFS('[1]Deals (investment)'!$C:$C,'[1]Deals (investment)'!$B:$B,$A1438,'[1]Deals (investment)'!$T:$T,BB$1)</f>
        <v>#VALUE!</v>
      </c>
      <c r="BC1438" s="17" t="e">
        <f>SUMIFS('[1]Deals (Exits)'!$C:$C,'[1]Deals (Exits)'!$B:$B,$A1438)</f>
        <v>#VALUE!</v>
      </c>
      <c r="BD1438" s="17" t="e">
        <f>SUMIFS('[1]Deals (investment)'!$C:$C,'[1]Deals (investment)'!$B:$B,$A1438,'[1]Deals (investment)'!$V:$V,BD$1)</f>
        <v>#VALUE!</v>
      </c>
      <c r="BE1438" s="17" t="e">
        <f>SUMIFS('[1]Deals (investment)'!$C:$C,'[1]Deals (investment)'!$B:$B,$A1438,'[1]Deals (investment)'!$V:$V,BE$1)</f>
        <v>#VALUE!</v>
      </c>
      <c r="BF1438" s="17" t="e">
        <f>SUMIFS('[1]Deals (investment)'!$C:$C,'[1]Deals (investment)'!$B:$B,$A1438,'[1]Deals (investment)'!$V:$V,BF$1)</f>
        <v>#VALUE!</v>
      </c>
      <c r="BG1438" s="17" t="e">
        <f>SUMIFS('[1]Deals (investment)'!$C:$C,'[1]Deals (investment)'!$B:$B,$A1438,'[1]Deals (investment)'!$V:$V,BG$1)</f>
        <v>#VALUE!</v>
      </c>
      <c r="BH1438" s="17" t="e">
        <f>SUMIFS('[1]Deals (investment)'!$C:$C,'[1]Deals (investment)'!$B:$B,$A1438,'[1]Deals (investment)'!$V:$V,BH$1)</f>
        <v>#VALUE!</v>
      </c>
      <c r="BI1438" s="17" t="e">
        <f>SUMIFS('[1]Deals (investment)'!$C:$C,'[1]Deals (investment)'!$B:$B,$A1438,'[1]Deals (investment)'!$V:$V,BI$1)</f>
        <v>#VALUE!</v>
      </c>
      <c r="BJ1438" s="17" t="e">
        <f>SUMIFS('[1]Deals (investment)'!$C:$C,'[1]Deals (investment)'!$B:$B,$A1438,'[1]Deals (investment)'!$V:$V,BJ$1)</f>
        <v>#VALUE!</v>
      </c>
      <c r="BK1438" s="17" t="e">
        <f>SUMIFS('[1]Deals (investment)'!$C:$C,'[1]Deals (investment)'!$B:$B,$A1438,'[1]Deals (investment)'!$V:$V,BK$1)</f>
        <v>#VALUE!</v>
      </c>
      <c r="BL1438" s="17" t="e">
        <f>SUMIFS('[1]Deals (investment)'!$C:$C,'[1]Deals (investment)'!$B:$B,$A1438,'[1]Deals (investment)'!$V:$V,BL$1)</f>
        <v>#VALUE!</v>
      </c>
      <c r="BM1438" s="17" t="e">
        <f>SUMIFS('[1]Deals (investment)'!$C:$C,'[1]Deals (investment)'!$B:$B,$A1438,'[1]Deals (investment)'!$V:$V,BM$1)</f>
        <v>#VALUE!</v>
      </c>
      <c r="BN1438" s="15"/>
      <c r="BO1438" s="15"/>
      <c r="BP1438" s="22"/>
      <c r="BQ1438" s="15"/>
      <c r="BR1438" s="15"/>
      <c r="BS1438" s="15"/>
      <c r="BT1438" s="15"/>
      <c r="BU1438" s="15"/>
      <c r="BV1438" s="15"/>
      <c r="BW1438" s="15"/>
      <c r="BX1438" s="15"/>
      <c r="BY1438" s="15"/>
      <c r="BZ1438" s="15"/>
      <c r="CA1438" s="15"/>
      <c r="CB1438" s="15"/>
      <c r="CC1438" s="15"/>
      <c r="CD1438" s="15" t="str">
        <f t="shared" si="217"/>
        <v>propertybookPropertybook Pvt Ltd's roots stem back to 2006 as a community formed group (Harare Rentals) with the aim of assisting our friends and families to find accommodation to rent in Harare, Zimbabwe. Our membership grew rapidly leading to a required expansion of our groups to include sales in and around Harare then further more to cover the whole of Zimbabwe.Active</v>
      </c>
      <c r="CE1438" s="15"/>
      <c r="CF1438" s="15"/>
      <c r="CG1438" s="15"/>
      <c r="CH1438" s="15"/>
      <c r="CI1438" s="15"/>
      <c r="CJ1438" s="15"/>
    </row>
    <row r="1439" spans="1:88" ht="12.75">
      <c r="A1439" s="25" t="s">
        <v>9507</v>
      </c>
      <c r="B1439" s="15" t="s">
        <v>9508</v>
      </c>
      <c r="C1439" s="15"/>
      <c r="D1439" s="16">
        <v>2016</v>
      </c>
      <c r="E1439" s="15" t="s">
        <v>9509</v>
      </c>
      <c r="F1439" s="15"/>
      <c r="G1439" s="15"/>
      <c r="H1439" s="15"/>
      <c r="I1439" s="15"/>
      <c r="J1439" s="15"/>
      <c r="K1439" s="17" t="e">
        <f t="shared" ref="K1439:K1693" si="218">AT1439</f>
        <v>#VALUE!</v>
      </c>
      <c r="L1439" s="15"/>
      <c r="M1439" s="18" t="e">
        <f t="shared" si="205"/>
        <v>#VALUE!</v>
      </c>
      <c r="N1439" s="15"/>
      <c r="O1439" s="15"/>
      <c r="P1439" s="15"/>
      <c r="Q1439" s="15"/>
      <c r="R1439" s="15"/>
      <c r="S1439" s="19"/>
      <c r="T1439" s="15"/>
      <c r="U1439" s="17"/>
      <c r="V1439" s="15" t="s">
        <v>9510</v>
      </c>
      <c r="W1439" s="15"/>
      <c r="X1439" s="15" t="s">
        <v>9046</v>
      </c>
      <c r="Y1439" s="15" t="s">
        <v>9511</v>
      </c>
      <c r="AB1439" s="20"/>
      <c r="AC1439" s="21" t="s">
        <v>9512</v>
      </c>
      <c r="AD1439" s="15"/>
      <c r="AE1439" s="15"/>
      <c r="AF1439" s="21" t="s">
        <v>9513</v>
      </c>
      <c r="AG1439" s="22">
        <f t="shared" si="213"/>
        <v>0.32258064516129031</v>
      </c>
      <c r="AH1439" s="15" t="str">
        <f t="shared" si="212"/>
        <v/>
      </c>
      <c r="AI1439" s="22" t="e">
        <f>VLOOKUP(A1439,'[1]Deals (investment)'!$B$2:$Z$1497,1,FALSE)</f>
        <v>#N/A</v>
      </c>
      <c r="AJ1439" s="22" t="e">
        <f>VLOOKUP(A1439,'[1]Deals (investment)'!$B$2:$Z$870,15,FALSE)</f>
        <v>#N/A</v>
      </c>
      <c r="AK1439" s="17" t="str">
        <f>VLOOKUP(A1439,'[1]Deals (Exits)'!B:B,1,FALSE)</f>
        <v>SAI</v>
      </c>
      <c r="AL1439" s="23" t="e">
        <f>VLOOKUP(G1439,[1]Lookups!$V$3:$Y$197,4,FALSE)</f>
        <v>#N/A</v>
      </c>
      <c r="AM1439" s="17" t="e">
        <f>VLOOKUP(X1439,[1]Lookups!$B$3:$C$200,2,FALSE)</f>
        <v>#N/A</v>
      </c>
      <c r="AN1439" s="17" t="e">
        <f>VLOOKUP(R1439,[1]Lookups!$H$3:$I$69,2,FALSE)</f>
        <v>#N/A</v>
      </c>
      <c r="AO1439" s="17" t="e">
        <f>VLOOKUP(T1439,[1]Lookups!$H$3:$I$69,2,FALSE)</f>
        <v>#N/A</v>
      </c>
      <c r="AP1439" s="17" t="e">
        <f>VLOOKUP(AN1439,[1]Lookups!$N$3:$O$11,2,FALSE)</f>
        <v>#N/A</v>
      </c>
      <c r="AQ1439" s="18" t="e">
        <f>COUNTIFS('[1]Deals (investment)'!$B:$B,$A1439)</f>
        <v>#VALUE!</v>
      </c>
      <c r="AR1439" s="18" t="e">
        <f>COUNTIFS('[1]Deals (investment)'!$B:$B,$A1439,'[1]Deals (investment)'!$T:$T,$AW$1)+COUNTIFS('[1]Deals (investment)'!$B:$B,$A1439,'[1]Deals (investment)'!$T:$T,$AX$1)+COUNTIFS('[1]Deals (investment)'!$B:$B,$A1439,'[1]Deals (investment)'!$T:$T,$AY$1)</f>
        <v>#VALUE!</v>
      </c>
      <c r="AS1439" s="17" t="e">
        <f>SUMIFS('[1]Deals (investment)'!$C:$C,'[1]Deals (investment)'!$B:$B,$A1439)</f>
        <v>#VALUE!</v>
      </c>
      <c r="AT1439" s="17" t="e">
        <f t="shared" ref="AT1439:AT1693" si="219">SUM(AW1439:AY1439)</f>
        <v>#VALUE!</v>
      </c>
      <c r="AU1439" s="18" t="e">
        <f>COUNTIF('[1]Deals (Exits)'!$B:$B,A1439)</f>
        <v>#VALUE!</v>
      </c>
      <c r="AV1439" s="17" t="e">
        <f>SUMIFS('[1]Deals (investment)'!$C:$C,'[1]Deals (investment)'!$B:$B,$A1439,'[1]Deals (investment)'!$T:$T,AV$1)</f>
        <v>#VALUE!</v>
      </c>
      <c r="AW1439" s="17" t="e">
        <f>SUMIFS('[1]Deals (investment)'!$C:$C,'[1]Deals (investment)'!$B:$B,$A1439,'[1]Deals (investment)'!$T:$T,AW$1)</f>
        <v>#VALUE!</v>
      </c>
      <c r="AX1439" s="17" t="e">
        <f>SUMIFS('[1]Deals (investment)'!$C:$C,'[1]Deals (investment)'!$B:$B,$A1439,'[1]Deals (investment)'!$T:$T,AX$1)</f>
        <v>#VALUE!</v>
      </c>
      <c r="AY1439" s="17" t="e">
        <f>SUMIFS('[1]Deals (investment)'!$C:$C,'[1]Deals (investment)'!$B:$B,$A1439,'[1]Deals (investment)'!$T:$T,AY$1)</f>
        <v>#VALUE!</v>
      </c>
      <c r="AZ1439" s="17" t="e">
        <f>SUMIFS('[1]Deals (investment)'!$C:$C,'[1]Deals (investment)'!$B:$B,$A1439,'[1]Deals (investment)'!$T:$T,AZ$1)</f>
        <v>#VALUE!</v>
      </c>
      <c r="BA1439" s="17" t="e">
        <f>SUMIFS('[1]Deals (investment)'!$C:$C,'[1]Deals (investment)'!$B:$B,$A1439,'[1]Deals (investment)'!$T:$T,BA$1)</f>
        <v>#VALUE!</v>
      </c>
      <c r="BB1439" s="17" t="e">
        <f>SUMIFS('[1]Deals (investment)'!$C:$C,'[1]Deals (investment)'!$B:$B,$A1439,'[1]Deals (investment)'!$T:$T,BB$1)</f>
        <v>#VALUE!</v>
      </c>
      <c r="BC1439" s="17" t="e">
        <f>SUMIFS('[1]Deals (Exits)'!$C:$C,'[1]Deals (Exits)'!$B:$B,$A1439)</f>
        <v>#VALUE!</v>
      </c>
      <c r="BD1439" s="17" t="e">
        <f>SUMIFS('[1]Deals (investment)'!$C:$C,'[1]Deals (investment)'!$B:$B,$A1439,'[1]Deals (investment)'!$V:$V,BD$1)</f>
        <v>#VALUE!</v>
      </c>
      <c r="BE1439" s="17" t="e">
        <f>SUMIFS('[1]Deals (investment)'!$C:$C,'[1]Deals (investment)'!$B:$B,$A1439,'[1]Deals (investment)'!$V:$V,BE$1)</f>
        <v>#VALUE!</v>
      </c>
      <c r="BF1439" s="17" t="e">
        <f>SUMIFS('[1]Deals (investment)'!$C:$C,'[1]Deals (investment)'!$B:$B,$A1439,'[1]Deals (investment)'!$V:$V,BF$1)</f>
        <v>#VALUE!</v>
      </c>
      <c r="BG1439" s="17" t="e">
        <f>SUMIFS('[1]Deals (investment)'!$C:$C,'[1]Deals (investment)'!$B:$B,$A1439,'[1]Deals (investment)'!$V:$V,BG$1)</f>
        <v>#VALUE!</v>
      </c>
      <c r="BH1439" s="17" t="e">
        <f>SUMIFS('[1]Deals (investment)'!$C:$C,'[1]Deals (investment)'!$B:$B,$A1439,'[1]Deals (investment)'!$V:$V,BH$1)</f>
        <v>#VALUE!</v>
      </c>
      <c r="BI1439" s="17" t="e">
        <f>SUMIFS('[1]Deals (investment)'!$C:$C,'[1]Deals (investment)'!$B:$B,$A1439,'[1]Deals (investment)'!$V:$V,BI$1)</f>
        <v>#VALUE!</v>
      </c>
      <c r="BJ1439" s="17" t="e">
        <f>SUMIFS('[1]Deals (investment)'!$C:$C,'[1]Deals (investment)'!$B:$B,$A1439,'[1]Deals (investment)'!$V:$V,BJ$1)</f>
        <v>#VALUE!</v>
      </c>
      <c r="BK1439" s="17" t="e">
        <f>SUMIFS('[1]Deals (investment)'!$C:$C,'[1]Deals (investment)'!$B:$B,$A1439,'[1]Deals (investment)'!$V:$V,BK$1)</f>
        <v>#VALUE!</v>
      </c>
      <c r="BL1439" s="17" t="e">
        <f>SUMIFS('[1]Deals (investment)'!$C:$C,'[1]Deals (investment)'!$B:$B,$A1439,'[1]Deals (investment)'!$V:$V,BL$1)</f>
        <v>#VALUE!</v>
      </c>
      <c r="BM1439" s="17" t="e">
        <f>SUMIFS('[1]Deals (investment)'!$C:$C,'[1]Deals (investment)'!$B:$B,$A1439,'[1]Deals (investment)'!$V:$V,BM$1)</f>
        <v>#VALUE!</v>
      </c>
      <c r="BN1439" s="15"/>
      <c r="BO1439" s="15"/>
      <c r="BP1439" s="22"/>
      <c r="BQ1439" s="15"/>
      <c r="BR1439" s="15"/>
      <c r="BS1439" s="15"/>
      <c r="BT1439" s="15"/>
      <c r="BU1439" s="15"/>
      <c r="BV1439" s="15"/>
      <c r="BW1439" s="15"/>
      <c r="BX1439" s="15"/>
      <c r="BY1439" s="15"/>
      <c r="BZ1439" s="15"/>
      <c r="CA1439" s="15"/>
      <c r="CB1439" s="15"/>
      <c r="CC1439" s="15"/>
      <c r="CD1439" s="15" t="str">
        <f t="shared" si="217"/>
        <v>SAISAI and its Sierra Gol is a company that offers customer-driven enterprise call accounting</v>
      </c>
      <c r="CE1439" s="15"/>
      <c r="CF1439" s="15"/>
      <c r="CG1439" s="15"/>
      <c r="CH1439" s="15"/>
      <c r="CI1439" s="15"/>
      <c r="CJ1439" s="15"/>
    </row>
    <row r="1440" spans="1:88" ht="12.75">
      <c r="A1440" s="15" t="s">
        <v>9514</v>
      </c>
      <c r="B1440" s="15" t="s">
        <v>9515</v>
      </c>
      <c r="C1440" s="15"/>
      <c r="D1440" s="16">
        <v>2006</v>
      </c>
      <c r="E1440" s="15" t="s">
        <v>9516</v>
      </c>
      <c r="F1440" s="15"/>
      <c r="G1440" s="15"/>
      <c r="H1440" s="15"/>
      <c r="I1440" s="15"/>
      <c r="J1440" s="15"/>
      <c r="K1440" s="17" t="e">
        <f t="shared" si="218"/>
        <v>#VALUE!</v>
      </c>
      <c r="L1440" s="15"/>
      <c r="M1440" s="18" t="e">
        <f t="shared" si="205"/>
        <v>#VALUE!</v>
      </c>
      <c r="N1440" s="15"/>
      <c r="O1440" s="15"/>
      <c r="P1440" s="15"/>
      <c r="Q1440" s="15"/>
      <c r="R1440" s="15"/>
      <c r="S1440" s="19"/>
      <c r="T1440" s="15"/>
      <c r="U1440" s="17"/>
      <c r="V1440" s="15" t="s">
        <v>312</v>
      </c>
      <c r="W1440" s="15"/>
      <c r="X1440" s="15" t="s">
        <v>538</v>
      </c>
      <c r="Y1440" s="15" t="s">
        <v>9517</v>
      </c>
      <c r="AB1440" s="20"/>
      <c r="AC1440" s="21" t="s">
        <v>9518</v>
      </c>
      <c r="AD1440" s="15"/>
      <c r="AE1440" s="15"/>
      <c r="AF1440" s="15"/>
      <c r="AG1440" s="22">
        <f t="shared" si="213"/>
        <v>0.29032258064516131</v>
      </c>
      <c r="AH1440" s="15" t="str">
        <f t="shared" si="212"/>
        <v/>
      </c>
      <c r="AI1440" s="22" t="str">
        <f>VLOOKUP(A1440,'[1]Deals (investment)'!$B$2:$Z$1497,1,FALSE)</f>
        <v>Prothem Usine</v>
      </c>
      <c r="AJ1440" s="22" t="e">
        <f>VLOOKUP(A1440,'[1]Deals (investment)'!$B$2:$Z$870,15,FALSE)</f>
        <v>#N/A</v>
      </c>
      <c r="AK1440" s="17" t="e">
        <f>VLOOKUP(A1440,'[1]Deals (Exits)'!B:B,1,FALSE)</f>
        <v>#N/A</v>
      </c>
      <c r="AL1440" s="23" t="e">
        <f>VLOOKUP(G1440,[1]Lookups!$V$3:$Y$197,4,FALSE)</f>
        <v>#N/A</v>
      </c>
      <c r="AM1440" s="17" t="str">
        <f>VLOOKUP(X1440,[1]Lookups!$B$3:$C$200,2,FALSE)</f>
        <v>Agriculture</v>
      </c>
      <c r="AN1440" s="17" t="e">
        <f>VLOOKUP(R1440,[1]Lookups!$H$3:$I$69,2,FALSE)</f>
        <v>#N/A</v>
      </c>
      <c r="AO1440" s="17" t="e">
        <f>VLOOKUP(T1440,[1]Lookups!$H$3:$I$69,2,FALSE)</f>
        <v>#N/A</v>
      </c>
      <c r="AP1440" s="17" t="e">
        <f>VLOOKUP(AN1440,[1]Lookups!$N$3:$O$11,2,FALSE)</f>
        <v>#N/A</v>
      </c>
      <c r="AQ1440" s="18" t="e">
        <f>COUNTIFS('[1]Deals (investment)'!$B:$B,$A1440)</f>
        <v>#VALUE!</v>
      </c>
      <c r="AR1440" s="18" t="e">
        <f>COUNTIFS('[1]Deals (investment)'!$B:$B,$A1440,'[1]Deals (investment)'!$T:$T,$AW$1)+COUNTIFS('[1]Deals (investment)'!$B:$B,$A1440,'[1]Deals (investment)'!$T:$T,$AX$1)+COUNTIFS('[1]Deals (investment)'!$B:$B,$A1440,'[1]Deals (investment)'!$T:$T,$AY$1)</f>
        <v>#VALUE!</v>
      </c>
      <c r="AS1440" s="17" t="e">
        <f>SUMIFS('[1]Deals (investment)'!$C:$C,'[1]Deals (investment)'!$B:$B,$A1440)</f>
        <v>#VALUE!</v>
      </c>
      <c r="AT1440" s="17" t="e">
        <f t="shared" si="219"/>
        <v>#VALUE!</v>
      </c>
      <c r="AU1440" s="18" t="e">
        <f>COUNTIF('[1]Deals (Exits)'!$B:$B,A1440)</f>
        <v>#VALUE!</v>
      </c>
      <c r="AV1440" s="17" t="e">
        <f>SUMIFS('[1]Deals (investment)'!$C:$C,'[1]Deals (investment)'!$B:$B,$A1440,'[1]Deals (investment)'!$T:$T,AV$1)</f>
        <v>#VALUE!</v>
      </c>
      <c r="AW1440" s="17" t="e">
        <f>SUMIFS('[1]Deals (investment)'!$C:$C,'[1]Deals (investment)'!$B:$B,$A1440,'[1]Deals (investment)'!$T:$T,AW$1)</f>
        <v>#VALUE!</v>
      </c>
      <c r="AX1440" s="17" t="e">
        <f>SUMIFS('[1]Deals (investment)'!$C:$C,'[1]Deals (investment)'!$B:$B,$A1440,'[1]Deals (investment)'!$T:$T,AX$1)</f>
        <v>#VALUE!</v>
      </c>
      <c r="AY1440" s="17" t="e">
        <f>SUMIFS('[1]Deals (investment)'!$C:$C,'[1]Deals (investment)'!$B:$B,$A1440,'[1]Deals (investment)'!$T:$T,AY$1)</f>
        <v>#VALUE!</v>
      </c>
      <c r="AZ1440" s="17" t="e">
        <f>SUMIFS('[1]Deals (investment)'!$C:$C,'[1]Deals (investment)'!$B:$B,$A1440,'[1]Deals (investment)'!$T:$T,AZ$1)</f>
        <v>#VALUE!</v>
      </c>
      <c r="BA1440" s="17" t="e">
        <f>SUMIFS('[1]Deals (investment)'!$C:$C,'[1]Deals (investment)'!$B:$B,$A1440,'[1]Deals (investment)'!$T:$T,BA$1)</f>
        <v>#VALUE!</v>
      </c>
      <c r="BB1440" s="17" t="e">
        <f>SUMIFS('[1]Deals (investment)'!$C:$C,'[1]Deals (investment)'!$B:$B,$A1440,'[1]Deals (investment)'!$T:$T,BB$1)</f>
        <v>#VALUE!</v>
      </c>
      <c r="BC1440" s="17" t="e">
        <f>SUMIFS('[1]Deals (Exits)'!$C:$C,'[1]Deals (Exits)'!$B:$B,$A1440)</f>
        <v>#VALUE!</v>
      </c>
      <c r="BD1440" s="17" t="e">
        <f>SUMIFS('[1]Deals (investment)'!$C:$C,'[1]Deals (investment)'!$B:$B,$A1440,'[1]Deals (investment)'!$V:$V,BD$1)</f>
        <v>#VALUE!</v>
      </c>
      <c r="BE1440" s="17" t="e">
        <f>SUMIFS('[1]Deals (investment)'!$C:$C,'[1]Deals (investment)'!$B:$B,$A1440,'[1]Deals (investment)'!$V:$V,BE$1)</f>
        <v>#VALUE!</v>
      </c>
      <c r="BF1440" s="17" t="e">
        <f>SUMIFS('[1]Deals (investment)'!$C:$C,'[1]Deals (investment)'!$B:$B,$A1440,'[1]Deals (investment)'!$V:$V,BF$1)</f>
        <v>#VALUE!</v>
      </c>
      <c r="BG1440" s="17" t="e">
        <f>SUMIFS('[1]Deals (investment)'!$C:$C,'[1]Deals (investment)'!$B:$B,$A1440,'[1]Deals (investment)'!$V:$V,BG$1)</f>
        <v>#VALUE!</v>
      </c>
      <c r="BH1440" s="17" t="e">
        <f>SUMIFS('[1]Deals (investment)'!$C:$C,'[1]Deals (investment)'!$B:$B,$A1440,'[1]Deals (investment)'!$V:$V,BH$1)</f>
        <v>#VALUE!</v>
      </c>
      <c r="BI1440" s="17" t="e">
        <f>SUMIFS('[1]Deals (investment)'!$C:$C,'[1]Deals (investment)'!$B:$B,$A1440,'[1]Deals (investment)'!$V:$V,BI$1)</f>
        <v>#VALUE!</v>
      </c>
      <c r="BJ1440" s="17" t="e">
        <f>SUMIFS('[1]Deals (investment)'!$C:$C,'[1]Deals (investment)'!$B:$B,$A1440,'[1]Deals (investment)'!$V:$V,BJ$1)</f>
        <v>#VALUE!</v>
      </c>
      <c r="BK1440" s="17" t="e">
        <f>SUMIFS('[1]Deals (investment)'!$C:$C,'[1]Deals (investment)'!$B:$B,$A1440,'[1]Deals (investment)'!$V:$V,BK$1)</f>
        <v>#VALUE!</v>
      </c>
      <c r="BL1440" s="17" t="e">
        <f>SUMIFS('[1]Deals (investment)'!$C:$C,'[1]Deals (investment)'!$B:$B,$A1440,'[1]Deals (investment)'!$V:$V,BL$1)</f>
        <v>#VALUE!</v>
      </c>
      <c r="BM1440" s="17" t="e">
        <f>SUMIFS('[1]Deals (investment)'!$C:$C,'[1]Deals (investment)'!$B:$B,$A1440,'[1]Deals (investment)'!$V:$V,BM$1)</f>
        <v>#VALUE!</v>
      </c>
      <c r="BN1440" s="15"/>
      <c r="BO1440" s="15"/>
      <c r="BP1440" s="22"/>
      <c r="BQ1440" s="15"/>
      <c r="BR1440" s="15"/>
      <c r="BS1440" s="15"/>
      <c r="BT1440" s="15"/>
      <c r="BU1440" s="15"/>
      <c r="BV1440" s="15"/>
      <c r="BW1440" s="15"/>
      <c r="BX1440" s="15"/>
      <c r="BY1440" s="15"/>
      <c r="BZ1440" s="15"/>
      <c r="CA1440" s="15"/>
      <c r="CB1440" s="15"/>
      <c r="CC1440" s="15"/>
      <c r="CD1440" s="15" t="str">
        <f t="shared" si="217"/>
        <v>Prothem UsineProthem-Usine s.a is an acronym that stands for Mwaro Tea Promotion</v>
      </c>
      <c r="CE1440" s="15"/>
      <c r="CF1440" s="15"/>
      <c r="CG1440" s="15"/>
      <c r="CH1440" s="15"/>
      <c r="CI1440" s="15"/>
      <c r="CJ1440" s="15"/>
    </row>
    <row r="1441" spans="1:118" ht="12.75">
      <c r="A1441" s="15" t="s">
        <v>9519</v>
      </c>
      <c r="B1441" s="15" t="s">
        <v>9520</v>
      </c>
      <c r="C1441" s="15"/>
      <c r="D1441" s="16">
        <v>2016</v>
      </c>
      <c r="E1441" s="15" t="s">
        <v>59</v>
      </c>
      <c r="F1441" s="15"/>
      <c r="G1441" s="15"/>
      <c r="H1441" s="15"/>
      <c r="I1441" s="15"/>
      <c r="J1441" s="15"/>
      <c r="K1441" s="17" t="e">
        <f t="shared" si="218"/>
        <v>#VALUE!</v>
      </c>
      <c r="L1441" s="15"/>
      <c r="M1441" s="18" t="e">
        <f t="shared" si="205"/>
        <v>#VALUE!</v>
      </c>
      <c r="N1441" s="15"/>
      <c r="O1441" s="15"/>
      <c r="P1441" s="15"/>
      <c r="Q1441" s="15"/>
      <c r="R1441" s="15"/>
      <c r="S1441" s="19"/>
      <c r="T1441" s="15"/>
      <c r="U1441" s="17"/>
      <c r="V1441" s="15" t="s">
        <v>9521</v>
      </c>
      <c r="W1441" s="15"/>
      <c r="X1441" s="15" t="s">
        <v>404</v>
      </c>
      <c r="Y1441" s="15" t="s">
        <v>9522</v>
      </c>
      <c r="AB1441" s="20"/>
      <c r="AC1441" s="21" t="s">
        <v>9523</v>
      </c>
      <c r="AD1441" s="21" t="s">
        <v>9524</v>
      </c>
      <c r="AE1441" s="21" t="s">
        <v>9525</v>
      </c>
      <c r="AF1441" s="21" t="s">
        <v>9526</v>
      </c>
      <c r="AG1441" s="22">
        <f t="shared" si="213"/>
        <v>0.38709677419354838</v>
      </c>
      <c r="AH1441" s="15" t="str">
        <f t="shared" si="212"/>
        <v/>
      </c>
      <c r="AI1441" s="22" t="e">
        <f>VLOOKUP(A1441,'[1]Deals (investment)'!$B$2:$Z$1497,1,FALSE)</f>
        <v>#N/A</v>
      </c>
      <c r="AJ1441" s="22" t="e">
        <f>VLOOKUP(A1441,'[1]Deals (investment)'!$B$2:$Z$870,15,FALSE)</f>
        <v>#N/A</v>
      </c>
      <c r="AK1441" s="17" t="e">
        <f>VLOOKUP(A1441,'[1]Deals (Exits)'!B:B,1,FALSE)</f>
        <v>#N/A</v>
      </c>
      <c r="AL1441" s="23" t="e">
        <f>VLOOKUP(G1441,[1]Lookups!$V$3:$Y$197,4,FALSE)</f>
        <v>#N/A</v>
      </c>
      <c r="AM1441" s="17" t="str">
        <f>VLOOKUP(X1441,[1]Lookups!$B$3:$C$200,2,FALSE)</f>
        <v>Other Technologies &amp; Information Technology</v>
      </c>
      <c r="AN1441" s="17" t="e">
        <f>VLOOKUP(R1441,[1]Lookups!$H$3:$I$69,2,FALSE)</f>
        <v>#N/A</v>
      </c>
      <c r="AO1441" s="17" t="e">
        <f>VLOOKUP(T1441,[1]Lookups!$H$3:$I$69,2,FALSE)</f>
        <v>#N/A</v>
      </c>
      <c r="AP1441" s="17" t="e">
        <f>VLOOKUP(AN1441,[1]Lookups!$N$3:$O$11,2,FALSE)</f>
        <v>#N/A</v>
      </c>
      <c r="AQ1441" s="18" t="e">
        <f>COUNTIFS('[1]Deals (investment)'!$B:$B,$A1441)</f>
        <v>#VALUE!</v>
      </c>
      <c r="AR1441" s="18" t="e">
        <f>COUNTIFS('[1]Deals (investment)'!$B:$B,$A1441,'[1]Deals (investment)'!$T:$T,$AW$1)+COUNTIFS('[1]Deals (investment)'!$B:$B,$A1441,'[1]Deals (investment)'!$T:$T,$AX$1)+COUNTIFS('[1]Deals (investment)'!$B:$B,$A1441,'[1]Deals (investment)'!$T:$T,$AY$1)</f>
        <v>#VALUE!</v>
      </c>
      <c r="AS1441" s="17" t="e">
        <f>SUMIFS('[1]Deals (investment)'!$C:$C,'[1]Deals (investment)'!$B:$B,$A1441)</f>
        <v>#VALUE!</v>
      </c>
      <c r="AT1441" s="17" t="e">
        <f t="shared" si="219"/>
        <v>#VALUE!</v>
      </c>
      <c r="AU1441" s="18" t="e">
        <f>COUNTIF('[1]Deals (Exits)'!$B:$B,A1441)</f>
        <v>#VALUE!</v>
      </c>
      <c r="AV1441" s="17" t="e">
        <f>SUMIFS('[1]Deals (investment)'!$C:$C,'[1]Deals (investment)'!$B:$B,$A1441,'[1]Deals (investment)'!$T:$T,AV$1)</f>
        <v>#VALUE!</v>
      </c>
      <c r="AW1441" s="17" t="e">
        <f>SUMIFS('[1]Deals (investment)'!$C:$C,'[1]Deals (investment)'!$B:$B,$A1441,'[1]Deals (investment)'!$T:$T,AW$1)</f>
        <v>#VALUE!</v>
      </c>
      <c r="AX1441" s="17" t="e">
        <f>SUMIFS('[1]Deals (investment)'!$C:$C,'[1]Deals (investment)'!$B:$B,$A1441,'[1]Deals (investment)'!$T:$T,AX$1)</f>
        <v>#VALUE!</v>
      </c>
      <c r="AY1441" s="17" t="e">
        <f>SUMIFS('[1]Deals (investment)'!$C:$C,'[1]Deals (investment)'!$B:$B,$A1441,'[1]Deals (investment)'!$T:$T,AY$1)</f>
        <v>#VALUE!</v>
      </c>
      <c r="AZ1441" s="17" t="e">
        <f>SUMIFS('[1]Deals (investment)'!$C:$C,'[1]Deals (investment)'!$B:$B,$A1441,'[1]Deals (investment)'!$T:$T,AZ$1)</f>
        <v>#VALUE!</v>
      </c>
      <c r="BA1441" s="17" t="e">
        <f>SUMIFS('[1]Deals (investment)'!$C:$C,'[1]Deals (investment)'!$B:$B,$A1441,'[1]Deals (investment)'!$T:$T,BA$1)</f>
        <v>#VALUE!</v>
      </c>
      <c r="BB1441" s="17" t="e">
        <f>SUMIFS('[1]Deals (investment)'!$C:$C,'[1]Deals (investment)'!$B:$B,$A1441,'[1]Deals (investment)'!$T:$T,BB$1)</f>
        <v>#VALUE!</v>
      </c>
      <c r="BC1441" s="17" t="e">
        <f>SUMIFS('[1]Deals (Exits)'!$C:$C,'[1]Deals (Exits)'!$B:$B,$A1441)</f>
        <v>#VALUE!</v>
      </c>
      <c r="BD1441" s="17" t="e">
        <f>SUMIFS('[1]Deals (investment)'!$C:$C,'[1]Deals (investment)'!$B:$B,$A1441,'[1]Deals (investment)'!$V:$V,BD$1)</f>
        <v>#VALUE!</v>
      </c>
      <c r="BE1441" s="17" t="e">
        <f>SUMIFS('[1]Deals (investment)'!$C:$C,'[1]Deals (investment)'!$B:$B,$A1441,'[1]Deals (investment)'!$V:$V,BE$1)</f>
        <v>#VALUE!</v>
      </c>
      <c r="BF1441" s="17" t="e">
        <f>SUMIFS('[1]Deals (investment)'!$C:$C,'[1]Deals (investment)'!$B:$B,$A1441,'[1]Deals (investment)'!$V:$V,BF$1)</f>
        <v>#VALUE!</v>
      </c>
      <c r="BG1441" s="17" t="e">
        <f>SUMIFS('[1]Deals (investment)'!$C:$C,'[1]Deals (investment)'!$B:$B,$A1441,'[1]Deals (investment)'!$V:$V,BG$1)</f>
        <v>#VALUE!</v>
      </c>
      <c r="BH1441" s="17" t="e">
        <f>SUMIFS('[1]Deals (investment)'!$C:$C,'[1]Deals (investment)'!$B:$B,$A1441,'[1]Deals (investment)'!$V:$V,BH$1)</f>
        <v>#VALUE!</v>
      </c>
      <c r="BI1441" s="17" t="e">
        <f>SUMIFS('[1]Deals (investment)'!$C:$C,'[1]Deals (investment)'!$B:$B,$A1441,'[1]Deals (investment)'!$V:$V,BI$1)</f>
        <v>#VALUE!</v>
      </c>
      <c r="BJ1441" s="17" t="e">
        <f>SUMIFS('[1]Deals (investment)'!$C:$C,'[1]Deals (investment)'!$B:$B,$A1441,'[1]Deals (investment)'!$V:$V,BJ$1)</f>
        <v>#VALUE!</v>
      </c>
      <c r="BK1441" s="17" t="e">
        <f>SUMIFS('[1]Deals (investment)'!$C:$C,'[1]Deals (investment)'!$B:$B,$A1441,'[1]Deals (investment)'!$V:$V,BK$1)</f>
        <v>#VALUE!</v>
      </c>
      <c r="BL1441" s="17" t="e">
        <f>SUMIFS('[1]Deals (investment)'!$C:$C,'[1]Deals (investment)'!$B:$B,$A1441,'[1]Deals (investment)'!$V:$V,BL$1)</f>
        <v>#VALUE!</v>
      </c>
      <c r="BM1441" s="17" t="e">
        <f>SUMIFS('[1]Deals (investment)'!$C:$C,'[1]Deals (investment)'!$B:$B,$A1441,'[1]Deals (investment)'!$V:$V,BM$1)</f>
        <v>#VALUE!</v>
      </c>
      <c r="BN1441" s="15"/>
      <c r="BO1441" s="15"/>
      <c r="BP1441" s="22"/>
      <c r="BQ1441" s="15"/>
      <c r="BR1441" s="15"/>
      <c r="BS1441" s="15"/>
      <c r="BT1441" s="15"/>
      <c r="BU1441" s="15"/>
      <c r="BV1441" s="15"/>
      <c r="BW1441" s="15"/>
      <c r="BX1441" s="15"/>
      <c r="BY1441" s="15"/>
      <c r="BZ1441" s="15"/>
      <c r="CA1441" s="15"/>
      <c r="CB1441" s="15"/>
      <c r="CC1441" s="15"/>
      <c r="CD1441" s="15" t="str">
        <f t="shared" si="217"/>
        <v>ProvillePeer to Peer Online service Market Place</v>
      </c>
      <c r="CE1441" s="15"/>
      <c r="CF1441" s="15"/>
      <c r="CG1441" s="15"/>
      <c r="CH1441" s="15"/>
      <c r="CI1441" s="15"/>
      <c r="CJ1441" s="15"/>
    </row>
    <row r="1442" spans="1:118" ht="12.75">
      <c r="A1442" s="15" t="s">
        <v>9527</v>
      </c>
      <c r="B1442" s="15" t="s">
        <v>9528</v>
      </c>
      <c r="C1442" s="15"/>
      <c r="D1442" s="16">
        <v>2017</v>
      </c>
      <c r="E1442" s="15" t="s">
        <v>9529</v>
      </c>
      <c r="F1442" s="15"/>
      <c r="G1442" s="15"/>
      <c r="H1442" s="15"/>
      <c r="I1442" s="15"/>
      <c r="J1442" s="15"/>
      <c r="K1442" s="17" t="e">
        <f t="shared" si="218"/>
        <v>#VALUE!</v>
      </c>
      <c r="L1442" s="15"/>
      <c r="M1442" s="18" t="e">
        <f t="shared" si="205"/>
        <v>#VALUE!</v>
      </c>
      <c r="N1442" s="15"/>
      <c r="O1442" s="15"/>
      <c r="P1442" s="15"/>
      <c r="Q1442" s="15"/>
      <c r="R1442" s="15"/>
      <c r="S1442" s="19"/>
      <c r="T1442" s="15"/>
      <c r="U1442" s="17"/>
      <c r="V1442" s="15" t="s">
        <v>9530</v>
      </c>
      <c r="W1442" s="15"/>
      <c r="X1442" s="15" t="s">
        <v>9531</v>
      </c>
      <c r="Y1442" s="15" t="s">
        <v>9532</v>
      </c>
      <c r="AB1442" s="20"/>
      <c r="AC1442" s="21" t="s">
        <v>9533</v>
      </c>
      <c r="AD1442" s="21" t="s">
        <v>9534</v>
      </c>
      <c r="AE1442" s="21" t="s">
        <v>9535</v>
      </c>
      <c r="AF1442" s="21" t="s">
        <v>9536</v>
      </c>
      <c r="AG1442" s="22">
        <f t="shared" si="213"/>
        <v>0.38709677419354838</v>
      </c>
      <c r="AH1442" s="15" t="str">
        <f t="shared" si="212"/>
        <v/>
      </c>
      <c r="AI1442" s="22" t="e">
        <f>VLOOKUP(A1442,'[1]Deals (investment)'!$B$2:$Z$1497,1,FALSE)</f>
        <v>#N/A</v>
      </c>
      <c r="AJ1442" s="22" t="e">
        <f>VLOOKUP(A1442,'[1]Deals (investment)'!$B$2:$Z$870,15,FALSE)</f>
        <v>#N/A</v>
      </c>
      <c r="AK1442" s="17" t="e">
        <f>VLOOKUP(A1442,'[1]Deals (Exits)'!B:B,1,FALSE)</f>
        <v>#N/A</v>
      </c>
      <c r="AL1442" s="23" t="e">
        <f>VLOOKUP(G1442,[1]Lookups!$V$3:$Y$197,4,FALSE)</f>
        <v>#N/A</v>
      </c>
      <c r="AM1442" s="17" t="e">
        <f>VLOOKUP(X1442,[1]Lookups!$B$3:$C$200,2,FALSE)</f>
        <v>#N/A</v>
      </c>
      <c r="AN1442" s="17" t="e">
        <f>VLOOKUP(R1442,[1]Lookups!$H$3:$I$69,2,FALSE)</f>
        <v>#N/A</v>
      </c>
      <c r="AO1442" s="17" t="e">
        <f>VLOOKUP(T1442,[1]Lookups!$H$3:$I$69,2,FALSE)</f>
        <v>#N/A</v>
      </c>
      <c r="AP1442" s="17" t="e">
        <f>VLOOKUP(AN1442,[1]Lookups!$N$3:$O$11,2,FALSE)</f>
        <v>#N/A</v>
      </c>
      <c r="AQ1442" s="18" t="e">
        <f>COUNTIFS('[1]Deals (investment)'!$B:$B,$A1442)</f>
        <v>#VALUE!</v>
      </c>
      <c r="AR1442" s="18" t="e">
        <f>COUNTIFS('[1]Deals (investment)'!$B:$B,$A1442,'[1]Deals (investment)'!$T:$T,$AW$1)+COUNTIFS('[1]Deals (investment)'!$B:$B,$A1442,'[1]Deals (investment)'!$T:$T,$AX$1)+COUNTIFS('[1]Deals (investment)'!$B:$B,$A1442,'[1]Deals (investment)'!$T:$T,$AY$1)</f>
        <v>#VALUE!</v>
      </c>
      <c r="AS1442" s="17" t="e">
        <f>SUMIFS('[1]Deals (investment)'!$C:$C,'[1]Deals (investment)'!$B:$B,$A1442)</f>
        <v>#VALUE!</v>
      </c>
      <c r="AT1442" s="17" t="e">
        <f t="shared" si="219"/>
        <v>#VALUE!</v>
      </c>
      <c r="AU1442" s="18" t="e">
        <f>COUNTIF('[1]Deals (Exits)'!$B:$B,A1442)</f>
        <v>#VALUE!</v>
      </c>
      <c r="AV1442" s="17" t="e">
        <f>SUMIFS('[1]Deals (investment)'!$C:$C,'[1]Deals (investment)'!$B:$B,$A1442,'[1]Deals (investment)'!$T:$T,AV$1)</f>
        <v>#VALUE!</v>
      </c>
      <c r="AW1442" s="17" t="e">
        <f>SUMIFS('[1]Deals (investment)'!$C:$C,'[1]Deals (investment)'!$B:$B,$A1442,'[1]Deals (investment)'!$T:$T,AW$1)</f>
        <v>#VALUE!</v>
      </c>
      <c r="AX1442" s="17" t="e">
        <f>SUMIFS('[1]Deals (investment)'!$C:$C,'[1]Deals (investment)'!$B:$B,$A1442,'[1]Deals (investment)'!$T:$T,AX$1)</f>
        <v>#VALUE!</v>
      </c>
      <c r="AY1442" s="17" t="e">
        <f>SUMIFS('[1]Deals (investment)'!$C:$C,'[1]Deals (investment)'!$B:$B,$A1442,'[1]Deals (investment)'!$T:$T,AY$1)</f>
        <v>#VALUE!</v>
      </c>
      <c r="AZ1442" s="17" t="e">
        <f>SUMIFS('[1]Deals (investment)'!$C:$C,'[1]Deals (investment)'!$B:$B,$A1442,'[1]Deals (investment)'!$T:$T,AZ$1)</f>
        <v>#VALUE!</v>
      </c>
      <c r="BA1442" s="17" t="e">
        <f>SUMIFS('[1]Deals (investment)'!$C:$C,'[1]Deals (investment)'!$B:$B,$A1442,'[1]Deals (investment)'!$T:$T,BA$1)</f>
        <v>#VALUE!</v>
      </c>
      <c r="BB1442" s="17" t="e">
        <f>SUMIFS('[1]Deals (investment)'!$C:$C,'[1]Deals (investment)'!$B:$B,$A1442,'[1]Deals (investment)'!$T:$T,BB$1)</f>
        <v>#VALUE!</v>
      </c>
      <c r="BC1442" s="17" t="e">
        <f>SUMIFS('[1]Deals (Exits)'!$C:$C,'[1]Deals (Exits)'!$B:$B,$A1442)</f>
        <v>#VALUE!</v>
      </c>
      <c r="BD1442" s="17" t="e">
        <f>SUMIFS('[1]Deals (investment)'!$C:$C,'[1]Deals (investment)'!$B:$B,$A1442,'[1]Deals (investment)'!$V:$V,BD$1)</f>
        <v>#VALUE!</v>
      </c>
      <c r="BE1442" s="17" t="e">
        <f>SUMIFS('[1]Deals (investment)'!$C:$C,'[1]Deals (investment)'!$B:$B,$A1442,'[1]Deals (investment)'!$V:$V,BE$1)</f>
        <v>#VALUE!</v>
      </c>
      <c r="BF1442" s="17" t="e">
        <f>SUMIFS('[1]Deals (investment)'!$C:$C,'[1]Deals (investment)'!$B:$B,$A1442,'[1]Deals (investment)'!$V:$V,BF$1)</f>
        <v>#VALUE!</v>
      </c>
      <c r="BG1442" s="17" t="e">
        <f>SUMIFS('[1]Deals (investment)'!$C:$C,'[1]Deals (investment)'!$B:$B,$A1442,'[1]Deals (investment)'!$V:$V,BG$1)</f>
        <v>#VALUE!</v>
      </c>
      <c r="BH1442" s="17" t="e">
        <f>SUMIFS('[1]Deals (investment)'!$C:$C,'[1]Deals (investment)'!$B:$B,$A1442,'[1]Deals (investment)'!$V:$V,BH$1)</f>
        <v>#VALUE!</v>
      </c>
      <c r="BI1442" s="17" t="e">
        <f>SUMIFS('[1]Deals (investment)'!$C:$C,'[1]Deals (investment)'!$B:$B,$A1442,'[1]Deals (investment)'!$V:$V,BI$1)</f>
        <v>#VALUE!</v>
      </c>
      <c r="BJ1442" s="17" t="e">
        <f>SUMIFS('[1]Deals (investment)'!$C:$C,'[1]Deals (investment)'!$B:$B,$A1442,'[1]Deals (investment)'!$V:$V,BJ$1)</f>
        <v>#VALUE!</v>
      </c>
      <c r="BK1442" s="17" t="e">
        <f>SUMIFS('[1]Deals (investment)'!$C:$C,'[1]Deals (investment)'!$B:$B,$A1442,'[1]Deals (investment)'!$V:$V,BK$1)</f>
        <v>#VALUE!</v>
      </c>
      <c r="BL1442" s="17" t="e">
        <f>SUMIFS('[1]Deals (investment)'!$C:$C,'[1]Deals (investment)'!$B:$B,$A1442,'[1]Deals (investment)'!$V:$V,BL$1)</f>
        <v>#VALUE!</v>
      </c>
      <c r="BM1442" s="17" t="e">
        <f>SUMIFS('[1]Deals (investment)'!$C:$C,'[1]Deals (investment)'!$B:$B,$A1442,'[1]Deals (investment)'!$V:$V,BM$1)</f>
        <v>#VALUE!</v>
      </c>
      <c r="BN1442" s="15"/>
      <c r="BO1442" s="15"/>
      <c r="BP1442" s="22"/>
      <c r="BQ1442" s="15"/>
      <c r="BR1442" s="15"/>
      <c r="BS1442" s="15"/>
      <c r="BT1442" s="15"/>
      <c r="BU1442" s="15"/>
      <c r="BV1442" s="15"/>
      <c r="BW1442" s="15"/>
      <c r="BX1442" s="15"/>
      <c r="BY1442" s="15"/>
      <c r="BZ1442" s="15"/>
      <c r="CA1442" s="15"/>
      <c r="CB1442" s="15"/>
      <c r="CC1442" s="15"/>
      <c r="CD1442" s="15" t="str">
        <f t="shared" si="217"/>
        <v>PubliseerPubliseer is a free book and music publishing platform for Nigerian authors and artists.</v>
      </c>
      <c r="CE1442" s="15"/>
      <c r="CF1442" s="15"/>
      <c r="CG1442" s="15"/>
      <c r="CH1442" s="15"/>
      <c r="CI1442" s="15"/>
      <c r="CJ1442" s="15"/>
    </row>
    <row r="1443" spans="1:118" ht="12.75">
      <c r="A1443" s="15" t="s">
        <v>9537</v>
      </c>
      <c r="B1443" s="15" t="s">
        <v>9538</v>
      </c>
      <c r="C1443" s="15" t="s">
        <v>58</v>
      </c>
      <c r="D1443" s="16">
        <v>2013</v>
      </c>
      <c r="E1443" s="15" t="s">
        <v>4268</v>
      </c>
      <c r="F1443" s="15" t="s">
        <v>110</v>
      </c>
      <c r="G1443" s="15" t="s">
        <v>4269</v>
      </c>
      <c r="H1443" s="15"/>
      <c r="I1443" s="15" t="s">
        <v>4269</v>
      </c>
      <c r="J1443" s="15"/>
      <c r="K1443" s="17" t="e">
        <f t="shared" si="218"/>
        <v>#VALUE!</v>
      </c>
      <c r="L1443" s="15"/>
      <c r="M1443" s="18" t="e">
        <f t="shared" si="205"/>
        <v>#VALUE!</v>
      </c>
      <c r="N1443" s="15"/>
      <c r="O1443" s="15"/>
      <c r="P1443" s="15"/>
      <c r="Q1443" s="24" t="e">
        <f ca="1">_xludf.MAXIFS('[1]Deals (investment)'!A:A,'[1]Deals (investment)'!B:B,A1443)</f>
        <v>#NAME?</v>
      </c>
      <c r="R1443" s="15" t="s">
        <v>636</v>
      </c>
      <c r="S1443" s="19">
        <v>150000</v>
      </c>
      <c r="T1443" s="15" t="s">
        <v>636</v>
      </c>
      <c r="U1443" s="19">
        <v>150000</v>
      </c>
      <c r="V1443" s="15" t="s">
        <v>9539</v>
      </c>
      <c r="W1443" s="15">
        <v>1</v>
      </c>
      <c r="X1443" s="15" t="s">
        <v>191</v>
      </c>
      <c r="Y1443" s="15" t="s">
        <v>9540</v>
      </c>
      <c r="Z1443" s="25" t="s">
        <v>147</v>
      </c>
      <c r="AA1443" s="25" t="s">
        <v>110</v>
      </c>
      <c r="AB1443" s="20" t="s">
        <v>286</v>
      </c>
      <c r="AC1443" s="27" t="s">
        <v>9541</v>
      </c>
      <c r="AD1443" s="15" t="s">
        <v>110</v>
      </c>
      <c r="AE1443" s="15" t="s">
        <v>110</v>
      </c>
      <c r="AF1443" s="27" t="s">
        <v>9542</v>
      </c>
      <c r="AG1443" s="22">
        <f t="shared" ca="1" si="213"/>
        <v>0.80645161290322576</v>
      </c>
      <c r="AH1443" s="15" t="str">
        <f t="shared" si="212"/>
        <v/>
      </c>
      <c r="AI1443" s="22" t="str">
        <f>VLOOKUP(A1443,'[1]Deals (investment)'!$B$2:$Z$1497,1,FALSE)</f>
        <v>Pulse PerfectFit Studio</v>
      </c>
      <c r="AJ1443" s="22">
        <f>VLOOKUP(A1443,'[1]Deals (investment)'!$B$2:$Z$870,15,FALSE)</f>
        <v>1</v>
      </c>
      <c r="AK1443" s="17" t="e">
        <f>VLOOKUP(A1443,'[1]Deals (Exits)'!B:B,1,FALSE)</f>
        <v>#N/A</v>
      </c>
      <c r="AL1443" s="23">
        <f>VLOOKUP(G1443,[1]Lookups!$V$3:$Y$197,4,FALSE)</f>
        <v>0</v>
      </c>
      <c r="AM1443" s="17" t="str">
        <f>VLOOKUP(X1443,[1]Lookups!$B$3:$C$200,2,FALSE)</f>
        <v>Education</v>
      </c>
      <c r="AN1443" s="17" t="str">
        <f>VLOOKUP(R1443,[1]Lookups!$H$3:$I$69,2,FALSE)</f>
        <v>1. Grant</v>
      </c>
      <c r="AO1443" s="17" t="str">
        <f>VLOOKUP(T1443,[1]Lookups!$H$3:$I$69,2,FALSE)</f>
        <v>1. Grant</v>
      </c>
      <c r="AP1443" s="17" t="str">
        <f>VLOOKUP(AN1443,[1]Lookups!$N$3:$O$11,2,FALSE)</f>
        <v>Early</v>
      </c>
      <c r="AQ1443" s="18" t="e">
        <f>COUNTIFS('[1]Deals (investment)'!$B:$B,$A1443)</f>
        <v>#VALUE!</v>
      </c>
      <c r="AR1443" s="18" t="e">
        <f>COUNTIFS('[1]Deals (investment)'!$B:$B,$A1443,'[1]Deals (investment)'!$T:$T,$AW$1)+COUNTIFS('[1]Deals (investment)'!$B:$B,$A1443,'[1]Deals (investment)'!$T:$T,$AX$1)+COUNTIFS('[1]Deals (investment)'!$B:$B,$A1443,'[1]Deals (investment)'!$T:$T,$AY$1)</f>
        <v>#VALUE!</v>
      </c>
      <c r="AS1443" s="17" t="e">
        <f>SUMIFS('[1]Deals (investment)'!$C:$C,'[1]Deals (investment)'!$B:$B,$A1443)</f>
        <v>#VALUE!</v>
      </c>
      <c r="AT1443" s="17" t="e">
        <f t="shared" si="219"/>
        <v>#VALUE!</v>
      </c>
      <c r="AU1443" s="18" t="e">
        <f>COUNTIF('[1]Deals (Exits)'!$B:$B,A1443)</f>
        <v>#VALUE!</v>
      </c>
      <c r="AV1443" s="17" t="e">
        <f>SUMIFS('[1]Deals (investment)'!$C:$C,'[1]Deals (investment)'!$B:$B,$A1443,'[1]Deals (investment)'!$T:$T,AV$1)</f>
        <v>#VALUE!</v>
      </c>
      <c r="AW1443" s="17" t="e">
        <f>SUMIFS('[1]Deals (investment)'!$C:$C,'[1]Deals (investment)'!$B:$B,$A1443,'[1]Deals (investment)'!$T:$T,AW$1)</f>
        <v>#VALUE!</v>
      </c>
      <c r="AX1443" s="17" t="e">
        <f>SUMIFS('[1]Deals (investment)'!$C:$C,'[1]Deals (investment)'!$B:$B,$A1443,'[1]Deals (investment)'!$T:$T,AX$1)</f>
        <v>#VALUE!</v>
      </c>
      <c r="AY1443" s="17" t="e">
        <f>SUMIFS('[1]Deals (investment)'!$C:$C,'[1]Deals (investment)'!$B:$B,$A1443,'[1]Deals (investment)'!$T:$T,AY$1)</f>
        <v>#VALUE!</v>
      </c>
      <c r="AZ1443" s="17" t="e">
        <f>SUMIFS('[1]Deals (investment)'!$C:$C,'[1]Deals (investment)'!$B:$B,$A1443,'[1]Deals (investment)'!$T:$T,AZ$1)</f>
        <v>#VALUE!</v>
      </c>
      <c r="BA1443" s="17" t="e">
        <f>SUMIFS('[1]Deals (investment)'!$C:$C,'[1]Deals (investment)'!$B:$B,$A1443,'[1]Deals (investment)'!$T:$T,BA$1)</f>
        <v>#VALUE!</v>
      </c>
      <c r="BB1443" s="17" t="e">
        <f>SUMIFS('[1]Deals (investment)'!$C:$C,'[1]Deals (investment)'!$B:$B,$A1443,'[1]Deals (investment)'!$T:$T,BB$1)</f>
        <v>#VALUE!</v>
      </c>
      <c r="BC1443" s="17" t="e">
        <f>SUMIFS('[1]Deals (Exits)'!$C:$C,'[1]Deals (Exits)'!$B:$B,$A1443)</f>
        <v>#VALUE!</v>
      </c>
      <c r="BD1443" s="17" t="e">
        <f>SUMIFS('[1]Deals (investment)'!$C:$C,'[1]Deals (investment)'!$B:$B,$A1443,'[1]Deals (investment)'!$V:$V,BD$1)</f>
        <v>#VALUE!</v>
      </c>
      <c r="BE1443" s="17" t="e">
        <f>SUMIFS('[1]Deals (investment)'!$C:$C,'[1]Deals (investment)'!$B:$B,$A1443,'[1]Deals (investment)'!$V:$V,BE$1)</f>
        <v>#VALUE!</v>
      </c>
      <c r="BF1443" s="17" t="e">
        <f>SUMIFS('[1]Deals (investment)'!$C:$C,'[1]Deals (investment)'!$B:$B,$A1443,'[1]Deals (investment)'!$V:$V,BF$1)</f>
        <v>#VALUE!</v>
      </c>
      <c r="BG1443" s="17" t="e">
        <f>SUMIFS('[1]Deals (investment)'!$C:$C,'[1]Deals (investment)'!$B:$B,$A1443,'[1]Deals (investment)'!$V:$V,BG$1)</f>
        <v>#VALUE!</v>
      </c>
      <c r="BH1443" s="17" t="e">
        <f>SUMIFS('[1]Deals (investment)'!$C:$C,'[1]Deals (investment)'!$B:$B,$A1443,'[1]Deals (investment)'!$V:$V,BH$1)</f>
        <v>#VALUE!</v>
      </c>
      <c r="BI1443" s="17" t="e">
        <f>SUMIFS('[1]Deals (investment)'!$C:$C,'[1]Deals (investment)'!$B:$B,$A1443,'[1]Deals (investment)'!$V:$V,BI$1)</f>
        <v>#VALUE!</v>
      </c>
      <c r="BJ1443" s="17" t="e">
        <f>SUMIFS('[1]Deals (investment)'!$C:$C,'[1]Deals (investment)'!$B:$B,$A1443,'[1]Deals (investment)'!$V:$V,BJ$1)</f>
        <v>#VALUE!</v>
      </c>
      <c r="BK1443" s="17" t="e">
        <f>SUMIFS('[1]Deals (investment)'!$C:$C,'[1]Deals (investment)'!$B:$B,$A1443,'[1]Deals (investment)'!$V:$V,BK$1)</f>
        <v>#VALUE!</v>
      </c>
      <c r="BL1443" s="17" t="e">
        <f>SUMIFS('[1]Deals (investment)'!$C:$C,'[1]Deals (investment)'!$B:$B,$A1443,'[1]Deals (investment)'!$V:$V,BL$1)</f>
        <v>#VALUE!</v>
      </c>
      <c r="BM1443" s="17" t="e">
        <f>SUMIFS('[1]Deals (investment)'!$C:$C,'[1]Deals (investment)'!$B:$B,$A1443,'[1]Deals (investment)'!$V:$V,BM$1)</f>
        <v>#VALUE!</v>
      </c>
      <c r="BN1443" s="15"/>
      <c r="BO1443" s="15"/>
      <c r="BP1443" s="22"/>
      <c r="BQ1443" s="15"/>
      <c r="BR1443" s="15"/>
      <c r="BS1443" s="15"/>
      <c r="BT1443" s="15"/>
      <c r="BU1443" s="15"/>
      <c r="BV1443" s="15"/>
      <c r="BW1443" s="15"/>
      <c r="BX1443" s="15"/>
      <c r="BY1443" s="15"/>
      <c r="BZ1443" s="15"/>
      <c r="CA1443" s="15"/>
      <c r="CB1443" s="15"/>
      <c r="CC1443" s="15"/>
      <c r="CD1443" s="15" t="str">
        <f t="shared" si="217"/>
        <v>Pulse PerfectFit StudioPerfectFit is a virtual platform with fitness classes accessible via the web and mobile.Active</v>
      </c>
      <c r="CE1443" s="15"/>
      <c r="CF1443" s="15"/>
      <c r="CG1443" s="15"/>
      <c r="CH1443" s="15"/>
      <c r="CI1443" s="15"/>
      <c r="CJ1443" s="15"/>
      <c r="DN1443">
        <v>2018</v>
      </c>
    </row>
    <row r="1444" spans="1:118" ht="12.75">
      <c r="A1444" s="15" t="s">
        <v>9543</v>
      </c>
      <c r="B1444" s="15" t="s">
        <v>9544</v>
      </c>
      <c r="C1444" s="15" t="s">
        <v>58</v>
      </c>
      <c r="D1444" s="16">
        <v>2014</v>
      </c>
      <c r="E1444" s="15" t="s">
        <v>117</v>
      </c>
      <c r="F1444" s="15"/>
      <c r="G1444" s="15" t="s">
        <v>118</v>
      </c>
      <c r="H1444" s="15"/>
      <c r="I1444" s="15" t="s">
        <v>118</v>
      </c>
      <c r="J1444" s="15"/>
      <c r="K1444" s="17" t="e">
        <f t="shared" si="218"/>
        <v>#VALUE!</v>
      </c>
      <c r="L1444" s="15"/>
      <c r="M1444" s="18" t="e">
        <f t="shared" si="205"/>
        <v>#VALUE!</v>
      </c>
      <c r="N1444" s="15"/>
      <c r="O1444" s="15"/>
      <c r="P1444" s="15"/>
      <c r="Q1444" s="24" t="e">
        <f ca="1">_xludf.MAXIFS('[1]Deals (investment)'!A:A,'[1]Deals (investment)'!B:B,A1444)</f>
        <v>#NAME?</v>
      </c>
      <c r="R1444" s="15"/>
      <c r="S1444" s="19"/>
      <c r="T1444" s="15"/>
      <c r="U1444" s="17"/>
      <c r="V1444" s="15" t="s">
        <v>9545</v>
      </c>
      <c r="W1444" s="15"/>
      <c r="X1444" s="15" t="s">
        <v>538</v>
      </c>
      <c r="Y1444" s="15" t="s">
        <v>9546</v>
      </c>
      <c r="AB1444" s="20" t="s">
        <v>286</v>
      </c>
      <c r="AC1444" s="21" t="s">
        <v>9547</v>
      </c>
      <c r="AD1444" s="21" t="s">
        <v>9548</v>
      </c>
      <c r="AE1444" s="15"/>
      <c r="AF1444" s="15"/>
      <c r="AG1444" s="22">
        <f t="shared" ca="1" si="213"/>
        <v>0.4838709677419355</v>
      </c>
      <c r="AH1444" s="15" t="str">
        <f t="shared" si="212"/>
        <v/>
      </c>
      <c r="AI1444" s="22" t="str">
        <f>VLOOKUP(A1444,'[1]Deals (investment)'!$B$2:$Z$1497,1,FALSE)</f>
        <v>Pula</v>
      </c>
      <c r="AJ1444" s="22" t="e">
        <f>VLOOKUP(A1444,'[1]Deals (investment)'!$B$2:$Z$870,15,FALSE)</f>
        <v>#N/A</v>
      </c>
      <c r="AK1444" s="17" t="e">
        <f>VLOOKUP(A1444,'[1]Deals (Exits)'!B:B,1,FALSE)</f>
        <v>#N/A</v>
      </c>
      <c r="AL1444" s="23">
        <f>VLOOKUP(G1444,[1]Lookups!$V$3:$Y$197,4,FALSE)</f>
        <v>0</v>
      </c>
      <c r="AM1444" s="17" t="str">
        <f>VLOOKUP(X1444,[1]Lookups!$B$3:$C$200,2,FALSE)</f>
        <v>Agriculture</v>
      </c>
      <c r="AN1444" s="17" t="e">
        <f>VLOOKUP(R1444,[1]Lookups!$H$3:$I$69,2,FALSE)</f>
        <v>#N/A</v>
      </c>
      <c r="AO1444" s="17" t="e">
        <f>VLOOKUP(T1444,[1]Lookups!$H$3:$I$69,2,FALSE)</f>
        <v>#N/A</v>
      </c>
      <c r="AP1444" s="17" t="e">
        <f>VLOOKUP(AN1444,[1]Lookups!$N$3:$O$11,2,FALSE)</f>
        <v>#N/A</v>
      </c>
      <c r="AQ1444" s="18" t="e">
        <f>COUNTIFS('[1]Deals (investment)'!$B:$B,$A1444)</f>
        <v>#VALUE!</v>
      </c>
      <c r="AR1444" s="18" t="e">
        <f>COUNTIFS('[1]Deals (investment)'!$B:$B,$A1444,'[1]Deals (investment)'!$T:$T,$AW$1)+COUNTIFS('[1]Deals (investment)'!$B:$B,$A1444,'[1]Deals (investment)'!$T:$T,$AX$1)+COUNTIFS('[1]Deals (investment)'!$B:$B,$A1444,'[1]Deals (investment)'!$T:$T,$AY$1)</f>
        <v>#VALUE!</v>
      </c>
      <c r="AS1444" s="17" t="e">
        <f>SUMIFS('[1]Deals (investment)'!$C:$C,'[1]Deals (investment)'!$B:$B,$A1444)</f>
        <v>#VALUE!</v>
      </c>
      <c r="AT1444" s="17" t="e">
        <f t="shared" si="219"/>
        <v>#VALUE!</v>
      </c>
      <c r="AU1444" s="18" t="e">
        <f>COUNTIF('[1]Deals (Exits)'!$B:$B,A1444)</f>
        <v>#VALUE!</v>
      </c>
      <c r="AV1444" s="17" t="e">
        <f>SUMIFS('[1]Deals (investment)'!$C:$C,'[1]Deals (investment)'!$B:$B,$A1444,'[1]Deals (investment)'!$T:$T,AV$1)</f>
        <v>#VALUE!</v>
      </c>
      <c r="AW1444" s="17" t="e">
        <f>SUMIFS('[1]Deals (investment)'!$C:$C,'[1]Deals (investment)'!$B:$B,$A1444,'[1]Deals (investment)'!$T:$T,AW$1)</f>
        <v>#VALUE!</v>
      </c>
      <c r="AX1444" s="17" t="e">
        <f>SUMIFS('[1]Deals (investment)'!$C:$C,'[1]Deals (investment)'!$B:$B,$A1444,'[1]Deals (investment)'!$T:$T,AX$1)</f>
        <v>#VALUE!</v>
      </c>
      <c r="AY1444" s="17" t="e">
        <f>SUMIFS('[1]Deals (investment)'!$C:$C,'[1]Deals (investment)'!$B:$B,$A1444,'[1]Deals (investment)'!$T:$T,AY$1)</f>
        <v>#VALUE!</v>
      </c>
      <c r="AZ1444" s="17" t="e">
        <f>SUMIFS('[1]Deals (investment)'!$C:$C,'[1]Deals (investment)'!$B:$B,$A1444,'[1]Deals (investment)'!$T:$T,AZ$1)</f>
        <v>#VALUE!</v>
      </c>
      <c r="BA1444" s="17" t="e">
        <f>SUMIFS('[1]Deals (investment)'!$C:$C,'[1]Deals (investment)'!$B:$B,$A1444,'[1]Deals (investment)'!$T:$T,BA$1)</f>
        <v>#VALUE!</v>
      </c>
      <c r="BB1444" s="17" t="e">
        <f>SUMIFS('[1]Deals (investment)'!$C:$C,'[1]Deals (investment)'!$B:$B,$A1444,'[1]Deals (investment)'!$T:$T,BB$1)</f>
        <v>#VALUE!</v>
      </c>
      <c r="BC1444" s="17" t="e">
        <f>SUMIFS('[1]Deals (Exits)'!$C:$C,'[1]Deals (Exits)'!$B:$B,$A1444)</f>
        <v>#VALUE!</v>
      </c>
      <c r="BD1444" s="17" t="e">
        <f>SUMIFS('[1]Deals (investment)'!$C:$C,'[1]Deals (investment)'!$B:$B,$A1444,'[1]Deals (investment)'!$V:$V,BD$1)</f>
        <v>#VALUE!</v>
      </c>
      <c r="BE1444" s="17" t="e">
        <f>SUMIFS('[1]Deals (investment)'!$C:$C,'[1]Deals (investment)'!$B:$B,$A1444,'[1]Deals (investment)'!$V:$V,BE$1)</f>
        <v>#VALUE!</v>
      </c>
      <c r="BF1444" s="17" t="e">
        <f>SUMIFS('[1]Deals (investment)'!$C:$C,'[1]Deals (investment)'!$B:$B,$A1444,'[1]Deals (investment)'!$V:$V,BF$1)</f>
        <v>#VALUE!</v>
      </c>
      <c r="BG1444" s="17" t="e">
        <f>SUMIFS('[1]Deals (investment)'!$C:$C,'[1]Deals (investment)'!$B:$B,$A1444,'[1]Deals (investment)'!$V:$V,BG$1)</f>
        <v>#VALUE!</v>
      </c>
      <c r="BH1444" s="17" t="e">
        <f>SUMIFS('[1]Deals (investment)'!$C:$C,'[1]Deals (investment)'!$B:$B,$A1444,'[1]Deals (investment)'!$V:$V,BH$1)</f>
        <v>#VALUE!</v>
      </c>
      <c r="BI1444" s="17" t="e">
        <f>SUMIFS('[1]Deals (investment)'!$C:$C,'[1]Deals (investment)'!$B:$B,$A1444,'[1]Deals (investment)'!$V:$V,BI$1)</f>
        <v>#VALUE!</v>
      </c>
      <c r="BJ1444" s="17" t="e">
        <f>SUMIFS('[1]Deals (investment)'!$C:$C,'[1]Deals (investment)'!$B:$B,$A1444,'[1]Deals (investment)'!$V:$V,BJ$1)</f>
        <v>#VALUE!</v>
      </c>
      <c r="BK1444" s="17" t="e">
        <f>SUMIFS('[1]Deals (investment)'!$C:$C,'[1]Deals (investment)'!$B:$B,$A1444,'[1]Deals (investment)'!$V:$V,BK$1)</f>
        <v>#VALUE!</v>
      </c>
      <c r="BL1444" s="17" t="e">
        <f>SUMIFS('[1]Deals (investment)'!$C:$C,'[1]Deals (investment)'!$B:$B,$A1444,'[1]Deals (investment)'!$V:$V,BL$1)</f>
        <v>#VALUE!</v>
      </c>
      <c r="BM1444" s="17" t="e">
        <f>SUMIFS('[1]Deals (investment)'!$C:$C,'[1]Deals (investment)'!$B:$B,$A1444,'[1]Deals (investment)'!$V:$V,BM$1)</f>
        <v>#VALUE!</v>
      </c>
      <c r="BN1444" s="15"/>
      <c r="BO1444" s="15"/>
      <c r="BP1444" s="22"/>
      <c r="BQ1444" s="15"/>
      <c r="BR1444" s="15"/>
      <c r="BS1444" s="15"/>
      <c r="BT1444" s="15"/>
      <c r="BU1444" s="15"/>
      <c r="BV1444" s="15"/>
      <c r="BW1444" s="15"/>
      <c r="BX1444" s="15"/>
      <c r="BY1444" s="15"/>
      <c r="BZ1444" s="15"/>
      <c r="CA1444" s="15"/>
      <c r="CB1444" s="15"/>
      <c r="CC1444" s="15"/>
      <c r="CD1444" s="15"/>
      <c r="CE1444" s="15"/>
      <c r="CF1444" s="15"/>
      <c r="CG1444" s="15"/>
      <c r="CH1444" s="15"/>
      <c r="CI1444" s="15"/>
      <c r="CJ1444" s="15"/>
    </row>
    <row r="1445" spans="1:118" ht="12.75">
      <c r="A1445" s="15" t="s">
        <v>9549</v>
      </c>
      <c r="B1445" s="15" t="s">
        <v>9550</v>
      </c>
      <c r="C1445" s="15" t="s">
        <v>58</v>
      </c>
      <c r="D1445" s="16">
        <v>2017</v>
      </c>
      <c r="E1445" s="15" t="s">
        <v>90</v>
      </c>
      <c r="F1445" s="15"/>
      <c r="G1445" s="15" t="s">
        <v>91</v>
      </c>
      <c r="H1445" s="15"/>
      <c r="I1445" s="15" t="s">
        <v>91</v>
      </c>
      <c r="J1445" s="15"/>
      <c r="K1445" s="17" t="e">
        <f t="shared" si="218"/>
        <v>#VALUE!</v>
      </c>
      <c r="L1445" s="15"/>
      <c r="M1445" s="18" t="e">
        <f t="shared" si="205"/>
        <v>#VALUE!</v>
      </c>
      <c r="N1445" s="15"/>
      <c r="O1445" s="15"/>
      <c r="P1445" s="15"/>
      <c r="Q1445" s="15"/>
      <c r="R1445" s="15"/>
      <c r="S1445" s="19"/>
      <c r="T1445" s="15"/>
      <c r="U1445" s="17"/>
      <c r="V1445" s="15" t="s">
        <v>9551</v>
      </c>
      <c r="W1445" s="15"/>
      <c r="X1445" s="15" t="s">
        <v>64</v>
      </c>
      <c r="Y1445" s="15" t="s">
        <v>2611</v>
      </c>
      <c r="AB1445" s="20" t="s">
        <v>286</v>
      </c>
      <c r="AC1445" s="21" t="s">
        <v>9552</v>
      </c>
      <c r="AD1445" s="21" t="s">
        <v>9553</v>
      </c>
      <c r="AE1445" s="15"/>
      <c r="AF1445" s="15"/>
      <c r="AG1445" s="22">
        <f t="shared" si="213"/>
        <v>0.45161290322580644</v>
      </c>
      <c r="AH1445" s="15" t="str">
        <f t="shared" si="212"/>
        <v/>
      </c>
      <c r="AI1445" s="22" t="str">
        <f>VLOOKUP(A1445,'[1]Deals (investment)'!$B$2:$Z$1497,1,FALSE)</f>
        <v>Pura Soda</v>
      </c>
      <c r="AJ1445" s="22">
        <f>VLOOKUP(A1445,'[1]Deals (investment)'!$B$2:$Z$870,15,FALSE)</f>
        <v>0</v>
      </c>
      <c r="AK1445" s="17" t="e">
        <f>VLOOKUP(A1445,'[1]Deals (Exits)'!B:B,1,FALSE)</f>
        <v>#N/A</v>
      </c>
      <c r="AL1445" s="23">
        <f>VLOOKUP(G1445,[1]Lookups!$V$3:$Y$197,4,FALSE)</f>
        <v>0</v>
      </c>
      <c r="AM1445" s="17" t="str">
        <f>VLOOKUP(X1445,[1]Lookups!$B$3:$C$200,2,FALSE)</f>
        <v>E-commerce &amp; Retail</v>
      </c>
      <c r="AN1445" s="17" t="e">
        <f>VLOOKUP(R1445,[1]Lookups!$H$3:$I$69,2,FALSE)</f>
        <v>#N/A</v>
      </c>
      <c r="AO1445" s="17" t="e">
        <f>VLOOKUP(T1445,[1]Lookups!$H$3:$I$69,2,FALSE)</f>
        <v>#N/A</v>
      </c>
      <c r="AP1445" s="17" t="e">
        <f>VLOOKUP(AN1445,[1]Lookups!$N$3:$O$11,2,FALSE)</f>
        <v>#N/A</v>
      </c>
      <c r="AQ1445" s="18" t="e">
        <f>COUNTIFS('[1]Deals (investment)'!$B:$B,$A1445)</f>
        <v>#VALUE!</v>
      </c>
      <c r="AR1445" s="18" t="e">
        <f>COUNTIFS('[1]Deals (investment)'!$B:$B,$A1445,'[1]Deals (investment)'!$T:$T,$AW$1)+COUNTIFS('[1]Deals (investment)'!$B:$B,$A1445,'[1]Deals (investment)'!$T:$T,$AX$1)+COUNTIFS('[1]Deals (investment)'!$B:$B,$A1445,'[1]Deals (investment)'!$T:$T,$AY$1)</f>
        <v>#VALUE!</v>
      </c>
      <c r="AS1445" s="17" t="e">
        <f>SUMIFS('[1]Deals (investment)'!$C:$C,'[1]Deals (investment)'!$B:$B,$A1445)</f>
        <v>#VALUE!</v>
      </c>
      <c r="AT1445" s="17" t="e">
        <f t="shared" si="219"/>
        <v>#VALUE!</v>
      </c>
      <c r="AU1445" s="18" t="e">
        <f>COUNTIF('[1]Deals (Exits)'!$B:$B,A1445)</f>
        <v>#VALUE!</v>
      </c>
      <c r="AV1445" s="17" t="e">
        <f>SUMIFS('[1]Deals (investment)'!$C:$C,'[1]Deals (investment)'!$B:$B,$A1445,'[1]Deals (investment)'!$T:$T,AV$1)</f>
        <v>#VALUE!</v>
      </c>
      <c r="AW1445" s="17" t="e">
        <f>SUMIFS('[1]Deals (investment)'!$C:$C,'[1]Deals (investment)'!$B:$B,$A1445,'[1]Deals (investment)'!$T:$T,AW$1)</f>
        <v>#VALUE!</v>
      </c>
      <c r="AX1445" s="17" t="e">
        <f>SUMIFS('[1]Deals (investment)'!$C:$C,'[1]Deals (investment)'!$B:$B,$A1445,'[1]Deals (investment)'!$T:$T,AX$1)</f>
        <v>#VALUE!</v>
      </c>
      <c r="AY1445" s="17" t="e">
        <f>SUMIFS('[1]Deals (investment)'!$C:$C,'[1]Deals (investment)'!$B:$B,$A1445,'[1]Deals (investment)'!$T:$T,AY$1)</f>
        <v>#VALUE!</v>
      </c>
      <c r="AZ1445" s="17" t="e">
        <f>SUMIFS('[1]Deals (investment)'!$C:$C,'[1]Deals (investment)'!$B:$B,$A1445,'[1]Deals (investment)'!$T:$T,AZ$1)</f>
        <v>#VALUE!</v>
      </c>
      <c r="BA1445" s="17" t="e">
        <f>SUMIFS('[1]Deals (investment)'!$C:$C,'[1]Deals (investment)'!$B:$B,$A1445,'[1]Deals (investment)'!$T:$T,BA$1)</f>
        <v>#VALUE!</v>
      </c>
      <c r="BB1445" s="17" t="e">
        <f>SUMIFS('[1]Deals (investment)'!$C:$C,'[1]Deals (investment)'!$B:$B,$A1445,'[1]Deals (investment)'!$T:$T,BB$1)</f>
        <v>#VALUE!</v>
      </c>
      <c r="BC1445" s="17" t="e">
        <f>SUMIFS('[1]Deals (Exits)'!$C:$C,'[1]Deals (Exits)'!$B:$B,$A1445)</f>
        <v>#VALUE!</v>
      </c>
      <c r="BD1445" s="17" t="e">
        <f>SUMIFS('[1]Deals (investment)'!$C:$C,'[1]Deals (investment)'!$B:$B,$A1445,'[1]Deals (investment)'!$V:$V,BD$1)</f>
        <v>#VALUE!</v>
      </c>
      <c r="BE1445" s="17" t="e">
        <f>SUMIFS('[1]Deals (investment)'!$C:$C,'[1]Deals (investment)'!$B:$B,$A1445,'[1]Deals (investment)'!$V:$V,BE$1)</f>
        <v>#VALUE!</v>
      </c>
      <c r="BF1445" s="17" t="e">
        <f>SUMIFS('[1]Deals (investment)'!$C:$C,'[1]Deals (investment)'!$B:$B,$A1445,'[1]Deals (investment)'!$V:$V,BF$1)</f>
        <v>#VALUE!</v>
      </c>
      <c r="BG1445" s="17" t="e">
        <f>SUMIFS('[1]Deals (investment)'!$C:$C,'[1]Deals (investment)'!$B:$B,$A1445,'[1]Deals (investment)'!$V:$V,BG$1)</f>
        <v>#VALUE!</v>
      </c>
      <c r="BH1445" s="17" t="e">
        <f>SUMIFS('[1]Deals (investment)'!$C:$C,'[1]Deals (investment)'!$B:$B,$A1445,'[1]Deals (investment)'!$V:$V,BH$1)</f>
        <v>#VALUE!</v>
      </c>
      <c r="BI1445" s="17" t="e">
        <f>SUMIFS('[1]Deals (investment)'!$C:$C,'[1]Deals (investment)'!$B:$B,$A1445,'[1]Deals (investment)'!$V:$V,BI$1)</f>
        <v>#VALUE!</v>
      </c>
      <c r="BJ1445" s="17" t="e">
        <f>SUMIFS('[1]Deals (investment)'!$C:$C,'[1]Deals (investment)'!$B:$B,$A1445,'[1]Deals (investment)'!$V:$V,BJ$1)</f>
        <v>#VALUE!</v>
      </c>
      <c r="BK1445" s="17" t="e">
        <f>SUMIFS('[1]Deals (investment)'!$C:$C,'[1]Deals (investment)'!$B:$B,$A1445,'[1]Deals (investment)'!$V:$V,BK$1)</f>
        <v>#VALUE!</v>
      </c>
      <c r="BL1445" s="17" t="e">
        <f>SUMIFS('[1]Deals (investment)'!$C:$C,'[1]Deals (investment)'!$B:$B,$A1445,'[1]Deals (investment)'!$V:$V,BL$1)</f>
        <v>#VALUE!</v>
      </c>
      <c r="BM1445" s="17" t="e">
        <f>SUMIFS('[1]Deals (investment)'!$C:$C,'[1]Deals (investment)'!$B:$B,$A1445,'[1]Deals (investment)'!$V:$V,BM$1)</f>
        <v>#VALUE!</v>
      </c>
      <c r="BN1445" s="15"/>
      <c r="BO1445" s="15"/>
      <c r="BP1445" s="22"/>
      <c r="BQ1445" s="15"/>
      <c r="BR1445" s="15"/>
      <c r="BS1445" s="15"/>
      <c r="BT1445" s="15"/>
      <c r="BU1445" s="15"/>
      <c r="BV1445" s="15"/>
      <c r="BW1445" s="15"/>
      <c r="BX1445" s="15"/>
      <c r="BY1445" s="15"/>
      <c r="BZ1445" s="15"/>
      <c r="CA1445" s="15"/>
      <c r="CB1445" s="15"/>
      <c r="CC1445" s="15"/>
      <c r="CD1445" s="15"/>
      <c r="CE1445" s="15"/>
      <c r="CF1445" s="15"/>
      <c r="CG1445" s="15"/>
      <c r="CH1445" s="15"/>
      <c r="CI1445" s="15"/>
      <c r="CJ1445" s="15"/>
    </row>
    <row r="1446" spans="1:118" ht="12.75">
      <c r="A1446" s="15" t="s">
        <v>9554</v>
      </c>
      <c r="B1446" s="15" t="s">
        <v>9555</v>
      </c>
      <c r="C1446" s="15" t="s">
        <v>58</v>
      </c>
      <c r="D1446" s="16">
        <v>2013</v>
      </c>
      <c r="E1446" s="15" t="s">
        <v>90</v>
      </c>
      <c r="F1446" s="15"/>
      <c r="G1446" s="15" t="s">
        <v>91</v>
      </c>
      <c r="H1446" s="15"/>
      <c r="I1446" s="15" t="s">
        <v>91</v>
      </c>
      <c r="J1446" s="15"/>
      <c r="K1446" s="17" t="e">
        <f t="shared" si="218"/>
        <v>#VALUE!</v>
      </c>
      <c r="L1446" s="15"/>
      <c r="M1446" s="18" t="e">
        <f t="shared" si="205"/>
        <v>#VALUE!</v>
      </c>
      <c r="N1446" s="15"/>
      <c r="O1446" s="15"/>
      <c r="P1446" s="15"/>
      <c r="Q1446" s="15"/>
      <c r="R1446" s="15" t="s">
        <v>375</v>
      </c>
      <c r="S1446" s="19">
        <v>341000</v>
      </c>
      <c r="T1446" s="15" t="s">
        <v>375</v>
      </c>
      <c r="U1446" s="17">
        <v>341000</v>
      </c>
      <c r="V1446" s="15" t="s">
        <v>9556</v>
      </c>
      <c r="W1446" s="15"/>
      <c r="X1446" s="15" t="s">
        <v>404</v>
      </c>
      <c r="Y1446" s="15" t="s">
        <v>9557</v>
      </c>
      <c r="AB1446" s="32">
        <v>44206</v>
      </c>
      <c r="AC1446" s="21" t="s">
        <v>9558</v>
      </c>
      <c r="AD1446" s="21" t="s">
        <v>9559</v>
      </c>
      <c r="AE1446" s="21" t="s">
        <v>9560</v>
      </c>
      <c r="AF1446" s="21" t="s">
        <v>9561</v>
      </c>
      <c r="AG1446" s="22">
        <f t="shared" si="213"/>
        <v>0.64516129032258063</v>
      </c>
      <c r="AH1446" s="15" t="e">
        <f t="shared" si="212"/>
        <v>#VALUE!</v>
      </c>
      <c r="AI1446" s="22" t="e">
        <f>VLOOKUP(A1446,'[1]Deals (investment)'!$B$2:$Z$1497,1,FALSE)</f>
        <v>#N/A</v>
      </c>
      <c r="AJ1446" s="22" t="e">
        <f>VLOOKUP(A1446,'[1]Deals (investment)'!$B$2:$Z$870,15,FALSE)</f>
        <v>#N/A</v>
      </c>
      <c r="AK1446" s="17" t="e">
        <f>VLOOKUP(A1446,'[1]Deals (Exits)'!B:B,1,FALSE)</f>
        <v>#N/A</v>
      </c>
      <c r="AL1446" s="23">
        <f>VLOOKUP(G1446,[1]Lookups!$V$3:$Y$197,4,FALSE)</f>
        <v>0</v>
      </c>
      <c r="AM1446" s="17" t="str">
        <f>VLOOKUP(X1446,[1]Lookups!$B$3:$C$200,2,FALSE)</f>
        <v>Other Technologies &amp; Information Technology</v>
      </c>
      <c r="AN1446" s="17" t="str">
        <f>VLOOKUP(R1446,[1]Lookups!$H$3:$I$69,2,FALSE)</f>
        <v>2. Seed</v>
      </c>
      <c r="AO1446" s="17" t="str">
        <f>VLOOKUP(T1446,[1]Lookups!$H$3:$I$69,2,FALSE)</f>
        <v>2. Seed</v>
      </c>
      <c r="AP1446" s="17" t="str">
        <f>VLOOKUP(AN1446,[1]Lookups!$N$3:$O$11,2,FALSE)</f>
        <v>Early</v>
      </c>
      <c r="AQ1446" s="18" t="e">
        <f>COUNTIFS('[1]Deals (investment)'!$B:$B,$A1446)</f>
        <v>#VALUE!</v>
      </c>
      <c r="AR1446" s="18" t="e">
        <f>COUNTIFS('[1]Deals (investment)'!$B:$B,$A1446,'[1]Deals (investment)'!$T:$T,$AW$1)+COUNTIFS('[1]Deals (investment)'!$B:$B,$A1446,'[1]Deals (investment)'!$T:$T,$AX$1)+COUNTIFS('[1]Deals (investment)'!$B:$B,$A1446,'[1]Deals (investment)'!$T:$T,$AY$1)</f>
        <v>#VALUE!</v>
      </c>
      <c r="AS1446" s="17" t="e">
        <f>SUMIFS('[1]Deals (investment)'!$C:$C,'[1]Deals (investment)'!$B:$B,$A1446)</f>
        <v>#VALUE!</v>
      </c>
      <c r="AT1446" s="17" t="e">
        <f t="shared" si="219"/>
        <v>#VALUE!</v>
      </c>
      <c r="AU1446" s="18" t="e">
        <f>COUNTIF('[1]Deals (Exits)'!$B:$B,A1446)</f>
        <v>#VALUE!</v>
      </c>
      <c r="AV1446" s="17" t="e">
        <f>SUMIFS('[1]Deals (investment)'!$C:$C,'[1]Deals (investment)'!$B:$B,$A1446,'[1]Deals (investment)'!$T:$T,AV$1)</f>
        <v>#VALUE!</v>
      </c>
      <c r="AW1446" s="17" t="e">
        <f>SUMIFS('[1]Deals (investment)'!$C:$C,'[1]Deals (investment)'!$B:$B,$A1446,'[1]Deals (investment)'!$T:$T,AW$1)</f>
        <v>#VALUE!</v>
      </c>
      <c r="AX1446" s="17" t="e">
        <f>SUMIFS('[1]Deals (investment)'!$C:$C,'[1]Deals (investment)'!$B:$B,$A1446,'[1]Deals (investment)'!$T:$T,AX$1)</f>
        <v>#VALUE!</v>
      </c>
      <c r="AY1446" s="17" t="e">
        <f>SUMIFS('[1]Deals (investment)'!$C:$C,'[1]Deals (investment)'!$B:$B,$A1446,'[1]Deals (investment)'!$T:$T,AY$1)</f>
        <v>#VALUE!</v>
      </c>
      <c r="AZ1446" s="17" t="e">
        <f>SUMIFS('[1]Deals (investment)'!$C:$C,'[1]Deals (investment)'!$B:$B,$A1446,'[1]Deals (investment)'!$T:$T,AZ$1)</f>
        <v>#VALUE!</v>
      </c>
      <c r="BA1446" s="17" t="e">
        <f>SUMIFS('[1]Deals (investment)'!$C:$C,'[1]Deals (investment)'!$B:$B,$A1446,'[1]Deals (investment)'!$T:$T,BA$1)</f>
        <v>#VALUE!</v>
      </c>
      <c r="BB1446" s="17" t="e">
        <f>SUMIFS('[1]Deals (investment)'!$C:$C,'[1]Deals (investment)'!$B:$B,$A1446,'[1]Deals (investment)'!$T:$T,BB$1)</f>
        <v>#VALUE!</v>
      </c>
      <c r="BC1446" s="17" t="e">
        <f>SUMIFS('[1]Deals (Exits)'!$C:$C,'[1]Deals (Exits)'!$B:$B,$A1446)</f>
        <v>#VALUE!</v>
      </c>
      <c r="BD1446" s="17" t="e">
        <f>SUMIFS('[1]Deals (investment)'!$C:$C,'[1]Deals (investment)'!$B:$B,$A1446,'[1]Deals (investment)'!$V:$V,BD$1)</f>
        <v>#VALUE!</v>
      </c>
      <c r="BE1446" s="17" t="e">
        <f>SUMIFS('[1]Deals (investment)'!$C:$C,'[1]Deals (investment)'!$B:$B,$A1446,'[1]Deals (investment)'!$V:$V,BE$1)</f>
        <v>#VALUE!</v>
      </c>
      <c r="BF1446" s="17" t="e">
        <f>SUMIFS('[1]Deals (investment)'!$C:$C,'[1]Deals (investment)'!$B:$B,$A1446,'[1]Deals (investment)'!$V:$V,BF$1)</f>
        <v>#VALUE!</v>
      </c>
      <c r="BG1446" s="17" t="e">
        <f>SUMIFS('[1]Deals (investment)'!$C:$C,'[1]Deals (investment)'!$B:$B,$A1446,'[1]Deals (investment)'!$V:$V,BG$1)</f>
        <v>#VALUE!</v>
      </c>
      <c r="BH1446" s="17" t="e">
        <f>SUMIFS('[1]Deals (investment)'!$C:$C,'[1]Deals (investment)'!$B:$B,$A1446,'[1]Deals (investment)'!$V:$V,BH$1)</f>
        <v>#VALUE!</v>
      </c>
      <c r="BI1446" s="17" t="e">
        <f>SUMIFS('[1]Deals (investment)'!$C:$C,'[1]Deals (investment)'!$B:$B,$A1446,'[1]Deals (investment)'!$V:$V,BI$1)</f>
        <v>#VALUE!</v>
      </c>
      <c r="BJ1446" s="17" t="e">
        <f>SUMIFS('[1]Deals (investment)'!$C:$C,'[1]Deals (investment)'!$B:$B,$A1446,'[1]Deals (investment)'!$V:$V,BJ$1)</f>
        <v>#VALUE!</v>
      </c>
      <c r="BK1446" s="17" t="e">
        <f>SUMIFS('[1]Deals (investment)'!$C:$C,'[1]Deals (investment)'!$B:$B,$A1446,'[1]Deals (investment)'!$V:$V,BK$1)</f>
        <v>#VALUE!</v>
      </c>
      <c r="BL1446" s="17" t="e">
        <f>SUMIFS('[1]Deals (investment)'!$C:$C,'[1]Deals (investment)'!$B:$B,$A1446,'[1]Deals (investment)'!$V:$V,BL$1)</f>
        <v>#VALUE!</v>
      </c>
      <c r="BM1446" s="17" t="e">
        <f>SUMIFS('[1]Deals (investment)'!$C:$C,'[1]Deals (investment)'!$B:$B,$A1446,'[1]Deals (investment)'!$V:$V,BM$1)</f>
        <v>#VALUE!</v>
      </c>
      <c r="BN1446" s="15"/>
      <c r="BO1446" s="15"/>
      <c r="BP1446" s="22"/>
      <c r="BQ1446" s="15"/>
      <c r="BR1446" s="15"/>
      <c r="BS1446" s="15"/>
      <c r="BT1446" s="15"/>
      <c r="BU1446" s="15"/>
      <c r="BV1446" s="15"/>
      <c r="BW1446" s="15"/>
      <c r="BX1446" s="15"/>
      <c r="BY1446" s="15"/>
      <c r="BZ1446" s="15"/>
      <c r="CA1446" s="15"/>
      <c r="CB1446" s="15"/>
      <c r="CC1446" s="15"/>
      <c r="CD1446" s="15" t="str">
        <f t="shared" ref="CD1446:CD1451" si="220">CONCATENATE(A1446,B1446,C1446)</f>
        <v>QuaintedWe are a B2B Human Resources SAAS company. We improve employee engagement by solving employees’ problems. We do this by: 1. Identifying the problem, 2. Assigning the problem to the best possible person, 3. Solving the problem (either the “fixer” knows how to or a discussion be facilitated) and 4. Following up if the problem is solved.Active</v>
      </c>
      <c r="CE1446" s="15"/>
      <c r="CF1446" s="15"/>
      <c r="CG1446" s="15"/>
      <c r="CH1446" s="15"/>
      <c r="CI1446" s="15"/>
      <c r="CJ1446" s="15"/>
    </row>
    <row r="1447" spans="1:118" ht="12.75">
      <c r="A1447" s="15" t="s">
        <v>9562</v>
      </c>
      <c r="B1447" s="15"/>
      <c r="C1447" s="15"/>
      <c r="D1447" s="16"/>
      <c r="E1447" s="15"/>
      <c r="F1447" s="15"/>
      <c r="G1447" s="15"/>
      <c r="H1447" s="15"/>
      <c r="I1447" s="15"/>
      <c r="J1447" s="15"/>
      <c r="K1447" s="17" t="e">
        <f t="shared" si="218"/>
        <v>#VALUE!</v>
      </c>
      <c r="L1447" s="15"/>
      <c r="M1447" s="18" t="e">
        <f t="shared" si="205"/>
        <v>#VALUE!</v>
      </c>
      <c r="N1447" s="15"/>
      <c r="O1447" s="15"/>
      <c r="P1447" s="15"/>
      <c r="Q1447" s="24" t="e">
        <f ca="1">_xludf.MAXIFS('[1]Deals (investment)'!A:A,'[1]Deals (investment)'!B:B,A1447)</f>
        <v>#NAME?</v>
      </c>
      <c r="R1447" s="15"/>
      <c r="S1447" s="19"/>
      <c r="T1447" s="15"/>
      <c r="U1447" s="17"/>
      <c r="V1447" s="15"/>
      <c r="W1447" s="15"/>
      <c r="X1447" s="15"/>
      <c r="Y1447" s="15"/>
      <c r="AB1447" s="20"/>
      <c r="AC1447" s="15"/>
      <c r="AD1447" s="15"/>
      <c r="AE1447" s="15"/>
      <c r="AF1447" s="15"/>
      <c r="AG1447" s="22">
        <f t="shared" ca="1" si="213"/>
        <v>9.6774193548387094E-2</v>
      </c>
      <c r="AH1447" s="15" t="str">
        <f t="shared" si="212"/>
        <v/>
      </c>
      <c r="AI1447" s="22" t="e">
        <f>VLOOKUP(A1447,'[1]Deals (investment)'!$B$2:$Z$1497,1,FALSE)</f>
        <v>#N/A</v>
      </c>
      <c r="AJ1447" s="22" t="e">
        <f>VLOOKUP(A1447,'[1]Deals (investment)'!$B$2:$Z$870,15,FALSE)</f>
        <v>#N/A</v>
      </c>
      <c r="AK1447" s="17" t="e">
        <f>VLOOKUP(A1447,'[1]Deals (Exits)'!B:B,1,FALSE)</f>
        <v>#N/A</v>
      </c>
      <c r="AL1447" s="23" t="e">
        <f>VLOOKUP(G1447,[1]Lookups!$V$3:$Y$197,4,FALSE)</f>
        <v>#N/A</v>
      </c>
      <c r="AM1447" s="17" t="e">
        <f>VLOOKUP(X1447,[1]Lookups!$B$3:$C$200,2,FALSE)</f>
        <v>#N/A</v>
      </c>
      <c r="AN1447" s="17" t="e">
        <f>VLOOKUP(R1447,[1]Lookups!$H$3:$I$69,2,FALSE)</f>
        <v>#N/A</v>
      </c>
      <c r="AO1447" s="17" t="e">
        <f>VLOOKUP(T1447,[1]Lookups!$H$3:$I$69,2,FALSE)</f>
        <v>#N/A</v>
      </c>
      <c r="AP1447" s="17" t="e">
        <f>VLOOKUP(AN1447,[1]Lookups!$N$3:$O$11,2,FALSE)</f>
        <v>#N/A</v>
      </c>
      <c r="AQ1447" s="18" t="e">
        <f>COUNTIFS('[1]Deals (investment)'!$B:$B,$A1447)</f>
        <v>#VALUE!</v>
      </c>
      <c r="AR1447" s="18" t="e">
        <f>COUNTIFS('[1]Deals (investment)'!$B:$B,$A1447,'[1]Deals (investment)'!$T:$T,$AW$1)+COUNTIFS('[1]Deals (investment)'!$B:$B,$A1447,'[1]Deals (investment)'!$T:$T,$AX$1)+COUNTIFS('[1]Deals (investment)'!$B:$B,$A1447,'[1]Deals (investment)'!$T:$T,$AY$1)</f>
        <v>#VALUE!</v>
      </c>
      <c r="AS1447" s="17" t="e">
        <f>SUMIFS('[1]Deals (investment)'!$C:$C,'[1]Deals (investment)'!$B:$B,$A1447)</f>
        <v>#VALUE!</v>
      </c>
      <c r="AT1447" s="17" t="e">
        <f t="shared" si="219"/>
        <v>#VALUE!</v>
      </c>
      <c r="AU1447" s="18" t="e">
        <f>COUNTIF('[1]Deals (Exits)'!$B:$B,A1447)</f>
        <v>#VALUE!</v>
      </c>
      <c r="AV1447" s="17" t="e">
        <f>SUMIFS('[1]Deals (investment)'!$C:$C,'[1]Deals (investment)'!$B:$B,$A1447,'[1]Deals (investment)'!$T:$T,AV$1)</f>
        <v>#VALUE!</v>
      </c>
      <c r="AW1447" s="17" t="e">
        <f>SUMIFS('[1]Deals (investment)'!$C:$C,'[1]Deals (investment)'!$B:$B,$A1447,'[1]Deals (investment)'!$T:$T,AW$1)</f>
        <v>#VALUE!</v>
      </c>
      <c r="AX1447" s="17" t="e">
        <f>SUMIFS('[1]Deals (investment)'!$C:$C,'[1]Deals (investment)'!$B:$B,$A1447,'[1]Deals (investment)'!$T:$T,AX$1)</f>
        <v>#VALUE!</v>
      </c>
      <c r="AY1447" s="17" t="e">
        <f>SUMIFS('[1]Deals (investment)'!$C:$C,'[1]Deals (investment)'!$B:$B,$A1447,'[1]Deals (investment)'!$T:$T,AY$1)</f>
        <v>#VALUE!</v>
      </c>
      <c r="AZ1447" s="17" t="e">
        <f>SUMIFS('[1]Deals (investment)'!$C:$C,'[1]Deals (investment)'!$B:$B,$A1447,'[1]Deals (investment)'!$T:$T,AZ$1)</f>
        <v>#VALUE!</v>
      </c>
      <c r="BA1447" s="17" t="e">
        <f>SUMIFS('[1]Deals (investment)'!$C:$C,'[1]Deals (investment)'!$B:$B,$A1447,'[1]Deals (investment)'!$T:$T,BA$1)</f>
        <v>#VALUE!</v>
      </c>
      <c r="BB1447" s="17" t="e">
        <f>SUMIFS('[1]Deals (investment)'!$C:$C,'[1]Deals (investment)'!$B:$B,$A1447,'[1]Deals (investment)'!$T:$T,BB$1)</f>
        <v>#VALUE!</v>
      </c>
      <c r="BC1447" s="17" t="e">
        <f>SUMIFS('[1]Deals (Exits)'!$C:$C,'[1]Deals (Exits)'!$B:$B,$A1447)</f>
        <v>#VALUE!</v>
      </c>
      <c r="BD1447" s="17" t="e">
        <f>SUMIFS('[1]Deals (investment)'!$C:$C,'[1]Deals (investment)'!$B:$B,$A1447,'[1]Deals (investment)'!$V:$V,BD$1)</f>
        <v>#VALUE!</v>
      </c>
      <c r="BE1447" s="17" t="e">
        <f>SUMIFS('[1]Deals (investment)'!$C:$C,'[1]Deals (investment)'!$B:$B,$A1447,'[1]Deals (investment)'!$V:$V,BE$1)</f>
        <v>#VALUE!</v>
      </c>
      <c r="BF1447" s="17" t="e">
        <f>SUMIFS('[1]Deals (investment)'!$C:$C,'[1]Deals (investment)'!$B:$B,$A1447,'[1]Deals (investment)'!$V:$V,BF$1)</f>
        <v>#VALUE!</v>
      </c>
      <c r="BG1447" s="17" t="e">
        <f>SUMIFS('[1]Deals (investment)'!$C:$C,'[1]Deals (investment)'!$B:$B,$A1447,'[1]Deals (investment)'!$V:$V,BG$1)</f>
        <v>#VALUE!</v>
      </c>
      <c r="BH1447" s="17" t="e">
        <f>SUMIFS('[1]Deals (investment)'!$C:$C,'[1]Deals (investment)'!$B:$B,$A1447,'[1]Deals (investment)'!$V:$V,BH$1)</f>
        <v>#VALUE!</v>
      </c>
      <c r="BI1447" s="17" t="e">
        <f>SUMIFS('[1]Deals (investment)'!$C:$C,'[1]Deals (investment)'!$B:$B,$A1447,'[1]Deals (investment)'!$V:$V,BI$1)</f>
        <v>#VALUE!</v>
      </c>
      <c r="BJ1447" s="17" t="e">
        <f>SUMIFS('[1]Deals (investment)'!$C:$C,'[1]Deals (investment)'!$B:$B,$A1447,'[1]Deals (investment)'!$V:$V,BJ$1)</f>
        <v>#VALUE!</v>
      </c>
      <c r="BK1447" s="17" t="e">
        <f>SUMIFS('[1]Deals (investment)'!$C:$C,'[1]Deals (investment)'!$B:$B,$A1447,'[1]Deals (investment)'!$V:$V,BK$1)</f>
        <v>#VALUE!</v>
      </c>
      <c r="BL1447" s="17" t="e">
        <f>SUMIFS('[1]Deals (investment)'!$C:$C,'[1]Deals (investment)'!$B:$B,$A1447,'[1]Deals (investment)'!$V:$V,BL$1)</f>
        <v>#VALUE!</v>
      </c>
      <c r="BM1447" s="17" t="e">
        <f>SUMIFS('[1]Deals (investment)'!$C:$C,'[1]Deals (investment)'!$B:$B,$A1447,'[1]Deals (investment)'!$V:$V,BM$1)</f>
        <v>#VALUE!</v>
      </c>
      <c r="BN1447" s="15"/>
      <c r="BO1447" s="15"/>
      <c r="BP1447" s="22"/>
      <c r="BQ1447" s="15"/>
      <c r="BR1447" s="15"/>
      <c r="BS1447" s="15"/>
      <c r="BT1447" s="15"/>
      <c r="BU1447" s="15"/>
      <c r="BV1447" s="15"/>
      <c r="BW1447" s="15"/>
      <c r="BX1447" s="15"/>
      <c r="BY1447" s="15"/>
      <c r="BZ1447" s="15"/>
      <c r="CA1447" s="15"/>
      <c r="CB1447" s="15"/>
      <c r="CC1447" s="15"/>
      <c r="CD1447" s="15" t="str">
        <f t="shared" si="220"/>
        <v>Quadron Studios</v>
      </c>
      <c r="CE1447" s="15"/>
      <c r="CF1447" s="15"/>
      <c r="CG1447" s="15"/>
      <c r="CH1447" s="15"/>
      <c r="CI1447" s="15"/>
      <c r="CJ1447" s="15"/>
    </row>
    <row r="1448" spans="1:118" ht="12.75">
      <c r="A1448" s="15" t="s">
        <v>9563</v>
      </c>
      <c r="B1448" s="15" t="s">
        <v>9564</v>
      </c>
      <c r="C1448" s="15" t="s">
        <v>58</v>
      </c>
      <c r="D1448" s="16">
        <v>2017</v>
      </c>
      <c r="E1448" s="15" t="s">
        <v>8269</v>
      </c>
      <c r="F1448" s="15" t="s">
        <v>199</v>
      </c>
      <c r="G1448" s="15" t="s">
        <v>129</v>
      </c>
      <c r="H1448" s="15"/>
      <c r="I1448" s="15" t="s">
        <v>129</v>
      </c>
      <c r="J1448" s="15"/>
      <c r="K1448" s="17" t="e">
        <f t="shared" si="218"/>
        <v>#VALUE!</v>
      </c>
      <c r="L1448" s="15"/>
      <c r="M1448" s="18" t="e">
        <f t="shared" si="205"/>
        <v>#VALUE!</v>
      </c>
      <c r="N1448" s="15"/>
      <c r="O1448" s="15"/>
      <c r="P1448" s="15"/>
      <c r="Q1448" s="15"/>
      <c r="R1448" s="15" t="s">
        <v>636</v>
      </c>
      <c r="S1448" s="19" t="s">
        <v>144</v>
      </c>
      <c r="T1448" s="15"/>
      <c r="U1448" s="17"/>
      <c r="V1448" s="15" t="s">
        <v>9565</v>
      </c>
      <c r="W1448" s="15">
        <v>0</v>
      </c>
      <c r="X1448" s="15" t="s">
        <v>404</v>
      </c>
      <c r="Y1448" s="15" t="s">
        <v>9566</v>
      </c>
      <c r="AB1448" s="32">
        <v>43506</v>
      </c>
      <c r="AC1448" s="21" t="s">
        <v>9567</v>
      </c>
      <c r="AD1448" s="21" t="s">
        <v>9568</v>
      </c>
      <c r="AE1448" s="21" t="s">
        <v>9569</v>
      </c>
      <c r="AF1448" s="21" t="s">
        <v>9570</v>
      </c>
      <c r="AG1448" s="22">
        <f t="shared" si="213"/>
        <v>0.64516129032258063</v>
      </c>
      <c r="AH1448" s="15" t="str">
        <f t="shared" si="212"/>
        <v/>
      </c>
      <c r="AI1448" s="22" t="e">
        <f>VLOOKUP(A1448,'[1]Deals (investment)'!$B$2:$Z$1497,1,FALSE)</f>
        <v>#N/A</v>
      </c>
      <c r="AJ1448" s="22" t="e">
        <f>VLOOKUP(A1448,'[1]Deals (investment)'!$B$2:$Z$870,15,FALSE)</f>
        <v>#N/A</v>
      </c>
      <c r="AK1448" s="17" t="e">
        <f>VLOOKUP(A1448,'[1]Deals (Exits)'!B:B,1,FALSE)</f>
        <v>#N/A</v>
      </c>
      <c r="AL1448" s="23">
        <f>VLOOKUP(G1448,[1]Lookups!$V$3:$Y$197,4,FALSE)</f>
        <v>0</v>
      </c>
      <c r="AM1448" s="17" t="str">
        <f>VLOOKUP(X1448,[1]Lookups!$B$3:$C$200,2,FALSE)</f>
        <v>Other Technologies &amp; Information Technology</v>
      </c>
      <c r="AN1448" s="17" t="str">
        <f>VLOOKUP(R1448,[1]Lookups!$H$3:$I$69,2,FALSE)</f>
        <v>1. Grant</v>
      </c>
      <c r="AO1448" s="17" t="e">
        <f>VLOOKUP(T1448,[1]Lookups!$H$3:$I$69,2,FALSE)</f>
        <v>#N/A</v>
      </c>
      <c r="AP1448" s="17" t="str">
        <f>VLOOKUP(AN1448,[1]Lookups!$N$3:$O$11,2,FALSE)</f>
        <v>Early</v>
      </c>
      <c r="AQ1448" s="18" t="e">
        <f>COUNTIFS('[1]Deals (investment)'!$B:$B,$A1448)</f>
        <v>#VALUE!</v>
      </c>
      <c r="AR1448" s="18" t="e">
        <f>COUNTIFS('[1]Deals (investment)'!$B:$B,$A1448,'[1]Deals (investment)'!$T:$T,$AW$1)+COUNTIFS('[1]Deals (investment)'!$B:$B,$A1448,'[1]Deals (investment)'!$T:$T,$AX$1)+COUNTIFS('[1]Deals (investment)'!$B:$B,$A1448,'[1]Deals (investment)'!$T:$T,$AY$1)</f>
        <v>#VALUE!</v>
      </c>
      <c r="AS1448" s="17" t="e">
        <f>SUMIFS('[1]Deals (investment)'!$C:$C,'[1]Deals (investment)'!$B:$B,$A1448)</f>
        <v>#VALUE!</v>
      </c>
      <c r="AT1448" s="17" t="e">
        <f t="shared" si="219"/>
        <v>#VALUE!</v>
      </c>
      <c r="AU1448" s="18" t="e">
        <f>COUNTIF('[1]Deals (Exits)'!$B:$B,A1448)</f>
        <v>#VALUE!</v>
      </c>
      <c r="AV1448" s="17" t="e">
        <f>SUMIFS('[1]Deals (investment)'!$C:$C,'[1]Deals (investment)'!$B:$B,$A1448,'[1]Deals (investment)'!$T:$T,AV$1)</f>
        <v>#VALUE!</v>
      </c>
      <c r="AW1448" s="17" t="e">
        <f>SUMIFS('[1]Deals (investment)'!$C:$C,'[1]Deals (investment)'!$B:$B,$A1448,'[1]Deals (investment)'!$T:$T,AW$1)</f>
        <v>#VALUE!</v>
      </c>
      <c r="AX1448" s="17" t="e">
        <f>SUMIFS('[1]Deals (investment)'!$C:$C,'[1]Deals (investment)'!$B:$B,$A1448,'[1]Deals (investment)'!$T:$T,AX$1)</f>
        <v>#VALUE!</v>
      </c>
      <c r="AY1448" s="17" t="e">
        <f>SUMIFS('[1]Deals (investment)'!$C:$C,'[1]Deals (investment)'!$B:$B,$A1448,'[1]Deals (investment)'!$T:$T,AY$1)</f>
        <v>#VALUE!</v>
      </c>
      <c r="AZ1448" s="17" t="e">
        <f>SUMIFS('[1]Deals (investment)'!$C:$C,'[1]Deals (investment)'!$B:$B,$A1448,'[1]Deals (investment)'!$T:$T,AZ$1)</f>
        <v>#VALUE!</v>
      </c>
      <c r="BA1448" s="17" t="e">
        <f>SUMIFS('[1]Deals (investment)'!$C:$C,'[1]Deals (investment)'!$B:$B,$A1448,'[1]Deals (investment)'!$T:$T,BA$1)</f>
        <v>#VALUE!</v>
      </c>
      <c r="BB1448" s="17" t="e">
        <f>SUMIFS('[1]Deals (investment)'!$C:$C,'[1]Deals (investment)'!$B:$B,$A1448,'[1]Deals (investment)'!$T:$T,BB$1)</f>
        <v>#VALUE!</v>
      </c>
      <c r="BC1448" s="17" t="e">
        <f>SUMIFS('[1]Deals (Exits)'!$C:$C,'[1]Deals (Exits)'!$B:$B,$A1448)</f>
        <v>#VALUE!</v>
      </c>
      <c r="BD1448" s="17" t="e">
        <f>SUMIFS('[1]Deals (investment)'!$C:$C,'[1]Deals (investment)'!$B:$B,$A1448,'[1]Deals (investment)'!$V:$V,BD$1)</f>
        <v>#VALUE!</v>
      </c>
      <c r="BE1448" s="17" t="e">
        <f>SUMIFS('[1]Deals (investment)'!$C:$C,'[1]Deals (investment)'!$B:$B,$A1448,'[1]Deals (investment)'!$V:$V,BE$1)</f>
        <v>#VALUE!</v>
      </c>
      <c r="BF1448" s="17" t="e">
        <f>SUMIFS('[1]Deals (investment)'!$C:$C,'[1]Deals (investment)'!$B:$B,$A1448,'[1]Deals (investment)'!$V:$V,BF$1)</f>
        <v>#VALUE!</v>
      </c>
      <c r="BG1448" s="17" t="e">
        <f>SUMIFS('[1]Deals (investment)'!$C:$C,'[1]Deals (investment)'!$B:$B,$A1448,'[1]Deals (investment)'!$V:$V,BG$1)</f>
        <v>#VALUE!</v>
      </c>
      <c r="BH1448" s="17" t="e">
        <f>SUMIFS('[1]Deals (investment)'!$C:$C,'[1]Deals (investment)'!$B:$B,$A1448,'[1]Deals (investment)'!$V:$V,BH$1)</f>
        <v>#VALUE!</v>
      </c>
      <c r="BI1448" s="17" t="e">
        <f>SUMIFS('[1]Deals (investment)'!$C:$C,'[1]Deals (investment)'!$B:$B,$A1448,'[1]Deals (investment)'!$V:$V,BI$1)</f>
        <v>#VALUE!</v>
      </c>
      <c r="BJ1448" s="17" t="e">
        <f>SUMIFS('[1]Deals (investment)'!$C:$C,'[1]Deals (investment)'!$B:$B,$A1448,'[1]Deals (investment)'!$V:$V,BJ$1)</f>
        <v>#VALUE!</v>
      </c>
      <c r="BK1448" s="17" t="e">
        <f>SUMIFS('[1]Deals (investment)'!$C:$C,'[1]Deals (investment)'!$B:$B,$A1448,'[1]Deals (investment)'!$V:$V,BK$1)</f>
        <v>#VALUE!</v>
      </c>
      <c r="BL1448" s="17" t="e">
        <f>SUMIFS('[1]Deals (investment)'!$C:$C,'[1]Deals (investment)'!$B:$B,$A1448,'[1]Deals (investment)'!$V:$V,BL$1)</f>
        <v>#VALUE!</v>
      </c>
      <c r="BM1448" s="17" t="e">
        <f>SUMIFS('[1]Deals (investment)'!$C:$C,'[1]Deals (investment)'!$B:$B,$A1448,'[1]Deals (investment)'!$V:$V,BM$1)</f>
        <v>#VALUE!</v>
      </c>
      <c r="BN1448" s="15"/>
      <c r="BO1448" s="15"/>
      <c r="BP1448" s="22"/>
      <c r="BQ1448" s="15"/>
      <c r="BR1448" s="15"/>
      <c r="BS1448" s="15"/>
      <c r="BT1448" s="15"/>
      <c r="BU1448" s="15"/>
      <c r="BV1448" s="15"/>
      <c r="BW1448" s="15"/>
      <c r="BX1448" s="15"/>
      <c r="BY1448" s="15"/>
      <c r="BZ1448" s="15"/>
      <c r="CA1448" s="15"/>
      <c r="CB1448" s="15"/>
      <c r="CC1448" s="15"/>
      <c r="CD1448" s="15" t="str">
        <f t="shared" si="220"/>
        <v>Quanode - EgQuaNode is a startup building an IoT platform starting from a BAAS product.Active</v>
      </c>
      <c r="CE1448" s="15"/>
      <c r="CF1448" s="15"/>
      <c r="CG1448" s="15"/>
      <c r="CH1448" s="15"/>
      <c r="CI1448" s="15"/>
      <c r="CJ1448" s="15"/>
    </row>
    <row r="1449" spans="1:118" ht="12.75">
      <c r="A1449" s="15" t="s">
        <v>9571</v>
      </c>
      <c r="B1449" s="15" t="s">
        <v>9572</v>
      </c>
      <c r="C1449" s="15" t="s">
        <v>58</v>
      </c>
      <c r="D1449" s="16">
        <v>2011</v>
      </c>
      <c r="E1449" s="15" t="s">
        <v>117</v>
      </c>
      <c r="F1449" s="15" t="s">
        <v>199</v>
      </c>
      <c r="G1449" s="15" t="s">
        <v>118</v>
      </c>
      <c r="H1449" s="15"/>
      <c r="I1449" s="15" t="s">
        <v>118</v>
      </c>
      <c r="J1449" s="15"/>
      <c r="K1449" s="17" t="e">
        <f t="shared" si="218"/>
        <v>#VALUE!</v>
      </c>
      <c r="L1449" s="15"/>
      <c r="M1449" s="18" t="e">
        <f t="shared" si="205"/>
        <v>#VALUE!</v>
      </c>
      <c r="N1449" s="15"/>
      <c r="O1449" s="15"/>
      <c r="P1449" s="15"/>
      <c r="Q1449" s="24" t="e">
        <f ca="1">_xludf.MAXIFS('[1]Deals (investment)'!A:A,'[1]Deals (investment)'!B:B,A1449)</f>
        <v>#NAME?</v>
      </c>
      <c r="R1449" s="15" t="s">
        <v>105</v>
      </c>
      <c r="S1449" s="19">
        <v>1200000</v>
      </c>
      <c r="T1449" s="15" t="s">
        <v>105</v>
      </c>
      <c r="U1449" s="17">
        <v>1200000</v>
      </c>
      <c r="V1449" s="15" t="s">
        <v>9573</v>
      </c>
      <c r="W1449" s="15">
        <v>0</v>
      </c>
      <c r="X1449" s="15" t="s">
        <v>1072</v>
      </c>
      <c r="Y1449" s="15" t="s">
        <v>9574</v>
      </c>
      <c r="AB1449" s="20" t="s">
        <v>214</v>
      </c>
      <c r="AC1449" s="21" t="s">
        <v>9575</v>
      </c>
      <c r="AD1449" s="21" t="s">
        <v>9576</v>
      </c>
      <c r="AE1449" s="21" t="s">
        <v>9577</v>
      </c>
      <c r="AF1449" s="21" t="s">
        <v>9578</v>
      </c>
      <c r="AG1449" s="22">
        <f t="shared" ca="1" si="213"/>
        <v>0.74193548387096775</v>
      </c>
      <c r="AH1449" s="15" t="e">
        <f t="shared" si="212"/>
        <v>#VALUE!</v>
      </c>
      <c r="AI1449" s="22" t="str">
        <f>VLOOKUP(A1449,'[1]Deals (investment)'!$B$2:$Z$1497,1,FALSE)</f>
        <v>Questworks</v>
      </c>
      <c r="AJ1449" s="22">
        <f>VLOOKUP(A1449,'[1]Deals (investment)'!$B$2:$Z$870,15,FALSE)</f>
        <v>1</v>
      </c>
      <c r="AK1449" s="17" t="e">
        <f>VLOOKUP(A1449,'[1]Deals (Exits)'!B:B,1,FALSE)</f>
        <v>#N/A</v>
      </c>
      <c r="AL1449" s="23">
        <f>VLOOKUP(G1449,[1]Lookups!$V$3:$Y$197,4,FALSE)</f>
        <v>0</v>
      </c>
      <c r="AM1449" s="17" t="str">
        <f>VLOOKUP(X1449,[1]Lookups!$B$3:$C$200,2,FALSE)</f>
        <v>Construction &amp; Real Estate</v>
      </c>
      <c r="AN1449" s="17" t="str">
        <f>VLOOKUP(R1449,[1]Lookups!$H$3:$I$69,2,FALSE)</f>
        <v>5. Debt Financing</v>
      </c>
      <c r="AO1449" s="17" t="str">
        <f>VLOOKUP(T1449,[1]Lookups!$H$3:$I$69,2,FALSE)</f>
        <v>5. Debt Financing</v>
      </c>
      <c r="AP1449" s="17" t="str">
        <f>VLOOKUP(AN1449,[1]Lookups!$N$3:$O$11,2,FALSE)</f>
        <v>Growth</v>
      </c>
      <c r="AQ1449" s="18" t="e">
        <f>COUNTIFS('[1]Deals (investment)'!$B:$B,$A1449)</f>
        <v>#VALUE!</v>
      </c>
      <c r="AR1449" s="18" t="e">
        <f>COUNTIFS('[1]Deals (investment)'!$B:$B,$A1449,'[1]Deals (investment)'!$T:$T,$AW$1)+COUNTIFS('[1]Deals (investment)'!$B:$B,$A1449,'[1]Deals (investment)'!$T:$T,$AX$1)+COUNTIFS('[1]Deals (investment)'!$B:$B,$A1449,'[1]Deals (investment)'!$T:$T,$AY$1)</f>
        <v>#VALUE!</v>
      </c>
      <c r="AS1449" s="17" t="e">
        <f>SUMIFS('[1]Deals (investment)'!$C:$C,'[1]Deals (investment)'!$B:$B,$A1449)</f>
        <v>#VALUE!</v>
      </c>
      <c r="AT1449" s="17" t="e">
        <f t="shared" si="219"/>
        <v>#VALUE!</v>
      </c>
      <c r="AU1449" s="18" t="e">
        <f>COUNTIF('[1]Deals (Exits)'!$B:$B,A1449)</f>
        <v>#VALUE!</v>
      </c>
      <c r="AV1449" s="17" t="e">
        <f>SUMIFS('[1]Deals (investment)'!$C:$C,'[1]Deals (investment)'!$B:$B,$A1449,'[1]Deals (investment)'!$T:$T,AV$1)</f>
        <v>#VALUE!</v>
      </c>
      <c r="AW1449" s="17" t="e">
        <f>SUMIFS('[1]Deals (investment)'!$C:$C,'[1]Deals (investment)'!$B:$B,$A1449,'[1]Deals (investment)'!$T:$T,AW$1)</f>
        <v>#VALUE!</v>
      </c>
      <c r="AX1449" s="17" t="e">
        <f>SUMIFS('[1]Deals (investment)'!$C:$C,'[1]Deals (investment)'!$B:$B,$A1449,'[1]Deals (investment)'!$T:$T,AX$1)</f>
        <v>#VALUE!</v>
      </c>
      <c r="AY1449" s="17" t="e">
        <f>SUMIFS('[1]Deals (investment)'!$C:$C,'[1]Deals (investment)'!$B:$B,$A1449,'[1]Deals (investment)'!$T:$T,AY$1)</f>
        <v>#VALUE!</v>
      </c>
      <c r="AZ1449" s="17" t="e">
        <f>SUMIFS('[1]Deals (investment)'!$C:$C,'[1]Deals (investment)'!$B:$B,$A1449,'[1]Deals (investment)'!$T:$T,AZ$1)</f>
        <v>#VALUE!</v>
      </c>
      <c r="BA1449" s="17" t="e">
        <f>SUMIFS('[1]Deals (investment)'!$C:$C,'[1]Deals (investment)'!$B:$B,$A1449,'[1]Deals (investment)'!$T:$T,BA$1)</f>
        <v>#VALUE!</v>
      </c>
      <c r="BB1449" s="17" t="e">
        <f>SUMIFS('[1]Deals (investment)'!$C:$C,'[1]Deals (investment)'!$B:$B,$A1449,'[1]Deals (investment)'!$T:$T,BB$1)</f>
        <v>#VALUE!</v>
      </c>
      <c r="BC1449" s="17" t="e">
        <f>SUMIFS('[1]Deals (Exits)'!$C:$C,'[1]Deals (Exits)'!$B:$B,$A1449)</f>
        <v>#VALUE!</v>
      </c>
      <c r="BD1449" s="17" t="e">
        <f>SUMIFS('[1]Deals (investment)'!$C:$C,'[1]Deals (investment)'!$B:$B,$A1449,'[1]Deals (investment)'!$V:$V,BD$1)</f>
        <v>#VALUE!</v>
      </c>
      <c r="BE1449" s="17" t="e">
        <f>SUMIFS('[1]Deals (investment)'!$C:$C,'[1]Deals (investment)'!$B:$B,$A1449,'[1]Deals (investment)'!$V:$V,BE$1)</f>
        <v>#VALUE!</v>
      </c>
      <c r="BF1449" s="17" t="e">
        <f>SUMIFS('[1]Deals (investment)'!$C:$C,'[1]Deals (investment)'!$B:$B,$A1449,'[1]Deals (investment)'!$V:$V,BF$1)</f>
        <v>#VALUE!</v>
      </c>
      <c r="BG1449" s="17" t="e">
        <f>SUMIFS('[1]Deals (investment)'!$C:$C,'[1]Deals (investment)'!$B:$B,$A1449,'[1]Deals (investment)'!$V:$V,BG$1)</f>
        <v>#VALUE!</v>
      </c>
      <c r="BH1449" s="17" t="e">
        <f>SUMIFS('[1]Deals (investment)'!$C:$C,'[1]Deals (investment)'!$B:$B,$A1449,'[1]Deals (investment)'!$V:$V,BH$1)</f>
        <v>#VALUE!</v>
      </c>
      <c r="BI1449" s="17" t="e">
        <f>SUMIFS('[1]Deals (investment)'!$C:$C,'[1]Deals (investment)'!$B:$B,$A1449,'[1]Deals (investment)'!$V:$V,BI$1)</f>
        <v>#VALUE!</v>
      </c>
      <c r="BJ1449" s="17" t="e">
        <f>SUMIFS('[1]Deals (investment)'!$C:$C,'[1]Deals (investment)'!$B:$B,$A1449,'[1]Deals (investment)'!$V:$V,BJ$1)</f>
        <v>#VALUE!</v>
      </c>
      <c r="BK1449" s="17" t="e">
        <f>SUMIFS('[1]Deals (investment)'!$C:$C,'[1]Deals (investment)'!$B:$B,$A1449,'[1]Deals (investment)'!$V:$V,BK$1)</f>
        <v>#VALUE!</v>
      </c>
      <c r="BL1449" s="17" t="e">
        <f>SUMIFS('[1]Deals (investment)'!$C:$C,'[1]Deals (investment)'!$B:$B,$A1449,'[1]Deals (investment)'!$V:$V,BL$1)</f>
        <v>#VALUE!</v>
      </c>
      <c r="BM1449" s="17" t="e">
        <f>SUMIFS('[1]Deals (investment)'!$C:$C,'[1]Deals (investment)'!$B:$B,$A1449,'[1]Deals (investment)'!$V:$V,BM$1)</f>
        <v>#VALUE!</v>
      </c>
      <c r="BN1449" s="15"/>
      <c r="BO1449" s="15"/>
      <c r="BP1449" s="22"/>
      <c r="BQ1449" s="15"/>
      <c r="BR1449" s="15"/>
      <c r="BS1449" s="15"/>
      <c r="BT1449" s="15"/>
      <c r="BU1449" s="15"/>
      <c r="BV1449" s="15"/>
      <c r="BW1449" s="15"/>
      <c r="BX1449" s="15"/>
      <c r="BY1449" s="15"/>
      <c r="BZ1449" s="15"/>
      <c r="CA1449" s="15"/>
      <c r="CB1449" s="15"/>
      <c r="CC1449" s="15"/>
      <c r="CD1449" s="15" t="str">
        <f t="shared" si="220"/>
        <v>QuestworksQuestWorks is a firm of consultants in the real estate industry. We are founded on principles that seek to change the way consulting is done in Kenya. We offer a range of services including project management, value engineering, international procurement and tax planningActive</v>
      </c>
      <c r="CE1449" s="15"/>
      <c r="CF1449" s="15"/>
      <c r="CG1449" s="15"/>
      <c r="CH1449" s="15"/>
      <c r="CI1449" s="15"/>
      <c r="CJ1449" s="15"/>
    </row>
    <row r="1450" spans="1:118" ht="12.75">
      <c r="A1450" s="15" t="s">
        <v>9579</v>
      </c>
      <c r="B1450" s="15" t="s">
        <v>9580</v>
      </c>
      <c r="C1450" s="15" t="s">
        <v>58</v>
      </c>
      <c r="D1450" s="16">
        <v>2016</v>
      </c>
      <c r="E1450" s="15" t="s">
        <v>59</v>
      </c>
      <c r="F1450" s="15"/>
      <c r="G1450" s="15" t="s">
        <v>61</v>
      </c>
      <c r="H1450" s="15"/>
      <c r="I1450" s="15" t="s">
        <v>61</v>
      </c>
      <c r="J1450" s="15"/>
      <c r="K1450" s="17" t="e">
        <f t="shared" si="218"/>
        <v>#VALUE!</v>
      </c>
      <c r="L1450" s="15"/>
      <c r="M1450" s="18" t="e">
        <f t="shared" si="205"/>
        <v>#VALUE!</v>
      </c>
      <c r="N1450" s="15" t="s">
        <v>9581</v>
      </c>
      <c r="O1450" s="15"/>
      <c r="P1450" s="15"/>
      <c r="Q1450" s="15"/>
      <c r="R1450" s="15" t="s">
        <v>375</v>
      </c>
      <c r="S1450" s="19" t="s">
        <v>144</v>
      </c>
      <c r="T1450" s="15" t="s">
        <v>312</v>
      </c>
      <c r="U1450" s="17" t="s">
        <v>312</v>
      </c>
      <c r="V1450" s="15" t="s">
        <v>9582</v>
      </c>
      <c r="W1450" s="15"/>
      <c r="X1450" s="15" t="s">
        <v>158</v>
      </c>
      <c r="Y1450" s="15" t="s">
        <v>8906</v>
      </c>
      <c r="AB1450" s="32">
        <v>44206</v>
      </c>
      <c r="AC1450" s="21" t="s">
        <v>9583</v>
      </c>
      <c r="AD1450" s="21" t="s">
        <v>9584</v>
      </c>
      <c r="AE1450" s="21" t="s">
        <v>9585</v>
      </c>
      <c r="AF1450" s="21" t="s">
        <v>9586</v>
      </c>
      <c r="AG1450" s="22">
        <f t="shared" si="213"/>
        <v>0.67741935483870963</v>
      </c>
      <c r="AH1450" s="15" t="e">
        <f t="shared" si="212"/>
        <v>#VALUE!</v>
      </c>
      <c r="AI1450" s="22" t="e">
        <f>VLOOKUP(A1450,'[1]Deals (investment)'!$B$2:$Z$1497,1,FALSE)</f>
        <v>#N/A</v>
      </c>
      <c r="AJ1450" s="22" t="e">
        <f>VLOOKUP(A1450,'[1]Deals (investment)'!$B$2:$Z$870,15,FALSE)</f>
        <v>#N/A</v>
      </c>
      <c r="AK1450" s="17" t="e">
        <f>VLOOKUP(A1450,'[1]Deals (Exits)'!B:B,1,FALSE)</f>
        <v>#N/A</v>
      </c>
      <c r="AL1450" s="23">
        <f>VLOOKUP(G1450,[1]Lookups!$V$3:$Y$197,4,FALSE)</f>
        <v>0</v>
      </c>
      <c r="AM1450" s="17" t="str">
        <f>VLOOKUP(X1450,[1]Lookups!$B$3:$C$200,2,FALSE)</f>
        <v>Financial Services</v>
      </c>
      <c r="AN1450" s="17" t="str">
        <f>VLOOKUP(R1450,[1]Lookups!$H$3:$I$69,2,FALSE)</f>
        <v>2. Seed</v>
      </c>
      <c r="AO1450" s="17" t="e">
        <f>VLOOKUP(T1450,[1]Lookups!$H$3:$I$69,2,FALSE)</f>
        <v>#N/A</v>
      </c>
      <c r="AP1450" s="17" t="str">
        <f>VLOOKUP(AN1450,[1]Lookups!$N$3:$O$11,2,FALSE)</f>
        <v>Early</v>
      </c>
      <c r="AQ1450" s="18" t="e">
        <f>COUNTIFS('[1]Deals (investment)'!$B:$B,$A1450)</f>
        <v>#VALUE!</v>
      </c>
      <c r="AR1450" s="18" t="e">
        <f>COUNTIFS('[1]Deals (investment)'!$B:$B,$A1450,'[1]Deals (investment)'!$T:$T,$AW$1)+COUNTIFS('[1]Deals (investment)'!$B:$B,$A1450,'[1]Deals (investment)'!$T:$T,$AX$1)+COUNTIFS('[1]Deals (investment)'!$B:$B,$A1450,'[1]Deals (investment)'!$T:$T,$AY$1)</f>
        <v>#VALUE!</v>
      </c>
      <c r="AS1450" s="17" t="e">
        <f>SUMIFS('[1]Deals (investment)'!$C:$C,'[1]Deals (investment)'!$B:$B,$A1450)</f>
        <v>#VALUE!</v>
      </c>
      <c r="AT1450" s="17" t="e">
        <f t="shared" si="219"/>
        <v>#VALUE!</v>
      </c>
      <c r="AU1450" s="18" t="e">
        <f>COUNTIF('[1]Deals (Exits)'!$B:$B,A1450)</f>
        <v>#VALUE!</v>
      </c>
      <c r="AV1450" s="17" t="e">
        <f>SUMIFS('[1]Deals (investment)'!$C:$C,'[1]Deals (investment)'!$B:$B,$A1450,'[1]Deals (investment)'!$T:$T,AV$1)</f>
        <v>#VALUE!</v>
      </c>
      <c r="AW1450" s="17" t="e">
        <f>SUMIFS('[1]Deals (investment)'!$C:$C,'[1]Deals (investment)'!$B:$B,$A1450,'[1]Deals (investment)'!$T:$T,AW$1)</f>
        <v>#VALUE!</v>
      </c>
      <c r="AX1450" s="17" t="e">
        <f>SUMIFS('[1]Deals (investment)'!$C:$C,'[1]Deals (investment)'!$B:$B,$A1450,'[1]Deals (investment)'!$T:$T,AX$1)</f>
        <v>#VALUE!</v>
      </c>
      <c r="AY1450" s="17" t="e">
        <f>SUMIFS('[1]Deals (investment)'!$C:$C,'[1]Deals (investment)'!$B:$B,$A1450,'[1]Deals (investment)'!$T:$T,AY$1)</f>
        <v>#VALUE!</v>
      </c>
      <c r="AZ1450" s="17" t="e">
        <f>SUMIFS('[1]Deals (investment)'!$C:$C,'[1]Deals (investment)'!$B:$B,$A1450,'[1]Deals (investment)'!$T:$T,AZ$1)</f>
        <v>#VALUE!</v>
      </c>
      <c r="BA1450" s="17" t="e">
        <f>SUMIFS('[1]Deals (investment)'!$C:$C,'[1]Deals (investment)'!$B:$B,$A1450,'[1]Deals (investment)'!$T:$T,BA$1)</f>
        <v>#VALUE!</v>
      </c>
      <c r="BB1450" s="17" t="e">
        <f>SUMIFS('[1]Deals (investment)'!$C:$C,'[1]Deals (investment)'!$B:$B,$A1450,'[1]Deals (investment)'!$T:$T,BB$1)</f>
        <v>#VALUE!</v>
      </c>
      <c r="BC1450" s="17" t="e">
        <f>SUMIFS('[1]Deals (Exits)'!$C:$C,'[1]Deals (Exits)'!$B:$B,$A1450)</f>
        <v>#VALUE!</v>
      </c>
      <c r="BD1450" s="17" t="e">
        <f>SUMIFS('[1]Deals (investment)'!$C:$C,'[1]Deals (investment)'!$B:$B,$A1450,'[1]Deals (investment)'!$V:$V,BD$1)</f>
        <v>#VALUE!</v>
      </c>
      <c r="BE1450" s="17" t="e">
        <f>SUMIFS('[1]Deals (investment)'!$C:$C,'[1]Deals (investment)'!$B:$B,$A1450,'[1]Deals (investment)'!$V:$V,BE$1)</f>
        <v>#VALUE!</v>
      </c>
      <c r="BF1450" s="17" t="e">
        <f>SUMIFS('[1]Deals (investment)'!$C:$C,'[1]Deals (investment)'!$B:$B,$A1450,'[1]Deals (investment)'!$V:$V,BF$1)</f>
        <v>#VALUE!</v>
      </c>
      <c r="BG1450" s="17" t="e">
        <f>SUMIFS('[1]Deals (investment)'!$C:$C,'[1]Deals (investment)'!$B:$B,$A1450,'[1]Deals (investment)'!$V:$V,BG$1)</f>
        <v>#VALUE!</v>
      </c>
      <c r="BH1450" s="17" t="e">
        <f>SUMIFS('[1]Deals (investment)'!$C:$C,'[1]Deals (investment)'!$B:$B,$A1450,'[1]Deals (investment)'!$V:$V,BH$1)</f>
        <v>#VALUE!</v>
      </c>
      <c r="BI1450" s="17" t="e">
        <f>SUMIFS('[1]Deals (investment)'!$C:$C,'[1]Deals (investment)'!$B:$B,$A1450,'[1]Deals (investment)'!$V:$V,BI$1)</f>
        <v>#VALUE!</v>
      </c>
      <c r="BJ1450" s="17" t="e">
        <f>SUMIFS('[1]Deals (investment)'!$C:$C,'[1]Deals (investment)'!$B:$B,$A1450,'[1]Deals (investment)'!$V:$V,BJ$1)</f>
        <v>#VALUE!</v>
      </c>
      <c r="BK1450" s="17" t="e">
        <f>SUMIFS('[1]Deals (investment)'!$C:$C,'[1]Deals (investment)'!$B:$B,$A1450,'[1]Deals (investment)'!$V:$V,BK$1)</f>
        <v>#VALUE!</v>
      </c>
      <c r="BL1450" s="17" t="e">
        <f>SUMIFS('[1]Deals (investment)'!$C:$C,'[1]Deals (investment)'!$B:$B,$A1450,'[1]Deals (investment)'!$V:$V,BL$1)</f>
        <v>#VALUE!</v>
      </c>
      <c r="BM1450" s="17" t="e">
        <f>SUMIFS('[1]Deals (investment)'!$C:$C,'[1]Deals (investment)'!$B:$B,$A1450,'[1]Deals (investment)'!$V:$V,BM$1)</f>
        <v>#VALUE!</v>
      </c>
      <c r="BN1450" s="15"/>
      <c r="BO1450" s="15"/>
      <c r="BP1450" s="22"/>
      <c r="BQ1450" s="15"/>
      <c r="BR1450" s="15"/>
      <c r="BS1450" s="15"/>
      <c r="BT1450" s="15"/>
      <c r="BU1450" s="15"/>
      <c r="BV1450" s="15"/>
      <c r="BW1450" s="15"/>
      <c r="BX1450" s="15"/>
      <c r="BY1450" s="15"/>
      <c r="BZ1450" s="15"/>
      <c r="CA1450" s="15"/>
      <c r="CB1450" s="15"/>
      <c r="CC1450" s="15"/>
      <c r="CD1450" s="15" t="str">
        <f t="shared" si="220"/>
        <v>QuickcheckQuickCheck is a Nigerian Fintech Startup of Seedstars portfolio with the mission of providing financial services to underserved consumers. Built by people who work towards solving real world problems, we realized that a large portion of the Nigerian population has no access to proper banking services... We want to fill this gap!Active</v>
      </c>
      <c r="CE1450" s="15"/>
      <c r="CF1450" s="15"/>
      <c r="CG1450" s="15"/>
      <c r="CH1450" s="15"/>
      <c r="CI1450" s="15"/>
      <c r="CJ1450" s="15"/>
    </row>
    <row r="1451" spans="1:118" ht="12.75">
      <c r="A1451" s="15" t="s">
        <v>9587</v>
      </c>
      <c r="B1451" s="15" t="s">
        <v>9588</v>
      </c>
      <c r="C1451" s="15" t="s">
        <v>58</v>
      </c>
      <c r="D1451" s="16">
        <v>2011</v>
      </c>
      <c r="E1451" s="15" t="s">
        <v>90</v>
      </c>
      <c r="F1451" s="15" t="s">
        <v>891</v>
      </c>
      <c r="G1451" s="15" t="s">
        <v>91</v>
      </c>
      <c r="H1451" s="15"/>
      <c r="I1451" s="15" t="s">
        <v>91</v>
      </c>
      <c r="J1451" s="15"/>
      <c r="K1451" s="17" t="e">
        <f t="shared" si="218"/>
        <v>#VALUE!</v>
      </c>
      <c r="L1451" s="15"/>
      <c r="M1451" s="18" t="e">
        <f t="shared" si="205"/>
        <v>#VALUE!</v>
      </c>
      <c r="N1451" s="15"/>
      <c r="O1451" s="15"/>
      <c r="P1451" s="15"/>
      <c r="Q1451" s="15"/>
      <c r="R1451" s="15" t="s">
        <v>132</v>
      </c>
      <c r="S1451" s="19" t="s">
        <v>144</v>
      </c>
      <c r="T1451" s="15"/>
      <c r="U1451" s="17"/>
      <c r="V1451" s="15" t="s">
        <v>9589</v>
      </c>
      <c r="W1451" s="15">
        <v>0</v>
      </c>
      <c r="X1451" s="15" t="s">
        <v>64</v>
      </c>
      <c r="Y1451" s="15" t="s">
        <v>9590</v>
      </c>
      <c r="AB1451" s="20" t="s">
        <v>286</v>
      </c>
      <c r="AC1451" s="21" t="s">
        <v>9591</v>
      </c>
      <c r="AD1451" s="21" t="s">
        <v>9592</v>
      </c>
      <c r="AE1451" s="21" t="s">
        <v>9593</v>
      </c>
      <c r="AF1451" s="21" t="s">
        <v>9594</v>
      </c>
      <c r="AG1451" s="22">
        <f t="shared" si="213"/>
        <v>0.64516129032258063</v>
      </c>
      <c r="AH1451" s="15" t="str">
        <f t="shared" si="212"/>
        <v/>
      </c>
      <c r="AI1451" s="22" t="e">
        <f>VLOOKUP(A1451,'[1]Deals (investment)'!$B$2:$Z$1497,1,FALSE)</f>
        <v>#N/A</v>
      </c>
      <c r="AJ1451" s="22" t="e">
        <f>VLOOKUP(A1451,'[1]Deals (investment)'!$B$2:$Z$870,15,FALSE)</f>
        <v>#N/A</v>
      </c>
      <c r="AK1451" s="17" t="e">
        <f>VLOOKUP(A1451,'[1]Deals (Exits)'!B:B,1,FALSE)</f>
        <v>#N/A</v>
      </c>
      <c r="AL1451" s="23">
        <f>VLOOKUP(G1451,[1]Lookups!$V$3:$Y$197,4,FALSE)</f>
        <v>0</v>
      </c>
      <c r="AM1451" s="17" t="str">
        <f>VLOOKUP(X1451,[1]Lookups!$B$3:$C$200,2,FALSE)</f>
        <v>E-commerce &amp; Retail</v>
      </c>
      <c r="AN1451" s="17" t="str">
        <f>VLOOKUP(R1451,[1]Lookups!$H$3:$I$69,2,FALSE)</f>
        <v>3. Early Venture</v>
      </c>
      <c r="AO1451" s="17" t="e">
        <f>VLOOKUP(T1451,[1]Lookups!$H$3:$I$69,2,FALSE)</f>
        <v>#N/A</v>
      </c>
      <c r="AP1451" s="17" t="str">
        <f>VLOOKUP(AN1451,[1]Lookups!$N$3:$O$11,2,FALSE)</f>
        <v>Early</v>
      </c>
      <c r="AQ1451" s="18" t="e">
        <f>COUNTIFS('[1]Deals (investment)'!$B:$B,$A1451)</f>
        <v>#VALUE!</v>
      </c>
      <c r="AR1451" s="18" t="e">
        <f>COUNTIFS('[1]Deals (investment)'!$B:$B,$A1451,'[1]Deals (investment)'!$T:$T,$AW$1)+COUNTIFS('[1]Deals (investment)'!$B:$B,$A1451,'[1]Deals (investment)'!$T:$T,$AX$1)+COUNTIFS('[1]Deals (investment)'!$B:$B,$A1451,'[1]Deals (investment)'!$T:$T,$AY$1)</f>
        <v>#VALUE!</v>
      </c>
      <c r="AS1451" s="17" t="e">
        <f>SUMIFS('[1]Deals (investment)'!$C:$C,'[1]Deals (investment)'!$B:$B,$A1451)</f>
        <v>#VALUE!</v>
      </c>
      <c r="AT1451" s="17" t="e">
        <f t="shared" si="219"/>
        <v>#VALUE!</v>
      </c>
      <c r="AU1451" s="18" t="e">
        <f>COUNTIF('[1]Deals (Exits)'!$B:$B,A1451)</f>
        <v>#VALUE!</v>
      </c>
      <c r="AV1451" s="17" t="e">
        <f>SUMIFS('[1]Deals (investment)'!$C:$C,'[1]Deals (investment)'!$B:$B,$A1451,'[1]Deals (investment)'!$T:$T,AV$1)</f>
        <v>#VALUE!</v>
      </c>
      <c r="AW1451" s="17" t="e">
        <f>SUMIFS('[1]Deals (investment)'!$C:$C,'[1]Deals (investment)'!$B:$B,$A1451,'[1]Deals (investment)'!$T:$T,AW$1)</f>
        <v>#VALUE!</v>
      </c>
      <c r="AX1451" s="17" t="e">
        <f>SUMIFS('[1]Deals (investment)'!$C:$C,'[1]Deals (investment)'!$B:$B,$A1451,'[1]Deals (investment)'!$T:$T,AX$1)</f>
        <v>#VALUE!</v>
      </c>
      <c r="AY1451" s="17" t="e">
        <f>SUMIFS('[1]Deals (investment)'!$C:$C,'[1]Deals (investment)'!$B:$B,$A1451,'[1]Deals (investment)'!$T:$T,AY$1)</f>
        <v>#VALUE!</v>
      </c>
      <c r="AZ1451" s="17" t="e">
        <f>SUMIFS('[1]Deals (investment)'!$C:$C,'[1]Deals (investment)'!$B:$B,$A1451,'[1]Deals (investment)'!$T:$T,AZ$1)</f>
        <v>#VALUE!</v>
      </c>
      <c r="BA1451" s="17" t="e">
        <f>SUMIFS('[1]Deals (investment)'!$C:$C,'[1]Deals (investment)'!$B:$B,$A1451,'[1]Deals (investment)'!$T:$T,BA$1)</f>
        <v>#VALUE!</v>
      </c>
      <c r="BB1451" s="17" t="e">
        <f>SUMIFS('[1]Deals (investment)'!$C:$C,'[1]Deals (investment)'!$B:$B,$A1451,'[1]Deals (investment)'!$T:$T,BB$1)</f>
        <v>#VALUE!</v>
      </c>
      <c r="BC1451" s="17" t="e">
        <f>SUMIFS('[1]Deals (Exits)'!$C:$C,'[1]Deals (Exits)'!$B:$B,$A1451)</f>
        <v>#VALUE!</v>
      </c>
      <c r="BD1451" s="17" t="e">
        <f>SUMIFS('[1]Deals (investment)'!$C:$C,'[1]Deals (investment)'!$B:$B,$A1451,'[1]Deals (investment)'!$V:$V,BD$1)</f>
        <v>#VALUE!</v>
      </c>
      <c r="BE1451" s="17" t="e">
        <f>SUMIFS('[1]Deals (investment)'!$C:$C,'[1]Deals (investment)'!$B:$B,$A1451,'[1]Deals (investment)'!$V:$V,BE$1)</f>
        <v>#VALUE!</v>
      </c>
      <c r="BF1451" s="17" t="e">
        <f>SUMIFS('[1]Deals (investment)'!$C:$C,'[1]Deals (investment)'!$B:$B,$A1451,'[1]Deals (investment)'!$V:$V,BF$1)</f>
        <v>#VALUE!</v>
      </c>
      <c r="BG1451" s="17" t="e">
        <f>SUMIFS('[1]Deals (investment)'!$C:$C,'[1]Deals (investment)'!$B:$B,$A1451,'[1]Deals (investment)'!$V:$V,BG$1)</f>
        <v>#VALUE!</v>
      </c>
      <c r="BH1451" s="17" t="e">
        <f>SUMIFS('[1]Deals (investment)'!$C:$C,'[1]Deals (investment)'!$B:$B,$A1451,'[1]Deals (investment)'!$V:$V,BH$1)</f>
        <v>#VALUE!</v>
      </c>
      <c r="BI1451" s="17" t="e">
        <f>SUMIFS('[1]Deals (investment)'!$C:$C,'[1]Deals (investment)'!$B:$B,$A1451,'[1]Deals (investment)'!$V:$V,BI$1)</f>
        <v>#VALUE!</v>
      </c>
      <c r="BJ1451" s="17" t="e">
        <f>SUMIFS('[1]Deals (investment)'!$C:$C,'[1]Deals (investment)'!$B:$B,$A1451,'[1]Deals (investment)'!$V:$V,BJ$1)</f>
        <v>#VALUE!</v>
      </c>
      <c r="BK1451" s="17" t="e">
        <f>SUMIFS('[1]Deals (investment)'!$C:$C,'[1]Deals (investment)'!$B:$B,$A1451,'[1]Deals (investment)'!$V:$V,BK$1)</f>
        <v>#VALUE!</v>
      </c>
      <c r="BL1451" s="17" t="e">
        <f>SUMIFS('[1]Deals (investment)'!$C:$C,'[1]Deals (investment)'!$B:$B,$A1451,'[1]Deals (investment)'!$V:$V,BL$1)</f>
        <v>#VALUE!</v>
      </c>
      <c r="BM1451" s="17" t="e">
        <f>SUMIFS('[1]Deals (investment)'!$C:$C,'[1]Deals (investment)'!$B:$B,$A1451,'[1]Deals (investment)'!$V:$V,BM$1)</f>
        <v>#VALUE!</v>
      </c>
      <c r="BN1451" s="15"/>
      <c r="BO1451" s="15"/>
      <c r="BP1451" s="22"/>
      <c r="BQ1451" s="15"/>
      <c r="BR1451" s="15"/>
      <c r="BS1451" s="15"/>
      <c r="BT1451" s="15"/>
      <c r="BU1451" s="15"/>
      <c r="BV1451" s="15"/>
      <c r="BW1451" s="15"/>
      <c r="BX1451" s="15"/>
      <c r="BY1451" s="15"/>
      <c r="BZ1451" s="15"/>
      <c r="CA1451" s="15"/>
      <c r="CB1451" s="15"/>
      <c r="CC1451" s="15"/>
      <c r="CD1451" s="15" t="str">
        <f t="shared" si="220"/>
        <v>QuicketQuicket is a fast and effective online ticketing service for events of all sizes.Active</v>
      </c>
      <c r="CE1451" s="15"/>
      <c r="CF1451" s="15"/>
      <c r="CG1451" s="15"/>
      <c r="CH1451" s="15"/>
      <c r="CI1451" s="15"/>
      <c r="CJ1451" s="15"/>
    </row>
    <row r="1452" spans="1:118" ht="12.75">
      <c r="A1452" s="15" t="s">
        <v>9595</v>
      </c>
      <c r="B1452" s="15" t="s">
        <v>9596</v>
      </c>
      <c r="C1452" s="15" t="s">
        <v>58</v>
      </c>
      <c r="D1452" s="16">
        <v>2018</v>
      </c>
      <c r="E1452" s="15" t="s">
        <v>470</v>
      </c>
      <c r="F1452" s="15" t="s">
        <v>199</v>
      </c>
      <c r="G1452" s="15" t="s">
        <v>471</v>
      </c>
      <c r="H1452" s="15"/>
      <c r="I1452" s="15" t="s">
        <v>471</v>
      </c>
      <c r="J1452" s="15"/>
      <c r="K1452" s="17" t="e">
        <f t="shared" si="218"/>
        <v>#VALUE!</v>
      </c>
      <c r="L1452" s="15"/>
      <c r="M1452" s="18" t="e">
        <f t="shared" si="205"/>
        <v>#VALUE!</v>
      </c>
      <c r="N1452" s="15"/>
      <c r="O1452" s="15"/>
      <c r="P1452" s="15"/>
      <c r="Q1452" s="15"/>
      <c r="R1452" s="15" t="s">
        <v>1490</v>
      </c>
      <c r="S1452" s="19" t="s">
        <v>144</v>
      </c>
      <c r="T1452" s="15" t="s">
        <v>312</v>
      </c>
      <c r="U1452" s="17" t="s">
        <v>312</v>
      </c>
      <c r="V1452" s="15" t="s">
        <v>9597</v>
      </c>
      <c r="W1452" s="15">
        <v>1</v>
      </c>
      <c r="X1452" s="15" t="s">
        <v>64</v>
      </c>
      <c r="Y1452" s="15" t="s">
        <v>9598</v>
      </c>
      <c r="Z1452" s="25" t="s">
        <v>109</v>
      </c>
      <c r="AB1452" s="32">
        <v>43506</v>
      </c>
      <c r="AC1452" s="21" t="s">
        <v>9599</v>
      </c>
      <c r="AD1452" s="21" t="s">
        <v>9600</v>
      </c>
      <c r="AE1452" s="21" t="s">
        <v>9601</v>
      </c>
      <c r="AF1452" s="21" t="s">
        <v>9602</v>
      </c>
      <c r="AG1452" s="22">
        <f t="shared" si="213"/>
        <v>0.74193548387096775</v>
      </c>
      <c r="AH1452" s="15" t="str">
        <f t="shared" si="212"/>
        <v/>
      </c>
      <c r="AI1452" s="22" t="str">
        <f>VLOOKUP(A1452,'[1]Deals (investment)'!$B$2:$Z$1497,1,FALSE)</f>
        <v>quip.link</v>
      </c>
      <c r="AJ1452" s="22">
        <f>VLOOKUP(A1452,'[1]Deals (investment)'!$B$2:$Z$870,15,FALSE)</f>
        <v>0</v>
      </c>
      <c r="AK1452" s="17" t="e">
        <f>VLOOKUP(A1452,'[1]Deals (Exits)'!B:B,1,FALSE)</f>
        <v>#N/A</v>
      </c>
      <c r="AL1452" s="23">
        <f>VLOOKUP(G1452,[1]Lookups!$V$3:$Y$197,4,FALSE)</f>
        <v>0</v>
      </c>
      <c r="AM1452" s="17" t="str">
        <f>VLOOKUP(X1452,[1]Lookups!$B$3:$C$200,2,FALSE)</f>
        <v>E-commerce &amp; Retail</v>
      </c>
      <c r="AN1452" s="17" t="str">
        <f>VLOOKUP(R1452,[1]Lookups!$H$3:$I$69,2,FALSE)</f>
        <v>2. Seed</v>
      </c>
      <c r="AO1452" s="17" t="e">
        <f>VLOOKUP(T1452,[1]Lookups!$H$3:$I$69,2,FALSE)</f>
        <v>#N/A</v>
      </c>
      <c r="AP1452" s="17" t="str">
        <f>VLOOKUP(AN1452,[1]Lookups!$N$3:$O$11,2,FALSE)</f>
        <v>Early</v>
      </c>
      <c r="AQ1452" s="18" t="e">
        <f>COUNTIFS('[1]Deals (investment)'!$B:$B,$A1452)</f>
        <v>#VALUE!</v>
      </c>
      <c r="AR1452" s="18" t="e">
        <f>COUNTIFS('[1]Deals (investment)'!$B:$B,$A1452,'[1]Deals (investment)'!$T:$T,$AW$1)+COUNTIFS('[1]Deals (investment)'!$B:$B,$A1452,'[1]Deals (investment)'!$T:$T,$AX$1)+COUNTIFS('[1]Deals (investment)'!$B:$B,$A1452,'[1]Deals (investment)'!$T:$T,$AY$1)</f>
        <v>#VALUE!</v>
      </c>
      <c r="AS1452" s="17" t="e">
        <f>SUMIFS('[1]Deals (investment)'!$C:$C,'[1]Deals (investment)'!$B:$B,$A1452)</f>
        <v>#VALUE!</v>
      </c>
      <c r="AT1452" s="17" t="e">
        <f t="shared" si="219"/>
        <v>#VALUE!</v>
      </c>
      <c r="AU1452" s="18" t="e">
        <f>COUNTIF('[1]Deals (Exits)'!$B:$B,A1452)</f>
        <v>#VALUE!</v>
      </c>
      <c r="AV1452" s="17" t="e">
        <f>SUMIFS('[1]Deals (investment)'!$C:$C,'[1]Deals (investment)'!$B:$B,$A1452,'[1]Deals (investment)'!$T:$T,AV$1)</f>
        <v>#VALUE!</v>
      </c>
      <c r="AW1452" s="17" t="e">
        <f>SUMIFS('[1]Deals (investment)'!$C:$C,'[1]Deals (investment)'!$B:$B,$A1452,'[1]Deals (investment)'!$T:$T,AW$1)</f>
        <v>#VALUE!</v>
      </c>
      <c r="AX1452" s="17" t="e">
        <f>SUMIFS('[1]Deals (investment)'!$C:$C,'[1]Deals (investment)'!$B:$B,$A1452,'[1]Deals (investment)'!$T:$T,AX$1)</f>
        <v>#VALUE!</v>
      </c>
      <c r="AY1452" s="17" t="e">
        <f>SUMIFS('[1]Deals (investment)'!$C:$C,'[1]Deals (investment)'!$B:$B,$A1452,'[1]Deals (investment)'!$T:$T,AY$1)</f>
        <v>#VALUE!</v>
      </c>
      <c r="AZ1452" s="17" t="e">
        <f>SUMIFS('[1]Deals (investment)'!$C:$C,'[1]Deals (investment)'!$B:$B,$A1452,'[1]Deals (investment)'!$T:$T,AZ$1)</f>
        <v>#VALUE!</v>
      </c>
      <c r="BA1452" s="17" t="e">
        <f>SUMIFS('[1]Deals (investment)'!$C:$C,'[1]Deals (investment)'!$B:$B,$A1452,'[1]Deals (investment)'!$T:$T,BA$1)</f>
        <v>#VALUE!</v>
      </c>
      <c r="BB1452" s="17" t="e">
        <f>SUMIFS('[1]Deals (investment)'!$C:$C,'[1]Deals (investment)'!$B:$B,$A1452,'[1]Deals (investment)'!$T:$T,BB$1)</f>
        <v>#VALUE!</v>
      </c>
      <c r="BC1452" s="17" t="e">
        <f>SUMIFS('[1]Deals (Exits)'!$C:$C,'[1]Deals (Exits)'!$B:$B,$A1452)</f>
        <v>#VALUE!</v>
      </c>
      <c r="BD1452" s="17" t="e">
        <f>SUMIFS('[1]Deals (investment)'!$C:$C,'[1]Deals (investment)'!$B:$B,$A1452,'[1]Deals (investment)'!$V:$V,BD$1)</f>
        <v>#VALUE!</v>
      </c>
      <c r="BE1452" s="17" t="e">
        <f>SUMIFS('[1]Deals (investment)'!$C:$C,'[1]Deals (investment)'!$B:$B,$A1452,'[1]Deals (investment)'!$V:$V,BE$1)</f>
        <v>#VALUE!</v>
      </c>
      <c r="BF1452" s="17" t="e">
        <f>SUMIFS('[1]Deals (investment)'!$C:$C,'[1]Deals (investment)'!$B:$B,$A1452,'[1]Deals (investment)'!$V:$V,BF$1)</f>
        <v>#VALUE!</v>
      </c>
      <c r="BG1452" s="17" t="e">
        <f>SUMIFS('[1]Deals (investment)'!$C:$C,'[1]Deals (investment)'!$B:$B,$A1452,'[1]Deals (investment)'!$V:$V,BG$1)</f>
        <v>#VALUE!</v>
      </c>
      <c r="BH1452" s="17" t="e">
        <f>SUMIFS('[1]Deals (investment)'!$C:$C,'[1]Deals (investment)'!$B:$B,$A1452,'[1]Deals (investment)'!$V:$V,BH$1)</f>
        <v>#VALUE!</v>
      </c>
      <c r="BI1452" s="17" t="e">
        <f>SUMIFS('[1]Deals (investment)'!$C:$C,'[1]Deals (investment)'!$B:$B,$A1452,'[1]Deals (investment)'!$V:$V,BI$1)</f>
        <v>#VALUE!</v>
      </c>
      <c r="BJ1452" s="17" t="e">
        <f>SUMIFS('[1]Deals (investment)'!$C:$C,'[1]Deals (investment)'!$B:$B,$A1452,'[1]Deals (investment)'!$V:$V,BJ$1)</f>
        <v>#VALUE!</v>
      </c>
      <c r="BK1452" s="17" t="e">
        <f>SUMIFS('[1]Deals (investment)'!$C:$C,'[1]Deals (investment)'!$B:$B,$A1452,'[1]Deals (investment)'!$V:$V,BK$1)</f>
        <v>#VALUE!</v>
      </c>
      <c r="BL1452" s="17" t="e">
        <f>SUMIFS('[1]Deals (investment)'!$C:$C,'[1]Deals (investment)'!$B:$B,$A1452,'[1]Deals (investment)'!$V:$V,BL$1)</f>
        <v>#VALUE!</v>
      </c>
      <c r="BM1452" s="17" t="e">
        <f>SUMIFS('[1]Deals (investment)'!$C:$C,'[1]Deals (investment)'!$B:$B,$A1452,'[1]Deals (investment)'!$V:$V,BM$1)</f>
        <v>#VALUE!</v>
      </c>
      <c r="BN1452" s="15"/>
      <c r="BO1452" s="15"/>
      <c r="BP1452" s="22"/>
      <c r="BQ1452" s="15"/>
      <c r="BR1452" s="15"/>
      <c r="BS1452" s="15"/>
      <c r="BT1452" s="15"/>
      <c r="BU1452" s="15"/>
      <c r="BV1452" s="15"/>
      <c r="BW1452" s="15"/>
      <c r="BX1452" s="15"/>
      <c r="BY1452" s="15"/>
      <c r="BZ1452" s="15"/>
      <c r="CA1452" s="15"/>
      <c r="CB1452" s="15"/>
      <c r="CC1452" s="15"/>
      <c r="CD1452" s="15"/>
      <c r="CE1452" s="15"/>
      <c r="CF1452" s="15"/>
      <c r="CG1452" s="15"/>
      <c r="CH1452" s="15"/>
      <c r="CI1452" s="15"/>
      <c r="CJ1452" s="15"/>
    </row>
    <row r="1453" spans="1:118" ht="12.75">
      <c r="A1453" s="15" t="s">
        <v>9603</v>
      </c>
      <c r="B1453" s="15" t="s">
        <v>9604</v>
      </c>
      <c r="C1453" s="15"/>
      <c r="D1453" s="16"/>
      <c r="E1453" s="15" t="s">
        <v>90</v>
      </c>
      <c r="F1453" s="15"/>
      <c r="G1453" s="15" t="s">
        <v>91</v>
      </c>
      <c r="H1453" s="15"/>
      <c r="I1453" s="15" t="s">
        <v>91</v>
      </c>
      <c r="J1453" s="15"/>
      <c r="K1453" s="17" t="e">
        <f t="shared" si="218"/>
        <v>#VALUE!</v>
      </c>
      <c r="L1453" s="15"/>
      <c r="M1453" s="18" t="e">
        <f t="shared" si="205"/>
        <v>#VALUE!</v>
      </c>
      <c r="N1453" s="15"/>
      <c r="O1453" s="15"/>
      <c r="P1453" s="15"/>
      <c r="Q1453" s="15"/>
      <c r="R1453" s="15"/>
      <c r="S1453" s="19"/>
      <c r="T1453" s="15"/>
      <c r="U1453" s="17"/>
      <c r="V1453" s="15" t="s">
        <v>9605</v>
      </c>
      <c r="W1453" s="15"/>
      <c r="X1453" s="15"/>
      <c r="Y1453" s="15"/>
      <c r="AB1453" s="20"/>
      <c r="AC1453" s="15"/>
      <c r="AD1453" s="15"/>
      <c r="AE1453" s="15"/>
      <c r="AF1453" s="15"/>
      <c r="AG1453" s="22">
        <f t="shared" si="213"/>
        <v>0.22580645161290322</v>
      </c>
      <c r="AH1453" s="15" t="str">
        <f t="shared" si="212"/>
        <v/>
      </c>
      <c r="AI1453" s="22" t="e">
        <f>VLOOKUP(A1453,'[1]Deals (investment)'!$B$2:$Z$1497,1,FALSE)</f>
        <v>#N/A</v>
      </c>
      <c r="AJ1453" s="22" t="e">
        <f>VLOOKUP(A1453,'[1]Deals (investment)'!$B$2:$Z$870,15,FALSE)</f>
        <v>#N/A</v>
      </c>
      <c r="AK1453" s="17" t="e">
        <f>VLOOKUP(A1453,'[1]Deals (Exits)'!B:B,1,FALSE)</f>
        <v>#N/A</v>
      </c>
      <c r="AL1453" s="23">
        <f>VLOOKUP(G1453,[1]Lookups!$V$3:$Y$197,4,FALSE)</f>
        <v>0</v>
      </c>
      <c r="AM1453" s="17" t="e">
        <f>VLOOKUP(X1453,[1]Lookups!$B$3:$C$200,2,FALSE)</f>
        <v>#N/A</v>
      </c>
      <c r="AN1453" s="17" t="e">
        <f>VLOOKUP(R1453,[1]Lookups!$H$3:$I$69,2,FALSE)</f>
        <v>#N/A</v>
      </c>
      <c r="AO1453" s="17" t="e">
        <f>VLOOKUP(T1453,[1]Lookups!$H$3:$I$69,2,FALSE)</f>
        <v>#N/A</v>
      </c>
      <c r="AP1453" s="17" t="e">
        <f>VLOOKUP(AN1453,[1]Lookups!$N$3:$O$11,2,FALSE)</f>
        <v>#N/A</v>
      </c>
      <c r="AQ1453" s="18" t="e">
        <f>COUNTIFS('[1]Deals (investment)'!$B:$B,$A1453)</f>
        <v>#VALUE!</v>
      </c>
      <c r="AR1453" s="18" t="e">
        <f>COUNTIFS('[1]Deals (investment)'!$B:$B,$A1453,'[1]Deals (investment)'!$T:$T,$AW$1)+COUNTIFS('[1]Deals (investment)'!$B:$B,$A1453,'[1]Deals (investment)'!$T:$T,$AX$1)+COUNTIFS('[1]Deals (investment)'!$B:$B,$A1453,'[1]Deals (investment)'!$T:$T,$AY$1)</f>
        <v>#VALUE!</v>
      </c>
      <c r="AS1453" s="17" t="e">
        <f>SUMIFS('[1]Deals (investment)'!$C:$C,'[1]Deals (investment)'!$B:$B,$A1453)</f>
        <v>#VALUE!</v>
      </c>
      <c r="AT1453" s="17" t="e">
        <f t="shared" si="219"/>
        <v>#VALUE!</v>
      </c>
      <c r="AU1453" s="18" t="e">
        <f>COUNTIF('[1]Deals (Exits)'!$B:$B,A1453)</f>
        <v>#VALUE!</v>
      </c>
      <c r="AV1453" s="17" t="e">
        <f>SUMIFS('[1]Deals (investment)'!$C:$C,'[1]Deals (investment)'!$B:$B,$A1453,'[1]Deals (investment)'!$T:$T,AV$1)</f>
        <v>#VALUE!</v>
      </c>
      <c r="AW1453" s="17" t="e">
        <f>SUMIFS('[1]Deals (investment)'!$C:$C,'[1]Deals (investment)'!$B:$B,$A1453,'[1]Deals (investment)'!$T:$T,AW$1)</f>
        <v>#VALUE!</v>
      </c>
      <c r="AX1453" s="17" t="e">
        <f>SUMIFS('[1]Deals (investment)'!$C:$C,'[1]Deals (investment)'!$B:$B,$A1453,'[1]Deals (investment)'!$T:$T,AX$1)</f>
        <v>#VALUE!</v>
      </c>
      <c r="AY1453" s="17" t="e">
        <f>SUMIFS('[1]Deals (investment)'!$C:$C,'[1]Deals (investment)'!$B:$B,$A1453,'[1]Deals (investment)'!$T:$T,AY$1)</f>
        <v>#VALUE!</v>
      </c>
      <c r="AZ1453" s="17" t="e">
        <f>SUMIFS('[1]Deals (investment)'!$C:$C,'[1]Deals (investment)'!$B:$B,$A1453,'[1]Deals (investment)'!$T:$T,AZ$1)</f>
        <v>#VALUE!</v>
      </c>
      <c r="BA1453" s="17" t="e">
        <f>SUMIFS('[1]Deals (investment)'!$C:$C,'[1]Deals (investment)'!$B:$B,$A1453,'[1]Deals (investment)'!$T:$T,BA$1)</f>
        <v>#VALUE!</v>
      </c>
      <c r="BB1453" s="17" t="e">
        <f>SUMIFS('[1]Deals (investment)'!$C:$C,'[1]Deals (investment)'!$B:$B,$A1453,'[1]Deals (investment)'!$T:$T,BB$1)</f>
        <v>#VALUE!</v>
      </c>
      <c r="BC1453" s="17" t="e">
        <f>SUMIFS('[1]Deals (Exits)'!$C:$C,'[1]Deals (Exits)'!$B:$B,$A1453)</f>
        <v>#VALUE!</v>
      </c>
      <c r="BD1453" s="17" t="e">
        <f>SUMIFS('[1]Deals (investment)'!$C:$C,'[1]Deals (investment)'!$B:$B,$A1453,'[1]Deals (investment)'!$V:$V,BD$1)</f>
        <v>#VALUE!</v>
      </c>
      <c r="BE1453" s="17" t="e">
        <f>SUMIFS('[1]Deals (investment)'!$C:$C,'[1]Deals (investment)'!$B:$B,$A1453,'[1]Deals (investment)'!$V:$V,BE$1)</f>
        <v>#VALUE!</v>
      </c>
      <c r="BF1453" s="17" t="e">
        <f>SUMIFS('[1]Deals (investment)'!$C:$C,'[1]Deals (investment)'!$B:$B,$A1453,'[1]Deals (investment)'!$V:$V,BF$1)</f>
        <v>#VALUE!</v>
      </c>
      <c r="BG1453" s="17" t="e">
        <f>SUMIFS('[1]Deals (investment)'!$C:$C,'[1]Deals (investment)'!$B:$B,$A1453,'[1]Deals (investment)'!$V:$V,BG$1)</f>
        <v>#VALUE!</v>
      </c>
      <c r="BH1453" s="17" t="e">
        <f>SUMIFS('[1]Deals (investment)'!$C:$C,'[1]Deals (investment)'!$B:$B,$A1453,'[1]Deals (investment)'!$V:$V,BH$1)</f>
        <v>#VALUE!</v>
      </c>
      <c r="BI1453" s="17" t="e">
        <f>SUMIFS('[1]Deals (investment)'!$C:$C,'[1]Deals (investment)'!$B:$B,$A1453,'[1]Deals (investment)'!$V:$V,BI$1)</f>
        <v>#VALUE!</v>
      </c>
      <c r="BJ1453" s="17" t="e">
        <f>SUMIFS('[1]Deals (investment)'!$C:$C,'[1]Deals (investment)'!$B:$B,$A1453,'[1]Deals (investment)'!$V:$V,BJ$1)</f>
        <v>#VALUE!</v>
      </c>
      <c r="BK1453" s="17" t="e">
        <f>SUMIFS('[1]Deals (investment)'!$C:$C,'[1]Deals (investment)'!$B:$B,$A1453,'[1]Deals (investment)'!$V:$V,BK$1)</f>
        <v>#VALUE!</v>
      </c>
      <c r="BL1453" s="17" t="e">
        <f>SUMIFS('[1]Deals (investment)'!$C:$C,'[1]Deals (investment)'!$B:$B,$A1453,'[1]Deals (investment)'!$V:$V,BL$1)</f>
        <v>#VALUE!</v>
      </c>
      <c r="BM1453" s="17" t="e">
        <f>SUMIFS('[1]Deals (investment)'!$C:$C,'[1]Deals (investment)'!$B:$B,$A1453,'[1]Deals (investment)'!$V:$V,BM$1)</f>
        <v>#VALUE!</v>
      </c>
      <c r="BN1453" s="15"/>
      <c r="BO1453" s="15"/>
      <c r="BP1453" s="22"/>
      <c r="BQ1453" s="15"/>
      <c r="BR1453" s="15"/>
      <c r="BS1453" s="15"/>
      <c r="BT1453" s="15"/>
      <c r="BU1453" s="15"/>
      <c r="BV1453" s="15"/>
      <c r="BW1453" s="15"/>
      <c r="BX1453" s="15"/>
      <c r="BY1453" s="15"/>
      <c r="BZ1453" s="15"/>
      <c r="CA1453" s="15"/>
      <c r="CB1453" s="15"/>
      <c r="CC1453" s="15"/>
      <c r="CD1453" s="15" t="str">
        <f t="shared" ref="CD1453:CD1457" si="221">CONCATENATE(A1453,B1453,C1453)</f>
        <v>Qualip SolutionsQualip Solutions is a software and application development consulting company which builds applications and systems to help organisations automate their processes.</v>
      </c>
      <c r="CE1453" s="15"/>
      <c r="CF1453" s="15"/>
      <c r="CG1453" s="15"/>
      <c r="CH1453" s="15"/>
      <c r="CI1453" s="15"/>
      <c r="CJ1453" s="15"/>
    </row>
    <row r="1454" spans="1:118" ht="12.75">
      <c r="A1454" s="15" t="s">
        <v>9606</v>
      </c>
      <c r="B1454" s="15" t="s">
        <v>9607</v>
      </c>
      <c r="C1454" s="15" t="s">
        <v>58</v>
      </c>
      <c r="D1454" s="16">
        <v>2016</v>
      </c>
      <c r="E1454" s="26" t="s">
        <v>117</v>
      </c>
      <c r="F1454" s="26" t="s">
        <v>199</v>
      </c>
      <c r="G1454" s="26" t="s">
        <v>118</v>
      </c>
      <c r="H1454" s="26"/>
      <c r="I1454" s="15" t="s">
        <v>118</v>
      </c>
      <c r="J1454" s="26"/>
      <c r="K1454" s="17" t="e">
        <f t="shared" si="218"/>
        <v>#VALUE!</v>
      </c>
      <c r="L1454" s="15"/>
      <c r="M1454" s="18" t="e">
        <f t="shared" si="205"/>
        <v>#VALUE!</v>
      </c>
      <c r="N1454" s="15"/>
      <c r="O1454" s="15"/>
      <c r="P1454" s="15"/>
      <c r="Q1454" s="24" t="e">
        <f ca="1">_xludf.MAXIFS('[1]Deals (investment)'!A:A,'[1]Deals (investment)'!B:B,A1454)</f>
        <v>#NAME?</v>
      </c>
      <c r="R1454" s="15"/>
      <c r="S1454" s="19"/>
      <c r="T1454" s="15"/>
      <c r="U1454" s="17"/>
      <c r="V1454" s="15" t="s">
        <v>9608</v>
      </c>
      <c r="W1454" s="15">
        <v>0</v>
      </c>
      <c r="X1454" s="15" t="s">
        <v>294</v>
      </c>
      <c r="Y1454" s="15" t="s">
        <v>4565</v>
      </c>
      <c r="AB1454" s="20"/>
      <c r="AC1454" s="27" t="s">
        <v>9609</v>
      </c>
      <c r="AD1454" s="15"/>
      <c r="AE1454" s="15"/>
      <c r="AF1454" s="15"/>
      <c r="AG1454" s="22">
        <f t="shared" ca="1" si="213"/>
        <v>0.4838709677419355</v>
      </c>
      <c r="AH1454" s="15" t="str">
        <f t="shared" si="212"/>
        <v/>
      </c>
      <c r="AI1454" s="22" t="e">
        <f>VLOOKUP(A1454,'[1]Deals (investment)'!$B$2:$Z$1497,1,FALSE)</f>
        <v>#N/A</v>
      </c>
      <c r="AJ1454" s="22" t="e">
        <f>VLOOKUP(A1454,'[1]Deals (investment)'!$B$2:$Z$870,15,FALSE)</f>
        <v>#N/A</v>
      </c>
      <c r="AK1454" s="17" t="e">
        <f>VLOOKUP(A1454,'[1]Deals (Exits)'!B:B,1,FALSE)</f>
        <v>#N/A</v>
      </c>
      <c r="AL1454" s="23">
        <f>VLOOKUP(G1454,[1]Lookups!$V$3:$Y$197,4,FALSE)</f>
        <v>0</v>
      </c>
      <c r="AM1454" s="17" t="str">
        <f>VLOOKUP(X1454,[1]Lookups!$B$3:$C$200,2,FALSE)</f>
        <v>Health &amp; Pharmaceuticals</v>
      </c>
      <c r="AN1454" s="17" t="e">
        <f>VLOOKUP(R1454,[1]Lookups!$H$3:$I$69,2,FALSE)</f>
        <v>#N/A</v>
      </c>
      <c r="AO1454" s="17" t="e">
        <f>VLOOKUP(T1454,[1]Lookups!$H$3:$I$69,2,FALSE)</f>
        <v>#N/A</v>
      </c>
      <c r="AP1454" s="17" t="e">
        <f>VLOOKUP(AN1454,[1]Lookups!$N$3:$O$11,2,FALSE)</f>
        <v>#N/A</v>
      </c>
      <c r="AQ1454" s="18" t="e">
        <f>COUNTIFS('[1]Deals (investment)'!$B:$B,$A1454)</f>
        <v>#VALUE!</v>
      </c>
      <c r="AR1454" s="18" t="e">
        <f>COUNTIFS('[1]Deals (investment)'!$B:$B,$A1454,'[1]Deals (investment)'!$T:$T,$AW$1)+COUNTIFS('[1]Deals (investment)'!$B:$B,$A1454,'[1]Deals (investment)'!$T:$T,$AX$1)+COUNTIFS('[1]Deals (investment)'!$B:$B,$A1454,'[1]Deals (investment)'!$T:$T,$AY$1)</f>
        <v>#VALUE!</v>
      </c>
      <c r="AS1454" s="17" t="e">
        <f>SUMIFS('[1]Deals (investment)'!$C:$C,'[1]Deals (investment)'!$B:$B,$A1454)</f>
        <v>#VALUE!</v>
      </c>
      <c r="AT1454" s="17" t="e">
        <f t="shared" si="219"/>
        <v>#VALUE!</v>
      </c>
      <c r="AU1454" s="18" t="e">
        <f>COUNTIF('[1]Deals (Exits)'!$B:$B,A1454)</f>
        <v>#VALUE!</v>
      </c>
      <c r="AV1454" s="17" t="e">
        <f>SUMIFS('[1]Deals (investment)'!$C:$C,'[1]Deals (investment)'!$B:$B,$A1454,'[1]Deals (investment)'!$T:$T,AV$1)</f>
        <v>#VALUE!</v>
      </c>
      <c r="AW1454" s="17" t="e">
        <f>SUMIFS('[1]Deals (investment)'!$C:$C,'[1]Deals (investment)'!$B:$B,$A1454,'[1]Deals (investment)'!$T:$T,AW$1)</f>
        <v>#VALUE!</v>
      </c>
      <c r="AX1454" s="17" t="e">
        <f>SUMIFS('[1]Deals (investment)'!$C:$C,'[1]Deals (investment)'!$B:$B,$A1454,'[1]Deals (investment)'!$T:$T,AX$1)</f>
        <v>#VALUE!</v>
      </c>
      <c r="AY1454" s="17" t="e">
        <f>SUMIFS('[1]Deals (investment)'!$C:$C,'[1]Deals (investment)'!$B:$B,$A1454,'[1]Deals (investment)'!$T:$T,AY$1)</f>
        <v>#VALUE!</v>
      </c>
      <c r="AZ1454" s="17" t="e">
        <f>SUMIFS('[1]Deals (investment)'!$C:$C,'[1]Deals (investment)'!$B:$B,$A1454,'[1]Deals (investment)'!$T:$T,AZ$1)</f>
        <v>#VALUE!</v>
      </c>
      <c r="BA1454" s="17" t="e">
        <f>SUMIFS('[1]Deals (investment)'!$C:$C,'[1]Deals (investment)'!$B:$B,$A1454,'[1]Deals (investment)'!$T:$T,BA$1)</f>
        <v>#VALUE!</v>
      </c>
      <c r="BB1454" s="17" t="e">
        <f>SUMIFS('[1]Deals (investment)'!$C:$C,'[1]Deals (investment)'!$B:$B,$A1454,'[1]Deals (investment)'!$T:$T,BB$1)</f>
        <v>#VALUE!</v>
      </c>
      <c r="BC1454" s="17" t="e">
        <f>SUMIFS('[1]Deals (Exits)'!$C:$C,'[1]Deals (Exits)'!$B:$B,$A1454)</f>
        <v>#VALUE!</v>
      </c>
      <c r="BD1454" s="17" t="e">
        <f>SUMIFS('[1]Deals (investment)'!$C:$C,'[1]Deals (investment)'!$B:$B,$A1454,'[1]Deals (investment)'!$V:$V,BD$1)</f>
        <v>#VALUE!</v>
      </c>
      <c r="BE1454" s="17" t="e">
        <f>SUMIFS('[1]Deals (investment)'!$C:$C,'[1]Deals (investment)'!$B:$B,$A1454,'[1]Deals (investment)'!$V:$V,BE$1)</f>
        <v>#VALUE!</v>
      </c>
      <c r="BF1454" s="17" t="e">
        <f>SUMIFS('[1]Deals (investment)'!$C:$C,'[1]Deals (investment)'!$B:$B,$A1454,'[1]Deals (investment)'!$V:$V,BF$1)</f>
        <v>#VALUE!</v>
      </c>
      <c r="BG1454" s="17" t="e">
        <f>SUMIFS('[1]Deals (investment)'!$C:$C,'[1]Deals (investment)'!$B:$B,$A1454,'[1]Deals (investment)'!$V:$V,BG$1)</f>
        <v>#VALUE!</v>
      </c>
      <c r="BH1454" s="17" t="e">
        <f>SUMIFS('[1]Deals (investment)'!$C:$C,'[1]Deals (investment)'!$B:$B,$A1454,'[1]Deals (investment)'!$V:$V,BH$1)</f>
        <v>#VALUE!</v>
      </c>
      <c r="BI1454" s="17" t="e">
        <f>SUMIFS('[1]Deals (investment)'!$C:$C,'[1]Deals (investment)'!$B:$B,$A1454,'[1]Deals (investment)'!$V:$V,BI$1)</f>
        <v>#VALUE!</v>
      </c>
      <c r="BJ1454" s="17" t="e">
        <f>SUMIFS('[1]Deals (investment)'!$C:$C,'[1]Deals (investment)'!$B:$B,$A1454,'[1]Deals (investment)'!$V:$V,BJ$1)</f>
        <v>#VALUE!</v>
      </c>
      <c r="BK1454" s="17" t="e">
        <f>SUMIFS('[1]Deals (investment)'!$C:$C,'[1]Deals (investment)'!$B:$B,$A1454,'[1]Deals (investment)'!$V:$V,BK$1)</f>
        <v>#VALUE!</v>
      </c>
      <c r="BL1454" s="17" t="e">
        <f>SUMIFS('[1]Deals (investment)'!$C:$C,'[1]Deals (investment)'!$B:$B,$A1454,'[1]Deals (investment)'!$V:$V,BL$1)</f>
        <v>#VALUE!</v>
      </c>
      <c r="BM1454" s="17" t="e">
        <f>SUMIFS('[1]Deals (investment)'!$C:$C,'[1]Deals (investment)'!$B:$B,$A1454,'[1]Deals (investment)'!$V:$V,BM$1)</f>
        <v>#VALUE!</v>
      </c>
      <c r="BN1454" s="15"/>
      <c r="BO1454" s="15"/>
      <c r="BP1454" s="22"/>
      <c r="BQ1454" s="15"/>
      <c r="BR1454" s="15"/>
      <c r="BS1454" s="15"/>
      <c r="BT1454" s="15"/>
      <c r="BU1454" s="15"/>
      <c r="BV1454" s="15"/>
      <c r="BW1454" s="15"/>
      <c r="BX1454" s="15"/>
      <c r="BY1454" s="15"/>
      <c r="BZ1454" s="15"/>
      <c r="CA1454" s="15"/>
      <c r="CB1454" s="15"/>
      <c r="CC1454" s="15"/>
      <c r="CD1454" s="15" t="str">
        <f t="shared" si="221"/>
        <v>Sagitarixhas developed a mobile health information exchange called iSikCure which enables users to enables access quality medicines at the most affordable rates by integrating with digital prescriptions from providers.Active</v>
      </c>
      <c r="CE1454" s="15"/>
      <c r="CF1454" s="15"/>
      <c r="CG1454" s="15"/>
      <c r="CH1454" s="15"/>
      <c r="CI1454" s="15"/>
      <c r="CJ1454" s="15"/>
    </row>
    <row r="1455" spans="1:118" ht="12.75">
      <c r="A1455" s="15" t="s">
        <v>9610</v>
      </c>
      <c r="B1455" s="15"/>
      <c r="C1455" s="15"/>
      <c r="D1455" s="16"/>
      <c r="E1455" s="26"/>
      <c r="F1455" s="26"/>
      <c r="G1455" s="26"/>
      <c r="H1455" s="26"/>
      <c r="I1455" s="15"/>
      <c r="J1455" s="26"/>
      <c r="K1455" s="17" t="e">
        <f t="shared" si="218"/>
        <v>#VALUE!</v>
      </c>
      <c r="L1455" s="15"/>
      <c r="M1455" s="18" t="e">
        <f t="shared" si="205"/>
        <v>#VALUE!</v>
      </c>
      <c r="N1455" s="15"/>
      <c r="O1455" s="15"/>
      <c r="P1455" s="15"/>
      <c r="Q1455" s="24" t="e">
        <f ca="1">_xludf.MAXIFS('[1]Deals (investment)'!A:A,'[1]Deals (investment)'!B:B,A1455)</f>
        <v>#NAME?</v>
      </c>
      <c r="R1455" s="15"/>
      <c r="S1455" s="19"/>
      <c r="T1455" s="15"/>
      <c r="U1455" s="17"/>
      <c r="V1455" s="15"/>
      <c r="W1455" s="15"/>
      <c r="X1455" s="15"/>
      <c r="Y1455" s="15"/>
      <c r="AB1455" s="20"/>
      <c r="AC1455" s="15"/>
      <c r="AD1455" s="15"/>
      <c r="AE1455" s="15"/>
      <c r="AF1455" s="15"/>
      <c r="AG1455" s="22">
        <f t="shared" ca="1" si="213"/>
        <v>9.6774193548387094E-2</v>
      </c>
      <c r="AH1455" s="15" t="str">
        <f t="shared" si="212"/>
        <v/>
      </c>
      <c r="AI1455" s="22" t="e">
        <f>VLOOKUP(A1455,'[1]Deals (investment)'!$B$2:$Z$1497,1,FALSE)</f>
        <v>#N/A</v>
      </c>
      <c r="AJ1455" s="22" t="e">
        <f>VLOOKUP(A1455,'[1]Deals (investment)'!$B$2:$Z$870,15,FALSE)</f>
        <v>#N/A</v>
      </c>
      <c r="AK1455" s="17" t="e">
        <f>VLOOKUP(A1455,'[1]Deals (Exits)'!B:B,1,FALSE)</f>
        <v>#N/A</v>
      </c>
      <c r="AL1455" s="23" t="e">
        <f>VLOOKUP(G1455,[1]Lookups!$V$3:$Y$197,4,FALSE)</f>
        <v>#N/A</v>
      </c>
      <c r="AM1455" s="17" t="e">
        <f>VLOOKUP(X1455,[1]Lookups!$B$3:$C$200,2,FALSE)</f>
        <v>#N/A</v>
      </c>
      <c r="AN1455" s="17" t="e">
        <f>VLOOKUP(R1455,[1]Lookups!$H$3:$I$69,2,FALSE)</f>
        <v>#N/A</v>
      </c>
      <c r="AO1455" s="17" t="e">
        <f>VLOOKUP(T1455,[1]Lookups!$H$3:$I$69,2,FALSE)</f>
        <v>#N/A</v>
      </c>
      <c r="AP1455" s="17" t="e">
        <f>VLOOKUP(AN1455,[1]Lookups!$N$3:$O$11,2,FALSE)</f>
        <v>#N/A</v>
      </c>
      <c r="AQ1455" s="18" t="e">
        <f>COUNTIFS('[1]Deals (investment)'!$B:$B,$A1455)</f>
        <v>#VALUE!</v>
      </c>
      <c r="AR1455" s="18" t="e">
        <f>COUNTIFS('[1]Deals (investment)'!$B:$B,$A1455,'[1]Deals (investment)'!$T:$T,$AW$1)+COUNTIFS('[1]Deals (investment)'!$B:$B,$A1455,'[1]Deals (investment)'!$T:$T,$AX$1)+COUNTIFS('[1]Deals (investment)'!$B:$B,$A1455,'[1]Deals (investment)'!$T:$T,$AY$1)</f>
        <v>#VALUE!</v>
      </c>
      <c r="AS1455" s="17" t="e">
        <f>SUMIFS('[1]Deals (investment)'!$C:$C,'[1]Deals (investment)'!$B:$B,$A1455)</f>
        <v>#VALUE!</v>
      </c>
      <c r="AT1455" s="17" t="e">
        <f t="shared" si="219"/>
        <v>#VALUE!</v>
      </c>
      <c r="AU1455" s="18" t="e">
        <f>COUNTIF('[1]Deals (Exits)'!$B:$B,A1455)</f>
        <v>#VALUE!</v>
      </c>
      <c r="AV1455" s="17" t="e">
        <f>SUMIFS('[1]Deals (investment)'!$C:$C,'[1]Deals (investment)'!$B:$B,$A1455,'[1]Deals (investment)'!$T:$T,AV$1)</f>
        <v>#VALUE!</v>
      </c>
      <c r="AW1455" s="17" t="e">
        <f>SUMIFS('[1]Deals (investment)'!$C:$C,'[1]Deals (investment)'!$B:$B,$A1455,'[1]Deals (investment)'!$T:$T,AW$1)</f>
        <v>#VALUE!</v>
      </c>
      <c r="AX1455" s="17" t="e">
        <f>SUMIFS('[1]Deals (investment)'!$C:$C,'[1]Deals (investment)'!$B:$B,$A1455,'[1]Deals (investment)'!$T:$T,AX$1)</f>
        <v>#VALUE!</v>
      </c>
      <c r="AY1455" s="17" t="e">
        <f>SUMIFS('[1]Deals (investment)'!$C:$C,'[1]Deals (investment)'!$B:$B,$A1455,'[1]Deals (investment)'!$T:$T,AY$1)</f>
        <v>#VALUE!</v>
      </c>
      <c r="AZ1455" s="17" t="e">
        <f>SUMIFS('[1]Deals (investment)'!$C:$C,'[1]Deals (investment)'!$B:$B,$A1455,'[1]Deals (investment)'!$T:$T,AZ$1)</f>
        <v>#VALUE!</v>
      </c>
      <c r="BA1455" s="17" t="e">
        <f>SUMIFS('[1]Deals (investment)'!$C:$C,'[1]Deals (investment)'!$B:$B,$A1455,'[1]Deals (investment)'!$T:$T,BA$1)</f>
        <v>#VALUE!</v>
      </c>
      <c r="BB1455" s="17" t="e">
        <f>SUMIFS('[1]Deals (investment)'!$C:$C,'[1]Deals (investment)'!$B:$B,$A1455,'[1]Deals (investment)'!$T:$T,BB$1)</f>
        <v>#VALUE!</v>
      </c>
      <c r="BC1455" s="17" t="e">
        <f>SUMIFS('[1]Deals (Exits)'!$C:$C,'[1]Deals (Exits)'!$B:$B,$A1455)</f>
        <v>#VALUE!</v>
      </c>
      <c r="BD1455" s="17" t="e">
        <f>SUMIFS('[1]Deals (investment)'!$C:$C,'[1]Deals (investment)'!$B:$B,$A1455,'[1]Deals (investment)'!$V:$V,BD$1)</f>
        <v>#VALUE!</v>
      </c>
      <c r="BE1455" s="17" t="e">
        <f>SUMIFS('[1]Deals (investment)'!$C:$C,'[1]Deals (investment)'!$B:$B,$A1455,'[1]Deals (investment)'!$V:$V,BE$1)</f>
        <v>#VALUE!</v>
      </c>
      <c r="BF1455" s="17" t="e">
        <f>SUMIFS('[1]Deals (investment)'!$C:$C,'[1]Deals (investment)'!$B:$B,$A1455,'[1]Deals (investment)'!$V:$V,BF$1)</f>
        <v>#VALUE!</v>
      </c>
      <c r="BG1455" s="17" t="e">
        <f>SUMIFS('[1]Deals (investment)'!$C:$C,'[1]Deals (investment)'!$B:$B,$A1455,'[1]Deals (investment)'!$V:$V,BG$1)</f>
        <v>#VALUE!</v>
      </c>
      <c r="BH1455" s="17" t="e">
        <f>SUMIFS('[1]Deals (investment)'!$C:$C,'[1]Deals (investment)'!$B:$B,$A1455,'[1]Deals (investment)'!$V:$V,BH$1)</f>
        <v>#VALUE!</v>
      </c>
      <c r="BI1455" s="17" t="e">
        <f>SUMIFS('[1]Deals (investment)'!$C:$C,'[1]Deals (investment)'!$B:$B,$A1455,'[1]Deals (investment)'!$V:$V,BI$1)</f>
        <v>#VALUE!</v>
      </c>
      <c r="BJ1455" s="17" t="e">
        <f>SUMIFS('[1]Deals (investment)'!$C:$C,'[1]Deals (investment)'!$B:$B,$A1455,'[1]Deals (investment)'!$V:$V,BJ$1)</f>
        <v>#VALUE!</v>
      </c>
      <c r="BK1455" s="17" t="e">
        <f>SUMIFS('[1]Deals (investment)'!$C:$C,'[1]Deals (investment)'!$B:$B,$A1455,'[1]Deals (investment)'!$V:$V,BK$1)</f>
        <v>#VALUE!</v>
      </c>
      <c r="BL1455" s="17" t="e">
        <f>SUMIFS('[1]Deals (investment)'!$C:$C,'[1]Deals (investment)'!$B:$B,$A1455,'[1]Deals (investment)'!$V:$V,BL$1)</f>
        <v>#VALUE!</v>
      </c>
      <c r="BM1455" s="17" t="e">
        <f>SUMIFS('[1]Deals (investment)'!$C:$C,'[1]Deals (investment)'!$B:$B,$A1455,'[1]Deals (investment)'!$V:$V,BM$1)</f>
        <v>#VALUE!</v>
      </c>
      <c r="BN1455" s="15"/>
      <c r="BO1455" s="15"/>
      <c r="BP1455" s="22"/>
      <c r="BQ1455" s="15"/>
      <c r="BR1455" s="15"/>
      <c r="BS1455" s="15"/>
      <c r="BT1455" s="15"/>
      <c r="BU1455" s="15"/>
      <c r="BV1455" s="15"/>
      <c r="BW1455" s="15"/>
      <c r="BX1455" s="15"/>
      <c r="BY1455" s="15"/>
      <c r="BZ1455" s="15"/>
      <c r="CA1455" s="15"/>
      <c r="CB1455" s="15"/>
      <c r="CC1455" s="15"/>
      <c r="CD1455" s="15" t="str">
        <f t="shared" si="221"/>
        <v>Railistic</v>
      </c>
      <c r="CE1455" s="15"/>
      <c r="CF1455" s="15"/>
      <c r="CG1455" s="15"/>
      <c r="CH1455" s="15"/>
      <c r="CI1455" s="15"/>
      <c r="CJ1455" s="15"/>
    </row>
    <row r="1456" spans="1:118" ht="12.75">
      <c r="A1456" s="15" t="s">
        <v>9611</v>
      </c>
      <c r="B1456" s="15" t="s">
        <v>9612</v>
      </c>
      <c r="C1456" s="15" t="s">
        <v>58</v>
      </c>
      <c r="D1456" s="16"/>
      <c r="E1456" s="15" t="s">
        <v>117</v>
      </c>
      <c r="F1456" s="15"/>
      <c r="G1456" s="15" t="s">
        <v>118</v>
      </c>
      <c r="H1456" s="15"/>
      <c r="I1456" s="15" t="s">
        <v>118</v>
      </c>
      <c r="J1456" s="15"/>
      <c r="K1456" s="17" t="e">
        <f t="shared" si="218"/>
        <v>#VALUE!</v>
      </c>
      <c r="L1456" s="15"/>
      <c r="M1456" s="18" t="e">
        <f t="shared" si="205"/>
        <v>#VALUE!</v>
      </c>
      <c r="N1456" s="15"/>
      <c r="O1456" s="15"/>
      <c r="P1456" s="15"/>
      <c r="Q1456" s="24" t="e">
        <f ca="1">_xludf.MAXIFS('[1]Deals (investment)'!A:A,'[1]Deals (investment)'!B:B,A1456)</f>
        <v>#NAME?</v>
      </c>
      <c r="R1456" s="15" t="s">
        <v>685</v>
      </c>
      <c r="S1456" s="19"/>
      <c r="T1456" s="15"/>
      <c r="U1456" s="17"/>
      <c r="V1456" s="15" t="s">
        <v>9613</v>
      </c>
      <c r="W1456" s="15"/>
      <c r="X1456" s="15" t="s">
        <v>158</v>
      </c>
      <c r="Y1456" s="15" t="s">
        <v>9614</v>
      </c>
      <c r="AB1456" s="20"/>
      <c r="AC1456" s="21" t="s">
        <v>9615</v>
      </c>
      <c r="AD1456" s="15"/>
      <c r="AE1456" s="21" t="s">
        <v>9616</v>
      </c>
      <c r="AF1456" s="21" t="s">
        <v>9616</v>
      </c>
      <c r="AG1456" s="22">
        <f t="shared" ca="1" si="213"/>
        <v>0.4838709677419355</v>
      </c>
      <c r="AH1456" s="15" t="str">
        <f t="shared" si="212"/>
        <v/>
      </c>
      <c r="AI1456" s="22" t="e">
        <f>VLOOKUP(A1456,'[1]Deals (investment)'!$B$2:$Z$1497,1,FALSE)</f>
        <v>#N/A</v>
      </c>
      <c r="AJ1456" s="22" t="e">
        <f>VLOOKUP(A1456,'[1]Deals (investment)'!$B$2:$Z$870,15,FALSE)</f>
        <v>#N/A</v>
      </c>
      <c r="AK1456" s="17" t="e">
        <f>VLOOKUP(A1456,'[1]Deals (Exits)'!B:B,1,FALSE)</f>
        <v>#N/A</v>
      </c>
      <c r="AL1456" s="23">
        <f>VLOOKUP(G1456,[1]Lookups!$V$3:$Y$197,4,FALSE)</f>
        <v>0</v>
      </c>
      <c r="AM1456" s="17" t="str">
        <f>VLOOKUP(X1456,[1]Lookups!$B$3:$C$200,2,FALSE)</f>
        <v>Financial Services</v>
      </c>
      <c r="AN1456" s="17" t="str">
        <f>VLOOKUP(R1456,[1]Lookups!$H$3:$I$69,2,FALSE)</f>
        <v xml:space="preserve">1. Grant
</v>
      </c>
      <c r="AO1456" s="17" t="e">
        <f>VLOOKUP(T1456,[1]Lookups!$H$3:$I$69,2,FALSE)</f>
        <v>#N/A</v>
      </c>
      <c r="AP1456" s="17" t="e">
        <f>VLOOKUP(AN1456,[1]Lookups!$N$3:$O$11,2,FALSE)</f>
        <v>#N/A</v>
      </c>
      <c r="AQ1456" s="18" t="e">
        <f>COUNTIFS('[1]Deals (investment)'!$B:$B,$A1456)</f>
        <v>#VALUE!</v>
      </c>
      <c r="AR1456" s="18" t="e">
        <f>COUNTIFS('[1]Deals (investment)'!$B:$B,$A1456,'[1]Deals (investment)'!$T:$T,$AW$1)+COUNTIFS('[1]Deals (investment)'!$B:$B,$A1456,'[1]Deals (investment)'!$T:$T,$AX$1)+COUNTIFS('[1]Deals (investment)'!$B:$B,$A1456,'[1]Deals (investment)'!$T:$T,$AY$1)</f>
        <v>#VALUE!</v>
      </c>
      <c r="AS1456" s="17" t="e">
        <f>SUMIFS('[1]Deals (investment)'!$C:$C,'[1]Deals (investment)'!$B:$B,$A1456)</f>
        <v>#VALUE!</v>
      </c>
      <c r="AT1456" s="17" t="e">
        <f t="shared" si="219"/>
        <v>#VALUE!</v>
      </c>
      <c r="AU1456" s="18" t="e">
        <f>COUNTIF('[1]Deals (Exits)'!$B:$B,A1456)</f>
        <v>#VALUE!</v>
      </c>
      <c r="AV1456" s="17" t="e">
        <f>SUMIFS('[1]Deals (investment)'!$C:$C,'[1]Deals (investment)'!$B:$B,$A1456,'[1]Deals (investment)'!$T:$T,AV$1)</f>
        <v>#VALUE!</v>
      </c>
      <c r="AW1456" s="17" t="e">
        <f>SUMIFS('[1]Deals (investment)'!$C:$C,'[1]Deals (investment)'!$B:$B,$A1456,'[1]Deals (investment)'!$T:$T,AW$1)</f>
        <v>#VALUE!</v>
      </c>
      <c r="AX1456" s="17" t="e">
        <f>SUMIFS('[1]Deals (investment)'!$C:$C,'[1]Deals (investment)'!$B:$B,$A1456,'[1]Deals (investment)'!$T:$T,AX$1)</f>
        <v>#VALUE!</v>
      </c>
      <c r="AY1456" s="17" t="e">
        <f>SUMIFS('[1]Deals (investment)'!$C:$C,'[1]Deals (investment)'!$B:$B,$A1456,'[1]Deals (investment)'!$T:$T,AY$1)</f>
        <v>#VALUE!</v>
      </c>
      <c r="AZ1456" s="17" t="e">
        <f>SUMIFS('[1]Deals (investment)'!$C:$C,'[1]Deals (investment)'!$B:$B,$A1456,'[1]Deals (investment)'!$T:$T,AZ$1)</f>
        <v>#VALUE!</v>
      </c>
      <c r="BA1456" s="17" t="e">
        <f>SUMIFS('[1]Deals (investment)'!$C:$C,'[1]Deals (investment)'!$B:$B,$A1456,'[1]Deals (investment)'!$T:$T,BA$1)</f>
        <v>#VALUE!</v>
      </c>
      <c r="BB1456" s="17" t="e">
        <f>SUMIFS('[1]Deals (investment)'!$C:$C,'[1]Deals (investment)'!$B:$B,$A1456,'[1]Deals (investment)'!$T:$T,BB$1)</f>
        <v>#VALUE!</v>
      </c>
      <c r="BC1456" s="17" t="e">
        <f>SUMIFS('[1]Deals (Exits)'!$C:$C,'[1]Deals (Exits)'!$B:$B,$A1456)</f>
        <v>#VALUE!</v>
      </c>
      <c r="BD1456" s="17" t="e">
        <f>SUMIFS('[1]Deals (investment)'!$C:$C,'[1]Deals (investment)'!$B:$B,$A1456,'[1]Deals (investment)'!$V:$V,BD$1)</f>
        <v>#VALUE!</v>
      </c>
      <c r="BE1456" s="17" t="e">
        <f>SUMIFS('[1]Deals (investment)'!$C:$C,'[1]Deals (investment)'!$B:$B,$A1456,'[1]Deals (investment)'!$V:$V,BE$1)</f>
        <v>#VALUE!</v>
      </c>
      <c r="BF1456" s="17" t="e">
        <f>SUMIFS('[1]Deals (investment)'!$C:$C,'[1]Deals (investment)'!$B:$B,$A1456,'[1]Deals (investment)'!$V:$V,BF$1)</f>
        <v>#VALUE!</v>
      </c>
      <c r="BG1456" s="17" t="e">
        <f>SUMIFS('[1]Deals (investment)'!$C:$C,'[1]Deals (investment)'!$B:$B,$A1456,'[1]Deals (investment)'!$V:$V,BG$1)</f>
        <v>#VALUE!</v>
      </c>
      <c r="BH1456" s="17" t="e">
        <f>SUMIFS('[1]Deals (investment)'!$C:$C,'[1]Deals (investment)'!$B:$B,$A1456,'[1]Deals (investment)'!$V:$V,BH$1)</f>
        <v>#VALUE!</v>
      </c>
      <c r="BI1456" s="17" t="e">
        <f>SUMIFS('[1]Deals (investment)'!$C:$C,'[1]Deals (investment)'!$B:$B,$A1456,'[1]Deals (investment)'!$V:$V,BI$1)</f>
        <v>#VALUE!</v>
      </c>
      <c r="BJ1456" s="17" t="e">
        <f>SUMIFS('[1]Deals (investment)'!$C:$C,'[1]Deals (investment)'!$B:$B,$A1456,'[1]Deals (investment)'!$V:$V,BJ$1)</f>
        <v>#VALUE!</v>
      </c>
      <c r="BK1456" s="17" t="e">
        <f>SUMIFS('[1]Deals (investment)'!$C:$C,'[1]Deals (investment)'!$B:$B,$A1456,'[1]Deals (investment)'!$V:$V,BK$1)</f>
        <v>#VALUE!</v>
      </c>
      <c r="BL1456" s="17" t="e">
        <f>SUMIFS('[1]Deals (investment)'!$C:$C,'[1]Deals (investment)'!$B:$B,$A1456,'[1]Deals (investment)'!$V:$V,BL$1)</f>
        <v>#VALUE!</v>
      </c>
      <c r="BM1456" s="17" t="e">
        <f>SUMIFS('[1]Deals (investment)'!$C:$C,'[1]Deals (investment)'!$B:$B,$A1456,'[1]Deals (investment)'!$V:$V,BM$1)</f>
        <v>#VALUE!</v>
      </c>
      <c r="BN1456" s="15"/>
      <c r="BO1456" s="15"/>
      <c r="BP1456" s="22"/>
      <c r="BQ1456" s="15"/>
      <c r="BR1456" s="15"/>
      <c r="BS1456" s="15"/>
      <c r="BT1456" s="15"/>
      <c r="BU1456" s="15"/>
      <c r="BV1456" s="15"/>
      <c r="BW1456" s="15"/>
      <c r="BX1456" s="15"/>
      <c r="BY1456" s="15"/>
      <c r="BZ1456" s="15"/>
      <c r="CA1456" s="15"/>
      <c r="CB1456" s="15"/>
      <c r="CC1456" s="15"/>
      <c r="CD1456" s="15" t="str">
        <f t="shared" si="221"/>
        <v>SaidaSaida is a lending platform for emerging markets starting in Africa, allowing borrowers to get approved for a loan instantly right from their mobile phoneActive</v>
      </c>
      <c r="CE1456" s="15"/>
      <c r="CF1456" s="15"/>
      <c r="CG1456" s="15"/>
      <c r="CH1456" s="15"/>
      <c r="CI1456" s="15"/>
      <c r="CJ1456" s="15"/>
    </row>
    <row r="1457" spans="1:88" ht="12.75">
      <c r="A1457" s="15" t="s">
        <v>9617</v>
      </c>
      <c r="B1457" s="15" t="s">
        <v>9618</v>
      </c>
      <c r="C1457" s="15" t="s">
        <v>58</v>
      </c>
      <c r="D1457" s="16">
        <v>2016</v>
      </c>
      <c r="E1457" s="15" t="s">
        <v>4268</v>
      </c>
      <c r="F1457" s="15"/>
      <c r="G1457" s="15" t="s">
        <v>4269</v>
      </c>
      <c r="H1457" s="15"/>
      <c r="I1457" s="15" t="s">
        <v>4269</v>
      </c>
      <c r="J1457" s="15"/>
      <c r="K1457" s="17" t="e">
        <f t="shared" si="218"/>
        <v>#VALUE!</v>
      </c>
      <c r="L1457" s="15"/>
      <c r="M1457" s="18" t="e">
        <f t="shared" si="205"/>
        <v>#VALUE!</v>
      </c>
      <c r="N1457" s="15"/>
      <c r="O1457" s="15"/>
      <c r="P1457" s="15"/>
      <c r="Q1457" s="24" t="e">
        <f ca="1">_xludf.MAXIFS('[1]Deals (investment)'!A:A,'[1]Deals (investment)'!B:B,A1457)</f>
        <v>#NAME?</v>
      </c>
      <c r="R1457" s="15"/>
      <c r="S1457" s="19"/>
      <c r="T1457" s="15"/>
      <c r="U1457" s="17"/>
      <c r="V1457" s="15" t="s">
        <v>9619</v>
      </c>
      <c r="W1457" s="15"/>
      <c r="X1457" s="15" t="s">
        <v>229</v>
      </c>
      <c r="Y1457" s="15" t="s">
        <v>9620</v>
      </c>
      <c r="AB1457" s="20" t="s">
        <v>286</v>
      </c>
      <c r="AC1457" s="21" t="s">
        <v>9621</v>
      </c>
      <c r="AD1457" s="21" t="s">
        <v>9622</v>
      </c>
      <c r="AE1457" s="15"/>
      <c r="AF1457" s="15"/>
      <c r="AG1457" s="22">
        <f t="shared" ca="1" si="213"/>
        <v>0.4838709677419355</v>
      </c>
      <c r="AH1457" s="15" t="str">
        <f t="shared" si="212"/>
        <v/>
      </c>
      <c r="AI1457" s="22" t="e">
        <f>VLOOKUP(A1457,'[1]Deals (investment)'!$B$2:$Z$1497,1,FALSE)</f>
        <v>#N/A</v>
      </c>
      <c r="AJ1457" s="22" t="e">
        <f>VLOOKUP(A1457,'[1]Deals (investment)'!$B$2:$Z$870,15,FALSE)</f>
        <v>#N/A</v>
      </c>
      <c r="AK1457" s="17" t="e">
        <f>VLOOKUP(A1457,'[1]Deals (Exits)'!B:B,1,FALSE)</f>
        <v>#N/A</v>
      </c>
      <c r="AL1457" s="23">
        <f>VLOOKUP(G1457,[1]Lookups!$V$3:$Y$197,4,FALSE)</f>
        <v>0</v>
      </c>
      <c r="AM1457" s="17" t="str">
        <f>VLOOKUP(X1457,[1]Lookups!$B$3:$C$200,2,FALSE)</f>
        <v>Travel &amp; Leisure</v>
      </c>
      <c r="AN1457" s="17" t="e">
        <f>VLOOKUP(R1457,[1]Lookups!$H$3:$I$69,2,FALSE)</f>
        <v>#N/A</v>
      </c>
      <c r="AO1457" s="17" t="e">
        <f>VLOOKUP(T1457,[1]Lookups!$H$3:$I$69,2,FALSE)</f>
        <v>#N/A</v>
      </c>
      <c r="AP1457" s="17" t="e">
        <f>VLOOKUP(AN1457,[1]Lookups!$N$3:$O$11,2,FALSE)</f>
        <v>#N/A</v>
      </c>
      <c r="AQ1457" s="18" t="e">
        <f>COUNTIFS('[1]Deals (investment)'!$B:$B,$A1457)</f>
        <v>#VALUE!</v>
      </c>
      <c r="AR1457" s="18" t="e">
        <f>COUNTIFS('[1]Deals (investment)'!$B:$B,$A1457,'[1]Deals (investment)'!$T:$T,$AW$1)+COUNTIFS('[1]Deals (investment)'!$B:$B,$A1457,'[1]Deals (investment)'!$T:$T,$AX$1)+COUNTIFS('[1]Deals (investment)'!$B:$B,$A1457,'[1]Deals (investment)'!$T:$T,$AY$1)</f>
        <v>#VALUE!</v>
      </c>
      <c r="AS1457" s="17" t="e">
        <f>SUMIFS('[1]Deals (investment)'!$C:$C,'[1]Deals (investment)'!$B:$B,$A1457)</f>
        <v>#VALUE!</v>
      </c>
      <c r="AT1457" s="17" t="e">
        <f t="shared" si="219"/>
        <v>#VALUE!</v>
      </c>
      <c r="AU1457" s="18" t="e">
        <f>COUNTIF('[1]Deals (Exits)'!$B:$B,A1457)</f>
        <v>#VALUE!</v>
      </c>
      <c r="AV1457" s="17" t="e">
        <f>SUMIFS('[1]Deals (investment)'!$C:$C,'[1]Deals (investment)'!$B:$B,$A1457,'[1]Deals (investment)'!$T:$T,AV$1)</f>
        <v>#VALUE!</v>
      </c>
      <c r="AW1457" s="17" t="e">
        <f>SUMIFS('[1]Deals (investment)'!$C:$C,'[1]Deals (investment)'!$B:$B,$A1457,'[1]Deals (investment)'!$T:$T,AW$1)</f>
        <v>#VALUE!</v>
      </c>
      <c r="AX1457" s="17" t="e">
        <f>SUMIFS('[1]Deals (investment)'!$C:$C,'[1]Deals (investment)'!$B:$B,$A1457,'[1]Deals (investment)'!$T:$T,AX$1)</f>
        <v>#VALUE!</v>
      </c>
      <c r="AY1457" s="17" t="e">
        <f>SUMIFS('[1]Deals (investment)'!$C:$C,'[1]Deals (investment)'!$B:$B,$A1457,'[1]Deals (investment)'!$T:$T,AY$1)</f>
        <v>#VALUE!</v>
      </c>
      <c r="AZ1457" s="17" t="e">
        <f>SUMIFS('[1]Deals (investment)'!$C:$C,'[1]Deals (investment)'!$B:$B,$A1457,'[1]Deals (investment)'!$T:$T,AZ$1)</f>
        <v>#VALUE!</v>
      </c>
      <c r="BA1457" s="17" t="e">
        <f>SUMIFS('[1]Deals (investment)'!$C:$C,'[1]Deals (investment)'!$B:$B,$A1457,'[1]Deals (investment)'!$T:$T,BA$1)</f>
        <v>#VALUE!</v>
      </c>
      <c r="BB1457" s="17" t="e">
        <f>SUMIFS('[1]Deals (investment)'!$C:$C,'[1]Deals (investment)'!$B:$B,$A1457,'[1]Deals (investment)'!$T:$T,BB$1)</f>
        <v>#VALUE!</v>
      </c>
      <c r="BC1457" s="17" t="e">
        <f>SUMIFS('[1]Deals (Exits)'!$C:$C,'[1]Deals (Exits)'!$B:$B,$A1457)</f>
        <v>#VALUE!</v>
      </c>
      <c r="BD1457" s="17" t="e">
        <f>SUMIFS('[1]Deals (investment)'!$C:$C,'[1]Deals (investment)'!$B:$B,$A1457,'[1]Deals (investment)'!$V:$V,BD$1)</f>
        <v>#VALUE!</v>
      </c>
      <c r="BE1457" s="17" t="e">
        <f>SUMIFS('[1]Deals (investment)'!$C:$C,'[1]Deals (investment)'!$B:$B,$A1457,'[1]Deals (investment)'!$V:$V,BE$1)</f>
        <v>#VALUE!</v>
      </c>
      <c r="BF1457" s="17" t="e">
        <f>SUMIFS('[1]Deals (investment)'!$C:$C,'[1]Deals (investment)'!$B:$B,$A1457,'[1]Deals (investment)'!$V:$V,BF$1)</f>
        <v>#VALUE!</v>
      </c>
      <c r="BG1457" s="17" t="e">
        <f>SUMIFS('[1]Deals (investment)'!$C:$C,'[1]Deals (investment)'!$B:$B,$A1457,'[1]Deals (investment)'!$V:$V,BG$1)</f>
        <v>#VALUE!</v>
      </c>
      <c r="BH1457" s="17" t="e">
        <f>SUMIFS('[1]Deals (investment)'!$C:$C,'[1]Deals (investment)'!$B:$B,$A1457,'[1]Deals (investment)'!$V:$V,BH$1)</f>
        <v>#VALUE!</v>
      </c>
      <c r="BI1457" s="17" t="e">
        <f>SUMIFS('[1]Deals (investment)'!$C:$C,'[1]Deals (investment)'!$B:$B,$A1457,'[1]Deals (investment)'!$V:$V,BI$1)</f>
        <v>#VALUE!</v>
      </c>
      <c r="BJ1457" s="17" t="e">
        <f>SUMIFS('[1]Deals (investment)'!$C:$C,'[1]Deals (investment)'!$B:$B,$A1457,'[1]Deals (investment)'!$V:$V,BJ$1)</f>
        <v>#VALUE!</v>
      </c>
      <c r="BK1457" s="17" t="e">
        <f>SUMIFS('[1]Deals (investment)'!$C:$C,'[1]Deals (investment)'!$B:$B,$A1457,'[1]Deals (investment)'!$V:$V,BK$1)</f>
        <v>#VALUE!</v>
      </c>
      <c r="BL1457" s="17" t="e">
        <f>SUMIFS('[1]Deals (investment)'!$C:$C,'[1]Deals (investment)'!$B:$B,$A1457,'[1]Deals (investment)'!$V:$V,BL$1)</f>
        <v>#VALUE!</v>
      </c>
      <c r="BM1457" s="17" t="e">
        <f>SUMIFS('[1]Deals (investment)'!$C:$C,'[1]Deals (investment)'!$B:$B,$A1457,'[1]Deals (investment)'!$V:$V,BM$1)</f>
        <v>#VALUE!</v>
      </c>
      <c r="BN1457" s="15"/>
      <c r="BO1457" s="15"/>
      <c r="BP1457" s="22"/>
      <c r="BQ1457" s="15"/>
      <c r="BR1457" s="15"/>
      <c r="BS1457" s="15"/>
      <c r="BT1457" s="15"/>
      <c r="BU1457" s="15"/>
      <c r="BV1457" s="15"/>
      <c r="BW1457" s="15"/>
      <c r="BX1457" s="15"/>
      <c r="BY1457" s="15"/>
      <c r="BZ1457" s="15"/>
      <c r="CA1457" s="15"/>
      <c r="CB1457" s="15"/>
      <c r="CC1457" s="15"/>
      <c r="CD1457" s="15" t="str">
        <f t="shared" si="221"/>
        <v>rainmakerrainmaker helps in traditional destination management, hospitality and tourism businesses compete against the increasingly dominant online travel agents by getting them online and helping them thrive there.Active</v>
      </c>
      <c r="CE1457" s="15"/>
      <c r="CF1457" s="15"/>
      <c r="CG1457" s="15"/>
      <c r="CH1457" s="15"/>
      <c r="CI1457" s="15"/>
      <c r="CJ1457" s="15"/>
    </row>
    <row r="1458" spans="1:88" ht="12.75">
      <c r="A1458" s="25" t="s">
        <v>9623</v>
      </c>
      <c r="B1458" s="15" t="s">
        <v>9624</v>
      </c>
      <c r="C1458" s="15" t="s">
        <v>58</v>
      </c>
      <c r="D1458" s="16">
        <v>2018</v>
      </c>
      <c r="E1458" s="26" t="s">
        <v>9625</v>
      </c>
      <c r="F1458" s="26" t="s">
        <v>117</v>
      </c>
      <c r="G1458" s="26" t="s">
        <v>9626</v>
      </c>
      <c r="H1458" s="26"/>
      <c r="I1458" s="15" t="s">
        <v>118</v>
      </c>
      <c r="J1458" s="26" t="s">
        <v>118</v>
      </c>
      <c r="K1458" s="17" t="e">
        <f t="shared" si="218"/>
        <v>#VALUE!</v>
      </c>
      <c r="L1458" s="15"/>
      <c r="M1458" s="18" t="e">
        <f t="shared" si="205"/>
        <v>#VALUE!</v>
      </c>
      <c r="N1458" s="15"/>
      <c r="O1458" s="15"/>
      <c r="P1458" s="15"/>
      <c r="Q1458" s="24" t="e">
        <f ca="1">_xludf.MAXIFS('[1]Deals (investment)'!A:A,'[1]Deals (investment)'!B:B,A1458)</f>
        <v>#NAME?</v>
      </c>
      <c r="R1458" s="15"/>
      <c r="S1458" s="19"/>
      <c r="T1458" s="15"/>
      <c r="U1458" s="17"/>
      <c r="V1458" s="15" t="s">
        <v>9627</v>
      </c>
      <c r="W1458" s="15">
        <v>0</v>
      </c>
      <c r="X1458" s="15" t="s">
        <v>158</v>
      </c>
      <c r="Y1458" s="15" t="s">
        <v>9628</v>
      </c>
      <c r="AB1458" s="32">
        <v>43506</v>
      </c>
      <c r="AC1458" s="27" t="s">
        <v>9629</v>
      </c>
      <c r="AD1458" s="15" t="s">
        <v>110</v>
      </c>
      <c r="AE1458" s="27" t="s">
        <v>9630</v>
      </c>
      <c r="AF1458" s="15" t="s">
        <v>110</v>
      </c>
      <c r="AG1458" s="22">
        <f t="shared" ca="1" si="213"/>
        <v>0.64516129032258063</v>
      </c>
      <c r="AH1458" s="15" t="str">
        <f t="shared" si="212"/>
        <v/>
      </c>
      <c r="AI1458" s="22" t="e">
        <f>VLOOKUP(A1458,'[1]Deals (investment)'!$B$2:$Z$1497,1,FALSE)</f>
        <v>#N/A</v>
      </c>
      <c r="AJ1458" s="22" t="e">
        <f>VLOOKUP(A1458,'[1]Deals (investment)'!$B$2:$Z$870,15,FALSE)</f>
        <v>#N/A</v>
      </c>
      <c r="AK1458" s="17" t="e">
        <f>VLOOKUP(A1458,'[1]Deals (Exits)'!B:B,1,FALSE)</f>
        <v>#N/A</v>
      </c>
      <c r="AL1458" s="23">
        <f>VLOOKUP(G1458,[1]Lookups!$V$3:$Y$197,4,FALSE)</f>
        <v>1</v>
      </c>
      <c r="AM1458" s="17" t="str">
        <f>VLOOKUP(X1458,[1]Lookups!$B$3:$C$200,2,FALSE)</f>
        <v>Financial Services</v>
      </c>
      <c r="AN1458" s="17" t="e">
        <f>VLOOKUP(R1458,[1]Lookups!$H$3:$I$69,2,FALSE)</f>
        <v>#N/A</v>
      </c>
      <c r="AO1458" s="17" t="e">
        <f>VLOOKUP(T1458,[1]Lookups!$H$3:$I$69,2,FALSE)</f>
        <v>#N/A</v>
      </c>
      <c r="AP1458" s="17" t="e">
        <f>VLOOKUP(AN1458,[1]Lookups!$N$3:$O$11,2,FALSE)</f>
        <v>#N/A</v>
      </c>
      <c r="AQ1458" s="18" t="e">
        <f>COUNTIFS('[1]Deals (investment)'!$B:$B,$A1458)</f>
        <v>#VALUE!</v>
      </c>
      <c r="AR1458" s="18" t="e">
        <f>COUNTIFS('[1]Deals (investment)'!$B:$B,$A1458,'[1]Deals (investment)'!$T:$T,$AW$1)+COUNTIFS('[1]Deals (investment)'!$B:$B,$A1458,'[1]Deals (investment)'!$T:$T,$AX$1)+COUNTIFS('[1]Deals (investment)'!$B:$B,$A1458,'[1]Deals (investment)'!$T:$T,$AY$1)</f>
        <v>#VALUE!</v>
      </c>
      <c r="AS1458" s="17" t="e">
        <f>SUMIFS('[1]Deals (investment)'!$C:$C,'[1]Deals (investment)'!$B:$B,$A1458)</f>
        <v>#VALUE!</v>
      </c>
      <c r="AT1458" s="17" t="e">
        <f t="shared" si="219"/>
        <v>#VALUE!</v>
      </c>
      <c r="AU1458" s="18" t="e">
        <f>COUNTIF('[1]Deals (Exits)'!$B:$B,A1458)</f>
        <v>#VALUE!</v>
      </c>
      <c r="AV1458" s="17" t="e">
        <f>SUMIFS('[1]Deals (investment)'!$C:$C,'[1]Deals (investment)'!$B:$B,$A1458,'[1]Deals (investment)'!$T:$T,AV$1)</f>
        <v>#VALUE!</v>
      </c>
      <c r="AW1458" s="17" t="e">
        <f>SUMIFS('[1]Deals (investment)'!$C:$C,'[1]Deals (investment)'!$B:$B,$A1458,'[1]Deals (investment)'!$T:$T,AW$1)</f>
        <v>#VALUE!</v>
      </c>
      <c r="AX1458" s="17" t="e">
        <f>SUMIFS('[1]Deals (investment)'!$C:$C,'[1]Deals (investment)'!$B:$B,$A1458,'[1]Deals (investment)'!$T:$T,AX$1)</f>
        <v>#VALUE!</v>
      </c>
      <c r="AY1458" s="17" t="e">
        <f>SUMIFS('[1]Deals (investment)'!$C:$C,'[1]Deals (investment)'!$B:$B,$A1458,'[1]Deals (investment)'!$T:$T,AY$1)</f>
        <v>#VALUE!</v>
      </c>
      <c r="AZ1458" s="17" t="e">
        <f>SUMIFS('[1]Deals (investment)'!$C:$C,'[1]Deals (investment)'!$B:$B,$A1458,'[1]Deals (investment)'!$T:$T,AZ$1)</f>
        <v>#VALUE!</v>
      </c>
      <c r="BA1458" s="17" t="e">
        <f>SUMIFS('[1]Deals (investment)'!$C:$C,'[1]Deals (investment)'!$B:$B,$A1458,'[1]Deals (investment)'!$T:$T,BA$1)</f>
        <v>#VALUE!</v>
      </c>
      <c r="BB1458" s="17" t="e">
        <f>SUMIFS('[1]Deals (investment)'!$C:$C,'[1]Deals (investment)'!$B:$B,$A1458,'[1]Deals (investment)'!$T:$T,BB$1)</f>
        <v>#VALUE!</v>
      </c>
      <c r="BC1458" s="17" t="e">
        <f>SUMIFS('[1]Deals (Exits)'!$C:$C,'[1]Deals (Exits)'!$B:$B,$A1458)</f>
        <v>#VALUE!</v>
      </c>
      <c r="BD1458" s="17" t="e">
        <f>SUMIFS('[1]Deals (investment)'!$C:$C,'[1]Deals (investment)'!$B:$B,$A1458,'[1]Deals (investment)'!$V:$V,BD$1)</f>
        <v>#VALUE!</v>
      </c>
      <c r="BE1458" s="17" t="e">
        <f>SUMIFS('[1]Deals (investment)'!$C:$C,'[1]Deals (investment)'!$B:$B,$A1458,'[1]Deals (investment)'!$V:$V,BE$1)</f>
        <v>#VALUE!</v>
      </c>
      <c r="BF1458" s="17" t="e">
        <f>SUMIFS('[1]Deals (investment)'!$C:$C,'[1]Deals (investment)'!$B:$B,$A1458,'[1]Deals (investment)'!$V:$V,BF$1)</f>
        <v>#VALUE!</v>
      </c>
      <c r="BG1458" s="17" t="e">
        <f>SUMIFS('[1]Deals (investment)'!$C:$C,'[1]Deals (investment)'!$B:$B,$A1458,'[1]Deals (investment)'!$V:$V,BG$1)</f>
        <v>#VALUE!</v>
      </c>
      <c r="BH1458" s="17" t="e">
        <f>SUMIFS('[1]Deals (investment)'!$C:$C,'[1]Deals (investment)'!$B:$B,$A1458,'[1]Deals (investment)'!$V:$V,BH$1)</f>
        <v>#VALUE!</v>
      </c>
      <c r="BI1458" s="17" t="e">
        <f>SUMIFS('[1]Deals (investment)'!$C:$C,'[1]Deals (investment)'!$B:$B,$A1458,'[1]Deals (investment)'!$V:$V,BI$1)</f>
        <v>#VALUE!</v>
      </c>
      <c r="BJ1458" s="17" t="e">
        <f>SUMIFS('[1]Deals (investment)'!$C:$C,'[1]Deals (investment)'!$B:$B,$A1458,'[1]Deals (investment)'!$V:$V,BJ$1)</f>
        <v>#VALUE!</v>
      </c>
      <c r="BK1458" s="17" t="e">
        <f>SUMIFS('[1]Deals (investment)'!$C:$C,'[1]Deals (investment)'!$B:$B,$A1458,'[1]Deals (investment)'!$V:$V,BK$1)</f>
        <v>#VALUE!</v>
      </c>
      <c r="BL1458" s="17" t="e">
        <f>SUMIFS('[1]Deals (investment)'!$C:$C,'[1]Deals (investment)'!$B:$B,$A1458,'[1]Deals (investment)'!$V:$V,BL$1)</f>
        <v>#VALUE!</v>
      </c>
      <c r="BM1458" s="17" t="e">
        <f>SUMIFS('[1]Deals (investment)'!$C:$C,'[1]Deals (investment)'!$B:$B,$A1458,'[1]Deals (investment)'!$V:$V,BM$1)</f>
        <v>#VALUE!</v>
      </c>
      <c r="BN1458" s="15"/>
      <c r="BO1458" s="15"/>
      <c r="BP1458" s="22"/>
      <c r="BQ1458" s="15"/>
      <c r="BR1458" s="15"/>
      <c r="BS1458" s="15"/>
      <c r="BT1458" s="15"/>
      <c r="BU1458" s="15"/>
      <c r="BV1458" s="15"/>
      <c r="BW1458" s="15"/>
      <c r="BX1458" s="15"/>
      <c r="BY1458" s="15"/>
      <c r="BZ1458" s="15"/>
      <c r="CA1458" s="15"/>
      <c r="CB1458" s="15"/>
      <c r="CC1458" s="15"/>
      <c r="CD1458" s="15"/>
      <c r="CE1458" s="15"/>
      <c r="CF1458" s="15"/>
      <c r="CG1458" s="15"/>
      <c r="CH1458" s="15"/>
      <c r="CI1458" s="15"/>
      <c r="CJ1458" s="15"/>
    </row>
    <row r="1459" spans="1:88" ht="12.75">
      <c r="A1459" s="15" t="s">
        <v>9631</v>
      </c>
      <c r="B1459" s="15" t="s">
        <v>9632</v>
      </c>
      <c r="C1459" s="15" t="s">
        <v>58</v>
      </c>
      <c r="D1459" s="16">
        <v>2001</v>
      </c>
      <c r="E1459" s="15" t="s">
        <v>272</v>
      </c>
      <c r="F1459" s="15" t="s">
        <v>188</v>
      </c>
      <c r="G1459" s="15" t="s">
        <v>273</v>
      </c>
      <c r="H1459" s="15"/>
      <c r="I1459" s="15" t="s">
        <v>273</v>
      </c>
      <c r="J1459" s="15"/>
      <c r="K1459" s="17" t="e">
        <f t="shared" si="218"/>
        <v>#VALUE!</v>
      </c>
      <c r="L1459" s="15"/>
      <c r="M1459" s="18" t="e">
        <f t="shared" si="205"/>
        <v>#VALUE!</v>
      </c>
      <c r="N1459" s="15"/>
      <c r="O1459" s="15"/>
      <c r="P1459" s="15"/>
      <c r="Q1459" s="15"/>
      <c r="R1459" s="15" t="s">
        <v>131</v>
      </c>
      <c r="S1459" s="19" t="s">
        <v>144</v>
      </c>
      <c r="T1459" s="15"/>
      <c r="U1459" s="17"/>
      <c r="V1459" s="15" t="s">
        <v>9633</v>
      </c>
      <c r="W1459" s="15">
        <v>0</v>
      </c>
      <c r="X1459" s="15" t="s">
        <v>404</v>
      </c>
      <c r="Y1459" s="15" t="s">
        <v>9634</v>
      </c>
      <c r="AB1459" s="20" t="s">
        <v>286</v>
      </c>
      <c r="AC1459" s="21" t="s">
        <v>9635</v>
      </c>
      <c r="AD1459" s="21" t="s">
        <v>9636</v>
      </c>
      <c r="AE1459" s="21" t="s">
        <v>9637</v>
      </c>
      <c r="AF1459" s="21" t="s">
        <v>9638</v>
      </c>
      <c r="AG1459" s="22">
        <f t="shared" si="213"/>
        <v>0.64516129032258063</v>
      </c>
      <c r="AH1459" s="15" t="str">
        <f t="shared" si="212"/>
        <v/>
      </c>
      <c r="AI1459" s="22" t="e">
        <f>VLOOKUP(A1459,'[1]Deals (investment)'!$B$2:$Z$1497,1,FALSE)</f>
        <v>#N/A</v>
      </c>
      <c r="AJ1459" s="22" t="e">
        <f>VLOOKUP(A1459,'[1]Deals (investment)'!$B$2:$Z$870,15,FALSE)</f>
        <v>#N/A</v>
      </c>
      <c r="AK1459" s="17" t="e">
        <f>VLOOKUP(A1459,'[1]Deals (Exits)'!B:B,1,FALSE)</f>
        <v>#N/A</v>
      </c>
      <c r="AL1459" s="23">
        <f>VLOOKUP(G1459,[1]Lookups!$V$3:$Y$197,4,FALSE)</f>
        <v>0</v>
      </c>
      <c r="AM1459" s="17" t="str">
        <f>VLOOKUP(X1459,[1]Lookups!$B$3:$C$200,2,FALSE)</f>
        <v>Other Technologies &amp; Information Technology</v>
      </c>
      <c r="AN1459" s="17" t="str">
        <f>VLOOKUP(R1459,[1]Lookups!$H$3:$I$69,2,FALSE)</f>
        <v>3. Early Venture</v>
      </c>
      <c r="AO1459" s="17" t="e">
        <f>VLOOKUP(T1459,[1]Lookups!$H$3:$I$69,2,FALSE)</f>
        <v>#N/A</v>
      </c>
      <c r="AP1459" s="17" t="str">
        <f>VLOOKUP(AN1459,[1]Lookups!$N$3:$O$11,2,FALSE)</f>
        <v>Early</v>
      </c>
      <c r="AQ1459" s="18" t="e">
        <f>COUNTIFS('[1]Deals (investment)'!$B:$B,$A1459)</f>
        <v>#VALUE!</v>
      </c>
      <c r="AR1459" s="18" t="e">
        <f>COUNTIFS('[1]Deals (investment)'!$B:$B,$A1459,'[1]Deals (investment)'!$T:$T,$AW$1)+COUNTIFS('[1]Deals (investment)'!$B:$B,$A1459,'[1]Deals (investment)'!$T:$T,$AX$1)+COUNTIFS('[1]Deals (investment)'!$B:$B,$A1459,'[1]Deals (investment)'!$T:$T,$AY$1)</f>
        <v>#VALUE!</v>
      </c>
      <c r="AS1459" s="17" t="e">
        <f>SUMIFS('[1]Deals (investment)'!$C:$C,'[1]Deals (investment)'!$B:$B,$A1459)</f>
        <v>#VALUE!</v>
      </c>
      <c r="AT1459" s="17" t="e">
        <f t="shared" si="219"/>
        <v>#VALUE!</v>
      </c>
      <c r="AU1459" s="18" t="e">
        <f>COUNTIF('[1]Deals (Exits)'!$B:$B,A1459)</f>
        <v>#VALUE!</v>
      </c>
      <c r="AV1459" s="17" t="e">
        <f>SUMIFS('[1]Deals (investment)'!$C:$C,'[1]Deals (investment)'!$B:$B,$A1459,'[1]Deals (investment)'!$T:$T,AV$1)</f>
        <v>#VALUE!</v>
      </c>
      <c r="AW1459" s="17" t="e">
        <f>SUMIFS('[1]Deals (investment)'!$C:$C,'[1]Deals (investment)'!$B:$B,$A1459,'[1]Deals (investment)'!$T:$T,AW$1)</f>
        <v>#VALUE!</v>
      </c>
      <c r="AX1459" s="17" t="e">
        <f>SUMIFS('[1]Deals (investment)'!$C:$C,'[1]Deals (investment)'!$B:$B,$A1459,'[1]Deals (investment)'!$T:$T,AX$1)</f>
        <v>#VALUE!</v>
      </c>
      <c r="AY1459" s="17" t="e">
        <f>SUMIFS('[1]Deals (investment)'!$C:$C,'[1]Deals (investment)'!$B:$B,$A1459,'[1]Deals (investment)'!$T:$T,AY$1)</f>
        <v>#VALUE!</v>
      </c>
      <c r="AZ1459" s="17" t="e">
        <f>SUMIFS('[1]Deals (investment)'!$C:$C,'[1]Deals (investment)'!$B:$B,$A1459,'[1]Deals (investment)'!$T:$T,AZ$1)</f>
        <v>#VALUE!</v>
      </c>
      <c r="BA1459" s="17" t="e">
        <f>SUMIFS('[1]Deals (investment)'!$C:$C,'[1]Deals (investment)'!$B:$B,$A1459,'[1]Deals (investment)'!$T:$T,BA$1)</f>
        <v>#VALUE!</v>
      </c>
      <c r="BB1459" s="17" t="e">
        <f>SUMIFS('[1]Deals (investment)'!$C:$C,'[1]Deals (investment)'!$B:$B,$A1459,'[1]Deals (investment)'!$T:$T,BB$1)</f>
        <v>#VALUE!</v>
      </c>
      <c r="BC1459" s="17" t="e">
        <f>SUMIFS('[1]Deals (Exits)'!$C:$C,'[1]Deals (Exits)'!$B:$B,$A1459)</f>
        <v>#VALUE!</v>
      </c>
      <c r="BD1459" s="17" t="e">
        <f>SUMIFS('[1]Deals (investment)'!$C:$C,'[1]Deals (investment)'!$B:$B,$A1459,'[1]Deals (investment)'!$V:$V,BD$1)</f>
        <v>#VALUE!</v>
      </c>
      <c r="BE1459" s="17" t="e">
        <f>SUMIFS('[1]Deals (investment)'!$C:$C,'[1]Deals (investment)'!$B:$B,$A1459,'[1]Deals (investment)'!$V:$V,BE$1)</f>
        <v>#VALUE!</v>
      </c>
      <c r="BF1459" s="17" t="e">
        <f>SUMIFS('[1]Deals (investment)'!$C:$C,'[1]Deals (investment)'!$B:$B,$A1459,'[1]Deals (investment)'!$V:$V,BF$1)</f>
        <v>#VALUE!</v>
      </c>
      <c r="BG1459" s="17" t="e">
        <f>SUMIFS('[1]Deals (investment)'!$C:$C,'[1]Deals (investment)'!$B:$B,$A1459,'[1]Deals (investment)'!$V:$V,BG$1)</f>
        <v>#VALUE!</v>
      </c>
      <c r="BH1459" s="17" t="e">
        <f>SUMIFS('[1]Deals (investment)'!$C:$C,'[1]Deals (investment)'!$B:$B,$A1459,'[1]Deals (investment)'!$V:$V,BH$1)</f>
        <v>#VALUE!</v>
      </c>
      <c r="BI1459" s="17" t="e">
        <f>SUMIFS('[1]Deals (investment)'!$C:$C,'[1]Deals (investment)'!$B:$B,$A1459,'[1]Deals (investment)'!$V:$V,BI$1)</f>
        <v>#VALUE!</v>
      </c>
      <c r="BJ1459" s="17" t="e">
        <f>SUMIFS('[1]Deals (investment)'!$C:$C,'[1]Deals (investment)'!$B:$B,$A1459,'[1]Deals (investment)'!$V:$V,BJ$1)</f>
        <v>#VALUE!</v>
      </c>
      <c r="BK1459" s="17" t="e">
        <f>SUMIFS('[1]Deals (investment)'!$C:$C,'[1]Deals (investment)'!$B:$B,$A1459,'[1]Deals (investment)'!$V:$V,BK$1)</f>
        <v>#VALUE!</v>
      </c>
      <c r="BL1459" s="17" t="e">
        <f>SUMIFS('[1]Deals (investment)'!$C:$C,'[1]Deals (investment)'!$B:$B,$A1459,'[1]Deals (investment)'!$V:$V,BL$1)</f>
        <v>#VALUE!</v>
      </c>
      <c r="BM1459" s="17" t="e">
        <f>SUMIFS('[1]Deals (investment)'!$C:$C,'[1]Deals (investment)'!$B:$B,$A1459,'[1]Deals (investment)'!$V:$V,BM$1)</f>
        <v>#VALUE!</v>
      </c>
      <c r="BN1459" s="15"/>
      <c r="BO1459" s="15"/>
      <c r="BP1459" s="22"/>
      <c r="BQ1459" s="15"/>
      <c r="BR1459" s="15"/>
      <c r="BS1459" s="15"/>
      <c r="BT1459" s="15"/>
      <c r="BU1459" s="15"/>
      <c r="BV1459" s="15"/>
      <c r="BW1459" s="15"/>
      <c r="BX1459" s="15"/>
      <c r="BY1459" s="15"/>
      <c r="BZ1459" s="15"/>
      <c r="CA1459" s="15"/>
      <c r="CB1459" s="15"/>
      <c r="CC1459" s="15"/>
      <c r="CD1459" s="15" t="str">
        <f t="shared" ref="CD1459:CD1468" si="222">CONCATENATE(A1459,B1459,C1459)</f>
        <v>Rancard SolutionsRancard is a leader in social recommendations technology for online retail, places, and services.Active</v>
      </c>
      <c r="CE1459" s="15"/>
      <c r="CF1459" s="15"/>
      <c r="CG1459" s="15"/>
      <c r="CH1459" s="15"/>
      <c r="CI1459" s="15"/>
      <c r="CJ1459" s="15"/>
    </row>
    <row r="1460" spans="1:88" ht="12.75">
      <c r="A1460" s="15" t="s">
        <v>9639</v>
      </c>
      <c r="B1460" s="15" t="s">
        <v>9640</v>
      </c>
      <c r="C1460" s="15" t="s">
        <v>58</v>
      </c>
      <c r="D1460" s="16">
        <v>2011</v>
      </c>
      <c r="E1460" s="15" t="s">
        <v>4840</v>
      </c>
      <c r="F1460" s="15"/>
      <c r="G1460" s="15" t="s">
        <v>103</v>
      </c>
      <c r="H1460" s="15"/>
      <c r="I1460" s="15" t="s">
        <v>9641</v>
      </c>
      <c r="J1460" s="15"/>
      <c r="K1460" s="17" t="e">
        <f t="shared" si="218"/>
        <v>#VALUE!</v>
      </c>
      <c r="L1460" s="15"/>
      <c r="M1460" s="18" t="e">
        <f t="shared" si="205"/>
        <v>#VALUE!</v>
      </c>
      <c r="N1460" s="15"/>
      <c r="O1460" s="15"/>
      <c r="P1460" s="15"/>
      <c r="Q1460" s="24" t="e">
        <f ca="1">_xludf.MAXIFS('[1]Deals (investment)'!A:A,'[1]Deals (investment)'!B:B,A1460)</f>
        <v>#NAME?</v>
      </c>
      <c r="R1460" s="15" t="s">
        <v>92</v>
      </c>
      <c r="S1460" s="19" t="s">
        <v>144</v>
      </c>
      <c r="T1460" s="15" t="s">
        <v>312</v>
      </c>
      <c r="U1460" s="17" t="s">
        <v>312</v>
      </c>
      <c r="V1460" s="15" t="s">
        <v>9642</v>
      </c>
      <c r="W1460" s="15"/>
      <c r="X1460" s="15" t="s">
        <v>404</v>
      </c>
      <c r="Y1460" s="15" t="s">
        <v>9643</v>
      </c>
      <c r="AB1460" s="20" t="s">
        <v>286</v>
      </c>
      <c r="AC1460" s="21" t="s">
        <v>9644</v>
      </c>
      <c r="AD1460" s="21" t="s">
        <v>9645</v>
      </c>
      <c r="AE1460" s="21" t="s">
        <v>9646</v>
      </c>
      <c r="AF1460" s="21" t="s">
        <v>9647</v>
      </c>
      <c r="AG1460" s="22">
        <f t="shared" ca="1" si="213"/>
        <v>0.67741935483870963</v>
      </c>
      <c r="AH1460" s="15" t="e">
        <f t="shared" si="212"/>
        <v>#VALUE!</v>
      </c>
      <c r="AI1460" s="22" t="e">
        <f>VLOOKUP(A1460,'[1]Deals (investment)'!$B$2:$Z$1497,1,FALSE)</f>
        <v>#N/A</v>
      </c>
      <c r="AJ1460" s="22" t="e">
        <f>VLOOKUP(A1460,'[1]Deals (investment)'!$B$2:$Z$870,15,FALSE)</f>
        <v>#N/A</v>
      </c>
      <c r="AK1460" s="17" t="e">
        <f>VLOOKUP(A1460,'[1]Deals (Exits)'!B:B,1,FALSE)</f>
        <v>#N/A</v>
      </c>
      <c r="AL1460" s="23">
        <f>VLOOKUP(G1460,[1]Lookups!$V$3:$Y$197,4,FALSE)</f>
        <v>0</v>
      </c>
      <c r="AM1460" s="17" t="str">
        <f>VLOOKUP(X1460,[1]Lookups!$B$3:$C$200,2,FALSE)</f>
        <v>Other Technologies &amp; Information Technology</v>
      </c>
      <c r="AN1460" s="17" t="str">
        <f>VLOOKUP(R1460,[1]Lookups!$H$3:$I$69,2,FALSE)</f>
        <v>4. Late Venture</v>
      </c>
      <c r="AO1460" s="17" t="e">
        <f>VLOOKUP(T1460,[1]Lookups!$H$3:$I$69,2,FALSE)</f>
        <v>#N/A</v>
      </c>
      <c r="AP1460" s="17" t="str">
        <f>VLOOKUP(AN1460,[1]Lookups!$N$3:$O$11,2,FALSE)</f>
        <v>Growth</v>
      </c>
      <c r="AQ1460" s="18" t="e">
        <f>COUNTIFS('[1]Deals (investment)'!$B:$B,$A1460)</f>
        <v>#VALUE!</v>
      </c>
      <c r="AR1460" s="18" t="e">
        <f>COUNTIFS('[1]Deals (investment)'!$B:$B,$A1460,'[1]Deals (investment)'!$T:$T,$AW$1)+COUNTIFS('[1]Deals (investment)'!$B:$B,$A1460,'[1]Deals (investment)'!$T:$T,$AX$1)+COUNTIFS('[1]Deals (investment)'!$B:$B,$A1460,'[1]Deals (investment)'!$T:$T,$AY$1)</f>
        <v>#VALUE!</v>
      </c>
      <c r="AS1460" s="17" t="e">
        <f>SUMIFS('[1]Deals (investment)'!$C:$C,'[1]Deals (investment)'!$B:$B,$A1460)</f>
        <v>#VALUE!</v>
      </c>
      <c r="AT1460" s="17" t="e">
        <f t="shared" si="219"/>
        <v>#VALUE!</v>
      </c>
      <c r="AU1460" s="18" t="e">
        <f>COUNTIF('[1]Deals (Exits)'!$B:$B,A1460)</f>
        <v>#VALUE!</v>
      </c>
      <c r="AV1460" s="17" t="e">
        <f>SUMIFS('[1]Deals (investment)'!$C:$C,'[1]Deals (investment)'!$B:$B,$A1460,'[1]Deals (investment)'!$T:$T,AV$1)</f>
        <v>#VALUE!</v>
      </c>
      <c r="AW1460" s="17" t="e">
        <f>SUMIFS('[1]Deals (investment)'!$C:$C,'[1]Deals (investment)'!$B:$B,$A1460,'[1]Deals (investment)'!$T:$T,AW$1)</f>
        <v>#VALUE!</v>
      </c>
      <c r="AX1460" s="17" t="e">
        <f>SUMIFS('[1]Deals (investment)'!$C:$C,'[1]Deals (investment)'!$B:$B,$A1460,'[1]Deals (investment)'!$T:$T,AX$1)</f>
        <v>#VALUE!</v>
      </c>
      <c r="AY1460" s="17" t="e">
        <f>SUMIFS('[1]Deals (investment)'!$C:$C,'[1]Deals (investment)'!$B:$B,$A1460,'[1]Deals (investment)'!$T:$T,AY$1)</f>
        <v>#VALUE!</v>
      </c>
      <c r="AZ1460" s="17" t="e">
        <f>SUMIFS('[1]Deals (investment)'!$C:$C,'[1]Deals (investment)'!$B:$B,$A1460,'[1]Deals (investment)'!$T:$T,AZ$1)</f>
        <v>#VALUE!</v>
      </c>
      <c r="BA1460" s="17" t="e">
        <f>SUMIFS('[1]Deals (investment)'!$C:$C,'[1]Deals (investment)'!$B:$B,$A1460,'[1]Deals (investment)'!$T:$T,BA$1)</f>
        <v>#VALUE!</v>
      </c>
      <c r="BB1460" s="17" t="e">
        <f>SUMIFS('[1]Deals (investment)'!$C:$C,'[1]Deals (investment)'!$B:$B,$A1460,'[1]Deals (investment)'!$T:$T,BB$1)</f>
        <v>#VALUE!</v>
      </c>
      <c r="BC1460" s="17" t="e">
        <f>SUMIFS('[1]Deals (Exits)'!$C:$C,'[1]Deals (Exits)'!$B:$B,$A1460)</f>
        <v>#VALUE!</v>
      </c>
      <c r="BD1460" s="17" t="e">
        <f>SUMIFS('[1]Deals (investment)'!$C:$C,'[1]Deals (investment)'!$B:$B,$A1460,'[1]Deals (investment)'!$V:$V,BD$1)</f>
        <v>#VALUE!</v>
      </c>
      <c r="BE1460" s="17" t="e">
        <f>SUMIFS('[1]Deals (investment)'!$C:$C,'[1]Deals (investment)'!$B:$B,$A1460,'[1]Deals (investment)'!$V:$V,BE$1)</f>
        <v>#VALUE!</v>
      </c>
      <c r="BF1460" s="17" t="e">
        <f>SUMIFS('[1]Deals (investment)'!$C:$C,'[1]Deals (investment)'!$B:$B,$A1460,'[1]Deals (investment)'!$V:$V,BF$1)</f>
        <v>#VALUE!</v>
      </c>
      <c r="BG1460" s="17" t="e">
        <f>SUMIFS('[1]Deals (investment)'!$C:$C,'[1]Deals (investment)'!$B:$B,$A1460,'[1]Deals (investment)'!$V:$V,BG$1)</f>
        <v>#VALUE!</v>
      </c>
      <c r="BH1460" s="17" t="e">
        <f>SUMIFS('[1]Deals (investment)'!$C:$C,'[1]Deals (investment)'!$B:$B,$A1460,'[1]Deals (investment)'!$V:$V,BH$1)</f>
        <v>#VALUE!</v>
      </c>
      <c r="BI1460" s="17" t="e">
        <f>SUMIFS('[1]Deals (investment)'!$C:$C,'[1]Deals (investment)'!$B:$B,$A1460,'[1]Deals (investment)'!$V:$V,BI$1)</f>
        <v>#VALUE!</v>
      </c>
      <c r="BJ1460" s="17" t="e">
        <f>SUMIFS('[1]Deals (investment)'!$C:$C,'[1]Deals (investment)'!$B:$B,$A1460,'[1]Deals (investment)'!$V:$V,BJ$1)</f>
        <v>#VALUE!</v>
      </c>
      <c r="BK1460" s="17" t="e">
        <f>SUMIFS('[1]Deals (investment)'!$C:$C,'[1]Deals (investment)'!$B:$B,$A1460,'[1]Deals (investment)'!$V:$V,BK$1)</f>
        <v>#VALUE!</v>
      </c>
      <c r="BL1460" s="17" t="e">
        <f>SUMIFS('[1]Deals (investment)'!$C:$C,'[1]Deals (investment)'!$B:$B,$A1460,'[1]Deals (investment)'!$V:$V,BL$1)</f>
        <v>#VALUE!</v>
      </c>
      <c r="BM1460" s="17" t="e">
        <f>SUMIFS('[1]Deals (investment)'!$C:$C,'[1]Deals (investment)'!$B:$B,$A1460,'[1]Deals (investment)'!$V:$V,BM$1)</f>
        <v>#VALUE!</v>
      </c>
      <c r="BN1460" s="15"/>
      <c r="BO1460" s="15"/>
      <c r="BP1460" s="22"/>
      <c r="BQ1460" s="15"/>
      <c r="BR1460" s="15"/>
      <c r="BS1460" s="15"/>
      <c r="BT1460" s="15"/>
      <c r="BU1460" s="15"/>
      <c r="BV1460" s="15"/>
      <c r="BW1460" s="15"/>
      <c r="BX1460" s="15"/>
      <c r="BY1460" s="15"/>
      <c r="BZ1460" s="15"/>
      <c r="CA1460" s="15"/>
      <c r="CB1460" s="15"/>
      <c r="CC1460" s="15"/>
      <c r="CD1460" s="15" t="str">
        <f t="shared" si="222"/>
        <v>RaselloRasello is an cloud enterprise software solutions company with Software as a Service (SaaS) and Platform as a Service (PaaS) product ranges across unified enterprise communication, big data analytics and business intelligence platforms. Through the Rascom product, Rasello addresses the problem of Enterprises having isolated channels for communication to keep their customers engaged and informed by providing businesses with one software solution with multiple channels of communication.Active</v>
      </c>
      <c r="CE1460" s="15"/>
      <c r="CF1460" s="15"/>
      <c r="CG1460" s="15"/>
      <c r="CH1460" s="15"/>
      <c r="CI1460" s="15"/>
      <c r="CJ1460" s="15"/>
    </row>
    <row r="1461" spans="1:88" ht="12.75">
      <c r="A1461" s="15" t="s">
        <v>9648</v>
      </c>
      <c r="B1461" s="15" t="s">
        <v>9649</v>
      </c>
      <c r="C1461" s="15" t="s">
        <v>58</v>
      </c>
      <c r="D1461" s="16">
        <v>2013</v>
      </c>
      <c r="E1461" s="15" t="s">
        <v>90</v>
      </c>
      <c r="F1461" s="15"/>
      <c r="G1461" s="15" t="s">
        <v>91</v>
      </c>
      <c r="H1461" s="15"/>
      <c r="I1461" s="15" t="s">
        <v>91</v>
      </c>
      <c r="J1461" s="15"/>
      <c r="K1461" s="17" t="e">
        <f t="shared" si="218"/>
        <v>#VALUE!</v>
      </c>
      <c r="L1461" s="15"/>
      <c r="M1461" s="18" t="e">
        <f t="shared" si="205"/>
        <v>#VALUE!</v>
      </c>
      <c r="N1461" s="15"/>
      <c r="O1461" s="15"/>
      <c r="P1461" s="15"/>
      <c r="Q1461" s="15"/>
      <c r="R1461" s="15" t="s">
        <v>92</v>
      </c>
      <c r="S1461" s="19">
        <v>330000</v>
      </c>
      <c r="T1461" s="15" t="s">
        <v>92</v>
      </c>
      <c r="U1461" s="17">
        <v>330000</v>
      </c>
      <c r="V1461" s="15" t="s">
        <v>9650</v>
      </c>
      <c r="W1461" s="15"/>
      <c r="X1461" s="15" t="s">
        <v>294</v>
      </c>
      <c r="Y1461" s="15" t="s">
        <v>9651</v>
      </c>
      <c r="AB1461" s="20" t="s">
        <v>286</v>
      </c>
      <c r="AC1461" s="21" t="s">
        <v>9652</v>
      </c>
      <c r="AD1461" s="21" t="s">
        <v>9653</v>
      </c>
      <c r="AE1461" s="21" t="s">
        <v>9654</v>
      </c>
      <c r="AF1461" s="21" t="s">
        <v>9655</v>
      </c>
      <c r="AG1461" s="22">
        <f t="shared" si="213"/>
        <v>0.64516129032258063</v>
      </c>
      <c r="AH1461" s="15" t="e">
        <f t="shared" si="212"/>
        <v>#VALUE!</v>
      </c>
      <c r="AI1461" s="22" t="e">
        <f>VLOOKUP(A1461,'[1]Deals (investment)'!$B$2:$Z$1497,1,FALSE)</f>
        <v>#N/A</v>
      </c>
      <c r="AJ1461" s="22" t="e">
        <f>VLOOKUP(A1461,'[1]Deals (investment)'!$B$2:$Z$870,15,FALSE)</f>
        <v>#N/A</v>
      </c>
      <c r="AK1461" s="17" t="e">
        <f>VLOOKUP(A1461,'[1]Deals (Exits)'!B:B,1,FALSE)</f>
        <v>#N/A</v>
      </c>
      <c r="AL1461" s="23">
        <f>VLOOKUP(G1461,[1]Lookups!$V$3:$Y$197,4,FALSE)</f>
        <v>0</v>
      </c>
      <c r="AM1461" s="17" t="str">
        <f>VLOOKUP(X1461,[1]Lookups!$B$3:$C$200,2,FALSE)</f>
        <v>Health &amp; Pharmaceuticals</v>
      </c>
      <c r="AN1461" s="17" t="str">
        <f>VLOOKUP(R1461,[1]Lookups!$H$3:$I$69,2,FALSE)</f>
        <v>4. Late Venture</v>
      </c>
      <c r="AO1461" s="17" t="str">
        <f>VLOOKUP(T1461,[1]Lookups!$H$3:$I$69,2,FALSE)</f>
        <v>4. Late Venture</v>
      </c>
      <c r="AP1461" s="17" t="str">
        <f>VLOOKUP(AN1461,[1]Lookups!$N$3:$O$11,2,FALSE)</f>
        <v>Growth</v>
      </c>
      <c r="AQ1461" s="18" t="e">
        <f>COUNTIFS('[1]Deals (investment)'!$B:$B,$A1461)</f>
        <v>#VALUE!</v>
      </c>
      <c r="AR1461" s="18" t="e">
        <f>COUNTIFS('[1]Deals (investment)'!$B:$B,$A1461,'[1]Deals (investment)'!$T:$T,$AW$1)+COUNTIFS('[1]Deals (investment)'!$B:$B,$A1461,'[1]Deals (investment)'!$T:$T,$AX$1)+COUNTIFS('[1]Deals (investment)'!$B:$B,$A1461,'[1]Deals (investment)'!$T:$T,$AY$1)</f>
        <v>#VALUE!</v>
      </c>
      <c r="AS1461" s="17" t="e">
        <f>SUMIFS('[1]Deals (investment)'!$C:$C,'[1]Deals (investment)'!$B:$B,$A1461)</f>
        <v>#VALUE!</v>
      </c>
      <c r="AT1461" s="17" t="e">
        <f t="shared" si="219"/>
        <v>#VALUE!</v>
      </c>
      <c r="AU1461" s="18" t="e">
        <f>COUNTIF('[1]Deals (Exits)'!$B:$B,A1461)</f>
        <v>#VALUE!</v>
      </c>
      <c r="AV1461" s="17" t="e">
        <f>SUMIFS('[1]Deals (investment)'!$C:$C,'[1]Deals (investment)'!$B:$B,$A1461,'[1]Deals (investment)'!$T:$T,AV$1)</f>
        <v>#VALUE!</v>
      </c>
      <c r="AW1461" s="17" t="e">
        <f>SUMIFS('[1]Deals (investment)'!$C:$C,'[1]Deals (investment)'!$B:$B,$A1461,'[1]Deals (investment)'!$T:$T,AW$1)</f>
        <v>#VALUE!</v>
      </c>
      <c r="AX1461" s="17" t="e">
        <f>SUMIFS('[1]Deals (investment)'!$C:$C,'[1]Deals (investment)'!$B:$B,$A1461,'[1]Deals (investment)'!$T:$T,AX$1)</f>
        <v>#VALUE!</v>
      </c>
      <c r="AY1461" s="17" t="e">
        <f>SUMIFS('[1]Deals (investment)'!$C:$C,'[1]Deals (investment)'!$B:$B,$A1461,'[1]Deals (investment)'!$T:$T,AY$1)</f>
        <v>#VALUE!</v>
      </c>
      <c r="AZ1461" s="17" t="e">
        <f>SUMIFS('[1]Deals (investment)'!$C:$C,'[1]Deals (investment)'!$B:$B,$A1461,'[1]Deals (investment)'!$T:$T,AZ$1)</f>
        <v>#VALUE!</v>
      </c>
      <c r="BA1461" s="17" t="e">
        <f>SUMIFS('[1]Deals (investment)'!$C:$C,'[1]Deals (investment)'!$B:$B,$A1461,'[1]Deals (investment)'!$T:$T,BA$1)</f>
        <v>#VALUE!</v>
      </c>
      <c r="BB1461" s="17" t="e">
        <f>SUMIFS('[1]Deals (investment)'!$C:$C,'[1]Deals (investment)'!$B:$B,$A1461,'[1]Deals (investment)'!$T:$T,BB$1)</f>
        <v>#VALUE!</v>
      </c>
      <c r="BC1461" s="17" t="e">
        <f>SUMIFS('[1]Deals (Exits)'!$C:$C,'[1]Deals (Exits)'!$B:$B,$A1461)</f>
        <v>#VALUE!</v>
      </c>
      <c r="BD1461" s="17" t="e">
        <f>SUMIFS('[1]Deals (investment)'!$C:$C,'[1]Deals (investment)'!$B:$B,$A1461,'[1]Deals (investment)'!$V:$V,BD$1)</f>
        <v>#VALUE!</v>
      </c>
      <c r="BE1461" s="17" t="e">
        <f>SUMIFS('[1]Deals (investment)'!$C:$C,'[1]Deals (investment)'!$B:$B,$A1461,'[1]Deals (investment)'!$V:$V,BE$1)</f>
        <v>#VALUE!</v>
      </c>
      <c r="BF1461" s="17" t="e">
        <f>SUMIFS('[1]Deals (investment)'!$C:$C,'[1]Deals (investment)'!$B:$B,$A1461,'[1]Deals (investment)'!$V:$V,BF$1)</f>
        <v>#VALUE!</v>
      </c>
      <c r="BG1461" s="17" t="e">
        <f>SUMIFS('[1]Deals (investment)'!$C:$C,'[1]Deals (investment)'!$B:$B,$A1461,'[1]Deals (investment)'!$V:$V,BG$1)</f>
        <v>#VALUE!</v>
      </c>
      <c r="BH1461" s="17" t="e">
        <f>SUMIFS('[1]Deals (investment)'!$C:$C,'[1]Deals (investment)'!$B:$B,$A1461,'[1]Deals (investment)'!$V:$V,BH$1)</f>
        <v>#VALUE!</v>
      </c>
      <c r="BI1461" s="17" t="e">
        <f>SUMIFS('[1]Deals (investment)'!$C:$C,'[1]Deals (investment)'!$B:$B,$A1461,'[1]Deals (investment)'!$V:$V,BI$1)</f>
        <v>#VALUE!</v>
      </c>
      <c r="BJ1461" s="17" t="e">
        <f>SUMIFS('[1]Deals (investment)'!$C:$C,'[1]Deals (investment)'!$B:$B,$A1461,'[1]Deals (investment)'!$V:$V,BJ$1)</f>
        <v>#VALUE!</v>
      </c>
      <c r="BK1461" s="17" t="e">
        <f>SUMIFS('[1]Deals (investment)'!$C:$C,'[1]Deals (investment)'!$B:$B,$A1461,'[1]Deals (investment)'!$V:$V,BK$1)</f>
        <v>#VALUE!</v>
      </c>
      <c r="BL1461" s="17" t="e">
        <f>SUMIFS('[1]Deals (investment)'!$C:$C,'[1]Deals (investment)'!$B:$B,$A1461,'[1]Deals (investment)'!$V:$V,BL$1)</f>
        <v>#VALUE!</v>
      </c>
      <c r="BM1461" s="17" t="e">
        <f>SUMIFS('[1]Deals (investment)'!$C:$C,'[1]Deals (investment)'!$B:$B,$A1461,'[1]Deals (investment)'!$V:$V,BM$1)</f>
        <v>#VALUE!</v>
      </c>
      <c r="BN1461" s="15"/>
      <c r="BO1461" s="15"/>
      <c r="BP1461" s="22"/>
      <c r="BQ1461" s="15"/>
      <c r="BR1461" s="15"/>
      <c r="BS1461" s="15"/>
      <c r="BT1461" s="15"/>
      <c r="BU1461" s="15"/>
      <c r="BV1461" s="15"/>
      <c r="BW1461" s="15"/>
      <c r="BX1461" s="15"/>
      <c r="BY1461" s="15"/>
      <c r="BZ1461" s="15"/>
      <c r="CA1461" s="15"/>
      <c r="CB1461" s="15"/>
      <c r="CC1461" s="15"/>
      <c r="CD1461" s="15" t="str">
        <f t="shared" si="222"/>
        <v>RecomedRecoMed is South Africa’s largest and fastest growing online healthcare booking platform. Our mobile-friendly platform helps patients quickly find and make appointments with quality healthcare providers, 24/7, without any phone calls or paperwork.Active</v>
      </c>
      <c r="CE1461" s="15"/>
      <c r="CF1461" s="15"/>
      <c r="CG1461" s="15"/>
      <c r="CH1461" s="15"/>
      <c r="CI1461" s="15"/>
      <c r="CJ1461" s="15"/>
    </row>
    <row r="1462" spans="1:88" ht="12.75">
      <c r="A1462" s="15" t="s">
        <v>9656</v>
      </c>
      <c r="B1462" s="15" t="s">
        <v>9657</v>
      </c>
      <c r="C1462" s="15" t="s">
        <v>58</v>
      </c>
      <c r="D1462" s="16">
        <v>2015</v>
      </c>
      <c r="E1462" s="15" t="s">
        <v>59</v>
      </c>
      <c r="F1462" s="15"/>
      <c r="G1462" s="15" t="s">
        <v>61</v>
      </c>
      <c r="H1462" s="15"/>
      <c r="I1462" s="15" t="s">
        <v>61</v>
      </c>
      <c r="J1462" s="15"/>
      <c r="K1462" s="17" t="e">
        <f t="shared" si="218"/>
        <v>#VALUE!</v>
      </c>
      <c r="L1462" s="15"/>
      <c r="M1462" s="18" t="e">
        <f t="shared" si="205"/>
        <v>#VALUE!</v>
      </c>
      <c r="N1462" s="15"/>
      <c r="O1462" s="15"/>
      <c r="P1462" s="15"/>
      <c r="Q1462" s="15"/>
      <c r="R1462" s="15" t="s">
        <v>375</v>
      </c>
      <c r="S1462" s="19">
        <v>200000</v>
      </c>
      <c r="T1462" s="15" t="s">
        <v>375</v>
      </c>
      <c r="U1462" s="17">
        <v>200000</v>
      </c>
      <c r="V1462" s="15" t="s">
        <v>9658</v>
      </c>
      <c r="W1462" s="15"/>
      <c r="X1462" s="15" t="s">
        <v>432</v>
      </c>
      <c r="Y1462" s="15" t="s">
        <v>9659</v>
      </c>
      <c r="AB1462" s="20" t="s">
        <v>286</v>
      </c>
      <c r="AC1462" s="21" t="s">
        <v>9660</v>
      </c>
      <c r="AD1462" s="21" t="s">
        <v>9661</v>
      </c>
      <c r="AE1462" s="21" t="s">
        <v>9662</v>
      </c>
      <c r="AF1462" s="21" t="s">
        <v>9663</v>
      </c>
      <c r="AG1462" s="22">
        <f t="shared" si="213"/>
        <v>0.64516129032258063</v>
      </c>
      <c r="AH1462" s="15" t="e">
        <f t="shared" si="212"/>
        <v>#VALUE!</v>
      </c>
      <c r="AI1462" s="22" t="str">
        <f>VLOOKUP(A1462,'[1]Deals (investment)'!$B$2:$Z$1497,1,FALSE)</f>
        <v>RecyclePoints</v>
      </c>
      <c r="AJ1462" s="22">
        <f>VLOOKUP(A1462,'[1]Deals (investment)'!$B$2:$Z$870,15,FALSE)</f>
        <v>1</v>
      </c>
      <c r="AK1462" s="17" t="e">
        <f>VLOOKUP(A1462,'[1]Deals (Exits)'!B:B,1,FALSE)</f>
        <v>#N/A</v>
      </c>
      <c r="AL1462" s="23">
        <f>VLOOKUP(G1462,[1]Lookups!$V$3:$Y$197,4,FALSE)</f>
        <v>0</v>
      </c>
      <c r="AM1462" s="17" t="str">
        <f>VLOOKUP(X1462,[1]Lookups!$B$3:$C$200,2,FALSE)</f>
        <v>Energy &amp; Resources</v>
      </c>
      <c r="AN1462" s="17" t="str">
        <f>VLOOKUP(R1462,[1]Lookups!$H$3:$I$69,2,FALSE)</f>
        <v>2. Seed</v>
      </c>
      <c r="AO1462" s="17" t="str">
        <f>VLOOKUP(T1462,[1]Lookups!$H$3:$I$69,2,FALSE)</f>
        <v>2. Seed</v>
      </c>
      <c r="AP1462" s="17" t="str">
        <f>VLOOKUP(AN1462,[1]Lookups!$N$3:$O$11,2,FALSE)</f>
        <v>Early</v>
      </c>
      <c r="AQ1462" s="18" t="e">
        <f>COUNTIFS('[1]Deals (investment)'!$B:$B,$A1462)</f>
        <v>#VALUE!</v>
      </c>
      <c r="AR1462" s="18" t="e">
        <f>COUNTIFS('[1]Deals (investment)'!$B:$B,$A1462,'[1]Deals (investment)'!$T:$T,$AW$1)+COUNTIFS('[1]Deals (investment)'!$B:$B,$A1462,'[1]Deals (investment)'!$T:$T,$AX$1)+COUNTIFS('[1]Deals (investment)'!$B:$B,$A1462,'[1]Deals (investment)'!$T:$T,$AY$1)</f>
        <v>#VALUE!</v>
      </c>
      <c r="AS1462" s="17" t="e">
        <f>SUMIFS('[1]Deals (investment)'!$C:$C,'[1]Deals (investment)'!$B:$B,$A1462)</f>
        <v>#VALUE!</v>
      </c>
      <c r="AT1462" s="17" t="e">
        <f t="shared" si="219"/>
        <v>#VALUE!</v>
      </c>
      <c r="AU1462" s="18" t="e">
        <f>COUNTIF('[1]Deals (Exits)'!$B:$B,A1462)</f>
        <v>#VALUE!</v>
      </c>
      <c r="AV1462" s="17" t="e">
        <f>SUMIFS('[1]Deals (investment)'!$C:$C,'[1]Deals (investment)'!$B:$B,$A1462,'[1]Deals (investment)'!$T:$T,AV$1)</f>
        <v>#VALUE!</v>
      </c>
      <c r="AW1462" s="17" t="e">
        <f>SUMIFS('[1]Deals (investment)'!$C:$C,'[1]Deals (investment)'!$B:$B,$A1462,'[1]Deals (investment)'!$T:$T,AW$1)</f>
        <v>#VALUE!</v>
      </c>
      <c r="AX1462" s="17" t="e">
        <f>SUMIFS('[1]Deals (investment)'!$C:$C,'[1]Deals (investment)'!$B:$B,$A1462,'[1]Deals (investment)'!$T:$T,AX$1)</f>
        <v>#VALUE!</v>
      </c>
      <c r="AY1462" s="17" t="e">
        <f>SUMIFS('[1]Deals (investment)'!$C:$C,'[1]Deals (investment)'!$B:$B,$A1462,'[1]Deals (investment)'!$T:$T,AY$1)</f>
        <v>#VALUE!</v>
      </c>
      <c r="AZ1462" s="17" t="e">
        <f>SUMIFS('[1]Deals (investment)'!$C:$C,'[1]Deals (investment)'!$B:$B,$A1462,'[1]Deals (investment)'!$T:$T,AZ$1)</f>
        <v>#VALUE!</v>
      </c>
      <c r="BA1462" s="17" t="e">
        <f>SUMIFS('[1]Deals (investment)'!$C:$C,'[1]Deals (investment)'!$B:$B,$A1462,'[1]Deals (investment)'!$T:$T,BA$1)</f>
        <v>#VALUE!</v>
      </c>
      <c r="BB1462" s="17" t="e">
        <f>SUMIFS('[1]Deals (investment)'!$C:$C,'[1]Deals (investment)'!$B:$B,$A1462,'[1]Deals (investment)'!$T:$T,BB$1)</f>
        <v>#VALUE!</v>
      </c>
      <c r="BC1462" s="17" t="e">
        <f>SUMIFS('[1]Deals (Exits)'!$C:$C,'[1]Deals (Exits)'!$B:$B,$A1462)</f>
        <v>#VALUE!</v>
      </c>
      <c r="BD1462" s="17" t="e">
        <f>SUMIFS('[1]Deals (investment)'!$C:$C,'[1]Deals (investment)'!$B:$B,$A1462,'[1]Deals (investment)'!$V:$V,BD$1)</f>
        <v>#VALUE!</v>
      </c>
      <c r="BE1462" s="17" t="e">
        <f>SUMIFS('[1]Deals (investment)'!$C:$C,'[1]Deals (investment)'!$B:$B,$A1462,'[1]Deals (investment)'!$V:$V,BE$1)</f>
        <v>#VALUE!</v>
      </c>
      <c r="BF1462" s="17" t="e">
        <f>SUMIFS('[1]Deals (investment)'!$C:$C,'[1]Deals (investment)'!$B:$B,$A1462,'[1]Deals (investment)'!$V:$V,BF$1)</f>
        <v>#VALUE!</v>
      </c>
      <c r="BG1462" s="17" t="e">
        <f>SUMIFS('[1]Deals (investment)'!$C:$C,'[1]Deals (investment)'!$B:$B,$A1462,'[1]Deals (investment)'!$V:$V,BG$1)</f>
        <v>#VALUE!</v>
      </c>
      <c r="BH1462" s="17" t="e">
        <f>SUMIFS('[1]Deals (investment)'!$C:$C,'[1]Deals (investment)'!$B:$B,$A1462,'[1]Deals (investment)'!$V:$V,BH$1)</f>
        <v>#VALUE!</v>
      </c>
      <c r="BI1462" s="17" t="e">
        <f>SUMIFS('[1]Deals (investment)'!$C:$C,'[1]Deals (investment)'!$B:$B,$A1462,'[1]Deals (investment)'!$V:$V,BI$1)</f>
        <v>#VALUE!</v>
      </c>
      <c r="BJ1462" s="17" t="e">
        <f>SUMIFS('[1]Deals (investment)'!$C:$C,'[1]Deals (investment)'!$B:$B,$A1462,'[1]Deals (investment)'!$V:$V,BJ$1)</f>
        <v>#VALUE!</v>
      </c>
      <c r="BK1462" s="17" t="e">
        <f>SUMIFS('[1]Deals (investment)'!$C:$C,'[1]Deals (investment)'!$B:$B,$A1462,'[1]Deals (investment)'!$V:$V,BK$1)</f>
        <v>#VALUE!</v>
      </c>
      <c r="BL1462" s="17" t="e">
        <f>SUMIFS('[1]Deals (investment)'!$C:$C,'[1]Deals (investment)'!$B:$B,$A1462,'[1]Deals (investment)'!$V:$V,BL$1)</f>
        <v>#VALUE!</v>
      </c>
      <c r="BM1462" s="17" t="e">
        <f>SUMIFS('[1]Deals (investment)'!$C:$C,'[1]Deals (investment)'!$B:$B,$A1462,'[1]Deals (investment)'!$V:$V,BM$1)</f>
        <v>#VALUE!</v>
      </c>
      <c r="BN1462" s="15"/>
      <c r="BO1462" s="15"/>
      <c r="BP1462" s="22"/>
      <c r="BQ1462" s="15"/>
      <c r="BR1462" s="15"/>
      <c r="BS1462" s="15"/>
      <c r="BT1462" s="15"/>
      <c r="BU1462" s="15"/>
      <c r="BV1462" s="15"/>
      <c r="BW1462" s="15"/>
      <c r="BX1462" s="15"/>
      <c r="BY1462" s="15"/>
      <c r="BZ1462" s="15"/>
      <c r="CA1462" s="15"/>
      <c r="CB1462" s="15"/>
      <c r="CC1462" s="15"/>
      <c r="CD1462" s="15" t="str">
        <f t="shared" si="222"/>
        <v>RecyclePointsRecyclePoints is a waste recycling and social benefit venture that operates an incentive-based scheme which collects recyclable materials from post consumers and in turn rewards them with “Points” which they can accumulate and use to redeem/shop for household items offered through our iRecycle storeActive</v>
      </c>
      <c r="CE1462" s="15"/>
      <c r="CF1462" s="15"/>
      <c r="CG1462" s="15"/>
      <c r="CH1462" s="15"/>
      <c r="CI1462" s="15"/>
      <c r="CJ1462" s="15"/>
    </row>
    <row r="1463" spans="1:88" ht="12.75">
      <c r="A1463" s="15" t="s">
        <v>9664</v>
      </c>
      <c r="B1463" s="15" t="s">
        <v>9665</v>
      </c>
      <c r="C1463" s="15" t="s">
        <v>58</v>
      </c>
      <c r="D1463" s="16">
        <v>2012</v>
      </c>
      <c r="E1463" s="26" t="s">
        <v>9666</v>
      </c>
      <c r="F1463" s="26" t="s">
        <v>199</v>
      </c>
      <c r="G1463" s="26" t="s">
        <v>891</v>
      </c>
      <c r="H1463" s="26"/>
      <c r="I1463" s="15" t="s">
        <v>891</v>
      </c>
      <c r="J1463" s="26"/>
      <c r="K1463" s="17" t="e">
        <f t="shared" si="218"/>
        <v>#VALUE!</v>
      </c>
      <c r="L1463" s="15"/>
      <c r="M1463" s="18" t="e">
        <f t="shared" si="205"/>
        <v>#VALUE!</v>
      </c>
      <c r="N1463" s="15"/>
      <c r="O1463" s="15"/>
      <c r="P1463" s="15"/>
      <c r="Q1463" s="15"/>
      <c r="R1463" s="15" t="s">
        <v>375</v>
      </c>
      <c r="S1463" s="19">
        <v>1055000</v>
      </c>
      <c r="T1463" s="15" t="s">
        <v>375</v>
      </c>
      <c r="U1463" s="17">
        <v>1055000</v>
      </c>
      <c r="V1463" s="15" t="s">
        <v>9667</v>
      </c>
      <c r="W1463" s="15">
        <v>1</v>
      </c>
      <c r="X1463" s="15" t="s">
        <v>538</v>
      </c>
      <c r="Y1463" s="15" t="s">
        <v>538</v>
      </c>
      <c r="AB1463" s="20" t="s">
        <v>286</v>
      </c>
      <c r="AC1463" s="21" t="s">
        <v>9668</v>
      </c>
      <c r="AD1463" s="25" t="s">
        <v>199</v>
      </c>
      <c r="AE1463" s="27" t="s">
        <v>9669</v>
      </c>
      <c r="AF1463" s="25" t="s">
        <v>199</v>
      </c>
      <c r="AG1463" s="22">
        <f>COUNTA(B1462:AF1462)/(COUNTA(B1462:AF1462)+COUNTBLANK(B1462:AF1462))</f>
        <v>0.64516129032258063</v>
      </c>
      <c r="AH1463" s="15" t="str">
        <f t="shared" si="212"/>
        <v/>
      </c>
      <c r="AI1463" s="22" t="str">
        <f>VLOOKUP(A1463,'[1]Deals (investment)'!$B$2:$Z$1497,1,FALSE)</f>
        <v>Raintree Farms</v>
      </c>
      <c r="AJ1463" s="22" t="e">
        <f>VLOOKUP(A1463,'[1]Deals (investment)'!$B$2:$Z$870,15,FALSE)</f>
        <v>#N/A</v>
      </c>
      <c r="AK1463" s="17" t="e">
        <f>VLOOKUP(A1463,'[1]Deals (Exits)'!B:B,1,FALSE)</f>
        <v>#N/A</v>
      </c>
      <c r="AL1463" s="23">
        <f>VLOOKUP(G1463,[1]Lookups!$V$3:$Y$197,4,FALSE)</f>
        <v>0</v>
      </c>
      <c r="AM1463" s="17" t="str">
        <f>VLOOKUP(X1463,[1]Lookups!$B$3:$C$200,2,FALSE)</f>
        <v>Agriculture</v>
      </c>
      <c r="AN1463" s="17" t="str">
        <f>VLOOKUP(R1463,[1]Lookups!$H$3:$I$69,2,FALSE)</f>
        <v>2. Seed</v>
      </c>
      <c r="AO1463" s="17" t="str">
        <f>VLOOKUP(T1463,[1]Lookups!$H$3:$I$69,2,FALSE)</f>
        <v>2. Seed</v>
      </c>
      <c r="AP1463" s="17" t="str">
        <f>VLOOKUP(AN1463,[1]Lookups!$N$3:$O$11,2,FALSE)</f>
        <v>Early</v>
      </c>
      <c r="AQ1463" s="18" t="e">
        <f>COUNTIFS('[1]Deals (investment)'!$B:$B,$A1463)</f>
        <v>#VALUE!</v>
      </c>
      <c r="AR1463" s="18" t="e">
        <f>COUNTIFS('[1]Deals (investment)'!$B:$B,$A1463,'[1]Deals (investment)'!$T:$T,$AW$1)+COUNTIFS('[1]Deals (investment)'!$B:$B,$A1463,'[1]Deals (investment)'!$T:$T,$AX$1)+COUNTIFS('[1]Deals (investment)'!$B:$B,$A1463,'[1]Deals (investment)'!$T:$T,$AY$1)</f>
        <v>#VALUE!</v>
      </c>
      <c r="AS1463" s="17" t="e">
        <f>SUMIFS('[1]Deals (investment)'!$C:$C,'[1]Deals (investment)'!$B:$B,$A1463)</f>
        <v>#VALUE!</v>
      </c>
      <c r="AT1463" s="17" t="e">
        <f t="shared" si="219"/>
        <v>#VALUE!</v>
      </c>
      <c r="AU1463" s="18" t="e">
        <f>COUNTIF('[1]Deals (Exits)'!$B:$B,A1463)</f>
        <v>#VALUE!</v>
      </c>
      <c r="AV1463" s="17" t="e">
        <f>SUMIFS('[1]Deals (investment)'!$C:$C,'[1]Deals (investment)'!$B:$B,$A1463,'[1]Deals (investment)'!$T:$T,AV$1)</f>
        <v>#VALUE!</v>
      </c>
      <c r="AW1463" s="17" t="e">
        <f>SUMIFS('[1]Deals (investment)'!$C:$C,'[1]Deals (investment)'!$B:$B,$A1463,'[1]Deals (investment)'!$T:$T,AW$1)</f>
        <v>#VALUE!</v>
      </c>
      <c r="AX1463" s="17" t="e">
        <f>SUMIFS('[1]Deals (investment)'!$C:$C,'[1]Deals (investment)'!$B:$B,$A1463,'[1]Deals (investment)'!$T:$T,AX$1)</f>
        <v>#VALUE!</v>
      </c>
      <c r="AY1463" s="17" t="e">
        <f>SUMIFS('[1]Deals (investment)'!$C:$C,'[1]Deals (investment)'!$B:$B,$A1463,'[1]Deals (investment)'!$T:$T,AY$1)</f>
        <v>#VALUE!</v>
      </c>
      <c r="AZ1463" s="17" t="e">
        <f>SUMIFS('[1]Deals (investment)'!$C:$C,'[1]Deals (investment)'!$B:$B,$A1463,'[1]Deals (investment)'!$T:$T,AZ$1)</f>
        <v>#VALUE!</v>
      </c>
      <c r="BA1463" s="17" t="e">
        <f>SUMIFS('[1]Deals (investment)'!$C:$C,'[1]Deals (investment)'!$B:$B,$A1463,'[1]Deals (investment)'!$T:$T,BA$1)</f>
        <v>#VALUE!</v>
      </c>
      <c r="BB1463" s="17" t="e">
        <f>SUMIFS('[1]Deals (investment)'!$C:$C,'[1]Deals (investment)'!$B:$B,$A1463,'[1]Deals (investment)'!$T:$T,BB$1)</f>
        <v>#VALUE!</v>
      </c>
      <c r="BC1463" s="17" t="e">
        <f>SUMIFS('[1]Deals (Exits)'!$C:$C,'[1]Deals (Exits)'!$B:$B,$A1463)</f>
        <v>#VALUE!</v>
      </c>
      <c r="BD1463" s="17" t="e">
        <f>SUMIFS('[1]Deals (investment)'!$C:$C,'[1]Deals (investment)'!$B:$B,$A1463,'[1]Deals (investment)'!$V:$V,BD$1)</f>
        <v>#VALUE!</v>
      </c>
      <c r="BE1463" s="17" t="e">
        <f>SUMIFS('[1]Deals (investment)'!$C:$C,'[1]Deals (investment)'!$B:$B,$A1463,'[1]Deals (investment)'!$V:$V,BE$1)</f>
        <v>#VALUE!</v>
      </c>
      <c r="BF1463" s="17" t="e">
        <f>SUMIFS('[1]Deals (investment)'!$C:$C,'[1]Deals (investment)'!$B:$B,$A1463,'[1]Deals (investment)'!$V:$V,BF$1)</f>
        <v>#VALUE!</v>
      </c>
      <c r="BG1463" s="17" t="e">
        <f>SUMIFS('[1]Deals (investment)'!$C:$C,'[1]Deals (investment)'!$B:$B,$A1463,'[1]Deals (investment)'!$V:$V,BG$1)</f>
        <v>#VALUE!</v>
      </c>
      <c r="BH1463" s="17" t="e">
        <f>SUMIFS('[1]Deals (investment)'!$C:$C,'[1]Deals (investment)'!$B:$B,$A1463,'[1]Deals (investment)'!$V:$V,BH$1)</f>
        <v>#VALUE!</v>
      </c>
      <c r="BI1463" s="17" t="e">
        <f>SUMIFS('[1]Deals (investment)'!$C:$C,'[1]Deals (investment)'!$B:$B,$A1463,'[1]Deals (investment)'!$V:$V,BI$1)</f>
        <v>#VALUE!</v>
      </c>
      <c r="BJ1463" s="17" t="e">
        <f>SUMIFS('[1]Deals (investment)'!$C:$C,'[1]Deals (investment)'!$B:$B,$A1463,'[1]Deals (investment)'!$V:$V,BJ$1)</f>
        <v>#VALUE!</v>
      </c>
      <c r="BK1463" s="17" t="e">
        <f>SUMIFS('[1]Deals (investment)'!$C:$C,'[1]Deals (investment)'!$B:$B,$A1463,'[1]Deals (investment)'!$V:$V,BK$1)</f>
        <v>#VALUE!</v>
      </c>
      <c r="BL1463" s="17" t="e">
        <f>SUMIFS('[1]Deals (investment)'!$C:$C,'[1]Deals (investment)'!$B:$B,$A1463,'[1]Deals (investment)'!$V:$V,BL$1)</f>
        <v>#VALUE!</v>
      </c>
      <c r="BM1463" s="17" t="e">
        <f>SUMIFS('[1]Deals (investment)'!$C:$C,'[1]Deals (investment)'!$B:$B,$A1463,'[1]Deals (investment)'!$V:$V,BM$1)</f>
        <v>#VALUE!</v>
      </c>
      <c r="BN1463" s="15"/>
      <c r="BO1463" s="15"/>
      <c r="BP1463" s="22"/>
      <c r="BQ1463" s="15"/>
      <c r="BR1463" s="15"/>
      <c r="BS1463" s="15"/>
      <c r="BT1463" s="15"/>
      <c r="BU1463" s="15"/>
      <c r="BV1463" s="15"/>
      <c r="BW1463" s="15"/>
      <c r="BX1463" s="15"/>
      <c r="BY1463" s="15"/>
      <c r="BZ1463" s="15"/>
      <c r="CA1463" s="15"/>
      <c r="CB1463" s="15"/>
      <c r="CC1463" s="15"/>
      <c r="CD1463" s="15" t="str">
        <f t="shared" si="222"/>
        <v>Raintree FarmsRaintree Farms is an agri-ceutical company based in Masindi, Uganda. It is Uganda's largestproducer of high quality, organically-certified moringa oliefera powder.Active</v>
      </c>
      <c r="CE1463" s="15"/>
      <c r="CF1463" s="15"/>
      <c r="CG1463" s="15"/>
      <c r="CH1463" s="15"/>
      <c r="CI1463" s="15"/>
      <c r="CJ1463" s="15"/>
    </row>
    <row r="1464" spans="1:88" ht="12.75">
      <c r="A1464" s="15" t="s">
        <v>9670</v>
      </c>
      <c r="B1464" s="15" t="s">
        <v>9671</v>
      </c>
      <c r="C1464" s="15" t="s">
        <v>58</v>
      </c>
      <c r="D1464" s="16">
        <v>2017</v>
      </c>
      <c r="E1464" s="15" t="s">
        <v>59</v>
      </c>
      <c r="F1464" s="15"/>
      <c r="G1464" s="15"/>
      <c r="H1464" s="15"/>
      <c r="I1464" s="15"/>
      <c r="J1464" s="15"/>
      <c r="K1464" s="17" t="e">
        <f t="shared" si="218"/>
        <v>#VALUE!</v>
      </c>
      <c r="L1464" s="15"/>
      <c r="M1464" s="18" t="e">
        <f t="shared" si="205"/>
        <v>#VALUE!</v>
      </c>
      <c r="N1464" s="15"/>
      <c r="O1464" s="15"/>
      <c r="P1464" s="15"/>
      <c r="Q1464" s="15"/>
      <c r="R1464" s="15"/>
      <c r="S1464" s="19"/>
      <c r="T1464" s="15"/>
      <c r="U1464" s="17"/>
      <c r="V1464" s="15" t="s">
        <v>9672</v>
      </c>
      <c r="W1464" s="15">
        <v>0</v>
      </c>
      <c r="X1464" s="15" t="s">
        <v>158</v>
      </c>
      <c r="Y1464" s="15" t="s">
        <v>1143</v>
      </c>
      <c r="Z1464" s="25" t="s">
        <v>9673</v>
      </c>
      <c r="AB1464" s="20" t="s">
        <v>333</v>
      </c>
      <c r="AC1464" s="21" t="s">
        <v>9674</v>
      </c>
      <c r="AD1464" s="21" t="s">
        <v>9675</v>
      </c>
      <c r="AE1464" s="21" t="s">
        <v>9676</v>
      </c>
      <c r="AF1464" s="21" t="s">
        <v>9677</v>
      </c>
      <c r="AG1464" s="22">
        <f t="shared" ref="AG1464:AG1474" si="223">COUNTA(B1464:AF1464)/(COUNTA(B1464:AF1464)+COUNTBLANK(B1464:AF1464))</f>
        <v>0.5161290322580645</v>
      </c>
      <c r="AH1464" s="15" t="str">
        <f t="shared" si="212"/>
        <v/>
      </c>
      <c r="AI1464" s="22" t="e">
        <f>VLOOKUP(A1464,'[1]Deals (investment)'!$B$2:$Z$1497,1,FALSE)</f>
        <v>#N/A</v>
      </c>
      <c r="AJ1464" s="22" t="e">
        <f>VLOOKUP(A1464,'[1]Deals (investment)'!$B$2:$Z$870,15,FALSE)</f>
        <v>#N/A</v>
      </c>
      <c r="AK1464" s="17" t="e">
        <f>VLOOKUP(A1464,'[1]Deals (Exits)'!B:B,1,FALSE)</f>
        <v>#N/A</v>
      </c>
      <c r="AL1464" s="23" t="e">
        <f>VLOOKUP(G1464,[1]Lookups!$V$3:$Y$197,4,FALSE)</f>
        <v>#N/A</v>
      </c>
      <c r="AM1464" s="17" t="str">
        <f>VLOOKUP(X1464,[1]Lookups!$B$3:$C$200,2,FALSE)</f>
        <v>Financial Services</v>
      </c>
      <c r="AN1464" s="17" t="e">
        <f>VLOOKUP(R1464,[1]Lookups!$H$3:$I$69,2,FALSE)</f>
        <v>#N/A</v>
      </c>
      <c r="AO1464" s="17" t="e">
        <f>VLOOKUP(T1464,[1]Lookups!$H$3:$I$69,2,FALSE)</f>
        <v>#N/A</v>
      </c>
      <c r="AP1464" s="17" t="e">
        <f>VLOOKUP(AN1464,[1]Lookups!$N$3:$O$11,2,FALSE)</f>
        <v>#N/A</v>
      </c>
      <c r="AQ1464" s="18" t="e">
        <f>COUNTIFS('[1]Deals (investment)'!$B:$B,$A1464)</f>
        <v>#VALUE!</v>
      </c>
      <c r="AR1464" s="18" t="e">
        <f>COUNTIFS('[1]Deals (investment)'!$B:$B,$A1464,'[1]Deals (investment)'!$T:$T,$AW$1)+COUNTIFS('[1]Deals (investment)'!$B:$B,$A1464,'[1]Deals (investment)'!$T:$T,$AX$1)+COUNTIFS('[1]Deals (investment)'!$B:$B,$A1464,'[1]Deals (investment)'!$T:$T,$AY$1)</f>
        <v>#VALUE!</v>
      </c>
      <c r="AS1464" s="17" t="e">
        <f>SUMIFS('[1]Deals (investment)'!$C:$C,'[1]Deals (investment)'!$B:$B,$A1464)</f>
        <v>#VALUE!</v>
      </c>
      <c r="AT1464" s="17" t="e">
        <f t="shared" si="219"/>
        <v>#VALUE!</v>
      </c>
      <c r="AU1464" s="18" t="e">
        <f>COUNTIF('[1]Deals (Exits)'!$B:$B,A1464)</f>
        <v>#VALUE!</v>
      </c>
      <c r="AV1464" s="17" t="e">
        <f>SUMIFS('[1]Deals (investment)'!$C:$C,'[1]Deals (investment)'!$B:$B,$A1464,'[1]Deals (investment)'!$T:$T,AV$1)</f>
        <v>#VALUE!</v>
      </c>
      <c r="AW1464" s="17" t="e">
        <f>SUMIFS('[1]Deals (investment)'!$C:$C,'[1]Deals (investment)'!$B:$B,$A1464,'[1]Deals (investment)'!$T:$T,AW$1)</f>
        <v>#VALUE!</v>
      </c>
      <c r="AX1464" s="17" t="e">
        <f>SUMIFS('[1]Deals (investment)'!$C:$C,'[1]Deals (investment)'!$B:$B,$A1464,'[1]Deals (investment)'!$T:$T,AX$1)</f>
        <v>#VALUE!</v>
      </c>
      <c r="AY1464" s="17" t="e">
        <f>SUMIFS('[1]Deals (investment)'!$C:$C,'[1]Deals (investment)'!$B:$B,$A1464,'[1]Deals (investment)'!$T:$T,AY$1)</f>
        <v>#VALUE!</v>
      </c>
      <c r="AZ1464" s="17" t="e">
        <f>SUMIFS('[1]Deals (investment)'!$C:$C,'[1]Deals (investment)'!$B:$B,$A1464,'[1]Deals (investment)'!$T:$T,AZ$1)</f>
        <v>#VALUE!</v>
      </c>
      <c r="BA1464" s="17" t="e">
        <f>SUMIFS('[1]Deals (investment)'!$C:$C,'[1]Deals (investment)'!$B:$B,$A1464,'[1]Deals (investment)'!$T:$T,BA$1)</f>
        <v>#VALUE!</v>
      </c>
      <c r="BB1464" s="17" t="e">
        <f>SUMIFS('[1]Deals (investment)'!$C:$C,'[1]Deals (investment)'!$B:$B,$A1464,'[1]Deals (investment)'!$T:$T,BB$1)</f>
        <v>#VALUE!</v>
      </c>
      <c r="BC1464" s="17" t="e">
        <f>SUMIFS('[1]Deals (Exits)'!$C:$C,'[1]Deals (Exits)'!$B:$B,$A1464)</f>
        <v>#VALUE!</v>
      </c>
      <c r="BD1464" s="17" t="e">
        <f>SUMIFS('[1]Deals (investment)'!$C:$C,'[1]Deals (investment)'!$B:$B,$A1464,'[1]Deals (investment)'!$V:$V,BD$1)</f>
        <v>#VALUE!</v>
      </c>
      <c r="BE1464" s="17" t="e">
        <f>SUMIFS('[1]Deals (investment)'!$C:$C,'[1]Deals (investment)'!$B:$B,$A1464,'[1]Deals (investment)'!$V:$V,BE$1)</f>
        <v>#VALUE!</v>
      </c>
      <c r="BF1464" s="17" t="e">
        <f>SUMIFS('[1]Deals (investment)'!$C:$C,'[1]Deals (investment)'!$B:$B,$A1464,'[1]Deals (investment)'!$V:$V,BF$1)</f>
        <v>#VALUE!</v>
      </c>
      <c r="BG1464" s="17" t="e">
        <f>SUMIFS('[1]Deals (investment)'!$C:$C,'[1]Deals (investment)'!$B:$B,$A1464,'[1]Deals (investment)'!$V:$V,BG$1)</f>
        <v>#VALUE!</v>
      </c>
      <c r="BH1464" s="17" t="e">
        <f>SUMIFS('[1]Deals (investment)'!$C:$C,'[1]Deals (investment)'!$B:$B,$A1464,'[1]Deals (investment)'!$V:$V,BH$1)</f>
        <v>#VALUE!</v>
      </c>
      <c r="BI1464" s="17" t="e">
        <f>SUMIFS('[1]Deals (investment)'!$C:$C,'[1]Deals (investment)'!$B:$B,$A1464,'[1]Deals (investment)'!$V:$V,BI$1)</f>
        <v>#VALUE!</v>
      </c>
      <c r="BJ1464" s="17" t="e">
        <f>SUMIFS('[1]Deals (investment)'!$C:$C,'[1]Deals (investment)'!$B:$B,$A1464,'[1]Deals (investment)'!$V:$V,BJ$1)</f>
        <v>#VALUE!</v>
      </c>
      <c r="BK1464" s="17" t="e">
        <f>SUMIFS('[1]Deals (investment)'!$C:$C,'[1]Deals (investment)'!$B:$B,$A1464,'[1]Deals (investment)'!$V:$V,BK$1)</f>
        <v>#VALUE!</v>
      </c>
      <c r="BL1464" s="17" t="e">
        <f>SUMIFS('[1]Deals (investment)'!$C:$C,'[1]Deals (investment)'!$B:$B,$A1464,'[1]Deals (investment)'!$V:$V,BL$1)</f>
        <v>#VALUE!</v>
      </c>
      <c r="BM1464" s="17" t="e">
        <f>SUMIFS('[1]Deals (investment)'!$C:$C,'[1]Deals (investment)'!$B:$B,$A1464,'[1]Deals (investment)'!$V:$V,BM$1)</f>
        <v>#VALUE!</v>
      </c>
      <c r="BN1464" s="15"/>
      <c r="BO1464" s="15"/>
      <c r="BP1464" s="22"/>
      <c r="BQ1464" s="15"/>
      <c r="BR1464" s="15"/>
      <c r="BS1464" s="15"/>
      <c r="BT1464" s="15"/>
      <c r="BU1464" s="15"/>
      <c r="BV1464" s="15"/>
      <c r="BW1464" s="15"/>
      <c r="BX1464" s="15"/>
      <c r="BY1464" s="15"/>
      <c r="BZ1464" s="15"/>
      <c r="CA1464" s="15"/>
      <c r="CB1464" s="15"/>
      <c r="CC1464" s="15"/>
      <c r="CD1464" s="15" t="str">
        <f t="shared" si="222"/>
        <v>Reliance HMOReliance HMO is a technology driven health insurance company.Active</v>
      </c>
      <c r="CE1464" s="15"/>
      <c r="CF1464" s="15"/>
      <c r="CG1464" s="15"/>
      <c r="CH1464" s="15"/>
      <c r="CI1464" s="15"/>
      <c r="CJ1464" s="15"/>
    </row>
    <row r="1465" spans="1:88" ht="12.75">
      <c r="A1465" s="15" t="s">
        <v>9678</v>
      </c>
      <c r="B1465" s="15" t="s">
        <v>9679</v>
      </c>
      <c r="C1465" s="15" t="s">
        <v>58</v>
      </c>
      <c r="D1465" s="16">
        <v>2014</v>
      </c>
      <c r="E1465" s="15" t="s">
        <v>9680</v>
      </c>
      <c r="F1465" s="15"/>
      <c r="G1465" s="15"/>
      <c r="H1465" s="15"/>
      <c r="I1465" s="15"/>
      <c r="J1465" s="15"/>
      <c r="K1465" s="17" t="e">
        <f t="shared" si="218"/>
        <v>#VALUE!</v>
      </c>
      <c r="L1465" s="15"/>
      <c r="M1465" s="18" t="e">
        <f t="shared" si="205"/>
        <v>#VALUE!</v>
      </c>
      <c r="N1465" s="15"/>
      <c r="O1465" s="15"/>
      <c r="P1465" s="15"/>
      <c r="Q1465" s="15"/>
      <c r="R1465" s="15"/>
      <c r="S1465" s="19"/>
      <c r="T1465" s="15"/>
      <c r="U1465" s="17"/>
      <c r="V1465" s="15" t="s">
        <v>9681</v>
      </c>
      <c r="W1465" s="15"/>
      <c r="X1465" s="15" t="s">
        <v>474</v>
      </c>
      <c r="Y1465" s="15" t="s">
        <v>5216</v>
      </c>
      <c r="AB1465" s="20"/>
      <c r="AC1465" s="21" t="s">
        <v>9682</v>
      </c>
      <c r="AD1465" s="21" t="s">
        <v>9683</v>
      </c>
      <c r="AE1465" s="21" t="s">
        <v>9684</v>
      </c>
      <c r="AF1465" s="21" t="s">
        <v>9685</v>
      </c>
      <c r="AG1465" s="22">
        <f t="shared" si="223"/>
        <v>0.41935483870967744</v>
      </c>
      <c r="AH1465" s="15" t="str">
        <f t="shared" si="212"/>
        <v/>
      </c>
      <c r="AI1465" s="22" t="e">
        <f>VLOOKUP(A1465,'[1]Deals (investment)'!$B$2:$Z$1497,1,FALSE)</f>
        <v>#N/A</v>
      </c>
      <c r="AJ1465" s="22" t="e">
        <f>VLOOKUP(A1465,'[1]Deals (investment)'!$B$2:$Z$870,15,FALSE)</f>
        <v>#N/A</v>
      </c>
      <c r="AK1465" s="17" t="e">
        <f>VLOOKUP(A1465,'[1]Deals (Exits)'!B:B,1,FALSE)</f>
        <v>#N/A</v>
      </c>
      <c r="AL1465" s="23" t="e">
        <f>VLOOKUP(G1465,[1]Lookups!$V$3:$Y$197,4,FALSE)</f>
        <v>#N/A</v>
      </c>
      <c r="AM1465" s="17" t="str">
        <f>VLOOKUP(X1465,[1]Lookups!$B$3:$C$200,2,FALSE)</f>
        <v>Other Technologies &amp; Information Technology</v>
      </c>
      <c r="AN1465" s="17" t="e">
        <f>VLOOKUP(R1465,[1]Lookups!$H$3:$I$69,2,FALSE)</f>
        <v>#N/A</v>
      </c>
      <c r="AO1465" s="17" t="e">
        <f>VLOOKUP(T1465,[1]Lookups!$H$3:$I$69,2,FALSE)</f>
        <v>#N/A</v>
      </c>
      <c r="AP1465" s="17" t="e">
        <f>VLOOKUP(AN1465,[1]Lookups!$N$3:$O$11,2,FALSE)</f>
        <v>#N/A</v>
      </c>
      <c r="AQ1465" s="18" t="e">
        <f>COUNTIFS('[1]Deals (investment)'!$B:$B,$A1465)</f>
        <v>#VALUE!</v>
      </c>
      <c r="AR1465" s="18" t="e">
        <f>COUNTIFS('[1]Deals (investment)'!$B:$B,$A1465,'[1]Deals (investment)'!$T:$T,$AW$1)+COUNTIFS('[1]Deals (investment)'!$B:$B,$A1465,'[1]Deals (investment)'!$T:$T,$AX$1)+COUNTIFS('[1]Deals (investment)'!$B:$B,$A1465,'[1]Deals (investment)'!$T:$T,$AY$1)</f>
        <v>#VALUE!</v>
      </c>
      <c r="AS1465" s="17" t="e">
        <f>SUMIFS('[1]Deals (investment)'!$C:$C,'[1]Deals (investment)'!$B:$B,$A1465)</f>
        <v>#VALUE!</v>
      </c>
      <c r="AT1465" s="17" t="e">
        <f t="shared" si="219"/>
        <v>#VALUE!</v>
      </c>
      <c r="AU1465" s="18" t="e">
        <f>COUNTIF('[1]Deals (Exits)'!$B:$B,A1465)</f>
        <v>#VALUE!</v>
      </c>
      <c r="AV1465" s="17" t="e">
        <f>SUMIFS('[1]Deals (investment)'!$C:$C,'[1]Deals (investment)'!$B:$B,$A1465,'[1]Deals (investment)'!$T:$T,AV$1)</f>
        <v>#VALUE!</v>
      </c>
      <c r="AW1465" s="17" t="e">
        <f>SUMIFS('[1]Deals (investment)'!$C:$C,'[1]Deals (investment)'!$B:$B,$A1465,'[1]Deals (investment)'!$T:$T,AW$1)</f>
        <v>#VALUE!</v>
      </c>
      <c r="AX1465" s="17" t="e">
        <f>SUMIFS('[1]Deals (investment)'!$C:$C,'[1]Deals (investment)'!$B:$B,$A1465,'[1]Deals (investment)'!$T:$T,AX$1)</f>
        <v>#VALUE!</v>
      </c>
      <c r="AY1465" s="17" t="e">
        <f>SUMIFS('[1]Deals (investment)'!$C:$C,'[1]Deals (investment)'!$B:$B,$A1465,'[1]Deals (investment)'!$T:$T,AY$1)</f>
        <v>#VALUE!</v>
      </c>
      <c r="AZ1465" s="17" t="e">
        <f>SUMIFS('[1]Deals (investment)'!$C:$C,'[1]Deals (investment)'!$B:$B,$A1465,'[1]Deals (investment)'!$T:$T,AZ$1)</f>
        <v>#VALUE!</v>
      </c>
      <c r="BA1465" s="17" t="e">
        <f>SUMIFS('[1]Deals (investment)'!$C:$C,'[1]Deals (investment)'!$B:$B,$A1465,'[1]Deals (investment)'!$T:$T,BA$1)</f>
        <v>#VALUE!</v>
      </c>
      <c r="BB1465" s="17" t="e">
        <f>SUMIFS('[1]Deals (investment)'!$C:$C,'[1]Deals (investment)'!$B:$B,$A1465,'[1]Deals (investment)'!$T:$T,BB$1)</f>
        <v>#VALUE!</v>
      </c>
      <c r="BC1465" s="17" t="e">
        <f>SUMIFS('[1]Deals (Exits)'!$C:$C,'[1]Deals (Exits)'!$B:$B,$A1465)</f>
        <v>#VALUE!</v>
      </c>
      <c r="BD1465" s="17" t="e">
        <f>SUMIFS('[1]Deals (investment)'!$C:$C,'[1]Deals (investment)'!$B:$B,$A1465,'[1]Deals (investment)'!$V:$V,BD$1)</f>
        <v>#VALUE!</v>
      </c>
      <c r="BE1465" s="17" t="e">
        <f>SUMIFS('[1]Deals (investment)'!$C:$C,'[1]Deals (investment)'!$B:$B,$A1465,'[1]Deals (investment)'!$V:$V,BE$1)</f>
        <v>#VALUE!</v>
      </c>
      <c r="BF1465" s="17" t="e">
        <f>SUMIFS('[1]Deals (investment)'!$C:$C,'[1]Deals (investment)'!$B:$B,$A1465,'[1]Deals (investment)'!$V:$V,BF$1)</f>
        <v>#VALUE!</v>
      </c>
      <c r="BG1465" s="17" t="e">
        <f>SUMIFS('[1]Deals (investment)'!$C:$C,'[1]Deals (investment)'!$B:$B,$A1465,'[1]Deals (investment)'!$V:$V,BG$1)</f>
        <v>#VALUE!</v>
      </c>
      <c r="BH1465" s="17" t="e">
        <f>SUMIFS('[1]Deals (investment)'!$C:$C,'[1]Deals (investment)'!$B:$B,$A1465,'[1]Deals (investment)'!$V:$V,BH$1)</f>
        <v>#VALUE!</v>
      </c>
      <c r="BI1465" s="17" t="e">
        <f>SUMIFS('[1]Deals (investment)'!$C:$C,'[1]Deals (investment)'!$B:$B,$A1465,'[1]Deals (investment)'!$V:$V,BI$1)</f>
        <v>#VALUE!</v>
      </c>
      <c r="BJ1465" s="17" t="e">
        <f>SUMIFS('[1]Deals (investment)'!$C:$C,'[1]Deals (investment)'!$B:$B,$A1465,'[1]Deals (investment)'!$V:$V,BJ$1)</f>
        <v>#VALUE!</v>
      </c>
      <c r="BK1465" s="17" t="e">
        <f>SUMIFS('[1]Deals (investment)'!$C:$C,'[1]Deals (investment)'!$B:$B,$A1465,'[1]Deals (investment)'!$V:$V,BK$1)</f>
        <v>#VALUE!</v>
      </c>
      <c r="BL1465" s="17" t="e">
        <f>SUMIFS('[1]Deals (investment)'!$C:$C,'[1]Deals (investment)'!$B:$B,$A1465,'[1]Deals (investment)'!$V:$V,BL$1)</f>
        <v>#VALUE!</v>
      </c>
      <c r="BM1465" s="17" t="e">
        <f>SUMIFS('[1]Deals (investment)'!$C:$C,'[1]Deals (investment)'!$B:$B,$A1465,'[1]Deals (investment)'!$V:$V,BM$1)</f>
        <v>#VALUE!</v>
      </c>
      <c r="BN1465" s="15"/>
      <c r="BO1465" s="15"/>
      <c r="BP1465" s="22"/>
      <c r="BQ1465" s="15"/>
      <c r="BR1465" s="15"/>
      <c r="BS1465" s="15"/>
      <c r="BT1465" s="15"/>
      <c r="BU1465" s="15"/>
      <c r="BV1465" s="15"/>
      <c r="BW1465" s="15"/>
      <c r="BX1465" s="15"/>
      <c r="BY1465" s="15"/>
      <c r="BZ1465" s="15"/>
      <c r="CA1465" s="15"/>
      <c r="CB1465" s="15"/>
      <c r="CC1465" s="15"/>
      <c r="CD1465" s="15" t="str">
        <f t="shared" si="222"/>
        <v>Red Flash MobileFlash Mobile gives you the opportunity to take full advantage of the growth in the use of mobile services.Active</v>
      </c>
      <c r="CE1465" s="15"/>
      <c r="CF1465" s="15"/>
      <c r="CG1465" s="15"/>
      <c r="CH1465" s="15"/>
      <c r="CI1465" s="15"/>
      <c r="CJ1465" s="15"/>
    </row>
    <row r="1466" spans="1:88" ht="12.75">
      <c r="A1466" s="15" t="s">
        <v>9686</v>
      </c>
      <c r="B1466" s="15"/>
      <c r="C1466" s="15"/>
      <c r="D1466" s="16"/>
      <c r="E1466" s="15"/>
      <c r="F1466" s="15"/>
      <c r="G1466" s="15"/>
      <c r="H1466" s="15"/>
      <c r="I1466" s="15"/>
      <c r="J1466" s="15"/>
      <c r="K1466" s="17" t="e">
        <f t="shared" si="218"/>
        <v>#VALUE!</v>
      </c>
      <c r="L1466" s="15"/>
      <c r="M1466" s="18" t="e">
        <f t="shared" si="205"/>
        <v>#VALUE!</v>
      </c>
      <c r="N1466" s="15"/>
      <c r="O1466" s="15"/>
      <c r="P1466" s="15"/>
      <c r="Q1466" s="24" t="e">
        <f ca="1">_xludf.MAXIFS('[1]Deals (investment)'!A:A,'[1]Deals (investment)'!B:B,A1466)</f>
        <v>#NAME?</v>
      </c>
      <c r="R1466" s="15"/>
      <c r="S1466" s="19"/>
      <c r="T1466" s="15"/>
      <c r="U1466" s="17"/>
      <c r="V1466" s="15"/>
      <c r="W1466" s="15"/>
      <c r="X1466" s="15"/>
      <c r="Y1466" s="15"/>
      <c r="AB1466" s="20"/>
      <c r="AC1466" s="15"/>
      <c r="AD1466" s="15"/>
      <c r="AE1466" s="15"/>
      <c r="AF1466" s="15"/>
      <c r="AG1466" s="22">
        <f t="shared" ca="1" si="223"/>
        <v>9.6774193548387094E-2</v>
      </c>
      <c r="AH1466" s="15" t="str">
        <f t="shared" si="212"/>
        <v/>
      </c>
      <c r="AI1466" s="22" t="e">
        <f>VLOOKUP(A1466,'[1]Deals (investment)'!$B$2:$Z$1497,1,FALSE)</f>
        <v>#N/A</v>
      </c>
      <c r="AJ1466" s="22" t="e">
        <f>VLOOKUP(A1466,'[1]Deals (investment)'!$B$2:$Z$870,15,FALSE)</f>
        <v>#N/A</v>
      </c>
      <c r="AK1466" s="17" t="e">
        <f>VLOOKUP(A1466,'[1]Deals (Exits)'!B:B,1,FALSE)</f>
        <v>#N/A</v>
      </c>
      <c r="AL1466" s="23" t="e">
        <f>VLOOKUP(G1466,[1]Lookups!$V$3:$Y$197,4,FALSE)</f>
        <v>#N/A</v>
      </c>
      <c r="AM1466" s="17" t="e">
        <f>VLOOKUP(X1466,[1]Lookups!$B$3:$C$200,2,FALSE)</f>
        <v>#N/A</v>
      </c>
      <c r="AN1466" s="17" t="e">
        <f>VLOOKUP(R1466,[1]Lookups!$H$3:$I$69,2,FALSE)</f>
        <v>#N/A</v>
      </c>
      <c r="AO1466" s="17" t="e">
        <f>VLOOKUP(T1466,[1]Lookups!$H$3:$I$69,2,FALSE)</f>
        <v>#N/A</v>
      </c>
      <c r="AP1466" s="17" t="e">
        <f>VLOOKUP(AN1466,[1]Lookups!$N$3:$O$11,2,FALSE)</f>
        <v>#N/A</v>
      </c>
      <c r="AQ1466" s="18" t="e">
        <f>COUNTIFS('[1]Deals (investment)'!$B:$B,$A1466)</f>
        <v>#VALUE!</v>
      </c>
      <c r="AR1466" s="18" t="e">
        <f>COUNTIFS('[1]Deals (investment)'!$B:$B,$A1466,'[1]Deals (investment)'!$T:$T,$AW$1)+COUNTIFS('[1]Deals (investment)'!$B:$B,$A1466,'[1]Deals (investment)'!$T:$T,$AX$1)+COUNTIFS('[1]Deals (investment)'!$B:$B,$A1466,'[1]Deals (investment)'!$T:$T,$AY$1)</f>
        <v>#VALUE!</v>
      </c>
      <c r="AS1466" s="17" t="e">
        <f>SUMIFS('[1]Deals (investment)'!$C:$C,'[1]Deals (investment)'!$B:$B,$A1466)</f>
        <v>#VALUE!</v>
      </c>
      <c r="AT1466" s="17" t="e">
        <f t="shared" si="219"/>
        <v>#VALUE!</v>
      </c>
      <c r="AU1466" s="18" t="e">
        <f>COUNTIF('[1]Deals (Exits)'!$B:$B,A1466)</f>
        <v>#VALUE!</v>
      </c>
      <c r="AV1466" s="17" t="e">
        <f>SUMIFS('[1]Deals (investment)'!$C:$C,'[1]Deals (investment)'!$B:$B,$A1466,'[1]Deals (investment)'!$T:$T,AV$1)</f>
        <v>#VALUE!</v>
      </c>
      <c r="AW1466" s="17" t="e">
        <f>SUMIFS('[1]Deals (investment)'!$C:$C,'[1]Deals (investment)'!$B:$B,$A1466,'[1]Deals (investment)'!$T:$T,AW$1)</f>
        <v>#VALUE!</v>
      </c>
      <c r="AX1466" s="17" t="e">
        <f>SUMIFS('[1]Deals (investment)'!$C:$C,'[1]Deals (investment)'!$B:$B,$A1466,'[1]Deals (investment)'!$T:$T,AX$1)</f>
        <v>#VALUE!</v>
      </c>
      <c r="AY1466" s="17" t="e">
        <f>SUMIFS('[1]Deals (investment)'!$C:$C,'[1]Deals (investment)'!$B:$B,$A1466,'[1]Deals (investment)'!$T:$T,AY$1)</f>
        <v>#VALUE!</v>
      </c>
      <c r="AZ1466" s="17" t="e">
        <f>SUMIFS('[1]Deals (investment)'!$C:$C,'[1]Deals (investment)'!$B:$B,$A1466,'[1]Deals (investment)'!$T:$T,AZ$1)</f>
        <v>#VALUE!</v>
      </c>
      <c r="BA1466" s="17" t="e">
        <f>SUMIFS('[1]Deals (investment)'!$C:$C,'[1]Deals (investment)'!$B:$B,$A1466,'[1]Deals (investment)'!$T:$T,BA$1)</f>
        <v>#VALUE!</v>
      </c>
      <c r="BB1466" s="17" t="e">
        <f>SUMIFS('[1]Deals (investment)'!$C:$C,'[1]Deals (investment)'!$B:$B,$A1466,'[1]Deals (investment)'!$T:$T,BB$1)</f>
        <v>#VALUE!</v>
      </c>
      <c r="BC1466" s="17" t="e">
        <f>SUMIFS('[1]Deals (Exits)'!$C:$C,'[1]Deals (Exits)'!$B:$B,$A1466)</f>
        <v>#VALUE!</v>
      </c>
      <c r="BD1466" s="17" t="e">
        <f>SUMIFS('[1]Deals (investment)'!$C:$C,'[1]Deals (investment)'!$B:$B,$A1466,'[1]Deals (investment)'!$V:$V,BD$1)</f>
        <v>#VALUE!</v>
      </c>
      <c r="BE1466" s="17" t="e">
        <f>SUMIFS('[1]Deals (investment)'!$C:$C,'[1]Deals (investment)'!$B:$B,$A1466,'[1]Deals (investment)'!$V:$V,BE$1)</f>
        <v>#VALUE!</v>
      </c>
      <c r="BF1466" s="17" t="e">
        <f>SUMIFS('[1]Deals (investment)'!$C:$C,'[1]Deals (investment)'!$B:$B,$A1466,'[1]Deals (investment)'!$V:$V,BF$1)</f>
        <v>#VALUE!</v>
      </c>
      <c r="BG1466" s="17" t="e">
        <f>SUMIFS('[1]Deals (investment)'!$C:$C,'[1]Deals (investment)'!$B:$B,$A1466,'[1]Deals (investment)'!$V:$V,BG$1)</f>
        <v>#VALUE!</v>
      </c>
      <c r="BH1466" s="17" t="e">
        <f>SUMIFS('[1]Deals (investment)'!$C:$C,'[1]Deals (investment)'!$B:$B,$A1466,'[1]Deals (investment)'!$V:$V,BH$1)</f>
        <v>#VALUE!</v>
      </c>
      <c r="BI1466" s="17" t="e">
        <f>SUMIFS('[1]Deals (investment)'!$C:$C,'[1]Deals (investment)'!$B:$B,$A1466,'[1]Deals (investment)'!$V:$V,BI$1)</f>
        <v>#VALUE!</v>
      </c>
      <c r="BJ1466" s="17" t="e">
        <f>SUMIFS('[1]Deals (investment)'!$C:$C,'[1]Deals (investment)'!$B:$B,$A1466,'[1]Deals (investment)'!$V:$V,BJ$1)</f>
        <v>#VALUE!</v>
      </c>
      <c r="BK1466" s="17" t="e">
        <f>SUMIFS('[1]Deals (investment)'!$C:$C,'[1]Deals (investment)'!$B:$B,$A1466,'[1]Deals (investment)'!$V:$V,BK$1)</f>
        <v>#VALUE!</v>
      </c>
      <c r="BL1466" s="17" t="e">
        <f>SUMIFS('[1]Deals (investment)'!$C:$C,'[1]Deals (investment)'!$B:$B,$A1466,'[1]Deals (investment)'!$V:$V,BL$1)</f>
        <v>#VALUE!</v>
      </c>
      <c r="BM1466" s="17" t="e">
        <f>SUMIFS('[1]Deals (investment)'!$C:$C,'[1]Deals (investment)'!$B:$B,$A1466,'[1]Deals (investment)'!$V:$V,BM$1)</f>
        <v>#VALUE!</v>
      </c>
      <c r="BN1466" s="15"/>
      <c r="BO1466" s="15"/>
      <c r="BP1466" s="22"/>
      <c r="BQ1466" s="15"/>
      <c r="BR1466" s="15"/>
      <c r="BS1466" s="15"/>
      <c r="BT1466" s="15"/>
      <c r="BU1466" s="15"/>
      <c r="BV1466" s="15"/>
      <c r="BW1466" s="15"/>
      <c r="BX1466" s="15"/>
      <c r="BY1466" s="15"/>
      <c r="BZ1466" s="15"/>
      <c r="CA1466" s="15"/>
      <c r="CB1466" s="15"/>
      <c r="CC1466" s="15"/>
      <c r="CD1466" s="15" t="str">
        <f t="shared" si="222"/>
        <v>RedViolet Company</v>
      </c>
      <c r="CE1466" s="15"/>
      <c r="CF1466" s="15"/>
      <c r="CG1466" s="15"/>
      <c r="CH1466" s="15"/>
      <c r="CI1466" s="15"/>
      <c r="CJ1466" s="15"/>
    </row>
    <row r="1467" spans="1:88" ht="12.75">
      <c r="A1467" s="15" t="s">
        <v>9687</v>
      </c>
      <c r="B1467" s="15" t="s">
        <v>9688</v>
      </c>
      <c r="C1467" s="15" t="s">
        <v>58</v>
      </c>
      <c r="D1467" s="16">
        <v>2018</v>
      </c>
      <c r="E1467" s="15" t="s">
        <v>9689</v>
      </c>
      <c r="F1467" s="15"/>
      <c r="G1467" s="15"/>
      <c r="H1467" s="15"/>
      <c r="I1467" s="15"/>
      <c r="J1467" s="15"/>
      <c r="K1467" s="17" t="e">
        <f t="shared" si="218"/>
        <v>#VALUE!</v>
      </c>
      <c r="L1467" s="15"/>
      <c r="M1467" s="18" t="e">
        <f t="shared" si="205"/>
        <v>#VALUE!</v>
      </c>
      <c r="N1467" s="15"/>
      <c r="O1467" s="15"/>
      <c r="P1467" s="15"/>
      <c r="Q1467" s="15"/>
      <c r="R1467" s="15"/>
      <c r="S1467" s="19"/>
      <c r="T1467" s="15"/>
      <c r="U1467" s="17"/>
      <c r="V1467" s="15" t="s">
        <v>9690</v>
      </c>
      <c r="W1467" s="15"/>
      <c r="X1467" s="15" t="s">
        <v>9691</v>
      </c>
      <c r="Y1467" s="15" t="s">
        <v>9692</v>
      </c>
      <c r="AB1467" s="20"/>
      <c r="AC1467" s="21" t="s">
        <v>9693</v>
      </c>
      <c r="AD1467" s="21" t="s">
        <v>9694</v>
      </c>
      <c r="AE1467" s="15"/>
      <c r="AF1467" s="21" t="s">
        <v>9695</v>
      </c>
      <c r="AG1467" s="22">
        <f t="shared" si="223"/>
        <v>0.38709677419354838</v>
      </c>
      <c r="AH1467" s="15" t="str">
        <f t="shared" si="212"/>
        <v/>
      </c>
      <c r="AI1467" s="22" t="e">
        <f>VLOOKUP(A1467,'[1]Deals (investment)'!$B$2:$Z$1497,1,FALSE)</f>
        <v>#N/A</v>
      </c>
      <c r="AJ1467" s="22" t="e">
        <f>VLOOKUP(A1467,'[1]Deals (investment)'!$B$2:$Z$870,15,FALSE)</f>
        <v>#N/A</v>
      </c>
      <c r="AK1467" s="17" t="e">
        <f>VLOOKUP(A1467,'[1]Deals (Exits)'!B:B,1,FALSE)</f>
        <v>#N/A</v>
      </c>
      <c r="AL1467" s="23" t="e">
        <f>VLOOKUP(G1467,[1]Lookups!$V$3:$Y$197,4,FALSE)</f>
        <v>#N/A</v>
      </c>
      <c r="AM1467" s="17" t="e">
        <f>VLOOKUP(X1467,[1]Lookups!$B$3:$C$200,2,FALSE)</f>
        <v>#N/A</v>
      </c>
      <c r="AN1467" s="17" t="e">
        <f>VLOOKUP(R1467,[1]Lookups!$H$3:$I$69,2,FALSE)</f>
        <v>#N/A</v>
      </c>
      <c r="AO1467" s="17" t="e">
        <f>VLOOKUP(T1467,[1]Lookups!$H$3:$I$69,2,FALSE)</f>
        <v>#N/A</v>
      </c>
      <c r="AP1467" s="17" t="e">
        <f>VLOOKUP(AN1467,[1]Lookups!$N$3:$O$11,2,FALSE)</f>
        <v>#N/A</v>
      </c>
      <c r="AQ1467" s="18" t="e">
        <f>COUNTIFS('[1]Deals (investment)'!$B:$B,$A1467)</f>
        <v>#VALUE!</v>
      </c>
      <c r="AR1467" s="18" t="e">
        <f>COUNTIFS('[1]Deals (investment)'!$B:$B,$A1467,'[1]Deals (investment)'!$T:$T,$AW$1)+COUNTIFS('[1]Deals (investment)'!$B:$B,$A1467,'[1]Deals (investment)'!$T:$T,$AX$1)+COUNTIFS('[1]Deals (investment)'!$B:$B,$A1467,'[1]Deals (investment)'!$T:$T,$AY$1)</f>
        <v>#VALUE!</v>
      </c>
      <c r="AS1467" s="17" t="e">
        <f>SUMIFS('[1]Deals (investment)'!$C:$C,'[1]Deals (investment)'!$B:$B,$A1467)</f>
        <v>#VALUE!</v>
      </c>
      <c r="AT1467" s="17" t="e">
        <f t="shared" si="219"/>
        <v>#VALUE!</v>
      </c>
      <c r="AU1467" s="18" t="e">
        <f>COUNTIF('[1]Deals (Exits)'!$B:$B,A1467)</f>
        <v>#VALUE!</v>
      </c>
      <c r="AV1467" s="17" t="e">
        <f>SUMIFS('[1]Deals (investment)'!$C:$C,'[1]Deals (investment)'!$B:$B,$A1467,'[1]Deals (investment)'!$T:$T,AV$1)</f>
        <v>#VALUE!</v>
      </c>
      <c r="AW1467" s="17" t="e">
        <f>SUMIFS('[1]Deals (investment)'!$C:$C,'[1]Deals (investment)'!$B:$B,$A1467,'[1]Deals (investment)'!$T:$T,AW$1)</f>
        <v>#VALUE!</v>
      </c>
      <c r="AX1467" s="17" t="e">
        <f>SUMIFS('[1]Deals (investment)'!$C:$C,'[1]Deals (investment)'!$B:$B,$A1467,'[1]Deals (investment)'!$T:$T,AX$1)</f>
        <v>#VALUE!</v>
      </c>
      <c r="AY1467" s="17" t="e">
        <f>SUMIFS('[1]Deals (investment)'!$C:$C,'[1]Deals (investment)'!$B:$B,$A1467,'[1]Deals (investment)'!$T:$T,AY$1)</f>
        <v>#VALUE!</v>
      </c>
      <c r="AZ1467" s="17" t="e">
        <f>SUMIFS('[1]Deals (investment)'!$C:$C,'[1]Deals (investment)'!$B:$B,$A1467,'[1]Deals (investment)'!$T:$T,AZ$1)</f>
        <v>#VALUE!</v>
      </c>
      <c r="BA1467" s="17" t="e">
        <f>SUMIFS('[1]Deals (investment)'!$C:$C,'[1]Deals (investment)'!$B:$B,$A1467,'[1]Deals (investment)'!$T:$T,BA$1)</f>
        <v>#VALUE!</v>
      </c>
      <c r="BB1467" s="17" t="e">
        <f>SUMIFS('[1]Deals (investment)'!$C:$C,'[1]Deals (investment)'!$B:$B,$A1467,'[1]Deals (investment)'!$T:$T,BB$1)</f>
        <v>#VALUE!</v>
      </c>
      <c r="BC1467" s="17" t="e">
        <f>SUMIFS('[1]Deals (Exits)'!$C:$C,'[1]Deals (Exits)'!$B:$B,$A1467)</f>
        <v>#VALUE!</v>
      </c>
      <c r="BD1467" s="17" t="e">
        <f>SUMIFS('[1]Deals (investment)'!$C:$C,'[1]Deals (investment)'!$B:$B,$A1467,'[1]Deals (investment)'!$V:$V,BD$1)</f>
        <v>#VALUE!</v>
      </c>
      <c r="BE1467" s="17" t="e">
        <f>SUMIFS('[1]Deals (investment)'!$C:$C,'[1]Deals (investment)'!$B:$B,$A1467,'[1]Deals (investment)'!$V:$V,BE$1)</f>
        <v>#VALUE!</v>
      </c>
      <c r="BF1467" s="17" t="e">
        <f>SUMIFS('[1]Deals (investment)'!$C:$C,'[1]Deals (investment)'!$B:$B,$A1467,'[1]Deals (investment)'!$V:$V,BF$1)</f>
        <v>#VALUE!</v>
      </c>
      <c r="BG1467" s="17" t="e">
        <f>SUMIFS('[1]Deals (investment)'!$C:$C,'[1]Deals (investment)'!$B:$B,$A1467,'[1]Deals (investment)'!$V:$V,BG$1)</f>
        <v>#VALUE!</v>
      </c>
      <c r="BH1467" s="17" t="e">
        <f>SUMIFS('[1]Deals (investment)'!$C:$C,'[1]Deals (investment)'!$B:$B,$A1467,'[1]Deals (investment)'!$V:$V,BH$1)</f>
        <v>#VALUE!</v>
      </c>
      <c r="BI1467" s="17" t="e">
        <f>SUMIFS('[1]Deals (investment)'!$C:$C,'[1]Deals (investment)'!$B:$B,$A1467,'[1]Deals (investment)'!$V:$V,BI$1)</f>
        <v>#VALUE!</v>
      </c>
      <c r="BJ1467" s="17" t="e">
        <f>SUMIFS('[1]Deals (investment)'!$C:$C,'[1]Deals (investment)'!$B:$B,$A1467,'[1]Deals (investment)'!$V:$V,BJ$1)</f>
        <v>#VALUE!</v>
      </c>
      <c r="BK1467" s="17" t="e">
        <f>SUMIFS('[1]Deals (investment)'!$C:$C,'[1]Deals (investment)'!$B:$B,$A1467,'[1]Deals (investment)'!$V:$V,BK$1)</f>
        <v>#VALUE!</v>
      </c>
      <c r="BL1467" s="17" t="e">
        <f>SUMIFS('[1]Deals (investment)'!$C:$C,'[1]Deals (investment)'!$B:$B,$A1467,'[1]Deals (investment)'!$V:$V,BL$1)</f>
        <v>#VALUE!</v>
      </c>
      <c r="BM1467" s="17" t="e">
        <f>SUMIFS('[1]Deals (investment)'!$C:$C,'[1]Deals (investment)'!$B:$B,$A1467,'[1]Deals (investment)'!$V:$V,BM$1)</f>
        <v>#VALUE!</v>
      </c>
      <c r="BN1467" s="15"/>
      <c r="BO1467" s="15"/>
      <c r="BP1467" s="22"/>
      <c r="BQ1467" s="15"/>
      <c r="BR1467" s="15"/>
      <c r="BS1467" s="15"/>
      <c r="BT1467" s="15"/>
      <c r="BU1467" s="15"/>
      <c r="BV1467" s="15"/>
      <c r="BW1467" s="15"/>
      <c r="BX1467" s="15"/>
      <c r="BY1467" s="15"/>
      <c r="BZ1467" s="15"/>
      <c r="CA1467" s="15"/>
      <c r="CB1467" s="15"/>
      <c r="CC1467" s="15"/>
      <c r="CD1467" s="15" t="str">
        <f t="shared" si="222"/>
        <v>RemaREMA, is a remote medical collaboration service dedicated to African doctors. We connect african doctors for better medical decisions.Active</v>
      </c>
      <c r="CE1467" s="15"/>
      <c r="CF1467" s="15"/>
      <c r="CG1467" s="15"/>
      <c r="CH1467" s="15"/>
      <c r="CI1467" s="15"/>
      <c r="CJ1467" s="15"/>
    </row>
    <row r="1468" spans="1:88" ht="12.75">
      <c r="A1468" s="15" t="s">
        <v>9696</v>
      </c>
      <c r="B1468" s="15"/>
      <c r="C1468" s="15" t="s">
        <v>58</v>
      </c>
      <c r="D1468" s="16"/>
      <c r="E1468" s="15"/>
      <c r="F1468" s="15"/>
      <c r="G1468" s="15"/>
      <c r="H1468" s="15"/>
      <c r="I1468" s="15"/>
      <c r="J1468" s="15"/>
      <c r="K1468" s="17" t="e">
        <f t="shared" si="218"/>
        <v>#VALUE!</v>
      </c>
      <c r="L1468" s="15"/>
      <c r="M1468" s="18" t="e">
        <f t="shared" si="205"/>
        <v>#VALUE!</v>
      </c>
      <c r="N1468" s="15"/>
      <c r="O1468" s="15"/>
      <c r="P1468" s="15"/>
      <c r="Q1468" s="24" t="e">
        <f ca="1">_xludf.MAXIFS('[1]Deals (investment)'!A:A,'[1]Deals (investment)'!B:B,A1468)</f>
        <v>#NAME?</v>
      </c>
      <c r="R1468" s="15"/>
      <c r="S1468" s="19"/>
      <c r="T1468" s="15"/>
      <c r="U1468" s="17"/>
      <c r="V1468" s="15"/>
      <c r="W1468" s="15"/>
      <c r="X1468" s="15"/>
      <c r="Y1468" s="15"/>
      <c r="AB1468" s="20"/>
      <c r="AC1468" s="15"/>
      <c r="AD1468" s="15"/>
      <c r="AE1468" s="15"/>
      <c r="AF1468" s="15"/>
      <c r="AG1468" s="22">
        <f t="shared" ca="1" si="223"/>
        <v>0.12903225806451613</v>
      </c>
      <c r="AH1468" s="15" t="str">
        <f t="shared" si="212"/>
        <v/>
      </c>
      <c r="AI1468" s="22" t="e">
        <f>VLOOKUP(A1468,'[1]Deals (investment)'!$B$2:$Z$1497,1,FALSE)</f>
        <v>#N/A</v>
      </c>
      <c r="AJ1468" s="22" t="e">
        <f>VLOOKUP(A1468,'[1]Deals (investment)'!$B$2:$Z$870,15,FALSE)</f>
        <v>#N/A</v>
      </c>
      <c r="AK1468" s="17" t="e">
        <f>VLOOKUP(A1468,'[1]Deals (Exits)'!B:B,1,FALSE)</f>
        <v>#N/A</v>
      </c>
      <c r="AL1468" s="23" t="e">
        <f>VLOOKUP(G1468,[1]Lookups!$V$3:$Y$197,4,FALSE)</f>
        <v>#N/A</v>
      </c>
      <c r="AM1468" s="17" t="e">
        <f>VLOOKUP(X1468,[1]Lookups!$B$3:$C$200,2,FALSE)</f>
        <v>#N/A</v>
      </c>
      <c r="AN1468" s="17" t="e">
        <f>VLOOKUP(R1468,[1]Lookups!$H$3:$I$69,2,FALSE)</f>
        <v>#N/A</v>
      </c>
      <c r="AO1468" s="17" t="e">
        <f>VLOOKUP(T1468,[1]Lookups!$H$3:$I$69,2,FALSE)</f>
        <v>#N/A</v>
      </c>
      <c r="AP1468" s="17" t="e">
        <f>VLOOKUP(AN1468,[1]Lookups!$N$3:$O$11,2,FALSE)</f>
        <v>#N/A</v>
      </c>
      <c r="AQ1468" s="18" t="e">
        <f>COUNTIFS('[1]Deals (investment)'!$B:$B,$A1468)</f>
        <v>#VALUE!</v>
      </c>
      <c r="AR1468" s="18" t="e">
        <f>COUNTIFS('[1]Deals (investment)'!$B:$B,$A1468,'[1]Deals (investment)'!$T:$T,$AW$1)+COUNTIFS('[1]Deals (investment)'!$B:$B,$A1468,'[1]Deals (investment)'!$T:$T,$AX$1)+COUNTIFS('[1]Deals (investment)'!$B:$B,$A1468,'[1]Deals (investment)'!$T:$T,$AY$1)</f>
        <v>#VALUE!</v>
      </c>
      <c r="AS1468" s="17" t="e">
        <f>SUMIFS('[1]Deals (investment)'!$C:$C,'[1]Deals (investment)'!$B:$B,$A1468)</f>
        <v>#VALUE!</v>
      </c>
      <c r="AT1468" s="17" t="e">
        <f t="shared" si="219"/>
        <v>#VALUE!</v>
      </c>
      <c r="AU1468" s="18" t="e">
        <f>COUNTIF('[1]Deals (Exits)'!$B:$B,A1468)</f>
        <v>#VALUE!</v>
      </c>
      <c r="AV1468" s="17" t="e">
        <f>SUMIFS('[1]Deals (investment)'!$C:$C,'[1]Deals (investment)'!$B:$B,$A1468,'[1]Deals (investment)'!$T:$T,AV$1)</f>
        <v>#VALUE!</v>
      </c>
      <c r="AW1468" s="17" t="e">
        <f>SUMIFS('[1]Deals (investment)'!$C:$C,'[1]Deals (investment)'!$B:$B,$A1468,'[1]Deals (investment)'!$T:$T,AW$1)</f>
        <v>#VALUE!</v>
      </c>
      <c r="AX1468" s="17" t="e">
        <f>SUMIFS('[1]Deals (investment)'!$C:$C,'[1]Deals (investment)'!$B:$B,$A1468,'[1]Deals (investment)'!$T:$T,AX$1)</f>
        <v>#VALUE!</v>
      </c>
      <c r="AY1468" s="17" t="e">
        <f>SUMIFS('[1]Deals (investment)'!$C:$C,'[1]Deals (investment)'!$B:$B,$A1468,'[1]Deals (investment)'!$T:$T,AY$1)</f>
        <v>#VALUE!</v>
      </c>
      <c r="AZ1468" s="17" t="e">
        <f>SUMIFS('[1]Deals (investment)'!$C:$C,'[1]Deals (investment)'!$B:$B,$A1468,'[1]Deals (investment)'!$T:$T,AZ$1)</f>
        <v>#VALUE!</v>
      </c>
      <c r="BA1468" s="17" t="e">
        <f>SUMIFS('[1]Deals (investment)'!$C:$C,'[1]Deals (investment)'!$B:$B,$A1468,'[1]Deals (investment)'!$T:$T,BA$1)</f>
        <v>#VALUE!</v>
      </c>
      <c r="BB1468" s="17" t="e">
        <f>SUMIFS('[1]Deals (investment)'!$C:$C,'[1]Deals (investment)'!$B:$B,$A1468,'[1]Deals (investment)'!$T:$T,BB$1)</f>
        <v>#VALUE!</v>
      </c>
      <c r="BC1468" s="17" t="e">
        <f>SUMIFS('[1]Deals (Exits)'!$C:$C,'[1]Deals (Exits)'!$B:$B,$A1468)</f>
        <v>#VALUE!</v>
      </c>
      <c r="BD1468" s="17" t="e">
        <f>SUMIFS('[1]Deals (investment)'!$C:$C,'[1]Deals (investment)'!$B:$B,$A1468,'[1]Deals (investment)'!$V:$V,BD$1)</f>
        <v>#VALUE!</v>
      </c>
      <c r="BE1468" s="17" t="e">
        <f>SUMIFS('[1]Deals (investment)'!$C:$C,'[1]Deals (investment)'!$B:$B,$A1468,'[1]Deals (investment)'!$V:$V,BE$1)</f>
        <v>#VALUE!</v>
      </c>
      <c r="BF1468" s="17" t="e">
        <f>SUMIFS('[1]Deals (investment)'!$C:$C,'[1]Deals (investment)'!$B:$B,$A1468,'[1]Deals (investment)'!$V:$V,BF$1)</f>
        <v>#VALUE!</v>
      </c>
      <c r="BG1468" s="17" t="e">
        <f>SUMIFS('[1]Deals (investment)'!$C:$C,'[1]Deals (investment)'!$B:$B,$A1468,'[1]Deals (investment)'!$V:$V,BG$1)</f>
        <v>#VALUE!</v>
      </c>
      <c r="BH1468" s="17" t="e">
        <f>SUMIFS('[1]Deals (investment)'!$C:$C,'[1]Deals (investment)'!$B:$B,$A1468,'[1]Deals (investment)'!$V:$V,BH$1)</f>
        <v>#VALUE!</v>
      </c>
      <c r="BI1468" s="17" t="e">
        <f>SUMIFS('[1]Deals (investment)'!$C:$C,'[1]Deals (investment)'!$B:$B,$A1468,'[1]Deals (investment)'!$V:$V,BI$1)</f>
        <v>#VALUE!</v>
      </c>
      <c r="BJ1468" s="17" t="e">
        <f>SUMIFS('[1]Deals (investment)'!$C:$C,'[1]Deals (investment)'!$B:$B,$A1468,'[1]Deals (investment)'!$V:$V,BJ$1)</f>
        <v>#VALUE!</v>
      </c>
      <c r="BK1468" s="17" t="e">
        <f>SUMIFS('[1]Deals (investment)'!$C:$C,'[1]Deals (investment)'!$B:$B,$A1468,'[1]Deals (investment)'!$V:$V,BK$1)</f>
        <v>#VALUE!</v>
      </c>
      <c r="BL1468" s="17" t="e">
        <f>SUMIFS('[1]Deals (investment)'!$C:$C,'[1]Deals (investment)'!$B:$B,$A1468,'[1]Deals (investment)'!$V:$V,BL$1)</f>
        <v>#VALUE!</v>
      </c>
      <c r="BM1468" s="17" t="e">
        <f>SUMIFS('[1]Deals (investment)'!$C:$C,'[1]Deals (investment)'!$B:$B,$A1468,'[1]Deals (investment)'!$V:$V,BM$1)</f>
        <v>#VALUE!</v>
      </c>
      <c r="BN1468" s="15"/>
      <c r="BO1468" s="15"/>
      <c r="BP1468" s="22"/>
      <c r="BQ1468" s="15"/>
      <c r="BR1468" s="15"/>
      <c r="BS1468" s="15"/>
      <c r="BT1468" s="15"/>
      <c r="BU1468" s="15"/>
      <c r="BV1468" s="15"/>
      <c r="BW1468" s="15"/>
      <c r="BX1468" s="15"/>
      <c r="BY1468" s="15"/>
      <c r="BZ1468" s="15"/>
      <c r="CA1468" s="15"/>
      <c r="CB1468" s="15"/>
      <c r="CC1468" s="15"/>
      <c r="CD1468" s="15" t="str">
        <f t="shared" si="222"/>
        <v>RemitActive</v>
      </c>
      <c r="CE1468" s="15"/>
      <c r="CF1468" s="15"/>
      <c r="CG1468" s="15"/>
      <c r="CH1468" s="15"/>
      <c r="CI1468" s="15"/>
      <c r="CJ1468" s="15"/>
    </row>
    <row r="1469" spans="1:88" ht="12.75">
      <c r="A1469" s="15" t="s">
        <v>9697</v>
      </c>
      <c r="B1469" s="15" t="s">
        <v>9698</v>
      </c>
      <c r="C1469" s="15" t="s">
        <v>58</v>
      </c>
      <c r="D1469" s="16"/>
      <c r="E1469" s="15" t="s">
        <v>117</v>
      </c>
      <c r="F1469" s="15"/>
      <c r="G1469" s="15" t="s">
        <v>118</v>
      </c>
      <c r="H1469" s="15"/>
      <c r="I1469" s="15" t="s">
        <v>118</v>
      </c>
      <c r="J1469" s="15"/>
      <c r="K1469" s="17" t="e">
        <f t="shared" si="218"/>
        <v>#VALUE!</v>
      </c>
      <c r="L1469" s="15"/>
      <c r="M1469" s="18" t="e">
        <f t="shared" si="205"/>
        <v>#VALUE!</v>
      </c>
      <c r="N1469" s="15"/>
      <c r="O1469" s="15"/>
      <c r="P1469" s="15"/>
      <c r="Q1469" s="24" t="e">
        <f ca="1">_xludf.MAXIFS('[1]Deals (investment)'!A:A,'[1]Deals (investment)'!B:B,A1469)</f>
        <v>#NAME?</v>
      </c>
      <c r="R1469" s="15"/>
      <c r="S1469" s="19"/>
      <c r="T1469" s="15"/>
      <c r="U1469" s="17"/>
      <c r="V1469" s="15" t="s">
        <v>9699</v>
      </c>
      <c r="W1469" s="15"/>
      <c r="X1469" s="15" t="s">
        <v>1072</v>
      </c>
      <c r="Y1469" s="15"/>
      <c r="AB1469" s="20"/>
      <c r="AC1469" s="15"/>
      <c r="AD1469" s="15"/>
      <c r="AE1469" s="15"/>
      <c r="AF1469" s="15"/>
      <c r="AG1469" s="22">
        <f t="shared" ca="1" si="223"/>
        <v>0.32258064516129031</v>
      </c>
      <c r="AH1469" s="15" t="str">
        <f t="shared" si="212"/>
        <v/>
      </c>
      <c r="AI1469" s="22" t="e">
        <f>VLOOKUP(A1469,'[1]Deals (investment)'!$B$2:$Z$1497,1,FALSE)</f>
        <v>#N/A</v>
      </c>
      <c r="AJ1469" s="22" t="e">
        <f>VLOOKUP(A1469,'[1]Deals (investment)'!$B$2:$Z$870,15,FALSE)</f>
        <v>#N/A</v>
      </c>
      <c r="AK1469" s="17" t="e">
        <f>VLOOKUP(A1469,'[1]Deals (Exits)'!B:B,1,FALSE)</f>
        <v>#N/A</v>
      </c>
      <c r="AL1469" s="23">
        <f>VLOOKUP(G1469,[1]Lookups!$V$3:$Y$197,4,FALSE)</f>
        <v>0</v>
      </c>
      <c r="AM1469" s="17" t="str">
        <f>VLOOKUP(X1469,[1]Lookups!$B$3:$C$200,2,FALSE)</f>
        <v>Construction &amp; Real Estate</v>
      </c>
      <c r="AN1469" s="17" t="e">
        <f>VLOOKUP(R1469,[1]Lookups!$H$3:$I$69,2,FALSE)</f>
        <v>#N/A</v>
      </c>
      <c r="AO1469" s="17" t="e">
        <f>VLOOKUP(T1469,[1]Lookups!$H$3:$I$69,2,FALSE)</f>
        <v>#N/A</v>
      </c>
      <c r="AP1469" s="17" t="e">
        <f>VLOOKUP(AN1469,[1]Lookups!$N$3:$O$11,2,FALSE)</f>
        <v>#N/A</v>
      </c>
      <c r="AQ1469" s="18" t="e">
        <f>COUNTIFS('[1]Deals (investment)'!$B:$B,$A1469)</f>
        <v>#VALUE!</v>
      </c>
      <c r="AR1469" s="18" t="e">
        <f>COUNTIFS('[1]Deals (investment)'!$B:$B,$A1469,'[1]Deals (investment)'!$T:$T,$AW$1)+COUNTIFS('[1]Deals (investment)'!$B:$B,$A1469,'[1]Deals (investment)'!$T:$T,$AX$1)+COUNTIFS('[1]Deals (investment)'!$B:$B,$A1469,'[1]Deals (investment)'!$T:$T,$AY$1)</f>
        <v>#VALUE!</v>
      </c>
      <c r="AS1469" s="17" t="e">
        <f>SUMIFS('[1]Deals (investment)'!$C:$C,'[1]Deals (investment)'!$B:$B,$A1469)</f>
        <v>#VALUE!</v>
      </c>
      <c r="AT1469" s="17" t="e">
        <f t="shared" si="219"/>
        <v>#VALUE!</v>
      </c>
      <c r="AU1469" s="18" t="e">
        <f>COUNTIF('[1]Deals (Exits)'!$B:$B,A1469)</f>
        <v>#VALUE!</v>
      </c>
      <c r="AV1469" s="17" t="e">
        <f>SUMIFS('[1]Deals (investment)'!$C:$C,'[1]Deals (investment)'!$B:$B,$A1469,'[1]Deals (investment)'!$T:$T,AV$1)</f>
        <v>#VALUE!</v>
      </c>
      <c r="AW1469" s="17" t="e">
        <f>SUMIFS('[1]Deals (investment)'!$C:$C,'[1]Deals (investment)'!$B:$B,$A1469,'[1]Deals (investment)'!$T:$T,AW$1)</f>
        <v>#VALUE!</v>
      </c>
      <c r="AX1469" s="17" t="e">
        <f>SUMIFS('[1]Deals (investment)'!$C:$C,'[1]Deals (investment)'!$B:$B,$A1469,'[1]Deals (investment)'!$T:$T,AX$1)</f>
        <v>#VALUE!</v>
      </c>
      <c r="AY1469" s="17" t="e">
        <f>SUMIFS('[1]Deals (investment)'!$C:$C,'[1]Deals (investment)'!$B:$B,$A1469,'[1]Deals (investment)'!$T:$T,AY$1)</f>
        <v>#VALUE!</v>
      </c>
      <c r="AZ1469" s="17" t="e">
        <f>SUMIFS('[1]Deals (investment)'!$C:$C,'[1]Deals (investment)'!$B:$B,$A1469,'[1]Deals (investment)'!$T:$T,AZ$1)</f>
        <v>#VALUE!</v>
      </c>
      <c r="BA1469" s="17" t="e">
        <f>SUMIFS('[1]Deals (investment)'!$C:$C,'[1]Deals (investment)'!$B:$B,$A1469,'[1]Deals (investment)'!$T:$T,BA$1)</f>
        <v>#VALUE!</v>
      </c>
      <c r="BB1469" s="17" t="e">
        <f>SUMIFS('[1]Deals (investment)'!$C:$C,'[1]Deals (investment)'!$B:$B,$A1469,'[1]Deals (investment)'!$T:$T,BB$1)</f>
        <v>#VALUE!</v>
      </c>
      <c r="BC1469" s="17" t="e">
        <f>SUMIFS('[1]Deals (Exits)'!$C:$C,'[1]Deals (Exits)'!$B:$B,$A1469)</f>
        <v>#VALUE!</v>
      </c>
      <c r="BD1469" s="17" t="e">
        <f>SUMIFS('[1]Deals (investment)'!$C:$C,'[1]Deals (investment)'!$B:$B,$A1469,'[1]Deals (investment)'!$V:$V,BD$1)</f>
        <v>#VALUE!</v>
      </c>
      <c r="BE1469" s="17" t="e">
        <f>SUMIFS('[1]Deals (investment)'!$C:$C,'[1]Deals (investment)'!$B:$B,$A1469,'[1]Deals (investment)'!$V:$V,BE$1)</f>
        <v>#VALUE!</v>
      </c>
      <c r="BF1469" s="17" t="e">
        <f>SUMIFS('[1]Deals (investment)'!$C:$C,'[1]Deals (investment)'!$B:$B,$A1469,'[1]Deals (investment)'!$V:$V,BF$1)</f>
        <v>#VALUE!</v>
      </c>
      <c r="BG1469" s="17" t="e">
        <f>SUMIFS('[1]Deals (investment)'!$C:$C,'[1]Deals (investment)'!$B:$B,$A1469,'[1]Deals (investment)'!$V:$V,BG$1)</f>
        <v>#VALUE!</v>
      </c>
      <c r="BH1469" s="17" t="e">
        <f>SUMIFS('[1]Deals (investment)'!$C:$C,'[1]Deals (investment)'!$B:$B,$A1469,'[1]Deals (investment)'!$V:$V,BH$1)</f>
        <v>#VALUE!</v>
      </c>
      <c r="BI1469" s="17" t="e">
        <f>SUMIFS('[1]Deals (investment)'!$C:$C,'[1]Deals (investment)'!$B:$B,$A1469,'[1]Deals (investment)'!$V:$V,BI$1)</f>
        <v>#VALUE!</v>
      </c>
      <c r="BJ1469" s="17" t="e">
        <f>SUMIFS('[1]Deals (investment)'!$C:$C,'[1]Deals (investment)'!$B:$B,$A1469,'[1]Deals (investment)'!$V:$V,BJ$1)</f>
        <v>#VALUE!</v>
      </c>
      <c r="BK1469" s="17" t="e">
        <f>SUMIFS('[1]Deals (investment)'!$C:$C,'[1]Deals (investment)'!$B:$B,$A1469,'[1]Deals (investment)'!$V:$V,BK$1)</f>
        <v>#VALUE!</v>
      </c>
      <c r="BL1469" s="17" t="e">
        <f>SUMIFS('[1]Deals (investment)'!$C:$C,'[1]Deals (investment)'!$B:$B,$A1469,'[1]Deals (investment)'!$V:$V,BL$1)</f>
        <v>#VALUE!</v>
      </c>
      <c r="BM1469" s="17" t="e">
        <f>SUMIFS('[1]Deals (investment)'!$C:$C,'[1]Deals (investment)'!$B:$B,$A1469,'[1]Deals (investment)'!$V:$V,BM$1)</f>
        <v>#VALUE!</v>
      </c>
      <c r="BN1469" s="15"/>
      <c r="BO1469" s="15"/>
      <c r="BP1469" s="22"/>
      <c r="BQ1469" s="15"/>
      <c r="BR1469" s="15"/>
      <c r="BS1469" s="15"/>
      <c r="BT1469" s="15"/>
      <c r="BU1469" s="15"/>
      <c r="BV1469" s="15"/>
      <c r="BW1469" s="15"/>
      <c r="BX1469" s="15"/>
      <c r="BY1469" s="15"/>
      <c r="BZ1469" s="15"/>
      <c r="CA1469" s="15"/>
      <c r="CB1469" s="15"/>
      <c r="CC1469" s="15"/>
      <c r="CD1469" s="15"/>
      <c r="CE1469" s="15"/>
      <c r="CF1469" s="15"/>
      <c r="CG1469" s="15"/>
      <c r="CH1469" s="15"/>
      <c r="CI1469" s="15"/>
      <c r="CJ1469" s="15"/>
    </row>
    <row r="1470" spans="1:88" ht="12.75">
      <c r="A1470" s="15" t="s">
        <v>9700</v>
      </c>
      <c r="B1470" s="15" t="s">
        <v>9701</v>
      </c>
      <c r="C1470" s="15"/>
      <c r="D1470" s="16"/>
      <c r="E1470" s="26"/>
      <c r="F1470" s="26"/>
      <c r="G1470" s="26" t="s">
        <v>91</v>
      </c>
      <c r="H1470" s="26"/>
      <c r="I1470" s="15"/>
      <c r="J1470" s="26"/>
      <c r="K1470" s="17" t="e">
        <f t="shared" si="218"/>
        <v>#VALUE!</v>
      </c>
      <c r="L1470" s="15"/>
      <c r="M1470" s="18" t="e">
        <f t="shared" si="205"/>
        <v>#VALUE!</v>
      </c>
      <c r="N1470" s="15"/>
      <c r="O1470" s="15"/>
      <c r="P1470" s="15"/>
      <c r="Q1470" s="15"/>
      <c r="R1470" s="15"/>
      <c r="S1470" s="19"/>
      <c r="T1470" s="15"/>
      <c r="U1470" s="17"/>
      <c r="V1470" s="15"/>
      <c r="W1470" s="15"/>
      <c r="X1470" s="15"/>
      <c r="Y1470" s="15"/>
      <c r="AB1470" s="20"/>
      <c r="AC1470" s="15"/>
      <c r="AD1470" s="15"/>
      <c r="AE1470" s="15"/>
      <c r="AF1470" s="15"/>
      <c r="AG1470" s="22">
        <f t="shared" si="223"/>
        <v>0.12903225806451613</v>
      </c>
      <c r="AH1470" s="15" t="str">
        <f t="shared" si="212"/>
        <v/>
      </c>
      <c r="AI1470" s="22" t="e">
        <f>VLOOKUP(A1470,'[1]Deals (investment)'!$B$2:$Z$1497,1,FALSE)</f>
        <v>#N/A</v>
      </c>
      <c r="AJ1470" s="22" t="e">
        <f>VLOOKUP(A1470,'[1]Deals (investment)'!$B$2:$Z$870,15,FALSE)</f>
        <v>#N/A</v>
      </c>
      <c r="AK1470" s="17" t="e">
        <f>VLOOKUP(A1470,'[1]Deals (Exits)'!B:B,1,FALSE)</f>
        <v>#N/A</v>
      </c>
      <c r="AL1470" s="23">
        <f>VLOOKUP(G1470,[1]Lookups!$V$3:$Y$197,4,FALSE)</f>
        <v>0</v>
      </c>
      <c r="AM1470" s="17" t="e">
        <f>VLOOKUP(X1470,[1]Lookups!$B$3:$C$200,2,FALSE)</f>
        <v>#N/A</v>
      </c>
      <c r="AN1470" s="17" t="e">
        <f>VLOOKUP(R1470,[1]Lookups!$H$3:$I$69,2,FALSE)</f>
        <v>#N/A</v>
      </c>
      <c r="AO1470" s="17" t="e">
        <f>VLOOKUP(T1470,[1]Lookups!$H$3:$I$69,2,FALSE)</f>
        <v>#N/A</v>
      </c>
      <c r="AP1470" s="17" t="e">
        <f>VLOOKUP(AN1470,[1]Lookups!$N$3:$O$11,2,FALSE)</f>
        <v>#N/A</v>
      </c>
      <c r="AQ1470" s="18" t="e">
        <f>COUNTIFS('[1]Deals (investment)'!$B:$B,$A1470)</f>
        <v>#VALUE!</v>
      </c>
      <c r="AR1470" s="18" t="e">
        <f>COUNTIFS('[1]Deals (investment)'!$B:$B,$A1470,'[1]Deals (investment)'!$T:$T,$AW$1)+COUNTIFS('[1]Deals (investment)'!$B:$B,$A1470,'[1]Deals (investment)'!$T:$T,$AX$1)+COUNTIFS('[1]Deals (investment)'!$B:$B,$A1470,'[1]Deals (investment)'!$T:$T,$AY$1)</f>
        <v>#VALUE!</v>
      </c>
      <c r="AS1470" s="17" t="e">
        <f>SUMIFS('[1]Deals (investment)'!$C:$C,'[1]Deals (investment)'!$B:$B,$A1470)</f>
        <v>#VALUE!</v>
      </c>
      <c r="AT1470" s="17" t="e">
        <f t="shared" si="219"/>
        <v>#VALUE!</v>
      </c>
      <c r="AU1470" s="18" t="e">
        <f>COUNTIF('[1]Deals (Exits)'!$B:$B,A1470)</f>
        <v>#VALUE!</v>
      </c>
      <c r="AV1470" s="17" t="e">
        <f>SUMIFS('[1]Deals (investment)'!$C:$C,'[1]Deals (investment)'!$B:$B,$A1470,'[1]Deals (investment)'!$T:$T,AV$1)</f>
        <v>#VALUE!</v>
      </c>
      <c r="AW1470" s="17" t="e">
        <f>SUMIFS('[1]Deals (investment)'!$C:$C,'[1]Deals (investment)'!$B:$B,$A1470,'[1]Deals (investment)'!$T:$T,AW$1)</f>
        <v>#VALUE!</v>
      </c>
      <c r="AX1470" s="17" t="e">
        <f>SUMIFS('[1]Deals (investment)'!$C:$C,'[1]Deals (investment)'!$B:$B,$A1470,'[1]Deals (investment)'!$T:$T,AX$1)</f>
        <v>#VALUE!</v>
      </c>
      <c r="AY1470" s="17" t="e">
        <f>SUMIFS('[1]Deals (investment)'!$C:$C,'[1]Deals (investment)'!$B:$B,$A1470,'[1]Deals (investment)'!$T:$T,AY$1)</f>
        <v>#VALUE!</v>
      </c>
      <c r="AZ1470" s="17" t="e">
        <f>SUMIFS('[1]Deals (investment)'!$C:$C,'[1]Deals (investment)'!$B:$B,$A1470,'[1]Deals (investment)'!$T:$T,AZ$1)</f>
        <v>#VALUE!</v>
      </c>
      <c r="BA1470" s="17" t="e">
        <f>SUMIFS('[1]Deals (investment)'!$C:$C,'[1]Deals (investment)'!$B:$B,$A1470,'[1]Deals (investment)'!$T:$T,BA$1)</f>
        <v>#VALUE!</v>
      </c>
      <c r="BB1470" s="17" t="e">
        <f>SUMIFS('[1]Deals (investment)'!$C:$C,'[1]Deals (investment)'!$B:$B,$A1470,'[1]Deals (investment)'!$T:$T,BB$1)</f>
        <v>#VALUE!</v>
      </c>
      <c r="BC1470" s="17" t="e">
        <f>SUMIFS('[1]Deals (Exits)'!$C:$C,'[1]Deals (Exits)'!$B:$B,$A1470)</f>
        <v>#VALUE!</v>
      </c>
      <c r="BD1470" s="17" t="e">
        <f>SUMIFS('[1]Deals (investment)'!$C:$C,'[1]Deals (investment)'!$B:$B,$A1470,'[1]Deals (investment)'!$V:$V,BD$1)</f>
        <v>#VALUE!</v>
      </c>
      <c r="BE1470" s="17" t="e">
        <f>SUMIFS('[1]Deals (investment)'!$C:$C,'[1]Deals (investment)'!$B:$B,$A1470,'[1]Deals (investment)'!$V:$V,BE$1)</f>
        <v>#VALUE!</v>
      </c>
      <c r="BF1470" s="17" t="e">
        <f>SUMIFS('[1]Deals (investment)'!$C:$C,'[1]Deals (investment)'!$B:$B,$A1470,'[1]Deals (investment)'!$V:$V,BF$1)</f>
        <v>#VALUE!</v>
      </c>
      <c r="BG1470" s="17" t="e">
        <f>SUMIFS('[1]Deals (investment)'!$C:$C,'[1]Deals (investment)'!$B:$B,$A1470,'[1]Deals (investment)'!$V:$V,BG$1)</f>
        <v>#VALUE!</v>
      </c>
      <c r="BH1470" s="17" t="e">
        <f>SUMIFS('[1]Deals (investment)'!$C:$C,'[1]Deals (investment)'!$B:$B,$A1470,'[1]Deals (investment)'!$V:$V,BH$1)</f>
        <v>#VALUE!</v>
      </c>
      <c r="BI1470" s="17" t="e">
        <f>SUMIFS('[1]Deals (investment)'!$C:$C,'[1]Deals (investment)'!$B:$B,$A1470,'[1]Deals (investment)'!$V:$V,BI$1)</f>
        <v>#VALUE!</v>
      </c>
      <c r="BJ1470" s="17" t="e">
        <f>SUMIFS('[1]Deals (investment)'!$C:$C,'[1]Deals (investment)'!$B:$B,$A1470,'[1]Deals (investment)'!$V:$V,BJ$1)</f>
        <v>#VALUE!</v>
      </c>
      <c r="BK1470" s="17" t="e">
        <f>SUMIFS('[1]Deals (investment)'!$C:$C,'[1]Deals (investment)'!$B:$B,$A1470,'[1]Deals (investment)'!$V:$V,BK$1)</f>
        <v>#VALUE!</v>
      </c>
      <c r="BL1470" s="17" t="e">
        <f>SUMIFS('[1]Deals (investment)'!$C:$C,'[1]Deals (investment)'!$B:$B,$A1470,'[1]Deals (investment)'!$V:$V,BL$1)</f>
        <v>#VALUE!</v>
      </c>
      <c r="BM1470" s="17" t="e">
        <f>SUMIFS('[1]Deals (investment)'!$C:$C,'[1]Deals (investment)'!$B:$B,$A1470,'[1]Deals (investment)'!$V:$V,BM$1)</f>
        <v>#VALUE!</v>
      </c>
      <c r="BN1470" s="15"/>
      <c r="BO1470" s="15"/>
      <c r="BP1470" s="22"/>
      <c r="BQ1470" s="15"/>
      <c r="BR1470" s="15"/>
      <c r="BS1470" s="15"/>
      <c r="BT1470" s="15"/>
      <c r="BU1470" s="15"/>
      <c r="BV1470" s="15"/>
      <c r="BW1470" s="15"/>
      <c r="BX1470" s="15"/>
      <c r="BY1470" s="15"/>
      <c r="BZ1470" s="15"/>
      <c r="CA1470" s="15"/>
      <c r="CB1470" s="15"/>
      <c r="CC1470" s="15"/>
      <c r="CD1470" s="15" t="str">
        <f t="shared" ref="CD1470:CD1475" si="224">CONCATENATE(A1470,B1470,C1470)</f>
        <v>RentozaRentoza connects lenders &amp; renters in an online marketplace.</v>
      </c>
      <c r="CE1470" s="15"/>
      <c r="CF1470" s="15"/>
      <c r="CG1470" s="15"/>
      <c r="CH1470" s="15"/>
      <c r="CI1470" s="15"/>
      <c r="CJ1470" s="15"/>
    </row>
    <row r="1471" spans="1:88" ht="12.75">
      <c r="A1471" s="15" t="s">
        <v>9702</v>
      </c>
      <c r="B1471" s="15" t="s">
        <v>9703</v>
      </c>
      <c r="C1471" s="15" t="s">
        <v>58</v>
      </c>
      <c r="D1471" s="16">
        <v>2011</v>
      </c>
      <c r="E1471" s="15" t="s">
        <v>90</v>
      </c>
      <c r="F1471" s="15" t="s">
        <v>199</v>
      </c>
      <c r="G1471" s="15" t="s">
        <v>91</v>
      </c>
      <c r="H1471" s="15"/>
      <c r="I1471" s="15" t="s">
        <v>91</v>
      </c>
      <c r="J1471" s="15"/>
      <c r="K1471" s="17" t="e">
        <f t="shared" si="218"/>
        <v>#VALUE!</v>
      </c>
      <c r="L1471" s="15"/>
      <c r="M1471" s="18" t="e">
        <f t="shared" si="205"/>
        <v>#VALUE!</v>
      </c>
      <c r="N1471" s="15"/>
      <c r="O1471" s="15"/>
      <c r="P1471" s="15"/>
      <c r="Q1471" s="15"/>
      <c r="R1471" s="15" t="s">
        <v>375</v>
      </c>
      <c r="S1471" s="19" t="s">
        <v>144</v>
      </c>
      <c r="T1471" s="15" t="s">
        <v>375</v>
      </c>
      <c r="U1471" s="17" t="s">
        <v>144</v>
      </c>
      <c r="V1471" s="15" t="s">
        <v>9704</v>
      </c>
      <c r="W1471" s="15">
        <v>0</v>
      </c>
      <c r="X1471" s="15" t="s">
        <v>158</v>
      </c>
      <c r="Y1471" s="15" t="s">
        <v>9705</v>
      </c>
      <c r="AB1471" s="20" t="s">
        <v>136</v>
      </c>
      <c r="AC1471" s="21" t="s">
        <v>9706</v>
      </c>
      <c r="AD1471" s="21" t="s">
        <v>9707</v>
      </c>
      <c r="AE1471" s="21" t="s">
        <v>9708</v>
      </c>
      <c r="AF1471" s="21" t="s">
        <v>9709</v>
      </c>
      <c r="AG1471" s="22">
        <f t="shared" si="223"/>
        <v>0.70967741935483875</v>
      </c>
      <c r="AH1471" s="15" t="e">
        <f t="shared" si="212"/>
        <v>#VALUE!</v>
      </c>
      <c r="AI1471" s="22" t="str">
        <f>VLOOKUP(A1471,'[1]Deals (investment)'!$B$2:$Z$1497,1,FALSE)</f>
        <v>Retail Capital</v>
      </c>
      <c r="AJ1471" s="22" t="e">
        <f>VLOOKUP(A1471,'[1]Deals (investment)'!$B$2:$Z$870,15,FALSE)</f>
        <v>#N/A</v>
      </c>
      <c r="AK1471" s="17" t="e">
        <f>VLOOKUP(A1471,'[1]Deals (Exits)'!B:B,1,FALSE)</f>
        <v>#N/A</v>
      </c>
      <c r="AL1471" s="23">
        <f>VLOOKUP(G1471,[1]Lookups!$V$3:$Y$197,4,FALSE)</f>
        <v>0</v>
      </c>
      <c r="AM1471" s="17" t="str">
        <f>VLOOKUP(X1471,[1]Lookups!$B$3:$C$200,2,FALSE)</f>
        <v>Financial Services</v>
      </c>
      <c r="AN1471" s="17" t="str">
        <f>VLOOKUP(R1471,[1]Lookups!$H$3:$I$69,2,FALSE)</f>
        <v>2. Seed</v>
      </c>
      <c r="AO1471" s="17" t="str">
        <f>VLOOKUP(T1471,[1]Lookups!$H$3:$I$69,2,FALSE)</f>
        <v>2. Seed</v>
      </c>
      <c r="AP1471" s="17" t="str">
        <f>VLOOKUP(AN1471,[1]Lookups!$N$3:$O$11,2,FALSE)</f>
        <v>Early</v>
      </c>
      <c r="AQ1471" s="18" t="e">
        <f>COUNTIFS('[1]Deals (investment)'!$B:$B,$A1471)</f>
        <v>#VALUE!</v>
      </c>
      <c r="AR1471" s="18" t="e">
        <f>COUNTIFS('[1]Deals (investment)'!$B:$B,$A1471,'[1]Deals (investment)'!$T:$T,$AW$1)+COUNTIFS('[1]Deals (investment)'!$B:$B,$A1471,'[1]Deals (investment)'!$T:$T,$AX$1)+COUNTIFS('[1]Deals (investment)'!$B:$B,$A1471,'[1]Deals (investment)'!$T:$T,$AY$1)</f>
        <v>#VALUE!</v>
      </c>
      <c r="AS1471" s="17" t="e">
        <f>SUMIFS('[1]Deals (investment)'!$C:$C,'[1]Deals (investment)'!$B:$B,$A1471)</f>
        <v>#VALUE!</v>
      </c>
      <c r="AT1471" s="17" t="e">
        <f t="shared" si="219"/>
        <v>#VALUE!</v>
      </c>
      <c r="AU1471" s="18" t="e">
        <f>COUNTIF('[1]Deals (Exits)'!$B:$B,A1471)</f>
        <v>#VALUE!</v>
      </c>
      <c r="AV1471" s="17" t="e">
        <f>SUMIFS('[1]Deals (investment)'!$C:$C,'[1]Deals (investment)'!$B:$B,$A1471,'[1]Deals (investment)'!$T:$T,AV$1)</f>
        <v>#VALUE!</v>
      </c>
      <c r="AW1471" s="17" t="e">
        <f>SUMIFS('[1]Deals (investment)'!$C:$C,'[1]Deals (investment)'!$B:$B,$A1471,'[1]Deals (investment)'!$T:$T,AW$1)</f>
        <v>#VALUE!</v>
      </c>
      <c r="AX1471" s="17" t="e">
        <f>SUMIFS('[1]Deals (investment)'!$C:$C,'[1]Deals (investment)'!$B:$B,$A1471,'[1]Deals (investment)'!$T:$T,AX$1)</f>
        <v>#VALUE!</v>
      </c>
      <c r="AY1471" s="17" t="e">
        <f>SUMIFS('[1]Deals (investment)'!$C:$C,'[1]Deals (investment)'!$B:$B,$A1471,'[1]Deals (investment)'!$T:$T,AY$1)</f>
        <v>#VALUE!</v>
      </c>
      <c r="AZ1471" s="17" t="e">
        <f>SUMIFS('[1]Deals (investment)'!$C:$C,'[1]Deals (investment)'!$B:$B,$A1471,'[1]Deals (investment)'!$T:$T,AZ$1)</f>
        <v>#VALUE!</v>
      </c>
      <c r="BA1471" s="17" t="e">
        <f>SUMIFS('[1]Deals (investment)'!$C:$C,'[1]Deals (investment)'!$B:$B,$A1471,'[1]Deals (investment)'!$T:$T,BA$1)</f>
        <v>#VALUE!</v>
      </c>
      <c r="BB1471" s="17" t="e">
        <f>SUMIFS('[1]Deals (investment)'!$C:$C,'[1]Deals (investment)'!$B:$B,$A1471,'[1]Deals (investment)'!$T:$T,BB$1)</f>
        <v>#VALUE!</v>
      </c>
      <c r="BC1471" s="17" t="e">
        <f>SUMIFS('[1]Deals (Exits)'!$C:$C,'[1]Deals (Exits)'!$B:$B,$A1471)</f>
        <v>#VALUE!</v>
      </c>
      <c r="BD1471" s="17" t="e">
        <f>SUMIFS('[1]Deals (investment)'!$C:$C,'[1]Deals (investment)'!$B:$B,$A1471,'[1]Deals (investment)'!$V:$V,BD$1)</f>
        <v>#VALUE!</v>
      </c>
      <c r="BE1471" s="17" t="e">
        <f>SUMIFS('[1]Deals (investment)'!$C:$C,'[1]Deals (investment)'!$B:$B,$A1471,'[1]Deals (investment)'!$V:$V,BE$1)</f>
        <v>#VALUE!</v>
      </c>
      <c r="BF1471" s="17" t="e">
        <f>SUMIFS('[1]Deals (investment)'!$C:$C,'[1]Deals (investment)'!$B:$B,$A1471,'[1]Deals (investment)'!$V:$V,BF$1)</f>
        <v>#VALUE!</v>
      </c>
      <c r="BG1471" s="17" t="e">
        <f>SUMIFS('[1]Deals (investment)'!$C:$C,'[1]Deals (investment)'!$B:$B,$A1471,'[1]Deals (investment)'!$V:$V,BG$1)</f>
        <v>#VALUE!</v>
      </c>
      <c r="BH1471" s="17" t="e">
        <f>SUMIFS('[1]Deals (investment)'!$C:$C,'[1]Deals (investment)'!$B:$B,$A1471,'[1]Deals (investment)'!$V:$V,BH$1)</f>
        <v>#VALUE!</v>
      </c>
      <c r="BI1471" s="17" t="e">
        <f>SUMIFS('[1]Deals (investment)'!$C:$C,'[1]Deals (investment)'!$B:$B,$A1471,'[1]Deals (investment)'!$V:$V,BI$1)</f>
        <v>#VALUE!</v>
      </c>
      <c r="BJ1471" s="17" t="e">
        <f>SUMIFS('[1]Deals (investment)'!$C:$C,'[1]Deals (investment)'!$B:$B,$A1471,'[1]Deals (investment)'!$V:$V,BJ$1)</f>
        <v>#VALUE!</v>
      </c>
      <c r="BK1471" s="17" t="e">
        <f>SUMIFS('[1]Deals (investment)'!$C:$C,'[1]Deals (investment)'!$B:$B,$A1471,'[1]Deals (investment)'!$V:$V,BK$1)</f>
        <v>#VALUE!</v>
      </c>
      <c r="BL1471" s="17" t="e">
        <f>SUMIFS('[1]Deals (investment)'!$C:$C,'[1]Deals (investment)'!$B:$B,$A1471,'[1]Deals (investment)'!$V:$V,BL$1)</f>
        <v>#VALUE!</v>
      </c>
      <c r="BM1471" s="17" t="e">
        <f>SUMIFS('[1]Deals (investment)'!$C:$C,'[1]Deals (investment)'!$B:$B,$A1471,'[1]Deals (investment)'!$V:$V,BM$1)</f>
        <v>#VALUE!</v>
      </c>
      <c r="BN1471" s="15"/>
      <c r="BO1471" s="15"/>
      <c r="BP1471" s="22"/>
      <c r="BQ1471" s="15"/>
      <c r="BR1471" s="15"/>
      <c r="BS1471" s="15"/>
      <c r="BT1471" s="15"/>
      <c r="BU1471" s="15"/>
      <c r="BV1471" s="15"/>
      <c r="BW1471" s="15"/>
      <c r="BX1471" s="15"/>
      <c r="BY1471" s="15"/>
      <c r="BZ1471" s="15"/>
      <c r="CA1471" s="15"/>
      <c r="CB1471" s="15"/>
      <c r="CC1471" s="15"/>
      <c r="CD1471" s="15" t="str">
        <f t="shared" si="224"/>
        <v>Retail CapitalRetail Capital was established to provide businesses with an accessible, flexible and convenient alternative to traditional business loans. In a survey sent to over 20,000 businesses, access to working capital and cash flow was identified as the single biggest challenge that they facedActive</v>
      </c>
      <c r="CE1471" s="15"/>
      <c r="CF1471" s="15"/>
      <c r="CG1471" s="15"/>
      <c r="CH1471" s="15"/>
      <c r="CI1471" s="15"/>
      <c r="CJ1471" s="15"/>
    </row>
    <row r="1472" spans="1:88" ht="12.75">
      <c r="A1472" s="15" t="s">
        <v>9710</v>
      </c>
      <c r="B1472" s="15" t="s">
        <v>9711</v>
      </c>
      <c r="C1472" s="15" t="s">
        <v>58</v>
      </c>
      <c r="D1472" s="16">
        <v>2016</v>
      </c>
      <c r="E1472" s="15" t="s">
        <v>9712</v>
      </c>
      <c r="F1472" s="15"/>
      <c r="G1472" s="15"/>
      <c r="H1472" s="15"/>
      <c r="I1472" s="15"/>
      <c r="J1472" s="15"/>
      <c r="K1472" s="17" t="e">
        <f t="shared" si="218"/>
        <v>#VALUE!</v>
      </c>
      <c r="L1472" s="15"/>
      <c r="M1472" s="18" t="e">
        <f t="shared" si="205"/>
        <v>#VALUE!</v>
      </c>
      <c r="N1472" s="15"/>
      <c r="O1472" s="15"/>
      <c r="P1472" s="15"/>
      <c r="Q1472" s="15"/>
      <c r="R1472" s="15"/>
      <c r="S1472" s="19"/>
      <c r="T1472" s="15"/>
      <c r="U1472" s="17"/>
      <c r="V1472" s="15" t="s">
        <v>312</v>
      </c>
      <c r="W1472" s="15"/>
      <c r="X1472" s="15" t="s">
        <v>538</v>
      </c>
      <c r="Y1472" s="15" t="s">
        <v>9713</v>
      </c>
      <c r="AB1472" s="20"/>
      <c r="AC1472" s="21" t="s">
        <v>9714</v>
      </c>
      <c r="AD1472" s="15" t="s">
        <v>312</v>
      </c>
      <c r="AE1472" s="15" t="s">
        <v>312</v>
      </c>
      <c r="AF1472" s="21" t="s">
        <v>9715</v>
      </c>
      <c r="AG1472" s="22">
        <f t="shared" si="223"/>
        <v>0.41935483870967744</v>
      </c>
      <c r="AH1472" s="15" t="str">
        <f t="shared" si="212"/>
        <v/>
      </c>
      <c r="AI1472" s="22" t="e">
        <f>VLOOKUP(A1472,'[1]Deals (investment)'!$B$2:$Z$1497,1,FALSE)</f>
        <v>#N/A</v>
      </c>
      <c r="AJ1472" s="22" t="e">
        <f>VLOOKUP(A1472,'[1]Deals (investment)'!$B$2:$Z$870,15,FALSE)</f>
        <v>#N/A</v>
      </c>
      <c r="AK1472" s="17" t="e">
        <f>VLOOKUP(A1472,'[1]Deals (Exits)'!B:B,1,FALSE)</f>
        <v>#N/A</v>
      </c>
      <c r="AL1472" s="23" t="e">
        <f>VLOOKUP(G1472,[1]Lookups!$V$3:$Y$197,4,FALSE)</f>
        <v>#N/A</v>
      </c>
      <c r="AM1472" s="17" t="str">
        <f>VLOOKUP(X1472,[1]Lookups!$B$3:$C$200,2,FALSE)</f>
        <v>Agriculture</v>
      </c>
      <c r="AN1472" s="17" t="e">
        <f>VLOOKUP(R1472,[1]Lookups!$H$3:$I$69,2,FALSE)</f>
        <v>#N/A</v>
      </c>
      <c r="AO1472" s="17" t="e">
        <f>VLOOKUP(T1472,[1]Lookups!$H$3:$I$69,2,FALSE)</f>
        <v>#N/A</v>
      </c>
      <c r="AP1472" s="17" t="e">
        <f>VLOOKUP(AN1472,[1]Lookups!$N$3:$O$11,2,FALSE)</f>
        <v>#N/A</v>
      </c>
      <c r="AQ1472" s="18" t="e">
        <f>COUNTIFS('[1]Deals (investment)'!$B:$B,$A1472)</f>
        <v>#VALUE!</v>
      </c>
      <c r="AR1472" s="18" t="e">
        <f>COUNTIFS('[1]Deals (investment)'!$B:$B,$A1472,'[1]Deals (investment)'!$T:$T,$AW$1)+COUNTIFS('[1]Deals (investment)'!$B:$B,$A1472,'[1]Deals (investment)'!$T:$T,$AX$1)+COUNTIFS('[1]Deals (investment)'!$B:$B,$A1472,'[1]Deals (investment)'!$T:$T,$AY$1)</f>
        <v>#VALUE!</v>
      </c>
      <c r="AS1472" s="17" t="e">
        <f>SUMIFS('[1]Deals (investment)'!$C:$C,'[1]Deals (investment)'!$B:$B,$A1472)</f>
        <v>#VALUE!</v>
      </c>
      <c r="AT1472" s="17" t="e">
        <f t="shared" si="219"/>
        <v>#VALUE!</v>
      </c>
      <c r="AU1472" s="18" t="e">
        <f>COUNTIF('[1]Deals (Exits)'!$B:$B,A1472)</f>
        <v>#VALUE!</v>
      </c>
      <c r="AV1472" s="17" t="e">
        <f>SUMIFS('[1]Deals (investment)'!$C:$C,'[1]Deals (investment)'!$B:$B,$A1472,'[1]Deals (investment)'!$T:$T,AV$1)</f>
        <v>#VALUE!</v>
      </c>
      <c r="AW1472" s="17" t="e">
        <f>SUMIFS('[1]Deals (investment)'!$C:$C,'[1]Deals (investment)'!$B:$B,$A1472,'[1]Deals (investment)'!$T:$T,AW$1)</f>
        <v>#VALUE!</v>
      </c>
      <c r="AX1472" s="17" t="e">
        <f>SUMIFS('[1]Deals (investment)'!$C:$C,'[1]Deals (investment)'!$B:$B,$A1472,'[1]Deals (investment)'!$T:$T,AX$1)</f>
        <v>#VALUE!</v>
      </c>
      <c r="AY1472" s="17" t="e">
        <f>SUMIFS('[1]Deals (investment)'!$C:$C,'[1]Deals (investment)'!$B:$B,$A1472,'[1]Deals (investment)'!$T:$T,AY$1)</f>
        <v>#VALUE!</v>
      </c>
      <c r="AZ1472" s="17" t="e">
        <f>SUMIFS('[1]Deals (investment)'!$C:$C,'[1]Deals (investment)'!$B:$B,$A1472,'[1]Deals (investment)'!$T:$T,AZ$1)</f>
        <v>#VALUE!</v>
      </c>
      <c r="BA1472" s="17" t="e">
        <f>SUMIFS('[1]Deals (investment)'!$C:$C,'[1]Deals (investment)'!$B:$B,$A1472,'[1]Deals (investment)'!$T:$T,BA$1)</f>
        <v>#VALUE!</v>
      </c>
      <c r="BB1472" s="17" t="e">
        <f>SUMIFS('[1]Deals (investment)'!$C:$C,'[1]Deals (investment)'!$B:$B,$A1472,'[1]Deals (investment)'!$T:$T,BB$1)</f>
        <v>#VALUE!</v>
      </c>
      <c r="BC1472" s="17" t="e">
        <f>SUMIFS('[1]Deals (Exits)'!$C:$C,'[1]Deals (Exits)'!$B:$B,$A1472)</f>
        <v>#VALUE!</v>
      </c>
      <c r="BD1472" s="17" t="e">
        <f>SUMIFS('[1]Deals (investment)'!$C:$C,'[1]Deals (investment)'!$B:$B,$A1472,'[1]Deals (investment)'!$V:$V,BD$1)</f>
        <v>#VALUE!</v>
      </c>
      <c r="BE1472" s="17" t="e">
        <f>SUMIFS('[1]Deals (investment)'!$C:$C,'[1]Deals (investment)'!$B:$B,$A1472,'[1]Deals (investment)'!$V:$V,BE$1)</f>
        <v>#VALUE!</v>
      </c>
      <c r="BF1472" s="17" t="e">
        <f>SUMIFS('[1]Deals (investment)'!$C:$C,'[1]Deals (investment)'!$B:$B,$A1472,'[1]Deals (investment)'!$V:$V,BF$1)</f>
        <v>#VALUE!</v>
      </c>
      <c r="BG1472" s="17" t="e">
        <f>SUMIFS('[1]Deals (investment)'!$C:$C,'[1]Deals (investment)'!$B:$B,$A1472,'[1]Deals (investment)'!$V:$V,BG$1)</f>
        <v>#VALUE!</v>
      </c>
      <c r="BH1472" s="17" t="e">
        <f>SUMIFS('[1]Deals (investment)'!$C:$C,'[1]Deals (investment)'!$B:$B,$A1472,'[1]Deals (investment)'!$V:$V,BH$1)</f>
        <v>#VALUE!</v>
      </c>
      <c r="BI1472" s="17" t="e">
        <f>SUMIFS('[1]Deals (investment)'!$C:$C,'[1]Deals (investment)'!$B:$B,$A1472,'[1]Deals (investment)'!$V:$V,BI$1)</f>
        <v>#VALUE!</v>
      </c>
      <c r="BJ1472" s="17" t="e">
        <f>SUMIFS('[1]Deals (investment)'!$C:$C,'[1]Deals (investment)'!$B:$B,$A1472,'[1]Deals (investment)'!$V:$V,BJ$1)</f>
        <v>#VALUE!</v>
      </c>
      <c r="BK1472" s="17" t="e">
        <f>SUMIFS('[1]Deals (investment)'!$C:$C,'[1]Deals (investment)'!$B:$B,$A1472,'[1]Deals (investment)'!$V:$V,BK$1)</f>
        <v>#VALUE!</v>
      </c>
      <c r="BL1472" s="17" t="e">
        <f>SUMIFS('[1]Deals (investment)'!$C:$C,'[1]Deals (investment)'!$B:$B,$A1472,'[1]Deals (investment)'!$V:$V,BL$1)</f>
        <v>#VALUE!</v>
      </c>
      <c r="BM1472" s="17" t="e">
        <f>SUMIFS('[1]Deals (investment)'!$C:$C,'[1]Deals (investment)'!$B:$B,$A1472,'[1]Deals (investment)'!$V:$V,BM$1)</f>
        <v>#VALUE!</v>
      </c>
      <c r="BN1472" s="15"/>
      <c r="BO1472" s="15"/>
      <c r="BP1472" s="22"/>
      <c r="BQ1472" s="15"/>
      <c r="BR1472" s="15"/>
      <c r="BS1472" s="15"/>
      <c r="BT1472" s="15"/>
      <c r="BU1472" s="15"/>
      <c r="BV1472" s="15"/>
      <c r="BW1472" s="15"/>
      <c r="BX1472" s="15"/>
      <c r="BY1472" s="15"/>
      <c r="BZ1472" s="15"/>
      <c r="CA1472" s="15"/>
      <c r="CB1472" s="15"/>
      <c r="CC1472" s="15"/>
      <c r="CD1472" s="15" t="str">
        <f t="shared" si="224"/>
        <v>ReraAn online chicken farming platform for retail consumersActive</v>
      </c>
      <c r="CE1472" s="15"/>
      <c r="CF1472" s="15"/>
      <c r="CG1472" s="15"/>
      <c r="CH1472" s="15"/>
      <c r="CI1472" s="15"/>
      <c r="CJ1472" s="15"/>
    </row>
    <row r="1473" spans="1:88" ht="12.75">
      <c r="A1473" s="15" t="s">
        <v>9716</v>
      </c>
      <c r="B1473" s="15"/>
      <c r="C1473" s="15" t="s">
        <v>58</v>
      </c>
      <c r="D1473" s="16"/>
      <c r="E1473" s="15"/>
      <c r="F1473" s="15"/>
      <c r="G1473" s="15"/>
      <c r="H1473" s="15"/>
      <c r="I1473" s="15"/>
      <c r="J1473" s="15"/>
      <c r="K1473" s="17" t="e">
        <f t="shared" si="218"/>
        <v>#VALUE!</v>
      </c>
      <c r="L1473" s="15"/>
      <c r="M1473" s="18" t="e">
        <f t="shared" si="205"/>
        <v>#VALUE!</v>
      </c>
      <c r="N1473" s="15"/>
      <c r="O1473" s="15"/>
      <c r="P1473" s="15"/>
      <c r="Q1473" s="15"/>
      <c r="R1473" s="15"/>
      <c r="S1473" s="19"/>
      <c r="T1473" s="15"/>
      <c r="U1473" s="17"/>
      <c r="V1473" s="15"/>
      <c r="W1473" s="15"/>
      <c r="X1473" s="15"/>
      <c r="Y1473" s="15"/>
      <c r="AB1473" s="20"/>
      <c r="AC1473" s="21" t="s">
        <v>9717</v>
      </c>
      <c r="AD1473" s="15"/>
      <c r="AE1473" s="15"/>
      <c r="AF1473" s="15"/>
      <c r="AG1473" s="22">
        <f t="shared" si="223"/>
        <v>0.12903225806451613</v>
      </c>
      <c r="AH1473" s="15" t="str">
        <f t="shared" si="212"/>
        <v/>
      </c>
      <c r="AI1473" s="22" t="e">
        <f>VLOOKUP(A1473,'[1]Deals (investment)'!$B$2:$Z$1497,1,FALSE)</f>
        <v>#N/A</v>
      </c>
      <c r="AJ1473" s="22" t="e">
        <f>VLOOKUP(A1473,'[1]Deals (investment)'!$B$2:$Z$870,15,FALSE)</f>
        <v>#N/A</v>
      </c>
      <c r="AK1473" s="17" t="e">
        <f>VLOOKUP(A1473,'[1]Deals (Exits)'!B:B,1,FALSE)</f>
        <v>#N/A</v>
      </c>
      <c r="AL1473" s="23" t="e">
        <f>VLOOKUP(G1473,[1]Lookups!$V$3:$Y$197,4,FALSE)</f>
        <v>#N/A</v>
      </c>
      <c r="AM1473" s="17" t="e">
        <f>VLOOKUP(X1473,[1]Lookups!$B$3:$C$200,2,FALSE)</f>
        <v>#N/A</v>
      </c>
      <c r="AN1473" s="17" t="e">
        <f>VLOOKUP(R1473,[1]Lookups!$H$3:$I$69,2,FALSE)</f>
        <v>#N/A</v>
      </c>
      <c r="AO1473" s="17" t="e">
        <f>VLOOKUP(T1473,[1]Lookups!$H$3:$I$69,2,FALSE)</f>
        <v>#N/A</v>
      </c>
      <c r="AP1473" s="17" t="e">
        <f>VLOOKUP(AN1473,[1]Lookups!$N$3:$O$11,2,FALSE)</f>
        <v>#N/A</v>
      </c>
      <c r="AQ1473" s="18" t="e">
        <f>COUNTIFS('[1]Deals (investment)'!$B:$B,$A1473)</f>
        <v>#VALUE!</v>
      </c>
      <c r="AR1473" s="18" t="e">
        <f>COUNTIFS('[1]Deals (investment)'!$B:$B,$A1473,'[1]Deals (investment)'!$T:$T,$AW$1)+COUNTIFS('[1]Deals (investment)'!$B:$B,$A1473,'[1]Deals (investment)'!$T:$T,$AX$1)+COUNTIFS('[1]Deals (investment)'!$B:$B,$A1473,'[1]Deals (investment)'!$T:$T,$AY$1)</f>
        <v>#VALUE!</v>
      </c>
      <c r="AS1473" s="17" t="e">
        <f>SUMIFS('[1]Deals (investment)'!$C:$C,'[1]Deals (investment)'!$B:$B,$A1473)</f>
        <v>#VALUE!</v>
      </c>
      <c r="AT1473" s="17" t="e">
        <f t="shared" si="219"/>
        <v>#VALUE!</v>
      </c>
      <c r="AU1473" s="18" t="e">
        <f>COUNTIF('[1]Deals (Exits)'!$B:$B,A1473)</f>
        <v>#VALUE!</v>
      </c>
      <c r="AV1473" s="17" t="e">
        <f>SUMIFS('[1]Deals (investment)'!$C:$C,'[1]Deals (investment)'!$B:$B,$A1473,'[1]Deals (investment)'!$T:$T,AV$1)</f>
        <v>#VALUE!</v>
      </c>
      <c r="AW1473" s="17" t="e">
        <f>SUMIFS('[1]Deals (investment)'!$C:$C,'[1]Deals (investment)'!$B:$B,$A1473,'[1]Deals (investment)'!$T:$T,AW$1)</f>
        <v>#VALUE!</v>
      </c>
      <c r="AX1473" s="17" t="e">
        <f>SUMIFS('[1]Deals (investment)'!$C:$C,'[1]Deals (investment)'!$B:$B,$A1473,'[1]Deals (investment)'!$T:$T,AX$1)</f>
        <v>#VALUE!</v>
      </c>
      <c r="AY1473" s="17" t="e">
        <f>SUMIFS('[1]Deals (investment)'!$C:$C,'[1]Deals (investment)'!$B:$B,$A1473,'[1]Deals (investment)'!$T:$T,AY$1)</f>
        <v>#VALUE!</v>
      </c>
      <c r="AZ1473" s="17" t="e">
        <f>SUMIFS('[1]Deals (investment)'!$C:$C,'[1]Deals (investment)'!$B:$B,$A1473,'[1]Deals (investment)'!$T:$T,AZ$1)</f>
        <v>#VALUE!</v>
      </c>
      <c r="BA1473" s="17" t="e">
        <f>SUMIFS('[1]Deals (investment)'!$C:$C,'[1]Deals (investment)'!$B:$B,$A1473,'[1]Deals (investment)'!$T:$T,BA$1)</f>
        <v>#VALUE!</v>
      </c>
      <c r="BB1473" s="17" t="e">
        <f>SUMIFS('[1]Deals (investment)'!$C:$C,'[1]Deals (investment)'!$B:$B,$A1473,'[1]Deals (investment)'!$T:$T,BB$1)</f>
        <v>#VALUE!</v>
      </c>
      <c r="BC1473" s="17" t="e">
        <f>SUMIFS('[1]Deals (Exits)'!$C:$C,'[1]Deals (Exits)'!$B:$B,$A1473)</f>
        <v>#VALUE!</v>
      </c>
      <c r="BD1473" s="17" t="e">
        <f>SUMIFS('[1]Deals (investment)'!$C:$C,'[1]Deals (investment)'!$B:$B,$A1473,'[1]Deals (investment)'!$V:$V,BD$1)</f>
        <v>#VALUE!</v>
      </c>
      <c r="BE1473" s="17" t="e">
        <f>SUMIFS('[1]Deals (investment)'!$C:$C,'[1]Deals (investment)'!$B:$B,$A1473,'[1]Deals (investment)'!$V:$V,BE$1)</f>
        <v>#VALUE!</v>
      </c>
      <c r="BF1473" s="17" t="e">
        <f>SUMIFS('[1]Deals (investment)'!$C:$C,'[1]Deals (investment)'!$B:$B,$A1473,'[1]Deals (investment)'!$V:$V,BF$1)</f>
        <v>#VALUE!</v>
      </c>
      <c r="BG1473" s="17" t="e">
        <f>SUMIFS('[1]Deals (investment)'!$C:$C,'[1]Deals (investment)'!$B:$B,$A1473,'[1]Deals (investment)'!$V:$V,BG$1)</f>
        <v>#VALUE!</v>
      </c>
      <c r="BH1473" s="17" t="e">
        <f>SUMIFS('[1]Deals (investment)'!$C:$C,'[1]Deals (investment)'!$B:$B,$A1473,'[1]Deals (investment)'!$V:$V,BH$1)</f>
        <v>#VALUE!</v>
      </c>
      <c r="BI1473" s="17" t="e">
        <f>SUMIFS('[1]Deals (investment)'!$C:$C,'[1]Deals (investment)'!$B:$B,$A1473,'[1]Deals (investment)'!$V:$V,BI$1)</f>
        <v>#VALUE!</v>
      </c>
      <c r="BJ1473" s="17" t="e">
        <f>SUMIFS('[1]Deals (investment)'!$C:$C,'[1]Deals (investment)'!$B:$B,$A1473,'[1]Deals (investment)'!$V:$V,BJ$1)</f>
        <v>#VALUE!</v>
      </c>
      <c r="BK1473" s="17" t="e">
        <f>SUMIFS('[1]Deals (investment)'!$C:$C,'[1]Deals (investment)'!$B:$B,$A1473,'[1]Deals (investment)'!$V:$V,BK$1)</f>
        <v>#VALUE!</v>
      </c>
      <c r="BL1473" s="17" t="e">
        <f>SUMIFS('[1]Deals (investment)'!$C:$C,'[1]Deals (investment)'!$B:$B,$A1473,'[1]Deals (investment)'!$V:$V,BL$1)</f>
        <v>#VALUE!</v>
      </c>
      <c r="BM1473" s="17" t="e">
        <f>SUMIFS('[1]Deals (investment)'!$C:$C,'[1]Deals (investment)'!$B:$B,$A1473,'[1]Deals (investment)'!$V:$V,BM$1)</f>
        <v>#VALUE!</v>
      </c>
      <c r="BN1473" s="15"/>
      <c r="BO1473" s="15"/>
      <c r="BP1473" s="22"/>
      <c r="BQ1473" s="15"/>
      <c r="BR1473" s="15"/>
      <c r="BS1473" s="15"/>
      <c r="BT1473" s="15"/>
      <c r="BU1473" s="15"/>
      <c r="BV1473" s="15"/>
      <c r="BW1473" s="15"/>
      <c r="BX1473" s="15"/>
      <c r="BY1473" s="15"/>
      <c r="BZ1473" s="15"/>
      <c r="CA1473" s="15"/>
      <c r="CB1473" s="15"/>
      <c r="CC1473" s="15"/>
      <c r="CD1473" s="15" t="str">
        <f t="shared" si="224"/>
        <v>RespoActive</v>
      </c>
      <c r="CE1473" s="15"/>
      <c r="CF1473" s="15"/>
      <c r="CG1473" s="15"/>
      <c r="CH1473" s="15"/>
      <c r="CI1473" s="15"/>
      <c r="CJ1473" s="15"/>
    </row>
    <row r="1474" spans="1:88" ht="12.75">
      <c r="A1474" s="15" t="s">
        <v>9718</v>
      </c>
      <c r="B1474" s="15" t="s">
        <v>9719</v>
      </c>
      <c r="C1474" s="15" t="s">
        <v>58</v>
      </c>
      <c r="D1474" s="16">
        <v>2012</v>
      </c>
      <c r="E1474" s="15" t="s">
        <v>1472</v>
      </c>
      <c r="F1474" s="15"/>
      <c r="G1474" s="15" t="s">
        <v>91</v>
      </c>
      <c r="H1474" s="15"/>
      <c r="I1474" s="15" t="s">
        <v>91</v>
      </c>
      <c r="J1474" s="15"/>
      <c r="K1474" s="17" t="e">
        <f t="shared" si="218"/>
        <v>#VALUE!</v>
      </c>
      <c r="L1474" s="15"/>
      <c r="M1474" s="18" t="e">
        <f t="shared" si="205"/>
        <v>#VALUE!</v>
      </c>
      <c r="N1474" s="15"/>
      <c r="O1474" s="15"/>
      <c r="P1474" s="15"/>
      <c r="Q1474" s="15"/>
      <c r="R1474" s="15" t="s">
        <v>46</v>
      </c>
      <c r="S1474" s="19" t="s">
        <v>9720</v>
      </c>
      <c r="T1474" s="15" t="s">
        <v>312</v>
      </c>
      <c r="U1474" s="17" t="s">
        <v>312</v>
      </c>
      <c r="V1474" s="15" t="s">
        <v>9721</v>
      </c>
      <c r="W1474" s="15"/>
      <c r="X1474" s="15" t="s">
        <v>256</v>
      </c>
      <c r="Y1474" s="15" t="s">
        <v>9722</v>
      </c>
      <c r="AB1474" s="20" t="s">
        <v>312</v>
      </c>
      <c r="AC1474" s="21" t="s">
        <v>9723</v>
      </c>
      <c r="AD1474" s="21" t="s">
        <v>9724</v>
      </c>
      <c r="AE1474" s="21" t="s">
        <v>9725</v>
      </c>
      <c r="AF1474" s="21" t="s">
        <v>9726</v>
      </c>
      <c r="AG1474" s="22">
        <f t="shared" si="223"/>
        <v>0.64516129032258063</v>
      </c>
      <c r="AH1474" s="15" t="str">
        <f t="shared" ref="AH1474:AH1537" si="225">IF(A1474 = "","",IF(COUNTIF(CD:CD,CONCATENATE(A1474,B1474,C1474))&gt;1,"Duplicated",""))</f>
        <v/>
      </c>
      <c r="AI1474" s="22" t="e">
        <f>VLOOKUP(A1474,'[1]Deals (investment)'!$B$2:$Z$1497,1,FALSE)</f>
        <v>#N/A</v>
      </c>
      <c r="AJ1474" s="22" t="e">
        <f>VLOOKUP(A1474,'[1]Deals (investment)'!$B$2:$Z$870,15,FALSE)</f>
        <v>#N/A</v>
      </c>
      <c r="AK1474" s="17" t="str">
        <f>VLOOKUP(A1474,'[1]Deals (Exits)'!B:B,1,FALSE)</f>
        <v>Simfy Africa</v>
      </c>
      <c r="AL1474" s="23">
        <f>VLOOKUP(G1474,[1]Lookups!$V$3:$Y$197,4,FALSE)</f>
        <v>0</v>
      </c>
      <c r="AM1474" s="17" t="str">
        <f>VLOOKUP(X1474,[1]Lookups!$B$3:$C$200,2,FALSE)</f>
        <v>Media &amp; Entertainment</v>
      </c>
      <c r="AN1474" s="17" t="e">
        <f>VLOOKUP(R1474,[1]Lookups!$H$3:$I$69,2,FALSE)</f>
        <v>#N/A</v>
      </c>
      <c r="AO1474" s="17" t="e">
        <f>VLOOKUP(T1474,[1]Lookups!$H$3:$I$69,2,FALSE)</f>
        <v>#N/A</v>
      </c>
      <c r="AP1474" s="17" t="e">
        <f>VLOOKUP(AN1474,[1]Lookups!$N$3:$O$11,2,FALSE)</f>
        <v>#N/A</v>
      </c>
      <c r="AQ1474" s="18" t="e">
        <f>COUNTIFS('[1]Deals (investment)'!$B:$B,$A1474)</f>
        <v>#VALUE!</v>
      </c>
      <c r="AR1474" s="18" t="e">
        <f>COUNTIFS('[1]Deals (investment)'!$B:$B,$A1474,'[1]Deals (investment)'!$T:$T,$AW$1)+COUNTIFS('[1]Deals (investment)'!$B:$B,$A1474,'[1]Deals (investment)'!$T:$T,$AX$1)+COUNTIFS('[1]Deals (investment)'!$B:$B,$A1474,'[1]Deals (investment)'!$T:$T,$AY$1)</f>
        <v>#VALUE!</v>
      </c>
      <c r="AS1474" s="17" t="e">
        <f>SUMIFS('[1]Deals (investment)'!$C:$C,'[1]Deals (investment)'!$B:$B,$A1474)</f>
        <v>#VALUE!</v>
      </c>
      <c r="AT1474" s="17" t="e">
        <f t="shared" si="219"/>
        <v>#VALUE!</v>
      </c>
      <c r="AU1474" s="18" t="e">
        <f>COUNTIF('[1]Deals (Exits)'!$B:$B,A1474)</f>
        <v>#VALUE!</v>
      </c>
      <c r="AV1474" s="17" t="e">
        <f>SUMIFS('[1]Deals (investment)'!$C:$C,'[1]Deals (investment)'!$B:$B,$A1474,'[1]Deals (investment)'!$T:$T,AV$1)</f>
        <v>#VALUE!</v>
      </c>
      <c r="AW1474" s="17" t="e">
        <f>SUMIFS('[1]Deals (investment)'!$C:$C,'[1]Deals (investment)'!$B:$B,$A1474,'[1]Deals (investment)'!$T:$T,AW$1)</f>
        <v>#VALUE!</v>
      </c>
      <c r="AX1474" s="17" t="e">
        <f>SUMIFS('[1]Deals (investment)'!$C:$C,'[1]Deals (investment)'!$B:$B,$A1474,'[1]Deals (investment)'!$T:$T,AX$1)</f>
        <v>#VALUE!</v>
      </c>
      <c r="AY1474" s="17" t="e">
        <f>SUMIFS('[1]Deals (investment)'!$C:$C,'[1]Deals (investment)'!$B:$B,$A1474,'[1]Deals (investment)'!$T:$T,AY$1)</f>
        <v>#VALUE!</v>
      </c>
      <c r="AZ1474" s="17" t="e">
        <f>SUMIFS('[1]Deals (investment)'!$C:$C,'[1]Deals (investment)'!$B:$B,$A1474,'[1]Deals (investment)'!$T:$T,AZ$1)</f>
        <v>#VALUE!</v>
      </c>
      <c r="BA1474" s="17" t="e">
        <f>SUMIFS('[1]Deals (investment)'!$C:$C,'[1]Deals (investment)'!$B:$B,$A1474,'[1]Deals (investment)'!$T:$T,BA$1)</f>
        <v>#VALUE!</v>
      </c>
      <c r="BB1474" s="17" t="e">
        <f>SUMIFS('[1]Deals (investment)'!$C:$C,'[1]Deals (investment)'!$B:$B,$A1474,'[1]Deals (investment)'!$T:$T,BB$1)</f>
        <v>#VALUE!</v>
      </c>
      <c r="BC1474" s="17" t="e">
        <f>SUMIFS('[1]Deals (Exits)'!$C:$C,'[1]Deals (Exits)'!$B:$B,$A1474)</f>
        <v>#VALUE!</v>
      </c>
      <c r="BD1474" s="17" t="e">
        <f>SUMIFS('[1]Deals (investment)'!$C:$C,'[1]Deals (investment)'!$B:$B,$A1474,'[1]Deals (investment)'!$V:$V,BD$1)</f>
        <v>#VALUE!</v>
      </c>
      <c r="BE1474" s="17" t="e">
        <f>SUMIFS('[1]Deals (investment)'!$C:$C,'[1]Deals (investment)'!$B:$B,$A1474,'[1]Deals (investment)'!$V:$V,BE$1)</f>
        <v>#VALUE!</v>
      </c>
      <c r="BF1474" s="17" t="e">
        <f>SUMIFS('[1]Deals (investment)'!$C:$C,'[1]Deals (investment)'!$B:$B,$A1474,'[1]Deals (investment)'!$V:$V,BF$1)</f>
        <v>#VALUE!</v>
      </c>
      <c r="BG1474" s="17" t="e">
        <f>SUMIFS('[1]Deals (investment)'!$C:$C,'[1]Deals (investment)'!$B:$B,$A1474,'[1]Deals (investment)'!$V:$V,BG$1)</f>
        <v>#VALUE!</v>
      </c>
      <c r="BH1474" s="17" t="e">
        <f>SUMIFS('[1]Deals (investment)'!$C:$C,'[1]Deals (investment)'!$B:$B,$A1474,'[1]Deals (investment)'!$V:$V,BH$1)</f>
        <v>#VALUE!</v>
      </c>
      <c r="BI1474" s="17" t="e">
        <f>SUMIFS('[1]Deals (investment)'!$C:$C,'[1]Deals (investment)'!$B:$B,$A1474,'[1]Deals (investment)'!$V:$V,BI$1)</f>
        <v>#VALUE!</v>
      </c>
      <c r="BJ1474" s="17" t="e">
        <f>SUMIFS('[1]Deals (investment)'!$C:$C,'[1]Deals (investment)'!$B:$B,$A1474,'[1]Deals (investment)'!$V:$V,BJ$1)</f>
        <v>#VALUE!</v>
      </c>
      <c r="BK1474" s="17" t="e">
        <f>SUMIFS('[1]Deals (investment)'!$C:$C,'[1]Deals (investment)'!$B:$B,$A1474,'[1]Deals (investment)'!$V:$V,BK$1)</f>
        <v>#VALUE!</v>
      </c>
      <c r="BL1474" s="17" t="e">
        <f>SUMIFS('[1]Deals (investment)'!$C:$C,'[1]Deals (investment)'!$B:$B,$A1474,'[1]Deals (investment)'!$V:$V,BL$1)</f>
        <v>#VALUE!</v>
      </c>
      <c r="BM1474" s="17" t="e">
        <f>SUMIFS('[1]Deals (investment)'!$C:$C,'[1]Deals (investment)'!$B:$B,$A1474,'[1]Deals (investment)'!$V:$V,BM$1)</f>
        <v>#VALUE!</v>
      </c>
      <c r="BN1474" s="15"/>
      <c r="BO1474" s="15"/>
      <c r="BP1474" s="22"/>
      <c r="BQ1474" s="15"/>
      <c r="BR1474" s="15"/>
      <c r="BS1474" s="15"/>
      <c r="BT1474" s="15"/>
      <c r="BU1474" s="15"/>
      <c r="BV1474" s="15"/>
      <c r="BW1474" s="15"/>
      <c r="BX1474" s="15"/>
      <c r="BY1474" s="15"/>
      <c r="BZ1474" s="15"/>
      <c r="CA1474" s="15"/>
      <c r="CB1474" s="15"/>
      <c r="CC1474" s="15"/>
      <c r="CD1474" s="15" t="str">
        <f t="shared" si="224"/>
        <v>Simfy AfricaSimfy Africa is provides the best music service to our users that brings together superb backend technology, general streaming know how and in-depth experience in dealing with digital content, local infrastructure and customer support.Active</v>
      </c>
      <c r="CE1474" s="15"/>
      <c r="CF1474" s="15"/>
      <c r="CG1474" s="15"/>
      <c r="CH1474" s="15"/>
      <c r="CI1474" s="15"/>
      <c r="CJ1474" s="15"/>
    </row>
    <row r="1475" spans="1:88" ht="12.75">
      <c r="A1475" s="15" t="s">
        <v>9727</v>
      </c>
      <c r="B1475" s="15" t="s">
        <v>9728</v>
      </c>
      <c r="C1475" s="15" t="s">
        <v>58</v>
      </c>
      <c r="D1475" s="16">
        <v>2017</v>
      </c>
      <c r="E1475" s="26" t="s">
        <v>1086</v>
      </c>
      <c r="F1475" s="26" t="s">
        <v>110</v>
      </c>
      <c r="G1475" s="26" t="s">
        <v>891</v>
      </c>
      <c r="H1475" s="26"/>
      <c r="I1475" s="15" t="s">
        <v>891</v>
      </c>
      <c r="J1475" s="26"/>
      <c r="K1475" s="17" t="e">
        <f t="shared" si="218"/>
        <v>#VALUE!</v>
      </c>
      <c r="L1475" s="15"/>
      <c r="M1475" s="18" t="e">
        <f t="shared" si="205"/>
        <v>#VALUE!</v>
      </c>
      <c r="N1475" s="15"/>
      <c r="O1475" s="15"/>
      <c r="P1475" s="15"/>
      <c r="Q1475" s="15"/>
      <c r="R1475" s="15"/>
      <c r="S1475" s="19"/>
      <c r="T1475" s="15"/>
      <c r="U1475" s="17"/>
      <c r="V1475" s="15" t="s">
        <v>9729</v>
      </c>
      <c r="W1475" s="15">
        <v>0</v>
      </c>
      <c r="X1475" s="15" t="s">
        <v>134</v>
      </c>
      <c r="Y1475" s="15" t="s">
        <v>9730</v>
      </c>
      <c r="AB1475" s="20" t="s">
        <v>286</v>
      </c>
      <c r="AC1475" s="27" t="s">
        <v>9731</v>
      </c>
      <c r="AD1475" s="27" t="s">
        <v>9732</v>
      </c>
      <c r="AE1475" s="27" t="s">
        <v>9733</v>
      </c>
      <c r="AF1475" s="69" t="s">
        <v>9734</v>
      </c>
      <c r="AG1475" s="22">
        <f>COUNTA(B1474:AF1474)/(COUNTA(B1474:AF1474)+COUNTBLANK(B1474:AF1474))</f>
        <v>0.64516129032258063</v>
      </c>
      <c r="AH1475" s="15" t="str">
        <f t="shared" si="225"/>
        <v/>
      </c>
      <c r="AI1475" s="22" t="e">
        <f>VLOOKUP(A1475,'[1]Deals (investment)'!$B$2:$Z$1497,1,FALSE)</f>
        <v>#N/A</v>
      </c>
      <c r="AJ1475" s="22" t="e">
        <f>VLOOKUP(A1475,'[1]Deals (investment)'!$B$2:$Z$870,15,FALSE)</f>
        <v>#N/A</v>
      </c>
      <c r="AK1475" s="17" t="e">
        <f>VLOOKUP(A1475,'[1]Deals (Exits)'!B:B,1,FALSE)</f>
        <v>#N/A</v>
      </c>
      <c r="AL1475" s="23">
        <f>VLOOKUP(G1475,[1]Lookups!$V$3:$Y$197,4,FALSE)</f>
        <v>0</v>
      </c>
      <c r="AM1475" s="17" t="str">
        <f>VLOOKUP(X1475,[1]Lookups!$B$3:$C$200,2,FALSE)</f>
        <v>Transport &amp; Logistics</v>
      </c>
      <c r="AN1475" s="17" t="e">
        <f>VLOOKUP(R1475,[1]Lookups!$H$3:$I$69,2,FALSE)</f>
        <v>#N/A</v>
      </c>
      <c r="AO1475" s="17" t="e">
        <f>VLOOKUP(T1475,[1]Lookups!$H$3:$I$69,2,FALSE)</f>
        <v>#N/A</v>
      </c>
      <c r="AP1475" s="17" t="e">
        <f>VLOOKUP(AN1475,[1]Lookups!$N$3:$O$11,2,FALSE)</f>
        <v>#N/A</v>
      </c>
      <c r="AQ1475" s="18" t="e">
        <f>COUNTIFS('[1]Deals (investment)'!$B:$B,$A1475)</f>
        <v>#VALUE!</v>
      </c>
      <c r="AR1475" s="18" t="e">
        <f>COUNTIFS('[1]Deals (investment)'!$B:$B,$A1475,'[1]Deals (investment)'!$T:$T,$AW$1)+COUNTIFS('[1]Deals (investment)'!$B:$B,$A1475,'[1]Deals (investment)'!$T:$T,$AX$1)+COUNTIFS('[1]Deals (investment)'!$B:$B,$A1475,'[1]Deals (investment)'!$T:$T,$AY$1)</f>
        <v>#VALUE!</v>
      </c>
      <c r="AS1475" s="17" t="e">
        <f>SUMIFS('[1]Deals (investment)'!$C:$C,'[1]Deals (investment)'!$B:$B,$A1475)</f>
        <v>#VALUE!</v>
      </c>
      <c r="AT1475" s="17" t="e">
        <f t="shared" si="219"/>
        <v>#VALUE!</v>
      </c>
      <c r="AU1475" s="18" t="e">
        <f>COUNTIF('[1]Deals (Exits)'!$B:$B,A1475)</f>
        <v>#VALUE!</v>
      </c>
      <c r="AV1475" s="17" t="e">
        <f>SUMIFS('[1]Deals (investment)'!$C:$C,'[1]Deals (investment)'!$B:$B,$A1475,'[1]Deals (investment)'!$T:$T,AV$1)</f>
        <v>#VALUE!</v>
      </c>
      <c r="AW1475" s="17" t="e">
        <f>SUMIFS('[1]Deals (investment)'!$C:$C,'[1]Deals (investment)'!$B:$B,$A1475,'[1]Deals (investment)'!$T:$T,AW$1)</f>
        <v>#VALUE!</v>
      </c>
      <c r="AX1475" s="17" t="e">
        <f>SUMIFS('[1]Deals (investment)'!$C:$C,'[1]Deals (investment)'!$B:$B,$A1475,'[1]Deals (investment)'!$T:$T,AX$1)</f>
        <v>#VALUE!</v>
      </c>
      <c r="AY1475" s="17" t="e">
        <f>SUMIFS('[1]Deals (investment)'!$C:$C,'[1]Deals (investment)'!$B:$B,$A1475,'[1]Deals (investment)'!$T:$T,AY$1)</f>
        <v>#VALUE!</v>
      </c>
      <c r="AZ1475" s="17" t="e">
        <f>SUMIFS('[1]Deals (investment)'!$C:$C,'[1]Deals (investment)'!$B:$B,$A1475,'[1]Deals (investment)'!$T:$T,AZ$1)</f>
        <v>#VALUE!</v>
      </c>
      <c r="BA1475" s="17" t="e">
        <f>SUMIFS('[1]Deals (investment)'!$C:$C,'[1]Deals (investment)'!$B:$B,$A1475,'[1]Deals (investment)'!$T:$T,BA$1)</f>
        <v>#VALUE!</v>
      </c>
      <c r="BB1475" s="17" t="e">
        <f>SUMIFS('[1]Deals (investment)'!$C:$C,'[1]Deals (investment)'!$B:$B,$A1475,'[1]Deals (investment)'!$T:$T,BB$1)</f>
        <v>#VALUE!</v>
      </c>
      <c r="BC1475" s="17" t="e">
        <f>SUMIFS('[1]Deals (Exits)'!$C:$C,'[1]Deals (Exits)'!$B:$B,$A1475)</f>
        <v>#VALUE!</v>
      </c>
      <c r="BD1475" s="17" t="e">
        <f>SUMIFS('[1]Deals (investment)'!$C:$C,'[1]Deals (investment)'!$B:$B,$A1475,'[1]Deals (investment)'!$V:$V,BD$1)</f>
        <v>#VALUE!</v>
      </c>
      <c r="BE1475" s="17" t="e">
        <f>SUMIFS('[1]Deals (investment)'!$C:$C,'[1]Deals (investment)'!$B:$B,$A1475,'[1]Deals (investment)'!$V:$V,BE$1)</f>
        <v>#VALUE!</v>
      </c>
      <c r="BF1475" s="17" t="e">
        <f>SUMIFS('[1]Deals (investment)'!$C:$C,'[1]Deals (investment)'!$B:$B,$A1475,'[1]Deals (investment)'!$V:$V,BF$1)</f>
        <v>#VALUE!</v>
      </c>
      <c r="BG1475" s="17" t="e">
        <f>SUMIFS('[1]Deals (investment)'!$C:$C,'[1]Deals (investment)'!$B:$B,$A1475,'[1]Deals (investment)'!$V:$V,BG$1)</f>
        <v>#VALUE!</v>
      </c>
      <c r="BH1475" s="17" t="e">
        <f>SUMIFS('[1]Deals (investment)'!$C:$C,'[1]Deals (investment)'!$B:$B,$A1475,'[1]Deals (investment)'!$V:$V,BH$1)</f>
        <v>#VALUE!</v>
      </c>
      <c r="BI1475" s="17" t="e">
        <f>SUMIFS('[1]Deals (investment)'!$C:$C,'[1]Deals (investment)'!$B:$B,$A1475,'[1]Deals (investment)'!$V:$V,BI$1)</f>
        <v>#VALUE!</v>
      </c>
      <c r="BJ1475" s="17" t="e">
        <f>SUMIFS('[1]Deals (investment)'!$C:$C,'[1]Deals (investment)'!$B:$B,$A1475,'[1]Deals (investment)'!$V:$V,BJ$1)</f>
        <v>#VALUE!</v>
      </c>
      <c r="BK1475" s="17" t="e">
        <f>SUMIFS('[1]Deals (investment)'!$C:$C,'[1]Deals (investment)'!$B:$B,$A1475,'[1]Deals (investment)'!$V:$V,BK$1)</f>
        <v>#VALUE!</v>
      </c>
      <c r="BL1475" s="17" t="e">
        <f>SUMIFS('[1]Deals (investment)'!$C:$C,'[1]Deals (investment)'!$B:$B,$A1475,'[1]Deals (investment)'!$V:$V,BL$1)</f>
        <v>#VALUE!</v>
      </c>
      <c r="BM1475" s="17" t="e">
        <f>SUMIFS('[1]Deals (investment)'!$C:$C,'[1]Deals (investment)'!$B:$B,$A1475,'[1]Deals (investment)'!$V:$V,BM$1)</f>
        <v>#VALUE!</v>
      </c>
      <c r="BN1475" s="15"/>
      <c r="BO1475" s="15"/>
      <c r="BP1475" s="22"/>
      <c r="BQ1475" s="15"/>
      <c r="BR1475" s="15"/>
      <c r="BS1475" s="15"/>
      <c r="BT1475" s="15"/>
      <c r="BU1475" s="15"/>
      <c r="BV1475" s="15"/>
      <c r="BW1475" s="15"/>
      <c r="BX1475" s="15"/>
      <c r="BY1475" s="15"/>
      <c r="BZ1475" s="15"/>
      <c r="CA1475" s="15"/>
      <c r="CB1475" s="15"/>
      <c r="CC1475" s="15"/>
      <c r="CD1475" s="15" t="str">
        <f t="shared" si="224"/>
        <v>RideLinkRidelink is a transport network company filling mobility gaps in African cities for both SMEs and large corporations.Active</v>
      </c>
      <c r="CE1475" s="15"/>
      <c r="CF1475" s="15"/>
      <c r="CG1475" s="15"/>
      <c r="CH1475" s="15"/>
      <c r="CI1475" s="15"/>
      <c r="CJ1475" s="15"/>
    </row>
    <row r="1476" spans="1:88" ht="25.5">
      <c r="A1476" s="25" t="s">
        <v>9735</v>
      </c>
      <c r="B1476" s="15" t="s">
        <v>9736</v>
      </c>
      <c r="C1476" s="15" t="s">
        <v>58</v>
      </c>
      <c r="D1476" s="16">
        <v>2019</v>
      </c>
      <c r="E1476" s="26" t="s">
        <v>1472</v>
      </c>
      <c r="F1476" s="26" t="s">
        <v>110</v>
      </c>
      <c r="G1476" s="26" t="s">
        <v>91</v>
      </c>
      <c r="H1476" s="26"/>
      <c r="I1476" s="15" t="s">
        <v>91</v>
      </c>
      <c r="J1476" s="26"/>
      <c r="K1476" s="17" t="e">
        <f t="shared" si="218"/>
        <v>#VALUE!</v>
      </c>
      <c r="L1476" s="15"/>
      <c r="M1476" s="18" t="e">
        <f t="shared" si="205"/>
        <v>#VALUE!</v>
      </c>
      <c r="N1476" s="15"/>
      <c r="O1476" s="15"/>
      <c r="P1476" s="15"/>
      <c r="Q1476" s="24" t="e">
        <f ca="1">_xludf.MAXIFS('[1]Deals (investment)'!A:A,'[1]Deals (investment)'!B:B,A1476)</f>
        <v>#NAME?</v>
      </c>
      <c r="R1476" s="15"/>
      <c r="S1476" s="19"/>
      <c r="T1476" s="15"/>
      <c r="U1476" s="17"/>
      <c r="V1476" s="15" t="s">
        <v>9737</v>
      </c>
      <c r="W1476" s="15">
        <v>0</v>
      </c>
      <c r="X1476" s="15" t="s">
        <v>134</v>
      </c>
      <c r="Y1476" s="15" t="s">
        <v>7223</v>
      </c>
      <c r="Z1476" s="25" t="s">
        <v>147</v>
      </c>
      <c r="AB1476" s="20"/>
      <c r="AC1476" s="27" t="s">
        <v>9738</v>
      </c>
      <c r="AD1476" s="15" t="s">
        <v>110</v>
      </c>
      <c r="AE1476" s="21" t="s">
        <v>9739</v>
      </c>
      <c r="AF1476" s="69" t="s">
        <v>9740</v>
      </c>
      <c r="AG1476" s="22">
        <f t="shared" ref="AG1476:AG1487" ca="1" si="226">COUNTA(B1476:AF1476)/(COUNTA(B1476:AF1476)+COUNTBLANK(B1476:AF1476))</f>
        <v>0.61290322580645162</v>
      </c>
      <c r="AH1476" s="15" t="str">
        <f t="shared" si="225"/>
        <v/>
      </c>
      <c r="AI1476" s="22" t="e">
        <f>VLOOKUP(A1476,'[1]Deals (investment)'!$B$2:$Z$1497,1,FALSE)</f>
        <v>#N/A</v>
      </c>
      <c r="AJ1476" s="22" t="e">
        <f>VLOOKUP(A1476,'[1]Deals (investment)'!$B$2:$Z$870,15,FALSE)</f>
        <v>#N/A</v>
      </c>
      <c r="AK1476" s="17" t="e">
        <f>VLOOKUP(A1476,'[1]Deals (Exits)'!B:B,1,FALSE)</f>
        <v>#N/A</v>
      </c>
      <c r="AL1476" s="23">
        <f>VLOOKUP(G1476,[1]Lookups!$V$3:$Y$197,4,FALSE)</f>
        <v>0</v>
      </c>
      <c r="AM1476" s="17" t="str">
        <f>VLOOKUP(X1476,[1]Lookups!$B$3:$C$200,2,FALSE)</f>
        <v>Transport &amp; Logistics</v>
      </c>
      <c r="AN1476" s="17" t="e">
        <f>VLOOKUP(R1476,[1]Lookups!$H$3:$I$69,2,FALSE)</f>
        <v>#N/A</v>
      </c>
      <c r="AO1476" s="17" t="e">
        <f>VLOOKUP(T1476,[1]Lookups!$H$3:$I$69,2,FALSE)</f>
        <v>#N/A</v>
      </c>
      <c r="AP1476" s="17" t="e">
        <f>VLOOKUP(AN1476,[1]Lookups!$N$3:$O$11,2,FALSE)</f>
        <v>#N/A</v>
      </c>
      <c r="AQ1476" s="18" t="e">
        <f>COUNTIFS('[1]Deals (investment)'!$B:$B,$A1476)</f>
        <v>#VALUE!</v>
      </c>
      <c r="AR1476" s="18" t="e">
        <f>COUNTIFS('[1]Deals (investment)'!$B:$B,$A1476,'[1]Deals (investment)'!$T:$T,$AW$1)+COUNTIFS('[1]Deals (investment)'!$B:$B,$A1476,'[1]Deals (investment)'!$T:$T,$AX$1)+COUNTIFS('[1]Deals (investment)'!$B:$B,$A1476,'[1]Deals (investment)'!$T:$T,$AY$1)</f>
        <v>#VALUE!</v>
      </c>
      <c r="AS1476" s="17" t="e">
        <f>SUMIFS('[1]Deals (investment)'!$C:$C,'[1]Deals (investment)'!$B:$B,$A1476)</f>
        <v>#VALUE!</v>
      </c>
      <c r="AT1476" s="17" t="e">
        <f t="shared" si="219"/>
        <v>#VALUE!</v>
      </c>
      <c r="AU1476" s="18" t="e">
        <f>COUNTIF('[1]Deals (Exits)'!$B:$B,A1476)</f>
        <v>#VALUE!</v>
      </c>
      <c r="AV1476" s="17" t="e">
        <f>SUMIFS('[1]Deals (investment)'!$C:$C,'[1]Deals (investment)'!$B:$B,$A1476,'[1]Deals (investment)'!$T:$T,AV$1)</f>
        <v>#VALUE!</v>
      </c>
      <c r="AW1476" s="17" t="e">
        <f>SUMIFS('[1]Deals (investment)'!$C:$C,'[1]Deals (investment)'!$B:$B,$A1476,'[1]Deals (investment)'!$T:$T,AW$1)</f>
        <v>#VALUE!</v>
      </c>
      <c r="AX1476" s="17" t="e">
        <f>SUMIFS('[1]Deals (investment)'!$C:$C,'[1]Deals (investment)'!$B:$B,$A1476,'[1]Deals (investment)'!$T:$T,AX$1)</f>
        <v>#VALUE!</v>
      </c>
      <c r="AY1476" s="17" t="e">
        <f>SUMIFS('[1]Deals (investment)'!$C:$C,'[1]Deals (investment)'!$B:$B,$A1476,'[1]Deals (investment)'!$T:$T,AY$1)</f>
        <v>#VALUE!</v>
      </c>
      <c r="AZ1476" s="17" t="e">
        <f>SUMIFS('[1]Deals (investment)'!$C:$C,'[1]Deals (investment)'!$B:$B,$A1476,'[1]Deals (investment)'!$T:$T,AZ$1)</f>
        <v>#VALUE!</v>
      </c>
      <c r="BA1476" s="17" t="e">
        <f>SUMIFS('[1]Deals (investment)'!$C:$C,'[1]Deals (investment)'!$B:$B,$A1476,'[1]Deals (investment)'!$T:$T,BA$1)</f>
        <v>#VALUE!</v>
      </c>
      <c r="BB1476" s="17" t="e">
        <f>SUMIFS('[1]Deals (investment)'!$C:$C,'[1]Deals (investment)'!$B:$B,$A1476,'[1]Deals (investment)'!$T:$T,BB$1)</f>
        <v>#VALUE!</v>
      </c>
      <c r="BC1476" s="17" t="e">
        <f>SUMIFS('[1]Deals (Exits)'!$C:$C,'[1]Deals (Exits)'!$B:$B,$A1476)</f>
        <v>#VALUE!</v>
      </c>
      <c r="BD1476" s="17" t="e">
        <f>SUMIFS('[1]Deals (investment)'!$C:$C,'[1]Deals (investment)'!$B:$B,$A1476,'[1]Deals (investment)'!$V:$V,BD$1)</f>
        <v>#VALUE!</v>
      </c>
      <c r="BE1476" s="17" t="e">
        <f>SUMIFS('[1]Deals (investment)'!$C:$C,'[1]Deals (investment)'!$B:$B,$A1476,'[1]Deals (investment)'!$V:$V,BE$1)</f>
        <v>#VALUE!</v>
      </c>
      <c r="BF1476" s="17" t="e">
        <f>SUMIFS('[1]Deals (investment)'!$C:$C,'[1]Deals (investment)'!$B:$B,$A1476,'[1]Deals (investment)'!$V:$V,BF$1)</f>
        <v>#VALUE!</v>
      </c>
      <c r="BG1476" s="17" t="e">
        <f>SUMIFS('[1]Deals (investment)'!$C:$C,'[1]Deals (investment)'!$B:$B,$A1476,'[1]Deals (investment)'!$V:$V,BG$1)</f>
        <v>#VALUE!</v>
      </c>
      <c r="BH1476" s="17" t="e">
        <f>SUMIFS('[1]Deals (investment)'!$C:$C,'[1]Deals (investment)'!$B:$B,$A1476,'[1]Deals (investment)'!$V:$V,BH$1)</f>
        <v>#VALUE!</v>
      </c>
      <c r="BI1476" s="17" t="e">
        <f>SUMIFS('[1]Deals (investment)'!$C:$C,'[1]Deals (investment)'!$B:$B,$A1476,'[1]Deals (investment)'!$V:$V,BI$1)</f>
        <v>#VALUE!</v>
      </c>
      <c r="BJ1476" s="17" t="e">
        <f>SUMIFS('[1]Deals (investment)'!$C:$C,'[1]Deals (investment)'!$B:$B,$A1476,'[1]Deals (investment)'!$V:$V,BJ$1)</f>
        <v>#VALUE!</v>
      </c>
      <c r="BK1476" s="17" t="e">
        <f>SUMIFS('[1]Deals (investment)'!$C:$C,'[1]Deals (investment)'!$B:$B,$A1476,'[1]Deals (investment)'!$V:$V,BK$1)</f>
        <v>#VALUE!</v>
      </c>
      <c r="BL1476" s="17" t="e">
        <f>SUMIFS('[1]Deals (investment)'!$C:$C,'[1]Deals (investment)'!$B:$B,$A1476,'[1]Deals (investment)'!$V:$V,BL$1)</f>
        <v>#VALUE!</v>
      </c>
      <c r="BM1476" s="17" t="e">
        <f>SUMIFS('[1]Deals (investment)'!$C:$C,'[1]Deals (investment)'!$B:$B,$A1476,'[1]Deals (investment)'!$V:$V,BM$1)</f>
        <v>#VALUE!</v>
      </c>
      <c r="BN1476" s="15"/>
      <c r="BO1476" s="15"/>
      <c r="BP1476" s="22"/>
      <c r="BQ1476" s="15"/>
      <c r="BR1476" s="15"/>
      <c r="BS1476" s="15"/>
      <c r="BT1476" s="15"/>
      <c r="BU1476" s="15"/>
      <c r="BV1476" s="15"/>
      <c r="BW1476" s="15"/>
      <c r="BX1476" s="15"/>
      <c r="BY1476" s="15"/>
      <c r="BZ1476" s="15"/>
      <c r="CA1476" s="15"/>
      <c r="CB1476" s="15"/>
      <c r="CC1476" s="15"/>
      <c r="CD1476" s="15"/>
      <c r="CE1476" s="15"/>
      <c r="CF1476" s="15"/>
      <c r="CG1476" s="15"/>
      <c r="CH1476" s="15"/>
      <c r="CI1476" s="15"/>
      <c r="CJ1476" s="15"/>
    </row>
    <row r="1477" spans="1:88" ht="12.75">
      <c r="A1477" s="25" t="s">
        <v>9741</v>
      </c>
      <c r="B1477" s="15" t="s">
        <v>9742</v>
      </c>
      <c r="C1477" s="15"/>
      <c r="D1477" s="16">
        <v>2004</v>
      </c>
      <c r="E1477" s="15" t="s">
        <v>90</v>
      </c>
      <c r="F1477" s="15"/>
      <c r="G1477" s="15" t="s">
        <v>91</v>
      </c>
      <c r="H1477" s="15"/>
      <c r="I1477" s="15"/>
      <c r="J1477" s="15"/>
      <c r="K1477" s="17" t="e">
        <f t="shared" si="218"/>
        <v>#VALUE!</v>
      </c>
      <c r="L1477" s="15"/>
      <c r="M1477" s="18" t="e">
        <f t="shared" si="205"/>
        <v>#VALUE!</v>
      </c>
      <c r="N1477" s="15"/>
      <c r="O1477" s="15"/>
      <c r="P1477" s="15"/>
      <c r="Q1477" s="15"/>
      <c r="R1477" s="15"/>
      <c r="S1477" s="19"/>
      <c r="T1477" s="15"/>
      <c r="U1477" s="17"/>
      <c r="V1477" s="15" t="s">
        <v>9743</v>
      </c>
      <c r="W1477" s="15"/>
      <c r="X1477" s="15" t="s">
        <v>9744</v>
      </c>
      <c r="Y1477" s="15" t="s">
        <v>9745</v>
      </c>
      <c r="AB1477" s="20"/>
      <c r="AC1477" s="21" t="s">
        <v>9746</v>
      </c>
      <c r="AD1477" s="21" t="s">
        <v>9747</v>
      </c>
      <c r="AE1477" s="15"/>
      <c r="AF1477" s="15"/>
      <c r="AG1477" s="22">
        <f t="shared" si="226"/>
        <v>0.35483870967741937</v>
      </c>
      <c r="AH1477" s="15" t="str">
        <f t="shared" si="225"/>
        <v/>
      </c>
      <c r="AI1477" s="22" t="e">
        <f>VLOOKUP(A1477,'[1]Deals (investment)'!$B$2:$Z$1497,1,FALSE)</f>
        <v>#N/A</v>
      </c>
      <c r="AJ1477" s="22" t="e">
        <f>VLOOKUP(A1477,'[1]Deals (investment)'!$B$2:$Z$870,15,FALSE)</f>
        <v>#N/A</v>
      </c>
      <c r="AK1477" s="17" t="str">
        <f>VLOOKUP(A1477,'[1]Deals (Exits)'!B:B,1,FALSE)</f>
        <v>Simulation Engineering Technologies</v>
      </c>
      <c r="AL1477" s="23">
        <f>VLOOKUP(G1477,[1]Lookups!$V$3:$Y$197,4,FALSE)</f>
        <v>0</v>
      </c>
      <c r="AM1477" s="17" t="e">
        <f>VLOOKUP(X1477,[1]Lookups!$B$3:$C$200,2,FALSE)</f>
        <v>#N/A</v>
      </c>
      <c r="AN1477" s="17" t="e">
        <f>VLOOKUP(R1477,[1]Lookups!$H$3:$I$69,2,FALSE)</f>
        <v>#N/A</v>
      </c>
      <c r="AO1477" s="17" t="e">
        <f>VLOOKUP(T1477,[1]Lookups!$H$3:$I$69,2,FALSE)</f>
        <v>#N/A</v>
      </c>
      <c r="AP1477" s="17" t="e">
        <f>VLOOKUP(AN1477,[1]Lookups!$N$3:$O$11,2,FALSE)</f>
        <v>#N/A</v>
      </c>
      <c r="AQ1477" s="18" t="e">
        <f>COUNTIFS('[1]Deals (investment)'!$B:$B,$A1477)</f>
        <v>#VALUE!</v>
      </c>
      <c r="AR1477" s="18" t="e">
        <f>COUNTIFS('[1]Deals (investment)'!$B:$B,$A1477,'[1]Deals (investment)'!$T:$T,$AW$1)+COUNTIFS('[1]Deals (investment)'!$B:$B,$A1477,'[1]Deals (investment)'!$T:$T,$AX$1)+COUNTIFS('[1]Deals (investment)'!$B:$B,$A1477,'[1]Deals (investment)'!$T:$T,$AY$1)</f>
        <v>#VALUE!</v>
      </c>
      <c r="AS1477" s="17" t="e">
        <f>SUMIFS('[1]Deals (investment)'!$C:$C,'[1]Deals (investment)'!$B:$B,$A1477)</f>
        <v>#VALUE!</v>
      </c>
      <c r="AT1477" s="17" t="e">
        <f t="shared" si="219"/>
        <v>#VALUE!</v>
      </c>
      <c r="AU1477" s="18" t="e">
        <f>COUNTIF('[1]Deals (Exits)'!$B:$B,A1477)</f>
        <v>#VALUE!</v>
      </c>
      <c r="AV1477" s="17" t="e">
        <f>SUMIFS('[1]Deals (investment)'!$C:$C,'[1]Deals (investment)'!$B:$B,$A1477,'[1]Deals (investment)'!$T:$T,AV$1)</f>
        <v>#VALUE!</v>
      </c>
      <c r="AW1477" s="17" t="e">
        <f>SUMIFS('[1]Deals (investment)'!$C:$C,'[1]Deals (investment)'!$B:$B,$A1477,'[1]Deals (investment)'!$T:$T,AW$1)</f>
        <v>#VALUE!</v>
      </c>
      <c r="AX1477" s="17" t="e">
        <f>SUMIFS('[1]Deals (investment)'!$C:$C,'[1]Deals (investment)'!$B:$B,$A1477,'[1]Deals (investment)'!$T:$T,AX$1)</f>
        <v>#VALUE!</v>
      </c>
      <c r="AY1477" s="17" t="e">
        <f>SUMIFS('[1]Deals (investment)'!$C:$C,'[1]Deals (investment)'!$B:$B,$A1477,'[1]Deals (investment)'!$T:$T,AY$1)</f>
        <v>#VALUE!</v>
      </c>
      <c r="AZ1477" s="17" t="e">
        <f>SUMIFS('[1]Deals (investment)'!$C:$C,'[1]Deals (investment)'!$B:$B,$A1477,'[1]Deals (investment)'!$T:$T,AZ$1)</f>
        <v>#VALUE!</v>
      </c>
      <c r="BA1477" s="17" t="e">
        <f>SUMIFS('[1]Deals (investment)'!$C:$C,'[1]Deals (investment)'!$B:$B,$A1477,'[1]Deals (investment)'!$T:$T,BA$1)</f>
        <v>#VALUE!</v>
      </c>
      <c r="BB1477" s="17" t="e">
        <f>SUMIFS('[1]Deals (investment)'!$C:$C,'[1]Deals (investment)'!$B:$B,$A1477,'[1]Deals (investment)'!$T:$T,BB$1)</f>
        <v>#VALUE!</v>
      </c>
      <c r="BC1477" s="17" t="e">
        <f>SUMIFS('[1]Deals (Exits)'!$C:$C,'[1]Deals (Exits)'!$B:$B,$A1477)</f>
        <v>#VALUE!</v>
      </c>
      <c r="BD1477" s="17" t="e">
        <f>SUMIFS('[1]Deals (investment)'!$C:$C,'[1]Deals (investment)'!$B:$B,$A1477,'[1]Deals (investment)'!$V:$V,BD$1)</f>
        <v>#VALUE!</v>
      </c>
      <c r="BE1477" s="17" t="e">
        <f>SUMIFS('[1]Deals (investment)'!$C:$C,'[1]Deals (investment)'!$B:$B,$A1477,'[1]Deals (investment)'!$V:$V,BE$1)</f>
        <v>#VALUE!</v>
      </c>
      <c r="BF1477" s="17" t="e">
        <f>SUMIFS('[1]Deals (investment)'!$C:$C,'[1]Deals (investment)'!$B:$B,$A1477,'[1]Deals (investment)'!$V:$V,BF$1)</f>
        <v>#VALUE!</v>
      </c>
      <c r="BG1477" s="17" t="e">
        <f>SUMIFS('[1]Deals (investment)'!$C:$C,'[1]Deals (investment)'!$B:$B,$A1477,'[1]Deals (investment)'!$V:$V,BG$1)</f>
        <v>#VALUE!</v>
      </c>
      <c r="BH1477" s="17" t="e">
        <f>SUMIFS('[1]Deals (investment)'!$C:$C,'[1]Deals (investment)'!$B:$B,$A1477,'[1]Deals (investment)'!$V:$V,BH$1)</f>
        <v>#VALUE!</v>
      </c>
      <c r="BI1477" s="17" t="e">
        <f>SUMIFS('[1]Deals (investment)'!$C:$C,'[1]Deals (investment)'!$B:$B,$A1477,'[1]Deals (investment)'!$V:$V,BI$1)</f>
        <v>#VALUE!</v>
      </c>
      <c r="BJ1477" s="17" t="e">
        <f>SUMIFS('[1]Deals (investment)'!$C:$C,'[1]Deals (investment)'!$B:$B,$A1477,'[1]Deals (investment)'!$V:$V,BJ$1)</f>
        <v>#VALUE!</v>
      </c>
      <c r="BK1477" s="17" t="e">
        <f>SUMIFS('[1]Deals (investment)'!$C:$C,'[1]Deals (investment)'!$B:$B,$A1477,'[1]Deals (investment)'!$V:$V,BK$1)</f>
        <v>#VALUE!</v>
      </c>
      <c r="BL1477" s="17" t="e">
        <f>SUMIFS('[1]Deals (investment)'!$C:$C,'[1]Deals (investment)'!$B:$B,$A1477,'[1]Deals (investment)'!$V:$V,BL$1)</f>
        <v>#VALUE!</v>
      </c>
      <c r="BM1477" s="17" t="e">
        <f>SUMIFS('[1]Deals (investment)'!$C:$C,'[1]Deals (investment)'!$B:$B,$A1477,'[1]Deals (investment)'!$V:$V,BM$1)</f>
        <v>#VALUE!</v>
      </c>
      <c r="BN1477" s="15"/>
      <c r="BO1477" s="15"/>
      <c r="BP1477" s="22"/>
      <c r="BQ1477" s="15"/>
      <c r="BR1477" s="15"/>
      <c r="BS1477" s="15"/>
      <c r="BT1477" s="15"/>
      <c r="BU1477" s="15"/>
      <c r="BV1477" s="15"/>
      <c r="BW1477" s="15"/>
      <c r="BX1477" s="15"/>
      <c r="BY1477" s="15"/>
      <c r="BZ1477" s="15"/>
      <c r="CA1477" s="15"/>
      <c r="CB1477" s="15"/>
      <c r="CC1477" s="15"/>
      <c r="CD1477" s="15" t="str">
        <f t="shared" ref="CD1477:CD1478" si="227">CONCATENATE(A1477,B1477,C1477)</f>
        <v>Simulation Engineering TechnologiesSET is an independent consulting company that specializes in creating accurate discrete-event computer simulation models.</v>
      </c>
      <c r="CE1477" s="15"/>
      <c r="CF1477" s="15"/>
      <c r="CG1477" s="15"/>
      <c r="CH1477" s="15"/>
      <c r="CI1477" s="15"/>
      <c r="CJ1477" s="15"/>
    </row>
    <row r="1478" spans="1:88" ht="12.75">
      <c r="A1478" s="15" t="s">
        <v>9748</v>
      </c>
      <c r="B1478" s="15" t="s">
        <v>9749</v>
      </c>
      <c r="C1478" s="15" t="s">
        <v>58</v>
      </c>
      <c r="D1478" s="16">
        <v>2014</v>
      </c>
      <c r="E1478" s="15" t="s">
        <v>128</v>
      </c>
      <c r="F1478" s="15" t="s">
        <v>199</v>
      </c>
      <c r="G1478" s="15" t="s">
        <v>129</v>
      </c>
      <c r="H1478" s="15"/>
      <c r="I1478" s="15" t="s">
        <v>129</v>
      </c>
      <c r="J1478" s="15"/>
      <c r="K1478" s="17" t="e">
        <f t="shared" si="218"/>
        <v>#VALUE!</v>
      </c>
      <c r="L1478" s="15"/>
      <c r="M1478" s="18" t="e">
        <f t="shared" si="205"/>
        <v>#VALUE!</v>
      </c>
      <c r="N1478" s="15"/>
      <c r="O1478" s="15"/>
      <c r="P1478" s="15"/>
      <c r="Q1478" s="15"/>
      <c r="R1478" s="15" t="s">
        <v>2173</v>
      </c>
      <c r="S1478" s="19" t="s">
        <v>144</v>
      </c>
      <c r="T1478" s="15"/>
      <c r="U1478" s="17"/>
      <c r="V1478" s="15" t="s">
        <v>9750</v>
      </c>
      <c r="W1478" s="15">
        <v>0</v>
      </c>
      <c r="X1478" s="15" t="s">
        <v>5452</v>
      </c>
      <c r="Y1478" s="15" t="s">
        <v>9751</v>
      </c>
      <c r="AB1478" s="32">
        <v>43506</v>
      </c>
      <c r="AC1478" s="21" t="s">
        <v>9752</v>
      </c>
      <c r="AD1478" s="21" t="s">
        <v>9753</v>
      </c>
      <c r="AE1478" s="21" t="s">
        <v>9754</v>
      </c>
      <c r="AF1478" s="21" t="s">
        <v>9755</v>
      </c>
      <c r="AG1478" s="22">
        <f t="shared" si="226"/>
        <v>0.64516129032258063</v>
      </c>
      <c r="AH1478" s="15" t="e">
        <f t="shared" si="225"/>
        <v>#VALUE!</v>
      </c>
      <c r="AI1478" s="22" t="str">
        <f>VLOOKUP(A1478,'[1]Deals (investment)'!$B$2:$Z$1497,1,FALSE)</f>
        <v>RiseUp</v>
      </c>
      <c r="AJ1478" s="22">
        <f>VLOOKUP(A1478,'[1]Deals (investment)'!$B$2:$Z$870,15,FALSE)</f>
        <v>0</v>
      </c>
      <c r="AK1478" s="17" t="e">
        <f>VLOOKUP(A1478,'[1]Deals (Exits)'!B:B,1,FALSE)</f>
        <v>#N/A</v>
      </c>
      <c r="AL1478" s="23">
        <f>VLOOKUP(G1478,[1]Lookups!$V$3:$Y$197,4,FALSE)</f>
        <v>0</v>
      </c>
      <c r="AM1478" s="17" t="e">
        <f>VLOOKUP(X1478,[1]Lookups!$B$3:$C$200,2,FALSE)</f>
        <v>#N/A</v>
      </c>
      <c r="AN1478" s="17" t="e">
        <f>VLOOKUP(R1478,[1]Lookups!$H$3:$I$69,2,FALSE)</f>
        <v>#N/A</v>
      </c>
      <c r="AO1478" s="17" t="e">
        <f>VLOOKUP(T1478,[1]Lookups!$H$3:$I$69,2,FALSE)</f>
        <v>#N/A</v>
      </c>
      <c r="AP1478" s="17" t="e">
        <f>VLOOKUP(AN1478,[1]Lookups!$N$3:$O$11,2,FALSE)</f>
        <v>#N/A</v>
      </c>
      <c r="AQ1478" s="18" t="e">
        <f>COUNTIFS('[1]Deals (investment)'!$B:$B,$A1478)</f>
        <v>#VALUE!</v>
      </c>
      <c r="AR1478" s="18" t="e">
        <f>COUNTIFS('[1]Deals (investment)'!$B:$B,$A1478,'[1]Deals (investment)'!$T:$T,$AW$1)+COUNTIFS('[1]Deals (investment)'!$B:$B,$A1478,'[1]Deals (investment)'!$T:$T,$AX$1)+COUNTIFS('[1]Deals (investment)'!$B:$B,$A1478,'[1]Deals (investment)'!$T:$T,$AY$1)</f>
        <v>#VALUE!</v>
      </c>
      <c r="AS1478" s="17" t="e">
        <f>SUMIFS('[1]Deals (investment)'!$C:$C,'[1]Deals (investment)'!$B:$B,$A1478)</f>
        <v>#VALUE!</v>
      </c>
      <c r="AT1478" s="17" t="e">
        <f t="shared" si="219"/>
        <v>#VALUE!</v>
      </c>
      <c r="AU1478" s="18" t="e">
        <f>COUNTIF('[1]Deals (Exits)'!$B:$B,A1478)</f>
        <v>#VALUE!</v>
      </c>
      <c r="AV1478" s="17" t="e">
        <f>SUMIFS('[1]Deals (investment)'!$C:$C,'[1]Deals (investment)'!$B:$B,$A1478,'[1]Deals (investment)'!$T:$T,AV$1)</f>
        <v>#VALUE!</v>
      </c>
      <c r="AW1478" s="17" t="e">
        <f>SUMIFS('[1]Deals (investment)'!$C:$C,'[1]Deals (investment)'!$B:$B,$A1478,'[1]Deals (investment)'!$T:$T,AW$1)</f>
        <v>#VALUE!</v>
      </c>
      <c r="AX1478" s="17" t="e">
        <f>SUMIFS('[1]Deals (investment)'!$C:$C,'[1]Deals (investment)'!$B:$B,$A1478,'[1]Deals (investment)'!$T:$T,AX$1)</f>
        <v>#VALUE!</v>
      </c>
      <c r="AY1478" s="17" t="e">
        <f>SUMIFS('[1]Deals (investment)'!$C:$C,'[1]Deals (investment)'!$B:$B,$A1478,'[1]Deals (investment)'!$T:$T,AY$1)</f>
        <v>#VALUE!</v>
      </c>
      <c r="AZ1478" s="17" t="e">
        <f>SUMIFS('[1]Deals (investment)'!$C:$C,'[1]Deals (investment)'!$B:$B,$A1478,'[1]Deals (investment)'!$T:$T,AZ$1)</f>
        <v>#VALUE!</v>
      </c>
      <c r="BA1478" s="17" t="e">
        <f>SUMIFS('[1]Deals (investment)'!$C:$C,'[1]Deals (investment)'!$B:$B,$A1478,'[1]Deals (investment)'!$T:$T,BA$1)</f>
        <v>#VALUE!</v>
      </c>
      <c r="BB1478" s="17" t="e">
        <f>SUMIFS('[1]Deals (investment)'!$C:$C,'[1]Deals (investment)'!$B:$B,$A1478,'[1]Deals (investment)'!$T:$T,BB$1)</f>
        <v>#VALUE!</v>
      </c>
      <c r="BC1478" s="17" t="e">
        <f>SUMIFS('[1]Deals (Exits)'!$C:$C,'[1]Deals (Exits)'!$B:$B,$A1478)</f>
        <v>#VALUE!</v>
      </c>
      <c r="BD1478" s="17" t="e">
        <f>SUMIFS('[1]Deals (investment)'!$C:$C,'[1]Deals (investment)'!$B:$B,$A1478,'[1]Deals (investment)'!$V:$V,BD$1)</f>
        <v>#VALUE!</v>
      </c>
      <c r="BE1478" s="17" t="e">
        <f>SUMIFS('[1]Deals (investment)'!$C:$C,'[1]Deals (investment)'!$B:$B,$A1478,'[1]Deals (investment)'!$V:$V,BE$1)</f>
        <v>#VALUE!</v>
      </c>
      <c r="BF1478" s="17" t="e">
        <f>SUMIFS('[1]Deals (investment)'!$C:$C,'[1]Deals (investment)'!$B:$B,$A1478,'[1]Deals (investment)'!$V:$V,BF$1)</f>
        <v>#VALUE!</v>
      </c>
      <c r="BG1478" s="17" t="e">
        <f>SUMIFS('[1]Deals (investment)'!$C:$C,'[1]Deals (investment)'!$B:$B,$A1478,'[1]Deals (investment)'!$V:$V,BG$1)</f>
        <v>#VALUE!</v>
      </c>
      <c r="BH1478" s="17" t="e">
        <f>SUMIFS('[1]Deals (investment)'!$C:$C,'[1]Deals (investment)'!$B:$B,$A1478,'[1]Deals (investment)'!$V:$V,BH$1)</f>
        <v>#VALUE!</v>
      </c>
      <c r="BI1478" s="17" t="e">
        <f>SUMIFS('[1]Deals (investment)'!$C:$C,'[1]Deals (investment)'!$B:$B,$A1478,'[1]Deals (investment)'!$V:$V,BI$1)</f>
        <v>#VALUE!</v>
      </c>
      <c r="BJ1478" s="17" t="e">
        <f>SUMIFS('[1]Deals (investment)'!$C:$C,'[1]Deals (investment)'!$B:$B,$A1478,'[1]Deals (investment)'!$V:$V,BJ$1)</f>
        <v>#VALUE!</v>
      </c>
      <c r="BK1478" s="17" t="e">
        <f>SUMIFS('[1]Deals (investment)'!$C:$C,'[1]Deals (investment)'!$B:$B,$A1478,'[1]Deals (investment)'!$V:$V,BK$1)</f>
        <v>#VALUE!</v>
      </c>
      <c r="BL1478" s="17" t="e">
        <f>SUMIFS('[1]Deals (investment)'!$C:$C,'[1]Deals (investment)'!$B:$B,$A1478,'[1]Deals (investment)'!$V:$V,BL$1)</f>
        <v>#VALUE!</v>
      </c>
      <c r="BM1478" s="17" t="e">
        <f>SUMIFS('[1]Deals (investment)'!$C:$C,'[1]Deals (investment)'!$B:$B,$A1478,'[1]Deals (investment)'!$V:$V,BM$1)</f>
        <v>#VALUE!</v>
      </c>
      <c r="BN1478" s="15"/>
      <c r="BO1478" s="15"/>
      <c r="BP1478" s="22"/>
      <c r="BQ1478" s="15"/>
      <c r="BR1478" s="15"/>
      <c r="BS1478" s="15"/>
      <c r="BT1478" s="15"/>
      <c r="BU1478" s="15"/>
      <c r="BV1478" s="15"/>
      <c r="BW1478" s="15"/>
      <c r="BX1478" s="15"/>
      <c r="BY1478" s="15"/>
      <c r="BZ1478" s="15"/>
      <c r="CA1478" s="15"/>
      <c r="CB1478" s="15"/>
      <c r="CC1478" s="15"/>
      <c r="CD1478" s="15" t="str">
        <f t="shared" si="227"/>
        <v>RiseUpRise Up is a platform that connects startups to the most relevant resources, worldwide.RiseUp has grown over the years from a grass-root movement to a global momentum. The purpose behind RiseUp has remained the same: to connect startups to the most relevant resources worldwide.They act as the glue that fuses ecosystems together to help them realize their ultimate potential. By connecting stakeholders to local &amp; global networks, and fusing diverse talents &amp; resources, ecosystems are enabled to accelerate, innovate, and grow.Their mission is accomplished through their four products: Summit, Connect, Explore, and Meetup.Active</v>
      </c>
      <c r="CE1478" s="15"/>
      <c r="CF1478" s="15"/>
      <c r="CG1478" s="15"/>
      <c r="CH1478" s="15"/>
      <c r="CI1478" s="15"/>
      <c r="CJ1478" s="15"/>
    </row>
    <row r="1479" spans="1:88" ht="12.75">
      <c r="A1479" s="15" t="s">
        <v>9756</v>
      </c>
      <c r="B1479" s="15" t="s">
        <v>9757</v>
      </c>
      <c r="C1479" s="15" t="s">
        <v>58</v>
      </c>
      <c r="D1479" s="16">
        <v>2015</v>
      </c>
      <c r="E1479" s="15" t="s">
        <v>9758</v>
      </c>
      <c r="F1479" s="15"/>
      <c r="G1479" s="15"/>
      <c r="H1479" s="15"/>
      <c r="I1479" s="15"/>
      <c r="J1479" s="15"/>
      <c r="K1479" s="17" t="e">
        <f t="shared" si="218"/>
        <v>#VALUE!</v>
      </c>
      <c r="L1479" s="15"/>
      <c r="M1479" s="18" t="e">
        <f t="shared" si="205"/>
        <v>#VALUE!</v>
      </c>
      <c r="N1479" s="15"/>
      <c r="O1479" s="15"/>
      <c r="P1479" s="15"/>
      <c r="Q1479" s="15"/>
      <c r="R1479" s="15"/>
      <c r="S1479" s="19"/>
      <c r="T1479" s="15"/>
      <c r="U1479" s="17"/>
      <c r="V1479" s="15" t="s">
        <v>9759</v>
      </c>
      <c r="W1479" s="15"/>
      <c r="X1479" s="15" t="s">
        <v>191</v>
      </c>
      <c r="Y1479" s="15" t="s">
        <v>9760</v>
      </c>
      <c r="AB1479" s="20"/>
      <c r="AC1479" s="21" t="s">
        <v>9761</v>
      </c>
      <c r="AD1479" s="21" t="s">
        <v>9762</v>
      </c>
      <c r="AE1479" s="15"/>
      <c r="AF1479" s="15"/>
      <c r="AG1479" s="22">
        <f t="shared" si="226"/>
        <v>0.35483870967741937</v>
      </c>
      <c r="AH1479" s="15" t="e">
        <f t="shared" si="225"/>
        <v>#VALUE!</v>
      </c>
      <c r="AI1479" s="22" t="e">
        <f>VLOOKUP(A1479,'[1]Deals (investment)'!$B$2:$Z$1497,1,FALSE)</f>
        <v>#N/A</v>
      </c>
      <c r="AJ1479" s="22" t="e">
        <f>VLOOKUP(A1479,'[1]Deals (investment)'!$B$2:$Z$870,15,FALSE)</f>
        <v>#N/A</v>
      </c>
      <c r="AK1479" s="17" t="e">
        <f>VLOOKUP(A1479,'[1]Deals (Exits)'!B:B,1,FALSE)</f>
        <v>#N/A</v>
      </c>
      <c r="AL1479" s="23" t="e">
        <f>VLOOKUP(G1479,[1]Lookups!$V$3:$Y$197,4,FALSE)</f>
        <v>#N/A</v>
      </c>
      <c r="AM1479" s="17" t="str">
        <f>VLOOKUP(X1479,[1]Lookups!$B$3:$C$200,2,FALSE)</f>
        <v>Education</v>
      </c>
      <c r="AN1479" s="17" t="e">
        <f>VLOOKUP(R1479,[1]Lookups!$H$3:$I$69,2,FALSE)</f>
        <v>#N/A</v>
      </c>
      <c r="AO1479" s="17" t="e">
        <f>VLOOKUP(T1479,[1]Lookups!$H$3:$I$69,2,FALSE)</f>
        <v>#N/A</v>
      </c>
      <c r="AP1479" s="17" t="e">
        <f>VLOOKUP(AN1479,[1]Lookups!$N$3:$O$11,2,FALSE)</f>
        <v>#N/A</v>
      </c>
      <c r="AQ1479" s="18" t="e">
        <f>COUNTIFS('[1]Deals (investment)'!$B:$B,$A1479)</f>
        <v>#VALUE!</v>
      </c>
      <c r="AR1479" s="18" t="e">
        <f>COUNTIFS('[1]Deals (investment)'!$B:$B,$A1479,'[1]Deals (investment)'!$T:$T,$AW$1)+COUNTIFS('[1]Deals (investment)'!$B:$B,$A1479,'[1]Deals (investment)'!$T:$T,$AX$1)+COUNTIFS('[1]Deals (investment)'!$B:$B,$A1479,'[1]Deals (investment)'!$T:$T,$AY$1)</f>
        <v>#VALUE!</v>
      </c>
      <c r="AS1479" s="17" t="e">
        <f>SUMIFS('[1]Deals (investment)'!$C:$C,'[1]Deals (investment)'!$B:$B,$A1479)</f>
        <v>#VALUE!</v>
      </c>
      <c r="AT1479" s="17" t="e">
        <f t="shared" si="219"/>
        <v>#VALUE!</v>
      </c>
      <c r="AU1479" s="18" t="e">
        <f>COUNTIF('[1]Deals (Exits)'!$B:$B,A1479)</f>
        <v>#VALUE!</v>
      </c>
      <c r="AV1479" s="17" t="e">
        <f>SUMIFS('[1]Deals (investment)'!$C:$C,'[1]Deals (investment)'!$B:$B,$A1479,'[1]Deals (investment)'!$T:$T,AV$1)</f>
        <v>#VALUE!</v>
      </c>
      <c r="AW1479" s="17" t="e">
        <f>SUMIFS('[1]Deals (investment)'!$C:$C,'[1]Deals (investment)'!$B:$B,$A1479,'[1]Deals (investment)'!$T:$T,AW$1)</f>
        <v>#VALUE!</v>
      </c>
      <c r="AX1479" s="17" t="e">
        <f>SUMIFS('[1]Deals (investment)'!$C:$C,'[1]Deals (investment)'!$B:$B,$A1479,'[1]Deals (investment)'!$T:$T,AX$1)</f>
        <v>#VALUE!</v>
      </c>
      <c r="AY1479" s="17" t="e">
        <f>SUMIFS('[1]Deals (investment)'!$C:$C,'[1]Deals (investment)'!$B:$B,$A1479,'[1]Deals (investment)'!$T:$T,AY$1)</f>
        <v>#VALUE!</v>
      </c>
      <c r="AZ1479" s="17" t="e">
        <f>SUMIFS('[1]Deals (investment)'!$C:$C,'[1]Deals (investment)'!$B:$B,$A1479,'[1]Deals (investment)'!$T:$T,AZ$1)</f>
        <v>#VALUE!</v>
      </c>
      <c r="BA1479" s="17" t="e">
        <f>SUMIFS('[1]Deals (investment)'!$C:$C,'[1]Deals (investment)'!$B:$B,$A1479,'[1]Deals (investment)'!$T:$T,BA$1)</f>
        <v>#VALUE!</v>
      </c>
      <c r="BB1479" s="17" t="e">
        <f>SUMIFS('[1]Deals (investment)'!$C:$C,'[1]Deals (investment)'!$B:$B,$A1479,'[1]Deals (investment)'!$T:$T,BB$1)</f>
        <v>#VALUE!</v>
      </c>
      <c r="BC1479" s="17" t="e">
        <f>SUMIFS('[1]Deals (Exits)'!$C:$C,'[1]Deals (Exits)'!$B:$B,$A1479)</f>
        <v>#VALUE!</v>
      </c>
      <c r="BD1479" s="17" t="e">
        <f>SUMIFS('[1]Deals (investment)'!$C:$C,'[1]Deals (investment)'!$B:$B,$A1479,'[1]Deals (investment)'!$V:$V,BD$1)</f>
        <v>#VALUE!</v>
      </c>
      <c r="BE1479" s="17" t="e">
        <f>SUMIFS('[1]Deals (investment)'!$C:$C,'[1]Deals (investment)'!$B:$B,$A1479,'[1]Deals (investment)'!$V:$V,BE$1)</f>
        <v>#VALUE!</v>
      </c>
      <c r="BF1479" s="17" t="e">
        <f>SUMIFS('[1]Deals (investment)'!$C:$C,'[1]Deals (investment)'!$B:$B,$A1479,'[1]Deals (investment)'!$V:$V,BF$1)</f>
        <v>#VALUE!</v>
      </c>
      <c r="BG1479" s="17" t="e">
        <f>SUMIFS('[1]Deals (investment)'!$C:$C,'[1]Deals (investment)'!$B:$B,$A1479,'[1]Deals (investment)'!$V:$V,BG$1)</f>
        <v>#VALUE!</v>
      </c>
      <c r="BH1479" s="17" t="e">
        <f>SUMIFS('[1]Deals (investment)'!$C:$C,'[1]Deals (investment)'!$B:$B,$A1479,'[1]Deals (investment)'!$V:$V,BH$1)</f>
        <v>#VALUE!</v>
      </c>
      <c r="BI1479" s="17" t="e">
        <f>SUMIFS('[1]Deals (investment)'!$C:$C,'[1]Deals (investment)'!$B:$B,$A1479,'[1]Deals (investment)'!$V:$V,BI$1)</f>
        <v>#VALUE!</v>
      </c>
      <c r="BJ1479" s="17" t="e">
        <f>SUMIFS('[1]Deals (investment)'!$C:$C,'[1]Deals (investment)'!$B:$B,$A1479,'[1]Deals (investment)'!$V:$V,BJ$1)</f>
        <v>#VALUE!</v>
      </c>
      <c r="BK1479" s="17" t="e">
        <f>SUMIFS('[1]Deals (investment)'!$C:$C,'[1]Deals (investment)'!$B:$B,$A1479,'[1]Deals (investment)'!$V:$V,BK$1)</f>
        <v>#VALUE!</v>
      </c>
      <c r="BL1479" s="17" t="e">
        <f>SUMIFS('[1]Deals (investment)'!$C:$C,'[1]Deals (investment)'!$B:$B,$A1479,'[1]Deals (investment)'!$V:$V,BL$1)</f>
        <v>#VALUE!</v>
      </c>
      <c r="BM1479" s="17" t="e">
        <f>SUMIFS('[1]Deals (investment)'!$C:$C,'[1]Deals (investment)'!$B:$B,$A1479,'[1]Deals (investment)'!$V:$V,BM$1)</f>
        <v>#VALUE!</v>
      </c>
      <c r="BN1479" s="15"/>
      <c r="BO1479" s="15"/>
      <c r="BP1479" s="22"/>
      <c r="BQ1479" s="15"/>
      <c r="BR1479" s="15"/>
      <c r="BS1479" s="15"/>
      <c r="BT1479" s="15"/>
      <c r="BU1479" s="15"/>
      <c r="BV1479" s="15"/>
      <c r="BW1479" s="15"/>
      <c r="BX1479" s="15"/>
      <c r="BY1479" s="15"/>
      <c r="BZ1479" s="15"/>
      <c r="CA1479" s="15"/>
      <c r="CB1479" s="15"/>
      <c r="CC1479" s="15"/>
      <c r="CD1479" s="15"/>
      <c r="CE1479" s="15"/>
      <c r="CF1479" s="15"/>
      <c r="CG1479" s="15"/>
      <c r="CH1479" s="15"/>
      <c r="CI1479" s="15"/>
      <c r="CJ1479" s="15"/>
    </row>
    <row r="1480" spans="1:88" ht="12.75">
      <c r="A1480" s="15" t="s">
        <v>9763</v>
      </c>
      <c r="B1480" s="15" t="s">
        <v>9764</v>
      </c>
      <c r="C1480" s="15" t="s">
        <v>58</v>
      </c>
      <c r="D1480" s="16">
        <v>2015</v>
      </c>
      <c r="E1480" s="15" t="s">
        <v>1472</v>
      </c>
      <c r="F1480" s="15"/>
      <c r="G1480" s="26" t="s">
        <v>91</v>
      </c>
      <c r="H1480" s="26"/>
      <c r="I1480" s="15"/>
      <c r="J1480" s="15"/>
      <c r="K1480" s="17" t="e">
        <f t="shared" si="218"/>
        <v>#VALUE!</v>
      </c>
      <c r="L1480" s="15"/>
      <c r="M1480" s="18" t="e">
        <f t="shared" si="205"/>
        <v>#VALUE!</v>
      </c>
      <c r="N1480" s="15"/>
      <c r="O1480" s="15"/>
      <c r="P1480" s="15"/>
      <c r="Q1480" s="15"/>
      <c r="R1480" s="15"/>
      <c r="S1480" s="19"/>
      <c r="T1480" s="15"/>
      <c r="U1480" s="17"/>
      <c r="V1480" s="15" t="s">
        <v>9765</v>
      </c>
      <c r="W1480" s="15"/>
      <c r="X1480" s="15" t="s">
        <v>158</v>
      </c>
      <c r="Y1480" s="15" t="s">
        <v>9766</v>
      </c>
      <c r="AB1480" s="20"/>
      <c r="AC1480" s="21" t="s">
        <v>9767</v>
      </c>
      <c r="AD1480" s="21" t="s">
        <v>9768</v>
      </c>
      <c r="AE1480" s="21" t="s">
        <v>9769</v>
      </c>
      <c r="AF1480" s="21" t="s">
        <v>9770</v>
      </c>
      <c r="AG1480" s="22">
        <f t="shared" si="226"/>
        <v>0.45161290322580644</v>
      </c>
      <c r="AH1480" s="15" t="str">
        <f t="shared" si="225"/>
        <v/>
      </c>
      <c r="AI1480" s="22" t="e">
        <f>VLOOKUP(A1480,'[1]Deals (investment)'!$B$2:$Z$1497,1,FALSE)</f>
        <v>#N/A</v>
      </c>
      <c r="AJ1480" s="22" t="e">
        <f>VLOOKUP(A1480,'[1]Deals (investment)'!$B$2:$Z$870,15,FALSE)</f>
        <v>#N/A</v>
      </c>
      <c r="AK1480" s="17" t="e">
        <f>VLOOKUP(A1480,'[1]Deals (Exits)'!B:B,1,FALSE)</f>
        <v>#N/A</v>
      </c>
      <c r="AL1480" s="23">
        <f>VLOOKUP(G1480,[1]Lookups!$V$3:$Y$197,4,FALSE)</f>
        <v>0</v>
      </c>
      <c r="AM1480" s="17" t="str">
        <f>VLOOKUP(X1480,[1]Lookups!$B$3:$C$200,2,FALSE)</f>
        <v>Financial Services</v>
      </c>
      <c r="AN1480" s="17" t="e">
        <f>VLOOKUP(R1480,[1]Lookups!$H$3:$I$69,2,FALSE)</f>
        <v>#N/A</v>
      </c>
      <c r="AO1480" s="17" t="e">
        <f>VLOOKUP(T1480,[1]Lookups!$H$3:$I$69,2,FALSE)</f>
        <v>#N/A</v>
      </c>
      <c r="AP1480" s="17" t="e">
        <f>VLOOKUP(AN1480,[1]Lookups!$N$3:$O$11,2,FALSE)</f>
        <v>#N/A</v>
      </c>
      <c r="AQ1480" s="18" t="e">
        <f>COUNTIFS('[1]Deals (investment)'!$B:$B,$A1480)</f>
        <v>#VALUE!</v>
      </c>
      <c r="AR1480" s="18" t="e">
        <f>COUNTIFS('[1]Deals (investment)'!$B:$B,$A1480,'[1]Deals (investment)'!$T:$T,$AW$1)+COUNTIFS('[1]Deals (investment)'!$B:$B,$A1480,'[1]Deals (investment)'!$T:$T,$AX$1)+COUNTIFS('[1]Deals (investment)'!$B:$B,$A1480,'[1]Deals (investment)'!$T:$T,$AY$1)</f>
        <v>#VALUE!</v>
      </c>
      <c r="AS1480" s="17" t="e">
        <f>SUMIFS('[1]Deals (investment)'!$C:$C,'[1]Deals (investment)'!$B:$B,$A1480)</f>
        <v>#VALUE!</v>
      </c>
      <c r="AT1480" s="17" t="e">
        <f t="shared" si="219"/>
        <v>#VALUE!</v>
      </c>
      <c r="AU1480" s="18" t="e">
        <f>COUNTIF('[1]Deals (Exits)'!$B:$B,A1480)</f>
        <v>#VALUE!</v>
      </c>
      <c r="AV1480" s="17" t="e">
        <f>SUMIFS('[1]Deals (investment)'!$C:$C,'[1]Deals (investment)'!$B:$B,$A1480,'[1]Deals (investment)'!$T:$T,AV$1)</f>
        <v>#VALUE!</v>
      </c>
      <c r="AW1480" s="17" t="e">
        <f>SUMIFS('[1]Deals (investment)'!$C:$C,'[1]Deals (investment)'!$B:$B,$A1480,'[1]Deals (investment)'!$T:$T,AW$1)</f>
        <v>#VALUE!</v>
      </c>
      <c r="AX1480" s="17" t="e">
        <f>SUMIFS('[1]Deals (investment)'!$C:$C,'[1]Deals (investment)'!$B:$B,$A1480,'[1]Deals (investment)'!$T:$T,AX$1)</f>
        <v>#VALUE!</v>
      </c>
      <c r="AY1480" s="17" t="e">
        <f>SUMIFS('[1]Deals (investment)'!$C:$C,'[1]Deals (investment)'!$B:$B,$A1480,'[1]Deals (investment)'!$T:$T,AY$1)</f>
        <v>#VALUE!</v>
      </c>
      <c r="AZ1480" s="17" t="e">
        <f>SUMIFS('[1]Deals (investment)'!$C:$C,'[1]Deals (investment)'!$B:$B,$A1480,'[1]Deals (investment)'!$T:$T,AZ$1)</f>
        <v>#VALUE!</v>
      </c>
      <c r="BA1480" s="17" t="e">
        <f>SUMIFS('[1]Deals (investment)'!$C:$C,'[1]Deals (investment)'!$B:$B,$A1480,'[1]Deals (investment)'!$T:$T,BA$1)</f>
        <v>#VALUE!</v>
      </c>
      <c r="BB1480" s="17" t="e">
        <f>SUMIFS('[1]Deals (investment)'!$C:$C,'[1]Deals (investment)'!$B:$B,$A1480,'[1]Deals (investment)'!$T:$T,BB$1)</f>
        <v>#VALUE!</v>
      </c>
      <c r="BC1480" s="17" t="e">
        <f>SUMIFS('[1]Deals (Exits)'!$C:$C,'[1]Deals (Exits)'!$B:$B,$A1480)</f>
        <v>#VALUE!</v>
      </c>
      <c r="BD1480" s="17" t="e">
        <f>SUMIFS('[1]Deals (investment)'!$C:$C,'[1]Deals (investment)'!$B:$B,$A1480,'[1]Deals (investment)'!$V:$V,BD$1)</f>
        <v>#VALUE!</v>
      </c>
      <c r="BE1480" s="17" t="e">
        <f>SUMIFS('[1]Deals (investment)'!$C:$C,'[1]Deals (investment)'!$B:$B,$A1480,'[1]Deals (investment)'!$V:$V,BE$1)</f>
        <v>#VALUE!</v>
      </c>
      <c r="BF1480" s="17" t="e">
        <f>SUMIFS('[1]Deals (investment)'!$C:$C,'[1]Deals (investment)'!$B:$B,$A1480,'[1]Deals (investment)'!$V:$V,BF$1)</f>
        <v>#VALUE!</v>
      </c>
      <c r="BG1480" s="17" t="e">
        <f>SUMIFS('[1]Deals (investment)'!$C:$C,'[1]Deals (investment)'!$B:$B,$A1480,'[1]Deals (investment)'!$V:$V,BG$1)</f>
        <v>#VALUE!</v>
      </c>
      <c r="BH1480" s="17" t="e">
        <f>SUMIFS('[1]Deals (investment)'!$C:$C,'[1]Deals (investment)'!$B:$B,$A1480,'[1]Deals (investment)'!$V:$V,BH$1)</f>
        <v>#VALUE!</v>
      </c>
      <c r="BI1480" s="17" t="e">
        <f>SUMIFS('[1]Deals (investment)'!$C:$C,'[1]Deals (investment)'!$B:$B,$A1480,'[1]Deals (investment)'!$V:$V,BI$1)</f>
        <v>#VALUE!</v>
      </c>
      <c r="BJ1480" s="17" t="e">
        <f>SUMIFS('[1]Deals (investment)'!$C:$C,'[1]Deals (investment)'!$B:$B,$A1480,'[1]Deals (investment)'!$V:$V,BJ$1)</f>
        <v>#VALUE!</v>
      </c>
      <c r="BK1480" s="17" t="e">
        <f>SUMIFS('[1]Deals (investment)'!$C:$C,'[1]Deals (investment)'!$B:$B,$A1480,'[1]Deals (investment)'!$V:$V,BK$1)</f>
        <v>#VALUE!</v>
      </c>
      <c r="BL1480" s="17" t="e">
        <f>SUMIFS('[1]Deals (investment)'!$C:$C,'[1]Deals (investment)'!$B:$B,$A1480,'[1]Deals (investment)'!$V:$V,BL$1)</f>
        <v>#VALUE!</v>
      </c>
      <c r="BM1480" s="17" t="e">
        <f>SUMIFS('[1]Deals (investment)'!$C:$C,'[1]Deals (investment)'!$B:$B,$A1480,'[1]Deals (investment)'!$V:$V,BM$1)</f>
        <v>#VALUE!</v>
      </c>
      <c r="BN1480" s="15"/>
      <c r="BO1480" s="15"/>
      <c r="BP1480" s="22"/>
      <c r="BQ1480" s="15"/>
      <c r="BR1480" s="15"/>
      <c r="BS1480" s="15"/>
      <c r="BT1480" s="15"/>
      <c r="BU1480" s="15"/>
      <c r="BV1480" s="15"/>
      <c r="BW1480" s="15"/>
      <c r="BX1480" s="15"/>
      <c r="BY1480" s="15"/>
      <c r="BZ1480" s="15"/>
      <c r="CA1480" s="15"/>
      <c r="CB1480" s="15"/>
      <c r="CC1480" s="15"/>
      <c r="CD1480" s="15" t="str">
        <f t="shared" ref="CD1480:CD1485" si="228">CONCATENATE(A1480,B1480,C1480)</f>
        <v>RiovicOn Demand Insurance PlatformActive</v>
      </c>
      <c r="CE1480" s="15"/>
      <c r="CF1480" s="15"/>
      <c r="CG1480" s="15"/>
      <c r="CH1480" s="15"/>
      <c r="CI1480" s="15"/>
      <c r="CJ1480" s="15"/>
    </row>
    <row r="1481" spans="1:88" ht="12.75">
      <c r="A1481" s="15" t="s">
        <v>9771</v>
      </c>
      <c r="B1481" s="15" t="s">
        <v>9772</v>
      </c>
      <c r="C1481" s="15" t="s">
        <v>58</v>
      </c>
      <c r="D1481" s="16">
        <v>2012</v>
      </c>
      <c r="E1481" s="15" t="s">
        <v>6963</v>
      </c>
      <c r="F1481" s="15"/>
      <c r="G1481" s="15"/>
      <c r="H1481" s="15"/>
      <c r="I1481" s="15"/>
      <c r="J1481" s="15"/>
      <c r="K1481" s="17" t="e">
        <f t="shared" si="218"/>
        <v>#VALUE!</v>
      </c>
      <c r="L1481" s="15"/>
      <c r="M1481" s="18" t="e">
        <f t="shared" si="205"/>
        <v>#VALUE!</v>
      </c>
      <c r="N1481" s="15"/>
      <c r="O1481" s="15"/>
      <c r="P1481" s="15"/>
      <c r="Q1481" s="15"/>
      <c r="R1481" s="15"/>
      <c r="S1481" s="19"/>
      <c r="T1481" s="15"/>
      <c r="U1481" s="17"/>
      <c r="V1481" s="15" t="s">
        <v>9773</v>
      </c>
      <c r="W1481" s="15"/>
      <c r="X1481" s="15" t="s">
        <v>5216</v>
      </c>
      <c r="Y1481" s="15" t="s">
        <v>9774</v>
      </c>
      <c r="AB1481" s="20"/>
      <c r="AC1481" s="21" t="s">
        <v>9775</v>
      </c>
      <c r="AD1481" s="21" t="s">
        <v>9776</v>
      </c>
      <c r="AE1481" s="21" t="s">
        <v>9777</v>
      </c>
      <c r="AF1481" s="21" t="s">
        <v>9778</v>
      </c>
      <c r="AG1481" s="22">
        <f t="shared" si="226"/>
        <v>0.41935483870967744</v>
      </c>
      <c r="AH1481" s="15" t="str">
        <f t="shared" si="225"/>
        <v/>
      </c>
      <c r="AI1481" s="22" t="e">
        <f>VLOOKUP(A1481,'[1]Deals (investment)'!$B$2:$Z$1497,1,FALSE)</f>
        <v>#N/A</v>
      </c>
      <c r="AJ1481" s="22" t="e">
        <f>VLOOKUP(A1481,'[1]Deals (investment)'!$B$2:$Z$870,15,FALSE)</f>
        <v>#N/A</v>
      </c>
      <c r="AK1481" s="17" t="e">
        <f>VLOOKUP(A1481,'[1]Deals (Exits)'!B:B,1,FALSE)</f>
        <v>#N/A</v>
      </c>
      <c r="AL1481" s="23" t="e">
        <f>VLOOKUP(G1481,[1]Lookups!$V$3:$Y$197,4,FALSE)</f>
        <v>#N/A</v>
      </c>
      <c r="AM1481" s="17" t="str">
        <f>VLOOKUP(X1481,[1]Lookups!$B$3:$C$200,2,FALSE)</f>
        <v>Other Technologies &amp; Information Technology</v>
      </c>
      <c r="AN1481" s="17" t="e">
        <f>VLOOKUP(R1481,[1]Lookups!$H$3:$I$69,2,FALSE)</f>
        <v>#N/A</v>
      </c>
      <c r="AO1481" s="17" t="e">
        <f>VLOOKUP(T1481,[1]Lookups!$H$3:$I$69,2,FALSE)</f>
        <v>#N/A</v>
      </c>
      <c r="AP1481" s="17" t="e">
        <f>VLOOKUP(AN1481,[1]Lookups!$N$3:$O$11,2,FALSE)</f>
        <v>#N/A</v>
      </c>
      <c r="AQ1481" s="18" t="e">
        <f>COUNTIFS('[1]Deals (investment)'!$B:$B,$A1481)</f>
        <v>#VALUE!</v>
      </c>
      <c r="AR1481" s="18" t="e">
        <f>COUNTIFS('[1]Deals (investment)'!$B:$B,$A1481,'[1]Deals (investment)'!$T:$T,$AW$1)+COUNTIFS('[1]Deals (investment)'!$B:$B,$A1481,'[1]Deals (investment)'!$T:$T,$AX$1)+COUNTIFS('[1]Deals (investment)'!$B:$B,$A1481,'[1]Deals (investment)'!$T:$T,$AY$1)</f>
        <v>#VALUE!</v>
      </c>
      <c r="AS1481" s="17" t="e">
        <f>SUMIFS('[1]Deals (investment)'!$C:$C,'[1]Deals (investment)'!$B:$B,$A1481)</f>
        <v>#VALUE!</v>
      </c>
      <c r="AT1481" s="17" t="e">
        <f t="shared" si="219"/>
        <v>#VALUE!</v>
      </c>
      <c r="AU1481" s="18" t="e">
        <f>COUNTIF('[1]Deals (Exits)'!$B:$B,A1481)</f>
        <v>#VALUE!</v>
      </c>
      <c r="AV1481" s="17" t="e">
        <f>SUMIFS('[1]Deals (investment)'!$C:$C,'[1]Deals (investment)'!$B:$B,$A1481,'[1]Deals (investment)'!$T:$T,AV$1)</f>
        <v>#VALUE!</v>
      </c>
      <c r="AW1481" s="17" t="e">
        <f>SUMIFS('[1]Deals (investment)'!$C:$C,'[1]Deals (investment)'!$B:$B,$A1481,'[1]Deals (investment)'!$T:$T,AW$1)</f>
        <v>#VALUE!</v>
      </c>
      <c r="AX1481" s="17" t="e">
        <f>SUMIFS('[1]Deals (investment)'!$C:$C,'[1]Deals (investment)'!$B:$B,$A1481,'[1]Deals (investment)'!$T:$T,AX$1)</f>
        <v>#VALUE!</v>
      </c>
      <c r="AY1481" s="17" t="e">
        <f>SUMIFS('[1]Deals (investment)'!$C:$C,'[1]Deals (investment)'!$B:$B,$A1481,'[1]Deals (investment)'!$T:$T,AY$1)</f>
        <v>#VALUE!</v>
      </c>
      <c r="AZ1481" s="17" t="e">
        <f>SUMIFS('[1]Deals (investment)'!$C:$C,'[1]Deals (investment)'!$B:$B,$A1481,'[1]Deals (investment)'!$T:$T,AZ$1)</f>
        <v>#VALUE!</v>
      </c>
      <c r="BA1481" s="17" t="e">
        <f>SUMIFS('[1]Deals (investment)'!$C:$C,'[1]Deals (investment)'!$B:$B,$A1481,'[1]Deals (investment)'!$T:$T,BA$1)</f>
        <v>#VALUE!</v>
      </c>
      <c r="BB1481" s="17" t="e">
        <f>SUMIFS('[1]Deals (investment)'!$C:$C,'[1]Deals (investment)'!$B:$B,$A1481,'[1]Deals (investment)'!$T:$T,BB$1)</f>
        <v>#VALUE!</v>
      </c>
      <c r="BC1481" s="17" t="e">
        <f>SUMIFS('[1]Deals (Exits)'!$C:$C,'[1]Deals (Exits)'!$B:$B,$A1481)</f>
        <v>#VALUE!</v>
      </c>
      <c r="BD1481" s="17" t="e">
        <f>SUMIFS('[1]Deals (investment)'!$C:$C,'[1]Deals (investment)'!$B:$B,$A1481,'[1]Deals (investment)'!$V:$V,BD$1)</f>
        <v>#VALUE!</v>
      </c>
      <c r="BE1481" s="17" t="e">
        <f>SUMIFS('[1]Deals (investment)'!$C:$C,'[1]Deals (investment)'!$B:$B,$A1481,'[1]Deals (investment)'!$V:$V,BE$1)</f>
        <v>#VALUE!</v>
      </c>
      <c r="BF1481" s="17" t="e">
        <f>SUMIFS('[1]Deals (investment)'!$C:$C,'[1]Deals (investment)'!$B:$B,$A1481,'[1]Deals (investment)'!$V:$V,BF$1)</f>
        <v>#VALUE!</v>
      </c>
      <c r="BG1481" s="17" t="e">
        <f>SUMIFS('[1]Deals (investment)'!$C:$C,'[1]Deals (investment)'!$B:$B,$A1481,'[1]Deals (investment)'!$V:$V,BG$1)</f>
        <v>#VALUE!</v>
      </c>
      <c r="BH1481" s="17" t="e">
        <f>SUMIFS('[1]Deals (investment)'!$C:$C,'[1]Deals (investment)'!$B:$B,$A1481,'[1]Deals (investment)'!$V:$V,BH$1)</f>
        <v>#VALUE!</v>
      </c>
      <c r="BI1481" s="17" t="e">
        <f>SUMIFS('[1]Deals (investment)'!$C:$C,'[1]Deals (investment)'!$B:$B,$A1481,'[1]Deals (investment)'!$V:$V,BI$1)</f>
        <v>#VALUE!</v>
      </c>
      <c r="BJ1481" s="17" t="e">
        <f>SUMIFS('[1]Deals (investment)'!$C:$C,'[1]Deals (investment)'!$B:$B,$A1481,'[1]Deals (investment)'!$V:$V,BJ$1)</f>
        <v>#VALUE!</v>
      </c>
      <c r="BK1481" s="17" t="e">
        <f>SUMIFS('[1]Deals (investment)'!$C:$C,'[1]Deals (investment)'!$B:$B,$A1481,'[1]Deals (investment)'!$V:$V,BK$1)</f>
        <v>#VALUE!</v>
      </c>
      <c r="BL1481" s="17" t="e">
        <f>SUMIFS('[1]Deals (investment)'!$C:$C,'[1]Deals (investment)'!$B:$B,$A1481,'[1]Deals (investment)'!$V:$V,BL$1)</f>
        <v>#VALUE!</v>
      </c>
      <c r="BM1481" s="17" t="e">
        <f>SUMIFS('[1]Deals (investment)'!$C:$C,'[1]Deals (investment)'!$B:$B,$A1481,'[1]Deals (investment)'!$V:$V,BM$1)</f>
        <v>#VALUE!</v>
      </c>
      <c r="BN1481" s="15"/>
      <c r="BO1481" s="15"/>
      <c r="BP1481" s="22"/>
      <c r="BQ1481" s="15"/>
      <c r="BR1481" s="15"/>
      <c r="BS1481" s="15"/>
      <c r="BT1481" s="15"/>
      <c r="BU1481" s="15"/>
      <c r="BV1481" s="15"/>
      <c r="BW1481" s="15"/>
      <c r="BX1481" s="15"/>
      <c r="BY1481" s="15"/>
      <c r="BZ1481" s="15"/>
      <c r="CA1481" s="15"/>
      <c r="CB1481" s="15"/>
      <c r="CC1481" s="15"/>
      <c r="CD1481" s="15" t="str">
        <f t="shared" si="228"/>
        <v>RoamsmartRoamSmart is one of the world pioneers in providing innovative Roaming and Big Data Solutions to Mobile Operators.Active</v>
      </c>
      <c r="CE1481" s="15"/>
      <c r="CF1481" s="15"/>
      <c r="CG1481" s="15"/>
      <c r="CH1481" s="15"/>
      <c r="CI1481" s="15"/>
      <c r="CJ1481" s="15"/>
    </row>
    <row r="1482" spans="1:88" ht="12.75">
      <c r="A1482" s="15" t="s">
        <v>9779</v>
      </c>
      <c r="B1482" s="15"/>
      <c r="C1482" s="15" t="s">
        <v>58</v>
      </c>
      <c r="D1482" s="16"/>
      <c r="E1482" s="15"/>
      <c r="F1482" s="15"/>
      <c r="G1482" s="15"/>
      <c r="H1482" s="15"/>
      <c r="I1482" s="15"/>
      <c r="J1482" s="15"/>
      <c r="K1482" s="17" t="e">
        <f t="shared" si="218"/>
        <v>#VALUE!</v>
      </c>
      <c r="L1482" s="15"/>
      <c r="M1482" s="18" t="e">
        <f t="shared" si="205"/>
        <v>#VALUE!</v>
      </c>
      <c r="N1482" s="15"/>
      <c r="O1482" s="15"/>
      <c r="P1482" s="15"/>
      <c r="Q1482" s="24" t="e">
        <f ca="1">_xludf.MAXIFS('[1]Deals (investment)'!A:A,'[1]Deals (investment)'!B:B,A1482)</f>
        <v>#NAME?</v>
      </c>
      <c r="R1482" s="15"/>
      <c r="S1482" s="19"/>
      <c r="T1482" s="15"/>
      <c r="U1482" s="17"/>
      <c r="V1482" s="15"/>
      <c r="W1482" s="15"/>
      <c r="X1482" s="15"/>
      <c r="Y1482" s="15"/>
      <c r="AB1482" s="20"/>
      <c r="AC1482" s="15"/>
      <c r="AD1482" s="15"/>
      <c r="AE1482" s="15"/>
      <c r="AF1482" s="15"/>
      <c r="AG1482" s="22">
        <f t="shared" ca="1" si="226"/>
        <v>0.12903225806451613</v>
      </c>
      <c r="AH1482" s="15" t="str">
        <f t="shared" si="225"/>
        <v/>
      </c>
      <c r="AI1482" s="22" t="e">
        <f>VLOOKUP(A1482,'[1]Deals (investment)'!$B$2:$Z$1497,1,FALSE)</f>
        <v>#N/A</v>
      </c>
      <c r="AJ1482" s="22" t="e">
        <f>VLOOKUP(A1482,'[1]Deals (investment)'!$B$2:$Z$870,15,FALSE)</f>
        <v>#N/A</v>
      </c>
      <c r="AK1482" s="17" t="e">
        <f>VLOOKUP(A1482,'[1]Deals (Exits)'!B:B,1,FALSE)</f>
        <v>#N/A</v>
      </c>
      <c r="AL1482" s="23" t="e">
        <f>VLOOKUP(G1482,[1]Lookups!$V$3:$Y$197,4,FALSE)</f>
        <v>#N/A</v>
      </c>
      <c r="AM1482" s="17" t="e">
        <f>VLOOKUP(X1482,[1]Lookups!$B$3:$C$200,2,FALSE)</f>
        <v>#N/A</v>
      </c>
      <c r="AN1482" s="17" t="e">
        <f>VLOOKUP(R1482,[1]Lookups!$H$3:$I$69,2,FALSE)</f>
        <v>#N/A</v>
      </c>
      <c r="AO1482" s="17" t="e">
        <f>VLOOKUP(T1482,[1]Lookups!$H$3:$I$69,2,FALSE)</f>
        <v>#N/A</v>
      </c>
      <c r="AP1482" s="17" t="e">
        <f>VLOOKUP(AN1482,[1]Lookups!$N$3:$O$11,2,FALSE)</f>
        <v>#N/A</v>
      </c>
      <c r="AQ1482" s="18" t="e">
        <f>COUNTIFS('[1]Deals (investment)'!$B:$B,$A1482)</f>
        <v>#VALUE!</v>
      </c>
      <c r="AR1482" s="18" t="e">
        <f>COUNTIFS('[1]Deals (investment)'!$B:$B,$A1482,'[1]Deals (investment)'!$T:$T,$AW$1)+COUNTIFS('[1]Deals (investment)'!$B:$B,$A1482,'[1]Deals (investment)'!$T:$T,$AX$1)+COUNTIFS('[1]Deals (investment)'!$B:$B,$A1482,'[1]Deals (investment)'!$T:$T,$AY$1)</f>
        <v>#VALUE!</v>
      </c>
      <c r="AS1482" s="17" t="e">
        <f>SUMIFS('[1]Deals (investment)'!$C:$C,'[1]Deals (investment)'!$B:$B,$A1482)</f>
        <v>#VALUE!</v>
      </c>
      <c r="AT1482" s="17" t="e">
        <f t="shared" si="219"/>
        <v>#VALUE!</v>
      </c>
      <c r="AU1482" s="18" t="e">
        <f>COUNTIF('[1]Deals (Exits)'!$B:$B,A1482)</f>
        <v>#VALUE!</v>
      </c>
      <c r="AV1482" s="17" t="e">
        <f>SUMIFS('[1]Deals (investment)'!$C:$C,'[1]Deals (investment)'!$B:$B,$A1482,'[1]Deals (investment)'!$T:$T,AV$1)</f>
        <v>#VALUE!</v>
      </c>
      <c r="AW1482" s="17" t="e">
        <f>SUMIFS('[1]Deals (investment)'!$C:$C,'[1]Deals (investment)'!$B:$B,$A1482,'[1]Deals (investment)'!$T:$T,AW$1)</f>
        <v>#VALUE!</v>
      </c>
      <c r="AX1482" s="17" t="e">
        <f>SUMIFS('[1]Deals (investment)'!$C:$C,'[1]Deals (investment)'!$B:$B,$A1482,'[1]Deals (investment)'!$T:$T,AX$1)</f>
        <v>#VALUE!</v>
      </c>
      <c r="AY1482" s="17" t="e">
        <f>SUMIFS('[1]Deals (investment)'!$C:$C,'[1]Deals (investment)'!$B:$B,$A1482,'[1]Deals (investment)'!$T:$T,AY$1)</f>
        <v>#VALUE!</v>
      </c>
      <c r="AZ1482" s="17" t="e">
        <f>SUMIFS('[1]Deals (investment)'!$C:$C,'[1]Deals (investment)'!$B:$B,$A1482,'[1]Deals (investment)'!$T:$T,AZ$1)</f>
        <v>#VALUE!</v>
      </c>
      <c r="BA1482" s="17" t="e">
        <f>SUMIFS('[1]Deals (investment)'!$C:$C,'[1]Deals (investment)'!$B:$B,$A1482,'[1]Deals (investment)'!$T:$T,BA$1)</f>
        <v>#VALUE!</v>
      </c>
      <c r="BB1482" s="17" t="e">
        <f>SUMIFS('[1]Deals (investment)'!$C:$C,'[1]Deals (investment)'!$B:$B,$A1482,'[1]Deals (investment)'!$T:$T,BB$1)</f>
        <v>#VALUE!</v>
      </c>
      <c r="BC1482" s="17" t="e">
        <f>SUMIFS('[1]Deals (Exits)'!$C:$C,'[1]Deals (Exits)'!$B:$B,$A1482)</f>
        <v>#VALUE!</v>
      </c>
      <c r="BD1482" s="17" t="e">
        <f>SUMIFS('[1]Deals (investment)'!$C:$C,'[1]Deals (investment)'!$B:$B,$A1482,'[1]Deals (investment)'!$V:$V,BD$1)</f>
        <v>#VALUE!</v>
      </c>
      <c r="BE1482" s="17" t="e">
        <f>SUMIFS('[1]Deals (investment)'!$C:$C,'[1]Deals (investment)'!$B:$B,$A1482,'[1]Deals (investment)'!$V:$V,BE$1)</f>
        <v>#VALUE!</v>
      </c>
      <c r="BF1482" s="17" t="e">
        <f>SUMIFS('[1]Deals (investment)'!$C:$C,'[1]Deals (investment)'!$B:$B,$A1482,'[1]Deals (investment)'!$V:$V,BF$1)</f>
        <v>#VALUE!</v>
      </c>
      <c r="BG1482" s="17" t="e">
        <f>SUMIFS('[1]Deals (investment)'!$C:$C,'[1]Deals (investment)'!$B:$B,$A1482,'[1]Deals (investment)'!$V:$V,BG$1)</f>
        <v>#VALUE!</v>
      </c>
      <c r="BH1482" s="17" t="e">
        <f>SUMIFS('[1]Deals (investment)'!$C:$C,'[1]Deals (investment)'!$B:$B,$A1482,'[1]Deals (investment)'!$V:$V,BH$1)</f>
        <v>#VALUE!</v>
      </c>
      <c r="BI1482" s="17" t="e">
        <f>SUMIFS('[1]Deals (investment)'!$C:$C,'[1]Deals (investment)'!$B:$B,$A1482,'[1]Deals (investment)'!$V:$V,BI$1)</f>
        <v>#VALUE!</v>
      </c>
      <c r="BJ1482" s="17" t="e">
        <f>SUMIFS('[1]Deals (investment)'!$C:$C,'[1]Deals (investment)'!$B:$B,$A1482,'[1]Deals (investment)'!$V:$V,BJ$1)</f>
        <v>#VALUE!</v>
      </c>
      <c r="BK1482" s="17" t="e">
        <f>SUMIFS('[1]Deals (investment)'!$C:$C,'[1]Deals (investment)'!$B:$B,$A1482,'[1]Deals (investment)'!$V:$V,BK$1)</f>
        <v>#VALUE!</v>
      </c>
      <c r="BL1482" s="17" t="e">
        <f>SUMIFS('[1]Deals (investment)'!$C:$C,'[1]Deals (investment)'!$B:$B,$A1482,'[1]Deals (investment)'!$V:$V,BL$1)</f>
        <v>#VALUE!</v>
      </c>
      <c r="BM1482" s="17" t="e">
        <f>SUMIFS('[1]Deals (investment)'!$C:$C,'[1]Deals (investment)'!$B:$B,$A1482,'[1]Deals (investment)'!$V:$V,BM$1)</f>
        <v>#VALUE!</v>
      </c>
      <c r="BN1482" s="15"/>
      <c r="BO1482" s="15"/>
      <c r="BP1482" s="22"/>
      <c r="BQ1482" s="15"/>
      <c r="BR1482" s="15"/>
      <c r="BS1482" s="15"/>
      <c r="BT1482" s="15"/>
      <c r="BU1482" s="15"/>
      <c r="BV1482" s="15"/>
      <c r="BW1482" s="15"/>
      <c r="BX1482" s="15"/>
      <c r="BY1482" s="15"/>
      <c r="BZ1482" s="15"/>
      <c r="CA1482" s="15"/>
      <c r="CB1482" s="15"/>
      <c r="CC1482" s="15"/>
      <c r="CD1482" s="15" t="str">
        <f t="shared" si="228"/>
        <v>RoamStartActive</v>
      </c>
      <c r="CE1482" s="15"/>
      <c r="CF1482" s="15"/>
      <c r="CG1482" s="15"/>
      <c r="CH1482" s="15"/>
      <c r="CI1482" s="15"/>
      <c r="CJ1482" s="15"/>
    </row>
    <row r="1483" spans="1:88" ht="12.75">
      <c r="A1483" s="15" t="s">
        <v>9780</v>
      </c>
      <c r="B1483" s="15" t="s">
        <v>9781</v>
      </c>
      <c r="C1483" s="15" t="s">
        <v>58</v>
      </c>
      <c r="D1483" s="16">
        <v>2016</v>
      </c>
      <c r="E1483" s="15" t="s">
        <v>6528</v>
      </c>
      <c r="F1483" s="15"/>
      <c r="G1483" s="15"/>
      <c r="H1483" s="15"/>
      <c r="I1483" s="15"/>
      <c r="J1483" s="15"/>
      <c r="K1483" s="17" t="e">
        <f t="shared" si="218"/>
        <v>#VALUE!</v>
      </c>
      <c r="L1483" s="15"/>
      <c r="M1483" s="18" t="e">
        <f t="shared" si="205"/>
        <v>#VALUE!</v>
      </c>
      <c r="N1483" s="15"/>
      <c r="O1483" s="15"/>
      <c r="P1483" s="15"/>
      <c r="Q1483" s="15"/>
      <c r="R1483" s="15"/>
      <c r="S1483" s="19"/>
      <c r="T1483" s="15"/>
      <c r="U1483" s="17"/>
      <c r="V1483" s="15" t="s">
        <v>312</v>
      </c>
      <c r="W1483" s="15"/>
      <c r="X1483" s="15" t="s">
        <v>256</v>
      </c>
      <c r="Y1483" s="15" t="s">
        <v>9782</v>
      </c>
      <c r="AB1483" s="20"/>
      <c r="AC1483" s="21" t="s">
        <v>9783</v>
      </c>
      <c r="AD1483" s="21" t="s">
        <v>9784</v>
      </c>
      <c r="AE1483" s="21" t="s">
        <v>9785</v>
      </c>
      <c r="AF1483" s="15" t="s">
        <v>312</v>
      </c>
      <c r="AG1483" s="22">
        <f t="shared" si="226"/>
        <v>0.41935483870967744</v>
      </c>
      <c r="AH1483" s="15" t="str">
        <f t="shared" si="225"/>
        <v/>
      </c>
      <c r="AI1483" s="22" t="e">
        <f>VLOOKUP(A1483,'[1]Deals (investment)'!$B$2:$Z$1497,1,FALSE)</f>
        <v>#N/A</v>
      </c>
      <c r="AJ1483" s="22" t="e">
        <f>VLOOKUP(A1483,'[1]Deals (investment)'!$B$2:$Z$870,15,FALSE)</f>
        <v>#N/A</v>
      </c>
      <c r="AK1483" s="17" t="e">
        <f>VLOOKUP(A1483,'[1]Deals (Exits)'!B:B,1,FALSE)</f>
        <v>#N/A</v>
      </c>
      <c r="AL1483" s="23" t="e">
        <f>VLOOKUP(G1483,[1]Lookups!$V$3:$Y$197,4,FALSE)</f>
        <v>#N/A</v>
      </c>
      <c r="AM1483" s="17" t="str">
        <f>VLOOKUP(X1483,[1]Lookups!$B$3:$C$200,2,FALSE)</f>
        <v>Media &amp; Entertainment</v>
      </c>
      <c r="AN1483" s="17" t="e">
        <f>VLOOKUP(R1483,[1]Lookups!$H$3:$I$69,2,FALSE)</f>
        <v>#N/A</v>
      </c>
      <c r="AO1483" s="17" t="e">
        <f>VLOOKUP(T1483,[1]Lookups!$H$3:$I$69,2,FALSE)</f>
        <v>#N/A</v>
      </c>
      <c r="AP1483" s="17" t="e">
        <f>VLOOKUP(AN1483,[1]Lookups!$N$3:$O$11,2,FALSE)</f>
        <v>#N/A</v>
      </c>
      <c r="AQ1483" s="18" t="e">
        <f>COUNTIFS('[1]Deals (investment)'!$B:$B,$A1483)</f>
        <v>#VALUE!</v>
      </c>
      <c r="AR1483" s="18" t="e">
        <f>COUNTIFS('[1]Deals (investment)'!$B:$B,$A1483,'[1]Deals (investment)'!$T:$T,$AW$1)+COUNTIFS('[1]Deals (investment)'!$B:$B,$A1483,'[1]Deals (investment)'!$T:$T,$AX$1)+COUNTIFS('[1]Deals (investment)'!$B:$B,$A1483,'[1]Deals (investment)'!$T:$T,$AY$1)</f>
        <v>#VALUE!</v>
      </c>
      <c r="AS1483" s="17" t="e">
        <f>SUMIFS('[1]Deals (investment)'!$C:$C,'[1]Deals (investment)'!$B:$B,$A1483)</f>
        <v>#VALUE!</v>
      </c>
      <c r="AT1483" s="17" t="e">
        <f t="shared" si="219"/>
        <v>#VALUE!</v>
      </c>
      <c r="AU1483" s="18" t="e">
        <f>COUNTIF('[1]Deals (Exits)'!$B:$B,A1483)</f>
        <v>#VALUE!</v>
      </c>
      <c r="AV1483" s="17" t="e">
        <f>SUMIFS('[1]Deals (investment)'!$C:$C,'[1]Deals (investment)'!$B:$B,$A1483,'[1]Deals (investment)'!$T:$T,AV$1)</f>
        <v>#VALUE!</v>
      </c>
      <c r="AW1483" s="17" t="e">
        <f>SUMIFS('[1]Deals (investment)'!$C:$C,'[1]Deals (investment)'!$B:$B,$A1483,'[1]Deals (investment)'!$T:$T,AW$1)</f>
        <v>#VALUE!</v>
      </c>
      <c r="AX1483" s="17" t="e">
        <f>SUMIFS('[1]Deals (investment)'!$C:$C,'[1]Deals (investment)'!$B:$B,$A1483,'[1]Deals (investment)'!$T:$T,AX$1)</f>
        <v>#VALUE!</v>
      </c>
      <c r="AY1483" s="17" t="e">
        <f>SUMIFS('[1]Deals (investment)'!$C:$C,'[1]Deals (investment)'!$B:$B,$A1483,'[1]Deals (investment)'!$T:$T,AY$1)</f>
        <v>#VALUE!</v>
      </c>
      <c r="AZ1483" s="17" t="e">
        <f>SUMIFS('[1]Deals (investment)'!$C:$C,'[1]Deals (investment)'!$B:$B,$A1483,'[1]Deals (investment)'!$T:$T,AZ$1)</f>
        <v>#VALUE!</v>
      </c>
      <c r="BA1483" s="17" t="e">
        <f>SUMIFS('[1]Deals (investment)'!$C:$C,'[1]Deals (investment)'!$B:$B,$A1483,'[1]Deals (investment)'!$T:$T,BA$1)</f>
        <v>#VALUE!</v>
      </c>
      <c r="BB1483" s="17" t="e">
        <f>SUMIFS('[1]Deals (investment)'!$C:$C,'[1]Deals (investment)'!$B:$B,$A1483,'[1]Deals (investment)'!$T:$T,BB$1)</f>
        <v>#VALUE!</v>
      </c>
      <c r="BC1483" s="17" t="e">
        <f>SUMIFS('[1]Deals (Exits)'!$C:$C,'[1]Deals (Exits)'!$B:$B,$A1483)</f>
        <v>#VALUE!</v>
      </c>
      <c r="BD1483" s="17" t="e">
        <f>SUMIFS('[1]Deals (investment)'!$C:$C,'[1]Deals (investment)'!$B:$B,$A1483,'[1]Deals (investment)'!$V:$V,BD$1)</f>
        <v>#VALUE!</v>
      </c>
      <c r="BE1483" s="17" t="e">
        <f>SUMIFS('[1]Deals (investment)'!$C:$C,'[1]Deals (investment)'!$B:$B,$A1483,'[1]Deals (investment)'!$V:$V,BE$1)</f>
        <v>#VALUE!</v>
      </c>
      <c r="BF1483" s="17" t="e">
        <f>SUMIFS('[1]Deals (investment)'!$C:$C,'[1]Deals (investment)'!$B:$B,$A1483,'[1]Deals (investment)'!$V:$V,BF$1)</f>
        <v>#VALUE!</v>
      </c>
      <c r="BG1483" s="17" t="e">
        <f>SUMIFS('[1]Deals (investment)'!$C:$C,'[1]Deals (investment)'!$B:$B,$A1483,'[1]Deals (investment)'!$V:$V,BG$1)</f>
        <v>#VALUE!</v>
      </c>
      <c r="BH1483" s="17" t="e">
        <f>SUMIFS('[1]Deals (investment)'!$C:$C,'[1]Deals (investment)'!$B:$B,$A1483,'[1]Deals (investment)'!$V:$V,BH$1)</f>
        <v>#VALUE!</v>
      </c>
      <c r="BI1483" s="17" t="e">
        <f>SUMIFS('[1]Deals (investment)'!$C:$C,'[1]Deals (investment)'!$B:$B,$A1483,'[1]Deals (investment)'!$V:$V,BI$1)</f>
        <v>#VALUE!</v>
      </c>
      <c r="BJ1483" s="17" t="e">
        <f>SUMIFS('[1]Deals (investment)'!$C:$C,'[1]Deals (investment)'!$B:$B,$A1483,'[1]Deals (investment)'!$V:$V,BJ$1)</f>
        <v>#VALUE!</v>
      </c>
      <c r="BK1483" s="17" t="e">
        <f>SUMIFS('[1]Deals (investment)'!$C:$C,'[1]Deals (investment)'!$B:$B,$A1483,'[1]Deals (investment)'!$V:$V,BK$1)</f>
        <v>#VALUE!</v>
      </c>
      <c r="BL1483" s="17" t="e">
        <f>SUMIFS('[1]Deals (investment)'!$C:$C,'[1]Deals (investment)'!$B:$B,$A1483,'[1]Deals (investment)'!$V:$V,BL$1)</f>
        <v>#VALUE!</v>
      </c>
      <c r="BM1483" s="17" t="e">
        <f>SUMIFS('[1]Deals (investment)'!$C:$C,'[1]Deals (investment)'!$B:$B,$A1483,'[1]Deals (investment)'!$V:$V,BM$1)</f>
        <v>#VALUE!</v>
      </c>
      <c r="BN1483" s="15"/>
      <c r="BO1483" s="15"/>
      <c r="BP1483" s="22"/>
      <c r="BQ1483" s="15"/>
      <c r="BR1483" s="15"/>
      <c r="BS1483" s="15"/>
      <c r="BT1483" s="15"/>
      <c r="BU1483" s="15"/>
      <c r="BV1483" s="15"/>
      <c r="BW1483" s="15"/>
      <c r="BX1483" s="15"/>
      <c r="BY1483" s="15"/>
      <c r="BZ1483" s="15"/>
      <c r="CA1483" s="15"/>
      <c r="CB1483" s="15"/>
      <c r="CC1483" s="15"/>
      <c r="CD1483" s="15" t="str">
        <f t="shared" si="228"/>
        <v>Robaux MachineMachine is simplistic, streamlined bookkeeping, delivered every day with consistent quality at a fixed monthly price.Active</v>
      </c>
      <c r="CE1483" s="15"/>
      <c r="CF1483" s="15"/>
      <c r="CG1483" s="15"/>
      <c r="CH1483" s="15"/>
      <c r="CI1483" s="15"/>
      <c r="CJ1483" s="15"/>
    </row>
    <row r="1484" spans="1:88" ht="12.75">
      <c r="A1484" s="15" t="s">
        <v>9786</v>
      </c>
      <c r="B1484" s="15" t="s">
        <v>9787</v>
      </c>
      <c r="C1484" s="15" t="s">
        <v>58</v>
      </c>
      <c r="D1484" s="16">
        <v>2013</v>
      </c>
      <c r="E1484" s="15" t="s">
        <v>5787</v>
      </c>
      <c r="F1484" s="15"/>
      <c r="G1484" s="15"/>
      <c r="H1484" s="15"/>
      <c r="I1484" s="15"/>
      <c r="J1484" s="15"/>
      <c r="K1484" s="17" t="e">
        <f t="shared" si="218"/>
        <v>#VALUE!</v>
      </c>
      <c r="L1484" s="15"/>
      <c r="M1484" s="18" t="e">
        <f t="shared" si="205"/>
        <v>#VALUE!</v>
      </c>
      <c r="N1484" s="15"/>
      <c r="O1484" s="15"/>
      <c r="P1484" s="15"/>
      <c r="Q1484" s="15"/>
      <c r="R1484" s="15"/>
      <c r="S1484" s="19"/>
      <c r="T1484" s="15"/>
      <c r="U1484" s="17"/>
      <c r="V1484" s="15" t="s">
        <v>9788</v>
      </c>
      <c r="W1484" s="15"/>
      <c r="X1484" s="15" t="s">
        <v>657</v>
      </c>
      <c r="Y1484" s="15" t="s">
        <v>3554</v>
      </c>
      <c r="AB1484" s="20"/>
      <c r="AC1484" s="21" t="s">
        <v>9789</v>
      </c>
      <c r="AD1484" s="21" t="s">
        <v>9790</v>
      </c>
      <c r="AE1484" s="21" t="s">
        <v>9791</v>
      </c>
      <c r="AF1484" s="15" t="s">
        <v>312</v>
      </c>
      <c r="AG1484" s="22">
        <f t="shared" si="226"/>
        <v>0.41935483870967744</v>
      </c>
      <c r="AH1484" s="15" t="str">
        <f t="shared" si="225"/>
        <v/>
      </c>
      <c r="AI1484" s="22" t="e">
        <f>VLOOKUP(A1484,'[1]Deals (investment)'!$B$2:$Z$1497,1,FALSE)</f>
        <v>#N/A</v>
      </c>
      <c r="AJ1484" s="22" t="e">
        <f>VLOOKUP(A1484,'[1]Deals (investment)'!$B$2:$Z$870,15,FALSE)</f>
        <v>#N/A</v>
      </c>
      <c r="AK1484" s="17" t="e">
        <f>VLOOKUP(A1484,'[1]Deals (Exits)'!B:B,1,FALSE)</f>
        <v>#N/A</v>
      </c>
      <c r="AL1484" s="23" t="e">
        <f>VLOOKUP(G1484,[1]Lookups!$V$3:$Y$197,4,FALSE)</f>
        <v>#N/A</v>
      </c>
      <c r="AM1484" s="17" t="str">
        <f>VLOOKUP(X1484,[1]Lookups!$B$3:$C$200,2,FALSE)</f>
        <v>Emerging Technologies</v>
      </c>
      <c r="AN1484" s="17" t="e">
        <f>VLOOKUP(R1484,[1]Lookups!$H$3:$I$69,2,FALSE)</f>
        <v>#N/A</v>
      </c>
      <c r="AO1484" s="17" t="e">
        <f>VLOOKUP(T1484,[1]Lookups!$H$3:$I$69,2,FALSE)</f>
        <v>#N/A</v>
      </c>
      <c r="AP1484" s="17" t="e">
        <f>VLOOKUP(AN1484,[1]Lookups!$N$3:$O$11,2,FALSE)</f>
        <v>#N/A</v>
      </c>
      <c r="AQ1484" s="18" t="e">
        <f>COUNTIFS('[1]Deals (investment)'!$B:$B,$A1484)</f>
        <v>#VALUE!</v>
      </c>
      <c r="AR1484" s="18" t="e">
        <f>COUNTIFS('[1]Deals (investment)'!$B:$B,$A1484,'[1]Deals (investment)'!$T:$T,$AW$1)+COUNTIFS('[1]Deals (investment)'!$B:$B,$A1484,'[1]Deals (investment)'!$T:$T,$AX$1)+COUNTIFS('[1]Deals (investment)'!$B:$B,$A1484,'[1]Deals (investment)'!$T:$T,$AY$1)</f>
        <v>#VALUE!</v>
      </c>
      <c r="AS1484" s="17" t="e">
        <f>SUMIFS('[1]Deals (investment)'!$C:$C,'[1]Deals (investment)'!$B:$B,$A1484)</f>
        <v>#VALUE!</v>
      </c>
      <c r="AT1484" s="17" t="e">
        <f t="shared" si="219"/>
        <v>#VALUE!</v>
      </c>
      <c r="AU1484" s="18" t="e">
        <f>COUNTIF('[1]Deals (Exits)'!$B:$B,A1484)</f>
        <v>#VALUE!</v>
      </c>
      <c r="AV1484" s="17" t="e">
        <f>SUMIFS('[1]Deals (investment)'!$C:$C,'[1]Deals (investment)'!$B:$B,$A1484,'[1]Deals (investment)'!$T:$T,AV$1)</f>
        <v>#VALUE!</v>
      </c>
      <c r="AW1484" s="17" t="e">
        <f>SUMIFS('[1]Deals (investment)'!$C:$C,'[1]Deals (investment)'!$B:$B,$A1484,'[1]Deals (investment)'!$T:$T,AW$1)</f>
        <v>#VALUE!</v>
      </c>
      <c r="AX1484" s="17" t="e">
        <f>SUMIFS('[1]Deals (investment)'!$C:$C,'[1]Deals (investment)'!$B:$B,$A1484,'[1]Deals (investment)'!$T:$T,AX$1)</f>
        <v>#VALUE!</v>
      </c>
      <c r="AY1484" s="17" t="e">
        <f>SUMIFS('[1]Deals (investment)'!$C:$C,'[1]Deals (investment)'!$B:$B,$A1484,'[1]Deals (investment)'!$T:$T,AY$1)</f>
        <v>#VALUE!</v>
      </c>
      <c r="AZ1484" s="17" t="e">
        <f>SUMIFS('[1]Deals (investment)'!$C:$C,'[1]Deals (investment)'!$B:$B,$A1484,'[1]Deals (investment)'!$T:$T,AZ$1)</f>
        <v>#VALUE!</v>
      </c>
      <c r="BA1484" s="17" t="e">
        <f>SUMIFS('[1]Deals (investment)'!$C:$C,'[1]Deals (investment)'!$B:$B,$A1484,'[1]Deals (investment)'!$T:$T,BA$1)</f>
        <v>#VALUE!</v>
      </c>
      <c r="BB1484" s="17" t="e">
        <f>SUMIFS('[1]Deals (investment)'!$C:$C,'[1]Deals (investment)'!$B:$B,$A1484,'[1]Deals (investment)'!$T:$T,BB$1)</f>
        <v>#VALUE!</v>
      </c>
      <c r="BC1484" s="17" t="e">
        <f>SUMIFS('[1]Deals (Exits)'!$C:$C,'[1]Deals (Exits)'!$B:$B,$A1484)</f>
        <v>#VALUE!</v>
      </c>
      <c r="BD1484" s="17" t="e">
        <f>SUMIFS('[1]Deals (investment)'!$C:$C,'[1]Deals (investment)'!$B:$B,$A1484,'[1]Deals (investment)'!$V:$V,BD$1)</f>
        <v>#VALUE!</v>
      </c>
      <c r="BE1484" s="17" t="e">
        <f>SUMIFS('[1]Deals (investment)'!$C:$C,'[1]Deals (investment)'!$B:$B,$A1484,'[1]Deals (investment)'!$V:$V,BE$1)</f>
        <v>#VALUE!</v>
      </c>
      <c r="BF1484" s="17" t="e">
        <f>SUMIFS('[1]Deals (investment)'!$C:$C,'[1]Deals (investment)'!$B:$B,$A1484,'[1]Deals (investment)'!$V:$V,BF$1)</f>
        <v>#VALUE!</v>
      </c>
      <c r="BG1484" s="17" t="e">
        <f>SUMIFS('[1]Deals (investment)'!$C:$C,'[1]Deals (investment)'!$B:$B,$A1484,'[1]Deals (investment)'!$V:$V,BG$1)</f>
        <v>#VALUE!</v>
      </c>
      <c r="BH1484" s="17" t="e">
        <f>SUMIFS('[1]Deals (investment)'!$C:$C,'[1]Deals (investment)'!$B:$B,$A1484,'[1]Deals (investment)'!$V:$V,BH$1)</f>
        <v>#VALUE!</v>
      </c>
      <c r="BI1484" s="17" t="e">
        <f>SUMIFS('[1]Deals (investment)'!$C:$C,'[1]Deals (investment)'!$B:$B,$A1484,'[1]Deals (investment)'!$V:$V,BI$1)</f>
        <v>#VALUE!</v>
      </c>
      <c r="BJ1484" s="17" t="e">
        <f>SUMIFS('[1]Deals (investment)'!$C:$C,'[1]Deals (investment)'!$B:$B,$A1484,'[1]Deals (investment)'!$V:$V,BJ$1)</f>
        <v>#VALUE!</v>
      </c>
      <c r="BK1484" s="17" t="e">
        <f>SUMIFS('[1]Deals (investment)'!$C:$C,'[1]Deals (investment)'!$B:$B,$A1484,'[1]Deals (investment)'!$V:$V,BK$1)</f>
        <v>#VALUE!</v>
      </c>
      <c r="BL1484" s="17" t="e">
        <f>SUMIFS('[1]Deals (investment)'!$C:$C,'[1]Deals (investment)'!$B:$B,$A1484,'[1]Deals (investment)'!$V:$V,BL$1)</f>
        <v>#VALUE!</v>
      </c>
      <c r="BM1484" s="17" t="e">
        <f>SUMIFS('[1]Deals (investment)'!$C:$C,'[1]Deals (investment)'!$B:$B,$A1484,'[1]Deals (investment)'!$V:$V,BM$1)</f>
        <v>#VALUE!</v>
      </c>
      <c r="BN1484" s="15"/>
      <c r="BO1484" s="15"/>
      <c r="BP1484" s="22"/>
      <c r="BQ1484" s="15"/>
      <c r="BR1484" s="15"/>
      <c r="BS1484" s="15"/>
      <c r="BT1484" s="15"/>
      <c r="BU1484" s="15"/>
      <c r="BV1484" s="15"/>
      <c r="BW1484" s="15"/>
      <c r="BX1484" s="15"/>
      <c r="BY1484" s="15"/>
      <c r="BZ1484" s="15"/>
      <c r="CA1484" s="15"/>
      <c r="CB1484" s="15"/>
      <c r="CC1484" s="15"/>
      <c r="CD1484" s="15" t="str">
        <f t="shared" si="228"/>
        <v>RocketmineSouth Africa's Premier Drone/ UAV Aerial Data Solution ProviderActive</v>
      </c>
      <c r="CE1484" s="15"/>
      <c r="CF1484" s="15"/>
      <c r="CG1484" s="15"/>
      <c r="CH1484" s="15"/>
      <c r="CI1484" s="15"/>
      <c r="CJ1484" s="15"/>
    </row>
    <row r="1485" spans="1:88" ht="12.75">
      <c r="A1485" s="15" t="s">
        <v>9792</v>
      </c>
      <c r="B1485" s="15" t="s">
        <v>9793</v>
      </c>
      <c r="C1485" s="15" t="s">
        <v>58</v>
      </c>
      <c r="D1485" s="16">
        <v>2009</v>
      </c>
      <c r="E1485" s="15" t="s">
        <v>128</v>
      </c>
      <c r="F1485" s="15"/>
      <c r="G1485" s="15" t="s">
        <v>129</v>
      </c>
      <c r="H1485" s="15"/>
      <c r="I1485" s="15" t="s">
        <v>129</v>
      </c>
      <c r="J1485" s="15"/>
      <c r="K1485" s="17" t="e">
        <f t="shared" si="218"/>
        <v>#VALUE!</v>
      </c>
      <c r="L1485" s="15"/>
      <c r="M1485" s="18" t="e">
        <f t="shared" si="205"/>
        <v>#VALUE!</v>
      </c>
      <c r="N1485" s="15"/>
      <c r="O1485" s="15"/>
      <c r="P1485" s="15"/>
      <c r="Q1485" s="15"/>
      <c r="R1485" s="15" t="s">
        <v>92</v>
      </c>
      <c r="S1485" s="19">
        <v>1200000</v>
      </c>
      <c r="T1485" s="15" t="s">
        <v>92</v>
      </c>
      <c r="U1485" s="17">
        <v>1200000</v>
      </c>
      <c r="V1485" s="15" t="s">
        <v>9794</v>
      </c>
      <c r="W1485" s="15"/>
      <c r="X1485" s="15" t="s">
        <v>294</v>
      </c>
      <c r="Y1485" s="15" t="s">
        <v>9795</v>
      </c>
      <c r="AB1485" s="20" t="s">
        <v>214</v>
      </c>
      <c r="AC1485" s="21" t="s">
        <v>9796</v>
      </c>
      <c r="AD1485" s="21" t="s">
        <v>9797</v>
      </c>
      <c r="AE1485" s="15"/>
      <c r="AF1485" s="21" t="s">
        <v>9798</v>
      </c>
      <c r="AG1485" s="22">
        <f t="shared" si="226"/>
        <v>0.61290322580645162</v>
      </c>
      <c r="AH1485" s="15" t="e">
        <f t="shared" si="225"/>
        <v>#VALUE!</v>
      </c>
      <c r="AI1485" s="22" t="e">
        <f>VLOOKUP(A1485,'[1]Deals (investment)'!$B$2:$Z$1497,1,FALSE)</f>
        <v>#N/A</v>
      </c>
      <c r="AJ1485" s="22" t="e">
        <f>VLOOKUP(A1485,'[1]Deals (investment)'!$B$2:$Z$870,15,FALSE)</f>
        <v>#N/A</v>
      </c>
      <c r="AK1485" s="17" t="e">
        <f>VLOOKUP(A1485,'[1]Deals (Exits)'!B:B,1,FALSE)</f>
        <v>#N/A</v>
      </c>
      <c r="AL1485" s="23">
        <f>VLOOKUP(G1485,[1]Lookups!$V$3:$Y$197,4,FALSE)</f>
        <v>0</v>
      </c>
      <c r="AM1485" s="17" t="str">
        <f>VLOOKUP(X1485,[1]Lookups!$B$3:$C$200,2,FALSE)</f>
        <v>Health &amp; Pharmaceuticals</v>
      </c>
      <c r="AN1485" s="17" t="str">
        <f>VLOOKUP(R1485,[1]Lookups!$H$3:$I$69,2,FALSE)</f>
        <v>4. Late Venture</v>
      </c>
      <c r="AO1485" s="17" t="str">
        <f>VLOOKUP(T1485,[1]Lookups!$H$3:$I$69,2,FALSE)</f>
        <v>4. Late Venture</v>
      </c>
      <c r="AP1485" s="17" t="str">
        <f>VLOOKUP(AN1485,[1]Lookups!$N$3:$O$11,2,FALSE)</f>
        <v>Growth</v>
      </c>
      <c r="AQ1485" s="18" t="e">
        <f>COUNTIFS('[1]Deals (investment)'!$B:$B,$A1485)</f>
        <v>#VALUE!</v>
      </c>
      <c r="AR1485" s="18" t="e">
        <f>COUNTIFS('[1]Deals (investment)'!$B:$B,$A1485,'[1]Deals (investment)'!$T:$T,$AW$1)+COUNTIFS('[1]Deals (investment)'!$B:$B,$A1485,'[1]Deals (investment)'!$T:$T,$AX$1)+COUNTIFS('[1]Deals (investment)'!$B:$B,$A1485,'[1]Deals (investment)'!$T:$T,$AY$1)</f>
        <v>#VALUE!</v>
      </c>
      <c r="AS1485" s="17" t="e">
        <f>SUMIFS('[1]Deals (investment)'!$C:$C,'[1]Deals (investment)'!$B:$B,$A1485)</f>
        <v>#VALUE!</v>
      </c>
      <c r="AT1485" s="17" t="e">
        <f t="shared" si="219"/>
        <v>#VALUE!</v>
      </c>
      <c r="AU1485" s="18" t="e">
        <f>COUNTIF('[1]Deals (Exits)'!$B:$B,A1485)</f>
        <v>#VALUE!</v>
      </c>
      <c r="AV1485" s="17" t="e">
        <f>SUMIFS('[1]Deals (investment)'!$C:$C,'[1]Deals (investment)'!$B:$B,$A1485,'[1]Deals (investment)'!$T:$T,AV$1)</f>
        <v>#VALUE!</v>
      </c>
      <c r="AW1485" s="17" t="e">
        <f>SUMIFS('[1]Deals (investment)'!$C:$C,'[1]Deals (investment)'!$B:$B,$A1485,'[1]Deals (investment)'!$T:$T,AW$1)</f>
        <v>#VALUE!</v>
      </c>
      <c r="AX1485" s="17" t="e">
        <f>SUMIFS('[1]Deals (investment)'!$C:$C,'[1]Deals (investment)'!$B:$B,$A1485,'[1]Deals (investment)'!$T:$T,AX$1)</f>
        <v>#VALUE!</v>
      </c>
      <c r="AY1485" s="17" t="e">
        <f>SUMIFS('[1]Deals (investment)'!$C:$C,'[1]Deals (investment)'!$B:$B,$A1485,'[1]Deals (investment)'!$T:$T,AY$1)</f>
        <v>#VALUE!</v>
      </c>
      <c r="AZ1485" s="17" t="e">
        <f>SUMIFS('[1]Deals (investment)'!$C:$C,'[1]Deals (investment)'!$B:$B,$A1485,'[1]Deals (investment)'!$T:$T,AZ$1)</f>
        <v>#VALUE!</v>
      </c>
      <c r="BA1485" s="17" t="e">
        <f>SUMIFS('[1]Deals (investment)'!$C:$C,'[1]Deals (investment)'!$B:$B,$A1485,'[1]Deals (investment)'!$T:$T,BA$1)</f>
        <v>#VALUE!</v>
      </c>
      <c r="BB1485" s="17" t="e">
        <f>SUMIFS('[1]Deals (investment)'!$C:$C,'[1]Deals (investment)'!$B:$B,$A1485,'[1]Deals (investment)'!$T:$T,BB$1)</f>
        <v>#VALUE!</v>
      </c>
      <c r="BC1485" s="17" t="e">
        <f>SUMIFS('[1]Deals (Exits)'!$C:$C,'[1]Deals (Exits)'!$B:$B,$A1485)</f>
        <v>#VALUE!</v>
      </c>
      <c r="BD1485" s="17" t="e">
        <f>SUMIFS('[1]Deals (investment)'!$C:$C,'[1]Deals (investment)'!$B:$B,$A1485,'[1]Deals (investment)'!$V:$V,BD$1)</f>
        <v>#VALUE!</v>
      </c>
      <c r="BE1485" s="17" t="e">
        <f>SUMIFS('[1]Deals (investment)'!$C:$C,'[1]Deals (investment)'!$B:$B,$A1485,'[1]Deals (investment)'!$V:$V,BE$1)</f>
        <v>#VALUE!</v>
      </c>
      <c r="BF1485" s="17" t="e">
        <f>SUMIFS('[1]Deals (investment)'!$C:$C,'[1]Deals (investment)'!$B:$B,$A1485,'[1]Deals (investment)'!$V:$V,BF$1)</f>
        <v>#VALUE!</v>
      </c>
      <c r="BG1485" s="17" t="e">
        <f>SUMIFS('[1]Deals (investment)'!$C:$C,'[1]Deals (investment)'!$B:$B,$A1485,'[1]Deals (investment)'!$V:$V,BG$1)</f>
        <v>#VALUE!</v>
      </c>
      <c r="BH1485" s="17" t="e">
        <f>SUMIFS('[1]Deals (investment)'!$C:$C,'[1]Deals (investment)'!$B:$B,$A1485,'[1]Deals (investment)'!$V:$V,BH$1)</f>
        <v>#VALUE!</v>
      </c>
      <c r="BI1485" s="17" t="e">
        <f>SUMIFS('[1]Deals (investment)'!$C:$C,'[1]Deals (investment)'!$B:$B,$A1485,'[1]Deals (investment)'!$V:$V,BI$1)</f>
        <v>#VALUE!</v>
      </c>
      <c r="BJ1485" s="17" t="e">
        <f>SUMIFS('[1]Deals (investment)'!$C:$C,'[1]Deals (investment)'!$B:$B,$A1485,'[1]Deals (investment)'!$V:$V,BJ$1)</f>
        <v>#VALUE!</v>
      </c>
      <c r="BK1485" s="17" t="e">
        <f>SUMIFS('[1]Deals (investment)'!$C:$C,'[1]Deals (investment)'!$B:$B,$A1485,'[1]Deals (investment)'!$V:$V,BK$1)</f>
        <v>#VALUE!</v>
      </c>
      <c r="BL1485" s="17" t="e">
        <f>SUMIFS('[1]Deals (investment)'!$C:$C,'[1]Deals (investment)'!$B:$B,$A1485,'[1]Deals (investment)'!$V:$V,BL$1)</f>
        <v>#VALUE!</v>
      </c>
      <c r="BM1485" s="17" t="e">
        <f>SUMIFS('[1]Deals (investment)'!$C:$C,'[1]Deals (investment)'!$B:$B,$A1485,'[1]Deals (investment)'!$V:$V,BM$1)</f>
        <v>#VALUE!</v>
      </c>
      <c r="BN1485" s="15"/>
      <c r="BO1485" s="15"/>
      <c r="BP1485" s="22"/>
      <c r="BQ1485" s="15"/>
      <c r="BR1485" s="15"/>
      <c r="BS1485" s="15"/>
      <c r="BT1485" s="15"/>
      <c r="BU1485" s="15"/>
      <c r="BV1485" s="15"/>
      <c r="BW1485" s="15"/>
      <c r="BX1485" s="15"/>
      <c r="BY1485" s="15"/>
      <c r="BZ1485" s="15"/>
      <c r="CA1485" s="15"/>
      <c r="CB1485" s="15"/>
      <c r="CC1485" s="15"/>
      <c r="CD1485" s="15" t="str">
        <f t="shared" si="228"/>
        <v>Smart Medical ServicesEstablished in 2009, Smart Medical Services is an Egyptian based Tech-enabled healthcare management company providing business process outsourcing services, and accessible healthcare managed plans with efficiency, flexibility and innovation.Active</v>
      </c>
      <c r="CE1485" s="15"/>
      <c r="CF1485" s="15"/>
      <c r="CG1485" s="15"/>
      <c r="CH1485" s="15"/>
      <c r="CI1485" s="15"/>
      <c r="CJ1485" s="15"/>
    </row>
    <row r="1486" spans="1:88" ht="12.75">
      <c r="A1486" s="15" t="s">
        <v>9799</v>
      </c>
      <c r="B1486" s="15" t="s">
        <v>9800</v>
      </c>
      <c r="C1486" s="15" t="s">
        <v>58</v>
      </c>
      <c r="D1486" s="16">
        <v>2018</v>
      </c>
      <c r="E1486" s="15" t="s">
        <v>5185</v>
      </c>
      <c r="F1486" s="15"/>
      <c r="G1486" s="15"/>
      <c r="H1486" s="15"/>
      <c r="I1486" s="15"/>
      <c r="J1486" s="15"/>
      <c r="K1486" s="17" t="e">
        <f t="shared" si="218"/>
        <v>#VALUE!</v>
      </c>
      <c r="L1486" s="15"/>
      <c r="M1486" s="18" t="e">
        <f t="shared" si="205"/>
        <v>#VALUE!</v>
      </c>
      <c r="N1486" s="15"/>
      <c r="O1486" s="15"/>
      <c r="P1486" s="15"/>
      <c r="Q1486" s="15"/>
      <c r="R1486" s="15"/>
      <c r="S1486" s="19"/>
      <c r="T1486" s="15"/>
      <c r="U1486" s="17"/>
      <c r="V1486" s="15" t="s">
        <v>9801</v>
      </c>
      <c r="W1486" s="15"/>
      <c r="X1486" s="15" t="s">
        <v>64</v>
      </c>
      <c r="Y1486" s="15" t="s">
        <v>7094</v>
      </c>
      <c r="AB1486" s="20"/>
      <c r="AC1486" s="21" t="s">
        <v>9802</v>
      </c>
      <c r="AD1486" s="21" t="s">
        <v>9803</v>
      </c>
      <c r="AE1486" s="15"/>
      <c r="AF1486" s="15"/>
      <c r="AG1486" s="22">
        <f t="shared" si="226"/>
        <v>0.35483870967741937</v>
      </c>
      <c r="AH1486" s="15" t="e">
        <f t="shared" si="225"/>
        <v>#VALUE!</v>
      </c>
      <c r="AI1486" s="22" t="e">
        <f>VLOOKUP(A1486,'[1]Deals (investment)'!$B$2:$Z$1497,1,FALSE)</f>
        <v>#N/A</v>
      </c>
      <c r="AJ1486" s="22" t="e">
        <f>VLOOKUP(A1486,'[1]Deals (investment)'!$B$2:$Z$870,15,FALSE)</f>
        <v>#N/A</v>
      </c>
      <c r="AK1486" s="17" t="e">
        <f>VLOOKUP(A1486,'[1]Deals (Exits)'!B:B,1,FALSE)</f>
        <v>#N/A</v>
      </c>
      <c r="AL1486" s="23" t="e">
        <f>VLOOKUP(G1486,[1]Lookups!$V$3:$Y$197,4,FALSE)</f>
        <v>#N/A</v>
      </c>
      <c r="AM1486" s="17" t="str">
        <f>VLOOKUP(X1486,[1]Lookups!$B$3:$C$200,2,FALSE)</f>
        <v>E-commerce &amp; Retail</v>
      </c>
      <c r="AN1486" s="17" t="e">
        <f>VLOOKUP(R1486,[1]Lookups!$H$3:$I$69,2,FALSE)</f>
        <v>#N/A</v>
      </c>
      <c r="AO1486" s="17" t="e">
        <f>VLOOKUP(T1486,[1]Lookups!$H$3:$I$69,2,FALSE)</f>
        <v>#N/A</v>
      </c>
      <c r="AP1486" s="17" t="e">
        <f>VLOOKUP(AN1486,[1]Lookups!$N$3:$O$11,2,FALSE)</f>
        <v>#N/A</v>
      </c>
      <c r="AQ1486" s="18" t="e">
        <f>COUNTIFS('[1]Deals (investment)'!$B:$B,$A1486)</f>
        <v>#VALUE!</v>
      </c>
      <c r="AR1486" s="18" t="e">
        <f>COUNTIFS('[1]Deals (investment)'!$B:$B,$A1486,'[1]Deals (investment)'!$T:$T,$AW$1)+COUNTIFS('[1]Deals (investment)'!$B:$B,$A1486,'[1]Deals (investment)'!$T:$T,$AX$1)+COUNTIFS('[1]Deals (investment)'!$B:$B,$A1486,'[1]Deals (investment)'!$T:$T,$AY$1)</f>
        <v>#VALUE!</v>
      </c>
      <c r="AS1486" s="17" t="e">
        <f>SUMIFS('[1]Deals (investment)'!$C:$C,'[1]Deals (investment)'!$B:$B,$A1486)</f>
        <v>#VALUE!</v>
      </c>
      <c r="AT1486" s="17" t="e">
        <f t="shared" si="219"/>
        <v>#VALUE!</v>
      </c>
      <c r="AU1486" s="18" t="e">
        <f>COUNTIF('[1]Deals (Exits)'!$B:$B,A1486)</f>
        <v>#VALUE!</v>
      </c>
      <c r="AV1486" s="17" t="e">
        <f>SUMIFS('[1]Deals (investment)'!$C:$C,'[1]Deals (investment)'!$B:$B,$A1486,'[1]Deals (investment)'!$T:$T,AV$1)</f>
        <v>#VALUE!</v>
      </c>
      <c r="AW1486" s="17" t="e">
        <f>SUMIFS('[1]Deals (investment)'!$C:$C,'[1]Deals (investment)'!$B:$B,$A1486,'[1]Deals (investment)'!$T:$T,AW$1)</f>
        <v>#VALUE!</v>
      </c>
      <c r="AX1486" s="17" t="e">
        <f>SUMIFS('[1]Deals (investment)'!$C:$C,'[1]Deals (investment)'!$B:$B,$A1486,'[1]Deals (investment)'!$T:$T,AX$1)</f>
        <v>#VALUE!</v>
      </c>
      <c r="AY1486" s="17" t="e">
        <f>SUMIFS('[1]Deals (investment)'!$C:$C,'[1]Deals (investment)'!$B:$B,$A1486,'[1]Deals (investment)'!$T:$T,AY$1)</f>
        <v>#VALUE!</v>
      </c>
      <c r="AZ1486" s="17" t="e">
        <f>SUMIFS('[1]Deals (investment)'!$C:$C,'[1]Deals (investment)'!$B:$B,$A1486,'[1]Deals (investment)'!$T:$T,AZ$1)</f>
        <v>#VALUE!</v>
      </c>
      <c r="BA1486" s="17" t="e">
        <f>SUMIFS('[1]Deals (investment)'!$C:$C,'[1]Deals (investment)'!$B:$B,$A1486,'[1]Deals (investment)'!$T:$T,BA$1)</f>
        <v>#VALUE!</v>
      </c>
      <c r="BB1486" s="17" t="e">
        <f>SUMIFS('[1]Deals (investment)'!$C:$C,'[1]Deals (investment)'!$B:$B,$A1486,'[1]Deals (investment)'!$T:$T,BB$1)</f>
        <v>#VALUE!</v>
      </c>
      <c r="BC1486" s="17" t="e">
        <f>SUMIFS('[1]Deals (Exits)'!$C:$C,'[1]Deals (Exits)'!$B:$B,$A1486)</f>
        <v>#VALUE!</v>
      </c>
      <c r="BD1486" s="17" t="e">
        <f>SUMIFS('[1]Deals (investment)'!$C:$C,'[1]Deals (investment)'!$B:$B,$A1486,'[1]Deals (investment)'!$V:$V,BD$1)</f>
        <v>#VALUE!</v>
      </c>
      <c r="BE1486" s="17" t="e">
        <f>SUMIFS('[1]Deals (investment)'!$C:$C,'[1]Deals (investment)'!$B:$B,$A1486,'[1]Deals (investment)'!$V:$V,BE$1)</f>
        <v>#VALUE!</v>
      </c>
      <c r="BF1486" s="17" t="e">
        <f>SUMIFS('[1]Deals (investment)'!$C:$C,'[1]Deals (investment)'!$B:$B,$A1486,'[1]Deals (investment)'!$V:$V,BF$1)</f>
        <v>#VALUE!</v>
      </c>
      <c r="BG1486" s="17" t="e">
        <f>SUMIFS('[1]Deals (investment)'!$C:$C,'[1]Deals (investment)'!$B:$B,$A1486,'[1]Deals (investment)'!$V:$V,BG$1)</f>
        <v>#VALUE!</v>
      </c>
      <c r="BH1486" s="17" t="e">
        <f>SUMIFS('[1]Deals (investment)'!$C:$C,'[1]Deals (investment)'!$B:$B,$A1486,'[1]Deals (investment)'!$V:$V,BH$1)</f>
        <v>#VALUE!</v>
      </c>
      <c r="BI1486" s="17" t="e">
        <f>SUMIFS('[1]Deals (investment)'!$C:$C,'[1]Deals (investment)'!$B:$B,$A1486,'[1]Deals (investment)'!$V:$V,BI$1)</f>
        <v>#VALUE!</v>
      </c>
      <c r="BJ1486" s="17" t="e">
        <f>SUMIFS('[1]Deals (investment)'!$C:$C,'[1]Deals (investment)'!$B:$B,$A1486,'[1]Deals (investment)'!$V:$V,BJ$1)</f>
        <v>#VALUE!</v>
      </c>
      <c r="BK1486" s="17" t="e">
        <f>SUMIFS('[1]Deals (investment)'!$C:$C,'[1]Deals (investment)'!$B:$B,$A1486,'[1]Deals (investment)'!$V:$V,BK$1)</f>
        <v>#VALUE!</v>
      </c>
      <c r="BL1486" s="17" t="e">
        <f>SUMIFS('[1]Deals (investment)'!$C:$C,'[1]Deals (investment)'!$B:$B,$A1486,'[1]Deals (investment)'!$V:$V,BL$1)</f>
        <v>#VALUE!</v>
      </c>
      <c r="BM1486" s="17" t="e">
        <f>SUMIFS('[1]Deals (investment)'!$C:$C,'[1]Deals (investment)'!$B:$B,$A1486,'[1]Deals (investment)'!$V:$V,BM$1)</f>
        <v>#VALUE!</v>
      </c>
      <c r="BN1486" s="15"/>
      <c r="BO1486" s="15"/>
      <c r="BP1486" s="22"/>
      <c r="BQ1486" s="15"/>
      <c r="BR1486" s="15"/>
      <c r="BS1486" s="15"/>
      <c r="BT1486" s="15"/>
      <c r="BU1486" s="15"/>
      <c r="BV1486" s="15"/>
      <c r="BW1486" s="15"/>
      <c r="BX1486" s="15"/>
      <c r="BY1486" s="15"/>
      <c r="BZ1486" s="15"/>
      <c r="CA1486" s="15"/>
      <c r="CB1486" s="15"/>
      <c r="CC1486" s="15"/>
      <c r="CD1486" s="15"/>
      <c r="CE1486" s="15"/>
      <c r="CF1486" s="15"/>
      <c r="CG1486" s="15"/>
      <c r="CH1486" s="15"/>
      <c r="CI1486" s="15"/>
      <c r="CJ1486" s="15"/>
    </row>
    <row r="1487" spans="1:88" ht="12.75">
      <c r="A1487" s="15" t="s">
        <v>9804</v>
      </c>
      <c r="B1487" s="15" t="s">
        <v>9805</v>
      </c>
      <c r="C1487" s="15" t="s">
        <v>58</v>
      </c>
      <c r="D1487" s="16">
        <v>2016</v>
      </c>
      <c r="E1487" s="15" t="s">
        <v>1472</v>
      </c>
      <c r="F1487" s="15"/>
      <c r="G1487" s="15"/>
      <c r="H1487" s="15"/>
      <c r="I1487" s="15"/>
      <c r="J1487" s="15"/>
      <c r="K1487" s="17" t="e">
        <f t="shared" si="218"/>
        <v>#VALUE!</v>
      </c>
      <c r="L1487" s="15"/>
      <c r="M1487" s="18" t="e">
        <f t="shared" si="205"/>
        <v>#VALUE!</v>
      </c>
      <c r="N1487" s="15"/>
      <c r="O1487" s="15"/>
      <c r="P1487" s="15"/>
      <c r="Q1487" s="15"/>
      <c r="R1487" s="15"/>
      <c r="S1487" s="19"/>
      <c r="T1487" s="15"/>
      <c r="U1487" s="17"/>
      <c r="V1487" s="15" t="s">
        <v>9806</v>
      </c>
      <c r="W1487" s="15"/>
      <c r="X1487" s="15" t="s">
        <v>158</v>
      </c>
      <c r="Y1487" s="15" t="s">
        <v>8386</v>
      </c>
      <c r="AB1487" s="20"/>
      <c r="AC1487" s="21" t="s">
        <v>9807</v>
      </c>
      <c r="AD1487" s="21" t="s">
        <v>9808</v>
      </c>
      <c r="AE1487" s="15"/>
      <c r="AF1487" s="21" t="s">
        <v>9809</v>
      </c>
      <c r="AG1487" s="22">
        <f t="shared" si="226"/>
        <v>0.38709677419354838</v>
      </c>
      <c r="AH1487" s="15" t="str">
        <f t="shared" si="225"/>
        <v/>
      </c>
      <c r="AI1487" s="22" t="e">
        <f>VLOOKUP(A1487,'[1]Deals (investment)'!$B$2:$Z$1497,1,FALSE)</f>
        <v>#N/A</v>
      </c>
      <c r="AJ1487" s="22" t="e">
        <f>VLOOKUP(A1487,'[1]Deals (investment)'!$B$2:$Z$870,15,FALSE)</f>
        <v>#N/A</v>
      </c>
      <c r="AK1487" s="17" t="e">
        <f>VLOOKUP(A1487,'[1]Deals (Exits)'!B:B,1,FALSE)</f>
        <v>#N/A</v>
      </c>
      <c r="AL1487" s="23" t="e">
        <f>VLOOKUP(G1487,[1]Lookups!$V$3:$Y$197,4,FALSE)</f>
        <v>#N/A</v>
      </c>
      <c r="AM1487" s="17" t="str">
        <f>VLOOKUP(X1487,[1]Lookups!$B$3:$C$200,2,FALSE)</f>
        <v>Financial Services</v>
      </c>
      <c r="AN1487" s="17" t="e">
        <f>VLOOKUP(R1487,[1]Lookups!$H$3:$I$69,2,FALSE)</f>
        <v>#N/A</v>
      </c>
      <c r="AO1487" s="17" t="e">
        <f>VLOOKUP(T1487,[1]Lookups!$H$3:$I$69,2,FALSE)</f>
        <v>#N/A</v>
      </c>
      <c r="AP1487" s="17" t="e">
        <f>VLOOKUP(AN1487,[1]Lookups!$N$3:$O$11,2,FALSE)</f>
        <v>#N/A</v>
      </c>
      <c r="AQ1487" s="18" t="e">
        <f>COUNTIFS('[1]Deals (investment)'!$B:$B,$A1487)</f>
        <v>#VALUE!</v>
      </c>
      <c r="AR1487" s="18" t="e">
        <f>COUNTIFS('[1]Deals (investment)'!$B:$B,$A1487,'[1]Deals (investment)'!$T:$T,$AW$1)+COUNTIFS('[1]Deals (investment)'!$B:$B,$A1487,'[1]Deals (investment)'!$T:$T,$AX$1)+COUNTIFS('[1]Deals (investment)'!$B:$B,$A1487,'[1]Deals (investment)'!$T:$T,$AY$1)</f>
        <v>#VALUE!</v>
      </c>
      <c r="AS1487" s="17" t="e">
        <f>SUMIFS('[1]Deals (investment)'!$C:$C,'[1]Deals (investment)'!$B:$B,$A1487)</f>
        <v>#VALUE!</v>
      </c>
      <c r="AT1487" s="17" t="e">
        <f t="shared" si="219"/>
        <v>#VALUE!</v>
      </c>
      <c r="AU1487" s="18" t="e">
        <f>COUNTIF('[1]Deals (Exits)'!$B:$B,A1487)</f>
        <v>#VALUE!</v>
      </c>
      <c r="AV1487" s="17" t="e">
        <f>SUMIFS('[1]Deals (investment)'!$C:$C,'[1]Deals (investment)'!$B:$B,$A1487,'[1]Deals (investment)'!$T:$T,AV$1)</f>
        <v>#VALUE!</v>
      </c>
      <c r="AW1487" s="17" t="e">
        <f>SUMIFS('[1]Deals (investment)'!$C:$C,'[1]Deals (investment)'!$B:$B,$A1487,'[1]Deals (investment)'!$T:$T,AW$1)</f>
        <v>#VALUE!</v>
      </c>
      <c r="AX1487" s="17" t="e">
        <f>SUMIFS('[1]Deals (investment)'!$C:$C,'[1]Deals (investment)'!$B:$B,$A1487,'[1]Deals (investment)'!$T:$T,AX$1)</f>
        <v>#VALUE!</v>
      </c>
      <c r="AY1487" s="17" t="e">
        <f>SUMIFS('[1]Deals (investment)'!$C:$C,'[1]Deals (investment)'!$B:$B,$A1487,'[1]Deals (investment)'!$T:$T,AY$1)</f>
        <v>#VALUE!</v>
      </c>
      <c r="AZ1487" s="17" t="e">
        <f>SUMIFS('[1]Deals (investment)'!$C:$C,'[1]Deals (investment)'!$B:$B,$A1487,'[1]Deals (investment)'!$T:$T,AZ$1)</f>
        <v>#VALUE!</v>
      </c>
      <c r="BA1487" s="17" t="e">
        <f>SUMIFS('[1]Deals (investment)'!$C:$C,'[1]Deals (investment)'!$B:$B,$A1487,'[1]Deals (investment)'!$T:$T,BA$1)</f>
        <v>#VALUE!</v>
      </c>
      <c r="BB1487" s="17" t="e">
        <f>SUMIFS('[1]Deals (investment)'!$C:$C,'[1]Deals (investment)'!$B:$B,$A1487,'[1]Deals (investment)'!$T:$T,BB$1)</f>
        <v>#VALUE!</v>
      </c>
      <c r="BC1487" s="17" t="e">
        <f>SUMIFS('[1]Deals (Exits)'!$C:$C,'[1]Deals (Exits)'!$B:$B,$A1487)</f>
        <v>#VALUE!</v>
      </c>
      <c r="BD1487" s="17" t="e">
        <f>SUMIFS('[1]Deals (investment)'!$C:$C,'[1]Deals (investment)'!$B:$B,$A1487,'[1]Deals (investment)'!$V:$V,BD$1)</f>
        <v>#VALUE!</v>
      </c>
      <c r="BE1487" s="17" t="e">
        <f>SUMIFS('[1]Deals (investment)'!$C:$C,'[1]Deals (investment)'!$B:$B,$A1487,'[1]Deals (investment)'!$V:$V,BE$1)</f>
        <v>#VALUE!</v>
      </c>
      <c r="BF1487" s="17" t="e">
        <f>SUMIFS('[1]Deals (investment)'!$C:$C,'[1]Deals (investment)'!$B:$B,$A1487,'[1]Deals (investment)'!$V:$V,BF$1)</f>
        <v>#VALUE!</v>
      </c>
      <c r="BG1487" s="17" t="e">
        <f>SUMIFS('[1]Deals (investment)'!$C:$C,'[1]Deals (investment)'!$B:$B,$A1487,'[1]Deals (investment)'!$V:$V,BG$1)</f>
        <v>#VALUE!</v>
      </c>
      <c r="BH1487" s="17" t="e">
        <f>SUMIFS('[1]Deals (investment)'!$C:$C,'[1]Deals (investment)'!$B:$B,$A1487,'[1]Deals (investment)'!$V:$V,BH$1)</f>
        <v>#VALUE!</v>
      </c>
      <c r="BI1487" s="17" t="e">
        <f>SUMIFS('[1]Deals (investment)'!$C:$C,'[1]Deals (investment)'!$B:$B,$A1487,'[1]Deals (investment)'!$V:$V,BI$1)</f>
        <v>#VALUE!</v>
      </c>
      <c r="BJ1487" s="17" t="e">
        <f>SUMIFS('[1]Deals (investment)'!$C:$C,'[1]Deals (investment)'!$B:$B,$A1487,'[1]Deals (investment)'!$V:$V,BJ$1)</f>
        <v>#VALUE!</v>
      </c>
      <c r="BK1487" s="17" t="e">
        <f>SUMIFS('[1]Deals (investment)'!$C:$C,'[1]Deals (investment)'!$B:$B,$A1487,'[1]Deals (investment)'!$V:$V,BK$1)</f>
        <v>#VALUE!</v>
      </c>
      <c r="BL1487" s="17" t="e">
        <f>SUMIFS('[1]Deals (investment)'!$C:$C,'[1]Deals (investment)'!$B:$B,$A1487,'[1]Deals (investment)'!$V:$V,BL$1)</f>
        <v>#VALUE!</v>
      </c>
      <c r="BM1487" s="17" t="e">
        <f>SUMIFS('[1]Deals (investment)'!$C:$C,'[1]Deals (investment)'!$B:$B,$A1487,'[1]Deals (investment)'!$V:$V,BM$1)</f>
        <v>#VALUE!</v>
      </c>
      <c r="BN1487" s="15"/>
      <c r="BO1487" s="15"/>
      <c r="BP1487" s="22"/>
      <c r="BQ1487" s="15"/>
      <c r="BR1487" s="15"/>
      <c r="BS1487" s="15"/>
      <c r="BT1487" s="15"/>
      <c r="BU1487" s="15"/>
      <c r="BV1487" s="15"/>
      <c r="BW1487" s="15"/>
      <c r="BX1487" s="15"/>
      <c r="BY1487" s="15"/>
      <c r="BZ1487" s="15"/>
      <c r="CA1487" s="15"/>
      <c r="CB1487" s="15"/>
      <c r="CC1487" s="15"/>
      <c r="CD1487" s="15" t="str">
        <f t="shared" ref="CD1487:CD1490" si="229">CONCATENATE(A1487,B1487,C1487)</f>
        <v>RoundrRound is the first fintech firm in the world that provides active investment management services of the ultra-wealthy to everyonActive</v>
      </c>
      <c r="CE1487" s="15"/>
      <c r="CF1487" s="15"/>
      <c r="CG1487" s="15"/>
      <c r="CH1487" s="15"/>
      <c r="CI1487" s="15"/>
      <c r="CJ1487" s="15"/>
    </row>
    <row r="1488" spans="1:88" ht="25.5">
      <c r="A1488" s="15" t="s">
        <v>9810</v>
      </c>
      <c r="B1488" s="15" t="s">
        <v>9811</v>
      </c>
      <c r="C1488" s="15" t="s">
        <v>58</v>
      </c>
      <c r="D1488" s="16">
        <v>2017</v>
      </c>
      <c r="E1488" s="26" t="s">
        <v>9812</v>
      </c>
      <c r="F1488" s="26" t="s">
        <v>199</v>
      </c>
      <c r="G1488" s="26" t="s">
        <v>3159</v>
      </c>
      <c r="H1488" s="26"/>
      <c r="I1488" s="15" t="s">
        <v>3159</v>
      </c>
      <c r="J1488" s="26"/>
      <c r="K1488" s="17" t="e">
        <f t="shared" si="218"/>
        <v>#VALUE!</v>
      </c>
      <c r="L1488" s="15"/>
      <c r="M1488" s="18" t="e">
        <f t="shared" si="205"/>
        <v>#VALUE!</v>
      </c>
      <c r="N1488" s="15"/>
      <c r="O1488" s="15"/>
      <c r="P1488" s="15"/>
      <c r="Q1488" s="24" t="e">
        <f ca="1">_xludf.MAXIFS('[1]Deals (investment)'!A:A,'[1]Deals (investment)'!B:B,A1488)</f>
        <v>#NAME?</v>
      </c>
      <c r="R1488" s="15" t="s">
        <v>636</v>
      </c>
      <c r="S1488" s="19">
        <v>15000</v>
      </c>
      <c r="T1488" s="15" t="s">
        <v>636</v>
      </c>
      <c r="U1488" s="17">
        <v>15000</v>
      </c>
      <c r="V1488" s="15" t="s">
        <v>9813</v>
      </c>
      <c r="W1488" s="15">
        <v>0</v>
      </c>
      <c r="X1488" s="15" t="s">
        <v>107</v>
      </c>
      <c r="Y1488" s="15"/>
      <c r="AB1488" s="32">
        <v>43506</v>
      </c>
      <c r="AC1488" s="15" t="s">
        <v>199</v>
      </c>
      <c r="AD1488" s="15" t="s">
        <v>199</v>
      </c>
      <c r="AE1488" s="15" t="s">
        <v>199</v>
      </c>
      <c r="AF1488" s="21" t="s">
        <v>9814</v>
      </c>
      <c r="AG1488" s="22">
        <f>COUNTA(B1487:AF1487)/(COUNTA(B1487:AF1487)+COUNTBLANK(B1487:AF1487))</f>
        <v>0.38709677419354838</v>
      </c>
      <c r="AH1488" s="15" t="str">
        <f t="shared" si="225"/>
        <v/>
      </c>
      <c r="AI1488" s="22" t="e">
        <f>VLOOKUP(A1488,'[1]Deals (investment)'!$B$2:$Z$1497,1,FALSE)</f>
        <v>#N/A</v>
      </c>
      <c r="AJ1488" s="22" t="e">
        <f>VLOOKUP(A1488,'[1]Deals (investment)'!$B$2:$Z$870,15,FALSE)</f>
        <v>#N/A</v>
      </c>
      <c r="AK1488" s="17" t="e">
        <f>VLOOKUP(A1488,'[1]Deals (Exits)'!B:B,1,FALSE)</f>
        <v>#N/A</v>
      </c>
      <c r="AL1488" s="23">
        <f>VLOOKUP(G1488,[1]Lookups!$V$3:$Y$197,4,FALSE)</f>
        <v>0</v>
      </c>
      <c r="AM1488" s="17" t="str">
        <f>VLOOKUP(X1488,[1]Lookups!$B$3:$C$200,2,FALSE)</f>
        <v>Energy &amp; Resources</v>
      </c>
      <c r="AN1488" s="17" t="str">
        <f>VLOOKUP(R1488,[1]Lookups!$H$3:$I$69,2,FALSE)</f>
        <v>1. Grant</v>
      </c>
      <c r="AO1488" s="17" t="str">
        <f>VLOOKUP(T1488,[1]Lookups!$H$3:$I$69,2,FALSE)</f>
        <v>1. Grant</v>
      </c>
      <c r="AP1488" s="17" t="str">
        <f>VLOOKUP(AN1488,[1]Lookups!$N$3:$O$11,2,FALSE)</f>
        <v>Early</v>
      </c>
      <c r="AQ1488" s="18" t="e">
        <f>COUNTIFS('[1]Deals (investment)'!$B:$B,$A1488)</f>
        <v>#VALUE!</v>
      </c>
      <c r="AR1488" s="18" t="e">
        <f>COUNTIFS('[1]Deals (investment)'!$B:$B,$A1488,'[1]Deals (investment)'!$T:$T,$AW$1)+COUNTIFS('[1]Deals (investment)'!$B:$B,$A1488,'[1]Deals (investment)'!$T:$T,$AX$1)+COUNTIFS('[1]Deals (investment)'!$B:$B,$A1488,'[1]Deals (investment)'!$T:$T,$AY$1)</f>
        <v>#VALUE!</v>
      </c>
      <c r="AS1488" s="17" t="e">
        <f>SUMIFS('[1]Deals (investment)'!$C:$C,'[1]Deals (investment)'!$B:$B,$A1488)</f>
        <v>#VALUE!</v>
      </c>
      <c r="AT1488" s="17" t="e">
        <f t="shared" si="219"/>
        <v>#VALUE!</v>
      </c>
      <c r="AU1488" s="18" t="e">
        <f>COUNTIF('[1]Deals (Exits)'!$B:$B,A1488)</f>
        <v>#VALUE!</v>
      </c>
      <c r="AV1488" s="17" t="e">
        <f>SUMIFS('[1]Deals (investment)'!$C:$C,'[1]Deals (investment)'!$B:$B,$A1488,'[1]Deals (investment)'!$T:$T,AV$1)</f>
        <v>#VALUE!</v>
      </c>
      <c r="AW1488" s="17" t="e">
        <f>SUMIFS('[1]Deals (investment)'!$C:$C,'[1]Deals (investment)'!$B:$B,$A1488,'[1]Deals (investment)'!$T:$T,AW$1)</f>
        <v>#VALUE!</v>
      </c>
      <c r="AX1488" s="17" t="e">
        <f>SUMIFS('[1]Deals (investment)'!$C:$C,'[1]Deals (investment)'!$B:$B,$A1488,'[1]Deals (investment)'!$T:$T,AX$1)</f>
        <v>#VALUE!</v>
      </c>
      <c r="AY1488" s="17" t="e">
        <f>SUMIFS('[1]Deals (investment)'!$C:$C,'[1]Deals (investment)'!$B:$B,$A1488,'[1]Deals (investment)'!$T:$T,AY$1)</f>
        <v>#VALUE!</v>
      </c>
      <c r="AZ1488" s="17" t="e">
        <f>SUMIFS('[1]Deals (investment)'!$C:$C,'[1]Deals (investment)'!$B:$B,$A1488,'[1]Deals (investment)'!$T:$T,AZ$1)</f>
        <v>#VALUE!</v>
      </c>
      <c r="BA1488" s="17" t="e">
        <f>SUMIFS('[1]Deals (investment)'!$C:$C,'[1]Deals (investment)'!$B:$B,$A1488,'[1]Deals (investment)'!$T:$T,BA$1)</f>
        <v>#VALUE!</v>
      </c>
      <c r="BB1488" s="17" t="e">
        <f>SUMIFS('[1]Deals (investment)'!$C:$C,'[1]Deals (investment)'!$B:$B,$A1488,'[1]Deals (investment)'!$T:$T,BB$1)</f>
        <v>#VALUE!</v>
      </c>
      <c r="BC1488" s="17" t="e">
        <f>SUMIFS('[1]Deals (Exits)'!$C:$C,'[1]Deals (Exits)'!$B:$B,$A1488)</f>
        <v>#VALUE!</v>
      </c>
      <c r="BD1488" s="17" t="e">
        <f>SUMIFS('[1]Deals (investment)'!$C:$C,'[1]Deals (investment)'!$B:$B,$A1488,'[1]Deals (investment)'!$V:$V,BD$1)</f>
        <v>#VALUE!</v>
      </c>
      <c r="BE1488" s="17" t="e">
        <f>SUMIFS('[1]Deals (investment)'!$C:$C,'[1]Deals (investment)'!$B:$B,$A1488,'[1]Deals (investment)'!$V:$V,BE$1)</f>
        <v>#VALUE!</v>
      </c>
      <c r="BF1488" s="17" t="e">
        <f>SUMIFS('[1]Deals (investment)'!$C:$C,'[1]Deals (investment)'!$B:$B,$A1488,'[1]Deals (investment)'!$V:$V,BF$1)</f>
        <v>#VALUE!</v>
      </c>
      <c r="BG1488" s="17" t="e">
        <f>SUMIFS('[1]Deals (investment)'!$C:$C,'[1]Deals (investment)'!$B:$B,$A1488,'[1]Deals (investment)'!$V:$V,BG$1)</f>
        <v>#VALUE!</v>
      </c>
      <c r="BH1488" s="17" t="e">
        <f>SUMIFS('[1]Deals (investment)'!$C:$C,'[1]Deals (investment)'!$B:$B,$A1488,'[1]Deals (investment)'!$V:$V,BH$1)</f>
        <v>#VALUE!</v>
      </c>
      <c r="BI1488" s="17" t="e">
        <f>SUMIFS('[1]Deals (investment)'!$C:$C,'[1]Deals (investment)'!$B:$B,$A1488,'[1]Deals (investment)'!$V:$V,BI$1)</f>
        <v>#VALUE!</v>
      </c>
      <c r="BJ1488" s="17" t="e">
        <f>SUMIFS('[1]Deals (investment)'!$C:$C,'[1]Deals (investment)'!$B:$B,$A1488,'[1]Deals (investment)'!$V:$V,BJ$1)</f>
        <v>#VALUE!</v>
      </c>
      <c r="BK1488" s="17" t="e">
        <f>SUMIFS('[1]Deals (investment)'!$C:$C,'[1]Deals (investment)'!$B:$B,$A1488,'[1]Deals (investment)'!$V:$V,BK$1)</f>
        <v>#VALUE!</v>
      </c>
      <c r="BL1488" s="17" t="e">
        <f>SUMIFS('[1]Deals (investment)'!$C:$C,'[1]Deals (investment)'!$B:$B,$A1488,'[1]Deals (investment)'!$V:$V,BL$1)</f>
        <v>#VALUE!</v>
      </c>
      <c r="BM1488" s="17" t="e">
        <f>SUMIFS('[1]Deals (investment)'!$C:$C,'[1]Deals (investment)'!$B:$B,$A1488,'[1]Deals (investment)'!$V:$V,BM$1)</f>
        <v>#VALUE!</v>
      </c>
      <c r="BN1488" s="15"/>
      <c r="BO1488" s="15"/>
      <c r="BP1488" s="22"/>
      <c r="BQ1488" s="15"/>
      <c r="BR1488" s="15"/>
      <c r="BS1488" s="15"/>
      <c r="BT1488" s="15"/>
      <c r="BU1488" s="15"/>
      <c r="BV1488" s="15"/>
      <c r="BW1488" s="15"/>
      <c r="BX1488" s="15"/>
      <c r="BY1488" s="15"/>
      <c r="BZ1488" s="15"/>
      <c r="CA1488" s="15"/>
      <c r="CB1488" s="15"/>
      <c r="CC1488" s="15"/>
      <c r="CD1488" s="15" t="str">
        <f t="shared" si="229"/>
        <v>Rugsal TradingRugsal Trading makes custom made paperbags and briquettes.Active</v>
      </c>
      <c r="CE1488" s="15"/>
      <c r="CF1488" s="15"/>
      <c r="CG1488" s="15"/>
      <c r="CH1488" s="15"/>
      <c r="CI1488" s="15"/>
      <c r="CJ1488" s="15"/>
    </row>
    <row r="1489" spans="1:88" ht="12.75">
      <c r="A1489" s="15" t="s">
        <v>9815</v>
      </c>
      <c r="B1489" s="15" t="s">
        <v>9816</v>
      </c>
      <c r="C1489" s="15" t="s">
        <v>58</v>
      </c>
      <c r="D1489" s="16">
        <v>2018</v>
      </c>
      <c r="E1489" s="15" t="s">
        <v>393</v>
      </c>
      <c r="F1489" s="15"/>
      <c r="G1489" s="15"/>
      <c r="H1489" s="15"/>
      <c r="I1489" s="15"/>
      <c r="J1489" s="15"/>
      <c r="K1489" s="17" t="e">
        <f t="shared" si="218"/>
        <v>#VALUE!</v>
      </c>
      <c r="L1489" s="15"/>
      <c r="M1489" s="18" t="e">
        <f t="shared" si="205"/>
        <v>#VALUE!</v>
      </c>
      <c r="N1489" s="15"/>
      <c r="O1489" s="15"/>
      <c r="P1489" s="15"/>
      <c r="Q1489" s="15"/>
      <c r="R1489" s="15"/>
      <c r="S1489" s="19"/>
      <c r="T1489" s="15"/>
      <c r="U1489" s="17"/>
      <c r="V1489" s="15" t="s">
        <v>312</v>
      </c>
      <c r="W1489" s="15"/>
      <c r="X1489" s="15"/>
      <c r="Y1489" s="15"/>
      <c r="AB1489" s="20"/>
      <c r="AC1489" s="21" t="s">
        <v>9817</v>
      </c>
      <c r="AD1489" s="15"/>
      <c r="AE1489" s="21" t="s">
        <v>9818</v>
      </c>
      <c r="AF1489" s="21" t="s">
        <v>9819</v>
      </c>
      <c r="AG1489" s="22">
        <f t="shared" ref="AG1489:AG1498" si="230">COUNTA(B1489:AF1489)/(COUNTA(B1489:AF1489)+COUNTBLANK(B1489:AF1489))</f>
        <v>0.32258064516129031</v>
      </c>
      <c r="AH1489" s="15" t="str">
        <f t="shared" si="225"/>
        <v/>
      </c>
      <c r="AI1489" s="22" t="e">
        <f>VLOOKUP(A1489,'[1]Deals (investment)'!$B$2:$Z$1497,1,FALSE)</f>
        <v>#N/A</v>
      </c>
      <c r="AJ1489" s="22" t="e">
        <f>VLOOKUP(A1489,'[1]Deals (investment)'!$B$2:$Z$870,15,FALSE)</f>
        <v>#N/A</v>
      </c>
      <c r="AK1489" s="17" t="e">
        <f>VLOOKUP(A1489,'[1]Deals (Exits)'!B:B,1,FALSE)</f>
        <v>#N/A</v>
      </c>
      <c r="AL1489" s="23" t="e">
        <f>VLOOKUP(G1489,[1]Lookups!$V$3:$Y$197,4,FALSE)</f>
        <v>#N/A</v>
      </c>
      <c r="AM1489" s="17" t="e">
        <f>VLOOKUP(X1489,[1]Lookups!$B$3:$C$200,2,FALSE)</f>
        <v>#N/A</v>
      </c>
      <c r="AN1489" s="17" t="e">
        <f>VLOOKUP(R1489,[1]Lookups!$H$3:$I$69,2,FALSE)</f>
        <v>#N/A</v>
      </c>
      <c r="AO1489" s="17" t="e">
        <f>VLOOKUP(T1489,[1]Lookups!$H$3:$I$69,2,FALSE)</f>
        <v>#N/A</v>
      </c>
      <c r="AP1489" s="17" t="e">
        <f>VLOOKUP(AN1489,[1]Lookups!$N$3:$O$11,2,FALSE)</f>
        <v>#N/A</v>
      </c>
      <c r="AQ1489" s="18" t="e">
        <f>COUNTIFS('[1]Deals (investment)'!$B:$B,$A1489)</f>
        <v>#VALUE!</v>
      </c>
      <c r="AR1489" s="18" t="e">
        <f>COUNTIFS('[1]Deals (investment)'!$B:$B,$A1489,'[1]Deals (investment)'!$T:$T,$AW$1)+COUNTIFS('[1]Deals (investment)'!$B:$B,$A1489,'[1]Deals (investment)'!$T:$T,$AX$1)+COUNTIFS('[1]Deals (investment)'!$B:$B,$A1489,'[1]Deals (investment)'!$T:$T,$AY$1)</f>
        <v>#VALUE!</v>
      </c>
      <c r="AS1489" s="17" t="e">
        <f>SUMIFS('[1]Deals (investment)'!$C:$C,'[1]Deals (investment)'!$B:$B,$A1489)</f>
        <v>#VALUE!</v>
      </c>
      <c r="AT1489" s="17" t="e">
        <f t="shared" si="219"/>
        <v>#VALUE!</v>
      </c>
      <c r="AU1489" s="18" t="e">
        <f>COUNTIF('[1]Deals (Exits)'!$B:$B,A1489)</f>
        <v>#VALUE!</v>
      </c>
      <c r="AV1489" s="17" t="e">
        <f>SUMIFS('[1]Deals (investment)'!$C:$C,'[1]Deals (investment)'!$B:$B,$A1489,'[1]Deals (investment)'!$T:$T,AV$1)</f>
        <v>#VALUE!</v>
      </c>
      <c r="AW1489" s="17" t="e">
        <f>SUMIFS('[1]Deals (investment)'!$C:$C,'[1]Deals (investment)'!$B:$B,$A1489,'[1]Deals (investment)'!$T:$T,AW$1)</f>
        <v>#VALUE!</v>
      </c>
      <c r="AX1489" s="17" t="e">
        <f>SUMIFS('[1]Deals (investment)'!$C:$C,'[1]Deals (investment)'!$B:$B,$A1489,'[1]Deals (investment)'!$T:$T,AX$1)</f>
        <v>#VALUE!</v>
      </c>
      <c r="AY1489" s="17" t="e">
        <f>SUMIFS('[1]Deals (investment)'!$C:$C,'[1]Deals (investment)'!$B:$B,$A1489,'[1]Deals (investment)'!$T:$T,AY$1)</f>
        <v>#VALUE!</v>
      </c>
      <c r="AZ1489" s="17" t="e">
        <f>SUMIFS('[1]Deals (investment)'!$C:$C,'[1]Deals (investment)'!$B:$B,$A1489,'[1]Deals (investment)'!$T:$T,AZ$1)</f>
        <v>#VALUE!</v>
      </c>
      <c r="BA1489" s="17" t="e">
        <f>SUMIFS('[1]Deals (investment)'!$C:$C,'[1]Deals (investment)'!$B:$B,$A1489,'[1]Deals (investment)'!$T:$T,BA$1)</f>
        <v>#VALUE!</v>
      </c>
      <c r="BB1489" s="17" t="e">
        <f>SUMIFS('[1]Deals (investment)'!$C:$C,'[1]Deals (investment)'!$B:$B,$A1489,'[1]Deals (investment)'!$T:$T,BB$1)</f>
        <v>#VALUE!</v>
      </c>
      <c r="BC1489" s="17" t="e">
        <f>SUMIFS('[1]Deals (Exits)'!$C:$C,'[1]Deals (Exits)'!$B:$B,$A1489)</f>
        <v>#VALUE!</v>
      </c>
      <c r="BD1489" s="17" t="e">
        <f>SUMIFS('[1]Deals (investment)'!$C:$C,'[1]Deals (investment)'!$B:$B,$A1489,'[1]Deals (investment)'!$V:$V,BD$1)</f>
        <v>#VALUE!</v>
      </c>
      <c r="BE1489" s="17" t="e">
        <f>SUMIFS('[1]Deals (investment)'!$C:$C,'[1]Deals (investment)'!$B:$B,$A1489,'[1]Deals (investment)'!$V:$V,BE$1)</f>
        <v>#VALUE!</v>
      </c>
      <c r="BF1489" s="17" t="e">
        <f>SUMIFS('[1]Deals (investment)'!$C:$C,'[1]Deals (investment)'!$B:$B,$A1489,'[1]Deals (investment)'!$V:$V,BF$1)</f>
        <v>#VALUE!</v>
      </c>
      <c r="BG1489" s="17" t="e">
        <f>SUMIFS('[1]Deals (investment)'!$C:$C,'[1]Deals (investment)'!$B:$B,$A1489,'[1]Deals (investment)'!$V:$V,BG$1)</f>
        <v>#VALUE!</v>
      </c>
      <c r="BH1489" s="17" t="e">
        <f>SUMIFS('[1]Deals (investment)'!$C:$C,'[1]Deals (investment)'!$B:$B,$A1489,'[1]Deals (investment)'!$V:$V,BH$1)</f>
        <v>#VALUE!</v>
      </c>
      <c r="BI1489" s="17" t="e">
        <f>SUMIFS('[1]Deals (investment)'!$C:$C,'[1]Deals (investment)'!$B:$B,$A1489,'[1]Deals (investment)'!$V:$V,BI$1)</f>
        <v>#VALUE!</v>
      </c>
      <c r="BJ1489" s="17" t="e">
        <f>SUMIFS('[1]Deals (investment)'!$C:$C,'[1]Deals (investment)'!$B:$B,$A1489,'[1]Deals (investment)'!$V:$V,BJ$1)</f>
        <v>#VALUE!</v>
      </c>
      <c r="BK1489" s="17" t="e">
        <f>SUMIFS('[1]Deals (investment)'!$C:$C,'[1]Deals (investment)'!$B:$B,$A1489,'[1]Deals (investment)'!$V:$V,BK$1)</f>
        <v>#VALUE!</v>
      </c>
      <c r="BL1489" s="17" t="e">
        <f>SUMIFS('[1]Deals (investment)'!$C:$C,'[1]Deals (investment)'!$B:$B,$A1489,'[1]Deals (investment)'!$V:$V,BL$1)</f>
        <v>#VALUE!</v>
      </c>
      <c r="BM1489" s="17" t="e">
        <f>SUMIFS('[1]Deals (investment)'!$C:$C,'[1]Deals (investment)'!$B:$B,$A1489,'[1]Deals (investment)'!$V:$V,BM$1)</f>
        <v>#VALUE!</v>
      </c>
      <c r="BN1489" s="15"/>
      <c r="BO1489" s="15"/>
      <c r="BP1489" s="22"/>
      <c r="BQ1489" s="15"/>
      <c r="BR1489" s="15"/>
      <c r="BS1489" s="15"/>
      <c r="BT1489" s="15"/>
      <c r="BU1489" s="15"/>
      <c r="BV1489" s="15"/>
      <c r="BW1489" s="15"/>
      <c r="BX1489" s="15"/>
      <c r="BY1489" s="15"/>
      <c r="BZ1489" s="15"/>
      <c r="CA1489" s="15"/>
      <c r="CB1489" s="15"/>
      <c r="CC1489" s="15"/>
      <c r="CD1489" s="15" t="str">
        <f t="shared" si="229"/>
        <v>RuzivoRuzivo is an online interactive digital learning platform targeted at primary and secondary students. All our content is aligned to the Zimbabwean curricula.Active</v>
      </c>
      <c r="CE1489" s="15"/>
      <c r="CF1489" s="15"/>
      <c r="CG1489" s="15"/>
      <c r="CH1489" s="15"/>
      <c r="CI1489" s="15"/>
      <c r="CJ1489" s="15"/>
    </row>
    <row r="1490" spans="1:88" ht="12.75">
      <c r="A1490" s="15" t="s">
        <v>9820</v>
      </c>
      <c r="B1490" s="15"/>
      <c r="C1490" s="15"/>
      <c r="D1490" s="16"/>
      <c r="E1490" s="26"/>
      <c r="F1490" s="26"/>
      <c r="G1490" s="26"/>
      <c r="H1490" s="26"/>
      <c r="I1490" s="15"/>
      <c r="J1490" s="26"/>
      <c r="K1490" s="17" t="e">
        <f t="shared" si="218"/>
        <v>#VALUE!</v>
      </c>
      <c r="L1490" s="15"/>
      <c r="M1490" s="18" t="e">
        <f t="shared" si="205"/>
        <v>#VALUE!</v>
      </c>
      <c r="N1490" s="15"/>
      <c r="O1490" s="15"/>
      <c r="P1490" s="15"/>
      <c r="Q1490" s="24" t="e">
        <f ca="1">_xludf.MAXIFS('[1]Deals (investment)'!A:A,'[1]Deals (investment)'!B:B,A1490)</f>
        <v>#NAME?</v>
      </c>
      <c r="R1490" s="15"/>
      <c r="S1490" s="19"/>
      <c r="T1490" s="15"/>
      <c r="U1490" s="17"/>
      <c r="V1490" s="15"/>
      <c r="W1490" s="15"/>
      <c r="X1490" s="15"/>
      <c r="Y1490" s="15"/>
      <c r="AB1490" s="20"/>
      <c r="AC1490" s="15"/>
      <c r="AD1490" s="15"/>
      <c r="AE1490" s="15"/>
      <c r="AF1490" s="15"/>
      <c r="AG1490" s="22">
        <f t="shared" ca="1" si="230"/>
        <v>9.6774193548387094E-2</v>
      </c>
      <c r="AH1490" s="15" t="str">
        <f t="shared" si="225"/>
        <v/>
      </c>
      <c r="AI1490" s="22" t="e">
        <f>VLOOKUP(A1490,'[1]Deals (investment)'!$B$2:$Z$1497,1,FALSE)</f>
        <v>#N/A</v>
      </c>
      <c r="AJ1490" s="22" t="e">
        <f>VLOOKUP(A1490,'[1]Deals (investment)'!$B$2:$Z$870,15,FALSE)</f>
        <v>#N/A</v>
      </c>
      <c r="AK1490" s="17" t="e">
        <f>VLOOKUP(A1490,'[1]Deals (Exits)'!B:B,1,FALSE)</f>
        <v>#N/A</v>
      </c>
      <c r="AL1490" s="23" t="e">
        <f>VLOOKUP(G1490,[1]Lookups!$V$3:$Y$197,4,FALSE)</f>
        <v>#N/A</v>
      </c>
      <c r="AM1490" s="17" t="e">
        <f>VLOOKUP(X1490,[1]Lookups!$B$3:$C$200,2,FALSE)</f>
        <v>#N/A</v>
      </c>
      <c r="AN1490" s="17" t="e">
        <f>VLOOKUP(R1490,[1]Lookups!$H$3:$I$69,2,FALSE)</f>
        <v>#N/A</v>
      </c>
      <c r="AO1490" s="17" t="e">
        <f>VLOOKUP(T1490,[1]Lookups!$H$3:$I$69,2,FALSE)</f>
        <v>#N/A</v>
      </c>
      <c r="AP1490" s="17" t="e">
        <f>VLOOKUP(AN1490,[1]Lookups!$N$3:$O$11,2,FALSE)</f>
        <v>#N/A</v>
      </c>
      <c r="AQ1490" s="18" t="e">
        <f>COUNTIFS('[1]Deals (investment)'!$B:$B,$A1490)</f>
        <v>#VALUE!</v>
      </c>
      <c r="AR1490" s="18" t="e">
        <f>COUNTIFS('[1]Deals (investment)'!$B:$B,$A1490,'[1]Deals (investment)'!$T:$T,$AW$1)+COUNTIFS('[1]Deals (investment)'!$B:$B,$A1490,'[1]Deals (investment)'!$T:$T,$AX$1)+COUNTIFS('[1]Deals (investment)'!$B:$B,$A1490,'[1]Deals (investment)'!$T:$T,$AY$1)</f>
        <v>#VALUE!</v>
      </c>
      <c r="AS1490" s="17" t="e">
        <f>SUMIFS('[1]Deals (investment)'!$C:$C,'[1]Deals (investment)'!$B:$B,$A1490)</f>
        <v>#VALUE!</v>
      </c>
      <c r="AT1490" s="17" t="e">
        <f t="shared" si="219"/>
        <v>#VALUE!</v>
      </c>
      <c r="AU1490" s="18" t="e">
        <f>COUNTIF('[1]Deals (Exits)'!$B:$B,A1490)</f>
        <v>#VALUE!</v>
      </c>
      <c r="AV1490" s="17" t="e">
        <f>SUMIFS('[1]Deals (investment)'!$C:$C,'[1]Deals (investment)'!$B:$B,$A1490,'[1]Deals (investment)'!$T:$T,AV$1)</f>
        <v>#VALUE!</v>
      </c>
      <c r="AW1490" s="17" t="e">
        <f>SUMIFS('[1]Deals (investment)'!$C:$C,'[1]Deals (investment)'!$B:$B,$A1490,'[1]Deals (investment)'!$T:$T,AW$1)</f>
        <v>#VALUE!</v>
      </c>
      <c r="AX1490" s="17" t="e">
        <f>SUMIFS('[1]Deals (investment)'!$C:$C,'[1]Deals (investment)'!$B:$B,$A1490,'[1]Deals (investment)'!$T:$T,AX$1)</f>
        <v>#VALUE!</v>
      </c>
      <c r="AY1490" s="17" t="e">
        <f>SUMIFS('[1]Deals (investment)'!$C:$C,'[1]Deals (investment)'!$B:$B,$A1490,'[1]Deals (investment)'!$T:$T,AY$1)</f>
        <v>#VALUE!</v>
      </c>
      <c r="AZ1490" s="17" t="e">
        <f>SUMIFS('[1]Deals (investment)'!$C:$C,'[1]Deals (investment)'!$B:$B,$A1490,'[1]Deals (investment)'!$T:$T,AZ$1)</f>
        <v>#VALUE!</v>
      </c>
      <c r="BA1490" s="17" t="e">
        <f>SUMIFS('[1]Deals (investment)'!$C:$C,'[1]Deals (investment)'!$B:$B,$A1490,'[1]Deals (investment)'!$T:$T,BA$1)</f>
        <v>#VALUE!</v>
      </c>
      <c r="BB1490" s="17" t="e">
        <f>SUMIFS('[1]Deals (investment)'!$C:$C,'[1]Deals (investment)'!$B:$B,$A1490,'[1]Deals (investment)'!$T:$T,BB$1)</f>
        <v>#VALUE!</v>
      </c>
      <c r="BC1490" s="17" t="e">
        <f>SUMIFS('[1]Deals (Exits)'!$C:$C,'[1]Deals (Exits)'!$B:$B,$A1490)</f>
        <v>#VALUE!</v>
      </c>
      <c r="BD1490" s="17" t="e">
        <f>SUMIFS('[1]Deals (investment)'!$C:$C,'[1]Deals (investment)'!$B:$B,$A1490,'[1]Deals (investment)'!$V:$V,BD$1)</f>
        <v>#VALUE!</v>
      </c>
      <c r="BE1490" s="17" t="e">
        <f>SUMIFS('[1]Deals (investment)'!$C:$C,'[1]Deals (investment)'!$B:$B,$A1490,'[1]Deals (investment)'!$V:$V,BE$1)</f>
        <v>#VALUE!</v>
      </c>
      <c r="BF1490" s="17" t="e">
        <f>SUMIFS('[1]Deals (investment)'!$C:$C,'[1]Deals (investment)'!$B:$B,$A1490,'[1]Deals (investment)'!$V:$V,BF$1)</f>
        <v>#VALUE!</v>
      </c>
      <c r="BG1490" s="17" t="e">
        <f>SUMIFS('[1]Deals (investment)'!$C:$C,'[1]Deals (investment)'!$B:$B,$A1490,'[1]Deals (investment)'!$V:$V,BG$1)</f>
        <v>#VALUE!</v>
      </c>
      <c r="BH1490" s="17" t="e">
        <f>SUMIFS('[1]Deals (investment)'!$C:$C,'[1]Deals (investment)'!$B:$B,$A1490,'[1]Deals (investment)'!$V:$V,BH$1)</f>
        <v>#VALUE!</v>
      </c>
      <c r="BI1490" s="17" t="e">
        <f>SUMIFS('[1]Deals (investment)'!$C:$C,'[1]Deals (investment)'!$B:$B,$A1490,'[1]Deals (investment)'!$V:$V,BI$1)</f>
        <v>#VALUE!</v>
      </c>
      <c r="BJ1490" s="17" t="e">
        <f>SUMIFS('[1]Deals (investment)'!$C:$C,'[1]Deals (investment)'!$B:$B,$A1490,'[1]Deals (investment)'!$V:$V,BJ$1)</f>
        <v>#VALUE!</v>
      </c>
      <c r="BK1490" s="17" t="e">
        <f>SUMIFS('[1]Deals (investment)'!$C:$C,'[1]Deals (investment)'!$B:$B,$A1490,'[1]Deals (investment)'!$V:$V,BK$1)</f>
        <v>#VALUE!</v>
      </c>
      <c r="BL1490" s="17" t="e">
        <f>SUMIFS('[1]Deals (investment)'!$C:$C,'[1]Deals (investment)'!$B:$B,$A1490,'[1]Deals (investment)'!$V:$V,BL$1)</f>
        <v>#VALUE!</v>
      </c>
      <c r="BM1490" s="17" t="e">
        <f>SUMIFS('[1]Deals (investment)'!$C:$C,'[1]Deals (investment)'!$B:$B,$A1490,'[1]Deals (investment)'!$V:$V,BM$1)</f>
        <v>#VALUE!</v>
      </c>
      <c r="BN1490" s="15"/>
      <c r="BO1490" s="15"/>
      <c r="BP1490" s="22"/>
      <c r="BQ1490" s="15"/>
      <c r="BR1490" s="15"/>
      <c r="BS1490" s="15"/>
      <c r="BT1490" s="15"/>
      <c r="BU1490" s="15"/>
      <c r="BV1490" s="15"/>
      <c r="BW1490" s="15"/>
      <c r="BX1490" s="15"/>
      <c r="BY1490" s="15"/>
      <c r="BZ1490" s="15"/>
      <c r="CA1490" s="15"/>
      <c r="CB1490" s="15"/>
      <c r="CC1490" s="15"/>
      <c r="CD1490" s="15" t="str">
        <f t="shared" si="229"/>
        <v>SA Components</v>
      </c>
      <c r="CE1490" s="15"/>
      <c r="CF1490" s="15"/>
      <c r="CG1490" s="15"/>
      <c r="CH1490" s="15"/>
      <c r="CI1490" s="15"/>
      <c r="CJ1490" s="15"/>
    </row>
    <row r="1491" spans="1:88" ht="12.75">
      <c r="A1491" s="15" t="s">
        <v>9821</v>
      </c>
      <c r="B1491" s="15" t="s">
        <v>9822</v>
      </c>
      <c r="C1491" s="15" t="s">
        <v>58</v>
      </c>
      <c r="D1491" s="16">
        <v>2017</v>
      </c>
      <c r="E1491" s="15" t="s">
        <v>9823</v>
      </c>
      <c r="F1491" s="15"/>
      <c r="G1491" s="15"/>
      <c r="H1491" s="15"/>
      <c r="I1491" s="15"/>
      <c r="J1491" s="15"/>
      <c r="K1491" s="17" t="e">
        <f t="shared" si="218"/>
        <v>#VALUE!</v>
      </c>
      <c r="L1491" s="15"/>
      <c r="M1491" s="18" t="e">
        <f t="shared" si="205"/>
        <v>#VALUE!</v>
      </c>
      <c r="N1491" s="15"/>
      <c r="O1491" s="15"/>
      <c r="P1491" s="15"/>
      <c r="Q1491" s="15"/>
      <c r="R1491" s="15"/>
      <c r="S1491" s="19"/>
      <c r="T1491" s="15"/>
      <c r="U1491" s="17"/>
      <c r="V1491" s="15" t="s">
        <v>9824</v>
      </c>
      <c r="W1491" s="15"/>
      <c r="X1491" s="15" t="s">
        <v>64</v>
      </c>
      <c r="Y1491" s="15" t="s">
        <v>2611</v>
      </c>
      <c r="AB1491" s="20"/>
      <c r="AC1491" s="21" t="s">
        <v>9825</v>
      </c>
      <c r="AD1491" s="21" t="s">
        <v>9826</v>
      </c>
      <c r="AE1491" s="21" t="s">
        <v>9827</v>
      </c>
      <c r="AF1491" s="21" t="s">
        <v>9828</v>
      </c>
      <c r="AG1491" s="22">
        <f t="shared" si="230"/>
        <v>0.41935483870967744</v>
      </c>
      <c r="AH1491" s="15" t="str">
        <f t="shared" si="225"/>
        <v/>
      </c>
      <c r="AI1491" s="22" t="e">
        <f>VLOOKUP(A1491,'[1]Deals (investment)'!$B$2:$Z$1497,1,FALSE)</f>
        <v>#N/A</v>
      </c>
      <c r="AJ1491" s="22" t="e">
        <f>VLOOKUP(A1491,'[1]Deals (investment)'!$B$2:$Z$870,15,FALSE)</f>
        <v>#N/A</v>
      </c>
      <c r="AK1491" s="17" t="e">
        <f>VLOOKUP(A1491,'[1]Deals (Exits)'!B:B,1,FALSE)</f>
        <v>#N/A</v>
      </c>
      <c r="AL1491" s="23" t="e">
        <f>VLOOKUP(G1491,[1]Lookups!$V$3:$Y$197,4,FALSE)</f>
        <v>#N/A</v>
      </c>
      <c r="AM1491" s="17" t="str">
        <f>VLOOKUP(X1491,[1]Lookups!$B$3:$C$200,2,FALSE)</f>
        <v>E-commerce &amp; Retail</v>
      </c>
      <c r="AN1491" s="17" t="e">
        <f>VLOOKUP(R1491,[1]Lookups!$H$3:$I$69,2,FALSE)</f>
        <v>#N/A</v>
      </c>
      <c r="AO1491" s="17" t="e">
        <f>VLOOKUP(T1491,[1]Lookups!$H$3:$I$69,2,FALSE)</f>
        <v>#N/A</v>
      </c>
      <c r="AP1491" s="17" t="e">
        <f>VLOOKUP(AN1491,[1]Lookups!$N$3:$O$11,2,FALSE)</f>
        <v>#N/A</v>
      </c>
      <c r="AQ1491" s="18" t="e">
        <f>COUNTIFS('[1]Deals (investment)'!$B:$B,$A1491)</f>
        <v>#VALUE!</v>
      </c>
      <c r="AR1491" s="18" t="e">
        <f>COUNTIFS('[1]Deals (investment)'!$B:$B,$A1491,'[1]Deals (investment)'!$T:$T,$AW$1)+COUNTIFS('[1]Deals (investment)'!$B:$B,$A1491,'[1]Deals (investment)'!$T:$T,$AX$1)+COUNTIFS('[1]Deals (investment)'!$B:$B,$A1491,'[1]Deals (investment)'!$T:$T,$AY$1)</f>
        <v>#VALUE!</v>
      </c>
      <c r="AS1491" s="17" t="e">
        <f>SUMIFS('[1]Deals (investment)'!$C:$C,'[1]Deals (investment)'!$B:$B,$A1491)</f>
        <v>#VALUE!</v>
      </c>
      <c r="AT1491" s="17" t="e">
        <f t="shared" si="219"/>
        <v>#VALUE!</v>
      </c>
      <c r="AU1491" s="18" t="e">
        <f>COUNTIF('[1]Deals (Exits)'!$B:$B,A1491)</f>
        <v>#VALUE!</v>
      </c>
      <c r="AV1491" s="17" t="e">
        <f>SUMIFS('[1]Deals (investment)'!$C:$C,'[1]Deals (investment)'!$B:$B,$A1491,'[1]Deals (investment)'!$T:$T,AV$1)</f>
        <v>#VALUE!</v>
      </c>
      <c r="AW1491" s="17" t="e">
        <f>SUMIFS('[1]Deals (investment)'!$C:$C,'[1]Deals (investment)'!$B:$B,$A1491,'[1]Deals (investment)'!$T:$T,AW$1)</f>
        <v>#VALUE!</v>
      </c>
      <c r="AX1491" s="17" t="e">
        <f>SUMIFS('[1]Deals (investment)'!$C:$C,'[1]Deals (investment)'!$B:$B,$A1491,'[1]Deals (investment)'!$T:$T,AX$1)</f>
        <v>#VALUE!</v>
      </c>
      <c r="AY1491" s="17" t="e">
        <f>SUMIFS('[1]Deals (investment)'!$C:$C,'[1]Deals (investment)'!$B:$B,$A1491,'[1]Deals (investment)'!$T:$T,AY$1)</f>
        <v>#VALUE!</v>
      </c>
      <c r="AZ1491" s="17" t="e">
        <f>SUMIFS('[1]Deals (investment)'!$C:$C,'[1]Deals (investment)'!$B:$B,$A1491,'[1]Deals (investment)'!$T:$T,AZ$1)</f>
        <v>#VALUE!</v>
      </c>
      <c r="BA1491" s="17" t="e">
        <f>SUMIFS('[1]Deals (investment)'!$C:$C,'[1]Deals (investment)'!$B:$B,$A1491,'[1]Deals (investment)'!$T:$T,BA$1)</f>
        <v>#VALUE!</v>
      </c>
      <c r="BB1491" s="17" t="e">
        <f>SUMIFS('[1]Deals (investment)'!$C:$C,'[1]Deals (investment)'!$B:$B,$A1491,'[1]Deals (investment)'!$T:$T,BB$1)</f>
        <v>#VALUE!</v>
      </c>
      <c r="BC1491" s="17" t="e">
        <f>SUMIFS('[1]Deals (Exits)'!$C:$C,'[1]Deals (Exits)'!$B:$B,$A1491)</f>
        <v>#VALUE!</v>
      </c>
      <c r="BD1491" s="17" t="e">
        <f>SUMIFS('[1]Deals (investment)'!$C:$C,'[1]Deals (investment)'!$B:$B,$A1491,'[1]Deals (investment)'!$V:$V,BD$1)</f>
        <v>#VALUE!</v>
      </c>
      <c r="BE1491" s="17" t="e">
        <f>SUMIFS('[1]Deals (investment)'!$C:$C,'[1]Deals (investment)'!$B:$B,$A1491,'[1]Deals (investment)'!$V:$V,BE$1)</f>
        <v>#VALUE!</v>
      </c>
      <c r="BF1491" s="17" t="e">
        <f>SUMIFS('[1]Deals (investment)'!$C:$C,'[1]Deals (investment)'!$B:$B,$A1491,'[1]Deals (investment)'!$V:$V,BF$1)</f>
        <v>#VALUE!</v>
      </c>
      <c r="BG1491" s="17" t="e">
        <f>SUMIFS('[1]Deals (investment)'!$C:$C,'[1]Deals (investment)'!$B:$B,$A1491,'[1]Deals (investment)'!$V:$V,BG$1)</f>
        <v>#VALUE!</v>
      </c>
      <c r="BH1491" s="17" t="e">
        <f>SUMIFS('[1]Deals (investment)'!$C:$C,'[1]Deals (investment)'!$B:$B,$A1491,'[1]Deals (investment)'!$V:$V,BH$1)</f>
        <v>#VALUE!</v>
      </c>
      <c r="BI1491" s="17" t="e">
        <f>SUMIFS('[1]Deals (investment)'!$C:$C,'[1]Deals (investment)'!$B:$B,$A1491,'[1]Deals (investment)'!$V:$V,BI$1)</f>
        <v>#VALUE!</v>
      </c>
      <c r="BJ1491" s="17" t="e">
        <f>SUMIFS('[1]Deals (investment)'!$C:$C,'[1]Deals (investment)'!$B:$B,$A1491,'[1]Deals (investment)'!$V:$V,BJ$1)</f>
        <v>#VALUE!</v>
      </c>
      <c r="BK1491" s="17" t="e">
        <f>SUMIFS('[1]Deals (investment)'!$C:$C,'[1]Deals (investment)'!$B:$B,$A1491,'[1]Deals (investment)'!$V:$V,BK$1)</f>
        <v>#VALUE!</v>
      </c>
      <c r="BL1491" s="17" t="e">
        <f>SUMIFS('[1]Deals (investment)'!$C:$C,'[1]Deals (investment)'!$B:$B,$A1491,'[1]Deals (investment)'!$V:$V,BL$1)</f>
        <v>#VALUE!</v>
      </c>
      <c r="BM1491" s="17" t="e">
        <f>SUMIFS('[1]Deals (investment)'!$C:$C,'[1]Deals (investment)'!$B:$B,$A1491,'[1]Deals (investment)'!$V:$V,BM$1)</f>
        <v>#VALUE!</v>
      </c>
      <c r="BN1491" s="15"/>
      <c r="BO1491" s="15"/>
      <c r="BP1491" s="22"/>
      <c r="BQ1491" s="15"/>
      <c r="BR1491" s="15"/>
      <c r="BS1491" s="15"/>
      <c r="BT1491" s="15"/>
      <c r="BU1491" s="15"/>
      <c r="BV1491" s="15"/>
      <c r="BW1491" s="15"/>
      <c r="BX1491" s="15"/>
      <c r="BY1491" s="15"/>
      <c r="BZ1491" s="15"/>
      <c r="CA1491" s="15"/>
      <c r="CB1491" s="15"/>
      <c r="CC1491" s="15"/>
      <c r="CD1491" s="15"/>
      <c r="CE1491" s="15"/>
      <c r="CF1491" s="15"/>
      <c r="CG1491" s="15"/>
      <c r="CH1491" s="15"/>
      <c r="CI1491" s="15"/>
      <c r="CJ1491" s="15"/>
    </row>
    <row r="1492" spans="1:88" ht="12.75">
      <c r="A1492" s="15" t="s">
        <v>9829</v>
      </c>
      <c r="B1492" s="15" t="s">
        <v>9830</v>
      </c>
      <c r="C1492" s="15" t="s">
        <v>58</v>
      </c>
      <c r="D1492" s="16">
        <v>2017</v>
      </c>
      <c r="E1492" s="15" t="s">
        <v>8976</v>
      </c>
      <c r="F1492" s="15"/>
      <c r="G1492" s="15"/>
      <c r="H1492" s="15"/>
      <c r="I1492" s="15"/>
      <c r="J1492" s="15"/>
      <c r="K1492" s="17" t="e">
        <f t="shared" si="218"/>
        <v>#VALUE!</v>
      </c>
      <c r="L1492" s="15"/>
      <c r="M1492" s="18" t="e">
        <f t="shared" si="205"/>
        <v>#VALUE!</v>
      </c>
      <c r="N1492" s="15"/>
      <c r="O1492" s="15"/>
      <c r="P1492" s="15"/>
      <c r="Q1492" s="15"/>
      <c r="R1492" s="15"/>
      <c r="S1492" s="19"/>
      <c r="T1492" s="15"/>
      <c r="U1492" s="17"/>
      <c r="V1492" s="15" t="s">
        <v>9831</v>
      </c>
      <c r="W1492" s="15"/>
      <c r="X1492" s="15" t="s">
        <v>404</v>
      </c>
      <c r="Y1492" s="15" t="s">
        <v>9832</v>
      </c>
      <c r="AB1492" s="20"/>
      <c r="AC1492" s="21" t="s">
        <v>9833</v>
      </c>
      <c r="AD1492" s="21" t="s">
        <v>9834</v>
      </c>
      <c r="AE1492" s="15" t="s">
        <v>312</v>
      </c>
      <c r="AF1492" s="21" t="s">
        <v>9835</v>
      </c>
      <c r="AG1492" s="22">
        <f t="shared" si="230"/>
        <v>0.41935483870967744</v>
      </c>
      <c r="AH1492" s="15" t="str">
        <f t="shared" si="225"/>
        <v/>
      </c>
      <c r="AI1492" s="22" t="e">
        <f>VLOOKUP(A1492,'[1]Deals (investment)'!$B$2:$Z$1497,1,FALSE)</f>
        <v>#N/A</v>
      </c>
      <c r="AJ1492" s="22" t="e">
        <f>VLOOKUP(A1492,'[1]Deals (investment)'!$B$2:$Z$870,15,FALSE)</f>
        <v>#N/A</v>
      </c>
      <c r="AK1492" s="17" t="e">
        <f>VLOOKUP(A1492,'[1]Deals (Exits)'!B:B,1,FALSE)</f>
        <v>#N/A</v>
      </c>
      <c r="AL1492" s="23" t="e">
        <f>VLOOKUP(G1492,[1]Lookups!$V$3:$Y$197,4,FALSE)</f>
        <v>#N/A</v>
      </c>
      <c r="AM1492" s="17" t="str">
        <f>VLOOKUP(X1492,[1]Lookups!$B$3:$C$200,2,FALSE)</f>
        <v>Other Technologies &amp; Information Technology</v>
      </c>
      <c r="AN1492" s="17" t="e">
        <f>VLOOKUP(R1492,[1]Lookups!$H$3:$I$69,2,FALSE)</f>
        <v>#N/A</v>
      </c>
      <c r="AO1492" s="17" t="e">
        <f>VLOOKUP(T1492,[1]Lookups!$H$3:$I$69,2,FALSE)</f>
        <v>#N/A</v>
      </c>
      <c r="AP1492" s="17" t="e">
        <f>VLOOKUP(AN1492,[1]Lookups!$N$3:$O$11,2,FALSE)</f>
        <v>#N/A</v>
      </c>
      <c r="AQ1492" s="18" t="e">
        <f>COUNTIFS('[1]Deals (investment)'!$B:$B,$A1492)</f>
        <v>#VALUE!</v>
      </c>
      <c r="AR1492" s="18" t="e">
        <f>COUNTIFS('[1]Deals (investment)'!$B:$B,$A1492,'[1]Deals (investment)'!$T:$T,$AW$1)+COUNTIFS('[1]Deals (investment)'!$B:$B,$A1492,'[1]Deals (investment)'!$T:$T,$AX$1)+COUNTIFS('[1]Deals (investment)'!$B:$B,$A1492,'[1]Deals (investment)'!$T:$T,$AY$1)</f>
        <v>#VALUE!</v>
      </c>
      <c r="AS1492" s="17" t="e">
        <f>SUMIFS('[1]Deals (investment)'!$C:$C,'[1]Deals (investment)'!$B:$B,$A1492)</f>
        <v>#VALUE!</v>
      </c>
      <c r="AT1492" s="17" t="e">
        <f t="shared" si="219"/>
        <v>#VALUE!</v>
      </c>
      <c r="AU1492" s="18" t="e">
        <f>COUNTIF('[1]Deals (Exits)'!$B:$B,A1492)</f>
        <v>#VALUE!</v>
      </c>
      <c r="AV1492" s="17" t="e">
        <f>SUMIFS('[1]Deals (investment)'!$C:$C,'[1]Deals (investment)'!$B:$B,$A1492,'[1]Deals (investment)'!$T:$T,AV$1)</f>
        <v>#VALUE!</v>
      </c>
      <c r="AW1492" s="17" t="e">
        <f>SUMIFS('[1]Deals (investment)'!$C:$C,'[1]Deals (investment)'!$B:$B,$A1492,'[1]Deals (investment)'!$T:$T,AW$1)</f>
        <v>#VALUE!</v>
      </c>
      <c r="AX1492" s="17" t="e">
        <f>SUMIFS('[1]Deals (investment)'!$C:$C,'[1]Deals (investment)'!$B:$B,$A1492,'[1]Deals (investment)'!$T:$T,AX$1)</f>
        <v>#VALUE!</v>
      </c>
      <c r="AY1492" s="17" t="e">
        <f>SUMIFS('[1]Deals (investment)'!$C:$C,'[1]Deals (investment)'!$B:$B,$A1492,'[1]Deals (investment)'!$T:$T,AY$1)</f>
        <v>#VALUE!</v>
      </c>
      <c r="AZ1492" s="17" t="e">
        <f>SUMIFS('[1]Deals (investment)'!$C:$C,'[1]Deals (investment)'!$B:$B,$A1492,'[1]Deals (investment)'!$T:$T,AZ$1)</f>
        <v>#VALUE!</v>
      </c>
      <c r="BA1492" s="17" t="e">
        <f>SUMIFS('[1]Deals (investment)'!$C:$C,'[1]Deals (investment)'!$B:$B,$A1492,'[1]Deals (investment)'!$T:$T,BA$1)</f>
        <v>#VALUE!</v>
      </c>
      <c r="BB1492" s="17" t="e">
        <f>SUMIFS('[1]Deals (investment)'!$C:$C,'[1]Deals (investment)'!$B:$B,$A1492,'[1]Deals (investment)'!$T:$T,BB$1)</f>
        <v>#VALUE!</v>
      </c>
      <c r="BC1492" s="17" t="e">
        <f>SUMIFS('[1]Deals (Exits)'!$C:$C,'[1]Deals (Exits)'!$B:$B,$A1492)</f>
        <v>#VALUE!</v>
      </c>
      <c r="BD1492" s="17" t="e">
        <f>SUMIFS('[1]Deals (investment)'!$C:$C,'[1]Deals (investment)'!$B:$B,$A1492,'[1]Deals (investment)'!$V:$V,BD$1)</f>
        <v>#VALUE!</v>
      </c>
      <c r="BE1492" s="17" t="e">
        <f>SUMIFS('[1]Deals (investment)'!$C:$C,'[1]Deals (investment)'!$B:$B,$A1492,'[1]Deals (investment)'!$V:$V,BE$1)</f>
        <v>#VALUE!</v>
      </c>
      <c r="BF1492" s="17" t="e">
        <f>SUMIFS('[1]Deals (investment)'!$C:$C,'[1]Deals (investment)'!$B:$B,$A1492,'[1]Deals (investment)'!$V:$V,BF$1)</f>
        <v>#VALUE!</v>
      </c>
      <c r="BG1492" s="17" t="e">
        <f>SUMIFS('[1]Deals (investment)'!$C:$C,'[1]Deals (investment)'!$B:$B,$A1492,'[1]Deals (investment)'!$V:$V,BG$1)</f>
        <v>#VALUE!</v>
      </c>
      <c r="BH1492" s="17" t="e">
        <f>SUMIFS('[1]Deals (investment)'!$C:$C,'[1]Deals (investment)'!$B:$B,$A1492,'[1]Deals (investment)'!$V:$V,BH$1)</f>
        <v>#VALUE!</v>
      </c>
      <c r="BI1492" s="17" t="e">
        <f>SUMIFS('[1]Deals (investment)'!$C:$C,'[1]Deals (investment)'!$B:$B,$A1492,'[1]Deals (investment)'!$V:$V,BI$1)</f>
        <v>#VALUE!</v>
      </c>
      <c r="BJ1492" s="17" t="e">
        <f>SUMIFS('[1]Deals (investment)'!$C:$C,'[1]Deals (investment)'!$B:$B,$A1492,'[1]Deals (investment)'!$V:$V,BJ$1)</f>
        <v>#VALUE!</v>
      </c>
      <c r="BK1492" s="17" t="e">
        <f>SUMIFS('[1]Deals (investment)'!$C:$C,'[1]Deals (investment)'!$B:$B,$A1492,'[1]Deals (investment)'!$V:$V,BK$1)</f>
        <v>#VALUE!</v>
      </c>
      <c r="BL1492" s="17" t="e">
        <f>SUMIFS('[1]Deals (investment)'!$C:$C,'[1]Deals (investment)'!$B:$B,$A1492,'[1]Deals (investment)'!$V:$V,BL$1)</f>
        <v>#VALUE!</v>
      </c>
      <c r="BM1492" s="17" t="e">
        <f>SUMIFS('[1]Deals (investment)'!$C:$C,'[1]Deals (investment)'!$B:$B,$A1492,'[1]Deals (investment)'!$V:$V,BM$1)</f>
        <v>#VALUE!</v>
      </c>
      <c r="BN1492" s="15"/>
      <c r="BO1492" s="15"/>
      <c r="BP1492" s="22"/>
      <c r="BQ1492" s="15"/>
      <c r="BR1492" s="15"/>
      <c r="BS1492" s="15"/>
      <c r="BT1492" s="15"/>
      <c r="BU1492" s="15"/>
      <c r="BV1492" s="15"/>
      <c r="BW1492" s="15"/>
      <c r="BX1492" s="15"/>
      <c r="BY1492" s="15"/>
      <c r="BZ1492" s="15"/>
      <c r="CA1492" s="15"/>
      <c r="CB1492" s="15"/>
      <c r="CC1492" s="15"/>
      <c r="CD1492" s="15" t="str">
        <f t="shared" ref="CD1492:CD1499" si="231">CONCATENATE(A1492,B1492,C1492)</f>
        <v>Safe PaySafepay solutions is a payments company offering cash and card receipting services.Active</v>
      </c>
      <c r="CE1492" s="15"/>
      <c r="CF1492" s="15"/>
      <c r="CG1492" s="15"/>
      <c r="CH1492" s="15"/>
      <c r="CI1492" s="15"/>
      <c r="CJ1492" s="15"/>
    </row>
    <row r="1493" spans="1:88" ht="12.75">
      <c r="A1493" s="15" t="s">
        <v>9836</v>
      </c>
      <c r="B1493" s="15" t="s">
        <v>9837</v>
      </c>
      <c r="C1493" s="15"/>
      <c r="D1493" s="16"/>
      <c r="E1493" s="15"/>
      <c r="F1493" s="15"/>
      <c r="G1493" s="15"/>
      <c r="H1493" s="15"/>
      <c r="I1493" s="15"/>
      <c r="J1493" s="15"/>
      <c r="K1493" s="17" t="e">
        <f t="shared" si="218"/>
        <v>#VALUE!</v>
      </c>
      <c r="L1493" s="15"/>
      <c r="M1493" s="18" t="e">
        <f t="shared" si="205"/>
        <v>#VALUE!</v>
      </c>
      <c r="N1493" s="15"/>
      <c r="O1493" s="15"/>
      <c r="P1493" s="15"/>
      <c r="Q1493" s="24" t="e">
        <f ca="1">_xludf.MAXIFS('[1]Deals (investment)'!A:A,'[1]Deals (investment)'!B:B,A1493)</f>
        <v>#NAME?</v>
      </c>
      <c r="R1493" s="15"/>
      <c r="S1493" s="19"/>
      <c r="T1493" s="15"/>
      <c r="U1493" s="17"/>
      <c r="V1493" s="15"/>
      <c r="W1493" s="15"/>
      <c r="X1493" s="15"/>
      <c r="Y1493" s="15"/>
      <c r="AB1493" s="20"/>
      <c r="AC1493" s="15"/>
      <c r="AD1493" s="15"/>
      <c r="AE1493" s="15"/>
      <c r="AF1493" s="15"/>
      <c r="AG1493" s="22">
        <f t="shared" ca="1" si="230"/>
        <v>0.12903225806451613</v>
      </c>
      <c r="AH1493" s="15" t="str">
        <f t="shared" si="225"/>
        <v/>
      </c>
      <c r="AI1493" s="22" t="e">
        <f>VLOOKUP(A1493,'[1]Deals (investment)'!$B$2:$Z$1497,1,FALSE)</f>
        <v>#N/A</v>
      </c>
      <c r="AJ1493" s="22" t="e">
        <f>VLOOKUP(A1493,'[1]Deals (investment)'!$B$2:$Z$870,15,FALSE)</f>
        <v>#N/A</v>
      </c>
      <c r="AK1493" s="17" t="e">
        <f>VLOOKUP(A1493,'[1]Deals (Exits)'!B:B,1,FALSE)</f>
        <v>#N/A</v>
      </c>
      <c r="AL1493" s="23" t="e">
        <f>VLOOKUP(G1493,[1]Lookups!$V$3:$Y$197,4,FALSE)</f>
        <v>#N/A</v>
      </c>
      <c r="AM1493" s="17" t="e">
        <f>VLOOKUP(X1493,[1]Lookups!$B$3:$C$200,2,FALSE)</f>
        <v>#N/A</v>
      </c>
      <c r="AN1493" s="17" t="e">
        <f>VLOOKUP(R1493,[1]Lookups!$H$3:$I$69,2,FALSE)</f>
        <v>#N/A</v>
      </c>
      <c r="AO1493" s="17" t="e">
        <f>VLOOKUP(T1493,[1]Lookups!$H$3:$I$69,2,FALSE)</f>
        <v>#N/A</v>
      </c>
      <c r="AP1493" s="17" t="e">
        <f>VLOOKUP(AN1493,[1]Lookups!$N$3:$O$11,2,FALSE)</f>
        <v>#N/A</v>
      </c>
      <c r="AQ1493" s="18" t="e">
        <f>COUNTIFS('[1]Deals (investment)'!$B:$B,$A1493)</f>
        <v>#VALUE!</v>
      </c>
      <c r="AR1493" s="18" t="e">
        <f>COUNTIFS('[1]Deals (investment)'!$B:$B,$A1493,'[1]Deals (investment)'!$T:$T,$AW$1)+COUNTIFS('[1]Deals (investment)'!$B:$B,$A1493,'[1]Deals (investment)'!$T:$T,$AX$1)+COUNTIFS('[1]Deals (investment)'!$B:$B,$A1493,'[1]Deals (investment)'!$T:$T,$AY$1)</f>
        <v>#VALUE!</v>
      </c>
      <c r="AS1493" s="17" t="e">
        <f>SUMIFS('[1]Deals (investment)'!$C:$C,'[1]Deals (investment)'!$B:$B,$A1493)</f>
        <v>#VALUE!</v>
      </c>
      <c r="AT1493" s="17" t="e">
        <f t="shared" si="219"/>
        <v>#VALUE!</v>
      </c>
      <c r="AU1493" s="18" t="e">
        <f>COUNTIF('[1]Deals (Exits)'!$B:$B,A1493)</f>
        <v>#VALUE!</v>
      </c>
      <c r="AV1493" s="17" t="e">
        <f>SUMIFS('[1]Deals (investment)'!$C:$C,'[1]Deals (investment)'!$B:$B,$A1493,'[1]Deals (investment)'!$T:$T,AV$1)</f>
        <v>#VALUE!</v>
      </c>
      <c r="AW1493" s="17" t="e">
        <f>SUMIFS('[1]Deals (investment)'!$C:$C,'[1]Deals (investment)'!$B:$B,$A1493,'[1]Deals (investment)'!$T:$T,AW$1)</f>
        <v>#VALUE!</v>
      </c>
      <c r="AX1493" s="17" t="e">
        <f>SUMIFS('[1]Deals (investment)'!$C:$C,'[1]Deals (investment)'!$B:$B,$A1493,'[1]Deals (investment)'!$T:$T,AX$1)</f>
        <v>#VALUE!</v>
      </c>
      <c r="AY1493" s="17" t="e">
        <f>SUMIFS('[1]Deals (investment)'!$C:$C,'[1]Deals (investment)'!$B:$B,$A1493,'[1]Deals (investment)'!$T:$T,AY$1)</f>
        <v>#VALUE!</v>
      </c>
      <c r="AZ1493" s="17" t="e">
        <f>SUMIFS('[1]Deals (investment)'!$C:$C,'[1]Deals (investment)'!$B:$B,$A1493,'[1]Deals (investment)'!$T:$T,AZ$1)</f>
        <v>#VALUE!</v>
      </c>
      <c r="BA1493" s="17" t="e">
        <f>SUMIFS('[1]Deals (investment)'!$C:$C,'[1]Deals (investment)'!$B:$B,$A1493,'[1]Deals (investment)'!$T:$T,BA$1)</f>
        <v>#VALUE!</v>
      </c>
      <c r="BB1493" s="17" t="e">
        <f>SUMIFS('[1]Deals (investment)'!$C:$C,'[1]Deals (investment)'!$B:$B,$A1493,'[1]Deals (investment)'!$T:$T,BB$1)</f>
        <v>#VALUE!</v>
      </c>
      <c r="BC1493" s="17" t="e">
        <f>SUMIFS('[1]Deals (Exits)'!$C:$C,'[1]Deals (Exits)'!$B:$B,$A1493)</f>
        <v>#VALUE!</v>
      </c>
      <c r="BD1493" s="17" t="e">
        <f>SUMIFS('[1]Deals (investment)'!$C:$C,'[1]Deals (investment)'!$B:$B,$A1493,'[1]Deals (investment)'!$V:$V,BD$1)</f>
        <v>#VALUE!</v>
      </c>
      <c r="BE1493" s="17" t="e">
        <f>SUMIFS('[1]Deals (investment)'!$C:$C,'[1]Deals (investment)'!$B:$B,$A1493,'[1]Deals (investment)'!$V:$V,BE$1)</f>
        <v>#VALUE!</v>
      </c>
      <c r="BF1493" s="17" t="e">
        <f>SUMIFS('[1]Deals (investment)'!$C:$C,'[1]Deals (investment)'!$B:$B,$A1493,'[1]Deals (investment)'!$V:$V,BF$1)</f>
        <v>#VALUE!</v>
      </c>
      <c r="BG1493" s="17" t="e">
        <f>SUMIFS('[1]Deals (investment)'!$C:$C,'[1]Deals (investment)'!$B:$B,$A1493,'[1]Deals (investment)'!$V:$V,BG$1)</f>
        <v>#VALUE!</v>
      </c>
      <c r="BH1493" s="17" t="e">
        <f>SUMIFS('[1]Deals (investment)'!$C:$C,'[1]Deals (investment)'!$B:$B,$A1493,'[1]Deals (investment)'!$V:$V,BH$1)</f>
        <v>#VALUE!</v>
      </c>
      <c r="BI1493" s="17" t="e">
        <f>SUMIFS('[1]Deals (investment)'!$C:$C,'[1]Deals (investment)'!$B:$B,$A1493,'[1]Deals (investment)'!$V:$V,BI$1)</f>
        <v>#VALUE!</v>
      </c>
      <c r="BJ1493" s="17" t="e">
        <f>SUMIFS('[1]Deals (investment)'!$C:$C,'[1]Deals (investment)'!$B:$B,$A1493,'[1]Deals (investment)'!$V:$V,BJ$1)</f>
        <v>#VALUE!</v>
      </c>
      <c r="BK1493" s="17" t="e">
        <f>SUMIFS('[1]Deals (investment)'!$C:$C,'[1]Deals (investment)'!$B:$B,$A1493,'[1]Deals (investment)'!$V:$V,BK$1)</f>
        <v>#VALUE!</v>
      </c>
      <c r="BL1493" s="17" t="e">
        <f>SUMIFS('[1]Deals (investment)'!$C:$C,'[1]Deals (investment)'!$B:$B,$A1493,'[1]Deals (investment)'!$V:$V,BL$1)</f>
        <v>#VALUE!</v>
      </c>
      <c r="BM1493" s="17" t="e">
        <f>SUMIFS('[1]Deals (investment)'!$C:$C,'[1]Deals (investment)'!$B:$B,$A1493,'[1]Deals (investment)'!$V:$V,BM$1)</f>
        <v>#VALUE!</v>
      </c>
      <c r="BN1493" s="15"/>
      <c r="BO1493" s="15"/>
      <c r="BP1493" s="22"/>
      <c r="BQ1493" s="15"/>
      <c r="BR1493" s="15"/>
      <c r="BS1493" s="15"/>
      <c r="BT1493" s="15"/>
      <c r="BU1493" s="15"/>
      <c r="BV1493" s="15"/>
      <c r="BW1493" s="15"/>
      <c r="BX1493" s="15"/>
      <c r="BY1493" s="15"/>
      <c r="BZ1493" s="15"/>
      <c r="CA1493" s="15"/>
      <c r="CB1493" s="15"/>
      <c r="CC1493" s="15"/>
      <c r="CD1493" s="15" t="str">
        <f t="shared" si="231"/>
        <v>Safi OrganicsSafi Organics develops cheaper locally produced higher-quality fertilisers which are custom-tailored to local soil and crop requirements.</v>
      </c>
      <c r="CE1493" s="15"/>
      <c r="CF1493" s="15"/>
      <c r="CG1493" s="15"/>
      <c r="CH1493" s="15"/>
      <c r="CI1493" s="15"/>
      <c r="CJ1493" s="15"/>
    </row>
    <row r="1494" spans="1:88" ht="12.75">
      <c r="A1494" s="15" t="s">
        <v>9838</v>
      </c>
      <c r="B1494" s="15" t="s">
        <v>9839</v>
      </c>
      <c r="C1494" s="15" t="s">
        <v>58</v>
      </c>
      <c r="D1494" s="16"/>
      <c r="E1494" s="15" t="s">
        <v>3465</v>
      </c>
      <c r="F1494" s="15"/>
      <c r="G1494" s="15"/>
      <c r="H1494" s="15"/>
      <c r="I1494" s="15"/>
      <c r="J1494" s="15"/>
      <c r="K1494" s="17" t="e">
        <f t="shared" si="218"/>
        <v>#VALUE!</v>
      </c>
      <c r="L1494" s="15"/>
      <c r="M1494" s="18" t="e">
        <f t="shared" si="205"/>
        <v>#VALUE!</v>
      </c>
      <c r="N1494" s="15"/>
      <c r="O1494" s="15"/>
      <c r="P1494" s="15"/>
      <c r="Q1494" s="15"/>
      <c r="R1494" s="15"/>
      <c r="S1494" s="19"/>
      <c r="T1494" s="15"/>
      <c r="U1494" s="17"/>
      <c r="V1494" s="15" t="s">
        <v>9840</v>
      </c>
      <c r="W1494" s="15"/>
      <c r="X1494" s="15" t="s">
        <v>158</v>
      </c>
      <c r="Y1494" s="15" t="s">
        <v>3870</v>
      </c>
      <c r="AB1494" s="20"/>
      <c r="AC1494" s="21" t="s">
        <v>9841</v>
      </c>
      <c r="AD1494" s="15"/>
      <c r="AE1494" s="21" t="s">
        <v>9842</v>
      </c>
      <c r="AF1494" s="21" t="s">
        <v>9843</v>
      </c>
      <c r="AG1494" s="22">
        <f t="shared" si="230"/>
        <v>0.35483870967741937</v>
      </c>
      <c r="AH1494" s="15" t="str">
        <f t="shared" si="225"/>
        <v/>
      </c>
      <c r="AI1494" s="22" t="e">
        <f>VLOOKUP(A1494,'[1]Deals (investment)'!$B$2:$Z$1497,1,FALSE)</f>
        <v>#N/A</v>
      </c>
      <c r="AJ1494" s="22" t="e">
        <f>VLOOKUP(A1494,'[1]Deals (investment)'!$B$2:$Z$870,15,FALSE)</f>
        <v>#N/A</v>
      </c>
      <c r="AK1494" s="17" t="e">
        <f>VLOOKUP(A1494,'[1]Deals (Exits)'!B:B,1,FALSE)</f>
        <v>#N/A</v>
      </c>
      <c r="AL1494" s="23" t="e">
        <f>VLOOKUP(G1494,[1]Lookups!$V$3:$Y$197,4,FALSE)</f>
        <v>#N/A</v>
      </c>
      <c r="AM1494" s="17" t="str">
        <f>VLOOKUP(X1494,[1]Lookups!$B$3:$C$200,2,FALSE)</f>
        <v>Financial Services</v>
      </c>
      <c r="AN1494" s="17" t="e">
        <f>VLOOKUP(R1494,[1]Lookups!$H$3:$I$69,2,FALSE)</f>
        <v>#N/A</v>
      </c>
      <c r="AO1494" s="17" t="e">
        <f>VLOOKUP(T1494,[1]Lookups!$H$3:$I$69,2,FALSE)</f>
        <v>#N/A</v>
      </c>
      <c r="AP1494" s="17" t="e">
        <f>VLOOKUP(AN1494,[1]Lookups!$N$3:$O$11,2,FALSE)</f>
        <v>#N/A</v>
      </c>
      <c r="AQ1494" s="18" t="e">
        <f>COUNTIFS('[1]Deals (investment)'!$B:$B,$A1494)</f>
        <v>#VALUE!</v>
      </c>
      <c r="AR1494" s="18" t="e">
        <f>COUNTIFS('[1]Deals (investment)'!$B:$B,$A1494,'[1]Deals (investment)'!$T:$T,$AW$1)+COUNTIFS('[1]Deals (investment)'!$B:$B,$A1494,'[1]Deals (investment)'!$T:$T,$AX$1)+COUNTIFS('[1]Deals (investment)'!$B:$B,$A1494,'[1]Deals (investment)'!$T:$T,$AY$1)</f>
        <v>#VALUE!</v>
      </c>
      <c r="AS1494" s="17" t="e">
        <f>SUMIFS('[1]Deals (investment)'!$C:$C,'[1]Deals (investment)'!$B:$B,$A1494)</f>
        <v>#VALUE!</v>
      </c>
      <c r="AT1494" s="17" t="e">
        <f t="shared" si="219"/>
        <v>#VALUE!</v>
      </c>
      <c r="AU1494" s="18" t="e">
        <f>COUNTIF('[1]Deals (Exits)'!$B:$B,A1494)</f>
        <v>#VALUE!</v>
      </c>
      <c r="AV1494" s="17" t="e">
        <f>SUMIFS('[1]Deals (investment)'!$C:$C,'[1]Deals (investment)'!$B:$B,$A1494,'[1]Deals (investment)'!$T:$T,AV$1)</f>
        <v>#VALUE!</v>
      </c>
      <c r="AW1494" s="17" t="e">
        <f>SUMIFS('[1]Deals (investment)'!$C:$C,'[1]Deals (investment)'!$B:$B,$A1494,'[1]Deals (investment)'!$T:$T,AW$1)</f>
        <v>#VALUE!</v>
      </c>
      <c r="AX1494" s="17" t="e">
        <f>SUMIFS('[1]Deals (investment)'!$C:$C,'[1]Deals (investment)'!$B:$B,$A1494,'[1]Deals (investment)'!$T:$T,AX$1)</f>
        <v>#VALUE!</v>
      </c>
      <c r="AY1494" s="17" t="e">
        <f>SUMIFS('[1]Deals (investment)'!$C:$C,'[1]Deals (investment)'!$B:$B,$A1494,'[1]Deals (investment)'!$T:$T,AY$1)</f>
        <v>#VALUE!</v>
      </c>
      <c r="AZ1494" s="17" t="e">
        <f>SUMIFS('[1]Deals (investment)'!$C:$C,'[1]Deals (investment)'!$B:$B,$A1494,'[1]Deals (investment)'!$T:$T,AZ$1)</f>
        <v>#VALUE!</v>
      </c>
      <c r="BA1494" s="17" t="e">
        <f>SUMIFS('[1]Deals (investment)'!$C:$C,'[1]Deals (investment)'!$B:$B,$A1494,'[1]Deals (investment)'!$T:$T,BA$1)</f>
        <v>#VALUE!</v>
      </c>
      <c r="BB1494" s="17" t="e">
        <f>SUMIFS('[1]Deals (investment)'!$C:$C,'[1]Deals (investment)'!$B:$B,$A1494,'[1]Deals (investment)'!$T:$T,BB$1)</f>
        <v>#VALUE!</v>
      </c>
      <c r="BC1494" s="17" t="e">
        <f>SUMIFS('[1]Deals (Exits)'!$C:$C,'[1]Deals (Exits)'!$B:$B,$A1494)</f>
        <v>#VALUE!</v>
      </c>
      <c r="BD1494" s="17" t="e">
        <f>SUMIFS('[1]Deals (investment)'!$C:$C,'[1]Deals (investment)'!$B:$B,$A1494,'[1]Deals (investment)'!$V:$V,BD$1)</f>
        <v>#VALUE!</v>
      </c>
      <c r="BE1494" s="17" t="e">
        <f>SUMIFS('[1]Deals (investment)'!$C:$C,'[1]Deals (investment)'!$B:$B,$A1494,'[1]Deals (investment)'!$V:$V,BE$1)</f>
        <v>#VALUE!</v>
      </c>
      <c r="BF1494" s="17" t="e">
        <f>SUMIFS('[1]Deals (investment)'!$C:$C,'[1]Deals (investment)'!$B:$B,$A1494,'[1]Deals (investment)'!$V:$V,BF$1)</f>
        <v>#VALUE!</v>
      </c>
      <c r="BG1494" s="17" t="e">
        <f>SUMIFS('[1]Deals (investment)'!$C:$C,'[1]Deals (investment)'!$B:$B,$A1494,'[1]Deals (investment)'!$V:$V,BG$1)</f>
        <v>#VALUE!</v>
      </c>
      <c r="BH1494" s="17" t="e">
        <f>SUMIFS('[1]Deals (investment)'!$C:$C,'[1]Deals (investment)'!$B:$B,$A1494,'[1]Deals (investment)'!$V:$V,BH$1)</f>
        <v>#VALUE!</v>
      </c>
      <c r="BI1494" s="17" t="e">
        <f>SUMIFS('[1]Deals (investment)'!$C:$C,'[1]Deals (investment)'!$B:$B,$A1494,'[1]Deals (investment)'!$V:$V,BI$1)</f>
        <v>#VALUE!</v>
      </c>
      <c r="BJ1494" s="17" t="e">
        <f>SUMIFS('[1]Deals (investment)'!$C:$C,'[1]Deals (investment)'!$B:$B,$A1494,'[1]Deals (investment)'!$V:$V,BJ$1)</f>
        <v>#VALUE!</v>
      </c>
      <c r="BK1494" s="17" t="e">
        <f>SUMIFS('[1]Deals (investment)'!$C:$C,'[1]Deals (investment)'!$B:$B,$A1494,'[1]Deals (investment)'!$V:$V,BK$1)</f>
        <v>#VALUE!</v>
      </c>
      <c r="BL1494" s="17" t="e">
        <f>SUMIFS('[1]Deals (investment)'!$C:$C,'[1]Deals (investment)'!$B:$B,$A1494,'[1]Deals (investment)'!$V:$V,BL$1)</f>
        <v>#VALUE!</v>
      </c>
      <c r="BM1494" s="17" t="e">
        <f>SUMIFS('[1]Deals (investment)'!$C:$C,'[1]Deals (investment)'!$B:$B,$A1494,'[1]Deals (investment)'!$V:$V,BM$1)</f>
        <v>#VALUE!</v>
      </c>
      <c r="BN1494" s="15"/>
      <c r="BO1494" s="15"/>
      <c r="BP1494" s="22"/>
      <c r="BQ1494" s="15"/>
      <c r="BR1494" s="15"/>
      <c r="BS1494" s="15"/>
      <c r="BT1494" s="15"/>
      <c r="BU1494" s="15"/>
      <c r="BV1494" s="15"/>
      <c r="BW1494" s="15"/>
      <c r="BX1494" s="15"/>
      <c r="BY1494" s="15"/>
      <c r="BZ1494" s="15"/>
      <c r="CA1494" s="15"/>
      <c r="CB1494" s="15"/>
      <c r="CC1494" s="15"/>
      <c r="CD1494" s="15" t="str">
        <f t="shared" si="231"/>
        <v>SoftellerWelcome to Softeller, the best Money Transfer and Online Airtime Top up platform of CameroonActive</v>
      </c>
      <c r="CE1494" s="15"/>
      <c r="CF1494" s="15"/>
      <c r="CG1494" s="15"/>
      <c r="CH1494" s="15"/>
      <c r="CI1494" s="15"/>
      <c r="CJ1494" s="15"/>
    </row>
    <row r="1495" spans="1:88" ht="25.5">
      <c r="A1495" s="15" t="s">
        <v>9844</v>
      </c>
      <c r="B1495" s="15" t="s">
        <v>9845</v>
      </c>
      <c r="C1495" s="15" t="s">
        <v>58</v>
      </c>
      <c r="D1495" s="16">
        <v>2016</v>
      </c>
      <c r="E1495" s="26" t="s">
        <v>7091</v>
      </c>
      <c r="F1495" s="26" t="s">
        <v>199</v>
      </c>
      <c r="G1495" s="26" t="s">
        <v>7092</v>
      </c>
      <c r="H1495" s="26"/>
      <c r="I1495" s="15" t="s">
        <v>7092</v>
      </c>
      <c r="J1495" s="26"/>
      <c r="K1495" s="17" t="e">
        <f t="shared" si="218"/>
        <v>#VALUE!</v>
      </c>
      <c r="L1495" s="15"/>
      <c r="M1495" s="18" t="e">
        <f t="shared" si="205"/>
        <v>#VALUE!</v>
      </c>
      <c r="N1495" s="15"/>
      <c r="O1495" s="15"/>
      <c r="P1495" s="15"/>
      <c r="Q1495" s="24" t="e">
        <f ca="1">_xludf.MAXIFS('[1]Deals (investment)'!A:A,'[1]Deals (investment)'!B:B,A1495)</f>
        <v>#NAME?</v>
      </c>
      <c r="R1495" s="15"/>
      <c r="S1495" s="19"/>
      <c r="T1495" s="15"/>
      <c r="U1495" s="17"/>
      <c r="V1495" s="15" t="s">
        <v>9846</v>
      </c>
      <c r="W1495" s="15">
        <v>1</v>
      </c>
      <c r="X1495" s="15" t="s">
        <v>107</v>
      </c>
      <c r="Y1495" s="15" t="s">
        <v>9847</v>
      </c>
      <c r="AB1495" s="32">
        <v>43506</v>
      </c>
      <c r="AC1495" s="27" t="s">
        <v>9848</v>
      </c>
      <c r="AD1495" s="27" t="s">
        <v>9849</v>
      </c>
      <c r="AE1495" s="15"/>
      <c r="AF1495" s="27" t="s">
        <v>9850</v>
      </c>
      <c r="AG1495" s="22">
        <f t="shared" ca="1" si="230"/>
        <v>0.58064516129032262</v>
      </c>
      <c r="AH1495" s="15" t="str">
        <f t="shared" si="225"/>
        <v/>
      </c>
      <c r="AI1495" s="22" t="e">
        <f>VLOOKUP(A1495,'[1]Deals (investment)'!$B$2:$Z$1497,1,FALSE)</f>
        <v>#N/A</v>
      </c>
      <c r="AJ1495" s="22" t="e">
        <f>VLOOKUP(A1495,'[1]Deals (investment)'!$B$2:$Z$870,15,FALSE)</f>
        <v>#N/A</v>
      </c>
      <c r="AK1495" s="17" t="e">
        <f>VLOOKUP(A1495,'[1]Deals (Exits)'!B:B,1,FALSE)</f>
        <v>#N/A</v>
      </c>
      <c r="AL1495" s="23">
        <f>VLOOKUP(G1495,[1]Lookups!$V$3:$Y$197,4,FALSE)</f>
        <v>0</v>
      </c>
      <c r="AM1495" s="17" t="str">
        <f>VLOOKUP(X1495,[1]Lookups!$B$3:$C$200,2,FALSE)</f>
        <v>Energy &amp; Resources</v>
      </c>
      <c r="AN1495" s="17" t="e">
        <f>VLOOKUP(R1495,[1]Lookups!$H$3:$I$69,2,FALSE)</f>
        <v>#N/A</v>
      </c>
      <c r="AO1495" s="17" t="e">
        <f>VLOOKUP(T1495,[1]Lookups!$H$3:$I$69,2,FALSE)</f>
        <v>#N/A</v>
      </c>
      <c r="AP1495" s="17" t="e">
        <f>VLOOKUP(AN1495,[1]Lookups!$N$3:$O$11,2,FALSE)</f>
        <v>#N/A</v>
      </c>
      <c r="AQ1495" s="18" t="e">
        <f>COUNTIFS('[1]Deals (investment)'!$B:$B,$A1495)</f>
        <v>#VALUE!</v>
      </c>
      <c r="AR1495" s="18" t="e">
        <f>COUNTIFS('[1]Deals (investment)'!$B:$B,$A1495,'[1]Deals (investment)'!$T:$T,$AW$1)+COUNTIFS('[1]Deals (investment)'!$B:$B,$A1495,'[1]Deals (investment)'!$T:$T,$AX$1)+COUNTIFS('[1]Deals (investment)'!$B:$B,$A1495,'[1]Deals (investment)'!$T:$T,$AY$1)</f>
        <v>#VALUE!</v>
      </c>
      <c r="AS1495" s="17" t="e">
        <f>SUMIFS('[1]Deals (investment)'!$C:$C,'[1]Deals (investment)'!$B:$B,$A1495)</f>
        <v>#VALUE!</v>
      </c>
      <c r="AT1495" s="17" t="e">
        <f t="shared" si="219"/>
        <v>#VALUE!</v>
      </c>
      <c r="AU1495" s="18" t="e">
        <f>COUNTIF('[1]Deals (Exits)'!$B:$B,A1495)</f>
        <v>#VALUE!</v>
      </c>
      <c r="AV1495" s="17" t="e">
        <f>SUMIFS('[1]Deals (investment)'!$C:$C,'[1]Deals (investment)'!$B:$B,$A1495,'[1]Deals (investment)'!$T:$T,AV$1)</f>
        <v>#VALUE!</v>
      </c>
      <c r="AW1495" s="17" t="e">
        <f>SUMIFS('[1]Deals (investment)'!$C:$C,'[1]Deals (investment)'!$B:$B,$A1495,'[1]Deals (investment)'!$T:$T,AW$1)</f>
        <v>#VALUE!</v>
      </c>
      <c r="AX1495" s="17" t="e">
        <f>SUMIFS('[1]Deals (investment)'!$C:$C,'[1]Deals (investment)'!$B:$B,$A1495,'[1]Deals (investment)'!$T:$T,AX$1)</f>
        <v>#VALUE!</v>
      </c>
      <c r="AY1495" s="17" t="e">
        <f>SUMIFS('[1]Deals (investment)'!$C:$C,'[1]Deals (investment)'!$B:$B,$A1495,'[1]Deals (investment)'!$T:$T,AY$1)</f>
        <v>#VALUE!</v>
      </c>
      <c r="AZ1495" s="17" t="e">
        <f>SUMIFS('[1]Deals (investment)'!$C:$C,'[1]Deals (investment)'!$B:$B,$A1495,'[1]Deals (investment)'!$T:$T,AZ$1)</f>
        <v>#VALUE!</v>
      </c>
      <c r="BA1495" s="17" t="e">
        <f>SUMIFS('[1]Deals (investment)'!$C:$C,'[1]Deals (investment)'!$B:$B,$A1495,'[1]Deals (investment)'!$T:$T,BA$1)</f>
        <v>#VALUE!</v>
      </c>
      <c r="BB1495" s="17" t="e">
        <f>SUMIFS('[1]Deals (investment)'!$C:$C,'[1]Deals (investment)'!$B:$B,$A1495,'[1]Deals (investment)'!$T:$T,BB$1)</f>
        <v>#VALUE!</v>
      </c>
      <c r="BC1495" s="17" t="e">
        <f>SUMIFS('[1]Deals (Exits)'!$C:$C,'[1]Deals (Exits)'!$B:$B,$A1495)</f>
        <v>#VALUE!</v>
      </c>
      <c r="BD1495" s="17" t="e">
        <f>SUMIFS('[1]Deals (investment)'!$C:$C,'[1]Deals (investment)'!$B:$B,$A1495,'[1]Deals (investment)'!$V:$V,BD$1)</f>
        <v>#VALUE!</v>
      </c>
      <c r="BE1495" s="17" t="e">
        <f>SUMIFS('[1]Deals (investment)'!$C:$C,'[1]Deals (investment)'!$B:$B,$A1495,'[1]Deals (investment)'!$V:$V,BE$1)</f>
        <v>#VALUE!</v>
      </c>
      <c r="BF1495" s="17" t="e">
        <f>SUMIFS('[1]Deals (investment)'!$C:$C,'[1]Deals (investment)'!$B:$B,$A1495,'[1]Deals (investment)'!$V:$V,BF$1)</f>
        <v>#VALUE!</v>
      </c>
      <c r="BG1495" s="17" t="e">
        <f>SUMIFS('[1]Deals (investment)'!$C:$C,'[1]Deals (investment)'!$B:$B,$A1495,'[1]Deals (investment)'!$V:$V,BG$1)</f>
        <v>#VALUE!</v>
      </c>
      <c r="BH1495" s="17" t="e">
        <f>SUMIFS('[1]Deals (investment)'!$C:$C,'[1]Deals (investment)'!$B:$B,$A1495,'[1]Deals (investment)'!$V:$V,BH$1)</f>
        <v>#VALUE!</v>
      </c>
      <c r="BI1495" s="17" t="e">
        <f>SUMIFS('[1]Deals (investment)'!$C:$C,'[1]Deals (investment)'!$B:$B,$A1495,'[1]Deals (investment)'!$V:$V,BI$1)</f>
        <v>#VALUE!</v>
      </c>
      <c r="BJ1495" s="17" t="e">
        <f>SUMIFS('[1]Deals (investment)'!$C:$C,'[1]Deals (investment)'!$B:$B,$A1495,'[1]Deals (investment)'!$V:$V,BJ$1)</f>
        <v>#VALUE!</v>
      </c>
      <c r="BK1495" s="17" t="e">
        <f>SUMIFS('[1]Deals (investment)'!$C:$C,'[1]Deals (investment)'!$B:$B,$A1495,'[1]Deals (investment)'!$V:$V,BK$1)</f>
        <v>#VALUE!</v>
      </c>
      <c r="BL1495" s="17" t="e">
        <f>SUMIFS('[1]Deals (investment)'!$C:$C,'[1]Deals (investment)'!$B:$B,$A1495,'[1]Deals (investment)'!$V:$V,BL$1)</f>
        <v>#VALUE!</v>
      </c>
      <c r="BM1495" s="17" t="e">
        <f>SUMIFS('[1]Deals (investment)'!$C:$C,'[1]Deals (investment)'!$B:$B,$A1495,'[1]Deals (investment)'!$V:$V,BM$1)</f>
        <v>#VALUE!</v>
      </c>
      <c r="BN1495" s="15"/>
      <c r="BO1495" s="15"/>
      <c r="BP1495" s="22"/>
      <c r="BQ1495" s="15"/>
      <c r="BR1495" s="15"/>
      <c r="BS1495" s="15"/>
      <c r="BT1495" s="15"/>
      <c r="BU1495" s="15"/>
      <c r="BV1495" s="15"/>
      <c r="BW1495" s="15"/>
      <c r="BX1495" s="15"/>
      <c r="BY1495" s="15"/>
      <c r="BZ1495" s="15"/>
      <c r="CA1495" s="15"/>
      <c r="CB1495" s="15"/>
      <c r="CC1495" s="15"/>
      <c r="CD1495" s="15" t="str">
        <f t="shared" si="231"/>
        <v>Samawat EnergySamawat Energy is leapfrogging Africa's energy grid by providing affordable solar systems for off-grid residences, small businesses, and communities.Active</v>
      </c>
      <c r="CE1495" s="15"/>
      <c r="CF1495" s="15"/>
      <c r="CG1495" s="15"/>
      <c r="CH1495" s="15"/>
      <c r="CI1495" s="15"/>
      <c r="CJ1495" s="15"/>
    </row>
    <row r="1496" spans="1:88" ht="12.75">
      <c r="A1496" s="15" t="s">
        <v>9851</v>
      </c>
      <c r="B1496" s="15"/>
      <c r="C1496" s="15" t="s">
        <v>58</v>
      </c>
      <c r="D1496" s="16"/>
      <c r="E1496" s="15"/>
      <c r="F1496" s="15"/>
      <c r="G1496" s="15"/>
      <c r="H1496" s="15"/>
      <c r="I1496" s="15"/>
      <c r="J1496" s="15"/>
      <c r="K1496" s="17" t="e">
        <f t="shared" si="218"/>
        <v>#VALUE!</v>
      </c>
      <c r="L1496" s="15"/>
      <c r="M1496" s="18" t="e">
        <f t="shared" si="205"/>
        <v>#VALUE!</v>
      </c>
      <c r="N1496" s="15"/>
      <c r="O1496" s="15"/>
      <c r="P1496" s="15"/>
      <c r="Q1496" s="24" t="e">
        <f ca="1">_xludf.MAXIFS('[1]Deals (investment)'!A:A,'[1]Deals (investment)'!B:B,A1496)</f>
        <v>#NAME?</v>
      </c>
      <c r="R1496" s="15"/>
      <c r="S1496" s="19"/>
      <c r="T1496" s="15"/>
      <c r="U1496" s="17"/>
      <c r="V1496" s="15"/>
      <c r="W1496" s="15"/>
      <c r="X1496" s="15"/>
      <c r="Y1496" s="15"/>
      <c r="AB1496" s="20"/>
      <c r="AC1496" s="15"/>
      <c r="AD1496" s="15"/>
      <c r="AE1496" s="15"/>
      <c r="AF1496" s="15"/>
      <c r="AG1496" s="22">
        <f t="shared" ca="1" si="230"/>
        <v>0.12903225806451613</v>
      </c>
      <c r="AH1496" s="15" t="str">
        <f t="shared" si="225"/>
        <v/>
      </c>
      <c r="AI1496" s="22" t="e">
        <f>VLOOKUP(A1496,'[1]Deals (investment)'!$B$2:$Z$1497,1,FALSE)</f>
        <v>#N/A</v>
      </c>
      <c r="AJ1496" s="22" t="e">
        <f>VLOOKUP(A1496,'[1]Deals (investment)'!$B$2:$Z$870,15,FALSE)</f>
        <v>#N/A</v>
      </c>
      <c r="AK1496" s="17" t="e">
        <f>VLOOKUP(A1496,'[1]Deals (Exits)'!B:B,1,FALSE)</f>
        <v>#N/A</v>
      </c>
      <c r="AL1496" s="23" t="e">
        <f>VLOOKUP(G1496,[1]Lookups!$V$3:$Y$197,4,FALSE)</f>
        <v>#N/A</v>
      </c>
      <c r="AM1496" s="17" t="e">
        <f>VLOOKUP(X1496,[1]Lookups!$B$3:$C$200,2,FALSE)</f>
        <v>#N/A</v>
      </c>
      <c r="AN1496" s="17" t="e">
        <f>VLOOKUP(R1496,[1]Lookups!$H$3:$I$69,2,FALSE)</f>
        <v>#N/A</v>
      </c>
      <c r="AO1496" s="17" t="e">
        <f>VLOOKUP(T1496,[1]Lookups!$H$3:$I$69,2,FALSE)</f>
        <v>#N/A</v>
      </c>
      <c r="AP1496" s="17" t="e">
        <f>VLOOKUP(AN1496,[1]Lookups!$N$3:$O$11,2,FALSE)</f>
        <v>#N/A</v>
      </c>
      <c r="AQ1496" s="18" t="e">
        <f>COUNTIFS('[1]Deals (investment)'!$B:$B,$A1496)</f>
        <v>#VALUE!</v>
      </c>
      <c r="AR1496" s="18" t="e">
        <f>COUNTIFS('[1]Deals (investment)'!$B:$B,$A1496,'[1]Deals (investment)'!$T:$T,$AW$1)+COUNTIFS('[1]Deals (investment)'!$B:$B,$A1496,'[1]Deals (investment)'!$T:$T,$AX$1)+COUNTIFS('[1]Deals (investment)'!$B:$B,$A1496,'[1]Deals (investment)'!$T:$T,$AY$1)</f>
        <v>#VALUE!</v>
      </c>
      <c r="AS1496" s="17" t="e">
        <f>SUMIFS('[1]Deals (investment)'!$C:$C,'[1]Deals (investment)'!$B:$B,$A1496)</f>
        <v>#VALUE!</v>
      </c>
      <c r="AT1496" s="17" t="e">
        <f t="shared" si="219"/>
        <v>#VALUE!</v>
      </c>
      <c r="AU1496" s="18" t="e">
        <f>COUNTIF('[1]Deals (Exits)'!$B:$B,A1496)</f>
        <v>#VALUE!</v>
      </c>
      <c r="AV1496" s="17" t="e">
        <f>SUMIFS('[1]Deals (investment)'!$C:$C,'[1]Deals (investment)'!$B:$B,$A1496,'[1]Deals (investment)'!$T:$T,AV$1)</f>
        <v>#VALUE!</v>
      </c>
      <c r="AW1496" s="17" t="e">
        <f>SUMIFS('[1]Deals (investment)'!$C:$C,'[1]Deals (investment)'!$B:$B,$A1496,'[1]Deals (investment)'!$T:$T,AW$1)</f>
        <v>#VALUE!</v>
      </c>
      <c r="AX1496" s="17" t="e">
        <f>SUMIFS('[1]Deals (investment)'!$C:$C,'[1]Deals (investment)'!$B:$B,$A1496,'[1]Deals (investment)'!$T:$T,AX$1)</f>
        <v>#VALUE!</v>
      </c>
      <c r="AY1496" s="17" t="e">
        <f>SUMIFS('[1]Deals (investment)'!$C:$C,'[1]Deals (investment)'!$B:$B,$A1496,'[1]Deals (investment)'!$T:$T,AY$1)</f>
        <v>#VALUE!</v>
      </c>
      <c r="AZ1496" s="17" t="e">
        <f>SUMIFS('[1]Deals (investment)'!$C:$C,'[1]Deals (investment)'!$B:$B,$A1496,'[1]Deals (investment)'!$T:$T,AZ$1)</f>
        <v>#VALUE!</v>
      </c>
      <c r="BA1496" s="17" t="e">
        <f>SUMIFS('[1]Deals (investment)'!$C:$C,'[1]Deals (investment)'!$B:$B,$A1496,'[1]Deals (investment)'!$T:$T,BA$1)</f>
        <v>#VALUE!</v>
      </c>
      <c r="BB1496" s="17" t="e">
        <f>SUMIFS('[1]Deals (investment)'!$C:$C,'[1]Deals (investment)'!$B:$B,$A1496,'[1]Deals (investment)'!$T:$T,BB$1)</f>
        <v>#VALUE!</v>
      </c>
      <c r="BC1496" s="17" t="e">
        <f>SUMIFS('[1]Deals (Exits)'!$C:$C,'[1]Deals (Exits)'!$B:$B,$A1496)</f>
        <v>#VALUE!</v>
      </c>
      <c r="BD1496" s="17" t="e">
        <f>SUMIFS('[1]Deals (investment)'!$C:$C,'[1]Deals (investment)'!$B:$B,$A1496,'[1]Deals (investment)'!$V:$V,BD$1)</f>
        <v>#VALUE!</v>
      </c>
      <c r="BE1496" s="17" t="e">
        <f>SUMIFS('[1]Deals (investment)'!$C:$C,'[1]Deals (investment)'!$B:$B,$A1496,'[1]Deals (investment)'!$V:$V,BE$1)</f>
        <v>#VALUE!</v>
      </c>
      <c r="BF1496" s="17" t="e">
        <f>SUMIFS('[1]Deals (investment)'!$C:$C,'[1]Deals (investment)'!$B:$B,$A1496,'[1]Deals (investment)'!$V:$V,BF$1)</f>
        <v>#VALUE!</v>
      </c>
      <c r="BG1496" s="17" t="e">
        <f>SUMIFS('[1]Deals (investment)'!$C:$C,'[1]Deals (investment)'!$B:$B,$A1496,'[1]Deals (investment)'!$V:$V,BG$1)</f>
        <v>#VALUE!</v>
      </c>
      <c r="BH1496" s="17" t="e">
        <f>SUMIFS('[1]Deals (investment)'!$C:$C,'[1]Deals (investment)'!$B:$B,$A1496,'[1]Deals (investment)'!$V:$V,BH$1)</f>
        <v>#VALUE!</v>
      </c>
      <c r="BI1496" s="17" t="e">
        <f>SUMIFS('[1]Deals (investment)'!$C:$C,'[1]Deals (investment)'!$B:$B,$A1496,'[1]Deals (investment)'!$V:$V,BI$1)</f>
        <v>#VALUE!</v>
      </c>
      <c r="BJ1496" s="17" t="e">
        <f>SUMIFS('[1]Deals (investment)'!$C:$C,'[1]Deals (investment)'!$B:$B,$A1496,'[1]Deals (investment)'!$V:$V,BJ$1)</f>
        <v>#VALUE!</v>
      </c>
      <c r="BK1496" s="17" t="e">
        <f>SUMIFS('[1]Deals (investment)'!$C:$C,'[1]Deals (investment)'!$B:$B,$A1496,'[1]Deals (investment)'!$V:$V,BK$1)</f>
        <v>#VALUE!</v>
      </c>
      <c r="BL1496" s="17" t="e">
        <f>SUMIFS('[1]Deals (investment)'!$C:$C,'[1]Deals (investment)'!$B:$B,$A1496,'[1]Deals (investment)'!$V:$V,BL$1)</f>
        <v>#VALUE!</v>
      </c>
      <c r="BM1496" s="17" t="e">
        <f>SUMIFS('[1]Deals (investment)'!$C:$C,'[1]Deals (investment)'!$B:$B,$A1496,'[1]Deals (investment)'!$V:$V,BM$1)</f>
        <v>#VALUE!</v>
      </c>
      <c r="BN1496" s="15"/>
      <c r="BO1496" s="15"/>
      <c r="BP1496" s="22"/>
      <c r="BQ1496" s="15"/>
      <c r="BR1496" s="15"/>
      <c r="BS1496" s="15"/>
      <c r="BT1496" s="15"/>
      <c r="BU1496" s="15"/>
      <c r="BV1496" s="15"/>
      <c r="BW1496" s="15"/>
      <c r="BX1496" s="15"/>
      <c r="BY1496" s="15"/>
      <c r="BZ1496" s="15"/>
      <c r="CA1496" s="15"/>
      <c r="CB1496" s="15"/>
      <c r="CC1496" s="15"/>
      <c r="CD1496" s="15" t="str">
        <f t="shared" si="231"/>
        <v>SahitnaActive</v>
      </c>
      <c r="CE1496" s="15"/>
      <c r="CF1496" s="15"/>
      <c r="CG1496" s="15"/>
      <c r="CH1496" s="15"/>
      <c r="CI1496" s="15"/>
      <c r="CJ1496" s="15"/>
    </row>
    <row r="1497" spans="1:88" ht="12.75">
      <c r="A1497" s="25" t="s">
        <v>9852</v>
      </c>
      <c r="B1497" s="15" t="s">
        <v>9853</v>
      </c>
      <c r="C1497" s="15" t="s">
        <v>46</v>
      </c>
      <c r="D1497" s="16"/>
      <c r="E1497" s="15" t="s">
        <v>2406</v>
      </c>
      <c r="F1497" s="15"/>
      <c r="G1497" s="15" t="s">
        <v>91</v>
      </c>
      <c r="H1497" s="15"/>
      <c r="I1497" s="15" t="s">
        <v>91</v>
      </c>
      <c r="J1497" s="15"/>
      <c r="K1497" s="17" t="e">
        <f t="shared" si="218"/>
        <v>#VALUE!</v>
      </c>
      <c r="L1497" s="15"/>
      <c r="M1497" s="18" t="e">
        <f t="shared" si="205"/>
        <v>#VALUE!</v>
      </c>
      <c r="N1497" s="15"/>
      <c r="O1497" s="15"/>
      <c r="P1497" s="15"/>
      <c r="Q1497" s="15"/>
      <c r="R1497" s="15"/>
      <c r="S1497" s="19"/>
      <c r="T1497" s="15"/>
      <c r="U1497" s="17"/>
      <c r="V1497" s="15"/>
      <c r="W1497" s="15"/>
      <c r="X1497" s="15" t="s">
        <v>404</v>
      </c>
      <c r="Y1497" s="15" t="s">
        <v>4663</v>
      </c>
      <c r="AB1497" s="20"/>
      <c r="AC1497" s="21" t="s">
        <v>9070</v>
      </c>
      <c r="AD1497" s="15"/>
      <c r="AE1497" s="15"/>
      <c r="AF1497" s="21" t="s">
        <v>9073</v>
      </c>
      <c r="AG1497" s="22">
        <f t="shared" si="230"/>
        <v>0.35483870967741937</v>
      </c>
      <c r="AH1497" s="15" t="e">
        <f t="shared" si="225"/>
        <v>#VALUE!</v>
      </c>
      <c r="AI1497" s="22" t="e">
        <f>VLOOKUP(A1497,'[1]Deals (investment)'!$B$2:$Z$1497,1,FALSE)</f>
        <v>#N/A</v>
      </c>
      <c r="AJ1497" s="22" t="e">
        <f>VLOOKUP(A1497,'[1]Deals (investment)'!$B$2:$Z$870,15,FALSE)</f>
        <v>#N/A</v>
      </c>
      <c r="AK1497" s="17" t="str">
        <f>VLOOKUP(A1497,'[1]Deals (Exits)'!B:B,1,FALSE)</f>
        <v>Smart Integration</v>
      </c>
      <c r="AL1497" s="23">
        <f>VLOOKUP(G1497,[1]Lookups!$V$3:$Y$197,4,FALSE)</f>
        <v>0</v>
      </c>
      <c r="AM1497" s="17" t="str">
        <f>VLOOKUP(X1497,[1]Lookups!$B$3:$C$200,2,FALSE)</f>
        <v>Other Technologies &amp; Information Technology</v>
      </c>
      <c r="AN1497" s="17" t="e">
        <f>VLOOKUP(R1497,[1]Lookups!$H$3:$I$69,2,FALSE)</f>
        <v>#N/A</v>
      </c>
      <c r="AO1497" s="17" t="e">
        <f>VLOOKUP(T1497,[1]Lookups!$H$3:$I$69,2,FALSE)</f>
        <v>#N/A</v>
      </c>
      <c r="AP1497" s="17" t="e">
        <f>VLOOKUP(AN1497,[1]Lookups!$N$3:$O$11,2,FALSE)</f>
        <v>#N/A</v>
      </c>
      <c r="AQ1497" s="18" t="e">
        <f>COUNTIFS('[1]Deals (investment)'!$B:$B,$A1497)</f>
        <v>#VALUE!</v>
      </c>
      <c r="AR1497" s="18" t="e">
        <f>COUNTIFS('[1]Deals (investment)'!$B:$B,$A1497,'[1]Deals (investment)'!$T:$T,$AW$1)+COUNTIFS('[1]Deals (investment)'!$B:$B,$A1497,'[1]Deals (investment)'!$T:$T,$AX$1)+COUNTIFS('[1]Deals (investment)'!$B:$B,$A1497,'[1]Deals (investment)'!$T:$T,$AY$1)</f>
        <v>#VALUE!</v>
      </c>
      <c r="AS1497" s="17" t="e">
        <f>SUMIFS('[1]Deals (investment)'!$C:$C,'[1]Deals (investment)'!$B:$B,$A1497)</f>
        <v>#VALUE!</v>
      </c>
      <c r="AT1497" s="17" t="e">
        <f t="shared" si="219"/>
        <v>#VALUE!</v>
      </c>
      <c r="AU1497" s="18" t="e">
        <f>COUNTIF('[1]Deals (Exits)'!$B:$B,A1497)</f>
        <v>#VALUE!</v>
      </c>
      <c r="AV1497" s="17" t="e">
        <f>SUMIFS('[1]Deals (investment)'!$C:$C,'[1]Deals (investment)'!$B:$B,$A1497,'[1]Deals (investment)'!$T:$T,AV$1)</f>
        <v>#VALUE!</v>
      </c>
      <c r="AW1497" s="17" t="e">
        <f>SUMIFS('[1]Deals (investment)'!$C:$C,'[1]Deals (investment)'!$B:$B,$A1497,'[1]Deals (investment)'!$T:$T,AW$1)</f>
        <v>#VALUE!</v>
      </c>
      <c r="AX1497" s="17" t="e">
        <f>SUMIFS('[1]Deals (investment)'!$C:$C,'[1]Deals (investment)'!$B:$B,$A1497,'[1]Deals (investment)'!$T:$T,AX$1)</f>
        <v>#VALUE!</v>
      </c>
      <c r="AY1497" s="17" t="e">
        <f>SUMIFS('[1]Deals (investment)'!$C:$C,'[1]Deals (investment)'!$B:$B,$A1497,'[1]Deals (investment)'!$T:$T,AY$1)</f>
        <v>#VALUE!</v>
      </c>
      <c r="AZ1497" s="17" t="e">
        <f>SUMIFS('[1]Deals (investment)'!$C:$C,'[1]Deals (investment)'!$B:$B,$A1497,'[1]Deals (investment)'!$T:$T,AZ$1)</f>
        <v>#VALUE!</v>
      </c>
      <c r="BA1497" s="17" t="e">
        <f>SUMIFS('[1]Deals (investment)'!$C:$C,'[1]Deals (investment)'!$B:$B,$A1497,'[1]Deals (investment)'!$T:$T,BA$1)</f>
        <v>#VALUE!</v>
      </c>
      <c r="BB1497" s="17" t="e">
        <f>SUMIFS('[1]Deals (investment)'!$C:$C,'[1]Deals (investment)'!$B:$B,$A1497,'[1]Deals (investment)'!$T:$T,BB$1)</f>
        <v>#VALUE!</v>
      </c>
      <c r="BC1497" s="17" t="e">
        <f>SUMIFS('[1]Deals (Exits)'!$C:$C,'[1]Deals (Exits)'!$B:$B,$A1497)</f>
        <v>#VALUE!</v>
      </c>
      <c r="BD1497" s="17" t="e">
        <f>SUMIFS('[1]Deals (investment)'!$C:$C,'[1]Deals (investment)'!$B:$B,$A1497,'[1]Deals (investment)'!$V:$V,BD$1)</f>
        <v>#VALUE!</v>
      </c>
      <c r="BE1497" s="17" t="e">
        <f>SUMIFS('[1]Deals (investment)'!$C:$C,'[1]Deals (investment)'!$B:$B,$A1497,'[1]Deals (investment)'!$V:$V,BE$1)</f>
        <v>#VALUE!</v>
      </c>
      <c r="BF1497" s="17" t="e">
        <f>SUMIFS('[1]Deals (investment)'!$C:$C,'[1]Deals (investment)'!$B:$B,$A1497,'[1]Deals (investment)'!$V:$V,BF$1)</f>
        <v>#VALUE!</v>
      </c>
      <c r="BG1497" s="17" t="e">
        <f>SUMIFS('[1]Deals (investment)'!$C:$C,'[1]Deals (investment)'!$B:$B,$A1497,'[1]Deals (investment)'!$V:$V,BG$1)</f>
        <v>#VALUE!</v>
      </c>
      <c r="BH1497" s="17" t="e">
        <f>SUMIFS('[1]Deals (investment)'!$C:$C,'[1]Deals (investment)'!$B:$B,$A1497,'[1]Deals (investment)'!$V:$V,BH$1)</f>
        <v>#VALUE!</v>
      </c>
      <c r="BI1497" s="17" t="e">
        <f>SUMIFS('[1]Deals (investment)'!$C:$C,'[1]Deals (investment)'!$B:$B,$A1497,'[1]Deals (investment)'!$V:$V,BI$1)</f>
        <v>#VALUE!</v>
      </c>
      <c r="BJ1497" s="17" t="e">
        <f>SUMIFS('[1]Deals (investment)'!$C:$C,'[1]Deals (investment)'!$B:$B,$A1497,'[1]Deals (investment)'!$V:$V,BJ$1)</f>
        <v>#VALUE!</v>
      </c>
      <c r="BK1497" s="17" t="e">
        <f>SUMIFS('[1]Deals (investment)'!$C:$C,'[1]Deals (investment)'!$B:$B,$A1497,'[1]Deals (investment)'!$V:$V,BK$1)</f>
        <v>#VALUE!</v>
      </c>
      <c r="BL1497" s="17" t="e">
        <f>SUMIFS('[1]Deals (investment)'!$C:$C,'[1]Deals (investment)'!$B:$B,$A1497,'[1]Deals (investment)'!$V:$V,BL$1)</f>
        <v>#VALUE!</v>
      </c>
      <c r="BM1497" s="17" t="e">
        <f>SUMIFS('[1]Deals (investment)'!$C:$C,'[1]Deals (investment)'!$B:$B,$A1497,'[1]Deals (investment)'!$V:$V,BM$1)</f>
        <v>#VALUE!</v>
      </c>
      <c r="BN1497" s="15"/>
      <c r="BO1497" s="15"/>
      <c r="BP1497" s="22"/>
      <c r="BQ1497" s="15"/>
      <c r="BR1497" s="15"/>
      <c r="BS1497" s="15"/>
      <c r="BT1497" s="15"/>
      <c r="BU1497" s="15"/>
      <c r="BV1497" s="15"/>
      <c r="BW1497" s="15"/>
      <c r="BX1497" s="15"/>
      <c r="BY1497" s="15"/>
      <c r="BZ1497" s="15"/>
      <c r="CA1497" s="15"/>
      <c r="CB1497" s="15"/>
      <c r="CC1497" s="15"/>
      <c r="CD1497" s="15" t="str">
        <f t="shared" si="231"/>
        <v>Smart IntegrationSmart Integration, an integrated automation company. Smart Integration is an accredited system integrator that focuses on the installation of IP-based technology, including lighting, security, audio, energy efficiency, access control, structured cabling and UPS installationAcquired</v>
      </c>
      <c r="CE1497" s="15"/>
      <c r="CF1497" s="15"/>
      <c r="CG1497" s="15"/>
      <c r="CH1497" s="15"/>
      <c r="CI1497" s="15"/>
      <c r="CJ1497" s="15"/>
    </row>
    <row r="1498" spans="1:88" ht="12.75">
      <c r="A1498" s="15" t="s">
        <v>9854</v>
      </c>
      <c r="B1498" s="15" t="s">
        <v>9855</v>
      </c>
      <c r="C1498" s="15" t="s">
        <v>58</v>
      </c>
      <c r="D1498" s="16">
        <v>2014</v>
      </c>
      <c r="E1498" s="15" t="s">
        <v>9856</v>
      </c>
      <c r="F1498" s="15"/>
      <c r="G1498" s="15"/>
      <c r="H1498" s="15"/>
      <c r="I1498" s="15"/>
      <c r="J1498" s="15"/>
      <c r="K1498" s="17" t="e">
        <f t="shared" si="218"/>
        <v>#VALUE!</v>
      </c>
      <c r="L1498" s="15"/>
      <c r="M1498" s="18" t="e">
        <f t="shared" si="205"/>
        <v>#VALUE!</v>
      </c>
      <c r="N1498" s="15"/>
      <c r="O1498" s="15"/>
      <c r="P1498" s="15"/>
      <c r="Q1498" s="15"/>
      <c r="R1498" s="15"/>
      <c r="S1498" s="19"/>
      <c r="T1498" s="15"/>
      <c r="U1498" s="17"/>
      <c r="V1498" s="15" t="s">
        <v>9857</v>
      </c>
      <c r="W1498" s="15"/>
      <c r="X1498" s="15" t="s">
        <v>64</v>
      </c>
      <c r="Y1498" s="15"/>
      <c r="AB1498" s="20"/>
      <c r="AC1498" s="21" t="s">
        <v>9858</v>
      </c>
      <c r="AD1498" s="15"/>
      <c r="AE1498" s="15"/>
      <c r="AF1498" s="21" t="s">
        <v>9859</v>
      </c>
      <c r="AG1498" s="22">
        <f t="shared" si="230"/>
        <v>0.32258064516129031</v>
      </c>
      <c r="AH1498" s="15" t="str">
        <f t="shared" si="225"/>
        <v/>
      </c>
      <c r="AI1498" s="22" t="e">
        <f>VLOOKUP(A1498,'[1]Deals (investment)'!$B$2:$Z$1497,1,FALSE)</f>
        <v>#N/A</v>
      </c>
      <c r="AJ1498" s="22" t="e">
        <f>VLOOKUP(A1498,'[1]Deals (investment)'!$B$2:$Z$870,15,FALSE)</f>
        <v>#N/A</v>
      </c>
      <c r="AK1498" s="17" t="e">
        <f>VLOOKUP(A1498,'[1]Deals (Exits)'!B:B,1,FALSE)</f>
        <v>#N/A</v>
      </c>
      <c r="AL1498" s="23" t="e">
        <f>VLOOKUP(G1498,[1]Lookups!$V$3:$Y$197,4,FALSE)</f>
        <v>#N/A</v>
      </c>
      <c r="AM1498" s="17" t="str">
        <f>VLOOKUP(X1498,[1]Lookups!$B$3:$C$200,2,FALSE)</f>
        <v>E-commerce &amp; Retail</v>
      </c>
      <c r="AN1498" s="17" t="e">
        <f>VLOOKUP(R1498,[1]Lookups!$H$3:$I$69,2,FALSE)</f>
        <v>#N/A</v>
      </c>
      <c r="AO1498" s="17" t="e">
        <f>VLOOKUP(T1498,[1]Lookups!$H$3:$I$69,2,FALSE)</f>
        <v>#N/A</v>
      </c>
      <c r="AP1498" s="17" t="e">
        <f>VLOOKUP(AN1498,[1]Lookups!$N$3:$O$11,2,FALSE)</f>
        <v>#N/A</v>
      </c>
      <c r="AQ1498" s="18" t="e">
        <f>COUNTIFS('[1]Deals (investment)'!$B:$B,$A1498)</f>
        <v>#VALUE!</v>
      </c>
      <c r="AR1498" s="18" t="e">
        <f>COUNTIFS('[1]Deals (investment)'!$B:$B,$A1498,'[1]Deals (investment)'!$T:$T,$AW$1)+COUNTIFS('[1]Deals (investment)'!$B:$B,$A1498,'[1]Deals (investment)'!$T:$T,$AX$1)+COUNTIFS('[1]Deals (investment)'!$B:$B,$A1498,'[1]Deals (investment)'!$T:$T,$AY$1)</f>
        <v>#VALUE!</v>
      </c>
      <c r="AS1498" s="17" t="e">
        <f>SUMIFS('[1]Deals (investment)'!$C:$C,'[1]Deals (investment)'!$B:$B,$A1498)</f>
        <v>#VALUE!</v>
      </c>
      <c r="AT1498" s="17" t="e">
        <f t="shared" si="219"/>
        <v>#VALUE!</v>
      </c>
      <c r="AU1498" s="18" t="e">
        <f>COUNTIF('[1]Deals (Exits)'!$B:$B,A1498)</f>
        <v>#VALUE!</v>
      </c>
      <c r="AV1498" s="17" t="e">
        <f>SUMIFS('[1]Deals (investment)'!$C:$C,'[1]Deals (investment)'!$B:$B,$A1498,'[1]Deals (investment)'!$T:$T,AV$1)</f>
        <v>#VALUE!</v>
      </c>
      <c r="AW1498" s="17" t="e">
        <f>SUMIFS('[1]Deals (investment)'!$C:$C,'[1]Deals (investment)'!$B:$B,$A1498,'[1]Deals (investment)'!$T:$T,AW$1)</f>
        <v>#VALUE!</v>
      </c>
      <c r="AX1498" s="17" t="e">
        <f>SUMIFS('[1]Deals (investment)'!$C:$C,'[1]Deals (investment)'!$B:$B,$A1498,'[1]Deals (investment)'!$T:$T,AX$1)</f>
        <v>#VALUE!</v>
      </c>
      <c r="AY1498" s="17" t="e">
        <f>SUMIFS('[1]Deals (investment)'!$C:$C,'[1]Deals (investment)'!$B:$B,$A1498,'[1]Deals (investment)'!$T:$T,AY$1)</f>
        <v>#VALUE!</v>
      </c>
      <c r="AZ1498" s="17" t="e">
        <f>SUMIFS('[1]Deals (investment)'!$C:$C,'[1]Deals (investment)'!$B:$B,$A1498,'[1]Deals (investment)'!$T:$T,AZ$1)</f>
        <v>#VALUE!</v>
      </c>
      <c r="BA1498" s="17" t="e">
        <f>SUMIFS('[1]Deals (investment)'!$C:$C,'[1]Deals (investment)'!$B:$B,$A1498,'[1]Deals (investment)'!$T:$T,BA$1)</f>
        <v>#VALUE!</v>
      </c>
      <c r="BB1498" s="17" t="e">
        <f>SUMIFS('[1]Deals (investment)'!$C:$C,'[1]Deals (investment)'!$B:$B,$A1498,'[1]Deals (investment)'!$T:$T,BB$1)</f>
        <v>#VALUE!</v>
      </c>
      <c r="BC1498" s="17" t="e">
        <f>SUMIFS('[1]Deals (Exits)'!$C:$C,'[1]Deals (Exits)'!$B:$B,$A1498)</f>
        <v>#VALUE!</v>
      </c>
      <c r="BD1498" s="17" t="e">
        <f>SUMIFS('[1]Deals (investment)'!$C:$C,'[1]Deals (investment)'!$B:$B,$A1498,'[1]Deals (investment)'!$V:$V,BD$1)</f>
        <v>#VALUE!</v>
      </c>
      <c r="BE1498" s="17" t="e">
        <f>SUMIFS('[1]Deals (investment)'!$C:$C,'[1]Deals (investment)'!$B:$B,$A1498,'[1]Deals (investment)'!$V:$V,BE$1)</f>
        <v>#VALUE!</v>
      </c>
      <c r="BF1498" s="17" t="e">
        <f>SUMIFS('[1]Deals (investment)'!$C:$C,'[1]Deals (investment)'!$B:$B,$A1498,'[1]Deals (investment)'!$V:$V,BF$1)</f>
        <v>#VALUE!</v>
      </c>
      <c r="BG1498" s="17" t="e">
        <f>SUMIFS('[1]Deals (investment)'!$C:$C,'[1]Deals (investment)'!$B:$B,$A1498,'[1]Deals (investment)'!$V:$V,BG$1)</f>
        <v>#VALUE!</v>
      </c>
      <c r="BH1498" s="17" t="e">
        <f>SUMIFS('[1]Deals (investment)'!$C:$C,'[1]Deals (investment)'!$B:$B,$A1498,'[1]Deals (investment)'!$V:$V,BH$1)</f>
        <v>#VALUE!</v>
      </c>
      <c r="BI1498" s="17" t="e">
        <f>SUMIFS('[1]Deals (investment)'!$C:$C,'[1]Deals (investment)'!$B:$B,$A1498,'[1]Deals (investment)'!$V:$V,BI$1)</f>
        <v>#VALUE!</v>
      </c>
      <c r="BJ1498" s="17" t="e">
        <f>SUMIFS('[1]Deals (investment)'!$C:$C,'[1]Deals (investment)'!$B:$B,$A1498,'[1]Deals (investment)'!$V:$V,BJ$1)</f>
        <v>#VALUE!</v>
      </c>
      <c r="BK1498" s="17" t="e">
        <f>SUMIFS('[1]Deals (investment)'!$C:$C,'[1]Deals (investment)'!$B:$B,$A1498,'[1]Deals (investment)'!$V:$V,BK$1)</f>
        <v>#VALUE!</v>
      </c>
      <c r="BL1498" s="17" t="e">
        <f>SUMIFS('[1]Deals (investment)'!$C:$C,'[1]Deals (investment)'!$B:$B,$A1498,'[1]Deals (investment)'!$V:$V,BL$1)</f>
        <v>#VALUE!</v>
      </c>
      <c r="BM1498" s="17" t="e">
        <f>SUMIFS('[1]Deals (investment)'!$C:$C,'[1]Deals (investment)'!$B:$B,$A1498,'[1]Deals (investment)'!$V:$V,BM$1)</f>
        <v>#VALUE!</v>
      </c>
      <c r="BN1498" s="15"/>
      <c r="BO1498" s="15"/>
      <c r="BP1498" s="22"/>
      <c r="BQ1498" s="15"/>
      <c r="BR1498" s="15"/>
      <c r="BS1498" s="15"/>
      <c r="BT1498" s="15"/>
      <c r="BU1498" s="15"/>
      <c r="BV1498" s="15"/>
      <c r="BW1498" s="15"/>
      <c r="BX1498" s="15"/>
      <c r="BY1498" s="15"/>
      <c r="BZ1498" s="15"/>
      <c r="CA1498" s="15"/>
      <c r="CB1498" s="15"/>
      <c r="CC1498" s="15"/>
      <c r="CD1498" s="15" t="str">
        <f t="shared" si="231"/>
        <v>Sami OnlineSami Online is a first Somali e-commerce company established on august 2014 in Hargeisa.Saamionline is one-stop shop that provides customer-to-customer,business-to-customer and business-to-business sales services via online portaActive</v>
      </c>
      <c r="CE1498" s="15"/>
      <c r="CF1498" s="15"/>
      <c r="CG1498" s="15"/>
      <c r="CH1498" s="15"/>
      <c r="CI1498" s="15"/>
      <c r="CJ1498" s="15"/>
    </row>
    <row r="1499" spans="1:88" ht="12.75">
      <c r="A1499" s="15" t="s">
        <v>9860</v>
      </c>
      <c r="B1499" s="15"/>
      <c r="C1499" s="15"/>
      <c r="D1499" s="16"/>
      <c r="E1499" s="26"/>
      <c r="F1499" s="26"/>
      <c r="G1499" s="26"/>
      <c r="H1499" s="26"/>
      <c r="I1499" s="15"/>
      <c r="J1499" s="26"/>
      <c r="K1499" s="17" t="e">
        <f t="shared" si="218"/>
        <v>#VALUE!</v>
      </c>
      <c r="L1499" s="15"/>
      <c r="M1499" s="18" t="e">
        <f t="shared" si="205"/>
        <v>#VALUE!</v>
      </c>
      <c r="N1499" s="15"/>
      <c r="O1499" s="15"/>
      <c r="P1499" s="15"/>
      <c r="Q1499" s="15"/>
      <c r="R1499" s="15"/>
      <c r="S1499" s="19"/>
      <c r="T1499" s="15"/>
      <c r="U1499" s="17"/>
      <c r="V1499" s="15"/>
      <c r="W1499" s="15"/>
      <c r="X1499" s="15"/>
      <c r="Y1499" s="15"/>
      <c r="AB1499" s="20"/>
      <c r="AC1499" s="15"/>
      <c r="AD1499" s="15"/>
      <c r="AE1499" s="15"/>
      <c r="AF1499" s="15"/>
      <c r="AG1499" s="22">
        <f>COUNTA(B1498:AF1498)/(COUNTA(B1498:AF1498)+COUNTBLANK(B1498:AF1498))</f>
        <v>0.32258064516129031</v>
      </c>
      <c r="AH1499" s="15" t="str">
        <f t="shared" si="225"/>
        <v/>
      </c>
      <c r="AI1499" s="22" t="e">
        <f>VLOOKUP(A1499,'[1]Deals (investment)'!$B$2:$Z$1497,1,FALSE)</f>
        <v>#N/A</v>
      </c>
      <c r="AJ1499" s="22" t="e">
        <f>VLOOKUP(A1499,'[1]Deals (investment)'!$B$2:$Z$870,15,FALSE)</f>
        <v>#N/A</v>
      </c>
      <c r="AK1499" s="17" t="e">
        <f>VLOOKUP(A1499,'[1]Deals (Exits)'!B:B,1,FALSE)</f>
        <v>#N/A</v>
      </c>
      <c r="AL1499" s="23" t="e">
        <f>VLOOKUP(G1499,[1]Lookups!$V$3:$Y$197,4,FALSE)</f>
        <v>#N/A</v>
      </c>
      <c r="AM1499" s="17" t="e">
        <f>VLOOKUP(X1499,[1]Lookups!$B$3:$C$200,2,FALSE)</f>
        <v>#N/A</v>
      </c>
      <c r="AN1499" s="17" t="e">
        <f>VLOOKUP(R1499,[1]Lookups!$H$3:$I$69,2,FALSE)</f>
        <v>#N/A</v>
      </c>
      <c r="AO1499" s="17" t="e">
        <f>VLOOKUP(T1499,[1]Lookups!$H$3:$I$69,2,FALSE)</f>
        <v>#N/A</v>
      </c>
      <c r="AP1499" s="17" t="e">
        <f>VLOOKUP(AN1499,[1]Lookups!$N$3:$O$11,2,FALSE)</f>
        <v>#N/A</v>
      </c>
      <c r="AQ1499" s="18" t="e">
        <f>COUNTIFS('[1]Deals (investment)'!$B:$B,$A1499)</f>
        <v>#VALUE!</v>
      </c>
      <c r="AR1499" s="18" t="e">
        <f>COUNTIFS('[1]Deals (investment)'!$B:$B,$A1499,'[1]Deals (investment)'!$T:$T,$AW$1)+COUNTIFS('[1]Deals (investment)'!$B:$B,$A1499,'[1]Deals (investment)'!$T:$T,$AX$1)+COUNTIFS('[1]Deals (investment)'!$B:$B,$A1499,'[1]Deals (investment)'!$T:$T,$AY$1)</f>
        <v>#VALUE!</v>
      </c>
      <c r="AS1499" s="17" t="e">
        <f>SUMIFS('[1]Deals (investment)'!$C:$C,'[1]Deals (investment)'!$B:$B,$A1499)</f>
        <v>#VALUE!</v>
      </c>
      <c r="AT1499" s="17" t="e">
        <f t="shared" si="219"/>
        <v>#VALUE!</v>
      </c>
      <c r="AU1499" s="18" t="e">
        <f>COUNTIF('[1]Deals (Exits)'!$B:$B,A1499)</f>
        <v>#VALUE!</v>
      </c>
      <c r="AV1499" s="17" t="e">
        <f>SUMIFS('[1]Deals (investment)'!$C:$C,'[1]Deals (investment)'!$B:$B,$A1499,'[1]Deals (investment)'!$T:$T,AV$1)</f>
        <v>#VALUE!</v>
      </c>
      <c r="AW1499" s="17" t="e">
        <f>SUMIFS('[1]Deals (investment)'!$C:$C,'[1]Deals (investment)'!$B:$B,$A1499,'[1]Deals (investment)'!$T:$T,AW$1)</f>
        <v>#VALUE!</v>
      </c>
      <c r="AX1499" s="17" t="e">
        <f>SUMIFS('[1]Deals (investment)'!$C:$C,'[1]Deals (investment)'!$B:$B,$A1499,'[1]Deals (investment)'!$T:$T,AX$1)</f>
        <v>#VALUE!</v>
      </c>
      <c r="AY1499" s="17" t="e">
        <f>SUMIFS('[1]Deals (investment)'!$C:$C,'[1]Deals (investment)'!$B:$B,$A1499,'[1]Deals (investment)'!$T:$T,AY$1)</f>
        <v>#VALUE!</v>
      </c>
      <c r="AZ1499" s="17" t="e">
        <f>SUMIFS('[1]Deals (investment)'!$C:$C,'[1]Deals (investment)'!$B:$B,$A1499,'[1]Deals (investment)'!$T:$T,AZ$1)</f>
        <v>#VALUE!</v>
      </c>
      <c r="BA1499" s="17" t="e">
        <f>SUMIFS('[1]Deals (investment)'!$C:$C,'[1]Deals (investment)'!$B:$B,$A1499,'[1]Deals (investment)'!$T:$T,BA$1)</f>
        <v>#VALUE!</v>
      </c>
      <c r="BB1499" s="17" t="e">
        <f>SUMIFS('[1]Deals (investment)'!$C:$C,'[1]Deals (investment)'!$B:$B,$A1499,'[1]Deals (investment)'!$T:$T,BB$1)</f>
        <v>#VALUE!</v>
      </c>
      <c r="BC1499" s="17" t="e">
        <f>SUMIFS('[1]Deals (Exits)'!$C:$C,'[1]Deals (Exits)'!$B:$B,$A1499)</f>
        <v>#VALUE!</v>
      </c>
      <c r="BD1499" s="17" t="e">
        <f>SUMIFS('[1]Deals (investment)'!$C:$C,'[1]Deals (investment)'!$B:$B,$A1499,'[1]Deals (investment)'!$V:$V,BD$1)</f>
        <v>#VALUE!</v>
      </c>
      <c r="BE1499" s="17" t="e">
        <f>SUMIFS('[1]Deals (investment)'!$C:$C,'[1]Deals (investment)'!$B:$B,$A1499,'[1]Deals (investment)'!$V:$V,BE$1)</f>
        <v>#VALUE!</v>
      </c>
      <c r="BF1499" s="17" t="e">
        <f>SUMIFS('[1]Deals (investment)'!$C:$C,'[1]Deals (investment)'!$B:$B,$A1499,'[1]Deals (investment)'!$V:$V,BF$1)</f>
        <v>#VALUE!</v>
      </c>
      <c r="BG1499" s="17" t="e">
        <f>SUMIFS('[1]Deals (investment)'!$C:$C,'[1]Deals (investment)'!$B:$B,$A1499,'[1]Deals (investment)'!$V:$V,BG$1)</f>
        <v>#VALUE!</v>
      </c>
      <c r="BH1499" s="17" t="e">
        <f>SUMIFS('[1]Deals (investment)'!$C:$C,'[1]Deals (investment)'!$B:$B,$A1499,'[1]Deals (investment)'!$V:$V,BH$1)</f>
        <v>#VALUE!</v>
      </c>
      <c r="BI1499" s="17" t="e">
        <f>SUMIFS('[1]Deals (investment)'!$C:$C,'[1]Deals (investment)'!$B:$B,$A1499,'[1]Deals (investment)'!$V:$V,BI$1)</f>
        <v>#VALUE!</v>
      </c>
      <c r="BJ1499" s="17" t="e">
        <f>SUMIFS('[1]Deals (investment)'!$C:$C,'[1]Deals (investment)'!$B:$B,$A1499,'[1]Deals (investment)'!$V:$V,BJ$1)</f>
        <v>#VALUE!</v>
      </c>
      <c r="BK1499" s="17" t="e">
        <f>SUMIFS('[1]Deals (investment)'!$C:$C,'[1]Deals (investment)'!$B:$B,$A1499,'[1]Deals (investment)'!$V:$V,BK$1)</f>
        <v>#VALUE!</v>
      </c>
      <c r="BL1499" s="17" t="e">
        <f>SUMIFS('[1]Deals (investment)'!$C:$C,'[1]Deals (investment)'!$B:$B,$A1499,'[1]Deals (investment)'!$V:$V,BL$1)</f>
        <v>#VALUE!</v>
      </c>
      <c r="BM1499" s="17" t="e">
        <f>SUMIFS('[1]Deals (investment)'!$C:$C,'[1]Deals (investment)'!$B:$B,$A1499,'[1]Deals (investment)'!$V:$V,BM$1)</f>
        <v>#VALUE!</v>
      </c>
      <c r="BN1499" s="15"/>
      <c r="BO1499" s="15"/>
      <c r="BP1499" s="22"/>
      <c r="BQ1499" s="15"/>
      <c r="BR1499" s="15"/>
      <c r="BS1499" s="15"/>
      <c r="BT1499" s="15"/>
      <c r="BU1499" s="15"/>
      <c r="BV1499" s="15"/>
      <c r="BW1499" s="15"/>
      <c r="BX1499" s="15"/>
      <c r="BY1499" s="15"/>
      <c r="BZ1499" s="15"/>
      <c r="CA1499" s="15"/>
      <c r="CB1499" s="15"/>
      <c r="CC1499" s="15"/>
      <c r="CD1499" s="15" t="str">
        <f t="shared" si="231"/>
        <v>Sarwa Capital</v>
      </c>
      <c r="CE1499" s="15"/>
      <c r="CF1499" s="15"/>
      <c r="CG1499" s="15"/>
      <c r="CH1499" s="15"/>
      <c r="CI1499" s="15"/>
      <c r="CJ1499" s="15"/>
    </row>
    <row r="1500" spans="1:88" ht="12.75">
      <c r="A1500" s="15" t="s">
        <v>9861</v>
      </c>
      <c r="B1500" s="15" t="s">
        <v>9862</v>
      </c>
      <c r="C1500" s="15" t="s">
        <v>58</v>
      </c>
      <c r="D1500" s="16">
        <v>2017</v>
      </c>
      <c r="E1500" s="15" t="s">
        <v>117</v>
      </c>
      <c r="F1500" s="15" t="s">
        <v>199</v>
      </c>
      <c r="G1500" s="15" t="s">
        <v>118</v>
      </c>
      <c r="H1500" s="15"/>
      <c r="I1500" s="15" t="s">
        <v>118</v>
      </c>
      <c r="J1500" s="15"/>
      <c r="K1500" s="17" t="e">
        <f t="shared" si="218"/>
        <v>#VALUE!</v>
      </c>
      <c r="L1500" s="15"/>
      <c r="M1500" s="18" t="e">
        <f t="shared" si="205"/>
        <v>#VALUE!</v>
      </c>
      <c r="N1500" s="15"/>
      <c r="O1500" s="15"/>
      <c r="P1500" s="15"/>
      <c r="Q1500" s="24" t="e">
        <f ca="1">_xludf.MAXIFS('[1]Deals (investment)'!A:A,'[1]Deals (investment)'!B:B,A1500)</f>
        <v>#NAME?</v>
      </c>
      <c r="R1500" s="15"/>
      <c r="S1500" s="19"/>
      <c r="T1500" s="15"/>
      <c r="U1500" s="17"/>
      <c r="V1500" s="15" t="s">
        <v>9863</v>
      </c>
      <c r="W1500" s="15">
        <v>1</v>
      </c>
      <c r="X1500" s="15" t="s">
        <v>107</v>
      </c>
      <c r="Y1500" s="15" t="s">
        <v>5520</v>
      </c>
      <c r="Z1500" s="25" t="s">
        <v>81</v>
      </c>
      <c r="AB1500" s="32">
        <v>43506</v>
      </c>
      <c r="AC1500" s="27" t="s">
        <v>9864</v>
      </c>
      <c r="AD1500" s="27" t="s">
        <v>9865</v>
      </c>
      <c r="AE1500" s="15" t="s">
        <v>110</v>
      </c>
      <c r="AF1500" s="27" t="s">
        <v>9866</v>
      </c>
      <c r="AG1500" s="22">
        <f t="shared" ref="AG1500:AG1523" ca="1" si="232">COUNTA(B1500:AF1500)/(COUNTA(B1500:AF1500)+COUNTBLANK(B1500:AF1500))</f>
        <v>0.64516129032258063</v>
      </c>
      <c r="AH1500" s="15" t="e">
        <f t="shared" si="225"/>
        <v>#VALUE!</v>
      </c>
      <c r="AI1500" s="22" t="str">
        <f>VLOOKUP(A1500,'[1]Deals (investment)'!$B$2:$Z$1497,1,FALSE)</f>
        <v>Savanna Circuit Technologies Ltd</v>
      </c>
      <c r="AJ1500" s="22" t="e">
        <f>VLOOKUP(A1500,'[1]Deals (investment)'!$B$2:$Z$870,15,FALSE)</f>
        <v>#N/A</v>
      </c>
      <c r="AK1500" s="17" t="e">
        <f>VLOOKUP(A1500,'[1]Deals (Exits)'!B:B,1,FALSE)</f>
        <v>#N/A</v>
      </c>
      <c r="AL1500" s="23">
        <f>VLOOKUP(G1500,[1]Lookups!$V$3:$Y$197,4,FALSE)</f>
        <v>0</v>
      </c>
      <c r="AM1500" s="17" t="str">
        <f>VLOOKUP(X1500,[1]Lookups!$B$3:$C$200,2,FALSE)</f>
        <v>Energy &amp; Resources</v>
      </c>
      <c r="AN1500" s="17" t="e">
        <f>VLOOKUP(R1500,[1]Lookups!$H$3:$I$69,2,FALSE)</f>
        <v>#N/A</v>
      </c>
      <c r="AO1500" s="17" t="e">
        <f>VLOOKUP(T1500,[1]Lookups!$H$3:$I$69,2,FALSE)</f>
        <v>#N/A</v>
      </c>
      <c r="AP1500" s="17" t="e">
        <f>VLOOKUP(AN1500,[1]Lookups!$N$3:$O$11,2,FALSE)</f>
        <v>#N/A</v>
      </c>
      <c r="AQ1500" s="18" t="e">
        <f>COUNTIFS('[1]Deals (investment)'!$B:$B,$A1500)</f>
        <v>#VALUE!</v>
      </c>
      <c r="AR1500" s="18" t="e">
        <f>COUNTIFS('[1]Deals (investment)'!$B:$B,$A1500,'[1]Deals (investment)'!$T:$T,$AW$1)+COUNTIFS('[1]Deals (investment)'!$B:$B,$A1500,'[1]Deals (investment)'!$T:$T,$AX$1)+COUNTIFS('[1]Deals (investment)'!$B:$B,$A1500,'[1]Deals (investment)'!$T:$T,$AY$1)</f>
        <v>#VALUE!</v>
      </c>
      <c r="AS1500" s="17" t="e">
        <f>SUMIFS('[1]Deals (investment)'!$C:$C,'[1]Deals (investment)'!$B:$B,$A1500)</f>
        <v>#VALUE!</v>
      </c>
      <c r="AT1500" s="17" t="e">
        <f t="shared" si="219"/>
        <v>#VALUE!</v>
      </c>
      <c r="AU1500" s="18" t="e">
        <f>COUNTIF('[1]Deals (Exits)'!$B:$B,A1500)</f>
        <v>#VALUE!</v>
      </c>
      <c r="AV1500" s="17" t="e">
        <f>SUMIFS('[1]Deals (investment)'!$C:$C,'[1]Deals (investment)'!$B:$B,$A1500,'[1]Deals (investment)'!$T:$T,AV$1)</f>
        <v>#VALUE!</v>
      </c>
      <c r="AW1500" s="17" t="e">
        <f>SUMIFS('[1]Deals (investment)'!$C:$C,'[1]Deals (investment)'!$B:$B,$A1500,'[1]Deals (investment)'!$T:$T,AW$1)</f>
        <v>#VALUE!</v>
      </c>
      <c r="AX1500" s="17" t="e">
        <f>SUMIFS('[1]Deals (investment)'!$C:$C,'[1]Deals (investment)'!$B:$B,$A1500,'[1]Deals (investment)'!$T:$T,AX$1)</f>
        <v>#VALUE!</v>
      </c>
      <c r="AY1500" s="17" t="e">
        <f>SUMIFS('[1]Deals (investment)'!$C:$C,'[1]Deals (investment)'!$B:$B,$A1500,'[1]Deals (investment)'!$T:$T,AY$1)</f>
        <v>#VALUE!</v>
      </c>
      <c r="AZ1500" s="17" t="e">
        <f>SUMIFS('[1]Deals (investment)'!$C:$C,'[1]Deals (investment)'!$B:$B,$A1500,'[1]Deals (investment)'!$T:$T,AZ$1)</f>
        <v>#VALUE!</v>
      </c>
      <c r="BA1500" s="17" t="e">
        <f>SUMIFS('[1]Deals (investment)'!$C:$C,'[1]Deals (investment)'!$B:$B,$A1500,'[1]Deals (investment)'!$T:$T,BA$1)</f>
        <v>#VALUE!</v>
      </c>
      <c r="BB1500" s="17" t="e">
        <f>SUMIFS('[1]Deals (investment)'!$C:$C,'[1]Deals (investment)'!$B:$B,$A1500,'[1]Deals (investment)'!$T:$T,BB$1)</f>
        <v>#VALUE!</v>
      </c>
      <c r="BC1500" s="17" t="e">
        <f>SUMIFS('[1]Deals (Exits)'!$C:$C,'[1]Deals (Exits)'!$B:$B,$A1500)</f>
        <v>#VALUE!</v>
      </c>
      <c r="BD1500" s="17" t="e">
        <f>SUMIFS('[1]Deals (investment)'!$C:$C,'[1]Deals (investment)'!$B:$B,$A1500,'[1]Deals (investment)'!$V:$V,BD$1)</f>
        <v>#VALUE!</v>
      </c>
      <c r="BE1500" s="17" t="e">
        <f>SUMIFS('[1]Deals (investment)'!$C:$C,'[1]Deals (investment)'!$B:$B,$A1500,'[1]Deals (investment)'!$V:$V,BE$1)</f>
        <v>#VALUE!</v>
      </c>
      <c r="BF1500" s="17" t="e">
        <f>SUMIFS('[1]Deals (investment)'!$C:$C,'[1]Deals (investment)'!$B:$B,$A1500,'[1]Deals (investment)'!$V:$V,BF$1)</f>
        <v>#VALUE!</v>
      </c>
      <c r="BG1500" s="17" t="e">
        <f>SUMIFS('[1]Deals (investment)'!$C:$C,'[1]Deals (investment)'!$B:$B,$A1500,'[1]Deals (investment)'!$V:$V,BG$1)</f>
        <v>#VALUE!</v>
      </c>
      <c r="BH1500" s="17" t="e">
        <f>SUMIFS('[1]Deals (investment)'!$C:$C,'[1]Deals (investment)'!$B:$B,$A1500,'[1]Deals (investment)'!$V:$V,BH$1)</f>
        <v>#VALUE!</v>
      </c>
      <c r="BI1500" s="17" t="e">
        <f>SUMIFS('[1]Deals (investment)'!$C:$C,'[1]Deals (investment)'!$B:$B,$A1500,'[1]Deals (investment)'!$V:$V,BI$1)</f>
        <v>#VALUE!</v>
      </c>
      <c r="BJ1500" s="17" t="e">
        <f>SUMIFS('[1]Deals (investment)'!$C:$C,'[1]Deals (investment)'!$B:$B,$A1500,'[1]Deals (investment)'!$V:$V,BJ$1)</f>
        <v>#VALUE!</v>
      </c>
      <c r="BK1500" s="17" t="e">
        <f>SUMIFS('[1]Deals (investment)'!$C:$C,'[1]Deals (investment)'!$B:$B,$A1500,'[1]Deals (investment)'!$V:$V,BK$1)</f>
        <v>#VALUE!</v>
      </c>
      <c r="BL1500" s="17" t="e">
        <f>SUMIFS('[1]Deals (investment)'!$C:$C,'[1]Deals (investment)'!$B:$B,$A1500,'[1]Deals (investment)'!$V:$V,BL$1)</f>
        <v>#VALUE!</v>
      </c>
      <c r="BM1500" s="17" t="e">
        <f>SUMIFS('[1]Deals (investment)'!$C:$C,'[1]Deals (investment)'!$B:$B,$A1500,'[1]Deals (investment)'!$V:$V,BM$1)</f>
        <v>#VALUE!</v>
      </c>
      <c r="BN1500" s="15"/>
      <c r="BO1500" s="15"/>
      <c r="BP1500" s="22"/>
      <c r="BQ1500" s="15"/>
      <c r="BR1500" s="15"/>
      <c r="BS1500" s="15"/>
      <c r="BT1500" s="15"/>
      <c r="BU1500" s="15"/>
      <c r="BV1500" s="15"/>
      <c r="BW1500" s="15"/>
      <c r="BX1500" s="15"/>
      <c r="BY1500" s="15"/>
      <c r="BZ1500" s="15"/>
      <c r="CA1500" s="15"/>
      <c r="CB1500" s="15"/>
      <c r="CC1500" s="15"/>
      <c r="CD1500" s="15"/>
      <c r="CE1500" s="15"/>
      <c r="CF1500" s="15"/>
      <c r="CG1500" s="15"/>
      <c r="CH1500" s="15"/>
      <c r="CI1500" s="15"/>
      <c r="CJ1500" s="15"/>
    </row>
    <row r="1501" spans="1:88" ht="12.75">
      <c r="A1501" s="15" t="s">
        <v>9867</v>
      </c>
      <c r="B1501" s="15" t="s">
        <v>9868</v>
      </c>
      <c r="C1501" s="15" t="s">
        <v>58</v>
      </c>
      <c r="D1501" s="16">
        <v>2016</v>
      </c>
      <c r="E1501" s="15" t="s">
        <v>117</v>
      </c>
      <c r="F1501" s="15"/>
      <c r="G1501" s="15" t="s">
        <v>118</v>
      </c>
      <c r="H1501" s="15"/>
      <c r="I1501" s="15" t="s">
        <v>118</v>
      </c>
      <c r="J1501" s="15"/>
      <c r="K1501" s="17" t="e">
        <f t="shared" si="218"/>
        <v>#VALUE!</v>
      </c>
      <c r="L1501" s="15"/>
      <c r="M1501" s="18" t="e">
        <f t="shared" si="205"/>
        <v>#VALUE!</v>
      </c>
      <c r="N1501" s="15"/>
      <c r="O1501" s="15"/>
      <c r="P1501" s="15"/>
      <c r="Q1501" s="24" t="e">
        <f ca="1">_xludf.MAXIFS('[1]Deals (investment)'!A:A,'[1]Deals (investment)'!B:B,A1501)</f>
        <v>#NAME?</v>
      </c>
      <c r="R1501" s="15"/>
      <c r="S1501" s="19"/>
      <c r="T1501" s="15"/>
      <c r="U1501" s="17"/>
      <c r="V1501" s="15" t="s">
        <v>9869</v>
      </c>
      <c r="W1501" s="15"/>
      <c r="X1501" s="15" t="s">
        <v>158</v>
      </c>
      <c r="Y1501" s="15" t="s">
        <v>9870</v>
      </c>
      <c r="AB1501" s="20"/>
      <c r="AC1501" s="21" t="s">
        <v>9871</v>
      </c>
      <c r="AD1501" s="21" t="s">
        <v>9872</v>
      </c>
      <c r="AE1501" s="21" t="s">
        <v>9873</v>
      </c>
      <c r="AF1501" s="21" t="s">
        <v>9874</v>
      </c>
      <c r="AG1501" s="22">
        <f t="shared" ca="1" si="232"/>
        <v>0.5161290322580645</v>
      </c>
      <c r="AH1501" s="15" t="str">
        <f t="shared" si="225"/>
        <v/>
      </c>
      <c r="AI1501" s="22" t="e">
        <f>VLOOKUP(A1501,'[1]Deals (investment)'!$B$2:$Z$1497,1,FALSE)</f>
        <v>#N/A</v>
      </c>
      <c r="AJ1501" s="22" t="e">
        <f>VLOOKUP(A1501,'[1]Deals (investment)'!$B$2:$Z$870,15,FALSE)</f>
        <v>#N/A</v>
      </c>
      <c r="AK1501" s="17" t="e">
        <f>VLOOKUP(A1501,'[1]Deals (Exits)'!B:B,1,FALSE)</f>
        <v>#N/A</v>
      </c>
      <c r="AL1501" s="23">
        <f>VLOOKUP(G1501,[1]Lookups!$V$3:$Y$197,4,FALSE)</f>
        <v>0</v>
      </c>
      <c r="AM1501" s="17" t="str">
        <f>VLOOKUP(X1501,[1]Lookups!$B$3:$C$200,2,FALSE)</f>
        <v>Financial Services</v>
      </c>
      <c r="AN1501" s="17" t="e">
        <f>VLOOKUP(R1501,[1]Lookups!$H$3:$I$69,2,FALSE)</f>
        <v>#N/A</v>
      </c>
      <c r="AO1501" s="17" t="e">
        <f>VLOOKUP(T1501,[1]Lookups!$H$3:$I$69,2,FALSE)</f>
        <v>#N/A</v>
      </c>
      <c r="AP1501" s="17" t="e">
        <f>VLOOKUP(AN1501,[1]Lookups!$N$3:$O$11,2,FALSE)</f>
        <v>#N/A</v>
      </c>
      <c r="AQ1501" s="18" t="e">
        <f>COUNTIFS('[1]Deals (investment)'!$B:$B,$A1501)</f>
        <v>#VALUE!</v>
      </c>
      <c r="AR1501" s="18" t="e">
        <f>COUNTIFS('[1]Deals (investment)'!$B:$B,$A1501,'[1]Deals (investment)'!$T:$T,$AW$1)+COUNTIFS('[1]Deals (investment)'!$B:$B,$A1501,'[1]Deals (investment)'!$T:$T,$AX$1)+COUNTIFS('[1]Deals (investment)'!$B:$B,$A1501,'[1]Deals (investment)'!$T:$T,$AY$1)</f>
        <v>#VALUE!</v>
      </c>
      <c r="AS1501" s="17" t="e">
        <f>SUMIFS('[1]Deals (investment)'!$C:$C,'[1]Deals (investment)'!$B:$B,$A1501)</f>
        <v>#VALUE!</v>
      </c>
      <c r="AT1501" s="17" t="e">
        <f t="shared" si="219"/>
        <v>#VALUE!</v>
      </c>
      <c r="AU1501" s="18" t="e">
        <f>COUNTIF('[1]Deals (Exits)'!$B:$B,A1501)</f>
        <v>#VALUE!</v>
      </c>
      <c r="AV1501" s="17" t="e">
        <f>SUMIFS('[1]Deals (investment)'!$C:$C,'[1]Deals (investment)'!$B:$B,$A1501,'[1]Deals (investment)'!$T:$T,AV$1)</f>
        <v>#VALUE!</v>
      </c>
      <c r="AW1501" s="17" t="e">
        <f>SUMIFS('[1]Deals (investment)'!$C:$C,'[1]Deals (investment)'!$B:$B,$A1501,'[1]Deals (investment)'!$T:$T,AW$1)</f>
        <v>#VALUE!</v>
      </c>
      <c r="AX1501" s="17" t="e">
        <f>SUMIFS('[1]Deals (investment)'!$C:$C,'[1]Deals (investment)'!$B:$B,$A1501,'[1]Deals (investment)'!$T:$T,AX$1)</f>
        <v>#VALUE!</v>
      </c>
      <c r="AY1501" s="17" t="e">
        <f>SUMIFS('[1]Deals (investment)'!$C:$C,'[1]Deals (investment)'!$B:$B,$A1501,'[1]Deals (investment)'!$T:$T,AY$1)</f>
        <v>#VALUE!</v>
      </c>
      <c r="AZ1501" s="17" t="e">
        <f>SUMIFS('[1]Deals (investment)'!$C:$C,'[1]Deals (investment)'!$B:$B,$A1501,'[1]Deals (investment)'!$T:$T,AZ$1)</f>
        <v>#VALUE!</v>
      </c>
      <c r="BA1501" s="17" t="e">
        <f>SUMIFS('[1]Deals (investment)'!$C:$C,'[1]Deals (investment)'!$B:$B,$A1501,'[1]Deals (investment)'!$T:$T,BA$1)</f>
        <v>#VALUE!</v>
      </c>
      <c r="BB1501" s="17" t="e">
        <f>SUMIFS('[1]Deals (investment)'!$C:$C,'[1]Deals (investment)'!$B:$B,$A1501,'[1]Deals (investment)'!$T:$T,BB$1)</f>
        <v>#VALUE!</v>
      </c>
      <c r="BC1501" s="17" t="e">
        <f>SUMIFS('[1]Deals (Exits)'!$C:$C,'[1]Deals (Exits)'!$B:$B,$A1501)</f>
        <v>#VALUE!</v>
      </c>
      <c r="BD1501" s="17" t="e">
        <f>SUMIFS('[1]Deals (investment)'!$C:$C,'[1]Deals (investment)'!$B:$B,$A1501,'[1]Deals (investment)'!$V:$V,BD$1)</f>
        <v>#VALUE!</v>
      </c>
      <c r="BE1501" s="17" t="e">
        <f>SUMIFS('[1]Deals (investment)'!$C:$C,'[1]Deals (investment)'!$B:$B,$A1501,'[1]Deals (investment)'!$V:$V,BE$1)</f>
        <v>#VALUE!</v>
      </c>
      <c r="BF1501" s="17" t="e">
        <f>SUMIFS('[1]Deals (investment)'!$C:$C,'[1]Deals (investment)'!$B:$B,$A1501,'[1]Deals (investment)'!$V:$V,BF$1)</f>
        <v>#VALUE!</v>
      </c>
      <c r="BG1501" s="17" t="e">
        <f>SUMIFS('[1]Deals (investment)'!$C:$C,'[1]Deals (investment)'!$B:$B,$A1501,'[1]Deals (investment)'!$V:$V,BG$1)</f>
        <v>#VALUE!</v>
      </c>
      <c r="BH1501" s="17" t="e">
        <f>SUMIFS('[1]Deals (investment)'!$C:$C,'[1]Deals (investment)'!$B:$B,$A1501,'[1]Deals (investment)'!$V:$V,BH$1)</f>
        <v>#VALUE!</v>
      </c>
      <c r="BI1501" s="17" t="e">
        <f>SUMIFS('[1]Deals (investment)'!$C:$C,'[1]Deals (investment)'!$B:$B,$A1501,'[1]Deals (investment)'!$V:$V,BI$1)</f>
        <v>#VALUE!</v>
      </c>
      <c r="BJ1501" s="17" t="e">
        <f>SUMIFS('[1]Deals (investment)'!$C:$C,'[1]Deals (investment)'!$B:$B,$A1501,'[1]Deals (investment)'!$V:$V,BJ$1)</f>
        <v>#VALUE!</v>
      </c>
      <c r="BK1501" s="17" t="e">
        <f>SUMIFS('[1]Deals (investment)'!$C:$C,'[1]Deals (investment)'!$B:$B,$A1501,'[1]Deals (investment)'!$V:$V,BK$1)</f>
        <v>#VALUE!</v>
      </c>
      <c r="BL1501" s="17" t="e">
        <f>SUMIFS('[1]Deals (investment)'!$C:$C,'[1]Deals (investment)'!$B:$B,$A1501,'[1]Deals (investment)'!$V:$V,BL$1)</f>
        <v>#VALUE!</v>
      </c>
      <c r="BM1501" s="17" t="e">
        <f>SUMIFS('[1]Deals (investment)'!$C:$C,'[1]Deals (investment)'!$B:$B,$A1501,'[1]Deals (investment)'!$V:$V,BM$1)</f>
        <v>#VALUE!</v>
      </c>
      <c r="BN1501" s="15"/>
      <c r="BO1501" s="15"/>
      <c r="BP1501" s="22"/>
      <c r="BQ1501" s="15"/>
      <c r="BR1501" s="15"/>
      <c r="BS1501" s="15"/>
      <c r="BT1501" s="15"/>
      <c r="BU1501" s="15"/>
      <c r="BV1501" s="15"/>
      <c r="BW1501" s="15"/>
      <c r="BX1501" s="15"/>
      <c r="BY1501" s="15"/>
      <c r="BZ1501" s="15"/>
      <c r="CA1501" s="15"/>
      <c r="CB1501" s="15"/>
      <c r="CC1501" s="15"/>
      <c r="CD1501" s="15" t="str">
        <f t="shared" ref="CD1501:CD1508" si="233">CONCATENATE(A1501,B1501,C1501)</f>
        <v>SavekubwaWe believe in efficiency. We believe in Transparency. We believe in Savings. We have now brought our beliefs to the Insurance Industry.Active</v>
      </c>
      <c r="CE1501" s="15"/>
      <c r="CF1501" s="15"/>
      <c r="CG1501" s="15"/>
      <c r="CH1501" s="15"/>
      <c r="CI1501" s="15"/>
      <c r="CJ1501" s="15"/>
    </row>
    <row r="1502" spans="1:88" ht="12.75">
      <c r="A1502" s="15" t="s">
        <v>9875</v>
      </c>
      <c r="B1502" s="15" t="s">
        <v>9876</v>
      </c>
      <c r="C1502" s="15" t="s">
        <v>58</v>
      </c>
      <c r="D1502" s="16"/>
      <c r="E1502" s="15" t="s">
        <v>9877</v>
      </c>
      <c r="F1502" s="15"/>
      <c r="G1502" s="15"/>
      <c r="H1502" s="15"/>
      <c r="I1502" s="15"/>
      <c r="J1502" s="15"/>
      <c r="K1502" s="17" t="e">
        <f t="shared" si="218"/>
        <v>#VALUE!</v>
      </c>
      <c r="L1502" s="15"/>
      <c r="M1502" s="18" t="e">
        <f t="shared" si="205"/>
        <v>#VALUE!</v>
      </c>
      <c r="N1502" s="15"/>
      <c r="O1502" s="15"/>
      <c r="P1502" s="15"/>
      <c r="Q1502" s="15"/>
      <c r="R1502" s="15"/>
      <c r="S1502" s="19"/>
      <c r="T1502" s="15"/>
      <c r="U1502" s="17"/>
      <c r="V1502" s="15" t="s">
        <v>9878</v>
      </c>
      <c r="W1502" s="15"/>
      <c r="X1502" s="15" t="s">
        <v>404</v>
      </c>
      <c r="Y1502" s="15"/>
      <c r="AB1502" s="20"/>
      <c r="AC1502" s="21" t="s">
        <v>9879</v>
      </c>
      <c r="AD1502" s="21" t="s">
        <v>9880</v>
      </c>
      <c r="AE1502" s="21" t="s">
        <v>9881</v>
      </c>
      <c r="AF1502" s="21" t="s">
        <v>9882</v>
      </c>
      <c r="AG1502" s="22">
        <f t="shared" si="232"/>
        <v>0.35483870967741937</v>
      </c>
      <c r="AH1502" s="15" t="str">
        <f t="shared" si="225"/>
        <v/>
      </c>
      <c r="AI1502" s="22" t="e">
        <f>VLOOKUP(A1502,'[1]Deals (investment)'!$B$2:$Z$1497,1,FALSE)</f>
        <v>#N/A</v>
      </c>
      <c r="AJ1502" s="22" t="e">
        <f>VLOOKUP(A1502,'[1]Deals (investment)'!$B$2:$Z$870,15,FALSE)</f>
        <v>#N/A</v>
      </c>
      <c r="AK1502" s="17" t="e">
        <f>VLOOKUP(A1502,'[1]Deals (Exits)'!B:B,1,FALSE)</f>
        <v>#N/A</v>
      </c>
      <c r="AL1502" s="23" t="e">
        <f>VLOOKUP(G1502,[1]Lookups!$V$3:$Y$197,4,FALSE)</f>
        <v>#N/A</v>
      </c>
      <c r="AM1502" s="17" t="str">
        <f>VLOOKUP(X1502,[1]Lookups!$B$3:$C$200,2,FALSE)</f>
        <v>Other Technologies &amp; Information Technology</v>
      </c>
      <c r="AN1502" s="17" t="e">
        <f>VLOOKUP(R1502,[1]Lookups!$H$3:$I$69,2,FALSE)</f>
        <v>#N/A</v>
      </c>
      <c r="AO1502" s="17" t="e">
        <f>VLOOKUP(T1502,[1]Lookups!$H$3:$I$69,2,FALSE)</f>
        <v>#N/A</v>
      </c>
      <c r="AP1502" s="17" t="e">
        <f>VLOOKUP(AN1502,[1]Lookups!$N$3:$O$11,2,FALSE)</f>
        <v>#N/A</v>
      </c>
      <c r="AQ1502" s="18" t="e">
        <f>COUNTIFS('[1]Deals (investment)'!$B:$B,$A1502)</f>
        <v>#VALUE!</v>
      </c>
      <c r="AR1502" s="18" t="e">
        <f>COUNTIFS('[1]Deals (investment)'!$B:$B,$A1502,'[1]Deals (investment)'!$T:$T,$AW$1)+COUNTIFS('[1]Deals (investment)'!$B:$B,$A1502,'[1]Deals (investment)'!$T:$T,$AX$1)+COUNTIFS('[1]Deals (investment)'!$B:$B,$A1502,'[1]Deals (investment)'!$T:$T,$AY$1)</f>
        <v>#VALUE!</v>
      </c>
      <c r="AS1502" s="17" t="e">
        <f>SUMIFS('[1]Deals (investment)'!$C:$C,'[1]Deals (investment)'!$B:$B,$A1502)</f>
        <v>#VALUE!</v>
      </c>
      <c r="AT1502" s="17" t="e">
        <f t="shared" si="219"/>
        <v>#VALUE!</v>
      </c>
      <c r="AU1502" s="18" t="e">
        <f>COUNTIF('[1]Deals (Exits)'!$B:$B,A1502)</f>
        <v>#VALUE!</v>
      </c>
      <c r="AV1502" s="17" t="e">
        <f>SUMIFS('[1]Deals (investment)'!$C:$C,'[1]Deals (investment)'!$B:$B,$A1502,'[1]Deals (investment)'!$T:$T,AV$1)</f>
        <v>#VALUE!</v>
      </c>
      <c r="AW1502" s="17" t="e">
        <f>SUMIFS('[1]Deals (investment)'!$C:$C,'[1]Deals (investment)'!$B:$B,$A1502,'[1]Deals (investment)'!$T:$T,AW$1)</f>
        <v>#VALUE!</v>
      </c>
      <c r="AX1502" s="17" t="e">
        <f>SUMIFS('[1]Deals (investment)'!$C:$C,'[1]Deals (investment)'!$B:$B,$A1502,'[1]Deals (investment)'!$T:$T,AX$1)</f>
        <v>#VALUE!</v>
      </c>
      <c r="AY1502" s="17" t="e">
        <f>SUMIFS('[1]Deals (investment)'!$C:$C,'[1]Deals (investment)'!$B:$B,$A1502,'[1]Deals (investment)'!$T:$T,AY$1)</f>
        <v>#VALUE!</v>
      </c>
      <c r="AZ1502" s="17" t="e">
        <f>SUMIFS('[1]Deals (investment)'!$C:$C,'[1]Deals (investment)'!$B:$B,$A1502,'[1]Deals (investment)'!$T:$T,AZ$1)</f>
        <v>#VALUE!</v>
      </c>
      <c r="BA1502" s="17" t="e">
        <f>SUMIFS('[1]Deals (investment)'!$C:$C,'[1]Deals (investment)'!$B:$B,$A1502,'[1]Deals (investment)'!$T:$T,BA$1)</f>
        <v>#VALUE!</v>
      </c>
      <c r="BB1502" s="17" t="e">
        <f>SUMIFS('[1]Deals (investment)'!$C:$C,'[1]Deals (investment)'!$B:$B,$A1502,'[1]Deals (investment)'!$T:$T,BB$1)</f>
        <v>#VALUE!</v>
      </c>
      <c r="BC1502" s="17" t="e">
        <f>SUMIFS('[1]Deals (Exits)'!$C:$C,'[1]Deals (Exits)'!$B:$B,$A1502)</f>
        <v>#VALUE!</v>
      </c>
      <c r="BD1502" s="17" t="e">
        <f>SUMIFS('[1]Deals (investment)'!$C:$C,'[1]Deals (investment)'!$B:$B,$A1502,'[1]Deals (investment)'!$V:$V,BD$1)</f>
        <v>#VALUE!</v>
      </c>
      <c r="BE1502" s="17" t="e">
        <f>SUMIFS('[1]Deals (investment)'!$C:$C,'[1]Deals (investment)'!$B:$B,$A1502,'[1]Deals (investment)'!$V:$V,BE$1)</f>
        <v>#VALUE!</v>
      </c>
      <c r="BF1502" s="17" t="e">
        <f>SUMIFS('[1]Deals (investment)'!$C:$C,'[1]Deals (investment)'!$B:$B,$A1502,'[1]Deals (investment)'!$V:$V,BF$1)</f>
        <v>#VALUE!</v>
      </c>
      <c r="BG1502" s="17" t="e">
        <f>SUMIFS('[1]Deals (investment)'!$C:$C,'[1]Deals (investment)'!$B:$B,$A1502,'[1]Deals (investment)'!$V:$V,BG$1)</f>
        <v>#VALUE!</v>
      </c>
      <c r="BH1502" s="17" t="e">
        <f>SUMIFS('[1]Deals (investment)'!$C:$C,'[1]Deals (investment)'!$B:$B,$A1502,'[1]Deals (investment)'!$V:$V,BH$1)</f>
        <v>#VALUE!</v>
      </c>
      <c r="BI1502" s="17" t="e">
        <f>SUMIFS('[1]Deals (investment)'!$C:$C,'[1]Deals (investment)'!$B:$B,$A1502,'[1]Deals (investment)'!$V:$V,BI$1)</f>
        <v>#VALUE!</v>
      </c>
      <c r="BJ1502" s="17" t="e">
        <f>SUMIFS('[1]Deals (investment)'!$C:$C,'[1]Deals (investment)'!$B:$B,$A1502,'[1]Deals (investment)'!$V:$V,BJ$1)</f>
        <v>#VALUE!</v>
      </c>
      <c r="BK1502" s="17" t="e">
        <f>SUMIFS('[1]Deals (investment)'!$C:$C,'[1]Deals (investment)'!$B:$B,$A1502,'[1]Deals (investment)'!$V:$V,BK$1)</f>
        <v>#VALUE!</v>
      </c>
      <c r="BL1502" s="17" t="e">
        <f>SUMIFS('[1]Deals (investment)'!$C:$C,'[1]Deals (investment)'!$B:$B,$A1502,'[1]Deals (investment)'!$V:$V,BL$1)</f>
        <v>#VALUE!</v>
      </c>
      <c r="BM1502" s="17" t="e">
        <f>SUMIFS('[1]Deals (investment)'!$C:$C,'[1]Deals (investment)'!$B:$B,$A1502,'[1]Deals (investment)'!$V:$V,BM$1)</f>
        <v>#VALUE!</v>
      </c>
      <c r="BN1502" s="15"/>
      <c r="BO1502" s="15"/>
      <c r="BP1502" s="22"/>
      <c r="BQ1502" s="15"/>
      <c r="BR1502" s="15"/>
      <c r="BS1502" s="15"/>
      <c r="BT1502" s="15"/>
      <c r="BU1502" s="15"/>
      <c r="BV1502" s="15"/>
      <c r="BW1502" s="15"/>
      <c r="BX1502" s="15"/>
      <c r="BY1502" s="15"/>
      <c r="BZ1502" s="15"/>
      <c r="CA1502" s="15"/>
      <c r="CB1502" s="15"/>
      <c r="CC1502" s="15"/>
      <c r="CD1502" s="15" t="str">
        <f t="shared" si="233"/>
        <v>Satoshi CentreBotswana's first blockchain technology hub.Providing blockchain solutions,partnering with the world to bring blockchain solutions to BotswanaActive</v>
      </c>
      <c r="CE1502" s="15"/>
      <c r="CF1502" s="15"/>
      <c r="CG1502" s="15"/>
      <c r="CH1502" s="15"/>
      <c r="CI1502" s="15"/>
      <c r="CJ1502" s="15"/>
    </row>
    <row r="1503" spans="1:88" ht="12.75">
      <c r="A1503" s="15" t="s">
        <v>9883</v>
      </c>
      <c r="B1503" s="15" t="s">
        <v>9884</v>
      </c>
      <c r="C1503" s="15" t="s">
        <v>58</v>
      </c>
      <c r="D1503" s="16">
        <v>2014</v>
      </c>
      <c r="E1503" s="15" t="s">
        <v>9877</v>
      </c>
      <c r="F1503" s="15"/>
      <c r="G1503" s="15" t="s">
        <v>9885</v>
      </c>
      <c r="H1503" s="15"/>
      <c r="I1503" s="15" t="s">
        <v>9886</v>
      </c>
      <c r="J1503" s="15"/>
      <c r="K1503" s="17" t="e">
        <f t="shared" si="218"/>
        <v>#VALUE!</v>
      </c>
      <c r="L1503" s="15"/>
      <c r="M1503" s="18" t="e">
        <f t="shared" si="205"/>
        <v>#VALUE!</v>
      </c>
      <c r="N1503" s="15"/>
      <c r="O1503" s="15"/>
      <c r="P1503" s="15"/>
      <c r="Q1503" s="24" t="e">
        <f ca="1">_xludf.MAXIFS('[1]Deals (investment)'!A:A,'[1]Deals (investment)'!B:B,A1503)</f>
        <v>#NAME?</v>
      </c>
      <c r="R1503" s="15"/>
      <c r="S1503" s="19"/>
      <c r="T1503" s="15"/>
      <c r="U1503" s="17"/>
      <c r="V1503" s="15" t="s">
        <v>9887</v>
      </c>
      <c r="W1503" s="15"/>
      <c r="X1503" s="15" t="s">
        <v>657</v>
      </c>
      <c r="Y1503" s="15" t="s">
        <v>3947</v>
      </c>
      <c r="AB1503" s="20"/>
      <c r="AC1503" s="21" t="s">
        <v>9888</v>
      </c>
      <c r="AD1503" s="15"/>
      <c r="AE1503" s="21" t="s">
        <v>9881</v>
      </c>
      <c r="AF1503" s="21" t="s">
        <v>9882</v>
      </c>
      <c r="AG1503" s="22">
        <f t="shared" ca="1" si="232"/>
        <v>0.4838709677419355</v>
      </c>
      <c r="AH1503" s="15" t="e">
        <f t="shared" si="225"/>
        <v>#VALUE!</v>
      </c>
      <c r="AI1503" s="22" t="e">
        <f>VLOOKUP(A1503,'[1]Deals (investment)'!$B$2:$Z$1497,1,FALSE)</f>
        <v>#N/A</v>
      </c>
      <c r="AJ1503" s="22" t="e">
        <f>VLOOKUP(A1503,'[1]Deals (investment)'!$B$2:$Z$870,15,FALSE)</f>
        <v>#N/A</v>
      </c>
      <c r="AK1503" s="17" t="e">
        <f>VLOOKUP(A1503,'[1]Deals (Exits)'!B:B,1,FALSE)</f>
        <v>#N/A</v>
      </c>
      <c r="AL1503" s="23" t="e">
        <f>VLOOKUP(G1503,[1]Lookups!$V$3:$Y$197,4,FALSE)</f>
        <v>#N/A</v>
      </c>
      <c r="AM1503" s="17" t="str">
        <f>VLOOKUP(X1503,[1]Lookups!$B$3:$C$200,2,FALSE)</f>
        <v>Emerging Technologies</v>
      </c>
      <c r="AN1503" s="17" t="e">
        <f>VLOOKUP(R1503,[1]Lookups!$H$3:$I$69,2,FALSE)</f>
        <v>#N/A</v>
      </c>
      <c r="AO1503" s="17" t="e">
        <f>VLOOKUP(T1503,[1]Lookups!$H$3:$I$69,2,FALSE)</f>
        <v>#N/A</v>
      </c>
      <c r="AP1503" s="17" t="e">
        <f>VLOOKUP(AN1503,[1]Lookups!$N$3:$O$11,2,FALSE)</f>
        <v>#N/A</v>
      </c>
      <c r="AQ1503" s="18" t="e">
        <f>COUNTIFS('[1]Deals (investment)'!$B:$B,$A1503)</f>
        <v>#VALUE!</v>
      </c>
      <c r="AR1503" s="18" t="e">
        <f>COUNTIFS('[1]Deals (investment)'!$B:$B,$A1503,'[1]Deals (investment)'!$T:$T,$AW$1)+COUNTIFS('[1]Deals (investment)'!$B:$B,$A1503,'[1]Deals (investment)'!$T:$T,$AX$1)+COUNTIFS('[1]Deals (investment)'!$B:$B,$A1503,'[1]Deals (investment)'!$T:$T,$AY$1)</f>
        <v>#VALUE!</v>
      </c>
      <c r="AS1503" s="17" t="e">
        <f>SUMIFS('[1]Deals (investment)'!$C:$C,'[1]Deals (investment)'!$B:$B,$A1503)</f>
        <v>#VALUE!</v>
      </c>
      <c r="AT1503" s="17" t="e">
        <f t="shared" si="219"/>
        <v>#VALUE!</v>
      </c>
      <c r="AU1503" s="18" t="e">
        <f>COUNTIF('[1]Deals (Exits)'!$B:$B,A1503)</f>
        <v>#VALUE!</v>
      </c>
      <c r="AV1503" s="17" t="e">
        <f>SUMIFS('[1]Deals (investment)'!$C:$C,'[1]Deals (investment)'!$B:$B,$A1503,'[1]Deals (investment)'!$T:$T,AV$1)</f>
        <v>#VALUE!</v>
      </c>
      <c r="AW1503" s="17" t="e">
        <f>SUMIFS('[1]Deals (investment)'!$C:$C,'[1]Deals (investment)'!$B:$B,$A1503,'[1]Deals (investment)'!$T:$T,AW$1)</f>
        <v>#VALUE!</v>
      </c>
      <c r="AX1503" s="17" t="e">
        <f>SUMIFS('[1]Deals (investment)'!$C:$C,'[1]Deals (investment)'!$B:$B,$A1503,'[1]Deals (investment)'!$T:$T,AX$1)</f>
        <v>#VALUE!</v>
      </c>
      <c r="AY1503" s="17" t="e">
        <f>SUMIFS('[1]Deals (investment)'!$C:$C,'[1]Deals (investment)'!$B:$B,$A1503,'[1]Deals (investment)'!$T:$T,AY$1)</f>
        <v>#VALUE!</v>
      </c>
      <c r="AZ1503" s="17" t="e">
        <f>SUMIFS('[1]Deals (investment)'!$C:$C,'[1]Deals (investment)'!$B:$B,$A1503,'[1]Deals (investment)'!$T:$T,AZ$1)</f>
        <v>#VALUE!</v>
      </c>
      <c r="BA1503" s="17" t="e">
        <f>SUMIFS('[1]Deals (investment)'!$C:$C,'[1]Deals (investment)'!$B:$B,$A1503,'[1]Deals (investment)'!$T:$T,BA$1)</f>
        <v>#VALUE!</v>
      </c>
      <c r="BB1503" s="17" t="e">
        <f>SUMIFS('[1]Deals (investment)'!$C:$C,'[1]Deals (investment)'!$B:$B,$A1503,'[1]Deals (investment)'!$T:$T,BB$1)</f>
        <v>#VALUE!</v>
      </c>
      <c r="BC1503" s="17" t="e">
        <f>SUMIFS('[1]Deals (Exits)'!$C:$C,'[1]Deals (Exits)'!$B:$B,$A1503)</f>
        <v>#VALUE!</v>
      </c>
      <c r="BD1503" s="17" t="e">
        <f>SUMIFS('[1]Deals (investment)'!$C:$C,'[1]Deals (investment)'!$B:$B,$A1503,'[1]Deals (investment)'!$V:$V,BD$1)</f>
        <v>#VALUE!</v>
      </c>
      <c r="BE1503" s="17" t="e">
        <f>SUMIFS('[1]Deals (investment)'!$C:$C,'[1]Deals (investment)'!$B:$B,$A1503,'[1]Deals (investment)'!$V:$V,BE$1)</f>
        <v>#VALUE!</v>
      </c>
      <c r="BF1503" s="17" t="e">
        <f>SUMIFS('[1]Deals (investment)'!$C:$C,'[1]Deals (investment)'!$B:$B,$A1503,'[1]Deals (investment)'!$V:$V,BF$1)</f>
        <v>#VALUE!</v>
      </c>
      <c r="BG1503" s="17" t="e">
        <f>SUMIFS('[1]Deals (investment)'!$C:$C,'[1]Deals (investment)'!$B:$B,$A1503,'[1]Deals (investment)'!$V:$V,BG$1)</f>
        <v>#VALUE!</v>
      </c>
      <c r="BH1503" s="17" t="e">
        <f>SUMIFS('[1]Deals (investment)'!$C:$C,'[1]Deals (investment)'!$B:$B,$A1503,'[1]Deals (investment)'!$V:$V,BH$1)</f>
        <v>#VALUE!</v>
      </c>
      <c r="BI1503" s="17" t="e">
        <f>SUMIFS('[1]Deals (investment)'!$C:$C,'[1]Deals (investment)'!$B:$B,$A1503,'[1]Deals (investment)'!$V:$V,BI$1)</f>
        <v>#VALUE!</v>
      </c>
      <c r="BJ1503" s="17" t="e">
        <f>SUMIFS('[1]Deals (investment)'!$C:$C,'[1]Deals (investment)'!$B:$B,$A1503,'[1]Deals (investment)'!$V:$V,BJ$1)</f>
        <v>#VALUE!</v>
      </c>
      <c r="BK1503" s="17" t="e">
        <f>SUMIFS('[1]Deals (investment)'!$C:$C,'[1]Deals (investment)'!$B:$B,$A1503,'[1]Deals (investment)'!$V:$V,BK$1)</f>
        <v>#VALUE!</v>
      </c>
      <c r="BL1503" s="17" t="e">
        <f>SUMIFS('[1]Deals (investment)'!$C:$C,'[1]Deals (investment)'!$B:$B,$A1503,'[1]Deals (investment)'!$V:$V,BL$1)</f>
        <v>#VALUE!</v>
      </c>
      <c r="BM1503" s="17" t="e">
        <f>SUMIFS('[1]Deals (investment)'!$C:$C,'[1]Deals (investment)'!$B:$B,$A1503,'[1]Deals (investment)'!$V:$V,BM$1)</f>
        <v>#VALUE!</v>
      </c>
      <c r="BN1503" s="15"/>
      <c r="BO1503" s="15"/>
      <c r="BP1503" s="22"/>
      <c r="BQ1503" s="15"/>
      <c r="BR1503" s="15"/>
      <c r="BS1503" s="15"/>
      <c r="BT1503" s="15"/>
      <c r="BU1503" s="15"/>
      <c r="BV1503" s="15"/>
      <c r="BW1503" s="15"/>
      <c r="BX1503" s="15"/>
      <c r="BY1503" s="15"/>
      <c r="BZ1503" s="15"/>
      <c r="CA1503" s="15"/>
      <c r="CB1503" s="15"/>
      <c r="CC1503" s="15"/>
      <c r="CD1503" s="15" t="str">
        <f t="shared" si="233"/>
        <v>Satoshicentre Blockchain HubThe SatoshiCentre was founded in 2014 as a platform that would create awareness in blockchain technology in Botswana and around Africa. The centre mainly concentrated on encouraging entrepreneurs to use blockchain technology to solve some of the main African problems. Since it was founded,Active</v>
      </c>
      <c r="CE1503" s="15"/>
      <c r="CF1503" s="15"/>
      <c r="CG1503" s="15"/>
      <c r="CH1503" s="15"/>
      <c r="CI1503" s="15"/>
      <c r="CJ1503" s="15"/>
    </row>
    <row r="1504" spans="1:88" ht="12.75">
      <c r="A1504" s="15" t="s">
        <v>9889</v>
      </c>
      <c r="B1504" s="15" t="s">
        <v>9890</v>
      </c>
      <c r="C1504" s="15" t="s">
        <v>58</v>
      </c>
      <c r="D1504" s="16">
        <v>2016</v>
      </c>
      <c r="E1504" s="15" t="s">
        <v>117</v>
      </c>
      <c r="F1504" s="15"/>
      <c r="G1504" s="15" t="s">
        <v>118</v>
      </c>
      <c r="H1504" s="15" t="s">
        <v>118</v>
      </c>
      <c r="I1504" s="15" t="s">
        <v>118</v>
      </c>
      <c r="J1504" s="15"/>
      <c r="K1504" s="17" t="e">
        <f t="shared" si="218"/>
        <v>#VALUE!</v>
      </c>
      <c r="L1504" s="15"/>
      <c r="M1504" s="18" t="e">
        <f t="shared" si="205"/>
        <v>#VALUE!</v>
      </c>
      <c r="N1504" s="15"/>
      <c r="O1504" s="15"/>
      <c r="P1504" s="15"/>
      <c r="Q1504" s="24" t="e">
        <f ca="1">_xludf.MAXIFS('[1]Deals (investment)'!A:A,'[1]Deals (investment)'!B:B,A1504)</f>
        <v>#NAME?</v>
      </c>
      <c r="R1504" s="15"/>
      <c r="S1504" s="19"/>
      <c r="T1504" s="15"/>
      <c r="U1504" s="17">
        <v>3800</v>
      </c>
      <c r="V1504" s="15" t="s">
        <v>9891</v>
      </c>
      <c r="W1504" s="15"/>
      <c r="X1504" s="15" t="s">
        <v>538</v>
      </c>
      <c r="Y1504" s="15" t="s">
        <v>3793</v>
      </c>
      <c r="AB1504" s="32">
        <v>43506</v>
      </c>
      <c r="AC1504" s="21" t="s">
        <v>9892</v>
      </c>
      <c r="AD1504" s="15"/>
      <c r="AE1504" s="21" t="s">
        <v>9893</v>
      </c>
      <c r="AF1504" s="21" t="s">
        <v>9894</v>
      </c>
      <c r="AG1504" s="22">
        <f t="shared" ca="1" si="232"/>
        <v>0.58064516129032262</v>
      </c>
      <c r="AH1504" s="15" t="e">
        <f t="shared" si="225"/>
        <v>#VALUE!</v>
      </c>
      <c r="AI1504" s="22" t="str">
        <f>VLOOKUP(A1504,'[1]Deals (investment)'!$B$2:$Z$1497,1,FALSE)</f>
        <v>Sauti East Africa</v>
      </c>
      <c r="AJ1504" s="22">
        <f>VLOOKUP(A1504,'[1]Deals (investment)'!$B$2:$Z$870,15,FALSE)</f>
        <v>1</v>
      </c>
      <c r="AK1504" s="17" t="e">
        <f>VLOOKUP(A1504,'[1]Deals (Exits)'!B:B,1,FALSE)</f>
        <v>#N/A</v>
      </c>
      <c r="AL1504" s="23">
        <f>VLOOKUP(G1504,[1]Lookups!$V$3:$Y$197,4,FALSE)</f>
        <v>0</v>
      </c>
      <c r="AM1504" s="17" t="str">
        <f>VLOOKUP(X1504,[1]Lookups!$B$3:$C$200,2,FALSE)</f>
        <v>Agriculture</v>
      </c>
      <c r="AN1504" s="17" t="e">
        <f>VLOOKUP(R1504,[1]Lookups!$H$3:$I$69,2,FALSE)</f>
        <v>#N/A</v>
      </c>
      <c r="AO1504" s="17" t="e">
        <f>VLOOKUP(T1504,[1]Lookups!$H$3:$I$69,2,FALSE)</f>
        <v>#N/A</v>
      </c>
      <c r="AP1504" s="17" t="e">
        <f>VLOOKUP(AN1504,[1]Lookups!$N$3:$O$11,2,FALSE)</f>
        <v>#N/A</v>
      </c>
      <c r="AQ1504" s="18" t="e">
        <f>COUNTIFS('[1]Deals (investment)'!$B:$B,$A1504)</f>
        <v>#VALUE!</v>
      </c>
      <c r="AR1504" s="18" t="e">
        <f>COUNTIFS('[1]Deals (investment)'!$B:$B,$A1504,'[1]Deals (investment)'!$T:$T,$AW$1)+COUNTIFS('[1]Deals (investment)'!$B:$B,$A1504,'[1]Deals (investment)'!$T:$T,$AX$1)+COUNTIFS('[1]Deals (investment)'!$B:$B,$A1504,'[1]Deals (investment)'!$T:$T,$AY$1)</f>
        <v>#VALUE!</v>
      </c>
      <c r="AS1504" s="17" t="e">
        <f>SUMIFS('[1]Deals (investment)'!$C:$C,'[1]Deals (investment)'!$B:$B,$A1504)</f>
        <v>#VALUE!</v>
      </c>
      <c r="AT1504" s="17" t="e">
        <f t="shared" si="219"/>
        <v>#VALUE!</v>
      </c>
      <c r="AU1504" s="18" t="e">
        <f>COUNTIF('[1]Deals (Exits)'!$B:$B,A1504)</f>
        <v>#VALUE!</v>
      </c>
      <c r="AV1504" s="17" t="e">
        <f>SUMIFS('[1]Deals (investment)'!$C:$C,'[1]Deals (investment)'!$B:$B,$A1504,'[1]Deals (investment)'!$T:$T,AV$1)</f>
        <v>#VALUE!</v>
      </c>
      <c r="AW1504" s="17" t="e">
        <f>SUMIFS('[1]Deals (investment)'!$C:$C,'[1]Deals (investment)'!$B:$B,$A1504,'[1]Deals (investment)'!$T:$T,AW$1)</f>
        <v>#VALUE!</v>
      </c>
      <c r="AX1504" s="17" t="e">
        <f>SUMIFS('[1]Deals (investment)'!$C:$C,'[1]Deals (investment)'!$B:$B,$A1504,'[1]Deals (investment)'!$T:$T,AX$1)</f>
        <v>#VALUE!</v>
      </c>
      <c r="AY1504" s="17" t="e">
        <f>SUMIFS('[1]Deals (investment)'!$C:$C,'[1]Deals (investment)'!$B:$B,$A1504,'[1]Deals (investment)'!$T:$T,AY$1)</f>
        <v>#VALUE!</v>
      </c>
      <c r="AZ1504" s="17" t="e">
        <f>SUMIFS('[1]Deals (investment)'!$C:$C,'[1]Deals (investment)'!$B:$B,$A1504,'[1]Deals (investment)'!$T:$T,AZ$1)</f>
        <v>#VALUE!</v>
      </c>
      <c r="BA1504" s="17" t="e">
        <f>SUMIFS('[1]Deals (investment)'!$C:$C,'[1]Deals (investment)'!$B:$B,$A1504,'[1]Deals (investment)'!$T:$T,BA$1)</f>
        <v>#VALUE!</v>
      </c>
      <c r="BB1504" s="17" t="e">
        <f>SUMIFS('[1]Deals (investment)'!$C:$C,'[1]Deals (investment)'!$B:$B,$A1504,'[1]Deals (investment)'!$T:$T,BB$1)</f>
        <v>#VALUE!</v>
      </c>
      <c r="BC1504" s="17" t="e">
        <f>SUMIFS('[1]Deals (Exits)'!$C:$C,'[1]Deals (Exits)'!$B:$B,$A1504)</f>
        <v>#VALUE!</v>
      </c>
      <c r="BD1504" s="17" t="e">
        <f>SUMIFS('[1]Deals (investment)'!$C:$C,'[1]Deals (investment)'!$B:$B,$A1504,'[1]Deals (investment)'!$V:$V,BD$1)</f>
        <v>#VALUE!</v>
      </c>
      <c r="BE1504" s="17" t="e">
        <f>SUMIFS('[1]Deals (investment)'!$C:$C,'[1]Deals (investment)'!$B:$B,$A1504,'[1]Deals (investment)'!$V:$V,BE$1)</f>
        <v>#VALUE!</v>
      </c>
      <c r="BF1504" s="17" t="e">
        <f>SUMIFS('[1]Deals (investment)'!$C:$C,'[1]Deals (investment)'!$B:$B,$A1504,'[1]Deals (investment)'!$V:$V,BF$1)</f>
        <v>#VALUE!</v>
      </c>
      <c r="BG1504" s="17" t="e">
        <f>SUMIFS('[1]Deals (investment)'!$C:$C,'[1]Deals (investment)'!$B:$B,$A1504,'[1]Deals (investment)'!$V:$V,BG$1)</f>
        <v>#VALUE!</v>
      </c>
      <c r="BH1504" s="17" t="e">
        <f>SUMIFS('[1]Deals (investment)'!$C:$C,'[1]Deals (investment)'!$B:$B,$A1504,'[1]Deals (investment)'!$V:$V,BH$1)</f>
        <v>#VALUE!</v>
      </c>
      <c r="BI1504" s="17" t="e">
        <f>SUMIFS('[1]Deals (investment)'!$C:$C,'[1]Deals (investment)'!$B:$B,$A1504,'[1]Deals (investment)'!$V:$V,BI$1)</f>
        <v>#VALUE!</v>
      </c>
      <c r="BJ1504" s="17" t="e">
        <f>SUMIFS('[1]Deals (investment)'!$C:$C,'[1]Deals (investment)'!$B:$B,$A1504,'[1]Deals (investment)'!$V:$V,BJ$1)</f>
        <v>#VALUE!</v>
      </c>
      <c r="BK1504" s="17" t="e">
        <f>SUMIFS('[1]Deals (investment)'!$C:$C,'[1]Deals (investment)'!$B:$B,$A1504,'[1]Deals (investment)'!$V:$V,BK$1)</f>
        <v>#VALUE!</v>
      </c>
      <c r="BL1504" s="17" t="e">
        <f>SUMIFS('[1]Deals (investment)'!$C:$C,'[1]Deals (investment)'!$B:$B,$A1504,'[1]Deals (investment)'!$V:$V,BL$1)</f>
        <v>#VALUE!</v>
      </c>
      <c r="BM1504" s="17" t="e">
        <f>SUMIFS('[1]Deals (investment)'!$C:$C,'[1]Deals (investment)'!$B:$B,$A1504,'[1]Deals (investment)'!$V:$V,BM$1)</f>
        <v>#VALUE!</v>
      </c>
      <c r="BN1504" s="15"/>
      <c r="BO1504" s="15"/>
      <c r="BP1504" s="22"/>
      <c r="BQ1504" s="15"/>
      <c r="BR1504" s="15"/>
      <c r="BS1504" s="15"/>
      <c r="BT1504" s="15"/>
      <c r="BU1504" s="15"/>
      <c r="BV1504" s="15"/>
      <c r="BW1504" s="15"/>
      <c r="BX1504" s="15"/>
      <c r="BY1504" s="15"/>
      <c r="BZ1504" s="15"/>
      <c r="CA1504" s="15"/>
      <c r="CB1504" s="15"/>
      <c r="CC1504" s="15"/>
      <c r="CD1504" s="15" t="str">
        <f t="shared" si="233"/>
        <v>Sauti East AfricaSauti meaning voice in Swahili, is a women-led social enterprise based in Kenya that deploys market and trade information to women cross border traders in “low-technology” environments across East Africa. Sauti leverages on the competitive advantage of mobile technology, specifically USSD and SMS, to deliver tailored trade and market information to traders. Our mission is to empower women cross-border traders to trade legally, safely, and profitably.Active</v>
      </c>
      <c r="CE1504" s="15"/>
      <c r="CF1504" s="15"/>
      <c r="CG1504" s="15"/>
      <c r="CH1504" s="15"/>
      <c r="CI1504" s="15"/>
      <c r="CJ1504" s="15"/>
    </row>
    <row r="1505" spans="1:118" ht="12.75">
      <c r="A1505" s="15" t="s">
        <v>9895</v>
      </c>
      <c r="B1505" s="15"/>
      <c r="C1505" s="15" t="s">
        <v>58</v>
      </c>
      <c r="D1505" s="16"/>
      <c r="E1505" s="15"/>
      <c r="F1505" s="15"/>
      <c r="G1505" s="15"/>
      <c r="H1505" s="15"/>
      <c r="I1505" s="15"/>
      <c r="J1505" s="15"/>
      <c r="K1505" s="17" t="e">
        <f t="shared" si="218"/>
        <v>#VALUE!</v>
      </c>
      <c r="L1505" s="15"/>
      <c r="M1505" s="18" t="e">
        <f t="shared" si="205"/>
        <v>#VALUE!</v>
      </c>
      <c r="N1505" s="15"/>
      <c r="O1505" s="15"/>
      <c r="P1505" s="15"/>
      <c r="Q1505" s="24" t="e">
        <f ca="1">_xludf.MAXIFS('[1]Deals (investment)'!A:A,'[1]Deals (investment)'!B:B,A1505)</f>
        <v>#NAME?</v>
      </c>
      <c r="R1505" s="15"/>
      <c r="S1505" s="19"/>
      <c r="T1505" s="15"/>
      <c r="U1505" s="17"/>
      <c r="V1505" s="15"/>
      <c r="W1505" s="15"/>
      <c r="X1505" s="15"/>
      <c r="Y1505" s="15"/>
      <c r="AB1505" s="20"/>
      <c r="AC1505" s="15"/>
      <c r="AD1505" s="15"/>
      <c r="AE1505" s="15"/>
      <c r="AF1505" s="15"/>
      <c r="AG1505" s="22">
        <f t="shared" ca="1" si="232"/>
        <v>0.12903225806451613</v>
      </c>
      <c r="AH1505" s="15" t="str">
        <f t="shared" si="225"/>
        <v/>
      </c>
      <c r="AI1505" s="22" t="e">
        <f>VLOOKUP(A1505,'[1]Deals (investment)'!$B$2:$Z$1497,1,FALSE)</f>
        <v>#N/A</v>
      </c>
      <c r="AJ1505" s="22" t="e">
        <f>VLOOKUP(A1505,'[1]Deals (investment)'!$B$2:$Z$870,15,FALSE)</f>
        <v>#N/A</v>
      </c>
      <c r="AK1505" s="17" t="e">
        <f>VLOOKUP(A1505,'[1]Deals (Exits)'!B:B,1,FALSE)</f>
        <v>#N/A</v>
      </c>
      <c r="AL1505" s="23" t="e">
        <f>VLOOKUP(G1505,[1]Lookups!$V$3:$Y$197,4,FALSE)</f>
        <v>#N/A</v>
      </c>
      <c r="AM1505" s="17" t="e">
        <f>VLOOKUP(X1505,[1]Lookups!$B$3:$C$200,2,FALSE)</f>
        <v>#N/A</v>
      </c>
      <c r="AN1505" s="17" t="e">
        <f>VLOOKUP(R1505,[1]Lookups!$H$3:$I$69,2,FALSE)</f>
        <v>#N/A</v>
      </c>
      <c r="AO1505" s="17" t="e">
        <f>VLOOKUP(T1505,[1]Lookups!$H$3:$I$69,2,FALSE)</f>
        <v>#N/A</v>
      </c>
      <c r="AP1505" s="17" t="e">
        <f>VLOOKUP(AN1505,[1]Lookups!$N$3:$O$11,2,FALSE)</f>
        <v>#N/A</v>
      </c>
      <c r="AQ1505" s="18" t="e">
        <f>COUNTIFS('[1]Deals (investment)'!$B:$B,$A1505)</f>
        <v>#VALUE!</v>
      </c>
      <c r="AR1505" s="18" t="e">
        <f>COUNTIFS('[1]Deals (investment)'!$B:$B,$A1505,'[1]Deals (investment)'!$T:$T,$AW$1)+COUNTIFS('[1]Deals (investment)'!$B:$B,$A1505,'[1]Deals (investment)'!$T:$T,$AX$1)+COUNTIFS('[1]Deals (investment)'!$B:$B,$A1505,'[1]Deals (investment)'!$T:$T,$AY$1)</f>
        <v>#VALUE!</v>
      </c>
      <c r="AS1505" s="17" t="e">
        <f>SUMIFS('[1]Deals (investment)'!$C:$C,'[1]Deals (investment)'!$B:$B,$A1505)</f>
        <v>#VALUE!</v>
      </c>
      <c r="AT1505" s="17" t="e">
        <f t="shared" si="219"/>
        <v>#VALUE!</v>
      </c>
      <c r="AU1505" s="18" t="e">
        <f>COUNTIF('[1]Deals (Exits)'!$B:$B,A1505)</f>
        <v>#VALUE!</v>
      </c>
      <c r="AV1505" s="17" t="e">
        <f>SUMIFS('[1]Deals (investment)'!$C:$C,'[1]Deals (investment)'!$B:$B,$A1505,'[1]Deals (investment)'!$T:$T,AV$1)</f>
        <v>#VALUE!</v>
      </c>
      <c r="AW1505" s="17" t="e">
        <f>SUMIFS('[1]Deals (investment)'!$C:$C,'[1]Deals (investment)'!$B:$B,$A1505,'[1]Deals (investment)'!$T:$T,AW$1)</f>
        <v>#VALUE!</v>
      </c>
      <c r="AX1505" s="17" t="e">
        <f>SUMIFS('[1]Deals (investment)'!$C:$C,'[1]Deals (investment)'!$B:$B,$A1505,'[1]Deals (investment)'!$T:$T,AX$1)</f>
        <v>#VALUE!</v>
      </c>
      <c r="AY1505" s="17" t="e">
        <f>SUMIFS('[1]Deals (investment)'!$C:$C,'[1]Deals (investment)'!$B:$B,$A1505,'[1]Deals (investment)'!$T:$T,AY$1)</f>
        <v>#VALUE!</v>
      </c>
      <c r="AZ1505" s="17" t="e">
        <f>SUMIFS('[1]Deals (investment)'!$C:$C,'[1]Deals (investment)'!$B:$B,$A1505,'[1]Deals (investment)'!$T:$T,AZ$1)</f>
        <v>#VALUE!</v>
      </c>
      <c r="BA1505" s="17" t="e">
        <f>SUMIFS('[1]Deals (investment)'!$C:$C,'[1]Deals (investment)'!$B:$B,$A1505,'[1]Deals (investment)'!$T:$T,BA$1)</f>
        <v>#VALUE!</v>
      </c>
      <c r="BB1505" s="17" t="e">
        <f>SUMIFS('[1]Deals (investment)'!$C:$C,'[1]Deals (investment)'!$B:$B,$A1505,'[1]Deals (investment)'!$T:$T,BB$1)</f>
        <v>#VALUE!</v>
      </c>
      <c r="BC1505" s="17" t="e">
        <f>SUMIFS('[1]Deals (Exits)'!$C:$C,'[1]Deals (Exits)'!$B:$B,$A1505)</f>
        <v>#VALUE!</v>
      </c>
      <c r="BD1505" s="17" t="e">
        <f>SUMIFS('[1]Deals (investment)'!$C:$C,'[1]Deals (investment)'!$B:$B,$A1505,'[1]Deals (investment)'!$V:$V,BD$1)</f>
        <v>#VALUE!</v>
      </c>
      <c r="BE1505" s="17" t="e">
        <f>SUMIFS('[1]Deals (investment)'!$C:$C,'[1]Deals (investment)'!$B:$B,$A1505,'[1]Deals (investment)'!$V:$V,BE$1)</f>
        <v>#VALUE!</v>
      </c>
      <c r="BF1505" s="17" t="e">
        <f>SUMIFS('[1]Deals (investment)'!$C:$C,'[1]Deals (investment)'!$B:$B,$A1505,'[1]Deals (investment)'!$V:$V,BF$1)</f>
        <v>#VALUE!</v>
      </c>
      <c r="BG1505" s="17" t="e">
        <f>SUMIFS('[1]Deals (investment)'!$C:$C,'[1]Deals (investment)'!$B:$B,$A1505,'[1]Deals (investment)'!$V:$V,BG$1)</f>
        <v>#VALUE!</v>
      </c>
      <c r="BH1505" s="17" t="e">
        <f>SUMIFS('[1]Deals (investment)'!$C:$C,'[1]Deals (investment)'!$B:$B,$A1505,'[1]Deals (investment)'!$V:$V,BH$1)</f>
        <v>#VALUE!</v>
      </c>
      <c r="BI1505" s="17" t="e">
        <f>SUMIFS('[1]Deals (investment)'!$C:$C,'[1]Deals (investment)'!$B:$B,$A1505,'[1]Deals (investment)'!$V:$V,BI$1)</f>
        <v>#VALUE!</v>
      </c>
      <c r="BJ1505" s="17" t="e">
        <f>SUMIFS('[1]Deals (investment)'!$C:$C,'[1]Deals (investment)'!$B:$B,$A1505,'[1]Deals (investment)'!$V:$V,BJ$1)</f>
        <v>#VALUE!</v>
      </c>
      <c r="BK1505" s="17" t="e">
        <f>SUMIFS('[1]Deals (investment)'!$C:$C,'[1]Deals (investment)'!$B:$B,$A1505,'[1]Deals (investment)'!$V:$V,BK$1)</f>
        <v>#VALUE!</v>
      </c>
      <c r="BL1505" s="17" t="e">
        <f>SUMIFS('[1]Deals (investment)'!$C:$C,'[1]Deals (investment)'!$B:$B,$A1505,'[1]Deals (investment)'!$V:$V,BL$1)</f>
        <v>#VALUE!</v>
      </c>
      <c r="BM1505" s="17" t="e">
        <f>SUMIFS('[1]Deals (investment)'!$C:$C,'[1]Deals (investment)'!$B:$B,$A1505,'[1]Deals (investment)'!$V:$V,BM$1)</f>
        <v>#VALUE!</v>
      </c>
      <c r="BN1505" s="15"/>
      <c r="BO1505" s="15"/>
      <c r="BP1505" s="22"/>
      <c r="BQ1505" s="15"/>
      <c r="BR1505" s="15"/>
      <c r="BS1505" s="15"/>
      <c r="BT1505" s="15"/>
      <c r="BU1505" s="15"/>
      <c r="BV1505" s="15"/>
      <c r="BW1505" s="15"/>
      <c r="BX1505" s="15"/>
      <c r="BY1505" s="15"/>
      <c r="BZ1505" s="15"/>
      <c r="CA1505" s="15"/>
      <c r="CB1505" s="15"/>
      <c r="CC1505" s="15"/>
      <c r="CD1505" s="15" t="str">
        <f t="shared" si="233"/>
        <v>SavemychildActive</v>
      </c>
      <c r="CE1505" s="15"/>
      <c r="CF1505" s="15"/>
      <c r="CG1505" s="15"/>
      <c r="CH1505" s="15"/>
      <c r="CI1505" s="15"/>
      <c r="CJ1505" s="15"/>
    </row>
    <row r="1506" spans="1:118" ht="12.75">
      <c r="A1506" s="15" t="s">
        <v>9896</v>
      </c>
      <c r="B1506" s="15"/>
      <c r="C1506" s="15" t="s">
        <v>58</v>
      </c>
      <c r="D1506" s="16"/>
      <c r="E1506" s="15"/>
      <c r="F1506" s="15"/>
      <c r="G1506" s="15" t="s">
        <v>118</v>
      </c>
      <c r="H1506" s="15"/>
      <c r="I1506" s="15"/>
      <c r="J1506" s="15"/>
      <c r="K1506" s="17" t="e">
        <f t="shared" si="218"/>
        <v>#VALUE!</v>
      </c>
      <c r="L1506" s="15"/>
      <c r="M1506" s="18" t="e">
        <f t="shared" si="205"/>
        <v>#VALUE!</v>
      </c>
      <c r="N1506" s="15"/>
      <c r="O1506" s="15"/>
      <c r="P1506" s="15"/>
      <c r="Q1506" s="15"/>
      <c r="R1506" s="15"/>
      <c r="S1506" s="19"/>
      <c r="T1506" s="15"/>
      <c r="U1506" s="17"/>
      <c r="V1506" s="15"/>
      <c r="W1506" s="15"/>
      <c r="X1506" s="15"/>
      <c r="Y1506" s="15"/>
      <c r="AB1506" s="20"/>
      <c r="AC1506" s="15"/>
      <c r="AD1506" s="15"/>
      <c r="AE1506" s="15"/>
      <c r="AF1506" s="15"/>
      <c r="AG1506" s="22">
        <f t="shared" si="232"/>
        <v>0.12903225806451613</v>
      </c>
      <c r="AH1506" s="15" t="str">
        <f t="shared" si="225"/>
        <v/>
      </c>
      <c r="AI1506" s="22" t="e">
        <f>VLOOKUP(A1506,'[1]Deals (investment)'!$B$2:$Z$1497,1,FALSE)</f>
        <v>#N/A</v>
      </c>
      <c r="AJ1506" s="22" t="e">
        <f>VLOOKUP(A1506,'[1]Deals (investment)'!$B$2:$Z$870,15,FALSE)</f>
        <v>#N/A</v>
      </c>
      <c r="AK1506" s="17" t="e">
        <f>VLOOKUP(A1506,'[1]Deals (Exits)'!B:B,1,FALSE)</f>
        <v>#N/A</v>
      </c>
      <c r="AL1506" s="23">
        <f>VLOOKUP(G1506,[1]Lookups!$V$3:$Y$197,4,FALSE)</f>
        <v>0</v>
      </c>
      <c r="AM1506" s="17" t="e">
        <f>VLOOKUP(X1506,[1]Lookups!$B$3:$C$200,2,FALSE)</f>
        <v>#N/A</v>
      </c>
      <c r="AN1506" s="17" t="e">
        <f>VLOOKUP(R1506,[1]Lookups!$H$3:$I$69,2,FALSE)</f>
        <v>#N/A</v>
      </c>
      <c r="AO1506" s="17" t="e">
        <f>VLOOKUP(T1506,[1]Lookups!$H$3:$I$69,2,FALSE)</f>
        <v>#N/A</v>
      </c>
      <c r="AP1506" s="17" t="e">
        <f>VLOOKUP(AN1506,[1]Lookups!$N$3:$O$11,2,FALSE)</f>
        <v>#N/A</v>
      </c>
      <c r="AQ1506" s="18" t="e">
        <f>COUNTIFS('[1]Deals (investment)'!$B:$B,$A1506)</f>
        <v>#VALUE!</v>
      </c>
      <c r="AR1506" s="18" t="e">
        <f>COUNTIFS('[1]Deals (investment)'!$B:$B,$A1506,'[1]Deals (investment)'!$T:$T,$AW$1)+COUNTIFS('[1]Deals (investment)'!$B:$B,$A1506,'[1]Deals (investment)'!$T:$T,$AX$1)+COUNTIFS('[1]Deals (investment)'!$B:$B,$A1506,'[1]Deals (investment)'!$T:$T,$AY$1)</f>
        <v>#VALUE!</v>
      </c>
      <c r="AS1506" s="17" t="e">
        <f>SUMIFS('[1]Deals (investment)'!$C:$C,'[1]Deals (investment)'!$B:$B,$A1506)</f>
        <v>#VALUE!</v>
      </c>
      <c r="AT1506" s="17" t="e">
        <f t="shared" si="219"/>
        <v>#VALUE!</v>
      </c>
      <c r="AU1506" s="18" t="e">
        <f>COUNTIF('[1]Deals (Exits)'!$B:$B,A1506)</f>
        <v>#VALUE!</v>
      </c>
      <c r="AV1506" s="17" t="e">
        <f>SUMIFS('[1]Deals (investment)'!$C:$C,'[1]Deals (investment)'!$B:$B,$A1506,'[1]Deals (investment)'!$T:$T,AV$1)</f>
        <v>#VALUE!</v>
      </c>
      <c r="AW1506" s="17" t="e">
        <f>SUMIFS('[1]Deals (investment)'!$C:$C,'[1]Deals (investment)'!$B:$B,$A1506,'[1]Deals (investment)'!$T:$T,AW$1)</f>
        <v>#VALUE!</v>
      </c>
      <c r="AX1506" s="17" t="e">
        <f>SUMIFS('[1]Deals (investment)'!$C:$C,'[1]Deals (investment)'!$B:$B,$A1506,'[1]Deals (investment)'!$T:$T,AX$1)</f>
        <v>#VALUE!</v>
      </c>
      <c r="AY1506" s="17" t="e">
        <f>SUMIFS('[1]Deals (investment)'!$C:$C,'[1]Deals (investment)'!$B:$B,$A1506,'[1]Deals (investment)'!$T:$T,AY$1)</f>
        <v>#VALUE!</v>
      </c>
      <c r="AZ1506" s="17" t="e">
        <f>SUMIFS('[1]Deals (investment)'!$C:$C,'[1]Deals (investment)'!$B:$B,$A1506,'[1]Deals (investment)'!$T:$T,AZ$1)</f>
        <v>#VALUE!</v>
      </c>
      <c r="BA1506" s="17" t="e">
        <f>SUMIFS('[1]Deals (investment)'!$C:$C,'[1]Deals (investment)'!$B:$B,$A1506,'[1]Deals (investment)'!$T:$T,BA$1)</f>
        <v>#VALUE!</v>
      </c>
      <c r="BB1506" s="17" t="e">
        <f>SUMIFS('[1]Deals (investment)'!$C:$C,'[1]Deals (investment)'!$B:$B,$A1506,'[1]Deals (investment)'!$T:$T,BB$1)</f>
        <v>#VALUE!</v>
      </c>
      <c r="BC1506" s="17" t="e">
        <f>SUMIFS('[1]Deals (Exits)'!$C:$C,'[1]Deals (Exits)'!$B:$B,$A1506)</f>
        <v>#VALUE!</v>
      </c>
      <c r="BD1506" s="17" t="e">
        <f>SUMIFS('[1]Deals (investment)'!$C:$C,'[1]Deals (investment)'!$B:$B,$A1506,'[1]Deals (investment)'!$V:$V,BD$1)</f>
        <v>#VALUE!</v>
      </c>
      <c r="BE1506" s="17" t="e">
        <f>SUMIFS('[1]Deals (investment)'!$C:$C,'[1]Deals (investment)'!$B:$B,$A1506,'[1]Deals (investment)'!$V:$V,BE$1)</f>
        <v>#VALUE!</v>
      </c>
      <c r="BF1506" s="17" t="e">
        <f>SUMIFS('[1]Deals (investment)'!$C:$C,'[1]Deals (investment)'!$B:$B,$A1506,'[1]Deals (investment)'!$V:$V,BF$1)</f>
        <v>#VALUE!</v>
      </c>
      <c r="BG1506" s="17" t="e">
        <f>SUMIFS('[1]Deals (investment)'!$C:$C,'[1]Deals (investment)'!$B:$B,$A1506,'[1]Deals (investment)'!$V:$V,BG$1)</f>
        <v>#VALUE!</v>
      </c>
      <c r="BH1506" s="17" t="e">
        <f>SUMIFS('[1]Deals (investment)'!$C:$C,'[1]Deals (investment)'!$B:$B,$A1506,'[1]Deals (investment)'!$V:$V,BH$1)</f>
        <v>#VALUE!</v>
      </c>
      <c r="BI1506" s="17" t="e">
        <f>SUMIFS('[1]Deals (investment)'!$C:$C,'[1]Deals (investment)'!$B:$B,$A1506,'[1]Deals (investment)'!$V:$V,BI$1)</f>
        <v>#VALUE!</v>
      </c>
      <c r="BJ1506" s="17" t="e">
        <f>SUMIFS('[1]Deals (investment)'!$C:$C,'[1]Deals (investment)'!$B:$B,$A1506,'[1]Deals (investment)'!$V:$V,BJ$1)</f>
        <v>#VALUE!</v>
      </c>
      <c r="BK1506" s="17" t="e">
        <f>SUMIFS('[1]Deals (investment)'!$C:$C,'[1]Deals (investment)'!$B:$B,$A1506,'[1]Deals (investment)'!$V:$V,BK$1)</f>
        <v>#VALUE!</v>
      </c>
      <c r="BL1506" s="17" t="e">
        <f>SUMIFS('[1]Deals (investment)'!$C:$C,'[1]Deals (investment)'!$B:$B,$A1506,'[1]Deals (investment)'!$V:$V,BL$1)</f>
        <v>#VALUE!</v>
      </c>
      <c r="BM1506" s="17" t="e">
        <f>SUMIFS('[1]Deals (investment)'!$C:$C,'[1]Deals (investment)'!$B:$B,$A1506,'[1]Deals (investment)'!$V:$V,BM$1)</f>
        <v>#VALUE!</v>
      </c>
      <c r="BN1506" s="15"/>
      <c r="BO1506" s="15"/>
      <c r="BP1506" s="22"/>
      <c r="BQ1506" s="15"/>
      <c r="BR1506" s="15"/>
      <c r="BS1506" s="15"/>
      <c r="BT1506" s="15"/>
      <c r="BU1506" s="15"/>
      <c r="BV1506" s="15"/>
      <c r="BW1506" s="15"/>
      <c r="BX1506" s="15"/>
      <c r="BY1506" s="15"/>
      <c r="BZ1506" s="15"/>
      <c r="CA1506" s="15"/>
      <c r="CB1506" s="15"/>
      <c r="CC1506" s="15"/>
      <c r="CD1506" s="15" t="str">
        <f t="shared" si="233"/>
        <v>Sawa MineralsActive</v>
      </c>
      <c r="CE1506" s="15"/>
      <c r="CF1506" s="15"/>
      <c r="CG1506" s="15"/>
      <c r="CH1506" s="15"/>
      <c r="CI1506" s="15"/>
      <c r="CJ1506" s="15"/>
    </row>
    <row r="1507" spans="1:118" ht="12.75">
      <c r="A1507" s="15" t="s">
        <v>9897</v>
      </c>
      <c r="B1507" s="15"/>
      <c r="C1507" s="15"/>
      <c r="D1507" s="16"/>
      <c r="E1507" s="15" t="s">
        <v>59</v>
      </c>
      <c r="F1507" s="15"/>
      <c r="G1507" s="15" t="s">
        <v>61</v>
      </c>
      <c r="H1507" s="15"/>
      <c r="I1507" s="15" t="s">
        <v>61</v>
      </c>
      <c r="J1507" s="15"/>
      <c r="K1507" s="17" t="e">
        <f t="shared" si="218"/>
        <v>#VALUE!</v>
      </c>
      <c r="L1507" s="15"/>
      <c r="M1507" s="18" t="e">
        <f t="shared" si="205"/>
        <v>#VALUE!</v>
      </c>
      <c r="N1507" s="15"/>
      <c r="O1507" s="15"/>
      <c r="P1507" s="15"/>
      <c r="Q1507" s="15"/>
      <c r="R1507" s="15"/>
      <c r="S1507" s="19"/>
      <c r="T1507" s="15"/>
      <c r="U1507" s="17"/>
      <c r="V1507" s="15"/>
      <c r="W1507" s="15"/>
      <c r="X1507" s="15"/>
      <c r="Y1507" s="15"/>
      <c r="AB1507" s="20"/>
      <c r="AC1507" s="15"/>
      <c r="AD1507" s="15"/>
      <c r="AE1507" s="15"/>
      <c r="AF1507" s="15"/>
      <c r="AG1507" s="22">
        <f t="shared" si="232"/>
        <v>0.16129032258064516</v>
      </c>
      <c r="AH1507" s="15" t="str">
        <f t="shared" si="225"/>
        <v/>
      </c>
      <c r="AI1507" s="22" t="e">
        <f>VLOOKUP(A1507,'[1]Deals (investment)'!$B$2:$Z$1497,1,FALSE)</f>
        <v>#N/A</v>
      </c>
      <c r="AJ1507" s="22" t="e">
        <f>VLOOKUP(A1507,'[1]Deals (investment)'!$B$2:$Z$870,15,FALSE)</f>
        <v>#N/A</v>
      </c>
      <c r="AK1507" s="17" t="e">
        <f>VLOOKUP(A1507,'[1]Deals (Exits)'!B:B,1,FALSE)</f>
        <v>#N/A</v>
      </c>
      <c r="AL1507" s="23">
        <f>VLOOKUP(G1507,[1]Lookups!$V$3:$Y$197,4,FALSE)</f>
        <v>0</v>
      </c>
      <c r="AM1507" s="17" t="e">
        <f>VLOOKUP(X1507,[1]Lookups!$B$3:$C$200,2,FALSE)</f>
        <v>#N/A</v>
      </c>
      <c r="AN1507" s="17" t="e">
        <f>VLOOKUP(R1507,[1]Lookups!$H$3:$I$69,2,FALSE)</f>
        <v>#N/A</v>
      </c>
      <c r="AO1507" s="17" t="e">
        <f>VLOOKUP(T1507,[1]Lookups!$H$3:$I$69,2,FALSE)</f>
        <v>#N/A</v>
      </c>
      <c r="AP1507" s="17" t="e">
        <f>VLOOKUP(AN1507,[1]Lookups!$N$3:$O$11,2,FALSE)</f>
        <v>#N/A</v>
      </c>
      <c r="AQ1507" s="18" t="e">
        <f>COUNTIFS('[1]Deals (investment)'!$B:$B,$A1507)</f>
        <v>#VALUE!</v>
      </c>
      <c r="AR1507" s="18" t="e">
        <f>COUNTIFS('[1]Deals (investment)'!$B:$B,$A1507,'[1]Deals (investment)'!$T:$T,$AW$1)+COUNTIFS('[1]Deals (investment)'!$B:$B,$A1507,'[1]Deals (investment)'!$T:$T,$AX$1)+COUNTIFS('[1]Deals (investment)'!$B:$B,$A1507,'[1]Deals (investment)'!$T:$T,$AY$1)</f>
        <v>#VALUE!</v>
      </c>
      <c r="AS1507" s="17" t="e">
        <f>SUMIFS('[1]Deals (investment)'!$C:$C,'[1]Deals (investment)'!$B:$B,$A1507)</f>
        <v>#VALUE!</v>
      </c>
      <c r="AT1507" s="17" t="e">
        <f t="shared" si="219"/>
        <v>#VALUE!</v>
      </c>
      <c r="AU1507" s="18" t="e">
        <f>COUNTIF('[1]Deals (Exits)'!$B:$B,A1507)</f>
        <v>#VALUE!</v>
      </c>
      <c r="AV1507" s="17" t="e">
        <f>SUMIFS('[1]Deals (investment)'!$C:$C,'[1]Deals (investment)'!$B:$B,$A1507,'[1]Deals (investment)'!$T:$T,AV$1)</f>
        <v>#VALUE!</v>
      </c>
      <c r="AW1507" s="17" t="e">
        <f>SUMIFS('[1]Deals (investment)'!$C:$C,'[1]Deals (investment)'!$B:$B,$A1507,'[1]Deals (investment)'!$T:$T,AW$1)</f>
        <v>#VALUE!</v>
      </c>
      <c r="AX1507" s="17" t="e">
        <f>SUMIFS('[1]Deals (investment)'!$C:$C,'[1]Deals (investment)'!$B:$B,$A1507,'[1]Deals (investment)'!$T:$T,AX$1)</f>
        <v>#VALUE!</v>
      </c>
      <c r="AY1507" s="17" t="e">
        <f>SUMIFS('[1]Deals (investment)'!$C:$C,'[1]Deals (investment)'!$B:$B,$A1507,'[1]Deals (investment)'!$T:$T,AY$1)</f>
        <v>#VALUE!</v>
      </c>
      <c r="AZ1507" s="17" t="e">
        <f>SUMIFS('[1]Deals (investment)'!$C:$C,'[1]Deals (investment)'!$B:$B,$A1507,'[1]Deals (investment)'!$T:$T,AZ$1)</f>
        <v>#VALUE!</v>
      </c>
      <c r="BA1507" s="17" t="e">
        <f>SUMIFS('[1]Deals (investment)'!$C:$C,'[1]Deals (investment)'!$B:$B,$A1507,'[1]Deals (investment)'!$T:$T,BA$1)</f>
        <v>#VALUE!</v>
      </c>
      <c r="BB1507" s="17" t="e">
        <f>SUMIFS('[1]Deals (investment)'!$C:$C,'[1]Deals (investment)'!$B:$B,$A1507,'[1]Deals (investment)'!$T:$T,BB$1)</f>
        <v>#VALUE!</v>
      </c>
      <c r="BC1507" s="17" t="e">
        <f>SUMIFS('[1]Deals (Exits)'!$C:$C,'[1]Deals (Exits)'!$B:$B,$A1507)</f>
        <v>#VALUE!</v>
      </c>
      <c r="BD1507" s="17" t="e">
        <f>SUMIFS('[1]Deals (investment)'!$C:$C,'[1]Deals (investment)'!$B:$B,$A1507,'[1]Deals (investment)'!$V:$V,BD$1)</f>
        <v>#VALUE!</v>
      </c>
      <c r="BE1507" s="17" t="e">
        <f>SUMIFS('[1]Deals (investment)'!$C:$C,'[1]Deals (investment)'!$B:$B,$A1507,'[1]Deals (investment)'!$V:$V,BE$1)</f>
        <v>#VALUE!</v>
      </c>
      <c r="BF1507" s="17" t="e">
        <f>SUMIFS('[1]Deals (investment)'!$C:$C,'[1]Deals (investment)'!$B:$B,$A1507,'[1]Deals (investment)'!$V:$V,BF$1)</f>
        <v>#VALUE!</v>
      </c>
      <c r="BG1507" s="17" t="e">
        <f>SUMIFS('[1]Deals (investment)'!$C:$C,'[1]Deals (investment)'!$B:$B,$A1507,'[1]Deals (investment)'!$V:$V,BG$1)</f>
        <v>#VALUE!</v>
      </c>
      <c r="BH1507" s="17" t="e">
        <f>SUMIFS('[1]Deals (investment)'!$C:$C,'[1]Deals (investment)'!$B:$B,$A1507,'[1]Deals (investment)'!$V:$V,BH$1)</f>
        <v>#VALUE!</v>
      </c>
      <c r="BI1507" s="17" t="e">
        <f>SUMIFS('[1]Deals (investment)'!$C:$C,'[1]Deals (investment)'!$B:$B,$A1507,'[1]Deals (investment)'!$V:$V,BI$1)</f>
        <v>#VALUE!</v>
      </c>
      <c r="BJ1507" s="17" t="e">
        <f>SUMIFS('[1]Deals (investment)'!$C:$C,'[1]Deals (investment)'!$B:$B,$A1507,'[1]Deals (investment)'!$V:$V,BJ$1)</f>
        <v>#VALUE!</v>
      </c>
      <c r="BK1507" s="17" t="e">
        <f>SUMIFS('[1]Deals (investment)'!$C:$C,'[1]Deals (investment)'!$B:$B,$A1507,'[1]Deals (investment)'!$V:$V,BK$1)</f>
        <v>#VALUE!</v>
      </c>
      <c r="BL1507" s="17" t="e">
        <f>SUMIFS('[1]Deals (investment)'!$C:$C,'[1]Deals (investment)'!$B:$B,$A1507,'[1]Deals (investment)'!$V:$V,BL$1)</f>
        <v>#VALUE!</v>
      </c>
      <c r="BM1507" s="17" t="e">
        <f>SUMIFS('[1]Deals (investment)'!$C:$C,'[1]Deals (investment)'!$B:$B,$A1507,'[1]Deals (investment)'!$V:$V,BM$1)</f>
        <v>#VALUE!</v>
      </c>
      <c r="BN1507" s="15"/>
      <c r="BO1507" s="15"/>
      <c r="BP1507" s="22"/>
      <c r="BQ1507" s="15"/>
      <c r="BR1507" s="15"/>
      <c r="BS1507" s="15"/>
      <c r="BT1507" s="15"/>
      <c r="BU1507" s="15"/>
      <c r="BV1507" s="15"/>
      <c r="BW1507" s="15"/>
      <c r="BX1507" s="15"/>
      <c r="BY1507" s="15"/>
      <c r="BZ1507" s="15"/>
      <c r="CA1507" s="15"/>
      <c r="CB1507" s="15"/>
      <c r="CC1507" s="15"/>
      <c r="CD1507" s="15" t="str">
        <f t="shared" si="233"/>
        <v>Say Peace</v>
      </c>
      <c r="CE1507" s="15"/>
      <c r="CF1507" s="15"/>
      <c r="CG1507" s="15"/>
      <c r="CH1507" s="15"/>
      <c r="CI1507" s="15"/>
      <c r="CJ1507" s="15"/>
    </row>
    <row r="1508" spans="1:118" ht="12.75">
      <c r="A1508" s="15" t="s">
        <v>9898</v>
      </c>
      <c r="B1508" s="15" t="s">
        <v>9899</v>
      </c>
      <c r="C1508" s="15" t="s">
        <v>58</v>
      </c>
      <c r="D1508" s="16"/>
      <c r="E1508" s="15" t="s">
        <v>90</v>
      </c>
      <c r="F1508" s="15"/>
      <c r="G1508" s="15" t="s">
        <v>91</v>
      </c>
      <c r="H1508" s="15"/>
      <c r="I1508" s="15" t="s">
        <v>91</v>
      </c>
      <c r="J1508" s="15"/>
      <c r="K1508" s="17" t="e">
        <f t="shared" si="218"/>
        <v>#VALUE!</v>
      </c>
      <c r="L1508" s="15"/>
      <c r="M1508" s="18" t="e">
        <f t="shared" si="205"/>
        <v>#VALUE!</v>
      </c>
      <c r="N1508" s="15"/>
      <c r="O1508" s="15"/>
      <c r="P1508" s="15"/>
      <c r="Q1508" s="15"/>
      <c r="R1508" s="15"/>
      <c r="S1508" s="19"/>
      <c r="T1508" s="15"/>
      <c r="U1508" s="17"/>
      <c r="V1508" s="15" t="s">
        <v>9900</v>
      </c>
      <c r="W1508" s="15">
        <v>1</v>
      </c>
      <c r="X1508" s="15" t="s">
        <v>158</v>
      </c>
      <c r="Y1508" s="15" t="s">
        <v>158</v>
      </c>
      <c r="AB1508" s="20"/>
      <c r="AC1508" s="21" t="s">
        <v>9901</v>
      </c>
      <c r="AD1508" s="15"/>
      <c r="AE1508" s="15"/>
      <c r="AF1508" s="27" t="s">
        <v>9902</v>
      </c>
      <c r="AG1508" s="22">
        <f t="shared" si="232"/>
        <v>0.41935483870967744</v>
      </c>
      <c r="AH1508" s="15" t="str">
        <f t="shared" si="225"/>
        <v/>
      </c>
      <c r="AI1508" s="22" t="str">
        <f>VLOOKUP(A1508,'[1]Deals (investment)'!$B$2:$Z$1497,1,FALSE)</f>
        <v>Spoon Money</v>
      </c>
      <c r="AJ1508" s="22" t="e">
        <f>VLOOKUP(A1508,'[1]Deals (investment)'!$B$2:$Z$870,15,FALSE)</f>
        <v>#N/A</v>
      </c>
      <c r="AK1508" s="17" t="e">
        <f>VLOOKUP(A1508,'[1]Deals (Exits)'!B:B,1,FALSE)</f>
        <v>#N/A</v>
      </c>
      <c r="AL1508" s="23">
        <f>VLOOKUP(G1508,[1]Lookups!$V$3:$Y$197,4,FALSE)</f>
        <v>0</v>
      </c>
      <c r="AM1508" s="17" t="str">
        <f>VLOOKUP(X1508,[1]Lookups!$B$3:$C$200,2,FALSE)</f>
        <v>Financial Services</v>
      </c>
      <c r="AN1508" s="17" t="e">
        <f>VLOOKUP(R1508,[1]Lookups!$H$3:$I$69,2,FALSE)</f>
        <v>#N/A</v>
      </c>
      <c r="AO1508" s="17" t="e">
        <f>VLOOKUP(T1508,[1]Lookups!$H$3:$I$69,2,FALSE)</f>
        <v>#N/A</v>
      </c>
      <c r="AP1508" s="17" t="e">
        <f>VLOOKUP(AN1508,[1]Lookups!$N$3:$O$11,2,FALSE)</f>
        <v>#N/A</v>
      </c>
      <c r="AQ1508" s="18" t="e">
        <f>COUNTIFS('[1]Deals (investment)'!$B:$B,$A1508)</f>
        <v>#VALUE!</v>
      </c>
      <c r="AR1508" s="18" t="e">
        <f>COUNTIFS('[1]Deals (investment)'!$B:$B,$A1508,'[1]Deals (investment)'!$T:$T,$AW$1)+COUNTIFS('[1]Deals (investment)'!$B:$B,$A1508,'[1]Deals (investment)'!$T:$T,$AX$1)+COUNTIFS('[1]Deals (investment)'!$B:$B,$A1508,'[1]Deals (investment)'!$T:$T,$AY$1)</f>
        <v>#VALUE!</v>
      </c>
      <c r="AS1508" s="17" t="e">
        <f>SUMIFS('[1]Deals (investment)'!$C:$C,'[1]Deals (investment)'!$B:$B,$A1508)</f>
        <v>#VALUE!</v>
      </c>
      <c r="AT1508" s="17" t="e">
        <f t="shared" si="219"/>
        <v>#VALUE!</v>
      </c>
      <c r="AU1508" s="18" t="e">
        <f>COUNTIF('[1]Deals (Exits)'!$B:$B,A1508)</f>
        <v>#VALUE!</v>
      </c>
      <c r="AV1508" s="17" t="e">
        <f>SUMIFS('[1]Deals (investment)'!$C:$C,'[1]Deals (investment)'!$B:$B,$A1508,'[1]Deals (investment)'!$T:$T,AV$1)</f>
        <v>#VALUE!</v>
      </c>
      <c r="AW1508" s="17" t="e">
        <f>SUMIFS('[1]Deals (investment)'!$C:$C,'[1]Deals (investment)'!$B:$B,$A1508,'[1]Deals (investment)'!$T:$T,AW$1)</f>
        <v>#VALUE!</v>
      </c>
      <c r="AX1508" s="17" t="e">
        <f>SUMIFS('[1]Deals (investment)'!$C:$C,'[1]Deals (investment)'!$B:$B,$A1508,'[1]Deals (investment)'!$T:$T,AX$1)</f>
        <v>#VALUE!</v>
      </c>
      <c r="AY1508" s="17" t="e">
        <f>SUMIFS('[1]Deals (investment)'!$C:$C,'[1]Deals (investment)'!$B:$B,$A1508,'[1]Deals (investment)'!$T:$T,AY$1)</f>
        <v>#VALUE!</v>
      </c>
      <c r="AZ1508" s="17" t="e">
        <f>SUMIFS('[1]Deals (investment)'!$C:$C,'[1]Deals (investment)'!$B:$B,$A1508,'[1]Deals (investment)'!$T:$T,AZ$1)</f>
        <v>#VALUE!</v>
      </c>
      <c r="BA1508" s="17" t="e">
        <f>SUMIFS('[1]Deals (investment)'!$C:$C,'[1]Deals (investment)'!$B:$B,$A1508,'[1]Deals (investment)'!$T:$T,BA$1)</f>
        <v>#VALUE!</v>
      </c>
      <c r="BB1508" s="17" t="e">
        <f>SUMIFS('[1]Deals (investment)'!$C:$C,'[1]Deals (investment)'!$B:$B,$A1508,'[1]Deals (investment)'!$T:$T,BB$1)</f>
        <v>#VALUE!</v>
      </c>
      <c r="BC1508" s="17" t="e">
        <f>SUMIFS('[1]Deals (Exits)'!$C:$C,'[1]Deals (Exits)'!$B:$B,$A1508)</f>
        <v>#VALUE!</v>
      </c>
      <c r="BD1508" s="17" t="e">
        <f>SUMIFS('[1]Deals (investment)'!$C:$C,'[1]Deals (investment)'!$B:$B,$A1508,'[1]Deals (investment)'!$V:$V,BD$1)</f>
        <v>#VALUE!</v>
      </c>
      <c r="BE1508" s="17" t="e">
        <f>SUMIFS('[1]Deals (investment)'!$C:$C,'[1]Deals (investment)'!$B:$B,$A1508,'[1]Deals (investment)'!$V:$V,BE$1)</f>
        <v>#VALUE!</v>
      </c>
      <c r="BF1508" s="17" t="e">
        <f>SUMIFS('[1]Deals (investment)'!$C:$C,'[1]Deals (investment)'!$B:$B,$A1508,'[1]Deals (investment)'!$V:$V,BF$1)</f>
        <v>#VALUE!</v>
      </c>
      <c r="BG1508" s="17" t="e">
        <f>SUMIFS('[1]Deals (investment)'!$C:$C,'[1]Deals (investment)'!$B:$B,$A1508,'[1]Deals (investment)'!$V:$V,BG$1)</f>
        <v>#VALUE!</v>
      </c>
      <c r="BH1508" s="17" t="e">
        <f>SUMIFS('[1]Deals (investment)'!$C:$C,'[1]Deals (investment)'!$B:$B,$A1508,'[1]Deals (investment)'!$V:$V,BH$1)</f>
        <v>#VALUE!</v>
      </c>
      <c r="BI1508" s="17" t="e">
        <f>SUMIFS('[1]Deals (investment)'!$C:$C,'[1]Deals (investment)'!$B:$B,$A1508,'[1]Deals (investment)'!$V:$V,BI$1)</f>
        <v>#VALUE!</v>
      </c>
      <c r="BJ1508" s="17" t="e">
        <f>SUMIFS('[1]Deals (investment)'!$C:$C,'[1]Deals (investment)'!$B:$B,$A1508,'[1]Deals (investment)'!$V:$V,BJ$1)</f>
        <v>#VALUE!</v>
      </c>
      <c r="BK1508" s="17" t="e">
        <f>SUMIFS('[1]Deals (investment)'!$C:$C,'[1]Deals (investment)'!$B:$B,$A1508,'[1]Deals (investment)'!$V:$V,BK$1)</f>
        <v>#VALUE!</v>
      </c>
      <c r="BL1508" s="17" t="e">
        <f>SUMIFS('[1]Deals (investment)'!$C:$C,'[1]Deals (investment)'!$B:$B,$A1508,'[1]Deals (investment)'!$V:$V,BL$1)</f>
        <v>#VALUE!</v>
      </c>
      <c r="BM1508" s="17" t="e">
        <f>SUMIFS('[1]Deals (investment)'!$C:$C,'[1]Deals (investment)'!$B:$B,$A1508,'[1]Deals (investment)'!$V:$V,BM$1)</f>
        <v>#VALUE!</v>
      </c>
      <c r="BN1508" s="15"/>
      <c r="BO1508" s="15"/>
      <c r="BP1508" s="22"/>
      <c r="BQ1508" s="15"/>
      <c r="BR1508" s="15"/>
      <c r="BS1508" s="15"/>
      <c r="BT1508" s="15"/>
      <c r="BU1508" s="15"/>
      <c r="BV1508" s="15"/>
      <c r="BW1508" s="15"/>
      <c r="BX1508" s="15"/>
      <c r="BY1508" s="15"/>
      <c r="BZ1508" s="15"/>
      <c r="CA1508" s="15"/>
      <c r="CB1508" s="15"/>
      <c r="CC1508" s="15"/>
      <c r="CD1508" s="15" t="str">
        <f t="shared" si="233"/>
        <v>Spoon MoneySpoon Money is a online stokvel management system which improves transparency.Active</v>
      </c>
      <c r="CE1508" s="15"/>
      <c r="CF1508" s="15"/>
      <c r="CG1508" s="15"/>
      <c r="CH1508" s="15"/>
      <c r="CI1508" s="15"/>
      <c r="CJ1508" s="15"/>
    </row>
    <row r="1509" spans="1:118" ht="12.75">
      <c r="A1509" s="15" t="s">
        <v>9903</v>
      </c>
      <c r="B1509" s="15" t="s">
        <v>9904</v>
      </c>
      <c r="C1509" s="15"/>
      <c r="D1509" s="16"/>
      <c r="E1509" s="15"/>
      <c r="F1509" s="15"/>
      <c r="G1509" s="15"/>
      <c r="H1509" s="15"/>
      <c r="I1509" s="15"/>
      <c r="J1509" s="15"/>
      <c r="K1509" s="17" t="e">
        <f t="shared" si="218"/>
        <v>#VALUE!</v>
      </c>
      <c r="L1509" s="15"/>
      <c r="M1509" s="18" t="e">
        <f t="shared" si="205"/>
        <v>#VALUE!</v>
      </c>
      <c r="N1509" s="15"/>
      <c r="O1509" s="15"/>
      <c r="P1509" s="15"/>
      <c r="Q1509" s="24" t="e">
        <f ca="1">_xludf.MAXIFS('[1]Deals (investment)'!A:A,'[1]Deals (investment)'!B:B,A1509)</f>
        <v>#NAME?</v>
      </c>
      <c r="R1509" s="15"/>
      <c r="S1509" s="19"/>
      <c r="T1509" s="15"/>
      <c r="U1509" s="17"/>
      <c r="V1509" s="15"/>
      <c r="W1509" s="15"/>
      <c r="X1509" s="15"/>
      <c r="Y1509" s="15"/>
      <c r="AB1509" s="20"/>
      <c r="AC1509" s="15"/>
      <c r="AD1509" s="15"/>
      <c r="AE1509" s="15"/>
      <c r="AF1509" s="15"/>
      <c r="AG1509" s="22">
        <f t="shared" ca="1" si="232"/>
        <v>0.12903225806451613</v>
      </c>
      <c r="AH1509" s="15" t="str">
        <f t="shared" si="225"/>
        <v/>
      </c>
      <c r="AI1509" s="22" t="e">
        <f>VLOOKUP(A1509,'[1]Deals (investment)'!$B$2:$Z$1497,1,FALSE)</f>
        <v>#N/A</v>
      </c>
      <c r="AJ1509" s="22" t="e">
        <f>VLOOKUP(A1509,'[1]Deals (investment)'!$B$2:$Z$870,15,FALSE)</f>
        <v>#N/A</v>
      </c>
      <c r="AK1509" s="17" t="e">
        <f>VLOOKUP(A1509,'[1]Deals (Exits)'!B:B,1,FALSE)</f>
        <v>#N/A</v>
      </c>
      <c r="AL1509" s="23" t="e">
        <f>VLOOKUP(G1509,[1]Lookups!$V$3:$Y$197,4,FALSE)</f>
        <v>#N/A</v>
      </c>
      <c r="AM1509" s="17" t="e">
        <f>VLOOKUP(X1509,[1]Lookups!$B$3:$C$200,2,FALSE)</f>
        <v>#N/A</v>
      </c>
      <c r="AN1509" s="17" t="e">
        <f>VLOOKUP(R1509,[1]Lookups!$H$3:$I$69,2,FALSE)</f>
        <v>#N/A</v>
      </c>
      <c r="AO1509" s="17" t="e">
        <f>VLOOKUP(T1509,[1]Lookups!$H$3:$I$69,2,FALSE)</f>
        <v>#N/A</v>
      </c>
      <c r="AP1509" s="17" t="e">
        <f>VLOOKUP(AN1509,[1]Lookups!$N$3:$O$11,2,FALSE)</f>
        <v>#N/A</v>
      </c>
      <c r="AQ1509" s="18" t="e">
        <f>COUNTIFS('[1]Deals (investment)'!$B:$B,$A1509)</f>
        <v>#VALUE!</v>
      </c>
      <c r="AR1509" s="18" t="e">
        <f>COUNTIFS('[1]Deals (investment)'!$B:$B,$A1509,'[1]Deals (investment)'!$T:$T,$AW$1)+COUNTIFS('[1]Deals (investment)'!$B:$B,$A1509,'[1]Deals (investment)'!$T:$T,$AX$1)+COUNTIFS('[1]Deals (investment)'!$B:$B,$A1509,'[1]Deals (investment)'!$T:$T,$AY$1)</f>
        <v>#VALUE!</v>
      </c>
      <c r="AS1509" s="17" t="e">
        <f>SUMIFS('[1]Deals (investment)'!$C:$C,'[1]Deals (investment)'!$B:$B,$A1509)</f>
        <v>#VALUE!</v>
      </c>
      <c r="AT1509" s="17" t="e">
        <f t="shared" si="219"/>
        <v>#VALUE!</v>
      </c>
      <c r="AU1509" s="18" t="e">
        <f>COUNTIF('[1]Deals (Exits)'!$B:$B,A1509)</f>
        <v>#VALUE!</v>
      </c>
      <c r="AV1509" s="17" t="e">
        <f>SUMIFS('[1]Deals (investment)'!$C:$C,'[1]Deals (investment)'!$B:$B,$A1509,'[1]Deals (investment)'!$T:$T,AV$1)</f>
        <v>#VALUE!</v>
      </c>
      <c r="AW1509" s="17" t="e">
        <f>SUMIFS('[1]Deals (investment)'!$C:$C,'[1]Deals (investment)'!$B:$B,$A1509,'[1]Deals (investment)'!$T:$T,AW$1)</f>
        <v>#VALUE!</v>
      </c>
      <c r="AX1509" s="17" t="e">
        <f>SUMIFS('[1]Deals (investment)'!$C:$C,'[1]Deals (investment)'!$B:$B,$A1509,'[1]Deals (investment)'!$T:$T,AX$1)</f>
        <v>#VALUE!</v>
      </c>
      <c r="AY1509" s="17" t="e">
        <f>SUMIFS('[1]Deals (investment)'!$C:$C,'[1]Deals (investment)'!$B:$B,$A1509,'[1]Deals (investment)'!$T:$T,AY$1)</f>
        <v>#VALUE!</v>
      </c>
      <c r="AZ1509" s="17" t="e">
        <f>SUMIFS('[1]Deals (investment)'!$C:$C,'[1]Deals (investment)'!$B:$B,$A1509,'[1]Deals (investment)'!$T:$T,AZ$1)</f>
        <v>#VALUE!</v>
      </c>
      <c r="BA1509" s="17" t="e">
        <f>SUMIFS('[1]Deals (investment)'!$C:$C,'[1]Deals (investment)'!$B:$B,$A1509,'[1]Deals (investment)'!$T:$T,BA$1)</f>
        <v>#VALUE!</v>
      </c>
      <c r="BB1509" s="17" t="e">
        <f>SUMIFS('[1]Deals (investment)'!$C:$C,'[1]Deals (investment)'!$B:$B,$A1509,'[1]Deals (investment)'!$T:$T,BB$1)</f>
        <v>#VALUE!</v>
      </c>
      <c r="BC1509" s="17" t="e">
        <f>SUMIFS('[1]Deals (Exits)'!$C:$C,'[1]Deals (Exits)'!$B:$B,$A1509)</f>
        <v>#VALUE!</v>
      </c>
      <c r="BD1509" s="17" t="e">
        <f>SUMIFS('[1]Deals (investment)'!$C:$C,'[1]Deals (investment)'!$B:$B,$A1509,'[1]Deals (investment)'!$V:$V,BD$1)</f>
        <v>#VALUE!</v>
      </c>
      <c r="BE1509" s="17" t="e">
        <f>SUMIFS('[1]Deals (investment)'!$C:$C,'[1]Deals (investment)'!$B:$B,$A1509,'[1]Deals (investment)'!$V:$V,BE$1)</f>
        <v>#VALUE!</v>
      </c>
      <c r="BF1509" s="17" t="e">
        <f>SUMIFS('[1]Deals (investment)'!$C:$C,'[1]Deals (investment)'!$B:$B,$A1509,'[1]Deals (investment)'!$V:$V,BF$1)</f>
        <v>#VALUE!</v>
      </c>
      <c r="BG1509" s="17" t="e">
        <f>SUMIFS('[1]Deals (investment)'!$C:$C,'[1]Deals (investment)'!$B:$B,$A1509,'[1]Deals (investment)'!$V:$V,BG$1)</f>
        <v>#VALUE!</v>
      </c>
      <c r="BH1509" s="17" t="e">
        <f>SUMIFS('[1]Deals (investment)'!$C:$C,'[1]Deals (investment)'!$B:$B,$A1509,'[1]Deals (investment)'!$V:$V,BH$1)</f>
        <v>#VALUE!</v>
      </c>
      <c r="BI1509" s="17" t="e">
        <f>SUMIFS('[1]Deals (investment)'!$C:$C,'[1]Deals (investment)'!$B:$B,$A1509,'[1]Deals (investment)'!$V:$V,BI$1)</f>
        <v>#VALUE!</v>
      </c>
      <c r="BJ1509" s="17" t="e">
        <f>SUMIFS('[1]Deals (investment)'!$C:$C,'[1]Deals (investment)'!$B:$B,$A1509,'[1]Deals (investment)'!$V:$V,BJ$1)</f>
        <v>#VALUE!</v>
      </c>
      <c r="BK1509" s="17" t="e">
        <f>SUMIFS('[1]Deals (investment)'!$C:$C,'[1]Deals (investment)'!$B:$B,$A1509,'[1]Deals (investment)'!$V:$V,BK$1)</f>
        <v>#VALUE!</v>
      </c>
      <c r="BL1509" s="17" t="e">
        <f>SUMIFS('[1]Deals (investment)'!$C:$C,'[1]Deals (investment)'!$B:$B,$A1509,'[1]Deals (investment)'!$V:$V,BL$1)</f>
        <v>#VALUE!</v>
      </c>
      <c r="BM1509" s="17" t="e">
        <f>SUMIFS('[1]Deals (investment)'!$C:$C,'[1]Deals (investment)'!$B:$B,$A1509,'[1]Deals (investment)'!$V:$V,BM$1)</f>
        <v>#VALUE!</v>
      </c>
      <c r="BN1509" s="15"/>
      <c r="BO1509" s="15"/>
      <c r="BP1509" s="22"/>
      <c r="BQ1509" s="15"/>
      <c r="BR1509" s="15"/>
      <c r="BS1509" s="15"/>
      <c r="BT1509" s="15"/>
      <c r="BU1509" s="15"/>
      <c r="BV1509" s="15"/>
      <c r="BW1509" s="15"/>
      <c r="BX1509" s="15"/>
      <c r="BY1509" s="15"/>
      <c r="BZ1509" s="15"/>
      <c r="CA1509" s="15"/>
      <c r="CB1509" s="15"/>
      <c r="CC1509" s="15"/>
      <c r="CD1509" s="15"/>
      <c r="CE1509" s="15"/>
      <c r="CF1509" s="15"/>
      <c r="CG1509" s="15"/>
      <c r="CH1509" s="15"/>
      <c r="CI1509" s="15"/>
      <c r="CJ1509" s="15"/>
    </row>
    <row r="1510" spans="1:118" ht="12.75">
      <c r="A1510" s="15" t="s">
        <v>9905</v>
      </c>
      <c r="B1510" s="15"/>
      <c r="C1510" s="15"/>
      <c r="D1510" s="16"/>
      <c r="E1510" s="15"/>
      <c r="F1510" s="15"/>
      <c r="G1510" s="15" t="s">
        <v>6311</v>
      </c>
      <c r="H1510" s="15"/>
      <c r="I1510" s="15" t="s">
        <v>6311</v>
      </c>
      <c r="J1510" s="15"/>
      <c r="K1510" s="17" t="e">
        <f t="shared" si="218"/>
        <v>#VALUE!</v>
      </c>
      <c r="L1510" s="15"/>
      <c r="M1510" s="18" t="e">
        <f t="shared" si="205"/>
        <v>#VALUE!</v>
      </c>
      <c r="N1510" s="15"/>
      <c r="O1510" s="15"/>
      <c r="P1510" s="15"/>
      <c r="Q1510" s="24" t="e">
        <f ca="1">_xludf.MAXIFS('[1]Deals (investment)'!A:A,'[1]Deals (investment)'!B:B,A1510)</f>
        <v>#NAME?</v>
      </c>
      <c r="R1510" s="15"/>
      <c r="S1510" s="19"/>
      <c r="T1510" s="15"/>
      <c r="U1510" s="17"/>
      <c r="V1510" s="15"/>
      <c r="W1510" s="15"/>
      <c r="X1510" s="15" t="s">
        <v>191</v>
      </c>
      <c r="Y1510" s="15"/>
      <c r="AB1510" s="20"/>
      <c r="AC1510" s="15"/>
      <c r="AD1510" s="15"/>
      <c r="AE1510" s="15"/>
      <c r="AF1510" s="15"/>
      <c r="AG1510" s="22">
        <f t="shared" ca="1" si="232"/>
        <v>0.19354838709677419</v>
      </c>
      <c r="AH1510" s="15" t="str">
        <f t="shared" si="225"/>
        <v/>
      </c>
      <c r="AI1510" s="22" t="e">
        <f>VLOOKUP(A1510,'[1]Deals (investment)'!$B$2:$Z$1497,1,FALSE)</f>
        <v>#N/A</v>
      </c>
      <c r="AJ1510" s="22" t="e">
        <f>VLOOKUP(A1510,'[1]Deals (investment)'!$B$2:$Z$870,15,FALSE)</f>
        <v>#N/A</v>
      </c>
      <c r="AK1510" s="17" t="e">
        <f>VLOOKUP(A1510,'[1]Deals (Exits)'!B:B,1,FALSE)</f>
        <v>#N/A</v>
      </c>
      <c r="AL1510" s="23" t="e">
        <f>VLOOKUP(G1510,[1]Lookups!$V$3:$Y$197,4,FALSE)</f>
        <v>#N/A</v>
      </c>
      <c r="AM1510" s="17" t="str">
        <f>VLOOKUP(X1510,[1]Lookups!$B$3:$C$200,2,FALSE)</f>
        <v>Education</v>
      </c>
      <c r="AN1510" s="17" t="e">
        <f>VLOOKUP(R1510,[1]Lookups!$H$3:$I$69,2,FALSE)</f>
        <v>#N/A</v>
      </c>
      <c r="AO1510" s="17" t="e">
        <f>VLOOKUP(T1510,[1]Lookups!$H$3:$I$69,2,FALSE)</f>
        <v>#N/A</v>
      </c>
      <c r="AP1510" s="17" t="e">
        <f>VLOOKUP(AN1510,[1]Lookups!$N$3:$O$11,2,FALSE)</f>
        <v>#N/A</v>
      </c>
      <c r="AQ1510" s="18" t="e">
        <f>COUNTIFS('[1]Deals (investment)'!$B:$B,$A1510)</f>
        <v>#VALUE!</v>
      </c>
      <c r="AR1510" s="18" t="e">
        <f>COUNTIFS('[1]Deals (investment)'!$B:$B,$A1510,'[1]Deals (investment)'!$T:$T,$AW$1)+COUNTIFS('[1]Deals (investment)'!$B:$B,$A1510,'[1]Deals (investment)'!$T:$T,$AX$1)+COUNTIFS('[1]Deals (investment)'!$B:$B,$A1510,'[1]Deals (investment)'!$T:$T,$AY$1)</f>
        <v>#VALUE!</v>
      </c>
      <c r="AS1510" s="17" t="e">
        <f>SUMIFS('[1]Deals (investment)'!$C:$C,'[1]Deals (investment)'!$B:$B,$A1510)</f>
        <v>#VALUE!</v>
      </c>
      <c r="AT1510" s="17" t="e">
        <f t="shared" si="219"/>
        <v>#VALUE!</v>
      </c>
      <c r="AU1510" s="18" t="e">
        <f>COUNTIF('[1]Deals (Exits)'!$B:$B,A1510)</f>
        <v>#VALUE!</v>
      </c>
      <c r="AV1510" s="17" t="e">
        <f>SUMIFS('[1]Deals (investment)'!$C:$C,'[1]Deals (investment)'!$B:$B,$A1510,'[1]Deals (investment)'!$T:$T,AV$1)</f>
        <v>#VALUE!</v>
      </c>
      <c r="AW1510" s="17" t="e">
        <f>SUMIFS('[1]Deals (investment)'!$C:$C,'[1]Deals (investment)'!$B:$B,$A1510,'[1]Deals (investment)'!$T:$T,AW$1)</f>
        <v>#VALUE!</v>
      </c>
      <c r="AX1510" s="17" t="e">
        <f>SUMIFS('[1]Deals (investment)'!$C:$C,'[1]Deals (investment)'!$B:$B,$A1510,'[1]Deals (investment)'!$T:$T,AX$1)</f>
        <v>#VALUE!</v>
      </c>
      <c r="AY1510" s="17" t="e">
        <f>SUMIFS('[1]Deals (investment)'!$C:$C,'[1]Deals (investment)'!$B:$B,$A1510,'[1]Deals (investment)'!$T:$T,AY$1)</f>
        <v>#VALUE!</v>
      </c>
      <c r="AZ1510" s="17" t="e">
        <f>SUMIFS('[1]Deals (investment)'!$C:$C,'[1]Deals (investment)'!$B:$B,$A1510,'[1]Deals (investment)'!$T:$T,AZ$1)</f>
        <v>#VALUE!</v>
      </c>
      <c r="BA1510" s="17" t="e">
        <f>SUMIFS('[1]Deals (investment)'!$C:$C,'[1]Deals (investment)'!$B:$B,$A1510,'[1]Deals (investment)'!$T:$T,BA$1)</f>
        <v>#VALUE!</v>
      </c>
      <c r="BB1510" s="17" t="e">
        <f>SUMIFS('[1]Deals (investment)'!$C:$C,'[1]Deals (investment)'!$B:$B,$A1510,'[1]Deals (investment)'!$T:$T,BB$1)</f>
        <v>#VALUE!</v>
      </c>
      <c r="BC1510" s="17" t="e">
        <f>SUMIFS('[1]Deals (Exits)'!$C:$C,'[1]Deals (Exits)'!$B:$B,$A1510)</f>
        <v>#VALUE!</v>
      </c>
      <c r="BD1510" s="17" t="e">
        <f>SUMIFS('[1]Deals (investment)'!$C:$C,'[1]Deals (investment)'!$B:$B,$A1510,'[1]Deals (investment)'!$V:$V,BD$1)</f>
        <v>#VALUE!</v>
      </c>
      <c r="BE1510" s="17" t="e">
        <f>SUMIFS('[1]Deals (investment)'!$C:$C,'[1]Deals (investment)'!$B:$B,$A1510,'[1]Deals (investment)'!$V:$V,BE$1)</f>
        <v>#VALUE!</v>
      </c>
      <c r="BF1510" s="17" t="e">
        <f>SUMIFS('[1]Deals (investment)'!$C:$C,'[1]Deals (investment)'!$B:$B,$A1510,'[1]Deals (investment)'!$V:$V,BF$1)</f>
        <v>#VALUE!</v>
      </c>
      <c r="BG1510" s="17" t="e">
        <f>SUMIFS('[1]Deals (investment)'!$C:$C,'[1]Deals (investment)'!$B:$B,$A1510,'[1]Deals (investment)'!$V:$V,BG$1)</f>
        <v>#VALUE!</v>
      </c>
      <c r="BH1510" s="17" t="e">
        <f>SUMIFS('[1]Deals (investment)'!$C:$C,'[1]Deals (investment)'!$B:$B,$A1510,'[1]Deals (investment)'!$V:$V,BH$1)</f>
        <v>#VALUE!</v>
      </c>
      <c r="BI1510" s="17" t="e">
        <f>SUMIFS('[1]Deals (investment)'!$C:$C,'[1]Deals (investment)'!$B:$B,$A1510,'[1]Deals (investment)'!$V:$V,BI$1)</f>
        <v>#VALUE!</v>
      </c>
      <c r="BJ1510" s="17" t="e">
        <f>SUMIFS('[1]Deals (investment)'!$C:$C,'[1]Deals (investment)'!$B:$B,$A1510,'[1]Deals (investment)'!$V:$V,BJ$1)</f>
        <v>#VALUE!</v>
      </c>
      <c r="BK1510" s="17" t="e">
        <f>SUMIFS('[1]Deals (investment)'!$C:$C,'[1]Deals (investment)'!$B:$B,$A1510,'[1]Deals (investment)'!$V:$V,BK$1)</f>
        <v>#VALUE!</v>
      </c>
      <c r="BL1510" s="17" t="e">
        <f>SUMIFS('[1]Deals (investment)'!$C:$C,'[1]Deals (investment)'!$B:$B,$A1510,'[1]Deals (investment)'!$V:$V,BL$1)</f>
        <v>#VALUE!</v>
      </c>
      <c r="BM1510" s="17" t="e">
        <f>SUMIFS('[1]Deals (investment)'!$C:$C,'[1]Deals (investment)'!$B:$B,$A1510,'[1]Deals (investment)'!$V:$V,BM$1)</f>
        <v>#VALUE!</v>
      </c>
      <c r="BN1510" s="15"/>
      <c r="BO1510" s="15"/>
      <c r="BP1510" s="22"/>
      <c r="BQ1510" s="15"/>
      <c r="BR1510" s="15"/>
      <c r="BS1510" s="15"/>
      <c r="BT1510" s="15"/>
      <c r="BU1510" s="15"/>
      <c r="BV1510" s="15"/>
      <c r="BW1510" s="15"/>
      <c r="BX1510" s="15"/>
      <c r="BY1510" s="15"/>
      <c r="BZ1510" s="15"/>
      <c r="CA1510" s="15"/>
      <c r="CB1510" s="15"/>
      <c r="CC1510" s="15"/>
      <c r="CD1510" s="15" t="str">
        <f t="shared" ref="CD1510:CD1532" si="234">CONCATENATE(A1510,B1510,C1510)</f>
        <v>Schoolap</v>
      </c>
      <c r="CE1510" s="15"/>
      <c r="CF1510" s="15"/>
      <c r="CG1510" s="15"/>
      <c r="CH1510" s="15"/>
      <c r="CI1510" s="15"/>
      <c r="CJ1510" s="15"/>
    </row>
    <row r="1511" spans="1:118" ht="12.75">
      <c r="A1511" s="15" t="s">
        <v>9906</v>
      </c>
      <c r="B1511" s="15" t="s">
        <v>9907</v>
      </c>
      <c r="C1511" s="15" t="s">
        <v>58</v>
      </c>
      <c r="D1511" s="16">
        <v>2015</v>
      </c>
      <c r="E1511" s="15" t="s">
        <v>1086</v>
      </c>
      <c r="F1511" s="15" t="s">
        <v>110</v>
      </c>
      <c r="G1511" s="15" t="s">
        <v>891</v>
      </c>
      <c r="H1511" s="15" t="s">
        <v>891</v>
      </c>
      <c r="I1511" s="15" t="s">
        <v>891</v>
      </c>
      <c r="J1511" s="15"/>
      <c r="K1511" s="17" t="e">
        <f t="shared" si="218"/>
        <v>#VALUE!</v>
      </c>
      <c r="L1511" s="15"/>
      <c r="M1511" s="18" t="e">
        <f t="shared" si="205"/>
        <v>#VALUE!</v>
      </c>
      <c r="N1511" s="15"/>
      <c r="O1511" s="15"/>
      <c r="P1511" s="15"/>
      <c r="Q1511" s="15"/>
      <c r="R1511" s="15"/>
      <c r="S1511" s="19"/>
      <c r="T1511" s="15"/>
      <c r="U1511" s="17"/>
      <c r="V1511" s="15"/>
      <c r="W1511" s="15"/>
      <c r="X1511" s="15" t="s">
        <v>404</v>
      </c>
      <c r="Y1511" s="15" t="s">
        <v>9908</v>
      </c>
      <c r="Z1511" s="25" t="s">
        <v>81</v>
      </c>
      <c r="AB1511" s="20"/>
      <c r="AC1511" s="27" t="s">
        <v>9909</v>
      </c>
      <c r="AD1511" s="15"/>
      <c r="AE1511" s="21" t="s">
        <v>9910</v>
      </c>
      <c r="AF1511" s="15"/>
      <c r="AG1511" s="22">
        <f t="shared" si="232"/>
        <v>0.4838709677419355</v>
      </c>
      <c r="AH1511" s="15" t="str">
        <f t="shared" si="225"/>
        <v/>
      </c>
      <c r="AI1511" s="22" t="e">
        <f>VLOOKUP(A1511,'[1]Deals (investment)'!$B$2:$Z$1497,1,FALSE)</f>
        <v>#N/A</v>
      </c>
      <c r="AJ1511" s="22" t="e">
        <f>VLOOKUP(A1511,'[1]Deals (investment)'!$B$2:$Z$870,15,FALSE)</f>
        <v>#N/A</v>
      </c>
      <c r="AK1511" s="17" t="e">
        <f>VLOOKUP(A1511,'[1]Deals (Exits)'!B:B,1,FALSE)</f>
        <v>#N/A</v>
      </c>
      <c r="AL1511" s="23">
        <f>VLOOKUP(G1511,[1]Lookups!$V$3:$Y$197,4,FALSE)</f>
        <v>0</v>
      </c>
      <c r="AM1511" s="17" t="str">
        <f>VLOOKUP(X1511,[1]Lookups!$B$3:$C$200,2,FALSE)</f>
        <v>Other Technologies &amp; Information Technology</v>
      </c>
      <c r="AN1511" s="17" t="e">
        <f>VLOOKUP(R1511,[1]Lookups!$H$3:$I$69,2,FALSE)</f>
        <v>#N/A</v>
      </c>
      <c r="AO1511" s="17" t="e">
        <f>VLOOKUP(T1511,[1]Lookups!$H$3:$I$69,2,FALSE)</f>
        <v>#N/A</v>
      </c>
      <c r="AP1511" s="17" t="e">
        <f>VLOOKUP(AN1511,[1]Lookups!$N$3:$O$11,2,FALSE)</f>
        <v>#N/A</v>
      </c>
      <c r="AQ1511" s="18" t="e">
        <f>COUNTIFS('[1]Deals (investment)'!$B:$B,$A1511)</f>
        <v>#VALUE!</v>
      </c>
      <c r="AR1511" s="18" t="e">
        <f>COUNTIFS('[1]Deals (investment)'!$B:$B,$A1511,'[1]Deals (investment)'!$T:$T,$AW$1)+COUNTIFS('[1]Deals (investment)'!$B:$B,$A1511,'[1]Deals (investment)'!$T:$T,$AX$1)+COUNTIFS('[1]Deals (investment)'!$B:$B,$A1511,'[1]Deals (investment)'!$T:$T,$AY$1)</f>
        <v>#VALUE!</v>
      </c>
      <c r="AS1511" s="17" t="e">
        <f>SUMIFS('[1]Deals (investment)'!$C:$C,'[1]Deals (investment)'!$B:$B,$A1511)</f>
        <v>#VALUE!</v>
      </c>
      <c r="AT1511" s="17" t="e">
        <f t="shared" si="219"/>
        <v>#VALUE!</v>
      </c>
      <c r="AU1511" s="18" t="e">
        <f>COUNTIF('[1]Deals (Exits)'!$B:$B,A1511)</f>
        <v>#VALUE!</v>
      </c>
      <c r="AV1511" s="17" t="e">
        <f>SUMIFS('[1]Deals (investment)'!$C:$C,'[1]Deals (investment)'!$B:$B,$A1511,'[1]Deals (investment)'!$T:$T,AV$1)</f>
        <v>#VALUE!</v>
      </c>
      <c r="AW1511" s="17" t="e">
        <f>SUMIFS('[1]Deals (investment)'!$C:$C,'[1]Deals (investment)'!$B:$B,$A1511,'[1]Deals (investment)'!$T:$T,AW$1)</f>
        <v>#VALUE!</v>
      </c>
      <c r="AX1511" s="17" t="e">
        <f>SUMIFS('[1]Deals (investment)'!$C:$C,'[1]Deals (investment)'!$B:$B,$A1511,'[1]Deals (investment)'!$T:$T,AX$1)</f>
        <v>#VALUE!</v>
      </c>
      <c r="AY1511" s="17" t="e">
        <f>SUMIFS('[1]Deals (investment)'!$C:$C,'[1]Deals (investment)'!$B:$B,$A1511,'[1]Deals (investment)'!$T:$T,AY$1)</f>
        <v>#VALUE!</v>
      </c>
      <c r="AZ1511" s="17" t="e">
        <f>SUMIFS('[1]Deals (investment)'!$C:$C,'[1]Deals (investment)'!$B:$B,$A1511,'[1]Deals (investment)'!$T:$T,AZ$1)</f>
        <v>#VALUE!</v>
      </c>
      <c r="BA1511" s="17" t="e">
        <f>SUMIFS('[1]Deals (investment)'!$C:$C,'[1]Deals (investment)'!$B:$B,$A1511,'[1]Deals (investment)'!$T:$T,BA$1)</f>
        <v>#VALUE!</v>
      </c>
      <c r="BB1511" s="17" t="e">
        <f>SUMIFS('[1]Deals (investment)'!$C:$C,'[1]Deals (investment)'!$B:$B,$A1511,'[1]Deals (investment)'!$T:$T,BB$1)</f>
        <v>#VALUE!</v>
      </c>
      <c r="BC1511" s="17" t="e">
        <f>SUMIFS('[1]Deals (Exits)'!$C:$C,'[1]Deals (Exits)'!$B:$B,$A1511)</f>
        <v>#VALUE!</v>
      </c>
      <c r="BD1511" s="17" t="e">
        <f>SUMIFS('[1]Deals (investment)'!$C:$C,'[1]Deals (investment)'!$B:$B,$A1511,'[1]Deals (investment)'!$V:$V,BD$1)</f>
        <v>#VALUE!</v>
      </c>
      <c r="BE1511" s="17" t="e">
        <f>SUMIFS('[1]Deals (investment)'!$C:$C,'[1]Deals (investment)'!$B:$B,$A1511,'[1]Deals (investment)'!$V:$V,BE$1)</f>
        <v>#VALUE!</v>
      </c>
      <c r="BF1511" s="17" t="e">
        <f>SUMIFS('[1]Deals (investment)'!$C:$C,'[1]Deals (investment)'!$B:$B,$A1511,'[1]Deals (investment)'!$V:$V,BF$1)</f>
        <v>#VALUE!</v>
      </c>
      <c r="BG1511" s="17" t="e">
        <f>SUMIFS('[1]Deals (investment)'!$C:$C,'[1]Deals (investment)'!$B:$B,$A1511,'[1]Deals (investment)'!$V:$V,BG$1)</f>
        <v>#VALUE!</v>
      </c>
      <c r="BH1511" s="17" t="e">
        <f>SUMIFS('[1]Deals (investment)'!$C:$C,'[1]Deals (investment)'!$B:$B,$A1511,'[1]Deals (investment)'!$V:$V,BH$1)</f>
        <v>#VALUE!</v>
      </c>
      <c r="BI1511" s="17" t="e">
        <f>SUMIFS('[1]Deals (investment)'!$C:$C,'[1]Deals (investment)'!$B:$B,$A1511,'[1]Deals (investment)'!$V:$V,BI$1)</f>
        <v>#VALUE!</v>
      </c>
      <c r="BJ1511" s="17" t="e">
        <f>SUMIFS('[1]Deals (investment)'!$C:$C,'[1]Deals (investment)'!$B:$B,$A1511,'[1]Deals (investment)'!$V:$V,BJ$1)</f>
        <v>#VALUE!</v>
      </c>
      <c r="BK1511" s="17" t="e">
        <f>SUMIFS('[1]Deals (investment)'!$C:$C,'[1]Deals (investment)'!$B:$B,$A1511,'[1]Deals (investment)'!$V:$V,BK$1)</f>
        <v>#VALUE!</v>
      </c>
      <c r="BL1511" s="17" t="e">
        <f>SUMIFS('[1]Deals (investment)'!$C:$C,'[1]Deals (investment)'!$B:$B,$A1511,'[1]Deals (investment)'!$V:$V,BL$1)</f>
        <v>#VALUE!</v>
      </c>
      <c r="BM1511" s="17" t="e">
        <f>SUMIFS('[1]Deals (investment)'!$C:$C,'[1]Deals (investment)'!$B:$B,$A1511,'[1]Deals (investment)'!$V:$V,BM$1)</f>
        <v>#VALUE!</v>
      </c>
      <c r="BN1511" s="15"/>
      <c r="BO1511" s="15"/>
      <c r="BP1511" s="22"/>
      <c r="BQ1511" s="15"/>
      <c r="BR1511" s="15"/>
      <c r="BS1511" s="15"/>
      <c r="BT1511" s="15"/>
      <c r="BU1511" s="15"/>
      <c r="BV1511" s="15"/>
      <c r="BW1511" s="15"/>
      <c r="BX1511" s="15"/>
      <c r="BY1511" s="15"/>
      <c r="BZ1511" s="15"/>
      <c r="CA1511" s="15"/>
      <c r="CB1511" s="15"/>
      <c r="CC1511" s="15"/>
      <c r="CD1511" s="15" t="str">
        <f t="shared" si="234"/>
        <v>SchoolPlusSchoolPlus is SaaS that brings electronic data storage and processing to East African schools.Active</v>
      </c>
      <c r="CE1511" s="15"/>
      <c r="CF1511" s="15"/>
      <c r="CG1511" s="15"/>
      <c r="CH1511" s="15"/>
      <c r="CI1511" s="15"/>
      <c r="CJ1511" s="15"/>
    </row>
    <row r="1512" spans="1:118" ht="12.75">
      <c r="A1512" s="15" t="s">
        <v>9911</v>
      </c>
      <c r="B1512" s="15" t="s">
        <v>9912</v>
      </c>
      <c r="C1512" s="15" t="s">
        <v>58</v>
      </c>
      <c r="D1512" s="16">
        <v>2015</v>
      </c>
      <c r="E1512" s="15" t="s">
        <v>117</v>
      </c>
      <c r="F1512" s="15"/>
      <c r="G1512" s="15" t="s">
        <v>118</v>
      </c>
      <c r="H1512" s="15"/>
      <c r="I1512" s="15" t="s">
        <v>118</v>
      </c>
      <c r="J1512" s="15"/>
      <c r="K1512" s="17" t="e">
        <f t="shared" si="218"/>
        <v>#VALUE!</v>
      </c>
      <c r="L1512" s="15"/>
      <c r="M1512" s="18" t="e">
        <f t="shared" si="205"/>
        <v>#VALUE!</v>
      </c>
      <c r="N1512" s="15"/>
      <c r="O1512" s="15"/>
      <c r="P1512" s="15"/>
      <c r="Q1512" s="24" t="e">
        <f ca="1">_xludf.MAXIFS('[1]Deals (investment)'!A:A,'[1]Deals (investment)'!B:B,A1512)</f>
        <v>#NAME?</v>
      </c>
      <c r="R1512" s="15" t="s">
        <v>636</v>
      </c>
      <c r="S1512" s="19">
        <v>100000</v>
      </c>
      <c r="T1512" s="15" t="s">
        <v>636</v>
      </c>
      <c r="U1512" s="17">
        <v>100000</v>
      </c>
      <c r="V1512" s="15" t="s">
        <v>9913</v>
      </c>
      <c r="W1512" s="15"/>
      <c r="X1512" s="15" t="s">
        <v>538</v>
      </c>
      <c r="Y1512" s="15" t="s">
        <v>538</v>
      </c>
      <c r="AB1512" s="20" t="s">
        <v>286</v>
      </c>
      <c r="AC1512" s="21" t="s">
        <v>9914</v>
      </c>
      <c r="AD1512" s="21" t="s">
        <v>9915</v>
      </c>
      <c r="AE1512" s="21" t="s">
        <v>9916</v>
      </c>
      <c r="AF1512" s="21" t="s">
        <v>9917</v>
      </c>
      <c r="AG1512" s="22">
        <f t="shared" ca="1" si="232"/>
        <v>0.67741935483870963</v>
      </c>
      <c r="AH1512" s="15" t="str">
        <f t="shared" si="225"/>
        <v/>
      </c>
      <c r="AI1512" s="22" t="str">
        <f>VLOOKUP(A1512,'[1]Deals (investment)'!$B$2:$Z$1497,1,FALSE)</f>
        <v>Selina Wamucii</v>
      </c>
      <c r="AJ1512" s="22">
        <f>VLOOKUP(A1512,'[1]Deals (investment)'!$B$2:$Z$870,15,FALSE)</f>
        <v>1</v>
      </c>
      <c r="AK1512" s="17" t="e">
        <f>VLOOKUP(A1512,'[1]Deals (Exits)'!B:B,1,FALSE)</f>
        <v>#N/A</v>
      </c>
      <c r="AL1512" s="23">
        <f>VLOOKUP(G1512,[1]Lookups!$V$3:$Y$197,4,FALSE)</f>
        <v>0</v>
      </c>
      <c r="AM1512" s="17" t="str">
        <f>VLOOKUP(X1512,[1]Lookups!$B$3:$C$200,2,FALSE)</f>
        <v>Agriculture</v>
      </c>
      <c r="AN1512" s="17" t="str">
        <f>VLOOKUP(R1512,[1]Lookups!$H$3:$I$69,2,FALSE)</f>
        <v>1. Grant</v>
      </c>
      <c r="AO1512" s="17" t="str">
        <f>VLOOKUP(T1512,[1]Lookups!$H$3:$I$69,2,FALSE)</f>
        <v>1. Grant</v>
      </c>
      <c r="AP1512" s="17" t="str">
        <f>VLOOKUP(AN1512,[1]Lookups!$N$3:$O$11,2,FALSE)</f>
        <v>Early</v>
      </c>
      <c r="AQ1512" s="18" t="e">
        <f>COUNTIFS('[1]Deals (investment)'!$B:$B,$A1512)</f>
        <v>#VALUE!</v>
      </c>
      <c r="AR1512" s="18" t="e">
        <f>COUNTIFS('[1]Deals (investment)'!$B:$B,$A1512,'[1]Deals (investment)'!$T:$T,$AW$1)+COUNTIFS('[1]Deals (investment)'!$B:$B,$A1512,'[1]Deals (investment)'!$T:$T,$AX$1)+COUNTIFS('[1]Deals (investment)'!$B:$B,$A1512,'[1]Deals (investment)'!$T:$T,$AY$1)</f>
        <v>#VALUE!</v>
      </c>
      <c r="AS1512" s="17" t="e">
        <f>SUMIFS('[1]Deals (investment)'!$C:$C,'[1]Deals (investment)'!$B:$B,$A1512)</f>
        <v>#VALUE!</v>
      </c>
      <c r="AT1512" s="17" t="e">
        <f t="shared" si="219"/>
        <v>#VALUE!</v>
      </c>
      <c r="AU1512" s="18" t="e">
        <f>COUNTIF('[1]Deals (Exits)'!$B:$B,A1512)</f>
        <v>#VALUE!</v>
      </c>
      <c r="AV1512" s="17" t="e">
        <f>SUMIFS('[1]Deals (investment)'!$C:$C,'[1]Deals (investment)'!$B:$B,$A1512,'[1]Deals (investment)'!$T:$T,AV$1)</f>
        <v>#VALUE!</v>
      </c>
      <c r="AW1512" s="17" t="e">
        <f>SUMIFS('[1]Deals (investment)'!$C:$C,'[1]Deals (investment)'!$B:$B,$A1512,'[1]Deals (investment)'!$T:$T,AW$1)</f>
        <v>#VALUE!</v>
      </c>
      <c r="AX1512" s="17" t="e">
        <f>SUMIFS('[1]Deals (investment)'!$C:$C,'[1]Deals (investment)'!$B:$B,$A1512,'[1]Deals (investment)'!$T:$T,AX$1)</f>
        <v>#VALUE!</v>
      </c>
      <c r="AY1512" s="17" t="e">
        <f>SUMIFS('[1]Deals (investment)'!$C:$C,'[1]Deals (investment)'!$B:$B,$A1512,'[1]Deals (investment)'!$T:$T,AY$1)</f>
        <v>#VALUE!</v>
      </c>
      <c r="AZ1512" s="17" t="e">
        <f>SUMIFS('[1]Deals (investment)'!$C:$C,'[1]Deals (investment)'!$B:$B,$A1512,'[1]Deals (investment)'!$T:$T,AZ$1)</f>
        <v>#VALUE!</v>
      </c>
      <c r="BA1512" s="17" t="e">
        <f>SUMIFS('[1]Deals (investment)'!$C:$C,'[1]Deals (investment)'!$B:$B,$A1512,'[1]Deals (investment)'!$T:$T,BA$1)</f>
        <v>#VALUE!</v>
      </c>
      <c r="BB1512" s="17" t="e">
        <f>SUMIFS('[1]Deals (investment)'!$C:$C,'[1]Deals (investment)'!$B:$B,$A1512,'[1]Deals (investment)'!$T:$T,BB$1)</f>
        <v>#VALUE!</v>
      </c>
      <c r="BC1512" s="17" t="e">
        <f>SUMIFS('[1]Deals (Exits)'!$C:$C,'[1]Deals (Exits)'!$B:$B,$A1512)</f>
        <v>#VALUE!</v>
      </c>
      <c r="BD1512" s="17" t="e">
        <f>SUMIFS('[1]Deals (investment)'!$C:$C,'[1]Deals (investment)'!$B:$B,$A1512,'[1]Deals (investment)'!$V:$V,BD$1)</f>
        <v>#VALUE!</v>
      </c>
      <c r="BE1512" s="17" t="e">
        <f>SUMIFS('[1]Deals (investment)'!$C:$C,'[1]Deals (investment)'!$B:$B,$A1512,'[1]Deals (investment)'!$V:$V,BE$1)</f>
        <v>#VALUE!</v>
      </c>
      <c r="BF1512" s="17" t="e">
        <f>SUMIFS('[1]Deals (investment)'!$C:$C,'[1]Deals (investment)'!$B:$B,$A1512,'[1]Deals (investment)'!$V:$V,BF$1)</f>
        <v>#VALUE!</v>
      </c>
      <c r="BG1512" s="17" t="e">
        <f>SUMIFS('[1]Deals (investment)'!$C:$C,'[1]Deals (investment)'!$B:$B,$A1512,'[1]Deals (investment)'!$V:$V,BG$1)</f>
        <v>#VALUE!</v>
      </c>
      <c r="BH1512" s="17" t="e">
        <f>SUMIFS('[1]Deals (investment)'!$C:$C,'[1]Deals (investment)'!$B:$B,$A1512,'[1]Deals (investment)'!$V:$V,BH$1)</f>
        <v>#VALUE!</v>
      </c>
      <c r="BI1512" s="17" t="e">
        <f>SUMIFS('[1]Deals (investment)'!$C:$C,'[1]Deals (investment)'!$B:$B,$A1512,'[1]Deals (investment)'!$V:$V,BI$1)</f>
        <v>#VALUE!</v>
      </c>
      <c r="BJ1512" s="17" t="e">
        <f>SUMIFS('[1]Deals (investment)'!$C:$C,'[1]Deals (investment)'!$B:$B,$A1512,'[1]Deals (investment)'!$V:$V,BJ$1)</f>
        <v>#VALUE!</v>
      </c>
      <c r="BK1512" s="17" t="e">
        <f>SUMIFS('[1]Deals (investment)'!$C:$C,'[1]Deals (investment)'!$B:$B,$A1512,'[1]Deals (investment)'!$V:$V,BK$1)</f>
        <v>#VALUE!</v>
      </c>
      <c r="BL1512" s="17" t="e">
        <f>SUMIFS('[1]Deals (investment)'!$C:$C,'[1]Deals (investment)'!$B:$B,$A1512,'[1]Deals (investment)'!$V:$V,BL$1)</f>
        <v>#VALUE!</v>
      </c>
      <c r="BM1512" s="17" t="e">
        <f>SUMIFS('[1]Deals (investment)'!$C:$C,'[1]Deals (investment)'!$B:$B,$A1512,'[1]Deals (investment)'!$V:$V,BM$1)</f>
        <v>#VALUE!</v>
      </c>
      <c r="BN1512" s="15"/>
      <c r="BO1512" s="15"/>
      <c r="BP1512" s="22"/>
      <c r="BQ1512" s="15"/>
      <c r="BR1512" s="15"/>
      <c r="BS1512" s="15"/>
      <c r="BT1512" s="15"/>
      <c r="BU1512" s="15"/>
      <c r="BV1512" s="15"/>
      <c r="BW1512" s="15"/>
      <c r="BX1512" s="15"/>
      <c r="BY1512" s="15"/>
      <c r="BZ1512" s="15"/>
      <c r="CA1512" s="15"/>
      <c r="CB1512" s="15"/>
      <c r="CC1512" s="15"/>
      <c r="CD1512" s="15" t="str">
        <f t="shared" si="234"/>
        <v>Selina WamuciiSelina Wamucii is a pan African social enterprise that integrates smallholder farmers, pastoralists and fishing communities into local and global supply chainsActive</v>
      </c>
      <c r="CE1512" s="15"/>
      <c r="CF1512" s="15"/>
      <c r="CG1512" s="15"/>
      <c r="CH1512" s="15"/>
      <c r="CI1512" s="15"/>
      <c r="CJ1512" s="15"/>
      <c r="DN1512">
        <v>2018</v>
      </c>
    </row>
    <row r="1513" spans="1:118" ht="12.75">
      <c r="A1513" s="15" t="s">
        <v>9918</v>
      </c>
      <c r="B1513" s="15" t="s">
        <v>9919</v>
      </c>
      <c r="C1513" s="15" t="s">
        <v>58</v>
      </c>
      <c r="D1513" s="16">
        <v>2016</v>
      </c>
      <c r="E1513" s="15" t="s">
        <v>59</v>
      </c>
      <c r="F1513" s="15" t="s">
        <v>110</v>
      </c>
      <c r="G1513" s="15" t="s">
        <v>61</v>
      </c>
      <c r="H1513" s="15"/>
      <c r="I1513" s="15" t="s">
        <v>61</v>
      </c>
      <c r="J1513" s="15"/>
      <c r="K1513" s="17" t="e">
        <f t="shared" si="218"/>
        <v>#VALUE!</v>
      </c>
      <c r="L1513" s="15"/>
      <c r="M1513" s="18" t="e">
        <f t="shared" si="205"/>
        <v>#VALUE!</v>
      </c>
      <c r="N1513" s="15" t="s">
        <v>3297</v>
      </c>
      <c r="O1513" s="15"/>
      <c r="P1513" s="15"/>
      <c r="Q1513" s="15"/>
      <c r="R1513" s="15"/>
      <c r="S1513" s="19"/>
      <c r="T1513" s="15"/>
      <c r="U1513" s="17"/>
      <c r="V1513" s="15" t="s">
        <v>9920</v>
      </c>
      <c r="W1513" s="15">
        <v>0</v>
      </c>
      <c r="X1513" s="15" t="s">
        <v>64</v>
      </c>
      <c r="Y1513" s="15" t="s">
        <v>9921</v>
      </c>
      <c r="Z1513" s="25" t="s">
        <v>2602</v>
      </c>
      <c r="AB1513" s="32">
        <v>43506</v>
      </c>
      <c r="AC1513" s="21" t="s">
        <v>9922</v>
      </c>
      <c r="AD1513" s="27" t="s">
        <v>9923</v>
      </c>
      <c r="AE1513" s="21" t="s">
        <v>9924</v>
      </c>
      <c r="AF1513" s="21" t="s">
        <v>9925</v>
      </c>
      <c r="AG1513" s="22">
        <f t="shared" si="232"/>
        <v>0.64516129032258063</v>
      </c>
      <c r="AH1513" s="15" t="e">
        <f t="shared" si="225"/>
        <v>#VALUE!</v>
      </c>
      <c r="AI1513" s="22" t="str">
        <f>VLOOKUP(A1513,'[1]Deals (investment)'!$B$2:$Z$1497,1,FALSE)</f>
        <v>Sendbox</v>
      </c>
      <c r="AJ1513" s="22" t="e">
        <f>VLOOKUP(A1513,'[1]Deals (investment)'!$B$2:$Z$870,15,FALSE)</f>
        <v>#N/A</v>
      </c>
      <c r="AK1513" s="17" t="e">
        <f>VLOOKUP(A1513,'[1]Deals (Exits)'!B:B,1,FALSE)</f>
        <v>#N/A</v>
      </c>
      <c r="AL1513" s="23">
        <f>VLOOKUP(G1513,[1]Lookups!$V$3:$Y$197,4,FALSE)</f>
        <v>0</v>
      </c>
      <c r="AM1513" s="17" t="str">
        <f>VLOOKUP(X1513,[1]Lookups!$B$3:$C$200,2,FALSE)</f>
        <v>E-commerce &amp; Retail</v>
      </c>
      <c r="AN1513" s="17" t="e">
        <f>VLOOKUP(R1513,[1]Lookups!$H$3:$I$69,2,FALSE)</f>
        <v>#N/A</v>
      </c>
      <c r="AO1513" s="17" t="e">
        <f>VLOOKUP(T1513,[1]Lookups!$H$3:$I$69,2,FALSE)</f>
        <v>#N/A</v>
      </c>
      <c r="AP1513" s="17" t="e">
        <f>VLOOKUP(AN1513,[1]Lookups!$N$3:$O$11,2,FALSE)</f>
        <v>#N/A</v>
      </c>
      <c r="AQ1513" s="18" t="e">
        <f>COUNTIFS('[1]Deals (investment)'!$B:$B,$A1513)</f>
        <v>#VALUE!</v>
      </c>
      <c r="AR1513" s="18" t="e">
        <f>COUNTIFS('[1]Deals (investment)'!$B:$B,$A1513,'[1]Deals (investment)'!$T:$T,$AW$1)+COUNTIFS('[1]Deals (investment)'!$B:$B,$A1513,'[1]Deals (investment)'!$T:$T,$AX$1)+COUNTIFS('[1]Deals (investment)'!$B:$B,$A1513,'[1]Deals (investment)'!$T:$T,$AY$1)</f>
        <v>#VALUE!</v>
      </c>
      <c r="AS1513" s="17" t="e">
        <f>SUMIFS('[1]Deals (investment)'!$C:$C,'[1]Deals (investment)'!$B:$B,$A1513)</f>
        <v>#VALUE!</v>
      </c>
      <c r="AT1513" s="17" t="e">
        <f t="shared" si="219"/>
        <v>#VALUE!</v>
      </c>
      <c r="AU1513" s="18" t="e">
        <f>COUNTIF('[1]Deals (Exits)'!$B:$B,A1513)</f>
        <v>#VALUE!</v>
      </c>
      <c r="AV1513" s="17" t="e">
        <f>SUMIFS('[1]Deals (investment)'!$C:$C,'[1]Deals (investment)'!$B:$B,$A1513,'[1]Deals (investment)'!$T:$T,AV$1)</f>
        <v>#VALUE!</v>
      </c>
      <c r="AW1513" s="17" t="e">
        <f>SUMIFS('[1]Deals (investment)'!$C:$C,'[1]Deals (investment)'!$B:$B,$A1513,'[1]Deals (investment)'!$T:$T,AW$1)</f>
        <v>#VALUE!</v>
      </c>
      <c r="AX1513" s="17" t="e">
        <f>SUMIFS('[1]Deals (investment)'!$C:$C,'[1]Deals (investment)'!$B:$B,$A1513,'[1]Deals (investment)'!$T:$T,AX$1)</f>
        <v>#VALUE!</v>
      </c>
      <c r="AY1513" s="17" t="e">
        <f>SUMIFS('[1]Deals (investment)'!$C:$C,'[1]Deals (investment)'!$B:$B,$A1513,'[1]Deals (investment)'!$T:$T,AY$1)</f>
        <v>#VALUE!</v>
      </c>
      <c r="AZ1513" s="17" t="e">
        <f>SUMIFS('[1]Deals (investment)'!$C:$C,'[1]Deals (investment)'!$B:$B,$A1513,'[1]Deals (investment)'!$T:$T,AZ$1)</f>
        <v>#VALUE!</v>
      </c>
      <c r="BA1513" s="17" t="e">
        <f>SUMIFS('[1]Deals (investment)'!$C:$C,'[1]Deals (investment)'!$B:$B,$A1513,'[1]Deals (investment)'!$T:$T,BA$1)</f>
        <v>#VALUE!</v>
      </c>
      <c r="BB1513" s="17" t="e">
        <f>SUMIFS('[1]Deals (investment)'!$C:$C,'[1]Deals (investment)'!$B:$B,$A1513,'[1]Deals (investment)'!$T:$T,BB$1)</f>
        <v>#VALUE!</v>
      </c>
      <c r="BC1513" s="17" t="e">
        <f>SUMIFS('[1]Deals (Exits)'!$C:$C,'[1]Deals (Exits)'!$B:$B,$A1513)</f>
        <v>#VALUE!</v>
      </c>
      <c r="BD1513" s="17" t="e">
        <f>SUMIFS('[1]Deals (investment)'!$C:$C,'[1]Deals (investment)'!$B:$B,$A1513,'[1]Deals (investment)'!$V:$V,BD$1)</f>
        <v>#VALUE!</v>
      </c>
      <c r="BE1513" s="17" t="e">
        <f>SUMIFS('[1]Deals (investment)'!$C:$C,'[1]Deals (investment)'!$B:$B,$A1513,'[1]Deals (investment)'!$V:$V,BE$1)</f>
        <v>#VALUE!</v>
      </c>
      <c r="BF1513" s="17" t="e">
        <f>SUMIFS('[1]Deals (investment)'!$C:$C,'[1]Deals (investment)'!$B:$B,$A1513,'[1]Deals (investment)'!$V:$V,BF$1)</f>
        <v>#VALUE!</v>
      </c>
      <c r="BG1513" s="17" t="e">
        <f>SUMIFS('[1]Deals (investment)'!$C:$C,'[1]Deals (investment)'!$B:$B,$A1513,'[1]Deals (investment)'!$V:$V,BG$1)</f>
        <v>#VALUE!</v>
      </c>
      <c r="BH1513" s="17" t="e">
        <f>SUMIFS('[1]Deals (investment)'!$C:$C,'[1]Deals (investment)'!$B:$B,$A1513,'[1]Deals (investment)'!$V:$V,BH$1)</f>
        <v>#VALUE!</v>
      </c>
      <c r="BI1513" s="17" t="e">
        <f>SUMIFS('[1]Deals (investment)'!$C:$C,'[1]Deals (investment)'!$B:$B,$A1513,'[1]Deals (investment)'!$V:$V,BI$1)</f>
        <v>#VALUE!</v>
      </c>
      <c r="BJ1513" s="17" t="e">
        <f>SUMIFS('[1]Deals (investment)'!$C:$C,'[1]Deals (investment)'!$B:$B,$A1513,'[1]Deals (investment)'!$V:$V,BJ$1)</f>
        <v>#VALUE!</v>
      </c>
      <c r="BK1513" s="17" t="e">
        <f>SUMIFS('[1]Deals (investment)'!$C:$C,'[1]Deals (investment)'!$B:$B,$A1513,'[1]Deals (investment)'!$V:$V,BK$1)</f>
        <v>#VALUE!</v>
      </c>
      <c r="BL1513" s="17" t="e">
        <f>SUMIFS('[1]Deals (investment)'!$C:$C,'[1]Deals (investment)'!$B:$B,$A1513,'[1]Deals (investment)'!$V:$V,BL$1)</f>
        <v>#VALUE!</v>
      </c>
      <c r="BM1513" s="17" t="e">
        <f>SUMIFS('[1]Deals (investment)'!$C:$C,'[1]Deals (investment)'!$B:$B,$A1513,'[1]Deals (investment)'!$V:$V,BM$1)</f>
        <v>#VALUE!</v>
      </c>
      <c r="BN1513" s="15"/>
      <c r="BO1513" s="15"/>
      <c r="BP1513" s="22"/>
      <c r="BQ1513" s="15"/>
      <c r="BR1513" s="15"/>
      <c r="BS1513" s="15"/>
      <c r="BT1513" s="15"/>
      <c r="BU1513" s="15"/>
      <c r="BV1513" s="15"/>
      <c r="BW1513" s="15"/>
      <c r="BX1513" s="15"/>
      <c r="BY1513" s="15"/>
      <c r="BZ1513" s="15"/>
      <c r="CA1513" s="15"/>
      <c r="CB1513" s="15"/>
      <c r="CC1513" s="15"/>
      <c r="CD1513" s="15" t="str">
        <f t="shared" si="234"/>
        <v>SendboxSendbox is a platform that provides infrastructure for shipping, escrow payments and discovery services to merchants and customers in North America, Europe and Africa, who participate in e-commerce on social platforms like Instagram, Facebook &amp; WhatsAppActive</v>
      </c>
      <c r="CE1513" s="15"/>
      <c r="CF1513" s="15"/>
      <c r="CG1513" s="15"/>
      <c r="CH1513" s="15"/>
      <c r="CI1513" s="15"/>
      <c r="CJ1513" s="15"/>
    </row>
    <row r="1514" spans="1:118" ht="12.75">
      <c r="A1514" s="15" t="s">
        <v>9926</v>
      </c>
      <c r="B1514" s="15"/>
      <c r="C1514" s="15"/>
      <c r="D1514" s="16"/>
      <c r="E1514" s="15"/>
      <c r="F1514" s="15"/>
      <c r="G1514" s="15"/>
      <c r="H1514" s="15"/>
      <c r="I1514" s="15"/>
      <c r="J1514" s="15"/>
      <c r="K1514" s="17" t="e">
        <f t="shared" si="218"/>
        <v>#VALUE!</v>
      </c>
      <c r="L1514" s="15"/>
      <c r="M1514" s="18" t="e">
        <f t="shared" si="205"/>
        <v>#VALUE!</v>
      </c>
      <c r="N1514" s="15"/>
      <c r="O1514" s="15"/>
      <c r="P1514" s="15"/>
      <c r="Q1514" s="24" t="e">
        <f ca="1">_xludf.MAXIFS('[1]Deals (investment)'!A:A,'[1]Deals (investment)'!B:B,A1514)</f>
        <v>#NAME?</v>
      </c>
      <c r="R1514" s="15"/>
      <c r="S1514" s="19"/>
      <c r="T1514" s="15"/>
      <c r="U1514" s="17"/>
      <c r="V1514" s="15"/>
      <c r="W1514" s="15"/>
      <c r="X1514" s="15"/>
      <c r="Y1514" s="15"/>
      <c r="AB1514" s="20"/>
      <c r="AC1514" s="15"/>
      <c r="AD1514" s="15"/>
      <c r="AE1514" s="15"/>
      <c r="AF1514" s="15"/>
      <c r="AG1514" s="22">
        <f t="shared" ca="1" si="232"/>
        <v>9.6774193548387094E-2</v>
      </c>
      <c r="AH1514" s="15" t="str">
        <f t="shared" si="225"/>
        <v/>
      </c>
      <c r="AI1514" s="22" t="e">
        <f>VLOOKUP(A1514,'[1]Deals (investment)'!$B$2:$Z$1497,1,FALSE)</f>
        <v>#N/A</v>
      </c>
      <c r="AJ1514" s="22" t="e">
        <f>VLOOKUP(A1514,'[1]Deals (investment)'!$B$2:$Z$870,15,FALSE)</f>
        <v>#N/A</v>
      </c>
      <c r="AK1514" s="17" t="e">
        <f>VLOOKUP(A1514,'[1]Deals (Exits)'!B:B,1,FALSE)</f>
        <v>#N/A</v>
      </c>
      <c r="AL1514" s="23" t="e">
        <f>VLOOKUP(G1514,[1]Lookups!$V$3:$Y$197,4,FALSE)</f>
        <v>#N/A</v>
      </c>
      <c r="AM1514" s="17" t="e">
        <f>VLOOKUP(X1514,[1]Lookups!$B$3:$C$200,2,FALSE)</f>
        <v>#N/A</v>
      </c>
      <c r="AN1514" s="17" t="e">
        <f>VLOOKUP(R1514,[1]Lookups!$H$3:$I$69,2,FALSE)</f>
        <v>#N/A</v>
      </c>
      <c r="AO1514" s="17" t="e">
        <f>VLOOKUP(T1514,[1]Lookups!$H$3:$I$69,2,FALSE)</f>
        <v>#N/A</v>
      </c>
      <c r="AP1514" s="17" t="e">
        <f>VLOOKUP(AN1514,[1]Lookups!$N$3:$O$11,2,FALSE)</f>
        <v>#N/A</v>
      </c>
      <c r="AQ1514" s="18" t="e">
        <f>COUNTIFS('[1]Deals (investment)'!$B:$B,$A1514)</f>
        <v>#VALUE!</v>
      </c>
      <c r="AR1514" s="18" t="e">
        <f>COUNTIFS('[1]Deals (investment)'!$B:$B,$A1514,'[1]Deals (investment)'!$T:$T,$AW$1)+COUNTIFS('[1]Deals (investment)'!$B:$B,$A1514,'[1]Deals (investment)'!$T:$T,$AX$1)+COUNTIFS('[1]Deals (investment)'!$B:$B,$A1514,'[1]Deals (investment)'!$T:$T,$AY$1)</f>
        <v>#VALUE!</v>
      </c>
      <c r="AS1514" s="17" t="e">
        <f>SUMIFS('[1]Deals (investment)'!$C:$C,'[1]Deals (investment)'!$B:$B,$A1514)</f>
        <v>#VALUE!</v>
      </c>
      <c r="AT1514" s="17" t="e">
        <f t="shared" si="219"/>
        <v>#VALUE!</v>
      </c>
      <c r="AU1514" s="18" t="e">
        <f>COUNTIF('[1]Deals (Exits)'!$B:$B,A1514)</f>
        <v>#VALUE!</v>
      </c>
      <c r="AV1514" s="17" t="e">
        <f>SUMIFS('[1]Deals (investment)'!$C:$C,'[1]Deals (investment)'!$B:$B,$A1514,'[1]Deals (investment)'!$T:$T,AV$1)</f>
        <v>#VALUE!</v>
      </c>
      <c r="AW1514" s="17" t="e">
        <f>SUMIFS('[1]Deals (investment)'!$C:$C,'[1]Deals (investment)'!$B:$B,$A1514,'[1]Deals (investment)'!$T:$T,AW$1)</f>
        <v>#VALUE!</v>
      </c>
      <c r="AX1514" s="17" t="e">
        <f>SUMIFS('[1]Deals (investment)'!$C:$C,'[1]Deals (investment)'!$B:$B,$A1514,'[1]Deals (investment)'!$T:$T,AX$1)</f>
        <v>#VALUE!</v>
      </c>
      <c r="AY1514" s="17" t="e">
        <f>SUMIFS('[1]Deals (investment)'!$C:$C,'[1]Deals (investment)'!$B:$B,$A1514,'[1]Deals (investment)'!$T:$T,AY$1)</f>
        <v>#VALUE!</v>
      </c>
      <c r="AZ1514" s="17" t="e">
        <f>SUMIFS('[1]Deals (investment)'!$C:$C,'[1]Deals (investment)'!$B:$B,$A1514,'[1]Deals (investment)'!$T:$T,AZ$1)</f>
        <v>#VALUE!</v>
      </c>
      <c r="BA1514" s="17" t="e">
        <f>SUMIFS('[1]Deals (investment)'!$C:$C,'[1]Deals (investment)'!$B:$B,$A1514,'[1]Deals (investment)'!$T:$T,BA$1)</f>
        <v>#VALUE!</v>
      </c>
      <c r="BB1514" s="17" t="e">
        <f>SUMIFS('[1]Deals (investment)'!$C:$C,'[1]Deals (investment)'!$B:$B,$A1514,'[1]Deals (investment)'!$T:$T,BB$1)</f>
        <v>#VALUE!</v>
      </c>
      <c r="BC1514" s="17" t="e">
        <f>SUMIFS('[1]Deals (Exits)'!$C:$C,'[1]Deals (Exits)'!$B:$B,$A1514)</f>
        <v>#VALUE!</v>
      </c>
      <c r="BD1514" s="17" t="e">
        <f>SUMIFS('[1]Deals (investment)'!$C:$C,'[1]Deals (investment)'!$B:$B,$A1514,'[1]Deals (investment)'!$V:$V,BD$1)</f>
        <v>#VALUE!</v>
      </c>
      <c r="BE1514" s="17" t="e">
        <f>SUMIFS('[1]Deals (investment)'!$C:$C,'[1]Deals (investment)'!$B:$B,$A1514,'[1]Deals (investment)'!$V:$V,BE$1)</f>
        <v>#VALUE!</v>
      </c>
      <c r="BF1514" s="17" t="e">
        <f>SUMIFS('[1]Deals (investment)'!$C:$C,'[1]Deals (investment)'!$B:$B,$A1514,'[1]Deals (investment)'!$V:$V,BF$1)</f>
        <v>#VALUE!</v>
      </c>
      <c r="BG1514" s="17" t="e">
        <f>SUMIFS('[1]Deals (investment)'!$C:$C,'[1]Deals (investment)'!$B:$B,$A1514,'[1]Deals (investment)'!$V:$V,BG$1)</f>
        <v>#VALUE!</v>
      </c>
      <c r="BH1514" s="17" t="e">
        <f>SUMIFS('[1]Deals (investment)'!$C:$C,'[1]Deals (investment)'!$B:$B,$A1514,'[1]Deals (investment)'!$V:$V,BH$1)</f>
        <v>#VALUE!</v>
      </c>
      <c r="BI1514" s="17" t="e">
        <f>SUMIFS('[1]Deals (investment)'!$C:$C,'[1]Deals (investment)'!$B:$B,$A1514,'[1]Deals (investment)'!$V:$V,BI$1)</f>
        <v>#VALUE!</v>
      </c>
      <c r="BJ1514" s="17" t="e">
        <f>SUMIFS('[1]Deals (investment)'!$C:$C,'[1]Deals (investment)'!$B:$B,$A1514,'[1]Deals (investment)'!$V:$V,BJ$1)</f>
        <v>#VALUE!</v>
      </c>
      <c r="BK1514" s="17" t="e">
        <f>SUMIFS('[1]Deals (investment)'!$C:$C,'[1]Deals (investment)'!$B:$B,$A1514,'[1]Deals (investment)'!$V:$V,BK$1)</f>
        <v>#VALUE!</v>
      </c>
      <c r="BL1514" s="17" t="e">
        <f>SUMIFS('[1]Deals (investment)'!$C:$C,'[1]Deals (investment)'!$B:$B,$A1514,'[1]Deals (investment)'!$V:$V,BL$1)</f>
        <v>#VALUE!</v>
      </c>
      <c r="BM1514" s="17" t="e">
        <f>SUMIFS('[1]Deals (investment)'!$C:$C,'[1]Deals (investment)'!$B:$B,$A1514,'[1]Deals (investment)'!$V:$V,BM$1)</f>
        <v>#VALUE!</v>
      </c>
      <c r="BN1514" s="15"/>
      <c r="BO1514" s="15"/>
      <c r="BP1514" s="22"/>
      <c r="BQ1514" s="15"/>
      <c r="BR1514" s="15"/>
      <c r="BS1514" s="15"/>
      <c r="BT1514" s="15"/>
      <c r="BU1514" s="15"/>
      <c r="BV1514" s="15"/>
      <c r="BW1514" s="15"/>
      <c r="BX1514" s="15"/>
      <c r="BY1514" s="15"/>
      <c r="BZ1514" s="15"/>
      <c r="CA1514" s="15"/>
      <c r="CB1514" s="15"/>
      <c r="CC1514" s="15"/>
      <c r="CD1514" s="15" t="str">
        <f t="shared" si="234"/>
        <v>Sea Monster</v>
      </c>
      <c r="CE1514" s="15"/>
      <c r="CF1514" s="15"/>
      <c r="CG1514" s="15"/>
      <c r="CH1514" s="15"/>
      <c r="CI1514" s="15"/>
      <c r="CJ1514" s="15"/>
    </row>
    <row r="1515" spans="1:118" ht="12.75">
      <c r="A1515" s="15" t="s">
        <v>9927</v>
      </c>
      <c r="B1515" s="15" t="s">
        <v>9928</v>
      </c>
      <c r="C1515" s="15"/>
      <c r="D1515" s="16"/>
      <c r="E1515" s="15" t="s">
        <v>9929</v>
      </c>
      <c r="F1515" s="15"/>
      <c r="G1515" s="15"/>
      <c r="H1515" s="15"/>
      <c r="I1515" s="15"/>
      <c r="J1515" s="15"/>
      <c r="K1515" s="17" t="e">
        <f t="shared" si="218"/>
        <v>#VALUE!</v>
      </c>
      <c r="L1515" s="15"/>
      <c r="M1515" s="18" t="e">
        <f t="shared" si="205"/>
        <v>#VALUE!</v>
      </c>
      <c r="N1515" s="15"/>
      <c r="O1515" s="15"/>
      <c r="P1515" s="15"/>
      <c r="Q1515" s="15"/>
      <c r="R1515" s="15"/>
      <c r="S1515" s="19"/>
      <c r="T1515" s="15"/>
      <c r="U1515" s="17"/>
      <c r="V1515" s="15"/>
      <c r="W1515" s="15"/>
      <c r="X1515" s="15" t="s">
        <v>404</v>
      </c>
      <c r="Y1515" s="15" t="s">
        <v>9930</v>
      </c>
      <c r="AB1515" s="20"/>
      <c r="AC1515" s="21" t="s">
        <v>9931</v>
      </c>
      <c r="AD1515" s="21" t="s">
        <v>9932</v>
      </c>
      <c r="AE1515" s="21" t="s">
        <v>9933</v>
      </c>
      <c r="AF1515" s="21" t="s">
        <v>9934</v>
      </c>
      <c r="AG1515" s="22">
        <f t="shared" si="232"/>
        <v>0.32258064516129031</v>
      </c>
      <c r="AH1515" s="15" t="e">
        <f t="shared" si="225"/>
        <v>#VALUE!</v>
      </c>
      <c r="AI1515" s="22" t="e">
        <f>VLOOKUP(A1515,'[1]Deals (investment)'!$B$2:$Z$1497,1,FALSE)</f>
        <v>#N/A</v>
      </c>
      <c r="AJ1515" s="22" t="e">
        <f>VLOOKUP(A1515,'[1]Deals (investment)'!$B$2:$Z$870,15,FALSE)</f>
        <v>#N/A</v>
      </c>
      <c r="AK1515" s="17" t="e">
        <f>VLOOKUP(A1515,'[1]Deals (Exits)'!B:B,1,FALSE)</f>
        <v>#N/A</v>
      </c>
      <c r="AL1515" s="23" t="e">
        <f>VLOOKUP(G1515,[1]Lookups!$V$3:$Y$197,4,FALSE)</f>
        <v>#N/A</v>
      </c>
      <c r="AM1515" s="17" t="str">
        <f>VLOOKUP(X1515,[1]Lookups!$B$3:$C$200,2,FALSE)</f>
        <v>Other Technologies &amp; Information Technology</v>
      </c>
      <c r="AN1515" s="17" t="e">
        <f>VLOOKUP(R1515,[1]Lookups!$H$3:$I$69,2,FALSE)</f>
        <v>#N/A</v>
      </c>
      <c r="AO1515" s="17" t="e">
        <f>VLOOKUP(T1515,[1]Lookups!$H$3:$I$69,2,FALSE)</f>
        <v>#N/A</v>
      </c>
      <c r="AP1515" s="17" t="e">
        <f>VLOOKUP(AN1515,[1]Lookups!$N$3:$O$11,2,FALSE)</f>
        <v>#N/A</v>
      </c>
      <c r="AQ1515" s="18" t="e">
        <f>COUNTIFS('[1]Deals (investment)'!$B:$B,$A1515)</f>
        <v>#VALUE!</v>
      </c>
      <c r="AR1515" s="18" t="e">
        <f>COUNTIFS('[1]Deals (investment)'!$B:$B,$A1515,'[1]Deals (investment)'!$T:$T,$AW$1)+COUNTIFS('[1]Deals (investment)'!$B:$B,$A1515,'[1]Deals (investment)'!$T:$T,$AX$1)+COUNTIFS('[1]Deals (investment)'!$B:$B,$A1515,'[1]Deals (investment)'!$T:$T,$AY$1)</f>
        <v>#VALUE!</v>
      </c>
      <c r="AS1515" s="17" t="e">
        <f>SUMIFS('[1]Deals (investment)'!$C:$C,'[1]Deals (investment)'!$B:$B,$A1515)</f>
        <v>#VALUE!</v>
      </c>
      <c r="AT1515" s="17" t="e">
        <f t="shared" si="219"/>
        <v>#VALUE!</v>
      </c>
      <c r="AU1515" s="18" t="e">
        <f>COUNTIF('[1]Deals (Exits)'!$B:$B,A1515)</f>
        <v>#VALUE!</v>
      </c>
      <c r="AV1515" s="17" t="e">
        <f>SUMIFS('[1]Deals (investment)'!$C:$C,'[1]Deals (investment)'!$B:$B,$A1515,'[1]Deals (investment)'!$T:$T,AV$1)</f>
        <v>#VALUE!</v>
      </c>
      <c r="AW1515" s="17" t="e">
        <f>SUMIFS('[1]Deals (investment)'!$C:$C,'[1]Deals (investment)'!$B:$B,$A1515,'[1]Deals (investment)'!$T:$T,AW$1)</f>
        <v>#VALUE!</v>
      </c>
      <c r="AX1515" s="17" t="e">
        <f>SUMIFS('[1]Deals (investment)'!$C:$C,'[1]Deals (investment)'!$B:$B,$A1515,'[1]Deals (investment)'!$T:$T,AX$1)</f>
        <v>#VALUE!</v>
      </c>
      <c r="AY1515" s="17" t="e">
        <f>SUMIFS('[1]Deals (investment)'!$C:$C,'[1]Deals (investment)'!$B:$B,$A1515,'[1]Deals (investment)'!$T:$T,AY$1)</f>
        <v>#VALUE!</v>
      </c>
      <c r="AZ1515" s="17" t="e">
        <f>SUMIFS('[1]Deals (investment)'!$C:$C,'[1]Deals (investment)'!$B:$B,$A1515,'[1]Deals (investment)'!$T:$T,AZ$1)</f>
        <v>#VALUE!</v>
      </c>
      <c r="BA1515" s="17" t="e">
        <f>SUMIFS('[1]Deals (investment)'!$C:$C,'[1]Deals (investment)'!$B:$B,$A1515,'[1]Deals (investment)'!$T:$T,BA$1)</f>
        <v>#VALUE!</v>
      </c>
      <c r="BB1515" s="17" t="e">
        <f>SUMIFS('[1]Deals (investment)'!$C:$C,'[1]Deals (investment)'!$B:$B,$A1515,'[1]Deals (investment)'!$T:$T,BB$1)</f>
        <v>#VALUE!</v>
      </c>
      <c r="BC1515" s="17" t="e">
        <f>SUMIFS('[1]Deals (Exits)'!$C:$C,'[1]Deals (Exits)'!$B:$B,$A1515)</f>
        <v>#VALUE!</v>
      </c>
      <c r="BD1515" s="17" t="e">
        <f>SUMIFS('[1]Deals (investment)'!$C:$C,'[1]Deals (investment)'!$B:$B,$A1515,'[1]Deals (investment)'!$V:$V,BD$1)</f>
        <v>#VALUE!</v>
      </c>
      <c r="BE1515" s="17" t="e">
        <f>SUMIFS('[1]Deals (investment)'!$C:$C,'[1]Deals (investment)'!$B:$B,$A1515,'[1]Deals (investment)'!$V:$V,BE$1)</f>
        <v>#VALUE!</v>
      </c>
      <c r="BF1515" s="17" t="e">
        <f>SUMIFS('[1]Deals (investment)'!$C:$C,'[1]Deals (investment)'!$B:$B,$A1515,'[1]Deals (investment)'!$V:$V,BF$1)</f>
        <v>#VALUE!</v>
      </c>
      <c r="BG1515" s="17" t="e">
        <f>SUMIFS('[1]Deals (investment)'!$C:$C,'[1]Deals (investment)'!$B:$B,$A1515,'[1]Deals (investment)'!$V:$V,BG$1)</f>
        <v>#VALUE!</v>
      </c>
      <c r="BH1515" s="17" t="e">
        <f>SUMIFS('[1]Deals (investment)'!$C:$C,'[1]Deals (investment)'!$B:$B,$A1515,'[1]Deals (investment)'!$V:$V,BH$1)</f>
        <v>#VALUE!</v>
      </c>
      <c r="BI1515" s="17" t="e">
        <f>SUMIFS('[1]Deals (investment)'!$C:$C,'[1]Deals (investment)'!$B:$B,$A1515,'[1]Deals (investment)'!$V:$V,BI$1)</f>
        <v>#VALUE!</v>
      </c>
      <c r="BJ1515" s="17" t="e">
        <f>SUMIFS('[1]Deals (investment)'!$C:$C,'[1]Deals (investment)'!$B:$B,$A1515,'[1]Deals (investment)'!$V:$V,BJ$1)</f>
        <v>#VALUE!</v>
      </c>
      <c r="BK1515" s="17" t="e">
        <f>SUMIFS('[1]Deals (investment)'!$C:$C,'[1]Deals (investment)'!$B:$B,$A1515,'[1]Deals (investment)'!$V:$V,BK$1)</f>
        <v>#VALUE!</v>
      </c>
      <c r="BL1515" s="17" t="e">
        <f>SUMIFS('[1]Deals (investment)'!$C:$C,'[1]Deals (investment)'!$B:$B,$A1515,'[1]Deals (investment)'!$V:$V,BL$1)</f>
        <v>#VALUE!</v>
      </c>
      <c r="BM1515" s="17" t="e">
        <f>SUMIFS('[1]Deals (investment)'!$C:$C,'[1]Deals (investment)'!$B:$B,$A1515,'[1]Deals (investment)'!$V:$V,BM$1)</f>
        <v>#VALUE!</v>
      </c>
      <c r="BN1515" s="15"/>
      <c r="BO1515" s="15"/>
      <c r="BP1515" s="22"/>
      <c r="BQ1515" s="15"/>
      <c r="BR1515" s="15"/>
      <c r="BS1515" s="15"/>
      <c r="BT1515" s="15"/>
      <c r="BU1515" s="15"/>
      <c r="BV1515" s="15"/>
      <c r="BW1515" s="15"/>
      <c r="BX1515" s="15"/>
      <c r="BY1515" s="15"/>
      <c r="BZ1515" s="15"/>
      <c r="CA1515" s="15"/>
      <c r="CB1515" s="15"/>
      <c r="CC1515" s="15"/>
      <c r="CD1515" s="15" t="str">
        <f t="shared" si="234"/>
        <v>Securesys LimitedSecureSys is the leader in affordable risk mitigation and information security services. We are the only company to provide a free enterprise-grade security assessment to small and medium-cap companies.SecureSys is dedicated to helping businesses identify and eliminate technology risks. Securesys works with business owners and their assignees to guard critical assets and protect against undue liability. Our offerings are designed with your business in mind presenting vertically diverse solutions applicable to your enterprise.To find out more about SecureSys and how we can help protect your business call (888) 302-4856</v>
      </c>
      <c r="CE1515" s="15"/>
      <c r="CF1515" s="15"/>
      <c r="CG1515" s="15"/>
      <c r="CH1515" s="15"/>
      <c r="CI1515" s="15"/>
      <c r="CJ1515" s="15"/>
    </row>
    <row r="1516" spans="1:118" ht="12.75">
      <c r="A1516" s="15" t="s">
        <v>9935</v>
      </c>
      <c r="B1516" s="15" t="s">
        <v>9936</v>
      </c>
      <c r="C1516" s="15" t="s">
        <v>58</v>
      </c>
      <c r="D1516" s="16">
        <v>2013</v>
      </c>
      <c r="E1516" s="15" t="s">
        <v>90</v>
      </c>
      <c r="F1516" s="15"/>
      <c r="G1516" s="15" t="s">
        <v>91</v>
      </c>
      <c r="H1516" s="15"/>
      <c r="I1516" s="15" t="s">
        <v>91</v>
      </c>
      <c r="J1516" s="15"/>
      <c r="K1516" s="17" t="e">
        <f t="shared" si="218"/>
        <v>#VALUE!</v>
      </c>
      <c r="M1516" s="18" t="e">
        <f t="shared" si="205"/>
        <v>#VALUE!</v>
      </c>
      <c r="O1516" s="15"/>
      <c r="P1516" s="15"/>
      <c r="Q1516" s="15"/>
      <c r="R1516" s="15"/>
      <c r="S1516" s="19"/>
      <c r="T1516" s="15"/>
      <c r="U1516" s="17"/>
      <c r="V1516" s="15" t="s">
        <v>9937</v>
      </c>
      <c r="W1516" s="15"/>
      <c r="X1516" s="15" t="s">
        <v>9938</v>
      </c>
      <c r="Y1516" s="15" t="s">
        <v>9939</v>
      </c>
      <c r="AB1516" s="32">
        <v>43506</v>
      </c>
      <c r="AC1516" s="21" t="s">
        <v>9940</v>
      </c>
      <c r="AD1516" s="21" t="s">
        <v>9941</v>
      </c>
      <c r="AE1516" s="21" t="s">
        <v>9942</v>
      </c>
      <c r="AF1516" s="21" t="s">
        <v>9943</v>
      </c>
      <c r="AG1516" s="22">
        <f t="shared" si="232"/>
        <v>0.5161290322580645</v>
      </c>
      <c r="AH1516" s="15" t="str">
        <f t="shared" si="225"/>
        <v/>
      </c>
      <c r="AI1516" s="22" t="e">
        <f>VLOOKUP(A1516,'[1]Deals (investment)'!$B$2:$Z$1497,1,FALSE)</f>
        <v>#N/A</v>
      </c>
      <c r="AJ1516" s="22" t="e">
        <f>VLOOKUP(A1516,'[1]Deals (investment)'!$B$2:$Z$870,15,FALSE)</f>
        <v>#N/A</v>
      </c>
      <c r="AK1516" s="17" t="e">
        <f>VLOOKUP(A1516,'[1]Deals (Exits)'!B:B,1,FALSE)</f>
        <v>#N/A</v>
      </c>
      <c r="AL1516" s="23">
        <f>VLOOKUP(G1516,[1]Lookups!$V$3:$Y$197,4,FALSE)</f>
        <v>0</v>
      </c>
      <c r="AM1516" s="17" t="str">
        <f>VLOOKUP(X1516,[1]Lookups!$B$3:$C$200,2,FALSE)</f>
        <v>Other Technologies &amp; Information Technology</v>
      </c>
      <c r="AN1516" s="17" t="e">
        <f>VLOOKUP(R1516,[1]Lookups!$H$3:$I$69,2,FALSE)</f>
        <v>#N/A</v>
      </c>
      <c r="AO1516" s="17" t="e">
        <f>VLOOKUP(T1516,[1]Lookups!$H$3:$I$69,2,FALSE)</f>
        <v>#N/A</v>
      </c>
      <c r="AP1516" s="17" t="e">
        <f>VLOOKUP(AN1516,[1]Lookups!$N$3:$O$11,2,FALSE)</f>
        <v>#N/A</v>
      </c>
      <c r="AQ1516" s="18" t="e">
        <f>COUNTIFS('[1]Deals (investment)'!$B:$B,$A1516)</f>
        <v>#VALUE!</v>
      </c>
      <c r="AR1516" s="18" t="e">
        <f>COUNTIFS('[1]Deals (investment)'!$B:$B,$A1516,'[1]Deals (investment)'!$T:$T,$AW$1)+COUNTIFS('[1]Deals (investment)'!$B:$B,$A1516,'[1]Deals (investment)'!$T:$T,$AX$1)+COUNTIFS('[1]Deals (investment)'!$B:$B,$A1516,'[1]Deals (investment)'!$T:$T,$AY$1)</f>
        <v>#VALUE!</v>
      </c>
      <c r="AS1516" s="17" t="e">
        <f>SUMIFS('[1]Deals (investment)'!$C:$C,'[1]Deals (investment)'!$B:$B,$A1516)</f>
        <v>#VALUE!</v>
      </c>
      <c r="AT1516" s="17" t="e">
        <f t="shared" si="219"/>
        <v>#VALUE!</v>
      </c>
      <c r="AU1516" s="18" t="e">
        <f>COUNTIF('[1]Deals (Exits)'!$B:$B,A1516)</f>
        <v>#VALUE!</v>
      </c>
      <c r="AV1516" s="17" t="e">
        <f>SUMIFS('[1]Deals (investment)'!$C:$C,'[1]Deals (investment)'!$B:$B,$A1516,'[1]Deals (investment)'!$T:$T,AV$1)</f>
        <v>#VALUE!</v>
      </c>
      <c r="AW1516" s="17" t="e">
        <f>SUMIFS('[1]Deals (investment)'!$C:$C,'[1]Deals (investment)'!$B:$B,$A1516,'[1]Deals (investment)'!$T:$T,AW$1)</f>
        <v>#VALUE!</v>
      </c>
      <c r="AX1516" s="17" t="e">
        <f>SUMIFS('[1]Deals (investment)'!$C:$C,'[1]Deals (investment)'!$B:$B,$A1516,'[1]Deals (investment)'!$T:$T,AX$1)</f>
        <v>#VALUE!</v>
      </c>
      <c r="AY1516" s="17" t="e">
        <f>SUMIFS('[1]Deals (investment)'!$C:$C,'[1]Deals (investment)'!$B:$B,$A1516,'[1]Deals (investment)'!$T:$T,AY$1)</f>
        <v>#VALUE!</v>
      </c>
      <c r="AZ1516" s="17" t="e">
        <f>SUMIFS('[1]Deals (investment)'!$C:$C,'[1]Deals (investment)'!$B:$B,$A1516,'[1]Deals (investment)'!$T:$T,AZ$1)</f>
        <v>#VALUE!</v>
      </c>
      <c r="BA1516" s="17" t="e">
        <f>SUMIFS('[1]Deals (investment)'!$C:$C,'[1]Deals (investment)'!$B:$B,$A1516,'[1]Deals (investment)'!$T:$T,BA$1)</f>
        <v>#VALUE!</v>
      </c>
      <c r="BB1516" s="17" t="e">
        <f>SUMIFS('[1]Deals (investment)'!$C:$C,'[1]Deals (investment)'!$B:$B,$A1516,'[1]Deals (investment)'!$T:$T,BB$1)</f>
        <v>#VALUE!</v>
      </c>
      <c r="BC1516" s="17" t="e">
        <f>SUMIFS('[1]Deals (Exits)'!$C:$C,'[1]Deals (Exits)'!$B:$B,$A1516)</f>
        <v>#VALUE!</v>
      </c>
      <c r="BD1516" s="17" t="e">
        <f>SUMIFS('[1]Deals (investment)'!$C:$C,'[1]Deals (investment)'!$B:$B,$A1516,'[1]Deals (investment)'!$V:$V,BD$1)</f>
        <v>#VALUE!</v>
      </c>
      <c r="BE1516" s="17" t="e">
        <f>SUMIFS('[1]Deals (investment)'!$C:$C,'[1]Deals (investment)'!$B:$B,$A1516,'[1]Deals (investment)'!$V:$V,BE$1)</f>
        <v>#VALUE!</v>
      </c>
      <c r="BF1516" s="17" t="e">
        <f>SUMIFS('[1]Deals (investment)'!$C:$C,'[1]Deals (investment)'!$B:$B,$A1516,'[1]Deals (investment)'!$V:$V,BF$1)</f>
        <v>#VALUE!</v>
      </c>
      <c r="BG1516" s="17" t="e">
        <f>SUMIFS('[1]Deals (investment)'!$C:$C,'[1]Deals (investment)'!$B:$B,$A1516,'[1]Deals (investment)'!$V:$V,BG$1)</f>
        <v>#VALUE!</v>
      </c>
      <c r="BH1516" s="17" t="e">
        <f>SUMIFS('[1]Deals (investment)'!$C:$C,'[1]Deals (investment)'!$B:$B,$A1516,'[1]Deals (investment)'!$V:$V,BH$1)</f>
        <v>#VALUE!</v>
      </c>
      <c r="BI1516" s="17" t="e">
        <f>SUMIFS('[1]Deals (investment)'!$C:$C,'[1]Deals (investment)'!$B:$B,$A1516,'[1]Deals (investment)'!$V:$V,BI$1)</f>
        <v>#VALUE!</v>
      </c>
      <c r="BJ1516" s="17" t="e">
        <f>SUMIFS('[1]Deals (investment)'!$C:$C,'[1]Deals (investment)'!$B:$B,$A1516,'[1]Deals (investment)'!$V:$V,BJ$1)</f>
        <v>#VALUE!</v>
      </c>
      <c r="BK1516" s="17" t="e">
        <f>SUMIFS('[1]Deals (investment)'!$C:$C,'[1]Deals (investment)'!$B:$B,$A1516,'[1]Deals (investment)'!$V:$V,BK$1)</f>
        <v>#VALUE!</v>
      </c>
      <c r="BL1516" s="17" t="e">
        <f>SUMIFS('[1]Deals (investment)'!$C:$C,'[1]Deals (investment)'!$B:$B,$A1516,'[1]Deals (investment)'!$V:$V,BL$1)</f>
        <v>#VALUE!</v>
      </c>
      <c r="BM1516" s="17" t="e">
        <f>SUMIFS('[1]Deals (investment)'!$C:$C,'[1]Deals (investment)'!$B:$B,$A1516,'[1]Deals (investment)'!$V:$V,BM$1)</f>
        <v>#VALUE!</v>
      </c>
      <c r="BN1516" s="15"/>
      <c r="BO1516" s="15"/>
      <c r="BP1516" s="22"/>
      <c r="BQ1516" s="15"/>
      <c r="BR1516" s="15"/>
      <c r="BS1516" s="15"/>
      <c r="BT1516" s="15"/>
      <c r="BU1516" s="15"/>
      <c r="BV1516" s="15"/>
      <c r="BW1516" s="15"/>
      <c r="BX1516" s="15"/>
      <c r="BY1516" s="15"/>
      <c r="BZ1516" s="15"/>
      <c r="CA1516" s="15"/>
      <c r="CB1516" s="15"/>
      <c r="CC1516" s="15"/>
      <c r="CD1516" s="15" t="str">
        <f t="shared" si="234"/>
        <v>SentianSentian provides you with the information you need to respond appropriately to events at your property, as well as providing you with an instrument through which to respondActive</v>
      </c>
      <c r="CE1516" s="15"/>
      <c r="CF1516" s="15"/>
      <c r="CG1516" s="15"/>
      <c r="CH1516" s="15"/>
      <c r="CI1516" s="15"/>
      <c r="CJ1516" s="15"/>
    </row>
    <row r="1517" spans="1:118" ht="12.75">
      <c r="A1517" s="21" t="s">
        <v>9944</v>
      </c>
      <c r="B1517" s="15"/>
      <c r="C1517" s="15" t="s">
        <v>58</v>
      </c>
      <c r="D1517" s="16"/>
      <c r="E1517" s="15"/>
      <c r="F1517" s="15"/>
      <c r="G1517" s="15"/>
      <c r="H1517" s="15"/>
      <c r="I1517" s="15"/>
      <c r="J1517" s="15"/>
      <c r="K1517" s="17" t="e">
        <f t="shared" si="218"/>
        <v>#VALUE!</v>
      </c>
      <c r="L1517" s="15"/>
      <c r="M1517" s="18" t="e">
        <f t="shared" si="205"/>
        <v>#VALUE!</v>
      </c>
      <c r="N1517" s="15"/>
      <c r="O1517" s="15"/>
      <c r="P1517" s="15"/>
      <c r="Q1517" s="15"/>
      <c r="R1517" s="15"/>
      <c r="S1517" s="19"/>
      <c r="T1517" s="15"/>
      <c r="U1517" s="17"/>
      <c r="V1517" s="15"/>
      <c r="W1517" s="15"/>
      <c r="X1517" s="15" t="s">
        <v>64</v>
      </c>
      <c r="Y1517" s="15"/>
      <c r="AB1517" s="20"/>
      <c r="AC1517" s="15"/>
      <c r="AD1517" s="15"/>
      <c r="AE1517" s="15"/>
      <c r="AF1517" s="15"/>
      <c r="AG1517" s="22">
        <f t="shared" si="232"/>
        <v>0.12903225806451613</v>
      </c>
      <c r="AH1517" s="15" t="str">
        <f t="shared" si="225"/>
        <v/>
      </c>
      <c r="AI1517" s="22" t="e">
        <f>VLOOKUP(A1517,'[1]Deals (investment)'!$B$2:$Z$1497,1,FALSE)</f>
        <v>#N/A</v>
      </c>
      <c r="AJ1517" s="22" t="e">
        <f>VLOOKUP(A1517,'[1]Deals (investment)'!$B$2:$Z$870,15,FALSE)</f>
        <v>#N/A</v>
      </c>
      <c r="AK1517" s="17" t="e">
        <f>VLOOKUP(A1517,'[1]Deals (Exits)'!B:B,1,FALSE)</f>
        <v>#N/A</v>
      </c>
      <c r="AL1517" s="23" t="e">
        <f>VLOOKUP(G1517,[1]Lookups!$V$3:$Y$197,4,FALSE)</f>
        <v>#N/A</v>
      </c>
      <c r="AM1517" s="17" t="str">
        <f>VLOOKUP(X1517,[1]Lookups!$B$3:$C$200,2,FALSE)</f>
        <v>E-commerce &amp; Retail</v>
      </c>
      <c r="AN1517" s="17" t="e">
        <f>VLOOKUP(R1517,[1]Lookups!$H$3:$I$69,2,FALSE)</f>
        <v>#N/A</v>
      </c>
      <c r="AO1517" s="17" t="e">
        <f>VLOOKUP(T1517,[1]Lookups!$H$3:$I$69,2,FALSE)</f>
        <v>#N/A</v>
      </c>
      <c r="AP1517" s="17" t="e">
        <f>VLOOKUP(AN1517,[1]Lookups!$N$3:$O$11,2,FALSE)</f>
        <v>#N/A</v>
      </c>
      <c r="AQ1517" s="18" t="e">
        <f>COUNTIFS('[1]Deals (investment)'!$B:$B,$A1517)</f>
        <v>#VALUE!</v>
      </c>
      <c r="AR1517" s="18" t="e">
        <f>COUNTIFS('[1]Deals (investment)'!$B:$B,$A1517,'[1]Deals (investment)'!$T:$T,$AW$1)+COUNTIFS('[1]Deals (investment)'!$B:$B,$A1517,'[1]Deals (investment)'!$T:$T,$AX$1)+COUNTIFS('[1]Deals (investment)'!$B:$B,$A1517,'[1]Deals (investment)'!$T:$T,$AY$1)</f>
        <v>#VALUE!</v>
      </c>
      <c r="AS1517" s="17" t="e">
        <f>SUMIFS('[1]Deals (investment)'!$C:$C,'[1]Deals (investment)'!$B:$B,$A1517)</f>
        <v>#VALUE!</v>
      </c>
      <c r="AT1517" s="17" t="e">
        <f t="shared" si="219"/>
        <v>#VALUE!</v>
      </c>
      <c r="AU1517" s="18" t="e">
        <f>COUNTIF('[1]Deals (Exits)'!$B:$B,A1517)</f>
        <v>#VALUE!</v>
      </c>
      <c r="AV1517" s="17" t="e">
        <f>SUMIFS('[1]Deals (investment)'!$C:$C,'[1]Deals (investment)'!$B:$B,$A1517,'[1]Deals (investment)'!$T:$T,AV$1)</f>
        <v>#VALUE!</v>
      </c>
      <c r="AW1517" s="17" t="e">
        <f>SUMIFS('[1]Deals (investment)'!$C:$C,'[1]Deals (investment)'!$B:$B,$A1517,'[1]Deals (investment)'!$T:$T,AW$1)</f>
        <v>#VALUE!</v>
      </c>
      <c r="AX1517" s="17" t="e">
        <f>SUMIFS('[1]Deals (investment)'!$C:$C,'[1]Deals (investment)'!$B:$B,$A1517,'[1]Deals (investment)'!$T:$T,AX$1)</f>
        <v>#VALUE!</v>
      </c>
      <c r="AY1517" s="17" t="e">
        <f>SUMIFS('[1]Deals (investment)'!$C:$C,'[1]Deals (investment)'!$B:$B,$A1517,'[1]Deals (investment)'!$T:$T,AY$1)</f>
        <v>#VALUE!</v>
      </c>
      <c r="AZ1517" s="17" t="e">
        <f>SUMIFS('[1]Deals (investment)'!$C:$C,'[1]Deals (investment)'!$B:$B,$A1517,'[1]Deals (investment)'!$T:$T,AZ$1)</f>
        <v>#VALUE!</v>
      </c>
      <c r="BA1517" s="17" t="e">
        <f>SUMIFS('[1]Deals (investment)'!$C:$C,'[1]Deals (investment)'!$B:$B,$A1517,'[1]Deals (investment)'!$T:$T,BA$1)</f>
        <v>#VALUE!</v>
      </c>
      <c r="BB1517" s="17" t="e">
        <f>SUMIFS('[1]Deals (investment)'!$C:$C,'[1]Deals (investment)'!$B:$B,$A1517,'[1]Deals (investment)'!$T:$T,BB$1)</f>
        <v>#VALUE!</v>
      </c>
      <c r="BC1517" s="17" t="e">
        <f>SUMIFS('[1]Deals (Exits)'!$C:$C,'[1]Deals (Exits)'!$B:$B,$A1517)</f>
        <v>#VALUE!</v>
      </c>
      <c r="BD1517" s="17" t="e">
        <f>SUMIFS('[1]Deals (investment)'!$C:$C,'[1]Deals (investment)'!$B:$B,$A1517,'[1]Deals (investment)'!$V:$V,BD$1)</f>
        <v>#VALUE!</v>
      </c>
      <c r="BE1517" s="17" t="e">
        <f>SUMIFS('[1]Deals (investment)'!$C:$C,'[1]Deals (investment)'!$B:$B,$A1517,'[1]Deals (investment)'!$V:$V,BE$1)</f>
        <v>#VALUE!</v>
      </c>
      <c r="BF1517" s="17" t="e">
        <f>SUMIFS('[1]Deals (investment)'!$C:$C,'[1]Deals (investment)'!$B:$B,$A1517,'[1]Deals (investment)'!$V:$V,BF$1)</f>
        <v>#VALUE!</v>
      </c>
      <c r="BG1517" s="17" t="e">
        <f>SUMIFS('[1]Deals (investment)'!$C:$C,'[1]Deals (investment)'!$B:$B,$A1517,'[1]Deals (investment)'!$V:$V,BG$1)</f>
        <v>#VALUE!</v>
      </c>
      <c r="BH1517" s="17" t="e">
        <f>SUMIFS('[1]Deals (investment)'!$C:$C,'[1]Deals (investment)'!$B:$B,$A1517,'[1]Deals (investment)'!$V:$V,BH$1)</f>
        <v>#VALUE!</v>
      </c>
      <c r="BI1517" s="17" t="e">
        <f>SUMIFS('[1]Deals (investment)'!$C:$C,'[1]Deals (investment)'!$B:$B,$A1517,'[1]Deals (investment)'!$V:$V,BI$1)</f>
        <v>#VALUE!</v>
      </c>
      <c r="BJ1517" s="17" t="e">
        <f>SUMIFS('[1]Deals (investment)'!$C:$C,'[1]Deals (investment)'!$B:$B,$A1517,'[1]Deals (investment)'!$V:$V,BJ$1)</f>
        <v>#VALUE!</v>
      </c>
      <c r="BK1517" s="17" t="e">
        <f>SUMIFS('[1]Deals (investment)'!$C:$C,'[1]Deals (investment)'!$B:$B,$A1517,'[1]Deals (investment)'!$V:$V,BK$1)</f>
        <v>#VALUE!</v>
      </c>
      <c r="BL1517" s="17" t="e">
        <f>SUMIFS('[1]Deals (investment)'!$C:$C,'[1]Deals (investment)'!$B:$B,$A1517,'[1]Deals (investment)'!$V:$V,BL$1)</f>
        <v>#VALUE!</v>
      </c>
      <c r="BM1517" s="17" t="e">
        <f>SUMIFS('[1]Deals (investment)'!$C:$C,'[1]Deals (investment)'!$B:$B,$A1517,'[1]Deals (investment)'!$V:$V,BM$1)</f>
        <v>#VALUE!</v>
      </c>
      <c r="BN1517" s="15"/>
      <c r="BO1517" s="15"/>
      <c r="BP1517" s="22"/>
      <c r="BQ1517" s="15"/>
      <c r="BR1517" s="15"/>
      <c r="BS1517" s="15"/>
      <c r="BT1517" s="15"/>
      <c r="BU1517" s="15"/>
      <c r="BV1517" s="15"/>
      <c r="BW1517" s="15"/>
      <c r="BX1517" s="15"/>
      <c r="BY1517" s="15"/>
      <c r="BZ1517" s="15"/>
      <c r="CA1517" s="15"/>
      <c r="CB1517" s="15"/>
      <c r="CC1517" s="15"/>
      <c r="CD1517" s="15" t="str">
        <f t="shared" si="234"/>
        <v>Sekargo.comActive</v>
      </c>
      <c r="CE1517" s="15"/>
      <c r="CF1517" s="15"/>
      <c r="CG1517" s="15"/>
      <c r="CH1517" s="15"/>
      <c r="CI1517" s="15"/>
      <c r="CJ1517" s="15"/>
    </row>
    <row r="1518" spans="1:118" ht="12.75">
      <c r="A1518" s="15" t="s">
        <v>9945</v>
      </c>
      <c r="B1518" s="15" t="s">
        <v>9946</v>
      </c>
      <c r="C1518" s="15"/>
      <c r="D1518" s="16">
        <v>2017</v>
      </c>
      <c r="E1518" s="15" t="s">
        <v>5450</v>
      </c>
      <c r="F1518" s="15"/>
      <c r="G1518" s="15"/>
      <c r="H1518" s="15"/>
      <c r="I1518" s="15"/>
      <c r="J1518" s="15"/>
      <c r="K1518" s="17" t="e">
        <f t="shared" si="218"/>
        <v>#VALUE!</v>
      </c>
      <c r="L1518" s="15"/>
      <c r="M1518" s="18" t="e">
        <f t="shared" si="205"/>
        <v>#VALUE!</v>
      </c>
      <c r="N1518" s="15"/>
      <c r="O1518" s="15"/>
      <c r="P1518" s="15"/>
      <c r="Q1518" s="15"/>
      <c r="R1518" s="15"/>
      <c r="S1518" s="19"/>
      <c r="T1518" s="15"/>
      <c r="U1518" s="17"/>
      <c r="V1518" s="15" t="s">
        <v>9947</v>
      </c>
      <c r="W1518" s="15"/>
      <c r="X1518" s="15" t="s">
        <v>657</v>
      </c>
      <c r="Y1518" s="15" t="s">
        <v>9948</v>
      </c>
      <c r="AB1518" s="20"/>
      <c r="AC1518" s="21" t="s">
        <v>9949</v>
      </c>
      <c r="AD1518" s="21" t="s">
        <v>9950</v>
      </c>
      <c r="AE1518" s="15" t="s">
        <v>312</v>
      </c>
      <c r="AF1518" s="15" t="s">
        <v>312</v>
      </c>
      <c r="AG1518" s="22">
        <f t="shared" si="232"/>
        <v>0.38709677419354838</v>
      </c>
      <c r="AH1518" s="15" t="str">
        <f t="shared" si="225"/>
        <v/>
      </c>
      <c r="AI1518" s="22" t="e">
        <f>VLOOKUP(A1518,'[1]Deals (investment)'!$B$2:$Z$1497,1,FALSE)</f>
        <v>#N/A</v>
      </c>
      <c r="AJ1518" s="22" t="e">
        <f>VLOOKUP(A1518,'[1]Deals (investment)'!$B$2:$Z$870,15,FALSE)</f>
        <v>#N/A</v>
      </c>
      <c r="AK1518" s="17" t="e">
        <f>VLOOKUP(A1518,'[1]Deals (Exits)'!B:B,1,FALSE)</f>
        <v>#N/A</v>
      </c>
      <c r="AL1518" s="23" t="e">
        <f>VLOOKUP(G1518,[1]Lookups!$V$3:$Y$197,4,FALSE)</f>
        <v>#N/A</v>
      </c>
      <c r="AM1518" s="17" t="str">
        <f>VLOOKUP(X1518,[1]Lookups!$B$3:$C$200,2,FALSE)</f>
        <v>Emerging Technologies</v>
      </c>
      <c r="AN1518" s="17" t="e">
        <f>VLOOKUP(R1518,[1]Lookups!$H$3:$I$69,2,FALSE)</f>
        <v>#N/A</v>
      </c>
      <c r="AO1518" s="17" t="e">
        <f>VLOOKUP(T1518,[1]Lookups!$H$3:$I$69,2,FALSE)</f>
        <v>#N/A</v>
      </c>
      <c r="AP1518" s="17" t="e">
        <f>VLOOKUP(AN1518,[1]Lookups!$N$3:$O$11,2,FALSE)</f>
        <v>#N/A</v>
      </c>
      <c r="AQ1518" s="18" t="e">
        <f>COUNTIFS('[1]Deals (investment)'!$B:$B,$A1518)</f>
        <v>#VALUE!</v>
      </c>
      <c r="AR1518" s="18" t="e">
        <f>COUNTIFS('[1]Deals (investment)'!$B:$B,$A1518,'[1]Deals (investment)'!$T:$T,$AW$1)+COUNTIFS('[1]Deals (investment)'!$B:$B,$A1518,'[1]Deals (investment)'!$T:$T,$AX$1)+COUNTIFS('[1]Deals (investment)'!$B:$B,$A1518,'[1]Deals (investment)'!$T:$T,$AY$1)</f>
        <v>#VALUE!</v>
      </c>
      <c r="AS1518" s="17" t="e">
        <f>SUMIFS('[1]Deals (investment)'!$C:$C,'[1]Deals (investment)'!$B:$B,$A1518)</f>
        <v>#VALUE!</v>
      </c>
      <c r="AT1518" s="17" t="e">
        <f t="shared" si="219"/>
        <v>#VALUE!</v>
      </c>
      <c r="AU1518" s="18" t="e">
        <f>COUNTIF('[1]Deals (Exits)'!$B:$B,A1518)</f>
        <v>#VALUE!</v>
      </c>
      <c r="AV1518" s="17" t="e">
        <f>SUMIFS('[1]Deals (investment)'!$C:$C,'[1]Deals (investment)'!$B:$B,$A1518,'[1]Deals (investment)'!$T:$T,AV$1)</f>
        <v>#VALUE!</v>
      </c>
      <c r="AW1518" s="17" t="e">
        <f>SUMIFS('[1]Deals (investment)'!$C:$C,'[1]Deals (investment)'!$B:$B,$A1518,'[1]Deals (investment)'!$T:$T,AW$1)</f>
        <v>#VALUE!</v>
      </c>
      <c r="AX1518" s="17" t="e">
        <f>SUMIFS('[1]Deals (investment)'!$C:$C,'[1]Deals (investment)'!$B:$B,$A1518,'[1]Deals (investment)'!$T:$T,AX$1)</f>
        <v>#VALUE!</v>
      </c>
      <c r="AY1518" s="17" t="e">
        <f>SUMIFS('[1]Deals (investment)'!$C:$C,'[1]Deals (investment)'!$B:$B,$A1518,'[1]Deals (investment)'!$T:$T,AY$1)</f>
        <v>#VALUE!</v>
      </c>
      <c r="AZ1518" s="17" t="e">
        <f>SUMIFS('[1]Deals (investment)'!$C:$C,'[1]Deals (investment)'!$B:$B,$A1518,'[1]Deals (investment)'!$T:$T,AZ$1)</f>
        <v>#VALUE!</v>
      </c>
      <c r="BA1518" s="17" t="e">
        <f>SUMIFS('[1]Deals (investment)'!$C:$C,'[1]Deals (investment)'!$B:$B,$A1518,'[1]Deals (investment)'!$T:$T,BA$1)</f>
        <v>#VALUE!</v>
      </c>
      <c r="BB1518" s="17" t="e">
        <f>SUMIFS('[1]Deals (investment)'!$C:$C,'[1]Deals (investment)'!$B:$B,$A1518,'[1]Deals (investment)'!$T:$T,BB$1)</f>
        <v>#VALUE!</v>
      </c>
      <c r="BC1518" s="17" t="e">
        <f>SUMIFS('[1]Deals (Exits)'!$C:$C,'[1]Deals (Exits)'!$B:$B,$A1518)</f>
        <v>#VALUE!</v>
      </c>
      <c r="BD1518" s="17" t="e">
        <f>SUMIFS('[1]Deals (investment)'!$C:$C,'[1]Deals (investment)'!$B:$B,$A1518,'[1]Deals (investment)'!$V:$V,BD$1)</f>
        <v>#VALUE!</v>
      </c>
      <c r="BE1518" s="17" t="e">
        <f>SUMIFS('[1]Deals (investment)'!$C:$C,'[1]Deals (investment)'!$B:$B,$A1518,'[1]Deals (investment)'!$V:$V,BE$1)</f>
        <v>#VALUE!</v>
      </c>
      <c r="BF1518" s="17" t="e">
        <f>SUMIFS('[1]Deals (investment)'!$C:$C,'[1]Deals (investment)'!$B:$B,$A1518,'[1]Deals (investment)'!$V:$V,BF$1)</f>
        <v>#VALUE!</v>
      </c>
      <c r="BG1518" s="17" t="e">
        <f>SUMIFS('[1]Deals (investment)'!$C:$C,'[1]Deals (investment)'!$B:$B,$A1518,'[1]Deals (investment)'!$V:$V,BG$1)</f>
        <v>#VALUE!</v>
      </c>
      <c r="BH1518" s="17" t="e">
        <f>SUMIFS('[1]Deals (investment)'!$C:$C,'[1]Deals (investment)'!$B:$B,$A1518,'[1]Deals (investment)'!$V:$V,BH$1)</f>
        <v>#VALUE!</v>
      </c>
      <c r="BI1518" s="17" t="e">
        <f>SUMIFS('[1]Deals (investment)'!$C:$C,'[1]Deals (investment)'!$B:$B,$A1518,'[1]Deals (investment)'!$V:$V,BI$1)</f>
        <v>#VALUE!</v>
      </c>
      <c r="BJ1518" s="17" t="e">
        <f>SUMIFS('[1]Deals (investment)'!$C:$C,'[1]Deals (investment)'!$B:$B,$A1518,'[1]Deals (investment)'!$V:$V,BJ$1)</f>
        <v>#VALUE!</v>
      </c>
      <c r="BK1518" s="17" t="e">
        <f>SUMIFS('[1]Deals (investment)'!$C:$C,'[1]Deals (investment)'!$B:$B,$A1518,'[1]Deals (investment)'!$V:$V,BK$1)</f>
        <v>#VALUE!</v>
      </c>
      <c r="BL1518" s="17" t="e">
        <f>SUMIFS('[1]Deals (investment)'!$C:$C,'[1]Deals (investment)'!$B:$B,$A1518,'[1]Deals (investment)'!$V:$V,BL$1)</f>
        <v>#VALUE!</v>
      </c>
      <c r="BM1518" s="17" t="e">
        <f>SUMIFS('[1]Deals (investment)'!$C:$C,'[1]Deals (investment)'!$B:$B,$A1518,'[1]Deals (investment)'!$V:$V,BM$1)</f>
        <v>#VALUE!</v>
      </c>
      <c r="BN1518" s="15"/>
      <c r="BO1518" s="15"/>
      <c r="BP1518" s="22"/>
      <c r="BQ1518" s="15"/>
      <c r="BR1518" s="15"/>
      <c r="BS1518" s="15"/>
      <c r="BT1518" s="15"/>
      <c r="BU1518" s="15"/>
      <c r="BV1518" s="15"/>
      <c r="BW1518" s="15"/>
      <c r="BX1518" s="15"/>
      <c r="BY1518" s="15"/>
      <c r="BZ1518" s="15"/>
      <c r="CA1518" s="15"/>
      <c r="CB1518" s="15"/>
      <c r="CC1518" s="15"/>
      <c r="CD1518" s="15" t="str">
        <f t="shared" si="234"/>
        <v>Sela LabsThe Sela platform fosters transparency, measurement, and community for development projects</v>
      </c>
      <c r="CE1518" s="15"/>
      <c r="CF1518" s="15"/>
      <c r="CG1518" s="15"/>
      <c r="CH1518" s="15"/>
      <c r="CI1518" s="15"/>
      <c r="CJ1518" s="15"/>
    </row>
    <row r="1519" spans="1:118" ht="12.75">
      <c r="A1519" s="15" t="s">
        <v>9951</v>
      </c>
      <c r="B1519" s="15" t="s">
        <v>9952</v>
      </c>
      <c r="C1519" s="15" t="s">
        <v>58</v>
      </c>
      <c r="D1519" s="16">
        <v>2016</v>
      </c>
      <c r="E1519" s="15" t="s">
        <v>7262</v>
      </c>
      <c r="F1519" s="15"/>
      <c r="G1519" s="15" t="s">
        <v>282</v>
      </c>
      <c r="H1519" s="15"/>
      <c r="I1519" s="15"/>
      <c r="J1519" s="15"/>
      <c r="K1519" s="17" t="e">
        <f t="shared" si="218"/>
        <v>#VALUE!</v>
      </c>
      <c r="L1519" s="15"/>
      <c r="M1519" s="18" t="e">
        <f t="shared" si="205"/>
        <v>#VALUE!</v>
      </c>
      <c r="N1519" s="15"/>
      <c r="O1519" s="15"/>
      <c r="P1519" s="15"/>
      <c r="Q1519" s="15"/>
      <c r="R1519" s="15"/>
      <c r="S1519" s="19"/>
      <c r="T1519" s="15"/>
      <c r="U1519" s="17"/>
      <c r="V1519" s="15" t="s">
        <v>9953</v>
      </c>
      <c r="W1519" s="15"/>
      <c r="X1519" s="15" t="s">
        <v>158</v>
      </c>
      <c r="Y1519" s="15" t="s">
        <v>9954</v>
      </c>
      <c r="AB1519" s="20"/>
      <c r="AC1519" s="21" t="s">
        <v>9955</v>
      </c>
      <c r="AD1519" s="21" t="s">
        <v>9956</v>
      </c>
      <c r="AE1519" s="21" t="s">
        <v>9957</v>
      </c>
      <c r="AF1519" s="21" t="s">
        <v>9958</v>
      </c>
      <c r="AG1519" s="22">
        <f t="shared" si="232"/>
        <v>0.45161290322580644</v>
      </c>
      <c r="AH1519" s="15" t="str">
        <f t="shared" si="225"/>
        <v/>
      </c>
      <c r="AI1519" s="22" t="e">
        <f>VLOOKUP(A1519,'[1]Deals (investment)'!$B$2:$Z$1497,1,FALSE)</f>
        <v>#N/A</v>
      </c>
      <c r="AJ1519" s="22" t="e">
        <f>VLOOKUP(A1519,'[1]Deals (investment)'!$B$2:$Z$870,15,FALSE)</f>
        <v>#N/A</v>
      </c>
      <c r="AK1519" s="17" t="e">
        <f>VLOOKUP(A1519,'[1]Deals (Exits)'!B:B,1,FALSE)</f>
        <v>#N/A</v>
      </c>
      <c r="AL1519" s="23">
        <f>VLOOKUP(G1519,[1]Lookups!$V$3:$Y$197,4,FALSE)</f>
        <v>1</v>
      </c>
      <c r="AM1519" s="17" t="str">
        <f>VLOOKUP(X1519,[1]Lookups!$B$3:$C$200,2,FALSE)</f>
        <v>Financial Services</v>
      </c>
      <c r="AN1519" s="17" t="e">
        <f>VLOOKUP(R1519,[1]Lookups!$H$3:$I$69,2,FALSE)</f>
        <v>#N/A</v>
      </c>
      <c r="AO1519" s="17" t="e">
        <f>VLOOKUP(T1519,[1]Lookups!$H$3:$I$69,2,FALSE)</f>
        <v>#N/A</v>
      </c>
      <c r="AP1519" s="17" t="e">
        <f>VLOOKUP(AN1519,[1]Lookups!$N$3:$O$11,2,FALSE)</f>
        <v>#N/A</v>
      </c>
      <c r="AQ1519" s="18" t="e">
        <f>COUNTIFS('[1]Deals (investment)'!$B:$B,$A1519)</f>
        <v>#VALUE!</v>
      </c>
      <c r="AR1519" s="18" t="e">
        <f>COUNTIFS('[1]Deals (investment)'!$B:$B,$A1519,'[1]Deals (investment)'!$T:$T,$AW$1)+COUNTIFS('[1]Deals (investment)'!$B:$B,$A1519,'[1]Deals (investment)'!$T:$T,$AX$1)+COUNTIFS('[1]Deals (investment)'!$B:$B,$A1519,'[1]Deals (investment)'!$T:$T,$AY$1)</f>
        <v>#VALUE!</v>
      </c>
      <c r="AS1519" s="17" t="e">
        <f>SUMIFS('[1]Deals (investment)'!$C:$C,'[1]Deals (investment)'!$B:$B,$A1519)</f>
        <v>#VALUE!</v>
      </c>
      <c r="AT1519" s="17" t="e">
        <f t="shared" si="219"/>
        <v>#VALUE!</v>
      </c>
      <c r="AU1519" s="18" t="e">
        <f>COUNTIF('[1]Deals (Exits)'!$B:$B,A1519)</f>
        <v>#VALUE!</v>
      </c>
      <c r="AV1519" s="17" t="e">
        <f>SUMIFS('[1]Deals (investment)'!$C:$C,'[1]Deals (investment)'!$B:$B,$A1519,'[1]Deals (investment)'!$T:$T,AV$1)</f>
        <v>#VALUE!</v>
      </c>
      <c r="AW1519" s="17" t="e">
        <f>SUMIFS('[1]Deals (investment)'!$C:$C,'[1]Deals (investment)'!$B:$B,$A1519,'[1]Deals (investment)'!$T:$T,AW$1)</f>
        <v>#VALUE!</v>
      </c>
      <c r="AX1519" s="17" t="e">
        <f>SUMIFS('[1]Deals (investment)'!$C:$C,'[1]Deals (investment)'!$B:$B,$A1519,'[1]Deals (investment)'!$T:$T,AX$1)</f>
        <v>#VALUE!</v>
      </c>
      <c r="AY1519" s="17" t="e">
        <f>SUMIFS('[1]Deals (investment)'!$C:$C,'[1]Deals (investment)'!$B:$B,$A1519,'[1]Deals (investment)'!$T:$T,AY$1)</f>
        <v>#VALUE!</v>
      </c>
      <c r="AZ1519" s="17" t="e">
        <f>SUMIFS('[1]Deals (investment)'!$C:$C,'[1]Deals (investment)'!$B:$B,$A1519,'[1]Deals (investment)'!$T:$T,AZ$1)</f>
        <v>#VALUE!</v>
      </c>
      <c r="BA1519" s="17" t="e">
        <f>SUMIFS('[1]Deals (investment)'!$C:$C,'[1]Deals (investment)'!$B:$B,$A1519,'[1]Deals (investment)'!$T:$T,BA$1)</f>
        <v>#VALUE!</v>
      </c>
      <c r="BB1519" s="17" t="e">
        <f>SUMIFS('[1]Deals (investment)'!$C:$C,'[1]Deals (investment)'!$B:$B,$A1519,'[1]Deals (investment)'!$T:$T,BB$1)</f>
        <v>#VALUE!</v>
      </c>
      <c r="BC1519" s="17" t="e">
        <f>SUMIFS('[1]Deals (Exits)'!$C:$C,'[1]Deals (Exits)'!$B:$B,$A1519)</f>
        <v>#VALUE!</v>
      </c>
      <c r="BD1519" s="17" t="e">
        <f>SUMIFS('[1]Deals (investment)'!$C:$C,'[1]Deals (investment)'!$B:$B,$A1519,'[1]Deals (investment)'!$V:$V,BD$1)</f>
        <v>#VALUE!</v>
      </c>
      <c r="BE1519" s="17" t="e">
        <f>SUMIFS('[1]Deals (investment)'!$C:$C,'[1]Deals (investment)'!$B:$B,$A1519,'[1]Deals (investment)'!$V:$V,BE$1)</f>
        <v>#VALUE!</v>
      </c>
      <c r="BF1519" s="17" t="e">
        <f>SUMIFS('[1]Deals (investment)'!$C:$C,'[1]Deals (investment)'!$B:$B,$A1519,'[1]Deals (investment)'!$V:$V,BF$1)</f>
        <v>#VALUE!</v>
      </c>
      <c r="BG1519" s="17" t="e">
        <f>SUMIFS('[1]Deals (investment)'!$C:$C,'[1]Deals (investment)'!$B:$B,$A1519,'[1]Deals (investment)'!$V:$V,BG$1)</f>
        <v>#VALUE!</v>
      </c>
      <c r="BH1519" s="17" t="e">
        <f>SUMIFS('[1]Deals (investment)'!$C:$C,'[1]Deals (investment)'!$B:$B,$A1519,'[1]Deals (investment)'!$V:$V,BH$1)</f>
        <v>#VALUE!</v>
      </c>
      <c r="BI1519" s="17" t="e">
        <f>SUMIFS('[1]Deals (investment)'!$C:$C,'[1]Deals (investment)'!$B:$B,$A1519,'[1]Deals (investment)'!$V:$V,BI$1)</f>
        <v>#VALUE!</v>
      </c>
      <c r="BJ1519" s="17" t="e">
        <f>SUMIFS('[1]Deals (investment)'!$C:$C,'[1]Deals (investment)'!$B:$B,$A1519,'[1]Deals (investment)'!$V:$V,BJ$1)</f>
        <v>#VALUE!</v>
      </c>
      <c r="BK1519" s="17" t="e">
        <f>SUMIFS('[1]Deals (investment)'!$C:$C,'[1]Deals (investment)'!$B:$B,$A1519,'[1]Deals (investment)'!$V:$V,BK$1)</f>
        <v>#VALUE!</v>
      </c>
      <c r="BL1519" s="17" t="e">
        <f>SUMIFS('[1]Deals (investment)'!$C:$C,'[1]Deals (investment)'!$B:$B,$A1519,'[1]Deals (investment)'!$V:$V,BL$1)</f>
        <v>#VALUE!</v>
      </c>
      <c r="BM1519" s="17" t="e">
        <f>SUMIFS('[1]Deals (investment)'!$C:$C,'[1]Deals (investment)'!$B:$B,$A1519,'[1]Deals (investment)'!$V:$V,BM$1)</f>
        <v>#VALUE!</v>
      </c>
      <c r="BN1519" s="15"/>
      <c r="BO1519" s="15"/>
      <c r="BP1519" s="22"/>
      <c r="BQ1519" s="15"/>
      <c r="BR1519" s="15"/>
      <c r="BS1519" s="15"/>
      <c r="BT1519" s="15"/>
      <c r="BU1519" s="15"/>
      <c r="BV1519" s="15"/>
      <c r="BW1519" s="15"/>
      <c r="BX1519" s="15"/>
      <c r="BY1519" s="15"/>
      <c r="BZ1519" s="15"/>
      <c r="CA1519" s="15"/>
      <c r="CB1519" s="15"/>
      <c r="CC1519" s="15"/>
      <c r="CD1519" s="15" t="str">
        <f t="shared" si="234"/>
        <v>SenditooSend airtime to any phone in the worldActive</v>
      </c>
      <c r="CE1519" s="15"/>
      <c r="CF1519" s="15"/>
      <c r="CG1519" s="15"/>
      <c r="CH1519" s="15"/>
      <c r="CI1519" s="15"/>
      <c r="CJ1519" s="15"/>
    </row>
    <row r="1520" spans="1:118" ht="12.75">
      <c r="A1520" s="15" t="s">
        <v>9959</v>
      </c>
      <c r="B1520" s="15" t="s">
        <v>9960</v>
      </c>
      <c r="C1520" s="15"/>
      <c r="D1520" s="16"/>
      <c r="E1520" s="26"/>
      <c r="F1520" s="26"/>
      <c r="G1520" s="26"/>
      <c r="H1520" s="26"/>
      <c r="I1520" s="15"/>
      <c r="J1520" s="26"/>
      <c r="K1520" s="17" t="e">
        <f t="shared" si="218"/>
        <v>#VALUE!</v>
      </c>
      <c r="L1520" s="15"/>
      <c r="M1520" s="18" t="e">
        <f t="shared" si="205"/>
        <v>#VALUE!</v>
      </c>
      <c r="N1520" s="15"/>
      <c r="O1520" s="15"/>
      <c r="P1520" s="15"/>
      <c r="Q1520" s="15"/>
      <c r="R1520" s="15"/>
      <c r="S1520" s="19"/>
      <c r="T1520" s="15"/>
      <c r="U1520" s="17"/>
      <c r="V1520" s="15"/>
      <c r="W1520" s="15"/>
      <c r="X1520" s="15"/>
      <c r="Y1520" s="15"/>
      <c r="AB1520" s="20"/>
      <c r="AC1520" s="15"/>
      <c r="AD1520" s="15"/>
      <c r="AE1520" s="15"/>
      <c r="AF1520" s="15"/>
      <c r="AG1520" s="22">
        <f t="shared" si="232"/>
        <v>9.6774193548387094E-2</v>
      </c>
      <c r="AH1520" s="15" t="str">
        <f t="shared" si="225"/>
        <v/>
      </c>
      <c r="AI1520" s="22" t="e">
        <f>VLOOKUP(A1520,'[1]Deals (investment)'!$B$2:$Z$1497,1,FALSE)</f>
        <v>#N/A</v>
      </c>
      <c r="AJ1520" s="22" t="e">
        <f>VLOOKUP(A1520,'[1]Deals (investment)'!$B$2:$Z$870,15,FALSE)</f>
        <v>#N/A</v>
      </c>
      <c r="AK1520" s="17" t="e">
        <f>VLOOKUP(A1520,'[1]Deals (Exits)'!B:B,1,FALSE)</f>
        <v>#N/A</v>
      </c>
      <c r="AL1520" s="23" t="e">
        <f>VLOOKUP(G1520,[1]Lookups!$V$3:$Y$197,4,FALSE)</f>
        <v>#N/A</v>
      </c>
      <c r="AM1520" s="17" t="e">
        <f>VLOOKUP(X1520,[1]Lookups!$B$3:$C$200,2,FALSE)</f>
        <v>#N/A</v>
      </c>
      <c r="AN1520" s="17" t="e">
        <f>VLOOKUP(R1520,[1]Lookups!$H$3:$I$69,2,FALSE)</f>
        <v>#N/A</v>
      </c>
      <c r="AO1520" s="17" t="e">
        <f>VLOOKUP(T1520,[1]Lookups!$H$3:$I$69,2,FALSE)</f>
        <v>#N/A</v>
      </c>
      <c r="AP1520" s="17" t="e">
        <f>VLOOKUP(AN1520,[1]Lookups!$N$3:$O$11,2,FALSE)</f>
        <v>#N/A</v>
      </c>
      <c r="AQ1520" s="18" t="e">
        <f>COUNTIFS('[1]Deals (investment)'!$B:$B,$A1520)</f>
        <v>#VALUE!</v>
      </c>
      <c r="AR1520" s="18" t="e">
        <f>COUNTIFS('[1]Deals (investment)'!$B:$B,$A1520,'[1]Deals (investment)'!$T:$T,$AW$1)+COUNTIFS('[1]Deals (investment)'!$B:$B,$A1520,'[1]Deals (investment)'!$T:$T,$AX$1)+COUNTIFS('[1]Deals (investment)'!$B:$B,$A1520,'[1]Deals (investment)'!$T:$T,$AY$1)</f>
        <v>#VALUE!</v>
      </c>
      <c r="AS1520" s="17" t="e">
        <f>SUMIFS('[1]Deals (investment)'!$C:$C,'[1]Deals (investment)'!$B:$B,$A1520)</f>
        <v>#VALUE!</v>
      </c>
      <c r="AT1520" s="17" t="e">
        <f t="shared" si="219"/>
        <v>#VALUE!</v>
      </c>
      <c r="AU1520" s="18" t="e">
        <f>COUNTIF('[1]Deals (Exits)'!$B:$B,A1520)</f>
        <v>#VALUE!</v>
      </c>
      <c r="AV1520" s="17" t="e">
        <f>SUMIFS('[1]Deals (investment)'!$C:$C,'[1]Deals (investment)'!$B:$B,$A1520,'[1]Deals (investment)'!$T:$T,AV$1)</f>
        <v>#VALUE!</v>
      </c>
      <c r="AW1520" s="17" t="e">
        <f>SUMIFS('[1]Deals (investment)'!$C:$C,'[1]Deals (investment)'!$B:$B,$A1520,'[1]Deals (investment)'!$T:$T,AW$1)</f>
        <v>#VALUE!</v>
      </c>
      <c r="AX1520" s="17" t="e">
        <f>SUMIFS('[1]Deals (investment)'!$C:$C,'[1]Deals (investment)'!$B:$B,$A1520,'[1]Deals (investment)'!$T:$T,AX$1)</f>
        <v>#VALUE!</v>
      </c>
      <c r="AY1520" s="17" t="e">
        <f>SUMIFS('[1]Deals (investment)'!$C:$C,'[1]Deals (investment)'!$B:$B,$A1520,'[1]Deals (investment)'!$T:$T,AY$1)</f>
        <v>#VALUE!</v>
      </c>
      <c r="AZ1520" s="17" t="e">
        <f>SUMIFS('[1]Deals (investment)'!$C:$C,'[1]Deals (investment)'!$B:$B,$A1520,'[1]Deals (investment)'!$T:$T,AZ$1)</f>
        <v>#VALUE!</v>
      </c>
      <c r="BA1520" s="17" t="e">
        <f>SUMIFS('[1]Deals (investment)'!$C:$C,'[1]Deals (investment)'!$B:$B,$A1520,'[1]Deals (investment)'!$T:$T,BA$1)</f>
        <v>#VALUE!</v>
      </c>
      <c r="BB1520" s="17" t="e">
        <f>SUMIFS('[1]Deals (investment)'!$C:$C,'[1]Deals (investment)'!$B:$B,$A1520,'[1]Deals (investment)'!$T:$T,BB$1)</f>
        <v>#VALUE!</v>
      </c>
      <c r="BC1520" s="17" t="e">
        <f>SUMIFS('[1]Deals (Exits)'!$C:$C,'[1]Deals (Exits)'!$B:$B,$A1520)</f>
        <v>#VALUE!</v>
      </c>
      <c r="BD1520" s="17" t="e">
        <f>SUMIFS('[1]Deals (investment)'!$C:$C,'[1]Deals (investment)'!$B:$B,$A1520,'[1]Deals (investment)'!$V:$V,BD$1)</f>
        <v>#VALUE!</v>
      </c>
      <c r="BE1520" s="17" t="e">
        <f>SUMIFS('[1]Deals (investment)'!$C:$C,'[1]Deals (investment)'!$B:$B,$A1520,'[1]Deals (investment)'!$V:$V,BE$1)</f>
        <v>#VALUE!</v>
      </c>
      <c r="BF1520" s="17" t="e">
        <f>SUMIFS('[1]Deals (investment)'!$C:$C,'[1]Deals (investment)'!$B:$B,$A1520,'[1]Deals (investment)'!$V:$V,BF$1)</f>
        <v>#VALUE!</v>
      </c>
      <c r="BG1520" s="17" t="e">
        <f>SUMIFS('[1]Deals (investment)'!$C:$C,'[1]Deals (investment)'!$B:$B,$A1520,'[1]Deals (investment)'!$V:$V,BG$1)</f>
        <v>#VALUE!</v>
      </c>
      <c r="BH1520" s="17" t="e">
        <f>SUMIFS('[1]Deals (investment)'!$C:$C,'[1]Deals (investment)'!$B:$B,$A1520,'[1]Deals (investment)'!$V:$V,BH$1)</f>
        <v>#VALUE!</v>
      </c>
      <c r="BI1520" s="17" t="e">
        <f>SUMIFS('[1]Deals (investment)'!$C:$C,'[1]Deals (investment)'!$B:$B,$A1520,'[1]Deals (investment)'!$V:$V,BI$1)</f>
        <v>#VALUE!</v>
      </c>
      <c r="BJ1520" s="17" t="e">
        <f>SUMIFS('[1]Deals (investment)'!$C:$C,'[1]Deals (investment)'!$B:$B,$A1520,'[1]Deals (investment)'!$V:$V,BJ$1)</f>
        <v>#VALUE!</v>
      </c>
      <c r="BK1520" s="17" t="e">
        <f>SUMIFS('[1]Deals (investment)'!$C:$C,'[1]Deals (investment)'!$B:$B,$A1520,'[1]Deals (investment)'!$V:$V,BK$1)</f>
        <v>#VALUE!</v>
      </c>
      <c r="BL1520" s="17" t="e">
        <f>SUMIFS('[1]Deals (investment)'!$C:$C,'[1]Deals (investment)'!$B:$B,$A1520,'[1]Deals (investment)'!$V:$V,BL$1)</f>
        <v>#VALUE!</v>
      </c>
      <c r="BM1520" s="17" t="e">
        <f>SUMIFS('[1]Deals (investment)'!$C:$C,'[1]Deals (investment)'!$B:$B,$A1520,'[1]Deals (investment)'!$V:$V,BM$1)</f>
        <v>#VALUE!</v>
      </c>
      <c r="BN1520" s="15"/>
      <c r="BO1520" s="15"/>
      <c r="BP1520" s="22"/>
      <c r="BQ1520" s="15"/>
      <c r="BR1520" s="15"/>
      <c r="BS1520" s="15"/>
      <c r="BT1520" s="15"/>
      <c r="BU1520" s="15"/>
      <c r="BV1520" s="15"/>
      <c r="BW1520" s="15"/>
      <c r="BX1520" s="15"/>
      <c r="BY1520" s="15"/>
      <c r="BZ1520" s="15"/>
      <c r="CA1520" s="15"/>
      <c r="CB1520" s="15"/>
      <c r="CC1520" s="15"/>
      <c r="CD1520" s="15" t="str">
        <f t="shared" si="234"/>
        <v>SensurSensur is an intelligent automotive systems and behaviour analytics provider.</v>
      </c>
      <c r="CE1520" s="15"/>
      <c r="CF1520" s="15"/>
      <c r="CG1520" s="15"/>
      <c r="CH1520" s="15"/>
      <c r="CI1520" s="15"/>
      <c r="CJ1520" s="15"/>
    </row>
    <row r="1521" spans="1:118" ht="12.75">
      <c r="A1521" s="15" t="s">
        <v>9961</v>
      </c>
      <c r="B1521" s="15"/>
      <c r="C1521" s="15"/>
      <c r="D1521" s="16"/>
      <c r="E1521" s="15"/>
      <c r="F1521" s="15"/>
      <c r="G1521" s="15" t="s">
        <v>891</v>
      </c>
      <c r="H1521" s="15"/>
      <c r="I1521" s="15" t="s">
        <v>891</v>
      </c>
      <c r="J1521" s="15"/>
      <c r="K1521" s="17" t="e">
        <f t="shared" si="218"/>
        <v>#VALUE!</v>
      </c>
      <c r="L1521" s="15"/>
      <c r="M1521" s="18" t="e">
        <f t="shared" si="205"/>
        <v>#VALUE!</v>
      </c>
      <c r="N1521" s="15"/>
      <c r="O1521" s="15"/>
      <c r="P1521" s="15"/>
      <c r="Q1521" s="15"/>
      <c r="R1521" s="15"/>
      <c r="S1521" s="19"/>
      <c r="T1521" s="15"/>
      <c r="U1521" s="17"/>
      <c r="V1521" s="15"/>
      <c r="W1521" s="15"/>
      <c r="X1521" s="15" t="s">
        <v>538</v>
      </c>
      <c r="Y1521" s="15"/>
      <c r="AB1521" s="20"/>
      <c r="AC1521" s="15"/>
      <c r="AD1521" s="15"/>
      <c r="AE1521" s="15"/>
      <c r="AF1521" s="15"/>
      <c r="AG1521" s="22">
        <f t="shared" si="232"/>
        <v>0.16129032258064516</v>
      </c>
      <c r="AH1521" s="15" t="str">
        <f t="shared" si="225"/>
        <v/>
      </c>
      <c r="AI1521" s="22" t="e">
        <f>VLOOKUP(A1521,'[1]Deals (investment)'!$B$2:$Z$1497,1,FALSE)</f>
        <v>#N/A</v>
      </c>
      <c r="AJ1521" s="22" t="e">
        <f>VLOOKUP(A1521,'[1]Deals (investment)'!$B$2:$Z$870,15,FALSE)</f>
        <v>#N/A</v>
      </c>
      <c r="AK1521" s="17" t="e">
        <f>VLOOKUP(A1521,'[1]Deals (Exits)'!B:B,1,FALSE)</f>
        <v>#N/A</v>
      </c>
      <c r="AL1521" s="23">
        <f>VLOOKUP(G1521,[1]Lookups!$V$3:$Y$197,4,FALSE)</f>
        <v>0</v>
      </c>
      <c r="AM1521" s="17" t="str">
        <f>VLOOKUP(X1521,[1]Lookups!$B$3:$C$200,2,FALSE)</f>
        <v>Agriculture</v>
      </c>
      <c r="AN1521" s="17" t="e">
        <f>VLOOKUP(R1521,[1]Lookups!$H$3:$I$69,2,FALSE)</f>
        <v>#N/A</v>
      </c>
      <c r="AO1521" s="17" t="e">
        <f>VLOOKUP(T1521,[1]Lookups!$H$3:$I$69,2,FALSE)</f>
        <v>#N/A</v>
      </c>
      <c r="AP1521" s="17" t="e">
        <f>VLOOKUP(AN1521,[1]Lookups!$N$3:$O$11,2,FALSE)</f>
        <v>#N/A</v>
      </c>
      <c r="AQ1521" s="18" t="e">
        <f>COUNTIFS('[1]Deals (investment)'!$B:$B,$A1521)</f>
        <v>#VALUE!</v>
      </c>
      <c r="AR1521" s="18" t="e">
        <f>COUNTIFS('[1]Deals (investment)'!$B:$B,$A1521,'[1]Deals (investment)'!$T:$T,$AW$1)+COUNTIFS('[1]Deals (investment)'!$B:$B,$A1521,'[1]Deals (investment)'!$T:$T,$AX$1)+COUNTIFS('[1]Deals (investment)'!$B:$B,$A1521,'[1]Deals (investment)'!$T:$T,$AY$1)</f>
        <v>#VALUE!</v>
      </c>
      <c r="AS1521" s="17" t="e">
        <f>SUMIFS('[1]Deals (investment)'!$C:$C,'[1]Deals (investment)'!$B:$B,$A1521)</f>
        <v>#VALUE!</v>
      </c>
      <c r="AT1521" s="17" t="e">
        <f t="shared" si="219"/>
        <v>#VALUE!</v>
      </c>
      <c r="AU1521" s="18" t="e">
        <f>COUNTIF('[1]Deals (Exits)'!$B:$B,A1521)</f>
        <v>#VALUE!</v>
      </c>
      <c r="AV1521" s="17" t="e">
        <f>SUMIFS('[1]Deals (investment)'!$C:$C,'[1]Deals (investment)'!$B:$B,$A1521,'[1]Deals (investment)'!$T:$T,AV$1)</f>
        <v>#VALUE!</v>
      </c>
      <c r="AW1521" s="17" t="e">
        <f>SUMIFS('[1]Deals (investment)'!$C:$C,'[1]Deals (investment)'!$B:$B,$A1521,'[1]Deals (investment)'!$T:$T,AW$1)</f>
        <v>#VALUE!</v>
      </c>
      <c r="AX1521" s="17" t="e">
        <f>SUMIFS('[1]Deals (investment)'!$C:$C,'[1]Deals (investment)'!$B:$B,$A1521,'[1]Deals (investment)'!$T:$T,AX$1)</f>
        <v>#VALUE!</v>
      </c>
      <c r="AY1521" s="17" t="e">
        <f>SUMIFS('[1]Deals (investment)'!$C:$C,'[1]Deals (investment)'!$B:$B,$A1521,'[1]Deals (investment)'!$T:$T,AY$1)</f>
        <v>#VALUE!</v>
      </c>
      <c r="AZ1521" s="17" t="e">
        <f>SUMIFS('[1]Deals (investment)'!$C:$C,'[1]Deals (investment)'!$B:$B,$A1521,'[1]Deals (investment)'!$T:$T,AZ$1)</f>
        <v>#VALUE!</v>
      </c>
      <c r="BA1521" s="17" t="e">
        <f>SUMIFS('[1]Deals (investment)'!$C:$C,'[1]Deals (investment)'!$B:$B,$A1521,'[1]Deals (investment)'!$T:$T,BA$1)</f>
        <v>#VALUE!</v>
      </c>
      <c r="BB1521" s="17" t="e">
        <f>SUMIFS('[1]Deals (investment)'!$C:$C,'[1]Deals (investment)'!$B:$B,$A1521,'[1]Deals (investment)'!$T:$T,BB$1)</f>
        <v>#VALUE!</v>
      </c>
      <c r="BC1521" s="17" t="e">
        <f>SUMIFS('[1]Deals (Exits)'!$C:$C,'[1]Deals (Exits)'!$B:$B,$A1521)</f>
        <v>#VALUE!</v>
      </c>
      <c r="BD1521" s="17" t="e">
        <f>SUMIFS('[1]Deals (investment)'!$C:$C,'[1]Deals (investment)'!$B:$B,$A1521,'[1]Deals (investment)'!$V:$V,BD$1)</f>
        <v>#VALUE!</v>
      </c>
      <c r="BE1521" s="17" t="e">
        <f>SUMIFS('[1]Deals (investment)'!$C:$C,'[1]Deals (investment)'!$B:$B,$A1521,'[1]Deals (investment)'!$V:$V,BE$1)</f>
        <v>#VALUE!</v>
      </c>
      <c r="BF1521" s="17" t="e">
        <f>SUMIFS('[1]Deals (investment)'!$C:$C,'[1]Deals (investment)'!$B:$B,$A1521,'[1]Deals (investment)'!$V:$V,BF$1)</f>
        <v>#VALUE!</v>
      </c>
      <c r="BG1521" s="17" t="e">
        <f>SUMIFS('[1]Deals (investment)'!$C:$C,'[1]Deals (investment)'!$B:$B,$A1521,'[1]Deals (investment)'!$V:$V,BG$1)</f>
        <v>#VALUE!</v>
      </c>
      <c r="BH1521" s="17" t="e">
        <f>SUMIFS('[1]Deals (investment)'!$C:$C,'[1]Deals (investment)'!$B:$B,$A1521,'[1]Deals (investment)'!$V:$V,BH$1)</f>
        <v>#VALUE!</v>
      </c>
      <c r="BI1521" s="17" t="e">
        <f>SUMIFS('[1]Deals (investment)'!$C:$C,'[1]Deals (investment)'!$B:$B,$A1521,'[1]Deals (investment)'!$V:$V,BI$1)</f>
        <v>#VALUE!</v>
      </c>
      <c r="BJ1521" s="17" t="e">
        <f>SUMIFS('[1]Deals (investment)'!$C:$C,'[1]Deals (investment)'!$B:$B,$A1521,'[1]Deals (investment)'!$V:$V,BJ$1)</f>
        <v>#VALUE!</v>
      </c>
      <c r="BK1521" s="17" t="e">
        <f>SUMIFS('[1]Deals (investment)'!$C:$C,'[1]Deals (investment)'!$B:$B,$A1521,'[1]Deals (investment)'!$V:$V,BK$1)</f>
        <v>#VALUE!</v>
      </c>
      <c r="BL1521" s="17" t="e">
        <f>SUMIFS('[1]Deals (investment)'!$C:$C,'[1]Deals (investment)'!$B:$B,$A1521,'[1]Deals (investment)'!$V:$V,BL$1)</f>
        <v>#VALUE!</v>
      </c>
      <c r="BM1521" s="17" t="e">
        <f>SUMIFS('[1]Deals (investment)'!$C:$C,'[1]Deals (investment)'!$B:$B,$A1521,'[1]Deals (investment)'!$V:$V,BM$1)</f>
        <v>#VALUE!</v>
      </c>
      <c r="BN1521" s="15"/>
      <c r="BO1521" s="15"/>
      <c r="BP1521" s="22"/>
      <c r="BQ1521" s="15"/>
      <c r="BR1521" s="15"/>
      <c r="BS1521" s="15"/>
      <c r="BT1521" s="15"/>
      <c r="BU1521" s="15"/>
      <c r="BV1521" s="15"/>
      <c r="BW1521" s="15"/>
      <c r="BX1521" s="15"/>
      <c r="BY1521" s="15"/>
      <c r="BZ1521" s="15"/>
      <c r="CA1521" s="15"/>
      <c r="CB1521" s="15"/>
      <c r="CC1521" s="15"/>
      <c r="CD1521" s="15" t="str">
        <f t="shared" si="234"/>
        <v>Sesaco Limited</v>
      </c>
      <c r="CE1521" s="15"/>
      <c r="CF1521" s="15"/>
      <c r="CG1521" s="15"/>
      <c r="CH1521" s="15"/>
      <c r="CI1521" s="15"/>
      <c r="CJ1521" s="15"/>
    </row>
    <row r="1522" spans="1:118" ht="12.75">
      <c r="A1522" s="15" t="s">
        <v>9962</v>
      </c>
      <c r="B1522" s="15" t="s">
        <v>9963</v>
      </c>
      <c r="C1522" s="15" t="s">
        <v>58</v>
      </c>
      <c r="D1522" s="16">
        <v>2018</v>
      </c>
      <c r="E1522" s="15" t="s">
        <v>9964</v>
      </c>
      <c r="F1522" s="15" t="s">
        <v>110</v>
      </c>
      <c r="G1522" s="15" t="s">
        <v>273</v>
      </c>
      <c r="H1522" s="15" t="s">
        <v>273</v>
      </c>
      <c r="I1522" s="15" t="s">
        <v>273</v>
      </c>
      <c r="J1522" s="15"/>
      <c r="K1522" s="17" t="e">
        <f t="shared" si="218"/>
        <v>#VALUE!</v>
      </c>
      <c r="L1522" s="15"/>
      <c r="M1522" s="18" t="e">
        <f t="shared" si="205"/>
        <v>#VALUE!</v>
      </c>
      <c r="N1522" s="15"/>
      <c r="O1522" s="15"/>
      <c r="P1522" s="15"/>
      <c r="Q1522" s="24" t="e">
        <f ca="1">_xludf.MAXIFS('[1]Deals (investment)'!A:A,'[1]Deals (investment)'!B:B,A1522)</f>
        <v>#NAME?</v>
      </c>
      <c r="R1522" s="15" t="s">
        <v>636</v>
      </c>
      <c r="S1522" s="19">
        <v>50000</v>
      </c>
      <c r="T1522" s="15" t="s">
        <v>636</v>
      </c>
      <c r="U1522" s="19">
        <v>50000</v>
      </c>
      <c r="V1522" s="15" t="s">
        <v>9965</v>
      </c>
      <c r="W1522" s="15">
        <v>0</v>
      </c>
      <c r="X1522" s="15" t="s">
        <v>538</v>
      </c>
      <c r="Y1522" s="15" t="s">
        <v>9966</v>
      </c>
      <c r="Z1522" s="25" t="s">
        <v>147</v>
      </c>
      <c r="AB1522" s="32">
        <v>43506</v>
      </c>
      <c r="AC1522" s="21" t="s">
        <v>9967</v>
      </c>
      <c r="AD1522" s="27" t="s">
        <v>9968</v>
      </c>
      <c r="AE1522" s="21" t="s">
        <v>9969</v>
      </c>
      <c r="AF1522" s="21" t="s">
        <v>9970</v>
      </c>
      <c r="AG1522" s="22">
        <f t="shared" ca="1" si="232"/>
        <v>0.80645161290322576</v>
      </c>
      <c r="AH1522" s="15" t="str">
        <f t="shared" si="225"/>
        <v/>
      </c>
      <c r="AI1522" s="22" t="str">
        <f>VLOOKUP(A1522,'[1]Deals (investment)'!$B$2:$Z$1497,1,FALSE)</f>
        <v>Sesi Technologies</v>
      </c>
      <c r="AJ1522" s="22" t="e">
        <f>VLOOKUP(A1522,'[1]Deals (investment)'!$B$2:$Z$870,15,FALSE)</f>
        <v>#N/A</v>
      </c>
      <c r="AK1522" s="17" t="e">
        <f>VLOOKUP(A1522,'[1]Deals (Exits)'!B:B,1,FALSE)</f>
        <v>#N/A</v>
      </c>
      <c r="AL1522" s="23">
        <f>VLOOKUP(G1522,[1]Lookups!$V$3:$Y$197,4,FALSE)</f>
        <v>0</v>
      </c>
      <c r="AM1522" s="17" t="str">
        <f>VLOOKUP(X1522,[1]Lookups!$B$3:$C$200,2,FALSE)</f>
        <v>Agriculture</v>
      </c>
      <c r="AN1522" s="17" t="str">
        <f>VLOOKUP(R1522,[1]Lookups!$H$3:$I$69,2,FALSE)</f>
        <v>1. Grant</v>
      </c>
      <c r="AO1522" s="17" t="str">
        <f>VLOOKUP(T1522,[1]Lookups!$H$3:$I$69,2,FALSE)</f>
        <v>1. Grant</v>
      </c>
      <c r="AP1522" s="17" t="str">
        <f>VLOOKUP(AN1522,[1]Lookups!$N$3:$O$11,2,FALSE)</f>
        <v>Early</v>
      </c>
      <c r="AQ1522" s="18" t="e">
        <f>COUNTIFS('[1]Deals (investment)'!$B:$B,$A1522)</f>
        <v>#VALUE!</v>
      </c>
      <c r="AR1522" s="18" t="e">
        <f>COUNTIFS('[1]Deals (investment)'!$B:$B,$A1522,'[1]Deals (investment)'!$T:$T,$AW$1)+COUNTIFS('[1]Deals (investment)'!$B:$B,$A1522,'[1]Deals (investment)'!$T:$T,$AX$1)+COUNTIFS('[1]Deals (investment)'!$B:$B,$A1522,'[1]Deals (investment)'!$T:$T,$AY$1)</f>
        <v>#VALUE!</v>
      </c>
      <c r="AS1522" s="17" t="e">
        <f>SUMIFS('[1]Deals (investment)'!$C:$C,'[1]Deals (investment)'!$B:$B,$A1522)</f>
        <v>#VALUE!</v>
      </c>
      <c r="AT1522" s="17" t="e">
        <f t="shared" si="219"/>
        <v>#VALUE!</v>
      </c>
      <c r="AU1522" s="18" t="e">
        <f>COUNTIF('[1]Deals (Exits)'!$B:$B,A1522)</f>
        <v>#VALUE!</v>
      </c>
      <c r="AV1522" s="17" t="e">
        <f>SUMIFS('[1]Deals (investment)'!$C:$C,'[1]Deals (investment)'!$B:$B,$A1522,'[1]Deals (investment)'!$T:$T,AV$1)</f>
        <v>#VALUE!</v>
      </c>
      <c r="AW1522" s="17" t="e">
        <f>SUMIFS('[1]Deals (investment)'!$C:$C,'[1]Deals (investment)'!$B:$B,$A1522,'[1]Deals (investment)'!$T:$T,AW$1)</f>
        <v>#VALUE!</v>
      </c>
      <c r="AX1522" s="17" t="e">
        <f>SUMIFS('[1]Deals (investment)'!$C:$C,'[1]Deals (investment)'!$B:$B,$A1522,'[1]Deals (investment)'!$T:$T,AX$1)</f>
        <v>#VALUE!</v>
      </c>
      <c r="AY1522" s="17" t="e">
        <f>SUMIFS('[1]Deals (investment)'!$C:$C,'[1]Deals (investment)'!$B:$B,$A1522,'[1]Deals (investment)'!$T:$T,AY$1)</f>
        <v>#VALUE!</v>
      </c>
      <c r="AZ1522" s="17" t="e">
        <f>SUMIFS('[1]Deals (investment)'!$C:$C,'[1]Deals (investment)'!$B:$B,$A1522,'[1]Deals (investment)'!$T:$T,AZ$1)</f>
        <v>#VALUE!</v>
      </c>
      <c r="BA1522" s="17" t="e">
        <f>SUMIFS('[1]Deals (investment)'!$C:$C,'[1]Deals (investment)'!$B:$B,$A1522,'[1]Deals (investment)'!$T:$T,BA$1)</f>
        <v>#VALUE!</v>
      </c>
      <c r="BB1522" s="17" t="e">
        <f>SUMIFS('[1]Deals (investment)'!$C:$C,'[1]Deals (investment)'!$B:$B,$A1522,'[1]Deals (investment)'!$T:$T,BB$1)</f>
        <v>#VALUE!</v>
      </c>
      <c r="BC1522" s="17" t="e">
        <f>SUMIFS('[1]Deals (Exits)'!$C:$C,'[1]Deals (Exits)'!$B:$B,$A1522)</f>
        <v>#VALUE!</v>
      </c>
      <c r="BD1522" s="17" t="e">
        <f>SUMIFS('[1]Deals (investment)'!$C:$C,'[1]Deals (investment)'!$B:$B,$A1522,'[1]Deals (investment)'!$V:$V,BD$1)</f>
        <v>#VALUE!</v>
      </c>
      <c r="BE1522" s="17" t="e">
        <f>SUMIFS('[1]Deals (investment)'!$C:$C,'[1]Deals (investment)'!$B:$B,$A1522,'[1]Deals (investment)'!$V:$V,BE$1)</f>
        <v>#VALUE!</v>
      </c>
      <c r="BF1522" s="17" t="e">
        <f>SUMIFS('[1]Deals (investment)'!$C:$C,'[1]Deals (investment)'!$B:$B,$A1522,'[1]Deals (investment)'!$V:$V,BF$1)</f>
        <v>#VALUE!</v>
      </c>
      <c r="BG1522" s="17" t="e">
        <f>SUMIFS('[1]Deals (investment)'!$C:$C,'[1]Deals (investment)'!$B:$B,$A1522,'[1]Deals (investment)'!$V:$V,BG$1)</f>
        <v>#VALUE!</v>
      </c>
      <c r="BH1522" s="17" t="e">
        <f>SUMIFS('[1]Deals (investment)'!$C:$C,'[1]Deals (investment)'!$B:$B,$A1522,'[1]Deals (investment)'!$V:$V,BH$1)</f>
        <v>#VALUE!</v>
      </c>
      <c r="BI1522" s="17" t="e">
        <f>SUMIFS('[1]Deals (investment)'!$C:$C,'[1]Deals (investment)'!$B:$B,$A1522,'[1]Deals (investment)'!$V:$V,BI$1)</f>
        <v>#VALUE!</v>
      </c>
      <c r="BJ1522" s="17" t="e">
        <f>SUMIFS('[1]Deals (investment)'!$C:$C,'[1]Deals (investment)'!$B:$B,$A1522,'[1]Deals (investment)'!$V:$V,BJ$1)</f>
        <v>#VALUE!</v>
      </c>
      <c r="BK1522" s="17" t="e">
        <f>SUMIFS('[1]Deals (investment)'!$C:$C,'[1]Deals (investment)'!$B:$B,$A1522,'[1]Deals (investment)'!$V:$V,BK$1)</f>
        <v>#VALUE!</v>
      </c>
      <c r="BL1522" s="17" t="e">
        <f>SUMIFS('[1]Deals (investment)'!$C:$C,'[1]Deals (investment)'!$B:$B,$A1522,'[1]Deals (investment)'!$V:$V,BL$1)</f>
        <v>#VALUE!</v>
      </c>
      <c r="BM1522" s="17" t="e">
        <f>SUMIFS('[1]Deals (investment)'!$C:$C,'[1]Deals (investment)'!$B:$B,$A1522,'[1]Deals (investment)'!$V:$V,BM$1)</f>
        <v>#VALUE!</v>
      </c>
      <c r="BN1522" s="15"/>
      <c r="BO1522" s="15"/>
      <c r="BP1522" s="22"/>
      <c r="BQ1522" s="15"/>
      <c r="BR1522" s="15"/>
      <c r="BS1522" s="15"/>
      <c r="BT1522" s="15"/>
      <c r="BU1522" s="15"/>
      <c r="BV1522" s="15"/>
      <c r="BW1522" s="15"/>
      <c r="BX1522" s="15"/>
      <c r="BY1522" s="15"/>
      <c r="BZ1522" s="15"/>
      <c r="CA1522" s="15"/>
      <c r="CB1522" s="15"/>
      <c r="CC1522" s="15"/>
      <c r="CD1522" s="15" t="str">
        <f t="shared" si="234"/>
        <v>Sesi TechnologiesSesi Technologies GrainMate Grain Moisture Meter (Kumasi, Ghana) is a low-cost grain moisture tester that helps grain farmers reduce post-harvest losses by making it easier to accurately measure grain moisture content before storageActive</v>
      </c>
      <c r="CE1522" s="15"/>
      <c r="CF1522" s="15"/>
      <c r="CG1522" s="15"/>
      <c r="CH1522" s="15"/>
      <c r="CI1522" s="15"/>
      <c r="CJ1522" s="15"/>
      <c r="DN1522">
        <v>2019</v>
      </c>
    </row>
    <row r="1523" spans="1:118" ht="12.75">
      <c r="A1523" s="15" t="s">
        <v>9971</v>
      </c>
      <c r="B1523" s="15" t="s">
        <v>9972</v>
      </c>
      <c r="C1523" s="15" t="s">
        <v>58</v>
      </c>
      <c r="D1523" s="16">
        <v>1982</v>
      </c>
      <c r="E1523" s="15" t="s">
        <v>117</v>
      </c>
      <c r="F1523" s="15"/>
      <c r="G1523" s="15" t="s">
        <v>118</v>
      </c>
      <c r="H1523" s="15"/>
      <c r="I1523" s="15" t="s">
        <v>118</v>
      </c>
      <c r="J1523" s="15"/>
      <c r="K1523" s="17" t="e">
        <f t="shared" si="218"/>
        <v>#VALUE!</v>
      </c>
      <c r="L1523" s="15"/>
      <c r="M1523" s="18" t="e">
        <f t="shared" si="205"/>
        <v>#VALUE!</v>
      </c>
      <c r="N1523" s="15"/>
      <c r="O1523" s="15"/>
      <c r="P1523" s="15"/>
      <c r="Q1523" s="24" t="e">
        <f ca="1">_xludf.MAXIFS('[1]Deals (investment)'!A:A,'[1]Deals (investment)'!B:B,A1523)</f>
        <v>#NAME?</v>
      </c>
      <c r="R1523" s="15" t="s">
        <v>105</v>
      </c>
      <c r="S1523" s="19">
        <v>50000000</v>
      </c>
      <c r="T1523" s="15" t="s">
        <v>105</v>
      </c>
      <c r="U1523" s="17">
        <v>50000000</v>
      </c>
      <c r="V1523" s="15" t="s">
        <v>9973</v>
      </c>
      <c r="W1523" s="15"/>
      <c r="X1523" s="15" t="s">
        <v>158</v>
      </c>
      <c r="Y1523" s="15" t="s">
        <v>9974</v>
      </c>
      <c r="AB1523" s="20" t="s">
        <v>214</v>
      </c>
      <c r="AC1523" s="21" t="s">
        <v>9975</v>
      </c>
      <c r="AD1523" s="21" t="s">
        <v>9976</v>
      </c>
      <c r="AE1523" s="21" t="s">
        <v>9977</v>
      </c>
      <c r="AF1523" s="21" t="s">
        <v>9978</v>
      </c>
      <c r="AG1523" s="22">
        <f t="shared" ca="1" si="232"/>
        <v>0.67741935483870963</v>
      </c>
      <c r="AH1523" s="15" t="e">
        <f t="shared" si="225"/>
        <v>#VALUE!</v>
      </c>
      <c r="AI1523" s="22" t="str">
        <f>VLOOKUP(A1523,'[1]Deals (investment)'!$B$2:$Z$1497,1,FALSE)</f>
        <v>Shelter Afrique</v>
      </c>
      <c r="AJ1523" s="22">
        <f>VLOOKUP(A1523,'[1]Deals (investment)'!$B$2:$Z$870,15,FALSE)</f>
        <v>1</v>
      </c>
      <c r="AK1523" s="17" t="e">
        <f>VLOOKUP(A1523,'[1]Deals (Exits)'!B:B,1,FALSE)</f>
        <v>#N/A</v>
      </c>
      <c r="AL1523" s="23">
        <f>VLOOKUP(G1523,[1]Lookups!$V$3:$Y$197,4,FALSE)</f>
        <v>0</v>
      </c>
      <c r="AM1523" s="17" t="str">
        <f>VLOOKUP(X1523,[1]Lookups!$B$3:$C$200,2,FALSE)</f>
        <v>Financial Services</v>
      </c>
      <c r="AN1523" s="17" t="str">
        <f>VLOOKUP(R1523,[1]Lookups!$H$3:$I$69,2,FALSE)</f>
        <v>5. Debt Financing</v>
      </c>
      <c r="AO1523" s="17" t="str">
        <f>VLOOKUP(T1523,[1]Lookups!$H$3:$I$69,2,FALSE)</f>
        <v>5. Debt Financing</v>
      </c>
      <c r="AP1523" s="17" t="str">
        <f>VLOOKUP(AN1523,[1]Lookups!$N$3:$O$11,2,FALSE)</f>
        <v>Growth</v>
      </c>
      <c r="AQ1523" s="18" t="e">
        <f>COUNTIFS('[1]Deals (investment)'!$B:$B,$A1523)</f>
        <v>#VALUE!</v>
      </c>
      <c r="AR1523" s="18" t="e">
        <f>COUNTIFS('[1]Deals (investment)'!$B:$B,$A1523,'[1]Deals (investment)'!$T:$T,$AW$1)+COUNTIFS('[1]Deals (investment)'!$B:$B,$A1523,'[1]Deals (investment)'!$T:$T,$AX$1)+COUNTIFS('[1]Deals (investment)'!$B:$B,$A1523,'[1]Deals (investment)'!$T:$T,$AY$1)</f>
        <v>#VALUE!</v>
      </c>
      <c r="AS1523" s="17" t="e">
        <f>SUMIFS('[1]Deals (investment)'!$C:$C,'[1]Deals (investment)'!$B:$B,$A1523)</f>
        <v>#VALUE!</v>
      </c>
      <c r="AT1523" s="17" t="e">
        <f t="shared" si="219"/>
        <v>#VALUE!</v>
      </c>
      <c r="AU1523" s="18" t="e">
        <f>COUNTIF('[1]Deals (Exits)'!$B:$B,A1523)</f>
        <v>#VALUE!</v>
      </c>
      <c r="AV1523" s="17" t="e">
        <f>SUMIFS('[1]Deals (investment)'!$C:$C,'[1]Deals (investment)'!$B:$B,$A1523,'[1]Deals (investment)'!$T:$T,AV$1)</f>
        <v>#VALUE!</v>
      </c>
      <c r="AW1523" s="17" t="e">
        <f>SUMIFS('[1]Deals (investment)'!$C:$C,'[1]Deals (investment)'!$B:$B,$A1523,'[1]Deals (investment)'!$T:$T,AW$1)</f>
        <v>#VALUE!</v>
      </c>
      <c r="AX1523" s="17" t="e">
        <f>SUMIFS('[1]Deals (investment)'!$C:$C,'[1]Deals (investment)'!$B:$B,$A1523,'[1]Deals (investment)'!$T:$T,AX$1)</f>
        <v>#VALUE!</v>
      </c>
      <c r="AY1523" s="17" t="e">
        <f>SUMIFS('[1]Deals (investment)'!$C:$C,'[1]Deals (investment)'!$B:$B,$A1523,'[1]Deals (investment)'!$T:$T,AY$1)</f>
        <v>#VALUE!</v>
      </c>
      <c r="AZ1523" s="17" t="e">
        <f>SUMIFS('[1]Deals (investment)'!$C:$C,'[1]Deals (investment)'!$B:$B,$A1523,'[1]Deals (investment)'!$T:$T,AZ$1)</f>
        <v>#VALUE!</v>
      </c>
      <c r="BA1523" s="17" t="e">
        <f>SUMIFS('[1]Deals (investment)'!$C:$C,'[1]Deals (investment)'!$B:$B,$A1523,'[1]Deals (investment)'!$T:$T,BA$1)</f>
        <v>#VALUE!</v>
      </c>
      <c r="BB1523" s="17" t="e">
        <f>SUMIFS('[1]Deals (investment)'!$C:$C,'[1]Deals (investment)'!$B:$B,$A1523,'[1]Deals (investment)'!$T:$T,BB$1)</f>
        <v>#VALUE!</v>
      </c>
      <c r="BC1523" s="17" t="e">
        <f>SUMIFS('[1]Deals (Exits)'!$C:$C,'[1]Deals (Exits)'!$B:$B,$A1523)</f>
        <v>#VALUE!</v>
      </c>
      <c r="BD1523" s="17" t="e">
        <f>SUMIFS('[1]Deals (investment)'!$C:$C,'[1]Deals (investment)'!$B:$B,$A1523,'[1]Deals (investment)'!$V:$V,BD$1)</f>
        <v>#VALUE!</v>
      </c>
      <c r="BE1523" s="17" t="e">
        <f>SUMIFS('[1]Deals (investment)'!$C:$C,'[1]Deals (investment)'!$B:$B,$A1523,'[1]Deals (investment)'!$V:$V,BE$1)</f>
        <v>#VALUE!</v>
      </c>
      <c r="BF1523" s="17" t="e">
        <f>SUMIFS('[1]Deals (investment)'!$C:$C,'[1]Deals (investment)'!$B:$B,$A1523,'[1]Deals (investment)'!$V:$V,BF$1)</f>
        <v>#VALUE!</v>
      </c>
      <c r="BG1523" s="17" t="e">
        <f>SUMIFS('[1]Deals (investment)'!$C:$C,'[1]Deals (investment)'!$B:$B,$A1523,'[1]Deals (investment)'!$V:$V,BG$1)</f>
        <v>#VALUE!</v>
      </c>
      <c r="BH1523" s="17" t="e">
        <f>SUMIFS('[1]Deals (investment)'!$C:$C,'[1]Deals (investment)'!$B:$B,$A1523,'[1]Deals (investment)'!$V:$V,BH$1)</f>
        <v>#VALUE!</v>
      </c>
      <c r="BI1523" s="17" t="e">
        <f>SUMIFS('[1]Deals (investment)'!$C:$C,'[1]Deals (investment)'!$B:$B,$A1523,'[1]Deals (investment)'!$V:$V,BI$1)</f>
        <v>#VALUE!</v>
      </c>
      <c r="BJ1523" s="17" t="e">
        <f>SUMIFS('[1]Deals (investment)'!$C:$C,'[1]Deals (investment)'!$B:$B,$A1523,'[1]Deals (investment)'!$V:$V,BJ$1)</f>
        <v>#VALUE!</v>
      </c>
      <c r="BK1523" s="17" t="e">
        <f>SUMIFS('[1]Deals (investment)'!$C:$C,'[1]Deals (investment)'!$B:$B,$A1523,'[1]Deals (investment)'!$V:$V,BK$1)</f>
        <v>#VALUE!</v>
      </c>
      <c r="BL1523" s="17" t="e">
        <f>SUMIFS('[1]Deals (investment)'!$C:$C,'[1]Deals (investment)'!$B:$B,$A1523,'[1]Deals (investment)'!$V:$V,BL$1)</f>
        <v>#VALUE!</v>
      </c>
      <c r="BM1523" s="17" t="e">
        <f>SUMIFS('[1]Deals (investment)'!$C:$C,'[1]Deals (investment)'!$B:$B,$A1523,'[1]Deals (investment)'!$V:$V,BM$1)</f>
        <v>#VALUE!</v>
      </c>
      <c r="BN1523" s="15"/>
      <c r="BO1523" s="15"/>
      <c r="BP1523" s="22"/>
      <c r="BQ1523" s="15"/>
      <c r="BR1523" s="15"/>
      <c r="BS1523" s="15"/>
      <c r="BT1523" s="15"/>
      <c r="BU1523" s="15"/>
      <c r="BV1523" s="15"/>
      <c r="BW1523" s="15"/>
      <c r="BX1523" s="15"/>
      <c r="BY1523" s="15"/>
      <c r="BZ1523" s="15"/>
      <c r="CA1523" s="15"/>
      <c r="CB1523" s="15"/>
      <c r="CC1523" s="15"/>
      <c r="CD1523" s="15" t="str">
        <f t="shared" si="234"/>
        <v>Shelter AfriqueShelter Afrique is the only pan-African finance institution that exclusively supports the development of the housing and real estate sector in Africa.By meeting the needs of the continent’s rapidly growing urban population, our work has a direct and positive impact on the lives of manyActive</v>
      </c>
      <c r="CE1523" s="15"/>
      <c r="CF1523" s="15"/>
      <c r="CG1523" s="15"/>
      <c r="CH1523" s="15"/>
      <c r="CI1523" s="15"/>
      <c r="CJ1523" s="15"/>
    </row>
    <row r="1524" spans="1:118" ht="25.5">
      <c r="A1524" s="15" t="s">
        <v>9979</v>
      </c>
      <c r="B1524" s="15" t="s">
        <v>9980</v>
      </c>
      <c r="C1524" s="15" t="s">
        <v>58</v>
      </c>
      <c r="D1524" s="16"/>
      <c r="E1524" s="26" t="s">
        <v>4840</v>
      </c>
      <c r="F1524" s="26" t="s">
        <v>199</v>
      </c>
      <c r="G1524" s="26" t="s">
        <v>103</v>
      </c>
      <c r="H1524" s="26"/>
      <c r="I1524" s="15" t="s">
        <v>103</v>
      </c>
      <c r="J1524" s="26"/>
      <c r="K1524" s="17" t="e">
        <f t="shared" si="218"/>
        <v>#VALUE!</v>
      </c>
      <c r="L1524" s="15"/>
      <c r="M1524" s="18" t="e">
        <f t="shared" si="205"/>
        <v>#VALUE!</v>
      </c>
      <c r="N1524" s="15"/>
      <c r="O1524" s="15"/>
      <c r="P1524" s="15"/>
      <c r="Q1524" s="15"/>
      <c r="R1524" s="15"/>
      <c r="S1524" s="19"/>
      <c r="T1524" s="15"/>
      <c r="U1524" s="17"/>
      <c r="V1524" s="15" t="s">
        <v>9981</v>
      </c>
      <c r="W1524" s="15">
        <v>1</v>
      </c>
      <c r="X1524" s="15" t="s">
        <v>191</v>
      </c>
      <c r="Y1524" s="15" t="s">
        <v>3306</v>
      </c>
      <c r="AB1524" s="32">
        <v>43506</v>
      </c>
      <c r="AC1524" s="27" t="s">
        <v>9982</v>
      </c>
      <c r="AD1524" s="27" t="s">
        <v>9983</v>
      </c>
      <c r="AE1524" s="27" t="s">
        <v>9984</v>
      </c>
      <c r="AF1524" s="15" t="s">
        <v>199</v>
      </c>
      <c r="AG1524" s="22">
        <f ca="1">COUNTA(B1523:AF1523)/(COUNTA(B1523:AF1523)+COUNTBLANK(B1523:AF1523))</f>
        <v>0.67741935483870963</v>
      </c>
      <c r="AH1524" s="15" t="str">
        <f t="shared" si="225"/>
        <v/>
      </c>
      <c r="AI1524" s="22" t="e">
        <f>VLOOKUP(A1524,'[1]Deals (investment)'!$B$2:$Z$1497,1,FALSE)</f>
        <v>#N/A</v>
      </c>
      <c r="AJ1524" s="22" t="e">
        <f>VLOOKUP(A1524,'[1]Deals (investment)'!$B$2:$Z$870,15,FALSE)</f>
        <v>#N/A</v>
      </c>
      <c r="AK1524" s="17" t="e">
        <f>VLOOKUP(A1524,'[1]Deals (Exits)'!B:B,1,FALSE)</f>
        <v>#N/A</v>
      </c>
      <c r="AL1524" s="23">
        <f>VLOOKUP(G1524,[1]Lookups!$V$3:$Y$197,4,FALSE)</f>
        <v>0</v>
      </c>
      <c r="AM1524" s="17" t="str">
        <f>VLOOKUP(X1524,[1]Lookups!$B$3:$C$200,2,FALSE)</f>
        <v>Education</v>
      </c>
      <c r="AN1524" s="17" t="e">
        <f>VLOOKUP(R1524,[1]Lookups!$H$3:$I$69,2,FALSE)</f>
        <v>#N/A</v>
      </c>
      <c r="AO1524" s="17" t="e">
        <f>VLOOKUP(T1524,[1]Lookups!$H$3:$I$69,2,FALSE)</f>
        <v>#N/A</v>
      </c>
      <c r="AP1524" s="17" t="e">
        <f>VLOOKUP(AN1524,[1]Lookups!$N$3:$O$11,2,FALSE)</f>
        <v>#N/A</v>
      </c>
      <c r="AQ1524" s="18" t="e">
        <f>COUNTIFS('[1]Deals (investment)'!$B:$B,$A1524)</f>
        <v>#VALUE!</v>
      </c>
      <c r="AR1524" s="18" t="e">
        <f>COUNTIFS('[1]Deals (investment)'!$B:$B,$A1524,'[1]Deals (investment)'!$T:$T,$AW$1)+COUNTIFS('[1]Deals (investment)'!$B:$B,$A1524,'[1]Deals (investment)'!$T:$T,$AX$1)+COUNTIFS('[1]Deals (investment)'!$B:$B,$A1524,'[1]Deals (investment)'!$T:$T,$AY$1)</f>
        <v>#VALUE!</v>
      </c>
      <c r="AS1524" s="17" t="e">
        <f>SUMIFS('[1]Deals (investment)'!$C:$C,'[1]Deals (investment)'!$B:$B,$A1524)</f>
        <v>#VALUE!</v>
      </c>
      <c r="AT1524" s="17" t="e">
        <f t="shared" si="219"/>
        <v>#VALUE!</v>
      </c>
      <c r="AU1524" s="18" t="e">
        <f>COUNTIF('[1]Deals (Exits)'!$B:$B,A1524)</f>
        <v>#VALUE!</v>
      </c>
      <c r="AV1524" s="17" t="e">
        <f>SUMIFS('[1]Deals (investment)'!$C:$C,'[1]Deals (investment)'!$B:$B,$A1524,'[1]Deals (investment)'!$T:$T,AV$1)</f>
        <v>#VALUE!</v>
      </c>
      <c r="AW1524" s="17" t="e">
        <f>SUMIFS('[1]Deals (investment)'!$C:$C,'[1]Deals (investment)'!$B:$B,$A1524,'[1]Deals (investment)'!$T:$T,AW$1)</f>
        <v>#VALUE!</v>
      </c>
      <c r="AX1524" s="17" t="e">
        <f>SUMIFS('[1]Deals (investment)'!$C:$C,'[1]Deals (investment)'!$B:$B,$A1524,'[1]Deals (investment)'!$T:$T,AX$1)</f>
        <v>#VALUE!</v>
      </c>
      <c r="AY1524" s="17" t="e">
        <f>SUMIFS('[1]Deals (investment)'!$C:$C,'[1]Deals (investment)'!$B:$B,$A1524,'[1]Deals (investment)'!$T:$T,AY$1)</f>
        <v>#VALUE!</v>
      </c>
      <c r="AZ1524" s="17" t="e">
        <f>SUMIFS('[1]Deals (investment)'!$C:$C,'[1]Deals (investment)'!$B:$B,$A1524,'[1]Deals (investment)'!$T:$T,AZ$1)</f>
        <v>#VALUE!</v>
      </c>
      <c r="BA1524" s="17" t="e">
        <f>SUMIFS('[1]Deals (investment)'!$C:$C,'[1]Deals (investment)'!$B:$B,$A1524,'[1]Deals (investment)'!$T:$T,BA$1)</f>
        <v>#VALUE!</v>
      </c>
      <c r="BB1524" s="17" t="e">
        <f>SUMIFS('[1]Deals (investment)'!$C:$C,'[1]Deals (investment)'!$B:$B,$A1524,'[1]Deals (investment)'!$T:$T,BB$1)</f>
        <v>#VALUE!</v>
      </c>
      <c r="BC1524" s="17" t="e">
        <f>SUMIFS('[1]Deals (Exits)'!$C:$C,'[1]Deals (Exits)'!$B:$B,$A1524)</f>
        <v>#VALUE!</v>
      </c>
      <c r="BD1524" s="17" t="e">
        <f>SUMIFS('[1]Deals (investment)'!$C:$C,'[1]Deals (investment)'!$B:$B,$A1524,'[1]Deals (investment)'!$V:$V,BD$1)</f>
        <v>#VALUE!</v>
      </c>
      <c r="BE1524" s="17" t="e">
        <f>SUMIFS('[1]Deals (investment)'!$C:$C,'[1]Deals (investment)'!$B:$B,$A1524,'[1]Deals (investment)'!$V:$V,BE$1)</f>
        <v>#VALUE!</v>
      </c>
      <c r="BF1524" s="17" t="e">
        <f>SUMIFS('[1]Deals (investment)'!$C:$C,'[1]Deals (investment)'!$B:$B,$A1524,'[1]Deals (investment)'!$V:$V,BF$1)</f>
        <v>#VALUE!</v>
      </c>
      <c r="BG1524" s="17" t="e">
        <f>SUMIFS('[1]Deals (investment)'!$C:$C,'[1]Deals (investment)'!$B:$B,$A1524,'[1]Deals (investment)'!$V:$V,BG$1)</f>
        <v>#VALUE!</v>
      </c>
      <c r="BH1524" s="17" t="e">
        <f>SUMIFS('[1]Deals (investment)'!$C:$C,'[1]Deals (investment)'!$B:$B,$A1524,'[1]Deals (investment)'!$V:$V,BH$1)</f>
        <v>#VALUE!</v>
      </c>
      <c r="BI1524" s="17" t="e">
        <f>SUMIFS('[1]Deals (investment)'!$C:$C,'[1]Deals (investment)'!$B:$B,$A1524,'[1]Deals (investment)'!$V:$V,BI$1)</f>
        <v>#VALUE!</v>
      </c>
      <c r="BJ1524" s="17" t="e">
        <f>SUMIFS('[1]Deals (investment)'!$C:$C,'[1]Deals (investment)'!$B:$B,$A1524,'[1]Deals (investment)'!$V:$V,BJ$1)</f>
        <v>#VALUE!</v>
      </c>
      <c r="BK1524" s="17" t="e">
        <f>SUMIFS('[1]Deals (investment)'!$C:$C,'[1]Deals (investment)'!$B:$B,$A1524,'[1]Deals (investment)'!$V:$V,BK$1)</f>
        <v>#VALUE!</v>
      </c>
      <c r="BL1524" s="17" t="e">
        <f>SUMIFS('[1]Deals (investment)'!$C:$C,'[1]Deals (investment)'!$B:$B,$A1524,'[1]Deals (investment)'!$V:$V,BL$1)</f>
        <v>#VALUE!</v>
      </c>
      <c r="BM1524" s="17" t="e">
        <f>SUMIFS('[1]Deals (investment)'!$C:$C,'[1]Deals (investment)'!$B:$B,$A1524,'[1]Deals (investment)'!$V:$V,BM$1)</f>
        <v>#VALUE!</v>
      </c>
      <c r="BN1524" s="15"/>
      <c r="BO1524" s="15"/>
      <c r="BP1524" s="22"/>
      <c r="BQ1524" s="15"/>
      <c r="BR1524" s="15"/>
      <c r="BS1524" s="15"/>
      <c r="BT1524" s="15"/>
      <c r="BU1524" s="15"/>
      <c r="BV1524" s="15"/>
      <c r="BW1524" s="15"/>
      <c r="BX1524" s="15"/>
      <c r="BY1524" s="15"/>
      <c r="BZ1524" s="15"/>
      <c r="CA1524" s="15"/>
      <c r="CB1524" s="15"/>
      <c r="CC1524" s="15"/>
      <c r="CD1524" s="15" t="str">
        <f t="shared" si="234"/>
        <v>Sheria KiganjaniSheria Kiganjani is the first online legal digital platform in Tanzania which enable users to access various legal services remotely from their devices.Active</v>
      </c>
      <c r="CE1524" s="15"/>
      <c r="CF1524" s="15"/>
      <c r="CG1524" s="15"/>
      <c r="CH1524" s="15"/>
      <c r="CI1524" s="15"/>
      <c r="CJ1524" s="15"/>
    </row>
    <row r="1525" spans="1:118" ht="12.75">
      <c r="A1525" s="15" t="s">
        <v>9985</v>
      </c>
      <c r="B1525" s="15" t="s">
        <v>9986</v>
      </c>
      <c r="C1525" s="15" t="s">
        <v>58</v>
      </c>
      <c r="D1525" s="16">
        <v>2015</v>
      </c>
      <c r="E1525" s="15" t="s">
        <v>117</v>
      </c>
      <c r="F1525" s="15"/>
      <c r="G1525" s="15" t="s">
        <v>118</v>
      </c>
      <c r="H1525" s="15"/>
      <c r="I1525" s="15" t="s">
        <v>118</v>
      </c>
      <c r="J1525" s="15"/>
      <c r="K1525" s="17" t="e">
        <f t="shared" si="218"/>
        <v>#VALUE!</v>
      </c>
      <c r="L1525" s="15"/>
      <c r="M1525" s="18" t="e">
        <f t="shared" si="205"/>
        <v>#VALUE!</v>
      </c>
      <c r="N1525" s="15"/>
      <c r="O1525" s="15"/>
      <c r="P1525" s="15"/>
      <c r="Q1525" s="24" t="e">
        <f ca="1">_xludf.MAXIFS('[1]Deals (investment)'!A:A,'[1]Deals (investment)'!B:B,A1525)</f>
        <v>#NAME?</v>
      </c>
      <c r="R1525" s="15" t="s">
        <v>144</v>
      </c>
      <c r="S1525" s="19">
        <v>70000</v>
      </c>
      <c r="T1525" s="18" t="s">
        <v>144</v>
      </c>
      <c r="U1525" s="17">
        <v>70000</v>
      </c>
      <c r="V1525" s="15" t="s">
        <v>9987</v>
      </c>
      <c r="W1525" s="15"/>
      <c r="X1525" s="15" t="s">
        <v>158</v>
      </c>
      <c r="Y1525" s="15" t="s">
        <v>9988</v>
      </c>
      <c r="AB1525" s="20"/>
      <c r="AC1525" s="21" t="s">
        <v>9989</v>
      </c>
      <c r="AD1525" s="15"/>
      <c r="AE1525" s="21" t="s">
        <v>9990</v>
      </c>
      <c r="AF1525" s="21" t="s">
        <v>9991</v>
      </c>
      <c r="AG1525" s="22">
        <f t="shared" ref="AG1525:AG1545" ca="1" si="235">COUNTA(B1525:AF1525)/(COUNTA(B1525:AF1525)+COUNTBLANK(B1525:AF1525))</f>
        <v>0.61290322580645162</v>
      </c>
      <c r="AH1525" s="15" t="e">
        <f t="shared" si="225"/>
        <v>#VALUE!</v>
      </c>
      <c r="AI1525" s="22" t="str">
        <f>VLOOKUP(A1525,'[1]Deals (investment)'!$B$2:$Z$1497,1,FALSE)</f>
        <v>Shield</v>
      </c>
      <c r="AJ1525" s="22">
        <f>VLOOKUP(A1525,'[1]Deals (investment)'!$B$2:$Z$870,15,FALSE)</f>
        <v>1</v>
      </c>
      <c r="AK1525" s="17" t="e">
        <f>VLOOKUP(A1525,'[1]Deals (Exits)'!B:B,1,FALSE)</f>
        <v>#N/A</v>
      </c>
      <c r="AL1525" s="23">
        <f>VLOOKUP(G1525,[1]Lookups!$V$3:$Y$197,4,FALSE)</f>
        <v>0</v>
      </c>
      <c r="AM1525" s="17" t="str">
        <f>VLOOKUP(X1525,[1]Lookups!$B$3:$C$200,2,FALSE)</f>
        <v>Financial Services</v>
      </c>
      <c r="AN1525" s="17">
        <f>VLOOKUP(R1525,[1]Lookups!$H$3:$I$69,2,FALSE)</f>
        <v>0</v>
      </c>
      <c r="AO1525" s="17">
        <f>VLOOKUP(T1525,[1]Lookups!$H$3:$I$69,2,FALSE)</f>
        <v>0</v>
      </c>
      <c r="AP1525" s="17" t="e">
        <f>VLOOKUP(AN1525,[1]Lookups!$N$3:$O$11,2,FALSE)</f>
        <v>#N/A</v>
      </c>
      <c r="AQ1525" s="18" t="e">
        <f>COUNTIFS('[1]Deals (investment)'!$B:$B,$A1525)</f>
        <v>#VALUE!</v>
      </c>
      <c r="AR1525" s="18" t="e">
        <f>COUNTIFS('[1]Deals (investment)'!$B:$B,$A1525,'[1]Deals (investment)'!$T:$T,$AW$1)+COUNTIFS('[1]Deals (investment)'!$B:$B,$A1525,'[1]Deals (investment)'!$T:$T,$AX$1)+COUNTIFS('[1]Deals (investment)'!$B:$B,$A1525,'[1]Deals (investment)'!$T:$T,$AY$1)</f>
        <v>#VALUE!</v>
      </c>
      <c r="AS1525" s="17" t="e">
        <f>SUMIFS('[1]Deals (investment)'!$C:$C,'[1]Deals (investment)'!$B:$B,$A1525)</f>
        <v>#VALUE!</v>
      </c>
      <c r="AT1525" s="17" t="e">
        <f t="shared" si="219"/>
        <v>#VALUE!</v>
      </c>
      <c r="AU1525" s="18" t="e">
        <f>COUNTIF('[1]Deals (Exits)'!$B:$B,A1525)</f>
        <v>#VALUE!</v>
      </c>
      <c r="AV1525" s="17" t="e">
        <f>SUMIFS('[1]Deals (investment)'!$C:$C,'[1]Deals (investment)'!$B:$B,$A1525,'[1]Deals (investment)'!$T:$T,AV$1)</f>
        <v>#VALUE!</v>
      </c>
      <c r="AW1525" s="17" t="e">
        <f>SUMIFS('[1]Deals (investment)'!$C:$C,'[1]Deals (investment)'!$B:$B,$A1525,'[1]Deals (investment)'!$T:$T,AW$1)</f>
        <v>#VALUE!</v>
      </c>
      <c r="AX1525" s="17" t="e">
        <f>SUMIFS('[1]Deals (investment)'!$C:$C,'[1]Deals (investment)'!$B:$B,$A1525,'[1]Deals (investment)'!$T:$T,AX$1)</f>
        <v>#VALUE!</v>
      </c>
      <c r="AY1525" s="17" t="e">
        <f>SUMIFS('[1]Deals (investment)'!$C:$C,'[1]Deals (investment)'!$B:$B,$A1525,'[1]Deals (investment)'!$T:$T,AY$1)</f>
        <v>#VALUE!</v>
      </c>
      <c r="AZ1525" s="17" t="e">
        <f>SUMIFS('[1]Deals (investment)'!$C:$C,'[1]Deals (investment)'!$B:$B,$A1525,'[1]Deals (investment)'!$T:$T,AZ$1)</f>
        <v>#VALUE!</v>
      </c>
      <c r="BA1525" s="17" t="e">
        <f>SUMIFS('[1]Deals (investment)'!$C:$C,'[1]Deals (investment)'!$B:$B,$A1525,'[1]Deals (investment)'!$T:$T,BA$1)</f>
        <v>#VALUE!</v>
      </c>
      <c r="BB1525" s="17" t="e">
        <f>SUMIFS('[1]Deals (investment)'!$C:$C,'[1]Deals (investment)'!$B:$B,$A1525,'[1]Deals (investment)'!$T:$T,BB$1)</f>
        <v>#VALUE!</v>
      </c>
      <c r="BC1525" s="17" t="e">
        <f>SUMIFS('[1]Deals (Exits)'!$C:$C,'[1]Deals (Exits)'!$B:$B,$A1525)</f>
        <v>#VALUE!</v>
      </c>
      <c r="BD1525" s="17" t="e">
        <f>SUMIFS('[1]Deals (investment)'!$C:$C,'[1]Deals (investment)'!$B:$B,$A1525,'[1]Deals (investment)'!$V:$V,BD$1)</f>
        <v>#VALUE!</v>
      </c>
      <c r="BE1525" s="17" t="e">
        <f>SUMIFS('[1]Deals (investment)'!$C:$C,'[1]Deals (investment)'!$B:$B,$A1525,'[1]Deals (investment)'!$V:$V,BE$1)</f>
        <v>#VALUE!</v>
      </c>
      <c r="BF1525" s="17" t="e">
        <f>SUMIFS('[1]Deals (investment)'!$C:$C,'[1]Deals (investment)'!$B:$B,$A1525,'[1]Deals (investment)'!$V:$V,BF$1)</f>
        <v>#VALUE!</v>
      </c>
      <c r="BG1525" s="17" t="e">
        <f>SUMIFS('[1]Deals (investment)'!$C:$C,'[1]Deals (investment)'!$B:$B,$A1525,'[1]Deals (investment)'!$V:$V,BG$1)</f>
        <v>#VALUE!</v>
      </c>
      <c r="BH1525" s="17" t="e">
        <f>SUMIFS('[1]Deals (investment)'!$C:$C,'[1]Deals (investment)'!$B:$B,$A1525,'[1]Deals (investment)'!$V:$V,BH$1)</f>
        <v>#VALUE!</v>
      </c>
      <c r="BI1525" s="17" t="e">
        <f>SUMIFS('[1]Deals (investment)'!$C:$C,'[1]Deals (investment)'!$B:$B,$A1525,'[1]Deals (investment)'!$V:$V,BI$1)</f>
        <v>#VALUE!</v>
      </c>
      <c r="BJ1525" s="17" t="e">
        <f>SUMIFS('[1]Deals (investment)'!$C:$C,'[1]Deals (investment)'!$B:$B,$A1525,'[1]Deals (investment)'!$V:$V,BJ$1)</f>
        <v>#VALUE!</v>
      </c>
      <c r="BK1525" s="17" t="e">
        <f>SUMIFS('[1]Deals (investment)'!$C:$C,'[1]Deals (investment)'!$B:$B,$A1525,'[1]Deals (investment)'!$V:$V,BK$1)</f>
        <v>#VALUE!</v>
      </c>
      <c r="BL1525" s="17" t="e">
        <f>SUMIFS('[1]Deals (investment)'!$C:$C,'[1]Deals (investment)'!$B:$B,$A1525,'[1]Deals (investment)'!$V:$V,BL$1)</f>
        <v>#VALUE!</v>
      </c>
      <c r="BM1525" s="17" t="e">
        <f>SUMIFS('[1]Deals (investment)'!$C:$C,'[1]Deals (investment)'!$B:$B,$A1525,'[1]Deals (investment)'!$V:$V,BM$1)</f>
        <v>#VALUE!</v>
      </c>
      <c r="BN1525" s="15"/>
      <c r="BO1525" s="15"/>
      <c r="BP1525" s="22"/>
      <c r="BQ1525" s="15"/>
      <c r="BR1525" s="15"/>
      <c r="BS1525" s="15"/>
      <c r="BT1525" s="15"/>
      <c r="BU1525" s="15"/>
      <c r="BV1525" s="15"/>
      <c r="BW1525" s="15"/>
      <c r="BX1525" s="15"/>
      <c r="BY1525" s="15"/>
      <c r="BZ1525" s="15"/>
      <c r="CA1525" s="15"/>
      <c r="CB1525" s="15"/>
      <c r="CC1525" s="15"/>
      <c r="CD1525" s="15" t="str">
        <f t="shared" si="234"/>
        <v>ShieldShield Finance is a FinTech company using proprietary technology and leveraging on mobile money to offer employees affordable salary advances. Its product offering is a micro lending platform based on a mobile app for the employed and a turnkey mobile based lending platform for tel-cos across AfricaActive</v>
      </c>
      <c r="CE1525" s="15"/>
      <c r="CF1525" s="15"/>
      <c r="CG1525" s="15"/>
      <c r="CH1525" s="15"/>
      <c r="CI1525" s="15"/>
      <c r="CJ1525" s="15"/>
    </row>
    <row r="1526" spans="1:118" ht="12.75">
      <c r="A1526" s="15" t="s">
        <v>9992</v>
      </c>
      <c r="B1526" s="15" t="s">
        <v>9993</v>
      </c>
      <c r="C1526" s="15" t="s">
        <v>58</v>
      </c>
      <c r="D1526" s="16">
        <v>2016</v>
      </c>
      <c r="E1526" s="15" t="s">
        <v>1673</v>
      </c>
      <c r="F1526" s="15"/>
      <c r="G1526" s="15" t="s">
        <v>129</v>
      </c>
      <c r="H1526" s="15"/>
      <c r="I1526" s="15" t="s">
        <v>129</v>
      </c>
      <c r="J1526" s="15"/>
      <c r="K1526" s="17" t="e">
        <f t="shared" si="218"/>
        <v>#VALUE!</v>
      </c>
      <c r="L1526" s="15"/>
      <c r="M1526" s="18" t="e">
        <f t="shared" si="205"/>
        <v>#VALUE!</v>
      </c>
      <c r="N1526" s="15"/>
      <c r="O1526" s="15"/>
      <c r="P1526" s="15"/>
      <c r="Q1526" s="15"/>
      <c r="R1526" s="15"/>
      <c r="S1526" s="19"/>
      <c r="T1526" s="15"/>
      <c r="U1526" s="17"/>
      <c r="V1526" s="15" t="s">
        <v>9994</v>
      </c>
      <c r="W1526" s="15"/>
      <c r="X1526" s="15" t="s">
        <v>404</v>
      </c>
      <c r="Y1526" s="15" t="s">
        <v>9995</v>
      </c>
      <c r="AB1526" s="32">
        <v>43506</v>
      </c>
      <c r="AC1526" s="21" t="s">
        <v>9996</v>
      </c>
      <c r="AD1526" s="21" t="s">
        <v>9997</v>
      </c>
      <c r="AE1526" s="21" t="s">
        <v>9998</v>
      </c>
      <c r="AF1526" s="21" t="s">
        <v>9999</v>
      </c>
      <c r="AG1526" s="22">
        <f t="shared" si="235"/>
        <v>0.5161290322580645</v>
      </c>
      <c r="AH1526" s="15" t="str">
        <f t="shared" si="225"/>
        <v/>
      </c>
      <c r="AI1526" s="22" t="str">
        <f>VLOOKUP(A1526,'[1]Deals (investment)'!$B$2:$Z$1497,1,FALSE)</f>
        <v>Shieldfy</v>
      </c>
      <c r="AJ1526" s="22">
        <f>VLOOKUP(A1526,'[1]Deals (investment)'!$B$2:$Z$870,15,FALSE)</f>
        <v>0</v>
      </c>
      <c r="AK1526" s="17" t="e">
        <f>VLOOKUP(A1526,'[1]Deals (Exits)'!B:B,1,FALSE)</f>
        <v>#N/A</v>
      </c>
      <c r="AL1526" s="23">
        <f>VLOOKUP(G1526,[1]Lookups!$V$3:$Y$197,4,FALSE)</f>
        <v>0</v>
      </c>
      <c r="AM1526" s="17" t="str">
        <f>VLOOKUP(X1526,[1]Lookups!$B$3:$C$200,2,FALSE)</f>
        <v>Other Technologies &amp; Information Technology</v>
      </c>
      <c r="AN1526" s="17" t="e">
        <f>VLOOKUP(R1526,[1]Lookups!$H$3:$I$69,2,FALSE)</f>
        <v>#N/A</v>
      </c>
      <c r="AO1526" s="17" t="e">
        <f>VLOOKUP(T1526,[1]Lookups!$H$3:$I$69,2,FALSE)</f>
        <v>#N/A</v>
      </c>
      <c r="AP1526" s="17" t="e">
        <f>VLOOKUP(AN1526,[1]Lookups!$N$3:$O$11,2,FALSE)</f>
        <v>#N/A</v>
      </c>
      <c r="AQ1526" s="18" t="e">
        <f>COUNTIFS('[1]Deals (investment)'!$B:$B,$A1526)</f>
        <v>#VALUE!</v>
      </c>
      <c r="AR1526" s="18" t="e">
        <f>COUNTIFS('[1]Deals (investment)'!$B:$B,$A1526,'[1]Deals (investment)'!$T:$T,$AW$1)+COUNTIFS('[1]Deals (investment)'!$B:$B,$A1526,'[1]Deals (investment)'!$T:$T,$AX$1)+COUNTIFS('[1]Deals (investment)'!$B:$B,$A1526,'[1]Deals (investment)'!$T:$T,$AY$1)</f>
        <v>#VALUE!</v>
      </c>
      <c r="AS1526" s="17" t="e">
        <f>SUMIFS('[1]Deals (investment)'!$C:$C,'[1]Deals (investment)'!$B:$B,$A1526)</f>
        <v>#VALUE!</v>
      </c>
      <c r="AT1526" s="17" t="e">
        <f t="shared" si="219"/>
        <v>#VALUE!</v>
      </c>
      <c r="AU1526" s="18" t="e">
        <f>COUNTIF('[1]Deals (Exits)'!$B:$B,A1526)</f>
        <v>#VALUE!</v>
      </c>
      <c r="AV1526" s="17" t="e">
        <f>SUMIFS('[1]Deals (investment)'!$C:$C,'[1]Deals (investment)'!$B:$B,$A1526,'[1]Deals (investment)'!$T:$T,AV$1)</f>
        <v>#VALUE!</v>
      </c>
      <c r="AW1526" s="17" t="e">
        <f>SUMIFS('[1]Deals (investment)'!$C:$C,'[1]Deals (investment)'!$B:$B,$A1526,'[1]Deals (investment)'!$T:$T,AW$1)</f>
        <v>#VALUE!</v>
      </c>
      <c r="AX1526" s="17" t="e">
        <f>SUMIFS('[1]Deals (investment)'!$C:$C,'[1]Deals (investment)'!$B:$B,$A1526,'[1]Deals (investment)'!$T:$T,AX$1)</f>
        <v>#VALUE!</v>
      </c>
      <c r="AY1526" s="17" t="e">
        <f>SUMIFS('[1]Deals (investment)'!$C:$C,'[1]Deals (investment)'!$B:$B,$A1526,'[1]Deals (investment)'!$T:$T,AY$1)</f>
        <v>#VALUE!</v>
      </c>
      <c r="AZ1526" s="17" t="e">
        <f>SUMIFS('[1]Deals (investment)'!$C:$C,'[1]Deals (investment)'!$B:$B,$A1526,'[1]Deals (investment)'!$T:$T,AZ$1)</f>
        <v>#VALUE!</v>
      </c>
      <c r="BA1526" s="17" t="e">
        <f>SUMIFS('[1]Deals (investment)'!$C:$C,'[1]Deals (investment)'!$B:$B,$A1526,'[1]Deals (investment)'!$T:$T,BA$1)</f>
        <v>#VALUE!</v>
      </c>
      <c r="BB1526" s="17" t="e">
        <f>SUMIFS('[1]Deals (investment)'!$C:$C,'[1]Deals (investment)'!$B:$B,$A1526,'[1]Deals (investment)'!$T:$T,BB$1)</f>
        <v>#VALUE!</v>
      </c>
      <c r="BC1526" s="17" t="e">
        <f>SUMIFS('[1]Deals (Exits)'!$C:$C,'[1]Deals (Exits)'!$B:$B,$A1526)</f>
        <v>#VALUE!</v>
      </c>
      <c r="BD1526" s="17" t="e">
        <f>SUMIFS('[1]Deals (investment)'!$C:$C,'[1]Deals (investment)'!$B:$B,$A1526,'[1]Deals (investment)'!$V:$V,BD$1)</f>
        <v>#VALUE!</v>
      </c>
      <c r="BE1526" s="17" t="e">
        <f>SUMIFS('[1]Deals (investment)'!$C:$C,'[1]Deals (investment)'!$B:$B,$A1526,'[1]Deals (investment)'!$V:$V,BE$1)</f>
        <v>#VALUE!</v>
      </c>
      <c r="BF1526" s="17" t="e">
        <f>SUMIFS('[1]Deals (investment)'!$C:$C,'[1]Deals (investment)'!$B:$B,$A1526,'[1]Deals (investment)'!$V:$V,BF$1)</f>
        <v>#VALUE!</v>
      </c>
      <c r="BG1526" s="17" t="e">
        <f>SUMIFS('[1]Deals (investment)'!$C:$C,'[1]Deals (investment)'!$B:$B,$A1526,'[1]Deals (investment)'!$V:$V,BG$1)</f>
        <v>#VALUE!</v>
      </c>
      <c r="BH1526" s="17" t="e">
        <f>SUMIFS('[1]Deals (investment)'!$C:$C,'[1]Deals (investment)'!$B:$B,$A1526,'[1]Deals (investment)'!$V:$V,BH$1)</f>
        <v>#VALUE!</v>
      </c>
      <c r="BI1526" s="17" t="e">
        <f>SUMIFS('[1]Deals (investment)'!$C:$C,'[1]Deals (investment)'!$B:$B,$A1526,'[1]Deals (investment)'!$V:$V,BI$1)</f>
        <v>#VALUE!</v>
      </c>
      <c r="BJ1526" s="17" t="e">
        <f>SUMIFS('[1]Deals (investment)'!$C:$C,'[1]Deals (investment)'!$B:$B,$A1526,'[1]Deals (investment)'!$V:$V,BJ$1)</f>
        <v>#VALUE!</v>
      </c>
      <c r="BK1526" s="17" t="e">
        <f>SUMIFS('[1]Deals (investment)'!$C:$C,'[1]Deals (investment)'!$B:$B,$A1526,'[1]Deals (investment)'!$V:$V,BK$1)</f>
        <v>#VALUE!</v>
      </c>
      <c r="BL1526" s="17" t="e">
        <f>SUMIFS('[1]Deals (investment)'!$C:$C,'[1]Deals (investment)'!$B:$B,$A1526,'[1]Deals (investment)'!$V:$V,BL$1)</f>
        <v>#VALUE!</v>
      </c>
      <c r="BM1526" s="17" t="e">
        <f>SUMIFS('[1]Deals (investment)'!$C:$C,'[1]Deals (investment)'!$B:$B,$A1526,'[1]Deals (investment)'!$V:$V,BM$1)</f>
        <v>#VALUE!</v>
      </c>
      <c r="BN1526" s="15"/>
      <c r="BO1526" s="15"/>
      <c r="BP1526" s="22"/>
      <c r="BQ1526" s="15"/>
      <c r="BR1526" s="15"/>
      <c r="BS1526" s="15"/>
      <c r="BT1526" s="15"/>
      <c r="BU1526" s="15"/>
      <c r="BV1526" s="15"/>
      <c r="BW1526" s="15"/>
      <c r="BX1526" s="15"/>
      <c r="BY1526" s="15"/>
      <c r="BZ1526" s="15"/>
      <c r="CA1526" s="15"/>
      <c r="CB1526" s="15"/>
      <c r="CC1526" s="15"/>
      <c r="CD1526" s="15" t="str">
        <f t="shared" si="234"/>
        <v>ShieldfyShieldfy is web applicaiton security platform for web developersActive</v>
      </c>
      <c r="CE1526" s="15"/>
      <c r="CF1526" s="15"/>
      <c r="CG1526" s="15"/>
      <c r="CH1526" s="15"/>
      <c r="CI1526" s="15"/>
      <c r="CJ1526" s="15"/>
    </row>
    <row r="1527" spans="1:118" ht="12.75">
      <c r="A1527" s="15" t="s">
        <v>10000</v>
      </c>
      <c r="B1527" s="15" t="s">
        <v>10001</v>
      </c>
      <c r="C1527" s="15" t="s">
        <v>58</v>
      </c>
      <c r="D1527" s="16">
        <v>2017</v>
      </c>
      <c r="E1527" s="15" t="s">
        <v>10002</v>
      </c>
      <c r="F1527" s="15"/>
      <c r="G1527" s="15"/>
      <c r="H1527" s="15"/>
      <c r="I1527" s="15"/>
      <c r="J1527" s="15"/>
      <c r="K1527" s="17" t="e">
        <f t="shared" si="218"/>
        <v>#VALUE!</v>
      </c>
      <c r="L1527" s="15"/>
      <c r="M1527" s="18" t="e">
        <f t="shared" si="205"/>
        <v>#VALUE!</v>
      </c>
      <c r="N1527" s="15"/>
      <c r="O1527" s="15"/>
      <c r="P1527" s="15"/>
      <c r="Q1527" s="15"/>
      <c r="R1527" s="15"/>
      <c r="S1527" s="19"/>
      <c r="T1527" s="15"/>
      <c r="U1527" s="17"/>
      <c r="V1527" s="15" t="s">
        <v>10003</v>
      </c>
      <c r="W1527" s="15"/>
      <c r="X1527" s="15" t="s">
        <v>158</v>
      </c>
      <c r="Y1527" s="15"/>
      <c r="AB1527" s="20"/>
      <c r="AC1527" s="21" t="s">
        <v>10004</v>
      </c>
      <c r="AD1527" s="21" t="s">
        <v>10005</v>
      </c>
      <c r="AE1527" s="21" t="s">
        <v>10006</v>
      </c>
      <c r="AF1527" s="21" t="s">
        <v>10007</v>
      </c>
      <c r="AG1527" s="22">
        <f t="shared" si="235"/>
        <v>0.38709677419354838</v>
      </c>
      <c r="AH1527" s="15" t="str">
        <f t="shared" si="225"/>
        <v/>
      </c>
      <c r="AI1527" s="22" t="e">
        <f>VLOOKUP(A1527,'[1]Deals (investment)'!$B$2:$Z$1497,1,FALSE)</f>
        <v>#N/A</v>
      </c>
      <c r="AJ1527" s="22" t="e">
        <f>VLOOKUP(A1527,'[1]Deals (investment)'!$B$2:$Z$870,15,FALSE)</f>
        <v>#N/A</v>
      </c>
      <c r="AK1527" s="17" t="e">
        <f>VLOOKUP(A1527,'[1]Deals (Exits)'!B:B,1,FALSE)</f>
        <v>#N/A</v>
      </c>
      <c r="AL1527" s="23" t="e">
        <f>VLOOKUP(G1527,[1]Lookups!$V$3:$Y$197,4,FALSE)</f>
        <v>#N/A</v>
      </c>
      <c r="AM1527" s="17" t="str">
        <f>VLOOKUP(X1527,[1]Lookups!$B$3:$C$200,2,FALSE)</f>
        <v>Financial Services</v>
      </c>
      <c r="AN1527" s="17" t="e">
        <f>VLOOKUP(R1527,[1]Lookups!$H$3:$I$69,2,FALSE)</f>
        <v>#N/A</v>
      </c>
      <c r="AO1527" s="17" t="e">
        <f>VLOOKUP(T1527,[1]Lookups!$H$3:$I$69,2,FALSE)</f>
        <v>#N/A</v>
      </c>
      <c r="AP1527" s="17" t="e">
        <f>VLOOKUP(AN1527,[1]Lookups!$N$3:$O$11,2,FALSE)</f>
        <v>#N/A</v>
      </c>
      <c r="AQ1527" s="18" t="e">
        <f>COUNTIFS('[1]Deals (investment)'!$B:$B,$A1527)</f>
        <v>#VALUE!</v>
      </c>
      <c r="AR1527" s="18" t="e">
        <f>COUNTIFS('[1]Deals (investment)'!$B:$B,$A1527,'[1]Deals (investment)'!$T:$T,$AW$1)+COUNTIFS('[1]Deals (investment)'!$B:$B,$A1527,'[1]Deals (investment)'!$T:$T,$AX$1)+COUNTIFS('[1]Deals (investment)'!$B:$B,$A1527,'[1]Deals (investment)'!$T:$T,$AY$1)</f>
        <v>#VALUE!</v>
      </c>
      <c r="AS1527" s="17" t="e">
        <f>SUMIFS('[1]Deals (investment)'!$C:$C,'[1]Deals (investment)'!$B:$B,$A1527)</f>
        <v>#VALUE!</v>
      </c>
      <c r="AT1527" s="17" t="e">
        <f t="shared" si="219"/>
        <v>#VALUE!</v>
      </c>
      <c r="AU1527" s="18" t="e">
        <f>COUNTIF('[1]Deals (Exits)'!$B:$B,A1527)</f>
        <v>#VALUE!</v>
      </c>
      <c r="AV1527" s="17" t="e">
        <f>SUMIFS('[1]Deals (investment)'!$C:$C,'[1]Deals (investment)'!$B:$B,$A1527,'[1]Deals (investment)'!$T:$T,AV$1)</f>
        <v>#VALUE!</v>
      </c>
      <c r="AW1527" s="17" t="e">
        <f>SUMIFS('[1]Deals (investment)'!$C:$C,'[1]Deals (investment)'!$B:$B,$A1527,'[1]Deals (investment)'!$T:$T,AW$1)</f>
        <v>#VALUE!</v>
      </c>
      <c r="AX1527" s="17" t="e">
        <f>SUMIFS('[1]Deals (investment)'!$C:$C,'[1]Deals (investment)'!$B:$B,$A1527,'[1]Deals (investment)'!$T:$T,AX$1)</f>
        <v>#VALUE!</v>
      </c>
      <c r="AY1527" s="17" t="e">
        <f>SUMIFS('[1]Deals (investment)'!$C:$C,'[1]Deals (investment)'!$B:$B,$A1527,'[1]Deals (investment)'!$T:$T,AY$1)</f>
        <v>#VALUE!</v>
      </c>
      <c r="AZ1527" s="17" t="e">
        <f>SUMIFS('[1]Deals (investment)'!$C:$C,'[1]Deals (investment)'!$B:$B,$A1527,'[1]Deals (investment)'!$T:$T,AZ$1)</f>
        <v>#VALUE!</v>
      </c>
      <c r="BA1527" s="17" t="e">
        <f>SUMIFS('[1]Deals (investment)'!$C:$C,'[1]Deals (investment)'!$B:$B,$A1527,'[1]Deals (investment)'!$T:$T,BA$1)</f>
        <v>#VALUE!</v>
      </c>
      <c r="BB1527" s="17" t="e">
        <f>SUMIFS('[1]Deals (investment)'!$C:$C,'[1]Deals (investment)'!$B:$B,$A1527,'[1]Deals (investment)'!$T:$T,BB$1)</f>
        <v>#VALUE!</v>
      </c>
      <c r="BC1527" s="17" t="e">
        <f>SUMIFS('[1]Deals (Exits)'!$C:$C,'[1]Deals (Exits)'!$B:$B,$A1527)</f>
        <v>#VALUE!</v>
      </c>
      <c r="BD1527" s="17" t="e">
        <f>SUMIFS('[1]Deals (investment)'!$C:$C,'[1]Deals (investment)'!$B:$B,$A1527,'[1]Deals (investment)'!$V:$V,BD$1)</f>
        <v>#VALUE!</v>
      </c>
      <c r="BE1527" s="17" t="e">
        <f>SUMIFS('[1]Deals (investment)'!$C:$C,'[1]Deals (investment)'!$B:$B,$A1527,'[1]Deals (investment)'!$V:$V,BE$1)</f>
        <v>#VALUE!</v>
      </c>
      <c r="BF1527" s="17" t="e">
        <f>SUMIFS('[1]Deals (investment)'!$C:$C,'[1]Deals (investment)'!$B:$B,$A1527,'[1]Deals (investment)'!$V:$V,BF$1)</f>
        <v>#VALUE!</v>
      </c>
      <c r="BG1527" s="17" t="e">
        <f>SUMIFS('[1]Deals (investment)'!$C:$C,'[1]Deals (investment)'!$B:$B,$A1527,'[1]Deals (investment)'!$V:$V,BG$1)</f>
        <v>#VALUE!</v>
      </c>
      <c r="BH1527" s="17" t="e">
        <f>SUMIFS('[1]Deals (investment)'!$C:$C,'[1]Deals (investment)'!$B:$B,$A1527,'[1]Deals (investment)'!$V:$V,BH$1)</f>
        <v>#VALUE!</v>
      </c>
      <c r="BI1527" s="17" t="e">
        <f>SUMIFS('[1]Deals (investment)'!$C:$C,'[1]Deals (investment)'!$B:$B,$A1527,'[1]Deals (investment)'!$V:$V,BI$1)</f>
        <v>#VALUE!</v>
      </c>
      <c r="BJ1527" s="17" t="e">
        <f>SUMIFS('[1]Deals (investment)'!$C:$C,'[1]Deals (investment)'!$B:$B,$A1527,'[1]Deals (investment)'!$V:$V,BJ$1)</f>
        <v>#VALUE!</v>
      </c>
      <c r="BK1527" s="17" t="e">
        <f>SUMIFS('[1]Deals (investment)'!$C:$C,'[1]Deals (investment)'!$B:$B,$A1527,'[1]Deals (investment)'!$V:$V,BK$1)</f>
        <v>#VALUE!</v>
      </c>
      <c r="BL1527" s="17" t="e">
        <f>SUMIFS('[1]Deals (investment)'!$C:$C,'[1]Deals (investment)'!$B:$B,$A1527,'[1]Deals (investment)'!$V:$V,BL$1)</f>
        <v>#VALUE!</v>
      </c>
      <c r="BM1527" s="17" t="e">
        <f>SUMIFS('[1]Deals (investment)'!$C:$C,'[1]Deals (investment)'!$B:$B,$A1527,'[1]Deals (investment)'!$V:$V,BM$1)</f>
        <v>#VALUE!</v>
      </c>
      <c r="BN1527" s="15"/>
      <c r="BO1527" s="15"/>
      <c r="BP1527" s="22"/>
      <c r="BQ1527" s="15"/>
      <c r="BR1527" s="15"/>
      <c r="BS1527" s="15"/>
      <c r="BT1527" s="15"/>
      <c r="BU1527" s="15"/>
      <c r="BV1527" s="15"/>
      <c r="BW1527" s="15"/>
      <c r="BX1527" s="15"/>
      <c r="BY1527" s="15"/>
      <c r="BZ1527" s="15"/>
      <c r="CA1527" s="15"/>
      <c r="CB1527" s="15"/>
      <c r="CC1527" s="15"/>
      <c r="CD1527" s="15" t="str">
        <f t="shared" si="234"/>
        <v>Seso GlobalSeso utilizes Blockchain technology to solve the inability of secured lending in emerging economies.Active</v>
      </c>
      <c r="CE1527" s="15"/>
      <c r="CF1527" s="15"/>
      <c r="CG1527" s="15"/>
      <c r="CH1527" s="15"/>
      <c r="CI1527" s="15"/>
      <c r="CJ1527" s="15"/>
    </row>
    <row r="1528" spans="1:118" ht="25.5">
      <c r="A1528" s="15" t="s">
        <v>10008</v>
      </c>
      <c r="B1528" s="15" t="s">
        <v>10009</v>
      </c>
      <c r="C1528" s="15" t="s">
        <v>58</v>
      </c>
      <c r="D1528" s="16">
        <v>2004</v>
      </c>
      <c r="E1528" s="26" t="s">
        <v>90</v>
      </c>
      <c r="F1528" s="26" t="s">
        <v>199</v>
      </c>
      <c r="G1528" s="26" t="s">
        <v>91</v>
      </c>
      <c r="H1528" s="26"/>
      <c r="I1528" s="15" t="s">
        <v>91</v>
      </c>
      <c r="J1528" s="26"/>
      <c r="K1528" s="17" t="e">
        <f t="shared" si="218"/>
        <v>#VALUE!</v>
      </c>
      <c r="L1528" s="15"/>
      <c r="M1528" s="18" t="e">
        <f t="shared" si="205"/>
        <v>#VALUE!</v>
      </c>
      <c r="N1528" s="15"/>
      <c r="O1528" s="15"/>
      <c r="P1528" s="15"/>
      <c r="Q1528" s="15"/>
      <c r="R1528" s="15"/>
      <c r="S1528" s="19"/>
      <c r="T1528" s="15"/>
      <c r="U1528" s="17"/>
      <c r="V1528" s="15" t="s">
        <v>10010</v>
      </c>
      <c r="W1528" s="15">
        <v>0</v>
      </c>
      <c r="X1528" s="15" t="s">
        <v>404</v>
      </c>
      <c r="Y1528" s="15" t="s">
        <v>10011</v>
      </c>
      <c r="AB1528" s="20" t="s">
        <v>286</v>
      </c>
      <c r="AC1528" s="21" t="s">
        <v>10012</v>
      </c>
      <c r="AD1528" s="15"/>
      <c r="AE1528" s="27" t="s">
        <v>10013</v>
      </c>
      <c r="AF1528" s="27" t="s">
        <v>10014</v>
      </c>
      <c r="AG1528" s="22">
        <f t="shared" si="235"/>
        <v>0.54838709677419351</v>
      </c>
      <c r="AH1528" s="15" t="str">
        <f t="shared" si="225"/>
        <v/>
      </c>
      <c r="AI1528" s="22" t="e">
        <f>VLOOKUP(A1528,'[1]Deals (investment)'!$B$2:$Z$1497,1,FALSE)</f>
        <v>#N/A</v>
      </c>
      <c r="AJ1528" s="22" t="e">
        <f>VLOOKUP(A1528,'[1]Deals (investment)'!$B$2:$Z$870,15,FALSE)</f>
        <v>#N/A</v>
      </c>
      <c r="AK1528" s="17" t="e">
        <f>VLOOKUP(A1528,'[1]Deals (Exits)'!B:B,1,FALSE)</f>
        <v>#N/A</v>
      </c>
      <c r="AL1528" s="23">
        <f>VLOOKUP(G1528,[1]Lookups!$V$3:$Y$197,4,FALSE)</f>
        <v>0</v>
      </c>
      <c r="AM1528" s="17" t="str">
        <f>VLOOKUP(X1528,[1]Lookups!$B$3:$C$200,2,FALSE)</f>
        <v>Other Technologies &amp; Information Technology</v>
      </c>
      <c r="AN1528" s="17" t="e">
        <f>VLOOKUP(R1528,[1]Lookups!$H$3:$I$69,2,FALSE)</f>
        <v>#N/A</v>
      </c>
      <c r="AO1528" s="17" t="e">
        <f>VLOOKUP(T1528,[1]Lookups!$H$3:$I$69,2,FALSE)</f>
        <v>#N/A</v>
      </c>
      <c r="AP1528" s="17" t="e">
        <f>VLOOKUP(AN1528,[1]Lookups!$N$3:$O$11,2,FALSE)</f>
        <v>#N/A</v>
      </c>
      <c r="AQ1528" s="18" t="e">
        <f>COUNTIFS('[1]Deals (investment)'!$B:$B,$A1528)</f>
        <v>#VALUE!</v>
      </c>
      <c r="AR1528" s="18" t="e">
        <f>COUNTIFS('[1]Deals (investment)'!$B:$B,$A1528,'[1]Deals (investment)'!$T:$T,$AW$1)+COUNTIFS('[1]Deals (investment)'!$B:$B,$A1528,'[1]Deals (investment)'!$T:$T,$AX$1)+COUNTIFS('[1]Deals (investment)'!$B:$B,$A1528,'[1]Deals (investment)'!$T:$T,$AY$1)</f>
        <v>#VALUE!</v>
      </c>
      <c r="AS1528" s="17" t="e">
        <f>SUMIFS('[1]Deals (investment)'!$C:$C,'[1]Deals (investment)'!$B:$B,$A1528)</f>
        <v>#VALUE!</v>
      </c>
      <c r="AT1528" s="17" t="e">
        <f t="shared" si="219"/>
        <v>#VALUE!</v>
      </c>
      <c r="AU1528" s="18" t="e">
        <f>COUNTIF('[1]Deals (Exits)'!$B:$B,A1528)</f>
        <v>#VALUE!</v>
      </c>
      <c r="AV1528" s="17" t="e">
        <f>SUMIFS('[1]Deals (investment)'!$C:$C,'[1]Deals (investment)'!$B:$B,$A1528,'[1]Deals (investment)'!$T:$T,AV$1)</f>
        <v>#VALUE!</v>
      </c>
      <c r="AW1528" s="17" t="e">
        <f>SUMIFS('[1]Deals (investment)'!$C:$C,'[1]Deals (investment)'!$B:$B,$A1528,'[1]Deals (investment)'!$T:$T,AW$1)</f>
        <v>#VALUE!</v>
      </c>
      <c r="AX1528" s="17" t="e">
        <f>SUMIFS('[1]Deals (investment)'!$C:$C,'[1]Deals (investment)'!$B:$B,$A1528,'[1]Deals (investment)'!$T:$T,AX$1)</f>
        <v>#VALUE!</v>
      </c>
      <c r="AY1528" s="17" t="e">
        <f>SUMIFS('[1]Deals (investment)'!$C:$C,'[1]Deals (investment)'!$B:$B,$A1528,'[1]Deals (investment)'!$T:$T,AY$1)</f>
        <v>#VALUE!</v>
      </c>
      <c r="AZ1528" s="17" t="e">
        <f>SUMIFS('[1]Deals (investment)'!$C:$C,'[1]Deals (investment)'!$B:$B,$A1528,'[1]Deals (investment)'!$T:$T,AZ$1)</f>
        <v>#VALUE!</v>
      </c>
      <c r="BA1528" s="17" t="e">
        <f>SUMIFS('[1]Deals (investment)'!$C:$C,'[1]Deals (investment)'!$B:$B,$A1528,'[1]Deals (investment)'!$T:$T,BA$1)</f>
        <v>#VALUE!</v>
      </c>
      <c r="BB1528" s="17" t="e">
        <f>SUMIFS('[1]Deals (investment)'!$C:$C,'[1]Deals (investment)'!$B:$B,$A1528,'[1]Deals (investment)'!$T:$T,BB$1)</f>
        <v>#VALUE!</v>
      </c>
      <c r="BC1528" s="17" t="e">
        <f>SUMIFS('[1]Deals (Exits)'!$C:$C,'[1]Deals (Exits)'!$B:$B,$A1528)</f>
        <v>#VALUE!</v>
      </c>
      <c r="BD1528" s="17" t="e">
        <f>SUMIFS('[1]Deals (investment)'!$C:$C,'[1]Deals (investment)'!$B:$B,$A1528,'[1]Deals (investment)'!$V:$V,BD$1)</f>
        <v>#VALUE!</v>
      </c>
      <c r="BE1528" s="17" t="e">
        <f>SUMIFS('[1]Deals (investment)'!$C:$C,'[1]Deals (investment)'!$B:$B,$A1528,'[1]Deals (investment)'!$V:$V,BE$1)</f>
        <v>#VALUE!</v>
      </c>
      <c r="BF1528" s="17" t="e">
        <f>SUMIFS('[1]Deals (investment)'!$C:$C,'[1]Deals (investment)'!$B:$B,$A1528,'[1]Deals (investment)'!$V:$V,BF$1)</f>
        <v>#VALUE!</v>
      </c>
      <c r="BG1528" s="17" t="e">
        <f>SUMIFS('[1]Deals (investment)'!$C:$C,'[1]Deals (investment)'!$B:$B,$A1528,'[1]Deals (investment)'!$V:$V,BG$1)</f>
        <v>#VALUE!</v>
      </c>
      <c r="BH1528" s="17" t="e">
        <f>SUMIFS('[1]Deals (investment)'!$C:$C,'[1]Deals (investment)'!$B:$B,$A1528,'[1]Deals (investment)'!$V:$V,BH$1)</f>
        <v>#VALUE!</v>
      </c>
      <c r="BI1528" s="17" t="e">
        <f>SUMIFS('[1]Deals (investment)'!$C:$C,'[1]Deals (investment)'!$B:$B,$A1528,'[1]Deals (investment)'!$V:$V,BI$1)</f>
        <v>#VALUE!</v>
      </c>
      <c r="BJ1528" s="17" t="e">
        <f>SUMIFS('[1]Deals (investment)'!$C:$C,'[1]Deals (investment)'!$B:$B,$A1528,'[1]Deals (investment)'!$V:$V,BJ$1)</f>
        <v>#VALUE!</v>
      </c>
      <c r="BK1528" s="17" t="e">
        <f>SUMIFS('[1]Deals (investment)'!$C:$C,'[1]Deals (investment)'!$B:$B,$A1528,'[1]Deals (investment)'!$V:$V,BK$1)</f>
        <v>#VALUE!</v>
      </c>
      <c r="BL1528" s="17" t="e">
        <f>SUMIFS('[1]Deals (investment)'!$C:$C,'[1]Deals (investment)'!$B:$B,$A1528,'[1]Deals (investment)'!$V:$V,BL$1)</f>
        <v>#VALUE!</v>
      </c>
      <c r="BM1528" s="17" t="e">
        <f>SUMIFS('[1]Deals (investment)'!$C:$C,'[1]Deals (investment)'!$B:$B,$A1528,'[1]Deals (investment)'!$V:$V,BM$1)</f>
        <v>#VALUE!</v>
      </c>
      <c r="BN1528" s="15"/>
      <c r="BO1528" s="15"/>
      <c r="BP1528" s="22"/>
      <c r="BQ1528" s="15"/>
      <c r="BR1528" s="15"/>
      <c r="BS1528" s="15"/>
      <c r="BT1528" s="15"/>
      <c r="BU1528" s="15"/>
      <c r="BV1528" s="15"/>
      <c r="BW1528" s="15"/>
      <c r="BX1528" s="15"/>
      <c r="BY1528" s="15"/>
      <c r="BZ1528" s="15"/>
      <c r="CA1528" s="15"/>
      <c r="CB1528" s="15"/>
      <c r="CC1528" s="15"/>
      <c r="CD1528" s="15" t="str">
        <f t="shared" si="234"/>
        <v>Silulo Ulutho TechnologiesSilulo Ulutho Technologies is pioneering information communication technology in emerging and rural communities in South Africa.Active</v>
      </c>
      <c r="CE1528" s="15"/>
      <c r="CF1528" s="15"/>
      <c r="CG1528" s="15"/>
      <c r="CH1528" s="15"/>
      <c r="CI1528" s="15"/>
      <c r="CJ1528" s="15"/>
    </row>
    <row r="1529" spans="1:118" ht="12.75">
      <c r="A1529" s="15" t="s">
        <v>10015</v>
      </c>
      <c r="B1529" s="15" t="s">
        <v>10016</v>
      </c>
      <c r="C1529" s="15"/>
      <c r="D1529" s="16"/>
      <c r="E1529" s="15"/>
      <c r="F1529" s="15"/>
      <c r="G1529" s="15"/>
      <c r="H1529" s="15"/>
      <c r="I1529" s="15"/>
      <c r="J1529" s="15"/>
      <c r="K1529" s="17" t="e">
        <f t="shared" si="218"/>
        <v>#VALUE!</v>
      </c>
      <c r="L1529" s="15"/>
      <c r="M1529" s="18" t="e">
        <f t="shared" si="205"/>
        <v>#VALUE!</v>
      </c>
      <c r="N1529" s="15"/>
      <c r="O1529" s="15"/>
      <c r="P1529" s="15"/>
      <c r="Q1529" s="15"/>
      <c r="R1529" s="15"/>
      <c r="S1529" s="19"/>
      <c r="T1529" s="15"/>
      <c r="U1529" s="17"/>
      <c r="V1529" s="15" t="s">
        <v>10017</v>
      </c>
      <c r="W1529" s="15"/>
      <c r="X1529" s="15" t="s">
        <v>538</v>
      </c>
      <c r="Y1529" s="15" t="s">
        <v>1420</v>
      </c>
      <c r="AB1529" s="20"/>
      <c r="AC1529" s="21" t="s">
        <v>10018</v>
      </c>
      <c r="AD1529" s="21" t="s">
        <v>10019</v>
      </c>
      <c r="AE1529" s="15"/>
      <c r="AF1529" s="15"/>
      <c r="AG1529" s="22">
        <f t="shared" si="235"/>
        <v>0.25806451612903225</v>
      </c>
      <c r="AH1529" s="15" t="str">
        <f t="shared" si="225"/>
        <v/>
      </c>
      <c r="AI1529" s="22" t="e">
        <f>VLOOKUP(A1529,'[1]Deals (investment)'!$B$2:$Z$1497,1,FALSE)</f>
        <v>#N/A</v>
      </c>
      <c r="AJ1529" s="22" t="e">
        <f>VLOOKUP(A1529,'[1]Deals (investment)'!$B$2:$Z$870,15,FALSE)</f>
        <v>#N/A</v>
      </c>
      <c r="AK1529" s="17" t="e">
        <f>VLOOKUP(A1529,'[1]Deals (Exits)'!B:B,1,FALSE)</f>
        <v>#N/A</v>
      </c>
      <c r="AL1529" s="23" t="e">
        <f>VLOOKUP(G1529,[1]Lookups!$V$3:$Y$197,4,FALSE)</f>
        <v>#N/A</v>
      </c>
      <c r="AM1529" s="17" t="str">
        <f>VLOOKUP(X1529,[1]Lookups!$B$3:$C$200,2,FALSE)</f>
        <v>Agriculture</v>
      </c>
      <c r="AN1529" s="17" t="e">
        <f>VLOOKUP(R1529,[1]Lookups!$H$3:$I$69,2,FALSE)</f>
        <v>#N/A</v>
      </c>
      <c r="AO1529" s="17" t="e">
        <f>VLOOKUP(T1529,[1]Lookups!$H$3:$I$69,2,FALSE)</f>
        <v>#N/A</v>
      </c>
      <c r="AP1529" s="17" t="e">
        <f>VLOOKUP(AN1529,[1]Lookups!$N$3:$O$11,2,FALSE)</f>
        <v>#N/A</v>
      </c>
      <c r="AQ1529" s="18" t="e">
        <f>COUNTIFS('[1]Deals (investment)'!$B:$B,$A1529)</f>
        <v>#VALUE!</v>
      </c>
      <c r="AR1529" s="18" t="e">
        <f>COUNTIFS('[1]Deals (investment)'!$B:$B,$A1529,'[1]Deals (investment)'!$T:$T,$AW$1)+COUNTIFS('[1]Deals (investment)'!$B:$B,$A1529,'[1]Deals (investment)'!$T:$T,$AX$1)+COUNTIFS('[1]Deals (investment)'!$B:$B,$A1529,'[1]Deals (investment)'!$T:$T,$AY$1)</f>
        <v>#VALUE!</v>
      </c>
      <c r="AS1529" s="17" t="e">
        <f>SUMIFS('[1]Deals (investment)'!$C:$C,'[1]Deals (investment)'!$B:$B,$A1529)</f>
        <v>#VALUE!</v>
      </c>
      <c r="AT1529" s="17" t="e">
        <f t="shared" si="219"/>
        <v>#VALUE!</v>
      </c>
      <c r="AU1529" s="18" t="e">
        <f>COUNTIF('[1]Deals (Exits)'!$B:$B,A1529)</f>
        <v>#VALUE!</v>
      </c>
      <c r="AV1529" s="17" t="e">
        <f>SUMIFS('[1]Deals (investment)'!$C:$C,'[1]Deals (investment)'!$B:$B,$A1529,'[1]Deals (investment)'!$T:$T,AV$1)</f>
        <v>#VALUE!</v>
      </c>
      <c r="AW1529" s="17" t="e">
        <f>SUMIFS('[1]Deals (investment)'!$C:$C,'[1]Deals (investment)'!$B:$B,$A1529,'[1]Deals (investment)'!$T:$T,AW$1)</f>
        <v>#VALUE!</v>
      </c>
      <c r="AX1529" s="17" t="e">
        <f>SUMIFS('[1]Deals (investment)'!$C:$C,'[1]Deals (investment)'!$B:$B,$A1529,'[1]Deals (investment)'!$T:$T,AX$1)</f>
        <v>#VALUE!</v>
      </c>
      <c r="AY1529" s="17" t="e">
        <f>SUMIFS('[1]Deals (investment)'!$C:$C,'[1]Deals (investment)'!$B:$B,$A1529,'[1]Deals (investment)'!$T:$T,AY$1)</f>
        <v>#VALUE!</v>
      </c>
      <c r="AZ1529" s="17" t="e">
        <f>SUMIFS('[1]Deals (investment)'!$C:$C,'[1]Deals (investment)'!$B:$B,$A1529,'[1]Deals (investment)'!$T:$T,AZ$1)</f>
        <v>#VALUE!</v>
      </c>
      <c r="BA1529" s="17" t="e">
        <f>SUMIFS('[1]Deals (investment)'!$C:$C,'[1]Deals (investment)'!$B:$B,$A1529,'[1]Deals (investment)'!$T:$T,BA$1)</f>
        <v>#VALUE!</v>
      </c>
      <c r="BB1529" s="17" t="e">
        <f>SUMIFS('[1]Deals (investment)'!$C:$C,'[1]Deals (investment)'!$B:$B,$A1529,'[1]Deals (investment)'!$T:$T,BB$1)</f>
        <v>#VALUE!</v>
      </c>
      <c r="BC1529" s="17" t="e">
        <f>SUMIFS('[1]Deals (Exits)'!$C:$C,'[1]Deals (Exits)'!$B:$B,$A1529)</f>
        <v>#VALUE!</v>
      </c>
      <c r="BD1529" s="17" t="e">
        <f>SUMIFS('[1]Deals (investment)'!$C:$C,'[1]Deals (investment)'!$B:$B,$A1529,'[1]Deals (investment)'!$V:$V,BD$1)</f>
        <v>#VALUE!</v>
      </c>
      <c r="BE1529" s="17" t="e">
        <f>SUMIFS('[1]Deals (investment)'!$C:$C,'[1]Deals (investment)'!$B:$B,$A1529,'[1]Deals (investment)'!$V:$V,BE$1)</f>
        <v>#VALUE!</v>
      </c>
      <c r="BF1529" s="17" t="e">
        <f>SUMIFS('[1]Deals (investment)'!$C:$C,'[1]Deals (investment)'!$B:$B,$A1529,'[1]Deals (investment)'!$V:$V,BF$1)</f>
        <v>#VALUE!</v>
      </c>
      <c r="BG1529" s="17" t="e">
        <f>SUMIFS('[1]Deals (investment)'!$C:$C,'[1]Deals (investment)'!$B:$B,$A1529,'[1]Deals (investment)'!$V:$V,BG$1)</f>
        <v>#VALUE!</v>
      </c>
      <c r="BH1529" s="17" t="e">
        <f>SUMIFS('[1]Deals (investment)'!$C:$C,'[1]Deals (investment)'!$B:$B,$A1529,'[1]Deals (investment)'!$V:$V,BH$1)</f>
        <v>#VALUE!</v>
      </c>
      <c r="BI1529" s="17" t="e">
        <f>SUMIFS('[1]Deals (investment)'!$C:$C,'[1]Deals (investment)'!$B:$B,$A1529,'[1]Deals (investment)'!$V:$V,BI$1)</f>
        <v>#VALUE!</v>
      </c>
      <c r="BJ1529" s="17" t="e">
        <f>SUMIFS('[1]Deals (investment)'!$C:$C,'[1]Deals (investment)'!$B:$B,$A1529,'[1]Deals (investment)'!$V:$V,BJ$1)</f>
        <v>#VALUE!</v>
      </c>
      <c r="BK1529" s="17" t="e">
        <f>SUMIFS('[1]Deals (investment)'!$C:$C,'[1]Deals (investment)'!$B:$B,$A1529,'[1]Deals (investment)'!$V:$V,BK$1)</f>
        <v>#VALUE!</v>
      </c>
      <c r="BL1529" s="17" t="e">
        <f>SUMIFS('[1]Deals (investment)'!$C:$C,'[1]Deals (investment)'!$B:$B,$A1529,'[1]Deals (investment)'!$V:$V,BL$1)</f>
        <v>#VALUE!</v>
      </c>
      <c r="BM1529" s="17" t="e">
        <f>SUMIFS('[1]Deals (investment)'!$C:$C,'[1]Deals (investment)'!$B:$B,$A1529,'[1]Deals (investment)'!$V:$V,BM$1)</f>
        <v>#VALUE!</v>
      </c>
      <c r="BN1529" s="15"/>
      <c r="BO1529" s="15"/>
      <c r="BP1529" s="22"/>
      <c r="BQ1529" s="15"/>
      <c r="BR1529" s="15"/>
      <c r="BS1529" s="15"/>
      <c r="BT1529" s="15"/>
      <c r="BU1529" s="15"/>
      <c r="BV1529" s="15"/>
      <c r="BW1529" s="15"/>
      <c r="BX1529" s="15"/>
      <c r="BY1529" s="15"/>
      <c r="BZ1529" s="15"/>
      <c r="CA1529" s="15"/>
      <c r="CB1529" s="15"/>
      <c r="CC1529" s="15"/>
      <c r="CD1529" s="15" t="str">
        <f t="shared" si="234"/>
        <v>SgcSGC Group is a developer and manufacturing company of excavator mulchers.</v>
      </c>
      <c r="CE1529" s="15"/>
      <c r="CF1529" s="15"/>
      <c r="CG1529" s="15"/>
      <c r="CH1529" s="15"/>
      <c r="CI1529" s="15"/>
      <c r="CJ1529" s="15"/>
    </row>
    <row r="1530" spans="1:118" ht="12.75">
      <c r="A1530" s="25" t="s">
        <v>10020</v>
      </c>
      <c r="B1530" s="15" t="s">
        <v>10021</v>
      </c>
      <c r="C1530" s="15" t="s">
        <v>46</v>
      </c>
      <c r="D1530" s="16">
        <v>2001</v>
      </c>
      <c r="E1530" s="15" t="s">
        <v>90</v>
      </c>
      <c r="F1530" s="15"/>
      <c r="G1530" s="15"/>
      <c r="H1530" s="15"/>
      <c r="I1530" s="15"/>
      <c r="J1530" s="15"/>
      <c r="K1530" s="17" t="e">
        <f t="shared" si="218"/>
        <v>#VALUE!</v>
      </c>
      <c r="L1530" s="15"/>
      <c r="M1530" s="18" t="e">
        <f t="shared" si="205"/>
        <v>#VALUE!</v>
      </c>
      <c r="N1530" s="15"/>
      <c r="O1530" s="15"/>
      <c r="P1530" s="15"/>
      <c r="Q1530" s="15"/>
      <c r="R1530" s="15"/>
      <c r="S1530" s="19"/>
      <c r="T1530" s="15"/>
      <c r="U1530" s="17"/>
      <c r="V1530" s="15" t="s">
        <v>10022</v>
      </c>
      <c r="W1530" s="15"/>
      <c r="X1530" s="15" t="s">
        <v>404</v>
      </c>
      <c r="Y1530" s="15" t="s">
        <v>10023</v>
      </c>
      <c r="AB1530" s="20"/>
      <c r="AC1530" s="21" t="s">
        <v>5243</v>
      </c>
      <c r="AD1530" s="21" t="s">
        <v>10024</v>
      </c>
      <c r="AE1530" s="21" t="s">
        <v>10025</v>
      </c>
      <c r="AF1530" s="21" t="s">
        <v>10026</v>
      </c>
      <c r="AG1530" s="22">
        <f t="shared" si="235"/>
        <v>0.41935483870967744</v>
      </c>
      <c r="AH1530" s="15" t="str">
        <f t="shared" si="225"/>
        <v/>
      </c>
      <c r="AI1530" s="22" t="e">
        <f>VLOOKUP(A1530,'[1]Deals (investment)'!$B$2:$Z$1497,1,FALSE)</f>
        <v>#N/A</v>
      </c>
      <c r="AJ1530" s="22" t="e">
        <f>VLOOKUP(A1530,'[1]Deals (investment)'!$B$2:$Z$870,15,FALSE)</f>
        <v>#N/A</v>
      </c>
      <c r="AK1530" s="17" t="str">
        <f>VLOOKUP(A1530,'[1]Deals (Exits)'!B:B,1,FALSE)</f>
        <v>Steeple</v>
      </c>
      <c r="AL1530" s="23" t="e">
        <f>VLOOKUP(G1530,[1]Lookups!$V$3:$Y$197,4,FALSE)</f>
        <v>#N/A</v>
      </c>
      <c r="AM1530" s="17" t="str">
        <f>VLOOKUP(X1530,[1]Lookups!$B$3:$C$200,2,FALSE)</f>
        <v>Other Technologies &amp; Information Technology</v>
      </c>
      <c r="AN1530" s="17" t="e">
        <f>VLOOKUP(R1530,[1]Lookups!$H$3:$I$69,2,FALSE)</f>
        <v>#N/A</v>
      </c>
      <c r="AO1530" s="17" t="e">
        <f>VLOOKUP(T1530,[1]Lookups!$H$3:$I$69,2,FALSE)</f>
        <v>#N/A</v>
      </c>
      <c r="AP1530" s="17" t="e">
        <f>VLOOKUP(AN1530,[1]Lookups!$N$3:$O$11,2,FALSE)</f>
        <v>#N/A</v>
      </c>
      <c r="AQ1530" s="18" t="e">
        <f>COUNTIFS('[1]Deals (investment)'!$B:$B,$A1530)</f>
        <v>#VALUE!</v>
      </c>
      <c r="AR1530" s="18" t="e">
        <f>COUNTIFS('[1]Deals (investment)'!$B:$B,$A1530,'[1]Deals (investment)'!$T:$T,$AW$1)+COUNTIFS('[1]Deals (investment)'!$B:$B,$A1530,'[1]Deals (investment)'!$T:$T,$AX$1)+COUNTIFS('[1]Deals (investment)'!$B:$B,$A1530,'[1]Deals (investment)'!$T:$T,$AY$1)</f>
        <v>#VALUE!</v>
      </c>
      <c r="AS1530" s="17" t="e">
        <f>SUMIFS('[1]Deals (investment)'!$C:$C,'[1]Deals (investment)'!$B:$B,$A1530)</f>
        <v>#VALUE!</v>
      </c>
      <c r="AT1530" s="17" t="e">
        <f t="shared" si="219"/>
        <v>#VALUE!</v>
      </c>
      <c r="AU1530" s="18" t="e">
        <f>COUNTIF('[1]Deals (Exits)'!$B:$B,A1530)</f>
        <v>#VALUE!</v>
      </c>
      <c r="AV1530" s="17" t="e">
        <f>SUMIFS('[1]Deals (investment)'!$C:$C,'[1]Deals (investment)'!$B:$B,$A1530,'[1]Deals (investment)'!$T:$T,AV$1)</f>
        <v>#VALUE!</v>
      </c>
      <c r="AW1530" s="17" t="e">
        <f>SUMIFS('[1]Deals (investment)'!$C:$C,'[1]Deals (investment)'!$B:$B,$A1530,'[1]Deals (investment)'!$T:$T,AW$1)</f>
        <v>#VALUE!</v>
      </c>
      <c r="AX1530" s="17" t="e">
        <f>SUMIFS('[1]Deals (investment)'!$C:$C,'[1]Deals (investment)'!$B:$B,$A1530,'[1]Deals (investment)'!$T:$T,AX$1)</f>
        <v>#VALUE!</v>
      </c>
      <c r="AY1530" s="17" t="e">
        <f>SUMIFS('[1]Deals (investment)'!$C:$C,'[1]Deals (investment)'!$B:$B,$A1530,'[1]Deals (investment)'!$T:$T,AY$1)</f>
        <v>#VALUE!</v>
      </c>
      <c r="AZ1530" s="17" t="e">
        <f>SUMIFS('[1]Deals (investment)'!$C:$C,'[1]Deals (investment)'!$B:$B,$A1530,'[1]Deals (investment)'!$T:$T,AZ$1)</f>
        <v>#VALUE!</v>
      </c>
      <c r="BA1530" s="17" t="e">
        <f>SUMIFS('[1]Deals (investment)'!$C:$C,'[1]Deals (investment)'!$B:$B,$A1530,'[1]Deals (investment)'!$T:$T,BA$1)</f>
        <v>#VALUE!</v>
      </c>
      <c r="BB1530" s="17" t="e">
        <f>SUMIFS('[1]Deals (investment)'!$C:$C,'[1]Deals (investment)'!$B:$B,$A1530,'[1]Deals (investment)'!$T:$T,BB$1)</f>
        <v>#VALUE!</v>
      </c>
      <c r="BC1530" s="17" t="e">
        <f>SUMIFS('[1]Deals (Exits)'!$C:$C,'[1]Deals (Exits)'!$B:$B,$A1530)</f>
        <v>#VALUE!</v>
      </c>
      <c r="BD1530" s="17" t="e">
        <f>SUMIFS('[1]Deals (investment)'!$C:$C,'[1]Deals (investment)'!$B:$B,$A1530,'[1]Deals (investment)'!$V:$V,BD$1)</f>
        <v>#VALUE!</v>
      </c>
      <c r="BE1530" s="17" t="e">
        <f>SUMIFS('[1]Deals (investment)'!$C:$C,'[1]Deals (investment)'!$B:$B,$A1530,'[1]Deals (investment)'!$V:$V,BE$1)</f>
        <v>#VALUE!</v>
      </c>
      <c r="BF1530" s="17" t="e">
        <f>SUMIFS('[1]Deals (investment)'!$C:$C,'[1]Deals (investment)'!$B:$B,$A1530,'[1]Deals (investment)'!$V:$V,BF$1)</f>
        <v>#VALUE!</v>
      </c>
      <c r="BG1530" s="17" t="e">
        <f>SUMIFS('[1]Deals (investment)'!$C:$C,'[1]Deals (investment)'!$B:$B,$A1530,'[1]Deals (investment)'!$V:$V,BG$1)</f>
        <v>#VALUE!</v>
      </c>
      <c r="BH1530" s="17" t="e">
        <f>SUMIFS('[1]Deals (investment)'!$C:$C,'[1]Deals (investment)'!$B:$B,$A1530,'[1]Deals (investment)'!$V:$V,BH$1)</f>
        <v>#VALUE!</v>
      </c>
      <c r="BI1530" s="17" t="e">
        <f>SUMIFS('[1]Deals (investment)'!$C:$C,'[1]Deals (investment)'!$B:$B,$A1530,'[1]Deals (investment)'!$V:$V,BI$1)</f>
        <v>#VALUE!</v>
      </c>
      <c r="BJ1530" s="17" t="e">
        <f>SUMIFS('[1]Deals (investment)'!$C:$C,'[1]Deals (investment)'!$B:$B,$A1530,'[1]Deals (investment)'!$V:$V,BJ$1)</f>
        <v>#VALUE!</v>
      </c>
      <c r="BK1530" s="17" t="e">
        <f>SUMIFS('[1]Deals (investment)'!$C:$C,'[1]Deals (investment)'!$B:$B,$A1530,'[1]Deals (investment)'!$V:$V,BK$1)</f>
        <v>#VALUE!</v>
      </c>
      <c r="BL1530" s="17" t="e">
        <f>SUMIFS('[1]Deals (investment)'!$C:$C,'[1]Deals (investment)'!$B:$B,$A1530,'[1]Deals (investment)'!$V:$V,BL$1)</f>
        <v>#VALUE!</v>
      </c>
      <c r="BM1530" s="17" t="e">
        <f>SUMIFS('[1]Deals (investment)'!$C:$C,'[1]Deals (investment)'!$B:$B,$A1530,'[1]Deals (investment)'!$V:$V,BM$1)</f>
        <v>#VALUE!</v>
      </c>
      <c r="BN1530" s="15"/>
      <c r="BO1530" s="53"/>
      <c r="BP1530" s="22"/>
      <c r="BQ1530" s="53"/>
      <c r="BR1530" s="53"/>
      <c r="BS1530" s="53"/>
      <c r="BT1530" s="53"/>
      <c r="BU1530" s="53"/>
      <c r="BV1530" s="53"/>
      <c r="BW1530" s="53"/>
      <c r="BX1530" s="53"/>
      <c r="BY1530" s="53"/>
      <c r="BZ1530" s="53"/>
      <c r="CA1530" s="53"/>
      <c r="CB1530" s="53"/>
      <c r="CC1530" s="53"/>
      <c r="CD1530" s="15" t="str">
        <f t="shared" si="234"/>
        <v>SteepleSteeple's mission is to offer a professional, value-for-money, trustworthy estate agency service.Acquired</v>
      </c>
      <c r="CE1530" s="53"/>
      <c r="CF1530" s="53"/>
      <c r="CG1530" s="53"/>
      <c r="CH1530" s="53"/>
      <c r="CI1530" s="53"/>
      <c r="CJ1530" s="53"/>
    </row>
    <row r="1531" spans="1:118" ht="12.75">
      <c r="A1531" s="15" t="s">
        <v>10027</v>
      </c>
      <c r="B1531" s="15" t="s">
        <v>10028</v>
      </c>
      <c r="C1531" s="15" t="s">
        <v>58</v>
      </c>
      <c r="D1531" s="16">
        <v>2015</v>
      </c>
      <c r="E1531" s="15" t="s">
        <v>90</v>
      </c>
      <c r="F1531" s="15"/>
      <c r="G1531" s="15" t="s">
        <v>91</v>
      </c>
      <c r="H1531" s="15"/>
      <c r="I1531" s="15" t="s">
        <v>91</v>
      </c>
      <c r="J1531" s="15"/>
      <c r="K1531" s="17" t="e">
        <f t="shared" si="218"/>
        <v>#VALUE!</v>
      </c>
      <c r="L1531" s="15"/>
      <c r="M1531" s="18" t="e">
        <f t="shared" si="205"/>
        <v>#VALUE!</v>
      </c>
      <c r="N1531" s="15"/>
      <c r="O1531" s="15"/>
      <c r="P1531" s="15"/>
      <c r="Q1531" s="15"/>
      <c r="R1531" s="15" t="s">
        <v>92</v>
      </c>
      <c r="S1531" s="19" t="s">
        <v>144</v>
      </c>
      <c r="T1531" s="15" t="s">
        <v>312</v>
      </c>
      <c r="U1531" s="17" t="s">
        <v>312</v>
      </c>
      <c r="V1531" s="15" t="s">
        <v>10029</v>
      </c>
      <c r="W1531" s="15"/>
      <c r="X1531" s="15" t="s">
        <v>158</v>
      </c>
      <c r="Y1531" s="15" t="s">
        <v>10030</v>
      </c>
      <c r="AB1531" s="20" t="s">
        <v>286</v>
      </c>
      <c r="AC1531" s="21" t="s">
        <v>10031</v>
      </c>
      <c r="AD1531" s="21" t="s">
        <v>10032</v>
      </c>
      <c r="AE1531" s="21" t="s">
        <v>10033</v>
      </c>
      <c r="AF1531" s="15"/>
      <c r="AG1531" s="22">
        <f t="shared" si="235"/>
        <v>0.61290322580645162</v>
      </c>
      <c r="AH1531" s="15" t="e">
        <f t="shared" si="225"/>
        <v>#VALUE!</v>
      </c>
      <c r="AI1531" s="22" t="str">
        <f>VLOOKUP(A1531,'[1]Deals (investment)'!$B$2:$Z$1497,1,FALSE)</f>
        <v>Simply</v>
      </c>
      <c r="AJ1531" s="22">
        <f>VLOOKUP(A1531,'[1]Deals (investment)'!$B$2:$Z$870,15,FALSE)</f>
        <v>0</v>
      </c>
      <c r="AK1531" s="17" t="e">
        <f>VLOOKUP(A1531,'[1]Deals (Exits)'!B:B,1,FALSE)</f>
        <v>#N/A</v>
      </c>
      <c r="AL1531" s="23">
        <f>VLOOKUP(G1531,[1]Lookups!$V$3:$Y$197,4,FALSE)</f>
        <v>0</v>
      </c>
      <c r="AM1531" s="17" t="str">
        <f>VLOOKUP(X1531,[1]Lookups!$B$3:$C$200,2,FALSE)</f>
        <v>Financial Services</v>
      </c>
      <c r="AN1531" s="17" t="str">
        <f>VLOOKUP(R1531,[1]Lookups!$H$3:$I$69,2,FALSE)</f>
        <v>4. Late Venture</v>
      </c>
      <c r="AO1531" s="17" t="e">
        <f>VLOOKUP(T1531,[1]Lookups!$H$3:$I$69,2,FALSE)</f>
        <v>#N/A</v>
      </c>
      <c r="AP1531" s="17" t="str">
        <f>VLOOKUP(AN1531,[1]Lookups!$N$3:$O$11,2,FALSE)</f>
        <v>Growth</v>
      </c>
      <c r="AQ1531" s="18" t="e">
        <f>COUNTIFS('[1]Deals (investment)'!$B:$B,$A1531)</f>
        <v>#VALUE!</v>
      </c>
      <c r="AR1531" s="18" t="e">
        <f>COUNTIFS('[1]Deals (investment)'!$B:$B,$A1531,'[1]Deals (investment)'!$T:$T,$AW$1)+COUNTIFS('[1]Deals (investment)'!$B:$B,$A1531,'[1]Deals (investment)'!$T:$T,$AX$1)+COUNTIFS('[1]Deals (investment)'!$B:$B,$A1531,'[1]Deals (investment)'!$T:$T,$AY$1)</f>
        <v>#VALUE!</v>
      </c>
      <c r="AS1531" s="17" t="e">
        <f>SUMIFS('[1]Deals (investment)'!$C:$C,'[1]Deals (investment)'!$B:$B,$A1531)</f>
        <v>#VALUE!</v>
      </c>
      <c r="AT1531" s="17" t="e">
        <f t="shared" si="219"/>
        <v>#VALUE!</v>
      </c>
      <c r="AU1531" s="18" t="e">
        <f>COUNTIF('[1]Deals (Exits)'!$B:$B,A1531)</f>
        <v>#VALUE!</v>
      </c>
      <c r="AV1531" s="17" t="e">
        <f>SUMIFS('[1]Deals (investment)'!$C:$C,'[1]Deals (investment)'!$B:$B,$A1531,'[1]Deals (investment)'!$T:$T,AV$1)</f>
        <v>#VALUE!</v>
      </c>
      <c r="AW1531" s="17" t="e">
        <f>SUMIFS('[1]Deals (investment)'!$C:$C,'[1]Deals (investment)'!$B:$B,$A1531,'[1]Deals (investment)'!$T:$T,AW$1)</f>
        <v>#VALUE!</v>
      </c>
      <c r="AX1531" s="17" t="e">
        <f>SUMIFS('[1]Deals (investment)'!$C:$C,'[1]Deals (investment)'!$B:$B,$A1531,'[1]Deals (investment)'!$T:$T,AX$1)</f>
        <v>#VALUE!</v>
      </c>
      <c r="AY1531" s="17" t="e">
        <f>SUMIFS('[1]Deals (investment)'!$C:$C,'[1]Deals (investment)'!$B:$B,$A1531,'[1]Deals (investment)'!$T:$T,AY$1)</f>
        <v>#VALUE!</v>
      </c>
      <c r="AZ1531" s="17" t="e">
        <f>SUMIFS('[1]Deals (investment)'!$C:$C,'[1]Deals (investment)'!$B:$B,$A1531,'[1]Deals (investment)'!$T:$T,AZ$1)</f>
        <v>#VALUE!</v>
      </c>
      <c r="BA1531" s="17" t="e">
        <f>SUMIFS('[1]Deals (investment)'!$C:$C,'[1]Deals (investment)'!$B:$B,$A1531,'[1]Deals (investment)'!$T:$T,BA$1)</f>
        <v>#VALUE!</v>
      </c>
      <c r="BB1531" s="17" t="e">
        <f>SUMIFS('[1]Deals (investment)'!$C:$C,'[1]Deals (investment)'!$B:$B,$A1531,'[1]Deals (investment)'!$T:$T,BB$1)</f>
        <v>#VALUE!</v>
      </c>
      <c r="BC1531" s="17" t="e">
        <f>SUMIFS('[1]Deals (Exits)'!$C:$C,'[1]Deals (Exits)'!$B:$B,$A1531)</f>
        <v>#VALUE!</v>
      </c>
      <c r="BD1531" s="17" t="e">
        <f>SUMIFS('[1]Deals (investment)'!$C:$C,'[1]Deals (investment)'!$B:$B,$A1531,'[1]Deals (investment)'!$V:$V,BD$1)</f>
        <v>#VALUE!</v>
      </c>
      <c r="BE1531" s="17" t="e">
        <f>SUMIFS('[1]Deals (investment)'!$C:$C,'[1]Deals (investment)'!$B:$B,$A1531,'[1]Deals (investment)'!$V:$V,BE$1)</f>
        <v>#VALUE!</v>
      </c>
      <c r="BF1531" s="17" t="e">
        <f>SUMIFS('[1]Deals (investment)'!$C:$C,'[1]Deals (investment)'!$B:$B,$A1531,'[1]Deals (investment)'!$V:$V,BF$1)</f>
        <v>#VALUE!</v>
      </c>
      <c r="BG1531" s="17" t="e">
        <f>SUMIFS('[1]Deals (investment)'!$C:$C,'[1]Deals (investment)'!$B:$B,$A1531,'[1]Deals (investment)'!$V:$V,BG$1)</f>
        <v>#VALUE!</v>
      </c>
      <c r="BH1531" s="17" t="e">
        <f>SUMIFS('[1]Deals (investment)'!$C:$C,'[1]Deals (investment)'!$B:$B,$A1531,'[1]Deals (investment)'!$V:$V,BH$1)</f>
        <v>#VALUE!</v>
      </c>
      <c r="BI1531" s="17" t="e">
        <f>SUMIFS('[1]Deals (investment)'!$C:$C,'[1]Deals (investment)'!$B:$B,$A1531,'[1]Deals (investment)'!$V:$V,BI$1)</f>
        <v>#VALUE!</v>
      </c>
      <c r="BJ1531" s="17" t="e">
        <f>SUMIFS('[1]Deals (investment)'!$C:$C,'[1]Deals (investment)'!$B:$B,$A1531,'[1]Deals (investment)'!$V:$V,BJ$1)</f>
        <v>#VALUE!</v>
      </c>
      <c r="BK1531" s="17" t="e">
        <f>SUMIFS('[1]Deals (investment)'!$C:$C,'[1]Deals (investment)'!$B:$B,$A1531,'[1]Deals (investment)'!$V:$V,BK$1)</f>
        <v>#VALUE!</v>
      </c>
      <c r="BL1531" s="17" t="e">
        <f>SUMIFS('[1]Deals (investment)'!$C:$C,'[1]Deals (investment)'!$B:$B,$A1531,'[1]Deals (investment)'!$V:$V,BL$1)</f>
        <v>#VALUE!</v>
      </c>
      <c r="BM1531" s="17" t="e">
        <f>SUMIFS('[1]Deals (investment)'!$C:$C,'[1]Deals (investment)'!$B:$B,$A1531,'[1]Deals (investment)'!$V:$V,BM$1)</f>
        <v>#VALUE!</v>
      </c>
      <c r="BN1531" s="15"/>
      <c r="BO1531" s="15"/>
      <c r="BP1531" s="22"/>
      <c r="BQ1531" s="15"/>
      <c r="BR1531" s="15"/>
      <c r="BS1531" s="15"/>
      <c r="BT1531" s="15"/>
      <c r="BU1531" s="15"/>
      <c r="BV1531" s="15"/>
      <c r="BW1531" s="15"/>
      <c r="BX1531" s="15"/>
      <c r="BY1531" s="15"/>
      <c r="BZ1531" s="15"/>
      <c r="CA1531" s="15"/>
      <c r="CB1531" s="15"/>
      <c r="CC1531" s="15"/>
      <c r="CD1531" s="15" t="str">
        <f t="shared" si="234"/>
        <v>SimplySimply was founded in 2015 by three partners: Anthony Miller, an engineer with an MBA and a successful track record as an entrepreneur; Simon Nicholson, an actuary with extensive life insurance experience in South Africa, Asia and Europe; and Shaun Dippnall, an actuary who had left the world of life insurance to start up an education technology business. They had all reached crossroads in their careers and wanted to use what they had learned to do something positive and meaningful.Active</v>
      </c>
      <c r="CE1531" s="15"/>
      <c r="CF1531" s="15"/>
      <c r="CG1531" s="15"/>
      <c r="CH1531" s="15"/>
      <c r="CI1531" s="15"/>
      <c r="CJ1531" s="15"/>
    </row>
    <row r="1532" spans="1:118" ht="12.75">
      <c r="A1532" s="15" t="s">
        <v>10034</v>
      </c>
      <c r="B1532" s="15" t="s">
        <v>10035</v>
      </c>
      <c r="C1532" s="15"/>
      <c r="D1532" s="16">
        <v>2010</v>
      </c>
      <c r="E1532" s="15" t="s">
        <v>128</v>
      </c>
      <c r="F1532" s="15"/>
      <c r="G1532" s="15"/>
      <c r="H1532" s="15"/>
      <c r="I1532" s="15"/>
      <c r="J1532" s="15"/>
      <c r="K1532" s="17" t="e">
        <f t="shared" si="218"/>
        <v>#VALUE!</v>
      </c>
      <c r="L1532" s="15"/>
      <c r="M1532" s="18" t="e">
        <f t="shared" si="205"/>
        <v>#VALUE!</v>
      </c>
      <c r="N1532" s="15"/>
      <c r="O1532" s="15"/>
      <c r="P1532" s="15"/>
      <c r="Q1532" s="15"/>
      <c r="R1532" s="15"/>
      <c r="S1532" s="19"/>
      <c r="T1532" s="15"/>
      <c r="U1532" s="17"/>
      <c r="V1532" s="15" t="s">
        <v>10036</v>
      </c>
      <c r="W1532" s="15"/>
      <c r="X1532" s="15" t="s">
        <v>404</v>
      </c>
      <c r="Y1532" s="15" t="s">
        <v>10037</v>
      </c>
      <c r="AB1532" s="20"/>
      <c r="AC1532" s="21" t="s">
        <v>10038</v>
      </c>
      <c r="AD1532" s="15"/>
      <c r="AE1532" s="21" t="s">
        <v>10039</v>
      </c>
      <c r="AF1532" s="21" t="s">
        <v>10040</v>
      </c>
      <c r="AG1532" s="22">
        <f t="shared" si="235"/>
        <v>0.35483870967741937</v>
      </c>
      <c r="AH1532" s="15" t="str">
        <f t="shared" si="225"/>
        <v/>
      </c>
      <c r="AI1532" s="22" t="e">
        <f>VLOOKUP(A1532,'[1]Deals (investment)'!$B$2:$Z$1497,1,FALSE)</f>
        <v>#N/A</v>
      </c>
      <c r="AJ1532" s="22" t="e">
        <f>VLOOKUP(A1532,'[1]Deals (investment)'!$B$2:$Z$870,15,FALSE)</f>
        <v>#N/A</v>
      </c>
      <c r="AK1532" s="17" t="e">
        <f>VLOOKUP(A1532,'[1]Deals (Exits)'!B:B,1,FALSE)</f>
        <v>#N/A</v>
      </c>
      <c r="AL1532" s="23" t="e">
        <f>VLOOKUP(G1532,[1]Lookups!$V$3:$Y$197,4,FALSE)</f>
        <v>#N/A</v>
      </c>
      <c r="AM1532" s="17" t="str">
        <f>VLOOKUP(X1532,[1]Lookups!$B$3:$C$200,2,FALSE)</f>
        <v>Other Technologies &amp; Information Technology</v>
      </c>
      <c r="AN1532" s="17" t="e">
        <f>VLOOKUP(R1532,[1]Lookups!$H$3:$I$69,2,FALSE)</f>
        <v>#N/A</v>
      </c>
      <c r="AO1532" s="17" t="e">
        <f>VLOOKUP(T1532,[1]Lookups!$H$3:$I$69,2,FALSE)</f>
        <v>#N/A</v>
      </c>
      <c r="AP1532" s="17" t="e">
        <f>VLOOKUP(AN1532,[1]Lookups!$N$3:$O$11,2,FALSE)</f>
        <v>#N/A</v>
      </c>
      <c r="AQ1532" s="18" t="e">
        <f>COUNTIFS('[1]Deals (investment)'!$B:$B,$A1532)</f>
        <v>#VALUE!</v>
      </c>
      <c r="AR1532" s="18" t="e">
        <f>COUNTIFS('[1]Deals (investment)'!$B:$B,$A1532,'[1]Deals (investment)'!$T:$T,$AW$1)+COUNTIFS('[1]Deals (investment)'!$B:$B,$A1532,'[1]Deals (investment)'!$T:$T,$AX$1)+COUNTIFS('[1]Deals (investment)'!$B:$B,$A1532,'[1]Deals (investment)'!$T:$T,$AY$1)</f>
        <v>#VALUE!</v>
      </c>
      <c r="AS1532" s="17" t="e">
        <f>SUMIFS('[1]Deals (investment)'!$C:$C,'[1]Deals (investment)'!$B:$B,$A1532)</f>
        <v>#VALUE!</v>
      </c>
      <c r="AT1532" s="17" t="e">
        <f t="shared" si="219"/>
        <v>#VALUE!</v>
      </c>
      <c r="AU1532" s="18" t="e">
        <f>COUNTIF('[1]Deals (Exits)'!$B:$B,A1532)</f>
        <v>#VALUE!</v>
      </c>
      <c r="AV1532" s="17" t="e">
        <f>SUMIFS('[1]Deals (investment)'!$C:$C,'[1]Deals (investment)'!$B:$B,$A1532,'[1]Deals (investment)'!$T:$T,AV$1)</f>
        <v>#VALUE!</v>
      </c>
      <c r="AW1532" s="17" t="e">
        <f>SUMIFS('[1]Deals (investment)'!$C:$C,'[1]Deals (investment)'!$B:$B,$A1532,'[1]Deals (investment)'!$T:$T,AW$1)</f>
        <v>#VALUE!</v>
      </c>
      <c r="AX1532" s="17" t="e">
        <f>SUMIFS('[1]Deals (investment)'!$C:$C,'[1]Deals (investment)'!$B:$B,$A1532,'[1]Deals (investment)'!$T:$T,AX$1)</f>
        <v>#VALUE!</v>
      </c>
      <c r="AY1532" s="17" t="e">
        <f>SUMIFS('[1]Deals (investment)'!$C:$C,'[1]Deals (investment)'!$B:$B,$A1532,'[1]Deals (investment)'!$T:$T,AY$1)</f>
        <v>#VALUE!</v>
      </c>
      <c r="AZ1532" s="17" t="e">
        <f>SUMIFS('[1]Deals (investment)'!$C:$C,'[1]Deals (investment)'!$B:$B,$A1532,'[1]Deals (investment)'!$T:$T,AZ$1)</f>
        <v>#VALUE!</v>
      </c>
      <c r="BA1532" s="17" t="e">
        <f>SUMIFS('[1]Deals (investment)'!$C:$C,'[1]Deals (investment)'!$B:$B,$A1532,'[1]Deals (investment)'!$T:$T,BA$1)</f>
        <v>#VALUE!</v>
      </c>
      <c r="BB1532" s="17" t="e">
        <f>SUMIFS('[1]Deals (investment)'!$C:$C,'[1]Deals (investment)'!$B:$B,$A1532,'[1]Deals (investment)'!$T:$T,BB$1)</f>
        <v>#VALUE!</v>
      </c>
      <c r="BC1532" s="17" t="e">
        <f>SUMIFS('[1]Deals (Exits)'!$C:$C,'[1]Deals (Exits)'!$B:$B,$A1532)</f>
        <v>#VALUE!</v>
      </c>
      <c r="BD1532" s="17" t="e">
        <f>SUMIFS('[1]Deals (investment)'!$C:$C,'[1]Deals (investment)'!$B:$B,$A1532,'[1]Deals (investment)'!$V:$V,BD$1)</f>
        <v>#VALUE!</v>
      </c>
      <c r="BE1532" s="17" t="e">
        <f>SUMIFS('[1]Deals (investment)'!$C:$C,'[1]Deals (investment)'!$B:$B,$A1532,'[1]Deals (investment)'!$V:$V,BE$1)</f>
        <v>#VALUE!</v>
      </c>
      <c r="BF1532" s="17" t="e">
        <f>SUMIFS('[1]Deals (investment)'!$C:$C,'[1]Deals (investment)'!$B:$B,$A1532,'[1]Deals (investment)'!$V:$V,BF$1)</f>
        <v>#VALUE!</v>
      </c>
      <c r="BG1532" s="17" t="e">
        <f>SUMIFS('[1]Deals (investment)'!$C:$C,'[1]Deals (investment)'!$B:$B,$A1532,'[1]Deals (investment)'!$V:$V,BG$1)</f>
        <v>#VALUE!</v>
      </c>
      <c r="BH1532" s="17" t="e">
        <f>SUMIFS('[1]Deals (investment)'!$C:$C,'[1]Deals (investment)'!$B:$B,$A1532,'[1]Deals (investment)'!$V:$V,BH$1)</f>
        <v>#VALUE!</v>
      </c>
      <c r="BI1532" s="17" t="e">
        <f>SUMIFS('[1]Deals (investment)'!$C:$C,'[1]Deals (investment)'!$B:$B,$A1532,'[1]Deals (investment)'!$V:$V,BI$1)</f>
        <v>#VALUE!</v>
      </c>
      <c r="BJ1532" s="17" t="e">
        <f>SUMIFS('[1]Deals (investment)'!$C:$C,'[1]Deals (investment)'!$B:$B,$A1532,'[1]Deals (investment)'!$V:$V,BJ$1)</f>
        <v>#VALUE!</v>
      </c>
      <c r="BK1532" s="17" t="e">
        <f>SUMIFS('[1]Deals (investment)'!$C:$C,'[1]Deals (investment)'!$B:$B,$A1532,'[1]Deals (investment)'!$V:$V,BK$1)</f>
        <v>#VALUE!</v>
      </c>
      <c r="BL1532" s="17" t="e">
        <f>SUMIFS('[1]Deals (investment)'!$C:$C,'[1]Deals (investment)'!$B:$B,$A1532,'[1]Deals (investment)'!$V:$V,BL$1)</f>
        <v>#VALUE!</v>
      </c>
      <c r="BM1532" s="17" t="e">
        <f>SUMIFS('[1]Deals (investment)'!$C:$C,'[1]Deals (investment)'!$B:$B,$A1532,'[1]Deals (investment)'!$V:$V,BM$1)</f>
        <v>#VALUE!</v>
      </c>
      <c r="BN1532" s="15"/>
      <c r="BO1532" s="15"/>
      <c r="BP1532" s="22"/>
      <c r="BQ1532" s="15"/>
      <c r="BR1532" s="15"/>
      <c r="BS1532" s="15"/>
      <c r="BT1532" s="15"/>
      <c r="BU1532" s="15"/>
      <c r="BV1532" s="15"/>
      <c r="BW1532" s="15"/>
      <c r="BX1532" s="15"/>
      <c r="BY1532" s="15"/>
      <c r="BZ1532" s="15"/>
      <c r="CA1532" s="15"/>
      <c r="CB1532" s="15"/>
      <c r="CC1532" s="15"/>
      <c r="CD1532" s="15" t="str">
        <f t="shared" si="234"/>
        <v>ShekraShaker brings social networks to life by allowing people to interact in real time in a shared environment.</v>
      </c>
      <c r="CE1532" s="15"/>
      <c r="CF1532" s="15"/>
      <c r="CG1532" s="15"/>
      <c r="CH1532" s="15"/>
      <c r="CI1532" s="15"/>
      <c r="CJ1532" s="15"/>
    </row>
    <row r="1533" spans="1:118" ht="12.75">
      <c r="A1533" s="15" t="s">
        <v>10041</v>
      </c>
      <c r="B1533" s="15" t="s">
        <v>10042</v>
      </c>
      <c r="C1533" s="15" t="s">
        <v>58</v>
      </c>
      <c r="D1533" s="16">
        <v>2018</v>
      </c>
      <c r="E1533" s="15" t="s">
        <v>117</v>
      </c>
      <c r="F1533" s="15"/>
      <c r="G1533" s="15" t="s">
        <v>118</v>
      </c>
      <c r="H1533" s="15"/>
      <c r="I1533" s="15" t="s">
        <v>118</v>
      </c>
      <c r="J1533" s="15"/>
      <c r="K1533" s="17" t="e">
        <f t="shared" si="218"/>
        <v>#VALUE!</v>
      </c>
      <c r="L1533" s="15"/>
      <c r="M1533" s="18" t="e">
        <f t="shared" si="205"/>
        <v>#VALUE!</v>
      </c>
      <c r="N1533" s="15"/>
      <c r="O1533" s="15"/>
      <c r="P1533" s="15"/>
      <c r="Q1533" s="24" t="e">
        <f ca="1">_xludf.MAXIFS('[1]Deals (investment)'!A:A,'[1]Deals (investment)'!B:B,A1533)</f>
        <v>#NAME?</v>
      </c>
      <c r="R1533" s="15"/>
      <c r="S1533" s="19"/>
      <c r="T1533" s="15"/>
      <c r="U1533" s="17"/>
      <c r="V1533" s="15" t="s">
        <v>10043</v>
      </c>
      <c r="W1533" s="15"/>
      <c r="X1533" s="15" t="s">
        <v>64</v>
      </c>
      <c r="Y1533" s="15" t="s">
        <v>312</v>
      </c>
      <c r="AB1533" s="20"/>
      <c r="AC1533" s="21" t="s">
        <v>10044</v>
      </c>
      <c r="AD1533" s="21" t="s">
        <v>10045</v>
      </c>
      <c r="AE1533" s="15"/>
      <c r="AF1533" s="15"/>
      <c r="AG1533" s="22">
        <f t="shared" ca="1" si="235"/>
        <v>0.45161290322580644</v>
      </c>
      <c r="AH1533" s="15" t="e">
        <f t="shared" si="225"/>
        <v>#VALUE!</v>
      </c>
      <c r="AI1533" s="22" t="e">
        <f>VLOOKUP(A1533,'[1]Deals (investment)'!$B$2:$Z$1497,1,FALSE)</f>
        <v>#N/A</v>
      </c>
      <c r="AJ1533" s="22" t="e">
        <f>VLOOKUP(A1533,'[1]Deals (investment)'!$B$2:$Z$870,15,FALSE)</f>
        <v>#N/A</v>
      </c>
      <c r="AK1533" s="17" t="e">
        <f>VLOOKUP(A1533,'[1]Deals (Exits)'!B:B,1,FALSE)</f>
        <v>#N/A</v>
      </c>
      <c r="AL1533" s="23">
        <f>VLOOKUP(G1533,[1]Lookups!$V$3:$Y$197,4,FALSE)</f>
        <v>0</v>
      </c>
      <c r="AM1533" s="17" t="str">
        <f>VLOOKUP(X1533,[1]Lookups!$B$3:$C$200,2,FALSE)</f>
        <v>E-commerce &amp; Retail</v>
      </c>
      <c r="AN1533" s="17" t="e">
        <f>VLOOKUP(R1533,[1]Lookups!$H$3:$I$69,2,FALSE)</f>
        <v>#N/A</v>
      </c>
      <c r="AO1533" s="17" t="e">
        <f>VLOOKUP(T1533,[1]Lookups!$H$3:$I$69,2,FALSE)</f>
        <v>#N/A</v>
      </c>
      <c r="AP1533" s="17" t="e">
        <f>VLOOKUP(AN1533,[1]Lookups!$N$3:$O$11,2,FALSE)</f>
        <v>#N/A</v>
      </c>
      <c r="AQ1533" s="18" t="e">
        <f>COUNTIFS('[1]Deals (investment)'!$B:$B,$A1533)</f>
        <v>#VALUE!</v>
      </c>
      <c r="AR1533" s="18" t="e">
        <f>COUNTIFS('[1]Deals (investment)'!$B:$B,$A1533,'[1]Deals (investment)'!$T:$T,$AW$1)+COUNTIFS('[1]Deals (investment)'!$B:$B,$A1533,'[1]Deals (investment)'!$T:$T,$AX$1)+COUNTIFS('[1]Deals (investment)'!$B:$B,$A1533,'[1]Deals (investment)'!$T:$T,$AY$1)</f>
        <v>#VALUE!</v>
      </c>
      <c r="AS1533" s="17" t="e">
        <f>SUMIFS('[1]Deals (investment)'!$C:$C,'[1]Deals (investment)'!$B:$B,$A1533)</f>
        <v>#VALUE!</v>
      </c>
      <c r="AT1533" s="17" t="e">
        <f t="shared" si="219"/>
        <v>#VALUE!</v>
      </c>
      <c r="AU1533" s="18" t="e">
        <f>COUNTIF('[1]Deals (Exits)'!$B:$B,A1533)</f>
        <v>#VALUE!</v>
      </c>
      <c r="AV1533" s="17" t="e">
        <f>SUMIFS('[1]Deals (investment)'!$C:$C,'[1]Deals (investment)'!$B:$B,$A1533,'[1]Deals (investment)'!$T:$T,AV$1)</f>
        <v>#VALUE!</v>
      </c>
      <c r="AW1533" s="17" t="e">
        <f>SUMIFS('[1]Deals (investment)'!$C:$C,'[1]Deals (investment)'!$B:$B,$A1533,'[1]Deals (investment)'!$T:$T,AW$1)</f>
        <v>#VALUE!</v>
      </c>
      <c r="AX1533" s="17" t="e">
        <f>SUMIFS('[1]Deals (investment)'!$C:$C,'[1]Deals (investment)'!$B:$B,$A1533,'[1]Deals (investment)'!$T:$T,AX$1)</f>
        <v>#VALUE!</v>
      </c>
      <c r="AY1533" s="17" t="e">
        <f>SUMIFS('[1]Deals (investment)'!$C:$C,'[1]Deals (investment)'!$B:$B,$A1533,'[1]Deals (investment)'!$T:$T,AY$1)</f>
        <v>#VALUE!</v>
      </c>
      <c r="AZ1533" s="17" t="e">
        <f>SUMIFS('[1]Deals (investment)'!$C:$C,'[1]Deals (investment)'!$B:$B,$A1533,'[1]Deals (investment)'!$T:$T,AZ$1)</f>
        <v>#VALUE!</v>
      </c>
      <c r="BA1533" s="17" t="e">
        <f>SUMIFS('[1]Deals (investment)'!$C:$C,'[1]Deals (investment)'!$B:$B,$A1533,'[1]Deals (investment)'!$T:$T,BA$1)</f>
        <v>#VALUE!</v>
      </c>
      <c r="BB1533" s="17" t="e">
        <f>SUMIFS('[1]Deals (investment)'!$C:$C,'[1]Deals (investment)'!$B:$B,$A1533,'[1]Deals (investment)'!$T:$T,BB$1)</f>
        <v>#VALUE!</v>
      </c>
      <c r="BC1533" s="17" t="e">
        <f>SUMIFS('[1]Deals (Exits)'!$C:$C,'[1]Deals (Exits)'!$B:$B,$A1533)</f>
        <v>#VALUE!</v>
      </c>
      <c r="BD1533" s="17" t="e">
        <f>SUMIFS('[1]Deals (investment)'!$C:$C,'[1]Deals (investment)'!$B:$B,$A1533,'[1]Deals (investment)'!$V:$V,BD$1)</f>
        <v>#VALUE!</v>
      </c>
      <c r="BE1533" s="17" t="e">
        <f>SUMIFS('[1]Deals (investment)'!$C:$C,'[1]Deals (investment)'!$B:$B,$A1533,'[1]Deals (investment)'!$V:$V,BE$1)</f>
        <v>#VALUE!</v>
      </c>
      <c r="BF1533" s="17" t="e">
        <f>SUMIFS('[1]Deals (investment)'!$C:$C,'[1]Deals (investment)'!$B:$B,$A1533,'[1]Deals (investment)'!$V:$V,BF$1)</f>
        <v>#VALUE!</v>
      </c>
      <c r="BG1533" s="17" t="e">
        <f>SUMIFS('[1]Deals (investment)'!$C:$C,'[1]Deals (investment)'!$B:$B,$A1533,'[1]Deals (investment)'!$V:$V,BG$1)</f>
        <v>#VALUE!</v>
      </c>
      <c r="BH1533" s="17" t="e">
        <f>SUMIFS('[1]Deals (investment)'!$C:$C,'[1]Deals (investment)'!$B:$B,$A1533,'[1]Deals (investment)'!$V:$V,BH$1)</f>
        <v>#VALUE!</v>
      </c>
      <c r="BI1533" s="17" t="e">
        <f>SUMIFS('[1]Deals (investment)'!$C:$C,'[1]Deals (investment)'!$B:$B,$A1533,'[1]Deals (investment)'!$V:$V,BI$1)</f>
        <v>#VALUE!</v>
      </c>
      <c r="BJ1533" s="17" t="e">
        <f>SUMIFS('[1]Deals (investment)'!$C:$C,'[1]Deals (investment)'!$B:$B,$A1533,'[1]Deals (investment)'!$V:$V,BJ$1)</f>
        <v>#VALUE!</v>
      </c>
      <c r="BK1533" s="17" t="e">
        <f>SUMIFS('[1]Deals (investment)'!$C:$C,'[1]Deals (investment)'!$B:$B,$A1533,'[1]Deals (investment)'!$V:$V,BK$1)</f>
        <v>#VALUE!</v>
      </c>
      <c r="BL1533" s="17" t="e">
        <f>SUMIFS('[1]Deals (investment)'!$C:$C,'[1]Deals (investment)'!$B:$B,$A1533,'[1]Deals (investment)'!$V:$V,BL$1)</f>
        <v>#VALUE!</v>
      </c>
      <c r="BM1533" s="17" t="e">
        <f>SUMIFS('[1]Deals (investment)'!$C:$C,'[1]Deals (investment)'!$B:$B,$A1533,'[1]Deals (investment)'!$V:$V,BM$1)</f>
        <v>#VALUE!</v>
      </c>
      <c r="BN1533" s="15"/>
      <c r="BO1533" s="15"/>
      <c r="BP1533" s="22"/>
      <c r="BQ1533" s="15"/>
      <c r="BR1533" s="15"/>
      <c r="BS1533" s="15"/>
      <c r="BT1533" s="15"/>
      <c r="BU1533" s="15"/>
      <c r="BV1533" s="15"/>
      <c r="BW1533" s="15"/>
      <c r="BX1533" s="15"/>
      <c r="BY1533" s="15"/>
      <c r="BZ1533" s="15"/>
      <c r="CA1533" s="15"/>
      <c r="CB1533" s="15"/>
      <c r="CC1533" s="15"/>
      <c r="CD1533" s="15"/>
      <c r="CE1533" s="15"/>
      <c r="CF1533" s="15"/>
      <c r="CG1533" s="15"/>
      <c r="CH1533" s="15"/>
      <c r="CI1533" s="15"/>
      <c r="CJ1533" s="15"/>
    </row>
    <row r="1534" spans="1:118" ht="12.75">
      <c r="A1534" s="15" t="s">
        <v>10046</v>
      </c>
      <c r="B1534" s="15" t="s">
        <v>10047</v>
      </c>
      <c r="C1534" s="15" t="s">
        <v>58</v>
      </c>
      <c r="D1534" s="16">
        <v>2016</v>
      </c>
      <c r="E1534" s="15" t="s">
        <v>90</v>
      </c>
      <c r="F1534" s="15" t="s">
        <v>110</v>
      </c>
      <c r="G1534" s="15" t="s">
        <v>91</v>
      </c>
      <c r="H1534" s="15"/>
      <c r="I1534" s="15" t="s">
        <v>91</v>
      </c>
      <c r="J1534" s="15"/>
      <c r="K1534" s="17" t="e">
        <f t="shared" si="218"/>
        <v>#VALUE!</v>
      </c>
      <c r="L1534" s="15"/>
      <c r="M1534" s="18" t="e">
        <f t="shared" si="205"/>
        <v>#VALUE!</v>
      </c>
      <c r="N1534" s="15"/>
      <c r="O1534" s="15"/>
      <c r="P1534" s="15"/>
      <c r="Q1534" s="15"/>
      <c r="R1534" s="15"/>
      <c r="S1534" s="19"/>
      <c r="T1534" s="15"/>
      <c r="U1534" s="17"/>
      <c r="V1534" s="15" t="s">
        <v>10048</v>
      </c>
      <c r="W1534" s="15">
        <v>0</v>
      </c>
      <c r="X1534" s="15" t="s">
        <v>191</v>
      </c>
      <c r="Y1534" s="15" t="s">
        <v>6183</v>
      </c>
      <c r="Z1534" s="25" t="s">
        <v>147</v>
      </c>
      <c r="AB1534" s="32">
        <v>43506</v>
      </c>
      <c r="AC1534" s="21" t="s">
        <v>10049</v>
      </c>
      <c r="AD1534" s="21" t="s">
        <v>10050</v>
      </c>
      <c r="AE1534" s="21" t="s">
        <v>10051</v>
      </c>
      <c r="AF1534" s="21" t="s">
        <v>10052</v>
      </c>
      <c r="AG1534" s="22">
        <f t="shared" si="235"/>
        <v>0.61290322580645162</v>
      </c>
      <c r="AH1534" s="15" t="str">
        <f t="shared" si="225"/>
        <v/>
      </c>
      <c r="AI1534" s="22" t="str">
        <f>VLOOKUP(A1534,'[1]Deals (investment)'!$B$2:$Z$1497,1,FALSE)</f>
        <v xml:space="preserve">Skillup Tutors </v>
      </c>
      <c r="AJ1534" s="22">
        <f>VLOOKUP(A1534,'[1]Deals (investment)'!$B$2:$Z$870,15,FALSE)</f>
        <v>0</v>
      </c>
      <c r="AK1534" s="17" t="e">
        <f>VLOOKUP(A1534,'[1]Deals (Exits)'!B:B,1,FALSE)</f>
        <v>#N/A</v>
      </c>
      <c r="AL1534" s="23">
        <f>VLOOKUP(G1534,[1]Lookups!$V$3:$Y$197,4,FALSE)</f>
        <v>0</v>
      </c>
      <c r="AM1534" s="17" t="str">
        <f>VLOOKUP(X1534,[1]Lookups!$B$3:$C$200,2,FALSE)</f>
        <v>Education</v>
      </c>
      <c r="AN1534" s="17" t="e">
        <f>VLOOKUP(R1534,[1]Lookups!$H$3:$I$69,2,FALSE)</f>
        <v>#N/A</v>
      </c>
      <c r="AO1534" s="17" t="e">
        <f>VLOOKUP(T1534,[1]Lookups!$H$3:$I$69,2,FALSE)</f>
        <v>#N/A</v>
      </c>
      <c r="AP1534" s="17" t="e">
        <f>VLOOKUP(AN1534,[1]Lookups!$N$3:$O$11,2,FALSE)</f>
        <v>#N/A</v>
      </c>
      <c r="AQ1534" s="18" t="e">
        <f>COUNTIFS('[1]Deals (investment)'!$B:$B,$A1534)</f>
        <v>#VALUE!</v>
      </c>
      <c r="AR1534" s="18" t="e">
        <f>COUNTIFS('[1]Deals (investment)'!$B:$B,$A1534,'[1]Deals (investment)'!$T:$T,$AW$1)+COUNTIFS('[1]Deals (investment)'!$B:$B,$A1534,'[1]Deals (investment)'!$T:$T,$AX$1)+COUNTIFS('[1]Deals (investment)'!$B:$B,$A1534,'[1]Deals (investment)'!$T:$T,$AY$1)</f>
        <v>#VALUE!</v>
      </c>
      <c r="AS1534" s="17" t="e">
        <f>SUMIFS('[1]Deals (investment)'!$C:$C,'[1]Deals (investment)'!$B:$B,$A1534)</f>
        <v>#VALUE!</v>
      </c>
      <c r="AT1534" s="17" t="e">
        <f t="shared" si="219"/>
        <v>#VALUE!</v>
      </c>
      <c r="AU1534" s="18" t="e">
        <f>COUNTIF('[1]Deals (Exits)'!$B:$B,A1534)</f>
        <v>#VALUE!</v>
      </c>
      <c r="AV1534" s="17" t="e">
        <f>SUMIFS('[1]Deals (investment)'!$C:$C,'[1]Deals (investment)'!$B:$B,$A1534,'[1]Deals (investment)'!$T:$T,AV$1)</f>
        <v>#VALUE!</v>
      </c>
      <c r="AW1534" s="17" t="e">
        <f>SUMIFS('[1]Deals (investment)'!$C:$C,'[1]Deals (investment)'!$B:$B,$A1534,'[1]Deals (investment)'!$T:$T,AW$1)</f>
        <v>#VALUE!</v>
      </c>
      <c r="AX1534" s="17" t="e">
        <f>SUMIFS('[1]Deals (investment)'!$C:$C,'[1]Deals (investment)'!$B:$B,$A1534,'[1]Deals (investment)'!$T:$T,AX$1)</f>
        <v>#VALUE!</v>
      </c>
      <c r="AY1534" s="17" t="e">
        <f>SUMIFS('[1]Deals (investment)'!$C:$C,'[1]Deals (investment)'!$B:$B,$A1534,'[1]Deals (investment)'!$T:$T,AY$1)</f>
        <v>#VALUE!</v>
      </c>
      <c r="AZ1534" s="17" t="e">
        <f>SUMIFS('[1]Deals (investment)'!$C:$C,'[1]Deals (investment)'!$B:$B,$A1534,'[1]Deals (investment)'!$T:$T,AZ$1)</f>
        <v>#VALUE!</v>
      </c>
      <c r="BA1534" s="17" t="e">
        <f>SUMIFS('[1]Deals (investment)'!$C:$C,'[1]Deals (investment)'!$B:$B,$A1534,'[1]Deals (investment)'!$T:$T,BA$1)</f>
        <v>#VALUE!</v>
      </c>
      <c r="BB1534" s="17" t="e">
        <f>SUMIFS('[1]Deals (investment)'!$C:$C,'[1]Deals (investment)'!$B:$B,$A1534,'[1]Deals (investment)'!$T:$T,BB$1)</f>
        <v>#VALUE!</v>
      </c>
      <c r="BC1534" s="17" t="e">
        <f>SUMIFS('[1]Deals (Exits)'!$C:$C,'[1]Deals (Exits)'!$B:$B,$A1534)</f>
        <v>#VALUE!</v>
      </c>
      <c r="BD1534" s="17" t="e">
        <f>SUMIFS('[1]Deals (investment)'!$C:$C,'[1]Deals (investment)'!$B:$B,$A1534,'[1]Deals (investment)'!$V:$V,BD$1)</f>
        <v>#VALUE!</v>
      </c>
      <c r="BE1534" s="17" t="e">
        <f>SUMIFS('[1]Deals (investment)'!$C:$C,'[1]Deals (investment)'!$B:$B,$A1534,'[1]Deals (investment)'!$V:$V,BE$1)</f>
        <v>#VALUE!</v>
      </c>
      <c r="BF1534" s="17" t="e">
        <f>SUMIFS('[1]Deals (investment)'!$C:$C,'[1]Deals (investment)'!$B:$B,$A1534,'[1]Deals (investment)'!$V:$V,BF$1)</f>
        <v>#VALUE!</v>
      </c>
      <c r="BG1534" s="17" t="e">
        <f>SUMIFS('[1]Deals (investment)'!$C:$C,'[1]Deals (investment)'!$B:$B,$A1534,'[1]Deals (investment)'!$V:$V,BG$1)</f>
        <v>#VALUE!</v>
      </c>
      <c r="BH1534" s="17" t="e">
        <f>SUMIFS('[1]Deals (investment)'!$C:$C,'[1]Deals (investment)'!$B:$B,$A1534,'[1]Deals (investment)'!$V:$V,BH$1)</f>
        <v>#VALUE!</v>
      </c>
      <c r="BI1534" s="17" t="e">
        <f>SUMIFS('[1]Deals (investment)'!$C:$C,'[1]Deals (investment)'!$B:$B,$A1534,'[1]Deals (investment)'!$V:$V,BI$1)</f>
        <v>#VALUE!</v>
      </c>
      <c r="BJ1534" s="17" t="e">
        <f>SUMIFS('[1]Deals (investment)'!$C:$C,'[1]Deals (investment)'!$B:$B,$A1534,'[1]Deals (investment)'!$V:$V,BJ$1)</f>
        <v>#VALUE!</v>
      </c>
      <c r="BK1534" s="17" t="e">
        <f>SUMIFS('[1]Deals (investment)'!$C:$C,'[1]Deals (investment)'!$B:$B,$A1534,'[1]Deals (investment)'!$V:$V,BK$1)</f>
        <v>#VALUE!</v>
      </c>
      <c r="BL1534" s="17" t="e">
        <f>SUMIFS('[1]Deals (investment)'!$C:$C,'[1]Deals (investment)'!$B:$B,$A1534,'[1]Deals (investment)'!$V:$V,BL$1)</f>
        <v>#VALUE!</v>
      </c>
      <c r="BM1534" s="17" t="e">
        <f>SUMIFS('[1]Deals (investment)'!$C:$C,'[1]Deals (investment)'!$B:$B,$A1534,'[1]Deals (investment)'!$V:$V,BM$1)</f>
        <v>#VALUE!</v>
      </c>
      <c r="BN1534" s="15"/>
      <c r="BO1534" s="15"/>
      <c r="BP1534" s="22"/>
      <c r="BQ1534" s="15"/>
      <c r="BR1534" s="15"/>
      <c r="BS1534" s="15"/>
      <c r="BT1534" s="15"/>
      <c r="BU1534" s="15"/>
      <c r="BV1534" s="15"/>
      <c r="BW1534" s="15"/>
      <c r="BX1534" s="15"/>
      <c r="BY1534" s="15"/>
      <c r="BZ1534" s="15"/>
      <c r="CA1534" s="15"/>
      <c r="CB1534" s="15"/>
      <c r="CC1534" s="15"/>
      <c r="CD1534" s="15" t="str">
        <f t="shared" ref="CD1534:CD1536" si="236">CONCATENATE(A1534,B1534,C1534)</f>
        <v>Skillup Tutors Skilluptutors.com is a marketplace of tutors for students and parents, focused initially on in-person extra lessons for primary, secondary and university studentsActive</v>
      </c>
      <c r="CE1534" s="15"/>
      <c r="CF1534" s="15"/>
      <c r="CG1534" s="15"/>
      <c r="CH1534" s="15"/>
      <c r="CI1534" s="15"/>
      <c r="CJ1534" s="15"/>
    </row>
    <row r="1535" spans="1:118" ht="12.75">
      <c r="A1535" s="15" t="s">
        <v>10053</v>
      </c>
      <c r="B1535" s="15" t="s">
        <v>10054</v>
      </c>
      <c r="C1535" s="15" t="s">
        <v>58</v>
      </c>
      <c r="D1535" s="16"/>
      <c r="E1535" s="15" t="s">
        <v>117</v>
      </c>
      <c r="F1535" s="15"/>
      <c r="G1535" s="15" t="s">
        <v>118</v>
      </c>
      <c r="H1535" s="15"/>
      <c r="I1535" s="15" t="s">
        <v>118</v>
      </c>
      <c r="J1535" s="15"/>
      <c r="K1535" s="17" t="e">
        <f t="shared" si="218"/>
        <v>#VALUE!</v>
      </c>
      <c r="L1535" s="15"/>
      <c r="M1535" s="18" t="e">
        <f t="shared" si="205"/>
        <v>#VALUE!</v>
      </c>
      <c r="N1535" s="15"/>
      <c r="O1535" s="15"/>
      <c r="P1535" s="15"/>
      <c r="Q1535" s="24" t="e">
        <f ca="1">_xludf.MAXIFS('[1]Deals (investment)'!A:A,'[1]Deals (investment)'!B:B,A1535)</f>
        <v>#NAME?</v>
      </c>
      <c r="R1535" s="15"/>
      <c r="S1535" s="19"/>
      <c r="T1535" s="15"/>
      <c r="U1535" s="17"/>
      <c r="V1535" s="15"/>
      <c r="W1535" s="15"/>
      <c r="X1535" s="15"/>
      <c r="Y1535" s="15"/>
      <c r="AB1535" s="20"/>
      <c r="AC1535" s="15"/>
      <c r="AD1535" s="15"/>
      <c r="AE1535" s="15"/>
      <c r="AF1535" s="15"/>
      <c r="AG1535" s="22">
        <f t="shared" ca="1" si="235"/>
        <v>0.25806451612903225</v>
      </c>
      <c r="AH1535" s="15" t="str">
        <f t="shared" si="225"/>
        <v/>
      </c>
      <c r="AI1535" s="22" t="e">
        <f>VLOOKUP(A1535,'[1]Deals (investment)'!$B$2:$Z$1497,1,FALSE)</f>
        <v>#N/A</v>
      </c>
      <c r="AJ1535" s="22" t="e">
        <f>VLOOKUP(A1535,'[1]Deals (investment)'!$B$2:$Z$870,15,FALSE)</f>
        <v>#N/A</v>
      </c>
      <c r="AK1535" s="17" t="e">
        <f>VLOOKUP(A1535,'[1]Deals (Exits)'!B:B,1,FALSE)</f>
        <v>#N/A</v>
      </c>
      <c r="AL1535" s="23">
        <f>VLOOKUP(G1535,[1]Lookups!$V$3:$Y$197,4,FALSE)</f>
        <v>0</v>
      </c>
      <c r="AM1535" s="17" t="e">
        <f>VLOOKUP(X1535,[1]Lookups!$B$3:$C$200,2,FALSE)</f>
        <v>#N/A</v>
      </c>
      <c r="AN1535" s="17" t="e">
        <f>VLOOKUP(R1535,[1]Lookups!$H$3:$I$69,2,FALSE)</f>
        <v>#N/A</v>
      </c>
      <c r="AO1535" s="17" t="e">
        <f>VLOOKUP(T1535,[1]Lookups!$H$3:$I$69,2,FALSE)</f>
        <v>#N/A</v>
      </c>
      <c r="AP1535" s="17" t="e">
        <f>VLOOKUP(AN1535,[1]Lookups!$N$3:$O$11,2,FALSE)</f>
        <v>#N/A</v>
      </c>
      <c r="AQ1535" s="18" t="e">
        <f>COUNTIFS('[1]Deals (investment)'!$B:$B,$A1535)</f>
        <v>#VALUE!</v>
      </c>
      <c r="AR1535" s="18" t="e">
        <f>COUNTIFS('[1]Deals (investment)'!$B:$B,$A1535,'[1]Deals (investment)'!$T:$T,$AW$1)+COUNTIFS('[1]Deals (investment)'!$B:$B,$A1535,'[1]Deals (investment)'!$T:$T,$AX$1)+COUNTIFS('[1]Deals (investment)'!$B:$B,$A1535,'[1]Deals (investment)'!$T:$T,$AY$1)</f>
        <v>#VALUE!</v>
      </c>
      <c r="AS1535" s="17" t="e">
        <f>SUMIFS('[1]Deals (investment)'!$C:$C,'[1]Deals (investment)'!$B:$B,$A1535)</f>
        <v>#VALUE!</v>
      </c>
      <c r="AT1535" s="17" t="e">
        <f t="shared" si="219"/>
        <v>#VALUE!</v>
      </c>
      <c r="AU1535" s="18" t="e">
        <f>COUNTIF('[1]Deals (Exits)'!$B:$B,A1535)</f>
        <v>#VALUE!</v>
      </c>
      <c r="AV1535" s="17" t="e">
        <f>SUMIFS('[1]Deals (investment)'!$C:$C,'[1]Deals (investment)'!$B:$B,$A1535,'[1]Deals (investment)'!$T:$T,AV$1)</f>
        <v>#VALUE!</v>
      </c>
      <c r="AW1535" s="17" t="e">
        <f>SUMIFS('[1]Deals (investment)'!$C:$C,'[1]Deals (investment)'!$B:$B,$A1535,'[1]Deals (investment)'!$T:$T,AW$1)</f>
        <v>#VALUE!</v>
      </c>
      <c r="AX1535" s="17" t="e">
        <f>SUMIFS('[1]Deals (investment)'!$C:$C,'[1]Deals (investment)'!$B:$B,$A1535,'[1]Deals (investment)'!$T:$T,AX$1)</f>
        <v>#VALUE!</v>
      </c>
      <c r="AY1535" s="17" t="e">
        <f>SUMIFS('[1]Deals (investment)'!$C:$C,'[1]Deals (investment)'!$B:$B,$A1535,'[1]Deals (investment)'!$T:$T,AY$1)</f>
        <v>#VALUE!</v>
      </c>
      <c r="AZ1535" s="17" t="e">
        <f>SUMIFS('[1]Deals (investment)'!$C:$C,'[1]Deals (investment)'!$B:$B,$A1535,'[1]Deals (investment)'!$T:$T,AZ$1)</f>
        <v>#VALUE!</v>
      </c>
      <c r="BA1535" s="17" t="e">
        <f>SUMIFS('[1]Deals (investment)'!$C:$C,'[1]Deals (investment)'!$B:$B,$A1535,'[1]Deals (investment)'!$T:$T,BA$1)</f>
        <v>#VALUE!</v>
      </c>
      <c r="BB1535" s="17" t="e">
        <f>SUMIFS('[1]Deals (investment)'!$C:$C,'[1]Deals (investment)'!$B:$B,$A1535,'[1]Deals (investment)'!$T:$T,BB$1)</f>
        <v>#VALUE!</v>
      </c>
      <c r="BC1535" s="17" t="e">
        <f>SUMIFS('[1]Deals (Exits)'!$C:$C,'[1]Deals (Exits)'!$B:$B,$A1535)</f>
        <v>#VALUE!</v>
      </c>
      <c r="BD1535" s="17" t="e">
        <f>SUMIFS('[1]Deals (investment)'!$C:$C,'[1]Deals (investment)'!$B:$B,$A1535,'[1]Deals (investment)'!$V:$V,BD$1)</f>
        <v>#VALUE!</v>
      </c>
      <c r="BE1535" s="17" t="e">
        <f>SUMIFS('[1]Deals (investment)'!$C:$C,'[1]Deals (investment)'!$B:$B,$A1535,'[1]Deals (investment)'!$V:$V,BE$1)</f>
        <v>#VALUE!</v>
      </c>
      <c r="BF1535" s="17" t="e">
        <f>SUMIFS('[1]Deals (investment)'!$C:$C,'[1]Deals (investment)'!$B:$B,$A1535,'[1]Deals (investment)'!$V:$V,BF$1)</f>
        <v>#VALUE!</v>
      </c>
      <c r="BG1535" s="17" t="e">
        <f>SUMIFS('[1]Deals (investment)'!$C:$C,'[1]Deals (investment)'!$B:$B,$A1535,'[1]Deals (investment)'!$V:$V,BG$1)</f>
        <v>#VALUE!</v>
      </c>
      <c r="BH1535" s="17" t="e">
        <f>SUMIFS('[1]Deals (investment)'!$C:$C,'[1]Deals (investment)'!$B:$B,$A1535,'[1]Deals (investment)'!$V:$V,BH$1)</f>
        <v>#VALUE!</v>
      </c>
      <c r="BI1535" s="17" t="e">
        <f>SUMIFS('[1]Deals (investment)'!$C:$C,'[1]Deals (investment)'!$B:$B,$A1535,'[1]Deals (investment)'!$V:$V,BI$1)</f>
        <v>#VALUE!</v>
      </c>
      <c r="BJ1535" s="17" t="e">
        <f>SUMIFS('[1]Deals (investment)'!$C:$C,'[1]Deals (investment)'!$B:$B,$A1535,'[1]Deals (investment)'!$V:$V,BJ$1)</f>
        <v>#VALUE!</v>
      </c>
      <c r="BK1535" s="17" t="e">
        <f>SUMIFS('[1]Deals (investment)'!$C:$C,'[1]Deals (investment)'!$B:$B,$A1535,'[1]Deals (investment)'!$V:$V,BK$1)</f>
        <v>#VALUE!</v>
      </c>
      <c r="BL1535" s="17" t="e">
        <f>SUMIFS('[1]Deals (investment)'!$C:$C,'[1]Deals (investment)'!$B:$B,$A1535,'[1]Deals (investment)'!$V:$V,BL$1)</f>
        <v>#VALUE!</v>
      </c>
      <c r="BM1535" s="17" t="e">
        <f>SUMIFS('[1]Deals (investment)'!$C:$C,'[1]Deals (investment)'!$B:$B,$A1535,'[1]Deals (investment)'!$V:$V,BM$1)</f>
        <v>#VALUE!</v>
      </c>
      <c r="BN1535" s="15"/>
      <c r="BO1535" s="15"/>
      <c r="BP1535" s="22"/>
      <c r="BQ1535" s="15"/>
      <c r="BR1535" s="15"/>
      <c r="BS1535" s="15"/>
      <c r="BT1535" s="15"/>
      <c r="BU1535" s="15"/>
      <c r="BV1535" s="15"/>
      <c r="BW1535" s="15"/>
      <c r="BX1535" s="15"/>
      <c r="BY1535" s="15"/>
      <c r="BZ1535" s="15"/>
      <c r="CA1535" s="15"/>
      <c r="CB1535" s="15"/>
      <c r="CC1535" s="15"/>
      <c r="CD1535" s="15" t="str">
        <f t="shared" si="236"/>
        <v>Silmak AgenciesSilmak Agencies is an impact company manufacturing end to end menstrual hygiene products from cotton sanitary pads, adult pampers to sanitary pad vending/dispensing machines and sanitary pad incineratorActive</v>
      </c>
      <c r="CE1535" s="15"/>
      <c r="CF1535" s="15"/>
      <c r="CG1535" s="15"/>
      <c r="CH1535" s="15"/>
      <c r="CI1535" s="15"/>
      <c r="CJ1535" s="15"/>
    </row>
    <row r="1536" spans="1:118" ht="12.75">
      <c r="A1536" s="15" t="s">
        <v>10055</v>
      </c>
      <c r="B1536" s="15"/>
      <c r="C1536" s="15" t="s">
        <v>58</v>
      </c>
      <c r="D1536" s="16"/>
      <c r="E1536" s="15"/>
      <c r="F1536" s="15"/>
      <c r="G1536" s="15" t="s">
        <v>61</v>
      </c>
      <c r="H1536" s="15"/>
      <c r="I1536" s="15"/>
      <c r="J1536" s="15"/>
      <c r="K1536" s="17" t="e">
        <f t="shared" si="218"/>
        <v>#VALUE!</v>
      </c>
      <c r="L1536" s="15"/>
      <c r="M1536" s="18" t="e">
        <f t="shared" si="205"/>
        <v>#VALUE!</v>
      </c>
      <c r="N1536" s="15"/>
      <c r="O1536" s="15"/>
      <c r="P1536" s="15"/>
      <c r="Q1536" s="15"/>
      <c r="R1536" s="15"/>
      <c r="S1536" s="19"/>
      <c r="T1536" s="15"/>
      <c r="U1536" s="17"/>
      <c r="V1536" s="15"/>
      <c r="W1536" s="15"/>
      <c r="X1536" s="15"/>
      <c r="Y1536" s="15"/>
      <c r="AB1536" s="20"/>
      <c r="AC1536" s="15"/>
      <c r="AD1536" s="15"/>
      <c r="AE1536" s="15"/>
      <c r="AF1536" s="15"/>
      <c r="AG1536" s="22">
        <f t="shared" si="235"/>
        <v>0.12903225806451613</v>
      </c>
      <c r="AH1536" s="15" t="str">
        <f t="shared" si="225"/>
        <v/>
      </c>
      <c r="AI1536" s="22" t="e">
        <f>VLOOKUP(A1536,'[1]Deals (investment)'!$B$2:$Z$1497,1,FALSE)</f>
        <v>#N/A</v>
      </c>
      <c r="AJ1536" s="22" t="e">
        <f>VLOOKUP(A1536,'[1]Deals (investment)'!$B$2:$Z$870,15,FALSE)</f>
        <v>#N/A</v>
      </c>
      <c r="AK1536" s="17" t="e">
        <f>VLOOKUP(A1536,'[1]Deals (Exits)'!B:B,1,FALSE)</f>
        <v>#N/A</v>
      </c>
      <c r="AL1536" s="23">
        <f>VLOOKUP(G1536,[1]Lookups!$V$3:$Y$197,4,FALSE)</f>
        <v>0</v>
      </c>
      <c r="AM1536" s="17" t="e">
        <f>VLOOKUP(X1536,[1]Lookups!$B$3:$C$200,2,FALSE)</f>
        <v>#N/A</v>
      </c>
      <c r="AN1536" s="17" t="e">
        <f>VLOOKUP(R1536,[1]Lookups!$H$3:$I$69,2,FALSE)</f>
        <v>#N/A</v>
      </c>
      <c r="AO1536" s="17" t="e">
        <f>VLOOKUP(T1536,[1]Lookups!$H$3:$I$69,2,FALSE)</f>
        <v>#N/A</v>
      </c>
      <c r="AP1536" s="17" t="e">
        <f>VLOOKUP(AN1536,[1]Lookups!$N$3:$O$11,2,FALSE)</f>
        <v>#N/A</v>
      </c>
      <c r="AQ1536" s="18" t="e">
        <f>COUNTIFS('[1]Deals (investment)'!$B:$B,$A1536)</f>
        <v>#VALUE!</v>
      </c>
      <c r="AR1536" s="18" t="e">
        <f>COUNTIFS('[1]Deals (investment)'!$B:$B,$A1536,'[1]Deals (investment)'!$T:$T,$AW$1)+COUNTIFS('[1]Deals (investment)'!$B:$B,$A1536,'[1]Deals (investment)'!$T:$T,$AX$1)+COUNTIFS('[1]Deals (investment)'!$B:$B,$A1536,'[1]Deals (investment)'!$T:$T,$AY$1)</f>
        <v>#VALUE!</v>
      </c>
      <c r="AS1536" s="17" t="e">
        <f>SUMIFS('[1]Deals (investment)'!$C:$C,'[1]Deals (investment)'!$B:$B,$A1536)</f>
        <v>#VALUE!</v>
      </c>
      <c r="AT1536" s="17" t="e">
        <f t="shared" si="219"/>
        <v>#VALUE!</v>
      </c>
      <c r="AU1536" s="18" t="e">
        <f>COUNTIF('[1]Deals (Exits)'!$B:$B,A1536)</f>
        <v>#VALUE!</v>
      </c>
      <c r="AV1536" s="17" t="e">
        <f>SUMIFS('[1]Deals (investment)'!$C:$C,'[1]Deals (investment)'!$B:$B,$A1536,'[1]Deals (investment)'!$T:$T,AV$1)</f>
        <v>#VALUE!</v>
      </c>
      <c r="AW1536" s="17" t="e">
        <f>SUMIFS('[1]Deals (investment)'!$C:$C,'[1]Deals (investment)'!$B:$B,$A1536,'[1]Deals (investment)'!$T:$T,AW$1)</f>
        <v>#VALUE!</v>
      </c>
      <c r="AX1536" s="17" t="e">
        <f>SUMIFS('[1]Deals (investment)'!$C:$C,'[1]Deals (investment)'!$B:$B,$A1536,'[1]Deals (investment)'!$T:$T,AX$1)</f>
        <v>#VALUE!</v>
      </c>
      <c r="AY1536" s="17" t="e">
        <f>SUMIFS('[1]Deals (investment)'!$C:$C,'[1]Deals (investment)'!$B:$B,$A1536,'[1]Deals (investment)'!$T:$T,AY$1)</f>
        <v>#VALUE!</v>
      </c>
      <c r="AZ1536" s="17" t="e">
        <f>SUMIFS('[1]Deals (investment)'!$C:$C,'[1]Deals (investment)'!$B:$B,$A1536,'[1]Deals (investment)'!$T:$T,AZ$1)</f>
        <v>#VALUE!</v>
      </c>
      <c r="BA1536" s="17" t="e">
        <f>SUMIFS('[1]Deals (investment)'!$C:$C,'[1]Deals (investment)'!$B:$B,$A1536,'[1]Deals (investment)'!$T:$T,BA$1)</f>
        <v>#VALUE!</v>
      </c>
      <c r="BB1536" s="17" t="e">
        <f>SUMIFS('[1]Deals (investment)'!$C:$C,'[1]Deals (investment)'!$B:$B,$A1536,'[1]Deals (investment)'!$T:$T,BB$1)</f>
        <v>#VALUE!</v>
      </c>
      <c r="BC1536" s="17" t="e">
        <f>SUMIFS('[1]Deals (Exits)'!$C:$C,'[1]Deals (Exits)'!$B:$B,$A1536)</f>
        <v>#VALUE!</v>
      </c>
      <c r="BD1536" s="17" t="e">
        <f>SUMIFS('[1]Deals (investment)'!$C:$C,'[1]Deals (investment)'!$B:$B,$A1536,'[1]Deals (investment)'!$V:$V,BD$1)</f>
        <v>#VALUE!</v>
      </c>
      <c r="BE1536" s="17" t="e">
        <f>SUMIFS('[1]Deals (investment)'!$C:$C,'[1]Deals (investment)'!$B:$B,$A1536,'[1]Deals (investment)'!$V:$V,BE$1)</f>
        <v>#VALUE!</v>
      </c>
      <c r="BF1536" s="17" t="e">
        <f>SUMIFS('[1]Deals (investment)'!$C:$C,'[1]Deals (investment)'!$B:$B,$A1536,'[1]Deals (investment)'!$V:$V,BF$1)</f>
        <v>#VALUE!</v>
      </c>
      <c r="BG1536" s="17" t="e">
        <f>SUMIFS('[1]Deals (investment)'!$C:$C,'[1]Deals (investment)'!$B:$B,$A1536,'[1]Deals (investment)'!$V:$V,BG$1)</f>
        <v>#VALUE!</v>
      </c>
      <c r="BH1536" s="17" t="e">
        <f>SUMIFS('[1]Deals (investment)'!$C:$C,'[1]Deals (investment)'!$B:$B,$A1536,'[1]Deals (investment)'!$V:$V,BH$1)</f>
        <v>#VALUE!</v>
      </c>
      <c r="BI1536" s="17" t="e">
        <f>SUMIFS('[1]Deals (investment)'!$C:$C,'[1]Deals (investment)'!$B:$B,$A1536,'[1]Deals (investment)'!$V:$V,BI$1)</f>
        <v>#VALUE!</v>
      </c>
      <c r="BJ1536" s="17" t="e">
        <f>SUMIFS('[1]Deals (investment)'!$C:$C,'[1]Deals (investment)'!$B:$B,$A1536,'[1]Deals (investment)'!$V:$V,BJ$1)</f>
        <v>#VALUE!</v>
      </c>
      <c r="BK1536" s="17" t="e">
        <f>SUMIFS('[1]Deals (investment)'!$C:$C,'[1]Deals (investment)'!$B:$B,$A1536,'[1]Deals (investment)'!$V:$V,BK$1)</f>
        <v>#VALUE!</v>
      </c>
      <c r="BL1536" s="17" t="e">
        <f>SUMIFS('[1]Deals (investment)'!$C:$C,'[1]Deals (investment)'!$B:$B,$A1536,'[1]Deals (investment)'!$V:$V,BL$1)</f>
        <v>#VALUE!</v>
      </c>
      <c r="BM1536" s="17" t="e">
        <f>SUMIFS('[1]Deals (investment)'!$C:$C,'[1]Deals (investment)'!$B:$B,$A1536,'[1]Deals (investment)'!$V:$V,BM$1)</f>
        <v>#VALUE!</v>
      </c>
      <c r="BN1536" s="15"/>
      <c r="BO1536" s="15"/>
      <c r="BP1536" s="22"/>
      <c r="BQ1536" s="15"/>
      <c r="BR1536" s="15"/>
      <c r="BS1536" s="15"/>
      <c r="BT1536" s="15"/>
      <c r="BU1536" s="15"/>
      <c r="BV1536" s="15"/>
      <c r="BW1536" s="15"/>
      <c r="BX1536" s="15"/>
      <c r="BY1536" s="15"/>
      <c r="BZ1536" s="15"/>
      <c r="CA1536" s="15"/>
      <c r="CB1536" s="15"/>
      <c r="CC1536" s="15"/>
      <c r="CD1536" s="15" t="str">
        <f t="shared" si="236"/>
        <v>SimbiBotActive</v>
      </c>
      <c r="CE1536" s="15"/>
      <c r="CF1536" s="15"/>
      <c r="CG1536" s="15"/>
      <c r="CH1536" s="15"/>
      <c r="CI1536" s="15"/>
      <c r="CJ1536" s="15"/>
    </row>
    <row r="1537" spans="1:88" ht="12.75">
      <c r="A1537" s="15" t="s">
        <v>10056</v>
      </c>
      <c r="B1537" s="15" t="s">
        <v>10057</v>
      </c>
      <c r="C1537" s="15" t="s">
        <v>46</v>
      </c>
      <c r="D1537" s="16">
        <v>2008</v>
      </c>
      <c r="E1537" s="15" t="s">
        <v>5582</v>
      </c>
      <c r="F1537" s="15"/>
      <c r="G1537" s="15" t="s">
        <v>91</v>
      </c>
      <c r="H1537" s="15"/>
      <c r="I1537" s="15" t="s">
        <v>91</v>
      </c>
      <c r="J1537" s="15"/>
      <c r="K1537" s="17" t="e">
        <f t="shared" si="218"/>
        <v>#VALUE!</v>
      </c>
      <c r="L1537" s="15"/>
      <c r="M1537" s="18" t="e">
        <f t="shared" si="205"/>
        <v>#VALUE!</v>
      </c>
      <c r="N1537" s="15"/>
      <c r="O1537" s="15"/>
      <c r="P1537" s="15"/>
      <c r="Q1537" s="15"/>
      <c r="R1537" s="15"/>
      <c r="S1537" s="19"/>
      <c r="T1537" s="15"/>
      <c r="U1537" s="17"/>
      <c r="V1537" s="15"/>
      <c r="W1537" s="15"/>
      <c r="X1537" s="15" t="s">
        <v>158</v>
      </c>
      <c r="Y1537" s="15"/>
      <c r="AB1537" s="20"/>
      <c r="AC1537" s="21" t="s">
        <v>10058</v>
      </c>
      <c r="AD1537" s="15"/>
      <c r="AE1537" s="15"/>
      <c r="AF1537" s="15"/>
      <c r="AG1537" s="22">
        <f t="shared" si="235"/>
        <v>0.32258064516129031</v>
      </c>
      <c r="AH1537" s="15" t="str">
        <f t="shared" si="225"/>
        <v/>
      </c>
      <c r="AI1537" s="22" t="e">
        <f>VLOOKUP(A1537,'[1]Deals (investment)'!$B$2:$Z$1497,1,FALSE)</f>
        <v>#N/A</v>
      </c>
      <c r="AJ1537" s="22" t="e">
        <f>VLOOKUP(A1537,'[1]Deals (investment)'!$B$2:$Z$870,15,FALSE)</f>
        <v>#N/A</v>
      </c>
      <c r="AK1537" s="17" t="str">
        <f>VLOOKUP(A1537,'[1]Deals (Exits)'!B:B,1,FALSE)</f>
        <v>Sureswipe</v>
      </c>
      <c r="AL1537" s="23">
        <f>VLOOKUP(G1537,[1]Lookups!$V$3:$Y$197,4,FALSE)</f>
        <v>0</v>
      </c>
      <c r="AM1537" s="17" t="str">
        <f>VLOOKUP(X1537,[1]Lookups!$B$3:$C$200,2,FALSE)</f>
        <v>Financial Services</v>
      </c>
      <c r="AN1537" s="17" t="e">
        <f>VLOOKUP(R1537,[1]Lookups!$H$3:$I$69,2,FALSE)</f>
        <v>#N/A</v>
      </c>
      <c r="AO1537" s="17" t="e">
        <f>VLOOKUP(T1537,[1]Lookups!$H$3:$I$69,2,FALSE)</f>
        <v>#N/A</v>
      </c>
      <c r="AP1537" s="17" t="e">
        <f>VLOOKUP(AN1537,[1]Lookups!$N$3:$O$11,2,FALSE)</f>
        <v>#N/A</v>
      </c>
      <c r="AQ1537" s="18" t="e">
        <f>COUNTIFS('[1]Deals (investment)'!$B:$B,$A1537)</f>
        <v>#VALUE!</v>
      </c>
      <c r="AR1537" s="18" t="e">
        <f>COUNTIFS('[1]Deals (investment)'!$B:$B,$A1537,'[1]Deals (investment)'!$T:$T,$AW$1)+COUNTIFS('[1]Deals (investment)'!$B:$B,$A1537,'[1]Deals (investment)'!$T:$T,$AX$1)+COUNTIFS('[1]Deals (investment)'!$B:$B,$A1537,'[1]Deals (investment)'!$T:$T,$AY$1)</f>
        <v>#VALUE!</v>
      </c>
      <c r="AS1537" s="17" t="e">
        <f>SUMIFS('[1]Deals (investment)'!$C:$C,'[1]Deals (investment)'!$B:$B,$A1537)</f>
        <v>#VALUE!</v>
      </c>
      <c r="AT1537" s="17" t="e">
        <f t="shared" si="219"/>
        <v>#VALUE!</v>
      </c>
      <c r="AU1537" s="18" t="e">
        <f>COUNTIF('[1]Deals (Exits)'!$B:$B,A1537)</f>
        <v>#VALUE!</v>
      </c>
      <c r="AV1537" s="17" t="e">
        <f>SUMIFS('[1]Deals (investment)'!$C:$C,'[1]Deals (investment)'!$B:$B,$A1537,'[1]Deals (investment)'!$T:$T,AV$1)</f>
        <v>#VALUE!</v>
      </c>
      <c r="AW1537" s="17" t="e">
        <f>SUMIFS('[1]Deals (investment)'!$C:$C,'[1]Deals (investment)'!$B:$B,$A1537,'[1]Deals (investment)'!$T:$T,AW$1)</f>
        <v>#VALUE!</v>
      </c>
      <c r="AX1537" s="17" t="e">
        <f>SUMIFS('[1]Deals (investment)'!$C:$C,'[1]Deals (investment)'!$B:$B,$A1537,'[1]Deals (investment)'!$T:$T,AX$1)</f>
        <v>#VALUE!</v>
      </c>
      <c r="AY1537" s="17" t="e">
        <f>SUMIFS('[1]Deals (investment)'!$C:$C,'[1]Deals (investment)'!$B:$B,$A1537,'[1]Deals (investment)'!$T:$T,AY$1)</f>
        <v>#VALUE!</v>
      </c>
      <c r="AZ1537" s="17" t="e">
        <f>SUMIFS('[1]Deals (investment)'!$C:$C,'[1]Deals (investment)'!$B:$B,$A1537,'[1]Deals (investment)'!$T:$T,AZ$1)</f>
        <v>#VALUE!</v>
      </c>
      <c r="BA1537" s="17" t="e">
        <f>SUMIFS('[1]Deals (investment)'!$C:$C,'[1]Deals (investment)'!$B:$B,$A1537,'[1]Deals (investment)'!$T:$T,BA$1)</f>
        <v>#VALUE!</v>
      </c>
      <c r="BB1537" s="17" t="e">
        <f>SUMIFS('[1]Deals (investment)'!$C:$C,'[1]Deals (investment)'!$B:$B,$A1537,'[1]Deals (investment)'!$T:$T,BB$1)</f>
        <v>#VALUE!</v>
      </c>
      <c r="BC1537" s="17" t="e">
        <f>SUMIFS('[1]Deals (Exits)'!$C:$C,'[1]Deals (Exits)'!$B:$B,$A1537)</f>
        <v>#VALUE!</v>
      </c>
      <c r="BD1537" s="17" t="e">
        <f>SUMIFS('[1]Deals (investment)'!$C:$C,'[1]Deals (investment)'!$B:$B,$A1537,'[1]Deals (investment)'!$V:$V,BD$1)</f>
        <v>#VALUE!</v>
      </c>
      <c r="BE1537" s="17" t="e">
        <f>SUMIFS('[1]Deals (investment)'!$C:$C,'[1]Deals (investment)'!$B:$B,$A1537,'[1]Deals (investment)'!$V:$V,BE$1)</f>
        <v>#VALUE!</v>
      </c>
      <c r="BF1537" s="17" t="e">
        <f>SUMIFS('[1]Deals (investment)'!$C:$C,'[1]Deals (investment)'!$B:$B,$A1537,'[1]Deals (investment)'!$V:$V,BF$1)</f>
        <v>#VALUE!</v>
      </c>
      <c r="BG1537" s="17" t="e">
        <f>SUMIFS('[1]Deals (investment)'!$C:$C,'[1]Deals (investment)'!$B:$B,$A1537,'[1]Deals (investment)'!$V:$V,BG$1)</f>
        <v>#VALUE!</v>
      </c>
      <c r="BH1537" s="17" t="e">
        <f>SUMIFS('[1]Deals (investment)'!$C:$C,'[1]Deals (investment)'!$B:$B,$A1537,'[1]Deals (investment)'!$V:$V,BH$1)</f>
        <v>#VALUE!</v>
      </c>
      <c r="BI1537" s="17" t="e">
        <f>SUMIFS('[1]Deals (investment)'!$C:$C,'[1]Deals (investment)'!$B:$B,$A1537,'[1]Deals (investment)'!$V:$V,BI$1)</f>
        <v>#VALUE!</v>
      </c>
      <c r="BJ1537" s="17" t="e">
        <f>SUMIFS('[1]Deals (investment)'!$C:$C,'[1]Deals (investment)'!$B:$B,$A1537,'[1]Deals (investment)'!$V:$V,BJ$1)</f>
        <v>#VALUE!</v>
      </c>
      <c r="BK1537" s="17" t="e">
        <f>SUMIFS('[1]Deals (investment)'!$C:$C,'[1]Deals (investment)'!$B:$B,$A1537,'[1]Deals (investment)'!$V:$V,BK$1)</f>
        <v>#VALUE!</v>
      </c>
      <c r="BL1537" s="17" t="e">
        <f>SUMIFS('[1]Deals (investment)'!$C:$C,'[1]Deals (investment)'!$B:$B,$A1537,'[1]Deals (investment)'!$V:$V,BL$1)</f>
        <v>#VALUE!</v>
      </c>
      <c r="BM1537" s="17" t="e">
        <f>SUMIFS('[1]Deals (investment)'!$C:$C,'[1]Deals (investment)'!$B:$B,$A1537,'[1]Deals (investment)'!$V:$V,BM$1)</f>
        <v>#VALUE!</v>
      </c>
      <c r="BN1537" s="15"/>
      <c r="BO1537" s="15"/>
      <c r="BP1537" s="22"/>
      <c r="BQ1537" s="15"/>
      <c r="BR1537" s="15"/>
      <c r="BS1537" s="15"/>
      <c r="BT1537" s="15"/>
      <c r="BU1537" s="15"/>
      <c r="BV1537" s="15"/>
      <c r="BW1537" s="15"/>
      <c r="BX1537" s="15"/>
      <c r="BY1537" s="15"/>
      <c r="BZ1537" s="15"/>
      <c r="CA1537" s="15"/>
      <c r="CB1537" s="15"/>
      <c r="CC1537" s="15"/>
      <c r="CD1537" s="15"/>
      <c r="CE1537" s="15"/>
      <c r="CF1537" s="15"/>
      <c r="CG1537" s="15"/>
      <c r="CH1537" s="15"/>
      <c r="CI1537" s="15"/>
      <c r="CJ1537" s="15"/>
    </row>
    <row r="1538" spans="1:88" ht="12.75">
      <c r="A1538" s="15" t="s">
        <v>10059</v>
      </c>
      <c r="B1538" s="15"/>
      <c r="C1538" s="15"/>
      <c r="D1538" s="16"/>
      <c r="E1538" s="15"/>
      <c r="F1538" s="15"/>
      <c r="G1538" s="15"/>
      <c r="H1538" s="15"/>
      <c r="I1538" s="15"/>
      <c r="J1538" s="15"/>
      <c r="K1538" s="17" t="e">
        <f t="shared" si="218"/>
        <v>#VALUE!</v>
      </c>
      <c r="L1538" s="15"/>
      <c r="M1538" s="18" t="e">
        <f t="shared" si="205"/>
        <v>#VALUE!</v>
      </c>
      <c r="N1538" s="15"/>
      <c r="O1538" s="15"/>
      <c r="P1538" s="15"/>
      <c r="Q1538" s="24" t="e">
        <f ca="1">_xludf.MAXIFS('[1]Deals (investment)'!A:A,'[1]Deals (investment)'!B:B,A1538)</f>
        <v>#NAME?</v>
      </c>
      <c r="R1538" s="15"/>
      <c r="S1538" s="19"/>
      <c r="T1538" s="15"/>
      <c r="U1538" s="17"/>
      <c r="V1538" s="15"/>
      <c r="W1538" s="15"/>
      <c r="X1538" s="15"/>
      <c r="Y1538" s="15"/>
      <c r="AB1538" s="20"/>
      <c r="AC1538" s="15"/>
      <c r="AD1538" s="15"/>
      <c r="AE1538" s="15"/>
      <c r="AF1538" s="15"/>
      <c r="AG1538" s="22">
        <f t="shared" ca="1" si="235"/>
        <v>9.6774193548387094E-2</v>
      </c>
      <c r="AH1538" s="15" t="str">
        <f t="shared" ref="AH1538:AH1601" si="237">IF(A1538 = "","",IF(COUNTIF(CD:CD,CONCATENATE(A1538,B1538,C1538))&gt;1,"Duplicated",""))</f>
        <v/>
      </c>
      <c r="AI1538" s="22" t="e">
        <f>VLOOKUP(A1538,'[1]Deals (investment)'!$B$2:$Z$1497,1,FALSE)</f>
        <v>#N/A</v>
      </c>
      <c r="AJ1538" s="22" t="e">
        <f>VLOOKUP(A1538,'[1]Deals (investment)'!$B$2:$Z$870,15,FALSE)</f>
        <v>#N/A</v>
      </c>
      <c r="AK1538" s="17" t="e">
        <f>VLOOKUP(A1538,'[1]Deals (Exits)'!B:B,1,FALSE)</f>
        <v>#N/A</v>
      </c>
      <c r="AL1538" s="23" t="e">
        <f>VLOOKUP(G1538,[1]Lookups!$V$3:$Y$197,4,FALSE)</f>
        <v>#N/A</v>
      </c>
      <c r="AM1538" s="17" t="e">
        <f>VLOOKUP(X1538,[1]Lookups!$B$3:$C$200,2,FALSE)</f>
        <v>#N/A</v>
      </c>
      <c r="AN1538" s="17" t="e">
        <f>VLOOKUP(R1538,[1]Lookups!$H$3:$I$69,2,FALSE)</f>
        <v>#N/A</v>
      </c>
      <c r="AO1538" s="17" t="e">
        <f>VLOOKUP(T1538,[1]Lookups!$H$3:$I$69,2,FALSE)</f>
        <v>#N/A</v>
      </c>
      <c r="AP1538" s="17" t="e">
        <f>VLOOKUP(AN1538,[1]Lookups!$N$3:$O$11,2,FALSE)</f>
        <v>#N/A</v>
      </c>
      <c r="AQ1538" s="18" t="e">
        <f>COUNTIFS('[1]Deals (investment)'!$B:$B,$A1538)</f>
        <v>#VALUE!</v>
      </c>
      <c r="AR1538" s="18" t="e">
        <f>COUNTIFS('[1]Deals (investment)'!$B:$B,$A1538,'[1]Deals (investment)'!$T:$T,$AW$1)+COUNTIFS('[1]Deals (investment)'!$B:$B,$A1538,'[1]Deals (investment)'!$T:$T,$AX$1)+COUNTIFS('[1]Deals (investment)'!$B:$B,$A1538,'[1]Deals (investment)'!$T:$T,$AY$1)</f>
        <v>#VALUE!</v>
      </c>
      <c r="AS1538" s="17" t="e">
        <f>SUMIFS('[1]Deals (investment)'!$C:$C,'[1]Deals (investment)'!$B:$B,$A1538)</f>
        <v>#VALUE!</v>
      </c>
      <c r="AT1538" s="17" t="e">
        <f t="shared" si="219"/>
        <v>#VALUE!</v>
      </c>
      <c r="AU1538" s="18" t="e">
        <f>COUNTIF('[1]Deals (Exits)'!$B:$B,A1538)</f>
        <v>#VALUE!</v>
      </c>
      <c r="AV1538" s="17" t="e">
        <f>SUMIFS('[1]Deals (investment)'!$C:$C,'[1]Deals (investment)'!$B:$B,$A1538,'[1]Deals (investment)'!$T:$T,AV$1)</f>
        <v>#VALUE!</v>
      </c>
      <c r="AW1538" s="17" t="e">
        <f>SUMIFS('[1]Deals (investment)'!$C:$C,'[1]Deals (investment)'!$B:$B,$A1538,'[1]Deals (investment)'!$T:$T,AW$1)</f>
        <v>#VALUE!</v>
      </c>
      <c r="AX1538" s="17" t="e">
        <f>SUMIFS('[1]Deals (investment)'!$C:$C,'[1]Deals (investment)'!$B:$B,$A1538,'[1]Deals (investment)'!$T:$T,AX$1)</f>
        <v>#VALUE!</v>
      </c>
      <c r="AY1538" s="17" t="e">
        <f>SUMIFS('[1]Deals (investment)'!$C:$C,'[1]Deals (investment)'!$B:$B,$A1538,'[1]Deals (investment)'!$T:$T,AY$1)</f>
        <v>#VALUE!</v>
      </c>
      <c r="AZ1538" s="17" t="e">
        <f>SUMIFS('[1]Deals (investment)'!$C:$C,'[1]Deals (investment)'!$B:$B,$A1538,'[1]Deals (investment)'!$T:$T,AZ$1)</f>
        <v>#VALUE!</v>
      </c>
      <c r="BA1538" s="17" t="e">
        <f>SUMIFS('[1]Deals (investment)'!$C:$C,'[1]Deals (investment)'!$B:$B,$A1538,'[1]Deals (investment)'!$T:$T,BA$1)</f>
        <v>#VALUE!</v>
      </c>
      <c r="BB1538" s="17" t="e">
        <f>SUMIFS('[1]Deals (investment)'!$C:$C,'[1]Deals (investment)'!$B:$B,$A1538,'[1]Deals (investment)'!$T:$T,BB$1)</f>
        <v>#VALUE!</v>
      </c>
      <c r="BC1538" s="17" t="e">
        <f>SUMIFS('[1]Deals (Exits)'!$C:$C,'[1]Deals (Exits)'!$B:$B,$A1538)</f>
        <v>#VALUE!</v>
      </c>
      <c r="BD1538" s="17" t="e">
        <f>SUMIFS('[1]Deals (investment)'!$C:$C,'[1]Deals (investment)'!$B:$B,$A1538,'[1]Deals (investment)'!$V:$V,BD$1)</f>
        <v>#VALUE!</v>
      </c>
      <c r="BE1538" s="17" t="e">
        <f>SUMIFS('[1]Deals (investment)'!$C:$C,'[1]Deals (investment)'!$B:$B,$A1538,'[1]Deals (investment)'!$V:$V,BE$1)</f>
        <v>#VALUE!</v>
      </c>
      <c r="BF1538" s="17" t="e">
        <f>SUMIFS('[1]Deals (investment)'!$C:$C,'[1]Deals (investment)'!$B:$B,$A1538,'[1]Deals (investment)'!$V:$V,BF$1)</f>
        <v>#VALUE!</v>
      </c>
      <c r="BG1538" s="17" t="e">
        <f>SUMIFS('[1]Deals (investment)'!$C:$C,'[1]Deals (investment)'!$B:$B,$A1538,'[1]Deals (investment)'!$V:$V,BG$1)</f>
        <v>#VALUE!</v>
      </c>
      <c r="BH1538" s="17" t="e">
        <f>SUMIFS('[1]Deals (investment)'!$C:$C,'[1]Deals (investment)'!$B:$B,$A1538,'[1]Deals (investment)'!$V:$V,BH$1)</f>
        <v>#VALUE!</v>
      </c>
      <c r="BI1538" s="17" t="e">
        <f>SUMIFS('[1]Deals (investment)'!$C:$C,'[1]Deals (investment)'!$B:$B,$A1538,'[1]Deals (investment)'!$V:$V,BI$1)</f>
        <v>#VALUE!</v>
      </c>
      <c r="BJ1538" s="17" t="e">
        <f>SUMIFS('[1]Deals (investment)'!$C:$C,'[1]Deals (investment)'!$B:$B,$A1538,'[1]Deals (investment)'!$V:$V,BJ$1)</f>
        <v>#VALUE!</v>
      </c>
      <c r="BK1538" s="17" t="e">
        <f>SUMIFS('[1]Deals (investment)'!$C:$C,'[1]Deals (investment)'!$B:$B,$A1538,'[1]Deals (investment)'!$V:$V,BK$1)</f>
        <v>#VALUE!</v>
      </c>
      <c r="BL1538" s="17" t="e">
        <f>SUMIFS('[1]Deals (investment)'!$C:$C,'[1]Deals (investment)'!$B:$B,$A1538,'[1]Deals (investment)'!$V:$V,BL$1)</f>
        <v>#VALUE!</v>
      </c>
      <c r="BM1538" s="17" t="e">
        <f>SUMIFS('[1]Deals (investment)'!$C:$C,'[1]Deals (investment)'!$B:$B,$A1538,'[1]Deals (investment)'!$V:$V,BM$1)</f>
        <v>#VALUE!</v>
      </c>
      <c r="BN1538" s="15"/>
      <c r="BO1538" s="15"/>
      <c r="BP1538" s="22"/>
      <c r="BQ1538" s="15"/>
      <c r="BR1538" s="15"/>
      <c r="BS1538" s="15"/>
      <c r="BT1538" s="15"/>
      <c r="BU1538" s="15"/>
      <c r="BV1538" s="15"/>
      <c r="BW1538" s="15"/>
      <c r="BX1538" s="15"/>
      <c r="BY1538" s="15"/>
      <c r="BZ1538" s="15"/>
      <c r="CA1538" s="15"/>
      <c r="CB1538" s="15"/>
      <c r="CC1538" s="15"/>
      <c r="CD1538" s="15" t="str">
        <f t="shared" ref="CD1538:CD1539" si="238">CONCATENATE(A1538,B1538,C1538)</f>
        <v>Sinclare Angels Initiative</v>
      </c>
      <c r="CE1538" s="15"/>
      <c r="CF1538" s="15"/>
      <c r="CG1538" s="15"/>
      <c r="CH1538" s="15"/>
      <c r="CI1538" s="15"/>
      <c r="CJ1538" s="15"/>
    </row>
    <row r="1539" spans="1:88" ht="12.75">
      <c r="A1539" s="15" t="s">
        <v>10060</v>
      </c>
      <c r="B1539" s="15" t="s">
        <v>10061</v>
      </c>
      <c r="C1539" s="15" t="s">
        <v>58</v>
      </c>
      <c r="D1539" s="16">
        <v>2016</v>
      </c>
      <c r="E1539" s="15" t="s">
        <v>1472</v>
      </c>
      <c r="F1539" s="15"/>
      <c r="G1539" s="15" t="s">
        <v>91</v>
      </c>
      <c r="H1539" s="15"/>
      <c r="I1539" s="15"/>
      <c r="J1539" s="15"/>
      <c r="K1539" s="17" t="e">
        <f t="shared" si="218"/>
        <v>#VALUE!</v>
      </c>
      <c r="L1539" s="15"/>
      <c r="M1539" s="18" t="e">
        <f t="shared" si="205"/>
        <v>#VALUE!</v>
      </c>
      <c r="N1539" s="15"/>
      <c r="O1539" s="15"/>
      <c r="P1539" s="15"/>
      <c r="Q1539" s="15"/>
      <c r="R1539" s="15"/>
      <c r="S1539" s="19"/>
      <c r="T1539" s="15"/>
      <c r="U1539" s="17"/>
      <c r="V1539" s="15" t="s">
        <v>10062</v>
      </c>
      <c r="W1539" s="15"/>
      <c r="X1539" s="15" t="s">
        <v>191</v>
      </c>
      <c r="Y1539" s="15" t="s">
        <v>10063</v>
      </c>
      <c r="AB1539" s="20"/>
      <c r="AC1539" s="21" t="s">
        <v>10064</v>
      </c>
      <c r="AD1539" s="21" t="s">
        <v>10065</v>
      </c>
      <c r="AE1539" s="21" t="s">
        <v>10066</v>
      </c>
      <c r="AF1539" s="21" t="s">
        <v>10067</v>
      </c>
      <c r="AG1539" s="22">
        <f t="shared" si="235"/>
        <v>0.45161290322580644</v>
      </c>
      <c r="AH1539" s="15" t="str">
        <f t="shared" si="237"/>
        <v/>
      </c>
      <c r="AI1539" s="22" t="e">
        <f>VLOOKUP(A1539,'[1]Deals (investment)'!$B$2:$Z$1497,1,FALSE)</f>
        <v>#N/A</v>
      </c>
      <c r="AJ1539" s="22" t="e">
        <f>VLOOKUP(A1539,'[1]Deals (investment)'!$B$2:$Z$870,15,FALSE)</f>
        <v>#N/A</v>
      </c>
      <c r="AK1539" s="17" t="e">
        <f>VLOOKUP(A1539,'[1]Deals (Exits)'!B:B,1,FALSE)</f>
        <v>#N/A</v>
      </c>
      <c r="AL1539" s="23">
        <f>VLOOKUP(G1539,[1]Lookups!$V$3:$Y$197,4,FALSE)</f>
        <v>0</v>
      </c>
      <c r="AM1539" s="17" t="str">
        <f>VLOOKUP(X1539,[1]Lookups!$B$3:$C$200,2,FALSE)</f>
        <v>Education</v>
      </c>
      <c r="AN1539" s="17" t="e">
        <f>VLOOKUP(R1539,[1]Lookups!$H$3:$I$69,2,FALSE)</f>
        <v>#N/A</v>
      </c>
      <c r="AO1539" s="17" t="e">
        <f>VLOOKUP(T1539,[1]Lookups!$H$3:$I$69,2,FALSE)</f>
        <v>#N/A</v>
      </c>
      <c r="AP1539" s="17" t="e">
        <f>VLOOKUP(AN1539,[1]Lookups!$N$3:$O$11,2,FALSE)</f>
        <v>#N/A</v>
      </c>
      <c r="AQ1539" s="18" t="e">
        <f>COUNTIFS('[1]Deals (investment)'!$B:$B,$A1539)</f>
        <v>#VALUE!</v>
      </c>
      <c r="AR1539" s="18" t="e">
        <f>COUNTIFS('[1]Deals (investment)'!$B:$B,$A1539,'[1]Deals (investment)'!$T:$T,$AW$1)+COUNTIFS('[1]Deals (investment)'!$B:$B,$A1539,'[1]Deals (investment)'!$T:$T,$AX$1)+COUNTIFS('[1]Deals (investment)'!$B:$B,$A1539,'[1]Deals (investment)'!$T:$T,$AY$1)</f>
        <v>#VALUE!</v>
      </c>
      <c r="AS1539" s="17" t="e">
        <f>SUMIFS('[1]Deals (investment)'!$C:$C,'[1]Deals (investment)'!$B:$B,$A1539)</f>
        <v>#VALUE!</v>
      </c>
      <c r="AT1539" s="17" t="e">
        <f t="shared" si="219"/>
        <v>#VALUE!</v>
      </c>
      <c r="AU1539" s="18" t="e">
        <f>COUNTIF('[1]Deals (Exits)'!$B:$B,A1539)</f>
        <v>#VALUE!</v>
      </c>
      <c r="AV1539" s="17" t="e">
        <f>SUMIFS('[1]Deals (investment)'!$C:$C,'[1]Deals (investment)'!$B:$B,$A1539,'[1]Deals (investment)'!$T:$T,AV$1)</f>
        <v>#VALUE!</v>
      </c>
      <c r="AW1539" s="17" t="e">
        <f>SUMIFS('[1]Deals (investment)'!$C:$C,'[1]Deals (investment)'!$B:$B,$A1539,'[1]Deals (investment)'!$T:$T,AW$1)</f>
        <v>#VALUE!</v>
      </c>
      <c r="AX1539" s="17" t="e">
        <f>SUMIFS('[1]Deals (investment)'!$C:$C,'[1]Deals (investment)'!$B:$B,$A1539,'[1]Deals (investment)'!$T:$T,AX$1)</f>
        <v>#VALUE!</v>
      </c>
      <c r="AY1539" s="17" t="e">
        <f>SUMIFS('[1]Deals (investment)'!$C:$C,'[1]Deals (investment)'!$B:$B,$A1539,'[1]Deals (investment)'!$T:$T,AY$1)</f>
        <v>#VALUE!</v>
      </c>
      <c r="AZ1539" s="17" t="e">
        <f>SUMIFS('[1]Deals (investment)'!$C:$C,'[1]Deals (investment)'!$B:$B,$A1539,'[1]Deals (investment)'!$T:$T,AZ$1)</f>
        <v>#VALUE!</v>
      </c>
      <c r="BA1539" s="17" t="e">
        <f>SUMIFS('[1]Deals (investment)'!$C:$C,'[1]Deals (investment)'!$B:$B,$A1539,'[1]Deals (investment)'!$T:$T,BA$1)</f>
        <v>#VALUE!</v>
      </c>
      <c r="BB1539" s="17" t="e">
        <f>SUMIFS('[1]Deals (investment)'!$C:$C,'[1]Deals (investment)'!$B:$B,$A1539,'[1]Deals (investment)'!$T:$T,BB$1)</f>
        <v>#VALUE!</v>
      </c>
      <c r="BC1539" s="17" t="e">
        <f>SUMIFS('[1]Deals (Exits)'!$C:$C,'[1]Deals (Exits)'!$B:$B,$A1539)</f>
        <v>#VALUE!</v>
      </c>
      <c r="BD1539" s="17" t="e">
        <f>SUMIFS('[1]Deals (investment)'!$C:$C,'[1]Deals (investment)'!$B:$B,$A1539,'[1]Deals (investment)'!$V:$V,BD$1)</f>
        <v>#VALUE!</v>
      </c>
      <c r="BE1539" s="17" t="e">
        <f>SUMIFS('[1]Deals (investment)'!$C:$C,'[1]Deals (investment)'!$B:$B,$A1539,'[1]Deals (investment)'!$V:$V,BE$1)</f>
        <v>#VALUE!</v>
      </c>
      <c r="BF1539" s="17" t="e">
        <f>SUMIFS('[1]Deals (investment)'!$C:$C,'[1]Deals (investment)'!$B:$B,$A1539,'[1]Deals (investment)'!$V:$V,BF$1)</f>
        <v>#VALUE!</v>
      </c>
      <c r="BG1539" s="17" t="e">
        <f>SUMIFS('[1]Deals (investment)'!$C:$C,'[1]Deals (investment)'!$B:$B,$A1539,'[1]Deals (investment)'!$V:$V,BG$1)</f>
        <v>#VALUE!</v>
      </c>
      <c r="BH1539" s="17" t="e">
        <f>SUMIFS('[1]Deals (investment)'!$C:$C,'[1]Deals (investment)'!$B:$B,$A1539,'[1]Deals (investment)'!$V:$V,BH$1)</f>
        <v>#VALUE!</v>
      </c>
      <c r="BI1539" s="17" t="e">
        <f>SUMIFS('[1]Deals (investment)'!$C:$C,'[1]Deals (investment)'!$B:$B,$A1539,'[1]Deals (investment)'!$V:$V,BI$1)</f>
        <v>#VALUE!</v>
      </c>
      <c r="BJ1539" s="17" t="e">
        <f>SUMIFS('[1]Deals (investment)'!$C:$C,'[1]Deals (investment)'!$B:$B,$A1539,'[1]Deals (investment)'!$V:$V,BJ$1)</f>
        <v>#VALUE!</v>
      </c>
      <c r="BK1539" s="17" t="e">
        <f>SUMIFS('[1]Deals (investment)'!$C:$C,'[1]Deals (investment)'!$B:$B,$A1539,'[1]Deals (investment)'!$V:$V,BK$1)</f>
        <v>#VALUE!</v>
      </c>
      <c r="BL1539" s="17" t="e">
        <f>SUMIFS('[1]Deals (investment)'!$C:$C,'[1]Deals (investment)'!$B:$B,$A1539,'[1]Deals (investment)'!$V:$V,BL$1)</f>
        <v>#VALUE!</v>
      </c>
      <c r="BM1539" s="17" t="e">
        <f>SUMIFS('[1]Deals (investment)'!$C:$C,'[1]Deals (investment)'!$B:$B,$A1539,'[1]Deals (investment)'!$V:$V,BM$1)</f>
        <v>#VALUE!</v>
      </c>
      <c r="BN1539" s="15"/>
      <c r="BO1539" s="15"/>
      <c r="BP1539" s="22"/>
      <c r="BQ1539" s="15"/>
      <c r="BR1539" s="15"/>
      <c r="BS1539" s="15"/>
      <c r="BT1539" s="15"/>
      <c r="BU1539" s="15"/>
      <c r="BV1539" s="15"/>
      <c r="BW1539" s="15"/>
      <c r="BX1539" s="15"/>
      <c r="BY1539" s="15"/>
      <c r="BZ1539" s="15"/>
      <c r="CA1539" s="15"/>
      <c r="CB1539" s="15"/>
      <c r="CC1539" s="15"/>
      <c r="CD1539" s="15" t="str">
        <f t="shared" si="238"/>
        <v>SkillUpLeading curated marketplace directly connecting companies with the best training providers with over 20 000 trainings and 50 000 reviews.Active</v>
      </c>
      <c r="CE1539" s="15"/>
      <c r="CF1539" s="15"/>
      <c r="CG1539" s="15"/>
      <c r="CH1539" s="15"/>
      <c r="CI1539" s="15"/>
      <c r="CJ1539" s="15"/>
    </row>
    <row r="1540" spans="1:88" ht="12.75">
      <c r="A1540" s="15" t="s">
        <v>10068</v>
      </c>
      <c r="B1540" s="15" t="s">
        <v>10069</v>
      </c>
      <c r="C1540" s="15"/>
      <c r="D1540" s="16">
        <v>2016</v>
      </c>
      <c r="E1540" s="15" t="s">
        <v>90</v>
      </c>
      <c r="F1540" s="15"/>
      <c r="G1540" s="15" t="s">
        <v>91</v>
      </c>
      <c r="H1540" s="15"/>
      <c r="I1540" s="15"/>
      <c r="J1540" s="15"/>
      <c r="K1540" s="17" t="e">
        <f t="shared" si="218"/>
        <v>#VALUE!</v>
      </c>
      <c r="L1540" s="15"/>
      <c r="M1540" s="18" t="e">
        <f t="shared" si="205"/>
        <v>#VALUE!</v>
      </c>
      <c r="N1540" s="15"/>
      <c r="O1540" s="15"/>
      <c r="P1540" s="15"/>
      <c r="Q1540" s="15"/>
      <c r="R1540" s="15"/>
      <c r="S1540" s="19"/>
      <c r="T1540" s="15"/>
      <c r="U1540" s="17"/>
      <c r="V1540" s="15" t="s">
        <v>10048</v>
      </c>
      <c r="W1540" s="15"/>
      <c r="X1540" s="15" t="s">
        <v>191</v>
      </c>
      <c r="Y1540" s="15" t="s">
        <v>6183</v>
      </c>
      <c r="AB1540" s="20"/>
      <c r="AC1540" s="21" t="s">
        <v>10049</v>
      </c>
      <c r="AD1540" s="21" t="s">
        <v>10050</v>
      </c>
      <c r="AE1540" s="21" t="s">
        <v>10051</v>
      </c>
      <c r="AF1540" s="21" t="s">
        <v>10052</v>
      </c>
      <c r="AG1540" s="22">
        <f t="shared" si="235"/>
        <v>0.41935483870967744</v>
      </c>
      <c r="AH1540" s="15" t="str">
        <f t="shared" si="237"/>
        <v/>
      </c>
      <c r="AI1540" s="22" t="e">
        <f>VLOOKUP(A1540,'[1]Deals (investment)'!$B$2:$Z$1497,1,FALSE)</f>
        <v>#N/A</v>
      </c>
      <c r="AJ1540" s="22" t="e">
        <f>VLOOKUP(A1540,'[1]Deals (investment)'!$B$2:$Z$870,15,FALSE)</f>
        <v>#N/A</v>
      </c>
      <c r="AK1540" s="17" t="e">
        <f>VLOOKUP(A1540,'[1]Deals (Exits)'!B:B,1,FALSE)</f>
        <v>#N/A</v>
      </c>
      <c r="AL1540" s="23">
        <f>VLOOKUP(G1540,[1]Lookups!$V$3:$Y$197,4,FALSE)</f>
        <v>0</v>
      </c>
      <c r="AM1540" s="17" t="str">
        <f>VLOOKUP(X1540,[1]Lookups!$B$3:$C$200,2,FALSE)</f>
        <v>Education</v>
      </c>
      <c r="AN1540" s="17" t="e">
        <f>VLOOKUP(R1540,[1]Lookups!$H$3:$I$69,2,FALSE)</f>
        <v>#N/A</v>
      </c>
      <c r="AO1540" s="17" t="e">
        <f>VLOOKUP(T1540,[1]Lookups!$H$3:$I$69,2,FALSE)</f>
        <v>#N/A</v>
      </c>
      <c r="AP1540" s="17" t="e">
        <f>VLOOKUP(AN1540,[1]Lookups!$N$3:$O$11,2,FALSE)</f>
        <v>#N/A</v>
      </c>
      <c r="AQ1540" s="18" t="e">
        <f>COUNTIFS('[1]Deals (investment)'!$B:$B,$A1540)</f>
        <v>#VALUE!</v>
      </c>
      <c r="AR1540" s="18" t="e">
        <f>COUNTIFS('[1]Deals (investment)'!$B:$B,$A1540,'[1]Deals (investment)'!$T:$T,$AW$1)+COUNTIFS('[1]Deals (investment)'!$B:$B,$A1540,'[1]Deals (investment)'!$T:$T,$AX$1)+COUNTIFS('[1]Deals (investment)'!$B:$B,$A1540,'[1]Deals (investment)'!$T:$T,$AY$1)</f>
        <v>#VALUE!</v>
      </c>
      <c r="AS1540" s="17" t="e">
        <f>SUMIFS('[1]Deals (investment)'!$C:$C,'[1]Deals (investment)'!$B:$B,$A1540)</f>
        <v>#VALUE!</v>
      </c>
      <c r="AT1540" s="17" t="e">
        <f t="shared" si="219"/>
        <v>#VALUE!</v>
      </c>
      <c r="AU1540" s="18" t="e">
        <f>COUNTIF('[1]Deals (Exits)'!$B:$B,A1540)</f>
        <v>#VALUE!</v>
      </c>
      <c r="AV1540" s="17" t="e">
        <f>SUMIFS('[1]Deals (investment)'!$C:$C,'[1]Deals (investment)'!$B:$B,$A1540,'[1]Deals (investment)'!$T:$T,AV$1)</f>
        <v>#VALUE!</v>
      </c>
      <c r="AW1540" s="17" t="e">
        <f>SUMIFS('[1]Deals (investment)'!$C:$C,'[1]Deals (investment)'!$B:$B,$A1540,'[1]Deals (investment)'!$T:$T,AW$1)</f>
        <v>#VALUE!</v>
      </c>
      <c r="AX1540" s="17" t="e">
        <f>SUMIFS('[1]Deals (investment)'!$C:$C,'[1]Deals (investment)'!$B:$B,$A1540,'[1]Deals (investment)'!$T:$T,AX$1)</f>
        <v>#VALUE!</v>
      </c>
      <c r="AY1540" s="17" t="e">
        <f>SUMIFS('[1]Deals (investment)'!$C:$C,'[1]Deals (investment)'!$B:$B,$A1540,'[1]Deals (investment)'!$T:$T,AY$1)</f>
        <v>#VALUE!</v>
      </c>
      <c r="AZ1540" s="17" t="e">
        <f>SUMIFS('[1]Deals (investment)'!$C:$C,'[1]Deals (investment)'!$B:$B,$A1540,'[1]Deals (investment)'!$T:$T,AZ$1)</f>
        <v>#VALUE!</v>
      </c>
      <c r="BA1540" s="17" t="e">
        <f>SUMIFS('[1]Deals (investment)'!$C:$C,'[1]Deals (investment)'!$B:$B,$A1540,'[1]Deals (investment)'!$T:$T,BA$1)</f>
        <v>#VALUE!</v>
      </c>
      <c r="BB1540" s="17" t="e">
        <f>SUMIFS('[1]Deals (investment)'!$C:$C,'[1]Deals (investment)'!$B:$B,$A1540,'[1]Deals (investment)'!$T:$T,BB$1)</f>
        <v>#VALUE!</v>
      </c>
      <c r="BC1540" s="17" t="e">
        <f>SUMIFS('[1]Deals (Exits)'!$C:$C,'[1]Deals (Exits)'!$B:$B,$A1540)</f>
        <v>#VALUE!</v>
      </c>
      <c r="BD1540" s="17" t="e">
        <f>SUMIFS('[1]Deals (investment)'!$C:$C,'[1]Deals (investment)'!$B:$B,$A1540,'[1]Deals (investment)'!$V:$V,BD$1)</f>
        <v>#VALUE!</v>
      </c>
      <c r="BE1540" s="17" t="e">
        <f>SUMIFS('[1]Deals (investment)'!$C:$C,'[1]Deals (investment)'!$B:$B,$A1540,'[1]Deals (investment)'!$V:$V,BE$1)</f>
        <v>#VALUE!</v>
      </c>
      <c r="BF1540" s="17" t="e">
        <f>SUMIFS('[1]Deals (investment)'!$C:$C,'[1]Deals (investment)'!$B:$B,$A1540,'[1]Deals (investment)'!$V:$V,BF$1)</f>
        <v>#VALUE!</v>
      </c>
      <c r="BG1540" s="17" t="e">
        <f>SUMIFS('[1]Deals (investment)'!$C:$C,'[1]Deals (investment)'!$B:$B,$A1540,'[1]Deals (investment)'!$V:$V,BG$1)</f>
        <v>#VALUE!</v>
      </c>
      <c r="BH1540" s="17" t="e">
        <f>SUMIFS('[1]Deals (investment)'!$C:$C,'[1]Deals (investment)'!$B:$B,$A1540,'[1]Deals (investment)'!$V:$V,BH$1)</f>
        <v>#VALUE!</v>
      </c>
      <c r="BI1540" s="17" t="e">
        <f>SUMIFS('[1]Deals (investment)'!$C:$C,'[1]Deals (investment)'!$B:$B,$A1540,'[1]Deals (investment)'!$V:$V,BI$1)</f>
        <v>#VALUE!</v>
      </c>
      <c r="BJ1540" s="17" t="e">
        <f>SUMIFS('[1]Deals (investment)'!$C:$C,'[1]Deals (investment)'!$B:$B,$A1540,'[1]Deals (investment)'!$V:$V,BJ$1)</f>
        <v>#VALUE!</v>
      </c>
      <c r="BK1540" s="17" t="e">
        <f>SUMIFS('[1]Deals (investment)'!$C:$C,'[1]Deals (investment)'!$B:$B,$A1540,'[1]Deals (investment)'!$V:$V,BK$1)</f>
        <v>#VALUE!</v>
      </c>
      <c r="BL1540" s="17" t="e">
        <f>SUMIFS('[1]Deals (investment)'!$C:$C,'[1]Deals (investment)'!$B:$B,$A1540,'[1]Deals (investment)'!$V:$V,BL$1)</f>
        <v>#VALUE!</v>
      </c>
      <c r="BM1540" s="17" t="e">
        <f>SUMIFS('[1]Deals (investment)'!$C:$C,'[1]Deals (investment)'!$B:$B,$A1540,'[1]Deals (investment)'!$V:$V,BM$1)</f>
        <v>#VALUE!</v>
      </c>
      <c r="BN1540" s="15"/>
      <c r="BO1540" s="15"/>
      <c r="BP1540" s="22"/>
      <c r="BQ1540" s="15"/>
      <c r="BR1540" s="15"/>
      <c r="BS1540" s="15"/>
      <c r="BT1540" s="15"/>
      <c r="BU1540" s="15"/>
      <c r="BV1540" s="15"/>
      <c r="BW1540" s="15"/>
      <c r="BX1540" s="15"/>
      <c r="BY1540" s="15"/>
      <c r="BZ1540" s="15"/>
      <c r="CA1540" s="15"/>
      <c r="CB1540" s="15"/>
      <c r="CC1540" s="15"/>
      <c r="CD1540" s="15"/>
      <c r="CE1540" s="15"/>
      <c r="CF1540" s="15"/>
      <c r="CG1540" s="15"/>
      <c r="CH1540" s="15"/>
      <c r="CI1540" s="15"/>
      <c r="CJ1540" s="15"/>
    </row>
    <row r="1541" spans="1:88" ht="12.75">
      <c r="A1541" s="15" t="s">
        <v>10070</v>
      </c>
      <c r="B1541" s="15"/>
      <c r="C1541" s="15"/>
      <c r="D1541" s="16"/>
      <c r="E1541" s="15"/>
      <c r="F1541" s="15"/>
      <c r="G1541" s="15" t="s">
        <v>891</v>
      </c>
      <c r="H1541" s="15"/>
      <c r="I1541" s="15" t="s">
        <v>891</v>
      </c>
      <c r="J1541" s="15"/>
      <c r="K1541" s="17" t="e">
        <f t="shared" si="218"/>
        <v>#VALUE!</v>
      </c>
      <c r="L1541" s="15"/>
      <c r="M1541" s="18" t="e">
        <f t="shared" si="205"/>
        <v>#VALUE!</v>
      </c>
      <c r="N1541" s="15"/>
      <c r="O1541" s="15"/>
      <c r="P1541" s="15"/>
      <c r="Q1541" s="15"/>
      <c r="R1541" s="15"/>
      <c r="S1541" s="19"/>
      <c r="T1541" s="15"/>
      <c r="U1541" s="17"/>
      <c r="V1541" s="15"/>
      <c r="W1541" s="15"/>
      <c r="X1541" s="15" t="s">
        <v>5895</v>
      </c>
      <c r="Y1541" s="15"/>
      <c r="AB1541" s="20"/>
      <c r="AC1541" s="15"/>
      <c r="AD1541" s="15"/>
      <c r="AE1541" s="15"/>
      <c r="AF1541" s="15"/>
      <c r="AG1541" s="22">
        <f t="shared" si="235"/>
        <v>0.16129032258064516</v>
      </c>
      <c r="AH1541" s="15" t="str">
        <f t="shared" si="237"/>
        <v/>
      </c>
      <c r="AI1541" s="22" t="e">
        <f>VLOOKUP(A1541,'[1]Deals (investment)'!$B$2:$Z$1497,1,FALSE)</f>
        <v>#N/A</v>
      </c>
      <c r="AJ1541" s="22" t="e">
        <f>VLOOKUP(A1541,'[1]Deals (investment)'!$B$2:$Z$870,15,FALSE)</f>
        <v>#N/A</v>
      </c>
      <c r="AK1541" s="17" t="e">
        <f>VLOOKUP(A1541,'[1]Deals (Exits)'!B:B,1,FALSE)</f>
        <v>#N/A</v>
      </c>
      <c r="AL1541" s="23">
        <f>VLOOKUP(G1541,[1]Lookups!$V$3:$Y$197,4,FALSE)</f>
        <v>0</v>
      </c>
      <c r="AM1541" s="17" t="str">
        <f>VLOOKUP(X1541,[1]Lookups!$B$3:$C$200,2,FALSE)</f>
        <v>Other Technologies &amp; Information Technology</v>
      </c>
      <c r="AN1541" s="17" t="e">
        <f>VLOOKUP(R1541,[1]Lookups!$H$3:$I$69,2,FALSE)</f>
        <v>#N/A</v>
      </c>
      <c r="AO1541" s="17" t="e">
        <f>VLOOKUP(T1541,[1]Lookups!$H$3:$I$69,2,FALSE)</f>
        <v>#N/A</v>
      </c>
      <c r="AP1541" s="17" t="e">
        <f>VLOOKUP(AN1541,[1]Lookups!$N$3:$O$11,2,FALSE)</f>
        <v>#N/A</v>
      </c>
      <c r="AQ1541" s="18" t="e">
        <f>COUNTIFS('[1]Deals (investment)'!$B:$B,$A1541)</f>
        <v>#VALUE!</v>
      </c>
      <c r="AR1541" s="18" t="e">
        <f>COUNTIFS('[1]Deals (investment)'!$B:$B,$A1541,'[1]Deals (investment)'!$T:$T,$AW$1)+COUNTIFS('[1]Deals (investment)'!$B:$B,$A1541,'[1]Deals (investment)'!$T:$T,$AX$1)+COUNTIFS('[1]Deals (investment)'!$B:$B,$A1541,'[1]Deals (investment)'!$T:$T,$AY$1)</f>
        <v>#VALUE!</v>
      </c>
      <c r="AS1541" s="17" t="e">
        <f>SUMIFS('[1]Deals (investment)'!$C:$C,'[1]Deals (investment)'!$B:$B,$A1541)</f>
        <v>#VALUE!</v>
      </c>
      <c r="AT1541" s="17" t="e">
        <f t="shared" si="219"/>
        <v>#VALUE!</v>
      </c>
      <c r="AU1541" s="18" t="e">
        <f>COUNTIF('[1]Deals (Exits)'!$B:$B,A1541)</f>
        <v>#VALUE!</v>
      </c>
      <c r="AV1541" s="17" t="e">
        <f>SUMIFS('[1]Deals (investment)'!$C:$C,'[1]Deals (investment)'!$B:$B,$A1541,'[1]Deals (investment)'!$T:$T,AV$1)</f>
        <v>#VALUE!</v>
      </c>
      <c r="AW1541" s="17" t="e">
        <f>SUMIFS('[1]Deals (investment)'!$C:$C,'[1]Deals (investment)'!$B:$B,$A1541,'[1]Deals (investment)'!$T:$T,AW$1)</f>
        <v>#VALUE!</v>
      </c>
      <c r="AX1541" s="17" t="e">
        <f>SUMIFS('[1]Deals (investment)'!$C:$C,'[1]Deals (investment)'!$B:$B,$A1541,'[1]Deals (investment)'!$T:$T,AX$1)</f>
        <v>#VALUE!</v>
      </c>
      <c r="AY1541" s="17" t="e">
        <f>SUMIFS('[1]Deals (investment)'!$C:$C,'[1]Deals (investment)'!$B:$B,$A1541,'[1]Deals (investment)'!$T:$T,AY$1)</f>
        <v>#VALUE!</v>
      </c>
      <c r="AZ1541" s="17" t="e">
        <f>SUMIFS('[1]Deals (investment)'!$C:$C,'[1]Deals (investment)'!$B:$B,$A1541,'[1]Deals (investment)'!$T:$T,AZ$1)</f>
        <v>#VALUE!</v>
      </c>
      <c r="BA1541" s="17" t="e">
        <f>SUMIFS('[1]Deals (investment)'!$C:$C,'[1]Deals (investment)'!$B:$B,$A1541,'[1]Deals (investment)'!$T:$T,BA$1)</f>
        <v>#VALUE!</v>
      </c>
      <c r="BB1541" s="17" t="e">
        <f>SUMIFS('[1]Deals (investment)'!$C:$C,'[1]Deals (investment)'!$B:$B,$A1541,'[1]Deals (investment)'!$T:$T,BB$1)</f>
        <v>#VALUE!</v>
      </c>
      <c r="BC1541" s="17" t="e">
        <f>SUMIFS('[1]Deals (Exits)'!$C:$C,'[1]Deals (Exits)'!$B:$B,$A1541)</f>
        <v>#VALUE!</v>
      </c>
      <c r="BD1541" s="17" t="e">
        <f>SUMIFS('[1]Deals (investment)'!$C:$C,'[1]Deals (investment)'!$B:$B,$A1541,'[1]Deals (investment)'!$V:$V,BD$1)</f>
        <v>#VALUE!</v>
      </c>
      <c r="BE1541" s="17" t="e">
        <f>SUMIFS('[1]Deals (investment)'!$C:$C,'[1]Deals (investment)'!$B:$B,$A1541,'[1]Deals (investment)'!$V:$V,BE$1)</f>
        <v>#VALUE!</v>
      </c>
      <c r="BF1541" s="17" t="e">
        <f>SUMIFS('[1]Deals (investment)'!$C:$C,'[1]Deals (investment)'!$B:$B,$A1541,'[1]Deals (investment)'!$V:$V,BF$1)</f>
        <v>#VALUE!</v>
      </c>
      <c r="BG1541" s="17" t="e">
        <f>SUMIFS('[1]Deals (investment)'!$C:$C,'[1]Deals (investment)'!$B:$B,$A1541,'[1]Deals (investment)'!$V:$V,BG$1)</f>
        <v>#VALUE!</v>
      </c>
      <c r="BH1541" s="17" t="e">
        <f>SUMIFS('[1]Deals (investment)'!$C:$C,'[1]Deals (investment)'!$B:$B,$A1541,'[1]Deals (investment)'!$V:$V,BH$1)</f>
        <v>#VALUE!</v>
      </c>
      <c r="BI1541" s="17" t="e">
        <f>SUMIFS('[1]Deals (investment)'!$C:$C,'[1]Deals (investment)'!$B:$B,$A1541,'[1]Deals (investment)'!$V:$V,BI$1)</f>
        <v>#VALUE!</v>
      </c>
      <c r="BJ1541" s="17" t="e">
        <f>SUMIFS('[1]Deals (investment)'!$C:$C,'[1]Deals (investment)'!$B:$B,$A1541,'[1]Deals (investment)'!$V:$V,BJ$1)</f>
        <v>#VALUE!</v>
      </c>
      <c r="BK1541" s="17" t="e">
        <f>SUMIFS('[1]Deals (investment)'!$C:$C,'[1]Deals (investment)'!$B:$B,$A1541,'[1]Deals (investment)'!$V:$V,BK$1)</f>
        <v>#VALUE!</v>
      </c>
      <c r="BL1541" s="17" t="e">
        <f>SUMIFS('[1]Deals (investment)'!$C:$C,'[1]Deals (investment)'!$B:$B,$A1541,'[1]Deals (investment)'!$V:$V,BL$1)</f>
        <v>#VALUE!</v>
      </c>
      <c r="BM1541" s="17" t="e">
        <f>SUMIFS('[1]Deals (investment)'!$C:$C,'[1]Deals (investment)'!$B:$B,$A1541,'[1]Deals (investment)'!$V:$V,BM$1)</f>
        <v>#VALUE!</v>
      </c>
      <c r="BN1541" s="15"/>
      <c r="BO1541" s="15"/>
      <c r="BP1541" s="22"/>
      <c r="BQ1541" s="15"/>
      <c r="BR1541" s="15"/>
      <c r="BS1541" s="15"/>
      <c r="BT1541" s="15"/>
      <c r="BU1541" s="15"/>
      <c r="BV1541" s="15"/>
      <c r="BW1541" s="15"/>
      <c r="BX1541" s="15"/>
      <c r="BY1541" s="15"/>
      <c r="BZ1541" s="15"/>
      <c r="CA1541" s="15"/>
      <c r="CB1541" s="15"/>
      <c r="CC1541" s="15"/>
      <c r="CD1541" s="15" t="str">
        <f t="shared" ref="CD1541:CD1561" si="239">CONCATENATE(A1541,B1541,C1541)</f>
        <v>SkoolDesk</v>
      </c>
      <c r="CE1541" s="15"/>
      <c r="CF1541" s="15"/>
      <c r="CG1541" s="15"/>
      <c r="CH1541" s="15"/>
      <c r="CI1541" s="15"/>
      <c r="CJ1541" s="15"/>
    </row>
    <row r="1542" spans="1:88" ht="12.75">
      <c r="A1542" s="15" t="s">
        <v>10071</v>
      </c>
      <c r="B1542" s="15" t="s">
        <v>10072</v>
      </c>
      <c r="C1542" s="15"/>
      <c r="D1542" s="16">
        <v>2012</v>
      </c>
      <c r="E1542" s="15" t="s">
        <v>5650</v>
      </c>
      <c r="F1542" s="15"/>
      <c r="G1542" s="15"/>
      <c r="H1542" s="15"/>
      <c r="I1542" s="15"/>
      <c r="J1542" s="15"/>
      <c r="K1542" s="17" t="e">
        <f t="shared" si="218"/>
        <v>#VALUE!</v>
      </c>
      <c r="L1542" s="15"/>
      <c r="M1542" s="18" t="e">
        <f t="shared" si="205"/>
        <v>#VALUE!</v>
      </c>
      <c r="N1542" s="15"/>
      <c r="O1542" s="15"/>
      <c r="P1542" s="15"/>
      <c r="Q1542" s="15"/>
      <c r="R1542" s="15"/>
      <c r="S1542" s="19"/>
      <c r="T1542" s="15"/>
      <c r="U1542" s="17"/>
      <c r="V1542" s="15" t="s">
        <v>10073</v>
      </c>
      <c r="W1542" s="15"/>
      <c r="X1542" s="15" t="s">
        <v>107</v>
      </c>
      <c r="Y1542" s="15" t="s">
        <v>120</v>
      </c>
      <c r="AB1542" s="20"/>
      <c r="AC1542" s="21" t="s">
        <v>10074</v>
      </c>
      <c r="AD1542" s="21" t="s">
        <v>10075</v>
      </c>
      <c r="AE1542" s="21" t="s">
        <v>10076</v>
      </c>
      <c r="AF1542" s="21" t="s">
        <v>10077</v>
      </c>
      <c r="AG1542" s="22">
        <f t="shared" si="235"/>
        <v>0.38709677419354838</v>
      </c>
      <c r="AH1542" s="15" t="str">
        <f t="shared" si="237"/>
        <v/>
      </c>
      <c r="AI1542" s="22" t="e">
        <f>VLOOKUP(A1542,'[1]Deals (investment)'!$B$2:$Z$1497,1,FALSE)</f>
        <v>#N/A</v>
      </c>
      <c r="AJ1542" s="22" t="e">
        <f>VLOOKUP(A1542,'[1]Deals (investment)'!$B$2:$Z$870,15,FALSE)</f>
        <v>#N/A</v>
      </c>
      <c r="AK1542" s="17" t="e">
        <f>VLOOKUP(A1542,'[1]Deals (Exits)'!B:B,1,FALSE)</f>
        <v>#N/A</v>
      </c>
      <c r="AL1542" s="23" t="e">
        <f>VLOOKUP(G1542,[1]Lookups!$V$3:$Y$197,4,FALSE)</f>
        <v>#N/A</v>
      </c>
      <c r="AM1542" s="17" t="str">
        <f>VLOOKUP(X1542,[1]Lookups!$B$3:$C$200,2,FALSE)</f>
        <v>Energy &amp; Resources</v>
      </c>
      <c r="AN1542" s="17" t="e">
        <f>VLOOKUP(R1542,[1]Lookups!$H$3:$I$69,2,FALSE)</f>
        <v>#N/A</v>
      </c>
      <c r="AO1542" s="17" t="e">
        <f>VLOOKUP(T1542,[1]Lookups!$H$3:$I$69,2,FALSE)</f>
        <v>#N/A</v>
      </c>
      <c r="AP1542" s="17" t="e">
        <f>VLOOKUP(AN1542,[1]Lookups!$N$3:$O$11,2,FALSE)</f>
        <v>#N/A</v>
      </c>
      <c r="AQ1542" s="18" t="e">
        <f>COUNTIFS('[1]Deals (investment)'!$B:$B,$A1542)</f>
        <v>#VALUE!</v>
      </c>
      <c r="AR1542" s="18" t="e">
        <f>COUNTIFS('[1]Deals (investment)'!$B:$B,$A1542,'[1]Deals (investment)'!$T:$T,$AW$1)+COUNTIFS('[1]Deals (investment)'!$B:$B,$A1542,'[1]Deals (investment)'!$T:$T,$AX$1)+COUNTIFS('[1]Deals (investment)'!$B:$B,$A1542,'[1]Deals (investment)'!$T:$T,$AY$1)</f>
        <v>#VALUE!</v>
      </c>
      <c r="AS1542" s="17" t="e">
        <f>SUMIFS('[1]Deals (investment)'!$C:$C,'[1]Deals (investment)'!$B:$B,$A1542)</f>
        <v>#VALUE!</v>
      </c>
      <c r="AT1542" s="17" t="e">
        <f t="shared" si="219"/>
        <v>#VALUE!</v>
      </c>
      <c r="AU1542" s="18" t="e">
        <f>COUNTIF('[1]Deals (Exits)'!$B:$B,A1542)</f>
        <v>#VALUE!</v>
      </c>
      <c r="AV1542" s="17" t="e">
        <f>SUMIFS('[1]Deals (investment)'!$C:$C,'[1]Deals (investment)'!$B:$B,$A1542,'[1]Deals (investment)'!$T:$T,AV$1)</f>
        <v>#VALUE!</v>
      </c>
      <c r="AW1542" s="17" t="e">
        <f>SUMIFS('[1]Deals (investment)'!$C:$C,'[1]Deals (investment)'!$B:$B,$A1542,'[1]Deals (investment)'!$T:$T,AW$1)</f>
        <v>#VALUE!</v>
      </c>
      <c r="AX1542" s="17" t="e">
        <f>SUMIFS('[1]Deals (investment)'!$C:$C,'[1]Deals (investment)'!$B:$B,$A1542,'[1]Deals (investment)'!$T:$T,AX$1)</f>
        <v>#VALUE!</v>
      </c>
      <c r="AY1542" s="17" t="e">
        <f>SUMIFS('[1]Deals (investment)'!$C:$C,'[1]Deals (investment)'!$B:$B,$A1542,'[1]Deals (investment)'!$T:$T,AY$1)</f>
        <v>#VALUE!</v>
      </c>
      <c r="AZ1542" s="17" t="e">
        <f>SUMIFS('[1]Deals (investment)'!$C:$C,'[1]Deals (investment)'!$B:$B,$A1542,'[1]Deals (investment)'!$T:$T,AZ$1)</f>
        <v>#VALUE!</v>
      </c>
      <c r="BA1542" s="17" t="e">
        <f>SUMIFS('[1]Deals (investment)'!$C:$C,'[1]Deals (investment)'!$B:$B,$A1542,'[1]Deals (investment)'!$T:$T,BA$1)</f>
        <v>#VALUE!</v>
      </c>
      <c r="BB1542" s="17" t="e">
        <f>SUMIFS('[1]Deals (investment)'!$C:$C,'[1]Deals (investment)'!$B:$B,$A1542,'[1]Deals (investment)'!$T:$T,BB$1)</f>
        <v>#VALUE!</v>
      </c>
      <c r="BC1542" s="17" t="e">
        <f>SUMIFS('[1]Deals (Exits)'!$C:$C,'[1]Deals (Exits)'!$B:$B,$A1542)</f>
        <v>#VALUE!</v>
      </c>
      <c r="BD1542" s="17" t="e">
        <f>SUMIFS('[1]Deals (investment)'!$C:$C,'[1]Deals (investment)'!$B:$B,$A1542,'[1]Deals (investment)'!$V:$V,BD$1)</f>
        <v>#VALUE!</v>
      </c>
      <c r="BE1542" s="17" t="e">
        <f>SUMIFS('[1]Deals (investment)'!$C:$C,'[1]Deals (investment)'!$B:$B,$A1542,'[1]Deals (investment)'!$V:$V,BE$1)</f>
        <v>#VALUE!</v>
      </c>
      <c r="BF1542" s="17" t="e">
        <f>SUMIFS('[1]Deals (investment)'!$C:$C,'[1]Deals (investment)'!$B:$B,$A1542,'[1]Deals (investment)'!$V:$V,BF$1)</f>
        <v>#VALUE!</v>
      </c>
      <c r="BG1542" s="17" t="e">
        <f>SUMIFS('[1]Deals (investment)'!$C:$C,'[1]Deals (investment)'!$B:$B,$A1542,'[1]Deals (investment)'!$V:$V,BG$1)</f>
        <v>#VALUE!</v>
      </c>
      <c r="BH1542" s="17" t="e">
        <f>SUMIFS('[1]Deals (investment)'!$C:$C,'[1]Deals (investment)'!$B:$B,$A1542,'[1]Deals (investment)'!$V:$V,BH$1)</f>
        <v>#VALUE!</v>
      </c>
      <c r="BI1542" s="17" t="e">
        <f>SUMIFS('[1]Deals (investment)'!$C:$C,'[1]Deals (investment)'!$B:$B,$A1542,'[1]Deals (investment)'!$V:$V,BI$1)</f>
        <v>#VALUE!</v>
      </c>
      <c r="BJ1542" s="17" t="e">
        <f>SUMIFS('[1]Deals (investment)'!$C:$C,'[1]Deals (investment)'!$B:$B,$A1542,'[1]Deals (investment)'!$V:$V,BJ$1)</f>
        <v>#VALUE!</v>
      </c>
      <c r="BK1542" s="17" t="e">
        <f>SUMIFS('[1]Deals (investment)'!$C:$C,'[1]Deals (investment)'!$B:$B,$A1542,'[1]Deals (investment)'!$V:$V,BK$1)</f>
        <v>#VALUE!</v>
      </c>
      <c r="BL1542" s="17" t="e">
        <f>SUMIFS('[1]Deals (investment)'!$C:$C,'[1]Deals (investment)'!$B:$B,$A1542,'[1]Deals (investment)'!$V:$V,BL$1)</f>
        <v>#VALUE!</v>
      </c>
      <c r="BM1542" s="17" t="e">
        <f>SUMIFS('[1]Deals (investment)'!$C:$C,'[1]Deals (investment)'!$B:$B,$A1542,'[1]Deals (investment)'!$V:$V,BM$1)</f>
        <v>#VALUE!</v>
      </c>
      <c r="BN1542" s="15"/>
      <c r="BO1542" s="15"/>
      <c r="BP1542" s="22"/>
      <c r="BQ1542" s="15"/>
      <c r="BR1542" s="15"/>
      <c r="BS1542" s="15"/>
      <c r="BT1542" s="15"/>
      <c r="BU1542" s="15"/>
      <c r="BV1542" s="15"/>
      <c r="BW1542" s="15"/>
      <c r="BX1542" s="15"/>
      <c r="BY1542" s="15"/>
      <c r="BZ1542" s="15"/>
      <c r="CA1542" s="15"/>
      <c r="CB1542" s="15"/>
      <c r="CC1542" s="15"/>
      <c r="CD1542" s="15" t="str">
        <f t="shared" si="239"/>
        <v>Skynotch Energy AfricaSkynotch Energy Africa is a renewable energy access promotion company</v>
      </c>
      <c r="CE1542" s="15"/>
      <c r="CF1542" s="15"/>
      <c r="CG1542" s="15"/>
      <c r="CH1542" s="15"/>
      <c r="CI1542" s="15"/>
      <c r="CJ1542" s="15"/>
    </row>
    <row r="1543" spans="1:88" ht="12.75">
      <c r="A1543" s="15" t="s">
        <v>10078</v>
      </c>
      <c r="B1543" s="15" t="s">
        <v>10079</v>
      </c>
      <c r="C1543" s="15"/>
      <c r="D1543" s="16">
        <v>2018</v>
      </c>
      <c r="E1543" s="15" t="s">
        <v>59</v>
      </c>
      <c r="F1543" s="15"/>
      <c r="G1543" s="15" t="s">
        <v>61</v>
      </c>
      <c r="H1543" s="15"/>
      <c r="I1543" s="15" t="s">
        <v>61</v>
      </c>
      <c r="J1543" s="15"/>
      <c r="K1543" s="17" t="e">
        <f t="shared" si="218"/>
        <v>#VALUE!</v>
      </c>
      <c r="L1543" s="15"/>
      <c r="M1543" s="18" t="e">
        <f t="shared" si="205"/>
        <v>#VALUE!</v>
      </c>
      <c r="N1543" s="15"/>
      <c r="O1543" s="15"/>
      <c r="P1543" s="15"/>
      <c r="Q1543" s="15"/>
      <c r="R1543" s="15"/>
      <c r="S1543" s="19"/>
      <c r="T1543" s="15"/>
      <c r="U1543" s="17"/>
      <c r="V1543" s="15" t="s">
        <v>10080</v>
      </c>
      <c r="W1543" s="15"/>
      <c r="X1543" s="15" t="s">
        <v>294</v>
      </c>
      <c r="Y1543" s="15" t="s">
        <v>10081</v>
      </c>
      <c r="AB1543" s="20" t="s">
        <v>286</v>
      </c>
      <c r="AC1543" s="21" t="s">
        <v>10082</v>
      </c>
      <c r="AD1543" s="21" t="s">
        <v>10083</v>
      </c>
      <c r="AE1543" s="15"/>
      <c r="AF1543" s="15"/>
      <c r="AG1543" s="22">
        <f t="shared" si="235"/>
        <v>0.41935483870967744</v>
      </c>
      <c r="AH1543" s="15" t="str">
        <f t="shared" si="237"/>
        <v/>
      </c>
      <c r="AI1543" s="22" t="str">
        <f>VLOOKUP(A1543,'[1]Deals (investment)'!$B$2:$Z$1497,1,FALSE)</f>
        <v>Stack Dx</v>
      </c>
      <c r="AJ1543" s="22" t="e">
        <f>VLOOKUP(A1543,'[1]Deals (investment)'!$B$2:$Z$870,15,FALSE)</f>
        <v>#N/A</v>
      </c>
      <c r="AK1543" s="17" t="e">
        <f>VLOOKUP(A1543,'[1]Deals (Exits)'!B:B,1,FALSE)</f>
        <v>#N/A</v>
      </c>
      <c r="AL1543" s="23">
        <f>VLOOKUP(G1543,[1]Lookups!$V$3:$Y$197,4,FALSE)</f>
        <v>0</v>
      </c>
      <c r="AM1543" s="17" t="str">
        <f>VLOOKUP(X1543,[1]Lookups!$B$3:$C$200,2,FALSE)</f>
        <v>Health &amp; Pharmaceuticals</v>
      </c>
      <c r="AN1543" s="17" t="e">
        <f>VLOOKUP(R1543,[1]Lookups!$H$3:$I$69,2,FALSE)</f>
        <v>#N/A</v>
      </c>
      <c r="AO1543" s="17" t="e">
        <f>VLOOKUP(T1543,[1]Lookups!$H$3:$I$69,2,FALSE)</f>
        <v>#N/A</v>
      </c>
      <c r="AP1543" s="17" t="e">
        <f>VLOOKUP(AN1543,[1]Lookups!$N$3:$O$11,2,FALSE)</f>
        <v>#N/A</v>
      </c>
      <c r="AQ1543" s="18" t="e">
        <f>COUNTIFS('[1]Deals (investment)'!$B:$B,$A1543)</f>
        <v>#VALUE!</v>
      </c>
      <c r="AR1543" s="18" t="e">
        <f>COUNTIFS('[1]Deals (investment)'!$B:$B,$A1543,'[1]Deals (investment)'!$T:$T,$AW$1)+COUNTIFS('[1]Deals (investment)'!$B:$B,$A1543,'[1]Deals (investment)'!$T:$T,$AX$1)+COUNTIFS('[1]Deals (investment)'!$B:$B,$A1543,'[1]Deals (investment)'!$T:$T,$AY$1)</f>
        <v>#VALUE!</v>
      </c>
      <c r="AS1543" s="17" t="e">
        <f>SUMIFS('[1]Deals (investment)'!$C:$C,'[1]Deals (investment)'!$B:$B,$A1543)</f>
        <v>#VALUE!</v>
      </c>
      <c r="AT1543" s="17" t="e">
        <f t="shared" si="219"/>
        <v>#VALUE!</v>
      </c>
      <c r="AU1543" s="18" t="e">
        <f>COUNTIF('[1]Deals (Exits)'!$B:$B,A1543)</f>
        <v>#VALUE!</v>
      </c>
      <c r="AV1543" s="17" t="e">
        <f>SUMIFS('[1]Deals (investment)'!$C:$C,'[1]Deals (investment)'!$B:$B,$A1543,'[1]Deals (investment)'!$T:$T,AV$1)</f>
        <v>#VALUE!</v>
      </c>
      <c r="AW1543" s="17" t="e">
        <f>SUMIFS('[1]Deals (investment)'!$C:$C,'[1]Deals (investment)'!$B:$B,$A1543,'[1]Deals (investment)'!$T:$T,AW$1)</f>
        <v>#VALUE!</v>
      </c>
      <c r="AX1543" s="17" t="e">
        <f>SUMIFS('[1]Deals (investment)'!$C:$C,'[1]Deals (investment)'!$B:$B,$A1543,'[1]Deals (investment)'!$T:$T,AX$1)</f>
        <v>#VALUE!</v>
      </c>
      <c r="AY1543" s="17" t="e">
        <f>SUMIFS('[1]Deals (investment)'!$C:$C,'[1]Deals (investment)'!$B:$B,$A1543,'[1]Deals (investment)'!$T:$T,AY$1)</f>
        <v>#VALUE!</v>
      </c>
      <c r="AZ1543" s="17" t="e">
        <f>SUMIFS('[1]Deals (investment)'!$C:$C,'[1]Deals (investment)'!$B:$B,$A1543,'[1]Deals (investment)'!$T:$T,AZ$1)</f>
        <v>#VALUE!</v>
      </c>
      <c r="BA1543" s="17" t="e">
        <f>SUMIFS('[1]Deals (investment)'!$C:$C,'[1]Deals (investment)'!$B:$B,$A1543,'[1]Deals (investment)'!$T:$T,BA$1)</f>
        <v>#VALUE!</v>
      </c>
      <c r="BB1543" s="17" t="e">
        <f>SUMIFS('[1]Deals (investment)'!$C:$C,'[1]Deals (investment)'!$B:$B,$A1543,'[1]Deals (investment)'!$T:$T,BB$1)</f>
        <v>#VALUE!</v>
      </c>
      <c r="BC1543" s="17" t="e">
        <f>SUMIFS('[1]Deals (Exits)'!$C:$C,'[1]Deals (Exits)'!$B:$B,$A1543)</f>
        <v>#VALUE!</v>
      </c>
      <c r="BD1543" s="17" t="e">
        <f>SUMIFS('[1]Deals (investment)'!$C:$C,'[1]Deals (investment)'!$B:$B,$A1543,'[1]Deals (investment)'!$V:$V,BD$1)</f>
        <v>#VALUE!</v>
      </c>
      <c r="BE1543" s="17" t="e">
        <f>SUMIFS('[1]Deals (investment)'!$C:$C,'[1]Deals (investment)'!$B:$B,$A1543,'[1]Deals (investment)'!$V:$V,BE$1)</f>
        <v>#VALUE!</v>
      </c>
      <c r="BF1543" s="17" t="e">
        <f>SUMIFS('[1]Deals (investment)'!$C:$C,'[1]Deals (investment)'!$B:$B,$A1543,'[1]Deals (investment)'!$V:$V,BF$1)</f>
        <v>#VALUE!</v>
      </c>
      <c r="BG1543" s="17" t="e">
        <f>SUMIFS('[1]Deals (investment)'!$C:$C,'[1]Deals (investment)'!$B:$B,$A1543,'[1]Deals (investment)'!$V:$V,BG$1)</f>
        <v>#VALUE!</v>
      </c>
      <c r="BH1543" s="17" t="e">
        <f>SUMIFS('[1]Deals (investment)'!$C:$C,'[1]Deals (investment)'!$B:$B,$A1543,'[1]Deals (investment)'!$V:$V,BH$1)</f>
        <v>#VALUE!</v>
      </c>
      <c r="BI1543" s="17" t="e">
        <f>SUMIFS('[1]Deals (investment)'!$C:$C,'[1]Deals (investment)'!$B:$B,$A1543,'[1]Deals (investment)'!$V:$V,BI$1)</f>
        <v>#VALUE!</v>
      </c>
      <c r="BJ1543" s="17" t="e">
        <f>SUMIFS('[1]Deals (investment)'!$C:$C,'[1]Deals (investment)'!$B:$B,$A1543,'[1]Deals (investment)'!$V:$V,BJ$1)</f>
        <v>#VALUE!</v>
      </c>
      <c r="BK1543" s="17" t="e">
        <f>SUMIFS('[1]Deals (investment)'!$C:$C,'[1]Deals (investment)'!$B:$B,$A1543,'[1]Deals (investment)'!$V:$V,BK$1)</f>
        <v>#VALUE!</v>
      </c>
      <c r="BL1543" s="17" t="e">
        <f>SUMIFS('[1]Deals (investment)'!$C:$C,'[1]Deals (investment)'!$B:$B,$A1543,'[1]Deals (investment)'!$V:$V,BL$1)</f>
        <v>#VALUE!</v>
      </c>
      <c r="BM1543" s="17" t="e">
        <f>SUMIFS('[1]Deals (investment)'!$C:$C,'[1]Deals (investment)'!$B:$B,$A1543,'[1]Deals (investment)'!$V:$V,BM$1)</f>
        <v>#VALUE!</v>
      </c>
      <c r="BN1543" s="15"/>
      <c r="BO1543" s="15"/>
      <c r="BP1543" s="22"/>
      <c r="BQ1543" s="15"/>
      <c r="BR1543" s="15"/>
      <c r="BS1543" s="15"/>
      <c r="BT1543" s="15"/>
      <c r="BU1543" s="15"/>
      <c r="BV1543" s="15"/>
      <c r="BW1543" s="15"/>
      <c r="BX1543" s="15"/>
      <c r="BY1543" s="15"/>
      <c r="BZ1543" s="15"/>
      <c r="CA1543" s="15"/>
      <c r="CB1543" s="15"/>
      <c r="CC1543" s="15"/>
      <c r="CD1543" s="15" t="str">
        <f t="shared" si="239"/>
        <v>Stack DxStack Dx is a online platform that connects patients and health professionals to genetic tests.</v>
      </c>
      <c r="CE1543" s="15"/>
      <c r="CF1543" s="15"/>
      <c r="CG1543" s="15"/>
      <c r="CH1543" s="15"/>
      <c r="CI1543" s="15"/>
      <c r="CJ1543" s="15"/>
    </row>
    <row r="1544" spans="1:88" ht="12.75">
      <c r="A1544" s="15" t="s">
        <v>10084</v>
      </c>
      <c r="B1544" s="15" t="s">
        <v>10085</v>
      </c>
      <c r="C1544" s="15"/>
      <c r="D1544" s="16">
        <v>2015</v>
      </c>
      <c r="E1544" s="15" t="s">
        <v>59</v>
      </c>
      <c r="F1544" s="15"/>
      <c r="G1544" s="15"/>
      <c r="H1544" s="15"/>
      <c r="I1544" s="15"/>
      <c r="J1544" s="15"/>
      <c r="K1544" s="17" t="e">
        <f t="shared" si="218"/>
        <v>#VALUE!</v>
      </c>
      <c r="L1544" s="15"/>
      <c r="M1544" s="18" t="e">
        <f t="shared" si="205"/>
        <v>#VALUE!</v>
      </c>
      <c r="N1544" s="15"/>
      <c r="O1544" s="15"/>
      <c r="P1544" s="15"/>
      <c r="Q1544" s="15"/>
      <c r="R1544" s="15"/>
      <c r="S1544" s="19"/>
      <c r="T1544" s="15"/>
      <c r="U1544" s="17"/>
      <c r="V1544" s="15" t="s">
        <v>10086</v>
      </c>
      <c r="W1544" s="15"/>
      <c r="X1544" s="15" t="s">
        <v>5216</v>
      </c>
      <c r="Y1544" s="15" t="s">
        <v>10087</v>
      </c>
      <c r="AB1544" s="20"/>
      <c r="AC1544" s="21" t="s">
        <v>10088</v>
      </c>
      <c r="AD1544" s="21" t="s">
        <v>10089</v>
      </c>
      <c r="AE1544" s="21" t="s">
        <v>10090</v>
      </c>
      <c r="AF1544" s="21" t="s">
        <v>10091</v>
      </c>
      <c r="AG1544" s="22">
        <f t="shared" si="235"/>
        <v>0.38709677419354838</v>
      </c>
      <c r="AH1544" s="15" t="str">
        <f t="shared" si="237"/>
        <v/>
      </c>
      <c r="AI1544" s="22" t="e">
        <f>VLOOKUP(A1544,'[1]Deals (investment)'!$B$2:$Z$1497,1,FALSE)</f>
        <v>#N/A</v>
      </c>
      <c r="AJ1544" s="22" t="e">
        <f>VLOOKUP(A1544,'[1]Deals (investment)'!$B$2:$Z$870,15,FALSE)</f>
        <v>#N/A</v>
      </c>
      <c r="AK1544" s="17" t="e">
        <f>VLOOKUP(A1544,'[1]Deals (Exits)'!B:B,1,FALSE)</f>
        <v>#N/A</v>
      </c>
      <c r="AL1544" s="23" t="e">
        <f>VLOOKUP(G1544,[1]Lookups!$V$3:$Y$197,4,FALSE)</f>
        <v>#N/A</v>
      </c>
      <c r="AM1544" s="17" t="str">
        <f>VLOOKUP(X1544,[1]Lookups!$B$3:$C$200,2,FALSE)</f>
        <v>Other Technologies &amp; Information Technology</v>
      </c>
      <c r="AN1544" s="17" t="e">
        <f>VLOOKUP(R1544,[1]Lookups!$H$3:$I$69,2,FALSE)</f>
        <v>#N/A</v>
      </c>
      <c r="AO1544" s="17" t="e">
        <f>VLOOKUP(T1544,[1]Lookups!$H$3:$I$69,2,FALSE)</f>
        <v>#N/A</v>
      </c>
      <c r="AP1544" s="17" t="e">
        <f>VLOOKUP(AN1544,[1]Lookups!$N$3:$O$11,2,FALSE)</f>
        <v>#N/A</v>
      </c>
      <c r="AQ1544" s="18" t="e">
        <f>COUNTIFS('[1]Deals (investment)'!$B:$B,$A1544)</f>
        <v>#VALUE!</v>
      </c>
      <c r="AR1544" s="18" t="e">
        <f>COUNTIFS('[1]Deals (investment)'!$B:$B,$A1544,'[1]Deals (investment)'!$T:$T,$AW$1)+COUNTIFS('[1]Deals (investment)'!$B:$B,$A1544,'[1]Deals (investment)'!$T:$T,$AX$1)+COUNTIFS('[1]Deals (investment)'!$B:$B,$A1544,'[1]Deals (investment)'!$T:$T,$AY$1)</f>
        <v>#VALUE!</v>
      </c>
      <c r="AS1544" s="17" t="e">
        <f>SUMIFS('[1]Deals (investment)'!$C:$C,'[1]Deals (investment)'!$B:$B,$A1544)</f>
        <v>#VALUE!</v>
      </c>
      <c r="AT1544" s="17" t="e">
        <f t="shared" si="219"/>
        <v>#VALUE!</v>
      </c>
      <c r="AU1544" s="18" t="e">
        <f>COUNTIF('[1]Deals (Exits)'!$B:$B,A1544)</f>
        <v>#VALUE!</v>
      </c>
      <c r="AV1544" s="17" t="e">
        <f>SUMIFS('[1]Deals (investment)'!$C:$C,'[1]Deals (investment)'!$B:$B,$A1544,'[1]Deals (investment)'!$T:$T,AV$1)</f>
        <v>#VALUE!</v>
      </c>
      <c r="AW1544" s="17" t="e">
        <f>SUMIFS('[1]Deals (investment)'!$C:$C,'[1]Deals (investment)'!$B:$B,$A1544,'[1]Deals (investment)'!$T:$T,AW$1)</f>
        <v>#VALUE!</v>
      </c>
      <c r="AX1544" s="17" t="e">
        <f>SUMIFS('[1]Deals (investment)'!$C:$C,'[1]Deals (investment)'!$B:$B,$A1544,'[1]Deals (investment)'!$T:$T,AX$1)</f>
        <v>#VALUE!</v>
      </c>
      <c r="AY1544" s="17" t="e">
        <f>SUMIFS('[1]Deals (investment)'!$C:$C,'[1]Deals (investment)'!$B:$B,$A1544,'[1]Deals (investment)'!$T:$T,AY$1)</f>
        <v>#VALUE!</v>
      </c>
      <c r="AZ1544" s="17" t="e">
        <f>SUMIFS('[1]Deals (investment)'!$C:$C,'[1]Deals (investment)'!$B:$B,$A1544,'[1]Deals (investment)'!$T:$T,AZ$1)</f>
        <v>#VALUE!</v>
      </c>
      <c r="BA1544" s="17" t="e">
        <f>SUMIFS('[1]Deals (investment)'!$C:$C,'[1]Deals (investment)'!$B:$B,$A1544,'[1]Deals (investment)'!$T:$T,BA$1)</f>
        <v>#VALUE!</v>
      </c>
      <c r="BB1544" s="17" t="e">
        <f>SUMIFS('[1]Deals (investment)'!$C:$C,'[1]Deals (investment)'!$B:$B,$A1544,'[1]Deals (investment)'!$T:$T,BB$1)</f>
        <v>#VALUE!</v>
      </c>
      <c r="BC1544" s="17" t="e">
        <f>SUMIFS('[1]Deals (Exits)'!$C:$C,'[1]Deals (Exits)'!$B:$B,$A1544)</f>
        <v>#VALUE!</v>
      </c>
      <c r="BD1544" s="17" t="e">
        <f>SUMIFS('[1]Deals (investment)'!$C:$C,'[1]Deals (investment)'!$B:$B,$A1544,'[1]Deals (investment)'!$V:$V,BD$1)</f>
        <v>#VALUE!</v>
      </c>
      <c r="BE1544" s="17" t="e">
        <f>SUMIFS('[1]Deals (investment)'!$C:$C,'[1]Deals (investment)'!$B:$B,$A1544,'[1]Deals (investment)'!$V:$V,BE$1)</f>
        <v>#VALUE!</v>
      </c>
      <c r="BF1544" s="17" t="e">
        <f>SUMIFS('[1]Deals (investment)'!$C:$C,'[1]Deals (investment)'!$B:$B,$A1544,'[1]Deals (investment)'!$V:$V,BF$1)</f>
        <v>#VALUE!</v>
      </c>
      <c r="BG1544" s="17" t="e">
        <f>SUMIFS('[1]Deals (investment)'!$C:$C,'[1]Deals (investment)'!$B:$B,$A1544,'[1]Deals (investment)'!$V:$V,BG$1)</f>
        <v>#VALUE!</v>
      </c>
      <c r="BH1544" s="17" t="e">
        <f>SUMIFS('[1]Deals (investment)'!$C:$C,'[1]Deals (investment)'!$B:$B,$A1544,'[1]Deals (investment)'!$V:$V,BH$1)</f>
        <v>#VALUE!</v>
      </c>
      <c r="BI1544" s="17" t="e">
        <f>SUMIFS('[1]Deals (investment)'!$C:$C,'[1]Deals (investment)'!$B:$B,$A1544,'[1]Deals (investment)'!$V:$V,BI$1)</f>
        <v>#VALUE!</v>
      </c>
      <c r="BJ1544" s="17" t="e">
        <f>SUMIFS('[1]Deals (investment)'!$C:$C,'[1]Deals (investment)'!$B:$B,$A1544,'[1]Deals (investment)'!$V:$V,BJ$1)</f>
        <v>#VALUE!</v>
      </c>
      <c r="BK1544" s="17" t="e">
        <f>SUMIFS('[1]Deals (investment)'!$C:$C,'[1]Deals (investment)'!$B:$B,$A1544,'[1]Deals (investment)'!$V:$V,BK$1)</f>
        <v>#VALUE!</v>
      </c>
      <c r="BL1544" s="17" t="e">
        <f>SUMIFS('[1]Deals (investment)'!$C:$C,'[1]Deals (investment)'!$B:$B,$A1544,'[1]Deals (investment)'!$V:$V,BL$1)</f>
        <v>#VALUE!</v>
      </c>
      <c r="BM1544" s="17" t="e">
        <f>SUMIFS('[1]Deals (investment)'!$C:$C,'[1]Deals (investment)'!$B:$B,$A1544,'[1]Deals (investment)'!$V:$V,BM$1)</f>
        <v>#VALUE!</v>
      </c>
      <c r="BN1544" s="15"/>
      <c r="BO1544" s="15"/>
      <c r="BP1544" s="22"/>
      <c r="BQ1544" s="15"/>
      <c r="BR1544" s="15"/>
      <c r="BS1544" s="15"/>
      <c r="BT1544" s="15"/>
      <c r="BU1544" s="15"/>
      <c r="BV1544" s="15"/>
      <c r="BW1544" s="15"/>
      <c r="BX1544" s="15"/>
      <c r="BY1544" s="15"/>
      <c r="BZ1544" s="15"/>
      <c r="CA1544" s="15"/>
      <c r="CB1544" s="15"/>
      <c r="CC1544" s="15"/>
      <c r="CD1544" s="15" t="str">
        <f t="shared" si="239"/>
        <v>SliideairtimeSliide Airtime is a smart app that gives news &amp; entertainment.</v>
      </c>
      <c r="CE1544" s="15"/>
      <c r="CF1544" s="15"/>
      <c r="CG1544" s="15"/>
      <c r="CH1544" s="15"/>
      <c r="CI1544" s="15"/>
      <c r="CJ1544" s="15"/>
    </row>
    <row r="1545" spans="1:88" ht="12.75">
      <c r="A1545" s="15" t="s">
        <v>10092</v>
      </c>
      <c r="B1545" s="15" t="s">
        <v>10093</v>
      </c>
      <c r="C1545" s="15" t="s">
        <v>58</v>
      </c>
      <c r="D1545" s="16">
        <v>2018</v>
      </c>
      <c r="E1545" s="15" t="s">
        <v>10094</v>
      </c>
      <c r="F1545" s="15" t="s">
        <v>110</v>
      </c>
      <c r="G1545" s="15" t="s">
        <v>61</v>
      </c>
      <c r="H1545" s="15"/>
      <c r="I1545" s="15" t="s">
        <v>61</v>
      </c>
      <c r="J1545" s="15"/>
      <c r="K1545" s="17" t="e">
        <f t="shared" si="218"/>
        <v>#VALUE!</v>
      </c>
      <c r="L1545" s="15"/>
      <c r="M1545" s="18" t="e">
        <f t="shared" si="205"/>
        <v>#VALUE!</v>
      </c>
      <c r="N1545" s="15" t="s">
        <v>10095</v>
      </c>
      <c r="O1545" s="15"/>
      <c r="P1545" s="15"/>
      <c r="Q1545" s="15"/>
      <c r="R1545" s="15"/>
      <c r="S1545" s="19"/>
      <c r="T1545" s="15"/>
      <c r="U1545" s="17"/>
      <c r="V1545" s="15" t="s">
        <v>10096</v>
      </c>
      <c r="W1545" s="15">
        <v>1</v>
      </c>
      <c r="X1545" s="15" t="s">
        <v>158</v>
      </c>
      <c r="Y1545" s="15" t="s">
        <v>10097</v>
      </c>
      <c r="AA1545" s="25" t="s">
        <v>10098</v>
      </c>
      <c r="AB1545" s="32">
        <v>43506</v>
      </c>
      <c r="AC1545" s="21" t="s">
        <v>10099</v>
      </c>
      <c r="AD1545" s="21" t="s">
        <v>10100</v>
      </c>
      <c r="AE1545" s="21" t="s">
        <v>10101</v>
      </c>
      <c r="AF1545" s="21" t="s">
        <v>10102</v>
      </c>
      <c r="AG1545" s="22">
        <f t="shared" si="235"/>
        <v>0.64516129032258063</v>
      </c>
      <c r="AH1545" s="15" t="str">
        <f t="shared" si="237"/>
        <v/>
      </c>
      <c r="AI1545" s="22" t="str">
        <f>VLOOKUP(A1545,'[1]Deals (investment)'!$B$2:$Z$1497,1,FALSE)</f>
        <v>SmartTeller</v>
      </c>
      <c r="AJ1545" s="22" t="e">
        <f>VLOOKUP(A1545,'[1]Deals (investment)'!$B$2:$Z$870,15,FALSE)</f>
        <v>#N/A</v>
      </c>
      <c r="AK1545" s="17" t="e">
        <f>VLOOKUP(A1545,'[1]Deals (Exits)'!B:B,1,FALSE)</f>
        <v>#N/A</v>
      </c>
      <c r="AL1545" s="23">
        <f>VLOOKUP(G1545,[1]Lookups!$V$3:$Y$197,4,FALSE)</f>
        <v>0</v>
      </c>
      <c r="AM1545" s="17" t="str">
        <f>VLOOKUP(X1545,[1]Lookups!$B$3:$C$200,2,FALSE)</f>
        <v>Financial Services</v>
      </c>
      <c r="AN1545" s="17" t="e">
        <f>VLOOKUP(R1545,[1]Lookups!$H$3:$I$69,2,FALSE)</f>
        <v>#N/A</v>
      </c>
      <c r="AO1545" s="17" t="e">
        <f>VLOOKUP(T1545,[1]Lookups!$H$3:$I$69,2,FALSE)</f>
        <v>#N/A</v>
      </c>
      <c r="AP1545" s="17" t="e">
        <f>VLOOKUP(AN1545,[1]Lookups!$N$3:$O$11,2,FALSE)</f>
        <v>#N/A</v>
      </c>
      <c r="AQ1545" s="18" t="e">
        <f>COUNTIFS('[1]Deals (investment)'!$B:$B,$A1545)</f>
        <v>#VALUE!</v>
      </c>
      <c r="AR1545" s="18" t="e">
        <f>COUNTIFS('[1]Deals (investment)'!$B:$B,$A1545,'[1]Deals (investment)'!$T:$T,$AW$1)+COUNTIFS('[1]Deals (investment)'!$B:$B,$A1545,'[1]Deals (investment)'!$T:$T,$AX$1)+COUNTIFS('[1]Deals (investment)'!$B:$B,$A1545,'[1]Deals (investment)'!$T:$T,$AY$1)</f>
        <v>#VALUE!</v>
      </c>
      <c r="AS1545" s="17" t="e">
        <f>SUMIFS('[1]Deals (investment)'!$C:$C,'[1]Deals (investment)'!$B:$B,$A1545)</f>
        <v>#VALUE!</v>
      </c>
      <c r="AT1545" s="17" t="e">
        <f t="shared" si="219"/>
        <v>#VALUE!</v>
      </c>
      <c r="AU1545" s="18" t="e">
        <f>COUNTIF('[1]Deals (Exits)'!$B:$B,A1545)</f>
        <v>#VALUE!</v>
      </c>
      <c r="AV1545" s="17" t="e">
        <f>SUMIFS('[1]Deals (investment)'!$C:$C,'[1]Deals (investment)'!$B:$B,$A1545,'[1]Deals (investment)'!$T:$T,AV$1)</f>
        <v>#VALUE!</v>
      </c>
      <c r="AW1545" s="17" t="e">
        <f>SUMIFS('[1]Deals (investment)'!$C:$C,'[1]Deals (investment)'!$B:$B,$A1545,'[1]Deals (investment)'!$T:$T,AW$1)</f>
        <v>#VALUE!</v>
      </c>
      <c r="AX1545" s="17" t="e">
        <f>SUMIFS('[1]Deals (investment)'!$C:$C,'[1]Deals (investment)'!$B:$B,$A1545,'[1]Deals (investment)'!$T:$T,AX$1)</f>
        <v>#VALUE!</v>
      </c>
      <c r="AY1545" s="17" t="e">
        <f>SUMIFS('[1]Deals (investment)'!$C:$C,'[1]Deals (investment)'!$B:$B,$A1545,'[1]Deals (investment)'!$T:$T,AY$1)</f>
        <v>#VALUE!</v>
      </c>
      <c r="AZ1545" s="17" t="e">
        <f>SUMIFS('[1]Deals (investment)'!$C:$C,'[1]Deals (investment)'!$B:$B,$A1545,'[1]Deals (investment)'!$T:$T,AZ$1)</f>
        <v>#VALUE!</v>
      </c>
      <c r="BA1545" s="17" t="e">
        <f>SUMIFS('[1]Deals (investment)'!$C:$C,'[1]Deals (investment)'!$B:$B,$A1545,'[1]Deals (investment)'!$T:$T,BA$1)</f>
        <v>#VALUE!</v>
      </c>
      <c r="BB1545" s="17" t="e">
        <f>SUMIFS('[1]Deals (investment)'!$C:$C,'[1]Deals (investment)'!$B:$B,$A1545,'[1]Deals (investment)'!$T:$T,BB$1)</f>
        <v>#VALUE!</v>
      </c>
      <c r="BC1545" s="17" t="e">
        <f>SUMIFS('[1]Deals (Exits)'!$C:$C,'[1]Deals (Exits)'!$B:$B,$A1545)</f>
        <v>#VALUE!</v>
      </c>
      <c r="BD1545" s="17" t="e">
        <f>SUMIFS('[1]Deals (investment)'!$C:$C,'[1]Deals (investment)'!$B:$B,$A1545,'[1]Deals (investment)'!$V:$V,BD$1)</f>
        <v>#VALUE!</v>
      </c>
      <c r="BE1545" s="17" t="e">
        <f>SUMIFS('[1]Deals (investment)'!$C:$C,'[1]Deals (investment)'!$B:$B,$A1545,'[1]Deals (investment)'!$V:$V,BE$1)</f>
        <v>#VALUE!</v>
      </c>
      <c r="BF1545" s="17" t="e">
        <f>SUMIFS('[1]Deals (investment)'!$C:$C,'[1]Deals (investment)'!$B:$B,$A1545,'[1]Deals (investment)'!$V:$V,BF$1)</f>
        <v>#VALUE!</v>
      </c>
      <c r="BG1545" s="17" t="e">
        <f>SUMIFS('[1]Deals (investment)'!$C:$C,'[1]Deals (investment)'!$B:$B,$A1545,'[1]Deals (investment)'!$V:$V,BG$1)</f>
        <v>#VALUE!</v>
      </c>
      <c r="BH1545" s="17" t="e">
        <f>SUMIFS('[1]Deals (investment)'!$C:$C,'[1]Deals (investment)'!$B:$B,$A1545,'[1]Deals (investment)'!$V:$V,BH$1)</f>
        <v>#VALUE!</v>
      </c>
      <c r="BI1545" s="17" t="e">
        <f>SUMIFS('[1]Deals (investment)'!$C:$C,'[1]Deals (investment)'!$B:$B,$A1545,'[1]Deals (investment)'!$V:$V,BI$1)</f>
        <v>#VALUE!</v>
      </c>
      <c r="BJ1545" s="17" t="e">
        <f>SUMIFS('[1]Deals (investment)'!$C:$C,'[1]Deals (investment)'!$B:$B,$A1545,'[1]Deals (investment)'!$V:$V,BJ$1)</f>
        <v>#VALUE!</v>
      </c>
      <c r="BK1545" s="17" t="e">
        <f>SUMIFS('[1]Deals (investment)'!$C:$C,'[1]Deals (investment)'!$B:$B,$A1545,'[1]Deals (investment)'!$V:$V,BK$1)</f>
        <v>#VALUE!</v>
      </c>
      <c r="BL1545" s="17" t="e">
        <f>SUMIFS('[1]Deals (investment)'!$C:$C,'[1]Deals (investment)'!$B:$B,$A1545,'[1]Deals (investment)'!$V:$V,BL$1)</f>
        <v>#VALUE!</v>
      </c>
      <c r="BM1545" s="17" t="e">
        <f>SUMIFS('[1]Deals (investment)'!$C:$C,'[1]Deals (investment)'!$B:$B,$A1545,'[1]Deals (investment)'!$V:$V,BM$1)</f>
        <v>#VALUE!</v>
      </c>
      <c r="BN1545" s="15"/>
      <c r="BO1545" s="15"/>
      <c r="BP1545" s="22"/>
      <c r="BQ1545" s="15"/>
      <c r="BR1545" s="15"/>
      <c r="BS1545" s="15"/>
      <c r="BT1545" s="15"/>
      <c r="BU1545" s="15"/>
      <c r="BV1545" s="15"/>
      <c r="BW1545" s="15"/>
      <c r="BX1545" s="15"/>
      <c r="BY1545" s="15"/>
      <c r="BZ1545" s="15"/>
      <c r="CA1545" s="15"/>
      <c r="CB1545" s="15"/>
      <c r="CC1545" s="15"/>
      <c r="CD1545" s="15" t="str">
        <f t="shared" si="239"/>
        <v>SmartTellerDigital banking platform that provides cooperatives and microfinance with the features to manage their financial activities.Active</v>
      </c>
      <c r="CE1545" s="15"/>
      <c r="CF1545" s="15"/>
      <c r="CG1545" s="15"/>
      <c r="CH1545" s="15"/>
      <c r="CI1545" s="15"/>
      <c r="CJ1545" s="15"/>
    </row>
    <row r="1546" spans="1:88" ht="12.75">
      <c r="A1546" s="15" t="s">
        <v>10103</v>
      </c>
      <c r="B1546" s="15"/>
      <c r="C1546" s="15"/>
      <c r="D1546" s="16"/>
      <c r="E1546" s="26"/>
      <c r="F1546" s="26"/>
      <c r="G1546" s="26"/>
      <c r="H1546" s="26"/>
      <c r="I1546" s="15"/>
      <c r="J1546" s="26"/>
      <c r="K1546" s="17" t="e">
        <f t="shared" si="218"/>
        <v>#VALUE!</v>
      </c>
      <c r="L1546" s="15"/>
      <c r="M1546" s="18" t="e">
        <f t="shared" si="205"/>
        <v>#VALUE!</v>
      </c>
      <c r="N1546" s="15"/>
      <c r="O1546" s="15"/>
      <c r="P1546" s="15"/>
      <c r="Q1546" s="15"/>
      <c r="R1546" s="15"/>
      <c r="S1546" s="19"/>
      <c r="T1546" s="15"/>
      <c r="U1546" s="17"/>
      <c r="V1546" s="15"/>
      <c r="W1546" s="15"/>
      <c r="X1546" s="15"/>
      <c r="Y1546" s="15"/>
      <c r="AB1546" s="20"/>
      <c r="AC1546" s="15"/>
      <c r="AD1546" s="15"/>
      <c r="AE1546" s="15"/>
      <c r="AF1546" s="15"/>
      <c r="AG1546" s="22">
        <f>COUNTA(B1545:AF1545)/(COUNTA(B1545:AF1545)+COUNTBLANK(B1545:AF1545))</f>
        <v>0.64516129032258063</v>
      </c>
      <c r="AH1546" s="15" t="str">
        <f t="shared" si="237"/>
        <v/>
      </c>
      <c r="AI1546" s="22" t="e">
        <f>VLOOKUP(A1546,'[1]Deals (investment)'!$B$2:$Z$1497,1,FALSE)</f>
        <v>#N/A</v>
      </c>
      <c r="AJ1546" s="22" t="e">
        <f>VLOOKUP(A1546,'[1]Deals (investment)'!$B$2:$Z$870,15,FALSE)</f>
        <v>#N/A</v>
      </c>
      <c r="AK1546" s="17" t="e">
        <f>VLOOKUP(A1546,'[1]Deals (Exits)'!B:B,1,FALSE)</f>
        <v>#N/A</v>
      </c>
      <c r="AL1546" s="23" t="e">
        <f>VLOOKUP(G1546,[1]Lookups!$V$3:$Y$197,4,FALSE)</f>
        <v>#N/A</v>
      </c>
      <c r="AM1546" s="17" t="e">
        <f>VLOOKUP(X1546,[1]Lookups!$B$3:$C$200,2,FALSE)</f>
        <v>#N/A</v>
      </c>
      <c r="AN1546" s="17" t="e">
        <f>VLOOKUP(R1546,[1]Lookups!$H$3:$I$69,2,FALSE)</f>
        <v>#N/A</v>
      </c>
      <c r="AO1546" s="17" t="e">
        <f>VLOOKUP(T1546,[1]Lookups!$H$3:$I$69,2,FALSE)</f>
        <v>#N/A</v>
      </c>
      <c r="AP1546" s="17" t="e">
        <f>VLOOKUP(AN1546,[1]Lookups!$N$3:$O$11,2,FALSE)</f>
        <v>#N/A</v>
      </c>
      <c r="AQ1546" s="18" t="e">
        <f>COUNTIFS('[1]Deals (investment)'!$B:$B,$A1546)</f>
        <v>#VALUE!</v>
      </c>
      <c r="AR1546" s="18" t="e">
        <f>COUNTIFS('[1]Deals (investment)'!$B:$B,$A1546,'[1]Deals (investment)'!$T:$T,$AW$1)+COUNTIFS('[1]Deals (investment)'!$B:$B,$A1546,'[1]Deals (investment)'!$T:$T,$AX$1)+COUNTIFS('[1]Deals (investment)'!$B:$B,$A1546,'[1]Deals (investment)'!$T:$T,$AY$1)</f>
        <v>#VALUE!</v>
      </c>
      <c r="AS1546" s="17" t="e">
        <f>SUMIFS('[1]Deals (investment)'!$C:$C,'[1]Deals (investment)'!$B:$B,$A1546)</f>
        <v>#VALUE!</v>
      </c>
      <c r="AT1546" s="17" t="e">
        <f t="shared" si="219"/>
        <v>#VALUE!</v>
      </c>
      <c r="AU1546" s="18" t="e">
        <f>COUNTIF('[1]Deals (Exits)'!$B:$B,A1546)</f>
        <v>#VALUE!</v>
      </c>
      <c r="AV1546" s="17" t="e">
        <f>SUMIFS('[1]Deals (investment)'!$C:$C,'[1]Deals (investment)'!$B:$B,$A1546,'[1]Deals (investment)'!$T:$T,AV$1)</f>
        <v>#VALUE!</v>
      </c>
      <c r="AW1546" s="17" t="e">
        <f>SUMIFS('[1]Deals (investment)'!$C:$C,'[1]Deals (investment)'!$B:$B,$A1546,'[1]Deals (investment)'!$T:$T,AW$1)</f>
        <v>#VALUE!</v>
      </c>
      <c r="AX1546" s="17" t="e">
        <f>SUMIFS('[1]Deals (investment)'!$C:$C,'[1]Deals (investment)'!$B:$B,$A1546,'[1]Deals (investment)'!$T:$T,AX$1)</f>
        <v>#VALUE!</v>
      </c>
      <c r="AY1546" s="17" t="e">
        <f>SUMIFS('[1]Deals (investment)'!$C:$C,'[1]Deals (investment)'!$B:$B,$A1546,'[1]Deals (investment)'!$T:$T,AY$1)</f>
        <v>#VALUE!</v>
      </c>
      <c r="AZ1546" s="17" t="e">
        <f>SUMIFS('[1]Deals (investment)'!$C:$C,'[1]Deals (investment)'!$B:$B,$A1546,'[1]Deals (investment)'!$T:$T,AZ$1)</f>
        <v>#VALUE!</v>
      </c>
      <c r="BA1546" s="17" t="e">
        <f>SUMIFS('[1]Deals (investment)'!$C:$C,'[1]Deals (investment)'!$B:$B,$A1546,'[1]Deals (investment)'!$T:$T,BA$1)</f>
        <v>#VALUE!</v>
      </c>
      <c r="BB1546" s="17" t="e">
        <f>SUMIFS('[1]Deals (investment)'!$C:$C,'[1]Deals (investment)'!$B:$B,$A1546,'[1]Deals (investment)'!$T:$T,BB$1)</f>
        <v>#VALUE!</v>
      </c>
      <c r="BC1546" s="17" t="e">
        <f>SUMIFS('[1]Deals (Exits)'!$C:$C,'[1]Deals (Exits)'!$B:$B,$A1546)</f>
        <v>#VALUE!</v>
      </c>
      <c r="BD1546" s="17" t="e">
        <f>SUMIFS('[1]Deals (investment)'!$C:$C,'[1]Deals (investment)'!$B:$B,$A1546,'[1]Deals (investment)'!$V:$V,BD$1)</f>
        <v>#VALUE!</v>
      </c>
      <c r="BE1546" s="17" t="e">
        <f>SUMIFS('[1]Deals (investment)'!$C:$C,'[1]Deals (investment)'!$B:$B,$A1546,'[1]Deals (investment)'!$V:$V,BE$1)</f>
        <v>#VALUE!</v>
      </c>
      <c r="BF1546" s="17" t="e">
        <f>SUMIFS('[1]Deals (investment)'!$C:$C,'[1]Deals (investment)'!$B:$B,$A1546,'[1]Deals (investment)'!$V:$V,BF$1)</f>
        <v>#VALUE!</v>
      </c>
      <c r="BG1546" s="17" t="e">
        <f>SUMIFS('[1]Deals (investment)'!$C:$C,'[1]Deals (investment)'!$B:$B,$A1546,'[1]Deals (investment)'!$V:$V,BG$1)</f>
        <v>#VALUE!</v>
      </c>
      <c r="BH1546" s="17" t="e">
        <f>SUMIFS('[1]Deals (investment)'!$C:$C,'[1]Deals (investment)'!$B:$B,$A1546,'[1]Deals (investment)'!$V:$V,BH$1)</f>
        <v>#VALUE!</v>
      </c>
      <c r="BI1546" s="17" t="e">
        <f>SUMIFS('[1]Deals (investment)'!$C:$C,'[1]Deals (investment)'!$B:$B,$A1546,'[1]Deals (investment)'!$V:$V,BI$1)</f>
        <v>#VALUE!</v>
      </c>
      <c r="BJ1546" s="17" t="e">
        <f>SUMIFS('[1]Deals (investment)'!$C:$C,'[1]Deals (investment)'!$B:$B,$A1546,'[1]Deals (investment)'!$V:$V,BJ$1)</f>
        <v>#VALUE!</v>
      </c>
      <c r="BK1546" s="17" t="e">
        <f>SUMIFS('[1]Deals (investment)'!$C:$C,'[1]Deals (investment)'!$B:$B,$A1546,'[1]Deals (investment)'!$V:$V,BK$1)</f>
        <v>#VALUE!</v>
      </c>
      <c r="BL1546" s="17" t="e">
        <f>SUMIFS('[1]Deals (investment)'!$C:$C,'[1]Deals (investment)'!$B:$B,$A1546,'[1]Deals (investment)'!$V:$V,BL$1)</f>
        <v>#VALUE!</v>
      </c>
      <c r="BM1546" s="17" t="e">
        <f>SUMIFS('[1]Deals (investment)'!$C:$C,'[1]Deals (investment)'!$B:$B,$A1546,'[1]Deals (investment)'!$V:$V,BM$1)</f>
        <v>#VALUE!</v>
      </c>
      <c r="BN1546" s="15"/>
      <c r="BO1546" s="15"/>
      <c r="BP1546" s="22"/>
      <c r="BQ1546" s="15"/>
      <c r="BR1546" s="15"/>
      <c r="BS1546" s="15"/>
      <c r="BT1546" s="15"/>
      <c r="BU1546" s="15"/>
      <c r="BV1546" s="15"/>
      <c r="BW1546" s="15"/>
      <c r="BX1546" s="15"/>
      <c r="BY1546" s="15"/>
      <c r="BZ1546" s="15"/>
      <c r="CA1546" s="15"/>
      <c r="CB1546" s="15"/>
      <c r="CC1546" s="15"/>
      <c r="CD1546" s="15" t="str">
        <f t="shared" si="239"/>
        <v>Slyd</v>
      </c>
      <c r="CE1546" s="15"/>
      <c r="CF1546" s="15"/>
      <c r="CG1546" s="15"/>
      <c r="CH1546" s="15"/>
      <c r="CI1546" s="15"/>
      <c r="CJ1546" s="15"/>
    </row>
    <row r="1547" spans="1:88" ht="12.75">
      <c r="A1547" s="15" t="s">
        <v>10104</v>
      </c>
      <c r="B1547" s="15" t="s">
        <v>10105</v>
      </c>
      <c r="C1547" s="15" t="s">
        <v>58</v>
      </c>
      <c r="D1547" s="16">
        <v>2009</v>
      </c>
      <c r="E1547" s="15" t="s">
        <v>90</v>
      </c>
      <c r="F1547" s="15" t="s">
        <v>199</v>
      </c>
      <c r="G1547" s="15" t="s">
        <v>91</v>
      </c>
      <c r="H1547" s="15"/>
      <c r="I1547" s="15" t="s">
        <v>91</v>
      </c>
      <c r="J1547" s="15"/>
      <c r="K1547" s="17" t="e">
        <f t="shared" si="218"/>
        <v>#VALUE!</v>
      </c>
      <c r="L1547" s="15"/>
      <c r="M1547" s="18" t="e">
        <f t="shared" si="205"/>
        <v>#VALUE!</v>
      </c>
      <c r="N1547" s="15"/>
      <c r="O1547" s="15"/>
      <c r="P1547" s="15"/>
      <c r="Q1547" s="15"/>
      <c r="R1547" s="15" t="s">
        <v>375</v>
      </c>
      <c r="S1547" s="19" t="s">
        <v>144</v>
      </c>
      <c r="T1547" s="15" t="s">
        <v>10106</v>
      </c>
      <c r="U1547" s="17">
        <v>630000</v>
      </c>
      <c r="V1547" s="15" t="s">
        <v>10107</v>
      </c>
      <c r="W1547" s="15">
        <v>1</v>
      </c>
      <c r="X1547" s="15" t="s">
        <v>5888</v>
      </c>
      <c r="Y1547" s="15" t="s">
        <v>10108</v>
      </c>
      <c r="AB1547" s="20" t="s">
        <v>286</v>
      </c>
      <c r="AC1547" s="21" t="s">
        <v>10109</v>
      </c>
      <c r="AD1547" s="21" t="s">
        <v>10110</v>
      </c>
      <c r="AE1547" s="21" t="s">
        <v>10111</v>
      </c>
      <c r="AF1547" s="21" t="s">
        <v>10112</v>
      </c>
      <c r="AG1547" s="22">
        <f t="shared" ref="AG1547:AG1548" si="240">COUNTA(B1547:AF1547)/(COUNTA(B1547:AF1547)+COUNTBLANK(B1547:AF1547))</f>
        <v>0.70967741935483875</v>
      </c>
      <c r="AH1547" s="15" t="str">
        <f t="shared" si="237"/>
        <v/>
      </c>
      <c r="AI1547" s="22" t="e">
        <f>VLOOKUP(A1547,'[1]Deals (investment)'!$B$2:$Z$1497,1,FALSE)</f>
        <v>#N/A</v>
      </c>
      <c r="AJ1547" s="22" t="e">
        <f>VLOOKUP(A1547,'[1]Deals (investment)'!$B$2:$Z$870,15,FALSE)</f>
        <v>#N/A</v>
      </c>
      <c r="AK1547" s="17" t="e">
        <f>VLOOKUP(A1547,'[1]Deals (Exits)'!B:B,1,FALSE)</f>
        <v>#N/A</v>
      </c>
      <c r="AL1547" s="23">
        <f>VLOOKUP(G1547,[1]Lookups!$V$3:$Y$197,4,FALSE)</f>
        <v>0</v>
      </c>
      <c r="AM1547" s="17" t="str">
        <f>VLOOKUP(X1547,[1]Lookups!$B$3:$C$200,2,FALSE)</f>
        <v>Other Technologies &amp; Information Technology</v>
      </c>
      <c r="AN1547" s="17" t="str">
        <f>VLOOKUP(R1547,[1]Lookups!$H$3:$I$69,2,FALSE)</f>
        <v>2. Seed</v>
      </c>
      <c r="AO1547" s="17" t="str">
        <f>VLOOKUP(T1547,[1]Lookups!$H$3:$I$69,2,FALSE)</f>
        <v>4. Late Venture</v>
      </c>
      <c r="AP1547" s="17" t="str">
        <f>VLOOKUP(AN1547,[1]Lookups!$N$3:$O$11,2,FALSE)</f>
        <v>Early</v>
      </c>
      <c r="AQ1547" s="18" t="e">
        <f>COUNTIFS('[1]Deals (investment)'!$B:$B,$A1547)</f>
        <v>#VALUE!</v>
      </c>
      <c r="AR1547" s="18" t="e">
        <f>COUNTIFS('[1]Deals (investment)'!$B:$B,$A1547,'[1]Deals (investment)'!$T:$T,$AW$1)+COUNTIFS('[1]Deals (investment)'!$B:$B,$A1547,'[1]Deals (investment)'!$T:$T,$AX$1)+COUNTIFS('[1]Deals (investment)'!$B:$B,$A1547,'[1]Deals (investment)'!$T:$T,$AY$1)</f>
        <v>#VALUE!</v>
      </c>
      <c r="AS1547" s="17" t="e">
        <f>SUMIFS('[1]Deals (investment)'!$C:$C,'[1]Deals (investment)'!$B:$B,$A1547)</f>
        <v>#VALUE!</v>
      </c>
      <c r="AT1547" s="17" t="e">
        <f t="shared" si="219"/>
        <v>#VALUE!</v>
      </c>
      <c r="AU1547" s="18" t="e">
        <f>COUNTIF('[1]Deals (Exits)'!$B:$B,A1547)</f>
        <v>#VALUE!</v>
      </c>
      <c r="AV1547" s="17" t="e">
        <f>SUMIFS('[1]Deals (investment)'!$C:$C,'[1]Deals (investment)'!$B:$B,$A1547,'[1]Deals (investment)'!$T:$T,AV$1)</f>
        <v>#VALUE!</v>
      </c>
      <c r="AW1547" s="17" t="e">
        <f>SUMIFS('[1]Deals (investment)'!$C:$C,'[1]Deals (investment)'!$B:$B,$A1547,'[1]Deals (investment)'!$T:$T,AW$1)</f>
        <v>#VALUE!</v>
      </c>
      <c r="AX1547" s="17" t="e">
        <f>SUMIFS('[1]Deals (investment)'!$C:$C,'[1]Deals (investment)'!$B:$B,$A1547,'[1]Deals (investment)'!$T:$T,AX$1)</f>
        <v>#VALUE!</v>
      </c>
      <c r="AY1547" s="17" t="e">
        <f>SUMIFS('[1]Deals (investment)'!$C:$C,'[1]Deals (investment)'!$B:$B,$A1547,'[1]Deals (investment)'!$T:$T,AY$1)</f>
        <v>#VALUE!</v>
      </c>
      <c r="AZ1547" s="17" t="e">
        <f>SUMIFS('[1]Deals (investment)'!$C:$C,'[1]Deals (investment)'!$B:$B,$A1547,'[1]Deals (investment)'!$T:$T,AZ$1)</f>
        <v>#VALUE!</v>
      </c>
      <c r="BA1547" s="17" t="e">
        <f>SUMIFS('[1]Deals (investment)'!$C:$C,'[1]Deals (investment)'!$B:$B,$A1547,'[1]Deals (investment)'!$T:$T,BA$1)</f>
        <v>#VALUE!</v>
      </c>
      <c r="BB1547" s="17" t="e">
        <f>SUMIFS('[1]Deals (investment)'!$C:$C,'[1]Deals (investment)'!$B:$B,$A1547,'[1]Deals (investment)'!$T:$T,BB$1)</f>
        <v>#VALUE!</v>
      </c>
      <c r="BC1547" s="17" t="e">
        <f>SUMIFS('[1]Deals (Exits)'!$C:$C,'[1]Deals (Exits)'!$B:$B,$A1547)</f>
        <v>#VALUE!</v>
      </c>
      <c r="BD1547" s="17" t="e">
        <f>SUMIFS('[1]Deals (investment)'!$C:$C,'[1]Deals (investment)'!$B:$B,$A1547,'[1]Deals (investment)'!$V:$V,BD$1)</f>
        <v>#VALUE!</v>
      </c>
      <c r="BE1547" s="17" t="e">
        <f>SUMIFS('[1]Deals (investment)'!$C:$C,'[1]Deals (investment)'!$B:$B,$A1547,'[1]Deals (investment)'!$V:$V,BE$1)</f>
        <v>#VALUE!</v>
      </c>
      <c r="BF1547" s="17" t="e">
        <f>SUMIFS('[1]Deals (investment)'!$C:$C,'[1]Deals (investment)'!$B:$B,$A1547,'[1]Deals (investment)'!$V:$V,BF$1)</f>
        <v>#VALUE!</v>
      </c>
      <c r="BG1547" s="17" t="e">
        <f>SUMIFS('[1]Deals (investment)'!$C:$C,'[1]Deals (investment)'!$B:$B,$A1547,'[1]Deals (investment)'!$V:$V,BG$1)</f>
        <v>#VALUE!</v>
      </c>
      <c r="BH1547" s="17" t="e">
        <f>SUMIFS('[1]Deals (investment)'!$C:$C,'[1]Deals (investment)'!$B:$B,$A1547,'[1]Deals (investment)'!$V:$V,BH$1)</f>
        <v>#VALUE!</v>
      </c>
      <c r="BI1547" s="17" t="e">
        <f>SUMIFS('[1]Deals (investment)'!$C:$C,'[1]Deals (investment)'!$B:$B,$A1547,'[1]Deals (investment)'!$V:$V,BI$1)</f>
        <v>#VALUE!</v>
      </c>
      <c r="BJ1547" s="17" t="e">
        <f>SUMIFS('[1]Deals (investment)'!$C:$C,'[1]Deals (investment)'!$B:$B,$A1547,'[1]Deals (investment)'!$V:$V,BJ$1)</f>
        <v>#VALUE!</v>
      </c>
      <c r="BK1547" s="17" t="e">
        <f>SUMIFS('[1]Deals (investment)'!$C:$C,'[1]Deals (investment)'!$B:$B,$A1547,'[1]Deals (investment)'!$V:$V,BK$1)</f>
        <v>#VALUE!</v>
      </c>
      <c r="BL1547" s="17" t="e">
        <f>SUMIFS('[1]Deals (investment)'!$C:$C,'[1]Deals (investment)'!$B:$B,$A1547,'[1]Deals (investment)'!$V:$V,BL$1)</f>
        <v>#VALUE!</v>
      </c>
      <c r="BM1547" s="17" t="e">
        <f>SUMIFS('[1]Deals (investment)'!$C:$C,'[1]Deals (investment)'!$B:$B,$A1547,'[1]Deals (investment)'!$V:$V,BM$1)</f>
        <v>#VALUE!</v>
      </c>
      <c r="BN1547" s="15"/>
      <c r="BO1547" s="15"/>
      <c r="BP1547" s="22"/>
      <c r="BQ1547" s="15"/>
      <c r="BR1547" s="15"/>
      <c r="BS1547" s="15"/>
      <c r="BT1547" s="15"/>
      <c r="BU1547" s="15"/>
      <c r="BV1547" s="15"/>
      <c r="BW1547" s="15"/>
      <c r="BX1547" s="15"/>
      <c r="BY1547" s="15"/>
      <c r="BZ1547" s="15"/>
      <c r="CA1547" s="15"/>
      <c r="CB1547" s="15"/>
      <c r="CC1547" s="15"/>
      <c r="CD1547" s="15" t="str">
        <f t="shared" si="239"/>
        <v>SMEasySMEasy is a business management and accounting system solution for people in small businesses.Active</v>
      </c>
      <c r="CE1547" s="15"/>
      <c r="CF1547" s="15"/>
      <c r="CG1547" s="15"/>
      <c r="CH1547" s="15"/>
      <c r="CI1547" s="15"/>
      <c r="CJ1547" s="15"/>
    </row>
    <row r="1548" spans="1:88" ht="12.75">
      <c r="A1548" s="15" t="s">
        <v>10113</v>
      </c>
      <c r="B1548" s="15" t="s">
        <v>10114</v>
      </c>
      <c r="C1548" s="15" t="s">
        <v>58</v>
      </c>
      <c r="D1548" s="16">
        <v>2016</v>
      </c>
      <c r="E1548" s="15" t="s">
        <v>117</v>
      </c>
      <c r="F1548" s="15"/>
      <c r="G1548" s="15" t="s">
        <v>118</v>
      </c>
      <c r="H1548" s="15"/>
      <c r="I1548" s="15" t="s">
        <v>118</v>
      </c>
      <c r="J1548" s="15"/>
      <c r="K1548" s="17" t="e">
        <f t="shared" si="218"/>
        <v>#VALUE!</v>
      </c>
      <c r="L1548" s="15"/>
      <c r="M1548" s="18" t="e">
        <f t="shared" si="205"/>
        <v>#VALUE!</v>
      </c>
      <c r="N1548" s="15"/>
      <c r="O1548" s="15"/>
      <c r="P1548" s="15"/>
      <c r="Q1548" s="24" t="e">
        <f ca="1">_xludf.MAXIFS('[1]Deals (investment)'!A:A,'[1]Deals (investment)'!B:B,A1548)</f>
        <v>#NAME?</v>
      </c>
      <c r="R1548" s="15" t="s">
        <v>375</v>
      </c>
      <c r="S1548" s="19" t="s">
        <v>144</v>
      </c>
      <c r="T1548" s="15" t="s">
        <v>312</v>
      </c>
      <c r="U1548" s="17" t="s">
        <v>312</v>
      </c>
      <c r="V1548" s="15" t="s">
        <v>10115</v>
      </c>
      <c r="W1548" s="15"/>
      <c r="X1548" s="15" t="s">
        <v>404</v>
      </c>
      <c r="Y1548" s="15" t="s">
        <v>10116</v>
      </c>
      <c r="AB1548" s="20" t="s">
        <v>286</v>
      </c>
      <c r="AC1548" s="21" t="s">
        <v>10117</v>
      </c>
      <c r="AD1548" s="21" t="s">
        <v>10118</v>
      </c>
      <c r="AE1548" s="15"/>
      <c r="AF1548" s="15"/>
      <c r="AG1548" s="22">
        <f t="shared" ca="1" si="240"/>
        <v>0.61290322580645162</v>
      </c>
      <c r="AH1548" s="15" t="e">
        <f t="shared" si="237"/>
        <v>#VALUE!</v>
      </c>
      <c r="AI1548" s="22" t="e">
        <f>VLOOKUP(A1548,'[1]Deals (investment)'!$B$2:$Z$1497,1,FALSE)</f>
        <v>#N/A</v>
      </c>
      <c r="AJ1548" s="22" t="e">
        <f>VLOOKUP(A1548,'[1]Deals (investment)'!$B$2:$Z$870,15,FALSE)</f>
        <v>#N/A</v>
      </c>
      <c r="AK1548" s="17" t="e">
        <f>VLOOKUP(A1548,'[1]Deals (Exits)'!B:B,1,FALSE)</f>
        <v>#N/A</v>
      </c>
      <c r="AL1548" s="23">
        <f>VLOOKUP(G1548,[1]Lookups!$V$3:$Y$197,4,FALSE)</f>
        <v>0</v>
      </c>
      <c r="AM1548" s="17" t="str">
        <f>VLOOKUP(X1548,[1]Lookups!$B$3:$C$200,2,FALSE)</f>
        <v>Other Technologies &amp; Information Technology</v>
      </c>
      <c r="AN1548" s="17" t="str">
        <f>VLOOKUP(R1548,[1]Lookups!$H$3:$I$69,2,FALSE)</f>
        <v>2. Seed</v>
      </c>
      <c r="AO1548" s="17" t="e">
        <f>VLOOKUP(T1548,[1]Lookups!$H$3:$I$69,2,FALSE)</f>
        <v>#N/A</v>
      </c>
      <c r="AP1548" s="17" t="str">
        <f>VLOOKUP(AN1548,[1]Lookups!$N$3:$O$11,2,FALSE)</f>
        <v>Early</v>
      </c>
      <c r="AQ1548" s="18" t="e">
        <f>COUNTIFS('[1]Deals (investment)'!$B:$B,$A1548)</f>
        <v>#VALUE!</v>
      </c>
      <c r="AR1548" s="18" t="e">
        <f>COUNTIFS('[1]Deals (investment)'!$B:$B,$A1548,'[1]Deals (investment)'!$T:$T,$AW$1)+COUNTIFS('[1]Deals (investment)'!$B:$B,$A1548,'[1]Deals (investment)'!$T:$T,$AX$1)+COUNTIFS('[1]Deals (investment)'!$B:$B,$A1548,'[1]Deals (investment)'!$T:$T,$AY$1)</f>
        <v>#VALUE!</v>
      </c>
      <c r="AS1548" s="17" t="e">
        <f>SUMIFS('[1]Deals (investment)'!$C:$C,'[1]Deals (investment)'!$B:$B,$A1548)</f>
        <v>#VALUE!</v>
      </c>
      <c r="AT1548" s="17" t="e">
        <f t="shared" si="219"/>
        <v>#VALUE!</v>
      </c>
      <c r="AU1548" s="18" t="e">
        <f>COUNTIF('[1]Deals (Exits)'!$B:$B,A1548)</f>
        <v>#VALUE!</v>
      </c>
      <c r="AV1548" s="17" t="e">
        <f>SUMIFS('[1]Deals (investment)'!$C:$C,'[1]Deals (investment)'!$B:$B,$A1548,'[1]Deals (investment)'!$T:$T,AV$1)</f>
        <v>#VALUE!</v>
      </c>
      <c r="AW1548" s="17" t="e">
        <f>SUMIFS('[1]Deals (investment)'!$C:$C,'[1]Deals (investment)'!$B:$B,$A1548,'[1]Deals (investment)'!$T:$T,AW$1)</f>
        <v>#VALUE!</v>
      </c>
      <c r="AX1548" s="17" t="e">
        <f>SUMIFS('[1]Deals (investment)'!$C:$C,'[1]Deals (investment)'!$B:$B,$A1548,'[1]Deals (investment)'!$T:$T,AX$1)</f>
        <v>#VALUE!</v>
      </c>
      <c r="AY1548" s="17" t="e">
        <f>SUMIFS('[1]Deals (investment)'!$C:$C,'[1]Deals (investment)'!$B:$B,$A1548,'[1]Deals (investment)'!$T:$T,AY$1)</f>
        <v>#VALUE!</v>
      </c>
      <c r="AZ1548" s="17" t="e">
        <f>SUMIFS('[1]Deals (investment)'!$C:$C,'[1]Deals (investment)'!$B:$B,$A1548,'[1]Deals (investment)'!$T:$T,AZ$1)</f>
        <v>#VALUE!</v>
      </c>
      <c r="BA1548" s="17" t="e">
        <f>SUMIFS('[1]Deals (investment)'!$C:$C,'[1]Deals (investment)'!$B:$B,$A1548,'[1]Deals (investment)'!$T:$T,BA$1)</f>
        <v>#VALUE!</v>
      </c>
      <c r="BB1548" s="17" t="e">
        <f>SUMIFS('[1]Deals (investment)'!$C:$C,'[1]Deals (investment)'!$B:$B,$A1548,'[1]Deals (investment)'!$T:$T,BB$1)</f>
        <v>#VALUE!</v>
      </c>
      <c r="BC1548" s="17" t="e">
        <f>SUMIFS('[1]Deals (Exits)'!$C:$C,'[1]Deals (Exits)'!$B:$B,$A1548)</f>
        <v>#VALUE!</v>
      </c>
      <c r="BD1548" s="17" t="e">
        <f>SUMIFS('[1]Deals (investment)'!$C:$C,'[1]Deals (investment)'!$B:$B,$A1548,'[1]Deals (investment)'!$V:$V,BD$1)</f>
        <v>#VALUE!</v>
      </c>
      <c r="BE1548" s="17" t="e">
        <f>SUMIFS('[1]Deals (investment)'!$C:$C,'[1]Deals (investment)'!$B:$B,$A1548,'[1]Deals (investment)'!$V:$V,BE$1)</f>
        <v>#VALUE!</v>
      </c>
      <c r="BF1548" s="17" t="e">
        <f>SUMIFS('[1]Deals (investment)'!$C:$C,'[1]Deals (investment)'!$B:$B,$A1548,'[1]Deals (investment)'!$V:$V,BF$1)</f>
        <v>#VALUE!</v>
      </c>
      <c r="BG1548" s="17" t="e">
        <f>SUMIFS('[1]Deals (investment)'!$C:$C,'[1]Deals (investment)'!$B:$B,$A1548,'[1]Deals (investment)'!$V:$V,BG$1)</f>
        <v>#VALUE!</v>
      </c>
      <c r="BH1548" s="17" t="e">
        <f>SUMIFS('[1]Deals (investment)'!$C:$C,'[1]Deals (investment)'!$B:$B,$A1548,'[1]Deals (investment)'!$V:$V,BH$1)</f>
        <v>#VALUE!</v>
      </c>
      <c r="BI1548" s="17" t="e">
        <f>SUMIFS('[1]Deals (investment)'!$C:$C,'[1]Deals (investment)'!$B:$B,$A1548,'[1]Deals (investment)'!$V:$V,BI$1)</f>
        <v>#VALUE!</v>
      </c>
      <c r="BJ1548" s="17" t="e">
        <f>SUMIFS('[1]Deals (investment)'!$C:$C,'[1]Deals (investment)'!$B:$B,$A1548,'[1]Deals (investment)'!$V:$V,BJ$1)</f>
        <v>#VALUE!</v>
      </c>
      <c r="BK1548" s="17" t="e">
        <f>SUMIFS('[1]Deals (investment)'!$C:$C,'[1]Deals (investment)'!$B:$B,$A1548,'[1]Deals (investment)'!$V:$V,BK$1)</f>
        <v>#VALUE!</v>
      </c>
      <c r="BL1548" s="17" t="e">
        <f>SUMIFS('[1]Deals (investment)'!$C:$C,'[1]Deals (investment)'!$B:$B,$A1548,'[1]Deals (investment)'!$V:$V,BL$1)</f>
        <v>#VALUE!</v>
      </c>
      <c r="BM1548" s="17" t="e">
        <f>SUMIFS('[1]Deals (investment)'!$C:$C,'[1]Deals (investment)'!$B:$B,$A1548,'[1]Deals (investment)'!$V:$V,BM$1)</f>
        <v>#VALUE!</v>
      </c>
      <c r="BN1548" s="15"/>
      <c r="BO1548" s="15"/>
      <c r="BP1548" s="22"/>
      <c r="BQ1548" s="15"/>
      <c r="BR1548" s="15"/>
      <c r="BS1548" s="15"/>
      <c r="BT1548" s="15"/>
      <c r="BU1548" s="15"/>
      <c r="BV1548" s="15"/>
      <c r="BW1548" s="15"/>
      <c r="BX1548" s="15"/>
      <c r="BY1548" s="15"/>
      <c r="BZ1548" s="15"/>
      <c r="CA1548" s="15"/>
      <c r="CB1548" s="15"/>
      <c r="CC1548" s="15"/>
      <c r="CD1548" s="15" t="str">
        <f t="shared" si="239"/>
        <v>Smile IdentitySmile Identity is a universal KYC enrollment and authentication solution for enterprises in mobile-first economies. Our platform includes SDKs and APIs for face recognition and ID validation in mobile applications, as well as analytics dashboards to monitor the accuracy of customer records. Our mission is to make the benefits of a modern digital lifestyle universally accessible by expanding trust in underserved markets. We are backed by Vinod Khosla, 500 Startups, CRE Venture Capital and Catalyst Fund.Active</v>
      </c>
      <c r="CE1548" s="15"/>
      <c r="CF1548" s="15"/>
      <c r="CG1548" s="15"/>
      <c r="CH1548" s="15"/>
      <c r="CI1548" s="15"/>
      <c r="CJ1548" s="15"/>
    </row>
    <row r="1549" spans="1:88" ht="12.75">
      <c r="A1549" s="15" t="s">
        <v>10119</v>
      </c>
      <c r="B1549" s="15" t="s">
        <v>10120</v>
      </c>
      <c r="C1549" s="15" t="s">
        <v>58</v>
      </c>
      <c r="D1549" s="16"/>
      <c r="E1549" s="26" t="s">
        <v>4040</v>
      </c>
      <c r="F1549" s="26" t="s">
        <v>199</v>
      </c>
      <c r="G1549" s="26" t="s">
        <v>118</v>
      </c>
      <c r="H1549" s="26"/>
      <c r="I1549" s="15" t="s">
        <v>118</v>
      </c>
      <c r="J1549" s="26"/>
      <c r="K1549" s="17" t="e">
        <f t="shared" si="218"/>
        <v>#VALUE!</v>
      </c>
      <c r="L1549" s="15"/>
      <c r="M1549" s="18" t="e">
        <f t="shared" si="205"/>
        <v>#VALUE!</v>
      </c>
      <c r="N1549" s="15"/>
      <c r="O1549" s="15"/>
      <c r="P1549" s="15"/>
      <c r="Q1549" s="24" t="e">
        <f ca="1">_xludf.MAXIFS('[1]Deals (investment)'!A:A,'[1]Deals (investment)'!B:B,A1549)</f>
        <v>#NAME?</v>
      </c>
      <c r="R1549" s="15"/>
      <c r="S1549" s="19"/>
      <c r="T1549" s="15"/>
      <c r="U1549" s="17"/>
      <c r="V1549" s="15" t="s">
        <v>10121</v>
      </c>
      <c r="W1549" s="15">
        <v>1</v>
      </c>
      <c r="X1549" s="15" t="s">
        <v>256</v>
      </c>
      <c r="Y1549" s="15" t="s">
        <v>10122</v>
      </c>
      <c r="AB1549" s="32">
        <v>43506</v>
      </c>
      <c r="AC1549" s="15" t="s">
        <v>199</v>
      </c>
      <c r="AD1549" s="15" t="s">
        <v>199</v>
      </c>
      <c r="AE1549" s="15" t="s">
        <v>199</v>
      </c>
      <c r="AF1549" s="15" t="s">
        <v>199</v>
      </c>
      <c r="AG1549" s="22">
        <f t="shared" ref="AG1549:AG1550" ca="1" si="241">COUNTA(B1548:AF1548)/(COUNTA(B1548:AF1548)+COUNTBLANK(B1548:AF1548))</f>
        <v>0.61290322580645162</v>
      </c>
      <c r="AH1549" s="15" t="str">
        <f t="shared" si="237"/>
        <v/>
      </c>
      <c r="AI1549" s="22" t="e">
        <f>VLOOKUP(A1549,'[1]Deals (investment)'!$B$2:$Z$1497,1,FALSE)</f>
        <v>#N/A</v>
      </c>
      <c r="AJ1549" s="22" t="e">
        <f>VLOOKUP(A1549,'[1]Deals (investment)'!$B$2:$Z$870,15,FALSE)</f>
        <v>#N/A</v>
      </c>
      <c r="AK1549" s="17" t="e">
        <f>VLOOKUP(A1549,'[1]Deals (Exits)'!B:B,1,FALSE)</f>
        <v>#N/A</v>
      </c>
      <c r="AL1549" s="23">
        <f>VLOOKUP(G1549,[1]Lookups!$V$3:$Y$197,4,FALSE)</f>
        <v>0</v>
      </c>
      <c r="AM1549" s="17" t="str">
        <f>VLOOKUP(X1549,[1]Lookups!$B$3:$C$200,2,FALSE)</f>
        <v>Media &amp; Entertainment</v>
      </c>
      <c r="AN1549" s="17" t="e">
        <f>VLOOKUP(R1549,[1]Lookups!$H$3:$I$69,2,FALSE)</f>
        <v>#N/A</v>
      </c>
      <c r="AO1549" s="17" t="e">
        <f>VLOOKUP(T1549,[1]Lookups!$H$3:$I$69,2,FALSE)</f>
        <v>#N/A</v>
      </c>
      <c r="AP1549" s="17" t="e">
        <f>VLOOKUP(AN1549,[1]Lookups!$N$3:$O$11,2,FALSE)</f>
        <v>#N/A</v>
      </c>
      <c r="AQ1549" s="18" t="e">
        <f>COUNTIFS('[1]Deals (investment)'!$B:$B,$A1549)</f>
        <v>#VALUE!</v>
      </c>
      <c r="AR1549" s="18" t="e">
        <f>COUNTIFS('[1]Deals (investment)'!$B:$B,$A1549,'[1]Deals (investment)'!$T:$T,$AW$1)+COUNTIFS('[1]Deals (investment)'!$B:$B,$A1549,'[1]Deals (investment)'!$T:$T,$AX$1)+COUNTIFS('[1]Deals (investment)'!$B:$B,$A1549,'[1]Deals (investment)'!$T:$T,$AY$1)</f>
        <v>#VALUE!</v>
      </c>
      <c r="AS1549" s="17" t="e">
        <f>SUMIFS('[1]Deals (investment)'!$C:$C,'[1]Deals (investment)'!$B:$B,$A1549)</f>
        <v>#VALUE!</v>
      </c>
      <c r="AT1549" s="17" t="e">
        <f t="shared" si="219"/>
        <v>#VALUE!</v>
      </c>
      <c r="AU1549" s="18" t="e">
        <f>COUNTIF('[1]Deals (Exits)'!$B:$B,A1549)</f>
        <v>#VALUE!</v>
      </c>
      <c r="AV1549" s="17" t="e">
        <f>SUMIFS('[1]Deals (investment)'!$C:$C,'[1]Deals (investment)'!$B:$B,$A1549,'[1]Deals (investment)'!$T:$T,AV$1)</f>
        <v>#VALUE!</v>
      </c>
      <c r="AW1549" s="17" t="e">
        <f>SUMIFS('[1]Deals (investment)'!$C:$C,'[1]Deals (investment)'!$B:$B,$A1549,'[1]Deals (investment)'!$T:$T,AW$1)</f>
        <v>#VALUE!</v>
      </c>
      <c r="AX1549" s="17" t="e">
        <f>SUMIFS('[1]Deals (investment)'!$C:$C,'[1]Deals (investment)'!$B:$B,$A1549,'[1]Deals (investment)'!$T:$T,AX$1)</f>
        <v>#VALUE!</v>
      </c>
      <c r="AY1549" s="17" t="e">
        <f>SUMIFS('[1]Deals (investment)'!$C:$C,'[1]Deals (investment)'!$B:$B,$A1549,'[1]Deals (investment)'!$T:$T,AY$1)</f>
        <v>#VALUE!</v>
      </c>
      <c r="AZ1549" s="17" t="e">
        <f>SUMIFS('[1]Deals (investment)'!$C:$C,'[1]Deals (investment)'!$B:$B,$A1549,'[1]Deals (investment)'!$T:$T,AZ$1)</f>
        <v>#VALUE!</v>
      </c>
      <c r="BA1549" s="17" t="e">
        <f>SUMIFS('[1]Deals (investment)'!$C:$C,'[1]Deals (investment)'!$B:$B,$A1549,'[1]Deals (investment)'!$T:$T,BA$1)</f>
        <v>#VALUE!</v>
      </c>
      <c r="BB1549" s="17" t="e">
        <f>SUMIFS('[1]Deals (investment)'!$C:$C,'[1]Deals (investment)'!$B:$B,$A1549,'[1]Deals (investment)'!$T:$T,BB$1)</f>
        <v>#VALUE!</v>
      </c>
      <c r="BC1549" s="17" t="e">
        <f>SUMIFS('[1]Deals (Exits)'!$C:$C,'[1]Deals (Exits)'!$B:$B,$A1549)</f>
        <v>#VALUE!</v>
      </c>
      <c r="BD1549" s="17" t="e">
        <f>SUMIFS('[1]Deals (investment)'!$C:$C,'[1]Deals (investment)'!$B:$B,$A1549,'[1]Deals (investment)'!$V:$V,BD$1)</f>
        <v>#VALUE!</v>
      </c>
      <c r="BE1549" s="17" t="e">
        <f>SUMIFS('[1]Deals (investment)'!$C:$C,'[1]Deals (investment)'!$B:$B,$A1549,'[1]Deals (investment)'!$V:$V,BE$1)</f>
        <v>#VALUE!</v>
      </c>
      <c r="BF1549" s="17" t="e">
        <f>SUMIFS('[1]Deals (investment)'!$C:$C,'[1]Deals (investment)'!$B:$B,$A1549,'[1]Deals (investment)'!$V:$V,BF$1)</f>
        <v>#VALUE!</v>
      </c>
      <c r="BG1549" s="17" t="e">
        <f>SUMIFS('[1]Deals (investment)'!$C:$C,'[1]Deals (investment)'!$B:$B,$A1549,'[1]Deals (investment)'!$V:$V,BG$1)</f>
        <v>#VALUE!</v>
      </c>
      <c r="BH1549" s="17" t="e">
        <f>SUMIFS('[1]Deals (investment)'!$C:$C,'[1]Deals (investment)'!$B:$B,$A1549,'[1]Deals (investment)'!$V:$V,BH$1)</f>
        <v>#VALUE!</v>
      </c>
      <c r="BI1549" s="17" t="e">
        <f>SUMIFS('[1]Deals (investment)'!$C:$C,'[1]Deals (investment)'!$B:$B,$A1549,'[1]Deals (investment)'!$V:$V,BI$1)</f>
        <v>#VALUE!</v>
      </c>
      <c r="BJ1549" s="17" t="e">
        <f>SUMIFS('[1]Deals (investment)'!$C:$C,'[1]Deals (investment)'!$B:$B,$A1549,'[1]Deals (investment)'!$V:$V,BJ$1)</f>
        <v>#VALUE!</v>
      </c>
      <c r="BK1549" s="17" t="e">
        <f>SUMIFS('[1]Deals (investment)'!$C:$C,'[1]Deals (investment)'!$B:$B,$A1549,'[1]Deals (investment)'!$V:$V,BK$1)</f>
        <v>#VALUE!</v>
      </c>
      <c r="BL1549" s="17" t="e">
        <f>SUMIFS('[1]Deals (investment)'!$C:$C,'[1]Deals (investment)'!$B:$B,$A1549,'[1]Deals (investment)'!$V:$V,BL$1)</f>
        <v>#VALUE!</v>
      </c>
      <c r="BM1549" s="17" t="e">
        <f>SUMIFS('[1]Deals (investment)'!$C:$C,'[1]Deals (investment)'!$B:$B,$A1549,'[1]Deals (investment)'!$V:$V,BM$1)</f>
        <v>#VALUE!</v>
      </c>
      <c r="BN1549" s="15"/>
      <c r="BO1549" s="15"/>
      <c r="BP1549" s="22"/>
      <c r="BQ1549" s="15"/>
      <c r="BR1549" s="15"/>
      <c r="BS1549" s="15"/>
      <c r="BT1549" s="15"/>
      <c r="BU1549" s="15"/>
      <c r="BV1549" s="15"/>
      <c r="BW1549" s="15"/>
      <c r="BX1549" s="15"/>
      <c r="BY1549" s="15"/>
      <c r="BZ1549" s="15"/>
      <c r="CA1549" s="15"/>
      <c r="CB1549" s="15"/>
      <c r="CC1549" s="15"/>
      <c r="CD1549" s="15" t="str">
        <f t="shared" si="239"/>
        <v>Smoke AdvertisingSmoke Advertising specializes in both above and below the line advertising.Active</v>
      </c>
      <c r="CE1549" s="15"/>
      <c r="CF1549" s="15"/>
      <c r="CG1549" s="15"/>
      <c r="CH1549" s="15"/>
      <c r="CI1549" s="15"/>
      <c r="CJ1549" s="15"/>
    </row>
    <row r="1550" spans="1:88" ht="12.75">
      <c r="A1550" s="15" t="s">
        <v>10123</v>
      </c>
      <c r="B1550" s="15" t="s">
        <v>10124</v>
      </c>
      <c r="C1550" s="15" t="s">
        <v>58</v>
      </c>
      <c r="D1550" s="16">
        <v>2018</v>
      </c>
      <c r="E1550" s="26" t="s">
        <v>117</v>
      </c>
      <c r="F1550" s="26" t="s">
        <v>199</v>
      </c>
      <c r="G1550" s="26" t="s">
        <v>10125</v>
      </c>
      <c r="H1550" s="26"/>
      <c r="I1550" s="15" t="s">
        <v>10126</v>
      </c>
      <c r="J1550" s="26"/>
      <c r="K1550" s="17" t="e">
        <f t="shared" si="218"/>
        <v>#VALUE!</v>
      </c>
      <c r="L1550" s="15"/>
      <c r="M1550" s="18" t="e">
        <f t="shared" si="205"/>
        <v>#VALUE!</v>
      </c>
      <c r="N1550" s="15"/>
      <c r="O1550" s="15"/>
      <c r="P1550" s="15"/>
      <c r="Q1550" s="24" t="e">
        <f ca="1">_xludf.MAXIFS('[1]Deals (investment)'!A:A,'[1]Deals (investment)'!B:B,A1550)</f>
        <v>#NAME?</v>
      </c>
      <c r="R1550" s="15"/>
      <c r="S1550" s="19"/>
      <c r="T1550" s="15"/>
      <c r="U1550" s="17"/>
      <c r="V1550" s="15" t="s">
        <v>10127</v>
      </c>
      <c r="W1550" s="15">
        <v>0</v>
      </c>
      <c r="X1550" s="15" t="s">
        <v>256</v>
      </c>
      <c r="Y1550" s="15"/>
      <c r="AB1550" s="32">
        <v>43506</v>
      </c>
      <c r="AC1550" s="27" t="s">
        <v>10128</v>
      </c>
      <c r="AD1550" s="27" t="s">
        <v>10129</v>
      </c>
      <c r="AE1550" s="21" t="s">
        <v>10130</v>
      </c>
      <c r="AF1550" s="27" t="s">
        <v>10131</v>
      </c>
      <c r="AG1550" s="22">
        <f t="shared" ca="1" si="241"/>
        <v>0.58064516129032262</v>
      </c>
      <c r="AH1550" s="15" t="str">
        <f t="shared" si="237"/>
        <v/>
      </c>
      <c r="AI1550" s="22" t="e">
        <f>VLOOKUP(A1550,'[1]Deals (investment)'!$B$2:$Z$1497,1,FALSE)</f>
        <v>#N/A</v>
      </c>
      <c r="AJ1550" s="22" t="e">
        <f>VLOOKUP(A1550,'[1]Deals (investment)'!$B$2:$Z$870,15,FALSE)</f>
        <v>#N/A</v>
      </c>
      <c r="AK1550" s="17" t="e">
        <f>VLOOKUP(A1550,'[1]Deals (Exits)'!B:B,1,FALSE)</f>
        <v>#N/A</v>
      </c>
      <c r="AL1550" s="23" t="e">
        <f>VLOOKUP(G1550,[1]Lookups!$V$3:$Y$197,4,FALSE)</f>
        <v>#N/A</v>
      </c>
      <c r="AM1550" s="17" t="str">
        <f>VLOOKUP(X1550,[1]Lookups!$B$3:$C$200,2,FALSE)</f>
        <v>Media &amp; Entertainment</v>
      </c>
      <c r="AN1550" s="17" t="e">
        <f>VLOOKUP(R1550,[1]Lookups!$H$3:$I$69,2,FALSE)</f>
        <v>#N/A</v>
      </c>
      <c r="AO1550" s="17" t="e">
        <f>VLOOKUP(T1550,[1]Lookups!$H$3:$I$69,2,FALSE)</f>
        <v>#N/A</v>
      </c>
      <c r="AP1550" s="17" t="e">
        <f>VLOOKUP(AN1550,[1]Lookups!$N$3:$O$11,2,FALSE)</f>
        <v>#N/A</v>
      </c>
      <c r="AQ1550" s="18" t="e">
        <f>COUNTIFS('[1]Deals (investment)'!$B:$B,$A1550)</f>
        <v>#VALUE!</v>
      </c>
      <c r="AR1550" s="18" t="e">
        <f>COUNTIFS('[1]Deals (investment)'!$B:$B,$A1550,'[1]Deals (investment)'!$T:$T,$AW$1)+COUNTIFS('[1]Deals (investment)'!$B:$B,$A1550,'[1]Deals (investment)'!$T:$T,$AX$1)+COUNTIFS('[1]Deals (investment)'!$B:$B,$A1550,'[1]Deals (investment)'!$T:$T,$AY$1)</f>
        <v>#VALUE!</v>
      </c>
      <c r="AS1550" s="17" t="e">
        <f>SUMIFS('[1]Deals (investment)'!$C:$C,'[1]Deals (investment)'!$B:$B,$A1550)</f>
        <v>#VALUE!</v>
      </c>
      <c r="AT1550" s="17" t="e">
        <f t="shared" si="219"/>
        <v>#VALUE!</v>
      </c>
      <c r="AU1550" s="18" t="e">
        <f>COUNTIF('[1]Deals (Exits)'!$B:$B,A1550)</f>
        <v>#VALUE!</v>
      </c>
      <c r="AV1550" s="17" t="e">
        <f>SUMIFS('[1]Deals (investment)'!$C:$C,'[1]Deals (investment)'!$B:$B,$A1550,'[1]Deals (investment)'!$T:$T,AV$1)</f>
        <v>#VALUE!</v>
      </c>
      <c r="AW1550" s="17" t="e">
        <f>SUMIFS('[1]Deals (investment)'!$C:$C,'[1]Deals (investment)'!$B:$B,$A1550,'[1]Deals (investment)'!$T:$T,AW$1)</f>
        <v>#VALUE!</v>
      </c>
      <c r="AX1550" s="17" t="e">
        <f>SUMIFS('[1]Deals (investment)'!$C:$C,'[1]Deals (investment)'!$B:$B,$A1550,'[1]Deals (investment)'!$T:$T,AX$1)</f>
        <v>#VALUE!</v>
      </c>
      <c r="AY1550" s="17" t="e">
        <f>SUMIFS('[1]Deals (investment)'!$C:$C,'[1]Deals (investment)'!$B:$B,$A1550,'[1]Deals (investment)'!$T:$T,AY$1)</f>
        <v>#VALUE!</v>
      </c>
      <c r="AZ1550" s="17" t="e">
        <f>SUMIFS('[1]Deals (investment)'!$C:$C,'[1]Deals (investment)'!$B:$B,$A1550,'[1]Deals (investment)'!$T:$T,AZ$1)</f>
        <v>#VALUE!</v>
      </c>
      <c r="BA1550" s="17" t="e">
        <f>SUMIFS('[1]Deals (investment)'!$C:$C,'[1]Deals (investment)'!$B:$B,$A1550,'[1]Deals (investment)'!$T:$T,BA$1)</f>
        <v>#VALUE!</v>
      </c>
      <c r="BB1550" s="17" t="e">
        <f>SUMIFS('[1]Deals (investment)'!$C:$C,'[1]Deals (investment)'!$B:$B,$A1550,'[1]Deals (investment)'!$T:$T,BB$1)</f>
        <v>#VALUE!</v>
      </c>
      <c r="BC1550" s="17" t="e">
        <f>SUMIFS('[1]Deals (Exits)'!$C:$C,'[1]Deals (Exits)'!$B:$B,$A1550)</f>
        <v>#VALUE!</v>
      </c>
      <c r="BD1550" s="17" t="e">
        <f>SUMIFS('[1]Deals (investment)'!$C:$C,'[1]Deals (investment)'!$B:$B,$A1550,'[1]Deals (investment)'!$V:$V,BD$1)</f>
        <v>#VALUE!</v>
      </c>
      <c r="BE1550" s="17" t="e">
        <f>SUMIFS('[1]Deals (investment)'!$C:$C,'[1]Deals (investment)'!$B:$B,$A1550,'[1]Deals (investment)'!$V:$V,BE$1)</f>
        <v>#VALUE!</v>
      </c>
      <c r="BF1550" s="17" t="e">
        <f>SUMIFS('[1]Deals (investment)'!$C:$C,'[1]Deals (investment)'!$B:$B,$A1550,'[1]Deals (investment)'!$V:$V,BF$1)</f>
        <v>#VALUE!</v>
      </c>
      <c r="BG1550" s="17" t="e">
        <f>SUMIFS('[1]Deals (investment)'!$C:$C,'[1]Deals (investment)'!$B:$B,$A1550,'[1]Deals (investment)'!$V:$V,BG$1)</f>
        <v>#VALUE!</v>
      </c>
      <c r="BH1550" s="17" t="e">
        <f>SUMIFS('[1]Deals (investment)'!$C:$C,'[1]Deals (investment)'!$B:$B,$A1550,'[1]Deals (investment)'!$V:$V,BH$1)</f>
        <v>#VALUE!</v>
      </c>
      <c r="BI1550" s="17" t="e">
        <f>SUMIFS('[1]Deals (investment)'!$C:$C,'[1]Deals (investment)'!$B:$B,$A1550,'[1]Deals (investment)'!$V:$V,BI$1)</f>
        <v>#VALUE!</v>
      </c>
      <c r="BJ1550" s="17" t="e">
        <f>SUMIFS('[1]Deals (investment)'!$C:$C,'[1]Deals (investment)'!$B:$B,$A1550,'[1]Deals (investment)'!$V:$V,BJ$1)</f>
        <v>#VALUE!</v>
      </c>
      <c r="BK1550" s="17" t="e">
        <f>SUMIFS('[1]Deals (investment)'!$C:$C,'[1]Deals (investment)'!$B:$B,$A1550,'[1]Deals (investment)'!$V:$V,BK$1)</f>
        <v>#VALUE!</v>
      </c>
      <c r="BL1550" s="17" t="e">
        <f>SUMIFS('[1]Deals (investment)'!$C:$C,'[1]Deals (investment)'!$B:$B,$A1550,'[1]Deals (investment)'!$V:$V,BL$1)</f>
        <v>#VALUE!</v>
      </c>
      <c r="BM1550" s="17" t="e">
        <f>SUMIFS('[1]Deals (investment)'!$C:$C,'[1]Deals (investment)'!$B:$B,$A1550,'[1]Deals (investment)'!$V:$V,BM$1)</f>
        <v>#VALUE!</v>
      </c>
      <c r="BN1550" s="15"/>
      <c r="BO1550" s="15"/>
      <c r="BP1550" s="22"/>
      <c r="BQ1550" s="15"/>
      <c r="BR1550" s="15"/>
      <c r="BS1550" s="15"/>
      <c r="BT1550" s="15"/>
      <c r="BU1550" s="15"/>
      <c r="BV1550" s="15"/>
      <c r="BW1550" s="15"/>
      <c r="BX1550" s="15"/>
      <c r="BY1550" s="15"/>
      <c r="BZ1550" s="15"/>
      <c r="CA1550" s="15"/>
      <c r="CB1550" s="15"/>
      <c r="CC1550" s="15"/>
      <c r="CD1550" s="15" t="str">
        <f t="shared" si="239"/>
        <v>SmubuSmubu is an app facilitating the streaming, downloading of Ease African songs.Active</v>
      </c>
      <c r="CE1550" s="15"/>
      <c r="CF1550" s="15"/>
      <c r="CG1550" s="15"/>
      <c r="CH1550" s="15"/>
      <c r="CI1550" s="15"/>
      <c r="CJ1550" s="15"/>
    </row>
    <row r="1551" spans="1:88" ht="12.75">
      <c r="A1551" s="15" t="s">
        <v>10132</v>
      </c>
      <c r="B1551" s="15" t="s">
        <v>10133</v>
      </c>
      <c r="C1551" s="15" t="s">
        <v>58</v>
      </c>
      <c r="D1551" s="16">
        <v>2018</v>
      </c>
      <c r="E1551" s="15" t="s">
        <v>10134</v>
      </c>
      <c r="F1551" s="15"/>
      <c r="G1551" s="15"/>
      <c r="H1551" s="15"/>
      <c r="I1551" s="15"/>
      <c r="J1551" s="15"/>
      <c r="K1551" s="17" t="e">
        <f t="shared" si="218"/>
        <v>#VALUE!</v>
      </c>
      <c r="L1551" s="15"/>
      <c r="M1551" s="18" t="e">
        <f t="shared" si="205"/>
        <v>#VALUE!</v>
      </c>
      <c r="N1551" s="15"/>
      <c r="O1551" s="15"/>
      <c r="P1551" s="15"/>
      <c r="Q1551" s="15"/>
      <c r="R1551" s="15"/>
      <c r="S1551" s="19"/>
      <c r="T1551" s="15"/>
      <c r="U1551" s="17"/>
      <c r="V1551" s="15" t="s">
        <v>10135</v>
      </c>
      <c r="W1551" s="15"/>
      <c r="X1551" s="15"/>
      <c r="Y1551" s="15"/>
      <c r="AB1551" s="20"/>
      <c r="AC1551" s="21" t="s">
        <v>10136</v>
      </c>
      <c r="AD1551" s="15"/>
      <c r="AE1551" s="15"/>
      <c r="AF1551" s="15"/>
      <c r="AG1551" s="22">
        <f t="shared" ref="AG1551:AG1575" si="242">COUNTA(B1551:AF1551)/(COUNTA(B1551:AF1551)+COUNTBLANK(B1551:AF1551))</f>
        <v>0.25806451612903225</v>
      </c>
      <c r="AH1551" s="15" t="str">
        <f t="shared" si="237"/>
        <v/>
      </c>
      <c r="AI1551" s="22" t="e">
        <f>VLOOKUP(A1551,'[1]Deals (investment)'!$B$2:$Z$1497,1,FALSE)</f>
        <v>#N/A</v>
      </c>
      <c r="AJ1551" s="22" t="e">
        <f>VLOOKUP(A1551,'[1]Deals (investment)'!$B$2:$Z$870,15,FALSE)</f>
        <v>#N/A</v>
      </c>
      <c r="AK1551" s="17" t="e">
        <f>VLOOKUP(A1551,'[1]Deals (Exits)'!B:B,1,FALSE)</f>
        <v>#N/A</v>
      </c>
      <c r="AL1551" s="23" t="e">
        <f>VLOOKUP(G1551,[1]Lookups!$V$3:$Y$197,4,FALSE)</f>
        <v>#N/A</v>
      </c>
      <c r="AM1551" s="17" t="e">
        <f>VLOOKUP(X1551,[1]Lookups!$B$3:$C$200,2,FALSE)</f>
        <v>#N/A</v>
      </c>
      <c r="AN1551" s="17" t="e">
        <f>VLOOKUP(R1551,[1]Lookups!$H$3:$I$69,2,FALSE)</f>
        <v>#N/A</v>
      </c>
      <c r="AO1551" s="17" t="e">
        <f>VLOOKUP(T1551,[1]Lookups!$H$3:$I$69,2,FALSE)</f>
        <v>#N/A</v>
      </c>
      <c r="AP1551" s="17" t="e">
        <f>VLOOKUP(AN1551,[1]Lookups!$N$3:$O$11,2,FALSE)</f>
        <v>#N/A</v>
      </c>
      <c r="AQ1551" s="18" t="e">
        <f>COUNTIFS('[1]Deals (investment)'!$B:$B,$A1551)</f>
        <v>#VALUE!</v>
      </c>
      <c r="AR1551" s="18" t="e">
        <f>COUNTIFS('[1]Deals (investment)'!$B:$B,$A1551,'[1]Deals (investment)'!$T:$T,$AW$1)+COUNTIFS('[1]Deals (investment)'!$B:$B,$A1551,'[1]Deals (investment)'!$T:$T,$AX$1)+COUNTIFS('[1]Deals (investment)'!$B:$B,$A1551,'[1]Deals (investment)'!$T:$T,$AY$1)</f>
        <v>#VALUE!</v>
      </c>
      <c r="AS1551" s="17" t="e">
        <f>SUMIFS('[1]Deals (investment)'!$C:$C,'[1]Deals (investment)'!$B:$B,$A1551)</f>
        <v>#VALUE!</v>
      </c>
      <c r="AT1551" s="17" t="e">
        <f t="shared" si="219"/>
        <v>#VALUE!</v>
      </c>
      <c r="AU1551" s="18" t="e">
        <f>COUNTIF('[1]Deals (Exits)'!$B:$B,A1551)</f>
        <v>#VALUE!</v>
      </c>
      <c r="AV1551" s="17" t="e">
        <f>SUMIFS('[1]Deals (investment)'!$C:$C,'[1]Deals (investment)'!$B:$B,$A1551,'[1]Deals (investment)'!$T:$T,AV$1)</f>
        <v>#VALUE!</v>
      </c>
      <c r="AW1551" s="17" t="e">
        <f>SUMIFS('[1]Deals (investment)'!$C:$C,'[1]Deals (investment)'!$B:$B,$A1551,'[1]Deals (investment)'!$T:$T,AW$1)</f>
        <v>#VALUE!</v>
      </c>
      <c r="AX1551" s="17" t="e">
        <f>SUMIFS('[1]Deals (investment)'!$C:$C,'[1]Deals (investment)'!$B:$B,$A1551,'[1]Deals (investment)'!$T:$T,AX$1)</f>
        <v>#VALUE!</v>
      </c>
      <c r="AY1551" s="17" t="e">
        <f>SUMIFS('[1]Deals (investment)'!$C:$C,'[1]Deals (investment)'!$B:$B,$A1551,'[1]Deals (investment)'!$T:$T,AY$1)</f>
        <v>#VALUE!</v>
      </c>
      <c r="AZ1551" s="17" t="e">
        <f>SUMIFS('[1]Deals (investment)'!$C:$C,'[1]Deals (investment)'!$B:$B,$A1551,'[1]Deals (investment)'!$T:$T,AZ$1)</f>
        <v>#VALUE!</v>
      </c>
      <c r="BA1551" s="17" t="e">
        <f>SUMIFS('[1]Deals (investment)'!$C:$C,'[1]Deals (investment)'!$B:$B,$A1551,'[1]Deals (investment)'!$T:$T,BA$1)</f>
        <v>#VALUE!</v>
      </c>
      <c r="BB1551" s="17" t="e">
        <f>SUMIFS('[1]Deals (investment)'!$C:$C,'[1]Deals (investment)'!$B:$B,$A1551,'[1]Deals (investment)'!$T:$T,BB$1)</f>
        <v>#VALUE!</v>
      </c>
      <c r="BC1551" s="17" t="e">
        <f>SUMIFS('[1]Deals (Exits)'!$C:$C,'[1]Deals (Exits)'!$B:$B,$A1551)</f>
        <v>#VALUE!</v>
      </c>
      <c r="BD1551" s="17" t="e">
        <f>SUMIFS('[1]Deals (investment)'!$C:$C,'[1]Deals (investment)'!$B:$B,$A1551,'[1]Deals (investment)'!$V:$V,BD$1)</f>
        <v>#VALUE!</v>
      </c>
      <c r="BE1551" s="17" t="e">
        <f>SUMIFS('[1]Deals (investment)'!$C:$C,'[1]Deals (investment)'!$B:$B,$A1551,'[1]Deals (investment)'!$V:$V,BE$1)</f>
        <v>#VALUE!</v>
      </c>
      <c r="BF1551" s="17" t="e">
        <f>SUMIFS('[1]Deals (investment)'!$C:$C,'[1]Deals (investment)'!$B:$B,$A1551,'[1]Deals (investment)'!$V:$V,BF$1)</f>
        <v>#VALUE!</v>
      </c>
      <c r="BG1551" s="17" t="e">
        <f>SUMIFS('[1]Deals (investment)'!$C:$C,'[1]Deals (investment)'!$B:$B,$A1551,'[1]Deals (investment)'!$V:$V,BG$1)</f>
        <v>#VALUE!</v>
      </c>
      <c r="BH1551" s="17" t="e">
        <f>SUMIFS('[1]Deals (investment)'!$C:$C,'[1]Deals (investment)'!$B:$B,$A1551,'[1]Deals (investment)'!$V:$V,BH$1)</f>
        <v>#VALUE!</v>
      </c>
      <c r="BI1551" s="17" t="e">
        <f>SUMIFS('[1]Deals (investment)'!$C:$C,'[1]Deals (investment)'!$B:$B,$A1551,'[1]Deals (investment)'!$V:$V,BI$1)</f>
        <v>#VALUE!</v>
      </c>
      <c r="BJ1551" s="17" t="e">
        <f>SUMIFS('[1]Deals (investment)'!$C:$C,'[1]Deals (investment)'!$B:$B,$A1551,'[1]Deals (investment)'!$V:$V,BJ$1)</f>
        <v>#VALUE!</v>
      </c>
      <c r="BK1551" s="17" t="e">
        <f>SUMIFS('[1]Deals (investment)'!$C:$C,'[1]Deals (investment)'!$B:$B,$A1551,'[1]Deals (investment)'!$V:$V,BK$1)</f>
        <v>#VALUE!</v>
      </c>
      <c r="BL1551" s="17" t="e">
        <f>SUMIFS('[1]Deals (investment)'!$C:$C,'[1]Deals (investment)'!$B:$B,$A1551,'[1]Deals (investment)'!$V:$V,BL$1)</f>
        <v>#VALUE!</v>
      </c>
      <c r="BM1551" s="17" t="e">
        <f>SUMIFS('[1]Deals (investment)'!$C:$C,'[1]Deals (investment)'!$B:$B,$A1551,'[1]Deals (investment)'!$V:$V,BM$1)</f>
        <v>#VALUE!</v>
      </c>
      <c r="BN1551" s="15"/>
      <c r="BO1551" s="15"/>
      <c r="BP1551" s="22"/>
      <c r="BQ1551" s="15"/>
      <c r="BR1551" s="15"/>
      <c r="BS1551" s="15"/>
      <c r="BT1551" s="15"/>
      <c r="BU1551" s="15"/>
      <c r="BV1551" s="15"/>
      <c r="BW1551" s="15"/>
      <c r="BX1551" s="15"/>
      <c r="BY1551" s="15"/>
      <c r="BZ1551" s="15"/>
      <c r="CA1551" s="15"/>
      <c r="CB1551" s="15"/>
      <c r="CC1551" s="15"/>
      <c r="CD1551" s="15" t="str">
        <f t="shared" si="239"/>
        <v>Smart connectSmartConnect is designed to simplify the design and management of an integrated business.Active</v>
      </c>
      <c r="CE1551" s="15"/>
      <c r="CF1551" s="15"/>
      <c r="CG1551" s="15"/>
      <c r="CH1551" s="15"/>
      <c r="CI1551" s="15"/>
      <c r="CJ1551" s="15"/>
    </row>
    <row r="1552" spans="1:88" ht="12.75">
      <c r="A1552" s="15" t="s">
        <v>10137</v>
      </c>
      <c r="B1552" s="15" t="s">
        <v>10138</v>
      </c>
      <c r="C1552" s="15" t="s">
        <v>58</v>
      </c>
      <c r="D1552" s="16">
        <v>2011</v>
      </c>
      <c r="E1552" s="15" t="s">
        <v>90</v>
      </c>
      <c r="F1552" s="15"/>
      <c r="G1552" s="15" t="s">
        <v>91</v>
      </c>
      <c r="H1552" s="15"/>
      <c r="I1552" s="15" t="s">
        <v>10139</v>
      </c>
      <c r="J1552" s="15"/>
      <c r="K1552" s="17" t="e">
        <f t="shared" si="218"/>
        <v>#VALUE!</v>
      </c>
      <c r="L1552" s="15"/>
      <c r="M1552" s="18" t="e">
        <f t="shared" si="205"/>
        <v>#VALUE!</v>
      </c>
      <c r="N1552" s="15"/>
      <c r="O1552" s="15"/>
      <c r="P1552" s="15"/>
      <c r="Q1552" s="24" t="e">
        <f ca="1">_xludf.MAXIFS('[1]Deals (investment)'!A:A,'[1]Deals (investment)'!B:B,A1552)</f>
        <v>#NAME?</v>
      </c>
      <c r="R1552" s="15" t="s">
        <v>92</v>
      </c>
      <c r="S1552" s="19" t="s">
        <v>144</v>
      </c>
      <c r="T1552" s="15" t="s">
        <v>312</v>
      </c>
      <c r="U1552" s="17" t="s">
        <v>312</v>
      </c>
      <c r="V1552" s="15" t="s">
        <v>10140</v>
      </c>
      <c r="W1552" s="15"/>
      <c r="X1552" s="15" t="s">
        <v>191</v>
      </c>
      <c r="Y1552" s="15" t="s">
        <v>10141</v>
      </c>
      <c r="AB1552" s="20" t="s">
        <v>286</v>
      </c>
      <c r="AC1552" s="21" t="s">
        <v>10142</v>
      </c>
      <c r="AD1552" s="21" t="s">
        <v>10143</v>
      </c>
      <c r="AE1552" s="21" t="s">
        <v>10144</v>
      </c>
      <c r="AF1552" s="21" t="s">
        <v>10145</v>
      </c>
      <c r="AG1552" s="22">
        <f t="shared" ca="1" si="242"/>
        <v>0.67741935483870963</v>
      </c>
      <c r="AH1552" s="15" t="e">
        <f t="shared" si="237"/>
        <v>#VALUE!</v>
      </c>
      <c r="AI1552" s="22" t="e">
        <f>VLOOKUP(A1552,'[1]Deals (investment)'!$B$2:$Z$1497,1,FALSE)</f>
        <v>#N/A</v>
      </c>
      <c r="AJ1552" s="22" t="e">
        <f>VLOOKUP(A1552,'[1]Deals (investment)'!$B$2:$Z$870,15,FALSE)</f>
        <v>#N/A</v>
      </c>
      <c r="AK1552" s="17" t="e">
        <f>VLOOKUP(A1552,'[1]Deals (Exits)'!B:B,1,FALSE)</f>
        <v>#N/A</v>
      </c>
      <c r="AL1552" s="23">
        <f>VLOOKUP(G1552,[1]Lookups!$V$3:$Y$197,4,FALSE)</f>
        <v>0</v>
      </c>
      <c r="AM1552" s="17" t="str">
        <f>VLOOKUP(X1552,[1]Lookups!$B$3:$C$200,2,FALSE)</f>
        <v>Education</v>
      </c>
      <c r="AN1552" s="17" t="str">
        <f>VLOOKUP(R1552,[1]Lookups!$H$3:$I$69,2,FALSE)</f>
        <v>4. Late Venture</v>
      </c>
      <c r="AO1552" s="17" t="e">
        <f>VLOOKUP(T1552,[1]Lookups!$H$3:$I$69,2,FALSE)</f>
        <v>#N/A</v>
      </c>
      <c r="AP1552" s="17" t="str">
        <f>VLOOKUP(AN1552,[1]Lookups!$N$3:$O$11,2,FALSE)</f>
        <v>Growth</v>
      </c>
      <c r="AQ1552" s="18" t="e">
        <f>COUNTIFS('[1]Deals (investment)'!$B:$B,$A1552)</f>
        <v>#VALUE!</v>
      </c>
      <c r="AR1552" s="18" t="e">
        <f>COUNTIFS('[1]Deals (investment)'!$B:$B,$A1552,'[1]Deals (investment)'!$T:$T,$AW$1)+COUNTIFS('[1]Deals (investment)'!$B:$B,$A1552,'[1]Deals (investment)'!$T:$T,$AX$1)+COUNTIFS('[1]Deals (investment)'!$B:$B,$A1552,'[1]Deals (investment)'!$T:$T,$AY$1)</f>
        <v>#VALUE!</v>
      </c>
      <c r="AS1552" s="17" t="e">
        <f>SUMIFS('[1]Deals (investment)'!$C:$C,'[1]Deals (investment)'!$B:$B,$A1552)</f>
        <v>#VALUE!</v>
      </c>
      <c r="AT1552" s="17" t="e">
        <f t="shared" si="219"/>
        <v>#VALUE!</v>
      </c>
      <c r="AU1552" s="18" t="e">
        <f>COUNTIF('[1]Deals (Exits)'!$B:$B,A1552)</f>
        <v>#VALUE!</v>
      </c>
      <c r="AV1552" s="17" t="e">
        <f>SUMIFS('[1]Deals (investment)'!$C:$C,'[1]Deals (investment)'!$B:$B,$A1552,'[1]Deals (investment)'!$T:$T,AV$1)</f>
        <v>#VALUE!</v>
      </c>
      <c r="AW1552" s="17" t="e">
        <f>SUMIFS('[1]Deals (investment)'!$C:$C,'[1]Deals (investment)'!$B:$B,$A1552,'[1]Deals (investment)'!$T:$T,AW$1)</f>
        <v>#VALUE!</v>
      </c>
      <c r="AX1552" s="17" t="e">
        <f>SUMIFS('[1]Deals (investment)'!$C:$C,'[1]Deals (investment)'!$B:$B,$A1552,'[1]Deals (investment)'!$T:$T,AX$1)</f>
        <v>#VALUE!</v>
      </c>
      <c r="AY1552" s="17" t="e">
        <f>SUMIFS('[1]Deals (investment)'!$C:$C,'[1]Deals (investment)'!$B:$B,$A1552,'[1]Deals (investment)'!$T:$T,AY$1)</f>
        <v>#VALUE!</v>
      </c>
      <c r="AZ1552" s="17" t="e">
        <f>SUMIFS('[1]Deals (investment)'!$C:$C,'[1]Deals (investment)'!$B:$B,$A1552,'[1]Deals (investment)'!$T:$T,AZ$1)</f>
        <v>#VALUE!</v>
      </c>
      <c r="BA1552" s="17" t="e">
        <f>SUMIFS('[1]Deals (investment)'!$C:$C,'[1]Deals (investment)'!$B:$B,$A1552,'[1]Deals (investment)'!$T:$T,BA$1)</f>
        <v>#VALUE!</v>
      </c>
      <c r="BB1552" s="17" t="e">
        <f>SUMIFS('[1]Deals (investment)'!$C:$C,'[1]Deals (investment)'!$B:$B,$A1552,'[1]Deals (investment)'!$T:$T,BB$1)</f>
        <v>#VALUE!</v>
      </c>
      <c r="BC1552" s="17" t="e">
        <f>SUMIFS('[1]Deals (Exits)'!$C:$C,'[1]Deals (Exits)'!$B:$B,$A1552)</f>
        <v>#VALUE!</v>
      </c>
      <c r="BD1552" s="17" t="e">
        <f>SUMIFS('[1]Deals (investment)'!$C:$C,'[1]Deals (investment)'!$B:$B,$A1552,'[1]Deals (investment)'!$V:$V,BD$1)</f>
        <v>#VALUE!</v>
      </c>
      <c r="BE1552" s="17" t="e">
        <f>SUMIFS('[1]Deals (investment)'!$C:$C,'[1]Deals (investment)'!$B:$B,$A1552,'[1]Deals (investment)'!$V:$V,BE$1)</f>
        <v>#VALUE!</v>
      </c>
      <c r="BF1552" s="17" t="e">
        <f>SUMIFS('[1]Deals (investment)'!$C:$C,'[1]Deals (investment)'!$B:$B,$A1552,'[1]Deals (investment)'!$V:$V,BF$1)</f>
        <v>#VALUE!</v>
      </c>
      <c r="BG1552" s="17" t="e">
        <f>SUMIFS('[1]Deals (investment)'!$C:$C,'[1]Deals (investment)'!$B:$B,$A1552,'[1]Deals (investment)'!$V:$V,BG$1)</f>
        <v>#VALUE!</v>
      </c>
      <c r="BH1552" s="17" t="e">
        <f>SUMIFS('[1]Deals (investment)'!$C:$C,'[1]Deals (investment)'!$B:$B,$A1552,'[1]Deals (investment)'!$V:$V,BH$1)</f>
        <v>#VALUE!</v>
      </c>
      <c r="BI1552" s="17" t="e">
        <f>SUMIFS('[1]Deals (investment)'!$C:$C,'[1]Deals (investment)'!$B:$B,$A1552,'[1]Deals (investment)'!$V:$V,BI$1)</f>
        <v>#VALUE!</v>
      </c>
      <c r="BJ1552" s="17" t="e">
        <f>SUMIFS('[1]Deals (investment)'!$C:$C,'[1]Deals (investment)'!$B:$B,$A1552,'[1]Deals (investment)'!$V:$V,BJ$1)</f>
        <v>#VALUE!</v>
      </c>
      <c r="BK1552" s="17" t="e">
        <f>SUMIFS('[1]Deals (investment)'!$C:$C,'[1]Deals (investment)'!$B:$B,$A1552,'[1]Deals (investment)'!$V:$V,BK$1)</f>
        <v>#VALUE!</v>
      </c>
      <c r="BL1552" s="17" t="e">
        <f>SUMIFS('[1]Deals (investment)'!$C:$C,'[1]Deals (investment)'!$B:$B,$A1552,'[1]Deals (investment)'!$V:$V,BL$1)</f>
        <v>#VALUE!</v>
      </c>
      <c r="BM1552" s="17" t="e">
        <f>SUMIFS('[1]Deals (investment)'!$C:$C,'[1]Deals (investment)'!$B:$B,$A1552,'[1]Deals (investment)'!$V:$V,BM$1)</f>
        <v>#VALUE!</v>
      </c>
      <c r="BN1552" s="15"/>
      <c r="BO1552" s="15"/>
      <c r="BP1552" s="22"/>
      <c r="BQ1552" s="15"/>
      <c r="BR1552" s="15"/>
      <c r="BS1552" s="15"/>
      <c r="BT1552" s="15"/>
      <c r="BU1552" s="15"/>
      <c r="BV1552" s="15"/>
      <c r="BW1552" s="15"/>
      <c r="BX1552" s="15"/>
      <c r="BY1552" s="15"/>
      <c r="BZ1552" s="15"/>
      <c r="CA1552" s="15"/>
      <c r="CB1552" s="15"/>
      <c r="CC1552" s="15"/>
      <c r="CD1552" s="15" t="str">
        <f t="shared" si="239"/>
        <v>SnapplifySnapplify is a media and technology company specializing in the retail and distribution of digital content (including prescribed eTextbooks, videos, audiobooks and apps from over 270 partnered publishers) to educational institutions and individual users. Snapplify for Education – the company’s suite of eLearning products &amp; services – is being used in over 500 schools across Africa.Active</v>
      </c>
      <c r="CE1552" s="15"/>
      <c r="CF1552" s="15"/>
      <c r="CG1552" s="15"/>
      <c r="CH1552" s="15"/>
      <c r="CI1552" s="15"/>
      <c r="CJ1552" s="15"/>
    </row>
    <row r="1553" spans="1:118" ht="12.75">
      <c r="A1553" s="15" t="s">
        <v>10146</v>
      </c>
      <c r="B1553" s="15"/>
      <c r="C1553" s="15"/>
      <c r="D1553" s="16"/>
      <c r="E1553" s="15" t="s">
        <v>59</v>
      </c>
      <c r="F1553" s="15"/>
      <c r="G1553" s="15" t="s">
        <v>61</v>
      </c>
      <c r="H1553" s="15"/>
      <c r="I1553" s="15" t="s">
        <v>61</v>
      </c>
      <c r="J1553" s="15"/>
      <c r="K1553" s="17" t="e">
        <f t="shared" si="218"/>
        <v>#VALUE!</v>
      </c>
      <c r="L1553" s="15"/>
      <c r="M1553" s="18" t="e">
        <f t="shared" si="205"/>
        <v>#VALUE!</v>
      </c>
      <c r="N1553" s="15"/>
      <c r="O1553" s="15"/>
      <c r="P1553" s="15"/>
      <c r="Q1553" s="15"/>
      <c r="R1553" s="15"/>
      <c r="S1553" s="19"/>
      <c r="T1553" s="15"/>
      <c r="U1553" s="17"/>
      <c r="V1553" s="15"/>
      <c r="W1553" s="15"/>
      <c r="X1553" s="15"/>
      <c r="Y1553" s="15"/>
      <c r="AB1553" s="20"/>
      <c r="AC1553" s="15"/>
      <c r="AD1553" s="15"/>
      <c r="AE1553" s="15"/>
      <c r="AF1553" s="15"/>
      <c r="AG1553" s="22">
        <f t="shared" si="242"/>
        <v>0.16129032258064516</v>
      </c>
      <c r="AH1553" s="15" t="str">
        <f t="shared" si="237"/>
        <v/>
      </c>
      <c r="AI1553" s="22" t="e">
        <f>VLOOKUP(A1553,'[1]Deals (investment)'!$B$2:$Z$1497,1,FALSE)</f>
        <v>#N/A</v>
      </c>
      <c r="AJ1553" s="22" t="e">
        <f>VLOOKUP(A1553,'[1]Deals (investment)'!$B$2:$Z$870,15,FALSE)</f>
        <v>#N/A</v>
      </c>
      <c r="AK1553" s="17" t="e">
        <f>VLOOKUP(A1553,'[1]Deals (Exits)'!B:B,1,FALSE)</f>
        <v>#N/A</v>
      </c>
      <c r="AL1553" s="23">
        <f>VLOOKUP(G1553,[1]Lookups!$V$3:$Y$197,4,FALSE)</f>
        <v>0</v>
      </c>
      <c r="AM1553" s="17" t="e">
        <f>VLOOKUP(X1553,[1]Lookups!$B$3:$C$200,2,FALSE)</f>
        <v>#N/A</v>
      </c>
      <c r="AN1553" s="17" t="e">
        <f>VLOOKUP(R1553,[1]Lookups!$H$3:$I$69,2,FALSE)</f>
        <v>#N/A</v>
      </c>
      <c r="AO1553" s="17" t="e">
        <f>VLOOKUP(T1553,[1]Lookups!$H$3:$I$69,2,FALSE)</f>
        <v>#N/A</v>
      </c>
      <c r="AP1553" s="17" t="e">
        <f>VLOOKUP(AN1553,[1]Lookups!$N$3:$O$11,2,FALSE)</f>
        <v>#N/A</v>
      </c>
      <c r="AQ1553" s="18" t="e">
        <f>COUNTIFS('[1]Deals (investment)'!$B:$B,$A1553)</f>
        <v>#VALUE!</v>
      </c>
      <c r="AR1553" s="18" t="e">
        <f>COUNTIFS('[1]Deals (investment)'!$B:$B,$A1553,'[1]Deals (investment)'!$T:$T,$AW$1)+COUNTIFS('[1]Deals (investment)'!$B:$B,$A1553,'[1]Deals (investment)'!$T:$T,$AX$1)+COUNTIFS('[1]Deals (investment)'!$B:$B,$A1553,'[1]Deals (investment)'!$T:$T,$AY$1)</f>
        <v>#VALUE!</v>
      </c>
      <c r="AS1553" s="17" t="e">
        <f>SUMIFS('[1]Deals (investment)'!$C:$C,'[1]Deals (investment)'!$B:$B,$A1553)</f>
        <v>#VALUE!</v>
      </c>
      <c r="AT1553" s="17" t="e">
        <f t="shared" si="219"/>
        <v>#VALUE!</v>
      </c>
      <c r="AU1553" s="18" t="e">
        <f>COUNTIF('[1]Deals (Exits)'!$B:$B,A1553)</f>
        <v>#VALUE!</v>
      </c>
      <c r="AV1553" s="17" t="e">
        <f>SUMIFS('[1]Deals (investment)'!$C:$C,'[1]Deals (investment)'!$B:$B,$A1553,'[1]Deals (investment)'!$T:$T,AV$1)</f>
        <v>#VALUE!</v>
      </c>
      <c r="AW1553" s="17" t="e">
        <f>SUMIFS('[1]Deals (investment)'!$C:$C,'[1]Deals (investment)'!$B:$B,$A1553,'[1]Deals (investment)'!$T:$T,AW$1)</f>
        <v>#VALUE!</v>
      </c>
      <c r="AX1553" s="17" t="e">
        <f>SUMIFS('[1]Deals (investment)'!$C:$C,'[1]Deals (investment)'!$B:$B,$A1553,'[1]Deals (investment)'!$T:$T,AX$1)</f>
        <v>#VALUE!</v>
      </c>
      <c r="AY1553" s="17" t="e">
        <f>SUMIFS('[1]Deals (investment)'!$C:$C,'[1]Deals (investment)'!$B:$B,$A1553,'[1]Deals (investment)'!$T:$T,AY$1)</f>
        <v>#VALUE!</v>
      </c>
      <c r="AZ1553" s="17" t="e">
        <f>SUMIFS('[1]Deals (investment)'!$C:$C,'[1]Deals (investment)'!$B:$B,$A1553,'[1]Deals (investment)'!$T:$T,AZ$1)</f>
        <v>#VALUE!</v>
      </c>
      <c r="BA1553" s="17" t="e">
        <f>SUMIFS('[1]Deals (investment)'!$C:$C,'[1]Deals (investment)'!$B:$B,$A1553,'[1]Deals (investment)'!$T:$T,BA$1)</f>
        <v>#VALUE!</v>
      </c>
      <c r="BB1553" s="17" t="e">
        <f>SUMIFS('[1]Deals (investment)'!$C:$C,'[1]Deals (investment)'!$B:$B,$A1553,'[1]Deals (investment)'!$T:$T,BB$1)</f>
        <v>#VALUE!</v>
      </c>
      <c r="BC1553" s="17" t="e">
        <f>SUMIFS('[1]Deals (Exits)'!$C:$C,'[1]Deals (Exits)'!$B:$B,$A1553)</f>
        <v>#VALUE!</v>
      </c>
      <c r="BD1553" s="17" t="e">
        <f>SUMIFS('[1]Deals (investment)'!$C:$C,'[1]Deals (investment)'!$B:$B,$A1553,'[1]Deals (investment)'!$V:$V,BD$1)</f>
        <v>#VALUE!</v>
      </c>
      <c r="BE1553" s="17" t="e">
        <f>SUMIFS('[1]Deals (investment)'!$C:$C,'[1]Deals (investment)'!$B:$B,$A1553,'[1]Deals (investment)'!$V:$V,BE$1)</f>
        <v>#VALUE!</v>
      </c>
      <c r="BF1553" s="17" t="e">
        <f>SUMIFS('[1]Deals (investment)'!$C:$C,'[1]Deals (investment)'!$B:$B,$A1553,'[1]Deals (investment)'!$V:$V,BF$1)</f>
        <v>#VALUE!</v>
      </c>
      <c r="BG1553" s="17" t="e">
        <f>SUMIFS('[1]Deals (investment)'!$C:$C,'[1]Deals (investment)'!$B:$B,$A1553,'[1]Deals (investment)'!$V:$V,BG$1)</f>
        <v>#VALUE!</v>
      </c>
      <c r="BH1553" s="17" t="e">
        <f>SUMIFS('[1]Deals (investment)'!$C:$C,'[1]Deals (investment)'!$B:$B,$A1553,'[1]Deals (investment)'!$V:$V,BH$1)</f>
        <v>#VALUE!</v>
      </c>
      <c r="BI1553" s="17" t="e">
        <f>SUMIFS('[1]Deals (investment)'!$C:$C,'[1]Deals (investment)'!$B:$B,$A1553,'[1]Deals (investment)'!$V:$V,BI$1)</f>
        <v>#VALUE!</v>
      </c>
      <c r="BJ1553" s="17" t="e">
        <f>SUMIFS('[1]Deals (investment)'!$C:$C,'[1]Deals (investment)'!$B:$B,$A1553,'[1]Deals (investment)'!$V:$V,BJ$1)</f>
        <v>#VALUE!</v>
      </c>
      <c r="BK1553" s="17" t="e">
        <f>SUMIFS('[1]Deals (investment)'!$C:$C,'[1]Deals (investment)'!$B:$B,$A1553,'[1]Deals (investment)'!$V:$V,BK$1)</f>
        <v>#VALUE!</v>
      </c>
      <c r="BL1553" s="17" t="e">
        <f>SUMIFS('[1]Deals (investment)'!$C:$C,'[1]Deals (investment)'!$B:$B,$A1553,'[1]Deals (investment)'!$V:$V,BL$1)</f>
        <v>#VALUE!</v>
      </c>
      <c r="BM1553" s="17" t="e">
        <f>SUMIFS('[1]Deals (investment)'!$C:$C,'[1]Deals (investment)'!$B:$B,$A1553,'[1]Deals (investment)'!$V:$V,BM$1)</f>
        <v>#VALUE!</v>
      </c>
      <c r="BN1553" s="15"/>
      <c r="BO1553" s="15"/>
      <c r="BP1553" s="22"/>
      <c r="BQ1553" s="15"/>
      <c r="BR1553" s="15"/>
      <c r="BS1553" s="15"/>
      <c r="BT1553" s="15"/>
      <c r="BU1553" s="15"/>
      <c r="BV1553" s="15"/>
      <c r="BW1553" s="15"/>
      <c r="BX1553" s="15"/>
      <c r="BY1553" s="15"/>
      <c r="BZ1553" s="15"/>
      <c r="CA1553" s="15"/>
      <c r="CB1553" s="15"/>
      <c r="CC1553" s="15"/>
      <c r="CD1553" s="15" t="str">
        <f t="shared" si="239"/>
        <v>Smart Electricity</v>
      </c>
      <c r="CE1553" s="15"/>
      <c r="CF1553" s="15"/>
      <c r="CG1553" s="15"/>
      <c r="CH1553" s="15"/>
      <c r="CI1553" s="15"/>
      <c r="CJ1553" s="15"/>
    </row>
    <row r="1554" spans="1:118" ht="25.5">
      <c r="A1554" s="15" t="s">
        <v>10147</v>
      </c>
      <c r="B1554" s="15" t="s">
        <v>10148</v>
      </c>
      <c r="C1554" s="15" t="s">
        <v>58</v>
      </c>
      <c r="D1554" s="16">
        <v>2016</v>
      </c>
      <c r="E1554" s="26" t="s">
        <v>2406</v>
      </c>
      <c r="F1554" s="26" t="s">
        <v>110</v>
      </c>
      <c r="G1554" s="26" t="s">
        <v>91</v>
      </c>
      <c r="H1554" s="26"/>
      <c r="I1554" s="15" t="s">
        <v>91</v>
      </c>
      <c r="J1554" s="26"/>
      <c r="K1554" s="17" t="e">
        <f t="shared" si="218"/>
        <v>#VALUE!</v>
      </c>
      <c r="L1554" s="15"/>
      <c r="M1554" s="18" t="e">
        <f t="shared" si="205"/>
        <v>#VALUE!</v>
      </c>
      <c r="N1554" s="15"/>
      <c r="O1554" s="15"/>
      <c r="P1554" s="15"/>
      <c r="Q1554" s="15"/>
      <c r="R1554" s="15" t="s">
        <v>636</v>
      </c>
      <c r="S1554" s="19">
        <v>50000</v>
      </c>
      <c r="T1554" s="15" t="s">
        <v>636</v>
      </c>
      <c r="U1554" s="17">
        <v>50000</v>
      </c>
      <c r="V1554" s="15" t="s">
        <v>10149</v>
      </c>
      <c r="W1554" s="15">
        <v>0</v>
      </c>
      <c r="X1554" s="15" t="s">
        <v>404</v>
      </c>
      <c r="Y1554" s="15" t="s">
        <v>10150</v>
      </c>
      <c r="Z1554" s="25" t="s">
        <v>81</v>
      </c>
      <c r="AB1554" s="20" t="s">
        <v>286</v>
      </c>
      <c r="AC1554" s="21" t="s">
        <v>10151</v>
      </c>
      <c r="AD1554" s="21" t="s">
        <v>10152</v>
      </c>
      <c r="AE1554" s="21" t="s">
        <v>10153</v>
      </c>
      <c r="AF1554" s="15" t="s">
        <v>110</v>
      </c>
      <c r="AG1554" s="22">
        <f t="shared" si="242"/>
        <v>0.74193548387096775</v>
      </c>
      <c r="AH1554" s="15" t="str">
        <f t="shared" si="237"/>
        <v/>
      </c>
      <c r="AI1554" s="22" t="str">
        <f>VLOOKUP(A1554,'[1]Deals (investment)'!$B$2:$Z$1497,1,FALSE)</f>
        <v>Snode Technologies</v>
      </c>
      <c r="AJ1554" s="22" t="e">
        <f>VLOOKUP(A1554,'[1]Deals (investment)'!$B$2:$Z$870,15,FALSE)</f>
        <v>#N/A</v>
      </c>
      <c r="AK1554" s="17" t="e">
        <f>VLOOKUP(A1554,'[1]Deals (Exits)'!B:B,1,FALSE)</f>
        <v>#N/A</v>
      </c>
      <c r="AL1554" s="23">
        <f>VLOOKUP(G1554,[1]Lookups!$V$3:$Y$197,4,FALSE)</f>
        <v>0</v>
      </c>
      <c r="AM1554" s="17" t="str">
        <f>VLOOKUP(X1554,[1]Lookups!$B$3:$C$200,2,FALSE)</f>
        <v>Other Technologies &amp; Information Technology</v>
      </c>
      <c r="AN1554" s="17" t="str">
        <f>VLOOKUP(R1554,[1]Lookups!$H$3:$I$69,2,FALSE)</f>
        <v>1. Grant</v>
      </c>
      <c r="AO1554" s="17" t="str">
        <f>VLOOKUP(T1554,[1]Lookups!$H$3:$I$69,2,FALSE)</f>
        <v>1. Grant</v>
      </c>
      <c r="AP1554" s="17" t="str">
        <f>VLOOKUP(AN1554,[1]Lookups!$N$3:$O$11,2,FALSE)</f>
        <v>Early</v>
      </c>
      <c r="AQ1554" s="18" t="e">
        <f>COUNTIFS('[1]Deals (investment)'!$B:$B,$A1554)</f>
        <v>#VALUE!</v>
      </c>
      <c r="AR1554" s="18" t="e">
        <f>COUNTIFS('[1]Deals (investment)'!$B:$B,$A1554,'[1]Deals (investment)'!$T:$T,$AW$1)+COUNTIFS('[1]Deals (investment)'!$B:$B,$A1554,'[1]Deals (investment)'!$T:$T,$AX$1)+COUNTIFS('[1]Deals (investment)'!$B:$B,$A1554,'[1]Deals (investment)'!$T:$T,$AY$1)</f>
        <v>#VALUE!</v>
      </c>
      <c r="AS1554" s="17" t="e">
        <f>SUMIFS('[1]Deals (investment)'!$C:$C,'[1]Deals (investment)'!$B:$B,$A1554)</f>
        <v>#VALUE!</v>
      </c>
      <c r="AT1554" s="17" t="e">
        <f t="shared" si="219"/>
        <v>#VALUE!</v>
      </c>
      <c r="AU1554" s="18" t="e">
        <f>COUNTIF('[1]Deals (Exits)'!$B:$B,A1554)</f>
        <v>#VALUE!</v>
      </c>
      <c r="AV1554" s="17" t="e">
        <f>SUMIFS('[1]Deals (investment)'!$C:$C,'[1]Deals (investment)'!$B:$B,$A1554,'[1]Deals (investment)'!$T:$T,AV$1)</f>
        <v>#VALUE!</v>
      </c>
      <c r="AW1554" s="17" t="e">
        <f>SUMIFS('[1]Deals (investment)'!$C:$C,'[1]Deals (investment)'!$B:$B,$A1554,'[1]Deals (investment)'!$T:$T,AW$1)</f>
        <v>#VALUE!</v>
      </c>
      <c r="AX1554" s="17" t="e">
        <f>SUMIFS('[1]Deals (investment)'!$C:$C,'[1]Deals (investment)'!$B:$B,$A1554,'[1]Deals (investment)'!$T:$T,AX$1)</f>
        <v>#VALUE!</v>
      </c>
      <c r="AY1554" s="17" t="e">
        <f>SUMIFS('[1]Deals (investment)'!$C:$C,'[1]Deals (investment)'!$B:$B,$A1554,'[1]Deals (investment)'!$T:$T,AY$1)</f>
        <v>#VALUE!</v>
      </c>
      <c r="AZ1554" s="17" t="e">
        <f>SUMIFS('[1]Deals (investment)'!$C:$C,'[1]Deals (investment)'!$B:$B,$A1554,'[1]Deals (investment)'!$T:$T,AZ$1)</f>
        <v>#VALUE!</v>
      </c>
      <c r="BA1554" s="17" t="e">
        <f>SUMIFS('[1]Deals (investment)'!$C:$C,'[1]Deals (investment)'!$B:$B,$A1554,'[1]Deals (investment)'!$T:$T,BA$1)</f>
        <v>#VALUE!</v>
      </c>
      <c r="BB1554" s="17" t="e">
        <f>SUMIFS('[1]Deals (investment)'!$C:$C,'[1]Deals (investment)'!$B:$B,$A1554,'[1]Deals (investment)'!$T:$T,BB$1)</f>
        <v>#VALUE!</v>
      </c>
      <c r="BC1554" s="17" t="e">
        <f>SUMIFS('[1]Deals (Exits)'!$C:$C,'[1]Deals (Exits)'!$B:$B,$A1554)</f>
        <v>#VALUE!</v>
      </c>
      <c r="BD1554" s="17" t="e">
        <f>SUMIFS('[1]Deals (investment)'!$C:$C,'[1]Deals (investment)'!$B:$B,$A1554,'[1]Deals (investment)'!$V:$V,BD$1)</f>
        <v>#VALUE!</v>
      </c>
      <c r="BE1554" s="17" t="e">
        <f>SUMIFS('[1]Deals (investment)'!$C:$C,'[1]Deals (investment)'!$B:$B,$A1554,'[1]Deals (investment)'!$V:$V,BE$1)</f>
        <v>#VALUE!</v>
      </c>
      <c r="BF1554" s="17" t="e">
        <f>SUMIFS('[1]Deals (investment)'!$C:$C,'[1]Deals (investment)'!$B:$B,$A1554,'[1]Deals (investment)'!$V:$V,BF$1)</f>
        <v>#VALUE!</v>
      </c>
      <c r="BG1554" s="17" t="e">
        <f>SUMIFS('[1]Deals (investment)'!$C:$C,'[1]Deals (investment)'!$B:$B,$A1554,'[1]Deals (investment)'!$V:$V,BG$1)</f>
        <v>#VALUE!</v>
      </c>
      <c r="BH1554" s="17" t="e">
        <f>SUMIFS('[1]Deals (investment)'!$C:$C,'[1]Deals (investment)'!$B:$B,$A1554,'[1]Deals (investment)'!$V:$V,BH$1)</f>
        <v>#VALUE!</v>
      </c>
      <c r="BI1554" s="17" t="e">
        <f>SUMIFS('[1]Deals (investment)'!$C:$C,'[1]Deals (investment)'!$B:$B,$A1554,'[1]Deals (investment)'!$V:$V,BI$1)</f>
        <v>#VALUE!</v>
      </c>
      <c r="BJ1554" s="17" t="e">
        <f>SUMIFS('[1]Deals (investment)'!$C:$C,'[1]Deals (investment)'!$B:$B,$A1554,'[1]Deals (investment)'!$V:$V,BJ$1)</f>
        <v>#VALUE!</v>
      </c>
      <c r="BK1554" s="17" t="e">
        <f>SUMIFS('[1]Deals (investment)'!$C:$C,'[1]Deals (investment)'!$B:$B,$A1554,'[1]Deals (investment)'!$V:$V,BK$1)</f>
        <v>#VALUE!</v>
      </c>
      <c r="BL1554" s="17" t="e">
        <f>SUMIFS('[1]Deals (investment)'!$C:$C,'[1]Deals (investment)'!$B:$B,$A1554,'[1]Deals (investment)'!$V:$V,BL$1)</f>
        <v>#VALUE!</v>
      </c>
      <c r="BM1554" s="17" t="e">
        <f>SUMIFS('[1]Deals (investment)'!$C:$C,'[1]Deals (investment)'!$B:$B,$A1554,'[1]Deals (investment)'!$V:$V,BM$1)</f>
        <v>#VALUE!</v>
      </c>
      <c r="BN1554" s="15"/>
      <c r="BO1554" s="15"/>
      <c r="BP1554" s="22"/>
      <c r="BQ1554" s="15"/>
      <c r="BR1554" s="15"/>
      <c r="BS1554" s="15"/>
      <c r="BT1554" s="15"/>
      <c r="BU1554" s="15"/>
      <c r="BV1554" s="15"/>
      <c r="BW1554" s="15"/>
      <c r="BX1554" s="15"/>
      <c r="BY1554" s="15"/>
      <c r="BZ1554" s="15"/>
      <c r="CA1554" s="15"/>
      <c r="CB1554" s="15"/>
      <c r="CC1554" s="15"/>
      <c r="CD1554" s="15" t="str">
        <f t="shared" si="239"/>
        <v>Snode TechnologiesSnode Technologies is a roots in consulting and penetration testingActive</v>
      </c>
      <c r="CE1554" s="15"/>
      <c r="CF1554" s="15"/>
      <c r="CG1554" s="15"/>
      <c r="CH1554" s="15"/>
      <c r="CI1554" s="15"/>
      <c r="CJ1554" s="15"/>
      <c r="DN1554">
        <v>2019</v>
      </c>
    </row>
    <row r="1555" spans="1:118" ht="12.75">
      <c r="A1555" s="15" t="s">
        <v>10154</v>
      </c>
      <c r="B1555" s="15" t="s">
        <v>10155</v>
      </c>
      <c r="C1555" s="15" t="s">
        <v>58</v>
      </c>
      <c r="D1555" s="16">
        <v>2016</v>
      </c>
      <c r="E1555" s="15"/>
      <c r="F1555" s="15"/>
      <c r="G1555" s="15"/>
      <c r="H1555" s="15"/>
      <c r="I1555" s="15"/>
      <c r="J1555" s="15"/>
      <c r="K1555" s="17" t="e">
        <f t="shared" si="218"/>
        <v>#VALUE!</v>
      </c>
      <c r="L1555" s="15"/>
      <c r="M1555" s="18" t="e">
        <f t="shared" si="205"/>
        <v>#VALUE!</v>
      </c>
      <c r="N1555" s="15"/>
      <c r="O1555" s="15"/>
      <c r="P1555" s="15"/>
      <c r="Q1555" s="15"/>
      <c r="R1555" s="15"/>
      <c r="S1555" s="19"/>
      <c r="T1555" s="15"/>
      <c r="U1555" s="17"/>
      <c r="V1555" s="15" t="s">
        <v>10156</v>
      </c>
      <c r="W1555" s="15"/>
      <c r="X1555" s="15"/>
      <c r="Y1555" s="15"/>
      <c r="AB1555" s="20"/>
      <c r="AC1555" s="15"/>
      <c r="AD1555" s="15"/>
      <c r="AE1555" s="15"/>
      <c r="AF1555" s="15"/>
      <c r="AG1555" s="22">
        <f t="shared" si="242"/>
        <v>0.19354838709677419</v>
      </c>
      <c r="AH1555" s="15" t="str">
        <f t="shared" si="237"/>
        <v/>
      </c>
      <c r="AI1555" s="22" t="e">
        <f>VLOOKUP(A1555,'[1]Deals (investment)'!$B$2:$Z$1497,1,FALSE)</f>
        <v>#N/A</v>
      </c>
      <c r="AJ1555" s="22" t="e">
        <f>VLOOKUP(A1555,'[1]Deals (investment)'!$B$2:$Z$870,15,FALSE)</f>
        <v>#N/A</v>
      </c>
      <c r="AK1555" s="17" t="e">
        <f>VLOOKUP(A1555,'[1]Deals (Exits)'!B:B,1,FALSE)</f>
        <v>#N/A</v>
      </c>
      <c r="AL1555" s="23" t="e">
        <f>VLOOKUP(G1555,[1]Lookups!$V$3:$Y$197,4,FALSE)</f>
        <v>#N/A</v>
      </c>
      <c r="AM1555" s="17" t="e">
        <f>VLOOKUP(X1555,[1]Lookups!$B$3:$C$200,2,FALSE)</f>
        <v>#N/A</v>
      </c>
      <c r="AN1555" s="17" t="e">
        <f>VLOOKUP(R1555,[1]Lookups!$H$3:$I$69,2,FALSE)</f>
        <v>#N/A</v>
      </c>
      <c r="AO1555" s="17" t="e">
        <f>VLOOKUP(T1555,[1]Lookups!$H$3:$I$69,2,FALSE)</f>
        <v>#N/A</v>
      </c>
      <c r="AP1555" s="17" t="e">
        <f>VLOOKUP(AN1555,[1]Lookups!$N$3:$O$11,2,FALSE)</f>
        <v>#N/A</v>
      </c>
      <c r="AQ1555" s="18" t="e">
        <f>COUNTIFS('[1]Deals (investment)'!$B:$B,$A1555)</f>
        <v>#VALUE!</v>
      </c>
      <c r="AR1555" s="18" t="e">
        <f>COUNTIFS('[1]Deals (investment)'!$B:$B,$A1555,'[1]Deals (investment)'!$T:$T,$AW$1)+COUNTIFS('[1]Deals (investment)'!$B:$B,$A1555,'[1]Deals (investment)'!$T:$T,$AX$1)+COUNTIFS('[1]Deals (investment)'!$B:$B,$A1555,'[1]Deals (investment)'!$T:$T,$AY$1)</f>
        <v>#VALUE!</v>
      </c>
      <c r="AS1555" s="17" t="e">
        <f>SUMIFS('[1]Deals (investment)'!$C:$C,'[1]Deals (investment)'!$B:$B,$A1555)</f>
        <v>#VALUE!</v>
      </c>
      <c r="AT1555" s="17" t="e">
        <f t="shared" si="219"/>
        <v>#VALUE!</v>
      </c>
      <c r="AU1555" s="18" t="e">
        <f>COUNTIF('[1]Deals (Exits)'!$B:$B,A1555)</f>
        <v>#VALUE!</v>
      </c>
      <c r="AV1555" s="17" t="e">
        <f>SUMIFS('[1]Deals (investment)'!$C:$C,'[1]Deals (investment)'!$B:$B,$A1555,'[1]Deals (investment)'!$T:$T,AV$1)</f>
        <v>#VALUE!</v>
      </c>
      <c r="AW1555" s="17" t="e">
        <f>SUMIFS('[1]Deals (investment)'!$C:$C,'[1]Deals (investment)'!$B:$B,$A1555,'[1]Deals (investment)'!$T:$T,AW$1)</f>
        <v>#VALUE!</v>
      </c>
      <c r="AX1555" s="17" t="e">
        <f>SUMIFS('[1]Deals (investment)'!$C:$C,'[1]Deals (investment)'!$B:$B,$A1555,'[1]Deals (investment)'!$T:$T,AX$1)</f>
        <v>#VALUE!</v>
      </c>
      <c r="AY1555" s="17" t="e">
        <f>SUMIFS('[1]Deals (investment)'!$C:$C,'[1]Deals (investment)'!$B:$B,$A1555,'[1]Deals (investment)'!$T:$T,AY$1)</f>
        <v>#VALUE!</v>
      </c>
      <c r="AZ1555" s="17" t="e">
        <f>SUMIFS('[1]Deals (investment)'!$C:$C,'[1]Deals (investment)'!$B:$B,$A1555,'[1]Deals (investment)'!$T:$T,AZ$1)</f>
        <v>#VALUE!</v>
      </c>
      <c r="BA1555" s="17" t="e">
        <f>SUMIFS('[1]Deals (investment)'!$C:$C,'[1]Deals (investment)'!$B:$B,$A1555,'[1]Deals (investment)'!$T:$T,BA$1)</f>
        <v>#VALUE!</v>
      </c>
      <c r="BB1555" s="17" t="e">
        <f>SUMIFS('[1]Deals (investment)'!$C:$C,'[1]Deals (investment)'!$B:$B,$A1555,'[1]Deals (investment)'!$T:$T,BB$1)</f>
        <v>#VALUE!</v>
      </c>
      <c r="BC1555" s="17" t="e">
        <f>SUMIFS('[1]Deals (Exits)'!$C:$C,'[1]Deals (Exits)'!$B:$B,$A1555)</f>
        <v>#VALUE!</v>
      </c>
      <c r="BD1555" s="17" t="e">
        <f>SUMIFS('[1]Deals (investment)'!$C:$C,'[1]Deals (investment)'!$B:$B,$A1555,'[1]Deals (investment)'!$V:$V,BD$1)</f>
        <v>#VALUE!</v>
      </c>
      <c r="BE1555" s="17" t="e">
        <f>SUMIFS('[1]Deals (investment)'!$C:$C,'[1]Deals (investment)'!$B:$B,$A1555,'[1]Deals (investment)'!$V:$V,BE$1)</f>
        <v>#VALUE!</v>
      </c>
      <c r="BF1555" s="17" t="e">
        <f>SUMIFS('[1]Deals (investment)'!$C:$C,'[1]Deals (investment)'!$B:$B,$A1555,'[1]Deals (investment)'!$V:$V,BF$1)</f>
        <v>#VALUE!</v>
      </c>
      <c r="BG1555" s="17" t="e">
        <f>SUMIFS('[1]Deals (investment)'!$C:$C,'[1]Deals (investment)'!$B:$B,$A1555,'[1]Deals (investment)'!$V:$V,BG$1)</f>
        <v>#VALUE!</v>
      </c>
      <c r="BH1555" s="17" t="e">
        <f>SUMIFS('[1]Deals (investment)'!$C:$C,'[1]Deals (investment)'!$B:$B,$A1555,'[1]Deals (investment)'!$V:$V,BH$1)</f>
        <v>#VALUE!</v>
      </c>
      <c r="BI1555" s="17" t="e">
        <f>SUMIFS('[1]Deals (investment)'!$C:$C,'[1]Deals (investment)'!$B:$B,$A1555,'[1]Deals (investment)'!$V:$V,BI$1)</f>
        <v>#VALUE!</v>
      </c>
      <c r="BJ1555" s="17" t="e">
        <f>SUMIFS('[1]Deals (investment)'!$C:$C,'[1]Deals (investment)'!$B:$B,$A1555,'[1]Deals (investment)'!$V:$V,BJ$1)</f>
        <v>#VALUE!</v>
      </c>
      <c r="BK1555" s="17" t="e">
        <f>SUMIFS('[1]Deals (investment)'!$C:$C,'[1]Deals (investment)'!$B:$B,$A1555,'[1]Deals (investment)'!$V:$V,BK$1)</f>
        <v>#VALUE!</v>
      </c>
      <c r="BL1555" s="17" t="e">
        <f>SUMIFS('[1]Deals (investment)'!$C:$C,'[1]Deals (investment)'!$B:$B,$A1555,'[1]Deals (investment)'!$V:$V,BL$1)</f>
        <v>#VALUE!</v>
      </c>
      <c r="BM1555" s="17" t="e">
        <f>SUMIFS('[1]Deals (investment)'!$C:$C,'[1]Deals (investment)'!$B:$B,$A1555,'[1]Deals (investment)'!$V:$V,BM$1)</f>
        <v>#VALUE!</v>
      </c>
      <c r="BN1555" s="15"/>
      <c r="BO1555" s="15"/>
      <c r="BP1555" s="22"/>
      <c r="BQ1555" s="15"/>
      <c r="BR1555" s="15"/>
      <c r="BS1555" s="15"/>
      <c r="BT1555" s="15"/>
      <c r="BU1555" s="15"/>
      <c r="BV1555" s="15"/>
      <c r="BW1555" s="15"/>
      <c r="BX1555" s="15"/>
      <c r="BY1555" s="15"/>
      <c r="BZ1555" s="15"/>
      <c r="CA1555" s="15"/>
      <c r="CB1555" s="15"/>
      <c r="CC1555" s="15"/>
      <c r="CD1555" s="15" t="str">
        <f t="shared" si="239"/>
        <v>Smart FarmingSmartfarmingug.comisane-commerceplatformthatenablesfarmerstoaccesscertifiedfarmproductsanytimeanywhereinEastAfricaActive</v>
      </c>
      <c r="CE1555" s="15"/>
      <c r="CF1555" s="15"/>
      <c r="CG1555" s="15"/>
      <c r="CH1555" s="15"/>
      <c r="CI1555" s="15"/>
      <c r="CJ1555" s="15"/>
    </row>
    <row r="1556" spans="1:118" ht="12.75">
      <c r="A1556" s="15" t="s">
        <v>10157</v>
      </c>
      <c r="B1556" s="15" t="s">
        <v>10158</v>
      </c>
      <c r="C1556" s="15" t="s">
        <v>58</v>
      </c>
      <c r="D1556" s="16">
        <v>2014</v>
      </c>
      <c r="E1556" s="15" t="s">
        <v>59</v>
      </c>
      <c r="F1556" s="15"/>
      <c r="G1556" s="15" t="s">
        <v>61</v>
      </c>
      <c r="H1556" s="15"/>
      <c r="I1556" s="15" t="s">
        <v>61</v>
      </c>
      <c r="J1556" s="15"/>
      <c r="K1556" s="17" t="e">
        <f t="shared" si="218"/>
        <v>#VALUE!</v>
      </c>
      <c r="L1556" s="15"/>
      <c r="M1556" s="18" t="e">
        <f t="shared" si="205"/>
        <v>#VALUE!</v>
      </c>
      <c r="N1556" s="15" t="s">
        <v>10159</v>
      </c>
      <c r="O1556" s="15"/>
      <c r="P1556" s="15"/>
      <c r="Q1556" s="24">
        <v>42461</v>
      </c>
      <c r="R1556" s="15" t="s">
        <v>375</v>
      </c>
      <c r="S1556" s="19"/>
      <c r="T1556" s="15"/>
      <c r="U1556" s="17"/>
      <c r="V1556" s="15" t="s">
        <v>10160</v>
      </c>
      <c r="W1556" s="15"/>
      <c r="X1556" s="15" t="s">
        <v>158</v>
      </c>
      <c r="Y1556" s="15" t="s">
        <v>10161</v>
      </c>
      <c r="AB1556" s="32">
        <v>43506</v>
      </c>
      <c r="AC1556" s="21" t="s">
        <v>10162</v>
      </c>
      <c r="AD1556" s="21" t="s">
        <v>10163</v>
      </c>
      <c r="AE1556" s="21" t="s">
        <v>10164</v>
      </c>
      <c r="AF1556" s="21" t="s">
        <v>10165</v>
      </c>
      <c r="AG1556" s="22">
        <f t="shared" si="242"/>
        <v>0.61290322580645162</v>
      </c>
      <c r="AH1556" s="15" t="str">
        <f t="shared" si="237"/>
        <v/>
      </c>
      <c r="AI1556" s="22" t="str">
        <f>VLOOKUP(A1556,'[1]Deals (investment)'!$B$2:$Z$1497,1,FALSE)</f>
        <v>Social Lender</v>
      </c>
      <c r="AJ1556" s="22" t="e">
        <f>VLOOKUP(A1556,'[1]Deals (investment)'!$B$2:$Z$870,15,FALSE)</f>
        <v>#N/A</v>
      </c>
      <c r="AK1556" s="17" t="e">
        <f>VLOOKUP(A1556,'[1]Deals (Exits)'!B:B,1,FALSE)</f>
        <v>#N/A</v>
      </c>
      <c r="AL1556" s="23">
        <f>VLOOKUP(G1556,[1]Lookups!$V$3:$Y$197,4,FALSE)</f>
        <v>0</v>
      </c>
      <c r="AM1556" s="17" t="str">
        <f>VLOOKUP(X1556,[1]Lookups!$B$3:$C$200,2,FALSE)</f>
        <v>Financial Services</v>
      </c>
      <c r="AN1556" s="17" t="str">
        <f>VLOOKUP(R1556,[1]Lookups!$H$3:$I$69,2,FALSE)</f>
        <v>2. Seed</v>
      </c>
      <c r="AO1556" s="17" t="e">
        <f>VLOOKUP(T1556,[1]Lookups!$H$3:$I$69,2,FALSE)</f>
        <v>#N/A</v>
      </c>
      <c r="AP1556" s="17" t="str">
        <f>VLOOKUP(AN1556,[1]Lookups!$N$3:$O$11,2,FALSE)</f>
        <v>Early</v>
      </c>
      <c r="AQ1556" s="18" t="e">
        <f>COUNTIFS('[1]Deals (investment)'!$B:$B,$A1556)</f>
        <v>#VALUE!</v>
      </c>
      <c r="AR1556" s="18" t="e">
        <f>COUNTIFS('[1]Deals (investment)'!$B:$B,$A1556,'[1]Deals (investment)'!$T:$T,$AW$1)+COUNTIFS('[1]Deals (investment)'!$B:$B,$A1556,'[1]Deals (investment)'!$T:$T,$AX$1)+COUNTIFS('[1]Deals (investment)'!$B:$B,$A1556,'[1]Deals (investment)'!$T:$T,$AY$1)</f>
        <v>#VALUE!</v>
      </c>
      <c r="AS1556" s="17" t="e">
        <f>SUMIFS('[1]Deals (investment)'!$C:$C,'[1]Deals (investment)'!$B:$B,$A1556)</f>
        <v>#VALUE!</v>
      </c>
      <c r="AT1556" s="17" t="e">
        <f t="shared" si="219"/>
        <v>#VALUE!</v>
      </c>
      <c r="AU1556" s="18" t="e">
        <f>COUNTIF('[1]Deals (Exits)'!$B:$B,A1556)</f>
        <v>#VALUE!</v>
      </c>
      <c r="AV1556" s="17" t="e">
        <f>SUMIFS('[1]Deals (investment)'!$C:$C,'[1]Deals (investment)'!$B:$B,$A1556,'[1]Deals (investment)'!$T:$T,AV$1)</f>
        <v>#VALUE!</v>
      </c>
      <c r="AW1556" s="17" t="e">
        <f>SUMIFS('[1]Deals (investment)'!$C:$C,'[1]Deals (investment)'!$B:$B,$A1556,'[1]Deals (investment)'!$T:$T,AW$1)</f>
        <v>#VALUE!</v>
      </c>
      <c r="AX1556" s="17" t="e">
        <f>SUMIFS('[1]Deals (investment)'!$C:$C,'[1]Deals (investment)'!$B:$B,$A1556,'[1]Deals (investment)'!$T:$T,AX$1)</f>
        <v>#VALUE!</v>
      </c>
      <c r="AY1556" s="17" t="e">
        <f>SUMIFS('[1]Deals (investment)'!$C:$C,'[1]Deals (investment)'!$B:$B,$A1556,'[1]Deals (investment)'!$T:$T,AY$1)</f>
        <v>#VALUE!</v>
      </c>
      <c r="AZ1556" s="17" t="e">
        <f>SUMIFS('[1]Deals (investment)'!$C:$C,'[1]Deals (investment)'!$B:$B,$A1556,'[1]Deals (investment)'!$T:$T,AZ$1)</f>
        <v>#VALUE!</v>
      </c>
      <c r="BA1556" s="17" t="e">
        <f>SUMIFS('[1]Deals (investment)'!$C:$C,'[1]Deals (investment)'!$B:$B,$A1556,'[1]Deals (investment)'!$T:$T,BA$1)</f>
        <v>#VALUE!</v>
      </c>
      <c r="BB1556" s="17" t="e">
        <f>SUMIFS('[1]Deals (investment)'!$C:$C,'[1]Deals (investment)'!$B:$B,$A1556,'[1]Deals (investment)'!$T:$T,BB$1)</f>
        <v>#VALUE!</v>
      </c>
      <c r="BC1556" s="17" t="e">
        <f>SUMIFS('[1]Deals (Exits)'!$C:$C,'[1]Deals (Exits)'!$B:$B,$A1556)</f>
        <v>#VALUE!</v>
      </c>
      <c r="BD1556" s="17" t="e">
        <f>SUMIFS('[1]Deals (investment)'!$C:$C,'[1]Deals (investment)'!$B:$B,$A1556,'[1]Deals (investment)'!$V:$V,BD$1)</f>
        <v>#VALUE!</v>
      </c>
      <c r="BE1556" s="17" t="e">
        <f>SUMIFS('[1]Deals (investment)'!$C:$C,'[1]Deals (investment)'!$B:$B,$A1556,'[1]Deals (investment)'!$V:$V,BE$1)</f>
        <v>#VALUE!</v>
      </c>
      <c r="BF1556" s="17" t="e">
        <f>SUMIFS('[1]Deals (investment)'!$C:$C,'[1]Deals (investment)'!$B:$B,$A1556,'[1]Deals (investment)'!$V:$V,BF$1)</f>
        <v>#VALUE!</v>
      </c>
      <c r="BG1556" s="17" t="e">
        <f>SUMIFS('[1]Deals (investment)'!$C:$C,'[1]Deals (investment)'!$B:$B,$A1556,'[1]Deals (investment)'!$V:$V,BG$1)</f>
        <v>#VALUE!</v>
      </c>
      <c r="BH1556" s="17" t="e">
        <f>SUMIFS('[1]Deals (investment)'!$C:$C,'[1]Deals (investment)'!$B:$B,$A1556,'[1]Deals (investment)'!$V:$V,BH$1)</f>
        <v>#VALUE!</v>
      </c>
      <c r="BI1556" s="17" t="e">
        <f>SUMIFS('[1]Deals (investment)'!$C:$C,'[1]Deals (investment)'!$B:$B,$A1556,'[1]Deals (investment)'!$V:$V,BI$1)</f>
        <v>#VALUE!</v>
      </c>
      <c r="BJ1556" s="17" t="e">
        <f>SUMIFS('[1]Deals (investment)'!$C:$C,'[1]Deals (investment)'!$B:$B,$A1556,'[1]Deals (investment)'!$V:$V,BJ$1)</f>
        <v>#VALUE!</v>
      </c>
      <c r="BK1556" s="17" t="e">
        <f>SUMIFS('[1]Deals (investment)'!$C:$C,'[1]Deals (investment)'!$B:$B,$A1556,'[1]Deals (investment)'!$V:$V,BK$1)</f>
        <v>#VALUE!</v>
      </c>
      <c r="BL1556" s="17" t="e">
        <f>SUMIFS('[1]Deals (investment)'!$C:$C,'[1]Deals (investment)'!$B:$B,$A1556,'[1]Deals (investment)'!$V:$V,BL$1)</f>
        <v>#VALUE!</v>
      </c>
      <c r="BM1556" s="17" t="e">
        <f>SUMIFS('[1]Deals (investment)'!$C:$C,'[1]Deals (investment)'!$B:$B,$A1556,'[1]Deals (investment)'!$V:$V,BM$1)</f>
        <v>#VALUE!</v>
      </c>
      <c r="BN1556" s="15"/>
      <c r="BO1556" s="15"/>
      <c r="BP1556" s="22"/>
      <c r="BQ1556" s="15"/>
      <c r="BR1556" s="15"/>
      <c r="BS1556" s="15"/>
      <c r="BT1556" s="15"/>
      <c r="BU1556" s="15"/>
      <c r="BV1556" s="15"/>
      <c r="BW1556" s="15"/>
      <c r="BX1556" s="15"/>
      <c r="BY1556" s="15"/>
      <c r="BZ1556" s="15"/>
      <c r="CA1556" s="15"/>
      <c r="CB1556" s="15"/>
      <c r="CC1556" s="15"/>
      <c r="CD1556" s="15" t="str">
        <f t="shared" si="239"/>
        <v>Social LenderSocial Lender is a lending solution based on social reputation on mobile, online and social media platforms.Active</v>
      </c>
      <c r="CE1556" s="15"/>
      <c r="CF1556" s="15"/>
      <c r="CG1556" s="15"/>
      <c r="CH1556" s="15"/>
      <c r="CI1556" s="15"/>
      <c r="CJ1556" s="15"/>
    </row>
    <row r="1557" spans="1:118" ht="12.75">
      <c r="A1557" s="15" t="s">
        <v>10166</v>
      </c>
      <c r="B1557" s="15" t="s">
        <v>10167</v>
      </c>
      <c r="C1557" s="15" t="s">
        <v>58</v>
      </c>
      <c r="D1557" s="16">
        <v>1999</v>
      </c>
      <c r="E1557" s="15" t="s">
        <v>117</v>
      </c>
      <c r="F1557" s="15"/>
      <c r="G1557" s="15" t="s">
        <v>118</v>
      </c>
      <c r="H1557" s="15"/>
      <c r="I1557" s="15" t="s">
        <v>118</v>
      </c>
      <c r="J1557" s="15"/>
      <c r="K1557" s="17" t="e">
        <f t="shared" si="218"/>
        <v>#VALUE!</v>
      </c>
      <c r="L1557" s="15"/>
      <c r="M1557" s="18" t="e">
        <f t="shared" si="205"/>
        <v>#VALUE!</v>
      </c>
      <c r="N1557" s="15"/>
      <c r="O1557" s="15"/>
      <c r="P1557" s="15"/>
      <c r="Q1557" s="24" t="e">
        <f ca="1">_xludf.MAXIFS('[1]Deals (investment)'!A:A,'[1]Deals (investment)'!B:B,A1557)</f>
        <v>#NAME?</v>
      </c>
      <c r="R1557" s="15"/>
      <c r="S1557" s="19"/>
      <c r="T1557" s="15"/>
      <c r="U1557" s="17"/>
      <c r="V1557" s="15" t="s">
        <v>10168</v>
      </c>
      <c r="W1557" s="15"/>
      <c r="X1557" s="15" t="s">
        <v>5216</v>
      </c>
      <c r="Y1557" s="15" t="s">
        <v>10169</v>
      </c>
      <c r="AB1557" s="20" t="s">
        <v>171</v>
      </c>
      <c r="AC1557" s="21" t="s">
        <v>10170</v>
      </c>
      <c r="AD1557" s="21" t="s">
        <v>10171</v>
      </c>
      <c r="AE1557" s="15"/>
      <c r="AF1557" s="15"/>
      <c r="AG1557" s="22">
        <f t="shared" ca="1" si="242"/>
        <v>0.4838709677419355</v>
      </c>
      <c r="AH1557" s="15" t="str">
        <f t="shared" si="237"/>
        <v/>
      </c>
      <c r="AI1557" s="22" t="str">
        <f>VLOOKUP(A1557,'[1]Deals (investment)'!$B$2:$Z$1497,1,FALSE)</f>
        <v>Telkom Kenya</v>
      </c>
      <c r="AJ1557" s="22">
        <f>VLOOKUP(A1557,'[1]Deals (investment)'!$B$2:$Z$870,15,FALSE)</f>
        <v>1</v>
      </c>
      <c r="AK1557" s="17" t="str">
        <f>VLOOKUP(A1557,'[1]Deals (Exits)'!B:B,1,FALSE)</f>
        <v>Telkom Kenya</v>
      </c>
      <c r="AL1557" s="23">
        <f>VLOOKUP(G1557,[1]Lookups!$V$3:$Y$197,4,FALSE)</f>
        <v>0</v>
      </c>
      <c r="AM1557" s="17" t="str">
        <f>VLOOKUP(X1557,[1]Lookups!$B$3:$C$200,2,FALSE)</f>
        <v>Other Technologies &amp; Information Technology</v>
      </c>
      <c r="AN1557" s="17" t="e">
        <f>VLOOKUP(R1557,[1]Lookups!$H$3:$I$69,2,FALSE)</f>
        <v>#N/A</v>
      </c>
      <c r="AO1557" s="17" t="e">
        <f>VLOOKUP(T1557,[1]Lookups!$H$3:$I$69,2,FALSE)</f>
        <v>#N/A</v>
      </c>
      <c r="AP1557" s="17" t="e">
        <f>VLOOKUP(AN1557,[1]Lookups!$N$3:$O$11,2,FALSE)</f>
        <v>#N/A</v>
      </c>
      <c r="AQ1557" s="18" t="e">
        <f>COUNTIFS('[1]Deals (investment)'!$B:$B,$A1557)</f>
        <v>#VALUE!</v>
      </c>
      <c r="AR1557" s="18" t="e">
        <f>COUNTIFS('[1]Deals (investment)'!$B:$B,$A1557,'[1]Deals (investment)'!$T:$T,$AW$1)+COUNTIFS('[1]Deals (investment)'!$B:$B,$A1557,'[1]Deals (investment)'!$T:$T,$AX$1)+COUNTIFS('[1]Deals (investment)'!$B:$B,$A1557,'[1]Deals (investment)'!$T:$T,$AY$1)</f>
        <v>#VALUE!</v>
      </c>
      <c r="AS1557" s="17" t="e">
        <f>SUMIFS('[1]Deals (investment)'!$C:$C,'[1]Deals (investment)'!$B:$B,$A1557)</f>
        <v>#VALUE!</v>
      </c>
      <c r="AT1557" s="17" t="e">
        <f t="shared" si="219"/>
        <v>#VALUE!</v>
      </c>
      <c r="AU1557" s="18" t="e">
        <f>COUNTIF('[1]Deals (Exits)'!$B:$B,A1557)</f>
        <v>#VALUE!</v>
      </c>
      <c r="AV1557" s="17" t="e">
        <f>SUMIFS('[1]Deals (investment)'!$C:$C,'[1]Deals (investment)'!$B:$B,$A1557,'[1]Deals (investment)'!$T:$T,AV$1)</f>
        <v>#VALUE!</v>
      </c>
      <c r="AW1557" s="17" t="e">
        <f>SUMIFS('[1]Deals (investment)'!$C:$C,'[1]Deals (investment)'!$B:$B,$A1557,'[1]Deals (investment)'!$T:$T,AW$1)</f>
        <v>#VALUE!</v>
      </c>
      <c r="AX1557" s="17" t="e">
        <f>SUMIFS('[1]Deals (investment)'!$C:$C,'[1]Deals (investment)'!$B:$B,$A1557,'[1]Deals (investment)'!$T:$T,AX$1)</f>
        <v>#VALUE!</v>
      </c>
      <c r="AY1557" s="17" t="e">
        <f>SUMIFS('[1]Deals (investment)'!$C:$C,'[1]Deals (investment)'!$B:$B,$A1557,'[1]Deals (investment)'!$T:$T,AY$1)</f>
        <v>#VALUE!</v>
      </c>
      <c r="AZ1557" s="17" t="e">
        <f>SUMIFS('[1]Deals (investment)'!$C:$C,'[1]Deals (investment)'!$B:$B,$A1557,'[1]Deals (investment)'!$T:$T,AZ$1)</f>
        <v>#VALUE!</v>
      </c>
      <c r="BA1557" s="17" t="e">
        <f>SUMIFS('[1]Deals (investment)'!$C:$C,'[1]Deals (investment)'!$B:$B,$A1557,'[1]Deals (investment)'!$T:$T,BA$1)</f>
        <v>#VALUE!</v>
      </c>
      <c r="BB1557" s="17" t="e">
        <f>SUMIFS('[1]Deals (investment)'!$C:$C,'[1]Deals (investment)'!$B:$B,$A1557,'[1]Deals (investment)'!$T:$T,BB$1)</f>
        <v>#VALUE!</v>
      </c>
      <c r="BC1557" s="17" t="e">
        <f>SUMIFS('[1]Deals (Exits)'!$C:$C,'[1]Deals (Exits)'!$B:$B,$A1557)</f>
        <v>#VALUE!</v>
      </c>
      <c r="BD1557" s="17" t="e">
        <f>SUMIFS('[1]Deals (investment)'!$C:$C,'[1]Deals (investment)'!$B:$B,$A1557,'[1]Deals (investment)'!$V:$V,BD$1)</f>
        <v>#VALUE!</v>
      </c>
      <c r="BE1557" s="17" t="e">
        <f>SUMIFS('[1]Deals (investment)'!$C:$C,'[1]Deals (investment)'!$B:$B,$A1557,'[1]Deals (investment)'!$V:$V,BE$1)</f>
        <v>#VALUE!</v>
      </c>
      <c r="BF1557" s="17" t="e">
        <f>SUMIFS('[1]Deals (investment)'!$C:$C,'[1]Deals (investment)'!$B:$B,$A1557,'[1]Deals (investment)'!$V:$V,BF$1)</f>
        <v>#VALUE!</v>
      </c>
      <c r="BG1557" s="17" t="e">
        <f>SUMIFS('[1]Deals (investment)'!$C:$C,'[1]Deals (investment)'!$B:$B,$A1557,'[1]Deals (investment)'!$V:$V,BG$1)</f>
        <v>#VALUE!</v>
      </c>
      <c r="BH1557" s="17" t="e">
        <f>SUMIFS('[1]Deals (investment)'!$C:$C,'[1]Deals (investment)'!$B:$B,$A1557,'[1]Deals (investment)'!$V:$V,BH$1)</f>
        <v>#VALUE!</v>
      </c>
      <c r="BI1557" s="17" t="e">
        <f>SUMIFS('[1]Deals (investment)'!$C:$C,'[1]Deals (investment)'!$B:$B,$A1557,'[1]Deals (investment)'!$V:$V,BI$1)</f>
        <v>#VALUE!</v>
      </c>
      <c r="BJ1557" s="17" t="e">
        <f>SUMIFS('[1]Deals (investment)'!$C:$C,'[1]Deals (investment)'!$B:$B,$A1557,'[1]Deals (investment)'!$V:$V,BJ$1)</f>
        <v>#VALUE!</v>
      </c>
      <c r="BK1557" s="17" t="e">
        <f>SUMIFS('[1]Deals (investment)'!$C:$C,'[1]Deals (investment)'!$B:$B,$A1557,'[1]Deals (investment)'!$V:$V,BK$1)</f>
        <v>#VALUE!</v>
      </c>
      <c r="BL1557" s="17" t="e">
        <f>SUMIFS('[1]Deals (investment)'!$C:$C,'[1]Deals (investment)'!$B:$B,$A1557,'[1]Deals (investment)'!$V:$V,BL$1)</f>
        <v>#VALUE!</v>
      </c>
      <c r="BM1557" s="17" t="e">
        <f>SUMIFS('[1]Deals (investment)'!$C:$C,'[1]Deals (investment)'!$B:$B,$A1557,'[1]Deals (investment)'!$V:$V,BM$1)</f>
        <v>#VALUE!</v>
      </c>
      <c r="BN1557" s="15"/>
      <c r="BO1557" s="15"/>
      <c r="BP1557" s="22"/>
      <c r="BQ1557" s="15"/>
      <c r="BR1557" s="15"/>
      <c r="BS1557" s="15"/>
      <c r="BT1557" s="15"/>
      <c r="BU1557" s="15"/>
      <c r="BV1557" s="15"/>
      <c r="BW1557" s="15"/>
      <c r="BX1557" s="15"/>
      <c r="BY1557" s="15"/>
      <c r="BZ1557" s="15"/>
      <c r="CA1557" s="15"/>
      <c r="CB1557" s="15"/>
      <c r="CC1557" s="15"/>
      <c r="CD1557" s="15" t="str">
        <f t="shared" si="239"/>
        <v>Telkom KenyaTelkom Kenya was established as a telecommunications operator under the Companies Act in April 1999.Active</v>
      </c>
      <c r="CE1557" s="15"/>
      <c r="CF1557" s="15"/>
      <c r="CG1557" s="15"/>
      <c r="CH1557" s="15"/>
      <c r="CI1557" s="15"/>
      <c r="CJ1557" s="15"/>
    </row>
    <row r="1558" spans="1:118" ht="12.75">
      <c r="A1558" s="15" t="s">
        <v>10172</v>
      </c>
      <c r="B1558" s="15" t="s">
        <v>10173</v>
      </c>
      <c r="C1558" s="15" t="s">
        <v>58</v>
      </c>
      <c r="D1558" s="16">
        <v>2012</v>
      </c>
      <c r="E1558" s="15" t="s">
        <v>320</v>
      </c>
      <c r="F1558" s="15" t="s">
        <v>117</v>
      </c>
      <c r="G1558" s="15" t="s">
        <v>75</v>
      </c>
      <c r="H1558" s="15"/>
      <c r="I1558" s="15" t="s">
        <v>118</v>
      </c>
      <c r="J1558" s="15"/>
      <c r="K1558" s="17" t="e">
        <f t="shared" si="218"/>
        <v>#VALUE!</v>
      </c>
      <c r="L1558" s="15"/>
      <c r="M1558" s="18" t="e">
        <f t="shared" si="205"/>
        <v>#VALUE!</v>
      </c>
      <c r="N1558" s="15"/>
      <c r="O1558" s="15"/>
      <c r="P1558" s="15"/>
      <c r="Q1558" s="15"/>
      <c r="R1558" s="15"/>
      <c r="S1558" s="19"/>
      <c r="T1558" s="15"/>
      <c r="U1558" s="17"/>
      <c r="V1558" s="15" t="s">
        <v>10174</v>
      </c>
      <c r="W1558" s="15">
        <v>1</v>
      </c>
      <c r="X1558" s="15" t="s">
        <v>64</v>
      </c>
      <c r="Y1558" s="15" t="s">
        <v>10175</v>
      </c>
      <c r="Z1558" s="25" t="s">
        <v>147</v>
      </c>
      <c r="AB1558" s="20" t="s">
        <v>333</v>
      </c>
      <c r="AC1558" s="21" t="s">
        <v>10176</v>
      </c>
      <c r="AD1558" s="21" t="s">
        <v>10177</v>
      </c>
      <c r="AE1558" s="21" t="s">
        <v>10178</v>
      </c>
      <c r="AF1558" s="21" t="s">
        <v>10179</v>
      </c>
      <c r="AG1558" s="22">
        <f t="shared" si="242"/>
        <v>0.61290322580645162</v>
      </c>
      <c r="AH1558" s="15" t="str">
        <f t="shared" si="237"/>
        <v/>
      </c>
      <c r="AI1558" s="22" t="e">
        <f>VLOOKUP(A1558,'[1]Deals (investment)'!$B$2:$Z$1497,1,FALSE)</f>
        <v>#N/A</v>
      </c>
      <c r="AJ1558" s="22" t="e">
        <f>VLOOKUP(A1558,'[1]Deals (investment)'!$B$2:$Z$870,15,FALSE)</f>
        <v>#N/A</v>
      </c>
      <c r="AK1558" s="17" t="e">
        <f>VLOOKUP(A1558,'[1]Deals (Exits)'!B:B,1,FALSE)</f>
        <v>#N/A</v>
      </c>
      <c r="AL1558" s="23" t="e">
        <f>VLOOKUP(G1558,[1]Lookups!$V$3:$Y$197,4,FALSE)</f>
        <v>#N/A</v>
      </c>
      <c r="AM1558" s="17" t="str">
        <f>VLOOKUP(X1558,[1]Lookups!$B$3:$C$200,2,FALSE)</f>
        <v>E-commerce &amp; Retail</v>
      </c>
      <c r="AN1558" s="17" t="e">
        <f>VLOOKUP(R1558,[1]Lookups!$H$3:$I$69,2,FALSE)</f>
        <v>#N/A</v>
      </c>
      <c r="AO1558" s="17" t="e">
        <f>VLOOKUP(T1558,[1]Lookups!$H$3:$I$69,2,FALSE)</f>
        <v>#N/A</v>
      </c>
      <c r="AP1558" s="17" t="e">
        <f>VLOOKUP(AN1558,[1]Lookups!$N$3:$O$11,2,FALSE)</f>
        <v>#N/A</v>
      </c>
      <c r="AQ1558" s="18" t="e">
        <f>COUNTIFS('[1]Deals (investment)'!$B:$B,$A1558)</f>
        <v>#VALUE!</v>
      </c>
      <c r="AR1558" s="18" t="e">
        <f>COUNTIFS('[1]Deals (investment)'!$B:$B,$A1558,'[1]Deals (investment)'!$T:$T,$AW$1)+COUNTIFS('[1]Deals (investment)'!$B:$B,$A1558,'[1]Deals (investment)'!$T:$T,$AX$1)+COUNTIFS('[1]Deals (investment)'!$B:$B,$A1558,'[1]Deals (investment)'!$T:$T,$AY$1)</f>
        <v>#VALUE!</v>
      </c>
      <c r="AS1558" s="17" t="e">
        <f>SUMIFS('[1]Deals (investment)'!$C:$C,'[1]Deals (investment)'!$B:$B,$A1558)</f>
        <v>#VALUE!</v>
      </c>
      <c r="AT1558" s="17" t="e">
        <f t="shared" si="219"/>
        <v>#VALUE!</v>
      </c>
      <c r="AU1558" s="18" t="e">
        <f>COUNTIF('[1]Deals (Exits)'!$B:$B,A1558)</f>
        <v>#VALUE!</v>
      </c>
      <c r="AV1558" s="17" t="e">
        <f>SUMIFS('[1]Deals (investment)'!$C:$C,'[1]Deals (investment)'!$B:$B,$A1558,'[1]Deals (investment)'!$T:$T,AV$1)</f>
        <v>#VALUE!</v>
      </c>
      <c r="AW1558" s="17" t="e">
        <f>SUMIFS('[1]Deals (investment)'!$C:$C,'[1]Deals (investment)'!$B:$B,$A1558,'[1]Deals (investment)'!$T:$T,AW$1)</f>
        <v>#VALUE!</v>
      </c>
      <c r="AX1558" s="17" t="e">
        <f>SUMIFS('[1]Deals (investment)'!$C:$C,'[1]Deals (investment)'!$B:$B,$A1558,'[1]Deals (investment)'!$T:$T,AX$1)</f>
        <v>#VALUE!</v>
      </c>
      <c r="AY1558" s="17" t="e">
        <f>SUMIFS('[1]Deals (investment)'!$C:$C,'[1]Deals (investment)'!$B:$B,$A1558,'[1]Deals (investment)'!$T:$T,AY$1)</f>
        <v>#VALUE!</v>
      </c>
      <c r="AZ1558" s="17" t="e">
        <f>SUMIFS('[1]Deals (investment)'!$C:$C,'[1]Deals (investment)'!$B:$B,$A1558,'[1]Deals (investment)'!$T:$T,AZ$1)</f>
        <v>#VALUE!</v>
      </c>
      <c r="BA1558" s="17" t="e">
        <f>SUMIFS('[1]Deals (investment)'!$C:$C,'[1]Deals (investment)'!$B:$B,$A1558,'[1]Deals (investment)'!$T:$T,BA$1)</f>
        <v>#VALUE!</v>
      </c>
      <c r="BB1558" s="17" t="e">
        <f>SUMIFS('[1]Deals (investment)'!$C:$C,'[1]Deals (investment)'!$B:$B,$A1558,'[1]Deals (investment)'!$T:$T,BB$1)</f>
        <v>#VALUE!</v>
      </c>
      <c r="BC1558" s="17" t="e">
        <f>SUMIFS('[1]Deals (Exits)'!$C:$C,'[1]Deals (Exits)'!$B:$B,$A1558)</f>
        <v>#VALUE!</v>
      </c>
      <c r="BD1558" s="17" t="e">
        <f>SUMIFS('[1]Deals (investment)'!$C:$C,'[1]Deals (investment)'!$B:$B,$A1558,'[1]Deals (investment)'!$V:$V,BD$1)</f>
        <v>#VALUE!</v>
      </c>
      <c r="BE1558" s="17" t="e">
        <f>SUMIFS('[1]Deals (investment)'!$C:$C,'[1]Deals (investment)'!$B:$B,$A1558,'[1]Deals (investment)'!$V:$V,BE$1)</f>
        <v>#VALUE!</v>
      </c>
      <c r="BF1558" s="17" t="e">
        <f>SUMIFS('[1]Deals (investment)'!$C:$C,'[1]Deals (investment)'!$B:$B,$A1558,'[1]Deals (investment)'!$V:$V,BF$1)</f>
        <v>#VALUE!</v>
      </c>
      <c r="BG1558" s="17" t="e">
        <f>SUMIFS('[1]Deals (investment)'!$C:$C,'[1]Deals (investment)'!$B:$B,$A1558,'[1]Deals (investment)'!$V:$V,BG$1)</f>
        <v>#VALUE!</v>
      </c>
      <c r="BH1558" s="17" t="e">
        <f>SUMIFS('[1]Deals (investment)'!$C:$C,'[1]Deals (investment)'!$B:$B,$A1558,'[1]Deals (investment)'!$V:$V,BH$1)</f>
        <v>#VALUE!</v>
      </c>
      <c r="BI1558" s="17" t="e">
        <f>SUMIFS('[1]Deals (investment)'!$C:$C,'[1]Deals (investment)'!$B:$B,$A1558,'[1]Deals (investment)'!$V:$V,BI$1)</f>
        <v>#VALUE!</v>
      </c>
      <c r="BJ1558" s="17" t="e">
        <f>SUMIFS('[1]Deals (investment)'!$C:$C,'[1]Deals (investment)'!$B:$B,$A1558,'[1]Deals (investment)'!$V:$V,BJ$1)</f>
        <v>#VALUE!</v>
      </c>
      <c r="BK1558" s="17" t="e">
        <f>SUMIFS('[1]Deals (investment)'!$C:$C,'[1]Deals (investment)'!$B:$B,$A1558,'[1]Deals (investment)'!$V:$V,BK$1)</f>
        <v>#VALUE!</v>
      </c>
      <c r="BL1558" s="17" t="e">
        <f>SUMIFS('[1]Deals (investment)'!$C:$C,'[1]Deals (investment)'!$B:$B,$A1558,'[1]Deals (investment)'!$V:$V,BL$1)</f>
        <v>#VALUE!</v>
      </c>
      <c r="BM1558" s="17" t="e">
        <f>SUMIFS('[1]Deals (investment)'!$C:$C,'[1]Deals (investment)'!$B:$B,$A1558,'[1]Deals (investment)'!$V:$V,BM$1)</f>
        <v>#VALUE!</v>
      </c>
      <c r="BN1558" s="15"/>
      <c r="BO1558" s="15"/>
      <c r="BP1558" s="22"/>
      <c r="BQ1558" s="15"/>
      <c r="BR1558" s="15"/>
      <c r="BS1558" s="15"/>
      <c r="BT1558" s="15"/>
      <c r="BU1558" s="15"/>
      <c r="BV1558" s="15"/>
      <c r="BW1558" s="15"/>
      <c r="BX1558" s="15"/>
      <c r="BY1558" s="15"/>
      <c r="BZ1558" s="15"/>
      <c r="CA1558" s="15"/>
      <c r="CB1558" s="15"/>
      <c r="CC1558" s="15"/>
      <c r="CD1558" s="15" t="str">
        <f t="shared" si="239"/>
        <v>SokoSoko is an ethical manufacturing platform, supporting right-size manufacturing from developing economies, serving leading ethical brands.Active</v>
      </c>
      <c r="CE1558" s="15"/>
      <c r="CF1558" s="15"/>
      <c r="CG1558" s="15"/>
      <c r="CH1558" s="15"/>
      <c r="CI1558" s="15"/>
      <c r="CJ1558" s="15"/>
    </row>
    <row r="1559" spans="1:118" ht="12.75">
      <c r="A1559" s="15" t="s">
        <v>10180</v>
      </c>
      <c r="B1559" s="15" t="s">
        <v>10181</v>
      </c>
      <c r="C1559" s="15" t="s">
        <v>58</v>
      </c>
      <c r="D1559" s="16">
        <v>2018</v>
      </c>
      <c r="E1559" s="15" t="s">
        <v>117</v>
      </c>
      <c r="F1559" s="15" t="s">
        <v>199</v>
      </c>
      <c r="G1559" s="15" t="s">
        <v>118</v>
      </c>
      <c r="H1559" s="15"/>
      <c r="I1559" s="15" t="s">
        <v>118</v>
      </c>
      <c r="J1559" s="15"/>
      <c r="K1559" s="17" t="e">
        <f t="shared" si="218"/>
        <v>#VALUE!</v>
      </c>
      <c r="L1559" s="15"/>
      <c r="M1559" s="18" t="e">
        <f t="shared" si="205"/>
        <v>#VALUE!</v>
      </c>
      <c r="N1559" s="15"/>
      <c r="O1559" s="15"/>
      <c r="P1559" s="15"/>
      <c r="Q1559" s="24" t="e">
        <f ca="1">_xludf.MAXIFS('[1]Deals (investment)'!A:A,'[1]Deals (investment)'!B:B,A1559)</f>
        <v>#NAME?</v>
      </c>
      <c r="R1559" s="15"/>
      <c r="S1559" s="19"/>
      <c r="T1559" s="15"/>
      <c r="U1559" s="17"/>
      <c r="V1559" s="15"/>
      <c r="W1559" s="15"/>
      <c r="X1559" s="15" t="s">
        <v>158</v>
      </c>
      <c r="Y1559" s="15" t="s">
        <v>10182</v>
      </c>
      <c r="AB1559" s="32">
        <v>43506</v>
      </c>
      <c r="AC1559" s="21" t="s">
        <v>10183</v>
      </c>
      <c r="AD1559" s="27" t="s">
        <v>10184</v>
      </c>
      <c r="AE1559" s="15" t="s">
        <v>199</v>
      </c>
      <c r="AF1559" s="27" t="s">
        <v>10185</v>
      </c>
      <c r="AG1559" s="22">
        <f t="shared" ca="1" si="242"/>
        <v>0.54838709677419351</v>
      </c>
      <c r="AH1559" s="15" t="str">
        <f t="shared" si="237"/>
        <v/>
      </c>
      <c r="AI1559" s="22" t="e">
        <f>VLOOKUP(A1559,'[1]Deals (investment)'!$B$2:$Z$1497,1,FALSE)</f>
        <v>#N/A</v>
      </c>
      <c r="AJ1559" s="22" t="e">
        <f>VLOOKUP(A1559,'[1]Deals (investment)'!$B$2:$Z$870,15,FALSE)</f>
        <v>#N/A</v>
      </c>
      <c r="AK1559" s="17" t="e">
        <f>VLOOKUP(A1559,'[1]Deals (Exits)'!B:B,1,FALSE)</f>
        <v>#N/A</v>
      </c>
      <c r="AL1559" s="23">
        <f>VLOOKUP(G1559,[1]Lookups!$V$3:$Y$197,4,FALSE)</f>
        <v>0</v>
      </c>
      <c r="AM1559" s="17" t="str">
        <f>VLOOKUP(X1559,[1]Lookups!$B$3:$C$200,2,FALSE)</f>
        <v>Financial Services</v>
      </c>
      <c r="AN1559" s="17" t="e">
        <f>VLOOKUP(R1559,[1]Lookups!$H$3:$I$69,2,FALSE)</f>
        <v>#N/A</v>
      </c>
      <c r="AO1559" s="17" t="e">
        <f>VLOOKUP(T1559,[1]Lookups!$H$3:$I$69,2,FALSE)</f>
        <v>#N/A</v>
      </c>
      <c r="AP1559" s="17" t="e">
        <f>VLOOKUP(AN1559,[1]Lookups!$N$3:$O$11,2,FALSE)</f>
        <v>#N/A</v>
      </c>
      <c r="AQ1559" s="18" t="e">
        <f>COUNTIFS('[1]Deals (investment)'!$B:$B,$A1559)</f>
        <v>#VALUE!</v>
      </c>
      <c r="AR1559" s="18" t="e">
        <f>COUNTIFS('[1]Deals (investment)'!$B:$B,$A1559,'[1]Deals (investment)'!$T:$T,$AW$1)+COUNTIFS('[1]Deals (investment)'!$B:$B,$A1559,'[1]Deals (investment)'!$T:$T,$AX$1)+COUNTIFS('[1]Deals (investment)'!$B:$B,$A1559,'[1]Deals (investment)'!$T:$T,$AY$1)</f>
        <v>#VALUE!</v>
      </c>
      <c r="AS1559" s="17" t="e">
        <f>SUMIFS('[1]Deals (investment)'!$C:$C,'[1]Deals (investment)'!$B:$B,$A1559)</f>
        <v>#VALUE!</v>
      </c>
      <c r="AT1559" s="17" t="e">
        <f t="shared" si="219"/>
        <v>#VALUE!</v>
      </c>
      <c r="AU1559" s="18" t="e">
        <f>COUNTIF('[1]Deals (Exits)'!$B:$B,A1559)</f>
        <v>#VALUE!</v>
      </c>
      <c r="AV1559" s="17" t="e">
        <f>SUMIFS('[1]Deals (investment)'!$C:$C,'[1]Deals (investment)'!$B:$B,$A1559,'[1]Deals (investment)'!$T:$T,AV$1)</f>
        <v>#VALUE!</v>
      </c>
      <c r="AW1559" s="17" t="e">
        <f>SUMIFS('[1]Deals (investment)'!$C:$C,'[1]Deals (investment)'!$B:$B,$A1559,'[1]Deals (investment)'!$T:$T,AW$1)</f>
        <v>#VALUE!</v>
      </c>
      <c r="AX1559" s="17" t="e">
        <f>SUMIFS('[1]Deals (investment)'!$C:$C,'[1]Deals (investment)'!$B:$B,$A1559,'[1]Deals (investment)'!$T:$T,AX$1)</f>
        <v>#VALUE!</v>
      </c>
      <c r="AY1559" s="17" t="e">
        <f>SUMIFS('[1]Deals (investment)'!$C:$C,'[1]Deals (investment)'!$B:$B,$A1559,'[1]Deals (investment)'!$T:$T,AY$1)</f>
        <v>#VALUE!</v>
      </c>
      <c r="AZ1559" s="17" t="e">
        <f>SUMIFS('[1]Deals (investment)'!$C:$C,'[1]Deals (investment)'!$B:$B,$A1559,'[1]Deals (investment)'!$T:$T,AZ$1)</f>
        <v>#VALUE!</v>
      </c>
      <c r="BA1559" s="17" t="e">
        <f>SUMIFS('[1]Deals (investment)'!$C:$C,'[1]Deals (investment)'!$B:$B,$A1559,'[1]Deals (investment)'!$T:$T,BA$1)</f>
        <v>#VALUE!</v>
      </c>
      <c r="BB1559" s="17" t="e">
        <f>SUMIFS('[1]Deals (investment)'!$C:$C,'[1]Deals (investment)'!$B:$B,$A1559,'[1]Deals (investment)'!$T:$T,BB$1)</f>
        <v>#VALUE!</v>
      </c>
      <c r="BC1559" s="17" t="e">
        <f>SUMIFS('[1]Deals (Exits)'!$C:$C,'[1]Deals (Exits)'!$B:$B,$A1559)</f>
        <v>#VALUE!</v>
      </c>
      <c r="BD1559" s="17" t="e">
        <f>SUMIFS('[1]Deals (investment)'!$C:$C,'[1]Deals (investment)'!$B:$B,$A1559,'[1]Deals (investment)'!$V:$V,BD$1)</f>
        <v>#VALUE!</v>
      </c>
      <c r="BE1559" s="17" t="e">
        <f>SUMIFS('[1]Deals (investment)'!$C:$C,'[1]Deals (investment)'!$B:$B,$A1559,'[1]Deals (investment)'!$V:$V,BE$1)</f>
        <v>#VALUE!</v>
      </c>
      <c r="BF1559" s="17" t="e">
        <f>SUMIFS('[1]Deals (investment)'!$C:$C,'[1]Deals (investment)'!$B:$B,$A1559,'[1]Deals (investment)'!$V:$V,BF$1)</f>
        <v>#VALUE!</v>
      </c>
      <c r="BG1559" s="17" t="e">
        <f>SUMIFS('[1]Deals (investment)'!$C:$C,'[1]Deals (investment)'!$B:$B,$A1559,'[1]Deals (investment)'!$V:$V,BG$1)</f>
        <v>#VALUE!</v>
      </c>
      <c r="BH1559" s="17" t="e">
        <f>SUMIFS('[1]Deals (investment)'!$C:$C,'[1]Deals (investment)'!$B:$B,$A1559,'[1]Deals (investment)'!$V:$V,BH$1)</f>
        <v>#VALUE!</v>
      </c>
      <c r="BI1559" s="17" t="e">
        <f>SUMIFS('[1]Deals (investment)'!$C:$C,'[1]Deals (investment)'!$B:$B,$A1559,'[1]Deals (investment)'!$V:$V,BI$1)</f>
        <v>#VALUE!</v>
      </c>
      <c r="BJ1559" s="17" t="e">
        <f>SUMIFS('[1]Deals (investment)'!$C:$C,'[1]Deals (investment)'!$B:$B,$A1559,'[1]Deals (investment)'!$V:$V,BJ$1)</f>
        <v>#VALUE!</v>
      </c>
      <c r="BK1559" s="17" t="e">
        <f>SUMIFS('[1]Deals (investment)'!$C:$C,'[1]Deals (investment)'!$B:$B,$A1559,'[1]Deals (investment)'!$V:$V,BK$1)</f>
        <v>#VALUE!</v>
      </c>
      <c r="BL1559" s="17" t="e">
        <f>SUMIFS('[1]Deals (investment)'!$C:$C,'[1]Deals (investment)'!$B:$B,$A1559,'[1]Deals (investment)'!$V:$V,BL$1)</f>
        <v>#VALUE!</v>
      </c>
      <c r="BM1559" s="17" t="e">
        <f>SUMIFS('[1]Deals (investment)'!$C:$C,'[1]Deals (investment)'!$B:$B,$A1559,'[1]Deals (investment)'!$V:$V,BM$1)</f>
        <v>#VALUE!</v>
      </c>
      <c r="BN1559" s="15"/>
      <c r="BO1559" s="15"/>
      <c r="BP1559" s="22"/>
      <c r="BQ1559" s="15"/>
      <c r="BR1559" s="15"/>
      <c r="BS1559" s="15"/>
      <c r="BT1559" s="15"/>
      <c r="BU1559" s="15"/>
      <c r="BV1559" s="15"/>
      <c r="BW1559" s="15"/>
      <c r="BX1559" s="15"/>
      <c r="BY1559" s="15"/>
      <c r="BZ1559" s="15"/>
      <c r="CA1559" s="15"/>
      <c r="CB1559" s="15"/>
      <c r="CC1559" s="15"/>
      <c r="CD1559" s="15" t="str">
        <f t="shared" si="239"/>
        <v>SokohelaAn online short term working capital provider for micro, small and medium enterprises in the urban agricultural value chain.Active</v>
      </c>
      <c r="CE1559" s="15"/>
      <c r="CF1559" s="15"/>
      <c r="CG1559" s="15"/>
      <c r="CH1559" s="15"/>
      <c r="CI1559" s="15"/>
      <c r="CJ1559" s="15"/>
    </row>
    <row r="1560" spans="1:118" ht="12.75">
      <c r="A1560" s="15" t="s">
        <v>10186</v>
      </c>
      <c r="B1560" s="15" t="s">
        <v>10187</v>
      </c>
      <c r="C1560" s="15"/>
      <c r="D1560" s="16"/>
      <c r="E1560" s="15" t="s">
        <v>90</v>
      </c>
      <c r="F1560" s="15"/>
      <c r="G1560" s="15" t="s">
        <v>91</v>
      </c>
      <c r="H1560" s="15"/>
      <c r="I1560" s="15" t="s">
        <v>91</v>
      </c>
      <c r="J1560" s="15"/>
      <c r="K1560" s="17" t="e">
        <f t="shared" si="218"/>
        <v>#VALUE!</v>
      </c>
      <c r="L1560" s="15"/>
      <c r="M1560" s="18" t="e">
        <f t="shared" si="205"/>
        <v>#VALUE!</v>
      </c>
      <c r="N1560" s="15"/>
      <c r="O1560" s="15"/>
      <c r="P1560" s="15"/>
      <c r="Q1560" s="15"/>
      <c r="R1560" s="15"/>
      <c r="S1560" s="19"/>
      <c r="T1560" s="15"/>
      <c r="U1560" s="17"/>
      <c r="V1560" s="15" t="s">
        <v>10188</v>
      </c>
      <c r="W1560" s="15"/>
      <c r="X1560" s="15"/>
      <c r="Y1560" s="15"/>
      <c r="AB1560" s="20"/>
      <c r="AC1560" s="15"/>
      <c r="AD1560" s="15"/>
      <c r="AE1560" s="15"/>
      <c r="AF1560" s="15"/>
      <c r="AG1560" s="22">
        <f t="shared" si="242"/>
        <v>0.22580645161290322</v>
      </c>
      <c r="AH1560" s="15" t="str">
        <f t="shared" si="237"/>
        <v/>
      </c>
      <c r="AI1560" s="22" t="e">
        <f>VLOOKUP(A1560,'[1]Deals (investment)'!$B$2:$Z$1497,1,FALSE)</f>
        <v>#N/A</v>
      </c>
      <c r="AJ1560" s="22" t="e">
        <f>VLOOKUP(A1560,'[1]Deals (investment)'!$B$2:$Z$870,15,FALSE)</f>
        <v>#N/A</v>
      </c>
      <c r="AK1560" s="17" t="e">
        <f>VLOOKUP(A1560,'[1]Deals (Exits)'!B:B,1,FALSE)</f>
        <v>#N/A</v>
      </c>
      <c r="AL1560" s="23">
        <f>VLOOKUP(G1560,[1]Lookups!$V$3:$Y$197,4,FALSE)</f>
        <v>0</v>
      </c>
      <c r="AM1560" s="17" t="e">
        <f>VLOOKUP(X1560,[1]Lookups!$B$3:$C$200,2,FALSE)</f>
        <v>#N/A</v>
      </c>
      <c r="AN1560" s="17" t="e">
        <f>VLOOKUP(R1560,[1]Lookups!$H$3:$I$69,2,FALSE)</f>
        <v>#N/A</v>
      </c>
      <c r="AO1560" s="17" t="e">
        <f>VLOOKUP(T1560,[1]Lookups!$H$3:$I$69,2,FALSE)</f>
        <v>#N/A</v>
      </c>
      <c r="AP1560" s="17" t="e">
        <f>VLOOKUP(AN1560,[1]Lookups!$N$3:$O$11,2,FALSE)</f>
        <v>#N/A</v>
      </c>
      <c r="AQ1560" s="18" t="e">
        <f>COUNTIFS('[1]Deals (investment)'!$B:$B,$A1560)</f>
        <v>#VALUE!</v>
      </c>
      <c r="AR1560" s="18" t="e">
        <f>COUNTIFS('[1]Deals (investment)'!$B:$B,$A1560,'[1]Deals (investment)'!$T:$T,$AW$1)+COUNTIFS('[1]Deals (investment)'!$B:$B,$A1560,'[1]Deals (investment)'!$T:$T,$AX$1)+COUNTIFS('[1]Deals (investment)'!$B:$B,$A1560,'[1]Deals (investment)'!$T:$T,$AY$1)</f>
        <v>#VALUE!</v>
      </c>
      <c r="AS1560" s="17" t="e">
        <f>SUMIFS('[1]Deals (investment)'!$C:$C,'[1]Deals (investment)'!$B:$B,$A1560)</f>
        <v>#VALUE!</v>
      </c>
      <c r="AT1560" s="17" t="e">
        <f t="shared" si="219"/>
        <v>#VALUE!</v>
      </c>
      <c r="AU1560" s="18" t="e">
        <f>COUNTIF('[1]Deals (Exits)'!$B:$B,A1560)</f>
        <v>#VALUE!</v>
      </c>
      <c r="AV1560" s="17" t="e">
        <f>SUMIFS('[1]Deals (investment)'!$C:$C,'[1]Deals (investment)'!$B:$B,$A1560,'[1]Deals (investment)'!$T:$T,AV$1)</f>
        <v>#VALUE!</v>
      </c>
      <c r="AW1560" s="17" t="e">
        <f>SUMIFS('[1]Deals (investment)'!$C:$C,'[1]Deals (investment)'!$B:$B,$A1560,'[1]Deals (investment)'!$T:$T,AW$1)</f>
        <v>#VALUE!</v>
      </c>
      <c r="AX1560" s="17" t="e">
        <f>SUMIFS('[1]Deals (investment)'!$C:$C,'[1]Deals (investment)'!$B:$B,$A1560,'[1]Deals (investment)'!$T:$T,AX$1)</f>
        <v>#VALUE!</v>
      </c>
      <c r="AY1560" s="17" t="e">
        <f>SUMIFS('[1]Deals (investment)'!$C:$C,'[1]Deals (investment)'!$B:$B,$A1560,'[1]Deals (investment)'!$T:$T,AY$1)</f>
        <v>#VALUE!</v>
      </c>
      <c r="AZ1560" s="17" t="e">
        <f>SUMIFS('[1]Deals (investment)'!$C:$C,'[1]Deals (investment)'!$B:$B,$A1560,'[1]Deals (investment)'!$T:$T,AZ$1)</f>
        <v>#VALUE!</v>
      </c>
      <c r="BA1560" s="17" t="e">
        <f>SUMIFS('[1]Deals (investment)'!$C:$C,'[1]Deals (investment)'!$B:$B,$A1560,'[1]Deals (investment)'!$T:$T,BA$1)</f>
        <v>#VALUE!</v>
      </c>
      <c r="BB1560" s="17" t="e">
        <f>SUMIFS('[1]Deals (investment)'!$C:$C,'[1]Deals (investment)'!$B:$B,$A1560,'[1]Deals (investment)'!$T:$T,BB$1)</f>
        <v>#VALUE!</v>
      </c>
      <c r="BC1560" s="17" t="e">
        <f>SUMIFS('[1]Deals (Exits)'!$C:$C,'[1]Deals (Exits)'!$B:$B,$A1560)</f>
        <v>#VALUE!</v>
      </c>
      <c r="BD1560" s="17" t="e">
        <f>SUMIFS('[1]Deals (investment)'!$C:$C,'[1]Deals (investment)'!$B:$B,$A1560,'[1]Deals (investment)'!$V:$V,BD$1)</f>
        <v>#VALUE!</v>
      </c>
      <c r="BE1560" s="17" t="e">
        <f>SUMIFS('[1]Deals (investment)'!$C:$C,'[1]Deals (investment)'!$B:$B,$A1560,'[1]Deals (investment)'!$V:$V,BE$1)</f>
        <v>#VALUE!</v>
      </c>
      <c r="BF1560" s="17" t="e">
        <f>SUMIFS('[1]Deals (investment)'!$C:$C,'[1]Deals (investment)'!$B:$B,$A1560,'[1]Deals (investment)'!$V:$V,BF$1)</f>
        <v>#VALUE!</v>
      </c>
      <c r="BG1560" s="17" t="e">
        <f>SUMIFS('[1]Deals (investment)'!$C:$C,'[1]Deals (investment)'!$B:$B,$A1560,'[1]Deals (investment)'!$V:$V,BG$1)</f>
        <v>#VALUE!</v>
      </c>
      <c r="BH1560" s="17" t="e">
        <f>SUMIFS('[1]Deals (investment)'!$C:$C,'[1]Deals (investment)'!$B:$B,$A1560,'[1]Deals (investment)'!$V:$V,BH$1)</f>
        <v>#VALUE!</v>
      </c>
      <c r="BI1560" s="17" t="e">
        <f>SUMIFS('[1]Deals (investment)'!$C:$C,'[1]Deals (investment)'!$B:$B,$A1560,'[1]Deals (investment)'!$V:$V,BI$1)</f>
        <v>#VALUE!</v>
      </c>
      <c r="BJ1560" s="17" t="e">
        <f>SUMIFS('[1]Deals (investment)'!$C:$C,'[1]Deals (investment)'!$B:$B,$A1560,'[1]Deals (investment)'!$V:$V,BJ$1)</f>
        <v>#VALUE!</v>
      </c>
      <c r="BK1560" s="17" t="e">
        <f>SUMIFS('[1]Deals (investment)'!$C:$C,'[1]Deals (investment)'!$B:$B,$A1560,'[1]Deals (investment)'!$V:$V,BK$1)</f>
        <v>#VALUE!</v>
      </c>
      <c r="BL1560" s="17" t="e">
        <f>SUMIFS('[1]Deals (investment)'!$C:$C,'[1]Deals (investment)'!$B:$B,$A1560,'[1]Deals (investment)'!$V:$V,BL$1)</f>
        <v>#VALUE!</v>
      </c>
      <c r="BM1560" s="17" t="e">
        <f>SUMIFS('[1]Deals (investment)'!$C:$C,'[1]Deals (investment)'!$B:$B,$A1560,'[1]Deals (investment)'!$V:$V,BM$1)</f>
        <v>#VALUE!</v>
      </c>
      <c r="BN1560" s="15"/>
      <c r="BO1560" s="15"/>
      <c r="BP1560" s="22"/>
      <c r="BQ1560" s="15"/>
      <c r="BR1560" s="15"/>
      <c r="BS1560" s="15"/>
      <c r="BT1560" s="15"/>
      <c r="BU1560" s="15"/>
      <c r="BV1560" s="15"/>
      <c r="BW1560" s="15"/>
      <c r="BX1560" s="15"/>
      <c r="BY1560" s="15"/>
      <c r="BZ1560" s="15"/>
      <c r="CA1560" s="15"/>
      <c r="CB1560" s="15"/>
      <c r="CC1560" s="15"/>
      <c r="CD1560" s="15" t="str">
        <f t="shared" si="239"/>
        <v>Smartech HoldingsSmartech Holdings is a custom software development company which helps clients digitally transform their businesses through solutions that are tailored to clients’ requirements.</v>
      </c>
      <c r="CE1560" s="15"/>
      <c r="CF1560" s="15"/>
      <c r="CG1560" s="15"/>
      <c r="CH1560" s="15"/>
      <c r="CI1560" s="15"/>
      <c r="CJ1560" s="15"/>
    </row>
    <row r="1561" spans="1:118" ht="12.75">
      <c r="A1561" s="15" t="s">
        <v>10189</v>
      </c>
      <c r="B1561" s="15" t="s">
        <v>10190</v>
      </c>
      <c r="C1561" s="15" t="s">
        <v>58</v>
      </c>
      <c r="D1561" s="16"/>
      <c r="E1561" s="15"/>
      <c r="F1561" s="15"/>
      <c r="G1561" s="15"/>
      <c r="H1561" s="15"/>
      <c r="I1561" s="15"/>
      <c r="J1561" s="15"/>
      <c r="K1561" s="17" t="e">
        <f t="shared" si="218"/>
        <v>#VALUE!</v>
      </c>
      <c r="L1561" s="15"/>
      <c r="M1561" s="18" t="e">
        <f t="shared" si="205"/>
        <v>#VALUE!</v>
      </c>
      <c r="N1561" s="15"/>
      <c r="O1561" s="15"/>
      <c r="P1561" s="15"/>
      <c r="Q1561" s="15"/>
      <c r="R1561" s="15"/>
      <c r="S1561" s="19"/>
      <c r="T1561" s="15"/>
      <c r="U1561" s="17"/>
      <c r="V1561" s="15"/>
      <c r="W1561" s="15"/>
      <c r="X1561" s="15"/>
      <c r="Y1561" s="15"/>
      <c r="AB1561" s="20"/>
      <c r="AC1561" s="15"/>
      <c r="AD1561" s="15"/>
      <c r="AE1561" s="15"/>
      <c r="AF1561" s="15"/>
      <c r="AG1561" s="22">
        <f t="shared" si="242"/>
        <v>0.12903225806451613</v>
      </c>
      <c r="AH1561" s="15" t="str">
        <f t="shared" si="237"/>
        <v/>
      </c>
      <c r="AI1561" s="22" t="e">
        <f>VLOOKUP(A1561,'[1]Deals (investment)'!$B$2:$Z$1497,1,FALSE)</f>
        <v>#N/A</v>
      </c>
      <c r="AJ1561" s="22" t="e">
        <f>VLOOKUP(A1561,'[1]Deals (investment)'!$B$2:$Z$870,15,FALSE)</f>
        <v>#N/A</v>
      </c>
      <c r="AK1561" s="17" t="e">
        <f>VLOOKUP(A1561,'[1]Deals (Exits)'!B:B,1,FALSE)</f>
        <v>#N/A</v>
      </c>
      <c r="AL1561" s="23" t="e">
        <f>VLOOKUP(G1561,[1]Lookups!$V$3:$Y$197,4,FALSE)</f>
        <v>#N/A</v>
      </c>
      <c r="AM1561" s="17" t="e">
        <f>VLOOKUP(X1561,[1]Lookups!$B$3:$C$200,2,FALSE)</f>
        <v>#N/A</v>
      </c>
      <c r="AN1561" s="17" t="e">
        <f>VLOOKUP(R1561,[1]Lookups!$H$3:$I$69,2,FALSE)</f>
        <v>#N/A</v>
      </c>
      <c r="AO1561" s="17" t="e">
        <f>VLOOKUP(T1561,[1]Lookups!$H$3:$I$69,2,FALSE)</f>
        <v>#N/A</v>
      </c>
      <c r="AP1561" s="17" t="e">
        <f>VLOOKUP(AN1561,[1]Lookups!$N$3:$O$11,2,FALSE)</f>
        <v>#N/A</v>
      </c>
      <c r="AQ1561" s="18" t="e">
        <f>COUNTIFS('[1]Deals (investment)'!$B:$B,$A1561)</f>
        <v>#VALUE!</v>
      </c>
      <c r="AR1561" s="18" t="e">
        <f>COUNTIFS('[1]Deals (investment)'!$B:$B,$A1561,'[1]Deals (investment)'!$T:$T,$AW$1)+COUNTIFS('[1]Deals (investment)'!$B:$B,$A1561,'[1]Deals (investment)'!$T:$T,$AX$1)+COUNTIFS('[1]Deals (investment)'!$B:$B,$A1561,'[1]Deals (investment)'!$T:$T,$AY$1)</f>
        <v>#VALUE!</v>
      </c>
      <c r="AS1561" s="17" t="e">
        <f>SUMIFS('[1]Deals (investment)'!$C:$C,'[1]Deals (investment)'!$B:$B,$A1561)</f>
        <v>#VALUE!</v>
      </c>
      <c r="AT1561" s="17" t="e">
        <f t="shared" si="219"/>
        <v>#VALUE!</v>
      </c>
      <c r="AU1561" s="18" t="e">
        <f>COUNTIF('[1]Deals (Exits)'!$B:$B,A1561)</f>
        <v>#VALUE!</v>
      </c>
      <c r="AV1561" s="17" t="e">
        <f>SUMIFS('[1]Deals (investment)'!$C:$C,'[1]Deals (investment)'!$B:$B,$A1561,'[1]Deals (investment)'!$T:$T,AV$1)</f>
        <v>#VALUE!</v>
      </c>
      <c r="AW1561" s="17" t="e">
        <f>SUMIFS('[1]Deals (investment)'!$C:$C,'[1]Deals (investment)'!$B:$B,$A1561,'[1]Deals (investment)'!$T:$T,AW$1)</f>
        <v>#VALUE!</v>
      </c>
      <c r="AX1561" s="17" t="e">
        <f>SUMIFS('[1]Deals (investment)'!$C:$C,'[1]Deals (investment)'!$B:$B,$A1561,'[1]Deals (investment)'!$T:$T,AX$1)</f>
        <v>#VALUE!</v>
      </c>
      <c r="AY1561" s="17" t="e">
        <f>SUMIFS('[1]Deals (investment)'!$C:$C,'[1]Deals (investment)'!$B:$B,$A1561,'[1]Deals (investment)'!$T:$T,AY$1)</f>
        <v>#VALUE!</v>
      </c>
      <c r="AZ1561" s="17" t="e">
        <f>SUMIFS('[1]Deals (investment)'!$C:$C,'[1]Deals (investment)'!$B:$B,$A1561,'[1]Deals (investment)'!$T:$T,AZ$1)</f>
        <v>#VALUE!</v>
      </c>
      <c r="BA1561" s="17" t="e">
        <f>SUMIFS('[1]Deals (investment)'!$C:$C,'[1]Deals (investment)'!$B:$B,$A1561,'[1]Deals (investment)'!$T:$T,BA$1)</f>
        <v>#VALUE!</v>
      </c>
      <c r="BB1561" s="17" t="e">
        <f>SUMIFS('[1]Deals (investment)'!$C:$C,'[1]Deals (investment)'!$B:$B,$A1561,'[1]Deals (investment)'!$T:$T,BB$1)</f>
        <v>#VALUE!</v>
      </c>
      <c r="BC1561" s="17" t="e">
        <f>SUMIFS('[1]Deals (Exits)'!$C:$C,'[1]Deals (Exits)'!$B:$B,$A1561)</f>
        <v>#VALUE!</v>
      </c>
      <c r="BD1561" s="17" t="e">
        <f>SUMIFS('[1]Deals (investment)'!$C:$C,'[1]Deals (investment)'!$B:$B,$A1561,'[1]Deals (investment)'!$V:$V,BD$1)</f>
        <v>#VALUE!</v>
      </c>
      <c r="BE1561" s="17" t="e">
        <f>SUMIFS('[1]Deals (investment)'!$C:$C,'[1]Deals (investment)'!$B:$B,$A1561,'[1]Deals (investment)'!$V:$V,BE$1)</f>
        <v>#VALUE!</v>
      </c>
      <c r="BF1561" s="17" t="e">
        <f>SUMIFS('[1]Deals (investment)'!$C:$C,'[1]Deals (investment)'!$B:$B,$A1561,'[1]Deals (investment)'!$V:$V,BF$1)</f>
        <v>#VALUE!</v>
      </c>
      <c r="BG1561" s="17" t="e">
        <f>SUMIFS('[1]Deals (investment)'!$C:$C,'[1]Deals (investment)'!$B:$B,$A1561,'[1]Deals (investment)'!$V:$V,BG$1)</f>
        <v>#VALUE!</v>
      </c>
      <c r="BH1561" s="17" t="e">
        <f>SUMIFS('[1]Deals (investment)'!$C:$C,'[1]Deals (investment)'!$B:$B,$A1561,'[1]Deals (investment)'!$V:$V,BH$1)</f>
        <v>#VALUE!</v>
      </c>
      <c r="BI1561" s="17" t="e">
        <f>SUMIFS('[1]Deals (investment)'!$C:$C,'[1]Deals (investment)'!$B:$B,$A1561,'[1]Deals (investment)'!$V:$V,BI$1)</f>
        <v>#VALUE!</v>
      </c>
      <c r="BJ1561" s="17" t="e">
        <f>SUMIFS('[1]Deals (investment)'!$C:$C,'[1]Deals (investment)'!$B:$B,$A1561,'[1]Deals (investment)'!$V:$V,BJ$1)</f>
        <v>#VALUE!</v>
      </c>
      <c r="BK1561" s="17" t="e">
        <f>SUMIFS('[1]Deals (investment)'!$C:$C,'[1]Deals (investment)'!$B:$B,$A1561,'[1]Deals (investment)'!$V:$V,BK$1)</f>
        <v>#VALUE!</v>
      </c>
      <c r="BL1561" s="17" t="e">
        <f>SUMIFS('[1]Deals (investment)'!$C:$C,'[1]Deals (investment)'!$B:$B,$A1561,'[1]Deals (investment)'!$V:$V,BL$1)</f>
        <v>#VALUE!</v>
      </c>
      <c r="BM1561" s="17" t="e">
        <f>SUMIFS('[1]Deals (investment)'!$C:$C,'[1]Deals (investment)'!$B:$B,$A1561,'[1]Deals (investment)'!$V:$V,BM$1)</f>
        <v>#VALUE!</v>
      </c>
      <c r="BN1561" s="15"/>
      <c r="BO1561" s="15"/>
      <c r="BP1561" s="22"/>
      <c r="BQ1561" s="15"/>
      <c r="BR1561" s="15"/>
      <c r="BS1561" s="15"/>
      <c r="BT1561" s="15"/>
      <c r="BU1561" s="15"/>
      <c r="BV1561" s="15"/>
      <c r="BW1561" s="15"/>
      <c r="BX1561" s="15"/>
      <c r="BY1561" s="15"/>
      <c r="BZ1561" s="15"/>
      <c r="CA1561" s="15"/>
      <c r="CB1561" s="15"/>
      <c r="CC1561" s="15"/>
      <c r="CD1561" s="15" t="str">
        <f t="shared" si="239"/>
        <v>SmartoneSmartOne is a data annotation service, providing high quality and high scale human-in-the-loop data to feed AI and ML projectsActive</v>
      </c>
      <c r="CE1561" s="15"/>
      <c r="CF1561" s="15"/>
      <c r="CG1561" s="15"/>
      <c r="CH1561" s="15"/>
      <c r="CI1561" s="15"/>
      <c r="CJ1561" s="15"/>
    </row>
    <row r="1562" spans="1:118" ht="12.75">
      <c r="A1562" s="15" t="s">
        <v>10191</v>
      </c>
      <c r="B1562" s="15" t="s">
        <v>10192</v>
      </c>
      <c r="C1562" s="15" t="s">
        <v>58</v>
      </c>
      <c r="D1562" s="16">
        <v>2016</v>
      </c>
      <c r="E1562" s="15" t="s">
        <v>117</v>
      </c>
      <c r="F1562" s="15" t="s">
        <v>110</v>
      </c>
      <c r="G1562" s="15" t="s">
        <v>118</v>
      </c>
      <c r="H1562" s="15"/>
      <c r="I1562" s="15" t="s">
        <v>118</v>
      </c>
      <c r="J1562" s="15"/>
      <c r="K1562" s="17" t="e">
        <f t="shared" si="218"/>
        <v>#VALUE!</v>
      </c>
      <c r="L1562" s="15"/>
      <c r="M1562" s="18" t="e">
        <f t="shared" si="205"/>
        <v>#VALUE!</v>
      </c>
      <c r="N1562" s="15" t="s">
        <v>10193</v>
      </c>
      <c r="O1562" s="15"/>
      <c r="P1562" s="15"/>
      <c r="Q1562" s="24" t="e">
        <f ca="1">_xludf.MAXIFS('[1]Deals (investment)'!A:A,'[1]Deals (investment)'!B:B,A1562)</f>
        <v>#NAME?</v>
      </c>
      <c r="R1562" s="15" t="s">
        <v>636</v>
      </c>
      <c r="S1562" s="19">
        <v>20000</v>
      </c>
      <c r="T1562" s="15" t="s">
        <v>636</v>
      </c>
      <c r="U1562" s="19">
        <v>50000</v>
      </c>
      <c r="V1562" s="15" t="s">
        <v>10194</v>
      </c>
      <c r="W1562" s="15">
        <v>0</v>
      </c>
      <c r="X1562" s="15" t="s">
        <v>107</v>
      </c>
      <c r="Y1562" s="15" t="s">
        <v>10195</v>
      </c>
      <c r="Z1562" s="25" t="s">
        <v>147</v>
      </c>
      <c r="AB1562" s="20" t="s">
        <v>286</v>
      </c>
      <c r="AC1562" s="27" t="s">
        <v>10196</v>
      </c>
      <c r="AD1562" s="27" t="s">
        <v>10197</v>
      </c>
      <c r="AE1562" s="21" t="s">
        <v>10198</v>
      </c>
      <c r="AF1562" s="21" t="s">
        <v>10199</v>
      </c>
      <c r="AG1562" s="22">
        <f t="shared" ca="1" si="242"/>
        <v>0.80645161290322576</v>
      </c>
      <c r="AH1562" s="15" t="e">
        <f t="shared" si="237"/>
        <v>#VALUE!</v>
      </c>
      <c r="AI1562" s="22" t="str">
        <f>VLOOKUP(A1562,'[1]Deals (investment)'!$B$2:$Z$1497,1,FALSE)</f>
        <v>Solar Freeze</v>
      </c>
      <c r="AJ1562" s="22" t="e">
        <f>VLOOKUP(A1562,'[1]Deals (investment)'!$B$2:$Z$870,15,FALSE)</f>
        <v>#N/A</v>
      </c>
      <c r="AK1562" s="17" t="e">
        <f>VLOOKUP(A1562,'[1]Deals (Exits)'!B:B,1,FALSE)</f>
        <v>#N/A</v>
      </c>
      <c r="AL1562" s="23">
        <f>VLOOKUP(G1562,[1]Lookups!$V$3:$Y$197,4,FALSE)</f>
        <v>0</v>
      </c>
      <c r="AM1562" s="17" t="str">
        <f>VLOOKUP(X1562,[1]Lookups!$B$3:$C$200,2,FALSE)</f>
        <v>Energy &amp; Resources</v>
      </c>
      <c r="AN1562" s="17" t="str">
        <f>VLOOKUP(R1562,[1]Lookups!$H$3:$I$69,2,FALSE)</f>
        <v>1. Grant</v>
      </c>
      <c r="AO1562" s="17" t="str">
        <f>VLOOKUP(T1562,[1]Lookups!$H$3:$I$69,2,FALSE)</f>
        <v>1. Grant</v>
      </c>
      <c r="AP1562" s="17" t="str">
        <f>VLOOKUP(AN1562,[1]Lookups!$N$3:$O$11,2,FALSE)</f>
        <v>Early</v>
      </c>
      <c r="AQ1562" s="18" t="e">
        <f>COUNTIFS('[1]Deals (investment)'!$B:$B,$A1562)</f>
        <v>#VALUE!</v>
      </c>
      <c r="AR1562" s="18" t="e">
        <f>COUNTIFS('[1]Deals (investment)'!$B:$B,$A1562,'[1]Deals (investment)'!$T:$T,$AW$1)+COUNTIFS('[1]Deals (investment)'!$B:$B,$A1562,'[1]Deals (investment)'!$T:$T,$AX$1)+COUNTIFS('[1]Deals (investment)'!$B:$B,$A1562,'[1]Deals (investment)'!$T:$T,$AY$1)</f>
        <v>#VALUE!</v>
      </c>
      <c r="AS1562" s="17" t="e">
        <f>SUMIFS('[1]Deals (investment)'!$C:$C,'[1]Deals (investment)'!$B:$B,$A1562)</f>
        <v>#VALUE!</v>
      </c>
      <c r="AT1562" s="17" t="e">
        <f t="shared" si="219"/>
        <v>#VALUE!</v>
      </c>
      <c r="AU1562" s="18" t="e">
        <f>COUNTIF('[1]Deals (Exits)'!$B:$B,A1562)</f>
        <v>#VALUE!</v>
      </c>
      <c r="AV1562" s="17" t="e">
        <f>SUMIFS('[1]Deals (investment)'!$C:$C,'[1]Deals (investment)'!$B:$B,$A1562,'[1]Deals (investment)'!$T:$T,AV$1)</f>
        <v>#VALUE!</v>
      </c>
      <c r="AW1562" s="17" t="e">
        <f>SUMIFS('[1]Deals (investment)'!$C:$C,'[1]Deals (investment)'!$B:$B,$A1562,'[1]Deals (investment)'!$T:$T,AW$1)</f>
        <v>#VALUE!</v>
      </c>
      <c r="AX1562" s="17" t="e">
        <f>SUMIFS('[1]Deals (investment)'!$C:$C,'[1]Deals (investment)'!$B:$B,$A1562,'[1]Deals (investment)'!$T:$T,AX$1)</f>
        <v>#VALUE!</v>
      </c>
      <c r="AY1562" s="17" t="e">
        <f>SUMIFS('[1]Deals (investment)'!$C:$C,'[1]Deals (investment)'!$B:$B,$A1562,'[1]Deals (investment)'!$T:$T,AY$1)</f>
        <v>#VALUE!</v>
      </c>
      <c r="AZ1562" s="17" t="e">
        <f>SUMIFS('[1]Deals (investment)'!$C:$C,'[1]Deals (investment)'!$B:$B,$A1562,'[1]Deals (investment)'!$T:$T,AZ$1)</f>
        <v>#VALUE!</v>
      </c>
      <c r="BA1562" s="17" t="e">
        <f>SUMIFS('[1]Deals (investment)'!$C:$C,'[1]Deals (investment)'!$B:$B,$A1562,'[1]Deals (investment)'!$T:$T,BA$1)</f>
        <v>#VALUE!</v>
      </c>
      <c r="BB1562" s="17" t="e">
        <f>SUMIFS('[1]Deals (investment)'!$C:$C,'[1]Deals (investment)'!$B:$B,$A1562,'[1]Deals (investment)'!$T:$T,BB$1)</f>
        <v>#VALUE!</v>
      </c>
      <c r="BC1562" s="17" t="e">
        <f>SUMIFS('[1]Deals (Exits)'!$C:$C,'[1]Deals (Exits)'!$B:$B,$A1562)</f>
        <v>#VALUE!</v>
      </c>
      <c r="BD1562" s="17" t="e">
        <f>SUMIFS('[1]Deals (investment)'!$C:$C,'[1]Deals (investment)'!$B:$B,$A1562,'[1]Deals (investment)'!$V:$V,BD$1)</f>
        <v>#VALUE!</v>
      </c>
      <c r="BE1562" s="17" t="e">
        <f>SUMIFS('[1]Deals (investment)'!$C:$C,'[1]Deals (investment)'!$B:$B,$A1562,'[1]Deals (investment)'!$V:$V,BE$1)</f>
        <v>#VALUE!</v>
      </c>
      <c r="BF1562" s="17" t="e">
        <f>SUMIFS('[1]Deals (investment)'!$C:$C,'[1]Deals (investment)'!$B:$B,$A1562,'[1]Deals (investment)'!$V:$V,BF$1)</f>
        <v>#VALUE!</v>
      </c>
      <c r="BG1562" s="17" t="e">
        <f>SUMIFS('[1]Deals (investment)'!$C:$C,'[1]Deals (investment)'!$B:$B,$A1562,'[1]Deals (investment)'!$V:$V,BG$1)</f>
        <v>#VALUE!</v>
      </c>
      <c r="BH1562" s="17" t="e">
        <f>SUMIFS('[1]Deals (investment)'!$C:$C,'[1]Deals (investment)'!$B:$B,$A1562,'[1]Deals (investment)'!$V:$V,BH$1)</f>
        <v>#VALUE!</v>
      </c>
      <c r="BI1562" s="17" t="e">
        <f>SUMIFS('[1]Deals (investment)'!$C:$C,'[1]Deals (investment)'!$B:$B,$A1562,'[1]Deals (investment)'!$V:$V,BI$1)</f>
        <v>#VALUE!</v>
      </c>
      <c r="BJ1562" s="17" t="e">
        <f>SUMIFS('[1]Deals (investment)'!$C:$C,'[1]Deals (investment)'!$B:$B,$A1562,'[1]Deals (investment)'!$V:$V,BJ$1)</f>
        <v>#VALUE!</v>
      </c>
      <c r="BK1562" s="17" t="e">
        <f>SUMIFS('[1]Deals (investment)'!$C:$C,'[1]Deals (investment)'!$B:$B,$A1562,'[1]Deals (investment)'!$V:$V,BK$1)</f>
        <v>#VALUE!</v>
      </c>
      <c r="BL1562" s="17" t="e">
        <f>SUMIFS('[1]Deals (investment)'!$C:$C,'[1]Deals (investment)'!$B:$B,$A1562,'[1]Deals (investment)'!$V:$V,BL$1)</f>
        <v>#VALUE!</v>
      </c>
      <c r="BM1562" s="17" t="e">
        <f>SUMIFS('[1]Deals (investment)'!$C:$C,'[1]Deals (investment)'!$B:$B,$A1562,'[1]Deals (investment)'!$V:$V,BM$1)</f>
        <v>#VALUE!</v>
      </c>
      <c r="BN1562" s="15"/>
      <c r="BO1562" s="15"/>
      <c r="BP1562" s="22"/>
      <c r="BQ1562" s="15"/>
      <c r="BR1562" s="15"/>
      <c r="BS1562" s="15"/>
      <c r="BT1562" s="15"/>
      <c r="BU1562" s="15"/>
      <c r="BV1562" s="15"/>
      <c r="BW1562" s="15"/>
      <c r="BX1562" s="15"/>
      <c r="BY1562" s="15"/>
      <c r="BZ1562" s="15"/>
      <c r="CA1562" s="15"/>
      <c r="CB1562" s="15"/>
      <c r="CC1562" s="15"/>
      <c r="CD1562" s="15"/>
      <c r="CE1562" s="15"/>
      <c r="CF1562" s="15"/>
      <c r="CG1562" s="15"/>
      <c r="CH1562" s="15"/>
      <c r="CI1562" s="15"/>
      <c r="CJ1562" s="15"/>
      <c r="DM1562">
        <v>7</v>
      </c>
      <c r="DN1562">
        <v>2019</v>
      </c>
    </row>
    <row r="1563" spans="1:118" ht="12.75">
      <c r="A1563" s="15" t="s">
        <v>10200</v>
      </c>
      <c r="B1563" s="15" t="s">
        <v>10201</v>
      </c>
      <c r="C1563" s="15" t="s">
        <v>58</v>
      </c>
      <c r="D1563" s="16">
        <v>2018</v>
      </c>
      <c r="E1563" s="15" t="s">
        <v>340</v>
      </c>
      <c r="F1563" s="15"/>
      <c r="G1563" s="15" t="s">
        <v>342</v>
      </c>
      <c r="H1563" s="15"/>
      <c r="I1563" s="15" t="s">
        <v>342</v>
      </c>
      <c r="J1563" s="15"/>
      <c r="K1563" s="17" t="e">
        <f t="shared" si="218"/>
        <v>#VALUE!</v>
      </c>
      <c r="L1563" s="15"/>
      <c r="M1563" s="18" t="e">
        <f t="shared" si="205"/>
        <v>#VALUE!</v>
      </c>
      <c r="N1563" s="15"/>
      <c r="O1563" s="15"/>
      <c r="P1563" s="15"/>
      <c r="Q1563" s="15"/>
      <c r="R1563" s="15"/>
      <c r="S1563" s="19"/>
      <c r="T1563" s="15"/>
      <c r="U1563" s="17"/>
      <c r="V1563" s="15" t="s">
        <v>10202</v>
      </c>
      <c r="W1563" s="15"/>
      <c r="X1563" s="15" t="s">
        <v>191</v>
      </c>
      <c r="Y1563" s="15"/>
      <c r="AB1563" s="20"/>
      <c r="AC1563" s="15"/>
      <c r="AD1563" s="15"/>
      <c r="AE1563" s="15"/>
      <c r="AF1563" s="15"/>
      <c r="AG1563" s="22">
        <f t="shared" si="242"/>
        <v>0.32258064516129031</v>
      </c>
      <c r="AH1563" s="15" t="str">
        <f t="shared" si="237"/>
        <v/>
      </c>
      <c r="AI1563" s="22" t="e">
        <f>VLOOKUP(A1563,'[1]Deals (investment)'!$B$2:$Z$1497,1,FALSE)</f>
        <v>#N/A</v>
      </c>
      <c r="AJ1563" s="22" t="e">
        <f>VLOOKUP(A1563,'[1]Deals (investment)'!$B$2:$Z$870,15,FALSE)</f>
        <v>#N/A</v>
      </c>
      <c r="AK1563" s="17" t="e">
        <f>VLOOKUP(A1563,'[1]Deals (Exits)'!B:B,1,FALSE)</f>
        <v>#N/A</v>
      </c>
      <c r="AL1563" s="23">
        <f>VLOOKUP(G1563,[1]Lookups!$V$3:$Y$197,4,FALSE)</f>
        <v>0</v>
      </c>
      <c r="AM1563" s="17" t="str">
        <f>VLOOKUP(X1563,[1]Lookups!$B$3:$C$200,2,FALSE)</f>
        <v>Education</v>
      </c>
      <c r="AN1563" s="17" t="e">
        <f>VLOOKUP(R1563,[1]Lookups!$H$3:$I$69,2,FALSE)</f>
        <v>#N/A</v>
      </c>
      <c r="AO1563" s="17" t="e">
        <f>VLOOKUP(T1563,[1]Lookups!$H$3:$I$69,2,FALSE)</f>
        <v>#N/A</v>
      </c>
      <c r="AP1563" s="17" t="e">
        <f>VLOOKUP(AN1563,[1]Lookups!$N$3:$O$11,2,FALSE)</f>
        <v>#N/A</v>
      </c>
      <c r="AQ1563" s="18" t="e">
        <f>COUNTIFS('[1]Deals (investment)'!$B:$B,$A1563)</f>
        <v>#VALUE!</v>
      </c>
      <c r="AR1563" s="18" t="e">
        <f>COUNTIFS('[1]Deals (investment)'!$B:$B,$A1563,'[1]Deals (investment)'!$T:$T,$AW$1)+COUNTIFS('[1]Deals (investment)'!$B:$B,$A1563,'[1]Deals (investment)'!$T:$T,$AX$1)+COUNTIFS('[1]Deals (investment)'!$B:$B,$A1563,'[1]Deals (investment)'!$T:$T,$AY$1)</f>
        <v>#VALUE!</v>
      </c>
      <c r="AS1563" s="17" t="e">
        <f>SUMIFS('[1]Deals (investment)'!$C:$C,'[1]Deals (investment)'!$B:$B,$A1563)</f>
        <v>#VALUE!</v>
      </c>
      <c r="AT1563" s="17" t="e">
        <f t="shared" si="219"/>
        <v>#VALUE!</v>
      </c>
      <c r="AU1563" s="18" t="e">
        <f>COUNTIF('[1]Deals (Exits)'!$B:$B,A1563)</f>
        <v>#VALUE!</v>
      </c>
      <c r="AV1563" s="17" t="e">
        <f>SUMIFS('[1]Deals (investment)'!$C:$C,'[1]Deals (investment)'!$B:$B,$A1563,'[1]Deals (investment)'!$T:$T,AV$1)</f>
        <v>#VALUE!</v>
      </c>
      <c r="AW1563" s="17" t="e">
        <f>SUMIFS('[1]Deals (investment)'!$C:$C,'[1]Deals (investment)'!$B:$B,$A1563,'[1]Deals (investment)'!$T:$T,AW$1)</f>
        <v>#VALUE!</v>
      </c>
      <c r="AX1563" s="17" t="e">
        <f>SUMIFS('[1]Deals (investment)'!$C:$C,'[1]Deals (investment)'!$B:$B,$A1563,'[1]Deals (investment)'!$T:$T,AX$1)</f>
        <v>#VALUE!</v>
      </c>
      <c r="AY1563" s="17" t="e">
        <f>SUMIFS('[1]Deals (investment)'!$C:$C,'[1]Deals (investment)'!$B:$B,$A1563,'[1]Deals (investment)'!$T:$T,AY$1)</f>
        <v>#VALUE!</v>
      </c>
      <c r="AZ1563" s="17" t="e">
        <f>SUMIFS('[1]Deals (investment)'!$C:$C,'[1]Deals (investment)'!$B:$B,$A1563,'[1]Deals (investment)'!$T:$T,AZ$1)</f>
        <v>#VALUE!</v>
      </c>
      <c r="BA1563" s="17" t="e">
        <f>SUMIFS('[1]Deals (investment)'!$C:$C,'[1]Deals (investment)'!$B:$B,$A1563,'[1]Deals (investment)'!$T:$T,BA$1)</f>
        <v>#VALUE!</v>
      </c>
      <c r="BB1563" s="17" t="e">
        <f>SUMIFS('[1]Deals (investment)'!$C:$C,'[1]Deals (investment)'!$B:$B,$A1563,'[1]Deals (investment)'!$T:$T,BB$1)</f>
        <v>#VALUE!</v>
      </c>
      <c r="BC1563" s="17" t="e">
        <f>SUMIFS('[1]Deals (Exits)'!$C:$C,'[1]Deals (Exits)'!$B:$B,$A1563)</f>
        <v>#VALUE!</v>
      </c>
      <c r="BD1563" s="17" t="e">
        <f>SUMIFS('[1]Deals (investment)'!$C:$C,'[1]Deals (investment)'!$B:$B,$A1563,'[1]Deals (investment)'!$V:$V,BD$1)</f>
        <v>#VALUE!</v>
      </c>
      <c r="BE1563" s="17" t="e">
        <f>SUMIFS('[1]Deals (investment)'!$C:$C,'[1]Deals (investment)'!$B:$B,$A1563,'[1]Deals (investment)'!$V:$V,BE$1)</f>
        <v>#VALUE!</v>
      </c>
      <c r="BF1563" s="17" t="e">
        <f>SUMIFS('[1]Deals (investment)'!$C:$C,'[1]Deals (investment)'!$B:$B,$A1563,'[1]Deals (investment)'!$V:$V,BF$1)</f>
        <v>#VALUE!</v>
      </c>
      <c r="BG1563" s="17" t="e">
        <f>SUMIFS('[1]Deals (investment)'!$C:$C,'[1]Deals (investment)'!$B:$B,$A1563,'[1]Deals (investment)'!$V:$V,BG$1)</f>
        <v>#VALUE!</v>
      </c>
      <c r="BH1563" s="17" t="e">
        <f>SUMIFS('[1]Deals (investment)'!$C:$C,'[1]Deals (investment)'!$B:$B,$A1563,'[1]Deals (investment)'!$V:$V,BH$1)</f>
        <v>#VALUE!</v>
      </c>
      <c r="BI1563" s="17" t="e">
        <f>SUMIFS('[1]Deals (investment)'!$C:$C,'[1]Deals (investment)'!$B:$B,$A1563,'[1]Deals (investment)'!$V:$V,BI$1)</f>
        <v>#VALUE!</v>
      </c>
      <c r="BJ1563" s="17" t="e">
        <f>SUMIFS('[1]Deals (investment)'!$C:$C,'[1]Deals (investment)'!$B:$B,$A1563,'[1]Deals (investment)'!$V:$V,BJ$1)</f>
        <v>#VALUE!</v>
      </c>
      <c r="BK1563" s="17" t="e">
        <f>SUMIFS('[1]Deals (investment)'!$C:$C,'[1]Deals (investment)'!$B:$B,$A1563,'[1]Deals (investment)'!$V:$V,BK$1)</f>
        <v>#VALUE!</v>
      </c>
      <c r="BL1563" s="17" t="e">
        <f>SUMIFS('[1]Deals (investment)'!$C:$C,'[1]Deals (investment)'!$B:$B,$A1563,'[1]Deals (investment)'!$V:$V,BL$1)</f>
        <v>#VALUE!</v>
      </c>
      <c r="BM1563" s="17" t="e">
        <f>SUMIFS('[1]Deals (investment)'!$C:$C,'[1]Deals (investment)'!$B:$B,$A1563,'[1]Deals (investment)'!$V:$V,BM$1)</f>
        <v>#VALUE!</v>
      </c>
      <c r="BN1563" s="15"/>
      <c r="BO1563" s="15"/>
      <c r="BP1563" s="22"/>
      <c r="BQ1563" s="15"/>
      <c r="BR1563" s="15"/>
      <c r="BS1563" s="15"/>
      <c r="BT1563" s="15"/>
      <c r="BU1563" s="15"/>
      <c r="BV1563" s="15"/>
      <c r="BW1563" s="15"/>
      <c r="BX1563" s="15"/>
      <c r="BY1563" s="15"/>
      <c r="BZ1563" s="15"/>
      <c r="CA1563" s="15"/>
      <c r="CB1563" s="15"/>
      <c r="CC1563" s="15"/>
      <c r="CD1563" s="15" t="str">
        <f>CONCATENATE(A1563,B1563,C1563)</f>
        <v>SmartzedSmartzed is a collective of amazing people striving to build delightful learning toolsActive</v>
      </c>
      <c r="CE1563" s="15"/>
      <c r="CF1563" s="15"/>
      <c r="CG1563" s="15"/>
      <c r="CH1563" s="15"/>
      <c r="CI1563" s="15"/>
      <c r="CJ1563" s="15"/>
    </row>
    <row r="1564" spans="1:118" ht="12.75">
      <c r="A1564" s="15" t="s">
        <v>10203</v>
      </c>
      <c r="B1564" s="15" t="s">
        <v>10204</v>
      </c>
      <c r="C1564" s="15"/>
      <c r="D1564" s="16">
        <v>2016</v>
      </c>
      <c r="E1564" s="15" t="s">
        <v>59</v>
      </c>
      <c r="F1564" s="15"/>
      <c r="G1564" s="15" t="s">
        <v>61</v>
      </c>
      <c r="H1564" s="15"/>
      <c r="I1564" s="15" t="s">
        <v>61</v>
      </c>
      <c r="J1564" s="15"/>
      <c r="K1564" s="17" t="e">
        <f t="shared" si="218"/>
        <v>#VALUE!</v>
      </c>
      <c r="L1564" s="15"/>
      <c r="M1564" s="18" t="e">
        <f t="shared" si="205"/>
        <v>#VALUE!</v>
      </c>
      <c r="N1564" s="15"/>
      <c r="O1564" s="15"/>
      <c r="P1564" s="15"/>
      <c r="Q1564" s="15"/>
      <c r="R1564" s="15"/>
      <c r="S1564" s="19"/>
      <c r="T1564" s="15"/>
      <c r="U1564" s="17"/>
      <c r="V1564" s="15" t="s">
        <v>10205</v>
      </c>
      <c r="W1564" s="15"/>
      <c r="X1564" s="15"/>
      <c r="Y1564" s="15"/>
      <c r="AB1564" s="20"/>
      <c r="AC1564" s="15"/>
      <c r="AD1564" s="15"/>
      <c r="AE1564" s="15"/>
      <c r="AF1564" s="15"/>
      <c r="AG1564" s="22">
        <f t="shared" si="242"/>
        <v>0.25806451612903225</v>
      </c>
      <c r="AH1564" s="15" t="str">
        <f t="shared" si="237"/>
        <v/>
      </c>
      <c r="AI1564" s="22" t="e">
        <f>VLOOKUP(A1564,'[1]Deals (investment)'!$B$2:$Z$1497,1,FALSE)</f>
        <v>#N/A</v>
      </c>
      <c r="AJ1564" s="22" t="e">
        <f>VLOOKUP(A1564,'[1]Deals (investment)'!$B$2:$Z$870,15,FALSE)</f>
        <v>#N/A</v>
      </c>
      <c r="AK1564" s="17" t="e">
        <f>VLOOKUP(A1564,'[1]Deals (Exits)'!B:B,1,FALSE)</f>
        <v>#N/A</v>
      </c>
      <c r="AL1564" s="23">
        <f>VLOOKUP(G1564,[1]Lookups!$V$3:$Y$197,4,FALSE)</f>
        <v>0</v>
      </c>
      <c r="AM1564" s="17" t="e">
        <f>VLOOKUP(X1564,[1]Lookups!$B$3:$C$200,2,FALSE)</f>
        <v>#N/A</v>
      </c>
      <c r="AN1564" s="17" t="e">
        <f>VLOOKUP(R1564,[1]Lookups!$H$3:$I$69,2,FALSE)</f>
        <v>#N/A</v>
      </c>
      <c r="AO1564" s="17" t="e">
        <f>VLOOKUP(T1564,[1]Lookups!$H$3:$I$69,2,FALSE)</f>
        <v>#N/A</v>
      </c>
      <c r="AP1564" s="17" t="e">
        <f>VLOOKUP(AN1564,[1]Lookups!$N$3:$O$11,2,FALSE)</f>
        <v>#N/A</v>
      </c>
      <c r="AQ1564" s="18" t="e">
        <f>COUNTIFS('[1]Deals (investment)'!$B:$B,$A1564)</f>
        <v>#VALUE!</v>
      </c>
      <c r="AR1564" s="18" t="e">
        <f>COUNTIFS('[1]Deals (investment)'!$B:$B,$A1564,'[1]Deals (investment)'!$T:$T,$AW$1)+COUNTIFS('[1]Deals (investment)'!$B:$B,$A1564,'[1]Deals (investment)'!$T:$T,$AX$1)+COUNTIFS('[1]Deals (investment)'!$B:$B,$A1564,'[1]Deals (investment)'!$T:$T,$AY$1)</f>
        <v>#VALUE!</v>
      </c>
      <c r="AS1564" s="17" t="e">
        <f>SUMIFS('[1]Deals (investment)'!$C:$C,'[1]Deals (investment)'!$B:$B,$A1564)</f>
        <v>#VALUE!</v>
      </c>
      <c r="AT1564" s="17" t="e">
        <f t="shared" si="219"/>
        <v>#VALUE!</v>
      </c>
      <c r="AU1564" s="18" t="e">
        <f>COUNTIF('[1]Deals (Exits)'!$B:$B,A1564)</f>
        <v>#VALUE!</v>
      </c>
      <c r="AV1564" s="17" t="e">
        <f>SUMIFS('[1]Deals (investment)'!$C:$C,'[1]Deals (investment)'!$B:$B,$A1564,'[1]Deals (investment)'!$T:$T,AV$1)</f>
        <v>#VALUE!</v>
      </c>
      <c r="AW1564" s="17" t="e">
        <f>SUMIFS('[1]Deals (investment)'!$C:$C,'[1]Deals (investment)'!$B:$B,$A1564,'[1]Deals (investment)'!$T:$T,AW$1)</f>
        <v>#VALUE!</v>
      </c>
      <c r="AX1564" s="17" t="e">
        <f>SUMIFS('[1]Deals (investment)'!$C:$C,'[1]Deals (investment)'!$B:$B,$A1564,'[1]Deals (investment)'!$T:$T,AX$1)</f>
        <v>#VALUE!</v>
      </c>
      <c r="AY1564" s="17" t="e">
        <f>SUMIFS('[1]Deals (investment)'!$C:$C,'[1]Deals (investment)'!$B:$B,$A1564,'[1]Deals (investment)'!$T:$T,AY$1)</f>
        <v>#VALUE!</v>
      </c>
      <c r="AZ1564" s="17" t="e">
        <f>SUMIFS('[1]Deals (investment)'!$C:$C,'[1]Deals (investment)'!$B:$B,$A1564,'[1]Deals (investment)'!$T:$T,AZ$1)</f>
        <v>#VALUE!</v>
      </c>
      <c r="BA1564" s="17" t="e">
        <f>SUMIFS('[1]Deals (investment)'!$C:$C,'[1]Deals (investment)'!$B:$B,$A1564,'[1]Deals (investment)'!$T:$T,BA$1)</f>
        <v>#VALUE!</v>
      </c>
      <c r="BB1564" s="17" t="e">
        <f>SUMIFS('[1]Deals (investment)'!$C:$C,'[1]Deals (investment)'!$B:$B,$A1564,'[1]Deals (investment)'!$T:$T,BB$1)</f>
        <v>#VALUE!</v>
      </c>
      <c r="BC1564" s="17" t="e">
        <f>SUMIFS('[1]Deals (Exits)'!$C:$C,'[1]Deals (Exits)'!$B:$B,$A1564)</f>
        <v>#VALUE!</v>
      </c>
      <c r="BD1564" s="17" t="e">
        <f>SUMIFS('[1]Deals (investment)'!$C:$C,'[1]Deals (investment)'!$B:$B,$A1564,'[1]Deals (investment)'!$V:$V,BD$1)</f>
        <v>#VALUE!</v>
      </c>
      <c r="BE1564" s="17" t="e">
        <f>SUMIFS('[1]Deals (investment)'!$C:$C,'[1]Deals (investment)'!$B:$B,$A1564,'[1]Deals (investment)'!$V:$V,BE$1)</f>
        <v>#VALUE!</v>
      </c>
      <c r="BF1564" s="17" t="e">
        <f>SUMIFS('[1]Deals (investment)'!$C:$C,'[1]Deals (investment)'!$B:$B,$A1564,'[1]Deals (investment)'!$V:$V,BF$1)</f>
        <v>#VALUE!</v>
      </c>
      <c r="BG1564" s="17" t="e">
        <f>SUMIFS('[1]Deals (investment)'!$C:$C,'[1]Deals (investment)'!$B:$B,$A1564,'[1]Deals (investment)'!$V:$V,BG$1)</f>
        <v>#VALUE!</v>
      </c>
      <c r="BH1564" s="17" t="e">
        <f>SUMIFS('[1]Deals (investment)'!$C:$C,'[1]Deals (investment)'!$B:$B,$A1564,'[1]Deals (investment)'!$V:$V,BH$1)</f>
        <v>#VALUE!</v>
      </c>
      <c r="BI1564" s="17" t="e">
        <f>SUMIFS('[1]Deals (investment)'!$C:$C,'[1]Deals (investment)'!$B:$B,$A1564,'[1]Deals (investment)'!$V:$V,BI$1)</f>
        <v>#VALUE!</v>
      </c>
      <c r="BJ1564" s="17" t="e">
        <f>SUMIFS('[1]Deals (investment)'!$C:$C,'[1]Deals (investment)'!$B:$B,$A1564,'[1]Deals (investment)'!$V:$V,BJ$1)</f>
        <v>#VALUE!</v>
      </c>
      <c r="BK1564" s="17" t="e">
        <f>SUMIFS('[1]Deals (investment)'!$C:$C,'[1]Deals (investment)'!$B:$B,$A1564,'[1]Deals (investment)'!$V:$V,BK$1)</f>
        <v>#VALUE!</v>
      </c>
      <c r="BL1564" s="17" t="e">
        <f>SUMIFS('[1]Deals (investment)'!$C:$C,'[1]Deals (investment)'!$B:$B,$A1564,'[1]Deals (investment)'!$V:$V,BL$1)</f>
        <v>#VALUE!</v>
      </c>
      <c r="BM1564" s="17" t="e">
        <f>SUMIFS('[1]Deals (investment)'!$C:$C,'[1]Deals (investment)'!$B:$B,$A1564,'[1]Deals (investment)'!$V:$V,BM$1)</f>
        <v>#VALUE!</v>
      </c>
      <c r="BN1564" s="15"/>
      <c r="BO1564" s="15"/>
      <c r="BP1564" s="22"/>
      <c r="BQ1564" s="15"/>
      <c r="BR1564" s="15"/>
      <c r="BS1564" s="15"/>
      <c r="BT1564" s="15"/>
      <c r="BU1564" s="15"/>
      <c r="BV1564" s="15"/>
      <c r="BW1564" s="15"/>
      <c r="BX1564" s="15"/>
      <c r="BY1564" s="15"/>
      <c r="BZ1564" s="15"/>
      <c r="CA1564" s="15"/>
      <c r="CB1564" s="15"/>
      <c r="CC1564" s="15"/>
      <c r="CD1564" s="15"/>
      <c r="CE1564" s="15"/>
      <c r="CF1564" s="15"/>
      <c r="CG1564" s="15"/>
      <c r="CH1564" s="15"/>
      <c r="CI1564" s="15"/>
      <c r="CJ1564" s="15"/>
    </row>
    <row r="1565" spans="1:118" ht="12.75">
      <c r="A1565" s="15" t="s">
        <v>10206</v>
      </c>
      <c r="B1565" s="15" t="s">
        <v>10207</v>
      </c>
      <c r="C1565" s="15" t="s">
        <v>58</v>
      </c>
      <c r="D1565" s="16">
        <v>2011</v>
      </c>
      <c r="E1565" s="15" t="s">
        <v>1086</v>
      </c>
      <c r="F1565" s="15"/>
      <c r="G1565" s="15" t="s">
        <v>891</v>
      </c>
      <c r="H1565" s="15"/>
      <c r="I1565" s="15" t="s">
        <v>1253</v>
      </c>
      <c r="J1565" s="15"/>
      <c r="K1565" s="17" t="e">
        <f t="shared" si="218"/>
        <v>#VALUE!</v>
      </c>
      <c r="L1565" s="15"/>
      <c r="M1565" s="18" t="e">
        <f t="shared" si="205"/>
        <v>#VALUE!</v>
      </c>
      <c r="N1565" s="15"/>
      <c r="O1565" s="15"/>
      <c r="P1565" s="15"/>
      <c r="Q1565" s="24" t="e">
        <f ca="1">_xludf.MAXIFS('[1]Deals (investment)'!A:A,'[1]Deals (investment)'!B:B,A1565)</f>
        <v>#NAME?</v>
      </c>
      <c r="R1565" s="15" t="s">
        <v>636</v>
      </c>
      <c r="S1565" s="19">
        <v>740000</v>
      </c>
      <c r="T1565" s="15" t="s">
        <v>131</v>
      </c>
      <c r="U1565" s="17">
        <v>9000000</v>
      </c>
      <c r="V1565" s="15" t="s">
        <v>10208</v>
      </c>
      <c r="W1565" s="15"/>
      <c r="X1565" s="15" t="s">
        <v>107</v>
      </c>
      <c r="Y1565" s="15" t="s">
        <v>10209</v>
      </c>
      <c r="AB1565" s="20" t="s">
        <v>171</v>
      </c>
      <c r="AC1565" s="21" t="s">
        <v>10210</v>
      </c>
      <c r="AD1565" s="21" t="s">
        <v>10211</v>
      </c>
      <c r="AE1565" s="21" t="s">
        <v>10212</v>
      </c>
      <c r="AF1565" s="21" t="s">
        <v>10213</v>
      </c>
      <c r="AG1565" s="22">
        <f t="shared" ca="1" si="242"/>
        <v>0.67741935483870963</v>
      </c>
      <c r="AH1565" s="15" t="e">
        <f t="shared" si="237"/>
        <v>#VALUE!</v>
      </c>
      <c r="AI1565" s="22" t="str">
        <f>VLOOKUP(A1565,'[1]Deals (investment)'!$B$2:$Z$1497,1,FALSE)</f>
        <v>SolarNow</v>
      </c>
      <c r="AJ1565" s="22">
        <f>VLOOKUP(A1565,'[1]Deals (investment)'!$B$2:$Z$870,15,FALSE)</f>
        <v>1</v>
      </c>
      <c r="AK1565" s="17" t="e">
        <f>VLOOKUP(A1565,'[1]Deals (Exits)'!B:B,1,FALSE)</f>
        <v>#N/A</v>
      </c>
      <c r="AL1565" s="23">
        <f>VLOOKUP(G1565,[1]Lookups!$V$3:$Y$197,4,FALSE)</f>
        <v>0</v>
      </c>
      <c r="AM1565" s="17" t="str">
        <f>VLOOKUP(X1565,[1]Lookups!$B$3:$C$200,2,FALSE)</f>
        <v>Energy &amp; Resources</v>
      </c>
      <c r="AN1565" s="17" t="str">
        <f>VLOOKUP(R1565,[1]Lookups!$H$3:$I$69,2,FALSE)</f>
        <v>1. Grant</v>
      </c>
      <c r="AO1565" s="17" t="str">
        <f>VLOOKUP(T1565,[1]Lookups!$H$3:$I$69,2,FALSE)</f>
        <v>3. Early Venture</v>
      </c>
      <c r="AP1565" s="17" t="str">
        <f>VLOOKUP(AN1565,[1]Lookups!$N$3:$O$11,2,FALSE)</f>
        <v>Early</v>
      </c>
      <c r="AQ1565" s="18" t="e">
        <f>COUNTIFS('[1]Deals (investment)'!$B:$B,$A1565)</f>
        <v>#VALUE!</v>
      </c>
      <c r="AR1565" s="18" t="e">
        <f>COUNTIFS('[1]Deals (investment)'!$B:$B,$A1565,'[1]Deals (investment)'!$T:$T,$AW$1)+COUNTIFS('[1]Deals (investment)'!$B:$B,$A1565,'[1]Deals (investment)'!$T:$T,$AX$1)+COUNTIFS('[1]Deals (investment)'!$B:$B,$A1565,'[1]Deals (investment)'!$T:$T,$AY$1)</f>
        <v>#VALUE!</v>
      </c>
      <c r="AS1565" s="17" t="e">
        <f>SUMIFS('[1]Deals (investment)'!$C:$C,'[1]Deals (investment)'!$B:$B,$A1565)</f>
        <v>#VALUE!</v>
      </c>
      <c r="AT1565" s="17" t="e">
        <f t="shared" si="219"/>
        <v>#VALUE!</v>
      </c>
      <c r="AU1565" s="18" t="e">
        <f>COUNTIF('[1]Deals (Exits)'!$B:$B,A1565)</f>
        <v>#VALUE!</v>
      </c>
      <c r="AV1565" s="17" t="e">
        <f>SUMIFS('[1]Deals (investment)'!$C:$C,'[1]Deals (investment)'!$B:$B,$A1565,'[1]Deals (investment)'!$T:$T,AV$1)</f>
        <v>#VALUE!</v>
      </c>
      <c r="AW1565" s="17" t="e">
        <f>SUMIFS('[1]Deals (investment)'!$C:$C,'[1]Deals (investment)'!$B:$B,$A1565,'[1]Deals (investment)'!$T:$T,AW$1)</f>
        <v>#VALUE!</v>
      </c>
      <c r="AX1565" s="17" t="e">
        <f>SUMIFS('[1]Deals (investment)'!$C:$C,'[1]Deals (investment)'!$B:$B,$A1565,'[1]Deals (investment)'!$T:$T,AX$1)</f>
        <v>#VALUE!</v>
      </c>
      <c r="AY1565" s="17" t="e">
        <f>SUMIFS('[1]Deals (investment)'!$C:$C,'[1]Deals (investment)'!$B:$B,$A1565,'[1]Deals (investment)'!$T:$T,AY$1)</f>
        <v>#VALUE!</v>
      </c>
      <c r="AZ1565" s="17" t="e">
        <f>SUMIFS('[1]Deals (investment)'!$C:$C,'[1]Deals (investment)'!$B:$B,$A1565,'[1]Deals (investment)'!$T:$T,AZ$1)</f>
        <v>#VALUE!</v>
      </c>
      <c r="BA1565" s="17" t="e">
        <f>SUMIFS('[1]Deals (investment)'!$C:$C,'[1]Deals (investment)'!$B:$B,$A1565,'[1]Deals (investment)'!$T:$T,BA$1)</f>
        <v>#VALUE!</v>
      </c>
      <c r="BB1565" s="17" t="e">
        <f>SUMIFS('[1]Deals (investment)'!$C:$C,'[1]Deals (investment)'!$B:$B,$A1565,'[1]Deals (investment)'!$T:$T,BB$1)</f>
        <v>#VALUE!</v>
      </c>
      <c r="BC1565" s="17" t="e">
        <f>SUMIFS('[1]Deals (Exits)'!$C:$C,'[1]Deals (Exits)'!$B:$B,$A1565)</f>
        <v>#VALUE!</v>
      </c>
      <c r="BD1565" s="17" t="e">
        <f>SUMIFS('[1]Deals (investment)'!$C:$C,'[1]Deals (investment)'!$B:$B,$A1565,'[1]Deals (investment)'!$V:$V,BD$1)</f>
        <v>#VALUE!</v>
      </c>
      <c r="BE1565" s="17" t="e">
        <f>SUMIFS('[1]Deals (investment)'!$C:$C,'[1]Deals (investment)'!$B:$B,$A1565,'[1]Deals (investment)'!$V:$V,BE$1)</f>
        <v>#VALUE!</v>
      </c>
      <c r="BF1565" s="17" t="e">
        <f>SUMIFS('[1]Deals (investment)'!$C:$C,'[1]Deals (investment)'!$B:$B,$A1565,'[1]Deals (investment)'!$V:$V,BF$1)</f>
        <v>#VALUE!</v>
      </c>
      <c r="BG1565" s="17" t="e">
        <f>SUMIFS('[1]Deals (investment)'!$C:$C,'[1]Deals (investment)'!$B:$B,$A1565,'[1]Deals (investment)'!$V:$V,BG$1)</f>
        <v>#VALUE!</v>
      </c>
      <c r="BH1565" s="17" t="e">
        <f>SUMIFS('[1]Deals (investment)'!$C:$C,'[1]Deals (investment)'!$B:$B,$A1565,'[1]Deals (investment)'!$V:$V,BH$1)</f>
        <v>#VALUE!</v>
      </c>
      <c r="BI1565" s="17" t="e">
        <f>SUMIFS('[1]Deals (investment)'!$C:$C,'[1]Deals (investment)'!$B:$B,$A1565,'[1]Deals (investment)'!$V:$V,BI$1)</f>
        <v>#VALUE!</v>
      </c>
      <c r="BJ1565" s="17" t="e">
        <f>SUMIFS('[1]Deals (investment)'!$C:$C,'[1]Deals (investment)'!$B:$B,$A1565,'[1]Deals (investment)'!$V:$V,BJ$1)</f>
        <v>#VALUE!</v>
      </c>
      <c r="BK1565" s="17" t="e">
        <f>SUMIFS('[1]Deals (investment)'!$C:$C,'[1]Deals (investment)'!$B:$B,$A1565,'[1]Deals (investment)'!$V:$V,BK$1)</f>
        <v>#VALUE!</v>
      </c>
      <c r="BL1565" s="17" t="e">
        <f>SUMIFS('[1]Deals (investment)'!$C:$C,'[1]Deals (investment)'!$B:$B,$A1565,'[1]Deals (investment)'!$V:$V,BL$1)</f>
        <v>#VALUE!</v>
      </c>
      <c r="BM1565" s="17" t="e">
        <f>SUMIFS('[1]Deals (investment)'!$C:$C,'[1]Deals (investment)'!$B:$B,$A1565,'[1]Deals (investment)'!$V:$V,BM$1)</f>
        <v>#VALUE!</v>
      </c>
      <c r="BN1565" s="15"/>
      <c r="BO1565" s="15"/>
      <c r="BP1565" s="22"/>
      <c r="BQ1565" s="15"/>
      <c r="BR1565" s="15"/>
      <c r="BS1565" s="15"/>
      <c r="BT1565" s="15"/>
      <c r="BU1565" s="15"/>
      <c r="BV1565" s="15"/>
      <c r="BW1565" s="15"/>
      <c r="BX1565" s="15"/>
      <c r="BY1565" s="15"/>
      <c r="BZ1565" s="15"/>
      <c r="CA1565" s="15"/>
      <c r="CB1565" s="15"/>
      <c r="CC1565" s="15"/>
      <c r="CD1565" s="15" t="str">
        <f t="shared" ref="CD1565:CD1572" si="243">CONCATENATE(A1565,B1565,C1565)</f>
        <v>SolarnowSolarNow sells high-quality, reliable solar home systems in Uganda and Kenya. With SolarNow's PayPlan, selected clients can take advantage of 24 month credit terms. SolarNow works with a branch-network of 50 branches in Uganda and 16 branches in Kenya, all guaranteeing reliable after-sales services, including up to 20 years warranty on the PV modules.Active</v>
      </c>
      <c r="CE1565" s="15"/>
      <c r="CF1565" s="15"/>
      <c r="CG1565" s="15"/>
      <c r="CH1565" s="15"/>
      <c r="CI1565" s="15"/>
      <c r="CJ1565" s="15"/>
      <c r="DM1565">
        <v>319</v>
      </c>
    </row>
    <row r="1566" spans="1:118" ht="25.5">
      <c r="A1566" s="15" t="s">
        <v>10214</v>
      </c>
      <c r="B1566" s="15" t="s">
        <v>10215</v>
      </c>
      <c r="C1566" s="15" t="s">
        <v>58</v>
      </c>
      <c r="D1566" s="16">
        <v>2017</v>
      </c>
      <c r="E1566" s="26" t="s">
        <v>1472</v>
      </c>
      <c r="F1566" s="26"/>
      <c r="G1566" s="26" t="s">
        <v>91</v>
      </c>
      <c r="H1566" s="26"/>
      <c r="I1566" s="15" t="s">
        <v>91</v>
      </c>
      <c r="J1566" s="26"/>
      <c r="K1566" s="17" t="e">
        <f t="shared" si="218"/>
        <v>#VALUE!</v>
      </c>
      <c r="L1566" s="15"/>
      <c r="M1566" s="18" t="e">
        <f t="shared" si="205"/>
        <v>#VALUE!</v>
      </c>
      <c r="N1566" s="15"/>
      <c r="O1566" s="15"/>
      <c r="P1566" s="15"/>
      <c r="Q1566" s="15"/>
      <c r="R1566" s="15"/>
      <c r="S1566" s="19"/>
      <c r="T1566" s="15"/>
      <c r="U1566" s="17"/>
      <c r="V1566" s="15" t="s">
        <v>10216</v>
      </c>
      <c r="W1566" s="15">
        <v>0</v>
      </c>
      <c r="X1566" s="15" t="s">
        <v>404</v>
      </c>
      <c r="Y1566" s="15" t="s">
        <v>404</v>
      </c>
      <c r="AB1566" s="20"/>
      <c r="AC1566" s="27" t="s">
        <v>10217</v>
      </c>
      <c r="AD1566" s="15"/>
      <c r="AE1566" s="15"/>
      <c r="AF1566" s="15"/>
      <c r="AG1566" s="22">
        <f t="shared" si="242"/>
        <v>0.41935483870967744</v>
      </c>
      <c r="AH1566" s="15" t="str">
        <f t="shared" si="237"/>
        <v/>
      </c>
      <c r="AI1566" s="22" t="e">
        <f>VLOOKUP(A1566,'[1]Deals (investment)'!$B$2:$Z$1497,1,FALSE)</f>
        <v>#N/A</v>
      </c>
      <c r="AJ1566" s="22" t="e">
        <f>VLOOKUP(A1566,'[1]Deals (investment)'!$B$2:$Z$870,15,FALSE)</f>
        <v>#N/A</v>
      </c>
      <c r="AK1566" s="17" t="e">
        <f>VLOOKUP(A1566,'[1]Deals (Exits)'!B:B,1,FALSE)</f>
        <v>#N/A</v>
      </c>
      <c r="AL1566" s="23">
        <f>VLOOKUP(G1566,[1]Lookups!$V$3:$Y$197,4,FALSE)</f>
        <v>0</v>
      </c>
      <c r="AM1566" s="17" t="str">
        <f>VLOOKUP(X1566,[1]Lookups!$B$3:$C$200,2,FALSE)</f>
        <v>Other Technologies &amp; Information Technology</v>
      </c>
      <c r="AN1566" s="17" t="e">
        <f>VLOOKUP(R1566,[1]Lookups!$H$3:$I$69,2,FALSE)</f>
        <v>#N/A</v>
      </c>
      <c r="AO1566" s="17" t="e">
        <f>VLOOKUP(T1566,[1]Lookups!$H$3:$I$69,2,FALSE)</f>
        <v>#N/A</v>
      </c>
      <c r="AP1566" s="17" t="e">
        <f>VLOOKUP(AN1566,[1]Lookups!$N$3:$O$11,2,FALSE)</f>
        <v>#N/A</v>
      </c>
      <c r="AQ1566" s="18" t="e">
        <f>COUNTIFS('[1]Deals (investment)'!$B:$B,$A1566)</f>
        <v>#VALUE!</v>
      </c>
      <c r="AR1566" s="18" t="e">
        <f>COUNTIFS('[1]Deals (investment)'!$B:$B,$A1566,'[1]Deals (investment)'!$T:$T,$AW$1)+COUNTIFS('[1]Deals (investment)'!$B:$B,$A1566,'[1]Deals (investment)'!$T:$T,$AX$1)+COUNTIFS('[1]Deals (investment)'!$B:$B,$A1566,'[1]Deals (investment)'!$T:$T,$AY$1)</f>
        <v>#VALUE!</v>
      </c>
      <c r="AS1566" s="17" t="e">
        <f>SUMIFS('[1]Deals (investment)'!$C:$C,'[1]Deals (investment)'!$B:$B,$A1566)</f>
        <v>#VALUE!</v>
      </c>
      <c r="AT1566" s="17" t="e">
        <f t="shared" si="219"/>
        <v>#VALUE!</v>
      </c>
      <c r="AU1566" s="18" t="e">
        <f>COUNTIF('[1]Deals (Exits)'!$B:$B,A1566)</f>
        <v>#VALUE!</v>
      </c>
      <c r="AV1566" s="17" t="e">
        <f>SUMIFS('[1]Deals (investment)'!$C:$C,'[1]Deals (investment)'!$B:$B,$A1566,'[1]Deals (investment)'!$T:$T,AV$1)</f>
        <v>#VALUE!</v>
      </c>
      <c r="AW1566" s="17" t="e">
        <f>SUMIFS('[1]Deals (investment)'!$C:$C,'[1]Deals (investment)'!$B:$B,$A1566,'[1]Deals (investment)'!$T:$T,AW$1)</f>
        <v>#VALUE!</v>
      </c>
      <c r="AX1566" s="17" t="e">
        <f>SUMIFS('[1]Deals (investment)'!$C:$C,'[1]Deals (investment)'!$B:$B,$A1566,'[1]Deals (investment)'!$T:$T,AX$1)</f>
        <v>#VALUE!</v>
      </c>
      <c r="AY1566" s="17" t="e">
        <f>SUMIFS('[1]Deals (investment)'!$C:$C,'[1]Deals (investment)'!$B:$B,$A1566,'[1]Deals (investment)'!$T:$T,AY$1)</f>
        <v>#VALUE!</v>
      </c>
      <c r="AZ1566" s="17" t="e">
        <f>SUMIFS('[1]Deals (investment)'!$C:$C,'[1]Deals (investment)'!$B:$B,$A1566,'[1]Deals (investment)'!$T:$T,AZ$1)</f>
        <v>#VALUE!</v>
      </c>
      <c r="BA1566" s="17" t="e">
        <f>SUMIFS('[1]Deals (investment)'!$C:$C,'[1]Deals (investment)'!$B:$B,$A1566,'[1]Deals (investment)'!$T:$T,BA$1)</f>
        <v>#VALUE!</v>
      </c>
      <c r="BB1566" s="17" t="e">
        <f>SUMIFS('[1]Deals (investment)'!$C:$C,'[1]Deals (investment)'!$B:$B,$A1566,'[1]Deals (investment)'!$T:$T,BB$1)</f>
        <v>#VALUE!</v>
      </c>
      <c r="BC1566" s="17" t="e">
        <f>SUMIFS('[1]Deals (Exits)'!$C:$C,'[1]Deals (Exits)'!$B:$B,$A1566)</f>
        <v>#VALUE!</v>
      </c>
      <c r="BD1566" s="17" t="e">
        <f>SUMIFS('[1]Deals (investment)'!$C:$C,'[1]Deals (investment)'!$B:$B,$A1566,'[1]Deals (investment)'!$V:$V,BD$1)</f>
        <v>#VALUE!</v>
      </c>
      <c r="BE1566" s="17" t="e">
        <f>SUMIFS('[1]Deals (investment)'!$C:$C,'[1]Deals (investment)'!$B:$B,$A1566,'[1]Deals (investment)'!$V:$V,BE$1)</f>
        <v>#VALUE!</v>
      </c>
      <c r="BF1566" s="17" t="e">
        <f>SUMIFS('[1]Deals (investment)'!$C:$C,'[1]Deals (investment)'!$B:$B,$A1566,'[1]Deals (investment)'!$V:$V,BF$1)</f>
        <v>#VALUE!</v>
      </c>
      <c r="BG1566" s="17" t="e">
        <f>SUMIFS('[1]Deals (investment)'!$C:$C,'[1]Deals (investment)'!$B:$B,$A1566,'[1]Deals (investment)'!$V:$V,BG$1)</f>
        <v>#VALUE!</v>
      </c>
      <c r="BH1566" s="17" t="e">
        <f>SUMIFS('[1]Deals (investment)'!$C:$C,'[1]Deals (investment)'!$B:$B,$A1566,'[1]Deals (investment)'!$V:$V,BH$1)</f>
        <v>#VALUE!</v>
      </c>
      <c r="BI1566" s="17" t="e">
        <f>SUMIFS('[1]Deals (investment)'!$C:$C,'[1]Deals (investment)'!$B:$B,$A1566,'[1]Deals (investment)'!$V:$V,BI$1)</f>
        <v>#VALUE!</v>
      </c>
      <c r="BJ1566" s="17" t="e">
        <f>SUMIFS('[1]Deals (investment)'!$C:$C,'[1]Deals (investment)'!$B:$B,$A1566,'[1]Deals (investment)'!$V:$V,BJ$1)</f>
        <v>#VALUE!</v>
      </c>
      <c r="BK1566" s="17" t="e">
        <f>SUMIFS('[1]Deals (investment)'!$C:$C,'[1]Deals (investment)'!$B:$B,$A1566,'[1]Deals (investment)'!$V:$V,BK$1)</f>
        <v>#VALUE!</v>
      </c>
      <c r="BL1566" s="17" t="e">
        <f>SUMIFS('[1]Deals (investment)'!$C:$C,'[1]Deals (investment)'!$B:$B,$A1566,'[1]Deals (investment)'!$V:$V,BL$1)</f>
        <v>#VALUE!</v>
      </c>
      <c r="BM1566" s="17" t="e">
        <f>SUMIFS('[1]Deals (investment)'!$C:$C,'[1]Deals (investment)'!$B:$B,$A1566,'[1]Deals (investment)'!$V:$V,BM$1)</f>
        <v>#VALUE!</v>
      </c>
      <c r="BN1566" s="15"/>
      <c r="BO1566" s="15"/>
      <c r="BP1566" s="22"/>
      <c r="BQ1566" s="15"/>
      <c r="BR1566" s="15"/>
      <c r="BS1566" s="15"/>
      <c r="BT1566" s="15"/>
      <c r="BU1566" s="15"/>
      <c r="BV1566" s="15"/>
      <c r="BW1566" s="15"/>
      <c r="BX1566" s="15"/>
      <c r="BY1566" s="15"/>
      <c r="BZ1566" s="15"/>
      <c r="CA1566" s="15"/>
      <c r="CB1566" s="15"/>
      <c r="CC1566" s="15"/>
      <c r="CD1566" s="15" t="str">
        <f t="shared" si="243"/>
        <v>SnapslipSnaslip is a digital receipting and Analytics application.Active</v>
      </c>
      <c r="CE1566" s="15"/>
      <c r="CF1566" s="15"/>
      <c r="CG1566" s="15"/>
      <c r="CH1566" s="15"/>
      <c r="CI1566" s="15"/>
      <c r="CJ1566" s="15"/>
    </row>
    <row r="1567" spans="1:118" ht="12.75">
      <c r="A1567" s="15" t="s">
        <v>10218</v>
      </c>
      <c r="B1567" s="15" t="s">
        <v>10219</v>
      </c>
      <c r="C1567" s="15" t="s">
        <v>58</v>
      </c>
      <c r="D1567" s="16"/>
      <c r="E1567" s="15" t="s">
        <v>5185</v>
      </c>
      <c r="F1567" s="15"/>
      <c r="G1567" s="15"/>
      <c r="H1567" s="15"/>
      <c r="I1567" s="15"/>
      <c r="J1567" s="15"/>
      <c r="K1567" s="17" t="e">
        <f t="shared" si="218"/>
        <v>#VALUE!</v>
      </c>
      <c r="L1567" s="15"/>
      <c r="M1567" s="18" t="e">
        <f t="shared" si="205"/>
        <v>#VALUE!</v>
      </c>
      <c r="N1567" s="15"/>
      <c r="O1567" s="15"/>
      <c r="P1567" s="15"/>
      <c r="Q1567" s="15"/>
      <c r="R1567" s="15"/>
      <c r="S1567" s="19"/>
      <c r="T1567" s="15"/>
      <c r="U1567" s="17"/>
      <c r="V1567" s="15" t="s">
        <v>10220</v>
      </c>
      <c r="W1567" s="15"/>
      <c r="X1567" s="15" t="s">
        <v>64</v>
      </c>
      <c r="Y1567" s="15"/>
      <c r="AB1567" s="20"/>
      <c r="AC1567" s="21" t="s">
        <v>10221</v>
      </c>
      <c r="AD1567" s="15"/>
      <c r="AE1567" s="21" t="s">
        <v>10222</v>
      </c>
      <c r="AF1567" s="21" t="s">
        <v>10223</v>
      </c>
      <c r="AG1567" s="22">
        <f t="shared" si="242"/>
        <v>0.32258064516129031</v>
      </c>
      <c r="AH1567" s="15" t="str">
        <f t="shared" si="237"/>
        <v/>
      </c>
      <c r="AI1567" s="22" t="e">
        <f>VLOOKUP(A1567,'[1]Deals (investment)'!$B$2:$Z$1497,1,FALSE)</f>
        <v>#N/A</v>
      </c>
      <c r="AJ1567" s="22" t="e">
        <f>VLOOKUP(A1567,'[1]Deals (investment)'!$B$2:$Z$870,15,FALSE)</f>
        <v>#N/A</v>
      </c>
      <c r="AK1567" s="17" t="e">
        <f>VLOOKUP(A1567,'[1]Deals (Exits)'!B:B,1,FALSE)</f>
        <v>#N/A</v>
      </c>
      <c r="AL1567" s="23" t="e">
        <f>VLOOKUP(G1567,[1]Lookups!$V$3:$Y$197,4,FALSE)</f>
        <v>#N/A</v>
      </c>
      <c r="AM1567" s="17" t="str">
        <f>VLOOKUP(X1567,[1]Lookups!$B$3:$C$200,2,FALSE)</f>
        <v>E-commerce &amp; Retail</v>
      </c>
      <c r="AN1567" s="17" t="e">
        <f>VLOOKUP(R1567,[1]Lookups!$H$3:$I$69,2,FALSE)</f>
        <v>#N/A</v>
      </c>
      <c r="AO1567" s="17" t="e">
        <f>VLOOKUP(T1567,[1]Lookups!$H$3:$I$69,2,FALSE)</f>
        <v>#N/A</v>
      </c>
      <c r="AP1567" s="17" t="e">
        <f>VLOOKUP(AN1567,[1]Lookups!$N$3:$O$11,2,FALSE)</f>
        <v>#N/A</v>
      </c>
      <c r="AQ1567" s="18" t="e">
        <f>COUNTIFS('[1]Deals (investment)'!$B:$B,$A1567)</f>
        <v>#VALUE!</v>
      </c>
      <c r="AR1567" s="18" t="e">
        <f>COUNTIFS('[1]Deals (investment)'!$B:$B,$A1567,'[1]Deals (investment)'!$T:$T,$AW$1)+COUNTIFS('[1]Deals (investment)'!$B:$B,$A1567,'[1]Deals (investment)'!$T:$T,$AX$1)+COUNTIFS('[1]Deals (investment)'!$B:$B,$A1567,'[1]Deals (investment)'!$T:$T,$AY$1)</f>
        <v>#VALUE!</v>
      </c>
      <c r="AS1567" s="17" t="e">
        <f>SUMIFS('[1]Deals (investment)'!$C:$C,'[1]Deals (investment)'!$B:$B,$A1567)</f>
        <v>#VALUE!</v>
      </c>
      <c r="AT1567" s="17" t="e">
        <f t="shared" si="219"/>
        <v>#VALUE!</v>
      </c>
      <c r="AU1567" s="18" t="e">
        <f>COUNTIF('[1]Deals (Exits)'!$B:$B,A1567)</f>
        <v>#VALUE!</v>
      </c>
      <c r="AV1567" s="17" t="e">
        <f>SUMIFS('[1]Deals (investment)'!$C:$C,'[1]Deals (investment)'!$B:$B,$A1567,'[1]Deals (investment)'!$T:$T,AV$1)</f>
        <v>#VALUE!</v>
      </c>
      <c r="AW1567" s="17" t="e">
        <f>SUMIFS('[1]Deals (investment)'!$C:$C,'[1]Deals (investment)'!$B:$B,$A1567,'[1]Deals (investment)'!$T:$T,AW$1)</f>
        <v>#VALUE!</v>
      </c>
      <c r="AX1567" s="17" t="e">
        <f>SUMIFS('[1]Deals (investment)'!$C:$C,'[1]Deals (investment)'!$B:$B,$A1567,'[1]Deals (investment)'!$T:$T,AX$1)</f>
        <v>#VALUE!</v>
      </c>
      <c r="AY1567" s="17" t="e">
        <f>SUMIFS('[1]Deals (investment)'!$C:$C,'[1]Deals (investment)'!$B:$B,$A1567,'[1]Deals (investment)'!$T:$T,AY$1)</f>
        <v>#VALUE!</v>
      </c>
      <c r="AZ1567" s="17" t="e">
        <f>SUMIFS('[1]Deals (investment)'!$C:$C,'[1]Deals (investment)'!$B:$B,$A1567,'[1]Deals (investment)'!$T:$T,AZ$1)</f>
        <v>#VALUE!</v>
      </c>
      <c r="BA1567" s="17" t="e">
        <f>SUMIFS('[1]Deals (investment)'!$C:$C,'[1]Deals (investment)'!$B:$B,$A1567,'[1]Deals (investment)'!$T:$T,BA$1)</f>
        <v>#VALUE!</v>
      </c>
      <c r="BB1567" s="17" t="e">
        <f>SUMIFS('[1]Deals (investment)'!$C:$C,'[1]Deals (investment)'!$B:$B,$A1567,'[1]Deals (investment)'!$T:$T,BB$1)</f>
        <v>#VALUE!</v>
      </c>
      <c r="BC1567" s="17" t="e">
        <f>SUMIFS('[1]Deals (Exits)'!$C:$C,'[1]Deals (Exits)'!$B:$B,$A1567)</f>
        <v>#VALUE!</v>
      </c>
      <c r="BD1567" s="17" t="e">
        <f>SUMIFS('[1]Deals (investment)'!$C:$C,'[1]Deals (investment)'!$B:$B,$A1567,'[1]Deals (investment)'!$V:$V,BD$1)</f>
        <v>#VALUE!</v>
      </c>
      <c r="BE1567" s="17" t="e">
        <f>SUMIFS('[1]Deals (investment)'!$C:$C,'[1]Deals (investment)'!$B:$B,$A1567,'[1]Deals (investment)'!$V:$V,BE$1)</f>
        <v>#VALUE!</v>
      </c>
      <c r="BF1567" s="17" t="e">
        <f>SUMIFS('[1]Deals (investment)'!$C:$C,'[1]Deals (investment)'!$B:$B,$A1567,'[1]Deals (investment)'!$V:$V,BF$1)</f>
        <v>#VALUE!</v>
      </c>
      <c r="BG1567" s="17" t="e">
        <f>SUMIFS('[1]Deals (investment)'!$C:$C,'[1]Deals (investment)'!$B:$B,$A1567,'[1]Deals (investment)'!$V:$V,BG$1)</f>
        <v>#VALUE!</v>
      </c>
      <c r="BH1567" s="17" t="e">
        <f>SUMIFS('[1]Deals (investment)'!$C:$C,'[1]Deals (investment)'!$B:$B,$A1567,'[1]Deals (investment)'!$V:$V,BH$1)</f>
        <v>#VALUE!</v>
      </c>
      <c r="BI1567" s="17" t="e">
        <f>SUMIFS('[1]Deals (investment)'!$C:$C,'[1]Deals (investment)'!$B:$B,$A1567,'[1]Deals (investment)'!$V:$V,BI$1)</f>
        <v>#VALUE!</v>
      </c>
      <c r="BJ1567" s="17" t="e">
        <f>SUMIFS('[1]Deals (investment)'!$C:$C,'[1]Deals (investment)'!$B:$B,$A1567,'[1]Deals (investment)'!$V:$V,BJ$1)</f>
        <v>#VALUE!</v>
      </c>
      <c r="BK1567" s="17" t="e">
        <f>SUMIFS('[1]Deals (investment)'!$C:$C,'[1]Deals (investment)'!$B:$B,$A1567,'[1]Deals (investment)'!$V:$V,BK$1)</f>
        <v>#VALUE!</v>
      </c>
      <c r="BL1567" s="17" t="e">
        <f>SUMIFS('[1]Deals (investment)'!$C:$C,'[1]Deals (investment)'!$B:$B,$A1567,'[1]Deals (investment)'!$V:$V,BL$1)</f>
        <v>#VALUE!</v>
      </c>
      <c r="BM1567" s="17" t="e">
        <f>SUMIFS('[1]Deals (investment)'!$C:$C,'[1]Deals (investment)'!$B:$B,$A1567,'[1]Deals (investment)'!$V:$V,BM$1)</f>
        <v>#VALUE!</v>
      </c>
      <c r="BN1567" s="15"/>
      <c r="BO1567" s="15"/>
      <c r="BP1567" s="22"/>
      <c r="BQ1567" s="15"/>
      <c r="BR1567" s="15"/>
      <c r="BS1567" s="15"/>
      <c r="BT1567" s="15"/>
      <c r="BU1567" s="15"/>
      <c r="BV1567" s="15"/>
      <c r="BW1567" s="15"/>
      <c r="BX1567" s="15"/>
      <c r="BY1567" s="15"/>
      <c r="BZ1567" s="15"/>
      <c r="CA1567" s="15"/>
      <c r="CB1567" s="15"/>
      <c r="CC1567" s="15"/>
      <c r="CD1567" s="15" t="str">
        <f t="shared" si="243"/>
        <v>Soba e-storeSOBA e­-Store é o mais revolucionário e sofisticado serviço de vendas online em Angola, com entrega nas 18 províncias.Active</v>
      </c>
      <c r="CE1567" s="15"/>
      <c r="CF1567" s="15"/>
      <c r="CG1567" s="15"/>
      <c r="CH1567" s="15"/>
      <c r="CI1567" s="15"/>
      <c r="CJ1567" s="15"/>
    </row>
    <row r="1568" spans="1:118" ht="12.75">
      <c r="A1568" s="15" t="s">
        <v>10224</v>
      </c>
      <c r="B1568" s="15" t="s">
        <v>10225</v>
      </c>
      <c r="C1568" s="15"/>
      <c r="D1568" s="16">
        <v>2015</v>
      </c>
      <c r="E1568" s="15" t="s">
        <v>10226</v>
      </c>
      <c r="F1568" s="15"/>
      <c r="G1568" s="15"/>
      <c r="H1568" s="15"/>
      <c r="I1568" s="15"/>
      <c r="J1568" s="15"/>
      <c r="K1568" s="17" t="e">
        <f t="shared" si="218"/>
        <v>#VALUE!</v>
      </c>
      <c r="L1568" s="15"/>
      <c r="M1568" s="18" t="e">
        <f t="shared" si="205"/>
        <v>#VALUE!</v>
      </c>
      <c r="N1568" s="15"/>
      <c r="O1568" s="15"/>
      <c r="P1568" s="15"/>
      <c r="Q1568" s="15"/>
      <c r="R1568" s="15"/>
      <c r="S1568" s="19"/>
      <c r="T1568" s="15"/>
      <c r="U1568" s="17"/>
      <c r="V1568" s="15" t="s">
        <v>10227</v>
      </c>
      <c r="W1568" s="15"/>
      <c r="X1568" s="15" t="s">
        <v>158</v>
      </c>
      <c r="Y1568" s="15" t="s">
        <v>10228</v>
      </c>
      <c r="AB1568" s="20"/>
      <c r="AC1568" s="21" t="s">
        <v>10229</v>
      </c>
      <c r="AD1568" s="21" t="s">
        <v>10230</v>
      </c>
      <c r="AE1568" s="21" t="s">
        <v>10231</v>
      </c>
      <c r="AF1568" s="21" t="s">
        <v>10232</v>
      </c>
      <c r="AG1568" s="22">
        <f t="shared" si="242"/>
        <v>0.38709677419354838</v>
      </c>
      <c r="AH1568" s="15" t="str">
        <f t="shared" si="237"/>
        <v/>
      </c>
      <c r="AI1568" s="22" t="e">
        <f>VLOOKUP(A1568,'[1]Deals (investment)'!$B$2:$Z$1497,1,FALSE)</f>
        <v>#N/A</v>
      </c>
      <c r="AJ1568" s="22" t="e">
        <f>VLOOKUP(A1568,'[1]Deals (investment)'!$B$2:$Z$870,15,FALSE)</f>
        <v>#N/A</v>
      </c>
      <c r="AK1568" s="17" t="e">
        <f>VLOOKUP(A1568,'[1]Deals (Exits)'!B:B,1,FALSE)</f>
        <v>#N/A</v>
      </c>
      <c r="AL1568" s="23" t="e">
        <f>VLOOKUP(G1568,[1]Lookups!$V$3:$Y$197,4,FALSE)</f>
        <v>#N/A</v>
      </c>
      <c r="AM1568" s="17" t="str">
        <f>VLOOKUP(X1568,[1]Lookups!$B$3:$C$200,2,FALSE)</f>
        <v>Financial Services</v>
      </c>
      <c r="AN1568" s="17" t="e">
        <f>VLOOKUP(R1568,[1]Lookups!$H$3:$I$69,2,FALSE)</f>
        <v>#N/A</v>
      </c>
      <c r="AO1568" s="17" t="e">
        <f>VLOOKUP(T1568,[1]Lookups!$H$3:$I$69,2,FALSE)</f>
        <v>#N/A</v>
      </c>
      <c r="AP1568" s="17" t="e">
        <f>VLOOKUP(AN1568,[1]Lookups!$N$3:$O$11,2,FALSE)</f>
        <v>#N/A</v>
      </c>
      <c r="AQ1568" s="18" t="e">
        <f>COUNTIFS('[1]Deals (investment)'!$B:$B,$A1568)</f>
        <v>#VALUE!</v>
      </c>
      <c r="AR1568" s="18" t="e">
        <f>COUNTIFS('[1]Deals (investment)'!$B:$B,$A1568,'[1]Deals (investment)'!$T:$T,$AW$1)+COUNTIFS('[1]Deals (investment)'!$B:$B,$A1568,'[1]Deals (investment)'!$T:$T,$AX$1)+COUNTIFS('[1]Deals (investment)'!$B:$B,$A1568,'[1]Deals (investment)'!$T:$T,$AY$1)</f>
        <v>#VALUE!</v>
      </c>
      <c r="AS1568" s="17" t="e">
        <f>SUMIFS('[1]Deals (investment)'!$C:$C,'[1]Deals (investment)'!$B:$B,$A1568)</f>
        <v>#VALUE!</v>
      </c>
      <c r="AT1568" s="17" t="e">
        <f t="shared" si="219"/>
        <v>#VALUE!</v>
      </c>
      <c r="AU1568" s="18" t="e">
        <f>COUNTIF('[1]Deals (Exits)'!$B:$B,A1568)</f>
        <v>#VALUE!</v>
      </c>
      <c r="AV1568" s="17" t="e">
        <f>SUMIFS('[1]Deals (investment)'!$C:$C,'[1]Deals (investment)'!$B:$B,$A1568,'[1]Deals (investment)'!$T:$T,AV$1)</f>
        <v>#VALUE!</v>
      </c>
      <c r="AW1568" s="17" t="e">
        <f>SUMIFS('[1]Deals (investment)'!$C:$C,'[1]Deals (investment)'!$B:$B,$A1568,'[1]Deals (investment)'!$T:$T,AW$1)</f>
        <v>#VALUE!</v>
      </c>
      <c r="AX1568" s="17" t="e">
        <f>SUMIFS('[1]Deals (investment)'!$C:$C,'[1]Deals (investment)'!$B:$B,$A1568,'[1]Deals (investment)'!$T:$T,AX$1)</f>
        <v>#VALUE!</v>
      </c>
      <c r="AY1568" s="17" t="e">
        <f>SUMIFS('[1]Deals (investment)'!$C:$C,'[1]Deals (investment)'!$B:$B,$A1568,'[1]Deals (investment)'!$T:$T,AY$1)</f>
        <v>#VALUE!</v>
      </c>
      <c r="AZ1568" s="17" t="e">
        <f>SUMIFS('[1]Deals (investment)'!$C:$C,'[1]Deals (investment)'!$B:$B,$A1568,'[1]Deals (investment)'!$T:$T,AZ$1)</f>
        <v>#VALUE!</v>
      </c>
      <c r="BA1568" s="17" t="e">
        <f>SUMIFS('[1]Deals (investment)'!$C:$C,'[1]Deals (investment)'!$B:$B,$A1568,'[1]Deals (investment)'!$T:$T,BA$1)</f>
        <v>#VALUE!</v>
      </c>
      <c r="BB1568" s="17" t="e">
        <f>SUMIFS('[1]Deals (investment)'!$C:$C,'[1]Deals (investment)'!$B:$B,$A1568,'[1]Deals (investment)'!$T:$T,BB$1)</f>
        <v>#VALUE!</v>
      </c>
      <c r="BC1568" s="17" t="e">
        <f>SUMIFS('[1]Deals (Exits)'!$C:$C,'[1]Deals (Exits)'!$B:$B,$A1568)</f>
        <v>#VALUE!</v>
      </c>
      <c r="BD1568" s="17" t="e">
        <f>SUMIFS('[1]Deals (investment)'!$C:$C,'[1]Deals (investment)'!$B:$B,$A1568,'[1]Deals (investment)'!$V:$V,BD$1)</f>
        <v>#VALUE!</v>
      </c>
      <c r="BE1568" s="17" t="e">
        <f>SUMIFS('[1]Deals (investment)'!$C:$C,'[1]Deals (investment)'!$B:$B,$A1568,'[1]Deals (investment)'!$V:$V,BE$1)</f>
        <v>#VALUE!</v>
      </c>
      <c r="BF1568" s="17" t="e">
        <f>SUMIFS('[1]Deals (investment)'!$C:$C,'[1]Deals (investment)'!$B:$B,$A1568,'[1]Deals (investment)'!$V:$V,BF$1)</f>
        <v>#VALUE!</v>
      </c>
      <c r="BG1568" s="17" t="e">
        <f>SUMIFS('[1]Deals (investment)'!$C:$C,'[1]Deals (investment)'!$B:$B,$A1568,'[1]Deals (investment)'!$V:$V,BG$1)</f>
        <v>#VALUE!</v>
      </c>
      <c r="BH1568" s="17" t="e">
        <f>SUMIFS('[1]Deals (investment)'!$C:$C,'[1]Deals (investment)'!$B:$B,$A1568,'[1]Deals (investment)'!$V:$V,BH$1)</f>
        <v>#VALUE!</v>
      </c>
      <c r="BI1568" s="17" t="e">
        <f>SUMIFS('[1]Deals (investment)'!$C:$C,'[1]Deals (investment)'!$B:$B,$A1568,'[1]Deals (investment)'!$V:$V,BI$1)</f>
        <v>#VALUE!</v>
      </c>
      <c r="BJ1568" s="17" t="e">
        <f>SUMIFS('[1]Deals (investment)'!$C:$C,'[1]Deals (investment)'!$B:$B,$A1568,'[1]Deals (investment)'!$V:$V,BJ$1)</f>
        <v>#VALUE!</v>
      </c>
      <c r="BK1568" s="17" t="e">
        <f>SUMIFS('[1]Deals (investment)'!$C:$C,'[1]Deals (investment)'!$B:$B,$A1568,'[1]Deals (investment)'!$V:$V,BK$1)</f>
        <v>#VALUE!</v>
      </c>
      <c r="BL1568" s="17" t="e">
        <f>SUMIFS('[1]Deals (investment)'!$C:$C,'[1]Deals (investment)'!$B:$B,$A1568,'[1]Deals (investment)'!$V:$V,BL$1)</f>
        <v>#VALUE!</v>
      </c>
      <c r="BM1568" s="17" t="e">
        <f>SUMIFS('[1]Deals (investment)'!$C:$C,'[1]Deals (investment)'!$B:$B,$A1568,'[1]Deals (investment)'!$V:$V,BM$1)</f>
        <v>#VALUE!</v>
      </c>
      <c r="BN1568" s="15"/>
      <c r="BO1568" s="15"/>
      <c r="BP1568" s="22"/>
      <c r="BQ1568" s="15"/>
      <c r="BR1568" s="15"/>
      <c r="BS1568" s="15"/>
      <c r="BT1568" s="15"/>
      <c r="BU1568" s="15"/>
      <c r="BV1568" s="15"/>
      <c r="BW1568" s="15"/>
      <c r="BX1568" s="15"/>
      <c r="BY1568" s="15"/>
      <c r="BZ1568" s="15"/>
      <c r="CA1568" s="15"/>
      <c r="CB1568" s="15"/>
      <c r="CC1568" s="15"/>
      <c r="CD1568" s="15" t="str">
        <f t="shared" si="243"/>
        <v>Student FinanceSFA is Africa’s private higher education student loan company.</v>
      </c>
      <c r="CE1568" s="15"/>
      <c r="CF1568" s="15"/>
      <c r="CG1568" s="15"/>
      <c r="CH1568" s="15"/>
      <c r="CI1568" s="15"/>
      <c r="CJ1568" s="15"/>
    </row>
    <row r="1569" spans="1:88" ht="12.75">
      <c r="A1569" s="15" t="s">
        <v>10233</v>
      </c>
      <c r="B1569" s="15" t="s">
        <v>10234</v>
      </c>
      <c r="C1569" s="15"/>
      <c r="D1569" s="16">
        <v>2016</v>
      </c>
      <c r="E1569" s="15" t="s">
        <v>5554</v>
      </c>
      <c r="F1569" s="15"/>
      <c r="G1569" s="15"/>
      <c r="H1569" s="15"/>
      <c r="I1569" s="15"/>
      <c r="J1569" s="15"/>
      <c r="K1569" s="17" t="e">
        <f t="shared" si="218"/>
        <v>#VALUE!</v>
      </c>
      <c r="L1569" s="15"/>
      <c r="M1569" s="18" t="e">
        <f t="shared" si="205"/>
        <v>#VALUE!</v>
      </c>
      <c r="N1569" s="15"/>
      <c r="O1569" s="15"/>
      <c r="P1569" s="15"/>
      <c r="Q1569" s="15"/>
      <c r="R1569" s="15"/>
      <c r="S1569" s="19"/>
      <c r="T1569" s="15"/>
      <c r="U1569" s="17"/>
      <c r="V1569" s="15"/>
      <c r="W1569" s="15"/>
      <c r="X1569" s="15" t="s">
        <v>404</v>
      </c>
      <c r="Y1569" s="15" t="s">
        <v>10235</v>
      </c>
      <c r="AB1569" s="20"/>
      <c r="AC1569" s="21" t="s">
        <v>10236</v>
      </c>
      <c r="AD1569" s="21" t="s">
        <v>10237</v>
      </c>
      <c r="AE1569" s="21" t="s">
        <v>10238</v>
      </c>
      <c r="AF1569" s="21" t="s">
        <v>10239</v>
      </c>
      <c r="AG1569" s="22">
        <f t="shared" si="242"/>
        <v>0.35483870967741937</v>
      </c>
      <c r="AH1569" s="15" t="str">
        <f t="shared" si="237"/>
        <v/>
      </c>
      <c r="AI1569" s="22" t="e">
        <f>VLOOKUP(A1569,'[1]Deals (investment)'!$B$2:$Z$1497,1,FALSE)</f>
        <v>#N/A</v>
      </c>
      <c r="AJ1569" s="22" t="e">
        <f>VLOOKUP(A1569,'[1]Deals (investment)'!$B$2:$Z$870,15,FALSE)</f>
        <v>#N/A</v>
      </c>
      <c r="AK1569" s="17" t="e">
        <f>VLOOKUP(A1569,'[1]Deals (Exits)'!B:B,1,FALSE)</f>
        <v>#N/A</v>
      </c>
      <c r="AL1569" s="23" t="e">
        <f>VLOOKUP(G1569,[1]Lookups!$V$3:$Y$197,4,FALSE)</f>
        <v>#N/A</v>
      </c>
      <c r="AM1569" s="17" t="str">
        <f>VLOOKUP(X1569,[1]Lookups!$B$3:$C$200,2,FALSE)</f>
        <v>Other Technologies &amp; Information Technology</v>
      </c>
      <c r="AN1569" s="17" t="e">
        <f>VLOOKUP(R1569,[1]Lookups!$H$3:$I$69,2,FALSE)</f>
        <v>#N/A</v>
      </c>
      <c r="AO1569" s="17" t="e">
        <f>VLOOKUP(T1569,[1]Lookups!$H$3:$I$69,2,FALSE)</f>
        <v>#N/A</v>
      </c>
      <c r="AP1569" s="17" t="e">
        <f>VLOOKUP(AN1569,[1]Lookups!$N$3:$O$11,2,FALSE)</f>
        <v>#N/A</v>
      </c>
      <c r="AQ1569" s="18" t="e">
        <f>COUNTIFS('[1]Deals (investment)'!$B:$B,$A1569)</f>
        <v>#VALUE!</v>
      </c>
      <c r="AR1569" s="18" t="e">
        <f>COUNTIFS('[1]Deals (investment)'!$B:$B,$A1569,'[1]Deals (investment)'!$T:$T,$AW$1)+COUNTIFS('[1]Deals (investment)'!$B:$B,$A1569,'[1]Deals (investment)'!$T:$T,$AX$1)+COUNTIFS('[1]Deals (investment)'!$B:$B,$A1569,'[1]Deals (investment)'!$T:$T,$AY$1)</f>
        <v>#VALUE!</v>
      </c>
      <c r="AS1569" s="17" t="e">
        <f>SUMIFS('[1]Deals (investment)'!$C:$C,'[1]Deals (investment)'!$B:$B,$A1569)</f>
        <v>#VALUE!</v>
      </c>
      <c r="AT1569" s="17" t="e">
        <f t="shared" si="219"/>
        <v>#VALUE!</v>
      </c>
      <c r="AU1569" s="18" t="e">
        <f>COUNTIF('[1]Deals (Exits)'!$B:$B,A1569)</f>
        <v>#VALUE!</v>
      </c>
      <c r="AV1569" s="17" t="e">
        <f>SUMIFS('[1]Deals (investment)'!$C:$C,'[1]Deals (investment)'!$B:$B,$A1569,'[1]Deals (investment)'!$T:$T,AV$1)</f>
        <v>#VALUE!</v>
      </c>
      <c r="AW1569" s="17" t="e">
        <f>SUMIFS('[1]Deals (investment)'!$C:$C,'[1]Deals (investment)'!$B:$B,$A1569,'[1]Deals (investment)'!$T:$T,AW$1)</f>
        <v>#VALUE!</v>
      </c>
      <c r="AX1569" s="17" t="e">
        <f>SUMIFS('[1]Deals (investment)'!$C:$C,'[1]Deals (investment)'!$B:$B,$A1569,'[1]Deals (investment)'!$T:$T,AX$1)</f>
        <v>#VALUE!</v>
      </c>
      <c r="AY1569" s="17" t="e">
        <f>SUMIFS('[1]Deals (investment)'!$C:$C,'[1]Deals (investment)'!$B:$B,$A1569,'[1]Deals (investment)'!$T:$T,AY$1)</f>
        <v>#VALUE!</v>
      </c>
      <c r="AZ1569" s="17" t="e">
        <f>SUMIFS('[1]Deals (investment)'!$C:$C,'[1]Deals (investment)'!$B:$B,$A1569,'[1]Deals (investment)'!$T:$T,AZ$1)</f>
        <v>#VALUE!</v>
      </c>
      <c r="BA1569" s="17" t="e">
        <f>SUMIFS('[1]Deals (investment)'!$C:$C,'[1]Deals (investment)'!$B:$B,$A1569,'[1]Deals (investment)'!$T:$T,BA$1)</f>
        <v>#VALUE!</v>
      </c>
      <c r="BB1569" s="17" t="e">
        <f>SUMIFS('[1]Deals (investment)'!$C:$C,'[1]Deals (investment)'!$B:$B,$A1569,'[1]Deals (investment)'!$T:$T,BB$1)</f>
        <v>#VALUE!</v>
      </c>
      <c r="BC1569" s="17" t="e">
        <f>SUMIFS('[1]Deals (Exits)'!$C:$C,'[1]Deals (Exits)'!$B:$B,$A1569)</f>
        <v>#VALUE!</v>
      </c>
      <c r="BD1569" s="17" t="e">
        <f>SUMIFS('[1]Deals (investment)'!$C:$C,'[1]Deals (investment)'!$B:$B,$A1569,'[1]Deals (investment)'!$V:$V,BD$1)</f>
        <v>#VALUE!</v>
      </c>
      <c r="BE1569" s="17" t="e">
        <f>SUMIFS('[1]Deals (investment)'!$C:$C,'[1]Deals (investment)'!$B:$B,$A1569,'[1]Deals (investment)'!$V:$V,BE$1)</f>
        <v>#VALUE!</v>
      </c>
      <c r="BF1569" s="17" t="e">
        <f>SUMIFS('[1]Deals (investment)'!$C:$C,'[1]Deals (investment)'!$B:$B,$A1569,'[1]Deals (investment)'!$V:$V,BF$1)</f>
        <v>#VALUE!</v>
      </c>
      <c r="BG1569" s="17" t="e">
        <f>SUMIFS('[1]Deals (investment)'!$C:$C,'[1]Deals (investment)'!$B:$B,$A1569,'[1]Deals (investment)'!$V:$V,BG$1)</f>
        <v>#VALUE!</v>
      </c>
      <c r="BH1569" s="17" t="e">
        <f>SUMIFS('[1]Deals (investment)'!$C:$C,'[1]Deals (investment)'!$B:$B,$A1569,'[1]Deals (investment)'!$V:$V,BH$1)</f>
        <v>#VALUE!</v>
      </c>
      <c r="BI1569" s="17" t="e">
        <f>SUMIFS('[1]Deals (investment)'!$C:$C,'[1]Deals (investment)'!$B:$B,$A1569,'[1]Deals (investment)'!$V:$V,BI$1)</f>
        <v>#VALUE!</v>
      </c>
      <c r="BJ1569" s="17" t="e">
        <f>SUMIFS('[1]Deals (investment)'!$C:$C,'[1]Deals (investment)'!$B:$B,$A1569,'[1]Deals (investment)'!$V:$V,BJ$1)</f>
        <v>#VALUE!</v>
      </c>
      <c r="BK1569" s="17" t="e">
        <f>SUMIFS('[1]Deals (investment)'!$C:$C,'[1]Deals (investment)'!$B:$B,$A1569,'[1]Deals (investment)'!$V:$V,BK$1)</f>
        <v>#VALUE!</v>
      </c>
      <c r="BL1569" s="17" t="e">
        <f>SUMIFS('[1]Deals (investment)'!$C:$C,'[1]Deals (investment)'!$B:$B,$A1569,'[1]Deals (investment)'!$V:$V,BL$1)</f>
        <v>#VALUE!</v>
      </c>
      <c r="BM1569" s="17" t="e">
        <f>SUMIFS('[1]Deals (investment)'!$C:$C,'[1]Deals (investment)'!$B:$B,$A1569,'[1]Deals (investment)'!$V:$V,BM$1)</f>
        <v>#VALUE!</v>
      </c>
      <c r="BN1569" s="15"/>
      <c r="BO1569" s="15"/>
      <c r="BP1569" s="22"/>
      <c r="BQ1569" s="15"/>
      <c r="BR1569" s="15"/>
      <c r="BS1569" s="15"/>
      <c r="BT1569" s="15"/>
      <c r="BU1569" s="15"/>
      <c r="BV1569" s="15"/>
      <c r="BW1569" s="15"/>
      <c r="BX1569" s="15"/>
      <c r="BY1569" s="15"/>
      <c r="BZ1569" s="15"/>
      <c r="CA1569" s="15"/>
      <c r="CB1569" s="15"/>
      <c r="CC1569" s="15"/>
      <c r="CD1569" s="15" t="str">
        <f t="shared" si="243"/>
        <v>SokompareKenya's first original E-commerce platform for car's, insurance &amp; finance.</v>
      </c>
      <c r="CE1569" s="15"/>
      <c r="CF1569" s="15"/>
      <c r="CG1569" s="15"/>
      <c r="CH1569" s="15"/>
      <c r="CI1569" s="15"/>
      <c r="CJ1569" s="15"/>
    </row>
    <row r="1570" spans="1:88" ht="12.75">
      <c r="A1570" s="15" t="s">
        <v>10240</v>
      </c>
      <c r="B1570" s="15" t="s">
        <v>10241</v>
      </c>
      <c r="C1570" s="15" t="s">
        <v>58</v>
      </c>
      <c r="D1570" s="16"/>
      <c r="E1570" s="15" t="s">
        <v>5554</v>
      </c>
      <c r="F1570" s="15"/>
      <c r="G1570" s="15"/>
      <c r="H1570" s="15"/>
      <c r="I1570" s="15"/>
      <c r="J1570" s="15"/>
      <c r="K1570" s="17" t="e">
        <f t="shared" si="218"/>
        <v>#VALUE!</v>
      </c>
      <c r="L1570" s="15"/>
      <c r="M1570" s="18" t="e">
        <f t="shared" si="205"/>
        <v>#VALUE!</v>
      </c>
      <c r="N1570" s="15"/>
      <c r="O1570" s="15"/>
      <c r="P1570" s="15"/>
      <c r="Q1570" s="15"/>
      <c r="R1570" s="15"/>
      <c r="S1570" s="19"/>
      <c r="T1570" s="15"/>
      <c r="U1570" s="17"/>
      <c r="V1570" s="15" t="s">
        <v>10242</v>
      </c>
      <c r="W1570" s="15"/>
      <c r="X1570" s="15" t="s">
        <v>538</v>
      </c>
      <c r="Y1570" s="15" t="s">
        <v>5289</v>
      </c>
      <c r="AB1570" s="20"/>
      <c r="AC1570" s="21" t="s">
        <v>10243</v>
      </c>
      <c r="AD1570" s="21" t="s">
        <v>10244</v>
      </c>
      <c r="AE1570" s="15"/>
      <c r="AF1570" s="15"/>
      <c r="AG1570" s="22">
        <f t="shared" si="242"/>
        <v>0.32258064516129031</v>
      </c>
      <c r="AH1570" s="15" t="str">
        <f t="shared" si="237"/>
        <v/>
      </c>
      <c r="AI1570" s="22" t="e">
        <f>VLOOKUP(A1570,'[1]Deals (investment)'!$B$2:$Z$1497,1,FALSE)</f>
        <v>#N/A</v>
      </c>
      <c r="AJ1570" s="22" t="e">
        <f>VLOOKUP(A1570,'[1]Deals (investment)'!$B$2:$Z$870,15,FALSE)</f>
        <v>#N/A</v>
      </c>
      <c r="AK1570" s="17" t="e">
        <f>VLOOKUP(A1570,'[1]Deals (Exits)'!B:B,1,FALSE)</f>
        <v>#N/A</v>
      </c>
      <c r="AL1570" s="23" t="e">
        <f>VLOOKUP(G1570,[1]Lookups!$V$3:$Y$197,4,FALSE)</f>
        <v>#N/A</v>
      </c>
      <c r="AM1570" s="17" t="str">
        <f>VLOOKUP(X1570,[1]Lookups!$B$3:$C$200,2,FALSE)</f>
        <v>Agriculture</v>
      </c>
      <c r="AN1570" s="17" t="e">
        <f>VLOOKUP(R1570,[1]Lookups!$H$3:$I$69,2,FALSE)</f>
        <v>#N/A</v>
      </c>
      <c r="AO1570" s="17" t="e">
        <f>VLOOKUP(T1570,[1]Lookups!$H$3:$I$69,2,FALSE)</f>
        <v>#N/A</v>
      </c>
      <c r="AP1570" s="17" t="e">
        <f>VLOOKUP(AN1570,[1]Lookups!$N$3:$O$11,2,FALSE)</f>
        <v>#N/A</v>
      </c>
      <c r="AQ1570" s="18" t="e">
        <f>COUNTIFS('[1]Deals (investment)'!$B:$B,$A1570)</f>
        <v>#VALUE!</v>
      </c>
      <c r="AR1570" s="18" t="e">
        <f>COUNTIFS('[1]Deals (investment)'!$B:$B,$A1570,'[1]Deals (investment)'!$T:$T,$AW$1)+COUNTIFS('[1]Deals (investment)'!$B:$B,$A1570,'[1]Deals (investment)'!$T:$T,$AX$1)+COUNTIFS('[1]Deals (investment)'!$B:$B,$A1570,'[1]Deals (investment)'!$T:$T,$AY$1)</f>
        <v>#VALUE!</v>
      </c>
      <c r="AS1570" s="17" t="e">
        <f>SUMIFS('[1]Deals (investment)'!$C:$C,'[1]Deals (investment)'!$B:$B,$A1570)</f>
        <v>#VALUE!</v>
      </c>
      <c r="AT1570" s="17" t="e">
        <f t="shared" si="219"/>
        <v>#VALUE!</v>
      </c>
      <c r="AU1570" s="18" t="e">
        <f>COUNTIF('[1]Deals (Exits)'!$B:$B,A1570)</f>
        <v>#VALUE!</v>
      </c>
      <c r="AV1570" s="17" t="e">
        <f>SUMIFS('[1]Deals (investment)'!$C:$C,'[1]Deals (investment)'!$B:$B,$A1570,'[1]Deals (investment)'!$T:$T,AV$1)</f>
        <v>#VALUE!</v>
      </c>
      <c r="AW1570" s="17" t="e">
        <f>SUMIFS('[1]Deals (investment)'!$C:$C,'[1]Deals (investment)'!$B:$B,$A1570,'[1]Deals (investment)'!$T:$T,AW$1)</f>
        <v>#VALUE!</v>
      </c>
      <c r="AX1570" s="17" t="e">
        <f>SUMIFS('[1]Deals (investment)'!$C:$C,'[1]Deals (investment)'!$B:$B,$A1570,'[1]Deals (investment)'!$T:$T,AX$1)</f>
        <v>#VALUE!</v>
      </c>
      <c r="AY1570" s="17" t="e">
        <f>SUMIFS('[1]Deals (investment)'!$C:$C,'[1]Deals (investment)'!$B:$B,$A1570,'[1]Deals (investment)'!$T:$T,AY$1)</f>
        <v>#VALUE!</v>
      </c>
      <c r="AZ1570" s="17" t="e">
        <f>SUMIFS('[1]Deals (investment)'!$C:$C,'[1]Deals (investment)'!$B:$B,$A1570,'[1]Deals (investment)'!$T:$T,AZ$1)</f>
        <v>#VALUE!</v>
      </c>
      <c r="BA1570" s="17" t="e">
        <f>SUMIFS('[1]Deals (investment)'!$C:$C,'[1]Deals (investment)'!$B:$B,$A1570,'[1]Deals (investment)'!$T:$T,BA$1)</f>
        <v>#VALUE!</v>
      </c>
      <c r="BB1570" s="17" t="e">
        <f>SUMIFS('[1]Deals (investment)'!$C:$C,'[1]Deals (investment)'!$B:$B,$A1570,'[1]Deals (investment)'!$T:$T,BB$1)</f>
        <v>#VALUE!</v>
      </c>
      <c r="BC1570" s="17" t="e">
        <f>SUMIFS('[1]Deals (Exits)'!$C:$C,'[1]Deals (Exits)'!$B:$B,$A1570)</f>
        <v>#VALUE!</v>
      </c>
      <c r="BD1570" s="17" t="e">
        <f>SUMIFS('[1]Deals (investment)'!$C:$C,'[1]Deals (investment)'!$B:$B,$A1570,'[1]Deals (investment)'!$V:$V,BD$1)</f>
        <v>#VALUE!</v>
      </c>
      <c r="BE1570" s="17" t="e">
        <f>SUMIFS('[1]Deals (investment)'!$C:$C,'[1]Deals (investment)'!$B:$B,$A1570,'[1]Deals (investment)'!$V:$V,BE$1)</f>
        <v>#VALUE!</v>
      </c>
      <c r="BF1570" s="17" t="e">
        <f>SUMIFS('[1]Deals (investment)'!$C:$C,'[1]Deals (investment)'!$B:$B,$A1570,'[1]Deals (investment)'!$V:$V,BF$1)</f>
        <v>#VALUE!</v>
      </c>
      <c r="BG1570" s="17" t="e">
        <f>SUMIFS('[1]Deals (investment)'!$C:$C,'[1]Deals (investment)'!$B:$B,$A1570,'[1]Deals (investment)'!$V:$V,BG$1)</f>
        <v>#VALUE!</v>
      </c>
      <c r="BH1570" s="17" t="e">
        <f>SUMIFS('[1]Deals (investment)'!$C:$C,'[1]Deals (investment)'!$B:$B,$A1570,'[1]Deals (investment)'!$V:$V,BH$1)</f>
        <v>#VALUE!</v>
      </c>
      <c r="BI1570" s="17" t="e">
        <f>SUMIFS('[1]Deals (investment)'!$C:$C,'[1]Deals (investment)'!$B:$B,$A1570,'[1]Deals (investment)'!$V:$V,BI$1)</f>
        <v>#VALUE!</v>
      </c>
      <c r="BJ1570" s="17" t="e">
        <f>SUMIFS('[1]Deals (investment)'!$C:$C,'[1]Deals (investment)'!$B:$B,$A1570,'[1]Deals (investment)'!$V:$V,BJ$1)</f>
        <v>#VALUE!</v>
      </c>
      <c r="BK1570" s="17" t="e">
        <f>SUMIFS('[1]Deals (investment)'!$C:$C,'[1]Deals (investment)'!$B:$B,$A1570,'[1]Deals (investment)'!$V:$V,BK$1)</f>
        <v>#VALUE!</v>
      </c>
      <c r="BL1570" s="17" t="e">
        <f>SUMIFS('[1]Deals (investment)'!$C:$C,'[1]Deals (investment)'!$B:$B,$A1570,'[1]Deals (investment)'!$V:$V,BL$1)</f>
        <v>#VALUE!</v>
      </c>
      <c r="BM1570" s="17" t="e">
        <f>SUMIFS('[1]Deals (investment)'!$C:$C,'[1]Deals (investment)'!$B:$B,$A1570,'[1]Deals (investment)'!$V:$V,BM$1)</f>
        <v>#VALUE!</v>
      </c>
      <c r="BN1570" s="15"/>
      <c r="BO1570" s="15"/>
      <c r="BP1570" s="22"/>
      <c r="BQ1570" s="15"/>
      <c r="BR1570" s="15"/>
      <c r="BS1570" s="15"/>
      <c r="BT1570" s="15"/>
      <c r="BU1570" s="15"/>
      <c r="BV1570" s="15"/>
      <c r="BW1570" s="15"/>
      <c r="BX1570" s="15"/>
      <c r="BY1570" s="15"/>
      <c r="BZ1570" s="15"/>
      <c r="CA1570" s="15"/>
      <c r="CB1570" s="15"/>
      <c r="CC1570" s="15"/>
      <c r="CD1570" s="15" t="str">
        <f t="shared" si="243"/>
        <v>SokopepeSokopepe Ltd is a social enterprise supporting the agricultural sector in Kenya by offering market information through SOKO+ and farm records management service through Farm Record Management Information System (FARMIS)Active</v>
      </c>
      <c r="CE1570" s="15"/>
      <c r="CF1570" s="15"/>
      <c r="CG1570" s="15"/>
      <c r="CH1570" s="15"/>
      <c r="CI1570" s="15"/>
      <c r="CJ1570" s="15"/>
    </row>
    <row r="1571" spans="1:88" ht="12.75">
      <c r="A1571" s="15" t="s">
        <v>10245</v>
      </c>
      <c r="B1571" s="15"/>
      <c r="C1571" s="15" t="s">
        <v>58</v>
      </c>
      <c r="D1571" s="16"/>
      <c r="E1571" s="15"/>
      <c r="F1571" s="15"/>
      <c r="G1571" s="15"/>
      <c r="H1571" s="15"/>
      <c r="I1571" s="15"/>
      <c r="J1571" s="15"/>
      <c r="K1571" s="17" t="e">
        <f t="shared" si="218"/>
        <v>#VALUE!</v>
      </c>
      <c r="L1571" s="15"/>
      <c r="M1571" s="18" t="e">
        <f t="shared" si="205"/>
        <v>#VALUE!</v>
      </c>
      <c r="N1571" s="15"/>
      <c r="O1571" s="15"/>
      <c r="P1571" s="15"/>
      <c r="Q1571" s="24" t="e">
        <f ca="1">_xludf.MAXIFS('[1]Deals (investment)'!A:A,'[1]Deals (investment)'!B:B,A1571)</f>
        <v>#NAME?</v>
      </c>
      <c r="R1571" s="15"/>
      <c r="S1571" s="19"/>
      <c r="T1571" s="15"/>
      <c r="U1571" s="17"/>
      <c r="V1571" s="15"/>
      <c r="W1571" s="15"/>
      <c r="X1571" s="15"/>
      <c r="Y1571" s="15"/>
      <c r="AB1571" s="20"/>
      <c r="AC1571" s="15"/>
      <c r="AD1571" s="15"/>
      <c r="AE1571" s="15"/>
      <c r="AF1571" s="15"/>
      <c r="AG1571" s="22">
        <f t="shared" ca="1" si="242"/>
        <v>0.12903225806451613</v>
      </c>
      <c r="AH1571" s="15" t="str">
        <f t="shared" si="237"/>
        <v/>
      </c>
      <c r="AI1571" s="22" t="e">
        <f>VLOOKUP(A1571,'[1]Deals (investment)'!$B$2:$Z$1497,1,FALSE)</f>
        <v>#N/A</v>
      </c>
      <c r="AJ1571" s="22" t="e">
        <f>VLOOKUP(A1571,'[1]Deals (investment)'!$B$2:$Z$870,15,FALSE)</f>
        <v>#N/A</v>
      </c>
      <c r="AK1571" s="17" t="e">
        <f>VLOOKUP(A1571,'[1]Deals (Exits)'!B:B,1,FALSE)</f>
        <v>#N/A</v>
      </c>
      <c r="AL1571" s="23" t="e">
        <f>VLOOKUP(G1571,[1]Lookups!$V$3:$Y$197,4,FALSE)</f>
        <v>#N/A</v>
      </c>
      <c r="AM1571" s="17" t="e">
        <f>VLOOKUP(X1571,[1]Lookups!$B$3:$C$200,2,FALSE)</f>
        <v>#N/A</v>
      </c>
      <c r="AN1571" s="17" t="e">
        <f>VLOOKUP(R1571,[1]Lookups!$H$3:$I$69,2,FALSE)</f>
        <v>#N/A</v>
      </c>
      <c r="AO1571" s="17" t="e">
        <f>VLOOKUP(T1571,[1]Lookups!$H$3:$I$69,2,FALSE)</f>
        <v>#N/A</v>
      </c>
      <c r="AP1571" s="17" t="e">
        <f>VLOOKUP(AN1571,[1]Lookups!$N$3:$O$11,2,FALSE)</f>
        <v>#N/A</v>
      </c>
      <c r="AQ1571" s="18" t="e">
        <f>COUNTIFS('[1]Deals (investment)'!$B:$B,$A1571)</f>
        <v>#VALUE!</v>
      </c>
      <c r="AR1571" s="18" t="e">
        <f>COUNTIFS('[1]Deals (investment)'!$B:$B,$A1571,'[1]Deals (investment)'!$T:$T,$AW$1)+COUNTIFS('[1]Deals (investment)'!$B:$B,$A1571,'[1]Deals (investment)'!$T:$T,$AX$1)+COUNTIFS('[1]Deals (investment)'!$B:$B,$A1571,'[1]Deals (investment)'!$T:$T,$AY$1)</f>
        <v>#VALUE!</v>
      </c>
      <c r="AS1571" s="17" t="e">
        <f>SUMIFS('[1]Deals (investment)'!$C:$C,'[1]Deals (investment)'!$B:$B,$A1571)</f>
        <v>#VALUE!</v>
      </c>
      <c r="AT1571" s="17" t="e">
        <f t="shared" si="219"/>
        <v>#VALUE!</v>
      </c>
      <c r="AU1571" s="18" t="e">
        <f>COUNTIF('[1]Deals (Exits)'!$B:$B,A1571)</f>
        <v>#VALUE!</v>
      </c>
      <c r="AV1571" s="17" t="e">
        <f>SUMIFS('[1]Deals (investment)'!$C:$C,'[1]Deals (investment)'!$B:$B,$A1571,'[1]Deals (investment)'!$T:$T,AV$1)</f>
        <v>#VALUE!</v>
      </c>
      <c r="AW1571" s="17" t="e">
        <f>SUMIFS('[1]Deals (investment)'!$C:$C,'[1]Deals (investment)'!$B:$B,$A1571,'[1]Deals (investment)'!$T:$T,AW$1)</f>
        <v>#VALUE!</v>
      </c>
      <c r="AX1571" s="17" t="e">
        <f>SUMIFS('[1]Deals (investment)'!$C:$C,'[1]Deals (investment)'!$B:$B,$A1571,'[1]Deals (investment)'!$T:$T,AX$1)</f>
        <v>#VALUE!</v>
      </c>
      <c r="AY1571" s="17" t="e">
        <f>SUMIFS('[1]Deals (investment)'!$C:$C,'[1]Deals (investment)'!$B:$B,$A1571,'[1]Deals (investment)'!$T:$T,AY$1)</f>
        <v>#VALUE!</v>
      </c>
      <c r="AZ1571" s="17" t="e">
        <f>SUMIFS('[1]Deals (investment)'!$C:$C,'[1]Deals (investment)'!$B:$B,$A1571,'[1]Deals (investment)'!$T:$T,AZ$1)</f>
        <v>#VALUE!</v>
      </c>
      <c r="BA1571" s="17" t="e">
        <f>SUMIFS('[1]Deals (investment)'!$C:$C,'[1]Deals (investment)'!$B:$B,$A1571,'[1]Deals (investment)'!$T:$T,BA$1)</f>
        <v>#VALUE!</v>
      </c>
      <c r="BB1571" s="17" t="e">
        <f>SUMIFS('[1]Deals (investment)'!$C:$C,'[1]Deals (investment)'!$B:$B,$A1571,'[1]Deals (investment)'!$T:$T,BB$1)</f>
        <v>#VALUE!</v>
      </c>
      <c r="BC1571" s="17" t="e">
        <f>SUMIFS('[1]Deals (Exits)'!$C:$C,'[1]Deals (Exits)'!$B:$B,$A1571)</f>
        <v>#VALUE!</v>
      </c>
      <c r="BD1571" s="17" t="e">
        <f>SUMIFS('[1]Deals (investment)'!$C:$C,'[1]Deals (investment)'!$B:$B,$A1571,'[1]Deals (investment)'!$V:$V,BD$1)</f>
        <v>#VALUE!</v>
      </c>
      <c r="BE1571" s="17" t="e">
        <f>SUMIFS('[1]Deals (investment)'!$C:$C,'[1]Deals (investment)'!$B:$B,$A1571,'[1]Deals (investment)'!$V:$V,BE$1)</f>
        <v>#VALUE!</v>
      </c>
      <c r="BF1571" s="17" t="e">
        <f>SUMIFS('[1]Deals (investment)'!$C:$C,'[1]Deals (investment)'!$B:$B,$A1571,'[1]Deals (investment)'!$V:$V,BF$1)</f>
        <v>#VALUE!</v>
      </c>
      <c r="BG1571" s="17" t="e">
        <f>SUMIFS('[1]Deals (investment)'!$C:$C,'[1]Deals (investment)'!$B:$B,$A1571,'[1]Deals (investment)'!$V:$V,BG$1)</f>
        <v>#VALUE!</v>
      </c>
      <c r="BH1571" s="17" t="e">
        <f>SUMIFS('[1]Deals (investment)'!$C:$C,'[1]Deals (investment)'!$B:$B,$A1571,'[1]Deals (investment)'!$V:$V,BH$1)</f>
        <v>#VALUE!</v>
      </c>
      <c r="BI1571" s="17" t="e">
        <f>SUMIFS('[1]Deals (investment)'!$C:$C,'[1]Deals (investment)'!$B:$B,$A1571,'[1]Deals (investment)'!$V:$V,BI$1)</f>
        <v>#VALUE!</v>
      </c>
      <c r="BJ1571" s="17" t="e">
        <f>SUMIFS('[1]Deals (investment)'!$C:$C,'[1]Deals (investment)'!$B:$B,$A1571,'[1]Deals (investment)'!$V:$V,BJ$1)</f>
        <v>#VALUE!</v>
      </c>
      <c r="BK1571" s="17" t="e">
        <f>SUMIFS('[1]Deals (investment)'!$C:$C,'[1]Deals (investment)'!$B:$B,$A1571,'[1]Deals (investment)'!$V:$V,BK$1)</f>
        <v>#VALUE!</v>
      </c>
      <c r="BL1571" s="17" t="e">
        <f>SUMIFS('[1]Deals (investment)'!$C:$C,'[1]Deals (investment)'!$B:$B,$A1571,'[1]Deals (investment)'!$V:$V,BL$1)</f>
        <v>#VALUE!</v>
      </c>
      <c r="BM1571" s="17" t="e">
        <f>SUMIFS('[1]Deals (investment)'!$C:$C,'[1]Deals (investment)'!$B:$B,$A1571,'[1]Deals (investment)'!$V:$V,BM$1)</f>
        <v>#VALUE!</v>
      </c>
      <c r="BN1571" s="15"/>
      <c r="BO1571" s="15"/>
      <c r="BP1571" s="22"/>
      <c r="BQ1571" s="15"/>
      <c r="BR1571" s="15"/>
      <c r="BS1571" s="15"/>
      <c r="BT1571" s="15"/>
      <c r="BU1571" s="15"/>
      <c r="BV1571" s="15"/>
      <c r="BW1571" s="15"/>
      <c r="BX1571" s="15"/>
      <c r="BY1571" s="15"/>
      <c r="BZ1571" s="15"/>
      <c r="CA1571" s="15"/>
      <c r="CB1571" s="15"/>
      <c r="CC1571" s="15"/>
      <c r="CD1571" s="15" t="str">
        <f t="shared" si="243"/>
        <v>Solar ShackActive</v>
      </c>
      <c r="CE1571" s="15"/>
      <c r="CF1571" s="15"/>
      <c r="CG1571" s="15"/>
      <c r="CH1571" s="15"/>
      <c r="CI1571" s="15"/>
      <c r="CJ1571" s="15"/>
    </row>
    <row r="1572" spans="1:88" ht="12.75">
      <c r="A1572" s="15" t="s">
        <v>10246</v>
      </c>
      <c r="B1572" s="15" t="s">
        <v>10247</v>
      </c>
      <c r="C1572" s="15" t="s">
        <v>58</v>
      </c>
      <c r="D1572" s="16">
        <v>2014</v>
      </c>
      <c r="E1572" s="15" t="s">
        <v>7262</v>
      </c>
      <c r="F1572" s="15"/>
      <c r="G1572" s="15"/>
      <c r="H1572" s="15"/>
      <c r="I1572" s="15"/>
      <c r="J1572" s="15"/>
      <c r="K1572" s="17" t="e">
        <f t="shared" si="218"/>
        <v>#VALUE!</v>
      </c>
      <c r="L1572" s="15"/>
      <c r="M1572" s="18" t="e">
        <f t="shared" si="205"/>
        <v>#VALUE!</v>
      </c>
      <c r="N1572" s="15"/>
      <c r="O1572" s="15"/>
      <c r="P1572" s="15"/>
      <c r="Q1572" s="24" t="e">
        <f ca="1">_xludf.MAXIFS('[1]Deals (investment)'!A:A,'[1]Deals (investment)'!B:B,A1572)</f>
        <v>#NAME?</v>
      </c>
      <c r="R1572" s="15"/>
      <c r="S1572" s="19"/>
      <c r="T1572" s="15"/>
      <c r="U1572" s="17"/>
      <c r="V1572" s="15" t="s">
        <v>10248</v>
      </c>
      <c r="W1572" s="15"/>
      <c r="X1572" s="15" t="s">
        <v>432</v>
      </c>
      <c r="Y1572" s="15" t="s">
        <v>10195</v>
      </c>
      <c r="AB1572" s="20"/>
      <c r="AC1572" s="21" t="s">
        <v>10249</v>
      </c>
      <c r="AD1572" s="21" t="s">
        <v>10250</v>
      </c>
      <c r="AE1572" s="21" t="s">
        <v>10251</v>
      </c>
      <c r="AF1572" s="21" t="s">
        <v>10252</v>
      </c>
      <c r="AG1572" s="22">
        <f t="shared" ca="1" si="242"/>
        <v>0.45161290322580644</v>
      </c>
      <c r="AH1572" s="15" t="str">
        <f t="shared" si="237"/>
        <v/>
      </c>
      <c r="AI1572" s="22" t="e">
        <f>VLOOKUP(A1572,'[1]Deals (investment)'!$B$2:$Z$1497,1,FALSE)</f>
        <v>#N/A</v>
      </c>
      <c r="AJ1572" s="22" t="e">
        <f>VLOOKUP(A1572,'[1]Deals (investment)'!$B$2:$Z$870,15,FALSE)</f>
        <v>#N/A</v>
      </c>
      <c r="AK1572" s="17" t="e">
        <f>VLOOKUP(A1572,'[1]Deals (Exits)'!B:B,1,FALSE)</f>
        <v>#N/A</v>
      </c>
      <c r="AL1572" s="23" t="e">
        <f>VLOOKUP(G1572,[1]Lookups!$V$3:$Y$197,4,FALSE)</f>
        <v>#N/A</v>
      </c>
      <c r="AM1572" s="17" t="str">
        <f>VLOOKUP(X1572,[1]Lookups!$B$3:$C$200,2,FALSE)</f>
        <v>Energy &amp; Resources</v>
      </c>
      <c r="AN1572" s="17" t="e">
        <f>VLOOKUP(R1572,[1]Lookups!$H$3:$I$69,2,FALSE)</f>
        <v>#N/A</v>
      </c>
      <c r="AO1572" s="17" t="e">
        <f>VLOOKUP(T1572,[1]Lookups!$H$3:$I$69,2,FALSE)</f>
        <v>#N/A</v>
      </c>
      <c r="AP1572" s="17" t="e">
        <f>VLOOKUP(AN1572,[1]Lookups!$N$3:$O$11,2,FALSE)</f>
        <v>#N/A</v>
      </c>
      <c r="AQ1572" s="18" t="e">
        <f>COUNTIFS('[1]Deals (investment)'!$B:$B,$A1572)</f>
        <v>#VALUE!</v>
      </c>
      <c r="AR1572" s="18" t="e">
        <f>COUNTIFS('[1]Deals (investment)'!$B:$B,$A1572,'[1]Deals (investment)'!$T:$T,$AW$1)+COUNTIFS('[1]Deals (investment)'!$B:$B,$A1572,'[1]Deals (investment)'!$T:$T,$AX$1)+COUNTIFS('[1]Deals (investment)'!$B:$B,$A1572,'[1]Deals (investment)'!$T:$T,$AY$1)</f>
        <v>#VALUE!</v>
      </c>
      <c r="AS1572" s="17" t="e">
        <f>SUMIFS('[1]Deals (investment)'!$C:$C,'[1]Deals (investment)'!$B:$B,$A1572)</f>
        <v>#VALUE!</v>
      </c>
      <c r="AT1572" s="17" t="e">
        <f t="shared" si="219"/>
        <v>#VALUE!</v>
      </c>
      <c r="AU1572" s="18" t="e">
        <f>COUNTIF('[1]Deals (Exits)'!$B:$B,A1572)</f>
        <v>#VALUE!</v>
      </c>
      <c r="AV1572" s="17" t="e">
        <f>SUMIFS('[1]Deals (investment)'!$C:$C,'[1]Deals (investment)'!$B:$B,$A1572,'[1]Deals (investment)'!$T:$T,AV$1)</f>
        <v>#VALUE!</v>
      </c>
      <c r="AW1572" s="17" t="e">
        <f>SUMIFS('[1]Deals (investment)'!$C:$C,'[1]Deals (investment)'!$B:$B,$A1572,'[1]Deals (investment)'!$T:$T,AW$1)</f>
        <v>#VALUE!</v>
      </c>
      <c r="AX1572" s="17" t="e">
        <f>SUMIFS('[1]Deals (investment)'!$C:$C,'[1]Deals (investment)'!$B:$B,$A1572,'[1]Deals (investment)'!$T:$T,AX$1)</f>
        <v>#VALUE!</v>
      </c>
      <c r="AY1572" s="17" t="e">
        <f>SUMIFS('[1]Deals (investment)'!$C:$C,'[1]Deals (investment)'!$B:$B,$A1572,'[1]Deals (investment)'!$T:$T,AY$1)</f>
        <v>#VALUE!</v>
      </c>
      <c r="AZ1572" s="17" t="e">
        <f>SUMIFS('[1]Deals (investment)'!$C:$C,'[1]Deals (investment)'!$B:$B,$A1572,'[1]Deals (investment)'!$T:$T,AZ$1)</f>
        <v>#VALUE!</v>
      </c>
      <c r="BA1572" s="17" t="e">
        <f>SUMIFS('[1]Deals (investment)'!$C:$C,'[1]Deals (investment)'!$B:$B,$A1572,'[1]Deals (investment)'!$T:$T,BA$1)</f>
        <v>#VALUE!</v>
      </c>
      <c r="BB1572" s="17" t="e">
        <f>SUMIFS('[1]Deals (investment)'!$C:$C,'[1]Deals (investment)'!$B:$B,$A1572,'[1]Deals (investment)'!$T:$T,BB$1)</f>
        <v>#VALUE!</v>
      </c>
      <c r="BC1572" s="17" t="e">
        <f>SUMIFS('[1]Deals (Exits)'!$C:$C,'[1]Deals (Exits)'!$B:$B,$A1572)</f>
        <v>#VALUE!</v>
      </c>
      <c r="BD1572" s="17" t="e">
        <f>SUMIFS('[1]Deals (investment)'!$C:$C,'[1]Deals (investment)'!$B:$B,$A1572,'[1]Deals (investment)'!$V:$V,BD$1)</f>
        <v>#VALUE!</v>
      </c>
      <c r="BE1572" s="17" t="e">
        <f>SUMIFS('[1]Deals (investment)'!$C:$C,'[1]Deals (investment)'!$B:$B,$A1572,'[1]Deals (investment)'!$V:$V,BE$1)</f>
        <v>#VALUE!</v>
      </c>
      <c r="BF1572" s="17" t="e">
        <f>SUMIFS('[1]Deals (investment)'!$C:$C,'[1]Deals (investment)'!$B:$B,$A1572,'[1]Deals (investment)'!$V:$V,BF$1)</f>
        <v>#VALUE!</v>
      </c>
      <c r="BG1572" s="17" t="e">
        <f>SUMIFS('[1]Deals (investment)'!$C:$C,'[1]Deals (investment)'!$B:$B,$A1572,'[1]Deals (investment)'!$V:$V,BG$1)</f>
        <v>#VALUE!</v>
      </c>
      <c r="BH1572" s="17" t="e">
        <f>SUMIFS('[1]Deals (investment)'!$C:$C,'[1]Deals (investment)'!$B:$B,$A1572,'[1]Deals (investment)'!$V:$V,BH$1)</f>
        <v>#VALUE!</v>
      </c>
      <c r="BI1572" s="17" t="e">
        <f>SUMIFS('[1]Deals (investment)'!$C:$C,'[1]Deals (investment)'!$B:$B,$A1572,'[1]Deals (investment)'!$V:$V,BI$1)</f>
        <v>#VALUE!</v>
      </c>
      <c r="BJ1572" s="17" t="e">
        <f>SUMIFS('[1]Deals (investment)'!$C:$C,'[1]Deals (investment)'!$B:$B,$A1572,'[1]Deals (investment)'!$V:$V,BJ$1)</f>
        <v>#VALUE!</v>
      </c>
      <c r="BK1572" s="17" t="e">
        <f>SUMIFS('[1]Deals (investment)'!$C:$C,'[1]Deals (investment)'!$B:$B,$A1572,'[1]Deals (investment)'!$V:$V,BK$1)</f>
        <v>#VALUE!</v>
      </c>
      <c r="BL1572" s="17" t="e">
        <f>SUMIFS('[1]Deals (investment)'!$C:$C,'[1]Deals (investment)'!$B:$B,$A1572,'[1]Deals (investment)'!$V:$V,BL$1)</f>
        <v>#VALUE!</v>
      </c>
      <c r="BM1572" s="17" t="e">
        <f>SUMIFS('[1]Deals (investment)'!$C:$C,'[1]Deals (investment)'!$B:$B,$A1572,'[1]Deals (investment)'!$V:$V,BM$1)</f>
        <v>#VALUE!</v>
      </c>
      <c r="BN1572" s="15"/>
      <c r="BO1572" s="15"/>
      <c r="BP1572" s="22"/>
      <c r="BQ1572" s="15"/>
      <c r="BR1572" s="15"/>
      <c r="BS1572" s="15"/>
      <c r="BT1572" s="15"/>
      <c r="BU1572" s="15"/>
      <c r="BV1572" s="15"/>
      <c r="BW1572" s="15"/>
      <c r="BX1572" s="15"/>
      <c r="BY1572" s="15"/>
      <c r="BZ1572" s="15"/>
      <c r="CA1572" s="15"/>
      <c r="CB1572" s="15"/>
      <c r="CC1572" s="15"/>
      <c r="CD1572" s="15" t="str">
        <f t="shared" si="243"/>
        <v>Solaris OffgridProvide sustainable energy in low income communities.Active</v>
      </c>
      <c r="CE1572" s="15"/>
      <c r="CF1572" s="15"/>
      <c r="CG1572" s="15"/>
      <c r="CH1572" s="15"/>
      <c r="CI1572" s="15"/>
      <c r="CJ1572" s="15"/>
    </row>
    <row r="1573" spans="1:88" ht="12.75">
      <c r="A1573" s="15" t="s">
        <v>10253</v>
      </c>
      <c r="B1573" s="15"/>
      <c r="C1573" s="15"/>
      <c r="D1573" s="16"/>
      <c r="E1573" s="15" t="s">
        <v>1228</v>
      </c>
      <c r="F1573" s="15"/>
      <c r="G1573" s="15"/>
      <c r="H1573" s="15"/>
      <c r="I1573" s="15"/>
      <c r="J1573" s="15"/>
      <c r="K1573" s="17" t="e">
        <f t="shared" si="218"/>
        <v>#VALUE!</v>
      </c>
      <c r="L1573" s="15"/>
      <c r="M1573" s="18" t="e">
        <f t="shared" si="205"/>
        <v>#VALUE!</v>
      </c>
      <c r="N1573" s="15"/>
      <c r="O1573" s="15"/>
      <c r="P1573" s="15"/>
      <c r="Q1573" s="24" t="e">
        <f ca="1">_xludf.MAXIFS('[1]Deals (investment)'!A:A,'[1]Deals (investment)'!B:B,A1573)</f>
        <v>#NAME?</v>
      </c>
      <c r="R1573" s="15"/>
      <c r="S1573" s="19"/>
      <c r="T1573" s="15"/>
      <c r="U1573" s="17"/>
      <c r="V1573" s="15"/>
      <c r="W1573" s="15"/>
      <c r="X1573" s="15" t="s">
        <v>3143</v>
      </c>
      <c r="Y1573" s="15"/>
      <c r="AB1573" s="20"/>
      <c r="AC1573" s="15"/>
      <c r="AD1573" s="15"/>
      <c r="AE1573" s="15"/>
      <c r="AF1573" s="15"/>
      <c r="AG1573" s="22">
        <f t="shared" ca="1" si="242"/>
        <v>0.16129032258064516</v>
      </c>
      <c r="AH1573" s="15" t="str">
        <f t="shared" si="237"/>
        <v/>
      </c>
      <c r="AI1573" s="22" t="e">
        <f>VLOOKUP(A1573,'[1]Deals (investment)'!$B$2:$Z$1497,1,FALSE)</f>
        <v>#N/A</v>
      </c>
      <c r="AJ1573" s="22" t="e">
        <f>VLOOKUP(A1573,'[1]Deals (investment)'!$B$2:$Z$870,15,FALSE)</f>
        <v>#N/A</v>
      </c>
      <c r="AK1573" s="17" t="e">
        <f>VLOOKUP(A1573,'[1]Deals (Exits)'!B:B,1,FALSE)</f>
        <v>#N/A</v>
      </c>
      <c r="AL1573" s="23" t="e">
        <f>VLOOKUP(G1573,[1]Lookups!$V$3:$Y$197,4,FALSE)</f>
        <v>#N/A</v>
      </c>
      <c r="AM1573" s="17" t="str">
        <f>VLOOKUP(X1573,[1]Lookups!$B$3:$C$200,2,FALSE)</f>
        <v>Energy &amp; Resources</v>
      </c>
      <c r="AN1573" s="17" t="e">
        <f>VLOOKUP(R1573,[1]Lookups!$H$3:$I$69,2,FALSE)</f>
        <v>#N/A</v>
      </c>
      <c r="AO1573" s="17" t="e">
        <f>VLOOKUP(T1573,[1]Lookups!$H$3:$I$69,2,FALSE)</f>
        <v>#N/A</v>
      </c>
      <c r="AP1573" s="17" t="e">
        <f>VLOOKUP(AN1573,[1]Lookups!$N$3:$O$11,2,FALSE)</f>
        <v>#N/A</v>
      </c>
      <c r="AQ1573" s="18" t="e">
        <f>COUNTIFS('[1]Deals (investment)'!$B:$B,$A1573)</f>
        <v>#VALUE!</v>
      </c>
      <c r="AR1573" s="18" t="e">
        <f>COUNTIFS('[1]Deals (investment)'!$B:$B,$A1573,'[1]Deals (investment)'!$T:$T,$AW$1)+COUNTIFS('[1]Deals (investment)'!$B:$B,$A1573,'[1]Deals (investment)'!$T:$T,$AX$1)+COUNTIFS('[1]Deals (investment)'!$B:$B,$A1573,'[1]Deals (investment)'!$T:$T,$AY$1)</f>
        <v>#VALUE!</v>
      </c>
      <c r="AS1573" s="17" t="e">
        <f>SUMIFS('[1]Deals (investment)'!$C:$C,'[1]Deals (investment)'!$B:$B,$A1573)</f>
        <v>#VALUE!</v>
      </c>
      <c r="AT1573" s="17" t="e">
        <f t="shared" si="219"/>
        <v>#VALUE!</v>
      </c>
      <c r="AU1573" s="18" t="e">
        <f>COUNTIF('[1]Deals (Exits)'!$B:$B,A1573)</f>
        <v>#VALUE!</v>
      </c>
      <c r="AV1573" s="17" t="e">
        <f>SUMIFS('[1]Deals (investment)'!$C:$C,'[1]Deals (investment)'!$B:$B,$A1573,'[1]Deals (investment)'!$T:$T,AV$1)</f>
        <v>#VALUE!</v>
      </c>
      <c r="AW1573" s="17" t="e">
        <f>SUMIFS('[1]Deals (investment)'!$C:$C,'[1]Deals (investment)'!$B:$B,$A1573,'[1]Deals (investment)'!$T:$T,AW$1)</f>
        <v>#VALUE!</v>
      </c>
      <c r="AX1573" s="17" t="e">
        <f>SUMIFS('[1]Deals (investment)'!$C:$C,'[1]Deals (investment)'!$B:$B,$A1573,'[1]Deals (investment)'!$T:$T,AX$1)</f>
        <v>#VALUE!</v>
      </c>
      <c r="AY1573" s="17" t="e">
        <f>SUMIFS('[1]Deals (investment)'!$C:$C,'[1]Deals (investment)'!$B:$B,$A1573,'[1]Deals (investment)'!$T:$T,AY$1)</f>
        <v>#VALUE!</v>
      </c>
      <c r="AZ1573" s="17" t="e">
        <f>SUMIFS('[1]Deals (investment)'!$C:$C,'[1]Deals (investment)'!$B:$B,$A1573,'[1]Deals (investment)'!$T:$T,AZ$1)</f>
        <v>#VALUE!</v>
      </c>
      <c r="BA1573" s="17" t="e">
        <f>SUMIFS('[1]Deals (investment)'!$C:$C,'[1]Deals (investment)'!$B:$B,$A1573,'[1]Deals (investment)'!$T:$T,BA$1)</f>
        <v>#VALUE!</v>
      </c>
      <c r="BB1573" s="17" t="e">
        <f>SUMIFS('[1]Deals (investment)'!$C:$C,'[1]Deals (investment)'!$B:$B,$A1573,'[1]Deals (investment)'!$T:$T,BB$1)</f>
        <v>#VALUE!</v>
      </c>
      <c r="BC1573" s="17" t="e">
        <f>SUMIFS('[1]Deals (Exits)'!$C:$C,'[1]Deals (Exits)'!$B:$B,$A1573)</f>
        <v>#VALUE!</v>
      </c>
      <c r="BD1573" s="17" t="e">
        <f>SUMIFS('[1]Deals (investment)'!$C:$C,'[1]Deals (investment)'!$B:$B,$A1573,'[1]Deals (investment)'!$V:$V,BD$1)</f>
        <v>#VALUE!</v>
      </c>
      <c r="BE1573" s="17" t="e">
        <f>SUMIFS('[1]Deals (investment)'!$C:$C,'[1]Deals (investment)'!$B:$B,$A1573,'[1]Deals (investment)'!$V:$V,BE$1)</f>
        <v>#VALUE!</v>
      </c>
      <c r="BF1573" s="17" t="e">
        <f>SUMIFS('[1]Deals (investment)'!$C:$C,'[1]Deals (investment)'!$B:$B,$A1573,'[1]Deals (investment)'!$V:$V,BF$1)</f>
        <v>#VALUE!</v>
      </c>
      <c r="BG1573" s="17" t="e">
        <f>SUMIFS('[1]Deals (investment)'!$C:$C,'[1]Deals (investment)'!$B:$B,$A1573,'[1]Deals (investment)'!$V:$V,BG$1)</f>
        <v>#VALUE!</v>
      </c>
      <c r="BH1573" s="17" t="e">
        <f>SUMIFS('[1]Deals (investment)'!$C:$C,'[1]Deals (investment)'!$B:$B,$A1573,'[1]Deals (investment)'!$V:$V,BH$1)</f>
        <v>#VALUE!</v>
      </c>
      <c r="BI1573" s="17" t="e">
        <f>SUMIFS('[1]Deals (investment)'!$C:$C,'[1]Deals (investment)'!$B:$B,$A1573,'[1]Deals (investment)'!$V:$V,BI$1)</f>
        <v>#VALUE!</v>
      </c>
      <c r="BJ1573" s="17" t="e">
        <f>SUMIFS('[1]Deals (investment)'!$C:$C,'[1]Deals (investment)'!$B:$B,$A1573,'[1]Deals (investment)'!$V:$V,BJ$1)</f>
        <v>#VALUE!</v>
      </c>
      <c r="BK1573" s="17" t="e">
        <f>SUMIFS('[1]Deals (investment)'!$C:$C,'[1]Deals (investment)'!$B:$B,$A1573,'[1]Deals (investment)'!$V:$V,BK$1)</f>
        <v>#VALUE!</v>
      </c>
      <c r="BL1573" s="17" t="e">
        <f>SUMIFS('[1]Deals (investment)'!$C:$C,'[1]Deals (investment)'!$B:$B,$A1573,'[1]Deals (investment)'!$V:$V,BL$1)</f>
        <v>#VALUE!</v>
      </c>
      <c r="BM1573" s="17" t="e">
        <f>SUMIFS('[1]Deals (investment)'!$C:$C,'[1]Deals (investment)'!$B:$B,$A1573,'[1]Deals (investment)'!$V:$V,BM$1)</f>
        <v>#VALUE!</v>
      </c>
      <c r="BN1573" s="15"/>
      <c r="BO1573" s="15"/>
      <c r="BP1573" s="22"/>
      <c r="BQ1573" s="15"/>
      <c r="BR1573" s="15"/>
      <c r="BS1573" s="15"/>
      <c r="BT1573" s="15"/>
      <c r="BU1573" s="15"/>
      <c r="BV1573" s="15"/>
      <c r="BW1573" s="15"/>
      <c r="BX1573" s="15"/>
      <c r="BY1573" s="15"/>
      <c r="BZ1573" s="15"/>
      <c r="CA1573" s="15"/>
      <c r="CB1573" s="15"/>
      <c r="CC1573" s="15"/>
      <c r="CD1573" s="15"/>
      <c r="CE1573" s="15"/>
      <c r="CF1573" s="15"/>
      <c r="CG1573" s="15"/>
      <c r="CH1573" s="15"/>
      <c r="CI1573" s="15"/>
      <c r="CJ1573" s="15"/>
    </row>
    <row r="1574" spans="1:88" ht="12.75">
      <c r="A1574" s="15" t="s">
        <v>10254</v>
      </c>
      <c r="B1574" s="15" t="s">
        <v>10255</v>
      </c>
      <c r="C1574" s="15" t="s">
        <v>58</v>
      </c>
      <c r="D1574" s="16">
        <v>2018</v>
      </c>
      <c r="E1574" s="15" t="s">
        <v>701</v>
      </c>
      <c r="F1574" s="15"/>
      <c r="G1574" s="15" t="s">
        <v>702</v>
      </c>
      <c r="H1574" s="15"/>
      <c r="I1574" s="15" t="s">
        <v>702</v>
      </c>
      <c r="J1574" s="15"/>
      <c r="K1574" s="17" t="e">
        <f t="shared" si="218"/>
        <v>#VALUE!</v>
      </c>
      <c r="L1574" s="15"/>
      <c r="M1574" s="18" t="e">
        <f t="shared" si="205"/>
        <v>#VALUE!</v>
      </c>
      <c r="N1574" s="15"/>
      <c r="O1574" s="15"/>
      <c r="P1574" s="15"/>
      <c r="Q1574" s="24" t="e">
        <f ca="1">_xludf.MAXIFS('[1]Deals (investment)'!A:A,'[1]Deals (investment)'!B:B,A1574)</f>
        <v>#NAME?</v>
      </c>
      <c r="R1574" s="15"/>
      <c r="S1574" s="19"/>
      <c r="T1574" s="15"/>
      <c r="U1574" s="17"/>
      <c r="V1574" s="15" t="s">
        <v>10256</v>
      </c>
      <c r="W1574" s="15"/>
      <c r="X1574" s="15" t="s">
        <v>64</v>
      </c>
      <c r="Y1574" s="15" t="s">
        <v>3870</v>
      </c>
      <c r="AB1574" s="20"/>
      <c r="AC1574" s="21" t="s">
        <v>10257</v>
      </c>
      <c r="AD1574" s="15"/>
      <c r="AE1574" s="21" t="s">
        <v>10258</v>
      </c>
      <c r="AF1574" s="21" t="s">
        <v>10259</v>
      </c>
      <c r="AG1574" s="22">
        <f t="shared" ca="1" si="242"/>
        <v>0.4838709677419355</v>
      </c>
      <c r="AH1574" s="15" t="str">
        <f t="shared" si="237"/>
        <v/>
      </c>
      <c r="AI1574" s="22" t="str">
        <f>VLOOKUP(A1574,'[1]Deals (investment)'!$B$2:$Z$1497,1,FALSE)</f>
        <v>Sooretul</v>
      </c>
      <c r="AJ1574" s="22">
        <f>VLOOKUP(A1574,'[1]Deals (investment)'!$B$2:$Z$870,15,FALSE)</f>
        <v>1</v>
      </c>
      <c r="AK1574" s="17" t="e">
        <f>VLOOKUP(A1574,'[1]Deals (Exits)'!B:B,1,FALSE)</f>
        <v>#N/A</v>
      </c>
      <c r="AL1574" s="23">
        <f>VLOOKUP(G1574,[1]Lookups!$V$3:$Y$197,4,FALSE)</f>
        <v>0</v>
      </c>
      <c r="AM1574" s="17" t="str">
        <f>VLOOKUP(X1574,[1]Lookups!$B$3:$C$200,2,FALSE)</f>
        <v>E-commerce &amp; Retail</v>
      </c>
      <c r="AN1574" s="17" t="e">
        <f>VLOOKUP(R1574,[1]Lookups!$H$3:$I$69,2,FALSE)</f>
        <v>#N/A</v>
      </c>
      <c r="AO1574" s="17" t="e">
        <f>VLOOKUP(T1574,[1]Lookups!$H$3:$I$69,2,FALSE)</f>
        <v>#N/A</v>
      </c>
      <c r="AP1574" s="17" t="e">
        <f>VLOOKUP(AN1574,[1]Lookups!$N$3:$O$11,2,FALSE)</f>
        <v>#N/A</v>
      </c>
      <c r="AQ1574" s="18" t="e">
        <f>COUNTIFS('[1]Deals (investment)'!$B:$B,$A1574)</f>
        <v>#VALUE!</v>
      </c>
      <c r="AR1574" s="18" t="e">
        <f>COUNTIFS('[1]Deals (investment)'!$B:$B,$A1574,'[1]Deals (investment)'!$T:$T,$AW$1)+COUNTIFS('[1]Deals (investment)'!$B:$B,$A1574,'[1]Deals (investment)'!$T:$T,$AX$1)+COUNTIFS('[1]Deals (investment)'!$B:$B,$A1574,'[1]Deals (investment)'!$T:$T,$AY$1)</f>
        <v>#VALUE!</v>
      </c>
      <c r="AS1574" s="17" t="e">
        <f>SUMIFS('[1]Deals (investment)'!$C:$C,'[1]Deals (investment)'!$B:$B,$A1574)</f>
        <v>#VALUE!</v>
      </c>
      <c r="AT1574" s="17" t="e">
        <f t="shared" si="219"/>
        <v>#VALUE!</v>
      </c>
      <c r="AU1574" s="18" t="e">
        <f>COUNTIF('[1]Deals (Exits)'!$B:$B,A1574)</f>
        <v>#VALUE!</v>
      </c>
      <c r="AV1574" s="17" t="e">
        <f>SUMIFS('[1]Deals (investment)'!$C:$C,'[1]Deals (investment)'!$B:$B,$A1574,'[1]Deals (investment)'!$T:$T,AV$1)</f>
        <v>#VALUE!</v>
      </c>
      <c r="AW1574" s="17" t="e">
        <f>SUMIFS('[1]Deals (investment)'!$C:$C,'[1]Deals (investment)'!$B:$B,$A1574,'[1]Deals (investment)'!$T:$T,AW$1)</f>
        <v>#VALUE!</v>
      </c>
      <c r="AX1574" s="17" t="e">
        <f>SUMIFS('[1]Deals (investment)'!$C:$C,'[1]Deals (investment)'!$B:$B,$A1574,'[1]Deals (investment)'!$T:$T,AX$1)</f>
        <v>#VALUE!</v>
      </c>
      <c r="AY1574" s="17" t="e">
        <f>SUMIFS('[1]Deals (investment)'!$C:$C,'[1]Deals (investment)'!$B:$B,$A1574,'[1]Deals (investment)'!$T:$T,AY$1)</f>
        <v>#VALUE!</v>
      </c>
      <c r="AZ1574" s="17" t="e">
        <f>SUMIFS('[1]Deals (investment)'!$C:$C,'[1]Deals (investment)'!$B:$B,$A1574,'[1]Deals (investment)'!$T:$T,AZ$1)</f>
        <v>#VALUE!</v>
      </c>
      <c r="BA1574" s="17" t="e">
        <f>SUMIFS('[1]Deals (investment)'!$C:$C,'[1]Deals (investment)'!$B:$B,$A1574,'[1]Deals (investment)'!$T:$T,BA$1)</f>
        <v>#VALUE!</v>
      </c>
      <c r="BB1574" s="17" t="e">
        <f>SUMIFS('[1]Deals (investment)'!$C:$C,'[1]Deals (investment)'!$B:$B,$A1574,'[1]Deals (investment)'!$T:$T,BB$1)</f>
        <v>#VALUE!</v>
      </c>
      <c r="BC1574" s="17" t="e">
        <f>SUMIFS('[1]Deals (Exits)'!$C:$C,'[1]Deals (Exits)'!$B:$B,$A1574)</f>
        <v>#VALUE!</v>
      </c>
      <c r="BD1574" s="17" t="e">
        <f>SUMIFS('[1]Deals (investment)'!$C:$C,'[1]Deals (investment)'!$B:$B,$A1574,'[1]Deals (investment)'!$V:$V,BD$1)</f>
        <v>#VALUE!</v>
      </c>
      <c r="BE1574" s="17" t="e">
        <f>SUMIFS('[1]Deals (investment)'!$C:$C,'[1]Deals (investment)'!$B:$B,$A1574,'[1]Deals (investment)'!$V:$V,BE$1)</f>
        <v>#VALUE!</v>
      </c>
      <c r="BF1574" s="17" t="e">
        <f>SUMIFS('[1]Deals (investment)'!$C:$C,'[1]Deals (investment)'!$B:$B,$A1574,'[1]Deals (investment)'!$V:$V,BF$1)</f>
        <v>#VALUE!</v>
      </c>
      <c r="BG1574" s="17" t="e">
        <f>SUMIFS('[1]Deals (investment)'!$C:$C,'[1]Deals (investment)'!$B:$B,$A1574,'[1]Deals (investment)'!$V:$V,BG$1)</f>
        <v>#VALUE!</v>
      </c>
      <c r="BH1574" s="17" t="e">
        <f>SUMIFS('[1]Deals (investment)'!$C:$C,'[1]Deals (investment)'!$B:$B,$A1574,'[1]Deals (investment)'!$V:$V,BH$1)</f>
        <v>#VALUE!</v>
      </c>
      <c r="BI1574" s="17" t="e">
        <f>SUMIFS('[1]Deals (investment)'!$C:$C,'[1]Deals (investment)'!$B:$B,$A1574,'[1]Deals (investment)'!$V:$V,BI$1)</f>
        <v>#VALUE!</v>
      </c>
      <c r="BJ1574" s="17" t="e">
        <f>SUMIFS('[1]Deals (investment)'!$C:$C,'[1]Deals (investment)'!$B:$B,$A1574,'[1]Deals (investment)'!$V:$V,BJ$1)</f>
        <v>#VALUE!</v>
      </c>
      <c r="BK1574" s="17" t="e">
        <f>SUMIFS('[1]Deals (investment)'!$C:$C,'[1]Deals (investment)'!$B:$B,$A1574,'[1]Deals (investment)'!$V:$V,BK$1)</f>
        <v>#VALUE!</v>
      </c>
      <c r="BL1574" s="17" t="e">
        <f>SUMIFS('[1]Deals (investment)'!$C:$C,'[1]Deals (investment)'!$B:$B,$A1574,'[1]Deals (investment)'!$V:$V,BL$1)</f>
        <v>#VALUE!</v>
      </c>
      <c r="BM1574" s="17" t="e">
        <f>SUMIFS('[1]Deals (investment)'!$C:$C,'[1]Deals (investment)'!$B:$B,$A1574,'[1]Deals (investment)'!$V:$V,BM$1)</f>
        <v>#VALUE!</v>
      </c>
      <c r="BN1574" s="15"/>
      <c r="BO1574" s="15"/>
      <c r="BP1574" s="22"/>
      <c r="BQ1574" s="15"/>
      <c r="BR1574" s="15"/>
      <c r="BS1574" s="15"/>
      <c r="BT1574" s="15"/>
      <c r="BU1574" s="15"/>
      <c r="BV1574" s="15"/>
      <c r="BW1574" s="15"/>
      <c r="BX1574" s="15"/>
      <c r="BY1574" s="15"/>
      <c r="BZ1574" s="15"/>
      <c r="CA1574" s="15"/>
      <c r="CB1574" s="15"/>
      <c r="CC1574" s="15"/>
      <c r="CD1574" s="15" t="str">
        <f t="shared" ref="CD1574:CD1607" si="244">CONCATENATE(A1574,B1574,C1574)</f>
        <v>SooretulSooretul is an online platform for the sale of local products processed in Senegal.Active</v>
      </c>
      <c r="CE1574" s="15"/>
      <c r="CF1574" s="15"/>
      <c r="CG1574" s="15"/>
      <c r="CH1574" s="15"/>
      <c r="CI1574" s="15"/>
      <c r="CJ1574" s="15"/>
    </row>
    <row r="1575" spans="1:88" ht="12.75">
      <c r="A1575" s="15" t="s">
        <v>10260</v>
      </c>
      <c r="B1575" s="15"/>
      <c r="C1575" s="15" t="s">
        <v>58</v>
      </c>
      <c r="D1575" s="16"/>
      <c r="E1575" s="15"/>
      <c r="F1575" s="15"/>
      <c r="G1575" s="15"/>
      <c r="H1575" s="15"/>
      <c r="I1575" s="15"/>
      <c r="J1575" s="15"/>
      <c r="K1575" s="17" t="e">
        <f t="shared" si="218"/>
        <v>#VALUE!</v>
      </c>
      <c r="L1575" s="15"/>
      <c r="M1575" s="18" t="e">
        <f t="shared" si="205"/>
        <v>#VALUE!</v>
      </c>
      <c r="N1575" s="15"/>
      <c r="O1575" s="15"/>
      <c r="P1575" s="15"/>
      <c r="Q1575" s="24" t="e">
        <f ca="1">_xludf.MAXIFS('[1]Deals (investment)'!A:A,'[1]Deals (investment)'!B:B,A1575)</f>
        <v>#NAME?</v>
      </c>
      <c r="R1575" s="15"/>
      <c r="S1575" s="19"/>
      <c r="T1575" s="15"/>
      <c r="U1575" s="17"/>
      <c r="V1575" s="15"/>
      <c r="W1575" s="15"/>
      <c r="X1575" s="15"/>
      <c r="Y1575" s="15"/>
      <c r="AB1575" s="20"/>
      <c r="AC1575" s="15"/>
      <c r="AD1575" s="15"/>
      <c r="AE1575" s="15"/>
      <c r="AF1575" s="15"/>
      <c r="AG1575" s="22">
        <f t="shared" ca="1" si="242"/>
        <v>0.12903225806451613</v>
      </c>
      <c r="AH1575" s="15" t="str">
        <f t="shared" si="237"/>
        <v/>
      </c>
      <c r="AI1575" s="22" t="e">
        <f>VLOOKUP(A1575,'[1]Deals (investment)'!$B$2:$Z$1497,1,FALSE)</f>
        <v>#N/A</v>
      </c>
      <c r="AJ1575" s="22" t="e">
        <f>VLOOKUP(A1575,'[1]Deals (investment)'!$B$2:$Z$870,15,FALSE)</f>
        <v>#N/A</v>
      </c>
      <c r="AK1575" s="17" t="e">
        <f>VLOOKUP(A1575,'[1]Deals (Exits)'!B:B,1,FALSE)</f>
        <v>#N/A</v>
      </c>
      <c r="AL1575" s="23" t="e">
        <f>VLOOKUP(G1575,[1]Lookups!$V$3:$Y$197,4,FALSE)</f>
        <v>#N/A</v>
      </c>
      <c r="AM1575" s="17" t="e">
        <f>VLOOKUP(X1575,[1]Lookups!$B$3:$C$200,2,FALSE)</f>
        <v>#N/A</v>
      </c>
      <c r="AN1575" s="17" t="e">
        <f>VLOOKUP(R1575,[1]Lookups!$H$3:$I$69,2,FALSE)</f>
        <v>#N/A</v>
      </c>
      <c r="AO1575" s="17" t="e">
        <f>VLOOKUP(T1575,[1]Lookups!$H$3:$I$69,2,FALSE)</f>
        <v>#N/A</v>
      </c>
      <c r="AP1575" s="17" t="e">
        <f>VLOOKUP(AN1575,[1]Lookups!$N$3:$O$11,2,FALSE)</f>
        <v>#N/A</v>
      </c>
      <c r="AQ1575" s="18" t="e">
        <f>COUNTIFS('[1]Deals (investment)'!$B:$B,$A1575)</f>
        <v>#VALUE!</v>
      </c>
      <c r="AR1575" s="18" t="e">
        <f>COUNTIFS('[1]Deals (investment)'!$B:$B,$A1575,'[1]Deals (investment)'!$T:$T,$AW$1)+COUNTIFS('[1]Deals (investment)'!$B:$B,$A1575,'[1]Deals (investment)'!$T:$T,$AX$1)+COUNTIFS('[1]Deals (investment)'!$B:$B,$A1575,'[1]Deals (investment)'!$T:$T,$AY$1)</f>
        <v>#VALUE!</v>
      </c>
      <c r="AS1575" s="17" t="e">
        <f>SUMIFS('[1]Deals (investment)'!$C:$C,'[1]Deals (investment)'!$B:$B,$A1575)</f>
        <v>#VALUE!</v>
      </c>
      <c r="AT1575" s="17" t="e">
        <f t="shared" si="219"/>
        <v>#VALUE!</v>
      </c>
      <c r="AU1575" s="18" t="e">
        <f>COUNTIF('[1]Deals (Exits)'!$B:$B,A1575)</f>
        <v>#VALUE!</v>
      </c>
      <c r="AV1575" s="17" t="e">
        <f>SUMIFS('[1]Deals (investment)'!$C:$C,'[1]Deals (investment)'!$B:$B,$A1575,'[1]Deals (investment)'!$T:$T,AV$1)</f>
        <v>#VALUE!</v>
      </c>
      <c r="AW1575" s="17" t="e">
        <f>SUMIFS('[1]Deals (investment)'!$C:$C,'[1]Deals (investment)'!$B:$B,$A1575,'[1]Deals (investment)'!$T:$T,AW$1)</f>
        <v>#VALUE!</v>
      </c>
      <c r="AX1575" s="17" t="e">
        <f>SUMIFS('[1]Deals (investment)'!$C:$C,'[1]Deals (investment)'!$B:$B,$A1575,'[1]Deals (investment)'!$T:$T,AX$1)</f>
        <v>#VALUE!</v>
      </c>
      <c r="AY1575" s="17" t="e">
        <f>SUMIFS('[1]Deals (investment)'!$C:$C,'[1]Deals (investment)'!$B:$B,$A1575,'[1]Deals (investment)'!$T:$T,AY$1)</f>
        <v>#VALUE!</v>
      </c>
      <c r="AZ1575" s="17" t="e">
        <f>SUMIFS('[1]Deals (investment)'!$C:$C,'[1]Deals (investment)'!$B:$B,$A1575,'[1]Deals (investment)'!$T:$T,AZ$1)</f>
        <v>#VALUE!</v>
      </c>
      <c r="BA1575" s="17" t="e">
        <f>SUMIFS('[1]Deals (investment)'!$C:$C,'[1]Deals (investment)'!$B:$B,$A1575,'[1]Deals (investment)'!$T:$T,BA$1)</f>
        <v>#VALUE!</v>
      </c>
      <c r="BB1575" s="17" t="e">
        <f>SUMIFS('[1]Deals (investment)'!$C:$C,'[1]Deals (investment)'!$B:$B,$A1575,'[1]Deals (investment)'!$T:$T,BB$1)</f>
        <v>#VALUE!</v>
      </c>
      <c r="BC1575" s="17" t="e">
        <f>SUMIFS('[1]Deals (Exits)'!$C:$C,'[1]Deals (Exits)'!$B:$B,$A1575)</f>
        <v>#VALUE!</v>
      </c>
      <c r="BD1575" s="17" t="e">
        <f>SUMIFS('[1]Deals (investment)'!$C:$C,'[1]Deals (investment)'!$B:$B,$A1575,'[1]Deals (investment)'!$V:$V,BD$1)</f>
        <v>#VALUE!</v>
      </c>
      <c r="BE1575" s="17" t="e">
        <f>SUMIFS('[1]Deals (investment)'!$C:$C,'[1]Deals (investment)'!$B:$B,$A1575,'[1]Deals (investment)'!$V:$V,BE$1)</f>
        <v>#VALUE!</v>
      </c>
      <c r="BF1575" s="17" t="e">
        <f>SUMIFS('[1]Deals (investment)'!$C:$C,'[1]Deals (investment)'!$B:$B,$A1575,'[1]Deals (investment)'!$V:$V,BF$1)</f>
        <v>#VALUE!</v>
      </c>
      <c r="BG1575" s="17" t="e">
        <f>SUMIFS('[1]Deals (investment)'!$C:$C,'[1]Deals (investment)'!$B:$B,$A1575,'[1]Deals (investment)'!$V:$V,BG$1)</f>
        <v>#VALUE!</v>
      </c>
      <c r="BH1575" s="17" t="e">
        <f>SUMIFS('[1]Deals (investment)'!$C:$C,'[1]Deals (investment)'!$B:$B,$A1575,'[1]Deals (investment)'!$V:$V,BH$1)</f>
        <v>#VALUE!</v>
      </c>
      <c r="BI1575" s="17" t="e">
        <f>SUMIFS('[1]Deals (investment)'!$C:$C,'[1]Deals (investment)'!$B:$B,$A1575,'[1]Deals (investment)'!$V:$V,BI$1)</f>
        <v>#VALUE!</v>
      </c>
      <c r="BJ1575" s="17" t="e">
        <f>SUMIFS('[1]Deals (investment)'!$C:$C,'[1]Deals (investment)'!$B:$B,$A1575,'[1]Deals (investment)'!$V:$V,BJ$1)</f>
        <v>#VALUE!</v>
      </c>
      <c r="BK1575" s="17" t="e">
        <f>SUMIFS('[1]Deals (investment)'!$C:$C,'[1]Deals (investment)'!$B:$B,$A1575,'[1]Deals (investment)'!$V:$V,BK$1)</f>
        <v>#VALUE!</v>
      </c>
      <c r="BL1575" s="17" t="e">
        <f>SUMIFS('[1]Deals (investment)'!$C:$C,'[1]Deals (investment)'!$B:$B,$A1575,'[1]Deals (investment)'!$V:$V,BL$1)</f>
        <v>#VALUE!</v>
      </c>
      <c r="BM1575" s="17" t="e">
        <f>SUMIFS('[1]Deals (investment)'!$C:$C,'[1]Deals (investment)'!$B:$B,$A1575,'[1]Deals (investment)'!$V:$V,BM$1)</f>
        <v>#VALUE!</v>
      </c>
      <c r="BN1575" s="15"/>
      <c r="BO1575" s="15"/>
      <c r="BP1575" s="22"/>
      <c r="BQ1575" s="15"/>
      <c r="BR1575" s="15"/>
      <c r="BS1575" s="15"/>
      <c r="BT1575" s="15"/>
      <c r="BU1575" s="15"/>
      <c r="BV1575" s="15"/>
      <c r="BW1575" s="15"/>
      <c r="BX1575" s="15"/>
      <c r="BY1575" s="15"/>
      <c r="BZ1575" s="15"/>
      <c r="CA1575" s="15"/>
      <c r="CB1575" s="15"/>
      <c r="CC1575" s="15"/>
      <c r="CD1575" s="15" t="str">
        <f t="shared" si="244"/>
        <v>Sowani-Reservations at your tipsActive</v>
      </c>
      <c r="CE1575" s="15"/>
      <c r="CF1575" s="15"/>
      <c r="CG1575" s="15"/>
      <c r="CH1575" s="15"/>
      <c r="CI1575" s="15"/>
      <c r="CJ1575" s="15"/>
    </row>
    <row r="1576" spans="1:88" ht="15">
      <c r="A1576" s="15" t="s">
        <v>10261</v>
      </c>
      <c r="B1576" s="56" t="s">
        <v>10262</v>
      </c>
      <c r="C1576" s="15" t="s">
        <v>58</v>
      </c>
      <c r="D1576" s="16">
        <v>2018</v>
      </c>
      <c r="E1576" s="26" t="s">
        <v>128</v>
      </c>
      <c r="F1576" s="26" t="s">
        <v>199</v>
      </c>
      <c r="G1576" s="26" t="s">
        <v>129</v>
      </c>
      <c r="H1576" s="26"/>
      <c r="I1576" s="15" t="s">
        <v>129</v>
      </c>
      <c r="J1576" s="26"/>
      <c r="K1576" s="17" t="e">
        <f t="shared" si="218"/>
        <v>#VALUE!</v>
      </c>
      <c r="L1576" s="15"/>
      <c r="M1576" s="18" t="e">
        <f t="shared" si="205"/>
        <v>#VALUE!</v>
      </c>
      <c r="N1576" s="15"/>
      <c r="O1576" s="15"/>
      <c r="P1576" s="15"/>
      <c r="Q1576" s="24" t="e">
        <f ca="1">_xludf.MAXIFS('[1]Deals (investment)'!A:A,'[1]Deals (investment)'!B:B,A1576)</f>
        <v>#NAME?</v>
      </c>
      <c r="R1576" s="15" t="s">
        <v>841</v>
      </c>
      <c r="S1576" s="19" t="s">
        <v>144</v>
      </c>
      <c r="T1576" s="15"/>
      <c r="U1576" s="17"/>
      <c r="V1576" s="15" t="s">
        <v>10263</v>
      </c>
      <c r="W1576" s="15">
        <v>0</v>
      </c>
      <c r="X1576" s="15" t="s">
        <v>158</v>
      </c>
      <c r="Y1576" s="15" t="s">
        <v>10264</v>
      </c>
      <c r="AB1576" s="32">
        <v>43506</v>
      </c>
      <c r="AC1576" s="21" t="s">
        <v>10265</v>
      </c>
      <c r="AD1576" s="27" t="s">
        <v>10266</v>
      </c>
      <c r="AE1576" s="15" t="s">
        <v>199</v>
      </c>
      <c r="AF1576" s="27" t="s">
        <v>10267</v>
      </c>
      <c r="AG1576" s="22">
        <f ca="1">COUNTA(B1575:AF1575)/(COUNTA(B1575:AF1575)+COUNTBLANK(B1575:AF1575))</f>
        <v>0.12903225806451613</v>
      </c>
      <c r="AH1576" s="15" t="str">
        <f t="shared" si="237"/>
        <v/>
      </c>
      <c r="AI1576" s="22" t="str">
        <f>VLOOKUP(A1576,'[1]Deals (investment)'!$B$2:$Z$1497,1,FALSE)</f>
        <v>Spare Payments</v>
      </c>
      <c r="AJ1576" s="22">
        <f>VLOOKUP(A1576,'[1]Deals (investment)'!$B$2:$Z$870,15,FALSE)</f>
        <v>0</v>
      </c>
      <c r="AK1576" s="17" t="e">
        <f>VLOOKUP(A1576,'[1]Deals (Exits)'!B:B,1,FALSE)</f>
        <v>#N/A</v>
      </c>
      <c r="AL1576" s="23">
        <f>VLOOKUP(G1576,[1]Lookups!$V$3:$Y$197,4,FALSE)</f>
        <v>0</v>
      </c>
      <c r="AM1576" s="17" t="str">
        <f>VLOOKUP(X1576,[1]Lookups!$B$3:$C$200,2,FALSE)</f>
        <v>Financial Services</v>
      </c>
      <c r="AN1576" s="17" t="str">
        <f>VLOOKUP(R1576,[1]Lookups!$H$3:$I$69,2,FALSE)</f>
        <v>5. Debt Financing</v>
      </c>
      <c r="AO1576" s="17" t="e">
        <f>VLOOKUP(T1576,[1]Lookups!$H$3:$I$69,2,FALSE)</f>
        <v>#N/A</v>
      </c>
      <c r="AP1576" s="17" t="str">
        <f>VLOOKUP(AN1576,[1]Lookups!$N$3:$O$11,2,FALSE)</f>
        <v>Growth</v>
      </c>
      <c r="AQ1576" s="18" t="e">
        <f>COUNTIFS('[1]Deals (investment)'!$B:$B,$A1576)</f>
        <v>#VALUE!</v>
      </c>
      <c r="AR1576" s="18" t="e">
        <f>COUNTIFS('[1]Deals (investment)'!$B:$B,$A1576,'[1]Deals (investment)'!$T:$T,$AW$1)+COUNTIFS('[1]Deals (investment)'!$B:$B,$A1576,'[1]Deals (investment)'!$T:$T,$AX$1)+COUNTIFS('[1]Deals (investment)'!$B:$B,$A1576,'[1]Deals (investment)'!$T:$T,$AY$1)</f>
        <v>#VALUE!</v>
      </c>
      <c r="AS1576" s="17" t="e">
        <f>SUMIFS('[1]Deals (investment)'!$C:$C,'[1]Deals (investment)'!$B:$B,$A1576)</f>
        <v>#VALUE!</v>
      </c>
      <c r="AT1576" s="17" t="e">
        <f t="shared" si="219"/>
        <v>#VALUE!</v>
      </c>
      <c r="AU1576" s="18" t="e">
        <f>COUNTIF('[1]Deals (Exits)'!$B:$B,A1576)</f>
        <v>#VALUE!</v>
      </c>
      <c r="AV1576" s="17" t="e">
        <f>SUMIFS('[1]Deals (investment)'!$C:$C,'[1]Deals (investment)'!$B:$B,$A1576,'[1]Deals (investment)'!$T:$T,AV$1)</f>
        <v>#VALUE!</v>
      </c>
      <c r="AW1576" s="17" t="e">
        <f>SUMIFS('[1]Deals (investment)'!$C:$C,'[1]Deals (investment)'!$B:$B,$A1576,'[1]Deals (investment)'!$T:$T,AW$1)</f>
        <v>#VALUE!</v>
      </c>
      <c r="AX1576" s="17" t="e">
        <f>SUMIFS('[1]Deals (investment)'!$C:$C,'[1]Deals (investment)'!$B:$B,$A1576,'[1]Deals (investment)'!$T:$T,AX$1)</f>
        <v>#VALUE!</v>
      </c>
      <c r="AY1576" s="17" t="e">
        <f>SUMIFS('[1]Deals (investment)'!$C:$C,'[1]Deals (investment)'!$B:$B,$A1576,'[1]Deals (investment)'!$T:$T,AY$1)</f>
        <v>#VALUE!</v>
      </c>
      <c r="AZ1576" s="17" t="e">
        <f>SUMIFS('[1]Deals (investment)'!$C:$C,'[1]Deals (investment)'!$B:$B,$A1576,'[1]Deals (investment)'!$T:$T,AZ$1)</f>
        <v>#VALUE!</v>
      </c>
      <c r="BA1576" s="17" t="e">
        <f>SUMIFS('[1]Deals (investment)'!$C:$C,'[1]Deals (investment)'!$B:$B,$A1576,'[1]Deals (investment)'!$T:$T,BA$1)</f>
        <v>#VALUE!</v>
      </c>
      <c r="BB1576" s="17" t="e">
        <f>SUMIFS('[1]Deals (investment)'!$C:$C,'[1]Deals (investment)'!$B:$B,$A1576,'[1]Deals (investment)'!$T:$T,BB$1)</f>
        <v>#VALUE!</v>
      </c>
      <c r="BC1576" s="17" t="e">
        <f>SUMIFS('[1]Deals (Exits)'!$C:$C,'[1]Deals (Exits)'!$B:$B,$A1576)</f>
        <v>#VALUE!</v>
      </c>
      <c r="BD1576" s="17" t="e">
        <f>SUMIFS('[1]Deals (investment)'!$C:$C,'[1]Deals (investment)'!$B:$B,$A1576,'[1]Deals (investment)'!$V:$V,BD$1)</f>
        <v>#VALUE!</v>
      </c>
      <c r="BE1576" s="17" t="e">
        <f>SUMIFS('[1]Deals (investment)'!$C:$C,'[1]Deals (investment)'!$B:$B,$A1576,'[1]Deals (investment)'!$V:$V,BE$1)</f>
        <v>#VALUE!</v>
      </c>
      <c r="BF1576" s="17" t="e">
        <f>SUMIFS('[1]Deals (investment)'!$C:$C,'[1]Deals (investment)'!$B:$B,$A1576,'[1]Deals (investment)'!$V:$V,BF$1)</f>
        <v>#VALUE!</v>
      </c>
      <c r="BG1576" s="17" t="e">
        <f>SUMIFS('[1]Deals (investment)'!$C:$C,'[1]Deals (investment)'!$B:$B,$A1576,'[1]Deals (investment)'!$V:$V,BG$1)</f>
        <v>#VALUE!</v>
      </c>
      <c r="BH1576" s="17" t="e">
        <f>SUMIFS('[1]Deals (investment)'!$C:$C,'[1]Deals (investment)'!$B:$B,$A1576,'[1]Deals (investment)'!$V:$V,BH$1)</f>
        <v>#VALUE!</v>
      </c>
      <c r="BI1576" s="17" t="e">
        <f>SUMIFS('[1]Deals (investment)'!$C:$C,'[1]Deals (investment)'!$B:$B,$A1576,'[1]Deals (investment)'!$V:$V,BI$1)</f>
        <v>#VALUE!</v>
      </c>
      <c r="BJ1576" s="17" t="e">
        <f>SUMIFS('[1]Deals (investment)'!$C:$C,'[1]Deals (investment)'!$B:$B,$A1576,'[1]Deals (investment)'!$V:$V,BJ$1)</f>
        <v>#VALUE!</v>
      </c>
      <c r="BK1576" s="17" t="e">
        <f>SUMIFS('[1]Deals (investment)'!$C:$C,'[1]Deals (investment)'!$B:$B,$A1576,'[1]Deals (investment)'!$V:$V,BK$1)</f>
        <v>#VALUE!</v>
      </c>
      <c r="BL1576" s="17" t="e">
        <f>SUMIFS('[1]Deals (investment)'!$C:$C,'[1]Deals (investment)'!$B:$B,$A1576,'[1]Deals (investment)'!$V:$V,BL$1)</f>
        <v>#VALUE!</v>
      </c>
      <c r="BM1576" s="17" t="e">
        <f>SUMIFS('[1]Deals (investment)'!$C:$C,'[1]Deals (investment)'!$B:$B,$A1576,'[1]Deals (investment)'!$V:$V,BM$1)</f>
        <v>#VALUE!</v>
      </c>
      <c r="BN1576" s="15"/>
      <c r="BO1576" s="15"/>
      <c r="BP1576" s="22"/>
      <c r="BQ1576" s="15"/>
      <c r="BR1576" s="15"/>
      <c r="BS1576" s="15"/>
      <c r="BT1576" s="15"/>
      <c r="BU1576" s="15"/>
      <c r="BV1576" s="15"/>
      <c r="BW1576" s="15"/>
      <c r="BX1576" s="15"/>
      <c r="BY1576" s="15"/>
      <c r="BZ1576" s="15"/>
      <c r="CA1576" s="15"/>
      <c r="CB1576" s="15"/>
      <c r="CC1576" s="15"/>
      <c r="CD1576" s="15" t="str">
        <f t="shared" si="244"/>
        <v>Spare PaymentsSpare is an electronic payments business helping school campuses become cash-free.Active</v>
      </c>
      <c r="CE1576" s="15"/>
      <c r="CF1576" s="15"/>
      <c r="CG1576" s="15"/>
      <c r="CH1576" s="15"/>
      <c r="CI1576" s="15"/>
      <c r="CJ1576" s="15"/>
    </row>
    <row r="1577" spans="1:88" ht="12.75">
      <c r="A1577" s="15" t="s">
        <v>10268</v>
      </c>
      <c r="B1577" s="15"/>
      <c r="C1577" s="15" t="s">
        <v>58</v>
      </c>
      <c r="D1577" s="16"/>
      <c r="E1577" s="15"/>
      <c r="F1577" s="15"/>
      <c r="G1577" s="15"/>
      <c r="H1577" s="15"/>
      <c r="I1577" s="15"/>
      <c r="J1577" s="15"/>
      <c r="K1577" s="17" t="e">
        <f t="shared" si="218"/>
        <v>#VALUE!</v>
      </c>
      <c r="L1577" s="15"/>
      <c r="M1577" s="18" t="e">
        <f t="shared" si="205"/>
        <v>#VALUE!</v>
      </c>
      <c r="N1577" s="15"/>
      <c r="O1577" s="15"/>
      <c r="P1577" s="15"/>
      <c r="Q1577" s="24" t="e">
        <f ca="1">_xludf.MAXIFS('[1]Deals (investment)'!A:A,'[1]Deals (investment)'!B:B,A1577)</f>
        <v>#NAME?</v>
      </c>
      <c r="R1577" s="15"/>
      <c r="S1577" s="19"/>
      <c r="T1577" s="15"/>
      <c r="U1577" s="17"/>
      <c r="V1577" s="15"/>
      <c r="W1577" s="15"/>
      <c r="X1577" s="15"/>
      <c r="Y1577" s="15"/>
      <c r="AB1577" s="20"/>
      <c r="AC1577" s="15"/>
      <c r="AD1577" s="15"/>
      <c r="AE1577" s="15"/>
      <c r="AF1577" s="15"/>
      <c r="AG1577" s="22">
        <f t="shared" ref="AG1577:AG1578" ca="1" si="245">COUNTA(B1577:AF1577)/(COUNTA(B1577:AF1577)+COUNTBLANK(B1577:AF1577))</f>
        <v>0.12903225806451613</v>
      </c>
      <c r="AH1577" s="15" t="str">
        <f t="shared" si="237"/>
        <v/>
      </c>
      <c r="AI1577" s="22" t="e">
        <f>VLOOKUP(A1577,'[1]Deals (investment)'!$B$2:$Z$1497,1,FALSE)</f>
        <v>#N/A</v>
      </c>
      <c r="AJ1577" s="22" t="e">
        <f>VLOOKUP(A1577,'[1]Deals (investment)'!$B$2:$Z$870,15,FALSE)</f>
        <v>#N/A</v>
      </c>
      <c r="AK1577" s="17" t="e">
        <f>VLOOKUP(A1577,'[1]Deals (Exits)'!B:B,1,FALSE)</f>
        <v>#N/A</v>
      </c>
      <c r="AL1577" s="23" t="e">
        <f>VLOOKUP(G1577,[1]Lookups!$V$3:$Y$197,4,FALSE)</f>
        <v>#N/A</v>
      </c>
      <c r="AM1577" s="17" t="e">
        <f>VLOOKUP(X1577,[1]Lookups!$B$3:$C$200,2,FALSE)</f>
        <v>#N/A</v>
      </c>
      <c r="AN1577" s="17" t="e">
        <f>VLOOKUP(R1577,[1]Lookups!$H$3:$I$69,2,FALSE)</f>
        <v>#N/A</v>
      </c>
      <c r="AO1577" s="17" t="e">
        <f>VLOOKUP(T1577,[1]Lookups!$H$3:$I$69,2,FALSE)</f>
        <v>#N/A</v>
      </c>
      <c r="AP1577" s="17" t="e">
        <f>VLOOKUP(AN1577,[1]Lookups!$N$3:$O$11,2,FALSE)</f>
        <v>#N/A</v>
      </c>
      <c r="AQ1577" s="18" t="e">
        <f>COUNTIFS('[1]Deals (investment)'!$B:$B,$A1577)</f>
        <v>#VALUE!</v>
      </c>
      <c r="AR1577" s="18" t="e">
        <f>COUNTIFS('[1]Deals (investment)'!$B:$B,$A1577,'[1]Deals (investment)'!$T:$T,$AW$1)+COUNTIFS('[1]Deals (investment)'!$B:$B,$A1577,'[1]Deals (investment)'!$T:$T,$AX$1)+COUNTIFS('[1]Deals (investment)'!$B:$B,$A1577,'[1]Deals (investment)'!$T:$T,$AY$1)</f>
        <v>#VALUE!</v>
      </c>
      <c r="AS1577" s="17" t="e">
        <f>SUMIFS('[1]Deals (investment)'!$C:$C,'[1]Deals (investment)'!$B:$B,$A1577)</f>
        <v>#VALUE!</v>
      </c>
      <c r="AT1577" s="17" t="e">
        <f t="shared" si="219"/>
        <v>#VALUE!</v>
      </c>
      <c r="AU1577" s="18" t="e">
        <f>COUNTIF('[1]Deals (Exits)'!$B:$B,A1577)</f>
        <v>#VALUE!</v>
      </c>
      <c r="AV1577" s="17" t="e">
        <f>SUMIFS('[1]Deals (investment)'!$C:$C,'[1]Deals (investment)'!$B:$B,$A1577,'[1]Deals (investment)'!$T:$T,AV$1)</f>
        <v>#VALUE!</v>
      </c>
      <c r="AW1577" s="17" t="e">
        <f>SUMIFS('[1]Deals (investment)'!$C:$C,'[1]Deals (investment)'!$B:$B,$A1577,'[1]Deals (investment)'!$T:$T,AW$1)</f>
        <v>#VALUE!</v>
      </c>
      <c r="AX1577" s="17" t="e">
        <f>SUMIFS('[1]Deals (investment)'!$C:$C,'[1]Deals (investment)'!$B:$B,$A1577,'[1]Deals (investment)'!$T:$T,AX$1)</f>
        <v>#VALUE!</v>
      </c>
      <c r="AY1577" s="17" t="e">
        <f>SUMIFS('[1]Deals (investment)'!$C:$C,'[1]Deals (investment)'!$B:$B,$A1577,'[1]Deals (investment)'!$T:$T,AY$1)</f>
        <v>#VALUE!</v>
      </c>
      <c r="AZ1577" s="17" t="e">
        <f>SUMIFS('[1]Deals (investment)'!$C:$C,'[1]Deals (investment)'!$B:$B,$A1577,'[1]Deals (investment)'!$T:$T,AZ$1)</f>
        <v>#VALUE!</v>
      </c>
      <c r="BA1577" s="17" t="e">
        <f>SUMIFS('[1]Deals (investment)'!$C:$C,'[1]Deals (investment)'!$B:$B,$A1577,'[1]Deals (investment)'!$T:$T,BA$1)</f>
        <v>#VALUE!</v>
      </c>
      <c r="BB1577" s="17" t="e">
        <f>SUMIFS('[1]Deals (investment)'!$C:$C,'[1]Deals (investment)'!$B:$B,$A1577,'[1]Deals (investment)'!$T:$T,BB$1)</f>
        <v>#VALUE!</v>
      </c>
      <c r="BC1577" s="17" t="e">
        <f>SUMIFS('[1]Deals (Exits)'!$C:$C,'[1]Deals (Exits)'!$B:$B,$A1577)</f>
        <v>#VALUE!</v>
      </c>
      <c r="BD1577" s="17" t="e">
        <f>SUMIFS('[1]Deals (investment)'!$C:$C,'[1]Deals (investment)'!$B:$B,$A1577,'[1]Deals (investment)'!$V:$V,BD$1)</f>
        <v>#VALUE!</v>
      </c>
      <c r="BE1577" s="17" t="e">
        <f>SUMIFS('[1]Deals (investment)'!$C:$C,'[1]Deals (investment)'!$B:$B,$A1577,'[1]Deals (investment)'!$V:$V,BE$1)</f>
        <v>#VALUE!</v>
      </c>
      <c r="BF1577" s="17" t="e">
        <f>SUMIFS('[1]Deals (investment)'!$C:$C,'[1]Deals (investment)'!$B:$B,$A1577,'[1]Deals (investment)'!$V:$V,BF$1)</f>
        <v>#VALUE!</v>
      </c>
      <c r="BG1577" s="17" t="e">
        <f>SUMIFS('[1]Deals (investment)'!$C:$C,'[1]Deals (investment)'!$B:$B,$A1577,'[1]Deals (investment)'!$V:$V,BG$1)</f>
        <v>#VALUE!</v>
      </c>
      <c r="BH1577" s="17" t="e">
        <f>SUMIFS('[1]Deals (investment)'!$C:$C,'[1]Deals (investment)'!$B:$B,$A1577,'[1]Deals (investment)'!$V:$V,BH$1)</f>
        <v>#VALUE!</v>
      </c>
      <c r="BI1577" s="17" t="e">
        <f>SUMIFS('[1]Deals (investment)'!$C:$C,'[1]Deals (investment)'!$B:$B,$A1577,'[1]Deals (investment)'!$V:$V,BI$1)</f>
        <v>#VALUE!</v>
      </c>
      <c r="BJ1577" s="17" t="e">
        <f>SUMIFS('[1]Deals (investment)'!$C:$C,'[1]Deals (investment)'!$B:$B,$A1577,'[1]Deals (investment)'!$V:$V,BJ$1)</f>
        <v>#VALUE!</v>
      </c>
      <c r="BK1577" s="17" t="e">
        <f>SUMIFS('[1]Deals (investment)'!$C:$C,'[1]Deals (investment)'!$B:$B,$A1577,'[1]Deals (investment)'!$V:$V,BK$1)</f>
        <v>#VALUE!</v>
      </c>
      <c r="BL1577" s="17" t="e">
        <f>SUMIFS('[1]Deals (investment)'!$C:$C,'[1]Deals (investment)'!$B:$B,$A1577,'[1]Deals (investment)'!$V:$V,BL$1)</f>
        <v>#VALUE!</v>
      </c>
      <c r="BM1577" s="17" t="e">
        <f>SUMIFS('[1]Deals (investment)'!$C:$C,'[1]Deals (investment)'!$B:$B,$A1577,'[1]Deals (investment)'!$V:$V,BM$1)</f>
        <v>#VALUE!</v>
      </c>
      <c r="BN1577" s="15"/>
      <c r="BO1577" s="15"/>
      <c r="BP1577" s="22"/>
      <c r="BQ1577" s="15"/>
      <c r="BR1577" s="15"/>
      <c r="BS1577" s="15"/>
      <c r="BT1577" s="15"/>
      <c r="BU1577" s="15"/>
      <c r="BV1577" s="15"/>
      <c r="BW1577" s="15"/>
      <c r="BX1577" s="15"/>
      <c r="BY1577" s="15"/>
      <c r="BZ1577" s="15"/>
      <c r="CA1577" s="15"/>
      <c r="CB1577" s="15"/>
      <c r="CC1577" s="15"/>
      <c r="CD1577" s="15" t="str">
        <f t="shared" si="244"/>
        <v>Spark AgroActive</v>
      </c>
      <c r="CE1577" s="15"/>
      <c r="CF1577" s="15"/>
      <c r="CG1577" s="15"/>
      <c r="CH1577" s="15"/>
      <c r="CI1577" s="15"/>
      <c r="CJ1577" s="15"/>
    </row>
    <row r="1578" spans="1:88" ht="12.75">
      <c r="A1578" s="15" t="s">
        <v>10269</v>
      </c>
      <c r="B1578" s="15"/>
      <c r="C1578" s="15"/>
      <c r="D1578" s="16"/>
      <c r="E1578" s="15"/>
      <c r="F1578" s="15"/>
      <c r="G1578" s="15"/>
      <c r="H1578" s="15"/>
      <c r="I1578" s="15"/>
      <c r="J1578" s="15"/>
      <c r="K1578" s="17" t="e">
        <f t="shared" si="218"/>
        <v>#VALUE!</v>
      </c>
      <c r="L1578" s="15"/>
      <c r="M1578" s="18" t="e">
        <f t="shared" si="205"/>
        <v>#VALUE!</v>
      </c>
      <c r="N1578" s="15"/>
      <c r="O1578" s="15"/>
      <c r="P1578" s="15"/>
      <c r="Q1578" s="24" t="e">
        <f ca="1">_xludf.MAXIFS('[1]Deals (investment)'!A:A,'[1]Deals (investment)'!B:B,A1578)</f>
        <v>#NAME?</v>
      </c>
      <c r="R1578" s="15"/>
      <c r="S1578" s="19"/>
      <c r="T1578" s="15"/>
      <c r="U1578" s="17"/>
      <c r="V1578" s="15"/>
      <c r="W1578" s="15"/>
      <c r="X1578" s="15"/>
      <c r="Y1578" s="15"/>
      <c r="AB1578" s="20"/>
      <c r="AC1578" s="15"/>
      <c r="AD1578" s="15"/>
      <c r="AE1578" s="15"/>
      <c r="AF1578" s="15"/>
      <c r="AG1578" s="22">
        <f t="shared" ca="1" si="245"/>
        <v>9.6774193548387094E-2</v>
      </c>
      <c r="AH1578" s="15" t="str">
        <f t="shared" si="237"/>
        <v/>
      </c>
      <c r="AI1578" s="22" t="e">
        <f>VLOOKUP(A1578,'[1]Deals (investment)'!$B$2:$Z$1497,1,FALSE)</f>
        <v>#N/A</v>
      </c>
      <c r="AJ1578" s="22" t="e">
        <f>VLOOKUP(A1578,'[1]Deals (investment)'!$B$2:$Z$870,15,FALSE)</f>
        <v>#N/A</v>
      </c>
      <c r="AK1578" s="17" t="e">
        <f>VLOOKUP(A1578,'[1]Deals (Exits)'!B:B,1,FALSE)</f>
        <v>#N/A</v>
      </c>
      <c r="AL1578" s="23" t="e">
        <f>VLOOKUP(G1578,[1]Lookups!$V$3:$Y$197,4,FALSE)</f>
        <v>#N/A</v>
      </c>
      <c r="AM1578" s="17" t="e">
        <f>VLOOKUP(X1578,[1]Lookups!$B$3:$C$200,2,FALSE)</f>
        <v>#N/A</v>
      </c>
      <c r="AN1578" s="17" t="e">
        <f>VLOOKUP(R1578,[1]Lookups!$H$3:$I$69,2,FALSE)</f>
        <v>#N/A</v>
      </c>
      <c r="AO1578" s="17" t="e">
        <f>VLOOKUP(T1578,[1]Lookups!$H$3:$I$69,2,FALSE)</f>
        <v>#N/A</v>
      </c>
      <c r="AP1578" s="17" t="e">
        <f>VLOOKUP(AN1578,[1]Lookups!$N$3:$O$11,2,FALSE)</f>
        <v>#N/A</v>
      </c>
      <c r="AQ1578" s="18" t="e">
        <f>COUNTIFS('[1]Deals (investment)'!$B:$B,$A1578)</f>
        <v>#VALUE!</v>
      </c>
      <c r="AR1578" s="18" t="e">
        <f>COUNTIFS('[1]Deals (investment)'!$B:$B,$A1578,'[1]Deals (investment)'!$T:$T,$AW$1)+COUNTIFS('[1]Deals (investment)'!$B:$B,$A1578,'[1]Deals (investment)'!$T:$T,$AX$1)+COUNTIFS('[1]Deals (investment)'!$B:$B,$A1578,'[1]Deals (investment)'!$T:$T,$AY$1)</f>
        <v>#VALUE!</v>
      </c>
      <c r="AS1578" s="17" t="e">
        <f>SUMIFS('[1]Deals (investment)'!$C:$C,'[1]Deals (investment)'!$B:$B,$A1578)</f>
        <v>#VALUE!</v>
      </c>
      <c r="AT1578" s="17" t="e">
        <f t="shared" si="219"/>
        <v>#VALUE!</v>
      </c>
      <c r="AU1578" s="18" t="e">
        <f>COUNTIF('[1]Deals (Exits)'!$B:$B,A1578)</f>
        <v>#VALUE!</v>
      </c>
      <c r="AV1578" s="17" t="e">
        <f>SUMIFS('[1]Deals (investment)'!$C:$C,'[1]Deals (investment)'!$B:$B,$A1578,'[1]Deals (investment)'!$T:$T,AV$1)</f>
        <v>#VALUE!</v>
      </c>
      <c r="AW1578" s="17" t="e">
        <f>SUMIFS('[1]Deals (investment)'!$C:$C,'[1]Deals (investment)'!$B:$B,$A1578,'[1]Deals (investment)'!$T:$T,AW$1)</f>
        <v>#VALUE!</v>
      </c>
      <c r="AX1578" s="17" t="e">
        <f>SUMIFS('[1]Deals (investment)'!$C:$C,'[1]Deals (investment)'!$B:$B,$A1578,'[1]Deals (investment)'!$T:$T,AX$1)</f>
        <v>#VALUE!</v>
      </c>
      <c r="AY1578" s="17" t="e">
        <f>SUMIFS('[1]Deals (investment)'!$C:$C,'[1]Deals (investment)'!$B:$B,$A1578,'[1]Deals (investment)'!$T:$T,AY$1)</f>
        <v>#VALUE!</v>
      </c>
      <c r="AZ1578" s="17" t="e">
        <f>SUMIFS('[1]Deals (investment)'!$C:$C,'[1]Deals (investment)'!$B:$B,$A1578,'[1]Deals (investment)'!$T:$T,AZ$1)</f>
        <v>#VALUE!</v>
      </c>
      <c r="BA1578" s="17" t="e">
        <f>SUMIFS('[1]Deals (investment)'!$C:$C,'[1]Deals (investment)'!$B:$B,$A1578,'[1]Deals (investment)'!$T:$T,BA$1)</f>
        <v>#VALUE!</v>
      </c>
      <c r="BB1578" s="17" t="e">
        <f>SUMIFS('[1]Deals (investment)'!$C:$C,'[1]Deals (investment)'!$B:$B,$A1578,'[1]Deals (investment)'!$T:$T,BB$1)</f>
        <v>#VALUE!</v>
      </c>
      <c r="BC1578" s="17" t="e">
        <f>SUMIFS('[1]Deals (Exits)'!$C:$C,'[1]Deals (Exits)'!$B:$B,$A1578)</f>
        <v>#VALUE!</v>
      </c>
      <c r="BD1578" s="17" t="e">
        <f>SUMIFS('[1]Deals (investment)'!$C:$C,'[1]Deals (investment)'!$B:$B,$A1578,'[1]Deals (investment)'!$V:$V,BD$1)</f>
        <v>#VALUE!</v>
      </c>
      <c r="BE1578" s="17" t="e">
        <f>SUMIFS('[1]Deals (investment)'!$C:$C,'[1]Deals (investment)'!$B:$B,$A1578,'[1]Deals (investment)'!$V:$V,BE$1)</f>
        <v>#VALUE!</v>
      </c>
      <c r="BF1578" s="17" t="e">
        <f>SUMIFS('[1]Deals (investment)'!$C:$C,'[1]Deals (investment)'!$B:$B,$A1578,'[1]Deals (investment)'!$V:$V,BF$1)</f>
        <v>#VALUE!</v>
      </c>
      <c r="BG1578" s="17" t="e">
        <f>SUMIFS('[1]Deals (investment)'!$C:$C,'[1]Deals (investment)'!$B:$B,$A1578,'[1]Deals (investment)'!$V:$V,BG$1)</f>
        <v>#VALUE!</v>
      </c>
      <c r="BH1578" s="17" t="e">
        <f>SUMIFS('[1]Deals (investment)'!$C:$C,'[1]Deals (investment)'!$B:$B,$A1578,'[1]Deals (investment)'!$V:$V,BH$1)</f>
        <v>#VALUE!</v>
      </c>
      <c r="BI1578" s="17" t="e">
        <f>SUMIFS('[1]Deals (investment)'!$C:$C,'[1]Deals (investment)'!$B:$B,$A1578,'[1]Deals (investment)'!$V:$V,BI$1)</f>
        <v>#VALUE!</v>
      </c>
      <c r="BJ1578" s="17" t="e">
        <f>SUMIFS('[1]Deals (investment)'!$C:$C,'[1]Deals (investment)'!$B:$B,$A1578,'[1]Deals (investment)'!$V:$V,BJ$1)</f>
        <v>#VALUE!</v>
      </c>
      <c r="BK1578" s="17" t="e">
        <f>SUMIFS('[1]Deals (investment)'!$C:$C,'[1]Deals (investment)'!$B:$B,$A1578,'[1]Deals (investment)'!$V:$V,BK$1)</f>
        <v>#VALUE!</v>
      </c>
      <c r="BL1578" s="17" t="e">
        <f>SUMIFS('[1]Deals (investment)'!$C:$C,'[1]Deals (investment)'!$B:$B,$A1578,'[1]Deals (investment)'!$V:$V,BL$1)</f>
        <v>#VALUE!</v>
      </c>
      <c r="BM1578" s="17" t="e">
        <f>SUMIFS('[1]Deals (investment)'!$C:$C,'[1]Deals (investment)'!$B:$B,$A1578,'[1]Deals (investment)'!$V:$V,BM$1)</f>
        <v>#VALUE!</v>
      </c>
      <c r="BN1578" s="15"/>
      <c r="BO1578" s="15"/>
      <c r="BP1578" s="22"/>
      <c r="BQ1578" s="15"/>
      <c r="BR1578" s="15"/>
      <c r="BS1578" s="15"/>
      <c r="BT1578" s="15"/>
      <c r="BU1578" s="15"/>
      <c r="BV1578" s="15"/>
      <c r="BW1578" s="15"/>
      <c r="BX1578" s="15"/>
      <c r="BY1578" s="15"/>
      <c r="BZ1578" s="15"/>
      <c r="CA1578" s="15"/>
      <c r="CB1578" s="15"/>
      <c r="CC1578" s="15"/>
      <c r="CD1578" s="15" t="str">
        <f t="shared" si="244"/>
        <v>Spark Agro-Initiatives Ltd</v>
      </c>
      <c r="CE1578" s="15"/>
      <c r="CF1578" s="15"/>
      <c r="CG1578" s="15"/>
      <c r="CH1578" s="15"/>
      <c r="CI1578" s="15"/>
      <c r="CJ1578" s="15"/>
    </row>
    <row r="1579" spans="1:88" ht="15">
      <c r="A1579" s="70" t="s">
        <v>10270</v>
      </c>
      <c r="B1579" s="15" t="s">
        <v>10271</v>
      </c>
      <c r="C1579" s="15"/>
      <c r="D1579" s="16"/>
      <c r="E1579" s="26"/>
      <c r="F1579" s="26"/>
      <c r="G1579" s="26"/>
      <c r="H1579" s="26"/>
      <c r="I1579" s="15"/>
      <c r="J1579" s="26"/>
      <c r="K1579" s="17" t="e">
        <f t="shared" si="218"/>
        <v>#VALUE!</v>
      </c>
      <c r="L1579" s="15"/>
      <c r="M1579" s="18" t="e">
        <f t="shared" si="205"/>
        <v>#VALUE!</v>
      </c>
      <c r="N1579" s="15"/>
      <c r="O1579" s="15"/>
      <c r="P1579" s="15"/>
      <c r="Q1579" s="24" t="e">
        <f ca="1">_xludf.MAXIFS('[1]Deals (investment)'!A:A,'[1]Deals (investment)'!B:B,A1579)</f>
        <v>#NAME?</v>
      </c>
      <c r="R1579" s="15"/>
      <c r="S1579" s="19"/>
      <c r="T1579" s="15"/>
      <c r="U1579" s="17"/>
      <c r="V1579" s="15"/>
      <c r="W1579" s="15"/>
      <c r="X1579" s="15"/>
      <c r="Y1579" s="15"/>
      <c r="AB1579" s="20"/>
      <c r="AC1579" s="15"/>
      <c r="AD1579" s="15"/>
      <c r="AE1579" s="15"/>
      <c r="AF1579" s="15"/>
      <c r="AG1579" s="22">
        <f ca="1">COUNTA(B1578:AF1578)/(COUNTA(B1578:AF1578)+COUNTBLANK(B1578:AF1578))</f>
        <v>9.6774193548387094E-2</v>
      </c>
      <c r="AH1579" s="15" t="str">
        <f t="shared" si="237"/>
        <v/>
      </c>
      <c r="AI1579" s="22" t="e">
        <f>VLOOKUP(A1579,'[1]Deals (investment)'!$B$2:$Z$1497,1,FALSE)</f>
        <v>#N/A</v>
      </c>
      <c r="AJ1579" s="22" t="e">
        <f>VLOOKUP(A1579,'[1]Deals (investment)'!$B$2:$Z$870,15,FALSE)</f>
        <v>#N/A</v>
      </c>
      <c r="AK1579" s="17" t="e">
        <f>VLOOKUP(A1579,'[1]Deals (Exits)'!B:B,1,FALSE)</f>
        <v>#N/A</v>
      </c>
      <c r="AL1579" s="23" t="e">
        <f>VLOOKUP(G1579,[1]Lookups!$V$3:$Y$197,4,FALSE)</f>
        <v>#N/A</v>
      </c>
      <c r="AM1579" s="17" t="e">
        <f>VLOOKUP(X1579,[1]Lookups!$B$3:$C$200,2,FALSE)</f>
        <v>#N/A</v>
      </c>
      <c r="AN1579" s="17" t="e">
        <f>VLOOKUP(R1579,[1]Lookups!$H$3:$I$69,2,FALSE)</f>
        <v>#N/A</v>
      </c>
      <c r="AO1579" s="17" t="e">
        <f>VLOOKUP(T1579,[1]Lookups!$H$3:$I$69,2,FALSE)</f>
        <v>#N/A</v>
      </c>
      <c r="AP1579" s="17" t="e">
        <f>VLOOKUP(AN1579,[1]Lookups!$N$3:$O$11,2,FALSE)</f>
        <v>#N/A</v>
      </c>
      <c r="AQ1579" s="18" t="e">
        <f>COUNTIFS('[1]Deals (investment)'!$B:$B,$A1579)</f>
        <v>#VALUE!</v>
      </c>
      <c r="AR1579" s="18" t="e">
        <f>COUNTIFS('[1]Deals (investment)'!$B:$B,$A1579,'[1]Deals (investment)'!$T:$T,$AW$1)+COUNTIFS('[1]Deals (investment)'!$B:$B,$A1579,'[1]Deals (investment)'!$T:$T,$AX$1)+COUNTIFS('[1]Deals (investment)'!$B:$B,$A1579,'[1]Deals (investment)'!$T:$T,$AY$1)</f>
        <v>#VALUE!</v>
      </c>
      <c r="AS1579" s="17" t="e">
        <f>SUMIFS('[1]Deals (investment)'!$C:$C,'[1]Deals (investment)'!$B:$B,$A1579)</f>
        <v>#VALUE!</v>
      </c>
      <c r="AT1579" s="17" t="e">
        <f t="shared" si="219"/>
        <v>#VALUE!</v>
      </c>
      <c r="AU1579" s="18" t="e">
        <f>COUNTIF('[1]Deals (Exits)'!$B:$B,A1579)</f>
        <v>#VALUE!</v>
      </c>
      <c r="AV1579" s="17" t="e">
        <f>SUMIFS('[1]Deals (investment)'!$C:$C,'[1]Deals (investment)'!$B:$B,$A1579,'[1]Deals (investment)'!$T:$T,AV$1)</f>
        <v>#VALUE!</v>
      </c>
      <c r="AW1579" s="17" t="e">
        <f>SUMIFS('[1]Deals (investment)'!$C:$C,'[1]Deals (investment)'!$B:$B,$A1579,'[1]Deals (investment)'!$T:$T,AW$1)</f>
        <v>#VALUE!</v>
      </c>
      <c r="AX1579" s="17" t="e">
        <f>SUMIFS('[1]Deals (investment)'!$C:$C,'[1]Deals (investment)'!$B:$B,$A1579,'[1]Deals (investment)'!$T:$T,AX$1)</f>
        <v>#VALUE!</v>
      </c>
      <c r="AY1579" s="17" t="e">
        <f>SUMIFS('[1]Deals (investment)'!$C:$C,'[1]Deals (investment)'!$B:$B,$A1579,'[1]Deals (investment)'!$T:$T,AY$1)</f>
        <v>#VALUE!</v>
      </c>
      <c r="AZ1579" s="17" t="e">
        <f>SUMIFS('[1]Deals (investment)'!$C:$C,'[1]Deals (investment)'!$B:$B,$A1579,'[1]Deals (investment)'!$T:$T,AZ$1)</f>
        <v>#VALUE!</v>
      </c>
      <c r="BA1579" s="17" t="e">
        <f>SUMIFS('[1]Deals (investment)'!$C:$C,'[1]Deals (investment)'!$B:$B,$A1579,'[1]Deals (investment)'!$T:$T,BA$1)</f>
        <v>#VALUE!</v>
      </c>
      <c r="BB1579" s="17" t="e">
        <f>SUMIFS('[1]Deals (investment)'!$C:$C,'[1]Deals (investment)'!$B:$B,$A1579,'[1]Deals (investment)'!$T:$T,BB$1)</f>
        <v>#VALUE!</v>
      </c>
      <c r="BC1579" s="17" t="e">
        <f>SUMIFS('[1]Deals (Exits)'!$C:$C,'[1]Deals (Exits)'!$B:$B,$A1579)</f>
        <v>#VALUE!</v>
      </c>
      <c r="BD1579" s="17" t="e">
        <f>SUMIFS('[1]Deals (investment)'!$C:$C,'[1]Deals (investment)'!$B:$B,$A1579,'[1]Deals (investment)'!$V:$V,BD$1)</f>
        <v>#VALUE!</v>
      </c>
      <c r="BE1579" s="17" t="e">
        <f>SUMIFS('[1]Deals (investment)'!$C:$C,'[1]Deals (investment)'!$B:$B,$A1579,'[1]Deals (investment)'!$V:$V,BE$1)</f>
        <v>#VALUE!</v>
      </c>
      <c r="BF1579" s="17" t="e">
        <f>SUMIFS('[1]Deals (investment)'!$C:$C,'[1]Deals (investment)'!$B:$B,$A1579,'[1]Deals (investment)'!$V:$V,BF$1)</f>
        <v>#VALUE!</v>
      </c>
      <c r="BG1579" s="17" t="e">
        <f>SUMIFS('[1]Deals (investment)'!$C:$C,'[1]Deals (investment)'!$B:$B,$A1579,'[1]Deals (investment)'!$V:$V,BG$1)</f>
        <v>#VALUE!</v>
      </c>
      <c r="BH1579" s="17" t="e">
        <f>SUMIFS('[1]Deals (investment)'!$C:$C,'[1]Deals (investment)'!$B:$B,$A1579,'[1]Deals (investment)'!$V:$V,BH$1)</f>
        <v>#VALUE!</v>
      </c>
      <c r="BI1579" s="17" t="e">
        <f>SUMIFS('[1]Deals (investment)'!$C:$C,'[1]Deals (investment)'!$B:$B,$A1579,'[1]Deals (investment)'!$V:$V,BI$1)</f>
        <v>#VALUE!</v>
      </c>
      <c r="BJ1579" s="17" t="e">
        <f>SUMIFS('[1]Deals (investment)'!$C:$C,'[1]Deals (investment)'!$B:$B,$A1579,'[1]Deals (investment)'!$V:$V,BJ$1)</f>
        <v>#VALUE!</v>
      </c>
      <c r="BK1579" s="17" t="e">
        <f>SUMIFS('[1]Deals (investment)'!$C:$C,'[1]Deals (investment)'!$B:$B,$A1579,'[1]Deals (investment)'!$V:$V,BK$1)</f>
        <v>#VALUE!</v>
      </c>
      <c r="BL1579" s="17" t="e">
        <f>SUMIFS('[1]Deals (investment)'!$C:$C,'[1]Deals (investment)'!$B:$B,$A1579,'[1]Deals (investment)'!$V:$V,BL$1)</f>
        <v>#VALUE!</v>
      </c>
      <c r="BM1579" s="17" t="e">
        <f>SUMIFS('[1]Deals (investment)'!$C:$C,'[1]Deals (investment)'!$B:$B,$A1579,'[1]Deals (investment)'!$V:$V,BM$1)</f>
        <v>#VALUE!</v>
      </c>
      <c r="BN1579" s="15"/>
      <c r="BO1579" s="15"/>
      <c r="BP1579" s="22"/>
      <c r="BQ1579" s="15"/>
      <c r="BR1579" s="15"/>
      <c r="BS1579" s="15"/>
      <c r="BT1579" s="15"/>
      <c r="BU1579" s="15"/>
      <c r="BV1579" s="15"/>
      <c r="BW1579" s="15"/>
      <c r="BX1579" s="15"/>
      <c r="BY1579" s="15"/>
      <c r="BZ1579" s="15"/>
      <c r="CA1579" s="15"/>
      <c r="CB1579" s="15"/>
      <c r="CC1579" s="15"/>
      <c r="CD1579" s="15" t="str">
        <f t="shared" si="244"/>
        <v>SparkfoliosSparkfolios is an online toolkit driving repeat peak performance via professional services for goal setting, task completion, performance &amp; incentive management, motivation, instant rewards and staff recognition.</v>
      </c>
      <c r="CE1579" s="15"/>
      <c r="CF1579" s="15"/>
      <c r="CG1579" s="15"/>
      <c r="CH1579" s="15"/>
      <c r="CI1579" s="15"/>
      <c r="CJ1579" s="15"/>
    </row>
    <row r="1580" spans="1:88" ht="12.75">
      <c r="A1580" s="15" t="s">
        <v>10272</v>
      </c>
      <c r="B1580" s="15"/>
      <c r="C1580" s="15"/>
      <c r="D1580" s="16"/>
      <c r="E1580" s="26"/>
      <c r="F1580" s="26"/>
      <c r="G1580" s="26"/>
      <c r="H1580" s="26"/>
      <c r="I1580" s="15"/>
      <c r="J1580" s="26"/>
      <c r="K1580" s="17" t="e">
        <f t="shared" si="218"/>
        <v>#VALUE!</v>
      </c>
      <c r="L1580" s="15"/>
      <c r="M1580" s="18" t="e">
        <f t="shared" si="205"/>
        <v>#VALUE!</v>
      </c>
      <c r="N1580" s="15"/>
      <c r="O1580" s="15"/>
      <c r="P1580" s="15"/>
      <c r="Q1580" s="15"/>
      <c r="R1580" s="15"/>
      <c r="S1580" s="19"/>
      <c r="T1580" s="15"/>
      <c r="U1580" s="17"/>
      <c r="V1580" s="15"/>
      <c r="W1580" s="15"/>
      <c r="X1580" s="15"/>
      <c r="Y1580" s="15"/>
      <c r="AB1580" s="20"/>
      <c r="AC1580" s="15"/>
      <c r="AD1580" s="15"/>
      <c r="AE1580" s="15"/>
      <c r="AF1580" s="15"/>
      <c r="AG1580" s="22" t="e">
        <f>COUNTA(#REF!)/(COUNTA(#REF!)+COUNTBLANK(#REF!))</f>
        <v>#REF!</v>
      </c>
      <c r="AH1580" s="15" t="str">
        <f t="shared" si="237"/>
        <v/>
      </c>
      <c r="AI1580" s="22" t="e">
        <f>VLOOKUP(A1580,'[1]Deals (investment)'!$B$2:$Z$1497,1,FALSE)</f>
        <v>#N/A</v>
      </c>
      <c r="AJ1580" s="22" t="e">
        <f>VLOOKUP(A1580,'[1]Deals (investment)'!$B$2:$Z$870,15,FALSE)</f>
        <v>#N/A</v>
      </c>
      <c r="AK1580" s="17" t="e">
        <f>VLOOKUP(A1580,'[1]Deals (Exits)'!B:B,1,FALSE)</f>
        <v>#N/A</v>
      </c>
      <c r="AL1580" s="23" t="e">
        <f>VLOOKUP(G1580,[1]Lookups!$V$3:$Y$197,4,FALSE)</f>
        <v>#N/A</v>
      </c>
      <c r="AM1580" s="17" t="e">
        <f>VLOOKUP(X1580,[1]Lookups!$B$3:$C$200,2,FALSE)</f>
        <v>#N/A</v>
      </c>
      <c r="AN1580" s="17" t="e">
        <f>VLOOKUP(R1580,[1]Lookups!$H$3:$I$69,2,FALSE)</f>
        <v>#N/A</v>
      </c>
      <c r="AO1580" s="17" t="e">
        <f>VLOOKUP(T1580,[1]Lookups!$H$3:$I$69,2,FALSE)</f>
        <v>#N/A</v>
      </c>
      <c r="AP1580" s="17" t="e">
        <f>VLOOKUP(AN1580,[1]Lookups!$N$3:$O$11,2,FALSE)</f>
        <v>#N/A</v>
      </c>
      <c r="AQ1580" s="18" t="e">
        <f>COUNTIFS('[1]Deals (investment)'!$B:$B,$A1580)</f>
        <v>#VALUE!</v>
      </c>
      <c r="AR1580" s="18" t="e">
        <f>COUNTIFS('[1]Deals (investment)'!$B:$B,$A1580,'[1]Deals (investment)'!$T:$T,$AW$1)+COUNTIFS('[1]Deals (investment)'!$B:$B,$A1580,'[1]Deals (investment)'!$T:$T,$AX$1)+COUNTIFS('[1]Deals (investment)'!$B:$B,$A1580,'[1]Deals (investment)'!$T:$T,$AY$1)</f>
        <v>#VALUE!</v>
      </c>
      <c r="AS1580" s="17" t="e">
        <f>SUMIFS('[1]Deals (investment)'!$C:$C,'[1]Deals (investment)'!$B:$B,$A1580)</f>
        <v>#VALUE!</v>
      </c>
      <c r="AT1580" s="17" t="e">
        <f t="shared" si="219"/>
        <v>#VALUE!</v>
      </c>
      <c r="AU1580" s="18" t="e">
        <f>COUNTIF('[1]Deals (Exits)'!$B:$B,A1580)</f>
        <v>#VALUE!</v>
      </c>
      <c r="AV1580" s="17" t="e">
        <f>SUMIFS('[1]Deals (investment)'!$C:$C,'[1]Deals (investment)'!$B:$B,$A1580,'[1]Deals (investment)'!$T:$T,AV$1)</f>
        <v>#VALUE!</v>
      </c>
      <c r="AW1580" s="17" t="e">
        <f>SUMIFS('[1]Deals (investment)'!$C:$C,'[1]Deals (investment)'!$B:$B,$A1580,'[1]Deals (investment)'!$T:$T,AW$1)</f>
        <v>#VALUE!</v>
      </c>
      <c r="AX1580" s="17" t="e">
        <f>SUMIFS('[1]Deals (investment)'!$C:$C,'[1]Deals (investment)'!$B:$B,$A1580,'[1]Deals (investment)'!$T:$T,AX$1)</f>
        <v>#VALUE!</v>
      </c>
      <c r="AY1580" s="17" t="e">
        <f>SUMIFS('[1]Deals (investment)'!$C:$C,'[1]Deals (investment)'!$B:$B,$A1580,'[1]Deals (investment)'!$T:$T,AY$1)</f>
        <v>#VALUE!</v>
      </c>
      <c r="AZ1580" s="17" t="e">
        <f>SUMIFS('[1]Deals (investment)'!$C:$C,'[1]Deals (investment)'!$B:$B,$A1580,'[1]Deals (investment)'!$T:$T,AZ$1)</f>
        <v>#VALUE!</v>
      </c>
      <c r="BA1580" s="17" t="e">
        <f>SUMIFS('[1]Deals (investment)'!$C:$C,'[1]Deals (investment)'!$B:$B,$A1580,'[1]Deals (investment)'!$T:$T,BA$1)</f>
        <v>#VALUE!</v>
      </c>
      <c r="BB1580" s="17" t="e">
        <f>SUMIFS('[1]Deals (investment)'!$C:$C,'[1]Deals (investment)'!$B:$B,$A1580,'[1]Deals (investment)'!$T:$T,BB$1)</f>
        <v>#VALUE!</v>
      </c>
      <c r="BC1580" s="17" t="e">
        <f>SUMIFS('[1]Deals (Exits)'!$C:$C,'[1]Deals (Exits)'!$B:$B,$A1580)</f>
        <v>#VALUE!</v>
      </c>
      <c r="BD1580" s="17" t="e">
        <f>SUMIFS('[1]Deals (investment)'!$C:$C,'[1]Deals (investment)'!$B:$B,$A1580,'[1]Deals (investment)'!$V:$V,BD$1)</f>
        <v>#VALUE!</v>
      </c>
      <c r="BE1580" s="17" t="e">
        <f>SUMIFS('[1]Deals (investment)'!$C:$C,'[1]Deals (investment)'!$B:$B,$A1580,'[1]Deals (investment)'!$V:$V,BE$1)</f>
        <v>#VALUE!</v>
      </c>
      <c r="BF1580" s="17" t="e">
        <f>SUMIFS('[1]Deals (investment)'!$C:$C,'[1]Deals (investment)'!$B:$B,$A1580,'[1]Deals (investment)'!$V:$V,BF$1)</f>
        <v>#VALUE!</v>
      </c>
      <c r="BG1580" s="17" t="e">
        <f>SUMIFS('[1]Deals (investment)'!$C:$C,'[1]Deals (investment)'!$B:$B,$A1580,'[1]Deals (investment)'!$V:$V,BG$1)</f>
        <v>#VALUE!</v>
      </c>
      <c r="BH1580" s="17" t="e">
        <f>SUMIFS('[1]Deals (investment)'!$C:$C,'[1]Deals (investment)'!$B:$B,$A1580,'[1]Deals (investment)'!$V:$V,BH$1)</f>
        <v>#VALUE!</v>
      </c>
      <c r="BI1580" s="17" t="e">
        <f>SUMIFS('[1]Deals (investment)'!$C:$C,'[1]Deals (investment)'!$B:$B,$A1580,'[1]Deals (investment)'!$V:$V,BI$1)</f>
        <v>#VALUE!</v>
      </c>
      <c r="BJ1580" s="17" t="e">
        <f>SUMIFS('[1]Deals (investment)'!$C:$C,'[1]Deals (investment)'!$B:$B,$A1580,'[1]Deals (investment)'!$V:$V,BJ$1)</f>
        <v>#VALUE!</v>
      </c>
      <c r="BK1580" s="17" t="e">
        <f>SUMIFS('[1]Deals (investment)'!$C:$C,'[1]Deals (investment)'!$B:$B,$A1580,'[1]Deals (investment)'!$V:$V,BK$1)</f>
        <v>#VALUE!</v>
      </c>
      <c r="BL1580" s="17" t="e">
        <f>SUMIFS('[1]Deals (investment)'!$C:$C,'[1]Deals (investment)'!$B:$B,$A1580,'[1]Deals (investment)'!$V:$V,BL$1)</f>
        <v>#VALUE!</v>
      </c>
      <c r="BM1580" s="17" t="e">
        <f>SUMIFS('[1]Deals (investment)'!$C:$C,'[1]Deals (investment)'!$B:$B,$A1580,'[1]Deals (investment)'!$V:$V,BM$1)</f>
        <v>#VALUE!</v>
      </c>
      <c r="BN1580" s="15"/>
      <c r="BO1580" s="15"/>
      <c r="BP1580" s="22"/>
      <c r="BQ1580" s="15"/>
      <c r="BR1580" s="15"/>
      <c r="BS1580" s="15"/>
      <c r="BT1580" s="15"/>
      <c r="BU1580" s="15"/>
      <c r="BV1580" s="15"/>
      <c r="BW1580" s="15"/>
      <c r="BX1580" s="15"/>
      <c r="BY1580" s="15"/>
      <c r="BZ1580" s="15"/>
      <c r="CA1580" s="15"/>
      <c r="CB1580" s="15"/>
      <c r="CC1580" s="15"/>
      <c r="CD1580" s="15" t="str">
        <f t="shared" si="244"/>
        <v>Stawika</v>
      </c>
      <c r="CE1580" s="15"/>
      <c r="CF1580" s="15"/>
      <c r="CG1580" s="15"/>
      <c r="CH1580" s="15"/>
      <c r="CI1580" s="15"/>
      <c r="CJ1580" s="15"/>
    </row>
    <row r="1581" spans="1:88" ht="12.75">
      <c r="A1581" s="15" t="s">
        <v>10273</v>
      </c>
      <c r="B1581" s="15" t="s">
        <v>10274</v>
      </c>
      <c r="C1581" s="15" t="s">
        <v>58</v>
      </c>
      <c r="D1581" s="16">
        <v>2017</v>
      </c>
      <c r="E1581" s="15" t="s">
        <v>90</v>
      </c>
      <c r="F1581" s="15" t="s">
        <v>110</v>
      </c>
      <c r="G1581" s="15" t="s">
        <v>91</v>
      </c>
      <c r="H1581" s="15"/>
      <c r="I1581" s="15" t="s">
        <v>91</v>
      </c>
      <c r="J1581" s="15"/>
      <c r="K1581" s="17" t="e">
        <f t="shared" si="218"/>
        <v>#VALUE!</v>
      </c>
      <c r="L1581" s="15"/>
      <c r="M1581" s="18" t="e">
        <f t="shared" si="205"/>
        <v>#VALUE!</v>
      </c>
      <c r="N1581" s="15"/>
      <c r="O1581" s="15"/>
      <c r="P1581" s="15"/>
      <c r="Q1581" s="24">
        <v>43588</v>
      </c>
      <c r="R1581" s="15" t="s">
        <v>636</v>
      </c>
      <c r="S1581" s="19" t="s">
        <v>144</v>
      </c>
      <c r="T1581" s="15" t="s">
        <v>110</v>
      </c>
      <c r="U1581" s="17" t="s">
        <v>110</v>
      </c>
      <c r="V1581" s="15" t="s">
        <v>10275</v>
      </c>
      <c r="W1581" s="15">
        <v>0</v>
      </c>
      <c r="X1581" s="15" t="s">
        <v>158</v>
      </c>
      <c r="Y1581" s="15" t="s">
        <v>10276</v>
      </c>
      <c r="Z1581" s="25" t="s">
        <v>147</v>
      </c>
      <c r="AA1581" s="25" t="s">
        <v>110</v>
      </c>
      <c r="AB1581" s="20" t="s">
        <v>286</v>
      </c>
      <c r="AC1581" s="21" t="s">
        <v>10277</v>
      </c>
      <c r="AD1581" s="27" t="s">
        <v>10278</v>
      </c>
      <c r="AE1581" s="27" t="s">
        <v>10279</v>
      </c>
      <c r="AF1581" s="21" t="s">
        <v>10280</v>
      </c>
      <c r="AG1581" s="22">
        <f t="shared" ref="AG1581:AG1605" si="246">COUNTA(B1581:AF1581)/(COUNTA(B1581:AF1581)+COUNTBLANK(B1581:AF1581))</f>
        <v>0.80645161290322576</v>
      </c>
      <c r="AH1581" s="15" t="str">
        <f t="shared" si="237"/>
        <v/>
      </c>
      <c r="AI1581" s="22" t="str">
        <f>VLOOKUP(A1581,'[1]Deals (investment)'!$B$2:$Z$1497,1,FALSE)</f>
        <v>Sunkambe</v>
      </c>
      <c r="AJ1581" s="22" t="e">
        <f>VLOOKUP(A1581,'[1]Deals (investment)'!$B$2:$Z$870,15,FALSE)</f>
        <v>#N/A</v>
      </c>
      <c r="AK1581" s="17" t="e">
        <f>VLOOKUP(A1581,'[1]Deals (Exits)'!B:B,1,FALSE)</f>
        <v>#N/A</v>
      </c>
      <c r="AL1581" s="23">
        <f>VLOOKUP(G1581,[1]Lookups!$V$3:$Y$197,4,FALSE)</f>
        <v>0</v>
      </c>
      <c r="AM1581" s="17" t="str">
        <f>VLOOKUP(X1581,[1]Lookups!$B$3:$C$200,2,FALSE)</f>
        <v>Financial Services</v>
      </c>
      <c r="AN1581" s="17" t="str">
        <f>VLOOKUP(R1581,[1]Lookups!$H$3:$I$69,2,FALSE)</f>
        <v>1. Grant</v>
      </c>
      <c r="AO1581" s="17" t="e">
        <f>VLOOKUP(T1581,[1]Lookups!$H$3:$I$69,2,FALSE)</f>
        <v>#N/A</v>
      </c>
      <c r="AP1581" s="17" t="str">
        <f>VLOOKUP(AN1581,[1]Lookups!$N$3:$O$11,2,FALSE)</f>
        <v>Early</v>
      </c>
      <c r="AQ1581" s="18" t="e">
        <f>COUNTIFS('[1]Deals (investment)'!$B:$B,$A1581)</f>
        <v>#VALUE!</v>
      </c>
      <c r="AR1581" s="18" t="e">
        <f>COUNTIFS('[1]Deals (investment)'!$B:$B,$A1581,'[1]Deals (investment)'!$T:$T,$AW$1)+COUNTIFS('[1]Deals (investment)'!$B:$B,$A1581,'[1]Deals (investment)'!$T:$T,$AX$1)+COUNTIFS('[1]Deals (investment)'!$B:$B,$A1581,'[1]Deals (investment)'!$T:$T,$AY$1)</f>
        <v>#VALUE!</v>
      </c>
      <c r="AS1581" s="17" t="e">
        <f>SUMIFS('[1]Deals (investment)'!$C:$C,'[1]Deals (investment)'!$B:$B,$A1581)</f>
        <v>#VALUE!</v>
      </c>
      <c r="AT1581" s="17" t="e">
        <f t="shared" si="219"/>
        <v>#VALUE!</v>
      </c>
      <c r="AU1581" s="18" t="e">
        <f>COUNTIF('[1]Deals (Exits)'!$B:$B,A1581)</f>
        <v>#VALUE!</v>
      </c>
      <c r="AV1581" s="17" t="e">
        <f>SUMIFS('[1]Deals (investment)'!$C:$C,'[1]Deals (investment)'!$B:$B,$A1581,'[1]Deals (investment)'!$T:$T,AV$1)</f>
        <v>#VALUE!</v>
      </c>
      <c r="AW1581" s="17" t="e">
        <f>SUMIFS('[1]Deals (investment)'!$C:$C,'[1]Deals (investment)'!$B:$B,$A1581,'[1]Deals (investment)'!$T:$T,AW$1)</f>
        <v>#VALUE!</v>
      </c>
      <c r="AX1581" s="17" t="e">
        <f>SUMIFS('[1]Deals (investment)'!$C:$C,'[1]Deals (investment)'!$B:$B,$A1581,'[1]Deals (investment)'!$T:$T,AX$1)</f>
        <v>#VALUE!</v>
      </c>
      <c r="AY1581" s="17" t="e">
        <f>SUMIFS('[1]Deals (investment)'!$C:$C,'[1]Deals (investment)'!$B:$B,$A1581,'[1]Deals (investment)'!$T:$T,AY$1)</f>
        <v>#VALUE!</v>
      </c>
      <c r="AZ1581" s="17" t="e">
        <f>SUMIFS('[1]Deals (investment)'!$C:$C,'[1]Deals (investment)'!$B:$B,$A1581,'[1]Deals (investment)'!$T:$T,AZ$1)</f>
        <v>#VALUE!</v>
      </c>
      <c r="BA1581" s="17" t="e">
        <f>SUMIFS('[1]Deals (investment)'!$C:$C,'[1]Deals (investment)'!$B:$B,$A1581,'[1]Deals (investment)'!$T:$T,BA$1)</f>
        <v>#VALUE!</v>
      </c>
      <c r="BB1581" s="17" t="e">
        <f>SUMIFS('[1]Deals (investment)'!$C:$C,'[1]Deals (investment)'!$B:$B,$A1581,'[1]Deals (investment)'!$T:$T,BB$1)</f>
        <v>#VALUE!</v>
      </c>
      <c r="BC1581" s="17" t="e">
        <f>SUMIFS('[1]Deals (Exits)'!$C:$C,'[1]Deals (Exits)'!$B:$B,$A1581)</f>
        <v>#VALUE!</v>
      </c>
      <c r="BD1581" s="17" t="e">
        <f>SUMIFS('[1]Deals (investment)'!$C:$C,'[1]Deals (investment)'!$B:$B,$A1581,'[1]Deals (investment)'!$V:$V,BD$1)</f>
        <v>#VALUE!</v>
      </c>
      <c r="BE1581" s="17" t="e">
        <f>SUMIFS('[1]Deals (investment)'!$C:$C,'[1]Deals (investment)'!$B:$B,$A1581,'[1]Deals (investment)'!$V:$V,BE$1)</f>
        <v>#VALUE!</v>
      </c>
      <c r="BF1581" s="17" t="e">
        <f>SUMIFS('[1]Deals (investment)'!$C:$C,'[1]Deals (investment)'!$B:$B,$A1581,'[1]Deals (investment)'!$V:$V,BF$1)</f>
        <v>#VALUE!</v>
      </c>
      <c r="BG1581" s="17" t="e">
        <f>SUMIFS('[1]Deals (investment)'!$C:$C,'[1]Deals (investment)'!$B:$B,$A1581,'[1]Deals (investment)'!$V:$V,BG$1)</f>
        <v>#VALUE!</v>
      </c>
      <c r="BH1581" s="17" t="e">
        <f>SUMIFS('[1]Deals (investment)'!$C:$C,'[1]Deals (investment)'!$B:$B,$A1581,'[1]Deals (investment)'!$V:$V,BH$1)</f>
        <v>#VALUE!</v>
      </c>
      <c r="BI1581" s="17" t="e">
        <f>SUMIFS('[1]Deals (investment)'!$C:$C,'[1]Deals (investment)'!$B:$B,$A1581,'[1]Deals (investment)'!$V:$V,BI$1)</f>
        <v>#VALUE!</v>
      </c>
      <c r="BJ1581" s="17" t="e">
        <f>SUMIFS('[1]Deals (investment)'!$C:$C,'[1]Deals (investment)'!$B:$B,$A1581,'[1]Deals (investment)'!$V:$V,BJ$1)</f>
        <v>#VALUE!</v>
      </c>
      <c r="BK1581" s="17" t="e">
        <f>SUMIFS('[1]Deals (investment)'!$C:$C,'[1]Deals (investment)'!$B:$B,$A1581,'[1]Deals (investment)'!$V:$V,BK$1)</f>
        <v>#VALUE!</v>
      </c>
      <c r="BL1581" s="17" t="e">
        <f>SUMIFS('[1]Deals (investment)'!$C:$C,'[1]Deals (investment)'!$B:$B,$A1581,'[1]Deals (investment)'!$V:$V,BL$1)</f>
        <v>#VALUE!</v>
      </c>
      <c r="BM1581" s="17" t="e">
        <f>SUMIFS('[1]Deals (investment)'!$C:$C,'[1]Deals (investment)'!$B:$B,$A1581,'[1]Deals (investment)'!$V:$V,BM$1)</f>
        <v>#VALUE!</v>
      </c>
      <c r="BN1581" s="15"/>
      <c r="BO1581" s="15"/>
      <c r="BP1581" s="22"/>
      <c r="BQ1581" s="15"/>
      <c r="BR1581" s="15"/>
      <c r="BS1581" s="15"/>
      <c r="BT1581" s="15"/>
      <c r="BU1581" s="15"/>
      <c r="BV1581" s="15"/>
      <c r="BW1581" s="15"/>
      <c r="BX1581" s="15"/>
      <c r="BY1581" s="15"/>
      <c r="BZ1581" s="15"/>
      <c r="CA1581" s="15"/>
      <c r="CB1581" s="15"/>
      <c r="CC1581" s="15"/>
      <c r="CD1581" s="15" t="str">
        <f t="shared" si="244"/>
        <v>SunkambeA fintech platform that raises finance for record labels and artists by trading on future potential revenue.Active</v>
      </c>
      <c r="CE1581" s="15"/>
      <c r="CF1581" s="15"/>
      <c r="CG1581" s="15"/>
      <c r="CH1581" s="15"/>
      <c r="CI1581" s="15"/>
      <c r="CJ1581" s="15"/>
    </row>
    <row r="1582" spans="1:88" ht="12.75">
      <c r="A1582" s="15" t="s">
        <v>10281</v>
      </c>
      <c r="B1582" s="15" t="s">
        <v>10282</v>
      </c>
      <c r="C1582" s="15"/>
      <c r="D1582" s="16"/>
      <c r="E1582" s="15" t="s">
        <v>10283</v>
      </c>
      <c r="F1582" s="15"/>
      <c r="G1582" s="15"/>
      <c r="H1582" s="15"/>
      <c r="I1582" s="15"/>
      <c r="J1582" s="15"/>
      <c r="K1582" s="17" t="e">
        <f t="shared" si="218"/>
        <v>#VALUE!</v>
      </c>
      <c r="L1582" s="15"/>
      <c r="M1582" s="18" t="e">
        <f t="shared" si="205"/>
        <v>#VALUE!</v>
      </c>
      <c r="N1582" s="15"/>
      <c r="O1582" s="15"/>
      <c r="P1582" s="15"/>
      <c r="Q1582" s="15"/>
      <c r="R1582" s="15"/>
      <c r="S1582" s="19"/>
      <c r="T1582" s="15"/>
      <c r="U1582" s="17"/>
      <c r="V1582" s="15" t="s">
        <v>10284</v>
      </c>
      <c r="W1582" s="15"/>
      <c r="X1582" s="15"/>
      <c r="Y1582" s="15"/>
      <c r="AB1582" s="20"/>
      <c r="AC1582" s="21" t="s">
        <v>10285</v>
      </c>
      <c r="AD1582" s="15"/>
      <c r="AE1582" s="21" t="s">
        <v>10286</v>
      </c>
      <c r="AF1582" s="15"/>
      <c r="AG1582" s="22">
        <f t="shared" si="246"/>
        <v>0.22580645161290322</v>
      </c>
      <c r="AH1582" s="15" t="e">
        <f t="shared" si="237"/>
        <v>#VALUE!</v>
      </c>
      <c r="AI1582" s="22" t="e">
        <f>VLOOKUP(A1582,'[1]Deals (investment)'!$B$2:$Z$1497,1,FALSE)</f>
        <v>#N/A</v>
      </c>
      <c r="AJ1582" s="22" t="e">
        <f>VLOOKUP(A1582,'[1]Deals (investment)'!$B$2:$Z$870,15,FALSE)</f>
        <v>#N/A</v>
      </c>
      <c r="AK1582" s="17" t="e">
        <f>VLOOKUP(A1582,'[1]Deals (Exits)'!B:B,1,FALSE)</f>
        <v>#N/A</v>
      </c>
      <c r="AL1582" s="23" t="e">
        <f>VLOOKUP(G1582,[1]Lookups!$V$3:$Y$197,4,FALSE)</f>
        <v>#N/A</v>
      </c>
      <c r="AM1582" s="17" t="e">
        <f>VLOOKUP(X1582,[1]Lookups!$B$3:$C$200,2,FALSE)</f>
        <v>#N/A</v>
      </c>
      <c r="AN1582" s="17" t="e">
        <f>VLOOKUP(R1582,[1]Lookups!$H$3:$I$69,2,FALSE)</f>
        <v>#N/A</v>
      </c>
      <c r="AO1582" s="17" t="e">
        <f>VLOOKUP(T1582,[1]Lookups!$H$3:$I$69,2,FALSE)</f>
        <v>#N/A</v>
      </c>
      <c r="AP1582" s="17" t="e">
        <f>VLOOKUP(AN1582,[1]Lookups!$N$3:$O$11,2,FALSE)</f>
        <v>#N/A</v>
      </c>
      <c r="AQ1582" s="18" t="e">
        <f>COUNTIFS('[1]Deals (investment)'!$B:$B,$A1582)</f>
        <v>#VALUE!</v>
      </c>
      <c r="AR1582" s="18" t="e">
        <f>COUNTIFS('[1]Deals (investment)'!$B:$B,$A1582,'[1]Deals (investment)'!$T:$T,$AW$1)+COUNTIFS('[1]Deals (investment)'!$B:$B,$A1582,'[1]Deals (investment)'!$T:$T,$AX$1)+COUNTIFS('[1]Deals (investment)'!$B:$B,$A1582,'[1]Deals (investment)'!$T:$T,$AY$1)</f>
        <v>#VALUE!</v>
      </c>
      <c r="AS1582" s="17" t="e">
        <f>SUMIFS('[1]Deals (investment)'!$C:$C,'[1]Deals (investment)'!$B:$B,$A1582)</f>
        <v>#VALUE!</v>
      </c>
      <c r="AT1582" s="17" t="e">
        <f t="shared" si="219"/>
        <v>#VALUE!</v>
      </c>
      <c r="AU1582" s="18" t="e">
        <f>COUNTIF('[1]Deals (Exits)'!$B:$B,A1582)</f>
        <v>#VALUE!</v>
      </c>
      <c r="AV1582" s="17" t="e">
        <f>SUMIFS('[1]Deals (investment)'!$C:$C,'[1]Deals (investment)'!$B:$B,$A1582,'[1]Deals (investment)'!$T:$T,AV$1)</f>
        <v>#VALUE!</v>
      </c>
      <c r="AW1582" s="17" t="e">
        <f>SUMIFS('[1]Deals (investment)'!$C:$C,'[1]Deals (investment)'!$B:$B,$A1582,'[1]Deals (investment)'!$T:$T,AW$1)</f>
        <v>#VALUE!</v>
      </c>
      <c r="AX1582" s="17" t="e">
        <f>SUMIFS('[1]Deals (investment)'!$C:$C,'[1]Deals (investment)'!$B:$B,$A1582,'[1]Deals (investment)'!$T:$T,AX$1)</f>
        <v>#VALUE!</v>
      </c>
      <c r="AY1582" s="17" t="e">
        <f>SUMIFS('[1]Deals (investment)'!$C:$C,'[1]Deals (investment)'!$B:$B,$A1582,'[1]Deals (investment)'!$T:$T,AY$1)</f>
        <v>#VALUE!</v>
      </c>
      <c r="AZ1582" s="17" t="e">
        <f>SUMIFS('[1]Deals (investment)'!$C:$C,'[1]Deals (investment)'!$B:$B,$A1582,'[1]Deals (investment)'!$T:$T,AZ$1)</f>
        <v>#VALUE!</v>
      </c>
      <c r="BA1582" s="17" t="e">
        <f>SUMIFS('[1]Deals (investment)'!$C:$C,'[1]Deals (investment)'!$B:$B,$A1582,'[1]Deals (investment)'!$T:$T,BA$1)</f>
        <v>#VALUE!</v>
      </c>
      <c r="BB1582" s="17" t="e">
        <f>SUMIFS('[1]Deals (investment)'!$C:$C,'[1]Deals (investment)'!$B:$B,$A1582,'[1]Deals (investment)'!$T:$T,BB$1)</f>
        <v>#VALUE!</v>
      </c>
      <c r="BC1582" s="17" t="e">
        <f>SUMIFS('[1]Deals (Exits)'!$C:$C,'[1]Deals (Exits)'!$B:$B,$A1582)</f>
        <v>#VALUE!</v>
      </c>
      <c r="BD1582" s="17" t="e">
        <f>SUMIFS('[1]Deals (investment)'!$C:$C,'[1]Deals (investment)'!$B:$B,$A1582,'[1]Deals (investment)'!$V:$V,BD$1)</f>
        <v>#VALUE!</v>
      </c>
      <c r="BE1582" s="17" t="e">
        <f>SUMIFS('[1]Deals (investment)'!$C:$C,'[1]Deals (investment)'!$B:$B,$A1582,'[1]Deals (investment)'!$V:$V,BE$1)</f>
        <v>#VALUE!</v>
      </c>
      <c r="BF1582" s="17" t="e">
        <f>SUMIFS('[1]Deals (investment)'!$C:$C,'[1]Deals (investment)'!$B:$B,$A1582,'[1]Deals (investment)'!$V:$V,BF$1)</f>
        <v>#VALUE!</v>
      </c>
      <c r="BG1582" s="17" t="e">
        <f>SUMIFS('[1]Deals (investment)'!$C:$C,'[1]Deals (investment)'!$B:$B,$A1582,'[1]Deals (investment)'!$V:$V,BG$1)</f>
        <v>#VALUE!</v>
      </c>
      <c r="BH1582" s="17" t="e">
        <f>SUMIFS('[1]Deals (investment)'!$C:$C,'[1]Deals (investment)'!$B:$B,$A1582,'[1]Deals (investment)'!$V:$V,BH$1)</f>
        <v>#VALUE!</v>
      </c>
      <c r="BI1582" s="17" t="e">
        <f>SUMIFS('[1]Deals (investment)'!$C:$C,'[1]Deals (investment)'!$B:$B,$A1582,'[1]Deals (investment)'!$V:$V,BI$1)</f>
        <v>#VALUE!</v>
      </c>
      <c r="BJ1582" s="17" t="e">
        <f>SUMIFS('[1]Deals (investment)'!$C:$C,'[1]Deals (investment)'!$B:$B,$A1582,'[1]Deals (investment)'!$V:$V,BJ$1)</f>
        <v>#VALUE!</v>
      </c>
      <c r="BK1582" s="17" t="e">
        <f>SUMIFS('[1]Deals (investment)'!$C:$C,'[1]Deals (investment)'!$B:$B,$A1582,'[1]Deals (investment)'!$V:$V,BK$1)</f>
        <v>#VALUE!</v>
      </c>
      <c r="BL1582" s="17" t="e">
        <f>SUMIFS('[1]Deals (investment)'!$C:$C,'[1]Deals (investment)'!$B:$B,$A1582,'[1]Deals (investment)'!$V:$V,BL$1)</f>
        <v>#VALUE!</v>
      </c>
      <c r="BM1582" s="17" t="e">
        <f>SUMIFS('[1]Deals (investment)'!$C:$C,'[1]Deals (investment)'!$B:$B,$A1582,'[1]Deals (investment)'!$V:$V,BM$1)</f>
        <v>#VALUE!</v>
      </c>
      <c r="BN1582" s="15"/>
      <c r="BO1582" s="15"/>
      <c r="BP1582" s="22"/>
      <c r="BQ1582" s="15"/>
      <c r="BR1582" s="15"/>
      <c r="BS1582" s="15"/>
      <c r="BT1582" s="15"/>
      <c r="BU1582" s="15"/>
      <c r="BV1582" s="15"/>
      <c r="BW1582" s="15"/>
      <c r="BX1582" s="15"/>
      <c r="BY1582" s="15"/>
      <c r="BZ1582" s="15"/>
      <c r="CA1582" s="15"/>
      <c r="CB1582" s="15"/>
      <c r="CC1582" s="15"/>
      <c r="CD1582" s="15" t="str">
        <f t="shared" si="244"/>
        <v>SpreebieSpreebie provides a listing and navigation mobile application that encourages trade by facilitating physical meetings. It offers Spreebie, an application that connects buyers with sellers and products. The company’s Spreebie enables sellers to post their products from anywhere. It offers its Spreebie for IPhones. Spreebie is based in Maseru, Lesotho.</v>
      </c>
      <c r="CE1582" s="15"/>
      <c r="CF1582" s="15"/>
      <c r="CG1582" s="15"/>
      <c r="CH1582" s="15"/>
      <c r="CI1582" s="15"/>
      <c r="CJ1582" s="15"/>
    </row>
    <row r="1583" spans="1:88" ht="25.5">
      <c r="A1583" s="15" t="s">
        <v>10287</v>
      </c>
      <c r="B1583" s="15" t="s">
        <v>10288</v>
      </c>
      <c r="C1583" s="15" t="s">
        <v>58</v>
      </c>
      <c r="D1583" s="16"/>
      <c r="E1583" s="26" t="s">
        <v>90</v>
      </c>
      <c r="F1583" s="26"/>
      <c r="G1583" s="26" t="s">
        <v>91</v>
      </c>
      <c r="H1583" s="26"/>
      <c r="I1583" s="15" t="s">
        <v>10289</v>
      </c>
      <c r="J1583" s="26"/>
      <c r="K1583" s="17" t="e">
        <f t="shared" si="218"/>
        <v>#VALUE!</v>
      </c>
      <c r="L1583" s="15"/>
      <c r="M1583" s="18" t="e">
        <f t="shared" si="205"/>
        <v>#VALUE!</v>
      </c>
      <c r="N1583" s="15"/>
      <c r="O1583" s="15"/>
      <c r="P1583" s="15"/>
      <c r="Q1583" s="24" t="e">
        <f ca="1">_xludf.MAXIFS('[1]Deals (investment)'!A:A,'[1]Deals (investment)'!B:B,A1583)</f>
        <v>#NAME?</v>
      </c>
      <c r="R1583" s="15"/>
      <c r="S1583" s="19"/>
      <c r="T1583" s="15"/>
      <c r="U1583" s="17"/>
      <c r="V1583" s="15"/>
      <c r="W1583" s="15"/>
      <c r="X1583" s="15" t="s">
        <v>158</v>
      </c>
      <c r="Y1583" s="15" t="s">
        <v>10290</v>
      </c>
      <c r="AB1583" s="32">
        <v>44206</v>
      </c>
      <c r="AC1583" s="69" t="s">
        <v>10291</v>
      </c>
      <c r="AD1583" s="27" t="s">
        <v>10292</v>
      </c>
      <c r="AE1583" s="15"/>
      <c r="AF1583" s="15"/>
      <c r="AG1583" s="22">
        <f t="shared" ca="1" si="246"/>
        <v>0.41935483870967744</v>
      </c>
      <c r="AH1583" s="15" t="str">
        <f t="shared" si="237"/>
        <v/>
      </c>
      <c r="AI1583" s="22" t="e">
        <f>VLOOKUP(A1583,'[1]Deals (investment)'!$B$2:$Z$1497,1,FALSE)</f>
        <v>#N/A</v>
      </c>
      <c r="AJ1583" s="22" t="e">
        <f>VLOOKUP(A1583,'[1]Deals (investment)'!$B$2:$Z$870,15,FALSE)</f>
        <v>#N/A</v>
      </c>
      <c r="AK1583" s="17" t="e">
        <f>VLOOKUP(A1583,'[1]Deals (Exits)'!B:B,1,FALSE)</f>
        <v>#N/A</v>
      </c>
      <c r="AL1583" s="23">
        <f>VLOOKUP(G1583,[1]Lookups!$V$3:$Y$197,4,FALSE)</f>
        <v>0</v>
      </c>
      <c r="AM1583" s="17" t="str">
        <f>VLOOKUP(X1583,[1]Lookups!$B$3:$C$200,2,FALSE)</f>
        <v>Financial Services</v>
      </c>
      <c r="AN1583" s="17" t="e">
        <f>VLOOKUP(R1583,[1]Lookups!$H$3:$I$69,2,FALSE)</f>
        <v>#N/A</v>
      </c>
      <c r="AO1583" s="17" t="e">
        <f>VLOOKUP(T1583,[1]Lookups!$H$3:$I$69,2,FALSE)</f>
        <v>#N/A</v>
      </c>
      <c r="AP1583" s="17" t="e">
        <f>VLOOKUP(AN1583,[1]Lookups!$N$3:$O$11,2,FALSE)</f>
        <v>#N/A</v>
      </c>
      <c r="AQ1583" s="18" t="e">
        <f>COUNTIFS('[1]Deals (investment)'!$B:$B,$A1583)</f>
        <v>#VALUE!</v>
      </c>
      <c r="AR1583" s="18" t="e">
        <f>COUNTIFS('[1]Deals (investment)'!$B:$B,$A1583,'[1]Deals (investment)'!$T:$T,$AW$1)+COUNTIFS('[1]Deals (investment)'!$B:$B,$A1583,'[1]Deals (investment)'!$T:$T,$AX$1)+COUNTIFS('[1]Deals (investment)'!$B:$B,$A1583,'[1]Deals (investment)'!$T:$T,$AY$1)</f>
        <v>#VALUE!</v>
      </c>
      <c r="AS1583" s="17" t="e">
        <f>SUMIFS('[1]Deals (investment)'!$C:$C,'[1]Deals (investment)'!$B:$B,$A1583)</f>
        <v>#VALUE!</v>
      </c>
      <c r="AT1583" s="17" t="e">
        <f t="shared" si="219"/>
        <v>#VALUE!</v>
      </c>
      <c r="AU1583" s="18" t="e">
        <f>COUNTIF('[1]Deals (Exits)'!$B:$B,A1583)</f>
        <v>#VALUE!</v>
      </c>
      <c r="AV1583" s="17" t="e">
        <f>SUMIFS('[1]Deals (investment)'!$C:$C,'[1]Deals (investment)'!$B:$B,$A1583,'[1]Deals (investment)'!$T:$T,AV$1)</f>
        <v>#VALUE!</v>
      </c>
      <c r="AW1583" s="17" t="e">
        <f>SUMIFS('[1]Deals (investment)'!$C:$C,'[1]Deals (investment)'!$B:$B,$A1583,'[1]Deals (investment)'!$T:$T,AW$1)</f>
        <v>#VALUE!</v>
      </c>
      <c r="AX1583" s="17" t="e">
        <f>SUMIFS('[1]Deals (investment)'!$C:$C,'[1]Deals (investment)'!$B:$B,$A1583,'[1]Deals (investment)'!$T:$T,AX$1)</f>
        <v>#VALUE!</v>
      </c>
      <c r="AY1583" s="17" t="e">
        <f>SUMIFS('[1]Deals (investment)'!$C:$C,'[1]Deals (investment)'!$B:$B,$A1583,'[1]Deals (investment)'!$T:$T,AY$1)</f>
        <v>#VALUE!</v>
      </c>
      <c r="AZ1583" s="17" t="e">
        <f>SUMIFS('[1]Deals (investment)'!$C:$C,'[1]Deals (investment)'!$B:$B,$A1583,'[1]Deals (investment)'!$T:$T,AZ$1)</f>
        <v>#VALUE!</v>
      </c>
      <c r="BA1583" s="17" t="e">
        <f>SUMIFS('[1]Deals (investment)'!$C:$C,'[1]Deals (investment)'!$B:$B,$A1583,'[1]Deals (investment)'!$T:$T,BA$1)</f>
        <v>#VALUE!</v>
      </c>
      <c r="BB1583" s="17" t="e">
        <f>SUMIFS('[1]Deals (investment)'!$C:$C,'[1]Deals (investment)'!$B:$B,$A1583,'[1]Deals (investment)'!$T:$T,BB$1)</f>
        <v>#VALUE!</v>
      </c>
      <c r="BC1583" s="17" t="e">
        <f>SUMIFS('[1]Deals (Exits)'!$C:$C,'[1]Deals (Exits)'!$B:$B,$A1583)</f>
        <v>#VALUE!</v>
      </c>
      <c r="BD1583" s="17" t="e">
        <f>SUMIFS('[1]Deals (investment)'!$C:$C,'[1]Deals (investment)'!$B:$B,$A1583,'[1]Deals (investment)'!$V:$V,BD$1)</f>
        <v>#VALUE!</v>
      </c>
      <c r="BE1583" s="17" t="e">
        <f>SUMIFS('[1]Deals (investment)'!$C:$C,'[1]Deals (investment)'!$B:$B,$A1583,'[1]Deals (investment)'!$V:$V,BE$1)</f>
        <v>#VALUE!</v>
      </c>
      <c r="BF1583" s="17" t="e">
        <f>SUMIFS('[1]Deals (investment)'!$C:$C,'[1]Deals (investment)'!$B:$B,$A1583,'[1]Deals (investment)'!$V:$V,BF$1)</f>
        <v>#VALUE!</v>
      </c>
      <c r="BG1583" s="17" t="e">
        <f>SUMIFS('[1]Deals (investment)'!$C:$C,'[1]Deals (investment)'!$B:$B,$A1583,'[1]Deals (investment)'!$V:$V,BG$1)</f>
        <v>#VALUE!</v>
      </c>
      <c r="BH1583" s="17" t="e">
        <f>SUMIFS('[1]Deals (investment)'!$C:$C,'[1]Deals (investment)'!$B:$B,$A1583,'[1]Deals (investment)'!$V:$V,BH$1)</f>
        <v>#VALUE!</v>
      </c>
      <c r="BI1583" s="17" t="e">
        <f>SUMIFS('[1]Deals (investment)'!$C:$C,'[1]Deals (investment)'!$B:$B,$A1583,'[1]Deals (investment)'!$V:$V,BI$1)</f>
        <v>#VALUE!</v>
      </c>
      <c r="BJ1583" s="17" t="e">
        <f>SUMIFS('[1]Deals (investment)'!$C:$C,'[1]Deals (investment)'!$B:$B,$A1583,'[1]Deals (investment)'!$V:$V,BJ$1)</f>
        <v>#VALUE!</v>
      </c>
      <c r="BK1583" s="17" t="e">
        <f>SUMIFS('[1]Deals (investment)'!$C:$C,'[1]Deals (investment)'!$B:$B,$A1583,'[1]Deals (investment)'!$V:$V,BK$1)</f>
        <v>#VALUE!</v>
      </c>
      <c r="BL1583" s="17" t="e">
        <f>SUMIFS('[1]Deals (investment)'!$C:$C,'[1]Deals (investment)'!$B:$B,$A1583,'[1]Deals (investment)'!$V:$V,BL$1)</f>
        <v>#VALUE!</v>
      </c>
      <c r="BM1583" s="17" t="e">
        <f>SUMIFS('[1]Deals (investment)'!$C:$C,'[1]Deals (investment)'!$B:$B,$A1583,'[1]Deals (investment)'!$V:$V,BM$1)</f>
        <v>#VALUE!</v>
      </c>
      <c r="BN1583" s="15"/>
      <c r="BO1583" s="15"/>
      <c r="BP1583" s="22"/>
      <c r="BQ1583" s="15"/>
      <c r="BR1583" s="15"/>
      <c r="BS1583" s="15"/>
      <c r="BT1583" s="15"/>
      <c r="BU1583" s="15"/>
      <c r="BV1583" s="15"/>
      <c r="BW1583" s="15"/>
      <c r="BX1583" s="15"/>
      <c r="BY1583" s="15"/>
      <c r="BZ1583" s="15"/>
      <c r="CA1583" s="15"/>
      <c r="CB1583" s="15"/>
      <c r="CC1583" s="15"/>
      <c r="CD1583" s="15" t="str">
        <f t="shared" si="244"/>
        <v>SureStartSurestart.co.za is an emerging market company that is innovating in the global short term &amp; long term insurance sector through building digital distribution channels.Active</v>
      </c>
      <c r="CE1583" s="15"/>
      <c r="CF1583" s="15"/>
      <c r="CG1583" s="15"/>
      <c r="CH1583" s="15"/>
      <c r="CI1583" s="15"/>
      <c r="CJ1583" s="15"/>
    </row>
    <row r="1584" spans="1:88" ht="12.75">
      <c r="A1584" s="15" t="s">
        <v>10293</v>
      </c>
      <c r="B1584" s="15" t="s">
        <v>10294</v>
      </c>
      <c r="C1584" s="15" t="s">
        <v>58</v>
      </c>
      <c r="D1584" s="16">
        <v>2016</v>
      </c>
      <c r="E1584" s="15" t="s">
        <v>59</v>
      </c>
      <c r="F1584" s="15"/>
      <c r="G1584" s="15" t="s">
        <v>61</v>
      </c>
      <c r="H1584" s="15"/>
      <c r="I1584" s="15" t="s">
        <v>61</v>
      </c>
      <c r="J1584" s="15"/>
      <c r="K1584" s="17" t="e">
        <f t="shared" si="218"/>
        <v>#VALUE!</v>
      </c>
      <c r="L1584" s="15"/>
      <c r="M1584" s="18" t="e">
        <f t="shared" si="205"/>
        <v>#VALUE!</v>
      </c>
      <c r="N1584" s="15"/>
      <c r="O1584" s="15"/>
      <c r="P1584" s="15"/>
      <c r="Q1584" s="15"/>
      <c r="R1584" s="15"/>
      <c r="S1584" s="19"/>
      <c r="T1584" s="15"/>
      <c r="U1584" s="17"/>
      <c r="V1584" s="15" t="s">
        <v>10295</v>
      </c>
      <c r="W1584" s="15"/>
      <c r="X1584" s="15" t="s">
        <v>134</v>
      </c>
      <c r="Y1584" s="15" t="s">
        <v>4231</v>
      </c>
      <c r="Z1584" s="25" t="s">
        <v>147</v>
      </c>
      <c r="AB1584" s="32">
        <v>43506</v>
      </c>
      <c r="AC1584" s="21" t="s">
        <v>10296</v>
      </c>
      <c r="AD1584" s="27" t="s">
        <v>10297</v>
      </c>
      <c r="AE1584" s="21" t="s">
        <v>10298</v>
      </c>
      <c r="AF1584" s="21" t="s">
        <v>10299</v>
      </c>
      <c r="AG1584" s="22">
        <f t="shared" si="246"/>
        <v>0.54838709677419351</v>
      </c>
      <c r="AH1584" s="15" t="str">
        <f t="shared" si="237"/>
        <v/>
      </c>
      <c r="AI1584" s="22" t="str">
        <f>VLOOKUP(A1584,'[1]Deals (investment)'!$B$2:$Z$1497,1,FALSE)</f>
        <v>Staffbus</v>
      </c>
      <c r="AJ1584" s="22">
        <f>VLOOKUP(A1584,'[1]Deals (investment)'!$B$2:$Z$870,15,FALSE)</f>
        <v>1</v>
      </c>
      <c r="AK1584" s="17" t="e">
        <f>VLOOKUP(A1584,'[1]Deals (Exits)'!B:B,1,FALSE)</f>
        <v>#N/A</v>
      </c>
      <c r="AL1584" s="23">
        <f>VLOOKUP(G1584,[1]Lookups!$V$3:$Y$197,4,FALSE)</f>
        <v>0</v>
      </c>
      <c r="AM1584" s="17" t="str">
        <f>VLOOKUP(X1584,[1]Lookups!$B$3:$C$200,2,FALSE)</f>
        <v>Transport &amp; Logistics</v>
      </c>
      <c r="AN1584" s="17" t="e">
        <f>VLOOKUP(R1584,[1]Lookups!$H$3:$I$69,2,FALSE)</f>
        <v>#N/A</v>
      </c>
      <c r="AO1584" s="17" t="e">
        <f>VLOOKUP(T1584,[1]Lookups!$H$3:$I$69,2,FALSE)</f>
        <v>#N/A</v>
      </c>
      <c r="AP1584" s="17" t="e">
        <f>VLOOKUP(AN1584,[1]Lookups!$N$3:$O$11,2,FALSE)</f>
        <v>#N/A</v>
      </c>
      <c r="AQ1584" s="18" t="e">
        <f>COUNTIFS('[1]Deals (investment)'!$B:$B,$A1584)</f>
        <v>#VALUE!</v>
      </c>
      <c r="AR1584" s="18" t="e">
        <f>COUNTIFS('[1]Deals (investment)'!$B:$B,$A1584,'[1]Deals (investment)'!$T:$T,$AW$1)+COUNTIFS('[1]Deals (investment)'!$B:$B,$A1584,'[1]Deals (investment)'!$T:$T,$AX$1)+COUNTIFS('[1]Deals (investment)'!$B:$B,$A1584,'[1]Deals (investment)'!$T:$T,$AY$1)</f>
        <v>#VALUE!</v>
      </c>
      <c r="AS1584" s="17" t="e">
        <f>SUMIFS('[1]Deals (investment)'!$C:$C,'[1]Deals (investment)'!$B:$B,$A1584)</f>
        <v>#VALUE!</v>
      </c>
      <c r="AT1584" s="17" t="e">
        <f t="shared" si="219"/>
        <v>#VALUE!</v>
      </c>
      <c r="AU1584" s="18" t="e">
        <f>COUNTIF('[1]Deals (Exits)'!$B:$B,A1584)</f>
        <v>#VALUE!</v>
      </c>
      <c r="AV1584" s="17" t="e">
        <f>SUMIFS('[1]Deals (investment)'!$C:$C,'[1]Deals (investment)'!$B:$B,$A1584,'[1]Deals (investment)'!$T:$T,AV$1)</f>
        <v>#VALUE!</v>
      </c>
      <c r="AW1584" s="17" t="e">
        <f>SUMIFS('[1]Deals (investment)'!$C:$C,'[1]Deals (investment)'!$B:$B,$A1584,'[1]Deals (investment)'!$T:$T,AW$1)</f>
        <v>#VALUE!</v>
      </c>
      <c r="AX1584" s="17" t="e">
        <f>SUMIFS('[1]Deals (investment)'!$C:$C,'[1]Deals (investment)'!$B:$B,$A1584,'[1]Deals (investment)'!$T:$T,AX$1)</f>
        <v>#VALUE!</v>
      </c>
      <c r="AY1584" s="17" t="e">
        <f>SUMIFS('[1]Deals (investment)'!$C:$C,'[1]Deals (investment)'!$B:$B,$A1584,'[1]Deals (investment)'!$T:$T,AY$1)</f>
        <v>#VALUE!</v>
      </c>
      <c r="AZ1584" s="17" t="e">
        <f>SUMIFS('[1]Deals (investment)'!$C:$C,'[1]Deals (investment)'!$B:$B,$A1584,'[1]Deals (investment)'!$T:$T,AZ$1)</f>
        <v>#VALUE!</v>
      </c>
      <c r="BA1584" s="17" t="e">
        <f>SUMIFS('[1]Deals (investment)'!$C:$C,'[1]Deals (investment)'!$B:$B,$A1584,'[1]Deals (investment)'!$T:$T,BA$1)</f>
        <v>#VALUE!</v>
      </c>
      <c r="BB1584" s="17" t="e">
        <f>SUMIFS('[1]Deals (investment)'!$C:$C,'[1]Deals (investment)'!$B:$B,$A1584,'[1]Deals (investment)'!$T:$T,BB$1)</f>
        <v>#VALUE!</v>
      </c>
      <c r="BC1584" s="17" t="e">
        <f>SUMIFS('[1]Deals (Exits)'!$C:$C,'[1]Deals (Exits)'!$B:$B,$A1584)</f>
        <v>#VALUE!</v>
      </c>
      <c r="BD1584" s="17" t="e">
        <f>SUMIFS('[1]Deals (investment)'!$C:$C,'[1]Deals (investment)'!$B:$B,$A1584,'[1]Deals (investment)'!$V:$V,BD$1)</f>
        <v>#VALUE!</v>
      </c>
      <c r="BE1584" s="17" t="e">
        <f>SUMIFS('[1]Deals (investment)'!$C:$C,'[1]Deals (investment)'!$B:$B,$A1584,'[1]Deals (investment)'!$V:$V,BE$1)</f>
        <v>#VALUE!</v>
      </c>
      <c r="BF1584" s="17" t="e">
        <f>SUMIFS('[1]Deals (investment)'!$C:$C,'[1]Deals (investment)'!$B:$B,$A1584,'[1]Deals (investment)'!$V:$V,BF$1)</f>
        <v>#VALUE!</v>
      </c>
      <c r="BG1584" s="17" t="e">
        <f>SUMIFS('[1]Deals (investment)'!$C:$C,'[1]Deals (investment)'!$B:$B,$A1584,'[1]Deals (investment)'!$V:$V,BG$1)</f>
        <v>#VALUE!</v>
      </c>
      <c r="BH1584" s="17" t="e">
        <f>SUMIFS('[1]Deals (investment)'!$C:$C,'[1]Deals (investment)'!$B:$B,$A1584,'[1]Deals (investment)'!$V:$V,BH$1)</f>
        <v>#VALUE!</v>
      </c>
      <c r="BI1584" s="17" t="e">
        <f>SUMIFS('[1]Deals (investment)'!$C:$C,'[1]Deals (investment)'!$B:$B,$A1584,'[1]Deals (investment)'!$V:$V,BI$1)</f>
        <v>#VALUE!</v>
      </c>
      <c r="BJ1584" s="17" t="e">
        <f>SUMIFS('[1]Deals (investment)'!$C:$C,'[1]Deals (investment)'!$B:$B,$A1584,'[1]Deals (investment)'!$V:$V,BJ$1)</f>
        <v>#VALUE!</v>
      </c>
      <c r="BK1584" s="17" t="e">
        <f>SUMIFS('[1]Deals (investment)'!$C:$C,'[1]Deals (investment)'!$B:$B,$A1584,'[1]Deals (investment)'!$V:$V,BK$1)</f>
        <v>#VALUE!</v>
      </c>
      <c r="BL1584" s="17" t="e">
        <f>SUMIFS('[1]Deals (investment)'!$C:$C,'[1]Deals (investment)'!$B:$B,$A1584,'[1]Deals (investment)'!$V:$V,BL$1)</f>
        <v>#VALUE!</v>
      </c>
      <c r="BM1584" s="17" t="e">
        <f>SUMIFS('[1]Deals (investment)'!$C:$C,'[1]Deals (investment)'!$B:$B,$A1584,'[1]Deals (investment)'!$V:$V,BM$1)</f>
        <v>#VALUE!</v>
      </c>
      <c r="BN1584" s="15"/>
      <c r="BO1584" s="15"/>
      <c r="BP1584" s="22"/>
      <c r="BQ1584" s="15"/>
      <c r="BR1584" s="15"/>
      <c r="BS1584" s="15"/>
      <c r="BT1584" s="15"/>
      <c r="BU1584" s="15"/>
      <c r="BV1584" s="15"/>
      <c r="BW1584" s="15"/>
      <c r="BX1584" s="15"/>
      <c r="BY1584" s="15"/>
      <c r="BZ1584" s="15"/>
      <c r="CA1584" s="15"/>
      <c r="CB1584" s="15"/>
      <c r="CC1584" s="15"/>
      <c r="CD1584" s="15" t="str">
        <f t="shared" si="244"/>
        <v>StaffbusStaff Bus Nigeria commutes residents in Lagos from home to work and back every day, hassle free. It solves the challenges of daily commuters in the city of LagosActive</v>
      </c>
      <c r="CE1584" s="15"/>
      <c r="CF1584" s="15"/>
      <c r="CG1584" s="15"/>
      <c r="CH1584" s="15"/>
      <c r="CI1584" s="15"/>
      <c r="CJ1584" s="15"/>
    </row>
    <row r="1585" spans="1:117" ht="12.75">
      <c r="A1585" s="15" t="s">
        <v>10300</v>
      </c>
      <c r="B1585" s="15"/>
      <c r="C1585" s="15"/>
      <c r="D1585" s="16"/>
      <c r="E1585" s="15"/>
      <c r="F1585" s="15"/>
      <c r="G1585" s="15"/>
      <c r="H1585" s="15"/>
      <c r="I1585" s="15"/>
      <c r="J1585" s="15"/>
      <c r="K1585" s="17" t="e">
        <f t="shared" si="218"/>
        <v>#VALUE!</v>
      </c>
      <c r="L1585" s="15"/>
      <c r="M1585" s="18" t="e">
        <f t="shared" si="205"/>
        <v>#VALUE!</v>
      </c>
      <c r="N1585" s="15"/>
      <c r="O1585" s="15"/>
      <c r="P1585" s="15"/>
      <c r="Q1585" s="24" t="e">
        <f ca="1">_xludf.MAXIFS('[1]Deals (investment)'!A:A,'[1]Deals (investment)'!B:B,A1585)</f>
        <v>#NAME?</v>
      </c>
      <c r="R1585" s="15"/>
      <c r="S1585" s="19"/>
      <c r="T1585" s="15"/>
      <c r="U1585" s="17"/>
      <c r="V1585" s="15"/>
      <c r="W1585" s="15"/>
      <c r="X1585" s="15"/>
      <c r="Y1585" s="15"/>
      <c r="AB1585" s="20"/>
      <c r="AC1585" s="15"/>
      <c r="AD1585" s="15"/>
      <c r="AE1585" s="15"/>
      <c r="AF1585" s="15"/>
      <c r="AG1585" s="22">
        <f t="shared" ca="1" si="246"/>
        <v>9.6774193548387094E-2</v>
      </c>
      <c r="AH1585" s="15" t="str">
        <f t="shared" si="237"/>
        <v/>
      </c>
      <c r="AI1585" s="22" t="e">
        <f>VLOOKUP(A1585,'[1]Deals (investment)'!$B$2:$Z$1497,1,FALSE)</f>
        <v>#N/A</v>
      </c>
      <c r="AJ1585" s="22" t="e">
        <f>VLOOKUP(A1585,'[1]Deals (investment)'!$B$2:$Z$870,15,FALSE)</f>
        <v>#N/A</v>
      </c>
      <c r="AK1585" s="17" t="e">
        <f>VLOOKUP(A1585,'[1]Deals (Exits)'!B:B,1,FALSE)</f>
        <v>#N/A</v>
      </c>
      <c r="AL1585" s="23" t="e">
        <f>VLOOKUP(G1585,[1]Lookups!$V$3:$Y$197,4,FALSE)</f>
        <v>#N/A</v>
      </c>
      <c r="AM1585" s="17" t="e">
        <f>VLOOKUP(X1585,[1]Lookups!$B$3:$C$200,2,FALSE)</f>
        <v>#N/A</v>
      </c>
      <c r="AN1585" s="17" t="e">
        <f>VLOOKUP(R1585,[1]Lookups!$H$3:$I$69,2,FALSE)</f>
        <v>#N/A</v>
      </c>
      <c r="AO1585" s="17" t="e">
        <f>VLOOKUP(T1585,[1]Lookups!$H$3:$I$69,2,FALSE)</f>
        <v>#N/A</v>
      </c>
      <c r="AP1585" s="17" t="e">
        <f>VLOOKUP(AN1585,[1]Lookups!$N$3:$O$11,2,FALSE)</f>
        <v>#N/A</v>
      </c>
      <c r="AQ1585" s="18" t="e">
        <f>COUNTIFS('[1]Deals (investment)'!$B:$B,$A1585)</f>
        <v>#VALUE!</v>
      </c>
      <c r="AR1585" s="18" t="e">
        <f>COUNTIFS('[1]Deals (investment)'!$B:$B,$A1585,'[1]Deals (investment)'!$T:$T,$AW$1)+COUNTIFS('[1]Deals (investment)'!$B:$B,$A1585,'[1]Deals (investment)'!$T:$T,$AX$1)+COUNTIFS('[1]Deals (investment)'!$B:$B,$A1585,'[1]Deals (investment)'!$T:$T,$AY$1)</f>
        <v>#VALUE!</v>
      </c>
      <c r="AS1585" s="17" t="e">
        <f>SUMIFS('[1]Deals (investment)'!$C:$C,'[1]Deals (investment)'!$B:$B,$A1585)</f>
        <v>#VALUE!</v>
      </c>
      <c r="AT1585" s="17" t="e">
        <f t="shared" si="219"/>
        <v>#VALUE!</v>
      </c>
      <c r="AU1585" s="18" t="e">
        <f>COUNTIF('[1]Deals (Exits)'!$B:$B,A1585)</f>
        <v>#VALUE!</v>
      </c>
      <c r="AV1585" s="17" t="e">
        <f>SUMIFS('[1]Deals (investment)'!$C:$C,'[1]Deals (investment)'!$B:$B,$A1585,'[1]Deals (investment)'!$T:$T,AV$1)</f>
        <v>#VALUE!</v>
      </c>
      <c r="AW1585" s="17" t="e">
        <f>SUMIFS('[1]Deals (investment)'!$C:$C,'[1]Deals (investment)'!$B:$B,$A1585,'[1]Deals (investment)'!$T:$T,AW$1)</f>
        <v>#VALUE!</v>
      </c>
      <c r="AX1585" s="17" t="e">
        <f>SUMIFS('[1]Deals (investment)'!$C:$C,'[1]Deals (investment)'!$B:$B,$A1585,'[1]Deals (investment)'!$T:$T,AX$1)</f>
        <v>#VALUE!</v>
      </c>
      <c r="AY1585" s="17" t="e">
        <f>SUMIFS('[1]Deals (investment)'!$C:$C,'[1]Deals (investment)'!$B:$B,$A1585,'[1]Deals (investment)'!$T:$T,AY$1)</f>
        <v>#VALUE!</v>
      </c>
      <c r="AZ1585" s="17" t="e">
        <f>SUMIFS('[1]Deals (investment)'!$C:$C,'[1]Deals (investment)'!$B:$B,$A1585,'[1]Deals (investment)'!$T:$T,AZ$1)</f>
        <v>#VALUE!</v>
      </c>
      <c r="BA1585" s="17" t="e">
        <f>SUMIFS('[1]Deals (investment)'!$C:$C,'[1]Deals (investment)'!$B:$B,$A1585,'[1]Deals (investment)'!$T:$T,BA$1)</f>
        <v>#VALUE!</v>
      </c>
      <c r="BB1585" s="17" t="e">
        <f>SUMIFS('[1]Deals (investment)'!$C:$C,'[1]Deals (investment)'!$B:$B,$A1585,'[1]Deals (investment)'!$T:$T,BB$1)</f>
        <v>#VALUE!</v>
      </c>
      <c r="BC1585" s="17" t="e">
        <f>SUMIFS('[1]Deals (Exits)'!$C:$C,'[1]Deals (Exits)'!$B:$B,$A1585)</f>
        <v>#VALUE!</v>
      </c>
      <c r="BD1585" s="17" t="e">
        <f>SUMIFS('[1]Deals (investment)'!$C:$C,'[1]Deals (investment)'!$B:$B,$A1585,'[1]Deals (investment)'!$V:$V,BD$1)</f>
        <v>#VALUE!</v>
      </c>
      <c r="BE1585" s="17" t="e">
        <f>SUMIFS('[1]Deals (investment)'!$C:$C,'[1]Deals (investment)'!$B:$B,$A1585,'[1]Deals (investment)'!$V:$V,BE$1)</f>
        <v>#VALUE!</v>
      </c>
      <c r="BF1585" s="17" t="e">
        <f>SUMIFS('[1]Deals (investment)'!$C:$C,'[1]Deals (investment)'!$B:$B,$A1585,'[1]Deals (investment)'!$V:$V,BF$1)</f>
        <v>#VALUE!</v>
      </c>
      <c r="BG1585" s="17" t="e">
        <f>SUMIFS('[1]Deals (investment)'!$C:$C,'[1]Deals (investment)'!$B:$B,$A1585,'[1]Deals (investment)'!$V:$V,BG$1)</f>
        <v>#VALUE!</v>
      </c>
      <c r="BH1585" s="17" t="e">
        <f>SUMIFS('[1]Deals (investment)'!$C:$C,'[1]Deals (investment)'!$B:$B,$A1585,'[1]Deals (investment)'!$V:$V,BH$1)</f>
        <v>#VALUE!</v>
      </c>
      <c r="BI1585" s="17" t="e">
        <f>SUMIFS('[1]Deals (investment)'!$C:$C,'[1]Deals (investment)'!$B:$B,$A1585,'[1]Deals (investment)'!$V:$V,BI$1)</f>
        <v>#VALUE!</v>
      </c>
      <c r="BJ1585" s="17" t="e">
        <f>SUMIFS('[1]Deals (investment)'!$C:$C,'[1]Deals (investment)'!$B:$B,$A1585,'[1]Deals (investment)'!$V:$V,BJ$1)</f>
        <v>#VALUE!</v>
      </c>
      <c r="BK1585" s="17" t="e">
        <f>SUMIFS('[1]Deals (investment)'!$C:$C,'[1]Deals (investment)'!$B:$B,$A1585,'[1]Deals (investment)'!$V:$V,BK$1)</f>
        <v>#VALUE!</v>
      </c>
      <c r="BL1585" s="17" t="e">
        <f>SUMIFS('[1]Deals (investment)'!$C:$C,'[1]Deals (investment)'!$B:$B,$A1585,'[1]Deals (investment)'!$V:$V,BL$1)</f>
        <v>#VALUE!</v>
      </c>
      <c r="BM1585" s="17" t="e">
        <f>SUMIFS('[1]Deals (investment)'!$C:$C,'[1]Deals (investment)'!$B:$B,$A1585,'[1]Deals (investment)'!$V:$V,BM$1)</f>
        <v>#VALUE!</v>
      </c>
      <c r="BN1585" s="15"/>
      <c r="BO1585" s="15"/>
      <c r="BP1585" s="22"/>
      <c r="BQ1585" s="15"/>
      <c r="BR1585" s="15"/>
      <c r="BS1585" s="15"/>
      <c r="BT1585" s="15"/>
      <c r="BU1585" s="15"/>
      <c r="BV1585" s="15"/>
      <c r="BW1585" s="15"/>
      <c r="BX1585" s="15"/>
      <c r="BY1585" s="15"/>
      <c r="BZ1585" s="15"/>
      <c r="CA1585" s="15"/>
      <c r="CB1585" s="15"/>
      <c r="CC1585" s="15"/>
      <c r="CD1585" s="15" t="str">
        <f t="shared" si="244"/>
        <v>Stamp Dot Africa</v>
      </c>
      <c r="CE1585" s="15"/>
      <c r="CF1585" s="15"/>
      <c r="CG1585" s="15"/>
      <c r="CH1585" s="15"/>
      <c r="CI1585" s="15"/>
      <c r="CJ1585" s="15"/>
    </row>
    <row r="1586" spans="1:117" ht="12.75">
      <c r="A1586" s="15" t="s">
        <v>10301</v>
      </c>
      <c r="B1586" s="15" t="s">
        <v>10302</v>
      </c>
      <c r="C1586" s="15" t="s">
        <v>58</v>
      </c>
      <c r="D1586" s="16">
        <v>2015</v>
      </c>
      <c r="E1586" s="15" t="s">
        <v>90</v>
      </c>
      <c r="F1586" s="15"/>
      <c r="G1586" s="15" t="s">
        <v>91</v>
      </c>
      <c r="H1586" s="15"/>
      <c r="I1586" s="15" t="s">
        <v>91</v>
      </c>
      <c r="J1586" s="15"/>
      <c r="K1586" s="17" t="e">
        <f t="shared" si="218"/>
        <v>#VALUE!</v>
      </c>
      <c r="L1586" s="15"/>
      <c r="M1586" s="18" t="e">
        <f t="shared" si="205"/>
        <v>#VALUE!</v>
      </c>
      <c r="N1586" s="15"/>
      <c r="O1586" s="15"/>
      <c r="P1586" s="15"/>
      <c r="Q1586" s="15"/>
      <c r="R1586" s="15" t="s">
        <v>375</v>
      </c>
      <c r="S1586" s="19" t="s">
        <v>144</v>
      </c>
      <c r="T1586" s="15" t="s">
        <v>312</v>
      </c>
      <c r="U1586" s="17" t="s">
        <v>312</v>
      </c>
      <c r="V1586" s="15" t="s">
        <v>10303</v>
      </c>
      <c r="W1586" s="15"/>
      <c r="X1586" s="15" t="s">
        <v>404</v>
      </c>
      <c r="Y1586" s="15" t="s">
        <v>10304</v>
      </c>
      <c r="AB1586" s="32">
        <v>44206</v>
      </c>
      <c r="AC1586" s="21" t="s">
        <v>10305</v>
      </c>
      <c r="AD1586" s="21" t="s">
        <v>10306</v>
      </c>
      <c r="AE1586" s="21" t="s">
        <v>10307</v>
      </c>
      <c r="AF1586" s="21" t="s">
        <v>10308</v>
      </c>
      <c r="AG1586" s="22">
        <f t="shared" si="246"/>
        <v>0.64516129032258063</v>
      </c>
      <c r="AH1586" s="15" t="str">
        <f t="shared" si="237"/>
        <v/>
      </c>
      <c r="AI1586" s="22" t="e">
        <f>VLOOKUP(A1586,'[1]Deals (investment)'!$B$2:$Z$1497,1,FALSE)</f>
        <v>#N/A</v>
      </c>
      <c r="AJ1586" s="22" t="e">
        <f>VLOOKUP(A1586,'[1]Deals (investment)'!$B$2:$Z$870,15,FALSE)</f>
        <v>#N/A</v>
      </c>
      <c r="AK1586" s="17" t="e">
        <f>VLOOKUP(A1586,'[1]Deals (Exits)'!B:B,1,FALSE)</f>
        <v>#N/A</v>
      </c>
      <c r="AL1586" s="23">
        <f>VLOOKUP(G1586,[1]Lookups!$V$3:$Y$197,4,FALSE)</f>
        <v>0</v>
      </c>
      <c r="AM1586" s="17" t="str">
        <f>VLOOKUP(X1586,[1]Lookups!$B$3:$C$200,2,FALSE)</f>
        <v>Other Technologies &amp; Information Technology</v>
      </c>
      <c r="AN1586" s="17" t="str">
        <f>VLOOKUP(R1586,[1]Lookups!$H$3:$I$69,2,FALSE)</f>
        <v>2. Seed</v>
      </c>
      <c r="AO1586" s="17" t="e">
        <f>VLOOKUP(T1586,[1]Lookups!$H$3:$I$69,2,FALSE)</f>
        <v>#N/A</v>
      </c>
      <c r="AP1586" s="17" t="str">
        <f>VLOOKUP(AN1586,[1]Lookups!$N$3:$O$11,2,FALSE)</f>
        <v>Early</v>
      </c>
      <c r="AQ1586" s="18" t="e">
        <f>COUNTIFS('[1]Deals (investment)'!$B:$B,$A1586)</f>
        <v>#VALUE!</v>
      </c>
      <c r="AR1586" s="18" t="e">
        <f>COUNTIFS('[1]Deals (investment)'!$B:$B,$A1586,'[1]Deals (investment)'!$T:$T,$AW$1)+COUNTIFS('[1]Deals (investment)'!$B:$B,$A1586,'[1]Deals (investment)'!$T:$T,$AX$1)+COUNTIFS('[1]Deals (investment)'!$B:$B,$A1586,'[1]Deals (investment)'!$T:$T,$AY$1)</f>
        <v>#VALUE!</v>
      </c>
      <c r="AS1586" s="17" t="e">
        <f>SUMIFS('[1]Deals (investment)'!$C:$C,'[1]Deals (investment)'!$B:$B,$A1586)</f>
        <v>#VALUE!</v>
      </c>
      <c r="AT1586" s="17" t="e">
        <f t="shared" si="219"/>
        <v>#VALUE!</v>
      </c>
      <c r="AU1586" s="18" t="e">
        <f>COUNTIF('[1]Deals (Exits)'!$B:$B,A1586)</f>
        <v>#VALUE!</v>
      </c>
      <c r="AV1586" s="17" t="e">
        <f>SUMIFS('[1]Deals (investment)'!$C:$C,'[1]Deals (investment)'!$B:$B,$A1586,'[1]Deals (investment)'!$T:$T,AV$1)</f>
        <v>#VALUE!</v>
      </c>
      <c r="AW1586" s="17" t="e">
        <f>SUMIFS('[1]Deals (investment)'!$C:$C,'[1]Deals (investment)'!$B:$B,$A1586,'[1]Deals (investment)'!$T:$T,AW$1)</f>
        <v>#VALUE!</v>
      </c>
      <c r="AX1586" s="17" t="e">
        <f>SUMIFS('[1]Deals (investment)'!$C:$C,'[1]Deals (investment)'!$B:$B,$A1586,'[1]Deals (investment)'!$T:$T,AX$1)</f>
        <v>#VALUE!</v>
      </c>
      <c r="AY1586" s="17" t="e">
        <f>SUMIFS('[1]Deals (investment)'!$C:$C,'[1]Deals (investment)'!$B:$B,$A1586,'[1]Deals (investment)'!$T:$T,AY$1)</f>
        <v>#VALUE!</v>
      </c>
      <c r="AZ1586" s="17" t="e">
        <f>SUMIFS('[1]Deals (investment)'!$C:$C,'[1]Deals (investment)'!$B:$B,$A1586,'[1]Deals (investment)'!$T:$T,AZ$1)</f>
        <v>#VALUE!</v>
      </c>
      <c r="BA1586" s="17" t="e">
        <f>SUMIFS('[1]Deals (investment)'!$C:$C,'[1]Deals (investment)'!$B:$B,$A1586,'[1]Deals (investment)'!$T:$T,BA$1)</f>
        <v>#VALUE!</v>
      </c>
      <c r="BB1586" s="17" t="e">
        <f>SUMIFS('[1]Deals (investment)'!$C:$C,'[1]Deals (investment)'!$B:$B,$A1586,'[1]Deals (investment)'!$T:$T,BB$1)</f>
        <v>#VALUE!</v>
      </c>
      <c r="BC1586" s="17" t="e">
        <f>SUMIFS('[1]Deals (Exits)'!$C:$C,'[1]Deals (Exits)'!$B:$B,$A1586)</f>
        <v>#VALUE!</v>
      </c>
      <c r="BD1586" s="17" t="e">
        <f>SUMIFS('[1]Deals (investment)'!$C:$C,'[1]Deals (investment)'!$B:$B,$A1586,'[1]Deals (investment)'!$V:$V,BD$1)</f>
        <v>#VALUE!</v>
      </c>
      <c r="BE1586" s="17" t="e">
        <f>SUMIFS('[1]Deals (investment)'!$C:$C,'[1]Deals (investment)'!$B:$B,$A1586,'[1]Deals (investment)'!$V:$V,BE$1)</f>
        <v>#VALUE!</v>
      </c>
      <c r="BF1586" s="17" t="e">
        <f>SUMIFS('[1]Deals (investment)'!$C:$C,'[1]Deals (investment)'!$B:$B,$A1586,'[1]Deals (investment)'!$V:$V,BF$1)</f>
        <v>#VALUE!</v>
      </c>
      <c r="BG1586" s="17" t="e">
        <f>SUMIFS('[1]Deals (investment)'!$C:$C,'[1]Deals (investment)'!$B:$B,$A1586,'[1]Deals (investment)'!$V:$V,BG$1)</f>
        <v>#VALUE!</v>
      </c>
      <c r="BH1586" s="17" t="e">
        <f>SUMIFS('[1]Deals (investment)'!$C:$C,'[1]Deals (investment)'!$B:$B,$A1586,'[1]Deals (investment)'!$V:$V,BH$1)</f>
        <v>#VALUE!</v>
      </c>
      <c r="BI1586" s="17" t="e">
        <f>SUMIFS('[1]Deals (investment)'!$C:$C,'[1]Deals (investment)'!$B:$B,$A1586,'[1]Deals (investment)'!$V:$V,BI$1)</f>
        <v>#VALUE!</v>
      </c>
      <c r="BJ1586" s="17" t="e">
        <f>SUMIFS('[1]Deals (investment)'!$C:$C,'[1]Deals (investment)'!$B:$B,$A1586,'[1]Deals (investment)'!$V:$V,BJ$1)</f>
        <v>#VALUE!</v>
      </c>
      <c r="BK1586" s="17" t="e">
        <f>SUMIFS('[1]Deals (investment)'!$C:$C,'[1]Deals (investment)'!$B:$B,$A1586,'[1]Deals (investment)'!$V:$V,BK$1)</f>
        <v>#VALUE!</v>
      </c>
      <c r="BL1586" s="17" t="e">
        <f>SUMIFS('[1]Deals (investment)'!$C:$C,'[1]Deals (investment)'!$B:$B,$A1586,'[1]Deals (investment)'!$V:$V,BL$1)</f>
        <v>#VALUE!</v>
      </c>
      <c r="BM1586" s="17" t="e">
        <f>SUMIFS('[1]Deals (investment)'!$C:$C,'[1]Deals (investment)'!$B:$B,$A1586,'[1]Deals (investment)'!$V:$V,BM$1)</f>
        <v>#VALUE!</v>
      </c>
      <c r="BN1586" s="15"/>
      <c r="BO1586" s="15"/>
      <c r="BP1586" s="22"/>
      <c r="BQ1586" s="15"/>
      <c r="BR1586" s="15"/>
      <c r="BS1586" s="15"/>
      <c r="BT1586" s="15"/>
      <c r="BU1586" s="15"/>
      <c r="BV1586" s="15"/>
      <c r="BW1586" s="15"/>
      <c r="BX1586" s="15"/>
      <c r="BY1586" s="15"/>
      <c r="BZ1586" s="15"/>
      <c r="CA1586" s="15"/>
      <c r="CB1586" s="15"/>
      <c r="CC1586" s="15"/>
      <c r="CD1586" s="15" t="str">
        <f t="shared" si="244"/>
        <v>SudonumSudonum is a call tracking and communication API that is fast to integrate and easy to use.Active</v>
      </c>
      <c r="CE1586" s="15"/>
      <c r="CF1586" s="15"/>
      <c r="CG1586" s="15"/>
      <c r="CH1586" s="15"/>
      <c r="CI1586" s="15"/>
      <c r="CJ1586" s="15"/>
    </row>
    <row r="1587" spans="1:117" ht="12.75">
      <c r="A1587" s="15" t="s">
        <v>10309</v>
      </c>
      <c r="B1587" s="15" t="s">
        <v>10310</v>
      </c>
      <c r="C1587" s="15"/>
      <c r="D1587" s="16">
        <v>2017</v>
      </c>
      <c r="E1587" s="15" t="s">
        <v>10311</v>
      </c>
      <c r="F1587" s="15"/>
      <c r="G1587" s="15"/>
      <c r="H1587" s="15"/>
      <c r="I1587" s="15"/>
      <c r="J1587" s="15"/>
      <c r="K1587" s="17" t="e">
        <f t="shared" si="218"/>
        <v>#VALUE!</v>
      </c>
      <c r="L1587" s="15"/>
      <c r="M1587" s="18" t="e">
        <f t="shared" si="205"/>
        <v>#VALUE!</v>
      </c>
      <c r="N1587" s="15"/>
      <c r="O1587" s="15"/>
      <c r="P1587" s="15"/>
      <c r="Q1587" s="15"/>
      <c r="R1587" s="15"/>
      <c r="S1587" s="19"/>
      <c r="T1587" s="15"/>
      <c r="U1587" s="17"/>
      <c r="V1587" s="15" t="s">
        <v>10312</v>
      </c>
      <c r="W1587" s="15"/>
      <c r="X1587" s="15" t="s">
        <v>5326</v>
      </c>
      <c r="Y1587" s="15" t="s">
        <v>5326</v>
      </c>
      <c r="AB1587" s="20"/>
      <c r="AC1587" s="21" t="s">
        <v>10313</v>
      </c>
      <c r="AD1587" s="21" t="s">
        <v>10314</v>
      </c>
      <c r="AE1587" s="15"/>
      <c r="AF1587" s="21" t="s">
        <v>10315</v>
      </c>
      <c r="AG1587" s="22">
        <f t="shared" si="246"/>
        <v>0.35483870967741937</v>
      </c>
      <c r="AH1587" s="15" t="str">
        <f t="shared" si="237"/>
        <v/>
      </c>
      <c r="AI1587" s="22" t="e">
        <f>VLOOKUP(A1587,'[1]Deals (investment)'!$B$2:$Z$1497,1,FALSE)</f>
        <v>#N/A</v>
      </c>
      <c r="AJ1587" s="22" t="e">
        <f>VLOOKUP(A1587,'[1]Deals (investment)'!$B$2:$Z$870,15,FALSE)</f>
        <v>#N/A</v>
      </c>
      <c r="AK1587" s="17" t="e">
        <f>VLOOKUP(A1587,'[1]Deals (Exits)'!B:B,1,FALSE)</f>
        <v>#N/A</v>
      </c>
      <c r="AL1587" s="23" t="e">
        <f>VLOOKUP(G1587,[1]Lookups!$V$3:$Y$197,4,FALSE)</f>
        <v>#N/A</v>
      </c>
      <c r="AM1587" s="17" t="e">
        <f>VLOOKUP(X1587,[1]Lookups!$B$3:$C$200,2,FALSE)</f>
        <v>#N/A</v>
      </c>
      <c r="AN1587" s="17" t="e">
        <f>VLOOKUP(R1587,[1]Lookups!$H$3:$I$69,2,FALSE)</f>
        <v>#N/A</v>
      </c>
      <c r="AO1587" s="17" t="e">
        <f>VLOOKUP(T1587,[1]Lookups!$H$3:$I$69,2,FALSE)</f>
        <v>#N/A</v>
      </c>
      <c r="AP1587" s="17" t="e">
        <f>VLOOKUP(AN1587,[1]Lookups!$N$3:$O$11,2,FALSE)</f>
        <v>#N/A</v>
      </c>
      <c r="AQ1587" s="18" t="e">
        <f>COUNTIFS('[1]Deals (investment)'!$B:$B,$A1587)</f>
        <v>#VALUE!</v>
      </c>
      <c r="AR1587" s="18" t="e">
        <f>COUNTIFS('[1]Deals (investment)'!$B:$B,$A1587,'[1]Deals (investment)'!$T:$T,$AW$1)+COUNTIFS('[1]Deals (investment)'!$B:$B,$A1587,'[1]Deals (investment)'!$T:$T,$AX$1)+COUNTIFS('[1]Deals (investment)'!$B:$B,$A1587,'[1]Deals (investment)'!$T:$T,$AY$1)</f>
        <v>#VALUE!</v>
      </c>
      <c r="AS1587" s="17" t="e">
        <f>SUMIFS('[1]Deals (investment)'!$C:$C,'[1]Deals (investment)'!$B:$B,$A1587)</f>
        <v>#VALUE!</v>
      </c>
      <c r="AT1587" s="17" t="e">
        <f t="shared" si="219"/>
        <v>#VALUE!</v>
      </c>
      <c r="AU1587" s="18" t="e">
        <f>COUNTIF('[1]Deals (Exits)'!$B:$B,A1587)</f>
        <v>#VALUE!</v>
      </c>
      <c r="AV1587" s="17" t="e">
        <f>SUMIFS('[1]Deals (investment)'!$C:$C,'[1]Deals (investment)'!$B:$B,$A1587,'[1]Deals (investment)'!$T:$T,AV$1)</f>
        <v>#VALUE!</v>
      </c>
      <c r="AW1587" s="17" t="e">
        <f>SUMIFS('[1]Deals (investment)'!$C:$C,'[1]Deals (investment)'!$B:$B,$A1587,'[1]Deals (investment)'!$T:$T,AW$1)</f>
        <v>#VALUE!</v>
      </c>
      <c r="AX1587" s="17" t="e">
        <f>SUMIFS('[1]Deals (investment)'!$C:$C,'[1]Deals (investment)'!$B:$B,$A1587,'[1]Deals (investment)'!$T:$T,AX$1)</f>
        <v>#VALUE!</v>
      </c>
      <c r="AY1587" s="17" t="e">
        <f>SUMIFS('[1]Deals (investment)'!$C:$C,'[1]Deals (investment)'!$B:$B,$A1587,'[1]Deals (investment)'!$T:$T,AY$1)</f>
        <v>#VALUE!</v>
      </c>
      <c r="AZ1587" s="17" t="e">
        <f>SUMIFS('[1]Deals (investment)'!$C:$C,'[1]Deals (investment)'!$B:$B,$A1587,'[1]Deals (investment)'!$T:$T,AZ$1)</f>
        <v>#VALUE!</v>
      </c>
      <c r="BA1587" s="17" t="e">
        <f>SUMIFS('[1]Deals (investment)'!$C:$C,'[1]Deals (investment)'!$B:$B,$A1587,'[1]Deals (investment)'!$T:$T,BA$1)</f>
        <v>#VALUE!</v>
      </c>
      <c r="BB1587" s="17" t="e">
        <f>SUMIFS('[1]Deals (investment)'!$C:$C,'[1]Deals (investment)'!$B:$B,$A1587,'[1]Deals (investment)'!$T:$T,BB$1)</f>
        <v>#VALUE!</v>
      </c>
      <c r="BC1587" s="17" t="e">
        <f>SUMIFS('[1]Deals (Exits)'!$C:$C,'[1]Deals (Exits)'!$B:$B,$A1587)</f>
        <v>#VALUE!</v>
      </c>
      <c r="BD1587" s="17" t="e">
        <f>SUMIFS('[1]Deals (investment)'!$C:$C,'[1]Deals (investment)'!$B:$B,$A1587,'[1]Deals (investment)'!$V:$V,BD$1)</f>
        <v>#VALUE!</v>
      </c>
      <c r="BE1587" s="17" t="e">
        <f>SUMIFS('[1]Deals (investment)'!$C:$C,'[1]Deals (investment)'!$B:$B,$A1587,'[1]Deals (investment)'!$V:$V,BE$1)</f>
        <v>#VALUE!</v>
      </c>
      <c r="BF1587" s="17" t="e">
        <f>SUMIFS('[1]Deals (investment)'!$C:$C,'[1]Deals (investment)'!$B:$B,$A1587,'[1]Deals (investment)'!$V:$V,BF$1)</f>
        <v>#VALUE!</v>
      </c>
      <c r="BG1587" s="17" t="e">
        <f>SUMIFS('[1]Deals (investment)'!$C:$C,'[1]Deals (investment)'!$B:$B,$A1587,'[1]Deals (investment)'!$V:$V,BG$1)</f>
        <v>#VALUE!</v>
      </c>
      <c r="BH1587" s="17" t="e">
        <f>SUMIFS('[1]Deals (investment)'!$C:$C,'[1]Deals (investment)'!$B:$B,$A1587,'[1]Deals (investment)'!$V:$V,BH$1)</f>
        <v>#VALUE!</v>
      </c>
      <c r="BI1587" s="17" t="e">
        <f>SUMIFS('[1]Deals (investment)'!$C:$C,'[1]Deals (investment)'!$B:$B,$A1587,'[1]Deals (investment)'!$V:$V,BI$1)</f>
        <v>#VALUE!</v>
      </c>
      <c r="BJ1587" s="17" t="e">
        <f>SUMIFS('[1]Deals (investment)'!$C:$C,'[1]Deals (investment)'!$B:$B,$A1587,'[1]Deals (investment)'!$V:$V,BJ$1)</f>
        <v>#VALUE!</v>
      </c>
      <c r="BK1587" s="17" t="e">
        <f>SUMIFS('[1]Deals (investment)'!$C:$C,'[1]Deals (investment)'!$B:$B,$A1587,'[1]Deals (investment)'!$V:$V,BK$1)</f>
        <v>#VALUE!</v>
      </c>
      <c r="BL1587" s="17" t="e">
        <f>SUMIFS('[1]Deals (investment)'!$C:$C,'[1]Deals (investment)'!$B:$B,$A1587,'[1]Deals (investment)'!$V:$V,BL$1)</f>
        <v>#VALUE!</v>
      </c>
      <c r="BM1587" s="17" t="e">
        <f>SUMIFS('[1]Deals (investment)'!$C:$C,'[1]Deals (investment)'!$B:$B,$A1587,'[1]Deals (investment)'!$V:$V,BM$1)</f>
        <v>#VALUE!</v>
      </c>
      <c r="BN1587" s="15"/>
      <c r="BO1587" s="15"/>
      <c r="BP1587" s="22"/>
      <c r="BQ1587" s="15"/>
      <c r="BR1587" s="15"/>
      <c r="BS1587" s="15"/>
      <c r="BT1587" s="15"/>
      <c r="BU1587" s="15"/>
      <c r="BV1587" s="15"/>
      <c r="BW1587" s="15"/>
      <c r="BX1587" s="15"/>
      <c r="BY1587" s="15"/>
      <c r="BZ1587" s="15"/>
      <c r="CA1587" s="15"/>
      <c r="CB1587" s="15"/>
      <c r="CC1587" s="15"/>
      <c r="CD1587" s="15" t="str">
        <f t="shared" si="244"/>
        <v>Starnew MobileTHE ADDICTIVE MOBILE VIDEO NETWORK FOR AFRICA, THE WORLD’S FASTEST GROWING MOBILE MARKET</v>
      </c>
      <c r="CE1587" s="15"/>
      <c r="CF1587" s="15"/>
      <c r="CG1587" s="15"/>
      <c r="CH1587" s="15"/>
      <c r="CI1587" s="15"/>
      <c r="CJ1587" s="15"/>
    </row>
    <row r="1588" spans="1:117" ht="12.75">
      <c r="A1588" s="15" t="s">
        <v>10316</v>
      </c>
      <c r="B1588" s="15" t="s">
        <v>10317</v>
      </c>
      <c r="C1588" s="15" t="s">
        <v>58</v>
      </c>
      <c r="D1588" s="16">
        <v>2012</v>
      </c>
      <c r="E1588" s="15" t="s">
        <v>117</v>
      </c>
      <c r="F1588" s="15" t="s">
        <v>199</v>
      </c>
      <c r="G1588" s="15" t="s">
        <v>118</v>
      </c>
      <c r="H1588" s="15"/>
      <c r="I1588" s="15" t="s">
        <v>118</v>
      </c>
      <c r="J1588" s="15"/>
      <c r="K1588" s="17" t="e">
        <f t="shared" si="218"/>
        <v>#VALUE!</v>
      </c>
      <c r="L1588" s="15"/>
      <c r="M1588" s="18" t="e">
        <f t="shared" si="205"/>
        <v>#VALUE!</v>
      </c>
      <c r="N1588" s="15"/>
      <c r="O1588" s="15"/>
      <c r="P1588" s="15"/>
      <c r="Q1588" s="24" t="e">
        <f ca="1">_xludf.MAXIFS('[1]Deals (investment)'!A:A,'[1]Deals (investment)'!B:B,A1588)</f>
        <v>#NAME?</v>
      </c>
      <c r="R1588" s="15" t="s">
        <v>284</v>
      </c>
      <c r="S1588" s="19" t="s">
        <v>144</v>
      </c>
      <c r="T1588" s="15"/>
      <c r="U1588" s="17"/>
      <c r="V1588" s="15" t="s">
        <v>10318</v>
      </c>
      <c r="W1588" s="15">
        <v>0</v>
      </c>
      <c r="X1588" s="15" t="s">
        <v>538</v>
      </c>
      <c r="Y1588" s="15" t="s">
        <v>10319</v>
      </c>
      <c r="AB1588" s="20" t="s">
        <v>333</v>
      </c>
      <c r="AC1588" s="21" t="s">
        <v>10320</v>
      </c>
      <c r="AD1588" s="21" t="s">
        <v>10321</v>
      </c>
      <c r="AE1588" s="21" t="s">
        <v>10322</v>
      </c>
      <c r="AF1588" s="21" t="s">
        <v>10323</v>
      </c>
      <c r="AG1588" s="22">
        <f t="shared" ca="1" si="246"/>
        <v>0.67741935483870963</v>
      </c>
      <c r="AH1588" s="15" t="str">
        <f t="shared" si="237"/>
        <v/>
      </c>
      <c r="AI1588" s="22" t="str">
        <f>VLOOKUP(A1588,'[1]Deals (investment)'!$B$2:$Z$1497,1,FALSE)</f>
        <v>SunCulture</v>
      </c>
      <c r="AJ1588" s="22">
        <f>VLOOKUP(A1588,'[1]Deals (investment)'!$B$2:$Z$870,15,FALSE)</f>
        <v>0</v>
      </c>
      <c r="AK1588" s="17" t="e">
        <f>VLOOKUP(A1588,'[1]Deals (Exits)'!B:B,1,FALSE)</f>
        <v>#N/A</v>
      </c>
      <c r="AL1588" s="23">
        <f>VLOOKUP(G1588,[1]Lookups!$V$3:$Y$197,4,FALSE)</f>
        <v>0</v>
      </c>
      <c r="AM1588" s="17" t="str">
        <f>VLOOKUP(X1588,[1]Lookups!$B$3:$C$200,2,FALSE)</f>
        <v>Agriculture</v>
      </c>
      <c r="AN1588" s="17" t="str">
        <f>VLOOKUP(R1588,[1]Lookups!$H$3:$I$69,2,FALSE)</f>
        <v>4. Late Venture</v>
      </c>
      <c r="AO1588" s="17" t="e">
        <f>VLOOKUP(T1588,[1]Lookups!$H$3:$I$69,2,FALSE)</f>
        <v>#N/A</v>
      </c>
      <c r="AP1588" s="17" t="str">
        <f>VLOOKUP(AN1588,[1]Lookups!$N$3:$O$11,2,FALSE)</f>
        <v>Growth</v>
      </c>
      <c r="AQ1588" s="18" t="e">
        <f>COUNTIFS('[1]Deals (investment)'!$B:$B,$A1588)</f>
        <v>#VALUE!</v>
      </c>
      <c r="AR1588" s="18" t="e">
        <f>COUNTIFS('[1]Deals (investment)'!$B:$B,$A1588,'[1]Deals (investment)'!$T:$T,$AW$1)+COUNTIFS('[1]Deals (investment)'!$B:$B,$A1588,'[1]Deals (investment)'!$T:$T,$AX$1)+COUNTIFS('[1]Deals (investment)'!$B:$B,$A1588,'[1]Deals (investment)'!$T:$T,$AY$1)</f>
        <v>#VALUE!</v>
      </c>
      <c r="AS1588" s="17" t="e">
        <f>SUMIFS('[1]Deals (investment)'!$C:$C,'[1]Deals (investment)'!$B:$B,$A1588)</f>
        <v>#VALUE!</v>
      </c>
      <c r="AT1588" s="17" t="e">
        <f t="shared" si="219"/>
        <v>#VALUE!</v>
      </c>
      <c r="AU1588" s="18" t="e">
        <f>COUNTIF('[1]Deals (Exits)'!$B:$B,A1588)</f>
        <v>#VALUE!</v>
      </c>
      <c r="AV1588" s="17" t="e">
        <f>SUMIFS('[1]Deals (investment)'!$C:$C,'[1]Deals (investment)'!$B:$B,$A1588,'[1]Deals (investment)'!$T:$T,AV$1)</f>
        <v>#VALUE!</v>
      </c>
      <c r="AW1588" s="17" t="e">
        <f>SUMIFS('[1]Deals (investment)'!$C:$C,'[1]Deals (investment)'!$B:$B,$A1588,'[1]Deals (investment)'!$T:$T,AW$1)</f>
        <v>#VALUE!</v>
      </c>
      <c r="AX1588" s="17" t="e">
        <f>SUMIFS('[1]Deals (investment)'!$C:$C,'[1]Deals (investment)'!$B:$B,$A1588,'[1]Deals (investment)'!$T:$T,AX$1)</f>
        <v>#VALUE!</v>
      </c>
      <c r="AY1588" s="17" t="e">
        <f>SUMIFS('[1]Deals (investment)'!$C:$C,'[1]Deals (investment)'!$B:$B,$A1588,'[1]Deals (investment)'!$T:$T,AY$1)</f>
        <v>#VALUE!</v>
      </c>
      <c r="AZ1588" s="17" t="e">
        <f>SUMIFS('[1]Deals (investment)'!$C:$C,'[1]Deals (investment)'!$B:$B,$A1588,'[1]Deals (investment)'!$T:$T,AZ$1)</f>
        <v>#VALUE!</v>
      </c>
      <c r="BA1588" s="17" t="e">
        <f>SUMIFS('[1]Deals (investment)'!$C:$C,'[1]Deals (investment)'!$B:$B,$A1588,'[1]Deals (investment)'!$T:$T,BA$1)</f>
        <v>#VALUE!</v>
      </c>
      <c r="BB1588" s="17" t="e">
        <f>SUMIFS('[1]Deals (investment)'!$C:$C,'[1]Deals (investment)'!$B:$B,$A1588,'[1]Deals (investment)'!$T:$T,BB$1)</f>
        <v>#VALUE!</v>
      </c>
      <c r="BC1588" s="17" t="e">
        <f>SUMIFS('[1]Deals (Exits)'!$C:$C,'[1]Deals (Exits)'!$B:$B,$A1588)</f>
        <v>#VALUE!</v>
      </c>
      <c r="BD1588" s="17" t="e">
        <f>SUMIFS('[1]Deals (investment)'!$C:$C,'[1]Deals (investment)'!$B:$B,$A1588,'[1]Deals (investment)'!$V:$V,BD$1)</f>
        <v>#VALUE!</v>
      </c>
      <c r="BE1588" s="17" t="e">
        <f>SUMIFS('[1]Deals (investment)'!$C:$C,'[1]Deals (investment)'!$B:$B,$A1588,'[1]Deals (investment)'!$V:$V,BE$1)</f>
        <v>#VALUE!</v>
      </c>
      <c r="BF1588" s="17" t="e">
        <f>SUMIFS('[1]Deals (investment)'!$C:$C,'[1]Deals (investment)'!$B:$B,$A1588,'[1]Deals (investment)'!$V:$V,BF$1)</f>
        <v>#VALUE!</v>
      </c>
      <c r="BG1588" s="17" t="e">
        <f>SUMIFS('[1]Deals (investment)'!$C:$C,'[1]Deals (investment)'!$B:$B,$A1588,'[1]Deals (investment)'!$V:$V,BG$1)</f>
        <v>#VALUE!</v>
      </c>
      <c r="BH1588" s="17" t="e">
        <f>SUMIFS('[1]Deals (investment)'!$C:$C,'[1]Deals (investment)'!$B:$B,$A1588,'[1]Deals (investment)'!$V:$V,BH$1)</f>
        <v>#VALUE!</v>
      </c>
      <c r="BI1588" s="17" t="e">
        <f>SUMIFS('[1]Deals (investment)'!$C:$C,'[1]Deals (investment)'!$B:$B,$A1588,'[1]Deals (investment)'!$V:$V,BI$1)</f>
        <v>#VALUE!</v>
      </c>
      <c r="BJ1588" s="17" t="e">
        <f>SUMIFS('[1]Deals (investment)'!$C:$C,'[1]Deals (investment)'!$B:$B,$A1588,'[1]Deals (investment)'!$V:$V,BJ$1)</f>
        <v>#VALUE!</v>
      </c>
      <c r="BK1588" s="17" t="e">
        <f>SUMIFS('[1]Deals (investment)'!$C:$C,'[1]Deals (investment)'!$B:$B,$A1588,'[1]Deals (investment)'!$V:$V,BK$1)</f>
        <v>#VALUE!</v>
      </c>
      <c r="BL1588" s="17" t="e">
        <f>SUMIFS('[1]Deals (investment)'!$C:$C,'[1]Deals (investment)'!$B:$B,$A1588,'[1]Deals (investment)'!$V:$V,BL$1)</f>
        <v>#VALUE!</v>
      </c>
      <c r="BM1588" s="17" t="e">
        <f>SUMIFS('[1]Deals (investment)'!$C:$C,'[1]Deals (investment)'!$B:$B,$A1588,'[1]Deals (investment)'!$V:$V,BM$1)</f>
        <v>#VALUE!</v>
      </c>
      <c r="BN1588" s="15"/>
      <c r="BO1588" s="15"/>
      <c r="BP1588" s="22"/>
      <c r="BQ1588" s="15"/>
      <c r="BR1588" s="15"/>
      <c r="BS1588" s="15"/>
      <c r="BT1588" s="15"/>
      <c r="BU1588" s="15"/>
      <c r="BV1588" s="15"/>
      <c r="BW1588" s="15"/>
      <c r="BX1588" s="15"/>
      <c r="BY1588" s="15"/>
      <c r="BZ1588" s="15"/>
      <c r="CA1588" s="15"/>
      <c r="CB1588" s="15"/>
      <c r="CC1588" s="15"/>
      <c r="CD1588" s="15" t="str">
        <f t="shared" si="244"/>
        <v>SunCultureSunCulture designs and sells solar-powered irrigation systems to farmers in Kenya.Active</v>
      </c>
      <c r="CE1588" s="15"/>
      <c r="CF1588" s="15"/>
      <c r="CG1588" s="15"/>
      <c r="CH1588" s="15"/>
      <c r="CI1588" s="15"/>
      <c r="CJ1588" s="15"/>
      <c r="DM1588">
        <v>9</v>
      </c>
    </row>
    <row r="1589" spans="1:117" ht="12.75">
      <c r="A1589" s="15" t="s">
        <v>10324</v>
      </c>
      <c r="B1589" s="15" t="s">
        <v>10325</v>
      </c>
      <c r="C1589" s="15" t="s">
        <v>58</v>
      </c>
      <c r="D1589" s="16">
        <v>2017</v>
      </c>
      <c r="E1589" s="15" t="s">
        <v>10326</v>
      </c>
      <c r="F1589" s="15" t="s">
        <v>199</v>
      </c>
      <c r="G1589" s="15" t="s">
        <v>702</v>
      </c>
      <c r="H1589" s="15"/>
      <c r="I1589" s="15" t="s">
        <v>702</v>
      </c>
      <c r="J1589" s="15"/>
      <c r="K1589" s="17" t="e">
        <f t="shared" si="218"/>
        <v>#VALUE!</v>
      </c>
      <c r="L1589" s="15"/>
      <c r="M1589" s="18" t="e">
        <f t="shared" si="205"/>
        <v>#VALUE!</v>
      </c>
      <c r="N1589" s="15"/>
      <c r="O1589" s="15"/>
      <c r="P1589" s="15"/>
      <c r="Q1589" s="15"/>
      <c r="R1589" s="15"/>
      <c r="S1589" s="19"/>
      <c r="T1589" s="15"/>
      <c r="U1589" s="17"/>
      <c r="V1589" s="15" t="s">
        <v>10327</v>
      </c>
      <c r="W1589" s="15">
        <v>0</v>
      </c>
      <c r="X1589" s="15" t="s">
        <v>134</v>
      </c>
      <c r="Y1589" s="15" t="s">
        <v>3584</v>
      </c>
      <c r="AB1589" s="20"/>
      <c r="AC1589" s="21" t="s">
        <v>10328</v>
      </c>
      <c r="AD1589" s="15" t="s">
        <v>199</v>
      </c>
      <c r="AE1589" s="21" t="s">
        <v>10329</v>
      </c>
      <c r="AF1589" s="21" t="s">
        <v>10330</v>
      </c>
      <c r="AG1589" s="22">
        <f t="shared" si="246"/>
        <v>0.54838709677419351</v>
      </c>
      <c r="AH1589" s="15" t="e">
        <f t="shared" si="237"/>
        <v>#VALUE!</v>
      </c>
      <c r="AI1589" s="22" t="e">
        <f>VLOOKUP(A1589,'[1]Deals (investment)'!$B$2:$Z$1497,1,FALSE)</f>
        <v>#N/A</v>
      </c>
      <c r="AJ1589" s="22" t="e">
        <f>VLOOKUP(A1589,'[1]Deals (investment)'!$B$2:$Z$870,15,FALSE)</f>
        <v>#N/A</v>
      </c>
      <c r="AK1589" s="17" t="e">
        <f>VLOOKUP(A1589,'[1]Deals (Exits)'!B:B,1,FALSE)</f>
        <v>#N/A</v>
      </c>
      <c r="AL1589" s="23">
        <f>VLOOKUP(G1589,[1]Lookups!$V$3:$Y$197,4,FALSE)</f>
        <v>0</v>
      </c>
      <c r="AM1589" s="17" t="str">
        <f>VLOOKUP(X1589,[1]Lookups!$B$3:$C$200,2,FALSE)</f>
        <v>Transport &amp; Logistics</v>
      </c>
      <c r="AN1589" s="17" t="e">
        <f>VLOOKUP(R1589,[1]Lookups!$H$3:$I$69,2,FALSE)</f>
        <v>#N/A</v>
      </c>
      <c r="AO1589" s="17" t="e">
        <f>VLOOKUP(T1589,[1]Lookups!$H$3:$I$69,2,FALSE)</f>
        <v>#N/A</v>
      </c>
      <c r="AP1589" s="17" t="e">
        <f>VLOOKUP(AN1589,[1]Lookups!$N$3:$O$11,2,FALSE)</f>
        <v>#N/A</v>
      </c>
      <c r="AQ1589" s="18" t="e">
        <f>COUNTIFS('[1]Deals (investment)'!$B:$B,$A1589)</f>
        <v>#VALUE!</v>
      </c>
      <c r="AR1589" s="18" t="e">
        <f>COUNTIFS('[1]Deals (investment)'!$B:$B,$A1589,'[1]Deals (investment)'!$T:$T,$AW$1)+COUNTIFS('[1]Deals (investment)'!$B:$B,$A1589,'[1]Deals (investment)'!$T:$T,$AX$1)+COUNTIFS('[1]Deals (investment)'!$B:$B,$A1589,'[1]Deals (investment)'!$T:$T,$AY$1)</f>
        <v>#VALUE!</v>
      </c>
      <c r="AS1589" s="17" t="e">
        <f>SUMIFS('[1]Deals (investment)'!$C:$C,'[1]Deals (investment)'!$B:$B,$A1589)</f>
        <v>#VALUE!</v>
      </c>
      <c r="AT1589" s="17" t="e">
        <f t="shared" si="219"/>
        <v>#VALUE!</v>
      </c>
      <c r="AU1589" s="18" t="e">
        <f>COUNTIF('[1]Deals (Exits)'!$B:$B,A1589)</f>
        <v>#VALUE!</v>
      </c>
      <c r="AV1589" s="17" t="e">
        <f>SUMIFS('[1]Deals (investment)'!$C:$C,'[1]Deals (investment)'!$B:$B,$A1589,'[1]Deals (investment)'!$T:$T,AV$1)</f>
        <v>#VALUE!</v>
      </c>
      <c r="AW1589" s="17" t="e">
        <f>SUMIFS('[1]Deals (investment)'!$C:$C,'[1]Deals (investment)'!$B:$B,$A1589,'[1]Deals (investment)'!$T:$T,AW$1)</f>
        <v>#VALUE!</v>
      </c>
      <c r="AX1589" s="17" t="e">
        <f>SUMIFS('[1]Deals (investment)'!$C:$C,'[1]Deals (investment)'!$B:$B,$A1589,'[1]Deals (investment)'!$T:$T,AX$1)</f>
        <v>#VALUE!</v>
      </c>
      <c r="AY1589" s="17" t="e">
        <f>SUMIFS('[1]Deals (investment)'!$C:$C,'[1]Deals (investment)'!$B:$B,$A1589,'[1]Deals (investment)'!$T:$T,AY$1)</f>
        <v>#VALUE!</v>
      </c>
      <c r="AZ1589" s="17" t="e">
        <f>SUMIFS('[1]Deals (investment)'!$C:$C,'[1]Deals (investment)'!$B:$B,$A1589,'[1]Deals (investment)'!$T:$T,AZ$1)</f>
        <v>#VALUE!</v>
      </c>
      <c r="BA1589" s="17" t="e">
        <f>SUMIFS('[1]Deals (investment)'!$C:$C,'[1]Deals (investment)'!$B:$B,$A1589,'[1]Deals (investment)'!$T:$T,BA$1)</f>
        <v>#VALUE!</v>
      </c>
      <c r="BB1589" s="17" t="e">
        <f>SUMIFS('[1]Deals (investment)'!$C:$C,'[1]Deals (investment)'!$B:$B,$A1589,'[1]Deals (investment)'!$T:$T,BB$1)</f>
        <v>#VALUE!</v>
      </c>
      <c r="BC1589" s="17" t="e">
        <f>SUMIFS('[1]Deals (Exits)'!$C:$C,'[1]Deals (Exits)'!$B:$B,$A1589)</f>
        <v>#VALUE!</v>
      </c>
      <c r="BD1589" s="17" t="e">
        <f>SUMIFS('[1]Deals (investment)'!$C:$C,'[1]Deals (investment)'!$B:$B,$A1589,'[1]Deals (investment)'!$V:$V,BD$1)</f>
        <v>#VALUE!</v>
      </c>
      <c r="BE1589" s="17" t="e">
        <f>SUMIFS('[1]Deals (investment)'!$C:$C,'[1]Deals (investment)'!$B:$B,$A1589,'[1]Deals (investment)'!$V:$V,BE$1)</f>
        <v>#VALUE!</v>
      </c>
      <c r="BF1589" s="17" t="e">
        <f>SUMIFS('[1]Deals (investment)'!$C:$C,'[1]Deals (investment)'!$B:$B,$A1589,'[1]Deals (investment)'!$V:$V,BF$1)</f>
        <v>#VALUE!</v>
      </c>
      <c r="BG1589" s="17" t="e">
        <f>SUMIFS('[1]Deals (investment)'!$C:$C,'[1]Deals (investment)'!$B:$B,$A1589,'[1]Deals (investment)'!$V:$V,BG$1)</f>
        <v>#VALUE!</v>
      </c>
      <c r="BH1589" s="17" t="e">
        <f>SUMIFS('[1]Deals (investment)'!$C:$C,'[1]Deals (investment)'!$B:$B,$A1589,'[1]Deals (investment)'!$V:$V,BH$1)</f>
        <v>#VALUE!</v>
      </c>
      <c r="BI1589" s="17" t="e">
        <f>SUMIFS('[1]Deals (investment)'!$C:$C,'[1]Deals (investment)'!$B:$B,$A1589,'[1]Deals (investment)'!$V:$V,BI$1)</f>
        <v>#VALUE!</v>
      </c>
      <c r="BJ1589" s="17" t="e">
        <f>SUMIFS('[1]Deals (investment)'!$C:$C,'[1]Deals (investment)'!$B:$B,$A1589,'[1]Deals (investment)'!$V:$V,BJ$1)</f>
        <v>#VALUE!</v>
      </c>
      <c r="BK1589" s="17" t="e">
        <f>SUMIFS('[1]Deals (investment)'!$C:$C,'[1]Deals (investment)'!$B:$B,$A1589,'[1]Deals (investment)'!$V:$V,BK$1)</f>
        <v>#VALUE!</v>
      </c>
      <c r="BL1589" s="17" t="e">
        <f>SUMIFS('[1]Deals (investment)'!$C:$C,'[1]Deals (investment)'!$B:$B,$A1589,'[1]Deals (investment)'!$V:$V,BL$1)</f>
        <v>#VALUE!</v>
      </c>
      <c r="BM1589" s="17" t="e">
        <f>SUMIFS('[1]Deals (investment)'!$C:$C,'[1]Deals (investment)'!$B:$B,$A1589,'[1]Deals (investment)'!$V:$V,BM$1)</f>
        <v>#VALUE!</v>
      </c>
      <c r="BN1589" s="15"/>
      <c r="BO1589" s="15"/>
      <c r="BP1589" s="22"/>
      <c r="BQ1589" s="15"/>
      <c r="BR1589" s="15"/>
      <c r="BS1589" s="15"/>
      <c r="BT1589" s="15"/>
      <c r="BU1589" s="15"/>
      <c r="BV1589" s="15"/>
      <c r="BW1589" s="15"/>
      <c r="BX1589" s="15"/>
      <c r="BY1589" s="15"/>
      <c r="BZ1589" s="15"/>
      <c r="CA1589" s="15"/>
      <c r="CB1589" s="15"/>
      <c r="CC1589" s="15"/>
      <c r="CD1589" s="15" t="str">
        <f t="shared" si="244"/>
        <v>SunubusSunubus est une application mobile collaborative de localisation de bus. En effet, la plupart des solutions proposées en cette matière sont sujettes à un investissement initial lourd et à une maintenance pénible. Sunubus répond à ce problème en motivant tout un chacun à utiliser son téléphone comme moyen de localisation des lignes de transportActive</v>
      </c>
      <c r="CE1589" s="15"/>
      <c r="CF1589" s="15"/>
      <c r="CG1589" s="15"/>
      <c r="CH1589" s="15"/>
      <c r="CI1589" s="15"/>
      <c r="CJ1589" s="15"/>
    </row>
    <row r="1590" spans="1:117" ht="12.75">
      <c r="A1590" s="15" t="s">
        <v>10331</v>
      </c>
      <c r="B1590" s="15" t="s">
        <v>10332</v>
      </c>
      <c r="C1590" s="15" t="s">
        <v>58</v>
      </c>
      <c r="D1590" s="16">
        <v>2015</v>
      </c>
      <c r="E1590" s="15" t="s">
        <v>117</v>
      </c>
      <c r="F1590" s="15"/>
      <c r="G1590" s="15" t="s">
        <v>118</v>
      </c>
      <c r="H1590" s="15"/>
      <c r="I1590" s="15" t="s">
        <v>10333</v>
      </c>
      <c r="J1590" s="15"/>
      <c r="K1590" s="17" t="e">
        <f t="shared" si="218"/>
        <v>#VALUE!</v>
      </c>
      <c r="L1590" s="15"/>
      <c r="M1590" s="18" t="e">
        <f t="shared" si="205"/>
        <v>#VALUE!</v>
      </c>
      <c r="N1590" s="15"/>
      <c r="O1590" s="15"/>
      <c r="P1590" s="15"/>
      <c r="Q1590" s="24" t="e">
        <f ca="1">_xludf.MAXIFS('[1]Deals (investment)'!A:A,'[1]Deals (investment)'!B:B,A1590)</f>
        <v>#NAME?</v>
      </c>
      <c r="R1590" s="15" t="s">
        <v>132</v>
      </c>
      <c r="S1590" s="19" t="s">
        <v>144</v>
      </c>
      <c r="T1590" s="15"/>
      <c r="U1590" s="17"/>
      <c r="V1590" s="15" t="s">
        <v>10334</v>
      </c>
      <c r="W1590" s="15"/>
      <c r="X1590" s="15" t="s">
        <v>404</v>
      </c>
      <c r="Y1590" s="15" t="s">
        <v>10335</v>
      </c>
      <c r="AB1590" s="20" t="s">
        <v>286</v>
      </c>
      <c r="AC1590" s="21" t="s">
        <v>10336</v>
      </c>
      <c r="AD1590" s="21" t="s">
        <v>10337</v>
      </c>
      <c r="AE1590" s="21" t="s">
        <v>10338</v>
      </c>
      <c r="AF1590" s="21" t="s">
        <v>10339</v>
      </c>
      <c r="AG1590" s="22">
        <f t="shared" ca="1" si="246"/>
        <v>0.61290322580645162</v>
      </c>
      <c r="AH1590" s="15" t="e">
        <f t="shared" si="237"/>
        <v>#VALUE!</v>
      </c>
      <c r="AI1590" s="22" t="str">
        <f>VLOOKUP(A1590,'[1]Deals (investment)'!$B$2:$Z$1497,1,FALSE)</f>
        <v>SuperFluids Labs</v>
      </c>
      <c r="AJ1590" s="22" t="e">
        <f>VLOOKUP(A1590,'[1]Deals (investment)'!$B$2:$Z$870,15,FALSE)</f>
        <v>#N/A</v>
      </c>
      <c r="AK1590" s="17" t="e">
        <f>VLOOKUP(A1590,'[1]Deals (Exits)'!B:B,1,FALSE)</f>
        <v>#N/A</v>
      </c>
      <c r="AL1590" s="23">
        <f>VLOOKUP(G1590,[1]Lookups!$V$3:$Y$197,4,FALSE)</f>
        <v>0</v>
      </c>
      <c r="AM1590" s="17" t="str">
        <f>VLOOKUP(X1590,[1]Lookups!$B$3:$C$200,2,FALSE)</f>
        <v>Other Technologies &amp; Information Technology</v>
      </c>
      <c r="AN1590" s="17" t="str">
        <f>VLOOKUP(R1590,[1]Lookups!$H$3:$I$69,2,FALSE)</f>
        <v>3. Early Venture</v>
      </c>
      <c r="AO1590" s="17" t="e">
        <f>VLOOKUP(T1590,[1]Lookups!$H$3:$I$69,2,FALSE)</f>
        <v>#N/A</v>
      </c>
      <c r="AP1590" s="17" t="str">
        <f>VLOOKUP(AN1590,[1]Lookups!$N$3:$O$11,2,FALSE)</f>
        <v>Early</v>
      </c>
      <c r="AQ1590" s="18" t="e">
        <f>COUNTIFS('[1]Deals (investment)'!$B:$B,$A1590)</f>
        <v>#VALUE!</v>
      </c>
      <c r="AR1590" s="18" t="e">
        <f>COUNTIFS('[1]Deals (investment)'!$B:$B,$A1590,'[1]Deals (investment)'!$T:$T,$AW$1)+COUNTIFS('[1]Deals (investment)'!$B:$B,$A1590,'[1]Deals (investment)'!$T:$T,$AX$1)+COUNTIFS('[1]Deals (investment)'!$B:$B,$A1590,'[1]Deals (investment)'!$T:$T,$AY$1)</f>
        <v>#VALUE!</v>
      </c>
      <c r="AS1590" s="17" t="e">
        <f>SUMIFS('[1]Deals (investment)'!$C:$C,'[1]Deals (investment)'!$B:$B,$A1590)</f>
        <v>#VALUE!</v>
      </c>
      <c r="AT1590" s="17" t="e">
        <f t="shared" si="219"/>
        <v>#VALUE!</v>
      </c>
      <c r="AU1590" s="18" t="e">
        <f>COUNTIF('[1]Deals (Exits)'!$B:$B,A1590)</f>
        <v>#VALUE!</v>
      </c>
      <c r="AV1590" s="17" t="e">
        <f>SUMIFS('[1]Deals (investment)'!$C:$C,'[1]Deals (investment)'!$B:$B,$A1590,'[1]Deals (investment)'!$T:$T,AV$1)</f>
        <v>#VALUE!</v>
      </c>
      <c r="AW1590" s="17" t="e">
        <f>SUMIFS('[1]Deals (investment)'!$C:$C,'[1]Deals (investment)'!$B:$B,$A1590,'[1]Deals (investment)'!$T:$T,AW$1)</f>
        <v>#VALUE!</v>
      </c>
      <c r="AX1590" s="17" t="e">
        <f>SUMIFS('[1]Deals (investment)'!$C:$C,'[1]Deals (investment)'!$B:$B,$A1590,'[1]Deals (investment)'!$T:$T,AX$1)</f>
        <v>#VALUE!</v>
      </c>
      <c r="AY1590" s="17" t="e">
        <f>SUMIFS('[1]Deals (investment)'!$C:$C,'[1]Deals (investment)'!$B:$B,$A1590,'[1]Deals (investment)'!$T:$T,AY$1)</f>
        <v>#VALUE!</v>
      </c>
      <c r="AZ1590" s="17" t="e">
        <f>SUMIFS('[1]Deals (investment)'!$C:$C,'[1]Deals (investment)'!$B:$B,$A1590,'[1]Deals (investment)'!$T:$T,AZ$1)</f>
        <v>#VALUE!</v>
      </c>
      <c r="BA1590" s="17" t="e">
        <f>SUMIFS('[1]Deals (investment)'!$C:$C,'[1]Deals (investment)'!$B:$B,$A1590,'[1]Deals (investment)'!$T:$T,BA$1)</f>
        <v>#VALUE!</v>
      </c>
      <c r="BB1590" s="17" t="e">
        <f>SUMIFS('[1]Deals (investment)'!$C:$C,'[1]Deals (investment)'!$B:$B,$A1590,'[1]Deals (investment)'!$T:$T,BB$1)</f>
        <v>#VALUE!</v>
      </c>
      <c r="BC1590" s="17" t="e">
        <f>SUMIFS('[1]Deals (Exits)'!$C:$C,'[1]Deals (Exits)'!$B:$B,$A1590)</f>
        <v>#VALUE!</v>
      </c>
      <c r="BD1590" s="17" t="e">
        <f>SUMIFS('[1]Deals (investment)'!$C:$C,'[1]Deals (investment)'!$B:$B,$A1590,'[1]Deals (investment)'!$V:$V,BD$1)</f>
        <v>#VALUE!</v>
      </c>
      <c r="BE1590" s="17" t="e">
        <f>SUMIFS('[1]Deals (investment)'!$C:$C,'[1]Deals (investment)'!$B:$B,$A1590,'[1]Deals (investment)'!$V:$V,BE$1)</f>
        <v>#VALUE!</v>
      </c>
      <c r="BF1590" s="17" t="e">
        <f>SUMIFS('[1]Deals (investment)'!$C:$C,'[1]Deals (investment)'!$B:$B,$A1590,'[1]Deals (investment)'!$V:$V,BF$1)</f>
        <v>#VALUE!</v>
      </c>
      <c r="BG1590" s="17" t="e">
        <f>SUMIFS('[1]Deals (investment)'!$C:$C,'[1]Deals (investment)'!$B:$B,$A1590,'[1]Deals (investment)'!$V:$V,BG$1)</f>
        <v>#VALUE!</v>
      </c>
      <c r="BH1590" s="17" t="e">
        <f>SUMIFS('[1]Deals (investment)'!$C:$C,'[1]Deals (investment)'!$B:$B,$A1590,'[1]Deals (investment)'!$V:$V,BH$1)</f>
        <v>#VALUE!</v>
      </c>
      <c r="BI1590" s="17" t="e">
        <f>SUMIFS('[1]Deals (investment)'!$C:$C,'[1]Deals (investment)'!$B:$B,$A1590,'[1]Deals (investment)'!$V:$V,BI$1)</f>
        <v>#VALUE!</v>
      </c>
      <c r="BJ1590" s="17" t="e">
        <f>SUMIFS('[1]Deals (investment)'!$C:$C,'[1]Deals (investment)'!$B:$B,$A1590,'[1]Deals (investment)'!$V:$V,BJ$1)</f>
        <v>#VALUE!</v>
      </c>
      <c r="BK1590" s="17" t="e">
        <f>SUMIFS('[1]Deals (investment)'!$C:$C,'[1]Deals (investment)'!$B:$B,$A1590,'[1]Deals (investment)'!$V:$V,BK$1)</f>
        <v>#VALUE!</v>
      </c>
      <c r="BL1590" s="17" t="e">
        <f>SUMIFS('[1]Deals (investment)'!$C:$C,'[1]Deals (investment)'!$B:$B,$A1590,'[1]Deals (investment)'!$V:$V,BL$1)</f>
        <v>#VALUE!</v>
      </c>
      <c r="BM1590" s="17" t="e">
        <f>SUMIFS('[1]Deals (investment)'!$C:$C,'[1]Deals (investment)'!$B:$B,$A1590,'[1]Deals (investment)'!$V:$V,BM$1)</f>
        <v>#VALUE!</v>
      </c>
      <c r="BN1590" s="15"/>
      <c r="BO1590" s="15"/>
      <c r="BP1590" s="22"/>
      <c r="BQ1590" s="15"/>
      <c r="BR1590" s="15"/>
      <c r="BS1590" s="15"/>
      <c r="BT1590" s="15"/>
      <c r="BU1590" s="15"/>
      <c r="BV1590" s="15"/>
      <c r="BW1590" s="15"/>
      <c r="BX1590" s="15"/>
      <c r="BY1590" s="15"/>
      <c r="BZ1590" s="15"/>
      <c r="CA1590" s="15"/>
      <c r="CB1590" s="15"/>
      <c r="CC1590" s="15"/>
      <c r="CD1590" s="15" t="str">
        <f t="shared" si="244"/>
        <v>SuperFluids LabsSUPERFLUID LABS has developed a platform that enables businesses to identify and unlock hidden revenue opportunities and expand their services and impact to reach several millions more customers through the power of data and artificial intelligence (AI). Our team of data scientists, engineers and mathematicians have built a proprietary technology platform that mines customer transactional data to automatically predict future business events, reveal customer behaviours and trends (e.g. credit risk and defaults), enhance engagement, reduce churn risk, and increase overall profitability. Our mission is to bring AI to businesses and consumers to drive economic growth and opportunities.Active</v>
      </c>
      <c r="CE1590" s="15"/>
      <c r="CF1590" s="15"/>
      <c r="CG1590" s="15"/>
      <c r="CH1590" s="15"/>
      <c r="CI1590" s="15"/>
      <c r="CJ1590" s="15"/>
    </row>
    <row r="1591" spans="1:117" ht="12.75">
      <c r="A1591" s="15" t="s">
        <v>10340</v>
      </c>
      <c r="B1591" s="15"/>
      <c r="C1591" s="15"/>
      <c r="D1591" s="16"/>
      <c r="E1591" s="15"/>
      <c r="F1591" s="15"/>
      <c r="G1591" s="15" t="s">
        <v>1229</v>
      </c>
      <c r="H1591" s="15"/>
      <c r="I1591" s="15" t="s">
        <v>1229</v>
      </c>
      <c r="J1591" s="15"/>
      <c r="K1591" s="17" t="e">
        <f t="shared" si="218"/>
        <v>#VALUE!</v>
      </c>
      <c r="L1591" s="15"/>
      <c r="M1591" s="18" t="e">
        <f t="shared" si="205"/>
        <v>#VALUE!</v>
      </c>
      <c r="N1591" s="15"/>
      <c r="O1591" s="15"/>
      <c r="P1591" s="15"/>
      <c r="Q1591" s="15"/>
      <c r="R1591" s="15"/>
      <c r="S1591" s="19"/>
      <c r="T1591" s="15"/>
      <c r="U1591" s="17"/>
      <c r="V1591" s="15"/>
      <c r="W1591" s="15"/>
      <c r="X1591" s="15" t="s">
        <v>5866</v>
      </c>
      <c r="Y1591" s="15"/>
      <c r="AB1591" s="20"/>
      <c r="AC1591" s="15"/>
      <c r="AD1591" s="15"/>
      <c r="AE1591" s="15"/>
      <c r="AF1591" s="15"/>
      <c r="AG1591" s="22">
        <f t="shared" si="246"/>
        <v>0.16129032258064516</v>
      </c>
      <c r="AH1591" s="15" t="str">
        <f t="shared" si="237"/>
        <v/>
      </c>
      <c r="AI1591" s="22" t="e">
        <f>VLOOKUP(A1591,'[1]Deals (investment)'!$B$2:$Z$1497,1,FALSE)</f>
        <v>#N/A</v>
      </c>
      <c r="AJ1591" s="22" t="e">
        <f>VLOOKUP(A1591,'[1]Deals (investment)'!$B$2:$Z$870,15,FALSE)</f>
        <v>#N/A</v>
      </c>
      <c r="AK1591" s="17" t="e">
        <f>VLOOKUP(A1591,'[1]Deals (Exits)'!B:B,1,FALSE)</f>
        <v>#N/A</v>
      </c>
      <c r="AL1591" s="23">
        <f>VLOOKUP(G1591,[1]Lookups!$V$3:$Y$197,4,FALSE)</f>
        <v>0</v>
      </c>
      <c r="AM1591" s="17" t="e">
        <f>VLOOKUP(X1591,[1]Lookups!$B$3:$C$200,2,FALSE)</f>
        <v>#N/A</v>
      </c>
      <c r="AN1591" s="17" t="e">
        <f>VLOOKUP(R1591,[1]Lookups!$H$3:$I$69,2,FALSE)</f>
        <v>#N/A</v>
      </c>
      <c r="AO1591" s="17" t="e">
        <f>VLOOKUP(T1591,[1]Lookups!$H$3:$I$69,2,FALSE)</f>
        <v>#N/A</v>
      </c>
      <c r="AP1591" s="17" t="e">
        <f>VLOOKUP(AN1591,[1]Lookups!$N$3:$O$11,2,FALSE)</f>
        <v>#N/A</v>
      </c>
      <c r="AQ1591" s="18" t="e">
        <f>COUNTIFS('[1]Deals (investment)'!$B:$B,$A1591)</f>
        <v>#VALUE!</v>
      </c>
      <c r="AR1591" s="18" t="e">
        <f>COUNTIFS('[1]Deals (investment)'!$B:$B,$A1591,'[1]Deals (investment)'!$T:$T,$AW$1)+COUNTIFS('[1]Deals (investment)'!$B:$B,$A1591,'[1]Deals (investment)'!$T:$T,$AX$1)+COUNTIFS('[1]Deals (investment)'!$B:$B,$A1591,'[1]Deals (investment)'!$T:$T,$AY$1)</f>
        <v>#VALUE!</v>
      </c>
      <c r="AS1591" s="17" t="e">
        <f>SUMIFS('[1]Deals (investment)'!$C:$C,'[1]Deals (investment)'!$B:$B,$A1591)</f>
        <v>#VALUE!</v>
      </c>
      <c r="AT1591" s="17" t="e">
        <f t="shared" si="219"/>
        <v>#VALUE!</v>
      </c>
      <c r="AU1591" s="18" t="e">
        <f>COUNTIF('[1]Deals (Exits)'!$B:$B,A1591)</f>
        <v>#VALUE!</v>
      </c>
      <c r="AV1591" s="17" t="e">
        <f>SUMIFS('[1]Deals (investment)'!$C:$C,'[1]Deals (investment)'!$B:$B,$A1591,'[1]Deals (investment)'!$T:$T,AV$1)</f>
        <v>#VALUE!</v>
      </c>
      <c r="AW1591" s="17" t="e">
        <f>SUMIFS('[1]Deals (investment)'!$C:$C,'[1]Deals (investment)'!$B:$B,$A1591,'[1]Deals (investment)'!$T:$T,AW$1)</f>
        <v>#VALUE!</v>
      </c>
      <c r="AX1591" s="17" t="e">
        <f>SUMIFS('[1]Deals (investment)'!$C:$C,'[1]Deals (investment)'!$B:$B,$A1591,'[1]Deals (investment)'!$T:$T,AX$1)</f>
        <v>#VALUE!</v>
      </c>
      <c r="AY1591" s="17" t="e">
        <f>SUMIFS('[1]Deals (investment)'!$C:$C,'[1]Deals (investment)'!$B:$B,$A1591,'[1]Deals (investment)'!$T:$T,AY$1)</f>
        <v>#VALUE!</v>
      </c>
      <c r="AZ1591" s="17" t="e">
        <f>SUMIFS('[1]Deals (investment)'!$C:$C,'[1]Deals (investment)'!$B:$B,$A1591,'[1]Deals (investment)'!$T:$T,AZ$1)</f>
        <v>#VALUE!</v>
      </c>
      <c r="BA1591" s="17" t="e">
        <f>SUMIFS('[1]Deals (investment)'!$C:$C,'[1]Deals (investment)'!$B:$B,$A1591,'[1]Deals (investment)'!$T:$T,BA$1)</f>
        <v>#VALUE!</v>
      </c>
      <c r="BB1591" s="17" t="e">
        <f>SUMIFS('[1]Deals (investment)'!$C:$C,'[1]Deals (investment)'!$B:$B,$A1591,'[1]Deals (investment)'!$T:$T,BB$1)</f>
        <v>#VALUE!</v>
      </c>
      <c r="BC1591" s="17" t="e">
        <f>SUMIFS('[1]Deals (Exits)'!$C:$C,'[1]Deals (Exits)'!$B:$B,$A1591)</f>
        <v>#VALUE!</v>
      </c>
      <c r="BD1591" s="17" t="e">
        <f>SUMIFS('[1]Deals (investment)'!$C:$C,'[1]Deals (investment)'!$B:$B,$A1591,'[1]Deals (investment)'!$V:$V,BD$1)</f>
        <v>#VALUE!</v>
      </c>
      <c r="BE1591" s="17" t="e">
        <f>SUMIFS('[1]Deals (investment)'!$C:$C,'[1]Deals (investment)'!$B:$B,$A1591,'[1]Deals (investment)'!$V:$V,BE$1)</f>
        <v>#VALUE!</v>
      </c>
      <c r="BF1591" s="17" t="e">
        <f>SUMIFS('[1]Deals (investment)'!$C:$C,'[1]Deals (investment)'!$B:$B,$A1591,'[1]Deals (investment)'!$V:$V,BF$1)</f>
        <v>#VALUE!</v>
      </c>
      <c r="BG1591" s="17" t="e">
        <f>SUMIFS('[1]Deals (investment)'!$C:$C,'[1]Deals (investment)'!$B:$B,$A1591,'[1]Deals (investment)'!$V:$V,BG$1)</f>
        <v>#VALUE!</v>
      </c>
      <c r="BH1591" s="17" t="e">
        <f>SUMIFS('[1]Deals (investment)'!$C:$C,'[1]Deals (investment)'!$B:$B,$A1591,'[1]Deals (investment)'!$V:$V,BH$1)</f>
        <v>#VALUE!</v>
      </c>
      <c r="BI1591" s="17" t="e">
        <f>SUMIFS('[1]Deals (investment)'!$C:$C,'[1]Deals (investment)'!$B:$B,$A1591,'[1]Deals (investment)'!$V:$V,BI$1)</f>
        <v>#VALUE!</v>
      </c>
      <c r="BJ1591" s="17" t="e">
        <f>SUMIFS('[1]Deals (investment)'!$C:$C,'[1]Deals (investment)'!$B:$B,$A1591,'[1]Deals (investment)'!$V:$V,BJ$1)</f>
        <v>#VALUE!</v>
      </c>
      <c r="BK1591" s="17" t="e">
        <f>SUMIFS('[1]Deals (investment)'!$C:$C,'[1]Deals (investment)'!$B:$B,$A1591,'[1]Deals (investment)'!$V:$V,BK$1)</f>
        <v>#VALUE!</v>
      </c>
      <c r="BL1591" s="17" t="e">
        <f>SUMIFS('[1]Deals (investment)'!$C:$C,'[1]Deals (investment)'!$B:$B,$A1591,'[1]Deals (investment)'!$V:$V,BL$1)</f>
        <v>#VALUE!</v>
      </c>
      <c r="BM1591" s="17" t="e">
        <f>SUMIFS('[1]Deals (investment)'!$C:$C,'[1]Deals (investment)'!$B:$B,$A1591,'[1]Deals (investment)'!$V:$V,BM$1)</f>
        <v>#VALUE!</v>
      </c>
      <c r="BN1591" s="15"/>
      <c r="BO1591" s="15"/>
      <c r="BP1591" s="22"/>
      <c r="BQ1591" s="15"/>
      <c r="BR1591" s="15"/>
      <c r="BS1591" s="15"/>
      <c r="BT1591" s="15"/>
      <c r="BU1591" s="15"/>
      <c r="BV1591" s="15"/>
      <c r="BW1591" s="15"/>
      <c r="BX1591" s="15"/>
      <c r="BY1591" s="15"/>
      <c r="BZ1591" s="15"/>
      <c r="CA1591" s="15"/>
      <c r="CB1591" s="15"/>
      <c r="CC1591" s="15"/>
      <c r="CD1591" s="15" t="str">
        <f t="shared" si="244"/>
        <v>StarNews Mobile</v>
      </c>
      <c r="CE1591" s="15"/>
      <c r="CF1591" s="15"/>
      <c r="CG1591" s="15"/>
      <c r="CH1591" s="15"/>
      <c r="CI1591" s="15"/>
      <c r="CJ1591" s="15"/>
    </row>
    <row r="1592" spans="1:117" ht="12.75">
      <c r="A1592" s="25" t="s">
        <v>10341</v>
      </c>
      <c r="B1592" s="15" t="s">
        <v>10342</v>
      </c>
      <c r="C1592" s="15" t="s">
        <v>46</v>
      </c>
      <c r="D1592" s="16">
        <v>2013</v>
      </c>
      <c r="E1592" s="15" t="s">
        <v>10343</v>
      </c>
      <c r="F1592" s="15"/>
      <c r="G1592" s="15" t="s">
        <v>702</v>
      </c>
      <c r="H1592" s="15"/>
      <c r="I1592" s="15" t="s">
        <v>702</v>
      </c>
      <c r="J1592" s="15"/>
      <c r="K1592" s="17" t="e">
        <f t="shared" si="218"/>
        <v>#VALUE!</v>
      </c>
      <c r="L1592" s="15"/>
      <c r="M1592" s="18" t="e">
        <f t="shared" si="205"/>
        <v>#VALUE!</v>
      </c>
      <c r="N1592" s="15"/>
      <c r="O1592" s="15"/>
      <c r="P1592" s="15"/>
      <c r="Q1592" s="15"/>
      <c r="R1592" s="15"/>
      <c r="S1592" s="19"/>
      <c r="T1592" s="15"/>
      <c r="U1592" s="17"/>
      <c r="V1592" s="15" t="s">
        <v>10344</v>
      </c>
      <c r="W1592" s="15"/>
      <c r="X1592" s="15" t="s">
        <v>229</v>
      </c>
      <c r="Y1592" s="15" t="s">
        <v>10345</v>
      </c>
      <c r="AB1592" s="20"/>
      <c r="AC1592" s="21" t="s">
        <v>10346</v>
      </c>
      <c r="AD1592" s="15"/>
      <c r="AE1592" s="21" t="s">
        <v>10347</v>
      </c>
      <c r="AF1592" s="21" t="s">
        <v>10348</v>
      </c>
      <c r="AG1592" s="22">
        <f t="shared" si="246"/>
        <v>0.45161290322580644</v>
      </c>
      <c r="AH1592" s="15" t="str">
        <f t="shared" si="237"/>
        <v/>
      </c>
      <c r="AI1592" s="22" t="e">
        <f>VLOOKUP(A1592,'[1]Deals (investment)'!$B$2:$Z$1497,1,FALSE)</f>
        <v>#N/A</v>
      </c>
      <c r="AJ1592" s="22" t="e">
        <f>VLOOKUP(A1592,'[1]Deals (investment)'!$B$2:$Z$870,15,FALSE)</f>
        <v>#N/A</v>
      </c>
      <c r="AK1592" s="17" t="str">
        <f>VLOOKUP(A1592,'[1]Deals (Exits)'!B:B,1,FALSE)</f>
        <v>Teranga Solutions</v>
      </c>
      <c r="AL1592" s="23">
        <f>VLOOKUP(G1592,[1]Lookups!$V$3:$Y$197,4,FALSE)</f>
        <v>0</v>
      </c>
      <c r="AM1592" s="17" t="str">
        <f>VLOOKUP(X1592,[1]Lookups!$B$3:$C$200,2,FALSE)</f>
        <v>Travel &amp; Leisure</v>
      </c>
      <c r="AN1592" s="17" t="e">
        <f>VLOOKUP(R1592,[1]Lookups!$H$3:$I$69,2,FALSE)</f>
        <v>#N/A</v>
      </c>
      <c r="AO1592" s="17" t="e">
        <f>VLOOKUP(T1592,[1]Lookups!$H$3:$I$69,2,FALSE)</f>
        <v>#N/A</v>
      </c>
      <c r="AP1592" s="17" t="e">
        <f>VLOOKUP(AN1592,[1]Lookups!$N$3:$O$11,2,FALSE)</f>
        <v>#N/A</v>
      </c>
      <c r="AQ1592" s="18" t="e">
        <f>COUNTIFS('[1]Deals (investment)'!$B:$B,$A1592)</f>
        <v>#VALUE!</v>
      </c>
      <c r="AR1592" s="18" t="e">
        <f>COUNTIFS('[1]Deals (investment)'!$B:$B,$A1592,'[1]Deals (investment)'!$T:$T,$AW$1)+COUNTIFS('[1]Deals (investment)'!$B:$B,$A1592,'[1]Deals (investment)'!$T:$T,$AX$1)+COUNTIFS('[1]Deals (investment)'!$B:$B,$A1592,'[1]Deals (investment)'!$T:$T,$AY$1)</f>
        <v>#VALUE!</v>
      </c>
      <c r="AS1592" s="17" t="e">
        <f>SUMIFS('[1]Deals (investment)'!$C:$C,'[1]Deals (investment)'!$B:$B,$A1592)</f>
        <v>#VALUE!</v>
      </c>
      <c r="AT1592" s="17" t="e">
        <f t="shared" si="219"/>
        <v>#VALUE!</v>
      </c>
      <c r="AU1592" s="18" t="e">
        <f>COUNTIF('[1]Deals (Exits)'!$B:$B,A1592)</f>
        <v>#VALUE!</v>
      </c>
      <c r="AV1592" s="17" t="e">
        <f>SUMIFS('[1]Deals (investment)'!$C:$C,'[1]Deals (investment)'!$B:$B,$A1592,'[1]Deals (investment)'!$T:$T,AV$1)</f>
        <v>#VALUE!</v>
      </c>
      <c r="AW1592" s="17" t="e">
        <f>SUMIFS('[1]Deals (investment)'!$C:$C,'[1]Deals (investment)'!$B:$B,$A1592,'[1]Deals (investment)'!$T:$T,AW$1)</f>
        <v>#VALUE!</v>
      </c>
      <c r="AX1592" s="17" t="e">
        <f>SUMIFS('[1]Deals (investment)'!$C:$C,'[1]Deals (investment)'!$B:$B,$A1592,'[1]Deals (investment)'!$T:$T,AX$1)</f>
        <v>#VALUE!</v>
      </c>
      <c r="AY1592" s="17" t="e">
        <f>SUMIFS('[1]Deals (investment)'!$C:$C,'[1]Deals (investment)'!$B:$B,$A1592,'[1]Deals (investment)'!$T:$T,AY$1)</f>
        <v>#VALUE!</v>
      </c>
      <c r="AZ1592" s="17" t="e">
        <f>SUMIFS('[1]Deals (investment)'!$C:$C,'[1]Deals (investment)'!$B:$B,$A1592,'[1]Deals (investment)'!$T:$T,AZ$1)</f>
        <v>#VALUE!</v>
      </c>
      <c r="BA1592" s="17" t="e">
        <f>SUMIFS('[1]Deals (investment)'!$C:$C,'[1]Deals (investment)'!$B:$B,$A1592,'[1]Deals (investment)'!$T:$T,BA$1)</f>
        <v>#VALUE!</v>
      </c>
      <c r="BB1592" s="17" t="e">
        <f>SUMIFS('[1]Deals (investment)'!$C:$C,'[1]Deals (investment)'!$B:$B,$A1592,'[1]Deals (investment)'!$T:$T,BB$1)</f>
        <v>#VALUE!</v>
      </c>
      <c r="BC1592" s="17" t="e">
        <f>SUMIFS('[1]Deals (Exits)'!$C:$C,'[1]Deals (Exits)'!$B:$B,$A1592)</f>
        <v>#VALUE!</v>
      </c>
      <c r="BD1592" s="17" t="e">
        <f>SUMIFS('[1]Deals (investment)'!$C:$C,'[1]Deals (investment)'!$B:$B,$A1592,'[1]Deals (investment)'!$V:$V,BD$1)</f>
        <v>#VALUE!</v>
      </c>
      <c r="BE1592" s="17" t="e">
        <f>SUMIFS('[1]Deals (investment)'!$C:$C,'[1]Deals (investment)'!$B:$B,$A1592,'[1]Deals (investment)'!$V:$V,BE$1)</f>
        <v>#VALUE!</v>
      </c>
      <c r="BF1592" s="17" t="e">
        <f>SUMIFS('[1]Deals (investment)'!$C:$C,'[1]Deals (investment)'!$B:$B,$A1592,'[1]Deals (investment)'!$V:$V,BF$1)</f>
        <v>#VALUE!</v>
      </c>
      <c r="BG1592" s="17" t="e">
        <f>SUMIFS('[1]Deals (investment)'!$C:$C,'[1]Deals (investment)'!$B:$B,$A1592,'[1]Deals (investment)'!$V:$V,BG$1)</f>
        <v>#VALUE!</v>
      </c>
      <c r="BH1592" s="17" t="e">
        <f>SUMIFS('[1]Deals (investment)'!$C:$C,'[1]Deals (investment)'!$B:$B,$A1592,'[1]Deals (investment)'!$V:$V,BH$1)</f>
        <v>#VALUE!</v>
      </c>
      <c r="BI1592" s="17" t="e">
        <f>SUMIFS('[1]Deals (investment)'!$C:$C,'[1]Deals (investment)'!$B:$B,$A1592,'[1]Deals (investment)'!$V:$V,BI$1)</f>
        <v>#VALUE!</v>
      </c>
      <c r="BJ1592" s="17" t="e">
        <f>SUMIFS('[1]Deals (investment)'!$C:$C,'[1]Deals (investment)'!$B:$B,$A1592,'[1]Deals (investment)'!$V:$V,BJ$1)</f>
        <v>#VALUE!</v>
      </c>
      <c r="BK1592" s="17" t="e">
        <f>SUMIFS('[1]Deals (investment)'!$C:$C,'[1]Deals (investment)'!$B:$B,$A1592,'[1]Deals (investment)'!$V:$V,BK$1)</f>
        <v>#VALUE!</v>
      </c>
      <c r="BL1592" s="17" t="e">
        <f>SUMIFS('[1]Deals (investment)'!$C:$C,'[1]Deals (investment)'!$B:$B,$A1592,'[1]Deals (investment)'!$V:$V,BL$1)</f>
        <v>#VALUE!</v>
      </c>
      <c r="BM1592" s="17" t="e">
        <f>SUMIFS('[1]Deals (investment)'!$C:$C,'[1]Deals (investment)'!$B:$B,$A1592,'[1]Deals (investment)'!$V:$V,BM$1)</f>
        <v>#VALUE!</v>
      </c>
      <c r="BN1592" s="15"/>
      <c r="BO1592" s="15"/>
      <c r="BP1592" s="22"/>
      <c r="BQ1592" s="15"/>
      <c r="BR1592" s="15"/>
      <c r="BS1592" s="15"/>
      <c r="BT1592" s="15"/>
      <c r="BU1592" s="15"/>
      <c r="BV1592" s="15"/>
      <c r="BW1592" s="15"/>
      <c r="BX1592" s="15"/>
      <c r="BY1592" s="15"/>
      <c r="BZ1592" s="15"/>
      <c r="CA1592" s="15"/>
      <c r="CB1592" s="15"/>
      <c r="CC1592" s="15"/>
      <c r="CD1592" s="15" t="str">
        <f t="shared" si="244"/>
        <v>Teranga SolutionsTeranga Hospitality Solutions offers an unprecedented hospitality experience by leveraging on the convergence of mobile.Acquired</v>
      </c>
      <c r="CE1592" s="15"/>
      <c r="CF1592" s="15"/>
      <c r="CG1592" s="15"/>
      <c r="CH1592" s="15"/>
      <c r="CI1592" s="15"/>
      <c r="CJ1592" s="15"/>
    </row>
    <row r="1593" spans="1:117" ht="12.75">
      <c r="A1593" s="15" t="s">
        <v>10349</v>
      </c>
      <c r="B1593" s="15" t="s">
        <v>10350</v>
      </c>
      <c r="C1593" s="15" t="s">
        <v>58</v>
      </c>
      <c r="D1593" s="16">
        <v>2014</v>
      </c>
      <c r="E1593" s="15" t="s">
        <v>59</v>
      </c>
      <c r="F1593" s="15"/>
      <c r="G1593" s="15" t="s">
        <v>61</v>
      </c>
      <c r="H1593" s="15"/>
      <c r="I1593" s="15" t="s">
        <v>61</v>
      </c>
      <c r="J1593" s="15"/>
      <c r="K1593" s="17" t="e">
        <f t="shared" si="218"/>
        <v>#VALUE!</v>
      </c>
      <c r="L1593" s="15"/>
      <c r="M1593" s="18" t="e">
        <f t="shared" si="205"/>
        <v>#VALUE!</v>
      </c>
      <c r="N1593" s="15"/>
      <c r="O1593" s="15"/>
      <c r="P1593" s="15"/>
      <c r="Q1593" s="15"/>
      <c r="R1593" s="15" t="s">
        <v>375</v>
      </c>
      <c r="S1593" s="19">
        <v>125000</v>
      </c>
      <c r="T1593" s="15" t="s">
        <v>375</v>
      </c>
      <c r="U1593" s="17">
        <v>300000</v>
      </c>
      <c r="V1593" s="15" t="s">
        <v>1759</v>
      </c>
      <c r="W1593" s="15"/>
      <c r="X1593" s="15" t="s">
        <v>64</v>
      </c>
      <c r="Y1593" s="15" t="s">
        <v>10351</v>
      </c>
      <c r="AB1593" s="20" t="s">
        <v>286</v>
      </c>
      <c r="AC1593" s="21" t="s">
        <v>10352</v>
      </c>
      <c r="AD1593" s="21" t="s">
        <v>10353</v>
      </c>
      <c r="AE1593" s="21" t="s">
        <v>10354</v>
      </c>
      <c r="AF1593" s="21" t="s">
        <v>1764</v>
      </c>
      <c r="AG1593" s="22">
        <f t="shared" si="246"/>
        <v>0.64516129032258063</v>
      </c>
      <c r="AH1593" s="15" t="e">
        <f t="shared" si="237"/>
        <v>#VALUE!</v>
      </c>
      <c r="AI1593" s="22" t="e">
        <f>VLOOKUP(A1593,'[1]Deals (investment)'!$B$2:$Z$1497,1,FALSE)</f>
        <v>#N/A</v>
      </c>
      <c r="AJ1593" s="22" t="e">
        <f>VLOOKUP(A1593,'[1]Deals (investment)'!$B$2:$Z$870,15,FALSE)</f>
        <v>#N/A</v>
      </c>
      <c r="AK1593" s="17" t="e">
        <f>VLOOKUP(A1593,'[1]Deals (Exits)'!B:B,1,FALSE)</f>
        <v>#N/A</v>
      </c>
      <c r="AL1593" s="23">
        <f>VLOOKUP(G1593,[1]Lookups!$V$3:$Y$197,4,FALSE)</f>
        <v>0</v>
      </c>
      <c r="AM1593" s="17" t="str">
        <f>VLOOKUP(X1593,[1]Lookups!$B$3:$C$200,2,FALSE)</f>
        <v>E-commerce &amp; Retail</v>
      </c>
      <c r="AN1593" s="17" t="str">
        <f>VLOOKUP(R1593,[1]Lookups!$H$3:$I$69,2,FALSE)</f>
        <v>2. Seed</v>
      </c>
      <c r="AO1593" s="17" t="str">
        <f>VLOOKUP(T1593,[1]Lookups!$H$3:$I$69,2,FALSE)</f>
        <v>2. Seed</v>
      </c>
      <c r="AP1593" s="17" t="str">
        <f>VLOOKUP(AN1593,[1]Lookups!$N$3:$O$11,2,FALSE)</f>
        <v>Early</v>
      </c>
      <c r="AQ1593" s="18" t="e">
        <f>COUNTIFS('[1]Deals (investment)'!$B:$B,$A1593)</f>
        <v>#VALUE!</v>
      </c>
      <c r="AR1593" s="18" t="e">
        <f>COUNTIFS('[1]Deals (investment)'!$B:$B,$A1593,'[1]Deals (investment)'!$T:$T,$AW$1)+COUNTIFS('[1]Deals (investment)'!$B:$B,$A1593,'[1]Deals (investment)'!$T:$T,$AX$1)+COUNTIFS('[1]Deals (investment)'!$B:$B,$A1593,'[1]Deals (investment)'!$T:$T,$AY$1)</f>
        <v>#VALUE!</v>
      </c>
      <c r="AS1593" s="17" t="e">
        <f>SUMIFS('[1]Deals (investment)'!$C:$C,'[1]Deals (investment)'!$B:$B,$A1593)</f>
        <v>#VALUE!</v>
      </c>
      <c r="AT1593" s="17" t="e">
        <f t="shared" si="219"/>
        <v>#VALUE!</v>
      </c>
      <c r="AU1593" s="18" t="e">
        <f>COUNTIF('[1]Deals (Exits)'!$B:$B,A1593)</f>
        <v>#VALUE!</v>
      </c>
      <c r="AV1593" s="17" t="e">
        <f>SUMIFS('[1]Deals (investment)'!$C:$C,'[1]Deals (investment)'!$B:$B,$A1593,'[1]Deals (investment)'!$T:$T,AV$1)</f>
        <v>#VALUE!</v>
      </c>
      <c r="AW1593" s="17" t="e">
        <f>SUMIFS('[1]Deals (investment)'!$C:$C,'[1]Deals (investment)'!$B:$B,$A1593,'[1]Deals (investment)'!$T:$T,AW$1)</f>
        <v>#VALUE!</v>
      </c>
      <c r="AX1593" s="17" t="e">
        <f>SUMIFS('[1]Deals (investment)'!$C:$C,'[1]Deals (investment)'!$B:$B,$A1593,'[1]Deals (investment)'!$T:$T,AX$1)</f>
        <v>#VALUE!</v>
      </c>
      <c r="AY1593" s="17" t="e">
        <f>SUMIFS('[1]Deals (investment)'!$C:$C,'[1]Deals (investment)'!$B:$B,$A1593,'[1]Deals (investment)'!$T:$T,AY$1)</f>
        <v>#VALUE!</v>
      </c>
      <c r="AZ1593" s="17" t="e">
        <f>SUMIFS('[1]Deals (investment)'!$C:$C,'[1]Deals (investment)'!$B:$B,$A1593,'[1]Deals (investment)'!$T:$T,AZ$1)</f>
        <v>#VALUE!</v>
      </c>
      <c r="BA1593" s="17" t="e">
        <f>SUMIFS('[1]Deals (investment)'!$C:$C,'[1]Deals (investment)'!$B:$B,$A1593,'[1]Deals (investment)'!$T:$T,BA$1)</f>
        <v>#VALUE!</v>
      </c>
      <c r="BB1593" s="17" t="e">
        <f>SUMIFS('[1]Deals (investment)'!$C:$C,'[1]Deals (investment)'!$B:$B,$A1593,'[1]Deals (investment)'!$T:$T,BB$1)</f>
        <v>#VALUE!</v>
      </c>
      <c r="BC1593" s="17" t="e">
        <f>SUMIFS('[1]Deals (Exits)'!$C:$C,'[1]Deals (Exits)'!$B:$B,$A1593)</f>
        <v>#VALUE!</v>
      </c>
      <c r="BD1593" s="17" t="e">
        <f>SUMIFS('[1]Deals (investment)'!$C:$C,'[1]Deals (investment)'!$B:$B,$A1593,'[1]Deals (investment)'!$V:$V,BD$1)</f>
        <v>#VALUE!</v>
      </c>
      <c r="BE1593" s="17" t="e">
        <f>SUMIFS('[1]Deals (investment)'!$C:$C,'[1]Deals (investment)'!$B:$B,$A1593,'[1]Deals (investment)'!$V:$V,BE$1)</f>
        <v>#VALUE!</v>
      </c>
      <c r="BF1593" s="17" t="e">
        <f>SUMIFS('[1]Deals (investment)'!$C:$C,'[1]Deals (investment)'!$B:$B,$A1593,'[1]Deals (investment)'!$V:$V,BF$1)</f>
        <v>#VALUE!</v>
      </c>
      <c r="BG1593" s="17" t="e">
        <f>SUMIFS('[1]Deals (investment)'!$C:$C,'[1]Deals (investment)'!$B:$B,$A1593,'[1]Deals (investment)'!$V:$V,BG$1)</f>
        <v>#VALUE!</v>
      </c>
      <c r="BH1593" s="17" t="e">
        <f>SUMIFS('[1]Deals (investment)'!$C:$C,'[1]Deals (investment)'!$B:$B,$A1593,'[1]Deals (investment)'!$V:$V,BH$1)</f>
        <v>#VALUE!</v>
      </c>
      <c r="BI1593" s="17" t="e">
        <f>SUMIFS('[1]Deals (investment)'!$C:$C,'[1]Deals (investment)'!$B:$B,$A1593,'[1]Deals (investment)'!$V:$V,BI$1)</f>
        <v>#VALUE!</v>
      </c>
      <c r="BJ1593" s="17" t="e">
        <f>SUMIFS('[1]Deals (investment)'!$C:$C,'[1]Deals (investment)'!$B:$B,$A1593,'[1]Deals (investment)'!$V:$V,BJ$1)</f>
        <v>#VALUE!</v>
      </c>
      <c r="BK1593" s="17" t="e">
        <f>SUMIFS('[1]Deals (investment)'!$C:$C,'[1]Deals (investment)'!$B:$B,$A1593,'[1]Deals (investment)'!$V:$V,BK$1)</f>
        <v>#VALUE!</v>
      </c>
      <c r="BL1593" s="17" t="e">
        <f>SUMIFS('[1]Deals (investment)'!$C:$C,'[1]Deals (investment)'!$B:$B,$A1593,'[1]Deals (investment)'!$V:$V,BL$1)</f>
        <v>#VALUE!</v>
      </c>
      <c r="BM1593" s="17" t="e">
        <f>SUMIFS('[1]Deals (investment)'!$C:$C,'[1]Deals (investment)'!$B:$B,$A1593,'[1]Deals (investment)'!$V:$V,BM$1)</f>
        <v>#VALUE!</v>
      </c>
      <c r="BN1593" s="15"/>
      <c r="BO1593" s="15"/>
      <c r="BP1593" s="22"/>
      <c r="BQ1593" s="15"/>
      <c r="BR1593" s="15"/>
      <c r="BS1593" s="15"/>
      <c r="BT1593" s="15"/>
      <c r="BU1593" s="15"/>
      <c r="BV1593" s="15"/>
      <c r="BW1593" s="15"/>
      <c r="BX1593" s="15"/>
      <c r="BY1593" s="15"/>
      <c r="BZ1593" s="15"/>
      <c r="CA1593" s="15"/>
      <c r="CB1593" s="15"/>
      <c r="CC1593" s="15"/>
      <c r="CD1593" s="15" t="str">
        <f t="shared" si="244"/>
        <v>SuregiftsSometimes, words are not enough to express just how much you celebrate, appreciate, regard or love someone. Here at SureGifts, we make the art of gifting simpler but richer. For the sender, we offer the luxury of convenience. You don’t have to struggle to figure out the most ideal gift; neither do you have to go through the hassle of picking it up, wrapping and delivery. It’s all in a click of a button. For the recipient, get ready to free your storage room of un-preferred gifts. We know it’s the thought that counts, but it won’t hurt getting that thing you’ve always wanted instead! Gift Cards from SureGifts are sent with love. They can be personalized with special messages and delivered just in time to ignite the widest smile. You can have it delivered to the recipients’ e-mail or physical addresses, and they can redeem at your selected vendor or anywhere SureGifts Cards are accepted. What’s more? Prices are usually cheaper on SureGifts than in-store, and SureGifts Gift Cards don’t expire.Active</v>
      </c>
      <c r="CE1593" s="15"/>
      <c r="CF1593" s="15"/>
      <c r="CG1593" s="15"/>
      <c r="CH1593" s="15"/>
      <c r="CI1593" s="15"/>
      <c r="CJ1593" s="15"/>
    </row>
    <row r="1594" spans="1:117" ht="12.75">
      <c r="A1594" s="15" t="s">
        <v>10355</v>
      </c>
      <c r="B1594" s="15" t="s">
        <v>10356</v>
      </c>
      <c r="C1594" s="15" t="s">
        <v>58</v>
      </c>
      <c r="D1594" s="16">
        <v>2017</v>
      </c>
      <c r="E1594" s="15" t="s">
        <v>59</v>
      </c>
      <c r="F1594" s="15"/>
      <c r="G1594" s="15" t="s">
        <v>61</v>
      </c>
      <c r="H1594" s="15"/>
      <c r="I1594" s="15" t="s">
        <v>10357</v>
      </c>
      <c r="J1594" s="15"/>
      <c r="K1594" s="17" t="e">
        <f t="shared" si="218"/>
        <v>#VALUE!</v>
      </c>
      <c r="L1594" s="15"/>
      <c r="M1594" s="18" t="e">
        <f t="shared" si="205"/>
        <v>#VALUE!</v>
      </c>
      <c r="N1594" s="15" t="s">
        <v>10358</v>
      </c>
      <c r="O1594" s="15"/>
      <c r="P1594" s="15"/>
      <c r="Q1594" s="24" t="e">
        <f ca="1">_xludf.MAXIFS('[1]Deals (investment)'!A:A,'[1]Deals (investment)'!B:B,A1594)</f>
        <v>#NAME?</v>
      </c>
      <c r="R1594" s="15" t="s">
        <v>7015</v>
      </c>
      <c r="S1594" s="19">
        <v>7000000</v>
      </c>
      <c r="T1594" s="15" t="s">
        <v>7015</v>
      </c>
      <c r="U1594" s="17">
        <v>7000000</v>
      </c>
      <c r="V1594" s="15" t="s">
        <v>10359</v>
      </c>
      <c r="W1594" s="15">
        <v>0</v>
      </c>
      <c r="X1594" s="15" t="s">
        <v>158</v>
      </c>
      <c r="Y1594" s="15" t="s">
        <v>10360</v>
      </c>
      <c r="AA1594" s="25" t="s">
        <v>10361</v>
      </c>
      <c r="AB1594" s="20" t="s">
        <v>286</v>
      </c>
      <c r="AC1594" s="21" t="s">
        <v>10362</v>
      </c>
      <c r="AD1594" s="21" t="s">
        <v>10363</v>
      </c>
      <c r="AE1594" s="21" t="s">
        <v>10364</v>
      </c>
      <c r="AF1594" s="21" t="s">
        <v>10365</v>
      </c>
      <c r="AG1594" s="22">
        <f t="shared" ca="1" si="246"/>
        <v>0.77419354838709675</v>
      </c>
      <c r="AH1594" s="15" t="e">
        <f t="shared" si="237"/>
        <v>#VALUE!</v>
      </c>
      <c r="AI1594" s="22" t="str">
        <f>VLOOKUP(A1594,'[1]Deals (investment)'!$B$2:$Z$1497,1,FALSE)</f>
        <v>SureRemit</v>
      </c>
      <c r="AJ1594" s="22">
        <f>VLOOKUP(A1594,'[1]Deals (investment)'!$B$2:$Z$870,15,FALSE)</f>
        <v>1</v>
      </c>
      <c r="AK1594" s="17" t="e">
        <f>VLOOKUP(A1594,'[1]Deals (Exits)'!B:B,1,FALSE)</f>
        <v>#N/A</v>
      </c>
      <c r="AL1594" s="23">
        <f>VLOOKUP(G1594,[1]Lookups!$V$3:$Y$197,4,FALSE)</f>
        <v>0</v>
      </c>
      <c r="AM1594" s="17" t="str">
        <f>VLOOKUP(X1594,[1]Lookups!$B$3:$C$200,2,FALSE)</f>
        <v>Financial Services</v>
      </c>
      <c r="AN1594" s="17" t="e">
        <f>VLOOKUP(R1594,[1]Lookups!$H$3:$I$69,2,FALSE)</f>
        <v>#N/A</v>
      </c>
      <c r="AO1594" s="17" t="e">
        <f>VLOOKUP(T1594,[1]Lookups!$H$3:$I$69,2,FALSE)</f>
        <v>#N/A</v>
      </c>
      <c r="AP1594" s="17" t="e">
        <f>VLOOKUP(AN1594,[1]Lookups!$N$3:$O$11,2,FALSE)</f>
        <v>#N/A</v>
      </c>
      <c r="AQ1594" s="18" t="e">
        <f>COUNTIFS('[1]Deals (investment)'!$B:$B,$A1594)</f>
        <v>#VALUE!</v>
      </c>
      <c r="AR1594" s="18" t="e">
        <f>COUNTIFS('[1]Deals (investment)'!$B:$B,$A1594,'[1]Deals (investment)'!$T:$T,$AW$1)+COUNTIFS('[1]Deals (investment)'!$B:$B,$A1594,'[1]Deals (investment)'!$T:$T,$AX$1)+COUNTIFS('[1]Deals (investment)'!$B:$B,$A1594,'[1]Deals (investment)'!$T:$T,$AY$1)</f>
        <v>#VALUE!</v>
      </c>
      <c r="AS1594" s="17" t="e">
        <f>SUMIFS('[1]Deals (investment)'!$C:$C,'[1]Deals (investment)'!$B:$B,$A1594)</f>
        <v>#VALUE!</v>
      </c>
      <c r="AT1594" s="17" t="e">
        <f t="shared" si="219"/>
        <v>#VALUE!</v>
      </c>
      <c r="AU1594" s="18" t="e">
        <f>COUNTIF('[1]Deals (Exits)'!$B:$B,A1594)</f>
        <v>#VALUE!</v>
      </c>
      <c r="AV1594" s="17" t="e">
        <f>SUMIFS('[1]Deals (investment)'!$C:$C,'[1]Deals (investment)'!$B:$B,$A1594,'[1]Deals (investment)'!$T:$T,AV$1)</f>
        <v>#VALUE!</v>
      </c>
      <c r="AW1594" s="17" t="e">
        <f>SUMIFS('[1]Deals (investment)'!$C:$C,'[1]Deals (investment)'!$B:$B,$A1594,'[1]Deals (investment)'!$T:$T,AW$1)</f>
        <v>#VALUE!</v>
      </c>
      <c r="AX1594" s="17" t="e">
        <f>SUMIFS('[1]Deals (investment)'!$C:$C,'[1]Deals (investment)'!$B:$B,$A1594,'[1]Deals (investment)'!$T:$T,AX$1)</f>
        <v>#VALUE!</v>
      </c>
      <c r="AY1594" s="17" t="e">
        <f>SUMIFS('[1]Deals (investment)'!$C:$C,'[1]Deals (investment)'!$B:$B,$A1594,'[1]Deals (investment)'!$T:$T,AY$1)</f>
        <v>#VALUE!</v>
      </c>
      <c r="AZ1594" s="17" t="e">
        <f>SUMIFS('[1]Deals (investment)'!$C:$C,'[1]Deals (investment)'!$B:$B,$A1594,'[1]Deals (investment)'!$T:$T,AZ$1)</f>
        <v>#VALUE!</v>
      </c>
      <c r="BA1594" s="17" t="e">
        <f>SUMIFS('[1]Deals (investment)'!$C:$C,'[1]Deals (investment)'!$B:$B,$A1594,'[1]Deals (investment)'!$T:$T,BA$1)</f>
        <v>#VALUE!</v>
      </c>
      <c r="BB1594" s="17" t="e">
        <f>SUMIFS('[1]Deals (investment)'!$C:$C,'[1]Deals (investment)'!$B:$B,$A1594,'[1]Deals (investment)'!$T:$T,BB$1)</f>
        <v>#VALUE!</v>
      </c>
      <c r="BC1594" s="17" t="e">
        <f>SUMIFS('[1]Deals (Exits)'!$C:$C,'[1]Deals (Exits)'!$B:$B,$A1594)</f>
        <v>#VALUE!</v>
      </c>
      <c r="BD1594" s="17" t="e">
        <f>SUMIFS('[1]Deals (investment)'!$C:$C,'[1]Deals (investment)'!$B:$B,$A1594,'[1]Deals (investment)'!$V:$V,BD$1)</f>
        <v>#VALUE!</v>
      </c>
      <c r="BE1594" s="17" t="e">
        <f>SUMIFS('[1]Deals (investment)'!$C:$C,'[1]Deals (investment)'!$B:$B,$A1594,'[1]Deals (investment)'!$V:$V,BE$1)</f>
        <v>#VALUE!</v>
      </c>
      <c r="BF1594" s="17" t="e">
        <f>SUMIFS('[1]Deals (investment)'!$C:$C,'[1]Deals (investment)'!$B:$B,$A1594,'[1]Deals (investment)'!$V:$V,BF$1)</f>
        <v>#VALUE!</v>
      </c>
      <c r="BG1594" s="17" t="e">
        <f>SUMIFS('[1]Deals (investment)'!$C:$C,'[1]Deals (investment)'!$B:$B,$A1594,'[1]Deals (investment)'!$V:$V,BG$1)</f>
        <v>#VALUE!</v>
      </c>
      <c r="BH1594" s="17" t="e">
        <f>SUMIFS('[1]Deals (investment)'!$C:$C,'[1]Deals (investment)'!$B:$B,$A1594,'[1]Deals (investment)'!$V:$V,BH$1)</f>
        <v>#VALUE!</v>
      </c>
      <c r="BI1594" s="17" t="e">
        <f>SUMIFS('[1]Deals (investment)'!$C:$C,'[1]Deals (investment)'!$B:$B,$A1594,'[1]Deals (investment)'!$V:$V,BI$1)</f>
        <v>#VALUE!</v>
      </c>
      <c r="BJ1594" s="17" t="e">
        <f>SUMIFS('[1]Deals (investment)'!$C:$C,'[1]Deals (investment)'!$B:$B,$A1594,'[1]Deals (investment)'!$V:$V,BJ$1)</f>
        <v>#VALUE!</v>
      </c>
      <c r="BK1594" s="17" t="e">
        <f>SUMIFS('[1]Deals (investment)'!$C:$C,'[1]Deals (investment)'!$B:$B,$A1594,'[1]Deals (investment)'!$V:$V,BK$1)</f>
        <v>#VALUE!</v>
      </c>
      <c r="BL1594" s="17" t="e">
        <f>SUMIFS('[1]Deals (investment)'!$C:$C,'[1]Deals (investment)'!$B:$B,$A1594,'[1]Deals (investment)'!$V:$V,BL$1)</f>
        <v>#VALUE!</v>
      </c>
      <c r="BM1594" s="17" t="e">
        <f>SUMIFS('[1]Deals (investment)'!$C:$C,'[1]Deals (investment)'!$B:$B,$A1594,'[1]Deals (investment)'!$V:$V,BM$1)</f>
        <v>#VALUE!</v>
      </c>
      <c r="BN1594" s="15"/>
      <c r="BO1594" s="15"/>
      <c r="BP1594" s="22"/>
      <c r="BQ1594" s="15"/>
      <c r="BR1594" s="15"/>
      <c r="BS1594" s="15"/>
      <c r="BT1594" s="15"/>
      <c r="BU1594" s="15"/>
      <c r="BV1594" s="15"/>
      <c r="BW1594" s="15"/>
      <c r="BX1594" s="15"/>
      <c r="BY1594" s="15"/>
      <c r="BZ1594" s="15"/>
      <c r="CA1594" s="15"/>
      <c r="CB1594" s="15"/>
      <c r="CC1594" s="15"/>
      <c r="CD1594" s="15" t="str">
        <f t="shared" si="244"/>
        <v>SureremitSureRemit is an ecosystem for global non-cash remittances. SureRemit leverages on the merchant network of SureGifts and her global partners, to enable immigrants send e-vouchers that can be used to purchase goods and services at several quality merchants and pay bills globally.Active</v>
      </c>
      <c r="CE1594" s="15"/>
      <c r="CF1594" s="15"/>
      <c r="CG1594" s="15"/>
      <c r="CH1594" s="15"/>
      <c r="CI1594" s="15"/>
      <c r="CJ1594" s="15"/>
    </row>
    <row r="1595" spans="1:117" ht="12.75">
      <c r="A1595" s="15" t="s">
        <v>10366</v>
      </c>
      <c r="B1595" s="15" t="s">
        <v>10367</v>
      </c>
      <c r="C1595" s="15" t="s">
        <v>58</v>
      </c>
      <c r="D1595" s="16">
        <v>2002</v>
      </c>
      <c r="E1595" s="15" t="s">
        <v>10368</v>
      </c>
      <c r="F1595" s="15"/>
      <c r="G1595" s="15"/>
      <c r="H1595" s="15"/>
      <c r="I1595" s="15"/>
      <c r="J1595" s="15"/>
      <c r="K1595" s="17" t="e">
        <f t="shared" si="218"/>
        <v>#VALUE!</v>
      </c>
      <c r="L1595" s="15"/>
      <c r="M1595" s="18" t="e">
        <f t="shared" si="205"/>
        <v>#VALUE!</v>
      </c>
      <c r="N1595" s="15"/>
      <c r="O1595" s="15"/>
      <c r="P1595" s="15"/>
      <c r="Q1595" s="15"/>
      <c r="R1595" s="15"/>
      <c r="S1595" s="19"/>
      <c r="T1595" s="15"/>
      <c r="U1595" s="17"/>
      <c r="V1595" s="15" t="s">
        <v>10369</v>
      </c>
      <c r="W1595" s="15"/>
      <c r="X1595" s="15" t="s">
        <v>191</v>
      </c>
      <c r="Y1595" s="15" t="s">
        <v>10370</v>
      </c>
      <c r="AB1595" s="20"/>
      <c r="AC1595" s="21" t="s">
        <v>10371</v>
      </c>
      <c r="AD1595" s="21" t="s">
        <v>10372</v>
      </c>
      <c r="AE1595" s="21" t="s">
        <v>10373</v>
      </c>
      <c r="AF1595" s="21" t="s">
        <v>10374</v>
      </c>
      <c r="AG1595" s="22">
        <f t="shared" si="246"/>
        <v>0.41935483870967744</v>
      </c>
      <c r="AH1595" s="15" t="str">
        <f t="shared" si="237"/>
        <v/>
      </c>
      <c r="AI1595" s="22" t="e">
        <f>VLOOKUP(A1595,'[1]Deals (investment)'!$B$2:$Z$1497,1,FALSE)</f>
        <v>#N/A</v>
      </c>
      <c r="AJ1595" s="22" t="e">
        <f>VLOOKUP(A1595,'[1]Deals (investment)'!$B$2:$Z$870,15,FALSE)</f>
        <v>#N/A</v>
      </c>
      <c r="AK1595" s="17" t="e">
        <f>VLOOKUP(A1595,'[1]Deals (Exits)'!B:B,1,FALSE)</f>
        <v>#N/A</v>
      </c>
      <c r="AL1595" s="23" t="e">
        <f>VLOOKUP(G1595,[1]Lookups!$V$3:$Y$197,4,FALSE)</f>
        <v>#N/A</v>
      </c>
      <c r="AM1595" s="17" t="str">
        <f>VLOOKUP(X1595,[1]Lookups!$B$3:$C$200,2,FALSE)</f>
        <v>Education</v>
      </c>
      <c r="AN1595" s="17" t="e">
        <f>VLOOKUP(R1595,[1]Lookups!$H$3:$I$69,2,FALSE)</f>
        <v>#N/A</v>
      </c>
      <c r="AO1595" s="17" t="e">
        <f>VLOOKUP(T1595,[1]Lookups!$H$3:$I$69,2,FALSE)</f>
        <v>#N/A</v>
      </c>
      <c r="AP1595" s="17" t="e">
        <f>VLOOKUP(AN1595,[1]Lookups!$N$3:$O$11,2,FALSE)</f>
        <v>#N/A</v>
      </c>
      <c r="AQ1595" s="18" t="e">
        <f>COUNTIFS('[1]Deals (investment)'!$B:$B,$A1595)</f>
        <v>#VALUE!</v>
      </c>
      <c r="AR1595" s="18" t="e">
        <f>COUNTIFS('[1]Deals (investment)'!$B:$B,$A1595,'[1]Deals (investment)'!$T:$T,$AW$1)+COUNTIFS('[1]Deals (investment)'!$B:$B,$A1595,'[1]Deals (investment)'!$T:$T,$AX$1)+COUNTIFS('[1]Deals (investment)'!$B:$B,$A1595,'[1]Deals (investment)'!$T:$T,$AY$1)</f>
        <v>#VALUE!</v>
      </c>
      <c r="AS1595" s="17" t="e">
        <f>SUMIFS('[1]Deals (investment)'!$C:$C,'[1]Deals (investment)'!$B:$B,$A1595)</f>
        <v>#VALUE!</v>
      </c>
      <c r="AT1595" s="17" t="e">
        <f t="shared" si="219"/>
        <v>#VALUE!</v>
      </c>
      <c r="AU1595" s="18" t="e">
        <f>COUNTIF('[1]Deals (Exits)'!$B:$B,A1595)</f>
        <v>#VALUE!</v>
      </c>
      <c r="AV1595" s="17" t="e">
        <f>SUMIFS('[1]Deals (investment)'!$C:$C,'[1]Deals (investment)'!$B:$B,$A1595,'[1]Deals (investment)'!$T:$T,AV$1)</f>
        <v>#VALUE!</v>
      </c>
      <c r="AW1595" s="17" t="e">
        <f>SUMIFS('[1]Deals (investment)'!$C:$C,'[1]Deals (investment)'!$B:$B,$A1595,'[1]Deals (investment)'!$T:$T,AW$1)</f>
        <v>#VALUE!</v>
      </c>
      <c r="AX1595" s="17" t="e">
        <f>SUMIFS('[1]Deals (investment)'!$C:$C,'[1]Deals (investment)'!$B:$B,$A1595,'[1]Deals (investment)'!$T:$T,AX$1)</f>
        <v>#VALUE!</v>
      </c>
      <c r="AY1595" s="17" t="e">
        <f>SUMIFS('[1]Deals (investment)'!$C:$C,'[1]Deals (investment)'!$B:$B,$A1595,'[1]Deals (investment)'!$T:$T,AY$1)</f>
        <v>#VALUE!</v>
      </c>
      <c r="AZ1595" s="17" t="e">
        <f>SUMIFS('[1]Deals (investment)'!$C:$C,'[1]Deals (investment)'!$B:$B,$A1595,'[1]Deals (investment)'!$T:$T,AZ$1)</f>
        <v>#VALUE!</v>
      </c>
      <c r="BA1595" s="17" t="e">
        <f>SUMIFS('[1]Deals (investment)'!$C:$C,'[1]Deals (investment)'!$B:$B,$A1595,'[1]Deals (investment)'!$T:$T,BA$1)</f>
        <v>#VALUE!</v>
      </c>
      <c r="BB1595" s="17" t="e">
        <f>SUMIFS('[1]Deals (investment)'!$C:$C,'[1]Deals (investment)'!$B:$B,$A1595,'[1]Deals (investment)'!$T:$T,BB$1)</f>
        <v>#VALUE!</v>
      </c>
      <c r="BC1595" s="17" t="e">
        <f>SUMIFS('[1]Deals (Exits)'!$C:$C,'[1]Deals (Exits)'!$B:$B,$A1595)</f>
        <v>#VALUE!</v>
      </c>
      <c r="BD1595" s="17" t="e">
        <f>SUMIFS('[1]Deals (investment)'!$C:$C,'[1]Deals (investment)'!$B:$B,$A1595,'[1]Deals (investment)'!$V:$V,BD$1)</f>
        <v>#VALUE!</v>
      </c>
      <c r="BE1595" s="17" t="e">
        <f>SUMIFS('[1]Deals (investment)'!$C:$C,'[1]Deals (investment)'!$B:$B,$A1595,'[1]Deals (investment)'!$V:$V,BE$1)</f>
        <v>#VALUE!</v>
      </c>
      <c r="BF1595" s="17" t="e">
        <f>SUMIFS('[1]Deals (investment)'!$C:$C,'[1]Deals (investment)'!$B:$B,$A1595,'[1]Deals (investment)'!$V:$V,BF$1)</f>
        <v>#VALUE!</v>
      </c>
      <c r="BG1595" s="17" t="e">
        <f>SUMIFS('[1]Deals (investment)'!$C:$C,'[1]Deals (investment)'!$B:$B,$A1595,'[1]Deals (investment)'!$V:$V,BG$1)</f>
        <v>#VALUE!</v>
      </c>
      <c r="BH1595" s="17" t="e">
        <f>SUMIFS('[1]Deals (investment)'!$C:$C,'[1]Deals (investment)'!$B:$B,$A1595,'[1]Deals (investment)'!$V:$V,BH$1)</f>
        <v>#VALUE!</v>
      </c>
      <c r="BI1595" s="17" t="e">
        <f>SUMIFS('[1]Deals (investment)'!$C:$C,'[1]Deals (investment)'!$B:$B,$A1595,'[1]Deals (investment)'!$V:$V,BI$1)</f>
        <v>#VALUE!</v>
      </c>
      <c r="BJ1595" s="17" t="e">
        <f>SUMIFS('[1]Deals (investment)'!$C:$C,'[1]Deals (investment)'!$B:$B,$A1595,'[1]Deals (investment)'!$V:$V,BJ$1)</f>
        <v>#VALUE!</v>
      </c>
      <c r="BK1595" s="17" t="e">
        <f>SUMIFS('[1]Deals (investment)'!$C:$C,'[1]Deals (investment)'!$B:$B,$A1595,'[1]Deals (investment)'!$V:$V,BK$1)</f>
        <v>#VALUE!</v>
      </c>
      <c r="BL1595" s="17" t="e">
        <f>SUMIFS('[1]Deals (investment)'!$C:$C,'[1]Deals (investment)'!$B:$B,$A1595,'[1]Deals (investment)'!$V:$V,BL$1)</f>
        <v>#VALUE!</v>
      </c>
      <c r="BM1595" s="17" t="e">
        <f>SUMIFS('[1]Deals (investment)'!$C:$C,'[1]Deals (investment)'!$B:$B,$A1595,'[1]Deals (investment)'!$V:$V,BM$1)</f>
        <v>#VALUE!</v>
      </c>
      <c r="BN1595" s="15"/>
      <c r="BO1595" s="15"/>
      <c r="BP1595" s="22"/>
      <c r="BQ1595" s="15"/>
      <c r="BR1595" s="15"/>
      <c r="BS1595" s="15"/>
      <c r="BT1595" s="15"/>
      <c r="BU1595" s="15"/>
      <c r="BV1595" s="15"/>
      <c r="BW1595" s="15"/>
      <c r="BX1595" s="15"/>
      <c r="BY1595" s="15"/>
      <c r="BZ1595" s="15"/>
      <c r="CA1595" s="15"/>
      <c r="CB1595" s="15"/>
      <c r="CC1595" s="15"/>
      <c r="CD1595" s="15" t="str">
        <f t="shared" si="244"/>
        <v>StudyOnline video learning platform for K-12 and college coursesActive</v>
      </c>
      <c r="CE1595" s="15"/>
      <c r="CF1595" s="15"/>
      <c r="CG1595" s="15"/>
      <c r="CH1595" s="15"/>
      <c r="CI1595" s="15"/>
      <c r="CJ1595" s="15"/>
    </row>
    <row r="1596" spans="1:117" ht="12.75">
      <c r="A1596" s="15" t="s">
        <v>10375</v>
      </c>
      <c r="B1596" s="15" t="s">
        <v>10376</v>
      </c>
      <c r="C1596" s="15" t="s">
        <v>58</v>
      </c>
      <c r="D1596" s="16">
        <v>2018</v>
      </c>
      <c r="E1596" s="15" t="s">
        <v>272</v>
      </c>
      <c r="F1596" s="15"/>
      <c r="G1596" s="15" t="s">
        <v>273</v>
      </c>
      <c r="H1596" s="15"/>
      <c r="I1596" s="15" t="s">
        <v>273</v>
      </c>
      <c r="J1596" s="15"/>
      <c r="K1596" s="17" t="e">
        <f t="shared" si="218"/>
        <v>#VALUE!</v>
      </c>
      <c r="L1596" s="15"/>
      <c r="M1596" s="18" t="e">
        <f t="shared" si="205"/>
        <v>#VALUE!</v>
      </c>
      <c r="N1596" s="15"/>
      <c r="O1596" s="15"/>
      <c r="P1596" s="15"/>
      <c r="Q1596" s="15"/>
      <c r="R1596" s="15"/>
      <c r="S1596" s="19"/>
      <c r="T1596" s="15"/>
      <c r="U1596" s="17"/>
      <c r="V1596" s="15" t="s">
        <v>10377</v>
      </c>
      <c r="W1596" s="15"/>
      <c r="X1596" s="15"/>
      <c r="Y1596" s="15"/>
      <c r="AB1596" s="20"/>
      <c r="AC1596" s="15"/>
      <c r="AD1596" s="15"/>
      <c r="AE1596" s="15"/>
      <c r="AF1596" s="15"/>
      <c r="AG1596" s="22">
        <f t="shared" si="246"/>
        <v>0.29032258064516131</v>
      </c>
      <c r="AH1596" s="15" t="str">
        <f t="shared" si="237"/>
        <v/>
      </c>
      <c r="AI1596" s="22" t="e">
        <f>VLOOKUP(A1596,'[1]Deals (investment)'!$B$2:$Z$1497,1,FALSE)</f>
        <v>#N/A</v>
      </c>
      <c r="AJ1596" s="22" t="e">
        <f>VLOOKUP(A1596,'[1]Deals (investment)'!$B$2:$Z$870,15,FALSE)</f>
        <v>#N/A</v>
      </c>
      <c r="AK1596" s="17" t="e">
        <f>VLOOKUP(A1596,'[1]Deals (Exits)'!B:B,1,FALSE)</f>
        <v>#N/A</v>
      </c>
      <c r="AL1596" s="23">
        <f>VLOOKUP(G1596,[1]Lookups!$V$3:$Y$197,4,FALSE)</f>
        <v>0</v>
      </c>
      <c r="AM1596" s="17" t="e">
        <f>VLOOKUP(X1596,[1]Lookups!$B$3:$C$200,2,FALSE)</f>
        <v>#N/A</v>
      </c>
      <c r="AN1596" s="17" t="e">
        <f>VLOOKUP(R1596,[1]Lookups!$H$3:$I$69,2,FALSE)</f>
        <v>#N/A</v>
      </c>
      <c r="AO1596" s="17" t="e">
        <f>VLOOKUP(T1596,[1]Lookups!$H$3:$I$69,2,FALSE)</f>
        <v>#N/A</v>
      </c>
      <c r="AP1596" s="17" t="e">
        <f>VLOOKUP(AN1596,[1]Lookups!$N$3:$O$11,2,FALSE)</f>
        <v>#N/A</v>
      </c>
      <c r="AQ1596" s="18" t="e">
        <f>COUNTIFS('[1]Deals (investment)'!$B:$B,$A1596)</f>
        <v>#VALUE!</v>
      </c>
      <c r="AR1596" s="18" t="e">
        <f>COUNTIFS('[1]Deals (investment)'!$B:$B,$A1596,'[1]Deals (investment)'!$T:$T,$AW$1)+COUNTIFS('[1]Deals (investment)'!$B:$B,$A1596,'[1]Deals (investment)'!$T:$T,$AX$1)+COUNTIFS('[1]Deals (investment)'!$B:$B,$A1596,'[1]Deals (investment)'!$T:$T,$AY$1)</f>
        <v>#VALUE!</v>
      </c>
      <c r="AS1596" s="17" t="e">
        <f>SUMIFS('[1]Deals (investment)'!$C:$C,'[1]Deals (investment)'!$B:$B,$A1596)</f>
        <v>#VALUE!</v>
      </c>
      <c r="AT1596" s="17" t="e">
        <f t="shared" si="219"/>
        <v>#VALUE!</v>
      </c>
      <c r="AU1596" s="18" t="e">
        <f>COUNTIF('[1]Deals (Exits)'!$B:$B,A1596)</f>
        <v>#VALUE!</v>
      </c>
      <c r="AV1596" s="17" t="e">
        <f>SUMIFS('[1]Deals (investment)'!$C:$C,'[1]Deals (investment)'!$B:$B,$A1596,'[1]Deals (investment)'!$T:$T,AV$1)</f>
        <v>#VALUE!</v>
      </c>
      <c r="AW1596" s="17" t="e">
        <f>SUMIFS('[1]Deals (investment)'!$C:$C,'[1]Deals (investment)'!$B:$B,$A1596,'[1]Deals (investment)'!$T:$T,AW$1)</f>
        <v>#VALUE!</v>
      </c>
      <c r="AX1596" s="17" t="e">
        <f>SUMIFS('[1]Deals (investment)'!$C:$C,'[1]Deals (investment)'!$B:$B,$A1596,'[1]Deals (investment)'!$T:$T,AX$1)</f>
        <v>#VALUE!</v>
      </c>
      <c r="AY1596" s="17" t="e">
        <f>SUMIFS('[1]Deals (investment)'!$C:$C,'[1]Deals (investment)'!$B:$B,$A1596,'[1]Deals (investment)'!$T:$T,AY$1)</f>
        <v>#VALUE!</v>
      </c>
      <c r="AZ1596" s="17" t="e">
        <f>SUMIFS('[1]Deals (investment)'!$C:$C,'[1]Deals (investment)'!$B:$B,$A1596,'[1]Deals (investment)'!$T:$T,AZ$1)</f>
        <v>#VALUE!</v>
      </c>
      <c r="BA1596" s="17" t="e">
        <f>SUMIFS('[1]Deals (investment)'!$C:$C,'[1]Deals (investment)'!$B:$B,$A1596,'[1]Deals (investment)'!$T:$T,BA$1)</f>
        <v>#VALUE!</v>
      </c>
      <c r="BB1596" s="17" t="e">
        <f>SUMIFS('[1]Deals (investment)'!$C:$C,'[1]Deals (investment)'!$B:$B,$A1596,'[1]Deals (investment)'!$T:$T,BB$1)</f>
        <v>#VALUE!</v>
      </c>
      <c r="BC1596" s="17" t="e">
        <f>SUMIFS('[1]Deals (Exits)'!$C:$C,'[1]Deals (Exits)'!$B:$B,$A1596)</f>
        <v>#VALUE!</v>
      </c>
      <c r="BD1596" s="17" t="e">
        <f>SUMIFS('[1]Deals (investment)'!$C:$C,'[1]Deals (investment)'!$B:$B,$A1596,'[1]Deals (investment)'!$V:$V,BD$1)</f>
        <v>#VALUE!</v>
      </c>
      <c r="BE1596" s="17" t="e">
        <f>SUMIFS('[1]Deals (investment)'!$C:$C,'[1]Deals (investment)'!$B:$B,$A1596,'[1]Deals (investment)'!$V:$V,BE$1)</f>
        <v>#VALUE!</v>
      </c>
      <c r="BF1596" s="17" t="e">
        <f>SUMIFS('[1]Deals (investment)'!$C:$C,'[1]Deals (investment)'!$B:$B,$A1596,'[1]Deals (investment)'!$V:$V,BF$1)</f>
        <v>#VALUE!</v>
      </c>
      <c r="BG1596" s="17" t="e">
        <f>SUMIFS('[1]Deals (investment)'!$C:$C,'[1]Deals (investment)'!$B:$B,$A1596,'[1]Deals (investment)'!$V:$V,BG$1)</f>
        <v>#VALUE!</v>
      </c>
      <c r="BH1596" s="17" t="e">
        <f>SUMIFS('[1]Deals (investment)'!$C:$C,'[1]Deals (investment)'!$B:$B,$A1596,'[1]Deals (investment)'!$V:$V,BH$1)</f>
        <v>#VALUE!</v>
      </c>
      <c r="BI1596" s="17" t="e">
        <f>SUMIFS('[1]Deals (investment)'!$C:$C,'[1]Deals (investment)'!$B:$B,$A1596,'[1]Deals (investment)'!$V:$V,BI$1)</f>
        <v>#VALUE!</v>
      </c>
      <c r="BJ1596" s="17" t="e">
        <f>SUMIFS('[1]Deals (investment)'!$C:$C,'[1]Deals (investment)'!$B:$B,$A1596,'[1]Deals (investment)'!$V:$V,BJ$1)</f>
        <v>#VALUE!</v>
      </c>
      <c r="BK1596" s="17" t="e">
        <f>SUMIFS('[1]Deals (investment)'!$C:$C,'[1]Deals (investment)'!$B:$B,$A1596,'[1]Deals (investment)'!$V:$V,BK$1)</f>
        <v>#VALUE!</v>
      </c>
      <c r="BL1596" s="17" t="e">
        <f>SUMIFS('[1]Deals (investment)'!$C:$C,'[1]Deals (investment)'!$B:$B,$A1596,'[1]Deals (investment)'!$V:$V,BL$1)</f>
        <v>#VALUE!</v>
      </c>
      <c r="BM1596" s="17" t="e">
        <f>SUMIFS('[1]Deals (investment)'!$C:$C,'[1]Deals (investment)'!$B:$B,$A1596,'[1]Deals (investment)'!$V:$V,BM$1)</f>
        <v>#VALUE!</v>
      </c>
      <c r="BN1596" s="15"/>
      <c r="BO1596" s="15"/>
      <c r="BP1596" s="22"/>
      <c r="BQ1596" s="15"/>
      <c r="BR1596" s="15"/>
      <c r="BS1596" s="15"/>
      <c r="BT1596" s="15"/>
      <c r="BU1596" s="15"/>
      <c r="BV1596" s="15"/>
      <c r="BW1596" s="15"/>
      <c r="BX1596" s="15"/>
      <c r="BY1596" s="15"/>
      <c r="BZ1596" s="15"/>
      <c r="CA1596" s="15"/>
      <c r="CB1596" s="15"/>
      <c r="CC1596" s="15"/>
      <c r="CD1596" s="15" t="str">
        <f t="shared" si="244"/>
        <v>SturtaSturta gives users access to a variety of professional service providers, such as cleaners, electricians and carpenters.Active</v>
      </c>
      <c r="CE1596" s="15"/>
      <c r="CF1596" s="15"/>
      <c r="CG1596" s="15"/>
      <c r="CH1596" s="15"/>
      <c r="CI1596" s="15"/>
      <c r="CJ1596" s="15"/>
    </row>
    <row r="1597" spans="1:117" ht="12.75">
      <c r="A1597" s="15" t="s">
        <v>10378</v>
      </c>
      <c r="B1597" s="15" t="s">
        <v>10379</v>
      </c>
      <c r="C1597" s="15" t="s">
        <v>58</v>
      </c>
      <c r="D1597" s="16">
        <v>2017</v>
      </c>
      <c r="E1597" s="15" t="s">
        <v>10380</v>
      </c>
      <c r="F1597" s="15"/>
      <c r="G1597" s="15"/>
      <c r="H1597" s="15"/>
      <c r="I1597" s="15"/>
      <c r="J1597" s="15"/>
      <c r="K1597" s="17" t="e">
        <f t="shared" si="218"/>
        <v>#VALUE!</v>
      </c>
      <c r="L1597" s="15"/>
      <c r="M1597" s="18" t="e">
        <f t="shared" si="205"/>
        <v>#VALUE!</v>
      </c>
      <c r="N1597" s="15"/>
      <c r="O1597" s="15"/>
      <c r="P1597" s="15"/>
      <c r="Q1597" s="15"/>
      <c r="R1597" s="15"/>
      <c r="S1597" s="19"/>
      <c r="T1597" s="15"/>
      <c r="U1597" s="17"/>
      <c r="V1597" s="15" t="s">
        <v>10381</v>
      </c>
      <c r="W1597" s="15"/>
      <c r="X1597" s="15" t="s">
        <v>9744</v>
      </c>
      <c r="Y1597" s="15" t="s">
        <v>10382</v>
      </c>
      <c r="AB1597" s="20"/>
      <c r="AC1597" s="21" t="s">
        <v>10383</v>
      </c>
      <c r="AD1597" s="21" t="s">
        <v>10384</v>
      </c>
      <c r="AE1597" s="21" t="s">
        <v>10385</v>
      </c>
      <c r="AF1597" s="21" t="s">
        <v>10386</v>
      </c>
      <c r="AG1597" s="22">
        <f t="shared" si="246"/>
        <v>0.41935483870967744</v>
      </c>
      <c r="AH1597" s="15" t="str">
        <f t="shared" si="237"/>
        <v/>
      </c>
      <c r="AI1597" s="22" t="e">
        <f>VLOOKUP(A1597,'[1]Deals (investment)'!$B$2:$Z$1497,1,FALSE)</f>
        <v>#N/A</v>
      </c>
      <c r="AJ1597" s="22" t="e">
        <f>VLOOKUP(A1597,'[1]Deals (investment)'!$B$2:$Z$870,15,FALSE)</f>
        <v>#N/A</v>
      </c>
      <c r="AK1597" s="17" t="e">
        <f>VLOOKUP(A1597,'[1]Deals (Exits)'!B:B,1,FALSE)</f>
        <v>#N/A</v>
      </c>
      <c r="AL1597" s="23" t="e">
        <f>VLOOKUP(G1597,[1]Lookups!$V$3:$Y$197,4,FALSE)</f>
        <v>#N/A</v>
      </c>
      <c r="AM1597" s="17" t="e">
        <f>VLOOKUP(X1597,[1]Lookups!$B$3:$C$200,2,FALSE)</f>
        <v>#N/A</v>
      </c>
      <c r="AN1597" s="17" t="e">
        <f>VLOOKUP(R1597,[1]Lookups!$H$3:$I$69,2,FALSE)</f>
        <v>#N/A</v>
      </c>
      <c r="AO1597" s="17" t="e">
        <f>VLOOKUP(T1597,[1]Lookups!$H$3:$I$69,2,FALSE)</f>
        <v>#N/A</v>
      </c>
      <c r="AP1597" s="17" t="e">
        <f>VLOOKUP(AN1597,[1]Lookups!$N$3:$O$11,2,FALSE)</f>
        <v>#N/A</v>
      </c>
      <c r="AQ1597" s="18" t="e">
        <f>COUNTIFS('[1]Deals (investment)'!$B:$B,$A1597)</f>
        <v>#VALUE!</v>
      </c>
      <c r="AR1597" s="18" t="e">
        <f>COUNTIFS('[1]Deals (investment)'!$B:$B,$A1597,'[1]Deals (investment)'!$T:$T,$AW$1)+COUNTIFS('[1]Deals (investment)'!$B:$B,$A1597,'[1]Deals (investment)'!$T:$T,$AX$1)+COUNTIFS('[1]Deals (investment)'!$B:$B,$A1597,'[1]Deals (investment)'!$T:$T,$AY$1)</f>
        <v>#VALUE!</v>
      </c>
      <c r="AS1597" s="17" t="e">
        <f>SUMIFS('[1]Deals (investment)'!$C:$C,'[1]Deals (investment)'!$B:$B,$A1597)</f>
        <v>#VALUE!</v>
      </c>
      <c r="AT1597" s="17" t="e">
        <f t="shared" si="219"/>
        <v>#VALUE!</v>
      </c>
      <c r="AU1597" s="18" t="e">
        <f>COUNTIF('[1]Deals (Exits)'!$B:$B,A1597)</f>
        <v>#VALUE!</v>
      </c>
      <c r="AV1597" s="17" t="e">
        <f>SUMIFS('[1]Deals (investment)'!$C:$C,'[1]Deals (investment)'!$B:$B,$A1597,'[1]Deals (investment)'!$T:$T,AV$1)</f>
        <v>#VALUE!</v>
      </c>
      <c r="AW1597" s="17" t="e">
        <f>SUMIFS('[1]Deals (investment)'!$C:$C,'[1]Deals (investment)'!$B:$B,$A1597,'[1]Deals (investment)'!$T:$T,AW$1)</f>
        <v>#VALUE!</v>
      </c>
      <c r="AX1597" s="17" t="e">
        <f>SUMIFS('[1]Deals (investment)'!$C:$C,'[1]Deals (investment)'!$B:$B,$A1597,'[1]Deals (investment)'!$T:$T,AX$1)</f>
        <v>#VALUE!</v>
      </c>
      <c r="AY1597" s="17" t="e">
        <f>SUMIFS('[1]Deals (investment)'!$C:$C,'[1]Deals (investment)'!$B:$B,$A1597,'[1]Deals (investment)'!$T:$T,AY$1)</f>
        <v>#VALUE!</v>
      </c>
      <c r="AZ1597" s="17" t="e">
        <f>SUMIFS('[1]Deals (investment)'!$C:$C,'[1]Deals (investment)'!$B:$B,$A1597,'[1]Deals (investment)'!$T:$T,AZ$1)</f>
        <v>#VALUE!</v>
      </c>
      <c r="BA1597" s="17" t="e">
        <f>SUMIFS('[1]Deals (investment)'!$C:$C,'[1]Deals (investment)'!$B:$B,$A1597,'[1]Deals (investment)'!$T:$T,BA$1)</f>
        <v>#VALUE!</v>
      </c>
      <c r="BB1597" s="17" t="e">
        <f>SUMIFS('[1]Deals (investment)'!$C:$C,'[1]Deals (investment)'!$B:$B,$A1597,'[1]Deals (investment)'!$T:$T,BB$1)</f>
        <v>#VALUE!</v>
      </c>
      <c r="BC1597" s="17" t="e">
        <f>SUMIFS('[1]Deals (Exits)'!$C:$C,'[1]Deals (Exits)'!$B:$B,$A1597)</f>
        <v>#VALUE!</v>
      </c>
      <c r="BD1597" s="17" t="e">
        <f>SUMIFS('[1]Deals (investment)'!$C:$C,'[1]Deals (investment)'!$B:$B,$A1597,'[1]Deals (investment)'!$V:$V,BD$1)</f>
        <v>#VALUE!</v>
      </c>
      <c r="BE1597" s="17" t="e">
        <f>SUMIFS('[1]Deals (investment)'!$C:$C,'[1]Deals (investment)'!$B:$B,$A1597,'[1]Deals (investment)'!$V:$V,BE$1)</f>
        <v>#VALUE!</v>
      </c>
      <c r="BF1597" s="17" t="e">
        <f>SUMIFS('[1]Deals (investment)'!$C:$C,'[1]Deals (investment)'!$B:$B,$A1597,'[1]Deals (investment)'!$V:$V,BF$1)</f>
        <v>#VALUE!</v>
      </c>
      <c r="BG1597" s="17" t="e">
        <f>SUMIFS('[1]Deals (investment)'!$C:$C,'[1]Deals (investment)'!$B:$B,$A1597,'[1]Deals (investment)'!$V:$V,BG$1)</f>
        <v>#VALUE!</v>
      </c>
      <c r="BH1597" s="17" t="e">
        <f>SUMIFS('[1]Deals (investment)'!$C:$C,'[1]Deals (investment)'!$B:$B,$A1597,'[1]Deals (investment)'!$V:$V,BH$1)</f>
        <v>#VALUE!</v>
      </c>
      <c r="BI1597" s="17" t="e">
        <f>SUMIFS('[1]Deals (investment)'!$C:$C,'[1]Deals (investment)'!$B:$B,$A1597,'[1]Deals (investment)'!$V:$V,BI$1)</f>
        <v>#VALUE!</v>
      </c>
      <c r="BJ1597" s="17" t="e">
        <f>SUMIFS('[1]Deals (investment)'!$C:$C,'[1]Deals (investment)'!$B:$B,$A1597,'[1]Deals (investment)'!$V:$V,BJ$1)</f>
        <v>#VALUE!</v>
      </c>
      <c r="BK1597" s="17" t="e">
        <f>SUMIFS('[1]Deals (investment)'!$C:$C,'[1]Deals (investment)'!$B:$B,$A1597,'[1]Deals (investment)'!$V:$V,BK$1)</f>
        <v>#VALUE!</v>
      </c>
      <c r="BL1597" s="17" t="e">
        <f>SUMIFS('[1]Deals (investment)'!$C:$C,'[1]Deals (investment)'!$B:$B,$A1597,'[1]Deals (investment)'!$V:$V,BL$1)</f>
        <v>#VALUE!</v>
      </c>
      <c r="BM1597" s="17" t="e">
        <f>SUMIFS('[1]Deals (investment)'!$C:$C,'[1]Deals (investment)'!$B:$B,$A1597,'[1]Deals (investment)'!$V:$V,BM$1)</f>
        <v>#VALUE!</v>
      </c>
      <c r="BN1597" s="15"/>
      <c r="BO1597" s="15"/>
      <c r="BP1597" s="22"/>
      <c r="BQ1597" s="15"/>
      <c r="BR1597" s="15"/>
      <c r="BS1597" s="15"/>
      <c r="BT1597" s="15"/>
      <c r="BU1597" s="15"/>
      <c r="BV1597" s="15"/>
      <c r="BW1597" s="15"/>
      <c r="BX1597" s="15"/>
      <c r="BY1597" s="15"/>
      <c r="BZ1597" s="15"/>
      <c r="CA1597" s="15"/>
      <c r="CB1597" s="15"/>
      <c r="CC1597" s="15"/>
      <c r="CD1597" s="15" t="str">
        <f t="shared" si="244"/>
        <v>Sudan Gold Coin (SGC)Sudan Gold Coin is a unique gold mining project that uses blockchain technology for a fair distribution of the profit.Active</v>
      </c>
      <c r="CE1597" s="15"/>
      <c r="CF1597" s="15"/>
      <c r="CG1597" s="15"/>
      <c r="CH1597" s="15"/>
      <c r="CI1597" s="15"/>
      <c r="CJ1597" s="15"/>
    </row>
    <row r="1598" spans="1:117" ht="12.75">
      <c r="A1598" s="15" t="s">
        <v>10387</v>
      </c>
      <c r="B1598" s="15" t="s">
        <v>10388</v>
      </c>
      <c r="C1598" s="15" t="s">
        <v>58</v>
      </c>
      <c r="D1598" s="16">
        <v>2019</v>
      </c>
      <c r="E1598" s="15" t="s">
        <v>393</v>
      </c>
      <c r="F1598" s="15" t="s">
        <v>110</v>
      </c>
      <c r="G1598" s="15" t="s">
        <v>394</v>
      </c>
      <c r="H1598" s="15"/>
      <c r="I1598" s="15" t="s">
        <v>394</v>
      </c>
      <c r="J1598" s="15"/>
      <c r="K1598" s="17" t="e">
        <f t="shared" si="218"/>
        <v>#VALUE!</v>
      </c>
      <c r="L1598" s="15"/>
      <c r="M1598" s="18" t="e">
        <f t="shared" si="205"/>
        <v>#VALUE!</v>
      </c>
      <c r="N1598" s="15"/>
      <c r="O1598" s="15"/>
      <c r="P1598" s="15"/>
      <c r="Q1598" s="15"/>
      <c r="R1598" s="15"/>
      <c r="S1598" s="19"/>
      <c r="T1598" s="15"/>
      <c r="U1598" s="17"/>
      <c r="V1598" s="15" t="s">
        <v>10389</v>
      </c>
      <c r="W1598" s="15">
        <v>0</v>
      </c>
      <c r="X1598" s="15" t="s">
        <v>64</v>
      </c>
      <c r="Y1598" s="15" t="s">
        <v>10390</v>
      </c>
      <c r="Z1598" s="25" t="s">
        <v>109</v>
      </c>
      <c r="AA1598" s="25" t="s">
        <v>110</v>
      </c>
      <c r="AB1598" s="32">
        <v>43506</v>
      </c>
      <c r="AC1598" s="15" t="s">
        <v>110</v>
      </c>
      <c r="AD1598" s="15" t="s">
        <v>110</v>
      </c>
      <c r="AE1598" s="15" t="s">
        <v>110</v>
      </c>
      <c r="AF1598" s="15" t="s">
        <v>110</v>
      </c>
      <c r="AG1598" s="22">
        <f t="shared" si="246"/>
        <v>0.64516129032258063</v>
      </c>
      <c r="AH1598" s="15" t="e">
        <f t="shared" si="237"/>
        <v>#VALUE!</v>
      </c>
      <c r="AI1598" s="22" t="str">
        <f>VLOOKUP(A1598,'[1]Deals (investment)'!$B$2:$Z$1497,1,FALSE)</f>
        <v>Swaggify</v>
      </c>
      <c r="AJ1598" s="22" t="e">
        <f>VLOOKUP(A1598,'[1]Deals (investment)'!$B$2:$Z$870,15,FALSE)</f>
        <v>#N/A</v>
      </c>
      <c r="AK1598" s="17" t="e">
        <f>VLOOKUP(A1598,'[1]Deals (Exits)'!B:B,1,FALSE)</f>
        <v>#N/A</v>
      </c>
      <c r="AL1598" s="23">
        <f>VLOOKUP(G1598,[1]Lookups!$V$3:$Y$197,4,FALSE)</f>
        <v>0</v>
      </c>
      <c r="AM1598" s="17" t="str">
        <f>VLOOKUP(X1598,[1]Lookups!$B$3:$C$200,2,FALSE)</f>
        <v>E-commerce &amp; Retail</v>
      </c>
      <c r="AN1598" s="17" t="e">
        <f>VLOOKUP(R1598,[1]Lookups!$H$3:$I$69,2,FALSE)</f>
        <v>#N/A</v>
      </c>
      <c r="AO1598" s="17" t="e">
        <f>VLOOKUP(T1598,[1]Lookups!$H$3:$I$69,2,FALSE)</f>
        <v>#N/A</v>
      </c>
      <c r="AP1598" s="17" t="e">
        <f>VLOOKUP(AN1598,[1]Lookups!$N$3:$O$11,2,FALSE)</f>
        <v>#N/A</v>
      </c>
      <c r="AQ1598" s="18" t="e">
        <f>COUNTIFS('[1]Deals (investment)'!$B:$B,$A1598)</f>
        <v>#VALUE!</v>
      </c>
      <c r="AR1598" s="18" t="e">
        <f>COUNTIFS('[1]Deals (investment)'!$B:$B,$A1598,'[1]Deals (investment)'!$T:$T,$AW$1)+COUNTIFS('[1]Deals (investment)'!$B:$B,$A1598,'[1]Deals (investment)'!$T:$T,$AX$1)+COUNTIFS('[1]Deals (investment)'!$B:$B,$A1598,'[1]Deals (investment)'!$T:$T,$AY$1)</f>
        <v>#VALUE!</v>
      </c>
      <c r="AS1598" s="17" t="e">
        <f>SUMIFS('[1]Deals (investment)'!$C:$C,'[1]Deals (investment)'!$B:$B,$A1598)</f>
        <v>#VALUE!</v>
      </c>
      <c r="AT1598" s="17" t="e">
        <f t="shared" si="219"/>
        <v>#VALUE!</v>
      </c>
      <c r="AU1598" s="18" t="e">
        <f>COUNTIF('[1]Deals (Exits)'!$B:$B,A1598)</f>
        <v>#VALUE!</v>
      </c>
      <c r="AV1598" s="17" t="e">
        <f>SUMIFS('[1]Deals (investment)'!$C:$C,'[1]Deals (investment)'!$B:$B,$A1598,'[1]Deals (investment)'!$T:$T,AV$1)</f>
        <v>#VALUE!</v>
      </c>
      <c r="AW1598" s="17" t="e">
        <f>SUMIFS('[1]Deals (investment)'!$C:$C,'[1]Deals (investment)'!$B:$B,$A1598,'[1]Deals (investment)'!$T:$T,AW$1)</f>
        <v>#VALUE!</v>
      </c>
      <c r="AX1598" s="17" t="e">
        <f>SUMIFS('[1]Deals (investment)'!$C:$C,'[1]Deals (investment)'!$B:$B,$A1598,'[1]Deals (investment)'!$T:$T,AX$1)</f>
        <v>#VALUE!</v>
      </c>
      <c r="AY1598" s="17" t="e">
        <f>SUMIFS('[1]Deals (investment)'!$C:$C,'[1]Deals (investment)'!$B:$B,$A1598,'[1]Deals (investment)'!$T:$T,AY$1)</f>
        <v>#VALUE!</v>
      </c>
      <c r="AZ1598" s="17" t="e">
        <f>SUMIFS('[1]Deals (investment)'!$C:$C,'[1]Deals (investment)'!$B:$B,$A1598,'[1]Deals (investment)'!$T:$T,AZ$1)</f>
        <v>#VALUE!</v>
      </c>
      <c r="BA1598" s="17" t="e">
        <f>SUMIFS('[1]Deals (investment)'!$C:$C,'[1]Deals (investment)'!$B:$B,$A1598,'[1]Deals (investment)'!$T:$T,BA$1)</f>
        <v>#VALUE!</v>
      </c>
      <c r="BB1598" s="17" t="e">
        <f>SUMIFS('[1]Deals (investment)'!$C:$C,'[1]Deals (investment)'!$B:$B,$A1598,'[1]Deals (investment)'!$T:$T,BB$1)</f>
        <v>#VALUE!</v>
      </c>
      <c r="BC1598" s="17" t="e">
        <f>SUMIFS('[1]Deals (Exits)'!$C:$C,'[1]Deals (Exits)'!$B:$B,$A1598)</f>
        <v>#VALUE!</v>
      </c>
      <c r="BD1598" s="17" t="e">
        <f>SUMIFS('[1]Deals (investment)'!$C:$C,'[1]Deals (investment)'!$B:$B,$A1598,'[1]Deals (investment)'!$V:$V,BD$1)</f>
        <v>#VALUE!</v>
      </c>
      <c r="BE1598" s="17" t="e">
        <f>SUMIFS('[1]Deals (investment)'!$C:$C,'[1]Deals (investment)'!$B:$B,$A1598,'[1]Deals (investment)'!$V:$V,BE$1)</f>
        <v>#VALUE!</v>
      </c>
      <c r="BF1598" s="17" t="e">
        <f>SUMIFS('[1]Deals (investment)'!$C:$C,'[1]Deals (investment)'!$B:$B,$A1598,'[1]Deals (investment)'!$V:$V,BF$1)</f>
        <v>#VALUE!</v>
      </c>
      <c r="BG1598" s="17" t="e">
        <f>SUMIFS('[1]Deals (investment)'!$C:$C,'[1]Deals (investment)'!$B:$B,$A1598,'[1]Deals (investment)'!$V:$V,BG$1)</f>
        <v>#VALUE!</v>
      </c>
      <c r="BH1598" s="17" t="e">
        <f>SUMIFS('[1]Deals (investment)'!$C:$C,'[1]Deals (investment)'!$B:$B,$A1598,'[1]Deals (investment)'!$V:$V,BH$1)</f>
        <v>#VALUE!</v>
      </c>
      <c r="BI1598" s="17" t="e">
        <f>SUMIFS('[1]Deals (investment)'!$C:$C,'[1]Deals (investment)'!$B:$B,$A1598,'[1]Deals (investment)'!$V:$V,BI$1)</f>
        <v>#VALUE!</v>
      </c>
      <c r="BJ1598" s="17" t="e">
        <f>SUMIFS('[1]Deals (investment)'!$C:$C,'[1]Deals (investment)'!$B:$B,$A1598,'[1]Deals (investment)'!$V:$V,BJ$1)</f>
        <v>#VALUE!</v>
      </c>
      <c r="BK1598" s="17" t="e">
        <f>SUMIFS('[1]Deals (investment)'!$C:$C,'[1]Deals (investment)'!$B:$B,$A1598,'[1]Deals (investment)'!$V:$V,BK$1)</f>
        <v>#VALUE!</v>
      </c>
      <c r="BL1598" s="17" t="e">
        <f>SUMIFS('[1]Deals (investment)'!$C:$C,'[1]Deals (investment)'!$B:$B,$A1598,'[1]Deals (investment)'!$V:$V,BL$1)</f>
        <v>#VALUE!</v>
      </c>
      <c r="BM1598" s="17" t="e">
        <f>SUMIFS('[1]Deals (investment)'!$C:$C,'[1]Deals (investment)'!$B:$B,$A1598,'[1]Deals (investment)'!$V:$V,BM$1)</f>
        <v>#VALUE!</v>
      </c>
      <c r="BN1598" s="15"/>
      <c r="BO1598" s="53"/>
      <c r="BP1598" s="22"/>
      <c r="BQ1598" s="53"/>
      <c r="BR1598" s="53"/>
      <c r="BS1598" s="53"/>
      <c r="BT1598" s="53"/>
      <c r="BU1598" s="53"/>
      <c r="BV1598" s="53"/>
      <c r="BW1598" s="53"/>
      <c r="BX1598" s="53"/>
      <c r="BY1598" s="53"/>
      <c r="BZ1598" s="53"/>
      <c r="CA1598" s="53"/>
      <c r="CB1598" s="53"/>
      <c r="CC1598" s="53"/>
      <c r="CD1598" s="15" t="str">
        <f t="shared" si="244"/>
        <v>SwaggifySwaggify is the world’s first B2B/B2C Music Video Augmented Reality Cloud Shopping platform. SwaggifyTM allows fashion brands and designers to sell and market their clothing lines worn in music videos by artists and celebrities to millions of television and online music video viewers.Active</v>
      </c>
      <c r="CE1598" s="53"/>
      <c r="CF1598" s="53"/>
      <c r="CG1598" s="53"/>
      <c r="CH1598" s="53"/>
      <c r="CI1598" s="53"/>
      <c r="CJ1598" s="53"/>
    </row>
    <row r="1599" spans="1:117" ht="12.75">
      <c r="A1599" s="15" t="s">
        <v>10391</v>
      </c>
      <c r="B1599" s="15" t="s">
        <v>10392</v>
      </c>
      <c r="C1599" s="15" t="s">
        <v>58</v>
      </c>
      <c r="D1599" s="16">
        <v>2014</v>
      </c>
      <c r="E1599" s="15" t="s">
        <v>10326</v>
      </c>
      <c r="F1599" s="15"/>
      <c r="G1599" s="15"/>
      <c r="H1599" s="15"/>
      <c r="I1599" s="15"/>
      <c r="J1599" s="15"/>
      <c r="K1599" s="17" t="e">
        <f t="shared" si="218"/>
        <v>#VALUE!</v>
      </c>
      <c r="L1599" s="15"/>
      <c r="M1599" s="18" t="e">
        <f t="shared" si="205"/>
        <v>#VALUE!</v>
      </c>
      <c r="N1599" s="15"/>
      <c r="O1599" s="15"/>
      <c r="P1599" s="15"/>
      <c r="Q1599" s="15"/>
      <c r="R1599" s="15"/>
      <c r="S1599" s="19"/>
      <c r="T1599" s="15"/>
      <c r="U1599" s="17"/>
      <c r="V1599" s="15" t="s">
        <v>10393</v>
      </c>
      <c r="W1599" s="15"/>
      <c r="X1599" s="15" t="s">
        <v>404</v>
      </c>
      <c r="Y1599" s="15" t="s">
        <v>10394</v>
      </c>
      <c r="AB1599" s="20"/>
      <c r="AC1599" s="21" t="s">
        <v>10395</v>
      </c>
      <c r="AD1599" s="21" t="s">
        <v>10396</v>
      </c>
      <c r="AE1599" s="21" t="s">
        <v>10397</v>
      </c>
      <c r="AF1599" s="21" t="s">
        <v>10398</v>
      </c>
      <c r="AG1599" s="22">
        <f t="shared" si="246"/>
        <v>0.41935483870967744</v>
      </c>
      <c r="AH1599" s="15" t="str">
        <f t="shared" si="237"/>
        <v/>
      </c>
      <c r="AI1599" s="22" t="e">
        <f>VLOOKUP(A1599,'[1]Deals (investment)'!$B$2:$Z$1497,1,FALSE)</f>
        <v>#N/A</v>
      </c>
      <c r="AJ1599" s="22" t="e">
        <f>VLOOKUP(A1599,'[1]Deals (investment)'!$B$2:$Z$870,15,FALSE)</f>
        <v>#N/A</v>
      </c>
      <c r="AK1599" s="17" t="e">
        <f>VLOOKUP(A1599,'[1]Deals (Exits)'!B:B,1,FALSE)</f>
        <v>#N/A</v>
      </c>
      <c r="AL1599" s="23" t="e">
        <f>VLOOKUP(G1599,[1]Lookups!$V$3:$Y$197,4,FALSE)</f>
        <v>#N/A</v>
      </c>
      <c r="AM1599" s="17" t="str">
        <f>VLOOKUP(X1599,[1]Lookups!$B$3:$C$200,2,FALSE)</f>
        <v>Other Technologies &amp; Information Technology</v>
      </c>
      <c r="AN1599" s="17" t="e">
        <f>VLOOKUP(R1599,[1]Lookups!$H$3:$I$69,2,FALSE)</f>
        <v>#N/A</v>
      </c>
      <c r="AO1599" s="17" t="e">
        <f>VLOOKUP(T1599,[1]Lookups!$H$3:$I$69,2,FALSE)</f>
        <v>#N/A</v>
      </c>
      <c r="AP1599" s="17" t="e">
        <f>VLOOKUP(AN1599,[1]Lookups!$N$3:$O$11,2,FALSE)</f>
        <v>#N/A</v>
      </c>
      <c r="AQ1599" s="18" t="e">
        <f>COUNTIFS('[1]Deals (investment)'!$B:$B,$A1599)</f>
        <v>#VALUE!</v>
      </c>
      <c r="AR1599" s="18" t="e">
        <f>COUNTIFS('[1]Deals (investment)'!$B:$B,$A1599,'[1]Deals (investment)'!$T:$T,$AW$1)+COUNTIFS('[1]Deals (investment)'!$B:$B,$A1599,'[1]Deals (investment)'!$T:$T,$AX$1)+COUNTIFS('[1]Deals (investment)'!$B:$B,$A1599,'[1]Deals (investment)'!$T:$T,$AY$1)</f>
        <v>#VALUE!</v>
      </c>
      <c r="AS1599" s="17" t="e">
        <f>SUMIFS('[1]Deals (investment)'!$C:$C,'[1]Deals (investment)'!$B:$B,$A1599)</f>
        <v>#VALUE!</v>
      </c>
      <c r="AT1599" s="17" t="e">
        <f t="shared" si="219"/>
        <v>#VALUE!</v>
      </c>
      <c r="AU1599" s="18" t="e">
        <f>COUNTIF('[1]Deals (Exits)'!$B:$B,A1599)</f>
        <v>#VALUE!</v>
      </c>
      <c r="AV1599" s="17" t="e">
        <f>SUMIFS('[1]Deals (investment)'!$C:$C,'[1]Deals (investment)'!$B:$B,$A1599,'[1]Deals (investment)'!$T:$T,AV$1)</f>
        <v>#VALUE!</v>
      </c>
      <c r="AW1599" s="17" t="e">
        <f>SUMIFS('[1]Deals (investment)'!$C:$C,'[1]Deals (investment)'!$B:$B,$A1599,'[1]Deals (investment)'!$T:$T,AW$1)</f>
        <v>#VALUE!</v>
      </c>
      <c r="AX1599" s="17" t="e">
        <f>SUMIFS('[1]Deals (investment)'!$C:$C,'[1]Deals (investment)'!$B:$B,$A1599,'[1]Deals (investment)'!$T:$T,AX$1)</f>
        <v>#VALUE!</v>
      </c>
      <c r="AY1599" s="17" t="e">
        <f>SUMIFS('[1]Deals (investment)'!$C:$C,'[1]Deals (investment)'!$B:$B,$A1599,'[1]Deals (investment)'!$T:$T,AY$1)</f>
        <v>#VALUE!</v>
      </c>
      <c r="AZ1599" s="17" t="e">
        <f>SUMIFS('[1]Deals (investment)'!$C:$C,'[1]Deals (investment)'!$B:$B,$A1599,'[1]Deals (investment)'!$T:$T,AZ$1)</f>
        <v>#VALUE!</v>
      </c>
      <c r="BA1599" s="17" t="e">
        <f>SUMIFS('[1]Deals (investment)'!$C:$C,'[1]Deals (investment)'!$B:$B,$A1599,'[1]Deals (investment)'!$T:$T,BA$1)</f>
        <v>#VALUE!</v>
      </c>
      <c r="BB1599" s="17" t="e">
        <f>SUMIFS('[1]Deals (investment)'!$C:$C,'[1]Deals (investment)'!$B:$B,$A1599,'[1]Deals (investment)'!$T:$T,BB$1)</f>
        <v>#VALUE!</v>
      </c>
      <c r="BC1599" s="17" t="e">
        <f>SUMIFS('[1]Deals (Exits)'!$C:$C,'[1]Deals (Exits)'!$B:$B,$A1599)</f>
        <v>#VALUE!</v>
      </c>
      <c r="BD1599" s="17" t="e">
        <f>SUMIFS('[1]Deals (investment)'!$C:$C,'[1]Deals (investment)'!$B:$B,$A1599,'[1]Deals (investment)'!$V:$V,BD$1)</f>
        <v>#VALUE!</v>
      </c>
      <c r="BE1599" s="17" t="e">
        <f>SUMIFS('[1]Deals (investment)'!$C:$C,'[1]Deals (investment)'!$B:$B,$A1599,'[1]Deals (investment)'!$V:$V,BE$1)</f>
        <v>#VALUE!</v>
      </c>
      <c r="BF1599" s="17" t="e">
        <f>SUMIFS('[1]Deals (investment)'!$C:$C,'[1]Deals (investment)'!$B:$B,$A1599,'[1]Deals (investment)'!$V:$V,BF$1)</f>
        <v>#VALUE!</v>
      </c>
      <c r="BG1599" s="17" t="e">
        <f>SUMIFS('[1]Deals (investment)'!$C:$C,'[1]Deals (investment)'!$B:$B,$A1599,'[1]Deals (investment)'!$V:$V,BG$1)</f>
        <v>#VALUE!</v>
      </c>
      <c r="BH1599" s="17" t="e">
        <f>SUMIFS('[1]Deals (investment)'!$C:$C,'[1]Deals (investment)'!$B:$B,$A1599,'[1]Deals (investment)'!$V:$V,BH$1)</f>
        <v>#VALUE!</v>
      </c>
      <c r="BI1599" s="17" t="e">
        <f>SUMIFS('[1]Deals (investment)'!$C:$C,'[1]Deals (investment)'!$B:$B,$A1599,'[1]Deals (investment)'!$V:$V,BI$1)</f>
        <v>#VALUE!</v>
      </c>
      <c r="BJ1599" s="17" t="e">
        <f>SUMIFS('[1]Deals (investment)'!$C:$C,'[1]Deals (investment)'!$B:$B,$A1599,'[1]Deals (investment)'!$V:$V,BJ$1)</f>
        <v>#VALUE!</v>
      </c>
      <c r="BK1599" s="17" t="e">
        <f>SUMIFS('[1]Deals (investment)'!$C:$C,'[1]Deals (investment)'!$B:$B,$A1599,'[1]Deals (investment)'!$V:$V,BK$1)</f>
        <v>#VALUE!</v>
      </c>
      <c r="BL1599" s="17" t="e">
        <f>SUMIFS('[1]Deals (investment)'!$C:$C,'[1]Deals (investment)'!$B:$B,$A1599,'[1]Deals (investment)'!$V:$V,BL$1)</f>
        <v>#VALUE!</v>
      </c>
      <c r="BM1599" s="17" t="e">
        <f>SUMIFS('[1]Deals (investment)'!$C:$C,'[1]Deals (investment)'!$B:$B,$A1599,'[1]Deals (investment)'!$V:$V,BM$1)</f>
        <v>#VALUE!</v>
      </c>
      <c r="BN1599" s="15"/>
      <c r="BO1599" s="15"/>
      <c r="BP1599" s="22"/>
      <c r="BQ1599" s="15"/>
      <c r="BR1599" s="15"/>
      <c r="BS1599" s="15"/>
      <c r="BT1599" s="15"/>
      <c r="BU1599" s="15"/>
      <c r="BV1599" s="15"/>
      <c r="BW1599" s="15"/>
      <c r="BX1599" s="15"/>
      <c r="BY1599" s="15"/>
      <c r="BZ1599" s="15"/>
      <c r="CA1599" s="15"/>
      <c r="CB1599" s="15"/>
      <c r="CC1599" s="15"/>
      <c r="CD1599" s="15" t="str">
        <f t="shared" si="244"/>
        <v>SudpaySUDPAY is a specialist startup in Mobile and Ticketing solutions.Active</v>
      </c>
      <c r="CE1599" s="15"/>
      <c r="CF1599" s="15"/>
      <c r="CG1599" s="15"/>
      <c r="CH1599" s="15"/>
      <c r="CI1599" s="15"/>
      <c r="CJ1599" s="15"/>
    </row>
    <row r="1600" spans="1:117" ht="12.75">
      <c r="A1600" s="21" t="s">
        <v>10399</v>
      </c>
      <c r="B1600" s="15" t="s">
        <v>10400</v>
      </c>
      <c r="C1600" s="15"/>
      <c r="D1600" s="16">
        <v>2014</v>
      </c>
      <c r="E1600" s="15" t="s">
        <v>59</v>
      </c>
      <c r="F1600" s="15"/>
      <c r="G1600" s="15" t="s">
        <v>61</v>
      </c>
      <c r="H1600" s="15"/>
      <c r="I1600" s="15" t="s">
        <v>61</v>
      </c>
      <c r="J1600" s="15"/>
      <c r="K1600" s="17" t="e">
        <f t="shared" si="218"/>
        <v>#VALUE!</v>
      </c>
      <c r="L1600" s="15"/>
      <c r="M1600" s="18" t="e">
        <f t="shared" si="205"/>
        <v>#VALUE!</v>
      </c>
      <c r="N1600" s="15"/>
      <c r="O1600" s="15"/>
      <c r="P1600" s="15"/>
      <c r="Q1600" s="15"/>
      <c r="R1600" s="15"/>
      <c r="S1600" s="19"/>
      <c r="T1600" s="15"/>
      <c r="U1600" s="17"/>
      <c r="V1600" s="15" t="s">
        <v>10401</v>
      </c>
      <c r="W1600" s="15"/>
      <c r="X1600" s="15" t="s">
        <v>64</v>
      </c>
      <c r="Y1600" s="15" t="s">
        <v>10402</v>
      </c>
      <c r="AB1600" s="20"/>
      <c r="AC1600" s="21" t="s">
        <v>10403</v>
      </c>
      <c r="AD1600" s="21" t="s">
        <v>10404</v>
      </c>
      <c r="AE1600" s="21" t="s">
        <v>10405</v>
      </c>
      <c r="AF1600" s="21" t="s">
        <v>10406</v>
      </c>
      <c r="AG1600" s="22">
        <f t="shared" si="246"/>
        <v>0.45161290322580644</v>
      </c>
      <c r="AH1600" s="15" t="str">
        <f t="shared" si="237"/>
        <v/>
      </c>
      <c r="AI1600" s="22" t="e">
        <f>VLOOKUP(A1600,'[1]Deals (investment)'!$B$2:$Z$1497,1,FALSE)</f>
        <v>#N/A</v>
      </c>
      <c r="AJ1600" s="22" t="e">
        <f>VLOOKUP(A1600,'[1]Deals (investment)'!$B$2:$Z$870,15,FALSE)</f>
        <v>#N/A</v>
      </c>
      <c r="AK1600" s="17" t="e">
        <f>VLOOKUP(A1600,'[1]Deals (Exits)'!B:B,1,FALSE)</f>
        <v>#N/A</v>
      </c>
      <c r="AL1600" s="23">
        <f>VLOOKUP(G1600,[1]Lookups!$V$3:$Y$197,4,FALSE)</f>
        <v>0</v>
      </c>
      <c r="AM1600" s="17" t="str">
        <f>VLOOKUP(X1600,[1]Lookups!$B$3:$C$200,2,FALSE)</f>
        <v>E-commerce &amp; Retail</v>
      </c>
      <c r="AN1600" s="17" t="e">
        <f>VLOOKUP(R1600,[1]Lookups!$H$3:$I$69,2,FALSE)</f>
        <v>#N/A</v>
      </c>
      <c r="AO1600" s="17" t="e">
        <f>VLOOKUP(T1600,[1]Lookups!$H$3:$I$69,2,FALSE)</f>
        <v>#N/A</v>
      </c>
      <c r="AP1600" s="17" t="e">
        <f>VLOOKUP(AN1600,[1]Lookups!$N$3:$O$11,2,FALSE)</f>
        <v>#N/A</v>
      </c>
      <c r="AQ1600" s="18" t="e">
        <f>COUNTIFS('[1]Deals (investment)'!$B:$B,$A1600)</f>
        <v>#VALUE!</v>
      </c>
      <c r="AR1600" s="18" t="e">
        <f>COUNTIFS('[1]Deals (investment)'!$B:$B,$A1600,'[1]Deals (investment)'!$T:$T,$AW$1)+COUNTIFS('[1]Deals (investment)'!$B:$B,$A1600,'[1]Deals (investment)'!$T:$T,$AX$1)+COUNTIFS('[1]Deals (investment)'!$B:$B,$A1600,'[1]Deals (investment)'!$T:$T,$AY$1)</f>
        <v>#VALUE!</v>
      </c>
      <c r="AS1600" s="17" t="e">
        <f>SUMIFS('[1]Deals (investment)'!$C:$C,'[1]Deals (investment)'!$B:$B,$A1600)</f>
        <v>#VALUE!</v>
      </c>
      <c r="AT1600" s="17" t="e">
        <f t="shared" si="219"/>
        <v>#VALUE!</v>
      </c>
      <c r="AU1600" s="18" t="e">
        <f>COUNTIF('[1]Deals (Exits)'!$B:$B,A1600)</f>
        <v>#VALUE!</v>
      </c>
      <c r="AV1600" s="17" t="e">
        <f>SUMIFS('[1]Deals (investment)'!$C:$C,'[1]Deals (investment)'!$B:$B,$A1600,'[1]Deals (investment)'!$T:$T,AV$1)</f>
        <v>#VALUE!</v>
      </c>
      <c r="AW1600" s="17" t="e">
        <f>SUMIFS('[1]Deals (investment)'!$C:$C,'[1]Deals (investment)'!$B:$B,$A1600,'[1]Deals (investment)'!$T:$T,AW$1)</f>
        <v>#VALUE!</v>
      </c>
      <c r="AX1600" s="17" t="e">
        <f>SUMIFS('[1]Deals (investment)'!$C:$C,'[1]Deals (investment)'!$B:$B,$A1600,'[1]Deals (investment)'!$T:$T,AX$1)</f>
        <v>#VALUE!</v>
      </c>
      <c r="AY1600" s="17" t="e">
        <f>SUMIFS('[1]Deals (investment)'!$C:$C,'[1]Deals (investment)'!$B:$B,$A1600,'[1]Deals (investment)'!$T:$T,AY$1)</f>
        <v>#VALUE!</v>
      </c>
      <c r="AZ1600" s="17" t="e">
        <f>SUMIFS('[1]Deals (investment)'!$C:$C,'[1]Deals (investment)'!$B:$B,$A1600,'[1]Deals (investment)'!$T:$T,AZ$1)</f>
        <v>#VALUE!</v>
      </c>
      <c r="BA1600" s="17" t="e">
        <f>SUMIFS('[1]Deals (investment)'!$C:$C,'[1]Deals (investment)'!$B:$B,$A1600,'[1]Deals (investment)'!$T:$T,BA$1)</f>
        <v>#VALUE!</v>
      </c>
      <c r="BB1600" s="17" t="e">
        <f>SUMIFS('[1]Deals (investment)'!$C:$C,'[1]Deals (investment)'!$B:$B,$A1600,'[1]Deals (investment)'!$T:$T,BB$1)</f>
        <v>#VALUE!</v>
      </c>
      <c r="BC1600" s="17" t="e">
        <f>SUMIFS('[1]Deals (Exits)'!$C:$C,'[1]Deals (Exits)'!$B:$B,$A1600)</f>
        <v>#VALUE!</v>
      </c>
      <c r="BD1600" s="17" t="e">
        <f>SUMIFS('[1]Deals (investment)'!$C:$C,'[1]Deals (investment)'!$B:$B,$A1600,'[1]Deals (investment)'!$V:$V,BD$1)</f>
        <v>#VALUE!</v>
      </c>
      <c r="BE1600" s="17" t="e">
        <f>SUMIFS('[1]Deals (investment)'!$C:$C,'[1]Deals (investment)'!$B:$B,$A1600,'[1]Deals (investment)'!$V:$V,BE$1)</f>
        <v>#VALUE!</v>
      </c>
      <c r="BF1600" s="17" t="e">
        <f>SUMIFS('[1]Deals (investment)'!$C:$C,'[1]Deals (investment)'!$B:$B,$A1600,'[1]Deals (investment)'!$V:$V,BF$1)</f>
        <v>#VALUE!</v>
      </c>
      <c r="BG1600" s="17" t="e">
        <f>SUMIFS('[1]Deals (investment)'!$C:$C,'[1]Deals (investment)'!$B:$B,$A1600,'[1]Deals (investment)'!$V:$V,BG$1)</f>
        <v>#VALUE!</v>
      </c>
      <c r="BH1600" s="17" t="e">
        <f>SUMIFS('[1]Deals (investment)'!$C:$C,'[1]Deals (investment)'!$B:$B,$A1600,'[1]Deals (investment)'!$V:$V,BH$1)</f>
        <v>#VALUE!</v>
      </c>
      <c r="BI1600" s="17" t="e">
        <f>SUMIFS('[1]Deals (investment)'!$C:$C,'[1]Deals (investment)'!$B:$B,$A1600,'[1]Deals (investment)'!$V:$V,BI$1)</f>
        <v>#VALUE!</v>
      </c>
      <c r="BJ1600" s="17" t="e">
        <f>SUMIFS('[1]Deals (investment)'!$C:$C,'[1]Deals (investment)'!$B:$B,$A1600,'[1]Deals (investment)'!$V:$V,BJ$1)</f>
        <v>#VALUE!</v>
      </c>
      <c r="BK1600" s="17" t="e">
        <f>SUMIFS('[1]Deals (investment)'!$C:$C,'[1]Deals (investment)'!$B:$B,$A1600,'[1]Deals (investment)'!$V:$V,BK$1)</f>
        <v>#VALUE!</v>
      </c>
      <c r="BL1600" s="17" t="e">
        <f>SUMIFS('[1]Deals (investment)'!$C:$C,'[1]Deals (investment)'!$B:$B,$A1600,'[1]Deals (investment)'!$V:$V,BL$1)</f>
        <v>#VALUE!</v>
      </c>
      <c r="BM1600" s="17" t="e">
        <f>SUMIFS('[1]Deals (investment)'!$C:$C,'[1]Deals (investment)'!$B:$B,$A1600,'[1]Deals (investment)'!$V:$V,BM$1)</f>
        <v>#VALUE!</v>
      </c>
      <c r="BN1600" s="15"/>
      <c r="BO1600" s="15"/>
      <c r="BP1600" s="22"/>
      <c r="BQ1600" s="15"/>
      <c r="BR1600" s="15"/>
      <c r="BS1600" s="15"/>
      <c r="BT1600" s="15"/>
      <c r="BU1600" s="15"/>
      <c r="BV1600" s="15"/>
      <c r="BW1600" s="15"/>
      <c r="BX1600" s="15"/>
      <c r="BY1600" s="15"/>
      <c r="BZ1600" s="15"/>
      <c r="CA1600" s="15"/>
      <c r="CB1600" s="15"/>
      <c r="CC1600" s="15"/>
      <c r="CD1600" s="15" t="str">
        <f t="shared" si="244"/>
        <v>Supermart.ngSupermart is a grocery delivery service that allows shop from all favourite supermarkets all under one roof.</v>
      </c>
      <c r="CE1600" s="15"/>
      <c r="CF1600" s="15"/>
      <c r="CG1600" s="15"/>
      <c r="CH1600" s="15"/>
      <c r="CI1600" s="15"/>
      <c r="CJ1600" s="15"/>
    </row>
    <row r="1601" spans="1:118" ht="12.75">
      <c r="A1601" s="15" t="s">
        <v>10407</v>
      </c>
      <c r="B1601" s="15"/>
      <c r="C1601" s="15"/>
      <c r="D1601" s="16"/>
      <c r="E1601" s="15"/>
      <c r="F1601" s="15"/>
      <c r="G1601" s="15"/>
      <c r="H1601" s="15"/>
      <c r="I1601" s="15"/>
      <c r="J1601" s="15"/>
      <c r="K1601" s="17" t="e">
        <f t="shared" si="218"/>
        <v>#VALUE!</v>
      </c>
      <c r="L1601" s="15"/>
      <c r="M1601" s="18" t="e">
        <f t="shared" si="205"/>
        <v>#VALUE!</v>
      </c>
      <c r="N1601" s="15"/>
      <c r="O1601" s="15"/>
      <c r="P1601" s="15"/>
      <c r="Q1601" s="24" t="e">
        <f ca="1">_xludf.MAXIFS('[1]Deals (investment)'!A:A,'[1]Deals (investment)'!B:B,A1601)</f>
        <v>#NAME?</v>
      </c>
      <c r="R1601" s="15"/>
      <c r="S1601" s="19"/>
      <c r="T1601" s="15"/>
      <c r="U1601" s="17"/>
      <c r="V1601" s="15"/>
      <c r="W1601" s="15"/>
      <c r="X1601" s="15"/>
      <c r="Y1601" s="15"/>
      <c r="AB1601" s="20"/>
      <c r="AC1601" s="15"/>
      <c r="AD1601" s="15"/>
      <c r="AE1601" s="15"/>
      <c r="AF1601" s="15"/>
      <c r="AG1601" s="22">
        <f t="shared" ca="1" si="246"/>
        <v>9.6774193548387094E-2</v>
      </c>
      <c r="AH1601" s="15" t="str">
        <f t="shared" si="237"/>
        <v/>
      </c>
      <c r="AI1601" s="22" t="e">
        <f>VLOOKUP(A1601,'[1]Deals (investment)'!$B$2:$Z$1497,1,FALSE)</f>
        <v>#N/A</v>
      </c>
      <c r="AJ1601" s="22" t="e">
        <f>VLOOKUP(A1601,'[1]Deals (investment)'!$B$2:$Z$870,15,FALSE)</f>
        <v>#N/A</v>
      </c>
      <c r="AK1601" s="17" t="e">
        <f>VLOOKUP(A1601,'[1]Deals (Exits)'!B:B,1,FALSE)</f>
        <v>#N/A</v>
      </c>
      <c r="AL1601" s="23" t="e">
        <f>VLOOKUP(G1601,[1]Lookups!$V$3:$Y$197,4,FALSE)</f>
        <v>#N/A</v>
      </c>
      <c r="AM1601" s="17" t="e">
        <f>VLOOKUP(X1601,[1]Lookups!$B$3:$C$200,2,FALSE)</f>
        <v>#N/A</v>
      </c>
      <c r="AN1601" s="17" t="e">
        <f>VLOOKUP(R1601,[1]Lookups!$H$3:$I$69,2,FALSE)</f>
        <v>#N/A</v>
      </c>
      <c r="AO1601" s="17" t="e">
        <f>VLOOKUP(T1601,[1]Lookups!$H$3:$I$69,2,FALSE)</f>
        <v>#N/A</v>
      </c>
      <c r="AP1601" s="17" t="e">
        <f>VLOOKUP(AN1601,[1]Lookups!$N$3:$O$11,2,FALSE)</f>
        <v>#N/A</v>
      </c>
      <c r="AQ1601" s="18" t="e">
        <f>COUNTIFS('[1]Deals (investment)'!$B:$B,$A1601)</f>
        <v>#VALUE!</v>
      </c>
      <c r="AR1601" s="18" t="e">
        <f>COUNTIFS('[1]Deals (investment)'!$B:$B,$A1601,'[1]Deals (investment)'!$T:$T,$AW$1)+COUNTIFS('[1]Deals (investment)'!$B:$B,$A1601,'[1]Deals (investment)'!$T:$T,$AX$1)+COUNTIFS('[1]Deals (investment)'!$B:$B,$A1601,'[1]Deals (investment)'!$T:$T,$AY$1)</f>
        <v>#VALUE!</v>
      </c>
      <c r="AS1601" s="17" t="e">
        <f>SUMIFS('[1]Deals (investment)'!$C:$C,'[1]Deals (investment)'!$B:$B,$A1601)</f>
        <v>#VALUE!</v>
      </c>
      <c r="AT1601" s="17" t="e">
        <f t="shared" si="219"/>
        <v>#VALUE!</v>
      </c>
      <c r="AU1601" s="18" t="e">
        <f>COUNTIF('[1]Deals (Exits)'!$B:$B,A1601)</f>
        <v>#VALUE!</v>
      </c>
      <c r="AV1601" s="17" t="e">
        <f>SUMIFS('[1]Deals (investment)'!$C:$C,'[1]Deals (investment)'!$B:$B,$A1601,'[1]Deals (investment)'!$T:$T,AV$1)</f>
        <v>#VALUE!</v>
      </c>
      <c r="AW1601" s="17" t="e">
        <f>SUMIFS('[1]Deals (investment)'!$C:$C,'[1]Deals (investment)'!$B:$B,$A1601,'[1]Deals (investment)'!$T:$T,AW$1)</f>
        <v>#VALUE!</v>
      </c>
      <c r="AX1601" s="17" t="e">
        <f>SUMIFS('[1]Deals (investment)'!$C:$C,'[1]Deals (investment)'!$B:$B,$A1601,'[1]Deals (investment)'!$T:$T,AX$1)</f>
        <v>#VALUE!</v>
      </c>
      <c r="AY1601" s="17" t="e">
        <f>SUMIFS('[1]Deals (investment)'!$C:$C,'[1]Deals (investment)'!$B:$B,$A1601,'[1]Deals (investment)'!$T:$T,AY$1)</f>
        <v>#VALUE!</v>
      </c>
      <c r="AZ1601" s="17" t="e">
        <f>SUMIFS('[1]Deals (investment)'!$C:$C,'[1]Deals (investment)'!$B:$B,$A1601,'[1]Deals (investment)'!$T:$T,AZ$1)</f>
        <v>#VALUE!</v>
      </c>
      <c r="BA1601" s="17" t="e">
        <f>SUMIFS('[1]Deals (investment)'!$C:$C,'[1]Deals (investment)'!$B:$B,$A1601,'[1]Deals (investment)'!$T:$T,BA$1)</f>
        <v>#VALUE!</v>
      </c>
      <c r="BB1601" s="17" t="e">
        <f>SUMIFS('[1]Deals (investment)'!$C:$C,'[1]Deals (investment)'!$B:$B,$A1601,'[1]Deals (investment)'!$T:$T,BB$1)</f>
        <v>#VALUE!</v>
      </c>
      <c r="BC1601" s="17" t="e">
        <f>SUMIFS('[1]Deals (Exits)'!$C:$C,'[1]Deals (Exits)'!$B:$B,$A1601)</f>
        <v>#VALUE!</v>
      </c>
      <c r="BD1601" s="17" t="e">
        <f>SUMIFS('[1]Deals (investment)'!$C:$C,'[1]Deals (investment)'!$B:$B,$A1601,'[1]Deals (investment)'!$V:$V,BD$1)</f>
        <v>#VALUE!</v>
      </c>
      <c r="BE1601" s="17" t="e">
        <f>SUMIFS('[1]Deals (investment)'!$C:$C,'[1]Deals (investment)'!$B:$B,$A1601,'[1]Deals (investment)'!$V:$V,BE$1)</f>
        <v>#VALUE!</v>
      </c>
      <c r="BF1601" s="17" t="e">
        <f>SUMIFS('[1]Deals (investment)'!$C:$C,'[1]Deals (investment)'!$B:$B,$A1601,'[1]Deals (investment)'!$V:$V,BF$1)</f>
        <v>#VALUE!</v>
      </c>
      <c r="BG1601" s="17" t="e">
        <f>SUMIFS('[1]Deals (investment)'!$C:$C,'[1]Deals (investment)'!$B:$B,$A1601,'[1]Deals (investment)'!$V:$V,BG$1)</f>
        <v>#VALUE!</v>
      </c>
      <c r="BH1601" s="17" t="e">
        <f>SUMIFS('[1]Deals (investment)'!$C:$C,'[1]Deals (investment)'!$B:$B,$A1601,'[1]Deals (investment)'!$V:$V,BH$1)</f>
        <v>#VALUE!</v>
      </c>
      <c r="BI1601" s="17" t="e">
        <f>SUMIFS('[1]Deals (investment)'!$C:$C,'[1]Deals (investment)'!$B:$B,$A1601,'[1]Deals (investment)'!$V:$V,BI$1)</f>
        <v>#VALUE!</v>
      </c>
      <c r="BJ1601" s="17" t="e">
        <f>SUMIFS('[1]Deals (investment)'!$C:$C,'[1]Deals (investment)'!$B:$B,$A1601,'[1]Deals (investment)'!$V:$V,BJ$1)</f>
        <v>#VALUE!</v>
      </c>
      <c r="BK1601" s="17" t="e">
        <f>SUMIFS('[1]Deals (investment)'!$C:$C,'[1]Deals (investment)'!$B:$B,$A1601,'[1]Deals (investment)'!$V:$V,BK$1)</f>
        <v>#VALUE!</v>
      </c>
      <c r="BL1601" s="17" t="e">
        <f>SUMIFS('[1]Deals (investment)'!$C:$C,'[1]Deals (investment)'!$B:$B,$A1601,'[1]Deals (investment)'!$V:$V,BL$1)</f>
        <v>#VALUE!</v>
      </c>
      <c r="BM1601" s="17" t="e">
        <f>SUMIFS('[1]Deals (investment)'!$C:$C,'[1]Deals (investment)'!$B:$B,$A1601,'[1]Deals (investment)'!$V:$V,BM$1)</f>
        <v>#VALUE!</v>
      </c>
      <c r="BN1601" s="15"/>
      <c r="BO1601" s="15"/>
      <c r="BP1601" s="22"/>
      <c r="BQ1601" s="15"/>
      <c r="BR1601" s="15"/>
      <c r="BS1601" s="15"/>
      <c r="BT1601" s="15"/>
      <c r="BU1601" s="15"/>
      <c r="BV1601" s="15"/>
      <c r="BW1601" s="15"/>
      <c r="BX1601" s="15"/>
      <c r="BY1601" s="15"/>
      <c r="BZ1601" s="15"/>
      <c r="CA1601" s="15"/>
      <c r="CB1601" s="15"/>
      <c r="CC1601" s="15"/>
      <c r="CD1601" s="15" t="str">
        <f t="shared" si="244"/>
        <v>Sure Corporation</v>
      </c>
      <c r="CE1601" s="15"/>
      <c r="CF1601" s="15"/>
      <c r="CG1601" s="15"/>
      <c r="CH1601" s="15"/>
      <c r="CI1601" s="15"/>
      <c r="CJ1601" s="15"/>
    </row>
    <row r="1602" spans="1:118" ht="12.75">
      <c r="A1602" s="15" t="s">
        <v>10408</v>
      </c>
      <c r="B1602" s="15" t="s">
        <v>10409</v>
      </c>
      <c r="C1602" s="15" t="s">
        <v>58</v>
      </c>
      <c r="D1602" s="16">
        <v>2018</v>
      </c>
      <c r="E1602" s="15" t="s">
        <v>5787</v>
      </c>
      <c r="F1602" s="15"/>
      <c r="G1602" s="15"/>
      <c r="H1602" s="15"/>
      <c r="I1602" s="15"/>
      <c r="J1602" s="15"/>
      <c r="K1602" s="17" t="e">
        <f t="shared" si="218"/>
        <v>#VALUE!</v>
      </c>
      <c r="L1602" s="15"/>
      <c r="M1602" s="18" t="e">
        <f t="shared" si="205"/>
        <v>#VALUE!</v>
      </c>
      <c r="N1602" s="15"/>
      <c r="O1602" s="15"/>
      <c r="P1602" s="15"/>
      <c r="Q1602" s="15"/>
      <c r="R1602" s="15"/>
      <c r="S1602" s="19"/>
      <c r="T1602" s="15"/>
      <c r="U1602" s="17"/>
      <c r="V1602" s="15"/>
      <c r="W1602" s="15"/>
      <c r="X1602" s="15" t="s">
        <v>158</v>
      </c>
      <c r="Y1602" s="15"/>
      <c r="AB1602" s="20"/>
      <c r="AC1602" s="21" t="s">
        <v>10410</v>
      </c>
      <c r="AD1602" s="15"/>
      <c r="AE1602" s="15"/>
      <c r="AF1602" s="15"/>
      <c r="AG1602" s="22">
        <f t="shared" si="246"/>
        <v>0.25806451612903225</v>
      </c>
      <c r="AH1602" s="15" t="e">
        <f t="shared" ref="AH1602:AH1665" si="247">IF(A1602 = "","",IF(COUNTIF(CD:CD,CONCATENATE(A1602,B1602,C1602))&gt;1,"Duplicated",""))</f>
        <v>#VALUE!</v>
      </c>
      <c r="AI1602" s="22" t="e">
        <f>VLOOKUP(A1602,'[1]Deals (investment)'!$B$2:$Z$1497,1,FALSE)</f>
        <v>#N/A</v>
      </c>
      <c r="AJ1602" s="22" t="e">
        <f>VLOOKUP(A1602,'[1]Deals (investment)'!$B$2:$Z$870,15,FALSE)</f>
        <v>#N/A</v>
      </c>
      <c r="AK1602" s="17" t="e">
        <f>VLOOKUP(A1602,'[1]Deals (Exits)'!B:B,1,FALSE)</f>
        <v>#N/A</v>
      </c>
      <c r="AL1602" s="23" t="e">
        <f>VLOOKUP(G1602,[1]Lookups!$V$3:$Y$197,4,FALSE)</f>
        <v>#N/A</v>
      </c>
      <c r="AM1602" s="17" t="str">
        <f>VLOOKUP(X1602,[1]Lookups!$B$3:$C$200,2,FALSE)</f>
        <v>Financial Services</v>
      </c>
      <c r="AN1602" s="17" t="e">
        <f>VLOOKUP(R1602,[1]Lookups!$H$3:$I$69,2,FALSE)</f>
        <v>#N/A</v>
      </c>
      <c r="AO1602" s="17" t="e">
        <f>VLOOKUP(T1602,[1]Lookups!$H$3:$I$69,2,FALSE)</f>
        <v>#N/A</v>
      </c>
      <c r="AP1602" s="17" t="e">
        <f>VLOOKUP(AN1602,[1]Lookups!$N$3:$O$11,2,FALSE)</f>
        <v>#N/A</v>
      </c>
      <c r="AQ1602" s="18" t="e">
        <f>COUNTIFS('[1]Deals (investment)'!$B:$B,$A1602)</f>
        <v>#VALUE!</v>
      </c>
      <c r="AR1602" s="18" t="e">
        <f>COUNTIFS('[1]Deals (investment)'!$B:$B,$A1602,'[1]Deals (investment)'!$T:$T,$AW$1)+COUNTIFS('[1]Deals (investment)'!$B:$B,$A1602,'[1]Deals (investment)'!$T:$T,$AX$1)+COUNTIFS('[1]Deals (investment)'!$B:$B,$A1602,'[1]Deals (investment)'!$T:$T,$AY$1)</f>
        <v>#VALUE!</v>
      </c>
      <c r="AS1602" s="17" t="e">
        <f>SUMIFS('[1]Deals (investment)'!$C:$C,'[1]Deals (investment)'!$B:$B,$A1602)</f>
        <v>#VALUE!</v>
      </c>
      <c r="AT1602" s="17" t="e">
        <f t="shared" si="219"/>
        <v>#VALUE!</v>
      </c>
      <c r="AU1602" s="18" t="e">
        <f>COUNTIF('[1]Deals (Exits)'!$B:$B,A1602)</f>
        <v>#VALUE!</v>
      </c>
      <c r="AV1602" s="17" t="e">
        <f>SUMIFS('[1]Deals (investment)'!$C:$C,'[1]Deals (investment)'!$B:$B,$A1602,'[1]Deals (investment)'!$T:$T,AV$1)</f>
        <v>#VALUE!</v>
      </c>
      <c r="AW1602" s="17" t="e">
        <f>SUMIFS('[1]Deals (investment)'!$C:$C,'[1]Deals (investment)'!$B:$B,$A1602,'[1]Deals (investment)'!$T:$T,AW$1)</f>
        <v>#VALUE!</v>
      </c>
      <c r="AX1602" s="17" t="e">
        <f>SUMIFS('[1]Deals (investment)'!$C:$C,'[1]Deals (investment)'!$B:$B,$A1602,'[1]Deals (investment)'!$T:$T,AX$1)</f>
        <v>#VALUE!</v>
      </c>
      <c r="AY1602" s="17" t="e">
        <f>SUMIFS('[1]Deals (investment)'!$C:$C,'[1]Deals (investment)'!$B:$B,$A1602,'[1]Deals (investment)'!$T:$T,AY$1)</f>
        <v>#VALUE!</v>
      </c>
      <c r="AZ1602" s="17" t="e">
        <f>SUMIFS('[1]Deals (investment)'!$C:$C,'[1]Deals (investment)'!$B:$B,$A1602,'[1]Deals (investment)'!$T:$T,AZ$1)</f>
        <v>#VALUE!</v>
      </c>
      <c r="BA1602" s="17" t="e">
        <f>SUMIFS('[1]Deals (investment)'!$C:$C,'[1]Deals (investment)'!$B:$B,$A1602,'[1]Deals (investment)'!$T:$T,BA$1)</f>
        <v>#VALUE!</v>
      </c>
      <c r="BB1602" s="17" t="e">
        <f>SUMIFS('[1]Deals (investment)'!$C:$C,'[1]Deals (investment)'!$B:$B,$A1602,'[1]Deals (investment)'!$T:$T,BB$1)</f>
        <v>#VALUE!</v>
      </c>
      <c r="BC1602" s="17" t="e">
        <f>SUMIFS('[1]Deals (Exits)'!$C:$C,'[1]Deals (Exits)'!$B:$B,$A1602)</f>
        <v>#VALUE!</v>
      </c>
      <c r="BD1602" s="17" t="e">
        <f>SUMIFS('[1]Deals (investment)'!$C:$C,'[1]Deals (investment)'!$B:$B,$A1602,'[1]Deals (investment)'!$V:$V,BD$1)</f>
        <v>#VALUE!</v>
      </c>
      <c r="BE1602" s="17" t="e">
        <f>SUMIFS('[1]Deals (investment)'!$C:$C,'[1]Deals (investment)'!$B:$B,$A1602,'[1]Deals (investment)'!$V:$V,BE$1)</f>
        <v>#VALUE!</v>
      </c>
      <c r="BF1602" s="17" t="e">
        <f>SUMIFS('[1]Deals (investment)'!$C:$C,'[1]Deals (investment)'!$B:$B,$A1602,'[1]Deals (investment)'!$V:$V,BF$1)</f>
        <v>#VALUE!</v>
      </c>
      <c r="BG1602" s="17" t="e">
        <f>SUMIFS('[1]Deals (investment)'!$C:$C,'[1]Deals (investment)'!$B:$B,$A1602,'[1]Deals (investment)'!$V:$V,BG$1)</f>
        <v>#VALUE!</v>
      </c>
      <c r="BH1602" s="17" t="e">
        <f>SUMIFS('[1]Deals (investment)'!$C:$C,'[1]Deals (investment)'!$B:$B,$A1602,'[1]Deals (investment)'!$V:$V,BH$1)</f>
        <v>#VALUE!</v>
      </c>
      <c r="BI1602" s="17" t="e">
        <f>SUMIFS('[1]Deals (investment)'!$C:$C,'[1]Deals (investment)'!$B:$B,$A1602,'[1]Deals (investment)'!$V:$V,BI$1)</f>
        <v>#VALUE!</v>
      </c>
      <c r="BJ1602" s="17" t="e">
        <f>SUMIFS('[1]Deals (investment)'!$C:$C,'[1]Deals (investment)'!$B:$B,$A1602,'[1]Deals (investment)'!$V:$V,BJ$1)</f>
        <v>#VALUE!</v>
      </c>
      <c r="BK1602" s="17" t="e">
        <f>SUMIFS('[1]Deals (investment)'!$C:$C,'[1]Deals (investment)'!$B:$B,$A1602,'[1]Deals (investment)'!$V:$V,BK$1)</f>
        <v>#VALUE!</v>
      </c>
      <c r="BL1602" s="17" t="e">
        <f>SUMIFS('[1]Deals (investment)'!$C:$C,'[1]Deals (investment)'!$B:$B,$A1602,'[1]Deals (investment)'!$V:$V,BL$1)</f>
        <v>#VALUE!</v>
      </c>
      <c r="BM1602" s="17" t="e">
        <f>SUMIFS('[1]Deals (investment)'!$C:$C,'[1]Deals (investment)'!$B:$B,$A1602,'[1]Deals (investment)'!$V:$V,BM$1)</f>
        <v>#VALUE!</v>
      </c>
      <c r="BN1602" s="15"/>
      <c r="BO1602" s="15"/>
      <c r="BP1602" s="22"/>
      <c r="BQ1602" s="15"/>
      <c r="BR1602" s="15"/>
      <c r="BS1602" s="15"/>
      <c r="BT1602" s="15"/>
      <c r="BU1602" s="15"/>
      <c r="BV1602" s="15"/>
      <c r="BW1602" s="15"/>
      <c r="BX1602" s="15"/>
      <c r="BY1602" s="15"/>
      <c r="BZ1602" s="15"/>
      <c r="CA1602" s="15"/>
      <c r="CB1602" s="15"/>
      <c r="CC1602" s="15"/>
      <c r="CD1602" s="15" t="str">
        <f t="shared" si="244"/>
        <v>SurefoxOn-demand, instant, intuitive cargo insurance software for brokers &amp; underwriters. We use smart risk-matrix calculations that consider distance, cargo type, weight, packaging, value &amp; historic claims to determine the most suitable risk premium. Pay-only-for-what-you-need with SUREfox.Active</v>
      </c>
      <c r="CE1602" s="15"/>
      <c r="CF1602" s="15"/>
      <c r="CG1602" s="15"/>
      <c r="CH1602" s="15"/>
      <c r="CI1602" s="15"/>
      <c r="CJ1602" s="15"/>
    </row>
    <row r="1603" spans="1:118" ht="12.75">
      <c r="A1603" s="15" t="s">
        <v>10411</v>
      </c>
      <c r="B1603" s="15" t="s">
        <v>10412</v>
      </c>
      <c r="C1603" s="15" t="s">
        <v>58</v>
      </c>
      <c r="D1603" s="16">
        <v>2014</v>
      </c>
      <c r="E1603" s="15" t="s">
        <v>272</v>
      </c>
      <c r="F1603" s="15" t="s">
        <v>110</v>
      </c>
      <c r="G1603" s="15" t="s">
        <v>273</v>
      </c>
      <c r="H1603" s="15"/>
      <c r="I1603" s="15" t="s">
        <v>273</v>
      </c>
      <c r="J1603" s="15"/>
      <c r="K1603" s="17" t="e">
        <f t="shared" si="218"/>
        <v>#VALUE!</v>
      </c>
      <c r="L1603" s="15"/>
      <c r="M1603" s="18" t="e">
        <f t="shared" si="205"/>
        <v>#VALUE!</v>
      </c>
      <c r="N1603" s="15"/>
      <c r="O1603" s="15"/>
      <c r="P1603" s="15"/>
      <c r="Q1603" s="15"/>
      <c r="R1603" s="15"/>
      <c r="S1603" s="19"/>
      <c r="T1603" s="15"/>
      <c r="U1603" s="17"/>
      <c r="V1603" s="15" t="s">
        <v>10413</v>
      </c>
      <c r="W1603" s="15"/>
      <c r="X1603" s="15" t="s">
        <v>134</v>
      </c>
      <c r="Y1603" s="15" t="s">
        <v>10414</v>
      </c>
      <c r="AB1603" s="20"/>
      <c r="AC1603" s="36" t="s">
        <v>10415</v>
      </c>
      <c r="AD1603" s="36" t="s">
        <v>10416</v>
      </c>
      <c r="AE1603" s="52" t="s">
        <v>10417</v>
      </c>
      <c r="AF1603" s="52" t="s">
        <v>10418</v>
      </c>
      <c r="AG1603" s="22">
        <f t="shared" si="246"/>
        <v>0.5161290322580645</v>
      </c>
      <c r="AH1603" s="15" t="str">
        <f t="shared" si="247"/>
        <v/>
      </c>
      <c r="AI1603" s="22" t="e">
        <f>VLOOKUP(A1603,'[1]Deals (investment)'!$B$2:$Z$1497,1,FALSE)</f>
        <v>#N/A</v>
      </c>
      <c r="AJ1603" s="22" t="e">
        <f>VLOOKUP(A1603,'[1]Deals (investment)'!$B$2:$Z$870,15,FALSE)</f>
        <v>#N/A</v>
      </c>
      <c r="AK1603" s="17" t="e">
        <f>VLOOKUP(A1603,'[1]Deals (Exits)'!B:B,1,FALSE)</f>
        <v>#N/A</v>
      </c>
      <c r="AL1603" s="23">
        <f>VLOOKUP(G1603,[1]Lookups!$V$3:$Y$197,4,FALSE)</f>
        <v>0</v>
      </c>
      <c r="AM1603" s="17" t="str">
        <f>VLOOKUP(X1603,[1]Lookups!$B$3:$C$200,2,FALSE)</f>
        <v>Transport &amp; Logistics</v>
      </c>
      <c r="AN1603" s="17" t="e">
        <f>VLOOKUP(R1603,[1]Lookups!$H$3:$I$69,2,FALSE)</f>
        <v>#N/A</v>
      </c>
      <c r="AO1603" s="17" t="e">
        <f>VLOOKUP(T1603,[1]Lookups!$H$3:$I$69,2,FALSE)</f>
        <v>#N/A</v>
      </c>
      <c r="AP1603" s="17" t="e">
        <f>VLOOKUP(AN1603,[1]Lookups!$N$3:$O$11,2,FALSE)</f>
        <v>#N/A</v>
      </c>
      <c r="AQ1603" s="18" t="e">
        <f>COUNTIFS('[1]Deals (investment)'!$B:$B,$A1603)</f>
        <v>#VALUE!</v>
      </c>
      <c r="AR1603" s="18" t="e">
        <f>COUNTIFS('[1]Deals (investment)'!$B:$B,$A1603,'[1]Deals (investment)'!$T:$T,$AW$1)+COUNTIFS('[1]Deals (investment)'!$B:$B,$A1603,'[1]Deals (investment)'!$T:$T,$AX$1)+COUNTIFS('[1]Deals (investment)'!$B:$B,$A1603,'[1]Deals (investment)'!$T:$T,$AY$1)</f>
        <v>#VALUE!</v>
      </c>
      <c r="AS1603" s="17" t="e">
        <f>SUMIFS('[1]Deals (investment)'!$C:$C,'[1]Deals (investment)'!$B:$B,$A1603)</f>
        <v>#VALUE!</v>
      </c>
      <c r="AT1603" s="17" t="e">
        <f t="shared" si="219"/>
        <v>#VALUE!</v>
      </c>
      <c r="AU1603" s="18" t="e">
        <f>COUNTIF('[1]Deals (Exits)'!$B:$B,A1603)</f>
        <v>#VALUE!</v>
      </c>
      <c r="AV1603" s="17" t="e">
        <f>SUMIFS('[1]Deals (investment)'!$C:$C,'[1]Deals (investment)'!$B:$B,$A1603,'[1]Deals (investment)'!$T:$T,AV$1)</f>
        <v>#VALUE!</v>
      </c>
      <c r="AW1603" s="17" t="e">
        <f>SUMIFS('[1]Deals (investment)'!$C:$C,'[1]Deals (investment)'!$B:$B,$A1603,'[1]Deals (investment)'!$T:$T,AW$1)</f>
        <v>#VALUE!</v>
      </c>
      <c r="AX1603" s="17" t="e">
        <f>SUMIFS('[1]Deals (investment)'!$C:$C,'[1]Deals (investment)'!$B:$B,$A1603,'[1]Deals (investment)'!$T:$T,AX$1)</f>
        <v>#VALUE!</v>
      </c>
      <c r="AY1603" s="17" t="e">
        <f>SUMIFS('[1]Deals (investment)'!$C:$C,'[1]Deals (investment)'!$B:$B,$A1603,'[1]Deals (investment)'!$T:$T,AY$1)</f>
        <v>#VALUE!</v>
      </c>
      <c r="AZ1603" s="17" t="e">
        <f>SUMIFS('[1]Deals (investment)'!$C:$C,'[1]Deals (investment)'!$B:$B,$A1603,'[1]Deals (investment)'!$T:$T,AZ$1)</f>
        <v>#VALUE!</v>
      </c>
      <c r="BA1603" s="17" t="e">
        <f>SUMIFS('[1]Deals (investment)'!$C:$C,'[1]Deals (investment)'!$B:$B,$A1603,'[1]Deals (investment)'!$T:$T,BA$1)</f>
        <v>#VALUE!</v>
      </c>
      <c r="BB1603" s="17" t="e">
        <f>SUMIFS('[1]Deals (investment)'!$C:$C,'[1]Deals (investment)'!$B:$B,$A1603,'[1]Deals (investment)'!$T:$T,BB$1)</f>
        <v>#VALUE!</v>
      </c>
      <c r="BC1603" s="17" t="e">
        <f>SUMIFS('[1]Deals (Exits)'!$C:$C,'[1]Deals (Exits)'!$B:$B,$A1603)</f>
        <v>#VALUE!</v>
      </c>
      <c r="BD1603" s="17" t="e">
        <f>SUMIFS('[1]Deals (investment)'!$C:$C,'[1]Deals (investment)'!$B:$B,$A1603,'[1]Deals (investment)'!$V:$V,BD$1)</f>
        <v>#VALUE!</v>
      </c>
      <c r="BE1603" s="17" t="e">
        <f>SUMIFS('[1]Deals (investment)'!$C:$C,'[1]Deals (investment)'!$B:$B,$A1603,'[1]Deals (investment)'!$V:$V,BE$1)</f>
        <v>#VALUE!</v>
      </c>
      <c r="BF1603" s="17" t="e">
        <f>SUMIFS('[1]Deals (investment)'!$C:$C,'[1]Deals (investment)'!$B:$B,$A1603,'[1]Deals (investment)'!$V:$V,BF$1)</f>
        <v>#VALUE!</v>
      </c>
      <c r="BG1603" s="17" t="e">
        <f>SUMIFS('[1]Deals (investment)'!$C:$C,'[1]Deals (investment)'!$B:$B,$A1603,'[1]Deals (investment)'!$V:$V,BG$1)</f>
        <v>#VALUE!</v>
      </c>
      <c r="BH1603" s="17" t="e">
        <f>SUMIFS('[1]Deals (investment)'!$C:$C,'[1]Deals (investment)'!$B:$B,$A1603,'[1]Deals (investment)'!$V:$V,BH$1)</f>
        <v>#VALUE!</v>
      </c>
      <c r="BI1603" s="17" t="e">
        <f>SUMIFS('[1]Deals (investment)'!$C:$C,'[1]Deals (investment)'!$B:$B,$A1603,'[1]Deals (investment)'!$V:$V,BI$1)</f>
        <v>#VALUE!</v>
      </c>
      <c r="BJ1603" s="17" t="e">
        <f>SUMIFS('[1]Deals (investment)'!$C:$C,'[1]Deals (investment)'!$B:$B,$A1603,'[1]Deals (investment)'!$V:$V,BJ$1)</f>
        <v>#VALUE!</v>
      </c>
      <c r="BK1603" s="17" t="e">
        <f>SUMIFS('[1]Deals (investment)'!$C:$C,'[1]Deals (investment)'!$B:$B,$A1603,'[1]Deals (investment)'!$V:$V,BK$1)</f>
        <v>#VALUE!</v>
      </c>
      <c r="BL1603" s="17" t="e">
        <f>SUMIFS('[1]Deals (investment)'!$C:$C,'[1]Deals (investment)'!$B:$B,$A1603,'[1]Deals (investment)'!$V:$V,BL$1)</f>
        <v>#VALUE!</v>
      </c>
      <c r="BM1603" s="17" t="e">
        <f>SUMIFS('[1]Deals (investment)'!$C:$C,'[1]Deals (investment)'!$B:$B,$A1603,'[1]Deals (investment)'!$V:$V,BM$1)</f>
        <v>#VALUE!</v>
      </c>
      <c r="BN1603" s="15"/>
      <c r="BO1603" s="15"/>
      <c r="BP1603" s="22"/>
      <c r="BQ1603" s="15"/>
      <c r="BR1603" s="15"/>
      <c r="BS1603" s="15"/>
      <c r="BT1603" s="15"/>
      <c r="BU1603" s="15"/>
      <c r="BV1603" s="15"/>
      <c r="BW1603" s="15"/>
      <c r="BX1603" s="15"/>
      <c r="BY1603" s="15"/>
      <c r="BZ1603" s="15"/>
      <c r="CA1603" s="15"/>
      <c r="CB1603" s="15"/>
      <c r="CC1603" s="15"/>
      <c r="CD1603" s="15" t="str">
        <f t="shared" si="244"/>
        <v>SwiftlySwiftly is a global deliveries &amp; shipping solutions platformActive</v>
      </c>
      <c r="CE1603" s="15"/>
      <c r="CF1603" s="15"/>
      <c r="CG1603" s="15"/>
      <c r="CH1603" s="15"/>
      <c r="CI1603" s="15"/>
      <c r="CJ1603" s="15"/>
    </row>
    <row r="1604" spans="1:118" ht="12.75">
      <c r="A1604" s="15" t="s">
        <v>10419</v>
      </c>
      <c r="B1604" s="15" t="s">
        <v>10420</v>
      </c>
      <c r="C1604" s="15" t="s">
        <v>58</v>
      </c>
      <c r="D1604" s="16">
        <v>2017</v>
      </c>
      <c r="E1604" s="15" t="s">
        <v>90</v>
      </c>
      <c r="F1604" s="15" t="s">
        <v>110</v>
      </c>
      <c r="G1604" s="15" t="s">
        <v>91</v>
      </c>
      <c r="H1604" s="15" t="s">
        <v>91</v>
      </c>
      <c r="I1604" s="15" t="s">
        <v>91</v>
      </c>
      <c r="J1604" s="15"/>
      <c r="K1604" s="17" t="e">
        <f t="shared" si="218"/>
        <v>#VALUE!</v>
      </c>
      <c r="L1604" s="15"/>
      <c r="M1604" s="18" t="e">
        <f t="shared" si="205"/>
        <v>#VALUE!</v>
      </c>
      <c r="N1604" s="15"/>
      <c r="O1604" s="15"/>
      <c r="P1604" s="15"/>
      <c r="Q1604" s="15"/>
      <c r="R1604" s="15"/>
      <c r="S1604" s="19"/>
      <c r="T1604" s="15"/>
      <c r="U1604" s="17"/>
      <c r="V1604" s="15" t="s">
        <v>10421</v>
      </c>
      <c r="W1604" s="15"/>
      <c r="X1604" s="15" t="s">
        <v>294</v>
      </c>
      <c r="Y1604" s="15" t="s">
        <v>10422</v>
      </c>
      <c r="AA1604" s="25" t="s">
        <v>147</v>
      </c>
      <c r="AB1604" s="32">
        <v>43506</v>
      </c>
      <c r="AC1604" s="21" t="s">
        <v>10423</v>
      </c>
      <c r="AD1604" s="15" t="s">
        <v>110</v>
      </c>
      <c r="AE1604" s="15" t="s">
        <v>110</v>
      </c>
      <c r="AF1604" s="21" t="s">
        <v>10424</v>
      </c>
      <c r="AG1604" s="22">
        <f t="shared" si="246"/>
        <v>0.61290322580645162</v>
      </c>
      <c r="AH1604" s="15" t="str">
        <f t="shared" si="247"/>
        <v/>
      </c>
      <c r="AI1604" s="22" t="e">
        <f>VLOOKUP(A1604,'[1]Deals (investment)'!$B$2:$Z$1497,1,FALSE)</f>
        <v>#N/A</v>
      </c>
      <c r="AJ1604" s="22" t="e">
        <f>VLOOKUP(A1604,'[1]Deals (investment)'!$B$2:$Z$870,15,FALSE)</f>
        <v>#N/A</v>
      </c>
      <c r="AK1604" s="17" t="e">
        <f>VLOOKUP(A1604,'[1]Deals (Exits)'!B:B,1,FALSE)</f>
        <v>#N/A</v>
      </c>
      <c r="AL1604" s="23">
        <f>VLOOKUP(G1604,[1]Lookups!$V$3:$Y$197,4,FALSE)</f>
        <v>0</v>
      </c>
      <c r="AM1604" s="17" t="str">
        <f>VLOOKUP(X1604,[1]Lookups!$B$3:$C$200,2,FALSE)</f>
        <v>Health &amp; Pharmaceuticals</v>
      </c>
      <c r="AN1604" s="17" t="e">
        <f>VLOOKUP(R1604,[1]Lookups!$H$3:$I$69,2,FALSE)</f>
        <v>#N/A</v>
      </c>
      <c r="AO1604" s="17" t="e">
        <f>VLOOKUP(T1604,[1]Lookups!$H$3:$I$69,2,FALSE)</f>
        <v>#N/A</v>
      </c>
      <c r="AP1604" s="17" t="e">
        <f>VLOOKUP(AN1604,[1]Lookups!$N$3:$O$11,2,FALSE)</f>
        <v>#N/A</v>
      </c>
      <c r="AQ1604" s="18" t="e">
        <f>COUNTIFS('[1]Deals (investment)'!$B:$B,$A1604)</f>
        <v>#VALUE!</v>
      </c>
      <c r="AR1604" s="18" t="e">
        <f>COUNTIFS('[1]Deals (investment)'!$B:$B,$A1604,'[1]Deals (investment)'!$T:$T,$AW$1)+COUNTIFS('[1]Deals (investment)'!$B:$B,$A1604,'[1]Deals (investment)'!$T:$T,$AX$1)+COUNTIFS('[1]Deals (investment)'!$B:$B,$A1604,'[1]Deals (investment)'!$T:$T,$AY$1)</f>
        <v>#VALUE!</v>
      </c>
      <c r="AS1604" s="17" t="e">
        <f>SUMIFS('[1]Deals (investment)'!$C:$C,'[1]Deals (investment)'!$B:$B,$A1604)</f>
        <v>#VALUE!</v>
      </c>
      <c r="AT1604" s="17" t="e">
        <f t="shared" si="219"/>
        <v>#VALUE!</v>
      </c>
      <c r="AU1604" s="18" t="e">
        <f>COUNTIF('[1]Deals (Exits)'!$B:$B,A1604)</f>
        <v>#VALUE!</v>
      </c>
      <c r="AV1604" s="17" t="e">
        <f>SUMIFS('[1]Deals (investment)'!$C:$C,'[1]Deals (investment)'!$B:$B,$A1604,'[1]Deals (investment)'!$T:$T,AV$1)</f>
        <v>#VALUE!</v>
      </c>
      <c r="AW1604" s="17" t="e">
        <f>SUMIFS('[1]Deals (investment)'!$C:$C,'[1]Deals (investment)'!$B:$B,$A1604,'[1]Deals (investment)'!$T:$T,AW$1)</f>
        <v>#VALUE!</v>
      </c>
      <c r="AX1604" s="17" t="e">
        <f>SUMIFS('[1]Deals (investment)'!$C:$C,'[1]Deals (investment)'!$B:$B,$A1604,'[1]Deals (investment)'!$T:$T,AX$1)</f>
        <v>#VALUE!</v>
      </c>
      <c r="AY1604" s="17" t="e">
        <f>SUMIFS('[1]Deals (investment)'!$C:$C,'[1]Deals (investment)'!$B:$B,$A1604,'[1]Deals (investment)'!$T:$T,AY$1)</f>
        <v>#VALUE!</v>
      </c>
      <c r="AZ1604" s="17" t="e">
        <f>SUMIFS('[1]Deals (investment)'!$C:$C,'[1]Deals (investment)'!$B:$B,$A1604,'[1]Deals (investment)'!$T:$T,AZ$1)</f>
        <v>#VALUE!</v>
      </c>
      <c r="BA1604" s="17" t="e">
        <f>SUMIFS('[1]Deals (investment)'!$C:$C,'[1]Deals (investment)'!$B:$B,$A1604,'[1]Deals (investment)'!$T:$T,BA$1)</f>
        <v>#VALUE!</v>
      </c>
      <c r="BB1604" s="17" t="e">
        <f>SUMIFS('[1]Deals (investment)'!$C:$C,'[1]Deals (investment)'!$B:$B,$A1604,'[1]Deals (investment)'!$T:$T,BB$1)</f>
        <v>#VALUE!</v>
      </c>
      <c r="BC1604" s="17" t="e">
        <f>SUMIFS('[1]Deals (Exits)'!$C:$C,'[1]Deals (Exits)'!$B:$B,$A1604)</f>
        <v>#VALUE!</v>
      </c>
      <c r="BD1604" s="17" t="e">
        <f>SUMIFS('[1]Deals (investment)'!$C:$C,'[1]Deals (investment)'!$B:$B,$A1604,'[1]Deals (investment)'!$V:$V,BD$1)</f>
        <v>#VALUE!</v>
      </c>
      <c r="BE1604" s="17" t="e">
        <f>SUMIFS('[1]Deals (investment)'!$C:$C,'[1]Deals (investment)'!$B:$B,$A1604,'[1]Deals (investment)'!$V:$V,BE$1)</f>
        <v>#VALUE!</v>
      </c>
      <c r="BF1604" s="17" t="e">
        <f>SUMIFS('[1]Deals (investment)'!$C:$C,'[1]Deals (investment)'!$B:$B,$A1604,'[1]Deals (investment)'!$V:$V,BF$1)</f>
        <v>#VALUE!</v>
      </c>
      <c r="BG1604" s="17" t="e">
        <f>SUMIFS('[1]Deals (investment)'!$C:$C,'[1]Deals (investment)'!$B:$B,$A1604,'[1]Deals (investment)'!$V:$V,BG$1)</f>
        <v>#VALUE!</v>
      </c>
      <c r="BH1604" s="17" t="e">
        <f>SUMIFS('[1]Deals (investment)'!$C:$C,'[1]Deals (investment)'!$B:$B,$A1604,'[1]Deals (investment)'!$V:$V,BH$1)</f>
        <v>#VALUE!</v>
      </c>
      <c r="BI1604" s="17" t="e">
        <f>SUMIFS('[1]Deals (investment)'!$C:$C,'[1]Deals (investment)'!$B:$B,$A1604,'[1]Deals (investment)'!$V:$V,BI$1)</f>
        <v>#VALUE!</v>
      </c>
      <c r="BJ1604" s="17" t="e">
        <f>SUMIFS('[1]Deals (investment)'!$C:$C,'[1]Deals (investment)'!$B:$B,$A1604,'[1]Deals (investment)'!$V:$V,BJ$1)</f>
        <v>#VALUE!</v>
      </c>
      <c r="BK1604" s="17" t="e">
        <f>SUMIFS('[1]Deals (investment)'!$C:$C,'[1]Deals (investment)'!$B:$B,$A1604,'[1]Deals (investment)'!$V:$V,BK$1)</f>
        <v>#VALUE!</v>
      </c>
      <c r="BL1604" s="17" t="e">
        <f>SUMIFS('[1]Deals (investment)'!$C:$C,'[1]Deals (investment)'!$B:$B,$A1604,'[1]Deals (investment)'!$V:$V,BL$1)</f>
        <v>#VALUE!</v>
      </c>
      <c r="BM1604" s="17" t="e">
        <f>SUMIFS('[1]Deals (investment)'!$C:$C,'[1]Deals (investment)'!$B:$B,$A1604,'[1]Deals (investment)'!$V:$V,BM$1)</f>
        <v>#VALUE!</v>
      </c>
      <c r="BN1604" s="15"/>
      <c r="BO1604" s="15"/>
      <c r="BP1604" s="22"/>
      <c r="BQ1604" s="15"/>
      <c r="BR1604" s="15"/>
      <c r="BS1604" s="15"/>
      <c r="BT1604" s="15"/>
      <c r="BU1604" s="15"/>
      <c r="BV1604" s="15"/>
      <c r="BW1604" s="15"/>
      <c r="BX1604" s="15"/>
      <c r="BY1604" s="15"/>
      <c r="BZ1604" s="15"/>
      <c r="CA1604" s="15"/>
      <c r="CB1604" s="15"/>
      <c r="CC1604" s="15"/>
      <c r="CD1604" s="15" t="str">
        <f t="shared" si="244"/>
        <v>Thula Baba Project NPOThe Thula Baba Box is a survival kit for babies that is handed out to mothers who give birth in public healthcare facilities.Active</v>
      </c>
      <c r="CE1604" s="15"/>
      <c r="CF1604" s="15"/>
      <c r="CG1604" s="15"/>
      <c r="CH1604" s="15"/>
      <c r="CI1604" s="15"/>
      <c r="CJ1604" s="15"/>
    </row>
    <row r="1605" spans="1:118" ht="12.75">
      <c r="A1605" s="25" t="s">
        <v>10425</v>
      </c>
      <c r="B1605" s="15" t="s">
        <v>10426</v>
      </c>
      <c r="C1605" s="15"/>
      <c r="D1605" s="16">
        <v>1995</v>
      </c>
      <c r="E1605" s="15" t="s">
        <v>90</v>
      </c>
      <c r="F1605" s="15"/>
      <c r="G1605" s="26" t="s">
        <v>91</v>
      </c>
      <c r="H1605" s="26"/>
      <c r="I1605" s="15"/>
      <c r="J1605" s="15"/>
      <c r="K1605" s="17" t="e">
        <f t="shared" si="218"/>
        <v>#VALUE!</v>
      </c>
      <c r="L1605" s="15"/>
      <c r="M1605" s="18" t="e">
        <f t="shared" si="205"/>
        <v>#VALUE!</v>
      </c>
      <c r="N1605" s="15"/>
      <c r="O1605" s="15"/>
      <c r="P1605" s="15"/>
      <c r="Q1605" s="15"/>
      <c r="R1605" s="15"/>
      <c r="S1605" s="19"/>
      <c r="T1605" s="15"/>
      <c r="U1605" s="17"/>
      <c r="V1605" s="15" t="s">
        <v>10427</v>
      </c>
      <c r="W1605" s="15"/>
      <c r="X1605" s="15" t="s">
        <v>404</v>
      </c>
      <c r="Y1605" s="15" t="s">
        <v>10428</v>
      </c>
      <c r="AB1605" s="20"/>
      <c r="AC1605" s="21" t="s">
        <v>10429</v>
      </c>
      <c r="AD1605" s="21" t="s">
        <v>10430</v>
      </c>
      <c r="AE1605" s="21" t="s">
        <v>10431</v>
      </c>
      <c r="AF1605" s="21" t="s">
        <v>10432</v>
      </c>
      <c r="AG1605" s="22">
        <f t="shared" si="246"/>
        <v>0.41935483870967744</v>
      </c>
      <c r="AH1605" s="15" t="str">
        <f t="shared" si="247"/>
        <v/>
      </c>
      <c r="AI1605" s="22" t="e">
        <f>VLOOKUP(A1605,'[1]Deals (investment)'!$B$2:$Z$1497,1,FALSE)</f>
        <v>#N/A</v>
      </c>
      <c r="AJ1605" s="22" t="e">
        <f>VLOOKUP(A1605,'[1]Deals (investment)'!$B$2:$Z$870,15,FALSE)</f>
        <v>#N/A</v>
      </c>
      <c r="AK1605" s="17" t="str">
        <f>VLOOKUP(A1605,'[1]Deals (Exits)'!B:B,1,FALSE)</f>
        <v>Thawte</v>
      </c>
      <c r="AL1605" s="23">
        <f>VLOOKUP(G1605,[1]Lookups!$V$3:$Y$197,4,FALSE)</f>
        <v>0</v>
      </c>
      <c r="AM1605" s="17" t="str">
        <f>VLOOKUP(X1605,[1]Lookups!$B$3:$C$200,2,FALSE)</f>
        <v>Other Technologies &amp; Information Technology</v>
      </c>
      <c r="AN1605" s="17" t="e">
        <f>VLOOKUP(R1605,[1]Lookups!$H$3:$I$69,2,FALSE)</f>
        <v>#N/A</v>
      </c>
      <c r="AO1605" s="17" t="e">
        <f>VLOOKUP(T1605,[1]Lookups!$H$3:$I$69,2,FALSE)</f>
        <v>#N/A</v>
      </c>
      <c r="AP1605" s="17" t="e">
        <f>VLOOKUP(AN1605,[1]Lookups!$N$3:$O$11,2,FALSE)</f>
        <v>#N/A</v>
      </c>
      <c r="AQ1605" s="18" t="e">
        <f>COUNTIFS('[1]Deals (investment)'!$B:$B,$A1605)</f>
        <v>#VALUE!</v>
      </c>
      <c r="AR1605" s="18" t="e">
        <f>COUNTIFS('[1]Deals (investment)'!$B:$B,$A1605,'[1]Deals (investment)'!$T:$T,$AW$1)+COUNTIFS('[1]Deals (investment)'!$B:$B,$A1605,'[1]Deals (investment)'!$T:$T,$AX$1)+COUNTIFS('[1]Deals (investment)'!$B:$B,$A1605,'[1]Deals (investment)'!$T:$T,$AY$1)</f>
        <v>#VALUE!</v>
      </c>
      <c r="AS1605" s="17" t="e">
        <f>SUMIFS('[1]Deals (investment)'!$C:$C,'[1]Deals (investment)'!$B:$B,$A1605)</f>
        <v>#VALUE!</v>
      </c>
      <c r="AT1605" s="17" t="e">
        <f t="shared" si="219"/>
        <v>#VALUE!</v>
      </c>
      <c r="AU1605" s="18" t="e">
        <f>COUNTIF('[1]Deals (Exits)'!$B:$B,A1605)</f>
        <v>#VALUE!</v>
      </c>
      <c r="AV1605" s="17" t="e">
        <f>SUMIFS('[1]Deals (investment)'!$C:$C,'[1]Deals (investment)'!$B:$B,$A1605,'[1]Deals (investment)'!$T:$T,AV$1)</f>
        <v>#VALUE!</v>
      </c>
      <c r="AW1605" s="17" t="e">
        <f>SUMIFS('[1]Deals (investment)'!$C:$C,'[1]Deals (investment)'!$B:$B,$A1605,'[1]Deals (investment)'!$T:$T,AW$1)</f>
        <v>#VALUE!</v>
      </c>
      <c r="AX1605" s="17" t="e">
        <f>SUMIFS('[1]Deals (investment)'!$C:$C,'[1]Deals (investment)'!$B:$B,$A1605,'[1]Deals (investment)'!$T:$T,AX$1)</f>
        <v>#VALUE!</v>
      </c>
      <c r="AY1605" s="17" t="e">
        <f>SUMIFS('[1]Deals (investment)'!$C:$C,'[1]Deals (investment)'!$B:$B,$A1605,'[1]Deals (investment)'!$T:$T,AY$1)</f>
        <v>#VALUE!</v>
      </c>
      <c r="AZ1605" s="17" t="e">
        <f>SUMIFS('[1]Deals (investment)'!$C:$C,'[1]Deals (investment)'!$B:$B,$A1605,'[1]Deals (investment)'!$T:$T,AZ$1)</f>
        <v>#VALUE!</v>
      </c>
      <c r="BA1605" s="17" t="e">
        <f>SUMIFS('[1]Deals (investment)'!$C:$C,'[1]Deals (investment)'!$B:$B,$A1605,'[1]Deals (investment)'!$T:$T,BA$1)</f>
        <v>#VALUE!</v>
      </c>
      <c r="BB1605" s="17" t="e">
        <f>SUMIFS('[1]Deals (investment)'!$C:$C,'[1]Deals (investment)'!$B:$B,$A1605,'[1]Deals (investment)'!$T:$T,BB$1)</f>
        <v>#VALUE!</v>
      </c>
      <c r="BC1605" s="17" t="e">
        <f>SUMIFS('[1]Deals (Exits)'!$C:$C,'[1]Deals (Exits)'!$B:$B,$A1605)</f>
        <v>#VALUE!</v>
      </c>
      <c r="BD1605" s="17" t="e">
        <f>SUMIFS('[1]Deals (investment)'!$C:$C,'[1]Deals (investment)'!$B:$B,$A1605,'[1]Deals (investment)'!$V:$V,BD$1)</f>
        <v>#VALUE!</v>
      </c>
      <c r="BE1605" s="17" t="e">
        <f>SUMIFS('[1]Deals (investment)'!$C:$C,'[1]Deals (investment)'!$B:$B,$A1605,'[1]Deals (investment)'!$V:$V,BE$1)</f>
        <v>#VALUE!</v>
      </c>
      <c r="BF1605" s="17" t="e">
        <f>SUMIFS('[1]Deals (investment)'!$C:$C,'[1]Deals (investment)'!$B:$B,$A1605,'[1]Deals (investment)'!$V:$V,BF$1)</f>
        <v>#VALUE!</v>
      </c>
      <c r="BG1605" s="17" t="e">
        <f>SUMIFS('[1]Deals (investment)'!$C:$C,'[1]Deals (investment)'!$B:$B,$A1605,'[1]Deals (investment)'!$V:$V,BG$1)</f>
        <v>#VALUE!</v>
      </c>
      <c r="BH1605" s="17" t="e">
        <f>SUMIFS('[1]Deals (investment)'!$C:$C,'[1]Deals (investment)'!$B:$B,$A1605,'[1]Deals (investment)'!$V:$V,BH$1)</f>
        <v>#VALUE!</v>
      </c>
      <c r="BI1605" s="17" t="e">
        <f>SUMIFS('[1]Deals (investment)'!$C:$C,'[1]Deals (investment)'!$B:$B,$A1605,'[1]Deals (investment)'!$V:$V,BI$1)</f>
        <v>#VALUE!</v>
      </c>
      <c r="BJ1605" s="17" t="e">
        <f>SUMIFS('[1]Deals (investment)'!$C:$C,'[1]Deals (investment)'!$B:$B,$A1605,'[1]Deals (investment)'!$V:$V,BJ$1)</f>
        <v>#VALUE!</v>
      </c>
      <c r="BK1605" s="17" t="e">
        <f>SUMIFS('[1]Deals (investment)'!$C:$C,'[1]Deals (investment)'!$B:$B,$A1605,'[1]Deals (investment)'!$V:$V,BK$1)</f>
        <v>#VALUE!</v>
      </c>
      <c r="BL1605" s="17" t="e">
        <f>SUMIFS('[1]Deals (investment)'!$C:$C,'[1]Deals (investment)'!$B:$B,$A1605,'[1]Deals (investment)'!$V:$V,BL$1)</f>
        <v>#VALUE!</v>
      </c>
      <c r="BM1605" s="17" t="e">
        <f>SUMIFS('[1]Deals (investment)'!$C:$C,'[1]Deals (investment)'!$B:$B,$A1605,'[1]Deals (investment)'!$V:$V,BM$1)</f>
        <v>#VALUE!</v>
      </c>
      <c r="BN1605" s="15"/>
      <c r="BO1605" s="15"/>
      <c r="BP1605" s="22"/>
      <c r="BQ1605" s="15"/>
      <c r="BR1605" s="15"/>
      <c r="BS1605" s="15"/>
      <c r="BT1605" s="15"/>
      <c r="BU1605" s="15"/>
      <c r="BV1605" s="15"/>
      <c r="BW1605" s="15"/>
      <c r="BX1605" s="15"/>
      <c r="BY1605" s="15"/>
      <c r="BZ1605" s="15"/>
      <c r="CA1605" s="15"/>
      <c r="CB1605" s="15"/>
      <c r="CC1605" s="15"/>
      <c r="CD1605" s="15" t="str">
        <f t="shared" si="244"/>
        <v>ThawteThawte is a certificate authority to issue SSL certificates to public entities outside of the United States.</v>
      </c>
      <c r="CE1605" s="15"/>
      <c r="CF1605" s="15"/>
      <c r="CG1605" s="15"/>
      <c r="CH1605" s="15"/>
      <c r="CI1605" s="15"/>
      <c r="CJ1605" s="15"/>
    </row>
    <row r="1606" spans="1:118" ht="12.75">
      <c r="A1606" s="15" t="s">
        <v>10433</v>
      </c>
      <c r="B1606" s="15" t="s">
        <v>10434</v>
      </c>
      <c r="C1606" s="15"/>
      <c r="D1606" s="16"/>
      <c r="E1606" s="26"/>
      <c r="F1606" s="26"/>
      <c r="G1606" s="26"/>
      <c r="H1606" s="26"/>
      <c r="I1606" s="15"/>
      <c r="J1606" s="26"/>
      <c r="K1606" s="17" t="e">
        <f t="shared" si="218"/>
        <v>#VALUE!</v>
      </c>
      <c r="L1606" s="15"/>
      <c r="M1606" s="18" t="e">
        <f t="shared" si="205"/>
        <v>#VALUE!</v>
      </c>
      <c r="N1606" s="15"/>
      <c r="O1606" s="15"/>
      <c r="P1606" s="15"/>
      <c r="Q1606" s="15"/>
      <c r="R1606" s="15"/>
      <c r="S1606" s="19"/>
      <c r="T1606" s="15"/>
      <c r="U1606" s="17"/>
      <c r="V1606" s="15"/>
      <c r="W1606" s="15"/>
      <c r="X1606" s="15"/>
      <c r="Y1606" s="15"/>
      <c r="AB1606" s="20"/>
      <c r="AC1606" s="15"/>
      <c r="AD1606" s="15"/>
      <c r="AE1606" s="15"/>
      <c r="AF1606" s="15"/>
      <c r="AG1606" s="22">
        <f>COUNTA(B1605:AF1605)/(COUNTA(B1605:AF1605)+COUNTBLANK(B1605:AF1605))</f>
        <v>0.41935483870967744</v>
      </c>
      <c r="AH1606" s="15" t="str">
        <f t="shared" si="247"/>
        <v/>
      </c>
      <c r="AI1606" s="22" t="e">
        <f>VLOOKUP(A1606,'[1]Deals (investment)'!$B$2:$Z$1497,1,FALSE)</f>
        <v>#N/A</v>
      </c>
      <c r="AJ1606" s="22" t="e">
        <f>VLOOKUP(A1606,'[1]Deals (investment)'!$B$2:$Z$870,15,FALSE)</f>
        <v>#N/A</v>
      </c>
      <c r="AK1606" s="17" t="e">
        <f>VLOOKUP(A1606,'[1]Deals (Exits)'!B:B,1,FALSE)</f>
        <v>#N/A</v>
      </c>
      <c r="AL1606" s="23" t="e">
        <f>VLOOKUP(G1606,[1]Lookups!$V$3:$Y$197,4,FALSE)</f>
        <v>#N/A</v>
      </c>
      <c r="AM1606" s="17" t="e">
        <f>VLOOKUP(X1606,[1]Lookups!$B$3:$C$200,2,FALSE)</f>
        <v>#N/A</v>
      </c>
      <c r="AN1606" s="17" t="e">
        <f>VLOOKUP(R1606,[1]Lookups!$H$3:$I$69,2,FALSE)</f>
        <v>#N/A</v>
      </c>
      <c r="AO1606" s="17" t="e">
        <f>VLOOKUP(T1606,[1]Lookups!$H$3:$I$69,2,FALSE)</f>
        <v>#N/A</v>
      </c>
      <c r="AP1606" s="17" t="e">
        <f>VLOOKUP(AN1606,[1]Lookups!$N$3:$O$11,2,FALSE)</f>
        <v>#N/A</v>
      </c>
      <c r="AQ1606" s="18" t="e">
        <f>COUNTIFS('[1]Deals (investment)'!$B:$B,$A1606)</f>
        <v>#VALUE!</v>
      </c>
      <c r="AR1606" s="18" t="e">
        <f>COUNTIFS('[1]Deals (investment)'!$B:$B,$A1606,'[1]Deals (investment)'!$T:$T,$AW$1)+COUNTIFS('[1]Deals (investment)'!$B:$B,$A1606,'[1]Deals (investment)'!$T:$T,$AX$1)+COUNTIFS('[1]Deals (investment)'!$B:$B,$A1606,'[1]Deals (investment)'!$T:$T,$AY$1)</f>
        <v>#VALUE!</v>
      </c>
      <c r="AS1606" s="17" t="e">
        <f>SUMIFS('[1]Deals (investment)'!$C:$C,'[1]Deals (investment)'!$B:$B,$A1606)</f>
        <v>#VALUE!</v>
      </c>
      <c r="AT1606" s="17" t="e">
        <f t="shared" si="219"/>
        <v>#VALUE!</v>
      </c>
      <c r="AU1606" s="18" t="e">
        <f>COUNTIF('[1]Deals (Exits)'!$B:$B,A1606)</f>
        <v>#VALUE!</v>
      </c>
      <c r="AV1606" s="17" t="e">
        <f>SUMIFS('[1]Deals (investment)'!$C:$C,'[1]Deals (investment)'!$B:$B,$A1606,'[1]Deals (investment)'!$T:$T,AV$1)</f>
        <v>#VALUE!</v>
      </c>
      <c r="AW1606" s="17" t="e">
        <f>SUMIFS('[1]Deals (investment)'!$C:$C,'[1]Deals (investment)'!$B:$B,$A1606,'[1]Deals (investment)'!$T:$T,AW$1)</f>
        <v>#VALUE!</v>
      </c>
      <c r="AX1606" s="17" t="e">
        <f>SUMIFS('[1]Deals (investment)'!$C:$C,'[1]Deals (investment)'!$B:$B,$A1606,'[1]Deals (investment)'!$T:$T,AX$1)</f>
        <v>#VALUE!</v>
      </c>
      <c r="AY1606" s="17" t="e">
        <f>SUMIFS('[1]Deals (investment)'!$C:$C,'[1]Deals (investment)'!$B:$B,$A1606,'[1]Deals (investment)'!$T:$T,AY$1)</f>
        <v>#VALUE!</v>
      </c>
      <c r="AZ1606" s="17" t="e">
        <f>SUMIFS('[1]Deals (investment)'!$C:$C,'[1]Deals (investment)'!$B:$B,$A1606,'[1]Deals (investment)'!$T:$T,AZ$1)</f>
        <v>#VALUE!</v>
      </c>
      <c r="BA1606" s="17" t="e">
        <f>SUMIFS('[1]Deals (investment)'!$C:$C,'[1]Deals (investment)'!$B:$B,$A1606,'[1]Deals (investment)'!$T:$T,BA$1)</f>
        <v>#VALUE!</v>
      </c>
      <c r="BB1606" s="17" t="e">
        <f>SUMIFS('[1]Deals (investment)'!$C:$C,'[1]Deals (investment)'!$B:$B,$A1606,'[1]Deals (investment)'!$T:$T,BB$1)</f>
        <v>#VALUE!</v>
      </c>
      <c r="BC1606" s="17" t="e">
        <f>SUMIFS('[1]Deals (Exits)'!$C:$C,'[1]Deals (Exits)'!$B:$B,$A1606)</f>
        <v>#VALUE!</v>
      </c>
      <c r="BD1606" s="17" t="e">
        <f>SUMIFS('[1]Deals (investment)'!$C:$C,'[1]Deals (investment)'!$B:$B,$A1606,'[1]Deals (investment)'!$V:$V,BD$1)</f>
        <v>#VALUE!</v>
      </c>
      <c r="BE1606" s="17" t="e">
        <f>SUMIFS('[1]Deals (investment)'!$C:$C,'[1]Deals (investment)'!$B:$B,$A1606,'[1]Deals (investment)'!$V:$V,BE$1)</f>
        <v>#VALUE!</v>
      </c>
      <c r="BF1606" s="17" t="e">
        <f>SUMIFS('[1]Deals (investment)'!$C:$C,'[1]Deals (investment)'!$B:$B,$A1606,'[1]Deals (investment)'!$V:$V,BF$1)</f>
        <v>#VALUE!</v>
      </c>
      <c r="BG1606" s="17" t="e">
        <f>SUMIFS('[1]Deals (investment)'!$C:$C,'[1]Deals (investment)'!$B:$B,$A1606,'[1]Deals (investment)'!$V:$V,BG$1)</f>
        <v>#VALUE!</v>
      </c>
      <c r="BH1606" s="17" t="e">
        <f>SUMIFS('[1]Deals (investment)'!$C:$C,'[1]Deals (investment)'!$B:$B,$A1606,'[1]Deals (investment)'!$V:$V,BH$1)</f>
        <v>#VALUE!</v>
      </c>
      <c r="BI1606" s="17" t="e">
        <f>SUMIFS('[1]Deals (investment)'!$C:$C,'[1]Deals (investment)'!$B:$B,$A1606,'[1]Deals (investment)'!$V:$V,BI$1)</f>
        <v>#VALUE!</v>
      </c>
      <c r="BJ1606" s="17" t="e">
        <f>SUMIFS('[1]Deals (investment)'!$C:$C,'[1]Deals (investment)'!$B:$B,$A1606,'[1]Deals (investment)'!$V:$V,BJ$1)</f>
        <v>#VALUE!</v>
      </c>
      <c r="BK1606" s="17" t="e">
        <f>SUMIFS('[1]Deals (investment)'!$C:$C,'[1]Deals (investment)'!$B:$B,$A1606,'[1]Deals (investment)'!$V:$V,BK$1)</f>
        <v>#VALUE!</v>
      </c>
      <c r="BL1606" s="17" t="e">
        <f>SUMIFS('[1]Deals (investment)'!$C:$C,'[1]Deals (investment)'!$B:$B,$A1606,'[1]Deals (investment)'!$V:$V,BL$1)</f>
        <v>#VALUE!</v>
      </c>
      <c r="BM1606" s="17" t="e">
        <f>SUMIFS('[1]Deals (investment)'!$C:$C,'[1]Deals (investment)'!$B:$B,$A1606,'[1]Deals (investment)'!$V:$V,BM$1)</f>
        <v>#VALUE!</v>
      </c>
      <c r="BN1606" s="15"/>
      <c r="BO1606" s="15"/>
      <c r="BP1606" s="22"/>
      <c r="BQ1606" s="15"/>
      <c r="BR1606" s="15"/>
      <c r="BS1606" s="15"/>
      <c r="BT1606" s="15"/>
      <c r="BU1606" s="15"/>
      <c r="BV1606" s="15"/>
      <c r="BW1606" s="15"/>
      <c r="BX1606" s="15"/>
      <c r="BY1606" s="15"/>
      <c r="BZ1606" s="15"/>
      <c r="CA1606" s="15"/>
      <c r="CB1606" s="15"/>
      <c r="CC1606" s="15"/>
      <c r="CD1606" s="15" t="str">
        <f t="shared" si="244"/>
        <v>SuritecSuritec is a peer-to-peer marketplace that enables users to find and share extra space (storage, parking and venues) via an easy-to-use online platform</v>
      </c>
      <c r="CE1606" s="15"/>
      <c r="CF1606" s="15"/>
      <c r="CG1606" s="15"/>
      <c r="CH1606" s="15"/>
      <c r="CI1606" s="15"/>
      <c r="CJ1606" s="15"/>
    </row>
    <row r="1607" spans="1:118" ht="12.75">
      <c r="A1607" s="15" t="s">
        <v>10435</v>
      </c>
      <c r="B1607" s="15" t="s">
        <v>10436</v>
      </c>
      <c r="C1607" s="15" t="s">
        <v>58</v>
      </c>
      <c r="D1607" s="16">
        <v>2017</v>
      </c>
      <c r="E1607" s="15" t="s">
        <v>117</v>
      </c>
      <c r="F1607" s="15"/>
      <c r="G1607" s="15" t="s">
        <v>118</v>
      </c>
      <c r="H1607" s="15"/>
      <c r="I1607" s="15" t="s">
        <v>118</v>
      </c>
      <c r="J1607" s="15"/>
      <c r="K1607" s="17" t="e">
        <f t="shared" si="218"/>
        <v>#VALUE!</v>
      </c>
      <c r="L1607" s="15"/>
      <c r="M1607" s="18" t="e">
        <f t="shared" si="205"/>
        <v>#VALUE!</v>
      </c>
      <c r="N1607" s="15"/>
      <c r="O1607" s="15"/>
      <c r="P1607" s="15"/>
      <c r="Q1607" s="24" t="e">
        <f ca="1">_xludf.MAXIFS('[1]Deals (investment)'!A:A,'[1]Deals (investment)'!B:B,A1607)</f>
        <v>#NAME?</v>
      </c>
      <c r="R1607" s="15"/>
      <c r="S1607" s="19"/>
      <c r="T1607" s="15"/>
      <c r="U1607" s="17"/>
      <c r="V1607" s="15" t="s">
        <v>10437</v>
      </c>
      <c r="W1607" s="15"/>
      <c r="X1607" s="15" t="s">
        <v>256</v>
      </c>
      <c r="Y1607" s="15" t="s">
        <v>10438</v>
      </c>
      <c r="AB1607" s="32">
        <v>43506</v>
      </c>
      <c r="AC1607" s="21" t="s">
        <v>10439</v>
      </c>
      <c r="AD1607" s="21" t="s">
        <v>10440</v>
      </c>
      <c r="AE1607" s="15"/>
      <c r="AF1607" s="21" t="s">
        <v>10441</v>
      </c>
      <c r="AG1607" s="22">
        <f t="shared" ref="AG1607:AG1608" ca="1" si="248">COUNTA(B1607:AF1607)/(COUNTA(B1607:AF1607)+COUNTBLANK(B1607:AF1607))</f>
        <v>0.5161290322580645</v>
      </c>
      <c r="AH1607" s="15" t="str">
        <f t="shared" si="247"/>
        <v/>
      </c>
      <c r="AI1607" s="22" t="str">
        <f>VLOOKUP(A1607,'[1]Deals (investment)'!$B$2:$Z$1497,1,FALSE)</f>
        <v>TabAds</v>
      </c>
      <c r="AJ1607" s="22">
        <f>VLOOKUP(A1607,'[1]Deals (investment)'!$B$2:$Z$870,15,FALSE)</f>
        <v>0</v>
      </c>
      <c r="AK1607" s="17" t="e">
        <f>VLOOKUP(A1607,'[1]Deals (Exits)'!B:B,1,FALSE)</f>
        <v>#N/A</v>
      </c>
      <c r="AL1607" s="23">
        <f>VLOOKUP(G1607,[1]Lookups!$V$3:$Y$197,4,FALSE)</f>
        <v>0</v>
      </c>
      <c r="AM1607" s="17" t="str">
        <f>VLOOKUP(X1607,[1]Lookups!$B$3:$C$200,2,FALSE)</f>
        <v>Media &amp; Entertainment</v>
      </c>
      <c r="AN1607" s="17" t="e">
        <f>VLOOKUP(R1607,[1]Lookups!$H$3:$I$69,2,FALSE)</f>
        <v>#N/A</v>
      </c>
      <c r="AO1607" s="17" t="e">
        <f>VLOOKUP(T1607,[1]Lookups!$H$3:$I$69,2,FALSE)</f>
        <v>#N/A</v>
      </c>
      <c r="AP1607" s="17" t="e">
        <f>VLOOKUP(AN1607,[1]Lookups!$N$3:$O$11,2,FALSE)</f>
        <v>#N/A</v>
      </c>
      <c r="AQ1607" s="18" t="e">
        <f>COUNTIFS('[1]Deals (investment)'!$B:$B,$A1607)</f>
        <v>#VALUE!</v>
      </c>
      <c r="AR1607" s="18" t="e">
        <f>COUNTIFS('[1]Deals (investment)'!$B:$B,$A1607,'[1]Deals (investment)'!$T:$T,$AW$1)+COUNTIFS('[1]Deals (investment)'!$B:$B,$A1607,'[1]Deals (investment)'!$T:$T,$AX$1)+COUNTIFS('[1]Deals (investment)'!$B:$B,$A1607,'[1]Deals (investment)'!$T:$T,$AY$1)</f>
        <v>#VALUE!</v>
      </c>
      <c r="AS1607" s="17" t="e">
        <f>SUMIFS('[1]Deals (investment)'!$C:$C,'[1]Deals (investment)'!$B:$B,$A1607)</f>
        <v>#VALUE!</v>
      </c>
      <c r="AT1607" s="17" t="e">
        <f t="shared" si="219"/>
        <v>#VALUE!</v>
      </c>
      <c r="AU1607" s="18" t="e">
        <f>COUNTIF('[1]Deals (Exits)'!$B:$B,A1607)</f>
        <v>#VALUE!</v>
      </c>
      <c r="AV1607" s="17" t="e">
        <f>SUMIFS('[1]Deals (investment)'!$C:$C,'[1]Deals (investment)'!$B:$B,$A1607,'[1]Deals (investment)'!$T:$T,AV$1)</f>
        <v>#VALUE!</v>
      </c>
      <c r="AW1607" s="17" t="e">
        <f>SUMIFS('[1]Deals (investment)'!$C:$C,'[1]Deals (investment)'!$B:$B,$A1607,'[1]Deals (investment)'!$T:$T,AW$1)</f>
        <v>#VALUE!</v>
      </c>
      <c r="AX1607" s="17" t="e">
        <f>SUMIFS('[1]Deals (investment)'!$C:$C,'[1]Deals (investment)'!$B:$B,$A1607,'[1]Deals (investment)'!$T:$T,AX$1)</f>
        <v>#VALUE!</v>
      </c>
      <c r="AY1607" s="17" t="e">
        <f>SUMIFS('[1]Deals (investment)'!$C:$C,'[1]Deals (investment)'!$B:$B,$A1607,'[1]Deals (investment)'!$T:$T,AY$1)</f>
        <v>#VALUE!</v>
      </c>
      <c r="AZ1607" s="17" t="e">
        <f>SUMIFS('[1]Deals (investment)'!$C:$C,'[1]Deals (investment)'!$B:$B,$A1607,'[1]Deals (investment)'!$T:$T,AZ$1)</f>
        <v>#VALUE!</v>
      </c>
      <c r="BA1607" s="17" t="e">
        <f>SUMIFS('[1]Deals (investment)'!$C:$C,'[1]Deals (investment)'!$B:$B,$A1607,'[1]Deals (investment)'!$T:$T,BA$1)</f>
        <v>#VALUE!</v>
      </c>
      <c r="BB1607" s="17" t="e">
        <f>SUMIFS('[1]Deals (investment)'!$C:$C,'[1]Deals (investment)'!$B:$B,$A1607,'[1]Deals (investment)'!$T:$T,BB$1)</f>
        <v>#VALUE!</v>
      </c>
      <c r="BC1607" s="17" t="e">
        <f>SUMIFS('[1]Deals (Exits)'!$C:$C,'[1]Deals (Exits)'!$B:$B,$A1607)</f>
        <v>#VALUE!</v>
      </c>
      <c r="BD1607" s="17" t="e">
        <f>SUMIFS('[1]Deals (investment)'!$C:$C,'[1]Deals (investment)'!$B:$B,$A1607,'[1]Deals (investment)'!$V:$V,BD$1)</f>
        <v>#VALUE!</v>
      </c>
      <c r="BE1607" s="17" t="e">
        <f>SUMIFS('[1]Deals (investment)'!$C:$C,'[1]Deals (investment)'!$B:$B,$A1607,'[1]Deals (investment)'!$V:$V,BE$1)</f>
        <v>#VALUE!</v>
      </c>
      <c r="BF1607" s="17" t="e">
        <f>SUMIFS('[1]Deals (investment)'!$C:$C,'[1]Deals (investment)'!$B:$B,$A1607,'[1]Deals (investment)'!$V:$V,BF$1)</f>
        <v>#VALUE!</v>
      </c>
      <c r="BG1607" s="17" t="e">
        <f>SUMIFS('[1]Deals (investment)'!$C:$C,'[1]Deals (investment)'!$B:$B,$A1607,'[1]Deals (investment)'!$V:$V,BG$1)</f>
        <v>#VALUE!</v>
      </c>
      <c r="BH1607" s="17" t="e">
        <f>SUMIFS('[1]Deals (investment)'!$C:$C,'[1]Deals (investment)'!$B:$B,$A1607,'[1]Deals (investment)'!$V:$V,BH$1)</f>
        <v>#VALUE!</v>
      </c>
      <c r="BI1607" s="17" t="e">
        <f>SUMIFS('[1]Deals (investment)'!$C:$C,'[1]Deals (investment)'!$B:$B,$A1607,'[1]Deals (investment)'!$V:$V,BI$1)</f>
        <v>#VALUE!</v>
      </c>
      <c r="BJ1607" s="17" t="e">
        <f>SUMIFS('[1]Deals (investment)'!$C:$C,'[1]Deals (investment)'!$B:$B,$A1607,'[1]Deals (investment)'!$V:$V,BJ$1)</f>
        <v>#VALUE!</v>
      </c>
      <c r="BK1607" s="17" t="e">
        <f>SUMIFS('[1]Deals (investment)'!$C:$C,'[1]Deals (investment)'!$B:$B,$A1607,'[1]Deals (investment)'!$V:$V,BK$1)</f>
        <v>#VALUE!</v>
      </c>
      <c r="BL1607" s="17" t="e">
        <f>SUMIFS('[1]Deals (investment)'!$C:$C,'[1]Deals (investment)'!$B:$B,$A1607,'[1]Deals (investment)'!$V:$V,BL$1)</f>
        <v>#VALUE!</v>
      </c>
      <c r="BM1607" s="17" t="e">
        <f>SUMIFS('[1]Deals (investment)'!$C:$C,'[1]Deals (investment)'!$B:$B,$A1607,'[1]Deals (investment)'!$V:$V,BM$1)</f>
        <v>#VALUE!</v>
      </c>
      <c r="BN1607" s="15"/>
      <c r="BO1607" s="15"/>
      <c r="BP1607" s="22"/>
      <c r="BQ1607" s="15"/>
      <c r="BR1607" s="15"/>
      <c r="BS1607" s="15"/>
      <c r="BT1607" s="15"/>
      <c r="BU1607" s="15"/>
      <c r="BV1607" s="15"/>
      <c r="BW1607" s="15"/>
      <c r="BX1607" s="15"/>
      <c r="BY1607" s="15"/>
      <c r="BZ1607" s="15"/>
      <c r="CA1607" s="15"/>
      <c r="CB1607" s="15"/>
      <c r="CC1607" s="15"/>
      <c r="CD1607" s="15" t="str">
        <f t="shared" si="244"/>
        <v>TabAdsTabAds provides tablets and places behind headrests in cabs.Active</v>
      </c>
      <c r="CE1607" s="15"/>
      <c r="CF1607" s="15"/>
      <c r="CG1607" s="15"/>
      <c r="CH1607" s="15"/>
      <c r="CI1607" s="15"/>
      <c r="CJ1607" s="15"/>
    </row>
    <row r="1608" spans="1:118" ht="12.75">
      <c r="A1608" s="15" t="s">
        <v>10442</v>
      </c>
      <c r="B1608" s="15" t="s">
        <v>10443</v>
      </c>
      <c r="C1608" s="15" t="s">
        <v>58</v>
      </c>
      <c r="D1608" s="16">
        <v>2016</v>
      </c>
      <c r="E1608" s="15" t="s">
        <v>59</v>
      </c>
      <c r="F1608" s="15"/>
      <c r="G1608" s="15" t="s">
        <v>61</v>
      </c>
      <c r="H1608" s="15"/>
      <c r="I1608" s="15" t="s">
        <v>61</v>
      </c>
      <c r="J1608" s="15"/>
      <c r="K1608" s="17" t="e">
        <f t="shared" si="218"/>
        <v>#VALUE!</v>
      </c>
      <c r="L1608" s="15"/>
      <c r="M1608" s="18" t="e">
        <f t="shared" si="205"/>
        <v>#VALUE!</v>
      </c>
      <c r="N1608" s="15"/>
      <c r="O1608" s="15"/>
      <c r="P1608" s="15"/>
      <c r="Q1608" s="15"/>
      <c r="R1608" s="15" t="s">
        <v>375</v>
      </c>
      <c r="S1608" s="19" t="s">
        <v>144</v>
      </c>
      <c r="T1608" s="15" t="s">
        <v>312</v>
      </c>
      <c r="U1608" s="17" t="s">
        <v>312</v>
      </c>
      <c r="V1608" s="15" t="s">
        <v>10444</v>
      </c>
      <c r="W1608" s="15"/>
      <c r="X1608" s="15" t="s">
        <v>64</v>
      </c>
      <c r="Y1608" s="15" t="s">
        <v>10445</v>
      </c>
      <c r="AB1608" s="20" t="s">
        <v>312</v>
      </c>
      <c r="AC1608" s="21" t="s">
        <v>10446</v>
      </c>
      <c r="AD1608" s="15"/>
      <c r="AE1608" s="21" t="s">
        <v>10447</v>
      </c>
      <c r="AF1608" s="21" t="s">
        <v>10448</v>
      </c>
      <c r="AG1608" s="22">
        <f t="shared" si="248"/>
        <v>0.61290322580645162</v>
      </c>
      <c r="AH1608" s="15" t="e">
        <f t="shared" si="247"/>
        <v>#VALUE!</v>
      </c>
      <c r="AI1608" s="22" t="e">
        <f>VLOOKUP(A1608,'[1]Deals (investment)'!$B$2:$Z$1497,1,FALSE)</f>
        <v>#N/A</v>
      </c>
      <c r="AJ1608" s="22" t="e">
        <f>VLOOKUP(A1608,'[1]Deals (investment)'!$B$2:$Z$870,15,FALSE)</f>
        <v>#N/A</v>
      </c>
      <c r="AK1608" s="17" t="e">
        <f>VLOOKUP(A1608,'[1]Deals (Exits)'!B:B,1,FALSE)</f>
        <v>#N/A</v>
      </c>
      <c r="AL1608" s="23">
        <f>VLOOKUP(G1608,[1]Lookups!$V$3:$Y$197,4,FALSE)</f>
        <v>0</v>
      </c>
      <c r="AM1608" s="17" t="str">
        <f>VLOOKUP(X1608,[1]Lookups!$B$3:$C$200,2,FALSE)</f>
        <v>E-commerce &amp; Retail</v>
      </c>
      <c r="AN1608" s="17" t="str">
        <f>VLOOKUP(R1608,[1]Lookups!$H$3:$I$69,2,FALSE)</f>
        <v>2. Seed</v>
      </c>
      <c r="AO1608" s="17" t="e">
        <f>VLOOKUP(T1608,[1]Lookups!$H$3:$I$69,2,FALSE)</f>
        <v>#N/A</v>
      </c>
      <c r="AP1608" s="17" t="str">
        <f>VLOOKUP(AN1608,[1]Lookups!$N$3:$O$11,2,FALSE)</f>
        <v>Early</v>
      </c>
      <c r="AQ1608" s="18" t="e">
        <f>COUNTIFS('[1]Deals (investment)'!$B:$B,$A1608)</f>
        <v>#VALUE!</v>
      </c>
      <c r="AR1608" s="18" t="e">
        <f>COUNTIFS('[1]Deals (investment)'!$B:$B,$A1608,'[1]Deals (investment)'!$T:$T,$AW$1)+COUNTIFS('[1]Deals (investment)'!$B:$B,$A1608,'[1]Deals (investment)'!$T:$T,$AX$1)+COUNTIFS('[1]Deals (investment)'!$B:$B,$A1608,'[1]Deals (investment)'!$T:$T,$AY$1)</f>
        <v>#VALUE!</v>
      </c>
      <c r="AS1608" s="17" t="e">
        <f>SUMIFS('[1]Deals (investment)'!$C:$C,'[1]Deals (investment)'!$B:$B,$A1608)</f>
        <v>#VALUE!</v>
      </c>
      <c r="AT1608" s="17" t="e">
        <f t="shared" si="219"/>
        <v>#VALUE!</v>
      </c>
      <c r="AU1608" s="18" t="e">
        <f>COUNTIF('[1]Deals (Exits)'!$B:$B,A1608)</f>
        <v>#VALUE!</v>
      </c>
      <c r="AV1608" s="17" t="e">
        <f>SUMIFS('[1]Deals (investment)'!$C:$C,'[1]Deals (investment)'!$B:$B,$A1608,'[1]Deals (investment)'!$T:$T,AV$1)</f>
        <v>#VALUE!</v>
      </c>
      <c r="AW1608" s="17" t="e">
        <f>SUMIFS('[1]Deals (investment)'!$C:$C,'[1]Deals (investment)'!$B:$B,$A1608,'[1]Deals (investment)'!$T:$T,AW$1)</f>
        <v>#VALUE!</v>
      </c>
      <c r="AX1608" s="17" t="e">
        <f>SUMIFS('[1]Deals (investment)'!$C:$C,'[1]Deals (investment)'!$B:$B,$A1608,'[1]Deals (investment)'!$T:$T,AX$1)</f>
        <v>#VALUE!</v>
      </c>
      <c r="AY1608" s="17" t="e">
        <f>SUMIFS('[1]Deals (investment)'!$C:$C,'[1]Deals (investment)'!$B:$B,$A1608,'[1]Deals (investment)'!$T:$T,AY$1)</f>
        <v>#VALUE!</v>
      </c>
      <c r="AZ1608" s="17" t="e">
        <f>SUMIFS('[1]Deals (investment)'!$C:$C,'[1]Deals (investment)'!$B:$B,$A1608,'[1]Deals (investment)'!$T:$T,AZ$1)</f>
        <v>#VALUE!</v>
      </c>
      <c r="BA1608" s="17" t="e">
        <f>SUMIFS('[1]Deals (investment)'!$C:$C,'[1]Deals (investment)'!$B:$B,$A1608,'[1]Deals (investment)'!$T:$T,BA$1)</f>
        <v>#VALUE!</v>
      </c>
      <c r="BB1608" s="17" t="e">
        <f>SUMIFS('[1]Deals (investment)'!$C:$C,'[1]Deals (investment)'!$B:$B,$A1608,'[1]Deals (investment)'!$T:$T,BB$1)</f>
        <v>#VALUE!</v>
      </c>
      <c r="BC1608" s="17" t="e">
        <f>SUMIFS('[1]Deals (Exits)'!$C:$C,'[1]Deals (Exits)'!$B:$B,$A1608)</f>
        <v>#VALUE!</v>
      </c>
      <c r="BD1608" s="17" t="e">
        <f>SUMIFS('[1]Deals (investment)'!$C:$C,'[1]Deals (investment)'!$B:$B,$A1608,'[1]Deals (investment)'!$V:$V,BD$1)</f>
        <v>#VALUE!</v>
      </c>
      <c r="BE1608" s="17" t="e">
        <f>SUMIFS('[1]Deals (investment)'!$C:$C,'[1]Deals (investment)'!$B:$B,$A1608,'[1]Deals (investment)'!$V:$V,BE$1)</f>
        <v>#VALUE!</v>
      </c>
      <c r="BF1608" s="17" t="e">
        <f>SUMIFS('[1]Deals (investment)'!$C:$C,'[1]Deals (investment)'!$B:$B,$A1608,'[1]Deals (investment)'!$V:$V,BF$1)</f>
        <v>#VALUE!</v>
      </c>
      <c r="BG1608" s="17" t="e">
        <f>SUMIFS('[1]Deals (investment)'!$C:$C,'[1]Deals (investment)'!$B:$B,$A1608,'[1]Deals (investment)'!$V:$V,BG$1)</f>
        <v>#VALUE!</v>
      </c>
      <c r="BH1608" s="17" t="e">
        <f>SUMIFS('[1]Deals (investment)'!$C:$C,'[1]Deals (investment)'!$B:$B,$A1608,'[1]Deals (investment)'!$V:$V,BH$1)</f>
        <v>#VALUE!</v>
      </c>
      <c r="BI1608" s="17" t="e">
        <f>SUMIFS('[1]Deals (investment)'!$C:$C,'[1]Deals (investment)'!$B:$B,$A1608,'[1]Deals (investment)'!$V:$V,BI$1)</f>
        <v>#VALUE!</v>
      </c>
      <c r="BJ1608" s="17" t="e">
        <f>SUMIFS('[1]Deals (investment)'!$C:$C,'[1]Deals (investment)'!$B:$B,$A1608,'[1]Deals (investment)'!$V:$V,BJ$1)</f>
        <v>#VALUE!</v>
      </c>
      <c r="BK1608" s="17" t="e">
        <f>SUMIFS('[1]Deals (investment)'!$C:$C,'[1]Deals (investment)'!$B:$B,$A1608,'[1]Deals (investment)'!$V:$V,BK$1)</f>
        <v>#VALUE!</v>
      </c>
      <c r="BL1608" s="17" t="e">
        <f>SUMIFS('[1]Deals (investment)'!$C:$C,'[1]Deals (investment)'!$B:$B,$A1608,'[1]Deals (investment)'!$V:$V,BL$1)</f>
        <v>#VALUE!</v>
      </c>
      <c r="BM1608" s="17" t="e">
        <f>SUMIFS('[1]Deals (investment)'!$C:$C,'[1]Deals (investment)'!$B:$B,$A1608,'[1]Deals (investment)'!$V:$V,BM$1)</f>
        <v>#VALUE!</v>
      </c>
      <c r="BN1608" s="15"/>
      <c r="BO1608" s="15"/>
      <c r="BP1608" s="22"/>
      <c r="BQ1608" s="15"/>
      <c r="BR1608" s="15"/>
      <c r="BS1608" s="15"/>
      <c r="BT1608" s="15"/>
      <c r="BU1608" s="15"/>
      <c r="BV1608" s="15"/>
      <c r="BW1608" s="15"/>
      <c r="BX1608" s="15"/>
      <c r="BY1608" s="15"/>
      <c r="BZ1608" s="15"/>
      <c r="CA1608" s="15"/>
      <c r="CB1608" s="15"/>
      <c r="CC1608" s="15"/>
      <c r="CD1608" s="15"/>
      <c r="CE1608" s="15"/>
      <c r="CF1608" s="15"/>
      <c r="CG1608" s="15"/>
      <c r="CH1608" s="15"/>
      <c r="CI1608" s="15"/>
      <c r="CJ1608" s="15"/>
    </row>
    <row r="1609" spans="1:118" ht="12.75">
      <c r="A1609" s="15" t="s">
        <v>10449</v>
      </c>
      <c r="B1609" s="15"/>
      <c r="C1609" s="15"/>
      <c r="D1609" s="16"/>
      <c r="E1609" s="26"/>
      <c r="F1609" s="26"/>
      <c r="G1609" s="26"/>
      <c r="H1609" s="26"/>
      <c r="I1609" s="15"/>
      <c r="J1609" s="26"/>
      <c r="K1609" s="17" t="e">
        <f t="shared" si="218"/>
        <v>#VALUE!</v>
      </c>
      <c r="L1609" s="15"/>
      <c r="M1609" s="18" t="e">
        <f t="shared" si="205"/>
        <v>#VALUE!</v>
      </c>
      <c r="N1609" s="15"/>
      <c r="O1609" s="15"/>
      <c r="P1609" s="15"/>
      <c r="Q1609" s="15"/>
      <c r="R1609" s="15"/>
      <c r="S1609" s="19"/>
      <c r="T1609" s="15"/>
      <c r="U1609" s="17"/>
      <c r="V1609" s="15"/>
      <c r="W1609" s="15"/>
      <c r="X1609" s="15"/>
      <c r="Y1609" s="15"/>
      <c r="AB1609" s="20"/>
      <c r="AC1609" s="15"/>
      <c r="AD1609" s="15"/>
      <c r="AE1609" s="15"/>
      <c r="AF1609" s="15"/>
      <c r="AG1609" s="22">
        <f>COUNTA(B1608:AF1608)/(COUNTA(B1608:AF1608)+COUNTBLANK(B1608:AF1608))</f>
        <v>0.61290322580645162</v>
      </c>
      <c r="AH1609" s="15" t="str">
        <f t="shared" si="247"/>
        <v/>
      </c>
      <c r="AI1609" s="22" t="e">
        <f>VLOOKUP(A1609,'[1]Deals (investment)'!$B$2:$Z$1497,1,FALSE)</f>
        <v>#N/A</v>
      </c>
      <c r="AJ1609" s="22" t="e">
        <f>VLOOKUP(A1609,'[1]Deals (investment)'!$B$2:$Z$870,15,FALSE)</f>
        <v>#N/A</v>
      </c>
      <c r="AK1609" s="17" t="e">
        <f>VLOOKUP(A1609,'[1]Deals (Exits)'!B:B,1,FALSE)</f>
        <v>#N/A</v>
      </c>
      <c r="AL1609" s="23" t="e">
        <f>VLOOKUP(G1609,[1]Lookups!$V$3:$Y$197,4,FALSE)</f>
        <v>#N/A</v>
      </c>
      <c r="AM1609" s="17" t="e">
        <f>VLOOKUP(X1609,[1]Lookups!$B$3:$C$200,2,FALSE)</f>
        <v>#N/A</v>
      </c>
      <c r="AN1609" s="17" t="e">
        <f>VLOOKUP(R1609,[1]Lookups!$H$3:$I$69,2,FALSE)</f>
        <v>#N/A</v>
      </c>
      <c r="AO1609" s="17" t="e">
        <f>VLOOKUP(T1609,[1]Lookups!$H$3:$I$69,2,FALSE)</f>
        <v>#N/A</v>
      </c>
      <c r="AP1609" s="17" t="e">
        <f>VLOOKUP(AN1609,[1]Lookups!$N$3:$O$11,2,FALSE)</f>
        <v>#N/A</v>
      </c>
      <c r="AQ1609" s="18" t="e">
        <f>COUNTIFS('[1]Deals (investment)'!$B:$B,$A1609)</f>
        <v>#VALUE!</v>
      </c>
      <c r="AR1609" s="18" t="e">
        <f>COUNTIFS('[1]Deals (investment)'!$B:$B,$A1609,'[1]Deals (investment)'!$T:$T,$AW$1)+COUNTIFS('[1]Deals (investment)'!$B:$B,$A1609,'[1]Deals (investment)'!$T:$T,$AX$1)+COUNTIFS('[1]Deals (investment)'!$B:$B,$A1609,'[1]Deals (investment)'!$T:$T,$AY$1)</f>
        <v>#VALUE!</v>
      </c>
      <c r="AS1609" s="17" t="e">
        <f>SUMIFS('[1]Deals (investment)'!$C:$C,'[1]Deals (investment)'!$B:$B,$A1609)</f>
        <v>#VALUE!</v>
      </c>
      <c r="AT1609" s="17" t="e">
        <f t="shared" si="219"/>
        <v>#VALUE!</v>
      </c>
      <c r="AU1609" s="18" t="e">
        <f>COUNTIF('[1]Deals (Exits)'!$B:$B,A1609)</f>
        <v>#VALUE!</v>
      </c>
      <c r="AV1609" s="17" t="e">
        <f>SUMIFS('[1]Deals (investment)'!$C:$C,'[1]Deals (investment)'!$B:$B,$A1609,'[1]Deals (investment)'!$T:$T,AV$1)</f>
        <v>#VALUE!</v>
      </c>
      <c r="AW1609" s="17" t="e">
        <f>SUMIFS('[1]Deals (investment)'!$C:$C,'[1]Deals (investment)'!$B:$B,$A1609,'[1]Deals (investment)'!$T:$T,AW$1)</f>
        <v>#VALUE!</v>
      </c>
      <c r="AX1609" s="17" t="e">
        <f>SUMIFS('[1]Deals (investment)'!$C:$C,'[1]Deals (investment)'!$B:$B,$A1609,'[1]Deals (investment)'!$T:$T,AX$1)</f>
        <v>#VALUE!</v>
      </c>
      <c r="AY1609" s="17" t="e">
        <f>SUMIFS('[1]Deals (investment)'!$C:$C,'[1]Deals (investment)'!$B:$B,$A1609,'[1]Deals (investment)'!$T:$T,AY$1)</f>
        <v>#VALUE!</v>
      </c>
      <c r="AZ1609" s="17" t="e">
        <f>SUMIFS('[1]Deals (investment)'!$C:$C,'[1]Deals (investment)'!$B:$B,$A1609,'[1]Deals (investment)'!$T:$T,AZ$1)</f>
        <v>#VALUE!</v>
      </c>
      <c r="BA1609" s="17" t="e">
        <f>SUMIFS('[1]Deals (investment)'!$C:$C,'[1]Deals (investment)'!$B:$B,$A1609,'[1]Deals (investment)'!$T:$T,BA$1)</f>
        <v>#VALUE!</v>
      </c>
      <c r="BB1609" s="17" t="e">
        <f>SUMIFS('[1]Deals (investment)'!$C:$C,'[1]Deals (investment)'!$B:$B,$A1609,'[1]Deals (investment)'!$T:$T,BB$1)</f>
        <v>#VALUE!</v>
      </c>
      <c r="BC1609" s="17" t="e">
        <f>SUMIFS('[1]Deals (Exits)'!$C:$C,'[1]Deals (Exits)'!$B:$B,$A1609)</f>
        <v>#VALUE!</v>
      </c>
      <c r="BD1609" s="17" t="e">
        <f>SUMIFS('[1]Deals (investment)'!$C:$C,'[1]Deals (investment)'!$B:$B,$A1609,'[1]Deals (investment)'!$V:$V,BD$1)</f>
        <v>#VALUE!</v>
      </c>
      <c r="BE1609" s="17" t="e">
        <f>SUMIFS('[1]Deals (investment)'!$C:$C,'[1]Deals (investment)'!$B:$B,$A1609,'[1]Deals (investment)'!$V:$V,BE$1)</f>
        <v>#VALUE!</v>
      </c>
      <c r="BF1609" s="17" t="e">
        <f>SUMIFS('[1]Deals (investment)'!$C:$C,'[1]Deals (investment)'!$B:$B,$A1609,'[1]Deals (investment)'!$V:$V,BF$1)</f>
        <v>#VALUE!</v>
      </c>
      <c r="BG1609" s="17" t="e">
        <f>SUMIFS('[1]Deals (investment)'!$C:$C,'[1]Deals (investment)'!$B:$B,$A1609,'[1]Deals (investment)'!$V:$V,BG$1)</f>
        <v>#VALUE!</v>
      </c>
      <c r="BH1609" s="17" t="e">
        <f>SUMIFS('[1]Deals (investment)'!$C:$C,'[1]Deals (investment)'!$B:$B,$A1609,'[1]Deals (investment)'!$V:$V,BH$1)</f>
        <v>#VALUE!</v>
      </c>
      <c r="BI1609" s="17" t="e">
        <f>SUMIFS('[1]Deals (investment)'!$C:$C,'[1]Deals (investment)'!$B:$B,$A1609,'[1]Deals (investment)'!$V:$V,BI$1)</f>
        <v>#VALUE!</v>
      </c>
      <c r="BJ1609" s="17" t="e">
        <f>SUMIFS('[1]Deals (investment)'!$C:$C,'[1]Deals (investment)'!$B:$B,$A1609,'[1]Deals (investment)'!$V:$V,BJ$1)</f>
        <v>#VALUE!</v>
      </c>
      <c r="BK1609" s="17" t="e">
        <f>SUMIFS('[1]Deals (investment)'!$C:$C,'[1]Deals (investment)'!$B:$B,$A1609,'[1]Deals (investment)'!$V:$V,BK$1)</f>
        <v>#VALUE!</v>
      </c>
      <c r="BL1609" s="17" t="e">
        <f>SUMIFS('[1]Deals (investment)'!$C:$C,'[1]Deals (investment)'!$B:$B,$A1609,'[1]Deals (investment)'!$V:$V,BL$1)</f>
        <v>#VALUE!</v>
      </c>
      <c r="BM1609" s="17" t="e">
        <f>SUMIFS('[1]Deals (investment)'!$C:$C,'[1]Deals (investment)'!$B:$B,$A1609,'[1]Deals (investment)'!$V:$V,BM$1)</f>
        <v>#VALUE!</v>
      </c>
      <c r="BN1609" s="15"/>
      <c r="BO1609" s="15"/>
      <c r="BP1609" s="22"/>
      <c r="BQ1609" s="15"/>
      <c r="BR1609" s="15"/>
      <c r="BS1609" s="15"/>
      <c r="BT1609" s="15"/>
      <c r="BU1609" s="15"/>
      <c r="BV1609" s="15"/>
      <c r="BW1609" s="15"/>
      <c r="BX1609" s="15"/>
      <c r="BY1609" s="15"/>
      <c r="BZ1609" s="15"/>
      <c r="CA1609" s="15"/>
      <c r="CB1609" s="15"/>
      <c r="CC1609" s="15"/>
      <c r="CD1609" s="15" t="str">
        <f t="shared" ref="CD1609:CD1615" si="249">CONCATENATE(A1609,B1609,C1609)</f>
        <v>Tahrir Academy</v>
      </c>
      <c r="CE1609" s="15"/>
      <c r="CF1609" s="15"/>
      <c r="CG1609" s="15"/>
      <c r="CH1609" s="15"/>
      <c r="CI1609" s="15"/>
      <c r="CJ1609" s="15"/>
    </row>
    <row r="1610" spans="1:118" ht="12.75">
      <c r="A1610" s="15" t="s">
        <v>10450</v>
      </c>
      <c r="B1610" s="15" t="s">
        <v>10451</v>
      </c>
      <c r="C1610" s="15" t="s">
        <v>58</v>
      </c>
      <c r="D1610" s="16">
        <v>2011</v>
      </c>
      <c r="E1610" s="15" t="s">
        <v>117</v>
      </c>
      <c r="F1610" s="15" t="s">
        <v>110</v>
      </c>
      <c r="G1610" s="15" t="s">
        <v>118</v>
      </c>
      <c r="H1610" s="15"/>
      <c r="I1610" s="15" t="s">
        <v>118</v>
      </c>
      <c r="J1610" s="15"/>
      <c r="K1610" s="17" t="e">
        <f t="shared" si="218"/>
        <v>#VALUE!</v>
      </c>
      <c r="L1610" s="15"/>
      <c r="M1610" s="18" t="e">
        <f t="shared" si="205"/>
        <v>#VALUE!</v>
      </c>
      <c r="N1610" s="15"/>
      <c r="O1610" s="15"/>
      <c r="P1610" s="15"/>
      <c r="Q1610" s="24" t="e">
        <f ca="1">_xludf.MAXIFS('[1]Deals (investment)'!A:A,'[1]Deals (investment)'!B:B,A1610)</f>
        <v>#NAME?</v>
      </c>
      <c r="R1610" s="15" t="s">
        <v>636</v>
      </c>
      <c r="S1610" s="19">
        <v>95000</v>
      </c>
      <c r="T1610" s="15" t="s">
        <v>636</v>
      </c>
      <c r="U1610" s="19">
        <v>95000</v>
      </c>
      <c r="V1610" s="15" t="s">
        <v>10452</v>
      </c>
      <c r="W1610" s="15">
        <v>1</v>
      </c>
      <c r="X1610" s="15" t="s">
        <v>107</v>
      </c>
      <c r="Y1610" s="15" t="s">
        <v>10453</v>
      </c>
      <c r="Z1610" s="25" t="s">
        <v>109</v>
      </c>
      <c r="AB1610" s="20" t="s">
        <v>333</v>
      </c>
      <c r="AC1610" s="21" t="s">
        <v>10454</v>
      </c>
      <c r="AD1610" s="27" t="s">
        <v>10455</v>
      </c>
      <c r="AE1610" s="21" t="s">
        <v>10456</v>
      </c>
      <c r="AF1610" s="21" t="s">
        <v>10457</v>
      </c>
      <c r="AG1610" s="22">
        <f t="shared" ref="AG1610:AG1616" ca="1" si="250">COUNTA(B1610:AF1610)/(COUNTA(B1610:AF1610)+COUNTBLANK(B1610:AF1610))</f>
        <v>0.77419354838709675</v>
      </c>
      <c r="AH1610" s="15" t="str">
        <f t="shared" si="247"/>
        <v/>
      </c>
      <c r="AI1610" s="22" t="str">
        <f>VLOOKUP(A1610,'[1]Deals (investment)'!$B$2:$Z$1497,1,FALSE)</f>
        <v>TakaTaka Solutions</v>
      </c>
      <c r="AJ1610" s="22" t="e">
        <f>VLOOKUP(A1610,'[1]Deals (investment)'!$B$2:$Z$870,15,FALSE)</f>
        <v>#N/A</v>
      </c>
      <c r="AK1610" s="17" t="e">
        <f>VLOOKUP(A1610,'[1]Deals (Exits)'!B:B,1,FALSE)</f>
        <v>#N/A</v>
      </c>
      <c r="AL1610" s="23">
        <f>VLOOKUP(G1610,[1]Lookups!$V$3:$Y$197,4,FALSE)</f>
        <v>0</v>
      </c>
      <c r="AM1610" s="17" t="str">
        <f>VLOOKUP(X1610,[1]Lookups!$B$3:$C$200,2,FALSE)</f>
        <v>Energy &amp; Resources</v>
      </c>
      <c r="AN1610" s="17" t="str">
        <f>VLOOKUP(R1610,[1]Lookups!$H$3:$I$69,2,FALSE)</f>
        <v>1. Grant</v>
      </c>
      <c r="AO1610" s="17" t="str">
        <f>VLOOKUP(T1610,[1]Lookups!$H$3:$I$69,2,FALSE)</f>
        <v>1. Grant</v>
      </c>
      <c r="AP1610" s="17" t="str">
        <f>VLOOKUP(AN1610,[1]Lookups!$N$3:$O$11,2,FALSE)</f>
        <v>Early</v>
      </c>
      <c r="AQ1610" s="18" t="e">
        <f>COUNTIFS('[1]Deals (investment)'!$B:$B,$A1610)</f>
        <v>#VALUE!</v>
      </c>
      <c r="AR1610" s="18" t="e">
        <f>COUNTIFS('[1]Deals (investment)'!$B:$B,$A1610,'[1]Deals (investment)'!$T:$T,$AW$1)+COUNTIFS('[1]Deals (investment)'!$B:$B,$A1610,'[1]Deals (investment)'!$T:$T,$AX$1)+COUNTIFS('[1]Deals (investment)'!$B:$B,$A1610,'[1]Deals (investment)'!$T:$T,$AY$1)</f>
        <v>#VALUE!</v>
      </c>
      <c r="AS1610" s="17" t="e">
        <f>SUMIFS('[1]Deals (investment)'!$C:$C,'[1]Deals (investment)'!$B:$B,$A1610)</f>
        <v>#VALUE!</v>
      </c>
      <c r="AT1610" s="17" t="e">
        <f t="shared" si="219"/>
        <v>#VALUE!</v>
      </c>
      <c r="AU1610" s="18" t="e">
        <f>COUNTIF('[1]Deals (Exits)'!$B:$B,A1610)</f>
        <v>#VALUE!</v>
      </c>
      <c r="AV1610" s="17" t="e">
        <f>SUMIFS('[1]Deals (investment)'!$C:$C,'[1]Deals (investment)'!$B:$B,$A1610,'[1]Deals (investment)'!$T:$T,AV$1)</f>
        <v>#VALUE!</v>
      </c>
      <c r="AW1610" s="17" t="e">
        <f>SUMIFS('[1]Deals (investment)'!$C:$C,'[1]Deals (investment)'!$B:$B,$A1610,'[1]Deals (investment)'!$T:$T,AW$1)</f>
        <v>#VALUE!</v>
      </c>
      <c r="AX1610" s="17" t="e">
        <f>SUMIFS('[1]Deals (investment)'!$C:$C,'[1]Deals (investment)'!$B:$B,$A1610,'[1]Deals (investment)'!$T:$T,AX$1)</f>
        <v>#VALUE!</v>
      </c>
      <c r="AY1610" s="17" t="e">
        <f>SUMIFS('[1]Deals (investment)'!$C:$C,'[1]Deals (investment)'!$B:$B,$A1610,'[1]Deals (investment)'!$T:$T,AY$1)</f>
        <v>#VALUE!</v>
      </c>
      <c r="AZ1610" s="17" t="e">
        <f>SUMIFS('[1]Deals (investment)'!$C:$C,'[1]Deals (investment)'!$B:$B,$A1610,'[1]Deals (investment)'!$T:$T,AZ$1)</f>
        <v>#VALUE!</v>
      </c>
      <c r="BA1610" s="17" t="e">
        <f>SUMIFS('[1]Deals (investment)'!$C:$C,'[1]Deals (investment)'!$B:$B,$A1610,'[1]Deals (investment)'!$T:$T,BA$1)</f>
        <v>#VALUE!</v>
      </c>
      <c r="BB1610" s="17" t="e">
        <f>SUMIFS('[1]Deals (investment)'!$C:$C,'[1]Deals (investment)'!$B:$B,$A1610,'[1]Deals (investment)'!$T:$T,BB$1)</f>
        <v>#VALUE!</v>
      </c>
      <c r="BC1610" s="17" t="e">
        <f>SUMIFS('[1]Deals (Exits)'!$C:$C,'[1]Deals (Exits)'!$B:$B,$A1610)</f>
        <v>#VALUE!</v>
      </c>
      <c r="BD1610" s="17" t="e">
        <f>SUMIFS('[1]Deals (investment)'!$C:$C,'[1]Deals (investment)'!$B:$B,$A1610,'[1]Deals (investment)'!$V:$V,BD$1)</f>
        <v>#VALUE!</v>
      </c>
      <c r="BE1610" s="17" t="e">
        <f>SUMIFS('[1]Deals (investment)'!$C:$C,'[1]Deals (investment)'!$B:$B,$A1610,'[1]Deals (investment)'!$V:$V,BE$1)</f>
        <v>#VALUE!</v>
      </c>
      <c r="BF1610" s="17" t="e">
        <f>SUMIFS('[1]Deals (investment)'!$C:$C,'[1]Deals (investment)'!$B:$B,$A1610,'[1]Deals (investment)'!$V:$V,BF$1)</f>
        <v>#VALUE!</v>
      </c>
      <c r="BG1610" s="17" t="e">
        <f>SUMIFS('[1]Deals (investment)'!$C:$C,'[1]Deals (investment)'!$B:$B,$A1610,'[1]Deals (investment)'!$V:$V,BG$1)</f>
        <v>#VALUE!</v>
      </c>
      <c r="BH1610" s="17" t="e">
        <f>SUMIFS('[1]Deals (investment)'!$C:$C,'[1]Deals (investment)'!$B:$B,$A1610,'[1]Deals (investment)'!$V:$V,BH$1)</f>
        <v>#VALUE!</v>
      </c>
      <c r="BI1610" s="17" t="e">
        <f>SUMIFS('[1]Deals (investment)'!$C:$C,'[1]Deals (investment)'!$B:$B,$A1610,'[1]Deals (investment)'!$V:$V,BI$1)</f>
        <v>#VALUE!</v>
      </c>
      <c r="BJ1610" s="17" t="e">
        <f>SUMIFS('[1]Deals (investment)'!$C:$C,'[1]Deals (investment)'!$B:$B,$A1610,'[1]Deals (investment)'!$V:$V,BJ$1)</f>
        <v>#VALUE!</v>
      </c>
      <c r="BK1610" s="17" t="e">
        <f>SUMIFS('[1]Deals (investment)'!$C:$C,'[1]Deals (investment)'!$B:$B,$A1610,'[1]Deals (investment)'!$V:$V,BK$1)</f>
        <v>#VALUE!</v>
      </c>
      <c r="BL1610" s="17" t="e">
        <f>SUMIFS('[1]Deals (investment)'!$C:$C,'[1]Deals (investment)'!$B:$B,$A1610,'[1]Deals (investment)'!$V:$V,BL$1)</f>
        <v>#VALUE!</v>
      </c>
      <c r="BM1610" s="17" t="e">
        <f>SUMIFS('[1]Deals (investment)'!$C:$C,'[1]Deals (investment)'!$B:$B,$A1610,'[1]Deals (investment)'!$V:$V,BM$1)</f>
        <v>#VALUE!</v>
      </c>
      <c r="BN1610" s="15"/>
      <c r="BO1610" s="15"/>
      <c r="BP1610" s="22"/>
      <c r="BQ1610" s="15"/>
      <c r="BR1610" s="15"/>
      <c r="BS1610" s="15"/>
      <c r="BT1610" s="15"/>
      <c r="BU1610" s="15"/>
      <c r="BV1610" s="15"/>
      <c r="BW1610" s="15"/>
      <c r="BX1610" s="15"/>
      <c r="BY1610" s="15"/>
      <c r="BZ1610" s="15"/>
      <c r="CA1610" s="15"/>
      <c r="CB1610" s="15"/>
      <c r="CC1610" s="15"/>
      <c r="CD1610" s="15" t="str">
        <f t="shared" si="249"/>
        <v>TakaTaka SolutionsTaka Taka is providing solutions to Kenya's waste problem, through providing an effective waste management system.Active</v>
      </c>
      <c r="CE1610" s="15"/>
      <c r="CF1610" s="15"/>
      <c r="CG1610" s="15"/>
      <c r="CH1610" s="15"/>
      <c r="CI1610" s="15"/>
      <c r="CJ1610" s="15"/>
      <c r="DN1610">
        <v>2019</v>
      </c>
    </row>
    <row r="1611" spans="1:118" ht="12.75">
      <c r="A1611" s="15" t="s">
        <v>10458</v>
      </c>
      <c r="B1611" s="15" t="s">
        <v>10459</v>
      </c>
      <c r="C1611" s="15" t="s">
        <v>58</v>
      </c>
      <c r="D1611" s="16"/>
      <c r="E1611" s="15" t="s">
        <v>117</v>
      </c>
      <c r="F1611" s="15"/>
      <c r="G1611" s="15" t="s">
        <v>118</v>
      </c>
      <c r="H1611" s="15"/>
      <c r="I1611" s="15" t="s">
        <v>118</v>
      </c>
      <c r="J1611" s="15"/>
      <c r="K1611" s="17" t="e">
        <f t="shared" si="218"/>
        <v>#VALUE!</v>
      </c>
      <c r="L1611" s="15"/>
      <c r="M1611" s="18" t="e">
        <f t="shared" si="205"/>
        <v>#VALUE!</v>
      </c>
      <c r="N1611" s="15"/>
      <c r="O1611" s="15"/>
      <c r="P1611" s="15"/>
      <c r="Q1611" s="24" t="e">
        <f ca="1">_xludf.MAXIFS('[1]Deals (investment)'!A:A,'[1]Deals (investment)'!B:B,A1611)</f>
        <v>#NAME?</v>
      </c>
      <c r="R1611" s="15"/>
      <c r="S1611" s="19"/>
      <c r="T1611" s="15"/>
      <c r="U1611" s="17"/>
      <c r="V1611" s="15" t="s">
        <v>10460</v>
      </c>
      <c r="W1611" s="15">
        <v>0</v>
      </c>
      <c r="X1611" s="15" t="s">
        <v>191</v>
      </c>
      <c r="Y1611" s="15" t="s">
        <v>9442</v>
      </c>
      <c r="AA1611" s="25" t="s">
        <v>2329</v>
      </c>
      <c r="AB1611" s="20"/>
      <c r="AC1611" s="21" t="s">
        <v>10461</v>
      </c>
      <c r="AD1611" s="15" t="s">
        <v>110</v>
      </c>
      <c r="AE1611" s="15" t="s">
        <v>110</v>
      </c>
      <c r="AF1611" s="21" t="s">
        <v>10462</v>
      </c>
      <c r="AG1611" s="22">
        <f t="shared" ca="1" si="250"/>
        <v>0.54838709677419351</v>
      </c>
      <c r="AH1611" s="15" t="str">
        <f t="shared" si="247"/>
        <v/>
      </c>
      <c r="AI1611" s="22" t="e">
        <f>VLOOKUP(A1611,'[1]Deals (investment)'!$B$2:$Z$1497,1,FALSE)</f>
        <v>#N/A</v>
      </c>
      <c r="AJ1611" s="22" t="e">
        <f>VLOOKUP(A1611,'[1]Deals (investment)'!$B$2:$Z$870,15,FALSE)</f>
        <v>#N/A</v>
      </c>
      <c r="AK1611" s="17" t="e">
        <f>VLOOKUP(A1611,'[1]Deals (Exits)'!B:B,1,FALSE)</f>
        <v>#N/A</v>
      </c>
      <c r="AL1611" s="23">
        <f>VLOOKUP(G1611,[1]Lookups!$V$3:$Y$197,4,FALSE)</f>
        <v>0</v>
      </c>
      <c r="AM1611" s="17" t="str">
        <f>VLOOKUP(X1611,[1]Lookups!$B$3:$C$200,2,FALSE)</f>
        <v>Education</v>
      </c>
      <c r="AN1611" s="17" t="e">
        <f>VLOOKUP(R1611,[1]Lookups!$H$3:$I$69,2,FALSE)</f>
        <v>#N/A</v>
      </c>
      <c r="AO1611" s="17" t="e">
        <f>VLOOKUP(T1611,[1]Lookups!$H$3:$I$69,2,FALSE)</f>
        <v>#N/A</v>
      </c>
      <c r="AP1611" s="17" t="e">
        <f>VLOOKUP(AN1611,[1]Lookups!$N$3:$O$11,2,FALSE)</f>
        <v>#N/A</v>
      </c>
      <c r="AQ1611" s="18" t="e">
        <f>COUNTIFS('[1]Deals (investment)'!$B:$B,$A1611)</f>
        <v>#VALUE!</v>
      </c>
      <c r="AR1611" s="18" t="e">
        <f>COUNTIFS('[1]Deals (investment)'!$B:$B,$A1611,'[1]Deals (investment)'!$T:$T,$AW$1)+COUNTIFS('[1]Deals (investment)'!$B:$B,$A1611,'[1]Deals (investment)'!$T:$T,$AX$1)+COUNTIFS('[1]Deals (investment)'!$B:$B,$A1611,'[1]Deals (investment)'!$T:$T,$AY$1)</f>
        <v>#VALUE!</v>
      </c>
      <c r="AS1611" s="17" t="e">
        <f>SUMIFS('[1]Deals (investment)'!$C:$C,'[1]Deals (investment)'!$B:$B,$A1611)</f>
        <v>#VALUE!</v>
      </c>
      <c r="AT1611" s="17" t="e">
        <f t="shared" si="219"/>
        <v>#VALUE!</v>
      </c>
      <c r="AU1611" s="18" t="e">
        <f>COUNTIF('[1]Deals (Exits)'!$B:$B,A1611)</f>
        <v>#VALUE!</v>
      </c>
      <c r="AV1611" s="17" t="e">
        <f>SUMIFS('[1]Deals (investment)'!$C:$C,'[1]Deals (investment)'!$B:$B,$A1611,'[1]Deals (investment)'!$T:$T,AV$1)</f>
        <v>#VALUE!</v>
      </c>
      <c r="AW1611" s="17" t="e">
        <f>SUMIFS('[1]Deals (investment)'!$C:$C,'[1]Deals (investment)'!$B:$B,$A1611,'[1]Deals (investment)'!$T:$T,AW$1)</f>
        <v>#VALUE!</v>
      </c>
      <c r="AX1611" s="17" t="e">
        <f>SUMIFS('[1]Deals (investment)'!$C:$C,'[1]Deals (investment)'!$B:$B,$A1611,'[1]Deals (investment)'!$T:$T,AX$1)</f>
        <v>#VALUE!</v>
      </c>
      <c r="AY1611" s="17" t="e">
        <f>SUMIFS('[1]Deals (investment)'!$C:$C,'[1]Deals (investment)'!$B:$B,$A1611,'[1]Deals (investment)'!$T:$T,AY$1)</f>
        <v>#VALUE!</v>
      </c>
      <c r="AZ1611" s="17" t="e">
        <f>SUMIFS('[1]Deals (investment)'!$C:$C,'[1]Deals (investment)'!$B:$B,$A1611,'[1]Deals (investment)'!$T:$T,AZ$1)</f>
        <v>#VALUE!</v>
      </c>
      <c r="BA1611" s="17" t="e">
        <f>SUMIFS('[1]Deals (investment)'!$C:$C,'[1]Deals (investment)'!$B:$B,$A1611,'[1]Deals (investment)'!$T:$T,BA$1)</f>
        <v>#VALUE!</v>
      </c>
      <c r="BB1611" s="17" t="e">
        <f>SUMIFS('[1]Deals (investment)'!$C:$C,'[1]Deals (investment)'!$B:$B,$A1611,'[1]Deals (investment)'!$T:$T,BB$1)</f>
        <v>#VALUE!</v>
      </c>
      <c r="BC1611" s="17" t="e">
        <f>SUMIFS('[1]Deals (Exits)'!$C:$C,'[1]Deals (Exits)'!$B:$B,$A1611)</f>
        <v>#VALUE!</v>
      </c>
      <c r="BD1611" s="17" t="e">
        <f>SUMIFS('[1]Deals (investment)'!$C:$C,'[1]Deals (investment)'!$B:$B,$A1611,'[1]Deals (investment)'!$V:$V,BD$1)</f>
        <v>#VALUE!</v>
      </c>
      <c r="BE1611" s="17" t="e">
        <f>SUMIFS('[1]Deals (investment)'!$C:$C,'[1]Deals (investment)'!$B:$B,$A1611,'[1]Deals (investment)'!$V:$V,BE$1)</f>
        <v>#VALUE!</v>
      </c>
      <c r="BF1611" s="17" t="e">
        <f>SUMIFS('[1]Deals (investment)'!$C:$C,'[1]Deals (investment)'!$B:$B,$A1611,'[1]Deals (investment)'!$V:$V,BF$1)</f>
        <v>#VALUE!</v>
      </c>
      <c r="BG1611" s="17" t="e">
        <f>SUMIFS('[1]Deals (investment)'!$C:$C,'[1]Deals (investment)'!$B:$B,$A1611,'[1]Deals (investment)'!$V:$V,BG$1)</f>
        <v>#VALUE!</v>
      </c>
      <c r="BH1611" s="17" t="e">
        <f>SUMIFS('[1]Deals (investment)'!$C:$C,'[1]Deals (investment)'!$B:$B,$A1611,'[1]Deals (investment)'!$V:$V,BH$1)</f>
        <v>#VALUE!</v>
      </c>
      <c r="BI1611" s="17" t="e">
        <f>SUMIFS('[1]Deals (investment)'!$C:$C,'[1]Deals (investment)'!$B:$B,$A1611,'[1]Deals (investment)'!$V:$V,BI$1)</f>
        <v>#VALUE!</v>
      </c>
      <c r="BJ1611" s="17" t="e">
        <f>SUMIFS('[1]Deals (investment)'!$C:$C,'[1]Deals (investment)'!$B:$B,$A1611,'[1]Deals (investment)'!$V:$V,BJ$1)</f>
        <v>#VALUE!</v>
      </c>
      <c r="BK1611" s="17" t="e">
        <f>SUMIFS('[1]Deals (investment)'!$C:$C,'[1]Deals (investment)'!$B:$B,$A1611,'[1]Deals (investment)'!$V:$V,BK$1)</f>
        <v>#VALUE!</v>
      </c>
      <c r="BL1611" s="17" t="e">
        <f>SUMIFS('[1]Deals (investment)'!$C:$C,'[1]Deals (investment)'!$B:$B,$A1611,'[1]Deals (investment)'!$V:$V,BL$1)</f>
        <v>#VALUE!</v>
      </c>
      <c r="BM1611" s="17" t="e">
        <f>SUMIFS('[1]Deals (investment)'!$C:$C,'[1]Deals (investment)'!$B:$B,$A1611,'[1]Deals (investment)'!$V:$V,BM$1)</f>
        <v>#VALUE!</v>
      </c>
      <c r="BN1611" s="15"/>
      <c r="BO1611" s="15"/>
      <c r="BP1611" s="22"/>
      <c r="BQ1611" s="15"/>
      <c r="BR1611" s="15"/>
      <c r="BS1611" s="15"/>
      <c r="BT1611" s="15"/>
      <c r="BU1611" s="15"/>
      <c r="BV1611" s="15"/>
      <c r="BW1611" s="15"/>
      <c r="BX1611" s="15"/>
      <c r="BY1611" s="15"/>
      <c r="BZ1611" s="15"/>
      <c r="CA1611" s="15"/>
      <c r="CB1611" s="15"/>
      <c r="CC1611" s="15"/>
      <c r="CD1611" s="15" t="str">
        <f t="shared" si="249"/>
        <v>Swaiba Kenya’s Swaiba explores ways to supercharge student and industry engagement through university departments and career servicesActive</v>
      </c>
      <c r="CE1611" s="15"/>
      <c r="CF1611" s="15"/>
      <c r="CG1611" s="15"/>
      <c r="CH1611" s="15"/>
      <c r="CI1611" s="15"/>
      <c r="CJ1611" s="15"/>
    </row>
    <row r="1612" spans="1:118" ht="12.75">
      <c r="A1612" s="15" t="s">
        <v>10463</v>
      </c>
      <c r="B1612" s="15" t="s">
        <v>10464</v>
      </c>
      <c r="C1612" s="15" t="s">
        <v>58</v>
      </c>
      <c r="D1612" s="16">
        <v>2017</v>
      </c>
      <c r="E1612" s="15" t="s">
        <v>117</v>
      </c>
      <c r="F1612" s="15" t="s">
        <v>110</v>
      </c>
      <c r="G1612" s="15" t="s">
        <v>118</v>
      </c>
      <c r="H1612" s="15"/>
      <c r="I1612" s="15" t="s">
        <v>118</v>
      </c>
      <c r="J1612" s="15"/>
      <c r="K1612" s="17" t="e">
        <f t="shared" si="218"/>
        <v>#VALUE!</v>
      </c>
      <c r="L1612" s="15"/>
      <c r="M1612" s="18" t="e">
        <f t="shared" si="205"/>
        <v>#VALUE!</v>
      </c>
      <c r="N1612" s="15"/>
      <c r="O1612" s="15"/>
      <c r="P1612" s="15"/>
      <c r="Q1612" s="24" t="e">
        <f ca="1">_xludf.MAXIFS('[1]Deals (investment)'!A:A,'[1]Deals (investment)'!B:B,A1612)</f>
        <v>#NAME?</v>
      </c>
      <c r="R1612" s="15" t="s">
        <v>375</v>
      </c>
      <c r="S1612" s="19" t="s">
        <v>144</v>
      </c>
      <c r="T1612" s="15"/>
      <c r="U1612" s="17"/>
      <c r="V1612" s="15" t="s">
        <v>10465</v>
      </c>
      <c r="W1612" s="15">
        <v>0</v>
      </c>
      <c r="X1612" s="15" t="s">
        <v>158</v>
      </c>
      <c r="Y1612" s="15" t="s">
        <v>10466</v>
      </c>
      <c r="AB1612" s="20" t="s">
        <v>333</v>
      </c>
      <c r="AC1612" s="27" t="s">
        <v>10467</v>
      </c>
      <c r="AD1612" s="27" t="s">
        <v>10468</v>
      </c>
      <c r="AE1612" s="15"/>
      <c r="AF1612" s="21" t="s">
        <v>10469</v>
      </c>
      <c r="AG1612" s="22">
        <f t="shared" ca="1" si="250"/>
        <v>0.64516129032258063</v>
      </c>
      <c r="AH1612" s="15" t="str">
        <f t="shared" si="247"/>
        <v/>
      </c>
      <c r="AI1612" s="22" t="str">
        <f>VLOOKUP(A1612,'[1]Deals (investment)'!$B$2:$Z$1497,1,FALSE)</f>
        <v>Tanda</v>
      </c>
      <c r="AJ1612" s="22">
        <f>VLOOKUP(A1612,'[1]Deals (investment)'!$B$2:$Z$870,15,FALSE)</f>
        <v>0</v>
      </c>
      <c r="AK1612" s="17" t="e">
        <f>VLOOKUP(A1612,'[1]Deals (Exits)'!B:B,1,FALSE)</f>
        <v>#N/A</v>
      </c>
      <c r="AL1612" s="23">
        <f>VLOOKUP(G1612,[1]Lookups!$V$3:$Y$197,4,FALSE)</f>
        <v>0</v>
      </c>
      <c r="AM1612" s="17" t="str">
        <f>VLOOKUP(X1612,[1]Lookups!$B$3:$C$200,2,FALSE)</f>
        <v>Financial Services</v>
      </c>
      <c r="AN1612" s="17" t="str">
        <f>VLOOKUP(R1612,[1]Lookups!$H$3:$I$69,2,FALSE)</f>
        <v>2. Seed</v>
      </c>
      <c r="AO1612" s="17" t="e">
        <f>VLOOKUP(T1612,[1]Lookups!$H$3:$I$69,2,FALSE)</f>
        <v>#N/A</v>
      </c>
      <c r="AP1612" s="17" t="str">
        <f>VLOOKUP(AN1612,[1]Lookups!$N$3:$O$11,2,FALSE)</f>
        <v>Early</v>
      </c>
      <c r="AQ1612" s="18" t="e">
        <f>COUNTIFS('[1]Deals (investment)'!$B:$B,$A1612)</f>
        <v>#VALUE!</v>
      </c>
      <c r="AR1612" s="18" t="e">
        <f>COUNTIFS('[1]Deals (investment)'!$B:$B,$A1612,'[1]Deals (investment)'!$T:$T,$AW$1)+COUNTIFS('[1]Deals (investment)'!$B:$B,$A1612,'[1]Deals (investment)'!$T:$T,$AX$1)+COUNTIFS('[1]Deals (investment)'!$B:$B,$A1612,'[1]Deals (investment)'!$T:$T,$AY$1)</f>
        <v>#VALUE!</v>
      </c>
      <c r="AS1612" s="17" t="e">
        <f>SUMIFS('[1]Deals (investment)'!$C:$C,'[1]Deals (investment)'!$B:$B,$A1612)</f>
        <v>#VALUE!</v>
      </c>
      <c r="AT1612" s="17" t="e">
        <f t="shared" si="219"/>
        <v>#VALUE!</v>
      </c>
      <c r="AU1612" s="18" t="e">
        <f>COUNTIF('[1]Deals (Exits)'!$B:$B,A1612)</f>
        <v>#VALUE!</v>
      </c>
      <c r="AV1612" s="17" t="e">
        <f>SUMIFS('[1]Deals (investment)'!$C:$C,'[1]Deals (investment)'!$B:$B,$A1612,'[1]Deals (investment)'!$T:$T,AV$1)</f>
        <v>#VALUE!</v>
      </c>
      <c r="AW1612" s="17" t="e">
        <f>SUMIFS('[1]Deals (investment)'!$C:$C,'[1]Deals (investment)'!$B:$B,$A1612,'[1]Deals (investment)'!$T:$T,AW$1)</f>
        <v>#VALUE!</v>
      </c>
      <c r="AX1612" s="17" t="e">
        <f>SUMIFS('[1]Deals (investment)'!$C:$C,'[1]Deals (investment)'!$B:$B,$A1612,'[1]Deals (investment)'!$T:$T,AX$1)</f>
        <v>#VALUE!</v>
      </c>
      <c r="AY1612" s="17" t="e">
        <f>SUMIFS('[1]Deals (investment)'!$C:$C,'[1]Deals (investment)'!$B:$B,$A1612,'[1]Deals (investment)'!$T:$T,AY$1)</f>
        <v>#VALUE!</v>
      </c>
      <c r="AZ1612" s="17" t="e">
        <f>SUMIFS('[1]Deals (investment)'!$C:$C,'[1]Deals (investment)'!$B:$B,$A1612,'[1]Deals (investment)'!$T:$T,AZ$1)</f>
        <v>#VALUE!</v>
      </c>
      <c r="BA1612" s="17" t="e">
        <f>SUMIFS('[1]Deals (investment)'!$C:$C,'[1]Deals (investment)'!$B:$B,$A1612,'[1]Deals (investment)'!$T:$T,BA$1)</f>
        <v>#VALUE!</v>
      </c>
      <c r="BB1612" s="17" t="e">
        <f>SUMIFS('[1]Deals (investment)'!$C:$C,'[1]Deals (investment)'!$B:$B,$A1612,'[1]Deals (investment)'!$T:$T,BB$1)</f>
        <v>#VALUE!</v>
      </c>
      <c r="BC1612" s="17" t="e">
        <f>SUMIFS('[1]Deals (Exits)'!$C:$C,'[1]Deals (Exits)'!$B:$B,$A1612)</f>
        <v>#VALUE!</v>
      </c>
      <c r="BD1612" s="17" t="e">
        <f>SUMIFS('[1]Deals (investment)'!$C:$C,'[1]Deals (investment)'!$B:$B,$A1612,'[1]Deals (investment)'!$V:$V,BD$1)</f>
        <v>#VALUE!</v>
      </c>
      <c r="BE1612" s="17" t="e">
        <f>SUMIFS('[1]Deals (investment)'!$C:$C,'[1]Deals (investment)'!$B:$B,$A1612,'[1]Deals (investment)'!$V:$V,BE$1)</f>
        <v>#VALUE!</v>
      </c>
      <c r="BF1612" s="17" t="e">
        <f>SUMIFS('[1]Deals (investment)'!$C:$C,'[1]Deals (investment)'!$B:$B,$A1612,'[1]Deals (investment)'!$V:$V,BF$1)</f>
        <v>#VALUE!</v>
      </c>
      <c r="BG1612" s="17" t="e">
        <f>SUMIFS('[1]Deals (investment)'!$C:$C,'[1]Deals (investment)'!$B:$B,$A1612,'[1]Deals (investment)'!$V:$V,BG$1)</f>
        <v>#VALUE!</v>
      </c>
      <c r="BH1612" s="17" t="e">
        <f>SUMIFS('[1]Deals (investment)'!$C:$C,'[1]Deals (investment)'!$B:$B,$A1612,'[1]Deals (investment)'!$V:$V,BH$1)</f>
        <v>#VALUE!</v>
      </c>
      <c r="BI1612" s="17" t="e">
        <f>SUMIFS('[1]Deals (investment)'!$C:$C,'[1]Deals (investment)'!$B:$B,$A1612,'[1]Deals (investment)'!$V:$V,BI$1)</f>
        <v>#VALUE!</v>
      </c>
      <c r="BJ1612" s="17" t="e">
        <f>SUMIFS('[1]Deals (investment)'!$C:$C,'[1]Deals (investment)'!$B:$B,$A1612,'[1]Deals (investment)'!$V:$V,BJ$1)</f>
        <v>#VALUE!</v>
      </c>
      <c r="BK1612" s="17" t="e">
        <f>SUMIFS('[1]Deals (investment)'!$C:$C,'[1]Deals (investment)'!$B:$B,$A1612,'[1]Deals (investment)'!$V:$V,BK$1)</f>
        <v>#VALUE!</v>
      </c>
      <c r="BL1612" s="17" t="e">
        <f>SUMIFS('[1]Deals (investment)'!$C:$C,'[1]Deals (investment)'!$B:$B,$A1612,'[1]Deals (investment)'!$V:$V,BL$1)</f>
        <v>#VALUE!</v>
      </c>
      <c r="BM1612" s="17" t="e">
        <f>SUMIFS('[1]Deals (investment)'!$C:$C,'[1]Deals (investment)'!$B:$B,$A1612,'[1]Deals (investment)'!$V:$V,BM$1)</f>
        <v>#VALUE!</v>
      </c>
      <c r="BN1612" s="15"/>
      <c r="BO1612" s="15"/>
      <c r="BP1612" s="22"/>
      <c r="BQ1612" s="15"/>
      <c r="BR1612" s="15"/>
      <c r="BS1612" s="15"/>
      <c r="BT1612" s="15"/>
      <c r="BU1612" s="15"/>
      <c r="BV1612" s="15"/>
      <c r="BW1612" s="15"/>
      <c r="BX1612" s="15"/>
      <c r="BY1612" s="15"/>
      <c r="BZ1612" s="15"/>
      <c r="CA1612" s="15"/>
      <c r="CB1612" s="15"/>
      <c r="CC1612" s="15"/>
      <c r="CD1612" s="15" t="str">
        <f t="shared" si="249"/>
        <v>TandaTanda is a fintech startup working to revolutionize access to essential digital financial services for micro-retilers across Africa.Active</v>
      </c>
      <c r="CE1612" s="15"/>
      <c r="CF1612" s="15"/>
      <c r="CG1612" s="15"/>
      <c r="CH1612" s="15"/>
      <c r="CI1612" s="15"/>
      <c r="CJ1612" s="15"/>
    </row>
    <row r="1613" spans="1:118" ht="12.75">
      <c r="A1613" s="15" t="s">
        <v>10470</v>
      </c>
      <c r="B1613" s="15" t="s">
        <v>10471</v>
      </c>
      <c r="C1613" s="15" t="s">
        <v>58</v>
      </c>
      <c r="D1613" s="16">
        <v>2018</v>
      </c>
      <c r="E1613" s="15" t="s">
        <v>518</v>
      </c>
      <c r="F1613" s="15" t="s">
        <v>199</v>
      </c>
      <c r="G1613" s="15" t="s">
        <v>519</v>
      </c>
      <c r="H1613" s="15"/>
      <c r="I1613" s="15" t="s">
        <v>519</v>
      </c>
      <c r="J1613" s="15"/>
      <c r="K1613" s="17" t="e">
        <f t="shared" si="218"/>
        <v>#VALUE!</v>
      </c>
      <c r="L1613" s="15"/>
      <c r="M1613" s="18" t="e">
        <f t="shared" si="205"/>
        <v>#VALUE!</v>
      </c>
      <c r="N1613" s="15"/>
      <c r="O1613" s="15"/>
      <c r="P1613" s="15"/>
      <c r="Q1613" s="15"/>
      <c r="R1613" s="15" t="s">
        <v>375</v>
      </c>
      <c r="S1613" s="19" t="s">
        <v>144</v>
      </c>
      <c r="T1613" s="15"/>
      <c r="U1613" s="17"/>
      <c r="V1613" s="15" t="s">
        <v>10472</v>
      </c>
      <c r="W1613" s="15">
        <v>1</v>
      </c>
      <c r="X1613" s="15" t="s">
        <v>404</v>
      </c>
      <c r="Y1613" s="15" t="s">
        <v>10473</v>
      </c>
      <c r="AB1613" s="32">
        <v>43506</v>
      </c>
      <c r="AC1613" s="21" t="s">
        <v>10474</v>
      </c>
      <c r="AD1613" s="21" t="s">
        <v>10475</v>
      </c>
      <c r="AE1613" s="15" t="s">
        <v>199</v>
      </c>
      <c r="AF1613" s="21" t="s">
        <v>10476</v>
      </c>
      <c r="AG1613" s="22">
        <f t="shared" si="250"/>
        <v>0.64516129032258063</v>
      </c>
      <c r="AH1613" s="15" t="str">
        <f t="shared" si="247"/>
        <v/>
      </c>
      <c r="AI1613" s="22" t="e">
        <f>VLOOKUP(A1613,'[1]Deals (investment)'!$B$2:$Z$1497,1,FALSE)</f>
        <v>#N/A</v>
      </c>
      <c r="AJ1613" s="22" t="e">
        <f>VLOOKUP(A1613,'[1]Deals (investment)'!$B$2:$Z$870,15,FALSE)</f>
        <v>#N/A</v>
      </c>
      <c r="AK1613" s="17" t="e">
        <f>VLOOKUP(A1613,'[1]Deals (Exits)'!B:B,1,FALSE)</f>
        <v>#N/A</v>
      </c>
      <c r="AL1613" s="23">
        <f>VLOOKUP(G1613,[1]Lookups!$V$3:$Y$197,4,FALSE)</f>
        <v>0</v>
      </c>
      <c r="AM1613" s="17" t="str">
        <f>VLOOKUP(X1613,[1]Lookups!$B$3:$C$200,2,FALSE)</f>
        <v>Other Technologies &amp; Information Technology</v>
      </c>
      <c r="AN1613" s="17" t="str">
        <f>VLOOKUP(R1613,[1]Lookups!$H$3:$I$69,2,FALSE)</f>
        <v>2. Seed</v>
      </c>
      <c r="AO1613" s="17" t="e">
        <f>VLOOKUP(T1613,[1]Lookups!$H$3:$I$69,2,FALSE)</f>
        <v>#N/A</v>
      </c>
      <c r="AP1613" s="17" t="str">
        <f>VLOOKUP(AN1613,[1]Lookups!$N$3:$O$11,2,FALSE)</f>
        <v>Early</v>
      </c>
      <c r="AQ1613" s="18" t="e">
        <f>COUNTIFS('[1]Deals (investment)'!$B:$B,$A1613)</f>
        <v>#VALUE!</v>
      </c>
      <c r="AR1613" s="18" t="e">
        <f>COUNTIFS('[1]Deals (investment)'!$B:$B,$A1613,'[1]Deals (investment)'!$T:$T,$AW$1)+COUNTIFS('[1]Deals (investment)'!$B:$B,$A1613,'[1]Deals (investment)'!$T:$T,$AX$1)+COUNTIFS('[1]Deals (investment)'!$B:$B,$A1613,'[1]Deals (investment)'!$T:$T,$AY$1)</f>
        <v>#VALUE!</v>
      </c>
      <c r="AS1613" s="17" t="e">
        <f>SUMIFS('[1]Deals (investment)'!$C:$C,'[1]Deals (investment)'!$B:$B,$A1613)</f>
        <v>#VALUE!</v>
      </c>
      <c r="AT1613" s="17" t="e">
        <f t="shared" si="219"/>
        <v>#VALUE!</v>
      </c>
      <c r="AU1613" s="18" t="e">
        <f>COUNTIF('[1]Deals (Exits)'!$B:$B,A1613)</f>
        <v>#VALUE!</v>
      </c>
      <c r="AV1613" s="17" t="e">
        <f>SUMIFS('[1]Deals (investment)'!$C:$C,'[1]Deals (investment)'!$B:$B,$A1613,'[1]Deals (investment)'!$T:$T,AV$1)</f>
        <v>#VALUE!</v>
      </c>
      <c r="AW1613" s="17" t="e">
        <f>SUMIFS('[1]Deals (investment)'!$C:$C,'[1]Deals (investment)'!$B:$B,$A1613,'[1]Deals (investment)'!$T:$T,AW$1)</f>
        <v>#VALUE!</v>
      </c>
      <c r="AX1613" s="17" t="e">
        <f>SUMIFS('[1]Deals (investment)'!$C:$C,'[1]Deals (investment)'!$B:$B,$A1613,'[1]Deals (investment)'!$T:$T,AX$1)</f>
        <v>#VALUE!</v>
      </c>
      <c r="AY1613" s="17" t="e">
        <f>SUMIFS('[1]Deals (investment)'!$C:$C,'[1]Deals (investment)'!$B:$B,$A1613,'[1]Deals (investment)'!$T:$T,AY$1)</f>
        <v>#VALUE!</v>
      </c>
      <c r="AZ1613" s="17" t="e">
        <f>SUMIFS('[1]Deals (investment)'!$C:$C,'[1]Deals (investment)'!$B:$B,$A1613,'[1]Deals (investment)'!$T:$T,AZ$1)</f>
        <v>#VALUE!</v>
      </c>
      <c r="BA1613" s="17" t="e">
        <f>SUMIFS('[1]Deals (investment)'!$C:$C,'[1]Deals (investment)'!$B:$B,$A1613,'[1]Deals (investment)'!$T:$T,BA$1)</f>
        <v>#VALUE!</v>
      </c>
      <c r="BB1613" s="17" t="e">
        <f>SUMIFS('[1]Deals (investment)'!$C:$C,'[1]Deals (investment)'!$B:$B,$A1613,'[1]Deals (investment)'!$T:$T,BB$1)</f>
        <v>#VALUE!</v>
      </c>
      <c r="BC1613" s="17" t="e">
        <f>SUMIFS('[1]Deals (Exits)'!$C:$C,'[1]Deals (Exits)'!$B:$B,$A1613)</f>
        <v>#VALUE!</v>
      </c>
      <c r="BD1613" s="17" t="e">
        <f>SUMIFS('[1]Deals (investment)'!$C:$C,'[1]Deals (investment)'!$B:$B,$A1613,'[1]Deals (investment)'!$V:$V,BD$1)</f>
        <v>#VALUE!</v>
      </c>
      <c r="BE1613" s="17" t="e">
        <f>SUMIFS('[1]Deals (investment)'!$C:$C,'[1]Deals (investment)'!$B:$B,$A1613,'[1]Deals (investment)'!$V:$V,BE$1)</f>
        <v>#VALUE!</v>
      </c>
      <c r="BF1613" s="17" t="e">
        <f>SUMIFS('[1]Deals (investment)'!$C:$C,'[1]Deals (investment)'!$B:$B,$A1613,'[1]Deals (investment)'!$V:$V,BF$1)</f>
        <v>#VALUE!</v>
      </c>
      <c r="BG1613" s="17" t="e">
        <f>SUMIFS('[1]Deals (investment)'!$C:$C,'[1]Deals (investment)'!$B:$B,$A1613,'[1]Deals (investment)'!$V:$V,BG$1)</f>
        <v>#VALUE!</v>
      </c>
      <c r="BH1613" s="17" t="e">
        <f>SUMIFS('[1]Deals (investment)'!$C:$C,'[1]Deals (investment)'!$B:$B,$A1613,'[1]Deals (investment)'!$V:$V,BH$1)</f>
        <v>#VALUE!</v>
      </c>
      <c r="BI1613" s="17" t="e">
        <f>SUMIFS('[1]Deals (investment)'!$C:$C,'[1]Deals (investment)'!$B:$B,$A1613,'[1]Deals (investment)'!$V:$V,BI$1)</f>
        <v>#VALUE!</v>
      </c>
      <c r="BJ1613" s="17" t="e">
        <f>SUMIFS('[1]Deals (investment)'!$C:$C,'[1]Deals (investment)'!$B:$B,$A1613,'[1]Deals (investment)'!$V:$V,BJ$1)</f>
        <v>#VALUE!</v>
      </c>
      <c r="BK1613" s="17" t="e">
        <f>SUMIFS('[1]Deals (investment)'!$C:$C,'[1]Deals (investment)'!$B:$B,$A1613,'[1]Deals (investment)'!$V:$V,BK$1)</f>
        <v>#VALUE!</v>
      </c>
      <c r="BL1613" s="17" t="e">
        <f>SUMIFS('[1]Deals (investment)'!$C:$C,'[1]Deals (investment)'!$B:$B,$A1613,'[1]Deals (investment)'!$V:$V,BL$1)</f>
        <v>#VALUE!</v>
      </c>
      <c r="BM1613" s="17" t="e">
        <f>SUMIFS('[1]Deals (investment)'!$C:$C,'[1]Deals (investment)'!$B:$B,$A1613,'[1]Deals (investment)'!$V:$V,BM$1)</f>
        <v>#VALUE!</v>
      </c>
      <c r="BN1613" s="15"/>
      <c r="BO1613" s="15"/>
      <c r="BP1613" s="22"/>
      <c r="BQ1613" s="15"/>
      <c r="BR1613" s="15"/>
      <c r="BS1613" s="15"/>
      <c r="BT1613" s="15"/>
      <c r="BU1613" s="15"/>
      <c r="BV1613" s="15"/>
      <c r="BW1613" s="15"/>
      <c r="BX1613" s="15"/>
      <c r="BY1613" s="15"/>
      <c r="BZ1613" s="15"/>
      <c r="CA1613" s="15"/>
      <c r="CB1613" s="15"/>
      <c r="CC1613" s="15"/>
      <c r="CD1613" s="15" t="str">
        <f t="shared" si="249"/>
        <v>Tap4GlamTap4Glam, the Uber of Beauty, is an on-demand beauty services solution, based on a Marketplace model that connects professionals and beauty customers and allows the booking of beauty and wellness services at home. , in companies or events.Active</v>
      </c>
      <c r="CE1613" s="15"/>
      <c r="CF1613" s="15"/>
      <c r="CG1613" s="15"/>
      <c r="CH1613" s="15"/>
      <c r="CI1613" s="15"/>
      <c r="CJ1613" s="15"/>
    </row>
    <row r="1614" spans="1:118" ht="12.75">
      <c r="A1614" s="15" t="s">
        <v>10477</v>
      </c>
      <c r="B1614" s="15" t="s">
        <v>10478</v>
      </c>
      <c r="C1614" s="15" t="s">
        <v>58</v>
      </c>
      <c r="D1614" s="16">
        <v>2016</v>
      </c>
      <c r="E1614" s="15" t="s">
        <v>1324</v>
      </c>
      <c r="F1614" s="15" t="s">
        <v>110</v>
      </c>
      <c r="G1614" s="15" t="s">
        <v>1325</v>
      </c>
      <c r="H1614" s="15"/>
      <c r="I1614" s="15" t="s">
        <v>1325</v>
      </c>
      <c r="J1614" s="15"/>
      <c r="K1614" s="17" t="e">
        <f t="shared" si="218"/>
        <v>#VALUE!</v>
      </c>
      <c r="L1614" s="15"/>
      <c r="M1614" s="18" t="e">
        <f t="shared" si="205"/>
        <v>#VALUE!</v>
      </c>
      <c r="N1614" s="15" t="s">
        <v>10479</v>
      </c>
      <c r="O1614" s="15"/>
      <c r="P1614" s="15"/>
      <c r="Q1614" s="24">
        <v>43449</v>
      </c>
      <c r="R1614" s="15" t="s">
        <v>636</v>
      </c>
      <c r="S1614" s="19">
        <v>126480</v>
      </c>
      <c r="T1614" s="15" t="s">
        <v>636</v>
      </c>
      <c r="U1614" s="19">
        <v>126480</v>
      </c>
      <c r="V1614" s="15" t="s">
        <v>10480</v>
      </c>
      <c r="W1614" s="15">
        <v>0</v>
      </c>
      <c r="X1614" s="15" t="s">
        <v>79</v>
      </c>
      <c r="Y1614" s="15" t="s">
        <v>10481</v>
      </c>
      <c r="Z1614" s="25" t="s">
        <v>109</v>
      </c>
      <c r="AA1614" s="25" t="s">
        <v>10482</v>
      </c>
      <c r="AB1614" s="32">
        <v>43506</v>
      </c>
      <c r="AC1614" s="21" t="s">
        <v>10483</v>
      </c>
      <c r="AD1614" s="21" t="s">
        <v>10484</v>
      </c>
      <c r="AE1614" s="21" t="s">
        <v>10485</v>
      </c>
      <c r="AF1614" s="21" t="s">
        <v>10486</v>
      </c>
      <c r="AG1614" s="22">
        <f t="shared" si="250"/>
        <v>0.83870967741935487</v>
      </c>
      <c r="AH1614" s="15" t="str">
        <f t="shared" si="247"/>
        <v/>
      </c>
      <c r="AI1614" s="22" t="str">
        <f>VLOOKUP(A1614,'[1]Deals (investment)'!$B$2:$Z$1497,1,FALSE)</f>
        <v>TaskMoby</v>
      </c>
      <c r="AJ1614" s="22" t="e">
        <f>VLOOKUP(A1614,'[1]Deals (investment)'!$B$2:$Z$870,15,FALSE)</f>
        <v>#N/A</v>
      </c>
      <c r="AK1614" s="17" t="e">
        <f>VLOOKUP(A1614,'[1]Deals (Exits)'!B:B,1,FALSE)</f>
        <v>#N/A</v>
      </c>
      <c r="AL1614" s="23">
        <f>VLOOKUP(G1614,[1]Lookups!$V$3:$Y$197,4,FALSE)</f>
        <v>0</v>
      </c>
      <c r="AM1614" s="17" t="str">
        <f>VLOOKUP(X1614,[1]Lookups!$B$3:$C$200,2,FALSE)</f>
        <v>Other Technologies &amp; Information Technology</v>
      </c>
      <c r="AN1614" s="17" t="str">
        <f>VLOOKUP(R1614,[1]Lookups!$H$3:$I$69,2,FALSE)</f>
        <v>1. Grant</v>
      </c>
      <c r="AO1614" s="17" t="str">
        <f>VLOOKUP(T1614,[1]Lookups!$H$3:$I$69,2,FALSE)</f>
        <v>1. Grant</v>
      </c>
      <c r="AP1614" s="17" t="str">
        <f>VLOOKUP(AN1614,[1]Lookups!$N$3:$O$11,2,FALSE)</f>
        <v>Early</v>
      </c>
      <c r="AQ1614" s="18" t="e">
        <f>COUNTIFS('[1]Deals (investment)'!$B:$B,$A1614)</f>
        <v>#VALUE!</v>
      </c>
      <c r="AR1614" s="18" t="e">
        <f>COUNTIFS('[1]Deals (investment)'!$B:$B,$A1614,'[1]Deals (investment)'!$T:$T,$AW$1)+COUNTIFS('[1]Deals (investment)'!$B:$B,$A1614,'[1]Deals (investment)'!$T:$T,$AX$1)+COUNTIFS('[1]Deals (investment)'!$B:$B,$A1614,'[1]Deals (investment)'!$T:$T,$AY$1)</f>
        <v>#VALUE!</v>
      </c>
      <c r="AS1614" s="17" t="e">
        <f>SUMIFS('[1]Deals (investment)'!$C:$C,'[1]Deals (investment)'!$B:$B,$A1614)</f>
        <v>#VALUE!</v>
      </c>
      <c r="AT1614" s="17" t="e">
        <f t="shared" si="219"/>
        <v>#VALUE!</v>
      </c>
      <c r="AU1614" s="18" t="e">
        <f>COUNTIF('[1]Deals (Exits)'!$B:$B,A1614)</f>
        <v>#VALUE!</v>
      </c>
      <c r="AV1614" s="17" t="e">
        <f>SUMIFS('[1]Deals (investment)'!$C:$C,'[1]Deals (investment)'!$B:$B,$A1614,'[1]Deals (investment)'!$T:$T,AV$1)</f>
        <v>#VALUE!</v>
      </c>
      <c r="AW1614" s="17" t="e">
        <f>SUMIFS('[1]Deals (investment)'!$C:$C,'[1]Deals (investment)'!$B:$B,$A1614,'[1]Deals (investment)'!$T:$T,AW$1)</f>
        <v>#VALUE!</v>
      </c>
      <c r="AX1614" s="17" t="e">
        <f>SUMIFS('[1]Deals (investment)'!$C:$C,'[1]Deals (investment)'!$B:$B,$A1614,'[1]Deals (investment)'!$T:$T,AX$1)</f>
        <v>#VALUE!</v>
      </c>
      <c r="AY1614" s="17" t="e">
        <f>SUMIFS('[1]Deals (investment)'!$C:$C,'[1]Deals (investment)'!$B:$B,$A1614,'[1]Deals (investment)'!$T:$T,AY$1)</f>
        <v>#VALUE!</v>
      </c>
      <c r="AZ1614" s="17" t="e">
        <f>SUMIFS('[1]Deals (investment)'!$C:$C,'[1]Deals (investment)'!$B:$B,$A1614,'[1]Deals (investment)'!$T:$T,AZ$1)</f>
        <v>#VALUE!</v>
      </c>
      <c r="BA1614" s="17" t="e">
        <f>SUMIFS('[1]Deals (investment)'!$C:$C,'[1]Deals (investment)'!$B:$B,$A1614,'[1]Deals (investment)'!$T:$T,BA$1)</f>
        <v>#VALUE!</v>
      </c>
      <c r="BB1614" s="17" t="e">
        <f>SUMIFS('[1]Deals (investment)'!$C:$C,'[1]Deals (investment)'!$B:$B,$A1614,'[1]Deals (investment)'!$T:$T,BB$1)</f>
        <v>#VALUE!</v>
      </c>
      <c r="BC1614" s="17" t="e">
        <f>SUMIFS('[1]Deals (Exits)'!$C:$C,'[1]Deals (Exits)'!$B:$B,$A1614)</f>
        <v>#VALUE!</v>
      </c>
      <c r="BD1614" s="17" t="e">
        <f>SUMIFS('[1]Deals (investment)'!$C:$C,'[1]Deals (investment)'!$B:$B,$A1614,'[1]Deals (investment)'!$V:$V,BD$1)</f>
        <v>#VALUE!</v>
      </c>
      <c r="BE1614" s="17" t="e">
        <f>SUMIFS('[1]Deals (investment)'!$C:$C,'[1]Deals (investment)'!$B:$B,$A1614,'[1]Deals (investment)'!$V:$V,BE$1)</f>
        <v>#VALUE!</v>
      </c>
      <c r="BF1614" s="17" t="e">
        <f>SUMIFS('[1]Deals (investment)'!$C:$C,'[1]Deals (investment)'!$B:$B,$A1614,'[1]Deals (investment)'!$V:$V,BF$1)</f>
        <v>#VALUE!</v>
      </c>
      <c r="BG1614" s="17" t="e">
        <f>SUMIFS('[1]Deals (investment)'!$C:$C,'[1]Deals (investment)'!$B:$B,$A1614,'[1]Deals (investment)'!$V:$V,BG$1)</f>
        <v>#VALUE!</v>
      </c>
      <c r="BH1614" s="17" t="e">
        <f>SUMIFS('[1]Deals (investment)'!$C:$C,'[1]Deals (investment)'!$B:$B,$A1614,'[1]Deals (investment)'!$V:$V,BH$1)</f>
        <v>#VALUE!</v>
      </c>
      <c r="BI1614" s="17" t="e">
        <f>SUMIFS('[1]Deals (investment)'!$C:$C,'[1]Deals (investment)'!$B:$B,$A1614,'[1]Deals (investment)'!$V:$V,BI$1)</f>
        <v>#VALUE!</v>
      </c>
      <c r="BJ1614" s="17" t="e">
        <f>SUMIFS('[1]Deals (investment)'!$C:$C,'[1]Deals (investment)'!$B:$B,$A1614,'[1]Deals (investment)'!$V:$V,BJ$1)</f>
        <v>#VALUE!</v>
      </c>
      <c r="BK1614" s="17" t="e">
        <f>SUMIFS('[1]Deals (investment)'!$C:$C,'[1]Deals (investment)'!$B:$B,$A1614,'[1]Deals (investment)'!$V:$V,BK$1)</f>
        <v>#VALUE!</v>
      </c>
      <c r="BL1614" s="17" t="e">
        <f>SUMIFS('[1]Deals (investment)'!$C:$C,'[1]Deals (investment)'!$B:$B,$A1614,'[1]Deals (investment)'!$V:$V,BL$1)</f>
        <v>#VALUE!</v>
      </c>
      <c r="BM1614" s="17" t="e">
        <f>SUMIFS('[1]Deals (investment)'!$C:$C,'[1]Deals (investment)'!$B:$B,$A1614,'[1]Deals (investment)'!$V:$V,BM$1)</f>
        <v>#VALUE!</v>
      </c>
      <c r="BN1614" s="15"/>
      <c r="BO1614" s="15"/>
      <c r="BP1614" s="22"/>
      <c r="BQ1614" s="15"/>
      <c r="BR1614" s="15"/>
      <c r="BS1614" s="15"/>
      <c r="BT1614" s="15"/>
      <c r="BU1614" s="15"/>
      <c r="BV1614" s="15"/>
      <c r="BW1614" s="15"/>
      <c r="BX1614" s="15"/>
      <c r="BY1614" s="15"/>
      <c r="BZ1614" s="15"/>
      <c r="CA1614" s="15"/>
      <c r="CB1614" s="15"/>
      <c r="CC1614" s="15"/>
      <c r="CD1614" s="15" t="str">
        <f t="shared" si="249"/>
        <v>TaskmobyTaskmoby is a home services application and will allow users find service providers to fulfill tasks around.Active</v>
      </c>
      <c r="CE1614" s="15"/>
      <c r="CF1614" s="15"/>
      <c r="CG1614" s="15"/>
      <c r="CH1614" s="15"/>
      <c r="CI1614" s="15"/>
      <c r="CJ1614" s="15"/>
    </row>
    <row r="1615" spans="1:118" ht="12.75">
      <c r="A1615" s="15" t="s">
        <v>10487</v>
      </c>
      <c r="B1615" s="15"/>
      <c r="C1615" s="15"/>
      <c r="D1615" s="16"/>
      <c r="E1615" s="15"/>
      <c r="F1615" s="15"/>
      <c r="G1615" s="15"/>
      <c r="H1615" s="15"/>
      <c r="I1615" s="15"/>
      <c r="J1615" s="15"/>
      <c r="K1615" s="17" t="e">
        <f t="shared" si="218"/>
        <v>#VALUE!</v>
      </c>
      <c r="L1615" s="15"/>
      <c r="M1615" s="18" t="e">
        <f t="shared" si="205"/>
        <v>#VALUE!</v>
      </c>
      <c r="N1615" s="15"/>
      <c r="O1615" s="15"/>
      <c r="P1615" s="15"/>
      <c r="Q1615" s="24" t="e">
        <f ca="1">_xludf.MAXIFS('[1]Deals (investment)'!A:A,'[1]Deals (investment)'!B:B,A1615)</f>
        <v>#NAME?</v>
      </c>
      <c r="R1615" s="15"/>
      <c r="S1615" s="19"/>
      <c r="T1615" s="15"/>
      <c r="U1615" s="17"/>
      <c r="V1615" s="15"/>
      <c r="W1615" s="15"/>
      <c r="X1615" s="15"/>
      <c r="Y1615" s="15"/>
      <c r="AB1615" s="20"/>
      <c r="AC1615" s="15"/>
      <c r="AD1615" s="15"/>
      <c r="AE1615" s="15"/>
      <c r="AF1615" s="15"/>
      <c r="AG1615" s="22">
        <f t="shared" ca="1" si="250"/>
        <v>9.6774193548387094E-2</v>
      </c>
      <c r="AH1615" s="15" t="str">
        <f t="shared" si="247"/>
        <v/>
      </c>
      <c r="AI1615" s="22" t="e">
        <f>VLOOKUP(A1615,'[1]Deals (investment)'!$B$2:$Z$1497,1,FALSE)</f>
        <v>#N/A</v>
      </c>
      <c r="AJ1615" s="22" t="e">
        <f>VLOOKUP(A1615,'[1]Deals (investment)'!$B$2:$Z$870,15,FALSE)</f>
        <v>#N/A</v>
      </c>
      <c r="AK1615" s="17" t="e">
        <f>VLOOKUP(A1615,'[1]Deals (Exits)'!B:B,1,FALSE)</f>
        <v>#N/A</v>
      </c>
      <c r="AL1615" s="23" t="e">
        <f>VLOOKUP(G1615,[1]Lookups!$V$3:$Y$197,4,FALSE)</f>
        <v>#N/A</v>
      </c>
      <c r="AM1615" s="17" t="e">
        <f>VLOOKUP(X1615,[1]Lookups!$B$3:$C$200,2,FALSE)</f>
        <v>#N/A</v>
      </c>
      <c r="AN1615" s="17" t="e">
        <f>VLOOKUP(R1615,[1]Lookups!$H$3:$I$69,2,FALSE)</f>
        <v>#N/A</v>
      </c>
      <c r="AO1615" s="17" t="e">
        <f>VLOOKUP(T1615,[1]Lookups!$H$3:$I$69,2,FALSE)</f>
        <v>#N/A</v>
      </c>
      <c r="AP1615" s="17" t="e">
        <f>VLOOKUP(AN1615,[1]Lookups!$N$3:$O$11,2,FALSE)</f>
        <v>#N/A</v>
      </c>
      <c r="AQ1615" s="18" t="e">
        <f>COUNTIFS('[1]Deals (investment)'!$B:$B,$A1615)</f>
        <v>#VALUE!</v>
      </c>
      <c r="AR1615" s="18" t="e">
        <f>COUNTIFS('[1]Deals (investment)'!$B:$B,$A1615,'[1]Deals (investment)'!$T:$T,$AW$1)+COUNTIFS('[1]Deals (investment)'!$B:$B,$A1615,'[1]Deals (investment)'!$T:$T,$AX$1)+COUNTIFS('[1]Deals (investment)'!$B:$B,$A1615,'[1]Deals (investment)'!$T:$T,$AY$1)</f>
        <v>#VALUE!</v>
      </c>
      <c r="AS1615" s="17" t="e">
        <f>SUMIFS('[1]Deals (investment)'!$C:$C,'[1]Deals (investment)'!$B:$B,$A1615)</f>
        <v>#VALUE!</v>
      </c>
      <c r="AT1615" s="17" t="e">
        <f t="shared" si="219"/>
        <v>#VALUE!</v>
      </c>
      <c r="AU1615" s="18" t="e">
        <f>COUNTIF('[1]Deals (Exits)'!$B:$B,A1615)</f>
        <v>#VALUE!</v>
      </c>
      <c r="AV1615" s="17" t="e">
        <f>SUMIFS('[1]Deals (investment)'!$C:$C,'[1]Deals (investment)'!$B:$B,$A1615,'[1]Deals (investment)'!$T:$T,AV$1)</f>
        <v>#VALUE!</v>
      </c>
      <c r="AW1615" s="17" t="e">
        <f>SUMIFS('[1]Deals (investment)'!$C:$C,'[1]Deals (investment)'!$B:$B,$A1615,'[1]Deals (investment)'!$T:$T,AW$1)</f>
        <v>#VALUE!</v>
      </c>
      <c r="AX1615" s="17" t="e">
        <f>SUMIFS('[1]Deals (investment)'!$C:$C,'[1]Deals (investment)'!$B:$B,$A1615,'[1]Deals (investment)'!$T:$T,AX$1)</f>
        <v>#VALUE!</v>
      </c>
      <c r="AY1615" s="17" t="e">
        <f>SUMIFS('[1]Deals (investment)'!$C:$C,'[1]Deals (investment)'!$B:$B,$A1615,'[1]Deals (investment)'!$T:$T,AY$1)</f>
        <v>#VALUE!</v>
      </c>
      <c r="AZ1615" s="17" t="e">
        <f>SUMIFS('[1]Deals (investment)'!$C:$C,'[1]Deals (investment)'!$B:$B,$A1615,'[1]Deals (investment)'!$T:$T,AZ$1)</f>
        <v>#VALUE!</v>
      </c>
      <c r="BA1615" s="17" t="e">
        <f>SUMIFS('[1]Deals (investment)'!$C:$C,'[1]Deals (investment)'!$B:$B,$A1615,'[1]Deals (investment)'!$T:$T,BA$1)</f>
        <v>#VALUE!</v>
      </c>
      <c r="BB1615" s="17" t="e">
        <f>SUMIFS('[1]Deals (investment)'!$C:$C,'[1]Deals (investment)'!$B:$B,$A1615,'[1]Deals (investment)'!$T:$T,BB$1)</f>
        <v>#VALUE!</v>
      </c>
      <c r="BC1615" s="17" t="e">
        <f>SUMIFS('[1]Deals (Exits)'!$C:$C,'[1]Deals (Exits)'!$B:$B,$A1615)</f>
        <v>#VALUE!</v>
      </c>
      <c r="BD1615" s="17" t="e">
        <f>SUMIFS('[1]Deals (investment)'!$C:$C,'[1]Deals (investment)'!$B:$B,$A1615,'[1]Deals (investment)'!$V:$V,BD$1)</f>
        <v>#VALUE!</v>
      </c>
      <c r="BE1615" s="17" t="e">
        <f>SUMIFS('[1]Deals (investment)'!$C:$C,'[1]Deals (investment)'!$B:$B,$A1615,'[1]Deals (investment)'!$V:$V,BE$1)</f>
        <v>#VALUE!</v>
      </c>
      <c r="BF1615" s="17" t="e">
        <f>SUMIFS('[1]Deals (investment)'!$C:$C,'[1]Deals (investment)'!$B:$B,$A1615,'[1]Deals (investment)'!$V:$V,BF$1)</f>
        <v>#VALUE!</v>
      </c>
      <c r="BG1615" s="17" t="e">
        <f>SUMIFS('[1]Deals (investment)'!$C:$C,'[1]Deals (investment)'!$B:$B,$A1615,'[1]Deals (investment)'!$V:$V,BG$1)</f>
        <v>#VALUE!</v>
      </c>
      <c r="BH1615" s="17" t="e">
        <f>SUMIFS('[1]Deals (investment)'!$C:$C,'[1]Deals (investment)'!$B:$B,$A1615,'[1]Deals (investment)'!$V:$V,BH$1)</f>
        <v>#VALUE!</v>
      </c>
      <c r="BI1615" s="17" t="e">
        <f>SUMIFS('[1]Deals (investment)'!$C:$C,'[1]Deals (investment)'!$B:$B,$A1615,'[1]Deals (investment)'!$V:$V,BI$1)</f>
        <v>#VALUE!</v>
      </c>
      <c r="BJ1615" s="17" t="e">
        <f>SUMIFS('[1]Deals (investment)'!$C:$C,'[1]Deals (investment)'!$B:$B,$A1615,'[1]Deals (investment)'!$V:$V,BJ$1)</f>
        <v>#VALUE!</v>
      </c>
      <c r="BK1615" s="17" t="e">
        <f>SUMIFS('[1]Deals (investment)'!$C:$C,'[1]Deals (investment)'!$B:$B,$A1615,'[1]Deals (investment)'!$V:$V,BK$1)</f>
        <v>#VALUE!</v>
      </c>
      <c r="BL1615" s="17" t="e">
        <f>SUMIFS('[1]Deals (investment)'!$C:$C,'[1]Deals (investment)'!$B:$B,$A1615,'[1]Deals (investment)'!$V:$V,BL$1)</f>
        <v>#VALUE!</v>
      </c>
      <c r="BM1615" s="17" t="e">
        <f>SUMIFS('[1]Deals (investment)'!$C:$C,'[1]Deals (investment)'!$B:$B,$A1615,'[1]Deals (investment)'!$V:$V,BM$1)</f>
        <v>#VALUE!</v>
      </c>
      <c r="BN1615" s="15"/>
      <c r="BO1615" s="15"/>
      <c r="BP1615" s="22"/>
      <c r="BQ1615" s="15"/>
      <c r="BR1615" s="15"/>
      <c r="BS1615" s="15"/>
      <c r="BT1615" s="15"/>
      <c r="BU1615" s="15"/>
      <c r="BV1615" s="15"/>
      <c r="BW1615" s="15"/>
      <c r="BX1615" s="15"/>
      <c r="BY1615" s="15"/>
      <c r="BZ1615" s="15"/>
      <c r="CA1615" s="15"/>
      <c r="CB1615" s="15"/>
      <c r="CC1615" s="15"/>
      <c r="CD1615" s="15" t="str">
        <f t="shared" si="249"/>
        <v>Swift GeoSpatial</v>
      </c>
      <c r="CE1615" s="15"/>
      <c r="CF1615" s="15"/>
      <c r="CG1615" s="15"/>
      <c r="CH1615" s="15"/>
      <c r="CI1615" s="15"/>
      <c r="CJ1615" s="15"/>
    </row>
    <row r="1616" spans="1:118" ht="25.5">
      <c r="A1616" s="15" t="s">
        <v>10488</v>
      </c>
      <c r="B1616" s="15" t="s">
        <v>10489</v>
      </c>
      <c r="C1616" s="15" t="s">
        <v>58</v>
      </c>
      <c r="D1616" s="16">
        <v>2017</v>
      </c>
      <c r="E1616" s="26" t="s">
        <v>90</v>
      </c>
      <c r="F1616" s="26" t="s">
        <v>110</v>
      </c>
      <c r="G1616" s="26" t="s">
        <v>91</v>
      </c>
      <c r="H1616" s="26"/>
      <c r="I1616" s="15" t="s">
        <v>91</v>
      </c>
      <c r="J1616" s="26"/>
      <c r="K1616" s="17" t="e">
        <f t="shared" si="218"/>
        <v>#VALUE!</v>
      </c>
      <c r="L1616" s="15"/>
      <c r="M1616" s="18" t="e">
        <f t="shared" si="205"/>
        <v>#VALUE!</v>
      </c>
      <c r="N1616" s="15" t="s">
        <v>110</v>
      </c>
      <c r="O1616" s="15"/>
      <c r="P1616" s="15"/>
      <c r="Q1616" s="24" t="e">
        <f ca="1">_xludf.MAXIFS('[1]Deals (investment)'!A:A,'[1]Deals (investment)'!B:B,A1616)</f>
        <v>#NAME?</v>
      </c>
      <c r="R1616" s="15" t="s">
        <v>110</v>
      </c>
      <c r="S1616" s="19" t="s">
        <v>110</v>
      </c>
      <c r="T1616" s="15" t="s">
        <v>110</v>
      </c>
      <c r="U1616" s="17" t="s">
        <v>110</v>
      </c>
      <c r="V1616" s="15" t="s">
        <v>10490</v>
      </c>
      <c r="W1616" s="15">
        <v>0</v>
      </c>
      <c r="X1616" s="15" t="s">
        <v>134</v>
      </c>
      <c r="Y1616" s="15" t="s">
        <v>7223</v>
      </c>
      <c r="Z1616" s="25" t="s">
        <v>147</v>
      </c>
      <c r="AA1616" s="25" t="s">
        <v>110</v>
      </c>
      <c r="AB1616" s="20" t="s">
        <v>286</v>
      </c>
      <c r="AC1616" s="27" t="s">
        <v>10491</v>
      </c>
      <c r="AD1616" s="27" t="s">
        <v>10492</v>
      </c>
      <c r="AE1616" s="21" t="s">
        <v>10493</v>
      </c>
      <c r="AF1616" s="21" t="s">
        <v>10494</v>
      </c>
      <c r="AG1616" s="22">
        <f t="shared" ca="1" si="250"/>
        <v>0.83870967741935487</v>
      </c>
      <c r="AH1616" s="15" t="str">
        <f t="shared" si="247"/>
        <v/>
      </c>
      <c r="AI1616" s="22" t="e">
        <f>VLOOKUP(A1616,'[1]Deals (investment)'!$B$2:$Z$1497,1,FALSE)</f>
        <v>#N/A</v>
      </c>
      <c r="AJ1616" s="22" t="e">
        <f>VLOOKUP(A1616,'[1]Deals (investment)'!$B$2:$Z$870,15,FALSE)</f>
        <v>#N/A</v>
      </c>
      <c r="AK1616" s="17" t="e">
        <f>VLOOKUP(A1616,'[1]Deals (Exits)'!B:B,1,FALSE)</f>
        <v>#N/A</v>
      </c>
      <c r="AL1616" s="23">
        <f>VLOOKUP(G1616,[1]Lookups!$V$3:$Y$197,4,FALSE)</f>
        <v>0</v>
      </c>
      <c r="AM1616" s="17" t="str">
        <f>VLOOKUP(X1616,[1]Lookups!$B$3:$C$200,2,FALSE)</f>
        <v>Transport &amp; Logistics</v>
      </c>
      <c r="AN1616" s="17" t="e">
        <f>VLOOKUP(R1616,[1]Lookups!$H$3:$I$69,2,FALSE)</f>
        <v>#N/A</v>
      </c>
      <c r="AO1616" s="17" t="e">
        <f>VLOOKUP(T1616,[1]Lookups!$H$3:$I$69,2,FALSE)</f>
        <v>#N/A</v>
      </c>
      <c r="AP1616" s="17" t="e">
        <f>VLOOKUP(AN1616,[1]Lookups!$N$3:$O$11,2,FALSE)</f>
        <v>#N/A</v>
      </c>
      <c r="AQ1616" s="18" t="e">
        <f>COUNTIFS('[1]Deals (investment)'!$B:$B,$A1616)</f>
        <v>#VALUE!</v>
      </c>
      <c r="AR1616" s="18" t="e">
        <f>COUNTIFS('[1]Deals (investment)'!$B:$B,$A1616,'[1]Deals (investment)'!$T:$T,$AW$1)+COUNTIFS('[1]Deals (investment)'!$B:$B,$A1616,'[1]Deals (investment)'!$T:$T,$AX$1)+COUNTIFS('[1]Deals (investment)'!$B:$B,$A1616,'[1]Deals (investment)'!$T:$T,$AY$1)</f>
        <v>#VALUE!</v>
      </c>
      <c r="AS1616" s="17" t="e">
        <f>SUMIFS('[1]Deals (investment)'!$C:$C,'[1]Deals (investment)'!$B:$B,$A1616)</f>
        <v>#VALUE!</v>
      </c>
      <c r="AT1616" s="17" t="e">
        <f t="shared" si="219"/>
        <v>#VALUE!</v>
      </c>
      <c r="AU1616" s="18" t="e">
        <f>COUNTIF('[1]Deals (Exits)'!$B:$B,A1616)</f>
        <v>#VALUE!</v>
      </c>
      <c r="AV1616" s="17" t="e">
        <f>SUMIFS('[1]Deals (investment)'!$C:$C,'[1]Deals (investment)'!$B:$B,$A1616,'[1]Deals (investment)'!$T:$T,AV$1)</f>
        <v>#VALUE!</v>
      </c>
      <c r="AW1616" s="17" t="e">
        <f>SUMIFS('[1]Deals (investment)'!$C:$C,'[1]Deals (investment)'!$B:$B,$A1616,'[1]Deals (investment)'!$T:$T,AW$1)</f>
        <v>#VALUE!</v>
      </c>
      <c r="AX1616" s="17" t="e">
        <f>SUMIFS('[1]Deals (investment)'!$C:$C,'[1]Deals (investment)'!$B:$B,$A1616,'[1]Deals (investment)'!$T:$T,AX$1)</f>
        <v>#VALUE!</v>
      </c>
      <c r="AY1616" s="17" t="e">
        <f>SUMIFS('[1]Deals (investment)'!$C:$C,'[1]Deals (investment)'!$B:$B,$A1616,'[1]Deals (investment)'!$T:$T,AY$1)</f>
        <v>#VALUE!</v>
      </c>
      <c r="AZ1616" s="17" t="e">
        <f>SUMIFS('[1]Deals (investment)'!$C:$C,'[1]Deals (investment)'!$B:$B,$A1616,'[1]Deals (investment)'!$T:$T,AZ$1)</f>
        <v>#VALUE!</v>
      </c>
      <c r="BA1616" s="17" t="e">
        <f>SUMIFS('[1]Deals (investment)'!$C:$C,'[1]Deals (investment)'!$B:$B,$A1616,'[1]Deals (investment)'!$T:$T,BA$1)</f>
        <v>#VALUE!</v>
      </c>
      <c r="BB1616" s="17" t="e">
        <f>SUMIFS('[1]Deals (investment)'!$C:$C,'[1]Deals (investment)'!$B:$B,$A1616,'[1]Deals (investment)'!$T:$T,BB$1)</f>
        <v>#VALUE!</v>
      </c>
      <c r="BC1616" s="17" t="e">
        <f>SUMIFS('[1]Deals (Exits)'!$C:$C,'[1]Deals (Exits)'!$B:$B,$A1616)</f>
        <v>#VALUE!</v>
      </c>
      <c r="BD1616" s="17" t="e">
        <f>SUMIFS('[1]Deals (investment)'!$C:$C,'[1]Deals (investment)'!$B:$B,$A1616,'[1]Deals (investment)'!$V:$V,BD$1)</f>
        <v>#VALUE!</v>
      </c>
      <c r="BE1616" s="17" t="e">
        <f>SUMIFS('[1]Deals (investment)'!$C:$C,'[1]Deals (investment)'!$B:$B,$A1616,'[1]Deals (investment)'!$V:$V,BE$1)</f>
        <v>#VALUE!</v>
      </c>
      <c r="BF1616" s="17" t="e">
        <f>SUMIFS('[1]Deals (investment)'!$C:$C,'[1]Deals (investment)'!$B:$B,$A1616,'[1]Deals (investment)'!$V:$V,BF$1)</f>
        <v>#VALUE!</v>
      </c>
      <c r="BG1616" s="17" t="e">
        <f>SUMIFS('[1]Deals (investment)'!$C:$C,'[1]Deals (investment)'!$B:$B,$A1616,'[1]Deals (investment)'!$V:$V,BG$1)</f>
        <v>#VALUE!</v>
      </c>
      <c r="BH1616" s="17" t="e">
        <f>SUMIFS('[1]Deals (investment)'!$C:$C,'[1]Deals (investment)'!$B:$B,$A1616,'[1]Deals (investment)'!$V:$V,BH$1)</f>
        <v>#VALUE!</v>
      </c>
      <c r="BI1616" s="17" t="e">
        <f>SUMIFS('[1]Deals (investment)'!$C:$C,'[1]Deals (investment)'!$B:$B,$A1616,'[1]Deals (investment)'!$V:$V,BI$1)</f>
        <v>#VALUE!</v>
      </c>
      <c r="BJ1616" s="17" t="e">
        <f>SUMIFS('[1]Deals (investment)'!$C:$C,'[1]Deals (investment)'!$B:$B,$A1616,'[1]Deals (investment)'!$V:$V,BJ$1)</f>
        <v>#VALUE!</v>
      </c>
      <c r="BK1616" s="17" t="e">
        <f>SUMIFS('[1]Deals (investment)'!$C:$C,'[1]Deals (investment)'!$B:$B,$A1616,'[1]Deals (investment)'!$V:$V,BK$1)</f>
        <v>#VALUE!</v>
      </c>
      <c r="BL1616" s="17" t="e">
        <f>SUMIFS('[1]Deals (investment)'!$C:$C,'[1]Deals (investment)'!$B:$B,$A1616,'[1]Deals (investment)'!$V:$V,BL$1)</f>
        <v>#VALUE!</v>
      </c>
      <c r="BM1616" s="17" t="e">
        <f>SUMIFS('[1]Deals (investment)'!$C:$C,'[1]Deals (investment)'!$B:$B,$A1616,'[1]Deals (investment)'!$V:$V,BM$1)</f>
        <v>#VALUE!</v>
      </c>
      <c r="BN1616" s="15"/>
      <c r="BO1616" s="15"/>
      <c r="BP1616" s="22"/>
      <c r="BQ1616" s="15"/>
      <c r="BR1616" s="15"/>
      <c r="BS1616" s="15"/>
      <c r="BT1616" s="15"/>
      <c r="BU1616" s="15"/>
      <c r="BV1616" s="15"/>
      <c r="BW1616" s="15"/>
      <c r="BX1616" s="15"/>
      <c r="BY1616" s="15"/>
      <c r="BZ1616" s="15"/>
      <c r="CA1616" s="15"/>
      <c r="CB1616" s="15"/>
      <c r="CC1616" s="15"/>
      <c r="CD1616" s="15"/>
      <c r="CE1616" s="15"/>
      <c r="CF1616" s="15"/>
      <c r="CG1616" s="15"/>
      <c r="CH1616" s="15"/>
      <c r="CI1616" s="15"/>
      <c r="CJ1616" s="15"/>
    </row>
    <row r="1617" spans="1:118" ht="12.75">
      <c r="A1617" s="15" t="s">
        <v>10495</v>
      </c>
      <c r="B1617" s="15"/>
      <c r="C1617" s="15"/>
      <c r="D1617" s="16"/>
      <c r="E1617" s="26"/>
      <c r="F1617" s="26"/>
      <c r="G1617" s="26"/>
      <c r="H1617" s="26"/>
      <c r="I1617" s="15"/>
      <c r="J1617" s="26"/>
      <c r="K1617" s="17" t="e">
        <f t="shared" si="218"/>
        <v>#VALUE!</v>
      </c>
      <c r="L1617" s="15"/>
      <c r="M1617" s="18" t="e">
        <f t="shared" si="205"/>
        <v>#VALUE!</v>
      </c>
      <c r="N1617" s="15"/>
      <c r="O1617" s="15"/>
      <c r="P1617" s="15"/>
      <c r="Q1617" s="15"/>
      <c r="R1617" s="15"/>
      <c r="S1617" s="19"/>
      <c r="T1617" s="15"/>
      <c r="U1617" s="17"/>
      <c r="V1617" s="15"/>
      <c r="W1617" s="15"/>
      <c r="X1617" s="15"/>
      <c r="Y1617" s="15"/>
      <c r="AB1617" s="20"/>
      <c r="AC1617" s="15"/>
      <c r="AD1617" s="15"/>
      <c r="AE1617" s="15"/>
      <c r="AF1617" s="15"/>
      <c r="AG1617" s="22">
        <f ca="1">COUNTA(B1616:AF1616)/(COUNTA(B1616:AF1616)+COUNTBLANK(B1616:AF1616))</f>
        <v>0.83870967741935487</v>
      </c>
      <c r="AH1617" s="15" t="str">
        <f t="shared" si="247"/>
        <v/>
      </c>
      <c r="AI1617" s="22" t="e">
        <f>VLOOKUP(A1617,'[1]Deals (investment)'!$B$2:$Z$1497,1,FALSE)</f>
        <v>#N/A</v>
      </c>
      <c r="AJ1617" s="22" t="e">
        <f>VLOOKUP(A1617,'[1]Deals (investment)'!$B$2:$Z$870,15,FALSE)</f>
        <v>#N/A</v>
      </c>
      <c r="AK1617" s="17" t="e">
        <f>VLOOKUP(A1617,'[1]Deals (Exits)'!B:B,1,FALSE)</f>
        <v>#N/A</v>
      </c>
      <c r="AL1617" s="23" t="e">
        <f>VLOOKUP(G1617,[1]Lookups!$V$3:$Y$197,4,FALSE)</f>
        <v>#N/A</v>
      </c>
      <c r="AM1617" s="17" t="e">
        <f>VLOOKUP(X1617,[1]Lookups!$B$3:$C$200,2,FALSE)</f>
        <v>#N/A</v>
      </c>
      <c r="AN1617" s="17" t="e">
        <f>VLOOKUP(R1617,[1]Lookups!$H$3:$I$69,2,FALSE)</f>
        <v>#N/A</v>
      </c>
      <c r="AO1617" s="17" t="e">
        <f>VLOOKUP(T1617,[1]Lookups!$H$3:$I$69,2,FALSE)</f>
        <v>#N/A</v>
      </c>
      <c r="AP1617" s="17" t="e">
        <f>VLOOKUP(AN1617,[1]Lookups!$N$3:$O$11,2,FALSE)</f>
        <v>#N/A</v>
      </c>
      <c r="AQ1617" s="18" t="e">
        <f>COUNTIFS('[1]Deals (investment)'!$B:$B,$A1617)</f>
        <v>#VALUE!</v>
      </c>
      <c r="AR1617" s="18" t="e">
        <f>COUNTIFS('[1]Deals (investment)'!$B:$B,$A1617,'[1]Deals (investment)'!$T:$T,$AW$1)+COUNTIFS('[1]Deals (investment)'!$B:$B,$A1617,'[1]Deals (investment)'!$T:$T,$AX$1)+COUNTIFS('[1]Deals (investment)'!$B:$B,$A1617,'[1]Deals (investment)'!$T:$T,$AY$1)</f>
        <v>#VALUE!</v>
      </c>
      <c r="AS1617" s="17" t="e">
        <f>SUMIFS('[1]Deals (investment)'!$C:$C,'[1]Deals (investment)'!$B:$B,$A1617)</f>
        <v>#VALUE!</v>
      </c>
      <c r="AT1617" s="17" t="e">
        <f t="shared" si="219"/>
        <v>#VALUE!</v>
      </c>
      <c r="AU1617" s="18" t="e">
        <f>COUNTIF('[1]Deals (Exits)'!$B:$B,A1617)</f>
        <v>#VALUE!</v>
      </c>
      <c r="AV1617" s="17" t="e">
        <f>SUMIFS('[1]Deals (investment)'!$C:$C,'[1]Deals (investment)'!$B:$B,$A1617,'[1]Deals (investment)'!$T:$T,AV$1)</f>
        <v>#VALUE!</v>
      </c>
      <c r="AW1617" s="17" t="e">
        <f>SUMIFS('[1]Deals (investment)'!$C:$C,'[1]Deals (investment)'!$B:$B,$A1617,'[1]Deals (investment)'!$T:$T,AW$1)</f>
        <v>#VALUE!</v>
      </c>
      <c r="AX1617" s="17" t="e">
        <f>SUMIFS('[1]Deals (investment)'!$C:$C,'[1]Deals (investment)'!$B:$B,$A1617,'[1]Deals (investment)'!$T:$T,AX$1)</f>
        <v>#VALUE!</v>
      </c>
      <c r="AY1617" s="17" t="e">
        <f>SUMIFS('[1]Deals (investment)'!$C:$C,'[1]Deals (investment)'!$B:$B,$A1617,'[1]Deals (investment)'!$T:$T,AY$1)</f>
        <v>#VALUE!</v>
      </c>
      <c r="AZ1617" s="17" t="e">
        <f>SUMIFS('[1]Deals (investment)'!$C:$C,'[1]Deals (investment)'!$B:$B,$A1617,'[1]Deals (investment)'!$T:$T,AZ$1)</f>
        <v>#VALUE!</v>
      </c>
      <c r="BA1617" s="17" t="e">
        <f>SUMIFS('[1]Deals (investment)'!$C:$C,'[1]Deals (investment)'!$B:$B,$A1617,'[1]Deals (investment)'!$T:$T,BA$1)</f>
        <v>#VALUE!</v>
      </c>
      <c r="BB1617" s="17" t="e">
        <f>SUMIFS('[1]Deals (investment)'!$C:$C,'[1]Deals (investment)'!$B:$B,$A1617,'[1]Deals (investment)'!$T:$T,BB$1)</f>
        <v>#VALUE!</v>
      </c>
      <c r="BC1617" s="17" t="e">
        <f>SUMIFS('[1]Deals (Exits)'!$C:$C,'[1]Deals (Exits)'!$B:$B,$A1617)</f>
        <v>#VALUE!</v>
      </c>
      <c r="BD1617" s="17" t="e">
        <f>SUMIFS('[1]Deals (investment)'!$C:$C,'[1]Deals (investment)'!$B:$B,$A1617,'[1]Deals (investment)'!$V:$V,BD$1)</f>
        <v>#VALUE!</v>
      </c>
      <c r="BE1617" s="17" t="e">
        <f>SUMIFS('[1]Deals (investment)'!$C:$C,'[1]Deals (investment)'!$B:$B,$A1617,'[1]Deals (investment)'!$V:$V,BE$1)</f>
        <v>#VALUE!</v>
      </c>
      <c r="BF1617" s="17" t="e">
        <f>SUMIFS('[1]Deals (investment)'!$C:$C,'[1]Deals (investment)'!$B:$B,$A1617,'[1]Deals (investment)'!$V:$V,BF$1)</f>
        <v>#VALUE!</v>
      </c>
      <c r="BG1617" s="17" t="e">
        <f>SUMIFS('[1]Deals (investment)'!$C:$C,'[1]Deals (investment)'!$B:$B,$A1617,'[1]Deals (investment)'!$V:$V,BG$1)</f>
        <v>#VALUE!</v>
      </c>
      <c r="BH1617" s="17" t="e">
        <f>SUMIFS('[1]Deals (investment)'!$C:$C,'[1]Deals (investment)'!$B:$B,$A1617,'[1]Deals (investment)'!$V:$V,BH$1)</f>
        <v>#VALUE!</v>
      </c>
      <c r="BI1617" s="17" t="e">
        <f>SUMIFS('[1]Deals (investment)'!$C:$C,'[1]Deals (investment)'!$B:$B,$A1617,'[1]Deals (investment)'!$V:$V,BI$1)</f>
        <v>#VALUE!</v>
      </c>
      <c r="BJ1617" s="17" t="e">
        <f>SUMIFS('[1]Deals (investment)'!$C:$C,'[1]Deals (investment)'!$B:$B,$A1617,'[1]Deals (investment)'!$V:$V,BJ$1)</f>
        <v>#VALUE!</v>
      </c>
      <c r="BK1617" s="17" t="e">
        <f>SUMIFS('[1]Deals (investment)'!$C:$C,'[1]Deals (investment)'!$B:$B,$A1617,'[1]Deals (investment)'!$V:$V,BK$1)</f>
        <v>#VALUE!</v>
      </c>
      <c r="BL1617" s="17" t="e">
        <f>SUMIFS('[1]Deals (investment)'!$C:$C,'[1]Deals (investment)'!$B:$B,$A1617,'[1]Deals (investment)'!$V:$V,BL$1)</f>
        <v>#VALUE!</v>
      </c>
      <c r="BM1617" s="17" t="e">
        <f>SUMIFS('[1]Deals (investment)'!$C:$C,'[1]Deals (investment)'!$B:$B,$A1617,'[1]Deals (investment)'!$V:$V,BM$1)</f>
        <v>#VALUE!</v>
      </c>
      <c r="BN1617" s="15"/>
      <c r="BO1617" s="15"/>
      <c r="BP1617" s="22"/>
      <c r="BQ1617" s="15"/>
      <c r="BR1617" s="15"/>
      <c r="BS1617" s="15"/>
      <c r="BT1617" s="15"/>
      <c r="BU1617" s="15"/>
      <c r="BV1617" s="15"/>
      <c r="BW1617" s="15"/>
      <c r="BX1617" s="15"/>
      <c r="BY1617" s="15"/>
      <c r="BZ1617" s="15"/>
      <c r="CA1617" s="15"/>
      <c r="CB1617" s="15"/>
      <c r="CC1617" s="15"/>
      <c r="CD1617" s="15" t="str">
        <f t="shared" ref="CD1617:CD1640" si="251">CONCATENATE(A1617,B1617,C1617)</f>
        <v>Swift Vee</v>
      </c>
      <c r="CE1617" s="15"/>
      <c r="CF1617" s="15"/>
      <c r="CG1617" s="15"/>
      <c r="CH1617" s="15"/>
      <c r="CI1617" s="15"/>
      <c r="CJ1617" s="15"/>
    </row>
    <row r="1618" spans="1:118" ht="12.75">
      <c r="A1618" s="15" t="s">
        <v>10496</v>
      </c>
      <c r="B1618" s="15" t="s">
        <v>10497</v>
      </c>
      <c r="C1618" s="15"/>
      <c r="D1618" s="16">
        <v>2018</v>
      </c>
      <c r="E1618" s="15" t="s">
        <v>117</v>
      </c>
      <c r="F1618" s="15"/>
      <c r="G1618" s="15"/>
      <c r="H1618" s="15"/>
      <c r="I1618" s="15"/>
      <c r="J1618" s="15"/>
      <c r="K1618" s="17" t="e">
        <f t="shared" si="218"/>
        <v>#VALUE!</v>
      </c>
      <c r="L1618" s="15"/>
      <c r="M1618" s="18" t="e">
        <f t="shared" si="205"/>
        <v>#VALUE!</v>
      </c>
      <c r="N1618" s="15"/>
      <c r="O1618" s="15"/>
      <c r="P1618" s="15"/>
      <c r="Q1618" s="15"/>
      <c r="R1618" s="15"/>
      <c r="S1618" s="19"/>
      <c r="T1618" s="15"/>
      <c r="U1618" s="17"/>
      <c r="V1618" s="15" t="s">
        <v>312</v>
      </c>
      <c r="W1618" s="15"/>
      <c r="X1618" s="15" t="s">
        <v>404</v>
      </c>
      <c r="Y1618" s="15"/>
      <c r="AB1618" s="20"/>
      <c r="AC1618" s="21" t="s">
        <v>10498</v>
      </c>
      <c r="AD1618" s="21" t="s">
        <v>10499</v>
      </c>
      <c r="AE1618" s="21" t="s">
        <v>10500</v>
      </c>
      <c r="AF1618" s="21" t="s">
        <v>10501</v>
      </c>
      <c r="AG1618" s="22">
        <f t="shared" ref="AG1618:AG1637" si="252">COUNTA(B1618:AF1618)/(COUNTA(B1618:AF1618)+COUNTBLANK(B1618:AF1618))</f>
        <v>0.35483870967741937</v>
      </c>
      <c r="AH1618" s="15" t="str">
        <f t="shared" si="247"/>
        <v/>
      </c>
      <c r="AI1618" s="22" t="e">
        <f>VLOOKUP(A1618,'[1]Deals (investment)'!$B$2:$Z$1497,1,FALSE)</f>
        <v>#N/A</v>
      </c>
      <c r="AJ1618" s="22" t="e">
        <f>VLOOKUP(A1618,'[1]Deals (investment)'!$B$2:$Z$870,15,FALSE)</f>
        <v>#N/A</v>
      </c>
      <c r="AK1618" s="17" t="e">
        <f>VLOOKUP(A1618,'[1]Deals (Exits)'!B:B,1,FALSE)</f>
        <v>#N/A</v>
      </c>
      <c r="AL1618" s="23" t="e">
        <f>VLOOKUP(G1618,[1]Lookups!$V$3:$Y$197,4,FALSE)</f>
        <v>#N/A</v>
      </c>
      <c r="AM1618" s="17" t="str">
        <f>VLOOKUP(X1618,[1]Lookups!$B$3:$C$200,2,FALSE)</f>
        <v>Other Technologies &amp; Information Technology</v>
      </c>
      <c r="AN1618" s="17" t="e">
        <f>VLOOKUP(R1618,[1]Lookups!$H$3:$I$69,2,FALSE)</f>
        <v>#N/A</v>
      </c>
      <c r="AO1618" s="17" t="e">
        <f>VLOOKUP(T1618,[1]Lookups!$H$3:$I$69,2,FALSE)</f>
        <v>#N/A</v>
      </c>
      <c r="AP1618" s="17" t="e">
        <f>VLOOKUP(AN1618,[1]Lookups!$N$3:$O$11,2,FALSE)</f>
        <v>#N/A</v>
      </c>
      <c r="AQ1618" s="18" t="e">
        <f>COUNTIFS('[1]Deals (investment)'!$B:$B,$A1618)</f>
        <v>#VALUE!</v>
      </c>
      <c r="AR1618" s="18" t="e">
        <f>COUNTIFS('[1]Deals (investment)'!$B:$B,$A1618,'[1]Deals (investment)'!$T:$T,$AW$1)+COUNTIFS('[1]Deals (investment)'!$B:$B,$A1618,'[1]Deals (investment)'!$T:$T,$AX$1)+COUNTIFS('[1]Deals (investment)'!$B:$B,$A1618,'[1]Deals (investment)'!$T:$T,$AY$1)</f>
        <v>#VALUE!</v>
      </c>
      <c r="AS1618" s="17" t="e">
        <f>SUMIFS('[1]Deals (investment)'!$C:$C,'[1]Deals (investment)'!$B:$B,$A1618)</f>
        <v>#VALUE!</v>
      </c>
      <c r="AT1618" s="17" t="e">
        <f t="shared" si="219"/>
        <v>#VALUE!</v>
      </c>
      <c r="AU1618" s="18" t="e">
        <f>COUNTIF('[1]Deals (Exits)'!$B:$B,A1618)</f>
        <v>#VALUE!</v>
      </c>
      <c r="AV1618" s="17" t="e">
        <f>SUMIFS('[1]Deals (investment)'!$C:$C,'[1]Deals (investment)'!$B:$B,$A1618,'[1]Deals (investment)'!$T:$T,AV$1)</f>
        <v>#VALUE!</v>
      </c>
      <c r="AW1618" s="17" t="e">
        <f>SUMIFS('[1]Deals (investment)'!$C:$C,'[1]Deals (investment)'!$B:$B,$A1618,'[1]Deals (investment)'!$T:$T,AW$1)</f>
        <v>#VALUE!</v>
      </c>
      <c r="AX1618" s="17" t="e">
        <f>SUMIFS('[1]Deals (investment)'!$C:$C,'[1]Deals (investment)'!$B:$B,$A1618,'[1]Deals (investment)'!$T:$T,AX$1)</f>
        <v>#VALUE!</v>
      </c>
      <c r="AY1618" s="17" t="e">
        <f>SUMIFS('[1]Deals (investment)'!$C:$C,'[1]Deals (investment)'!$B:$B,$A1618,'[1]Deals (investment)'!$T:$T,AY$1)</f>
        <v>#VALUE!</v>
      </c>
      <c r="AZ1618" s="17" t="e">
        <f>SUMIFS('[1]Deals (investment)'!$C:$C,'[1]Deals (investment)'!$B:$B,$A1618,'[1]Deals (investment)'!$T:$T,AZ$1)</f>
        <v>#VALUE!</v>
      </c>
      <c r="BA1618" s="17" t="e">
        <f>SUMIFS('[1]Deals (investment)'!$C:$C,'[1]Deals (investment)'!$B:$B,$A1618,'[1]Deals (investment)'!$T:$T,BA$1)</f>
        <v>#VALUE!</v>
      </c>
      <c r="BB1618" s="17" t="e">
        <f>SUMIFS('[1]Deals (investment)'!$C:$C,'[1]Deals (investment)'!$B:$B,$A1618,'[1]Deals (investment)'!$T:$T,BB$1)</f>
        <v>#VALUE!</v>
      </c>
      <c r="BC1618" s="17" t="e">
        <f>SUMIFS('[1]Deals (Exits)'!$C:$C,'[1]Deals (Exits)'!$B:$B,$A1618)</f>
        <v>#VALUE!</v>
      </c>
      <c r="BD1618" s="17" t="e">
        <f>SUMIFS('[1]Deals (investment)'!$C:$C,'[1]Deals (investment)'!$B:$B,$A1618,'[1]Deals (investment)'!$V:$V,BD$1)</f>
        <v>#VALUE!</v>
      </c>
      <c r="BE1618" s="17" t="e">
        <f>SUMIFS('[1]Deals (investment)'!$C:$C,'[1]Deals (investment)'!$B:$B,$A1618,'[1]Deals (investment)'!$V:$V,BE$1)</f>
        <v>#VALUE!</v>
      </c>
      <c r="BF1618" s="17" t="e">
        <f>SUMIFS('[1]Deals (investment)'!$C:$C,'[1]Deals (investment)'!$B:$B,$A1618,'[1]Deals (investment)'!$V:$V,BF$1)</f>
        <v>#VALUE!</v>
      </c>
      <c r="BG1618" s="17" t="e">
        <f>SUMIFS('[1]Deals (investment)'!$C:$C,'[1]Deals (investment)'!$B:$B,$A1618,'[1]Deals (investment)'!$V:$V,BG$1)</f>
        <v>#VALUE!</v>
      </c>
      <c r="BH1618" s="17" t="e">
        <f>SUMIFS('[1]Deals (investment)'!$C:$C,'[1]Deals (investment)'!$B:$B,$A1618,'[1]Deals (investment)'!$V:$V,BH$1)</f>
        <v>#VALUE!</v>
      </c>
      <c r="BI1618" s="17" t="e">
        <f>SUMIFS('[1]Deals (investment)'!$C:$C,'[1]Deals (investment)'!$B:$B,$A1618,'[1]Deals (investment)'!$V:$V,BI$1)</f>
        <v>#VALUE!</v>
      </c>
      <c r="BJ1618" s="17" t="e">
        <f>SUMIFS('[1]Deals (investment)'!$C:$C,'[1]Deals (investment)'!$B:$B,$A1618,'[1]Deals (investment)'!$V:$V,BJ$1)</f>
        <v>#VALUE!</v>
      </c>
      <c r="BK1618" s="17" t="e">
        <f>SUMIFS('[1]Deals (investment)'!$C:$C,'[1]Deals (investment)'!$B:$B,$A1618,'[1]Deals (investment)'!$V:$V,BK$1)</f>
        <v>#VALUE!</v>
      </c>
      <c r="BL1618" s="17" t="e">
        <f>SUMIFS('[1]Deals (investment)'!$C:$C,'[1]Deals (investment)'!$B:$B,$A1618,'[1]Deals (investment)'!$V:$V,BL$1)</f>
        <v>#VALUE!</v>
      </c>
      <c r="BM1618" s="17" t="e">
        <f>SUMIFS('[1]Deals (investment)'!$C:$C,'[1]Deals (investment)'!$B:$B,$A1618,'[1]Deals (investment)'!$V:$V,BM$1)</f>
        <v>#VALUE!</v>
      </c>
      <c r="BN1618" s="15"/>
      <c r="BO1618" s="15"/>
      <c r="BP1618" s="22"/>
      <c r="BQ1618" s="15"/>
      <c r="BR1618" s="15"/>
      <c r="BS1618" s="15"/>
      <c r="BT1618" s="15"/>
      <c r="BU1618" s="15"/>
      <c r="BV1618" s="15"/>
      <c r="BW1618" s="15"/>
      <c r="BX1618" s="15"/>
      <c r="BY1618" s="15"/>
      <c r="BZ1618" s="15"/>
      <c r="CA1618" s="15"/>
      <c r="CB1618" s="15"/>
      <c r="CC1618" s="15"/>
      <c r="CD1618" s="15" t="str">
        <f t="shared" si="251"/>
        <v>SwiftaideSwiftaide is a mobile marketplace that matches freelance labor with local demand, allowing consumers to find immediate help with everyday tasks, including cleaning, moving, delivery and handyman work.</v>
      </c>
      <c r="CE1618" s="15"/>
      <c r="CF1618" s="15"/>
      <c r="CG1618" s="15"/>
      <c r="CH1618" s="15"/>
      <c r="CI1618" s="15"/>
      <c r="CJ1618" s="15"/>
    </row>
    <row r="1619" spans="1:118" ht="25.5">
      <c r="A1619" s="15" t="s">
        <v>10502</v>
      </c>
      <c r="B1619" s="15" t="s">
        <v>10503</v>
      </c>
      <c r="C1619" s="15" t="s">
        <v>58</v>
      </c>
      <c r="D1619" s="16">
        <v>2016</v>
      </c>
      <c r="E1619" s="26" t="s">
        <v>90</v>
      </c>
      <c r="F1619" s="26"/>
      <c r="G1619" s="26" t="s">
        <v>91</v>
      </c>
      <c r="H1619" s="26"/>
      <c r="I1619" s="15" t="s">
        <v>91</v>
      </c>
      <c r="J1619" s="26"/>
      <c r="K1619" s="17" t="e">
        <f t="shared" si="218"/>
        <v>#VALUE!</v>
      </c>
      <c r="L1619" s="15"/>
      <c r="M1619" s="18" t="e">
        <f t="shared" si="205"/>
        <v>#VALUE!</v>
      </c>
      <c r="N1619" s="15"/>
      <c r="O1619" s="15"/>
      <c r="P1619" s="15"/>
      <c r="Q1619" s="15"/>
      <c r="R1619" s="15"/>
      <c r="S1619" s="19"/>
      <c r="T1619" s="15"/>
      <c r="U1619" s="17"/>
      <c r="V1619" s="15"/>
      <c r="W1619" s="15"/>
      <c r="X1619" s="15"/>
      <c r="Y1619" s="15"/>
      <c r="AB1619" s="20"/>
      <c r="AC1619" s="15"/>
      <c r="AD1619" s="15"/>
      <c r="AE1619" s="15"/>
      <c r="AF1619" s="15"/>
      <c r="AG1619" s="22">
        <f t="shared" si="252"/>
        <v>0.25806451612903225</v>
      </c>
      <c r="AH1619" s="15" t="str">
        <f t="shared" si="247"/>
        <v/>
      </c>
      <c r="AI1619" s="22" t="e">
        <f>VLOOKUP(A1619,'[1]Deals (investment)'!$B$2:$Z$1497,1,FALSE)</f>
        <v>#N/A</v>
      </c>
      <c r="AJ1619" s="22" t="e">
        <f>VLOOKUP(A1619,'[1]Deals (investment)'!$B$2:$Z$870,15,FALSE)</f>
        <v>#N/A</v>
      </c>
      <c r="AK1619" s="17" t="e">
        <f>VLOOKUP(A1619,'[1]Deals (Exits)'!B:B,1,FALSE)</f>
        <v>#N/A</v>
      </c>
      <c r="AL1619" s="23">
        <f>VLOOKUP(G1619,[1]Lookups!$V$3:$Y$197,4,FALSE)</f>
        <v>0</v>
      </c>
      <c r="AM1619" s="17" t="e">
        <f>VLOOKUP(X1619,[1]Lookups!$B$3:$C$200,2,FALSE)</f>
        <v>#N/A</v>
      </c>
      <c r="AN1619" s="17" t="e">
        <f>VLOOKUP(R1619,[1]Lookups!$H$3:$I$69,2,FALSE)</f>
        <v>#N/A</v>
      </c>
      <c r="AO1619" s="17" t="e">
        <f>VLOOKUP(T1619,[1]Lookups!$H$3:$I$69,2,FALSE)</f>
        <v>#N/A</v>
      </c>
      <c r="AP1619" s="17" t="e">
        <f>VLOOKUP(AN1619,[1]Lookups!$N$3:$O$11,2,FALSE)</f>
        <v>#N/A</v>
      </c>
      <c r="AQ1619" s="18" t="e">
        <f>COUNTIFS('[1]Deals (investment)'!$B:$B,$A1619)</f>
        <v>#VALUE!</v>
      </c>
      <c r="AR1619" s="18" t="e">
        <f>COUNTIFS('[1]Deals (investment)'!$B:$B,$A1619,'[1]Deals (investment)'!$T:$T,$AW$1)+COUNTIFS('[1]Deals (investment)'!$B:$B,$A1619,'[1]Deals (investment)'!$T:$T,$AX$1)+COUNTIFS('[1]Deals (investment)'!$B:$B,$A1619,'[1]Deals (investment)'!$T:$T,$AY$1)</f>
        <v>#VALUE!</v>
      </c>
      <c r="AS1619" s="17" t="e">
        <f>SUMIFS('[1]Deals (investment)'!$C:$C,'[1]Deals (investment)'!$B:$B,$A1619)</f>
        <v>#VALUE!</v>
      </c>
      <c r="AT1619" s="17" t="e">
        <f t="shared" si="219"/>
        <v>#VALUE!</v>
      </c>
      <c r="AU1619" s="18" t="e">
        <f>COUNTIF('[1]Deals (Exits)'!$B:$B,A1619)</f>
        <v>#VALUE!</v>
      </c>
      <c r="AV1619" s="17" t="e">
        <f>SUMIFS('[1]Deals (investment)'!$C:$C,'[1]Deals (investment)'!$B:$B,$A1619,'[1]Deals (investment)'!$T:$T,AV$1)</f>
        <v>#VALUE!</v>
      </c>
      <c r="AW1619" s="17" t="e">
        <f>SUMIFS('[1]Deals (investment)'!$C:$C,'[1]Deals (investment)'!$B:$B,$A1619,'[1]Deals (investment)'!$T:$T,AW$1)</f>
        <v>#VALUE!</v>
      </c>
      <c r="AX1619" s="17" t="e">
        <f>SUMIFS('[1]Deals (investment)'!$C:$C,'[1]Deals (investment)'!$B:$B,$A1619,'[1]Deals (investment)'!$T:$T,AX$1)</f>
        <v>#VALUE!</v>
      </c>
      <c r="AY1619" s="17" t="e">
        <f>SUMIFS('[1]Deals (investment)'!$C:$C,'[1]Deals (investment)'!$B:$B,$A1619,'[1]Deals (investment)'!$T:$T,AY$1)</f>
        <v>#VALUE!</v>
      </c>
      <c r="AZ1619" s="17" t="e">
        <f>SUMIFS('[1]Deals (investment)'!$C:$C,'[1]Deals (investment)'!$B:$B,$A1619,'[1]Deals (investment)'!$T:$T,AZ$1)</f>
        <v>#VALUE!</v>
      </c>
      <c r="BA1619" s="17" t="e">
        <f>SUMIFS('[1]Deals (investment)'!$C:$C,'[1]Deals (investment)'!$B:$B,$A1619,'[1]Deals (investment)'!$T:$T,BA$1)</f>
        <v>#VALUE!</v>
      </c>
      <c r="BB1619" s="17" t="e">
        <f>SUMIFS('[1]Deals (investment)'!$C:$C,'[1]Deals (investment)'!$B:$B,$A1619,'[1]Deals (investment)'!$T:$T,BB$1)</f>
        <v>#VALUE!</v>
      </c>
      <c r="BC1619" s="17" t="e">
        <f>SUMIFS('[1]Deals (Exits)'!$C:$C,'[1]Deals (Exits)'!$B:$B,$A1619)</f>
        <v>#VALUE!</v>
      </c>
      <c r="BD1619" s="17" t="e">
        <f>SUMIFS('[1]Deals (investment)'!$C:$C,'[1]Deals (investment)'!$B:$B,$A1619,'[1]Deals (investment)'!$V:$V,BD$1)</f>
        <v>#VALUE!</v>
      </c>
      <c r="BE1619" s="17" t="e">
        <f>SUMIFS('[1]Deals (investment)'!$C:$C,'[1]Deals (investment)'!$B:$B,$A1619,'[1]Deals (investment)'!$V:$V,BE$1)</f>
        <v>#VALUE!</v>
      </c>
      <c r="BF1619" s="17" t="e">
        <f>SUMIFS('[1]Deals (investment)'!$C:$C,'[1]Deals (investment)'!$B:$B,$A1619,'[1]Deals (investment)'!$V:$V,BF$1)</f>
        <v>#VALUE!</v>
      </c>
      <c r="BG1619" s="17" t="e">
        <f>SUMIFS('[1]Deals (investment)'!$C:$C,'[1]Deals (investment)'!$B:$B,$A1619,'[1]Deals (investment)'!$V:$V,BG$1)</f>
        <v>#VALUE!</v>
      </c>
      <c r="BH1619" s="17" t="e">
        <f>SUMIFS('[1]Deals (investment)'!$C:$C,'[1]Deals (investment)'!$B:$B,$A1619,'[1]Deals (investment)'!$V:$V,BH$1)</f>
        <v>#VALUE!</v>
      </c>
      <c r="BI1619" s="17" t="e">
        <f>SUMIFS('[1]Deals (investment)'!$C:$C,'[1]Deals (investment)'!$B:$B,$A1619,'[1]Deals (investment)'!$V:$V,BI$1)</f>
        <v>#VALUE!</v>
      </c>
      <c r="BJ1619" s="17" t="e">
        <f>SUMIFS('[1]Deals (investment)'!$C:$C,'[1]Deals (investment)'!$B:$B,$A1619,'[1]Deals (investment)'!$V:$V,BJ$1)</f>
        <v>#VALUE!</v>
      </c>
      <c r="BK1619" s="17" t="e">
        <f>SUMIFS('[1]Deals (investment)'!$C:$C,'[1]Deals (investment)'!$B:$B,$A1619,'[1]Deals (investment)'!$V:$V,BK$1)</f>
        <v>#VALUE!</v>
      </c>
      <c r="BL1619" s="17" t="e">
        <f>SUMIFS('[1]Deals (investment)'!$C:$C,'[1]Deals (investment)'!$B:$B,$A1619,'[1]Deals (investment)'!$V:$V,BL$1)</f>
        <v>#VALUE!</v>
      </c>
      <c r="BM1619" s="17" t="e">
        <f>SUMIFS('[1]Deals (investment)'!$C:$C,'[1]Deals (investment)'!$B:$B,$A1619,'[1]Deals (investment)'!$V:$V,BM$1)</f>
        <v>#VALUE!</v>
      </c>
      <c r="BN1619" s="15"/>
      <c r="BO1619" s="15"/>
      <c r="BP1619" s="22"/>
      <c r="BQ1619" s="15"/>
      <c r="BR1619" s="15"/>
      <c r="BS1619" s="15"/>
      <c r="BT1619" s="15"/>
      <c r="BU1619" s="15"/>
      <c r="BV1619" s="15"/>
      <c r="BW1619" s="15"/>
      <c r="BX1619" s="15"/>
      <c r="BY1619" s="15"/>
      <c r="BZ1619" s="15"/>
      <c r="CA1619" s="15"/>
      <c r="CB1619" s="15"/>
      <c r="CC1619" s="15"/>
      <c r="CD1619" s="15" t="str">
        <f t="shared" si="251"/>
        <v>swiftVEEswiftVEE, is an online platform that connects livestock agencies to a network of buyers and sellers.Active</v>
      </c>
      <c r="CE1619" s="15"/>
      <c r="CF1619" s="15"/>
      <c r="CG1619" s="15"/>
      <c r="CH1619" s="15"/>
      <c r="CI1619" s="15"/>
      <c r="CJ1619" s="15"/>
    </row>
    <row r="1620" spans="1:118" ht="12.75">
      <c r="A1620" s="15" t="s">
        <v>10504</v>
      </c>
      <c r="B1620" s="15" t="s">
        <v>10505</v>
      </c>
      <c r="C1620" s="15"/>
      <c r="D1620" s="16">
        <v>2000</v>
      </c>
      <c r="E1620" s="15" t="s">
        <v>6556</v>
      </c>
      <c r="F1620" s="15"/>
      <c r="G1620" s="15"/>
      <c r="H1620" s="15"/>
      <c r="I1620" s="15"/>
      <c r="J1620" s="15"/>
      <c r="K1620" s="17" t="e">
        <f t="shared" si="218"/>
        <v>#VALUE!</v>
      </c>
      <c r="L1620" s="15"/>
      <c r="M1620" s="18" t="e">
        <f t="shared" si="205"/>
        <v>#VALUE!</v>
      </c>
      <c r="N1620" s="15"/>
      <c r="O1620" s="15"/>
      <c r="P1620" s="15"/>
      <c r="Q1620" s="15"/>
      <c r="R1620" s="15"/>
      <c r="S1620" s="19"/>
      <c r="T1620" s="15"/>
      <c r="U1620" s="17"/>
      <c r="V1620" s="15" t="s">
        <v>10506</v>
      </c>
      <c r="W1620" s="15"/>
      <c r="X1620" s="15" t="s">
        <v>5216</v>
      </c>
      <c r="Y1620" s="15" t="s">
        <v>10507</v>
      </c>
      <c r="AB1620" s="20"/>
      <c r="AC1620" s="21" t="s">
        <v>10508</v>
      </c>
      <c r="AD1620" s="21" t="s">
        <v>10509</v>
      </c>
      <c r="AE1620" s="21" t="s">
        <v>10510</v>
      </c>
      <c r="AF1620" s="21" t="s">
        <v>10511</v>
      </c>
      <c r="AG1620" s="22">
        <f t="shared" si="252"/>
        <v>0.38709677419354838</v>
      </c>
      <c r="AH1620" s="15" t="str">
        <f t="shared" si="247"/>
        <v/>
      </c>
      <c r="AI1620" s="22" t="e">
        <f>VLOOKUP(A1620,'[1]Deals (investment)'!$B$2:$Z$1497,1,FALSE)</f>
        <v>#N/A</v>
      </c>
      <c r="AJ1620" s="22" t="e">
        <f>VLOOKUP(A1620,'[1]Deals (investment)'!$B$2:$Z$870,15,FALSE)</f>
        <v>#N/A</v>
      </c>
      <c r="AK1620" s="17" t="e">
        <f>VLOOKUP(A1620,'[1]Deals (Exits)'!B:B,1,FALSE)</f>
        <v>#N/A</v>
      </c>
      <c r="AL1620" s="23" t="e">
        <f>VLOOKUP(G1620,[1]Lookups!$V$3:$Y$197,4,FALSE)</f>
        <v>#N/A</v>
      </c>
      <c r="AM1620" s="17" t="str">
        <f>VLOOKUP(X1620,[1]Lookups!$B$3:$C$200,2,FALSE)</f>
        <v>Other Technologies &amp; Information Technology</v>
      </c>
      <c r="AN1620" s="17" t="e">
        <f>VLOOKUP(R1620,[1]Lookups!$H$3:$I$69,2,FALSE)</f>
        <v>#N/A</v>
      </c>
      <c r="AO1620" s="17" t="e">
        <f>VLOOKUP(T1620,[1]Lookups!$H$3:$I$69,2,FALSE)</f>
        <v>#N/A</v>
      </c>
      <c r="AP1620" s="17" t="e">
        <f>VLOOKUP(AN1620,[1]Lookups!$N$3:$O$11,2,FALSE)</f>
        <v>#N/A</v>
      </c>
      <c r="AQ1620" s="18" t="e">
        <f>COUNTIFS('[1]Deals (investment)'!$B:$B,$A1620)</f>
        <v>#VALUE!</v>
      </c>
      <c r="AR1620" s="18" t="e">
        <f>COUNTIFS('[1]Deals (investment)'!$B:$B,$A1620,'[1]Deals (investment)'!$T:$T,$AW$1)+COUNTIFS('[1]Deals (investment)'!$B:$B,$A1620,'[1]Deals (investment)'!$T:$T,$AX$1)+COUNTIFS('[1]Deals (investment)'!$B:$B,$A1620,'[1]Deals (investment)'!$T:$T,$AY$1)</f>
        <v>#VALUE!</v>
      </c>
      <c r="AS1620" s="17" t="e">
        <f>SUMIFS('[1]Deals (investment)'!$C:$C,'[1]Deals (investment)'!$B:$B,$A1620)</f>
        <v>#VALUE!</v>
      </c>
      <c r="AT1620" s="17" t="e">
        <f t="shared" si="219"/>
        <v>#VALUE!</v>
      </c>
      <c r="AU1620" s="18" t="e">
        <f>COUNTIF('[1]Deals (Exits)'!$B:$B,A1620)</f>
        <v>#VALUE!</v>
      </c>
      <c r="AV1620" s="17" t="e">
        <f>SUMIFS('[1]Deals (investment)'!$C:$C,'[1]Deals (investment)'!$B:$B,$A1620,'[1]Deals (investment)'!$T:$T,AV$1)</f>
        <v>#VALUE!</v>
      </c>
      <c r="AW1620" s="17" t="e">
        <f>SUMIFS('[1]Deals (investment)'!$C:$C,'[1]Deals (investment)'!$B:$B,$A1620,'[1]Deals (investment)'!$T:$T,AW$1)</f>
        <v>#VALUE!</v>
      </c>
      <c r="AX1620" s="17" t="e">
        <f>SUMIFS('[1]Deals (investment)'!$C:$C,'[1]Deals (investment)'!$B:$B,$A1620,'[1]Deals (investment)'!$T:$T,AX$1)</f>
        <v>#VALUE!</v>
      </c>
      <c r="AY1620" s="17" t="e">
        <f>SUMIFS('[1]Deals (investment)'!$C:$C,'[1]Deals (investment)'!$B:$B,$A1620,'[1]Deals (investment)'!$T:$T,AY$1)</f>
        <v>#VALUE!</v>
      </c>
      <c r="AZ1620" s="17" t="e">
        <f>SUMIFS('[1]Deals (investment)'!$C:$C,'[1]Deals (investment)'!$B:$B,$A1620,'[1]Deals (investment)'!$T:$T,AZ$1)</f>
        <v>#VALUE!</v>
      </c>
      <c r="BA1620" s="17" t="e">
        <f>SUMIFS('[1]Deals (investment)'!$C:$C,'[1]Deals (investment)'!$B:$B,$A1620,'[1]Deals (investment)'!$T:$T,BA$1)</f>
        <v>#VALUE!</v>
      </c>
      <c r="BB1620" s="17" t="e">
        <f>SUMIFS('[1]Deals (investment)'!$C:$C,'[1]Deals (investment)'!$B:$B,$A1620,'[1]Deals (investment)'!$T:$T,BB$1)</f>
        <v>#VALUE!</v>
      </c>
      <c r="BC1620" s="17" t="e">
        <f>SUMIFS('[1]Deals (Exits)'!$C:$C,'[1]Deals (Exits)'!$B:$B,$A1620)</f>
        <v>#VALUE!</v>
      </c>
      <c r="BD1620" s="17" t="e">
        <f>SUMIFS('[1]Deals (investment)'!$C:$C,'[1]Deals (investment)'!$B:$B,$A1620,'[1]Deals (investment)'!$V:$V,BD$1)</f>
        <v>#VALUE!</v>
      </c>
      <c r="BE1620" s="17" t="e">
        <f>SUMIFS('[1]Deals (investment)'!$C:$C,'[1]Deals (investment)'!$B:$B,$A1620,'[1]Deals (investment)'!$V:$V,BE$1)</f>
        <v>#VALUE!</v>
      </c>
      <c r="BF1620" s="17" t="e">
        <f>SUMIFS('[1]Deals (investment)'!$C:$C,'[1]Deals (investment)'!$B:$B,$A1620,'[1]Deals (investment)'!$V:$V,BF$1)</f>
        <v>#VALUE!</v>
      </c>
      <c r="BG1620" s="17" t="e">
        <f>SUMIFS('[1]Deals (investment)'!$C:$C,'[1]Deals (investment)'!$B:$B,$A1620,'[1]Deals (investment)'!$V:$V,BG$1)</f>
        <v>#VALUE!</v>
      </c>
      <c r="BH1620" s="17" t="e">
        <f>SUMIFS('[1]Deals (investment)'!$C:$C,'[1]Deals (investment)'!$B:$B,$A1620,'[1]Deals (investment)'!$V:$V,BH$1)</f>
        <v>#VALUE!</v>
      </c>
      <c r="BI1620" s="17" t="e">
        <f>SUMIFS('[1]Deals (investment)'!$C:$C,'[1]Deals (investment)'!$B:$B,$A1620,'[1]Deals (investment)'!$V:$V,BI$1)</f>
        <v>#VALUE!</v>
      </c>
      <c r="BJ1620" s="17" t="e">
        <f>SUMIFS('[1]Deals (investment)'!$C:$C,'[1]Deals (investment)'!$B:$B,$A1620,'[1]Deals (investment)'!$V:$V,BJ$1)</f>
        <v>#VALUE!</v>
      </c>
      <c r="BK1620" s="17" t="e">
        <f>SUMIFS('[1]Deals (investment)'!$C:$C,'[1]Deals (investment)'!$B:$B,$A1620,'[1]Deals (investment)'!$V:$V,BK$1)</f>
        <v>#VALUE!</v>
      </c>
      <c r="BL1620" s="17" t="e">
        <f>SUMIFS('[1]Deals (investment)'!$C:$C,'[1]Deals (investment)'!$B:$B,$A1620,'[1]Deals (investment)'!$V:$V,BL$1)</f>
        <v>#VALUE!</v>
      </c>
      <c r="BM1620" s="17" t="e">
        <f>SUMIFS('[1]Deals (investment)'!$C:$C,'[1]Deals (investment)'!$B:$B,$A1620,'[1]Deals (investment)'!$V:$V,BM$1)</f>
        <v>#VALUE!</v>
      </c>
      <c r="BN1620" s="15"/>
      <c r="BO1620" s="15"/>
      <c r="BP1620" s="22"/>
      <c r="BQ1620" s="15"/>
      <c r="BR1620" s="15"/>
      <c r="BS1620" s="15"/>
      <c r="BT1620" s="15"/>
      <c r="BU1620" s="15"/>
      <c r="BV1620" s="15"/>
      <c r="BW1620" s="15"/>
      <c r="BX1620" s="15"/>
      <c r="BY1620" s="15"/>
      <c r="BZ1620" s="15"/>
      <c r="CA1620" s="15"/>
      <c r="CB1620" s="15"/>
      <c r="CC1620" s="15"/>
      <c r="CD1620" s="15" t="str">
        <f t="shared" si="251"/>
        <v>Ta TelecomTA telecom is an African mobile technology and software company that builds mobile content platforms and analytic tools.</v>
      </c>
      <c r="CE1620" s="15"/>
      <c r="CF1620" s="15"/>
      <c r="CG1620" s="15"/>
      <c r="CH1620" s="15"/>
      <c r="CI1620" s="15"/>
      <c r="CJ1620" s="15"/>
    </row>
    <row r="1621" spans="1:118" ht="12.75">
      <c r="A1621" s="15" t="s">
        <v>10512</v>
      </c>
      <c r="B1621" s="15" t="s">
        <v>10513</v>
      </c>
      <c r="C1621" s="15"/>
      <c r="D1621" s="16">
        <v>2011</v>
      </c>
      <c r="E1621" s="15" t="s">
        <v>128</v>
      </c>
      <c r="F1621" s="15"/>
      <c r="G1621" s="15"/>
      <c r="H1621" s="15"/>
      <c r="I1621" s="15"/>
      <c r="J1621" s="15"/>
      <c r="K1621" s="17" t="e">
        <f t="shared" si="218"/>
        <v>#VALUE!</v>
      </c>
      <c r="L1621" s="15"/>
      <c r="M1621" s="18" t="e">
        <f t="shared" si="205"/>
        <v>#VALUE!</v>
      </c>
      <c r="N1621" s="15"/>
      <c r="O1621" s="15"/>
      <c r="P1621" s="15"/>
      <c r="Q1621" s="15"/>
      <c r="R1621" s="15"/>
      <c r="S1621" s="19"/>
      <c r="T1621" s="15"/>
      <c r="U1621" s="17"/>
      <c r="V1621" s="15" t="s">
        <v>10514</v>
      </c>
      <c r="W1621" s="15"/>
      <c r="X1621" s="15" t="s">
        <v>256</v>
      </c>
      <c r="Y1621" s="15" t="s">
        <v>10515</v>
      </c>
      <c r="AB1621" s="20"/>
      <c r="AC1621" s="21" t="s">
        <v>10516</v>
      </c>
      <c r="AD1621" s="21" t="s">
        <v>10517</v>
      </c>
      <c r="AE1621" s="15"/>
      <c r="AF1621" s="21" t="s">
        <v>10518</v>
      </c>
      <c r="AG1621" s="22">
        <f t="shared" si="252"/>
        <v>0.35483870967741937</v>
      </c>
      <c r="AH1621" s="15" t="str">
        <f t="shared" si="247"/>
        <v/>
      </c>
      <c r="AI1621" s="22" t="e">
        <f>VLOOKUP(A1621,'[1]Deals (investment)'!$B$2:$Z$1497,1,FALSE)</f>
        <v>#N/A</v>
      </c>
      <c r="AJ1621" s="22" t="e">
        <f>VLOOKUP(A1621,'[1]Deals (investment)'!$B$2:$Z$870,15,FALSE)</f>
        <v>#N/A</v>
      </c>
      <c r="AK1621" s="17" t="e">
        <f>VLOOKUP(A1621,'[1]Deals (Exits)'!B:B,1,FALSE)</f>
        <v>#N/A</v>
      </c>
      <c r="AL1621" s="23" t="e">
        <f>VLOOKUP(G1621,[1]Lookups!$V$3:$Y$197,4,FALSE)</f>
        <v>#N/A</v>
      </c>
      <c r="AM1621" s="17" t="str">
        <f>VLOOKUP(X1621,[1]Lookups!$B$3:$C$200,2,FALSE)</f>
        <v>Media &amp; Entertainment</v>
      </c>
      <c r="AN1621" s="17" t="e">
        <f>VLOOKUP(R1621,[1]Lookups!$H$3:$I$69,2,FALSE)</f>
        <v>#N/A</v>
      </c>
      <c r="AO1621" s="17" t="e">
        <f>VLOOKUP(T1621,[1]Lookups!$H$3:$I$69,2,FALSE)</f>
        <v>#N/A</v>
      </c>
      <c r="AP1621" s="17" t="e">
        <f>VLOOKUP(AN1621,[1]Lookups!$N$3:$O$11,2,FALSE)</f>
        <v>#N/A</v>
      </c>
      <c r="AQ1621" s="18" t="e">
        <f>COUNTIFS('[1]Deals (investment)'!$B:$B,$A1621)</f>
        <v>#VALUE!</v>
      </c>
      <c r="AR1621" s="18" t="e">
        <f>COUNTIFS('[1]Deals (investment)'!$B:$B,$A1621,'[1]Deals (investment)'!$T:$T,$AW$1)+COUNTIFS('[1]Deals (investment)'!$B:$B,$A1621,'[1]Deals (investment)'!$T:$T,$AX$1)+COUNTIFS('[1]Deals (investment)'!$B:$B,$A1621,'[1]Deals (investment)'!$T:$T,$AY$1)</f>
        <v>#VALUE!</v>
      </c>
      <c r="AS1621" s="17" t="e">
        <f>SUMIFS('[1]Deals (investment)'!$C:$C,'[1]Deals (investment)'!$B:$B,$A1621)</f>
        <v>#VALUE!</v>
      </c>
      <c r="AT1621" s="17" t="e">
        <f t="shared" si="219"/>
        <v>#VALUE!</v>
      </c>
      <c r="AU1621" s="18" t="e">
        <f>COUNTIF('[1]Deals (Exits)'!$B:$B,A1621)</f>
        <v>#VALUE!</v>
      </c>
      <c r="AV1621" s="17" t="e">
        <f>SUMIFS('[1]Deals (investment)'!$C:$C,'[1]Deals (investment)'!$B:$B,$A1621,'[1]Deals (investment)'!$T:$T,AV$1)</f>
        <v>#VALUE!</v>
      </c>
      <c r="AW1621" s="17" t="e">
        <f>SUMIFS('[1]Deals (investment)'!$C:$C,'[1]Deals (investment)'!$B:$B,$A1621,'[1]Deals (investment)'!$T:$T,AW$1)</f>
        <v>#VALUE!</v>
      </c>
      <c r="AX1621" s="17" t="e">
        <f>SUMIFS('[1]Deals (investment)'!$C:$C,'[1]Deals (investment)'!$B:$B,$A1621,'[1]Deals (investment)'!$T:$T,AX$1)</f>
        <v>#VALUE!</v>
      </c>
      <c r="AY1621" s="17" t="e">
        <f>SUMIFS('[1]Deals (investment)'!$C:$C,'[1]Deals (investment)'!$B:$B,$A1621,'[1]Deals (investment)'!$T:$T,AY$1)</f>
        <v>#VALUE!</v>
      </c>
      <c r="AZ1621" s="17" t="e">
        <f>SUMIFS('[1]Deals (investment)'!$C:$C,'[1]Deals (investment)'!$B:$B,$A1621,'[1]Deals (investment)'!$T:$T,AZ$1)</f>
        <v>#VALUE!</v>
      </c>
      <c r="BA1621" s="17" t="e">
        <f>SUMIFS('[1]Deals (investment)'!$C:$C,'[1]Deals (investment)'!$B:$B,$A1621,'[1]Deals (investment)'!$T:$T,BA$1)</f>
        <v>#VALUE!</v>
      </c>
      <c r="BB1621" s="17" t="e">
        <f>SUMIFS('[1]Deals (investment)'!$C:$C,'[1]Deals (investment)'!$B:$B,$A1621,'[1]Deals (investment)'!$T:$T,BB$1)</f>
        <v>#VALUE!</v>
      </c>
      <c r="BC1621" s="17" t="e">
        <f>SUMIFS('[1]Deals (Exits)'!$C:$C,'[1]Deals (Exits)'!$B:$B,$A1621)</f>
        <v>#VALUE!</v>
      </c>
      <c r="BD1621" s="17" t="e">
        <f>SUMIFS('[1]Deals (investment)'!$C:$C,'[1]Deals (investment)'!$B:$B,$A1621,'[1]Deals (investment)'!$V:$V,BD$1)</f>
        <v>#VALUE!</v>
      </c>
      <c r="BE1621" s="17" t="e">
        <f>SUMIFS('[1]Deals (investment)'!$C:$C,'[1]Deals (investment)'!$B:$B,$A1621,'[1]Deals (investment)'!$V:$V,BE$1)</f>
        <v>#VALUE!</v>
      </c>
      <c r="BF1621" s="17" t="e">
        <f>SUMIFS('[1]Deals (investment)'!$C:$C,'[1]Deals (investment)'!$B:$B,$A1621,'[1]Deals (investment)'!$V:$V,BF$1)</f>
        <v>#VALUE!</v>
      </c>
      <c r="BG1621" s="17" t="e">
        <f>SUMIFS('[1]Deals (investment)'!$C:$C,'[1]Deals (investment)'!$B:$B,$A1621,'[1]Deals (investment)'!$V:$V,BG$1)</f>
        <v>#VALUE!</v>
      </c>
      <c r="BH1621" s="17" t="e">
        <f>SUMIFS('[1]Deals (investment)'!$C:$C,'[1]Deals (investment)'!$B:$B,$A1621,'[1]Deals (investment)'!$V:$V,BH$1)</f>
        <v>#VALUE!</v>
      </c>
      <c r="BI1621" s="17" t="e">
        <f>SUMIFS('[1]Deals (investment)'!$C:$C,'[1]Deals (investment)'!$B:$B,$A1621,'[1]Deals (investment)'!$V:$V,BI$1)</f>
        <v>#VALUE!</v>
      </c>
      <c r="BJ1621" s="17" t="e">
        <f>SUMIFS('[1]Deals (investment)'!$C:$C,'[1]Deals (investment)'!$B:$B,$A1621,'[1]Deals (investment)'!$V:$V,BJ$1)</f>
        <v>#VALUE!</v>
      </c>
      <c r="BK1621" s="17" t="e">
        <f>SUMIFS('[1]Deals (investment)'!$C:$C,'[1]Deals (investment)'!$B:$B,$A1621,'[1]Deals (investment)'!$V:$V,BK$1)</f>
        <v>#VALUE!</v>
      </c>
      <c r="BL1621" s="17" t="e">
        <f>SUMIFS('[1]Deals (investment)'!$C:$C,'[1]Deals (investment)'!$B:$B,$A1621,'[1]Deals (investment)'!$V:$V,BL$1)</f>
        <v>#VALUE!</v>
      </c>
      <c r="BM1621" s="17" t="e">
        <f>SUMIFS('[1]Deals (investment)'!$C:$C,'[1]Deals (investment)'!$B:$B,$A1621,'[1]Deals (investment)'!$V:$V,BM$1)</f>
        <v>#VALUE!</v>
      </c>
      <c r="BN1621" s="15"/>
      <c r="BO1621" s="15"/>
      <c r="BP1621" s="22"/>
      <c r="BQ1621" s="15"/>
      <c r="BR1621" s="15"/>
      <c r="BS1621" s="15"/>
      <c r="BT1621" s="15"/>
      <c r="BU1621" s="15"/>
      <c r="BV1621" s="15"/>
      <c r="BW1621" s="15"/>
      <c r="BX1621" s="15"/>
      <c r="BY1621" s="15"/>
      <c r="BZ1621" s="15"/>
      <c r="CA1621" s="15"/>
      <c r="CB1621" s="15"/>
      <c r="CC1621" s="15"/>
      <c r="CD1621" s="15" t="str">
        <f t="shared" si="251"/>
        <v>TattlrTattlr is a social media and digital communications solutions provider.</v>
      </c>
      <c r="CE1621" s="15"/>
      <c r="CF1621" s="15"/>
      <c r="CG1621" s="15"/>
      <c r="CH1621" s="15"/>
      <c r="CI1621" s="15"/>
      <c r="CJ1621" s="15"/>
    </row>
    <row r="1622" spans="1:118" ht="12.75">
      <c r="A1622" s="15" t="s">
        <v>10519</v>
      </c>
      <c r="B1622" s="15" t="s">
        <v>10520</v>
      </c>
      <c r="C1622" s="15" t="s">
        <v>58</v>
      </c>
      <c r="D1622" s="16"/>
      <c r="E1622" s="15" t="s">
        <v>1228</v>
      </c>
      <c r="F1622" s="15"/>
      <c r="G1622" s="15" t="s">
        <v>1229</v>
      </c>
      <c r="H1622" s="15"/>
      <c r="I1622" s="15" t="s">
        <v>1229</v>
      </c>
      <c r="J1622" s="15"/>
      <c r="K1622" s="17" t="e">
        <f t="shared" si="218"/>
        <v>#VALUE!</v>
      </c>
      <c r="L1622" s="15"/>
      <c r="M1622" s="18" t="e">
        <f t="shared" si="205"/>
        <v>#VALUE!</v>
      </c>
      <c r="N1622" s="15"/>
      <c r="O1622" s="15"/>
      <c r="P1622" s="15"/>
      <c r="Q1622" s="15"/>
      <c r="R1622" s="15"/>
      <c r="S1622" s="19"/>
      <c r="T1622" s="15"/>
      <c r="U1622" s="17"/>
      <c r="V1622" s="15" t="s">
        <v>10521</v>
      </c>
      <c r="W1622" s="15">
        <v>0</v>
      </c>
      <c r="X1622" s="15" t="s">
        <v>134</v>
      </c>
      <c r="Y1622" s="15" t="s">
        <v>3975</v>
      </c>
      <c r="AB1622" s="20" t="s">
        <v>286</v>
      </c>
      <c r="AC1622" s="36" t="s">
        <v>10522</v>
      </c>
      <c r="AD1622" s="36" t="s">
        <v>10523</v>
      </c>
      <c r="AE1622" s="36" t="s">
        <v>10524</v>
      </c>
      <c r="AF1622" s="36" t="s">
        <v>10525</v>
      </c>
      <c r="AG1622" s="22">
        <f t="shared" si="252"/>
        <v>0.5161290322580645</v>
      </c>
      <c r="AH1622" s="15" t="str">
        <f t="shared" si="247"/>
        <v/>
      </c>
      <c r="AI1622" s="22" t="e">
        <f>VLOOKUP(A1622,'[1]Deals (investment)'!$B$2:$Z$1497,1,FALSE)</f>
        <v>#N/A</v>
      </c>
      <c r="AJ1622" s="22" t="e">
        <f>VLOOKUP(A1622,'[1]Deals (investment)'!$B$2:$Z$870,15,FALSE)</f>
        <v>#N/A</v>
      </c>
      <c r="AK1622" s="17" t="e">
        <f>VLOOKUP(A1622,'[1]Deals (Exits)'!B:B,1,FALSE)</f>
        <v>#N/A</v>
      </c>
      <c r="AL1622" s="23">
        <f>VLOOKUP(G1622,[1]Lookups!$V$3:$Y$197,4,FALSE)</f>
        <v>0</v>
      </c>
      <c r="AM1622" s="17" t="str">
        <f>VLOOKUP(X1622,[1]Lookups!$B$3:$C$200,2,FALSE)</f>
        <v>Transport &amp; Logistics</v>
      </c>
      <c r="AN1622" s="17" t="e">
        <f>VLOOKUP(R1622,[1]Lookups!$H$3:$I$69,2,FALSE)</f>
        <v>#N/A</v>
      </c>
      <c r="AO1622" s="17" t="e">
        <f>VLOOKUP(T1622,[1]Lookups!$H$3:$I$69,2,FALSE)</f>
        <v>#N/A</v>
      </c>
      <c r="AP1622" s="17" t="e">
        <f>VLOOKUP(AN1622,[1]Lookups!$N$3:$O$11,2,FALSE)</f>
        <v>#N/A</v>
      </c>
      <c r="AQ1622" s="18" t="e">
        <f>COUNTIFS('[1]Deals (investment)'!$B:$B,$A1622)</f>
        <v>#VALUE!</v>
      </c>
      <c r="AR1622" s="18" t="e">
        <f>COUNTIFS('[1]Deals (investment)'!$B:$B,$A1622,'[1]Deals (investment)'!$T:$T,$AW$1)+COUNTIFS('[1]Deals (investment)'!$B:$B,$A1622,'[1]Deals (investment)'!$T:$T,$AX$1)+COUNTIFS('[1]Deals (investment)'!$B:$B,$A1622,'[1]Deals (investment)'!$T:$T,$AY$1)</f>
        <v>#VALUE!</v>
      </c>
      <c r="AS1622" s="17" t="e">
        <f>SUMIFS('[1]Deals (investment)'!$C:$C,'[1]Deals (investment)'!$B:$B,$A1622)</f>
        <v>#VALUE!</v>
      </c>
      <c r="AT1622" s="17" t="e">
        <f t="shared" si="219"/>
        <v>#VALUE!</v>
      </c>
      <c r="AU1622" s="18" t="e">
        <f>COUNTIF('[1]Deals (Exits)'!$B:$B,A1622)</f>
        <v>#VALUE!</v>
      </c>
      <c r="AV1622" s="17" t="e">
        <f>SUMIFS('[1]Deals (investment)'!$C:$C,'[1]Deals (investment)'!$B:$B,$A1622,'[1]Deals (investment)'!$T:$T,AV$1)</f>
        <v>#VALUE!</v>
      </c>
      <c r="AW1622" s="17" t="e">
        <f>SUMIFS('[1]Deals (investment)'!$C:$C,'[1]Deals (investment)'!$B:$B,$A1622,'[1]Deals (investment)'!$T:$T,AW$1)</f>
        <v>#VALUE!</v>
      </c>
      <c r="AX1622" s="17" t="e">
        <f>SUMIFS('[1]Deals (investment)'!$C:$C,'[1]Deals (investment)'!$B:$B,$A1622,'[1]Deals (investment)'!$T:$T,AX$1)</f>
        <v>#VALUE!</v>
      </c>
      <c r="AY1622" s="17" t="e">
        <f>SUMIFS('[1]Deals (investment)'!$C:$C,'[1]Deals (investment)'!$B:$B,$A1622,'[1]Deals (investment)'!$T:$T,AY$1)</f>
        <v>#VALUE!</v>
      </c>
      <c r="AZ1622" s="17" t="e">
        <f>SUMIFS('[1]Deals (investment)'!$C:$C,'[1]Deals (investment)'!$B:$B,$A1622,'[1]Deals (investment)'!$T:$T,AZ$1)</f>
        <v>#VALUE!</v>
      </c>
      <c r="BA1622" s="17" t="e">
        <f>SUMIFS('[1]Deals (investment)'!$C:$C,'[1]Deals (investment)'!$B:$B,$A1622,'[1]Deals (investment)'!$T:$T,BA$1)</f>
        <v>#VALUE!</v>
      </c>
      <c r="BB1622" s="17" t="e">
        <f>SUMIFS('[1]Deals (investment)'!$C:$C,'[1]Deals (investment)'!$B:$B,$A1622,'[1]Deals (investment)'!$T:$T,BB$1)</f>
        <v>#VALUE!</v>
      </c>
      <c r="BC1622" s="17" t="e">
        <f>SUMIFS('[1]Deals (Exits)'!$C:$C,'[1]Deals (Exits)'!$B:$B,$A1622)</f>
        <v>#VALUE!</v>
      </c>
      <c r="BD1622" s="17" t="e">
        <f>SUMIFS('[1]Deals (investment)'!$C:$C,'[1]Deals (investment)'!$B:$B,$A1622,'[1]Deals (investment)'!$V:$V,BD$1)</f>
        <v>#VALUE!</v>
      </c>
      <c r="BE1622" s="17" t="e">
        <f>SUMIFS('[1]Deals (investment)'!$C:$C,'[1]Deals (investment)'!$B:$B,$A1622,'[1]Deals (investment)'!$V:$V,BE$1)</f>
        <v>#VALUE!</v>
      </c>
      <c r="BF1622" s="17" t="e">
        <f>SUMIFS('[1]Deals (investment)'!$C:$C,'[1]Deals (investment)'!$B:$B,$A1622,'[1]Deals (investment)'!$V:$V,BF$1)</f>
        <v>#VALUE!</v>
      </c>
      <c r="BG1622" s="17" t="e">
        <f>SUMIFS('[1]Deals (investment)'!$C:$C,'[1]Deals (investment)'!$B:$B,$A1622,'[1]Deals (investment)'!$V:$V,BG$1)</f>
        <v>#VALUE!</v>
      </c>
      <c r="BH1622" s="17" t="e">
        <f>SUMIFS('[1]Deals (investment)'!$C:$C,'[1]Deals (investment)'!$B:$B,$A1622,'[1]Deals (investment)'!$V:$V,BH$1)</f>
        <v>#VALUE!</v>
      </c>
      <c r="BI1622" s="17" t="e">
        <f>SUMIFS('[1]Deals (investment)'!$C:$C,'[1]Deals (investment)'!$B:$B,$A1622,'[1]Deals (investment)'!$V:$V,BI$1)</f>
        <v>#VALUE!</v>
      </c>
      <c r="BJ1622" s="17" t="e">
        <f>SUMIFS('[1]Deals (investment)'!$C:$C,'[1]Deals (investment)'!$B:$B,$A1622,'[1]Deals (investment)'!$V:$V,BJ$1)</f>
        <v>#VALUE!</v>
      </c>
      <c r="BK1622" s="17" t="e">
        <f>SUMIFS('[1]Deals (investment)'!$C:$C,'[1]Deals (investment)'!$B:$B,$A1622,'[1]Deals (investment)'!$V:$V,BK$1)</f>
        <v>#VALUE!</v>
      </c>
      <c r="BL1622" s="17" t="e">
        <f>SUMIFS('[1]Deals (investment)'!$C:$C,'[1]Deals (investment)'!$B:$B,$A1622,'[1]Deals (investment)'!$V:$V,BL$1)</f>
        <v>#VALUE!</v>
      </c>
      <c r="BM1622" s="17" t="e">
        <f>SUMIFS('[1]Deals (investment)'!$C:$C,'[1]Deals (investment)'!$B:$B,$A1622,'[1]Deals (investment)'!$V:$V,BM$1)</f>
        <v>#VALUE!</v>
      </c>
      <c r="BN1622" s="15"/>
      <c r="BO1622" s="15"/>
      <c r="BP1622" s="22"/>
      <c r="BQ1622" s="15"/>
      <c r="BR1622" s="15"/>
      <c r="BS1622" s="15"/>
      <c r="BT1622" s="15"/>
      <c r="BU1622" s="15"/>
      <c r="BV1622" s="15"/>
      <c r="BW1622" s="15"/>
      <c r="BX1622" s="15"/>
      <c r="BY1622" s="15"/>
      <c r="BZ1622" s="15"/>
      <c r="CA1622" s="15"/>
      <c r="CB1622" s="15"/>
      <c r="CC1622" s="15"/>
      <c r="CD1622" s="15" t="str">
        <f t="shared" si="251"/>
        <v>TaxiJetWith TaxiJet, book your TaxiJet with just three clicks.Active</v>
      </c>
      <c r="CE1622" s="15"/>
      <c r="CF1622" s="15"/>
      <c r="CG1622" s="15"/>
      <c r="CH1622" s="15"/>
      <c r="CI1622" s="15"/>
      <c r="CJ1622" s="15"/>
    </row>
    <row r="1623" spans="1:118" ht="12.75">
      <c r="A1623" s="15" t="s">
        <v>10526</v>
      </c>
      <c r="B1623" s="15" t="s">
        <v>10527</v>
      </c>
      <c r="C1623" s="15" t="s">
        <v>58</v>
      </c>
      <c r="D1623" s="16">
        <v>2016</v>
      </c>
      <c r="E1623" s="15" t="s">
        <v>5808</v>
      </c>
      <c r="F1623" s="15"/>
      <c r="G1623" s="15"/>
      <c r="H1623" s="15"/>
      <c r="I1623" s="15"/>
      <c r="J1623" s="15"/>
      <c r="K1623" s="17" t="e">
        <f t="shared" si="218"/>
        <v>#VALUE!</v>
      </c>
      <c r="L1623" s="15"/>
      <c r="M1623" s="18" t="e">
        <f t="shared" si="205"/>
        <v>#VALUE!</v>
      </c>
      <c r="N1623" s="15"/>
      <c r="O1623" s="15"/>
      <c r="P1623" s="15"/>
      <c r="Q1623" s="15"/>
      <c r="R1623" s="15"/>
      <c r="S1623" s="19"/>
      <c r="T1623" s="15"/>
      <c r="U1623" s="17"/>
      <c r="V1623" s="15"/>
      <c r="W1623" s="15"/>
      <c r="X1623" s="15" t="s">
        <v>191</v>
      </c>
      <c r="Y1623" s="15" t="s">
        <v>10528</v>
      </c>
      <c r="AB1623" s="20"/>
      <c r="AC1623" s="21" t="s">
        <v>10529</v>
      </c>
      <c r="AD1623" s="15"/>
      <c r="AE1623" s="21" t="s">
        <v>10530</v>
      </c>
      <c r="AF1623" s="21" t="s">
        <v>10531</v>
      </c>
      <c r="AG1623" s="22">
        <f t="shared" si="252"/>
        <v>0.35483870967741937</v>
      </c>
      <c r="AH1623" s="15" t="str">
        <f t="shared" si="247"/>
        <v/>
      </c>
      <c r="AI1623" s="22" t="e">
        <f>VLOOKUP(A1623,'[1]Deals (investment)'!$B$2:$Z$1497,1,FALSE)</f>
        <v>#N/A</v>
      </c>
      <c r="AJ1623" s="22" t="e">
        <f>VLOOKUP(A1623,'[1]Deals (investment)'!$B$2:$Z$870,15,FALSE)</f>
        <v>#N/A</v>
      </c>
      <c r="AK1623" s="17" t="e">
        <f>VLOOKUP(A1623,'[1]Deals (Exits)'!B:B,1,FALSE)</f>
        <v>#N/A</v>
      </c>
      <c r="AL1623" s="23" t="e">
        <f>VLOOKUP(G1623,[1]Lookups!$V$3:$Y$197,4,FALSE)</f>
        <v>#N/A</v>
      </c>
      <c r="AM1623" s="17" t="str">
        <f>VLOOKUP(X1623,[1]Lookups!$B$3:$C$200,2,FALSE)</f>
        <v>Education</v>
      </c>
      <c r="AN1623" s="17" t="e">
        <f>VLOOKUP(R1623,[1]Lookups!$H$3:$I$69,2,FALSE)</f>
        <v>#N/A</v>
      </c>
      <c r="AO1623" s="17" t="e">
        <f>VLOOKUP(T1623,[1]Lookups!$H$3:$I$69,2,FALSE)</f>
        <v>#N/A</v>
      </c>
      <c r="AP1623" s="17" t="e">
        <f>VLOOKUP(AN1623,[1]Lookups!$N$3:$O$11,2,FALSE)</f>
        <v>#N/A</v>
      </c>
      <c r="AQ1623" s="18" t="e">
        <f>COUNTIFS('[1]Deals (investment)'!$B:$B,$A1623)</f>
        <v>#VALUE!</v>
      </c>
      <c r="AR1623" s="18" t="e">
        <f>COUNTIFS('[1]Deals (investment)'!$B:$B,$A1623,'[1]Deals (investment)'!$T:$T,$AW$1)+COUNTIFS('[1]Deals (investment)'!$B:$B,$A1623,'[1]Deals (investment)'!$T:$T,$AX$1)+COUNTIFS('[1]Deals (investment)'!$B:$B,$A1623,'[1]Deals (investment)'!$T:$T,$AY$1)</f>
        <v>#VALUE!</v>
      </c>
      <c r="AS1623" s="17" t="e">
        <f>SUMIFS('[1]Deals (investment)'!$C:$C,'[1]Deals (investment)'!$B:$B,$A1623)</f>
        <v>#VALUE!</v>
      </c>
      <c r="AT1623" s="17" t="e">
        <f t="shared" si="219"/>
        <v>#VALUE!</v>
      </c>
      <c r="AU1623" s="18" t="e">
        <f>COUNTIF('[1]Deals (Exits)'!$B:$B,A1623)</f>
        <v>#VALUE!</v>
      </c>
      <c r="AV1623" s="17" t="e">
        <f>SUMIFS('[1]Deals (investment)'!$C:$C,'[1]Deals (investment)'!$B:$B,$A1623,'[1]Deals (investment)'!$T:$T,AV$1)</f>
        <v>#VALUE!</v>
      </c>
      <c r="AW1623" s="17" t="e">
        <f>SUMIFS('[1]Deals (investment)'!$C:$C,'[1]Deals (investment)'!$B:$B,$A1623,'[1]Deals (investment)'!$T:$T,AW$1)</f>
        <v>#VALUE!</v>
      </c>
      <c r="AX1623" s="17" t="e">
        <f>SUMIFS('[1]Deals (investment)'!$C:$C,'[1]Deals (investment)'!$B:$B,$A1623,'[1]Deals (investment)'!$T:$T,AX$1)</f>
        <v>#VALUE!</v>
      </c>
      <c r="AY1623" s="17" t="e">
        <f>SUMIFS('[1]Deals (investment)'!$C:$C,'[1]Deals (investment)'!$B:$B,$A1623,'[1]Deals (investment)'!$T:$T,AY$1)</f>
        <v>#VALUE!</v>
      </c>
      <c r="AZ1623" s="17" t="e">
        <f>SUMIFS('[1]Deals (investment)'!$C:$C,'[1]Deals (investment)'!$B:$B,$A1623,'[1]Deals (investment)'!$T:$T,AZ$1)</f>
        <v>#VALUE!</v>
      </c>
      <c r="BA1623" s="17" t="e">
        <f>SUMIFS('[1]Deals (investment)'!$C:$C,'[1]Deals (investment)'!$B:$B,$A1623,'[1]Deals (investment)'!$T:$T,BA$1)</f>
        <v>#VALUE!</v>
      </c>
      <c r="BB1623" s="17" t="e">
        <f>SUMIFS('[1]Deals (investment)'!$C:$C,'[1]Deals (investment)'!$B:$B,$A1623,'[1]Deals (investment)'!$T:$T,BB$1)</f>
        <v>#VALUE!</v>
      </c>
      <c r="BC1623" s="17" t="e">
        <f>SUMIFS('[1]Deals (Exits)'!$C:$C,'[1]Deals (Exits)'!$B:$B,$A1623)</f>
        <v>#VALUE!</v>
      </c>
      <c r="BD1623" s="17" t="e">
        <f>SUMIFS('[1]Deals (investment)'!$C:$C,'[1]Deals (investment)'!$B:$B,$A1623,'[1]Deals (investment)'!$V:$V,BD$1)</f>
        <v>#VALUE!</v>
      </c>
      <c r="BE1623" s="17" t="e">
        <f>SUMIFS('[1]Deals (investment)'!$C:$C,'[1]Deals (investment)'!$B:$B,$A1623,'[1]Deals (investment)'!$V:$V,BE$1)</f>
        <v>#VALUE!</v>
      </c>
      <c r="BF1623" s="17" t="e">
        <f>SUMIFS('[1]Deals (investment)'!$C:$C,'[1]Deals (investment)'!$B:$B,$A1623,'[1]Deals (investment)'!$V:$V,BF$1)</f>
        <v>#VALUE!</v>
      </c>
      <c r="BG1623" s="17" t="e">
        <f>SUMIFS('[1]Deals (investment)'!$C:$C,'[1]Deals (investment)'!$B:$B,$A1623,'[1]Deals (investment)'!$V:$V,BG$1)</f>
        <v>#VALUE!</v>
      </c>
      <c r="BH1623" s="17" t="e">
        <f>SUMIFS('[1]Deals (investment)'!$C:$C,'[1]Deals (investment)'!$B:$B,$A1623,'[1]Deals (investment)'!$V:$V,BH$1)</f>
        <v>#VALUE!</v>
      </c>
      <c r="BI1623" s="17" t="e">
        <f>SUMIFS('[1]Deals (investment)'!$C:$C,'[1]Deals (investment)'!$B:$B,$A1623,'[1]Deals (investment)'!$V:$V,BI$1)</f>
        <v>#VALUE!</v>
      </c>
      <c r="BJ1623" s="17" t="e">
        <f>SUMIFS('[1]Deals (investment)'!$C:$C,'[1]Deals (investment)'!$B:$B,$A1623,'[1]Deals (investment)'!$V:$V,BJ$1)</f>
        <v>#VALUE!</v>
      </c>
      <c r="BK1623" s="17" t="e">
        <f>SUMIFS('[1]Deals (investment)'!$C:$C,'[1]Deals (investment)'!$B:$B,$A1623,'[1]Deals (investment)'!$V:$V,BK$1)</f>
        <v>#VALUE!</v>
      </c>
      <c r="BL1623" s="17" t="e">
        <f>SUMIFS('[1]Deals (investment)'!$C:$C,'[1]Deals (investment)'!$B:$B,$A1623,'[1]Deals (investment)'!$V:$V,BL$1)</f>
        <v>#VALUE!</v>
      </c>
      <c r="BM1623" s="17" t="e">
        <f>SUMIFS('[1]Deals (investment)'!$C:$C,'[1]Deals (investment)'!$B:$B,$A1623,'[1]Deals (investment)'!$V:$V,BM$1)</f>
        <v>#VALUE!</v>
      </c>
      <c r="BN1623" s="15"/>
      <c r="BO1623" s="15"/>
      <c r="BP1623" s="22"/>
      <c r="BQ1623" s="15"/>
      <c r="BR1623" s="15"/>
      <c r="BS1623" s="15"/>
      <c r="BT1623" s="15"/>
      <c r="BU1623" s="15"/>
      <c r="BV1623" s="15"/>
      <c r="BW1623" s="15"/>
      <c r="BX1623" s="15"/>
      <c r="BY1623" s="15"/>
      <c r="BZ1623" s="15"/>
      <c r="CA1623" s="15"/>
      <c r="CB1623" s="15"/>
      <c r="CC1623" s="15"/>
      <c r="CD1623" s="15" t="str">
        <f t="shared" si="251"/>
        <v>TeachmepadAfrican EdTech Company that conceives materially &amp; energetically educational tablets.Active</v>
      </c>
      <c r="CE1623" s="15"/>
      <c r="CF1623" s="15"/>
      <c r="CG1623" s="15"/>
      <c r="CH1623" s="15"/>
      <c r="CI1623" s="15"/>
      <c r="CJ1623" s="15"/>
    </row>
    <row r="1624" spans="1:118" ht="12.75">
      <c r="A1624" s="15" t="s">
        <v>10532</v>
      </c>
      <c r="B1624" s="15"/>
      <c r="C1624" s="15"/>
      <c r="D1624" s="16"/>
      <c r="E1624" s="15"/>
      <c r="F1624" s="15"/>
      <c r="G1624" s="15"/>
      <c r="H1624" s="15"/>
      <c r="I1624" s="15"/>
      <c r="J1624" s="15"/>
      <c r="K1624" s="17" t="e">
        <f t="shared" si="218"/>
        <v>#VALUE!</v>
      </c>
      <c r="L1624" s="15"/>
      <c r="M1624" s="18" t="e">
        <f t="shared" si="205"/>
        <v>#VALUE!</v>
      </c>
      <c r="N1624" s="15"/>
      <c r="O1624" s="15"/>
      <c r="P1624" s="15"/>
      <c r="Q1624" s="24" t="e">
        <f ca="1">_xludf.MAXIFS('[1]Deals (investment)'!A:A,'[1]Deals (investment)'!B:B,A1624)</f>
        <v>#NAME?</v>
      </c>
      <c r="R1624" s="15"/>
      <c r="S1624" s="19"/>
      <c r="T1624" s="15"/>
      <c r="U1624" s="17"/>
      <c r="V1624" s="15"/>
      <c r="W1624" s="15"/>
      <c r="X1624" s="15"/>
      <c r="Y1624" s="15"/>
      <c r="AB1624" s="20"/>
      <c r="AC1624" s="15"/>
      <c r="AD1624" s="15"/>
      <c r="AE1624" s="15"/>
      <c r="AF1624" s="15"/>
      <c r="AG1624" s="22">
        <f t="shared" ca="1" si="252"/>
        <v>9.6774193548387094E-2</v>
      </c>
      <c r="AH1624" s="15" t="str">
        <f t="shared" si="247"/>
        <v/>
      </c>
      <c r="AI1624" s="22" t="e">
        <f>VLOOKUP(A1624,'[1]Deals (investment)'!$B$2:$Z$1497,1,FALSE)</f>
        <v>#N/A</v>
      </c>
      <c r="AJ1624" s="22" t="e">
        <f>VLOOKUP(A1624,'[1]Deals (investment)'!$B$2:$Z$870,15,FALSE)</f>
        <v>#N/A</v>
      </c>
      <c r="AK1624" s="17" t="e">
        <f>VLOOKUP(A1624,'[1]Deals (Exits)'!B:B,1,FALSE)</f>
        <v>#N/A</v>
      </c>
      <c r="AL1624" s="23" t="e">
        <f>VLOOKUP(G1624,[1]Lookups!$V$3:$Y$197,4,FALSE)</f>
        <v>#N/A</v>
      </c>
      <c r="AM1624" s="17" t="e">
        <f>VLOOKUP(X1624,[1]Lookups!$B$3:$C$200,2,FALSE)</f>
        <v>#N/A</v>
      </c>
      <c r="AN1624" s="17" t="e">
        <f>VLOOKUP(R1624,[1]Lookups!$H$3:$I$69,2,FALSE)</f>
        <v>#N/A</v>
      </c>
      <c r="AO1624" s="17" t="e">
        <f>VLOOKUP(T1624,[1]Lookups!$H$3:$I$69,2,FALSE)</f>
        <v>#N/A</v>
      </c>
      <c r="AP1624" s="17" t="e">
        <f>VLOOKUP(AN1624,[1]Lookups!$N$3:$O$11,2,FALSE)</f>
        <v>#N/A</v>
      </c>
      <c r="AQ1624" s="18" t="e">
        <f>COUNTIFS('[1]Deals (investment)'!$B:$B,$A1624)</f>
        <v>#VALUE!</v>
      </c>
      <c r="AR1624" s="18" t="e">
        <f>COUNTIFS('[1]Deals (investment)'!$B:$B,$A1624,'[1]Deals (investment)'!$T:$T,$AW$1)+COUNTIFS('[1]Deals (investment)'!$B:$B,$A1624,'[1]Deals (investment)'!$T:$T,$AX$1)+COUNTIFS('[1]Deals (investment)'!$B:$B,$A1624,'[1]Deals (investment)'!$T:$T,$AY$1)</f>
        <v>#VALUE!</v>
      </c>
      <c r="AS1624" s="17" t="e">
        <f>SUMIFS('[1]Deals (investment)'!$C:$C,'[1]Deals (investment)'!$B:$B,$A1624)</f>
        <v>#VALUE!</v>
      </c>
      <c r="AT1624" s="17" t="e">
        <f t="shared" si="219"/>
        <v>#VALUE!</v>
      </c>
      <c r="AU1624" s="18" t="e">
        <f>COUNTIF('[1]Deals (Exits)'!$B:$B,A1624)</f>
        <v>#VALUE!</v>
      </c>
      <c r="AV1624" s="17" t="e">
        <f>SUMIFS('[1]Deals (investment)'!$C:$C,'[1]Deals (investment)'!$B:$B,$A1624,'[1]Deals (investment)'!$T:$T,AV$1)</f>
        <v>#VALUE!</v>
      </c>
      <c r="AW1624" s="17" t="e">
        <f>SUMIFS('[1]Deals (investment)'!$C:$C,'[1]Deals (investment)'!$B:$B,$A1624,'[1]Deals (investment)'!$T:$T,AW$1)</f>
        <v>#VALUE!</v>
      </c>
      <c r="AX1624" s="17" t="e">
        <f>SUMIFS('[1]Deals (investment)'!$C:$C,'[1]Deals (investment)'!$B:$B,$A1624,'[1]Deals (investment)'!$T:$T,AX$1)</f>
        <v>#VALUE!</v>
      </c>
      <c r="AY1624" s="17" t="e">
        <f>SUMIFS('[1]Deals (investment)'!$C:$C,'[1]Deals (investment)'!$B:$B,$A1624,'[1]Deals (investment)'!$T:$T,AY$1)</f>
        <v>#VALUE!</v>
      </c>
      <c r="AZ1624" s="17" t="e">
        <f>SUMIFS('[1]Deals (investment)'!$C:$C,'[1]Deals (investment)'!$B:$B,$A1624,'[1]Deals (investment)'!$T:$T,AZ$1)</f>
        <v>#VALUE!</v>
      </c>
      <c r="BA1624" s="17" t="e">
        <f>SUMIFS('[1]Deals (investment)'!$C:$C,'[1]Deals (investment)'!$B:$B,$A1624,'[1]Deals (investment)'!$T:$T,BA$1)</f>
        <v>#VALUE!</v>
      </c>
      <c r="BB1624" s="17" t="e">
        <f>SUMIFS('[1]Deals (investment)'!$C:$C,'[1]Deals (investment)'!$B:$B,$A1624,'[1]Deals (investment)'!$T:$T,BB$1)</f>
        <v>#VALUE!</v>
      </c>
      <c r="BC1624" s="17" t="e">
        <f>SUMIFS('[1]Deals (Exits)'!$C:$C,'[1]Deals (Exits)'!$B:$B,$A1624)</f>
        <v>#VALUE!</v>
      </c>
      <c r="BD1624" s="17" t="e">
        <f>SUMIFS('[1]Deals (investment)'!$C:$C,'[1]Deals (investment)'!$B:$B,$A1624,'[1]Deals (investment)'!$V:$V,BD$1)</f>
        <v>#VALUE!</v>
      </c>
      <c r="BE1624" s="17" t="e">
        <f>SUMIFS('[1]Deals (investment)'!$C:$C,'[1]Deals (investment)'!$B:$B,$A1624,'[1]Deals (investment)'!$V:$V,BE$1)</f>
        <v>#VALUE!</v>
      </c>
      <c r="BF1624" s="17" t="e">
        <f>SUMIFS('[1]Deals (investment)'!$C:$C,'[1]Deals (investment)'!$B:$B,$A1624,'[1]Deals (investment)'!$V:$V,BF$1)</f>
        <v>#VALUE!</v>
      </c>
      <c r="BG1624" s="17" t="e">
        <f>SUMIFS('[1]Deals (investment)'!$C:$C,'[1]Deals (investment)'!$B:$B,$A1624,'[1]Deals (investment)'!$V:$V,BG$1)</f>
        <v>#VALUE!</v>
      </c>
      <c r="BH1624" s="17" t="e">
        <f>SUMIFS('[1]Deals (investment)'!$C:$C,'[1]Deals (investment)'!$B:$B,$A1624,'[1]Deals (investment)'!$V:$V,BH$1)</f>
        <v>#VALUE!</v>
      </c>
      <c r="BI1624" s="17" t="e">
        <f>SUMIFS('[1]Deals (investment)'!$C:$C,'[1]Deals (investment)'!$B:$B,$A1624,'[1]Deals (investment)'!$V:$V,BI$1)</f>
        <v>#VALUE!</v>
      </c>
      <c r="BJ1624" s="17" t="e">
        <f>SUMIFS('[1]Deals (investment)'!$C:$C,'[1]Deals (investment)'!$B:$B,$A1624,'[1]Deals (investment)'!$V:$V,BJ$1)</f>
        <v>#VALUE!</v>
      </c>
      <c r="BK1624" s="17" t="e">
        <f>SUMIFS('[1]Deals (investment)'!$C:$C,'[1]Deals (investment)'!$B:$B,$A1624,'[1]Deals (investment)'!$V:$V,BK$1)</f>
        <v>#VALUE!</v>
      </c>
      <c r="BL1624" s="17" t="e">
        <f>SUMIFS('[1]Deals (investment)'!$C:$C,'[1]Deals (investment)'!$B:$B,$A1624,'[1]Deals (investment)'!$V:$V,BL$1)</f>
        <v>#VALUE!</v>
      </c>
      <c r="BM1624" s="17" t="e">
        <f>SUMIFS('[1]Deals (investment)'!$C:$C,'[1]Deals (investment)'!$B:$B,$A1624,'[1]Deals (investment)'!$V:$V,BM$1)</f>
        <v>#VALUE!</v>
      </c>
      <c r="BN1624" s="15"/>
      <c r="BO1624" s="15"/>
      <c r="BP1624" s="22"/>
      <c r="BQ1624" s="15"/>
      <c r="BR1624" s="15"/>
      <c r="BS1624" s="15"/>
      <c r="BT1624" s="15"/>
      <c r="BU1624" s="15"/>
      <c r="BV1624" s="15"/>
      <c r="BW1624" s="15"/>
      <c r="BX1624" s="15"/>
      <c r="BY1624" s="15"/>
      <c r="BZ1624" s="15"/>
      <c r="CA1624" s="15"/>
      <c r="CB1624" s="15"/>
      <c r="CC1624" s="15"/>
      <c r="CD1624" s="15" t="str">
        <f t="shared" si="251"/>
        <v>TeachMobile by Eneza</v>
      </c>
      <c r="CE1624" s="15"/>
      <c r="CF1624" s="15"/>
      <c r="CG1624" s="15"/>
      <c r="CH1624" s="15"/>
      <c r="CI1624" s="15"/>
      <c r="CJ1624" s="15"/>
    </row>
    <row r="1625" spans="1:118" ht="12.75">
      <c r="A1625" s="15" t="s">
        <v>10533</v>
      </c>
      <c r="B1625" s="15" t="s">
        <v>10534</v>
      </c>
      <c r="C1625" s="15" t="s">
        <v>58</v>
      </c>
      <c r="D1625" s="16">
        <v>2008</v>
      </c>
      <c r="E1625" s="15" t="s">
        <v>117</v>
      </c>
      <c r="F1625" s="15" t="s">
        <v>110</v>
      </c>
      <c r="G1625" s="15" t="s">
        <v>118</v>
      </c>
      <c r="H1625" s="15"/>
      <c r="I1625" s="15" t="s">
        <v>118</v>
      </c>
      <c r="J1625" s="15"/>
      <c r="K1625" s="17" t="e">
        <f t="shared" si="218"/>
        <v>#VALUE!</v>
      </c>
      <c r="L1625" s="15"/>
      <c r="M1625" s="18" t="e">
        <f t="shared" si="205"/>
        <v>#VALUE!</v>
      </c>
      <c r="N1625" s="15" t="s">
        <v>10535</v>
      </c>
      <c r="O1625" s="15"/>
      <c r="P1625" s="15"/>
      <c r="Q1625" s="24" t="e">
        <f ca="1">_xludf.MAXIFS('[1]Deals (investment)'!A:A,'[1]Deals (investment)'!B:B,A1625)</f>
        <v>#NAME?</v>
      </c>
      <c r="R1625" s="15" t="s">
        <v>636</v>
      </c>
      <c r="S1625" s="19">
        <v>130000</v>
      </c>
      <c r="T1625" s="15" t="s">
        <v>636</v>
      </c>
      <c r="U1625" s="19">
        <v>130000</v>
      </c>
      <c r="V1625" s="15" t="s">
        <v>10536</v>
      </c>
      <c r="W1625" s="15">
        <v>1</v>
      </c>
      <c r="X1625" s="15" t="s">
        <v>538</v>
      </c>
      <c r="Y1625" s="15" t="s">
        <v>10537</v>
      </c>
      <c r="AA1625" s="25" t="s">
        <v>110</v>
      </c>
      <c r="AB1625" s="20" t="s">
        <v>286</v>
      </c>
      <c r="AC1625" s="21" t="s">
        <v>10538</v>
      </c>
      <c r="AD1625" s="27" t="s">
        <v>10539</v>
      </c>
      <c r="AE1625" s="21" t="s">
        <v>10540</v>
      </c>
      <c r="AF1625" s="21" t="s">
        <v>10541</v>
      </c>
      <c r="AG1625" s="22">
        <f t="shared" ca="1" si="252"/>
        <v>0.80645161290322576</v>
      </c>
      <c r="AH1625" s="15" t="str">
        <f t="shared" si="247"/>
        <v/>
      </c>
      <c r="AI1625" s="22" t="str">
        <f>VLOOKUP(A1625,'[1]Deals (investment)'!$B$2:$Z$1497,1,FALSE)</f>
        <v>Ten Senses Africa</v>
      </c>
      <c r="AJ1625" s="22" t="e">
        <f>VLOOKUP(A1625,'[1]Deals (investment)'!$B$2:$Z$870,15,FALSE)</f>
        <v>#N/A</v>
      </c>
      <c r="AK1625" s="17" t="e">
        <f>VLOOKUP(A1625,'[1]Deals (Exits)'!B:B,1,FALSE)</f>
        <v>#N/A</v>
      </c>
      <c r="AL1625" s="23">
        <f>VLOOKUP(G1625,[1]Lookups!$V$3:$Y$197,4,FALSE)</f>
        <v>0</v>
      </c>
      <c r="AM1625" s="17" t="str">
        <f>VLOOKUP(X1625,[1]Lookups!$B$3:$C$200,2,FALSE)</f>
        <v>Agriculture</v>
      </c>
      <c r="AN1625" s="17" t="str">
        <f>VLOOKUP(R1625,[1]Lookups!$H$3:$I$69,2,FALSE)</f>
        <v>1. Grant</v>
      </c>
      <c r="AO1625" s="17" t="str">
        <f>VLOOKUP(T1625,[1]Lookups!$H$3:$I$69,2,FALSE)</f>
        <v>1. Grant</v>
      </c>
      <c r="AP1625" s="17" t="str">
        <f>VLOOKUP(AN1625,[1]Lookups!$N$3:$O$11,2,FALSE)</f>
        <v>Early</v>
      </c>
      <c r="AQ1625" s="18" t="e">
        <f>COUNTIFS('[1]Deals (investment)'!$B:$B,$A1625)</f>
        <v>#VALUE!</v>
      </c>
      <c r="AR1625" s="18" t="e">
        <f>COUNTIFS('[1]Deals (investment)'!$B:$B,$A1625,'[1]Deals (investment)'!$T:$T,$AW$1)+COUNTIFS('[1]Deals (investment)'!$B:$B,$A1625,'[1]Deals (investment)'!$T:$T,$AX$1)+COUNTIFS('[1]Deals (investment)'!$B:$B,$A1625,'[1]Deals (investment)'!$T:$T,$AY$1)</f>
        <v>#VALUE!</v>
      </c>
      <c r="AS1625" s="17" t="e">
        <f>SUMIFS('[1]Deals (investment)'!$C:$C,'[1]Deals (investment)'!$B:$B,$A1625)</f>
        <v>#VALUE!</v>
      </c>
      <c r="AT1625" s="17" t="e">
        <f t="shared" si="219"/>
        <v>#VALUE!</v>
      </c>
      <c r="AU1625" s="18" t="e">
        <f>COUNTIF('[1]Deals (Exits)'!$B:$B,A1625)</f>
        <v>#VALUE!</v>
      </c>
      <c r="AV1625" s="17" t="e">
        <f>SUMIFS('[1]Deals (investment)'!$C:$C,'[1]Deals (investment)'!$B:$B,$A1625,'[1]Deals (investment)'!$T:$T,AV$1)</f>
        <v>#VALUE!</v>
      </c>
      <c r="AW1625" s="17" t="e">
        <f>SUMIFS('[1]Deals (investment)'!$C:$C,'[1]Deals (investment)'!$B:$B,$A1625,'[1]Deals (investment)'!$T:$T,AW$1)</f>
        <v>#VALUE!</v>
      </c>
      <c r="AX1625" s="17" t="e">
        <f>SUMIFS('[1]Deals (investment)'!$C:$C,'[1]Deals (investment)'!$B:$B,$A1625,'[1]Deals (investment)'!$T:$T,AX$1)</f>
        <v>#VALUE!</v>
      </c>
      <c r="AY1625" s="17" t="e">
        <f>SUMIFS('[1]Deals (investment)'!$C:$C,'[1]Deals (investment)'!$B:$B,$A1625,'[1]Deals (investment)'!$T:$T,AY$1)</f>
        <v>#VALUE!</v>
      </c>
      <c r="AZ1625" s="17" t="e">
        <f>SUMIFS('[1]Deals (investment)'!$C:$C,'[1]Deals (investment)'!$B:$B,$A1625,'[1]Deals (investment)'!$T:$T,AZ$1)</f>
        <v>#VALUE!</v>
      </c>
      <c r="BA1625" s="17" t="e">
        <f>SUMIFS('[1]Deals (investment)'!$C:$C,'[1]Deals (investment)'!$B:$B,$A1625,'[1]Deals (investment)'!$T:$T,BA$1)</f>
        <v>#VALUE!</v>
      </c>
      <c r="BB1625" s="17" t="e">
        <f>SUMIFS('[1]Deals (investment)'!$C:$C,'[1]Deals (investment)'!$B:$B,$A1625,'[1]Deals (investment)'!$T:$T,BB$1)</f>
        <v>#VALUE!</v>
      </c>
      <c r="BC1625" s="17" t="e">
        <f>SUMIFS('[1]Deals (Exits)'!$C:$C,'[1]Deals (Exits)'!$B:$B,$A1625)</f>
        <v>#VALUE!</v>
      </c>
      <c r="BD1625" s="17" t="e">
        <f>SUMIFS('[1]Deals (investment)'!$C:$C,'[1]Deals (investment)'!$B:$B,$A1625,'[1]Deals (investment)'!$V:$V,BD$1)</f>
        <v>#VALUE!</v>
      </c>
      <c r="BE1625" s="17" t="e">
        <f>SUMIFS('[1]Deals (investment)'!$C:$C,'[1]Deals (investment)'!$B:$B,$A1625,'[1]Deals (investment)'!$V:$V,BE$1)</f>
        <v>#VALUE!</v>
      </c>
      <c r="BF1625" s="17" t="e">
        <f>SUMIFS('[1]Deals (investment)'!$C:$C,'[1]Deals (investment)'!$B:$B,$A1625,'[1]Deals (investment)'!$V:$V,BF$1)</f>
        <v>#VALUE!</v>
      </c>
      <c r="BG1625" s="17" t="e">
        <f>SUMIFS('[1]Deals (investment)'!$C:$C,'[1]Deals (investment)'!$B:$B,$A1625,'[1]Deals (investment)'!$V:$V,BG$1)</f>
        <v>#VALUE!</v>
      </c>
      <c r="BH1625" s="17" t="e">
        <f>SUMIFS('[1]Deals (investment)'!$C:$C,'[1]Deals (investment)'!$B:$B,$A1625,'[1]Deals (investment)'!$V:$V,BH$1)</f>
        <v>#VALUE!</v>
      </c>
      <c r="BI1625" s="17" t="e">
        <f>SUMIFS('[1]Deals (investment)'!$C:$C,'[1]Deals (investment)'!$B:$B,$A1625,'[1]Deals (investment)'!$V:$V,BI$1)</f>
        <v>#VALUE!</v>
      </c>
      <c r="BJ1625" s="17" t="e">
        <f>SUMIFS('[1]Deals (investment)'!$C:$C,'[1]Deals (investment)'!$B:$B,$A1625,'[1]Deals (investment)'!$V:$V,BJ$1)</f>
        <v>#VALUE!</v>
      </c>
      <c r="BK1625" s="17" t="e">
        <f>SUMIFS('[1]Deals (investment)'!$C:$C,'[1]Deals (investment)'!$B:$B,$A1625,'[1]Deals (investment)'!$V:$V,BK$1)</f>
        <v>#VALUE!</v>
      </c>
      <c r="BL1625" s="17" t="e">
        <f>SUMIFS('[1]Deals (investment)'!$C:$C,'[1]Deals (investment)'!$B:$B,$A1625,'[1]Deals (investment)'!$V:$V,BL$1)</f>
        <v>#VALUE!</v>
      </c>
      <c r="BM1625" s="17" t="e">
        <f>SUMIFS('[1]Deals (investment)'!$C:$C,'[1]Deals (investment)'!$B:$B,$A1625,'[1]Deals (investment)'!$V:$V,BM$1)</f>
        <v>#VALUE!</v>
      </c>
      <c r="BN1625" s="15"/>
      <c r="BO1625" s="15"/>
      <c r="BP1625" s="22"/>
      <c r="BQ1625" s="15"/>
      <c r="BR1625" s="15"/>
      <c r="BS1625" s="15"/>
      <c r="BT1625" s="15"/>
      <c r="BU1625" s="15"/>
      <c r="BV1625" s="15"/>
      <c r="BW1625" s="15"/>
      <c r="BX1625" s="15"/>
      <c r="BY1625" s="15"/>
      <c r="BZ1625" s="15"/>
      <c r="CA1625" s="15"/>
      <c r="CB1625" s="15"/>
      <c r="CC1625" s="15"/>
      <c r="CD1625" s="15" t="str">
        <f t="shared" si="251"/>
        <v>Ten Senses AfricaTen Senses Africa is a fair-trade and organic macadamia trading company in KenyaActive</v>
      </c>
      <c r="CE1625" s="15"/>
      <c r="CF1625" s="15"/>
      <c r="CG1625" s="15"/>
      <c r="CH1625" s="15"/>
      <c r="CI1625" s="15"/>
      <c r="CJ1625" s="15"/>
      <c r="DN1625">
        <v>2019</v>
      </c>
    </row>
    <row r="1626" spans="1:118" ht="12.75">
      <c r="A1626" s="15" t="s">
        <v>10542</v>
      </c>
      <c r="B1626" s="15" t="s">
        <v>10543</v>
      </c>
      <c r="C1626" s="15" t="s">
        <v>58</v>
      </c>
      <c r="D1626" s="16">
        <v>2002</v>
      </c>
      <c r="E1626" s="15" t="s">
        <v>10544</v>
      </c>
      <c r="F1626" s="15"/>
      <c r="G1626" s="15"/>
      <c r="H1626" s="15"/>
      <c r="I1626" s="15"/>
      <c r="J1626" s="15"/>
      <c r="K1626" s="17" t="e">
        <f t="shared" si="218"/>
        <v>#VALUE!</v>
      </c>
      <c r="L1626" s="15"/>
      <c r="M1626" s="18" t="e">
        <f t="shared" si="205"/>
        <v>#VALUE!</v>
      </c>
      <c r="N1626" s="15"/>
      <c r="O1626" s="15"/>
      <c r="P1626" s="15"/>
      <c r="Q1626" s="15"/>
      <c r="R1626" s="15"/>
      <c r="S1626" s="19"/>
      <c r="T1626" s="15"/>
      <c r="U1626" s="17"/>
      <c r="V1626" s="15" t="s">
        <v>10545</v>
      </c>
      <c r="W1626" s="15"/>
      <c r="X1626" s="15" t="s">
        <v>7334</v>
      </c>
      <c r="Y1626" s="15" t="s">
        <v>7334</v>
      </c>
      <c r="AB1626" s="20"/>
      <c r="AC1626" s="21" t="s">
        <v>10546</v>
      </c>
      <c r="AD1626" s="21" t="s">
        <v>10547</v>
      </c>
      <c r="AE1626" s="15"/>
      <c r="AF1626" s="15"/>
      <c r="AG1626" s="22">
        <f t="shared" si="252"/>
        <v>0.35483870967741937</v>
      </c>
      <c r="AH1626" s="15" t="str">
        <f t="shared" si="247"/>
        <v/>
      </c>
      <c r="AI1626" s="22" t="e">
        <f>VLOOKUP(A1626,'[1]Deals (investment)'!$B$2:$Z$1497,1,FALSE)</f>
        <v>#N/A</v>
      </c>
      <c r="AJ1626" s="22" t="e">
        <f>VLOOKUP(A1626,'[1]Deals (investment)'!$B$2:$Z$870,15,FALSE)</f>
        <v>#N/A</v>
      </c>
      <c r="AK1626" s="17" t="e">
        <f>VLOOKUP(A1626,'[1]Deals (Exits)'!B:B,1,FALSE)</f>
        <v>#N/A</v>
      </c>
      <c r="AL1626" s="23" t="e">
        <f>VLOOKUP(G1626,[1]Lookups!$V$3:$Y$197,4,FALSE)</f>
        <v>#N/A</v>
      </c>
      <c r="AM1626" s="17" t="e">
        <f>VLOOKUP(X1626,[1]Lookups!$B$3:$C$200,2,FALSE)</f>
        <v>#N/A</v>
      </c>
      <c r="AN1626" s="17" t="e">
        <f>VLOOKUP(R1626,[1]Lookups!$H$3:$I$69,2,FALSE)</f>
        <v>#N/A</v>
      </c>
      <c r="AO1626" s="17" t="e">
        <f>VLOOKUP(T1626,[1]Lookups!$H$3:$I$69,2,FALSE)</f>
        <v>#N/A</v>
      </c>
      <c r="AP1626" s="17" t="e">
        <f>VLOOKUP(AN1626,[1]Lookups!$N$3:$O$11,2,FALSE)</f>
        <v>#N/A</v>
      </c>
      <c r="AQ1626" s="18" t="e">
        <f>COUNTIFS('[1]Deals (investment)'!$B:$B,$A1626)</f>
        <v>#VALUE!</v>
      </c>
      <c r="AR1626" s="18" t="e">
        <f>COUNTIFS('[1]Deals (investment)'!$B:$B,$A1626,'[1]Deals (investment)'!$T:$T,$AW$1)+COUNTIFS('[1]Deals (investment)'!$B:$B,$A1626,'[1]Deals (investment)'!$T:$T,$AX$1)+COUNTIFS('[1]Deals (investment)'!$B:$B,$A1626,'[1]Deals (investment)'!$T:$T,$AY$1)</f>
        <v>#VALUE!</v>
      </c>
      <c r="AS1626" s="17" t="e">
        <f>SUMIFS('[1]Deals (investment)'!$C:$C,'[1]Deals (investment)'!$B:$B,$A1626)</f>
        <v>#VALUE!</v>
      </c>
      <c r="AT1626" s="17" t="e">
        <f t="shared" si="219"/>
        <v>#VALUE!</v>
      </c>
      <c r="AU1626" s="18" t="e">
        <f>COUNTIF('[1]Deals (Exits)'!$B:$B,A1626)</f>
        <v>#VALUE!</v>
      </c>
      <c r="AV1626" s="17" t="e">
        <f>SUMIFS('[1]Deals (investment)'!$C:$C,'[1]Deals (investment)'!$B:$B,$A1626,'[1]Deals (investment)'!$T:$T,AV$1)</f>
        <v>#VALUE!</v>
      </c>
      <c r="AW1626" s="17" t="e">
        <f>SUMIFS('[1]Deals (investment)'!$C:$C,'[1]Deals (investment)'!$B:$B,$A1626,'[1]Deals (investment)'!$T:$T,AW$1)</f>
        <v>#VALUE!</v>
      </c>
      <c r="AX1626" s="17" t="e">
        <f>SUMIFS('[1]Deals (investment)'!$C:$C,'[1]Deals (investment)'!$B:$B,$A1626,'[1]Deals (investment)'!$T:$T,AX$1)</f>
        <v>#VALUE!</v>
      </c>
      <c r="AY1626" s="17" t="e">
        <f>SUMIFS('[1]Deals (investment)'!$C:$C,'[1]Deals (investment)'!$B:$B,$A1626,'[1]Deals (investment)'!$T:$T,AY$1)</f>
        <v>#VALUE!</v>
      </c>
      <c r="AZ1626" s="17" t="e">
        <f>SUMIFS('[1]Deals (investment)'!$C:$C,'[1]Deals (investment)'!$B:$B,$A1626,'[1]Deals (investment)'!$T:$T,AZ$1)</f>
        <v>#VALUE!</v>
      </c>
      <c r="BA1626" s="17" t="e">
        <f>SUMIFS('[1]Deals (investment)'!$C:$C,'[1]Deals (investment)'!$B:$B,$A1626,'[1]Deals (investment)'!$T:$T,BA$1)</f>
        <v>#VALUE!</v>
      </c>
      <c r="BB1626" s="17" t="e">
        <f>SUMIFS('[1]Deals (investment)'!$C:$C,'[1]Deals (investment)'!$B:$B,$A1626,'[1]Deals (investment)'!$T:$T,BB$1)</f>
        <v>#VALUE!</v>
      </c>
      <c r="BC1626" s="17" t="e">
        <f>SUMIFS('[1]Deals (Exits)'!$C:$C,'[1]Deals (Exits)'!$B:$B,$A1626)</f>
        <v>#VALUE!</v>
      </c>
      <c r="BD1626" s="17" t="e">
        <f>SUMIFS('[1]Deals (investment)'!$C:$C,'[1]Deals (investment)'!$B:$B,$A1626,'[1]Deals (investment)'!$V:$V,BD$1)</f>
        <v>#VALUE!</v>
      </c>
      <c r="BE1626" s="17" t="e">
        <f>SUMIFS('[1]Deals (investment)'!$C:$C,'[1]Deals (investment)'!$B:$B,$A1626,'[1]Deals (investment)'!$V:$V,BE$1)</f>
        <v>#VALUE!</v>
      </c>
      <c r="BF1626" s="17" t="e">
        <f>SUMIFS('[1]Deals (investment)'!$C:$C,'[1]Deals (investment)'!$B:$B,$A1626,'[1]Deals (investment)'!$V:$V,BF$1)</f>
        <v>#VALUE!</v>
      </c>
      <c r="BG1626" s="17" t="e">
        <f>SUMIFS('[1]Deals (investment)'!$C:$C,'[1]Deals (investment)'!$B:$B,$A1626,'[1]Deals (investment)'!$V:$V,BG$1)</f>
        <v>#VALUE!</v>
      </c>
      <c r="BH1626" s="17" t="e">
        <f>SUMIFS('[1]Deals (investment)'!$C:$C,'[1]Deals (investment)'!$B:$B,$A1626,'[1]Deals (investment)'!$V:$V,BH$1)</f>
        <v>#VALUE!</v>
      </c>
      <c r="BI1626" s="17" t="e">
        <f>SUMIFS('[1]Deals (investment)'!$C:$C,'[1]Deals (investment)'!$B:$B,$A1626,'[1]Deals (investment)'!$V:$V,BI$1)</f>
        <v>#VALUE!</v>
      </c>
      <c r="BJ1626" s="17" t="e">
        <f>SUMIFS('[1]Deals (investment)'!$C:$C,'[1]Deals (investment)'!$B:$B,$A1626,'[1]Deals (investment)'!$V:$V,BJ$1)</f>
        <v>#VALUE!</v>
      </c>
      <c r="BK1626" s="17" t="e">
        <f>SUMIFS('[1]Deals (investment)'!$C:$C,'[1]Deals (investment)'!$B:$B,$A1626,'[1]Deals (investment)'!$V:$V,BK$1)</f>
        <v>#VALUE!</v>
      </c>
      <c r="BL1626" s="17" t="e">
        <f>SUMIFS('[1]Deals (investment)'!$C:$C,'[1]Deals (investment)'!$B:$B,$A1626,'[1]Deals (investment)'!$V:$V,BL$1)</f>
        <v>#VALUE!</v>
      </c>
      <c r="BM1626" s="17" t="e">
        <f>SUMIFS('[1]Deals (investment)'!$C:$C,'[1]Deals (investment)'!$B:$B,$A1626,'[1]Deals (investment)'!$V:$V,BM$1)</f>
        <v>#VALUE!</v>
      </c>
      <c r="BN1626" s="15"/>
      <c r="BO1626" s="15"/>
      <c r="BP1626" s="22"/>
      <c r="BQ1626" s="15"/>
      <c r="BR1626" s="15"/>
      <c r="BS1626" s="15"/>
      <c r="BT1626" s="15"/>
      <c r="BU1626" s="15"/>
      <c r="BV1626" s="15"/>
      <c r="BW1626" s="15"/>
      <c r="BX1626" s="15"/>
      <c r="BY1626" s="15"/>
      <c r="BZ1626" s="15"/>
      <c r="CA1626" s="15"/>
      <c r="CB1626" s="15"/>
      <c r="CC1626" s="15"/>
      <c r="CD1626" s="15" t="str">
        <f t="shared" si="251"/>
        <v>Team JobsTeamJobs is a dedicated and established recruitment business based in Poole and the Bournemouth town centre . We were proudly awarded Dorset, Company of the Year status for 2015Active</v>
      </c>
      <c r="CE1626" s="15"/>
      <c r="CF1626" s="15"/>
      <c r="CG1626" s="15"/>
      <c r="CH1626" s="15"/>
      <c r="CI1626" s="15"/>
      <c r="CJ1626" s="15"/>
    </row>
    <row r="1627" spans="1:118" ht="12.75">
      <c r="A1627" s="15" t="s">
        <v>10548</v>
      </c>
      <c r="B1627" s="15"/>
      <c r="C1627" s="15"/>
      <c r="D1627" s="16"/>
      <c r="E1627" s="15" t="s">
        <v>59</v>
      </c>
      <c r="F1627" s="15"/>
      <c r="G1627" s="15" t="s">
        <v>61</v>
      </c>
      <c r="H1627" s="15"/>
      <c r="I1627" s="15" t="s">
        <v>61</v>
      </c>
      <c r="J1627" s="15"/>
      <c r="K1627" s="17" t="e">
        <f t="shared" si="218"/>
        <v>#VALUE!</v>
      </c>
      <c r="L1627" s="15"/>
      <c r="M1627" s="18" t="e">
        <f t="shared" si="205"/>
        <v>#VALUE!</v>
      </c>
      <c r="N1627" s="15"/>
      <c r="O1627" s="15"/>
      <c r="P1627" s="15"/>
      <c r="Q1627" s="15"/>
      <c r="R1627" s="15"/>
      <c r="S1627" s="19"/>
      <c r="T1627" s="15"/>
      <c r="U1627" s="17"/>
      <c r="V1627" s="15"/>
      <c r="W1627" s="15"/>
      <c r="X1627" s="15"/>
      <c r="Y1627" s="15"/>
      <c r="AB1627" s="20"/>
      <c r="AC1627" s="15"/>
      <c r="AD1627" s="15"/>
      <c r="AE1627" s="15"/>
      <c r="AF1627" s="15"/>
      <c r="AG1627" s="22">
        <f t="shared" si="252"/>
        <v>0.16129032258064516</v>
      </c>
      <c r="AH1627" s="15" t="str">
        <f t="shared" si="247"/>
        <v/>
      </c>
      <c r="AI1627" s="22" t="e">
        <f>VLOOKUP(A1627,'[1]Deals (investment)'!$B$2:$Z$1497,1,FALSE)</f>
        <v>#N/A</v>
      </c>
      <c r="AJ1627" s="22" t="e">
        <f>VLOOKUP(A1627,'[1]Deals (investment)'!$B$2:$Z$870,15,FALSE)</f>
        <v>#N/A</v>
      </c>
      <c r="AK1627" s="17" t="e">
        <f>VLOOKUP(A1627,'[1]Deals (Exits)'!B:B,1,FALSE)</f>
        <v>#N/A</v>
      </c>
      <c r="AL1627" s="23">
        <f>VLOOKUP(G1627,[1]Lookups!$V$3:$Y$197,4,FALSE)</f>
        <v>0</v>
      </c>
      <c r="AM1627" s="17" t="e">
        <f>VLOOKUP(X1627,[1]Lookups!$B$3:$C$200,2,FALSE)</f>
        <v>#N/A</v>
      </c>
      <c r="AN1627" s="17" t="e">
        <f>VLOOKUP(R1627,[1]Lookups!$H$3:$I$69,2,FALSE)</f>
        <v>#N/A</v>
      </c>
      <c r="AO1627" s="17" t="e">
        <f>VLOOKUP(T1627,[1]Lookups!$H$3:$I$69,2,FALSE)</f>
        <v>#N/A</v>
      </c>
      <c r="AP1627" s="17" t="e">
        <f>VLOOKUP(AN1627,[1]Lookups!$N$3:$O$11,2,FALSE)</f>
        <v>#N/A</v>
      </c>
      <c r="AQ1627" s="18" t="e">
        <f>COUNTIFS('[1]Deals (investment)'!$B:$B,$A1627)</f>
        <v>#VALUE!</v>
      </c>
      <c r="AR1627" s="18" t="e">
        <f>COUNTIFS('[1]Deals (investment)'!$B:$B,$A1627,'[1]Deals (investment)'!$T:$T,$AW$1)+COUNTIFS('[1]Deals (investment)'!$B:$B,$A1627,'[1]Deals (investment)'!$T:$T,$AX$1)+COUNTIFS('[1]Deals (investment)'!$B:$B,$A1627,'[1]Deals (investment)'!$T:$T,$AY$1)</f>
        <v>#VALUE!</v>
      </c>
      <c r="AS1627" s="17" t="e">
        <f>SUMIFS('[1]Deals (investment)'!$C:$C,'[1]Deals (investment)'!$B:$B,$A1627)</f>
        <v>#VALUE!</v>
      </c>
      <c r="AT1627" s="17" t="e">
        <f t="shared" si="219"/>
        <v>#VALUE!</v>
      </c>
      <c r="AU1627" s="18" t="e">
        <f>COUNTIF('[1]Deals (Exits)'!$B:$B,A1627)</f>
        <v>#VALUE!</v>
      </c>
      <c r="AV1627" s="17" t="e">
        <f>SUMIFS('[1]Deals (investment)'!$C:$C,'[1]Deals (investment)'!$B:$B,$A1627,'[1]Deals (investment)'!$T:$T,AV$1)</f>
        <v>#VALUE!</v>
      </c>
      <c r="AW1627" s="17" t="e">
        <f>SUMIFS('[1]Deals (investment)'!$C:$C,'[1]Deals (investment)'!$B:$B,$A1627,'[1]Deals (investment)'!$T:$T,AW$1)</f>
        <v>#VALUE!</v>
      </c>
      <c r="AX1627" s="17" t="e">
        <f>SUMIFS('[1]Deals (investment)'!$C:$C,'[1]Deals (investment)'!$B:$B,$A1627,'[1]Deals (investment)'!$T:$T,AX$1)</f>
        <v>#VALUE!</v>
      </c>
      <c r="AY1627" s="17" t="e">
        <f>SUMIFS('[1]Deals (investment)'!$C:$C,'[1]Deals (investment)'!$B:$B,$A1627,'[1]Deals (investment)'!$T:$T,AY$1)</f>
        <v>#VALUE!</v>
      </c>
      <c r="AZ1627" s="17" t="e">
        <f>SUMIFS('[1]Deals (investment)'!$C:$C,'[1]Deals (investment)'!$B:$B,$A1627,'[1]Deals (investment)'!$T:$T,AZ$1)</f>
        <v>#VALUE!</v>
      </c>
      <c r="BA1627" s="17" t="e">
        <f>SUMIFS('[1]Deals (investment)'!$C:$C,'[1]Deals (investment)'!$B:$B,$A1627,'[1]Deals (investment)'!$T:$T,BA$1)</f>
        <v>#VALUE!</v>
      </c>
      <c r="BB1627" s="17" t="e">
        <f>SUMIFS('[1]Deals (investment)'!$C:$C,'[1]Deals (investment)'!$B:$B,$A1627,'[1]Deals (investment)'!$T:$T,BB$1)</f>
        <v>#VALUE!</v>
      </c>
      <c r="BC1627" s="17" t="e">
        <f>SUMIFS('[1]Deals (Exits)'!$C:$C,'[1]Deals (Exits)'!$B:$B,$A1627)</f>
        <v>#VALUE!</v>
      </c>
      <c r="BD1627" s="17" t="e">
        <f>SUMIFS('[1]Deals (investment)'!$C:$C,'[1]Deals (investment)'!$B:$B,$A1627,'[1]Deals (investment)'!$V:$V,BD$1)</f>
        <v>#VALUE!</v>
      </c>
      <c r="BE1627" s="17" t="e">
        <f>SUMIFS('[1]Deals (investment)'!$C:$C,'[1]Deals (investment)'!$B:$B,$A1627,'[1]Deals (investment)'!$V:$V,BE$1)</f>
        <v>#VALUE!</v>
      </c>
      <c r="BF1627" s="17" t="e">
        <f>SUMIFS('[1]Deals (investment)'!$C:$C,'[1]Deals (investment)'!$B:$B,$A1627,'[1]Deals (investment)'!$V:$V,BF$1)</f>
        <v>#VALUE!</v>
      </c>
      <c r="BG1627" s="17" t="e">
        <f>SUMIFS('[1]Deals (investment)'!$C:$C,'[1]Deals (investment)'!$B:$B,$A1627,'[1]Deals (investment)'!$V:$V,BG$1)</f>
        <v>#VALUE!</v>
      </c>
      <c r="BH1627" s="17" t="e">
        <f>SUMIFS('[1]Deals (investment)'!$C:$C,'[1]Deals (investment)'!$B:$B,$A1627,'[1]Deals (investment)'!$V:$V,BH$1)</f>
        <v>#VALUE!</v>
      </c>
      <c r="BI1627" s="17" t="e">
        <f>SUMIFS('[1]Deals (investment)'!$C:$C,'[1]Deals (investment)'!$B:$B,$A1627,'[1]Deals (investment)'!$V:$V,BI$1)</f>
        <v>#VALUE!</v>
      </c>
      <c r="BJ1627" s="17" t="e">
        <f>SUMIFS('[1]Deals (investment)'!$C:$C,'[1]Deals (investment)'!$B:$B,$A1627,'[1]Deals (investment)'!$V:$V,BJ$1)</f>
        <v>#VALUE!</v>
      </c>
      <c r="BK1627" s="17" t="e">
        <f>SUMIFS('[1]Deals (investment)'!$C:$C,'[1]Deals (investment)'!$B:$B,$A1627,'[1]Deals (investment)'!$V:$V,BK$1)</f>
        <v>#VALUE!</v>
      </c>
      <c r="BL1627" s="17" t="e">
        <f>SUMIFS('[1]Deals (investment)'!$C:$C,'[1]Deals (investment)'!$B:$B,$A1627,'[1]Deals (investment)'!$V:$V,BL$1)</f>
        <v>#VALUE!</v>
      </c>
      <c r="BM1627" s="17" t="e">
        <f>SUMIFS('[1]Deals (investment)'!$C:$C,'[1]Deals (investment)'!$B:$B,$A1627,'[1]Deals (investment)'!$V:$V,BM$1)</f>
        <v>#VALUE!</v>
      </c>
      <c r="BN1627" s="15"/>
      <c r="BO1627" s="15"/>
      <c r="BP1627" s="22"/>
      <c r="BQ1627" s="15"/>
      <c r="BR1627" s="15"/>
      <c r="BS1627" s="15"/>
      <c r="BT1627" s="15"/>
      <c r="BU1627" s="15"/>
      <c r="BV1627" s="15"/>
      <c r="BW1627" s="15"/>
      <c r="BX1627" s="15"/>
      <c r="BY1627" s="15"/>
      <c r="BZ1627" s="15"/>
      <c r="CA1627" s="15"/>
      <c r="CB1627" s="15"/>
      <c r="CC1627" s="15"/>
      <c r="CD1627" s="15" t="str">
        <f t="shared" si="251"/>
        <v>Team Kanji</v>
      </c>
      <c r="CE1627" s="15"/>
      <c r="CF1627" s="15"/>
      <c r="CG1627" s="15"/>
      <c r="CH1627" s="15"/>
      <c r="CI1627" s="15"/>
      <c r="CJ1627" s="15"/>
    </row>
    <row r="1628" spans="1:118" ht="12.75">
      <c r="A1628" s="15" t="s">
        <v>10549</v>
      </c>
      <c r="B1628" s="15" t="s">
        <v>10550</v>
      </c>
      <c r="C1628" s="15" t="s">
        <v>58</v>
      </c>
      <c r="D1628" s="16">
        <v>2015</v>
      </c>
      <c r="E1628" s="15" t="s">
        <v>10551</v>
      </c>
      <c r="F1628" s="15"/>
      <c r="G1628" s="15" t="s">
        <v>91</v>
      </c>
      <c r="H1628" s="15"/>
      <c r="I1628" s="15" t="s">
        <v>91</v>
      </c>
      <c r="J1628" s="15"/>
      <c r="K1628" s="17" t="e">
        <f t="shared" si="218"/>
        <v>#VALUE!</v>
      </c>
      <c r="L1628" s="15"/>
      <c r="M1628" s="18" t="e">
        <f t="shared" si="205"/>
        <v>#VALUE!</v>
      </c>
      <c r="N1628" s="15"/>
      <c r="O1628" s="15"/>
      <c r="P1628" s="15"/>
      <c r="Q1628" s="15"/>
      <c r="R1628" s="15"/>
      <c r="S1628" s="19"/>
      <c r="T1628" s="15"/>
      <c r="U1628" s="17"/>
      <c r="V1628" s="15" t="s">
        <v>9229</v>
      </c>
      <c r="W1628" s="15"/>
      <c r="X1628" s="15" t="s">
        <v>404</v>
      </c>
      <c r="Y1628" s="15"/>
      <c r="AB1628" s="20"/>
      <c r="AC1628" s="15"/>
      <c r="AD1628" s="21" t="s">
        <v>10552</v>
      </c>
      <c r="AE1628" s="15"/>
      <c r="AF1628" s="15"/>
      <c r="AG1628" s="22">
        <f t="shared" si="252"/>
        <v>0.35483870967741937</v>
      </c>
      <c r="AH1628" s="15" t="e">
        <f t="shared" si="247"/>
        <v>#VALUE!</v>
      </c>
      <c r="AI1628" s="22" t="e">
        <f>VLOOKUP(A1628,'[1]Deals (investment)'!$B$2:$Z$1497,1,FALSE)</f>
        <v>#N/A</v>
      </c>
      <c r="AJ1628" s="22" t="e">
        <f>VLOOKUP(A1628,'[1]Deals (investment)'!$B$2:$Z$870,15,FALSE)</f>
        <v>#N/A</v>
      </c>
      <c r="AK1628" s="17" t="e">
        <f>VLOOKUP(A1628,'[1]Deals (Exits)'!B:B,1,FALSE)</f>
        <v>#N/A</v>
      </c>
      <c r="AL1628" s="23">
        <f>VLOOKUP(G1628,[1]Lookups!$V$3:$Y$197,4,FALSE)</f>
        <v>0</v>
      </c>
      <c r="AM1628" s="17" t="str">
        <f>VLOOKUP(X1628,[1]Lookups!$B$3:$C$200,2,FALSE)</f>
        <v>Other Technologies &amp; Information Technology</v>
      </c>
      <c r="AN1628" s="17" t="e">
        <f>VLOOKUP(R1628,[1]Lookups!$H$3:$I$69,2,FALSE)</f>
        <v>#N/A</v>
      </c>
      <c r="AO1628" s="17" t="e">
        <f>VLOOKUP(T1628,[1]Lookups!$H$3:$I$69,2,FALSE)</f>
        <v>#N/A</v>
      </c>
      <c r="AP1628" s="17" t="e">
        <f>VLOOKUP(AN1628,[1]Lookups!$N$3:$O$11,2,FALSE)</f>
        <v>#N/A</v>
      </c>
      <c r="AQ1628" s="18" t="e">
        <f>COUNTIFS('[1]Deals (investment)'!$B:$B,$A1628)</f>
        <v>#VALUE!</v>
      </c>
      <c r="AR1628" s="18" t="e">
        <f>COUNTIFS('[1]Deals (investment)'!$B:$B,$A1628,'[1]Deals (investment)'!$T:$T,$AW$1)+COUNTIFS('[1]Deals (investment)'!$B:$B,$A1628,'[1]Deals (investment)'!$T:$T,$AX$1)+COUNTIFS('[1]Deals (investment)'!$B:$B,$A1628,'[1]Deals (investment)'!$T:$T,$AY$1)</f>
        <v>#VALUE!</v>
      </c>
      <c r="AS1628" s="17" t="e">
        <f>SUMIFS('[1]Deals (investment)'!$C:$C,'[1]Deals (investment)'!$B:$B,$A1628)</f>
        <v>#VALUE!</v>
      </c>
      <c r="AT1628" s="17" t="e">
        <f t="shared" si="219"/>
        <v>#VALUE!</v>
      </c>
      <c r="AU1628" s="18" t="e">
        <f>COUNTIF('[1]Deals (Exits)'!$B:$B,A1628)</f>
        <v>#VALUE!</v>
      </c>
      <c r="AV1628" s="17" t="e">
        <f>SUMIFS('[1]Deals (investment)'!$C:$C,'[1]Deals (investment)'!$B:$B,$A1628,'[1]Deals (investment)'!$T:$T,AV$1)</f>
        <v>#VALUE!</v>
      </c>
      <c r="AW1628" s="17" t="e">
        <f>SUMIFS('[1]Deals (investment)'!$C:$C,'[1]Deals (investment)'!$B:$B,$A1628,'[1]Deals (investment)'!$T:$T,AW$1)</f>
        <v>#VALUE!</v>
      </c>
      <c r="AX1628" s="17" t="e">
        <f>SUMIFS('[1]Deals (investment)'!$C:$C,'[1]Deals (investment)'!$B:$B,$A1628,'[1]Deals (investment)'!$T:$T,AX$1)</f>
        <v>#VALUE!</v>
      </c>
      <c r="AY1628" s="17" t="e">
        <f>SUMIFS('[1]Deals (investment)'!$C:$C,'[1]Deals (investment)'!$B:$B,$A1628,'[1]Deals (investment)'!$T:$T,AY$1)</f>
        <v>#VALUE!</v>
      </c>
      <c r="AZ1628" s="17" t="e">
        <f>SUMIFS('[1]Deals (investment)'!$C:$C,'[1]Deals (investment)'!$B:$B,$A1628,'[1]Deals (investment)'!$T:$T,AZ$1)</f>
        <v>#VALUE!</v>
      </c>
      <c r="BA1628" s="17" t="e">
        <f>SUMIFS('[1]Deals (investment)'!$C:$C,'[1]Deals (investment)'!$B:$B,$A1628,'[1]Deals (investment)'!$T:$T,BA$1)</f>
        <v>#VALUE!</v>
      </c>
      <c r="BB1628" s="17" t="e">
        <f>SUMIFS('[1]Deals (investment)'!$C:$C,'[1]Deals (investment)'!$B:$B,$A1628,'[1]Deals (investment)'!$T:$T,BB$1)</f>
        <v>#VALUE!</v>
      </c>
      <c r="BC1628" s="17" t="e">
        <f>SUMIFS('[1]Deals (Exits)'!$C:$C,'[1]Deals (Exits)'!$B:$B,$A1628)</f>
        <v>#VALUE!</v>
      </c>
      <c r="BD1628" s="17" t="e">
        <f>SUMIFS('[1]Deals (investment)'!$C:$C,'[1]Deals (investment)'!$B:$B,$A1628,'[1]Deals (investment)'!$V:$V,BD$1)</f>
        <v>#VALUE!</v>
      </c>
      <c r="BE1628" s="17" t="e">
        <f>SUMIFS('[1]Deals (investment)'!$C:$C,'[1]Deals (investment)'!$B:$B,$A1628,'[1]Deals (investment)'!$V:$V,BE$1)</f>
        <v>#VALUE!</v>
      </c>
      <c r="BF1628" s="17" t="e">
        <f>SUMIFS('[1]Deals (investment)'!$C:$C,'[1]Deals (investment)'!$B:$B,$A1628,'[1]Deals (investment)'!$V:$V,BF$1)</f>
        <v>#VALUE!</v>
      </c>
      <c r="BG1628" s="17" t="e">
        <f>SUMIFS('[1]Deals (investment)'!$C:$C,'[1]Deals (investment)'!$B:$B,$A1628,'[1]Deals (investment)'!$V:$V,BG$1)</f>
        <v>#VALUE!</v>
      </c>
      <c r="BH1628" s="17" t="e">
        <f>SUMIFS('[1]Deals (investment)'!$C:$C,'[1]Deals (investment)'!$B:$B,$A1628,'[1]Deals (investment)'!$V:$V,BH$1)</f>
        <v>#VALUE!</v>
      </c>
      <c r="BI1628" s="17" t="e">
        <f>SUMIFS('[1]Deals (investment)'!$C:$C,'[1]Deals (investment)'!$B:$B,$A1628,'[1]Deals (investment)'!$V:$V,BI$1)</f>
        <v>#VALUE!</v>
      </c>
      <c r="BJ1628" s="17" t="e">
        <f>SUMIFS('[1]Deals (investment)'!$C:$C,'[1]Deals (investment)'!$B:$B,$A1628,'[1]Deals (investment)'!$V:$V,BJ$1)</f>
        <v>#VALUE!</v>
      </c>
      <c r="BK1628" s="17" t="e">
        <f>SUMIFS('[1]Deals (investment)'!$C:$C,'[1]Deals (investment)'!$B:$B,$A1628,'[1]Deals (investment)'!$V:$V,BK$1)</f>
        <v>#VALUE!</v>
      </c>
      <c r="BL1628" s="17" t="e">
        <f>SUMIFS('[1]Deals (investment)'!$C:$C,'[1]Deals (investment)'!$B:$B,$A1628,'[1]Deals (investment)'!$V:$V,BL$1)</f>
        <v>#VALUE!</v>
      </c>
      <c r="BM1628" s="17" t="e">
        <f>SUMIFS('[1]Deals (investment)'!$C:$C,'[1]Deals (investment)'!$B:$B,$A1628,'[1]Deals (investment)'!$V:$V,BM$1)</f>
        <v>#VALUE!</v>
      </c>
      <c r="BN1628" s="15"/>
      <c r="BO1628" s="15"/>
      <c r="BP1628" s="22"/>
      <c r="BQ1628" s="15"/>
      <c r="BR1628" s="15"/>
      <c r="BS1628" s="15"/>
      <c r="BT1628" s="15"/>
      <c r="BU1628" s="15"/>
      <c r="BV1628" s="15"/>
      <c r="BW1628" s="15"/>
      <c r="BX1628" s="15"/>
      <c r="BY1628" s="15"/>
      <c r="BZ1628" s="15"/>
      <c r="CA1628" s="15"/>
      <c r="CB1628" s="15"/>
      <c r="CC1628" s="15"/>
      <c r="CD1628" s="15" t="str">
        <f t="shared" si="251"/>
        <v>Technovera Pty LtdTechnovera is a social impact organisation that is focused on technology inclusion with the aim of improving the last mile for chronic medication access in Africa. We develop innovative technology solution that impact the lives of our people. We’ve developed Pelebox, a smart locker system that enables patients to collect their repeat chronic medication in under 2 minutes instead of waiting hours on queues at public clinics.Active</v>
      </c>
      <c r="CE1628" s="15"/>
      <c r="CF1628" s="15"/>
      <c r="CG1628" s="15"/>
      <c r="CH1628" s="15"/>
      <c r="CI1628" s="15"/>
      <c r="CJ1628" s="15"/>
    </row>
    <row r="1629" spans="1:118" ht="12.75">
      <c r="A1629" s="15" t="s">
        <v>10553</v>
      </c>
      <c r="B1629" s="15" t="s">
        <v>10554</v>
      </c>
      <c r="C1629" s="15" t="s">
        <v>58</v>
      </c>
      <c r="D1629" s="16">
        <v>2015</v>
      </c>
      <c r="E1629" s="15" t="s">
        <v>1649</v>
      </c>
      <c r="F1629" s="15"/>
      <c r="G1629" s="15" t="s">
        <v>1650</v>
      </c>
      <c r="H1629" s="15"/>
      <c r="I1629" s="15"/>
      <c r="J1629" s="15"/>
      <c r="K1629" s="17" t="e">
        <f t="shared" si="218"/>
        <v>#VALUE!</v>
      </c>
      <c r="L1629" s="15"/>
      <c r="M1629" s="18" t="e">
        <f t="shared" si="205"/>
        <v>#VALUE!</v>
      </c>
      <c r="N1629" s="15"/>
      <c r="O1629" s="15"/>
      <c r="P1629" s="15"/>
      <c r="Q1629" s="15"/>
      <c r="R1629" s="15"/>
      <c r="S1629" s="19"/>
      <c r="T1629" s="15"/>
      <c r="U1629" s="17"/>
      <c r="V1629" s="15" t="s">
        <v>312</v>
      </c>
      <c r="W1629" s="15"/>
      <c r="X1629" s="15" t="s">
        <v>657</v>
      </c>
      <c r="Y1629" s="15"/>
      <c r="AB1629" s="20"/>
      <c r="AC1629" s="21" t="s">
        <v>10555</v>
      </c>
      <c r="AD1629" s="15"/>
      <c r="AE1629" s="15"/>
      <c r="AF1629" s="21" t="s">
        <v>10556</v>
      </c>
      <c r="AG1629" s="22">
        <f t="shared" si="252"/>
        <v>0.35483870967741937</v>
      </c>
      <c r="AH1629" s="15" t="str">
        <f t="shared" si="247"/>
        <v/>
      </c>
      <c r="AI1629" s="22" t="e">
        <f>VLOOKUP(A1629,'[1]Deals (investment)'!$B$2:$Z$1497,1,FALSE)</f>
        <v>#N/A</v>
      </c>
      <c r="AJ1629" s="22" t="e">
        <f>VLOOKUP(A1629,'[1]Deals (investment)'!$B$2:$Z$870,15,FALSE)</f>
        <v>#N/A</v>
      </c>
      <c r="AK1629" s="17" t="e">
        <f>VLOOKUP(A1629,'[1]Deals (Exits)'!B:B,1,FALSE)</f>
        <v>#N/A</v>
      </c>
      <c r="AL1629" s="23">
        <f>VLOOKUP(G1629,[1]Lookups!$V$3:$Y$197,4,FALSE)</f>
        <v>0</v>
      </c>
      <c r="AM1629" s="17" t="str">
        <f>VLOOKUP(X1629,[1]Lookups!$B$3:$C$200,2,FALSE)</f>
        <v>Emerging Technologies</v>
      </c>
      <c r="AN1629" s="17" t="e">
        <f>VLOOKUP(R1629,[1]Lookups!$H$3:$I$69,2,FALSE)</f>
        <v>#N/A</v>
      </c>
      <c r="AO1629" s="17" t="e">
        <f>VLOOKUP(T1629,[1]Lookups!$H$3:$I$69,2,FALSE)</f>
        <v>#N/A</v>
      </c>
      <c r="AP1629" s="17" t="e">
        <f>VLOOKUP(AN1629,[1]Lookups!$N$3:$O$11,2,FALSE)</f>
        <v>#N/A</v>
      </c>
      <c r="AQ1629" s="18" t="e">
        <f>COUNTIFS('[1]Deals (investment)'!$B:$B,$A1629)</f>
        <v>#VALUE!</v>
      </c>
      <c r="AR1629" s="18" t="e">
        <f>COUNTIFS('[1]Deals (investment)'!$B:$B,$A1629,'[1]Deals (investment)'!$T:$T,$AW$1)+COUNTIFS('[1]Deals (investment)'!$B:$B,$A1629,'[1]Deals (investment)'!$T:$T,$AX$1)+COUNTIFS('[1]Deals (investment)'!$B:$B,$A1629,'[1]Deals (investment)'!$T:$T,$AY$1)</f>
        <v>#VALUE!</v>
      </c>
      <c r="AS1629" s="17" t="e">
        <f>SUMIFS('[1]Deals (investment)'!$C:$C,'[1]Deals (investment)'!$B:$B,$A1629)</f>
        <v>#VALUE!</v>
      </c>
      <c r="AT1629" s="17" t="e">
        <f t="shared" si="219"/>
        <v>#VALUE!</v>
      </c>
      <c r="AU1629" s="18" t="e">
        <f>COUNTIF('[1]Deals (Exits)'!$B:$B,A1629)</f>
        <v>#VALUE!</v>
      </c>
      <c r="AV1629" s="17" t="e">
        <f>SUMIFS('[1]Deals (investment)'!$C:$C,'[1]Deals (investment)'!$B:$B,$A1629,'[1]Deals (investment)'!$T:$T,AV$1)</f>
        <v>#VALUE!</v>
      </c>
      <c r="AW1629" s="17" t="e">
        <f>SUMIFS('[1]Deals (investment)'!$C:$C,'[1]Deals (investment)'!$B:$B,$A1629,'[1]Deals (investment)'!$T:$T,AW$1)</f>
        <v>#VALUE!</v>
      </c>
      <c r="AX1629" s="17" t="e">
        <f>SUMIFS('[1]Deals (investment)'!$C:$C,'[1]Deals (investment)'!$B:$B,$A1629,'[1]Deals (investment)'!$T:$T,AX$1)</f>
        <v>#VALUE!</v>
      </c>
      <c r="AY1629" s="17" t="e">
        <f>SUMIFS('[1]Deals (investment)'!$C:$C,'[1]Deals (investment)'!$B:$B,$A1629,'[1]Deals (investment)'!$T:$T,AY$1)</f>
        <v>#VALUE!</v>
      </c>
      <c r="AZ1629" s="17" t="e">
        <f>SUMIFS('[1]Deals (investment)'!$C:$C,'[1]Deals (investment)'!$B:$B,$A1629,'[1]Deals (investment)'!$T:$T,AZ$1)</f>
        <v>#VALUE!</v>
      </c>
      <c r="BA1629" s="17" t="e">
        <f>SUMIFS('[1]Deals (investment)'!$C:$C,'[1]Deals (investment)'!$B:$B,$A1629,'[1]Deals (investment)'!$T:$T,BA$1)</f>
        <v>#VALUE!</v>
      </c>
      <c r="BB1629" s="17" t="e">
        <f>SUMIFS('[1]Deals (investment)'!$C:$C,'[1]Deals (investment)'!$B:$B,$A1629,'[1]Deals (investment)'!$T:$T,BB$1)</f>
        <v>#VALUE!</v>
      </c>
      <c r="BC1629" s="17" t="e">
        <f>SUMIFS('[1]Deals (Exits)'!$C:$C,'[1]Deals (Exits)'!$B:$B,$A1629)</f>
        <v>#VALUE!</v>
      </c>
      <c r="BD1629" s="17" t="e">
        <f>SUMIFS('[1]Deals (investment)'!$C:$C,'[1]Deals (investment)'!$B:$B,$A1629,'[1]Deals (investment)'!$V:$V,BD$1)</f>
        <v>#VALUE!</v>
      </c>
      <c r="BE1629" s="17" t="e">
        <f>SUMIFS('[1]Deals (investment)'!$C:$C,'[1]Deals (investment)'!$B:$B,$A1629,'[1]Deals (investment)'!$V:$V,BE$1)</f>
        <v>#VALUE!</v>
      </c>
      <c r="BF1629" s="17" t="e">
        <f>SUMIFS('[1]Deals (investment)'!$C:$C,'[1]Deals (investment)'!$B:$B,$A1629,'[1]Deals (investment)'!$V:$V,BF$1)</f>
        <v>#VALUE!</v>
      </c>
      <c r="BG1629" s="17" t="e">
        <f>SUMIFS('[1]Deals (investment)'!$C:$C,'[1]Deals (investment)'!$B:$B,$A1629,'[1]Deals (investment)'!$V:$V,BG$1)</f>
        <v>#VALUE!</v>
      </c>
      <c r="BH1629" s="17" t="e">
        <f>SUMIFS('[1]Deals (investment)'!$C:$C,'[1]Deals (investment)'!$B:$B,$A1629,'[1]Deals (investment)'!$V:$V,BH$1)</f>
        <v>#VALUE!</v>
      </c>
      <c r="BI1629" s="17" t="e">
        <f>SUMIFS('[1]Deals (investment)'!$C:$C,'[1]Deals (investment)'!$B:$B,$A1629,'[1]Deals (investment)'!$V:$V,BI$1)</f>
        <v>#VALUE!</v>
      </c>
      <c r="BJ1629" s="17" t="e">
        <f>SUMIFS('[1]Deals (investment)'!$C:$C,'[1]Deals (investment)'!$B:$B,$A1629,'[1]Deals (investment)'!$V:$V,BJ$1)</f>
        <v>#VALUE!</v>
      </c>
      <c r="BK1629" s="17" t="e">
        <f>SUMIFS('[1]Deals (investment)'!$C:$C,'[1]Deals (investment)'!$B:$B,$A1629,'[1]Deals (investment)'!$V:$V,BK$1)</f>
        <v>#VALUE!</v>
      </c>
      <c r="BL1629" s="17" t="e">
        <f>SUMIFS('[1]Deals (investment)'!$C:$C,'[1]Deals (investment)'!$B:$B,$A1629,'[1]Deals (investment)'!$V:$V,BL$1)</f>
        <v>#VALUE!</v>
      </c>
      <c r="BM1629" s="17" t="e">
        <f>SUMIFS('[1]Deals (investment)'!$C:$C,'[1]Deals (investment)'!$B:$B,$A1629,'[1]Deals (investment)'!$V:$V,BM$1)</f>
        <v>#VALUE!</v>
      </c>
      <c r="BN1629" s="15"/>
      <c r="BO1629" s="15"/>
      <c r="BP1629" s="22"/>
      <c r="BQ1629" s="15"/>
      <c r="BR1629" s="15"/>
      <c r="BS1629" s="15"/>
      <c r="BT1629" s="15"/>
      <c r="BU1629" s="15"/>
      <c r="BV1629" s="15"/>
      <c r="BW1629" s="15"/>
      <c r="BX1629" s="15"/>
      <c r="BY1629" s="15"/>
      <c r="BZ1629" s="15"/>
      <c r="CA1629" s="15"/>
      <c r="CB1629" s="15"/>
      <c r="CC1629" s="15"/>
      <c r="CD1629" s="15" t="str">
        <f t="shared" si="251"/>
        <v>TecmicroMarketing of various electronic components.Development and commercialization of equipment for residential automationActive</v>
      </c>
      <c r="CE1629" s="15"/>
      <c r="CF1629" s="15"/>
      <c r="CG1629" s="15"/>
      <c r="CH1629" s="15"/>
      <c r="CI1629" s="15"/>
      <c r="CJ1629" s="15"/>
    </row>
    <row r="1630" spans="1:118" ht="12.75">
      <c r="A1630" s="15" t="s">
        <v>10557</v>
      </c>
      <c r="B1630" s="15" t="s">
        <v>10558</v>
      </c>
      <c r="C1630" s="15" t="s">
        <v>58</v>
      </c>
      <c r="D1630" s="16">
        <v>2016</v>
      </c>
      <c r="E1630" s="15" t="s">
        <v>90</v>
      </c>
      <c r="F1630" s="15"/>
      <c r="G1630" s="26" t="s">
        <v>91</v>
      </c>
      <c r="H1630" s="26"/>
      <c r="I1630" s="15" t="s">
        <v>91</v>
      </c>
      <c r="J1630" s="15"/>
      <c r="K1630" s="17" t="e">
        <f t="shared" si="218"/>
        <v>#VALUE!</v>
      </c>
      <c r="L1630" s="15"/>
      <c r="M1630" s="18" t="e">
        <f t="shared" si="205"/>
        <v>#VALUE!</v>
      </c>
      <c r="N1630" s="15"/>
      <c r="O1630" s="15"/>
      <c r="P1630" s="15"/>
      <c r="Q1630" s="15"/>
      <c r="R1630" s="15"/>
      <c r="S1630" s="19"/>
      <c r="T1630" s="15"/>
      <c r="U1630" s="17"/>
      <c r="V1630" s="15" t="s">
        <v>10559</v>
      </c>
      <c r="W1630" s="15"/>
      <c r="X1630" s="15" t="s">
        <v>256</v>
      </c>
      <c r="Y1630" s="15" t="s">
        <v>10560</v>
      </c>
      <c r="AB1630" s="32">
        <v>44206</v>
      </c>
      <c r="AC1630" s="21" t="s">
        <v>10561</v>
      </c>
      <c r="AD1630" s="21" t="s">
        <v>10562</v>
      </c>
      <c r="AE1630" s="21" t="s">
        <v>10563</v>
      </c>
      <c r="AF1630" s="21" t="s">
        <v>10564</v>
      </c>
      <c r="AG1630" s="22">
        <f t="shared" si="252"/>
        <v>0.5161290322580645</v>
      </c>
      <c r="AH1630" s="15" t="e">
        <f t="shared" si="247"/>
        <v>#VALUE!</v>
      </c>
      <c r="AI1630" s="22" t="e">
        <f>VLOOKUP(A1630,'[1]Deals (investment)'!$B$2:$Z$1497,1,FALSE)</f>
        <v>#N/A</v>
      </c>
      <c r="AJ1630" s="22" t="e">
        <f>VLOOKUP(A1630,'[1]Deals (investment)'!$B$2:$Z$870,15,FALSE)</f>
        <v>#N/A</v>
      </c>
      <c r="AK1630" s="17" t="e">
        <f>VLOOKUP(A1630,'[1]Deals (Exits)'!B:B,1,FALSE)</f>
        <v>#N/A</v>
      </c>
      <c r="AL1630" s="23">
        <f>VLOOKUP(G1630,[1]Lookups!$V$3:$Y$197,4,FALSE)</f>
        <v>0</v>
      </c>
      <c r="AM1630" s="17" t="str">
        <f>VLOOKUP(X1630,[1]Lookups!$B$3:$C$200,2,FALSE)</f>
        <v>Media &amp; Entertainment</v>
      </c>
      <c r="AN1630" s="17" t="e">
        <f>VLOOKUP(R1630,[1]Lookups!$H$3:$I$69,2,FALSE)</f>
        <v>#N/A</v>
      </c>
      <c r="AO1630" s="17" t="e">
        <f>VLOOKUP(T1630,[1]Lookups!$H$3:$I$69,2,FALSE)</f>
        <v>#N/A</v>
      </c>
      <c r="AP1630" s="17" t="e">
        <f>VLOOKUP(AN1630,[1]Lookups!$N$3:$O$11,2,FALSE)</f>
        <v>#N/A</v>
      </c>
      <c r="AQ1630" s="18" t="e">
        <f>COUNTIFS('[1]Deals (investment)'!$B:$B,$A1630)</f>
        <v>#VALUE!</v>
      </c>
      <c r="AR1630" s="18" t="e">
        <f>COUNTIFS('[1]Deals (investment)'!$B:$B,$A1630,'[1]Deals (investment)'!$T:$T,$AW$1)+COUNTIFS('[1]Deals (investment)'!$B:$B,$A1630,'[1]Deals (investment)'!$T:$T,$AX$1)+COUNTIFS('[1]Deals (investment)'!$B:$B,$A1630,'[1]Deals (investment)'!$T:$T,$AY$1)</f>
        <v>#VALUE!</v>
      </c>
      <c r="AS1630" s="17" t="e">
        <f>SUMIFS('[1]Deals (investment)'!$C:$C,'[1]Deals (investment)'!$B:$B,$A1630)</f>
        <v>#VALUE!</v>
      </c>
      <c r="AT1630" s="17" t="e">
        <f t="shared" si="219"/>
        <v>#VALUE!</v>
      </c>
      <c r="AU1630" s="18" t="e">
        <f>COUNTIF('[1]Deals (Exits)'!$B:$B,A1630)</f>
        <v>#VALUE!</v>
      </c>
      <c r="AV1630" s="17" t="e">
        <f>SUMIFS('[1]Deals (investment)'!$C:$C,'[1]Deals (investment)'!$B:$B,$A1630,'[1]Deals (investment)'!$T:$T,AV$1)</f>
        <v>#VALUE!</v>
      </c>
      <c r="AW1630" s="17" t="e">
        <f>SUMIFS('[1]Deals (investment)'!$C:$C,'[1]Deals (investment)'!$B:$B,$A1630,'[1]Deals (investment)'!$T:$T,AW$1)</f>
        <v>#VALUE!</v>
      </c>
      <c r="AX1630" s="17" t="e">
        <f>SUMIFS('[1]Deals (investment)'!$C:$C,'[1]Deals (investment)'!$B:$B,$A1630,'[1]Deals (investment)'!$T:$T,AX$1)</f>
        <v>#VALUE!</v>
      </c>
      <c r="AY1630" s="17" t="e">
        <f>SUMIFS('[1]Deals (investment)'!$C:$C,'[1]Deals (investment)'!$B:$B,$A1630,'[1]Deals (investment)'!$T:$T,AY$1)</f>
        <v>#VALUE!</v>
      </c>
      <c r="AZ1630" s="17" t="e">
        <f>SUMIFS('[1]Deals (investment)'!$C:$C,'[1]Deals (investment)'!$B:$B,$A1630,'[1]Deals (investment)'!$T:$T,AZ$1)</f>
        <v>#VALUE!</v>
      </c>
      <c r="BA1630" s="17" t="e">
        <f>SUMIFS('[1]Deals (investment)'!$C:$C,'[1]Deals (investment)'!$B:$B,$A1630,'[1]Deals (investment)'!$T:$T,BA$1)</f>
        <v>#VALUE!</v>
      </c>
      <c r="BB1630" s="17" t="e">
        <f>SUMIFS('[1]Deals (investment)'!$C:$C,'[1]Deals (investment)'!$B:$B,$A1630,'[1]Deals (investment)'!$T:$T,BB$1)</f>
        <v>#VALUE!</v>
      </c>
      <c r="BC1630" s="17" t="e">
        <f>SUMIFS('[1]Deals (Exits)'!$C:$C,'[1]Deals (Exits)'!$B:$B,$A1630)</f>
        <v>#VALUE!</v>
      </c>
      <c r="BD1630" s="17" t="e">
        <f>SUMIFS('[1]Deals (investment)'!$C:$C,'[1]Deals (investment)'!$B:$B,$A1630,'[1]Deals (investment)'!$V:$V,BD$1)</f>
        <v>#VALUE!</v>
      </c>
      <c r="BE1630" s="17" t="e">
        <f>SUMIFS('[1]Deals (investment)'!$C:$C,'[1]Deals (investment)'!$B:$B,$A1630,'[1]Deals (investment)'!$V:$V,BE$1)</f>
        <v>#VALUE!</v>
      </c>
      <c r="BF1630" s="17" t="e">
        <f>SUMIFS('[1]Deals (investment)'!$C:$C,'[1]Deals (investment)'!$B:$B,$A1630,'[1]Deals (investment)'!$V:$V,BF$1)</f>
        <v>#VALUE!</v>
      </c>
      <c r="BG1630" s="17" t="e">
        <f>SUMIFS('[1]Deals (investment)'!$C:$C,'[1]Deals (investment)'!$B:$B,$A1630,'[1]Deals (investment)'!$V:$V,BG$1)</f>
        <v>#VALUE!</v>
      </c>
      <c r="BH1630" s="17" t="e">
        <f>SUMIFS('[1]Deals (investment)'!$C:$C,'[1]Deals (investment)'!$B:$B,$A1630,'[1]Deals (investment)'!$V:$V,BH$1)</f>
        <v>#VALUE!</v>
      </c>
      <c r="BI1630" s="17" t="e">
        <f>SUMIFS('[1]Deals (investment)'!$C:$C,'[1]Deals (investment)'!$B:$B,$A1630,'[1]Deals (investment)'!$V:$V,BI$1)</f>
        <v>#VALUE!</v>
      </c>
      <c r="BJ1630" s="17" t="e">
        <f>SUMIFS('[1]Deals (investment)'!$C:$C,'[1]Deals (investment)'!$B:$B,$A1630,'[1]Deals (investment)'!$V:$V,BJ$1)</f>
        <v>#VALUE!</v>
      </c>
      <c r="BK1630" s="17" t="e">
        <f>SUMIFS('[1]Deals (investment)'!$C:$C,'[1]Deals (investment)'!$B:$B,$A1630,'[1]Deals (investment)'!$V:$V,BK$1)</f>
        <v>#VALUE!</v>
      </c>
      <c r="BL1630" s="17" t="e">
        <f>SUMIFS('[1]Deals (investment)'!$C:$C,'[1]Deals (investment)'!$B:$B,$A1630,'[1]Deals (investment)'!$V:$V,BL$1)</f>
        <v>#VALUE!</v>
      </c>
      <c r="BM1630" s="17" t="e">
        <f>SUMIFS('[1]Deals (investment)'!$C:$C,'[1]Deals (investment)'!$B:$B,$A1630,'[1]Deals (investment)'!$V:$V,BM$1)</f>
        <v>#VALUE!</v>
      </c>
      <c r="BN1630" s="15"/>
      <c r="BO1630" s="15"/>
      <c r="BP1630" s="22"/>
      <c r="BQ1630" s="15"/>
      <c r="BR1630" s="15"/>
      <c r="BS1630" s="15"/>
      <c r="BT1630" s="15"/>
      <c r="BU1630" s="15"/>
      <c r="BV1630" s="15"/>
      <c r="BW1630" s="15"/>
      <c r="BX1630" s="15"/>
      <c r="BY1630" s="15"/>
      <c r="BZ1630" s="15"/>
      <c r="CA1630" s="15"/>
      <c r="CB1630" s="15"/>
      <c r="CC1630" s="15"/>
      <c r="CD1630" s="15" t="str">
        <f t="shared" si="251"/>
        <v>The Good TreeThe Good Tree is revolutionizing marketing for offline SME's and invented a way for Media Owners to generate income without having to rely on only selling advertising. We have solved this with our white label payment/loyalty app. With the app in place, media owners (radio stations, magazines, brands, out-of-home) are enabled to offer followers a loyalty app with always-on discounts (app users always pay less than retail price). SME's get feet through the door when app users redeem their loyalty credits at these shops. Everybody wins.Active</v>
      </c>
      <c r="CE1630" s="15"/>
      <c r="CF1630" s="15"/>
      <c r="CG1630" s="15"/>
      <c r="CH1630" s="15"/>
      <c r="CI1630" s="15"/>
      <c r="CJ1630" s="15"/>
    </row>
    <row r="1631" spans="1:118" ht="12.75">
      <c r="A1631" s="15" t="s">
        <v>10565</v>
      </c>
      <c r="B1631" s="15" t="s">
        <v>10566</v>
      </c>
      <c r="C1631" s="15" t="s">
        <v>58</v>
      </c>
      <c r="D1631" s="16">
        <v>2017</v>
      </c>
      <c r="E1631" s="15" t="s">
        <v>8269</v>
      </c>
      <c r="F1631" s="15" t="s">
        <v>199</v>
      </c>
      <c r="G1631" s="15" t="s">
        <v>129</v>
      </c>
      <c r="H1631" s="15"/>
      <c r="I1631" s="15" t="s">
        <v>129</v>
      </c>
      <c r="J1631" s="15"/>
      <c r="K1631" s="17" t="e">
        <f t="shared" si="218"/>
        <v>#VALUE!</v>
      </c>
      <c r="L1631" s="15"/>
      <c r="M1631" s="18" t="e">
        <f t="shared" si="205"/>
        <v>#VALUE!</v>
      </c>
      <c r="N1631" s="15"/>
      <c r="O1631" s="15"/>
      <c r="P1631" s="15"/>
      <c r="Q1631" s="15"/>
      <c r="R1631" s="15"/>
      <c r="S1631" s="19"/>
      <c r="T1631" s="15"/>
      <c r="U1631" s="17"/>
      <c r="V1631" s="15" t="s">
        <v>10567</v>
      </c>
      <c r="W1631" s="15">
        <v>0</v>
      </c>
      <c r="X1631" s="15" t="s">
        <v>10568</v>
      </c>
      <c r="Y1631" s="15" t="s">
        <v>5872</v>
      </c>
      <c r="AB1631" s="20" t="s">
        <v>286</v>
      </c>
      <c r="AC1631" s="21" t="s">
        <v>10569</v>
      </c>
      <c r="AD1631" s="27" t="s">
        <v>10570</v>
      </c>
      <c r="AE1631" s="15" t="s">
        <v>312</v>
      </c>
      <c r="AF1631" s="21" t="s">
        <v>10571</v>
      </c>
      <c r="AG1631" s="22">
        <f t="shared" si="252"/>
        <v>0.58064516129032262</v>
      </c>
      <c r="AH1631" s="15" t="str">
        <f t="shared" si="247"/>
        <v/>
      </c>
      <c r="AI1631" s="22" t="e">
        <f>VLOOKUP(A1631,'[1]Deals (investment)'!$B$2:$Z$1497,1,FALSE)</f>
        <v>#N/A</v>
      </c>
      <c r="AJ1631" s="22" t="e">
        <f>VLOOKUP(A1631,'[1]Deals (investment)'!$B$2:$Z$870,15,FALSE)</f>
        <v>#N/A</v>
      </c>
      <c r="AK1631" s="17" t="e">
        <f>VLOOKUP(A1631,'[1]Deals (Exits)'!B:B,1,FALSE)</f>
        <v>#N/A</v>
      </c>
      <c r="AL1631" s="23">
        <f>VLOOKUP(G1631,[1]Lookups!$V$3:$Y$197,4,FALSE)</f>
        <v>0</v>
      </c>
      <c r="AM1631" s="17" t="e">
        <f>VLOOKUP(X1631,[1]Lookups!$B$3:$C$200,2,FALSE)</f>
        <v>#N/A</v>
      </c>
      <c r="AN1631" s="17" t="e">
        <f>VLOOKUP(R1631,[1]Lookups!$H$3:$I$69,2,FALSE)</f>
        <v>#N/A</v>
      </c>
      <c r="AO1631" s="17" t="e">
        <f>VLOOKUP(T1631,[1]Lookups!$H$3:$I$69,2,FALSE)</f>
        <v>#N/A</v>
      </c>
      <c r="AP1631" s="17" t="e">
        <f>VLOOKUP(AN1631,[1]Lookups!$N$3:$O$11,2,FALSE)</f>
        <v>#N/A</v>
      </c>
      <c r="AQ1631" s="18" t="e">
        <f>COUNTIFS('[1]Deals (investment)'!$B:$B,$A1631)</f>
        <v>#VALUE!</v>
      </c>
      <c r="AR1631" s="18" t="e">
        <f>COUNTIFS('[1]Deals (investment)'!$B:$B,$A1631,'[1]Deals (investment)'!$T:$T,$AW$1)+COUNTIFS('[1]Deals (investment)'!$B:$B,$A1631,'[1]Deals (investment)'!$T:$T,$AX$1)+COUNTIFS('[1]Deals (investment)'!$B:$B,$A1631,'[1]Deals (investment)'!$T:$T,$AY$1)</f>
        <v>#VALUE!</v>
      </c>
      <c r="AS1631" s="17" t="e">
        <f>SUMIFS('[1]Deals (investment)'!$C:$C,'[1]Deals (investment)'!$B:$B,$A1631)</f>
        <v>#VALUE!</v>
      </c>
      <c r="AT1631" s="17" t="e">
        <f t="shared" si="219"/>
        <v>#VALUE!</v>
      </c>
      <c r="AU1631" s="18" t="e">
        <f>COUNTIF('[1]Deals (Exits)'!$B:$B,A1631)</f>
        <v>#VALUE!</v>
      </c>
      <c r="AV1631" s="17" t="e">
        <f>SUMIFS('[1]Deals (investment)'!$C:$C,'[1]Deals (investment)'!$B:$B,$A1631,'[1]Deals (investment)'!$T:$T,AV$1)</f>
        <v>#VALUE!</v>
      </c>
      <c r="AW1631" s="17" t="e">
        <f>SUMIFS('[1]Deals (investment)'!$C:$C,'[1]Deals (investment)'!$B:$B,$A1631,'[1]Deals (investment)'!$T:$T,AW$1)</f>
        <v>#VALUE!</v>
      </c>
      <c r="AX1631" s="17" t="e">
        <f>SUMIFS('[1]Deals (investment)'!$C:$C,'[1]Deals (investment)'!$B:$B,$A1631,'[1]Deals (investment)'!$T:$T,AX$1)</f>
        <v>#VALUE!</v>
      </c>
      <c r="AY1631" s="17" t="e">
        <f>SUMIFS('[1]Deals (investment)'!$C:$C,'[1]Deals (investment)'!$B:$B,$A1631,'[1]Deals (investment)'!$T:$T,AY$1)</f>
        <v>#VALUE!</v>
      </c>
      <c r="AZ1631" s="17" t="e">
        <f>SUMIFS('[1]Deals (investment)'!$C:$C,'[1]Deals (investment)'!$B:$B,$A1631,'[1]Deals (investment)'!$T:$T,AZ$1)</f>
        <v>#VALUE!</v>
      </c>
      <c r="BA1631" s="17" t="e">
        <f>SUMIFS('[1]Deals (investment)'!$C:$C,'[1]Deals (investment)'!$B:$B,$A1631,'[1]Deals (investment)'!$T:$T,BA$1)</f>
        <v>#VALUE!</v>
      </c>
      <c r="BB1631" s="17" t="e">
        <f>SUMIFS('[1]Deals (investment)'!$C:$C,'[1]Deals (investment)'!$B:$B,$A1631,'[1]Deals (investment)'!$T:$T,BB$1)</f>
        <v>#VALUE!</v>
      </c>
      <c r="BC1631" s="17" t="e">
        <f>SUMIFS('[1]Deals (Exits)'!$C:$C,'[1]Deals (Exits)'!$B:$B,$A1631)</f>
        <v>#VALUE!</v>
      </c>
      <c r="BD1631" s="17" t="e">
        <f>SUMIFS('[1]Deals (investment)'!$C:$C,'[1]Deals (investment)'!$B:$B,$A1631,'[1]Deals (investment)'!$V:$V,BD$1)</f>
        <v>#VALUE!</v>
      </c>
      <c r="BE1631" s="17" t="e">
        <f>SUMIFS('[1]Deals (investment)'!$C:$C,'[1]Deals (investment)'!$B:$B,$A1631,'[1]Deals (investment)'!$V:$V,BE$1)</f>
        <v>#VALUE!</v>
      </c>
      <c r="BF1631" s="17" t="e">
        <f>SUMIFS('[1]Deals (investment)'!$C:$C,'[1]Deals (investment)'!$B:$B,$A1631,'[1]Deals (investment)'!$V:$V,BF$1)</f>
        <v>#VALUE!</v>
      </c>
      <c r="BG1631" s="17" t="e">
        <f>SUMIFS('[1]Deals (investment)'!$C:$C,'[1]Deals (investment)'!$B:$B,$A1631,'[1]Deals (investment)'!$V:$V,BG$1)</f>
        <v>#VALUE!</v>
      </c>
      <c r="BH1631" s="17" t="e">
        <f>SUMIFS('[1]Deals (investment)'!$C:$C,'[1]Deals (investment)'!$B:$B,$A1631,'[1]Deals (investment)'!$V:$V,BH$1)</f>
        <v>#VALUE!</v>
      </c>
      <c r="BI1631" s="17" t="e">
        <f>SUMIFS('[1]Deals (investment)'!$C:$C,'[1]Deals (investment)'!$B:$B,$A1631,'[1]Deals (investment)'!$V:$V,BI$1)</f>
        <v>#VALUE!</v>
      </c>
      <c r="BJ1631" s="17" t="e">
        <f>SUMIFS('[1]Deals (investment)'!$C:$C,'[1]Deals (investment)'!$B:$B,$A1631,'[1]Deals (investment)'!$V:$V,BJ$1)</f>
        <v>#VALUE!</v>
      </c>
      <c r="BK1631" s="17" t="e">
        <f>SUMIFS('[1]Deals (investment)'!$C:$C,'[1]Deals (investment)'!$B:$B,$A1631,'[1]Deals (investment)'!$V:$V,BK$1)</f>
        <v>#VALUE!</v>
      </c>
      <c r="BL1631" s="17" t="e">
        <f>SUMIFS('[1]Deals (investment)'!$C:$C,'[1]Deals (investment)'!$B:$B,$A1631,'[1]Deals (investment)'!$V:$V,BL$1)</f>
        <v>#VALUE!</v>
      </c>
      <c r="BM1631" s="17" t="e">
        <f>SUMIFS('[1]Deals (investment)'!$C:$C,'[1]Deals (investment)'!$B:$B,$A1631,'[1]Deals (investment)'!$V:$V,BM$1)</f>
        <v>#VALUE!</v>
      </c>
      <c r="BN1631" s="15"/>
      <c r="BO1631" s="15"/>
      <c r="BP1631" s="22"/>
      <c r="BQ1631" s="15"/>
      <c r="BR1631" s="15"/>
      <c r="BS1631" s="15"/>
      <c r="BT1631" s="15"/>
      <c r="BU1631" s="15"/>
      <c r="BV1631" s="15"/>
      <c r="BW1631" s="15"/>
      <c r="BX1631" s="15"/>
      <c r="BY1631" s="15"/>
      <c r="BZ1631" s="15"/>
      <c r="CA1631" s="15"/>
      <c r="CB1631" s="15"/>
      <c r="CC1631" s="15"/>
      <c r="CD1631" s="15" t="str">
        <f t="shared" si="251"/>
        <v>The Grocery ShopThe Grocery Shop is an e-commerce company designed to make the e-grocery shopping experience an exquisite one for clients.Active</v>
      </c>
      <c r="CE1631" s="15"/>
      <c r="CF1631" s="15"/>
      <c r="CG1631" s="15"/>
      <c r="CH1631" s="15"/>
      <c r="CI1631" s="15"/>
      <c r="CJ1631" s="15"/>
    </row>
    <row r="1632" spans="1:118" ht="12.75">
      <c r="A1632" s="15" t="s">
        <v>10572</v>
      </c>
      <c r="B1632" s="15" t="s">
        <v>10573</v>
      </c>
      <c r="C1632" s="15" t="s">
        <v>58</v>
      </c>
      <c r="D1632" s="16">
        <v>2012</v>
      </c>
      <c r="E1632" s="15" t="s">
        <v>1649</v>
      </c>
      <c r="F1632" s="15"/>
      <c r="G1632" s="15" t="s">
        <v>1650</v>
      </c>
      <c r="H1632" s="15"/>
      <c r="I1632" s="15"/>
      <c r="J1632" s="15"/>
      <c r="K1632" s="17" t="e">
        <f t="shared" si="218"/>
        <v>#VALUE!</v>
      </c>
      <c r="L1632" s="15"/>
      <c r="M1632" s="18" t="e">
        <f t="shared" si="205"/>
        <v>#VALUE!</v>
      </c>
      <c r="N1632" s="15"/>
      <c r="O1632" s="15"/>
      <c r="P1632" s="15"/>
      <c r="Q1632" s="15"/>
      <c r="R1632" s="15"/>
      <c r="S1632" s="19"/>
      <c r="T1632" s="15"/>
      <c r="U1632" s="17"/>
      <c r="V1632" s="15" t="s">
        <v>10574</v>
      </c>
      <c r="W1632" s="15"/>
      <c r="X1632" s="15" t="s">
        <v>404</v>
      </c>
      <c r="Y1632" s="15"/>
      <c r="AB1632" s="20"/>
      <c r="AC1632" s="21" t="s">
        <v>10575</v>
      </c>
      <c r="AD1632" s="21" t="s">
        <v>10576</v>
      </c>
      <c r="AE1632" s="21" t="s">
        <v>10577</v>
      </c>
      <c r="AF1632" s="21" t="s">
        <v>10578</v>
      </c>
      <c r="AG1632" s="22">
        <f t="shared" si="252"/>
        <v>0.41935483870967744</v>
      </c>
      <c r="AH1632" s="15" t="str">
        <f t="shared" si="247"/>
        <v/>
      </c>
      <c r="AI1632" s="22" t="e">
        <f>VLOOKUP(A1632,'[1]Deals (investment)'!$B$2:$Z$1497,1,FALSE)</f>
        <v>#N/A</v>
      </c>
      <c r="AJ1632" s="22" t="e">
        <f>VLOOKUP(A1632,'[1]Deals (investment)'!$B$2:$Z$870,15,FALSE)</f>
        <v>#N/A</v>
      </c>
      <c r="AK1632" s="17" t="e">
        <f>VLOOKUP(A1632,'[1]Deals (Exits)'!B:B,1,FALSE)</f>
        <v>#N/A</v>
      </c>
      <c r="AL1632" s="23">
        <f>VLOOKUP(G1632,[1]Lookups!$V$3:$Y$197,4,FALSE)</f>
        <v>0</v>
      </c>
      <c r="AM1632" s="17" t="str">
        <f>VLOOKUP(X1632,[1]Lookups!$B$3:$C$200,2,FALSE)</f>
        <v>Other Technologies &amp; Information Technology</v>
      </c>
      <c r="AN1632" s="17" t="e">
        <f>VLOOKUP(R1632,[1]Lookups!$H$3:$I$69,2,FALSE)</f>
        <v>#N/A</v>
      </c>
      <c r="AO1632" s="17" t="e">
        <f>VLOOKUP(T1632,[1]Lookups!$H$3:$I$69,2,FALSE)</f>
        <v>#N/A</v>
      </c>
      <c r="AP1632" s="17" t="e">
        <f>VLOOKUP(AN1632,[1]Lookups!$N$3:$O$11,2,FALSE)</f>
        <v>#N/A</v>
      </c>
      <c r="AQ1632" s="18" t="e">
        <f>COUNTIFS('[1]Deals (investment)'!$B:$B,$A1632)</f>
        <v>#VALUE!</v>
      </c>
      <c r="AR1632" s="18" t="e">
        <f>COUNTIFS('[1]Deals (investment)'!$B:$B,$A1632,'[1]Deals (investment)'!$T:$T,$AW$1)+COUNTIFS('[1]Deals (investment)'!$B:$B,$A1632,'[1]Deals (investment)'!$T:$T,$AX$1)+COUNTIFS('[1]Deals (investment)'!$B:$B,$A1632,'[1]Deals (investment)'!$T:$T,$AY$1)</f>
        <v>#VALUE!</v>
      </c>
      <c r="AS1632" s="17" t="e">
        <f>SUMIFS('[1]Deals (investment)'!$C:$C,'[1]Deals (investment)'!$B:$B,$A1632)</f>
        <v>#VALUE!</v>
      </c>
      <c r="AT1632" s="17" t="e">
        <f t="shared" si="219"/>
        <v>#VALUE!</v>
      </c>
      <c r="AU1632" s="18" t="e">
        <f>COUNTIF('[1]Deals (Exits)'!$B:$B,A1632)</f>
        <v>#VALUE!</v>
      </c>
      <c r="AV1632" s="17" t="e">
        <f>SUMIFS('[1]Deals (investment)'!$C:$C,'[1]Deals (investment)'!$B:$B,$A1632,'[1]Deals (investment)'!$T:$T,AV$1)</f>
        <v>#VALUE!</v>
      </c>
      <c r="AW1632" s="17" t="e">
        <f>SUMIFS('[1]Deals (investment)'!$C:$C,'[1]Deals (investment)'!$B:$B,$A1632,'[1]Deals (investment)'!$T:$T,AW$1)</f>
        <v>#VALUE!</v>
      </c>
      <c r="AX1632" s="17" t="e">
        <f>SUMIFS('[1]Deals (investment)'!$C:$C,'[1]Deals (investment)'!$B:$B,$A1632,'[1]Deals (investment)'!$T:$T,AX$1)</f>
        <v>#VALUE!</v>
      </c>
      <c r="AY1632" s="17" t="e">
        <f>SUMIFS('[1]Deals (investment)'!$C:$C,'[1]Deals (investment)'!$B:$B,$A1632,'[1]Deals (investment)'!$T:$T,AY$1)</f>
        <v>#VALUE!</v>
      </c>
      <c r="AZ1632" s="17" t="e">
        <f>SUMIFS('[1]Deals (investment)'!$C:$C,'[1]Deals (investment)'!$B:$B,$A1632,'[1]Deals (investment)'!$T:$T,AZ$1)</f>
        <v>#VALUE!</v>
      </c>
      <c r="BA1632" s="17" t="e">
        <f>SUMIFS('[1]Deals (investment)'!$C:$C,'[1]Deals (investment)'!$B:$B,$A1632,'[1]Deals (investment)'!$T:$T,BA$1)</f>
        <v>#VALUE!</v>
      </c>
      <c r="BB1632" s="17" t="e">
        <f>SUMIFS('[1]Deals (investment)'!$C:$C,'[1]Deals (investment)'!$B:$B,$A1632,'[1]Deals (investment)'!$T:$T,BB$1)</f>
        <v>#VALUE!</v>
      </c>
      <c r="BC1632" s="17" t="e">
        <f>SUMIFS('[1]Deals (Exits)'!$C:$C,'[1]Deals (Exits)'!$B:$B,$A1632)</f>
        <v>#VALUE!</v>
      </c>
      <c r="BD1632" s="17" t="e">
        <f>SUMIFS('[1]Deals (investment)'!$C:$C,'[1]Deals (investment)'!$B:$B,$A1632,'[1]Deals (investment)'!$V:$V,BD$1)</f>
        <v>#VALUE!</v>
      </c>
      <c r="BE1632" s="17" t="e">
        <f>SUMIFS('[1]Deals (investment)'!$C:$C,'[1]Deals (investment)'!$B:$B,$A1632,'[1]Deals (investment)'!$V:$V,BE$1)</f>
        <v>#VALUE!</v>
      </c>
      <c r="BF1632" s="17" t="e">
        <f>SUMIFS('[1]Deals (investment)'!$C:$C,'[1]Deals (investment)'!$B:$B,$A1632,'[1]Deals (investment)'!$V:$V,BF$1)</f>
        <v>#VALUE!</v>
      </c>
      <c r="BG1632" s="17" t="e">
        <f>SUMIFS('[1]Deals (investment)'!$C:$C,'[1]Deals (investment)'!$B:$B,$A1632,'[1]Deals (investment)'!$V:$V,BG$1)</f>
        <v>#VALUE!</v>
      </c>
      <c r="BH1632" s="17" t="e">
        <f>SUMIFS('[1]Deals (investment)'!$C:$C,'[1]Deals (investment)'!$B:$B,$A1632,'[1]Deals (investment)'!$V:$V,BH$1)</f>
        <v>#VALUE!</v>
      </c>
      <c r="BI1632" s="17" t="e">
        <f>SUMIFS('[1]Deals (investment)'!$C:$C,'[1]Deals (investment)'!$B:$B,$A1632,'[1]Deals (investment)'!$V:$V,BI$1)</f>
        <v>#VALUE!</v>
      </c>
      <c r="BJ1632" s="17" t="e">
        <f>SUMIFS('[1]Deals (investment)'!$C:$C,'[1]Deals (investment)'!$B:$B,$A1632,'[1]Deals (investment)'!$V:$V,BJ$1)</f>
        <v>#VALUE!</v>
      </c>
      <c r="BK1632" s="17" t="e">
        <f>SUMIFS('[1]Deals (investment)'!$C:$C,'[1]Deals (investment)'!$B:$B,$A1632,'[1]Deals (investment)'!$V:$V,BK$1)</f>
        <v>#VALUE!</v>
      </c>
      <c r="BL1632" s="17" t="e">
        <f>SUMIFS('[1]Deals (investment)'!$C:$C,'[1]Deals (investment)'!$B:$B,$A1632,'[1]Deals (investment)'!$V:$V,BL$1)</f>
        <v>#VALUE!</v>
      </c>
      <c r="BM1632" s="17" t="e">
        <f>SUMIFS('[1]Deals (investment)'!$C:$C,'[1]Deals (investment)'!$B:$B,$A1632,'[1]Deals (investment)'!$V:$V,BM$1)</f>
        <v>#VALUE!</v>
      </c>
      <c r="BN1632" s="15"/>
      <c r="BO1632" s="15"/>
      <c r="BP1632" s="22"/>
      <c r="BQ1632" s="15"/>
      <c r="BR1632" s="15"/>
      <c r="BS1632" s="15"/>
      <c r="BT1632" s="15"/>
      <c r="BU1632" s="15"/>
      <c r="BV1632" s="15"/>
      <c r="BW1632" s="15"/>
      <c r="BX1632" s="15"/>
      <c r="BY1632" s="15"/>
      <c r="BZ1632" s="15"/>
      <c r="CA1632" s="15"/>
      <c r="CB1632" s="15"/>
      <c r="CC1632" s="15"/>
      <c r="CD1632" s="15" t="str">
        <f t="shared" si="251"/>
        <v>TecnologiasOurUsb is combines a social network, a cloud storage service and e-mail to create what we call a social mail client, which enhances communication and collaborationActive</v>
      </c>
      <c r="CE1632" s="15"/>
      <c r="CF1632" s="15"/>
      <c r="CG1632" s="15"/>
      <c r="CH1632" s="15"/>
      <c r="CI1632" s="15"/>
      <c r="CJ1632" s="15"/>
    </row>
    <row r="1633" spans="1:88" ht="12.75">
      <c r="A1633" s="15" t="s">
        <v>10579</v>
      </c>
      <c r="B1633" s="15" t="s">
        <v>10580</v>
      </c>
      <c r="C1633" s="15" t="s">
        <v>58</v>
      </c>
      <c r="D1633" s="16">
        <v>2019</v>
      </c>
      <c r="E1633" s="15" t="s">
        <v>1472</v>
      </c>
      <c r="F1633" s="15"/>
      <c r="G1633" s="15" t="s">
        <v>91</v>
      </c>
      <c r="H1633" s="15"/>
      <c r="I1633" s="15" t="s">
        <v>91</v>
      </c>
      <c r="J1633" s="15"/>
      <c r="K1633" s="17" t="e">
        <f t="shared" si="218"/>
        <v>#VALUE!</v>
      </c>
      <c r="L1633" s="15"/>
      <c r="M1633" s="18" t="e">
        <f t="shared" ref="M1633:M1802" si="253">AR1633</f>
        <v>#VALUE!</v>
      </c>
      <c r="N1633" s="15"/>
      <c r="O1633" s="15"/>
      <c r="P1633" s="15"/>
      <c r="Q1633" s="15"/>
      <c r="R1633" s="15"/>
      <c r="S1633" s="19"/>
      <c r="T1633" s="15"/>
      <c r="U1633" s="17"/>
      <c r="V1633" s="15" t="s">
        <v>10275</v>
      </c>
      <c r="W1633" s="15">
        <v>0</v>
      </c>
      <c r="X1633" s="15" t="s">
        <v>404</v>
      </c>
      <c r="Y1633" s="15" t="s">
        <v>10581</v>
      </c>
      <c r="AB1633" s="20"/>
      <c r="AC1633" s="21" t="s">
        <v>10582</v>
      </c>
      <c r="AD1633" s="27" t="s">
        <v>10582</v>
      </c>
      <c r="AE1633" s="27" t="s">
        <v>10583</v>
      </c>
      <c r="AF1633" s="27" t="s">
        <v>10584</v>
      </c>
      <c r="AG1633" s="22">
        <f t="shared" si="252"/>
        <v>0.5161290322580645</v>
      </c>
      <c r="AH1633" s="15" t="str">
        <f t="shared" si="247"/>
        <v/>
      </c>
      <c r="AI1633" s="22" t="e">
        <f>VLOOKUP(A1633,'[1]Deals (investment)'!$B$2:$Z$1497,1,FALSE)</f>
        <v>#N/A</v>
      </c>
      <c r="AJ1633" s="22" t="e">
        <f>VLOOKUP(A1633,'[1]Deals (investment)'!$B$2:$Z$870,15,FALSE)</f>
        <v>#N/A</v>
      </c>
      <c r="AK1633" s="17" t="e">
        <f>VLOOKUP(A1633,'[1]Deals (Exits)'!B:B,1,FALSE)</f>
        <v>#N/A</v>
      </c>
      <c r="AL1633" s="23">
        <f>VLOOKUP(G1633,[1]Lookups!$V$3:$Y$197,4,FALSE)</f>
        <v>0</v>
      </c>
      <c r="AM1633" s="17" t="str">
        <f>VLOOKUP(X1633,[1]Lookups!$B$3:$C$200,2,FALSE)</f>
        <v>Other Technologies &amp; Information Technology</v>
      </c>
      <c r="AN1633" s="17" t="e">
        <f>VLOOKUP(R1633,[1]Lookups!$H$3:$I$69,2,FALSE)</f>
        <v>#N/A</v>
      </c>
      <c r="AO1633" s="17" t="e">
        <f>VLOOKUP(T1633,[1]Lookups!$H$3:$I$69,2,FALSE)</f>
        <v>#N/A</v>
      </c>
      <c r="AP1633" s="17" t="e">
        <f>VLOOKUP(AN1633,[1]Lookups!$N$3:$O$11,2,FALSE)</f>
        <v>#N/A</v>
      </c>
      <c r="AQ1633" s="18" t="e">
        <f>COUNTIFS('[1]Deals (investment)'!$B:$B,$A1633)</f>
        <v>#VALUE!</v>
      </c>
      <c r="AR1633" s="18" t="e">
        <f>COUNTIFS('[1]Deals (investment)'!$B:$B,$A1633,'[1]Deals (investment)'!$T:$T,$AW$1)+COUNTIFS('[1]Deals (investment)'!$B:$B,$A1633,'[1]Deals (investment)'!$T:$T,$AX$1)+COUNTIFS('[1]Deals (investment)'!$B:$B,$A1633,'[1]Deals (investment)'!$T:$T,$AY$1)</f>
        <v>#VALUE!</v>
      </c>
      <c r="AS1633" s="17" t="e">
        <f>SUMIFS('[1]Deals (investment)'!$C:$C,'[1]Deals (investment)'!$B:$B,$A1633)</f>
        <v>#VALUE!</v>
      </c>
      <c r="AT1633" s="17" t="e">
        <f t="shared" si="219"/>
        <v>#VALUE!</v>
      </c>
      <c r="AU1633" s="18" t="e">
        <f>COUNTIF('[1]Deals (Exits)'!$B:$B,A1633)</f>
        <v>#VALUE!</v>
      </c>
      <c r="AV1633" s="17" t="e">
        <f>SUMIFS('[1]Deals (investment)'!$C:$C,'[1]Deals (investment)'!$B:$B,$A1633,'[1]Deals (investment)'!$T:$T,AV$1)</f>
        <v>#VALUE!</v>
      </c>
      <c r="AW1633" s="17" t="e">
        <f>SUMIFS('[1]Deals (investment)'!$C:$C,'[1]Deals (investment)'!$B:$B,$A1633,'[1]Deals (investment)'!$T:$T,AW$1)</f>
        <v>#VALUE!</v>
      </c>
      <c r="AX1633" s="17" t="e">
        <f>SUMIFS('[1]Deals (investment)'!$C:$C,'[1]Deals (investment)'!$B:$B,$A1633,'[1]Deals (investment)'!$T:$T,AX$1)</f>
        <v>#VALUE!</v>
      </c>
      <c r="AY1633" s="17" t="e">
        <f>SUMIFS('[1]Deals (investment)'!$C:$C,'[1]Deals (investment)'!$B:$B,$A1633,'[1]Deals (investment)'!$T:$T,AY$1)</f>
        <v>#VALUE!</v>
      </c>
      <c r="AZ1633" s="17" t="e">
        <f>SUMIFS('[1]Deals (investment)'!$C:$C,'[1]Deals (investment)'!$B:$B,$A1633,'[1]Deals (investment)'!$T:$T,AZ$1)</f>
        <v>#VALUE!</v>
      </c>
      <c r="BA1633" s="17" t="e">
        <f>SUMIFS('[1]Deals (investment)'!$C:$C,'[1]Deals (investment)'!$B:$B,$A1633,'[1]Deals (investment)'!$T:$T,BA$1)</f>
        <v>#VALUE!</v>
      </c>
      <c r="BB1633" s="17" t="e">
        <f>SUMIFS('[1]Deals (investment)'!$C:$C,'[1]Deals (investment)'!$B:$B,$A1633,'[1]Deals (investment)'!$T:$T,BB$1)</f>
        <v>#VALUE!</v>
      </c>
      <c r="BC1633" s="17" t="e">
        <f>SUMIFS('[1]Deals (Exits)'!$C:$C,'[1]Deals (Exits)'!$B:$B,$A1633)</f>
        <v>#VALUE!</v>
      </c>
      <c r="BD1633" s="17" t="e">
        <f>SUMIFS('[1]Deals (investment)'!$C:$C,'[1]Deals (investment)'!$B:$B,$A1633,'[1]Deals (investment)'!$V:$V,BD$1)</f>
        <v>#VALUE!</v>
      </c>
      <c r="BE1633" s="17" t="e">
        <f>SUMIFS('[1]Deals (investment)'!$C:$C,'[1]Deals (investment)'!$B:$B,$A1633,'[1]Deals (investment)'!$V:$V,BE$1)</f>
        <v>#VALUE!</v>
      </c>
      <c r="BF1633" s="17" t="e">
        <f>SUMIFS('[1]Deals (investment)'!$C:$C,'[1]Deals (investment)'!$B:$B,$A1633,'[1]Deals (investment)'!$V:$V,BF$1)</f>
        <v>#VALUE!</v>
      </c>
      <c r="BG1633" s="17" t="e">
        <f>SUMIFS('[1]Deals (investment)'!$C:$C,'[1]Deals (investment)'!$B:$B,$A1633,'[1]Deals (investment)'!$V:$V,BG$1)</f>
        <v>#VALUE!</v>
      </c>
      <c r="BH1633" s="17" t="e">
        <f>SUMIFS('[1]Deals (investment)'!$C:$C,'[1]Deals (investment)'!$B:$B,$A1633,'[1]Deals (investment)'!$V:$V,BH$1)</f>
        <v>#VALUE!</v>
      </c>
      <c r="BI1633" s="17" t="e">
        <f>SUMIFS('[1]Deals (investment)'!$C:$C,'[1]Deals (investment)'!$B:$B,$A1633,'[1]Deals (investment)'!$V:$V,BI$1)</f>
        <v>#VALUE!</v>
      </c>
      <c r="BJ1633" s="17" t="e">
        <f>SUMIFS('[1]Deals (investment)'!$C:$C,'[1]Deals (investment)'!$B:$B,$A1633,'[1]Deals (investment)'!$V:$V,BJ$1)</f>
        <v>#VALUE!</v>
      </c>
      <c r="BK1633" s="17" t="e">
        <f>SUMIFS('[1]Deals (investment)'!$C:$C,'[1]Deals (investment)'!$B:$B,$A1633,'[1]Deals (investment)'!$V:$V,BK$1)</f>
        <v>#VALUE!</v>
      </c>
      <c r="BL1633" s="17" t="e">
        <f>SUMIFS('[1]Deals (investment)'!$C:$C,'[1]Deals (investment)'!$B:$B,$A1633,'[1]Deals (investment)'!$V:$V,BL$1)</f>
        <v>#VALUE!</v>
      </c>
      <c r="BM1633" s="17" t="e">
        <f>SUMIFS('[1]Deals (investment)'!$C:$C,'[1]Deals (investment)'!$B:$B,$A1633,'[1]Deals (investment)'!$V:$V,BM$1)</f>
        <v>#VALUE!</v>
      </c>
      <c r="BN1633" s="15"/>
      <c r="BO1633" s="15"/>
      <c r="BP1633" s="22"/>
      <c r="BQ1633" s="15"/>
      <c r="BR1633" s="15"/>
      <c r="BS1633" s="15"/>
      <c r="BT1633" s="15"/>
      <c r="BU1633" s="15"/>
      <c r="BV1633" s="15"/>
      <c r="BW1633" s="15"/>
      <c r="BX1633" s="15"/>
      <c r="BY1633" s="15"/>
      <c r="BZ1633" s="15"/>
      <c r="CA1633" s="15"/>
      <c r="CB1633" s="15"/>
      <c r="CC1633" s="15"/>
      <c r="CD1633" s="15" t="str">
        <f t="shared" si="251"/>
        <v>ThomaniThomani is a real estate investment platform serving clients in South Africa.Active</v>
      </c>
      <c r="CE1633" s="15"/>
      <c r="CF1633" s="15"/>
      <c r="CG1633" s="15"/>
      <c r="CH1633" s="15"/>
      <c r="CI1633" s="15"/>
      <c r="CJ1633" s="15"/>
    </row>
    <row r="1634" spans="1:88" ht="12.75">
      <c r="A1634" s="15" t="s">
        <v>10585</v>
      </c>
      <c r="B1634" s="15"/>
      <c r="C1634" s="15" t="s">
        <v>58</v>
      </c>
      <c r="D1634" s="16"/>
      <c r="E1634" s="15"/>
      <c r="F1634" s="15"/>
      <c r="G1634" s="15"/>
      <c r="H1634" s="15"/>
      <c r="I1634" s="15"/>
      <c r="J1634" s="15"/>
      <c r="K1634" s="17" t="e">
        <f t="shared" si="218"/>
        <v>#VALUE!</v>
      </c>
      <c r="L1634" s="15"/>
      <c r="M1634" s="18" t="e">
        <f t="shared" si="253"/>
        <v>#VALUE!</v>
      </c>
      <c r="N1634" s="15"/>
      <c r="O1634" s="15"/>
      <c r="P1634" s="15"/>
      <c r="Q1634" s="15"/>
      <c r="R1634" s="15"/>
      <c r="S1634" s="19"/>
      <c r="T1634" s="15"/>
      <c r="U1634" s="17"/>
      <c r="V1634" s="15"/>
      <c r="W1634" s="15"/>
      <c r="X1634" s="15"/>
      <c r="Y1634" s="15"/>
      <c r="AB1634" s="20"/>
      <c r="AC1634" s="15"/>
      <c r="AD1634" s="15"/>
      <c r="AE1634" s="15"/>
      <c r="AF1634" s="15"/>
      <c r="AG1634" s="22">
        <f t="shared" si="252"/>
        <v>9.6774193548387094E-2</v>
      </c>
      <c r="AH1634" s="15" t="str">
        <f t="shared" si="247"/>
        <v/>
      </c>
      <c r="AI1634" s="22" t="e">
        <f>VLOOKUP(A1634,'[1]Deals (investment)'!$B$2:$Z$1497,1,FALSE)</f>
        <v>#N/A</v>
      </c>
      <c r="AJ1634" s="22" t="e">
        <f>VLOOKUP(A1634,'[1]Deals (investment)'!$B$2:$Z$870,15,FALSE)</f>
        <v>#N/A</v>
      </c>
      <c r="AK1634" s="17" t="e">
        <f>VLOOKUP(A1634,'[1]Deals (Exits)'!B:B,1,FALSE)</f>
        <v>#N/A</v>
      </c>
      <c r="AL1634" s="23" t="e">
        <f>VLOOKUP(G1634,[1]Lookups!$V$3:$Y$197,4,FALSE)</f>
        <v>#N/A</v>
      </c>
      <c r="AM1634" s="17" t="e">
        <f>VLOOKUP(X1634,[1]Lookups!$B$3:$C$200,2,FALSE)</f>
        <v>#N/A</v>
      </c>
      <c r="AN1634" s="17" t="e">
        <f>VLOOKUP(R1634,[1]Lookups!$H$3:$I$69,2,FALSE)</f>
        <v>#N/A</v>
      </c>
      <c r="AO1634" s="17" t="e">
        <f>VLOOKUP(T1634,[1]Lookups!$H$3:$I$69,2,FALSE)</f>
        <v>#N/A</v>
      </c>
      <c r="AP1634" s="17" t="e">
        <f>VLOOKUP(AN1634,[1]Lookups!$N$3:$O$11,2,FALSE)</f>
        <v>#N/A</v>
      </c>
      <c r="AQ1634" s="18" t="e">
        <f>COUNTIFS('[1]Deals (investment)'!$B:$B,$A1634)</f>
        <v>#VALUE!</v>
      </c>
      <c r="AR1634" s="18" t="e">
        <f>COUNTIFS('[1]Deals (investment)'!$B:$B,$A1634,'[1]Deals (investment)'!$T:$T,$AW$1)+COUNTIFS('[1]Deals (investment)'!$B:$B,$A1634,'[1]Deals (investment)'!$T:$T,$AX$1)+COUNTIFS('[1]Deals (investment)'!$B:$B,$A1634,'[1]Deals (investment)'!$T:$T,$AY$1)</f>
        <v>#VALUE!</v>
      </c>
      <c r="AS1634" s="17" t="e">
        <f>SUMIFS('[1]Deals (investment)'!$C:$C,'[1]Deals (investment)'!$B:$B,$A1634)</f>
        <v>#VALUE!</v>
      </c>
      <c r="AT1634" s="17" t="e">
        <f t="shared" si="219"/>
        <v>#VALUE!</v>
      </c>
      <c r="AU1634" s="18" t="e">
        <f>COUNTIF('[1]Deals (Exits)'!$B:$B,A1634)</f>
        <v>#VALUE!</v>
      </c>
      <c r="AV1634" s="17" t="e">
        <f>SUMIFS('[1]Deals (investment)'!$C:$C,'[1]Deals (investment)'!$B:$B,$A1634,'[1]Deals (investment)'!$T:$T,AV$1)</f>
        <v>#VALUE!</v>
      </c>
      <c r="AW1634" s="17" t="e">
        <f>SUMIFS('[1]Deals (investment)'!$C:$C,'[1]Deals (investment)'!$B:$B,$A1634,'[1]Deals (investment)'!$T:$T,AW$1)</f>
        <v>#VALUE!</v>
      </c>
      <c r="AX1634" s="17" t="e">
        <f>SUMIFS('[1]Deals (investment)'!$C:$C,'[1]Deals (investment)'!$B:$B,$A1634,'[1]Deals (investment)'!$T:$T,AX$1)</f>
        <v>#VALUE!</v>
      </c>
      <c r="AY1634" s="17" t="e">
        <f>SUMIFS('[1]Deals (investment)'!$C:$C,'[1]Deals (investment)'!$B:$B,$A1634,'[1]Deals (investment)'!$T:$T,AY$1)</f>
        <v>#VALUE!</v>
      </c>
      <c r="AZ1634" s="17" t="e">
        <f>SUMIFS('[1]Deals (investment)'!$C:$C,'[1]Deals (investment)'!$B:$B,$A1634,'[1]Deals (investment)'!$T:$T,AZ$1)</f>
        <v>#VALUE!</v>
      </c>
      <c r="BA1634" s="17" t="e">
        <f>SUMIFS('[1]Deals (investment)'!$C:$C,'[1]Deals (investment)'!$B:$B,$A1634,'[1]Deals (investment)'!$T:$T,BA$1)</f>
        <v>#VALUE!</v>
      </c>
      <c r="BB1634" s="17" t="e">
        <f>SUMIFS('[1]Deals (investment)'!$C:$C,'[1]Deals (investment)'!$B:$B,$A1634,'[1]Deals (investment)'!$T:$T,BB$1)</f>
        <v>#VALUE!</v>
      </c>
      <c r="BC1634" s="17" t="e">
        <f>SUMIFS('[1]Deals (Exits)'!$C:$C,'[1]Deals (Exits)'!$B:$B,$A1634)</f>
        <v>#VALUE!</v>
      </c>
      <c r="BD1634" s="17" t="e">
        <f>SUMIFS('[1]Deals (investment)'!$C:$C,'[1]Deals (investment)'!$B:$B,$A1634,'[1]Deals (investment)'!$V:$V,BD$1)</f>
        <v>#VALUE!</v>
      </c>
      <c r="BE1634" s="17" t="e">
        <f>SUMIFS('[1]Deals (investment)'!$C:$C,'[1]Deals (investment)'!$B:$B,$A1634,'[1]Deals (investment)'!$V:$V,BE$1)</f>
        <v>#VALUE!</v>
      </c>
      <c r="BF1634" s="17" t="e">
        <f>SUMIFS('[1]Deals (investment)'!$C:$C,'[1]Deals (investment)'!$B:$B,$A1634,'[1]Deals (investment)'!$V:$V,BF$1)</f>
        <v>#VALUE!</v>
      </c>
      <c r="BG1634" s="17" t="e">
        <f>SUMIFS('[1]Deals (investment)'!$C:$C,'[1]Deals (investment)'!$B:$B,$A1634,'[1]Deals (investment)'!$V:$V,BG$1)</f>
        <v>#VALUE!</v>
      </c>
      <c r="BH1634" s="17" t="e">
        <f>SUMIFS('[1]Deals (investment)'!$C:$C,'[1]Deals (investment)'!$B:$B,$A1634,'[1]Deals (investment)'!$V:$V,BH$1)</f>
        <v>#VALUE!</v>
      </c>
      <c r="BI1634" s="17" t="e">
        <f>SUMIFS('[1]Deals (investment)'!$C:$C,'[1]Deals (investment)'!$B:$B,$A1634,'[1]Deals (investment)'!$V:$V,BI$1)</f>
        <v>#VALUE!</v>
      </c>
      <c r="BJ1634" s="17" t="e">
        <f>SUMIFS('[1]Deals (investment)'!$C:$C,'[1]Deals (investment)'!$B:$B,$A1634,'[1]Deals (investment)'!$V:$V,BJ$1)</f>
        <v>#VALUE!</v>
      </c>
      <c r="BK1634" s="17" t="e">
        <f>SUMIFS('[1]Deals (investment)'!$C:$C,'[1]Deals (investment)'!$B:$B,$A1634,'[1]Deals (investment)'!$V:$V,BK$1)</f>
        <v>#VALUE!</v>
      </c>
      <c r="BL1634" s="17" t="e">
        <f>SUMIFS('[1]Deals (investment)'!$C:$C,'[1]Deals (investment)'!$B:$B,$A1634,'[1]Deals (investment)'!$V:$V,BL$1)</f>
        <v>#VALUE!</v>
      </c>
      <c r="BM1634" s="17" t="e">
        <f>SUMIFS('[1]Deals (investment)'!$C:$C,'[1]Deals (investment)'!$B:$B,$A1634,'[1]Deals (investment)'!$V:$V,BM$1)</f>
        <v>#VALUE!</v>
      </c>
      <c r="BN1634" s="15"/>
      <c r="BO1634" s="15"/>
      <c r="BP1634" s="22"/>
      <c r="BQ1634" s="15"/>
      <c r="BR1634" s="15"/>
      <c r="BS1634" s="15"/>
      <c r="BT1634" s="15"/>
      <c r="BU1634" s="15"/>
      <c r="BV1634" s="15"/>
      <c r="BW1634" s="15"/>
      <c r="BX1634" s="15"/>
      <c r="BY1634" s="15"/>
      <c r="BZ1634" s="15"/>
      <c r="CA1634" s="15"/>
      <c r="CB1634" s="15"/>
      <c r="CC1634" s="15"/>
      <c r="CD1634" s="15" t="str">
        <f t="shared" si="251"/>
        <v>Tegeka Home Services (HS)Active</v>
      </c>
      <c r="CE1634" s="15"/>
      <c r="CF1634" s="15"/>
      <c r="CG1634" s="15"/>
      <c r="CH1634" s="15"/>
      <c r="CI1634" s="15"/>
      <c r="CJ1634" s="15"/>
    </row>
    <row r="1635" spans="1:88" ht="12.75">
      <c r="A1635" s="25" t="s">
        <v>10586</v>
      </c>
      <c r="B1635" s="15" t="s">
        <v>10587</v>
      </c>
      <c r="C1635" s="15"/>
      <c r="D1635" s="16">
        <v>2016</v>
      </c>
      <c r="E1635" s="15" t="s">
        <v>10588</v>
      </c>
      <c r="F1635" s="15"/>
      <c r="G1635" s="15"/>
      <c r="H1635" s="15"/>
      <c r="I1635" s="15"/>
      <c r="J1635" s="15"/>
      <c r="K1635" s="17" t="e">
        <f t="shared" si="218"/>
        <v>#VALUE!</v>
      </c>
      <c r="L1635" s="15"/>
      <c r="M1635" s="18" t="e">
        <f t="shared" si="253"/>
        <v>#VALUE!</v>
      </c>
      <c r="N1635" s="15"/>
      <c r="O1635" s="15"/>
      <c r="P1635" s="15"/>
      <c r="Q1635" s="15"/>
      <c r="R1635" s="15"/>
      <c r="S1635" s="19"/>
      <c r="T1635" s="15"/>
      <c r="U1635" s="17"/>
      <c r="V1635" s="15" t="s">
        <v>10589</v>
      </c>
      <c r="W1635" s="15"/>
      <c r="X1635" s="15" t="s">
        <v>158</v>
      </c>
      <c r="Y1635" s="15" t="s">
        <v>3282</v>
      </c>
      <c r="AB1635" s="20"/>
      <c r="AC1635" s="21" t="s">
        <v>10590</v>
      </c>
      <c r="AD1635" s="21" t="s">
        <v>10591</v>
      </c>
      <c r="AE1635" s="21" t="s">
        <v>10592</v>
      </c>
      <c r="AF1635" s="21" t="s">
        <v>10593</v>
      </c>
      <c r="AG1635" s="22">
        <f t="shared" si="252"/>
        <v>0.38709677419354838</v>
      </c>
      <c r="AH1635" s="15" t="str">
        <f t="shared" si="247"/>
        <v/>
      </c>
      <c r="AI1635" s="22" t="e">
        <f>VLOOKUP(A1635,'[1]Deals (investment)'!$B$2:$Z$1497,1,FALSE)</f>
        <v>#N/A</v>
      </c>
      <c r="AJ1635" s="22" t="e">
        <f>VLOOKUP(A1635,'[1]Deals (investment)'!$B$2:$Z$870,15,FALSE)</f>
        <v>#N/A</v>
      </c>
      <c r="AK1635" s="17" t="str">
        <f>VLOOKUP(A1635,'[1]Deals (Exits)'!B:B,1,FALSE)</f>
        <v>TransferZero</v>
      </c>
      <c r="AL1635" s="23" t="e">
        <f>VLOOKUP(G1635,[1]Lookups!$V$3:$Y$197,4,FALSE)</f>
        <v>#N/A</v>
      </c>
      <c r="AM1635" s="17" t="str">
        <f>VLOOKUP(X1635,[1]Lookups!$B$3:$C$200,2,FALSE)</f>
        <v>Financial Services</v>
      </c>
      <c r="AN1635" s="17" t="e">
        <f>VLOOKUP(R1635,[1]Lookups!$H$3:$I$69,2,FALSE)</f>
        <v>#N/A</v>
      </c>
      <c r="AO1635" s="17" t="e">
        <f>VLOOKUP(T1635,[1]Lookups!$H$3:$I$69,2,FALSE)</f>
        <v>#N/A</v>
      </c>
      <c r="AP1635" s="17" t="e">
        <f>VLOOKUP(AN1635,[1]Lookups!$N$3:$O$11,2,FALSE)</f>
        <v>#N/A</v>
      </c>
      <c r="AQ1635" s="18" t="e">
        <f>COUNTIFS('[1]Deals (investment)'!$B:$B,$A1635)</f>
        <v>#VALUE!</v>
      </c>
      <c r="AR1635" s="18" t="e">
        <f>COUNTIFS('[1]Deals (investment)'!$B:$B,$A1635,'[1]Deals (investment)'!$T:$T,$AW$1)+COUNTIFS('[1]Deals (investment)'!$B:$B,$A1635,'[1]Deals (investment)'!$T:$T,$AX$1)+COUNTIFS('[1]Deals (investment)'!$B:$B,$A1635,'[1]Deals (investment)'!$T:$T,$AY$1)</f>
        <v>#VALUE!</v>
      </c>
      <c r="AS1635" s="17" t="e">
        <f>SUMIFS('[1]Deals (investment)'!$C:$C,'[1]Deals (investment)'!$B:$B,$A1635)</f>
        <v>#VALUE!</v>
      </c>
      <c r="AT1635" s="17" t="e">
        <f t="shared" si="219"/>
        <v>#VALUE!</v>
      </c>
      <c r="AU1635" s="18" t="e">
        <f>COUNTIF('[1]Deals (Exits)'!$B:$B,A1635)</f>
        <v>#VALUE!</v>
      </c>
      <c r="AV1635" s="17" t="e">
        <f>SUMIFS('[1]Deals (investment)'!$C:$C,'[1]Deals (investment)'!$B:$B,$A1635,'[1]Deals (investment)'!$T:$T,AV$1)</f>
        <v>#VALUE!</v>
      </c>
      <c r="AW1635" s="17" t="e">
        <f>SUMIFS('[1]Deals (investment)'!$C:$C,'[1]Deals (investment)'!$B:$B,$A1635,'[1]Deals (investment)'!$T:$T,AW$1)</f>
        <v>#VALUE!</v>
      </c>
      <c r="AX1635" s="17" t="e">
        <f>SUMIFS('[1]Deals (investment)'!$C:$C,'[1]Deals (investment)'!$B:$B,$A1635,'[1]Deals (investment)'!$T:$T,AX$1)</f>
        <v>#VALUE!</v>
      </c>
      <c r="AY1635" s="17" t="e">
        <f>SUMIFS('[1]Deals (investment)'!$C:$C,'[1]Deals (investment)'!$B:$B,$A1635,'[1]Deals (investment)'!$T:$T,AY$1)</f>
        <v>#VALUE!</v>
      </c>
      <c r="AZ1635" s="17" t="e">
        <f>SUMIFS('[1]Deals (investment)'!$C:$C,'[1]Deals (investment)'!$B:$B,$A1635,'[1]Deals (investment)'!$T:$T,AZ$1)</f>
        <v>#VALUE!</v>
      </c>
      <c r="BA1635" s="17" t="e">
        <f>SUMIFS('[1]Deals (investment)'!$C:$C,'[1]Deals (investment)'!$B:$B,$A1635,'[1]Deals (investment)'!$T:$T,BA$1)</f>
        <v>#VALUE!</v>
      </c>
      <c r="BB1635" s="17" t="e">
        <f>SUMIFS('[1]Deals (investment)'!$C:$C,'[1]Deals (investment)'!$B:$B,$A1635,'[1]Deals (investment)'!$T:$T,BB$1)</f>
        <v>#VALUE!</v>
      </c>
      <c r="BC1635" s="17" t="e">
        <f>SUMIFS('[1]Deals (Exits)'!$C:$C,'[1]Deals (Exits)'!$B:$B,$A1635)</f>
        <v>#VALUE!</v>
      </c>
      <c r="BD1635" s="17" t="e">
        <f>SUMIFS('[1]Deals (investment)'!$C:$C,'[1]Deals (investment)'!$B:$B,$A1635,'[1]Deals (investment)'!$V:$V,BD$1)</f>
        <v>#VALUE!</v>
      </c>
      <c r="BE1635" s="17" t="e">
        <f>SUMIFS('[1]Deals (investment)'!$C:$C,'[1]Deals (investment)'!$B:$B,$A1635,'[1]Deals (investment)'!$V:$V,BE$1)</f>
        <v>#VALUE!</v>
      </c>
      <c r="BF1635" s="17" t="e">
        <f>SUMIFS('[1]Deals (investment)'!$C:$C,'[1]Deals (investment)'!$B:$B,$A1635,'[1]Deals (investment)'!$V:$V,BF$1)</f>
        <v>#VALUE!</v>
      </c>
      <c r="BG1635" s="17" t="e">
        <f>SUMIFS('[1]Deals (investment)'!$C:$C,'[1]Deals (investment)'!$B:$B,$A1635,'[1]Deals (investment)'!$V:$V,BG$1)</f>
        <v>#VALUE!</v>
      </c>
      <c r="BH1635" s="17" t="e">
        <f>SUMIFS('[1]Deals (investment)'!$C:$C,'[1]Deals (investment)'!$B:$B,$A1635,'[1]Deals (investment)'!$V:$V,BH$1)</f>
        <v>#VALUE!</v>
      </c>
      <c r="BI1635" s="17" t="e">
        <f>SUMIFS('[1]Deals (investment)'!$C:$C,'[1]Deals (investment)'!$B:$B,$A1635,'[1]Deals (investment)'!$V:$V,BI$1)</f>
        <v>#VALUE!</v>
      </c>
      <c r="BJ1635" s="17" t="e">
        <f>SUMIFS('[1]Deals (investment)'!$C:$C,'[1]Deals (investment)'!$B:$B,$A1635,'[1]Deals (investment)'!$V:$V,BJ$1)</f>
        <v>#VALUE!</v>
      </c>
      <c r="BK1635" s="17" t="e">
        <f>SUMIFS('[1]Deals (investment)'!$C:$C,'[1]Deals (investment)'!$B:$B,$A1635,'[1]Deals (investment)'!$V:$V,BK$1)</f>
        <v>#VALUE!</v>
      </c>
      <c r="BL1635" s="17" t="e">
        <f>SUMIFS('[1]Deals (investment)'!$C:$C,'[1]Deals (investment)'!$B:$B,$A1635,'[1]Deals (investment)'!$V:$V,BL$1)</f>
        <v>#VALUE!</v>
      </c>
      <c r="BM1635" s="17" t="e">
        <f>SUMIFS('[1]Deals (investment)'!$C:$C,'[1]Deals (investment)'!$B:$B,$A1635,'[1]Deals (investment)'!$V:$V,BM$1)</f>
        <v>#VALUE!</v>
      </c>
      <c r="BN1635" s="15"/>
      <c r="BO1635" s="15"/>
      <c r="BP1635" s="22"/>
      <c r="BQ1635" s="15"/>
      <c r="BR1635" s="15"/>
      <c r="BS1635" s="15"/>
      <c r="BT1635" s="15"/>
      <c r="BU1635" s="15"/>
      <c r="BV1635" s="15"/>
      <c r="BW1635" s="15"/>
      <c r="BX1635" s="15"/>
      <c r="BY1635" s="15"/>
      <c r="BZ1635" s="15"/>
      <c r="CA1635" s="15"/>
      <c r="CB1635" s="15"/>
      <c r="CC1635" s="15"/>
      <c r="CD1635" s="15" t="str">
        <f t="shared" si="251"/>
        <v>TransferZeroTransferzero is an online international money transfer solution for companies and the individuals in more than 200 countries for free.</v>
      </c>
      <c r="CE1635" s="15"/>
      <c r="CF1635" s="15"/>
      <c r="CG1635" s="15"/>
      <c r="CH1635" s="15"/>
      <c r="CI1635" s="15"/>
      <c r="CJ1635" s="15"/>
    </row>
    <row r="1636" spans="1:88" ht="12.75">
      <c r="A1636" s="15" t="s">
        <v>10594</v>
      </c>
      <c r="B1636" s="15" t="s">
        <v>10595</v>
      </c>
      <c r="C1636" s="15"/>
      <c r="D1636" s="16"/>
      <c r="E1636" s="15"/>
      <c r="F1636" s="15"/>
      <c r="G1636" s="15"/>
      <c r="H1636" s="15"/>
      <c r="I1636" s="15"/>
      <c r="J1636" s="15"/>
      <c r="K1636" s="17" t="e">
        <f t="shared" si="218"/>
        <v>#VALUE!</v>
      </c>
      <c r="L1636" s="15"/>
      <c r="M1636" s="18" t="e">
        <f t="shared" si="253"/>
        <v>#VALUE!</v>
      </c>
      <c r="N1636" s="15"/>
      <c r="O1636" s="15"/>
      <c r="P1636" s="15"/>
      <c r="Q1636" s="15"/>
      <c r="R1636" s="15"/>
      <c r="S1636" s="19"/>
      <c r="T1636" s="15"/>
      <c r="U1636" s="17"/>
      <c r="V1636" s="15" t="s">
        <v>312</v>
      </c>
      <c r="W1636" s="15"/>
      <c r="X1636" s="15" t="s">
        <v>404</v>
      </c>
      <c r="Y1636" s="15" t="s">
        <v>404</v>
      </c>
      <c r="AB1636" s="20"/>
      <c r="AC1636" s="21" t="s">
        <v>10596</v>
      </c>
      <c r="AD1636" s="15"/>
      <c r="AE1636" s="21" t="s">
        <v>10597</v>
      </c>
      <c r="AF1636" s="21" t="s">
        <v>10598</v>
      </c>
      <c r="AG1636" s="22">
        <f t="shared" si="252"/>
        <v>0.29032258064516131</v>
      </c>
      <c r="AH1636" s="15" t="str">
        <f t="shared" si="247"/>
        <v/>
      </c>
      <c r="AI1636" s="22" t="e">
        <f>VLOOKUP(A1636,'[1]Deals (investment)'!$B$2:$Z$1497,1,FALSE)</f>
        <v>#N/A</v>
      </c>
      <c r="AJ1636" s="22" t="e">
        <f>VLOOKUP(A1636,'[1]Deals (investment)'!$B$2:$Z$870,15,FALSE)</f>
        <v>#N/A</v>
      </c>
      <c r="AK1636" s="17" t="e">
        <f>VLOOKUP(A1636,'[1]Deals (Exits)'!B:B,1,FALSE)</f>
        <v>#N/A</v>
      </c>
      <c r="AL1636" s="23" t="e">
        <f>VLOOKUP(G1636,[1]Lookups!$V$3:$Y$197,4,FALSE)</f>
        <v>#N/A</v>
      </c>
      <c r="AM1636" s="17" t="str">
        <f>VLOOKUP(X1636,[1]Lookups!$B$3:$C$200,2,FALSE)</f>
        <v>Other Technologies &amp; Information Technology</v>
      </c>
      <c r="AN1636" s="17" t="e">
        <f>VLOOKUP(R1636,[1]Lookups!$H$3:$I$69,2,FALSE)</f>
        <v>#N/A</v>
      </c>
      <c r="AO1636" s="17" t="e">
        <f>VLOOKUP(T1636,[1]Lookups!$H$3:$I$69,2,FALSE)</f>
        <v>#N/A</v>
      </c>
      <c r="AP1636" s="17" t="e">
        <f>VLOOKUP(AN1636,[1]Lookups!$N$3:$O$11,2,FALSE)</f>
        <v>#N/A</v>
      </c>
      <c r="AQ1636" s="18" t="e">
        <f>COUNTIFS('[1]Deals (investment)'!$B:$B,$A1636)</f>
        <v>#VALUE!</v>
      </c>
      <c r="AR1636" s="18" t="e">
        <f>COUNTIFS('[1]Deals (investment)'!$B:$B,$A1636,'[1]Deals (investment)'!$T:$T,$AW$1)+COUNTIFS('[1]Deals (investment)'!$B:$B,$A1636,'[1]Deals (investment)'!$T:$T,$AX$1)+COUNTIFS('[1]Deals (investment)'!$B:$B,$A1636,'[1]Deals (investment)'!$T:$T,$AY$1)</f>
        <v>#VALUE!</v>
      </c>
      <c r="AS1636" s="17" t="e">
        <f>SUMIFS('[1]Deals (investment)'!$C:$C,'[1]Deals (investment)'!$B:$B,$A1636)</f>
        <v>#VALUE!</v>
      </c>
      <c r="AT1636" s="17" t="e">
        <f t="shared" si="219"/>
        <v>#VALUE!</v>
      </c>
      <c r="AU1636" s="18" t="e">
        <f>COUNTIF('[1]Deals (Exits)'!$B:$B,A1636)</f>
        <v>#VALUE!</v>
      </c>
      <c r="AV1636" s="17" t="e">
        <f>SUMIFS('[1]Deals (investment)'!$C:$C,'[1]Deals (investment)'!$B:$B,$A1636,'[1]Deals (investment)'!$T:$T,AV$1)</f>
        <v>#VALUE!</v>
      </c>
      <c r="AW1636" s="17" t="e">
        <f>SUMIFS('[1]Deals (investment)'!$C:$C,'[1]Deals (investment)'!$B:$B,$A1636,'[1]Deals (investment)'!$T:$T,AW$1)</f>
        <v>#VALUE!</v>
      </c>
      <c r="AX1636" s="17" t="e">
        <f>SUMIFS('[1]Deals (investment)'!$C:$C,'[1]Deals (investment)'!$B:$B,$A1636,'[1]Deals (investment)'!$T:$T,AX$1)</f>
        <v>#VALUE!</v>
      </c>
      <c r="AY1636" s="17" t="e">
        <f>SUMIFS('[1]Deals (investment)'!$C:$C,'[1]Deals (investment)'!$B:$B,$A1636,'[1]Deals (investment)'!$T:$T,AY$1)</f>
        <v>#VALUE!</v>
      </c>
      <c r="AZ1636" s="17" t="e">
        <f>SUMIFS('[1]Deals (investment)'!$C:$C,'[1]Deals (investment)'!$B:$B,$A1636,'[1]Deals (investment)'!$T:$T,AZ$1)</f>
        <v>#VALUE!</v>
      </c>
      <c r="BA1636" s="17" t="e">
        <f>SUMIFS('[1]Deals (investment)'!$C:$C,'[1]Deals (investment)'!$B:$B,$A1636,'[1]Deals (investment)'!$T:$T,BA$1)</f>
        <v>#VALUE!</v>
      </c>
      <c r="BB1636" s="17" t="e">
        <f>SUMIFS('[1]Deals (investment)'!$C:$C,'[1]Deals (investment)'!$B:$B,$A1636,'[1]Deals (investment)'!$T:$T,BB$1)</f>
        <v>#VALUE!</v>
      </c>
      <c r="BC1636" s="17" t="e">
        <f>SUMIFS('[1]Deals (Exits)'!$C:$C,'[1]Deals (Exits)'!$B:$B,$A1636)</f>
        <v>#VALUE!</v>
      </c>
      <c r="BD1636" s="17" t="e">
        <f>SUMIFS('[1]Deals (investment)'!$C:$C,'[1]Deals (investment)'!$B:$B,$A1636,'[1]Deals (investment)'!$V:$V,BD$1)</f>
        <v>#VALUE!</v>
      </c>
      <c r="BE1636" s="17" t="e">
        <f>SUMIFS('[1]Deals (investment)'!$C:$C,'[1]Deals (investment)'!$B:$B,$A1636,'[1]Deals (investment)'!$V:$V,BE$1)</f>
        <v>#VALUE!</v>
      </c>
      <c r="BF1636" s="17" t="e">
        <f>SUMIFS('[1]Deals (investment)'!$C:$C,'[1]Deals (investment)'!$B:$B,$A1636,'[1]Deals (investment)'!$V:$V,BF$1)</f>
        <v>#VALUE!</v>
      </c>
      <c r="BG1636" s="17" t="e">
        <f>SUMIFS('[1]Deals (investment)'!$C:$C,'[1]Deals (investment)'!$B:$B,$A1636,'[1]Deals (investment)'!$V:$V,BG$1)</f>
        <v>#VALUE!</v>
      </c>
      <c r="BH1636" s="17" t="e">
        <f>SUMIFS('[1]Deals (investment)'!$C:$C,'[1]Deals (investment)'!$B:$B,$A1636,'[1]Deals (investment)'!$V:$V,BH$1)</f>
        <v>#VALUE!</v>
      </c>
      <c r="BI1636" s="17" t="e">
        <f>SUMIFS('[1]Deals (investment)'!$C:$C,'[1]Deals (investment)'!$B:$B,$A1636,'[1]Deals (investment)'!$V:$V,BI$1)</f>
        <v>#VALUE!</v>
      </c>
      <c r="BJ1636" s="17" t="e">
        <f>SUMIFS('[1]Deals (investment)'!$C:$C,'[1]Deals (investment)'!$B:$B,$A1636,'[1]Deals (investment)'!$V:$V,BJ$1)</f>
        <v>#VALUE!</v>
      </c>
      <c r="BK1636" s="17" t="e">
        <f>SUMIFS('[1]Deals (investment)'!$C:$C,'[1]Deals (investment)'!$B:$B,$A1636,'[1]Deals (investment)'!$V:$V,BK$1)</f>
        <v>#VALUE!</v>
      </c>
      <c r="BL1636" s="17" t="e">
        <f>SUMIFS('[1]Deals (investment)'!$C:$C,'[1]Deals (investment)'!$B:$B,$A1636,'[1]Deals (investment)'!$V:$V,BL$1)</f>
        <v>#VALUE!</v>
      </c>
      <c r="BM1636" s="17" t="e">
        <f>SUMIFS('[1]Deals (investment)'!$C:$C,'[1]Deals (investment)'!$B:$B,$A1636,'[1]Deals (investment)'!$V:$V,BM$1)</f>
        <v>#VALUE!</v>
      </c>
      <c r="BN1636" s="15"/>
      <c r="BO1636" s="15"/>
      <c r="BP1636" s="22"/>
      <c r="BQ1636" s="15"/>
      <c r="BR1636" s="15"/>
      <c r="BS1636" s="15"/>
      <c r="BT1636" s="15"/>
      <c r="BU1636" s="15"/>
      <c r="BV1636" s="15"/>
      <c r="BW1636" s="15"/>
      <c r="BX1636" s="15"/>
      <c r="BY1636" s="15"/>
      <c r="BZ1636" s="15"/>
      <c r="CA1636" s="15"/>
      <c r="CB1636" s="15"/>
      <c r="CC1636" s="15"/>
      <c r="CD1636" s="15" t="str">
        <f t="shared" si="251"/>
        <v>TellasTellas is a service providing painting and artistic services.</v>
      </c>
      <c r="CE1636" s="15"/>
      <c r="CF1636" s="15"/>
      <c r="CG1636" s="15"/>
      <c r="CH1636" s="15"/>
      <c r="CI1636" s="15"/>
      <c r="CJ1636" s="15"/>
    </row>
    <row r="1637" spans="1:88" ht="12.75">
      <c r="A1637" s="15" t="s">
        <v>10599</v>
      </c>
      <c r="B1637" s="15" t="s">
        <v>10600</v>
      </c>
      <c r="C1637" s="15"/>
      <c r="D1637" s="16">
        <v>2013</v>
      </c>
      <c r="E1637" s="15" t="s">
        <v>10601</v>
      </c>
      <c r="F1637" s="15"/>
      <c r="G1637" s="15"/>
      <c r="H1637" s="15"/>
      <c r="I1637" s="15"/>
      <c r="J1637" s="15"/>
      <c r="K1637" s="17" t="e">
        <f t="shared" si="218"/>
        <v>#VALUE!</v>
      </c>
      <c r="L1637" s="15"/>
      <c r="M1637" s="18" t="e">
        <f t="shared" si="253"/>
        <v>#VALUE!</v>
      </c>
      <c r="N1637" s="15"/>
      <c r="O1637" s="15"/>
      <c r="P1637" s="15"/>
      <c r="Q1637" s="15"/>
      <c r="R1637" s="15"/>
      <c r="S1637" s="19"/>
      <c r="T1637" s="15"/>
      <c r="U1637" s="17"/>
      <c r="V1637" s="15" t="s">
        <v>10602</v>
      </c>
      <c r="W1637" s="15"/>
      <c r="X1637" s="15" t="s">
        <v>404</v>
      </c>
      <c r="Y1637" s="15" t="s">
        <v>10603</v>
      </c>
      <c r="AB1637" s="20"/>
      <c r="AC1637" s="21" t="s">
        <v>10604</v>
      </c>
      <c r="AD1637" s="21" t="s">
        <v>10605</v>
      </c>
      <c r="AE1637" s="15"/>
      <c r="AF1637" s="15"/>
      <c r="AG1637" s="22">
        <f t="shared" si="252"/>
        <v>0.32258064516129031</v>
      </c>
      <c r="AH1637" s="15" t="str">
        <f t="shared" si="247"/>
        <v/>
      </c>
      <c r="AI1637" s="22" t="e">
        <f>VLOOKUP(A1637,'[1]Deals (investment)'!$B$2:$Z$1497,1,FALSE)</f>
        <v>#N/A</v>
      </c>
      <c r="AJ1637" s="22" t="e">
        <f>VLOOKUP(A1637,'[1]Deals (investment)'!$B$2:$Z$870,15,FALSE)</f>
        <v>#N/A</v>
      </c>
      <c r="AK1637" s="17" t="str">
        <f>VLOOKUP(A1637,'[1]Deals (Exits)'!B:B,1,FALSE)</f>
        <v>Touchsides</v>
      </c>
      <c r="AL1637" s="23" t="e">
        <f>VLOOKUP(G1637,[1]Lookups!$V$3:$Y$197,4,FALSE)</f>
        <v>#N/A</v>
      </c>
      <c r="AM1637" s="17" t="str">
        <f>VLOOKUP(X1637,[1]Lookups!$B$3:$C$200,2,FALSE)</f>
        <v>Other Technologies &amp; Information Technology</v>
      </c>
      <c r="AN1637" s="17" t="e">
        <f>VLOOKUP(R1637,[1]Lookups!$H$3:$I$69,2,FALSE)</f>
        <v>#N/A</v>
      </c>
      <c r="AO1637" s="17" t="e">
        <f>VLOOKUP(T1637,[1]Lookups!$H$3:$I$69,2,FALSE)</f>
        <v>#N/A</v>
      </c>
      <c r="AP1637" s="17" t="e">
        <f>VLOOKUP(AN1637,[1]Lookups!$N$3:$O$11,2,FALSE)</f>
        <v>#N/A</v>
      </c>
      <c r="AQ1637" s="18" t="e">
        <f>COUNTIFS('[1]Deals (investment)'!$B:$B,$A1637)</f>
        <v>#VALUE!</v>
      </c>
      <c r="AR1637" s="18" t="e">
        <f>COUNTIFS('[1]Deals (investment)'!$B:$B,$A1637,'[1]Deals (investment)'!$T:$T,$AW$1)+COUNTIFS('[1]Deals (investment)'!$B:$B,$A1637,'[1]Deals (investment)'!$T:$T,$AX$1)+COUNTIFS('[1]Deals (investment)'!$B:$B,$A1637,'[1]Deals (investment)'!$T:$T,$AY$1)</f>
        <v>#VALUE!</v>
      </c>
      <c r="AS1637" s="17" t="e">
        <f>SUMIFS('[1]Deals (investment)'!$C:$C,'[1]Deals (investment)'!$B:$B,$A1637)</f>
        <v>#VALUE!</v>
      </c>
      <c r="AT1637" s="17" t="e">
        <f t="shared" si="219"/>
        <v>#VALUE!</v>
      </c>
      <c r="AU1637" s="18" t="e">
        <f>COUNTIF('[1]Deals (Exits)'!$B:$B,A1637)</f>
        <v>#VALUE!</v>
      </c>
      <c r="AV1637" s="17" t="e">
        <f>SUMIFS('[1]Deals (investment)'!$C:$C,'[1]Deals (investment)'!$B:$B,$A1637,'[1]Deals (investment)'!$T:$T,AV$1)</f>
        <v>#VALUE!</v>
      </c>
      <c r="AW1637" s="17" t="e">
        <f>SUMIFS('[1]Deals (investment)'!$C:$C,'[1]Deals (investment)'!$B:$B,$A1637,'[1]Deals (investment)'!$T:$T,AW$1)</f>
        <v>#VALUE!</v>
      </c>
      <c r="AX1637" s="17" t="e">
        <f>SUMIFS('[1]Deals (investment)'!$C:$C,'[1]Deals (investment)'!$B:$B,$A1637,'[1]Deals (investment)'!$T:$T,AX$1)</f>
        <v>#VALUE!</v>
      </c>
      <c r="AY1637" s="17" t="e">
        <f>SUMIFS('[1]Deals (investment)'!$C:$C,'[1]Deals (investment)'!$B:$B,$A1637,'[1]Deals (investment)'!$T:$T,AY$1)</f>
        <v>#VALUE!</v>
      </c>
      <c r="AZ1637" s="17" t="e">
        <f>SUMIFS('[1]Deals (investment)'!$C:$C,'[1]Deals (investment)'!$B:$B,$A1637,'[1]Deals (investment)'!$T:$T,AZ$1)</f>
        <v>#VALUE!</v>
      </c>
      <c r="BA1637" s="17" t="e">
        <f>SUMIFS('[1]Deals (investment)'!$C:$C,'[1]Deals (investment)'!$B:$B,$A1637,'[1]Deals (investment)'!$T:$T,BA$1)</f>
        <v>#VALUE!</v>
      </c>
      <c r="BB1637" s="17" t="e">
        <f>SUMIFS('[1]Deals (investment)'!$C:$C,'[1]Deals (investment)'!$B:$B,$A1637,'[1]Deals (investment)'!$T:$T,BB$1)</f>
        <v>#VALUE!</v>
      </c>
      <c r="BC1637" s="17" t="e">
        <f>SUMIFS('[1]Deals (Exits)'!$C:$C,'[1]Deals (Exits)'!$B:$B,$A1637)</f>
        <v>#VALUE!</v>
      </c>
      <c r="BD1637" s="17" t="e">
        <f>SUMIFS('[1]Deals (investment)'!$C:$C,'[1]Deals (investment)'!$B:$B,$A1637,'[1]Deals (investment)'!$V:$V,BD$1)</f>
        <v>#VALUE!</v>
      </c>
      <c r="BE1637" s="17" t="e">
        <f>SUMIFS('[1]Deals (investment)'!$C:$C,'[1]Deals (investment)'!$B:$B,$A1637,'[1]Deals (investment)'!$V:$V,BE$1)</f>
        <v>#VALUE!</v>
      </c>
      <c r="BF1637" s="17" t="e">
        <f>SUMIFS('[1]Deals (investment)'!$C:$C,'[1]Deals (investment)'!$B:$B,$A1637,'[1]Deals (investment)'!$V:$V,BF$1)</f>
        <v>#VALUE!</v>
      </c>
      <c r="BG1637" s="17" t="e">
        <f>SUMIFS('[1]Deals (investment)'!$C:$C,'[1]Deals (investment)'!$B:$B,$A1637,'[1]Deals (investment)'!$V:$V,BG$1)</f>
        <v>#VALUE!</v>
      </c>
      <c r="BH1637" s="17" t="e">
        <f>SUMIFS('[1]Deals (investment)'!$C:$C,'[1]Deals (investment)'!$B:$B,$A1637,'[1]Deals (investment)'!$V:$V,BH$1)</f>
        <v>#VALUE!</v>
      </c>
      <c r="BI1637" s="17" t="e">
        <f>SUMIFS('[1]Deals (investment)'!$C:$C,'[1]Deals (investment)'!$B:$B,$A1637,'[1]Deals (investment)'!$V:$V,BI$1)</f>
        <v>#VALUE!</v>
      </c>
      <c r="BJ1637" s="17" t="e">
        <f>SUMIFS('[1]Deals (investment)'!$C:$C,'[1]Deals (investment)'!$B:$B,$A1637,'[1]Deals (investment)'!$V:$V,BJ$1)</f>
        <v>#VALUE!</v>
      </c>
      <c r="BK1637" s="17" t="e">
        <f>SUMIFS('[1]Deals (investment)'!$C:$C,'[1]Deals (investment)'!$B:$B,$A1637,'[1]Deals (investment)'!$V:$V,BK$1)</f>
        <v>#VALUE!</v>
      </c>
      <c r="BL1637" s="17" t="e">
        <f>SUMIFS('[1]Deals (investment)'!$C:$C,'[1]Deals (investment)'!$B:$B,$A1637,'[1]Deals (investment)'!$V:$V,BL$1)</f>
        <v>#VALUE!</v>
      </c>
      <c r="BM1637" s="17" t="e">
        <f>SUMIFS('[1]Deals (investment)'!$C:$C,'[1]Deals (investment)'!$B:$B,$A1637,'[1]Deals (investment)'!$V:$V,BM$1)</f>
        <v>#VALUE!</v>
      </c>
      <c r="BN1637" s="15"/>
      <c r="BO1637" s="15"/>
      <c r="BP1637" s="22"/>
      <c r="BQ1637" s="15"/>
      <c r="BR1637" s="15"/>
      <c r="BS1637" s="15"/>
      <c r="BT1637" s="15"/>
      <c r="BU1637" s="15"/>
      <c r="BV1637" s="15"/>
      <c r="BW1637" s="15"/>
      <c r="BX1637" s="15"/>
      <c r="BY1637" s="15"/>
      <c r="BZ1637" s="15"/>
      <c r="CA1637" s="15"/>
      <c r="CB1637" s="15"/>
      <c r="CC1637" s="15"/>
      <c r="CD1637" s="15" t="str">
        <f t="shared" si="251"/>
        <v>TouchsidesTouchsides uses technology and big data insights to help brands and retailers win and retain loyal customers in high-growth markets</v>
      </c>
      <c r="CE1637" s="15"/>
      <c r="CF1637" s="15"/>
      <c r="CG1637" s="15"/>
      <c r="CH1637" s="15"/>
      <c r="CI1637" s="15"/>
      <c r="CJ1637" s="15"/>
    </row>
    <row r="1638" spans="1:88" ht="12.75">
      <c r="A1638" s="15" t="s">
        <v>10606</v>
      </c>
      <c r="B1638" t="s">
        <v>10607</v>
      </c>
      <c r="C1638" s="15" t="s">
        <v>58</v>
      </c>
      <c r="D1638" s="16">
        <v>2018</v>
      </c>
      <c r="E1638" s="26" t="s">
        <v>117</v>
      </c>
      <c r="F1638" s="26" t="s">
        <v>199</v>
      </c>
      <c r="G1638" s="26" t="s">
        <v>118</v>
      </c>
      <c r="H1638" s="26"/>
      <c r="I1638" s="15" t="s">
        <v>118</v>
      </c>
      <c r="J1638" s="26"/>
      <c r="K1638" s="17" t="e">
        <f t="shared" si="218"/>
        <v>#VALUE!</v>
      </c>
      <c r="L1638" s="15"/>
      <c r="M1638" s="18" t="e">
        <f t="shared" si="253"/>
        <v>#VALUE!</v>
      </c>
      <c r="N1638" s="15"/>
      <c r="O1638" s="15"/>
      <c r="P1638" s="15"/>
      <c r="Q1638" s="24" t="e">
        <f ca="1">_xludf.MAXIFS('[1]Deals (investment)'!A:A,'[1]Deals (investment)'!B:B,A1638)</f>
        <v>#NAME?</v>
      </c>
      <c r="R1638" s="15"/>
      <c r="S1638" s="19"/>
      <c r="T1638" s="15"/>
      <c r="U1638" s="17"/>
      <c r="V1638" s="15" t="s">
        <v>10608</v>
      </c>
      <c r="W1638" s="15">
        <v>0</v>
      </c>
      <c r="X1638" s="15" t="s">
        <v>10609</v>
      </c>
      <c r="Y1638" s="15" t="s">
        <v>10610</v>
      </c>
      <c r="AB1638" s="32">
        <v>43506</v>
      </c>
      <c r="AC1638" s="27" t="s">
        <v>10611</v>
      </c>
      <c r="AD1638" s="27" t="s">
        <v>10612</v>
      </c>
      <c r="AE1638" s="15" t="s">
        <v>199</v>
      </c>
      <c r="AF1638" s="15" t="s">
        <v>199</v>
      </c>
      <c r="AG1638" s="22">
        <f>COUNTA(B1637:AF1637)/(COUNTA(B1637:AF1637)+COUNTBLANK(B1637:AF1637))</f>
        <v>0.32258064516129031</v>
      </c>
      <c r="AH1638" s="15" t="str">
        <f t="shared" si="247"/>
        <v/>
      </c>
      <c r="AI1638" s="22" t="e">
        <f>VLOOKUP(A1638,'[1]Deals (investment)'!$B$2:$Z$1497,1,FALSE)</f>
        <v>#N/A</v>
      </c>
      <c r="AJ1638" s="22" t="e">
        <f>VLOOKUP(A1638,'[1]Deals (investment)'!$B$2:$Z$870,15,FALSE)</f>
        <v>#N/A</v>
      </c>
      <c r="AK1638" s="17" t="e">
        <f>VLOOKUP(A1638,'[1]Deals (Exits)'!B:B,1,FALSE)</f>
        <v>#N/A</v>
      </c>
      <c r="AL1638" s="23">
        <f>VLOOKUP(G1638,[1]Lookups!$V$3:$Y$197,4,FALSE)</f>
        <v>0</v>
      </c>
      <c r="AM1638" s="17" t="str">
        <f>VLOOKUP(X1638,[1]Lookups!$B$3:$C$200,2,FALSE)</f>
        <v>Emerging Technologies</v>
      </c>
      <c r="AN1638" s="17" t="e">
        <f>VLOOKUP(R1638,[1]Lookups!$H$3:$I$69,2,FALSE)</f>
        <v>#N/A</v>
      </c>
      <c r="AO1638" s="17" t="e">
        <f>VLOOKUP(T1638,[1]Lookups!$H$3:$I$69,2,FALSE)</f>
        <v>#N/A</v>
      </c>
      <c r="AP1638" s="17" t="e">
        <f>VLOOKUP(AN1638,[1]Lookups!$N$3:$O$11,2,FALSE)</f>
        <v>#N/A</v>
      </c>
      <c r="AQ1638" s="18" t="e">
        <f>COUNTIFS('[1]Deals (investment)'!$B:$B,$A1638)</f>
        <v>#VALUE!</v>
      </c>
      <c r="AR1638" s="18" t="e">
        <f>COUNTIFS('[1]Deals (investment)'!$B:$B,$A1638,'[1]Deals (investment)'!$T:$T,$AW$1)+COUNTIFS('[1]Deals (investment)'!$B:$B,$A1638,'[1]Deals (investment)'!$T:$T,$AX$1)+COUNTIFS('[1]Deals (investment)'!$B:$B,$A1638,'[1]Deals (investment)'!$T:$T,$AY$1)</f>
        <v>#VALUE!</v>
      </c>
      <c r="AS1638" s="17" t="e">
        <f>SUMIFS('[1]Deals (investment)'!$C:$C,'[1]Deals (investment)'!$B:$B,$A1638)</f>
        <v>#VALUE!</v>
      </c>
      <c r="AT1638" s="17" t="e">
        <f t="shared" si="219"/>
        <v>#VALUE!</v>
      </c>
      <c r="AU1638" s="18" t="e">
        <f>COUNTIF('[1]Deals (Exits)'!$B:$B,A1638)</f>
        <v>#VALUE!</v>
      </c>
      <c r="AV1638" s="17" t="e">
        <f>SUMIFS('[1]Deals (investment)'!$C:$C,'[1]Deals (investment)'!$B:$B,$A1638,'[1]Deals (investment)'!$T:$T,AV$1)</f>
        <v>#VALUE!</v>
      </c>
      <c r="AW1638" s="17" t="e">
        <f>SUMIFS('[1]Deals (investment)'!$C:$C,'[1]Deals (investment)'!$B:$B,$A1638,'[1]Deals (investment)'!$T:$T,AW$1)</f>
        <v>#VALUE!</v>
      </c>
      <c r="AX1638" s="17" t="e">
        <f>SUMIFS('[1]Deals (investment)'!$C:$C,'[1]Deals (investment)'!$B:$B,$A1638,'[1]Deals (investment)'!$T:$T,AX$1)</f>
        <v>#VALUE!</v>
      </c>
      <c r="AY1638" s="17" t="e">
        <f>SUMIFS('[1]Deals (investment)'!$C:$C,'[1]Deals (investment)'!$B:$B,$A1638,'[1]Deals (investment)'!$T:$T,AY$1)</f>
        <v>#VALUE!</v>
      </c>
      <c r="AZ1638" s="17" t="e">
        <f>SUMIFS('[1]Deals (investment)'!$C:$C,'[1]Deals (investment)'!$B:$B,$A1638,'[1]Deals (investment)'!$T:$T,AZ$1)</f>
        <v>#VALUE!</v>
      </c>
      <c r="BA1638" s="17" t="e">
        <f>SUMIFS('[1]Deals (investment)'!$C:$C,'[1]Deals (investment)'!$B:$B,$A1638,'[1]Deals (investment)'!$T:$T,BA$1)</f>
        <v>#VALUE!</v>
      </c>
      <c r="BB1638" s="17" t="e">
        <f>SUMIFS('[1]Deals (investment)'!$C:$C,'[1]Deals (investment)'!$B:$B,$A1638,'[1]Deals (investment)'!$T:$T,BB$1)</f>
        <v>#VALUE!</v>
      </c>
      <c r="BC1638" s="17" t="e">
        <f>SUMIFS('[1]Deals (Exits)'!$C:$C,'[1]Deals (Exits)'!$B:$B,$A1638)</f>
        <v>#VALUE!</v>
      </c>
      <c r="BD1638" s="17" t="e">
        <f>SUMIFS('[1]Deals (investment)'!$C:$C,'[1]Deals (investment)'!$B:$B,$A1638,'[1]Deals (investment)'!$V:$V,BD$1)</f>
        <v>#VALUE!</v>
      </c>
      <c r="BE1638" s="17" t="e">
        <f>SUMIFS('[1]Deals (investment)'!$C:$C,'[1]Deals (investment)'!$B:$B,$A1638,'[1]Deals (investment)'!$V:$V,BE$1)</f>
        <v>#VALUE!</v>
      </c>
      <c r="BF1638" s="17" t="e">
        <f>SUMIFS('[1]Deals (investment)'!$C:$C,'[1]Deals (investment)'!$B:$B,$A1638,'[1]Deals (investment)'!$V:$V,BF$1)</f>
        <v>#VALUE!</v>
      </c>
      <c r="BG1638" s="17" t="e">
        <f>SUMIFS('[1]Deals (investment)'!$C:$C,'[1]Deals (investment)'!$B:$B,$A1638,'[1]Deals (investment)'!$V:$V,BG$1)</f>
        <v>#VALUE!</v>
      </c>
      <c r="BH1638" s="17" t="e">
        <f>SUMIFS('[1]Deals (investment)'!$C:$C,'[1]Deals (investment)'!$B:$B,$A1638,'[1]Deals (investment)'!$V:$V,BH$1)</f>
        <v>#VALUE!</v>
      </c>
      <c r="BI1638" s="17" t="e">
        <f>SUMIFS('[1]Deals (investment)'!$C:$C,'[1]Deals (investment)'!$B:$B,$A1638,'[1]Deals (investment)'!$V:$V,BI$1)</f>
        <v>#VALUE!</v>
      </c>
      <c r="BJ1638" s="17" t="e">
        <f>SUMIFS('[1]Deals (investment)'!$C:$C,'[1]Deals (investment)'!$B:$B,$A1638,'[1]Deals (investment)'!$V:$V,BJ$1)</f>
        <v>#VALUE!</v>
      </c>
      <c r="BK1638" s="17" t="e">
        <f>SUMIFS('[1]Deals (investment)'!$C:$C,'[1]Deals (investment)'!$B:$B,$A1638,'[1]Deals (investment)'!$V:$V,BK$1)</f>
        <v>#VALUE!</v>
      </c>
      <c r="BL1638" s="17" t="e">
        <f>SUMIFS('[1]Deals (investment)'!$C:$C,'[1]Deals (investment)'!$B:$B,$A1638,'[1]Deals (investment)'!$V:$V,BL$1)</f>
        <v>#VALUE!</v>
      </c>
      <c r="BM1638" s="17" t="e">
        <f>SUMIFS('[1]Deals (investment)'!$C:$C,'[1]Deals (investment)'!$B:$B,$A1638,'[1]Deals (investment)'!$V:$V,BM$1)</f>
        <v>#VALUE!</v>
      </c>
      <c r="BN1638" s="15"/>
      <c r="BO1638" s="15"/>
      <c r="BP1638" s="22"/>
      <c r="BQ1638" s="15"/>
      <c r="BR1638" s="15"/>
      <c r="BS1638" s="15"/>
      <c r="BT1638" s="15"/>
      <c r="BU1638" s="15"/>
      <c r="BV1638" s="15"/>
      <c r="BW1638" s="15"/>
      <c r="BX1638" s="15"/>
      <c r="BY1638" s="15"/>
      <c r="BZ1638" s="15"/>
      <c r="CA1638" s="15"/>
      <c r="CB1638" s="15"/>
      <c r="CC1638" s="15"/>
      <c r="CD1638" s="15" t="str">
        <f t="shared" si="251"/>
        <v>Tetch Astro SystemsTetch Astro Systems is a Kenyan based an IOT &amp; smart utilities technology company.Active</v>
      </c>
      <c r="CE1638" s="15"/>
      <c r="CF1638" s="15"/>
      <c r="CG1638" s="15"/>
      <c r="CH1638" s="15"/>
      <c r="CI1638" s="15"/>
      <c r="CJ1638" s="15"/>
    </row>
    <row r="1639" spans="1:88" ht="12.75">
      <c r="A1639" s="15" t="s">
        <v>10613</v>
      </c>
      <c r="B1639" s="15" t="s">
        <v>10614</v>
      </c>
      <c r="C1639" s="15" t="s">
        <v>58</v>
      </c>
      <c r="D1639" s="16">
        <v>2017</v>
      </c>
      <c r="E1639" s="15" t="s">
        <v>10615</v>
      </c>
      <c r="F1639" s="15" t="s">
        <v>10616</v>
      </c>
      <c r="G1639" s="15" t="s">
        <v>10617</v>
      </c>
      <c r="H1639" s="15"/>
      <c r="I1639" s="15" t="s">
        <v>10617</v>
      </c>
      <c r="J1639" s="15"/>
      <c r="K1639" s="17" t="e">
        <f t="shared" si="218"/>
        <v>#VALUE!</v>
      </c>
      <c r="L1639" s="15"/>
      <c r="M1639" s="18" t="e">
        <f t="shared" si="253"/>
        <v>#VALUE!</v>
      </c>
      <c r="N1639" s="15"/>
      <c r="O1639" s="15"/>
      <c r="P1639" s="15"/>
      <c r="Q1639" s="24" t="e">
        <f ca="1">_xludf.MAXIFS('[1]Deals (investment)'!A:A,'[1]Deals (investment)'!B:B,A1639)</f>
        <v>#NAME?</v>
      </c>
      <c r="R1639" s="15"/>
      <c r="S1639" s="19"/>
      <c r="T1639" s="15"/>
      <c r="U1639" s="17"/>
      <c r="V1639" s="15" t="s">
        <v>10618</v>
      </c>
      <c r="W1639" s="15">
        <v>0</v>
      </c>
      <c r="X1639" s="15" t="s">
        <v>404</v>
      </c>
      <c r="Y1639" s="15" t="s">
        <v>10619</v>
      </c>
      <c r="AB1639" s="32">
        <v>43506</v>
      </c>
      <c r="AC1639" s="21" t="s">
        <v>10620</v>
      </c>
      <c r="AD1639" s="21" t="s">
        <v>10621</v>
      </c>
      <c r="AE1639" s="21" t="s">
        <v>10622</v>
      </c>
      <c r="AF1639" s="21" t="s">
        <v>10623</v>
      </c>
      <c r="AG1639" s="22">
        <f t="shared" ref="AG1639:AG1660" ca="1" si="254">COUNTA(B1639:AF1639)/(COUNTA(B1639:AF1639)+COUNTBLANK(B1639:AF1639))</f>
        <v>0.61290322580645162</v>
      </c>
      <c r="AH1639" s="15" t="str">
        <f t="shared" si="247"/>
        <v/>
      </c>
      <c r="AI1639" s="22" t="e">
        <f>VLOOKUP(A1639,'[1]Deals (investment)'!$B$2:$Z$1497,1,FALSE)</f>
        <v>#N/A</v>
      </c>
      <c r="AJ1639" s="22" t="e">
        <f>VLOOKUP(A1639,'[1]Deals (investment)'!$B$2:$Z$870,15,FALSE)</f>
        <v>#N/A</v>
      </c>
      <c r="AK1639" s="17" t="e">
        <f>VLOOKUP(A1639,'[1]Deals (Exits)'!B:B,1,FALSE)</f>
        <v>#N/A</v>
      </c>
      <c r="AL1639" s="23">
        <f>VLOOKUP(G1639,[1]Lookups!$V$3:$Y$197,4,FALSE)</f>
        <v>0</v>
      </c>
      <c r="AM1639" s="17" t="str">
        <f>VLOOKUP(X1639,[1]Lookups!$B$3:$C$200,2,FALSE)</f>
        <v>Other Technologies &amp; Information Technology</v>
      </c>
      <c r="AN1639" s="17" t="e">
        <f>VLOOKUP(R1639,[1]Lookups!$H$3:$I$69,2,FALSE)</f>
        <v>#N/A</v>
      </c>
      <c r="AO1639" s="17" t="e">
        <f>VLOOKUP(T1639,[1]Lookups!$H$3:$I$69,2,FALSE)</f>
        <v>#N/A</v>
      </c>
      <c r="AP1639" s="17" t="e">
        <f>VLOOKUP(AN1639,[1]Lookups!$N$3:$O$11,2,FALSE)</f>
        <v>#N/A</v>
      </c>
      <c r="AQ1639" s="18" t="e">
        <f>COUNTIFS('[1]Deals (investment)'!$B:$B,$A1639)</f>
        <v>#VALUE!</v>
      </c>
      <c r="AR1639" s="18" t="e">
        <f>COUNTIFS('[1]Deals (investment)'!$B:$B,$A1639,'[1]Deals (investment)'!$T:$T,$AW$1)+COUNTIFS('[1]Deals (investment)'!$B:$B,$A1639,'[1]Deals (investment)'!$T:$T,$AX$1)+COUNTIFS('[1]Deals (investment)'!$B:$B,$A1639,'[1]Deals (investment)'!$T:$T,$AY$1)</f>
        <v>#VALUE!</v>
      </c>
      <c r="AS1639" s="17" t="e">
        <f>SUMIFS('[1]Deals (investment)'!$C:$C,'[1]Deals (investment)'!$B:$B,$A1639)</f>
        <v>#VALUE!</v>
      </c>
      <c r="AT1639" s="17" t="e">
        <f t="shared" si="219"/>
        <v>#VALUE!</v>
      </c>
      <c r="AU1639" s="18" t="e">
        <f>COUNTIF('[1]Deals (Exits)'!$B:$B,A1639)</f>
        <v>#VALUE!</v>
      </c>
      <c r="AV1639" s="17" t="e">
        <f>SUMIFS('[1]Deals (investment)'!$C:$C,'[1]Deals (investment)'!$B:$B,$A1639,'[1]Deals (investment)'!$T:$T,AV$1)</f>
        <v>#VALUE!</v>
      </c>
      <c r="AW1639" s="17" t="e">
        <f>SUMIFS('[1]Deals (investment)'!$C:$C,'[1]Deals (investment)'!$B:$B,$A1639,'[1]Deals (investment)'!$T:$T,AW$1)</f>
        <v>#VALUE!</v>
      </c>
      <c r="AX1639" s="17" t="e">
        <f>SUMIFS('[1]Deals (investment)'!$C:$C,'[1]Deals (investment)'!$B:$B,$A1639,'[1]Deals (investment)'!$T:$T,AX$1)</f>
        <v>#VALUE!</v>
      </c>
      <c r="AY1639" s="17" t="e">
        <f>SUMIFS('[1]Deals (investment)'!$C:$C,'[1]Deals (investment)'!$B:$B,$A1639,'[1]Deals (investment)'!$T:$T,AY$1)</f>
        <v>#VALUE!</v>
      </c>
      <c r="AZ1639" s="17" t="e">
        <f>SUMIFS('[1]Deals (investment)'!$C:$C,'[1]Deals (investment)'!$B:$B,$A1639,'[1]Deals (investment)'!$T:$T,AZ$1)</f>
        <v>#VALUE!</v>
      </c>
      <c r="BA1639" s="17" t="e">
        <f>SUMIFS('[1]Deals (investment)'!$C:$C,'[1]Deals (investment)'!$B:$B,$A1639,'[1]Deals (investment)'!$T:$T,BA$1)</f>
        <v>#VALUE!</v>
      </c>
      <c r="BB1639" s="17" t="e">
        <f>SUMIFS('[1]Deals (investment)'!$C:$C,'[1]Deals (investment)'!$B:$B,$A1639,'[1]Deals (investment)'!$T:$T,BB$1)</f>
        <v>#VALUE!</v>
      </c>
      <c r="BC1639" s="17" t="e">
        <f>SUMIFS('[1]Deals (Exits)'!$C:$C,'[1]Deals (Exits)'!$B:$B,$A1639)</f>
        <v>#VALUE!</v>
      </c>
      <c r="BD1639" s="17" t="e">
        <f>SUMIFS('[1]Deals (investment)'!$C:$C,'[1]Deals (investment)'!$B:$B,$A1639,'[1]Deals (investment)'!$V:$V,BD$1)</f>
        <v>#VALUE!</v>
      </c>
      <c r="BE1639" s="17" t="e">
        <f>SUMIFS('[1]Deals (investment)'!$C:$C,'[1]Deals (investment)'!$B:$B,$A1639,'[1]Deals (investment)'!$V:$V,BE$1)</f>
        <v>#VALUE!</v>
      </c>
      <c r="BF1639" s="17" t="e">
        <f>SUMIFS('[1]Deals (investment)'!$C:$C,'[1]Deals (investment)'!$B:$B,$A1639,'[1]Deals (investment)'!$V:$V,BF$1)</f>
        <v>#VALUE!</v>
      </c>
      <c r="BG1639" s="17" t="e">
        <f>SUMIFS('[1]Deals (investment)'!$C:$C,'[1]Deals (investment)'!$B:$B,$A1639,'[1]Deals (investment)'!$V:$V,BG$1)</f>
        <v>#VALUE!</v>
      </c>
      <c r="BH1639" s="17" t="e">
        <f>SUMIFS('[1]Deals (investment)'!$C:$C,'[1]Deals (investment)'!$B:$B,$A1639,'[1]Deals (investment)'!$V:$V,BH$1)</f>
        <v>#VALUE!</v>
      </c>
      <c r="BI1639" s="17" t="e">
        <f>SUMIFS('[1]Deals (investment)'!$C:$C,'[1]Deals (investment)'!$B:$B,$A1639,'[1]Deals (investment)'!$V:$V,BI$1)</f>
        <v>#VALUE!</v>
      </c>
      <c r="BJ1639" s="17" t="e">
        <f>SUMIFS('[1]Deals (investment)'!$C:$C,'[1]Deals (investment)'!$B:$B,$A1639,'[1]Deals (investment)'!$V:$V,BJ$1)</f>
        <v>#VALUE!</v>
      </c>
      <c r="BK1639" s="17" t="e">
        <f>SUMIFS('[1]Deals (investment)'!$C:$C,'[1]Deals (investment)'!$B:$B,$A1639,'[1]Deals (investment)'!$V:$V,BK$1)</f>
        <v>#VALUE!</v>
      </c>
      <c r="BL1639" s="17" t="e">
        <f>SUMIFS('[1]Deals (investment)'!$C:$C,'[1]Deals (investment)'!$B:$B,$A1639,'[1]Deals (investment)'!$V:$V,BL$1)</f>
        <v>#VALUE!</v>
      </c>
      <c r="BM1639" s="17" t="e">
        <f>SUMIFS('[1]Deals (investment)'!$C:$C,'[1]Deals (investment)'!$B:$B,$A1639,'[1]Deals (investment)'!$V:$V,BM$1)</f>
        <v>#VALUE!</v>
      </c>
      <c r="BN1639" s="15"/>
      <c r="BO1639" s="15"/>
      <c r="BP1639" s="22"/>
      <c r="BQ1639" s="15"/>
      <c r="BR1639" s="15"/>
      <c r="BS1639" s="15"/>
      <c r="BT1639" s="15"/>
      <c r="BU1639" s="15"/>
      <c r="BV1639" s="15"/>
      <c r="BW1639" s="15"/>
      <c r="BX1639" s="15"/>
      <c r="BY1639" s="15"/>
      <c r="BZ1639" s="15"/>
      <c r="CA1639" s="15"/>
      <c r="CB1639" s="15"/>
      <c r="CC1639" s="15"/>
      <c r="CD1639" s="15" t="str">
        <f t="shared" si="251"/>
        <v>Tikkeo TechnologiesTikkeo Technologies is an all-in-one software platform for eventsActive</v>
      </c>
      <c r="CE1639" s="15"/>
      <c r="CF1639" s="15"/>
      <c r="CG1639" s="15"/>
      <c r="CH1639" s="15"/>
      <c r="CI1639" s="15"/>
      <c r="CJ1639" s="15"/>
    </row>
    <row r="1640" spans="1:88" ht="12.75">
      <c r="A1640" s="15" t="s">
        <v>10624</v>
      </c>
      <c r="B1640" s="15" t="s">
        <v>10625</v>
      </c>
      <c r="C1640" s="15" t="s">
        <v>58</v>
      </c>
      <c r="D1640" s="16">
        <v>2014</v>
      </c>
      <c r="E1640" s="15" t="s">
        <v>90</v>
      </c>
      <c r="F1640" s="15"/>
      <c r="G1640" s="15" t="s">
        <v>91</v>
      </c>
      <c r="H1640" s="15"/>
      <c r="I1640" s="15" t="s">
        <v>10626</v>
      </c>
      <c r="J1640" s="15"/>
      <c r="K1640" s="17" t="e">
        <f t="shared" si="218"/>
        <v>#VALUE!</v>
      </c>
      <c r="L1640" s="15"/>
      <c r="M1640" s="18" t="e">
        <f t="shared" si="253"/>
        <v>#VALUE!</v>
      </c>
      <c r="N1640" s="15"/>
      <c r="O1640" s="15"/>
      <c r="P1640" s="15"/>
      <c r="Q1640" s="24" t="e">
        <f ca="1">_xludf.MAXIFS('[1]Deals (investment)'!A:A,'[1]Deals (investment)'!B:B,A1640)</f>
        <v>#NAME?</v>
      </c>
      <c r="R1640" s="15" t="s">
        <v>375</v>
      </c>
      <c r="S1640" s="19" t="s">
        <v>144</v>
      </c>
      <c r="T1640" s="15" t="s">
        <v>312</v>
      </c>
      <c r="U1640" s="17" t="s">
        <v>312</v>
      </c>
      <c r="V1640" s="15" t="s">
        <v>10627</v>
      </c>
      <c r="W1640" s="15"/>
      <c r="X1640" s="15" t="s">
        <v>229</v>
      </c>
      <c r="Y1640" s="15" t="s">
        <v>10628</v>
      </c>
      <c r="AB1640" s="20" t="s">
        <v>286</v>
      </c>
      <c r="AC1640" s="21" t="s">
        <v>10629</v>
      </c>
      <c r="AD1640" s="21" t="s">
        <v>10630</v>
      </c>
      <c r="AE1640" s="21" t="s">
        <v>10631</v>
      </c>
      <c r="AF1640" s="21" t="s">
        <v>10632</v>
      </c>
      <c r="AG1640" s="22">
        <f t="shared" ca="1" si="254"/>
        <v>0.67741935483870963</v>
      </c>
      <c r="AH1640" s="15" t="e">
        <f t="shared" si="247"/>
        <v>#VALUE!</v>
      </c>
      <c r="AI1640" s="22" t="e">
        <f>VLOOKUP(A1640,'[1]Deals (investment)'!$B$2:$Z$1497,1,FALSE)</f>
        <v>#N/A</v>
      </c>
      <c r="AJ1640" s="22" t="e">
        <f>VLOOKUP(A1640,'[1]Deals (investment)'!$B$2:$Z$870,15,FALSE)</f>
        <v>#N/A</v>
      </c>
      <c r="AK1640" s="17" t="e">
        <f>VLOOKUP(A1640,'[1]Deals (Exits)'!B:B,1,FALSE)</f>
        <v>#N/A</v>
      </c>
      <c r="AL1640" s="23">
        <f>VLOOKUP(G1640,[1]Lookups!$V$3:$Y$197,4,FALSE)</f>
        <v>0</v>
      </c>
      <c r="AM1640" s="17" t="str">
        <f>VLOOKUP(X1640,[1]Lookups!$B$3:$C$200,2,FALSE)</f>
        <v>Travel &amp; Leisure</v>
      </c>
      <c r="AN1640" s="17" t="str">
        <f>VLOOKUP(R1640,[1]Lookups!$H$3:$I$69,2,FALSE)</f>
        <v>2. Seed</v>
      </c>
      <c r="AO1640" s="17" t="e">
        <f>VLOOKUP(T1640,[1]Lookups!$H$3:$I$69,2,FALSE)</f>
        <v>#N/A</v>
      </c>
      <c r="AP1640" s="17" t="str">
        <f>VLOOKUP(AN1640,[1]Lookups!$N$3:$O$11,2,FALSE)</f>
        <v>Early</v>
      </c>
      <c r="AQ1640" s="18" t="e">
        <f>COUNTIFS('[1]Deals (investment)'!$B:$B,$A1640)</f>
        <v>#VALUE!</v>
      </c>
      <c r="AR1640" s="18" t="e">
        <f>COUNTIFS('[1]Deals (investment)'!$B:$B,$A1640,'[1]Deals (investment)'!$T:$T,$AW$1)+COUNTIFS('[1]Deals (investment)'!$B:$B,$A1640,'[1]Deals (investment)'!$T:$T,$AX$1)+COUNTIFS('[1]Deals (investment)'!$B:$B,$A1640,'[1]Deals (investment)'!$T:$T,$AY$1)</f>
        <v>#VALUE!</v>
      </c>
      <c r="AS1640" s="17" t="e">
        <f>SUMIFS('[1]Deals (investment)'!$C:$C,'[1]Deals (investment)'!$B:$B,$A1640)</f>
        <v>#VALUE!</v>
      </c>
      <c r="AT1640" s="17" t="e">
        <f t="shared" si="219"/>
        <v>#VALUE!</v>
      </c>
      <c r="AU1640" s="18" t="e">
        <f>COUNTIF('[1]Deals (Exits)'!$B:$B,A1640)</f>
        <v>#VALUE!</v>
      </c>
      <c r="AV1640" s="17" t="e">
        <f>SUMIFS('[1]Deals (investment)'!$C:$C,'[1]Deals (investment)'!$B:$B,$A1640,'[1]Deals (investment)'!$T:$T,AV$1)</f>
        <v>#VALUE!</v>
      </c>
      <c r="AW1640" s="17" t="e">
        <f>SUMIFS('[1]Deals (investment)'!$C:$C,'[1]Deals (investment)'!$B:$B,$A1640,'[1]Deals (investment)'!$T:$T,AW$1)</f>
        <v>#VALUE!</v>
      </c>
      <c r="AX1640" s="17" t="e">
        <f>SUMIFS('[1]Deals (investment)'!$C:$C,'[1]Deals (investment)'!$B:$B,$A1640,'[1]Deals (investment)'!$T:$T,AX$1)</f>
        <v>#VALUE!</v>
      </c>
      <c r="AY1640" s="17" t="e">
        <f>SUMIFS('[1]Deals (investment)'!$C:$C,'[1]Deals (investment)'!$B:$B,$A1640,'[1]Deals (investment)'!$T:$T,AY$1)</f>
        <v>#VALUE!</v>
      </c>
      <c r="AZ1640" s="17" t="e">
        <f>SUMIFS('[1]Deals (investment)'!$C:$C,'[1]Deals (investment)'!$B:$B,$A1640,'[1]Deals (investment)'!$T:$T,AZ$1)</f>
        <v>#VALUE!</v>
      </c>
      <c r="BA1640" s="17" t="e">
        <f>SUMIFS('[1]Deals (investment)'!$C:$C,'[1]Deals (investment)'!$B:$B,$A1640,'[1]Deals (investment)'!$T:$T,BA$1)</f>
        <v>#VALUE!</v>
      </c>
      <c r="BB1640" s="17" t="e">
        <f>SUMIFS('[1]Deals (investment)'!$C:$C,'[1]Deals (investment)'!$B:$B,$A1640,'[1]Deals (investment)'!$T:$T,BB$1)</f>
        <v>#VALUE!</v>
      </c>
      <c r="BC1640" s="17" t="e">
        <f>SUMIFS('[1]Deals (Exits)'!$C:$C,'[1]Deals (Exits)'!$B:$B,$A1640)</f>
        <v>#VALUE!</v>
      </c>
      <c r="BD1640" s="17" t="e">
        <f>SUMIFS('[1]Deals (investment)'!$C:$C,'[1]Deals (investment)'!$B:$B,$A1640,'[1]Deals (investment)'!$V:$V,BD$1)</f>
        <v>#VALUE!</v>
      </c>
      <c r="BE1640" s="17" t="e">
        <f>SUMIFS('[1]Deals (investment)'!$C:$C,'[1]Deals (investment)'!$B:$B,$A1640,'[1]Deals (investment)'!$V:$V,BE$1)</f>
        <v>#VALUE!</v>
      </c>
      <c r="BF1640" s="17" t="e">
        <f>SUMIFS('[1]Deals (investment)'!$C:$C,'[1]Deals (investment)'!$B:$B,$A1640,'[1]Deals (investment)'!$V:$V,BF$1)</f>
        <v>#VALUE!</v>
      </c>
      <c r="BG1640" s="17" t="e">
        <f>SUMIFS('[1]Deals (investment)'!$C:$C,'[1]Deals (investment)'!$B:$B,$A1640,'[1]Deals (investment)'!$V:$V,BG$1)</f>
        <v>#VALUE!</v>
      </c>
      <c r="BH1640" s="17" t="e">
        <f>SUMIFS('[1]Deals (investment)'!$C:$C,'[1]Deals (investment)'!$B:$B,$A1640,'[1]Deals (investment)'!$V:$V,BH$1)</f>
        <v>#VALUE!</v>
      </c>
      <c r="BI1640" s="17" t="e">
        <f>SUMIFS('[1]Deals (investment)'!$C:$C,'[1]Deals (investment)'!$B:$B,$A1640,'[1]Deals (investment)'!$V:$V,BI$1)</f>
        <v>#VALUE!</v>
      </c>
      <c r="BJ1640" s="17" t="e">
        <f>SUMIFS('[1]Deals (investment)'!$C:$C,'[1]Deals (investment)'!$B:$B,$A1640,'[1]Deals (investment)'!$V:$V,BJ$1)</f>
        <v>#VALUE!</v>
      </c>
      <c r="BK1640" s="17" t="e">
        <f>SUMIFS('[1]Deals (investment)'!$C:$C,'[1]Deals (investment)'!$B:$B,$A1640,'[1]Deals (investment)'!$V:$V,BK$1)</f>
        <v>#VALUE!</v>
      </c>
      <c r="BL1640" s="17" t="e">
        <f>SUMIFS('[1]Deals (investment)'!$C:$C,'[1]Deals (investment)'!$B:$B,$A1640,'[1]Deals (investment)'!$V:$V,BL$1)</f>
        <v>#VALUE!</v>
      </c>
      <c r="BM1640" s="17" t="e">
        <f>SUMIFS('[1]Deals (investment)'!$C:$C,'[1]Deals (investment)'!$B:$B,$A1640,'[1]Deals (investment)'!$V:$V,BM$1)</f>
        <v>#VALUE!</v>
      </c>
      <c r="BN1640" s="15"/>
      <c r="BO1640" s="15"/>
      <c r="BP1640" s="22"/>
      <c r="BQ1640" s="15"/>
      <c r="BR1640" s="15"/>
      <c r="BS1640" s="15"/>
      <c r="BT1640" s="15"/>
      <c r="BU1640" s="15"/>
      <c r="BV1640" s="15"/>
      <c r="BW1640" s="15"/>
      <c r="BX1640" s="15"/>
      <c r="BY1640" s="15"/>
      <c r="BZ1640" s="15"/>
      <c r="CA1640" s="15"/>
      <c r="CB1640" s="15"/>
      <c r="CC1640" s="15"/>
      <c r="CD1640" s="15" t="str">
        <f t="shared" si="251"/>
        <v>TimbuktuTimbuktu is an interactive platform that allows travellers to design and customize their own trip to Africa from a selection of hundreds of handpicked lodges and curated itineraries. They are changing how safaris are discovered and booked, empowering the traveller to take control by planning their own trips online, saving time and money along the wayActive</v>
      </c>
      <c r="CE1640" s="15"/>
      <c r="CF1640" s="15"/>
      <c r="CG1640" s="15"/>
      <c r="CH1640" s="15"/>
      <c r="CI1640" s="15"/>
      <c r="CJ1640" s="15"/>
    </row>
    <row r="1641" spans="1:88" ht="12.75">
      <c r="A1641" s="15" t="s">
        <v>10633</v>
      </c>
      <c r="B1641" s="15" t="s">
        <v>10634</v>
      </c>
      <c r="C1641" s="15" t="s">
        <v>46</v>
      </c>
      <c r="D1641" s="16">
        <v>2014</v>
      </c>
      <c r="E1641" s="15" t="s">
        <v>128</v>
      </c>
      <c r="F1641" s="15"/>
      <c r="G1641" s="15" t="s">
        <v>129</v>
      </c>
      <c r="H1641" s="15"/>
      <c r="I1641" s="15" t="s">
        <v>129</v>
      </c>
      <c r="J1641" s="15"/>
      <c r="K1641" s="17" t="e">
        <f t="shared" si="218"/>
        <v>#VALUE!</v>
      </c>
      <c r="L1641" s="15"/>
      <c r="M1641" s="18" t="e">
        <f t="shared" si="253"/>
        <v>#VALUE!</v>
      </c>
      <c r="N1641" s="15"/>
      <c r="O1641" s="15"/>
      <c r="P1641" s="15"/>
      <c r="Q1641" s="15"/>
      <c r="R1641" s="15"/>
      <c r="S1641" s="19"/>
      <c r="T1641" s="15"/>
      <c r="U1641" s="17"/>
      <c r="V1641" s="15"/>
      <c r="W1641" s="15"/>
      <c r="X1641" s="15" t="s">
        <v>158</v>
      </c>
      <c r="Y1641" s="15" t="s">
        <v>10635</v>
      </c>
      <c r="AB1641" s="20" t="s">
        <v>286</v>
      </c>
      <c r="AC1641" s="15"/>
      <c r="AD1641" s="15"/>
      <c r="AE1641" s="15"/>
      <c r="AF1641" s="15"/>
      <c r="AG1641" s="22">
        <f t="shared" si="254"/>
        <v>0.35483870967741937</v>
      </c>
      <c r="AH1641" s="15" t="str">
        <f t="shared" si="247"/>
        <v/>
      </c>
      <c r="AI1641" s="22" t="e">
        <f>VLOOKUP(A1641,'[1]Deals (investment)'!$B$2:$Z$1497,1,FALSE)</f>
        <v>#N/A</v>
      </c>
      <c r="AJ1641" s="22" t="e">
        <f>VLOOKUP(A1641,'[1]Deals (investment)'!$B$2:$Z$870,15,FALSE)</f>
        <v>#N/A</v>
      </c>
      <c r="AK1641" s="17" t="str">
        <f>VLOOKUP(A1641,'[1]Deals (Exits)'!B:B,1,FALSE)</f>
        <v>Tpay Mobile</v>
      </c>
      <c r="AL1641" s="23">
        <f>VLOOKUP(G1641,[1]Lookups!$V$3:$Y$197,4,FALSE)</f>
        <v>0</v>
      </c>
      <c r="AM1641" s="17" t="str">
        <f>VLOOKUP(X1641,[1]Lookups!$B$3:$C$200,2,FALSE)</f>
        <v>Financial Services</v>
      </c>
      <c r="AN1641" s="17" t="e">
        <f>VLOOKUP(R1641,[1]Lookups!$H$3:$I$69,2,FALSE)</f>
        <v>#N/A</v>
      </c>
      <c r="AO1641" s="17" t="e">
        <f>VLOOKUP(T1641,[1]Lookups!$H$3:$I$69,2,FALSE)</f>
        <v>#N/A</v>
      </c>
      <c r="AP1641" s="17" t="e">
        <f>VLOOKUP(AN1641,[1]Lookups!$N$3:$O$11,2,FALSE)</f>
        <v>#N/A</v>
      </c>
      <c r="AQ1641" s="18" t="e">
        <f>COUNTIFS('[1]Deals (investment)'!$B:$B,$A1641)</f>
        <v>#VALUE!</v>
      </c>
      <c r="AR1641" s="18" t="e">
        <f>COUNTIFS('[1]Deals (investment)'!$B:$B,$A1641,'[1]Deals (investment)'!$T:$T,$AW$1)+COUNTIFS('[1]Deals (investment)'!$B:$B,$A1641,'[1]Deals (investment)'!$T:$T,$AX$1)+COUNTIFS('[1]Deals (investment)'!$B:$B,$A1641,'[1]Deals (investment)'!$T:$T,$AY$1)</f>
        <v>#VALUE!</v>
      </c>
      <c r="AS1641" s="17" t="e">
        <f>SUMIFS('[1]Deals (investment)'!$C:$C,'[1]Deals (investment)'!$B:$B,$A1641)</f>
        <v>#VALUE!</v>
      </c>
      <c r="AT1641" s="17" t="e">
        <f t="shared" si="219"/>
        <v>#VALUE!</v>
      </c>
      <c r="AU1641" s="18" t="e">
        <f>COUNTIF('[1]Deals (Exits)'!$B:$B,A1641)</f>
        <v>#VALUE!</v>
      </c>
      <c r="AV1641" s="17" t="e">
        <f>SUMIFS('[1]Deals (investment)'!$C:$C,'[1]Deals (investment)'!$B:$B,$A1641,'[1]Deals (investment)'!$T:$T,AV$1)</f>
        <v>#VALUE!</v>
      </c>
      <c r="AW1641" s="17" t="e">
        <f>SUMIFS('[1]Deals (investment)'!$C:$C,'[1]Deals (investment)'!$B:$B,$A1641,'[1]Deals (investment)'!$T:$T,AW$1)</f>
        <v>#VALUE!</v>
      </c>
      <c r="AX1641" s="17" t="e">
        <f>SUMIFS('[1]Deals (investment)'!$C:$C,'[1]Deals (investment)'!$B:$B,$A1641,'[1]Deals (investment)'!$T:$T,AX$1)</f>
        <v>#VALUE!</v>
      </c>
      <c r="AY1641" s="17" t="e">
        <f>SUMIFS('[1]Deals (investment)'!$C:$C,'[1]Deals (investment)'!$B:$B,$A1641,'[1]Deals (investment)'!$T:$T,AY$1)</f>
        <v>#VALUE!</v>
      </c>
      <c r="AZ1641" s="17" t="e">
        <f>SUMIFS('[1]Deals (investment)'!$C:$C,'[1]Deals (investment)'!$B:$B,$A1641,'[1]Deals (investment)'!$T:$T,AZ$1)</f>
        <v>#VALUE!</v>
      </c>
      <c r="BA1641" s="17" t="e">
        <f>SUMIFS('[1]Deals (investment)'!$C:$C,'[1]Deals (investment)'!$B:$B,$A1641,'[1]Deals (investment)'!$T:$T,BA$1)</f>
        <v>#VALUE!</v>
      </c>
      <c r="BB1641" s="17" t="e">
        <f>SUMIFS('[1]Deals (investment)'!$C:$C,'[1]Deals (investment)'!$B:$B,$A1641,'[1]Deals (investment)'!$T:$T,BB$1)</f>
        <v>#VALUE!</v>
      </c>
      <c r="BC1641" s="17" t="e">
        <f>SUMIFS('[1]Deals (Exits)'!$C:$C,'[1]Deals (Exits)'!$B:$B,$A1641)</f>
        <v>#VALUE!</v>
      </c>
      <c r="BD1641" s="17" t="e">
        <f>SUMIFS('[1]Deals (investment)'!$C:$C,'[1]Deals (investment)'!$B:$B,$A1641,'[1]Deals (investment)'!$V:$V,BD$1)</f>
        <v>#VALUE!</v>
      </c>
      <c r="BE1641" s="17" t="e">
        <f>SUMIFS('[1]Deals (investment)'!$C:$C,'[1]Deals (investment)'!$B:$B,$A1641,'[1]Deals (investment)'!$V:$V,BE$1)</f>
        <v>#VALUE!</v>
      </c>
      <c r="BF1641" s="17" t="e">
        <f>SUMIFS('[1]Deals (investment)'!$C:$C,'[1]Deals (investment)'!$B:$B,$A1641,'[1]Deals (investment)'!$V:$V,BF$1)</f>
        <v>#VALUE!</v>
      </c>
      <c r="BG1641" s="17" t="e">
        <f>SUMIFS('[1]Deals (investment)'!$C:$C,'[1]Deals (investment)'!$B:$B,$A1641,'[1]Deals (investment)'!$V:$V,BG$1)</f>
        <v>#VALUE!</v>
      </c>
      <c r="BH1641" s="17" t="e">
        <f>SUMIFS('[1]Deals (investment)'!$C:$C,'[1]Deals (investment)'!$B:$B,$A1641,'[1]Deals (investment)'!$V:$V,BH$1)</f>
        <v>#VALUE!</v>
      </c>
      <c r="BI1641" s="17" t="e">
        <f>SUMIFS('[1]Deals (investment)'!$C:$C,'[1]Deals (investment)'!$B:$B,$A1641,'[1]Deals (investment)'!$V:$V,BI$1)</f>
        <v>#VALUE!</v>
      </c>
      <c r="BJ1641" s="17" t="e">
        <f>SUMIFS('[1]Deals (investment)'!$C:$C,'[1]Deals (investment)'!$B:$B,$A1641,'[1]Deals (investment)'!$V:$V,BJ$1)</f>
        <v>#VALUE!</v>
      </c>
      <c r="BK1641" s="17" t="e">
        <f>SUMIFS('[1]Deals (investment)'!$C:$C,'[1]Deals (investment)'!$B:$B,$A1641,'[1]Deals (investment)'!$V:$V,BK$1)</f>
        <v>#VALUE!</v>
      </c>
      <c r="BL1641" s="17" t="e">
        <f>SUMIFS('[1]Deals (investment)'!$C:$C,'[1]Deals (investment)'!$B:$B,$A1641,'[1]Deals (investment)'!$V:$V,BL$1)</f>
        <v>#VALUE!</v>
      </c>
      <c r="BM1641" s="17" t="e">
        <f>SUMIFS('[1]Deals (investment)'!$C:$C,'[1]Deals (investment)'!$B:$B,$A1641,'[1]Deals (investment)'!$V:$V,BM$1)</f>
        <v>#VALUE!</v>
      </c>
      <c r="BN1641" s="15"/>
      <c r="BO1641" s="15"/>
      <c r="BP1641" s="22"/>
      <c r="BQ1641" s="15"/>
      <c r="BR1641" s="15"/>
      <c r="BS1641" s="15"/>
      <c r="BT1641" s="15"/>
      <c r="BU1641" s="15"/>
      <c r="BV1641" s="15"/>
      <c r="BW1641" s="15"/>
      <c r="BX1641" s="15"/>
      <c r="BY1641" s="15"/>
      <c r="BZ1641" s="15"/>
      <c r="CA1641" s="15"/>
      <c r="CB1641" s="15"/>
      <c r="CC1641" s="15"/>
      <c r="CD1641" s="15"/>
      <c r="CE1641" s="15"/>
      <c r="CF1641" s="15"/>
      <c r="CG1641" s="15"/>
      <c r="CH1641" s="15"/>
      <c r="CI1641" s="15"/>
      <c r="CJ1641" s="15"/>
    </row>
    <row r="1642" spans="1:88" ht="12.75">
      <c r="A1642" s="15" t="s">
        <v>10636</v>
      </c>
      <c r="B1642" s="15" t="s">
        <v>10637</v>
      </c>
      <c r="C1642" s="15" t="s">
        <v>58</v>
      </c>
      <c r="D1642" s="16">
        <v>2016</v>
      </c>
      <c r="E1642" s="15" t="s">
        <v>4836</v>
      </c>
      <c r="F1642" s="15" t="s">
        <v>110</v>
      </c>
      <c r="G1642" s="15" t="s">
        <v>4837</v>
      </c>
      <c r="H1642" s="15"/>
      <c r="I1642" s="15" t="s">
        <v>10638</v>
      </c>
      <c r="J1642" s="15"/>
      <c r="K1642" s="17" t="e">
        <f t="shared" si="218"/>
        <v>#VALUE!</v>
      </c>
      <c r="L1642" s="15"/>
      <c r="M1642" s="18" t="e">
        <f t="shared" si="253"/>
        <v>#VALUE!</v>
      </c>
      <c r="N1642" s="15"/>
      <c r="O1642" s="15"/>
      <c r="P1642" s="15"/>
      <c r="Q1642" s="24" t="e">
        <f ca="1">_xludf.MAXIFS('[1]Deals (investment)'!A:A,'[1]Deals (investment)'!B:B,A1642)</f>
        <v>#NAME?</v>
      </c>
      <c r="R1642" s="15"/>
      <c r="S1642" s="19"/>
      <c r="T1642" s="15"/>
      <c r="U1642" s="17"/>
      <c r="V1642" s="15" t="s">
        <v>10639</v>
      </c>
      <c r="W1642" s="15">
        <v>0</v>
      </c>
      <c r="X1642" s="15" t="s">
        <v>134</v>
      </c>
      <c r="Y1642" s="15" t="s">
        <v>10640</v>
      </c>
      <c r="AB1642" s="20" t="s">
        <v>333</v>
      </c>
      <c r="AC1642" s="21" t="s">
        <v>10641</v>
      </c>
      <c r="AD1642" s="27" t="s">
        <v>10642</v>
      </c>
      <c r="AE1642" s="27" t="s">
        <v>10643</v>
      </c>
      <c r="AF1642" s="27" t="s">
        <v>10644</v>
      </c>
      <c r="AG1642" s="22">
        <f t="shared" ca="1" si="254"/>
        <v>0.61290322580645162</v>
      </c>
      <c r="AH1642" s="15" t="str">
        <f t="shared" si="247"/>
        <v/>
      </c>
      <c r="AI1642" s="22" t="e">
        <f>VLOOKUP(A1642,'[1]Deals (investment)'!$B$2:$Z$1497,1,FALSE)</f>
        <v>#N/A</v>
      </c>
      <c r="AJ1642" s="22" t="e">
        <f>VLOOKUP(A1642,'[1]Deals (investment)'!$B$2:$Z$870,15,FALSE)</f>
        <v>#N/A</v>
      </c>
      <c r="AK1642" s="17" t="e">
        <f>VLOOKUP(A1642,'[1]Deals (Exits)'!B:B,1,FALSE)</f>
        <v>#N/A</v>
      </c>
      <c r="AL1642" s="23">
        <f>VLOOKUP(G1642,[1]Lookups!$V$3:$Y$197,4,FALSE)</f>
        <v>0</v>
      </c>
      <c r="AM1642" s="17" t="str">
        <f>VLOOKUP(X1642,[1]Lookups!$B$3:$C$200,2,FALSE)</f>
        <v>Transport &amp; Logistics</v>
      </c>
      <c r="AN1642" s="17" t="e">
        <f>VLOOKUP(R1642,[1]Lookups!$H$3:$I$69,2,FALSE)</f>
        <v>#N/A</v>
      </c>
      <c r="AO1642" s="17" t="e">
        <f>VLOOKUP(T1642,[1]Lookups!$H$3:$I$69,2,FALSE)</f>
        <v>#N/A</v>
      </c>
      <c r="AP1642" s="17" t="e">
        <f>VLOOKUP(AN1642,[1]Lookups!$N$3:$O$11,2,FALSE)</f>
        <v>#N/A</v>
      </c>
      <c r="AQ1642" s="18" t="e">
        <f>COUNTIFS('[1]Deals (investment)'!$B:$B,$A1642)</f>
        <v>#VALUE!</v>
      </c>
      <c r="AR1642" s="18" t="e">
        <f>COUNTIFS('[1]Deals (investment)'!$B:$B,$A1642,'[1]Deals (investment)'!$T:$T,$AW$1)+COUNTIFS('[1]Deals (investment)'!$B:$B,$A1642,'[1]Deals (investment)'!$T:$T,$AX$1)+COUNTIFS('[1]Deals (investment)'!$B:$B,$A1642,'[1]Deals (investment)'!$T:$T,$AY$1)</f>
        <v>#VALUE!</v>
      </c>
      <c r="AS1642" s="17" t="e">
        <f>SUMIFS('[1]Deals (investment)'!$C:$C,'[1]Deals (investment)'!$B:$B,$A1642)</f>
        <v>#VALUE!</v>
      </c>
      <c r="AT1642" s="17" t="e">
        <f t="shared" si="219"/>
        <v>#VALUE!</v>
      </c>
      <c r="AU1642" s="18" t="e">
        <f>COUNTIF('[1]Deals (Exits)'!$B:$B,A1642)</f>
        <v>#VALUE!</v>
      </c>
      <c r="AV1642" s="17" t="e">
        <f>SUMIFS('[1]Deals (investment)'!$C:$C,'[1]Deals (investment)'!$B:$B,$A1642,'[1]Deals (investment)'!$T:$T,AV$1)</f>
        <v>#VALUE!</v>
      </c>
      <c r="AW1642" s="17" t="e">
        <f>SUMIFS('[1]Deals (investment)'!$C:$C,'[1]Deals (investment)'!$B:$B,$A1642,'[1]Deals (investment)'!$T:$T,AW$1)</f>
        <v>#VALUE!</v>
      </c>
      <c r="AX1642" s="17" t="e">
        <f>SUMIFS('[1]Deals (investment)'!$C:$C,'[1]Deals (investment)'!$B:$B,$A1642,'[1]Deals (investment)'!$T:$T,AX$1)</f>
        <v>#VALUE!</v>
      </c>
      <c r="AY1642" s="17" t="e">
        <f>SUMIFS('[1]Deals (investment)'!$C:$C,'[1]Deals (investment)'!$B:$B,$A1642,'[1]Deals (investment)'!$T:$T,AY$1)</f>
        <v>#VALUE!</v>
      </c>
      <c r="AZ1642" s="17" t="e">
        <f>SUMIFS('[1]Deals (investment)'!$C:$C,'[1]Deals (investment)'!$B:$B,$A1642,'[1]Deals (investment)'!$T:$T,AZ$1)</f>
        <v>#VALUE!</v>
      </c>
      <c r="BA1642" s="17" t="e">
        <f>SUMIFS('[1]Deals (investment)'!$C:$C,'[1]Deals (investment)'!$B:$B,$A1642,'[1]Deals (investment)'!$T:$T,BA$1)</f>
        <v>#VALUE!</v>
      </c>
      <c r="BB1642" s="17" t="e">
        <f>SUMIFS('[1]Deals (investment)'!$C:$C,'[1]Deals (investment)'!$B:$B,$A1642,'[1]Deals (investment)'!$T:$T,BB$1)</f>
        <v>#VALUE!</v>
      </c>
      <c r="BC1642" s="17" t="e">
        <f>SUMIFS('[1]Deals (Exits)'!$C:$C,'[1]Deals (Exits)'!$B:$B,$A1642)</f>
        <v>#VALUE!</v>
      </c>
      <c r="BD1642" s="17" t="e">
        <f>SUMIFS('[1]Deals (investment)'!$C:$C,'[1]Deals (investment)'!$B:$B,$A1642,'[1]Deals (investment)'!$V:$V,BD$1)</f>
        <v>#VALUE!</v>
      </c>
      <c r="BE1642" s="17" t="e">
        <f>SUMIFS('[1]Deals (investment)'!$C:$C,'[1]Deals (investment)'!$B:$B,$A1642,'[1]Deals (investment)'!$V:$V,BE$1)</f>
        <v>#VALUE!</v>
      </c>
      <c r="BF1642" s="17" t="e">
        <f>SUMIFS('[1]Deals (investment)'!$C:$C,'[1]Deals (investment)'!$B:$B,$A1642,'[1]Deals (investment)'!$V:$V,BF$1)</f>
        <v>#VALUE!</v>
      </c>
      <c r="BG1642" s="17" t="e">
        <f>SUMIFS('[1]Deals (investment)'!$C:$C,'[1]Deals (investment)'!$B:$B,$A1642,'[1]Deals (investment)'!$V:$V,BG$1)</f>
        <v>#VALUE!</v>
      </c>
      <c r="BH1642" s="17" t="e">
        <f>SUMIFS('[1]Deals (investment)'!$C:$C,'[1]Deals (investment)'!$B:$B,$A1642,'[1]Deals (investment)'!$V:$V,BH$1)</f>
        <v>#VALUE!</v>
      </c>
      <c r="BI1642" s="17" t="e">
        <f>SUMIFS('[1]Deals (investment)'!$C:$C,'[1]Deals (investment)'!$B:$B,$A1642,'[1]Deals (investment)'!$V:$V,BI$1)</f>
        <v>#VALUE!</v>
      </c>
      <c r="BJ1642" s="17" t="e">
        <f>SUMIFS('[1]Deals (investment)'!$C:$C,'[1]Deals (investment)'!$B:$B,$A1642,'[1]Deals (investment)'!$V:$V,BJ$1)</f>
        <v>#VALUE!</v>
      </c>
      <c r="BK1642" s="17" t="e">
        <f>SUMIFS('[1]Deals (investment)'!$C:$C,'[1]Deals (investment)'!$B:$B,$A1642,'[1]Deals (investment)'!$V:$V,BK$1)</f>
        <v>#VALUE!</v>
      </c>
      <c r="BL1642" s="17" t="e">
        <f>SUMIFS('[1]Deals (investment)'!$C:$C,'[1]Deals (investment)'!$B:$B,$A1642,'[1]Deals (investment)'!$V:$V,BL$1)</f>
        <v>#VALUE!</v>
      </c>
      <c r="BM1642" s="17" t="e">
        <f>SUMIFS('[1]Deals (investment)'!$C:$C,'[1]Deals (investment)'!$B:$B,$A1642,'[1]Deals (investment)'!$V:$V,BM$1)</f>
        <v>#VALUE!</v>
      </c>
      <c r="BN1642" s="15"/>
      <c r="BO1642" s="15"/>
      <c r="BP1642" s="22"/>
      <c r="BQ1642" s="15"/>
      <c r="BR1642" s="15"/>
      <c r="BS1642" s="15"/>
      <c r="BT1642" s="15"/>
      <c r="BU1642" s="15"/>
      <c r="BV1642" s="15"/>
      <c r="BW1642" s="15"/>
      <c r="BX1642" s="15"/>
      <c r="BY1642" s="15"/>
      <c r="BZ1642" s="15"/>
      <c r="CA1642" s="15"/>
      <c r="CB1642" s="15"/>
      <c r="CC1642" s="15"/>
      <c r="CD1642" s="15" t="str">
        <f>CONCATENATE(A1642,B1642,C1642)</f>
        <v>TirhalWith Tirhal you can book a car -saloon or amjad- as you need, for you or your friend. The app automatically calculates the cost.Active</v>
      </c>
      <c r="CE1642" s="15"/>
      <c r="CF1642" s="15"/>
      <c r="CG1642" s="15"/>
      <c r="CH1642" s="15"/>
      <c r="CI1642" s="15"/>
      <c r="CJ1642" s="15"/>
    </row>
    <row r="1643" spans="1:88" ht="12.75">
      <c r="A1643" s="15" t="s">
        <v>10645</v>
      </c>
      <c r="B1643" s="15" t="s">
        <v>10646</v>
      </c>
      <c r="C1643" s="15" t="s">
        <v>58</v>
      </c>
      <c r="D1643" s="16">
        <v>2017</v>
      </c>
      <c r="E1643" s="15" t="s">
        <v>3474</v>
      </c>
      <c r="F1643" s="15" t="s">
        <v>110</v>
      </c>
      <c r="G1643" s="15" t="s">
        <v>61</v>
      </c>
      <c r="H1643" s="15"/>
      <c r="I1643" s="15" t="s">
        <v>61</v>
      </c>
      <c r="J1643" s="15"/>
      <c r="K1643" s="17" t="e">
        <f t="shared" si="218"/>
        <v>#VALUE!</v>
      </c>
      <c r="L1643" s="15"/>
      <c r="M1643" s="18" t="e">
        <f t="shared" si="253"/>
        <v>#VALUE!</v>
      </c>
      <c r="N1643" s="15"/>
      <c r="O1643" s="15"/>
      <c r="P1643" s="15"/>
      <c r="Q1643" s="15"/>
      <c r="R1643" s="15"/>
      <c r="S1643" s="19"/>
      <c r="T1643" s="15"/>
      <c r="U1643" s="17"/>
      <c r="V1643" s="15" t="s">
        <v>10647</v>
      </c>
      <c r="W1643" s="15">
        <v>0</v>
      </c>
      <c r="X1643" s="15" t="s">
        <v>1611</v>
      </c>
      <c r="Y1643" s="15" t="s">
        <v>1420</v>
      </c>
      <c r="Z1643" s="25" t="s">
        <v>2602</v>
      </c>
      <c r="AB1643" s="32">
        <v>43506</v>
      </c>
      <c r="AC1643" s="15"/>
      <c r="AD1643" s="15"/>
      <c r="AE1643" s="15"/>
      <c r="AF1643" s="15"/>
      <c r="AG1643" s="22">
        <f t="shared" si="254"/>
        <v>0.4838709677419355</v>
      </c>
      <c r="AH1643" s="15" t="e">
        <f t="shared" si="247"/>
        <v>#VALUE!</v>
      </c>
      <c r="AI1643" s="22" t="str">
        <f>VLOOKUP(A1643,'[1]Deals (investment)'!$B$2:$Z$1497,1,FALSE)</f>
        <v>The Farmer's Son Cycles</v>
      </c>
      <c r="AJ1643" s="22">
        <f>VLOOKUP(A1643,'[1]Deals (investment)'!$B$2:$Z$870,15,FALSE)</f>
        <v>0</v>
      </c>
      <c r="AK1643" s="17" t="e">
        <f>VLOOKUP(A1643,'[1]Deals (Exits)'!B:B,1,FALSE)</f>
        <v>#N/A</v>
      </c>
      <c r="AL1643" s="23">
        <f>VLOOKUP(G1643,[1]Lookups!$V$3:$Y$197,4,FALSE)</f>
        <v>0</v>
      </c>
      <c r="AM1643" s="17" t="str">
        <f>VLOOKUP(X1643,[1]Lookups!$B$3:$C$200,2,FALSE)</f>
        <v>Emerging Technologies</v>
      </c>
      <c r="AN1643" s="17" t="e">
        <f>VLOOKUP(R1643,[1]Lookups!$H$3:$I$69,2,FALSE)</f>
        <v>#N/A</v>
      </c>
      <c r="AO1643" s="17" t="e">
        <f>VLOOKUP(T1643,[1]Lookups!$H$3:$I$69,2,FALSE)</f>
        <v>#N/A</v>
      </c>
      <c r="AP1643" s="17" t="e">
        <f>VLOOKUP(AN1643,[1]Lookups!$N$3:$O$11,2,FALSE)</f>
        <v>#N/A</v>
      </c>
      <c r="AQ1643" s="18" t="e">
        <f>COUNTIFS('[1]Deals (investment)'!$B:$B,$A1643)</f>
        <v>#VALUE!</v>
      </c>
      <c r="AR1643" s="18" t="e">
        <f>COUNTIFS('[1]Deals (investment)'!$B:$B,$A1643,'[1]Deals (investment)'!$T:$T,$AW$1)+COUNTIFS('[1]Deals (investment)'!$B:$B,$A1643,'[1]Deals (investment)'!$T:$T,$AX$1)+COUNTIFS('[1]Deals (investment)'!$B:$B,$A1643,'[1]Deals (investment)'!$T:$T,$AY$1)</f>
        <v>#VALUE!</v>
      </c>
      <c r="AS1643" s="17" t="e">
        <f>SUMIFS('[1]Deals (investment)'!$C:$C,'[1]Deals (investment)'!$B:$B,$A1643)</f>
        <v>#VALUE!</v>
      </c>
      <c r="AT1643" s="17" t="e">
        <f t="shared" si="219"/>
        <v>#VALUE!</v>
      </c>
      <c r="AU1643" s="18" t="e">
        <f>COUNTIF('[1]Deals (Exits)'!$B:$B,A1643)</f>
        <v>#VALUE!</v>
      </c>
      <c r="AV1643" s="17" t="e">
        <f>SUMIFS('[1]Deals (investment)'!$C:$C,'[1]Deals (investment)'!$B:$B,$A1643,'[1]Deals (investment)'!$T:$T,AV$1)</f>
        <v>#VALUE!</v>
      </c>
      <c r="AW1643" s="17" t="e">
        <f>SUMIFS('[1]Deals (investment)'!$C:$C,'[1]Deals (investment)'!$B:$B,$A1643,'[1]Deals (investment)'!$T:$T,AW$1)</f>
        <v>#VALUE!</v>
      </c>
      <c r="AX1643" s="17" t="e">
        <f>SUMIFS('[1]Deals (investment)'!$C:$C,'[1]Deals (investment)'!$B:$B,$A1643,'[1]Deals (investment)'!$T:$T,AX$1)</f>
        <v>#VALUE!</v>
      </c>
      <c r="AY1643" s="17" t="e">
        <f>SUMIFS('[1]Deals (investment)'!$C:$C,'[1]Deals (investment)'!$B:$B,$A1643,'[1]Deals (investment)'!$T:$T,AY$1)</f>
        <v>#VALUE!</v>
      </c>
      <c r="AZ1643" s="17" t="e">
        <f>SUMIFS('[1]Deals (investment)'!$C:$C,'[1]Deals (investment)'!$B:$B,$A1643,'[1]Deals (investment)'!$T:$T,AZ$1)</f>
        <v>#VALUE!</v>
      </c>
      <c r="BA1643" s="17" t="e">
        <f>SUMIFS('[1]Deals (investment)'!$C:$C,'[1]Deals (investment)'!$B:$B,$A1643,'[1]Deals (investment)'!$T:$T,BA$1)</f>
        <v>#VALUE!</v>
      </c>
      <c r="BB1643" s="17" t="e">
        <f>SUMIFS('[1]Deals (investment)'!$C:$C,'[1]Deals (investment)'!$B:$B,$A1643,'[1]Deals (investment)'!$T:$T,BB$1)</f>
        <v>#VALUE!</v>
      </c>
      <c r="BC1643" s="17" t="e">
        <f>SUMIFS('[1]Deals (Exits)'!$C:$C,'[1]Deals (Exits)'!$B:$B,$A1643)</f>
        <v>#VALUE!</v>
      </c>
      <c r="BD1643" s="17" t="e">
        <f>SUMIFS('[1]Deals (investment)'!$C:$C,'[1]Deals (investment)'!$B:$B,$A1643,'[1]Deals (investment)'!$V:$V,BD$1)</f>
        <v>#VALUE!</v>
      </c>
      <c r="BE1643" s="17" t="e">
        <f>SUMIFS('[1]Deals (investment)'!$C:$C,'[1]Deals (investment)'!$B:$B,$A1643,'[1]Deals (investment)'!$V:$V,BE$1)</f>
        <v>#VALUE!</v>
      </c>
      <c r="BF1643" s="17" t="e">
        <f>SUMIFS('[1]Deals (investment)'!$C:$C,'[1]Deals (investment)'!$B:$B,$A1643,'[1]Deals (investment)'!$V:$V,BF$1)</f>
        <v>#VALUE!</v>
      </c>
      <c r="BG1643" s="17" t="e">
        <f>SUMIFS('[1]Deals (investment)'!$C:$C,'[1]Deals (investment)'!$B:$B,$A1643,'[1]Deals (investment)'!$V:$V,BG$1)</f>
        <v>#VALUE!</v>
      </c>
      <c r="BH1643" s="17" t="e">
        <f>SUMIFS('[1]Deals (investment)'!$C:$C,'[1]Deals (investment)'!$B:$B,$A1643,'[1]Deals (investment)'!$V:$V,BH$1)</f>
        <v>#VALUE!</v>
      </c>
      <c r="BI1643" s="17" t="e">
        <f>SUMIFS('[1]Deals (investment)'!$C:$C,'[1]Deals (investment)'!$B:$B,$A1643,'[1]Deals (investment)'!$V:$V,BI$1)</f>
        <v>#VALUE!</v>
      </c>
      <c r="BJ1643" s="17" t="e">
        <f>SUMIFS('[1]Deals (investment)'!$C:$C,'[1]Deals (investment)'!$B:$B,$A1643,'[1]Deals (investment)'!$V:$V,BJ$1)</f>
        <v>#VALUE!</v>
      </c>
      <c r="BK1643" s="17" t="e">
        <f>SUMIFS('[1]Deals (investment)'!$C:$C,'[1]Deals (investment)'!$B:$B,$A1643,'[1]Deals (investment)'!$V:$V,BK$1)</f>
        <v>#VALUE!</v>
      </c>
      <c r="BL1643" s="17" t="e">
        <f>SUMIFS('[1]Deals (investment)'!$C:$C,'[1]Deals (investment)'!$B:$B,$A1643,'[1]Deals (investment)'!$V:$V,BL$1)</f>
        <v>#VALUE!</v>
      </c>
      <c r="BM1643" s="17" t="e">
        <f>SUMIFS('[1]Deals (investment)'!$C:$C,'[1]Deals (investment)'!$B:$B,$A1643,'[1]Deals (investment)'!$V:$V,BM$1)</f>
        <v>#VALUE!</v>
      </c>
      <c r="BN1643" s="15"/>
      <c r="BO1643" s="15"/>
      <c r="BP1643" s="22"/>
      <c r="BQ1643" s="15"/>
      <c r="BR1643" s="15"/>
      <c r="BS1643" s="15"/>
      <c r="BT1643" s="15"/>
      <c r="BU1643" s="15"/>
      <c r="BV1643" s="15"/>
      <c r="BW1643" s="15"/>
      <c r="BX1643" s="15"/>
      <c r="BY1643" s="15"/>
      <c r="BZ1643" s="15"/>
      <c r="CA1643" s="15"/>
      <c r="CB1643" s="15"/>
      <c r="CC1643" s="15"/>
      <c r="CD1643" s="15"/>
      <c r="CE1643" s="15"/>
      <c r="CF1643" s="15"/>
      <c r="CG1643" s="15"/>
      <c r="CH1643" s="15"/>
      <c r="CI1643" s="15"/>
      <c r="CJ1643" s="15"/>
    </row>
    <row r="1644" spans="1:88" ht="25.5">
      <c r="A1644" s="15" t="s">
        <v>10648</v>
      </c>
      <c r="B1644" s="15" t="s">
        <v>10649</v>
      </c>
      <c r="C1644" s="15" t="s">
        <v>58</v>
      </c>
      <c r="D1644" s="16">
        <v>2017</v>
      </c>
      <c r="E1644" s="26" t="s">
        <v>4840</v>
      </c>
      <c r="F1644" s="26" t="s">
        <v>199</v>
      </c>
      <c r="G1644" s="26" t="s">
        <v>103</v>
      </c>
      <c r="H1644" s="26"/>
      <c r="I1644" s="15" t="s">
        <v>103</v>
      </c>
      <c r="J1644" s="26"/>
      <c r="K1644" s="17" t="e">
        <f t="shared" si="218"/>
        <v>#VALUE!</v>
      </c>
      <c r="L1644" s="15"/>
      <c r="M1644" s="18" t="e">
        <f t="shared" si="253"/>
        <v>#VALUE!</v>
      </c>
      <c r="N1644" s="15"/>
      <c r="O1644" s="15"/>
      <c r="P1644" s="15"/>
      <c r="Q1644" s="15"/>
      <c r="R1644" s="15"/>
      <c r="S1644" s="19"/>
      <c r="T1644" s="15"/>
      <c r="U1644" s="17"/>
      <c r="V1644" s="15" t="s">
        <v>10650</v>
      </c>
      <c r="W1644" s="15">
        <v>0</v>
      </c>
      <c r="X1644" s="15" t="s">
        <v>5888</v>
      </c>
      <c r="Y1644" s="15" t="s">
        <v>4305</v>
      </c>
      <c r="AB1644" s="32">
        <v>43506</v>
      </c>
      <c r="AC1644" s="27" t="s">
        <v>10651</v>
      </c>
      <c r="AD1644" s="27" t="s">
        <v>10652</v>
      </c>
      <c r="AE1644" s="27" t="s">
        <v>10653</v>
      </c>
      <c r="AF1644" s="27" t="s">
        <v>10654</v>
      </c>
      <c r="AG1644" s="22">
        <f t="shared" si="254"/>
        <v>0.58064516129032262</v>
      </c>
      <c r="AH1644" s="15" t="e">
        <f t="shared" si="247"/>
        <v>#VALUE!</v>
      </c>
      <c r="AI1644" s="22" t="e">
        <f>VLOOKUP(A1644,'[1]Deals (investment)'!$B$2:$Z$1497,1,FALSE)</f>
        <v>#N/A</v>
      </c>
      <c r="AJ1644" s="22" t="e">
        <f>VLOOKUP(A1644,'[1]Deals (investment)'!$B$2:$Z$870,15,FALSE)</f>
        <v>#N/A</v>
      </c>
      <c r="AK1644" s="17" t="e">
        <f>VLOOKUP(A1644,'[1]Deals (Exits)'!B:B,1,FALSE)</f>
        <v>#N/A</v>
      </c>
      <c r="AL1644" s="23">
        <f>VLOOKUP(G1644,[1]Lookups!$V$3:$Y$197,4,FALSE)</f>
        <v>0</v>
      </c>
      <c r="AM1644" s="17" t="str">
        <f>VLOOKUP(X1644,[1]Lookups!$B$3:$C$200,2,FALSE)</f>
        <v>Other Technologies &amp; Information Technology</v>
      </c>
      <c r="AN1644" s="17" t="e">
        <f>VLOOKUP(R1644,[1]Lookups!$H$3:$I$69,2,FALSE)</f>
        <v>#N/A</v>
      </c>
      <c r="AO1644" s="17" t="e">
        <f>VLOOKUP(T1644,[1]Lookups!$H$3:$I$69,2,FALSE)</f>
        <v>#N/A</v>
      </c>
      <c r="AP1644" s="17" t="e">
        <f>VLOOKUP(AN1644,[1]Lookups!$N$3:$O$11,2,FALSE)</f>
        <v>#N/A</v>
      </c>
      <c r="AQ1644" s="18" t="e">
        <f>COUNTIFS('[1]Deals (investment)'!$B:$B,$A1644)</f>
        <v>#VALUE!</v>
      </c>
      <c r="AR1644" s="18" t="e">
        <f>COUNTIFS('[1]Deals (investment)'!$B:$B,$A1644,'[1]Deals (investment)'!$T:$T,$AW$1)+COUNTIFS('[1]Deals (investment)'!$B:$B,$A1644,'[1]Deals (investment)'!$T:$T,$AX$1)+COUNTIFS('[1]Deals (investment)'!$B:$B,$A1644,'[1]Deals (investment)'!$T:$T,$AY$1)</f>
        <v>#VALUE!</v>
      </c>
      <c r="AS1644" s="17" t="e">
        <f>SUMIFS('[1]Deals (investment)'!$C:$C,'[1]Deals (investment)'!$B:$B,$A1644)</f>
        <v>#VALUE!</v>
      </c>
      <c r="AT1644" s="17" t="e">
        <f t="shared" si="219"/>
        <v>#VALUE!</v>
      </c>
      <c r="AU1644" s="18" t="e">
        <f>COUNTIF('[1]Deals (Exits)'!$B:$B,A1644)</f>
        <v>#VALUE!</v>
      </c>
      <c r="AV1644" s="17" t="e">
        <f>SUMIFS('[1]Deals (investment)'!$C:$C,'[1]Deals (investment)'!$B:$B,$A1644,'[1]Deals (investment)'!$T:$T,AV$1)</f>
        <v>#VALUE!</v>
      </c>
      <c r="AW1644" s="17" t="e">
        <f>SUMIFS('[1]Deals (investment)'!$C:$C,'[1]Deals (investment)'!$B:$B,$A1644,'[1]Deals (investment)'!$T:$T,AW$1)</f>
        <v>#VALUE!</v>
      </c>
      <c r="AX1644" s="17" t="e">
        <f>SUMIFS('[1]Deals (investment)'!$C:$C,'[1]Deals (investment)'!$B:$B,$A1644,'[1]Deals (investment)'!$T:$T,AX$1)</f>
        <v>#VALUE!</v>
      </c>
      <c r="AY1644" s="17" t="e">
        <f>SUMIFS('[1]Deals (investment)'!$C:$C,'[1]Deals (investment)'!$B:$B,$A1644,'[1]Deals (investment)'!$T:$T,AY$1)</f>
        <v>#VALUE!</v>
      </c>
      <c r="AZ1644" s="17" t="e">
        <f>SUMIFS('[1]Deals (investment)'!$C:$C,'[1]Deals (investment)'!$B:$B,$A1644,'[1]Deals (investment)'!$T:$T,AZ$1)</f>
        <v>#VALUE!</v>
      </c>
      <c r="BA1644" s="17" t="e">
        <f>SUMIFS('[1]Deals (investment)'!$C:$C,'[1]Deals (investment)'!$B:$B,$A1644,'[1]Deals (investment)'!$T:$T,BA$1)</f>
        <v>#VALUE!</v>
      </c>
      <c r="BB1644" s="17" t="e">
        <f>SUMIFS('[1]Deals (investment)'!$C:$C,'[1]Deals (investment)'!$B:$B,$A1644,'[1]Deals (investment)'!$T:$T,BB$1)</f>
        <v>#VALUE!</v>
      </c>
      <c r="BC1644" s="17" t="e">
        <f>SUMIFS('[1]Deals (Exits)'!$C:$C,'[1]Deals (Exits)'!$B:$B,$A1644)</f>
        <v>#VALUE!</v>
      </c>
      <c r="BD1644" s="17" t="e">
        <f>SUMIFS('[1]Deals (investment)'!$C:$C,'[1]Deals (investment)'!$B:$B,$A1644,'[1]Deals (investment)'!$V:$V,BD$1)</f>
        <v>#VALUE!</v>
      </c>
      <c r="BE1644" s="17" t="e">
        <f>SUMIFS('[1]Deals (investment)'!$C:$C,'[1]Deals (investment)'!$B:$B,$A1644,'[1]Deals (investment)'!$V:$V,BE$1)</f>
        <v>#VALUE!</v>
      </c>
      <c r="BF1644" s="17" t="e">
        <f>SUMIFS('[1]Deals (investment)'!$C:$C,'[1]Deals (investment)'!$B:$B,$A1644,'[1]Deals (investment)'!$V:$V,BF$1)</f>
        <v>#VALUE!</v>
      </c>
      <c r="BG1644" s="17" t="e">
        <f>SUMIFS('[1]Deals (investment)'!$C:$C,'[1]Deals (investment)'!$B:$B,$A1644,'[1]Deals (investment)'!$V:$V,BG$1)</f>
        <v>#VALUE!</v>
      </c>
      <c r="BH1644" s="17" t="e">
        <f>SUMIFS('[1]Deals (investment)'!$C:$C,'[1]Deals (investment)'!$B:$B,$A1644,'[1]Deals (investment)'!$V:$V,BH$1)</f>
        <v>#VALUE!</v>
      </c>
      <c r="BI1644" s="17" t="e">
        <f>SUMIFS('[1]Deals (investment)'!$C:$C,'[1]Deals (investment)'!$B:$B,$A1644,'[1]Deals (investment)'!$V:$V,BI$1)</f>
        <v>#VALUE!</v>
      </c>
      <c r="BJ1644" s="17" t="e">
        <f>SUMIFS('[1]Deals (investment)'!$C:$C,'[1]Deals (investment)'!$B:$B,$A1644,'[1]Deals (investment)'!$V:$V,BJ$1)</f>
        <v>#VALUE!</v>
      </c>
      <c r="BK1644" s="17" t="e">
        <f>SUMIFS('[1]Deals (investment)'!$C:$C,'[1]Deals (investment)'!$B:$B,$A1644,'[1]Deals (investment)'!$V:$V,BK$1)</f>
        <v>#VALUE!</v>
      </c>
      <c r="BL1644" s="17" t="e">
        <f>SUMIFS('[1]Deals (investment)'!$C:$C,'[1]Deals (investment)'!$B:$B,$A1644,'[1]Deals (investment)'!$V:$V,BL$1)</f>
        <v>#VALUE!</v>
      </c>
      <c r="BM1644" s="17" t="e">
        <f>SUMIFS('[1]Deals (investment)'!$C:$C,'[1]Deals (investment)'!$B:$B,$A1644,'[1]Deals (investment)'!$V:$V,BM$1)</f>
        <v>#VALUE!</v>
      </c>
      <c r="BN1644" s="15"/>
      <c r="BO1644" s="15"/>
      <c r="BP1644" s="22"/>
      <c r="BQ1644" s="15"/>
      <c r="BR1644" s="15"/>
      <c r="BS1644" s="15"/>
      <c r="BT1644" s="15"/>
      <c r="BU1644" s="15"/>
      <c r="BV1644" s="15"/>
      <c r="BW1644" s="15"/>
      <c r="BX1644" s="15"/>
      <c r="BY1644" s="15"/>
      <c r="BZ1644" s="15"/>
      <c r="CA1644" s="15"/>
      <c r="CB1644" s="15"/>
      <c r="CC1644" s="15"/>
      <c r="CD1644" s="15" t="str">
        <f t="shared" ref="CD1644:CD1651" si="255">CONCATENATE(A1644,B1644,C1644)</f>
        <v>ToolboksiToolboksi is a platform that solves &amp; unemployment and poverty by increasing the access to job opportunities to the skilled workers (Blue-collar workers, handymen, repairmen) operating in the informal sector by connecting them with customers using inclusive technologies (Web/SMS/Apps/Call/Short-code)Active</v>
      </c>
      <c r="CE1644" s="15"/>
      <c r="CF1644" s="15"/>
      <c r="CG1644" s="15"/>
      <c r="CH1644" s="15"/>
      <c r="CI1644" s="15"/>
      <c r="CJ1644" s="15"/>
    </row>
    <row r="1645" spans="1:88" ht="12.75">
      <c r="A1645" s="15" t="s">
        <v>10655</v>
      </c>
      <c r="B1645" s="15" t="s">
        <v>10656</v>
      </c>
      <c r="C1645" s="15" t="s">
        <v>58</v>
      </c>
      <c r="D1645" s="16">
        <v>2019</v>
      </c>
      <c r="E1645" s="15" t="s">
        <v>59</v>
      </c>
      <c r="F1645" s="15"/>
      <c r="G1645" s="15" t="s">
        <v>61</v>
      </c>
      <c r="H1645" s="15"/>
      <c r="I1645" s="15" t="s">
        <v>61</v>
      </c>
      <c r="J1645" s="15"/>
      <c r="K1645" s="17" t="e">
        <f t="shared" si="218"/>
        <v>#VALUE!</v>
      </c>
      <c r="L1645" s="15"/>
      <c r="M1645" s="18" t="e">
        <f t="shared" si="253"/>
        <v>#VALUE!</v>
      </c>
      <c r="N1645" s="15"/>
      <c r="O1645" s="15"/>
      <c r="P1645" s="15"/>
      <c r="Q1645" s="15"/>
      <c r="R1645" s="15" t="s">
        <v>1042</v>
      </c>
      <c r="S1645" s="19" t="s">
        <v>144</v>
      </c>
      <c r="T1645" s="15"/>
      <c r="U1645" s="17"/>
      <c r="V1645" s="15" t="s">
        <v>10657</v>
      </c>
      <c r="W1645" s="15"/>
      <c r="X1645" s="15" t="s">
        <v>191</v>
      </c>
      <c r="Y1645" s="15" t="s">
        <v>10658</v>
      </c>
      <c r="AB1645" s="20" t="s">
        <v>286</v>
      </c>
      <c r="AC1645" s="21" t="s">
        <v>10659</v>
      </c>
      <c r="AD1645" s="21" t="s">
        <v>10660</v>
      </c>
      <c r="AE1645" s="21" t="s">
        <v>10661</v>
      </c>
      <c r="AF1645" s="15"/>
      <c r="AG1645" s="22">
        <f t="shared" si="254"/>
        <v>0.54838709677419351</v>
      </c>
      <c r="AH1645" s="15" t="str">
        <f t="shared" si="247"/>
        <v/>
      </c>
      <c r="AI1645" s="22" t="str">
        <f>VLOOKUP(A1645,'[1]Deals (investment)'!$B$2:$Z$1497,1,FALSE)</f>
        <v>TORA Africa</v>
      </c>
      <c r="AJ1645" s="22" t="e">
        <f>VLOOKUP(A1645,'[1]Deals (investment)'!$B$2:$Z$870,15,FALSE)</f>
        <v>#N/A</v>
      </c>
      <c r="AK1645" s="17" t="e">
        <f>VLOOKUP(A1645,'[1]Deals (Exits)'!B:B,1,FALSE)</f>
        <v>#N/A</v>
      </c>
      <c r="AL1645" s="23">
        <f>VLOOKUP(G1645,[1]Lookups!$V$3:$Y$197,4,FALSE)</f>
        <v>0</v>
      </c>
      <c r="AM1645" s="17" t="str">
        <f>VLOOKUP(X1645,[1]Lookups!$B$3:$C$200,2,FALSE)</f>
        <v>Education</v>
      </c>
      <c r="AN1645" s="17" t="str">
        <f>VLOOKUP(R1645,[1]Lookups!$H$3:$I$69,2,FALSE)</f>
        <v>2. Seed</v>
      </c>
      <c r="AO1645" s="17" t="e">
        <f>VLOOKUP(T1645,[1]Lookups!$H$3:$I$69,2,FALSE)</f>
        <v>#N/A</v>
      </c>
      <c r="AP1645" s="17" t="str">
        <f>VLOOKUP(AN1645,[1]Lookups!$N$3:$O$11,2,FALSE)</f>
        <v>Early</v>
      </c>
      <c r="AQ1645" s="18" t="e">
        <f>COUNTIFS('[1]Deals (investment)'!$B:$B,$A1645)</f>
        <v>#VALUE!</v>
      </c>
      <c r="AR1645" s="18" t="e">
        <f>COUNTIFS('[1]Deals (investment)'!$B:$B,$A1645,'[1]Deals (investment)'!$T:$T,$AW$1)+COUNTIFS('[1]Deals (investment)'!$B:$B,$A1645,'[1]Deals (investment)'!$T:$T,$AX$1)+COUNTIFS('[1]Deals (investment)'!$B:$B,$A1645,'[1]Deals (investment)'!$T:$T,$AY$1)</f>
        <v>#VALUE!</v>
      </c>
      <c r="AS1645" s="17" t="e">
        <f>SUMIFS('[1]Deals (investment)'!$C:$C,'[1]Deals (investment)'!$B:$B,$A1645)</f>
        <v>#VALUE!</v>
      </c>
      <c r="AT1645" s="17" t="e">
        <f t="shared" si="219"/>
        <v>#VALUE!</v>
      </c>
      <c r="AU1645" s="18" t="e">
        <f>COUNTIF('[1]Deals (Exits)'!$B:$B,A1645)</f>
        <v>#VALUE!</v>
      </c>
      <c r="AV1645" s="17" t="e">
        <f>SUMIFS('[1]Deals (investment)'!$C:$C,'[1]Deals (investment)'!$B:$B,$A1645,'[1]Deals (investment)'!$T:$T,AV$1)</f>
        <v>#VALUE!</v>
      </c>
      <c r="AW1645" s="17" t="e">
        <f>SUMIFS('[1]Deals (investment)'!$C:$C,'[1]Deals (investment)'!$B:$B,$A1645,'[1]Deals (investment)'!$T:$T,AW$1)</f>
        <v>#VALUE!</v>
      </c>
      <c r="AX1645" s="17" t="e">
        <f>SUMIFS('[1]Deals (investment)'!$C:$C,'[1]Deals (investment)'!$B:$B,$A1645,'[1]Deals (investment)'!$T:$T,AX$1)</f>
        <v>#VALUE!</v>
      </c>
      <c r="AY1645" s="17" t="e">
        <f>SUMIFS('[1]Deals (investment)'!$C:$C,'[1]Deals (investment)'!$B:$B,$A1645,'[1]Deals (investment)'!$T:$T,AY$1)</f>
        <v>#VALUE!</v>
      </c>
      <c r="AZ1645" s="17" t="e">
        <f>SUMIFS('[1]Deals (investment)'!$C:$C,'[1]Deals (investment)'!$B:$B,$A1645,'[1]Deals (investment)'!$T:$T,AZ$1)</f>
        <v>#VALUE!</v>
      </c>
      <c r="BA1645" s="17" t="e">
        <f>SUMIFS('[1]Deals (investment)'!$C:$C,'[1]Deals (investment)'!$B:$B,$A1645,'[1]Deals (investment)'!$T:$T,BA$1)</f>
        <v>#VALUE!</v>
      </c>
      <c r="BB1645" s="17" t="e">
        <f>SUMIFS('[1]Deals (investment)'!$C:$C,'[1]Deals (investment)'!$B:$B,$A1645,'[1]Deals (investment)'!$T:$T,BB$1)</f>
        <v>#VALUE!</v>
      </c>
      <c r="BC1645" s="17" t="e">
        <f>SUMIFS('[1]Deals (Exits)'!$C:$C,'[1]Deals (Exits)'!$B:$B,$A1645)</f>
        <v>#VALUE!</v>
      </c>
      <c r="BD1645" s="17" t="e">
        <f>SUMIFS('[1]Deals (investment)'!$C:$C,'[1]Deals (investment)'!$B:$B,$A1645,'[1]Deals (investment)'!$V:$V,BD$1)</f>
        <v>#VALUE!</v>
      </c>
      <c r="BE1645" s="17" t="e">
        <f>SUMIFS('[1]Deals (investment)'!$C:$C,'[1]Deals (investment)'!$B:$B,$A1645,'[1]Deals (investment)'!$V:$V,BE$1)</f>
        <v>#VALUE!</v>
      </c>
      <c r="BF1645" s="17" t="e">
        <f>SUMIFS('[1]Deals (investment)'!$C:$C,'[1]Deals (investment)'!$B:$B,$A1645,'[1]Deals (investment)'!$V:$V,BF$1)</f>
        <v>#VALUE!</v>
      </c>
      <c r="BG1645" s="17" t="e">
        <f>SUMIFS('[1]Deals (investment)'!$C:$C,'[1]Deals (investment)'!$B:$B,$A1645,'[1]Deals (investment)'!$V:$V,BG$1)</f>
        <v>#VALUE!</v>
      </c>
      <c r="BH1645" s="17" t="e">
        <f>SUMIFS('[1]Deals (investment)'!$C:$C,'[1]Deals (investment)'!$B:$B,$A1645,'[1]Deals (investment)'!$V:$V,BH$1)</f>
        <v>#VALUE!</v>
      </c>
      <c r="BI1645" s="17" t="e">
        <f>SUMIFS('[1]Deals (investment)'!$C:$C,'[1]Deals (investment)'!$B:$B,$A1645,'[1]Deals (investment)'!$V:$V,BI$1)</f>
        <v>#VALUE!</v>
      </c>
      <c r="BJ1645" s="17" t="e">
        <f>SUMIFS('[1]Deals (investment)'!$C:$C,'[1]Deals (investment)'!$B:$B,$A1645,'[1]Deals (investment)'!$V:$V,BJ$1)</f>
        <v>#VALUE!</v>
      </c>
      <c r="BK1645" s="17" t="e">
        <f>SUMIFS('[1]Deals (investment)'!$C:$C,'[1]Deals (investment)'!$B:$B,$A1645,'[1]Deals (investment)'!$V:$V,BK$1)</f>
        <v>#VALUE!</v>
      </c>
      <c r="BL1645" s="17" t="e">
        <f>SUMIFS('[1]Deals (investment)'!$C:$C,'[1]Deals (investment)'!$B:$B,$A1645,'[1]Deals (investment)'!$V:$V,BL$1)</f>
        <v>#VALUE!</v>
      </c>
      <c r="BM1645" s="17" t="e">
        <f>SUMIFS('[1]Deals (investment)'!$C:$C,'[1]Deals (investment)'!$B:$B,$A1645,'[1]Deals (investment)'!$V:$V,BM$1)</f>
        <v>#VALUE!</v>
      </c>
      <c r="BN1645" s="15"/>
      <c r="BO1645" s="15"/>
      <c r="BP1645" s="22"/>
      <c r="BQ1645" s="15"/>
      <c r="BR1645" s="15"/>
      <c r="BS1645" s="15"/>
      <c r="BT1645" s="15"/>
      <c r="BU1645" s="15"/>
      <c r="BV1645" s="15"/>
      <c r="BW1645" s="15"/>
      <c r="BX1645" s="15"/>
      <c r="BY1645" s="15"/>
      <c r="BZ1645" s="15"/>
      <c r="CA1645" s="15"/>
      <c r="CB1645" s="15"/>
      <c r="CC1645" s="15"/>
      <c r="CD1645" s="15" t="str">
        <f t="shared" si="255"/>
        <v>TORA AfricaTORA Africa an academy that recruits, trains, verifies, insures and provides background-checked drivers for individuals and businessesActive</v>
      </c>
      <c r="CE1645" s="15"/>
      <c r="CF1645" s="15"/>
      <c r="CG1645" s="15"/>
      <c r="CH1645" s="15"/>
      <c r="CI1645" s="15"/>
      <c r="CJ1645" s="15"/>
    </row>
    <row r="1646" spans="1:88" ht="12.75">
      <c r="A1646" s="15" t="s">
        <v>10662</v>
      </c>
      <c r="B1646" s="15" t="s">
        <v>10663</v>
      </c>
      <c r="C1646" s="15" t="s">
        <v>58</v>
      </c>
      <c r="D1646" s="16">
        <v>2015</v>
      </c>
      <c r="E1646" s="15" t="s">
        <v>90</v>
      </c>
      <c r="F1646" s="15"/>
      <c r="G1646" s="26" t="s">
        <v>91</v>
      </c>
      <c r="H1646" s="26"/>
      <c r="I1646" s="15"/>
      <c r="J1646" s="15"/>
      <c r="K1646" s="17" t="e">
        <f t="shared" si="218"/>
        <v>#VALUE!</v>
      </c>
      <c r="L1646" s="15"/>
      <c r="M1646" s="18" t="e">
        <f t="shared" si="253"/>
        <v>#VALUE!</v>
      </c>
      <c r="N1646" s="15"/>
      <c r="O1646" s="15"/>
      <c r="P1646" s="15"/>
      <c r="Q1646" s="15"/>
      <c r="R1646" s="15"/>
      <c r="S1646" s="19"/>
      <c r="T1646" s="15"/>
      <c r="U1646" s="17"/>
      <c r="V1646" s="15" t="s">
        <v>10664</v>
      </c>
      <c r="W1646" s="15"/>
      <c r="X1646" s="15" t="s">
        <v>432</v>
      </c>
      <c r="Y1646" s="15"/>
      <c r="AB1646" s="20"/>
      <c r="AC1646" s="21" t="s">
        <v>835</v>
      </c>
      <c r="AD1646" s="21" t="s">
        <v>836</v>
      </c>
      <c r="AE1646" s="21" t="s">
        <v>837</v>
      </c>
      <c r="AF1646" s="21" t="s">
        <v>838</v>
      </c>
      <c r="AG1646" s="22">
        <f t="shared" si="254"/>
        <v>0.41935483870967744</v>
      </c>
      <c r="AH1646" s="15" t="str">
        <f t="shared" si="247"/>
        <v/>
      </c>
      <c r="AI1646" s="22" t="e">
        <f>VLOOKUP(A1646,'[1]Deals (investment)'!$B$2:$Z$1497,1,FALSE)</f>
        <v>#N/A</v>
      </c>
      <c r="AJ1646" s="22" t="e">
        <f>VLOOKUP(A1646,'[1]Deals (investment)'!$B$2:$Z$870,15,FALSE)</f>
        <v>#N/A</v>
      </c>
      <c r="AK1646" s="17" t="e">
        <f>VLOOKUP(A1646,'[1]Deals (Exits)'!B:B,1,FALSE)</f>
        <v>#N/A</v>
      </c>
      <c r="AL1646" s="23">
        <f>VLOOKUP(G1646,[1]Lookups!$V$3:$Y$197,4,FALSE)</f>
        <v>0</v>
      </c>
      <c r="AM1646" s="17" t="str">
        <f>VLOOKUP(X1646,[1]Lookups!$B$3:$C$200,2,FALSE)</f>
        <v>Energy &amp; Resources</v>
      </c>
      <c r="AN1646" s="17" t="e">
        <f>VLOOKUP(R1646,[1]Lookups!$H$3:$I$69,2,FALSE)</f>
        <v>#N/A</v>
      </c>
      <c r="AO1646" s="17" t="e">
        <f>VLOOKUP(T1646,[1]Lookups!$H$3:$I$69,2,FALSE)</f>
        <v>#N/A</v>
      </c>
      <c r="AP1646" s="17" t="e">
        <f>VLOOKUP(AN1646,[1]Lookups!$N$3:$O$11,2,FALSE)</f>
        <v>#N/A</v>
      </c>
      <c r="AQ1646" s="18" t="e">
        <f>COUNTIFS('[1]Deals (investment)'!$B:$B,$A1646)</f>
        <v>#VALUE!</v>
      </c>
      <c r="AR1646" s="18" t="e">
        <f>COUNTIFS('[1]Deals (investment)'!$B:$B,$A1646,'[1]Deals (investment)'!$T:$T,$AW$1)+COUNTIFS('[1]Deals (investment)'!$B:$B,$A1646,'[1]Deals (investment)'!$T:$T,$AX$1)+COUNTIFS('[1]Deals (investment)'!$B:$B,$A1646,'[1]Deals (investment)'!$T:$T,$AY$1)</f>
        <v>#VALUE!</v>
      </c>
      <c r="AS1646" s="17" t="e">
        <f>SUMIFS('[1]Deals (investment)'!$C:$C,'[1]Deals (investment)'!$B:$B,$A1646)</f>
        <v>#VALUE!</v>
      </c>
      <c r="AT1646" s="17" t="e">
        <f t="shared" si="219"/>
        <v>#VALUE!</v>
      </c>
      <c r="AU1646" s="18" t="e">
        <f>COUNTIF('[1]Deals (Exits)'!$B:$B,A1646)</f>
        <v>#VALUE!</v>
      </c>
      <c r="AV1646" s="17" t="e">
        <f>SUMIFS('[1]Deals (investment)'!$C:$C,'[1]Deals (investment)'!$B:$B,$A1646,'[1]Deals (investment)'!$T:$T,AV$1)</f>
        <v>#VALUE!</v>
      </c>
      <c r="AW1646" s="17" t="e">
        <f>SUMIFS('[1]Deals (investment)'!$C:$C,'[1]Deals (investment)'!$B:$B,$A1646,'[1]Deals (investment)'!$T:$T,AW$1)</f>
        <v>#VALUE!</v>
      </c>
      <c r="AX1646" s="17" t="e">
        <f>SUMIFS('[1]Deals (investment)'!$C:$C,'[1]Deals (investment)'!$B:$B,$A1646,'[1]Deals (investment)'!$T:$T,AX$1)</f>
        <v>#VALUE!</v>
      </c>
      <c r="AY1646" s="17" t="e">
        <f>SUMIFS('[1]Deals (investment)'!$C:$C,'[1]Deals (investment)'!$B:$B,$A1646,'[1]Deals (investment)'!$T:$T,AY$1)</f>
        <v>#VALUE!</v>
      </c>
      <c r="AZ1646" s="17" t="e">
        <f>SUMIFS('[1]Deals (investment)'!$C:$C,'[1]Deals (investment)'!$B:$B,$A1646,'[1]Deals (investment)'!$T:$T,AZ$1)</f>
        <v>#VALUE!</v>
      </c>
      <c r="BA1646" s="17" t="e">
        <f>SUMIFS('[1]Deals (investment)'!$C:$C,'[1]Deals (investment)'!$B:$B,$A1646,'[1]Deals (investment)'!$T:$T,BA$1)</f>
        <v>#VALUE!</v>
      </c>
      <c r="BB1646" s="17" t="e">
        <f>SUMIFS('[1]Deals (investment)'!$C:$C,'[1]Deals (investment)'!$B:$B,$A1646,'[1]Deals (investment)'!$T:$T,BB$1)</f>
        <v>#VALUE!</v>
      </c>
      <c r="BC1646" s="17" t="e">
        <f>SUMIFS('[1]Deals (Exits)'!$C:$C,'[1]Deals (Exits)'!$B:$B,$A1646)</f>
        <v>#VALUE!</v>
      </c>
      <c r="BD1646" s="17" t="e">
        <f>SUMIFS('[1]Deals (investment)'!$C:$C,'[1]Deals (investment)'!$B:$B,$A1646,'[1]Deals (investment)'!$V:$V,BD$1)</f>
        <v>#VALUE!</v>
      </c>
      <c r="BE1646" s="17" t="e">
        <f>SUMIFS('[1]Deals (investment)'!$C:$C,'[1]Deals (investment)'!$B:$B,$A1646,'[1]Deals (investment)'!$V:$V,BE$1)</f>
        <v>#VALUE!</v>
      </c>
      <c r="BF1646" s="17" t="e">
        <f>SUMIFS('[1]Deals (investment)'!$C:$C,'[1]Deals (investment)'!$B:$B,$A1646,'[1]Deals (investment)'!$V:$V,BF$1)</f>
        <v>#VALUE!</v>
      </c>
      <c r="BG1646" s="17" t="e">
        <f>SUMIFS('[1]Deals (investment)'!$C:$C,'[1]Deals (investment)'!$B:$B,$A1646,'[1]Deals (investment)'!$V:$V,BG$1)</f>
        <v>#VALUE!</v>
      </c>
      <c r="BH1646" s="17" t="e">
        <f>SUMIFS('[1]Deals (investment)'!$C:$C,'[1]Deals (investment)'!$B:$B,$A1646,'[1]Deals (investment)'!$V:$V,BH$1)</f>
        <v>#VALUE!</v>
      </c>
      <c r="BI1646" s="17" t="e">
        <f>SUMIFS('[1]Deals (investment)'!$C:$C,'[1]Deals (investment)'!$B:$B,$A1646,'[1]Deals (investment)'!$V:$V,BI$1)</f>
        <v>#VALUE!</v>
      </c>
      <c r="BJ1646" s="17" t="e">
        <f>SUMIFS('[1]Deals (investment)'!$C:$C,'[1]Deals (investment)'!$B:$B,$A1646,'[1]Deals (investment)'!$V:$V,BJ$1)</f>
        <v>#VALUE!</v>
      </c>
      <c r="BK1646" s="17" t="e">
        <f>SUMIFS('[1]Deals (investment)'!$C:$C,'[1]Deals (investment)'!$B:$B,$A1646,'[1]Deals (investment)'!$V:$V,BK$1)</f>
        <v>#VALUE!</v>
      </c>
      <c r="BL1646" s="17" t="e">
        <f>SUMIFS('[1]Deals (investment)'!$C:$C,'[1]Deals (investment)'!$B:$B,$A1646,'[1]Deals (investment)'!$V:$V,BL$1)</f>
        <v>#VALUE!</v>
      </c>
      <c r="BM1646" s="17" t="e">
        <f>SUMIFS('[1]Deals (investment)'!$C:$C,'[1]Deals (investment)'!$B:$B,$A1646,'[1]Deals (investment)'!$V:$V,BM$1)</f>
        <v>#VALUE!</v>
      </c>
      <c r="BN1646" s="15"/>
      <c r="BO1646" s="15"/>
      <c r="BP1646" s="22"/>
      <c r="BQ1646" s="15"/>
      <c r="BR1646" s="15"/>
      <c r="BS1646" s="15"/>
      <c r="BT1646" s="15"/>
      <c r="BU1646" s="15"/>
      <c r="BV1646" s="15"/>
      <c r="BW1646" s="15"/>
      <c r="BX1646" s="15"/>
      <c r="BY1646" s="15"/>
      <c r="BZ1646" s="15"/>
      <c r="CA1646" s="15"/>
      <c r="CB1646" s="15"/>
      <c r="CC1646" s="15"/>
      <c r="CD1646" s="15" t="str">
        <f t="shared" si="255"/>
        <v>TheSunExchangeThe Sun Exchange enables anyone anywhere to own and earn from solar panelsActive</v>
      </c>
      <c r="CE1646" s="15"/>
      <c r="CF1646" s="15"/>
      <c r="CG1646" s="15"/>
      <c r="CH1646" s="15"/>
      <c r="CI1646" s="15"/>
      <c r="CJ1646" s="15"/>
    </row>
    <row r="1647" spans="1:88" ht="12.75">
      <c r="A1647" s="15" t="s">
        <v>10665</v>
      </c>
      <c r="B1647" s="15" t="s">
        <v>10666</v>
      </c>
      <c r="C1647" s="15" t="s">
        <v>58</v>
      </c>
      <c r="D1647" s="16">
        <v>2015</v>
      </c>
      <c r="E1647" s="26" t="s">
        <v>518</v>
      </c>
      <c r="F1647" s="26" t="s">
        <v>199</v>
      </c>
      <c r="G1647" s="26" t="s">
        <v>519</v>
      </c>
      <c r="H1647" s="26"/>
      <c r="I1647" s="15" t="s">
        <v>519</v>
      </c>
      <c r="J1647" s="26"/>
      <c r="K1647" s="17" t="e">
        <f t="shared" si="218"/>
        <v>#VALUE!</v>
      </c>
      <c r="L1647" s="15"/>
      <c r="M1647" s="18" t="e">
        <f t="shared" si="253"/>
        <v>#VALUE!</v>
      </c>
      <c r="N1647" s="15"/>
      <c r="O1647" s="15"/>
      <c r="P1647" s="15"/>
      <c r="Q1647" s="15"/>
      <c r="R1647" s="15" t="s">
        <v>375</v>
      </c>
      <c r="S1647" s="19">
        <v>30000</v>
      </c>
      <c r="T1647" s="15" t="s">
        <v>375</v>
      </c>
      <c r="U1647" s="17">
        <v>30000</v>
      </c>
      <c r="V1647" s="45" t="s">
        <v>10667</v>
      </c>
      <c r="W1647" s="15">
        <v>1</v>
      </c>
      <c r="X1647" s="15" t="s">
        <v>4628</v>
      </c>
      <c r="Y1647" s="15" t="s">
        <v>10668</v>
      </c>
      <c r="AB1647" s="32">
        <v>43506</v>
      </c>
      <c r="AC1647" s="21" t="s">
        <v>10669</v>
      </c>
      <c r="AD1647" s="15"/>
      <c r="AE1647" s="15"/>
      <c r="AF1647" s="21" t="s">
        <v>10669</v>
      </c>
      <c r="AG1647" s="22">
        <f t="shared" si="254"/>
        <v>0.64516129032258063</v>
      </c>
      <c r="AH1647" s="15" t="str">
        <f t="shared" si="247"/>
        <v/>
      </c>
      <c r="AI1647" s="22" t="e">
        <f>VLOOKUP(A1647,'[1]Deals (investment)'!$B$2:$Z$1497,1,FALSE)</f>
        <v>#N/A</v>
      </c>
      <c r="AJ1647" s="22" t="e">
        <f>VLOOKUP(A1647,'[1]Deals (investment)'!$B$2:$Z$870,15,FALSE)</f>
        <v>#N/A</v>
      </c>
      <c r="AK1647" s="17" t="e">
        <f>VLOOKUP(A1647,'[1]Deals (Exits)'!B:B,1,FALSE)</f>
        <v>#N/A</v>
      </c>
      <c r="AL1647" s="23">
        <f>VLOOKUP(G1647,[1]Lookups!$V$3:$Y$197,4,FALSE)</f>
        <v>0</v>
      </c>
      <c r="AM1647" s="17" t="str">
        <f>VLOOKUP(X1647,[1]Lookups!$B$3:$C$200,2,FALSE)</f>
        <v>Media &amp; Entertainment</v>
      </c>
      <c r="AN1647" s="17" t="str">
        <f>VLOOKUP(R1647,[1]Lookups!$H$3:$I$69,2,FALSE)</f>
        <v>2. Seed</v>
      </c>
      <c r="AO1647" s="17" t="str">
        <f>VLOOKUP(T1647,[1]Lookups!$H$3:$I$69,2,FALSE)</f>
        <v>2. Seed</v>
      </c>
      <c r="AP1647" s="17" t="str">
        <f>VLOOKUP(AN1647,[1]Lookups!$N$3:$O$11,2,FALSE)</f>
        <v>Early</v>
      </c>
      <c r="AQ1647" s="18" t="e">
        <f>COUNTIFS('[1]Deals (investment)'!$B:$B,$A1647)</f>
        <v>#VALUE!</v>
      </c>
      <c r="AR1647" s="18" t="e">
        <f>COUNTIFS('[1]Deals (investment)'!$B:$B,$A1647,'[1]Deals (investment)'!$T:$T,$AW$1)+COUNTIFS('[1]Deals (investment)'!$B:$B,$A1647,'[1]Deals (investment)'!$T:$T,$AX$1)+COUNTIFS('[1]Deals (investment)'!$B:$B,$A1647,'[1]Deals (investment)'!$T:$T,$AY$1)</f>
        <v>#VALUE!</v>
      </c>
      <c r="AS1647" s="17" t="e">
        <f>SUMIFS('[1]Deals (investment)'!$C:$C,'[1]Deals (investment)'!$B:$B,$A1647)</f>
        <v>#VALUE!</v>
      </c>
      <c r="AT1647" s="17" t="e">
        <f t="shared" si="219"/>
        <v>#VALUE!</v>
      </c>
      <c r="AU1647" s="18" t="e">
        <f>COUNTIF('[1]Deals (Exits)'!$B:$B,A1647)</f>
        <v>#VALUE!</v>
      </c>
      <c r="AV1647" s="17" t="e">
        <f>SUMIFS('[1]Deals (investment)'!$C:$C,'[1]Deals (investment)'!$B:$B,$A1647,'[1]Deals (investment)'!$T:$T,AV$1)</f>
        <v>#VALUE!</v>
      </c>
      <c r="AW1647" s="17" t="e">
        <f>SUMIFS('[1]Deals (investment)'!$C:$C,'[1]Deals (investment)'!$B:$B,$A1647,'[1]Deals (investment)'!$T:$T,AW$1)</f>
        <v>#VALUE!</v>
      </c>
      <c r="AX1647" s="17" t="e">
        <f>SUMIFS('[1]Deals (investment)'!$C:$C,'[1]Deals (investment)'!$B:$B,$A1647,'[1]Deals (investment)'!$T:$T,AX$1)</f>
        <v>#VALUE!</v>
      </c>
      <c r="AY1647" s="17" t="e">
        <f>SUMIFS('[1]Deals (investment)'!$C:$C,'[1]Deals (investment)'!$B:$B,$A1647,'[1]Deals (investment)'!$T:$T,AY$1)</f>
        <v>#VALUE!</v>
      </c>
      <c r="AZ1647" s="17" t="e">
        <f>SUMIFS('[1]Deals (investment)'!$C:$C,'[1]Deals (investment)'!$B:$B,$A1647,'[1]Deals (investment)'!$T:$T,AZ$1)</f>
        <v>#VALUE!</v>
      </c>
      <c r="BA1647" s="17" t="e">
        <f>SUMIFS('[1]Deals (investment)'!$C:$C,'[1]Deals (investment)'!$B:$B,$A1647,'[1]Deals (investment)'!$T:$T,BA$1)</f>
        <v>#VALUE!</v>
      </c>
      <c r="BB1647" s="17" t="e">
        <f>SUMIFS('[1]Deals (investment)'!$C:$C,'[1]Deals (investment)'!$B:$B,$A1647,'[1]Deals (investment)'!$T:$T,BB$1)</f>
        <v>#VALUE!</v>
      </c>
      <c r="BC1647" s="17" t="e">
        <f>SUMIFS('[1]Deals (Exits)'!$C:$C,'[1]Deals (Exits)'!$B:$B,$A1647)</f>
        <v>#VALUE!</v>
      </c>
      <c r="BD1647" s="17" t="e">
        <f>SUMIFS('[1]Deals (investment)'!$C:$C,'[1]Deals (investment)'!$B:$B,$A1647,'[1]Deals (investment)'!$V:$V,BD$1)</f>
        <v>#VALUE!</v>
      </c>
      <c r="BE1647" s="17" t="e">
        <f>SUMIFS('[1]Deals (investment)'!$C:$C,'[1]Deals (investment)'!$B:$B,$A1647,'[1]Deals (investment)'!$V:$V,BE$1)</f>
        <v>#VALUE!</v>
      </c>
      <c r="BF1647" s="17" t="e">
        <f>SUMIFS('[1]Deals (investment)'!$C:$C,'[1]Deals (investment)'!$B:$B,$A1647,'[1]Deals (investment)'!$V:$V,BF$1)</f>
        <v>#VALUE!</v>
      </c>
      <c r="BG1647" s="17" t="e">
        <f>SUMIFS('[1]Deals (investment)'!$C:$C,'[1]Deals (investment)'!$B:$B,$A1647,'[1]Deals (investment)'!$V:$V,BG$1)</f>
        <v>#VALUE!</v>
      </c>
      <c r="BH1647" s="17" t="e">
        <f>SUMIFS('[1]Deals (investment)'!$C:$C,'[1]Deals (investment)'!$B:$B,$A1647,'[1]Deals (investment)'!$V:$V,BH$1)</f>
        <v>#VALUE!</v>
      </c>
      <c r="BI1647" s="17" t="e">
        <f>SUMIFS('[1]Deals (investment)'!$C:$C,'[1]Deals (investment)'!$B:$B,$A1647,'[1]Deals (investment)'!$V:$V,BI$1)</f>
        <v>#VALUE!</v>
      </c>
      <c r="BJ1647" s="17" t="e">
        <f>SUMIFS('[1]Deals (investment)'!$C:$C,'[1]Deals (investment)'!$B:$B,$A1647,'[1]Deals (investment)'!$V:$V,BJ$1)</f>
        <v>#VALUE!</v>
      </c>
      <c r="BK1647" s="17" t="e">
        <f>SUMIFS('[1]Deals (investment)'!$C:$C,'[1]Deals (investment)'!$B:$B,$A1647,'[1]Deals (investment)'!$V:$V,BK$1)</f>
        <v>#VALUE!</v>
      </c>
      <c r="BL1647" s="17" t="e">
        <f>SUMIFS('[1]Deals (investment)'!$C:$C,'[1]Deals (investment)'!$B:$B,$A1647,'[1]Deals (investment)'!$V:$V,BL$1)</f>
        <v>#VALUE!</v>
      </c>
      <c r="BM1647" s="17" t="e">
        <f>SUMIFS('[1]Deals (investment)'!$C:$C,'[1]Deals (investment)'!$B:$B,$A1647,'[1]Deals (investment)'!$V:$V,BM$1)</f>
        <v>#VALUE!</v>
      </c>
      <c r="BN1647" s="15"/>
      <c r="BO1647" s="15"/>
      <c r="BP1647" s="22"/>
      <c r="BQ1647" s="15"/>
      <c r="BR1647" s="15"/>
      <c r="BS1647" s="15"/>
      <c r="BT1647" s="15"/>
      <c r="BU1647" s="15"/>
      <c r="BV1647" s="15"/>
      <c r="BW1647" s="15"/>
      <c r="BX1647" s="15"/>
      <c r="BY1647" s="15"/>
      <c r="BZ1647" s="15"/>
      <c r="CA1647" s="15"/>
      <c r="CB1647" s="15"/>
      <c r="CC1647" s="15"/>
      <c r="CD1647" s="15" t="str">
        <f t="shared" si="255"/>
        <v>Toufoula KidsToufoula Kids is an educational application in Arabic language for children aged 4 to 10 years old accompanied by other extracted products such as smart magazine.Active</v>
      </c>
      <c r="CE1647" s="15"/>
      <c r="CF1647" s="15"/>
      <c r="CG1647" s="15"/>
      <c r="CH1647" s="15"/>
      <c r="CI1647" s="15"/>
      <c r="CJ1647" s="15"/>
    </row>
    <row r="1648" spans="1:88" ht="12.75">
      <c r="A1648" s="15" t="s">
        <v>10670</v>
      </c>
      <c r="B1648" s="15" t="s">
        <v>10671</v>
      </c>
      <c r="C1648" s="15"/>
      <c r="D1648" s="16"/>
      <c r="E1648" s="15"/>
      <c r="F1648" s="15"/>
      <c r="G1648" s="15"/>
      <c r="H1648" s="15"/>
      <c r="I1648" s="15"/>
      <c r="J1648" s="15"/>
      <c r="K1648" s="17" t="e">
        <f t="shared" si="218"/>
        <v>#VALUE!</v>
      </c>
      <c r="L1648" s="15"/>
      <c r="M1648" s="18" t="e">
        <f t="shared" si="253"/>
        <v>#VALUE!</v>
      </c>
      <c r="N1648" s="15"/>
      <c r="O1648" s="15"/>
      <c r="P1648" s="15"/>
      <c r="Q1648" s="24" t="e">
        <f ca="1">_xludf.MAXIFS('[1]Deals (investment)'!A:A,'[1]Deals (investment)'!B:B,A1648)</f>
        <v>#NAME?</v>
      </c>
      <c r="R1648" s="15"/>
      <c r="S1648" s="19"/>
      <c r="T1648" s="15"/>
      <c r="U1648" s="17"/>
      <c r="V1648" s="15"/>
      <c r="W1648" s="15"/>
      <c r="X1648" s="15"/>
      <c r="Y1648" s="15"/>
      <c r="AB1648" s="20"/>
      <c r="AC1648" s="15"/>
      <c r="AD1648" s="15"/>
      <c r="AE1648" s="15"/>
      <c r="AF1648" s="15"/>
      <c r="AG1648" s="22">
        <f t="shared" ca="1" si="254"/>
        <v>0.12903225806451613</v>
      </c>
      <c r="AH1648" s="15" t="e">
        <f t="shared" si="247"/>
        <v>#VALUE!</v>
      </c>
      <c r="AI1648" s="22" t="e">
        <f>VLOOKUP(A1648,'[1]Deals (investment)'!$B$2:$Z$1497,1,FALSE)</f>
        <v>#N/A</v>
      </c>
      <c r="AJ1648" s="22" t="e">
        <f>VLOOKUP(A1648,'[1]Deals (investment)'!$B$2:$Z$870,15,FALSE)</f>
        <v>#N/A</v>
      </c>
      <c r="AK1648" s="17" t="e">
        <f>VLOOKUP(A1648,'[1]Deals (Exits)'!B:B,1,FALSE)</f>
        <v>#N/A</v>
      </c>
      <c r="AL1648" s="23" t="e">
        <f>VLOOKUP(G1648,[1]Lookups!$V$3:$Y$197,4,FALSE)</f>
        <v>#N/A</v>
      </c>
      <c r="AM1648" s="17" t="e">
        <f>VLOOKUP(X1648,[1]Lookups!$B$3:$C$200,2,FALSE)</f>
        <v>#N/A</v>
      </c>
      <c r="AN1648" s="17" t="e">
        <f>VLOOKUP(R1648,[1]Lookups!$H$3:$I$69,2,FALSE)</f>
        <v>#N/A</v>
      </c>
      <c r="AO1648" s="17" t="e">
        <f>VLOOKUP(T1648,[1]Lookups!$H$3:$I$69,2,FALSE)</f>
        <v>#N/A</v>
      </c>
      <c r="AP1648" s="17" t="e">
        <f>VLOOKUP(AN1648,[1]Lookups!$N$3:$O$11,2,FALSE)</f>
        <v>#N/A</v>
      </c>
      <c r="AQ1648" s="18" t="e">
        <f>COUNTIFS('[1]Deals (investment)'!$B:$B,$A1648)</f>
        <v>#VALUE!</v>
      </c>
      <c r="AR1648" s="18" t="e">
        <f>COUNTIFS('[1]Deals (investment)'!$B:$B,$A1648,'[1]Deals (investment)'!$T:$T,$AW$1)+COUNTIFS('[1]Deals (investment)'!$B:$B,$A1648,'[1]Deals (investment)'!$T:$T,$AX$1)+COUNTIFS('[1]Deals (investment)'!$B:$B,$A1648,'[1]Deals (investment)'!$T:$T,$AY$1)</f>
        <v>#VALUE!</v>
      </c>
      <c r="AS1648" s="17" t="e">
        <f>SUMIFS('[1]Deals (investment)'!$C:$C,'[1]Deals (investment)'!$B:$B,$A1648)</f>
        <v>#VALUE!</v>
      </c>
      <c r="AT1648" s="17" t="e">
        <f t="shared" si="219"/>
        <v>#VALUE!</v>
      </c>
      <c r="AU1648" s="18" t="e">
        <f>COUNTIF('[1]Deals (Exits)'!$B:$B,A1648)</f>
        <v>#VALUE!</v>
      </c>
      <c r="AV1648" s="17" t="e">
        <f>SUMIFS('[1]Deals (investment)'!$C:$C,'[1]Deals (investment)'!$B:$B,$A1648,'[1]Deals (investment)'!$T:$T,AV$1)</f>
        <v>#VALUE!</v>
      </c>
      <c r="AW1648" s="17" t="e">
        <f>SUMIFS('[1]Deals (investment)'!$C:$C,'[1]Deals (investment)'!$B:$B,$A1648,'[1]Deals (investment)'!$T:$T,AW$1)</f>
        <v>#VALUE!</v>
      </c>
      <c r="AX1648" s="17" t="e">
        <f>SUMIFS('[1]Deals (investment)'!$C:$C,'[1]Deals (investment)'!$B:$B,$A1648,'[1]Deals (investment)'!$T:$T,AX$1)</f>
        <v>#VALUE!</v>
      </c>
      <c r="AY1648" s="17" t="e">
        <f>SUMIFS('[1]Deals (investment)'!$C:$C,'[1]Deals (investment)'!$B:$B,$A1648,'[1]Deals (investment)'!$T:$T,AY$1)</f>
        <v>#VALUE!</v>
      </c>
      <c r="AZ1648" s="17" t="e">
        <f>SUMIFS('[1]Deals (investment)'!$C:$C,'[1]Deals (investment)'!$B:$B,$A1648,'[1]Deals (investment)'!$T:$T,AZ$1)</f>
        <v>#VALUE!</v>
      </c>
      <c r="BA1648" s="17" t="e">
        <f>SUMIFS('[1]Deals (investment)'!$C:$C,'[1]Deals (investment)'!$B:$B,$A1648,'[1]Deals (investment)'!$T:$T,BA$1)</f>
        <v>#VALUE!</v>
      </c>
      <c r="BB1648" s="17" t="e">
        <f>SUMIFS('[1]Deals (investment)'!$C:$C,'[1]Deals (investment)'!$B:$B,$A1648,'[1]Deals (investment)'!$T:$T,BB$1)</f>
        <v>#VALUE!</v>
      </c>
      <c r="BC1648" s="17" t="e">
        <f>SUMIFS('[1]Deals (Exits)'!$C:$C,'[1]Deals (Exits)'!$B:$B,$A1648)</f>
        <v>#VALUE!</v>
      </c>
      <c r="BD1648" s="17" t="e">
        <f>SUMIFS('[1]Deals (investment)'!$C:$C,'[1]Deals (investment)'!$B:$B,$A1648,'[1]Deals (investment)'!$V:$V,BD$1)</f>
        <v>#VALUE!</v>
      </c>
      <c r="BE1648" s="17" t="e">
        <f>SUMIFS('[1]Deals (investment)'!$C:$C,'[1]Deals (investment)'!$B:$B,$A1648,'[1]Deals (investment)'!$V:$V,BE$1)</f>
        <v>#VALUE!</v>
      </c>
      <c r="BF1648" s="17" t="e">
        <f>SUMIFS('[1]Deals (investment)'!$C:$C,'[1]Deals (investment)'!$B:$B,$A1648,'[1]Deals (investment)'!$V:$V,BF$1)</f>
        <v>#VALUE!</v>
      </c>
      <c r="BG1648" s="17" t="e">
        <f>SUMIFS('[1]Deals (investment)'!$C:$C,'[1]Deals (investment)'!$B:$B,$A1648,'[1]Deals (investment)'!$V:$V,BG$1)</f>
        <v>#VALUE!</v>
      </c>
      <c r="BH1648" s="17" t="e">
        <f>SUMIFS('[1]Deals (investment)'!$C:$C,'[1]Deals (investment)'!$B:$B,$A1648,'[1]Deals (investment)'!$V:$V,BH$1)</f>
        <v>#VALUE!</v>
      </c>
      <c r="BI1648" s="17" t="e">
        <f>SUMIFS('[1]Deals (investment)'!$C:$C,'[1]Deals (investment)'!$B:$B,$A1648,'[1]Deals (investment)'!$V:$V,BI$1)</f>
        <v>#VALUE!</v>
      </c>
      <c r="BJ1648" s="17" t="e">
        <f>SUMIFS('[1]Deals (investment)'!$C:$C,'[1]Deals (investment)'!$B:$B,$A1648,'[1]Deals (investment)'!$V:$V,BJ$1)</f>
        <v>#VALUE!</v>
      </c>
      <c r="BK1648" s="17" t="e">
        <f>SUMIFS('[1]Deals (investment)'!$C:$C,'[1]Deals (investment)'!$B:$B,$A1648,'[1]Deals (investment)'!$V:$V,BK$1)</f>
        <v>#VALUE!</v>
      </c>
      <c r="BL1648" s="17" t="e">
        <f>SUMIFS('[1]Deals (investment)'!$C:$C,'[1]Deals (investment)'!$B:$B,$A1648,'[1]Deals (investment)'!$V:$V,BL$1)</f>
        <v>#VALUE!</v>
      </c>
      <c r="BM1648" s="17" t="e">
        <f>SUMIFS('[1]Deals (investment)'!$C:$C,'[1]Deals (investment)'!$B:$B,$A1648,'[1]Deals (investment)'!$V:$V,BM$1)</f>
        <v>#VALUE!</v>
      </c>
      <c r="BN1648" s="15"/>
      <c r="BO1648" s="15"/>
      <c r="BP1648" s="22"/>
      <c r="BQ1648" s="15"/>
      <c r="BR1648" s="15"/>
      <c r="BS1648" s="15"/>
      <c r="BT1648" s="15"/>
      <c r="BU1648" s="15"/>
      <c r="BV1648" s="15"/>
      <c r="BW1648" s="15"/>
      <c r="BX1648" s="15"/>
      <c r="BY1648" s="15"/>
      <c r="BZ1648" s="15"/>
      <c r="CA1648" s="15"/>
      <c r="CB1648" s="15"/>
      <c r="CC1648" s="15"/>
      <c r="CD1648" s="15" t="str">
        <f t="shared" si="255"/>
        <v>Three Ws Investments LtdThree Ws Investments Ltd proposes an Agricultural Management Information Systems (AMIS). This product would feature capturing data relating to: Farmers, suppliers of certified inputs (Drugs, fertilisers, seeds, tools and equipment, etc), Service Providers (Veterinary officers andagronomists), market, agricutural financing (Banks and SACCOs</v>
      </c>
      <c r="CE1648" s="15"/>
      <c r="CF1648" s="15"/>
      <c r="CG1648" s="15"/>
      <c r="CH1648" s="15"/>
      <c r="CI1648" s="15"/>
      <c r="CJ1648" s="15"/>
    </row>
    <row r="1649" spans="1:118" ht="12.75">
      <c r="A1649" s="15" t="s">
        <v>10672</v>
      </c>
      <c r="B1649" s="15" t="s">
        <v>10673</v>
      </c>
      <c r="C1649" s="15" t="s">
        <v>58</v>
      </c>
      <c r="D1649" s="16">
        <v>2008</v>
      </c>
      <c r="E1649" s="15" t="s">
        <v>10674</v>
      </c>
      <c r="F1649" s="15"/>
      <c r="G1649" s="15"/>
      <c r="H1649" s="15"/>
      <c r="I1649" s="15"/>
      <c r="J1649" s="15"/>
      <c r="K1649" s="17" t="e">
        <f t="shared" si="218"/>
        <v>#VALUE!</v>
      </c>
      <c r="L1649" s="15"/>
      <c r="M1649" s="18" t="e">
        <f t="shared" si="253"/>
        <v>#VALUE!</v>
      </c>
      <c r="N1649" s="15"/>
      <c r="O1649" s="15"/>
      <c r="P1649" s="15"/>
      <c r="Q1649" s="15"/>
      <c r="R1649" s="15"/>
      <c r="S1649" s="19"/>
      <c r="T1649" s="15"/>
      <c r="U1649" s="17"/>
      <c r="V1649" s="15" t="s">
        <v>10675</v>
      </c>
      <c r="W1649" s="15"/>
      <c r="X1649" s="15" t="s">
        <v>158</v>
      </c>
      <c r="Y1649" s="15" t="s">
        <v>10676</v>
      </c>
      <c r="AB1649" s="20"/>
      <c r="AC1649" s="21" t="s">
        <v>10677</v>
      </c>
      <c r="AD1649" s="21" t="s">
        <v>10678</v>
      </c>
      <c r="AE1649" s="21" t="s">
        <v>10679</v>
      </c>
      <c r="AF1649" s="21" t="s">
        <v>10680</v>
      </c>
      <c r="AG1649" s="22">
        <f t="shared" si="254"/>
        <v>0.41935483870967744</v>
      </c>
      <c r="AH1649" s="15" t="str">
        <f t="shared" si="247"/>
        <v/>
      </c>
      <c r="AI1649" s="22" t="e">
        <f>VLOOKUP(A1649,'[1]Deals (investment)'!$B$2:$Z$1497,1,FALSE)</f>
        <v>#N/A</v>
      </c>
      <c r="AJ1649" s="22" t="e">
        <f>VLOOKUP(A1649,'[1]Deals (investment)'!$B$2:$Z$870,15,FALSE)</f>
        <v>#N/A</v>
      </c>
      <c r="AK1649" s="17" t="e">
        <f>VLOOKUP(A1649,'[1]Deals (Exits)'!B:B,1,FALSE)</f>
        <v>#N/A</v>
      </c>
      <c r="AL1649" s="23" t="e">
        <f>VLOOKUP(G1649,[1]Lookups!$V$3:$Y$197,4,FALSE)</f>
        <v>#N/A</v>
      </c>
      <c r="AM1649" s="17" t="str">
        <f>VLOOKUP(X1649,[1]Lookups!$B$3:$C$200,2,FALSE)</f>
        <v>Financial Services</v>
      </c>
      <c r="AN1649" s="17" t="e">
        <f>VLOOKUP(R1649,[1]Lookups!$H$3:$I$69,2,FALSE)</f>
        <v>#N/A</v>
      </c>
      <c r="AO1649" s="17" t="e">
        <f>VLOOKUP(T1649,[1]Lookups!$H$3:$I$69,2,FALSE)</f>
        <v>#N/A</v>
      </c>
      <c r="AP1649" s="17" t="e">
        <f>VLOOKUP(AN1649,[1]Lookups!$N$3:$O$11,2,FALSE)</f>
        <v>#N/A</v>
      </c>
      <c r="AQ1649" s="18" t="e">
        <f>COUNTIFS('[1]Deals (investment)'!$B:$B,$A1649)</f>
        <v>#VALUE!</v>
      </c>
      <c r="AR1649" s="18" t="e">
        <f>COUNTIFS('[1]Deals (investment)'!$B:$B,$A1649,'[1]Deals (investment)'!$T:$T,$AW$1)+COUNTIFS('[1]Deals (investment)'!$B:$B,$A1649,'[1]Deals (investment)'!$T:$T,$AX$1)+COUNTIFS('[1]Deals (investment)'!$B:$B,$A1649,'[1]Deals (investment)'!$T:$T,$AY$1)</f>
        <v>#VALUE!</v>
      </c>
      <c r="AS1649" s="17" t="e">
        <f>SUMIFS('[1]Deals (investment)'!$C:$C,'[1]Deals (investment)'!$B:$B,$A1649)</f>
        <v>#VALUE!</v>
      </c>
      <c r="AT1649" s="17" t="e">
        <f t="shared" si="219"/>
        <v>#VALUE!</v>
      </c>
      <c r="AU1649" s="18" t="e">
        <f>COUNTIF('[1]Deals (Exits)'!$B:$B,A1649)</f>
        <v>#VALUE!</v>
      </c>
      <c r="AV1649" s="17" t="e">
        <f>SUMIFS('[1]Deals (investment)'!$C:$C,'[1]Deals (investment)'!$B:$B,$A1649,'[1]Deals (investment)'!$T:$T,AV$1)</f>
        <v>#VALUE!</v>
      </c>
      <c r="AW1649" s="17" t="e">
        <f>SUMIFS('[1]Deals (investment)'!$C:$C,'[1]Deals (investment)'!$B:$B,$A1649,'[1]Deals (investment)'!$T:$T,AW$1)</f>
        <v>#VALUE!</v>
      </c>
      <c r="AX1649" s="17" t="e">
        <f>SUMIFS('[1]Deals (investment)'!$C:$C,'[1]Deals (investment)'!$B:$B,$A1649,'[1]Deals (investment)'!$T:$T,AX$1)</f>
        <v>#VALUE!</v>
      </c>
      <c r="AY1649" s="17" t="e">
        <f>SUMIFS('[1]Deals (investment)'!$C:$C,'[1]Deals (investment)'!$B:$B,$A1649,'[1]Deals (investment)'!$T:$T,AY$1)</f>
        <v>#VALUE!</v>
      </c>
      <c r="AZ1649" s="17" t="e">
        <f>SUMIFS('[1]Deals (investment)'!$C:$C,'[1]Deals (investment)'!$B:$B,$A1649,'[1]Deals (investment)'!$T:$T,AZ$1)</f>
        <v>#VALUE!</v>
      </c>
      <c r="BA1649" s="17" t="e">
        <f>SUMIFS('[1]Deals (investment)'!$C:$C,'[1]Deals (investment)'!$B:$B,$A1649,'[1]Deals (investment)'!$T:$T,BA$1)</f>
        <v>#VALUE!</v>
      </c>
      <c r="BB1649" s="17" t="e">
        <f>SUMIFS('[1]Deals (investment)'!$C:$C,'[1]Deals (investment)'!$B:$B,$A1649,'[1]Deals (investment)'!$T:$T,BB$1)</f>
        <v>#VALUE!</v>
      </c>
      <c r="BC1649" s="17" t="e">
        <f>SUMIFS('[1]Deals (Exits)'!$C:$C,'[1]Deals (Exits)'!$B:$B,$A1649)</f>
        <v>#VALUE!</v>
      </c>
      <c r="BD1649" s="17" t="e">
        <f>SUMIFS('[1]Deals (investment)'!$C:$C,'[1]Deals (investment)'!$B:$B,$A1649,'[1]Deals (investment)'!$V:$V,BD$1)</f>
        <v>#VALUE!</v>
      </c>
      <c r="BE1649" s="17" t="e">
        <f>SUMIFS('[1]Deals (investment)'!$C:$C,'[1]Deals (investment)'!$B:$B,$A1649,'[1]Deals (investment)'!$V:$V,BE$1)</f>
        <v>#VALUE!</v>
      </c>
      <c r="BF1649" s="17" t="e">
        <f>SUMIFS('[1]Deals (investment)'!$C:$C,'[1]Deals (investment)'!$B:$B,$A1649,'[1]Deals (investment)'!$V:$V,BF$1)</f>
        <v>#VALUE!</v>
      </c>
      <c r="BG1649" s="17" t="e">
        <f>SUMIFS('[1]Deals (investment)'!$C:$C,'[1]Deals (investment)'!$B:$B,$A1649,'[1]Deals (investment)'!$V:$V,BG$1)</f>
        <v>#VALUE!</v>
      </c>
      <c r="BH1649" s="17" t="e">
        <f>SUMIFS('[1]Deals (investment)'!$C:$C,'[1]Deals (investment)'!$B:$B,$A1649,'[1]Deals (investment)'!$V:$V,BH$1)</f>
        <v>#VALUE!</v>
      </c>
      <c r="BI1649" s="17" t="e">
        <f>SUMIFS('[1]Deals (investment)'!$C:$C,'[1]Deals (investment)'!$B:$B,$A1649,'[1]Deals (investment)'!$V:$V,BI$1)</f>
        <v>#VALUE!</v>
      </c>
      <c r="BJ1649" s="17" t="e">
        <f>SUMIFS('[1]Deals (investment)'!$C:$C,'[1]Deals (investment)'!$B:$B,$A1649,'[1]Deals (investment)'!$V:$V,BJ$1)</f>
        <v>#VALUE!</v>
      </c>
      <c r="BK1649" s="17" t="e">
        <f>SUMIFS('[1]Deals (investment)'!$C:$C,'[1]Deals (investment)'!$B:$B,$A1649,'[1]Deals (investment)'!$V:$V,BK$1)</f>
        <v>#VALUE!</v>
      </c>
      <c r="BL1649" s="17" t="e">
        <f>SUMIFS('[1]Deals (investment)'!$C:$C,'[1]Deals (investment)'!$B:$B,$A1649,'[1]Deals (investment)'!$V:$V,BL$1)</f>
        <v>#VALUE!</v>
      </c>
      <c r="BM1649" s="17" t="e">
        <f>SUMIFS('[1]Deals (investment)'!$C:$C,'[1]Deals (investment)'!$B:$B,$A1649,'[1]Deals (investment)'!$V:$V,BM$1)</f>
        <v>#VALUE!</v>
      </c>
      <c r="BN1649" s="15"/>
      <c r="BO1649" s="15"/>
      <c r="BP1649" s="22"/>
      <c r="BQ1649" s="15"/>
      <c r="BR1649" s="15"/>
      <c r="BS1649" s="15"/>
      <c r="BT1649" s="15"/>
      <c r="BU1649" s="15"/>
      <c r="BV1649" s="15"/>
      <c r="BW1649" s="15"/>
      <c r="BX1649" s="15"/>
      <c r="BY1649" s="15"/>
      <c r="BZ1649" s="15"/>
      <c r="CA1649" s="15"/>
      <c r="CB1649" s="15"/>
      <c r="CC1649" s="15"/>
      <c r="CD1649" s="15" t="str">
        <f t="shared" si="255"/>
        <v>TMX GlobalTMX Group companies provide listing venues, trading markets, clearing facilities, data products services to the global financial community.Active</v>
      </c>
      <c r="CE1649" s="15"/>
      <c r="CF1649" s="15"/>
      <c r="CG1649" s="15"/>
      <c r="CH1649" s="15"/>
      <c r="CI1649" s="15"/>
      <c r="CJ1649" s="15"/>
    </row>
    <row r="1650" spans="1:118" ht="12.75">
      <c r="A1650" s="15" t="s">
        <v>10681</v>
      </c>
      <c r="B1650" s="15" t="s">
        <v>10682</v>
      </c>
      <c r="C1650" s="15" t="s">
        <v>58</v>
      </c>
      <c r="D1650" s="16">
        <v>2016</v>
      </c>
      <c r="E1650" s="15" t="s">
        <v>272</v>
      </c>
      <c r="F1650" s="15"/>
      <c r="G1650" s="15" t="s">
        <v>273</v>
      </c>
      <c r="H1650" s="15"/>
      <c r="I1650" s="15" t="s">
        <v>273</v>
      </c>
      <c r="J1650" s="15"/>
      <c r="K1650" s="17" t="e">
        <f t="shared" si="218"/>
        <v>#VALUE!</v>
      </c>
      <c r="L1650" s="15"/>
      <c r="M1650" s="18" t="e">
        <f t="shared" si="253"/>
        <v>#VALUE!</v>
      </c>
      <c r="N1650" s="15"/>
      <c r="O1650" s="15"/>
      <c r="P1650" s="15"/>
      <c r="Q1650" s="15"/>
      <c r="R1650" s="15" t="s">
        <v>375</v>
      </c>
      <c r="S1650" s="19">
        <v>2600000</v>
      </c>
      <c r="T1650" s="15" t="s">
        <v>375</v>
      </c>
      <c r="U1650" s="17">
        <v>2600000</v>
      </c>
      <c r="V1650" s="15" t="s">
        <v>10683</v>
      </c>
      <c r="W1650" s="15"/>
      <c r="X1650" s="15" t="s">
        <v>64</v>
      </c>
      <c r="Y1650" s="15" t="s">
        <v>10684</v>
      </c>
      <c r="AB1650" s="20" t="s">
        <v>286</v>
      </c>
      <c r="AC1650" s="21" t="s">
        <v>10685</v>
      </c>
      <c r="AD1650" s="21" t="s">
        <v>10686</v>
      </c>
      <c r="AE1650" s="21" t="s">
        <v>10687</v>
      </c>
      <c r="AF1650" s="21" t="s">
        <v>10688</v>
      </c>
      <c r="AG1650" s="22">
        <f t="shared" si="254"/>
        <v>0.64516129032258063</v>
      </c>
      <c r="AH1650" s="15" t="e">
        <f t="shared" si="247"/>
        <v>#VALUE!</v>
      </c>
      <c r="AI1650" s="22" t="e">
        <f>VLOOKUP(A1650,'[1]Deals (investment)'!$B$2:$Z$1497,1,FALSE)</f>
        <v>#N/A</v>
      </c>
      <c r="AJ1650" s="22" t="e">
        <f>VLOOKUP(A1650,'[1]Deals (investment)'!$B$2:$Z$870,15,FALSE)</f>
        <v>#N/A</v>
      </c>
      <c r="AK1650" s="17" t="e">
        <f>VLOOKUP(A1650,'[1]Deals (Exits)'!B:B,1,FALSE)</f>
        <v>#N/A</v>
      </c>
      <c r="AL1650" s="23">
        <f>VLOOKUP(G1650,[1]Lookups!$V$3:$Y$197,4,FALSE)</f>
        <v>0</v>
      </c>
      <c r="AM1650" s="17" t="str">
        <f>VLOOKUP(X1650,[1]Lookups!$B$3:$C$200,2,FALSE)</f>
        <v>E-commerce &amp; Retail</v>
      </c>
      <c r="AN1650" s="17" t="str">
        <f>VLOOKUP(R1650,[1]Lookups!$H$3:$I$69,2,FALSE)</f>
        <v>2. Seed</v>
      </c>
      <c r="AO1650" s="17" t="str">
        <f>VLOOKUP(T1650,[1]Lookups!$H$3:$I$69,2,FALSE)</f>
        <v>2. Seed</v>
      </c>
      <c r="AP1650" s="17" t="str">
        <f>VLOOKUP(AN1650,[1]Lookups!$N$3:$O$11,2,FALSE)</f>
        <v>Early</v>
      </c>
      <c r="AQ1650" s="18" t="e">
        <f>COUNTIFS('[1]Deals (investment)'!$B:$B,$A1650)</f>
        <v>#VALUE!</v>
      </c>
      <c r="AR1650" s="18" t="e">
        <f>COUNTIFS('[1]Deals (investment)'!$B:$B,$A1650,'[1]Deals (investment)'!$T:$T,$AW$1)+COUNTIFS('[1]Deals (investment)'!$B:$B,$A1650,'[1]Deals (investment)'!$T:$T,$AX$1)+COUNTIFS('[1]Deals (investment)'!$B:$B,$A1650,'[1]Deals (investment)'!$T:$T,$AY$1)</f>
        <v>#VALUE!</v>
      </c>
      <c r="AS1650" s="17" t="e">
        <f>SUMIFS('[1]Deals (investment)'!$C:$C,'[1]Deals (investment)'!$B:$B,$A1650)</f>
        <v>#VALUE!</v>
      </c>
      <c r="AT1650" s="17" t="e">
        <f t="shared" si="219"/>
        <v>#VALUE!</v>
      </c>
      <c r="AU1650" s="18" t="e">
        <f>COUNTIF('[1]Deals (Exits)'!$B:$B,A1650)</f>
        <v>#VALUE!</v>
      </c>
      <c r="AV1650" s="17" t="e">
        <f>SUMIFS('[1]Deals (investment)'!$C:$C,'[1]Deals (investment)'!$B:$B,$A1650,'[1]Deals (investment)'!$T:$T,AV$1)</f>
        <v>#VALUE!</v>
      </c>
      <c r="AW1650" s="17" t="e">
        <f>SUMIFS('[1]Deals (investment)'!$C:$C,'[1]Deals (investment)'!$B:$B,$A1650,'[1]Deals (investment)'!$T:$T,AW$1)</f>
        <v>#VALUE!</v>
      </c>
      <c r="AX1650" s="17" t="e">
        <f>SUMIFS('[1]Deals (investment)'!$C:$C,'[1]Deals (investment)'!$B:$B,$A1650,'[1]Deals (investment)'!$T:$T,AX$1)</f>
        <v>#VALUE!</v>
      </c>
      <c r="AY1650" s="17" t="e">
        <f>SUMIFS('[1]Deals (investment)'!$C:$C,'[1]Deals (investment)'!$B:$B,$A1650,'[1]Deals (investment)'!$T:$T,AY$1)</f>
        <v>#VALUE!</v>
      </c>
      <c r="AZ1650" s="17" t="e">
        <f>SUMIFS('[1]Deals (investment)'!$C:$C,'[1]Deals (investment)'!$B:$B,$A1650,'[1]Deals (investment)'!$T:$T,AZ$1)</f>
        <v>#VALUE!</v>
      </c>
      <c r="BA1650" s="17" t="e">
        <f>SUMIFS('[1]Deals (investment)'!$C:$C,'[1]Deals (investment)'!$B:$B,$A1650,'[1]Deals (investment)'!$T:$T,BA$1)</f>
        <v>#VALUE!</v>
      </c>
      <c r="BB1650" s="17" t="e">
        <f>SUMIFS('[1]Deals (investment)'!$C:$C,'[1]Deals (investment)'!$B:$B,$A1650,'[1]Deals (investment)'!$T:$T,BB$1)</f>
        <v>#VALUE!</v>
      </c>
      <c r="BC1650" s="17" t="e">
        <f>SUMIFS('[1]Deals (Exits)'!$C:$C,'[1]Deals (Exits)'!$B:$B,$A1650)</f>
        <v>#VALUE!</v>
      </c>
      <c r="BD1650" s="17" t="e">
        <f>SUMIFS('[1]Deals (investment)'!$C:$C,'[1]Deals (investment)'!$B:$B,$A1650,'[1]Deals (investment)'!$V:$V,BD$1)</f>
        <v>#VALUE!</v>
      </c>
      <c r="BE1650" s="17" t="e">
        <f>SUMIFS('[1]Deals (investment)'!$C:$C,'[1]Deals (investment)'!$B:$B,$A1650,'[1]Deals (investment)'!$V:$V,BE$1)</f>
        <v>#VALUE!</v>
      </c>
      <c r="BF1650" s="17" t="e">
        <f>SUMIFS('[1]Deals (investment)'!$C:$C,'[1]Deals (investment)'!$B:$B,$A1650,'[1]Deals (investment)'!$V:$V,BF$1)</f>
        <v>#VALUE!</v>
      </c>
      <c r="BG1650" s="17" t="e">
        <f>SUMIFS('[1]Deals (investment)'!$C:$C,'[1]Deals (investment)'!$B:$B,$A1650,'[1]Deals (investment)'!$V:$V,BG$1)</f>
        <v>#VALUE!</v>
      </c>
      <c r="BH1650" s="17" t="e">
        <f>SUMIFS('[1]Deals (investment)'!$C:$C,'[1]Deals (investment)'!$B:$B,$A1650,'[1]Deals (investment)'!$V:$V,BH$1)</f>
        <v>#VALUE!</v>
      </c>
      <c r="BI1650" s="17" t="e">
        <f>SUMIFS('[1]Deals (investment)'!$C:$C,'[1]Deals (investment)'!$B:$B,$A1650,'[1]Deals (investment)'!$V:$V,BI$1)</f>
        <v>#VALUE!</v>
      </c>
      <c r="BJ1650" s="17" t="e">
        <f>SUMIFS('[1]Deals (investment)'!$C:$C,'[1]Deals (investment)'!$B:$B,$A1650,'[1]Deals (investment)'!$V:$V,BJ$1)</f>
        <v>#VALUE!</v>
      </c>
      <c r="BK1650" s="17" t="e">
        <f>SUMIFS('[1]Deals (investment)'!$C:$C,'[1]Deals (investment)'!$B:$B,$A1650,'[1]Deals (investment)'!$V:$V,BK$1)</f>
        <v>#VALUE!</v>
      </c>
      <c r="BL1650" s="17" t="e">
        <f>SUMIFS('[1]Deals (investment)'!$C:$C,'[1]Deals (investment)'!$B:$B,$A1650,'[1]Deals (investment)'!$V:$V,BL$1)</f>
        <v>#VALUE!</v>
      </c>
      <c r="BM1650" s="17" t="e">
        <f>SUMIFS('[1]Deals (investment)'!$C:$C,'[1]Deals (investment)'!$B:$B,$A1650,'[1]Deals (investment)'!$V:$V,BM$1)</f>
        <v>#VALUE!</v>
      </c>
      <c r="BN1650" s="15"/>
      <c r="BO1650" s="15"/>
      <c r="BP1650" s="22"/>
      <c r="BQ1650" s="15"/>
      <c r="BR1650" s="15"/>
      <c r="BS1650" s="15"/>
      <c r="BT1650" s="15"/>
      <c r="BU1650" s="15"/>
      <c r="BV1650" s="15"/>
      <c r="BW1650" s="15"/>
      <c r="BX1650" s="15"/>
      <c r="BY1650" s="15"/>
      <c r="BZ1650" s="15"/>
      <c r="CA1650" s="15"/>
      <c r="CB1650" s="15"/>
      <c r="CC1650" s="15"/>
      <c r="CD1650" s="15" t="str">
        <f t="shared" si="255"/>
        <v>TradeTrade is a platform that connects buyers, sellers, and transporters of commodities in Ghana.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worrying.Active</v>
      </c>
      <c r="CE1650" s="15"/>
      <c r="CF1650" s="15"/>
      <c r="CG1650" s="15"/>
      <c r="CH1650" s="15"/>
      <c r="CI1650" s="15"/>
      <c r="CJ1650" s="15"/>
    </row>
    <row r="1651" spans="1:118" ht="12.75">
      <c r="A1651" s="15" t="s">
        <v>10689</v>
      </c>
      <c r="B1651" s="15" t="s">
        <v>10690</v>
      </c>
      <c r="C1651" s="15" t="s">
        <v>58</v>
      </c>
      <c r="D1651" s="16">
        <v>2016</v>
      </c>
      <c r="E1651" s="15" t="s">
        <v>10691</v>
      </c>
      <c r="F1651" s="15" t="s">
        <v>199</v>
      </c>
      <c r="G1651" s="15" t="s">
        <v>273</v>
      </c>
      <c r="H1651" s="15"/>
      <c r="I1651" s="15" t="s">
        <v>273</v>
      </c>
      <c r="J1651" s="15"/>
      <c r="K1651" s="17" t="e">
        <f t="shared" si="218"/>
        <v>#VALUE!</v>
      </c>
      <c r="L1651" s="15"/>
      <c r="M1651" s="18" t="e">
        <f t="shared" si="253"/>
        <v>#VALUE!</v>
      </c>
      <c r="N1651" s="15"/>
      <c r="O1651" s="15"/>
      <c r="P1651" s="15"/>
      <c r="Q1651" s="15"/>
      <c r="R1651" s="15" t="s">
        <v>375</v>
      </c>
      <c r="S1651" s="19">
        <v>2600000</v>
      </c>
      <c r="T1651" s="15" t="s">
        <v>375</v>
      </c>
      <c r="U1651" s="17">
        <v>2600000</v>
      </c>
      <c r="V1651" s="15" t="s">
        <v>10683</v>
      </c>
      <c r="W1651" s="15"/>
      <c r="X1651" s="15" t="s">
        <v>64</v>
      </c>
      <c r="Y1651" s="15" t="s">
        <v>10684</v>
      </c>
      <c r="AB1651" s="20" t="s">
        <v>286</v>
      </c>
      <c r="AC1651" s="21" t="s">
        <v>10685</v>
      </c>
      <c r="AD1651" s="21" t="s">
        <v>10692</v>
      </c>
      <c r="AE1651" s="21" t="s">
        <v>10693</v>
      </c>
      <c r="AF1651" s="21" t="s">
        <v>10688</v>
      </c>
      <c r="AG1651" s="22">
        <f t="shared" si="254"/>
        <v>0.67741935483870963</v>
      </c>
      <c r="AH1651" s="15" t="str">
        <f t="shared" si="247"/>
        <v/>
      </c>
      <c r="AI1651" s="22" t="str">
        <f>VLOOKUP(A1651,'[1]Deals (investment)'!$B$2:$Z$1497,1,FALSE)</f>
        <v>Trade Ghana</v>
      </c>
      <c r="AJ1651" s="22">
        <f>VLOOKUP(A1651,'[1]Deals (investment)'!$B$2:$Z$870,15,FALSE)</f>
        <v>1</v>
      </c>
      <c r="AK1651" s="17" t="e">
        <f>VLOOKUP(A1651,'[1]Deals (Exits)'!B:B,1,FALSE)</f>
        <v>#N/A</v>
      </c>
      <c r="AL1651" s="23">
        <f>VLOOKUP(G1651,[1]Lookups!$V$3:$Y$197,4,FALSE)</f>
        <v>0</v>
      </c>
      <c r="AM1651" s="17" t="str">
        <f>VLOOKUP(X1651,[1]Lookups!$B$3:$C$200,2,FALSE)</f>
        <v>E-commerce &amp; Retail</v>
      </c>
      <c r="AN1651" s="17" t="str">
        <f>VLOOKUP(R1651,[1]Lookups!$H$3:$I$69,2,FALSE)</f>
        <v>2. Seed</v>
      </c>
      <c r="AO1651" s="17" t="str">
        <f>VLOOKUP(T1651,[1]Lookups!$H$3:$I$69,2,FALSE)</f>
        <v>2. Seed</v>
      </c>
      <c r="AP1651" s="17" t="str">
        <f>VLOOKUP(AN1651,[1]Lookups!$N$3:$O$11,2,FALSE)</f>
        <v>Early</v>
      </c>
      <c r="AQ1651" s="18" t="e">
        <f>COUNTIFS('[1]Deals (investment)'!$B:$B,$A1651)</f>
        <v>#VALUE!</v>
      </c>
      <c r="AR1651" s="18" t="e">
        <f>COUNTIFS('[1]Deals (investment)'!$B:$B,$A1651,'[1]Deals (investment)'!$T:$T,$AW$1)+COUNTIFS('[1]Deals (investment)'!$B:$B,$A1651,'[1]Deals (investment)'!$T:$T,$AX$1)+COUNTIFS('[1]Deals (investment)'!$B:$B,$A1651,'[1]Deals (investment)'!$T:$T,$AY$1)</f>
        <v>#VALUE!</v>
      </c>
      <c r="AS1651" s="17" t="e">
        <f>SUMIFS('[1]Deals (investment)'!$C:$C,'[1]Deals (investment)'!$B:$B,$A1651)</f>
        <v>#VALUE!</v>
      </c>
      <c r="AT1651" s="17" t="e">
        <f t="shared" si="219"/>
        <v>#VALUE!</v>
      </c>
      <c r="AU1651" s="18" t="e">
        <f>COUNTIF('[1]Deals (Exits)'!$B:$B,A1651)</f>
        <v>#VALUE!</v>
      </c>
      <c r="AV1651" s="17" t="e">
        <f>SUMIFS('[1]Deals (investment)'!$C:$C,'[1]Deals (investment)'!$B:$B,$A1651,'[1]Deals (investment)'!$T:$T,AV$1)</f>
        <v>#VALUE!</v>
      </c>
      <c r="AW1651" s="17" t="e">
        <f>SUMIFS('[1]Deals (investment)'!$C:$C,'[1]Deals (investment)'!$B:$B,$A1651,'[1]Deals (investment)'!$T:$T,AW$1)</f>
        <v>#VALUE!</v>
      </c>
      <c r="AX1651" s="17" t="e">
        <f>SUMIFS('[1]Deals (investment)'!$C:$C,'[1]Deals (investment)'!$B:$B,$A1651,'[1]Deals (investment)'!$T:$T,AX$1)</f>
        <v>#VALUE!</v>
      </c>
      <c r="AY1651" s="17" t="e">
        <f>SUMIFS('[1]Deals (investment)'!$C:$C,'[1]Deals (investment)'!$B:$B,$A1651,'[1]Deals (investment)'!$T:$T,AY$1)</f>
        <v>#VALUE!</v>
      </c>
      <c r="AZ1651" s="17" t="e">
        <f>SUMIFS('[1]Deals (investment)'!$C:$C,'[1]Deals (investment)'!$B:$B,$A1651,'[1]Deals (investment)'!$T:$T,AZ$1)</f>
        <v>#VALUE!</v>
      </c>
      <c r="BA1651" s="17" t="e">
        <f>SUMIFS('[1]Deals (investment)'!$C:$C,'[1]Deals (investment)'!$B:$B,$A1651,'[1]Deals (investment)'!$T:$T,BA$1)</f>
        <v>#VALUE!</v>
      </c>
      <c r="BB1651" s="17" t="e">
        <f>SUMIFS('[1]Deals (investment)'!$C:$C,'[1]Deals (investment)'!$B:$B,$A1651,'[1]Deals (investment)'!$T:$T,BB$1)</f>
        <v>#VALUE!</v>
      </c>
      <c r="BC1651" s="17" t="e">
        <f>SUMIFS('[1]Deals (Exits)'!$C:$C,'[1]Deals (Exits)'!$B:$B,$A1651)</f>
        <v>#VALUE!</v>
      </c>
      <c r="BD1651" s="17" t="e">
        <f>SUMIFS('[1]Deals (investment)'!$C:$C,'[1]Deals (investment)'!$B:$B,$A1651,'[1]Deals (investment)'!$V:$V,BD$1)</f>
        <v>#VALUE!</v>
      </c>
      <c r="BE1651" s="17" t="e">
        <f>SUMIFS('[1]Deals (investment)'!$C:$C,'[1]Deals (investment)'!$B:$B,$A1651,'[1]Deals (investment)'!$V:$V,BE$1)</f>
        <v>#VALUE!</v>
      </c>
      <c r="BF1651" s="17" t="e">
        <f>SUMIFS('[1]Deals (investment)'!$C:$C,'[1]Deals (investment)'!$B:$B,$A1651,'[1]Deals (investment)'!$V:$V,BF$1)</f>
        <v>#VALUE!</v>
      </c>
      <c r="BG1651" s="17" t="e">
        <f>SUMIFS('[1]Deals (investment)'!$C:$C,'[1]Deals (investment)'!$B:$B,$A1651,'[1]Deals (investment)'!$V:$V,BG$1)</f>
        <v>#VALUE!</v>
      </c>
      <c r="BH1651" s="17" t="e">
        <f>SUMIFS('[1]Deals (investment)'!$C:$C,'[1]Deals (investment)'!$B:$B,$A1651,'[1]Deals (investment)'!$V:$V,BH$1)</f>
        <v>#VALUE!</v>
      </c>
      <c r="BI1651" s="17" t="e">
        <f>SUMIFS('[1]Deals (investment)'!$C:$C,'[1]Deals (investment)'!$B:$B,$A1651,'[1]Deals (investment)'!$V:$V,BI$1)</f>
        <v>#VALUE!</v>
      </c>
      <c r="BJ1651" s="17" t="e">
        <f>SUMIFS('[1]Deals (investment)'!$C:$C,'[1]Deals (investment)'!$B:$B,$A1651,'[1]Deals (investment)'!$V:$V,BJ$1)</f>
        <v>#VALUE!</v>
      </c>
      <c r="BK1651" s="17" t="e">
        <f>SUMIFS('[1]Deals (investment)'!$C:$C,'[1]Deals (investment)'!$B:$B,$A1651,'[1]Deals (investment)'!$V:$V,BK$1)</f>
        <v>#VALUE!</v>
      </c>
      <c r="BL1651" s="17" t="e">
        <f>SUMIFS('[1]Deals (investment)'!$C:$C,'[1]Deals (investment)'!$B:$B,$A1651,'[1]Deals (investment)'!$V:$V,BL$1)</f>
        <v>#VALUE!</v>
      </c>
      <c r="BM1651" s="17" t="e">
        <f>SUMIFS('[1]Deals (investment)'!$C:$C,'[1]Deals (investment)'!$B:$B,$A1651,'[1]Deals (investment)'!$V:$V,BM$1)</f>
        <v>#VALUE!</v>
      </c>
      <c r="BN1651" s="15"/>
      <c r="BO1651" s="15"/>
      <c r="BP1651" s="22"/>
      <c r="BQ1651" s="15"/>
      <c r="BR1651" s="15"/>
      <c r="BS1651" s="15"/>
      <c r="BT1651" s="15"/>
      <c r="BU1651" s="15"/>
      <c r="BV1651" s="15"/>
      <c r="BW1651" s="15"/>
      <c r="BX1651" s="15"/>
      <c r="BY1651" s="15"/>
      <c r="BZ1651" s="15"/>
      <c r="CA1651" s="15"/>
      <c r="CB1651" s="15"/>
      <c r="CC1651" s="15"/>
      <c r="CD1651" s="15" t="str">
        <f t="shared" si="255"/>
        <v>Trade GhanaTrade connects buyers, sellers, and transporters.Active</v>
      </c>
      <c r="CE1651" s="15"/>
      <c r="CF1651" s="15"/>
      <c r="CG1651" s="15"/>
      <c r="CH1651" s="15"/>
      <c r="CI1651" s="15"/>
      <c r="CJ1651" s="15"/>
    </row>
    <row r="1652" spans="1:118" ht="12.75">
      <c r="A1652" s="15" t="s">
        <v>10694</v>
      </c>
      <c r="B1652" s="15" t="s">
        <v>10695</v>
      </c>
      <c r="C1652" s="15" t="s">
        <v>58</v>
      </c>
      <c r="D1652" s="16">
        <v>2018</v>
      </c>
      <c r="E1652" s="15" t="s">
        <v>10696</v>
      </c>
      <c r="F1652" s="15" t="s">
        <v>110</v>
      </c>
      <c r="G1652" s="15" t="s">
        <v>394</v>
      </c>
      <c r="H1652" s="15"/>
      <c r="I1652" s="15" t="s">
        <v>394</v>
      </c>
      <c r="J1652" s="15"/>
      <c r="K1652" s="17" t="e">
        <f t="shared" si="218"/>
        <v>#VALUE!</v>
      </c>
      <c r="L1652" s="15"/>
      <c r="M1652" s="18" t="e">
        <f t="shared" si="253"/>
        <v>#VALUE!</v>
      </c>
      <c r="N1652" s="15"/>
      <c r="O1652" s="15"/>
      <c r="P1652" s="15"/>
      <c r="Q1652" s="15"/>
      <c r="R1652" s="15"/>
      <c r="S1652" s="19"/>
      <c r="T1652" s="15"/>
      <c r="U1652" s="17"/>
      <c r="V1652" s="15" t="s">
        <v>10697</v>
      </c>
      <c r="W1652" s="15">
        <v>1</v>
      </c>
      <c r="X1652" s="15" t="s">
        <v>134</v>
      </c>
      <c r="Y1652" s="15" t="s">
        <v>10698</v>
      </c>
      <c r="AB1652" s="20" t="s">
        <v>286</v>
      </c>
      <c r="AC1652" s="52" t="s">
        <v>10699</v>
      </c>
      <c r="AD1652" s="36" t="s">
        <v>10700</v>
      </c>
      <c r="AE1652" s="36" t="s">
        <v>10701</v>
      </c>
      <c r="AF1652" s="52" t="s">
        <v>10702</v>
      </c>
      <c r="AG1652" s="22">
        <f t="shared" si="254"/>
        <v>0.58064516129032262</v>
      </c>
      <c r="AH1652" s="15" t="str">
        <f t="shared" si="247"/>
        <v/>
      </c>
      <c r="AI1652" s="22" t="e">
        <f>VLOOKUP(A1652,'[1]Deals (investment)'!$B$2:$Z$1497,1,FALSE)</f>
        <v>#N/A</v>
      </c>
      <c r="AJ1652" s="22" t="e">
        <f>VLOOKUP(A1652,'[1]Deals (investment)'!$B$2:$Z$870,15,FALSE)</f>
        <v>#N/A</v>
      </c>
      <c r="AK1652" s="17" t="e">
        <f>VLOOKUP(A1652,'[1]Deals (Exits)'!B:B,1,FALSE)</f>
        <v>#N/A</v>
      </c>
      <c r="AL1652" s="23">
        <f>VLOOKUP(G1652,[1]Lookups!$V$3:$Y$197,4,FALSE)</f>
        <v>0</v>
      </c>
      <c r="AM1652" s="17" t="str">
        <f>VLOOKUP(X1652,[1]Lookups!$B$3:$C$200,2,FALSE)</f>
        <v>Transport &amp; Logistics</v>
      </c>
      <c r="AN1652" s="17" t="e">
        <f>VLOOKUP(R1652,[1]Lookups!$H$3:$I$69,2,FALSE)</f>
        <v>#N/A</v>
      </c>
      <c r="AO1652" s="17" t="e">
        <f>VLOOKUP(T1652,[1]Lookups!$H$3:$I$69,2,FALSE)</f>
        <v>#N/A</v>
      </c>
      <c r="AP1652" s="17" t="e">
        <f>VLOOKUP(AN1652,[1]Lookups!$N$3:$O$11,2,FALSE)</f>
        <v>#N/A</v>
      </c>
      <c r="AQ1652" s="18" t="e">
        <f>COUNTIFS('[1]Deals (investment)'!$B:$B,$A1652)</f>
        <v>#VALUE!</v>
      </c>
      <c r="AR1652" s="18" t="e">
        <f>COUNTIFS('[1]Deals (investment)'!$B:$B,$A1652,'[1]Deals (investment)'!$T:$T,$AW$1)+COUNTIFS('[1]Deals (investment)'!$B:$B,$A1652,'[1]Deals (investment)'!$T:$T,$AX$1)+COUNTIFS('[1]Deals (investment)'!$B:$B,$A1652,'[1]Deals (investment)'!$T:$T,$AY$1)</f>
        <v>#VALUE!</v>
      </c>
      <c r="AS1652" s="17" t="e">
        <f>SUMIFS('[1]Deals (investment)'!$C:$C,'[1]Deals (investment)'!$B:$B,$A1652)</f>
        <v>#VALUE!</v>
      </c>
      <c r="AT1652" s="17" t="e">
        <f t="shared" si="219"/>
        <v>#VALUE!</v>
      </c>
      <c r="AU1652" s="18" t="e">
        <f>COUNTIF('[1]Deals (Exits)'!$B:$B,A1652)</f>
        <v>#VALUE!</v>
      </c>
      <c r="AV1652" s="17" t="e">
        <f>SUMIFS('[1]Deals (investment)'!$C:$C,'[1]Deals (investment)'!$B:$B,$A1652,'[1]Deals (investment)'!$T:$T,AV$1)</f>
        <v>#VALUE!</v>
      </c>
      <c r="AW1652" s="17" t="e">
        <f>SUMIFS('[1]Deals (investment)'!$C:$C,'[1]Deals (investment)'!$B:$B,$A1652,'[1]Deals (investment)'!$T:$T,AW$1)</f>
        <v>#VALUE!</v>
      </c>
      <c r="AX1652" s="17" t="e">
        <f>SUMIFS('[1]Deals (investment)'!$C:$C,'[1]Deals (investment)'!$B:$B,$A1652,'[1]Deals (investment)'!$T:$T,AX$1)</f>
        <v>#VALUE!</v>
      </c>
      <c r="AY1652" s="17" t="e">
        <f>SUMIFS('[1]Deals (investment)'!$C:$C,'[1]Deals (investment)'!$B:$B,$A1652,'[1]Deals (investment)'!$T:$T,AY$1)</f>
        <v>#VALUE!</v>
      </c>
      <c r="AZ1652" s="17" t="e">
        <f>SUMIFS('[1]Deals (investment)'!$C:$C,'[1]Deals (investment)'!$B:$B,$A1652,'[1]Deals (investment)'!$T:$T,AZ$1)</f>
        <v>#VALUE!</v>
      </c>
      <c r="BA1652" s="17" t="e">
        <f>SUMIFS('[1]Deals (investment)'!$C:$C,'[1]Deals (investment)'!$B:$B,$A1652,'[1]Deals (investment)'!$T:$T,BA$1)</f>
        <v>#VALUE!</v>
      </c>
      <c r="BB1652" s="17" t="e">
        <f>SUMIFS('[1]Deals (investment)'!$C:$C,'[1]Deals (investment)'!$B:$B,$A1652,'[1]Deals (investment)'!$T:$T,BB$1)</f>
        <v>#VALUE!</v>
      </c>
      <c r="BC1652" s="17" t="e">
        <f>SUMIFS('[1]Deals (Exits)'!$C:$C,'[1]Deals (Exits)'!$B:$B,$A1652)</f>
        <v>#VALUE!</v>
      </c>
      <c r="BD1652" s="17" t="e">
        <f>SUMIFS('[1]Deals (investment)'!$C:$C,'[1]Deals (investment)'!$B:$B,$A1652,'[1]Deals (investment)'!$V:$V,BD$1)</f>
        <v>#VALUE!</v>
      </c>
      <c r="BE1652" s="17" t="e">
        <f>SUMIFS('[1]Deals (investment)'!$C:$C,'[1]Deals (investment)'!$B:$B,$A1652,'[1]Deals (investment)'!$V:$V,BE$1)</f>
        <v>#VALUE!</v>
      </c>
      <c r="BF1652" s="17" t="e">
        <f>SUMIFS('[1]Deals (investment)'!$C:$C,'[1]Deals (investment)'!$B:$B,$A1652,'[1]Deals (investment)'!$V:$V,BF$1)</f>
        <v>#VALUE!</v>
      </c>
      <c r="BG1652" s="17" t="e">
        <f>SUMIFS('[1]Deals (investment)'!$C:$C,'[1]Deals (investment)'!$B:$B,$A1652,'[1]Deals (investment)'!$V:$V,BG$1)</f>
        <v>#VALUE!</v>
      </c>
      <c r="BH1652" s="17" t="e">
        <f>SUMIFS('[1]Deals (investment)'!$C:$C,'[1]Deals (investment)'!$B:$B,$A1652,'[1]Deals (investment)'!$V:$V,BH$1)</f>
        <v>#VALUE!</v>
      </c>
      <c r="BI1652" s="17" t="e">
        <f>SUMIFS('[1]Deals (investment)'!$C:$C,'[1]Deals (investment)'!$B:$B,$A1652,'[1]Deals (investment)'!$V:$V,BI$1)</f>
        <v>#VALUE!</v>
      </c>
      <c r="BJ1652" s="17" t="e">
        <f>SUMIFS('[1]Deals (investment)'!$C:$C,'[1]Deals (investment)'!$B:$B,$A1652,'[1]Deals (investment)'!$V:$V,BJ$1)</f>
        <v>#VALUE!</v>
      </c>
      <c r="BK1652" s="17" t="e">
        <f>SUMIFS('[1]Deals (investment)'!$C:$C,'[1]Deals (investment)'!$B:$B,$A1652,'[1]Deals (investment)'!$V:$V,BK$1)</f>
        <v>#VALUE!</v>
      </c>
      <c r="BL1652" s="17" t="e">
        <f>SUMIFS('[1]Deals (investment)'!$C:$C,'[1]Deals (investment)'!$B:$B,$A1652,'[1]Deals (investment)'!$V:$V,BL$1)</f>
        <v>#VALUE!</v>
      </c>
      <c r="BM1652" s="17" t="e">
        <f>SUMIFS('[1]Deals (investment)'!$C:$C,'[1]Deals (investment)'!$B:$B,$A1652,'[1]Deals (investment)'!$V:$V,BM$1)</f>
        <v>#VALUE!</v>
      </c>
      <c r="BN1652" s="15"/>
      <c r="BO1652" s="15"/>
      <c r="BP1652" s="22"/>
      <c r="BQ1652" s="15"/>
      <c r="BR1652" s="15"/>
      <c r="BS1652" s="15"/>
      <c r="BT1652" s="15"/>
      <c r="BU1652" s="15"/>
      <c r="BV1652" s="15"/>
      <c r="BW1652" s="15"/>
      <c r="BX1652" s="15"/>
      <c r="BY1652" s="15"/>
      <c r="BZ1652" s="15"/>
      <c r="CA1652" s="15"/>
      <c r="CB1652" s="15"/>
      <c r="CC1652" s="15"/>
      <c r="CD1652" s="15"/>
      <c r="CE1652" s="15"/>
      <c r="CF1652" s="15"/>
      <c r="CG1652" s="15"/>
      <c r="CH1652" s="15"/>
      <c r="CI1652" s="15"/>
      <c r="CJ1652" s="15"/>
    </row>
    <row r="1653" spans="1:118" ht="12.75">
      <c r="A1653" s="15" t="s">
        <v>10703</v>
      </c>
      <c r="B1653" s="15" t="s">
        <v>10704</v>
      </c>
      <c r="C1653" s="15"/>
      <c r="D1653" s="16"/>
      <c r="E1653" s="15"/>
      <c r="F1653" s="15"/>
      <c r="G1653" s="15"/>
      <c r="H1653" s="15"/>
      <c r="I1653" s="15"/>
      <c r="J1653" s="15"/>
      <c r="K1653" s="17" t="e">
        <f t="shared" si="218"/>
        <v>#VALUE!</v>
      </c>
      <c r="L1653" s="15"/>
      <c r="M1653" s="18" t="e">
        <f t="shared" si="253"/>
        <v>#VALUE!</v>
      </c>
      <c r="N1653" s="15"/>
      <c r="O1653" s="15"/>
      <c r="P1653" s="15"/>
      <c r="Q1653" s="24" t="e">
        <f ca="1">_xludf.MAXIFS('[1]Deals (investment)'!A:A,'[1]Deals (investment)'!B:B,A1653)</f>
        <v>#NAME?</v>
      </c>
      <c r="R1653" s="15"/>
      <c r="S1653" s="19"/>
      <c r="T1653" s="15"/>
      <c r="U1653" s="17"/>
      <c r="V1653" s="15"/>
      <c r="W1653" s="15"/>
      <c r="X1653" s="15"/>
      <c r="Y1653" s="15"/>
      <c r="AB1653" s="20"/>
      <c r="AC1653" s="15"/>
      <c r="AD1653" s="15"/>
      <c r="AE1653" s="15"/>
      <c r="AF1653" s="15"/>
      <c r="AG1653" s="22">
        <f t="shared" ca="1" si="254"/>
        <v>0.12903225806451613</v>
      </c>
      <c r="AH1653" s="15" t="str">
        <f t="shared" si="247"/>
        <v/>
      </c>
      <c r="AI1653" s="22" t="e">
        <f>VLOOKUP(A1653,'[1]Deals (investment)'!$B$2:$Z$1497,1,FALSE)</f>
        <v>#N/A</v>
      </c>
      <c r="AJ1653" s="22" t="e">
        <f>VLOOKUP(A1653,'[1]Deals (investment)'!$B$2:$Z$870,15,FALSE)</f>
        <v>#N/A</v>
      </c>
      <c r="AK1653" s="17" t="e">
        <f>VLOOKUP(A1653,'[1]Deals (Exits)'!B:B,1,FALSE)</f>
        <v>#N/A</v>
      </c>
      <c r="AL1653" s="23" t="e">
        <f>VLOOKUP(G1653,[1]Lookups!$V$3:$Y$197,4,FALSE)</f>
        <v>#N/A</v>
      </c>
      <c r="AM1653" s="17" t="e">
        <f>VLOOKUP(X1653,[1]Lookups!$B$3:$C$200,2,FALSE)</f>
        <v>#N/A</v>
      </c>
      <c r="AN1653" s="17" t="e">
        <f>VLOOKUP(R1653,[1]Lookups!$H$3:$I$69,2,FALSE)</f>
        <v>#N/A</v>
      </c>
      <c r="AO1653" s="17" t="e">
        <f>VLOOKUP(T1653,[1]Lookups!$H$3:$I$69,2,FALSE)</f>
        <v>#N/A</v>
      </c>
      <c r="AP1653" s="17" t="e">
        <f>VLOOKUP(AN1653,[1]Lookups!$N$3:$O$11,2,FALSE)</f>
        <v>#N/A</v>
      </c>
      <c r="AQ1653" s="18" t="e">
        <f>COUNTIFS('[1]Deals (investment)'!$B:$B,$A1653)</f>
        <v>#VALUE!</v>
      </c>
      <c r="AR1653" s="18" t="e">
        <f>COUNTIFS('[1]Deals (investment)'!$B:$B,$A1653,'[1]Deals (investment)'!$T:$T,$AW$1)+COUNTIFS('[1]Deals (investment)'!$B:$B,$A1653,'[1]Deals (investment)'!$T:$T,$AX$1)+COUNTIFS('[1]Deals (investment)'!$B:$B,$A1653,'[1]Deals (investment)'!$T:$T,$AY$1)</f>
        <v>#VALUE!</v>
      </c>
      <c r="AS1653" s="17" t="e">
        <f>SUMIFS('[1]Deals (investment)'!$C:$C,'[1]Deals (investment)'!$B:$B,$A1653)</f>
        <v>#VALUE!</v>
      </c>
      <c r="AT1653" s="17" t="e">
        <f t="shared" si="219"/>
        <v>#VALUE!</v>
      </c>
      <c r="AU1653" s="18" t="e">
        <f>COUNTIF('[1]Deals (Exits)'!$B:$B,A1653)</f>
        <v>#VALUE!</v>
      </c>
      <c r="AV1653" s="17" t="e">
        <f>SUMIFS('[1]Deals (investment)'!$C:$C,'[1]Deals (investment)'!$B:$B,$A1653,'[1]Deals (investment)'!$T:$T,AV$1)</f>
        <v>#VALUE!</v>
      </c>
      <c r="AW1653" s="17" t="e">
        <f>SUMIFS('[1]Deals (investment)'!$C:$C,'[1]Deals (investment)'!$B:$B,$A1653,'[1]Deals (investment)'!$T:$T,AW$1)</f>
        <v>#VALUE!</v>
      </c>
      <c r="AX1653" s="17" t="e">
        <f>SUMIFS('[1]Deals (investment)'!$C:$C,'[1]Deals (investment)'!$B:$B,$A1653,'[1]Deals (investment)'!$T:$T,AX$1)</f>
        <v>#VALUE!</v>
      </c>
      <c r="AY1653" s="17" t="e">
        <f>SUMIFS('[1]Deals (investment)'!$C:$C,'[1]Deals (investment)'!$B:$B,$A1653,'[1]Deals (investment)'!$T:$T,AY$1)</f>
        <v>#VALUE!</v>
      </c>
      <c r="AZ1653" s="17" t="e">
        <f>SUMIFS('[1]Deals (investment)'!$C:$C,'[1]Deals (investment)'!$B:$B,$A1653,'[1]Deals (investment)'!$T:$T,AZ$1)</f>
        <v>#VALUE!</v>
      </c>
      <c r="BA1653" s="17" t="e">
        <f>SUMIFS('[1]Deals (investment)'!$C:$C,'[1]Deals (investment)'!$B:$B,$A1653,'[1]Deals (investment)'!$T:$T,BA$1)</f>
        <v>#VALUE!</v>
      </c>
      <c r="BB1653" s="17" t="e">
        <f>SUMIFS('[1]Deals (investment)'!$C:$C,'[1]Deals (investment)'!$B:$B,$A1653,'[1]Deals (investment)'!$T:$T,BB$1)</f>
        <v>#VALUE!</v>
      </c>
      <c r="BC1653" s="17" t="e">
        <f>SUMIFS('[1]Deals (Exits)'!$C:$C,'[1]Deals (Exits)'!$B:$B,$A1653)</f>
        <v>#VALUE!</v>
      </c>
      <c r="BD1653" s="17" t="e">
        <f>SUMIFS('[1]Deals (investment)'!$C:$C,'[1]Deals (investment)'!$B:$B,$A1653,'[1]Deals (investment)'!$V:$V,BD$1)</f>
        <v>#VALUE!</v>
      </c>
      <c r="BE1653" s="17" t="e">
        <f>SUMIFS('[1]Deals (investment)'!$C:$C,'[1]Deals (investment)'!$B:$B,$A1653,'[1]Deals (investment)'!$V:$V,BE$1)</f>
        <v>#VALUE!</v>
      </c>
      <c r="BF1653" s="17" t="e">
        <f>SUMIFS('[1]Deals (investment)'!$C:$C,'[1]Deals (investment)'!$B:$B,$A1653,'[1]Deals (investment)'!$V:$V,BF$1)</f>
        <v>#VALUE!</v>
      </c>
      <c r="BG1653" s="17" t="e">
        <f>SUMIFS('[1]Deals (investment)'!$C:$C,'[1]Deals (investment)'!$B:$B,$A1653,'[1]Deals (investment)'!$V:$V,BG$1)</f>
        <v>#VALUE!</v>
      </c>
      <c r="BH1653" s="17" t="e">
        <f>SUMIFS('[1]Deals (investment)'!$C:$C,'[1]Deals (investment)'!$B:$B,$A1653,'[1]Deals (investment)'!$V:$V,BH$1)</f>
        <v>#VALUE!</v>
      </c>
      <c r="BI1653" s="17" t="e">
        <f>SUMIFS('[1]Deals (investment)'!$C:$C,'[1]Deals (investment)'!$B:$B,$A1653,'[1]Deals (investment)'!$V:$V,BI$1)</f>
        <v>#VALUE!</v>
      </c>
      <c r="BJ1653" s="17" t="e">
        <f>SUMIFS('[1]Deals (investment)'!$C:$C,'[1]Deals (investment)'!$B:$B,$A1653,'[1]Deals (investment)'!$V:$V,BJ$1)</f>
        <v>#VALUE!</v>
      </c>
      <c r="BK1653" s="17" t="e">
        <f>SUMIFS('[1]Deals (investment)'!$C:$C,'[1]Deals (investment)'!$B:$B,$A1653,'[1]Deals (investment)'!$V:$V,BK$1)</f>
        <v>#VALUE!</v>
      </c>
      <c r="BL1653" s="17" t="e">
        <f>SUMIFS('[1]Deals (investment)'!$C:$C,'[1]Deals (investment)'!$B:$B,$A1653,'[1]Deals (investment)'!$V:$V,BL$1)</f>
        <v>#VALUE!</v>
      </c>
      <c r="BM1653" s="17" t="e">
        <f>SUMIFS('[1]Deals (investment)'!$C:$C,'[1]Deals (investment)'!$B:$B,$A1653,'[1]Deals (investment)'!$V:$V,BM$1)</f>
        <v>#VALUE!</v>
      </c>
      <c r="BN1653" s="15"/>
      <c r="BO1653" s="15"/>
      <c r="BP1653" s="22"/>
      <c r="BQ1653" s="15"/>
      <c r="BR1653" s="15"/>
      <c r="BS1653" s="15"/>
      <c r="BT1653" s="15"/>
      <c r="BU1653" s="15"/>
      <c r="BV1653" s="15"/>
      <c r="BW1653" s="15"/>
      <c r="BX1653" s="15"/>
      <c r="BY1653" s="15"/>
      <c r="BZ1653" s="15"/>
      <c r="CA1653" s="15"/>
      <c r="CB1653" s="15"/>
      <c r="CC1653" s="15"/>
      <c r="CD1653" s="15" t="str">
        <f t="shared" ref="CD1653:CD1656" si="256">CONCATENATE(A1653,B1653,C1653)</f>
        <v>TIFATTIFAT offers a mobile application that registers farmers, provides information about the available produce from farmers, buyers can place orders and farmers can access agribusiness information from farm experts</v>
      </c>
      <c r="CE1653" s="15"/>
      <c r="CF1653" s="15"/>
      <c r="CG1653" s="15"/>
      <c r="CH1653" s="15"/>
      <c r="CI1653" s="15"/>
      <c r="CJ1653" s="15"/>
    </row>
    <row r="1654" spans="1:118" ht="12.75">
      <c r="A1654" s="15" t="s">
        <v>10705</v>
      </c>
      <c r="B1654" s="15"/>
      <c r="C1654" s="15"/>
      <c r="D1654" s="16"/>
      <c r="E1654" s="15"/>
      <c r="F1654" s="15"/>
      <c r="G1654" s="15"/>
      <c r="H1654" s="15"/>
      <c r="I1654" s="15"/>
      <c r="J1654" s="15"/>
      <c r="K1654" s="17" t="e">
        <f t="shared" si="218"/>
        <v>#VALUE!</v>
      </c>
      <c r="L1654" s="15"/>
      <c r="M1654" s="18" t="e">
        <f t="shared" si="253"/>
        <v>#VALUE!</v>
      </c>
      <c r="N1654" s="15"/>
      <c r="O1654" s="15"/>
      <c r="P1654" s="15"/>
      <c r="Q1654" s="24" t="e">
        <f ca="1">_xludf.MAXIFS('[1]Deals (investment)'!A:A,'[1]Deals (investment)'!B:B,A1654)</f>
        <v>#NAME?</v>
      </c>
      <c r="R1654" s="15"/>
      <c r="S1654" s="19"/>
      <c r="T1654" s="15"/>
      <c r="U1654" s="17"/>
      <c r="V1654" s="15"/>
      <c r="W1654" s="15"/>
      <c r="X1654" s="15"/>
      <c r="Y1654" s="15"/>
      <c r="AB1654" s="20"/>
      <c r="AC1654" s="15"/>
      <c r="AD1654" s="15"/>
      <c r="AE1654" s="15"/>
      <c r="AF1654" s="15"/>
      <c r="AG1654" s="22">
        <f t="shared" ca="1" si="254"/>
        <v>9.6774193548387094E-2</v>
      </c>
      <c r="AH1654" s="15" t="str">
        <f t="shared" si="247"/>
        <v/>
      </c>
      <c r="AI1654" s="22" t="e">
        <f>VLOOKUP(A1654,'[1]Deals (investment)'!$B$2:$Z$1497,1,FALSE)</f>
        <v>#N/A</v>
      </c>
      <c r="AJ1654" s="22" t="e">
        <f>VLOOKUP(A1654,'[1]Deals (investment)'!$B$2:$Z$870,15,FALSE)</f>
        <v>#N/A</v>
      </c>
      <c r="AK1654" s="17" t="e">
        <f>VLOOKUP(A1654,'[1]Deals (Exits)'!B:B,1,FALSE)</f>
        <v>#N/A</v>
      </c>
      <c r="AL1654" s="23" t="e">
        <f>VLOOKUP(G1654,[1]Lookups!$V$3:$Y$197,4,FALSE)</f>
        <v>#N/A</v>
      </c>
      <c r="AM1654" s="17" t="e">
        <f>VLOOKUP(X1654,[1]Lookups!$B$3:$C$200,2,FALSE)</f>
        <v>#N/A</v>
      </c>
      <c r="AN1654" s="17" t="e">
        <f>VLOOKUP(R1654,[1]Lookups!$H$3:$I$69,2,FALSE)</f>
        <v>#N/A</v>
      </c>
      <c r="AO1654" s="17" t="e">
        <f>VLOOKUP(T1654,[1]Lookups!$H$3:$I$69,2,FALSE)</f>
        <v>#N/A</v>
      </c>
      <c r="AP1654" s="17" t="e">
        <f>VLOOKUP(AN1654,[1]Lookups!$N$3:$O$11,2,FALSE)</f>
        <v>#N/A</v>
      </c>
      <c r="AQ1654" s="18" t="e">
        <f>COUNTIFS('[1]Deals (investment)'!$B:$B,$A1654)</f>
        <v>#VALUE!</v>
      </c>
      <c r="AR1654" s="18" t="e">
        <f>COUNTIFS('[1]Deals (investment)'!$B:$B,$A1654,'[1]Deals (investment)'!$T:$T,$AW$1)+COUNTIFS('[1]Deals (investment)'!$B:$B,$A1654,'[1]Deals (investment)'!$T:$T,$AX$1)+COUNTIFS('[1]Deals (investment)'!$B:$B,$A1654,'[1]Deals (investment)'!$T:$T,$AY$1)</f>
        <v>#VALUE!</v>
      </c>
      <c r="AS1654" s="17" t="e">
        <f>SUMIFS('[1]Deals (investment)'!$C:$C,'[1]Deals (investment)'!$B:$B,$A1654)</f>
        <v>#VALUE!</v>
      </c>
      <c r="AT1654" s="17" t="e">
        <f t="shared" si="219"/>
        <v>#VALUE!</v>
      </c>
      <c r="AU1654" s="18" t="e">
        <f>COUNTIF('[1]Deals (Exits)'!$B:$B,A1654)</f>
        <v>#VALUE!</v>
      </c>
      <c r="AV1654" s="17" t="e">
        <f>SUMIFS('[1]Deals (investment)'!$C:$C,'[1]Deals (investment)'!$B:$B,$A1654,'[1]Deals (investment)'!$T:$T,AV$1)</f>
        <v>#VALUE!</v>
      </c>
      <c r="AW1654" s="17" t="e">
        <f>SUMIFS('[1]Deals (investment)'!$C:$C,'[1]Deals (investment)'!$B:$B,$A1654,'[1]Deals (investment)'!$T:$T,AW$1)</f>
        <v>#VALUE!</v>
      </c>
      <c r="AX1654" s="17" t="e">
        <f>SUMIFS('[1]Deals (investment)'!$C:$C,'[1]Deals (investment)'!$B:$B,$A1654,'[1]Deals (investment)'!$T:$T,AX$1)</f>
        <v>#VALUE!</v>
      </c>
      <c r="AY1654" s="17" t="e">
        <f>SUMIFS('[1]Deals (investment)'!$C:$C,'[1]Deals (investment)'!$B:$B,$A1654,'[1]Deals (investment)'!$T:$T,AY$1)</f>
        <v>#VALUE!</v>
      </c>
      <c r="AZ1654" s="17" t="e">
        <f>SUMIFS('[1]Deals (investment)'!$C:$C,'[1]Deals (investment)'!$B:$B,$A1654,'[1]Deals (investment)'!$T:$T,AZ$1)</f>
        <v>#VALUE!</v>
      </c>
      <c r="BA1654" s="17" t="e">
        <f>SUMIFS('[1]Deals (investment)'!$C:$C,'[1]Deals (investment)'!$B:$B,$A1654,'[1]Deals (investment)'!$T:$T,BA$1)</f>
        <v>#VALUE!</v>
      </c>
      <c r="BB1654" s="17" t="e">
        <f>SUMIFS('[1]Deals (investment)'!$C:$C,'[1]Deals (investment)'!$B:$B,$A1654,'[1]Deals (investment)'!$T:$T,BB$1)</f>
        <v>#VALUE!</v>
      </c>
      <c r="BC1654" s="17" t="e">
        <f>SUMIFS('[1]Deals (Exits)'!$C:$C,'[1]Deals (Exits)'!$B:$B,$A1654)</f>
        <v>#VALUE!</v>
      </c>
      <c r="BD1654" s="17" t="e">
        <f>SUMIFS('[1]Deals (investment)'!$C:$C,'[1]Deals (investment)'!$B:$B,$A1654,'[1]Deals (investment)'!$V:$V,BD$1)</f>
        <v>#VALUE!</v>
      </c>
      <c r="BE1654" s="17" t="e">
        <f>SUMIFS('[1]Deals (investment)'!$C:$C,'[1]Deals (investment)'!$B:$B,$A1654,'[1]Deals (investment)'!$V:$V,BE$1)</f>
        <v>#VALUE!</v>
      </c>
      <c r="BF1654" s="17" t="e">
        <f>SUMIFS('[1]Deals (investment)'!$C:$C,'[1]Deals (investment)'!$B:$B,$A1654,'[1]Deals (investment)'!$V:$V,BF$1)</f>
        <v>#VALUE!</v>
      </c>
      <c r="BG1654" s="17" t="e">
        <f>SUMIFS('[1]Deals (investment)'!$C:$C,'[1]Deals (investment)'!$B:$B,$A1654,'[1]Deals (investment)'!$V:$V,BG$1)</f>
        <v>#VALUE!</v>
      </c>
      <c r="BH1654" s="17" t="e">
        <f>SUMIFS('[1]Deals (investment)'!$C:$C,'[1]Deals (investment)'!$B:$B,$A1654,'[1]Deals (investment)'!$V:$V,BH$1)</f>
        <v>#VALUE!</v>
      </c>
      <c r="BI1654" s="17" t="e">
        <f>SUMIFS('[1]Deals (investment)'!$C:$C,'[1]Deals (investment)'!$B:$B,$A1654,'[1]Deals (investment)'!$V:$V,BI$1)</f>
        <v>#VALUE!</v>
      </c>
      <c r="BJ1654" s="17" t="e">
        <f>SUMIFS('[1]Deals (investment)'!$C:$C,'[1]Deals (investment)'!$B:$B,$A1654,'[1]Deals (investment)'!$V:$V,BJ$1)</f>
        <v>#VALUE!</v>
      </c>
      <c r="BK1654" s="17" t="e">
        <f>SUMIFS('[1]Deals (investment)'!$C:$C,'[1]Deals (investment)'!$B:$B,$A1654,'[1]Deals (investment)'!$V:$V,BK$1)</f>
        <v>#VALUE!</v>
      </c>
      <c r="BL1654" s="17" t="e">
        <f>SUMIFS('[1]Deals (investment)'!$C:$C,'[1]Deals (investment)'!$B:$B,$A1654,'[1]Deals (investment)'!$V:$V,BL$1)</f>
        <v>#VALUE!</v>
      </c>
      <c r="BM1654" s="17" t="e">
        <f>SUMIFS('[1]Deals (investment)'!$C:$C,'[1]Deals (investment)'!$B:$B,$A1654,'[1]Deals (investment)'!$V:$V,BM$1)</f>
        <v>#VALUE!</v>
      </c>
      <c r="BN1654" s="15"/>
      <c r="BO1654" s="15"/>
      <c r="BP1654" s="22"/>
      <c r="BQ1654" s="15"/>
      <c r="BR1654" s="15"/>
      <c r="BS1654" s="15"/>
      <c r="BT1654" s="15"/>
      <c r="BU1654" s="15"/>
      <c r="BV1654" s="15"/>
      <c r="BW1654" s="15"/>
      <c r="BX1654" s="15"/>
      <c r="BY1654" s="15"/>
      <c r="BZ1654" s="15"/>
      <c r="CA1654" s="15"/>
      <c r="CB1654" s="15"/>
      <c r="CC1654" s="15"/>
      <c r="CD1654" s="15" t="str">
        <f t="shared" si="256"/>
        <v>Tikkeo Gabon</v>
      </c>
      <c r="CE1654" s="15"/>
      <c r="CF1654" s="15"/>
      <c r="CG1654" s="15"/>
      <c r="CH1654" s="15"/>
      <c r="CI1654" s="15"/>
      <c r="CJ1654" s="15"/>
    </row>
    <row r="1655" spans="1:118" ht="12.75">
      <c r="A1655" s="15" t="s">
        <v>10706</v>
      </c>
      <c r="B1655" s="15" t="s">
        <v>10707</v>
      </c>
      <c r="C1655" s="15"/>
      <c r="D1655" s="16">
        <v>2018</v>
      </c>
      <c r="E1655" s="15" t="s">
        <v>10708</v>
      </c>
      <c r="F1655" s="15"/>
      <c r="G1655" s="15"/>
      <c r="H1655" s="15"/>
      <c r="I1655" s="15"/>
      <c r="J1655" s="15"/>
      <c r="K1655" s="17" t="e">
        <f t="shared" si="218"/>
        <v>#VALUE!</v>
      </c>
      <c r="L1655" s="15"/>
      <c r="M1655" s="18" t="e">
        <f t="shared" si="253"/>
        <v>#VALUE!</v>
      </c>
      <c r="N1655" s="15"/>
      <c r="O1655" s="15"/>
      <c r="P1655" s="15"/>
      <c r="Q1655" s="15"/>
      <c r="R1655" s="15"/>
      <c r="S1655" s="19"/>
      <c r="T1655" s="15"/>
      <c r="U1655" s="17"/>
      <c r="V1655" s="15" t="s">
        <v>10709</v>
      </c>
      <c r="W1655" s="15"/>
      <c r="X1655" s="15" t="s">
        <v>657</v>
      </c>
      <c r="Y1655" s="15" t="s">
        <v>10710</v>
      </c>
      <c r="AB1655" s="20"/>
      <c r="AC1655" s="21" t="s">
        <v>10711</v>
      </c>
      <c r="AD1655" s="21" t="s">
        <v>10712</v>
      </c>
      <c r="AE1655" s="15"/>
      <c r="AF1655" s="21" t="s">
        <v>10713</v>
      </c>
      <c r="AG1655" s="22">
        <f t="shared" si="254"/>
        <v>0.35483870967741937</v>
      </c>
      <c r="AH1655" s="15" t="str">
        <f t="shared" si="247"/>
        <v/>
      </c>
      <c r="AI1655" s="22" t="e">
        <f>VLOOKUP(A1655,'[1]Deals (investment)'!$B$2:$Z$1497,1,FALSE)</f>
        <v>#N/A</v>
      </c>
      <c r="AJ1655" s="22" t="e">
        <f>VLOOKUP(A1655,'[1]Deals (investment)'!$B$2:$Z$870,15,FALSE)</f>
        <v>#N/A</v>
      </c>
      <c r="AK1655" s="17" t="e">
        <f>VLOOKUP(A1655,'[1]Deals (Exits)'!B:B,1,FALSE)</f>
        <v>#N/A</v>
      </c>
      <c r="AL1655" s="23" t="e">
        <f>VLOOKUP(G1655,[1]Lookups!$V$3:$Y$197,4,FALSE)</f>
        <v>#N/A</v>
      </c>
      <c r="AM1655" s="17" t="str">
        <f>VLOOKUP(X1655,[1]Lookups!$B$3:$C$200,2,FALSE)</f>
        <v>Emerging Technologies</v>
      </c>
      <c r="AN1655" s="17" t="e">
        <f>VLOOKUP(R1655,[1]Lookups!$H$3:$I$69,2,FALSE)</f>
        <v>#N/A</v>
      </c>
      <c r="AO1655" s="17" t="e">
        <f>VLOOKUP(T1655,[1]Lookups!$H$3:$I$69,2,FALSE)</f>
        <v>#N/A</v>
      </c>
      <c r="AP1655" s="17" t="e">
        <f>VLOOKUP(AN1655,[1]Lookups!$N$3:$O$11,2,FALSE)</f>
        <v>#N/A</v>
      </c>
      <c r="AQ1655" s="18" t="e">
        <f>COUNTIFS('[1]Deals (investment)'!$B:$B,$A1655)</f>
        <v>#VALUE!</v>
      </c>
      <c r="AR1655" s="18" t="e">
        <f>COUNTIFS('[1]Deals (investment)'!$B:$B,$A1655,'[1]Deals (investment)'!$T:$T,$AW$1)+COUNTIFS('[1]Deals (investment)'!$B:$B,$A1655,'[1]Deals (investment)'!$T:$T,$AX$1)+COUNTIFS('[1]Deals (investment)'!$B:$B,$A1655,'[1]Deals (investment)'!$T:$T,$AY$1)</f>
        <v>#VALUE!</v>
      </c>
      <c r="AS1655" s="17" t="e">
        <f>SUMIFS('[1]Deals (investment)'!$C:$C,'[1]Deals (investment)'!$B:$B,$A1655)</f>
        <v>#VALUE!</v>
      </c>
      <c r="AT1655" s="17" t="e">
        <f t="shared" si="219"/>
        <v>#VALUE!</v>
      </c>
      <c r="AU1655" s="18" t="e">
        <f>COUNTIF('[1]Deals (Exits)'!$B:$B,A1655)</f>
        <v>#VALUE!</v>
      </c>
      <c r="AV1655" s="17" t="e">
        <f>SUMIFS('[1]Deals (investment)'!$C:$C,'[1]Deals (investment)'!$B:$B,$A1655,'[1]Deals (investment)'!$T:$T,AV$1)</f>
        <v>#VALUE!</v>
      </c>
      <c r="AW1655" s="17" t="e">
        <f>SUMIFS('[1]Deals (investment)'!$C:$C,'[1]Deals (investment)'!$B:$B,$A1655,'[1]Deals (investment)'!$T:$T,AW$1)</f>
        <v>#VALUE!</v>
      </c>
      <c r="AX1655" s="17" t="e">
        <f>SUMIFS('[1]Deals (investment)'!$C:$C,'[1]Deals (investment)'!$B:$B,$A1655,'[1]Deals (investment)'!$T:$T,AX$1)</f>
        <v>#VALUE!</v>
      </c>
      <c r="AY1655" s="17" t="e">
        <f>SUMIFS('[1]Deals (investment)'!$C:$C,'[1]Deals (investment)'!$B:$B,$A1655,'[1]Deals (investment)'!$T:$T,AY$1)</f>
        <v>#VALUE!</v>
      </c>
      <c r="AZ1655" s="17" t="e">
        <f>SUMIFS('[1]Deals (investment)'!$C:$C,'[1]Deals (investment)'!$B:$B,$A1655,'[1]Deals (investment)'!$T:$T,AZ$1)</f>
        <v>#VALUE!</v>
      </c>
      <c r="BA1655" s="17" t="e">
        <f>SUMIFS('[1]Deals (investment)'!$C:$C,'[1]Deals (investment)'!$B:$B,$A1655,'[1]Deals (investment)'!$T:$T,BA$1)</f>
        <v>#VALUE!</v>
      </c>
      <c r="BB1655" s="17" t="e">
        <f>SUMIFS('[1]Deals (investment)'!$C:$C,'[1]Deals (investment)'!$B:$B,$A1655,'[1]Deals (investment)'!$T:$T,BB$1)</f>
        <v>#VALUE!</v>
      </c>
      <c r="BC1655" s="17" t="e">
        <f>SUMIFS('[1]Deals (Exits)'!$C:$C,'[1]Deals (Exits)'!$B:$B,$A1655)</f>
        <v>#VALUE!</v>
      </c>
      <c r="BD1655" s="17" t="e">
        <f>SUMIFS('[1]Deals (investment)'!$C:$C,'[1]Deals (investment)'!$B:$B,$A1655,'[1]Deals (investment)'!$V:$V,BD$1)</f>
        <v>#VALUE!</v>
      </c>
      <c r="BE1655" s="17" t="e">
        <f>SUMIFS('[1]Deals (investment)'!$C:$C,'[1]Deals (investment)'!$B:$B,$A1655,'[1]Deals (investment)'!$V:$V,BE$1)</f>
        <v>#VALUE!</v>
      </c>
      <c r="BF1655" s="17" t="e">
        <f>SUMIFS('[1]Deals (investment)'!$C:$C,'[1]Deals (investment)'!$B:$B,$A1655,'[1]Deals (investment)'!$V:$V,BF$1)</f>
        <v>#VALUE!</v>
      </c>
      <c r="BG1655" s="17" t="e">
        <f>SUMIFS('[1]Deals (investment)'!$C:$C,'[1]Deals (investment)'!$B:$B,$A1655,'[1]Deals (investment)'!$V:$V,BG$1)</f>
        <v>#VALUE!</v>
      </c>
      <c r="BH1655" s="17" t="e">
        <f>SUMIFS('[1]Deals (investment)'!$C:$C,'[1]Deals (investment)'!$B:$B,$A1655,'[1]Deals (investment)'!$V:$V,BH$1)</f>
        <v>#VALUE!</v>
      </c>
      <c r="BI1655" s="17" t="e">
        <f>SUMIFS('[1]Deals (investment)'!$C:$C,'[1]Deals (investment)'!$B:$B,$A1655,'[1]Deals (investment)'!$V:$V,BI$1)</f>
        <v>#VALUE!</v>
      </c>
      <c r="BJ1655" s="17" t="e">
        <f>SUMIFS('[1]Deals (investment)'!$C:$C,'[1]Deals (investment)'!$B:$B,$A1655,'[1]Deals (investment)'!$V:$V,BJ$1)</f>
        <v>#VALUE!</v>
      </c>
      <c r="BK1655" s="17" t="e">
        <f>SUMIFS('[1]Deals (investment)'!$C:$C,'[1]Deals (investment)'!$B:$B,$A1655,'[1]Deals (investment)'!$V:$V,BK$1)</f>
        <v>#VALUE!</v>
      </c>
      <c r="BL1655" s="17" t="e">
        <f>SUMIFS('[1]Deals (investment)'!$C:$C,'[1]Deals (investment)'!$B:$B,$A1655,'[1]Deals (investment)'!$V:$V,BL$1)</f>
        <v>#VALUE!</v>
      </c>
      <c r="BM1655" s="17" t="e">
        <f>SUMIFS('[1]Deals (investment)'!$C:$C,'[1]Deals (investment)'!$B:$B,$A1655,'[1]Deals (investment)'!$V:$V,BM$1)</f>
        <v>#VALUE!</v>
      </c>
      <c r="BN1655" s="15"/>
      <c r="BO1655" s="15"/>
      <c r="BP1655" s="22"/>
      <c r="BQ1655" s="15"/>
      <c r="BR1655" s="15"/>
      <c r="BS1655" s="15"/>
      <c r="BT1655" s="15"/>
      <c r="BU1655" s="15"/>
      <c r="BV1655" s="15"/>
      <c r="BW1655" s="15"/>
      <c r="BX1655" s="15"/>
      <c r="BY1655" s="15"/>
      <c r="BZ1655" s="15"/>
      <c r="CA1655" s="15"/>
      <c r="CB1655" s="15"/>
      <c r="CC1655" s="15"/>
      <c r="CD1655" s="15" t="str">
        <f t="shared" si="256"/>
        <v>Tira RobotsIndustrial robots manufacturer</v>
      </c>
      <c r="CE1655" s="15"/>
      <c r="CF1655" s="15"/>
      <c r="CG1655" s="15"/>
      <c r="CH1655" s="15"/>
      <c r="CI1655" s="15"/>
      <c r="CJ1655" s="15"/>
    </row>
    <row r="1656" spans="1:118" ht="12.75">
      <c r="A1656" s="15" t="s">
        <v>10714</v>
      </c>
      <c r="B1656" s="15" t="s">
        <v>10715</v>
      </c>
      <c r="C1656" s="15"/>
      <c r="D1656" s="16">
        <v>2014</v>
      </c>
      <c r="E1656" s="15" t="s">
        <v>5650</v>
      </c>
      <c r="F1656" s="15"/>
      <c r="G1656" s="15"/>
      <c r="H1656" s="15"/>
      <c r="I1656" s="15"/>
      <c r="J1656" s="15"/>
      <c r="K1656" s="17" t="e">
        <f t="shared" si="218"/>
        <v>#VALUE!</v>
      </c>
      <c r="L1656" s="15"/>
      <c r="M1656" s="18" t="e">
        <f t="shared" si="253"/>
        <v>#VALUE!</v>
      </c>
      <c r="N1656" s="15"/>
      <c r="O1656" s="15"/>
      <c r="P1656" s="15"/>
      <c r="Q1656" s="15"/>
      <c r="R1656" s="15"/>
      <c r="S1656" s="19"/>
      <c r="T1656" s="15"/>
      <c r="U1656" s="17"/>
      <c r="V1656" s="15" t="s">
        <v>10716</v>
      </c>
      <c r="W1656" s="15"/>
      <c r="X1656" s="15" t="s">
        <v>294</v>
      </c>
      <c r="Y1656" s="15" t="s">
        <v>10717</v>
      </c>
      <c r="AB1656" s="20"/>
      <c r="AC1656" s="21" t="s">
        <v>10718</v>
      </c>
      <c r="AD1656" s="21" t="s">
        <v>10719</v>
      </c>
      <c r="AE1656" s="21" t="s">
        <v>10720</v>
      </c>
      <c r="AF1656" s="21" t="s">
        <v>10721</v>
      </c>
      <c r="AG1656" s="22">
        <f t="shared" si="254"/>
        <v>0.38709677419354838</v>
      </c>
      <c r="AH1656" s="15" t="str">
        <f t="shared" si="247"/>
        <v/>
      </c>
      <c r="AI1656" s="22" t="e">
        <f>VLOOKUP(A1656,'[1]Deals (investment)'!$B$2:$Z$1497,1,FALSE)</f>
        <v>#N/A</v>
      </c>
      <c r="AJ1656" s="22" t="e">
        <f>VLOOKUP(A1656,'[1]Deals (investment)'!$B$2:$Z$870,15,FALSE)</f>
        <v>#N/A</v>
      </c>
      <c r="AK1656" s="17" t="e">
        <f>VLOOKUP(A1656,'[1]Deals (Exits)'!B:B,1,FALSE)</f>
        <v>#N/A</v>
      </c>
      <c r="AL1656" s="23" t="e">
        <f>VLOOKUP(G1656,[1]Lookups!$V$3:$Y$197,4,FALSE)</f>
        <v>#N/A</v>
      </c>
      <c r="AM1656" s="17" t="str">
        <f>VLOOKUP(X1656,[1]Lookups!$B$3:$C$200,2,FALSE)</f>
        <v>Health &amp; Pharmaceuticals</v>
      </c>
      <c r="AN1656" s="17" t="e">
        <f>VLOOKUP(R1656,[1]Lookups!$H$3:$I$69,2,FALSE)</f>
        <v>#N/A</v>
      </c>
      <c r="AO1656" s="17" t="e">
        <f>VLOOKUP(T1656,[1]Lookups!$H$3:$I$69,2,FALSE)</f>
        <v>#N/A</v>
      </c>
      <c r="AP1656" s="17" t="e">
        <f>VLOOKUP(AN1656,[1]Lookups!$N$3:$O$11,2,FALSE)</f>
        <v>#N/A</v>
      </c>
      <c r="AQ1656" s="18" t="e">
        <f>COUNTIFS('[1]Deals (investment)'!$B:$B,$A1656)</f>
        <v>#VALUE!</v>
      </c>
      <c r="AR1656" s="18" t="e">
        <f>COUNTIFS('[1]Deals (investment)'!$B:$B,$A1656,'[1]Deals (investment)'!$T:$T,$AW$1)+COUNTIFS('[1]Deals (investment)'!$B:$B,$A1656,'[1]Deals (investment)'!$T:$T,$AX$1)+COUNTIFS('[1]Deals (investment)'!$B:$B,$A1656,'[1]Deals (investment)'!$T:$T,$AY$1)</f>
        <v>#VALUE!</v>
      </c>
      <c r="AS1656" s="17" t="e">
        <f>SUMIFS('[1]Deals (investment)'!$C:$C,'[1]Deals (investment)'!$B:$B,$A1656)</f>
        <v>#VALUE!</v>
      </c>
      <c r="AT1656" s="17" t="e">
        <f t="shared" si="219"/>
        <v>#VALUE!</v>
      </c>
      <c r="AU1656" s="18" t="e">
        <f>COUNTIF('[1]Deals (Exits)'!$B:$B,A1656)</f>
        <v>#VALUE!</v>
      </c>
      <c r="AV1656" s="17" t="e">
        <f>SUMIFS('[1]Deals (investment)'!$C:$C,'[1]Deals (investment)'!$B:$B,$A1656,'[1]Deals (investment)'!$T:$T,AV$1)</f>
        <v>#VALUE!</v>
      </c>
      <c r="AW1656" s="17" t="e">
        <f>SUMIFS('[1]Deals (investment)'!$C:$C,'[1]Deals (investment)'!$B:$B,$A1656,'[1]Deals (investment)'!$T:$T,AW$1)</f>
        <v>#VALUE!</v>
      </c>
      <c r="AX1656" s="17" t="e">
        <f>SUMIFS('[1]Deals (investment)'!$C:$C,'[1]Deals (investment)'!$B:$B,$A1656,'[1]Deals (investment)'!$T:$T,AX$1)</f>
        <v>#VALUE!</v>
      </c>
      <c r="AY1656" s="17" t="e">
        <f>SUMIFS('[1]Deals (investment)'!$C:$C,'[1]Deals (investment)'!$B:$B,$A1656,'[1]Deals (investment)'!$T:$T,AY$1)</f>
        <v>#VALUE!</v>
      </c>
      <c r="AZ1656" s="17" t="e">
        <f>SUMIFS('[1]Deals (investment)'!$C:$C,'[1]Deals (investment)'!$B:$B,$A1656,'[1]Deals (investment)'!$T:$T,AZ$1)</f>
        <v>#VALUE!</v>
      </c>
      <c r="BA1656" s="17" t="e">
        <f>SUMIFS('[1]Deals (investment)'!$C:$C,'[1]Deals (investment)'!$B:$B,$A1656,'[1]Deals (investment)'!$T:$T,BA$1)</f>
        <v>#VALUE!</v>
      </c>
      <c r="BB1656" s="17" t="e">
        <f>SUMIFS('[1]Deals (investment)'!$C:$C,'[1]Deals (investment)'!$B:$B,$A1656,'[1]Deals (investment)'!$T:$T,BB$1)</f>
        <v>#VALUE!</v>
      </c>
      <c r="BC1656" s="17" t="e">
        <f>SUMIFS('[1]Deals (Exits)'!$C:$C,'[1]Deals (Exits)'!$B:$B,$A1656)</f>
        <v>#VALUE!</v>
      </c>
      <c r="BD1656" s="17" t="e">
        <f>SUMIFS('[1]Deals (investment)'!$C:$C,'[1]Deals (investment)'!$B:$B,$A1656,'[1]Deals (investment)'!$V:$V,BD$1)</f>
        <v>#VALUE!</v>
      </c>
      <c r="BE1656" s="17" t="e">
        <f>SUMIFS('[1]Deals (investment)'!$C:$C,'[1]Deals (investment)'!$B:$B,$A1656,'[1]Deals (investment)'!$V:$V,BE$1)</f>
        <v>#VALUE!</v>
      </c>
      <c r="BF1656" s="17" t="e">
        <f>SUMIFS('[1]Deals (investment)'!$C:$C,'[1]Deals (investment)'!$B:$B,$A1656,'[1]Deals (investment)'!$V:$V,BF$1)</f>
        <v>#VALUE!</v>
      </c>
      <c r="BG1656" s="17" t="e">
        <f>SUMIFS('[1]Deals (investment)'!$C:$C,'[1]Deals (investment)'!$B:$B,$A1656,'[1]Deals (investment)'!$V:$V,BG$1)</f>
        <v>#VALUE!</v>
      </c>
      <c r="BH1656" s="17" t="e">
        <f>SUMIFS('[1]Deals (investment)'!$C:$C,'[1]Deals (investment)'!$B:$B,$A1656,'[1]Deals (investment)'!$V:$V,BH$1)</f>
        <v>#VALUE!</v>
      </c>
      <c r="BI1656" s="17" t="e">
        <f>SUMIFS('[1]Deals (investment)'!$C:$C,'[1]Deals (investment)'!$B:$B,$A1656,'[1]Deals (investment)'!$V:$V,BI$1)</f>
        <v>#VALUE!</v>
      </c>
      <c r="BJ1656" s="17" t="e">
        <f>SUMIFS('[1]Deals (investment)'!$C:$C,'[1]Deals (investment)'!$B:$B,$A1656,'[1]Deals (investment)'!$V:$V,BJ$1)</f>
        <v>#VALUE!</v>
      </c>
      <c r="BK1656" s="17" t="e">
        <f>SUMIFS('[1]Deals (investment)'!$C:$C,'[1]Deals (investment)'!$B:$B,$A1656,'[1]Deals (investment)'!$V:$V,BK$1)</f>
        <v>#VALUE!</v>
      </c>
      <c r="BL1656" s="17" t="e">
        <f>SUMIFS('[1]Deals (investment)'!$C:$C,'[1]Deals (investment)'!$B:$B,$A1656,'[1]Deals (investment)'!$V:$V,BL$1)</f>
        <v>#VALUE!</v>
      </c>
      <c r="BM1656" s="17" t="e">
        <f>SUMIFS('[1]Deals (investment)'!$C:$C,'[1]Deals (investment)'!$B:$B,$A1656,'[1]Deals (investment)'!$V:$V,BM$1)</f>
        <v>#VALUE!</v>
      </c>
      <c r="BN1656" s="15"/>
      <c r="BO1656" s="15"/>
      <c r="BP1656" s="22"/>
      <c r="BQ1656" s="15"/>
      <c r="BR1656" s="15"/>
      <c r="BS1656" s="15"/>
      <c r="BT1656" s="15"/>
      <c r="BU1656" s="15"/>
      <c r="BV1656" s="15"/>
      <c r="BW1656" s="15"/>
      <c r="BX1656" s="15"/>
      <c r="BY1656" s="15"/>
      <c r="BZ1656" s="15"/>
      <c r="CA1656" s="15"/>
      <c r="CB1656" s="15"/>
      <c r="CC1656" s="15"/>
      <c r="CD1656" s="15" t="str">
        <f t="shared" si="256"/>
        <v>Toto HealthDetecting development abnormalities and improving access to healthcare information for the remote and vulnerable populations</v>
      </c>
      <c r="CE1656" s="15"/>
      <c r="CF1656" s="15"/>
      <c r="CG1656" s="15"/>
      <c r="CH1656" s="15"/>
      <c r="CI1656" s="15"/>
      <c r="CJ1656" s="15"/>
    </row>
    <row r="1657" spans="1:118" ht="12.75">
      <c r="A1657" s="15" t="s">
        <v>10722</v>
      </c>
      <c r="B1657" s="15" t="s">
        <v>10723</v>
      </c>
      <c r="C1657" s="15"/>
      <c r="D1657" s="16">
        <v>2012</v>
      </c>
      <c r="E1657" s="15" t="s">
        <v>2728</v>
      </c>
      <c r="F1657" s="15"/>
      <c r="G1657" s="15"/>
      <c r="H1657" s="15"/>
      <c r="I1657" s="15"/>
      <c r="J1657" s="15"/>
      <c r="K1657" s="17" t="e">
        <f t="shared" si="218"/>
        <v>#VALUE!</v>
      </c>
      <c r="L1657" s="15"/>
      <c r="M1657" s="18" t="e">
        <f t="shared" si="253"/>
        <v>#VALUE!</v>
      </c>
      <c r="N1657" s="15"/>
      <c r="O1657" s="15"/>
      <c r="P1657" s="15"/>
      <c r="Q1657" s="15"/>
      <c r="R1657" s="15"/>
      <c r="S1657" s="19"/>
      <c r="T1657" s="15"/>
      <c r="U1657" s="17"/>
      <c r="V1657" s="15" t="s">
        <v>10724</v>
      </c>
      <c r="W1657" s="15"/>
      <c r="X1657" s="15" t="s">
        <v>229</v>
      </c>
      <c r="Y1657" s="15" t="s">
        <v>10725</v>
      </c>
      <c r="AB1657" s="20"/>
      <c r="AC1657" s="21" t="s">
        <v>10726</v>
      </c>
      <c r="AD1657" s="21" t="s">
        <v>10727</v>
      </c>
      <c r="AE1657" s="21" t="s">
        <v>10728</v>
      </c>
      <c r="AF1657" s="21" t="s">
        <v>10729</v>
      </c>
      <c r="AG1657" s="22">
        <f t="shared" si="254"/>
        <v>0.38709677419354838</v>
      </c>
      <c r="AH1657" s="15" t="str">
        <f t="shared" si="247"/>
        <v/>
      </c>
      <c r="AI1657" s="22" t="e">
        <f>VLOOKUP(A1657,'[1]Deals (investment)'!$B$2:$Z$1497,1,FALSE)</f>
        <v>#N/A</v>
      </c>
      <c r="AJ1657" s="22" t="e">
        <f>VLOOKUP(A1657,'[1]Deals (investment)'!$B$2:$Z$870,15,FALSE)</f>
        <v>#N/A</v>
      </c>
      <c r="AK1657" s="17" t="str">
        <f>VLOOKUP(A1657,'[1]Deals (Exits)'!B:B,1,FALSE)</f>
        <v>TravelCar</v>
      </c>
      <c r="AL1657" s="23" t="e">
        <f>VLOOKUP(G1657,[1]Lookups!$V$3:$Y$197,4,FALSE)</f>
        <v>#N/A</v>
      </c>
      <c r="AM1657" s="17" t="str">
        <f>VLOOKUP(X1657,[1]Lookups!$B$3:$C$200,2,FALSE)</f>
        <v>Travel &amp; Leisure</v>
      </c>
      <c r="AN1657" s="17" t="e">
        <f>VLOOKUP(R1657,[1]Lookups!$H$3:$I$69,2,FALSE)</f>
        <v>#N/A</v>
      </c>
      <c r="AO1657" s="17" t="e">
        <f>VLOOKUP(T1657,[1]Lookups!$H$3:$I$69,2,FALSE)</f>
        <v>#N/A</v>
      </c>
      <c r="AP1657" s="17" t="e">
        <f>VLOOKUP(AN1657,[1]Lookups!$N$3:$O$11,2,FALSE)</f>
        <v>#N/A</v>
      </c>
      <c r="AQ1657" s="18" t="e">
        <f>COUNTIFS('[1]Deals (investment)'!$B:$B,$A1657)</f>
        <v>#VALUE!</v>
      </c>
      <c r="AR1657" s="18" t="e">
        <f>COUNTIFS('[1]Deals (investment)'!$B:$B,$A1657,'[1]Deals (investment)'!$T:$T,$AW$1)+COUNTIFS('[1]Deals (investment)'!$B:$B,$A1657,'[1]Deals (investment)'!$T:$T,$AX$1)+COUNTIFS('[1]Deals (investment)'!$B:$B,$A1657,'[1]Deals (investment)'!$T:$T,$AY$1)</f>
        <v>#VALUE!</v>
      </c>
      <c r="AS1657" s="17" t="e">
        <f>SUMIFS('[1]Deals (investment)'!$C:$C,'[1]Deals (investment)'!$B:$B,$A1657)</f>
        <v>#VALUE!</v>
      </c>
      <c r="AT1657" s="17" t="e">
        <f t="shared" si="219"/>
        <v>#VALUE!</v>
      </c>
      <c r="AU1657" s="18" t="e">
        <f>COUNTIF('[1]Deals (Exits)'!$B:$B,A1657)</f>
        <v>#VALUE!</v>
      </c>
      <c r="AV1657" s="17" t="e">
        <f>SUMIFS('[1]Deals (investment)'!$C:$C,'[1]Deals (investment)'!$B:$B,$A1657,'[1]Deals (investment)'!$T:$T,AV$1)</f>
        <v>#VALUE!</v>
      </c>
      <c r="AW1657" s="17" t="e">
        <f>SUMIFS('[1]Deals (investment)'!$C:$C,'[1]Deals (investment)'!$B:$B,$A1657,'[1]Deals (investment)'!$T:$T,AW$1)</f>
        <v>#VALUE!</v>
      </c>
      <c r="AX1657" s="17" t="e">
        <f>SUMIFS('[1]Deals (investment)'!$C:$C,'[1]Deals (investment)'!$B:$B,$A1657,'[1]Deals (investment)'!$T:$T,AX$1)</f>
        <v>#VALUE!</v>
      </c>
      <c r="AY1657" s="17" t="e">
        <f>SUMIFS('[1]Deals (investment)'!$C:$C,'[1]Deals (investment)'!$B:$B,$A1657,'[1]Deals (investment)'!$T:$T,AY$1)</f>
        <v>#VALUE!</v>
      </c>
      <c r="AZ1657" s="17" t="e">
        <f>SUMIFS('[1]Deals (investment)'!$C:$C,'[1]Deals (investment)'!$B:$B,$A1657,'[1]Deals (investment)'!$T:$T,AZ$1)</f>
        <v>#VALUE!</v>
      </c>
      <c r="BA1657" s="17" t="e">
        <f>SUMIFS('[1]Deals (investment)'!$C:$C,'[1]Deals (investment)'!$B:$B,$A1657,'[1]Deals (investment)'!$T:$T,BA$1)</f>
        <v>#VALUE!</v>
      </c>
      <c r="BB1657" s="17" t="e">
        <f>SUMIFS('[1]Deals (investment)'!$C:$C,'[1]Deals (investment)'!$B:$B,$A1657,'[1]Deals (investment)'!$T:$T,BB$1)</f>
        <v>#VALUE!</v>
      </c>
      <c r="BC1657" s="17" t="e">
        <f>SUMIFS('[1]Deals (Exits)'!$C:$C,'[1]Deals (Exits)'!$B:$B,$A1657)</f>
        <v>#VALUE!</v>
      </c>
      <c r="BD1657" s="17" t="e">
        <f>SUMIFS('[1]Deals (investment)'!$C:$C,'[1]Deals (investment)'!$B:$B,$A1657,'[1]Deals (investment)'!$V:$V,BD$1)</f>
        <v>#VALUE!</v>
      </c>
      <c r="BE1657" s="17" t="e">
        <f>SUMIFS('[1]Deals (investment)'!$C:$C,'[1]Deals (investment)'!$B:$B,$A1657,'[1]Deals (investment)'!$V:$V,BE$1)</f>
        <v>#VALUE!</v>
      </c>
      <c r="BF1657" s="17" t="e">
        <f>SUMIFS('[1]Deals (investment)'!$C:$C,'[1]Deals (investment)'!$B:$B,$A1657,'[1]Deals (investment)'!$V:$V,BF$1)</f>
        <v>#VALUE!</v>
      </c>
      <c r="BG1657" s="17" t="e">
        <f>SUMIFS('[1]Deals (investment)'!$C:$C,'[1]Deals (investment)'!$B:$B,$A1657,'[1]Deals (investment)'!$V:$V,BG$1)</f>
        <v>#VALUE!</v>
      </c>
      <c r="BH1657" s="17" t="e">
        <f>SUMIFS('[1]Deals (investment)'!$C:$C,'[1]Deals (investment)'!$B:$B,$A1657,'[1]Deals (investment)'!$V:$V,BH$1)</f>
        <v>#VALUE!</v>
      </c>
      <c r="BI1657" s="17" t="e">
        <f>SUMIFS('[1]Deals (investment)'!$C:$C,'[1]Deals (investment)'!$B:$B,$A1657,'[1]Deals (investment)'!$V:$V,BI$1)</f>
        <v>#VALUE!</v>
      </c>
      <c r="BJ1657" s="17" t="e">
        <f>SUMIFS('[1]Deals (investment)'!$C:$C,'[1]Deals (investment)'!$B:$B,$A1657,'[1]Deals (investment)'!$V:$V,BJ$1)</f>
        <v>#VALUE!</v>
      </c>
      <c r="BK1657" s="17" t="e">
        <f>SUMIFS('[1]Deals (investment)'!$C:$C,'[1]Deals (investment)'!$B:$B,$A1657,'[1]Deals (investment)'!$V:$V,BK$1)</f>
        <v>#VALUE!</v>
      </c>
      <c r="BL1657" s="17" t="e">
        <f>SUMIFS('[1]Deals (investment)'!$C:$C,'[1]Deals (investment)'!$B:$B,$A1657,'[1]Deals (investment)'!$V:$V,BL$1)</f>
        <v>#VALUE!</v>
      </c>
      <c r="BM1657" s="17" t="e">
        <f>SUMIFS('[1]Deals (investment)'!$C:$C,'[1]Deals (investment)'!$B:$B,$A1657,'[1]Deals (investment)'!$V:$V,BM$1)</f>
        <v>#VALUE!</v>
      </c>
      <c r="BN1657" s="15"/>
      <c r="BO1657" s="15"/>
      <c r="BP1657" s="22"/>
      <c r="BQ1657" s="15"/>
      <c r="BR1657" s="15"/>
      <c r="BS1657" s="15"/>
      <c r="BT1657" s="15"/>
      <c r="BU1657" s="15"/>
      <c r="BV1657" s="15"/>
      <c r="BW1657" s="15"/>
      <c r="BX1657" s="15"/>
      <c r="BY1657" s="15"/>
      <c r="BZ1657" s="15"/>
      <c r="CA1657" s="15"/>
      <c r="CB1657" s="15"/>
      <c r="CC1657" s="15"/>
      <c r="CD1657" s="15"/>
      <c r="CE1657" s="15"/>
      <c r="CF1657" s="15"/>
      <c r="CG1657" s="15"/>
      <c r="CH1657" s="15"/>
      <c r="CI1657" s="15"/>
      <c r="CJ1657" s="15"/>
    </row>
    <row r="1658" spans="1:118" ht="12.75">
      <c r="A1658" s="15" t="s">
        <v>10730</v>
      </c>
      <c r="B1658" s="15" t="s">
        <v>10731</v>
      </c>
      <c r="C1658" s="15" t="s">
        <v>58</v>
      </c>
      <c r="D1658" s="16">
        <v>2016</v>
      </c>
      <c r="E1658" s="15" t="s">
        <v>59</v>
      </c>
      <c r="F1658" s="15" t="s">
        <v>199</v>
      </c>
      <c r="G1658" s="15" t="s">
        <v>61</v>
      </c>
      <c r="H1658" s="15"/>
      <c r="I1658" s="15" t="s">
        <v>61</v>
      </c>
      <c r="J1658" s="15"/>
      <c r="K1658" s="17" t="e">
        <f t="shared" si="218"/>
        <v>#VALUE!</v>
      </c>
      <c r="L1658" s="15"/>
      <c r="M1658" s="18" t="e">
        <f t="shared" si="253"/>
        <v>#VALUE!</v>
      </c>
      <c r="N1658" s="15" t="s">
        <v>2620</v>
      </c>
      <c r="O1658" s="15"/>
      <c r="P1658" s="15"/>
      <c r="Q1658" s="15"/>
      <c r="R1658" s="15" t="s">
        <v>375</v>
      </c>
      <c r="S1658" s="19" t="s">
        <v>144</v>
      </c>
      <c r="T1658" s="15"/>
      <c r="U1658" s="17"/>
      <c r="V1658" s="15" t="s">
        <v>10732</v>
      </c>
      <c r="W1658" s="15">
        <v>0</v>
      </c>
      <c r="X1658" s="15" t="s">
        <v>158</v>
      </c>
      <c r="Y1658" s="15" t="s">
        <v>10733</v>
      </c>
      <c r="AB1658" s="20" t="s">
        <v>286</v>
      </c>
      <c r="AC1658" s="21" t="s">
        <v>10734</v>
      </c>
      <c r="AD1658" s="15" t="s">
        <v>199</v>
      </c>
      <c r="AE1658" s="21" t="s">
        <v>10735</v>
      </c>
      <c r="AF1658" s="21" t="s">
        <v>10736</v>
      </c>
      <c r="AG1658" s="22">
        <f t="shared" si="254"/>
        <v>0.67741935483870963</v>
      </c>
      <c r="AH1658" s="15" t="str">
        <f t="shared" si="247"/>
        <v/>
      </c>
      <c r="AI1658" s="22" t="str">
        <f>VLOOKUP(A1658,'[1]Deals (investment)'!$B$2:$Z$1497,1,FALSE)</f>
        <v>Trove Finance</v>
      </c>
      <c r="AJ1658" s="22" t="e">
        <f>VLOOKUP(A1658,'[1]Deals (investment)'!$B$2:$Z$870,15,FALSE)</f>
        <v>#N/A</v>
      </c>
      <c r="AK1658" s="17" t="e">
        <f>VLOOKUP(A1658,'[1]Deals (Exits)'!B:B,1,FALSE)</f>
        <v>#N/A</v>
      </c>
      <c r="AL1658" s="23">
        <f>VLOOKUP(G1658,[1]Lookups!$V$3:$Y$197,4,FALSE)</f>
        <v>0</v>
      </c>
      <c r="AM1658" s="17" t="str">
        <f>VLOOKUP(X1658,[1]Lookups!$B$3:$C$200,2,FALSE)</f>
        <v>Financial Services</v>
      </c>
      <c r="AN1658" s="17" t="str">
        <f>VLOOKUP(R1658,[1]Lookups!$H$3:$I$69,2,FALSE)</f>
        <v>2. Seed</v>
      </c>
      <c r="AO1658" s="17" t="e">
        <f>VLOOKUP(T1658,[1]Lookups!$H$3:$I$69,2,FALSE)</f>
        <v>#N/A</v>
      </c>
      <c r="AP1658" s="17" t="str">
        <f>VLOOKUP(AN1658,[1]Lookups!$N$3:$O$11,2,FALSE)</f>
        <v>Early</v>
      </c>
      <c r="AQ1658" s="18" t="e">
        <f>COUNTIFS('[1]Deals (investment)'!$B:$B,$A1658)</f>
        <v>#VALUE!</v>
      </c>
      <c r="AR1658" s="18" t="e">
        <f>COUNTIFS('[1]Deals (investment)'!$B:$B,$A1658,'[1]Deals (investment)'!$T:$T,$AW$1)+COUNTIFS('[1]Deals (investment)'!$B:$B,$A1658,'[1]Deals (investment)'!$T:$T,$AX$1)+COUNTIFS('[1]Deals (investment)'!$B:$B,$A1658,'[1]Deals (investment)'!$T:$T,$AY$1)</f>
        <v>#VALUE!</v>
      </c>
      <c r="AS1658" s="17" t="e">
        <f>SUMIFS('[1]Deals (investment)'!$C:$C,'[1]Deals (investment)'!$B:$B,$A1658)</f>
        <v>#VALUE!</v>
      </c>
      <c r="AT1658" s="17" t="e">
        <f t="shared" si="219"/>
        <v>#VALUE!</v>
      </c>
      <c r="AU1658" s="18" t="e">
        <f>COUNTIF('[1]Deals (Exits)'!$B:$B,A1658)</f>
        <v>#VALUE!</v>
      </c>
      <c r="AV1658" s="17" t="e">
        <f>SUMIFS('[1]Deals (investment)'!$C:$C,'[1]Deals (investment)'!$B:$B,$A1658,'[1]Deals (investment)'!$T:$T,AV$1)</f>
        <v>#VALUE!</v>
      </c>
      <c r="AW1658" s="17" t="e">
        <f>SUMIFS('[1]Deals (investment)'!$C:$C,'[1]Deals (investment)'!$B:$B,$A1658,'[1]Deals (investment)'!$T:$T,AW$1)</f>
        <v>#VALUE!</v>
      </c>
      <c r="AX1658" s="17" t="e">
        <f>SUMIFS('[1]Deals (investment)'!$C:$C,'[1]Deals (investment)'!$B:$B,$A1658,'[1]Deals (investment)'!$T:$T,AX$1)</f>
        <v>#VALUE!</v>
      </c>
      <c r="AY1658" s="17" t="e">
        <f>SUMIFS('[1]Deals (investment)'!$C:$C,'[1]Deals (investment)'!$B:$B,$A1658,'[1]Deals (investment)'!$T:$T,AY$1)</f>
        <v>#VALUE!</v>
      </c>
      <c r="AZ1658" s="17" t="e">
        <f>SUMIFS('[1]Deals (investment)'!$C:$C,'[1]Deals (investment)'!$B:$B,$A1658,'[1]Deals (investment)'!$T:$T,AZ$1)</f>
        <v>#VALUE!</v>
      </c>
      <c r="BA1658" s="17" t="e">
        <f>SUMIFS('[1]Deals (investment)'!$C:$C,'[1]Deals (investment)'!$B:$B,$A1658,'[1]Deals (investment)'!$T:$T,BA$1)</f>
        <v>#VALUE!</v>
      </c>
      <c r="BB1658" s="17" t="e">
        <f>SUMIFS('[1]Deals (investment)'!$C:$C,'[1]Deals (investment)'!$B:$B,$A1658,'[1]Deals (investment)'!$T:$T,BB$1)</f>
        <v>#VALUE!</v>
      </c>
      <c r="BC1658" s="17" t="e">
        <f>SUMIFS('[1]Deals (Exits)'!$C:$C,'[1]Deals (Exits)'!$B:$B,$A1658)</f>
        <v>#VALUE!</v>
      </c>
      <c r="BD1658" s="17" t="e">
        <f>SUMIFS('[1]Deals (investment)'!$C:$C,'[1]Deals (investment)'!$B:$B,$A1658,'[1]Deals (investment)'!$V:$V,BD$1)</f>
        <v>#VALUE!</v>
      </c>
      <c r="BE1658" s="17" t="e">
        <f>SUMIFS('[1]Deals (investment)'!$C:$C,'[1]Deals (investment)'!$B:$B,$A1658,'[1]Deals (investment)'!$V:$V,BE$1)</f>
        <v>#VALUE!</v>
      </c>
      <c r="BF1658" s="17" t="e">
        <f>SUMIFS('[1]Deals (investment)'!$C:$C,'[1]Deals (investment)'!$B:$B,$A1658,'[1]Deals (investment)'!$V:$V,BF$1)</f>
        <v>#VALUE!</v>
      </c>
      <c r="BG1658" s="17" t="e">
        <f>SUMIFS('[1]Deals (investment)'!$C:$C,'[1]Deals (investment)'!$B:$B,$A1658,'[1]Deals (investment)'!$V:$V,BG$1)</f>
        <v>#VALUE!</v>
      </c>
      <c r="BH1658" s="17" t="e">
        <f>SUMIFS('[1]Deals (investment)'!$C:$C,'[1]Deals (investment)'!$B:$B,$A1658,'[1]Deals (investment)'!$V:$V,BH$1)</f>
        <v>#VALUE!</v>
      </c>
      <c r="BI1658" s="17" t="e">
        <f>SUMIFS('[1]Deals (investment)'!$C:$C,'[1]Deals (investment)'!$B:$B,$A1658,'[1]Deals (investment)'!$V:$V,BI$1)</f>
        <v>#VALUE!</v>
      </c>
      <c r="BJ1658" s="17" t="e">
        <f>SUMIFS('[1]Deals (investment)'!$C:$C,'[1]Deals (investment)'!$B:$B,$A1658,'[1]Deals (investment)'!$V:$V,BJ$1)</f>
        <v>#VALUE!</v>
      </c>
      <c r="BK1658" s="17" t="e">
        <f>SUMIFS('[1]Deals (investment)'!$C:$C,'[1]Deals (investment)'!$B:$B,$A1658,'[1]Deals (investment)'!$V:$V,BK$1)</f>
        <v>#VALUE!</v>
      </c>
      <c r="BL1658" s="17" t="e">
        <f>SUMIFS('[1]Deals (investment)'!$C:$C,'[1]Deals (investment)'!$B:$B,$A1658,'[1]Deals (investment)'!$V:$V,BL$1)</f>
        <v>#VALUE!</v>
      </c>
      <c r="BM1658" s="17" t="e">
        <f>SUMIFS('[1]Deals (investment)'!$C:$C,'[1]Deals (investment)'!$B:$B,$A1658,'[1]Deals (investment)'!$V:$V,BM$1)</f>
        <v>#VALUE!</v>
      </c>
      <c r="BN1658" s="15"/>
      <c r="BO1658" s="15"/>
      <c r="BP1658" s="22"/>
      <c r="BQ1658" s="15"/>
      <c r="BR1658" s="15"/>
      <c r="BS1658" s="15"/>
      <c r="BT1658" s="15"/>
      <c r="BU1658" s="15"/>
      <c r="BV1658" s="15"/>
      <c r="BW1658" s="15"/>
      <c r="BX1658" s="15"/>
      <c r="BY1658" s="15"/>
      <c r="BZ1658" s="15"/>
      <c r="CA1658" s="15"/>
      <c r="CB1658" s="15"/>
      <c r="CC1658" s="15"/>
      <c r="CD1658" s="15" t="str">
        <f>CONCATENATE(A1658,B1658,C1658)</f>
        <v>Trove FinanceTrove allows you invest in publicly traded stocks,cryptocurrency assets &amp; bonds from a click of a button.Active</v>
      </c>
      <c r="CE1658" s="15"/>
      <c r="CF1658" s="15"/>
      <c r="CG1658" s="15"/>
      <c r="CH1658" s="15"/>
      <c r="CI1658" s="15"/>
      <c r="CJ1658" s="15"/>
      <c r="DM1658">
        <v>53</v>
      </c>
    </row>
    <row r="1659" spans="1:118" ht="12.75">
      <c r="A1659" s="15" t="s">
        <v>10737</v>
      </c>
      <c r="B1659" s="15" t="s">
        <v>10738</v>
      </c>
      <c r="C1659" s="15" t="s">
        <v>58</v>
      </c>
      <c r="D1659" s="16">
        <v>2001</v>
      </c>
      <c r="E1659" s="15" t="s">
        <v>90</v>
      </c>
      <c r="F1659" s="15" t="s">
        <v>199</v>
      </c>
      <c r="G1659" s="15" t="s">
        <v>91</v>
      </c>
      <c r="H1659" s="15"/>
      <c r="I1659" s="15" t="s">
        <v>91</v>
      </c>
      <c r="J1659" s="15"/>
      <c r="K1659" s="17" t="e">
        <f t="shared" si="218"/>
        <v>#VALUE!</v>
      </c>
      <c r="L1659" s="15"/>
      <c r="M1659" s="18" t="e">
        <f t="shared" si="253"/>
        <v>#VALUE!</v>
      </c>
      <c r="N1659" s="15"/>
      <c r="O1659" s="15"/>
      <c r="P1659" s="15"/>
      <c r="Q1659" s="15"/>
      <c r="R1659" s="15" t="s">
        <v>143</v>
      </c>
      <c r="S1659" s="19">
        <v>94000000</v>
      </c>
      <c r="T1659" s="15" t="s">
        <v>375</v>
      </c>
      <c r="U1659" s="17">
        <v>94000000</v>
      </c>
      <c r="V1659" s="15" t="s">
        <v>10739</v>
      </c>
      <c r="W1659" s="15">
        <v>0</v>
      </c>
      <c r="X1659" s="15" t="s">
        <v>64</v>
      </c>
      <c r="Y1659" s="15" t="s">
        <v>10740</v>
      </c>
      <c r="AB1659" s="20" t="s">
        <v>333</v>
      </c>
      <c r="AC1659" s="21" t="s">
        <v>10741</v>
      </c>
      <c r="AD1659" s="21" t="s">
        <v>10742</v>
      </c>
      <c r="AE1659" s="21" t="s">
        <v>10743</v>
      </c>
      <c r="AF1659" s="21" t="s">
        <v>10744</v>
      </c>
      <c r="AG1659" s="22">
        <f t="shared" si="254"/>
        <v>0.70967741935483875</v>
      </c>
      <c r="AH1659" s="15" t="str">
        <f t="shared" si="247"/>
        <v/>
      </c>
      <c r="AI1659" s="22" t="e">
        <f>VLOOKUP(A1659,'[1]Deals (investment)'!$B$2:$Z$1497,1,FALSE)</f>
        <v>#N/A</v>
      </c>
      <c r="AJ1659" s="22" t="e">
        <f>VLOOKUP(A1659,'[1]Deals (investment)'!$B$2:$Z$870,15,FALSE)</f>
        <v>#N/A</v>
      </c>
      <c r="AK1659" s="17" t="str">
        <f>VLOOKUP(A1659,'[1]Deals (Exits)'!B:B,1,FALSE)</f>
        <v>WeBuyCars</v>
      </c>
      <c r="AL1659" s="23">
        <f>VLOOKUP(G1659,[1]Lookups!$V$3:$Y$197,4,FALSE)</f>
        <v>0</v>
      </c>
      <c r="AM1659" s="17" t="str">
        <f>VLOOKUP(X1659,[1]Lookups!$B$3:$C$200,2,FALSE)</f>
        <v>E-commerce &amp; Retail</v>
      </c>
      <c r="AN1659" s="17" t="str">
        <f>VLOOKUP(R1659,[1]Lookups!$H$3:$I$69,2,FALSE)</f>
        <v>8. Exits</v>
      </c>
      <c r="AO1659" s="17" t="str">
        <f>VLOOKUP(T1659,[1]Lookups!$H$3:$I$69,2,FALSE)</f>
        <v>2. Seed</v>
      </c>
      <c r="AP1659" s="17" t="str">
        <f>VLOOKUP(AN1659,[1]Lookups!$N$3:$O$11,2,FALSE)</f>
        <v>Mature</v>
      </c>
      <c r="AQ1659" s="18" t="e">
        <f>COUNTIFS('[1]Deals (investment)'!$B:$B,$A1659)</f>
        <v>#VALUE!</v>
      </c>
      <c r="AR1659" s="18" t="e">
        <f>COUNTIFS('[1]Deals (investment)'!$B:$B,$A1659,'[1]Deals (investment)'!$T:$T,$AW$1)+COUNTIFS('[1]Deals (investment)'!$B:$B,$A1659,'[1]Deals (investment)'!$T:$T,$AX$1)+COUNTIFS('[1]Deals (investment)'!$B:$B,$A1659,'[1]Deals (investment)'!$T:$T,$AY$1)</f>
        <v>#VALUE!</v>
      </c>
      <c r="AS1659" s="17" t="e">
        <f>SUMIFS('[1]Deals (investment)'!$C:$C,'[1]Deals (investment)'!$B:$B,$A1659)</f>
        <v>#VALUE!</v>
      </c>
      <c r="AT1659" s="17" t="e">
        <f t="shared" si="219"/>
        <v>#VALUE!</v>
      </c>
      <c r="AU1659" s="18" t="e">
        <f>COUNTIF('[1]Deals (Exits)'!$B:$B,A1659)</f>
        <v>#VALUE!</v>
      </c>
      <c r="AV1659" s="17" t="e">
        <f>SUMIFS('[1]Deals (investment)'!$C:$C,'[1]Deals (investment)'!$B:$B,$A1659,'[1]Deals (investment)'!$T:$T,AV$1)</f>
        <v>#VALUE!</v>
      </c>
      <c r="AW1659" s="17" t="e">
        <f>SUMIFS('[1]Deals (investment)'!$C:$C,'[1]Deals (investment)'!$B:$B,$A1659,'[1]Deals (investment)'!$T:$T,AW$1)</f>
        <v>#VALUE!</v>
      </c>
      <c r="AX1659" s="17" t="e">
        <f>SUMIFS('[1]Deals (investment)'!$C:$C,'[1]Deals (investment)'!$B:$B,$A1659,'[1]Deals (investment)'!$T:$T,AX$1)</f>
        <v>#VALUE!</v>
      </c>
      <c r="AY1659" s="17" t="e">
        <f>SUMIFS('[1]Deals (investment)'!$C:$C,'[1]Deals (investment)'!$B:$B,$A1659,'[1]Deals (investment)'!$T:$T,AY$1)</f>
        <v>#VALUE!</v>
      </c>
      <c r="AZ1659" s="17" t="e">
        <f>SUMIFS('[1]Deals (investment)'!$C:$C,'[1]Deals (investment)'!$B:$B,$A1659,'[1]Deals (investment)'!$T:$T,AZ$1)</f>
        <v>#VALUE!</v>
      </c>
      <c r="BA1659" s="17" t="e">
        <f>SUMIFS('[1]Deals (investment)'!$C:$C,'[1]Deals (investment)'!$B:$B,$A1659,'[1]Deals (investment)'!$T:$T,BA$1)</f>
        <v>#VALUE!</v>
      </c>
      <c r="BB1659" s="17" t="e">
        <f>SUMIFS('[1]Deals (investment)'!$C:$C,'[1]Deals (investment)'!$B:$B,$A1659,'[1]Deals (investment)'!$T:$T,BB$1)</f>
        <v>#VALUE!</v>
      </c>
      <c r="BC1659" s="17" t="e">
        <f>SUMIFS('[1]Deals (Exits)'!$C:$C,'[1]Deals (Exits)'!$B:$B,$A1659)</f>
        <v>#VALUE!</v>
      </c>
      <c r="BD1659" s="17" t="e">
        <f>SUMIFS('[1]Deals (investment)'!$C:$C,'[1]Deals (investment)'!$B:$B,$A1659,'[1]Deals (investment)'!$V:$V,BD$1)</f>
        <v>#VALUE!</v>
      </c>
      <c r="BE1659" s="17" t="e">
        <f>SUMIFS('[1]Deals (investment)'!$C:$C,'[1]Deals (investment)'!$B:$B,$A1659,'[1]Deals (investment)'!$V:$V,BE$1)</f>
        <v>#VALUE!</v>
      </c>
      <c r="BF1659" s="17" t="e">
        <f>SUMIFS('[1]Deals (investment)'!$C:$C,'[1]Deals (investment)'!$B:$B,$A1659,'[1]Deals (investment)'!$V:$V,BF$1)</f>
        <v>#VALUE!</v>
      </c>
      <c r="BG1659" s="17" t="e">
        <f>SUMIFS('[1]Deals (investment)'!$C:$C,'[1]Deals (investment)'!$B:$B,$A1659,'[1]Deals (investment)'!$V:$V,BG$1)</f>
        <v>#VALUE!</v>
      </c>
      <c r="BH1659" s="17" t="e">
        <f>SUMIFS('[1]Deals (investment)'!$C:$C,'[1]Deals (investment)'!$B:$B,$A1659,'[1]Deals (investment)'!$V:$V,BH$1)</f>
        <v>#VALUE!</v>
      </c>
      <c r="BI1659" s="17" t="e">
        <f>SUMIFS('[1]Deals (investment)'!$C:$C,'[1]Deals (investment)'!$B:$B,$A1659,'[1]Deals (investment)'!$V:$V,BI$1)</f>
        <v>#VALUE!</v>
      </c>
      <c r="BJ1659" s="17" t="e">
        <f>SUMIFS('[1]Deals (investment)'!$C:$C,'[1]Deals (investment)'!$B:$B,$A1659,'[1]Deals (investment)'!$V:$V,BJ$1)</f>
        <v>#VALUE!</v>
      </c>
      <c r="BK1659" s="17" t="e">
        <f>SUMIFS('[1]Deals (investment)'!$C:$C,'[1]Deals (investment)'!$B:$B,$A1659,'[1]Deals (investment)'!$V:$V,BK$1)</f>
        <v>#VALUE!</v>
      </c>
      <c r="BL1659" s="17" t="e">
        <f>SUMIFS('[1]Deals (investment)'!$C:$C,'[1]Deals (investment)'!$B:$B,$A1659,'[1]Deals (investment)'!$V:$V,BL$1)</f>
        <v>#VALUE!</v>
      </c>
      <c r="BM1659" s="17" t="e">
        <f>SUMIFS('[1]Deals (investment)'!$C:$C,'[1]Deals (investment)'!$B:$B,$A1659,'[1]Deals (investment)'!$V:$V,BM$1)</f>
        <v>#VALUE!</v>
      </c>
      <c r="BN1659" s="15"/>
      <c r="BO1659" s="15"/>
      <c r="BP1659" s="22"/>
      <c r="BQ1659" s="15"/>
      <c r="BR1659" s="15"/>
      <c r="BS1659" s="15"/>
      <c r="BT1659" s="15"/>
      <c r="BU1659" s="15"/>
      <c r="BV1659" s="15"/>
      <c r="BW1659" s="15"/>
      <c r="BX1659" s="15"/>
      <c r="BY1659" s="15"/>
      <c r="BZ1659" s="15"/>
      <c r="CA1659" s="15"/>
      <c r="CB1659" s="15"/>
      <c r="CC1659" s="15"/>
      <c r="CD1659" s="15"/>
      <c r="CE1659" s="15"/>
      <c r="CF1659" s="15"/>
      <c r="CG1659" s="15"/>
      <c r="CH1659" s="15"/>
      <c r="CI1659" s="15"/>
      <c r="CJ1659" s="15"/>
    </row>
    <row r="1660" spans="1:118" ht="12.75">
      <c r="A1660" s="25" t="s">
        <v>10745</v>
      </c>
      <c r="B1660" s="15" t="s">
        <v>10746</v>
      </c>
      <c r="C1660" s="15"/>
      <c r="D1660" s="16">
        <v>2011</v>
      </c>
      <c r="E1660" s="15" t="s">
        <v>2909</v>
      </c>
      <c r="F1660" s="15"/>
      <c r="G1660" s="15" t="s">
        <v>91</v>
      </c>
      <c r="H1660" s="15"/>
      <c r="I1660" s="15"/>
      <c r="J1660" s="15"/>
      <c r="K1660" s="17" t="e">
        <f t="shared" si="218"/>
        <v>#VALUE!</v>
      </c>
      <c r="L1660" s="15"/>
      <c r="M1660" s="18" t="e">
        <f t="shared" si="253"/>
        <v>#VALUE!</v>
      </c>
      <c r="N1660" s="15"/>
      <c r="O1660" s="15"/>
      <c r="P1660" s="15"/>
      <c r="Q1660" s="15"/>
      <c r="R1660" s="15"/>
      <c r="S1660" s="19"/>
      <c r="T1660" s="15"/>
      <c r="U1660" s="17"/>
      <c r="V1660" s="15" t="s">
        <v>10747</v>
      </c>
      <c r="W1660" s="15"/>
      <c r="X1660" s="15" t="s">
        <v>6843</v>
      </c>
      <c r="Y1660" s="15" t="s">
        <v>10748</v>
      </c>
      <c r="AB1660" s="20"/>
      <c r="AC1660" s="21" t="s">
        <v>10749</v>
      </c>
      <c r="AD1660" s="21" t="s">
        <v>10750</v>
      </c>
      <c r="AE1660" s="15"/>
      <c r="AF1660" s="21" t="s">
        <v>10751</v>
      </c>
      <c r="AG1660" s="22">
        <f t="shared" si="254"/>
        <v>0.38709677419354838</v>
      </c>
      <c r="AH1660" s="15" t="str">
        <f t="shared" si="247"/>
        <v/>
      </c>
      <c r="AI1660" s="22" t="e">
        <f>VLOOKUP(A1660,'[1]Deals (investment)'!$B$2:$Z$1497,1,FALSE)</f>
        <v>#N/A</v>
      </c>
      <c r="AJ1660" s="22" t="e">
        <f>VLOOKUP(A1660,'[1]Deals (investment)'!$B$2:$Z$870,15,FALSE)</f>
        <v>#N/A</v>
      </c>
      <c r="AK1660" s="17" t="str">
        <f>VLOOKUP(A1660,'[1]Deals (Exits)'!B:B,1,FALSE)</f>
        <v>VTN Communications</v>
      </c>
      <c r="AL1660" s="23">
        <f>VLOOKUP(G1660,[1]Lookups!$V$3:$Y$197,4,FALSE)</f>
        <v>0</v>
      </c>
      <c r="AM1660" s="17" t="e">
        <f>VLOOKUP(X1660,[1]Lookups!$B$3:$C$200,2,FALSE)</f>
        <v>#N/A</v>
      </c>
      <c r="AN1660" s="17" t="e">
        <f>VLOOKUP(R1660,[1]Lookups!$H$3:$I$69,2,FALSE)</f>
        <v>#N/A</v>
      </c>
      <c r="AO1660" s="17" t="e">
        <f>VLOOKUP(T1660,[1]Lookups!$H$3:$I$69,2,FALSE)</f>
        <v>#N/A</v>
      </c>
      <c r="AP1660" s="17" t="e">
        <f>VLOOKUP(AN1660,[1]Lookups!$N$3:$O$11,2,FALSE)</f>
        <v>#N/A</v>
      </c>
      <c r="AQ1660" s="18" t="e">
        <f>COUNTIFS('[1]Deals (investment)'!$B:$B,$A1660)</f>
        <v>#VALUE!</v>
      </c>
      <c r="AR1660" s="18" t="e">
        <f>COUNTIFS('[1]Deals (investment)'!$B:$B,$A1660,'[1]Deals (investment)'!$T:$T,$AW$1)+COUNTIFS('[1]Deals (investment)'!$B:$B,$A1660,'[1]Deals (investment)'!$T:$T,$AX$1)+COUNTIFS('[1]Deals (investment)'!$B:$B,$A1660,'[1]Deals (investment)'!$T:$T,$AY$1)</f>
        <v>#VALUE!</v>
      </c>
      <c r="AS1660" s="17" t="e">
        <f>SUMIFS('[1]Deals (investment)'!$C:$C,'[1]Deals (investment)'!$B:$B,$A1660)</f>
        <v>#VALUE!</v>
      </c>
      <c r="AT1660" s="17" t="e">
        <f t="shared" si="219"/>
        <v>#VALUE!</v>
      </c>
      <c r="AU1660" s="18" t="e">
        <f>COUNTIF('[1]Deals (Exits)'!$B:$B,A1660)</f>
        <v>#VALUE!</v>
      </c>
      <c r="AV1660" s="17" t="e">
        <f>SUMIFS('[1]Deals (investment)'!$C:$C,'[1]Deals (investment)'!$B:$B,$A1660,'[1]Deals (investment)'!$T:$T,AV$1)</f>
        <v>#VALUE!</v>
      </c>
      <c r="AW1660" s="17" t="e">
        <f>SUMIFS('[1]Deals (investment)'!$C:$C,'[1]Deals (investment)'!$B:$B,$A1660,'[1]Deals (investment)'!$T:$T,AW$1)</f>
        <v>#VALUE!</v>
      </c>
      <c r="AX1660" s="17" t="e">
        <f>SUMIFS('[1]Deals (investment)'!$C:$C,'[1]Deals (investment)'!$B:$B,$A1660,'[1]Deals (investment)'!$T:$T,AX$1)</f>
        <v>#VALUE!</v>
      </c>
      <c r="AY1660" s="17" t="e">
        <f>SUMIFS('[1]Deals (investment)'!$C:$C,'[1]Deals (investment)'!$B:$B,$A1660,'[1]Deals (investment)'!$T:$T,AY$1)</f>
        <v>#VALUE!</v>
      </c>
      <c r="AZ1660" s="17" t="e">
        <f>SUMIFS('[1]Deals (investment)'!$C:$C,'[1]Deals (investment)'!$B:$B,$A1660,'[1]Deals (investment)'!$T:$T,AZ$1)</f>
        <v>#VALUE!</v>
      </c>
      <c r="BA1660" s="17" t="e">
        <f>SUMIFS('[1]Deals (investment)'!$C:$C,'[1]Deals (investment)'!$B:$B,$A1660,'[1]Deals (investment)'!$T:$T,BA$1)</f>
        <v>#VALUE!</v>
      </c>
      <c r="BB1660" s="17" t="e">
        <f>SUMIFS('[1]Deals (investment)'!$C:$C,'[1]Deals (investment)'!$B:$B,$A1660,'[1]Deals (investment)'!$T:$T,BB$1)</f>
        <v>#VALUE!</v>
      </c>
      <c r="BC1660" s="17" t="e">
        <f>SUMIFS('[1]Deals (Exits)'!$C:$C,'[1]Deals (Exits)'!$B:$B,$A1660)</f>
        <v>#VALUE!</v>
      </c>
      <c r="BD1660" s="17" t="e">
        <f>SUMIFS('[1]Deals (investment)'!$C:$C,'[1]Deals (investment)'!$B:$B,$A1660,'[1]Deals (investment)'!$V:$V,BD$1)</f>
        <v>#VALUE!</v>
      </c>
      <c r="BE1660" s="17" t="e">
        <f>SUMIFS('[1]Deals (investment)'!$C:$C,'[1]Deals (investment)'!$B:$B,$A1660,'[1]Deals (investment)'!$V:$V,BE$1)</f>
        <v>#VALUE!</v>
      </c>
      <c r="BF1660" s="17" t="e">
        <f>SUMIFS('[1]Deals (investment)'!$C:$C,'[1]Deals (investment)'!$B:$B,$A1660,'[1]Deals (investment)'!$V:$V,BF$1)</f>
        <v>#VALUE!</v>
      </c>
      <c r="BG1660" s="17" t="e">
        <f>SUMIFS('[1]Deals (investment)'!$C:$C,'[1]Deals (investment)'!$B:$B,$A1660,'[1]Deals (investment)'!$V:$V,BG$1)</f>
        <v>#VALUE!</v>
      </c>
      <c r="BH1660" s="17" t="e">
        <f>SUMIFS('[1]Deals (investment)'!$C:$C,'[1]Deals (investment)'!$B:$B,$A1660,'[1]Deals (investment)'!$V:$V,BH$1)</f>
        <v>#VALUE!</v>
      </c>
      <c r="BI1660" s="17" t="e">
        <f>SUMIFS('[1]Deals (investment)'!$C:$C,'[1]Deals (investment)'!$B:$B,$A1660,'[1]Deals (investment)'!$V:$V,BI$1)</f>
        <v>#VALUE!</v>
      </c>
      <c r="BJ1660" s="17" t="e">
        <f>SUMIFS('[1]Deals (investment)'!$C:$C,'[1]Deals (investment)'!$B:$B,$A1660,'[1]Deals (investment)'!$V:$V,BJ$1)</f>
        <v>#VALUE!</v>
      </c>
      <c r="BK1660" s="17" t="e">
        <f>SUMIFS('[1]Deals (investment)'!$C:$C,'[1]Deals (investment)'!$B:$B,$A1660,'[1]Deals (investment)'!$V:$V,BK$1)</f>
        <v>#VALUE!</v>
      </c>
      <c r="BL1660" s="17" t="e">
        <f>SUMIFS('[1]Deals (investment)'!$C:$C,'[1]Deals (investment)'!$B:$B,$A1660,'[1]Deals (investment)'!$V:$V,BL$1)</f>
        <v>#VALUE!</v>
      </c>
      <c r="BM1660" s="17" t="e">
        <f>SUMIFS('[1]Deals (investment)'!$C:$C,'[1]Deals (investment)'!$B:$B,$A1660,'[1]Deals (investment)'!$V:$V,BM$1)</f>
        <v>#VALUE!</v>
      </c>
      <c r="BN1660" s="15"/>
      <c r="BO1660" s="15"/>
      <c r="BP1660" s="22"/>
      <c r="BQ1660" s="15"/>
      <c r="BR1660" s="15"/>
      <c r="BS1660" s="15"/>
      <c r="BT1660" s="15"/>
      <c r="BU1660" s="15"/>
      <c r="BV1660" s="15"/>
      <c r="BW1660" s="15"/>
      <c r="BX1660" s="15"/>
      <c r="BY1660" s="15"/>
      <c r="BZ1660" s="15"/>
      <c r="CA1660" s="15"/>
      <c r="CB1660" s="15"/>
      <c r="CC1660" s="15"/>
      <c r="CD1660" s="15" t="str">
        <f t="shared" ref="CD1660:CD1663" si="257">CONCATENATE(A1660,B1660,C1660)</f>
        <v>VTN CommunicationsVTN Communications as a force in the telecommunications industry was established in 2011</v>
      </c>
      <c r="CE1660" s="15"/>
      <c r="CF1660" s="15"/>
      <c r="CG1660" s="15"/>
      <c r="CH1660" s="15"/>
      <c r="CI1660" s="15"/>
      <c r="CJ1660" s="15"/>
    </row>
    <row r="1661" spans="1:118" ht="12.75">
      <c r="A1661" s="15" t="s">
        <v>10752</v>
      </c>
      <c r="B1661" s="15"/>
      <c r="C1661" s="15"/>
      <c r="D1661" s="16"/>
      <c r="E1661" s="26"/>
      <c r="F1661" s="26"/>
      <c r="G1661" s="26"/>
      <c r="H1661" s="26"/>
      <c r="I1661" s="15"/>
      <c r="J1661" s="26"/>
      <c r="K1661" s="17" t="e">
        <f t="shared" si="218"/>
        <v>#VALUE!</v>
      </c>
      <c r="L1661" s="15"/>
      <c r="M1661" s="18" t="e">
        <f t="shared" si="253"/>
        <v>#VALUE!</v>
      </c>
      <c r="N1661" s="15"/>
      <c r="O1661" s="15"/>
      <c r="P1661" s="15"/>
      <c r="Q1661" s="15"/>
      <c r="R1661" s="15"/>
      <c r="S1661" s="19"/>
      <c r="T1661" s="15"/>
      <c r="U1661" s="17"/>
      <c r="V1661" s="15"/>
      <c r="W1661" s="15"/>
      <c r="X1661" s="15"/>
      <c r="Y1661" s="15"/>
      <c r="AB1661" s="20"/>
      <c r="AC1661" s="15"/>
      <c r="AD1661" s="15"/>
      <c r="AE1661" s="15"/>
      <c r="AF1661" s="15"/>
      <c r="AG1661" s="22">
        <f>COUNTA(B1660:AF1660)/(COUNTA(B1660:AF1660)+COUNTBLANK(B1660:AF1660))</f>
        <v>0.38709677419354838</v>
      </c>
      <c r="AH1661" s="15" t="str">
        <f t="shared" si="247"/>
        <v/>
      </c>
      <c r="AI1661" s="22" t="e">
        <f>VLOOKUP(A1661,'[1]Deals (investment)'!$B$2:$Z$1497,1,FALSE)</f>
        <v>#N/A</v>
      </c>
      <c r="AJ1661" s="22" t="e">
        <f>VLOOKUP(A1661,'[1]Deals (investment)'!$B$2:$Z$870,15,FALSE)</f>
        <v>#N/A</v>
      </c>
      <c r="AK1661" s="17" t="e">
        <f>VLOOKUP(A1661,'[1]Deals (Exits)'!B:B,1,FALSE)</f>
        <v>#N/A</v>
      </c>
      <c r="AL1661" s="23" t="e">
        <f>VLOOKUP(G1661,[1]Lookups!$V$3:$Y$197,4,FALSE)</f>
        <v>#N/A</v>
      </c>
      <c r="AM1661" s="17" t="e">
        <f>VLOOKUP(X1661,[1]Lookups!$B$3:$C$200,2,FALSE)</f>
        <v>#N/A</v>
      </c>
      <c r="AN1661" s="17" t="e">
        <f>VLOOKUP(R1661,[1]Lookups!$H$3:$I$69,2,FALSE)</f>
        <v>#N/A</v>
      </c>
      <c r="AO1661" s="17" t="e">
        <f>VLOOKUP(T1661,[1]Lookups!$H$3:$I$69,2,FALSE)</f>
        <v>#N/A</v>
      </c>
      <c r="AP1661" s="17" t="e">
        <f>VLOOKUP(AN1661,[1]Lookups!$N$3:$O$11,2,FALSE)</f>
        <v>#N/A</v>
      </c>
      <c r="AQ1661" s="18" t="e">
        <f>COUNTIFS('[1]Deals (investment)'!$B:$B,$A1661)</f>
        <v>#VALUE!</v>
      </c>
      <c r="AR1661" s="18" t="e">
        <f>COUNTIFS('[1]Deals (investment)'!$B:$B,$A1661,'[1]Deals (investment)'!$T:$T,$AW$1)+COUNTIFS('[1]Deals (investment)'!$B:$B,$A1661,'[1]Deals (investment)'!$T:$T,$AX$1)+COUNTIFS('[1]Deals (investment)'!$B:$B,$A1661,'[1]Deals (investment)'!$T:$T,$AY$1)</f>
        <v>#VALUE!</v>
      </c>
      <c r="AS1661" s="17" t="e">
        <f>SUMIFS('[1]Deals (investment)'!$C:$C,'[1]Deals (investment)'!$B:$B,$A1661)</f>
        <v>#VALUE!</v>
      </c>
      <c r="AT1661" s="17" t="e">
        <f t="shared" si="219"/>
        <v>#VALUE!</v>
      </c>
      <c r="AU1661" s="18" t="e">
        <f>COUNTIF('[1]Deals (Exits)'!$B:$B,A1661)</f>
        <v>#VALUE!</v>
      </c>
      <c r="AV1661" s="17" t="e">
        <f>SUMIFS('[1]Deals (investment)'!$C:$C,'[1]Deals (investment)'!$B:$B,$A1661,'[1]Deals (investment)'!$T:$T,AV$1)</f>
        <v>#VALUE!</v>
      </c>
      <c r="AW1661" s="17" t="e">
        <f>SUMIFS('[1]Deals (investment)'!$C:$C,'[1]Deals (investment)'!$B:$B,$A1661,'[1]Deals (investment)'!$T:$T,AW$1)</f>
        <v>#VALUE!</v>
      </c>
      <c r="AX1661" s="17" t="e">
        <f>SUMIFS('[1]Deals (investment)'!$C:$C,'[1]Deals (investment)'!$B:$B,$A1661,'[1]Deals (investment)'!$T:$T,AX$1)</f>
        <v>#VALUE!</v>
      </c>
      <c r="AY1661" s="17" t="e">
        <f>SUMIFS('[1]Deals (investment)'!$C:$C,'[1]Deals (investment)'!$B:$B,$A1661,'[1]Deals (investment)'!$T:$T,AY$1)</f>
        <v>#VALUE!</v>
      </c>
      <c r="AZ1661" s="17" t="e">
        <f>SUMIFS('[1]Deals (investment)'!$C:$C,'[1]Deals (investment)'!$B:$B,$A1661,'[1]Deals (investment)'!$T:$T,AZ$1)</f>
        <v>#VALUE!</v>
      </c>
      <c r="BA1661" s="17" t="e">
        <f>SUMIFS('[1]Deals (investment)'!$C:$C,'[1]Deals (investment)'!$B:$B,$A1661,'[1]Deals (investment)'!$T:$T,BA$1)</f>
        <v>#VALUE!</v>
      </c>
      <c r="BB1661" s="17" t="e">
        <f>SUMIFS('[1]Deals (investment)'!$C:$C,'[1]Deals (investment)'!$B:$B,$A1661,'[1]Deals (investment)'!$T:$T,BB$1)</f>
        <v>#VALUE!</v>
      </c>
      <c r="BC1661" s="17" t="e">
        <f>SUMIFS('[1]Deals (Exits)'!$C:$C,'[1]Deals (Exits)'!$B:$B,$A1661)</f>
        <v>#VALUE!</v>
      </c>
      <c r="BD1661" s="17" t="e">
        <f>SUMIFS('[1]Deals (investment)'!$C:$C,'[1]Deals (investment)'!$B:$B,$A1661,'[1]Deals (investment)'!$V:$V,BD$1)</f>
        <v>#VALUE!</v>
      </c>
      <c r="BE1661" s="17" t="e">
        <f>SUMIFS('[1]Deals (investment)'!$C:$C,'[1]Deals (investment)'!$B:$B,$A1661,'[1]Deals (investment)'!$V:$V,BE$1)</f>
        <v>#VALUE!</v>
      </c>
      <c r="BF1661" s="17" t="e">
        <f>SUMIFS('[1]Deals (investment)'!$C:$C,'[1]Deals (investment)'!$B:$B,$A1661,'[1]Deals (investment)'!$V:$V,BF$1)</f>
        <v>#VALUE!</v>
      </c>
      <c r="BG1661" s="17" t="e">
        <f>SUMIFS('[1]Deals (investment)'!$C:$C,'[1]Deals (investment)'!$B:$B,$A1661,'[1]Deals (investment)'!$V:$V,BG$1)</f>
        <v>#VALUE!</v>
      </c>
      <c r="BH1661" s="17" t="e">
        <f>SUMIFS('[1]Deals (investment)'!$C:$C,'[1]Deals (investment)'!$B:$B,$A1661,'[1]Deals (investment)'!$V:$V,BH$1)</f>
        <v>#VALUE!</v>
      </c>
      <c r="BI1661" s="17" t="e">
        <f>SUMIFS('[1]Deals (investment)'!$C:$C,'[1]Deals (investment)'!$B:$B,$A1661,'[1]Deals (investment)'!$V:$V,BI$1)</f>
        <v>#VALUE!</v>
      </c>
      <c r="BJ1661" s="17" t="e">
        <f>SUMIFS('[1]Deals (investment)'!$C:$C,'[1]Deals (investment)'!$B:$B,$A1661,'[1]Deals (investment)'!$V:$V,BJ$1)</f>
        <v>#VALUE!</v>
      </c>
      <c r="BK1661" s="17" t="e">
        <f>SUMIFS('[1]Deals (investment)'!$C:$C,'[1]Deals (investment)'!$B:$B,$A1661,'[1]Deals (investment)'!$V:$V,BK$1)</f>
        <v>#VALUE!</v>
      </c>
      <c r="BL1661" s="17" t="e">
        <f>SUMIFS('[1]Deals (investment)'!$C:$C,'[1]Deals (investment)'!$B:$B,$A1661,'[1]Deals (investment)'!$V:$V,BL$1)</f>
        <v>#VALUE!</v>
      </c>
      <c r="BM1661" s="17" t="e">
        <f>SUMIFS('[1]Deals (investment)'!$C:$C,'[1]Deals (investment)'!$B:$B,$A1661,'[1]Deals (investment)'!$V:$V,BM$1)</f>
        <v>#VALUE!</v>
      </c>
      <c r="BN1661" s="15"/>
      <c r="BO1661" s="15"/>
      <c r="BP1661" s="22"/>
      <c r="BQ1661" s="15"/>
      <c r="BR1661" s="15"/>
      <c r="BS1661" s="15"/>
      <c r="BT1661" s="15"/>
      <c r="BU1661" s="15"/>
      <c r="BV1661" s="15"/>
      <c r="BW1661" s="15"/>
      <c r="BX1661" s="15"/>
      <c r="BY1661" s="15"/>
      <c r="BZ1661" s="15"/>
      <c r="CA1661" s="15"/>
      <c r="CB1661" s="15"/>
      <c r="CC1661" s="15"/>
      <c r="CD1661" s="15" t="str">
        <f t="shared" si="257"/>
        <v>Tqweem</v>
      </c>
      <c r="CE1661" s="15"/>
      <c r="CF1661" s="15"/>
      <c r="CG1661" s="15"/>
      <c r="CH1661" s="15"/>
      <c r="CI1661" s="15"/>
      <c r="CJ1661" s="15"/>
    </row>
    <row r="1662" spans="1:118" ht="12.75">
      <c r="A1662" s="15" t="s">
        <v>10753</v>
      </c>
      <c r="B1662" s="15" t="s">
        <v>10754</v>
      </c>
      <c r="C1662" s="15" t="s">
        <v>58</v>
      </c>
      <c r="D1662" s="16">
        <v>2018</v>
      </c>
      <c r="E1662" s="15" t="s">
        <v>117</v>
      </c>
      <c r="F1662" s="15" t="s">
        <v>110</v>
      </c>
      <c r="G1662" s="15" t="s">
        <v>118</v>
      </c>
      <c r="H1662" s="15"/>
      <c r="I1662" s="15" t="s">
        <v>118</v>
      </c>
      <c r="J1662" s="15"/>
      <c r="K1662" s="17" t="e">
        <f t="shared" si="218"/>
        <v>#VALUE!</v>
      </c>
      <c r="L1662" s="15"/>
      <c r="M1662" s="18" t="e">
        <f t="shared" si="253"/>
        <v>#VALUE!</v>
      </c>
      <c r="N1662" s="15" t="s">
        <v>10755</v>
      </c>
      <c r="O1662" s="15"/>
      <c r="P1662" s="15"/>
      <c r="Q1662" s="24" t="e">
        <f ca="1">_xludf.MAXIFS('[1]Deals (investment)'!A:A,'[1]Deals (investment)'!B:B,A1662)</f>
        <v>#NAME?</v>
      </c>
      <c r="R1662" s="15" t="s">
        <v>636</v>
      </c>
      <c r="S1662" s="19">
        <v>60000</v>
      </c>
      <c r="T1662" s="15" t="s">
        <v>375</v>
      </c>
      <c r="U1662" s="17">
        <v>40000</v>
      </c>
      <c r="V1662" s="15" t="s">
        <v>10756</v>
      </c>
      <c r="W1662" s="15">
        <v>0</v>
      </c>
      <c r="X1662" s="15" t="s">
        <v>158</v>
      </c>
      <c r="Y1662" s="15" t="s">
        <v>10757</v>
      </c>
      <c r="AB1662" s="32">
        <v>43506</v>
      </c>
      <c r="AC1662" s="21" t="s">
        <v>10758</v>
      </c>
      <c r="AD1662" s="21" t="s">
        <v>10759</v>
      </c>
      <c r="AE1662" s="15" t="s">
        <v>110</v>
      </c>
      <c r="AF1662" s="15" t="s">
        <v>110</v>
      </c>
      <c r="AG1662" s="22">
        <f t="shared" ref="AG1662:AG1686" ca="1" si="258">COUNTA(B1662:AF1662)/(COUNTA(B1662:AF1662)+COUNTBLANK(B1662:AF1662))</f>
        <v>0.77419354838709675</v>
      </c>
      <c r="AH1662" s="15" t="e">
        <f t="shared" si="247"/>
        <v>#VALUE!</v>
      </c>
      <c r="AI1662" s="22" t="str">
        <f>VLOOKUP(A1662,'[1]Deals (investment)'!$B$2:$Z$1497,1,FALSE)</f>
        <v>Turaco</v>
      </c>
      <c r="AJ1662" s="22" t="e">
        <f>VLOOKUP(A1662,'[1]Deals (investment)'!$B$2:$Z$870,15,FALSE)</f>
        <v>#N/A</v>
      </c>
      <c r="AK1662" s="17" t="e">
        <f>VLOOKUP(A1662,'[1]Deals (Exits)'!B:B,1,FALSE)</f>
        <v>#N/A</v>
      </c>
      <c r="AL1662" s="23">
        <f>VLOOKUP(G1662,[1]Lookups!$V$3:$Y$197,4,FALSE)</f>
        <v>0</v>
      </c>
      <c r="AM1662" s="17" t="str">
        <f>VLOOKUP(X1662,[1]Lookups!$B$3:$C$200,2,FALSE)</f>
        <v>Financial Services</v>
      </c>
      <c r="AN1662" s="17" t="str">
        <f>VLOOKUP(R1662,[1]Lookups!$H$3:$I$69,2,FALSE)</f>
        <v>1. Grant</v>
      </c>
      <c r="AO1662" s="17" t="str">
        <f>VLOOKUP(T1662,[1]Lookups!$H$3:$I$69,2,FALSE)</f>
        <v>2. Seed</v>
      </c>
      <c r="AP1662" s="17" t="str">
        <f>VLOOKUP(AN1662,[1]Lookups!$N$3:$O$11,2,FALSE)</f>
        <v>Early</v>
      </c>
      <c r="AQ1662" s="18" t="e">
        <f>COUNTIFS('[1]Deals (investment)'!$B:$B,$A1662)</f>
        <v>#VALUE!</v>
      </c>
      <c r="AR1662" s="18" t="e">
        <f>COUNTIFS('[1]Deals (investment)'!$B:$B,$A1662,'[1]Deals (investment)'!$T:$T,$AW$1)+COUNTIFS('[1]Deals (investment)'!$B:$B,$A1662,'[1]Deals (investment)'!$T:$T,$AX$1)+COUNTIFS('[1]Deals (investment)'!$B:$B,$A1662,'[1]Deals (investment)'!$T:$T,$AY$1)</f>
        <v>#VALUE!</v>
      </c>
      <c r="AS1662" s="17" t="e">
        <f>SUMIFS('[1]Deals (investment)'!$C:$C,'[1]Deals (investment)'!$B:$B,$A1662)</f>
        <v>#VALUE!</v>
      </c>
      <c r="AT1662" s="17" t="e">
        <f t="shared" si="219"/>
        <v>#VALUE!</v>
      </c>
      <c r="AU1662" s="18" t="e">
        <f>COUNTIF('[1]Deals (Exits)'!$B:$B,A1662)</f>
        <v>#VALUE!</v>
      </c>
      <c r="AV1662" s="17" t="e">
        <f>SUMIFS('[1]Deals (investment)'!$C:$C,'[1]Deals (investment)'!$B:$B,$A1662,'[1]Deals (investment)'!$T:$T,AV$1)</f>
        <v>#VALUE!</v>
      </c>
      <c r="AW1662" s="17" t="e">
        <f>SUMIFS('[1]Deals (investment)'!$C:$C,'[1]Deals (investment)'!$B:$B,$A1662,'[1]Deals (investment)'!$T:$T,AW$1)</f>
        <v>#VALUE!</v>
      </c>
      <c r="AX1662" s="17" t="e">
        <f>SUMIFS('[1]Deals (investment)'!$C:$C,'[1]Deals (investment)'!$B:$B,$A1662,'[1]Deals (investment)'!$T:$T,AX$1)</f>
        <v>#VALUE!</v>
      </c>
      <c r="AY1662" s="17" t="e">
        <f>SUMIFS('[1]Deals (investment)'!$C:$C,'[1]Deals (investment)'!$B:$B,$A1662,'[1]Deals (investment)'!$T:$T,AY$1)</f>
        <v>#VALUE!</v>
      </c>
      <c r="AZ1662" s="17" t="e">
        <f>SUMIFS('[1]Deals (investment)'!$C:$C,'[1]Deals (investment)'!$B:$B,$A1662,'[1]Deals (investment)'!$T:$T,AZ$1)</f>
        <v>#VALUE!</v>
      </c>
      <c r="BA1662" s="17" t="e">
        <f>SUMIFS('[1]Deals (investment)'!$C:$C,'[1]Deals (investment)'!$B:$B,$A1662,'[1]Deals (investment)'!$T:$T,BA$1)</f>
        <v>#VALUE!</v>
      </c>
      <c r="BB1662" s="17" t="e">
        <f>SUMIFS('[1]Deals (investment)'!$C:$C,'[1]Deals (investment)'!$B:$B,$A1662,'[1]Deals (investment)'!$T:$T,BB$1)</f>
        <v>#VALUE!</v>
      </c>
      <c r="BC1662" s="17" t="e">
        <f>SUMIFS('[1]Deals (Exits)'!$C:$C,'[1]Deals (Exits)'!$B:$B,$A1662)</f>
        <v>#VALUE!</v>
      </c>
      <c r="BD1662" s="17" t="e">
        <f>SUMIFS('[1]Deals (investment)'!$C:$C,'[1]Deals (investment)'!$B:$B,$A1662,'[1]Deals (investment)'!$V:$V,BD$1)</f>
        <v>#VALUE!</v>
      </c>
      <c r="BE1662" s="17" t="e">
        <f>SUMIFS('[1]Deals (investment)'!$C:$C,'[1]Deals (investment)'!$B:$B,$A1662,'[1]Deals (investment)'!$V:$V,BE$1)</f>
        <v>#VALUE!</v>
      </c>
      <c r="BF1662" s="17" t="e">
        <f>SUMIFS('[1]Deals (investment)'!$C:$C,'[1]Deals (investment)'!$B:$B,$A1662,'[1]Deals (investment)'!$V:$V,BF$1)</f>
        <v>#VALUE!</v>
      </c>
      <c r="BG1662" s="17" t="e">
        <f>SUMIFS('[1]Deals (investment)'!$C:$C,'[1]Deals (investment)'!$B:$B,$A1662,'[1]Deals (investment)'!$V:$V,BG$1)</f>
        <v>#VALUE!</v>
      </c>
      <c r="BH1662" s="17" t="e">
        <f>SUMIFS('[1]Deals (investment)'!$C:$C,'[1]Deals (investment)'!$B:$B,$A1662,'[1]Deals (investment)'!$V:$V,BH$1)</f>
        <v>#VALUE!</v>
      </c>
      <c r="BI1662" s="17" t="e">
        <f>SUMIFS('[1]Deals (investment)'!$C:$C,'[1]Deals (investment)'!$B:$B,$A1662,'[1]Deals (investment)'!$V:$V,BI$1)</f>
        <v>#VALUE!</v>
      </c>
      <c r="BJ1662" s="17" t="e">
        <f>SUMIFS('[1]Deals (investment)'!$C:$C,'[1]Deals (investment)'!$B:$B,$A1662,'[1]Deals (investment)'!$V:$V,BJ$1)</f>
        <v>#VALUE!</v>
      </c>
      <c r="BK1662" s="17" t="e">
        <f>SUMIFS('[1]Deals (investment)'!$C:$C,'[1]Deals (investment)'!$B:$B,$A1662,'[1]Deals (investment)'!$V:$V,BK$1)</f>
        <v>#VALUE!</v>
      </c>
      <c r="BL1662" s="17" t="e">
        <f>SUMIFS('[1]Deals (investment)'!$C:$C,'[1]Deals (investment)'!$B:$B,$A1662,'[1]Deals (investment)'!$V:$V,BL$1)</f>
        <v>#VALUE!</v>
      </c>
      <c r="BM1662" s="17" t="e">
        <f>SUMIFS('[1]Deals (investment)'!$C:$C,'[1]Deals (investment)'!$B:$B,$A1662,'[1]Deals (investment)'!$V:$V,BM$1)</f>
        <v>#VALUE!</v>
      </c>
      <c r="BN1662" s="15"/>
      <c r="BO1662" s="15"/>
      <c r="BP1662" s="22"/>
      <c r="BQ1662" s="15"/>
      <c r="BR1662" s="15"/>
      <c r="BS1662" s="15"/>
      <c r="BT1662" s="15"/>
      <c r="BU1662" s="15"/>
      <c r="BV1662" s="15"/>
      <c r="BW1662" s="15"/>
      <c r="BX1662" s="15"/>
      <c r="BY1662" s="15"/>
      <c r="BZ1662" s="15"/>
      <c r="CA1662" s="15"/>
      <c r="CB1662" s="15"/>
      <c r="CC1662" s="15"/>
      <c r="CD1662" s="15" t="str">
        <f t="shared" si="257"/>
        <v>TuracoTuraco is changing healthcare financing in the developing world. Emerging consumers can’t get the care they want and need because they lack access to affordable insurance products and financing. Turaco creates simplified insurance and credit solutions distributed through mobile technology to uniquely solve the healthcare financing needs of emerging customers.Active</v>
      </c>
      <c r="CE1662" s="15"/>
      <c r="CF1662" s="15"/>
      <c r="CG1662" s="15"/>
      <c r="CH1662" s="15"/>
      <c r="CI1662" s="15"/>
      <c r="CJ1662" s="15"/>
      <c r="DM1662">
        <v>94</v>
      </c>
      <c r="DN1662">
        <v>2018</v>
      </c>
    </row>
    <row r="1663" spans="1:118" ht="12.75">
      <c r="A1663" s="15" t="s">
        <v>10760</v>
      </c>
      <c r="B1663" s="15" t="s">
        <v>10761</v>
      </c>
      <c r="C1663" s="15"/>
      <c r="D1663" s="16">
        <v>2016</v>
      </c>
      <c r="E1663" s="15"/>
      <c r="F1663" s="15"/>
      <c r="G1663" s="15"/>
      <c r="H1663" s="15"/>
      <c r="I1663" s="15"/>
      <c r="J1663" s="15"/>
      <c r="K1663" s="17" t="e">
        <f t="shared" si="218"/>
        <v>#VALUE!</v>
      </c>
      <c r="L1663" s="15"/>
      <c r="M1663" s="18" t="e">
        <f t="shared" si="253"/>
        <v>#VALUE!</v>
      </c>
      <c r="N1663" s="15"/>
      <c r="O1663" s="15"/>
      <c r="P1663" s="15"/>
      <c r="Q1663" s="15"/>
      <c r="R1663" s="15"/>
      <c r="S1663" s="19"/>
      <c r="T1663" s="15"/>
      <c r="U1663" s="17"/>
      <c r="V1663" s="15" t="s">
        <v>312</v>
      </c>
      <c r="W1663" s="15"/>
      <c r="X1663" s="15" t="s">
        <v>294</v>
      </c>
      <c r="Y1663" s="15" t="s">
        <v>6321</v>
      </c>
      <c r="AB1663" s="20"/>
      <c r="AC1663" s="21" t="s">
        <v>10762</v>
      </c>
      <c r="AD1663" s="15"/>
      <c r="AE1663" s="15"/>
      <c r="AF1663" s="15"/>
      <c r="AG1663" s="22">
        <f t="shared" si="258"/>
        <v>0.25806451612903225</v>
      </c>
      <c r="AH1663" s="15" t="str">
        <f t="shared" si="247"/>
        <v/>
      </c>
      <c r="AI1663" s="22" t="e">
        <f>VLOOKUP(A1663,'[1]Deals (investment)'!$B$2:$Z$1497,1,FALSE)</f>
        <v>#N/A</v>
      </c>
      <c r="AJ1663" s="22" t="e">
        <f>VLOOKUP(A1663,'[1]Deals (investment)'!$B$2:$Z$870,15,FALSE)</f>
        <v>#N/A</v>
      </c>
      <c r="AK1663" s="17" t="e">
        <f>VLOOKUP(A1663,'[1]Deals (Exits)'!B:B,1,FALSE)</f>
        <v>#N/A</v>
      </c>
      <c r="AL1663" s="23" t="e">
        <f>VLOOKUP(G1663,[1]Lookups!$V$3:$Y$197,4,FALSE)</f>
        <v>#N/A</v>
      </c>
      <c r="AM1663" s="17" t="str">
        <f>VLOOKUP(X1663,[1]Lookups!$B$3:$C$200,2,FALSE)</f>
        <v>Health &amp; Pharmaceuticals</v>
      </c>
      <c r="AN1663" s="17" t="e">
        <f>VLOOKUP(R1663,[1]Lookups!$H$3:$I$69,2,FALSE)</f>
        <v>#N/A</v>
      </c>
      <c r="AO1663" s="17" t="e">
        <f>VLOOKUP(T1663,[1]Lookups!$H$3:$I$69,2,FALSE)</f>
        <v>#N/A</v>
      </c>
      <c r="AP1663" s="17" t="e">
        <f>VLOOKUP(AN1663,[1]Lookups!$N$3:$O$11,2,FALSE)</f>
        <v>#N/A</v>
      </c>
      <c r="AQ1663" s="18" t="e">
        <f>COUNTIFS('[1]Deals (investment)'!$B:$B,$A1663)</f>
        <v>#VALUE!</v>
      </c>
      <c r="AR1663" s="18" t="e">
        <f>COUNTIFS('[1]Deals (investment)'!$B:$B,$A1663,'[1]Deals (investment)'!$T:$T,$AW$1)+COUNTIFS('[1]Deals (investment)'!$B:$B,$A1663,'[1]Deals (investment)'!$T:$T,$AX$1)+COUNTIFS('[1]Deals (investment)'!$B:$B,$A1663,'[1]Deals (investment)'!$T:$T,$AY$1)</f>
        <v>#VALUE!</v>
      </c>
      <c r="AS1663" s="17" t="e">
        <f>SUMIFS('[1]Deals (investment)'!$C:$C,'[1]Deals (investment)'!$B:$B,$A1663)</f>
        <v>#VALUE!</v>
      </c>
      <c r="AT1663" s="17" t="e">
        <f t="shared" si="219"/>
        <v>#VALUE!</v>
      </c>
      <c r="AU1663" s="18" t="e">
        <f>COUNTIF('[1]Deals (Exits)'!$B:$B,A1663)</f>
        <v>#VALUE!</v>
      </c>
      <c r="AV1663" s="17" t="e">
        <f>SUMIFS('[1]Deals (investment)'!$C:$C,'[1]Deals (investment)'!$B:$B,$A1663,'[1]Deals (investment)'!$T:$T,AV$1)</f>
        <v>#VALUE!</v>
      </c>
      <c r="AW1663" s="17" t="e">
        <f>SUMIFS('[1]Deals (investment)'!$C:$C,'[1]Deals (investment)'!$B:$B,$A1663,'[1]Deals (investment)'!$T:$T,AW$1)</f>
        <v>#VALUE!</v>
      </c>
      <c r="AX1663" s="17" t="e">
        <f>SUMIFS('[1]Deals (investment)'!$C:$C,'[1]Deals (investment)'!$B:$B,$A1663,'[1]Deals (investment)'!$T:$T,AX$1)</f>
        <v>#VALUE!</v>
      </c>
      <c r="AY1663" s="17" t="e">
        <f>SUMIFS('[1]Deals (investment)'!$C:$C,'[1]Deals (investment)'!$B:$B,$A1663,'[1]Deals (investment)'!$T:$T,AY$1)</f>
        <v>#VALUE!</v>
      </c>
      <c r="AZ1663" s="17" t="e">
        <f>SUMIFS('[1]Deals (investment)'!$C:$C,'[1]Deals (investment)'!$B:$B,$A1663,'[1]Deals (investment)'!$T:$T,AZ$1)</f>
        <v>#VALUE!</v>
      </c>
      <c r="BA1663" s="17" t="e">
        <f>SUMIFS('[1]Deals (investment)'!$C:$C,'[1]Deals (investment)'!$B:$B,$A1663,'[1]Deals (investment)'!$T:$T,BA$1)</f>
        <v>#VALUE!</v>
      </c>
      <c r="BB1663" s="17" t="e">
        <f>SUMIFS('[1]Deals (investment)'!$C:$C,'[1]Deals (investment)'!$B:$B,$A1663,'[1]Deals (investment)'!$T:$T,BB$1)</f>
        <v>#VALUE!</v>
      </c>
      <c r="BC1663" s="17" t="e">
        <f>SUMIFS('[1]Deals (Exits)'!$C:$C,'[1]Deals (Exits)'!$B:$B,$A1663)</f>
        <v>#VALUE!</v>
      </c>
      <c r="BD1663" s="17" t="e">
        <f>SUMIFS('[1]Deals (investment)'!$C:$C,'[1]Deals (investment)'!$B:$B,$A1663,'[1]Deals (investment)'!$V:$V,BD$1)</f>
        <v>#VALUE!</v>
      </c>
      <c r="BE1663" s="17" t="e">
        <f>SUMIFS('[1]Deals (investment)'!$C:$C,'[1]Deals (investment)'!$B:$B,$A1663,'[1]Deals (investment)'!$V:$V,BE$1)</f>
        <v>#VALUE!</v>
      </c>
      <c r="BF1663" s="17" t="e">
        <f>SUMIFS('[1]Deals (investment)'!$C:$C,'[1]Deals (investment)'!$B:$B,$A1663,'[1]Deals (investment)'!$V:$V,BF$1)</f>
        <v>#VALUE!</v>
      </c>
      <c r="BG1663" s="17" t="e">
        <f>SUMIFS('[1]Deals (investment)'!$C:$C,'[1]Deals (investment)'!$B:$B,$A1663,'[1]Deals (investment)'!$V:$V,BG$1)</f>
        <v>#VALUE!</v>
      </c>
      <c r="BH1663" s="17" t="e">
        <f>SUMIFS('[1]Deals (investment)'!$C:$C,'[1]Deals (investment)'!$B:$B,$A1663,'[1]Deals (investment)'!$V:$V,BH$1)</f>
        <v>#VALUE!</v>
      </c>
      <c r="BI1663" s="17" t="e">
        <f>SUMIFS('[1]Deals (investment)'!$C:$C,'[1]Deals (investment)'!$B:$B,$A1663,'[1]Deals (investment)'!$V:$V,BI$1)</f>
        <v>#VALUE!</v>
      </c>
      <c r="BJ1663" s="17" t="e">
        <f>SUMIFS('[1]Deals (investment)'!$C:$C,'[1]Deals (investment)'!$B:$B,$A1663,'[1]Deals (investment)'!$V:$V,BJ$1)</f>
        <v>#VALUE!</v>
      </c>
      <c r="BK1663" s="17" t="e">
        <f>SUMIFS('[1]Deals (investment)'!$C:$C,'[1]Deals (investment)'!$B:$B,$A1663,'[1]Deals (investment)'!$V:$V,BK$1)</f>
        <v>#VALUE!</v>
      </c>
      <c r="BL1663" s="17" t="e">
        <f>SUMIFS('[1]Deals (investment)'!$C:$C,'[1]Deals (investment)'!$B:$B,$A1663,'[1]Deals (investment)'!$V:$V,BL$1)</f>
        <v>#VALUE!</v>
      </c>
      <c r="BM1663" s="17" t="e">
        <f>SUMIFS('[1]Deals (investment)'!$C:$C,'[1]Deals (investment)'!$B:$B,$A1663,'[1]Deals (investment)'!$V:$V,BM$1)</f>
        <v>#VALUE!</v>
      </c>
      <c r="BN1663" s="15"/>
      <c r="BO1663" s="15"/>
      <c r="BP1663" s="22"/>
      <c r="BQ1663" s="15"/>
      <c r="BR1663" s="15"/>
      <c r="BS1663" s="15"/>
      <c r="BT1663" s="15"/>
      <c r="BU1663" s="15"/>
      <c r="BV1663" s="15"/>
      <c r="BW1663" s="15"/>
      <c r="BX1663" s="15"/>
      <c r="BY1663" s="15"/>
      <c r="BZ1663" s="15"/>
      <c r="CA1663" s="15"/>
      <c r="CB1663" s="15"/>
      <c r="CC1663" s="15"/>
      <c r="CD1663" s="15" t="str">
        <f t="shared" si="257"/>
        <v>Utmost - EgHealth tech company based in San Francisco</v>
      </c>
      <c r="CE1663" s="15"/>
      <c r="CF1663" s="15"/>
      <c r="CG1663" s="15"/>
      <c r="CH1663" s="15"/>
      <c r="CI1663" s="15"/>
      <c r="CJ1663" s="15"/>
    </row>
    <row r="1664" spans="1:118" ht="12.75">
      <c r="A1664" s="15" t="s">
        <v>10763</v>
      </c>
      <c r="B1664" s="15"/>
      <c r="C1664" s="15"/>
      <c r="D1664" s="16"/>
      <c r="E1664" s="15"/>
      <c r="F1664" s="15"/>
      <c r="G1664" s="15"/>
      <c r="H1664" s="15"/>
      <c r="I1664" s="15"/>
      <c r="J1664" s="15"/>
      <c r="K1664" s="17" t="e">
        <f t="shared" si="218"/>
        <v>#VALUE!</v>
      </c>
      <c r="L1664" s="15"/>
      <c r="M1664" s="18" t="e">
        <f t="shared" si="253"/>
        <v>#VALUE!</v>
      </c>
      <c r="N1664" s="15"/>
      <c r="O1664" s="15"/>
      <c r="P1664" s="15"/>
      <c r="Q1664" s="24" t="e">
        <f ca="1">_xludf.MAXIFS('[1]Deals (investment)'!A:A,'[1]Deals (investment)'!B:B,A1664)</f>
        <v>#NAME?</v>
      </c>
      <c r="R1664" s="15"/>
      <c r="S1664" s="19"/>
      <c r="T1664" s="15"/>
      <c r="U1664" s="17"/>
      <c r="V1664" s="15"/>
      <c r="W1664" s="15"/>
      <c r="X1664" s="15"/>
      <c r="Y1664" s="15"/>
      <c r="AB1664" s="20"/>
      <c r="AC1664" s="15"/>
      <c r="AD1664" s="15"/>
      <c r="AE1664" s="15"/>
      <c r="AF1664" s="15"/>
      <c r="AG1664" s="22">
        <f t="shared" ca="1" si="258"/>
        <v>9.6774193548387094E-2</v>
      </c>
      <c r="AH1664" s="15" t="str">
        <f t="shared" si="247"/>
        <v/>
      </c>
      <c r="AI1664" s="22" t="e">
        <f>VLOOKUP(A1664,'[1]Deals (investment)'!$B$2:$Z$1497,1,FALSE)</f>
        <v>#N/A</v>
      </c>
      <c r="AJ1664" s="22" t="e">
        <f>VLOOKUP(A1664,'[1]Deals (investment)'!$B$2:$Z$870,15,FALSE)</f>
        <v>#N/A</v>
      </c>
      <c r="AK1664" s="17" t="e">
        <f>VLOOKUP(A1664,'[1]Deals (Exits)'!B:B,1,FALSE)</f>
        <v>#N/A</v>
      </c>
      <c r="AL1664" s="23" t="e">
        <f>VLOOKUP(G1664,[1]Lookups!$V$3:$Y$197,4,FALSE)</f>
        <v>#N/A</v>
      </c>
      <c r="AM1664" s="17" t="e">
        <f>VLOOKUP(X1664,[1]Lookups!$B$3:$C$200,2,FALSE)</f>
        <v>#N/A</v>
      </c>
      <c r="AN1664" s="17" t="e">
        <f>VLOOKUP(R1664,[1]Lookups!$H$3:$I$69,2,FALSE)</f>
        <v>#N/A</v>
      </c>
      <c r="AO1664" s="17" t="e">
        <f>VLOOKUP(T1664,[1]Lookups!$H$3:$I$69,2,FALSE)</f>
        <v>#N/A</v>
      </c>
      <c r="AP1664" s="17" t="e">
        <f>VLOOKUP(AN1664,[1]Lookups!$N$3:$O$11,2,FALSE)</f>
        <v>#N/A</v>
      </c>
      <c r="AQ1664" s="18" t="e">
        <f>COUNTIFS('[1]Deals (investment)'!$B:$B,$A1664)</f>
        <v>#VALUE!</v>
      </c>
      <c r="AR1664" s="18" t="e">
        <f>COUNTIFS('[1]Deals (investment)'!$B:$B,$A1664,'[1]Deals (investment)'!$T:$T,$AW$1)+COUNTIFS('[1]Deals (investment)'!$B:$B,$A1664,'[1]Deals (investment)'!$T:$T,$AX$1)+COUNTIFS('[1]Deals (investment)'!$B:$B,$A1664,'[1]Deals (investment)'!$T:$T,$AY$1)</f>
        <v>#VALUE!</v>
      </c>
      <c r="AS1664" s="17" t="e">
        <f>SUMIFS('[1]Deals (investment)'!$C:$C,'[1]Deals (investment)'!$B:$B,$A1664)</f>
        <v>#VALUE!</v>
      </c>
      <c r="AT1664" s="17" t="e">
        <f t="shared" si="219"/>
        <v>#VALUE!</v>
      </c>
      <c r="AU1664" s="18" t="e">
        <f>COUNTIF('[1]Deals (Exits)'!$B:$B,A1664)</f>
        <v>#VALUE!</v>
      </c>
      <c r="AV1664" s="17" t="e">
        <f>SUMIFS('[1]Deals (investment)'!$C:$C,'[1]Deals (investment)'!$B:$B,$A1664,'[1]Deals (investment)'!$T:$T,AV$1)</f>
        <v>#VALUE!</v>
      </c>
      <c r="AW1664" s="17" t="e">
        <f>SUMIFS('[1]Deals (investment)'!$C:$C,'[1]Deals (investment)'!$B:$B,$A1664,'[1]Deals (investment)'!$T:$T,AW$1)</f>
        <v>#VALUE!</v>
      </c>
      <c r="AX1664" s="17" t="e">
        <f>SUMIFS('[1]Deals (investment)'!$C:$C,'[1]Deals (investment)'!$B:$B,$A1664,'[1]Deals (investment)'!$T:$T,AX$1)</f>
        <v>#VALUE!</v>
      </c>
      <c r="AY1664" s="17" t="e">
        <f>SUMIFS('[1]Deals (investment)'!$C:$C,'[1]Deals (investment)'!$B:$B,$A1664,'[1]Deals (investment)'!$T:$T,AY$1)</f>
        <v>#VALUE!</v>
      </c>
      <c r="AZ1664" s="17" t="e">
        <f>SUMIFS('[1]Deals (investment)'!$C:$C,'[1]Deals (investment)'!$B:$B,$A1664,'[1]Deals (investment)'!$T:$T,AZ$1)</f>
        <v>#VALUE!</v>
      </c>
      <c r="BA1664" s="17" t="e">
        <f>SUMIFS('[1]Deals (investment)'!$C:$C,'[1]Deals (investment)'!$B:$B,$A1664,'[1]Deals (investment)'!$T:$T,BA$1)</f>
        <v>#VALUE!</v>
      </c>
      <c r="BB1664" s="17" t="e">
        <f>SUMIFS('[1]Deals (investment)'!$C:$C,'[1]Deals (investment)'!$B:$B,$A1664,'[1]Deals (investment)'!$T:$T,BB$1)</f>
        <v>#VALUE!</v>
      </c>
      <c r="BC1664" s="17" t="e">
        <f>SUMIFS('[1]Deals (Exits)'!$C:$C,'[1]Deals (Exits)'!$B:$B,$A1664)</f>
        <v>#VALUE!</v>
      </c>
      <c r="BD1664" s="17" t="e">
        <f>SUMIFS('[1]Deals (investment)'!$C:$C,'[1]Deals (investment)'!$B:$B,$A1664,'[1]Deals (investment)'!$V:$V,BD$1)</f>
        <v>#VALUE!</v>
      </c>
      <c r="BE1664" s="17" t="e">
        <f>SUMIFS('[1]Deals (investment)'!$C:$C,'[1]Deals (investment)'!$B:$B,$A1664,'[1]Deals (investment)'!$V:$V,BE$1)</f>
        <v>#VALUE!</v>
      </c>
      <c r="BF1664" s="17" t="e">
        <f>SUMIFS('[1]Deals (investment)'!$C:$C,'[1]Deals (investment)'!$B:$B,$A1664,'[1]Deals (investment)'!$V:$V,BF$1)</f>
        <v>#VALUE!</v>
      </c>
      <c r="BG1664" s="17" t="e">
        <f>SUMIFS('[1]Deals (investment)'!$C:$C,'[1]Deals (investment)'!$B:$B,$A1664,'[1]Deals (investment)'!$V:$V,BG$1)</f>
        <v>#VALUE!</v>
      </c>
      <c r="BH1664" s="17" t="e">
        <f>SUMIFS('[1]Deals (investment)'!$C:$C,'[1]Deals (investment)'!$B:$B,$A1664,'[1]Deals (investment)'!$V:$V,BH$1)</f>
        <v>#VALUE!</v>
      </c>
      <c r="BI1664" s="17" t="e">
        <f>SUMIFS('[1]Deals (investment)'!$C:$C,'[1]Deals (investment)'!$B:$B,$A1664,'[1]Deals (investment)'!$V:$V,BI$1)</f>
        <v>#VALUE!</v>
      </c>
      <c r="BJ1664" s="17" t="e">
        <f>SUMIFS('[1]Deals (investment)'!$C:$C,'[1]Deals (investment)'!$B:$B,$A1664,'[1]Deals (investment)'!$V:$V,BJ$1)</f>
        <v>#VALUE!</v>
      </c>
      <c r="BK1664" s="17" t="e">
        <f>SUMIFS('[1]Deals (investment)'!$C:$C,'[1]Deals (investment)'!$B:$B,$A1664,'[1]Deals (investment)'!$V:$V,BK$1)</f>
        <v>#VALUE!</v>
      </c>
      <c r="BL1664" s="17" t="e">
        <f>SUMIFS('[1]Deals (investment)'!$C:$C,'[1]Deals (investment)'!$B:$B,$A1664,'[1]Deals (investment)'!$V:$V,BL$1)</f>
        <v>#VALUE!</v>
      </c>
      <c r="BM1664" s="17" t="e">
        <f>SUMIFS('[1]Deals (investment)'!$C:$C,'[1]Deals (investment)'!$B:$B,$A1664,'[1]Deals (investment)'!$V:$V,BM$1)</f>
        <v>#VALUE!</v>
      </c>
      <c r="BN1664" s="15"/>
      <c r="BO1664" s="15"/>
      <c r="BP1664" s="22"/>
      <c r="BQ1664" s="15"/>
      <c r="BR1664" s="15"/>
      <c r="BS1664" s="15"/>
      <c r="BT1664" s="15"/>
      <c r="BU1664" s="15"/>
      <c r="BV1664" s="15"/>
      <c r="BW1664" s="15"/>
      <c r="BX1664" s="15"/>
      <c r="BY1664" s="15"/>
      <c r="BZ1664" s="15"/>
      <c r="CA1664" s="15"/>
      <c r="CB1664" s="15"/>
      <c r="CC1664" s="15"/>
      <c r="CD1664" s="15"/>
      <c r="CE1664" s="15"/>
      <c r="CF1664" s="15"/>
      <c r="CG1664" s="15"/>
      <c r="CH1664" s="15"/>
      <c r="CI1664" s="15"/>
      <c r="CJ1664" s="15"/>
    </row>
    <row r="1665" spans="1:118" ht="12.75">
      <c r="A1665" s="15" t="s">
        <v>10764</v>
      </c>
      <c r="B1665" s="15" t="s">
        <v>10765</v>
      </c>
      <c r="C1665" s="15" t="s">
        <v>58</v>
      </c>
      <c r="D1665" s="16">
        <v>2014</v>
      </c>
      <c r="E1665" s="26" t="s">
        <v>59</v>
      </c>
      <c r="F1665" s="26" t="s">
        <v>199</v>
      </c>
      <c r="G1665" s="26" t="s">
        <v>61</v>
      </c>
      <c r="H1665" s="26"/>
      <c r="I1665" s="15" t="s">
        <v>61</v>
      </c>
      <c r="J1665" s="26"/>
      <c r="K1665" s="17" t="e">
        <f t="shared" si="218"/>
        <v>#VALUE!</v>
      </c>
      <c r="L1665" s="15"/>
      <c r="M1665" s="18" t="e">
        <f t="shared" si="253"/>
        <v>#VALUE!</v>
      </c>
      <c r="N1665" s="15"/>
      <c r="O1665" s="15"/>
      <c r="P1665" s="15"/>
      <c r="Q1665" s="15"/>
      <c r="R1665" s="15" t="s">
        <v>10766</v>
      </c>
      <c r="S1665" s="19" t="s">
        <v>144</v>
      </c>
      <c r="T1665" s="15" t="s">
        <v>636</v>
      </c>
      <c r="U1665" s="17">
        <v>33000</v>
      </c>
      <c r="V1665" s="15" t="s">
        <v>10767</v>
      </c>
      <c r="W1665" s="15">
        <v>0</v>
      </c>
      <c r="X1665" s="15" t="s">
        <v>191</v>
      </c>
      <c r="Y1665" s="15" t="s">
        <v>191</v>
      </c>
      <c r="AB1665" s="32">
        <v>43506</v>
      </c>
      <c r="AC1665" s="27" t="s">
        <v>10768</v>
      </c>
      <c r="AD1665" s="27" t="s">
        <v>10769</v>
      </c>
      <c r="AE1665" s="27" t="s">
        <v>10770</v>
      </c>
      <c r="AF1665" s="27" t="s">
        <v>10771</v>
      </c>
      <c r="AG1665" s="22">
        <f t="shared" si="258"/>
        <v>0.70967741935483875</v>
      </c>
      <c r="AH1665" s="15" t="str">
        <f t="shared" si="247"/>
        <v/>
      </c>
      <c r="AI1665" s="22" t="e">
        <f>VLOOKUP(A1665,'[1]Deals (investment)'!$B$2:$Z$1497,1,FALSE)</f>
        <v>#N/A</v>
      </c>
      <c r="AJ1665" s="22" t="e">
        <f>VLOOKUP(A1665,'[1]Deals (investment)'!$B$2:$Z$870,15,FALSE)</f>
        <v>#N/A</v>
      </c>
      <c r="AK1665" s="17" t="e">
        <f>VLOOKUP(A1665,'[1]Deals (Exits)'!B:B,1,FALSE)</f>
        <v>#N/A</v>
      </c>
      <c r="AL1665" s="23">
        <f>VLOOKUP(G1665,[1]Lookups!$V$3:$Y$197,4,FALSE)</f>
        <v>0</v>
      </c>
      <c r="AM1665" s="17" t="str">
        <f>VLOOKUP(X1665,[1]Lookups!$B$3:$C$200,2,FALSE)</f>
        <v>Education</v>
      </c>
      <c r="AN1665" s="17" t="e">
        <f>VLOOKUP(R1665,[1]Lookups!$H$3:$I$69,2,FALSE)</f>
        <v>#N/A</v>
      </c>
      <c r="AO1665" s="17" t="str">
        <f>VLOOKUP(T1665,[1]Lookups!$H$3:$I$69,2,FALSE)</f>
        <v>1. Grant</v>
      </c>
      <c r="AP1665" s="17" t="e">
        <f>VLOOKUP(AN1665,[1]Lookups!$N$3:$O$11,2,FALSE)</f>
        <v>#N/A</v>
      </c>
      <c r="AQ1665" s="18" t="e">
        <f>COUNTIFS('[1]Deals (investment)'!$B:$B,$A1665)</f>
        <v>#VALUE!</v>
      </c>
      <c r="AR1665" s="18" t="e">
        <f>COUNTIFS('[1]Deals (investment)'!$B:$B,$A1665,'[1]Deals (investment)'!$T:$T,$AW$1)+COUNTIFS('[1]Deals (investment)'!$B:$B,$A1665,'[1]Deals (investment)'!$T:$T,$AX$1)+COUNTIFS('[1]Deals (investment)'!$B:$B,$A1665,'[1]Deals (investment)'!$T:$T,$AY$1)</f>
        <v>#VALUE!</v>
      </c>
      <c r="AS1665" s="17" t="e">
        <f>SUMIFS('[1]Deals (investment)'!$C:$C,'[1]Deals (investment)'!$B:$B,$A1665)</f>
        <v>#VALUE!</v>
      </c>
      <c r="AT1665" s="17" t="e">
        <f t="shared" si="219"/>
        <v>#VALUE!</v>
      </c>
      <c r="AU1665" s="18" t="e">
        <f>COUNTIF('[1]Deals (Exits)'!$B:$B,A1665)</f>
        <v>#VALUE!</v>
      </c>
      <c r="AV1665" s="17" t="e">
        <f>SUMIFS('[1]Deals (investment)'!$C:$C,'[1]Deals (investment)'!$B:$B,$A1665,'[1]Deals (investment)'!$T:$T,AV$1)</f>
        <v>#VALUE!</v>
      </c>
      <c r="AW1665" s="17" t="e">
        <f>SUMIFS('[1]Deals (investment)'!$C:$C,'[1]Deals (investment)'!$B:$B,$A1665,'[1]Deals (investment)'!$T:$T,AW$1)</f>
        <v>#VALUE!</v>
      </c>
      <c r="AX1665" s="17" t="e">
        <f>SUMIFS('[1]Deals (investment)'!$C:$C,'[1]Deals (investment)'!$B:$B,$A1665,'[1]Deals (investment)'!$T:$T,AX$1)</f>
        <v>#VALUE!</v>
      </c>
      <c r="AY1665" s="17" t="e">
        <f>SUMIFS('[1]Deals (investment)'!$C:$C,'[1]Deals (investment)'!$B:$B,$A1665,'[1]Deals (investment)'!$T:$T,AY$1)</f>
        <v>#VALUE!</v>
      </c>
      <c r="AZ1665" s="17" t="e">
        <f>SUMIFS('[1]Deals (investment)'!$C:$C,'[1]Deals (investment)'!$B:$B,$A1665,'[1]Deals (investment)'!$T:$T,AZ$1)</f>
        <v>#VALUE!</v>
      </c>
      <c r="BA1665" s="17" t="e">
        <f>SUMIFS('[1]Deals (investment)'!$C:$C,'[1]Deals (investment)'!$B:$B,$A1665,'[1]Deals (investment)'!$T:$T,BA$1)</f>
        <v>#VALUE!</v>
      </c>
      <c r="BB1665" s="17" t="e">
        <f>SUMIFS('[1]Deals (investment)'!$C:$C,'[1]Deals (investment)'!$B:$B,$A1665,'[1]Deals (investment)'!$T:$T,BB$1)</f>
        <v>#VALUE!</v>
      </c>
      <c r="BC1665" s="17" t="e">
        <f>SUMIFS('[1]Deals (Exits)'!$C:$C,'[1]Deals (Exits)'!$B:$B,$A1665)</f>
        <v>#VALUE!</v>
      </c>
      <c r="BD1665" s="17" t="e">
        <f>SUMIFS('[1]Deals (investment)'!$C:$C,'[1]Deals (investment)'!$B:$B,$A1665,'[1]Deals (investment)'!$V:$V,BD$1)</f>
        <v>#VALUE!</v>
      </c>
      <c r="BE1665" s="17" t="e">
        <f>SUMIFS('[1]Deals (investment)'!$C:$C,'[1]Deals (investment)'!$B:$B,$A1665,'[1]Deals (investment)'!$V:$V,BE$1)</f>
        <v>#VALUE!</v>
      </c>
      <c r="BF1665" s="17" t="e">
        <f>SUMIFS('[1]Deals (investment)'!$C:$C,'[1]Deals (investment)'!$B:$B,$A1665,'[1]Deals (investment)'!$V:$V,BF$1)</f>
        <v>#VALUE!</v>
      </c>
      <c r="BG1665" s="17" t="e">
        <f>SUMIFS('[1]Deals (investment)'!$C:$C,'[1]Deals (investment)'!$B:$B,$A1665,'[1]Deals (investment)'!$V:$V,BG$1)</f>
        <v>#VALUE!</v>
      </c>
      <c r="BH1665" s="17" t="e">
        <f>SUMIFS('[1]Deals (investment)'!$C:$C,'[1]Deals (investment)'!$B:$B,$A1665,'[1]Deals (investment)'!$V:$V,BH$1)</f>
        <v>#VALUE!</v>
      </c>
      <c r="BI1665" s="17" t="e">
        <f>SUMIFS('[1]Deals (investment)'!$C:$C,'[1]Deals (investment)'!$B:$B,$A1665,'[1]Deals (investment)'!$V:$V,BI$1)</f>
        <v>#VALUE!</v>
      </c>
      <c r="BJ1665" s="17" t="e">
        <f>SUMIFS('[1]Deals (investment)'!$C:$C,'[1]Deals (investment)'!$B:$B,$A1665,'[1]Deals (investment)'!$V:$V,BJ$1)</f>
        <v>#VALUE!</v>
      </c>
      <c r="BK1665" s="17" t="e">
        <f>SUMIFS('[1]Deals (investment)'!$C:$C,'[1]Deals (investment)'!$B:$B,$A1665,'[1]Deals (investment)'!$V:$V,BK$1)</f>
        <v>#VALUE!</v>
      </c>
      <c r="BL1665" s="17" t="e">
        <f>SUMIFS('[1]Deals (investment)'!$C:$C,'[1]Deals (investment)'!$B:$B,$A1665,'[1]Deals (investment)'!$V:$V,BL$1)</f>
        <v>#VALUE!</v>
      </c>
      <c r="BM1665" s="17" t="e">
        <f>SUMIFS('[1]Deals (investment)'!$C:$C,'[1]Deals (investment)'!$B:$B,$A1665,'[1]Deals (investment)'!$V:$V,BM$1)</f>
        <v>#VALUE!</v>
      </c>
      <c r="BN1665" s="15"/>
      <c r="BO1665" s="15"/>
      <c r="BP1665" s="22"/>
      <c r="BQ1665" s="15"/>
      <c r="BR1665" s="15"/>
      <c r="BS1665" s="15"/>
      <c r="BT1665" s="15"/>
      <c r="BU1665" s="15"/>
      <c r="BV1665" s="15"/>
      <c r="BW1665" s="15"/>
      <c r="BX1665" s="15"/>
      <c r="BY1665" s="15"/>
      <c r="BZ1665" s="15"/>
      <c r="CA1665" s="15"/>
      <c r="CB1665" s="15"/>
      <c r="CC1665" s="15"/>
      <c r="CD1665" s="15" t="str">
        <f>CONCATENATE(A1665,B1665,C1665)</f>
        <v>TuteriaTuteria is an online learning platform that connects you with verified, expert teachers in your area to learn any subject, skill, language or pass any exam.Active</v>
      </c>
      <c r="CE1665" s="15"/>
      <c r="CF1665" s="15"/>
      <c r="CG1665" s="15"/>
      <c r="CH1665" s="15"/>
      <c r="CI1665" s="15"/>
      <c r="CJ1665" s="15"/>
    </row>
    <row r="1666" spans="1:118" ht="12.75">
      <c r="A1666" s="15" t="s">
        <v>10772</v>
      </c>
      <c r="B1666" s="15" t="s">
        <v>10773</v>
      </c>
      <c r="C1666" s="15" t="s">
        <v>46</v>
      </c>
      <c r="D1666" s="16">
        <v>2011</v>
      </c>
      <c r="E1666" s="15" t="s">
        <v>117</v>
      </c>
      <c r="F1666" s="15" t="s">
        <v>110</v>
      </c>
      <c r="G1666" s="15" t="s">
        <v>118</v>
      </c>
      <c r="H1666" s="15"/>
      <c r="I1666" s="15" t="s">
        <v>118</v>
      </c>
      <c r="J1666" s="15"/>
      <c r="K1666" s="17" t="e">
        <f t="shared" si="218"/>
        <v>#VALUE!</v>
      </c>
      <c r="L1666" s="15"/>
      <c r="M1666" s="18" t="e">
        <f t="shared" si="253"/>
        <v>#VALUE!</v>
      </c>
      <c r="N1666" s="15"/>
      <c r="O1666" s="15"/>
      <c r="P1666" s="15"/>
      <c r="Q1666" s="24" t="e">
        <f ca="1">_xludf.MAXIFS('[1]Deals (investment)'!A:A,'[1]Deals (investment)'!B:B,A1666)</f>
        <v>#NAME?</v>
      </c>
      <c r="R1666" s="15"/>
      <c r="S1666" s="19"/>
      <c r="T1666" s="15"/>
      <c r="U1666" s="17"/>
      <c r="V1666" s="15" t="s">
        <v>10774</v>
      </c>
      <c r="W1666" s="15">
        <v>1</v>
      </c>
      <c r="X1666" s="15" t="s">
        <v>158</v>
      </c>
      <c r="Y1666" s="15" t="s">
        <v>10775</v>
      </c>
      <c r="AB1666" s="32">
        <v>44206</v>
      </c>
      <c r="AC1666" s="21" t="s">
        <v>10776</v>
      </c>
      <c r="AD1666" s="21" t="s">
        <v>10777</v>
      </c>
      <c r="AE1666" s="21" t="s">
        <v>10778</v>
      </c>
      <c r="AF1666" s="21" t="s">
        <v>10779</v>
      </c>
      <c r="AG1666" s="22">
        <f t="shared" ca="1" si="258"/>
        <v>0.61290322580645162</v>
      </c>
      <c r="AH1666" s="15" t="str">
        <f t="shared" ref="AH1666:AH1729" si="259">IF(A1666 = "","",IF(COUNTIF(CD:CD,CONCATENATE(A1666,B1666,C1666))&gt;1,"Duplicated",""))</f>
        <v/>
      </c>
      <c r="AI1666" s="22" t="e">
        <f>VLOOKUP(A1666,'[1]Deals (investment)'!$B$2:$Z$1497,1,FALSE)</f>
        <v>#N/A</v>
      </c>
      <c r="AJ1666" s="22" t="e">
        <f>VLOOKUP(A1666,'[1]Deals (investment)'!$B$2:$Z$870,15,FALSE)</f>
        <v>#N/A</v>
      </c>
      <c r="AK1666" s="17" t="str">
        <f>VLOOKUP(A1666,'[1]Deals (Exits)'!B:B,1,FALSE)</f>
        <v>Weza Tele</v>
      </c>
      <c r="AL1666" s="23">
        <f>VLOOKUP(G1666,[1]Lookups!$V$3:$Y$197,4,FALSE)</f>
        <v>0</v>
      </c>
      <c r="AM1666" s="17" t="str">
        <f>VLOOKUP(X1666,[1]Lookups!$B$3:$C$200,2,FALSE)</f>
        <v>Financial Services</v>
      </c>
      <c r="AN1666" s="17" t="e">
        <f>VLOOKUP(R1666,[1]Lookups!$H$3:$I$69,2,FALSE)</f>
        <v>#N/A</v>
      </c>
      <c r="AO1666" s="17" t="e">
        <f>VLOOKUP(T1666,[1]Lookups!$H$3:$I$69,2,FALSE)</f>
        <v>#N/A</v>
      </c>
      <c r="AP1666" s="17" t="e">
        <f>VLOOKUP(AN1666,[1]Lookups!$N$3:$O$11,2,FALSE)</f>
        <v>#N/A</v>
      </c>
      <c r="AQ1666" s="18" t="e">
        <f>COUNTIFS('[1]Deals (investment)'!$B:$B,$A1666)</f>
        <v>#VALUE!</v>
      </c>
      <c r="AR1666" s="18" t="e">
        <f>COUNTIFS('[1]Deals (investment)'!$B:$B,$A1666,'[1]Deals (investment)'!$T:$T,$AW$1)+COUNTIFS('[1]Deals (investment)'!$B:$B,$A1666,'[1]Deals (investment)'!$T:$T,$AX$1)+COUNTIFS('[1]Deals (investment)'!$B:$B,$A1666,'[1]Deals (investment)'!$T:$T,$AY$1)</f>
        <v>#VALUE!</v>
      </c>
      <c r="AS1666" s="17" t="e">
        <f>SUMIFS('[1]Deals (investment)'!$C:$C,'[1]Deals (investment)'!$B:$B,$A1666)</f>
        <v>#VALUE!</v>
      </c>
      <c r="AT1666" s="17" t="e">
        <f t="shared" si="219"/>
        <v>#VALUE!</v>
      </c>
      <c r="AU1666" s="18" t="e">
        <f>COUNTIF('[1]Deals (Exits)'!$B:$B,A1666)</f>
        <v>#VALUE!</v>
      </c>
      <c r="AV1666" s="17" t="e">
        <f>SUMIFS('[1]Deals (investment)'!$C:$C,'[1]Deals (investment)'!$B:$B,$A1666,'[1]Deals (investment)'!$T:$T,AV$1)</f>
        <v>#VALUE!</v>
      </c>
      <c r="AW1666" s="17" t="e">
        <f>SUMIFS('[1]Deals (investment)'!$C:$C,'[1]Deals (investment)'!$B:$B,$A1666,'[1]Deals (investment)'!$T:$T,AW$1)</f>
        <v>#VALUE!</v>
      </c>
      <c r="AX1666" s="17" t="e">
        <f>SUMIFS('[1]Deals (investment)'!$C:$C,'[1]Deals (investment)'!$B:$B,$A1666,'[1]Deals (investment)'!$T:$T,AX$1)</f>
        <v>#VALUE!</v>
      </c>
      <c r="AY1666" s="17" t="e">
        <f>SUMIFS('[1]Deals (investment)'!$C:$C,'[1]Deals (investment)'!$B:$B,$A1666,'[1]Deals (investment)'!$T:$T,AY$1)</f>
        <v>#VALUE!</v>
      </c>
      <c r="AZ1666" s="17" t="e">
        <f>SUMIFS('[1]Deals (investment)'!$C:$C,'[1]Deals (investment)'!$B:$B,$A1666,'[1]Deals (investment)'!$T:$T,AZ$1)</f>
        <v>#VALUE!</v>
      </c>
      <c r="BA1666" s="17" t="e">
        <f>SUMIFS('[1]Deals (investment)'!$C:$C,'[1]Deals (investment)'!$B:$B,$A1666,'[1]Deals (investment)'!$T:$T,BA$1)</f>
        <v>#VALUE!</v>
      </c>
      <c r="BB1666" s="17" t="e">
        <f>SUMIFS('[1]Deals (investment)'!$C:$C,'[1]Deals (investment)'!$B:$B,$A1666,'[1]Deals (investment)'!$T:$T,BB$1)</f>
        <v>#VALUE!</v>
      </c>
      <c r="BC1666" s="17" t="e">
        <f>SUMIFS('[1]Deals (Exits)'!$C:$C,'[1]Deals (Exits)'!$B:$B,$A1666)</f>
        <v>#VALUE!</v>
      </c>
      <c r="BD1666" s="17" t="e">
        <f>SUMIFS('[1]Deals (investment)'!$C:$C,'[1]Deals (investment)'!$B:$B,$A1666,'[1]Deals (investment)'!$V:$V,BD$1)</f>
        <v>#VALUE!</v>
      </c>
      <c r="BE1666" s="17" t="e">
        <f>SUMIFS('[1]Deals (investment)'!$C:$C,'[1]Deals (investment)'!$B:$B,$A1666,'[1]Deals (investment)'!$V:$V,BE$1)</f>
        <v>#VALUE!</v>
      </c>
      <c r="BF1666" s="17" t="e">
        <f>SUMIFS('[1]Deals (investment)'!$C:$C,'[1]Deals (investment)'!$B:$B,$A1666,'[1]Deals (investment)'!$V:$V,BF$1)</f>
        <v>#VALUE!</v>
      </c>
      <c r="BG1666" s="17" t="e">
        <f>SUMIFS('[1]Deals (investment)'!$C:$C,'[1]Deals (investment)'!$B:$B,$A1666,'[1]Deals (investment)'!$V:$V,BG$1)</f>
        <v>#VALUE!</v>
      </c>
      <c r="BH1666" s="17" t="e">
        <f>SUMIFS('[1]Deals (investment)'!$C:$C,'[1]Deals (investment)'!$B:$B,$A1666,'[1]Deals (investment)'!$V:$V,BH$1)</f>
        <v>#VALUE!</v>
      </c>
      <c r="BI1666" s="17" t="e">
        <f>SUMIFS('[1]Deals (investment)'!$C:$C,'[1]Deals (investment)'!$B:$B,$A1666,'[1]Deals (investment)'!$V:$V,BI$1)</f>
        <v>#VALUE!</v>
      </c>
      <c r="BJ1666" s="17" t="e">
        <f>SUMIFS('[1]Deals (investment)'!$C:$C,'[1]Deals (investment)'!$B:$B,$A1666,'[1]Deals (investment)'!$V:$V,BJ$1)</f>
        <v>#VALUE!</v>
      </c>
      <c r="BK1666" s="17" t="e">
        <f>SUMIFS('[1]Deals (investment)'!$C:$C,'[1]Deals (investment)'!$B:$B,$A1666,'[1]Deals (investment)'!$V:$V,BK$1)</f>
        <v>#VALUE!</v>
      </c>
      <c r="BL1666" s="17" t="e">
        <f>SUMIFS('[1]Deals (investment)'!$C:$C,'[1]Deals (investment)'!$B:$B,$A1666,'[1]Deals (investment)'!$V:$V,BL$1)</f>
        <v>#VALUE!</v>
      </c>
      <c r="BM1666" s="17" t="e">
        <f>SUMIFS('[1]Deals (investment)'!$C:$C,'[1]Deals (investment)'!$B:$B,$A1666,'[1]Deals (investment)'!$V:$V,BM$1)</f>
        <v>#VALUE!</v>
      </c>
      <c r="BN1666" s="15"/>
      <c r="BO1666" s="15"/>
      <c r="BP1666" s="22"/>
      <c r="BQ1666" s="15"/>
      <c r="BR1666" s="15"/>
      <c r="BS1666" s="15"/>
      <c r="BT1666" s="15"/>
      <c r="BU1666" s="15"/>
      <c r="BV1666" s="15"/>
      <c r="BW1666" s="15"/>
      <c r="BX1666" s="15"/>
      <c r="BY1666" s="15"/>
      <c r="BZ1666" s="15"/>
      <c r="CA1666" s="15"/>
      <c r="CB1666" s="15"/>
      <c r="CC1666" s="15"/>
      <c r="CD1666" s="15"/>
      <c r="CE1666" s="15"/>
      <c r="CF1666" s="15"/>
      <c r="CG1666" s="15"/>
      <c r="CH1666" s="15"/>
      <c r="CI1666" s="15"/>
      <c r="CJ1666" s="15"/>
    </row>
    <row r="1667" spans="1:118" ht="12.75">
      <c r="A1667" s="15" t="s">
        <v>10780</v>
      </c>
      <c r="B1667" s="15"/>
      <c r="C1667" s="15"/>
      <c r="D1667" s="16"/>
      <c r="E1667" s="15" t="s">
        <v>59</v>
      </c>
      <c r="F1667" s="15"/>
      <c r="G1667" s="15" t="s">
        <v>61</v>
      </c>
      <c r="H1667" s="15"/>
      <c r="I1667" s="15" t="s">
        <v>61</v>
      </c>
      <c r="J1667" s="15"/>
      <c r="K1667" s="17" t="e">
        <f t="shared" si="218"/>
        <v>#VALUE!</v>
      </c>
      <c r="L1667" s="15"/>
      <c r="M1667" s="18" t="e">
        <f t="shared" si="253"/>
        <v>#VALUE!</v>
      </c>
      <c r="N1667" s="15"/>
      <c r="O1667" s="15"/>
      <c r="P1667" s="15"/>
      <c r="Q1667" s="15"/>
      <c r="R1667" s="15"/>
      <c r="S1667" s="19"/>
      <c r="T1667" s="15"/>
      <c r="U1667" s="17"/>
      <c r="V1667" s="15"/>
      <c r="W1667" s="15"/>
      <c r="X1667" s="15"/>
      <c r="Y1667" s="15"/>
      <c r="AB1667" s="20"/>
      <c r="AC1667" s="15"/>
      <c r="AD1667" s="15"/>
      <c r="AE1667" s="15"/>
      <c r="AF1667" s="15"/>
      <c r="AG1667" s="22">
        <f t="shared" si="258"/>
        <v>0.16129032258064516</v>
      </c>
      <c r="AH1667" s="15" t="str">
        <f t="shared" si="259"/>
        <v/>
      </c>
      <c r="AI1667" s="22" t="e">
        <f>VLOOKUP(A1667,'[1]Deals (investment)'!$B$2:$Z$1497,1,FALSE)</f>
        <v>#N/A</v>
      </c>
      <c r="AJ1667" s="22" t="e">
        <f>VLOOKUP(A1667,'[1]Deals (investment)'!$B$2:$Z$870,15,FALSE)</f>
        <v>#N/A</v>
      </c>
      <c r="AK1667" s="17" t="e">
        <f>VLOOKUP(A1667,'[1]Deals (Exits)'!B:B,1,FALSE)</f>
        <v>#N/A</v>
      </c>
      <c r="AL1667" s="23">
        <f>VLOOKUP(G1667,[1]Lookups!$V$3:$Y$197,4,FALSE)</f>
        <v>0</v>
      </c>
      <c r="AM1667" s="17" t="e">
        <f>VLOOKUP(X1667,[1]Lookups!$B$3:$C$200,2,FALSE)</f>
        <v>#N/A</v>
      </c>
      <c r="AN1667" s="17" t="e">
        <f>VLOOKUP(R1667,[1]Lookups!$H$3:$I$69,2,FALSE)</f>
        <v>#N/A</v>
      </c>
      <c r="AO1667" s="17" t="e">
        <f>VLOOKUP(T1667,[1]Lookups!$H$3:$I$69,2,FALSE)</f>
        <v>#N/A</v>
      </c>
      <c r="AP1667" s="17" t="e">
        <f>VLOOKUP(AN1667,[1]Lookups!$N$3:$O$11,2,FALSE)</f>
        <v>#N/A</v>
      </c>
      <c r="AQ1667" s="18" t="e">
        <f>COUNTIFS('[1]Deals (investment)'!$B:$B,$A1667)</f>
        <v>#VALUE!</v>
      </c>
      <c r="AR1667" s="18" t="e">
        <f>COUNTIFS('[1]Deals (investment)'!$B:$B,$A1667,'[1]Deals (investment)'!$T:$T,$AW$1)+COUNTIFS('[1]Deals (investment)'!$B:$B,$A1667,'[1]Deals (investment)'!$T:$T,$AX$1)+COUNTIFS('[1]Deals (investment)'!$B:$B,$A1667,'[1]Deals (investment)'!$T:$T,$AY$1)</f>
        <v>#VALUE!</v>
      </c>
      <c r="AS1667" s="17" t="e">
        <f>SUMIFS('[1]Deals (investment)'!$C:$C,'[1]Deals (investment)'!$B:$B,$A1667)</f>
        <v>#VALUE!</v>
      </c>
      <c r="AT1667" s="17" t="e">
        <f t="shared" si="219"/>
        <v>#VALUE!</v>
      </c>
      <c r="AU1667" s="18" t="e">
        <f>COUNTIF('[1]Deals (Exits)'!$B:$B,A1667)</f>
        <v>#VALUE!</v>
      </c>
      <c r="AV1667" s="17" t="e">
        <f>SUMIFS('[1]Deals (investment)'!$C:$C,'[1]Deals (investment)'!$B:$B,$A1667,'[1]Deals (investment)'!$T:$T,AV$1)</f>
        <v>#VALUE!</v>
      </c>
      <c r="AW1667" s="17" t="e">
        <f>SUMIFS('[1]Deals (investment)'!$C:$C,'[1]Deals (investment)'!$B:$B,$A1667,'[1]Deals (investment)'!$T:$T,AW$1)</f>
        <v>#VALUE!</v>
      </c>
      <c r="AX1667" s="17" t="e">
        <f>SUMIFS('[1]Deals (investment)'!$C:$C,'[1]Deals (investment)'!$B:$B,$A1667,'[1]Deals (investment)'!$T:$T,AX$1)</f>
        <v>#VALUE!</v>
      </c>
      <c r="AY1667" s="17" t="e">
        <f>SUMIFS('[1]Deals (investment)'!$C:$C,'[1]Deals (investment)'!$B:$B,$A1667,'[1]Deals (investment)'!$T:$T,AY$1)</f>
        <v>#VALUE!</v>
      </c>
      <c r="AZ1667" s="17" t="e">
        <f>SUMIFS('[1]Deals (investment)'!$C:$C,'[1]Deals (investment)'!$B:$B,$A1667,'[1]Deals (investment)'!$T:$T,AZ$1)</f>
        <v>#VALUE!</v>
      </c>
      <c r="BA1667" s="17" t="e">
        <f>SUMIFS('[1]Deals (investment)'!$C:$C,'[1]Deals (investment)'!$B:$B,$A1667,'[1]Deals (investment)'!$T:$T,BA$1)</f>
        <v>#VALUE!</v>
      </c>
      <c r="BB1667" s="17" t="e">
        <f>SUMIFS('[1]Deals (investment)'!$C:$C,'[1]Deals (investment)'!$B:$B,$A1667,'[1]Deals (investment)'!$T:$T,BB$1)</f>
        <v>#VALUE!</v>
      </c>
      <c r="BC1667" s="17" t="e">
        <f>SUMIFS('[1]Deals (Exits)'!$C:$C,'[1]Deals (Exits)'!$B:$B,$A1667)</f>
        <v>#VALUE!</v>
      </c>
      <c r="BD1667" s="17" t="e">
        <f>SUMIFS('[1]Deals (investment)'!$C:$C,'[1]Deals (investment)'!$B:$B,$A1667,'[1]Deals (investment)'!$V:$V,BD$1)</f>
        <v>#VALUE!</v>
      </c>
      <c r="BE1667" s="17" t="e">
        <f>SUMIFS('[1]Deals (investment)'!$C:$C,'[1]Deals (investment)'!$B:$B,$A1667,'[1]Deals (investment)'!$V:$V,BE$1)</f>
        <v>#VALUE!</v>
      </c>
      <c r="BF1667" s="17" t="e">
        <f>SUMIFS('[1]Deals (investment)'!$C:$C,'[1]Deals (investment)'!$B:$B,$A1667,'[1]Deals (investment)'!$V:$V,BF$1)</f>
        <v>#VALUE!</v>
      </c>
      <c r="BG1667" s="17" t="e">
        <f>SUMIFS('[1]Deals (investment)'!$C:$C,'[1]Deals (investment)'!$B:$B,$A1667,'[1]Deals (investment)'!$V:$V,BG$1)</f>
        <v>#VALUE!</v>
      </c>
      <c r="BH1667" s="17" t="e">
        <f>SUMIFS('[1]Deals (investment)'!$C:$C,'[1]Deals (investment)'!$B:$B,$A1667,'[1]Deals (investment)'!$V:$V,BH$1)</f>
        <v>#VALUE!</v>
      </c>
      <c r="BI1667" s="17" t="e">
        <f>SUMIFS('[1]Deals (investment)'!$C:$C,'[1]Deals (investment)'!$B:$B,$A1667,'[1]Deals (investment)'!$V:$V,BI$1)</f>
        <v>#VALUE!</v>
      </c>
      <c r="BJ1667" s="17" t="e">
        <f>SUMIFS('[1]Deals (investment)'!$C:$C,'[1]Deals (investment)'!$B:$B,$A1667,'[1]Deals (investment)'!$V:$V,BJ$1)</f>
        <v>#VALUE!</v>
      </c>
      <c r="BK1667" s="17" t="e">
        <f>SUMIFS('[1]Deals (investment)'!$C:$C,'[1]Deals (investment)'!$B:$B,$A1667,'[1]Deals (investment)'!$V:$V,BK$1)</f>
        <v>#VALUE!</v>
      </c>
      <c r="BL1667" s="17" t="e">
        <f>SUMIFS('[1]Deals (investment)'!$C:$C,'[1]Deals (investment)'!$B:$B,$A1667,'[1]Deals (investment)'!$V:$V,BL$1)</f>
        <v>#VALUE!</v>
      </c>
      <c r="BM1667" s="17" t="e">
        <f>SUMIFS('[1]Deals (investment)'!$C:$C,'[1]Deals (investment)'!$B:$B,$A1667,'[1]Deals (investment)'!$V:$V,BM$1)</f>
        <v>#VALUE!</v>
      </c>
      <c r="BN1667" s="15"/>
      <c r="BO1667" s="15"/>
      <c r="BP1667" s="22"/>
      <c r="BQ1667" s="15"/>
      <c r="BR1667" s="15"/>
      <c r="BS1667" s="15"/>
      <c r="BT1667" s="15"/>
      <c r="BU1667" s="15"/>
      <c r="BV1667" s="15"/>
      <c r="BW1667" s="15"/>
      <c r="BX1667" s="15"/>
      <c r="BY1667" s="15"/>
      <c r="BZ1667" s="15"/>
      <c r="CA1667" s="15"/>
      <c r="CB1667" s="15"/>
      <c r="CC1667" s="15"/>
      <c r="CD1667" s="15" t="str">
        <f t="shared" ref="CD1667:CD1691" si="260">CONCATENATE(A1667,B1667,C1667)</f>
        <v>TrepLabs</v>
      </c>
      <c r="CE1667" s="15"/>
      <c r="CF1667" s="15"/>
      <c r="CG1667" s="15"/>
      <c r="CH1667" s="15"/>
      <c r="CI1667" s="15"/>
      <c r="CJ1667" s="15"/>
    </row>
    <row r="1668" spans="1:118" ht="12.75">
      <c r="A1668" s="15" t="s">
        <v>10781</v>
      </c>
      <c r="B1668" s="15" t="s">
        <v>10782</v>
      </c>
      <c r="C1668" s="15"/>
      <c r="D1668" s="16">
        <v>2016</v>
      </c>
      <c r="E1668" s="15"/>
      <c r="F1668" s="15"/>
      <c r="G1668" s="15"/>
      <c r="H1668" s="15"/>
      <c r="I1668" s="15"/>
      <c r="J1668" s="15"/>
      <c r="K1668" s="17" t="e">
        <f t="shared" si="218"/>
        <v>#VALUE!</v>
      </c>
      <c r="L1668" s="15"/>
      <c r="M1668" s="18" t="e">
        <f t="shared" si="253"/>
        <v>#VALUE!</v>
      </c>
      <c r="N1668" s="15"/>
      <c r="O1668" s="15"/>
      <c r="P1668" s="15"/>
      <c r="Q1668" s="15"/>
      <c r="R1668" s="15"/>
      <c r="S1668" s="19"/>
      <c r="T1668" s="15"/>
      <c r="U1668" s="17"/>
      <c r="V1668" s="15" t="s">
        <v>10783</v>
      </c>
      <c r="W1668" s="15"/>
      <c r="X1668" s="15" t="s">
        <v>229</v>
      </c>
      <c r="Y1668" s="15" t="s">
        <v>10784</v>
      </c>
      <c r="AB1668" s="20"/>
      <c r="AC1668" s="21" t="s">
        <v>10785</v>
      </c>
      <c r="AD1668" s="21" t="s">
        <v>10786</v>
      </c>
      <c r="AE1668" s="15" t="s">
        <v>312</v>
      </c>
      <c r="AF1668" s="21" t="s">
        <v>10787</v>
      </c>
      <c r="AG1668" s="22">
        <f t="shared" si="258"/>
        <v>0.35483870967741937</v>
      </c>
      <c r="AH1668" s="15" t="str">
        <f t="shared" si="259"/>
        <v/>
      </c>
      <c r="AI1668" s="22" t="e">
        <f>VLOOKUP(A1668,'[1]Deals (investment)'!$B$2:$Z$1497,1,FALSE)</f>
        <v>#N/A</v>
      </c>
      <c r="AJ1668" s="22" t="e">
        <f>VLOOKUP(A1668,'[1]Deals (investment)'!$B$2:$Z$870,15,FALSE)</f>
        <v>#N/A</v>
      </c>
      <c r="AK1668" s="17" t="e">
        <f>VLOOKUP(A1668,'[1]Deals (Exits)'!B:B,1,FALSE)</f>
        <v>#N/A</v>
      </c>
      <c r="AL1668" s="23" t="e">
        <f>VLOOKUP(G1668,[1]Lookups!$V$3:$Y$197,4,FALSE)</f>
        <v>#N/A</v>
      </c>
      <c r="AM1668" s="17" t="str">
        <f>VLOOKUP(X1668,[1]Lookups!$B$3:$C$200,2,FALSE)</f>
        <v>Travel &amp; Leisure</v>
      </c>
      <c r="AN1668" s="17" t="e">
        <f>VLOOKUP(R1668,[1]Lookups!$H$3:$I$69,2,FALSE)</f>
        <v>#N/A</v>
      </c>
      <c r="AO1668" s="17" t="e">
        <f>VLOOKUP(T1668,[1]Lookups!$H$3:$I$69,2,FALSE)</f>
        <v>#N/A</v>
      </c>
      <c r="AP1668" s="17" t="e">
        <f>VLOOKUP(AN1668,[1]Lookups!$N$3:$O$11,2,FALSE)</f>
        <v>#N/A</v>
      </c>
      <c r="AQ1668" s="18" t="e">
        <f>COUNTIFS('[1]Deals (investment)'!$B:$B,$A1668)</f>
        <v>#VALUE!</v>
      </c>
      <c r="AR1668" s="18" t="e">
        <f>COUNTIFS('[1]Deals (investment)'!$B:$B,$A1668,'[1]Deals (investment)'!$T:$T,$AW$1)+COUNTIFS('[1]Deals (investment)'!$B:$B,$A1668,'[1]Deals (investment)'!$T:$T,$AX$1)+COUNTIFS('[1]Deals (investment)'!$B:$B,$A1668,'[1]Deals (investment)'!$T:$T,$AY$1)</f>
        <v>#VALUE!</v>
      </c>
      <c r="AS1668" s="17" t="e">
        <f>SUMIFS('[1]Deals (investment)'!$C:$C,'[1]Deals (investment)'!$B:$B,$A1668)</f>
        <v>#VALUE!</v>
      </c>
      <c r="AT1668" s="17" t="e">
        <f t="shared" si="219"/>
        <v>#VALUE!</v>
      </c>
      <c r="AU1668" s="18" t="e">
        <f>COUNTIF('[1]Deals (Exits)'!$B:$B,A1668)</f>
        <v>#VALUE!</v>
      </c>
      <c r="AV1668" s="17" t="e">
        <f>SUMIFS('[1]Deals (investment)'!$C:$C,'[1]Deals (investment)'!$B:$B,$A1668,'[1]Deals (investment)'!$T:$T,AV$1)</f>
        <v>#VALUE!</v>
      </c>
      <c r="AW1668" s="17" t="e">
        <f>SUMIFS('[1]Deals (investment)'!$C:$C,'[1]Deals (investment)'!$B:$B,$A1668,'[1]Deals (investment)'!$T:$T,AW$1)</f>
        <v>#VALUE!</v>
      </c>
      <c r="AX1668" s="17" t="e">
        <f>SUMIFS('[1]Deals (investment)'!$C:$C,'[1]Deals (investment)'!$B:$B,$A1668,'[1]Deals (investment)'!$T:$T,AX$1)</f>
        <v>#VALUE!</v>
      </c>
      <c r="AY1668" s="17" t="e">
        <f>SUMIFS('[1]Deals (investment)'!$C:$C,'[1]Deals (investment)'!$B:$B,$A1668,'[1]Deals (investment)'!$T:$T,AY$1)</f>
        <v>#VALUE!</v>
      </c>
      <c r="AZ1668" s="17" t="e">
        <f>SUMIFS('[1]Deals (investment)'!$C:$C,'[1]Deals (investment)'!$B:$B,$A1668,'[1]Deals (investment)'!$T:$T,AZ$1)</f>
        <v>#VALUE!</v>
      </c>
      <c r="BA1668" s="17" t="e">
        <f>SUMIFS('[1]Deals (investment)'!$C:$C,'[1]Deals (investment)'!$B:$B,$A1668,'[1]Deals (investment)'!$T:$T,BA$1)</f>
        <v>#VALUE!</v>
      </c>
      <c r="BB1668" s="17" t="e">
        <f>SUMIFS('[1]Deals (investment)'!$C:$C,'[1]Deals (investment)'!$B:$B,$A1668,'[1]Deals (investment)'!$T:$T,BB$1)</f>
        <v>#VALUE!</v>
      </c>
      <c r="BC1668" s="17" t="e">
        <f>SUMIFS('[1]Deals (Exits)'!$C:$C,'[1]Deals (Exits)'!$B:$B,$A1668)</f>
        <v>#VALUE!</v>
      </c>
      <c r="BD1668" s="17" t="e">
        <f>SUMIFS('[1]Deals (investment)'!$C:$C,'[1]Deals (investment)'!$B:$B,$A1668,'[1]Deals (investment)'!$V:$V,BD$1)</f>
        <v>#VALUE!</v>
      </c>
      <c r="BE1668" s="17" t="e">
        <f>SUMIFS('[1]Deals (investment)'!$C:$C,'[1]Deals (investment)'!$B:$B,$A1668,'[1]Deals (investment)'!$V:$V,BE$1)</f>
        <v>#VALUE!</v>
      </c>
      <c r="BF1668" s="17" t="e">
        <f>SUMIFS('[1]Deals (investment)'!$C:$C,'[1]Deals (investment)'!$B:$B,$A1668,'[1]Deals (investment)'!$V:$V,BF$1)</f>
        <v>#VALUE!</v>
      </c>
      <c r="BG1668" s="17" t="e">
        <f>SUMIFS('[1]Deals (investment)'!$C:$C,'[1]Deals (investment)'!$B:$B,$A1668,'[1]Deals (investment)'!$V:$V,BG$1)</f>
        <v>#VALUE!</v>
      </c>
      <c r="BH1668" s="17" t="e">
        <f>SUMIFS('[1]Deals (investment)'!$C:$C,'[1]Deals (investment)'!$B:$B,$A1668,'[1]Deals (investment)'!$V:$V,BH$1)</f>
        <v>#VALUE!</v>
      </c>
      <c r="BI1668" s="17" t="e">
        <f>SUMIFS('[1]Deals (investment)'!$C:$C,'[1]Deals (investment)'!$B:$B,$A1668,'[1]Deals (investment)'!$V:$V,BI$1)</f>
        <v>#VALUE!</v>
      </c>
      <c r="BJ1668" s="17" t="e">
        <f>SUMIFS('[1]Deals (investment)'!$C:$C,'[1]Deals (investment)'!$B:$B,$A1668,'[1]Deals (investment)'!$V:$V,BJ$1)</f>
        <v>#VALUE!</v>
      </c>
      <c r="BK1668" s="17" t="e">
        <f>SUMIFS('[1]Deals (investment)'!$C:$C,'[1]Deals (investment)'!$B:$B,$A1668,'[1]Deals (investment)'!$V:$V,BK$1)</f>
        <v>#VALUE!</v>
      </c>
      <c r="BL1668" s="17" t="e">
        <f>SUMIFS('[1]Deals (investment)'!$C:$C,'[1]Deals (investment)'!$B:$B,$A1668,'[1]Deals (investment)'!$V:$V,BL$1)</f>
        <v>#VALUE!</v>
      </c>
      <c r="BM1668" s="17" t="e">
        <f>SUMIFS('[1]Deals (investment)'!$C:$C,'[1]Deals (investment)'!$B:$B,$A1668,'[1]Deals (investment)'!$V:$V,BM$1)</f>
        <v>#VALUE!</v>
      </c>
      <c r="BN1668" s="15"/>
      <c r="BO1668" s="15"/>
      <c r="BP1668" s="22"/>
      <c r="BQ1668" s="15"/>
      <c r="BR1668" s="15"/>
      <c r="BS1668" s="15"/>
      <c r="BT1668" s="15"/>
      <c r="BU1668" s="15"/>
      <c r="BV1668" s="15"/>
      <c r="BW1668" s="15"/>
      <c r="BX1668" s="15"/>
      <c r="BY1668" s="15"/>
      <c r="BZ1668" s="15"/>
      <c r="CA1668" s="15"/>
      <c r="CB1668" s="15"/>
      <c r="CC1668" s="15"/>
      <c r="CD1668" s="15" t="str">
        <f t="shared" si="260"/>
        <v>TripafriqueTripAfrique offers a pan-African platform specializing in travel to and within Africa.</v>
      </c>
      <c r="CE1668" s="15"/>
      <c r="CF1668" s="15"/>
      <c r="CG1668" s="15"/>
      <c r="CH1668" s="15"/>
      <c r="CI1668" s="15"/>
      <c r="CJ1668" s="15"/>
    </row>
    <row r="1669" spans="1:118" ht="12.75">
      <c r="A1669" s="15" t="s">
        <v>10788</v>
      </c>
      <c r="B1669" s="15" t="s">
        <v>10789</v>
      </c>
      <c r="C1669" s="15" t="s">
        <v>58</v>
      </c>
      <c r="D1669" s="16">
        <v>2012</v>
      </c>
      <c r="E1669" s="15" t="s">
        <v>1472</v>
      </c>
      <c r="F1669" s="15"/>
      <c r="G1669" s="15" t="s">
        <v>91</v>
      </c>
      <c r="H1669" s="15"/>
      <c r="I1669" s="15" t="s">
        <v>91</v>
      </c>
      <c r="J1669" s="15"/>
      <c r="K1669" s="17" t="e">
        <f t="shared" si="218"/>
        <v>#VALUE!</v>
      </c>
      <c r="L1669" s="15"/>
      <c r="M1669" s="18" t="e">
        <f t="shared" si="253"/>
        <v>#VALUE!</v>
      </c>
      <c r="N1669" s="15" t="s">
        <v>10790</v>
      </c>
      <c r="O1669" s="15"/>
      <c r="P1669" s="15"/>
      <c r="Q1669" s="24">
        <v>43626</v>
      </c>
      <c r="R1669" s="15" t="s">
        <v>809</v>
      </c>
      <c r="S1669" s="17">
        <v>13630000</v>
      </c>
      <c r="T1669" s="15" t="s">
        <v>809</v>
      </c>
      <c r="U1669" s="17">
        <v>13630000</v>
      </c>
      <c r="V1669" s="15" t="s">
        <v>10791</v>
      </c>
      <c r="W1669" s="15">
        <v>0</v>
      </c>
      <c r="X1669" s="15" t="s">
        <v>158</v>
      </c>
      <c r="Y1669" s="15" t="s">
        <v>10792</v>
      </c>
      <c r="AB1669" s="20" t="s">
        <v>214</v>
      </c>
      <c r="AC1669" s="21" t="s">
        <v>10793</v>
      </c>
      <c r="AD1669" s="21" t="s">
        <v>10794</v>
      </c>
      <c r="AE1669" s="21" t="s">
        <v>10795</v>
      </c>
      <c r="AF1669" s="21" t="s">
        <v>10796</v>
      </c>
      <c r="AG1669" s="22">
        <f t="shared" si="258"/>
        <v>0.74193548387096775</v>
      </c>
      <c r="AH1669" s="15" t="e">
        <f t="shared" si="259"/>
        <v>#VALUE!</v>
      </c>
      <c r="AI1669" s="22" t="str">
        <f>VLOOKUP(A1669,'[1]Deals (investment)'!$B$2:$Z$1497,1,FALSE)</f>
        <v>Tymebank</v>
      </c>
      <c r="AJ1669" s="22" t="e">
        <f>VLOOKUP(A1669,'[1]Deals (investment)'!$B$2:$Z$870,15,FALSE)</f>
        <v>#N/A</v>
      </c>
      <c r="AK1669" s="17" t="e">
        <f>VLOOKUP(A1669,'[1]Deals (Exits)'!B:B,1,FALSE)</f>
        <v>#N/A</v>
      </c>
      <c r="AL1669" s="23">
        <f>VLOOKUP(G1669,[1]Lookups!$V$3:$Y$197,4,FALSE)</f>
        <v>0</v>
      </c>
      <c r="AM1669" s="17" t="str">
        <f>VLOOKUP(X1669,[1]Lookups!$B$3:$C$200,2,FALSE)</f>
        <v>Financial Services</v>
      </c>
      <c r="AN1669" s="17" t="str">
        <f>VLOOKUP(R1669,[1]Lookups!$H$3:$I$69,2,FALSE)</f>
        <v>6. Private Equity</v>
      </c>
      <c r="AO1669" s="17" t="str">
        <f>VLOOKUP(T1669,[1]Lookups!$H$3:$I$69,2,FALSE)</f>
        <v>6. Private Equity</v>
      </c>
      <c r="AP1669" s="17" t="str">
        <f>VLOOKUP(AN1669,[1]Lookups!$N$3:$O$11,2,FALSE)</f>
        <v>Growth</v>
      </c>
      <c r="AQ1669" s="18" t="e">
        <f>COUNTIFS('[1]Deals (investment)'!$B:$B,$A1669)</f>
        <v>#VALUE!</v>
      </c>
      <c r="AR1669" s="18" t="e">
        <f>COUNTIFS('[1]Deals (investment)'!$B:$B,$A1669,'[1]Deals (investment)'!$T:$T,$AW$1)+COUNTIFS('[1]Deals (investment)'!$B:$B,$A1669,'[1]Deals (investment)'!$T:$T,$AX$1)+COUNTIFS('[1]Deals (investment)'!$B:$B,$A1669,'[1]Deals (investment)'!$T:$T,$AY$1)</f>
        <v>#VALUE!</v>
      </c>
      <c r="AS1669" s="17" t="e">
        <f>SUMIFS('[1]Deals (investment)'!$C:$C,'[1]Deals (investment)'!$B:$B,$A1669)</f>
        <v>#VALUE!</v>
      </c>
      <c r="AT1669" s="17" t="e">
        <f t="shared" si="219"/>
        <v>#VALUE!</v>
      </c>
      <c r="AU1669" s="18" t="e">
        <f>COUNTIF('[1]Deals (Exits)'!$B:$B,A1669)</f>
        <v>#VALUE!</v>
      </c>
      <c r="AV1669" s="17" t="e">
        <f>SUMIFS('[1]Deals (investment)'!$C:$C,'[1]Deals (investment)'!$B:$B,$A1669,'[1]Deals (investment)'!$T:$T,AV$1)</f>
        <v>#VALUE!</v>
      </c>
      <c r="AW1669" s="17" t="e">
        <f>SUMIFS('[1]Deals (investment)'!$C:$C,'[1]Deals (investment)'!$B:$B,$A1669,'[1]Deals (investment)'!$T:$T,AW$1)</f>
        <v>#VALUE!</v>
      </c>
      <c r="AX1669" s="17" t="e">
        <f>SUMIFS('[1]Deals (investment)'!$C:$C,'[1]Deals (investment)'!$B:$B,$A1669,'[1]Deals (investment)'!$T:$T,AX$1)</f>
        <v>#VALUE!</v>
      </c>
      <c r="AY1669" s="17" t="e">
        <f>SUMIFS('[1]Deals (investment)'!$C:$C,'[1]Deals (investment)'!$B:$B,$A1669,'[1]Deals (investment)'!$T:$T,AY$1)</f>
        <v>#VALUE!</v>
      </c>
      <c r="AZ1669" s="17" t="e">
        <f>SUMIFS('[1]Deals (investment)'!$C:$C,'[1]Deals (investment)'!$B:$B,$A1669,'[1]Deals (investment)'!$T:$T,AZ$1)</f>
        <v>#VALUE!</v>
      </c>
      <c r="BA1669" s="17" t="e">
        <f>SUMIFS('[1]Deals (investment)'!$C:$C,'[1]Deals (investment)'!$B:$B,$A1669,'[1]Deals (investment)'!$T:$T,BA$1)</f>
        <v>#VALUE!</v>
      </c>
      <c r="BB1669" s="17" t="e">
        <f>SUMIFS('[1]Deals (investment)'!$C:$C,'[1]Deals (investment)'!$B:$B,$A1669,'[1]Deals (investment)'!$T:$T,BB$1)</f>
        <v>#VALUE!</v>
      </c>
      <c r="BC1669" s="17" t="e">
        <f>SUMIFS('[1]Deals (Exits)'!$C:$C,'[1]Deals (Exits)'!$B:$B,$A1669)</f>
        <v>#VALUE!</v>
      </c>
      <c r="BD1669" s="17" t="e">
        <f>SUMIFS('[1]Deals (investment)'!$C:$C,'[1]Deals (investment)'!$B:$B,$A1669,'[1]Deals (investment)'!$V:$V,BD$1)</f>
        <v>#VALUE!</v>
      </c>
      <c r="BE1669" s="17" t="e">
        <f>SUMIFS('[1]Deals (investment)'!$C:$C,'[1]Deals (investment)'!$B:$B,$A1669,'[1]Deals (investment)'!$V:$V,BE$1)</f>
        <v>#VALUE!</v>
      </c>
      <c r="BF1669" s="17" t="e">
        <f>SUMIFS('[1]Deals (investment)'!$C:$C,'[1]Deals (investment)'!$B:$B,$A1669,'[1]Deals (investment)'!$V:$V,BF$1)</f>
        <v>#VALUE!</v>
      </c>
      <c r="BG1669" s="17" t="e">
        <f>SUMIFS('[1]Deals (investment)'!$C:$C,'[1]Deals (investment)'!$B:$B,$A1669,'[1]Deals (investment)'!$V:$V,BG$1)</f>
        <v>#VALUE!</v>
      </c>
      <c r="BH1669" s="17" t="e">
        <f>SUMIFS('[1]Deals (investment)'!$C:$C,'[1]Deals (investment)'!$B:$B,$A1669,'[1]Deals (investment)'!$V:$V,BH$1)</f>
        <v>#VALUE!</v>
      </c>
      <c r="BI1669" s="17" t="e">
        <f>SUMIFS('[1]Deals (investment)'!$C:$C,'[1]Deals (investment)'!$B:$B,$A1669,'[1]Deals (investment)'!$V:$V,BI$1)</f>
        <v>#VALUE!</v>
      </c>
      <c r="BJ1669" s="17" t="e">
        <f>SUMIFS('[1]Deals (investment)'!$C:$C,'[1]Deals (investment)'!$B:$B,$A1669,'[1]Deals (investment)'!$V:$V,BJ$1)</f>
        <v>#VALUE!</v>
      </c>
      <c r="BK1669" s="17" t="e">
        <f>SUMIFS('[1]Deals (investment)'!$C:$C,'[1]Deals (investment)'!$B:$B,$A1669,'[1]Deals (investment)'!$V:$V,BK$1)</f>
        <v>#VALUE!</v>
      </c>
      <c r="BL1669" s="17" t="e">
        <f>SUMIFS('[1]Deals (investment)'!$C:$C,'[1]Deals (investment)'!$B:$B,$A1669,'[1]Deals (investment)'!$V:$V,BL$1)</f>
        <v>#VALUE!</v>
      </c>
      <c r="BM1669" s="17" t="e">
        <f>SUMIFS('[1]Deals (investment)'!$C:$C,'[1]Deals (investment)'!$B:$B,$A1669,'[1]Deals (investment)'!$V:$V,BM$1)</f>
        <v>#VALUE!</v>
      </c>
      <c r="BN1669" s="15"/>
      <c r="BO1669" s="15"/>
      <c r="BP1669" s="22"/>
      <c r="BQ1669" s="15"/>
      <c r="BR1669" s="15"/>
      <c r="BS1669" s="15"/>
      <c r="BT1669" s="15"/>
      <c r="BU1669" s="15"/>
      <c r="BV1669" s="15"/>
      <c r="BW1669" s="15"/>
      <c r="BX1669" s="15"/>
      <c r="BY1669" s="15"/>
      <c r="BZ1669" s="15"/>
      <c r="CA1669" s="15"/>
      <c r="CB1669" s="15"/>
      <c r="CC1669" s="15"/>
      <c r="CD1669" s="15" t="str">
        <f t="shared" si="260"/>
        <v>TymebankTymeBank is a fully black-owned and controlled investment company based in South Africa. It is an exclusively digital retail bank that aims to provide every South African accessible and affordable banking so that they can take part in, grow and benefit from the country’s economyActive</v>
      </c>
      <c r="CE1669" s="15"/>
      <c r="CF1669" s="15"/>
      <c r="CG1669" s="15"/>
      <c r="CH1669" s="15"/>
      <c r="CI1669" s="15"/>
      <c r="CJ1669" s="15"/>
      <c r="DN1669">
        <v>2019</v>
      </c>
    </row>
    <row r="1670" spans="1:118" ht="12.75">
      <c r="A1670" s="15" t="s">
        <v>10797</v>
      </c>
      <c r="B1670" s="15" t="s">
        <v>1805</v>
      </c>
      <c r="C1670" s="15"/>
      <c r="D1670" s="16">
        <v>2017</v>
      </c>
      <c r="E1670" s="15" t="s">
        <v>6556</v>
      </c>
      <c r="F1670" s="15"/>
      <c r="G1670" s="15"/>
      <c r="H1670" s="15"/>
      <c r="I1670" s="15"/>
      <c r="J1670" s="15"/>
      <c r="K1670" s="17" t="e">
        <f t="shared" si="218"/>
        <v>#VALUE!</v>
      </c>
      <c r="L1670" s="15"/>
      <c r="M1670" s="18" t="e">
        <f t="shared" si="253"/>
        <v>#VALUE!</v>
      </c>
      <c r="N1670" s="15"/>
      <c r="O1670" s="15"/>
      <c r="P1670" s="15"/>
      <c r="Q1670" s="15"/>
      <c r="R1670" s="15"/>
      <c r="S1670" s="19"/>
      <c r="T1670" s="15"/>
      <c r="U1670" s="17"/>
      <c r="V1670" s="15" t="s">
        <v>10798</v>
      </c>
      <c r="W1670" s="15"/>
      <c r="X1670" s="15" t="s">
        <v>404</v>
      </c>
      <c r="Y1670" s="15" t="s">
        <v>1807</v>
      </c>
      <c r="AB1670" s="20"/>
      <c r="AC1670" s="21" t="s">
        <v>10799</v>
      </c>
      <c r="AD1670" s="21" t="s">
        <v>10800</v>
      </c>
      <c r="AE1670" s="15" t="s">
        <v>312</v>
      </c>
      <c r="AF1670" s="21" t="s">
        <v>10801</v>
      </c>
      <c r="AG1670" s="22">
        <f t="shared" si="258"/>
        <v>0.38709677419354838</v>
      </c>
      <c r="AH1670" s="15" t="str">
        <f t="shared" si="259"/>
        <v/>
      </c>
      <c r="AI1670" s="22" t="e">
        <f>VLOOKUP(A1670,'[1]Deals (investment)'!$B$2:$Z$1497,1,FALSE)</f>
        <v>#N/A</v>
      </c>
      <c r="AJ1670" s="22" t="e">
        <f>VLOOKUP(A1670,'[1]Deals (investment)'!$B$2:$Z$870,15,FALSE)</f>
        <v>#N/A</v>
      </c>
      <c r="AK1670" s="17" t="e">
        <f>VLOOKUP(A1670,'[1]Deals (Exits)'!B:B,1,FALSE)</f>
        <v>#N/A</v>
      </c>
      <c r="AL1670" s="23" t="e">
        <f>VLOOKUP(G1670,[1]Lookups!$V$3:$Y$197,4,FALSE)</f>
        <v>#N/A</v>
      </c>
      <c r="AM1670" s="17" t="str">
        <f>VLOOKUP(X1670,[1]Lookups!$B$3:$C$200,2,FALSE)</f>
        <v>Other Technologies &amp; Information Technology</v>
      </c>
      <c r="AN1670" s="17" t="e">
        <f>VLOOKUP(R1670,[1]Lookups!$H$3:$I$69,2,FALSE)</f>
        <v>#N/A</v>
      </c>
      <c r="AO1670" s="17" t="e">
        <f>VLOOKUP(T1670,[1]Lookups!$H$3:$I$69,2,FALSE)</f>
        <v>#N/A</v>
      </c>
      <c r="AP1670" s="17" t="e">
        <f>VLOOKUP(AN1670,[1]Lookups!$N$3:$O$11,2,FALSE)</f>
        <v>#N/A</v>
      </c>
      <c r="AQ1670" s="18" t="e">
        <f>COUNTIFS('[1]Deals (investment)'!$B:$B,$A1670)</f>
        <v>#VALUE!</v>
      </c>
      <c r="AR1670" s="18" t="e">
        <f>COUNTIFS('[1]Deals (investment)'!$B:$B,$A1670,'[1]Deals (investment)'!$T:$T,$AW$1)+COUNTIFS('[1]Deals (investment)'!$B:$B,$A1670,'[1]Deals (investment)'!$T:$T,$AX$1)+COUNTIFS('[1]Deals (investment)'!$B:$B,$A1670,'[1]Deals (investment)'!$T:$T,$AY$1)</f>
        <v>#VALUE!</v>
      </c>
      <c r="AS1670" s="17" t="e">
        <f>SUMIFS('[1]Deals (investment)'!$C:$C,'[1]Deals (investment)'!$B:$B,$A1670)</f>
        <v>#VALUE!</v>
      </c>
      <c r="AT1670" s="17" t="e">
        <f t="shared" si="219"/>
        <v>#VALUE!</v>
      </c>
      <c r="AU1670" s="18" t="e">
        <f>COUNTIF('[1]Deals (Exits)'!$B:$B,A1670)</f>
        <v>#VALUE!</v>
      </c>
      <c r="AV1670" s="17" t="e">
        <f>SUMIFS('[1]Deals (investment)'!$C:$C,'[1]Deals (investment)'!$B:$B,$A1670,'[1]Deals (investment)'!$T:$T,AV$1)</f>
        <v>#VALUE!</v>
      </c>
      <c r="AW1670" s="17" t="e">
        <f>SUMIFS('[1]Deals (investment)'!$C:$C,'[1]Deals (investment)'!$B:$B,$A1670,'[1]Deals (investment)'!$T:$T,AW$1)</f>
        <v>#VALUE!</v>
      </c>
      <c r="AX1670" s="17" t="e">
        <f>SUMIFS('[1]Deals (investment)'!$C:$C,'[1]Deals (investment)'!$B:$B,$A1670,'[1]Deals (investment)'!$T:$T,AX$1)</f>
        <v>#VALUE!</v>
      </c>
      <c r="AY1670" s="17" t="e">
        <f>SUMIFS('[1]Deals (investment)'!$C:$C,'[1]Deals (investment)'!$B:$B,$A1670,'[1]Deals (investment)'!$T:$T,AY$1)</f>
        <v>#VALUE!</v>
      </c>
      <c r="AZ1670" s="17" t="e">
        <f>SUMIFS('[1]Deals (investment)'!$C:$C,'[1]Deals (investment)'!$B:$B,$A1670,'[1]Deals (investment)'!$T:$T,AZ$1)</f>
        <v>#VALUE!</v>
      </c>
      <c r="BA1670" s="17" t="e">
        <f>SUMIFS('[1]Deals (investment)'!$C:$C,'[1]Deals (investment)'!$B:$B,$A1670,'[1]Deals (investment)'!$T:$T,BA$1)</f>
        <v>#VALUE!</v>
      </c>
      <c r="BB1670" s="17" t="e">
        <f>SUMIFS('[1]Deals (investment)'!$C:$C,'[1]Deals (investment)'!$B:$B,$A1670,'[1]Deals (investment)'!$T:$T,BB$1)</f>
        <v>#VALUE!</v>
      </c>
      <c r="BC1670" s="17" t="e">
        <f>SUMIFS('[1]Deals (Exits)'!$C:$C,'[1]Deals (Exits)'!$B:$B,$A1670)</f>
        <v>#VALUE!</v>
      </c>
      <c r="BD1670" s="17" t="e">
        <f>SUMIFS('[1]Deals (investment)'!$C:$C,'[1]Deals (investment)'!$B:$B,$A1670,'[1]Deals (investment)'!$V:$V,BD$1)</f>
        <v>#VALUE!</v>
      </c>
      <c r="BE1670" s="17" t="e">
        <f>SUMIFS('[1]Deals (investment)'!$C:$C,'[1]Deals (investment)'!$B:$B,$A1670,'[1]Deals (investment)'!$V:$V,BE$1)</f>
        <v>#VALUE!</v>
      </c>
      <c r="BF1670" s="17" t="e">
        <f>SUMIFS('[1]Deals (investment)'!$C:$C,'[1]Deals (investment)'!$B:$B,$A1670,'[1]Deals (investment)'!$V:$V,BF$1)</f>
        <v>#VALUE!</v>
      </c>
      <c r="BG1670" s="17" t="e">
        <f>SUMIFS('[1]Deals (investment)'!$C:$C,'[1]Deals (investment)'!$B:$B,$A1670,'[1]Deals (investment)'!$V:$V,BG$1)</f>
        <v>#VALUE!</v>
      </c>
      <c r="BH1670" s="17" t="e">
        <f>SUMIFS('[1]Deals (investment)'!$C:$C,'[1]Deals (investment)'!$B:$B,$A1670,'[1]Deals (investment)'!$V:$V,BH$1)</f>
        <v>#VALUE!</v>
      </c>
      <c r="BI1670" s="17" t="e">
        <f>SUMIFS('[1]Deals (investment)'!$C:$C,'[1]Deals (investment)'!$B:$B,$A1670,'[1]Deals (investment)'!$V:$V,BI$1)</f>
        <v>#VALUE!</v>
      </c>
      <c r="BJ1670" s="17" t="e">
        <f>SUMIFS('[1]Deals (investment)'!$C:$C,'[1]Deals (investment)'!$B:$B,$A1670,'[1]Deals (investment)'!$V:$V,BJ$1)</f>
        <v>#VALUE!</v>
      </c>
      <c r="BK1670" s="17" t="e">
        <f>SUMIFS('[1]Deals (investment)'!$C:$C,'[1]Deals (investment)'!$B:$B,$A1670,'[1]Deals (investment)'!$V:$V,BK$1)</f>
        <v>#VALUE!</v>
      </c>
      <c r="BL1670" s="17" t="e">
        <f>SUMIFS('[1]Deals (investment)'!$C:$C,'[1]Deals (investment)'!$B:$B,$A1670,'[1]Deals (investment)'!$V:$V,BL$1)</f>
        <v>#VALUE!</v>
      </c>
      <c r="BM1670" s="17" t="e">
        <f>SUMIFS('[1]Deals (investment)'!$C:$C,'[1]Deals (investment)'!$B:$B,$A1670,'[1]Deals (investment)'!$V:$V,BM$1)</f>
        <v>#VALUE!</v>
      </c>
      <c r="BN1670" s="15"/>
      <c r="BO1670" s="15"/>
      <c r="BP1670" s="22"/>
      <c r="BQ1670" s="15"/>
      <c r="BR1670" s="15"/>
      <c r="BS1670" s="15"/>
      <c r="BT1670" s="15"/>
      <c r="BU1670" s="15"/>
      <c r="BV1670" s="15"/>
      <c r="BW1670" s="15"/>
      <c r="BX1670" s="15"/>
      <c r="BY1670" s="15"/>
      <c r="BZ1670" s="15"/>
      <c r="CA1670" s="15"/>
      <c r="CB1670" s="15"/>
      <c r="CC1670" s="15"/>
      <c r="CD1670" s="15" t="str">
        <f t="shared" si="260"/>
        <v>TruktoTrukto is a platform that uses cutting edge technology to link shippers with truckers.</v>
      </c>
      <c r="CE1670" s="15"/>
      <c r="CF1670" s="15"/>
      <c r="CG1670" s="15"/>
      <c r="CH1670" s="15"/>
      <c r="CI1670" s="15"/>
      <c r="CJ1670" s="15"/>
    </row>
    <row r="1671" spans="1:118" ht="12.75">
      <c r="A1671" s="15" t="s">
        <v>10802</v>
      </c>
      <c r="B1671" s="15" t="s">
        <v>10803</v>
      </c>
      <c r="C1671" s="15" t="s">
        <v>58</v>
      </c>
      <c r="D1671" s="16">
        <v>2013</v>
      </c>
      <c r="E1671" s="15" t="s">
        <v>882</v>
      </c>
      <c r="F1671" s="15" t="s">
        <v>91</v>
      </c>
      <c r="G1671" s="15" t="s">
        <v>103</v>
      </c>
      <c r="H1671" s="15"/>
      <c r="I1671" s="15" t="s">
        <v>10804</v>
      </c>
      <c r="J1671" s="15"/>
      <c r="K1671" s="17" t="e">
        <f t="shared" si="218"/>
        <v>#VALUE!</v>
      </c>
      <c r="L1671" s="15"/>
      <c r="M1671" s="18" t="e">
        <f t="shared" si="253"/>
        <v>#VALUE!</v>
      </c>
      <c r="N1671" s="15"/>
      <c r="O1671" s="15"/>
      <c r="P1671" s="15"/>
      <c r="Q1671" s="24" t="e">
        <f ca="1">_xludf.MAXIFS('[1]Deals (investment)'!A:A,'[1]Deals (investment)'!B:B,A1671)</f>
        <v>#NAME?</v>
      </c>
      <c r="R1671" s="15" t="s">
        <v>636</v>
      </c>
      <c r="S1671" s="19">
        <v>25000</v>
      </c>
      <c r="T1671" s="15" t="s">
        <v>375</v>
      </c>
      <c r="U1671" s="17">
        <v>80000</v>
      </c>
      <c r="V1671" s="15" t="s">
        <v>10805</v>
      </c>
      <c r="W1671" s="15">
        <v>1</v>
      </c>
      <c r="X1671" s="15" t="s">
        <v>191</v>
      </c>
      <c r="Y1671" s="15" t="s">
        <v>10806</v>
      </c>
      <c r="AB1671" s="20" t="s">
        <v>286</v>
      </c>
      <c r="AC1671" s="21" t="s">
        <v>10807</v>
      </c>
      <c r="AD1671" s="21" t="s">
        <v>10808</v>
      </c>
      <c r="AE1671" s="21" t="s">
        <v>10809</v>
      </c>
      <c r="AF1671" s="21" t="s">
        <v>10810</v>
      </c>
      <c r="AG1671" s="22">
        <f t="shared" ca="1" si="258"/>
        <v>0.74193548387096775</v>
      </c>
      <c r="AH1671" s="15" t="e">
        <f t="shared" si="259"/>
        <v>#VALUE!</v>
      </c>
      <c r="AI1671" s="22" t="str">
        <f>VLOOKUP(A1671,'[1]Deals (investment)'!$B$2:$Z$1497,1,FALSE)</f>
        <v>Ubongo</v>
      </c>
      <c r="AJ1671" s="22" t="e">
        <f>VLOOKUP(A1671,'[1]Deals (investment)'!$B$2:$Z$870,15,FALSE)</f>
        <v>#N/A</v>
      </c>
      <c r="AK1671" s="17" t="e">
        <f>VLOOKUP(A1671,'[1]Deals (Exits)'!B:B,1,FALSE)</f>
        <v>#N/A</v>
      </c>
      <c r="AL1671" s="23">
        <f>VLOOKUP(G1671,[1]Lookups!$V$3:$Y$197,4,FALSE)</f>
        <v>0</v>
      </c>
      <c r="AM1671" s="17" t="str">
        <f>VLOOKUP(X1671,[1]Lookups!$B$3:$C$200,2,FALSE)</f>
        <v>Education</v>
      </c>
      <c r="AN1671" s="17" t="str">
        <f>VLOOKUP(R1671,[1]Lookups!$H$3:$I$69,2,FALSE)</f>
        <v>1. Grant</v>
      </c>
      <c r="AO1671" s="17" t="str">
        <f>VLOOKUP(T1671,[1]Lookups!$H$3:$I$69,2,FALSE)</f>
        <v>2. Seed</v>
      </c>
      <c r="AP1671" s="17" t="str">
        <f>VLOOKUP(AN1671,[1]Lookups!$N$3:$O$11,2,FALSE)</f>
        <v>Early</v>
      </c>
      <c r="AQ1671" s="18" t="e">
        <f>COUNTIFS('[1]Deals (investment)'!$B:$B,$A1671)</f>
        <v>#VALUE!</v>
      </c>
      <c r="AR1671" s="18" t="e">
        <f>COUNTIFS('[1]Deals (investment)'!$B:$B,$A1671,'[1]Deals (investment)'!$T:$T,$AW$1)+COUNTIFS('[1]Deals (investment)'!$B:$B,$A1671,'[1]Deals (investment)'!$T:$T,$AX$1)+COUNTIFS('[1]Deals (investment)'!$B:$B,$A1671,'[1]Deals (investment)'!$T:$T,$AY$1)</f>
        <v>#VALUE!</v>
      </c>
      <c r="AS1671" s="17" t="e">
        <f>SUMIFS('[1]Deals (investment)'!$C:$C,'[1]Deals (investment)'!$B:$B,$A1671)</f>
        <v>#VALUE!</v>
      </c>
      <c r="AT1671" s="17" t="e">
        <f t="shared" si="219"/>
        <v>#VALUE!</v>
      </c>
      <c r="AU1671" s="18" t="e">
        <f>COUNTIF('[1]Deals (Exits)'!$B:$B,A1671)</f>
        <v>#VALUE!</v>
      </c>
      <c r="AV1671" s="17" t="e">
        <f>SUMIFS('[1]Deals (investment)'!$C:$C,'[1]Deals (investment)'!$B:$B,$A1671,'[1]Deals (investment)'!$T:$T,AV$1)</f>
        <v>#VALUE!</v>
      </c>
      <c r="AW1671" s="17" t="e">
        <f>SUMIFS('[1]Deals (investment)'!$C:$C,'[1]Deals (investment)'!$B:$B,$A1671,'[1]Deals (investment)'!$T:$T,AW$1)</f>
        <v>#VALUE!</v>
      </c>
      <c r="AX1671" s="17" t="e">
        <f>SUMIFS('[1]Deals (investment)'!$C:$C,'[1]Deals (investment)'!$B:$B,$A1671,'[1]Deals (investment)'!$T:$T,AX$1)</f>
        <v>#VALUE!</v>
      </c>
      <c r="AY1671" s="17" t="e">
        <f>SUMIFS('[1]Deals (investment)'!$C:$C,'[1]Deals (investment)'!$B:$B,$A1671,'[1]Deals (investment)'!$T:$T,AY$1)</f>
        <v>#VALUE!</v>
      </c>
      <c r="AZ1671" s="17" t="e">
        <f>SUMIFS('[1]Deals (investment)'!$C:$C,'[1]Deals (investment)'!$B:$B,$A1671,'[1]Deals (investment)'!$T:$T,AZ$1)</f>
        <v>#VALUE!</v>
      </c>
      <c r="BA1671" s="17" t="e">
        <f>SUMIFS('[1]Deals (investment)'!$C:$C,'[1]Deals (investment)'!$B:$B,$A1671,'[1]Deals (investment)'!$T:$T,BA$1)</f>
        <v>#VALUE!</v>
      </c>
      <c r="BB1671" s="17" t="e">
        <f>SUMIFS('[1]Deals (investment)'!$C:$C,'[1]Deals (investment)'!$B:$B,$A1671,'[1]Deals (investment)'!$T:$T,BB$1)</f>
        <v>#VALUE!</v>
      </c>
      <c r="BC1671" s="17" t="e">
        <f>SUMIFS('[1]Deals (Exits)'!$C:$C,'[1]Deals (Exits)'!$B:$B,$A1671)</f>
        <v>#VALUE!</v>
      </c>
      <c r="BD1671" s="17" t="e">
        <f>SUMIFS('[1]Deals (investment)'!$C:$C,'[1]Deals (investment)'!$B:$B,$A1671,'[1]Deals (investment)'!$V:$V,BD$1)</f>
        <v>#VALUE!</v>
      </c>
      <c r="BE1671" s="17" t="e">
        <f>SUMIFS('[1]Deals (investment)'!$C:$C,'[1]Deals (investment)'!$B:$B,$A1671,'[1]Deals (investment)'!$V:$V,BE$1)</f>
        <v>#VALUE!</v>
      </c>
      <c r="BF1671" s="17" t="e">
        <f>SUMIFS('[1]Deals (investment)'!$C:$C,'[1]Deals (investment)'!$B:$B,$A1671,'[1]Deals (investment)'!$V:$V,BF$1)</f>
        <v>#VALUE!</v>
      </c>
      <c r="BG1671" s="17" t="e">
        <f>SUMIFS('[1]Deals (investment)'!$C:$C,'[1]Deals (investment)'!$B:$B,$A1671,'[1]Deals (investment)'!$V:$V,BG$1)</f>
        <v>#VALUE!</v>
      </c>
      <c r="BH1671" s="17" t="e">
        <f>SUMIFS('[1]Deals (investment)'!$C:$C,'[1]Deals (investment)'!$B:$B,$A1671,'[1]Deals (investment)'!$V:$V,BH$1)</f>
        <v>#VALUE!</v>
      </c>
      <c r="BI1671" s="17" t="e">
        <f>SUMIFS('[1]Deals (investment)'!$C:$C,'[1]Deals (investment)'!$B:$B,$A1671,'[1]Deals (investment)'!$V:$V,BI$1)</f>
        <v>#VALUE!</v>
      </c>
      <c r="BJ1671" s="17" t="e">
        <f>SUMIFS('[1]Deals (investment)'!$C:$C,'[1]Deals (investment)'!$B:$B,$A1671,'[1]Deals (investment)'!$V:$V,BJ$1)</f>
        <v>#VALUE!</v>
      </c>
      <c r="BK1671" s="17" t="e">
        <f>SUMIFS('[1]Deals (investment)'!$C:$C,'[1]Deals (investment)'!$B:$B,$A1671,'[1]Deals (investment)'!$V:$V,BK$1)</f>
        <v>#VALUE!</v>
      </c>
      <c r="BL1671" s="17" t="e">
        <f>SUMIFS('[1]Deals (investment)'!$C:$C,'[1]Deals (investment)'!$B:$B,$A1671,'[1]Deals (investment)'!$V:$V,BL$1)</f>
        <v>#VALUE!</v>
      </c>
      <c r="BM1671" s="17" t="e">
        <f>SUMIFS('[1]Deals (investment)'!$C:$C,'[1]Deals (investment)'!$B:$B,$A1671,'[1]Deals (investment)'!$V:$V,BM$1)</f>
        <v>#VALUE!</v>
      </c>
      <c r="BN1671" s="15"/>
      <c r="BO1671" s="15"/>
      <c r="BP1671" s="22"/>
      <c r="BQ1671" s="15"/>
      <c r="BR1671" s="15"/>
      <c r="BS1671" s="15"/>
      <c r="BT1671" s="15"/>
      <c r="BU1671" s="15"/>
      <c r="BV1671" s="15"/>
      <c r="BW1671" s="15"/>
      <c r="BX1671" s="15"/>
      <c r="BY1671" s="15"/>
      <c r="BZ1671" s="15"/>
      <c r="CA1671" s="15"/>
      <c r="CB1671" s="15"/>
      <c r="CC1671" s="15"/>
      <c r="CD1671" s="15" t="str">
        <f t="shared" si="260"/>
        <v>UbongoUbongo is Africa's leading producer of kids' edutainment. As a non-profit social enterprise they create fun, localised and multi-platform educational content that helps kids learn, and leverage their learning to change their lives. Ubongo reaches millions of families across Africa through accessible technologies like TV, radio and mobile phones. Learn more about Ubongo at www.ubongo.orgActive</v>
      </c>
      <c r="CE1671" s="15"/>
      <c r="CF1671" s="15"/>
      <c r="CG1671" s="15"/>
      <c r="CH1671" s="15"/>
      <c r="CI1671" s="15"/>
      <c r="CJ1671" s="15"/>
      <c r="DM1671">
        <v>33</v>
      </c>
      <c r="DN1671">
        <v>2019</v>
      </c>
    </row>
    <row r="1672" spans="1:118" ht="12.75">
      <c r="A1672" s="15" t="s">
        <v>10811</v>
      </c>
      <c r="B1672" s="15" t="s">
        <v>10812</v>
      </c>
      <c r="C1672" s="15"/>
      <c r="D1672" s="16">
        <v>2016</v>
      </c>
      <c r="E1672" s="15" t="s">
        <v>10813</v>
      </c>
      <c r="F1672" s="15"/>
      <c r="G1672" s="15"/>
      <c r="H1672" s="15"/>
      <c r="I1672" s="15"/>
      <c r="J1672" s="15"/>
      <c r="K1672" s="17" t="e">
        <f t="shared" si="218"/>
        <v>#VALUE!</v>
      </c>
      <c r="L1672" s="15"/>
      <c r="M1672" s="18" t="e">
        <f t="shared" si="253"/>
        <v>#VALUE!</v>
      </c>
      <c r="N1672" s="15"/>
      <c r="O1672" s="15"/>
      <c r="P1672" s="15"/>
      <c r="Q1672" s="15"/>
      <c r="R1672" s="15"/>
      <c r="S1672" s="19"/>
      <c r="T1672" s="15"/>
      <c r="U1672" s="17"/>
      <c r="V1672" s="15" t="s">
        <v>10814</v>
      </c>
      <c r="W1672" s="15"/>
      <c r="X1672" s="15" t="s">
        <v>64</v>
      </c>
      <c r="Y1672" s="15"/>
      <c r="AB1672" s="20"/>
      <c r="AC1672" s="21" t="s">
        <v>10815</v>
      </c>
      <c r="AD1672" s="21" t="s">
        <v>10816</v>
      </c>
      <c r="AE1672" s="21" t="s">
        <v>10817</v>
      </c>
      <c r="AF1672" s="21" t="s">
        <v>10818</v>
      </c>
      <c r="AG1672" s="22">
        <f t="shared" si="258"/>
        <v>0.35483870967741937</v>
      </c>
      <c r="AH1672" s="15" t="e">
        <f t="shared" si="259"/>
        <v>#VALUE!</v>
      </c>
      <c r="AI1672" s="22" t="e">
        <f>VLOOKUP(A1672,'[1]Deals (investment)'!$B$2:$Z$1497,1,FALSE)</f>
        <v>#N/A</v>
      </c>
      <c r="AJ1672" s="22" t="e">
        <f>VLOOKUP(A1672,'[1]Deals (investment)'!$B$2:$Z$870,15,FALSE)</f>
        <v>#N/A</v>
      </c>
      <c r="AK1672" s="17" t="e">
        <f>VLOOKUP(A1672,'[1]Deals (Exits)'!B:B,1,FALSE)</f>
        <v>#N/A</v>
      </c>
      <c r="AL1672" s="23" t="e">
        <f>VLOOKUP(G1672,[1]Lookups!$V$3:$Y$197,4,FALSE)</f>
        <v>#N/A</v>
      </c>
      <c r="AM1672" s="17" t="str">
        <f>VLOOKUP(X1672,[1]Lookups!$B$3:$C$200,2,FALSE)</f>
        <v>E-commerce &amp; Retail</v>
      </c>
      <c r="AN1672" s="17" t="e">
        <f>VLOOKUP(R1672,[1]Lookups!$H$3:$I$69,2,FALSE)</f>
        <v>#N/A</v>
      </c>
      <c r="AO1672" s="17" t="e">
        <f>VLOOKUP(T1672,[1]Lookups!$H$3:$I$69,2,FALSE)</f>
        <v>#N/A</v>
      </c>
      <c r="AP1672" s="17" t="e">
        <f>VLOOKUP(AN1672,[1]Lookups!$N$3:$O$11,2,FALSE)</f>
        <v>#N/A</v>
      </c>
      <c r="AQ1672" s="18" t="e">
        <f>COUNTIFS('[1]Deals (investment)'!$B:$B,$A1672)</f>
        <v>#VALUE!</v>
      </c>
      <c r="AR1672" s="18" t="e">
        <f>COUNTIFS('[1]Deals (investment)'!$B:$B,$A1672,'[1]Deals (investment)'!$T:$T,$AW$1)+COUNTIFS('[1]Deals (investment)'!$B:$B,$A1672,'[1]Deals (investment)'!$T:$T,$AX$1)+COUNTIFS('[1]Deals (investment)'!$B:$B,$A1672,'[1]Deals (investment)'!$T:$T,$AY$1)</f>
        <v>#VALUE!</v>
      </c>
      <c r="AS1672" s="17" t="e">
        <f>SUMIFS('[1]Deals (investment)'!$C:$C,'[1]Deals (investment)'!$B:$B,$A1672)</f>
        <v>#VALUE!</v>
      </c>
      <c r="AT1672" s="17" t="e">
        <f t="shared" si="219"/>
        <v>#VALUE!</v>
      </c>
      <c r="AU1672" s="18" t="e">
        <f>COUNTIF('[1]Deals (Exits)'!$B:$B,A1672)</f>
        <v>#VALUE!</v>
      </c>
      <c r="AV1672" s="17" t="e">
        <f>SUMIFS('[1]Deals (investment)'!$C:$C,'[1]Deals (investment)'!$B:$B,$A1672,'[1]Deals (investment)'!$T:$T,AV$1)</f>
        <v>#VALUE!</v>
      </c>
      <c r="AW1672" s="17" t="e">
        <f>SUMIFS('[1]Deals (investment)'!$C:$C,'[1]Deals (investment)'!$B:$B,$A1672,'[1]Deals (investment)'!$T:$T,AW$1)</f>
        <v>#VALUE!</v>
      </c>
      <c r="AX1672" s="17" t="e">
        <f>SUMIFS('[1]Deals (investment)'!$C:$C,'[1]Deals (investment)'!$B:$B,$A1672,'[1]Deals (investment)'!$T:$T,AX$1)</f>
        <v>#VALUE!</v>
      </c>
      <c r="AY1672" s="17" t="e">
        <f>SUMIFS('[1]Deals (investment)'!$C:$C,'[1]Deals (investment)'!$B:$B,$A1672,'[1]Deals (investment)'!$T:$T,AY$1)</f>
        <v>#VALUE!</v>
      </c>
      <c r="AZ1672" s="17" t="e">
        <f>SUMIFS('[1]Deals (investment)'!$C:$C,'[1]Deals (investment)'!$B:$B,$A1672,'[1]Deals (investment)'!$T:$T,AZ$1)</f>
        <v>#VALUE!</v>
      </c>
      <c r="BA1672" s="17" t="e">
        <f>SUMIFS('[1]Deals (investment)'!$C:$C,'[1]Deals (investment)'!$B:$B,$A1672,'[1]Deals (investment)'!$T:$T,BA$1)</f>
        <v>#VALUE!</v>
      </c>
      <c r="BB1672" s="17" t="e">
        <f>SUMIFS('[1]Deals (investment)'!$C:$C,'[1]Deals (investment)'!$B:$B,$A1672,'[1]Deals (investment)'!$T:$T,BB$1)</f>
        <v>#VALUE!</v>
      </c>
      <c r="BC1672" s="17" t="e">
        <f>SUMIFS('[1]Deals (Exits)'!$C:$C,'[1]Deals (Exits)'!$B:$B,$A1672)</f>
        <v>#VALUE!</v>
      </c>
      <c r="BD1672" s="17" t="e">
        <f>SUMIFS('[1]Deals (investment)'!$C:$C,'[1]Deals (investment)'!$B:$B,$A1672,'[1]Deals (investment)'!$V:$V,BD$1)</f>
        <v>#VALUE!</v>
      </c>
      <c r="BE1672" s="17" t="e">
        <f>SUMIFS('[1]Deals (investment)'!$C:$C,'[1]Deals (investment)'!$B:$B,$A1672,'[1]Deals (investment)'!$V:$V,BE$1)</f>
        <v>#VALUE!</v>
      </c>
      <c r="BF1672" s="17" t="e">
        <f>SUMIFS('[1]Deals (investment)'!$C:$C,'[1]Deals (investment)'!$B:$B,$A1672,'[1]Deals (investment)'!$V:$V,BF$1)</f>
        <v>#VALUE!</v>
      </c>
      <c r="BG1672" s="17" t="e">
        <f>SUMIFS('[1]Deals (investment)'!$C:$C,'[1]Deals (investment)'!$B:$B,$A1672,'[1]Deals (investment)'!$V:$V,BG$1)</f>
        <v>#VALUE!</v>
      </c>
      <c r="BH1672" s="17" t="e">
        <f>SUMIFS('[1]Deals (investment)'!$C:$C,'[1]Deals (investment)'!$B:$B,$A1672,'[1]Deals (investment)'!$V:$V,BH$1)</f>
        <v>#VALUE!</v>
      </c>
      <c r="BI1672" s="17" t="e">
        <f>SUMIFS('[1]Deals (investment)'!$C:$C,'[1]Deals (investment)'!$B:$B,$A1672,'[1]Deals (investment)'!$V:$V,BI$1)</f>
        <v>#VALUE!</v>
      </c>
      <c r="BJ1672" s="17" t="e">
        <f>SUMIFS('[1]Deals (investment)'!$C:$C,'[1]Deals (investment)'!$B:$B,$A1672,'[1]Deals (investment)'!$V:$V,BJ$1)</f>
        <v>#VALUE!</v>
      </c>
      <c r="BK1672" s="17" t="e">
        <f>SUMIFS('[1]Deals (investment)'!$C:$C,'[1]Deals (investment)'!$B:$B,$A1672,'[1]Deals (investment)'!$V:$V,BK$1)</f>
        <v>#VALUE!</v>
      </c>
      <c r="BL1672" s="17" t="e">
        <f>SUMIFS('[1]Deals (investment)'!$C:$C,'[1]Deals (investment)'!$B:$B,$A1672,'[1]Deals (investment)'!$V:$V,BL$1)</f>
        <v>#VALUE!</v>
      </c>
      <c r="BM1672" s="17" t="e">
        <f>SUMIFS('[1]Deals (investment)'!$C:$C,'[1]Deals (investment)'!$B:$B,$A1672,'[1]Deals (investment)'!$V:$V,BM$1)</f>
        <v>#VALUE!</v>
      </c>
      <c r="BN1672" s="15"/>
      <c r="BO1672" s="15"/>
      <c r="BP1672" s="22"/>
      <c r="BQ1672" s="15"/>
      <c r="BR1672" s="15"/>
      <c r="BS1672" s="15"/>
      <c r="BT1672" s="15"/>
      <c r="BU1672" s="15"/>
      <c r="BV1672" s="15"/>
      <c r="BW1672" s="15"/>
      <c r="BX1672" s="15"/>
      <c r="BY1672" s="15"/>
      <c r="BZ1672" s="15"/>
      <c r="CA1672" s="15"/>
      <c r="CB1672" s="15"/>
      <c r="CC1672" s="15"/>
      <c r="CD1672" s="15" t="str">
        <f t="shared" si="260"/>
        <v>Truluv GranolaAfter living in Addis a while, we noticed that there are tons of Addis Ababans living busy and active lives, but lacking delicious and nutritious snacks to fuel their hard work and big adventures on-the-go. We seek to fuel meaningful experiences with convenient, nutritious, and natural snacks infused with the flavors of Ethiopia and crafted with love. We exist to support our employees, suppliers, partners, families and communities to create better lives.</v>
      </c>
      <c r="CE1672" s="15"/>
      <c r="CF1672" s="15"/>
      <c r="CG1672" s="15"/>
      <c r="CH1672" s="15"/>
      <c r="CI1672" s="15"/>
      <c r="CJ1672" s="15"/>
    </row>
    <row r="1673" spans="1:118" ht="12.75">
      <c r="A1673" s="15" t="s">
        <v>10819</v>
      </c>
      <c r="B1673" s="15"/>
      <c r="C1673" s="15"/>
      <c r="D1673" s="16"/>
      <c r="E1673" s="26"/>
      <c r="F1673" s="26"/>
      <c r="G1673" s="26"/>
      <c r="H1673" s="26"/>
      <c r="I1673" s="15"/>
      <c r="J1673" s="26"/>
      <c r="K1673" s="17" t="e">
        <f t="shared" si="218"/>
        <v>#VALUE!</v>
      </c>
      <c r="L1673" s="15"/>
      <c r="M1673" s="18" t="e">
        <f t="shared" si="253"/>
        <v>#VALUE!</v>
      </c>
      <c r="N1673" s="15"/>
      <c r="O1673" s="15"/>
      <c r="P1673" s="15"/>
      <c r="Q1673" s="24" t="e">
        <f ca="1">_xludf.MAXIFS('[1]Deals (investment)'!A:A,'[1]Deals (investment)'!B:B,A1673)</f>
        <v>#NAME?</v>
      </c>
      <c r="R1673" s="15"/>
      <c r="S1673" s="19"/>
      <c r="T1673" s="15"/>
      <c r="U1673" s="17"/>
      <c r="V1673" s="15"/>
      <c r="W1673" s="15"/>
      <c r="X1673" s="15"/>
      <c r="Y1673" s="15"/>
      <c r="AB1673" s="20"/>
      <c r="AC1673" s="15"/>
      <c r="AD1673" s="15"/>
      <c r="AE1673" s="15"/>
      <c r="AF1673" s="15"/>
      <c r="AG1673" s="22">
        <f t="shared" ca="1" si="258"/>
        <v>9.6774193548387094E-2</v>
      </c>
      <c r="AH1673" s="15" t="str">
        <f t="shared" si="259"/>
        <v/>
      </c>
      <c r="AI1673" s="22" t="e">
        <f>VLOOKUP(A1673,'[1]Deals (investment)'!$B$2:$Z$1497,1,FALSE)</f>
        <v>#N/A</v>
      </c>
      <c r="AJ1673" s="22" t="e">
        <f>VLOOKUP(A1673,'[1]Deals (investment)'!$B$2:$Z$870,15,FALSE)</f>
        <v>#N/A</v>
      </c>
      <c r="AK1673" s="17" t="e">
        <f>VLOOKUP(A1673,'[1]Deals (Exits)'!B:B,1,FALSE)</f>
        <v>#N/A</v>
      </c>
      <c r="AL1673" s="23" t="e">
        <f>VLOOKUP(G1673,[1]Lookups!$V$3:$Y$197,4,FALSE)</f>
        <v>#N/A</v>
      </c>
      <c r="AM1673" s="17" t="e">
        <f>VLOOKUP(X1673,[1]Lookups!$B$3:$C$200,2,FALSE)</f>
        <v>#N/A</v>
      </c>
      <c r="AN1673" s="17" t="e">
        <f>VLOOKUP(R1673,[1]Lookups!$H$3:$I$69,2,FALSE)</f>
        <v>#N/A</v>
      </c>
      <c r="AO1673" s="17" t="e">
        <f>VLOOKUP(T1673,[1]Lookups!$H$3:$I$69,2,FALSE)</f>
        <v>#N/A</v>
      </c>
      <c r="AP1673" s="17" t="e">
        <f>VLOOKUP(AN1673,[1]Lookups!$N$3:$O$11,2,FALSE)</f>
        <v>#N/A</v>
      </c>
      <c r="AQ1673" s="18" t="e">
        <f>COUNTIFS('[1]Deals (investment)'!$B:$B,$A1673)</f>
        <v>#VALUE!</v>
      </c>
      <c r="AR1673" s="18" t="e">
        <f>COUNTIFS('[1]Deals (investment)'!$B:$B,$A1673,'[1]Deals (investment)'!$T:$T,$AW$1)+COUNTIFS('[1]Deals (investment)'!$B:$B,$A1673,'[1]Deals (investment)'!$T:$T,$AX$1)+COUNTIFS('[1]Deals (investment)'!$B:$B,$A1673,'[1]Deals (investment)'!$T:$T,$AY$1)</f>
        <v>#VALUE!</v>
      </c>
      <c r="AS1673" s="17" t="e">
        <f>SUMIFS('[1]Deals (investment)'!$C:$C,'[1]Deals (investment)'!$B:$B,$A1673)</f>
        <v>#VALUE!</v>
      </c>
      <c r="AT1673" s="17" t="e">
        <f t="shared" si="219"/>
        <v>#VALUE!</v>
      </c>
      <c r="AU1673" s="18" t="e">
        <f>COUNTIF('[1]Deals (Exits)'!$B:$B,A1673)</f>
        <v>#VALUE!</v>
      </c>
      <c r="AV1673" s="17" t="e">
        <f>SUMIFS('[1]Deals (investment)'!$C:$C,'[1]Deals (investment)'!$B:$B,$A1673,'[1]Deals (investment)'!$T:$T,AV$1)</f>
        <v>#VALUE!</v>
      </c>
      <c r="AW1673" s="17" t="e">
        <f>SUMIFS('[1]Deals (investment)'!$C:$C,'[1]Deals (investment)'!$B:$B,$A1673,'[1]Deals (investment)'!$T:$T,AW$1)</f>
        <v>#VALUE!</v>
      </c>
      <c r="AX1673" s="17" t="e">
        <f>SUMIFS('[1]Deals (investment)'!$C:$C,'[1]Deals (investment)'!$B:$B,$A1673,'[1]Deals (investment)'!$T:$T,AX$1)</f>
        <v>#VALUE!</v>
      </c>
      <c r="AY1673" s="17" t="e">
        <f>SUMIFS('[1]Deals (investment)'!$C:$C,'[1]Deals (investment)'!$B:$B,$A1673,'[1]Deals (investment)'!$T:$T,AY$1)</f>
        <v>#VALUE!</v>
      </c>
      <c r="AZ1673" s="17" t="e">
        <f>SUMIFS('[1]Deals (investment)'!$C:$C,'[1]Deals (investment)'!$B:$B,$A1673,'[1]Deals (investment)'!$T:$T,AZ$1)</f>
        <v>#VALUE!</v>
      </c>
      <c r="BA1673" s="17" t="e">
        <f>SUMIFS('[1]Deals (investment)'!$C:$C,'[1]Deals (investment)'!$B:$B,$A1673,'[1]Deals (investment)'!$T:$T,BA$1)</f>
        <v>#VALUE!</v>
      </c>
      <c r="BB1673" s="17" t="e">
        <f>SUMIFS('[1]Deals (investment)'!$C:$C,'[1]Deals (investment)'!$B:$B,$A1673,'[1]Deals (investment)'!$T:$T,BB$1)</f>
        <v>#VALUE!</v>
      </c>
      <c r="BC1673" s="17" t="e">
        <f>SUMIFS('[1]Deals (Exits)'!$C:$C,'[1]Deals (Exits)'!$B:$B,$A1673)</f>
        <v>#VALUE!</v>
      </c>
      <c r="BD1673" s="17" t="e">
        <f>SUMIFS('[1]Deals (investment)'!$C:$C,'[1]Deals (investment)'!$B:$B,$A1673,'[1]Deals (investment)'!$V:$V,BD$1)</f>
        <v>#VALUE!</v>
      </c>
      <c r="BE1673" s="17" t="e">
        <f>SUMIFS('[1]Deals (investment)'!$C:$C,'[1]Deals (investment)'!$B:$B,$A1673,'[1]Deals (investment)'!$V:$V,BE$1)</f>
        <v>#VALUE!</v>
      </c>
      <c r="BF1673" s="17" t="e">
        <f>SUMIFS('[1]Deals (investment)'!$C:$C,'[1]Deals (investment)'!$B:$B,$A1673,'[1]Deals (investment)'!$V:$V,BF$1)</f>
        <v>#VALUE!</v>
      </c>
      <c r="BG1673" s="17" t="e">
        <f>SUMIFS('[1]Deals (investment)'!$C:$C,'[1]Deals (investment)'!$B:$B,$A1673,'[1]Deals (investment)'!$V:$V,BG$1)</f>
        <v>#VALUE!</v>
      </c>
      <c r="BH1673" s="17" t="e">
        <f>SUMIFS('[1]Deals (investment)'!$C:$C,'[1]Deals (investment)'!$B:$B,$A1673,'[1]Deals (investment)'!$V:$V,BH$1)</f>
        <v>#VALUE!</v>
      </c>
      <c r="BI1673" s="17" t="e">
        <f>SUMIFS('[1]Deals (investment)'!$C:$C,'[1]Deals (investment)'!$B:$B,$A1673,'[1]Deals (investment)'!$V:$V,BI$1)</f>
        <v>#VALUE!</v>
      </c>
      <c r="BJ1673" s="17" t="e">
        <f>SUMIFS('[1]Deals (investment)'!$C:$C,'[1]Deals (investment)'!$B:$B,$A1673,'[1]Deals (investment)'!$V:$V,BJ$1)</f>
        <v>#VALUE!</v>
      </c>
      <c r="BK1673" s="17" t="e">
        <f>SUMIFS('[1]Deals (investment)'!$C:$C,'[1]Deals (investment)'!$B:$B,$A1673,'[1]Deals (investment)'!$V:$V,BK$1)</f>
        <v>#VALUE!</v>
      </c>
      <c r="BL1673" s="17" t="e">
        <f>SUMIFS('[1]Deals (investment)'!$C:$C,'[1]Deals (investment)'!$B:$B,$A1673,'[1]Deals (investment)'!$V:$V,BL$1)</f>
        <v>#VALUE!</v>
      </c>
      <c r="BM1673" s="17" t="e">
        <f>SUMIFS('[1]Deals (investment)'!$C:$C,'[1]Deals (investment)'!$B:$B,$A1673,'[1]Deals (investment)'!$V:$V,BM$1)</f>
        <v>#VALUE!</v>
      </c>
      <c r="BN1673" s="15"/>
      <c r="BO1673" s="15"/>
      <c r="BP1673" s="22"/>
      <c r="BQ1673" s="15"/>
      <c r="BR1673" s="15"/>
      <c r="BS1673" s="15"/>
      <c r="BT1673" s="15"/>
      <c r="BU1673" s="15"/>
      <c r="BV1673" s="15"/>
      <c r="BW1673" s="15"/>
      <c r="BX1673" s="15"/>
      <c r="BY1673" s="15"/>
      <c r="BZ1673" s="15"/>
      <c r="CA1673" s="15"/>
      <c r="CB1673" s="15"/>
      <c r="CC1673" s="15"/>
      <c r="CD1673" s="15" t="str">
        <f t="shared" si="260"/>
        <v>TTST Solutions</v>
      </c>
      <c r="CE1673" s="15"/>
      <c r="CF1673" s="15"/>
      <c r="CG1673" s="15"/>
      <c r="CH1673" s="15"/>
      <c r="CI1673" s="15"/>
      <c r="CJ1673" s="15"/>
    </row>
    <row r="1674" spans="1:118" ht="12.75">
      <c r="A1674" s="15" t="s">
        <v>10820</v>
      </c>
      <c r="B1674" s="15" t="s">
        <v>10821</v>
      </c>
      <c r="C1674" s="15" t="s">
        <v>58</v>
      </c>
      <c r="D1674" s="16">
        <v>2016</v>
      </c>
      <c r="E1674" s="15" t="s">
        <v>1086</v>
      </c>
      <c r="F1674" s="15" t="s">
        <v>199</v>
      </c>
      <c r="G1674" s="15" t="s">
        <v>891</v>
      </c>
      <c r="H1674" s="15"/>
      <c r="I1674" s="15" t="s">
        <v>891</v>
      </c>
      <c r="J1674" s="15"/>
      <c r="K1674" s="17" t="e">
        <f t="shared" si="218"/>
        <v>#VALUE!</v>
      </c>
      <c r="L1674" s="15"/>
      <c r="M1674" s="18" t="e">
        <f t="shared" si="253"/>
        <v>#VALUE!</v>
      </c>
      <c r="N1674" s="15"/>
      <c r="O1674" s="15"/>
      <c r="P1674" s="15"/>
      <c r="Q1674" s="15"/>
      <c r="R1674" s="15"/>
      <c r="S1674" s="19"/>
      <c r="T1674" s="15"/>
      <c r="U1674" s="17"/>
      <c r="V1674" s="15" t="s">
        <v>10822</v>
      </c>
      <c r="W1674" s="15">
        <v>0</v>
      </c>
      <c r="X1674" s="15" t="s">
        <v>134</v>
      </c>
      <c r="Y1674" s="15" t="s">
        <v>3584</v>
      </c>
      <c r="AB1674" s="20" t="s">
        <v>286</v>
      </c>
      <c r="AC1674" s="21" t="s">
        <v>10823</v>
      </c>
      <c r="AD1674" s="21" t="s">
        <v>10824</v>
      </c>
      <c r="AE1674" s="21" t="s">
        <v>10825</v>
      </c>
      <c r="AF1674" s="21" t="s">
        <v>10826</v>
      </c>
      <c r="AG1674" s="22">
        <f t="shared" si="258"/>
        <v>0.58064516129032262</v>
      </c>
      <c r="AH1674" s="15" t="str">
        <f t="shared" si="259"/>
        <v/>
      </c>
      <c r="AI1674" s="22" t="str">
        <f>VLOOKUP(A1674,'[1]Deals (investment)'!$B$2:$Z$1497,1,FALSE)</f>
        <v>Ugabus</v>
      </c>
      <c r="AJ1674" s="22" t="e">
        <f>VLOOKUP(A1674,'[1]Deals (investment)'!$B$2:$Z$870,15,FALSE)</f>
        <v>#N/A</v>
      </c>
      <c r="AK1674" s="17" t="e">
        <f>VLOOKUP(A1674,'[1]Deals (Exits)'!B:B,1,FALSE)</f>
        <v>#N/A</v>
      </c>
      <c r="AL1674" s="23">
        <f>VLOOKUP(G1674,[1]Lookups!$V$3:$Y$197,4,FALSE)</f>
        <v>0</v>
      </c>
      <c r="AM1674" s="17" t="str">
        <f>VLOOKUP(X1674,[1]Lookups!$B$3:$C$200,2,FALSE)</f>
        <v>Transport &amp; Logistics</v>
      </c>
      <c r="AN1674" s="17" t="e">
        <f>VLOOKUP(R1674,[1]Lookups!$H$3:$I$69,2,FALSE)</f>
        <v>#N/A</v>
      </c>
      <c r="AO1674" s="17" t="e">
        <f>VLOOKUP(T1674,[1]Lookups!$H$3:$I$69,2,FALSE)</f>
        <v>#N/A</v>
      </c>
      <c r="AP1674" s="17" t="e">
        <f>VLOOKUP(AN1674,[1]Lookups!$N$3:$O$11,2,FALSE)</f>
        <v>#N/A</v>
      </c>
      <c r="AQ1674" s="18" t="e">
        <f>COUNTIFS('[1]Deals (investment)'!$B:$B,$A1674)</f>
        <v>#VALUE!</v>
      </c>
      <c r="AR1674" s="18" t="e">
        <f>COUNTIFS('[1]Deals (investment)'!$B:$B,$A1674,'[1]Deals (investment)'!$T:$T,$AW$1)+COUNTIFS('[1]Deals (investment)'!$B:$B,$A1674,'[1]Deals (investment)'!$T:$T,$AX$1)+COUNTIFS('[1]Deals (investment)'!$B:$B,$A1674,'[1]Deals (investment)'!$T:$T,$AY$1)</f>
        <v>#VALUE!</v>
      </c>
      <c r="AS1674" s="17" t="e">
        <f>SUMIFS('[1]Deals (investment)'!$C:$C,'[1]Deals (investment)'!$B:$B,$A1674)</f>
        <v>#VALUE!</v>
      </c>
      <c r="AT1674" s="17" t="e">
        <f t="shared" si="219"/>
        <v>#VALUE!</v>
      </c>
      <c r="AU1674" s="18" t="e">
        <f>COUNTIF('[1]Deals (Exits)'!$B:$B,A1674)</f>
        <v>#VALUE!</v>
      </c>
      <c r="AV1674" s="17" t="e">
        <f>SUMIFS('[1]Deals (investment)'!$C:$C,'[1]Deals (investment)'!$B:$B,$A1674,'[1]Deals (investment)'!$T:$T,AV$1)</f>
        <v>#VALUE!</v>
      </c>
      <c r="AW1674" s="17" t="e">
        <f>SUMIFS('[1]Deals (investment)'!$C:$C,'[1]Deals (investment)'!$B:$B,$A1674,'[1]Deals (investment)'!$T:$T,AW$1)</f>
        <v>#VALUE!</v>
      </c>
      <c r="AX1674" s="17" t="e">
        <f>SUMIFS('[1]Deals (investment)'!$C:$C,'[1]Deals (investment)'!$B:$B,$A1674,'[1]Deals (investment)'!$T:$T,AX$1)</f>
        <v>#VALUE!</v>
      </c>
      <c r="AY1674" s="17" t="e">
        <f>SUMIFS('[1]Deals (investment)'!$C:$C,'[1]Deals (investment)'!$B:$B,$A1674,'[1]Deals (investment)'!$T:$T,AY$1)</f>
        <v>#VALUE!</v>
      </c>
      <c r="AZ1674" s="17" t="e">
        <f>SUMIFS('[1]Deals (investment)'!$C:$C,'[1]Deals (investment)'!$B:$B,$A1674,'[1]Deals (investment)'!$T:$T,AZ$1)</f>
        <v>#VALUE!</v>
      </c>
      <c r="BA1674" s="17" t="e">
        <f>SUMIFS('[1]Deals (investment)'!$C:$C,'[1]Deals (investment)'!$B:$B,$A1674,'[1]Deals (investment)'!$T:$T,BA$1)</f>
        <v>#VALUE!</v>
      </c>
      <c r="BB1674" s="17" t="e">
        <f>SUMIFS('[1]Deals (investment)'!$C:$C,'[1]Deals (investment)'!$B:$B,$A1674,'[1]Deals (investment)'!$T:$T,BB$1)</f>
        <v>#VALUE!</v>
      </c>
      <c r="BC1674" s="17" t="e">
        <f>SUMIFS('[1]Deals (Exits)'!$C:$C,'[1]Deals (Exits)'!$B:$B,$A1674)</f>
        <v>#VALUE!</v>
      </c>
      <c r="BD1674" s="17" t="e">
        <f>SUMIFS('[1]Deals (investment)'!$C:$C,'[1]Deals (investment)'!$B:$B,$A1674,'[1]Deals (investment)'!$V:$V,BD$1)</f>
        <v>#VALUE!</v>
      </c>
      <c r="BE1674" s="17" t="e">
        <f>SUMIFS('[1]Deals (investment)'!$C:$C,'[1]Deals (investment)'!$B:$B,$A1674,'[1]Deals (investment)'!$V:$V,BE$1)</f>
        <v>#VALUE!</v>
      </c>
      <c r="BF1674" s="17" t="e">
        <f>SUMIFS('[1]Deals (investment)'!$C:$C,'[1]Deals (investment)'!$B:$B,$A1674,'[1]Deals (investment)'!$V:$V,BF$1)</f>
        <v>#VALUE!</v>
      </c>
      <c r="BG1674" s="17" t="e">
        <f>SUMIFS('[1]Deals (investment)'!$C:$C,'[1]Deals (investment)'!$B:$B,$A1674,'[1]Deals (investment)'!$V:$V,BG$1)</f>
        <v>#VALUE!</v>
      </c>
      <c r="BH1674" s="17" t="e">
        <f>SUMIFS('[1]Deals (investment)'!$C:$C,'[1]Deals (investment)'!$B:$B,$A1674,'[1]Deals (investment)'!$V:$V,BH$1)</f>
        <v>#VALUE!</v>
      </c>
      <c r="BI1674" s="17" t="e">
        <f>SUMIFS('[1]Deals (investment)'!$C:$C,'[1]Deals (investment)'!$B:$B,$A1674,'[1]Deals (investment)'!$V:$V,BI$1)</f>
        <v>#VALUE!</v>
      </c>
      <c r="BJ1674" s="17" t="e">
        <f>SUMIFS('[1]Deals (investment)'!$C:$C,'[1]Deals (investment)'!$B:$B,$A1674,'[1]Deals (investment)'!$V:$V,BJ$1)</f>
        <v>#VALUE!</v>
      </c>
      <c r="BK1674" s="17" t="e">
        <f>SUMIFS('[1]Deals (investment)'!$C:$C,'[1]Deals (investment)'!$B:$B,$A1674,'[1]Deals (investment)'!$V:$V,BK$1)</f>
        <v>#VALUE!</v>
      </c>
      <c r="BL1674" s="17" t="e">
        <f>SUMIFS('[1]Deals (investment)'!$C:$C,'[1]Deals (investment)'!$B:$B,$A1674,'[1]Deals (investment)'!$V:$V,BL$1)</f>
        <v>#VALUE!</v>
      </c>
      <c r="BM1674" s="17" t="e">
        <f>SUMIFS('[1]Deals (investment)'!$C:$C,'[1]Deals (investment)'!$B:$B,$A1674,'[1]Deals (investment)'!$V:$V,BM$1)</f>
        <v>#VALUE!</v>
      </c>
      <c r="BN1674" s="15"/>
      <c r="BO1674" s="15"/>
      <c r="BP1674" s="22"/>
      <c r="BQ1674" s="15"/>
      <c r="BR1674" s="15"/>
      <c r="BS1674" s="15"/>
      <c r="BT1674" s="15"/>
      <c r="BU1674" s="15"/>
      <c r="BV1674" s="15"/>
      <c r="BW1674" s="15"/>
      <c r="BX1674" s="15"/>
      <c r="BY1674" s="15"/>
      <c r="BZ1674" s="15"/>
      <c r="CA1674" s="15"/>
      <c r="CB1674" s="15"/>
      <c r="CC1674" s="15"/>
      <c r="CD1674" s="15" t="str">
        <f t="shared" si="260"/>
        <v>UgabusUgabus offers a web &amp; mobile app for you to Book any bus, to travel Anywhere within Eastafrica.Active</v>
      </c>
      <c r="CE1674" s="15"/>
      <c r="CF1674" s="15"/>
      <c r="CG1674" s="15"/>
      <c r="CH1674" s="15"/>
      <c r="CI1674" s="15"/>
      <c r="CJ1674" s="15"/>
    </row>
    <row r="1675" spans="1:118" ht="12.75">
      <c r="A1675" s="15" t="s">
        <v>10827</v>
      </c>
      <c r="B1675" s="15"/>
      <c r="C1675" s="15"/>
      <c r="D1675" s="16"/>
      <c r="E1675" s="15"/>
      <c r="F1675" s="15"/>
      <c r="G1675" s="15" t="s">
        <v>519</v>
      </c>
      <c r="H1675" s="15"/>
      <c r="I1675" s="15" t="s">
        <v>519</v>
      </c>
      <c r="J1675" s="15"/>
      <c r="K1675" s="17" t="e">
        <f t="shared" si="218"/>
        <v>#VALUE!</v>
      </c>
      <c r="L1675" s="15"/>
      <c r="M1675" s="18" t="e">
        <f t="shared" si="253"/>
        <v>#VALUE!</v>
      </c>
      <c r="N1675" s="15"/>
      <c r="O1675" s="15"/>
      <c r="P1675" s="15"/>
      <c r="Q1675" s="15"/>
      <c r="R1675" s="15"/>
      <c r="S1675" s="19"/>
      <c r="T1675" s="15"/>
      <c r="U1675" s="17"/>
      <c r="V1675" s="15"/>
      <c r="W1675" s="15"/>
      <c r="X1675" s="15" t="s">
        <v>10828</v>
      </c>
      <c r="Y1675" s="15"/>
      <c r="AB1675" s="20"/>
      <c r="AC1675" s="15"/>
      <c r="AD1675" s="15"/>
      <c r="AE1675" s="15"/>
      <c r="AF1675" s="15"/>
      <c r="AG1675" s="22">
        <f t="shared" si="258"/>
        <v>0.16129032258064516</v>
      </c>
      <c r="AH1675" s="15" t="str">
        <f t="shared" si="259"/>
        <v/>
      </c>
      <c r="AI1675" s="22" t="e">
        <f>VLOOKUP(A1675,'[1]Deals (investment)'!$B$2:$Z$1497,1,FALSE)</f>
        <v>#N/A</v>
      </c>
      <c r="AJ1675" s="22" t="e">
        <f>VLOOKUP(A1675,'[1]Deals (investment)'!$B$2:$Z$870,15,FALSE)</f>
        <v>#N/A</v>
      </c>
      <c r="AK1675" s="17" t="e">
        <f>VLOOKUP(A1675,'[1]Deals (Exits)'!B:B,1,FALSE)</f>
        <v>#N/A</v>
      </c>
      <c r="AL1675" s="23">
        <f>VLOOKUP(G1675,[1]Lookups!$V$3:$Y$197,4,FALSE)</f>
        <v>0</v>
      </c>
      <c r="AM1675" s="17" t="e">
        <f>VLOOKUP(X1675,[1]Lookups!$B$3:$C$200,2,FALSE)</f>
        <v>#N/A</v>
      </c>
      <c r="AN1675" s="17" t="e">
        <f>VLOOKUP(R1675,[1]Lookups!$H$3:$I$69,2,FALSE)</f>
        <v>#N/A</v>
      </c>
      <c r="AO1675" s="17" t="e">
        <f>VLOOKUP(T1675,[1]Lookups!$H$3:$I$69,2,FALSE)</f>
        <v>#N/A</v>
      </c>
      <c r="AP1675" s="17" t="e">
        <f>VLOOKUP(AN1675,[1]Lookups!$N$3:$O$11,2,FALSE)</f>
        <v>#N/A</v>
      </c>
      <c r="AQ1675" s="18" t="e">
        <f>COUNTIFS('[1]Deals (investment)'!$B:$B,$A1675)</f>
        <v>#VALUE!</v>
      </c>
      <c r="AR1675" s="18" t="e">
        <f>COUNTIFS('[1]Deals (investment)'!$B:$B,$A1675,'[1]Deals (investment)'!$T:$T,$AW$1)+COUNTIFS('[1]Deals (investment)'!$B:$B,$A1675,'[1]Deals (investment)'!$T:$T,$AX$1)+COUNTIFS('[1]Deals (investment)'!$B:$B,$A1675,'[1]Deals (investment)'!$T:$T,$AY$1)</f>
        <v>#VALUE!</v>
      </c>
      <c r="AS1675" s="17" t="e">
        <f>SUMIFS('[1]Deals (investment)'!$C:$C,'[1]Deals (investment)'!$B:$B,$A1675)</f>
        <v>#VALUE!</v>
      </c>
      <c r="AT1675" s="17" t="e">
        <f t="shared" si="219"/>
        <v>#VALUE!</v>
      </c>
      <c r="AU1675" s="18" t="e">
        <f>COUNTIF('[1]Deals (Exits)'!$B:$B,A1675)</f>
        <v>#VALUE!</v>
      </c>
      <c r="AV1675" s="17" t="e">
        <f>SUMIFS('[1]Deals (investment)'!$C:$C,'[1]Deals (investment)'!$B:$B,$A1675,'[1]Deals (investment)'!$T:$T,AV$1)</f>
        <v>#VALUE!</v>
      </c>
      <c r="AW1675" s="17" t="e">
        <f>SUMIFS('[1]Deals (investment)'!$C:$C,'[1]Deals (investment)'!$B:$B,$A1675,'[1]Deals (investment)'!$T:$T,AW$1)</f>
        <v>#VALUE!</v>
      </c>
      <c r="AX1675" s="17" t="e">
        <f>SUMIFS('[1]Deals (investment)'!$C:$C,'[1]Deals (investment)'!$B:$B,$A1675,'[1]Deals (investment)'!$T:$T,AX$1)</f>
        <v>#VALUE!</v>
      </c>
      <c r="AY1675" s="17" t="e">
        <f>SUMIFS('[1]Deals (investment)'!$C:$C,'[1]Deals (investment)'!$B:$B,$A1675,'[1]Deals (investment)'!$T:$T,AY$1)</f>
        <v>#VALUE!</v>
      </c>
      <c r="AZ1675" s="17" t="e">
        <f>SUMIFS('[1]Deals (investment)'!$C:$C,'[1]Deals (investment)'!$B:$B,$A1675,'[1]Deals (investment)'!$T:$T,AZ$1)</f>
        <v>#VALUE!</v>
      </c>
      <c r="BA1675" s="17" t="e">
        <f>SUMIFS('[1]Deals (investment)'!$C:$C,'[1]Deals (investment)'!$B:$B,$A1675,'[1]Deals (investment)'!$T:$T,BA$1)</f>
        <v>#VALUE!</v>
      </c>
      <c r="BB1675" s="17" t="e">
        <f>SUMIFS('[1]Deals (investment)'!$C:$C,'[1]Deals (investment)'!$B:$B,$A1675,'[1]Deals (investment)'!$T:$T,BB$1)</f>
        <v>#VALUE!</v>
      </c>
      <c r="BC1675" s="17" t="e">
        <f>SUMIFS('[1]Deals (Exits)'!$C:$C,'[1]Deals (Exits)'!$B:$B,$A1675)</f>
        <v>#VALUE!</v>
      </c>
      <c r="BD1675" s="17" t="e">
        <f>SUMIFS('[1]Deals (investment)'!$C:$C,'[1]Deals (investment)'!$B:$B,$A1675,'[1]Deals (investment)'!$V:$V,BD$1)</f>
        <v>#VALUE!</v>
      </c>
      <c r="BE1675" s="17" t="e">
        <f>SUMIFS('[1]Deals (investment)'!$C:$C,'[1]Deals (investment)'!$B:$B,$A1675,'[1]Deals (investment)'!$V:$V,BE$1)</f>
        <v>#VALUE!</v>
      </c>
      <c r="BF1675" s="17" t="e">
        <f>SUMIFS('[1]Deals (investment)'!$C:$C,'[1]Deals (investment)'!$B:$B,$A1675,'[1]Deals (investment)'!$V:$V,BF$1)</f>
        <v>#VALUE!</v>
      </c>
      <c r="BG1675" s="17" t="e">
        <f>SUMIFS('[1]Deals (investment)'!$C:$C,'[1]Deals (investment)'!$B:$B,$A1675,'[1]Deals (investment)'!$V:$V,BG$1)</f>
        <v>#VALUE!</v>
      </c>
      <c r="BH1675" s="17" t="e">
        <f>SUMIFS('[1]Deals (investment)'!$C:$C,'[1]Deals (investment)'!$B:$B,$A1675,'[1]Deals (investment)'!$V:$V,BH$1)</f>
        <v>#VALUE!</v>
      </c>
      <c r="BI1675" s="17" t="e">
        <f>SUMIFS('[1]Deals (investment)'!$C:$C,'[1]Deals (investment)'!$B:$B,$A1675,'[1]Deals (investment)'!$V:$V,BI$1)</f>
        <v>#VALUE!</v>
      </c>
      <c r="BJ1675" s="17" t="e">
        <f>SUMIFS('[1]Deals (investment)'!$C:$C,'[1]Deals (investment)'!$B:$B,$A1675,'[1]Deals (investment)'!$V:$V,BJ$1)</f>
        <v>#VALUE!</v>
      </c>
      <c r="BK1675" s="17" t="e">
        <f>SUMIFS('[1]Deals (investment)'!$C:$C,'[1]Deals (investment)'!$B:$B,$A1675,'[1]Deals (investment)'!$V:$V,BK$1)</f>
        <v>#VALUE!</v>
      </c>
      <c r="BL1675" s="17" t="e">
        <f>SUMIFS('[1]Deals (investment)'!$C:$C,'[1]Deals (investment)'!$B:$B,$A1675,'[1]Deals (investment)'!$V:$V,BL$1)</f>
        <v>#VALUE!</v>
      </c>
      <c r="BM1675" s="17" t="e">
        <f>SUMIFS('[1]Deals (investment)'!$C:$C,'[1]Deals (investment)'!$B:$B,$A1675,'[1]Deals (investment)'!$V:$V,BM$1)</f>
        <v>#VALUE!</v>
      </c>
      <c r="BN1675" s="15"/>
      <c r="BO1675" s="15"/>
      <c r="BP1675" s="22"/>
      <c r="BQ1675" s="15"/>
      <c r="BR1675" s="15"/>
      <c r="BS1675" s="15"/>
      <c r="BT1675" s="15"/>
      <c r="BU1675" s="15"/>
      <c r="BV1675" s="15"/>
      <c r="BW1675" s="15"/>
      <c r="BX1675" s="15"/>
      <c r="BY1675" s="15"/>
      <c r="BZ1675" s="15"/>
      <c r="CA1675" s="15"/>
      <c r="CB1675" s="15"/>
      <c r="CC1675" s="15"/>
      <c r="CD1675" s="15" t="str">
        <f t="shared" si="260"/>
        <v>Turnkey Ledger</v>
      </c>
      <c r="CE1675" s="15"/>
      <c r="CF1675" s="15"/>
      <c r="CG1675" s="15"/>
      <c r="CH1675" s="15"/>
      <c r="CI1675" s="15"/>
      <c r="CJ1675" s="15"/>
    </row>
    <row r="1676" spans="1:118" ht="12.75">
      <c r="A1676" s="15" t="s">
        <v>10829</v>
      </c>
      <c r="B1676" s="15" t="s">
        <v>10830</v>
      </c>
      <c r="C1676" s="15"/>
      <c r="D1676" s="16">
        <v>2015</v>
      </c>
      <c r="E1676" s="15" t="s">
        <v>10831</v>
      </c>
      <c r="F1676" s="15"/>
      <c r="G1676" s="15"/>
      <c r="H1676" s="15"/>
      <c r="I1676" s="15"/>
      <c r="J1676" s="15"/>
      <c r="K1676" s="17" t="e">
        <f t="shared" si="218"/>
        <v>#VALUE!</v>
      </c>
      <c r="L1676" s="15"/>
      <c r="M1676" s="18" t="e">
        <f t="shared" si="253"/>
        <v>#VALUE!</v>
      </c>
      <c r="N1676" s="15"/>
      <c r="O1676" s="15"/>
      <c r="P1676" s="15"/>
      <c r="Q1676" s="15"/>
      <c r="R1676" s="15"/>
      <c r="S1676" s="19"/>
      <c r="T1676" s="15"/>
      <c r="U1676" s="17"/>
      <c r="V1676" s="15" t="s">
        <v>10832</v>
      </c>
      <c r="W1676" s="15"/>
      <c r="X1676" s="15" t="s">
        <v>5216</v>
      </c>
      <c r="Y1676" s="15" t="s">
        <v>8573</v>
      </c>
      <c r="AB1676" s="20"/>
      <c r="AC1676" s="21" t="s">
        <v>10833</v>
      </c>
      <c r="AD1676" s="21" t="s">
        <v>10834</v>
      </c>
      <c r="AE1676" s="15"/>
      <c r="AF1676" s="15"/>
      <c r="AG1676" s="22">
        <f t="shared" si="258"/>
        <v>0.32258064516129031</v>
      </c>
      <c r="AH1676" s="15" t="str">
        <f t="shared" si="259"/>
        <v/>
      </c>
      <c r="AI1676" s="22" t="e">
        <f>VLOOKUP(A1676,'[1]Deals (investment)'!$B$2:$Z$1497,1,FALSE)</f>
        <v>#N/A</v>
      </c>
      <c r="AJ1676" s="22" t="e">
        <f>VLOOKUP(A1676,'[1]Deals (investment)'!$B$2:$Z$870,15,FALSE)</f>
        <v>#N/A</v>
      </c>
      <c r="AK1676" s="17" t="e">
        <f>VLOOKUP(A1676,'[1]Deals (Exits)'!B:B,1,FALSE)</f>
        <v>#N/A</v>
      </c>
      <c r="AL1676" s="23" t="e">
        <f>VLOOKUP(G1676,[1]Lookups!$V$3:$Y$197,4,FALSE)</f>
        <v>#N/A</v>
      </c>
      <c r="AM1676" s="17" t="str">
        <f>VLOOKUP(X1676,[1]Lookups!$B$3:$C$200,2,FALSE)</f>
        <v>Other Technologies &amp; Information Technology</v>
      </c>
      <c r="AN1676" s="17" t="e">
        <f>VLOOKUP(R1676,[1]Lookups!$H$3:$I$69,2,FALSE)</f>
        <v>#N/A</v>
      </c>
      <c r="AO1676" s="17" t="e">
        <f>VLOOKUP(T1676,[1]Lookups!$H$3:$I$69,2,FALSE)</f>
        <v>#N/A</v>
      </c>
      <c r="AP1676" s="17" t="e">
        <f>VLOOKUP(AN1676,[1]Lookups!$N$3:$O$11,2,FALSE)</f>
        <v>#N/A</v>
      </c>
      <c r="AQ1676" s="18" t="e">
        <f>COUNTIFS('[1]Deals (investment)'!$B:$B,$A1676)</f>
        <v>#VALUE!</v>
      </c>
      <c r="AR1676" s="18" t="e">
        <f>COUNTIFS('[1]Deals (investment)'!$B:$B,$A1676,'[1]Deals (investment)'!$T:$T,$AW$1)+COUNTIFS('[1]Deals (investment)'!$B:$B,$A1676,'[1]Deals (investment)'!$T:$T,$AX$1)+COUNTIFS('[1]Deals (investment)'!$B:$B,$A1676,'[1]Deals (investment)'!$T:$T,$AY$1)</f>
        <v>#VALUE!</v>
      </c>
      <c r="AS1676" s="17" t="e">
        <f>SUMIFS('[1]Deals (investment)'!$C:$C,'[1]Deals (investment)'!$B:$B,$A1676)</f>
        <v>#VALUE!</v>
      </c>
      <c r="AT1676" s="17" t="e">
        <f t="shared" si="219"/>
        <v>#VALUE!</v>
      </c>
      <c r="AU1676" s="18" t="e">
        <f>COUNTIF('[1]Deals (Exits)'!$B:$B,A1676)</f>
        <v>#VALUE!</v>
      </c>
      <c r="AV1676" s="17" t="e">
        <f>SUMIFS('[1]Deals (investment)'!$C:$C,'[1]Deals (investment)'!$B:$B,$A1676,'[1]Deals (investment)'!$T:$T,AV$1)</f>
        <v>#VALUE!</v>
      </c>
      <c r="AW1676" s="17" t="e">
        <f>SUMIFS('[1]Deals (investment)'!$C:$C,'[1]Deals (investment)'!$B:$B,$A1676,'[1]Deals (investment)'!$T:$T,AW$1)</f>
        <v>#VALUE!</v>
      </c>
      <c r="AX1676" s="17" t="e">
        <f>SUMIFS('[1]Deals (investment)'!$C:$C,'[1]Deals (investment)'!$B:$B,$A1676,'[1]Deals (investment)'!$T:$T,AX$1)</f>
        <v>#VALUE!</v>
      </c>
      <c r="AY1676" s="17" t="e">
        <f>SUMIFS('[1]Deals (investment)'!$C:$C,'[1]Deals (investment)'!$B:$B,$A1676,'[1]Deals (investment)'!$T:$T,AY$1)</f>
        <v>#VALUE!</v>
      </c>
      <c r="AZ1676" s="17" t="e">
        <f>SUMIFS('[1]Deals (investment)'!$C:$C,'[1]Deals (investment)'!$B:$B,$A1676,'[1]Deals (investment)'!$T:$T,AZ$1)</f>
        <v>#VALUE!</v>
      </c>
      <c r="BA1676" s="17" t="e">
        <f>SUMIFS('[1]Deals (investment)'!$C:$C,'[1]Deals (investment)'!$B:$B,$A1676,'[1]Deals (investment)'!$T:$T,BA$1)</f>
        <v>#VALUE!</v>
      </c>
      <c r="BB1676" s="17" t="e">
        <f>SUMIFS('[1]Deals (investment)'!$C:$C,'[1]Deals (investment)'!$B:$B,$A1676,'[1]Deals (investment)'!$T:$T,BB$1)</f>
        <v>#VALUE!</v>
      </c>
      <c r="BC1676" s="17" t="e">
        <f>SUMIFS('[1]Deals (Exits)'!$C:$C,'[1]Deals (Exits)'!$B:$B,$A1676)</f>
        <v>#VALUE!</v>
      </c>
      <c r="BD1676" s="17" t="e">
        <f>SUMIFS('[1]Deals (investment)'!$C:$C,'[1]Deals (investment)'!$B:$B,$A1676,'[1]Deals (investment)'!$V:$V,BD$1)</f>
        <v>#VALUE!</v>
      </c>
      <c r="BE1676" s="17" t="e">
        <f>SUMIFS('[1]Deals (investment)'!$C:$C,'[1]Deals (investment)'!$B:$B,$A1676,'[1]Deals (investment)'!$V:$V,BE$1)</f>
        <v>#VALUE!</v>
      </c>
      <c r="BF1676" s="17" t="e">
        <f>SUMIFS('[1]Deals (investment)'!$C:$C,'[1]Deals (investment)'!$B:$B,$A1676,'[1]Deals (investment)'!$V:$V,BF$1)</f>
        <v>#VALUE!</v>
      </c>
      <c r="BG1676" s="17" t="e">
        <f>SUMIFS('[1]Deals (investment)'!$C:$C,'[1]Deals (investment)'!$B:$B,$A1676,'[1]Deals (investment)'!$V:$V,BG$1)</f>
        <v>#VALUE!</v>
      </c>
      <c r="BH1676" s="17" t="e">
        <f>SUMIFS('[1]Deals (investment)'!$C:$C,'[1]Deals (investment)'!$B:$B,$A1676,'[1]Deals (investment)'!$V:$V,BH$1)</f>
        <v>#VALUE!</v>
      </c>
      <c r="BI1676" s="17" t="e">
        <f>SUMIFS('[1]Deals (investment)'!$C:$C,'[1]Deals (investment)'!$B:$B,$A1676,'[1]Deals (investment)'!$V:$V,BI$1)</f>
        <v>#VALUE!</v>
      </c>
      <c r="BJ1676" s="17" t="e">
        <f>SUMIFS('[1]Deals (investment)'!$C:$C,'[1]Deals (investment)'!$B:$B,$A1676,'[1]Deals (investment)'!$V:$V,BJ$1)</f>
        <v>#VALUE!</v>
      </c>
      <c r="BK1676" s="17" t="e">
        <f>SUMIFS('[1]Deals (investment)'!$C:$C,'[1]Deals (investment)'!$B:$B,$A1676,'[1]Deals (investment)'!$V:$V,BK$1)</f>
        <v>#VALUE!</v>
      </c>
      <c r="BL1676" s="17" t="e">
        <f>SUMIFS('[1]Deals (investment)'!$C:$C,'[1]Deals (investment)'!$B:$B,$A1676,'[1]Deals (investment)'!$V:$V,BL$1)</f>
        <v>#VALUE!</v>
      </c>
      <c r="BM1676" s="17" t="e">
        <f>SUMIFS('[1]Deals (investment)'!$C:$C,'[1]Deals (investment)'!$B:$B,$A1676,'[1]Deals (investment)'!$V:$V,BM$1)</f>
        <v>#VALUE!</v>
      </c>
      <c r="BN1676" s="15"/>
      <c r="BO1676" s="15"/>
      <c r="BP1676" s="22"/>
      <c r="BQ1676" s="15"/>
      <c r="BR1676" s="15"/>
      <c r="BS1676" s="15"/>
      <c r="BT1676" s="15"/>
      <c r="BU1676" s="15"/>
      <c r="BV1676" s="15"/>
      <c r="BW1676" s="15"/>
      <c r="BX1676" s="15"/>
      <c r="BY1676" s="15"/>
      <c r="BZ1676" s="15"/>
      <c r="CA1676" s="15"/>
      <c r="CB1676" s="15"/>
      <c r="CC1676" s="15"/>
      <c r="CD1676" s="15" t="str">
        <f t="shared" si="260"/>
        <v>TuseappTuse allows people to communicate in places with no signal</v>
      </c>
      <c r="CE1676" s="15"/>
      <c r="CF1676" s="15"/>
      <c r="CG1676" s="15"/>
      <c r="CH1676" s="15"/>
      <c r="CI1676" s="15"/>
      <c r="CJ1676" s="15"/>
    </row>
    <row r="1677" spans="1:118" ht="12.75">
      <c r="A1677" s="15" t="s">
        <v>10835</v>
      </c>
      <c r="B1677" s="15"/>
      <c r="C1677" s="15" t="s">
        <v>58</v>
      </c>
      <c r="D1677" s="16"/>
      <c r="E1677" s="15"/>
      <c r="F1677" s="15"/>
      <c r="G1677" s="15" t="s">
        <v>91</v>
      </c>
      <c r="H1677" s="15"/>
      <c r="I1677" s="15"/>
      <c r="J1677" s="15"/>
      <c r="K1677" s="17" t="e">
        <f t="shared" si="218"/>
        <v>#VALUE!</v>
      </c>
      <c r="L1677" s="15"/>
      <c r="M1677" s="18" t="e">
        <f t="shared" si="253"/>
        <v>#VALUE!</v>
      </c>
      <c r="N1677" s="15"/>
      <c r="O1677" s="15"/>
      <c r="P1677" s="15"/>
      <c r="Q1677" s="15"/>
      <c r="R1677" s="15"/>
      <c r="S1677" s="19"/>
      <c r="T1677" s="15"/>
      <c r="U1677" s="17"/>
      <c r="V1677" s="15"/>
      <c r="W1677" s="15"/>
      <c r="X1677" s="15" t="s">
        <v>191</v>
      </c>
      <c r="Y1677" s="15"/>
      <c r="AB1677" s="20"/>
      <c r="AC1677" s="15"/>
      <c r="AD1677" s="15"/>
      <c r="AE1677" s="15"/>
      <c r="AF1677" s="15"/>
      <c r="AG1677" s="22">
        <f t="shared" si="258"/>
        <v>0.16129032258064516</v>
      </c>
      <c r="AH1677" s="15" t="str">
        <f t="shared" si="259"/>
        <v/>
      </c>
      <c r="AI1677" s="22" t="e">
        <f>VLOOKUP(A1677,'[1]Deals (investment)'!$B$2:$Z$1497,1,FALSE)</f>
        <v>#N/A</v>
      </c>
      <c r="AJ1677" s="22" t="e">
        <f>VLOOKUP(A1677,'[1]Deals (investment)'!$B$2:$Z$870,15,FALSE)</f>
        <v>#N/A</v>
      </c>
      <c r="AK1677" s="17" t="e">
        <f>VLOOKUP(A1677,'[1]Deals (Exits)'!B:B,1,FALSE)</f>
        <v>#N/A</v>
      </c>
      <c r="AL1677" s="23">
        <f>VLOOKUP(G1677,[1]Lookups!$V$3:$Y$197,4,FALSE)</f>
        <v>0</v>
      </c>
      <c r="AM1677" s="17" t="str">
        <f>VLOOKUP(X1677,[1]Lookups!$B$3:$C$200,2,FALSE)</f>
        <v>Education</v>
      </c>
      <c r="AN1677" s="17" t="e">
        <f>VLOOKUP(R1677,[1]Lookups!$H$3:$I$69,2,FALSE)</f>
        <v>#N/A</v>
      </c>
      <c r="AO1677" s="17" t="e">
        <f>VLOOKUP(T1677,[1]Lookups!$H$3:$I$69,2,FALSE)</f>
        <v>#N/A</v>
      </c>
      <c r="AP1677" s="17" t="e">
        <f>VLOOKUP(AN1677,[1]Lookups!$N$3:$O$11,2,FALSE)</f>
        <v>#N/A</v>
      </c>
      <c r="AQ1677" s="18" t="e">
        <f>COUNTIFS('[1]Deals (investment)'!$B:$B,$A1677)</f>
        <v>#VALUE!</v>
      </c>
      <c r="AR1677" s="18" t="e">
        <f>COUNTIFS('[1]Deals (investment)'!$B:$B,$A1677,'[1]Deals (investment)'!$T:$T,$AW$1)+COUNTIFS('[1]Deals (investment)'!$B:$B,$A1677,'[1]Deals (investment)'!$T:$T,$AX$1)+COUNTIFS('[1]Deals (investment)'!$B:$B,$A1677,'[1]Deals (investment)'!$T:$T,$AY$1)</f>
        <v>#VALUE!</v>
      </c>
      <c r="AS1677" s="17" t="e">
        <f>SUMIFS('[1]Deals (investment)'!$C:$C,'[1]Deals (investment)'!$B:$B,$A1677)</f>
        <v>#VALUE!</v>
      </c>
      <c r="AT1677" s="17" t="e">
        <f t="shared" si="219"/>
        <v>#VALUE!</v>
      </c>
      <c r="AU1677" s="18" t="e">
        <f>COUNTIF('[1]Deals (Exits)'!$B:$B,A1677)</f>
        <v>#VALUE!</v>
      </c>
      <c r="AV1677" s="17" t="e">
        <f>SUMIFS('[1]Deals (investment)'!$C:$C,'[1]Deals (investment)'!$B:$B,$A1677,'[1]Deals (investment)'!$T:$T,AV$1)</f>
        <v>#VALUE!</v>
      </c>
      <c r="AW1677" s="17" t="e">
        <f>SUMIFS('[1]Deals (investment)'!$C:$C,'[1]Deals (investment)'!$B:$B,$A1677,'[1]Deals (investment)'!$T:$T,AW$1)</f>
        <v>#VALUE!</v>
      </c>
      <c r="AX1677" s="17" t="e">
        <f>SUMIFS('[1]Deals (investment)'!$C:$C,'[1]Deals (investment)'!$B:$B,$A1677,'[1]Deals (investment)'!$T:$T,AX$1)</f>
        <v>#VALUE!</v>
      </c>
      <c r="AY1677" s="17" t="e">
        <f>SUMIFS('[1]Deals (investment)'!$C:$C,'[1]Deals (investment)'!$B:$B,$A1677,'[1]Deals (investment)'!$T:$T,AY$1)</f>
        <v>#VALUE!</v>
      </c>
      <c r="AZ1677" s="17" t="e">
        <f>SUMIFS('[1]Deals (investment)'!$C:$C,'[1]Deals (investment)'!$B:$B,$A1677,'[1]Deals (investment)'!$T:$T,AZ$1)</f>
        <v>#VALUE!</v>
      </c>
      <c r="BA1677" s="17" t="e">
        <f>SUMIFS('[1]Deals (investment)'!$C:$C,'[1]Deals (investment)'!$B:$B,$A1677,'[1]Deals (investment)'!$T:$T,BA$1)</f>
        <v>#VALUE!</v>
      </c>
      <c r="BB1677" s="17" t="e">
        <f>SUMIFS('[1]Deals (investment)'!$C:$C,'[1]Deals (investment)'!$B:$B,$A1677,'[1]Deals (investment)'!$T:$T,BB$1)</f>
        <v>#VALUE!</v>
      </c>
      <c r="BC1677" s="17" t="e">
        <f>SUMIFS('[1]Deals (Exits)'!$C:$C,'[1]Deals (Exits)'!$B:$B,$A1677)</f>
        <v>#VALUE!</v>
      </c>
      <c r="BD1677" s="17" t="e">
        <f>SUMIFS('[1]Deals (investment)'!$C:$C,'[1]Deals (investment)'!$B:$B,$A1677,'[1]Deals (investment)'!$V:$V,BD$1)</f>
        <v>#VALUE!</v>
      </c>
      <c r="BE1677" s="17" t="e">
        <f>SUMIFS('[1]Deals (investment)'!$C:$C,'[1]Deals (investment)'!$B:$B,$A1677,'[1]Deals (investment)'!$V:$V,BE$1)</f>
        <v>#VALUE!</v>
      </c>
      <c r="BF1677" s="17" t="e">
        <f>SUMIFS('[1]Deals (investment)'!$C:$C,'[1]Deals (investment)'!$B:$B,$A1677,'[1]Deals (investment)'!$V:$V,BF$1)</f>
        <v>#VALUE!</v>
      </c>
      <c r="BG1677" s="17" t="e">
        <f>SUMIFS('[1]Deals (investment)'!$C:$C,'[1]Deals (investment)'!$B:$B,$A1677,'[1]Deals (investment)'!$V:$V,BG$1)</f>
        <v>#VALUE!</v>
      </c>
      <c r="BH1677" s="17" t="e">
        <f>SUMIFS('[1]Deals (investment)'!$C:$C,'[1]Deals (investment)'!$B:$B,$A1677,'[1]Deals (investment)'!$V:$V,BH$1)</f>
        <v>#VALUE!</v>
      </c>
      <c r="BI1677" s="17" t="e">
        <f>SUMIFS('[1]Deals (investment)'!$C:$C,'[1]Deals (investment)'!$B:$B,$A1677,'[1]Deals (investment)'!$V:$V,BI$1)</f>
        <v>#VALUE!</v>
      </c>
      <c r="BJ1677" s="17" t="e">
        <f>SUMIFS('[1]Deals (investment)'!$C:$C,'[1]Deals (investment)'!$B:$B,$A1677,'[1]Deals (investment)'!$V:$V,BJ$1)</f>
        <v>#VALUE!</v>
      </c>
      <c r="BK1677" s="17" t="e">
        <f>SUMIFS('[1]Deals (investment)'!$C:$C,'[1]Deals (investment)'!$B:$B,$A1677,'[1]Deals (investment)'!$V:$V,BK$1)</f>
        <v>#VALUE!</v>
      </c>
      <c r="BL1677" s="17" t="e">
        <f>SUMIFS('[1]Deals (investment)'!$C:$C,'[1]Deals (investment)'!$B:$B,$A1677,'[1]Deals (investment)'!$V:$V,BL$1)</f>
        <v>#VALUE!</v>
      </c>
      <c r="BM1677" s="17" t="e">
        <f>SUMIFS('[1]Deals (investment)'!$C:$C,'[1]Deals (investment)'!$B:$B,$A1677,'[1]Deals (investment)'!$V:$V,BM$1)</f>
        <v>#VALUE!</v>
      </c>
      <c r="BN1677" s="15"/>
      <c r="BO1677" s="15"/>
      <c r="BP1677" s="22"/>
      <c r="BQ1677" s="15"/>
      <c r="BR1677" s="15"/>
      <c r="BS1677" s="15"/>
      <c r="BT1677" s="15"/>
      <c r="BU1677" s="15"/>
      <c r="BV1677" s="15"/>
      <c r="BW1677" s="15"/>
      <c r="BX1677" s="15"/>
      <c r="BY1677" s="15"/>
      <c r="BZ1677" s="15"/>
      <c r="CA1677" s="15"/>
      <c r="CB1677" s="15"/>
      <c r="CC1677" s="15"/>
      <c r="CD1677" s="15" t="str">
        <f t="shared" si="260"/>
        <v>Tuta-MeActive</v>
      </c>
      <c r="CE1677" s="15"/>
      <c r="CF1677" s="15"/>
      <c r="CG1677" s="15"/>
      <c r="CH1677" s="15"/>
      <c r="CI1677" s="15"/>
      <c r="CJ1677" s="15"/>
    </row>
    <row r="1678" spans="1:118" ht="12.75">
      <c r="A1678" s="15" t="s">
        <v>10836</v>
      </c>
      <c r="B1678" s="15" t="s">
        <v>10837</v>
      </c>
      <c r="C1678" s="15"/>
      <c r="D1678" s="16">
        <v>2015</v>
      </c>
      <c r="E1678" s="15"/>
      <c r="F1678" s="15"/>
      <c r="G1678" s="15"/>
      <c r="H1678" s="15"/>
      <c r="I1678" s="15"/>
      <c r="J1678" s="15"/>
      <c r="K1678" s="17" t="e">
        <f t="shared" si="218"/>
        <v>#VALUE!</v>
      </c>
      <c r="L1678" s="15"/>
      <c r="M1678" s="18" t="e">
        <f t="shared" si="253"/>
        <v>#VALUE!</v>
      </c>
      <c r="N1678" s="15"/>
      <c r="O1678" s="15"/>
      <c r="P1678" s="15"/>
      <c r="Q1678" s="15"/>
      <c r="R1678" s="15"/>
      <c r="S1678" s="19"/>
      <c r="T1678" s="15"/>
      <c r="U1678" s="17"/>
      <c r="V1678" s="15" t="s">
        <v>10838</v>
      </c>
      <c r="W1678" s="15"/>
      <c r="X1678" s="15"/>
      <c r="Y1678" s="15"/>
      <c r="AB1678" s="20"/>
      <c r="AC1678" s="21" t="s">
        <v>10839</v>
      </c>
      <c r="AD1678" s="15"/>
      <c r="AE1678" s="21" t="s">
        <v>10840</v>
      </c>
      <c r="AF1678" s="21" t="s">
        <v>10841</v>
      </c>
      <c r="AG1678" s="22">
        <f t="shared" si="258"/>
        <v>0.25806451612903225</v>
      </c>
      <c r="AH1678" s="15" t="str">
        <f t="shared" si="259"/>
        <v/>
      </c>
      <c r="AI1678" s="22" t="e">
        <f>VLOOKUP(A1678,'[1]Deals (investment)'!$B$2:$Z$1497,1,FALSE)</f>
        <v>#N/A</v>
      </c>
      <c r="AJ1678" s="22" t="e">
        <f>VLOOKUP(A1678,'[1]Deals (investment)'!$B$2:$Z$870,15,FALSE)</f>
        <v>#N/A</v>
      </c>
      <c r="AK1678" s="17" t="e">
        <f>VLOOKUP(A1678,'[1]Deals (Exits)'!B:B,1,FALSE)</f>
        <v>#N/A</v>
      </c>
      <c r="AL1678" s="23" t="e">
        <f>VLOOKUP(G1678,[1]Lookups!$V$3:$Y$197,4,FALSE)</f>
        <v>#N/A</v>
      </c>
      <c r="AM1678" s="17" t="e">
        <f>VLOOKUP(X1678,[1]Lookups!$B$3:$C$200,2,FALSE)</f>
        <v>#N/A</v>
      </c>
      <c r="AN1678" s="17" t="e">
        <f>VLOOKUP(R1678,[1]Lookups!$H$3:$I$69,2,FALSE)</f>
        <v>#N/A</v>
      </c>
      <c r="AO1678" s="17" t="e">
        <f>VLOOKUP(T1678,[1]Lookups!$H$3:$I$69,2,FALSE)</f>
        <v>#N/A</v>
      </c>
      <c r="AP1678" s="17" t="e">
        <f>VLOOKUP(AN1678,[1]Lookups!$N$3:$O$11,2,FALSE)</f>
        <v>#N/A</v>
      </c>
      <c r="AQ1678" s="18" t="e">
        <f>COUNTIFS('[1]Deals (investment)'!$B:$B,$A1678)</f>
        <v>#VALUE!</v>
      </c>
      <c r="AR1678" s="18" t="e">
        <f>COUNTIFS('[1]Deals (investment)'!$B:$B,$A1678,'[1]Deals (investment)'!$T:$T,$AW$1)+COUNTIFS('[1]Deals (investment)'!$B:$B,$A1678,'[1]Deals (investment)'!$T:$T,$AX$1)+COUNTIFS('[1]Deals (investment)'!$B:$B,$A1678,'[1]Deals (investment)'!$T:$T,$AY$1)</f>
        <v>#VALUE!</v>
      </c>
      <c r="AS1678" s="17" t="e">
        <f>SUMIFS('[1]Deals (investment)'!$C:$C,'[1]Deals (investment)'!$B:$B,$A1678)</f>
        <v>#VALUE!</v>
      </c>
      <c r="AT1678" s="17" t="e">
        <f t="shared" si="219"/>
        <v>#VALUE!</v>
      </c>
      <c r="AU1678" s="18" t="e">
        <f>COUNTIF('[1]Deals (Exits)'!$B:$B,A1678)</f>
        <v>#VALUE!</v>
      </c>
      <c r="AV1678" s="17" t="e">
        <f>SUMIFS('[1]Deals (investment)'!$C:$C,'[1]Deals (investment)'!$B:$B,$A1678,'[1]Deals (investment)'!$T:$T,AV$1)</f>
        <v>#VALUE!</v>
      </c>
      <c r="AW1678" s="17" t="e">
        <f>SUMIFS('[1]Deals (investment)'!$C:$C,'[1]Deals (investment)'!$B:$B,$A1678,'[1]Deals (investment)'!$T:$T,AW$1)</f>
        <v>#VALUE!</v>
      </c>
      <c r="AX1678" s="17" t="e">
        <f>SUMIFS('[1]Deals (investment)'!$C:$C,'[1]Deals (investment)'!$B:$B,$A1678,'[1]Deals (investment)'!$T:$T,AX$1)</f>
        <v>#VALUE!</v>
      </c>
      <c r="AY1678" s="17" t="e">
        <f>SUMIFS('[1]Deals (investment)'!$C:$C,'[1]Deals (investment)'!$B:$B,$A1678,'[1]Deals (investment)'!$T:$T,AY$1)</f>
        <v>#VALUE!</v>
      </c>
      <c r="AZ1678" s="17" t="e">
        <f>SUMIFS('[1]Deals (investment)'!$C:$C,'[1]Deals (investment)'!$B:$B,$A1678,'[1]Deals (investment)'!$T:$T,AZ$1)</f>
        <v>#VALUE!</v>
      </c>
      <c r="BA1678" s="17" t="e">
        <f>SUMIFS('[1]Deals (investment)'!$C:$C,'[1]Deals (investment)'!$B:$B,$A1678,'[1]Deals (investment)'!$T:$T,BA$1)</f>
        <v>#VALUE!</v>
      </c>
      <c r="BB1678" s="17" t="e">
        <f>SUMIFS('[1]Deals (investment)'!$C:$C,'[1]Deals (investment)'!$B:$B,$A1678,'[1]Deals (investment)'!$T:$T,BB$1)</f>
        <v>#VALUE!</v>
      </c>
      <c r="BC1678" s="17" t="e">
        <f>SUMIFS('[1]Deals (Exits)'!$C:$C,'[1]Deals (Exits)'!$B:$B,$A1678)</f>
        <v>#VALUE!</v>
      </c>
      <c r="BD1678" s="17" t="e">
        <f>SUMIFS('[1]Deals (investment)'!$C:$C,'[1]Deals (investment)'!$B:$B,$A1678,'[1]Deals (investment)'!$V:$V,BD$1)</f>
        <v>#VALUE!</v>
      </c>
      <c r="BE1678" s="17" t="e">
        <f>SUMIFS('[1]Deals (investment)'!$C:$C,'[1]Deals (investment)'!$B:$B,$A1678,'[1]Deals (investment)'!$V:$V,BE$1)</f>
        <v>#VALUE!</v>
      </c>
      <c r="BF1678" s="17" t="e">
        <f>SUMIFS('[1]Deals (investment)'!$C:$C,'[1]Deals (investment)'!$B:$B,$A1678,'[1]Deals (investment)'!$V:$V,BF$1)</f>
        <v>#VALUE!</v>
      </c>
      <c r="BG1678" s="17" t="e">
        <f>SUMIFS('[1]Deals (investment)'!$C:$C,'[1]Deals (investment)'!$B:$B,$A1678,'[1]Deals (investment)'!$V:$V,BG$1)</f>
        <v>#VALUE!</v>
      </c>
      <c r="BH1678" s="17" t="e">
        <f>SUMIFS('[1]Deals (investment)'!$C:$C,'[1]Deals (investment)'!$B:$B,$A1678,'[1]Deals (investment)'!$V:$V,BH$1)</f>
        <v>#VALUE!</v>
      </c>
      <c r="BI1678" s="17" t="e">
        <f>SUMIFS('[1]Deals (investment)'!$C:$C,'[1]Deals (investment)'!$B:$B,$A1678,'[1]Deals (investment)'!$V:$V,BI$1)</f>
        <v>#VALUE!</v>
      </c>
      <c r="BJ1678" s="17" t="e">
        <f>SUMIFS('[1]Deals (investment)'!$C:$C,'[1]Deals (investment)'!$B:$B,$A1678,'[1]Deals (investment)'!$V:$V,BJ$1)</f>
        <v>#VALUE!</v>
      </c>
      <c r="BK1678" s="17" t="e">
        <f>SUMIFS('[1]Deals (investment)'!$C:$C,'[1]Deals (investment)'!$B:$B,$A1678,'[1]Deals (investment)'!$V:$V,BK$1)</f>
        <v>#VALUE!</v>
      </c>
      <c r="BL1678" s="17" t="e">
        <f>SUMIFS('[1]Deals (investment)'!$C:$C,'[1]Deals (investment)'!$B:$B,$A1678,'[1]Deals (investment)'!$V:$V,BL$1)</f>
        <v>#VALUE!</v>
      </c>
      <c r="BM1678" s="17" t="e">
        <f>SUMIFS('[1]Deals (investment)'!$C:$C,'[1]Deals (investment)'!$B:$B,$A1678,'[1]Deals (investment)'!$V:$V,BM$1)</f>
        <v>#VALUE!</v>
      </c>
      <c r="BN1678" s="15"/>
      <c r="BO1678" s="15"/>
      <c r="BP1678" s="22"/>
      <c r="BQ1678" s="15"/>
      <c r="BR1678" s="15"/>
      <c r="BS1678" s="15"/>
      <c r="BT1678" s="15"/>
      <c r="BU1678" s="15"/>
      <c r="BV1678" s="15"/>
      <c r="BW1678" s="15"/>
      <c r="BX1678" s="15"/>
      <c r="BY1678" s="15"/>
      <c r="BZ1678" s="15"/>
      <c r="CA1678" s="15"/>
      <c r="CB1678" s="15"/>
      <c r="CC1678" s="15"/>
      <c r="CD1678" s="15" t="str">
        <f t="shared" si="260"/>
        <v>Tutor RootsWe believe that every child has the capacity for great things. The one-on-one environment of private tuition means their capabilities can be nourished! Children are our future &amp; what better way is to secure their roots in a strong foundation</v>
      </c>
      <c r="CE1678" s="15"/>
      <c r="CF1678" s="15"/>
      <c r="CG1678" s="15"/>
      <c r="CH1678" s="15"/>
      <c r="CI1678" s="15"/>
      <c r="CJ1678" s="15"/>
    </row>
    <row r="1679" spans="1:118" ht="12.75">
      <c r="A1679" s="15" t="s">
        <v>10842</v>
      </c>
      <c r="B1679" s="15" t="s">
        <v>10843</v>
      </c>
      <c r="C1679" s="15" t="s">
        <v>58</v>
      </c>
      <c r="D1679" s="16">
        <v>2015</v>
      </c>
      <c r="E1679" s="15" t="s">
        <v>117</v>
      </c>
      <c r="F1679" s="15" t="s">
        <v>199</v>
      </c>
      <c r="G1679" s="15" t="s">
        <v>118</v>
      </c>
      <c r="H1679" s="15"/>
      <c r="I1679" s="15" t="s">
        <v>118</v>
      </c>
      <c r="J1679" s="15"/>
      <c r="K1679" s="17" t="e">
        <f t="shared" si="218"/>
        <v>#VALUE!</v>
      </c>
      <c r="L1679" s="15"/>
      <c r="M1679" s="18" t="e">
        <f t="shared" si="253"/>
        <v>#VALUE!</v>
      </c>
      <c r="N1679" s="15"/>
      <c r="O1679" s="15"/>
      <c r="P1679" s="15"/>
      <c r="Q1679" s="24" t="e">
        <f ca="1">_xludf.MAXIFS('[1]Deals (investment)'!A:A,'[1]Deals (investment)'!B:B,A1679)</f>
        <v>#NAME?</v>
      </c>
      <c r="R1679" s="15" t="s">
        <v>636</v>
      </c>
      <c r="S1679" s="19">
        <v>250000</v>
      </c>
      <c r="T1679" s="15" t="s">
        <v>636</v>
      </c>
      <c r="U1679" s="17">
        <v>250000</v>
      </c>
      <c r="V1679" s="15" t="s">
        <v>10844</v>
      </c>
      <c r="W1679" s="15">
        <v>0</v>
      </c>
      <c r="X1679" s="15" t="s">
        <v>538</v>
      </c>
      <c r="Y1679" s="15" t="s">
        <v>10845</v>
      </c>
      <c r="AB1679" s="20" t="s">
        <v>286</v>
      </c>
      <c r="AC1679" s="21" t="s">
        <v>10846</v>
      </c>
      <c r="AD1679" s="21" t="s">
        <v>10847</v>
      </c>
      <c r="AE1679" s="21" t="s">
        <v>10848</v>
      </c>
      <c r="AF1679" s="21" t="s">
        <v>10849</v>
      </c>
      <c r="AG1679" s="22">
        <f t="shared" ca="1" si="258"/>
        <v>0.74193548387096775</v>
      </c>
      <c r="AH1679" s="15" t="str">
        <f t="shared" si="259"/>
        <v/>
      </c>
      <c r="AI1679" s="22" t="str">
        <f>VLOOKUP(A1679,'[1]Deals (investment)'!$B$2:$Z$1497,1,FALSE)</f>
        <v>UjuziKilimo Solutions</v>
      </c>
      <c r="AJ1679" s="22">
        <f>VLOOKUP(A1679,'[1]Deals (investment)'!$B$2:$Z$870,15,FALSE)</f>
        <v>1</v>
      </c>
      <c r="AK1679" s="17" t="e">
        <f>VLOOKUP(A1679,'[1]Deals (Exits)'!B:B,1,FALSE)</f>
        <v>#N/A</v>
      </c>
      <c r="AL1679" s="23">
        <f>VLOOKUP(G1679,[1]Lookups!$V$3:$Y$197,4,FALSE)</f>
        <v>0</v>
      </c>
      <c r="AM1679" s="17" t="str">
        <f>VLOOKUP(X1679,[1]Lookups!$B$3:$C$200,2,FALSE)</f>
        <v>Agriculture</v>
      </c>
      <c r="AN1679" s="17" t="str">
        <f>VLOOKUP(R1679,[1]Lookups!$H$3:$I$69,2,FALSE)</f>
        <v>1. Grant</v>
      </c>
      <c r="AO1679" s="17" t="str">
        <f>VLOOKUP(T1679,[1]Lookups!$H$3:$I$69,2,FALSE)</f>
        <v>1. Grant</v>
      </c>
      <c r="AP1679" s="17" t="str">
        <f>VLOOKUP(AN1679,[1]Lookups!$N$3:$O$11,2,FALSE)</f>
        <v>Early</v>
      </c>
      <c r="AQ1679" s="18" t="e">
        <f>COUNTIFS('[1]Deals (investment)'!$B:$B,$A1679)</f>
        <v>#VALUE!</v>
      </c>
      <c r="AR1679" s="18" t="e">
        <f>COUNTIFS('[1]Deals (investment)'!$B:$B,$A1679,'[1]Deals (investment)'!$T:$T,$AW$1)+COUNTIFS('[1]Deals (investment)'!$B:$B,$A1679,'[1]Deals (investment)'!$T:$T,$AX$1)+COUNTIFS('[1]Deals (investment)'!$B:$B,$A1679,'[1]Deals (investment)'!$T:$T,$AY$1)</f>
        <v>#VALUE!</v>
      </c>
      <c r="AS1679" s="17" t="e">
        <f>SUMIFS('[1]Deals (investment)'!$C:$C,'[1]Deals (investment)'!$B:$B,$A1679)</f>
        <v>#VALUE!</v>
      </c>
      <c r="AT1679" s="17" t="e">
        <f t="shared" si="219"/>
        <v>#VALUE!</v>
      </c>
      <c r="AU1679" s="18" t="e">
        <f>COUNTIF('[1]Deals (Exits)'!$B:$B,A1679)</f>
        <v>#VALUE!</v>
      </c>
      <c r="AV1679" s="17" t="e">
        <f>SUMIFS('[1]Deals (investment)'!$C:$C,'[1]Deals (investment)'!$B:$B,$A1679,'[1]Deals (investment)'!$T:$T,AV$1)</f>
        <v>#VALUE!</v>
      </c>
      <c r="AW1679" s="17" t="e">
        <f>SUMIFS('[1]Deals (investment)'!$C:$C,'[1]Deals (investment)'!$B:$B,$A1679,'[1]Deals (investment)'!$T:$T,AW$1)</f>
        <v>#VALUE!</v>
      </c>
      <c r="AX1679" s="17" t="e">
        <f>SUMIFS('[1]Deals (investment)'!$C:$C,'[1]Deals (investment)'!$B:$B,$A1679,'[1]Deals (investment)'!$T:$T,AX$1)</f>
        <v>#VALUE!</v>
      </c>
      <c r="AY1679" s="17" t="e">
        <f>SUMIFS('[1]Deals (investment)'!$C:$C,'[1]Deals (investment)'!$B:$B,$A1679,'[1]Deals (investment)'!$T:$T,AY$1)</f>
        <v>#VALUE!</v>
      </c>
      <c r="AZ1679" s="17" t="e">
        <f>SUMIFS('[1]Deals (investment)'!$C:$C,'[1]Deals (investment)'!$B:$B,$A1679,'[1]Deals (investment)'!$T:$T,AZ$1)</f>
        <v>#VALUE!</v>
      </c>
      <c r="BA1679" s="17" t="e">
        <f>SUMIFS('[1]Deals (investment)'!$C:$C,'[1]Deals (investment)'!$B:$B,$A1679,'[1]Deals (investment)'!$T:$T,BA$1)</f>
        <v>#VALUE!</v>
      </c>
      <c r="BB1679" s="17" t="e">
        <f>SUMIFS('[1]Deals (investment)'!$C:$C,'[1]Deals (investment)'!$B:$B,$A1679,'[1]Deals (investment)'!$T:$T,BB$1)</f>
        <v>#VALUE!</v>
      </c>
      <c r="BC1679" s="17" t="e">
        <f>SUMIFS('[1]Deals (Exits)'!$C:$C,'[1]Deals (Exits)'!$B:$B,$A1679)</f>
        <v>#VALUE!</v>
      </c>
      <c r="BD1679" s="17" t="e">
        <f>SUMIFS('[1]Deals (investment)'!$C:$C,'[1]Deals (investment)'!$B:$B,$A1679,'[1]Deals (investment)'!$V:$V,BD$1)</f>
        <v>#VALUE!</v>
      </c>
      <c r="BE1679" s="17" t="e">
        <f>SUMIFS('[1]Deals (investment)'!$C:$C,'[1]Deals (investment)'!$B:$B,$A1679,'[1]Deals (investment)'!$V:$V,BE$1)</f>
        <v>#VALUE!</v>
      </c>
      <c r="BF1679" s="17" t="e">
        <f>SUMIFS('[1]Deals (investment)'!$C:$C,'[1]Deals (investment)'!$B:$B,$A1679,'[1]Deals (investment)'!$V:$V,BF$1)</f>
        <v>#VALUE!</v>
      </c>
      <c r="BG1679" s="17" t="e">
        <f>SUMIFS('[1]Deals (investment)'!$C:$C,'[1]Deals (investment)'!$B:$B,$A1679,'[1]Deals (investment)'!$V:$V,BG$1)</f>
        <v>#VALUE!</v>
      </c>
      <c r="BH1679" s="17" t="e">
        <f>SUMIFS('[1]Deals (investment)'!$C:$C,'[1]Deals (investment)'!$B:$B,$A1679,'[1]Deals (investment)'!$V:$V,BH$1)</f>
        <v>#VALUE!</v>
      </c>
      <c r="BI1679" s="17" t="e">
        <f>SUMIFS('[1]Deals (investment)'!$C:$C,'[1]Deals (investment)'!$B:$B,$A1679,'[1]Deals (investment)'!$V:$V,BI$1)</f>
        <v>#VALUE!</v>
      </c>
      <c r="BJ1679" s="17" t="e">
        <f>SUMIFS('[1]Deals (investment)'!$C:$C,'[1]Deals (investment)'!$B:$B,$A1679,'[1]Deals (investment)'!$V:$V,BJ$1)</f>
        <v>#VALUE!</v>
      </c>
      <c r="BK1679" s="17" t="e">
        <f>SUMIFS('[1]Deals (investment)'!$C:$C,'[1]Deals (investment)'!$B:$B,$A1679,'[1]Deals (investment)'!$V:$V,BK$1)</f>
        <v>#VALUE!</v>
      </c>
      <c r="BL1679" s="17" t="e">
        <f>SUMIFS('[1]Deals (investment)'!$C:$C,'[1]Deals (investment)'!$B:$B,$A1679,'[1]Deals (investment)'!$V:$V,BL$1)</f>
        <v>#VALUE!</v>
      </c>
      <c r="BM1679" s="17" t="e">
        <f>SUMIFS('[1]Deals (investment)'!$C:$C,'[1]Deals (investment)'!$B:$B,$A1679,'[1]Deals (investment)'!$V:$V,BM$1)</f>
        <v>#VALUE!</v>
      </c>
      <c r="BN1679" s="15"/>
      <c r="BO1679" s="15"/>
      <c r="BP1679" s="22"/>
      <c r="BQ1679" s="15"/>
      <c r="BR1679" s="15"/>
      <c r="BS1679" s="15"/>
      <c r="BT1679" s="15"/>
      <c r="BU1679" s="15"/>
      <c r="BV1679" s="15"/>
      <c r="BW1679" s="15"/>
      <c r="BX1679" s="15"/>
      <c r="BY1679" s="15"/>
      <c r="BZ1679" s="15"/>
      <c r="CA1679" s="15"/>
      <c r="CB1679" s="15"/>
      <c r="CC1679" s="15"/>
      <c r="CD1679" s="15" t="str">
        <f t="shared" si="260"/>
        <v>Ujuzikilimo SolutionsUjuziKilimo leverages on the power of big data analytics and soil sensors to provide precision farming knowledge to small holder farmersActive</v>
      </c>
      <c r="CE1679" s="15"/>
      <c r="CF1679" s="15"/>
      <c r="CG1679" s="15"/>
      <c r="CH1679" s="15"/>
      <c r="CI1679" s="15"/>
      <c r="CJ1679" s="15"/>
    </row>
    <row r="1680" spans="1:118" ht="12.75">
      <c r="A1680" s="15" t="s">
        <v>10850</v>
      </c>
      <c r="B1680" s="15" t="s">
        <v>10851</v>
      </c>
      <c r="C1680" s="15"/>
      <c r="D1680" s="16">
        <v>2016</v>
      </c>
      <c r="E1680" s="15" t="s">
        <v>6556</v>
      </c>
      <c r="F1680" s="15"/>
      <c r="G1680" s="15"/>
      <c r="H1680" s="15"/>
      <c r="I1680" s="15"/>
      <c r="J1680" s="15"/>
      <c r="K1680" s="17" t="e">
        <f t="shared" si="218"/>
        <v>#VALUE!</v>
      </c>
      <c r="L1680" s="15"/>
      <c r="M1680" s="18" t="e">
        <f t="shared" si="253"/>
        <v>#VALUE!</v>
      </c>
      <c r="N1680" s="15"/>
      <c r="O1680" s="15"/>
      <c r="P1680" s="15"/>
      <c r="Q1680" s="15"/>
      <c r="R1680" s="15"/>
      <c r="S1680" s="19"/>
      <c r="T1680" s="15"/>
      <c r="U1680" s="17"/>
      <c r="V1680" s="15" t="s">
        <v>10852</v>
      </c>
      <c r="W1680" s="15"/>
      <c r="X1680" s="15" t="s">
        <v>191</v>
      </c>
      <c r="Y1680" s="15" t="s">
        <v>10853</v>
      </c>
      <c r="AB1680" s="20"/>
      <c r="AC1680" s="21" t="s">
        <v>10854</v>
      </c>
      <c r="AD1680" s="21" t="s">
        <v>10855</v>
      </c>
      <c r="AE1680" s="21" t="s">
        <v>10856</v>
      </c>
      <c r="AF1680" s="21" t="s">
        <v>10857</v>
      </c>
      <c r="AG1680" s="22">
        <f t="shared" si="258"/>
        <v>0.38709677419354838</v>
      </c>
      <c r="AH1680" s="15" t="str">
        <f t="shared" si="259"/>
        <v/>
      </c>
      <c r="AI1680" s="22" t="e">
        <f>VLOOKUP(A1680,'[1]Deals (investment)'!$B$2:$Z$1497,1,FALSE)</f>
        <v>#N/A</v>
      </c>
      <c r="AJ1680" s="22" t="e">
        <f>VLOOKUP(A1680,'[1]Deals (investment)'!$B$2:$Z$870,15,FALSE)</f>
        <v>#N/A</v>
      </c>
      <c r="AK1680" s="17" t="e">
        <f>VLOOKUP(A1680,'[1]Deals (Exits)'!B:B,1,FALSE)</f>
        <v>#N/A</v>
      </c>
      <c r="AL1680" s="23" t="e">
        <f>VLOOKUP(G1680,[1]Lookups!$V$3:$Y$197,4,FALSE)</f>
        <v>#N/A</v>
      </c>
      <c r="AM1680" s="17" t="str">
        <f>VLOOKUP(X1680,[1]Lookups!$B$3:$C$200,2,FALSE)</f>
        <v>Education</v>
      </c>
      <c r="AN1680" s="17" t="e">
        <f>VLOOKUP(R1680,[1]Lookups!$H$3:$I$69,2,FALSE)</f>
        <v>#N/A</v>
      </c>
      <c r="AO1680" s="17" t="e">
        <f>VLOOKUP(T1680,[1]Lookups!$H$3:$I$69,2,FALSE)</f>
        <v>#N/A</v>
      </c>
      <c r="AP1680" s="17" t="e">
        <f>VLOOKUP(AN1680,[1]Lookups!$N$3:$O$11,2,FALSE)</f>
        <v>#N/A</v>
      </c>
      <c r="AQ1680" s="18" t="e">
        <f>COUNTIFS('[1]Deals (investment)'!$B:$B,$A1680)</f>
        <v>#VALUE!</v>
      </c>
      <c r="AR1680" s="18" t="e">
        <f>COUNTIFS('[1]Deals (investment)'!$B:$B,$A1680,'[1]Deals (investment)'!$T:$T,$AW$1)+COUNTIFS('[1]Deals (investment)'!$B:$B,$A1680,'[1]Deals (investment)'!$T:$T,$AX$1)+COUNTIFS('[1]Deals (investment)'!$B:$B,$A1680,'[1]Deals (investment)'!$T:$T,$AY$1)</f>
        <v>#VALUE!</v>
      </c>
      <c r="AS1680" s="17" t="e">
        <f>SUMIFS('[1]Deals (investment)'!$C:$C,'[1]Deals (investment)'!$B:$B,$A1680)</f>
        <v>#VALUE!</v>
      </c>
      <c r="AT1680" s="17" t="e">
        <f t="shared" si="219"/>
        <v>#VALUE!</v>
      </c>
      <c r="AU1680" s="18" t="e">
        <f>COUNTIF('[1]Deals (Exits)'!$B:$B,A1680)</f>
        <v>#VALUE!</v>
      </c>
      <c r="AV1680" s="17" t="e">
        <f>SUMIFS('[1]Deals (investment)'!$C:$C,'[1]Deals (investment)'!$B:$B,$A1680,'[1]Deals (investment)'!$T:$T,AV$1)</f>
        <v>#VALUE!</v>
      </c>
      <c r="AW1680" s="17" t="e">
        <f>SUMIFS('[1]Deals (investment)'!$C:$C,'[1]Deals (investment)'!$B:$B,$A1680,'[1]Deals (investment)'!$T:$T,AW$1)</f>
        <v>#VALUE!</v>
      </c>
      <c r="AX1680" s="17" t="e">
        <f>SUMIFS('[1]Deals (investment)'!$C:$C,'[1]Deals (investment)'!$B:$B,$A1680,'[1]Deals (investment)'!$T:$T,AX$1)</f>
        <v>#VALUE!</v>
      </c>
      <c r="AY1680" s="17" t="e">
        <f>SUMIFS('[1]Deals (investment)'!$C:$C,'[1]Deals (investment)'!$B:$B,$A1680,'[1]Deals (investment)'!$T:$T,AY$1)</f>
        <v>#VALUE!</v>
      </c>
      <c r="AZ1680" s="17" t="e">
        <f>SUMIFS('[1]Deals (investment)'!$C:$C,'[1]Deals (investment)'!$B:$B,$A1680,'[1]Deals (investment)'!$T:$T,AZ$1)</f>
        <v>#VALUE!</v>
      </c>
      <c r="BA1680" s="17" t="e">
        <f>SUMIFS('[1]Deals (investment)'!$C:$C,'[1]Deals (investment)'!$B:$B,$A1680,'[1]Deals (investment)'!$T:$T,BA$1)</f>
        <v>#VALUE!</v>
      </c>
      <c r="BB1680" s="17" t="e">
        <f>SUMIFS('[1]Deals (investment)'!$C:$C,'[1]Deals (investment)'!$B:$B,$A1680,'[1]Deals (investment)'!$T:$T,BB$1)</f>
        <v>#VALUE!</v>
      </c>
      <c r="BC1680" s="17" t="e">
        <f>SUMIFS('[1]Deals (Exits)'!$C:$C,'[1]Deals (Exits)'!$B:$B,$A1680)</f>
        <v>#VALUE!</v>
      </c>
      <c r="BD1680" s="17" t="e">
        <f>SUMIFS('[1]Deals (investment)'!$C:$C,'[1]Deals (investment)'!$B:$B,$A1680,'[1]Deals (investment)'!$V:$V,BD$1)</f>
        <v>#VALUE!</v>
      </c>
      <c r="BE1680" s="17" t="e">
        <f>SUMIFS('[1]Deals (investment)'!$C:$C,'[1]Deals (investment)'!$B:$B,$A1680,'[1]Deals (investment)'!$V:$V,BE$1)</f>
        <v>#VALUE!</v>
      </c>
      <c r="BF1680" s="17" t="e">
        <f>SUMIFS('[1]Deals (investment)'!$C:$C,'[1]Deals (investment)'!$B:$B,$A1680,'[1]Deals (investment)'!$V:$V,BF$1)</f>
        <v>#VALUE!</v>
      </c>
      <c r="BG1680" s="17" t="e">
        <f>SUMIFS('[1]Deals (investment)'!$C:$C,'[1]Deals (investment)'!$B:$B,$A1680,'[1]Deals (investment)'!$V:$V,BG$1)</f>
        <v>#VALUE!</v>
      </c>
      <c r="BH1680" s="17" t="e">
        <f>SUMIFS('[1]Deals (investment)'!$C:$C,'[1]Deals (investment)'!$B:$B,$A1680,'[1]Deals (investment)'!$V:$V,BH$1)</f>
        <v>#VALUE!</v>
      </c>
      <c r="BI1680" s="17" t="e">
        <f>SUMIFS('[1]Deals (investment)'!$C:$C,'[1]Deals (investment)'!$B:$B,$A1680,'[1]Deals (investment)'!$V:$V,BI$1)</f>
        <v>#VALUE!</v>
      </c>
      <c r="BJ1680" s="17" t="e">
        <f>SUMIFS('[1]Deals (investment)'!$C:$C,'[1]Deals (investment)'!$B:$B,$A1680,'[1]Deals (investment)'!$V:$V,BJ$1)</f>
        <v>#VALUE!</v>
      </c>
      <c r="BK1680" s="17" t="e">
        <f>SUMIFS('[1]Deals (investment)'!$C:$C,'[1]Deals (investment)'!$B:$B,$A1680,'[1]Deals (investment)'!$V:$V,BK$1)</f>
        <v>#VALUE!</v>
      </c>
      <c r="BL1680" s="17" t="e">
        <f>SUMIFS('[1]Deals (investment)'!$C:$C,'[1]Deals (investment)'!$B:$B,$A1680,'[1]Deals (investment)'!$V:$V,BL$1)</f>
        <v>#VALUE!</v>
      </c>
      <c r="BM1680" s="17" t="e">
        <f>SUMIFS('[1]Deals (investment)'!$C:$C,'[1]Deals (investment)'!$B:$B,$A1680,'[1]Deals (investment)'!$V:$V,BM$1)</f>
        <v>#VALUE!</v>
      </c>
      <c r="BN1680" s="15"/>
      <c r="BO1680" s="15"/>
      <c r="BP1680" s="22"/>
      <c r="BQ1680" s="15"/>
      <c r="BR1680" s="15"/>
      <c r="BS1680" s="15"/>
      <c r="BT1680" s="15"/>
      <c r="BU1680" s="15"/>
      <c r="BV1680" s="15"/>
      <c r="BW1680" s="15"/>
      <c r="BX1680" s="15"/>
      <c r="BY1680" s="15"/>
      <c r="BZ1680" s="15"/>
      <c r="CA1680" s="15"/>
      <c r="CB1680" s="15"/>
      <c r="CC1680" s="15"/>
      <c r="CD1680" s="15" t="str">
        <f t="shared" si="260"/>
        <v>TutoramaTutorama is a curated tutoring marketplace connecting parents and students with tutors.</v>
      </c>
      <c r="CE1680" s="15"/>
      <c r="CF1680" s="15"/>
      <c r="CG1680" s="15"/>
      <c r="CH1680" s="15"/>
      <c r="CI1680" s="15"/>
      <c r="CJ1680" s="15"/>
    </row>
    <row r="1681" spans="1:118" ht="12.75">
      <c r="A1681" s="15" t="s">
        <v>10858</v>
      </c>
      <c r="B1681" s="15"/>
      <c r="C1681" s="15"/>
      <c r="D1681" s="16"/>
      <c r="E1681" s="15"/>
      <c r="F1681" s="15"/>
      <c r="G1681" s="15" t="s">
        <v>103</v>
      </c>
      <c r="H1681" s="15"/>
      <c r="I1681" s="15" t="s">
        <v>103</v>
      </c>
      <c r="J1681" s="15"/>
      <c r="K1681" s="17" t="e">
        <f t="shared" si="218"/>
        <v>#VALUE!</v>
      </c>
      <c r="L1681" s="15"/>
      <c r="M1681" s="18" t="e">
        <f t="shared" si="253"/>
        <v>#VALUE!</v>
      </c>
      <c r="N1681" s="15"/>
      <c r="O1681" s="15"/>
      <c r="P1681" s="15"/>
      <c r="Q1681" s="15"/>
      <c r="R1681" s="15"/>
      <c r="S1681" s="19"/>
      <c r="T1681" s="15"/>
      <c r="U1681" s="17"/>
      <c r="V1681" s="15"/>
      <c r="W1681" s="15"/>
      <c r="X1681" s="15" t="s">
        <v>64</v>
      </c>
      <c r="Y1681" s="15"/>
      <c r="AB1681" s="20"/>
      <c r="AC1681" s="15"/>
      <c r="AD1681" s="15"/>
      <c r="AE1681" s="15"/>
      <c r="AF1681" s="15"/>
      <c r="AG1681" s="22">
        <f t="shared" si="258"/>
        <v>0.16129032258064516</v>
      </c>
      <c r="AH1681" s="15" t="str">
        <f t="shared" si="259"/>
        <v/>
      </c>
      <c r="AI1681" s="22" t="e">
        <f>VLOOKUP(A1681,'[1]Deals (investment)'!$B$2:$Z$1497,1,FALSE)</f>
        <v>#N/A</v>
      </c>
      <c r="AJ1681" s="22" t="e">
        <f>VLOOKUP(A1681,'[1]Deals (investment)'!$B$2:$Z$870,15,FALSE)</f>
        <v>#N/A</v>
      </c>
      <c r="AK1681" s="17" t="e">
        <f>VLOOKUP(A1681,'[1]Deals (Exits)'!B:B,1,FALSE)</f>
        <v>#N/A</v>
      </c>
      <c r="AL1681" s="23">
        <f>VLOOKUP(G1681,[1]Lookups!$V$3:$Y$197,4,FALSE)</f>
        <v>0</v>
      </c>
      <c r="AM1681" s="17" t="str">
        <f>VLOOKUP(X1681,[1]Lookups!$B$3:$C$200,2,FALSE)</f>
        <v>E-commerce &amp; Retail</v>
      </c>
      <c r="AN1681" s="17" t="e">
        <f>VLOOKUP(R1681,[1]Lookups!$H$3:$I$69,2,FALSE)</f>
        <v>#N/A</v>
      </c>
      <c r="AO1681" s="17" t="e">
        <f>VLOOKUP(T1681,[1]Lookups!$H$3:$I$69,2,FALSE)</f>
        <v>#N/A</v>
      </c>
      <c r="AP1681" s="17" t="e">
        <f>VLOOKUP(AN1681,[1]Lookups!$N$3:$O$11,2,FALSE)</f>
        <v>#N/A</v>
      </c>
      <c r="AQ1681" s="18" t="e">
        <f>COUNTIFS('[1]Deals (investment)'!$B:$B,$A1681)</f>
        <v>#VALUE!</v>
      </c>
      <c r="AR1681" s="18" t="e">
        <f>COUNTIFS('[1]Deals (investment)'!$B:$B,$A1681,'[1]Deals (investment)'!$T:$T,$AW$1)+COUNTIFS('[1]Deals (investment)'!$B:$B,$A1681,'[1]Deals (investment)'!$T:$T,$AX$1)+COUNTIFS('[1]Deals (investment)'!$B:$B,$A1681,'[1]Deals (investment)'!$T:$T,$AY$1)</f>
        <v>#VALUE!</v>
      </c>
      <c r="AS1681" s="17" t="e">
        <f>SUMIFS('[1]Deals (investment)'!$C:$C,'[1]Deals (investment)'!$B:$B,$A1681)</f>
        <v>#VALUE!</v>
      </c>
      <c r="AT1681" s="17" t="e">
        <f t="shared" si="219"/>
        <v>#VALUE!</v>
      </c>
      <c r="AU1681" s="18" t="e">
        <f>COUNTIF('[1]Deals (Exits)'!$B:$B,A1681)</f>
        <v>#VALUE!</v>
      </c>
      <c r="AV1681" s="17" t="e">
        <f>SUMIFS('[1]Deals (investment)'!$C:$C,'[1]Deals (investment)'!$B:$B,$A1681,'[1]Deals (investment)'!$T:$T,AV$1)</f>
        <v>#VALUE!</v>
      </c>
      <c r="AW1681" s="17" t="e">
        <f>SUMIFS('[1]Deals (investment)'!$C:$C,'[1]Deals (investment)'!$B:$B,$A1681,'[1]Deals (investment)'!$T:$T,AW$1)</f>
        <v>#VALUE!</v>
      </c>
      <c r="AX1681" s="17" t="e">
        <f>SUMIFS('[1]Deals (investment)'!$C:$C,'[1]Deals (investment)'!$B:$B,$A1681,'[1]Deals (investment)'!$T:$T,AX$1)</f>
        <v>#VALUE!</v>
      </c>
      <c r="AY1681" s="17" t="e">
        <f>SUMIFS('[1]Deals (investment)'!$C:$C,'[1]Deals (investment)'!$B:$B,$A1681,'[1]Deals (investment)'!$T:$T,AY$1)</f>
        <v>#VALUE!</v>
      </c>
      <c r="AZ1681" s="17" t="e">
        <f>SUMIFS('[1]Deals (investment)'!$C:$C,'[1]Deals (investment)'!$B:$B,$A1681,'[1]Deals (investment)'!$T:$T,AZ$1)</f>
        <v>#VALUE!</v>
      </c>
      <c r="BA1681" s="17" t="e">
        <f>SUMIFS('[1]Deals (investment)'!$C:$C,'[1]Deals (investment)'!$B:$B,$A1681,'[1]Deals (investment)'!$T:$T,BA$1)</f>
        <v>#VALUE!</v>
      </c>
      <c r="BB1681" s="17" t="e">
        <f>SUMIFS('[1]Deals (investment)'!$C:$C,'[1]Deals (investment)'!$B:$B,$A1681,'[1]Deals (investment)'!$T:$T,BB$1)</f>
        <v>#VALUE!</v>
      </c>
      <c r="BC1681" s="17" t="e">
        <f>SUMIFS('[1]Deals (Exits)'!$C:$C,'[1]Deals (Exits)'!$B:$B,$A1681)</f>
        <v>#VALUE!</v>
      </c>
      <c r="BD1681" s="17" t="e">
        <f>SUMIFS('[1]Deals (investment)'!$C:$C,'[1]Deals (investment)'!$B:$B,$A1681,'[1]Deals (investment)'!$V:$V,BD$1)</f>
        <v>#VALUE!</v>
      </c>
      <c r="BE1681" s="17" t="e">
        <f>SUMIFS('[1]Deals (investment)'!$C:$C,'[1]Deals (investment)'!$B:$B,$A1681,'[1]Deals (investment)'!$V:$V,BE$1)</f>
        <v>#VALUE!</v>
      </c>
      <c r="BF1681" s="17" t="e">
        <f>SUMIFS('[1]Deals (investment)'!$C:$C,'[1]Deals (investment)'!$B:$B,$A1681,'[1]Deals (investment)'!$V:$V,BF$1)</f>
        <v>#VALUE!</v>
      </c>
      <c r="BG1681" s="17" t="e">
        <f>SUMIFS('[1]Deals (investment)'!$C:$C,'[1]Deals (investment)'!$B:$B,$A1681,'[1]Deals (investment)'!$V:$V,BG$1)</f>
        <v>#VALUE!</v>
      </c>
      <c r="BH1681" s="17" t="e">
        <f>SUMIFS('[1]Deals (investment)'!$C:$C,'[1]Deals (investment)'!$B:$B,$A1681,'[1]Deals (investment)'!$V:$V,BH$1)</f>
        <v>#VALUE!</v>
      </c>
      <c r="BI1681" s="17" t="e">
        <f>SUMIFS('[1]Deals (investment)'!$C:$C,'[1]Deals (investment)'!$B:$B,$A1681,'[1]Deals (investment)'!$V:$V,BI$1)</f>
        <v>#VALUE!</v>
      </c>
      <c r="BJ1681" s="17" t="e">
        <f>SUMIFS('[1]Deals (investment)'!$C:$C,'[1]Deals (investment)'!$B:$B,$A1681,'[1]Deals (investment)'!$V:$V,BJ$1)</f>
        <v>#VALUE!</v>
      </c>
      <c r="BK1681" s="17" t="e">
        <f>SUMIFS('[1]Deals (investment)'!$C:$C,'[1]Deals (investment)'!$B:$B,$A1681,'[1]Deals (investment)'!$V:$V,BK$1)</f>
        <v>#VALUE!</v>
      </c>
      <c r="BL1681" s="17" t="e">
        <f>SUMIFS('[1]Deals (investment)'!$C:$C,'[1]Deals (investment)'!$B:$B,$A1681,'[1]Deals (investment)'!$V:$V,BL$1)</f>
        <v>#VALUE!</v>
      </c>
      <c r="BM1681" s="17" t="e">
        <f>SUMIFS('[1]Deals (investment)'!$C:$C,'[1]Deals (investment)'!$B:$B,$A1681,'[1]Deals (investment)'!$V:$V,BM$1)</f>
        <v>#VALUE!</v>
      </c>
      <c r="BN1681" s="15"/>
      <c r="BO1681" s="15"/>
      <c r="BP1681" s="22"/>
      <c r="BQ1681" s="15"/>
      <c r="BR1681" s="15"/>
      <c r="BS1681" s="15"/>
      <c r="BT1681" s="15"/>
      <c r="BU1681" s="15"/>
      <c r="BV1681" s="15"/>
      <c r="BW1681" s="15"/>
      <c r="BX1681" s="15"/>
      <c r="BY1681" s="15"/>
      <c r="BZ1681" s="15"/>
      <c r="CA1681" s="15"/>
      <c r="CB1681" s="15"/>
      <c r="CC1681" s="15"/>
      <c r="CD1681" s="15" t="str">
        <f t="shared" si="260"/>
        <v>Twaa</v>
      </c>
      <c r="CE1681" s="15"/>
      <c r="CF1681" s="15"/>
      <c r="CG1681" s="15"/>
      <c r="CH1681" s="15"/>
      <c r="CI1681" s="15"/>
      <c r="CJ1681" s="15"/>
    </row>
    <row r="1682" spans="1:118" ht="12.75">
      <c r="A1682" s="15" t="s">
        <v>10859</v>
      </c>
      <c r="B1682" s="15" t="s">
        <v>10860</v>
      </c>
      <c r="C1682" s="15" t="s">
        <v>58</v>
      </c>
      <c r="D1682" s="16">
        <v>2012</v>
      </c>
      <c r="E1682" s="15" t="s">
        <v>117</v>
      </c>
      <c r="F1682" s="15"/>
      <c r="G1682" s="15" t="s">
        <v>118</v>
      </c>
      <c r="H1682" s="15"/>
      <c r="I1682" s="15" t="s">
        <v>118</v>
      </c>
      <c r="J1682" s="15"/>
      <c r="K1682" s="17" t="e">
        <f t="shared" si="218"/>
        <v>#VALUE!</v>
      </c>
      <c r="L1682" s="15"/>
      <c r="M1682" s="18" t="e">
        <f t="shared" si="253"/>
        <v>#VALUE!</v>
      </c>
      <c r="N1682" s="15"/>
      <c r="O1682" s="15"/>
      <c r="P1682" s="15"/>
      <c r="Q1682" s="24" t="e">
        <f ca="1">_xludf.MAXIFS('[1]Deals (investment)'!A:A,'[1]Deals (investment)'!B:B,A1682)</f>
        <v>#NAME?</v>
      </c>
      <c r="R1682" s="15" t="s">
        <v>132</v>
      </c>
      <c r="S1682" s="19" t="s">
        <v>144</v>
      </c>
      <c r="T1682" s="15" t="s">
        <v>312</v>
      </c>
      <c r="U1682" s="17" t="s">
        <v>312</v>
      </c>
      <c r="V1682" s="15" t="s">
        <v>10861</v>
      </c>
      <c r="W1682" s="15"/>
      <c r="X1682" s="15" t="s">
        <v>158</v>
      </c>
      <c r="Y1682" s="15" t="s">
        <v>10862</v>
      </c>
      <c r="AB1682" s="20" t="s">
        <v>286</v>
      </c>
      <c r="AC1682" s="21" t="s">
        <v>10863</v>
      </c>
      <c r="AD1682" s="21" t="s">
        <v>10864</v>
      </c>
      <c r="AE1682" s="21" t="s">
        <v>10865</v>
      </c>
      <c r="AF1682" s="15"/>
      <c r="AG1682" s="22">
        <f t="shared" ca="1" si="258"/>
        <v>0.64516129032258063</v>
      </c>
      <c r="AH1682" s="15" t="str">
        <f t="shared" si="259"/>
        <v/>
      </c>
      <c r="AI1682" s="22" t="str">
        <f>VLOOKUP(A1682,'[1]Deals (investment)'!$B$2:$Z$1497,1,FALSE)</f>
        <v>Umati Capital</v>
      </c>
      <c r="AJ1682" s="22">
        <f>VLOOKUP(A1682,'[1]Deals (investment)'!$B$2:$Z$870,15,FALSE)</f>
        <v>0</v>
      </c>
      <c r="AK1682" s="17" t="e">
        <f>VLOOKUP(A1682,'[1]Deals (Exits)'!B:B,1,FALSE)</f>
        <v>#N/A</v>
      </c>
      <c r="AL1682" s="23">
        <f>VLOOKUP(G1682,[1]Lookups!$V$3:$Y$197,4,FALSE)</f>
        <v>0</v>
      </c>
      <c r="AM1682" s="17" t="str">
        <f>VLOOKUP(X1682,[1]Lookups!$B$3:$C$200,2,FALSE)</f>
        <v>Financial Services</v>
      </c>
      <c r="AN1682" s="17" t="str">
        <f>VLOOKUP(R1682,[1]Lookups!$H$3:$I$69,2,FALSE)</f>
        <v>3. Early Venture</v>
      </c>
      <c r="AO1682" s="17" t="e">
        <f>VLOOKUP(T1682,[1]Lookups!$H$3:$I$69,2,FALSE)</f>
        <v>#N/A</v>
      </c>
      <c r="AP1682" s="17" t="str">
        <f>VLOOKUP(AN1682,[1]Lookups!$N$3:$O$11,2,FALSE)</f>
        <v>Early</v>
      </c>
      <c r="AQ1682" s="18" t="e">
        <f>COUNTIFS('[1]Deals (investment)'!$B:$B,$A1682)</f>
        <v>#VALUE!</v>
      </c>
      <c r="AR1682" s="18" t="e">
        <f>COUNTIFS('[1]Deals (investment)'!$B:$B,$A1682,'[1]Deals (investment)'!$T:$T,$AW$1)+COUNTIFS('[1]Deals (investment)'!$B:$B,$A1682,'[1]Deals (investment)'!$T:$T,$AX$1)+COUNTIFS('[1]Deals (investment)'!$B:$B,$A1682,'[1]Deals (investment)'!$T:$T,$AY$1)</f>
        <v>#VALUE!</v>
      </c>
      <c r="AS1682" s="17" t="e">
        <f>SUMIFS('[1]Deals (investment)'!$C:$C,'[1]Deals (investment)'!$B:$B,$A1682)</f>
        <v>#VALUE!</v>
      </c>
      <c r="AT1682" s="17" t="e">
        <f t="shared" si="219"/>
        <v>#VALUE!</v>
      </c>
      <c r="AU1682" s="18" t="e">
        <f>COUNTIF('[1]Deals (Exits)'!$B:$B,A1682)</f>
        <v>#VALUE!</v>
      </c>
      <c r="AV1682" s="17" t="e">
        <f>SUMIFS('[1]Deals (investment)'!$C:$C,'[1]Deals (investment)'!$B:$B,$A1682,'[1]Deals (investment)'!$T:$T,AV$1)</f>
        <v>#VALUE!</v>
      </c>
      <c r="AW1682" s="17" t="e">
        <f>SUMIFS('[1]Deals (investment)'!$C:$C,'[1]Deals (investment)'!$B:$B,$A1682,'[1]Deals (investment)'!$T:$T,AW$1)</f>
        <v>#VALUE!</v>
      </c>
      <c r="AX1682" s="17" t="e">
        <f>SUMIFS('[1]Deals (investment)'!$C:$C,'[1]Deals (investment)'!$B:$B,$A1682,'[1]Deals (investment)'!$T:$T,AX$1)</f>
        <v>#VALUE!</v>
      </c>
      <c r="AY1682" s="17" t="e">
        <f>SUMIFS('[1]Deals (investment)'!$C:$C,'[1]Deals (investment)'!$B:$B,$A1682,'[1]Deals (investment)'!$T:$T,AY$1)</f>
        <v>#VALUE!</v>
      </c>
      <c r="AZ1682" s="17" t="e">
        <f>SUMIFS('[1]Deals (investment)'!$C:$C,'[1]Deals (investment)'!$B:$B,$A1682,'[1]Deals (investment)'!$T:$T,AZ$1)</f>
        <v>#VALUE!</v>
      </c>
      <c r="BA1682" s="17" t="e">
        <f>SUMIFS('[1]Deals (investment)'!$C:$C,'[1]Deals (investment)'!$B:$B,$A1682,'[1]Deals (investment)'!$T:$T,BA$1)</f>
        <v>#VALUE!</v>
      </c>
      <c r="BB1682" s="17" t="e">
        <f>SUMIFS('[1]Deals (investment)'!$C:$C,'[1]Deals (investment)'!$B:$B,$A1682,'[1]Deals (investment)'!$T:$T,BB$1)</f>
        <v>#VALUE!</v>
      </c>
      <c r="BC1682" s="17" t="e">
        <f>SUMIFS('[1]Deals (Exits)'!$C:$C,'[1]Deals (Exits)'!$B:$B,$A1682)</f>
        <v>#VALUE!</v>
      </c>
      <c r="BD1682" s="17" t="e">
        <f>SUMIFS('[1]Deals (investment)'!$C:$C,'[1]Deals (investment)'!$B:$B,$A1682,'[1]Deals (investment)'!$V:$V,BD$1)</f>
        <v>#VALUE!</v>
      </c>
      <c r="BE1682" s="17" t="e">
        <f>SUMIFS('[1]Deals (investment)'!$C:$C,'[1]Deals (investment)'!$B:$B,$A1682,'[1]Deals (investment)'!$V:$V,BE$1)</f>
        <v>#VALUE!</v>
      </c>
      <c r="BF1682" s="17" t="e">
        <f>SUMIFS('[1]Deals (investment)'!$C:$C,'[1]Deals (investment)'!$B:$B,$A1682,'[1]Deals (investment)'!$V:$V,BF$1)</f>
        <v>#VALUE!</v>
      </c>
      <c r="BG1682" s="17" t="e">
        <f>SUMIFS('[1]Deals (investment)'!$C:$C,'[1]Deals (investment)'!$B:$B,$A1682,'[1]Deals (investment)'!$V:$V,BG$1)</f>
        <v>#VALUE!</v>
      </c>
      <c r="BH1682" s="17" t="e">
        <f>SUMIFS('[1]Deals (investment)'!$C:$C,'[1]Deals (investment)'!$B:$B,$A1682,'[1]Deals (investment)'!$V:$V,BH$1)</f>
        <v>#VALUE!</v>
      </c>
      <c r="BI1682" s="17" t="e">
        <f>SUMIFS('[1]Deals (investment)'!$C:$C,'[1]Deals (investment)'!$B:$B,$A1682,'[1]Deals (investment)'!$V:$V,BI$1)</f>
        <v>#VALUE!</v>
      </c>
      <c r="BJ1682" s="17" t="e">
        <f>SUMIFS('[1]Deals (investment)'!$C:$C,'[1]Deals (investment)'!$B:$B,$A1682,'[1]Deals (investment)'!$V:$V,BJ$1)</f>
        <v>#VALUE!</v>
      </c>
      <c r="BK1682" s="17" t="e">
        <f>SUMIFS('[1]Deals (investment)'!$C:$C,'[1]Deals (investment)'!$B:$B,$A1682,'[1]Deals (investment)'!$V:$V,BK$1)</f>
        <v>#VALUE!</v>
      </c>
      <c r="BL1682" s="17" t="e">
        <f>SUMIFS('[1]Deals (investment)'!$C:$C,'[1]Deals (investment)'!$B:$B,$A1682,'[1]Deals (investment)'!$V:$V,BL$1)</f>
        <v>#VALUE!</v>
      </c>
      <c r="BM1682" s="17" t="e">
        <f>SUMIFS('[1]Deals (investment)'!$C:$C,'[1]Deals (investment)'!$B:$B,$A1682,'[1]Deals (investment)'!$V:$V,BM$1)</f>
        <v>#VALUE!</v>
      </c>
      <c r="BN1682" s="15"/>
      <c r="BO1682" s="15"/>
      <c r="BP1682" s="22"/>
      <c r="BQ1682" s="15"/>
      <c r="BR1682" s="15"/>
      <c r="BS1682" s="15"/>
      <c r="BT1682" s="15"/>
      <c r="BU1682" s="15"/>
      <c r="BV1682" s="15"/>
      <c r="BW1682" s="15"/>
      <c r="BX1682" s="15"/>
      <c r="BY1682" s="15"/>
      <c r="BZ1682" s="15"/>
      <c r="CA1682" s="15"/>
      <c r="CB1682" s="15"/>
      <c r="CC1682" s="15"/>
      <c r="CD1682" s="15" t="str">
        <f t="shared" si="260"/>
        <v>Umati CapitalUmati Capital is a non-bank financial institution focused on the provision of credit and related payment technologies. Umati Capital is revolutionising access to finance through the consistent and innovative use of technology.Active</v>
      </c>
      <c r="CE1682" s="15"/>
      <c r="CF1682" s="15"/>
      <c r="CG1682" s="15"/>
      <c r="CH1682" s="15"/>
      <c r="CI1682" s="15"/>
      <c r="CJ1682" s="15"/>
      <c r="DM1682">
        <v>547</v>
      </c>
    </row>
    <row r="1683" spans="1:118" ht="12.75">
      <c r="A1683" s="15" t="s">
        <v>10866</v>
      </c>
      <c r="B1683" s="15" t="s">
        <v>10867</v>
      </c>
      <c r="C1683" s="15" t="s">
        <v>58</v>
      </c>
      <c r="D1683" s="16">
        <v>2017</v>
      </c>
      <c r="E1683" s="15" t="s">
        <v>3198</v>
      </c>
      <c r="F1683" s="15"/>
      <c r="G1683" s="15" t="s">
        <v>61</v>
      </c>
      <c r="H1683" s="15"/>
      <c r="I1683" s="15" t="s">
        <v>61</v>
      </c>
      <c r="J1683" s="15"/>
      <c r="K1683" s="17" t="e">
        <f t="shared" si="218"/>
        <v>#VALUE!</v>
      </c>
      <c r="L1683" s="15"/>
      <c r="M1683" s="18" t="e">
        <f t="shared" si="253"/>
        <v>#VALUE!</v>
      </c>
      <c r="N1683" s="15"/>
      <c r="O1683" s="15"/>
      <c r="P1683" s="15"/>
      <c r="Q1683" s="15"/>
      <c r="R1683" s="15" t="s">
        <v>375</v>
      </c>
      <c r="S1683" s="19">
        <v>10000</v>
      </c>
      <c r="T1683" s="15" t="s">
        <v>375</v>
      </c>
      <c r="U1683" s="17">
        <v>10000</v>
      </c>
      <c r="V1683" s="15" t="s">
        <v>10868</v>
      </c>
      <c r="W1683" s="15"/>
      <c r="X1683" s="15" t="s">
        <v>158</v>
      </c>
      <c r="Y1683" s="15" t="s">
        <v>10869</v>
      </c>
      <c r="AB1683" s="32">
        <v>44206</v>
      </c>
      <c r="AC1683" s="21" t="s">
        <v>10870</v>
      </c>
      <c r="AD1683" s="21" t="s">
        <v>10871</v>
      </c>
      <c r="AE1683" s="21" t="s">
        <v>10872</v>
      </c>
      <c r="AF1683" s="21" t="s">
        <v>10873</v>
      </c>
      <c r="AG1683" s="22">
        <f t="shared" si="258"/>
        <v>0.64516129032258063</v>
      </c>
      <c r="AH1683" s="15" t="str">
        <f t="shared" si="259"/>
        <v/>
      </c>
      <c r="AI1683" s="22" t="e">
        <f>VLOOKUP(A1683,'[1]Deals (investment)'!$B$2:$Z$1497,1,FALSE)</f>
        <v>#N/A</v>
      </c>
      <c r="AJ1683" s="22" t="e">
        <f>VLOOKUP(A1683,'[1]Deals (investment)'!$B$2:$Z$870,15,FALSE)</f>
        <v>#N/A</v>
      </c>
      <c r="AK1683" s="17" t="e">
        <f>VLOOKUP(A1683,'[1]Deals (Exits)'!B:B,1,FALSE)</f>
        <v>#N/A</v>
      </c>
      <c r="AL1683" s="23">
        <f>VLOOKUP(G1683,[1]Lookups!$V$3:$Y$197,4,FALSE)</f>
        <v>0</v>
      </c>
      <c r="AM1683" s="17" t="str">
        <f>VLOOKUP(X1683,[1]Lookups!$B$3:$C$200,2,FALSE)</f>
        <v>Financial Services</v>
      </c>
      <c r="AN1683" s="17" t="str">
        <f>VLOOKUP(R1683,[1]Lookups!$H$3:$I$69,2,FALSE)</f>
        <v>2. Seed</v>
      </c>
      <c r="AO1683" s="17" t="str">
        <f>VLOOKUP(T1683,[1]Lookups!$H$3:$I$69,2,FALSE)</f>
        <v>2. Seed</v>
      </c>
      <c r="AP1683" s="17" t="str">
        <f>VLOOKUP(AN1683,[1]Lookups!$N$3:$O$11,2,FALSE)</f>
        <v>Early</v>
      </c>
      <c r="AQ1683" s="18" t="e">
        <f>COUNTIFS('[1]Deals (investment)'!$B:$B,$A1683)</f>
        <v>#VALUE!</v>
      </c>
      <c r="AR1683" s="18" t="e">
        <f>COUNTIFS('[1]Deals (investment)'!$B:$B,$A1683,'[1]Deals (investment)'!$T:$T,$AW$1)+COUNTIFS('[1]Deals (investment)'!$B:$B,$A1683,'[1]Deals (investment)'!$T:$T,$AX$1)+COUNTIFS('[1]Deals (investment)'!$B:$B,$A1683,'[1]Deals (investment)'!$T:$T,$AY$1)</f>
        <v>#VALUE!</v>
      </c>
      <c r="AS1683" s="17" t="e">
        <f>SUMIFS('[1]Deals (investment)'!$C:$C,'[1]Deals (investment)'!$B:$B,$A1683)</f>
        <v>#VALUE!</v>
      </c>
      <c r="AT1683" s="17" t="e">
        <f t="shared" si="219"/>
        <v>#VALUE!</v>
      </c>
      <c r="AU1683" s="18" t="e">
        <f>COUNTIF('[1]Deals (Exits)'!$B:$B,A1683)</f>
        <v>#VALUE!</v>
      </c>
      <c r="AV1683" s="17" t="e">
        <f>SUMIFS('[1]Deals (investment)'!$C:$C,'[1]Deals (investment)'!$B:$B,$A1683,'[1]Deals (investment)'!$T:$T,AV$1)</f>
        <v>#VALUE!</v>
      </c>
      <c r="AW1683" s="17" t="e">
        <f>SUMIFS('[1]Deals (investment)'!$C:$C,'[1]Deals (investment)'!$B:$B,$A1683,'[1]Deals (investment)'!$T:$T,AW$1)</f>
        <v>#VALUE!</v>
      </c>
      <c r="AX1683" s="17" t="e">
        <f>SUMIFS('[1]Deals (investment)'!$C:$C,'[1]Deals (investment)'!$B:$B,$A1683,'[1]Deals (investment)'!$T:$T,AX$1)</f>
        <v>#VALUE!</v>
      </c>
      <c r="AY1683" s="17" t="e">
        <f>SUMIFS('[1]Deals (investment)'!$C:$C,'[1]Deals (investment)'!$B:$B,$A1683,'[1]Deals (investment)'!$T:$T,AY$1)</f>
        <v>#VALUE!</v>
      </c>
      <c r="AZ1683" s="17" t="e">
        <f>SUMIFS('[1]Deals (investment)'!$C:$C,'[1]Deals (investment)'!$B:$B,$A1683,'[1]Deals (investment)'!$T:$T,AZ$1)</f>
        <v>#VALUE!</v>
      </c>
      <c r="BA1683" s="17" t="e">
        <f>SUMIFS('[1]Deals (investment)'!$C:$C,'[1]Deals (investment)'!$B:$B,$A1683,'[1]Deals (investment)'!$T:$T,BA$1)</f>
        <v>#VALUE!</v>
      </c>
      <c r="BB1683" s="17" t="e">
        <f>SUMIFS('[1]Deals (investment)'!$C:$C,'[1]Deals (investment)'!$B:$B,$A1683,'[1]Deals (investment)'!$T:$T,BB$1)</f>
        <v>#VALUE!</v>
      </c>
      <c r="BC1683" s="17" t="e">
        <f>SUMIFS('[1]Deals (Exits)'!$C:$C,'[1]Deals (Exits)'!$B:$B,$A1683)</f>
        <v>#VALUE!</v>
      </c>
      <c r="BD1683" s="17" t="e">
        <f>SUMIFS('[1]Deals (investment)'!$C:$C,'[1]Deals (investment)'!$B:$B,$A1683,'[1]Deals (investment)'!$V:$V,BD$1)</f>
        <v>#VALUE!</v>
      </c>
      <c r="BE1683" s="17" t="e">
        <f>SUMIFS('[1]Deals (investment)'!$C:$C,'[1]Deals (investment)'!$B:$B,$A1683,'[1]Deals (investment)'!$V:$V,BE$1)</f>
        <v>#VALUE!</v>
      </c>
      <c r="BF1683" s="17" t="e">
        <f>SUMIFS('[1]Deals (investment)'!$C:$C,'[1]Deals (investment)'!$B:$B,$A1683,'[1]Deals (investment)'!$V:$V,BF$1)</f>
        <v>#VALUE!</v>
      </c>
      <c r="BG1683" s="17" t="e">
        <f>SUMIFS('[1]Deals (investment)'!$C:$C,'[1]Deals (investment)'!$B:$B,$A1683,'[1]Deals (investment)'!$V:$V,BG$1)</f>
        <v>#VALUE!</v>
      </c>
      <c r="BH1683" s="17" t="e">
        <f>SUMIFS('[1]Deals (investment)'!$C:$C,'[1]Deals (investment)'!$B:$B,$A1683,'[1]Deals (investment)'!$V:$V,BH$1)</f>
        <v>#VALUE!</v>
      </c>
      <c r="BI1683" s="17" t="e">
        <f>SUMIFS('[1]Deals (investment)'!$C:$C,'[1]Deals (investment)'!$B:$B,$A1683,'[1]Deals (investment)'!$V:$V,BI$1)</f>
        <v>#VALUE!</v>
      </c>
      <c r="BJ1683" s="17" t="e">
        <f>SUMIFS('[1]Deals (investment)'!$C:$C,'[1]Deals (investment)'!$B:$B,$A1683,'[1]Deals (investment)'!$V:$V,BJ$1)</f>
        <v>#VALUE!</v>
      </c>
      <c r="BK1683" s="17" t="e">
        <f>SUMIFS('[1]Deals (investment)'!$C:$C,'[1]Deals (investment)'!$B:$B,$A1683,'[1]Deals (investment)'!$V:$V,BK$1)</f>
        <v>#VALUE!</v>
      </c>
      <c r="BL1683" s="17" t="e">
        <f>SUMIFS('[1]Deals (investment)'!$C:$C,'[1]Deals (investment)'!$B:$B,$A1683,'[1]Deals (investment)'!$V:$V,BL$1)</f>
        <v>#VALUE!</v>
      </c>
      <c r="BM1683" s="17" t="e">
        <f>SUMIFS('[1]Deals (investment)'!$C:$C,'[1]Deals (investment)'!$B:$B,$A1683,'[1]Deals (investment)'!$V:$V,BM$1)</f>
        <v>#VALUE!</v>
      </c>
      <c r="BN1683" s="15"/>
      <c r="BO1683" s="15"/>
      <c r="BP1683" s="22"/>
      <c r="BQ1683" s="15"/>
      <c r="BR1683" s="15"/>
      <c r="BS1683" s="15"/>
      <c r="BT1683" s="15"/>
      <c r="BU1683" s="15"/>
      <c r="BV1683" s="15"/>
      <c r="BW1683" s="15"/>
      <c r="BX1683" s="15"/>
      <c r="BY1683" s="15"/>
      <c r="BZ1683" s="15"/>
      <c r="CA1683" s="15"/>
      <c r="CB1683" s="15"/>
      <c r="CC1683" s="15"/>
      <c r="CD1683" s="15" t="str">
        <f t="shared" si="260"/>
        <v>Unicorn.NgBuilding the fastest and most intuitive way to securely store, buy, sell, trade and learn about bitcoin and cryptocurrencies in Africa.Active</v>
      </c>
      <c r="CE1683" s="15"/>
      <c r="CF1683" s="15"/>
      <c r="CG1683" s="15"/>
      <c r="CH1683" s="15"/>
      <c r="CI1683" s="15"/>
      <c r="CJ1683" s="15"/>
    </row>
    <row r="1684" spans="1:118" ht="12.75">
      <c r="A1684" s="15" t="s">
        <v>10874</v>
      </c>
      <c r="B1684" s="15"/>
      <c r="C1684" s="15"/>
      <c r="D1684" s="16"/>
      <c r="E1684" s="26"/>
      <c r="F1684" s="26"/>
      <c r="G1684" s="26"/>
      <c r="H1684" s="26"/>
      <c r="I1684" s="15"/>
      <c r="J1684" s="26"/>
      <c r="K1684" s="17" t="e">
        <f t="shared" si="218"/>
        <v>#VALUE!</v>
      </c>
      <c r="L1684" s="15"/>
      <c r="M1684" s="18" t="e">
        <f t="shared" si="253"/>
        <v>#VALUE!</v>
      </c>
      <c r="N1684" s="15"/>
      <c r="O1684" s="15"/>
      <c r="P1684" s="15"/>
      <c r="Q1684" s="24" t="e">
        <f ca="1">_xludf.MAXIFS('[1]Deals (investment)'!A:A,'[1]Deals (investment)'!B:B,A1684)</f>
        <v>#NAME?</v>
      </c>
      <c r="R1684" s="15"/>
      <c r="S1684" s="19"/>
      <c r="T1684" s="15"/>
      <c r="U1684" s="17"/>
      <c r="V1684" s="15"/>
      <c r="W1684" s="15"/>
      <c r="X1684" s="15"/>
      <c r="Y1684" s="15"/>
      <c r="AB1684" s="20"/>
      <c r="AC1684" s="15"/>
      <c r="AD1684" s="15"/>
      <c r="AE1684" s="15"/>
      <c r="AF1684" s="15"/>
      <c r="AG1684" s="22">
        <f t="shared" ca="1" si="258"/>
        <v>9.6774193548387094E-2</v>
      </c>
      <c r="AH1684" s="15" t="str">
        <f t="shared" si="259"/>
        <v/>
      </c>
      <c r="AI1684" s="22" t="e">
        <f>VLOOKUP(A1684,'[1]Deals (investment)'!$B$2:$Z$1497,1,FALSE)</f>
        <v>#N/A</v>
      </c>
      <c r="AJ1684" s="22" t="e">
        <f>VLOOKUP(A1684,'[1]Deals (investment)'!$B$2:$Z$870,15,FALSE)</f>
        <v>#N/A</v>
      </c>
      <c r="AK1684" s="17" t="e">
        <f>VLOOKUP(A1684,'[1]Deals (Exits)'!B:B,1,FALSE)</f>
        <v>#N/A</v>
      </c>
      <c r="AL1684" s="23" t="e">
        <f>VLOOKUP(G1684,[1]Lookups!$V$3:$Y$197,4,FALSE)</f>
        <v>#N/A</v>
      </c>
      <c r="AM1684" s="17" t="e">
        <f>VLOOKUP(X1684,[1]Lookups!$B$3:$C$200,2,FALSE)</f>
        <v>#N/A</v>
      </c>
      <c r="AN1684" s="17" t="e">
        <f>VLOOKUP(R1684,[1]Lookups!$H$3:$I$69,2,FALSE)</f>
        <v>#N/A</v>
      </c>
      <c r="AO1684" s="17" t="e">
        <f>VLOOKUP(T1684,[1]Lookups!$H$3:$I$69,2,FALSE)</f>
        <v>#N/A</v>
      </c>
      <c r="AP1684" s="17" t="e">
        <f>VLOOKUP(AN1684,[1]Lookups!$N$3:$O$11,2,FALSE)</f>
        <v>#N/A</v>
      </c>
      <c r="AQ1684" s="18" t="e">
        <f>COUNTIFS('[1]Deals (investment)'!$B:$B,$A1684)</f>
        <v>#VALUE!</v>
      </c>
      <c r="AR1684" s="18" t="e">
        <f>COUNTIFS('[1]Deals (investment)'!$B:$B,$A1684,'[1]Deals (investment)'!$T:$T,$AW$1)+COUNTIFS('[1]Deals (investment)'!$B:$B,$A1684,'[1]Deals (investment)'!$T:$T,$AX$1)+COUNTIFS('[1]Deals (investment)'!$B:$B,$A1684,'[1]Deals (investment)'!$T:$T,$AY$1)</f>
        <v>#VALUE!</v>
      </c>
      <c r="AS1684" s="17" t="e">
        <f>SUMIFS('[1]Deals (investment)'!$C:$C,'[1]Deals (investment)'!$B:$B,$A1684)</f>
        <v>#VALUE!</v>
      </c>
      <c r="AT1684" s="17" t="e">
        <f t="shared" si="219"/>
        <v>#VALUE!</v>
      </c>
      <c r="AU1684" s="18" t="e">
        <f>COUNTIF('[1]Deals (Exits)'!$B:$B,A1684)</f>
        <v>#VALUE!</v>
      </c>
      <c r="AV1684" s="17" t="e">
        <f>SUMIFS('[1]Deals (investment)'!$C:$C,'[1]Deals (investment)'!$B:$B,$A1684,'[1]Deals (investment)'!$T:$T,AV$1)</f>
        <v>#VALUE!</v>
      </c>
      <c r="AW1684" s="17" t="e">
        <f>SUMIFS('[1]Deals (investment)'!$C:$C,'[1]Deals (investment)'!$B:$B,$A1684,'[1]Deals (investment)'!$T:$T,AW$1)</f>
        <v>#VALUE!</v>
      </c>
      <c r="AX1684" s="17" t="e">
        <f>SUMIFS('[1]Deals (investment)'!$C:$C,'[1]Deals (investment)'!$B:$B,$A1684,'[1]Deals (investment)'!$T:$T,AX$1)</f>
        <v>#VALUE!</v>
      </c>
      <c r="AY1684" s="17" t="e">
        <f>SUMIFS('[1]Deals (investment)'!$C:$C,'[1]Deals (investment)'!$B:$B,$A1684,'[1]Deals (investment)'!$T:$T,AY$1)</f>
        <v>#VALUE!</v>
      </c>
      <c r="AZ1684" s="17" t="e">
        <f>SUMIFS('[1]Deals (investment)'!$C:$C,'[1]Deals (investment)'!$B:$B,$A1684,'[1]Deals (investment)'!$T:$T,AZ$1)</f>
        <v>#VALUE!</v>
      </c>
      <c r="BA1684" s="17" t="e">
        <f>SUMIFS('[1]Deals (investment)'!$C:$C,'[1]Deals (investment)'!$B:$B,$A1684,'[1]Deals (investment)'!$T:$T,BA$1)</f>
        <v>#VALUE!</v>
      </c>
      <c r="BB1684" s="17" t="e">
        <f>SUMIFS('[1]Deals (investment)'!$C:$C,'[1]Deals (investment)'!$B:$B,$A1684,'[1]Deals (investment)'!$T:$T,BB$1)</f>
        <v>#VALUE!</v>
      </c>
      <c r="BC1684" s="17" t="e">
        <f>SUMIFS('[1]Deals (Exits)'!$C:$C,'[1]Deals (Exits)'!$B:$B,$A1684)</f>
        <v>#VALUE!</v>
      </c>
      <c r="BD1684" s="17" t="e">
        <f>SUMIFS('[1]Deals (investment)'!$C:$C,'[1]Deals (investment)'!$B:$B,$A1684,'[1]Deals (investment)'!$V:$V,BD$1)</f>
        <v>#VALUE!</v>
      </c>
      <c r="BE1684" s="17" t="e">
        <f>SUMIFS('[1]Deals (investment)'!$C:$C,'[1]Deals (investment)'!$B:$B,$A1684,'[1]Deals (investment)'!$V:$V,BE$1)</f>
        <v>#VALUE!</v>
      </c>
      <c r="BF1684" s="17" t="e">
        <f>SUMIFS('[1]Deals (investment)'!$C:$C,'[1]Deals (investment)'!$B:$B,$A1684,'[1]Deals (investment)'!$V:$V,BF$1)</f>
        <v>#VALUE!</v>
      </c>
      <c r="BG1684" s="17" t="e">
        <f>SUMIFS('[1]Deals (investment)'!$C:$C,'[1]Deals (investment)'!$B:$B,$A1684,'[1]Deals (investment)'!$V:$V,BG$1)</f>
        <v>#VALUE!</v>
      </c>
      <c r="BH1684" s="17" t="e">
        <f>SUMIFS('[1]Deals (investment)'!$C:$C,'[1]Deals (investment)'!$B:$B,$A1684,'[1]Deals (investment)'!$V:$V,BH$1)</f>
        <v>#VALUE!</v>
      </c>
      <c r="BI1684" s="17" t="e">
        <f>SUMIFS('[1]Deals (investment)'!$C:$C,'[1]Deals (investment)'!$B:$B,$A1684,'[1]Deals (investment)'!$V:$V,BI$1)</f>
        <v>#VALUE!</v>
      </c>
      <c r="BJ1684" s="17" t="e">
        <f>SUMIFS('[1]Deals (investment)'!$C:$C,'[1]Deals (investment)'!$B:$B,$A1684,'[1]Deals (investment)'!$V:$V,BJ$1)</f>
        <v>#VALUE!</v>
      </c>
      <c r="BK1684" s="17" t="e">
        <f>SUMIFS('[1]Deals (investment)'!$C:$C,'[1]Deals (investment)'!$B:$B,$A1684,'[1]Deals (investment)'!$V:$V,BK$1)</f>
        <v>#VALUE!</v>
      </c>
      <c r="BL1684" s="17" t="e">
        <f>SUMIFS('[1]Deals (investment)'!$C:$C,'[1]Deals (investment)'!$B:$B,$A1684,'[1]Deals (investment)'!$V:$V,BL$1)</f>
        <v>#VALUE!</v>
      </c>
      <c r="BM1684" s="17" t="e">
        <f>SUMIFS('[1]Deals (investment)'!$C:$C,'[1]Deals (investment)'!$B:$B,$A1684,'[1]Deals (investment)'!$V:$V,BM$1)</f>
        <v>#VALUE!</v>
      </c>
      <c r="BN1684" s="15"/>
      <c r="BO1684" s="15"/>
      <c r="BP1684" s="22"/>
      <c r="BQ1684" s="15"/>
      <c r="BR1684" s="15"/>
      <c r="BS1684" s="15"/>
      <c r="BT1684" s="15"/>
      <c r="BU1684" s="15"/>
      <c r="BV1684" s="15"/>
      <c r="BW1684" s="15"/>
      <c r="BX1684" s="15"/>
      <c r="BY1684" s="15"/>
      <c r="BZ1684" s="15"/>
      <c r="CA1684" s="15"/>
      <c r="CB1684" s="15"/>
      <c r="CC1684" s="15"/>
      <c r="CD1684" s="15" t="str">
        <f t="shared" si="260"/>
        <v>Tydoc Construction</v>
      </c>
      <c r="CE1684" s="15"/>
      <c r="CF1684" s="15"/>
      <c r="CG1684" s="15"/>
      <c r="CH1684" s="15"/>
      <c r="CI1684" s="15"/>
      <c r="CJ1684" s="15"/>
    </row>
    <row r="1685" spans="1:118" ht="12.75">
      <c r="A1685" s="15" t="s">
        <v>10875</v>
      </c>
      <c r="B1685" s="15" t="s">
        <v>10876</v>
      </c>
      <c r="C1685" s="15" t="s">
        <v>58</v>
      </c>
      <c r="D1685" s="16">
        <v>2017</v>
      </c>
      <c r="E1685" s="15" t="s">
        <v>90</v>
      </c>
      <c r="F1685" s="15"/>
      <c r="G1685" s="15" t="s">
        <v>91</v>
      </c>
      <c r="H1685" s="15"/>
      <c r="I1685" s="15" t="s">
        <v>91</v>
      </c>
      <c r="J1685" s="15"/>
      <c r="K1685" s="17" t="e">
        <f t="shared" si="218"/>
        <v>#VALUE!</v>
      </c>
      <c r="L1685" s="15"/>
      <c r="M1685" s="18" t="e">
        <f t="shared" si="253"/>
        <v>#VALUE!</v>
      </c>
      <c r="N1685" s="15"/>
      <c r="O1685" s="15"/>
      <c r="P1685" s="15"/>
      <c r="Q1685" s="15"/>
      <c r="R1685" s="15" t="s">
        <v>92</v>
      </c>
      <c r="S1685" s="19" t="s">
        <v>144</v>
      </c>
      <c r="T1685" s="15" t="s">
        <v>312</v>
      </c>
      <c r="U1685" s="17" t="s">
        <v>312</v>
      </c>
      <c r="V1685" s="15" t="s">
        <v>10877</v>
      </c>
      <c r="W1685" s="15"/>
      <c r="X1685" s="15" t="s">
        <v>158</v>
      </c>
      <c r="Y1685" s="15" t="s">
        <v>10878</v>
      </c>
      <c r="AB1685" s="32">
        <v>43506</v>
      </c>
      <c r="AC1685" s="21" t="s">
        <v>10879</v>
      </c>
      <c r="AD1685" s="21" t="s">
        <v>10880</v>
      </c>
      <c r="AE1685" s="21" t="s">
        <v>10881</v>
      </c>
      <c r="AF1685" s="21" t="s">
        <v>10882</v>
      </c>
      <c r="AG1685" s="22">
        <f t="shared" si="258"/>
        <v>0.64516129032258063</v>
      </c>
      <c r="AH1685" s="15" t="str">
        <f t="shared" si="259"/>
        <v/>
      </c>
      <c r="AI1685" s="22" t="str">
        <f>VLOOKUP(A1685,'[1]Deals (investment)'!$B$2:$Z$1497,1,FALSE)</f>
        <v>Uprise.Africa</v>
      </c>
      <c r="AJ1685" s="22">
        <f>VLOOKUP(A1685,'[1]Deals (investment)'!$B$2:$Z$870,15,FALSE)</f>
        <v>0</v>
      </c>
      <c r="AK1685" s="17" t="e">
        <f>VLOOKUP(A1685,'[1]Deals (Exits)'!B:B,1,FALSE)</f>
        <v>#N/A</v>
      </c>
      <c r="AL1685" s="23">
        <f>VLOOKUP(G1685,[1]Lookups!$V$3:$Y$197,4,FALSE)</f>
        <v>0</v>
      </c>
      <c r="AM1685" s="17" t="str">
        <f>VLOOKUP(X1685,[1]Lookups!$B$3:$C$200,2,FALSE)</f>
        <v>Financial Services</v>
      </c>
      <c r="AN1685" s="17" t="str">
        <f>VLOOKUP(R1685,[1]Lookups!$H$3:$I$69,2,FALSE)</f>
        <v>4. Late Venture</v>
      </c>
      <c r="AO1685" s="17" t="e">
        <f>VLOOKUP(T1685,[1]Lookups!$H$3:$I$69,2,FALSE)</f>
        <v>#N/A</v>
      </c>
      <c r="AP1685" s="17" t="str">
        <f>VLOOKUP(AN1685,[1]Lookups!$N$3:$O$11,2,FALSE)</f>
        <v>Growth</v>
      </c>
      <c r="AQ1685" s="18" t="e">
        <f>COUNTIFS('[1]Deals (investment)'!$B:$B,$A1685)</f>
        <v>#VALUE!</v>
      </c>
      <c r="AR1685" s="18" t="e">
        <f>COUNTIFS('[1]Deals (investment)'!$B:$B,$A1685,'[1]Deals (investment)'!$T:$T,$AW$1)+COUNTIFS('[1]Deals (investment)'!$B:$B,$A1685,'[1]Deals (investment)'!$T:$T,$AX$1)+COUNTIFS('[1]Deals (investment)'!$B:$B,$A1685,'[1]Deals (investment)'!$T:$T,$AY$1)</f>
        <v>#VALUE!</v>
      </c>
      <c r="AS1685" s="17" t="e">
        <f>SUMIFS('[1]Deals (investment)'!$C:$C,'[1]Deals (investment)'!$B:$B,$A1685)</f>
        <v>#VALUE!</v>
      </c>
      <c r="AT1685" s="17" t="e">
        <f t="shared" si="219"/>
        <v>#VALUE!</v>
      </c>
      <c r="AU1685" s="18" t="e">
        <f>COUNTIF('[1]Deals (Exits)'!$B:$B,A1685)</f>
        <v>#VALUE!</v>
      </c>
      <c r="AV1685" s="17" t="e">
        <f>SUMIFS('[1]Deals (investment)'!$C:$C,'[1]Deals (investment)'!$B:$B,$A1685,'[1]Deals (investment)'!$T:$T,AV$1)</f>
        <v>#VALUE!</v>
      </c>
      <c r="AW1685" s="17" t="e">
        <f>SUMIFS('[1]Deals (investment)'!$C:$C,'[1]Deals (investment)'!$B:$B,$A1685,'[1]Deals (investment)'!$T:$T,AW$1)</f>
        <v>#VALUE!</v>
      </c>
      <c r="AX1685" s="17" t="e">
        <f>SUMIFS('[1]Deals (investment)'!$C:$C,'[1]Deals (investment)'!$B:$B,$A1685,'[1]Deals (investment)'!$T:$T,AX$1)</f>
        <v>#VALUE!</v>
      </c>
      <c r="AY1685" s="17" t="e">
        <f>SUMIFS('[1]Deals (investment)'!$C:$C,'[1]Deals (investment)'!$B:$B,$A1685,'[1]Deals (investment)'!$T:$T,AY$1)</f>
        <v>#VALUE!</v>
      </c>
      <c r="AZ1685" s="17" t="e">
        <f>SUMIFS('[1]Deals (investment)'!$C:$C,'[1]Deals (investment)'!$B:$B,$A1685,'[1]Deals (investment)'!$T:$T,AZ$1)</f>
        <v>#VALUE!</v>
      </c>
      <c r="BA1685" s="17" t="e">
        <f>SUMIFS('[1]Deals (investment)'!$C:$C,'[1]Deals (investment)'!$B:$B,$A1685,'[1]Deals (investment)'!$T:$T,BA$1)</f>
        <v>#VALUE!</v>
      </c>
      <c r="BB1685" s="17" t="e">
        <f>SUMIFS('[1]Deals (investment)'!$C:$C,'[1]Deals (investment)'!$B:$B,$A1685,'[1]Deals (investment)'!$T:$T,BB$1)</f>
        <v>#VALUE!</v>
      </c>
      <c r="BC1685" s="17" t="e">
        <f>SUMIFS('[1]Deals (Exits)'!$C:$C,'[1]Deals (Exits)'!$B:$B,$A1685)</f>
        <v>#VALUE!</v>
      </c>
      <c r="BD1685" s="17" t="e">
        <f>SUMIFS('[1]Deals (investment)'!$C:$C,'[1]Deals (investment)'!$B:$B,$A1685,'[1]Deals (investment)'!$V:$V,BD$1)</f>
        <v>#VALUE!</v>
      </c>
      <c r="BE1685" s="17" t="e">
        <f>SUMIFS('[1]Deals (investment)'!$C:$C,'[1]Deals (investment)'!$B:$B,$A1685,'[1]Deals (investment)'!$V:$V,BE$1)</f>
        <v>#VALUE!</v>
      </c>
      <c r="BF1685" s="17" t="e">
        <f>SUMIFS('[1]Deals (investment)'!$C:$C,'[1]Deals (investment)'!$B:$B,$A1685,'[1]Deals (investment)'!$V:$V,BF$1)</f>
        <v>#VALUE!</v>
      </c>
      <c r="BG1685" s="17" t="e">
        <f>SUMIFS('[1]Deals (investment)'!$C:$C,'[1]Deals (investment)'!$B:$B,$A1685,'[1]Deals (investment)'!$V:$V,BG$1)</f>
        <v>#VALUE!</v>
      </c>
      <c r="BH1685" s="17" t="e">
        <f>SUMIFS('[1]Deals (investment)'!$C:$C,'[1]Deals (investment)'!$B:$B,$A1685,'[1]Deals (investment)'!$V:$V,BH$1)</f>
        <v>#VALUE!</v>
      </c>
      <c r="BI1685" s="17" t="e">
        <f>SUMIFS('[1]Deals (investment)'!$C:$C,'[1]Deals (investment)'!$B:$B,$A1685,'[1]Deals (investment)'!$V:$V,BI$1)</f>
        <v>#VALUE!</v>
      </c>
      <c r="BJ1685" s="17" t="e">
        <f>SUMIFS('[1]Deals (investment)'!$C:$C,'[1]Deals (investment)'!$B:$B,$A1685,'[1]Deals (investment)'!$V:$V,BJ$1)</f>
        <v>#VALUE!</v>
      </c>
      <c r="BK1685" s="17" t="e">
        <f>SUMIFS('[1]Deals (investment)'!$C:$C,'[1]Deals (investment)'!$B:$B,$A1685,'[1]Deals (investment)'!$V:$V,BK$1)</f>
        <v>#VALUE!</v>
      </c>
      <c r="BL1685" s="17" t="e">
        <f>SUMIFS('[1]Deals (investment)'!$C:$C,'[1]Deals (investment)'!$B:$B,$A1685,'[1]Deals (investment)'!$V:$V,BL$1)</f>
        <v>#VALUE!</v>
      </c>
      <c r="BM1685" s="17" t="e">
        <f>SUMIFS('[1]Deals (investment)'!$C:$C,'[1]Deals (investment)'!$B:$B,$A1685,'[1]Deals (investment)'!$V:$V,BM$1)</f>
        <v>#VALUE!</v>
      </c>
      <c r="BN1685" s="15"/>
      <c r="BO1685" s="15"/>
      <c r="BP1685" s="22"/>
      <c r="BQ1685" s="15"/>
      <c r="BR1685" s="15"/>
      <c r="BS1685" s="15"/>
      <c r="BT1685" s="15"/>
      <c r="BU1685" s="15"/>
      <c r="BV1685" s="15"/>
      <c r="BW1685" s="15"/>
      <c r="BX1685" s="15"/>
      <c r="BY1685" s="15"/>
      <c r="BZ1685" s="15"/>
      <c r="CA1685" s="15"/>
      <c r="CB1685" s="15"/>
      <c r="CC1685" s="15"/>
      <c r="CD1685" s="15" t="str">
        <f t="shared" si="260"/>
        <v>Uprise.AfricaSouth Africa's Equity Crowdfunding Platform. A new innovative space for capital raising and small business investment.Active</v>
      </c>
      <c r="CE1685" s="15"/>
      <c r="CF1685" s="15"/>
      <c r="CG1685" s="15"/>
      <c r="CH1685" s="15"/>
      <c r="CI1685" s="15"/>
      <c r="CJ1685" s="15"/>
    </row>
    <row r="1686" spans="1:118" ht="12.75">
      <c r="A1686" s="15" t="s">
        <v>10883</v>
      </c>
      <c r="B1686" s="15"/>
      <c r="C1686" s="15" t="s">
        <v>58</v>
      </c>
      <c r="D1686" s="16"/>
      <c r="E1686" s="15"/>
      <c r="F1686" s="15"/>
      <c r="G1686" s="15"/>
      <c r="H1686" s="15"/>
      <c r="I1686" s="15"/>
      <c r="J1686" s="15"/>
      <c r="K1686" s="17" t="e">
        <f t="shared" si="218"/>
        <v>#VALUE!</v>
      </c>
      <c r="L1686" s="15"/>
      <c r="M1686" s="18" t="e">
        <f t="shared" si="253"/>
        <v>#VALUE!</v>
      </c>
      <c r="N1686" s="15"/>
      <c r="O1686" s="15"/>
      <c r="P1686" s="15"/>
      <c r="Q1686" s="15"/>
      <c r="R1686" s="15"/>
      <c r="S1686" s="19"/>
      <c r="T1686" s="15"/>
      <c r="U1686" s="17"/>
      <c r="V1686" s="15"/>
      <c r="W1686" s="15"/>
      <c r="X1686" s="15" t="s">
        <v>107</v>
      </c>
      <c r="Y1686" s="15"/>
      <c r="AB1686" s="20"/>
      <c r="AC1686" s="15"/>
      <c r="AD1686" s="15"/>
      <c r="AE1686" s="15"/>
      <c r="AF1686" s="15"/>
      <c r="AG1686" s="22">
        <f t="shared" si="258"/>
        <v>0.12903225806451613</v>
      </c>
      <c r="AH1686" s="15" t="str">
        <f t="shared" si="259"/>
        <v/>
      </c>
      <c r="AI1686" s="22" t="e">
        <f>VLOOKUP(A1686,'[1]Deals (investment)'!$B$2:$Z$1497,1,FALSE)</f>
        <v>#N/A</v>
      </c>
      <c r="AJ1686" s="22" t="e">
        <f>VLOOKUP(A1686,'[1]Deals (investment)'!$B$2:$Z$870,15,FALSE)</f>
        <v>#N/A</v>
      </c>
      <c r="AK1686" s="17" t="e">
        <f>VLOOKUP(A1686,'[1]Deals (Exits)'!B:B,1,FALSE)</f>
        <v>#N/A</v>
      </c>
      <c r="AL1686" s="23" t="e">
        <f>VLOOKUP(G1686,[1]Lookups!$V$3:$Y$197,4,FALSE)</f>
        <v>#N/A</v>
      </c>
      <c r="AM1686" s="17" t="str">
        <f>VLOOKUP(X1686,[1]Lookups!$B$3:$C$200,2,FALSE)</f>
        <v>Energy &amp; Resources</v>
      </c>
      <c r="AN1686" s="17" t="e">
        <f>VLOOKUP(R1686,[1]Lookups!$H$3:$I$69,2,FALSE)</f>
        <v>#N/A</v>
      </c>
      <c r="AO1686" s="17" t="e">
        <f>VLOOKUP(T1686,[1]Lookups!$H$3:$I$69,2,FALSE)</f>
        <v>#N/A</v>
      </c>
      <c r="AP1686" s="17" t="e">
        <f>VLOOKUP(AN1686,[1]Lookups!$N$3:$O$11,2,FALSE)</f>
        <v>#N/A</v>
      </c>
      <c r="AQ1686" s="18" t="e">
        <f>COUNTIFS('[1]Deals (investment)'!$B:$B,$A1686)</f>
        <v>#VALUE!</v>
      </c>
      <c r="AR1686" s="18" t="e">
        <f>COUNTIFS('[1]Deals (investment)'!$B:$B,$A1686,'[1]Deals (investment)'!$T:$T,$AW$1)+COUNTIFS('[1]Deals (investment)'!$B:$B,$A1686,'[1]Deals (investment)'!$T:$T,$AX$1)+COUNTIFS('[1]Deals (investment)'!$B:$B,$A1686,'[1]Deals (investment)'!$T:$T,$AY$1)</f>
        <v>#VALUE!</v>
      </c>
      <c r="AS1686" s="17" t="e">
        <f>SUMIFS('[1]Deals (investment)'!$C:$C,'[1]Deals (investment)'!$B:$B,$A1686)</f>
        <v>#VALUE!</v>
      </c>
      <c r="AT1686" s="17" t="e">
        <f t="shared" si="219"/>
        <v>#VALUE!</v>
      </c>
      <c r="AU1686" s="18" t="e">
        <f>COUNTIF('[1]Deals (Exits)'!$B:$B,A1686)</f>
        <v>#VALUE!</v>
      </c>
      <c r="AV1686" s="17" t="e">
        <f>SUMIFS('[1]Deals (investment)'!$C:$C,'[1]Deals (investment)'!$B:$B,$A1686,'[1]Deals (investment)'!$T:$T,AV$1)</f>
        <v>#VALUE!</v>
      </c>
      <c r="AW1686" s="17" t="e">
        <f>SUMIFS('[1]Deals (investment)'!$C:$C,'[1]Deals (investment)'!$B:$B,$A1686,'[1]Deals (investment)'!$T:$T,AW$1)</f>
        <v>#VALUE!</v>
      </c>
      <c r="AX1686" s="17" t="e">
        <f>SUMIFS('[1]Deals (investment)'!$C:$C,'[1]Deals (investment)'!$B:$B,$A1686,'[1]Deals (investment)'!$T:$T,AX$1)</f>
        <v>#VALUE!</v>
      </c>
      <c r="AY1686" s="17" t="e">
        <f>SUMIFS('[1]Deals (investment)'!$C:$C,'[1]Deals (investment)'!$B:$B,$A1686,'[1]Deals (investment)'!$T:$T,AY$1)</f>
        <v>#VALUE!</v>
      </c>
      <c r="AZ1686" s="17" t="e">
        <f>SUMIFS('[1]Deals (investment)'!$C:$C,'[1]Deals (investment)'!$B:$B,$A1686,'[1]Deals (investment)'!$T:$T,AZ$1)</f>
        <v>#VALUE!</v>
      </c>
      <c r="BA1686" s="17" t="e">
        <f>SUMIFS('[1]Deals (investment)'!$C:$C,'[1]Deals (investment)'!$B:$B,$A1686,'[1]Deals (investment)'!$T:$T,BA$1)</f>
        <v>#VALUE!</v>
      </c>
      <c r="BB1686" s="17" t="e">
        <f>SUMIFS('[1]Deals (investment)'!$C:$C,'[1]Deals (investment)'!$B:$B,$A1686,'[1]Deals (investment)'!$T:$T,BB$1)</f>
        <v>#VALUE!</v>
      </c>
      <c r="BC1686" s="17" t="e">
        <f>SUMIFS('[1]Deals (Exits)'!$C:$C,'[1]Deals (Exits)'!$B:$B,$A1686)</f>
        <v>#VALUE!</v>
      </c>
      <c r="BD1686" s="17" t="e">
        <f>SUMIFS('[1]Deals (investment)'!$C:$C,'[1]Deals (investment)'!$B:$B,$A1686,'[1]Deals (investment)'!$V:$V,BD$1)</f>
        <v>#VALUE!</v>
      </c>
      <c r="BE1686" s="17" t="e">
        <f>SUMIFS('[1]Deals (investment)'!$C:$C,'[1]Deals (investment)'!$B:$B,$A1686,'[1]Deals (investment)'!$V:$V,BE$1)</f>
        <v>#VALUE!</v>
      </c>
      <c r="BF1686" s="17" t="e">
        <f>SUMIFS('[1]Deals (investment)'!$C:$C,'[1]Deals (investment)'!$B:$B,$A1686,'[1]Deals (investment)'!$V:$V,BF$1)</f>
        <v>#VALUE!</v>
      </c>
      <c r="BG1686" s="17" t="e">
        <f>SUMIFS('[1]Deals (investment)'!$C:$C,'[1]Deals (investment)'!$B:$B,$A1686,'[1]Deals (investment)'!$V:$V,BG$1)</f>
        <v>#VALUE!</v>
      </c>
      <c r="BH1686" s="17" t="e">
        <f>SUMIFS('[1]Deals (investment)'!$C:$C,'[1]Deals (investment)'!$B:$B,$A1686,'[1]Deals (investment)'!$V:$V,BH$1)</f>
        <v>#VALUE!</v>
      </c>
      <c r="BI1686" s="17" t="e">
        <f>SUMIFS('[1]Deals (investment)'!$C:$C,'[1]Deals (investment)'!$B:$B,$A1686,'[1]Deals (investment)'!$V:$V,BI$1)</f>
        <v>#VALUE!</v>
      </c>
      <c r="BJ1686" s="17" t="e">
        <f>SUMIFS('[1]Deals (investment)'!$C:$C,'[1]Deals (investment)'!$B:$B,$A1686,'[1]Deals (investment)'!$V:$V,BJ$1)</f>
        <v>#VALUE!</v>
      </c>
      <c r="BK1686" s="17" t="e">
        <f>SUMIFS('[1]Deals (investment)'!$C:$C,'[1]Deals (investment)'!$B:$B,$A1686,'[1]Deals (investment)'!$V:$V,BK$1)</f>
        <v>#VALUE!</v>
      </c>
      <c r="BL1686" s="17" t="e">
        <f>SUMIFS('[1]Deals (investment)'!$C:$C,'[1]Deals (investment)'!$B:$B,$A1686,'[1]Deals (investment)'!$V:$V,BL$1)</f>
        <v>#VALUE!</v>
      </c>
      <c r="BM1686" s="17" t="e">
        <f>SUMIFS('[1]Deals (investment)'!$C:$C,'[1]Deals (investment)'!$B:$B,$A1686,'[1]Deals (investment)'!$V:$V,BM$1)</f>
        <v>#VALUE!</v>
      </c>
      <c r="BN1686" s="15"/>
      <c r="BO1686" s="15"/>
      <c r="BP1686" s="22"/>
      <c r="BQ1686" s="15"/>
      <c r="BR1686" s="15"/>
      <c r="BS1686" s="15"/>
      <c r="BT1686" s="15"/>
      <c r="BU1686" s="15"/>
      <c r="BV1686" s="15"/>
      <c r="BW1686" s="15"/>
      <c r="BX1686" s="15"/>
      <c r="BY1686" s="15"/>
      <c r="BZ1686" s="15"/>
      <c r="CA1686" s="15"/>
      <c r="CB1686" s="15"/>
      <c r="CC1686" s="15"/>
      <c r="CD1686" s="15" t="str">
        <f t="shared" si="260"/>
        <v>UfoloActive</v>
      </c>
      <c r="CE1686" s="15"/>
      <c r="CF1686" s="15"/>
      <c r="CG1686" s="15"/>
      <c r="CH1686" s="15"/>
      <c r="CI1686" s="15"/>
      <c r="CJ1686" s="15"/>
    </row>
    <row r="1687" spans="1:118" ht="12.75">
      <c r="A1687" s="15" t="s">
        <v>10884</v>
      </c>
      <c r="B1687" s="15" t="s">
        <v>10885</v>
      </c>
      <c r="C1687" s="15" t="s">
        <v>58</v>
      </c>
      <c r="D1687" s="16">
        <v>2015</v>
      </c>
      <c r="E1687" s="26" t="s">
        <v>1086</v>
      </c>
      <c r="F1687" s="26" t="s">
        <v>199</v>
      </c>
      <c r="G1687" s="26" t="s">
        <v>891</v>
      </c>
      <c r="H1687" s="26"/>
      <c r="I1687" s="15" t="s">
        <v>891</v>
      </c>
      <c r="J1687" s="26"/>
      <c r="K1687" s="17" t="e">
        <f t="shared" si="218"/>
        <v>#VALUE!</v>
      </c>
      <c r="L1687" s="15"/>
      <c r="M1687" s="18" t="e">
        <f t="shared" si="253"/>
        <v>#VALUE!</v>
      </c>
      <c r="N1687" s="15"/>
      <c r="O1687" s="15"/>
      <c r="P1687" s="15"/>
      <c r="Q1687" s="15"/>
      <c r="R1687" s="15"/>
      <c r="S1687" s="19"/>
      <c r="T1687" s="15"/>
      <c r="U1687" s="17"/>
      <c r="V1687" s="15" t="s">
        <v>10886</v>
      </c>
      <c r="W1687" s="15">
        <v>0</v>
      </c>
      <c r="X1687" s="15" t="s">
        <v>256</v>
      </c>
      <c r="Y1687" s="15" t="s">
        <v>10887</v>
      </c>
      <c r="AB1687" s="32">
        <v>43506</v>
      </c>
      <c r="AC1687" s="27" t="s">
        <v>10888</v>
      </c>
      <c r="AD1687" s="27" t="s">
        <v>10889</v>
      </c>
      <c r="AE1687" s="27" t="s">
        <v>10890</v>
      </c>
      <c r="AF1687" s="27" t="s">
        <v>10891</v>
      </c>
      <c r="AG1687" s="22">
        <f>COUNTA(B1685:AF1685)/(COUNTA(B1685:AF1685)+COUNTBLANK(B1685:AF1685))</f>
        <v>0.64516129032258063</v>
      </c>
      <c r="AH1687" s="15" t="e">
        <f t="shared" si="259"/>
        <v>#VALUE!</v>
      </c>
      <c r="AI1687" s="22" t="e">
        <f>VLOOKUP(A1687,'[1]Deals (investment)'!$B$2:$Z$1497,1,FALSE)</f>
        <v>#N/A</v>
      </c>
      <c r="AJ1687" s="22" t="e">
        <f>VLOOKUP(A1687,'[1]Deals (investment)'!$B$2:$Z$870,15,FALSE)</f>
        <v>#N/A</v>
      </c>
      <c r="AK1687" s="17" t="e">
        <f>VLOOKUP(A1687,'[1]Deals (Exits)'!B:B,1,FALSE)</f>
        <v>#N/A</v>
      </c>
      <c r="AL1687" s="23">
        <f>VLOOKUP(G1687,[1]Lookups!$V$3:$Y$197,4,FALSE)</f>
        <v>0</v>
      </c>
      <c r="AM1687" s="17" t="str">
        <f>VLOOKUP(X1687,[1]Lookups!$B$3:$C$200,2,FALSE)</f>
        <v>Media &amp; Entertainment</v>
      </c>
      <c r="AN1687" s="17" t="e">
        <f>VLOOKUP(R1687,[1]Lookups!$H$3:$I$69,2,FALSE)</f>
        <v>#N/A</v>
      </c>
      <c r="AO1687" s="17" t="e">
        <f>VLOOKUP(T1687,[1]Lookups!$H$3:$I$69,2,FALSE)</f>
        <v>#N/A</v>
      </c>
      <c r="AP1687" s="17" t="e">
        <f>VLOOKUP(AN1687,[1]Lookups!$N$3:$O$11,2,FALSE)</f>
        <v>#N/A</v>
      </c>
      <c r="AQ1687" s="18" t="e">
        <f>COUNTIFS('[1]Deals (investment)'!$B:$B,$A1687)</f>
        <v>#VALUE!</v>
      </c>
      <c r="AR1687" s="18" t="e">
        <f>COUNTIFS('[1]Deals (investment)'!$B:$B,$A1687,'[1]Deals (investment)'!$T:$T,$AW$1)+COUNTIFS('[1]Deals (investment)'!$B:$B,$A1687,'[1]Deals (investment)'!$T:$T,$AX$1)+COUNTIFS('[1]Deals (investment)'!$B:$B,$A1687,'[1]Deals (investment)'!$T:$T,$AY$1)</f>
        <v>#VALUE!</v>
      </c>
      <c r="AS1687" s="17" t="e">
        <f>SUMIFS('[1]Deals (investment)'!$C:$C,'[1]Deals (investment)'!$B:$B,$A1687)</f>
        <v>#VALUE!</v>
      </c>
      <c r="AT1687" s="17" t="e">
        <f t="shared" si="219"/>
        <v>#VALUE!</v>
      </c>
      <c r="AU1687" s="18" t="e">
        <f>COUNTIF('[1]Deals (Exits)'!$B:$B,A1687)</f>
        <v>#VALUE!</v>
      </c>
      <c r="AV1687" s="17" t="e">
        <f>SUMIFS('[1]Deals (investment)'!$C:$C,'[1]Deals (investment)'!$B:$B,$A1687,'[1]Deals (investment)'!$T:$T,AV$1)</f>
        <v>#VALUE!</v>
      </c>
      <c r="AW1687" s="17" t="e">
        <f>SUMIFS('[1]Deals (investment)'!$C:$C,'[1]Deals (investment)'!$B:$B,$A1687,'[1]Deals (investment)'!$T:$T,AW$1)</f>
        <v>#VALUE!</v>
      </c>
      <c r="AX1687" s="17" t="e">
        <f>SUMIFS('[1]Deals (investment)'!$C:$C,'[1]Deals (investment)'!$B:$B,$A1687,'[1]Deals (investment)'!$T:$T,AX$1)</f>
        <v>#VALUE!</v>
      </c>
      <c r="AY1687" s="17" t="e">
        <f>SUMIFS('[1]Deals (investment)'!$C:$C,'[1]Deals (investment)'!$B:$B,$A1687,'[1]Deals (investment)'!$T:$T,AY$1)</f>
        <v>#VALUE!</v>
      </c>
      <c r="AZ1687" s="17" t="e">
        <f>SUMIFS('[1]Deals (investment)'!$C:$C,'[1]Deals (investment)'!$B:$B,$A1687,'[1]Deals (investment)'!$T:$T,AZ$1)</f>
        <v>#VALUE!</v>
      </c>
      <c r="BA1687" s="17" t="e">
        <f>SUMIFS('[1]Deals (investment)'!$C:$C,'[1]Deals (investment)'!$B:$B,$A1687,'[1]Deals (investment)'!$T:$T,BA$1)</f>
        <v>#VALUE!</v>
      </c>
      <c r="BB1687" s="17" t="e">
        <f>SUMIFS('[1]Deals (investment)'!$C:$C,'[1]Deals (investment)'!$B:$B,$A1687,'[1]Deals (investment)'!$T:$T,BB$1)</f>
        <v>#VALUE!</v>
      </c>
      <c r="BC1687" s="17" t="e">
        <f>SUMIFS('[1]Deals (Exits)'!$C:$C,'[1]Deals (Exits)'!$B:$B,$A1687)</f>
        <v>#VALUE!</v>
      </c>
      <c r="BD1687" s="17" t="e">
        <f>SUMIFS('[1]Deals (investment)'!$C:$C,'[1]Deals (investment)'!$B:$B,$A1687,'[1]Deals (investment)'!$V:$V,BD$1)</f>
        <v>#VALUE!</v>
      </c>
      <c r="BE1687" s="17" t="e">
        <f>SUMIFS('[1]Deals (investment)'!$C:$C,'[1]Deals (investment)'!$B:$B,$A1687,'[1]Deals (investment)'!$V:$V,BE$1)</f>
        <v>#VALUE!</v>
      </c>
      <c r="BF1687" s="17" t="e">
        <f>SUMIFS('[1]Deals (investment)'!$C:$C,'[1]Deals (investment)'!$B:$B,$A1687,'[1]Deals (investment)'!$V:$V,BF$1)</f>
        <v>#VALUE!</v>
      </c>
      <c r="BG1687" s="17" t="e">
        <f>SUMIFS('[1]Deals (investment)'!$C:$C,'[1]Deals (investment)'!$B:$B,$A1687,'[1]Deals (investment)'!$V:$V,BG$1)</f>
        <v>#VALUE!</v>
      </c>
      <c r="BH1687" s="17" t="e">
        <f>SUMIFS('[1]Deals (investment)'!$C:$C,'[1]Deals (investment)'!$B:$B,$A1687,'[1]Deals (investment)'!$V:$V,BH$1)</f>
        <v>#VALUE!</v>
      </c>
      <c r="BI1687" s="17" t="e">
        <f>SUMIFS('[1]Deals (investment)'!$C:$C,'[1]Deals (investment)'!$B:$B,$A1687,'[1]Deals (investment)'!$V:$V,BI$1)</f>
        <v>#VALUE!</v>
      </c>
      <c r="BJ1687" s="17" t="e">
        <f>SUMIFS('[1]Deals (investment)'!$C:$C,'[1]Deals (investment)'!$B:$B,$A1687,'[1]Deals (investment)'!$V:$V,BJ$1)</f>
        <v>#VALUE!</v>
      </c>
      <c r="BK1687" s="17" t="e">
        <f>SUMIFS('[1]Deals (investment)'!$C:$C,'[1]Deals (investment)'!$B:$B,$A1687,'[1]Deals (investment)'!$V:$V,BK$1)</f>
        <v>#VALUE!</v>
      </c>
      <c r="BL1687" s="17" t="e">
        <f>SUMIFS('[1]Deals (investment)'!$C:$C,'[1]Deals (investment)'!$B:$B,$A1687,'[1]Deals (investment)'!$V:$V,BL$1)</f>
        <v>#VALUE!</v>
      </c>
      <c r="BM1687" s="17" t="e">
        <f>SUMIFS('[1]Deals (investment)'!$C:$C,'[1]Deals (investment)'!$B:$B,$A1687,'[1]Deals (investment)'!$V:$V,BM$1)</f>
        <v>#VALUE!</v>
      </c>
      <c r="BN1687" s="15"/>
      <c r="BO1687" s="15"/>
      <c r="BP1687" s="22"/>
      <c r="BQ1687" s="15"/>
      <c r="BR1687" s="15"/>
      <c r="BS1687" s="15"/>
      <c r="BT1687" s="15"/>
      <c r="BU1687" s="15"/>
      <c r="BV1687" s="15"/>
      <c r="BW1687" s="15"/>
      <c r="BX1687" s="15"/>
      <c r="BY1687" s="15"/>
      <c r="BZ1687" s="15"/>
      <c r="CA1687" s="15"/>
      <c r="CB1687" s="15"/>
      <c r="CC1687" s="15"/>
      <c r="CD1687" s="15" t="str">
        <f t="shared" si="260"/>
        <v>UG TicketsUG Tickets is a secure, online platform designed to facilitate the selling, marketing, and distribution of tickets for the convenience of event organizers/vendors and the consumers making it possible for people to browse through a variety of events in music, football, festivals, conferences and talk-shows onlineActive</v>
      </c>
      <c r="CE1687" s="15"/>
      <c r="CF1687" s="15"/>
      <c r="CG1687" s="15"/>
      <c r="CH1687" s="15"/>
      <c r="CI1687" s="15"/>
      <c r="CJ1687" s="15"/>
    </row>
    <row r="1688" spans="1:118" ht="12.75">
      <c r="A1688" s="15" t="s">
        <v>10892</v>
      </c>
      <c r="B1688" s="15" t="s">
        <v>10893</v>
      </c>
      <c r="C1688" s="15"/>
      <c r="D1688" s="16">
        <v>2012</v>
      </c>
      <c r="E1688" s="15" t="s">
        <v>6823</v>
      </c>
      <c r="F1688" s="15"/>
      <c r="G1688" s="15"/>
      <c r="H1688" s="15"/>
      <c r="I1688" s="15"/>
      <c r="J1688" s="15"/>
      <c r="K1688" s="17" t="e">
        <f t="shared" si="218"/>
        <v>#VALUE!</v>
      </c>
      <c r="L1688" s="15"/>
      <c r="M1688" s="18" t="e">
        <f t="shared" si="253"/>
        <v>#VALUE!</v>
      </c>
      <c r="N1688" s="15"/>
      <c r="O1688" s="15"/>
      <c r="P1688" s="15"/>
      <c r="Q1688" s="15"/>
      <c r="R1688" s="15"/>
      <c r="S1688" s="19"/>
      <c r="T1688" s="15"/>
      <c r="U1688" s="17"/>
      <c r="V1688" s="15" t="s">
        <v>10894</v>
      </c>
      <c r="W1688" s="15"/>
      <c r="X1688" s="15" t="s">
        <v>5216</v>
      </c>
      <c r="Y1688" s="15" t="s">
        <v>10895</v>
      </c>
      <c r="AB1688" s="20"/>
      <c r="AC1688" s="21" t="s">
        <v>10896</v>
      </c>
      <c r="AD1688" s="15"/>
      <c r="AE1688" s="21" t="s">
        <v>10897</v>
      </c>
      <c r="AF1688" s="21" t="s">
        <v>10898</v>
      </c>
      <c r="AG1688" s="22">
        <f>COUNTA(B1688:AF1688)/(COUNTA(B1688:AF1688)+COUNTBLANK(B1688:AF1688))</f>
        <v>0.35483870967741937</v>
      </c>
      <c r="AH1688" s="15" t="str">
        <f t="shared" si="259"/>
        <v/>
      </c>
      <c r="AI1688" s="22" t="e">
        <f>VLOOKUP(A1688,'[1]Deals (investment)'!$B$2:$Z$1497,1,FALSE)</f>
        <v>#N/A</v>
      </c>
      <c r="AJ1688" s="22" t="e">
        <f>VLOOKUP(A1688,'[1]Deals (investment)'!$B$2:$Z$870,15,FALSE)</f>
        <v>#N/A</v>
      </c>
      <c r="AK1688" s="17" t="e">
        <f>VLOOKUP(A1688,'[1]Deals (Exits)'!B:B,1,FALSE)</f>
        <v>#N/A</v>
      </c>
      <c r="AL1688" s="23" t="e">
        <f>VLOOKUP(G1688,[1]Lookups!$V$3:$Y$197,4,FALSE)</f>
        <v>#N/A</v>
      </c>
      <c r="AM1688" s="17" t="str">
        <f>VLOOKUP(X1688,[1]Lookups!$B$3:$C$200,2,FALSE)</f>
        <v>Other Technologies &amp; Information Technology</v>
      </c>
      <c r="AN1688" s="17" t="e">
        <f>VLOOKUP(R1688,[1]Lookups!$H$3:$I$69,2,FALSE)</f>
        <v>#N/A</v>
      </c>
      <c r="AO1688" s="17" t="e">
        <f>VLOOKUP(T1688,[1]Lookups!$H$3:$I$69,2,FALSE)</f>
        <v>#N/A</v>
      </c>
      <c r="AP1688" s="17" t="e">
        <f>VLOOKUP(AN1688,[1]Lookups!$N$3:$O$11,2,FALSE)</f>
        <v>#N/A</v>
      </c>
      <c r="AQ1688" s="18" t="e">
        <f>COUNTIFS('[1]Deals (investment)'!$B:$B,$A1688)</f>
        <v>#VALUE!</v>
      </c>
      <c r="AR1688" s="18" t="e">
        <f>COUNTIFS('[1]Deals (investment)'!$B:$B,$A1688,'[1]Deals (investment)'!$T:$T,$AW$1)+COUNTIFS('[1]Deals (investment)'!$B:$B,$A1688,'[1]Deals (investment)'!$T:$T,$AX$1)+COUNTIFS('[1]Deals (investment)'!$B:$B,$A1688,'[1]Deals (investment)'!$T:$T,$AY$1)</f>
        <v>#VALUE!</v>
      </c>
      <c r="AS1688" s="17" t="e">
        <f>SUMIFS('[1]Deals (investment)'!$C:$C,'[1]Deals (investment)'!$B:$B,$A1688)</f>
        <v>#VALUE!</v>
      </c>
      <c r="AT1688" s="17" t="e">
        <f t="shared" si="219"/>
        <v>#VALUE!</v>
      </c>
      <c r="AU1688" s="18" t="e">
        <f>COUNTIF('[1]Deals (Exits)'!$B:$B,A1688)</f>
        <v>#VALUE!</v>
      </c>
      <c r="AV1688" s="17" t="e">
        <f>SUMIFS('[1]Deals (investment)'!$C:$C,'[1]Deals (investment)'!$B:$B,$A1688,'[1]Deals (investment)'!$T:$T,AV$1)</f>
        <v>#VALUE!</v>
      </c>
      <c r="AW1688" s="17" t="e">
        <f>SUMIFS('[1]Deals (investment)'!$C:$C,'[1]Deals (investment)'!$B:$B,$A1688,'[1]Deals (investment)'!$T:$T,AW$1)</f>
        <v>#VALUE!</v>
      </c>
      <c r="AX1688" s="17" t="e">
        <f>SUMIFS('[1]Deals (investment)'!$C:$C,'[1]Deals (investment)'!$B:$B,$A1688,'[1]Deals (investment)'!$T:$T,AX$1)</f>
        <v>#VALUE!</v>
      </c>
      <c r="AY1688" s="17" t="e">
        <f>SUMIFS('[1]Deals (investment)'!$C:$C,'[1]Deals (investment)'!$B:$B,$A1688,'[1]Deals (investment)'!$T:$T,AY$1)</f>
        <v>#VALUE!</v>
      </c>
      <c r="AZ1688" s="17" t="e">
        <f>SUMIFS('[1]Deals (investment)'!$C:$C,'[1]Deals (investment)'!$B:$B,$A1688,'[1]Deals (investment)'!$T:$T,AZ$1)</f>
        <v>#VALUE!</v>
      </c>
      <c r="BA1688" s="17" t="e">
        <f>SUMIFS('[1]Deals (investment)'!$C:$C,'[1]Deals (investment)'!$B:$B,$A1688,'[1]Deals (investment)'!$T:$T,BA$1)</f>
        <v>#VALUE!</v>
      </c>
      <c r="BB1688" s="17" t="e">
        <f>SUMIFS('[1]Deals (investment)'!$C:$C,'[1]Deals (investment)'!$B:$B,$A1688,'[1]Deals (investment)'!$T:$T,BB$1)</f>
        <v>#VALUE!</v>
      </c>
      <c r="BC1688" s="17" t="e">
        <f>SUMIFS('[1]Deals (Exits)'!$C:$C,'[1]Deals (Exits)'!$B:$B,$A1688)</f>
        <v>#VALUE!</v>
      </c>
      <c r="BD1688" s="17" t="e">
        <f>SUMIFS('[1]Deals (investment)'!$C:$C,'[1]Deals (investment)'!$B:$B,$A1688,'[1]Deals (investment)'!$V:$V,BD$1)</f>
        <v>#VALUE!</v>
      </c>
      <c r="BE1688" s="17" t="e">
        <f>SUMIFS('[1]Deals (investment)'!$C:$C,'[1]Deals (investment)'!$B:$B,$A1688,'[1]Deals (investment)'!$V:$V,BE$1)</f>
        <v>#VALUE!</v>
      </c>
      <c r="BF1688" s="17" t="e">
        <f>SUMIFS('[1]Deals (investment)'!$C:$C,'[1]Deals (investment)'!$B:$B,$A1688,'[1]Deals (investment)'!$V:$V,BF$1)</f>
        <v>#VALUE!</v>
      </c>
      <c r="BG1688" s="17" t="e">
        <f>SUMIFS('[1]Deals (investment)'!$C:$C,'[1]Deals (investment)'!$B:$B,$A1688,'[1]Deals (investment)'!$V:$V,BG$1)</f>
        <v>#VALUE!</v>
      </c>
      <c r="BH1688" s="17" t="e">
        <f>SUMIFS('[1]Deals (investment)'!$C:$C,'[1]Deals (investment)'!$B:$B,$A1688,'[1]Deals (investment)'!$V:$V,BH$1)</f>
        <v>#VALUE!</v>
      </c>
      <c r="BI1688" s="17" t="e">
        <f>SUMIFS('[1]Deals (investment)'!$C:$C,'[1]Deals (investment)'!$B:$B,$A1688,'[1]Deals (investment)'!$V:$V,BI$1)</f>
        <v>#VALUE!</v>
      </c>
      <c r="BJ1688" s="17" t="e">
        <f>SUMIFS('[1]Deals (investment)'!$C:$C,'[1]Deals (investment)'!$B:$B,$A1688,'[1]Deals (investment)'!$V:$V,BJ$1)</f>
        <v>#VALUE!</v>
      </c>
      <c r="BK1688" s="17" t="e">
        <f>SUMIFS('[1]Deals (investment)'!$C:$C,'[1]Deals (investment)'!$B:$B,$A1688,'[1]Deals (investment)'!$V:$V,BK$1)</f>
        <v>#VALUE!</v>
      </c>
      <c r="BL1688" s="17" t="e">
        <f>SUMIFS('[1]Deals (investment)'!$C:$C,'[1]Deals (investment)'!$B:$B,$A1688,'[1]Deals (investment)'!$V:$V,BL$1)</f>
        <v>#VALUE!</v>
      </c>
      <c r="BM1688" s="17" t="e">
        <f>SUMIFS('[1]Deals (investment)'!$C:$C,'[1]Deals (investment)'!$B:$B,$A1688,'[1]Deals (investment)'!$V:$V,BM$1)</f>
        <v>#VALUE!</v>
      </c>
      <c r="BN1688" s="15"/>
      <c r="BO1688" s="15"/>
      <c r="BP1688" s="22"/>
      <c r="BQ1688" s="15"/>
      <c r="BR1688" s="15"/>
      <c r="BS1688" s="15"/>
      <c r="BT1688" s="15"/>
      <c r="BU1688" s="15"/>
      <c r="BV1688" s="15"/>
      <c r="BW1688" s="15"/>
      <c r="BX1688" s="15"/>
      <c r="BY1688" s="15"/>
      <c r="BZ1688" s="15"/>
      <c r="CA1688" s="15"/>
      <c r="CB1688" s="15"/>
      <c r="CC1688" s="15"/>
      <c r="CD1688" s="15" t="str">
        <f t="shared" si="260"/>
        <v>Uganda Flying LabsFly Labs – Making video creativity mainstream</v>
      </c>
      <c r="CE1688" s="15"/>
      <c r="CF1688" s="15"/>
      <c r="CG1688" s="15"/>
      <c r="CH1688" s="15"/>
      <c r="CI1688" s="15"/>
      <c r="CJ1688" s="15"/>
    </row>
    <row r="1689" spans="1:118" ht="12.75">
      <c r="A1689" s="15" t="s">
        <v>10899</v>
      </c>
      <c r="B1689" s="15" t="s">
        <v>10900</v>
      </c>
      <c r="C1689" s="15" t="s">
        <v>58</v>
      </c>
      <c r="D1689" s="16">
        <v>2016</v>
      </c>
      <c r="E1689" s="26" t="s">
        <v>1086</v>
      </c>
      <c r="F1689" s="26" t="s">
        <v>199</v>
      </c>
      <c r="G1689" s="26" t="s">
        <v>891</v>
      </c>
      <c r="H1689" s="26"/>
      <c r="I1689" s="15" t="s">
        <v>891</v>
      </c>
      <c r="J1689" s="26"/>
      <c r="K1689" s="17" t="e">
        <f t="shared" si="218"/>
        <v>#VALUE!</v>
      </c>
      <c r="L1689" s="15"/>
      <c r="M1689" s="18" t="e">
        <f t="shared" si="253"/>
        <v>#VALUE!</v>
      </c>
      <c r="N1689" s="15"/>
      <c r="O1689" s="15"/>
      <c r="P1689" s="15"/>
      <c r="Q1689" s="15"/>
      <c r="R1689" s="15" t="s">
        <v>636</v>
      </c>
      <c r="S1689" s="19">
        <v>13000</v>
      </c>
      <c r="T1689" s="15" t="s">
        <v>636</v>
      </c>
      <c r="U1689" s="17">
        <v>13000</v>
      </c>
      <c r="V1689" s="15" t="s">
        <v>10901</v>
      </c>
      <c r="W1689" s="15">
        <v>1</v>
      </c>
      <c r="X1689" s="15" t="s">
        <v>107</v>
      </c>
      <c r="Y1689" s="15"/>
      <c r="AB1689" s="32">
        <v>43506</v>
      </c>
      <c r="AC1689" s="27" t="s">
        <v>10902</v>
      </c>
      <c r="AD1689" s="27" t="s">
        <v>10903</v>
      </c>
      <c r="AE1689" s="21" t="s">
        <v>10904</v>
      </c>
      <c r="AF1689" s="27" t="s">
        <v>10905</v>
      </c>
      <c r="AG1689" s="22" t="e">
        <f>COUNTA(#REF!)/(COUNTA(#REF!)+COUNTBLANK(#REF!))</f>
        <v>#REF!</v>
      </c>
      <c r="AH1689" s="15" t="str">
        <f t="shared" si="259"/>
        <v/>
      </c>
      <c r="AI1689" s="22" t="str">
        <f>VLOOKUP(A1689,'[1]Deals (investment)'!$B$2:$Z$1497,1,FALSE)</f>
        <v>Uganics</v>
      </c>
      <c r="AJ1689" s="22" t="e">
        <f>VLOOKUP(A1689,'[1]Deals (investment)'!$B$2:$Z$870,15,FALSE)</f>
        <v>#N/A</v>
      </c>
      <c r="AK1689" s="17" t="e">
        <f>VLOOKUP(A1689,'[1]Deals (Exits)'!B:B,1,FALSE)</f>
        <v>#N/A</v>
      </c>
      <c r="AL1689" s="23">
        <f>VLOOKUP(G1689,[1]Lookups!$V$3:$Y$197,4,FALSE)</f>
        <v>0</v>
      </c>
      <c r="AM1689" s="17" t="str">
        <f>VLOOKUP(X1689,[1]Lookups!$B$3:$C$200,2,FALSE)</f>
        <v>Energy &amp; Resources</v>
      </c>
      <c r="AN1689" s="17" t="str">
        <f>VLOOKUP(R1689,[1]Lookups!$H$3:$I$69,2,FALSE)</f>
        <v>1. Grant</v>
      </c>
      <c r="AO1689" s="17" t="str">
        <f>VLOOKUP(T1689,[1]Lookups!$H$3:$I$69,2,FALSE)</f>
        <v>1. Grant</v>
      </c>
      <c r="AP1689" s="17" t="str">
        <f>VLOOKUP(AN1689,[1]Lookups!$N$3:$O$11,2,FALSE)</f>
        <v>Early</v>
      </c>
      <c r="AQ1689" s="18" t="e">
        <f>COUNTIFS('[1]Deals (investment)'!$B:$B,$A1689)</f>
        <v>#VALUE!</v>
      </c>
      <c r="AR1689" s="18" t="e">
        <f>COUNTIFS('[1]Deals (investment)'!$B:$B,$A1689,'[1]Deals (investment)'!$T:$T,$AW$1)+COUNTIFS('[1]Deals (investment)'!$B:$B,$A1689,'[1]Deals (investment)'!$T:$T,$AX$1)+COUNTIFS('[1]Deals (investment)'!$B:$B,$A1689,'[1]Deals (investment)'!$T:$T,$AY$1)</f>
        <v>#VALUE!</v>
      </c>
      <c r="AS1689" s="17" t="e">
        <f>SUMIFS('[1]Deals (investment)'!$C:$C,'[1]Deals (investment)'!$B:$B,$A1689)</f>
        <v>#VALUE!</v>
      </c>
      <c r="AT1689" s="17" t="e">
        <f t="shared" si="219"/>
        <v>#VALUE!</v>
      </c>
      <c r="AU1689" s="18" t="e">
        <f>COUNTIF('[1]Deals (Exits)'!$B:$B,A1689)</f>
        <v>#VALUE!</v>
      </c>
      <c r="AV1689" s="17" t="e">
        <f>SUMIFS('[1]Deals (investment)'!$C:$C,'[1]Deals (investment)'!$B:$B,$A1689,'[1]Deals (investment)'!$T:$T,AV$1)</f>
        <v>#VALUE!</v>
      </c>
      <c r="AW1689" s="17" t="e">
        <f>SUMIFS('[1]Deals (investment)'!$C:$C,'[1]Deals (investment)'!$B:$B,$A1689,'[1]Deals (investment)'!$T:$T,AW$1)</f>
        <v>#VALUE!</v>
      </c>
      <c r="AX1689" s="17" t="e">
        <f>SUMIFS('[1]Deals (investment)'!$C:$C,'[1]Deals (investment)'!$B:$B,$A1689,'[1]Deals (investment)'!$T:$T,AX$1)</f>
        <v>#VALUE!</v>
      </c>
      <c r="AY1689" s="17" t="e">
        <f>SUMIFS('[1]Deals (investment)'!$C:$C,'[1]Deals (investment)'!$B:$B,$A1689,'[1]Deals (investment)'!$T:$T,AY$1)</f>
        <v>#VALUE!</v>
      </c>
      <c r="AZ1689" s="17" t="e">
        <f>SUMIFS('[1]Deals (investment)'!$C:$C,'[1]Deals (investment)'!$B:$B,$A1689,'[1]Deals (investment)'!$T:$T,AZ$1)</f>
        <v>#VALUE!</v>
      </c>
      <c r="BA1689" s="17" t="e">
        <f>SUMIFS('[1]Deals (investment)'!$C:$C,'[1]Deals (investment)'!$B:$B,$A1689,'[1]Deals (investment)'!$T:$T,BA$1)</f>
        <v>#VALUE!</v>
      </c>
      <c r="BB1689" s="17" t="e">
        <f>SUMIFS('[1]Deals (investment)'!$C:$C,'[1]Deals (investment)'!$B:$B,$A1689,'[1]Deals (investment)'!$T:$T,BB$1)</f>
        <v>#VALUE!</v>
      </c>
      <c r="BC1689" s="17" t="e">
        <f>SUMIFS('[1]Deals (Exits)'!$C:$C,'[1]Deals (Exits)'!$B:$B,$A1689)</f>
        <v>#VALUE!</v>
      </c>
      <c r="BD1689" s="17" t="e">
        <f>SUMIFS('[1]Deals (investment)'!$C:$C,'[1]Deals (investment)'!$B:$B,$A1689,'[1]Deals (investment)'!$V:$V,BD$1)</f>
        <v>#VALUE!</v>
      </c>
      <c r="BE1689" s="17" t="e">
        <f>SUMIFS('[1]Deals (investment)'!$C:$C,'[1]Deals (investment)'!$B:$B,$A1689,'[1]Deals (investment)'!$V:$V,BE$1)</f>
        <v>#VALUE!</v>
      </c>
      <c r="BF1689" s="17" t="e">
        <f>SUMIFS('[1]Deals (investment)'!$C:$C,'[1]Deals (investment)'!$B:$B,$A1689,'[1]Deals (investment)'!$V:$V,BF$1)</f>
        <v>#VALUE!</v>
      </c>
      <c r="BG1689" s="17" t="e">
        <f>SUMIFS('[1]Deals (investment)'!$C:$C,'[1]Deals (investment)'!$B:$B,$A1689,'[1]Deals (investment)'!$V:$V,BG$1)</f>
        <v>#VALUE!</v>
      </c>
      <c r="BH1689" s="17" t="e">
        <f>SUMIFS('[1]Deals (investment)'!$C:$C,'[1]Deals (investment)'!$B:$B,$A1689,'[1]Deals (investment)'!$V:$V,BH$1)</f>
        <v>#VALUE!</v>
      </c>
      <c r="BI1689" s="17" t="e">
        <f>SUMIFS('[1]Deals (investment)'!$C:$C,'[1]Deals (investment)'!$B:$B,$A1689,'[1]Deals (investment)'!$V:$V,BI$1)</f>
        <v>#VALUE!</v>
      </c>
      <c r="BJ1689" s="17" t="e">
        <f>SUMIFS('[1]Deals (investment)'!$C:$C,'[1]Deals (investment)'!$B:$B,$A1689,'[1]Deals (investment)'!$V:$V,BJ$1)</f>
        <v>#VALUE!</v>
      </c>
      <c r="BK1689" s="17" t="e">
        <f>SUMIFS('[1]Deals (investment)'!$C:$C,'[1]Deals (investment)'!$B:$B,$A1689,'[1]Deals (investment)'!$V:$V,BK$1)</f>
        <v>#VALUE!</v>
      </c>
      <c r="BL1689" s="17" t="e">
        <f>SUMIFS('[1]Deals (investment)'!$C:$C,'[1]Deals (investment)'!$B:$B,$A1689,'[1]Deals (investment)'!$V:$V,BL$1)</f>
        <v>#VALUE!</v>
      </c>
      <c r="BM1689" s="17" t="e">
        <f>SUMIFS('[1]Deals (investment)'!$C:$C,'[1]Deals (investment)'!$B:$B,$A1689,'[1]Deals (investment)'!$V:$V,BM$1)</f>
        <v>#VALUE!</v>
      </c>
      <c r="BN1689" s="15"/>
      <c r="BO1689" s="15"/>
      <c r="BP1689" s="22"/>
      <c r="BQ1689" s="15"/>
      <c r="BR1689" s="15"/>
      <c r="BS1689" s="15"/>
      <c r="BT1689" s="15"/>
      <c r="BU1689" s="15"/>
      <c r="BV1689" s="15"/>
      <c r="BW1689" s="15"/>
      <c r="BX1689" s="15"/>
      <c r="BY1689" s="15"/>
      <c r="BZ1689" s="15"/>
      <c r="CA1689" s="15"/>
      <c r="CB1689" s="15"/>
      <c r="CC1689" s="15"/>
      <c r="CD1689" s="15" t="str">
        <f t="shared" si="260"/>
        <v>UganicsUganics s leveraging a product, the Uganics mosquito repellent soap in the fight against Malaria, one of Africa's bigget killer diseases.Active</v>
      </c>
      <c r="CE1689" s="15"/>
      <c r="CF1689" s="15"/>
      <c r="CG1689" s="15"/>
      <c r="CH1689" s="15"/>
      <c r="CI1689" s="15"/>
      <c r="CJ1689" s="15"/>
      <c r="DN1689">
        <v>2019</v>
      </c>
    </row>
    <row r="1690" spans="1:118" ht="12.75">
      <c r="A1690" s="15" t="s">
        <v>10906</v>
      </c>
      <c r="B1690" s="15" t="s">
        <v>10907</v>
      </c>
      <c r="C1690" s="15" t="s">
        <v>58</v>
      </c>
      <c r="D1690" s="16">
        <v>2016</v>
      </c>
      <c r="E1690" s="15" t="s">
        <v>10908</v>
      </c>
      <c r="F1690" s="15" t="s">
        <v>110</v>
      </c>
      <c r="G1690" s="15" t="s">
        <v>1829</v>
      </c>
      <c r="H1690" s="15"/>
      <c r="I1690" s="15" t="s">
        <v>1829</v>
      </c>
      <c r="J1690" s="15"/>
      <c r="K1690" s="17" t="e">
        <f t="shared" si="218"/>
        <v>#VALUE!</v>
      </c>
      <c r="L1690" s="15"/>
      <c r="M1690" s="18" t="e">
        <f t="shared" si="253"/>
        <v>#VALUE!</v>
      </c>
      <c r="N1690" s="15"/>
      <c r="O1690" s="15"/>
      <c r="P1690" s="15"/>
      <c r="Q1690" s="24" t="e">
        <f ca="1">_xludf.MAXIFS('[1]Deals (investment)'!A:A,'[1]Deals (investment)'!B:B,A1690)</f>
        <v>#NAME?</v>
      </c>
      <c r="R1690" s="15" t="s">
        <v>132</v>
      </c>
      <c r="S1690" s="19" t="s">
        <v>144</v>
      </c>
      <c r="T1690" s="15" t="s">
        <v>110</v>
      </c>
      <c r="U1690" s="17" t="s">
        <v>110</v>
      </c>
      <c r="V1690" s="15" t="s">
        <v>10909</v>
      </c>
      <c r="W1690" s="15">
        <v>0</v>
      </c>
      <c r="X1690" s="15" t="s">
        <v>294</v>
      </c>
      <c r="Y1690" s="15" t="s">
        <v>1842</v>
      </c>
      <c r="Z1690" s="25" t="s">
        <v>81</v>
      </c>
      <c r="AA1690" s="25" t="s">
        <v>110</v>
      </c>
      <c r="AB1690" s="32">
        <v>43506</v>
      </c>
      <c r="AC1690" s="27" t="s">
        <v>10910</v>
      </c>
      <c r="AD1690" s="27" t="s">
        <v>10911</v>
      </c>
      <c r="AE1690" s="15" t="s">
        <v>110</v>
      </c>
      <c r="AF1690" s="21" t="s">
        <v>10912</v>
      </c>
      <c r="AG1690" s="22">
        <f t="shared" ref="AG1690:AG1708" ca="1" si="261">COUNTA(B1690:AF1690)/(COUNTA(B1690:AF1690)+COUNTBLANK(B1690:AF1690))</f>
        <v>0.80645161290322576</v>
      </c>
      <c r="AH1690" s="15" t="str">
        <f t="shared" si="259"/>
        <v/>
      </c>
      <c r="AI1690" s="22" t="str">
        <f>VLOOKUP(A1690,'[1]Deals (investment)'!$B$2:$Z$1497,1,FALSE)</f>
        <v>VEhSEh</v>
      </c>
      <c r="AJ1690" s="22">
        <f>VLOOKUP(A1690,'[1]Deals (investment)'!$B$2:$Z$870,15,FALSE)</f>
        <v>0</v>
      </c>
      <c r="AK1690" s="17" t="e">
        <f>VLOOKUP(A1690,'[1]Deals (Exits)'!B:B,1,FALSE)</f>
        <v>#N/A</v>
      </c>
      <c r="AL1690" s="23">
        <f>VLOOKUP(G1690,[1]Lookups!$V$3:$Y$197,4,FALSE)</f>
        <v>0</v>
      </c>
      <c r="AM1690" s="17" t="str">
        <f>VLOOKUP(X1690,[1]Lookups!$B$3:$C$200,2,FALSE)</f>
        <v>Health &amp; Pharmaceuticals</v>
      </c>
      <c r="AN1690" s="17" t="str">
        <f>VLOOKUP(R1690,[1]Lookups!$H$3:$I$69,2,FALSE)</f>
        <v>3. Early Venture</v>
      </c>
      <c r="AO1690" s="17" t="e">
        <f>VLOOKUP(T1690,[1]Lookups!$H$3:$I$69,2,FALSE)</f>
        <v>#N/A</v>
      </c>
      <c r="AP1690" s="17" t="str">
        <f>VLOOKUP(AN1690,[1]Lookups!$N$3:$O$11,2,FALSE)</f>
        <v>Early</v>
      </c>
      <c r="AQ1690" s="18" t="e">
        <f>COUNTIFS('[1]Deals (investment)'!$B:$B,$A1690)</f>
        <v>#VALUE!</v>
      </c>
      <c r="AR1690" s="18" t="e">
        <f>COUNTIFS('[1]Deals (investment)'!$B:$B,$A1690,'[1]Deals (investment)'!$T:$T,$AW$1)+COUNTIFS('[1]Deals (investment)'!$B:$B,$A1690,'[1]Deals (investment)'!$T:$T,$AX$1)+COUNTIFS('[1]Deals (investment)'!$B:$B,$A1690,'[1]Deals (investment)'!$T:$T,$AY$1)</f>
        <v>#VALUE!</v>
      </c>
      <c r="AS1690" s="17" t="e">
        <f>SUMIFS('[1]Deals (investment)'!$C:$C,'[1]Deals (investment)'!$B:$B,$A1690)</f>
        <v>#VALUE!</v>
      </c>
      <c r="AT1690" s="17" t="e">
        <f t="shared" si="219"/>
        <v>#VALUE!</v>
      </c>
      <c r="AU1690" s="18" t="e">
        <f>COUNTIF('[1]Deals (Exits)'!$B:$B,A1690)</f>
        <v>#VALUE!</v>
      </c>
      <c r="AV1690" s="17" t="e">
        <f>SUMIFS('[1]Deals (investment)'!$C:$C,'[1]Deals (investment)'!$B:$B,$A1690,'[1]Deals (investment)'!$T:$T,AV$1)</f>
        <v>#VALUE!</v>
      </c>
      <c r="AW1690" s="17" t="e">
        <f>SUMIFS('[1]Deals (investment)'!$C:$C,'[1]Deals (investment)'!$B:$B,$A1690,'[1]Deals (investment)'!$T:$T,AW$1)</f>
        <v>#VALUE!</v>
      </c>
      <c r="AX1690" s="17" t="e">
        <f>SUMIFS('[1]Deals (investment)'!$C:$C,'[1]Deals (investment)'!$B:$B,$A1690,'[1]Deals (investment)'!$T:$T,AX$1)</f>
        <v>#VALUE!</v>
      </c>
      <c r="AY1690" s="17" t="e">
        <f>SUMIFS('[1]Deals (investment)'!$C:$C,'[1]Deals (investment)'!$B:$B,$A1690,'[1]Deals (investment)'!$T:$T,AY$1)</f>
        <v>#VALUE!</v>
      </c>
      <c r="AZ1690" s="17" t="e">
        <f>SUMIFS('[1]Deals (investment)'!$C:$C,'[1]Deals (investment)'!$B:$B,$A1690,'[1]Deals (investment)'!$T:$T,AZ$1)</f>
        <v>#VALUE!</v>
      </c>
      <c r="BA1690" s="17" t="e">
        <f>SUMIFS('[1]Deals (investment)'!$C:$C,'[1]Deals (investment)'!$B:$B,$A1690,'[1]Deals (investment)'!$T:$T,BA$1)</f>
        <v>#VALUE!</v>
      </c>
      <c r="BB1690" s="17" t="e">
        <f>SUMIFS('[1]Deals (investment)'!$C:$C,'[1]Deals (investment)'!$B:$B,$A1690,'[1]Deals (investment)'!$T:$T,BB$1)</f>
        <v>#VALUE!</v>
      </c>
      <c r="BC1690" s="17" t="e">
        <f>SUMIFS('[1]Deals (Exits)'!$C:$C,'[1]Deals (Exits)'!$B:$B,$A1690)</f>
        <v>#VALUE!</v>
      </c>
      <c r="BD1690" s="17" t="e">
        <f>SUMIFS('[1]Deals (investment)'!$C:$C,'[1]Deals (investment)'!$B:$B,$A1690,'[1]Deals (investment)'!$V:$V,BD$1)</f>
        <v>#VALUE!</v>
      </c>
      <c r="BE1690" s="17" t="e">
        <f>SUMIFS('[1]Deals (investment)'!$C:$C,'[1]Deals (investment)'!$B:$B,$A1690,'[1]Deals (investment)'!$V:$V,BE$1)</f>
        <v>#VALUE!</v>
      </c>
      <c r="BF1690" s="17" t="e">
        <f>SUMIFS('[1]Deals (investment)'!$C:$C,'[1]Deals (investment)'!$B:$B,$A1690,'[1]Deals (investment)'!$V:$V,BF$1)</f>
        <v>#VALUE!</v>
      </c>
      <c r="BG1690" s="17" t="e">
        <f>SUMIFS('[1]Deals (investment)'!$C:$C,'[1]Deals (investment)'!$B:$B,$A1690,'[1]Deals (investment)'!$V:$V,BG$1)</f>
        <v>#VALUE!</v>
      </c>
      <c r="BH1690" s="17" t="e">
        <f>SUMIFS('[1]Deals (investment)'!$C:$C,'[1]Deals (investment)'!$B:$B,$A1690,'[1]Deals (investment)'!$V:$V,BH$1)</f>
        <v>#VALUE!</v>
      </c>
      <c r="BI1690" s="17" t="e">
        <f>SUMIFS('[1]Deals (investment)'!$C:$C,'[1]Deals (investment)'!$B:$B,$A1690,'[1]Deals (investment)'!$V:$V,BI$1)</f>
        <v>#VALUE!</v>
      </c>
      <c r="BJ1690" s="17" t="e">
        <f>SUMIFS('[1]Deals (investment)'!$C:$C,'[1]Deals (investment)'!$B:$B,$A1690,'[1]Deals (investment)'!$V:$V,BJ$1)</f>
        <v>#VALUE!</v>
      </c>
      <c r="BK1690" s="17" t="e">
        <f>SUMIFS('[1]Deals (investment)'!$C:$C,'[1]Deals (investment)'!$B:$B,$A1690,'[1]Deals (investment)'!$V:$V,BK$1)</f>
        <v>#VALUE!</v>
      </c>
      <c r="BL1690" s="17" t="e">
        <f>SUMIFS('[1]Deals (investment)'!$C:$C,'[1]Deals (investment)'!$B:$B,$A1690,'[1]Deals (investment)'!$V:$V,BL$1)</f>
        <v>#VALUE!</v>
      </c>
      <c r="BM1690" s="17" t="e">
        <f>SUMIFS('[1]Deals (investment)'!$C:$C,'[1]Deals (investment)'!$B:$B,$A1690,'[1]Deals (investment)'!$V:$V,BM$1)</f>
        <v>#VALUE!</v>
      </c>
      <c r="BN1690" s="15"/>
      <c r="BO1690" s="15"/>
      <c r="BP1690" s="22"/>
      <c r="BQ1690" s="15"/>
      <c r="BR1690" s="15"/>
      <c r="BS1690" s="15"/>
      <c r="BT1690" s="15"/>
      <c r="BU1690" s="15"/>
      <c r="BV1690" s="15"/>
      <c r="BW1690" s="15"/>
      <c r="BX1690" s="15"/>
      <c r="BY1690" s="15"/>
      <c r="BZ1690" s="15"/>
      <c r="CA1690" s="15"/>
      <c r="CB1690" s="15"/>
      <c r="CC1690" s="15"/>
      <c r="CD1690" s="15" t="str">
        <f t="shared" si="260"/>
        <v>VEhSEhVEhSEh is creating solutions for the healthcare industry through VenHealth.Active</v>
      </c>
      <c r="CE1690" s="15"/>
      <c r="CF1690" s="15"/>
      <c r="CG1690" s="15"/>
      <c r="CH1690" s="15"/>
      <c r="CI1690" s="15"/>
      <c r="CJ1690" s="15"/>
    </row>
    <row r="1691" spans="1:118" ht="12.75">
      <c r="A1691" s="15" t="s">
        <v>10913</v>
      </c>
      <c r="B1691" s="15"/>
      <c r="C1691" s="15" t="s">
        <v>58</v>
      </c>
      <c r="D1691" s="16"/>
      <c r="E1691" s="15"/>
      <c r="F1691" s="15"/>
      <c r="G1691" s="15"/>
      <c r="H1691" s="15"/>
      <c r="I1691" s="15"/>
      <c r="J1691" s="15"/>
      <c r="K1691" s="17" t="e">
        <f t="shared" si="218"/>
        <v>#VALUE!</v>
      </c>
      <c r="L1691" s="15"/>
      <c r="M1691" s="18" t="e">
        <f t="shared" si="253"/>
        <v>#VALUE!</v>
      </c>
      <c r="N1691" s="15"/>
      <c r="O1691" s="15"/>
      <c r="P1691" s="15"/>
      <c r="Q1691" s="15"/>
      <c r="R1691" s="15"/>
      <c r="S1691" s="19"/>
      <c r="T1691" s="15"/>
      <c r="U1691" s="17"/>
      <c r="V1691" s="15"/>
      <c r="W1691" s="15"/>
      <c r="X1691" s="15"/>
      <c r="Y1691" s="15"/>
      <c r="AB1691" s="20"/>
      <c r="AC1691" s="15"/>
      <c r="AD1691" s="15"/>
      <c r="AE1691" s="15"/>
      <c r="AF1691" s="15"/>
      <c r="AG1691" s="22">
        <f t="shared" si="261"/>
        <v>9.6774193548387094E-2</v>
      </c>
      <c r="AH1691" s="15" t="str">
        <f t="shared" si="259"/>
        <v/>
      </c>
      <c r="AI1691" s="22" t="e">
        <f>VLOOKUP(A1691,'[1]Deals (investment)'!$B$2:$Z$1497,1,FALSE)</f>
        <v>#N/A</v>
      </c>
      <c r="AJ1691" s="22" t="e">
        <f>VLOOKUP(A1691,'[1]Deals (investment)'!$B$2:$Z$870,15,FALSE)</f>
        <v>#N/A</v>
      </c>
      <c r="AK1691" s="17" t="e">
        <f>VLOOKUP(A1691,'[1]Deals (Exits)'!B:B,1,FALSE)</f>
        <v>#N/A</v>
      </c>
      <c r="AL1691" s="23" t="e">
        <f>VLOOKUP(G1691,[1]Lookups!$V$3:$Y$197,4,FALSE)</f>
        <v>#N/A</v>
      </c>
      <c r="AM1691" s="17" t="e">
        <f>VLOOKUP(X1691,[1]Lookups!$B$3:$C$200,2,FALSE)</f>
        <v>#N/A</v>
      </c>
      <c r="AN1691" s="17" t="e">
        <f>VLOOKUP(R1691,[1]Lookups!$H$3:$I$69,2,FALSE)</f>
        <v>#N/A</v>
      </c>
      <c r="AO1691" s="17" t="e">
        <f>VLOOKUP(T1691,[1]Lookups!$H$3:$I$69,2,FALSE)</f>
        <v>#N/A</v>
      </c>
      <c r="AP1691" s="17" t="e">
        <f>VLOOKUP(AN1691,[1]Lookups!$N$3:$O$11,2,FALSE)</f>
        <v>#N/A</v>
      </c>
      <c r="AQ1691" s="18" t="e">
        <f>COUNTIFS('[1]Deals (investment)'!$B:$B,$A1691)</f>
        <v>#VALUE!</v>
      </c>
      <c r="AR1691" s="18" t="e">
        <f>COUNTIFS('[1]Deals (investment)'!$B:$B,$A1691,'[1]Deals (investment)'!$T:$T,$AW$1)+COUNTIFS('[1]Deals (investment)'!$B:$B,$A1691,'[1]Deals (investment)'!$T:$T,$AX$1)+COUNTIFS('[1]Deals (investment)'!$B:$B,$A1691,'[1]Deals (investment)'!$T:$T,$AY$1)</f>
        <v>#VALUE!</v>
      </c>
      <c r="AS1691" s="17" t="e">
        <f>SUMIFS('[1]Deals (investment)'!$C:$C,'[1]Deals (investment)'!$B:$B,$A1691)</f>
        <v>#VALUE!</v>
      </c>
      <c r="AT1691" s="17" t="e">
        <f t="shared" si="219"/>
        <v>#VALUE!</v>
      </c>
      <c r="AU1691" s="18" t="e">
        <f>COUNTIF('[1]Deals (Exits)'!$B:$B,A1691)</f>
        <v>#VALUE!</v>
      </c>
      <c r="AV1691" s="17" t="e">
        <f>SUMIFS('[1]Deals (investment)'!$C:$C,'[1]Deals (investment)'!$B:$B,$A1691,'[1]Deals (investment)'!$T:$T,AV$1)</f>
        <v>#VALUE!</v>
      </c>
      <c r="AW1691" s="17" t="e">
        <f>SUMIFS('[1]Deals (investment)'!$C:$C,'[1]Deals (investment)'!$B:$B,$A1691,'[1]Deals (investment)'!$T:$T,AW$1)</f>
        <v>#VALUE!</v>
      </c>
      <c r="AX1691" s="17" t="e">
        <f>SUMIFS('[1]Deals (investment)'!$C:$C,'[1]Deals (investment)'!$B:$B,$A1691,'[1]Deals (investment)'!$T:$T,AX$1)</f>
        <v>#VALUE!</v>
      </c>
      <c r="AY1691" s="17" t="e">
        <f>SUMIFS('[1]Deals (investment)'!$C:$C,'[1]Deals (investment)'!$B:$B,$A1691,'[1]Deals (investment)'!$T:$T,AY$1)</f>
        <v>#VALUE!</v>
      </c>
      <c r="AZ1691" s="17" t="e">
        <f>SUMIFS('[1]Deals (investment)'!$C:$C,'[1]Deals (investment)'!$B:$B,$A1691,'[1]Deals (investment)'!$T:$T,AZ$1)</f>
        <v>#VALUE!</v>
      </c>
      <c r="BA1691" s="17" t="e">
        <f>SUMIFS('[1]Deals (investment)'!$C:$C,'[1]Deals (investment)'!$B:$B,$A1691,'[1]Deals (investment)'!$T:$T,BA$1)</f>
        <v>#VALUE!</v>
      </c>
      <c r="BB1691" s="17" t="e">
        <f>SUMIFS('[1]Deals (investment)'!$C:$C,'[1]Deals (investment)'!$B:$B,$A1691,'[1]Deals (investment)'!$T:$T,BB$1)</f>
        <v>#VALUE!</v>
      </c>
      <c r="BC1691" s="17" t="e">
        <f>SUMIFS('[1]Deals (Exits)'!$C:$C,'[1]Deals (Exits)'!$B:$B,$A1691)</f>
        <v>#VALUE!</v>
      </c>
      <c r="BD1691" s="17" t="e">
        <f>SUMIFS('[1]Deals (investment)'!$C:$C,'[1]Deals (investment)'!$B:$B,$A1691,'[1]Deals (investment)'!$V:$V,BD$1)</f>
        <v>#VALUE!</v>
      </c>
      <c r="BE1691" s="17" t="e">
        <f>SUMIFS('[1]Deals (investment)'!$C:$C,'[1]Deals (investment)'!$B:$B,$A1691,'[1]Deals (investment)'!$V:$V,BE$1)</f>
        <v>#VALUE!</v>
      </c>
      <c r="BF1691" s="17" t="e">
        <f>SUMIFS('[1]Deals (investment)'!$C:$C,'[1]Deals (investment)'!$B:$B,$A1691,'[1]Deals (investment)'!$V:$V,BF$1)</f>
        <v>#VALUE!</v>
      </c>
      <c r="BG1691" s="17" t="e">
        <f>SUMIFS('[1]Deals (investment)'!$C:$C,'[1]Deals (investment)'!$B:$B,$A1691,'[1]Deals (investment)'!$V:$V,BG$1)</f>
        <v>#VALUE!</v>
      </c>
      <c r="BH1691" s="17" t="e">
        <f>SUMIFS('[1]Deals (investment)'!$C:$C,'[1]Deals (investment)'!$B:$B,$A1691,'[1]Deals (investment)'!$V:$V,BH$1)</f>
        <v>#VALUE!</v>
      </c>
      <c r="BI1691" s="17" t="e">
        <f>SUMIFS('[1]Deals (investment)'!$C:$C,'[1]Deals (investment)'!$B:$B,$A1691,'[1]Deals (investment)'!$V:$V,BI$1)</f>
        <v>#VALUE!</v>
      </c>
      <c r="BJ1691" s="17" t="e">
        <f>SUMIFS('[1]Deals (investment)'!$C:$C,'[1]Deals (investment)'!$B:$B,$A1691,'[1]Deals (investment)'!$V:$V,BJ$1)</f>
        <v>#VALUE!</v>
      </c>
      <c r="BK1691" s="17" t="e">
        <f>SUMIFS('[1]Deals (investment)'!$C:$C,'[1]Deals (investment)'!$B:$B,$A1691,'[1]Deals (investment)'!$V:$V,BK$1)</f>
        <v>#VALUE!</v>
      </c>
      <c r="BL1691" s="17" t="e">
        <f>SUMIFS('[1]Deals (investment)'!$C:$C,'[1]Deals (investment)'!$B:$B,$A1691,'[1]Deals (investment)'!$V:$V,BL$1)</f>
        <v>#VALUE!</v>
      </c>
      <c r="BM1691" s="17" t="e">
        <f>SUMIFS('[1]Deals (investment)'!$C:$C,'[1]Deals (investment)'!$B:$B,$A1691,'[1]Deals (investment)'!$V:$V,BM$1)</f>
        <v>#VALUE!</v>
      </c>
      <c r="BN1691" s="15"/>
      <c r="BO1691" s="15"/>
      <c r="BP1691" s="22"/>
      <c r="BQ1691" s="15"/>
      <c r="BR1691" s="15"/>
      <c r="BS1691" s="15"/>
      <c r="BT1691" s="15"/>
      <c r="BU1691" s="15"/>
      <c r="BV1691" s="15"/>
      <c r="BW1691" s="15"/>
      <c r="BX1691" s="15"/>
      <c r="BY1691" s="15"/>
      <c r="BZ1691" s="15"/>
      <c r="CA1691" s="15"/>
      <c r="CB1691" s="15"/>
      <c r="CC1691" s="15"/>
      <c r="CD1691" s="15" t="str">
        <f t="shared" si="260"/>
        <v>UGTicketsActive</v>
      </c>
      <c r="CE1691" s="15"/>
      <c r="CF1691" s="15"/>
      <c r="CG1691" s="15"/>
      <c r="CH1691" s="15"/>
      <c r="CI1691" s="15"/>
      <c r="CJ1691" s="15"/>
    </row>
    <row r="1692" spans="1:118" ht="12.75">
      <c r="A1692" s="15" t="s">
        <v>10914</v>
      </c>
      <c r="B1692" s="15" t="s">
        <v>10915</v>
      </c>
      <c r="C1692" s="15" t="s">
        <v>58</v>
      </c>
      <c r="D1692" s="16"/>
      <c r="E1692" s="15" t="s">
        <v>393</v>
      </c>
      <c r="F1692" s="15"/>
      <c r="G1692" s="15" t="s">
        <v>394</v>
      </c>
      <c r="H1692" s="15"/>
      <c r="I1692" s="15"/>
      <c r="J1692" s="15"/>
      <c r="K1692" s="17" t="e">
        <f t="shared" si="218"/>
        <v>#VALUE!</v>
      </c>
      <c r="L1692" s="15"/>
      <c r="M1692" s="18" t="e">
        <f t="shared" si="253"/>
        <v>#VALUE!</v>
      </c>
      <c r="N1692" s="15"/>
      <c r="O1692" s="15"/>
      <c r="P1692" s="15"/>
      <c r="Q1692" s="15"/>
      <c r="R1692" s="15"/>
      <c r="S1692" s="19"/>
      <c r="T1692" s="15"/>
      <c r="U1692" s="17"/>
      <c r="V1692" s="15"/>
      <c r="W1692" s="15"/>
      <c r="X1692" s="15"/>
      <c r="Y1692" s="15"/>
      <c r="AB1692" s="20"/>
      <c r="AC1692" s="15"/>
      <c r="AD1692" s="15"/>
      <c r="AE1692" s="15"/>
      <c r="AF1692" s="15"/>
      <c r="AG1692" s="22">
        <f t="shared" si="261"/>
        <v>0.19354838709677419</v>
      </c>
      <c r="AH1692" s="15" t="str">
        <f t="shared" si="259"/>
        <v/>
      </c>
      <c r="AI1692" s="22" t="e">
        <f>VLOOKUP(A1692,'[1]Deals (investment)'!$B$2:$Z$1497,1,FALSE)</f>
        <v>#N/A</v>
      </c>
      <c r="AJ1692" s="22" t="e">
        <f>VLOOKUP(A1692,'[1]Deals (investment)'!$B$2:$Z$870,15,FALSE)</f>
        <v>#N/A</v>
      </c>
      <c r="AK1692" s="17" t="e">
        <f>VLOOKUP(A1692,'[1]Deals (Exits)'!B:B,1,FALSE)</f>
        <v>#N/A</v>
      </c>
      <c r="AL1692" s="23">
        <f>VLOOKUP(G1692,[1]Lookups!$V$3:$Y$197,4,FALSE)</f>
        <v>0</v>
      </c>
      <c r="AM1692" s="17" t="e">
        <f>VLOOKUP(X1692,[1]Lookups!$B$3:$C$200,2,FALSE)</f>
        <v>#N/A</v>
      </c>
      <c r="AN1692" s="17" t="e">
        <f>VLOOKUP(R1692,[1]Lookups!$H$3:$I$69,2,FALSE)</f>
        <v>#N/A</v>
      </c>
      <c r="AO1692" s="17" t="e">
        <f>VLOOKUP(T1692,[1]Lookups!$H$3:$I$69,2,FALSE)</f>
        <v>#N/A</v>
      </c>
      <c r="AP1692" s="17" t="e">
        <f>VLOOKUP(AN1692,[1]Lookups!$N$3:$O$11,2,FALSE)</f>
        <v>#N/A</v>
      </c>
      <c r="AQ1692" s="18" t="e">
        <f>COUNTIFS('[1]Deals (investment)'!$B:$B,$A1692)</f>
        <v>#VALUE!</v>
      </c>
      <c r="AR1692" s="18" t="e">
        <f>COUNTIFS('[1]Deals (investment)'!$B:$B,$A1692,'[1]Deals (investment)'!$T:$T,$AW$1)+COUNTIFS('[1]Deals (investment)'!$B:$B,$A1692,'[1]Deals (investment)'!$T:$T,$AX$1)+COUNTIFS('[1]Deals (investment)'!$B:$B,$A1692,'[1]Deals (investment)'!$T:$T,$AY$1)</f>
        <v>#VALUE!</v>
      </c>
      <c r="AS1692" s="17" t="e">
        <f>SUMIFS('[1]Deals (investment)'!$C:$C,'[1]Deals (investment)'!$B:$B,$A1692)</f>
        <v>#VALUE!</v>
      </c>
      <c r="AT1692" s="17" t="e">
        <f t="shared" si="219"/>
        <v>#VALUE!</v>
      </c>
      <c r="AU1692" s="18" t="e">
        <f>COUNTIF('[1]Deals (Exits)'!$B:$B,A1692)</f>
        <v>#VALUE!</v>
      </c>
      <c r="AV1692" s="17" t="e">
        <f>SUMIFS('[1]Deals (investment)'!$C:$C,'[1]Deals (investment)'!$B:$B,$A1692,'[1]Deals (investment)'!$T:$T,AV$1)</f>
        <v>#VALUE!</v>
      </c>
      <c r="AW1692" s="17" t="e">
        <f>SUMIFS('[1]Deals (investment)'!$C:$C,'[1]Deals (investment)'!$B:$B,$A1692,'[1]Deals (investment)'!$T:$T,AW$1)</f>
        <v>#VALUE!</v>
      </c>
      <c r="AX1692" s="17" t="e">
        <f>SUMIFS('[1]Deals (investment)'!$C:$C,'[1]Deals (investment)'!$B:$B,$A1692,'[1]Deals (investment)'!$T:$T,AX$1)</f>
        <v>#VALUE!</v>
      </c>
      <c r="AY1692" s="17" t="e">
        <f>SUMIFS('[1]Deals (investment)'!$C:$C,'[1]Deals (investment)'!$B:$B,$A1692,'[1]Deals (investment)'!$T:$T,AY$1)</f>
        <v>#VALUE!</v>
      </c>
      <c r="AZ1692" s="17" t="e">
        <f>SUMIFS('[1]Deals (investment)'!$C:$C,'[1]Deals (investment)'!$B:$B,$A1692,'[1]Deals (investment)'!$T:$T,AZ$1)</f>
        <v>#VALUE!</v>
      </c>
      <c r="BA1692" s="17" t="e">
        <f>SUMIFS('[1]Deals (investment)'!$C:$C,'[1]Deals (investment)'!$B:$B,$A1692,'[1]Deals (investment)'!$T:$T,BA$1)</f>
        <v>#VALUE!</v>
      </c>
      <c r="BB1692" s="17" t="e">
        <f>SUMIFS('[1]Deals (investment)'!$C:$C,'[1]Deals (investment)'!$B:$B,$A1692,'[1]Deals (investment)'!$T:$T,BB$1)</f>
        <v>#VALUE!</v>
      </c>
      <c r="BC1692" s="17" t="e">
        <f>SUMIFS('[1]Deals (Exits)'!$C:$C,'[1]Deals (Exits)'!$B:$B,$A1692)</f>
        <v>#VALUE!</v>
      </c>
      <c r="BD1692" s="17" t="e">
        <f>SUMIFS('[1]Deals (investment)'!$C:$C,'[1]Deals (investment)'!$B:$B,$A1692,'[1]Deals (investment)'!$V:$V,BD$1)</f>
        <v>#VALUE!</v>
      </c>
      <c r="BE1692" s="17" t="e">
        <f>SUMIFS('[1]Deals (investment)'!$C:$C,'[1]Deals (investment)'!$B:$B,$A1692,'[1]Deals (investment)'!$V:$V,BE$1)</f>
        <v>#VALUE!</v>
      </c>
      <c r="BF1692" s="17" t="e">
        <f>SUMIFS('[1]Deals (investment)'!$C:$C,'[1]Deals (investment)'!$B:$B,$A1692,'[1]Deals (investment)'!$V:$V,BF$1)</f>
        <v>#VALUE!</v>
      </c>
      <c r="BG1692" s="17" t="e">
        <f>SUMIFS('[1]Deals (investment)'!$C:$C,'[1]Deals (investment)'!$B:$B,$A1692,'[1]Deals (investment)'!$V:$V,BG$1)</f>
        <v>#VALUE!</v>
      </c>
      <c r="BH1692" s="17" t="e">
        <f>SUMIFS('[1]Deals (investment)'!$C:$C,'[1]Deals (investment)'!$B:$B,$A1692,'[1]Deals (investment)'!$V:$V,BH$1)</f>
        <v>#VALUE!</v>
      </c>
      <c r="BI1692" s="17" t="e">
        <f>SUMIFS('[1]Deals (investment)'!$C:$C,'[1]Deals (investment)'!$B:$B,$A1692,'[1]Deals (investment)'!$V:$V,BI$1)</f>
        <v>#VALUE!</v>
      </c>
      <c r="BJ1692" s="17" t="e">
        <f>SUMIFS('[1]Deals (investment)'!$C:$C,'[1]Deals (investment)'!$B:$B,$A1692,'[1]Deals (investment)'!$V:$V,BJ$1)</f>
        <v>#VALUE!</v>
      </c>
      <c r="BK1692" s="17" t="e">
        <f>SUMIFS('[1]Deals (investment)'!$C:$C,'[1]Deals (investment)'!$B:$B,$A1692,'[1]Deals (investment)'!$V:$V,BK$1)</f>
        <v>#VALUE!</v>
      </c>
      <c r="BL1692" s="17" t="e">
        <f>SUMIFS('[1]Deals (investment)'!$C:$C,'[1]Deals (investment)'!$B:$B,$A1692,'[1]Deals (investment)'!$V:$V,BL$1)</f>
        <v>#VALUE!</v>
      </c>
      <c r="BM1692" s="17" t="e">
        <f>SUMIFS('[1]Deals (investment)'!$C:$C,'[1]Deals (investment)'!$B:$B,$A1692,'[1]Deals (investment)'!$V:$V,BM$1)</f>
        <v>#VALUE!</v>
      </c>
      <c r="BN1692" s="15"/>
      <c r="BO1692" s="15"/>
      <c r="BP1692" s="22"/>
      <c r="BQ1692" s="15"/>
      <c r="BR1692" s="15"/>
      <c r="BS1692" s="15"/>
      <c r="BT1692" s="15"/>
      <c r="BU1692" s="15"/>
      <c r="BV1692" s="15"/>
      <c r="BW1692" s="15"/>
      <c r="BX1692" s="15"/>
      <c r="BY1692" s="15"/>
      <c r="BZ1692" s="15"/>
      <c r="CA1692" s="15"/>
      <c r="CB1692" s="15"/>
      <c r="CC1692" s="15"/>
      <c r="CD1692" s="15"/>
      <c r="CE1692" s="15"/>
      <c r="CF1692" s="15"/>
      <c r="CG1692" s="15"/>
      <c r="CH1692" s="15"/>
      <c r="CI1692" s="15"/>
      <c r="CJ1692" s="15"/>
    </row>
    <row r="1693" spans="1:118" ht="12.75">
      <c r="A1693" s="15" t="s">
        <v>10916</v>
      </c>
      <c r="B1693" s="15" t="s">
        <v>10917</v>
      </c>
      <c r="C1693" s="15" t="s">
        <v>58</v>
      </c>
      <c r="D1693" s="16">
        <v>2016</v>
      </c>
      <c r="E1693" s="15" t="s">
        <v>59</v>
      </c>
      <c r="F1693" s="15"/>
      <c r="G1693" s="15" t="s">
        <v>61</v>
      </c>
      <c r="H1693" s="15"/>
      <c r="I1693" s="15" t="s">
        <v>61</v>
      </c>
      <c r="J1693" s="15"/>
      <c r="K1693" s="17" t="e">
        <f t="shared" si="218"/>
        <v>#VALUE!</v>
      </c>
      <c r="L1693" s="15"/>
      <c r="M1693" s="18" t="e">
        <f t="shared" si="253"/>
        <v>#VALUE!</v>
      </c>
      <c r="N1693" s="15"/>
      <c r="O1693" s="15"/>
      <c r="P1693" s="15"/>
      <c r="Q1693" s="15"/>
      <c r="R1693" s="15" t="s">
        <v>636</v>
      </c>
      <c r="S1693" s="19">
        <v>60000</v>
      </c>
      <c r="T1693" s="15" t="s">
        <v>636</v>
      </c>
      <c r="U1693" s="17">
        <v>60000</v>
      </c>
      <c r="V1693" s="15" t="s">
        <v>10918</v>
      </c>
      <c r="W1693" s="15"/>
      <c r="X1693" s="15" t="s">
        <v>191</v>
      </c>
      <c r="Y1693" s="15" t="s">
        <v>10919</v>
      </c>
      <c r="AB1693" s="32">
        <v>44206</v>
      </c>
      <c r="AC1693" s="21" t="s">
        <v>10920</v>
      </c>
      <c r="AD1693" s="21" t="s">
        <v>10921</v>
      </c>
      <c r="AE1693" s="21" t="s">
        <v>10922</v>
      </c>
      <c r="AF1693" s="21" t="s">
        <v>10923</v>
      </c>
      <c r="AG1693" s="22">
        <f t="shared" si="261"/>
        <v>0.64516129032258063</v>
      </c>
      <c r="AH1693" s="15" t="str">
        <f t="shared" si="259"/>
        <v/>
      </c>
      <c r="AI1693" s="22" t="e">
        <f>VLOOKUP(A1693,'[1]Deals (investment)'!$B$2:$Z$1497,1,FALSE)</f>
        <v>#N/A</v>
      </c>
      <c r="AJ1693" s="22" t="e">
        <f>VLOOKUP(A1693,'[1]Deals (investment)'!$B$2:$Z$870,15,FALSE)</f>
        <v>#N/A</v>
      </c>
      <c r="AK1693" s="17" t="e">
        <f>VLOOKUP(A1693,'[1]Deals (Exits)'!B:B,1,FALSE)</f>
        <v>#N/A</v>
      </c>
      <c r="AL1693" s="23">
        <f>VLOOKUP(G1693,[1]Lookups!$V$3:$Y$197,4,FALSE)</f>
        <v>0</v>
      </c>
      <c r="AM1693" s="17" t="str">
        <f>VLOOKUP(X1693,[1]Lookups!$B$3:$C$200,2,FALSE)</f>
        <v>Education</v>
      </c>
      <c r="AN1693" s="17" t="str">
        <f>VLOOKUP(R1693,[1]Lookups!$H$3:$I$69,2,FALSE)</f>
        <v>1. Grant</v>
      </c>
      <c r="AO1693" s="17" t="str">
        <f>VLOOKUP(T1693,[1]Lookups!$H$3:$I$69,2,FALSE)</f>
        <v>1. Grant</v>
      </c>
      <c r="AP1693" s="17" t="str">
        <f>VLOOKUP(AN1693,[1]Lookups!$N$3:$O$11,2,FALSE)</f>
        <v>Early</v>
      </c>
      <c r="AQ1693" s="18" t="e">
        <f>COUNTIFS('[1]Deals (investment)'!$B:$B,$A1693)</f>
        <v>#VALUE!</v>
      </c>
      <c r="AR1693" s="18" t="e">
        <f>COUNTIFS('[1]Deals (investment)'!$B:$B,$A1693,'[1]Deals (investment)'!$T:$T,$AW$1)+COUNTIFS('[1]Deals (investment)'!$B:$B,$A1693,'[1]Deals (investment)'!$T:$T,$AX$1)+COUNTIFS('[1]Deals (investment)'!$B:$B,$A1693,'[1]Deals (investment)'!$T:$T,$AY$1)</f>
        <v>#VALUE!</v>
      </c>
      <c r="AS1693" s="17" t="e">
        <f>SUMIFS('[1]Deals (investment)'!$C:$C,'[1]Deals (investment)'!$B:$B,$A1693)</f>
        <v>#VALUE!</v>
      </c>
      <c r="AT1693" s="17" t="e">
        <f t="shared" si="219"/>
        <v>#VALUE!</v>
      </c>
      <c r="AU1693" s="18" t="e">
        <f>COUNTIF('[1]Deals (Exits)'!$B:$B,A1693)</f>
        <v>#VALUE!</v>
      </c>
      <c r="AV1693" s="17" t="e">
        <f>SUMIFS('[1]Deals (investment)'!$C:$C,'[1]Deals (investment)'!$B:$B,$A1693,'[1]Deals (investment)'!$T:$T,AV$1)</f>
        <v>#VALUE!</v>
      </c>
      <c r="AW1693" s="17" t="e">
        <f>SUMIFS('[1]Deals (investment)'!$C:$C,'[1]Deals (investment)'!$B:$B,$A1693,'[1]Deals (investment)'!$T:$T,AW$1)</f>
        <v>#VALUE!</v>
      </c>
      <c r="AX1693" s="17" t="e">
        <f>SUMIFS('[1]Deals (investment)'!$C:$C,'[1]Deals (investment)'!$B:$B,$A1693,'[1]Deals (investment)'!$T:$T,AX$1)</f>
        <v>#VALUE!</v>
      </c>
      <c r="AY1693" s="17" t="e">
        <f>SUMIFS('[1]Deals (investment)'!$C:$C,'[1]Deals (investment)'!$B:$B,$A1693,'[1]Deals (investment)'!$T:$T,AY$1)</f>
        <v>#VALUE!</v>
      </c>
      <c r="AZ1693" s="17" t="e">
        <f>SUMIFS('[1]Deals (investment)'!$C:$C,'[1]Deals (investment)'!$B:$B,$A1693,'[1]Deals (investment)'!$T:$T,AZ$1)</f>
        <v>#VALUE!</v>
      </c>
      <c r="BA1693" s="17" t="e">
        <f>SUMIFS('[1]Deals (investment)'!$C:$C,'[1]Deals (investment)'!$B:$B,$A1693,'[1]Deals (investment)'!$T:$T,BA$1)</f>
        <v>#VALUE!</v>
      </c>
      <c r="BB1693" s="17" t="e">
        <f>SUMIFS('[1]Deals (investment)'!$C:$C,'[1]Deals (investment)'!$B:$B,$A1693,'[1]Deals (investment)'!$T:$T,BB$1)</f>
        <v>#VALUE!</v>
      </c>
      <c r="BC1693" s="17" t="e">
        <f>SUMIFS('[1]Deals (Exits)'!$C:$C,'[1]Deals (Exits)'!$B:$B,$A1693)</f>
        <v>#VALUE!</v>
      </c>
      <c r="BD1693" s="17" t="e">
        <f>SUMIFS('[1]Deals (investment)'!$C:$C,'[1]Deals (investment)'!$B:$B,$A1693,'[1]Deals (investment)'!$V:$V,BD$1)</f>
        <v>#VALUE!</v>
      </c>
      <c r="BE1693" s="17" t="e">
        <f>SUMIFS('[1]Deals (investment)'!$C:$C,'[1]Deals (investment)'!$B:$B,$A1693,'[1]Deals (investment)'!$V:$V,BE$1)</f>
        <v>#VALUE!</v>
      </c>
      <c r="BF1693" s="17" t="e">
        <f>SUMIFS('[1]Deals (investment)'!$C:$C,'[1]Deals (investment)'!$B:$B,$A1693,'[1]Deals (investment)'!$V:$V,BF$1)</f>
        <v>#VALUE!</v>
      </c>
      <c r="BG1693" s="17" t="e">
        <f>SUMIFS('[1]Deals (investment)'!$C:$C,'[1]Deals (investment)'!$B:$B,$A1693,'[1]Deals (investment)'!$V:$V,BG$1)</f>
        <v>#VALUE!</v>
      </c>
      <c r="BH1693" s="17" t="e">
        <f>SUMIFS('[1]Deals (investment)'!$C:$C,'[1]Deals (investment)'!$B:$B,$A1693,'[1]Deals (investment)'!$V:$V,BH$1)</f>
        <v>#VALUE!</v>
      </c>
      <c r="BI1693" s="17" t="e">
        <f>SUMIFS('[1]Deals (investment)'!$C:$C,'[1]Deals (investment)'!$B:$B,$A1693,'[1]Deals (investment)'!$V:$V,BI$1)</f>
        <v>#VALUE!</v>
      </c>
      <c r="BJ1693" s="17" t="e">
        <f>SUMIFS('[1]Deals (investment)'!$C:$C,'[1]Deals (investment)'!$B:$B,$A1693,'[1]Deals (investment)'!$V:$V,BJ$1)</f>
        <v>#VALUE!</v>
      </c>
      <c r="BK1693" s="17" t="e">
        <f>SUMIFS('[1]Deals (investment)'!$C:$C,'[1]Deals (investment)'!$B:$B,$A1693,'[1]Deals (investment)'!$V:$V,BK$1)</f>
        <v>#VALUE!</v>
      </c>
      <c r="BL1693" s="17" t="e">
        <f>SUMIFS('[1]Deals (investment)'!$C:$C,'[1]Deals (investment)'!$B:$B,$A1693,'[1]Deals (investment)'!$V:$V,BL$1)</f>
        <v>#VALUE!</v>
      </c>
      <c r="BM1693" s="17" t="e">
        <f>SUMIFS('[1]Deals (investment)'!$C:$C,'[1]Deals (investment)'!$B:$B,$A1693,'[1]Deals (investment)'!$V:$V,BM$1)</f>
        <v>#VALUE!</v>
      </c>
      <c r="BN1693" s="15"/>
      <c r="BO1693" s="15"/>
      <c r="BP1693" s="22"/>
      <c r="BQ1693" s="15"/>
      <c r="BR1693" s="15"/>
      <c r="BS1693" s="15"/>
      <c r="BT1693" s="15"/>
      <c r="BU1693" s="15"/>
      <c r="BV1693" s="15"/>
      <c r="BW1693" s="15"/>
      <c r="BX1693" s="15"/>
      <c r="BY1693" s="15"/>
      <c r="BZ1693" s="15"/>
      <c r="CA1693" s="15"/>
      <c r="CB1693" s="15"/>
      <c r="CC1693" s="15"/>
      <c r="CD1693" s="15"/>
      <c r="CE1693" s="15"/>
      <c r="CF1693" s="15"/>
      <c r="CG1693" s="15"/>
      <c r="CH1693" s="15"/>
      <c r="CI1693" s="15"/>
      <c r="CJ1693" s="15"/>
    </row>
    <row r="1694" spans="1:118" ht="12.75">
      <c r="A1694" s="15" t="s">
        <v>10924</v>
      </c>
      <c r="B1694" s="15" t="s">
        <v>10925</v>
      </c>
      <c r="C1694" s="15" t="s">
        <v>58</v>
      </c>
      <c r="D1694" s="16">
        <v>2014</v>
      </c>
      <c r="E1694" s="15" t="s">
        <v>5554</v>
      </c>
      <c r="F1694" s="15"/>
      <c r="G1694" s="15"/>
      <c r="H1694" s="15"/>
      <c r="I1694" s="15"/>
      <c r="J1694" s="15"/>
      <c r="K1694" s="17" t="e">
        <f t="shared" ref="K1694:K1948" si="262">AT1694</f>
        <v>#VALUE!</v>
      </c>
      <c r="L1694" s="15"/>
      <c r="M1694" s="18" t="e">
        <f t="shared" si="253"/>
        <v>#VALUE!</v>
      </c>
      <c r="N1694" s="15"/>
      <c r="O1694" s="15"/>
      <c r="P1694" s="15"/>
      <c r="Q1694" s="15"/>
      <c r="R1694" s="15"/>
      <c r="S1694" s="19"/>
      <c r="T1694" s="15"/>
      <c r="U1694" s="17"/>
      <c r="V1694" s="15" t="s">
        <v>10926</v>
      </c>
      <c r="W1694" s="15"/>
      <c r="X1694" s="15" t="s">
        <v>538</v>
      </c>
      <c r="Y1694" s="15"/>
      <c r="AB1694" s="32"/>
      <c r="AC1694" s="21" t="s">
        <v>10927</v>
      </c>
      <c r="AD1694" s="21" t="s">
        <v>10928</v>
      </c>
      <c r="AE1694" s="15"/>
      <c r="AF1694" s="15"/>
      <c r="AG1694" s="22">
        <f t="shared" si="261"/>
        <v>0.32258064516129031</v>
      </c>
      <c r="AH1694" s="15" t="str">
        <f t="shared" si="259"/>
        <v/>
      </c>
      <c r="AI1694" s="22" t="e">
        <f>VLOOKUP(A1694,'[1]Deals (investment)'!$B$2:$Z$1497,1,FALSE)</f>
        <v>#N/A</v>
      </c>
      <c r="AJ1694" s="22" t="e">
        <f>VLOOKUP(A1694,'[1]Deals (investment)'!$B$2:$Z$870,15,FALSE)</f>
        <v>#N/A</v>
      </c>
      <c r="AK1694" s="17" t="e">
        <f>VLOOKUP(A1694,'[1]Deals (Exits)'!B:B,1,FALSE)</f>
        <v>#N/A</v>
      </c>
      <c r="AL1694" s="23" t="e">
        <f>VLOOKUP(G1694,[1]Lookups!$V$3:$Y$197,4,FALSE)</f>
        <v>#N/A</v>
      </c>
      <c r="AM1694" s="17" t="str">
        <f>VLOOKUP(X1694,[1]Lookups!$B$3:$C$200,2,FALSE)</f>
        <v>Agriculture</v>
      </c>
      <c r="AN1694" s="17" t="e">
        <f>VLOOKUP(R1694,[1]Lookups!$H$3:$I$69,2,FALSE)</f>
        <v>#N/A</v>
      </c>
      <c r="AO1694" s="17" t="e">
        <f>VLOOKUP(T1694,[1]Lookups!$H$3:$I$69,2,FALSE)</f>
        <v>#N/A</v>
      </c>
      <c r="AP1694" s="17" t="e">
        <f>VLOOKUP(AN1694,[1]Lookups!$N$3:$O$11,2,FALSE)</f>
        <v>#N/A</v>
      </c>
      <c r="AQ1694" s="18" t="e">
        <f>COUNTIFS('[1]Deals (investment)'!$B:$B,$A1694)</f>
        <v>#VALUE!</v>
      </c>
      <c r="AR1694" s="18" t="e">
        <f>COUNTIFS('[1]Deals (investment)'!$B:$B,$A1694,'[1]Deals (investment)'!$T:$T,$AW$1)+COUNTIFS('[1]Deals (investment)'!$B:$B,$A1694,'[1]Deals (investment)'!$T:$T,$AX$1)+COUNTIFS('[1]Deals (investment)'!$B:$B,$A1694,'[1]Deals (investment)'!$T:$T,$AY$1)</f>
        <v>#VALUE!</v>
      </c>
      <c r="AS1694" s="17" t="e">
        <f>SUMIFS('[1]Deals (investment)'!$C:$C,'[1]Deals (investment)'!$B:$B,$A1694)</f>
        <v>#VALUE!</v>
      </c>
      <c r="AT1694" s="17" t="e">
        <f t="shared" ref="AT1694:AT1802" si="263">SUM(AW1694:AY1694)</f>
        <v>#VALUE!</v>
      </c>
      <c r="AU1694" s="18" t="e">
        <f>COUNTIF('[1]Deals (Exits)'!$B:$B,A1694)</f>
        <v>#VALUE!</v>
      </c>
      <c r="AV1694" s="17" t="e">
        <f>SUMIFS('[1]Deals (investment)'!$C:$C,'[1]Deals (investment)'!$B:$B,$A1694,'[1]Deals (investment)'!$T:$T,AV$1)</f>
        <v>#VALUE!</v>
      </c>
      <c r="AW1694" s="17" t="e">
        <f>SUMIFS('[1]Deals (investment)'!$C:$C,'[1]Deals (investment)'!$B:$B,$A1694,'[1]Deals (investment)'!$T:$T,AW$1)</f>
        <v>#VALUE!</v>
      </c>
      <c r="AX1694" s="17" t="e">
        <f>SUMIFS('[1]Deals (investment)'!$C:$C,'[1]Deals (investment)'!$B:$B,$A1694,'[1]Deals (investment)'!$T:$T,AX$1)</f>
        <v>#VALUE!</v>
      </c>
      <c r="AY1694" s="17" t="e">
        <f>SUMIFS('[1]Deals (investment)'!$C:$C,'[1]Deals (investment)'!$B:$B,$A1694,'[1]Deals (investment)'!$T:$T,AY$1)</f>
        <v>#VALUE!</v>
      </c>
      <c r="AZ1694" s="17" t="e">
        <f>SUMIFS('[1]Deals (investment)'!$C:$C,'[1]Deals (investment)'!$B:$B,$A1694,'[1]Deals (investment)'!$T:$T,AZ$1)</f>
        <v>#VALUE!</v>
      </c>
      <c r="BA1694" s="17" t="e">
        <f>SUMIFS('[1]Deals (investment)'!$C:$C,'[1]Deals (investment)'!$B:$B,$A1694,'[1]Deals (investment)'!$T:$T,BA$1)</f>
        <v>#VALUE!</v>
      </c>
      <c r="BB1694" s="17" t="e">
        <f>SUMIFS('[1]Deals (investment)'!$C:$C,'[1]Deals (investment)'!$B:$B,$A1694,'[1]Deals (investment)'!$T:$T,BB$1)</f>
        <v>#VALUE!</v>
      </c>
      <c r="BC1694" s="17" t="e">
        <f>SUMIFS('[1]Deals (Exits)'!$C:$C,'[1]Deals (Exits)'!$B:$B,$A1694)</f>
        <v>#VALUE!</v>
      </c>
      <c r="BD1694" s="17" t="e">
        <f>SUMIFS('[1]Deals (investment)'!$C:$C,'[1]Deals (investment)'!$B:$B,$A1694,'[1]Deals (investment)'!$V:$V,BD$1)</f>
        <v>#VALUE!</v>
      </c>
      <c r="BE1694" s="17" t="e">
        <f>SUMIFS('[1]Deals (investment)'!$C:$C,'[1]Deals (investment)'!$B:$B,$A1694,'[1]Deals (investment)'!$V:$V,BE$1)</f>
        <v>#VALUE!</v>
      </c>
      <c r="BF1694" s="17" t="e">
        <f>SUMIFS('[1]Deals (investment)'!$C:$C,'[1]Deals (investment)'!$B:$B,$A1694,'[1]Deals (investment)'!$V:$V,BF$1)</f>
        <v>#VALUE!</v>
      </c>
      <c r="BG1694" s="17" t="e">
        <f>SUMIFS('[1]Deals (investment)'!$C:$C,'[1]Deals (investment)'!$B:$B,$A1694,'[1]Deals (investment)'!$V:$V,BG$1)</f>
        <v>#VALUE!</v>
      </c>
      <c r="BH1694" s="17" t="e">
        <f>SUMIFS('[1]Deals (investment)'!$C:$C,'[1]Deals (investment)'!$B:$B,$A1694,'[1]Deals (investment)'!$V:$V,BH$1)</f>
        <v>#VALUE!</v>
      </c>
      <c r="BI1694" s="17" t="e">
        <f>SUMIFS('[1]Deals (investment)'!$C:$C,'[1]Deals (investment)'!$B:$B,$A1694,'[1]Deals (investment)'!$V:$V,BI$1)</f>
        <v>#VALUE!</v>
      </c>
      <c r="BJ1694" s="17" t="e">
        <f>SUMIFS('[1]Deals (investment)'!$C:$C,'[1]Deals (investment)'!$B:$B,$A1694,'[1]Deals (investment)'!$V:$V,BJ$1)</f>
        <v>#VALUE!</v>
      </c>
      <c r="BK1694" s="17" t="e">
        <f>SUMIFS('[1]Deals (investment)'!$C:$C,'[1]Deals (investment)'!$B:$B,$A1694,'[1]Deals (investment)'!$V:$V,BK$1)</f>
        <v>#VALUE!</v>
      </c>
      <c r="BL1694" s="17" t="e">
        <f>SUMIFS('[1]Deals (investment)'!$C:$C,'[1]Deals (investment)'!$B:$B,$A1694,'[1]Deals (investment)'!$V:$V,BL$1)</f>
        <v>#VALUE!</v>
      </c>
      <c r="BM1694" s="17" t="e">
        <f>SUMIFS('[1]Deals (investment)'!$C:$C,'[1]Deals (investment)'!$B:$B,$A1694,'[1]Deals (investment)'!$V:$V,BM$1)</f>
        <v>#VALUE!</v>
      </c>
      <c r="BN1694" s="15"/>
      <c r="BO1694" s="15"/>
      <c r="BP1694" s="22"/>
      <c r="BQ1694" s="15"/>
      <c r="BR1694" s="15"/>
      <c r="BS1694" s="15"/>
      <c r="BT1694" s="15"/>
      <c r="BU1694" s="15"/>
      <c r="BV1694" s="15"/>
      <c r="BW1694" s="15"/>
      <c r="BX1694" s="15"/>
      <c r="BY1694" s="15"/>
      <c r="BZ1694" s="15"/>
      <c r="CA1694" s="15"/>
      <c r="CB1694" s="15"/>
      <c r="CC1694" s="15"/>
      <c r="CD1694" s="15" t="str">
        <f t="shared" ref="CD1694:CD1696" si="264">CONCATENATE(A1694,B1694,C1694)</f>
        <v>Ukulima TechUkulima Tech (UT) specializes in the design, fabrication and installation of Vertical Farming systems, tower gardens and kitchen gardensActive</v>
      </c>
      <c r="CE1694" s="15"/>
      <c r="CF1694" s="15"/>
      <c r="CG1694" s="15"/>
      <c r="CH1694" s="15"/>
      <c r="CI1694" s="15"/>
      <c r="CJ1694" s="15"/>
    </row>
    <row r="1695" spans="1:118" ht="12.75">
      <c r="A1695" s="15" t="s">
        <v>10929</v>
      </c>
      <c r="B1695" s="15" t="s">
        <v>10930</v>
      </c>
      <c r="C1695" s="15"/>
      <c r="D1695" s="16">
        <v>2018</v>
      </c>
      <c r="E1695" s="15" t="s">
        <v>10931</v>
      </c>
      <c r="F1695" s="15"/>
      <c r="G1695" s="15"/>
      <c r="H1695" s="15"/>
      <c r="I1695" s="15"/>
      <c r="J1695" s="15"/>
      <c r="K1695" s="17" t="e">
        <f t="shared" si="262"/>
        <v>#VALUE!</v>
      </c>
      <c r="L1695" s="15"/>
      <c r="M1695" s="18" t="e">
        <f t="shared" si="253"/>
        <v>#VALUE!</v>
      </c>
      <c r="N1695" s="15"/>
      <c r="O1695" s="15"/>
      <c r="P1695" s="15"/>
      <c r="Q1695" s="15"/>
      <c r="R1695" s="15"/>
      <c r="S1695" s="19"/>
      <c r="T1695" s="15"/>
      <c r="U1695" s="17"/>
      <c r="V1695" s="15" t="s">
        <v>10932</v>
      </c>
      <c r="W1695" s="15"/>
      <c r="X1695" s="15" t="s">
        <v>79</v>
      </c>
      <c r="Y1695" s="15" t="s">
        <v>10933</v>
      </c>
      <c r="AB1695" s="20"/>
      <c r="AC1695" s="21" t="s">
        <v>10934</v>
      </c>
      <c r="AD1695" s="21" t="s">
        <v>10935</v>
      </c>
      <c r="AE1695" s="21" t="s">
        <v>10936</v>
      </c>
      <c r="AF1695" s="15"/>
      <c r="AG1695" s="22">
        <f t="shared" si="261"/>
        <v>0.35483870967741937</v>
      </c>
      <c r="AH1695" s="15" t="str">
        <f t="shared" si="259"/>
        <v/>
      </c>
      <c r="AI1695" s="22" t="e">
        <f>VLOOKUP(A1695,'[1]Deals (investment)'!$B$2:$Z$1497,1,FALSE)</f>
        <v>#N/A</v>
      </c>
      <c r="AJ1695" s="22" t="e">
        <f>VLOOKUP(A1695,'[1]Deals (investment)'!$B$2:$Z$870,15,FALSE)</f>
        <v>#N/A</v>
      </c>
      <c r="AK1695" s="17" t="e">
        <f>VLOOKUP(A1695,'[1]Deals (Exits)'!B:B,1,FALSE)</f>
        <v>#N/A</v>
      </c>
      <c r="AL1695" s="23" t="e">
        <f>VLOOKUP(G1695,[1]Lookups!$V$3:$Y$197,4,FALSE)</f>
        <v>#N/A</v>
      </c>
      <c r="AM1695" s="17" t="str">
        <f>VLOOKUP(X1695,[1]Lookups!$B$3:$C$200,2,FALSE)</f>
        <v>Other Technologies &amp; Information Technology</v>
      </c>
      <c r="AN1695" s="17" t="e">
        <f>VLOOKUP(R1695,[1]Lookups!$H$3:$I$69,2,FALSE)</f>
        <v>#N/A</v>
      </c>
      <c r="AO1695" s="17" t="e">
        <f>VLOOKUP(T1695,[1]Lookups!$H$3:$I$69,2,FALSE)</f>
        <v>#N/A</v>
      </c>
      <c r="AP1695" s="17" t="e">
        <f>VLOOKUP(AN1695,[1]Lookups!$N$3:$O$11,2,FALSE)</f>
        <v>#N/A</v>
      </c>
      <c r="AQ1695" s="18" t="e">
        <f>COUNTIFS('[1]Deals (investment)'!$B:$B,$A1695)</f>
        <v>#VALUE!</v>
      </c>
      <c r="AR1695" s="18" t="e">
        <f>COUNTIFS('[1]Deals (investment)'!$B:$B,$A1695,'[1]Deals (investment)'!$T:$T,$AW$1)+COUNTIFS('[1]Deals (investment)'!$B:$B,$A1695,'[1]Deals (investment)'!$T:$T,$AX$1)+COUNTIFS('[1]Deals (investment)'!$B:$B,$A1695,'[1]Deals (investment)'!$T:$T,$AY$1)</f>
        <v>#VALUE!</v>
      </c>
      <c r="AS1695" s="17" t="e">
        <f>SUMIFS('[1]Deals (investment)'!$C:$C,'[1]Deals (investment)'!$B:$B,$A1695)</f>
        <v>#VALUE!</v>
      </c>
      <c r="AT1695" s="17" t="e">
        <f t="shared" si="263"/>
        <v>#VALUE!</v>
      </c>
      <c r="AU1695" s="18" t="e">
        <f>COUNTIF('[1]Deals (Exits)'!$B:$B,A1695)</f>
        <v>#VALUE!</v>
      </c>
      <c r="AV1695" s="17" t="e">
        <f>SUMIFS('[1]Deals (investment)'!$C:$C,'[1]Deals (investment)'!$B:$B,$A1695,'[1]Deals (investment)'!$T:$T,AV$1)</f>
        <v>#VALUE!</v>
      </c>
      <c r="AW1695" s="17" t="e">
        <f>SUMIFS('[1]Deals (investment)'!$C:$C,'[1]Deals (investment)'!$B:$B,$A1695,'[1]Deals (investment)'!$T:$T,AW$1)</f>
        <v>#VALUE!</v>
      </c>
      <c r="AX1695" s="17" t="e">
        <f>SUMIFS('[1]Deals (investment)'!$C:$C,'[1]Deals (investment)'!$B:$B,$A1695,'[1]Deals (investment)'!$T:$T,AX$1)</f>
        <v>#VALUE!</v>
      </c>
      <c r="AY1695" s="17" t="e">
        <f>SUMIFS('[1]Deals (investment)'!$C:$C,'[1]Deals (investment)'!$B:$B,$A1695,'[1]Deals (investment)'!$T:$T,AY$1)</f>
        <v>#VALUE!</v>
      </c>
      <c r="AZ1695" s="17" t="e">
        <f>SUMIFS('[1]Deals (investment)'!$C:$C,'[1]Deals (investment)'!$B:$B,$A1695,'[1]Deals (investment)'!$T:$T,AZ$1)</f>
        <v>#VALUE!</v>
      </c>
      <c r="BA1695" s="17" t="e">
        <f>SUMIFS('[1]Deals (investment)'!$C:$C,'[1]Deals (investment)'!$B:$B,$A1695,'[1]Deals (investment)'!$T:$T,BA$1)</f>
        <v>#VALUE!</v>
      </c>
      <c r="BB1695" s="17" t="e">
        <f>SUMIFS('[1]Deals (investment)'!$C:$C,'[1]Deals (investment)'!$B:$B,$A1695,'[1]Deals (investment)'!$T:$T,BB$1)</f>
        <v>#VALUE!</v>
      </c>
      <c r="BC1695" s="17" t="e">
        <f>SUMIFS('[1]Deals (Exits)'!$C:$C,'[1]Deals (Exits)'!$B:$B,$A1695)</f>
        <v>#VALUE!</v>
      </c>
      <c r="BD1695" s="17" t="e">
        <f>SUMIFS('[1]Deals (investment)'!$C:$C,'[1]Deals (investment)'!$B:$B,$A1695,'[1]Deals (investment)'!$V:$V,BD$1)</f>
        <v>#VALUE!</v>
      </c>
      <c r="BE1695" s="17" t="e">
        <f>SUMIFS('[1]Deals (investment)'!$C:$C,'[1]Deals (investment)'!$B:$B,$A1695,'[1]Deals (investment)'!$V:$V,BE$1)</f>
        <v>#VALUE!</v>
      </c>
      <c r="BF1695" s="17" t="e">
        <f>SUMIFS('[1]Deals (investment)'!$C:$C,'[1]Deals (investment)'!$B:$B,$A1695,'[1]Deals (investment)'!$V:$V,BF$1)</f>
        <v>#VALUE!</v>
      </c>
      <c r="BG1695" s="17" t="e">
        <f>SUMIFS('[1]Deals (investment)'!$C:$C,'[1]Deals (investment)'!$B:$B,$A1695,'[1]Deals (investment)'!$V:$V,BG$1)</f>
        <v>#VALUE!</v>
      </c>
      <c r="BH1695" s="17" t="e">
        <f>SUMIFS('[1]Deals (investment)'!$C:$C,'[1]Deals (investment)'!$B:$B,$A1695,'[1]Deals (investment)'!$V:$V,BH$1)</f>
        <v>#VALUE!</v>
      </c>
      <c r="BI1695" s="17" t="e">
        <f>SUMIFS('[1]Deals (investment)'!$C:$C,'[1]Deals (investment)'!$B:$B,$A1695,'[1]Deals (investment)'!$V:$V,BI$1)</f>
        <v>#VALUE!</v>
      </c>
      <c r="BJ1695" s="17" t="e">
        <f>SUMIFS('[1]Deals (investment)'!$C:$C,'[1]Deals (investment)'!$B:$B,$A1695,'[1]Deals (investment)'!$V:$V,BJ$1)</f>
        <v>#VALUE!</v>
      </c>
      <c r="BK1695" s="17" t="e">
        <f>SUMIFS('[1]Deals (investment)'!$C:$C,'[1]Deals (investment)'!$B:$B,$A1695,'[1]Deals (investment)'!$V:$V,BK$1)</f>
        <v>#VALUE!</v>
      </c>
      <c r="BL1695" s="17" t="e">
        <f>SUMIFS('[1]Deals (investment)'!$C:$C,'[1]Deals (investment)'!$B:$B,$A1695,'[1]Deals (investment)'!$V:$V,BL$1)</f>
        <v>#VALUE!</v>
      </c>
      <c r="BM1695" s="17" t="e">
        <f>SUMIFS('[1]Deals (investment)'!$C:$C,'[1]Deals (investment)'!$B:$B,$A1695,'[1]Deals (investment)'!$V:$V,BM$1)</f>
        <v>#VALUE!</v>
      </c>
      <c r="BN1695" s="15"/>
      <c r="BO1695" s="15"/>
      <c r="BP1695" s="22"/>
      <c r="BQ1695" s="15"/>
      <c r="BR1695" s="15"/>
      <c r="BS1695" s="15"/>
      <c r="BT1695" s="15"/>
      <c r="BU1695" s="15"/>
      <c r="BV1695" s="15"/>
      <c r="BW1695" s="15"/>
      <c r="BX1695" s="15"/>
      <c r="BY1695" s="15"/>
      <c r="BZ1695" s="15"/>
      <c r="CA1695" s="15"/>
      <c r="CB1695" s="15"/>
      <c r="CC1695" s="15"/>
      <c r="CD1695" s="15" t="str">
        <f t="shared" si="264"/>
        <v>UmbrellaUsing AI and data analytics to help corporates tackle bias and improve diversity and inclusion</v>
      </c>
      <c r="CE1695" s="15"/>
      <c r="CF1695" s="15"/>
      <c r="CG1695" s="15"/>
      <c r="CH1695" s="15"/>
      <c r="CI1695" s="15"/>
      <c r="CJ1695" s="15"/>
    </row>
    <row r="1696" spans="1:118" ht="12.75">
      <c r="A1696" s="15" t="s">
        <v>10937</v>
      </c>
      <c r="B1696" s="15" t="s">
        <v>10938</v>
      </c>
      <c r="C1696" s="15" t="s">
        <v>58</v>
      </c>
      <c r="D1696" s="16">
        <v>2015</v>
      </c>
      <c r="E1696" s="15" t="s">
        <v>340</v>
      </c>
      <c r="F1696" s="15" t="s">
        <v>199</v>
      </c>
      <c r="G1696" s="15" t="s">
        <v>342</v>
      </c>
      <c r="H1696" s="15"/>
      <c r="I1696" s="15" t="s">
        <v>342</v>
      </c>
      <c r="J1696" s="15"/>
      <c r="K1696" s="17" t="e">
        <f t="shared" si="262"/>
        <v>#VALUE!</v>
      </c>
      <c r="L1696" s="15"/>
      <c r="M1696" s="18" t="e">
        <f t="shared" si="253"/>
        <v>#VALUE!</v>
      </c>
      <c r="N1696" s="15"/>
      <c r="O1696" s="15"/>
      <c r="P1696" s="15"/>
      <c r="Q1696" s="15"/>
      <c r="R1696" s="15" t="s">
        <v>375</v>
      </c>
      <c r="S1696" s="19" t="s">
        <v>144</v>
      </c>
      <c r="T1696" s="15"/>
      <c r="U1696" s="17"/>
      <c r="V1696" s="15" t="s">
        <v>10939</v>
      </c>
      <c r="W1696" s="15">
        <v>0</v>
      </c>
      <c r="X1696" s="15" t="s">
        <v>158</v>
      </c>
      <c r="Y1696" s="15" t="s">
        <v>9988</v>
      </c>
      <c r="Z1696" s="25" t="s">
        <v>147</v>
      </c>
      <c r="AB1696" s="32">
        <v>43506</v>
      </c>
      <c r="AC1696" s="21" t="s">
        <v>10940</v>
      </c>
      <c r="AD1696" s="21" t="s">
        <v>10941</v>
      </c>
      <c r="AE1696" s="21" t="s">
        <v>10942</v>
      </c>
      <c r="AF1696" s="21" t="s">
        <v>10943</v>
      </c>
      <c r="AG1696" s="22">
        <f t="shared" si="261"/>
        <v>0.67741935483870963</v>
      </c>
      <c r="AH1696" s="15" t="str">
        <f t="shared" si="259"/>
        <v/>
      </c>
      <c r="AI1696" s="22" t="str">
        <f>VLOOKUP(A1696,'[1]Deals (investment)'!$B$2:$Z$1497,1,FALSE)</f>
        <v>Versara Finance</v>
      </c>
      <c r="AJ1696" s="22">
        <f>VLOOKUP(A1696,'[1]Deals (investment)'!$B$2:$Z$870,15,FALSE)</f>
        <v>0</v>
      </c>
      <c r="AK1696" s="17" t="e">
        <f>VLOOKUP(A1696,'[1]Deals (Exits)'!B:B,1,FALSE)</f>
        <v>#N/A</v>
      </c>
      <c r="AL1696" s="23">
        <f>VLOOKUP(G1696,[1]Lookups!$V$3:$Y$197,4,FALSE)</f>
        <v>0</v>
      </c>
      <c r="AM1696" s="17" t="str">
        <f>VLOOKUP(X1696,[1]Lookups!$B$3:$C$200,2,FALSE)</f>
        <v>Financial Services</v>
      </c>
      <c r="AN1696" s="17" t="str">
        <f>VLOOKUP(R1696,[1]Lookups!$H$3:$I$69,2,FALSE)</f>
        <v>2. Seed</v>
      </c>
      <c r="AO1696" s="17" t="e">
        <f>VLOOKUP(T1696,[1]Lookups!$H$3:$I$69,2,FALSE)</f>
        <v>#N/A</v>
      </c>
      <c r="AP1696" s="17" t="str">
        <f>VLOOKUP(AN1696,[1]Lookups!$N$3:$O$11,2,FALSE)</f>
        <v>Early</v>
      </c>
      <c r="AQ1696" s="18" t="e">
        <f>COUNTIFS('[1]Deals (investment)'!$B:$B,$A1696)</f>
        <v>#VALUE!</v>
      </c>
      <c r="AR1696" s="18" t="e">
        <f>COUNTIFS('[1]Deals (investment)'!$B:$B,$A1696,'[1]Deals (investment)'!$T:$T,$AW$1)+COUNTIFS('[1]Deals (investment)'!$B:$B,$A1696,'[1]Deals (investment)'!$T:$T,$AX$1)+COUNTIFS('[1]Deals (investment)'!$B:$B,$A1696,'[1]Deals (investment)'!$T:$T,$AY$1)</f>
        <v>#VALUE!</v>
      </c>
      <c r="AS1696" s="17" t="e">
        <f>SUMIFS('[1]Deals (investment)'!$C:$C,'[1]Deals (investment)'!$B:$B,$A1696)</f>
        <v>#VALUE!</v>
      </c>
      <c r="AT1696" s="17" t="e">
        <f t="shared" si="263"/>
        <v>#VALUE!</v>
      </c>
      <c r="AU1696" s="18" t="e">
        <f>COUNTIF('[1]Deals (Exits)'!$B:$B,A1696)</f>
        <v>#VALUE!</v>
      </c>
      <c r="AV1696" s="17" t="e">
        <f>SUMIFS('[1]Deals (investment)'!$C:$C,'[1]Deals (investment)'!$B:$B,$A1696,'[1]Deals (investment)'!$T:$T,AV$1)</f>
        <v>#VALUE!</v>
      </c>
      <c r="AW1696" s="17" t="e">
        <f>SUMIFS('[1]Deals (investment)'!$C:$C,'[1]Deals (investment)'!$B:$B,$A1696,'[1]Deals (investment)'!$T:$T,AW$1)</f>
        <v>#VALUE!</v>
      </c>
      <c r="AX1696" s="17" t="e">
        <f>SUMIFS('[1]Deals (investment)'!$C:$C,'[1]Deals (investment)'!$B:$B,$A1696,'[1]Deals (investment)'!$T:$T,AX$1)</f>
        <v>#VALUE!</v>
      </c>
      <c r="AY1696" s="17" t="e">
        <f>SUMIFS('[1]Deals (investment)'!$C:$C,'[1]Deals (investment)'!$B:$B,$A1696,'[1]Deals (investment)'!$T:$T,AY$1)</f>
        <v>#VALUE!</v>
      </c>
      <c r="AZ1696" s="17" t="e">
        <f>SUMIFS('[1]Deals (investment)'!$C:$C,'[1]Deals (investment)'!$B:$B,$A1696,'[1]Deals (investment)'!$T:$T,AZ$1)</f>
        <v>#VALUE!</v>
      </c>
      <c r="BA1696" s="17" t="e">
        <f>SUMIFS('[1]Deals (investment)'!$C:$C,'[1]Deals (investment)'!$B:$B,$A1696,'[1]Deals (investment)'!$T:$T,BA$1)</f>
        <v>#VALUE!</v>
      </c>
      <c r="BB1696" s="17" t="e">
        <f>SUMIFS('[1]Deals (investment)'!$C:$C,'[1]Deals (investment)'!$B:$B,$A1696,'[1]Deals (investment)'!$T:$T,BB$1)</f>
        <v>#VALUE!</v>
      </c>
      <c r="BC1696" s="17" t="e">
        <f>SUMIFS('[1]Deals (Exits)'!$C:$C,'[1]Deals (Exits)'!$B:$B,$A1696)</f>
        <v>#VALUE!</v>
      </c>
      <c r="BD1696" s="17" t="e">
        <f>SUMIFS('[1]Deals (investment)'!$C:$C,'[1]Deals (investment)'!$B:$B,$A1696,'[1]Deals (investment)'!$V:$V,BD$1)</f>
        <v>#VALUE!</v>
      </c>
      <c r="BE1696" s="17" t="e">
        <f>SUMIFS('[1]Deals (investment)'!$C:$C,'[1]Deals (investment)'!$B:$B,$A1696,'[1]Deals (investment)'!$V:$V,BE$1)</f>
        <v>#VALUE!</v>
      </c>
      <c r="BF1696" s="17" t="e">
        <f>SUMIFS('[1]Deals (investment)'!$C:$C,'[1]Deals (investment)'!$B:$B,$A1696,'[1]Deals (investment)'!$V:$V,BF$1)</f>
        <v>#VALUE!</v>
      </c>
      <c r="BG1696" s="17" t="e">
        <f>SUMIFS('[1]Deals (investment)'!$C:$C,'[1]Deals (investment)'!$B:$B,$A1696,'[1]Deals (investment)'!$V:$V,BG$1)</f>
        <v>#VALUE!</v>
      </c>
      <c r="BH1696" s="17" t="e">
        <f>SUMIFS('[1]Deals (investment)'!$C:$C,'[1]Deals (investment)'!$B:$B,$A1696,'[1]Deals (investment)'!$V:$V,BH$1)</f>
        <v>#VALUE!</v>
      </c>
      <c r="BI1696" s="17" t="e">
        <f>SUMIFS('[1]Deals (investment)'!$C:$C,'[1]Deals (investment)'!$B:$B,$A1696,'[1]Deals (investment)'!$V:$V,BI$1)</f>
        <v>#VALUE!</v>
      </c>
      <c r="BJ1696" s="17" t="e">
        <f>SUMIFS('[1]Deals (investment)'!$C:$C,'[1]Deals (investment)'!$B:$B,$A1696,'[1]Deals (investment)'!$V:$V,BJ$1)</f>
        <v>#VALUE!</v>
      </c>
      <c r="BK1696" s="17" t="e">
        <f>SUMIFS('[1]Deals (investment)'!$C:$C,'[1]Deals (investment)'!$B:$B,$A1696,'[1]Deals (investment)'!$V:$V,BK$1)</f>
        <v>#VALUE!</v>
      </c>
      <c r="BL1696" s="17" t="e">
        <f>SUMIFS('[1]Deals (investment)'!$C:$C,'[1]Deals (investment)'!$B:$B,$A1696,'[1]Deals (investment)'!$V:$V,BL$1)</f>
        <v>#VALUE!</v>
      </c>
      <c r="BM1696" s="17" t="e">
        <f>SUMIFS('[1]Deals (investment)'!$C:$C,'[1]Deals (investment)'!$B:$B,$A1696,'[1]Deals (investment)'!$V:$V,BM$1)</f>
        <v>#VALUE!</v>
      </c>
      <c r="BN1696" s="15"/>
      <c r="BO1696" s="15"/>
      <c r="BP1696" s="22"/>
      <c r="BQ1696" s="15"/>
      <c r="BR1696" s="15"/>
      <c r="BS1696" s="15"/>
      <c r="BT1696" s="15"/>
      <c r="BU1696" s="15"/>
      <c r="BV1696" s="15"/>
      <c r="BW1696" s="15"/>
      <c r="BX1696" s="15"/>
      <c r="BY1696" s="15"/>
      <c r="BZ1696" s="15"/>
      <c r="CA1696" s="15"/>
      <c r="CB1696" s="15"/>
      <c r="CC1696" s="15"/>
      <c r="CD1696" s="15" t="str">
        <f t="shared" si="264"/>
        <v>Versara FinanceVersara is a provider of small loans and advances to individuals and small businessesActive</v>
      </c>
      <c r="CE1696" s="15"/>
      <c r="CF1696" s="15"/>
      <c r="CG1696" s="15"/>
      <c r="CH1696" s="15"/>
      <c r="CI1696" s="15"/>
      <c r="CJ1696" s="15"/>
    </row>
    <row r="1697" spans="1:88" ht="12.75">
      <c r="A1697" s="15" t="s">
        <v>10944</v>
      </c>
      <c r="B1697" s="15"/>
      <c r="C1697" s="15"/>
      <c r="D1697" s="16">
        <v>2017</v>
      </c>
      <c r="E1697" s="15" t="s">
        <v>4353</v>
      </c>
      <c r="F1697" s="15"/>
      <c r="G1697" s="15"/>
      <c r="H1697" s="15"/>
      <c r="I1697" s="15"/>
      <c r="J1697" s="15"/>
      <c r="K1697" s="17" t="e">
        <f t="shared" si="262"/>
        <v>#VALUE!</v>
      </c>
      <c r="L1697" s="15"/>
      <c r="M1697" s="18" t="e">
        <f t="shared" si="253"/>
        <v>#VALUE!</v>
      </c>
      <c r="N1697" s="15"/>
      <c r="O1697" s="15"/>
      <c r="P1697" s="15"/>
      <c r="Q1697" s="15"/>
      <c r="R1697" s="15"/>
      <c r="S1697" s="19"/>
      <c r="T1697" s="15"/>
      <c r="U1697" s="17"/>
      <c r="V1697" s="15" t="s">
        <v>10945</v>
      </c>
      <c r="W1697" s="15"/>
      <c r="X1697" s="15" t="s">
        <v>404</v>
      </c>
      <c r="Y1697" s="15" t="s">
        <v>10946</v>
      </c>
      <c r="AB1697" s="20"/>
      <c r="AC1697" s="21" t="s">
        <v>10947</v>
      </c>
      <c r="AD1697" s="21" t="s">
        <v>10948</v>
      </c>
      <c r="AE1697" s="21" t="s">
        <v>10949</v>
      </c>
      <c r="AF1697" s="21" t="s">
        <v>10950</v>
      </c>
      <c r="AG1697" s="22">
        <f t="shared" si="261"/>
        <v>0.35483870967741937</v>
      </c>
      <c r="AH1697" s="15" t="str">
        <f t="shared" si="259"/>
        <v/>
      </c>
      <c r="AI1697" s="22" t="e">
        <f>VLOOKUP(A1697,'[1]Deals (investment)'!$B$2:$Z$1497,1,FALSE)</f>
        <v>#N/A</v>
      </c>
      <c r="AJ1697" s="22" t="e">
        <f>VLOOKUP(A1697,'[1]Deals (investment)'!$B$2:$Z$870,15,FALSE)</f>
        <v>#N/A</v>
      </c>
      <c r="AK1697" s="17" t="e">
        <f>VLOOKUP(A1697,'[1]Deals (Exits)'!B:B,1,FALSE)</f>
        <v>#N/A</v>
      </c>
      <c r="AL1697" s="23" t="e">
        <f>VLOOKUP(G1697,[1]Lookups!$V$3:$Y$197,4,FALSE)</f>
        <v>#N/A</v>
      </c>
      <c r="AM1697" s="17" t="str">
        <f>VLOOKUP(X1697,[1]Lookups!$B$3:$C$200,2,FALSE)</f>
        <v>Other Technologies &amp; Information Technology</v>
      </c>
      <c r="AN1697" s="17" t="e">
        <f>VLOOKUP(R1697,[1]Lookups!$H$3:$I$69,2,FALSE)</f>
        <v>#N/A</v>
      </c>
      <c r="AO1697" s="17" t="e">
        <f>VLOOKUP(T1697,[1]Lookups!$H$3:$I$69,2,FALSE)</f>
        <v>#N/A</v>
      </c>
      <c r="AP1697" s="17" t="e">
        <f>VLOOKUP(AN1697,[1]Lookups!$N$3:$O$11,2,FALSE)</f>
        <v>#N/A</v>
      </c>
      <c r="AQ1697" s="18" t="e">
        <f>COUNTIFS('[1]Deals (investment)'!$B:$B,$A1697)</f>
        <v>#VALUE!</v>
      </c>
      <c r="AR1697" s="18" t="e">
        <f>COUNTIFS('[1]Deals (investment)'!$B:$B,$A1697,'[1]Deals (investment)'!$T:$T,$AW$1)+COUNTIFS('[1]Deals (investment)'!$B:$B,$A1697,'[1]Deals (investment)'!$T:$T,$AX$1)+COUNTIFS('[1]Deals (investment)'!$B:$B,$A1697,'[1]Deals (investment)'!$T:$T,$AY$1)</f>
        <v>#VALUE!</v>
      </c>
      <c r="AS1697" s="17" t="e">
        <f>SUMIFS('[1]Deals (investment)'!$C:$C,'[1]Deals (investment)'!$B:$B,$A1697)</f>
        <v>#VALUE!</v>
      </c>
      <c r="AT1697" s="17" t="e">
        <f t="shared" si="263"/>
        <v>#VALUE!</v>
      </c>
      <c r="AU1697" s="18" t="e">
        <f>COUNTIF('[1]Deals (Exits)'!$B:$B,A1697)</f>
        <v>#VALUE!</v>
      </c>
      <c r="AV1697" s="17" t="e">
        <f>SUMIFS('[1]Deals (investment)'!$C:$C,'[1]Deals (investment)'!$B:$B,$A1697,'[1]Deals (investment)'!$T:$T,AV$1)</f>
        <v>#VALUE!</v>
      </c>
      <c r="AW1697" s="17" t="e">
        <f>SUMIFS('[1]Deals (investment)'!$C:$C,'[1]Deals (investment)'!$B:$B,$A1697,'[1]Deals (investment)'!$T:$T,AW$1)</f>
        <v>#VALUE!</v>
      </c>
      <c r="AX1697" s="17" t="e">
        <f>SUMIFS('[1]Deals (investment)'!$C:$C,'[1]Deals (investment)'!$B:$B,$A1697,'[1]Deals (investment)'!$T:$T,AX$1)</f>
        <v>#VALUE!</v>
      </c>
      <c r="AY1697" s="17" t="e">
        <f>SUMIFS('[1]Deals (investment)'!$C:$C,'[1]Deals (investment)'!$B:$B,$A1697,'[1]Deals (investment)'!$T:$T,AY$1)</f>
        <v>#VALUE!</v>
      </c>
      <c r="AZ1697" s="17" t="e">
        <f>SUMIFS('[1]Deals (investment)'!$C:$C,'[1]Deals (investment)'!$B:$B,$A1697,'[1]Deals (investment)'!$T:$T,AZ$1)</f>
        <v>#VALUE!</v>
      </c>
      <c r="BA1697" s="17" t="e">
        <f>SUMIFS('[1]Deals (investment)'!$C:$C,'[1]Deals (investment)'!$B:$B,$A1697,'[1]Deals (investment)'!$T:$T,BA$1)</f>
        <v>#VALUE!</v>
      </c>
      <c r="BB1697" s="17" t="e">
        <f>SUMIFS('[1]Deals (investment)'!$C:$C,'[1]Deals (investment)'!$B:$B,$A1697,'[1]Deals (investment)'!$T:$T,BB$1)</f>
        <v>#VALUE!</v>
      </c>
      <c r="BC1697" s="17" t="e">
        <f>SUMIFS('[1]Deals (Exits)'!$C:$C,'[1]Deals (Exits)'!$B:$B,$A1697)</f>
        <v>#VALUE!</v>
      </c>
      <c r="BD1697" s="17" t="e">
        <f>SUMIFS('[1]Deals (investment)'!$C:$C,'[1]Deals (investment)'!$B:$B,$A1697,'[1]Deals (investment)'!$V:$V,BD$1)</f>
        <v>#VALUE!</v>
      </c>
      <c r="BE1697" s="17" t="e">
        <f>SUMIFS('[1]Deals (investment)'!$C:$C,'[1]Deals (investment)'!$B:$B,$A1697,'[1]Deals (investment)'!$V:$V,BE$1)</f>
        <v>#VALUE!</v>
      </c>
      <c r="BF1697" s="17" t="e">
        <f>SUMIFS('[1]Deals (investment)'!$C:$C,'[1]Deals (investment)'!$B:$B,$A1697,'[1]Deals (investment)'!$V:$V,BF$1)</f>
        <v>#VALUE!</v>
      </c>
      <c r="BG1697" s="17" t="e">
        <f>SUMIFS('[1]Deals (investment)'!$C:$C,'[1]Deals (investment)'!$B:$B,$A1697,'[1]Deals (investment)'!$V:$V,BG$1)</f>
        <v>#VALUE!</v>
      </c>
      <c r="BH1697" s="17" t="e">
        <f>SUMIFS('[1]Deals (investment)'!$C:$C,'[1]Deals (investment)'!$B:$B,$A1697,'[1]Deals (investment)'!$V:$V,BH$1)</f>
        <v>#VALUE!</v>
      </c>
      <c r="BI1697" s="17" t="e">
        <f>SUMIFS('[1]Deals (investment)'!$C:$C,'[1]Deals (investment)'!$B:$B,$A1697,'[1]Deals (investment)'!$V:$V,BI$1)</f>
        <v>#VALUE!</v>
      </c>
      <c r="BJ1697" s="17" t="e">
        <f>SUMIFS('[1]Deals (investment)'!$C:$C,'[1]Deals (investment)'!$B:$B,$A1697,'[1]Deals (investment)'!$V:$V,BJ$1)</f>
        <v>#VALUE!</v>
      </c>
      <c r="BK1697" s="17" t="e">
        <f>SUMIFS('[1]Deals (investment)'!$C:$C,'[1]Deals (investment)'!$B:$B,$A1697,'[1]Deals (investment)'!$V:$V,BK$1)</f>
        <v>#VALUE!</v>
      </c>
      <c r="BL1697" s="17" t="e">
        <f>SUMIFS('[1]Deals (investment)'!$C:$C,'[1]Deals (investment)'!$B:$B,$A1697,'[1]Deals (investment)'!$V:$V,BL$1)</f>
        <v>#VALUE!</v>
      </c>
      <c r="BM1697" s="17" t="e">
        <f>SUMIFS('[1]Deals (investment)'!$C:$C,'[1]Deals (investment)'!$B:$B,$A1697,'[1]Deals (investment)'!$V:$V,BM$1)</f>
        <v>#VALUE!</v>
      </c>
      <c r="BN1697" s="15"/>
      <c r="BO1697" s="15"/>
      <c r="BP1697" s="22"/>
      <c r="BQ1697" s="15"/>
      <c r="BR1697" s="15"/>
      <c r="BS1697" s="15"/>
      <c r="BT1697" s="15"/>
      <c r="BU1697" s="15"/>
      <c r="BV1697" s="15"/>
      <c r="BW1697" s="15"/>
      <c r="BX1697" s="15"/>
      <c r="BY1697" s="15"/>
      <c r="BZ1697" s="15"/>
      <c r="CA1697" s="15"/>
      <c r="CB1697" s="15"/>
      <c r="CC1697" s="15"/>
      <c r="CD1697" s="15"/>
      <c r="CE1697" s="15"/>
      <c r="CF1697" s="15"/>
      <c r="CG1697" s="15"/>
      <c r="CH1697" s="15"/>
      <c r="CI1697" s="15"/>
      <c r="CJ1697" s="15"/>
    </row>
    <row r="1698" spans="1:88" ht="12.75">
      <c r="A1698" s="15" t="s">
        <v>10951</v>
      </c>
      <c r="B1698" s="15" t="s">
        <v>10952</v>
      </c>
      <c r="C1698" s="15" t="s">
        <v>58</v>
      </c>
      <c r="D1698" s="16">
        <v>2018</v>
      </c>
      <c r="E1698" s="26" t="s">
        <v>59</v>
      </c>
      <c r="F1698" s="26"/>
      <c r="G1698" s="26" t="s">
        <v>61</v>
      </c>
      <c r="H1698" s="26"/>
      <c r="I1698" s="15" t="s">
        <v>61</v>
      </c>
      <c r="J1698" s="26"/>
      <c r="K1698" s="17" t="e">
        <f t="shared" si="262"/>
        <v>#VALUE!</v>
      </c>
      <c r="L1698" s="15"/>
      <c r="M1698" s="18" t="e">
        <f t="shared" si="253"/>
        <v>#VALUE!</v>
      </c>
      <c r="N1698" s="15" t="s">
        <v>10953</v>
      </c>
      <c r="O1698" s="15"/>
      <c r="P1698" s="15"/>
      <c r="Q1698" s="24">
        <v>43634</v>
      </c>
      <c r="R1698" s="15" t="s">
        <v>375</v>
      </c>
      <c r="S1698" s="19">
        <v>20000</v>
      </c>
      <c r="T1698" s="15"/>
      <c r="U1698" s="17"/>
      <c r="V1698" s="15" t="s">
        <v>10954</v>
      </c>
      <c r="W1698" s="15">
        <v>0</v>
      </c>
      <c r="X1698" s="15" t="s">
        <v>4025</v>
      </c>
      <c r="Y1698" s="15" t="s">
        <v>158</v>
      </c>
      <c r="AA1698" s="25" t="s">
        <v>10953</v>
      </c>
      <c r="AB1698" s="32">
        <v>43506</v>
      </c>
      <c r="AC1698" s="27" t="s">
        <v>10955</v>
      </c>
      <c r="AD1698" s="27" t="s">
        <v>10956</v>
      </c>
      <c r="AE1698" s="27" t="s">
        <v>10957</v>
      </c>
      <c r="AF1698" s="27" t="s">
        <v>10958</v>
      </c>
      <c r="AG1698" s="22">
        <f t="shared" si="261"/>
        <v>0.70967741935483875</v>
      </c>
      <c r="AH1698" s="15" t="str">
        <f t="shared" si="259"/>
        <v/>
      </c>
      <c r="AI1698" s="22" t="e">
        <f>VLOOKUP(A1698,'[1]Deals (investment)'!$B$2:$Z$1497,1,FALSE)</f>
        <v>#N/A</v>
      </c>
      <c r="AJ1698" s="22" t="e">
        <f>VLOOKUP(A1698,'[1]Deals (investment)'!$B$2:$Z$870,15,FALSE)</f>
        <v>#N/A</v>
      </c>
      <c r="AK1698" s="17" t="e">
        <f>VLOOKUP(A1698,'[1]Deals (Exits)'!B:B,1,FALSE)</f>
        <v>#N/A</v>
      </c>
      <c r="AL1698" s="23">
        <f>VLOOKUP(G1698,[1]Lookups!$V$3:$Y$197,4,FALSE)</f>
        <v>0</v>
      </c>
      <c r="AM1698" s="17" t="str">
        <f>VLOOKUP(X1698,[1]Lookups!$B$3:$C$200,2,FALSE)</f>
        <v>Financial Services</v>
      </c>
      <c r="AN1698" s="17" t="str">
        <f>VLOOKUP(R1698,[1]Lookups!$H$3:$I$69,2,FALSE)</f>
        <v>2. Seed</v>
      </c>
      <c r="AO1698" s="17" t="e">
        <f>VLOOKUP(T1698,[1]Lookups!$H$3:$I$69,2,FALSE)</f>
        <v>#N/A</v>
      </c>
      <c r="AP1698" s="17" t="str">
        <f>VLOOKUP(AN1698,[1]Lookups!$N$3:$O$11,2,FALSE)</f>
        <v>Early</v>
      </c>
      <c r="AQ1698" s="18" t="e">
        <f>COUNTIFS('[1]Deals (investment)'!$B:$B,$A1698)</f>
        <v>#VALUE!</v>
      </c>
      <c r="AR1698" s="18" t="e">
        <f>COUNTIFS('[1]Deals (investment)'!$B:$B,$A1698,'[1]Deals (investment)'!$T:$T,$AW$1)+COUNTIFS('[1]Deals (investment)'!$B:$B,$A1698,'[1]Deals (investment)'!$T:$T,$AX$1)+COUNTIFS('[1]Deals (investment)'!$B:$B,$A1698,'[1]Deals (investment)'!$T:$T,$AY$1)</f>
        <v>#VALUE!</v>
      </c>
      <c r="AS1698" s="17" t="e">
        <f>SUMIFS('[1]Deals (investment)'!$C:$C,'[1]Deals (investment)'!$B:$B,$A1698)</f>
        <v>#VALUE!</v>
      </c>
      <c r="AT1698" s="17" t="e">
        <f t="shared" si="263"/>
        <v>#VALUE!</v>
      </c>
      <c r="AU1698" s="18" t="e">
        <f>COUNTIF('[1]Deals (Exits)'!$B:$B,A1698)</f>
        <v>#VALUE!</v>
      </c>
      <c r="AV1698" s="17" t="e">
        <f>SUMIFS('[1]Deals (investment)'!$C:$C,'[1]Deals (investment)'!$B:$B,$A1698,'[1]Deals (investment)'!$T:$T,AV$1)</f>
        <v>#VALUE!</v>
      </c>
      <c r="AW1698" s="17" t="e">
        <f>SUMIFS('[1]Deals (investment)'!$C:$C,'[1]Deals (investment)'!$B:$B,$A1698,'[1]Deals (investment)'!$T:$T,AW$1)</f>
        <v>#VALUE!</v>
      </c>
      <c r="AX1698" s="17" t="e">
        <f>SUMIFS('[1]Deals (investment)'!$C:$C,'[1]Deals (investment)'!$B:$B,$A1698,'[1]Deals (investment)'!$T:$T,AX$1)</f>
        <v>#VALUE!</v>
      </c>
      <c r="AY1698" s="17" t="e">
        <f>SUMIFS('[1]Deals (investment)'!$C:$C,'[1]Deals (investment)'!$B:$B,$A1698,'[1]Deals (investment)'!$T:$T,AY$1)</f>
        <v>#VALUE!</v>
      </c>
      <c r="AZ1698" s="17" t="e">
        <f>SUMIFS('[1]Deals (investment)'!$C:$C,'[1]Deals (investment)'!$B:$B,$A1698,'[1]Deals (investment)'!$T:$T,AZ$1)</f>
        <v>#VALUE!</v>
      </c>
      <c r="BA1698" s="17" t="e">
        <f>SUMIFS('[1]Deals (investment)'!$C:$C,'[1]Deals (investment)'!$B:$B,$A1698,'[1]Deals (investment)'!$T:$T,BA$1)</f>
        <v>#VALUE!</v>
      </c>
      <c r="BB1698" s="17" t="e">
        <f>SUMIFS('[1]Deals (investment)'!$C:$C,'[1]Deals (investment)'!$B:$B,$A1698,'[1]Deals (investment)'!$T:$T,BB$1)</f>
        <v>#VALUE!</v>
      </c>
      <c r="BC1698" s="17" t="e">
        <f>SUMIFS('[1]Deals (Exits)'!$C:$C,'[1]Deals (Exits)'!$B:$B,$A1698)</f>
        <v>#VALUE!</v>
      </c>
      <c r="BD1698" s="17" t="e">
        <f>SUMIFS('[1]Deals (investment)'!$C:$C,'[1]Deals (investment)'!$B:$B,$A1698,'[1]Deals (investment)'!$V:$V,BD$1)</f>
        <v>#VALUE!</v>
      </c>
      <c r="BE1698" s="17" t="e">
        <f>SUMIFS('[1]Deals (investment)'!$C:$C,'[1]Deals (investment)'!$B:$B,$A1698,'[1]Deals (investment)'!$V:$V,BE$1)</f>
        <v>#VALUE!</v>
      </c>
      <c r="BF1698" s="17" t="e">
        <f>SUMIFS('[1]Deals (investment)'!$C:$C,'[1]Deals (investment)'!$B:$B,$A1698,'[1]Deals (investment)'!$V:$V,BF$1)</f>
        <v>#VALUE!</v>
      </c>
      <c r="BG1698" s="17" t="e">
        <f>SUMIFS('[1]Deals (investment)'!$C:$C,'[1]Deals (investment)'!$B:$B,$A1698,'[1]Deals (investment)'!$V:$V,BG$1)</f>
        <v>#VALUE!</v>
      </c>
      <c r="BH1698" s="17" t="e">
        <f>SUMIFS('[1]Deals (investment)'!$C:$C,'[1]Deals (investment)'!$B:$B,$A1698,'[1]Deals (investment)'!$V:$V,BH$1)</f>
        <v>#VALUE!</v>
      </c>
      <c r="BI1698" s="17" t="e">
        <f>SUMIFS('[1]Deals (investment)'!$C:$C,'[1]Deals (investment)'!$B:$B,$A1698,'[1]Deals (investment)'!$V:$V,BI$1)</f>
        <v>#VALUE!</v>
      </c>
      <c r="BJ1698" s="17" t="e">
        <f>SUMIFS('[1]Deals (investment)'!$C:$C,'[1]Deals (investment)'!$B:$B,$A1698,'[1]Deals (investment)'!$V:$V,BJ$1)</f>
        <v>#VALUE!</v>
      </c>
      <c r="BK1698" s="17" t="e">
        <f>SUMIFS('[1]Deals (investment)'!$C:$C,'[1]Deals (investment)'!$B:$B,$A1698,'[1]Deals (investment)'!$V:$V,BK$1)</f>
        <v>#VALUE!</v>
      </c>
      <c r="BL1698" s="17" t="e">
        <f>SUMIFS('[1]Deals (investment)'!$C:$C,'[1]Deals (investment)'!$B:$B,$A1698,'[1]Deals (investment)'!$V:$V,BL$1)</f>
        <v>#VALUE!</v>
      </c>
      <c r="BM1698" s="17" t="e">
        <f>SUMIFS('[1]Deals (investment)'!$C:$C,'[1]Deals (investment)'!$B:$B,$A1698,'[1]Deals (investment)'!$V:$V,BM$1)</f>
        <v>#VALUE!</v>
      </c>
      <c r="BN1698" s="15"/>
      <c r="BO1698" s="15"/>
      <c r="BP1698" s="22"/>
      <c r="BQ1698" s="15"/>
      <c r="BR1698" s="15"/>
      <c r="BS1698" s="15"/>
      <c r="BT1698" s="15"/>
      <c r="BU1698" s="15"/>
      <c r="BV1698" s="15"/>
      <c r="BW1698" s="15"/>
      <c r="BX1698" s="15"/>
      <c r="BY1698" s="15"/>
      <c r="BZ1698" s="15"/>
      <c r="CA1698" s="15"/>
      <c r="CB1698" s="15"/>
      <c r="CC1698" s="15"/>
      <c r="CD1698" s="15" t="str">
        <f t="shared" ref="CD1698:CD1699" si="265">CONCATENATE(A1698,B1698,C1698)</f>
        <v>VesicashVesicash is an instant digital escrow service built on a proprietary payment technology that ensures you transact safely at all times.Active</v>
      </c>
      <c r="CE1698" s="15"/>
      <c r="CF1698" s="15"/>
      <c r="CG1698" s="15"/>
      <c r="CH1698" s="15"/>
      <c r="CI1698" s="15"/>
      <c r="CJ1698" s="15"/>
    </row>
    <row r="1699" spans="1:88" ht="12.75">
      <c r="A1699" s="15" t="s">
        <v>10959</v>
      </c>
      <c r="B1699" s="15" t="s">
        <v>10960</v>
      </c>
      <c r="C1699" s="15"/>
      <c r="D1699" s="16">
        <v>2014</v>
      </c>
      <c r="E1699" s="15" t="s">
        <v>5373</v>
      </c>
      <c r="F1699" s="15"/>
      <c r="G1699" s="15"/>
      <c r="H1699" s="15"/>
      <c r="I1699" s="15"/>
      <c r="J1699" s="15"/>
      <c r="K1699" s="17" t="e">
        <f t="shared" si="262"/>
        <v>#VALUE!</v>
      </c>
      <c r="L1699" s="15"/>
      <c r="M1699" s="18" t="e">
        <f t="shared" si="253"/>
        <v>#VALUE!</v>
      </c>
      <c r="N1699" s="15"/>
      <c r="O1699" s="15"/>
      <c r="P1699" s="15"/>
      <c r="Q1699" s="15"/>
      <c r="R1699" s="15"/>
      <c r="S1699" s="19"/>
      <c r="T1699" s="15"/>
      <c r="U1699" s="17"/>
      <c r="V1699" s="15" t="s">
        <v>10961</v>
      </c>
      <c r="W1699" s="15"/>
      <c r="X1699" s="15" t="s">
        <v>404</v>
      </c>
      <c r="Y1699" s="15" t="s">
        <v>10962</v>
      </c>
      <c r="AB1699" s="20"/>
      <c r="AC1699" s="21" t="s">
        <v>10963</v>
      </c>
      <c r="AD1699" s="21" t="s">
        <v>10964</v>
      </c>
      <c r="AE1699" s="21" t="s">
        <v>10965</v>
      </c>
      <c r="AF1699" s="21" t="s">
        <v>10966</v>
      </c>
      <c r="AG1699" s="22">
        <f t="shared" si="261"/>
        <v>0.38709677419354838</v>
      </c>
      <c r="AH1699" s="15" t="str">
        <f t="shared" si="259"/>
        <v/>
      </c>
      <c r="AI1699" s="22" t="e">
        <f>VLOOKUP(A1699,'[1]Deals (investment)'!$B$2:$Z$1497,1,FALSE)</f>
        <v>#N/A</v>
      </c>
      <c r="AJ1699" s="22" t="e">
        <f>VLOOKUP(A1699,'[1]Deals (investment)'!$B$2:$Z$870,15,FALSE)</f>
        <v>#N/A</v>
      </c>
      <c r="AK1699" s="17" t="e">
        <f>VLOOKUP(A1699,'[1]Deals (Exits)'!B:B,1,FALSE)</f>
        <v>#N/A</v>
      </c>
      <c r="AL1699" s="23" t="e">
        <f>VLOOKUP(G1699,[1]Lookups!$V$3:$Y$197,4,FALSE)</f>
        <v>#N/A</v>
      </c>
      <c r="AM1699" s="17" t="str">
        <f>VLOOKUP(X1699,[1]Lookups!$B$3:$C$200,2,FALSE)</f>
        <v>Other Technologies &amp; Information Technology</v>
      </c>
      <c r="AN1699" s="17" t="e">
        <f>VLOOKUP(R1699,[1]Lookups!$H$3:$I$69,2,FALSE)</f>
        <v>#N/A</v>
      </c>
      <c r="AO1699" s="17" t="e">
        <f>VLOOKUP(T1699,[1]Lookups!$H$3:$I$69,2,FALSE)</f>
        <v>#N/A</v>
      </c>
      <c r="AP1699" s="17" t="e">
        <f>VLOOKUP(AN1699,[1]Lookups!$N$3:$O$11,2,FALSE)</f>
        <v>#N/A</v>
      </c>
      <c r="AQ1699" s="18" t="e">
        <f>COUNTIFS('[1]Deals (investment)'!$B:$B,$A1699)</f>
        <v>#VALUE!</v>
      </c>
      <c r="AR1699" s="18" t="e">
        <f>COUNTIFS('[1]Deals (investment)'!$B:$B,$A1699,'[1]Deals (investment)'!$T:$T,$AW$1)+COUNTIFS('[1]Deals (investment)'!$B:$B,$A1699,'[1]Deals (investment)'!$T:$T,$AX$1)+COUNTIFS('[1]Deals (investment)'!$B:$B,$A1699,'[1]Deals (investment)'!$T:$T,$AY$1)</f>
        <v>#VALUE!</v>
      </c>
      <c r="AS1699" s="17" t="e">
        <f>SUMIFS('[1]Deals (investment)'!$C:$C,'[1]Deals (investment)'!$B:$B,$A1699)</f>
        <v>#VALUE!</v>
      </c>
      <c r="AT1699" s="17" t="e">
        <f t="shared" si="263"/>
        <v>#VALUE!</v>
      </c>
      <c r="AU1699" s="18" t="e">
        <f>COUNTIF('[1]Deals (Exits)'!$B:$B,A1699)</f>
        <v>#VALUE!</v>
      </c>
      <c r="AV1699" s="17" t="e">
        <f>SUMIFS('[1]Deals (investment)'!$C:$C,'[1]Deals (investment)'!$B:$B,$A1699,'[1]Deals (investment)'!$T:$T,AV$1)</f>
        <v>#VALUE!</v>
      </c>
      <c r="AW1699" s="17" t="e">
        <f>SUMIFS('[1]Deals (investment)'!$C:$C,'[1]Deals (investment)'!$B:$B,$A1699,'[1]Deals (investment)'!$T:$T,AW$1)</f>
        <v>#VALUE!</v>
      </c>
      <c r="AX1699" s="17" t="e">
        <f>SUMIFS('[1]Deals (investment)'!$C:$C,'[1]Deals (investment)'!$B:$B,$A1699,'[1]Deals (investment)'!$T:$T,AX$1)</f>
        <v>#VALUE!</v>
      </c>
      <c r="AY1699" s="17" t="e">
        <f>SUMIFS('[1]Deals (investment)'!$C:$C,'[1]Deals (investment)'!$B:$B,$A1699,'[1]Deals (investment)'!$T:$T,AY$1)</f>
        <v>#VALUE!</v>
      </c>
      <c r="AZ1699" s="17" t="e">
        <f>SUMIFS('[1]Deals (investment)'!$C:$C,'[1]Deals (investment)'!$B:$B,$A1699,'[1]Deals (investment)'!$T:$T,AZ$1)</f>
        <v>#VALUE!</v>
      </c>
      <c r="BA1699" s="17" t="e">
        <f>SUMIFS('[1]Deals (investment)'!$C:$C,'[1]Deals (investment)'!$B:$B,$A1699,'[1]Deals (investment)'!$T:$T,BA$1)</f>
        <v>#VALUE!</v>
      </c>
      <c r="BB1699" s="17" t="e">
        <f>SUMIFS('[1]Deals (investment)'!$C:$C,'[1]Deals (investment)'!$B:$B,$A1699,'[1]Deals (investment)'!$T:$T,BB$1)</f>
        <v>#VALUE!</v>
      </c>
      <c r="BC1699" s="17" t="e">
        <f>SUMIFS('[1]Deals (Exits)'!$C:$C,'[1]Deals (Exits)'!$B:$B,$A1699)</f>
        <v>#VALUE!</v>
      </c>
      <c r="BD1699" s="17" t="e">
        <f>SUMIFS('[1]Deals (investment)'!$C:$C,'[1]Deals (investment)'!$B:$B,$A1699,'[1]Deals (investment)'!$V:$V,BD$1)</f>
        <v>#VALUE!</v>
      </c>
      <c r="BE1699" s="17" t="e">
        <f>SUMIFS('[1]Deals (investment)'!$C:$C,'[1]Deals (investment)'!$B:$B,$A1699,'[1]Deals (investment)'!$V:$V,BE$1)</f>
        <v>#VALUE!</v>
      </c>
      <c r="BF1699" s="17" t="e">
        <f>SUMIFS('[1]Deals (investment)'!$C:$C,'[1]Deals (investment)'!$B:$B,$A1699,'[1]Deals (investment)'!$V:$V,BF$1)</f>
        <v>#VALUE!</v>
      </c>
      <c r="BG1699" s="17" t="e">
        <f>SUMIFS('[1]Deals (investment)'!$C:$C,'[1]Deals (investment)'!$B:$B,$A1699,'[1]Deals (investment)'!$V:$V,BG$1)</f>
        <v>#VALUE!</v>
      </c>
      <c r="BH1699" s="17" t="e">
        <f>SUMIFS('[1]Deals (investment)'!$C:$C,'[1]Deals (investment)'!$B:$B,$A1699,'[1]Deals (investment)'!$V:$V,BH$1)</f>
        <v>#VALUE!</v>
      </c>
      <c r="BI1699" s="17" t="e">
        <f>SUMIFS('[1]Deals (investment)'!$C:$C,'[1]Deals (investment)'!$B:$B,$A1699,'[1]Deals (investment)'!$V:$V,BI$1)</f>
        <v>#VALUE!</v>
      </c>
      <c r="BJ1699" s="17" t="e">
        <f>SUMIFS('[1]Deals (investment)'!$C:$C,'[1]Deals (investment)'!$B:$B,$A1699,'[1]Deals (investment)'!$V:$V,BJ$1)</f>
        <v>#VALUE!</v>
      </c>
      <c r="BK1699" s="17" t="e">
        <f>SUMIFS('[1]Deals (investment)'!$C:$C,'[1]Deals (investment)'!$B:$B,$A1699,'[1]Deals (investment)'!$V:$V,BK$1)</f>
        <v>#VALUE!</v>
      </c>
      <c r="BL1699" s="17" t="e">
        <f>SUMIFS('[1]Deals (investment)'!$C:$C,'[1]Deals (investment)'!$B:$B,$A1699,'[1]Deals (investment)'!$V:$V,BL$1)</f>
        <v>#VALUE!</v>
      </c>
      <c r="BM1699" s="17" t="e">
        <f>SUMIFS('[1]Deals (investment)'!$C:$C,'[1]Deals (investment)'!$B:$B,$A1699,'[1]Deals (investment)'!$V:$V,BM$1)</f>
        <v>#VALUE!</v>
      </c>
      <c r="BN1699" s="15"/>
      <c r="BO1699" s="15"/>
      <c r="BP1699" s="22"/>
      <c r="BQ1699" s="15"/>
      <c r="BR1699" s="15"/>
      <c r="BS1699" s="15"/>
      <c r="BT1699" s="15"/>
      <c r="BU1699" s="15"/>
      <c r="BV1699" s="15"/>
      <c r="BW1699" s="15"/>
      <c r="BX1699" s="15"/>
      <c r="BY1699" s="15"/>
      <c r="BZ1699" s="15"/>
      <c r="CA1699" s="15"/>
      <c r="CB1699" s="15"/>
      <c r="CC1699" s="15"/>
      <c r="CD1699" s="15" t="str">
        <f t="shared" si="265"/>
        <v>Ustos Media TechnologiesCustos uses patented blockchain incentives to stop media piracy. Over 120 000 movies protected to date</v>
      </c>
      <c r="CE1699" s="15"/>
      <c r="CF1699" s="15"/>
      <c r="CG1699" s="15"/>
      <c r="CH1699" s="15"/>
      <c r="CI1699" s="15"/>
      <c r="CJ1699" s="15"/>
    </row>
    <row r="1700" spans="1:88" ht="12.75">
      <c r="A1700" s="15" t="s">
        <v>10967</v>
      </c>
      <c r="B1700" s="15" t="s">
        <v>10968</v>
      </c>
      <c r="C1700" s="15"/>
      <c r="D1700" s="16">
        <v>2011</v>
      </c>
      <c r="E1700" s="15" t="s">
        <v>10969</v>
      </c>
      <c r="F1700" s="15"/>
      <c r="G1700" s="15"/>
      <c r="H1700" s="15"/>
      <c r="I1700" s="15"/>
      <c r="J1700" s="15"/>
      <c r="K1700" s="17" t="e">
        <f t="shared" si="262"/>
        <v>#VALUE!</v>
      </c>
      <c r="L1700" s="15"/>
      <c r="M1700" s="18" t="e">
        <f t="shared" si="253"/>
        <v>#VALUE!</v>
      </c>
      <c r="N1700" s="15"/>
      <c r="O1700" s="15"/>
      <c r="P1700" s="15"/>
      <c r="Q1700" s="15"/>
      <c r="R1700" s="15"/>
      <c r="S1700" s="19"/>
      <c r="T1700" s="15"/>
      <c r="U1700" s="17"/>
      <c r="V1700" s="15" t="s">
        <v>10970</v>
      </c>
      <c r="W1700" s="15"/>
      <c r="X1700" s="15" t="s">
        <v>158</v>
      </c>
      <c r="Y1700" s="15" t="s">
        <v>10971</v>
      </c>
      <c r="AB1700" s="20"/>
      <c r="AC1700" s="21" t="s">
        <v>10972</v>
      </c>
      <c r="AD1700" s="21" t="s">
        <v>10973</v>
      </c>
      <c r="AE1700" s="15"/>
      <c r="AF1700" s="15"/>
      <c r="AG1700" s="22">
        <f t="shared" si="261"/>
        <v>0.32258064516129031</v>
      </c>
      <c r="AH1700" s="15" t="str">
        <f t="shared" si="259"/>
        <v/>
      </c>
      <c r="AI1700" s="22" t="e">
        <f>VLOOKUP(A1700,'[1]Deals (investment)'!$B$2:$Z$1497,1,FALSE)</f>
        <v>#N/A</v>
      </c>
      <c r="AJ1700" s="22" t="e">
        <f>VLOOKUP(A1700,'[1]Deals (investment)'!$B$2:$Z$870,15,FALSE)</f>
        <v>#N/A</v>
      </c>
      <c r="AK1700" s="17" t="e">
        <f>VLOOKUP(A1700,'[1]Deals (Exits)'!B:B,1,FALSE)</f>
        <v>#N/A</v>
      </c>
      <c r="AL1700" s="23" t="e">
        <f>VLOOKUP(G1700,[1]Lookups!$V$3:$Y$197,4,FALSE)</f>
        <v>#N/A</v>
      </c>
      <c r="AM1700" s="17" t="str">
        <f>VLOOKUP(X1700,[1]Lookups!$B$3:$C$200,2,FALSE)</f>
        <v>Financial Services</v>
      </c>
      <c r="AN1700" s="17" t="e">
        <f>VLOOKUP(R1700,[1]Lookups!$H$3:$I$69,2,FALSE)</f>
        <v>#N/A</v>
      </c>
      <c r="AO1700" s="17" t="e">
        <f>VLOOKUP(T1700,[1]Lookups!$H$3:$I$69,2,FALSE)</f>
        <v>#N/A</v>
      </c>
      <c r="AP1700" s="17" t="e">
        <f>VLOOKUP(AN1700,[1]Lookups!$N$3:$O$11,2,FALSE)</f>
        <v>#N/A</v>
      </c>
      <c r="AQ1700" s="18" t="e">
        <f>COUNTIFS('[1]Deals (investment)'!$B:$B,$A1700)</f>
        <v>#VALUE!</v>
      </c>
      <c r="AR1700" s="18" t="e">
        <f>COUNTIFS('[1]Deals (investment)'!$B:$B,$A1700,'[1]Deals (investment)'!$T:$T,$AW$1)+COUNTIFS('[1]Deals (investment)'!$B:$B,$A1700,'[1]Deals (investment)'!$T:$T,$AX$1)+COUNTIFS('[1]Deals (investment)'!$B:$B,$A1700,'[1]Deals (investment)'!$T:$T,$AY$1)</f>
        <v>#VALUE!</v>
      </c>
      <c r="AS1700" s="17" t="e">
        <f>SUMIFS('[1]Deals (investment)'!$C:$C,'[1]Deals (investment)'!$B:$B,$A1700)</f>
        <v>#VALUE!</v>
      </c>
      <c r="AT1700" s="17" t="e">
        <f t="shared" si="263"/>
        <v>#VALUE!</v>
      </c>
      <c r="AU1700" s="18" t="e">
        <f>COUNTIF('[1]Deals (Exits)'!$B:$B,A1700)</f>
        <v>#VALUE!</v>
      </c>
      <c r="AV1700" s="17" t="e">
        <f>SUMIFS('[1]Deals (investment)'!$C:$C,'[1]Deals (investment)'!$B:$B,$A1700,'[1]Deals (investment)'!$T:$T,AV$1)</f>
        <v>#VALUE!</v>
      </c>
      <c r="AW1700" s="17" t="e">
        <f>SUMIFS('[1]Deals (investment)'!$C:$C,'[1]Deals (investment)'!$B:$B,$A1700,'[1]Deals (investment)'!$T:$T,AW$1)</f>
        <v>#VALUE!</v>
      </c>
      <c r="AX1700" s="17" t="e">
        <f>SUMIFS('[1]Deals (investment)'!$C:$C,'[1]Deals (investment)'!$B:$B,$A1700,'[1]Deals (investment)'!$T:$T,AX$1)</f>
        <v>#VALUE!</v>
      </c>
      <c r="AY1700" s="17" t="e">
        <f>SUMIFS('[1]Deals (investment)'!$C:$C,'[1]Deals (investment)'!$B:$B,$A1700,'[1]Deals (investment)'!$T:$T,AY$1)</f>
        <v>#VALUE!</v>
      </c>
      <c r="AZ1700" s="17" t="e">
        <f>SUMIFS('[1]Deals (investment)'!$C:$C,'[1]Deals (investment)'!$B:$B,$A1700,'[1]Deals (investment)'!$T:$T,AZ$1)</f>
        <v>#VALUE!</v>
      </c>
      <c r="BA1700" s="17" t="e">
        <f>SUMIFS('[1]Deals (investment)'!$C:$C,'[1]Deals (investment)'!$B:$B,$A1700,'[1]Deals (investment)'!$T:$T,BA$1)</f>
        <v>#VALUE!</v>
      </c>
      <c r="BB1700" s="17" t="e">
        <f>SUMIFS('[1]Deals (investment)'!$C:$C,'[1]Deals (investment)'!$B:$B,$A1700,'[1]Deals (investment)'!$T:$T,BB$1)</f>
        <v>#VALUE!</v>
      </c>
      <c r="BC1700" s="17" t="e">
        <f>SUMIFS('[1]Deals (Exits)'!$C:$C,'[1]Deals (Exits)'!$B:$B,$A1700)</f>
        <v>#VALUE!</v>
      </c>
      <c r="BD1700" s="17" t="e">
        <f>SUMIFS('[1]Deals (investment)'!$C:$C,'[1]Deals (investment)'!$B:$B,$A1700,'[1]Deals (investment)'!$V:$V,BD$1)</f>
        <v>#VALUE!</v>
      </c>
      <c r="BE1700" s="17" t="e">
        <f>SUMIFS('[1]Deals (investment)'!$C:$C,'[1]Deals (investment)'!$B:$B,$A1700,'[1]Deals (investment)'!$V:$V,BE$1)</f>
        <v>#VALUE!</v>
      </c>
      <c r="BF1700" s="17" t="e">
        <f>SUMIFS('[1]Deals (investment)'!$C:$C,'[1]Deals (investment)'!$B:$B,$A1700,'[1]Deals (investment)'!$V:$V,BF$1)</f>
        <v>#VALUE!</v>
      </c>
      <c r="BG1700" s="17" t="e">
        <f>SUMIFS('[1]Deals (investment)'!$C:$C,'[1]Deals (investment)'!$B:$B,$A1700,'[1]Deals (investment)'!$V:$V,BG$1)</f>
        <v>#VALUE!</v>
      </c>
      <c r="BH1700" s="17" t="e">
        <f>SUMIFS('[1]Deals (investment)'!$C:$C,'[1]Deals (investment)'!$B:$B,$A1700,'[1]Deals (investment)'!$V:$V,BH$1)</f>
        <v>#VALUE!</v>
      </c>
      <c r="BI1700" s="17" t="e">
        <f>SUMIFS('[1]Deals (investment)'!$C:$C,'[1]Deals (investment)'!$B:$B,$A1700,'[1]Deals (investment)'!$V:$V,BI$1)</f>
        <v>#VALUE!</v>
      </c>
      <c r="BJ1700" s="17" t="e">
        <f>SUMIFS('[1]Deals (investment)'!$C:$C,'[1]Deals (investment)'!$B:$B,$A1700,'[1]Deals (investment)'!$V:$V,BJ$1)</f>
        <v>#VALUE!</v>
      </c>
      <c r="BK1700" s="17" t="e">
        <f>SUMIFS('[1]Deals (investment)'!$C:$C,'[1]Deals (investment)'!$B:$B,$A1700,'[1]Deals (investment)'!$V:$V,BK$1)</f>
        <v>#VALUE!</v>
      </c>
      <c r="BL1700" s="17" t="e">
        <f>SUMIFS('[1]Deals (investment)'!$C:$C,'[1]Deals (investment)'!$B:$B,$A1700,'[1]Deals (investment)'!$V:$V,BL$1)</f>
        <v>#VALUE!</v>
      </c>
      <c r="BM1700" s="17" t="e">
        <f>SUMIFS('[1]Deals (investment)'!$C:$C,'[1]Deals (investment)'!$B:$B,$A1700,'[1]Deals (investment)'!$V:$V,BM$1)</f>
        <v>#VALUE!</v>
      </c>
      <c r="BN1700" s="15"/>
      <c r="BO1700" s="15"/>
      <c r="BP1700" s="22"/>
      <c r="BQ1700" s="15"/>
      <c r="BR1700" s="15"/>
      <c r="BS1700" s="15"/>
      <c r="BT1700" s="15"/>
      <c r="BU1700" s="15"/>
      <c r="BV1700" s="15"/>
      <c r="BW1700" s="15"/>
      <c r="BX1700" s="15"/>
      <c r="BY1700" s="15"/>
      <c r="BZ1700" s="15"/>
      <c r="CA1700" s="15"/>
      <c r="CB1700" s="15"/>
      <c r="CC1700" s="15"/>
      <c r="CD1700" s="15"/>
      <c r="CE1700" s="15"/>
      <c r="CF1700" s="15"/>
      <c r="CG1700" s="15"/>
      <c r="CH1700" s="15"/>
      <c r="CI1700" s="15"/>
      <c r="CJ1700" s="15"/>
    </row>
    <row r="1701" spans="1:88" ht="12.75">
      <c r="A1701" s="15" t="s">
        <v>10974</v>
      </c>
      <c r="B1701" s="15" t="s">
        <v>10975</v>
      </c>
      <c r="C1701" s="15"/>
      <c r="D1701" s="16">
        <v>2013</v>
      </c>
      <c r="E1701" s="15" t="s">
        <v>518</v>
      </c>
      <c r="F1701" s="15"/>
      <c r="G1701" s="15" t="s">
        <v>519</v>
      </c>
      <c r="H1701" s="15"/>
      <c r="I1701" s="15" t="s">
        <v>519</v>
      </c>
      <c r="J1701" s="15"/>
      <c r="K1701" s="17" t="e">
        <f t="shared" si="262"/>
        <v>#VALUE!</v>
      </c>
      <c r="L1701" s="15"/>
      <c r="M1701" s="18" t="e">
        <f t="shared" si="253"/>
        <v>#VALUE!</v>
      </c>
      <c r="N1701" s="15"/>
      <c r="O1701" s="15"/>
      <c r="P1701" s="15"/>
      <c r="Q1701" s="15"/>
      <c r="R1701" s="15"/>
      <c r="S1701" s="19"/>
      <c r="T1701" s="15"/>
      <c r="U1701" s="17"/>
      <c r="V1701" s="15" t="s">
        <v>10976</v>
      </c>
      <c r="W1701" s="15"/>
      <c r="X1701" s="15" t="s">
        <v>404</v>
      </c>
      <c r="Y1701" s="15" t="s">
        <v>10977</v>
      </c>
      <c r="AB1701" s="32">
        <v>43506</v>
      </c>
      <c r="AC1701" s="21" t="s">
        <v>10978</v>
      </c>
      <c r="AD1701" s="21" t="s">
        <v>10979</v>
      </c>
      <c r="AE1701" s="15"/>
      <c r="AF1701" s="15"/>
      <c r="AG1701" s="22">
        <f t="shared" si="261"/>
        <v>0.41935483870967744</v>
      </c>
      <c r="AH1701" s="15" t="str">
        <f t="shared" si="259"/>
        <v/>
      </c>
      <c r="AI1701" s="22" t="str">
        <f>VLOOKUP(A1701,'[1]Deals (investment)'!$B$2:$Z$1497,1,FALSE)</f>
        <v>Utopixar</v>
      </c>
      <c r="AJ1701" s="22">
        <f>VLOOKUP(A1701,'[1]Deals (investment)'!$B$2:$Z$870,15,FALSE)</f>
        <v>1</v>
      </c>
      <c r="AK1701" s="17" t="e">
        <f>VLOOKUP(A1701,'[1]Deals (Exits)'!B:B,1,FALSE)</f>
        <v>#N/A</v>
      </c>
      <c r="AL1701" s="23">
        <f>VLOOKUP(G1701,[1]Lookups!$V$3:$Y$197,4,FALSE)</f>
        <v>0</v>
      </c>
      <c r="AM1701" s="17" t="str">
        <f>VLOOKUP(X1701,[1]Lookups!$B$3:$C$200,2,FALSE)</f>
        <v>Other Technologies &amp; Information Technology</v>
      </c>
      <c r="AN1701" s="17" t="e">
        <f>VLOOKUP(R1701,[1]Lookups!$H$3:$I$69,2,FALSE)</f>
        <v>#N/A</v>
      </c>
      <c r="AO1701" s="17" t="e">
        <f>VLOOKUP(T1701,[1]Lookups!$H$3:$I$69,2,FALSE)</f>
        <v>#N/A</v>
      </c>
      <c r="AP1701" s="17" t="e">
        <f>VLOOKUP(AN1701,[1]Lookups!$N$3:$O$11,2,FALSE)</f>
        <v>#N/A</v>
      </c>
      <c r="AQ1701" s="18" t="e">
        <f>COUNTIFS('[1]Deals (investment)'!$B:$B,$A1701)</f>
        <v>#VALUE!</v>
      </c>
      <c r="AR1701" s="18" t="e">
        <f>COUNTIFS('[1]Deals (investment)'!$B:$B,$A1701,'[1]Deals (investment)'!$T:$T,$AW$1)+COUNTIFS('[1]Deals (investment)'!$B:$B,$A1701,'[1]Deals (investment)'!$T:$T,$AX$1)+COUNTIFS('[1]Deals (investment)'!$B:$B,$A1701,'[1]Deals (investment)'!$T:$T,$AY$1)</f>
        <v>#VALUE!</v>
      </c>
      <c r="AS1701" s="17" t="e">
        <f>SUMIFS('[1]Deals (investment)'!$C:$C,'[1]Deals (investment)'!$B:$B,$A1701)</f>
        <v>#VALUE!</v>
      </c>
      <c r="AT1701" s="17" t="e">
        <f t="shared" si="263"/>
        <v>#VALUE!</v>
      </c>
      <c r="AU1701" s="18" t="e">
        <f>COUNTIF('[1]Deals (Exits)'!$B:$B,A1701)</f>
        <v>#VALUE!</v>
      </c>
      <c r="AV1701" s="17" t="e">
        <f>SUMIFS('[1]Deals (investment)'!$C:$C,'[1]Deals (investment)'!$B:$B,$A1701,'[1]Deals (investment)'!$T:$T,AV$1)</f>
        <v>#VALUE!</v>
      </c>
      <c r="AW1701" s="17" t="e">
        <f>SUMIFS('[1]Deals (investment)'!$C:$C,'[1]Deals (investment)'!$B:$B,$A1701,'[1]Deals (investment)'!$T:$T,AW$1)</f>
        <v>#VALUE!</v>
      </c>
      <c r="AX1701" s="17" t="e">
        <f>SUMIFS('[1]Deals (investment)'!$C:$C,'[1]Deals (investment)'!$B:$B,$A1701,'[1]Deals (investment)'!$T:$T,AX$1)</f>
        <v>#VALUE!</v>
      </c>
      <c r="AY1701" s="17" t="e">
        <f>SUMIFS('[1]Deals (investment)'!$C:$C,'[1]Deals (investment)'!$B:$B,$A1701,'[1]Deals (investment)'!$T:$T,AY$1)</f>
        <v>#VALUE!</v>
      </c>
      <c r="AZ1701" s="17" t="e">
        <f>SUMIFS('[1]Deals (investment)'!$C:$C,'[1]Deals (investment)'!$B:$B,$A1701,'[1]Deals (investment)'!$T:$T,AZ$1)</f>
        <v>#VALUE!</v>
      </c>
      <c r="BA1701" s="17" t="e">
        <f>SUMIFS('[1]Deals (investment)'!$C:$C,'[1]Deals (investment)'!$B:$B,$A1701,'[1]Deals (investment)'!$T:$T,BA$1)</f>
        <v>#VALUE!</v>
      </c>
      <c r="BB1701" s="17" t="e">
        <f>SUMIFS('[1]Deals (investment)'!$C:$C,'[1]Deals (investment)'!$B:$B,$A1701,'[1]Deals (investment)'!$T:$T,BB$1)</f>
        <v>#VALUE!</v>
      </c>
      <c r="BC1701" s="17" t="e">
        <f>SUMIFS('[1]Deals (Exits)'!$C:$C,'[1]Deals (Exits)'!$B:$B,$A1701)</f>
        <v>#VALUE!</v>
      </c>
      <c r="BD1701" s="17" t="e">
        <f>SUMIFS('[1]Deals (investment)'!$C:$C,'[1]Deals (investment)'!$B:$B,$A1701,'[1]Deals (investment)'!$V:$V,BD$1)</f>
        <v>#VALUE!</v>
      </c>
      <c r="BE1701" s="17" t="e">
        <f>SUMIFS('[1]Deals (investment)'!$C:$C,'[1]Deals (investment)'!$B:$B,$A1701,'[1]Deals (investment)'!$V:$V,BE$1)</f>
        <v>#VALUE!</v>
      </c>
      <c r="BF1701" s="17" t="e">
        <f>SUMIFS('[1]Deals (investment)'!$C:$C,'[1]Deals (investment)'!$B:$B,$A1701,'[1]Deals (investment)'!$V:$V,BF$1)</f>
        <v>#VALUE!</v>
      </c>
      <c r="BG1701" s="17" t="e">
        <f>SUMIFS('[1]Deals (investment)'!$C:$C,'[1]Deals (investment)'!$B:$B,$A1701,'[1]Deals (investment)'!$V:$V,BG$1)</f>
        <v>#VALUE!</v>
      </c>
      <c r="BH1701" s="17" t="e">
        <f>SUMIFS('[1]Deals (investment)'!$C:$C,'[1]Deals (investment)'!$B:$B,$A1701,'[1]Deals (investment)'!$V:$V,BH$1)</f>
        <v>#VALUE!</v>
      </c>
      <c r="BI1701" s="17" t="e">
        <f>SUMIFS('[1]Deals (investment)'!$C:$C,'[1]Deals (investment)'!$B:$B,$A1701,'[1]Deals (investment)'!$V:$V,BI$1)</f>
        <v>#VALUE!</v>
      </c>
      <c r="BJ1701" s="17" t="e">
        <f>SUMIFS('[1]Deals (investment)'!$C:$C,'[1]Deals (investment)'!$B:$B,$A1701,'[1]Deals (investment)'!$V:$V,BJ$1)</f>
        <v>#VALUE!</v>
      </c>
      <c r="BK1701" s="17" t="e">
        <f>SUMIFS('[1]Deals (investment)'!$C:$C,'[1]Deals (investment)'!$B:$B,$A1701,'[1]Deals (investment)'!$V:$V,BK$1)</f>
        <v>#VALUE!</v>
      </c>
      <c r="BL1701" s="17" t="e">
        <f>SUMIFS('[1]Deals (investment)'!$C:$C,'[1]Deals (investment)'!$B:$B,$A1701,'[1]Deals (investment)'!$V:$V,BL$1)</f>
        <v>#VALUE!</v>
      </c>
      <c r="BM1701" s="17" t="e">
        <f>SUMIFS('[1]Deals (investment)'!$C:$C,'[1]Deals (investment)'!$B:$B,$A1701,'[1]Deals (investment)'!$V:$V,BM$1)</f>
        <v>#VALUE!</v>
      </c>
      <c r="BN1701" s="15"/>
      <c r="BO1701" s="15"/>
      <c r="BP1701" s="22"/>
      <c r="BQ1701" s="15"/>
      <c r="BR1701" s="15"/>
      <c r="BS1701" s="15"/>
      <c r="BT1701" s="15"/>
      <c r="BU1701" s="15"/>
      <c r="BV1701" s="15"/>
      <c r="BW1701" s="15"/>
      <c r="BX1701" s="15"/>
      <c r="BY1701" s="15"/>
      <c r="BZ1701" s="15"/>
      <c r="CA1701" s="15"/>
      <c r="CB1701" s="15"/>
      <c r="CC1701" s="15"/>
      <c r="CD1701" s="15" t="str">
        <f t="shared" ref="CD1701:CD1704" si="266">CONCATENATE(A1701,B1701,C1701)</f>
        <v>UtopixarUtopixar provides technology that enables communities to thrive. We develop innovative solutions designed by and for resilient communities.We rely on the combination of open source software and user-centered design to solve global challenges.</v>
      </c>
      <c r="CE1701" s="15"/>
      <c r="CF1701" s="15"/>
      <c r="CG1701" s="15"/>
      <c r="CH1701" s="15"/>
      <c r="CI1701" s="15"/>
      <c r="CJ1701" s="15"/>
    </row>
    <row r="1702" spans="1:88" ht="12.75">
      <c r="A1702" s="15" t="s">
        <v>10980</v>
      </c>
      <c r="B1702" s="15" t="s">
        <v>10981</v>
      </c>
      <c r="C1702" s="15" t="s">
        <v>58</v>
      </c>
      <c r="D1702" s="16">
        <v>2018</v>
      </c>
      <c r="E1702" s="15" t="s">
        <v>393</v>
      </c>
      <c r="F1702" s="15"/>
      <c r="G1702" s="15"/>
      <c r="H1702" s="15"/>
      <c r="I1702" s="15"/>
      <c r="J1702" s="15"/>
      <c r="K1702" s="17" t="e">
        <f t="shared" si="262"/>
        <v>#VALUE!</v>
      </c>
      <c r="L1702" s="15"/>
      <c r="M1702" s="18" t="e">
        <f t="shared" si="253"/>
        <v>#VALUE!</v>
      </c>
      <c r="N1702" s="15"/>
      <c r="O1702" s="15"/>
      <c r="P1702" s="15"/>
      <c r="Q1702" s="15"/>
      <c r="R1702" s="15"/>
      <c r="S1702" s="19"/>
      <c r="T1702" s="15"/>
      <c r="U1702" s="17"/>
      <c r="V1702" s="15" t="s">
        <v>312</v>
      </c>
      <c r="W1702" s="15"/>
      <c r="X1702" s="15"/>
      <c r="Y1702" s="15" t="s">
        <v>312</v>
      </c>
      <c r="AB1702" s="20"/>
      <c r="AC1702" s="21" t="s">
        <v>10982</v>
      </c>
      <c r="AD1702" s="15" t="s">
        <v>312</v>
      </c>
      <c r="AE1702" s="21" t="s">
        <v>10983</v>
      </c>
      <c r="AF1702" s="21" t="s">
        <v>10984</v>
      </c>
      <c r="AG1702" s="22">
        <f t="shared" si="261"/>
        <v>0.38709677419354838</v>
      </c>
      <c r="AH1702" s="15" t="str">
        <f t="shared" si="259"/>
        <v/>
      </c>
      <c r="AI1702" s="22" t="e">
        <f>VLOOKUP(A1702,'[1]Deals (investment)'!$B$2:$Z$1497,1,FALSE)</f>
        <v>#N/A</v>
      </c>
      <c r="AJ1702" s="22" t="e">
        <f>VLOOKUP(A1702,'[1]Deals (investment)'!$B$2:$Z$870,15,FALSE)</f>
        <v>#N/A</v>
      </c>
      <c r="AK1702" s="17" t="e">
        <f>VLOOKUP(A1702,'[1]Deals (Exits)'!B:B,1,FALSE)</f>
        <v>#N/A</v>
      </c>
      <c r="AL1702" s="23" t="e">
        <f>VLOOKUP(G1702,[1]Lookups!$V$3:$Y$197,4,FALSE)</f>
        <v>#N/A</v>
      </c>
      <c r="AM1702" s="17" t="e">
        <f>VLOOKUP(X1702,[1]Lookups!$B$3:$C$200,2,FALSE)</f>
        <v>#N/A</v>
      </c>
      <c r="AN1702" s="17" t="e">
        <f>VLOOKUP(R1702,[1]Lookups!$H$3:$I$69,2,FALSE)</f>
        <v>#N/A</v>
      </c>
      <c r="AO1702" s="17" t="e">
        <f>VLOOKUP(T1702,[1]Lookups!$H$3:$I$69,2,FALSE)</f>
        <v>#N/A</v>
      </c>
      <c r="AP1702" s="17" t="e">
        <f>VLOOKUP(AN1702,[1]Lookups!$N$3:$O$11,2,FALSE)</f>
        <v>#N/A</v>
      </c>
      <c r="AQ1702" s="18" t="e">
        <f>COUNTIFS('[1]Deals (investment)'!$B:$B,$A1702)</f>
        <v>#VALUE!</v>
      </c>
      <c r="AR1702" s="18" t="e">
        <f>COUNTIFS('[1]Deals (investment)'!$B:$B,$A1702,'[1]Deals (investment)'!$T:$T,$AW$1)+COUNTIFS('[1]Deals (investment)'!$B:$B,$A1702,'[1]Deals (investment)'!$T:$T,$AX$1)+COUNTIFS('[1]Deals (investment)'!$B:$B,$A1702,'[1]Deals (investment)'!$T:$T,$AY$1)</f>
        <v>#VALUE!</v>
      </c>
      <c r="AS1702" s="17" t="e">
        <f>SUMIFS('[1]Deals (investment)'!$C:$C,'[1]Deals (investment)'!$B:$B,$A1702)</f>
        <v>#VALUE!</v>
      </c>
      <c r="AT1702" s="17" t="e">
        <f t="shared" si="263"/>
        <v>#VALUE!</v>
      </c>
      <c r="AU1702" s="18" t="e">
        <f>COUNTIF('[1]Deals (Exits)'!$B:$B,A1702)</f>
        <v>#VALUE!</v>
      </c>
      <c r="AV1702" s="17" t="e">
        <f>SUMIFS('[1]Deals (investment)'!$C:$C,'[1]Deals (investment)'!$B:$B,$A1702,'[1]Deals (investment)'!$T:$T,AV$1)</f>
        <v>#VALUE!</v>
      </c>
      <c r="AW1702" s="17" t="e">
        <f>SUMIFS('[1]Deals (investment)'!$C:$C,'[1]Deals (investment)'!$B:$B,$A1702,'[1]Deals (investment)'!$T:$T,AW$1)</f>
        <v>#VALUE!</v>
      </c>
      <c r="AX1702" s="17" t="e">
        <f>SUMIFS('[1]Deals (investment)'!$C:$C,'[1]Deals (investment)'!$B:$B,$A1702,'[1]Deals (investment)'!$T:$T,AX$1)</f>
        <v>#VALUE!</v>
      </c>
      <c r="AY1702" s="17" t="e">
        <f>SUMIFS('[1]Deals (investment)'!$C:$C,'[1]Deals (investment)'!$B:$B,$A1702,'[1]Deals (investment)'!$T:$T,AY$1)</f>
        <v>#VALUE!</v>
      </c>
      <c r="AZ1702" s="17" t="e">
        <f>SUMIFS('[1]Deals (investment)'!$C:$C,'[1]Deals (investment)'!$B:$B,$A1702,'[1]Deals (investment)'!$T:$T,AZ$1)</f>
        <v>#VALUE!</v>
      </c>
      <c r="BA1702" s="17" t="e">
        <f>SUMIFS('[1]Deals (investment)'!$C:$C,'[1]Deals (investment)'!$B:$B,$A1702,'[1]Deals (investment)'!$T:$T,BA$1)</f>
        <v>#VALUE!</v>
      </c>
      <c r="BB1702" s="17" t="e">
        <f>SUMIFS('[1]Deals (investment)'!$C:$C,'[1]Deals (investment)'!$B:$B,$A1702,'[1]Deals (investment)'!$T:$T,BB$1)</f>
        <v>#VALUE!</v>
      </c>
      <c r="BC1702" s="17" t="e">
        <f>SUMIFS('[1]Deals (Exits)'!$C:$C,'[1]Deals (Exits)'!$B:$B,$A1702)</f>
        <v>#VALUE!</v>
      </c>
      <c r="BD1702" s="17" t="e">
        <f>SUMIFS('[1]Deals (investment)'!$C:$C,'[1]Deals (investment)'!$B:$B,$A1702,'[1]Deals (investment)'!$V:$V,BD$1)</f>
        <v>#VALUE!</v>
      </c>
      <c r="BE1702" s="17" t="e">
        <f>SUMIFS('[1]Deals (investment)'!$C:$C,'[1]Deals (investment)'!$B:$B,$A1702,'[1]Deals (investment)'!$V:$V,BE$1)</f>
        <v>#VALUE!</v>
      </c>
      <c r="BF1702" s="17" t="e">
        <f>SUMIFS('[1]Deals (investment)'!$C:$C,'[1]Deals (investment)'!$B:$B,$A1702,'[1]Deals (investment)'!$V:$V,BF$1)</f>
        <v>#VALUE!</v>
      </c>
      <c r="BG1702" s="17" t="e">
        <f>SUMIFS('[1]Deals (investment)'!$C:$C,'[1]Deals (investment)'!$B:$B,$A1702,'[1]Deals (investment)'!$V:$V,BG$1)</f>
        <v>#VALUE!</v>
      </c>
      <c r="BH1702" s="17" t="e">
        <f>SUMIFS('[1]Deals (investment)'!$C:$C,'[1]Deals (investment)'!$B:$B,$A1702,'[1]Deals (investment)'!$V:$V,BH$1)</f>
        <v>#VALUE!</v>
      </c>
      <c r="BI1702" s="17" t="e">
        <f>SUMIFS('[1]Deals (investment)'!$C:$C,'[1]Deals (investment)'!$B:$B,$A1702,'[1]Deals (investment)'!$V:$V,BI$1)</f>
        <v>#VALUE!</v>
      </c>
      <c r="BJ1702" s="17" t="e">
        <f>SUMIFS('[1]Deals (investment)'!$C:$C,'[1]Deals (investment)'!$B:$B,$A1702,'[1]Deals (investment)'!$V:$V,BJ$1)</f>
        <v>#VALUE!</v>
      </c>
      <c r="BK1702" s="17" t="e">
        <f>SUMIFS('[1]Deals (investment)'!$C:$C,'[1]Deals (investment)'!$B:$B,$A1702,'[1]Deals (investment)'!$V:$V,BK$1)</f>
        <v>#VALUE!</v>
      </c>
      <c r="BL1702" s="17" t="e">
        <f>SUMIFS('[1]Deals (investment)'!$C:$C,'[1]Deals (investment)'!$B:$B,$A1702,'[1]Deals (investment)'!$V:$V,BL$1)</f>
        <v>#VALUE!</v>
      </c>
      <c r="BM1702" s="17" t="e">
        <f>SUMIFS('[1]Deals (investment)'!$C:$C,'[1]Deals (investment)'!$B:$B,$A1702,'[1]Deals (investment)'!$V:$V,BM$1)</f>
        <v>#VALUE!</v>
      </c>
      <c r="BN1702" s="15"/>
      <c r="BO1702" s="15"/>
      <c r="BP1702" s="22"/>
      <c r="BQ1702" s="15"/>
      <c r="BR1702" s="15"/>
      <c r="BS1702" s="15"/>
      <c r="BT1702" s="15"/>
      <c r="BU1702" s="15"/>
      <c r="BV1702" s="15"/>
      <c r="BW1702" s="15"/>
      <c r="BX1702" s="15"/>
      <c r="BY1702" s="15"/>
      <c r="BZ1702" s="15"/>
      <c r="CA1702" s="15"/>
      <c r="CB1702" s="15"/>
      <c r="CC1702" s="15"/>
      <c r="CD1702" s="15" t="str">
        <f t="shared" si="266"/>
        <v>Vaya AfricaAn app-based ride hailing service which connects people with the best local drivers to provide a seamless and comfortable transfer from one place to anotherActive</v>
      </c>
      <c r="CE1702" s="15"/>
      <c r="CF1702" s="15"/>
      <c r="CG1702" s="15"/>
      <c r="CH1702" s="15"/>
      <c r="CI1702" s="15"/>
      <c r="CJ1702" s="15"/>
    </row>
    <row r="1703" spans="1:88" ht="12.75">
      <c r="A1703" s="21" t="s">
        <v>10985</v>
      </c>
      <c r="B1703" s="15" t="s">
        <v>10986</v>
      </c>
      <c r="C1703" s="15" t="s">
        <v>58</v>
      </c>
      <c r="D1703" s="16">
        <v>2019</v>
      </c>
      <c r="E1703" s="15" t="s">
        <v>8300</v>
      </c>
      <c r="F1703" s="15"/>
      <c r="G1703" s="15" t="s">
        <v>783</v>
      </c>
      <c r="H1703" s="15"/>
      <c r="I1703" s="15" t="s">
        <v>783</v>
      </c>
      <c r="J1703" s="15"/>
      <c r="K1703" s="17" t="e">
        <f t="shared" si="262"/>
        <v>#VALUE!</v>
      </c>
      <c r="L1703" s="15"/>
      <c r="M1703" s="18" t="e">
        <f t="shared" si="253"/>
        <v>#VALUE!</v>
      </c>
      <c r="N1703" s="15"/>
      <c r="O1703" s="15"/>
      <c r="P1703" s="15"/>
      <c r="Q1703" s="15"/>
      <c r="R1703" s="15"/>
      <c r="S1703" s="19"/>
      <c r="T1703" s="15"/>
      <c r="U1703" s="17"/>
      <c r="V1703" s="15"/>
      <c r="W1703" s="15"/>
      <c r="X1703" s="15" t="s">
        <v>64</v>
      </c>
      <c r="Y1703" s="15" t="s">
        <v>5872</v>
      </c>
      <c r="AB1703" s="20"/>
      <c r="AC1703" s="21" t="s">
        <v>10987</v>
      </c>
      <c r="AD1703" s="15"/>
      <c r="AE1703" s="15"/>
      <c r="AF1703" s="27" t="s">
        <v>10988</v>
      </c>
      <c r="AG1703" s="22">
        <f t="shared" si="261"/>
        <v>0.38709677419354838</v>
      </c>
      <c r="AH1703" s="15" t="str">
        <f t="shared" si="259"/>
        <v/>
      </c>
      <c r="AI1703" s="22" t="e">
        <f>VLOOKUP(A1703,'[1]Deals (investment)'!$B$2:$Z$1497,1,FALSE)</f>
        <v>#N/A</v>
      </c>
      <c r="AJ1703" s="22" t="e">
        <f>VLOOKUP(A1703,'[1]Deals (investment)'!$B$2:$Z$870,15,FALSE)</f>
        <v>#N/A</v>
      </c>
      <c r="AK1703" s="17" t="e">
        <f>VLOOKUP(A1703,'[1]Deals (Exits)'!B:B,1,FALSE)</f>
        <v>#N/A</v>
      </c>
      <c r="AL1703" s="23">
        <f>VLOOKUP(G1703,[1]Lookups!$V$3:$Y$197,4,FALSE)</f>
        <v>0</v>
      </c>
      <c r="AM1703" s="17" t="str">
        <f>VLOOKUP(X1703,[1]Lookups!$B$3:$C$200,2,FALSE)</f>
        <v>E-commerce &amp; Retail</v>
      </c>
      <c r="AN1703" s="17" t="e">
        <f>VLOOKUP(R1703,[1]Lookups!$H$3:$I$69,2,FALSE)</f>
        <v>#N/A</v>
      </c>
      <c r="AO1703" s="17" t="e">
        <f>VLOOKUP(T1703,[1]Lookups!$H$3:$I$69,2,FALSE)</f>
        <v>#N/A</v>
      </c>
      <c r="AP1703" s="17" t="e">
        <f>VLOOKUP(AN1703,[1]Lookups!$N$3:$O$11,2,FALSE)</f>
        <v>#N/A</v>
      </c>
      <c r="AQ1703" s="18" t="e">
        <f>COUNTIFS('[1]Deals (investment)'!$B:$B,$A1703)</f>
        <v>#VALUE!</v>
      </c>
      <c r="AR1703" s="18" t="e">
        <f>COUNTIFS('[1]Deals (investment)'!$B:$B,$A1703,'[1]Deals (investment)'!$T:$T,$AW$1)+COUNTIFS('[1]Deals (investment)'!$B:$B,$A1703,'[1]Deals (investment)'!$T:$T,$AX$1)+COUNTIFS('[1]Deals (investment)'!$B:$B,$A1703,'[1]Deals (investment)'!$T:$T,$AY$1)</f>
        <v>#VALUE!</v>
      </c>
      <c r="AS1703" s="17" t="e">
        <f>SUMIFS('[1]Deals (investment)'!$C:$C,'[1]Deals (investment)'!$B:$B,$A1703)</f>
        <v>#VALUE!</v>
      </c>
      <c r="AT1703" s="17" t="e">
        <f t="shared" si="263"/>
        <v>#VALUE!</v>
      </c>
      <c r="AU1703" s="18" t="e">
        <f>COUNTIF('[1]Deals (Exits)'!$B:$B,A1703)</f>
        <v>#VALUE!</v>
      </c>
      <c r="AV1703" s="17" t="e">
        <f>SUMIFS('[1]Deals (investment)'!$C:$C,'[1]Deals (investment)'!$B:$B,$A1703,'[1]Deals (investment)'!$T:$T,AV$1)</f>
        <v>#VALUE!</v>
      </c>
      <c r="AW1703" s="17" t="e">
        <f>SUMIFS('[1]Deals (investment)'!$C:$C,'[1]Deals (investment)'!$B:$B,$A1703,'[1]Deals (investment)'!$T:$T,AW$1)</f>
        <v>#VALUE!</v>
      </c>
      <c r="AX1703" s="17" t="e">
        <f>SUMIFS('[1]Deals (investment)'!$C:$C,'[1]Deals (investment)'!$B:$B,$A1703,'[1]Deals (investment)'!$T:$T,AX$1)</f>
        <v>#VALUE!</v>
      </c>
      <c r="AY1703" s="17" t="e">
        <f>SUMIFS('[1]Deals (investment)'!$C:$C,'[1]Deals (investment)'!$B:$B,$A1703,'[1]Deals (investment)'!$T:$T,AY$1)</f>
        <v>#VALUE!</v>
      </c>
      <c r="AZ1703" s="17" t="e">
        <f>SUMIFS('[1]Deals (investment)'!$C:$C,'[1]Deals (investment)'!$B:$B,$A1703,'[1]Deals (investment)'!$T:$T,AZ$1)</f>
        <v>#VALUE!</v>
      </c>
      <c r="BA1703" s="17" t="e">
        <f>SUMIFS('[1]Deals (investment)'!$C:$C,'[1]Deals (investment)'!$B:$B,$A1703,'[1]Deals (investment)'!$T:$T,BA$1)</f>
        <v>#VALUE!</v>
      </c>
      <c r="BB1703" s="17" t="e">
        <f>SUMIFS('[1]Deals (investment)'!$C:$C,'[1]Deals (investment)'!$B:$B,$A1703,'[1]Deals (investment)'!$T:$T,BB$1)</f>
        <v>#VALUE!</v>
      </c>
      <c r="BC1703" s="17" t="e">
        <f>SUMIFS('[1]Deals (Exits)'!$C:$C,'[1]Deals (Exits)'!$B:$B,$A1703)</f>
        <v>#VALUE!</v>
      </c>
      <c r="BD1703" s="17" t="e">
        <f>SUMIFS('[1]Deals (investment)'!$C:$C,'[1]Deals (investment)'!$B:$B,$A1703,'[1]Deals (investment)'!$V:$V,BD$1)</f>
        <v>#VALUE!</v>
      </c>
      <c r="BE1703" s="17" t="e">
        <f>SUMIFS('[1]Deals (investment)'!$C:$C,'[1]Deals (investment)'!$B:$B,$A1703,'[1]Deals (investment)'!$V:$V,BE$1)</f>
        <v>#VALUE!</v>
      </c>
      <c r="BF1703" s="17" t="e">
        <f>SUMIFS('[1]Deals (investment)'!$C:$C,'[1]Deals (investment)'!$B:$B,$A1703,'[1]Deals (investment)'!$V:$V,BF$1)</f>
        <v>#VALUE!</v>
      </c>
      <c r="BG1703" s="17" t="e">
        <f>SUMIFS('[1]Deals (investment)'!$C:$C,'[1]Deals (investment)'!$B:$B,$A1703,'[1]Deals (investment)'!$V:$V,BG$1)</f>
        <v>#VALUE!</v>
      </c>
      <c r="BH1703" s="17" t="e">
        <f>SUMIFS('[1]Deals (investment)'!$C:$C,'[1]Deals (investment)'!$B:$B,$A1703,'[1]Deals (investment)'!$V:$V,BH$1)</f>
        <v>#VALUE!</v>
      </c>
      <c r="BI1703" s="17" t="e">
        <f>SUMIFS('[1]Deals (investment)'!$C:$C,'[1]Deals (investment)'!$B:$B,$A1703,'[1]Deals (investment)'!$V:$V,BI$1)</f>
        <v>#VALUE!</v>
      </c>
      <c r="BJ1703" s="17" t="e">
        <f>SUMIFS('[1]Deals (investment)'!$C:$C,'[1]Deals (investment)'!$B:$B,$A1703,'[1]Deals (investment)'!$V:$V,BJ$1)</f>
        <v>#VALUE!</v>
      </c>
      <c r="BK1703" s="17" t="e">
        <f>SUMIFS('[1]Deals (investment)'!$C:$C,'[1]Deals (investment)'!$B:$B,$A1703,'[1]Deals (investment)'!$V:$V,BK$1)</f>
        <v>#VALUE!</v>
      </c>
      <c r="BL1703" s="17" t="e">
        <f>SUMIFS('[1]Deals (investment)'!$C:$C,'[1]Deals (investment)'!$B:$B,$A1703,'[1]Deals (investment)'!$V:$V,BL$1)</f>
        <v>#VALUE!</v>
      </c>
      <c r="BM1703" s="17" t="e">
        <f>SUMIFS('[1]Deals (investment)'!$C:$C,'[1]Deals (investment)'!$B:$B,$A1703,'[1]Deals (investment)'!$V:$V,BM$1)</f>
        <v>#VALUE!</v>
      </c>
      <c r="BN1703" s="15"/>
      <c r="BO1703" s="15"/>
      <c r="BP1703" s="22"/>
      <c r="BQ1703" s="15"/>
      <c r="BR1703" s="15"/>
      <c r="BS1703" s="15"/>
      <c r="BT1703" s="15"/>
      <c r="BU1703" s="15"/>
      <c r="BV1703" s="15"/>
      <c r="BW1703" s="15"/>
      <c r="BX1703" s="15"/>
      <c r="BY1703" s="15"/>
      <c r="BZ1703" s="15"/>
      <c r="CA1703" s="15"/>
      <c r="CB1703" s="15"/>
      <c r="CC1703" s="15"/>
      <c r="CD1703" s="15" t="str">
        <f t="shared" si="266"/>
        <v>Veemo.maVeemo is an online marketplace operating in Morocco.Active</v>
      </c>
      <c r="CE1703" s="15"/>
      <c r="CF1703" s="15"/>
      <c r="CG1703" s="15"/>
      <c r="CH1703" s="15"/>
      <c r="CI1703" s="15"/>
      <c r="CJ1703" s="15"/>
    </row>
    <row r="1704" spans="1:88" ht="12.75">
      <c r="A1704" s="15" t="s">
        <v>10989</v>
      </c>
      <c r="B1704" s="15" t="s">
        <v>10990</v>
      </c>
      <c r="C1704" s="15" t="s">
        <v>58</v>
      </c>
      <c r="D1704" s="16">
        <v>2003</v>
      </c>
      <c r="E1704" s="15" t="s">
        <v>10991</v>
      </c>
      <c r="F1704" s="15"/>
      <c r="G1704" s="15"/>
      <c r="H1704" s="15"/>
      <c r="I1704" s="15"/>
      <c r="J1704" s="15"/>
      <c r="K1704" s="17" t="e">
        <f t="shared" si="262"/>
        <v>#VALUE!</v>
      </c>
      <c r="L1704" s="15"/>
      <c r="M1704" s="18" t="e">
        <f t="shared" si="253"/>
        <v>#VALUE!</v>
      </c>
      <c r="N1704" s="15"/>
      <c r="O1704" s="15"/>
      <c r="P1704" s="15"/>
      <c r="Q1704" s="15"/>
      <c r="R1704" s="15"/>
      <c r="S1704" s="19"/>
      <c r="T1704" s="15"/>
      <c r="U1704" s="17"/>
      <c r="V1704" s="15" t="s">
        <v>10992</v>
      </c>
      <c r="W1704" s="15"/>
      <c r="X1704" s="15" t="s">
        <v>10993</v>
      </c>
      <c r="Y1704" s="15"/>
      <c r="AB1704" s="20"/>
      <c r="AC1704" s="21" t="s">
        <v>10994</v>
      </c>
      <c r="AD1704" s="21" t="s">
        <v>10995</v>
      </c>
      <c r="AE1704" s="21" t="s">
        <v>10996</v>
      </c>
      <c r="AF1704" s="21" t="s">
        <v>10997</v>
      </c>
      <c r="AG1704" s="22">
        <f t="shared" si="261"/>
        <v>0.38709677419354838</v>
      </c>
      <c r="AH1704" s="15" t="e">
        <f t="shared" si="259"/>
        <v>#VALUE!</v>
      </c>
      <c r="AI1704" s="22" t="e">
        <f>VLOOKUP(A1704,'[1]Deals (investment)'!$B$2:$Z$1497,1,FALSE)</f>
        <v>#N/A</v>
      </c>
      <c r="AJ1704" s="22" t="e">
        <f>VLOOKUP(A1704,'[1]Deals (investment)'!$B$2:$Z$870,15,FALSE)</f>
        <v>#N/A</v>
      </c>
      <c r="AK1704" s="17" t="e">
        <f>VLOOKUP(A1704,'[1]Deals (Exits)'!B:B,1,FALSE)</f>
        <v>#N/A</v>
      </c>
      <c r="AL1704" s="23" t="e">
        <f>VLOOKUP(G1704,[1]Lookups!$V$3:$Y$197,4,FALSE)</f>
        <v>#N/A</v>
      </c>
      <c r="AM1704" s="17" t="e">
        <f>VLOOKUP(X1704,[1]Lookups!$B$3:$C$200,2,FALSE)</f>
        <v>#N/A</v>
      </c>
      <c r="AN1704" s="17" t="e">
        <f>VLOOKUP(R1704,[1]Lookups!$H$3:$I$69,2,FALSE)</f>
        <v>#N/A</v>
      </c>
      <c r="AO1704" s="17" t="e">
        <f>VLOOKUP(T1704,[1]Lookups!$H$3:$I$69,2,FALSE)</f>
        <v>#N/A</v>
      </c>
      <c r="AP1704" s="17" t="e">
        <f>VLOOKUP(AN1704,[1]Lookups!$N$3:$O$11,2,FALSE)</f>
        <v>#N/A</v>
      </c>
      <c r="AQ1704" s="18" t="e">
        <f>COUNTIFS('[1]Deals (investment)'!$B:$B,$A1704)</f>
        <v>#VALUE!</v>
      </c>
      <c r="AR1704" s="18" t="e">
        <f>COUNTIFS('[1]Deals (investment)'!$B:$B,$A1704,'[1]Deals (investment)'!$T:$T,$AW$1)+COUNTIFS('[1]Deals (investment)'!$B:$B,$A1704,'[1]Deals (investment)'!$T:$T,$AX$1)+COUNTIFS('[1]Deals (investment)'!$B:$B,$A1704,'[1]Deals (investment)'!$T:$T,$AY$1)</f>
        <v>#VALUE!</v>
      </c>
      <c r="AS1704" s="17" t="e">
        <f>SUMIFS('[1]Deals (investment)'!$C:$C,'[1]Deals (investment)'!$B:$B,$A1704)</f>
        <v>#VALUE!</v>
      </c>
      <c r="AT1704" s="17" t="e">
        <f t="shared" si="263"/>
        <v>#VALUE!</v>
      </c>
      <c r="AU1704" s="18" t="e">
        <f>COUNTIF('[1]Deals (Exits)'!$B:$B,A1704)</f>
        <v>#VALUE!</v>
      </c>
      <c r="AV1704" s="17" t="e">
        <f>SUMIFS('[1]Deals (investment)'!$C:$C,'[1]Deals (investment)'!$B:$B,$A1704,'[1]Deals (investment)'!$T:$T,AV$1)</f>
        <v>#VALUE!</v>
      </c>
      <c r="AW1704" s="17" t="e">
        <f>SUMIFS('[1]Deals (investment)'!$C:$C,'[1]Deals (investment)'!$B:$B,$A1704,'[1]Deals (investment)'!$T:$T,AW$1)</f>
        <v>#VALUE!</v>
      </c>
      <c r="AX1704" s="17" t="e">
        <f>SUMIFS('[1]Deals (investment)'!$C:$C,'[1]Deals (investment)'!$B:$B,$A1704,'[1]Deals (investment)'!$T:$T,AX$1)</f>
        <v>#VALUE!</v>
      </c>
      <c r="AY1704" s="17" t="e">
        <f>SUMIFS('[1]Deals (investment)'!$C:$C,'[1]Deals (investment)'!$B:$B,$A1704,'[1]Deals (investment)'!$T:$T,AY$1)</f>
        <v>#VALUE!</v>
      </c>
      <c r="AZ1704" s="17" t="e">
        <f>SUMIFS('[1]Deals (investment)'!$C:$C,'[1]Deals (investment)'!$B:$B,$A1704,'[1]Deals (investment)'!$T:$T,AZ$1)</f>
        <v>#VALUE!</v>
      </c>
      <c r="BA1704" s="17" t="e">
        <f>SUMIFS('[1]Deals (investment)'!$C:$C,'[1]Deals (investment)'!$B:$B,$A1704,'[1]Deals (investment)'!$T:$T,BA$1)</f>
        <v>#VALUE!</v>
      </c>
      <c r="BB1704" s="17" t="e">
        <f>SUMIFS('[1]Deals (investment)'!$C:$C,'[1]Deals (investment)'!$B:$B,$A1704,'[1]Deals (investment)'!$T:$T,BB$1)</f>
        <v>#VALUE!</v>
      </c>
      <c r="BC1704" s="17" t="e">
        <f>SUMIFS('[1]Deals (Exits)'!$C:$C,'[1]Deals (Exits)'!$B:$B,$A1704)</f>
        <v>#VALUE!</v>
      </c>
      <c r="BD1704" s="17" t="e">
        <f>SUMIFS('[1]Deals (investment)'!$C:$C,'[1]Deals (investment)'!$B:$B,$A1704,'[1]Deals (investment)'!$V:$V,BD$1)</f>
        <v>#VALUE!</v>
      </c>
      <c r="BE1704" s="17" t="e">
        <f>SUMIFS('[1]Deals (investment)'!$C:$C,'[1]Deals (investment)'!$B:$B,$A1704,'[1]Deals (investment)'!$V:$V,BE$1)</f>
        <v>#VALUE!</v>
      </c>
      <c r="BF1704" s="17" t="e">
        <f>SUMIFS('[1]Deals (investment)'!$C:$C,'[1]Deals (investment)'!$B:$B,$A1704,'[1]Deals (investment)'!$V:$V,BF$1)</f>
        <v>#VALUE!</v>
      </c>
      <c r="BG1704" s="17" t="e">
        <f>SUMIFS('[1]Deals (investment)'!$C:$C,'[1]Deals (investment)'!$B:$B,$A1704,'[1]Deals (investment)'!$V:$V,BG$1)</f>
        <v>#VALUE!</v>
      </c>
      <c r="BH1704" s="17" t="e">
        <f>SUMIFS('[1]Deals (investment)'!$C:$C,'[1]Deals (investment)'!$B:$B,$A1704,'[1]Deals (investment)'!$V:$V,BH$1)</f>
        <v>#VALUE!</v>
      </c>
      <c r="BI1704" s="17" t="e">
        <f>SUMIFS('[1]Deals (investment)'!$C:$C,'[1]Deals (investment)'!$B:$B,$A1704,'[1]Deals (investment)'!$V:$V,BI$1)</f>
        <v>#VALUE!</v>
      </c>
      <c r="BJ1704" s="17" t="e">
        <f>SUMIFS('[1]Deals (investment)'!$C:$C,'[1]Deals (investment)'!$B:$B,$A1704,'[1]Deals (investment)'!$V:$V,BJ$1)</f>
        <v>#VALUE!</v>
      </c>
      <c r="BK1704" s="17" t="e">
        <f>SUMIFS('[1]Deals (investment)'!$C:$C,'[1]Deals (investment)'!$B:$B,$A1704,'[1]Deals (investment)'!$V:$V,BK$1)</f>
        <v>#VALUE!</v>
      </c>
      <c r="BL1704" s="17" t="e">
        <f>SUMIFS('[1]Deals (investment)'!$C:$C,'[1]Deals (investment)'!$B:$B,$A1704,'[1]Deals (investment)'!$V:$V,BL$1)</f>
        <v>#VALUE!</v>
      </c>
      <c r="BM1704" s="17" t="e">
        <f>SUMIFS('[1]Deals (investment)'!$C:$C,'[1]Deals (investment)'!$B:$B,$A1704,'[1]Deals (investment)'!$V:$V,BM$1)</f>
        <v>#VALUE!</v>
      </c>
      <c r="BN1704" s="15"/>
      <c r="BO1704" s="15"/>
      <c r="BP1704" s="22"/>
      <c r="BQ1704" s="15"/>
      <c r="BR1704" s="15"/>
      <c r="BS1704" s="15"/>
      <c r="BT1704" s="15"/>
      <c r="BU1704" s="15"/>
      <c r="BV1704" s="15"/>
      <c r="BW1704" s="15"/>
      <c r="BX1704" s="15"/>
      <c r="BY1704" s="15"/>
      <c r="BZ1704" s="15"/>
      <c r="CA1704" s="15"/>
      <c r="CB1704" s="15"/>
      <c r="CC1704" s="15"/>
      <c r="CD1704" s="15" t="str">
        <f t="shared" si="266"/>
        <v>VendexEstablished in 2003, Vendex is the premier event for the UK vending industry, attracting serious buyers eager or keen to see the latest innovations on offer from machine manufacturers, ingredient suppliers and distributors of products, equipment and allied services, together with major brand names. Vendex has become a truly international exhibition, attracting exhibitors and visitors from around the world.Active</v>
      </c>
      <c r="CE1704" s="15"/>
      <c r="CF1704" s="15"/>
      <c r="CG1704" s="15"/>
      <c r="CH1704" s="15"/>
      <c r="CI1704" s="15"/>
      <c r="CJ1704" s="15"/>
    </row>
    <row r="1705" spans="1:88" ht="12.75">
      <c r="A1705" s="15" t="s">
        <v>10998</v>
      </c>
      <c r="B1705" s="15" t="s">
        <v>10999</v>
      </c>
      <c r="C1705" s="15"/>
      <c r="D1705" s="16">
        <v>2010</v>
      </c>
      <c r="E1705" s="15" t="s">
        <v>59</v>
      </c>
      <c r="F1705" s="15"/>
      <c r="G1705" s="15"/>
      <c r="H1705" s="15"/>
      <c r="I1705" s="15"/>
      <c r="J1705" s="15"/>
      <c r="K1705" s="17" t="e">
        <f t="shared" si="262"/>
        <v>#VALUE!</v>
      </c>
      <c r="L1705" s="15"/>
      <c r="M1705" s="18" t="e">
        <f t="shared" si="253"/>
        <v>#VALUE!</v>
      </c>
      <c r="N1705" s="15"/>
      <c r="O1705" s="15"/>
      <c r="P1705" s="15"/>
      <c r="Q1705" s="15"/>
      <c r="R1705" s="15"/>
      <c r="S1705" s="19"/>
      <c r="T1705" s="15"/>
      <c r="U1705" s="17"/>
      <c r="V1705" s="15" t="s">
        <v>11000</v>
      </c>
      <c r="W1705" s="15"/>
      <c r="X1705" s="15" t="s">
        <v>404</v>
      </c>
      <c r="Y1705" s="15" t="s">
        <v>11001</v>
      </c>
      <c r="AB1705" s="20"/>
      <c r="AC1705" s="21" t="s">
        <v>11002</v>
      </c>
      <c r="AD1705" s="21" t="s">
        <v>11003</v>
      </c>
      <c r="AE1705" s="21" t="s">
        <v>11004</v>
      </c>
      <c r="AF1705" s="21" t="s">
        <v>11005</v>
      </c>
      <c r="AG1705" s="22">
        <f t="shared" si="261"/>
        <v>0.38709677419354838</v>
      </c>
      <c r="AH1705" s="15" t="str">
        <f t="shared" si="259"/>
        <v/>
      </c>
      <c r="AI1705" s="22" t="e">
        <f>VLOOKUP(A1705,'[1]Deals (investment)'!$B$2:$Z$1497,1,FALSE)</f>
        <v>#N/A</v>
      </c>
      <c r="AJ1705" s="22" t="e">
        <f>VLOOKUP(A1705,'[1]Deals (investment)'!$B$2:$Z$870,15,FALSE)</f>
        <v>#N/A</v>
      </c>
      <c r="AK1705" s="17" t="e">
        <f>VLOOKUP(A1705,'[1]Deals (Exits)'!B:B,1,FALSE)</f>
        <v>#N/A</v>
      </c>
      <c r="AL1705" s="23" t="e">
        <f>VLOOKUP(G1705,[1]Lookups!$V$3:$Y$197,4,FALSE)</f>
        <v>#N/A</v>
      </c>
      <c r="AM1705" s="17" t="str">
        <f>VLOOKUP(X1705,[1]Lookups!$B$3:$C$200,2,FALSE)</f>
        <v>Other Technologies &amp; Information Technology</v>
      </c>
      <c r="AN1705" s="17" t="e">
        <f>VLOOKUP(R1705,[1]Lookups!$H$3:$I$69,2,FALSE)</f>
        <v>#N/A</v>
      </c>
      <c r="AO1705" s="17" t="e">
        <f>VLOOKUP(T1705,[1]Lookups!$H$3:$I$69,2,FALSE)</f>
        <v>#N/A</v>
      </c>
      <c r="AP1705" s="17" t="e">
        <f>VLOOKUP(AN1705,[1]Lookups!$N$3:$O$11,2,FALSE)</f>
        <v>#N/A</v>
      </c>
      <c r="AQ1705" s="18" t="e">
        <f>COUNTIFS('[1]Deals (investment)'!$B:$B,$A1705)</f>
        <v>#VALUE!</v>
      </c>
      <c r="AR1705" s="18" t="e">
        <f>COUNTIFS('[1]Deals (investment)'!$B:$B,$A1705,'[1]Deals (investment)'!$T:$T,$AW$1)+COUNTIFS('[1]Deals (investment)'!$B:$B,$A1705,'[1]Deals (investment)'!$T:$T,$AX$1)+COUNTIFS('[1]Deals (investment)'!$B:$B,$A1705,'[1]Deals (investment)'!$T:$T,$AY$1)</f>
        <v>#VALUE!</v>
      </c>
      <c r="AS1705" s="17" t="e">
        <f>SUMIFS('[1]Deals (investment)'!$C:$C,'[1]Deals (investment)'!$B:$B,$A1705)</f>
        <v>#VALUE!</v>
      </c>
      <c r="AT1705" s="17" t="e">
        <f t="shared" si="263"/>
        <v>#VALUE!</v>
      </c>
      <c r="AU1705" s="18" t="e">
        <f>COUNTIF('[1]Deals (Exits)'!$B:$B,A1705)</f>
        <v>#VALUE!</v>
      </c>
      <c r="AV1705" s="17" t="e">
        <f>SUMIFS('[1]Deals (investment)'!$C:$C,'[1]Deals (investment)'!$B:$B,$A1705,'[1]Deals (investment)'!$T:$T,AV$1)</f>
        <v>#VALUE!</v>
      </c>
      <c r="AW1705" s="17" t="e">
        <f>SUMIFS('[1]Deals (investment)'!$C:$C,'[1]Deals (investment)'!$B:$B,$A1705,'[1]Deals (investment)'!$T:$T,AW$1)</f>
        <v>#VALUE!</v>
      </c>
      <c r="AX1705" s="17" t="e">
        <f>SUMIFS('[1]Deals (investment)'!$C:$C,'[1]Deals (investment)'!$B:$B,$A1705,'[1]Deals (investment)'!$T:$T,AX$1)</f>
        <v>#VALUE!</v>
      </c>
      <c r="AY1705" s="17" t="e">
        <f>SUMIFS('[1]Deals (investment)'!$C:$C,'[1]Deals (investment)'!$B:$B,$A1705,'[1]Deals (investment)'!$T:$T,AY$1)</f>
        <v>#VALUE!</v>
      </c>
      <c r="AZ1705" s="17" t="e">
        <f>SUMIFS('[1]Deals (investment)'!$C:$C,'[1]Deals (investment)'!$B:$B,$A1705,'[1]Deals (investment)'!$T:$T,AZ$1)</f>
        <v>#VALUE!</v>
      </c>
      <c r="BA1705" s="17" t="e">
        <f>SUMIFS('[1]Deals (investment)'!$C:$C,'[1]Deals (investment)'!$B:$B,$A1705,'[1]Deals (investment)'!$T:$T,BA$1)</f>
        <v>#VALUE!</v>
      </c>
      <c r="BB1705" s="17" t="e">
        <f>SUMIFS('[1]Deals (investment)'!$C:$C,'[1]Deals (investment)'!$B:$B,$A1705,'[1]Deals (investment)'!$T:$T,BB$1)</f>
        <v>#VALUE!</v>
      </c>
      <c r="BC1705" s="17" t="e">
        <f>SUMIFS('[1]Deals (Exits)'!$C:$C,'[1]Deals (Exits)'!$B:$B,$A1705)</f>
        <v>#VALUE!</v>
      </c>
      <c r="BD1705" s="17" t="e">
        <f>SUMIFS('[1]Deals (investment)'!$C:$C,'[1]Deals (investment)'!$B:$B,$A1705,'[1]Deals (investment)'!$V:$V,BD$1)</f>
        <v>#VALUE!</v>
      </c>
      <c r="BE1705" s="17" t="e">
        <f>SUMIFS('[1]Deals (investment)'!$C:$C,'[1]Deals (investment)'!$B:$B,$A1705,'[1]Deals (investment)'!$V:$V,BE$1)</f>
        <v>#VALUE!</v>
      </c>
      <c r="BF1705" s="17" t="e">
        <f>SUMIFS('[1]Deals (investment)'!$C:$C,'[1]Deals (investment)'!$B:$B,$A1705,'[1]Deals (investment)'!$V:$V,BF$1)</f>
        <v>#VALUE!</v>
      </c>
      <c r="BG1705" s="17" t="e">
        <f>SUMIFS('[1]Deals (investment)'!$C:$C,'[1]Deals (investment)'!$B:$B,$A1705,'[1]Deals (investment)'!$V:$V,BG$1)</f>
        <v>#VALUE!</v>
      </c>
      <c r="BH1705" s="17" t="e">
        <f>SUMIFS('[1]Deals (investment)'!$C:$C,'[1]Deals (investment)'!$B:$B,$A1705,'[1]Deals (investment)'!$V:$V,BH$1)</f>
        <v>#VALUE!</v>
      </c>
      <c r="BI1705" s="17" t="e">
        <f>SUMIFS('[1]Deals (investment)'!$C:$C,'[1]Deals (investment)'!$B:$B,$A1705,'[1]Deals (investment)'!$V:$V,BI$1)</f>
        <v>#VALUE!</v>
      </c>
      <c r="BJ1705" s="17" t="e">
        <f>SUMIFS('[1]Deals (investment)'!$C:$C,'[1]Deals (investment)'!$B:$B,$A1705,'[1]Deals (investment)'!$V:$V,BJ$1)</f>
        <v>#VALUE!</v>
      </c>
      <c r="BK1705" s="17" t="e">
        <f>SUMIFS('[1]Deals (investment)'!$C:$C,'[1]Deals (investment)'!$B:$B,$A1705,'[1]Deals (investment)'!$V:$V,BK$1)</f>
        <v>#VALUE!</v>
      </c>
      <c r="BL1705" s="17" t="e">
        <f>SUMIFS('[1]Deals (investment)'!$C:$C,'[1]Deals (investment)'!$B:$B,$A1705,'[1]Deals (investment)'!$V:$V,BL$1)</f>
        <v>#VALUE!</v>
      </c>
      <c r="BM1705" s="17" t="e">
        <f>SUMIFS('[1]Deals (investment)'!$C:$C,'[1]Deals (investment)'!$B:$B,$A1705,'[1]Deals (investment)'!$V:$V,BM$1)</f>
        <v>#VALUE!</v>
      </c>
      <c r="BN1705" s="15"/>
      <c r="BO1705" s="15"/>
      <c r="BP1705" s="22"/>
      <c r="BQ1705" s="15"/>
      <c r="BR1705" s="15"/>
      <c r="BS1705" s="15"/>
      <c r="BT1705" s="15"/>
      <c r="BU1705" s="15"/>
      <c r="BV1705" s="15"/>
      <c r="BW1705" s="15"/>
      <c r="BX1705" s="15"/>
      <c r="BY1705" s="15"/>
      <c r="BZ1705" s="15"/>
      <c r="CA1705" s="15"/>
      <c r="CB1705" s="15"/>
      <c r="CC1705" s="15"/>
      <c r="CD1705" s="15"/>
      <c r="CE1705" s="15"/>
      <c r="CF1705" s="15"/>
      <c r="CG1705" s="15"/>
      <c r="CH1705" s="15"/>
      <c r="CI1705" s="15"/>
      <c r="CJ1705" s="15"/>
    </row>
    <row r="1706" spans="1:88" ht="12.75">
      <c r="A1706" s="15" t="s">
        <v>11006</v>
      </c>
      <c r="B1706" s="15" t="s">
        <v>11007</v>
      </c>
      <c r="C1706" s="15"/>
      <c r="D1706" s="16">
        <v>2017</v>
      </c>
      <c r="E1706" s="15" t="s">
        <v>11008</v>
      </c>
      <c r="F1706" s="15"/>
      <c r="G1706" s="15"/>
      <c r="H1706" s="15"/>
      <c r="I1706" s="15"/>
      <c r="J1706" s="15"/>
      <c r="K1706" s="17" t="e">
        <f t="shared" si="262"/>
        <v>#VALUE!</v>
      </c>
      <c r="L1706" s="15"/>
      <c r="M1706" s="18" t="e">
        <f t="shared" si="253"/>
        <v>#VALUE!</v>
      </c>
      <c r="N1706" s="15"/>
      <c r="O1706" s="15"/>
      <c r="P1706" s="15"/>
      <c r="Q1706" s="15"/>
      <c r="R1706" s="15"/>
      <c r="S1706" s="19"/>
      <c r="T1706" s="15"/>
      <c r="U1706" s="17"/>
      <c r="V1706" s="15" t="s">
        <v>11009</v>
      </c>
      <c r="W1706" s="15"/>
      <c r="X1706" s="15" t="s">
        <v>158</v>
      </c>
      <c r="Y1706" s="15" t="s">
        <v>11010</v>
      </c>
      <c r="AB1706" s="20"/>
      <c r="AC1706" s="21" t="s">
        <v>11011</v>
      </c>
      <c r="AD1706" s="21" t="s">
        <v>11012</v>
      </c>
      <c r="AE1706" s="15"/>
      <c r="AF1706" s="15"/>
      <c r="AG1706" s="22">
        <f t="shared" si="261"/>
        <v>0.32258064516129031</v>
      </c>
      <c r="AH1706" s="15" t="str">
        <f t="shared" si="259"/>
        <v/>
      </c>
      <c r="AI1706" s="22" t="e">
        <f>VLOOKUP(A1706,'[1]Deals (investment)'!$B$2:$Z$1497,1,FALSE)</f>
        <v>#N/A</v>
      </c>
      <c r="AJ1706" s="22" t="e">
        <f>VLOOKUP(A1706,'[1]Deals (investment)'!$B$2:$Z$870,15,FALSE)</f>
        <v>#N/A</v>
      </c>
      <c r="AK1706" s="17" t="e">
        <f>VLOOKUP(A1706,'[1]Deals (Exits)'!B:B,1,FALSE)</f>
        <v>#N/A</v>
      </c>
      <c r="AL1706" s="23" t="e">
        <f>VLOOKUP(G1706,[1]Lookups!$V$3:$Y$197,4,FALSE)</f>
        <v>#N/A</v>
      </c>
      <c r="AM1706" s="17" t="str">
        <f>VLOOKUP(X1706,[1]Lookups!$B$3:$C$200,2,FALSE)</f>
        <v>Financial Services</v>
      </c>
      <c r="AN1706" s="17" t="e">
        <f>VLOOKUP(R1706,[1]Lookups!$H$3:$I$69,2,FALSE)</f>
        <v>#N/A</v>
      </c>
      <c r="AO1706" s="17" t="e">
        <f>VLOOKUP(T1706,[1]Lookups!$H$3:$I$69,2,FALSE)</f>
        <v>#N/A</v>
      </c>
      <c r="AP1706" s="17" t="e">
        <f>VLOOKUP(AN1706,[1]Lookups!$N$3:$O$11,2,FALSE)</f>
        <v>#N/A</v>
      </c>
      <c r="AQ1706" s="18" t="e">
        <f>COUNTIFS('[1]Deals (investment)'!$B:$B,$A1706)</f>
        <v>#VALUE!</v>
      </c>
      <c r="AR1706" s="18" t="e">
        <f>COUNTIFS('[1]Deals (investment)'!$B:$B,$A1706,'[1]Deals (investment)'!$T:$T,$AW$1)+COUNTIFS('[1]Deals (investment)'!$B:$B,$A1706,'[1]Deals (investment)'!$T:$T,$AX$1)+COUNTIFS('[1]Deals (investment)'!$B:$B,$A1706,'[1]Deals (investment)'!$T:$T,$AY$1)</f>
        <v>#VALUE!</v>
      </c>
      <c r="AS1706" s="17" t="e">
        <f>SUMIFS('[1]Deals (investment)'!$C:$C,'[1]Deals (investment)'!$B:$B,$A1706)</f>
        <v>#VALUE!</v>
      </c>
      <c r="AT1706" s="17" t="e">
        <f t="shared" si="263"/>
        <v>#VALUE!</v>
      </c>
      <c r="AU1706" s="18" t="e">
        <f>COUNTIF('[1]Deals (Exits)'!$B:$B,A1706)</f>
        <v>#VALUE!</v>
      </c>
      <c r="AV1706" s="17" t="e">
        <f>SUMIFS('[1]Deals (investment)'!$C:$C,'[1]Deals (investment)'!$B:$B,$A1706,'[1]Deals (investment)'!$T:$T,AV$1)</f>
        <v>#VALUE!</v>
      </c>
      <c r="AW1706" s="17" t="e">
        <f>SUMIFS('[1]Deals (investment)'!$C:$C,'[1]Deals (investment)'!$B:$B,$A1706,'[1]Deals (investment)'!$T:$T,AW$1)</f>
        <v>#VALUE!</v>
      </c>
      <c r="AX1706" s="17" t="e">
        <f>SUMIFS('[1]Deals (investment)'!$C:$C,'[1]Deals (investment)'!$B:$B,$A1706,'[1]Deals (investment)'!$T:$T,AX$1)</f>
        <v>#VALUE!</v>
      </c>
      <c r="AY1706" s="17" t="e">
        <f>SUMIFS('[1]Deals (investment)'!$C:$C,'[1]Deals (investment)'!$B:$B,$A1706,'[1]Deals (investment)'!$T:$T,AY$1)</f>
        <v>#VALUE!</v>
      </c>
      <c r="AZ1706" s="17" t="e">
        <f>SUMIFS('[1]Deals (investment)'!$C:$C,'[1]Deals (investment)'!$B:$B,$A1706,'[1]Deals (investment)'!$T:$T,AZ$1)</f>
        <v>#VALUE!</v>
      </c>
      <c r="BA1706" s="17" t="e">
        <f>SUMIFS('[1]Deals (investment)'!$C:$C,'[1]Deals (investment)'!$B:$B,$A1706,'[1]Deals (investment)'!$T:$T,BA$1)</f>
        <v>#VALUE!</v>
      </c>
      <c r="BB1706" s="17" t="e">
        <f>SUMIFS('[1]Deals (investment)'!$C:$C,'[1]Deals (investment)'!$B:$B,$A1706,'[1]Deals (investment)'!$T:$T,BB$1)</f>
        <v>#VALUE!</v>
      </c>
      <c r="BC1706" s="17" t="e">
        <f>SUMIFS('[1]Deals (Exits)'!$C:$C,'[1]Deals (Exits)'!$B:$B,$A1706)</f>
        <v>#VALUE!</v>
      </c>
      <c r="BD1706" s="17" t="e">
        <f>SUMIFS('[1]Deals (investment)'!$C:$C,'[1]Deals (investment)'!$B:$B,$A1706,'[1]Deals (investment)'!$V:$V,BD$1)</f>
        <v>#VALUE!</v>
      </c>
      <c r="BE1706" s="17" t="e">
        <f>SUMIFS('[1]Deals (investment)'!$C:$C,'[1]Deals (investment)'!$B:$B,$A1706,'[1]Deals (investment)'!$V:$V,BE$1)</f>
        <v>#VALUE!</v>
      </c>
      <c r="BF1706" s="17" t="e">
        <f>SUMIFS('[1]Deals (investment)'!$C:$C,'[1]Deals (investment)'!$B:$B,$A1706,'[1]Deals (investment)'!$V:$V,BF$1)</f>
        <v>#VALUE!</v>
      </c>
      <c r="BG1706" s="17" t="e">
        <f>SUMIFS('[1]Deals (investment)'!$C:$C,'[1]Deals (investment)'!$B:$B,$A1706,'[1]Deals (investment)'!$V:$V,BG$1)</f>
        <v>#VALUE!</v>
      </c>
      <c r="BH1706" s="17" t="e">
        <f>SUMIFS('[1]Deals (investment)'!$C:$C,'[1]Deals (investment)'!$B:$B,$A1706,'[1]Deals (investment)'!$V:$V,BH$1)</f>
        <v>#VALUE!</v>
      </c>
      <c r="BI1706" s="17" t="e">
        <f>SUMIFS('[1]Deals (investment)'!$C:$C,'[1]Deals (investment)'!$B:$B,$A1706,'[1]Deals (investment)'!$V:$V,BI$1)</f>
        <v>#VALUE!</v>
      </c>
      <c r="BJ1706" s="17" t="e">
        <f>SUMIFS('[1]Deals (investment)'!$C:$C,'[1]Deals (investment)'!$B:$B,$A1706,'[1]Deals (investment)'!$V:$V,BJ$1)</f>
        <v>#VALUE!</v>
      </c>
      <c r="BK1706" s="17" t="e">
        <f>SUMIFS('[1]Deals (investment)'!$C:$C,'[1]Deals (investment)'!$B:$B,$A1706,'[1]Deals (investment)'!$V:$V,BK$1)</f>
        <v>#VALUE!</v>
      </c>
      <c r="BL1706" s="17" t="e">
        <f>SUMIFS('[1]Deals (investment)'!$C:$C,'[1]Deals (investment)'!$B:$B,$A1706,'[1]Deals (investment)'!$V:$V,BL$1)</f>
        <v>#VALUE!</v>
      </c>
      <c r="BM1706" s="17" t="e">
        <f>SUMIFS('[1]Deals (investment)'!$C:$C,'[1]Deals (investment)'!$B:$B,$A1706,'[1]Deals (investment)'!$V:$V,BM$1)</f>
        <v>#VALUE!</v>
      </c>
      <c r="BN1706" s="15"/>
      <c r="BO1706" s="15"/>
      <c r="BP1706" s="22"/>
      <c r="BQ1706" s="15"/>
      <c r="BR1706" s="15"/>
      <c r="BS1706" s="15"/>
      <c r="BT1706" s="15"/>
      <c r="BU1706" s="15"/>
      <c r="BV1706" s="15"/>
      <c r="BW1706" s="15"/>
      <c r="BX1706" s="15"/>
      <c r="BY1706" s="15"/>
      <c r="BZ1706" s="15"/>
      <c r="CA1706" s="15"/>
      <c r="CB1706" s="15"/>
      <c r="CC1706" s="15"/>
      <c r="CD1706" s="15" t="str">
        <f>CONCATENATE(A1706,B1706,C1706)</f>
        <v>VertofxVERTO provides liquidity and price discovery tools for international businesses.</v>
      </c>
      <c r="CE1706" s="15"/>
      <c r="CF1706" s="15"/>
      <c r="CG1706" s="15"/>
      <c r="CH1706" s="15"/>
      <c r="CI1706" s="15"/>
      <c r="CJ1706" s="15"/>
    </row>
    <row r="1707" spans="1:88" ht="25.5">
      <c r="A1707" s="15" t="s">
        <v>11013</v>
      </c>
      <c r="B1707" s="15" t="s">
        <v>11014</v>
      </c>
      <c r="C1707" s="15" t="s">
        <v>58</v>
      </c>
      <c r="D1707" s="16">
        <v>1995</v>
      </c>
      <c r="E1707" s="26" t="s">
        <v>11015</v>
      </c>
      <c r="F1707" s="26"/>
      <c r="G1707" s="26" t="s">
        <v>1699</v>
      </c>
      <c r="H1707" s="26"/>
      <c r="I1707" s="15" t="s">
        <v>1699</v>
      </c>
      <c r="J1707" s="26"/>
      <c r="K1707" s="17" t="e">
        <f t="shared" si="262"/>
        <v>#VALUE!</v>
      </c>
      <c r="L1707" s="15"/>
      <c r="M1707" s="18" t="e">
        <f t="shared" si="253"/>
        <v>#VALUE!</v>
      </c>
      <c r="N1707" s="15"/>
      <c r="O1707" s="15"/>
      <c r="P1707" s="15"/>
      <c r="Q1707" s="15"/>
      <c r="R1707" s="15"/>
      <c r="S1707" s="19"/>
      <c r="T1707" s="15"/>
      <c r="U1707" s="17"/>
      <c r="V1707" s="15"/>
      <c r="W1707" s="15"/>
      <c r="X1707" s="15" t="s">
        <v>404</v>
      </c>
      <c r="Y1707" s="15" t="s">
        <v>11016</v>
      </c>
      <c r="AB1707" s="20"/>
      <c r="AC1707" s="15"/>
      <c r="AD1707" s="15"/>
      <c r="AE1707" s="15"/>
      <c r="AF1707" s="15"/>
      <c r="AG1707" s="22">
        <f t="shared" si="261"/>
        <v>0.32258064516129031</v>
      </c>
      <c r="AH1707" s="15" t="e">
        <f t="shared" si="259"/>
        <v>#VALUE!</v>
      </c>
      <c r="AI1707" s="22" t="e">
        <f>VLOOKUP(A1707,'[1]Deals (investment)'!$B$2:$Z$1497,1,FALSE)</f>
        <v>#N/A</v>
      </c>
      <c r="AJ1707" s="22" t="e">
        <f>VLOOKUP(A1707,'[1]Deals (investment)'!$B$2:$Z$870,15,FALSE)</f>
        <v>#N/A</v>
      </c>
      <c r="AK1707" s="17" t="e">
        <f>VLOOKUP(A1707,'[1]Deals (Exits)'!B:B,1,FALSE)</f>
        <v>#N/A</v>
      </c>
      <c r="AL1707" s="23">
        <f>VLOOKUP(G1707,[1]Lookups!$V$3:$Y$197,4,FALSE)</f>
        <v>1</v>
      </c>
      <c r="AM1707" s="17" t="str">
        <f>VLOOKUP(X1707,[1]Lookups!$B$3:$C$200,2,FALSE)</f>
        <v>Other Technologies &amp; Information Technology</v>
      </c>
      <c r="AN1707" s="17" t="e">
        <f>VLOOKUP(R1707,[1]Lookups!$H$3:$I$69,2,FALSE)</f>
        <v>#N/A</v>
      </c>
      <c r="AO1707" s="17" t="e">
        <f>VLOOKUP(T1707,[1]Lookups!$H$3:$I$69,2,FALSE)</f>
        <v>#N/A</v>
      </c>
      <c r="AP1707" s="17" t="e">
        <f>VLOOKUP(AN1707,[1]Lookups!$N$3:$O$11,2,FALSE)</f>
        <v>#N/A</v>
      </c>
      <c r="AQ1707" s="18" t="e">
        <f>COUNTIFS('[1]Deals (investment)'!$B:$B,$A1707)</f>
        <v>#VALUE!</v>
      </c>
      <c r="AR1707" s="18" t="e">
        <f>COUNTIFS('[1]Deals (investment)'!$B:$B,$A1707,'[1]Deals (investment)'!$T:$T,$AW$1)+COUNTIFS('[1]Deals (investment)'!$B:$B,$A1707,'[1]Deals (investment)'!$T:$T,$AX$1)+COUNTIFS('[1]Deals (investment)'!$B:$B,$A1707,'[1]Deals (investment)'!$T:$T,$AY$1)</f>
        <v>#VALUE!</v>
      </c>
      <c r="AS1707" s="17" t="e">
        <f>SUMIFS('[1]Deals (investment)'!$C:$C,'[1]Deals (investment)'!$B:$B,$A1707)</f>
        <v>#VALUE!</v>
      </c>
      <c r="AT1707" s="17" t="e">
        <f t="shared" si="263"/>
        <v>#VALUE!</v>
      </c>
      <c r="AU1707" s="18" t="e">
        <f>COUNTIF('[1]Deals (Exits)'!$B:$B,A1707)</f>
        <v>#VALUE!</v>
      </c>
      <c r="AV1707" s="17" t="e">
        <f>SUMIFS('[1]Deals (investment)'!$C:$C,'[1]Deals (investment)'!$B:$B,$A1707,'[1]Deals (investment)'!$T:$T,AV$1)</f>
        <v>#VALUE!</v>
      </c>
      <c r="AW1707" s="17" t="e">
        <f>SUMIFS('[1]Deals (investment)'!$C:$C,'[1]Deals (investment)'!$B:$B,$A1707,'[1]Deals (investment)'!$T:$T,AW$1)</f>
        <v>#VALUE!</v>
      </c>
      <c r="AX1707" s="17" t="e">
        <f>SUMIFS('[1]Deals (investment)'!$C:$C,'[1]Deals (investment)'!$B:$B,$A1707,'[1]Deals (investment)'!$T:$T,AX$1)</f>
        <v>#VALUE!</v>
      </c>
      <c r="AY1707" s="17" t="e">
        <f>SUMIFS('[1]Deals (investment)'!$C:$C,'[1]Deals (investment)'!$B:$B,$A1707,'[1]Deals (investment)'!$T:$T,AY$1)</f>
        <v>#VALUE!</v>
      </c>
      <c r="AZ1707" s="17" t="e">
        <f>SUMIFS('[1]Deals (investment)'!$C:$C,'[1]Deals (investment)'!$B:$B,$A1707,'[1]Deals (investment)'!$T:$T,AZ$1)</f>
        <v>#VALUE!</v>
      </c>
      <c r="BA1707" s="17" t="e">
        <f>SUMIFS('[1]Deals (investment)'!$C:$C,'[1]Deals (investment)'!$B:$B,$A1707,'[1]Deals (investment)'!$T:$T,BA$1)</f>
        <v>#VALUE!</v>
      </c>
      <c r="BB1707" s="17" t="e">
        <f>SUMIFS('[1]Deals (investment)'!$C:$C,'[1]Deals (investment)'!$B:$B,$A1707,'[1]Deals (investment)'!$T:$T,BB$1)</f>
        <v>#VALUE!</v>
      </c>
      <c r="BC1707" s="17" t="e">
        <f>SUMIFS('[1]Deals (Exits)'!$C:$C,'[1]Deals (Exits)'!$B:$B,$A1707)</f>
        <v>#VALUE!</v>
      </c>
      <c r="BD1707" s="17" t="e">
        <f>SUMIFS('[1]Deals (investment)'!$C:$C,'[1]Deals (investment)'!$B:$B,$A1707,'[1]Deals (investment)'!$V:$V,BD$1)</f>
        <v>#VALUE!</v>
      </c>
      <c r="BE1707" s="17" t="e">
        <f>SUMIFS('[1]Deals (investment)'!$C:$C,'[1]Deals (investment)'!$B:$B,$A1707,'[1]Deals (investment)'!$V:$V,BE$1)</f>
        <v>#VALUE!</v>
      </c>
      <c r="BF1707" s="17" t="e">
        <f>SUMIFS('[1]Deals (investment)'!$C:$C,'[1]Deals (investment)'!$B:$B,$A1707,'[1]Deals (investment)'!$V:$V,BF$1)</f>
        <v>#VALUE!</v>
      </c>
      <c r="BG1707" s="17" t="e">
        <f>SUMIFS('[1]Deals (investment)'!$C:$C,'[1]Deals (investment)'!$B:$B,$A1707,'[1]Deals (investment)'!$V:$V,BG$1)</f>
        <v>#VALUE!</v>
      </c>
      <c r="BH1707" s="17" t="e">
        <f>SUMIFS('[1]Deals (investment)'!$C:$C,'[1]Deals (investment)'!$B:$B,$A1707,'[1]Deals (investment)'!$V:$V,BH$1)</f>
        <v>#VALUE!</v>
      </c>
      <c r="BI1707" s="17" t="e">
        <f>SUMIFS('[1]Deals (investment)'!$C:$C,'[1]Deals (investment)'!$B:$B,$A1707,'[1]Deals (investment)'!$V:$V,BI$1)</f>
        <v>#VALUE!</v>
      </c>
      <c r="BJ1707" s="17" t="e">
        <f>SUMIFS('[1]Deals (investment)'!$C:$C,'[1]Deals (investment)'!$B:$B,$A1707,'[1]Deals (investment)'!$V:$V,BJ$1)</f>
        <v>#VALUE!</v>
      </c>
      <c r="BK1707" s="17" t="e">
        <f>SUMIFS('[1]Deals (investment)'!$C:$C,'[1]Deals (investment)'!$B:$B,$A1707,'[1]Deals (investment)'!$V:$V,BK$1)</f>
        <v>#VALUE!</v>
      </c>
      <c r="BL1707" s="17" t="e">
        <f>SUMIFS('[1]Deals (investment)'!$C:$C,'[1]Deals (investment)'!$B:$B,$A1707,'[1]Deals (investment)'!$V:$V,BL$1)</f>
        <v>#VALUE!</v>
      </c>
      <c r="BM1707" s="17" t="e">
        <f>SUMIFS('[1]Deals (investment)'!$C:$C,'[1]Deals (investment)'!$B:$B,$A1707,'[1]Deals (investment)'!$V:$V,BM$1)</f>
        <v>#VALUE!</v>
      </c>
      <c r="BN1707" s="15"/>
      <c r="BO1707" s="15"/>
      <c r="BP1707" s="22"/>
      <c r="BQ1707" s="15"/>
      <c r="BR1707" s="15"/>
      <c r="BS1707" s="15"/>
      <c r="BT1707" s="15"/>
      <c r="BU1707" s="15"/>
      <c r="BV1707" s="15"/>
      <c r="BW1707" s="15"/>
      <c r="BX1707" s="15"/>
      <c r="BY1707" s="15"/>
      <c r="BZ1707" s="15"/>
      <c r="CA1707" s="15"/>
      <c r="CB1707" s="15"/>
      <c r="CC1707" s="15"/>
      <c r="CD1707" s="15"/>
      <c r="CE1707" s="15"/>
      <c r="CF1707" s="15"/>
      <c r="CG1707" s="15"/>
      <c r="CH1707" s="15"/>
      <c r="CI1707" s="15"/>
      <c r="CJ1707" s="15"/>
    </row>
    <row r="1708" spans="1:88" ht="12.75">
      <c r="A1708" s="15" t="s">
        <v>11017</v>
      </c>
      <c r="B1708" s="15" t="s">
        <v>11018</v>
      </c>
      <c r="C1708" s="15" t="s">
        <v>58</v>
      </c>
      <c r="D1708" s="16">
        <v>2018</v>
      </c>
      <c r="E1708" s="15" t="s">
        <v>59</v>
      </c>
      <c r="F1708" s="15"/>
      <c r="G1708" s="15" t="s">
        <v>61</v>
      </c>
      <c r="H1708" s="15"/>
      <c r="I1708" s="15" t="s">
        <v>61</v>
      </c>
      <c r="J1708" s="15"/>
      <c r="K1708" s="17" t="e">
        <f t="shared" si="262"/>
        <v>#VALUE!</v>
      </c>
      <c r="L1708" s="15"/>
      <c r="M1708" s="18" t="e">
        <f t="shared" si="253"/>
        <v>#VALUE!</v>
      </c>
      <c r="N1708" s="15"/>
      <c r="O1708" s="15"/>
      <c r="P1708" s="15"/>
      <c r="Q1708" s="15"/>
      <c r="R1708" s="15"/>
      <c r="S1708" s="19"/>
      <c r="T1708" s="15"/>
      <c r="U1708" s="17"/>
      <c r="V1708" s="15" t="s">
        <v>11019</v>
      </c>
      <c r="W1708" s="25"/>
      <c r="X1708" s="25" t="s">
        <v>921</v>
      </c>
      <c r="Y1708" s="15" t="s">
        <v>11020</v>
      </c>
      <c r="AB1708" s="20"/>
      <c r="AC1708" s="21" t="s">
        <v>11021</v>
      </c>
      <c r="AD1708" s="15"/>
      <c r="AE1708" s="21" t="s">
        <v>11022</v>
      </c>
      <c r="AF1708" s="21" t="s">
        <v>11023</v>
      </c>
      <c r="AG1708" s="22">
        <f t="shared" si="261"/>
        <v>0.45161290322580644</v>
      </c>
      <c r="AH1708" s="15" t="str">
        <f t="shared" si="259"/>
        <v/>
      </c>
      <c r="AI1708" s="22" t="str">
        <f>VLOOKUP(A1708,'[1]Deals (investment)'!$B$2:$Z$1497,1,FALSE)</f>
        <v>VetSark</v>
      </c>
      <c r="AJ1708" s="22">
        <f>VLOOKUP(A1708,'[1]Deals (investment)'!$B$2:$Z$870,15,FALSE)</f>
        <v>1</v>
      </c>
      <c r="AK1708" s="17" t="e">
        <f>VLOOKUP(A1708,'[1]Deals (Exits)'!B:B,1,FALSE)</f>
        <v>#N/A</v>
      </c>
      <c r="AL1708" s="23">
        <f>VLOOKUP(G1708,[1]Lookups!$V$3:$Y$197,4,FALSE)</f>
        <v>0</v>
      </c>
      <c r="AM1708" s="17" t="str">
        <f>VLOOKUP(X1708,[1]Lookups!$B$3:$C$200,2,FALSE)</f>
        <v>Other Technologies &amp; Information Technology</v>
      </c>
      <c r="AN1708" s="17" t="e">
        <f>VLOOKUP(R1708,[1]Lookups!$H$3:$I$69,2,FALSE)</f>
        <v>#N/A</v>
      </c>
      <c r="AO1708" s="17" t="e">
        <f>VLOOKUP(T1708,[1]Lookups!$H$3:$I$69,2,FALSE)</f>
        <v>#N/A</v>
      </c>
      <c r="AP1708" s="17" t="e">
        <f>VLOOKUP(AN1708,[1]Lookups!$N$3:$O$11,2,FALSE)</f>
        <v>#N/A</v>
      </c>
      <c r="AQ1708" s="18" t="e">
        <f>COUNTIFS('[1]Deals (investment)'!$B:$B,$A1708)</f>
        <v>#VALUE!</v>
      </c>
      <c r="AR1708" s="18" t="e">
        <f>COUNTIFS('[1]Deals (investment)'!$B:$B,$A1708,'[1]Deals (investment)'!$T:$T,$AW$1)+COUNTIFS('[1]Deals (investment)'!$B:$B,$A1708,'[1]Deals (investment)'!$T:$T,$AX$1)+COUNTIFS('[1]Deals (investment)'!$B:$B,$A1708,'[1]Deals (investment)'!$T:$T,$AY$1)</f>
        <v>#VALUE!</v>
      </c>
      <c r="AS1708" s="17" t="e">
        <f>SUMIFS('[1]Deals (investment)'!$C:$C,'[1]Deals (investment)'!$B:$B,$A1708)</f>
        <v>#VALUE!</v>
      </c>
      <c r="AT1708" s="17" t="e">
        <f t="shared" si="263"/>
        <v>#VALUE!</v>
      </c>
      <c r="AU1708" s="18" t="e">
        <f>COUNTIF('[1]Deals (Exits)'!$B:$B,A1708)</f>
        <v>#VALUE!</v>
      </c>
      <c r="AV1708" s="17" t="e">
        <f>SUMIFS('[1]Deals (investment)'!$C:$C,'[1]Deals (investment)'!$B:$B,$A1708,'[1]Deals (investment)'!$T:$T,AV$1)</f>
        <v>#VALUE!</v>
      </c>
      <c r="AW1708" s="17" t="e">
        <f>SUMIFS('[1]Deals (investment)'!$C:$C,'[1]Deals (investment)'!$B:$B,$A1708,'[1]Deals (investment)'!$T:$T,AW$1)</f>
        <v>#VALUE!</v>
      </c>
      <c r="AX1708" s="17" t="e">
        <f>SUMIFS('[1]Deals (investment)'!$C:$C,'[1]Deals (investment)'!$B:$B,$A1708,'[1]Deals (investment)'!$T:$T,AX$1)</f>
        <v>#VALUE!</v>
      </c>
      <c r="AY1708" s="17" t="e">
        <f>SUMIFS('[1]Deals (investment)'!$C:$C,'[1]Deals (investment)'!$B:$B,$A1708,'[1]Deals (investment)'!$T:$T,AY$1)</f>
        <v>#VALUE!</v>
      </c>
      <c r="AZ1708" s="17" t="e">
        <f>SUMIFS('[1]Deals (investment)'!$C:$C,'[1]Deals (investment)'!$B:$B,$A1708,'[1]Deals (investment)'!$T:$T,AZ$1)</f>
        <v>#VALUE!</v>
      </c>
      <c r="BA1708" s="17" t="e">
        <f>SUMIFS('[1]Deals (investment)'!$C:$C,'[1]Deals (investment)'!$B:$B,$A1708,'[1]Deals (investment)'!$T:$T,BA$1)</f>
        <v>#VALUE!</v>
      </c>
      <c r="BB1708" s="17" t="e">
        <f>SUMIFS('[1]Deals (investment)'!$C:$C,'[1]Deals (investment)'!$B:$B,$A1708,'[1]Deals (investment)'!$T:$T,BB$1)</f>
        <v>#VALUE!</v>
      </c>
      <c r="BC1708" s="17" t="e">
        <f>SUMIFS('[1]Deals (Exits)'!$C:$C,'[1]Deals (Exits)'!$B:$B,$A1708)</f>
        <v>#VALUE!</v>
      </c>
      <c r="BD1708" s="17" t="e">
        <f>SUMIFS('[1]Deals (investment)'!$C:$C,'[1]Deals (investment)'!$B:$B,$A1708,'[1]Deals (investment)'!$V:$V,BD$1)</f>
        <v>#VALUE!</v>
      </c>
      <c r="BE1708" s="17" t="e">
        <f>SUMIFS('[1]Deals (investment)'!$C:$C,'[1]Deals (investment)'!$B:$B,$A1708,'[1]Deals (investment)'!$V:$V,BE$1)</f>
        <v>#VALUE!</v>
      </c>
      <c r="BF1708" s="17" t="e">
        <f>SUMIFS('[1]Deals (investment)'!$C:$C,'[1]Deals (investment)'!$B:$B,$A1708,'[1]Deals (investment)'!$V:$V,BF$1)</f>
        <v>#VALUE!</v>
      </c>
      <c r="BG1708" s="17" t="e">
        <f>SUMIFS('[1]Deals (investment)'!$C:$C,'[1]Deals (investment)'!$B:$B,$A1708,'[1]Deals (investment)'!$V:$V,BG$1)</f>
        <v>#VALUE!</v>
      </c>
      <c r="BH1708" s="17" t="e">
        <f>SUMIFS('[1]Deals (investment)'!$C:$C,'[1]Deals (investment)'!$B:$B,$A1708,'[1]Deals (investment)'!$V:$V,BH$1)</f>
        <v>#VALUE!</v>
      </c>
      <c r="BI1708" s="17" t="e">
        <f>SUMIFS('[1]Deals (investment)'!$C:$C,'[1]Deals (investment)'!$B:$B,$A1708,'[1]Deals (investment)'!$V:$V,BI$1)</f>
        <v>#VALUE!</v>
      </c>
      <c r="BJ1708" s="17" t="e">
        <f>SUMIFS('[1]Deals (investment)'!$C:$C,'[1]Deals (investment)'!$B:$B,$A1708,'[1]Deals (investment)'!$V:$V,BJ$1)</f>
        <v>#VALUE!</v>
      </c>
      <c r="BK1708" s="17" t="e">
        <f>SUMIFS('[1]Deals (investment)'!$C:$C,'[1]Deals (investment)'!$B:$B,$A1708,'[1]Deals (investment)'!$V:$V,BK$1)</f>
        <v>#VALUE!</v>
      </c>
      <c r="BL1708" s="17" t="e">
        <f>SUMIFS('[1]Deals (investment)'!$C:$C,'[1]Deals (investment)'!$B:$B,$A1708,'[1]Deals (investment)'!$V:$V,BL$1)</f>
        <v>#VALUE!</v>
      </c>
      <c r="BM1708" s="17" t="e">
        <f>SUMIFS('[1]Deals (investment)'!$C:$C,'[1]Deals (investment)'!$B:$B,$A1708,'[1]Deals (investment)'!$V:$V,BM$1)</f>
        <v>#VALUE!</v>
      </c>
      <c r="BN1708" s="15"/>
      <c r="BO1708" s="15"/>
      <c r="BP1708" s="22"/>
      <c r="BQ1708" s="15"/>
      <c r="BR1708" s="15"/>
      <c r="BS1708" s="15"/>
      <c r="BT1708" s="15"/>
      <c r="BU1708" s="15"/>
      <c r="BV1708" s="15"/>
      <c r="BW1708" s="15"/>
      <c r="BX1708" s="15"/>
      <c r="BY1708" s="15"/>
      <c r="BZ1708" s="15"/>
      <c r="CA1708" s="15"/>
      <c r="CB1708" s="15"/>
      <c r="CC1708" s="15"/>
      <c r="CD1708" s="15" t="str">
        <f>CONCATENATE(A1708,B1708,C1708)</f>
        <v>VetsarkBy simply using Vetsark you can manage your doctors (staff), conduct sales and inventory, and boost your business productivity by over 100%.Active</v>
      </c>
      <c r="CE1708" s="15"/>
      <c r="CF1708" s="15"/>
      <c r="CG1708" s="15"/>
      <c r="CH1708" s="15"/>
      <c r="CI1708" s="15"/>
      <c r="CJ1708" s="15"/>
    </row>
    <row r="1709" spans="1:88" ht="25.5">
      <c r="A1709" s="15" t="s">
        <v>11024</v>
      </c>
      <c r="B1709" s="15" t="s">
        <v>11025</v>
      </c>
      <c r="C1709" s="15" t="s">
        <v>58</v>
      </c>
      <c r="D1709" s="16">
        <v>2017</v>
      </c>
      <c r="E1709" s="26" t="s">
        <v>90</v>
      </c>
      <c r="F1709" s="26" t="s">
        <v>199</v>
      </c>
      <c r="G1709" s="26" t="s">
        <v>91</v>
      </c>
      <c r="H1709" s="26"/>
      <c r="I1709" s="15" t="s">
        <v>91</v>
      </c>
      <c r="J1709" s="26"/>
      <c r="K1709" s="17" t="e">
        <f t="shared" si="262"/>
        <v>#VALUE!</v>
      </c>
      <c r="L1709" s="15"/>
      <c r="M1709" s="18" t="e">
        <f t="shared" si="253"/>
        <v>#VALUE!</v>
      </c>
      <c r="N1709" s="15"/>
      <c r="O1709" s="15"/>
      <c r="P1709" s="15"/>
      <c r="Q1709" s="15"/>
      <c r="R1709" s="15" t="s">
        <v>375</v>
      </c>
      <c r="S1709" s="19" t="s">
        <v>144</v>
      </c>
      <c r="T1709" s="15" t="s">
        <v>1042</v>
      </c>
      <c r="U1709" s="17" t="s">
        <v>144</v>
      </c>
      <c r="V1709" s="15" t="s">
        <v>11026</v>
      </c>
      <c r="W1709" s="15">
        <v>0</v>
      </c>
      <c r="X1709" s="15" t="s">
        <v>4628</v>
      </c>
      <c r="Y1709" s="15" t="s">
        <v>11027</v>
      </c>
      <c r="AB1709" s="32">
        <v>43506</v>
      </c>
      <c r="AC1709" s="21" t="s">
        <v>11028</v>
      </c>
      <c r="AD1709" s="27" t="s">
        <v>11029</v>
      </c>
      <c r="AE1709" s="27" t="s">
        <v>11030</v>
      </c>
      <c r="AF1709" s="27" t="s">
        <v>11031</v>
      </c>
      <c r="AG1709" s="22">
        <f>COUNTA(B1708:AF1708)/(COUNTA(B1708:AF1708)+COUNTBLANK(B1708:AF1708))</f>
        <v>0.45161290322580644</v>
      </c>
      <c r="AH1709" s="15" t="str">
        <f t="shared" si="259"/>
        <v/>
      </c>
      <c r="AI1709" s="22" t="str">
        <f>VLOOKUP(A1709,'[1]Deals (investment)'!$B$2:$Z$1497,1,FALSE)</f>
        <v>Vidr</v>
      </c>
      <c r="AJ1709" s="22" t="e">
        <f>VLOOKUP(A1709,'[1]Deals (investment)'!$B$2:$Z$870,15,FALSE)</f>
        <v>#N/A</v>
      </c>
      <c r="AK1709" s="17" t="e">
        <f>VLOOKUP(A1709,'[1]Deals (Exits)'!B:B,1,FALSE)</f>
        <v>#N/A</v>
      </c>
      <c r="AL1709" s="23">
        <f>VLOOKUP(G1709,[1]Lookups!$V$3:$Y$197,4,FALSE)</f>
        <v>0</v>
      </c>
      <c r="AM1709" s="17" t="str">
        <f>VLOOKUP(X1709,[1]Lookups!$B$3:$C$200,2,FALSE)</f>
        <v>Media &amp; Entertainment</v>
      </c>
      <c r="AN1709" s="17" t="str">
        <f>VLOOKUP(R1709,[1]Lookups!$H$3:$I$69,2,FALSE)</f>
        <v>2. Seed</v>
      </c>
      <c r="AO1709" s="17" t="str">
        <f>VLOOKUP(T1709,[1]Lookups!$H$3:$I$69,2,FALSE)</f>
        <v>2. Seed</v>
      </c>
      <c r="AP1709" s="17" t="str">
        <f>VLOOKUP(AN1709,[1]Lookups!$N$3:$O$11,2,FALSE)</f>
        <v>Early</v>
      </c>
      <c r="AQ1709" s="18" t="e">
        <f>COUNTIFS('[1]Deals (investment)'!$B:$B,$A1709)</f>
        <v>#VALUE!</v>
      </c>
      <c r="AR1709" s="18" t="e">
        <f>COUNTIFS('[1]Deals (investment)'!$B:$B,$A1709,'[1]Deals (investment)'!$T:$T,$AW$1)+COUNTIFS('[1]Deals (investment)'!$B:$B,$A1709,'[1]Deals (investment)'!$T:$T,$AX$1)+COUNTIFS('[1]Deals (investment)'!$B:$B,$A1709,'[1]Deals (investment)'!$T:$T,$AY$1)</f>
        <v>#VALUE!</v>
      </c>
      <c r="AS1709" s="17" t="e">
        <f>SUMIFS('[1]Deals (investment)'!$C:$C,'[1]Deals (investment)'!$B:$B,$A1709)</f>
        <v>#VALUE!</v>
      </c>
      <c r="AT1709" s="17" t="e">
        <f t="shared" si="263"/>
        <v>#VALUE!</v>
      </c>
      <c r="AU1709" s="18" t="e">
        <f>COUNTIF('[1]Deals (Exits)'!$B:$B,A1709)</f>
        <v>#VALUE!</v>
      </c>
      <c r="AV1709" s="17" t="e">
        <f>SUMIFS('[1]Deals (investment)'!$C:$C,'[1]Deals (investment)'!$B:$B,$A1709,'[1]Deals (investment)'!$T:$T,AV$1)</f>
        <v>#VALUE!</v>
      </c>
      <c r="AW1709" s="17" t="e">
        <f>SUMIFS('[1]Deals (investment)'!$C:$C,'[1]Deals (investment)'!$B:$B,$A1709,'[1]Deals (investment)'!$T:$T,AW$1)</f>
        <v>#VALUE!</v>
      </c>
      <c r="AX1709" s="17" t="e">
        <f>SUMIFS('[1]Deals (investment)'!$C:$C,'[1]Deals (investment)'!$B:$B,$A1709,'[1]Deals (investment)'!$T:$T,AX$1)</f>
        <v>#VALUE!</v>
      </c>
      <c r="AY1709" s="17" t="e">
        <f>SUMIFS('[1]Deals (investment)'!$C:$C,'[1]Deals (investment)'!$B:$B,$A1709,'[1]Deals (investment)'!$T:$T,AY$1)</f>
        <v>#VALUE!</v>
      </c>
      <c r="AZ1709" s="17" t="e">
        <f>SUMIFS('[1]Deals (investment)'!$C:$C,'[1]Deals (investment)'!$B:$B,$A1709,'[1]Deals (investment)'!$T:$T,AZ$1)</f>
        <v>#VALUE!</v>
      </c>
      <c r="BA1709" s="17" t="e">
        <f>SUMIFS('[1]Deals (investment)'!$C:$C,'[1]Deals (investment)'!$B:$B,$A1709,'[1]Deals (investment)'!$T:$T,BA$1)</f>
        <v>#VALUE!</v>
      </c>
      <c r="BB1709" s="17" t="e">
        <f>SUMIFS('[1]Deals (investment)'!$C:$C,'[1]Deals (investment)'!$B:$B,$A1709,'[1]Deals (investment)'!$T:$T,BB$1)</f>
        <v>#VALUE!</v>
      </c>
      <c r="BC1709" s="17" t="e">
        <f>SUMIFS('[1]Deals (Exits)'!$C:$C,'[1]Deals (Exits)'!$B:$B,$A1709)</f>
        <v>#VALUE!</v>
      </c>
      <c r="BD1709" s="17" t="e">
        <f>SUMIFS('[1]Deals (investment)'!$C:$C,'[1]Deals (investment)'!$B:$B,$A1709,'[1]Deals (investment)'!$V:$V,BD$1)</f>
        <v>#VALUE!</v>
      </c>
      <c r="BE1709" s="17" t="e">
        <f>SUMIFS('[1]Deals (investment)'!$C:$C,'[1]Deals (investment)'!$B:$B,$A1709,'[1]Deals (investment)'!$V:$V,BE$1)</f>
        <v>#VALUE!</v>
      </c>
      <c r="BF1709" s="17" t="e">
        <f>SUMIFS('[1]Deals (investment)'!$C:$C,'[1]Deals (investment)'!$B:$B,$A1709,'[1]Deals (investment)'!$V:$V,BF$1)</f>
        <v>#VALUE!</v>
      </c>
      <c r="BG1709" s="17" t="e">
        <f>SUMIFS('[1]Deals (investment)'!$C:$C,'[1]Deals (investment)'!$B:$B,$A1709,'[1]Deals (investment)'!$V:$V,BG$1)</f>
        <v>#VALUE!</v>
      </c>
      <c r="BH1709" s="17" t="e">
        <f>SUMIFS('[1]Deals (investment)'!$C:$C,'[1]Deals (investment)'!$B:$B,$A1709,'[1]Deals (investment)'!$V:$V,BH$1)</f>
        <v>#VALUE!</v>
      </c>
      <c r="BI1709" s="17" t="e">
        <f>SUMIFS('[1]Deals (investment)'!$C:$C,'[1]Deals (investment)'!$B:$B,$A1709,'[1]Deals (investment)'!$V:$V,BI$1)</f>
        <v>#VALUE!</v>
      </c>
      <c r="BJ1709" s="17" t="e">
        <f>SUMIFS('[1]Deals (investment)'!$C:$C,'[1]Deals (investment)'!$B:$B,$A1709,'[1]Deals (investment)'!$V:$V,BJ$1)</f>
        <v>#VALUE!</v>
      </c>
      <c r="BK1709" s="17" t="e">
        <f>SUMIFS('[1]Deals (investment)'!$C:$C,'[1]Deals (investment)'!$B:$B,$A1709,'[1]Deals (investment)'!$V:$V,BK$1)</f>
        <v>#VALUE!</v>
      </c>
      <c r="BL1709" s="17" t="e">
        <f>SUMIFS('[1]Deals (investment)'!$C:$C,'[1]Deals (investment)'!$B:$B,$A1709,'[1]Deals (investment)'!$V:$V,BL$1)</f>
        <v>#VALUE!</v>
      </c>
      <c r="BM1709" s="17" t="e">
        <f>SUMIFS('[1]Deals (investment)'!$C:$C,'[1]Deals (investment)'!$B:$B,$A1709,'[1]Deals (investment)'!$V:$V,BM$1)</f>
        <v>#VALUE!</v>
      </c>
      <c r="BN1709" s="15"/>
      <c r="BO1709" s="15"/>
      <c r="BP1709" s="22"/>
      <c r="BQ1709" s="15"/>
      <c r="BR1709" s="15"/>
      <c r="BS1709" s="15"/>
      <c r="BT1709" s="15"/>
      <c r="BU1709" s="15"/>
      <c r="BV1709" s="15"/>
      <c r="BW1709" s="15"/>
      <c r="BX1709" s="15"/>
      <c r="BY1709" s="15"/>
      <c r="BZ1709" s="15"/>
      <c r="CA1709" s="15"/>
      <c r="CB1709" s="15"/>
      <c r="CC1709" s="15"/>
      <c r="CD1709" s="15"/>
      <c r="CE1709" s="15"/>
      <c r="CF1709" s="15"/>
      <c r="CG1709" s="15"/>
      <c r="CH1709" s="15"/>
      <c r="CI1709" s="15"/>
      <c r="CJ1709" s="15"/>
    </row>
    <row r="1710" spans="1:88" ht="12.75">
      <c r="A1710" s="15" t="s">
        <v>11032</v>
      </c>
      <c r="B1710" s="15" t="s">
        <v>11033</v>
      </c>
      <c r="C1710" s="15"/>
      <c r="D1710" s="16">
        <v>1987</v>
      </c>
      <c r="E1710" s="15" t="s">
        <v>11034</v>
      </c>
      <c r="F1710" s="15"/>
      <c r="G1710" s="15"/>
      <c r="H1710" s="15"/>
      <c r="I1710" s="15"/>
      <c r="J1710" s="15"/>
      <c r="K1710" s="17" t="e">
        <f t="shared" si="262"/>
        <v>#VALUE!</v>
      </c>
      <c r="L1710" s="15"/>
      <c r="M1710" s="18" t="e">
        <f t="shared" si="253"/>
        <v>#VALUE!</v>
      </c>
      <c r="N1710" s="15"/>
      <c r="O1710" s="15"/>
      <c r="P1710" s="15"/>
      <c r="Q1710" s="15"/>
      <c r="R1710" s="15"/>
      <c r="S1710" s="19"/>
      <c r="T1710" s="15"/>
      <c r="U1710" s="17"/>
      <c r="V1710" s="15" t="s">
        <v>11035</v>
      </c>
      <c r="W1710" s="15"/>
      <c r="X1710" s="15" t="s">
        <v>5452</v>
      </c>
      <c r="Y1710" s="15" t="s">
        <v>11036</v>
      </c>
      <c r="AB1710" s="20"/>
      <c r="AC1710" s="21" t="s">
        <v>11037</v>
      </c>
      <c r="AD1710" s="21" t="s">
        <v>11038</v>
      </c>
      <c r="AE1710" s="21" t="s">
        <v>11039</v>
      </c>
      <c r="AF1710" s="21" t="s">
        <v>11040</v>
      </c>
      <c r="AG1710" s="22">
        <f t="shared" ref="AG1710:AG1713" si="267">COUNTA(B1710:AF1710)/(COUNTA(B1710:AF1710)+COUNTBLANK(B1710:AF1710))</f>
        <v>0.38709677419354838</v>
      </c>
      <c r="AH1710" s="15" t="str">
        <f t="shared" si="259"/>
        <v/>
      </c>
      <c r="AI1710" s="22" t="e">
        <f>VLOOKUP(A1710,'[1]Deals (investment)'!$B$2:$Z$1497,1,FALSE)</f>
        <v>#N/A</v>
      </c>
      <c r="AJ1710" s="22" t="e">
        <f>VLOOKUP(A1710,'[1]Deals (investment)'!$B$2:$Z$870,15,FALSE)</f>
        <v>#N/A</v>
      </c>
      <c r="AK1710" s="17" t="e">
        <f>VLOOKUP(A1710,'[1]Deals (Exits)'!B:B,1,FALSE)</f>
        <v>#N/A</v>
      </c>
      <c r="AL1710" s="23" t="e">
        <f>VLOOKUP(G1710,[1]Lookups!$V$3:$Y$197,4,FALSE)</f>
        <v>#N/A</v>
      </c>
      <c r="AM1710" s="17" t="e">
        <f>VLOOKUP(X1710,[1]Lookups!$B$3:$C$200,2,FALSE)</f>
        <v>#N/A</v>
      </c>
      <c r="AN1710" s="17" t="e">
        <f>VLOOKUP(R1710,[1]Lookups!$H$3:$I$69,2,FALSE)</f>
        <v>#N/A</v>
      </c>
      <c r="AO1710" s="17" t="e">
        <f>VLOOKUP(T1710,[1]Lookups!$H$3:$I$69,2,FALSE)</f>
        <v>#N/A</v>
      </c>
      <c r="AP1710" s="17" t="e">
        <f>VLOOKUP(AN1710,[1]Lookups!$N$3:$O$11,2,FALSE)</f>
        <v>#N/A</v>
      </c>
      <c r="AQ1710" s="18" t="e">
        <f>COUNTIFS('[1]Deals (investment)'!$B:$B,$A1710)</f>
        <v>#VALUE!</v>
      </c>
      <c r="AR1710" s="18" t="e">
        <f>COUNTIFS('[1]Deals (investment)'!$B:$B,$A1710,'[1]Deals (investment)'!$T:$T,$AW$1)+COUNTIFS('[1]Deals (investment)'!$B:$B,$A1710,'[1]Deals (investment)'!$T:$T,$AX$1)+COUNTIFS('[1]Deals (investment)'!$B:$B,$A1710,'[1]Deals (investment)'!$T:$T,$AY$1)</f>
        <v>#VALUE!</v>
      </c>
      <c r="AS1710" s="17" t="e">
        <f>SUMIFS('[1]Deals (investment)'!$C:$C,'[1]Deals (investment)'!$B:$B,$A1710)</f>
        <v>#VALUE!</v>
      </c>
      <c r="AT1710" s="17" t="e">
        <f t="shared" si="263"/>
        <v>#VALUE!</v>
      </c>
      <c r="AU1710" s="18" t="e">
        <f>COUNTIF('[1]Deals (Exits)'!$B:$B,A1710)</f>
        <v>#VALUE!</v>
      </c>
      <c r="AV1710" s="17" t="e">
        <f>SUMIFS('[1]Deals (investment)'!$C:$C,'[1]Deals (investment)'!$B:$B,$A1710,'[1]Deals (investment)'!$T:$T,AV$1)</f>
        <v>#VALUE!</v>
      </c>
      <c r="AW1710" s="17" t="e">
        <f>SUMIFS('[1]Deals (investment)'!$C:$C,'[1]Deals (investment)'!$B:$B,$A1710,'[1]Deals (investment)'!$T:$T,AW$1)</f>
        <v>#VALUE!</v>
      </c>
      <c r="AX1710" s="17" t="e">
        <f>SUMIFS('[1]Deals (investment)'!$C:$C,'[1]Deals (investment)'!$B:$B,$A1710,'[1]Deals (investment)'!$T:$T,AX$1)</f>
        <v>#VALUE!</v>
      </c>
      <c r="AY1710" s="17" t="e">
        <f>SUMIFS('[1]Deals (investment)'!$C:$C,'[1]Deals (investment)'!$B:$B,$A1710,'[1]Deals (investment)'!$T:$T,AY$1)</f>
        <v>#VALUE!</v>
      </c>
      <c r="AZ1710" s="17" t="e">
        <f>SUMIFS('[1]Deals (investment)'!$C:$C,'[1]Deals (investment)'!$B:$B,$A1710,'[1]Deals (investment)'!$T:$T,AZ$1)</f>
        <v>#VALUE!</v>
      </c>
      <c r="BA1710" s="17" t="e">
        <f>SUMIFS('[1]Deals (investment)'!$C:$C,'[1]Deals (investment)'!$B:$B,$A1710,'[1]Deals (investment)'!$T:$T,BA$1)</f>
        <v>#VALUE!</v>
      </c>
      <c r="BB1710" s="17" t="e">
        <f>SUMIFS('[1]Deals (investment)'!$C:$C,'[1]Deals (investment)'!$B:$B,$A1710,'[1]Deals (investment)'!$T:$T,BB$1)</f>
        <v>#VALUE!</v>
      </c>
      <c r="BC1710" s="17" t="e">
        <f>SUMIFS('[1]Deals (Exits)'!$C:$C,'[1]Deals (Exits)'!$B:$B,$A1710)</f>
        <v>#VALUE!</v>
      </c>
      <c r="BD1710" s="17" t="e">
        <f>SUMIFS('[1]Deals (investment)'!$C:$C,'[1]Deals (investment)'!$B:$B,$A1710,'[1]Deals (investment)'!$V:$V,BD$1)</f>
        <v>#VALUE!</v>
      </c>
      <c r="BE1710" s="17" t="e">
        <f>SUMIFS('[1]Deals (investment)'!$C:$C,'[1]Deals (investment)'!$B:$B,$A1710,'[1]Deals (investment)'!$V:$V,BE$1)</f>
        <v>#VALUE!</v>
      </c>
      <c r="BF1710" s="17" t="e">
        <f>SUMIFS('[1]Deals (investment)'!$C:$C,'[1]Deals (investment)'!$B:$B,$A1710,'[1]Deals (investment)'!$V:$V,BF$1)</f>
        <v>#VALUE!</v>
      </c>
      <c r="BG1710" s="17" t="e">
        <f>SUMIFS('[1]Deals (investment)'!$C:$C,'[1]Deals (investment)'!$B:$B,$A1710,'[1]Deals (investment)'!$V:$V,BG$1)</f>
        <v>#VALUE!</v>
      </c>
      <c r="BH1710" s="17" t="e">
        <f>SUMIFS('[1]Deals (investment)'!$C:$C,'[1]Deals (investment)'!$B:$B,$A1710,'[1]Deals (investment)'!$V:$V,BH$1)</f>
        <v>#VALUE!</v>
      </c>
      <c r="BI1710" s="17" t="e">
        <f>SUMIFS('[1]Deals (investment)'!$C:$C,'[1]Deals (investment)'!$B:$B,$A1710,'[1]Deals (investment)'!$V:$V,BI$1)</f>
        <v>#VALUE!</v>
      </c>
      <c r="BJ1710" s="17" t="e">
        <f>SUMIFS('[1]Deals (investment)'!$C:$C,'[1]Deals (investment)'!$B:$B,$A1710,'[1]Deals (investment)'!$V:$V,BJ$1)</f>
        <v>#VALUE!</v>
      </c>
      <c r="BK1710" s="17" t="e">
        <f>SUMIFS('[1]Deals (investment)'!$C:$C,'[1]Deals (investment)'!$B:$B,$A1710,'[1]Deals (investment)'!$V:$V,BK$1)</f>
        <v>#VALUE!</v>
      </c>
      <c r="BL1710" s="17" t="e">
        <f>SUMIFS('[1]Deals (investment)'!$C:$C,'[1]Deals (investment)'!$B:$B,$A1710,'[1]Deals (investment)'!$V:$V,BL$1)</f>
        <v>#VALUE!</v>
      </c>
      <c r="BM1710" s="17" t="e">
        <f>SUMIFS('[1]Deals (investment)'!$C:$C,'[1]Deals (investment)'!$B:$B,$A1710,'[1]Deals (investment)'!$V:$V,BM$1)</f>
        <v>#VALUE!</v>
      </c>
      <c r="BN1710" s="15"/>
      <c r="BO1710" s="15"/>
      <c r="BP1710" s="22"/>
      <c r="BQ1710" s="15"/>
      <c r="BR1710" s="15"/>
      <c r="BS1710" s="15"/>
      <c r="BT1710" s="15"/>
      <c r="BU1710" s="15"/>
      <c r="BV1710" s="15"/>
      <c r="BW1710" s="15"/>
      <c r="BX1710" s="15"/>
      <c r="BY1710" s="15"/>
      <c r="BZ1710" s="15"/>
      <c r="CA1710" s="15"/>
      <c r="CB1710" s="15"/>
      <c r="CC1710" s="15"/>
      <c r="CD1710" s="15" t="str">
        <f t="shared" ref="CD1710:CD1714" si="268">CONCATENATE(A1710,B1710,C1710)</f>
        <v>Village EnterpriseVillage Enterprise is a organization dedicated to ending poverty in rural African villages through entrepreneurship and innovation.</v>
      </c>
      <c r="CE1710" s="15"/>
      <c r="CF1710" s="15"/>
      <c r="CG1710" s="15"/>
      <c r="CH1710" s="15"/>
      <c r="CI1710" s="15"/>
      <c r="CJ1710" s="15"/>
    </row>
    <row r="1711" spans="1:88" ht="12.75">
      <c r="A1711" s="15" t="s">
        <v>11041</v>
      </c>
      <c r="B1711" s="15" t="s">
        <v>11042</v>
      </c>
      <c r="C1711" s="15" t="s">
        <v>58</v>
      </c>
      <c r="D1711" s="16">
        <v>2018</v>
      </c>
      <c r="E1711" s="15" t="s">
        <v>1472</v>
      </c>
      <c r="F1711" s="15"/>
      <c r="G1711" s="15" t="s">
        <v>91</v>
      </c>
      <c r="H1711" s="15"/>
      <c r="I1711" s="15" t="s">
        <v>11043</v>
      </c>
      <c r="J1711" s="15"/>
      <c r="K1711" s="17" t="e">
        <f t="shared" si="262"/>
        <v>#VALUE!</v>
      </c>
      <c r="L1711" s="15"/>
      <c r="M1711" s="18" t="e">
        <f t="shared" si="253"/>
        <v>#VALUE!</v>
      </c>
      <c r="N1711" s="15"/>
      <c r="O1711" s="15"/>
      <c r="P1711" s="15"/>
      <c r="Q1711" s="24" t="e">
        <f ca="1">_xludf.MAXIFS('[1]Deals (investment)'!A:A,'[1]Deals (investment)'!B:B,A1711)</f>
        <v>#NAME?</v>
      </c>
      <c r="R1711" s="15"/>
      <c r="S1711" s="19"/>
      <c r="T1711" s="15"/>
      <c r="U1711" s="17"/>
      <c r="V1711" s="15" t="s">
        <v>11044</v>
      </c>
      <c r="W1711" s="15">
        <v>1</v>
      </c>
      <c r="X1711" s="15" t="s">
        <v>158</v>
      </c>
      <c r="Y1711" s="15"/>
      <c r="AB1711" s="20"/>
      <c r="AC1711" s="15"/>
      <c r="AD1711" s="15"/>
      <c r="AE1711" s="27" t="s">
        <v>11045</v>
      </c>
      <c r="AF1711" s="27" t="s">
        <v>11046</v>
      </c>
      <c r="AG1711" s="22">
        <f t="shared" ca="1" si="267"/>
        <v>0.45161290322580644</v>
      </c>
      <c r="AH1711" s="15" t="str">
        <f t="shared" si="259"/>
        <v/>
      </c>
      <c r="AI1711" s="22" t="e">
        <f>VLOOKUP(A1711,'[1]Deals (investment)'!$B$2:$Z$1497,1,FALSE)</f>
        <v>#N/A</v>
      </c>
      <c r="AJ1711" s="22" t="e">
        <f>VLOOKUP(A1711,'[1]Deals (investment)'!$B$2:$Z$870,15,FALSE)</f>
        <v>#N/A</v>
      </c>
      <c r="AK1711" s="17" t="e">
        <f>VLOOKUP(A1711,'[1]Deals (Exits)'!B:B,1,FALSE)</f>
        <v>#N/A</v>
      </c>
      <c r="AL1711" s="23">
        <f>VLOOKUP(G1711,[1]Lookups!$V$3:$Y$197,4,FALSE)</f>
        <v>0</v>
      </c>
      <c r="AM1711" s="17" t="str">
        <f>VLOOKUP(X1711,[1]Lookups!$B$3:$C$200,2,FALSE)</f>
        <v>Financial Services</v>
      </c>
      <c r="AN1711" s="17" t="e">
        <f>VLOOKUP(R1711,[1]Lookups!$H$3:$I$69,2,FALSE)</f>
        <v>#N/A</v>
      </c>
      <c r="AO1711" s="17" t="e">
        <f>VLOOKUP(T1711,[1]Lookups!$H$3:$I$69,2,FALSE)</f>
        <v>#N/A</v>
      </c>
      <c r="AP1711" s="17" t="e">
        <f>VLOOKUP(AN1711,[1]Lookups!$N$3:$O$11,2,FALSE)</f>
        <v>#N/A</v>
      </c>
      <c r="AQ1711" s="18" t="e">
        <f>COUNTIFS('[1]Deals (investment)'!$B:$B,$A1711)</f>
        <v>#VALUE!</v>
      </c>
      <c r="AR1711" s="18" t="e">
        <f>COUNTIFS('[1]Deals (investment)'!$B:$B,$A1711,'[1]Deals (investment)'!$T:$T,$AW$1)+COUNTIFS('[1]Deals (investment)'!$B:$B,$A1711,'[1]Deals (investment)'!$T:$T,$AX$1)+COUNTIFS('[1]Deals (investment)'!$B:$B,$A1711,'[1]Deals (investment)'!$T:$T,$AY$1)</f>
        <v>#VALUE!</v>
      </c>
      <c r="AS1711" s="17" t="e">
        <f>SUMIFS('[1]Deals (investment)'!$C:$C,'[1]Deals (investment)'!$B:$B,$A1711)</f>
        <v>#VALUE!</v>
      </c>
      <c r="AT1711" s="17" t="e">
        <f t="shared" si="263"/>
        <v>#VALUE!</v>
      </c>
      <c r="AU1711" s="18" t="e">
        <f>COUNTIF('[1]Deals (Exits)'!$B:$B,A1711)</f>
        <v>#VALUE!</v>
      </c>
      <c r="AV1711" s="17" t="e">
        <f>SUMIFS('[1]Deals (investment)'!$C:$C,'[1]Deals (investment)'!$B:$B,$A1711,'[1]Deals (investment)'!$T:$T,AV$1)</f>
        <v>#VALUE!</v>
      </c>
      <c r="AW1711" s="17" t="e">
        <f>SUMIFS('[1]Deals (investment)'!$C:$C,'[1]Deals (investment)'!$B:$B,$A1711,'[1]Deals (investment)'!$T:$T,AW$1)</f>
        <v>#VALUE!</v>
      </c>
      <c r="AX1711" s="17" t="e">
        <f>SUMIFS('[1]Deals (investment)'!$C:$C,'[1]Deals (investment)'!$B:$B,$A1711,'[1]Deals (investment)'!$T:$T,AX$1)</f>
        <v>#VALUE!</v>
      </c>
      <c r="AY1711" s="17" t="e">
        <f>SUMIFS('[1]Deals (investment)'!$C:$C,'[1]Deals (investment)'!$B:$B,$A1711,'[1]Deals (investment)'!$T:$T,AY$1)</f>
        <v>#VALUE!</v>
      </c>
      <c r="AZ1711" s="17" t="e">
        <f>SUMIFS('[1]Deals (investment)'!$C:$C,'[1]Deals (investment)'!$B:$B,$A1711,'[1]Deals (investment)'!$T:$T,AZ$1)</f>
        <v>#VALUE!</v>
      </c>
      <c r="BA1711" s="17" t="e">
        <f>SUMIFS('[1]Deals (investment)'!$C:$C,'[1]Deals (investment)'!$B:$B,$A1711,'[1]Deals (investment)'!$T:$T,BA$1)</f>
        <v>#VALUE!</v>
      </c>
      <c r="BB1711" s="17" t="e">
        <f>SUMIFS('[1]Deals (investment)'!$C:$C,'[1]Deals (investment)'!$B:$B,$A1711,'[1]Deals (investment)'!$T:$T,BB$1)</f>
        <v>#VALUE!</v>
      </c>
      <c r="BC1711" s="17" t="e">
        <f>SUMIFS('[1]Deals (Exits)'!$C:$C,'[1]Deals (Exits)'!$B:$B,$A1711)</f>
        <v>#VALUE!</v>
      </c>
      <c r="BD1711" s="17" t="e">
        <f>SUMIFS('[1]Deals (investment)'!$C:$C,'[1]Deals (investment)'!$B:$B,$A1711,'[1]Deals (investment)'!$V:$V,BD$1)</f>
        <v>#VALUE!</v>
      </c>
      <c r="BE1711" s="17" t="e">
        <f>SUMIFS('[1]Deals (investment)'!$C:$C,'[1]Deals (investment)'!$B:$B,$A1711,'[1]Deals (investment)'!$V:$V,BE$1)</f>
        <v>#VALUE!</v>
      </c>
      <c r="BF1711" s="17" t="e">
        <f>SUMIFS('[1]Deals (investment)'!$C:$C,'[1]Deals (investment)'!$B:$B,$A1711,'[1]Deals (investment)'!$V:$V,BF$1)</f>
        <v>#VALUE!</v>
      </c>
      <c r="BG1711" s="17" t="e">
        <f>SUMIFS('[1]Deals (investment)'!$C:$C,'[1]Deals (investment)'!$B:$B,$A1711,'[1]Deals (investment)'!$V:$V,BG$1)</f>
        <v>#VALUE!</v>
      </c>
      <c r="BH1711" s="17" t="e">
        <f>SUMIFS('[1]Deals (investment)'!$C:$C,'[1]Deals (investment)'!$B:$B,$A1711,'[1]Deals (investment)'!$V:$V,BH$1)</f>
        <v>#VALUE!</v>
      </c>
      <c r="BI1711" s="17" t="e">
        <f>SUMIFS('[1]Deals (investment)'!$C:$C,'[1]Deals (investment)'!$B:$B,$A1711,'[1]Deals (investment)'!$V:$V,BI$1)</f>
        <v>#VALUE!</v>
      </c>
      <c r="BJ1711" s="17" t="e">
        <f>SUMIFS('[1]Deals (investment)'!$C:$C,'[1]Deals (investment)'!$B:$B,$A1711,'[1]Deals (investment)'!$V:$V,BJ$1)</f>
        <v>#VALUE!</v>
      </c>
      <c r="BK1711" s="17" t="e">
        <f>SUMIFS('[1]Deals (investment)'!$C:$C,'[1]Deals (investment)'!$B:$B,$A1711,'[1]Deals (investment)'!$V:$V,BK$1)</f>
        <v>#VALUE!</v>
      </c>
      <c r="BL1711" s="17" t="e">
        <f>SUMIFS('[1]Deals (investment)'!$C:$C,'[1]Deals (investment)'!$B:$B,$A1711,'[1]Deals (investment)'!$V:$V,BL$1)</f>
        <v>#VALUE!</v>
      </c>
      <c r="BM1711" s="17" t="e">
        <f>SUMIFS('[1]Deals (investment)'!$C:$C,'[1]Deals (investment)'!$B:$B,$A1711,'[1]Deals (investment)'!$V:$V,BM$1)</f>
        <v>#VALUE!</v>
      </c>
      <c r="BN1711" s="15"/>
      <c r="BO1711" s="15"/>
      <c r="BP1711" s="22"/>
      <c r="BQ1711" s="15"/>
      <c r="BR1711" s="15"/>
      <c r="BS1711" s="15"/>
      <c r="BT1711" s="15"/>
      <c r="BU1711" s="15"/>
      <c r="BV1711" s="15"/>
      <c r="BW1711" s="15"/>
      <c r="BX1711" s="15"/>
      <c r="BY1711" s="15"/>
      <c r="BZ1711" s="15"/>
      <c r="CA1711" s="15"/>
      <c r="CB1711" s="15"/>
      <c r="CC1711" s="15"/>
      <c r="CD1711" s="15" t="str">
        <f t="shared" si="268"/>
        <v>VimosureVimosure offers a platform which allows insurers to digitally engage, cross-sell and up-sell with risk-holders.Active</v>
      </c>
      <c r="CE1711" s="15"/>
      <c r="CF1711" s="15"/>
      <c r="CG1711" s="15"/>
      <c r="CH1711" s="15"/>
      <c r="CI1711" s="15"/>
      <c r="CJ1711" s="15"/>
    </row>
    <row r="1712" spans="1:88" ht="12.75">
      <c r="A1712" s="15" t="s">
        <v>11047</v>
      </c>
      <c r="B1712" s="15" t="s">
        <v>11048</v>
      </c>
      <c r="C1712" s="15" t="s">
        <v>58</v>
      </c>
      <c r="D1712" s="16">
        <v>2008</v>
      </c>
      <c r="E1712" s="15" t="s">
        <v>4406</v>
      </c>
      <c r="F1712" s="15" t="s">
        <v>11049</v>
      </c>
      <c r="G1712" s="15" t="s">
        <v>61</v>
      </c>
      <c r="H1712" s="15"/>
      <c r="I1712" s="15" t="s">
        <v>11050</v>
      </c>
      <c r="J1712" s="15"/>
      <c r="K1712" s="17" t="e">
        <f t="shared" si="262"/>
        <v>#VALUE!</v>
      </c>
      <c r="L1712" s="15"/>
      <c r="M1712" s="18" t="e">
        <f t="shared" si="253"/>
        <v>#VALUE!</v>
      </c>
      <c r="N1712" s="15"/>
      <c r="O1712" s="15"/>
      <c r="P1712" s="15"/>
      <c r="Q1712" s="24" t="e">
        <f ca="1">_xludf.MAXIFS('[1]Deals (investment)'!A:A,'[1]Deals (investment)'!B:B,A1712)</f>
        <v>#NAME?</v>
      </c>
      <c r="R1712" s="15" t="s">
        <v>375</v>
      </c>
      <c r="S1712" s="19">
        <v>40000000</v>
      </c>
      <c r="T1712" s="15" t="s">
        <v>375</v>
      </c>
      <c r="U1712" s="17">
        <v>40000000</v>
      </c>
      <c r="V1712" s="15" t="s">
        <v>11051</v>
      </c>
      <c r="W1712" s="15">
        <v>0</v>
      </c>
      <c r="X1712" s="15" t="s">
        <v>229</v>
      </c>
      <c r="Y1712" s="15" t="s">
        <v>1877</v>
      </c>
      <c r="AB1712" s="20" t="s">
        <v>171</v>
      </c>
      <c r="AC1712" s="21" t="s">
        <v>11052</v>
      </c>
      <c r="AD1712" s="21" t="s">
        <v>11053</v>
      </c>
      <c r="AE1712" s="21" t="s">
        <v>11054</v>
      </c>
      <c r="AF1712" s="21" t="s">
        <v>11055</v>
      </c>
      <c r="AG1712" s="22">
        <f t="shared" ca="1" si="267"/>
        <v>0.74193548387096775</v>
      </c>
      <c r="AH1712" s="15" t="e">
        <f t="shared" si="259"/>
        <v>#VALUE!</v>
      </c>
      <c r="AI1712" s="22" t="str">
        <f>VLOOKUP(A1712,'[1]Deals (investment)'!$B$2:$Z$1497,1,FALSE)</f>
        <v>Wakanow</v>
      </c>
      <c r="AJ1712" s="22" t="e">
        <f>VLOOKUP(A1712,'[1]Deals (investment)'!$B$2:$Z$870,15,FALSE)</f>
        <v>#N/A</v>
      </c>
      <c r="AK1712" s="17" t="e">
        <f>VLOOKUP(A1712,'[1]Deals (Exits)'!B:B,1,FALSE)</f>
        <v>#N/A</v>
      </c>
      <c r="AL1712" s="23">
        <f>VLOOKUP(G1712,[1]Lookups!$V$3:$Y$197,4,FALSE)</f>
        <v>0</v>
      </c>
      <c r="AM1712" s="17" t="str">
        <f>VLOOKUP(X1712,[1]Lookups!$B$3:$C$200,2,FALSE)</f>
        <v>Travel &amp; Leisure</v>
      </c>
      <c r="AN1712" s="17" t="str">
        <f>VLOOKUP(R1712,[1]Lookups!$H$3:$I$69,2,FALSE)</f>
        <v>2. Seed</v>
      </c>
      <c r="AO1712" s="17" t="str">
        <f>VLOOKUP(T1712,[1]Lookups!$H$3:$I$69,2,FALSE)</f>
        <v>2. Seed</v>
      </c>
      <c r="AP1712" s="17" t="str">
        <f>VLOOKUP(AN1712,[1]Lookups!$N$3:$O$11,2,FALSE)</f>
        <v>Early</v>
      </c>
      <c r="AQ1712" s="18" t="e">
        <f>COUNTIFS('[1]Deals (investment)'!$B:$B,$A1712)</f>
        <v>#VALUE!</v>
      </c>
      <c r="AR1712" s="18" t="e">
        <f>COUNTIFS('[1]Deals (investment)'!$B:$B,$A1712,'[1]Deals (investment)'!$T:$T,$AW$1)+COUNTIFS('[1]Deals (investment)'!$B:$B,$A1712,'[1]Deals (investment)'!$T:$T,$AX$1)+COUNTIFS('[1]Deals (investment)'!$B:$B,$A1712,'[1]Deals (investment)'!$T:$T,$AY$1)</f>
        <v>#VALUE!</v>
      </c>
      <c r="AS1712" s="17" t="e">
        <f>SUMIFS('[1]Deals (investment)'!$C:$C,'[1]Deals (investment)'!$B:$B,$A1712)</f>
        <v>#VALUE!</v>
      </c>
      <c r="AT1712" s="17" t="e">
        <f t="shared" si="263"/>
        <v>#VALUE!</v>
      </c>
      <c r="AU1712" s="18" t="e">
        <f>COUNTIF('[1]Deals (Exits)'!$B:$B,A1712)</f>
        <v>#VALUE!</v>
      </c>
      <c r="AV1712" s="17" t="e">
        <f>SUMIFS('[1]Deals (investment)'!$C:$C,'[1]Deals (investment)'!$B:$B,$A1712,'[1]Deals (investment)'!$T:$T,AV$1)</f>
        <v>#VALUE!</v>
      </c>
      <c r="AW1712" s="17" t="e">
        <f>SUMIFS('[1]Deals (investment)'!$C:$C,'[1]Deals (investment)'!$B:$B,$A1712,'[1]Deals (investment)'!$T:$T,AW$1)</f>
        <v>#VALUE!</v>
      </c>
      <c r="AX1712" s="17" t="e">
        <f>SUMIFS('[1]Deals (investment)'!$C:$C,'[1]Deals (investment)'!$B:$B,$A1712,'[1]Deals (investment)'!$T:$T,AX$1)</f>
        <v>#VALUE!</v>
      </c>
      <c r="AY1712" s="17" t="e">
        <f>SUMIFS('[1]Deals (investment)'!$C:$C,'[1]Deals (investment)'!$B:$B,$A1712,'[1]Deals (investment)'!$T:$T,AY$1)</f>
        <v>#VALUE!</v>
      </c>
      <c r="AZ1712" s="17" t="e">
        <f>SUMIFS('[1]Deals (investment)'!$C:$C,'[1]Deals (investment)'!$B:$B,$A1712,'[1]Deals (investment)'!$T:$T,AZ$1)</f>
        <v>#VALUE!</v>
      </c>
      <c r="BA1712" s="17" t="e">
        <f>SUMIFS('[1]Deals (investment)'!$C:$C,'[1]Deals (investment)'!$B:$B,$A1712,'[1]Deals (investment)'!$T:$T,BA$1)</f>
        <v>#VALUE!</v>
      </c>
      <c r="BB1712" s="17" t="e">
        <f>SUMIFS('[1]Deals (investment)'!$C:$C,'[1]Deals (investment)'!$B:$B,$A1712,'[1]Deals (investment)'!$T:$T,BB$1)</f>
        <v>#VALUE!</v>
      </c>
      <c r="BC1712" s="17" t="e">
        <f>SUMIFS('[1]Deals (Exits)'!$C:$C,'[1]Deals (Exits)'!$B:$B,$A1712)</f>
        <v>#VALUE!</v>
      </c>
      <c r="BD1712" s="17" t="e">
        <f>SUMIFS('[1]Deals (investment)'!$C:$C,'[1]Deals (investment)'!$B:$B,$A1712,'[1]Deals (investment)'!$V:$V,BD$1)</f>
        <v>#VALUE!</v>
      </c>
      <c r="BE1712" s="17" t="e">
        <f>SUMIFS('[1]Deals (investment)'!$C:$C,'[1]Deals (investment)'!$B:$B,$A1712,'[1]Deals (investment)'!$V:$V,BE$1)</f>
        <v>#VALUE!</v>
      </c>
      <c r="BF1712" s="17" t="e">
        <f>SUMIFS('[1]Deals (investment)'!$C:$C,'[1]Deals (investment)'!$B:$B,$A1712,'[1]Deals (investment)'!$V:$V,BF$1)</f>
        <v>#VALUE!</v>
      </c>
      <c r="BG1712" s="17" t="e">
        <f>SUMIFS('[1]Deals (investment)'!$C:$C,'[1]Deals (investment)'!$B:$B,$A1712,'[1]Deals (investment)'!$V:$V,BG$1)</f>
        <v>#VALUE!</v>
      </c>
      <c r="BH1712" s="17" t="e">
        <f>SUMIFS('[1]Deals (investment)'!$C:$C,'[1]Deals (investment)'!$B:$B,$A1712,'[1]Deals (investment)'!$V:$V,BH$1)</f>
        <v>#VALUE!</v>
      </c>
      <c r="BI1712" s="17" t="e">
        <f>SUMIFS('[1]Deals (investment)'!$C:$C,'[1]Deals (investment)'!$B:$B,$A1712,'[1]Deals (investment)'!$V:$V,BI$1)</f>
        <v>#VALUE!</v>
      </c>
      <c r="BJ1712" s="17" t="e">
        <f>SUMIFS('[1]Deals (investment)'!$C:$C,'[1]Deals (investment)'!$B:$B,$A1712,'[1]Deals (investment)'!$V:$V,BJ$1)</f>
        <v>#VALUE!</v>
      </c>
      <c r="BK1712" s="17" t="e">
        <f>SUMIFS('[1]Deals (investment)'!$C:$C,'[1]Deals (investment)'!$B:$B,$A1712,'[1]Deals (investment)'!$V:$V,BK$1)</f>
        <v>#VALUE!</v>
      </c>
      <c r="BL1712" s="17" t="e">
        <f>SUMIFS('[1]Deals (investment)'!$C:$C,'[1]Deals (investment)'!$B:$B,$A1712,'[1]Deals (investment)'!$V:$V,BL$1)</f>
        <v>#VALUE!</v>
      </c>
      <c r="BM1712" s="17" t="e">
        <f>SUMIFS('[1]Deals (investment)'!$C:$C,'[1]Deals (investment)'!$B:$B,$A1712,'[1]Deals (investment)'!$V:$V,BM$1)</f>
        <v>#VALUE!</v>
      </c>
      <c r="BN1712" s="15"/>
      <c r="BO1712" s="15"/>
      <c r="BP1712" s="22"/>
      <c r="BQ1712" s="15"/>
      <c r="BR1712" s="15"/>
      <c r="BS1712" s="15"/>
      <c r="BT1712" s="15"/>
      <c r="BU1712" s="15"/>
      <c r="BV1712" s="15"/>
      <c r="BW1712" s="15"/>
      <c r="BX1712" s="15"/>
      <c r="BY1712" s="15"/>
      <c r="BZ1712" s="15"/>
      <c r="CA1712" s="15"/>
      <c r="CB1712" s="15"/>
      <c r="CC1712" s="15"/>
      <c r="CD1712" s="15" t="str">
        <f t="shared" si="268"/>
        <v>WakanowWakanow is Africa’s leading online travel company. We offer travelers the cheapest available fares for flights, hotel reservations, airport pickups, visa assistance, vacation packages and many other travel services from a broad selection of partnersActive</v>
      </c>
      <c r="CE1712" s="15"/>
      <c r="CF1712" s="15"/>
      <c r="CG1712" s="15"/>
      <c r="CH1712" s="15"/>
      <c r="CI1712" s="15"/>
      <c r="CJ1712" s="15"/>
    </row>
    <row r="1713" spans="1:118" ht="12.75">
      <c r="A1713" s="15" t="s">
        <v>11056</v>
      </c>
      <c r="B1713" s="15" t="s">
        <v>11057</v>
      </c>
      <c r="C1713" s="15"/>
      <c r="D1713" s="16">
        <v>2014</v>
      </c>
      <c r="E1713" s="15" t="s">
        <v>7589</v>
      </c>
      <c r="F1713" s="15"/>
      <c r="G1713" s="15"/>
      <c r="H1713" s="15"/>
      <c r="I1713" s="15"/>
      <c r="J1713" s="15"/>
      <c r="K1713" s="17" t="e">
        <f t="shared" si="262"/>
        <v>#VALUE!</v>
      </c>
      <c r="L1713" s="15"/>
      <c r="M1713" s="18" t="e">
        <f t="shared" si="253"/>
        <v>#VALUE!</v>
      </c>
      <c r="N1713" s="15"/>
      <c r="O1713" s="15"/>
      <c r="P1713" s="15"/>
      <c r="Q1713" s="15"/>
      <c r="R1713" s="15"/>
      <c r="S1713" s="19"/>
      <c r="T1713" s="15"/>
      <c r="U1713" s="17"/>
      <c r="V1713" s="15" t="s">
        <v>11058</v>
      </c>
      <c r="W1713" s="15"/>
      <c r="X1713" s="15" t="s">
        <v>158</v>
      </c>
      <c r="Y1713" s="15" t="s">
        <v>11059</v>
      </c>
      <c r="AB1713" s="20"/>
      <c r="AC1713" s="21" t="s">
        <v>11060</v>
      </c>
      <c r="AD1713" s="21" t="s">
        <v>11061</v>
      </c>
      <c r="AE1713" s="15"/>
      <c r="AF1713" s="15"/>
      <c r="AG1713" s="22">
        <f t="shared" si="267"/>
        <v>0.32258064516129031</v>
      </c>
      <c r="AH1713" s="15" t="str">
        <f t="shared" si="259"/>
        <v/>
      </c>
      <c r="AI1713" s="22" t="e">
        <f>VLOOKUP(A1713,'[1]Deals (investment)'!$B$2:$Z$1497,1,FALSE)</f>
        <v>#N/A</v>
      </c>
      <c r="AJ1713" s="22" t="e">
        <f>VLOOKUP(A1713,'[1]Deals (investment)'!$B$2:$Z$870,15,FALSE)</f>
        <v>#N/A</v>
      </c>
      <c r="AK1713" s="17" t="e">
        <f>VLOOKUP(A1713,'[1]Deals (Exits)'!B:B,1,FALSE)</f>
        <v>#N/A</v>
      </c>
      <c r="AL1713" s="23" t="e">
        <f>VLOOKUP(G1713,[1]Lookups!$V$3:$Y$197,4,FALSE)</f>
        <v>#N/A</v>
      </c>
      <c r="AM1713" s="17" t="str">
        <f>VLOOKUP(X1713,[1]Lookups!$B$3:$C$200,2,FALSE)</f>
        <v>Financial Services</v>
      </c>
      <c r="AN1713" s="17" t="e">
        <f>VLOOKUP(R1713,[1]Lookups!$H$3:$I$69,2,FALSE)</f>
        <v>#N/A</v>
      </c>
      <c r="AO1713" s="17" t="e">
        <f>VLOOKUP(T1713,[1]Lookups!$H$3:$I$69,2,FALSE)</f>
        <v>#N/A</v>
      </c>
      <c r="AP1713" s="17" t="e">
        <f>VLOOKUP(AN1713,[1]Lookups!$N$3:$O$11,2,FALSE)</f>
        <v>#N/A</v>
      </c>
      <c r="AQ1713" s="18" t="e">
        <f>COUNTIFS('[1]Deals (investment)'!$B:$B,$A1713)</f>
        <v>#VALUE!</v>
      </c>
      <c r="AR1713" s="18" t="e">
        <f>COUNTIFS('[1]Deals (investment)'!$B:$B,$A1713,'[1]Deals (investment)'!$T:$T,$AW$1)+COUNTIFS('[1]Deals (investment)'!$B:$B,$A1713,'[1]Deals (investment)'!$T:$T,$AX$1)+COUNTIFS('[1]Deals (investment)'!$B:$B,$A1713,'[1]Deals (investment)'!$T:$T,$AY$1)</f>
        <v>#VALUE!</v>
      </c>
      <c r="AS1713" s="17" t="e">
        <f>SUMIFS('[1]Deals (investment)'!$C:$C,'[1]Deals (investment)'!$B:$B,$A1713)</f>
        <v>#VALUE!</v>
      </c>
      <c r="AT1713" s="17" t="e">
        <f t="shared" si="263"/>
        <v>#VALUE!</v>
      </c>
      <c r="AU1713" s="18" t="e">
        <f>COUNTIF('[1]Deals (Exits)'!$B:$B,A1713)</f>
        <v>#VALUE!</v>
      </c>
      <c r="AV1713" s="17" t="e">
        <f>SUMIFS('[1]Deals (investment)'!$C:$C,'[1]Deals (investment)'!$B:$B,$A1713,'[1]Deals (investment)'!$T:$T,AV$1)</f>
        <v>#VALUE!</v>
      </c>
      <c r="AW1713" s="17" t="e">
        <f>SUMIFS('[1]Deals (investment)'!$C:$C,'[1]Deals (investment)'!$B:$B,$A1713,'[1]Deals (investment)'!$T:$T,AW$1)</f>
        <v>#VALUE!</v>
      </c>
      <c r="AX1713" s="17" t="e">
        <f>SUMIFS('[1]Deals (investment)'!$C:$C,'[1]Deals (investment)'!$B:$B,$A1713,'[1]Deals (investment)'!$T:$T,AX$1)</f>
        <v>#VALUE!</v>
      </c>
      <c r="AY1713" s="17" t="e">
        <f>SUMIFS('[1]Deals (investment)'!$C:$C,'[1]Deals (investment)'!$B:$B,$A1713,'[1]Deals (investment)'!$T:$T,AY$1)</f>
        <v>#VALUE!</v>
      </c>
      <c r="AZ1713" s="17" t="e">
        <f>SUMIFS('[1]Deals (investment)'!$C:$C,'[1]Deals (investment)'!$B:$B,$A1713,'[1]Deals (investment)'!$T:$T,AZ$1)</f>
        <v>#VALUE!</v>
      </c>
      <c r="BA1713" s="17" t="e">
        <f>SUMIFS('[1]Deals (investment)'!$C:$C,'[1]Deals (investment)'!$B:$B,$A1713,'[1]Deals (investment)'!$T:$T,BA$1)</f>
        <v>#VALUE!</v>
      </c>
      <c r="BB1713" s="17" t="e">
        <f>SUMIFS('[1]Deals (investment)'!$C:$C,'[1]Deals (investment)'!$B:$B,$A1713,'[1]Deals (investment)'!$T:$T,BB$1)</f>
        <v>#VALUE!</v>
      </c>
      <c r="BC1713" s="17" t="e">
        <f>SUMIFS('[1]Deals (Exits)'!$C:$C,'[1]Deals (Exits)'!$B:$B,$A1713)</f>
        <v>#VALUE!</v>
      </c>
      <c r="BD1713" s="17" t="e">
        <f>SUMIFS('[1]Deals (investment)'!$C:$C,'[1]Deals (investment)'!$B:$B,$A1713,'[1]Deals (investment)'!$V:$V,BD$1)</f>
        <v>#VALUE!</v>
      </c>
      <c r="BE1713" s="17" t="e">
        <f>SUMIFS('[1]Deals (investment)'!$C:$C,'[1]Deals (investment)'!$B:$B,$A1713,'[1]Deals (investment)'!$V:$V,BE$1)</f>
        <v>#VALUE!</v>
      </c>
      <c r="BF1713" s="17" t="e">
        <f>SUMIFS('[1]Deals (investment)'!$C:$C,'[1]Deals (investment)'!$B:$B,$A1713,'[1]Deals (investment)'!$V:$V,BF$1)</f>
        <v>#VALUE!</v>
      </c>
      <c r="BG1713" s="17" t="e">
        <f>SUMIFS('[1]Deals (investment)'!$C:$C,'[1]Deals (investment)'!$B:$B,$A1713,'[1]Deals (investment)'!$V:$V,BG$1)</f>
        <v>#VALUE!</v>
      </c>
      <c r="BH1713" s="17" t="e">
        <f>SUMIFS('[1]Deals (investment)'!$C:$C,'[1]Deals (investment)'!$B:$B,$A1713,'[1]Deals (investment)'!$V:$V,BH$1)</f>
        <v>#VALUE!</v>
      </c>
      <c r="BI1713" s="17" t="e">
        <f>SUMIFS('[1]Deals (investment)'!$C:$C,'[1]Deals (investment)'!$B:$B,$A1713,'[1]Deals (investment)'!$V:$V,BI$1)</f>
        <v>#VALUE!</v>
      </c>
      <c r="BJ1713" s="17" t="e">
        <f>SUMIFS('[1]Deals (investment)'!$C:$C,'[1]Deals (investment)'!$B:$B,$A1713,'[1]Deals (investment)'!$V:$V,BJ$1)</f>
        <v>#VALUE!</v>
      </c>
      <c r="BK1713" s="17" t="e">
        <f>SUMIFS('[1]Deals (investment)'!$C:$C,'[1]Deals (investment)'!$B:$B,$A1713,'[1]Deals (investment)'!$V:$V,BK$1)</f>
        <v>#VALUE!</v>
      </c>
      <c r="BL1713" s="17" t="e">
        <f>SUMIFS('[1]Deals (investment)'!$C:$C,'[1]Deals (investment)'!$B:$B,$A1713,'[1]Deals (investment)'!$V:$V,BL$1)</f>
        <v>#VALUE!</v>
      </c>
      <c r="BM1713" s="17" t="e">
        <f>SUMIFS('[1]Deals (investment)'!$C:$C,'[1]Deals (investment)'!$B:$B,$A1713,'[1]Deals (investment)'!$V:$V,BM$1)</f>
        <v>#VALUE!</v>
      </c>
      <c r="BN1713" s="15"/>
      <c r="BO1713" s="15"/>
      <c r="BP1713" s="22"/>
      <c r="BQ1713" s="15"/>
      <c r="BR1713" s="15"/>
      <c r="BS1713" s="15"/>
      <c r="BT1713" s="15"/>
      <c r="BU1713" s="15"/>
      <c r="BV1713" s="15"/>
      <c r="BW1713" s="15"/>
      <c r="BX1713" s="15"/>
      <c r="BY1713" s="15"/>
      <c r="BZ1713" s="15"/>
      <c r="CA1713" s="15"/>
      <c r="CB1713" s="15"/>
      <c r="CC1713" s="15"/>
      <c r="CD1713" s="15" t="str">
        <f t="shared" si="268"/>
        <v>Vio DigitalOne simple subscription - a world of journalism.</v>
      </c>
      <c r="CE1713" s="15"/>
      <c r="CF1713" s="15"/>
      <c r="CG1713" s="15"/>
      <c r="CH1713" s="15"/>
      <c r="CI1713" s="15"/>
      <c r="CJ1713" s="15"/>
    </row>
    <row r="1714" spans="1:118" ht="12.75">
      <c r="A1714" s="15" t="s">
        <v>11062</v>
      </c>
      <c r="B1714" s="71" t="s">
        <v>11063</v>
      </c>
      <c r="C1714" s="15" t="s">
        <v>58</v>
      </c>
      <c r="D1714" s="16"/>
      <c r="E1714" s="26" t="s">
        <v>117</v>
      </c>
      <c r="F1714" s="26" t="s">
        <v>199</v>
      </c>
      <c r="G1714" s="26" t="s">
        <v>118</v>
      </c>
      <c r="H1714" s="26"/>
      <c r="I1714" s="15" t="s">
        <v>11064</v>
      </c>
      <c r="J1714" s="26"/>
      <c r="K1714" s="17" t="e">
        <f t="shared" si="262"/>
        <v>#VALUE!</v>
      </c>
      <c r="L1714" s="15"/>
      <c r="M1714" s="18" t="e">
        <f t="shared" si="253"/>
        <v>#VALUE!</v>
      </c>
      <c r="N1714" s="15"/>
      <c r="O1714" s="15"/>
      <c r="P1714" s="15"/>
      <c r="Q1714" s="24" t="e">
        <f ca="1">_xludf.MAXIFS('[1]Deals (investment)'!A:A,'[1]Deals (investment)'!B:B,A1714)</f>
        <v>#NAME?</v>
      </c>
      <c r="R1714" s="15"/>
      <c r="S1714" s="19"/>
      <c r="T1714" s="15"/>
      <c r="U1714" s="17"/>
      <c r="V1714" s="15" t="s">
        <v>11065</v>
      </c>
      <c r="W1714" s="15">
        <v>0</v>
      </c>
      <c r="X1714" s="15" t="s">
        <v>10609</v>
      </c>
      <c r="Y1714" s="15" t="s">
        <v>11066</v>
      </c>
      <c r="AB1714" s="20"/>
      <c r="AC1714" s="27" t="s">
        <v>11067</v>
      </c>
      <c r="AD1714" s="27" t="s">
        <v>11068</v>
      </c>
      <c r="AE1714" s="27" t="s">
        <v>11069</v>
      </c>
      <c r="AF1714" s="15"/>
      <c r="AG1714" s="22">
        <f>COUNTA(B1713:AF1713)/(COUNTA(B1713:AF1713)+COUNTBLANK(B1713:AF1713))</f>
        <v>0.32258064516129031</v>
      </c>
      <c r="AH1714" s="15" t="str">
        <f t="shared" si="259"/>
        <v/>
      </c>
      <c r="AI1714" s="22" t="e">
        <f>VLOOKUP(A1714,'[1]Deals (investment)'!$B$2:$Z$1497,1,FALSE)</f>
        <v>#N/A</v>
      </c>
      <c r="AJ1714" s="22" t="e">
        <f>VLOOKUP(A1714,'[1]Deals (investment)'!$B$2:$Z$870,15,FALSE)</f>
        <v>#N/A</v>
      </c>
      <c r="AK1714" s="17" t="e">
        <f>VLOOKUP(A1714,'[1]Deals (Exits)'!B:B,1,FALSE)</f>
        <v>#N/A</v>
      </c>
      <c r="AL1714" s="23">
        <f>VLOOKUP(G1714,[1]Lookups!$V$3:$Y$197,4,FALSE)</f>
        <v>0</v>
      </c>
      <c r="AM1714" s="17" t="str">
        <f>VLOOKUP(X1714,[1]Lookups!$B$3:$C$200,2,FALSE)</f>
        <v>Emerging Technologies</v>
      </c>
      <c r="AN1714" s="17" t="e">
        <f>VLOOKUP(R1714,[1]Lookups!$H$3:$I$69,2,FALSE)</f>
        <v>#N/A</v>
      </c>
      <c r="AO1714" s="17" t="e">
        <f>VLOOKUP(T1714,[1]Lookups!$H$3:$I$69,2,FALSE)</f>
        <v>#N/A</v>
      </c>
      <c r="AP1714" s="17" t="e">
        <f>VLOOKUP(AN1714,[1]Lookups!$N$3:$O$11,2,FALSE)</f>
        <v>#N/A</v>
      </c>
      <c r="AQ1714" s="18" t="e">
        <f>COUNTIFS('[1]Deals (investment)'!$B:$B,$A1714)</f>
        <v>#VALUE!</v>
      </c>
      <c r="AR1714" s="18" t="e">
        <f>COUNTIFS('[1]Deals (investment)'!$B:$B,$A1714,'[1]Deals (investment)'!$T:$T,$AW$1)+COUNTIFS('[1]Deals (investment)'!$B:$B,$A1714,'[1]Deals (investment)'!$T:$T,$AX$1)+COUNTIFS('[1]Deals (investment)'!$B:$B,$A1714,'[1]Deals (investment)'!$T:$T,$AY$1)</f>
        <v>#VALUE!</v>
      </c>
      <c r="AS1714" s="17" t="e">
        <f>SUMIFS('[1]Deals (investment)'!$C:$C,'[1]Deals (investment)'!$B:$B,$A1714)</f>
        <v>#VALUE!</v>
      </c>
      <c r="AT1714" s="17" t="e">
        <f t="shared" si="263"/>
        <v>#VALUE!</v>
      </c>
      <c r="AU1714" s="18" t="e">
        <f>COUNTIF('[1]Deals (Exits)'!$B:$B,A1714)</f>
        <v>#VALUE!</v>
      </c>
      <c r="AV1714" s="17" t="e">
        <f>SUMIFS('[1]Deals (investment)'!$C:$C,'[1]Deals (investment)'!$B:$B,$A1714,'[1]Deals (investment)'!$T:$T,AV$1)</f>
        <v>#VALUE!</v>
      </c>
      <c r="AW1714" s="17" t="e">
        <f>SUMIFS('[1]Deals (investment)'!$C:$C,'[1]Deals (investment)'!$B:$B,$A1714,'[1]Deals (investment)'!$T:$T,AW$1)</f>
        <v>#VALUE!</v>
      </c>
      <c r="AX1714" s="17" t="e">
        <f>SUMIFS('[1]Deals (investment)'!$C:$C,'[1]Deals (investment)'!$B:$B,$A1714,'[1]Deals (investment)'!$T:$T,AX$1)</f>
        <v>#VALUE!</v>
      </c>
      <c r="AY1714" s="17" t="e">
        <f>SUMIFS('[1]Deals (investment)'!$C:$C,'[1]Deals (investment)'!$B:$B,$A1714,'[1]Deals (investment)'!$T:$T,AY$1)</f>
        <v>#VALUE!</v>
      </c>
      <c r="AZ1714" s="17" t="e">
        <f>SUMIFS('[1]Deals (investment)'!$C:$C,'[1]Deals (investment)'!$B:$B,$A1714,'[1]Deals (investment)'!$T:$T,AZ$1)</f>
        <v>#VALUE!</v>
      </c>
      <c r="BA1714" s="17" t="e">
        <f>SUMIFS('[1]Deals (investment)'!$C:$C,'[1]Deals (investment)'!$B:$B,$A1714,'[1]Deals (investment)'!$T:$T,BA$1)</f>
        <v>#VALUE!</v>
      </c>
      <c r="BB1714" s="17" t="e">
        <f>SUMIFS('[1]Deals (investment)'!$C:$C,'[1]Deals (investment)'!$B:$B,$A1714,'[1]Deals (investment)'!$T:$T,BB$1)</f>
        <v>#VALUE!</v>
      </c>
      <c r="BC1714" s="17" t="e">
        <f>SUMIFS('[1]Deals (Exits)'!$C:$C,'[1]Deals (Exits)'!$B:$B,$A1714)</f>
        <v>#VALUE!</v>
      </c>
      <c r="BD1714" s="17" t="e">
        <f>SUMIFS('[1]Deals (investment)'!$C:$C,'[1]Deals (investment)'!$B:$B,$A1714,'[1]Deals (investment)'!$V:$V,BD$1)</f>
        <v>#VALUE!</v>
      </c>
      <c r="BE1714" s="17" t="e">
        <f>SUMIFS('[1]Deals (investment)'!$C:$C,'[1]Deals (investment)'!$B:$B,$A1714,'[1]Deals (investment)'!$V:$V,BE$1)</f>
        <v>#VALUE!</v>
      </c>
      <c r="BF1714" s="17" t="e">
        <f>SUMIFS('[1]Deals (investment)'!$C:$C,'[1]Deals (investment)'!$B:$B,$A1714,'[1]Deals (investment)'!$V:$V,BF$1)</f>
        <v>#VALUE!</v>
      </c>
      <c r="BG1714" s="17" t="e">
        <f>SUMIFS('[1]Deals (investment)'!$C:$C,'[1]Deals (investment)'!$B:$B,$A1714,'[1]Deals (investment)'!$V:$V,BG$1)</f>
        <v>#VALUE!</v>
      </c>
      <c r="BH1714" s="17" t="e">
        <f>SUMIFS('[1]Deals (investment)'!$C:$C,'[1]Deals (investment)'!$B:$B,$A1714,'[1]Deals (investment)'!$V:$V,BH$1)</f>
        <v>#VALUE!</v>
      </c>
      <c r="BI1714" s="17" t="e">
        <f>SUMIFS('[1]Deals (investment)'!$C:$C,'[1]Deals (investment)'!$B:$B,$A1714,'[1]Deals (investment)'!$V:$V,BI$1)</f>
        <v>#VALUE!</v>
      </c>
      <c r="BJ1714" s="17" t="e">
        <f>SUMIFS('[1]Deals (investment)'!$C:$C,'[1]Deals (investment)'!$B:$B,$A1714,'[1]Deals (investment)'!$V:$V,BJ$1)</f>
        <v>#VALUE!</v>
      </c>
      <c r="BK1714" s="17" t="e">
        <f>SUMIFS('[1]Deals (investment)'!$C:$C,'[1]Deals (investment)'!$B:$B,$A1714,'[1]Deals (investment)'!$V:$V,BK$1)</f>
        <v>#VALUE!</v>
      </c>
      <c r="BL1714" s="17" t="e">
        <f>SUMIFS('[1]Deals (investment)'!$C:$C,'[1]Deals (investment)'!$B:$B,$A1714,'[1]Deals (investment)'!$V:$V,BL$1)</f>
        <v>#VALUE!</v>
      </c>
      <c r="BM1714" s="17" t="e">
        <f>SUMIFS('[1]Deals (investment)'!$C:$C,'[1]Deals (investment)'!$B:$B,$A1714,'[1]Deals (investment)'!$V:$V,BM$1)</f>
        <v>#VALUE!</v>
      </c>
      <c r="BN1714" s="15"/>
      <c r="BO1714" s="15"/>
      <c r="BP1714" s="22"/>
      <c r="BQ1714" s="15"/>
      <c r="BR1714" s="15"/>
      <c r="BS1714" s="15"/>
      <c r="BT1714" s="15"/>
      <c r="BU1714" s="15"/>
      <c r="BV1714" s="15"/>
      <c r="BW1714" s="15"/>
      <c r="BX1714" s="15"/>
      <c r="BY1714" s="15"/>
      <c r="BZ1714" s="15"/>
      <c r="CA1714" s="15"/>
      <c r="CB1714" s="15"/>
      <c r="CC1714" s="15"/>
      <c r="CD1714" s="15" t="str">
        <f t="shared" si="268"/>
        <v>VipimoVipimo.io is an IOT platform that offers sensor subscriptions with a strong focus on water, agriculture, climate and logistics.Active</v>
      </c>
      <c r="CE1714" s="15"/>
      <c r="CF1714" s="15"/>
      <c r="CG1714" s="15"/>
      <c r="CH1714" s="15"/>
      <c r="CI1714" s="15"/>
      <c r="CJ1714" s="15"/>
    </row>
    <row r="1715" spans="1:118" ht="12.75">
      <c r="A1715" s="15" t="s">
        <v>11070</v>
      </c>
      <c r="B1715" s="15" t="s">
        <v>11071</v>
      </c>
      <c r="C1715" s="15"/>
      <c r="D1715" s="16">
        <v>2009</v>
      </c>
      <c r="E1715" s="15"/>
      <c r="F1715" s="15"/>
      <c r="G1715" s="15"/>
      <c r="H1715" s="15"/>
      <c r="I1715" s="15"/>
      <c r="J1715" s="15"/>
      <c r="K1715" s="17" t="e">
        <f t="shared" si="262"/>
        <v>#VALUE!</v>
      </c>
      <c r="L1715" s="15"/>
      <c r="M1715" s="18" t="e">
        <f t="shared" si="253"/>
        <v>#VALUE!</v>
      </c>
      <c r="N1715" s="15"/>
      <c r="O1715" s="15"/>
      <c r="P1715" s="15"/>
      <c r="Q1715" s="15"/>
      <c r="R1715" s="15"/>
      <c r="S1715" s="19"/>
      <c r="T1715" s="15"/>
      <c r="U1715" s="17"/>
      <c r="V1715" s="15" t="s">
        <v>312</v>
      </c>
      <c r="W1715" s="15"/>
      <c r="X1715" s="15" t="s">
        <v>158</v>
      </c>
      <c r="Y1715" s="15" t="s">
        <v>11072</v>
      </c>
      <c r="AB1715" s="20"/>
      <c r="AC1715" s="21" t="s">
        <v>11073</v>
      </c>
      <c r="AD1715" s="15"/>
      <c r="AE1715" s="21" t="s">
        <v>11074</v>
      </c>
      <c r="AF1715" s="21" t="s">
        <v>11075</v>
      </c>
      <c r="AG1715" s="22">
        <f t="shared" ref="AG1715:AG1723" si="269">COUNTA(B1715:AF1715)/(COUNTA(B1715:AF1715)+COUNTBLANK(B1715:AF1715))</f>
        <v>0.32258064516129031</v>
      </c>
      <c r="AH1715" s="15" t="str">
        <f t="shared" si="259"/>
        <v/>
      </c>
      <c r="AI1715" s="22" t="e">
        <f>VLOOKUP(A1715,'[1]Deals (investment)'!$B$2:$Z$1497,1,FALSE)</f>
        <v>#N/A</v>
      </c>
      <c r="AJ1715" s="22" t="e">
        <f>VLOOKUP(A1715,'[1]Deals (investment)'!$B$2:$Z$870,15,FALSE)</f>
        <v>#N/A</v>
      </c>
      <c r="AK1715" s="17" t="e">
        <f>VLOOKUP(A1715,'[1]Deals (Exits)'!B:B,1,FALSE)</f>
        <v>#N/A</v>
      </c>
      <c r="AL1715" s="23" t="e">
        <f>VLOOKUP(G1715,[1]Lookups!$V$3:$Y$197,4,FALSE)</f>
        <v>#N/A</v>
      </c>
      <c r="AM1715" s="17" t="str">
        <f>VLOOKUP(X1715,[1]Lookups!$B$3:$C$200,2,FALSE)</f>
        <v>Financial Services</v>
      </c>
      <c r="AN1715" s="17" t="e">
        <f>VLOOKUP(R1715,[1]Lookups!$H$3:$I$69,2,FALSE)</f>
        <v>#N/A</v>
      </c>
      <c r="AO1715" s="17" t="e">
        <f>VLOOKUP(T1715,[1]Lookups!$H$3:$I$69,2,FALSE)</f>
        <v>#N/A</v>
      </c>
      <c r="AP1715" s="17" t="e">
        <f>VLOOKUP(AN1715,[1]Lookups!$N$3:$O$11,2,FALSE)</f>
        <v>#N/A</v>
      </c>
      <c r="AQ1715" s="18" t="e">
        <f>COUNTIFS('[1]Deals (investment)'!$B:$B,$A1715)</f>
        <v>#VALUE!</v>
      </c>
      <c r="AR1715" s="18" t="e">
        <f>COUNTIFS('[1]Deals (investment)'!$B:$B,$A1715,'[1]Deals (investment)'!$T:$T,$AW$1)+COUNTIFS('[1]Deals (investment)'!$B:$B,$A1715,'[1]Deals (investment)'!$T:$T,$AX$1)+COUNTIFS('[1]Deals (investment)'!$B:$B,$A1715,'[1]Deals (investment)'!$T:$T,$AY$1)</f>
        <v>#VALUE!</v>
      </c>
      <c r="AS1715" s="17" t="e">
        <f>SUMIFS('[1]Deals (investment)'!$C:$C,'[1]Deals (investment)'!$B:$B,$A1715)</f>
        <v>#VALUE!</v>
      </c>
      <c r="AT1715" s="17" t="e">
        <f t="shared" si="263"/>
        <v>#VALUE!</v>
      </c>
      <c r="AU1715" s="18" t="e">
        <f>COUNTIF('[1]Deals (Exits)'!$B:$B,A1715)</f>
        <v>#VALUE!</v>
      </c>
      <c r="AV1715" s="17" t="e">
        <f>SUMIFS('[1]Deals (investment)'!$C:$C,'[1]Deals (investment)'!$B:$B,$A1715,'[1]Deals (investment)'!$T:$T,AV$1)</f>
        <v>#VALUE!</v>
      </c>
      <c r="AW1715" s="17" t="e">
        <f>SUMIFS('[1]Deals (investment)'!$C:$C,'[1]Deals (investment)'!$B:$B,$A1715,'[1]Deals (investment)'!$T:$T,AW$1)</f>
        <v>#VALUE!</v>
      </c>
      <c r="AX1715" s="17" t="e">
        <f>SUMIFS('[1]Deals (investment)'!$C:$C,'[1]Deals (investment)'!$B:$B,$A1715,'[1]Deals (investment)'!$T:$T,AX$1)</f>
        <v>#VALUE!</v>
      </c>
      <c r="AY1715" s="17" t="e">
        <f>SUMIFS('[1]Deals (investment)'!$C:$C,'[1]Deals (investment)'!$B:$B,$A1715,'[1]Deals (investment)'!$T:$T,AY$1)</f>
        <v>#VALUE!</v>
      </c>
      <c r="AZ1715" s="17" t="e">
        <f>SUMIFS('[1]Deals (investment)'!$C:$C,'[1]Deals (investment)'!$B:$B,$A1715,'[1]Deals (investment)'!$T:$T,AZ$1)</f>
        <v>#VALUE!</v>
      </c>
      <c r="BA1715" s="17" t="e">
        <f>SUMIFS('[1]Deals (investment)'!$C:$C,'[1]Deals (investment)'!$B:$B,$A1715,'[1]Deals (investment)'!$T:$T,BA$1)</f>
        <v>#VALUE!</v>
      </c>
      <c r="BB1715" s="17" t="e">
        <f>SUMIFS('[1]Deals (investment)'!$C:$C,'[1]Deals (investment)'!$B:$B,$A1715,'[1]Deals (investment)'!$T:$T,BB$1)</f>
        <v>#VALUE!</v>
      </c>
      <c r="BC1715" s="17" t="e">
        <f>SUMIFS('[1]Deals (Exits)'!$C:$C,'[1]Deals (Exits)'!$B:$B,$A1715)</f>
        <v>#VALUE!</v>
      </c>
      <c r="BD1715" s="17" t="e">
        <f>SUMIFS('[1]Deals (investment)'!$C:$C,'[1]Deals (investment)'!$B:$B,$A1715,'[1]Deals (investment)'!$V:$V,BD$1)</f>
        <v>#VALUE!</v>
      </c>
      <c r="BE1715" s="17" t="e">
        <f>SUMIFS('[1]Deals (investment)'!$C:$C,'[1]Deals (investment)'!$B:$B,$A1715,'[1]Deals (investment)'!$V:$V,BE$1)</f>
        <v>#VALUE!</v>
      </c>
      <c r="BF1715" s="17" t="e">
        <f>SUMIFS('[1]Deals (investment)'!$C:$C,'[1]Deals (investment)'!$B:$B,$A1715,'[1]Deals (investment)'!$V:$V,BF$1)</f>
        <v>#VALUE!</v>
      </c>
      <c r="BG1715" s="17" t="e">
        <f>SUMIFS('[1]Deals (investment)'!$C:$C,'[1]Deals (investment)'!$B:$B,$A1715,'[1]Deals (investment)'!$V:$V,BG$1)</f>
        <v>#VALUE!</v>
      </c>
      <c r="BH1715" s="17" t="e">
        <f>SUMIFS('[1]Deals (investment)'!$C:$C,'[1]Deals (investment)'!$B:$B,$A1715,'[1]Deals (investment)'!$V:$V,BH$1)</f>
        <v>#VALUE!</v>
      </c>
      <c r="BI1715" s="17" t="e">
        <f>SUMIFS('[1]Deals (investment)'!$C:$C,'[1]Deals (investment)'!$B:$B,$A1715,'[1]Deals (investment)'!$V:$V,BI$1)</f>
        <v>#VALUE!</v>
      </c>
      <c r="BJ1715" s="17" t="e">
        <f>SUMIFS('[1]Deals (investment)'!$C:$C,'[1]Deals (investment)'!$B:$B,$A1715,'[1]Deals (investment)'!$V:$V,BJ$1)</f>
        <v>#VALUE!</v>
      </c>
      <c r="BK1715" s="17" t="e">
        <f>SUMIFS('[1]Deals (investment)'!$C:$C,'[1]Deals (investment)'!$B:$B,$A1715,'[1]Deals (investment)'!$V:$V,BK$1)</f>
        <v>#VALUE!</v>
      </c>
      <c r="BL1715" s="17" t="e">
        <f>SUMIFS('[1]Deals (investment)'!$C:$C,'[1]Deals (investment)'!$B:$B,$A1715,'[1]Deals (investment)'!$V:$V,BL$1)</f>
        <v>#VALUE!</v>
      </c>
      <c r="BM1715" s="17" t="e">
        <f>SUMIFS('[1]Deals (investment)'!$C:$C,'[1]Deals (investment)'!$B:$B,$A1715,'[1]Deals (investment)'!$V:$V,BM$1)</f>
        <v>#VALUE!</v>
      </c>
      <c r="BN1715" s="15"/>
      <c r="BO1715" s="15"/>
      <c r="BP1715" s="22"/>
      <c r="BQ1715" s="15"/>
      <c r="BR1715" s="15"/>
      <c r="BS1715" s="15"/>
      <c r="BT1715" s="15"/>
      <c r="BU1715" s="15"/>
      <c r="BV1715" s="15"/>
      <c r="BW1715" s="15"/>
      <c r="BX1715" s="15"/>
      <c r="BY1715" s="15"/>
      <c r="BZ1715" s="15"/>
      <c r="CA1715" s="15"/>
      <c r="CB1715" s="15"/>
      <c r="CC1715" s="15"/>
      <c r="CD1715" s="15"/>
      <c r="CE1715" s="15"/>
      <c r="CF1715" s="15"/>
      <c r="CG1715" s="15"/>
      <c r="CH1715" s="15"/>
      <c r="CI1715" s="15"/>
      <c r="CJ1715" s="15"/>
    </row>
    <row r="1716" spans="1:118" ht="12.75">
      <c r="A1716" s="15" t="s">
        <v>11076</v>
      </c>
      <c r="B1716" s="15"/>
      <c r="C1716" s="15"/>
      <c r="D1716" s="16">
        <v>2016</v>
      </c>
      <c r="E1716" s="15" t="s">
        <v>6496</v>
      </c>
      <c r="F1716" s="15"/>
      <c r="G1716" s="15"/>
      <c r="H1716" s="15"/>
      <c r="I1716" s="15"/>
      <c r="J1716" s="15"/>
      <c r="K1716" s="17" t="e">
        <f t="shared" si="262"/>
        <v>#VALUE!</v>
      </c>
      <c r="L1716" s="15"/>
      <c r="M1716" s="18" t="e">
        <f t="shared" si="253"/>
        <v>#VALUE!</v>
      </c>
      <c r="N1716" s="15"/>
      <c r="O1716" s="15"/>
      <c r="P1716" s="15"/>
      <c r="Q1716" s="15"/>
      <c r="R1716" s="15"/>
      <c r="S1716" s="19"/>
      <c r="T1716" s="15"/>
      <c r="U1716" s="17"/>
      <c r="V1716" s="15" t="s">
        <v>11077</v>
      </c>
      <c r="W1716" s="15"/>
      <c r="X1716" s="15" t="s">
        <v>64</v>
      </c>
      <c r="Y1716" s="15" t="s">
        <v>11078</v>
      </c>
      <c r="AB1716" s="20"/>
      <c r="AC1716" s="21" t="s">
        <v>11079</v>
      </c>
      <c r="AD1716" s="21" t="s">
        <v>11080</v>
      </c>
      <c r="AE1716" s="21" t="s">
        <v>11081</v>
      </c>
      <c r="AF1716" s="21" t="s">
        <v>11082</v>
      </c>
      <c r="AG1716" s="22">
        <f t="shared" si="269"/>
        <v>0.35483870967741937</v>
      </c>
      <c r="AH1716" s="15" t="str">
        <f t="shared" si="259"/>
        <v/>
      </c>
      <c r="AI1716" s="22" t="e">
        <f>VLOOKUP(A1716,'[1]Deals (investment)'!$B$2:$Z$1497,1,FALSE)</f>
        <v>#N/A</v>
      </c>
      <c r="AJ1716" s="22" t="e">
        <f>VLOOKUP(A1716,'[1]Deals (investment)'!$B$2:$Z$870,15,FALSE)</f>
        <v>#N/A</v>
      </c>
      <c r="AK1716" s="17" t="e">
        <f>VLOOKUP(A1716,'[1]Deals (Exits)'!B:B,1,FALSE)</f>
        <v>#N/A</v>
      </c>
      <c r="AL1716" s="23" t="e">
        <f>VLOOKUP(G1716,[1]Lookups!$V$3:$Y$197,4,FALSE)</f>
        <v>#N/A</v>
      </c>
      <c r="AM1716" s="17" t="str">
        <f>VLOOKUP(X1716,[1]Lookups!$B$3:$C$200,2,FALSE)</f>
        <v>E-commerce &amp; Retail</v>
      </c>
      <c r="AN1716" s="17" t="e">
        <f>VLOOKUP(R1716,[1]Lookups!$H$3:$I$69,2,FALSE)</f>
        <v>#N/A</v>
      </c>
      <c r="AO1716" s="17" t="e">
        <f>VLOOKUP(T1716,[1]Lookups!$H$3:$I$69,2,FALSE)</f>
        <v>#N/A</v>
      </c>
      <c r="AP1716" s="17" t="e">
        <f>VLOOKUP(AN1716,[1]Lookups!$N$3:$O$11,2,FALSE)</f>
        <v>#N/A</v>
      </c>
      <c r="AQ1716" s="18" t="e">
        <f>COUNTIFS('[1]Deals (investment)'!$B:$B,$A1716)</f>
        <v>#VALUE!</v>
      </c>
      <c r="AR1716" s="18" t="e">
        <f>COUNTIFS('[1]Deals (investment)'!$B:$B,$A1716,'[1]Deals (investment)'!$T:$T,$AW$1)+COUNTIFS('[1]Deals (investment)'!$B:$B,$A1716,'[1]Deals (investment)'!$T:$T,$AX$1)+COUNTIFS('[1]Deals (investment)'!$B:$B,$A1716,'[1]Deals (investment)'!$T:$T,$AY$1)</f>
        <v>#VALUE!</v>
      </c>
      <c r="AS1716" s="17" t="e">
        <f>SUMIFS('[1]Deals (investment)'!$C:$C,'[1]Deals (investment)'!$B:$B,$A1716)</f>
        <v>#VALUE!</v>
      </c>
      <c r="AT1716" s="17" t="e">
        <f t="shared" si="263"/>
        <v>#VALUE!</v>
      </c>
      <c r="AU1716" s="18" t="e">
        <f>COUNTIF('[1]Deals (Exits)'!$B:$B,A1716)</f>
        <v>#VALUE!</v>
      </c>
      <c r="AV1716" s="17" t="e">
        <f>SUMIFS('[1]Deals (investment)'!$C:$C,'[1]Deals (investment)'!$B:$B,$A1716,'[1]Deals (investment)'!$T:$T,AV$1)</f>
        <v>#VALUE!</v>
      </c>
      <c r="AW1716" s="17" t="e">
        <f>SUMIFS('[1]Deals (investment)'!$C:$C,'[1]Deals (investment)'!$B:$B,$A1716,'[1]Deals (investment)'!$T:$T,AW$1)</f>
        <v>#VALUE!</v>
      </c>
      <c r="AX1716" s="17" t="e">
        <f>SUMIFS('[1]Deals (investment)'!$C:$C,'[1]Deals (investment)'!$B:$B,$A1716,'[1]Deals (investment)'!$T:$T,AX$1)</f>
        <v>#VALUE!</v>
      </c>
      <c r="AY1716" s="17" t="e">
        <f>SUMIFS('[1]Deals (investment)'!$C:$C,'[1]Deals (investment)'!$B:$B,$A1716,'[1]Deals (investment)'!$T:$T,AY$1)</f>
        <v>#VALUE!</v>
      </c>
      <c r="AZ1716" s="17" t="e">
        <f>SUMIFS('[1]Deals (investment)'!$C:$C,'[1]Deals (investment)'!$B:$B,$A1716,'[1]Deals (investment)'!$T:$T,AZ$1)</f>
        <v>#VALUE!</v>
      </c>
      <c r="BA1716" s="17" t="e">
        <f>SUMIFS('[1]Deals (investment)'!$C:$C,'[1]Deals (investment)'!$B:$B,$A1716,'[1]Deals (investment)'!$T:$T,BA$1)</f>
        <v>#VALUE!</v>
      </c>
      <c r="BB1716" s="17" t="e">
        <f>SUMIFS('[1]Deals (investment)'!$C:$C,'[1]Deals (investment)'!$B:$B,$A1716,'[1]Deals (investment)'!$T:$T,BB$1)</f>
        <v>#VALUE!</v>
      </c>
      <c r="BC1716" s="17" t="e">
        <f>SUMIFS('[1]Deals (Exits)'!$C:$C,'[1]Deals (Exits)'!$B:$B,$A1716)</f>
        <v>#VALUE!</v>
      </c>
      <c r="BD1716" s="17" t="e">
        <f>SUMIFS('[1]Deals (investment)'!$C:$C,'[1]Deals (investment)'!$B:$B,$A1716,'[1]Deals (investment)'!$V:$V,BD$1)</f>
        <v>#VALUE!</v>
      </c>
      <c r="BE1716" s="17" t="e">
        <f>SUMIFS('[1]Deals (investment)'!$C:$C,'[1]Deals (investment)'!$B:$B,$A1716,'[1]Deals (investment)'!$V:$V,BE$1)</f>
        <v>#VALUE!</v>
      </c>
      <c r="BF1716" s="17" t="e">
        <f>SUMIFS('[1]Deals (investment)'!$C:$C,'[1]Deals (investment)'!$B:$B,$A1716,'[1]Deals (investment)'!$V:$V,BF$1)</f>
        <v>#VALUE!</v>
      </c>
      <c r="BG1716" s="17" t="e">
        <f>SUMIFS('[1]Deals (investment)'!$C:$C,'[1]Deals (investment)'!$B:$B,$A1716,'[1]Deals (investment)'!$V:$V,BG$1)</f>
        <v>#VALUE!</v>
      </c>
      <c r="BH1716" s="17" t="e">
        <f>SUMIFS('[1]Deals (investment)'!$C:$C,'[1]Deals (investment)'!$B:$B,$A1716,'[1]Deals (investment)'!$V:$V,BH$1)</f>
        <v>#VALUE!</v>
      </c>
      <c r="BI1716" s="17" t="e">
        <f>SUMIFS('[1]Deals (investment)'!$C:$C,'[1]Deals (investment)'!$B:$B,$A1716,'[1]Deals (investment)'!$V:$V,BI$1)</f>
        <v>#VALUE!</v>
      </c>
      <c r="BJ1716" s="17" t="e">
        <f>SUMIFS('[1]Deals (investment)'!$C:$C,'[1]Deals (investment)'!$B:$B,$A1716,'[1]Deals (investment)'!$V:$V,BJ$1)</f>
        <v>#VALUE!</v>
      </c>
      <c r="BK1716" s="17" t="e">
        <f>SUMIFS('[1]Deals (investment)'!$C:$C,'[1]Deals (investment)'!$B:$B,$A1716,'[1]Deals (investment)'!$V:$V,BK$1)</f>
        <v>#VALUE!</v>
      </c>
      <c r="BL1716" s="17" t="e">
        <f>SUMIFS('[1]Deals (investment)'!$C:$C,'[1]Deals (investment)'!$B:$B,$A1716,'[1]Deals (investment)'!$V:$V,BL$1)</f>
        <v>#VALUE!</v>
      </c>
      <c r="BM1716" s="17" t="e">
        <f>SUMIFS('[1]Deals (investment)'!$C:$C,'[1]Deals (investment)'!$B:$B,$A1716,'[1]Deals (investment)'!$V:$V,BM$1)</f>
        <v>#VALUE!</v>
      </c>
      <c r="BN1716" s="15"/>
      <c r="BO1716" s="15"/>
      <c r="BP1716" s="22"/>
      <c r="BQ1716" s="15"/>
      <c r="BR1716" s="15"/>
      <c r="BS1716" s="15"/>
      <c r="BT1716" s="15"/>
      <c r="BU1716" s="15"/>
      <c r="BV1716" s="15"/>
      <c r="BW1716" s="15"/>
      <c r="BX1716" s="15"/>
      <c r="BY1716" s="15"/>
      <c r="BZ1716" s="15"/>
      <c r="CA1716" s="15"/>
      <c r="CB1716" s="15"/>
      <c r="CC1716" s="15"/>
      <c r="CD1716" s="15" t="str">
        <f t="shared" ref="CD1716:CD1726" si="270">CONCATENATE(A1716,B1716,C1716)</f>
        <v>Virtual Drive</v>
      </c>
      <c r="CE1716" s="15"/>
      <c r="CF1716" s="15"/>
      <c r="CG1716" s="15"/>
      <c r="CH1716" s="15"/>
      <c r="CI1716" s="15"/>
      <c r="CJ1716" s="15"/>
    </row>
    <row r="1717" spans="1:118" ht="12.75">
      <c r="A1717" s="15" t="s">
        <v>11083</v>
      </c>
      <c r="B1717" s="15" t="s">
        <v>11084</v>
      </c>
      <c r="C1717" s="15"/>
      <c r="D1717" s="16">
        <v>2016</v>
      </c>
      <c r="E1717" s="15" t="s">
        <v>90</v>
      </c>
      <c r="F1717" s="15"/>
      <c r="G1717" s="15" t="s">
        <v>91</v>
      </c>
      <c r="H1717" s="15"/>
      <c r="I1717" s="15"/>
      <c r="J1717" s="15"/>
      <c r="K1717" s="17" t="e">
        <f t="shared" si="262"/>
        <v>#VALUE!</v>
      </c>
      <c r="L1717" s="15"/>
      <c r="M1717" s="18" t="e">
        <f t="shared" si="253"/>
        <v>#VALUE!</v>
      </c>
      <c r="N1717" s="15"/>
      <c r="O1717" s="15"/>
      <c r="P1717" s="15"/>
      <c r="Q1717" s="15"/>
      <c r="R1717" s="15"/>
      <c r="S1717" s="19"/>
      <c r="T1717" s="15"/>
      <c r="U1717" s="17"/>
      <c r="V1717" s="15" t="s">
        <v>11085</v>
      </c>
      <c r="W1717" s="15"/>
      <c r="X1717" s="15" t="s">
        <v>404</v>
      </c>
      <c r="Y1717" s="15" t="s">
        <v>11086</v>
      </c>
      <c r="AB1717" s="32"/>
      <c r="AC1717" s="21" t="s">
        <v>11087</v>
      </c>
      <c r="AD1717" s="21" t="s">
        <v>11088</v>
      </c>
      <c r="AE1717" s="15"/>
      <c r="AF1717" s="21" t="s">
        <v>11089</v>
      </c>
      <c r="AG1717" s="22">
        <f t="shared" si="269"/>
        <v>0.38709677419354838</v>
      </c>
      <c r="AH1717" s="15" t="str">
        <f t="shared" si="259"/>
        <v/>
      </c>
      <c r="AI1717" s="22" t="e">
        <f>VLOOKUP(A1717,'[1]Deals (investment)'!$B$2:$Z$1497,1,FALSE)</f>
        <v>#N/A</v>
      </c>
      <c r="AJ1717" s="22" t="e">
        <f>VLOOKUP(A1717,'[1]Deals (investment)'!$B$2:$Z$870,15,FALSE)</f>
        <v>#N/A</v>
      </c>
      <c r="AK1717" s="17" t="e">
        <f>VLOOKUP(A1717,'[1]Deals (Exits)'!B:B,1,FALSE)</f>
        <v>#N/A</v>
      </c>
      <c r="AL1717" s="23">
        <f>VLOOKUP(G1717,[1]Lookups!$V$3:$Y$197,4,FALSE)</f>
        <v>0</v>
      </c>
      <c r="AM1717" s="17" t="str">
        <f>VLOOKUP(X1717,[1]Lookups!$B$3:$C$200,2,FALSE)</f>
        <v>Other Technologies &amp; Information Technology</v>
      </c>
      <c r="AN1717" s="17" t="e">
        <f>VLOOKUP(R1717,[1]Lookups!$H$3:$I$69,2,FALSE)</f>
        <v>#N/A</v>
      </c>
      <c r="AO1717" s="17" t="e">
        <f>VLOOKUP(T1717,[1]Lookups!$H$3:$I$69,2,FALSE)</f>
        <v>#N/A</v>
      </c>
      <c r="AP1717" s="17" t="e">
        <f>VLOOKUP(AN1717,[1]Lookups!$N$3:$O$11,2,FALSE)</f>
        <v>#N/A</v>
      </c>
      <c r="AQ1717" s="18" t="e">
        <f>COUNTIFS('[1]Deals (investment)'!$B:$B,$A1717)</f>
        <v>#VALUE!</v>
      </c>
      <c r="AR1717" s="18" t="e">
        <f>COUNTIFS('[1]Deals (investment)'!$B:$B,$A1717,'[1]Deals (investment)'!$T:$T,$AW$1)+COUNTIFS('[1]Deals (investment)'!$B:$B,$A1717,'[1]Deals (investment)'!$T:$T,$AX$1)+COUNTIFS('[1]Deals (investment)'!$B:$B,$A1717,'[1]Deals (investment)'!$T:$T,$AY$1)</f>
        <v>#VALUE!</v>
      </c>
      <c r="AS1717" s="17" t="e">
        <f>SUMIFS('[1]Deals (investment)'!$C:$C,'[1]Deals (investment)'!$B:$B,$A1717)</f>
        <v>#VALUE!</v>
      </c>
      <c r="AT1717" s="17" t="e">
        <f t="shared" si="263"/>
        <v>#VALUE!</v>
      </c>
      <c r="AU1717" s="18" t="e">
        <f>COUNTIF('[1]Deals (Exits)'!$B:$B,A1717)</f>
        <v>#VALUE!</v>
      </c>
      <c r="AV1717" s="17" t="e">
        <f>SUMIFS('[1]Deals (investment)'!$C:$C,'[1]Deals (investment)'!$B:$B,$A1717,'[1]Deals (investment)'!$T:$T,AV$1)</f>
        <v>#VALUE!</v>
      </c>
      <c r="AW1717" s="17" t="e">
        <f>SUMIFS('[1]Deals (investment)'!$C:$C,'[1]Deals (investment)'!$B:$B,$A1717,'[1]Deals (investment)'!$T:$T,AW$1)</f>
        <v>#VALUE!</v>
      </c>
      <c r="AX1717" s="17" t="e">
        <f>SUMIFS('[1]Deals (investment)'!$C:$C,'[1]Deals (investment)'!$B:$B,$A1717,'[1]Deals (investment)'!$T:$T,AX$1)</f>
        <v>#VALUE!</v>
      </c>
      <c r="AY1717" s="17" t="e">
        <f>SUMIFS('[1]Deals (investment)'!$C:$C,'[1]Deals (investment)'!$B:$B,$A1717,'[1]Deals (investment)'!$T:$T,AY$1)</f>
        <v>#VALUE!</v>
      </c>
      <c r="AZ1717" s="17" t="e">
        <f>SUMIFS('[1]Deals (investment)'!$C:$C,'[1]Deals (investment)'!$B:$B,$A1717,'[1]Deals (investment)'!$T:$T,AZ$1)</f>
        <v>#VALUE!</v>
      </c>
      <c r="BA1717" s="17" t="e">
        <f>SUMIFS('[1]Deals (investment)'!$C:$C,'[1]Deals (investment)'!$B:$B,$A1717,'[1]Deals (investment)'!$T:$T,BA$1)</f>
        <v>#VALUE!</v>
      </c>
      <c r="BB1717" s="17" t="e">
        <f>SUMIFS('[1]Deals (investment)'!$C:$C,'[1]Deals (investment)'!$B:$B,$A1717,'[1]Deals (investment)'!$T:$T,BB$1)</f>
        <v>#VALUE!</v>
      </c>
      <c r="BC1717" s="17" t="e">
        <f>SUMIFS('[1]Deals (Exits)'!$C:$C,'[1]Deals (Exits)'!$B:$B,$A1717)</f>
        <v>#VALUE!</v>
      </c>
      <c r="BD1717" s="17" t="e">
        <f>SUMIFS('[1]Deals (investment)'!$C:$C,'[1]Deals (investment)'!$B:$B,$A1717,'[1]Deals (investment)'!$V:$V,BD$1)</f>
        <v>#VALUE!</v>
      </c>
      <c r="BE1717" s="17" t="e">
        <f>SUMIFS('[1]Deals (investment)'!$C:$C,'[1]Deals (investment)'!$B:$B,$A1717,'[1]Deals (investment)'!$V:$V,BE$1)</f>
        <v>#VALUE!</v>
      </c>
      <c r="BF1717" s="17" t="e">
        <f>SUMIFS('[1]Deals (investment)'!$C:$C,'[1]Deals (investment)'!$B:$B,$A1717,'[1]Deals (investment)'!$V:$V,BF$1)</f>
        <v>#VALUE!</v>
      </c>
      <c r="BG1717" s="17" t="e">
        <f>SUMIFS('[1]Deals (investment)'!$C:$C,'[1]Deals (investment)'!$B:$B,$A1717,'[1]Deals (investment)'!$V:$V,BG$1)</f>
        <v>#VALUE!</v>
      </c>
      <c r="BH1717" s="17" t="e">
        <f>SUMIFS('[1]Deals (investment)'!$C:$C,'[1]Deals (investment)'!$B:$B,$A1717,'[1]Deals (investment)'!$V:$V,BH$1)</f>
        <v>#VALUE!</v>
      </c>
      <c r="BI1717" s="17" t="e">
        <f>SUMIFS('[1]Deals (investment)'!$C:$C,'[1]Deals (investment)'!$B:$B,$A1717,'[1]Deals (investment)'!$V:$V,BI$1)</f>
        <v>#VALUE!</v>
      </c>
      <c r="BJ1717" s="17" t="e">
        <f>SUMIFS('[1]Deals (investment)'!$C:$C,'[1]Deals (investment)'!$B:$B,$A1717,'[1]Deals (investment)'!$V:$V,BJ$1)</f>
        <v>#VALUE!</v>
      </c>
      <c r="BK1717" s="17" t="e">
        <f>SUMIFS('[1]Deals (investment)'!$C:$C,'[1]Deals (investment)'!$B:$B,$A1717,'[1]Deals (investment)'!$V:$V,BK$1)</f>
        <v>#VALUE!</v>
      </c>
      <c r="BL1717" s="17" t="e">
        <f>SUMIFS('[1]Deals (investment)'!$C:$C,'[1]Deals (investment)'!$B:$B,$A1717,'[1]Deals (investment)'!$V:$V,BL$1)</f>
        <v>#VALUE!</v>
      </c>
      <c r="BM1717" s="17" t="e">
        <f>SUMIFS('[1]Deals (investment)'!$C:$C,'[1]Deals (investment)'!$B:$B,$A1717,'[1]Deals (investment)'!$V:$V,BM$1)</f>
        <v>#VALUE!</v>
      </c>
      <c r="BN1717" s="15"/>
      <c r="BO1717" s="15"/>
      <c r="BP1717" s="22"/>
      <c r="BQ1717" s="15"/>
      <c r="BR1717" s="15"/>
      <c r="BS1717" s="15"/>
      <c r="BT1717" s="15"/>
      <c r="BU1717" s="15"/>
      <c r="BV1717" s="15"/>
      <c r="BW1717" s="15"/>
      <c r="BX1717" s="15"/>
      <c r="BY1717" s="15"/>
      <c r="BZ1717" s="15"/>
      <c r="CA1717" s="15"/>
      <c r="CB1717" s="15"/>
      <c r="CC1717" s="15"/>
      <c r="CD1717" s="15" t="str">
        <f t="shared" si="270"/>
        <v>Vizibiliti Insight AfricaVizibiliti Insight Africa is a Fintech business specialising in alternative credit scoring.</v>
      </c>
      <c r="CE1717" s="15"/>
      <c r="CF1717" s="15"/>
      <c r="CG1717" s="15"/>
      <c r="CH1717" s="15"/>
      <c r="CI1717" s="15"/>
      <c r="CJ1717" s="15"/>
    </row>
    <row r="1718" spans="1:118" ht="12.75">
      <c r="A1718" s="15" t="s">
        <v>11090</v>
      </c>
      <c r="B1718" s="15" t="s">
        <v>11091</v>
      </c>
      <c r="C1718" s="15"/>
      <c r="D1718" s="16">
        <v>2016</v>
      </c>
      <c r="E1718" s="15" t="s">
        <v>117</v>
      </c>
      <c r="F1718" s="15"/>
      <c r="G1718" s="15" t="s">
        <v>118</v>
      </c>
      <c r="H1718" s="15"/>
      <c r="I1718" s="15" t="s">
        <v>118</v>
      </c>
      <c r="J1718" s="15"/>
      <c r="K1718" s="17" t="e">
        <f t="shared" si="262"/>
        <v>#VALUE!</v>
      </c>
      <c r="L1718" s="18"/>
      <c r="M1718" s="18" t="e">
        <f t="shared" si="253"/>
        <v>#VALUE!</v>
      </c>
      <c r="N1718" s="18"/>
      <c r="O1718" s="18"/>
      <c r="P1718" s="18"/>
      <c r="Q1718" s="24" t="e">
        <f ca="1">_xludf.MAXIFS('[1]Deals (investment)'!A:A,'[1]Deals (investment)'!B:B,A1718)</f>
        <v>#NAME?</v>
      </c>
      <c r="R1718" s="18" t="s">
        <v>636</v>
      </c>
      <c r="S1718" s="19">
        <v>50000</v>
      </c>
      <c r="T1718" s="15"/>
      <c r="U1718" s="17"/>
      <c r="V1718" s="15" t="s">
        <v>11092</v>
      </c>
      <c r="W1718" s="15"/>
      <c r="X1718" s="15" t="s">
        <v>158</v>
      </c>
      <c r="Y1718" s="15" t="s">
        <v>11093</v>
      </c>
      <c r="AB1718" s="32">
        <v>43506</v>
      </c>
      <c r="AC1718" s="21" t="s">
        <v>11094</v>
      </c>
      <c r="AD1718" s="21" t="s">
        <v>11095</v>
      </c>
      <c r="AE1718" s="21" t="s">
        <v>11096</v>
      </c>
      <c r="AF1718" s="21" t="s">
        <v>11097</v>
      </c>
      <c r="AG1718" s="22">
        <f t="shared" ca="1" si="269"/>
        <v>0.58064516129032262</v>
      </c>
      <c r="AH1718" s="15" t="str">
        <f t="shared" si="259"/>
        <v/>
      </c>
      <c r="AI1718" s="22" t="str">
        <f>VLOOKUP(A1718,'[1]Deals (investment)'!$B$2:$Z$1497,1,FALSE)</f>
        <v>WayaWaya</v>
      </c>
      <c r="AJ1718" s="22" t="e">
        <f>VLOOKUP(A1718,'[1]Deals (investment)'!$B$2:$Z$870,15,FALSE)</f>
        <v>#N/A</v>
      </c>
      <c r="AK1718" s="17" t="e">
        <f>VLOOKUP(A1718,'[1]Deals (Exits)'!B:B,1,FALSE)</f>
        <v>#N/A</v>
      </c>
      <c r="AL1718" s="23">
        <f>VLOOKUP(G1718,[1]Lookups!$V$3:$Y$197,4,FALSE)</f>
        <v>0</v>
      </c>
      <c r="AM1718" s="17" t="str">
        <f>VLOOKUP(X1718,[1]Lookups!$B$3:$C$200,2,FALSE)</f>
        <v>Financial Services</v>
      </c>
      <c r="AN1718" s="17" t="str">
        <f>VLOOKUP(R1718,[1]Lookups!$H$3:$I$69,2,FALSE)</f>
        <v>1. Grant</v>
      </c>
      <c r="AO1718" s="17" t="e">
        <f>VLOOKUP(T1718,[1]Lookups!$H$3:$I$69,2,FALSE)</f>
        <v>#N/A</v>
      </c>
      <c r="AP1718" s="17" t="str">
        <f>VLOOKUP(AN1718,[1]Lookups!$N$3:$O$11,2,FALSE)</f>
        <v>Early</v>
      </c>
      <c r="AQ1718" s="18" t="e">
        <f>COUNTIFS('[1]Deals (investment)'!$B:$B,$A1718)</f>
        <v>#VALUE!</v>
      </c>
      <c r="AR1718" s="18" t="e">
        <f>COUNTIFS('[1]Deals (investment)'!$B:$B,$A1718,'[1]Deals (investment)'!$T:$T,$AW$1)+COUNTIFS('[1]Deals (investment)'!$B:$B,$A1718,'[1]Deals (investment)'!$T:$T,$AX$1)+COUNTIFS('[1]Deals (investment)'!$B:$B,$A1718,'[1]Deals (investment)'!$T:$T,$AY$1)</f>
        <v>#VALUE!</v>
      </c>
      <c r="AS1718" s="17" t="e">
        <f>SUMIFS('[1]Deals (investment)'!$C:$C,'[1]Deals (investment)'!$B:$B,$A1718)</f>
        <v>#VALUE!</v>
      </c>
      <c r="AT1718" s="17" t="e">
        <f t="shared" si="263"/>
        <v>#VALUE!</v>
      </c>
      <c r="AU1718" s="18" t="e">
        <f>COUNTIF('[1]Deals (Exits)'!$B:$B,A1718)</f>
        <v>#VALUE!</v>
      </c>
      <c r="AV1718" s="17" t="e">
        <f>SUMIFS('[1]Deals (investment)'!$C:$C,'[1]Deals (investment)'!$B:$B,$A1718,'[1]Deals (investment)'!$T:$T,AV$1)</f>
        <v>#VALUE!</v>
      </c>
      <c r="AW1718" s="17" t="e">
        <f>SUMIFS('[1]Deals (investment)'!$C:$C,'[1]Deals (investment)'!$B:$B,$A1718,'[1]Deals (investment)'!$T:$T,AW$1)</f>
        <v>#VALUE!</v>
      </c>
      <c r="AX1718" s="17" t="e">
        <f>SUMIFS('[1]Deals (investment)'!$C:$C,'[1]Deals (investment)'!$B:$B,$A1718,'[1]Deals (investment)'!$T:$T,AX$1)</f>
        <v>#VALUE!</v>
      </c>
      <c r="AY1718" s="17" t="e">
        <f>SUMIFS('[1]Deals (investment)'!$C:$C,'[1]Deals (investment)'!$B:$B,$A1718,'[1]Deals (investment)'!$T:$T,AY$1)</f>
        <v>#VALUE!</v>
      </c>
      <c r="AZ1718" s="17" t="e">
        <f>SUMIFS('[1]Deals (investment)'!$C:$C,'[1]Deals (investment)'!$B:$B,$A1718,'[1]Deals (investment)'!$T:$T,AZ$1)</f>
        <v>#VALUE!</v>
      </c>
      <c r="BA1718" s="17" t="e">
        <f>SUMIFS('[1]Deals (investment)'!$C:$C,'[1]Deals (investment)'!$B:$B,$A1718,'[1]Deals (investment)'!$T:$T,BA$1)</f>
        <v>#VALUE!</v>
      </c>
      <c r="BB1718" s="17" t="e">
        <f>SUMIFS('[1]Deals (investment)'!$C:$C,'[1]Deals (investment)'!$B:$B,$A1718,'[1]Deals (investment)'!$T:$T,BB$1)</f>
        <v>#VALUE!</v>
      </c>
      <c r="BC1718" s="17" t="e">
        <f>SUMIFS('[1]Deals (Exits)'!$C:$C,'[1]Deals (Exits)'!$B:$B,$A1718)</f>
        <v>#VALUE!</v>
      </c>
      <c r="BD1718" s="17" t="e">
        <f>SUMIFS('[1]Deals (investment)'!$C:$C,'[1]Deals (investment)'!$B:$B,$A1718,'[1]Deals (investment)'!$V:$V,BD$1)</f>
        <v>#VALUE!</v>
      </c>
      <c r="BE1718" s="17" t="e">
        <f>SUMIFS('[1]Deals (investment)'!$C:$C,'[1]Deals (investment)'!$B:$B,$A1718,'[1]Deals (investment)'!$V:$V,BE$1)</f>
        <v>#VALUE!</v>
      </c>
      <c r="BF1718" s="17" t="e">
        <f>SUMIFS('[1]Deals (investment)'!$C:$C,'[1]Deals (investment)'!$B:$B,$A1718,'[1]Deals (investment)'!$V:$V,BF$1)</f>
        <v>#VALUE!</v>
      </c>
      <c r="BG1718" s="17" t="e">
        <f>SUMIFS('[1]Deals (investment)'!$C:$C,'[1]Deals (investment)'!$B:$B,$A1718,'[1]Deals (investment)'!$V:$V,BG$1)</f>
        <v>#VALUE!</v>
      </c>
      <c r="BH1718" s="17" t="e">
        <f>SUMIFS('[1]Deals (investment)'!$C:$C,'[1]Deals (investment)'!$B:$B,$A1718,'[1]Deals (investment)'!$V:$V,BH$1)</f>
        <v>#VALUE!</v>
      </c>
      <c r="BI1718" s="17" t="e">
        <f>SUMIFS('[1]Deals (investment)'!$C:$C,'[1]Deals (investment)'!$B:$B,$A1718,'[1]Deals (investment)'!$V:$V,BI$1)</f>
        <v>#VALUE!</v>
      </c>
      <c r="BJ1718" s="17" t="e">
        <f>SUMIFS('[1]Deals (investment)'!$C:$C,'[1]Deals (investment)'!$B:$B,$A1718,'[1]Deals (investment)'!$V:$V,BJ$1)</f>
        <v>#VALUE!</v>
      </c>
      <c r="BK1718" s="17" t="e">
        <f>SUMIFS('[1]Deals (investment)'!$C:$C,'[1]Deals (investment)'!$B:$B,$A1718,'[1]Deals (investment)'!$V:$V,BK$1)</f>
        <v>#VALUE!</v>
      </c>
      <c r="BL1718" s="17" t="e">
        <f>SUMIFS('[1]Deals (investment)'!$C:$C,'[1]Deals (investment)'!$B:$B,$A1718,'[1]Deals (investment)'!$V:$V,BL$1)</f>
        <v>#VALUE!</v>
      </c>
      <c r="BM1718" s="17" t="e">
        <f>SUMIFS('[1]Deals (investment)'!$C:$C,'[1]Deals (investment)'!$B:$B,$A1718,'[1]Deals (investment)'!$V:$V,BM$1)</f>
        <v>#VALUE!</v>
      </c>
      <c r="BN1718" s="15"/>
      <c r="BO1718" s="15"/>
      <c r="BP1718" s="22"/>
      <c r="BQ1718" s="15"/>
      <c r="BR1718" s="15"/>
      <c r="BS1718" s="15"/>
      <c r="BT1718" s="15"/>
      <c r="BU1718" s="15"/>
      <c r="BV1718" s="15"/>
      <c r="BW1718" s="15"/>
      <c r="BX1718" s="15"/>
      <c r="BY1718" s="15"/>
      <c r="BZ1718" s="15"/>
      <c r="CA1718" s="15"/>
      <c r="CB1718" s="15"/>
      <c r="CC1718" s="15"/>
      <c r="CD1718" s="15" t="str">
        <f t="shared" si="270"/>
        <v>WayaWayaOne Account combining your bank, mobile wallet, savings &amp; payments services through Apps, Social platforms and APIs</v>
      </c>
      <c r="CE1718" s="15"/>
      <c r="CF1718" s="15"/>
      <c r="CG1718" s="15"/>
      <c r="CH1718" s="15"/>
      <c r="CI1718" s="15"/>
      <c r="CJ1718" s="15"/>
    </row>
    <row r="1719" spans="1:118" ht="12.75">
      <c r="A1719" s="15" t="s">
        <v>11098</v>
      </c>
      <c r="B1719" s="15" t="s">
        <v>11099</v>
      </c>
      <c r="C1719" s="15"/>
      <c r="D1719" s="16">
        <v>2009</v>
      </c>
      <c r="E1719" s="15" t="s">
        <v>11100</v>
      </c>
      <c r="F1719" s="15"/>
      <c r="G1719" s="15"/>
      <c r="H1719" s="15"/>
      <c r="I1719" s="15"/>
      <c r="J1719" s="15"/>
      <c r="K1719" s="17" t="e">
        <f t="shared" si="262"/>
        <v>#VALUE!</v>
      </c>
      <c r="L1719" s="15"/>
      <c r="M1719" s="18" t="e">
        <f t="shared" si="253"/>
        <v>#VALUE!</v>
      </c>
      <c r="N1719" s="15"/>
      <c r="O1719" s="15"/>
      <c r="P1719" s="15"/>
      <c r="Q1719" s="15"/>
      <c r="R1719" s="15"/>
      <c r="S1719" s="19"/>
      <c r="T1719" s="15"/>
      <c r="U1719" s="17"/>
      <c r="V1719" s="15" t="s">
        <v>312</v>
      </c>
      <c r="W1719" s="15"/>
      <c r="X1719" s="15"/>
      <c r="Y1719" s="15" t="s">
        <v>11101</v>
      </c>
      <c r="AB1719" s="20"/>
      <c r="AC1719" s="21" t="s">
        <v>11102</v>
      </c>
      <c r="AD1719" s="15"/>
      <c r="AE1719" s="21" t="s">
        <v>11103</v>
      </c>
      <c r="AF1719" s="21" t="s">
        <v>11104</v>
      </c>
      <c r="AG1719" s="22">
        <f t="shared" si="269"/>
        <v>0.32258064516129031</v>
      </c>
      <c r="AH1719" s="15" t="str">
        <f t="shared" si="259"/>
        <v/>
      </c>
      <c r="AI1719" s="22" t="e">
        <f>VLOOKUP(A1719,'[1]Deals (investment)'!$B$2:$Z$1497,1,FALSE)</f>
        <v>#N/A</v>
      </c>
      <c r="AJ1719" s="22" t="e">
        <f>VLOOKUP(A1719,'[1]Deals (investment)'!$B$2:$Z$870,15,FALSE)</f>
        <v>#N/A</v>
      </c>
      <c r="AK1719" s="17" t="e">
        <f>VLOOKUP(A1719,'[1]Deals (Exits)'!B:B,1,FALSE)</f>
        <v>#N/A</v>
      </c>
      <c r="AL1719" s="23" t="e">
        <f>VLOOKUP(G1719,[1]Lookups!$V$3:$Y$197,4,FALSE)</f>
        <v>#N/A</v>
      </c>
      <c r="AM1719" s="17" t="e">
        <f>VLOOKUP(X1719,[1]Lookups!$B$3:$C$200,2,FALSE)</f>
        <v>#N/A</v>
      </c>
      <c r="AN1719" s="17" t="e">
        <f>VLOOKUP(R1719,[1]Lookups!$H$3:$I$69,2,FALSE)</f>
        <v>#N/A</v>
      </c>
      <c r="AO1719" s="17" t="e">
        <f>VLOOKUP(T1719,[1]Lookups!$H$3:$I$69,2,FALSE)</f>
        <v>#N/A</v>
      </c>
      <c r="AP1719" s="17" t="e">
        <f>VLOOKUP(AN1719,[1]Lookups!$N$3:$O$11,2,FALSE)</f>
        <v>#N/A</v>
      </c>
      <c r="AQ1719" s="18" t="e">
        <f>COUNTIFS('[1]Deals (investment)'!$B:$B,$A1719)</f>
        <v>#VALUE!</v>
      </c>
      <c r="AR1719" s="18" t="e">
        <f>COUNTIFS('[1]Deals (investment)'!$B:$B,$A1719,'[1]Deals (investment)'!$T:$T,$AW$1)+COUNTIFS('[1]Deals (investment)'!$B:$B,$A1719,'[1]Deals (investment)'!$T:$T,$AX$1)+COUNTIFS('[1]Deals (investment)'!$B:$B,$A1719,'[1]Deals (investment)'!$T:$T,$AY$1)</f>
        <v>#VALUE!</v>
      </c>
      <c r="AS1719" s="17" t="e">
        <f>SUMIFS('[1]Deals (investment)'!$C:$C,'[1]Deals (investment)'!$B:$B,$A1719)</f>
        <v>#VALUE!</v>
      </c>
      <c r="AT1719" s="17" t="e">
        <f t="shared" si="263"/>
        <v>#VALUE!</v>
      </c>
      <c r="AU1719" s="18" t="e">
        <f>COUNTIF('[1]Deals (Exits)'!$B:$B,A1719)</f>
        <v>#VALUE!</v>
      </c>
      <c r="AV1719" s="17" t="e">
        <f>SUMIFS('[1]Deals (investment)'!$C:$C,'[1]Deals (investment)'!$B:$B,$A1719,'[1]Deals (investment)'!$T:$T,AV$1)</f>
        <v>#VALUE!</v>
      </c>
      <c r="AW1719" s="17" t="e">
        <f>SUMIFS('[1]Deals (investment)'!$C:$C,'[1]Deals (investment)'!$B:$B,$A1719,'[1]Deals (investment)'!$T:$T,AW$1)</f>
        <v>#VALUE!</v>
      </c>
      <c r="AX1719" s="17" t="e">
        <f>SUMIFS('[1]Deals (investment)'!$C:$C,'[1]Deals (investment)'!$B:$B,$A1719,'[1]Deals (investment)'!$T:$T,AX$1)</f>
        <v>#VALUE!</v>
      </c>
      <c r="AY1719" s="17" t="e">
        <f>SUMIFS('[1]Deals (investment)'!$C:$C,'[1]Deals (investment)'!$B:$B,$A1719,'[1]Deals (investment)'!$T:$T,AY$1)</f>
        <v>#VALUE!</v>
      </c>
      <c r="AZ1719" s="17" t="e">
        <f>SUMIFS('[1]Deals (investment)'!$C:$C,'[1]Deals (investment)'!$B:$B,$A1719,'[1]Deals (investment)'!$T:$T,AZ$1)</f>
        <v>#VALUE!</v>
      </c>
      <c r="BA1719" s="17" t="e">
        <f>SUMIFS('[1]Deals (investment)'!$C:$C,'[1]Deals (investment)'!$B:$B,$A1719,'[1]Deals (investment)'!$T:$T,BA$1)</f>
        <v>#VALUE!</v>
      </c>
      <c r="BB1719" s="17" t="e">
        <f>SUMIFS('[1]Deals (investment)'!$C:$C,'[1]Deals (investment)'!$B:$B,$A1719,'[1]Deals (investment)'!$T:$T,BB$1)</f>
        <v>#VALUE!</v>
      </c>
      <c r="BC1719" s="17" t="e">
        <f>SUMIFS('[1]Deals (Exits)'!$C:$C,'[1]Deals (Exits)'!$B:$B,$A1719)</f>
        <v>#VALUE!</v>
      </c>
      <c r="BD1719" s="17" t="e">
        <f>SUMIFS('[1]Deals (investment)'!$C:$C,'[1]Deals (investment)'!$B:$B,$A1719,'[1]Deals (investment)'!$V:$V,BD$1)</f>
        <v>#VALUE!</v>
      </c>
      <c r="BE1719" s="17" t="e">
        <f>SUMIFS('[1]Deals (investment)'!$C:$C,'[1]Deals (investment)'!$B:$B,$A1719,'[1]Deals (investment)'!$V:$V,BE$1)</f>
        <v>#VALUE!</v>
      </c>
      <c r="BF1719" s="17" t="e">
        <f>SUMIFS('[1]Deals (investment)'!$C:$C,'[1]Deals (investment)'!$B:$B,$A1719,'[1]Deals (investment)'!$V:$V,BF$1)</f>
        <v>#VALUE!</v>
      </c>
      <c r="BG1719" s="17" t="e">
        <f>SUMIFS('[1]Deals (investment)'!$C:$C,'[1]Deals (investment)'!$B:$B,$A1719,'[1]Deals (investment)'!$V:$V,BG$1)</f>
        <v>#VALUE!</v>
      </c>
      <c r="BH1719" s="17" t="e">
        <f>SUMIFS('[1]Deals (investment)'!$C:$C,'[1]Deals (investment)'!$B:$B,$A1719,'[1]Deals (investment)'!$V:$V,BH$1)</f>
        <v>#VALUE!</v>
      </c>
      <c r="BI1719" s="17" t="e">
        <f>SUMIFS('[1]Deals (investment)'!$C:$C,'[1]Deals (investment)'!$B:$B,$A1719,'[1]Deals (investment)'!$V:$V,BI$1)</f>
        <v>#VALUE!</v>
      </c>
      <c r="BJ1719" s="17" t="e">
        <f>SUMIFS('[1]Deals (investment)'!$C:$C,'[1]Deals (investment)'!$B:$B,$A1719,'[1]Deals (investment)'!$V:$V,BJ$1)</f>
        <v>#VALUE!</v>
      </c>
      <c r="BK1719" s="17" t="e">
        <f>SUMIFS('[1]Deals (investment)'!$C:$C,'[1]Deals (investment)'!$B:$B,$A1719,'[1]Deals (investment)'!$V:$V,BK$1)</f>
        <v>#VALUE!</v>
      </c>
      <c r="BL1719" s="17" t="e">
        <f>SUMIFS('[1]Deals (investment)'!$C:$C,'[1]Deals (investment)'!$B:$B,$A1719,'[1]Deals (investment)'!$V:$V,BL$1)</f>
        <v>#VALUE!</v>
      </c>
      <c r="BM1719" s="17" t="e">
        <f>SUMIFS('[1]Deals (investment)'!$C:$C,'[1]Deals (investment)'!$B:$B,$A1719,'[1]Deals (investment)'!$V:$V,BM$1)</f>
        <v>#VALUE!</v>
      </c>
      <c r="BN1719" s="15"/>
      <c r="BO1719" s="15"/>
      <c r="BP1719" s="22"/>
      <c r="BQ1719" s="15"/>
      <c r="BR1719" s="15"/>
      <c r="BS1719" s="15"/>
      <c r="BT1719" s="15"/>
      <c r="BU1719" s="15"/>
      <c r="BV1719" s="15"/>
      <c r="BW1719" s="15"/>
      <c r="BX1719" s="15"/>
      <c r="BY1719" s="15"/>
      <c r="BZ1719" s="15"/>
      <c r="CA1719" s="15"/>
      <c r="CB1719" s="15"/>
      <c r="CC1719" s="15"/>
      <c r="CD1719" s="15" t="str">
        <f t="shared" si="270"/>
        <v>Vmk Tech CongoVMK is a company that was acquired by MercadoLibre in 2014.</v>
      </c>
      <c r="CE1719" s="15"/>
      <c r="CF1719" s="15"/>
      <c r="CG1719" s="15"/>
      <c r="CH1719" s="15"/>
      <c r="CI1719" s="15"/>
      <c r="CJ1719" s="15"/>
    </row>
    <row r="1720" spans="1:118" ht="12.75">
      <c r="A1720" s="15" t="s">
        <v>11105</v>
      </c>
      <c r="B1720" s="15" t="s">
        <v>11106</v>
      </c>
      <c r="C1720" s="15" t="s">
        <v>58</v>
      </c>
      <c r="D1720" s="16"/>
      <c r="E1720" s="15"/>
      <c r="F1720" s="15"/>
      <c r="G1720" s="15"/>
      <c r="H1720" s="15"/>
      <c r="I1720" s="15"/>
      <c r="J1720" s="15"/>
      <c r="K1720" s="17" t="e">
        <f t="shared" si="262"/>
        <v>#VALUE!</v>
      </c>
      <c r="L1720" s="15"/>
      <c r="M1720" s="18" t="e">
        <f t="shared" si="253"/>
        <v>#VALUE!</v>
      </c>
      <c r="N1720" s="15"/>
      <c r="O1720" s="15"/>
      <c r="P1720" s="15"/>
      <c r="Q1720" s="24" t="e">
        <f ca="1">_xludf.MAXIFS('[1]Deals (investment)'!A:A,'[1]Deals (investment)'!B:B,A1720)</f>
        <v>#NAME?</v>
      </c>
      <c r="R1720" s="15"/>
      <c r="S1720" s="19"/>
      <c r="T1720" s="15"/>
      <c r="U1720" s="17"/>
      <c r="V1720" s="15"/>
      <c r="W1720" s="15"/>
      <c r="X1720" s="15"/>
      <c r="Y1720" s="15"/>
      <c r="AB1720" s="20"/>
      <c r="AC1720" s="15"/>
      <c r="AD1720" s="15"/>
      <c r="AE1720" s="15"/>
      <c r="AF1720" s="15"/>
      <c r="AG1720" s="22">
        <f t="shared" ca="1" si="269"/>
        <v>0.16129032258064516</v>
      </c>
      <c r="AH1720" s="15" t="str">
        <f t="shared" si="259"/>
        <v/>
      </c>
      <c r="AI1720" s="22" t="e">
        <f>VLOOKUP(A1720,'[1]Deals (investment)'!$B$2:$Z$1497,1,FALSE)</f>
        <v>#N/A</v>
      </c>
      <c r="AJ1720" s="22" t="e">
        <f>VLOOKUP(A1720,'[1]Deals (investment)'!$B$2:$Z$870,15,FALSE)</f>
        <v>#N/A</v>
      </c>
      <c r="AK1720" s="17" t="e">
        <f>VLOOKUP(A1720,'[1]Deals (Exits)'!B:B,1,FALSE)</f>
        <v>#N/A</v>
      </c>
      <c r="AL1720" s="23" t="e">
        <f>VLOOKUP(G1720,[1]Lookups!$V$3:$Y$197,4,FALSE)</f>
        <v>#N/A</v>
      </c>
      <c r="AM1720" s="17" t="e">
        <f>VLOOKUP(X1720,[1]Lookups!$B$3:$C$200,2,FALSE)</f>
        <v>#N/A</v>
      </c>
      <c r="AN1720" s="17" t="e">
        <f>VLOOKUP(R1720,[1]Lookups!$H$3:$I$69,2,FALSE)</f>
        <v>#N/A</v>
      </c>
      <c r="AO1720" s="17" t="e">
        <f>VLOOKUP(T1720,[1]Lookups!$H$3:$I$69,2,FALSE)</f>
        <v>#N/A</v>
      </c>
      <c r="AP1720" s="17" t="e">
        <f>VLOOKUP(AN1720,[1]Lookups!$N$3:$O$11,2,FALSE)</f>
        <v>#N/A</v>
      </c>
      <c r="AQ1720" s="18" t="e">
        <f>COUNTIFS('[1]Deals (investment)'!$B:$B,$A1720)</f>
        <v>#VALUE!</v>
      </c>
      <c r="AR1720" s="18" t="e">
        <f>COUNTIFS('[1]Deals (investment)'!$B:$B,$A1720,'[1]Deals (investment)'!$T:$T,$AW$1)+COUNTIFS('[1]Deals (investment)'!$B:$B,$A1720,'[1]Deals (investment)'!$T:$T,$AX$1)+COUNTIFS('[1]Deals (investment)'!$B:$B,$A1720,'[1]Deals (investment)'!$T:$T,$AY$1)</f>
        <v>#VALUE!</v>
      </c>
      <c r="AS1720" s="17" t="e">
        <f>SUMIFS('[1]Deals (investment)'!$C:$C,'[1]Deals (investment)'!$B:$B,$A1720)</f>
        <v>#VALUE!</v>
      </c>
      <c r="AT1720" s="17" t="e">
        <f t="shared" si="263"/>
        <v>#VALUE!</v>
      </c>
      <c r="AU1720" s="18" t="e">
        <f>COUNTIF('[1]Deals (Exits)'!$B:$B,A1720)</f>
        <v>#VALUE!</v>
      </c>
      <c r="AV1720" s="17" t="e">
        <f>SUMIFS('[1]Deals (investment)'!$C:$C,'[1]Deals (investment)'!$B:$B,$A1720,'[1]Deals (investment)'!$T:$T,AV$1)</f>
        <v>#VALUE!</v>
      </c>
      <c r="AW1720" s="17" t="e">
        <f>SUMIFS('[1]Deals (investment)'!$C:$C,'[1]Deals (investment)'!$B:$B,$A1720,'[1]Deals (investment)'!$T:$T,AW$1)</f>
        <v>#VALUE!</v>
      </c>
      <c r="AX1720" s="17" t="e">
        <f>SUMIFS('[1]Deals (investment)'!$C:$C,'[1]Deals (investment)'!$B:$B,$A1720,'[1]Deals (investment)'!$T:$T,AX$1)</f>
        <v>#VALUE!</v>
      </c>
      <c r="AY1720" s="17" t="e">
        <f>SUMIFS('[1]Deals (investment)'!$C:$C,'[1]Deals (investment)'!$B:$B,$A1720,'[1]Deals (investment)'!$T:$T,AY$1)</f>
        <v>#VALUE!</v>
      </c>
      <c r="AZ1720" s="17" t="e">
        <f>SUMIFS('[1]Deals (investment)'!$C:$C,'[1]Deals (investment)'!$B:$B,$A1720,'[1]Deals (investment)'!$T:$T,AZ$1)</f>
        <v>#VALUE!</v>
      </c>
      <c r="BA1720" s="17" t="e">
        <f>SUMIFS('[1]Deals (investment)'!$C:$C,'[1]Deals (investment)'!$B:$B,$A1720,'[1]Deals (investment)'!$T:$T,BA$1)</f>
        <v>#VALUE!</v>
      </c>
      <c r="BB1720" s="17" t="e">
        <f>SUMIFS('[1]Deals (investment)'!$C:$C,'[1]Deals (investment)'!$B:$B,$A1720,'[1]Deals (investment)'!$T:$T,BB$1)</f>
        <v>#VALUE!</v>
      </c>
      <c r="BC1720" s="17" t="e">
        <f>SUMIFS('[1]Deals (Exits)'!$C:$C,'[1]Deals (Exits)'!$B:$B,$A1720)</f>
        <v>#VALUE!</v>
      </c>
      <c r="BD1720" s="17" t="e">
        <f>SUMIFS('[1]Deals (investment)'!$C:$C,'[1]Deals (investment)'!$B:$B,$A1720,'[1]Deals (investment)'!$V:$V,BD$1)</f>
        <v>#VALUE!</v>
      </c>
      <c r="BE1720" s="17" t="e">
        <f>SUMIFS('[1]Deals (investment)'!$C:$C,'[1]Deals (investment)'!$B:$B,$A1720,'[1]Deals (investment)'!$V:$V,BE$1)</f>
        <v>#VALUE!</v>
      </c>
      <c r="BF1720" s="17" t="e">
        <f>SUMIFS('[1]Deals (investment)'!$C:$C,'[1]Deals (investment)'!$B:$B,$A1720,'[1]Deals (investment)'!$V:$V,BF$1)</f>
        <v>#VALUE!</v>
      </c>
      <c r="BG1720" s="17" t="e">
        <f>SUMIFS('[1]Deals (investment)'!$C:$C,'[1]Deals (investment)'!$B:$B,$A1720,'[1]Deals (investment)'!$V:$V,BG$1)</f>
        <v>#VALUE!</v>
      </c>
      <c r="BH1720" s="17" t="e">
        <f>SUMIFS('[1]Deals (investment)'!$C:$C,'[1]Deals (investment)'!$B:$B,$A1720,'[1]Deals (investment)'!$V:$V,BH$1)</f>
        <v>#VALUE!</v>
      </c>
      <c r="BI1720" s="17" t="e">
        <f>SUMIFS('[1]Deals (investment)'!$C:$C,'[1]Deals (investment)'!$B:$B,$A1720,'[1]Deals (investment)'!$V:$V,BI$1)</f>
        <v>#VALUE!</v>
      </c>
      <c r="BJ1720" s="17" t="e">
        <f>SUMIFS('[1]Deals (investment)'!$C:$C,'[1]Deals (investment)'!$B:$B,$A1720,'[1]Deals (investment)'!$V:$V,BJ$1)</f>
        <v>#VALUE!</v>
      </c>
      <c r="BK1720" s="17" t="e">
        <f>SUMIFS('[1]Deals (investment)'!$C:$C,'[1]Deals (investment)'!$B:$B,$A1720,'[1]Deals (investment)'!$V:$V,BK$1)</f>
        <v>#VALUE!</v>
      </c>
      <c r="BL1720" s="17" t="e">
        <f>SUMIFS('[1]Deals (investment)'!$C:$C,'[1]Deals (investment)'!$B:$B,$A1720,'[1]Deals (investment)'!$V:$V,BL$1)</f>
        <v>#VALUE!</v>
      </c>
      <c r="BM1720" s="17" t="e">
        <f>SUMIFS('[1]Deals (investment)'!$C:$C,'[1]Deals (investment)'!$B:$B,$A1720,'[1]Deals (investment)'!$V:$V,BM$1)</f>
        <v>#VALUE!</v>
      </c>
      <c r="BN1720" s="15"/>
      <c r="BO1720" s="15"/>
      <c r="BP1720" s="22"/>
      <c r="BQ1720" s="15"/>
      <c r="BR1720" s="15"/>
      <c r="BS1720" s="15"/>
      <c r="BT1720" s="15"/>
      <c r="BU1720" s="15"/>
      <c r="BV1720" s="15"/>
      <c r="BW1720" s="15"/>
      <c r="BX1720" s="15"/>
      <c r="BY1720" s="15"/>
      <c r="BZ1720" s="15"/>
      <c r="CA1720" s="15"/>
      <c r="CB1720" s="15"/>
      <c r="CC1720" s="15"/>
      <c r="CD1720" s="15" t="str">
        <f t="shared" si="270"/>
        <v>Vouch Digital Vouch Digital champions the development of digital platforms particularly focusing on digital and mobile payments for cash-based programs.Active</v>
      </c>
      <c r="CE1720" s="15"/>
      <c r="CF1720" s="15"/>
      <c r="CG1720" s="15"/>
      <c r="CH1720" s="15"/>
      <c r="CI1720" s="15"/>
      <c r="CJ1720" s="15"/>
    </row>
    <row r="1721" spans="1:118" ht="12.75">
      <c r="A1721" s="15" t="s">
        <v>11107</v>
      </c>
      <c r="B1721" s="15"/>
      <c r="C1721" s="15"/>
      <c r="D1721" s="16"/>
      <c r="E1721" s="15"/>
      <c r="F1721" s="15"/>
      <c r="G1721" s="15"/>
      <c r="H1721" s="15"/>
      <c r="I1721" s="15"/>
      <c r="J1721" s="15"/>
      <c r="K1721" s="17" t="e">
        <f t="shared" si="262"/>
        <v>#VALUE!</v>
      </c>
      <c r="L1721" s="15"/>
      <c r="M1721" s="18" t="e">
        <f t="shared" si="253"/>
        <v>#VALUE!</v>
      </c>
      <c r="N1721" s="15"/>
      <c r="O1721" s="15"/>
      <c r="P1721" s="15"/>
      <c r="Q1721" s="24" t="e">
        <f ca="1">_xludf.MAXIFS('[1]Deals (investment)'!A:A,'[1]Deals (investment)'!B:B,A1721)</f>
        <v>#NAME?</v>
      </c>
      <c r="R1721" s="15"/>
      <c r="S1721" s="19"/>
      <c r="T1721" s="15"/>
      <c r="U1721" s="17"/>
      <c r="V1721" s="15"/>
      <c r="W1721" s="15"/>
      <c r="X1721" s="15"/>
      <c r="Y1721" s="15"/>
      <c r="AB1721" s="20"/>
      <c r="AC1721" s="15"/>
      <c r="AD1721" s="15"/>
      <c r="AE1721" s="15"/>
      <c r="AF1721" s="15"/>
      <c r="AG1721" s="22">
        <f t="shared" ca="1" si="269"/>
        <v>9.6774193548387094E-2</v>
      </c>
      <c r="AH1721" s="15" t="str">
        <f t="shared" si="259"/>
        <v/>
      </c>
      <c r="AI1721" s="22" t="e">
        <f>VLOOKUP(A1721,'[1]Deals (investment)'!$B$2:$Z$1497,1,FALSE)</f>
        <v>#N/A</v>
      </c>
      <c r="AJ1721" s="22" t="e">
        <f>VLOOKUP(A1721,'[1]Deals (investment)'!$B$2:$Z$870,15,FALSE)</f>
        <v>#N/A</v>
      </c>
      <c r="AK1721" s="17" t="e">
        <f>VLOOKUP(A1721,'[1]Deals (Exits)'!B:B,1,FALSE)</f>
        <v>#N/A</v>
      </c>
      <c r="AL1721" s="23" t="e">
        <f>VLOOKUP(G1721,[1]Lookups!$V$3:$Y$197,4,FALSE)</f>
        <v>#N/A</v>
      </c>
      <c r="AM1721" s="17" t="e">
        <f>VLOOKUP(X1721,[1]Lookups!$B$3:$C$200,2,FALSE)</f>
        <v>#N/A</v>
      </c>
      <c r="AN1721" s="17" t="e">
        <f>VLOOKUP(R1721,[1]Lookups!$H$3:$I$69,2,FALSE)</f>
        <v>#N/A</v>
      </c>
      <c r="AO1721" s="17" t="e">
        <f>VLOOKUP(T1721,[1]Lookups!$H$3:$I$69,2,FALSE)</f>
        <v>#N/A</v>
      </c>
      <c r="AP1721" s="17" t="e">
        <f>VLOOKUP(AN1721,[1]Lookups!$N$3:$O$11,2,FALSE)</f>
        <v>#N/A</v>
      </c>
      <c r="AQ1721" s="18" t="e">
        <f>COUNTIFS('[1]Deals (investment)'!$B:$B,$A1721)</f>
        <v>#VALUE!</v>
      </c>
      <c r="AR1721" s="18" t="e">
        <f>COUNTIFS('[1]Deals (investment)'!$B:$B,$A1721,'[1]Deals (investment)'!$T:$T,$AW$1)+COUNTIFS('[1]Deals (investment)'!$B:$B,$A1721,'[1]Deals (investment)'!$T:$T,$AX$1)+COUNTIFS('[1]Deals (investment)'!$B:$B,$A1721,'[1]Deals (investment)'!$T:$T,$AY$1)</f>
        <v>#VALUE!</v>
      </c>
      <c r="AS1721" s="17" t="e">
        <f>SUMIFS('[1]Deals (investment)'!$C:$C,'[1]Deals (investment)'!$B:$B,$A1721)</f>
        <v>#VALUE!</v>
      </c>
      <c r="AT1721" s="17" t="e">
        <f t="shared" si="263"/>
        <v>#VALUE!</v>
      </c>
      <c r="AU1721" s="18" t="e">
        <f>COUNTIF('[1]Deals (Exits)'!$B:$B,A1721)</f>
        <v>#VALUE!</v>
      </c>
      <c r="AV1721" s="17" t="e">
        <f>SUMIFS('[1]Deals (investment)'!$C:$C,'[1]Deals (investment)'!$B:$B,$A1721,'[1]Deals (investment)'!$T:$T,AV$1)</f>
        <v>#VALUE!</v>
      </c>
      <c r="AW1721" s="17" t="e">
        <f>SUMIFS('[1]Deals (investment)'!$C:$C,'[1]Deals (investment)'!$B:$B,$A1721,'[1]Deals (investment)'!$T:$T,AW$1)</f>
        <v>#VALUE!</v>
      </c>
      <c r="AX1721" s="17" t="e">
        <f>SUMIFS('[1]Deals (investment)'!$C:$C,'[1]Deals (investment)'!$B:$B,$A1721,'[1]Deals (investment)'!$T:$T,AX$1)</f>
        <v>#VALUE!</v>
      </c>
      <c r="AY1721" s="17" t="e">
        <f>SUMIFS('[1]Deals (investment)'!$C:$C,'[1]Deals (investment)'!$B:$B,$A1721,'[1]Deals (investment)'!$T:$T,AY$1)</f>
        <v>#VALUE!</v>
      </c>
      <c r="AZ1721" s="17" t="e">
        <f>SUMIFS('[1]Deals (investment)'!$C:$C,'[1]Deals (investment)'!$B:$B,$A1721,'[1]Deals (investment)'!$T:$T,AZ$1)</f>
        <v>#VALUE!</v>
      </c>
      <c r="BA1721" s="17" t="e">
        <f>SUMIFS('[1]Deals (investment)'!$C:$C,'[1]Deals (investment)'!$B:$B,$A1721,'[1]Deals (investment)'!$T:$T,BA$1)</f>
        <v>#VALUE!</v>
      </c>
      <c r="BB1721" s="17" t="e">
        <f>SUMIFS('[1]Deals (investment)'!$C:$C,'[1]Deals (investment)'!$B:$B,$A1721,'[1]Deals (investment)'!$T:$T,BB$1)</f>
        <v>#VALUE!</v>
      </c>
      <c r="BC1721" s="17" t="e">
        <f>SUMIFS('[1]Deals (Exits)'!$C:$C,'[1]Deals (Exits)'!$B:$B,$A1721)</f>
        <v>#VALUE!</v>
      </c>
      <c r="BD1721" s="17" t="e">
        <f>SUMIFS('[1]Deals (investment)'!$C:$C,'[1]Deals (investment)'!$B:$B,$A1721,'[1]Deals (investment)'!$V:$V,BD$1)</f>
        <v>#VALUE!</v>
      </c>
      <c r="BE1721" s="17" t="e">
        <f>SUMIFS('[1]Deals (investment)'!$C:$C,'[1]Deals (investment)'!$B:$B,$A1721,'[1]Deals (investment)'!$V:$V,BE$1)</f>
        <v>#VALUE!</v>
      </c>
      <c r="BF1721" s="17" t="e">
        <f>SUMIFS('[1]Deals (investment)'!$C:$C,'[1]Deals (investment)'!$B:$B,$A1721,'[1]Deals (investment)'!$V:$V,BF$1)</f>
        <v>#VALUE!</v>
      </c>
      <c r="BG1721" s="17" t="e">
        <f>SUMIFS('[1]Deals (investment)'!$C:$C,'[1]Deals (investment)'!$B:$B,$A1721,'[1]Deals (investment)'!$V:$V,BG$1)</f>
        <v>#VALUE!</v>
      </c>
      <c r="BH1721" s="17" t="e">
        <f>SUMIFS('[1]Deals (investment)'!$C:$C,'[1]Deals (investment)'!$B:$B,$A1721,'[1]Deals (investment)'!$V:$V,BH$1)</f>
        <v>#VALUE!</v>
      </c>
      <c r="BI1721" s="17" t="e">
        <f>SUMIFS('[1]Deals (investment)'!$C:$C,'[1]Deals (investment)'!$B:$B,$A1721,'[1]Deals (investment)'!$V:$V,BI$1)</f>
        <v>#VALUE!</v>
      </c>
      <c r="BJ1721" s="17" t="e">
        <f>SUMIFS('[1]Deals (investment)'!$C:$C,'[1]Deals (investment)'!$B:$B,$A1721,'[1]Deals (investment)'!$V:$V,BJ$1)</f>
        <v>#VALUE!</v>
      </c>
      <c r="BK1721" s="17" t="e">
        <f>SUMIFS('[1]Deals (investment)'!$C:$C,'[1]Deals (investment)'!$B:$B,$A1721,'[1]Deals (investment)'!$V:$V,BK$1)</f>
        <v>#VALUE!</v>
      </c>
      <c r="BL1721" s="17" t="e">
        <f>SUMIFS('[1]Deals (investment)'!$C:$C,'[1]Deals (investment)'!$B:$B,$A1721,'[1]Deals (investment)'!$V:$V,BL$1)</f>
        <v>#VALUE!</v>
      </c>
      <c r="BM1721" s="17" t="e">
        <f>SUMIFS('[1]Deals (investment)'!$C:$C,'[1]Deals (investment)'!$B:$B,$A1721,'[1]Deals (investment)'!$V:$V,BM$1)</f>
        <v>#VALUE!</v>
      </c>
      <c r="BN1721" s="15"/>
      <c r="BO1721" s="15"/>
      <c r="BP1721" s="22"/>
      <c r="BQ1721" s="15"/>
      <c r="BR1721" s="15"/>
      <c r="BS1721" s="15"/>
      <c r="BT1721" s="15"/>
      <c r="BU1721" s="15"/>
      <c r="BV1721" s="15"/>
      <c r="BW1721" s="15"/>
      <c r="BX1721" s="15"/>
      <c r="BY1721" s="15"/>
      <c r="BZ1721" s="15"/>
      <c r="CA1721" s="15"/>
      <c r="CB1721" s="15"/>
      <c r="CC1721" s="15"/>
      <c r="CD1721" s="15" t="str">
        <f t="shared" si="270"/>
        <v>Vound Egypt</v>
      </c>
      <c r="CE1721" s="15"/>
      <c r="CF1721" s="15"/>
      <c r="CG1721" s="15"/>
      <c r="CH1721" s="15"/>
      <c r="CI1721" s="15"/>
      <c r="CJ1721" s="15"/>
    </row>
    <row r="1722" spans="1:118" ht="12.75">
      <c r="A1722" s="15" t="s">
        <v>11108</v>
      </c>
      <c r="B1722" s="15" t="s">
        <v>11109</v>
      </c>
      <c r="C1722" s="15"/>
      <c r="D1722" s="16">
        <v>2014</v>
      </c>
      <c r="E1722" s="15" t="s">
        <v>6528</v>
      </c>
      <c r="F1722" s="15"/>
      <c r="G1722" s="15"/>
      <c r="H1722" s="15"/>
      <c r="I1722" s="15"/>
      <c r="J1722" s="15"/>
      <c r="K1722" s="17" t="e">
        <f t="shared" si="262"/>
        <v>#VALUE!</v>
      </c>
      <c r="L1722" s="15"/>
      <c r="M1722" s="18" t="e">
        <f t="shared" si="253"/>
        <v>#VALUE!</v>
      </c>
      <c r="N1722" s="15"/>
      <c r="O1722" s="15"/>
      <c r="P1722" s="15"/>
      <c r="Q1722" s="15"/>
      <c r="R1722" s="15"/>
      <c r="S1722" s="19"/>
      <c r="T1722" s="15"/>
      <c r="U1722" s="17"/>
      <c r="V1722" s="15" t="s">
        <v>11110</v>
      </c>
      <c r="W1722" s="15"/>
      <c r="X1722" s="15" t="s">
        <v>404</v>
      </c>
      <c r="Y1722" s="15"/>
      <c r="AB1722" s="20"/>
      <c r="AC1722" s="21" t="s">
        <v>11111</v>
      </c>
      <c r="AD1722" s="15"/>
      <c r="AE1722" s="21" t="s">
        <v>11112</v>
      </c>
      <c r="AF1722" s="21" t="s">
        <v>11113</v>
      </c>
      <c r="AG1722" s="22">
        <f t="shared" si="269"/>
        <v>0.32258064516129031</v>
      </c>
      <c r="AH1722" s="15" t="e">
        <f t="shared" si="259"/>
        <v>#VALUE!</v>
      </c>
      <c r="AI1722" s="22" t="e">
        <f>VLOOKUP(A1722,'[1]Deals (investment)'!$B$2:$Z$1497,1,FALSE)</f>
        <v>#N/A</v>
      </c>
      <c r="AJ1722" s="22" t="e">
        <f>VLOOKUP(A1722,'[1]Deals (investment)'!$B$2:$Z$870,15,FALSE)</f>
        <v>#N/A</v>
      </c>
      <c r="AK1722" s="17" t="e">
        <f>VLOOKUP(A1722,'[1]Deals (Exits)'!B:B,1,FALSE)</f>
        <v>#N/A</v>
      </c>
      <c r="AL1722" s="23" t="e">
        <f>VLOOKUP(G1722,[1]Lookups!$V$3:$Y$197,4,FALSE)</f>
        <v>#N/A</v>
      </c>
      <c r="AM1722" s="17" t="str">
        <f>VLOOKUP(X1722,[1]Lookups!$B$3:$C$200,2,FALSE)</f>
        <v>Other Technologies &amp; Information Technology</v>
      </c>
      <c r="AN1722" s="17" t="e">
        <f>VLOOKUP(R1722,[1]Lookups!$H$3:$I$69,2,FALSE)</f>
        <v>#N/A</v>
      </c>
      <c r="AO1722" s="17" t="e">
        <f>VLOOKUP(T1722,[1]Lookups!$H$3:$I$69,2,FALSE)</f>
        <v>#N/A</v>
      </c>
      <c r="AP1722" s="17" t="e">
        <f>VLOOKUP(AN1722,[1]Lookups!$N$3:$O$11,2,FALSE)</f>
        <v>#N/A</v>
      </c>
      <c r="AQ1722" s="18" t="e">
        <f>COUNTIFS('[1]Deals (investment)'!$B:$B,$A1722)</f>
        <v>#VALUE!</v>
      </c>
      <c r="AR1722" s="18" t="e">
        <f>COUNTIFS('[1]Deals (investment)'!$B:$B,$A1722,'[1]Deals (investment)'!$T:$T,$AW$1)+COUNTIFS('[1]Deals (investment)'!$B:$B,$A1722,'[1]Deals (investment)'!$T:$T,$AX$1)+COUNTIFS('[1]Deals (investment)'!$B:$B,$A1722,'[1]Deals (investment)'!$T:$T,$AY$1)</f>
        <v>#VALUE!</v>
      </c>
      <c r="AS1722" s="17" t="e">
        <f>SUMIFS('[1]Deals (investment)'!$C:$C,'[1]Deals (investment)'!$B:$B,$A1722)</f>
        <v>#VALUE!</v>
      </c>
      <c r="AT1722" s="17" t="e">
        <f t="shared" si="263"/>
        <v>#VALUE!</v>
      </c>
      <c r="AU1722" s="18" t="e">
        <f>COUNTIF('[1]Deals (Exits)'!$B:$B,A1722)</f>
        <v>#VALUE!</v>
      </c>
      <c r="AV1722" s="17" t="e">
        <f>SUMIFS('[1]Deals (investment)'!$C:$C,'[1]Deals (investment)'!$B:$B,$A1722,'[1]Deals (investment)'!$T:$T,AV$1)</f>
        <v>#VALUE!</v>
      </c>
      <c r="AW1722" s="17" t="e">
        <f>SUMIFS('[1]Deals (investment)'!$C:$C,'[1]Deals (investment)'!$B:$B,$A1722,'[1]Deals (investment)'!$T:$T,AW$1)</f>
        <v>#VALUE!</v>
      </c>
      <c r="AX1722" s="17" t="e">
        <f>SUMIFS('[1]Deals (investment)'!$C:$C,'[1]Deals (investment)'!$B:$B,$A1722,'[1]Deals (investment)'!$T:$T,AX$1)</f>
        <v>#VALUE!</v>
      </c>
      <c r="AY1722" s="17" t="e">
        <f>SUMIFS('[1]Deals (investment)'!$C:$C,'[1]Deals (investment)'!$B:$B,$A1722,'[1]Deals (investment)'!$T:$T,AY$1)</f>
        <v>#VALUE!</v>
      </c>
      <c r="AZ1722" s="17" t="e">
        <f>SUMIFS('[1]Deals (investment)'!$C:$C,'[1]Deals (investment)'!$B:$B,$A1722,'[1]Deals (investment)'!$T:$T,AZ$1)</f>
        <v>#VALUE!</v>
      </c>
      <c r="BA1722" s="17" t="e">
        <f>SUMIFS('[1]Deals (investment)'!$C:$C,'[1]Deals (investment)'!$B:$B,$A1722,'[1]Deals (investment)'!$T:$T,BA$1)</f>
        <v>#VALUE!</v>
      </c>
      <c r="BB1722" s="17" t="e">
        <f>SUMIFS('[1]Deals (investment)'!$C:$C,'[1]Deals (investment)'!$B:$B,$A1722,'[1]Deals (investment)'!$T:$T,BB$1)</f>
        <v>#VALUE!</v>
      </c>
      <c r="BC1722" s="17" t="e">
        <f>SUMIFS('[1]Deals (Exits)'!$C:$C,'[1]Deals (Exits)'!$B:$B,$A1722)</f>
        <v>#VALUE!</v>
      </c>
      <c r="BD1722" s="17" t="e">
        <f>SUMIFS('[1]Deals (investment)'!$C:$C,'[1]Deals (investment)'!$B:$B,$A1722,'[1]Deals (investment)'!$V:$V,BD$1)</f>
        <v>#VALUE!</v>
      </c>
      <c r="BE1722" s="17" t="e">
        <f>SUMIFS('[1]Deals (investment)'!$C:$C,'[1]Deals (investment)'!$B:$B,$A1722,'[1]Deals (investment)'!$V:$V,BE$1)</f>
        <v>#VALUE!</v>
      </c>
      <c r="BF1722" s="17" t="e">
        <f>SUMIFS('[1]Deals (investment)'!$C:$C,'[1]Deals (investment)'!$B:$B,$A1722,'[1]Deals (investment)'!$V:$V,BF$1)</f>
        <v>#VALUE!</v>
      </c>
      <c r="BG1722" s="17" t="e">
        <f>SUMIFS('[1]Deals (investment)'!$C:$C,'[1]Deals (investment)'!$B:$B,$A1722,'[1]Deals (investment)'!$V:$V,BG$1)</f>
        <v>#VALUE!</v>
      </c>
      <c r="BH1722" s="17" t="e">
        <f>SUMIFS('[1]Deals (investment)'!$C:$C,'[1]Deals (investment)'!$B:$B,$A1722,'[1]Deals (investment)'!$V:$V,BH$1)</f>
        <v>#VALUE!</v>
      </c>
      <c r="BI1722" s="17" t="e">
        <f>SUMIFS('[1]Deals (investment)'!$C:$C,'[1]Deals (investment)'!$B:$B,$A1722,'[1]Deals (investment)'!$V:$V,BI$1)</f>
        <v>#VALUE!</v>
      </c>
      <c r="BJ1722" s="17" t="e">
        <f>SUMIFS('[1]Deals (investment)'!$C:$C,'[1]Deals (investment)'!$B:$B,$A1722,'[1]Deals (investment)'!$V:$V,BJ$1)</f>
        <v>#VALUE!</v>
      </c>
      <c r="BK1722" s="17" t="e">
        <f>SUMIFS('[1]Deals (investment)'!$C:$C,'[1]Deals (investment)'!$B:$B,$A1722,'[1]Deals (investment)'!$V:$V,BK$1)</f>
        <v>#VALUE!</v>
      </c>
      <c r="BL1722" s="17" t="e">
        <f>SUMIFS('[1]Deals (investment)'!$C:$C,'[1]Deals (investment)'!$B:$B,$A1722,'[1]Deals (investment)'!$V:$V,BL$1)</f>
        <v>#VALUE!</v>
      </c>
      <c r="BM1722" s="17" t="e">
        <f>SUMIFS('[1]Deals (investment)'!$C:$C,'[1]Deals (investment)'!$B:$B,$A1722,'[1]Deals (investment)'!$V:$V,BM$1)</f>
        <v>#VALUE!</v>
      </c>
      <c r="BN1722" s="15"/>
      <c r="BO1722" s="15"/>
      <c r="BP1722" s="22"/>
      <c r="BQ1722" s="15"/>
      <c r="BR1722" s="15"/>
      <c r="BS1722" s="15"/>
      <c r="BT1722" s="15"/>
      <c r="BU1722" s="15"/>
      <c r="BV1722" s="15"/>
      <c r="BW1722" s="15"/>
      <c r="BX1722" s="15"/>
      <c r="BY1722" s="15"/>
      <c r="BZ1722" s="15"/>
      <c r="CA1722" s="15"/>
      <c r="CB1722" s="15"/>
      <c r="CC1722" s="15"/>
      <c r="CD1722" s="15" t="str">
        <f t="shared" si="270"/>
        <v>Voyaj Inc - MoroccoVoyaj connects people from around the world to deepen global understanding abroad or in your local community.Experience authentic one-one-one cultural exchange first hand.Travel as a guest, welcome as a host, expand and share knowledge in collaboration.Develop skills in global communication and leadership.Offer the gifts of your culture, open the heart and mind of a Voyajeur.</v>
      </c>
      <c r="CE1722" s="15"/>
      <c r="CF1722" s="15"/>
      <c r="CG1722" s="15"/>
      <c r="CH1722" s="15"/>
      <c r="CI1722" s="15"/>
      <c r="CJ1722" s="15"/>
    </row>
    <row r="1723" spans="1:118" ht="12.75">
      <c r="A1723" s="15" t="s">
        <v>11114</v>
      </c>
      <c r="B1723" s="15" t="s">
        <v>11115</v>
      </c>
      <c r="C1723" s="15" t="s">
        <v>58</v>
      </c>
      <c r="D1723" s="16">
        <v>2012</v>
      </c>
      <c r="E1723" s="15" t="s">
        <v>59</v>
      </c>
      <c r="F1723" s="15"/>
      <c r="G1723" s="15" t="s">
        <v>61</v>
      </c>
      <c r="H1723" s="15"/>
      <c r="I1723" s="15" t="s">
        <v>61</v>
      </c>
      <c r="J1723" s="15"/>
      <c r="K1723" s="17" t="e">
        <f t="shared" si="262"/>
        <v>#VALUE!</v>
      </c>
      <c r="L1723" s="15"/>
      <c r="M1723" s="18" t="e">
        <f t="shared" si="253"/>
        <v>#VALUE!</v>
      </c>
      <c r="N1723" s="15"/>
      <c r="O1723" s="15"/>
      <c r="P1723" s="15"/>
      <c r="Q1723" s="15"/>
      <c r="R1723" s="15" t="s">
        <v>11116</v>
      </c>
      <c r="S1723" s="19">
        <v>227000</v>
      </c>
      <c r="T1723" s="15" t="s">
        <v>312</v>
      </c>
      <c r="U1723" s="17" t="s">
        <v>312</v>
      </c>
      <c r="V1723" s="15" t="s">
        <v>11117</v>
      </c>
      <c r="W1723" s="15"/>
      <c r="X1723" s="15" t="s">
        <v>432</v>
      </c>
      <c r="Y1723" s="15" t="s">
        <v>11118</v>
      </c>
      <c r="AB1723" s="20" t="s">
        <v>286</v>
      </c>
      <c r="AC1723" s="21" t="s">
        <v>11119</v>
      </c>
      <c r="AD1723" s="21" t="s">
        <v>11120</v>
      </c>
      <c r="AE1723" s="21" t="s">
        <v>11121</v>
      </c>
      <c r="AF1723" s="21" t="s">
        <v>11122</v>
      </c>
      <c r="AG1723" s="22">
        <f t="shared" si="269"/>
        <v>0.64516129032258063</v>
      </c>
      <c r="AH1723" s="15" t="str">
        <f t="shared" si="259"/>
        <v/>
      </c>
      <c r="AI1723" s="22" t="str">
        <f>VLOOKUP(A1723,'[1]Deals (investment)'!$B$2:$Z$1497,1,FALSE)</f>
        <v>Wecyclers</v>
      </c>
      <c r="AJ1723" s="22" t="e">
        <f>VLOOKUP(A1723,'[1]Deals (investment)'!$B$2:$Z$870,15,FALSE)</f>
        <v>#N/A</v>
      </c>
      <c r="AK1723" s="17" t="e">
        <f>VLOOKUP(A1723,'[1]Deals (Exits)'!B:B,1,FALSE)</f>
        <v>#N/A</v>
      </c>
      <c r="AL1723" s="23">
        <f>VLOOKUP(G1723,[1]Lookups!$V$3:$Y$197,4,FALSE)</f>
        <v>0</v>
      </c>
      <c r="AM1723" s="17" t="str">
        <f>VLOOKUP(X1723,[1]Lookups!$B$3:$C$200,2,FALSE)</f>
        <v>Energy &amp; Resources</v>
      </c>
      <c r="AN1723" s="17" t="e">
        <f>VLOOKUP(R1723,[1]Lookups!$H$3:$I$69,2,FALSE)</f>
        <v>#N/A</v>
      </c>
      <c r="AO1723" s="17" t="e">
        <f>VLOOKUP(T1723,[1]Lookups!$H$3:$I$69,2,FALSE)</f>
        <v>#N/A</v>
      </c>
      <c r="AP1723" s="17" t="e">
        <f>VLOOKUP(AN1723,[1]Lookups!$N$3:$O$11,2,FALSE)</f>
        <v>#N/A</v>
      </c>
      <c r="AQ1723" s="18" t="e">
        <f>COUNTIFS('[1]Deals (investment)'!$B:$B,$A1723)</f>
        <v>#VALUE!</v>
      </c>
      <c r="AR1723" s="18" t="e">
        <f>COUNTIFS('[1]Deals (investment)'!$B:$B,$A1723,'[1]Deals (investment)'!$T:$T,$AW$1)+COUNTIFS('[1]Deals (investment)'!$B:$B,$A1723,'[1]Deals (investment)'!$T:$T,$AX$1)+COUNTIFS('[1]Deals (investment)'!$B:$B,$A1723,'[1]Deals (investment)'!$T:$T,$AY$1)</f>
        <v>#VALUE!</v>
      </c>
      <c r="AS1723" s="17" t="e">
        <f>SUMIFS('[1]Deals (investment)'!$C:$C,'[1]Deals (investment)'!$B:$B,$A1723)</f>
        <v>#VALUE!</v>
      </c>
      <c r="AT1723" s="17" t="e">
        <f t="shared" si="263"/>
        <v>#VALUE!</v>
      </c>
      <c r="AU1723" s="18" t="e">
        <f>COUNTIF('[1]Deals (Exits)'!$B:$B,A1723)</f>
        <v>#VALUE!</v>
      </c>
      <c r="AV1723" s="17" t="e">
        <f>SUMIFS('[1]Deals (investment)'!$C:$C,'[1]Deals (investment)'!$B:$B,$A1723,'[1]Deals (investment)'!$T:$T,AV$1)</f>
        <v>#VALUE!</v>
      </c>
      <c r="AW1723" s="17" t="e">
        <f>SUMIFS('[1]Deals (investment)'!$C:$C,'[1]Deals (investment)'!$B:$B,$A1723,'[1]Deals (investment)'!$T:$T,AW$1)</f>
        <v>#VALUE!</v>
      </c>
      <c r="AX1723" s="17" t="e">
        <f>SUMIFS('[1]Deals (investment)'!$C:$C,'[1]Deals (investment)'!$B:$B,$A1723,'[1]Deals (investment)'!$T:$T,AX$1)</f>
        <v>#VALUE!</v>
      </c>
      <c r="AY1723" s="17" t="e">
        <f>SUMIFS('[1]Deals (investment)'!$C:$C,'[1]Deals (investment)'!$B:$B,$A1723,'[1]Deals (investment)'!$T:$T,AY$1)</f>
        <v>#VALUE!</v>
      </c>
      <c r="AZ1723" s="17" t="e">
        <f>SUMIFS('[1]Deals (investment)'!$C:$C,'[1]Deals (investment)'!$B:$B,$A1723,'[1]Deals (investment)'!$T:$T,AZ$1)</f>
        <v>#VALUE!</v>
      </c>
      <c r="BA1723" s="17" t="e">
        <f>SUMIFS('[1]Deals (investment)'!$C:$C,'[1]Deals (investment)'!$B:$B,$A1723,'[1]Deals (investment)'!$T:$T,BA$1)</f>
        <v>#VALUE!</v>
      </c>
      <c r="BB1723" s="17" t="e">
        <f>SUMIFS('[1]Deals (investment)'!$C:$C,'[1]Deals (investment)'!$B:$B,$A1723,'[1]Deals (investment)'!$T:$T,BB$1)</f>
        <v>#VALUE!</v>
      </c>
      <c r="BC1723" s="17" t="e">
        <f>SUMIFS('[1]Deals (Exits)'!$C:$C,'[1]Deals (Exits)'!$B:$B,$A1723)</f>
        <v>#VALUE!</v>
      </c>
      <c r="BD1723" s="17" t="e">
        <f>SUMIFS('[1]Deals (investment)'!$C:$C,'[1]Deals (investment)'!$B:$B,$A1723,'[1]Deals (investment)'!$V:$V,BD$1)</f>
        <v>#VALUE!</v>
      </c>
      <c r="BE1723" s="17" t="e">
        <f>SUMIFS('[1]Deals (investment)'!$C:$C,'[1]Deals (investment)'!$B:$B,$A1723,'[1]Deals (investment)'!$V:$V,BE$1)</f>
        <v>#VALUE!</v>
      </c>
      <c r="BF1723" s="17" t="e">
        <f>SUMIFS('[1]Deals (investment)'!$C:$C,'[1]Deals (investment)'!$B:$B,$A1723,'[1]Deals (investment)'!$V:$V,BF$1)</f>
        <v>#VALUE!</v>
      </c>
      <c r="BG1723" s="17" t="e">
        <f>SUMIFS('[1]Deals (investment)'!$C:$C,'[1]Deals (investment)'!$B:$B,$A1723,'[1]Deals (investment)'!$V:$V,BG$1)</f>
        <v>#VALUE!</v>
      </c>
      <c r="BH1723" s="17" t="e">
        <f>SUMIFS('[1]Deals (investment)'!$C:$C,'[1]Deals (investment)'!$B:$B,$A1723,'[1]Deals (investment)'!$V:$V,BH$1)</f>
        <v>#VALUE!</v>
      </c>
      <c r="BI1723" s="17" t="e">
        <f>SUMIFS('[1]Deals (investment)'!$C:$C,'[1]Deals (investment)'!$B:$B,$A1723,'[1]Deals (investment)'!$V:$V,BI$1)</f>
        <v>#VALUE!</v>
      </c>
      <c r="BJ1723" s="17" t="e">
        <f>SUMIFS('[1]Deals (investment)'!$C:$C,'[1]Deals (investment)'!$B:$B,$A1723,'[1]Deals (investment)'!$V:$V,BJ$1)</f>
        <v>#VALUE!</v>
      </c>
      <c r="BK1723" s="17" t="e">
        <f>SUMIFS('[1]Deals (investment)'!$C:$C,'[1]Deals (investment)'!$B:$B,$A1723,'[1]Deals (investment)'!$V:$V,BK$1)</f>
        <v>#VALUE!</v>
      </c>
      <c r="BL1723" s="17" t="e">
        <f>SUMIFS('[1]Deals (investment)'!$C:$C,'[1]Deals (investment)'!$B:$B,$A1723,'[1]Deals (investment)'!$V:$V,BL$1)</f>
        <v>#VALUE!</v>
      </c>
      <c r="BM1723" s="17" t="e">
        <f>SUMIFS('[1]Deals (investment)'!$C:$C,'[1]Deals (investment)'!$B:$B,$A1723,'[1]Deals (investment)'!$V:$V,BM$1)</f>
        <v>#VALUE!</v>
      </c>
      <c r="BN1723" s="15"/>
      <c r="BO1723" s="15"/>
      <c r="BP1723" s="22"/>
      <c r="BQ1723" s="15"/>
      <c r="BR1723" s="15"/>
      <c r="BS1723" s="15"/>
      <c r="BT1723" s="15"/>
      <c r="BU1723" s="15"/>
      <c r="BV1723" s="15"/>
      <c r="BW1723" s="15"/>
      <c r="BX1723" s="15"/>
      <c r="BY1723" s="15"/>
      <c r="BZ1723" s="15"/>
      <c r="CA1723" s="15"/>
      <c r="CB1723" s="15"/>
      <c r="CC1723" s="15"/>
      <c r="CD1723" s="15" t="str">
        <f t="shared" si="270"/>
        <v>WecyclersWecyclers gives households a chance to capture value from their waste while providing a reliable supply of materials to the local recycling industry.Active</v>
      </c>
      <c r="CE1723" s="15"/>
      <c r="CF1723" s="15"/>
      <c r="CG1723" s="15"/>
      <c r="CH1723" s="15"/>
      <c r="CI1723" s="15"/>
      <c r="CJ1723" s="15"/>
      <c r="DN1723">
        <v>2019</v>
      </c>
    </row>
    <row r="1724" spans="1:118" ht="25.5">
      <c r="A1724" s="15" t="s">
        <v>11123</v>
      </c>
      <c r="B1724" s="15" t="s">
        <v>11124</v>
      </c>
      <c r="C1724" s="15" t="s">
        <v>58</v>
      </c>
      <c r="D1724" s="16"/>
      <c r="E1724" s="26" t="s">
        <v>1324</v>
      </c>
      <c r="F1724" s="26" t="s">
        <v>199</v>
      </c>
      <c r="G1724" s="26" t="s">
        <v>1325</v>
      </c>
      <c r="H1724" s="26"/>
      <c r="I1724" s="15" t="s">
        <v>1325</v>
      </c>
      <c r="J1724" s="26"/>
      <c r="K1724" s="17" t="e">
        <f t="shared" si="262"/>
        <v>#VALUE!</v>
      </c>
      <c r="L1724" s="15"/>
      <c r="M1724" s="18" t="e">
        <f t="shared" si="253"/>
        <v>#VALUE!</v>
      </c>
      <c r="N1724" s="15"/>
      <c r="O1724" s="15"/>
      <c r="P1724" s="15"/>
      <c r="Q1724" s="15"/>
      <c r="R1724" s="15"/>
      <c r="S1724" s="19"/>
      <c r="T1724" s="15"/>
      <c r="U1724" s="17"/>
      <c r="V1724" s="15" t="s">
        <v>11125</v>
      </c>
      <c r="W1724" s="15">
        <v>1</v>
      </c>
      <c r="X1724" s="15" t="s">
        <v>64</v>
      </c>
      <c r="Y1724" s="15" t="s">
        <v>11126</v>
      </c>
      <c r="AB1724" s="32">
        <v>43506</v>
      </c>
      <c r="AC1724" s="15" t="s">
        <v>199</v>
      </c>
      <c r="AD1724" s="15" t="s">
        <v>199</v>
      </c>
      <c r="AE1724" s="27" t="s">
        <v>11127</v>
      </c>
      <c r="AF1724" s="27" t="s">
        <v>11128</v>
      </c>
      <c r="AG1724" s="22">
        <f>COUNTA(B1723:AF1723)/(COUNTA(B1723:AF1723)+COUNTBLANK(B1723:AF1723))</f>
        <v>0.64516129032258063</v>
      </c>
      <c r="AH1724" s="15" t="str">
        <f t="shared" si="259"/>
        <v/>
      </c>
      <c r="AI1724" s="22" t="e">
        <f>VLOOKUP(A1724,'[1]Deals (investment)'!$B$2:$Z$1497,1,FALSE)</f>
        <v>#N/A</v>
      </c>
      <c r="AJ1724" s="22" t="e">
        <f>VLOOKUP(A1724,'[1]Deals (investment)'!$B$2:$Z$870,15,FALSE)</f>
        <v>#N/A</v>
      </c>
      <c r="AK1724" s="17" t="e">
        <f>VLOOKUP(A1724,'[1]Deals (Exits)'!B:B,1,FALSE)</f>
        <v>#N/A</v>
      </c>
      <c r="AL1724" s="23">
        <f>VLOOKUP(G1724,[1]Lookups!$V$3:$Y$197,4,FALSE)</f>
        <v>0</v>
      </c>
      <c r="AM1724" s="17" t="str">
        <f>VLOOKUP(X1724,[1]Lookups!$B$3:$C$200,2,FALSE)</f>
        <v>E-commerce &amp; Retail</v>
      </c>
      <c r="AN1724" s="17" t="e">
        <f>VLOOKUP(R1724,[1]Lookups!$H$3:$I$69,2,FALSE)</f>
        <v>#N/A</v>
      </c>
      <c r="AO1724" s="17" t="e">
        <f>VLOOKUP(T1724,[1]Lookups!$H$3:$I$69,2,FALSE)</f>
        <v>#N/A</v>
      </c>
      <c r="AP1724" s="17" t="e">
        <f>VLOOKUP(AN1724,[1]Lookups!$N$3:$O$11,2,FALSE)</f>
        <v>#N/A</v>
      </c>
      <c r="AQ1724" s="18" t="e">
        <f>COUNTIFS('[1]Deals (investment)'!$B:$B,$A1724)</f>
        <v>#VALUE!</v>
      </c>
      <c r="AR1724" s="18" t="e">
        <f>COUNTIFS('[1]Deals (investment)'!$B:$B,$A1724,'[1]Deals (investment)'!$T:$T,$AW$1)+COUNTIFS('[1]Deals (investment)'!$B:$B,$A1724,'[1]Deals (investment)'!$T:$T,$AX$1)+COUNTIFS('[1]Deals (investment)'!$B:$B,$A1724,'[1]Deals (investment)'!$T:$T,$AY$1)</f>
        <v>#VALUE!</v>
      </c>
      <c r="AS1724" s="17" t="e">
        <f>SUMIFS('[1]Deals (investment)'!$C:$C,'[1]Deals (investment)'!$B:$B,$A1724)</f>
        <v>#VALUE!</v>
      </c>
      <c r="AT1724" s="17" t="e">
        <f t="shared" si="263"/>
        <v>#VALUE!</v>
      </c>
      <c r="AU1724" s="18" t="e">
        <f>COUNTIF('[1]Deals (Exits)'!$B:$B,A1724)</f>
        <v>#VALUE!</v>
      </c>
      <c r="AV1724" s="17" t="e">
        <f>SUMIFS('[1]Deals (investment)'!$C:$C,'[1]Deals (investment)'!$B:$B,$A1724,'[1]Deals (investment)'!$T:$T,AV$1)</f>
        <v>#VALUE!</v>
      </c>
      <c r="AW1724" s="17" t="e">
        <f>SUMIFS('[1]Deals (investment)'!$C:$C,'[1]Deals (investment)'!$B:$B,$A1724,'[1]Deals (investment)'!$T:$T,AW$1)</f>
        <v>#VALUE!</v>
      </c>
      <c r="AX1724" s="17" t="e">
        <f>SUMIFS('[1]Deals (investment)'!$C:$C,'[1]Deals (investment)'!$B:$B,$A1724,'[1]Deals (investment)'!$T:$T,AX$1)</f>
        <v>#VALUE!</v>
      </c>
      <c r="AY1724" s="17" t="e">
        <f>SUMIFS('[1]Deals (investment)'!$C:$C,'[1]Deals (investment)'!$B:$B,$A1724,'[1]Deals (investment)'!$T:$T,AY$1)</f>
        <v>#VALUE!</v>
      </c>
      <c r="AZ1724" s="17" t="e">
        <f>SUMIFS('[1]Deals (investment)'!$C:$C,'[1]Deals (investment)'!$B:$B,$A1724,'[1]Deals (investment)'!$T:$T,AZ$1)</f>
        <v>#VALUE!</v>
      </c>
      <c r="BA1724" s="17" t="e">
        <f>SUMIFS('[1]Deals (investment)'!$C:$C,'[1]Deals (investment)'!$B:$B,$A1724,'[1]Deals (investment)'!$T:$T,BA$1)</f>
        <v>#VALUE!</v>
      </c>
      <c r="BB1724" s="17" t="e">
        <f>SUMIFS('[1]Deals (investment)'!$C:$C,'[1]Deals (investment)'!$B:$B,$A1724,'[1]Deals (investment)'!$T:$T,BB$1)</f>
        <v>#VALUE!</v>
      </c>
      <c r="BC1724" s="17" t="e">
        <f>SUMIFS('[1]Deals (Exits)'!$C:$C,'[1]Deals (Exits)'!$B:$B,$A1724)</f>
        <v>#VALUE!</v>
      </c>
      <c r="BD1724" s="17" t="e">
        <f>SUMIFS('[1]Deals (investment)'!$C:$C,'[1]Deals (investment)'!$B:$B,$A1724,'[1]Deals (investment)'!$V:$V,BD$1)</f>
        <v>#VALUE!</v>
      </c>
      <c r="BE1724" s="17" t="e">
        <f>SUMIFS('[1]Deals (investment)'!$C:$C,'[1]Deals (investment)'!$B:$B,$A1724,'[1]Deals (investment)'!$V:$V,BE$1)</f>
        <v>#VALUE!</v>
      </c>
      <c r="BF1724" s="17" t="e">
        <f>SUMIFS('[1]Deals (investment)'!$C:$C,'[1]Deals (investment)'!$B:$B,$A1724,'[1]Deals (investment)'!$V:$V,BF$1)</f>
        <v>#VALUE!</v>
      </c>
      <c r="BG1724" s="17" t="e">
        <f>SUMIFS('[1]Deals (investment)'!$C:$C,'[1]Deals (investment)'!$B:$B,$A1724,'[1]Deals (investment)'!$V:$V,BG$1)</f>
        <v>#VALUE!</v>
      </c>
      <c r="BH1724" s="17" t="e">
        <f>SUMIFS('[1]Deals (investment)'!$C:$C,'[1]Deals (investment)'!$B:$B,$A1724,'[1]Deals (investment)'!$V:$V,BH$1)</f>
        <v>#VALUE!</v>
      </c>
      <c r="BI1724" s="17" t="e">
        <f>SUMIFS('[1]Deals (investment)'!$C:$C,'[1]Deals (investment)'!$B:$B,$A1724,'[1]Deals (investment)'!$V:$V,BI$1)</f>
        <v>#VALUE!</v>
      </c>
      <c r="BJ1724" s="17" t="e">
        <f>SUMIFS('[1]Deals (investment)'!$C:$C,'[1]Deals (investment)'!$B:$B,$A1724,'[1]Deals (investment)'!$V:$V,BJ$1)</f>
        <v>#VALUE!</v>
      </c>
      <c r="BK1724" s="17" t="e">
        <f>SUMIFS('[1]Deals (investment)'!$C:$C,'[1]Deals (investment)'!$B:$B,$A1724,'[1]Deals (investment)'!$V:$V,BK$1)</f>
        <v>#VALUE!</v>
      </c>
      <c r="BL1724" s="17" t="e">
        <f>SUMIFS('[1]Deals (investment)'!$C:$C,'[1]Deals (investment)'!$B:$B,$A1724,'[1]Deals (investment)'!$V:$V,BL$1)</f>
        <v>#VALUE!</v>
      </c>
      <c r="BM1724" s="17" t="e">
        <f>SUMIFS('[1]Deals (investment)'!$C:$C,'[1]Deals (investment)'!$B:$B,$A1724,'[1]Deals (investment)'!$V:$V,BM$1)</f>
        <v>#VALUE!</v>
      </c>
      <c r="BN1724" s="15"/>
      <c r="BO1724" s="15"/>
      <c r="BP1724" s="22"/>
      <c r="BQ1724" s="15"/>
      <c r="BR1724" s="15"/>
      <c r="BS1724" s="15"/>
      <c r="BT1724" s="15"/>
      <c r="BU1724" s="15"/>
      <c r="BV1724" s="15"/>
      <c r="BW1724" s="15"/>
      <c r="BX1724" s="15"/>
      <c r="BY1724" s="15"/>
      <c r="BZ1724" s="15"/>
      <c r="CA1724" s="15"/>
      <c r="CB1724" s="15"/>
      <c r="CC1724" s="15"/>
      <c r="CD1724" s="15" t="str">
        <f t="shared" si="270"/>
        <v>WeDeliverWeDeliver is an on-demand delivery company with the objective of creating a centralized on-demand delivery platform through a mobile application.Active</v>
      </c>
      <c r="CE1724" s="15"/>
      <c r="CF1724" s="15"/>
      <c r="CG1724" s="15"/>
      <c r="CH1724" s="15"/>
      <c r="CI1724" s="15"/>
      <c r="CJ1724" s="15"/>
    </row>
    <row r="1725" spans="1:118" ht="12.75">
      <c r="A1725" s="15" t="s">
        <v>11129</v>
      </c>
      <c r="B1725" s="15" t="s">
        <v>11130</v>
      </c>
      <c r="C1725" s="15"/>
      <c r="D1725" s="16">
        <v>2017</v>
      </c>
      <c r="E1725" s="15" t="s">
        <v>11131</v>
      </c>
      <c r="F1725" s="15"/>
      <c r="G1725" s="15"/>
      <c r="H1725" s="15"/>
      <c r="I1725" s="15"/>
      <c r="J1725" s="15"/>
      <c r="K1725" s="17" t="e">
        <f t="shared" si="262"/>
        <v>#VALUE!</v>
      </c>
      <c r="L1725" s="15"/>
      <c r="M1725" s="18" t="e">
        <f t="shared" si="253"/>
        <v>#VALUE!</v>
      </c>
      <c r="N1725" s="15"/>
      <c r="O1725" s="15"/>
      <c r="P1725" s="15"/>
      <c r="Q1725" s="15"/>
      <c r="R1725" s="15"/>
      <c r="S1725" s="19"/>
      <c r="T1725" s="15"/>
      <c r="U1725" s="17"/>
      <c r="V1725" s="15" t="s">
        <v>11132</v>
      </c>
      <c r="W1725" s="15"/>
      <c r="X1725" s="15" t="s">
        <v>4513</v>
      </c>
      <c r="Y1725" s="15" t="s">
        <v>11133</v>
      </c>
      <c r="AB1725" s="20"/>
      <c r="AC1725" s="21" t="s">
        <v>11134</v>
      </c>
      <c r="AD1725" s="21" t="s">
        <v>11135</v>
      </c>
      <c r="AE1725" s="21" t="s">
        <v>11136</v>
      </c>
      <c r="AF1725" s="15"/>
      <c r="AG1725" s="22">
        <f t="shared" ref="AG1725:AG1803" si="271">COUNTA(B1725:AF1725)/(COUNTA(B1725:AF1725)+COUNTBLANK(B1725:AF1725))</f>
        <v>0.35483870967741937</v>
      </c>
      <c r="AH1725" s="15" t="str">
        <f t="shared" si="259"/>
        <v/>
      </c>
      <c r="AI1725" s="22" t="e">
        <f>VLOOKUP(A1725,'[1]Deals (investment)'!$B$2:$Z$1497,1,FALSE)</f>
        <v>#N/A</v>
      </c>
      <c r="AJ1725" s="22" t="e">
        <f>VLOOKUP(A1725,'[1]Deals (investment)'!$B$2:$Z$870,15,FALSE)</f>
        <v>#N/A</v>
      </c>
      <c r="AK1725" s="17" t="e">
        <f>VLOOKUP(A1725,'[1]Deals (Exits)'!B:B,1,FALSE)</f>
        <v>#N/A</v>
      </c>
      <c r="AL1725" s="23" t="e">
        <f>VLOOKUP(G1725,[1]Lookups!$V$3:$Y$197,4,FALSE)</f>
        <v>#N/A</v>
      </c>
      <c r="AM1725" s="17" t="str">
        <f>VLOOKUP(X1725,[1]Lookups!$B$3:$C$200,2,FALSE)</f>
        <v>Other Technologies &amp; Information Technology</v>
      </c>
      <c r="AN1725" s="17" t="e">
        <f>VLOOKUP(R1725,[1]Lookups!$H$3:$I$69,2,FALSE)</f>
        <v>#N/A</v>
      </c>
      <c r="AO1725" s="17" t="e">
        <f>VLOOKUP(T1725,[1]Lookups!$H$3:$I$69,2,FALSE)</f>
        <v>#N/A</v>
      </c>
      <c r="AP1725" s="17" t="e">
        <f>VLOOKUP(AN1725,[1]Lookups!$N$3:$O$11,2,FALSE)</f>
        <v>#N/A</v>
      </c>
      <c r="AQ1725" s="18" t="e">
        <f>COUNTIFS('[1]Deals (investment)'!$B:$B,$A1725)</f>
        <v>#VALUE!</v>
      </c>
      <c r="AR1725" s="18" t="e">
        <f>COUNTIFS('[1]Deals (investment)'!$B:$B,$A1725,'[1]Deals (investment)'!$T:$T,$AW$1)+COUNTIFS('[1]Deals (investment)'!$B:$B,$A1725,'[1]Deals (investment)'!$T:$T,$AX$1)+COUNTIFS('[1]Deals (investment)'!$B:$B,$A1725,'[1]Deals (investment)'!$T:$T,$AY$1)</f>
        <v>#VALUE!</v>
      </c>
      <c r="AS1725" s="17" t="e">
        <f>SUMIFS('[1]Deals (investment)'!$C:$C,'[1]Deals (investment)'!$B:$B,$A1725)</f>
        <v>#VALUE!</v>
      </c>
      <c r="AT1725" s="17" t="e">
        <f t="shared" si="263"/>
        <v>#VALUE!</v>
      </c>
      <c r="AU1725" s="18" t="e">
        <f>COUNTIF('[1]Deals (Exits)'!$B:$B,A1725)</f>
        <v>#VALUE!</v>
      </c>
      <c r="AV1725" s="17" t="e">
        <f>SUMIFS('[1]Deals (investment)'!$C:$C,'[1]Deals (investment)'!$B:$B,$A1725,'[1]Deals (investment)'!$T:$T,AV$1)</f>
        <v>#VALUE!</v>
      </c>
      <c r="AW1725" s="17" t="e">
        <f>SUMIFS('[1]Deals (investment)'!$C:$C,'[1]Deals (investment)'!$B:$B,$A1725,'[1]Deals (investment)'!$T:$T,AW$1)</f>
        <v>#VALUE!</v>
      </c>
      <c r="AX1725" s="17" t="e">
        <f>SUMIFS('[1]Deals (investment)'!$C:$C,'[1]Deals (investment)'!$B:$B,$A1725,'[1]Deals (investment)'!$T:$T,AX$1)</f>
        <v>#VALUE!</v>
      </c>
      <c r="AY1725" s="17" t="e">
        <f>SUMIFS('[1]Deals (investment)'!$C:$C,'[1]Deals (investment)'!$B:$B,$A1725,'[1]Deals (investment)'!$T:$T,AY$1)</f>
        <v>#VALUE!</v>
      </c>
      <c r="AZ1725" s="17" t="e">
        <f>SUMIFS('[1]Deals (investment)'!$C:$C,'[1]Deals (investment)'!$B:$B,$A1725,'[1]Deals (investment)'!$T:$T,AZ$1)</f>
        <v>#VALUE!</v>
      </c>
      <c r="BA1725" s="17" t="e">
        <f>SUMIFS('[1]Deals (investment)'!$C:$C,'[1]Deals (investment)'!$B:$B,$A1725,'[1]Deals (investment)'!$T:$T,BA$1)</f>
        <v>#VALUE!</v>
      </c>
      <c r="BB1725" s="17" t="e">
        <f>SUMIFS('[1]Deals (investment)'!$C:$C,'[1]Deals (investment)'!$B:$B,$A1725,'[1]Deals (investment)'!$T:$T,BB$1)</f>
        <v>#VALUE!</v>
      </c>
      <c r="BC1725" s="17" t="e">
        <f>SUMIFS('[1]Deals (Exits)'!$C:$C,'[1]Deals (Exits)'!$B:$B,$A1725)</f>
        <v>#VALUE!</v>
      </c>
      <c r="BD1725" s="17" t="e">
        <f>SUMIFS('[1]Deals (investment)'!$C:$C,'[1]Deals (investment)'!$B:$B,$A1725,'[1]Deals (investment)'!$V:$V,BD$1)</f>
        <v>#VALUE!</v>
      </c>
      <c r="BE1725" s="17" t="e">
        <f>SUMIFS('[1]Deals (investment)'!$C:$C,'[1]Deals (investment)'!$B:$B,$A1725,'[1]Deals (investment)'!$V:$V,BE$1)</f>
        <v>#VALUE!</v>
      </c>
      <c r="BF1725" s="17" t="e">
        <f>SUMIFS('[1]Deals (investment)'!$C:$C,'[1]Deals (investment)'!$B:$B,$A1725,'[1]Deals (investment)'!$V:$V,BF$1)</f>
        <v>#VALUE!</v>
      </c>
      <c r="BG1725" s="17" t="e">
        <f>SUMIFS('[1]Deals (investment)'!$C:$C,'[1]Deals (investment)'!$B:$B,$A1725,'[1]Deals (investment)'!$V:$V,BG$1)</f>
        <v>#VALUE!</v>
      </c>
      <c r="BH1725" s="17" t="e">
        <f>SUMIFS('[1]Deals (investment)'!$C:$C,'[1]Deals (investment)'!$B:$B,$A1725,'[1]Deals (investment)'!$V:$V,BH$1)</f>
        <v>#VALUE!</v>
      </c>
      <c r="BI1725" s="17" t="e">
        <f>SUMIFS('[1]Deals (investment)'!$C:$C,'[1]Deals (investment)'!$B:$B,$A1725,'[1]Deals (investment)'!$V:$V,BI$1)</f>
        <v>#VALUE!</v>
      </c>
      <c r="BJ1725" s="17" t="e">
        <f>SUMIFS('[1]Deals (investment)'!$C:$C,'[1]Deals (investment)'!$B:$B,$A1725,'[1]Deals (investment)'!$V:$V,BJ$1)</f>
        <v>#VALUE!</v>
      </c>
      <c r="BK1725" s="17" t="e">
        <f>SUMIFS('[1]Deals (investment)'!$C:$C,'[1]Deals (investment)'!$B:$B,$A1725,'[1]Deals (investment)'!$V:$V,BK$1)</f>
        <v>#VALUE!</v>
      </c>
      <c r="BL1725" s="17" t="e">
        <f>SUMIFS('[1]Deals (investment)'!$C:$C,'[1]Deals (investment)'!$B:$B,$A1725,'[1]Deals (investment)'!$V:$V,BL$1)</f>
        <v>#VALUE!</v>
      </c>
      <c r="BM1725" s="17" t="e">
        <f>SUMIFS('[1]Deals (investment)'!$C:$C,'[1]Deals (investment)'!$B:$B,$A1725,'[1]Deals (investment)'!$V:$V,BM$1)</f>
        <v>#VALUE!</v>
      </c>
      <c r="BN1725" s="15"/>
      <c r="BO1725" s="15"/>
      <c r="BP1725" s="22"/>
      <c r="BQ1725" s="15"/>
      <c r="BR1725" s="15"/>
      <c r="BS1725" s="15"/>
      <c r="BT1725" s="15"/>
      <c r="BU1725" s="15"/>
      <c r="BV1725" s="15"/>
      <c r="BW1725" s="15"/>
      <c r="BX1725" s="15"/>
      <c r="BY1725" s="15"/>
      <c r="BZ1725" s="15"/>
      <c r="CA1725" s="15"/>
      <c r="CB1725" s="15"/>
      <c r="CC1725" s="15"/>
      <c r="CD1725" s="15" t="str">
        <f t="shared" si="270"/>
        <v>VugapayMedia Marketplace</v>
      </c>
      <c r="CE1725" s="15"/>
      <c r="CF1725" s="15"/>
      <c r="CG1725" s="15"/>
      <c r="CH1725" s="15"/>
      <c r="CI1725" s="15"/>
      <c r="CJ1725" s="15"/>
    </row>
    <row r="1726" spans="1:118" ht="12.75">
      <c r="A1726" s="15" t="s">
        <v>11137</v>
      </c>
      <c r="B1726" s="15" t="s">
        <v>11138</v>
      </c>
      <c r="C1726" s="15" t="s">
        <v>618</v>
      </c>
      <c r="D1726" s="16">
        <v>2015</v>
      </c>
      <c r="E1726" s="15" t="s">
        <v>7262</v>
      </c>
      <c r="F1726" s="15"/>
      <c r="G1726" s="15"/>
      <c r="H1726" s="15"/>
      <c r="I1726" s="15"/>
      <c r="J1726" s="15"/>
      <c r="K1726" s="17" t="e">
        <f t="shared" si="262"/>
        <v>#VALUE!</v>
      </c>
      <c r="L1726" s="15"/>
      <c r="M1726" s="18" t="e">
        <f t="shared" si="253"/>
        <v>#VALUE!</v>
      </c>
      <c r="N1726" s="15"/>
      <c r="O1726" s="15"/>
      <c r="P1726" s="15"/>
      <c r="Q1726" s="15"/>
      <c r="R1726" s="15"/>
      <c r="S1726" s="19"/>
      <c r="T1726" s="15"/>
      <c r="U1726" s="17"/>
      <c r="V1726" s="15" t="s">
        <v>11139</v>
      </c>
      <c r="W1726" s="15"/>
      <c r="X1726" s="15" t="s">
        <v>158</v>
      </c>
      <c r="Y1726" s="15" t="s">
        <v>11140</v>
      </c>
      <c r="AB1726" s="20"/>
      <c r="AC1726" s="21" t="s">
        <v>11141</v>
      </c>
      <c r="AD1726" s="21" t="s">
        <v>11142</v>
      </c>
      <c r="AE1726" s="21" t="s">
        <v>11143</v>
      </c>
      <c r="AF1726" s="21" t="s">
        <v>11144</v>
      </c>
      <c r="AG1726" s="22">
        <f t="shared" si="271"/>
        <v>0.41935483870967744</v>
      </c>
      <c r="AH1726" s="15" t="str">
        <f t="shared" si="259"/>
        <v/>
      </c>
      <c r="AI1726" s="22" t="e">
        <f>VLOOKUP(A1726,'[1]Deals (investment)'!$B$2:$Z$1497,1,FALSE)</f>
        <v>#N/A</v>
      </c>
      <c r="AJ1726" s="22" t="e">
        <f>VLOOKUP(A1726,'[1]Deals (investment)'!$B$2:$Z$870,15,FALSE)</f>
        <v>#N/A</v>
      </c>
      <c r="AK1726" s="17" t="e">
        <f>VLOOKUP(A1726,'[1]Deals (Exits)'!B:B,1,FALSE)</f>
        <v>#N/A</v>
      </c>
      <c r="AL1726" s="23" t="e">
        <f>VLOOKUP(G1726,[1]Lookups!$V$3:$Y$197,4,FALSE)</f>
        <v>#N/A</v>
      </c>
      <c r="AM1726" s="17" t="str">
        <f>VLOOKUP(X1726,[1]Lookups!$B$3:$C$200,2,FALSE)</f>
        <v>Financial Services</v>
      </c>
      <c r="AN1726" s="17" t="e">
        <f>VLOOKUP(R1726,[1]Lookups!$H$3:$I$69,2,FALSE)</f>
        <v>#N/A</v>
      </c>
      <c r="AO1726" s="17" t="e">
        <f>VLOOKUP(T1726,[1]Lookups!$H$3:$I$69,2,FALSE)</f>
        <v>#N/A</v>
      </c>
      <c r="AP1726" s="17" t="e">
        <f>VLOOKUP(AN1726,[1]Lookups!$N$3:$O$11,2,FALSE)</f>
        <v>#N/A</v>
      </c>
      <c r="AQ1726" s="18" t="e">
        <f>COUNTIFS('[1]Deals (investment)'!$B:$B,$A1726)</f>
        <v>#VALUE!</v>
      </c>
      <c r="AR1726" s="18" t="e">
        <f>COUNTIFS('[1]Deals (investment)'!$B:$B,$A1726,'[1]Deals (investment)'!$T:$T,$AW$1)+COUNTIFS('[1]Deals (investment)'!$B:$B,$A1726,'[1]Deals (investment)'!$T:$T,$AX$1)+COUNTIFS('[1]Deals (investment)'!$B:$B,$A1726,'[1]Deals (investment)'!$T:$T,$AY$1)</f>
        <v>#VALUE!</v>
      </c>
      <c r="AS1726" s="17" t="e">
        <f>SUMIFS('[1]Deals (investment)'!$C:$C,'[1]Deals (investment)'!$B:$B,$A1726)</f>
        <v>#VALUE!</v>
      </c>
      <c r="AT1726" s="17" t="e">
        <f t="shared" si="263"/>
        <v>#VALUE!</v>
      </c>
      <c r="AU1726" s="18" t="e">
        <f>COUNTIF('[1]Deals (Exits)'!$B:$B,A1726)</f>
        <v>#VALUE!</v>
      </c>
      <c r="AV1726" s="17" t="e">
        <f>SUMIFS('[1]Deals (investment)'!$C:$C,'[1]Deals (investment)'!$B:$B,$A1726,'[1]Deals (investment)'!$T:$T,AV$1)</f>
        <v>#VALUE!</v>
      </c>
      <c r="AW1726" s="17" t="e">
        <f>SUMIFS('[1]Deals (investment)'!$C:$C,'[1]Deals (investment)'!$B:$B,$A1726,'[1]Deals (investment)'!$T:$T,AW$1)</f>
        <v>#VALUE!</v>
      </c>
      <c r="AX1726" s="17" t="e">
        <f>SUMIFS('[1]Deals (investment)'!$C:$C,'[1]Deals (investment)'!$B:$B,$A1726,'[1]Deals (investment)'!$T:$T,AX$1)</f>
        <v>#VALUE!</v>
      </c>
      <c r="AY1726" s="17" t="e">
        <f>SUMIFS('[1]Deals (investment)'!$C:$C,'[1]Deals (investment)'!$B:$B,$A1726,'[1]Deals (investment)'!$T:$T,AY$1)</f>
        <v>#VALUE!</v>
      </c>
      <c r="AZ1726" s="17" t="e">
        <f>SUMIFS('[1]Deals (investment)'!$C:$C,'[1]Deals (investment)'!$B:$B,$A1726,'[1]Deals (investment)'!$T:$T,AZ$1)</f>
        <v>#VALUE!</v>
      </c>
      <c r="BA1726" s="17" t="e">
        <f>SUMIFS('[1]Deals (investment)'!$C:$C,'[1]Deals (investment)'!$B:$B,$A1726,'[1]Deals (investment)'!$T:$T,BA$1)</f>
        <v>#VALUE!</v>
      </c>
      <c r="BB1726" s="17" t="e">
        <f>SUMIFS('[1]Deals (investment)'!$C:$C,'[1]Deals (investment)'!$B:$B,$A1726,'[1]Deals (investment)'!$T:$T,BB$1)</f>
        <v>#VALUE!</v>
      </c>
      <c r="BC1726" s="17" t="e">
        <f>SUMIFS('[1]Deals (Exits)'!$C:$C,'[1]Deals (Exits)'!$B:$B,$A1726)</f>
        <v>#VALUE!</v>
      </c>
      <c r="BD1726" s="17" t="e">
        <f>SUMIFS('[1]Deals (investment)'!$C:$C,'[1]Deals (investment)'!$B:$B,$A1726,'[1]Deals (investment)'!$V:$V,BD$1)</f>
        <v>#VALUE!</v>
      </c>
      <c r="BE1726" s="17" t="e">
        <f>SUMIFS('[1]Deals (investment)'!$C:$C,'[1]Deals (investment)'!$B:$B,$A1726,'[1]Deals (investment)'!$V:$V,BE$1)</f>
        <v>#VALUE!</v>
      </c>
      <c r="BF1726" s="17" t="e">
        <f>SUMIFS('[1]Deals (investment)'!$C:$C,'[1]Deals (investment)'!$B:$B,$A1726,'[1]Deals (investment)'!$V:$V,BF$1)</f>
        <v>#VALUE!</v>
      </c>
      <c r="BG1726" s="17" t="e">
        <f>SUMIFS('[1]Deals (investment)'!$C:$C,'[1]Deals (investment)'!$B:$B,$A1726,'[1]Deals (investment)'!$V:$V,BG$1)</f>
        <v>#VALUE!</v>
      </c>
      <c r="BH1726" s="17" t="e">
        <f>SUMIFS('[1]Deals (investment)'!$C:$C,'[1]Deals (investment)'!$B:$B,$A1726,'[1]Deals (investment)'!$V:$V,BH$1)</f>
        <v>#VALUE!</v>
      </c>
      <c r="BI1726" s="17" t="e">
        <f>SUMIFS('[1]Deals (investment)'!$C:$C,'[1]Deals (investment)'!$B:$B,$A1726,'[1]Deals (investment)'!$V:$V,BI$1)</f>
        <v>#VALUE!</v>
      </c>
      <c r="BJ1726" s="17" t="e">
        <f>SUMIFS('[1]Deals (investment)'!$C:$C,'[1]Deals (investment)'!$B:$B,$A1726,'[1]Deals (investment)'!$V:$V,BJ$1)</f>
        <v>#VALUE!</v>
      </c>
      <c r="BK1726" s="17" t="e">
        <f>SUMIFS('[1]Deals (investment)'!$C:$C,'[1]Deals (investment)'!$B:$B,$A1726,'[1]Deals (investment)'!$V:$V,BK$1)</f>
        <v>#VALUE!</v>
      </c>
      <c r="BL1726" s="17" t="e">
        <f>SUMIFS('[1]Deals (investment)'!$C:$C,'[1]Deals (investment)'!$B:$B,$A1726,'[1]Deals (investment)'!$V:$V,BL$1)</f>
        <v>#VALUE!</v>
      </c>
      <c r="BM1726" s="17" t="e">
        <f>SUMIFS('[1]Deals (investment)'!$C:$C,'[1]Deals (investment)'!$B:$B,$A1726,'[1]Deals (investment)'!$V:$V,BM$1)</f>
        <v>#VALUE!</v>
      </c>
      <c r="BN1726" s="15"/>
      <c r="BO1726" s="15"/>
      <c r="BP1726" s="22"/>
      <c r="BQ1726" s="15"/>
      <c r="BR1726" s="15"/>
      <c r="BS1726" s="15"/>
      <c r="BT1726" s="15"/>
      <c r="BU1726" s="15"/>
      <c r="BV1726" s="15"/>
      <c r="BW1726" s="15"/>
      <c r="BX1726" s="15"/>
      <c r="BY1726" s="15"/>
      <c r="BZ1726" s="15"/>
      <c r="CA1726" s="15"/>
      <c r="CB1726" s="15"/>
      <c r="CC1726" s="15"/>
      <c r="CD1726" s="15" t="str">
        <f t="shared" si="270"/>
        <v>WalaWala is built a community-driven and gamified personal financial management tool for cash-based consumers in emerging markets.Dead</v>
      </c>
      <c r="CE1726" s="15"/>
      <c r="CF1726" s="15"/>
      <c r="CG1726" s="15"/>
      <c r="CH1726" s="15"/>
      <c r="CI1726" s="15"/>
      <c r="CJ1726" s="15"/>
    </row>
    <row r="1727" spans="1:118" ht="12.75">
      <c r="A1727" s="25" t="s">
        <v>11145</v>
      </c>
      <c r="B1727" s="15" t="s">
        <v>11146</v>
      </c>
      <c r="C1727" s="15" t="s">
        <v>58</v>
      </c>
      <c r="D1727" s="16">
        <v>2017</v>
      </c>
      <c r="E1727" s="26" t="s">
        <v>59</v>
      </c>
      <c r="F1727" s="26" t="s">
        <v>110</v>
      </c>
      <c r="G1727" s="26" t="s">
        <v>61</v>
      </c>
      <c r="H1727" s="26"/>
      <c r="I1727" s="15" t="s">
        <v>61</v>
      </c>
      <c r="J1727" s="26" t="s">
        <v>61</v>
      </c>
      <c r="K1727" s="17" t="e">
        <f t="shared" si="262"/>
        <v>#VALUE!</v>
      </c>
      <c r="L1727" s="15"/>
      <c r="M1727" s="18" t="e">
        <f t="shared" si="253"/>
        <v>#VALUE!</v>
      </c>
      <c r="N1727" s="15"/>
      <c r="O1727" s="15"/>
      <c r="P1727" s="15"/>
      <c r="Q1727" s="24" t="e">
        <f ca="1">_xludf.MAXIFS('[1]Deals (investment)'!A:A,'[1]Deals (investment)'!B:B,A1727)</f>
        <v>#NAME?</v>
      </c>
      <c r="R1727" s="15" t="s">
        <v>1043</v>
      </c>
      <c r="S1727" s="19">
        <v>30000</v>
      </c>
      <c r="T1727" s="15" t="s">
        <v>1043</v>
      </c>
      <c r="U1727" s="19">
        <v>30000</v>
      </c>
      <c r="V1727" s="15" t="s">
        <v>11147</v>
      </c>
      <c r="W1727" s="15">
        <v>1</v>
      </c>
      <c r="X1727" s="15" t="s">
        <v>134</v>
      </c>
      <c r="Y1727" s="15" t="s">
        <v>11148</v>
      </c>
      <c r="Z1727" s="25" t="s">
        <v>109</v>
      </c>
      <c r="AA1727" s="25" t="s">
        <v>110</v>
      </c>
      <c r="AB1727" s="32">
        <v>43506</v>
      </c>
      <c r="AC1727" s="72" t="s">
        <v>11149</v>
      </c>
      <c r="AD1727" s="72" t="s">
        <v>11150</v>
      </c>
      <c r="AE1727" s="72" t="s">
        <v>11151</v>
      </c>
      <c r="AF1727" s="72" t="s">
        <v>11152</v>
      </c>
      <c r="AG1727" s="22">
        <f t="shared" ca="1" si="271"/>
        <v>0.83870967741935487</v>
      </c>
      <c r="AH1727" s="15" t="str">
        <f t="shared" si="259"/>
        <v/>
      </c>
      <c r="AI1727" s="22" t="str">
        <f>VLOOKUP(A1727,'[1]Deals (investment)'!$B$2:$Z$1497,1,FALSE)</f>
        <v>WeMove Technologies</v>
      </c>
      <c r="AJ1727" s="22" t="e">
        <f>VLOOKUP(A1727,'[1]Deals (investment)'!$B$2:$Z$870,15,FALSE)</f>
        <v>#N/A</v>
      </c>
      <c r="AK1727" s="17" t="e">
        <f>VLOOKUP(A1727,'[1]Deals (Exits)'!B:B,1,FALSE)</f>
        <v>#N/A</v>
      </c>
      <c r="AL1727" s="23">
        <f>VLOOKUP(G1727,[1]Lookups!$V$3:$Y$197,4,FALSE)</f>
        <v>0</v>
      </c>
      <c r="AM1727" s="17" t="str">
        <f>VLOOKUP(X1727,[1]Lookups!$B$3:$C$200,2,FALSE)</f>
        <v>Transport &amp; Logistics</v>
      </c>
      <c r="AN1727" s="17" t="str">
        <f>VLOOKUP(R1727,[1]Lookups!$H$3:$I$69,2,FALSE)</f>
        <v>2. Seed</v>
      </c>
      <c r="AO1727" s="17" t="str">
        <f>VLOOKUP(T1727,[1]Lookups!$H$3:$I$69,2,FALSE)</f>
        <v>2. Seed</v>
      </c>
      <c r="AP1727" s="17" t="str">
        <f>VLOOKUP(AN1727,[1]Lookups!$N$3:$O$11,2,FALSE)</f>
        <v>Early</v>
      </c>
      <c r="AQ1727" s="18" t="e">
        <f>COUNTIFS('[1]Deals (investment)'!$B:$B,$A1727)</f>
        <v>#VALUE!</v>
      </c>
      <c r="AR1727" s="18" t="e">
        <f>COUNTIFS('[1]Deals (investment)'!$B:$B,$A1727,'[1]Deals (investment)'!$T:$T,$AW$1)+COUNTIFS('[1]Deals (investment)'!$B:$B,$A1727,'[1]Deals (investment)'!$T:$T,$AX$1)+COUNTIFS('[1]Deals (investment)'!$B:$B,$A1727,'[1]Deals (investment)'!$T:$T,$AY$1)</f>
        <v>#VALUE!</v>
      </c>
      <c r="AS1727" s="17" t="e">
        <f>SUMIFS('[1]Deals (investment)'!$C:$C,'[1]Deals (investment)'!$B:$B,$A1727)</f>
        <v>#VALUE!</v>
      </c>
      <c r="AT1727" s="17" t="e">
        <f t="shared" si="263"/>
        <v>#VALUE!</v>
      </c>
      <c r="AU1727" s="18" t="e">
        <f>COUNTIF('[1]Deals (Exits)'!$B:$B,A1727)</f>
        <v>#VALUE!</v>
      </c>
      <c r="AV1727" s="17" t="e">
        <f>SUMIFS('[1]Deals (investment)'!$C:$C,'[1]Deals (investment)'!$B:$B,$A1727,'[1]Deals (investment)'!$T:$T,AV$1)</f>
        <v>#VALUE!</v>
      </c>
      <c r="AW1727" s="17" t="e">
        <f>SUMIFS('[1]Deals (investment)'!$C:$C,'[1]Deals (investment)'!$B:$B,$A1727,'[1]Deals (investment)'!$T:$T,AW$1)</f>
        <v>#VALUE!</v>
      </c>
      <c r="AX1727" s="17" t="e">
        <f>SUMIFS('[1]Deals (investment)'!$C:$C,'[1]Deals (investment)'!$B:$B,$A1727,'[1]Deals (investment)'!$T:$T,AX$1)</f>
        <v>#VALUE!</v>
      </c>
      <c r="AY1727" s="17" t="e">
        <f>SUMIFS('[1]Deals (investment)'!$C:$C,'[1]Deals (investment)'!$B:$B,$A1727,'[1]Deals (investment)'!$T:$T,AY$1)</f>
        <v>#VALUE!</v>
      </c>
      <c r="AZ1727" s="17" t="e">
        <f>SUMIFS('[1]Deals (investment)'!$C:$C,'[1]Deals (investment)'!$B:$B,$A1727,'[1]Deals (investment)'!$T:$T,AZ$1)</f>
        <v>#VALUE!</v>
      </c>
      <c r="BA1727" s="17" t="e">
        <f>SUMIFS('[1]Deals (investment)'!$C:$C,'[1]Deals (investment)'!$B:$B,$A1727,'[1]Deals (investment)'!$T:$T,BA$1)</f>
        <v>#VALUE!</v>
      </c>
      <c r="BB1727" s="17" t="e">
        <f>SUMIFS('[1]Deals (investment)'!$C:$C,'[1]Deals (investment)'!$B:$B,$A1727,'[1]Deals (investment)'!$T:$T,BB$1)</f>
        <v>#VALUE!</v>
      </c>
      <c r="BC1727" s="17" t="e">
        <f>SUMIFS('[1]Deals (Exits)'!$C:$C,'[1]Deals (Exits)'!$B:$B,$A1727)</f>
        <v>#VALUE!</v>
      </c>
      <c r="BD1727" s="17" t="e">
        <f>SUMIFS('[1]Deals (investment)'!$C:$C,'[1]Deals (investment)'!$B:$B,$A1727,'[1]Deals (investment)'!$V:$V,BD$1)</f>
        <v>#VALUE!</v>
      </c>
      <c r="BE1727" s="17" t="e">
        <f>SUMIFS('[1]Deals (investment)'!$C:$C,'[1]Deals (investment)'!$B:$B,$A1727,'[1]Deals (investment)'!$V:$V,BE$1)</f>
        <v>#VALUE!</v>
      </c>
      <c r="BF1727" s="17" t="e">
        <f>SUMIFS('[1]Deals (investment)'!$C:$C,'[1]Deals (investment)'!$B:$B,$A1727,'[1]Deals (investment)'!$V:$V,BF$1)</f>
        <v>#VALUE!</v>
      </c>
      <c r="BG1727" s="17" t="e">
        <f>SUMIFS('[1]Deals (investment)'!$C:$C,'[1]Deals (investment)'!$B:$B,$A1727,'[1]Deals (investment)'!$V:$V,BG$1)</f>
        <v>#VALUE!</v>
      </c>
      <c r="BH1727" s="17" t="e">
        <f>SUMIFS('[1]Deals (investment)'!$C:$C,'[1]Deals (investment)'!$B:$B,$A1727,'[1]Deals (investment)'!$V:$V,BH$1)</f>
        <v>#VALUE!</v>
      </c>
      <c r="BI1727" s="17" t="e">
        <f>SUMIFS('[1]Deals (investment)'!$C:$C,'[1]Deals (investment)'!$B:$B,$A1727,'[1]Deals (investment)'!$V:$V,BI$1)</f>
        <v>#VALUE!</v>
      </c>
      <c r="BJ1727" s="17" t="e">
        <f>SUMIFS('[1]Deals (investment)'!$C:$C,'[1]Deals (investment)'!$B:$B,$A1727,'[1]Deals (investment)'!$V:$V,BJ$1)</f>
        <v>#VALUE!</v>
      </c>
      <c r="BK1727" s="17" t="e">
        <f>SUMIFS('[1]Deals (investment)'!$C:$C,'[1]Deals (investment)'!$B:$B,$A1727,'[1]Deals (investment)'!$V:$V,BK$1)</f>
        <v>#VALUE!</v>
      </c>
      <c r="BL1727" s="17" t="e">
        <f>SUMIFS('[1]Deals (investment)'!$C:$C,'[1]Deals (investment)'!$B:$B,$A1727,'[1]Deals (investment)'!$V:$V,BL$1)</f>
        <v>#VALUE!</v>
      </c>
      <c r="BM1727" s="17" t="e">
        <f>SUMIFS('[1]Deals (investment)'!$C:$C,'[1]Deals (investment)'!$B:$B,$A1727,'[1]Deals (investment)'!$V:$V,BM$1)</f>
        <v>#VALUE!</v>
      </c>
      <c r="BN1727" s="15"/>
      <c r="BO1727" s="15"/>
      <c r="BP1727" s="22"/>
      <c r="BQ1727" s="15"/>
      <c r="BR1727" s="15"/>
      <c r="BS1727" s="15"/>
      <c r="BT1727" s="15"/>
      <c r="BU1727" s="15"/>
      <c r="BV1727" s="15"/>
      <c r="BW1727" s="15"/>
      <c r="BX1727" s="15"/>
      <c r="BY1727" s="15"/>
      <c r="BZ1727" s="15"/>
      <c r="CA1727" s="15"/>
      <c r="CB1727" s="15"/>
      <c r="CC1727" s="15"/>
      <c r="CD1727" s="15"/>
      <c r="CE1727" s="15"/>
      <c r="CF1727" s="15"/>
      <c r="CG1727" s="15"/>
      <c r="CH1727" s="15"/>
      <c r="CI1727" s="15"/>
      <c r="CJ1727" s="15"/>
    </row>
    <row r="1728" spans="1:118" ht="12.75">
      <c r="A1728" s="15" t="s">
        <v>11153</v>
      </c>
      <c r="B1728" s="15" t="s">
        <v>11154</v>
      </c>
      <c r="C1728" s="15" t="s">
        <v>58</v>
      </c>
      <c r="D1728" s="16">
        <v>2016</v>
      </c>
      <c r="E1728" s="15" t="s">
        <v>11155</v>
      </c>
      <c r="F1728" s="15"/>
      <c r="G1728" s="15"/>
      <c r="H1728" s="15"/>
      <c r="I1728" s="15"/>
      <c r="J1728" s="15"/>
      <c r="K1728" s="17" t="e">
        <f t="shared" si="262"/>
        <v>#VALUE!</v>
      </c>
      <c r="L1728" s="15"/>
      <c r="M1728" s="18" t="e">
        <f t="shared" si="253"/>
        <v>#VALUE!</v>
      </c>
      <c r="N1728" s="15"/>
      <c r="O1728" s="15"/>
      <c r="P1728" s="15"/>
      <c r="Q1728" s="15"/>
      <c r="R1728" s="15"/>
      <c r="S1728" s="19"/>
      <c r="T1728" s="15"/>
      <c r="U1728" s="17"/>
      <c r="V1728" s="15" t="s">
        <v>11156</v>
      </c>
      <c r="W1728" s="15"/>
      <c r="X1728" s="15" t="s">
        <v>294</v>
      </c>
      <c r="Y1728" s="15" t="s">
        <v>11157</v>
      </c>
      <c r="AB1728" s="32"/>
      <c r="AC1728" s="21" t="s">
        <v>11158</v>
      </c>
      <c r="AD1728" s="21" t="s">
        <v>11159</v>
      </c>
      <c r="AE1728" s="21" t="s">
        <v>11160</v>
      </c>
      <c r="AF1728" s="21" t="s">
        <v>11161</v>
      </c>
      <c r="AG1728" s="22">
        <f t="shared" si="271"/>
        <v>0.41935483870967744</v>
      </c>
      <c r="AH1728" s="15" t="str">
        <f t="shared" si="259"/>
        <v/>
      </c>
      <c r="AI1728" s="22" t="e">
        <f>VLOOKUP(A1728,'[1]Deals (investment)'!$B$2:$Z$1497,1,FALSE)</f>
        <v>#N/A</v>
      </c>
      <c r="AJ1728" s="22" t="e">
        <f>VLOOKUP(A1728,'[1]Deals (investment)'!$B$2:$Z$870,15,FALSE)</f>
        <v>#N/A</v>
      </c>
      <c r="AK1728" s="17" t="e">
        <f>VLOOKUP(A1728,'[1]Deals (Exits)'!B:B,1,FALSE)</f>
        <v>#N/A</v>
      </c>
      <c r="AL1728" s="23" t="e">
        <f>VLOOKUP(G1728,[1]Lookups!$V$3:$Y$197,4,FALSE)</f>
        <v>#N/A</v>
      </c>
      <c r="AM1728" s="17" t="str">
        <f>VLOOKUP(X1728,[1]Lookups!$B$3:$C$200,2,FALSE)</f>
        <v>Health &amp; Pharmaceuticals</v>
      </c>
      <c r="AN1728" s="17" t="e">
        <f>VLOOKUP(R1728,[1]Lookups!$H$3:$I$69,2,FALSE)</f>
        <v>#N/A</v>
      </c>
      <c r="AO1728" s="17" t="e">
        <f>VLOOKUP(T1728,[1]Lookups!$H$3:$I$69,2,FALSE)</f>
        <v>#N/A</v>
      </c>
      <c r="AP1728" s="17" t="e">
        <f>VLOOKUP(AN1728,[1]Lookups!$N$3:$O$11,2,FALSE)</f>
        <v>#N/A</v>
      </c>
      <c r="AQ1728" s="18" t="e">
        <f>COUNTIFS('[1]Deals (investment)'!$B:$B,$A1728)</f>
        <v>#VALUE!</v>
      </c>
      <c r="AR1728" s="18" t="e">
        <f>COUNTIFS('[1]Deals (investment)'!$B:$B,$A1728,'[1]Deals (investment)'!$T:$T,$AW$1)+COUNTIFS('[1]Deals (investment)'!$B:$B,$A1728,'[1]Deals (investment)'!$T:$T,$AX$1)+COUNTIFS('[1]Deals (investment)'!$B:$B,$A1728,'[1]Deals (investment)'!$T:$T,$AY$1)</f>
        <v>#VALUE!</v>
      </c>
      <c r="AS1728" s="17" t="e">
        <f>SUMIFS('[1]Deals (investment)'!$C:$C,'[1]Deals (investment)'!$B:$B,$A1728)</f>
        <v>#VALUE!</v>
      </c>
      <c r="AT1728" s="17" t="e">
        <f t="shared" si="263"/>
        <v>#VALUE!</v>
      </c>
      <c r="AU1728" s="18" t="e">
        <f>COUNTIF('[1]Deals (Exits)'!$B:$B,A1728)</f>
        <v>#VALUE!</v>
      </c>
      <c r="AV1728" s="17" t="e">
        <f>SUMIFS('[1]Deals (investment)'!$C:$C,'[1]Deals (investment)'!$B:$B,$A1728,'[1]Deals (investment)'!$T:$T,AV$1)</f>
        <v>#VALUE!</v>
      </c>
      <c r="AW1728" s="17" t="e">
        <f>SUMIFS('[1]Deals (investment)'!$C:$C,'[1]Deals (investment)'!$B:$B,$A1728,'[1]Deals (investment)'!$T:$T,AW$1)</f>
        <v>#VALUE!</v>
      </c>
      <c r="AX1728" s="17" t="e">
        <f>SUMIFS('[1]Deals (investment)'!$C:$C,'[1]Deals (investment)'!$B:$B,$A1728,'[1]Deals (investment)'!$T:$T,AX$1)</f>
        <v>#VALUE!</v>
      </c>
      <c r="AY1728" s="17" t="e">
        <f>SUMIFS('[1]Deals (investment)'!$C:$C,'[1]Deals (investment)'!$B:$B,$A1728,'[1]Deals (investment)'!$T:$T,AY$1)</f>
        <v>#VALUE!</v>
      </c>
      <c r="AZ1728" s="17" t="e">
        <f>SUMIFS('[1]Deals (investment)'!$C:$C,'[1]Deals (investment)'!$B:$B,$A1728,'[1]Deals (investment)'!$T:$T,AZ$1)</f>
        <v>#VALUE!</v>
      </c>
      <c r="BA1728" s="17" t="e">
        <f>SUMIFS('[1]Deals (investment)'!$C:$C,'[1]Deals (investment)'!$B:$B,$A1728,'[1]Deals (investment)'!$T:$T,BA$1)</f>
        <v>#VALUE!</v>
      </c>
      <c r="BB1728" s="17" t="e">
        <f>SUMIFS('[1]Deals (investment)'!$C:$C,'[1]Deals (investment)'!$B:$B,$A1728,'[1]Deals (investment)'!$T:$T,BB$1)</f>
        <v>#VALUE!</v>
      </c>
      <c r="BC1728" s="17" t="e">
        <f>SUMIFS('[1]Deals (Exits)'!$C:$C,'[1]Deals (Exits)'!$B:$B,$A1728)</f>
        <v>#VALUE!</v>
      </c>
      <c r="BD1728" s="17" t="e">
        <f>SUMIFS('[1]Deals (investment)'!$C:$C,'[1]Deals (investment)'!$B:$B,$A1728,'[1]Deals (investment)'!$V:$V,BD$1)</f>
        <v>#VALUE!</v>
      </c>
      <c r="BE1728" s="17" t="e">
        <f>SUMIFS('[1]Deals (investment)'!$C:$C,'[1]Deals (investment)'!$B:$B,$A1728,'[1]Deals (investment)'!$V:$V,BE$1)</f>
        <v>#VALUE!</v>
      </c>
      <c r="BF1728" s="17" t="e">
        <f>SUMIFS('[1]Deals (investment)'!$C:$C,'[1]Deals (investment)'!$B:$B,$A1728,'[1]Deals (investment)'!$V:$V,BF$1)</f>
        <v>#VALUE!</v>
      </c>
      <c r="BG1728" s="17" t="e">
        <f>SUMIFS('[1]Deals (investment)'!$C:$C,'[1]Deals (investment)'!$B:$B,$A1728,'[1]Deals (investment)'!$V:$V,BG$1)</f>
        <v>#VALUE!</v>
      </c>
      <c r="BH1728" s="17" t="e">
        <f>SUMIFS('[1]Deals (investment)'!$C:$C,'[1]Deals (investment)'!$B:$B,$A1728,'[1]Deals (investment)'!$V:$V,BH$1)</f>
        <v>#VALUE!</v>
      </c>
      <c r="BI1728" s="17" t="e">
        <f>SUMIFS('[1]Deals (investment)'!$C:$C,'[1]Deals (investment)'!$B:$B,$A1728,'[1]Deals (investment)'!$V:$V,BI$1)</f>
        <v>#VALUE!</v>
      </c>
      <c r="BJ1728" s="17" t="e">
        <f>SUMIFS('[1]Deals (investment)'!$C:$C,'[1]Deals (investment)'!$B:$B,$A1728,'[1]Deals (investment)'!$V:$V,BJ$1)</f>
        <v>#VALUE!</v>
      </c>
      <c r="BK1728" s="17" t="e">
        <f>SUMIFS('[1]Deals (investment)'!$C:$C,'[1]Deals (investment)'!$B:$B,$A1728,'[1]Deals (investment)'!$V:$V,BK$1)</f>
        <v>#VALUE!</v>
      </c>
      <c r="BL1728" s="17" t="e">
        <f>SUMIFS('[1]Deals (investment)'!$C:$C,'[1]Deals (investment)'!$B:$B,$A1728,'[1]Deals (investment)'!$V:$V,BL$1)</f>
        <v>#VALUE!</v>
      </c>
      <c r="BM1728" s="17" t="e">
        <f>SUMIFS('[1]Deals (investment)'!$C:$C,'[1]Deals (investment)'!$B:$B,$A1728,'[1]Deals (investment)'!$V:$V,BM$1)</f>
        <v>#VALUE!</v>
      </c>
      <c r="BN1728" s="15"/>
      <c r="BO1728" s="15"/>
      <c r="BP1728" s="22"/>
      <c r="BQ1728" s="15"/>
      <c r="BR1728" s="15"/>
      <c r="BS1728" s="15"/>
      <c r="BT1728" s="15"/>
      <c r="BU1728" s="15"/>
      <c r="BV1728" s="15"/>
      <c r="BW1728" s="15"/>
      <c r="BX1728" s="15"/>
      <c r="BY1728" s="15"/>
      <c r="BZ1728" s="15"/>
      <c r="CA1728" s="15"/>
      <c r="CB1728" s="15"/>
      <c r="CC1728" s="15"/>
      <c r="CD1728" s="15" t="str">
        <f t="shared" ref="CD1728:CD1743" si="272">CONCATENATE(A1728,B1728,C1728)</f>
        <v>WapiMEDWapiMED is an African startup developing eHealth solutions aiming to ease access to quality healthcare in the African sub-Saharan regionActive</v>
      </c>
      <c r="CE1728" s="15"/>
      <c r="CF1728" s="15"/>
      <c r="CG1728" s="15"/>
      <c r="CH1728" s="15"/>
      <c r="CI1728" s="15"/>
      <c r="CJ1728" s="15"/>
    </row>
    <row r="1729" spans="1:88" ht="12.75">
      <c r="A1729" s="15" t="s">
        <v>11162</v>
      </c>
      <c r="B1729" s="15" t="s">
        <v>11163</v>
      </c>
      <c r="C1729" s="15" t="s">
        <v>58</v>
      </c>
      <c r="D1729" s="16">
        <v>2015</v>
      </c>
      <c r="E1729" s="15" t="s">
        <v>59</v>
      </c>
      <c r="F1729" s="15"/>
      <c r="G1729" s="15" t="s">
        <v>61</v>
      </c>
      <c r="H1729" s="15"/>
      <c r="I1729" s="15" t="s">
        <v>61</v>
      </c>
      <c r="J1729" s="15"/>
      <c r="K1729" s="17" t="e">
        <f t="shared" si="262"/>
        <v>#VALUE!</v>
      </c>
      <c r="L1729" s="15"/>
      <c r="M1729" s="18" t="e">
        <f t="shared" si="253"/>
        <v>#VALUE!</v>
      </c>
      <c r="N1729" s="15"/>
      <c r="O1729" s="15"/>
      <c r="P1729" s="15"/>
      <c r="Q1729" s="15"/>
      <c r="R1729" s="15" t="s">
        <v>375</v>
      </c>
      <c r="S1729" s="19">
        <v>20000</v>
      </c>
      <c r="T1729" s="15" t="s">
        <v>375</v>
      </c>
      <c r="U1729" s="17">
        <v>20000</v>
      </c>
      <c r="V1729" s="15" t="s">
        <v>11164</v>
      </c>
      <c r="W1729" s="15"/>
      <c r="X1729" s="15" t="s">
        <v>79</v>
      </c>
      <c r="Y1729" s="15" t="s">
        <v>11165</v>
      </c>
      <c r="AB1729" s="20" t="s">
        <v>312</v>
      </c>
      <c r="AC1729" s="21" t="s">
        <v>11166</v>
      </c>
      <c r="AD1729" s="15"/>
      <c r="AE1729" s="21" t="s">
        <v>11167</v>
      </c>
      <c r="AF1729" s="21" t="s">
        <v>11168</v>
      </c>
      <c r="AG1729" s="22">
        <f t="shared" si="271"/>
        <v>0.61290322580645162</v>
      </c>
      <c r="AH1729" s="15" t="e">
        <f t="shared" si="259"/>
        <v>#VALUE!</v>
      </c>
      <c r="AI1729" s="22" t="e">
        <f>VLOOKUP(A1729,'[1]Deals (investment)'!$B$2:$Z$1497,1,FALSE)</f>
        <v>#N/A</v>
      </c>
      <c r="AJ1729" s="22" t="e">
        <f>VLOOKUP(A1729,'[1]Deals (investment)'!$B$2:$Z$870,15,FALSE)</f>
        <v>#N/A</v>
      </c>
      <c r="AK1729" s="17" t="e">
        <f>VLOOKUP(A1729,'[1]Deals (Exits)'!B:B,1,FALSE)</f>
        <v>#N/A</v>
      </c>
      <c r="AL1729" s="23">
        <f>VLOOKUP(G1729,[1]Lookups!$V$3:$Y$197,4,FALSE)</f>
        <v>0</v>
      </c>
      <c r="AM1729" s="17" t="str">
        <f>VLOOKUP(X1729,[1]Lookups!$B$3:$C$200,2,FALSE)</f>
        <v>Other Technologies &amp; Information Technology</v>
      </c>
      <c r="AN1729" s="17" t="str">
        <f>VLOOKUP(R1729,[1]Lookups!$H$3:$I$69,2,FALSE)</f>
        <v>2. Seed</v>
      </c>
      <c r="AO1729" s="17" t="str">
        <f>VLOOKUP(T1729,[1]Lookups!$H$3:$I$69,2,FALSE)</f>
        <v>2. Seed</v>
      </c>
      <c r="AP1729" s="17" t="str">
        <f>VLOOKUP(AN1729,[1]Lookups!$N$3:$O$11,2,FALSE)</f>
        <v>Early</v>
      </c>
      <c r="AQ1729" s="18" t="e">
        <f>COUNTIFS('[1]Deals (investment)'!$B:$B,$A1729)</f>
        <v>#VALUE!</v>
      </c>
      <c r="AR1729" s="18" t="e">
        <f>COUNTIFS('[1]Deals (investment)'!$B:$B,$A1729,'[1]Deals (investment)'!$T:$T,$AW$1)+COUNTIFS('[1]Deals (investment)'!$B:$B,$A1729,'[1]Deals (investment)'!$T:$T,$AX$1)+COUNTIFS('[1]Deals (investment)'!$B:$B,$A1729,'[1]Deals (investment)'!$T:$T,$AY$1)</f>
        <v>#VALUE!</v>
      </c>
      <c r="AS1729" s="17" t="e">
        <f>SUMIFS('[1]Deals (investment)'!$C:$C,'[1]Deals (investment)'!$B:$B,$A1729)</f>
        <v>#VALUE!</v>
      </c>
      <c r="AT1729" s="17" t="e">
        <f t="shared" si="263"/>
        <v>#VALUE!</v>
      </c>
      <c r="AU1729" s="18" t="e">
        <f>COUNTIF('[1]Deals (Exits)'!$B:$B,A1729)</f>
        <v>#VALUE!</v>
      </c>
      <c r="AV1729" s="17" t="e">
        <f>SUMIFS('[1]Deals (investment)'!$C:$C,'[1]Deals (investment)'!$B:$B,$A1729,'[1]Deals (investment)'!$T:$T,AV$1)</f>
        <v>#VALUE!</v>
      </c>
      <c r="AW1729" s="17" t="e">
        <f>SUMIFS('[1]Deals (investment)'!$C:$C,'[1]Deals (investment)'!$B:$B,$A1729,'[1]Deals (investment)'!$T:$T,AW$1)</f>
        <v>#VALUE!</v>
      </c>
      <c r="AX1729" s="17" t="e">
        <f>SUMIFS('[1]Deals (investment)'!$C:$C,'[1]Deals (investment)'!$B:$B,$A1729,'[1]Deals (investment)'!$T:$T,AX$1)</f>
        <v>#VALUE!</v>
      </c>
      <c r="AY1729" s="17" t="e">
        <f>SUMIFS('[1]Deals (investment)'!$C:$C,'[1]Deals (investment)'!$B:$B,$A1729,'[1]Deals (investment)'!$T:$T,AY$1)</f>
        <v>#VALUE!</v>
      </c>
      <c r="AZ1729" s="17" t="e">
        <f>SUMIFS('[1]Deals (investment)'!$C:$C,'[1]Deals (investment)'!$B:$B,$A1729,'[1]Deals (investment)'!$T:$T,AZ$1)</f>
        <v>#VALUE!</v>
      </c>
      <c r="BA1729" s="17" t="e">
        <f>SUMIFS('[1]Deals (investment)'!$C:$C,'[1]Deals (investment)'!$B:$B,$A1729,'[1]Deals (investment)'!$T:$T,BA$1)</f>
        <v>#VALUE!</v>
      </c>
      <c r="BB1729" s="17" t="e">
        <f>SUMIFS('[1]Deals (investment)'!$C:$C,'[1]Deals (investment)'!$B:$B,$A1729,'[1]Deals (investment)'!$T:$T,BB$1)</f>
        <v>#VALUE!</v>
      </c>
      <c r="BC1729" s="17" t="e">
        <f>SUMIFS('[1]Deals (Exits)'!$C:$C,'[1]Deals (Exits)'!$B:$B,$A1729)</f>
        <v>#VALUE!</v>
      </c>
      <c r="BD1729" s="17" t="e">
        <f>SUMIFS('[1]Deals (investment)'!$C:$C,'[1]Deals (investment)'!$B:$B,$A1729,'[1]Deals (investment)'!$V:$V,BD$1)</f>
        <v>#VALUE!</v>
      </c>
      <c r="BE1729" s="17" t="e">
        <f>SUMIFS('[1]Deals (investment)'!$C:$C,'[1]Deals (investment)'!$B:$B,$A1729,'[1]Deals (investment)'!$V:$V,BE$1)</f>
        <v>#VALUE!</v>
      </c>
      <c r="BF1729" s="17" t="e">
        <f>SUMIFS('[1]Deals (investment)'!$C:$C,'[1]Deals (investment)'!$B:$B,$A1729,'[1]Deals (investment)'!$V:$V,BF$1)</f>
        <v>#VALUE!</v>
      </c>
      <c r="BG1729" s="17" t="e">
        <f>SUMIFS('[1]Deals (investment)'!$C:$C,'[1]Deals (investment)'!$B:$B,$A1729,'[1]Deals (investment)'!$V:$V,BG$1)</f>
        <v>#VALUE!</v>
      </c>
      <c r="BH1729" s="17" t="e">
        <f>SUMIFS('[1]Deals (investment)'!$C:$C,'[1]Deals (investment)'!$B:$B,$A1729,'[1]Deals (investment)'!$V:$V,BH$1)</f>
        <v>#VALUE!</v>
      </c>
      <c r="BI1729" s="17" t="e">
        <f>SUMIFS('[1]Deals (investment)'!$C:$C,'[1]Deals (investment)'!$B:$B,$A1729,'[1]Deals (investment)'!$V:$V,BI$1)</f>
        <v>#VALUE!</v>
      </c>
      <c r="BJ1729" s="17" t="e">
        <f>SUMIFS('[1]Deals (investment)'!$C:$C,'[1]Deals (investment)'!$B:$B,$A1729,'[1]Deals (investment)'!$V:$V,BJ$1)</f>
        <v>#VALUE!</v>
      </c>
      <c r="BK1729" s="17" t="e">
        <f>SUMIFS('[1]Deals (investment)'!$C:$C,'[1]Deals (investment)'!$B:$B,$A1729,'[1]Deals (investment)'!$V:$V,BK$1)</f>
        <v>#VALUE!</v>
      </c>
      <c r="BL1729" s="17" t="e">
        <f>SUMIFS('[1]Deals (investment)'!$C:$C,'[1]Deals (investment)'!$B:$B,$A1729,'[1]Deals (investment)'!$V:$V,BL$1)</f>
        <v>#VALUE!</v>
      </c>
      <c r="BM1729" s="17" t="e">
        <f>SUMIFS('[1]Deals (investment)'!$C:$C,'[1]Deals (investment)'!$B:$B,$A1729,'[1]Deals (investment)'!$V:$V,BM$1)</f>
        <v>#VALUE!</v>
      </c>
      <c r="BN1729" s="15"/>
      <c r="BO1729" s="15"/>
      <c r="BP1729" s="22"/>
      <c r="BQ1729" s="15"/>
      <c r="BR1729" s="15"/>
      <c r="BS1729" s="15"/>
      <c r="BT1729" s="15"/>
      <c r="BU1729" s="15"/>
      <c r="BV1729" s="15"/>
      <c r="BW1729" s="15"/>
      <c r="BX1729" s="15"/>
      <c r="BY1729" s="15"/>
      <c r="BZ1729" s="15"/>
      <c r="CA1729" s="15"/>
      <c r="CB1729" s="15"/>
      <c r="CC1729" s="15"/>
      <c r="CD1729" s="15" t="str">
        <f t="shared" si="272"/>
        <v>WesabiWesabi facilitates an online platform that enables individuals to find and obtain services of local workers and artisans for their residential or commercial property development. It enables them to obtain services in plumbing, carpentry, AC repair, electrical, home cleaning, laundry, tiling, and painting.Active</v>
      </c>
      <c r="CE1729" s="15"/>
      <c r="CF1729" s="15"/>
      <c r="CG1729" s="15"/>
      <c r="CH1729" s="15"/>
      <c r="CI1729" s="15"/>
      <c r="CJ1729" s="15"/>
    </row>
    <row r="1730" spans="1:88" ht="12.75">
      <c r="A1730" s="15" t="s">
        <v>11169</v>
      </c>
      <c r="B1730" s="15" t="s">
        <v>11170</v>
      </c>
      <c r="C1730" s="15" t="s">
        <v>58</v>
      </c>
      <c r="D1730" s="16"/>
      <c r="E1730" s="15" t="s">
        <v>518</v>
      </c>
      <c r="F1730" s="15" t="s">
        <v>110</v>
      </c>
      <c r="G1730" s="15" t="s">
        <v>519</v>
      </c>
      <c r="H1730" s="15"/>
      <c r="I1730" s="15" t="s">
        <v>519</v>
      </c>
      <c r="J1730" s="15"/>
      <c r="K1730" s="17" t="e">
        <f t="shared" si="262"/>
        <v>#VALUE!</v>
      </c>
      <c r="L1730" s="15"/>
      <c r="M1730" s="18" t="e">
        <f t="shared" si="253"/>
        <v>#VALUE!</v>
      </c>
      <c r="N1730" s="15"/>
      <c r="O1730" s="15"/>
      <c r="P1730" s="15"/>
      <c r="Q1730" s="24">
        <v>43507</v>
      </c>
      <c r="R1730" s="15" t="s">
        <v>685</v>
      </c>
      <c r="S1730" s="19">
        <v>50000</v>
      </c>
      <c r="T1730" s="15" t="s">
        <v>685</v>
      </c>
      <c r="U1730" s="19">
        <v>50000</v>
      </c>
      <c r="V1730" s="15" t="s">
        <v>11171</v>
      </c>
      <c r="W1730" s="15">
        <v>0</v>
      </c>
      <c r="X1730" s="15" t="s">
        <v>404</v>
      </c>
      <c r="Y1730" s="15" t="s">
        <v>11172</v>
      </c>
      <c r="Z1730" s="25" t="s">
        <v>81</v>
      </c>
      <c r="AB1730" s="32">
        <v>43506</v>
      </c>
      <c r="AC1730" s="15" t="s">
        <v>110</v>
      </c>
      <c r="AD1730" s="15" t="s">
        <v>110</v>
      </c>
      <c r="AE1730" s="15" t="s">
        <v>110</v>
      </c>
      <c r="AF1730" s="15" t="s">
        <v>110</v>
      </c>
      <c r="AG1730" s="22">
        <f t="shared" si="271"/>
        <v>0.74193548387096775</v>
      </c>
      <c r="AH1730" s="15" t="str">
        <f t="shared" ref="AH1730:AH1793" si="273">IF(A1730 = "","",IF(COUNTIF(CD:CD,CONCATENATE(A1730,B1730,C1730))&gt;1,"Duplicated",""))</f>
        <v/>
      </c>
      <c r="AI1730" s="22" t="str">
        <f>VLOOKUP(A1730,'[1]Deals (investment)'!$B$2:$Z$1497,1,FALSE)</f>
        <v>Wescore</v>
      </c>
      <c r="AJ1730" s="22" t="e">
        <f>VLOOKUP(A1730,'[1]Deals (investment)'!$B$2:$Z$870,15,FALSE)</f>
        <v>#N/A</v>
      </c>
      <c r="AK1730" s="17" t="e">
        <f>VLOOKUP(A1730,'[1]Deals (Exits)'!B:B,1,FALSE)</f>
        <v>#N/A</v>
      </c>
      <c r="AL1730" s="23">
        <f>VLOOKUP(G1730,[1]Lookups!$V$3:$Y$197,4,FALSE)</f>
        <v>0</v>
      </c>
      <c r="AM1730" s="17" t="str">
        <f>VLOOKUP(X1730,[1]Lookups!$B$3:$C$200,2,FALSE)</f>
        <v>Other Technologies &amp; Information Technology</v>
      </c>
      <c r="AN1730" s="17" t="str">
        <f>VLOOKUP(R1730,[1]Lookups!$H$3:$I$69,2,FALSE)</f>
        <v xml:space="preserve">1. Grant
</v>
      </c>
      <c r="AO1730" s="17" t="str">
        <f>VLOOKUP(T1730,[1]Lookups!$H$3:$I$69,2,FALSE)</f>
        <v xml:space="preserve">1. Grant
</v>
      </c>
      <c r="AP1730" s="17" t="e">
        <f>VLOOKUP(AN1730,[1]Lookups!$N$3:$O$11,2,FALSE)</f>
        <v>#N/A</v>
      </c>
      <c r="AQ1730" s="18" t="e">
        <f>COUNTIFS('[1]Deals (investment)'!$B:$B,$A1730)</f>
        <v>#VALUE!</v>
      </c>
      <c r="AR1730" s="18" t="e">
        <f>COUNTIFS('[1]Deals (investment)'!$B:$B,$A1730,'[1]Deals (investment)'!$T:$T,$AW$1)+COUNTIFS('[1]Deals (investment)'!$B:$B,$A1730,'[1]Deals (investment)'!$T:$T,$AX$1)+COUNTIFS('[1]Deals (investment)'!$B:$B,$A1730,'[1]Deals (investment)'!$T:$T,$AY$1)</f>
        <v>#VALUE!</v>
      </c>
      <c r="AS1730" s="17" t="e">
        <f>SUMIFS('[1]Deals (investment)'!$C:$C,'[1]Deals (investment)'!$B:$B,$A1730)</f>
        <v>#VALUE!</v>
      </c>
      <c r="AT1730" s="17" t="e">
        <f t="shared" si="263"/>
        <v>#VALUE!</v>
      </c>
      <c r="AU1730" s="18" t="e">
        <f>COUNTIF('[1]Deals (Exits)'!$B:$B,A1730)</f>
        <v>#VALUE!</v>
      </c>
      <c r="AV1730" s="17" t="e">
        <f>SUMIFS('[1]Deals (investment)'!$C:$C,'[1]Deals (investment)'!$B:$B,$A1730,'[1]Deals (investment)'!$T:$T,AV$1)</f>
        <v>#VALUE!</v>
      </c>
      <c r="AW1730" s="17" t="e">
        <f>SUMIFS('[1]Deals (investment)'!$C:$C,'[1]Deals (investment)'!$B:$B,$A1730,'[1]Deals (investment)'!$T:$T,AW$1)</f>
        <v>#VALUE!</v>
      </c>
      <c r="AX1730" s="17" t="e">
        <f>SUMIFS('[1]Deals (investment)'!$C:$C,'[1]Deals (investment)'!$B:$B,$A1730,'[1]Deals (investment)'!$T:$T,AX$1)</f>
        <v>#VALUE!</v>
      </c>
      <c r="AY1730" s="17" t="e">
        <f>SUMIFS('[1]Deals (investment)'!$C:$C,'[1]Deals (investment)'!$B:$B,$A1730,'[1]Deals (investment)'!$T:$T,AY$1)</f>
        <v>#VALUE!</v>
      </c>
      <c r="AZ1730" s="17" t="e">
        <f>SUMIFS('[1]Deals (investment)'!$C:$C,'[1]Deals (investment)'!$B:$B,$A1730,'[1]Deals (investment)'!$T:$T,AZ$1)</f>
        <v>#VALUE!</v>
      </c>
      <c r="BA1730" s="17" t="e">
        <f>SUMIFS('[1]Deals (investment)'!$C:$C,'[1]Deals (investment)'!$B:$B,$A1730,'[1]Deals (investment)'!$T:$T,BA$1)</f>
        <v>#VALUE!</v>
      </c>
      <c r="BB1730" s="17" t="e">
        <f>SUMIFS('[1]Deals (investment)'!$C:$C,'[1]Deals (investment)'!$B:$B,$A1730,'[1]Deals (investment)'!$T:$T,BB$1)</f>
        <v>#VALUE!</v>
      </c>
      <c r="BC1730" s="17" t="e">
        <f>SUMIFS('[1]Deals (Exits)'!$C:$C,'[1]Deals (Exits)'!$B:$B,$A1730)</f>
        <v>#VALUE!</v>
      </c>
      <c r="BD1730" s="17" t="e">
        <f>SUMIFS('[1]Deals (investment)'!$C:$C,'[1]Deals (investment)'!$B:$B,$A1730,'[1]Deals (investment)'!$V:$V,BD$1)</f>
        <v>#VALUE!</v>
      </c>
      <c r="BE1730" s="17" t="e">
        <f>SUMIFS('[1]Deals (investment)'!$C:$C,'[1]Deals (investment)'!$B:$B,$A1730,'[1]Deals (investment)'!$V:$V,BE$1)</f>
        <v>#VALUE!</v>
      </c>
      <c r="BF1730" s="17" t="e">
        <f>SUMIFS('[1]Deals (investment)'!$C:$C,'[1]Deals (investment)'!$B:$B,$A1730,'[1]Deals (investment)'!$V:$V,BF$1)</f>
        <v>#VALUE!</v>
      </c>
      <c r="BG1730" s="17" t="e">
        <f>SUMIFS('[1]Deals (investment)'!$C:$C,'[1]Deals (investment)'!$B:$B,$A1730,'[1]Deals (investment)'!$V:$V,BG$1)</f>
        <v>#VALUE!</v>
      </c>
      <c r="BH1730" s="17" t="e">
        <f>SUMIFS('[1]Deals (investment)'!$C:$C,'[1]Deals (investment)'!$B:$B,$A1730,'[1]Deals (investment)'!$V:$V,BH$1)</f>
        <v>#VALUE!</v>
      </c>
      <c r="BI1730" s="17" t="e">
        <f>SUMIFS('[1]Deals (investment)'!$C:$C,'[1]Deals (investment)'!$B:$B,$A1730,'[1]Deals (investment)'!$V:$V,BI$1)</f>
        <v>#VALUE!</v>
      </c>
      <c r="BJ1730" s="17" t="e">
        <f>SUMIFS('[1]Deals (investment)'!$C:$C,'[1]Deals (investment)'!$B:$B,$A1730,'[1]Deals (investment)'!$V:$V,BJ$1)</f>
        <v>#VALUE!</v>
      </c>
      <c r="BK1730" s="17" t="e">
        <f>SUMIFS('[1]Deals (investment)'!$C:$C,'[1]Deals (investment)'!$B:$B,$A1730,'[1]Deals (investment)'!$V:$V,BK$1)</f>
        <v>#VALUE!</v>
      </c>
      <c r="BL1730" s="17" t="e">
        <f>SUMIFS('[1]Deals (investment)'!$C:$C,'[1]Deals (investment)'!$B:$B,$A1730,'[1]Deals (investment)'!$V:$V,BL$1)</f>
        <v>#VALUE!</v>
      </c>
      <c r="BM1730" s="17" t="e">
        <f>SUMIFS('[1]Deals (investment)'!$C:$C,'[1]Deals (investment)'!$B:$B,$A1730,'[1]Deals (investment)'!$V:$V,BM$1)</f>
        <v>#VALUE!</v>
      </c>
      <c r="BN1730" s="15"/>
      <c r="BO1730" s="15"/>
      <c r="BP1730" s="22"/>
      <c r="BQ1730" s="15"/>
      <c r="BR1730" s="15"/>
      <c r="BS1730" s="15"/>
      <c r="BT1730" s="15"/>
      <c r="BU1730" s="15"/>
      <c r="BV1730" s="15"/>
      <c r="BW1730" s="15"/>
      <c r="BX1730" s="15"/>
      <c r="BY1730" s="15"/>
      <c r="BZ1730" s="15"/>
      <c r="CA1730" s="15"/>
      <c r="CB1730" s="15"/>
      <c r="CC1730" s="15"/>
      <c r="CD1730" s="15" t="str">
        <f t="shared" si="272"/>
        <v>WescoreWescore helps in collecting social intelligence, and fans membership data to enable partners to promote their products and merchandising through discounts, and attractive offerings while building a rewards systemActive</v>
      </c>
      <c r="CE1730" s="15"/>
      <c r="CF1730" s="15"/>
      <c r="CG1730" s="15"/>
      <c r="CH1730" s="15"/>
      <c r="CI1730" s="15"/>
      <c r="CJ1730" s="15"/>
    </row>
    <row r="1731" spans="1:88" ht="12.75">
      <c r="A1731" s="15" t="s">
        <v>11173</v>
      </c>
      <c r="B1731" s="15" t="s">
        <v>11174</v>
      </c>
      <c r="C1731" s="15"/>
      <c r="D1731" s="16">
        <v>2014</v>
      </c>
      <c r="E1731" s="15"/>
      <c r="F1731" s="15"/>
      <c r="G1731" s="15"/>
      <c r="H1731" s="15"/>
      <c r="I1731" s="15"/>
      <c r="J1731" s="15"/>
      <c r="K1731" s="17" t="e">
        <f t="shared" si="262"/>
        <v>#VALUE!</v>
      </c>
      <c r="L1731" s="15"/>
      <c r="M1731" s="18" t="e">
        <f t="shared" si="253"/>
        <v>#VALUE!</v>
      </c>
      <c r="N1731" s="15"/>
      <c r="O1731" s="15"/>
      <c r="P1731" s="15"/>
      <c r="Q1731" s="15"/>
      <c r="R1731" s="15"/>
      <c r="S1731" s="19"/>
      <c r="T1731" s="15"/>
      <c r="U1731" s="17"/>
      <c r="V1731" s="15" t="s">
        <v>11175</v>
      </c>
      <c r="W1731" s="15"/>
      <c r="X1731" s="15" t="s">
        <v>64</v>
      </c>
      <c r="Y1731" s="15" t="s">
        <v>11176</v>
      </c>
      <c r="AB1731" s="20"/>
      <c r="AC1731" s="21" t="s">
        <v>11177</v>
      </c>
      <c r="AD1731" s="21" t="s">
        <v>11178</v>
      </c>
      <c r="AE1731" s="21" t="s">
        <v>11179</v>
      </c>
      <c r="AF1731" s="21" t="s">
        <v>11180</v>
      </c>
      <c r="AG1731" s="22">
        <f t="shared" si="271"/>
        <v>0.35483870967741937</v>
      </c>
      <c r="AH1731" s="15" t="str">
        <f t="shared" si="273"/>
        <v/>
      </c>
      <c r="AI1731" s="22" t="e">
        <f>VLOOKUP(A1731,'[1]Deals (investment)'!$B$2:$Z$1497,1,FALSE)</f>
        <v>#N/A</v>
      </c>
      <c r="AJ1731" s="22" t="e">
        <f>VLOOKUP(A1731,'[1]Deals (investment)'!$B$2:$Z$870,15,FALSE)</f>
        <v>#N/A</v>
      </c>
      <c r="AK1731" s="17" t="e">
        <f>VLOOKUP(A1731,'[1]Deals (Exits)'!B:B,1,FALSE)</f>
        <v>#N/A</v>
      </c>
      <c r="AL1731" s="23" t="e">
        <f>VLOOKUP(G1731,[1]Lookups!$V$3:$Y$197,4,FALSE)</f>
        <v>#N/A</v>
      </c>
      <c r="AM1731" s="17" t="str">
        <f>VLOOKUP(X1731,[1]Lookups!$B$3:$C$200,2,FALSE)</f>
        <v>E-commerce &amp; Retail</v>
      </c>
      <c r="AN1731" s="17" t="e">
        <f>VLOOKUP(R1731,[1]Lookups!$H$3:$I$69,2,FALSE)</f>
        <v>#N/A</v>
      </c>
      <c r="AO1731" s="17" t="e">
        <f>VLOOKUP(T1731,[1]Lookups!$H$3:$I$69,2,FALSE)</f>
        <v>#N/A</v>
      </c>
      <c r="AP1731" s="17" t="e">
        <f>VLOOKUP(AN1731,[1]Lookups!$N$3:$O$11,2,FALSE)</f>
        <v>#N/A</v>
      </c>
      <c r="AQ1731" s="18" t="e">
        <f>COUNTIFS('[1]Deals (investment)'!$B:$B,$A1731)</f>
        <v>#VALUE!</v>
      </c>
      <c r="AR1731" s="18" t="e">
        <f>COUNTIFS('[1]Deals (investment)'!$B:$B,$A1731,'[1]Deals (investment)'!$T:$T,$AW$1)+COUNTIFS('[1]Deals (investment)'!$B:$B,$A1731,'[1]Deals (investment)'!$T:$T,$AX$1)+COUNTIFS('[1]Deals (investment)'!$B:$B,$A1731,'[1]Deals (investment)'!$T:$T,$AY$1)</f>
        <v>#VALUE!</v>
      </c>
      <c r="AS1731" s="17" t="e">
        <f>SUMIFS('[1]Deals (investment)'!$C:$C,'[1]Deals (investment)'!$B:$B,$A1731)</f>
        <v>#VALUE!</v>
      </c>
      <c r="AT1731" s="17" t="e">
        <f t="shared" si="263"/>
        <v>#VALUE!</v>
      </c>
      <c r="AU1731" s="18" t="e">
        <f>COUNTIF('[1]Deals (Exits)'!$B:$B,A1731)</f>
        <v>#VALUE!</v>
      </c>
      <c r="AV1731" s="17" t="e">
        <f>SUMIFS('[1]Deals (investment)'!$C:$C,'[1]Deals (investment)'!$B:$B,$A1731,'[1]Deals (investment)'!$T:$T,AV$1)</f>
        <v>#VALUE!</v>
      </c>
      <c r="AW1731" s="17" t="e">
        <f>SUMIFS('[1]Deals (investment)'!$C:$C,'[1]Deals (investment)'!$B:$B,$A1731,'[1]Deals (investment)'!$T:$T,AW$1)</f>
        <v>#VALUE!</v>
      </c>
      <c r="AX1731" s="17" t="e">
        <f>SUMIFS('[1]Deals (investment)'!$C:$C,'[1]Deals (investment)'!$B:$B,$A1731,'[1]Deals (investment)'!$T:$T,AX$1)</f>
        <v>#VALUE!</v>
      </c>
      <c r="AY1731" s="17" t="e">
        <f>SUMIFS('[1]Deals (investment)'!$C:$C,'[1]Deals (investment)'!$B:$B,$A1731,'[1]Deals (investment)'!$T:$T,AY$1)</f>
        <v>#VALUE!</v>
      </c>
      <c r="AZ1731" s="17" t="e">
        <f>SUMIFS('[1]Deals (investment)'!$C:$C,'[1]Deals (investment)'!$B:$B,$A1731,'[1]Deals (investment)'!$T:$T,AZ$1)</f>
        <v>#VALUE!</v>
      </c>
      <c r="BA1731" s="17" t="e">
        <f>SUMIFS('[1]Deals (investment)'!$C:$C,'[1]Deals (investment)'!$B:$B,$A1731,'[1]Deals (investment)'!$T:$T,BA$1)</f>
        <v>#VALUE!</v>
      </c>
      <c r="BB1731" s="17" t="e">
        <f>SUMIFS('[1]Deals (investment)'!$C:$C,'[1]Deals (investment)'!$B:$B,$A1731,'[1]Deals (investment)'!$T:$T,BB$1)</f>
        <v>#VALUE!</v>
      </c>
      <c r="BC1731" s="17" t="e">
        <f>SUMIFS('[1]Deals (Exits)'!$C:$C,'[1]Deals (Exits)'!$B:$B,$A1731)</f>
        <v>#VALUE!</v>
      </c>
      <c r="BD1731" s="17" t="e">
        <f>SUMIFS('[1]Deals (investment)'!$C:$C,'[1]Deals (investment)'!$B:$B,$A1731,'[1]Deals (investment)'!$V:$V,BD$1)</f>
        <v>#VALUE!</v>
      </c>
      <c r="BE1731" s="17" t="e">
        <f>SUMIFS('[1]Deals (investment)'!$C:$C,'[1]Deals (investment)'!$B:$B,$A1731,'[1]Deals (investment)'!$V:$V,BE$1)</f>
        <v>#VALUE!</v>
      </c>
      <c r="BF1731" s="17" t="e">
        <f>SUMIFS('[1]Deals (investment)'!$C:$C,'[1]Deals (investment)'!$B:$B,$A1731,'[1]Deals (investment)'!$V:$V,BF$1)</f>
        <v>#VALUE!</v>
      </c>
      <c r="BG1731" s="17" t="e">
        <f>SUMIFS('[1]Deals (investment)'!$C:$C,'[1]Deals (investment)'!$B:$B,$A1731,'[1]Deals (investment)'!$V:$V,BG$1)</f>
        <v>#VALUE!</v>
      </c>
      <c r="BH1731" s="17" t="e">
        <f>SUMIFS('[1]Deals (investment)'!$C:$C,'[1]Deals (investment)'!$B:$B,$A1731,'[1]Deals (investment)'!$V:$V,BH$1)</f>
        <v>#VALUE!</v>
      </c>
      <c r="BI1731" s="17" t="e">
        <f>SUMIFS('[1]Deals (investment)'!$C:$C,'[1]Deals (investment)'!$B:$B,$A1731,'[1]Deals (investment)'!$V:$V,BI$1)</f>
        <v>#VALUE!</v>
      </c>
      <c r="BJ1731" s="17" t="e">
        <f>SUMIFS('[1]Deals (investment)'!$C:$C,'[1]Deals (investment)'!$B:$B,$A1731,'[1]Deals (investment)'!$V:$V,BJ$1)</f>
        <v>#VALUE!</v>
      </c>
      <c r="BK1731" s="17" t="e">
        <f>SUMIFS('[1]Deals (investment)'!$C:$C,'[1]Deals (investment)'!$B:$B,$A1731,'[1]Deals (investment)'!$V:$V,BK$1)</f>
        <v>#VALUE!</v>
      </c>
      <c r="BL1731" s="17" t="e">
        <f>SUMIFS('[1]Deals (investment)'!$C:$C,'[1]Deals (investment)'!$B:$B,$A1731,'[1]Deals (investment)'!$V:$V,BL$1)</f>
        <v>#VALUE!</v>
      </c>
      <c r="BM1731" s="17" t="e">
        <f>SUMIFS('[1]Deals (investment)'!$C:$C,'[1]Deals (investment)'!$B:$B,$A1731,'[1]Deals (investment)'!$V:$V,BM$1)</f>
        <v>#VALUE!</v>
      </c>
      <c r="BN1731" s="15"/>
      <c r="BO1731" s="15"/>
      <c r="BP1731" s="22"/>
      <c r="BQ1731" s="15"/>
      <c r="BR1731" s="15"/>
      <c r="BS1731" s="15"/>
      <c r="BT1731" s="15"/>
      <c r="BU1731" s="15"/>
      <c r="BV1731" s="15"/>
      <c r="BW1731" s="15"/>
      <c r="BX1731" s="15"/>
      <c r="BY1731" s="15"/>
      <c r="BZ1731" s="15"/>
      <c r="CA1731" s="15"/>
      <c r="CB1731" s="15"/>
      <c r="CC1731" s="15"/>
      <c r="CD1731" s="15" t="str">
        <f t="shared" si="272"/>
        <v>WaracakeWaraCake is Nigeria's largest cake marketplace.</v>
      </c>
      <c r="CE1731" s="15"/>
      <c r="CF1731" s="15"/>
      <c r="CG1731" s="15"/>
      <c r="CH1731" s="15"/>
      <c r="CI1731" s="15"/>
      <c r="CJ1731" s="15"/>
    </row>
    <row r="1732" spans="1:88" ht="12.75">
      <c r="A1732" s="15" t="s">
        <v>11181</v>
      </c>
      <c r="B1732" s="15" t="s">
        <v>11182</v>
      </c>
      <c r="C1732" s="15"/>
      <c r="D1732" s="16">
        <v>2017</v>
      </c>
      <c r="E1732" s="15" t="s">
        <v>6963</v>
      </c>
      <c r="F1732" s="15"/>
      <c r="G1732" s="15"/>
      <c r="H1732" s="15"/>
      <c r="I1732" s="15"/>
      <c r="J1732" s="15"/>
      <c r="K1732" s="17" t="e">
        <f t="shared" si="262"/>
        <v>#VALUE!</v>
      </c>
      <c r="L1732" s="15"/>
      <c r="M1732" s="18" t="e">
        <f t="shared" si="253"/>
        <v>#VALUE!</v>
      </c>
      <c r="N1732" s="15"/>
      <c r="O1732" s="15"/>
      <c r="P1732" s="15"/>
      <c r="Q1732" s="15"/>
      <c r="R1732" s="15"/>
      <c r="S1732" s="19"/>
      <c r="T1732" s="15"/>
      <c r="U1732" s="17"/>
      <c r="V1732" s="15" t="s">
        <v>11183</v>
      </c>
      <c r="W1732" s="15"/>
      <c r="X1732" s="15" t="s">
        <v>7570</v>
      </c>
      <c r="Y1732" s="15" t="s">
        <v>11184</v>
      </c>
      <c r="AB1732" s="20"/>
      <c r="AC1732" s="21" t="s">
        <v>11185</v>
      </c>
      <c r="AD1732" s="21" t="s">
        <v>11186</v>
      </c>
      <c r="AE1732" s="21" t="s">
        <v>11187</v>
      </c>
      <c r="AF1732" s="15"/>
      <c r="AG1732" s="22">
        <f t="shared" si="271"/>
        <v>0.35483870967741937</v>
      </c>
      <c r="AH1732" s="15" t="str">
        <f t="shared" si="273"/>
        <v/>
      </c>
      <c r="AI1732" s="22" t="e">
        <f>VLOOKUP(A1732,'[1]Deals (investment)'!$B$2:$Z$1497,1,FALSE)</f>
        <v>#N/A</v>
      </c>
      <c r="AJ1732" s="22" t="e">
        <f>VLOOKUP(A1732,'[1]Deals (investment)'!$B$2:$Z$870,15,FALSE)</f>
        <v>#N/A</v>
      </c>
      <c r="AK1732" s="17" t="e">
        <f>VLOOKUP(A1732,'[1]Deals (Exits)'!B:B,1,FALSE)</f>
        <v>#N/A</v>
      </c>
      <c r="AL1732" s="23" t="e">
        <f>VLOOKUP(G1732,[1]Lookups!$V$3:$Y$197,4,FALSE)</f>
        <v>#N/A</v>
      </c>
      <c r="AM1732" s="17" t="e">
        <f>VLOOKUP(X1732,[1]Lookups!$B$3:$C$200,2,FALSE)</f>
        <v>#N/A</v>
      </c>
      <c r="AN1732" s="17" t="e">
        <f>VLOOKUP(R1732,[1]Lookups!$H$3:$I$69,2,FALSE)</f>
        <v>#N/A</v>
      </c>
      <c r="AO1732" s="17" t="e">
        <f>VLOOKUP(T1732,[1]Lookups!$H$3:$I$69,2,FALSE)</f>
        <v>#N/A</v>
      </c>
      <c r="AP1732" s="17" t="e">
        <f>VLOOKUP(AN1732,[1]Lookups!$N$3:$O$11,2,FALSE)</f>
        <v>#N/A</v>
      </c>
      <c r="AQ1732" s="18" t="e">
        <f>COUNTIFS('[1]Deals (investment)'!$B:$B,$A1732)</f>
        <v>#VALUE!</v>
      </c>
      <c r="AR1732" s="18" t="e">
        <f>COUNTIFS('[1]Deals (investment)'!$B:$B,$A1732,'[1]Deals (investment)'!$T:$T,$AW$1)+COUNTIFS('[1]Deals (investment)'!$B:$B,$A1732,'[1]Deals (investment)'!$T:$T,$AX$1)+COUNTIFS('[1]Deals (investment)'!$B:$B,$A1732,'[1]Deals (investment)'!$T:$T,$AY$1)</f>
        <v>#VALUE!</v>
      </c>
      <c r="AS1732" s="17" t="e">
        <f>SUMIFS('[1]Deals (investment)'!$C:$C,'[1]Deals (investment)'!$B:$B,$A1732)</f>
        <v>#VALUE!</v>
      </c>
      <c r="AT1732" s="17" t="e">
        <f t="shared" si="263"/>
        <v>#VALUE!</v>
      </c>
      <c r="AU1732" s="18" t="e">
        <f>COUNTIF('[1]Deals (Exits)'!$B:$B,A1732)</f>
        <v>#VALUE!</v>
      </c>
      <c r="AV1732" s="17" t="e">
        <f>SUMIFS('[1]Deals (investment)'!$C:$C,'[1]Deals (investment)'!$B:$B,$A1732,'[1]Deals (investment)'!$T:$T,AV$1)</f>
        <v>#VALUE!</v>
      </c>
      <c r="AW1732" s="17" t="e">
        <f>SUMIFS('[1]Deals (investment)'!$C:$C,'[1]Deals (investment)'!$B:$B,$A1732,'[1]Deals (investment)'!$T:$T,AW$1)</f>
        <v>#VALUE!</v>
      </c>
      <c r="AX1732" s="17" t="e">
        <f>SUMIFS('[1]Deals (investment)'!$C:$C,'[1]Deals (investment)'!$B:$B,$A1732,'[1]Deals (investment)'!$T:$T,AX$1)</f>
        <v>#VALUE!</v>
      </c>
      <c r="AY1732" s="17" t="e">
        <f>SUMIFS('[1]Deals (investment)'!$C:$C,'[1]Deals (investment)'!$B:$B,$A1732,'[1]Deals (investment)'!$T:$T,AY$1)</f>
        <v>#VALUE!</v>
      </c>
      <c r="AZ1732" s="17" t="e">
        <f>SUMIFS('[1]Deals (investment)'!$C:$C,'[1]Deals (investment)'!$B:$B,$A1732,'[1]Deals (investment)'!$T:$T,AZ$1)</f>
        <v>#VALUE!</v>
      </c>
      <c r="BA1732" s="17" t="e">
        <f>SUMIFS('[1]Deals (investment)'!$C:$C,'[1]Deals (investment)'!$B:$B,$A1732,'[1]Deals (investment)'!$T:$T,BA$1)</f>
        <v>#VALUE!</v>
      </c>
      <c r="BB1732" s="17" t="e">
        <f>SUMIFS('[1]Deals (investment)'!$C:$C,'[1]Deals (investment)'!$B:$B,$A1732,'[1]Deals (investment)'!$T:$T,BB$1)</f>
        <v>#VALUE!</v>
      </c>
      <c r="BC1732" s="17" t="e">
        <f>SUMIFS('[1]Deals (Exits)'!$C:$C,'[1]Deals (Exits)'!$B:$B,$A1732)</f>
        <v>#VALUE!</v>
      </c>
      <c r="BD1732" s="17" t="e">
        <f>SUMIFS('[1]Deals (investment)'!$C:$C,'[1]Deals (investment)'!$B:$B,$A1732,'[1]Deals (investment)'!$V:$V,BD$1)</f>
        <v>#VALUE!</v>
      </c>
      <c r="BE1732" s="17" t="e">
        <f>SUMIFS('[1]Deals (investment)'!$C:$C,'[1]Deals (investment)'!$B:$B,$A1732,'[1]Deals (investment)'!$V:$V,BE$1)</f>
        <v>#VALUE!</v>
      </c>
      <c r="BF1732" s="17" t="e">
        <f>SUMIFS('[1]Deals (investment)'!$C:$C,'[1]Deals (investment)'!$B:$B,$A1732,'[1]Deals (investment)'!$V:$V,BF$1)</f>
        <v>#VALUE!</v>
      </c>
      <c r="BG1732" s="17" t="e">
        <f>SUMIFS('[1]Deals (investment)'!$C:$C,'[1]Deals (investment)'!$B:$B,$A1732,'[1]Deals (investment)'!$V:$V,BG$1)</f>
        <v>#VALUE!</v>
      </c>
      <c r="BH1732" s="17" t="e">
        <f>SUMIFS('[1]Deals (investment)'!$C:$C,'[1]Deals (investment)'!$B:$B,$A1732,'[1]Deals (investment)'!$V:$V,BH$1)</f>
        <v>#VALUE!</v>
      </c>
      <c r="BI1732" s="17" t="e">
        <f>SUMIFS('[1]Deals (investment)'!$C:$C,'[1]Deals (investment)'!$B:$B,$A1732,'[1]Deals (investment)'!$V:$V,BI$1)</f>
        <v>#VALUE!</v>
      </c>
      <c r="BJ1732" s="17" t="e">
        <f>SUMIFS('[1]Deals (investment)'!$C:$C,'[1]Deals (investment)'!$B:$B,$A1732,'[1]Deals (investment)'!$V:$V,BJ$1)</f>
        <v>#VALUE!</v>
      </c>
      <c r="BK1732" s="17" t="e">
        <f>SUMIFS('[1]Deals (investment)'!$C:$C,'[1]Deals (investment)'!$B:$B,$A1732,'[1]Deals (investment)'!$V:$V,BK$1)</f>
        <v>#VALUE!</v>
      </c>
      <c r="BL1732" s="17" t="e">
        <f>SUMIFS('[1]Deals (investment)'!$C:$C,'[1]Deals (investment)'!$B:$B,$A1732,'[1]Deals (investment)'!$V:$V,BL$1)</f>
        <v>#VALUE!</v>
      </c>
      <c r="BM1732" s="17" t="e">
        <f>SUMIFS('[1]Deals (investment)'!$C:$C,'[1]Deals (investment)'!$B:$B,$A1732,'[1]Deals (investment)'!$V:$V,BM$1)</f>
        <v>#VALUE!</v>
      </c>
      <c r="BN1732" s="15"/>
      <c r="BO1732" s="15"/>
      <c r="BP1732" s="22"/>
      <c r="BQ1732" s="15"/>
      <c r="BR1732" s="15"/>
      <c r="BS1732" s="15"/>
      <c r="BT1732" s="15"/>
      <c r="BU1732" s="15"/>
      <c r="BV1732" s="15"/>
      <c r="BW1732" s="15"/>
      <c r="BX1732" s="15"/>
      <c r="BY1732" s="15"/>
      <c r="BZ1732" s="15"/>
      <c r="CA1732" s="15"/>
      <c r="CB1732" s="15"/>
      <c r="CC1732" s="15"/>
      <c r="CD1732" s="15" t="str">
        <f t="shared" si="272"/>
        <v>WattnowWattnow is a real-time monitoring solution that provides a breakdown of energy spending to identify wasteful trends.</v>
      </c>
      <c r="CE1732" s="15"/>
      <c r="CF1732" s="15"/>
      <c r="CG1732" s="15"/>
      <c r="CH1732" s="15"/>
      <c r="CI1732" s="15"/>
      <c r="CJ1732" s="15"/>
    </row>
    <row r="1733" spans="1:88" ht="12.75">
      <c r="A1733" s="15" t="s">
        <v>11188</v>
      </c>
      <c r="B1733" s="15" t="s">
        <v>11189</v>
      </c>
      <c r="C1733" s="15" t="s">
        <v>58</v>
      </c>
      <c r="D1733" s="16">
        <v>2015</v>
      </c>
      <c r="E1733" s="15" t="s">
        <v>1472</v>
      </c>
      <c r="F1733" s="15"/>
      <c r="G1733" s="15" t="s">
        <v>91</v>
      </c>
      <c r="H1733" s="15"/>
      <c r="I1733" s="15" t="s">
        <v>91</v>
      </c>
      <c r="J1733" s="15"/>
      <c r="K1733" s="17" t="e">
        <f t="shared" si="262"/>
        <v>#VALUE!</v>
      </c>
      <c r="L1733" s="15"/>
      <c r="M1733" s="18" t="e">
        <f t="shared" si="253"/>
        <v>#VALUE!</v>
      </c>
      <c r="N1733" s="15"/>
      <c r="O1733" s="15"/>
      <c r="P1733" s="15"/>
      <c r="Q1733" s="15"/>
      <c r="R1733" s="15" t="s">
        <v>312</v>
      </c>
      <c r="S1733" s="19" t="s">
        <v>312</v>
      </c>
      <c r="T1733" s="15" t="s">
        <v>312</v>
      </c>
      <c r="U1733" s="17" t="s">
        <v>312</v>
      </c>
      <c r="V1733" s="28" t="s">
        <v>11190</v>
      </c>
      <c r="W1733" s="15"/>
      <c r="X1733" s="15" t="s">
        <v>191</v>
      </c>
      <c r="Y1733" s="15" t="s">
        <v>11191</v>
      </c>
      <c r="AB1733" s="20" t="s">
        <v>286</v>
      </c>
      <c r="AC1733" s="21" t="s">
        <v>11192</v>
      </c>
      <c r="AD1733" s="21" t="s">
        <v>11193</v>
      </c>
      <c r="AE1733" s="21" t="s">
        <v>11194</v>
      </c>
      <c r="AF1733" s="21" t="s">
        <v>11195</v>
      </c>
      <c r="AG1733" s="22">
        <f t="shared" si="271"/>
        <v>0.64516129032258063</v>
      </c>
      <c r="AH1733" s="15" t="str">
        <f t="shared" si="273"/>
        <v/>
      </c>
      <c r="AI1733" s="22" t="e">
        <f>VLOOKUP(A1733,'[1]Deals (investment)'!$B$2:$Z$1497,1,FALSE)</f>
        <v>#N/A</v>
      </c>
      <c r="AJ1733" s="22" t="e">
        <f>VLOOKUP(A1733,'[1]Deals (investment)'!$B$2:$Z$870,15,FALSE)</f>
        <v>#N/A</v>
      </c>
      <c r="AK1733" s="17" t="e">
        <f>VLOOKUP(A1733,'[1]Deals (Exits)'!B:B,1,FALSE)</f>
        <v>#N/A</v>
      </c>
      <c r="AL1733" s="23">
        <f>VLOOKUP(G1733,[1]Lookups!$V$3:$Y$197,4,FALSE)</f>
        <v>0</v>
      </c>
      <c r="AM1733" s="17" t="str">
        <f>VLOOKUP(X1733,[1]Lookups!$B$3:$C$200,2,FALSE)</f>
        <v>Education</v>
      </c>
      <c r="AN1733" s="17" t="e">
        <f>VLOOKUP(R1733,[1]Lookups!$H$3:$I$69,2,FALSE)</f>
        <v>#N/A</v>
      </c>
      <c r="AO1733" s="17" t="e">
        <f>VLOOKUP(T1733,[1]Lookups!$H$3:$I$69,2,FALSE)</f>
        <v>#N/A</v>
      </c>
      <c r="AP1733" s="17" t="e">
        <f>VLOOKUP(AN1733,[1]Lookups!$N$3:$O$11,2,FALSE)</f>
        <v>#N/A</v>
      </c>
      <c r="AQ1733" s="18" t="e">
        <f>COUNTIFS('[1]Deals (investment)'!$B:$B,$A1733)</f>
        <v>#VALUE!</v>
      </c>
      <c r="AR1733" s="18" t="e">
        <f>COUNTIFS('[1]Deals (investment)'!$B:$B,$A1733,'[1]Deals (investment)'!$T:$T,$AW$1)+COUNTIFS('[1]Deals (investment)'!$B:$B,$A1733,'[1]Deals (investment)'!$T:$T,$AX$1)+COUNTIFS('[1]Deals (investment)'!$B:$B,$A1733,'[1]Deals (investment)'!$T:$T,$AY$1)</f>
        <v>#VALUE!</v>
      </c>
      <c r="AS1733" s="17" t="e">
        <f>SUMIFS('[1]Deals (investment)'!$C:$C,'[1]Deals (investment)'!$B:$B,$A1733)</f>
        <v>#VALUE!</v>
      </c>
      <c r="AT1733" s="17" t="e">
        <f t="shared" si="263"/>
        <v>#VALUE!</v>
      </c>
      <c r="AU1733" s="18" t="e">
        <f>COUNTIF('[1]Deals (Exits)'!$B:$B,A1733)</f>
        <v>#VALUE!</v>
      </c>
      <c r="AV1733" s="17" t="e">
        <f>SUMIFS('[1]Deals (investment)'!$C:$C,'[1]Deals (investment)'!$B:$B,$A1733,'[1]Deals (investment)'!$T:$T,AV$1)</f>
        <v>#VALUE!</v>
      </c>
      <c r="AW1733" s="17" t="e">
        <f>SUMIFS('[1]Deals (investment)'!$C:$C,'[1]Deals (investment)'!$B:$B,$A1733,'[1]Deals (investment)'!$T:$T,AW$1)</f>
        <v>#VALUE!</v>
      </c>
      <c r="AX1733" s="17" t="e">
        <f>SUMIFS('[1]Deals (investment)'!$C:$C,'[1]Deals (investment)'!$B:$B,$A1733,'[1]Deals (investment)'!$T:$T,AX$1)</f>
        <v>#VALUE!</v>
      </c>
      <c r="AY1733" s="17" t="e">
        <f>SUMIFS('[1]Deals (investment)'!$C:$C,'[1]Deals (investment)'!$B:$B,$A1733,'[1]Deals (investment)'!$T:$T,AY$1)</f>
        <v>#VALUE!</v>
      </c>
      <c r="AZ1733" s="17" t="e">
        <f>SUMIFS('[1]Deals (investment)'!$C:$C,'[1]Deals (investment)'!$B:$B,$A1733,'[1]Deals (investment)'!$T:$T,AZ$1)</f>
        <v>#VALUE!</v>
      </c>
      <c r="BA1733" s="17" t="e">
        <f>SUMIFS('[1]Deals (investment)'!$C:$C,'[1]Deals (investment)'!$B:$B,$A1733,'[1]Deals (investment)'!$T:$T,BA$1)</f>
        <v>#VALUE!</v>
      </c>
      <c r="BB1733" s="17" t="e">
        <f>SUMIFS('[1]Deals (investment)'!$C:$C,'[1]Deals (investment)'!$B:$B,$A1733,'[1]Deals (investment)'!$T:$T,BB$1)</f>
        <v>#VALUE!</v>
      </c>
      <c r="BC1733" s="17" t="e">
        <f>SUMIFS('[1]Deals (Exits)'!$C:$C,'[1]Deals (Exits)'!$B:$B,$A1733)</f>
        <v>#VALUE!</v>
      </c>
      <c r="BD1733" s="17" t="e">
        <f>SUMIFS('[1]Deals (investment)'!$C:$C,'[1]Deals (investment)'!$B:$B,$A1733,'[1]Deals (investment)'!$V:$V,BD$1)</f>
        <v>#VALUE!</v>
      </c>
      <c r="BE1733" s="17" t="e">
        <f>SUMIFS('[1]Deals (investment)'!$C:$C,'[1]Deals (investment)'!$B:$B,$A1733,'[1]Deals (investment)'!$V:$V,BE$1)</f>
        <v>#VALUE!</v>
      </c>
      <c r="BF1733" s="17" t="e">
        <f>SUMIFS('[1]Deals (investment)'!$C:$C,'[1]Deals (investment)'!$B:$B,$A1733,'[1]Deals (investment)'!$V:$V,BF$1)</f>
        <v>#VALUE!</v>
      </c>
      <c r="BG1733" s="17" t="e">
        <f>SUMIFS('[1]Deals (investment)'!$C:$C,'[1]Deals (investment)'!$B:$B,$A1733,'[1]Deals (investment)'!$V:$V,BG$1)</f>
        <v>#VALUE!</v>
      </c>
      <c r="BH1733" s="17" t="e">
        <f>SUMIFS('[1]Deals (investment)'!$C:$C,'[1]Deals (investment)'!$B:$B,$A1733,'[1]Deals (investment)'!$V:$V,BH$1)</f>
        <v>#VALUE!</v>
      </c>
      <c r="BI1733" s="17" t="e">
        <f>SUMIFS('[1]Deals (investment)'!$C:$C,'[1]Deals (investment)'!$B:$B,$A1733,'[1]Deals (investment)'!$V:$V,BI$1)</f>
        <v>#VALUE!</v>
      </c>
      <c r="BJ1733" s="17" t="e">
        <f>SUMIFS('[1]Deals (investment)'!$C:$C,'[1]Deals (investment)'!$B:$B,$A1733,'[1]Deals (investment)'!$V:$V,BJ$1)</f>
        <v>#VALUE!</v>
      </c>
      <c r="BK1733" s="17" t="e">
        <f>SUMIFS('[1]Deals (investment)'!$C:$C,'[1]Deals (investment)'!$B:$B,$A1733,'[1]Deals (investment)'!$V:$V,BK$1)</f>
        <v>#VALUE!</v>
      </c>
      <c r="BL1733" s="17" t="e">
        <f>SUMIFS('[1]Deals (investment)'!$C:$C,'[1]Deals (investment)'!$B:$B,$A1733,'[1]Deals (investment)'!$V:$V,BL$1)</f>
        <v>#VALUE!</v>
      </c>
      <c r="BM1733" s="17" t="e">
        <f>SUMIFS('[1]Deals (investment)'!$C:$C,'[1]Deals (investment)'!$B:$B,$A1733,'[1]Deals (investment)'!$V:$V,BM$1)</f>
        <v>#VALUE!</v>
      </c>
      <c r="BN1733" s="15"/>
      <c r="BO1733" s="15"/>
      <c r="BP1733" s="22"/>
      <c r="BQ1733" s="15"/>
      <c r="BR1733" s="15"/>
      <c r="BS1733" s="15"/>
      <c r="BT1733" s="15"/>
      <c r="BU1733" s="15"/>
      <c r="BV1733" s="15"/>
      <c r="BW1733" s="15"/>
      <c r="BX1733" s="15"/>
      <c r="BY1733" s="15"/>
      <c r="BZ1733" s="15"/>
      <c r="CA1733" s="15"/>
      <c r="CB1733" s="15"/>
      <c r="CC1733" s="15"/>
      <c r="CD1733" s="15" t="str">
        <f t="shared" si="272"/>
        <v>WethinkcodeWeThinkCode_ is a network of revolutionary tech institutions dedicated to deliver Africa’s human potential and meet the increasing demand for software engineering skills.Active</v>
      </c>
      <c r="CE1733" s="15"/>
      <c r="CF1733" s="15"/>
      <c r="CG1733" s="15"/>
      <c r="CH1733" s="15"/>
      <c r="CI1733" s="15"/>
      <c r="CJ1733" s="15"/>
    </row>
    <row r="1734" spans="1:88" ht="12.75">
      <c r="A1734" s="15" t="s">
        <v>11196</v>
      </c>
      <c r="B1734" s="15" t="s">
        <v>11197</v>
      </c>
      <c r="C1734" s="15" t="s">
        <v>58</v>
      </c>
      <c r="D1734" s="16">
        <v>2015</v>
      </c>
      <c r="E1734" s="15" t="s">
        <v>8285</v>
      </c>
      <c r="F1734" s="15"/>
      <c r="G1734" s="15" t="s">
        <v>118</v>
      </c>
      <c r="H1734" s="15"/>
      <c r="I1734" s="15" t="s">
        <v>118</v>
      </c>
      <c r="J1734" s="15"/>
      <c r="K1734" s="17" t="e">
        <f t="shared" si="262"/>
        <v>#VALUE!</v>
      </c>
      <c r="L1734" s="15"/>
      <c r="M1734" s="18" t="e">
        <f t="shared" si="253"/>
        <v>#VALUE!</v>
      </c>
      <c r="N1734" s="15"/>
      <c r="O1734" s="15"/>
      <c r="P1734" s="15"/>
      <c r="Q1734" s="24" t="e">
        <f ca="1">_xludf.MAXIFS('[1]Deals (investment)'!A:A,'[1]Deals (investment)'!B:B,A1734)</f>
        <v>#NAME?</v>
      </c>
      <c r="R1734" s="15"/>
      <c r="S1734" s="19"/>
      <c r="T1734" s="15"/>
      <c r="U1734" s="17"/>
      <c r="V1734" s="15" t="s">
        <v>11198</v>
      </c>
      <c r="W1734" s="15"/>
      <c r="X1734" s="15" t="s">
        <v>158</v>
      </c>
      <c r="Y1734" s="15" t="s">
        <v>11199</v>
      </c>
      <c r="AB1734" s="20" t="s">
        <v>333</v>
      </c>
      <c r="AC1734" s="21" t="s">
        <v>11200</v>
      </c>
      <c r="AD1734" s="21" t="s">
        <v>11201</v>
      </c>
      <c r="AE1734" s="15"/>
      <c r="AF1734" s="15"/>
      <c r="AG1734" s="22">
        <f t="shared" ca="1" si="271"/>
        <v>0.4838709677419355</v>
      </c>
      <c r="AH1734" s="15" t="str">
        <f t="shared" si="273"/>
        <v/>
      </c>
      <c r="AI1734" s="22" t="str">
        <f>VLOOKUP(A1734,'[1]Deals (investment)'!$B$2:$Z$1497,1,FALSE)</f>
        <v>Watu Credit</v>
      </c>
      <c r="AJ1734" s="22">
        <f>VLOOKUP(A1734,'[1]Deals (investment)'!$B$2:$Z$870,15,FALSE)</f>
        <v>1</v>
      </c>
      <c r="AK1734" s="17" t="e">
        <f>VLOOKUP(A1734,'[1]Deals (Exits)'!B:B,1,FALSE)</f>
        <v>#N/A</v>
      </c>
      <c r="AL1734" s="23">
        <f>VLOOKUP(G1734,[1]Lookups!$V$3:$Y$197,4,FALSE)</f>
        <v>0</v>
      </c>
      <c r="AM1734" s="17" t="str">
        <f>VLOOKUP(X1734,[1]Lookups!$B$3:$C$200,2,FALSE)</f>
        <v>Financial Services</v>
      </c>
      <c r="AN1734" s="17" t="e">
        <f>VLOOKUP(R1734,[1]Lookups!$H$3:$I$69,2,FALSE)</f>
        <v>#N/A</v>
      </c>
      <c r="AO1734" s="17" t="e">
        <f>VLOOKUP(T1734,[1]Lookups!$H$3:$I$69,2,FALSE)</f>
        <v>#N/A</v>
      </c>
      <c r="AP1734" s="17" t="e">
        <f>VLOOKUP(AN1734,[1]Lookups!$N$3:$O$11,2,FALSE)</f>
        <v>#N/A</v>
      </c>
      <c r="AQ1734" s="18" t="e">
        <f>COUNTIFS('[1]Deals (investment)'!$B:$B,$A1734)</f>
        <v>#VALUE!</v>
      </c>
      <c r="AR1734" s="18" t="e">
        <f>COUNTIFS('[1]Deals (investment)'!$B:$B,$A1734,'[1]Deals (investment)'!$T:$T,$AW$1)+COUNTIFS('[1]Deals (investment)'!$B:$B,$A1734,'[1]Deals (investment)'!$T:$T,$AX$1)+COUNTIFS('[1]Deals (investment)'!$B:$B,$A1734,'[1]Deals (investment)'!$T:$T,$AY$1)</f>
        <v>#VALUE!</v>
      </c>
      <c r="AS1734" s="17" t="e">
        <f>SUMIFS('[1]Deals (investment)'!$C:$C,'[1]Deals (investment)'!$B:$B,$A1734)</f>
        <v>#VALUE!</v>
      </c>
      <c r="AT1734" s="17" t="e">
        <f t="shared" si="263"/>
        <v>#VALUE!</v>
      </c>
      <c r="AU1734" s="18" t="e">
        <f>COUNTIF('[1]Deals (Exits)'!$B:$B,A1734)</f>
        <v>#VALUE!</v>
      </c>
      <c r="AV1734" s="17" t="e">
        <f>SUMIFS('[1]Deals (investment)'!$C:$C,'[1]Deals (investment)'!$B:$B,$A1734,'[1]Deals (investment)'!$T:$T,AV$1)</f>
        <v>#VALUE!</v>
      </c>
      <c r="AW1734" s="17" t="e">
        <f>SUMIFS('[1]Deals (investment)'!$C:$C,'[1]Deals (investment)'!$B:$B,$A1734,'[1]Deals (investment)'!$T:$T,AW$1)</f>
        <v>#VALUE!</v>
      </c>
      <c r="AX1734" s="17" t="e">
        <f>SUMIFS('[1]Deals (investment)'!$C:$C,'[1]Deals (investment)'!$B:$B,$A1734,'[1]Deals (investment)'!$T:$T,AX$1)</f>
        <v>#VALUE!</v>
      </c>
      <c r="AY1734" s="17" t="e">
        <f>SUMIFS('[1]Deals (investment)'!$C:$C,'[1]Deals (investment)'!$B:$B,$A1734,'[1]Deals (investment)'!$T:$T,AY$1)</f>
        <v>#VALUE!</v>
      </c>
      <c r="AZ1734" s="17" t="e">
        <f>SUMIFS('[1]Deals (investment)'!$C:$C,'[1]Deals (investment)'!$B:$B,$A1734,'[1]Deals (investment)'!$T:$T,AZ$1)</f>
        <v>#VALUE!</v>
      </c>
      <c r="BA1734" s="17" t="e">
        <f>SUMIFS('[1]Deals (investment)'!$C:$C,'[1]Deals (investment)'!$B:$B,$A1734,'[1]Deals (investment)'!$T:$T,BA$1)</f>
        <v>#VALUE!</v>
      </c>
      <c r="BB1734" s="17" t="e">
        <f>SUMIFS('[1]Deals (investment)'!$C:$C,'[1]Deals (investment)'!$B:$B,$A1734,'[1]Deals (investment)'!$T:$T,BB$1)</f>
        <v>#VALUE!</v>
      </c>
      <c r="BC1734" s="17" t="e">
        <f>SUMIFS('[1]Deals (Exits)'!$C:$C,'[1]Deals (Exits)'!$B:$B,$A1734)</f>
        <v>#VALUE!</v>
      </c>
      <c r="BD1734" s="17" t="e">
        <f>SUMIFS('[1]Deals (investment)'!$C:$C,'[1]Deals (investment)'!$B:$B,$A1734,'[1]Deals (investment)'!$V:$V,BD$1)</f>
        <v>#VALUE!</v>
      </c>
      <c r="BE1734" s="17" t="e">
        <f>SUMIFS('[1]Deals (investment)'!$C:$C,'[1]Deals (investment)'!$B:$B,$A1734,'[1]Deals (investment)'!$V:$V,BE$1)</f>
        <v>#VALUE!</v>
      </c>
      <c r="BF1734" s="17" t="e">
        <f>SUMIFS('[1]Deals (investment)'!$C:$C,'[1]Deals (investment)'!$B:$B,$A1734,'[1]Deals (investment)'!$V:$V,BF$1)</f>
        <v>#VALUE!</v>
      </c>
      <c r="BG1734" s="17" t="e">
        <f>SUMIFS('[1]Deals (investment)'!$C:$C,'[1]Deals (investment)'!$B:$B,$A1734,'[1]Deals (investment)'!$V:$V,BG$1)</f>
        <v>#VALUE!</v>
      </c>
      <c r="BH1734" s="17" t="e">
        <f>SUMIFS('[1]Deals (investment)'!$C:$C,'[1]Deals (investment)'!$B:$B,$A1734,'[1]Deals (investment)'!$V:$V,BH$1)</f>
        <v>#VALUE!</v>
      </c>
      <c r="BI1734" s="17" t="e">
        <f>SUMIFS('[1]Deals (investment)'!$C:$C,'[1]Deals (investment)'!$B:$B,$A1734,'[1]Deals (investment)'!$V:$V,BI$1)</f>
        <v>#VALUE!</v>
      </c>
      <c r="BJ1734" s="17" t="e">
        <f>SUMIFS('[1]Deals (investment)'!$C:$C,'[1]Deals (investment)'!$B:$B,$A1734,'[1]Deals (investment)'!$V:$V,BJ$1)</f>
        <v>#VALUE!</v>
      </c>
      <c r="BK1734" s="17" t="e">
        <f>SUMIFS('[1]Deals (investment)'!$C:$C,'[1]Deals (investment)'!$B:$B,$A1734,'[1]Deals (investment)'!$V:$V,BK$1)</f>
        <v>#VALUE!</v>
      </c>
      <c r="BL1734" s="17" t="e">
        <f>SUMIFS('[1]Deals (investment)'!$C:$C,'[1]Deals (investment)'!$B:$B,$A1734,'[1]Deals (investment)'!$V:$V,BL$1)</f>
        <v>#VALUE!</v>
      </c>
      <c r="BM1734" s="17" t="e">
        <f>SUMIFS('[1]Deals (investment)'!$C:$C,'[1]Deals (investment)'!$B:$B,$A1734,'[1]Deals (investment)'!$V:$V,BM$1)</f>
        <v>#VALUE!</v>
      </c>
      <c r="BN1734" s="15"/>
      <c r="BO1734" s="15"/>
      <c r="BP1734" s="22"/>
      <c r="BQ1734" s="15"/>
      <c r="BR1734" s="15"/>
      <c r="BS1734" s="15"/>
      <c r="BT1734" s="15"/>
      <c r="BU1734" s="15"/>
      <c r="BV1734" s="15"/>
      <c r="BW1734" s="15"/>
      <c r="BX1734" s="15"/>
      <c r="BY1734" s="15"/>
      <c r="BZ1734" s="15"/>
      <c r="CA1734" s="15"/>
      <c r="CB1734" s="15"/>
      <c r="CC1734" s="15"/>
      <c r="CD1734" s="15" t="str">
        <f t="shared" si="272"/>
        <v>Watu CreditWatu Credit Limited is a micro-finance institute specialized in emerging, sustainable and inclusive finance.Active</v>
      </c>
      <c r="CE1734" s="15"/>
      <c r="CF1734" s="15"/>
      <c r="CG1734" s="15"/>
      <c r="CH1734" s="15"/>
      <c r="CI1734" s="15"/>
      <c r="CJ1734" s="15"/>
    </row>
    <row r="1735" spans="1:88" ht="12.75">
      <c r="A1735" s="15" t="s">
        <v>11202</v>
      </c>
      <c r="B1735" s="15"/>
      <c r="C1735" s="15" t="s">
        <v>58</v>
      </c>
      <c r="D1735" s="16"/>
      <c r="E1735" s="15"/>
      <c r="F1735" s="15"/>
      <c r="G1735" s="15"/>
      <c r="H1735" s="15"/>
      <c r="I1735" s="15"/>
      <c r="J1735" s="15"/>
      <c r="K1735" s="17" t="e">
        <f t="shared" si="262"/>
        <v>#VALUE!</v>
      </c>
      <c r="L1735" s="15"/>
      <c r="M1735" s="18" t="e">
        <f t="shared" si="253"/>
        <v>#VALUE!</v>
      </c>
      <c r="N1735" s="15"/>
      <c r="O1735" s="15"/>
      <c r="P1735" s="15"/>
      <c r="Q1735" s="15"/>
      <c r="R1735" s="15"/>
      <c r="S1735" s="19"/>
      <c r="T1735" s="15"/>
      <c r="U1735" s="17"/>
      <c r="V1735" s="15"/>
      <c r="W1735" s="15"/>
      <c r="X1735" s="15"/>
      <c r="Y1735" s="15"/>
      <c r="AB1735" s="20"/>
      <c r="AC1735" s="15"/>
      <c r="AD1735" s="15"/>
      <c r="AE1735" s="15"/>
      <c r="AF1735" s="15"/>
      <c r="AG1735" s="22">
        <f t="shared" si="271"/>
        <v>9.6774193548387094E-2</v>
      </c>
      <c r="AH1735" s="15" t="str">
        <f t="shared" si="273"/>
        <v/>
      </c>
      <c r="AI1735" s="22" t="e">
        <f>VLOOKUP(A1735,'[1]Deals (investment)'!$B$2:$Z$1497,1,FALSE)</f>
        <v>#N/A</v>
      </c>
      <c r="AJ1735" s="22" t="e">
        <f>VLOOKUP(A1735,'[1]Deals (investment)'!$B$2:$Z$870,15,FALSE)</f>
        <v>#N/A</v>
      </c>
      <c r="AK1735" s="17" t="e">
        <f>VLOOKUP(A1735,'[1]Deals (Exits)'!B:B,1,FALSE)</f>
        <v>#N/A</v>
      </c>
      <c r="AL1735" s="23" t="e">
        <f>VLOOKUP(G1735,[1]Lookups!$V$3:$Y$197,4,FALSE)</f>
        <v>#N/A</v>
      </c>
      <c r="AM1735" s="17" t="e">
        <f>VLOOKUP(X1735,[1]Lookups!$B$3:$C$200,2,FALSE)</f>
        <v>#N/A</v>
      </c>
      <c r="AN1735" s="17" t="e">
        <f>VLOOKUP(R1735,[1]Lookups!$H$3:$I$69,2,FALSE)</f>
        <v>#N/A</v>
      </c>
      <c r="AO1735" s="17" t="e">
        <f>VLOOKUP(T1735,[1]Lookups!$H$3:$I$69,2,FALSE)</f>
        <v>#N/A</v>
      </c>
      <c r="AP1735" s="17" t="e">
        <f>VLOOKUP(AN1735,[1]Lookups!$N$3:$O$11,2,FALSE)</f>
        <v>#N/A</v>
      </c>
      <c r="AQ1735" s="18" t="e">
        <f>COUNTIFS('[1]Deals (investment)'!$B:$B,$A1735)</f>
        <v>#VALUE!</v>
      </c>
      <c r="AR1735" s="18" t="e">
        <f>COUNTIFS('[1]Deals (investment)'!$B:$B,$A1735,'[1]Deals (investment)'!$T:$T,$AW$1)+COUNTIFS('[1]Deals (investment)'!$B:$B,$A1735,'[1]Deals (investment)'!$T:$T,$AX$1)+COUNTIFS('[1]Deals (investment)'!$B:$B,$A1735,'[1]Deals (investment)'!$T:$T,$AY$1)</f>
        <v>#VALUE!</v>
      </c>
      <c r="AS1735" s="17" t="e">
        <f>SUMIFS('[1]Deals (investment)'!$C:$C,'[1]Deals (investment)'!$B:$B,$A1735)</f>
        <v>#VALUE!</v>
      </c>
      <c r="AT1735" s="17" t="e">
        <f t="shared" si="263"/>
        <v>#VALUE!</v>
      </c>
      <c r="AU1735" s="18" t="e">
        <f>COUNTIF('[1]Deals (Exits)'!$B:$B,A1735)</f>
        <v>#VALUE!</v>
      </c>
      <c r="AV1735" s="17" t="e">
        <f>SUMIFS('[1]Deals (investment)'!$C:$C,'[1]Deals (investment)'!$B:$B,$A1735,'[1]Deals (investment)'!$T:$T,AV$1)</f>
        <v>#VALUE!</v>
      </c>
      <c r="AW1735" s="17" t="e">
        <f>SUMIFS('[1]Deals (investment)'!$C:$C,'[1]Deals (investment)'!$B:$B,$A1735,'[1]Deals (investment)'!$T:$T,AW$1)</f>
        <v>#VALUE!</v>
      </c>
      <c r="AX1735" s="17" t="e">
        <f>SUMIFS('[1]Deals (investment)'!$C:$C,'[1]Deals (investment)'!$B:$B,$A1735,'[1]Deals (investment)'!$T:$T,AX$1)</f>
        <v>#VALUE!</v>
      </c>
      <c r="AY1735" s="17" t="e">
        <f>SUMIFS('[1]Deals (investment)'!$C:$C,'[1]Deals (investment)'!$B:$B,$A1735,'[1]Deals (investment)'!$T:$T,AY$1)</f>
        <v>#VALUE!</v>
      </c>
      <c r="AZ1735" s="17" t="e">
        <f>SUMIFS('[1]Deals (investment)'!$C:$C,'[1]Deals (investment)'!$B:$B,$A1735,'[1]Deals (investment)'!$T:$T,AZ$1)</f>
        <v>#VALUE!</v>
      </c>
      <c r="BA1735" s="17" t="e">
        <f>SUMIFS('[1]Deals (investment)'!$C:$C,'[1]Deals (investment)'!$B:$B,$A1735,'[1]Deals (investment)'!$T:$T,BA$1)</f>
        <v>#VALUE!</v>
      </c>
      <c r="BB1735" s="17" t="e">
        <f>SUMIFS('[1]Deals (investment)'!$C:$C,'[1]Deals (investment)'!$B:$B,$A1735,'[1]Deals (investment)'!$T:$T,BB$1)</f>
        <v>#VALUE!</v>
      </c>
      <c r="BC1735" s="17" t="e">
        <f>SUMIFS('[1]Deals (Exits)'!$C:$C,'[1]Deals (Exits)'!$B:$B,$A1735)</f>
        <v>#VALUE!</v>
      </c>
      <c r="BD1735" s="17" t="e">
        <f>SUMIFS('[1]Deals (investment)'!$C:$C,'[1]Deals (investment)'!$B:$B,$A1735,'[1]Deals (investment)'!$V:$V,BD$1)</f>
        <v>#VALUE!</v>
      </c>
      <c r="BE1735" s="17" t="e">
        <f>SUMIFS('[1]Deals (investment)'!$C:$C,'[1]Deals (investment)'!$B:$B,$A1735,'[1]Deals (investment)'!$V:$V,BE$1)</f>
        <v>#VALUE!</v>
      </c>
      <c r="BF1735" s="17" t="e">
        <f>SUMIFS('[1]Deals (investment)'!$C:$C,'[1]Deals (investment)'!$B:$B,$A1735,'[1]Deals (investment)'!$V:$V,BF$1)</f>
        <v>#VALUE!</v>
      </c>
      <c r="BG1735" s="17" t="e">
        <f>SUMIFS('[1]Deals (investment)'!$C:$C,'[1]Deals (investment)'!$B:$B,$A1735,'[1]Deals (investment)'!$V:$V,BG$1)</f>
        <v>#VALUE!</v>
      </c>
      <c r="BH1735" s="17" t="e">
        <f>SUMIFS('[1]Deals (investment)'!$C:$C,'[1]Deals (investment)'!$B:$B,$A1735,'[1]Deals (investment)'!$V:$V,BH$1)</f>
        <v>#VALUE!</v>
      </c>
      <c r="BI1735" s="17" t="e">
        <f>SUMIFS('[1]Deals (investment)'!$C:$C,'[1]Deals (investment)'!$B:$B,$A1735,'[1]Deals (investment)'!$V:$V,BI$1)</f>
        <v>#VALUE!</v>
      </c>
      <c r="BJ1735" s="17" t="e">
        <f>SUMIFS('[1]Deals (investment)'!$C:$C,'[1]Deals (investment)'!$B:$B,$A1735,'[1]Deals (investment)'!$V:$V,BJ$1)</f>
        <v>#VALUE!</v>
      </c>
      <c r="BK1735" s="17" t="e">
        <f>SUMIFS('[1]Deals (investment)'!$C:$C,'[1]Deals (investment)'!$B:$B,$A1735,'[1]Deals (investment)'!$V:$V,BK$1)</f>
        <v>#VALUE!</v>
      </c>
      <c r="BL1735" s="17" t="e">
        <f>SUMIFS('[1]Deals (investment)'!$C:$C,'[1]Deals (investment)'!$B:$B,$A1735,'[1]Deals (investment)'!$V:$V,BL$1)</f>
        <v>#VALUE!</v>
      </c>
      <c r="BM1735" s="17" t="e">
        <f>SUMIFS('[1]Deals (investment)'!$C:$C,'[1]Deals (investment)'!$B:$B,$A1735,'[1]Deals (investment)'!$V:$V,BM$1)</f>
        <v>#VALUE!</v>
      </c>
      <c r="BN1735" s="15"/>
      <c r="BO1735" s="15"/>
      <c r="BP1735" s="22"/>
      <c r="BQ1735" s="15"/>
      <c r="BR1735" s="15"/>
      <c r="BS1735" s="15"/>
      <c r="BT1735" s="15"/>
      <c r="BU1735" s="15"/>
      <c r="BV1735" s="15"/>
      <c r="BW1735" s="15"/>
      <c r="BX1735" s="15"/>
      <c r="BY1735" s="15"/>
      <c r="BZ1735" s="15"/>
      <c r="CA1735" s="15"/>
      <c r="CB1735" s="15"/>
      <c r="CC1735" s="15"/>
      <c r="CD1735" s="15" t="str">
        <f t="shared" si="272"/>
        <v>WaysActive</v>
      </c>
      <c r="CE1735" s="15"/>
      <c r="CF1735" s="15"/>
      <c r="CG1735" s="15"/>
      <c r="CH1735" s="15"/>
      <c r="CI1735" s="15"/>
      <c r="CJ1735" s="15"/>
    </row>
    <row r="1736" spans="1:88" ht="12.75">
      <c r="A1736" s="15" t="s">
        <v>11203</v>
      </c>
      <c r="B1736" s="15" t="s">
        <v>11204</v>
      </c>
      <c r="C1736" s="15" t="s">
        <v>58</v>
      </c>
      <c r="D1736" s="16">
        <v>2016</v>
      </c>
      <c r="E1736" s="26" t="s">
        <v>340</v>
      </c>
      <c r="F1736" s="26"/>
      <c r="G1736" s="26" t="s">
        <v>342</v>
      </c>
      <c r="H1736" s="26"/>
      <c r="I1736" s="15" t="s">
        <v>342</v>
      </c>
      <c r="J1736" s="26"/>
      <c r="K1736" s="17" t="e">
        <f t="shared" si="262"/>
        <v>#VALUE!</v>
      </c>
      <c r="L1736" s="15"/>
      <c r="M1736" s="18" t="e">
        <f t="shared" si="253"/>
        <v>#VALUE!</v>
      </c>
      <c r="N1736" s="15"/>
      <c r="O1736" s="15"/>
      <c r="P1736" s="15"/>
      <c r="Q1736" s="15"/>
      <c r="R1736" s="15"/>
      <c r="S1736" s="19"/>
      <c r="T1736" s="15"/>
      <c r="U1736" s="17"/>
      <c r="V1736" s="15" t="s">
        <v>11205</v>
      </c>
      <c r="W1736" s="15">
        <v>1</v>
      </c>
      <c r="X1736" s="15" t="s">
        <v>11206</v>
      </c>
      <c r="Y1736" s="15" t="s">
        <v>11207</v>
      </c>
      <c r="AB1736" s="32">
        <v>43506</v>
      </c>
      <c r="AC1736" s="27" t="s">
        <v>11208</v>
      </c>
      <c r="AD1736" s="15" t="s">
        <v>312</v>
      </c>
      <c r="AE1736" s="15" t="s">
        <v>312</v>
      </c>
      <c r="AF1736" s="27" t="s">
        <v>11209</v>
      </c>
      <c r="AG1736" s="22">
        <f t="shared" si="271"/>
        <v>0.54838709677419351</v>
      </c>
      <c r="AH1736" s="15" t="str">
        <f t="shared" si="273"/>
        <v/>
      </c>
      <c r="AI1736" s="22" t="str">
        <f>VLOOKUP(A1736,'[1]Deals (investment)'!$B$2:$Z$1497,1,FALSE)</f>
        <v>WidEnergy Africa Ltd</v>
      </c>
      <c r="AJ1736" s="22" t="e">
        <f>VLOOKUP(A1736,'[1]Deals (investment)'!$B$2:$Z$870,15,FALSE)</f>
        <v>#N/A</v>
      </c>
      <c r="AK1736" s="17" t="e">
        <f>VLOOKUP(A1736,'[1]Deals (Exits)'!B:B,1,FALSE)</f>
        <v>#N/A</v>
      </c>
      <c r="AL1736" s="23">
        <f>VLOOKUP(G1736,[1]Lookups!$V$3:$Y$197,4,FALSE)</f>
        <v>0</v>
      </c>
      <c r="AM1736" s="17" t="str">
        <f>VLOOKUP(X1736,[1]Lookups!$B$3:$C$200,2,FALSE)</f>
        <v>Energy &amp; Resources</v>
      </c>
      <c r="AN1736" s="17" t="e">
        <f>VLOOKUP(R1736,[1]Lookups!$H$3:$I$69,2,FALSE)</f>
        <v>#N/A</v>
      </c>
      <c r="AO1736" s="17" t="e">
        <f>VLOOKUP(T1736,[1]Lookups!$H$3:$I$69,2,FALSE)</f>
        <v>#N/A</v>
      </c>
      <c r="AP1736" s="17" t="e">
        <f>VLOOKUP(AN1736,[1]Lookups!$N$3:$O$11,2,FALSE)</f>
        <v>#N/A</v>
      </c>
      <c r="AQ1736" s="18" t="e">
        <f>COUNTIFS('[1]Deals (investment)'!$B:$B,$A1736)</f>
        <v>#VALUE!</v>
      </c>
      <c r="AR1736" s="18" t="e">
        <f>COUNTIFS('[1]Deals (investment)'!$B:$B,$A1736,'[1]Deals (investment)'!$T:$T,$AW$1)+COUNTIFS('[1]Deals (investment)'!$B:$B,$A1736,'[1]Deals (investment)'!$T:$T,$AX$1)+COUNTIFS('[1]Deals (investment)'!$B:$B,$A1736,'[1]Deals (investment)'!$T:$T,$AY$1)</f>
        <v>#VALUE!</v>
      </c>
      <c r="AS1736" s="17" t="e">
        <f>SUMIFS('[1]Deals (investment)'!$C:$C,'[1]Deals (investment)'!$B:$B,$A1736)</f>
        <v>#VALUE!</v>
      </c>
      <c r="AT1736" s="17" t="e">
        <f t="shared" si="263"/>
        <v>#VALUE!</v>
      </c>
      <c r="AU1736" s="18" t="e">
        <f>COUNTIF('[1]Deals (Exits)'!$B:$B,A1736)</f>
        <v>#VALUE!</v>
      </c>
      <c r="AV1736" s="17" t="e">
        <f>SUMIFS('[1]Deals (investment)'!$C:$C,'[1]Deals (investment)'!$B:$B,$A1736,'[1]Deals (investment)'!$T:$T,AV$1)</f>
        <v>#VALUE!</v>
      </c>
      <c r="AW1736" s="17" t="e">
        <f>SUMIFS('[1]Deals (investment)'!$C:$C,'[1]Deals (investment)'!$B:$B,$A1736,'[1]Deals (investment)'!$T:$T,AW$1)</f>
        <v>#VALUE!</v>
      </c>
      <c r="AX1736" s="17" t="e">
        <f>SUMIFS('[1]Deals (investment)'!$C:$C,'[1]Deals (investment)'!$B:$B,$A1736,'[1]Deals (investment)'!$T:$T,AX$1)</f>
        <v>#VALUE!</v>
      </c>
      <c r="AY1736" s="17" t="e">
        <f>SUMIFS('[1]Deals (investment)'!$C:$C,'[1]Deals (investment)'!$B:$B,$A1736,'[1]Deals (investment)'!$T:$T,AY$1)</f>
        <v>#VALUE!</v>
      </c>
      <c r="AZ1736" s="17" t="e">
        <f>SUMIFS('[1]Deals (investment)'!$C:$C,'[1]Deals (investment)'!$B:$B,$A1736,'[1]Deals (investment)'!$T:$T,AZ$1)</f>
        <v>#VALUE!</v>
      </c>
      <c r="BA1736" s="17" t="e">
        <f>SUMIFS('[1]Deals (investment)'!$C:$C,'[1]Deals (investment)'!$B:$B,$A1736,'[1]Deals (investment)'!$T:$T,BA$1)</f>
        <v>#VALUE!</v>
      </c>
      <c r="BB1736" s="17" t="e">
        <f>SUMIFS('[1]Deals (investment)'!$C:$C,'[1]Deals (investment)'!$B:$B,$A1736,'[1]Deals (investment)'!$T:$T,BB$1)</f>
        <v>#VALUE!</v>
      </c>
      <c r="BC1736" s="17" t="e">
        <f>SUMIFS('[1]Deals (Exits)'!$C:$C,'[1]Deals (Exits)'!$B:$B,$A1736)</f>
        <v>#VALUE!</v>
      </c>
      <c r="BD1736" s="17" t="e">
        <f>SUMIFS('[1]Deals (investment)'!$C:$C,'[1]Deals (investment)'!$B:$B,$A1736,'[1]Deals (investment)'!$V:$V,BD$1)</f>
        <v>#VALUE!</v>
      </c>
      <c r="BE1736" s="17" t="e">
        <f>SUMIFS('[1]Deals (investment)'!$C:$C,'[1]Deals (investment)'!$B:$B,$A1736,'[1]Deals (investment)'!$V:$V,BE$1)</f>
        <v>#VALUE!</v>
      </c>
      <c r="BF1736" s="17" t="e">
        <f>SUMIFS('[1]Deals (investment)'!$C:$C,'[1]Deals (investment)'!$B:$B,$A1736,'[1]Deals (investment)'!$V:$V,BF$1)</f>
        <v>#VALUE!</v>
      </c>
      <c r="BG1736" s="17" t="e">
        <f>SUMIFS('[1]Deals (investment)'!$C:$C,'[1]Deals (investment)'!$B:$B,$A1736,'[1]Deals (investment)'!$V:$V,BG$1)</f>
        <v>#VALUE!</v>
      </c>
      <c r="BH1736" s="17" t="e">
        <f>SUMIFS('[1]Deals (investment)'!$C:$C,'[1]Deals (investment)'!$B:$B,$A1736,'[1]Deals (investment)'!$V:$V,BH$1)</f>
        <v>#VALUE!</v>
      </c>
      <c r="BI1736" s="17" t="e">
        <f>SUMIFS('[1]Deals (investment)'!$C:$C,'[1]Deals (investment)'!$B:$B,$A1736,'[1]Deals (investment)'!$V:$V,BI$1)</f>
        <v>#VALUE!</v>
      </c>
      <c r="BJ1736" s="17" t="e">
        <f>SUMIFS('[1]Deals (investment)'!$C:$C,'[1]Deals (investment)'!$B:$B,$A1736,'[1]Deals (investment)'!$V:$V,BJ$1)</f>
        <v>#VALUE!</v>
      </c>
      <c r="BK1736" s="17" t="e">
        <f>SUMIFS('[1]Deals (investment)'!$C:$C,'[1]Deals (investment)'!$B:$B,$A1736,'[1]Deals (investment)'!$V:$V,BK$1)</f>
        <v>#VALUE!</v>
      </c>
      <c r="BL1736" s="17" t="e">
        <f>SUMIFS('[1]Deals (investment)'!$C:$C,'[1]Deals (investment)'!$B:$B,$A1736,'[1]Deals (investment)'!$V:$V,BL$1)</f>
        <v>#VALUE!</v>
      </c>
      <c r="BM1736" s="17" t="e">
        <f>SUMIFS('[1]Deals (investment)'!$C:$C,'[1]Deals (investment)'!$B:$B,$A1736,'[1]Deals (investment)'!$V:$V,BM$1)</f>
        <v>#VALUE!</v>
      </c>
      <c r="BN1736" s="15"/>
      <c r="BO1736" s="15"/>
      <c r="BP1736" s="22"/>
      <c r="BQ1736" s="15"/>
      <c r="BR1736" s="15"/>
      <c r="BS1736" s="15"/>
      <c r="BT1736" s="15"/>
      <c r="BU1736" s="15"/>
      <c r="BV1736" s="15"/>
      <c r="BW1736" s="15"/>
      <c r="BX1736" s="15"/>
      <c r="BY1736" s="15"/>
      <c r="BZ1736" s="15"/>
      <c r="CA1736" s="15"/>
      <c r="CB1736" s="15"/>
      <c r="CC1736" s="15"/>
      <c r="CD1736" s="15" t="str">
        <f t="shared" si="272"/>
        <v>WidEnergy Africa LtdWidenergy Africa Ltd , is a women – led company, registered in Zambia, dedicated in the last miles distribution of clean energy solutions.Active</v>
      </c>
      <c r="CE1736" s="15"/>
      <c r="CF1736" s="15"/>
      <c r="CG1736" s="15"/>
      <c r="CH1736" s="15"/>
      <c r="CI1736" s="15"/>
      <c r="CJ1736" s="15"/>
    </row>
    <row r="1737" spans="1:88" ht="12.75">
      <c r="A1737" s="15" t="s">
        <v>11210</v>
      </c>
      <c r="B1737" s="15" t="s">
        <v>11211</v>
      </c>
      <c r="C1737" s="15" t="s">
        <v>58</v>
      </c>
      <c r="D1737" s="16">
        <v>2007</v>
      </c>
      <c r="E1737" s="15" t="s">
        <v>90</v>
      </c>
      <c r="F1737" s="15"/>
      <c r="G1737" s="15" t="s">
        <v>91</v>
      </c>
      <c r="H1737" s="15"/>
      <c r="I1737" s="15" t="s">
        <v>91</v>
      </c>
      <c r="J1737" s="15"/>
      <c r="K1737" s="17" t="e">
        <f t="shared" si="262"/>
        <v>#VALUE!</v>
      </c>
      <c r="L1737" s="15"/>
      <c r="M1737" s="18" t="e">
        <f t="shared" si="253"/>
        <v>#VALUE!</v>
      </c>
      <c r="N1737" s="15"/>
      <c r="O1737" s="15"/>
      <c r="P1737" s="15"/>
      <c r="Q1737" s="15"/>
      <c r="R1737" s="15"/>
      <c r="S1737" s="19"/>
      <c r="T1737" s="15"/>
      <c r="U1737" s="17"/>
      <c r="V1737" s="15" t="s">
        <v>11212</v>
      </c>
      <c r="W1737" s="15"/>
      <c r="X1737" s="15" t="s">
        <v>404</v>
      </c>
      <c r="Y1737" s="15" t="s">
        <v>11213</v>
      </c>
      <c r="AB1737" s="20" t="s">
        <v>136</v>
      </c>
      <c r="AC1737" s="21" t="s">
        <v>11214</v>
      </c>
      <c r="AD1737" s="21" t="s">
        <v>11215</v>
      </c>
      <c r="AE1737" s="21" t="s">
        <v>11216</v>
      </c>
      <c r="AF1737" s="21" t="s">
        <v>11217</v>
      </c>
      <c r="AG1737" s="22">
        <f t="shared" si="271"/>
        <v>0.5161290322580645</v>
      </c>
      <c r="AH1737" s="15" t="str">
        <f t="shared" si="273"/>
        <v/>
      </c>
      <c r="AI1737" s="22" t="str">
        <f>VLOOKUP(A1737,'[1]Deals (investment)'!$B$2:$Z$1497,1,FALSE)</f>
        <v>wiGroup</v>
      </c>
      <c r="AJ1737" s="22">
        <f>VLOOKUP(A1737,'[1]Deals (investment)'!$B$2:$Z$870,15,FALSE)</f>
        <v>0</v>
      </c>
      <c r="AK1737" s="17" t="e">
        <f>VLOOKUP(A1737,'[1]Deals (Exits)'!B:B,1,FALSE)</f>
        <v>#N/A</v>
      </c>
      <c r="AL1737" s="23">
        <f>VLOOKUP(G1737,[1]Lookups!$V$3:$Y$197,4,FALSE)</f>
        <v>0</v>
      </c>
      <c r="AM1737" s="17" t="str">
        <f>VLOOKUP(X1737,[1]Lookups!$B$3:$C$200,2,FALSE)</f>
        <v>Other Technologies &amp; Information Technology</v>
      </c>
      <c r="AN1737" s="17" t="e">
        <f>VLOOKUP(R1737,[1]Lookups!$H$3:$I$69,2,FALSE)</f>
        <v>#N/A</v>
      </c>
      <c r="AO1737" s="17" t="e">
        <f>VLOOKUP(T1737,[1]Lookups!$H$3:$I$69,2,FALSE)</f>
        <v>#N/A</v>
      </c>
      <c r="AP1737" s="17" t="e">
        <f>VLOOKUP(AN1737,[1]Lookups!$N$3:$O$11,2,FALSE)</f>
        <v>#N/A</v>
      </c>
      <c r="AQ1737" s="18" t="e">
        <f>COUNTIFS('[1]Deals (investment)'!$B:$B,$A1737)</f>
        <v>#VALUE!</v>
      </c>
      <c r="AR1737" s="18" t="e">
        <f>COUNTIFS('[1]Deals (investment)'!$B:$B,$A1737,'[1]Deals (investment)'!$T:$T,$AW$1)+COUNTIFS('[1]Deals (investment)'!$B:$B,$A1737,'[1]Deals (investment)'!$T:$T,$AX$1)+COUNTIFS('[1]Deals (investment)'!$B:$B,$A1737,'[1]Deals (investment)'!$T:$T,$AY$1)</f>
        <v>#VALUE!</v>
      </c>
      <c r="AS1737" s="17" t="e">
        <f>SUMIFS('[1]Deals (investment)'!$C:$C,'[1]Deals (investment)'!$B:$B,$A1737)</f>
        <v>#VALUE!</v>
      </c>
      <c r="AT1737" s="17" t="e">
        <f t="shared" si="263"/>
        <v>#VALUE!</v>
      </c>
      <c r="AU1737" s="18" t="e">
        <f>COUNTIF('[1]Deals (Exits)'!$B:$B,A1737)</f>
        <v>#VALUE!</v>
      </c>
      <c r="AV1737" s="17" t="e">
        <f>SUMIFS('[1]Deals (investment)'!$C:$C,'[1]Deals (investment)'!$B:$B,$A1737,'[1]Deals (investment)'!$T:$T,AV$1)</f>
        <v>#VALUE!</v>
      </c>
      <c r="AW1737" s="17" t="e">
        <f>SUMIFS('[1]Deals (investment)'!$C:$C,'[1]Deals (investment)'!$B:$B,$A1737,'[1]Deals (investment)'!$T:$T,AW$1)</f>
        <v>#VALUE!</v>
      </c>
      <c r="AX1737" s="17" t="e">
        <f>SUMIFS('[1]Deals (investment)'!$C:$C,'[1]Deals (investment)'!$B:$B,$A1737,'[1]Deals (investment)'!$T:$T,AX$1)</f>
        <v>#VALUE!</v>
      </c>
      <c r="AY1737" s="17" t="e">
        <f>SUMIFS('[1]Deals (investment)'!$C:$C,'[1]Deals (investment)'!$B:$B,$A1737,'[1]Deals (investment)'!$T:$T,AY$1)</f>
        <v>#VALUE!</v>
      </c>
      <c r="AZ1737" s="17" t="e">
        <f>SUMIFS('[1]Deals (investment)'!$C:$C,'[1]Deals (investment)'!$B:$B,$A1737,'[1]Deals (investment)'!$T:$T,AZ$1)</f>
        <v>#VALUE!</v>
      </c>
      <c r="BA1737" s="17" t="e">
        <f>SUMIFS('[1]Deals (investment)'!$C:$C,'[1]Deals (investment)'!$B:$B,$A1737,'[1]Deals (investment)'!$T:$T,BA$1)</f>
        <v>#VALUE!</v>
      </c>
      <c r="BB1737" s="17" t="e">
        <f>SUMIFS('[1]Deals (investment)'!$C:$C,'[1]Deals (investment)'!$B:$B,$A1737,'[1]Deals (investment)'!$T:$T,BB$1)</f>
        <v>#VALUE!</v>
      </c>
      <c r="BC1737" s="17" t="e">
        <f>SUMIFS('[1]Deals (Exits)'!$C:$C,'[1]Deals (Exits)'!$B:$B,$A1737)</f>
        <v>#VALUE!</v>
      </c>
      <c r="BD1737" s="17" t="e">
        <f>SUMIFS('[1]Deals (investment)'!$C:$C,'[1]Deals (investment)'!$B:$B,$A1737,'[1]Deals (investment)'!$V:$V,BD$1)</f>
        <v>#VALUE!</v>
      </c>
      <c r="BE1737" s="17" t="e">
        <f>SUMIFS('[1]Deals (investment)'!$C:$C,'[1]Deals (investment)'!$B:$B,$A1737,'[1]Deals (investment)'!$V:$V,BE$1)</f>
        <v>#VALUE!</v>
      </c>
      <c r="BF1737" s="17" t="e">
        <f>SUMIFS('[1]Deals (investment)'!$C:$C,'[1]Deals (investment)'!$B:$B,$A1737,'[1]Deals (investment)'!$V:$V,BF$1)</f>
        <v>#VALUE!</v>
      </c>
      <c r="BG1737" s="17" t="e">
        <f>SUMIFS('[1]Deals (investment)'!$C:$C,'[1]Deals (investment)'!$B:$B,$A1737,'[1]Deals (investment)'!$V:$V,BG$1)</f>
        <v>#VALUE!</v>
      </c>
      <c r="BH1737" s="17" t="e">
        <f>SUMIFS('[1]Deals (investment)'!$C:$C,'[1]Deals (investment)'!$B:$B,$A1737,'[1]Deals (investment)'!$V:$V,BH$1)</f>
        <v>#VALUE!</v>
      </c>
      <c r="BI1737" s="17" t="e">
        <f>SUMIFS('[1]Deals (investment)'!$C:$C,'[1]Deals (investment)'!$B:$B,$A1737,'[1]Deals (investment)'!$V:$V,BI$1)</f>
        <v>#VALUE!</v>
      </c>
      <c r="BJ1737" s="17" t="e">
        <f>SUMIFS('[1]Deals (investment)'!$C:$C,'[1]Deals (investment)'!$B:$B,$A1737,'[1]Deals (investment)'!$V:$V,BJ$1)</f>
        <v>#VALUE!</v>
      </c>
      <c r="BK1737" s="17" t="e">
        <f>SUMIFS('[1]Deals (investment)'!$C:$C,'[1]Deals (investment)'!$B:$B,$A1737,'[1]Deals (investment)'!$V:$V,BK$1)</f>
        <v>#VALUE!</v>
      </c>
      <c r="BL1737" s="17" t="e">
        <f>SUMIFS('[1]Deals (investment)'!$C:$C,'[1]Deals (investment)'!$B:$B,$A1737,'[1]Deals (investment)'!$V:$V,BL$1)</f>
        <v>#VALUE!</v>
      </c>
      <c r="BM1737" s="17" t="e">
        <f>SUMIFS('[1]Deals (investment)'!$C:$C,'[1]Deals (investment)'!$B:$B,$A1737,'[1]Deals (investment)'!$V:$V,BM$1)</f>
        <v>#VALUE!</v>
      </c>
      <c r="BN1737" s="15"/>
      <c r="BO1737" s="15"/>
      <c r="BP1737" s="22"/>
      <c r="BQ1737" s="15"/>
      <c r="BR1737" s="15"/>
      <c r="BS1737" s="15"/>
      <c r="BT1737" s="15"/>
      <c r="BU1737" s="15"/>
      <c r="BV1737" s="15"/>
      <c r="BW1737" s="15"/>
      <c r="BX1737" s="15"/>
      <c r="BY1737" s="15"/>
      <c r="BZ1737" s="15"/>
      <c r="CA1737" s="15"/>
      <c r="CB1737" s="15"/>
      <c r="CC1737" s="15"/>
      <c r="CD1737" s="15" t="str">
        <f t="shared" si="272"/>
        <v>wiGroupwiGroup develops mobile transaction solutions provides businesses and consumers with a secure transaction platform.Active</v>
      </c>
      <c r="CE1737" s="15"/>
      <c r="CF1737" s="15"/>
      <c r="CG1737" s="15"/>
      <c r="CH1737" s="15"/>
      <c r="CI1737" s="15"/>
      <c r="CJ1737" s="15"/>
    </row>
    <row r="1738" spans="1:88" ht="12.75">
      <c r="A1738" s="15" t="s">
        <v>11218</v>
      </c>
      <c r="B1738" s="15" t="s">
        <v>11219</v>
      </c>
      <c r="C1738" s="15" t="s">
        <v>58</v>
      </c>
      <c r="D1738" s="16">
        <v>2014</v>
      </c>
      <c r="E1738" s="15" t="s">
        <v>3465</v>
      </c>
      <c r="F1738" s="15"/>
      <c r="G1738" s="15"/>
      <c r="H1738" s="15"/>
      <c r="I1738" s="15"/>
      <c r="J1738" s="15"/>
      <c r="K1738" s="17" t="e">
        <f t="shared" si="262"/>
        <v>#VALUE!</v>
      </c>
      <c r="L1738" s="15"/>
      <c r="M1738" s="18" t="e">
        <f t="shared" si="253"/>
        <v>#VALUE!</v>
      </c>
      <c r="N1738" s="15"/>
      <c r="O1738" s="15"/>
      <c r="P1738" s="15"/>
      <c r="Q1738" s="15"/>
      <c r="R1738" s="15"/>
      <c r="S1738" s="19"/>
      <c r="T1738" s="15"/>
      <c r="U1738" s="17"/>
      <c r="V1738" s="15" t="s">
        <v>11220</v>
      </c>
      <c r="W1738" s="15"/>
      <c r="X1738" s="15" t="s">
        <v>158</v>
      </c>
      <c r="Y1738" s="15" t="s">
        <v>11221</v>
      </c>
      <c r="AB1738" s="20"/>
      <c r="AC1738" s="21" t="s">
        <v>11222</v>
      </c>
      <c r="AD1738" s="21" t="s">
        <v>11223</v>
      </c>
      <c r="AE1738" s="15"/>
      <c r="AF1738" s="15"/>
      <c r="AG1738" s="22">
        <f t="shared" si="271"/>
        <v>0.35483870967741937</v>
      </c>
      <c r="AH1738" s="15" t="str">
        <f t="shared" si="273"/>
        <v/>
      </c>
      <c r="AI1738" s="22" t="e">
        <f>VLOOKUP(A1738,'[1]Deals (investment)'!$B$2:$Z$1497,1,FALSE)</f>
        <v>#N/A</v>
      </c>
      <c r="AJ1738" s="22" t="e">
        <f>VLOOKUP(A1738,'[1]Deals (investment)'!$B$2:$Z$870,15,FALSE)</f>
        <v>#N/A</v>
      </c>
      <c r="AK1738" s="17" t="e">
        <f>VLOOKUP(A1738,'[1]Deals (Exits)'!B:B,1,FALSE)</f>
        <v>#N/A</v>
      </c>
      <c r="AL1738" s="23" t="e">
        <f>VLOOKUP(G1738,[1]Lookups!$V$3:$Y$197,4,FALSE)</f>
        <v>#N/A</v>
      </c>
      <c r="AM1738" s="17" t="str">
        <f>VLOOKUP(X1738,[1]Lookups!$B$3:$C$200,2,FALSE)</f>
        <v>Financial Services</v>
      </c>
      <c r="AN1738" s="17" t="e">
        <f>VLOOKUP(R1738,[1]Lookups!$H$3:$I$69,2,FALSE)</f>
        <v>#N/A</v>
      </c>
      <c r="AO1738" s="17" t="e">
        <f>VLOOKUP(T1738,[1]Lookups!$H$3:$I$69,2,FALSE)</f>
        <v>#N/A</v>
      </c>
      <c r="AP1738" s="17" t="e">
        <f>VLOOKUP(AN1738,[1]Lookups!$N$3:$O$11,2,FALSE)</f>
        <v>#N/A</v>
      </c>
      <c r="AQ1738" s="18" t="e">
        <f>COUNTIFS('[1]Deals (investment)'!$B:$B,$A1738)</f>
        <v>#VALUE!</v>
      </c>
      <c r="AR1738" s="18" t="e">
        <f>COUNTIFS('[1]Deals (investment)'!$B:$B,$A1738,'[1]Deals (investment)'!$T:$T,$AW$1)+COUNTIFS('[1]Deals (investment)'!$B:$B,$A1738,'[1]Deals (investment)'!$T:$T,$AX$1)+COUNTIFS('[1]Deals (investment)'!$B:$B,$A1738,'[1]Deals (investment)'!$T:$T,$AY$1)</f>
        <v>#VALUE!</v>
      </c>
      <c r="AS1738" s="17" t="e">
        <f>SUMIFS('[1]Deals (investment)'!$C:$C,'[1]Deals (investment)'!$B:$B,$A1738)</f>
        <v>#VALUE!</v>
      </c>
      <c r="AT1738" s="17" t="e">
        <f t="shared" si="263"/>
        <v>#VALUE!</v>
      </c>
      <c r="AU1738" s="18" t="e">
        <f>COUNTIF('[1]Deals (Exits)'!$B:$B,A1738)</f>
        <v>#VALUE!</v>
      </c>
      <c r="AV1738" s="17" t="e">
        <f>SUMIFS('[1]Deals (investment)'!$C:$C,'[1]Deals (investment)'!$B:$B,$A1738,'[1]Deals (investment)'!$T:$T,AV$1)</f>
        <v>#VALUE!</v>
      </c>
      <c r="AW1738" s="17" t="e">
        <f>SUMIFS('[1]Deals (investment)'!$C:$C,'[1]Deals (investment)'!$B:$B,$A1738,'[1]Deals (investment)'!$T:$T,AW$1)</f>
        <v>#VALUE!</v>
      </c>
      <c r="AX1738" s="17" t="e">
        <f>SUMIFS('[1]Deals (investment)'!$C:$C,'[1]Deals (investment)'!$B:$B,$A1738,'[1]Deals (investment)'!$T:$T,AX$1)</f>
        <v>#VALUE!</v>
      </c>
      <c r="AY1738" s="17" t="e">
        <f>SUMIFS('[1]Deals (investment)'!$C:$C,'[1]Deals (investment)'!$B:$B,$A1738,'[1]Deals (investment)'!$T:$T,AY$1)</f>
        <v>#VALUE!</v>
      </c>
      <c r="AZ1738" s="17" t="e">
        <f>SUMIFS('[1]Deals (investment)'!$C:$C,'[1]Deals (investment)'!$B:$B,$A1738,'[1]Deals (investment)'!$T:$T,AZ$1)</f>
        <v>#VALUE!</v>
      </c>
      <c r="BA1738" s="17" t="e">
        <f>SUMIFS('[1]Deals (investment)'!$C:$C,'[1]Deals (investment)'!$B:$B,$A1738,'[1]Deals (investment)'!$T:$T,BA$1)</f>
        <v>#VALUE!</v>
      </c>
      <c r="BB1738" s="17" t="e">
        <f>SUMIFS('[1]Deals (investment)'!$C:$C,'[1]Deals (investment)'!$B:$B,$A1738,'[1]Deals (investment)'!$T:$T,BB$1)</f>
        <v>#VALUE!</v>
      </c>
      <c r="BC1738" s="17" t="e">
        <f>SUMIFS('[1]Deals (Exits)'!$C:$C,'[1]Deals (Exits)'!$B:$B,$A1738)</f>
        <v>#VALUE!</v>
      </c>
      <c r="BD1738" s="17" t="e">
        <f>SUMIFS('[1]Deals (investment)'!$C:$C,'[1]Deals (investment)'!$B:$B,$A1738,'[1]Deals (investment)'!$V:$V,BD$1)</f>
        <v>#VALUE!</v>
      </c>
      <c r="BE1738" s="17" t="e">
        <f>SUMIFS('[1]Deals (investment)'!$C:$C,'[1]Deals (investment)'!$B:$B,$A1738,'[1]Deals (investment)'!$V:$V,BE$1)</f>
        <v>#VALUE!</v>
      </c>
      <c r="BF1738" s="17" t="e">
        <f>SUMIFS('[1]Deals (investment)'!$C:$C,'[1]Deals (investment)'!$B:$B,$A1738,'[1]Deals (investment)'!$V:$V,BF$1)</f>
        <v>#VALUE!</v>
      </c>
      <c r="BG1738" s="17" t="e">
        <f>SUMIFS('[1]Deals (investment)'!$C:$C,'[1]Deals (investment)'!$B:$B,$A1738,'[1]Deals (investment)'!$V:$V,BG$1)</f>
        <v>#VALUE!</v>
      </c>
      <c r="BH1738" s="17" t="e">
        <f>SUMIFS('[1]Deals (investment)'!$C:$C,'[1]Deals (investment)'!$B:$B,$A1738,'[1]Deals (investment)'!$V:$V,BH$1)</f>
        <v>#VALUE!</v>
      </c>
      <c r="BI1738" s="17" t="e">
        <f>SUMIFS('[1]Deals (investment)'!$C:$C,'[1]Deals (investment)'!$B:$B,$A1738,'[1]Deals (investment)'!$V:$V,BI$1)</f>
        <v>#VALUE!</v>
      </c>
      <c r="BJ1738" s="17" t="e">
        <f>SUMIFS('[1]Deals (investment)'!$C:$C,'[1]Deals (investment)'!$B:$B,$A1738,'[1]Deals (investment)'!$V:$V,BJ$1)</f>
        <v>#VALUE!</v>
      </c>
      <c r="BK1738" s="17" t="e">
        <f>SUMIFS('[1]Deals (investment)'!$C:$C,'[1]Deals (investment)'!$B:$B,$A1738,'[1]Deals (investment)'!$V:$V,BK$1)</f>
        <v>#VALUE!</v>
      </c>
      <c r="BL1738" s="17" t="e">
        <f>SUMIFS('[1]Deals (investment)'!$C:$C,'[1]Deals (investment)'!$B:$B,$A1738,'[1]Deals (investment)'!$V:$V,BL$1)</f>
        <v>#VALUE!</v>
      </c>
      <c r="BM1738" s="17" t="e">
        <f>SUMIFS('[1]Deals (investment)'!$C:$C,'[1]Deals (investment)'!$B:$B,$A1738,'[1]Deals (investment)'!$V:$V,BM$1)</f>
        <v>#VALUE!</v>
      </c>
      <c r="BN1738" s="15"/>
      <c r="BO1738" s="15"/>
      <c r="BP1738" s="22"/>
      <c r="BQ1738" s="15"/>
      <c r="BR1738" s="15"/>
      <c r="BS1738" s="15"/>
      <c r="BT1738" s="15"/>
      <c r="BU1738" s="15"/>
      <c r="BV1738" s="15"/>
      <c r="BW1738" s="15"/>
      <c r="BX1738" s="15"/>
      <c r="BY1738" s="15"/>
      <c r="BZ1738" s="15"/>
      <c r="CA1738" s="15"/>
      <c r="CB1738" s="15"/>
      <c r="CC1738" s="15"/>
      <c r="CD1738" s="15" t="str">
        <f t="shared" si="272"/>
        <v>WazapayE-Wallet Payment Gateway Supporting Mobile MoneyActive</v>
      </c>
      <c r="CE1738" s="15"/>
      <c r="CF1738" s="15"/>
      <c r="CG1738" s="15"/>
      <c r="CH1738" s="15"/>
      <c r="CI1738" s="15"/>
      <c r="CJ1738" s="15"/>
    </row>
    <row r="1739" spans="1:88" ht="12.75">
      <c r="A1739" s="15" t="s">
        <v>11224</v>
      </c>
      <c r="B1739" s="15" t="s">
        <v>11225</v>
      </c>
      <c r="C1739" s="15"/>
      <c r="D1739" s="16">
        <v>2016</v>
      </c>
      <c r="E1739" s="15" t="s">
        <v>8275</v>
      </c>
      <c r="F1739" s="15"/>
      <c r="G1739" s="15"/>
      <c r="H1739" s="15"/>
      <c r="I1739" s="15"/>
      <c r="J1739" s="15"/>
      <c r="K1739" s="17" t="e">
        <f t="shared" si="262"/>
        <v>#VALUE!</v>
      </c>
      <c r="L1739" s="15"/>
      <c r="M1739" s="18" t="e">
        <f t="shared" si="253"/>
        <v>#VALUE!</v>
      </c>
      <c r="N1739" s="15"/>
      <c r="O1739" s="15"/>
      <c r="P1739" s="15"/>
      <c r="Q1739" s="15"/>
      <c r="R1739" s="15"/>
      <c r="S1739" s="19"/>
      <c r="T1739" s="15"/>
      <c r="U1739" s="17"/>
      <c r="V1739" s="15" t="s">
        <v>11226</v>
      </c>
      <c r="W1739" s="15"/>
      <c r="X1739" s="15" t="s">
        <v>294</v>
      </c>
      <c r="Y1739" s="15" t="s">
        <v>11227</v>
      </c>
      <c r="AB1739" s="20"/>
      <c r="AC1739" s="21" t="s">
        <v>11228</v>
      </c>
      <c r="AD1739" s="21" t="s">
        <v>11229</v>
      </c>
      <c r="AE1739" s="15"/>
      <c r="AF1739" s="21" t="s">
        <v>11230</v>
      </c>
      <c r="AG1739" s="22">
        <f t="shared" si="271"/>
        <v>0.35483870967741937</v>
      </c>
      <c r="AH1739" s="15" t="str">
        <f t="shared" si="273"/>
        <v/>
      </c>
      <c r="AI1739" s="22" t="e">
        <f>VLOOKUP(A1739,'[1]Deals (investment)'!$B$2:$Z$1497,1,FALSE)</f>
        <v>#N/A</v>
      </c>
      <c r="AJ1739" s="22" t="e">
        <f>VLOOKUP(A1739,'[1]Deals (investment)'!$B$2:$Z$870,15,FALSE)</f>
        <v>#N/A</v>
      </c>
      <c r="AK1739" s="17" t="e">
        <f>VLOOKUP(A1739,'[1]Deals (Exits)'!B:B,1,FALSE)</f>
        <v>#N/A</v>
      </c>
      <c r="AL1739" s="23" t="e">
        <f>VLOOKUP(G1739,[1]Lookups!$V$3:$Y$197,4,FALSE)</f>
        <v>#N/A</v>
      </c>
      <c r="AM1739" s="17" t="str">
        <f>VLOOKUP(X1739,[1]Lookups!$B$3:$C$200,2,FALSE)</f>
        <v>Health &amp; Pharmaceuticals</v>
      </c>
      <c r="AN1739" s="17" t="e">
        <f>VLOOKUP(R1739,[1]Lookups!$H$3:$I$69,2,FALSE)</f>
        <v>#N/A</v>
      </c>
      <c r="AO1739" s="17" t="e">
        <f>VLOOKUP(T1739,[1]Lookups!$H$3:$I$69,2,FALSE)</f>
        <v>#N/A</v>
      </c>
      <c r="AP1739" s="17" t="e">
        <f>VLOOKUP(AN1739,[1]Lookups!$N$3:$O$11,2,FALSE)</f>
        <v>#N/A</v>
      </c>
      <c r="AQ1739" s="18" t="e">
        <f>COUNTIFS('[1]Deals (investment)'!$B:$B,$A1739)</f>
        <v>#VALUE!</v>
      </c>
      <c r="AR1739" s="18" t="e">
        <f>COUNTIFS('[1]Deals (investment)'!$B:$B,$A1739,'[1]Deals (investment)'!$T:$T,$AW$1)+COUNTIFS('[1]Deals (investment)'!$B:$B,$A1739,'[1]Deals (investment)'!$T:$T,$AX$1)+COUNTIFS('[1]Deals (investment)'!$B:$B,$A1739,'[1]Deals (investment)'!$T:$T,$AY$1)</f>
        <v>#VALUE!</v>
      </c>
      <c r="AS1739" s="17" t="e">
        <f>SUMIFS('[1]Deals (investment)'!$C:$C,'[1]Deals (investment)'!$B:$B,$A1739)</f>
        <v>#VALUE!</v>
      </c>
      <c r="AT1739" s="17" t="e">
        <f t="shared" si="263"/>
        <v>#VALUE!</v>
      </c>
      <c r="AU1739" s="18" t="e">
        <f>COUNTIF('[1]Deals (Exits)'!$B:$B,A1739)</f>
        <v>#VALUE!</v>
      </c>
      <c r="AV1739" s="17" t="e">
        <f>SUMIFS('[1]Deals (investment)'!$C:$C,'[1]Deals (investment)'!$B:$B,$A1739,'[1]Deals (investment)'!$T:$T,AV$1)</f>
        <v>#VALUE!</v>
      </c>
      <c r="AW1739" s="17" t="e">
        <f>SUMIFS('[1]Deals (investment)'!$C:$C,'[1]Deals (investment)'!$B:$B,$A1739,'[1]Deals (investment)'!$T:$T,AW$1)</f>
        <v>#VALUE!</v>
      </c>
      <c r="AX1739" s="17" t="e">
        <f>SUMIFS('[1]Deals (investment)'!$C:$C,'[1]Deals (investment)'!$B:$B,$A1739,'[1]Deals (investment)'!$T:$T,AX$1)</f>
        <v>#VALUE!</v>
      </c>
      <c r="AY1739" s="17" t="e">
        <f>SUMIFS('[1]Deals (investment)'!$C:$C,'[1]Deals (investment)'!$B:$B,$A1739,'[1]Deals (investment)'!$T:$T,AY$1)</f>
        <v>#VALUE!</v>
      </c>
      <c r="AZ1739" s="17" t="e">
        <f>SUMIFS('[1]Deals (investment)'!$C:$C,'[1]Deals (investment)'!$B:$B,$A1739,'[1]Deals (investment)'!$T:$T,AZ$1)</f>
        <v>#VALUE!</v>
      </c>
      <c r="BA1739" s="17" t="e">
        <f>SUMIFS('[1]Deals (investment)'!$C:$C,'[1]Deals (investment)'!$B:$B,$A1739,'[1]Deals (investment)'!$T:$T,BA$1)</f>
        <v>#VALUE!</v>
      </c>
      <c r="BB1739" s="17" t="e">
        <f>SUMIFS('[1]Deals (investment)'!$C:$C,'[1]Deals (investment)'!$B:$B,$A1739,'[1]Deals (investment)'!$T:$T,BB$1)</f>
        <v>#VALUE!</v>
      </c>
      <c r="BC1739" s="17" t="e">
        <f>SUMIFS('[1]Deals (Exits)'!$C:$C,'[1]Deals (Exits)'!$B:$B,$A1739)</f>
        <v>#VALUE!</v>
      </c>
      <c r="BD1739" s="17" t="e">
        <f>SUMIFS('[1]Deals (investment)'!$C:$C,'[1]Deals (investment)'!$B:$B,$A1739,'[1]Deals (investment)'!$V:$V,BD$1)</f>
        <v>#VALUE!</v>
      </c>
      <c r="BE1739" s="17" t="e">
        <f>SUMIFS('[1]Deals (investment)'!$C:$C,'[1]Deals (investment)'!$B:$B,$A1739,'[1]Deals (investment)'!$V:$V,BE$1)</f>
        <v>#VALUE!</v>
      </c>
      <c r="BF1739" s="17" t="e">
        <f>SUMIFS('[1]Deals (investment)'!$C:$C,'[1]Deals (investment)'!$B:$B,$A1739,'[1]Deals (investment)'!$V:$V,BF$1)</f>
        <v>#VALUE!</v>
      </c>
      <c r="BG1739" s="17" t="e">
        <f>SUMIFS('[1]Deals (investment)'!$C:$C,'[1]Deals (investment)'!$B:$B,$A1739,'[1]Deals (investment)'!$V:$V,BG$1)</f>
        <v>#VALUE!</v>
      </c>
      <c r="BH1739" s="17" t="e">
        <f>SUMIFS('[1]Deals (investment)'!$C:$C,'[1]Deals (investment)'!$B:$B,$A1739,'[1]Deals (investment)'!$V:$V,BH$1)</f>
        <v>#VALUE!</v>
      </c>
      <c r="BI1739" s="17" t="e">
        <f>SUMIFS('[1]Deals (investment)'!$C:$C,'[1]Deals (investment)'!$B:$B,$A1739,'[1]Deals (investment)'!$V:$V,BI$1)</f>
        <v>#VALUE!</v>
      </c>
      <c r="BJ1739" s="17" t="e">
        <f>SUMIFS('[1]Deals (investment)'!$C:$C,'[1]Deals (investment)'!$B:$B,$A1739,'[1]Deals (investment)'!$V:$V,BJ$1)</f>
        <v>#VALUE!</v>
      </c>
      <c r="BK1739" s="17" t="e">
        <f>SUMIFS('[1]Deals (investment)'!$C:$C,'[1]Deals (investment)'!$B:$B,$A1739,'[1]Deals (investment)'!$V:$V,BK$1)</f>
        <v>#VALUE!</v>
      </c>
      <c r="BL1739" s="17" t="e">
        <f>SUMIFS('[1]Deals (investment)'!$C:$C,'[1]Deals (investment)'!$B:$B,$A1739,'[1]Deals (investment)'!$V:$V,BL$1)</f>
        <v>#VALUE!</v>
      </c>
      <c r="BM1739" s="17" t="e">
        <f>SUMIFS('[1]Deals (investment)'!$C:$C,'[1]Deals (investment)'!$B:$B,$A1739,'[1]Deals (investment)'!$V:$V,BM$1)</f>
        <v>#VALUE!</v>
      </c>
      <c r="BN1739" s="15"/>
      <c r="BO1739" s="15"/>
      <c r="BP1739" s="22"/>
      <c r="BQ1739" s="15"/>
      <c r="BR1739" s="15"/>
      <c r="BS1739" s="15"/>
      <c r="BT1739" s="15"/>
      <c r="BU1739" s="15"/>
      <c r="BV1739" s="15"/>
      <c r="BW1739" s="15"/>
      <c r="BX1739" s="15"/>
      <c r="BY1739" s="15"/>
      <c r="BZ1739" s="15"/>
      <c r="CA1739" s="15"/>
      <c r="CB1739" s="15"/>
      <c r="CC1739" s="15"/>
      <c r="CD1739" s="15" t="str">
        <f t="shared" si="272"/>
        <v>Wazi VisionWazi Vision provides more affordable eye care in Africa.</v>
      </c>
      <c r="CE1739" s="15"/>
      <c r="CF1739" s="15"/>
      <c r="CG1739" s="15"/>
      <c r="CH1739" s="15"/>
      <c r="CI1739" s="15"/>
      <c r="CJ1739" s="15"/>
    </row>
    <row r="1740" spans="1:88" ht="12.75">
      <c r="A1740" s="15" t="s">
        <v>11231</v>
      </c>
      <c r="B1740" s="15" t="s">
        <v>11232</v>
      </c>
      <c r="C1740" s="15"/>
      <c r="D1740" s="16">
        <v>2016</v>
      </c>
      <c r="E1740" s="15" t="s">
        <v>5554</v>
      </c>
      <c r="F1740" s="15"/>
      <c r="G1740" s="15"/>
      <c r="H1740" s="15"/>
      <c r="I1740" s="15"/>
      <c r="J1740" s="15"/>
      <c r="K1740" s="17" t="e">
        <f t="shared" si="262"/>
        <v>#VALUE!</v>
      </c>
      <c r="L1740" s="15"/>
      <c r="M1740" s="18" t="e">
        <f t="shared" si="253"/>
        <v>#VALUE!</v>
      </c>
      <c r="N1740" s="15"/>
      <c r="O1740" s="15"/>
      <c r="P1740" s="15"/>
      <c r="Q1740" s="15"/>
      <c r="R1740" s="15"/>
      <c r="S1740" s="19"/>
      <c r="T1740" s="15"/>
      <c r="U1740" s="17"/>
      <c r="V1740" s="15" t="s">
        <v>6430</v>
      </c>
      <c r="W1740" s="15"/>
      <c r="X1740" s="15" t="s">
        <v>158</v>
      </c>
      <c r="Y1740" s="15" t="s">
        <v>11233</v>
      </c>
      <c r="AB1740" s="20"/>
      <c r="AC1740" s="21" t="s">
        <v>11234</v>
      </c>
      <c r="AD1740" s="21" t="s">
        <v>11235</v>
      </c>
      <c r="AE1740" s="15"/>
      <c r="AF1740" s="15"/>
      <c r="AG1740" s="22">
        <f t="shared" si="271"/>
        <v>0.32258064516129031</v>
      </c>
      <c r="AH1740" s="15" t="str">
        <f t="shared" si="273"/>
        <v/>
      </c>
      <c r="AI1740" s="22" t="e">
        <f>VLOOKUP(A1740,'[1]Deals (investment)'!$B$2:$Z$1497,1,FALSE)</f>
        <v>#N/A</v>
      </c>
      <c r="AJ1740" s="22" t="e">
        <f>VLOOKUP(A1740,'[1]Deals (investment)'!$B$2:$Z$870,15,FALSE)</f>
        <v>#N/A</v>
      </c>
      <c r="AK1740" s="17" t="e">
        <f>VLOOKUP(A1740,'[1]Deals (Exits)'!B:B,1,FALSE)</f>
        <v>#N/A</v>
      </c>
      <c r="AL1740" s="23" t="e">
        <f>VLOOKUP(G1740,[1]Lookups!$V$3:$Y$197,4,FALSE)</f>
        <v>#N/A</v>
      </c>
      <c r="AM1740" s="17" t="str">
        <f>VLOOKUP(X1740,[1]Lookups!$B$3:$C$200,2,FALSE)</f>
        <v>Financial Services</v>
      </c>
      <c r="AN1740" s="17" t="e">
        <f>VLOOKUP(R1740,[1]Lookups!$H$3:$I$69,2,FALSE)</f>
        <v>#N/A</v>
      </c>
      <c r="AO1740" s="17" t="e">
        <f>VLOOKUP(T1740,[1]Lookups!$H$3:$I$69,2,FALSE)</f>
        <v>#N/A</v>
      </c>
      <c r="AP1740" s="17" t="e">
        <f>VLOOKUP(AN1740,[1]Lookups!$N$3:$O$11,2,FALSE)</f>
        <v>#N/A</v>
      </c>
      <c r="AQ1740" s="18" t="e">
        <f>COUNTIFS('[1]Deals (investment)'!$B:$B,$A1740)</f>
        <v>#VALUE!</v>
      </c>
      <c r="AR1740" s="18" t="e">
        <f>COUNTIFS('[1]Deals (investment)'!$B:$B,$A1740,'[1]Deals (investment)'!$T:$T,$AW$1)+COUNTIFS('[1]Deals (investment)'!$B:$B,$A1740,'[1]Deals (investment)'!$T:$T,$AX$1)+COUNTIFS('[1]Deals (investment)'!$B:$B,$A1740,'[1]Deals (investment)'!$T:$T,$AY$1)</f>
        <v>#VALUE!</v>
      </c>
      <c r="AS1740" s="17" t="e">
        <f>SUMIFS('[1]Deals (investment)'!$C:$C,'[1]Deals (investment)'!$B:$B,$A1740)</f>
        <v>#VALUE!</v>
      </c>
      <c r="AT1740" s="17" t="e">
        <f t="shared" si="263"/>
        <v>#VALUE!</v>
      </c>
      <c r="AU1740" s="18" t="e">
        <f>COUNTIF('[1]Deals (Exits)'!$B:$B,A1740)</f>
        <v>#VALUE!</v>
      </c>
      <c r="AV1740" s="17" t="e">
        <f>SUMIFS('[1]Deals (investment)'!$C:$C,'[1]Deals (investment)'!$B:$B,$A1740,'[1]Deals (investment)'!$T:$T,AV$1)</f>
        <v>#VALUE!</v>
      </c>
      <c r="AW1740" s="17" t="e">
        <f>SUMIFS('[1]Deals (investment)'!$C:$C,'[1]Deals (investment)'!$B:$B,$A1740,'[1]Deals (investment)'!$T:$T,AW$1)</f>
        <v>#VALUE!</v>
      </c>
      <c r="AX1740" s="17" t="e">
        <f>SUMIFS('[1]Deals (investment)'!$C:$C,'[1]Deals (investment)'!$B:$B,$A1740,'[1]Deals (investment)'!$T:$T,AX$1)</f>
        <v>#VALUE!</v>
      </c>
      <c r="AY1740" s="17" t="e">
        <f>SUMIFS('[1]Deals (investment)'!$C:$C,'[1]Deals (investment)'!$B:$B,$A1740,'[1]Deals (investment)'!$T:$T,AY$1)</f>
        <v>#VALUE!</v>
      </c>
      <c r="AZ1740" s="17" t="e">
        <f>SUMIFS('[1]Deals (investment)'!$C:$C,'[1]Deals (investment)'!$B:$B,$A1740,'[1]Deals (investment)'!$T:$T,AZ$1)</f>
        <v>#VALUE!</v>
      </c>
      <c r="BA1740" s="17" t="e">
        <f>SUMIFS('[1]Deals (investment)'!$C:$C,'[1]Deals (investment)'!$B:$B,$A1740,'[1]Deals (investment)'!$T:$T,BA$1)</f>
        <v>#VALUE!</v>
      </c>
      <c r="BB1740" s="17" t="e">
        <f>SUMIFS('[1]Deals (investment)'!$C:$C,'[1]Deals (investment)'!$B:$B,$A1740,'[1]Deals (investment)'!$T:$T,BB$1)</f>
        <v>#VALUE!</v>
      </c>
      <c r="BC1740" s="17" t="e">
        <f>SUMIFS('[1]Deals (Exits)'!$C:$C,'[1]Deals (Exits)'!$B:$B,$A1740)</f>
        <v>#VALUE!</v>
      </c>
      <c r="BD1740" s="17" t="e">
        <f>SUMIFS('[1]Deals (investment)'!$C:$C,'[1]Deals (investment)'!$B:$B,$A1740,'[1]Deals (investment)'!$V:$V,BD$1)</f>
        <v>#VALUE!</v>
      </c>
      <c r="BE1740" s="17" t="e">
        <f>SUMIFS('[1]Deals (investment)'!$C:$C,'[1]Deals (investment)'!$B:$B,$A1740,'[1]Deals (investment)'!$V:$V,BE$1)</f>
        <v>#VALUE!</v>
      </c>
      <c r="BF1740" s="17" t="e">
        <f>SUMIFS('[1]Deals (investment)'!$C:$C,'[1]Deals (investment)'!$B:$B,$A1740,'[1]Deals (investment)'!$V:$V,BF$1)</f>
        <v>#VALUE!</v>
      </c>
      <c r="BG1740" s="17" t="e">
        <f>SUMIFS('[1]Deals (investment)'!$C:$C,'[1]Deals (investment)'!$B:$B,$A1740,'[1]Deals (investment)'!$V:$V,BG$1)</f>
        <v>#VALUE!</v>
      </c>
      <c r="BH1740" s="17" t="e">
        <f>SUMIFS('[1]Deals (investment)'!$C:$C,'[1]Deals (investment)'!$B:$B,$A1740,'[1]Deals (investment)'!$V:$V,BH$1)</f>
        <v>#VALUE!</v>
      </c>
      <c r="BI1740" s="17" t="e">
        <f>SUMIFS('[1]Deals (investment)'!$C:$C,'[1]Deals (investment)'!$B:$B,$A1740,'[1]Deals (investment)'!$V:$V,BI$1)</f>
        <v>#VALUE!</v>
      </c>
      <c r="BJ1740" s="17" t="e">
        <f>SUMIFS('[1]Deals (investment)'!$C:$C,'[1]Deals (investment)'!$B:$B,$A1740,'[1]Deals (investment)'!$V:$V,BJ$1)</f>
        <v>#VALUE!</v>
      </c>
      <c r="BK1740" s="17" t="e">
        <f>SUMIFS('[1]Deals (investment)'!$C:$C,'[1]Deals (investment)'!$B:$B,$A1740,'[1]Deals (investment)'!$V:$V,BK$1)</f>
        <v>#VALUE!</v>
      </c>
      <c r="BL1740" s="17" t="e">
        <f>SUMIFS('[1]Deals (investment)'!$C:$C,'[1]Deals (investment)'!$B:$B,$A1740,'[1]Deals (investment)'!$V:$V,BL$1)</f>
        <v>#VALUE!</v>
      </c>
      <c r="BM1740" s="17" t="e">
        <f>SUMIFS('[1]Deals (investment)'!$C:$C,'[1]Deals (investment)'!$B:$B,$A1740,'[1]Deals (investment)'!$V:$V,BM$1)</f>
        <v>#VALUE!</v>
      </c>
      <c r="BN1740" s="15"/>
      <c r="BO1740" s="15"/>
      <c r="BP1740" s="22"/>
      <c r="BQ1740" s="15"/>
      <c r="BR1740" s="15"/>
      <c r="BS1740" s="15"/>
      <c r="BT1740" s="15"/>
      <c r="BU1740" s="15"/>
      <c r="BV1740" s="15"/>
      <c r="BW1740" s="15"/>
      <c r="BX1740" s="15"/>
      <c r="BY1740" s="15"/>
      <c r="BZ1740" s="15"/>
      <c r="CA1740" s="15"/>
      <c r="CB1740" s="15"/>
      <c r="CC1740" s="15"/>
      <c r="CD1740" s="15" t="str">
        <f t="shared" si="272"/>
        <v>WazinsureIntegrated platform connecting insurance stakeholders, and leverages on data analytics to help insurance players meet their sales target.</v>
      </c>
      <c r="CE1740" s="15"/>
      <c r="CF1740" s="15"/>
      <c r="CG1740" s="15"/>
      <c r="CH1740" s="15"/>
      <c r="CI1740" s="15"/>
      <c r="CJ1740" s="15"/>
    </row>
    <row r="1741" spans="1:88" ht="12.75">
      <c r="A1741" s="15" t="s">
        <v>11236</v>
      </c>
      <c r="B1741" s="15" t="s">
        <v>11237</v>
      </c>
      <c r="C1741" s="15" t="s">
        <v>58</v>
      </c>
      <c r="D1741" s="16">
        <v>2016</v>
      </c>
      <c r="E1741" s="15" t="s">
        <v>128</v>
      </c>
      <c r="F1741" s="15"/>
      <c r="G1741" s="15" t="s">
        <v>129</v>
      </c>
      <c r="H1741" s="15"/>
      <c r="I1741" s="15" t="s">
        <v>129</v>
      </c>
      <c r="J1741" s="15"/>
      <c r="K1741" s="17" t="e">
        <f t="shared" si="262"/>
        <v>#VALUE!</v>
      </c>
      <c r="L1741" s="15"/>
      <c r="M1741" s="18" t="e">
        <f t="shared" si="253"/>
        <v>#VALUE!</v>
      </c>
      <c r="N1741" s="15"/>
      <c r="O1741" s="15"/>
      <c r="P1741" s="15"/>
      <c r="Q1741" s="15"/>
      <c r="R1741" s="15"/>
      <c r="S1741" s="19"/>
      <c r="T1741" s="15"/>
      <c r="U1741" s="17"/>
      <c r="V1741" s="15" t="s">
        <v>11238</v>
      </c>
      <c r="W1741" s="15"/>
      <c r="X1741" s="15" t="s">
        <v>404</v>
      </c>
      <c r="Y1741" s="15" t="s">
        <v>11239</v>
      </c>
      <c r="AB1741" s="32">
        <v>43506</v>
      </c>
      <c r="AC1741" s="21" t="s">
        <v>11240</v>
      </c>
      <c r="AD1741" s="21" t="s">
        <v>11241</v>
      </c>
      <c r="AE1741" s="21" t="s">
        <v>11242</v>
      </c>
      <c r="AF1741" s="21" t="s">
        <v>11243</v>
      </c>
      <c r="AG1741" s="22">
        <f t="shared" si="271"/>
        <v>0.5161290322580645</v>
      </c>
      <c r="AH1741" s="15" t="str">
        <f t="shared" si="273"/>
        <v/>
      </c>
      <c r="AI1741" s="22" t="str">
        <f>VLOOKUP(A1741,'[1]Deals (investment)'!$B$2:$Z$1497,1,FALSE)</f>
        <v>WiRE Microsystems</v>
      </c>
      <c r="AJ1741" s="22">
        <f>VLOOKUP(A1741,'[1]Deals (investment)'!$B$2:$Z$870,15,FALSE)</f>
        <v>0</v>
      </c>
      <c r="AK1741" s="17" t="e">
        <f>VLOOKUP(A1741,'[1]Deals (Exits)'!B:B,1,FALSE)</f>
        <v>#N/A</v>
      </c>
      <c r="AL1741" s="23">
        <f>VLOOKUP(G1741,[1]Lookups!$V$3:$Y$197,4,FALSE)</f>
        <v>0</v>
      </c>
      <c r="AM1741" s="17" t="str">
        <f>VLOOKUP(X1741,[1]Lookups!$B$3:$C$200,2,FALSE)</f>
        <v>Other Technologies &amp; Information Technology</v>
      </c>
      <c r="AN1741" s="17" t="e">
        <f>VLOOKUP(R1741,[1]Lookups!$H$3:$I$69,2,FALSE)</f>
        <v>#N/A</v>
      </c>
      <c r="AO1741" s="17" t="e">
        <f>VLOOKUP(T1741,[1]Lookups!$H$3:$I$69,2,FALSE)</f>
        <v>#N/A</v>
      </c>
      <c r="AP1741" s="17" t="e">
        <f>VLOOKUP(AN1741,[1]Lookups!$N$3:$O$11,2,FALSE)</f>
        <v>#N/A</v>
      </c>
      <c r="AQ1741" s="18" t="e">
        <f>COUNTIFS('[1]Deals (investment)'!$B:$B,$A1741)</f>
        <v>#VALUE!</v>
      </c>
      <c r="AR1741" s="18" t="e">
        <f>COUNTIFS('[1]Deals (investment)'!$B:$B,$A1741,'[1]Deals (investment)'!$T:$T,$AW$1)+COUNTIFS('[1]Deals (investment)'!$B:$B,$A1741,'[1]Deals (investment)'!$T:$T,$AX$1)+COUNTIFS('[1]Deals (investment)'!$B:$B,$A1741,'[1]Deals (investment)'!$T:$T,$AY$1)</f>
        <v>#VALUE!</v>
      </c>
      <c r="AS1741" s="17" t="e">
        <f>SUMIFS('[1]Deals (investment)'!$C:$C,'[1]Deals (investment)'!$B:$B,$A1741)</f>
        <v>#VALUE!</v>
      </c>
      <c r="AT1741" s="17" t="e">
        <f t="shared" si="263"/>
        <v>#VALUE!</v>
      </c>
      <c r="AU1741" s="18" t="e">
        <f>COUNTIF('[1]Deals (Exits)'!$B:$B,A1741)</f>
        <v>#VALUE!</v>
      </c>
      <c r="AV1741" s="17" t="e">
        <f>SUMIFS('[1]Deals (investment)'!$C:$C,'[1]Deals (investment)'!$B:$B,$A1741,'[1]Deals (investment)'!$T:$T,AV$1)</f>
        <v>#VALUE!</v>
      </c>
      <c r="AW1741" s="17" t="e">
        <f>SUMIFS('[1]Deals (investment)'!$C:$C,'[1]Deals (investment)'!$B:$B,$A1741,'[1]Deals (investment)'!$T:$T,AW$1)</f>
        <v>#VALUE!</v>
      </c>
      <c r="AX1741" s="17" t="e">
        <f>SUMIFS('[1]Deals (investment)'!$C:$C,'[1]Deals (investment)'!$B:$B,$A1741,'[1]Deals (investment)'!$T:$T,AX$1)</f>
        <v>#VALUE!</v>
      </c>
      <c r="AY1741" s="17" t="e">
        <f>SUMIFS('[1]Deals (investment)'!$C:$C,'[1]Deals (investment)'!$B:$B,$A1741,'[1]Deals (investment)'!$T:$T,AY$1)</f>
        <v>#VALUE!</v>
      </c>
      <c r="AZ1741" s="17" t="e">
        <f>SUMIFS('[1]Deals (investment)'!$C:$C,'[1]Deals (investment)'!$B:$B,$A1741,'[1]Deals (investment)'!$T:$T,AZ$1)</f>
        <v>#VALUE!</v>
      </c>
      <c r="BA1741" s="17" t="e">
        <f>SUMIFS('[1]Deals (investment)'!$C:$C,'[1]Deals (investment)'!$B:$B,$A1741,'[1]Deals (investment)'!$T:$T,BA$1)</f>
        <v>#VALUE!</v>
      </c>
      <c r="BB1741" s="17" t="e">
        <f>SUMIFS('[1]Deals (investment)'!$C:$C,'[1]Deals (investment)'!$B:$B,$A1741,'[1]Deals (investment)'!$T:$T,BB$1)</f>
        <v>#VALUE!</v>
      </c>
      <c r="BC1741" s="17" t="e">
        <f>SUMIFS('[1]Deals (Exits)'!$C:$C,'[1]Deals (Exits)'!$B:$B,$A1741)</f>
        <v>#VALUE!</v>
      </c>
      <c r="BD1741" s="17" t="e">
        <f>SUMIFS('[1]Deals (investment)'!$C:$C,'[1]Deals (investment)'!$B:$B,$A1741,'[1]Deals (investment)'!$V:$V,BD$1)</f>
        <v>#VALUE!</v>
      </c>
      <c r="BE1741" s="17" t="e">
        <f>SUMIFS('[1]Deals (investment)'!$C:$C,'[1]Deals (investment)'!$B:$B,$A1741,'[1]Deals (investment)'!$V:$V,BE$1)</f>
        <v>#VALUE!</v>
      </c>
      <c r="BF1741" s="17" t="e">
        <f>SUMIFS('[1]Deals (investment)'!$C:$C,'[1]Deals (investment)'!$B:$B,$A1741,'[1]Deals (investment)'!$V:$V,BF$1)</f>
        <v>#VALUE!</v>
      </c>
      <c r="BG1741" s="17" t="e">
        <f>SUMIFS('[1]Deals (investment)'!$C:$C,'[1]Deals (investment)'!$B:$B,$A1741,'[1]Deals (investment)'!$V:$V,BG$1)</f>
        <v>#VALUE!</v>
      </c>
      <c r="BH1741" s="17" t="e">
        <f>SUMIFS('[1]Deals (investment)'!$C:$C,'[1]Deals (investment)'!$B:$B,$A1741,'[1]Deals (investment)'!$V:$V,BH$1)</f>
        <v>#VALUE!</v>
      </c>
      <c r="BI1741" s="17" t="e">
        <f>SUMIFS('[1]Deals (investment)'!$C:$C,'[1]Deals (investment)'!$B:$B,$A1741,'[1]Deals (investment)'!$V:$V,BI$1)</f>
        <v>#VALUE!</v>
      </c>
      <c r="BJ1741" s="17" t="e">
        <f>SUMIFS('[1]Deals (investment)'!$C:$C,'[1]Deals (investment)'!$B:$B,$A1741,'[1]Deals (investment)'!$V:$V,BJ$1)</f>
        <v>#VALUE!</v>
      </c>
      <c r="BK1741" s="17" t="e">
        <f>SUMIFS('[1]Deals (investment)'!$C:$C,'[1]Deals (investment)'!$B:$B,$A1741,'[1]Deals (investment)'!$V:$V,BK$1)</f>
        <v>#VALUE!</v>
      </c>
      <c r="BL1741" s="17" t="e">
        <f>SUMIFS('[1]Deals (investment)'!$C:$C,'[1]Deals (investment)'!$B:$B,$A1741,'[1]Deals (investment)'!$V:$V,BL$1)</f>
        <v>#VALUE!</v>
      </c>
      <c r="BM1741" s="17" t="e">
        <f>SUMIFS('[1]Deals (investment)'!$C:$C,'[1]Deals (investment)'!$B:$B,$A1741,'[1]Deals (investment)'!$V:$V,BM$1)</f>
        <v>#VALUE!</v>
      </c>
      <c r="BN1741" s="15"/>
      <c r="BO1741" s="15"/>
      <c r="BP1741" s="22"/>
      <c r="BQ1741" s="15"/>
      <c r="BR1741" s="15"/>
      <c r="BS1741" s="15"/>
      <c r="BT1741" s="15"/>
      <c r="BU1741" s="15"/>
      <c r="BV1741" s="15"/>
      <c r="BW1741" s="15"/>
      <c r="BX1741" s="15"/>
      <c r="BY1741" s="15"/>
      <c r="BZ1741" s="15"/>
      <c r="CA1741" s="15"/>
      <c r="CB1741" s="15"/>
      <c r="CC1741" s="15"/>
      <c r="CD1741" s="15" t="str">
        <f t="shared" si="272"/>
        <v>Wire MicrosystemsConnecting imagination to reality via Providing humanity with an incredibly stable &amp; data loss free computing experience.Active</v>
      </c>
      <c r="CE1741" s="15"/>
      <c r="CF1741" s="15"/>
      <c r="CG1741" s="15"/>
      <c r="CH1741" s="15"/>
      <c r="CI1741" s="15"/>
      <c r="CJ1741" s="15"/>
    </row>
    <row r="1742" spans="1:88" ht="12.75">
      <c r="A1742" s="15" t="s">
        <v>11244</v>
      </c>
      <c r="B1742" s="15" t="s">
        <v>11245</v>
      </c>
      <c r="C1742" s="15"/>
      <c r="D1742" s="16">
        <v>2015</v>
      </c>
      <c r="E1742" s="15" t="s">
        <v>11246</v>
      </c>
      <c r="F1742" s="15"/>
      <c r="G1742" s="15"/>
      <c r="H1742" s="15"/>
      <c r="I1742" s="15"/>
      <c r="J1742" s="15"/>
      <c r="K1742" s="17" t="e">
        <f t="shared" si="262"/>
        <v>#VALUE!</v>
      </c>
      <c r="L1742" s="15"/>
      <c r="M1742" s="18" t="e">
        <f t="shared" si="253"/>
        <v>#VALUE!</v>
      </c>
      <c r="N1742" s="15"/>
      <c r="O1742" s="15"/>
      <c r="P1742" s="15"/>
      <c r="Q1742" s="15"/>
      <c r="R1742" s="15"/>
      <c r="S1742" s="19"/>
      <c r="T1742" s="15"/>
      <c r="U1742" s="17"/>
      <c r="V1742" s="15" t="s">
        <v>11247</v>
      </c>
      <c r="W1742" s="15"/>
      <c r="X1742" s="15" t="s">
        <v>158</v>
      </c>
      <c r="Y1742" s="15" t="s">
        <v>11248</v>
      </c>
      <c r="AB1742" s="20"/>
      <c r="AC1742" s="21" t="s">
        <v>11249</v>
      </c>
      <c r="AD1742" s="21" t="s">
        <v>11250</v>
      </c>
      <c r="AE1742" s="21" t="s">
        <v>11251</v>
      </c>
      <c r="AF1742" s="21" t="s">
        <v>11252</v>
      </c>
      <c r="AG1742" s="22">
        <f t="shared" si="271"/>
        <v>0.38709677419354838</v>
      </c>
      <c r="AH1742" s="15" t="str">
        <f t="shared" si="273"/>
        <v/>
      </c>
      <c r="AI1742" s="22" t="e">
        <f>VLOOKUP(A1742,'[1]Deals (investment)'!$B$2:$Z$1497,1,FALSE)</f>
        <v>#N/A</v>
      </c>
      <c r="AJ1742" s="22" t="e">
        <f>VLOOKUP(A1742,'[1]Deals (investment)'!$B$2:$Z$870,15,FALSE)</f>
        <v>#N/A</v>
      </c>
      <c r="AK1742" s="17" t="e">
        <f>VLOOKUP(A1742,'[1]Deals (Exits)'!B:B,1,FALSE)</f>
        <v>#N/A</v>
      </c>
      <c r="AL1742" s="23" t="e">
        <f>VLOOKUP(G1742,[1]Lookups!$V$3:$Y$197,4,FALSE)</f>
        <v>#N/A</v>
      </c>
      <c r="AM1742" s="17" t="str">
        <f>VLOOKUP(X1742,[1]Lookups!$B$3:$C$200,2,FALSE)</f>
        <v>Financial Services</v>
      </c>
      <c r="AN1742" s="17" t="e">
        <f>VLOOKUP(R1742,[1]Lookups!$H$3:$I$69,2,FALSE)</f>
        <v>#N/A</v>
      </c>
      <c r="AO1742" s="17" t="e">
        <f>VLOOKUP(T1742,[1]Lookups!$H$3:$I$69,2,FALSE)</f>
        <v>#N/A</v>
      </c>
      <c r="AP1742" s="17" t="e">
        <f>VLOOKUP(AN1742,[1]Lookups!$N$3:$O$11,2,FALSE)</f>
        <v>#N/A</v>
      </c>
      <c r="AQ1742" s="18" t="e">
        <f>COUNTIFS('[1]Deals (investment)'!$B:$B,$A1742)</f>
        <v>#VALUE!</v>
      </c>
      <c r="AR1742" s="18" t="e">
        <f>COUNTIFS('[1]Deals (investment)'!$B:$B,$A1742,'[1]Deals (investment)'!$T:$T,$AW$1)+COUNTIFS('[1]Deals (investment)'!$B:$B,$A1742,'[1]Deals (investment)'!$T:$T,$AX$1)+COUNTIFS('[1]Deals (investment)'!$B:$B,$A1742,'[1]Deals (investment)'!$T:$T,$AY$1)</f>
        <v>#VALUE!</v>
      </c>
      <c r="AS1742" s="17" t="e">
        <f>SUMIFS('[1]Deals (investment)'!$C:$C,'[1]Deals (investment)'!$B:$B,$A1742)</f>
        <v>#VALUE!</v>
      </c>
      <c r="AT1742" s="17" t="e">
        <f t="shared" si="263"/>
        <v>#VALUE!</v>
      </c>
      <c r="AU1742" s="18" t="e">
        <f>COUNTIF('[1]Deals (Exits)'!$B:$B,A1742)</f>
        <v>#VALUE!</v>
      </c>
      <c r="AV1742" s="17" t="e">
        <f>SUMIFS('[1]Deals (investment)'!$C:$C,'[1]Deals (investment)'!$B:$B,$A1742,'[1]Deals (investment)'!$T:$T,AV$1)</f>
        <v>#VALUE!</v>
      </c>
      <c r="AW1742" s="17" t="e">
        <f>SUMIFS('[1]Deals (investment)'!$C:$C,'[1]Deals (investment)'!$B:$B,$A1742,'[1]Deals (investment)'!$T:$T,AW$1)</f>
        <v>#VALUE!</v>
      </c>
      <c r="AX1742" s="17" t="e">
        <f>SUMIFS('[1]Deals (investment)'!$C:$C,'[1]Deals (investment)'!$B:$B,$A1742,'[1]Deals (investment)'!$T:$T,AX$1)</f>
        <v>#VALUE!</v>
      </c>
      <c r="AY1742" s="17" t="e">
        <f>SUMIFS('[1]Deals (investment)'!$C:$C,'[1]Deals (investment)'!$B:$B,$A1742,'[1]Deals (investment)'!$T:$T,AY$1)</f>
        <v>#VALUE!</v>
      </c>
      <c r="AZ1742" s="17" t="e">
        <f>SUMIFS('[1]Deals (investment)'!$C:$C,'[1]Deals (investment)'!$B:$B,$A1742,'[1]Deals (investment)'!$T:$T,AZ$1)</f>
        <v>#VALUE!</v>
      </c>
      <c r="BA1742" s="17" t="e">
        <f>SUMIFS('[1]Deals (investment)'!$C:$C,'[1]Deals (investment)'!$B:$B,$A1742,'[1]Deals (investment)'!$T:$T,BA$1)</f>
        <v>#VALUE!</v>
      </c>
      <c r="BB1742" s="17" t="e">
        <f>SUMIFS('[1]Deals (investment)'!$C:$C,'[1]Deals (investment)'!$B:$B,$A1742,'[1]Deals (investment)'!$T:$T,BB$1)</f>
        <v>#VALUE!</v>
      </c>
      <c r="BC1742" s="17" t="e">
        <f>SUMIFS('[1]Deals (Exits)'!$C:$C,'[1]Deals (Exits)'!$B:$B,$A1742)</f>
        <v>#VALUE!</v>
      </c>
      <c r="BD1742" s="17" t="e">
        <f>SUMIFS('[1]Deals (investment)'!$C:$C,'[1]Deals (investment)'!$B:$B,$A1742,'[1]Deals (investment)'!$V:$V,BD$1)</f>
        <v>#VALUE!</v>
      </c>
      <c r="BE1742" s="17" t="e">
        <f>SUMIFS('[1]Deals (investment)'!$C:$C,'[1]Deals (investment)'!$B:$B,$A1742,'[1]Deals (investment)'!$V:$V,BE$1)</f>
        <v>#VALUE!</v>
      </c>
      <c r="BF1742" s="17" t="e">
        <f>SUMIFS('[1]Deals (investment)'!$C:$C,'[1]Deals (investment)'!$B:$B,$A1742,'[1]Deals (investment)'!$V:$V,BF$1)</f>
        <v>#VALUE!</v>
      </c>
      <c r="BG1742" s="17" t="e">
        <f>SUMIFS('[1]Deals (investment)'!$C:$C,'[1]Deals (investment)'!$B:$B,$A1742,'[1]Deals (investment)'!$V:$V,BG$1)</f>
        <v>#VALUE!</v>
      </c>
      <c r="BH1742" s="17" t="e">
        <f>SUMIFS('[1]Deals (investment)'!$C:$C,'[1]Deals (investment)'!$B:$B,$A1742,'[1]Deals (investment)'!$V:$V,BH$1)</f>
        <v>#VALUE!</v>
      </c>
      <c r="BI1742" s="17" t="e">
        <f>SUMIFS('[1]Deals (investment)'!$C:$C,'[1]Deals (investment)'!$B:$B,$A1742,'[1]Deals (investment)'!$V:$V,BI$1)</f>
        <v>#VALUE!</v>
      </c>
      <c r="BJ1742" s="17" t="e">
        <f>SUMIFS('[1]Deals (investment)'!$C:$C,'[1]Deals (investment)'!$B:$B,$A1742,'[1]Deals (investment)'!$V:$V,BJ$1)</f>
        <v>#VALUE!</v>
      </c>
      <c r="BK1742" s="17" t="e">
        <f>SUMIFS('[1]Deals (investment)'!$C:$C,'[1]Deals (investment)'!$B:$B,$A1742,'[1]Deals (investment)'!$V:$V,BK$1)</f>
        <v>#VALUE!</v>
      </c>
      <c r="BL1742" s="17" t="e">
        <f>SUMIFS('[1]Deals (investment)'!$C:$C,'[1]Deals (investment)'!$B:$B,$A1742,'[1]Deals (investment)'!$V:$V,BL$1)</f>
        <v>#VALUE!</v>
      </c>
      <c r="BM1742" s="17" t="e">
        <f>SUMIFS('[1]Deals (investment)'!$C:$C,'[1]Deals (investment)'!$B:$B,$A1742,'[1]Deals (investment)'!$V:$V,BM$1)</f>
        <v>#VALUE!</v>
      </c>
      <c r="BN1742" s="15"/>
      <c r="BO1742" s="15"/>
      <c r="BP1742" s="22"/>
      <c r="BQ1742" s="15"/>
      <c r="BR1742" s="15"/>
      <c r="BS1742" s="15"/>
      <c r="BT1742" s="15"/>
      <c r="BU1742" s="15"/>
      <c r="BV1742" s="15"/>
      <c r="BW1742" s="15"/>
      <c r="BX1742" s="15"/>
      <c r="BY1742" s="15"/>
      <c r="BZ1742" s="15"/>
      <c r="CA1742" s="15"/>
      <c r="CB1742" s="15"/>
      <c r="CC1742" s="15"/>
      <c r="CD1742" s="15" t="str">
        <f t="shared" si="272"/>
        <v>WeCashUpWeCashUp enables organizations to go global and manage cross-network, cross-border, cross-currency and interoperable payments seamlessly.</v>
      </c>
      <c r="CE1742" s="15"/>
      <c r="CF1742" s="15"/>
      <c r="CG1742" s="15"/>
      <c r="CH1742" s="15"/>
      <c r="CI1742" s="15"/>
      <c r="CJ1742" s="15"/>
    </row>
    <row r="1743" spans="1:88" ht="12.75">
      <c r="A1743" s="15" t="s">
        <v>11253</v>
      </c>
      <c r="B1743" s="15" t="s">
        <v>11254</v>
      </c>
      <c r="C1743" s="15"/>
      <c r="D1743" s="16">
        <v>2015</v>
      </c>
      <c r="E1743" s="15" t="s">
        <v>6963</v>
      </c>
      <c r="F1743" s="15"/>
      <c r="G1743" s="15"/>
      <c r="H1743" s="15"/>
      <c r="I1743" s="15"/>
      <c r="J1743" s="15"/>
      <c r="K1743" s="17" t="e">
        <f t="shared" si="262"/>
        <v>#VALUE!</v>
      </c>
      <c r="L1743" s="15"/>
      <c r="M1743" s="18" t="e">
        <f t="shared" si="253"/>
        <v>#VALUE!</v>
      </c>
      <c r="N1743" s="15"/>
      <c r="O1743" s="15"/>
      <c r="P1743" s="15"/>
      <c r="Q1743" s="15"/>
      <c r="R1743" s="15"/>
      <c r="S1743" s="19"/>
      <c r="T1743" s="15"/>
      <c r="U1743" s="17"/>
      <c r="V1743" s="15" t="s">
        <v>11255</v>
      </c>
      <c r="W1743" s="15"/>
      <c r="X1743" s="15" t="s">
        <v>191</v>
      </c>
      <c r="Y1743" s="15"/>
      <c r="AB1743" s="20"/>
      <c r="AC1743" s="21" t="s">
        <v>11256</v>
      </c>
      <c r="AD1743" s="21" t="s">
        <v>11257</v>
      </c>
      <c r="AE1743" s="21" t="s">
        <v>11258</v>
      </c>
      <c r="AF1743" s="21" t="s">
        <v>11259</v>
      </c>
      <c r="AG1743" s="22">
        <f t="shared" si="271"/>
        <v>0.35483870967741937</v>
      </c>
      <c r="AH1743" s="15" t="e">
        <f t="shared" si="273"/>
        <v>#VALUE!</v>
      </c>
      <c r="AI1743" s="22" t="e">
        <f>VLOOKUP(A1743,'[1]Deals (investment)'!$B$2:$Z$1497,1,FALSE)</f>
        <v>#N/A</v>
      </c>
      <c r="AJ1743" s="22" t="e">
        <f>VLOOKUP(A1743,'[1]Deals (investment)'!$B$2:$Z$870,15,FALSE)</f>
        <v>#N/A</v>
      </c>
      <c r="AK1743" s="17" t="e">
        <f>VLOOKUP(A1743,'[1]Deals (Exits)'!B:B,1,FALSE)</f>
        <v>#N/A</v>
      </c>
      <c r="AL1743" s="23" t="e">
        <f>VLOOKUP(G1743,[1]Lookups!$V$3:$Y$197,4,FALSE)</f>
        <v>#N/A</v>
      </c>
      <c r="AM1743" s="17" t="str">
        <f>VLOOKUP(X1743,[1]Lookups!$B$3:$C$200,2,FALSE)</f>
        <v>Education</v>
      </c>
      <c r="AN1743" s="17" t="e">
        <f>VLOOKUP(R1743,[1]Lookups!$H$3:$I$69,2,FALSE)</f>
        <v>#N/A</v>
      </c>
      <c r="AO1743" s="17" t="e">
        <f>VLOOKUP(T1743,[1]Lookups!$H$3:$I$69,2,FALSE)</f>
        <v>#N/A</v>
      </c>
      <c r="AP1743" s="17" t="e">
        <f>VLOOKUP(AN1743,[1]Lookups!$N$3:$O$11,2,FALSE)</f>
        <v>#N/A</v>
      </c>
      <c r="AQ1743" s="18" t="e">
        <f>COUNTIFS('[1]Deals (investment)'!$B:$B,$A1743)</f>
        <v>#VALUE!</v>
      </c>
      <c r="AR1743" s="18" t="e">
        <f>COUNTIFS('[1]Deals (investment)'!$B:$B,$A1743,'[1]Deals (investment)'!$T:$T,$AW$1)+COUNTIFS('[1]Deals (investment)'!$B:$B,$A1743,'[1]Deals (investment)'!$T:$T,$AX$1)+COUNTIFS('[1]Deals (investment)'!$B:$B,$A1743,'[1]Deals (investment)'!$T:$T,$AY$1)</f>
        <v>#VALUE!</v>
      </c>
      <c r="AS1743" s="17" t="e">
        <f>SUMIFS('[1]Deals (investment)'!$C:$C,'[1]Deals (investment)'!$B:$B,$A1743)</f>
        <v>#VALUE!</v>
      </c>
      <c r="AT1743" s="17" t="e">
        <f t="shared" si="263"/>
        <v>#VALUE!</v>
      </c>
      <c r="AU1743" s="18" t="e">
        <f>COUNTIF('[1]Deals (Exits)'!$B:$B,A1743)</f>
        <v>#VALUE!</v>
      </c>
      <c r="AV1743" s="17" t="e">
        <f>SUMIFS('[1]Deals (investment)'!$C:$C,'[1]Deals (investment)'!$B:$B,$A1743,'[1]Deals (investment)'!$T:$T,AV$1)</f>
        <v>#VALUE!</v>
      </c>
      <c r="AW1743" s="17" t="e">
        <f>SUMIFS('[1]Deals (investment)'!$C:$C,'[1]Deals (investment)'!$B:$B,$A1743,'[1]Deals (investment)'!$T:$T,AW$1)</f>
        <v>#VALUE!</v>
      </c>
      <c r="AX1743" s="17" t="e">
        <f>SUMIFS('[1]Deals (investment)'!$C:$C,'[1]Deals (investment)'!$B:$B,$A1743,'[1]Deals (investment)'!$T:$T,AX$1)</f>
        <v>#VALUE!</v>
      </c>
      <c r="AY1743" s="17" t="e">
        <f>SUMIFS('[1]Deals (investment)'!$C:$C,'[1]Deals (investment)'!$B:$B,$A1743,'[1]Deals (investment)'!$T:$T,AY$1)</f>
        <v>#VALUE!</v>
      </c>
      <c r="AZ1743" s="17" t="e">
        <f>SUMIFS('[1]Deals (investment)'!$C:$C,'[1]Deals (investment)'!$B:$B,$A1743,'[1]Deals (investment)'!$T:$T,AZ$1)</f>
        <v>#VALUE!</v>
      </c>
      <c r="BA1743" s="17" t="e">
        <f>SUMIFS('[1]Deals (investment)'!$C:$C,'[1]Deals (investment)'!$B:$B,$A1743,'[1]Deals (investment)'!$T:$T,BA$1)</f>
        <v>#VALUE!</v>
      </c>
      <c r="BB1743" s="17" t="e">
        <f>SUMIFS('[1]Deals (investment)'!$C:$C,'[1]Deals (investment)'!$B:$B,$A1743,'[1]Deals (investment)'!$T:$T,BB$1)</f>
        <v>#VALUE!</v>
      </c>
      <c r="BC1743" s="17" t="e">
        <f>SUMIFS('[1]Deals (Exits)'!$C:$C,'[1]Deals (Exits)'!$B:$B,$A1743)</f>
        <v>#VALUE!</v>
      </c>
      <c r="BD1743" s="17" t="e">
        <f>SUMIFS('[1]Deals (investment)'!$C:$C,'[1]Deals (investment)'!$B:$B,$A1743,'[1]Deals (investment)'!$V:$V,BD$1)</f>
        <v>#VALUE!</v>
      </c>
      <c r="BE1743" s="17" t="e">
        <f>SUMIFS('[1]Deals (investment)'!$C:$C,'[1]Deals (investment)'!$B:$B,$A1743,'[1]Deals (investment)'!$V:$V,BE$1)</f>
        <v>#VALUE!</v>
      </c>
      <c r="BF1743" s="17" t="e">
        <f>SUMIFS('[1]Deals (investment)'!$C:$C,'[1]Deals (investment)'!$B:$B,$A1743,'[1]Deals (investment)'!$V:$V,BF$1)</f>
        <v>#VALUE!</v>
      </c>
      <c r="BG1743" s="17" t="e">
        <f>SUMIFS('[1]Deals (investment)'!$C:$C,'[1]Deals (investment)'!$B:$B,$A1743,'[1]Deals (investment)'!$V:$V,BG$1)</f>
        <v>#VALUE!</v>
      </c>
      <c r="BH1743" s="17" t="e">
        <f>SUMIFS('[1]Deals (investment)'!$C:$C,'[1]Deals (investment)'!$B:$B,$A1743,'[1]Deals (investment)'!$V:$V,BH$1)</f>
        <v>#VALUE!</v>
      </c>
      <c r="BI1743" s="17" t="e">
        <f>SUMIFS('[1]Deals (investment)'!$C:$C,'[1]Deals (investment)'!$B:$B,$A1743,'[1]Deals (investment)'!$V:$V,BI$1)</f>
        <v>#VALUE!</v>
      </c>
      <c r="BJ1743" s="17" t="e">
        <f>SUMIFS('[1]Deals (investment)'!$C:$C,'[1]Deals (investment)'!$B:$B,$A1743,'[1]Deals (investment)'!$V:$V,BJ$1)</f>
        <v>#VALUE!</v>
      </c>
      <c r="BK1743" s="17" t="e">
        <f>SUMIFS('[1]Deals (investment)'!$C:$C,'[1]Deals (investment)'!$B:$B,$A1743,'[1]Deals (investment)'!$V:$V,BK$1)</f>
        <v>#VALUE!</v>
      </c>
      <c r="BL1743" s="17" t="e">
        <f>SUMIFS('[1]Deals (investment)'!$C:$C,'[1]Deals (investment)'!$B:$B,$A1743,'[1]Deals (investment)'!$V:$V,BL$1)</f>
        <v>#VALUE!</v>
      </c>
      <c r="BM1743" s="17" t="e">
        <f>SUMIFS('[1]Deals (investment)'!$C:$C,'[1]Deals (investment)'!$B:$B,$A1743,'[1]Deals (investment)'!$V:$V,BM$1)</f>
        <v>#VALUE!</v>
      </c>
      <c r="BN1743" s="15"/>
      <c r="BO1743" s="15"/>
      <c r="BP1743" s="22"/>
      <c r="BQ1743" s="15"/>
      <c r="BR1743" s="15"/>
      <c r="BS1743" s="15"/>
      <c r="BT1743" s="15"/>
      <c r="BU1743" s="15"/>
      <c r="BV1743" s="15"/>
      <c r="BW1743" s="15"/>
      <c r="BX1743" s="15"/>
      <c r="BY1743" s="15"/>
      <c r="BZ1743" s="15"/>
      <c r="CA1743" s="15"/>
      <c r="CB1743" s="15"/>
      <c r="CC1743" s="15"/>
      <c r="CD1743" s="15" t="str">
        <f t="shared" si="272"/>
        <v>Wecode LandWeCode Land is a social venture where anyone can get access to a digital job or launch a digital business only with a computer and internet connection.WeCode Land is developing training to help 18 to 35 years old economically inactive youth join the labor market by getting access to digital jobs or launching their own digital business. The trainings range from 2 hours’ workshops to three months’ part time courses. The fields of those trainings are Soft Skills, Business Skills, Coding Skills and design.</v>
      </c>
      <c r="CE1743" s="15"/>
      <c r="CF1743" s="15"/>
      <c r="CG1743" s="15"/>
      <c r="CH1743" s="15"/>
      <c r="CI1743" s="15"/>
      <c r="CJ1743" s="15"/>
    </row>
    <row r="1744" spans="1:88" ht="12.75">
      <c r="A1744" s="15" t="s">
        <v>11260</v>
      </c>
      <c r="B1744" s="15" t="s">
        <v>11261</v>
      </c>
      <c r="C1744" s="15"/>
      <c r="D1744" s="16">
        <v>2015</v>
      </c>
      <c r="E1744" s="15" t="s">
        <v>11262</v>
      </c>
      <c r="F1744" s="15"/>
      <c r="G1744" s="15"/>
      <c r="H1744" s="15"/>
      <c r="I1744" s="15"/>
      <c r="J1744" s="15"/>
      <c r="K1744" s="17" t="e">
        <f t="shared" si="262"/>
        <v>#VALUE!</v>
      </c>
      <c r="L1744" s="15"/>
      <c r="M1744" s="18" t="e">
        <f t="shared" si="253"/>
        <v>#VALUE!</v>
      </c>
      <c r="N1744" s="15"/>
      <c r="O1744" s="15"/>
      <c r="P1744" s="15"/>
      <c r="Q1744" s="15"/>
      <c r="R1744" s="15"/>
      <c r="S1744" s="19"/>
      <c r="T1744" s="15"/>
      <c r="U1744" s="17"/>
      <c r="V1744" s="15" t="s">
        <v>5141</v>
      </c>
      <c r="W1744" s="15"/>
      <c r="X1744" s="15" t="s">
        <v>404</v>
      </c>
      <c r="Y1744" s="15" t="s">
        <v>11263</v>
      </c>
      <c r="AB1744" s="20"/>
      <c r="AC1744" s="21" t="s">
        <v>11264</v>
      </c>
      <c r="AD1744" s="21" t="s">
        <v>11265</v>
      </c>
      <c r="AE1744" s="15"/>
      <c r="AF1744" s="15"/>
      <c r="AG1744" s="22">
        <f t="shared" si="271"/>
        <v>0.32258064516129031</v>
      </c>
      <c r="AH1744" s="15" t="str">
        <f t="shared" si="273"/>
        <v/>
      </c>
      <c r="AI1744" s="22" t="e">
        <f>VLOOKUP(A1744,'[1]Deals (investment)'!$B$2:$Z$1497,1,FALSE)</f>
        <v>#N/A</v>
      </c>
      <c r="AJ1744" s="22" t="e">
        <f>VLOOKUP(A1744,'[1]Deals (investment)'!$B$2:$Z$870,15,FALSE)</f>
        <v>#N/A</v>
      </c>
      <c r="AK1744" s="17" t="e">
        <f>VLOOKUP(A1744,'[1]Deals (Exits)'!B:B,1,FALSE)</f>
        <v>#N/A</v>
      </c>
      <c r="AL1744" s="23" t="e">
        <f>VLOOKUP(G1744,[1]Lookups!$V$3:$Y$197,4,FALSE)</f>
        <v>#N/A</v>
      </c>
      <c r="AM1744" s="17" t="str">
        <f>VLOOKUP(X1744,[1]Lookups!$B$3:$C$200,2,FALSE)</f>
        <v>Other Technologies &amp; Information Technology</v>
      </c>
      <c r="AN1744" s="17" t="e">
        <f>VLOOKUP(R1744,[1]Lookups!$H$3:$I$69,2,FALSE)</f>
        <v>#N/A</v>
      </c>
      <c r="AO1744" s="17" t="e">
        <f>VLOOKUP(T1744,[1]Lookups!$H$3:$I$69,2,FALSE)</f>
        <v>#N/A</v>
      </c>
      <c r="AP1744" s="17" t="e">
        <f>VLOOKUP(AN1744,[1]Lookups!$N$3:$O$11,2,FALSE)</f>
        <v>#N/A</v>
      </c>
      <c r="AQ1744" s="18" t="e">
        <f>COUNTIFS('[1]Deals (investment)'!$B:$B,$A1744)</f>
        <v>#VALUE!</v>
      </c>
      <c r="AR1744" s="18" t="e">
        <f>COUNTIFS('[1]Deals (investment)'!$B:$B,$A1744,'[1]Deals (investment)'!$T:$T,$AW$1)+COUNTIFS('[1]Deals (investment)'!$B:$B,$A1744,'[1]Deals (investment)'!$T:$T,$AX$1)+COUNTIFS('[1]Deals (investment)'!$B:$B,$A1744,'[1]Deals (investment)'!$T:$T,$AY$1)</f>
        <v>#VALUE!</v>
      </c>
      <c r="AS1744" s="17" t="e">
        <f>SUMIFS('[1]Deals (investment)'!$C:$C,'[1]Deals (investment)'!$B:$B,$A1744)</f>
        <v>#VALUE!</v>
      </c>
      <c r="AT1744" s="17" t="e">
        <f t="shared" si="263"/>
        <v>#VALUE!</v>
      </c>
      <c r="AU1744" s="18" t="e">
        <f>COUNTIF('[1]Deals (Exits)'!$B:$B,A1744)</f>
        <v>#VALUE!</v>
      </c>
      <c r="AV1744" s="17" t="e">
        <f>SUMIFS('[1]Deals (investment)'!$C:$C,'[1]Deals (investment)'!$B:$B,$A1744,'[1]Deals (investment)'!$T:$T,AV$1)</f>
        <v>#VALUE!</v>
      </c>
      <c r="AW1744" s="17" t="e">
        <f>SUMIFS('[1]Deals (investment)'!$C:$C,'[1]Deals (investment)'!$B:$B,$A1744,'[1]Deals (investment)'!$T:$T,AW$1)</f>
        <v>#VALUE!</v>
      </c>
      <c r="AX1744" s="17" t="e">
        <f>SUMIFS('[1]Deals (investment)'!$C:$C,'[1]Deals (investment)'!$B:$B,$A1744,'[1]Deals (investment)'!$T:$T,AX$1)</f>
        <v>#VALUE!</v>
      </c>
      <c r="AY1744" s="17" t="e">
        <f>SUMIFS('[1]Deals (investment)'!$C:$C,'[1]Deals (investment)'!$B:$B,$A1744,'[1]Deals (investment)'!$T:$T,AY$1)</f>
        <v>#VALUE!</v>
      </c>
      <c r="AZ1744" s="17" t="e">
        <f>SUMIFS('[1]Deals (investment)'!$C:$C,'[1]Deals (investment)'!$B:$B,$A1744,'[1]Deals (investment)'!$T:$T,AZ$1)</f>
        <v>#VALUE!</v>
      </c>
      <c r="BA1744" s="17" t="e">
        <f>SUMIFS('[1]Deals (investment)'!$C:$C,'[1]Deals (investment)'!$B:$B,$A1744,'[1]Deals (investment)'!$T:$T,BA$1)</f>
        <v>#VALUE!</v>
      </c>
      <c r="BB1744" s="17" t="e">
        <f>SUMIFS('[1]Deals (investment)'!$C:$C,'[1]Deals (investment)'!$B:$B,$A1744,'[1]Deals (investment)'!$T:$T,BB$1)</f>
        <v>#VALUE!</v>
      </c>
      <c r="BC1744" s="17" t="e">
        <f>SUMIFS('[1]Deals (Exits)'!$C:$C,'[1]Deals (Exits)'!$B:$B,$A1744)</f>
        <v>#VALUE!</v>
      </c>
      <c r="BD1744" s="17" t="e">
        <f>SUMIFS('[1]Deals (investment)'!$C:$C,'[1]Deals (investment)'!$B:$B,$A1744,'[1]Deals (investment)'!$V:$V,BD$1)</f>
        <v>#VALUE!</v>
      </c>
      <c r="BE1744" s="17" t="e">
        <f>SUMIFS('[1]Deals (investment)'!$C:$C,'[1]Deals (investment)'!$B:$B,$A1744,'[1]Deals (investment)'!$V:$V,BE$1)</f>
        <v>#VALUE!</v>
      </c>
      <c r="BF1744" s="17" t="e">
        <f>SUMIFS('[1]Deals (investment)'!$C:$C,'[1]Deals (investment)'!$B:$B,$A1744,'[1]Deals (investment)'!$V:$V,BF$1)</f>
        <v>#VALUE!</v>
      </c>
      <c r="BG1744" s="17" t="e">
        <f>SUMIFS('[1]Deals (investment)'!$C:$C,'[1]Deals (investment)'!$B:$B,$A1744,'[1]Deals (investment)'!$V:$V,BG$1)</f>
        <v>#VALUE!</v>
      </c>
      <c r="BH1744" s="17" t="e">
        <f>SUMIFS('[1]Deals (investment)'!$C:$C,'[1]Deals (investment)'!$B:$B,$A1744,'[1]Deals (investment)'!$V:$V,BH$1)</f>
        <v>#VALUE!</v>
      </c>
      <c r="BI1744" s="17" t="e">
        <f>SUMIFS('[1]Deals (investment)'!$C:$C,'[1]Deals (investment)'!$B:$B,$A1744,'[1]Deals (investment)'!$V:$V,BI$1)</f>
        <v>#VALUE!</v>
      </c>
      <c r="BJ1744" s="17" t="e">
        <f>SUMIFS('[1]Deals (investment)'!$C:$C,'[1]Deals (investment)'!$B:$B,$A1744,'[1]Deals (investment)'!$V:$V,BJ$1)</f>
        <v>#VALUE!</v>
      </c>
      <c r="BK1744" s="17" t="e">
        <f>SUMIFS('[1]Deals (investment)'!$C:$C,'[1]Deals (investment)'!$B:$B,$A1744,'[1]Deals (investment)'!$V:$V,BK$1)</f>
        <v>#VALUE!</v>
      </c>
      <c r="BL1744" s="17" t="e">
        <f>SUMIFS('[1]Deals (investment)'!$C:$C,'[1]Deals (investment)'!$B:$B,$A1744,'[1]Deals (investment)'!$V:$V,BL$1)</f>
        <v>#VALUE!</v>
      </c>
      <c r="BM1744" s="17" t="e">
        <f>SUMIFS('[1]Deals (investment)'!$C:$C,'[1]Deals (investment)'!$B:$B,$A1744,'[1]Deals (investment)'!$V:$V,BM$1)</f>
        <v>#VALUE!</v>
      </c>
      <c r="BN1744" s="15"/>
      <c r="BO1744" s="15"/>
      <c r="BP1744" s="22"/>
      <c r="BQ1744" s="15"/>
      <c r="BR1744" s="15"/>
      <c r="BS1744" s="15"/>
      <c r="BT1744" s="15"/>
      <c r="BU1744" s="15"/>
      <c r="BV1744" s="15"/>
      <c r="BW1744" s="15"/>
      <c r="BX1744" s="15"/>
      <c r="BY1744" s="15"/>
      <c r="BZ1744" s="15"/>
      <c r="CA1744" s="15"/>
      <c r="CB1744" s="15"/>
      <c r="CC1744" s="15"/>
      <c r="CD1744" s="15"/>
      <c r="CE1744" s="15"/>
      <c r="CF1744" s="15"/>
      <c r="CG1744" s="15"/>
      <c r="CH1744" s="15"/>
      <c r="CI1744" s="15"/>
      <c r="CJ1744" s="15"/>
    </row>
    <row r="1745" spans="1:118" ht="12.75">
      <c r="A1745" s="15" t="s">
        <v>11266</v>
      </c>
      <c r="B1745" s="15" t="s">
        <v>11267</v>
      </c>
      <c r="C1745" s="15"/>
      <c r="D1745" s="16">
        <v>2006</v>
      </c>
      <c r="E1745" s="15" t="s">
        <v>6496</v>
      </c>
      <c r="F1745" s="15"/>
      <c r="G1745" s="15"/>
      <c r="H1745" s="15"/>
      <c r="I1745" s="15"/>
      <c r="J1745" s="15"/>
      <c r="K1745" s="17" t="e">
        <f t="shared" si="262"/>
        <v>#VALUE!</v>
      </c>
      <c r="L1745" s="15"/>
      <c r="M1745" s="18" t="e">
        <f t="shared" si="253"/>
        <v>#VALUE!</v>
      </c>
      <c r="N1745" s="15"/>
      <c r="O1745" s="15"/>
      <c r="P1745" s="15"/>
      <c r="Q1745" s="15"/>
      <c r="R1745" s="15"/>
      <c r="S1745" s="19"/>
      <c r="T1745" s="15"/>
      <c r="U1745" s="17"/>
      <c r="V1745" s="15" t="s">
        <v>11268</v>
      </c>
      <c r="W1745" s="15"/>
      <c r="X1745" s="15" t="s">
        <v>79</v>
      </c>
      <c r="Y1745" s="15" t="s">
        <v>11269</v>
      </c>
      <c r="AB1745" s="20"/>
      <c r="AC1745" s="21" t="s">
        <v>11270</v>
      </c>
      <c r="AD1745" s="21" t="s">
        <v>11271</v>
      </c>
      <c r="AE1745" s="21" t="s">
        <v>11272</v>
      </c>
      <c r="AF1745" s="21" t="s">
        <v>11273</v>
      </c>
      <c r="AG1745" s="22">
        <f t="shared" si="271"/>
        <v>0.38709677419354838</v>
      </c>
      <c r="AH1745" s="15" t="str">
        <f t="shared" si="273"/>
        <v/>
      </c>
      <c r="AI1745" s="22" t="e">
        <f>VLOOKUP(A1745,'[1]Deals (investment)'!$B$2:$Z$1497,1,FALSE)</f>
        <v>#N/A</v>
      </c>
      <c r="AJ1745" s="22" t="e">
        <f>VLOOKUP(A1745,'[1]Deals (investment)'!$B$2:$Z$870,15,FALSE)</f>
        <v>#N/A</v>
      </c>
      <c r="AK1745" s="17" t="e">
        <f>VLOOKUP(A1745,'[1]Deals (Exits)'!B:B,1,FALSE)</f>
        <v>#N/A</v>
      </c>
      <c r="AL1745" s="23" t="e">
        <f>VLOOKUP(G1745,[1]Lookups!$V$3:$Y$197,4,FALSE)</f>
        <v>#N/A</v>
      </c>
      <c r="AM1745" s="17" t="str">
        <f>VLOOKUP(X1745,[1]Lookups!$B$3:$C$200,2,FALSE)</f>
        <v>Other Technologies &amp; Information Technology</v>
      </c>
      <c r="AN1745" s="17" t="e">
        <f>VLOOKUP(R1745,[1]Lookups!$H$3:$I$69,2,FALSE)</f>
        <v>#N/A</v>
      </c>
      <c r="AO1745" s="17" t="e">
        <f>VLOOKUP(T1745,[1]Lookups!$H$3:$I$69,2,FALSE)</f>
        <v>#N/A</v>
      </c>
      <c r="AP1745" s="17" t="e">
        <f>VLOOKUP(AN1745,[1]Lookups!$N$3:$O$11,2,FALSE)</f>
        <v>#N/A</v>
      </c>
      <c r="AQ1745" s="18" t="e">
        <f>COUNTIFS('[1]Deals (investment)'!$B:$B,$A1745)</f>
        <v>#VALUE!</v>
      </c>
      <c r="AR1745" s="18" t="e">
        <f>COUNTIFS('[1]Deals (investment)'!$B:$B,$A1745,'[1]Deals (investment)'!$T:$T,$AW$1)+COUNTIFS('[1]Deals (investment)'!$B:$B,$A1745,'[1]Deals (investment)'!$T:$T,$AX$1)+COUNTIFS('[1]Deals (investment)'!$B:$B,$A1745,'[1]Deals (investment)'!$T:$T,$AY$1)</f>
        <v>#VALUE!</v>
      </c>
      <c r="AS1745" s="17" t="e">
        <f>SUMIFS('[1]Deals (investment)'!$C:$C,'[1]Deals (investment)'!$B:$B,$A1745)</f>
        <v>#VALUE!</v>
      </c>
      <c r="AT1745" s="17" t="e">
        <f t="shared" si="263"/>
        <v>#VALUE!</v>
      </c>
      <c r="AU1745" s="18" t="e">
        <f>COUNTIF('[1]Deals (Exits)'!$B:$B,A1745)</f>
        <v>#VALUE!</v>
      </c>
      <c r="AV1745" s="17" t="e">
        <f>SUMIFS('[1]Deals (investment)'!$C:$C,'[1]Deals (investment)'!$B:$B,$A1745,'[1]Deals (investment)'!$T:$T,AV$1)</f>
        <v>#VALUE!</v>
      </c>
      <c r="AW1745" s="17" t="e">
        <f>SUMIFS('[1]Deals (investment)'!$C:$C,'[1]Deals (investment)'!$B:$B,$A1745,'[1]Deals (investment)'!$T:$T,AW$1)</f>
        <v>#VALUE!</v>
      </c>
      <c r="AX1745" s="17" t="e">
        <f>SUMIFS('[1]Deals (investment)'!$C:$C,'[1]Deals (investment)'!$B:$B,$A1745,'[1]Deals (investment)'!$T:$T,AX$1)</f>
        <v>#VALUE!</v>
      </c>
      <c r="AY1745" s="17" t="e">
        <f>SUMIFS('[1]Deals (investment)'!$C:$C,'[1]Deals (investment)'!$B:$B,$A1745,'[1]Deals (investment)'!$T:$T,AY$1)</f>
        <v>#VALUE!</v>
      </c>
      <c r="AZ1745" s="17" t="e">
        <f>SUMIFS('[1]Deals (investment)'!$C:$C,'[1]Deals (investment)'!$B:$B,$A1745,'[1]Deals (investment)'!$T:$T,AZ$1)</f>
        <v>#VALUE!</v>
      </c>
      <c r="BA1745" s="17" t="e">
        <f>SUMIFS('[1]Deals (investment)'!$C:$C,'[1]Deals (investment)'!$B:$B,$A1745,'[1]Deals (investment)'!$T:$T,BA$1)</f>
        <v>#VALUE!</v>
      </c>
      <c r="BB1745" s="17" t="e">
        <f>SUMIFS('[1]Deals (investment)'!$C:$C,'[1]Deals (investment)'!$B:$B,$A1745,'[1]Deals (investment)'!$T:$T,BB$1)</f>
        <v>#VALUE!</v>
      </c>
      <c r="BC1745" s="17" t="e">
        <f>SUMIFS('[1]Deals (Exits)'!$C:$C,'[1]Deals (Exits)'!$B:$B,$A1745)</f>
        <v>#VALUE!</v>
      </c>
      <c r="BD1745" s="17" t="e">
        <f>SUMIFS('[1]Deals (investment)'!$C:$C,'[1]Deals (investment)'!$B:$B,$A1745,'[1]Deals (investment)'!$V:$V,BD$1)</f>
        <v>#VALUE!</v>
      </c>
      <c r="BE1745" s="17" t="e">
        <f>SUMIFS('[1]Deals (investment)'!$C:$C,'[1]Deals (investment)'!$B:$B,$A1745,'[1]Deals (investment)'!$V:$V,BE$1)</f>
        <v>#VALUE!</v>
      </c>
      <c r="BF1745" s="17" t="e">
        <f>SUMIFS('[1]Deals (investment)'!$C:$C,'[1]Deals (investment)'!$B:$B,$A1745,'[1]Deals (investment)'!$V:$V,BF$1)</f>
        <v>#VALUE!</v>
      </c>
      <c r="BG1745" s="17" t="e">
        <f>SUMIFS('[1]Deals (investment)'!$C:$C,'[1]Deals (investment)'!$B:$B,$A1745,'[1]Deals (investment)'!$V:$V,BG$1)</f>
        <v>#VALUE!</v>
      </c>
      <c r="BH1745" s="17" t="e">
        <f>SUMIFS('[1]Deals (investment)'!$C:$C,'[1]Deals (investment)'!$B:$B,$A1745,'[1]Deals (investment)'!$V:$V,BH$1)</f>
        <v>#VALUE!</v>
      </c>
      <c r="BI1745" s="17" t="e">
        <f>SUMIFS('[1]Deals (investment)'!$C:$C,'[1]Deals (investment)'!$B:$B,$A1745,'[1]Deals (investment)'!$V:$V,BI$1)</f>
        <v>#VALUE!</v>
      </c>
      <c r="BJ1745" s="17" t="e">
        <f>SUMIFS('[1]Deals (investment)'!$C:$C,'[1]Deals (investment)'!$B:$B,$A1745,'[1]Deals (investment)'!$V:$V,BJ$1)</f>
        <v>#VALUE!</v>
      </c>
      <c r="BK1745" s="17" t="e">
        <f>SUMIFS('[1]Deals (investment)'!$C:$C,'[1]Deals (investment)'!$B:$B,$A1745,'[1]Deals (investment)'!$V:$V,BK$1)</f>
        <v>#VALUE!</v>
      </c>
      <c r="BL1745" s="17" t="e">
        <f>SUMIFS('[1]Deals (investment)'!$C:$C,'[1]Deals (investment)'!$B:$B,$A1745,'[1]Deals (investment)'!$V:$V,BL$1)</f>
        <v>#VALUE!</v>
      </c>
      <c r="BM1745" s="17" t="e">
        <f>SUMIFS('[1]Deals (investment)'!$C:$C,'[1]Deals (investment)'!$B:$B,$A1745,'[1]Deals (investment)'!$V:$V,BM$1)</f>
        <v>#VALUE!</v>
      </c>
      <c r="BN1745" s="15"/>
      <c r="BO1745" s="15"/>
      <c r="BP1745" s="22"/>
      <c r="BQ1745" s="15"/>
      <c r="BR1745" s="15"/>
      <c r="BS1745" s="15"/>
      <c r="BT1745" s="15"/>
      <c r="BU1745" s="15"/>
      <c r="BV1745" s="15"/>
      <c r="BW1745" s="15"/>
      <c r="BX1745" s="15"/>
      <c r="BY1745" s="15"/>
      <c r="BZ1745" s="15"/>
      <c r="CA1745" s="15"/>
      <c r="CB1745" s="15"/>
      <c r="CC1745" s="15"/>
      <c r="CD1745" s="15" t="str">
        <f t="shared" ref="CD1745:CD1748" si="274">CONCATENATE(A1745,B1745,C1745)</f>
        <v>Wefix - South AfricaweFix is South Africa's premier Apple, Samsung &amp; Huawei Repair Specialists. With stores countrywide, we've got you covered!</v>
      </c>
      <c r="CE1745" s="15"/>
      <c r="CF1745" s="15"/>
      <c r="CG1745" s="15"/>
      <c r="CH1745" s="15"/>
      <c r="CI1745" s="15"/>
      <c r="CJ1745" s="15"/>
    </row>
    <row r="1746" spans="1:118" ht="12.75">
      <c r="A1746" s="15" t="s">
        <v>11274</v>
      </c>
      <c r="B1746" s="15" t="s">
        <v>11275</v>
      </c>
      <c r="C1746" s="15"/>
      <c r="D1746" s="16">
        <v>2017</v>
      </c>
      <c r="E1746" s="15" t="s">
        <v>11276</v>
      </c>
      <c r="F1746" s="15"/>
      <c r="G1746" s="15"/>
      <c r="H1746" s="15"/>
      <c r="I1746" s="15"/>
      <c r="J1746" s="15"/>
      <c r="K1746" s="17" t="e">
        <f t="shared" si="262"/>
        <v>#VALUE!</v>
      </c>
      <c r="L1746" s="15"/>
      <c r="M1746" s="18" t="e">
        <f t="shared" si="253"/>
        <v>#VALUE!</v>
      </c>
      <c r="N1746" s="15"/>
      <c r="O1746" s="15"/>
      <c r="P1746" s="15"/>
      <c r="Q1746" s="15"/>
      <c r="R1746" s="15"/>
      <c r="S1746" s="19"/>
      <c r="T1746" s="15"/>
      <c r="U1746" s="17"/>
      <c r="V1746" s="15" t="s">
        <v>11277</v>
      </c>
      <c r="W1746" s="15"/>
      <c r="X1746" s="15" t="s">
        <v>657</v>
      </c>
      <c r="Y1746" s="15" t="s">
        <v>11278</v>
      </c>
      <c r="AB1746" s="20"/>
      <c r="AC1746" s="21" t="s">
        <v>11279</v>
      </c>
      <c r="AD1746" s="21" t="s">
        <v>11280</v>
      </c>
      <c r="AE1746" s="21" t="s">
        <v>11281</v>
      </c>
      <c r="AF1746" s="21" t="s">
        <v>11282</v>
      </c>
      <c r="AG1746" s="22">
        <f t="shared" si="271"/>
        <v>0.38709677419354838</v>
      </c>
      <c r="AH1746" s="15" t="e">
        <f t="shared" si="273"/>
        <v>#VALUE!</v>
      </c>
      <c r="AI1746" s="22" t="e">
        <f>VLOOKUP(A1746,'[1]Deals (investment)'!$B$2:$Z$1497,1,FALSE)</f>
        <v>#N/A</v>
      </c>
      <c r="AJ1746" s="22" t="e">
        <f>VLOOKUP(A1746,'[1]Deals (investment)'!$B$2:$Z$870,15,FALSE)</f>
        <v>#N/A</v>
      </c>
      <c r="AK1746" s="17" t="e">
        <f>VLOOKUP(A1746,'[1]Deals (Exits)'!B:B,1,FALSE)</f>
        <v>#N/A</v>
      </c>
      <c r="AL1746" s="23" t="e">
        <f>VLOOKUP(G1746,[1]Lookups!$V$3:$Y$197,4,FALSE)</f>
        <v>#N/A</v>
      </c>
      <c r="AM1746" s="17" t="str">
        <f>VLOOKUP(X1746,[1]Lookups!$B$3:$C$200,2,FALSE)</f>
        <v>Emerging Technologies</v>
      </c>
      <c r="AN1746" s="17" t="e">
        <f>VLOOKUP(R1746,[1]Lookups!$H$3:$I$69,2,FALSE)</f>
        <v>#N/A</v>
      </c>
      <c r="AO1746" s="17" t="e">
        <f>VLOOKUP(T1746,[1]Lookups!$H$3:$I$69,2,FALSE)</f>
        <v>#N/A</v>
      </c>
      <c r="AP1746" s="17" t="e">
        <f>VLOOKUP(AN1746,[1]Lookups!$N$3:$O$11,2,FALSE)</f>
        <v>#N/A</v>
      </c>
      <c r="AQ1746" s="18" t="e">
        <f>COUNTIFS('[1]Deals (investment)'!$B:$B,$A1746)</f>
        <v>#VALUE!</v>
      </c>
      <c r="AR1746" s="18" t="e">
        <f>COUNTIFS('[1]Deals (investment)'!$B:$B,$A1746,'[1]Deals (investment)'!$T:$T,$AW$1)+COUNTIFS('[1]Deals (investment)'!$B:$B,$A1746,'[1]Deals (investment)'!$T:$T,$AX$1)+COUNTIFS('[1]Deals (investment)'!$B:$B,$A1746,'[1]Deals (investment)'!$T:$T,$AY$1)</f>
        <v>#VALUE!</v>
      </c>
      <c r="AS1746" s="17" t="e">
        <f>SUMIFS('[1]Deals (investment)'!$C:$C,'[1]Deals (investment)'!$B:$B,$A1746)</f>
        <v>#VALUE!</v>
      </c>
      <c r="AT1746" s="17" t="e">
        <f t="shared" si="263"/>
        <v>#VALUE!</v>
      </c>
      <c r="AU1746" s="18" t="e">
        <f>COUNTIF('[1]Deals (Exits)'!$B:$B,A1746)</f>
        <v>#VALUE!</v>
      </c>
      <c r="AV1746" s="17" t="e">
        <f>SUMIFS('[1]Deals (investment)'!$C:$C,'[1]Deals (investment)'!$B:$B,$A1746,'[1]Deals (investment)'!$T:$T,AV$1)</f>
        <v>#VALUE!</v>
      </c>
      <c r="AW1746" s="17" t="e">
        <f>SUMIFS('[1]Deals (investment)'!$C:$C,'[1]Deals (investment)'!$B:$B,$A1746,'[1]Deals (investment)'!$T:$T,AW$1)</f>
        <v>#VALUE!</v>
      </c>
      <c r="AX1746" s="17" t="e">
        <f>SUMIFS('[1]Deals (investment)'!$C:$C,'[1]Deals (investment)'!$B:$B,$A1746,'[1]Deals (investment)'!$T:$T,AX$1)</f>
        <v>#VALUE!</v>
      </c>
      <c r="AY1746" s="17" t="e">
        <f>SUMIFS('[1]Deals (investment)'!$C:$C,'[1]Deals (investment)'!$B:$B,$A1746,'[1]Deals (investment)'!$T:$T,AY$1)</f>
        <v>#VALUE!</v>
      </c>
      <c r="AZ1746" s="17" t="e">
        <f>SUMIFS('[1]Deals (investment)'!$C:$C,'[1]Deals (investment)'!$B:$B,$A1746,'[1]Deals (investment)'!$T:$T,AZ$1)</f>
        <v>#VALUE!</v>
      </c>
      <c r="BA1746" s="17" t="e">
        <f>SUMIFS('[1]Deals (investment)'!$C:$C,'[1]Deals (investment)'!$B:$B,$A1746,'[1]Deals (investment)'!$T:$T,BA$1)</f>
        <v>#VALUE!</v>
      </c>
      <c r="BB1746" s="17" t="e">
        <f>SUMIFS('[1]Deals (investment)'!$C:$C,'[1]Deals (investment)'!$B:$B,$A1746,'[1]Deals (investment)'!$T:$T,BB$1)</f>
        <v>#VALUE!</v>
      </c>
      <c r="BC1746" s="17" t="e">
        <f>SUMIFS('[1]Deals (Exits)'!$C:$C,'[1]Deals (Exits)'!$B:$B,$A1746)</f>
        <v>#VALUE!</v>
      </c>
      <c r="BD1746" s="17" t="e">
        <f>SUMIFS('[1]Deals (investment)'!$C:$C,'[1]Deals (investment)'!$B:$B,$A1746,'[1]Deals (investment)'!$V:$V,BD$1)</f>
        <v>#VALUE!</v>
      </c>
      <c r="BE1746" s="17" t="e">
        <f>SUMIFS('[1]Deals (investment)'!$C:$C,'[1]Deals (investment)'!$B:$B,$A1746,'[1]Deals (investment)'!$V:$V,BE$1)</f>
        <v>#VALUE!</v>
      </c>
      <c r="BF1746" s="17" t="e">
        <f>SUMIFS('[1]Deals (investment)'!$C:$C,'[1]Deals (investment)'!$B:$B,$A1746,'[1]Deals (investment)'!$V:$V,BF$1)</f>
        <v>#VALUE!</v>
      </c>
      <c r="BG1746" s="17" t="e">
        <f>SUMIFS('[1]Deals (investment)'!$C:$C,'[1]Deals (investment)'!$B:$B,$A1746,'[1]Deals (investment)'!$V:$V,BG$1)</f>
        <v>#VALUE!</v>
      </c>
      <c r="BH1746" s="17" t="e">
        <f>SUMIFS('[1]Deals (investment)'!$C:$C,'[1]Deals (investment)'!$B:$B,$A1746,'[1]Deals (investment)'!$V:$V,BH$1)</f>
        <v>#VALUE!</v>
      </c>
      <c r="BI1746" s="17" t="e">
        <f>SUMIFS('[1]Deals (investment)'!$C:$C,'[1]Deals (investment)'!$B:$B,$A1746,'[1]Deals (investment)'!$V:$V,BI$1)</f>
        <v>#VALUE!</v>
      </c>
      <c r="BJ1746" s="17" t="e">
        <f>SUMIFS('[1]Deals (investment)'!$C:$C,'[1]Deals (investment)'!$B:$B,$A1746,'[1]Deals (investment)'!$V:$V,BJ$1)</f>
        <v>#VALUE!</v>
      </c>
      <c r="BK1746" s="17" t="e">
        <f>SUMIFS('[1]Deals (investment)'!$C:$C,'[1]Deals (investment)'!$B:$B,$A1746,'[1]Deals (investment)'!$V:$V,BK$1)</f>
        <v>#VALUE!</v>
      </c>
      <c r="BL1746" s="17" t="e">
        <f>SUMIFS('[1]Deals (investment)'!$C:$C,'[1]Deals (investment)'!$B:$B,$A1746,'[1]Deals (investment)'!$V:$V,BL$1)</f>
        <v>#VALUE!</v>
      </c>
      <c r="BM1746" s="17" t="e">
        <f>SUMIFS('[1]Deals (investment)'!$C:$C,'[1]Deals (investment)'!$B:$B,$A1746,'[1]Deals (investment)'!$V:$V,BM$1)</f>
        <v>#VALUE!</v>
      </c>
      <c r="BN1746" s="15"/>
      <c r="BO1746" s="15"/>
      <c r="BP1746" s="22"/>
      <c r="BQ1746" s="15"/>
      <c r="BR1746" s="15"/>
      <c r="BS1746" s="15"/>
      <c r="BT1746" s="15"/>
      <c r="BU1746" s="15"/>
      <c r="BV1746" s="15"/>
      <c r="BW1746" s="15"/>
      <c r="BX1746" s="15"/>
      <c r="BY1746" s="15"/>
      <c r="BZ1746" s="15"/>
      <c r="CA1746" s="15"/>
      <c r="CB1746" s="15"/>
      <c r="CC1746" s="15"/>
      <c r="CD1746" s="15" t="str">
        <f t="shared" si="274"/>
        <v>Wefly AgriWeFly Agri is the Ivorian company that provides user-friendly, drone-enabled technologies and services developed exclusively for agriculture in Africa. Our promise is to give farmers eyes in the sky to remotely monitor crop progress, identify production inefficiencies and enable better crop management. Thanks to our drones’ advanced imaging capabilities, we empower farmers and give them new ways to increase yields, reduce costs and maximize productivity.</v>
      </c>
      <c r="CE1746" s="15"/>
      <c r="CF1746" s="15"/>
      <c r="CG1746" s="15"/>
      <c r="CH1746" s="15"/>
      <c r="CI1746" s="15"/>
      <c r="CJ1746" s="15"/>
    </row>
    <row r="1747" spans="1:118" ht="12.75">
      <c r="A1747" s="15" t="s">
        <v>11283</v>
      </c>
      <c r="B1747" s="15" t="s">
        <v>11284</v>
      </c>
      <c r="C1747" s="15" t="s">
        <v>58</v>
      </c>
      <c r="D1747" s="16">
        <v>2014</v>
      </c>
      <c r="E1747" s="15" t="s">
        <v>11285</v>
      </c>
      <c r="F1747" s="15"/>
      <c r="G1747" s="15" t="s">
        <v>702</v>
      </c>
      <c r="H1747" s="15"/>
      <c r="I1747" s="15" t="s">
        <v>702</v>
      </c>
      <c r="J1747" s="15"/>
      <c r="K1747" s="17" t="e">
        <f t="shared" si="262"/>
        <v>#VALUE!</v>
      </c>
      <c r="L1747" s="15"/>
      <c r="M1747" s="18" t="e">
        <f t="shared" si="253"/>
        <v>#VALUE!</v>
      </c>
      <c r="N1747" s="15"/>
      <c r="O1747" s="15"/>
      <c r="P1747" s="15"/>
      <c r="Q1747" s="15"/>
      <c r="R1747" s="15" t="s">
        <v>636</v>
      </c>
      <c r="S1747" s="19">
        <v>50000</v>
      </c>
      <c r="T1747" s="15" t="s">
        <v>636</v>
      </c>
      <c r="U1747" s="17">
        <v>50000</v>
      </c>
      <c r="V1747" s="15" t="s">
        <v>11286</v>
      </c>
      <c r="W1747" s="15"/>
      <c r="X1747" s="15" t="s">
        <v>11287</v>
      </c>
      <c r="Y1747" s="15" t="s">
        <v>11288</v>
      </c>
      <c r="AB1747" s="20" t="s">
        <v>286</v>
      </c>
      <c r="AC1747" s="21" t="s">
        <v>11289</v>
      </c>
      <c r="AD1747" s="21" t="s">
        <v>11290</v>
      </c>
      <c r="AE1747" s="21" t="s">
        <v>11291</v>
      </c>
      <c r="AF1747" s="21" t="s">
        <v>11292</v>
      </c>
      <c r="AG1747" s="22">
        <f t="shared" si="271"/>
        <v>0.64516129032258063</v>
      </c>
      <c r="AH1747" s="15" t="str">
        <f t="shared" si="273"/>
        <v/>
      </c>
      <c r="AI1747" s="22" t="str">
        <f>VLOOKUP(A1747,'[1]Deals (investment)'!$B$2:$Z$1497,1,FALSE)</f>
        <v>Wutiko</v>
      </c>
      <c r="AJ1747" s="22">
        <f>VLOOKUP(A1747,'[1]Deals (investment)'!$B$2:$Z$870,15,FALSE)</f>
        <v>1</v>
      </c>
      <c r="AK1747" s="17" t="e">
        <f>VLOOKUP(A1747,'[1]Deals (Exits)'!B:B,1,FALSE)</f>
        <v>#N/A</v>
      </c>
      <c r="AL1747" s="23">
        <f>VLOOKUP(G1747,[1]Lookups!$V$3:$Y$197,4,FALSE)</f>
        <v>0</v>
      </c>
      <c r="AM1747" s="17" t="e">
        <f>VLOOKUP(X1747,[1]Lookups!$B$3:$C$200,2,FALSE)</f>
        <v>#N/A</v>
      </c>
      <c r="AN1747" s="17" t="str">
        <f>VLOOKUP(R1747,[1]Lookups!$H$3:$I$69,2,FALSE)</f>
        <v>1. Grant</v>
      </c>
      <c r="AO1747" s="17" t="str">
        <f>VLOOKUP(T1747,[1]Lookups!$H$3:$I$69,2,FALSE)</f>
        <v>1. Grant</v>
      </c>
      <c r="AP1747" s="17" t="str">
        <f>VLOOKUP(AN1747,[1]Lookups!$N$3:$O$11,2,FALSE)</f>
        <v>Early</v>
      </c>
      <c r="AQ1747" s="18" t="e">
        <f>COUNTIFS('[1]Deals (investment)'!$B:$B,$A1747)</f>
        <v>#VALUE!</v>
      </c>
      <c r="AR1747" s="18" t="e">
        <f>COUNTIFS('[1]Deals (investment)'!$B:$B,$A1747,'[1]Deals (investment)'!$T:$T,$AW$1)+COUNTIFS('[1]Deals (investment)'!$B:$B,$A1747,'[1]Deals (investment)'!$T:$T,$AX$1)+COUNTIFS('[1]Deals (investment)'!$B:$B,$A1747,'[1]Deals (investment)'!$T:$T,$AY$1)</f>
        <v>#VALUE!</v>
      </c>
      <c r="AS1747" s="17" t="e">
        <f>SUMIFS('[1]Deals (investment)'!$C:$C,'[1]Deals (investment)'!$B:$B,$A1747)</f>
        <v>#VALUE!</v>
      </c>
      <c r="AT1747" s="17" t="e">
        <f t="shared" si="263"/>
        <v>#VALUE!</v>
      </c>
      <c r="AU1747" s="18" t="e">
        <f>COUNTIF('[1]Deals (Exits)'!$B:$B,A1747)</f>
        <v>#VALUE!</v>
      </c>
      <c r="AV1747" s="17" t="e">
        <f>SUMIFS('[1]Deals (investment)'!$C:$C,'[1]Deals (investment)'!$B:$B,$A1747,'[1]Deals (investment)'!$T:$T,AV$1)</f>
        <v>#VALUE!</v>
      </c>
      <c r="AW1747" s="17" t="e">
        <f>SUMIFS('[1]Deals (investment)'!$C:$C,'[1]Deals (investment)'!$B:$B,$A1747,'[1]Deals (investment)'!$T:$T,AW$1)</f>
        <v>#VALUE!</v>
      </c>
      <c r="AX1747" s="17" t="e">
        <f>SUMIFS('[1]Deals (investment)'!$C:$C,'[1]Deals (investment)'!$B:$B,$A1747,'[1]Deals (investment)'!$T:$T,AX$1)</f>
        <v>#VALUE!</v>
      </c>
      <c r="AY1747" s="17" t="e">
        <f>SUMIFS('[1]Deals (investment)'!$C:$C,'[1]Deals (investment)'!$B:$B,$A1747,'[1]Deals (investment)'!$T:$T,AY$1)</f>
        <v>#VALUE!</v>
      </c>
      <c r="AZ1747" s="17" t="e">
        <f>SUMIFS('[1]Deals (investment)'!$C:$C,'[1]Deals (investment)'!$B:$B,$A1747,'[1]Deals (investment)'!$T:$T,AZ$1)</f>
        <v>#VALUE!</v>
      </c>
      <c r="BA1747" s="17" t="e">
        <f>SUMIFS('[1]Deals (investment)'!$C:$C,'[1]Deals (investment)'!$B:$B,$A1747,'[1]Deals (investment)'!$T:$T,BA$1)</f>
        <v>#VALUE!</v>
      </c>
      <c r="BB1747" s="17" t="e">
        <f>SUMIFS('[1]Deals (investment)'!$C:$C,'[1]Deals (investment)'!$B:$B,$A1747,'[1]Deals (investment)'!$T:$T,BB$1)</f>
        <v>#VALUE!</v>
      </c>
      <c r="BC1747" s="17" t="e">
        <f>SUMIFS('[1]Deals (Exits)'!$C:$C,'[1]Deals (Exits)'!$B:$B,$A1747)</f>
        <v>#VALUE!</v>
      </c>
      <c r="BD1747" s="17" t="e">
        <f>SUMIFS('[1]Deals (investment)'!$C:$C,'[1]Deals (investment)'!$B:$B,$A1747,'[1]Deals (investment)'!$V:$V,BD$1)</f>
        <v>#VALUE!</v>
      </c>
      <c r="BE1747" s="17" t="e">
        <f>SUMIFS('[1]Deals (investment)'!$C:$C,'[1]Deals (investment)'!$B:$B,$A1747,'[1]Deals (investment)'!$V:$V,BE$1)</f>
        <v>#VALUE!</v>
      </c>
      <c r="BF1747" s="17" t="e">
        <f>SUMIFS('[1]Deals (investment)'!$C:$C,'[1]Deals (investment)'!$B:$B,$A1747,'[1]Deals (investment)'!$V:$V,BF$1)</f>
        <v>#VALUE!</v>
      </c>
      <c r="BG1747" s="17" t="e">
        <f>SUMIFS('[1]Deals (investment)'!$C:$C,'[1]Deals (investment)'!$B:$B,$A1747,'[1]Deals (investment)'!$V:$V,BG$1)</f>
        <v>#VALUE!</v>
      </c>
      <c r="BH1747" s="17" t="e">
        <f>SUMIFS('[1]Deals (investment)'!$C:$C,'[1]Deals (investment)'!$B:$B,$A1747,'[1]Deals (investment)'!$V:$V,BH$1)</f>
        <v>#VALUE!</v>
      </c>
      <c r="BI1747" s="17" t="e">
        <f>SUMIFS('[1]Deals (investment)'!$C:$C,'[1]Deals (investment)'!$B:$B,$A1747,'[1]Deals (investment)'!$V:$V,BI$1)</f>
        <v>#VALUE!</v>
      </c>
      <c r="BJ1747" s="17" t="e">
        <f>SUMIFS('[1]Deals (investment)'!$C:$C,'[1]Deals (investment)'!$B:$B,$A1747,'[1]Deals (investment)'!$V:$V,BJ$1)</f>
        <v>#VALUE!</v>
      </c>
      <c r="BK1747" s="17" t="e">
        <f>SUMIFS('[1]Deals (investment)'!$C:$C,'[1]Deals (investment)'!$B:$B,$A1747,'[1]Deals (investment)'!$V:$V,BK$1)</f>
        <v>#VALUE!</v>
      </c>
      <c r="BL1747" s="17" t="e">
        <f>SUMIFS('[1]Deals (investment)'!$C:$C,'[1]Deals (investment)'!$B:$B,$A1747,'[1]Deals (investment)'!$V:$V,BL$1)</f>
        <v>#VALUE!</v>
      </c>
      <c r="BM1747" s="17" t="e">
        <f>SUMIFS('[1]Deals (investment)'!$C:$C,'[1]Deals (investment)'!$B:$B,$A1747,'[1]Deals (investment)'!$V:$V,BM$1)</f>
        <v>#VALUE!</v>
      </c>
      <c r="BN1747" s="15"/>
      <c r="BO1747" s="15"/>
      <c r="BP1747" s="22"/>
      <c r="BQ1747" s="15"/>
      <c r="BR1747" s="15"/>
      <c r="BS1747" s="15"/>
      <c r="BT1747" s="15"/>
      <c r="BU1747" s="15"/>
      <c r="BV1747" s="15"/>
      <c r="BW1747" s="15"/>
      <c r="BX1747" s="15"/>
      <c r="BY1747" s="15"/>
      <c r="BZ1747" s="15"/>
      <c r="CA1747" s="15"/>
      <c r="CB1747" s="15"/>
      <c r="CC1747" s="15"/>
      <c r="CD1747" s="15" t="str">
        <f t="shared" si="274"/>
        <v>WutikoWutiko is a professional platform which connects people to best business opportunities. Our matchmaking algorithms are proudly made with love from Africa.Active</v>
      </c>
      <c r="CE1747" s="15"/>
      <c r="CF1747" s="15"/>
      <c r="CG1747" s="15"/>
      <c r="CH1747" s="15"/>
      <c r="CI1747" s="15"/>
      <c r="CJ1747" s="15"/>
      <c r="DN1747">
        <v>2018</v>
      </c>
    </row>
    <row r="1748" spans="1:118" ht="12.75">
      <c r="A1748" s="15" t="s">
        <v>11293</v>
      </c>
      <c r="B1748" s="15" t="s">
        <v>11294</v>
      </c>
      <c r="C1748" s="15"/>
      <c r="D1748" s="16">
        <v>2019</v>
      </c>
      <c r="E1748" s="15" t="s">
        <v>11295</v>
      </c>
      <c r="F1748" s="15"/>
      <c r="G1748" s="15"/>
      <c r="H1748" s="15"/>
      <c r="I1748" s="15"/>
      <c r="J1748" s="15"/>
      <c r="K1748" s="17" t="e">
        <f t="shared" si="262"/>
        <v>#VALUE!</v>
      </c>
      <c r="L1748" s="15"/>
      <c r="M1748" s="18" t="e">
        <f t="shared" si="253"/>
        <v>#VALUE!</v>
      </c>
      <c r="N1748" s="15"/>
      <c r="O1748" s="15"/>
      <c r="P1748" s="15"/>
      <c r="Q1748" s="15"/>
      <c r="R1748" s="15"/>
      <c r="S1748" s="19"/>
      <c r="T1748" s="15"/>
      <c r="U1748" s="17"/>
      <c r="V1748" s="15" t="s">
        <v>11296</v>
      </c>
      <c r="W1748" s="15"/>
      <c r="X1748" s="15" t="s">
        <v>79</v>
      </c>
      <c r="Y1748" s="15"/>
      <c r="AB1748" s="20"/>
      <c r="AC1748" s="21" t="s">
        <v>11297</v>
      </c>
      <c r="AD1748" s="21" t="s">
        <v>11298</v>
      </c>
      <c r="AE1748" s="21" t="s">
        <v>11299</v>
      </c>
      <c r="AF1748" s="21" t="s">
        <v>11300</v>
      </c>
      <c r="AG1748" s="22">
        <f t="shared" si="271"/>
        <v>0.35483870967741937</v>
      </c>
      <c r="AH1748" s="15" t="str">
        <f t="shared" si="273"/>
        <v/>
      </c>
      <c r="AI1748" s="22" t="e">
        <f>VLOOKUP(A1748,'[1]Deals (investment)'!$B$2:$Z$1497,1,FALSE)</f>
        <v>#N/A</v>
      </c>
      <c r="AJ1748" s="22" t="e">
        <f>VLOOKUP(A1748,'[1]Deals (investment)'!$B$2:$Z$870,15,FALSE)</f>
        <v>#N/A</v>
      </c>
      <c r="AK1748" s="17" t="e">
        <f>VLOOKUP(A1748,'[1]Deals (Exits)'!B:B,1,FALSE)</f>
        <v>#N/A</v>
      </c>
      <c r="AL1748" s="23" t="e">
        <f>VLOOKUP(G1748,[1]Lookups!$V$3:$Y$197,4,FALSE)</f>
        <v>#N/A</v>
      </c>
      <c r="AM1748" s="17" t="str">
        <f>VLOOKUP(X1748,[1]Lookups!$B$3:$C$200,2,FALSE)</f>
        <v>Other Technologies &amp; Information Technology</v>
      </c>
      <c r="AN1748" s="17" t="e">
        <f>VLOOKUP(R1748,[1]Lookups!$H$3:$I$69,2,FALSE)</f>
        <v>#N/A</v>
      </c>
      <c r="AO1748" s="17" t="e">
        <f>VLOOKUP(T1748,[1]Lookups!$H$3:$I$69,2,FALSE)</f>
        <v>#N/A</v>
      </c>
      <c r="AP1748" s="17" t="e">
        <f>VLOOKUP(AN1748,[1]Lookups!$N$3:$O$11,2,FALSE)</f>
        <v>#N/A</v>
      </c>
      <c r="AQ1748" s="18" t="e">
        <f>COUNTIFS('[1]Deals (investment)'!$B:$B,$A1748)</f>
        <v>#VALUE!</v>
      </c>
      <c r="AR1748" s="18" t="e">
        <f>COUNTIFS('[1]Deals (investment)'!$B:$B,$A1748,'[1]Deals (investment)'!$T:$T,$AW$1)+COUNTIFS('[1]Deals (investment)'!$B:$B,$A1748,'[1]Deals (investment)'!$T:$T,$AX$1)+COUNTIFS('[1]Deals (investment)'!$B:$B,$A1748,'[1]Deals (investment)'!$T:$T,$AY$1)</f>
        <v>#VALUE!</v>
      </c>
      <c r="AS1748" s="17" t="e">
        <f>SUMIFS('[1]Deals (investment)'!$C:$C,'[1]Deals (investment)'!$B:$B,$A1748)</f>
        <v>#VALUE!</v>
      </c>
      <c r="AT1748" s="17" t="e">
        <f t="shared" si="263"/>
        <v>#VALUE!</v>
      </c>
      <c r="AU1748" s="18" t="e">
        <f>COUNTIF('[1]Deals (Exits)'!$B:$B,A1748)</f>
        <v>#VALUE!</v>
      </c>
      <c r="AV1748" s="17" t="e">
        <f>SUMIFS('[1]Deals (investment)'!$C:$C,'[1]Deals (investment)'!$B:$B,$A1748,'[1]Deals (investment)'!$T:$T,AV$1)</f>
        <v>#VALUE!</v>
      </c>
      <c r="AW1748" s="17" t="e">
        <f>SUMIFS('[1]Deals (investment)'!$C:$C,'[1]Deals (investment)'!$B:$B,$A1748,'[1]Deals (investment)'!$T:$T,AW$1)</f>
        <v>#VALUE!</v>
      </c>
      <c r="AX1748" s="17" t="e">
        <f>SUMIFS('[1]Deals (investment)'!$C:$C,'[1]Deals (investment)'!$B:$B,$A1748,'[1]Deals (investment)'!$T:$T,AX$1)</f>
        <v>#VALUE!</v>
      </c>
      <c r="AY1748" s="17" t="e">
        <f>SUMIFS('[1]Deals (investment)'!$C:$C,'[1]Deals (investment)'!$B:$B,$A1748,'[1]Deals (investment)'!$T:$T,AY$1)</f>
        <v>#VALUE!</v>
      </c>
      <c r="AZ1748" s="17" t="e">
        <f>SUMIFS('[1]Deals (investment)'!$C:$C,'[1]Deals (investment)'!$B:$B,$A1748,'[1]Deals (investment)'!$T:$T,AZ$1)</f>
        <v>#VALUE!</v>
      </c>
      <c r="BA1748" s="17" t="e">
        <f>SUMIFS('[1]Deals (investment)'!$C:$C,'[1]Deals (investment)'!$B:$B,$A1748,'[1]Deals (investment)'!$T:$T,BA$1)</f>
        <v>#VALUE!</v>
      </c>
      <c r="BB1748" s="17" t="e">
        <f>SUMIFS('[1]Deals (investment)'!$C:$C,'[1]Deals (investment)'!$B:$B,$A1748,'[1]Deals (investment)'!$T:$T,BB$1)</f>
        <v>#VALUE!</v>
      </c>
      <c r="BC1748" s="17" t="e">
        <f>SUMIFS('[1]Deals (Exits)'!$C:$C,'[1]Deals (Exits)'!$B:$B,$A1748)</f>
        <v>#VALUE!</v>
      </c>
      <c r="BD1748" s="17" t="e">
        <f>SUMIFS('[1]Deals (investment)'!$C:$C,'[1]Deals (investment)'!$B:$B,$A1748,'[1]Deals (investment)'!$V:$V,BD$1)</f>
        <v>#VALUE!</v>
      </c>
      <c r="BE1748" s="17" t="e">
        <f>SUMIFS('[1]Deals (investment)'!$C:$C,'[1]Deals (investment)'!$B:$B,$A1748,'[1]Deals (investment)'!$V:$V,BE$1)</f>
        <v>#VALUE!</v>
      </c>
      <c r="BF1748" s="17" t="e">
        <f>SUMIFS('[1]Deals (investment)'!$C:$C,'[1]Deals (investment)'!$B:$B,$A1748,'[1]Deals (investment)'!$V:$V,BF$1)</f>
        <v>#VALUE!</v>
      </c>
      <c r="BG1748" s="17" t="e">
        <f>SUMIFS('[1]Deals (investment)'!$C:$C,'[1]Deals (investment)'!$B:$B,$A1748,'[1]Deals (investment)'!$V:$V,BG$1)</f>
        <v>#VALUE!</v>
      </c>
      <c r="BH1748" s="17" t="e">
        <f>SUMIFS('[1]Deals (investment)'!$C:$C,'[1]Deals (investment)'!$B:$B,$A1748,'[1]Deals (investment)'!$V:$V,BH$1)</f>
        <v>#VALUE!</v>
      </c>
      <c r="BI1748" s="17" t="e">
        <f>SUMIFS('[1]Deals (investment)'!$C:$C,'[1]Deals (investment)'!$B:$B,$A1748,'[1]Deals (investment)'!$V:$V,BI$1)</f>
        <v>#VALUE!</v>
      </c>
      <c r="BJ1748" s="17" t="e">
        <f>SUMIFS('[1]Deals (investment)'!$C:$C,'[1]Deals (investment)'!$B:$B,$A1748,'[1]Deals (investment)'!$V:$V,BJ$1)</f>
        <v>#VALUE!</v>
      </c>
      <c r="BK1748" s="17" t="e">
        <f>SUMIFS('[1]Deals (investment)'!$C:$C,'[1]Deals (investment)'!$B:$B,$A1748,'[1]Deals (investment)'!$V:$V,BK$1)</f>
        <v>#VALUE!</v>
      </c>
      <c r="BL1748" s="17" t="e">
        <f>SUMIFS('[1]Deals (investment)'!$C:$C,'[1]Deals (investment)'!$B:$B,$A1748,'[1]Deals (investment)'!$V:$V,BL$1)</f>
        <v>#VALUE!</v>
      </c>
      <c r="BM1748" s="17" t="e">
        <f>SUMIFS('[1]Deals (investment)'!$C:$C,'[1]Deals (investment)'!$B:$B,$A1748,'[1]Deals (investment)'!$V:$V,BM$1)</f>
        <v>#VALUE!</v>
      </c>
      <c r="BN1748" s="15"/>
      <c r="BO1748" s="15"/>
      <c r="BP1748" s="22"/>
      <c r="BQ1748" s="15"/>
      <c r="BR1748" s="15"/>
      <c r="BS1748" s="15"/>
      <c r="BT1748" s="15"/>
      <c r="BU1748" s="15"/>
      <c r="BV1748" s="15"/>
      <c r="BW1748" s="15"/>
      <c r="BX1748" s="15"/>
      <c r="BY1748" s="15"/>
      <c r="BZ1748" s="15"/>
      <c r="CA1748" s="15"/>
      <c r="CB1748" s="15"/>
      <c r="CC1748" s="15"/>
      <c r="CD1748" s="15" t="str">
        <f t="shared" si="274"/>
        <v>WenadataA WenaData foi lançada no dia 18 de mês de Dezembro de 2017 em Português e Inglês .</v>
      </c>
      <c r="CE1748" s="15"/>
      <c r="CF1748" s="15"/>
      <c r="CG1748" s="15"/>
      <c r="CH1748" s="15"/>
      <c r="CI1748" s="15"/>
      <c r="CJ1748" s="15"/>
    </row>
    <row r="1749" spans="1:118" ht="12.75">
      <c r="A1749" s="15" t="s">
        <v>11301</v>
      </c>
      <c r="B1749" s="15"/>
      <c r="C1749" s="15" t="s">
        <v>58</v>
      </c>
      <c r="D1749" s="16"/>
      <c r="E1749" s="15"/>
      <c r="F1749" s="15"/>
      <c r="G1749" s="15"/>
      <c r="H1749" s="15"/>
      <c r="I1749" s="15"/>
      <c r="J1749" s="15"/>
      <c r="K1749" s="17" t="e">
        <f t="shared" si="262"/>
        <v>#VALUE!</v>
      </c>
      <c r="L1749" s="15"/>
      <c r="M1749" s="18" t="e">
        <f t="shared" si="253"/>
        <v>#VALUE!</v>
      </c>
      <c r="N1749" s="15"/>
      <c r="O1749" s="15"/>
      <c r="P1749" s="15"/>
      <c r="Q1749" s="15"/>
      <c r="R1749" s="15"/>
      <c r="S1749" s="19"/>
      <c r="T1749" s="15"/>
      <c r="U1749" s="17"/>
      <c r="V1749" s="15"/>
      <c r="W1749" s="15"/>
      <c r="X1749" s="15"/>
      <c r="Y1749" s="15"/>
      <c r="AB1749" s="20"/>
      <c r="AC1749" s="21" t="s">
        <v>11302</v>
      </c>
      <c r="AD1749" s="15"/>
      <c r="AE1749" s="15"/>
      <c r="AF1749" s="15"/>
      <c r="AG1749" s="22">
        <f t="shared" si="271"/>
        <v>0.12903225806451613</v>
      </c>
      <c r="AH1749" s="15" t="str">
        <f t="shared" si="273"/>
        <v/>
      </c>
      <c r="AI1749" s="22" t="e">
        <f>VLOOKUP(A1749,'[1]Deals (investment)'!$B$2:$Z$1497,1,FALSE)</f>
        <v>#N/A</v>
      </c>
      <c r="AJ1749" s="22" t="e">
        <f>VLOOKUP(A1749,'[1]Deals (investment)'!$B$2:$Z$870,15,FALSE)</f>
        <v>#N/A</v>
      </c>
      <c r="AK1749" s="17" t="e">
        <f>VLOOKUP(A1749,'[1]Deals (Exits)'!B:B,1,FALSE)</f>
        <v>#N/A</v>
      </c>
      <c r="AL1749" s="23" t="e">
        <f>VLOOKUP(G1749,[1]Lookups!$V$3:$Y$197,4,FALSE)</f>
        <v>#N/A</v>
      </c>
      <c r="AM1749" s="17" t="e">
        <f>VLOOKUP(X1749,[1]Lookups!$B$3:$C$200,2,FALSE)</f>
        <v>#N/A</v>
      </c>
      <c r="AN1749" s="17" t="e">
        <f>VLOOKUP(R1749,[1]Lookups!$H$3:$I$69,2,FALSE)</f>
        <v>#N/A</v>
      </c>
      <c r="AO1749" s="17" t="e">
        <f>VLOOKUP(T1749,[1]Lookups!$H$3:$I$69,2,FALSE)</f>
        <v>#N/A</v>
      </c>
      <c r="AP1749" s="17" t="e">
        <f>VLOOKUP(AN1749,[1]Lookups!$N$3:$O$11,2,FALSE)</f>
        <v>#N/A</v>
      </c>
      <c r="AQ1749" s="18" t="e">
        <f>COUNTIFS('[1]Deals (investment)'!$B:$B,$A1749)</f>
        <v>#VALUE!</v>
      </c>
      <c r="AR1749" s="18" t="e">
        <f>COUNTIFS('[1]Deals (investment)'!$B:$B,$A1749,'[1]Deals (investment)'!$T:$T,$AW$1)+COUNTIFS('[1]Deals (investment)'!$B:$B,$A1749,'[1]Deals (investment)'!$T:$T,$AX$1)+COUNTIFS('[1]Deals (investment)'!$B:$B,$A1749,'[1]Deals (investment)'!$T:$T,$AY$1)</f>
        <v>#VALUE!</v>
      </c>
      <c r="AS1749" s="17" t="e">
        <f>SUMIFS('[1]Deals (investment)'!$C:$C,'[1]Deals (investment)'!$B:$B,$A1749)</f>
        <v>#VALUE!</v>
      </c>
      <c r="AT1749" s="17" t="e">
        <f t="shared" si="263"/>
        <v>#VALUE!</v>
      </c>
      <c r="AU1749" s="18" t="e">
        <f>COUNTIF('[1]Deals (Exits)'!$B:$B,A1749)</f>
        <v>#VALUE!</v>
      </c>
      <c r="AV1749" s="17" t="e">
        <f>SUMIFS('[1]Deals (investment)'!$C:$C,'[1]Deals (investment)'!$B:$B,$A1749,'[1]Deals (investment)'!$T:$T,AV$1)</f>
        <v>#VALUE!</v>
      </c>
      <c r="AW1749" s="17" t="e">
        <f>SUMIFS('[1]Deals (investment)'!$C:$C,'[1]Deals (investment)'!$B:$B,$A1749,'[1]Deals (investment)'!$T:$T,AW$1)</f>
        <v>#VALUE!</v>
      </c>
      <c r="AX1749" s="17" t="e">
        <f>SUMIFS('[1]Deals (investment)'!$C:$C,'[1]Deals (investment)'!$B:$B,$A1749,'[1]Deals (investment)'!$T:$T,AX$1)</f>
        <v>#VALUE!</v>
      </c>
      <c r="AY1749" s="17" t="e">
        <f>SUMIFS('[1]Deals (investment)'!$C:$C,'[1]Deals (investment)'!$B:$B,$A1749,'[1]Deals (investment)'!$T:$T,AY$1)</f>
        <v>#VALUE!</v>
      </c>
      <c r="AZ1749" s="17" t="e">
        <f>SUMIFS('[1]Deals (investment)'!$C:$C,'[1]Deals (investment)'!$B:$B,$A1749,'[1]Deals (investment)'!$T:$T,AZ$1)</f>
        <v>#VALUE!</v>
      </c>
      <c r="BA1749" s="17" t="e">
        <f>SUMIFS('[1]Deals (investment)'!$C:$C,'[1]Deals (investment)'!$B:$B,$A1749,'[1]Deals (investment)'!$T:$T,BA$1)</f>
        <v>#VALUE!</v>
      </c>
      <c r="BB1749" s="17" t="e">
        <f>SUMIFS('[1]Deals (investment)'!$C:$C,'[1]Deals (investment)'!$B:$B,$A1749,'[1]Deals (investment)'!$T:$T,BB$1)</f>
        <v>#VALUE!</v>
      </c>
      <c r="BC1749" s="17" t="e">
        <f>SUMIFS('[1]Deals (Exits)'!$C:$C,'[1]Deals (Exits)'!$B:$B,$A1749)</f>
        <v>#VALUE!</v>
      </c>
      <c r="BD1749" s="17" t="e">
        <f>SUMIFS('[1]Deals (investment)'!$C:$C,'[1]Deals (investment)'!$B:$B,$A1749,'[1]Deals (investment)'!$V:$V,BD$1)</f>
        <v>#VALUE!</v>
      </c>
      <c r="BE1749" s="17" t="e">
        <f>SUMIFS('[1]Deals (investment)'!$C:$C,'[1]Deals (investment)'!$B:$B,$A1749,'[1]Deals (investment)'!$V:$V,BE$1)</f>
        <v>#VALUE!</v>
      </c>
      <c r="BF1749" s="17" t="e">
        <f>SUMIFS('[1]Deals (investment)'!$C:$C,'[1]Deals (investment)'!$B:$B,$A1749,'[1]Deals (investment)'!$V:$V,BF$1)</f>
        <v>#VALUE!</v>
      </c>
      <c r="BG1749" s="17" t="e">
        <f>SUMIFS('[1]Deals (investment)'!$C:$C,'[1]Deals (investment)'!$B:$B,$A1749,'[1]Deals (investment)'!$V:$V,BG$1)</f>
        <v>#VALUE!</v>
      </c>
      <c r="BH1749" s="17" t="e">
        <f>SUMIFS('[1]Deals (investment)'!$C:$C,'[1]Deals (investment)'!$B:$B,$A1749,'[1]Deals (investment)'!$V:$V,BH$1)</f>
        <v>#VALUE!</v>
      </c>
      <c r="BI1749" s="17" t="e">
        <f>SUMIFS('[1]Deals (investment)'!$C:$C,'[1]Deals (investment)'!$B:$B,$A1749,'[1]Deals (investment)'!$V:$V,BI$1)</f>
        <v>#VALUE!</v>
      </c>
      <c r="BJ1749" s="17" t="e">
        <f>SUMIFS('[1]Deals (investment)'!$C:$C,'[1]Deals (investment)'!$B:$B,$A1749,'[1]Deals (investment)'!$V:$V,BJ$1)</f>
        <v>#VALUE!</v>
      </c>
      <c r="BK1749" s="17" t="e">
        <f>SUMIFS('[1]Deals (investment)'!$C:$C,'[1]Deals (investment)'!$B:$B,$A1749,'[1]Deals (investment)'!$V:$V,BK$1)</f>
        <v>#VALUE!</v>
      </c>
      <c r="BL1749" s="17" t="e">
        <f>SUMIFS('[1]Deals (investment)'!$C:$C,'[1]Deals (investment)'!$B:$B,$A1749,'[1]Deals (investment)'!$V:$V,BL$1)</f>
        <v>#VALUE!</v>
      </c>
      <c r="BM1749" s="17" t="e">
        <f>SUMIFS('[1]Deals (investment)'!$C:$C,'[1]Deals (investment)'!$B:$B,$A1749,'[1]Deals (investment)'!$V:$V,BM$1)</f>
        <v>#VALUE!</v>
      </c>
      <c r="BN1749" s="15"/>
      <c r="BO1749" s="15"/>
      <c r="BP1749" s="22"/>
      <c r="BQ1749" s="15"/>
      <c r="BR1749" s="15"/>
      <c r="BS1749" s="15"/>
      <c r="BT1749" s="15"/>
      <c r="BU1749" s="15"/>
      <c r="BV1749" s="15"/>
      <c r="BW1749" s="15"/>
      <c r="BX1749" s="15"/>
      <c r="BY1749" s="15"/>
      <c r="BZ1749" s="15"/>
      <c r="CA1749" s="15"/>
      <c r="CB1749" s="15"/>
      <c r="CC1749" s="15"/>
      <c r="CD1749" s="15"/>
      <c r="CE1749" s="15"/>
      <c r="CF1749" s="15"/>
      <c r="CG1749" s="15"/>
      <c r="CH1749" s="15"/>
      <c r="CI1749" s="15"/>
      <c r="CJ1749" s="15"/>
    </row>
    <row r="1750" spans="1:118" ht="12.75">
      <c r="A1750" s="15" t="s">
        <v>11303</v>
      </c>
      <c r="B1750" s="15" t="s">
        <v>11304</v>
      </c>
      <c r="C1750" s="15" t="s">
        <v>58</v>
      </c>
      <c r="D1750" s="16">
        <v>2013</v>
      </c>
      <c r="E1750" s="15" t="s">
        <v>128</v>
      </c>
      <c r="F1750" s="15"/>
      <c r="G1750" s="15" t="s">
        <v>129</v>
      </c>
      <c r="H1750" s="15"/>
      <c r="I1750" s="15" t="s">
        <v>129</v>
      </c>
      <c r="J1750" s="15"/>
      <c r="K1750" s="17" t="e">
        <f t="shared" si="262"/>
        <v>#VALUE!</v>
      </c>
      <c r="L1750" s="15"/>
      <c r="M1750" s="18" t="e">
        <f t="shared" si="253"/>
        <v>#VALUE!</v>
      </c>
      <c r="N1750" s="15"/>
      <c r="O1750" s="15"/>
      <c r="P1750" s="15"/>
      <c r="Q1750" s="15"/>
      <c r="R1750" s="15" t="s">
        <v>132</v>
      </c>
      <c r="S1750" s="19">
        <v>2700000</v>
      </c>
      <c r="T1750" s="17" t="s">
        <v>132</v>
      </c>
      <c r="U1750" s="17">
        <v>2700000</v>
      </c>
      <c r="V1750" s="15" t="s">
        <v>11305</v>
      </c>
      <c r="W1750" s="15">
        <v>0</v>
      </c>
      <c r="X1750" s="15" t="s">
        <v>64</v>
      </c>
      <c r="Y1750" s="15" t="s">
        <v>11306</v>
      </c>
      <c r="AB1750" s="20" t="s">
        <v>286</v>
      </c>
      <c r="AC1750" s="27" t="s">
        <v>11307</v>
      </c>
      <c r="AD1750" s="27" t="s">
        <v>11308</v>
      </c>
      <c r="AE1750" s="27" t="s">
        <v>11309</v>
      </c>
      <c r="AF1750" s="27" t="s">
        <v>11310</v>
      </c>
      <c r="AG1750" s="22">
        <f t="shared" si="271"/>
        <v>0.67741935483870963</v>
      </c>
      <c r="AH1750" s="15" t="str">
        <f t="shared" si="273"/>
        <v/>
      </c>
      <c r="AI1750" s="22" t="e">
        <f>VLOOKUP(A1750,'[1]Deals (investment)'!$B$2:$Z$1497,1,FALSE)</f>
        <v>#N/A</v>
      </c>
      <c r="AJ1750" s="22" t="e">
        <f>VLOOKUP(A1750,'[1]Deals (investment)'!$B$2:$Z$870,15,FALSE)</f>
        <v>#N/A</v>
      </c>
      <c r="AK1750" s="17" t="e">
        <f>VLOOKUP(A1750,'[1]Deals (Exits)'!B:B,1,FALSE)</f>
        <v>#N/A</v>
      </c>
      <c r="AL1750" s="23">
        <f>VLOOKUP(G1750,[1]Lookups!$V$3:$Y$197,4,FALSE)</f>
        <v>0</v>
      </c>
      <c r="AM1750" s="17" t="str">
        <f>VLOOKUP(X1750,[1]Lookups!$B$3:$C$200,2,FALSE)</f>
        <v>E-commerce &amp; Retail</v>
      </c>
      <c r="AN1750" s="17" t="str">
        <f>VLOOKUP(R1750,[1]Lookups!$H$3:$I$69,2,FALSE)</f>
        <v>3. Early Venture</v>
      </c>
      <c r="AO1750" s="17" t="str">
        <f>VLOOKUP(T1750,[1]Lookups!$H$3:$I$69,2,FALSE)</f>
        <v>3. Early Venture</v>
      </c>
      <c r="AP1750" s="17" t="str">
        <f>VLOOKUP(AN1750,[1]Lookups!$N$3:$O$11,2,FALSE)</f>
        <v>Early</v>
      </c>
      <c r="AQ1750" s="18" t="e">
        <f>COUNTIFS('[1]Deals (investment)'!$B:$B,$A1750)</f>
        <v>#VALUE!</v>
      </c>
      <c r="AR1750" s="18" t="e">
        <f>COUNTIFS('[1]Deals (investment)'!$B:$B,$A1750,'[1]Deals (investment)'!$T:$T,$AW$1)+COUNTIFS('[1]Deals (investment)'!$B:$B,$A1750,'[1]Deals (investment)'!$T:$T,$AX$1)+COUNTIFS('[1]Deals (investment)'!$B:$B,$A1750,'[1]Deals (investment)'!$T:$T,$AY$1)</f>
        <v>#VALUE!</v>
      </c>
      <c r="AS1750" s="17" t="e">
        <f>SUMIFS('[1]Deals (investment)'!$C:$C,'[1]Deals (investment)'!$B:$B,$A1750)</f>
        <v>#VALUE!</v>
      </c>
      <c r="AT1750" s="17" t="e">
        <f t="shared" si="263"/>
        <v>#VALUE!</v>
      </c>
      <c r="AU1750" s="18" t="e">
        <f>COUNTIF('[1]Deals (Exits)'!$B:$B,A1750)</f>
        <v>#VALUE!</v>
      </c>
      <c r="AV1750" s="17" t="e">
        <f>SUMIFS('[1]Deals (investment)'!$C:$C,'[1]Deals (investment)'!$B:$B,$A1750,'[1]Deals (investment)'!$T:$T,AV$1)</f>
        <v>#VALUE!</v>
      </c>
      <c r="AW1750" s="17" t="e">
        <f>SUMIFS('[1]Deals (investment)'!$C:$C,'[1]Deals (investment)'!$B:$B,$A1750,'[1]Deals (investment)'!$T:$T,AW$1)</f>
        <v>#VALUE!</v>
      </c>
      <c r="AX1750" s="17" t="e">
        <f>SUMIFS('[1]Deals (investment)'!$C:$C,'[1]Deals (investment)'!$B:$B,$A1750,'[1]Deals (investment)'!$T:$T,AX$1)</f>
        <v>#VALUE!</v>
      </c>
      <c r="AY1750" s="17" t="e">
        <f>SUMIFS('[1]Deals (investment)'!$C:$C,'[1]Deals (investment)'!$B:$B,$A1750,'[1]Deals (investment)'!$T:$T,AY$1)</f>
        <v>#VALUE!</v>
      </c>
      <c r="AZ1750" s="17" t="e">
        <f>SUMIFS('[1]Deals (investment)'!$C:$C,'[1]Deals (investment)'!$B:$B,$A1750,'[1]Deals (investment)'!$T:$T,AZ$1)</f>
        <v>#VALUE!</v>
      </c>
      <c r="BA1750" s="17" t="e">
        <f>SUMIFS('[1]Deals (investment)'!$C:$C,'[1]Deals (investment)'!$B:$B,$A1750,'[1]Deals (investment)'!$T:$T,BA$1)</f>
        <v>#VALUE!</v>
      </c>
      <c r="BB1750" s="17" t="e">
        <f>SUMIFS('[1]Deals (investment)'!$C:$C,'[1]Deals (investment)'!$B:$B,$A1750,'[1]Deals (investment)'!$T:$T,BB$1)</f>
        <v>#VALUE!</v>
      </c>
      <c r="BC1750" s="17" t="e">
        <f>SUMIFS('[1]Deals (Exits)'!$C:$C,'[1]Deals (Exits)'!$B:$B,$A1750)</f>
        <v>#VALUE!</v>
      </c>
      <c r="BD1750" s="17" t="e">
        <f>SUMIFS('[1]Deals (investment)'!$C:$C,'[1]Deals (investment)'!$B:$B,$A1750,'[1]Deals (investment)'!$V:$V,BD$1)</f>
        <v>#VALUE!</v>
      </c>
      <c r="BE1750" s="17" t="e">
        <f>SUMIFS('[1]Deals (investment)'!$C:$C,'[1]Deals (investment)'!$B:$B,$A1750,'[1]Deals (investment)'!$V:$V,BE$1)</f>
        <v>#VALUE!</v>
      </c>
      <c r="BF1750" s="17" t="e">
        <f>SUMIFS('[1]Deals (investment)'!$C:$C,'[1]Deals (investment)'!$B:$B,$A1750,'[1]Deals (investment)'!$V:$V,BF$1)</f>
        <v>#VALUE!</v>
      </c>
      <c r="BG1750" s="17" t="e">
        <f>SUMIFS('[1]Deals (investment)'!$C:$C,'[1]Deals (investment)'!$B:$B,$A1750,'[1]Deals (investment)'!$V:$V,BG$1)</f>
        <v>#VALUE!</v>
      </c>
      <c r="BH1750" s="17" t="e">
        <f>SUMIFS('[1]Deals (investment)'!$C:$C,'[1]Deals (investment)'!$B:$B,$A1750,'[1]Deals (investment)'!$V:$V,BH$1)</f>
        <v>#VALUE!</v>
      </c>
      <c r="BI1750" s="17" t="e">
        <f>SUMIFS('[1]Deals (investment)'!$C:$C,'[1]Deals (investment)'!$B:$B,$A1750,'[1]Deals (investment)'!$V:$V,BI$1)</f>
        <v>#VALUE!</v>
      </c>
      <c r="BJ1750" s="17" t="e">
        <f>SUMIFS('[1]Deals (investment)'!$C:$C,'[1]Deals (investment)'!$B:$B,$A1750,'[1]Deals (investment)'!$V:$V,BJ$1)</f>
        <v>#VALUE!</v>
      </c>
      <c r="BK1750" s="17" t="e">
        <f>SUMIFS('[1]Deals (investment)'!$C:$C,'[1]Deals (investment)'!$B:$B,$A1750,'[1]Deals (investment)'!$V:$V,BK$1)</f>
        <v>#VALUE!</v>
      </c>
      <c r="BL1750" s="17" t="e">
        <f>SUMIFS('[1]Deals (investment)'!$C:$C,'[1]Deals (investment)'!$B:$B,$A1750,'[1]Deals (investment)'!$V:$V,BL$1)</f>
        <v>#VALUE!</v>
      </c>
      <c r="BM1750" s="17" t="e">
        <f>SUMIFS('[1]Deals (investment)'!$C:$C,'[1]Deals (investment)'!$B:$B,$A1750,'[1]Deals (investment)'!$V:$V,BM$1)</f>
        <v>#VALUE!</v>
      </c>
      <c r="BN1750" s="15"/>
      <c r="BO1750" s="15"/>
      <c r="BP1750" s="22"/>
      <c r="BQ1750" s="15"/>
      <c r="BR1750" s="15"/>
      <c r="BS1750" s="15"/>
      <c r="BT1750" s="15"/>
      <c r="BU1750" s="15"/>
      <c r="BV1750" s="15"/>
      <c r="BW1750" s="15"/>
      <c r="BX1750" s="15"/>
      <c r="BY1750" s="15"/>
      <c r="BZ1750" s="15"/>
      <c r="CA1750" s="15"/>
      <c r="CB1750" s="15"/>
      <c r="CC1750" s="15"/>
      <c r="CD1750" s="15"/>
      <c r="CE1750" s="15"/>
      <c r="CF1750" s="15"/>
      <c r="CG1750" s="15"/>
      <c r="CH1750" s="15"/>
      <c r="CI1750" s="15"/>
      <c r="CJ1750" s="15"/>
    </row>
    <row r="1751" spans="1:118" ht="12.75">
      <c r="A1751" s="15" t="s">
        <v>11311</v>
      </c>
      <c r="B1751" s="15"/>
      <c r="C1751" s="15"/>
      <c r="D1751" s="16"/>
      <c r="E1751" s="15"/>
      <c r="F1751" s="15"/>
      <c r="G1751" s="15" t="s">
        <v>11312</v>
      </c>
      <c r="H1751" s="15"/>
      <c r="I1751" s="15" t="s">
        <v>11312</v>
      </c>
      <c r="J1751" s="15"/>
      <c r="K1751" s="17" t="e">
        <f t="shared" si="262"/>
        <v>#VALUE!</v>
      </c>
      <c r="L1751" s="15"/>
      <c r="M1751" s="18" t="e">
        <f t="shared" si="253"/>
        <v>#VALUE!</v>
      </c>
      <c r="N1751" s="15"/>
      <c r="O1751" s="15"/>
      <c r="P1751" s="15"/>
      <c r="Q1751" s="24" t="e">
        <f ca="1">_xludf.MAXIFS('[1]Deals (investment)'!A:A,'[1]Deals (investment)'!B:B,A1751)</f>
        <v>#NAME?</v>
      </c>
      <c r="R1751" s="15"/>
      <c r="S1751" s="19"/>
      <c r="T1751" s="15"/>
      <c r="U1751" s="17"/>
      <c r="V1751" s="15"/>
      <c r="W1751" s="15"/>
      <c r="X1751" s="15" t="s">
        <v>294</v>
      </c>
      <c r="Y1751" s="15"/>
      <c r="AB1751" s="20"/>
      <c r="AC1751" s="15"/>
      <c r="AD1751" s="15"/>
      <c r="AE1751" s="15"/>
      <c r="AF1751" s="15"/>
      <c r="AG1751" s="22">
        <f t="shared" ca="1" si="271"/>
        <v>0.19354838709677419</v>
      </c>
      <c r="AH1751" s="15" t="str">
        <f t="shared" si="273"/>
        <v/>
      </c>
      <c r="AI1751" s="22" t="e">
        <f>VLOOKUP(A1751,'[1]Deals (investment)'!$B$2:$Z$1497,1,FALSE)</f>
        <v>#N/A</v>
      </c>
      <c r="AJ1751" s="22" t="e">
        <f>VLOOKUP(A1751,'[1]Deals (investment)'!$B$2:$Z$870,15,FALSE)</f>
        <v>#N/A</v>
      </c>
      <c r="AK1751" s="17" t="e">
        <f>VLOOKUP(A1751,'[1]Deals (Exits)'!B:B,1,FALSE)</f>
        <v>#N/A</v>
      </c>
      <c r="AL1751" s="23">
        <f>VLOOKUP(G1751,[1]Lookups!$V$3:$Y$197,4,FALSE)</f>
        <v>0</v>
      </c>
      <c r="AM1751" s="17" t="str">
        <f>VLOOKUP(X1751,[1]Lookups!$B$3:$C$200,2,FALSE)</f>
        <v>Health &amp; Pharmaceuticals</v>
      </c>
      <c r="AN1751" s="17" t="e">
        <f>VLOOKUP(R1751,[1]Lookups!$H$3:$I$69,2,FALSE)</f>
        <v>#N/A</v>
      </c>
      <c r="AO1751" s="17" t="e">
        <f>VLOOKUP(T1751,[1]Lookups!$H$3:$I$69,2,FALSE)</f>
        <v>#N/A</v>
      </c>
      <c r="AP1751" s="17" t="e">
        <f>VLOOKUP(AN1751,[1]Lookups!$N$3:$O$11,2,FALSE)</f>
        <v>#N/A</v>
      </c>
      <c r="AQ1751" s="18" t="e">
        <f>COUNTIFS('[1]Deals (investment)'!$B:$B,$A1751)</f>
        <v>#VALUE!</v>
      </c>
      <c r="AR1751" s="18" t="e">
        <f>COUNTIFS('[1]Deals (investment)'!$B:$B,$A1751,'[1]Deals (investment)'!$T:$T,$AW$1)+COUNTIFS('[1]Deals (investment)'!$B:$B,$A1751,'[1]Deals (investment)'!$T:$T,$AX$1)+COUNTIFS('[1]Deals (investment)'!$B:$B,$A1751,'[1]Deals (investment)'!$T:$T,$AY$1)</f>
        <v>#VALUE!</v>
      </c>
      <c r="AS1751" s="17" t="e">
        <f>SUMIFS('[1]Deals (investment)'!$C:$C,'[1]Deals (investment)'!$B:$B,$A1751)</f>
        <v>#VALUE!</v>
      </c>
      <c r="AT1751" s="17" t="e">
        <f t="shared" si="263"/>
        <v>#VALUE!</v>
      </c>
      <c r="AU1751" s="18" t="e">
        <f>COUNTIF('[1]Deals (Exits)'!$B:$B,A1751)</f>
        <v>#VALUE!</v>
      </c>
      <c r="AV1751" s="17" t="e">
        <f>SUMIFS('[1]Deals (investment)'!$C:$C,'[1]Deals (investment)'!$B:$B,$A1751,'[1]Deals (investment)'!$T:$T,AV$1)</f>
        <v>#VALUE!</v>
      </c>
      <c r="AW1751" s="17" t="e">
        <f>SUMIFS('[1]Deals (investment)'!$C:$C,'[1]Deals (investment)'!$B:$B,$A1751,'[1]Deals (investment)'!$T:$T,AW$1)</f>
        <v>#VALUE!</v>
      </c>
      <c r="AX1751" s="17" t="e">
        <f>SUMIFS('[1]Deals (investment)'!$C:$C,'[1]Deals (investment)'!$B:$B,$A1751,'[1]Deals (investment)'!$T:$T,AX$1)</f>
        <v>#VALUE!</v>
      </c>
      <c r="AY1751" s="17" t="e">
        <f>SUMIFS('[1]Deals (investment)'!$C:$C,'[1]Deals (investment)'!$B:$B,$A1751,'[1]Deals (investment)'!$T:$T,AY$1)</f>
        <v>#VALUE!</v>
      </c>
      <c r="AZ1751" s="17" t="e">
        <f>SUMIFS('[1]Deals (investment)'!$C:$C,'[1]Deals (investment)'!$B:$B,$A1751,'[1]Deals (investment)'!$T:$T,AZ$1)</f>
        <v>#VALUE!</v>
      </c>
      <c r="BA1751" s="17" t="e">
        <f>SUMIFS('[1]Deals (investment)'!$C:$C,'[1]Deals (investment)'!$B:$B,$A1751,'[1]Deals (investment)'!$T:$T,BA$1)</f>
        <v>#VALUE!</v>
      </c>
      <c r="BB1751" s="17" t="e">
        <f>SUMIFS('[1]Deals (investment)'!$C:$C,'[1]Deals (investment)'!$B:$B,$A1751,'[1]Deals (investment)'!$T:$T,BB$1)</f>
        <v>#VALUE!</v>
      </c>
      <c r="BC1751" s="17" t="e">
        <f>SUMIFS('[1]Deals (Exits)'!$C:$C,'[1]Deals (Exits)'!$B:$B,$A1751)</f>
        <v>#VALUE!</v>
      </c>
      <c r="BD1751" s="17" t="e">
        <f>SUMIFS('[1]Deals (investment)'!$C:$C,'[1]Deals (investment)'!$B:$B,$A1751,'[1]Deals (investment)'!$V:$V,BD$1)</f>
        <v>#VALUE!</v>
      </c>
      <c r="BE1751" s="17" t="e">
        <f>SUMIFS('[1]Deals (investment)'!$C:$C,'[1]Deals (investment)'!$B:$B,$A1751,'[1]Deals (investment)'!$V:$V,BE$1)</f>
        <v>#VALUE!</v>
      </c>
      <c r="BF1751" s="17" t="e">
        <f>SUMIFS('[1]Deals (investment)'!$C:$C,'[1]Deals (investment)'!$B:$B,$A1751,'[1]Deals (investment)'!$V:$V,BF$1)</f>
        <v>#VALUE!</v>
      </c>
      <c r="BG1751" s="17" t="e">
        <f>SUMIFS('[1]Deals (investment)'!$C:$C,'[1]Deals (investment)'!$B:$B,$A1751,'[1]Deals (investment)'!$V:$V,BG$1)</f>
        <v>#VALUE!</v>
      </c>
      <c r="BH1751" s="17" t="e">
        <f>SUMIFS('[1]Deals (investment)'!$C:$C,'[1]Deals (investment)'!$B:$B,$A1751,'[1]Deals (investment)'!$V:$V,BH$1)</f>
        <v>#VALUE!</v>
      </c>
      <c r="BI1751" s="17" t="e">
        <f>SUMIFS('[1]Deals (investment)'!$C:$C,'[1]Deals (investment)'!$B:$B,$A1751,'[1]Deals (investment)'!$V:$V,BI$1)</f>
        <v>#VALUE!</v>
      </c>
      <c r="BJ1751" s="17" t="e">
        <f>SUMIFS('[1]Deals (investment)'!$C:$C,'[1]Deals (investment)'!$B:$B,$A1751,'[1]Deals (investment)'!$V:$V,BJ$1)</f>
        <v>#VALUE!</v>
      </c>
      <c r="BK1751" s="17" t="e">
        <f>SUMIFS('[1]Deals (investment)'!$C:$C,'[1]Deals (investment)'!$B:$B,$A1751,'[1]Deals (investment)'!$V:$V,BK$1)</f>
        <v>#VALUE!</v>
      </c>
      <c r="BL1751" s="17" t="e">
        <f>SUMIFS('[1]Deals (investment)'!$C:$C,'[1]Deals (investment)'!$B:$B,$A1751,'[1]Deals (investment)'!$V:$V,BL$1)</f>
        <v>#VALUE!</v>
      </c>
      <c r="BM1751" s="17" t="e">
        <f>SUMIFS('[1]Deals (investment)'!$C:$C,'[1]Deals (investment)'!$B:$B,$A1751,'[1]Deals (investment)'!$V:$V,BM$1)</f>
        <v>#VALUE!</v>
      </c>
      <c r="BN1751" s="15"/>
      <c r="BO1751" s="15"/>
      <c r="BP1751" s="22"/>
      <c r="BQ1751" s="15"/>
      <c r="BR1751" s="15"/>
      <c r="BS1751" s="15"/>
      <c r="BT1751" s="15"/>
      <c r="BU1751" s="15"/>
      <c r="BV1751" s="15"/>
      <c r="BW1751" s="15"/>
      <c r="BX1751" s="15"/>
      <c r="BY1751" s="15"/>
      <c r="BZ1751" s="15"/>
      <c r="CA1751" s="15"/>
      <c r="CB1751" s="15"/>
      <c r="CC1751" s="15"/>
      <c r="CD1751" s="15"/>
      <c r="CE1751" s="15"/>
      <c r="CF1751" s="15"/>
      <c r="CG1751" s="15"/>
      <c r="CH1751" s="15"/>
      <c r="CI1751" s="15"/>
      <c r="CJ1751" s="15"/>
    </row>
    <row r="1752" spans="1:118" ht="12.75">
      <c r="A1752" s="15" t="s">
        <v>11313</v>
      </c>
      <c r="B1752" s="15"/>
      <c r="C1752" s="15" t="s">
        <v>58</v>
      </c>
      <c r="D1752" s="16"/>
      <c r="E1752" s="15"/>
      <c r="F1752" s="15"/>
      <c r="G1752" s="15" t="s">
        <v>273</v>
      </c>
      <c r="H1752" s="15"/>
      <c r="I1752" s="15"/>
      <c r="J1752" s="15"/>
      <c r="K1752" s="17" t="e">
        <f t="shared" si="262"/>
        <v>#VALUE!</v>
      </c>
      <c r="L1752" s="15"/>
      <c r="M1752" s="18" t="e">
        <f t="shared" si="253"/>
        <v>#VALUE!</v>
      </c>
      <c r="N1752" s="15"/>
      <c r="O1752" s="15"/>
      <c r="P1752" s="15"/>
      <c r="Q1752" s="15"/>
      <c r="R1752" s="15"/>
      <c r="S1752" s="19"/>
      <c r="T1752" s="15"/>
      <c r="U1752" s="17"/>
      <c r="V1752" s="15"/>
      <c r="W1752" s="15"/>
      <c r="X1752" s="15"/>
      <c r="Y1752" s="15"/>
      <c r="AB1752" s="20"/>
      <c r="AC1752" s="15"/>
      <c r="AD1752" s="15"/>
      <c r="AE1752" s="15"/>
      <c r="AF1752" s="15"/>
      <c r="AG1752" s="22">
        <f t="shared" si="271"/>
        <v>0.12903225806451613</v>
      </c>
      <c r="AH1752" s="15" t="str">
        <f t="shared" si="273"/>
        <v/>
      </c>
      <c r="AI1752" s="22" t="e">
        <f>VLOOKUP(A1752,'[1]Deals (investment)'!$B$2:$Z$1497,1,FALSE)</f>
        <v>#N/A</v>
      </c>
      <c r="AJ1752" s="22" t="e">
        <f>VLOOKUP(A1752,'[1]Deals (investment)'!$B$2:$Z$870,15,FALSE)</f>
        <v>#N/A</v>
      </c>
      <c r="AK1752" s="17" t="e">
        <f>VLOOKUP(A1752,'[1]Deals (Exits)'!B:B,1,FALSE)</f>
        <v>#N/A</v>
      </c>
      <c r="AL1752" s="23">
        <f>VLOOKUP(G1752,[1]Lookups!$V$3:$Y$197,4,FALSE)</f>
        <v>0</v>
      </c>
      <c r="AM1752" s="17" t="e">
        <f>VLOOKUP(X1752,[1]Lookups!$B$3:$C$200,2,FALSE)</f>
        <v>#N/A</v>
      </c>
      <c r="AN1752" s="17" t="e">
        <f>VLOOKUP(R1752,[1]Lookups!$H$3:$I$69,2,FALSE)</f>
        <v>#N/A</v>
      </c>
      <c r="AO1752" s="17" t="e">
        <f>VLOOKUP(T1752,[1]Lookups!$H$3:$I$69,2,FALSE)</f>
        <v>#N/A</v>
      </c>
      <c r="AP1752" s="17" t="e">
        <f>VLOOKUP(AN1752,[1]Lookups!$N$3:$O$11,2,FALSE)</f>
        <v>#N/A</v>
      </c>
      <c r="AQ1752" s="18" t="e">
        <f>COUNTIFS('[1]Deals (investment)'!$B:$B,$A1752)</f>
        <v>#VALUE!</v>
      </c>
      <c r="AR1752" s="18" t="e">
        <f>COUNTIFS('[1]Deals (investment)'!$B:$B,$A1752,'[1]Deals (investment)'!$T:$T,$AW$1)+COUNTIFS('[1]Deals (investment)'!$B:$B,$A1752,'[1]Deals (investment)'!$T:$T,$AX$1)+COUNTIFS('[1]Deals (investment)'!$B:$B,$A1752,'[1]Deals (investment)'!$T:$T,$AY$1)</f>
        <v>#VALUE!</v>
      </c>
      <c r="AS1752" s="17" t="e">
        <f>SUMIFS('[1]Deals (investment)'!$C:$C,'[1]Deals (investment)'!$B:$B,$A1752)</f>
        <v>#VALUE!</v>
      </c>
      <c r="AT1752" s="17" t="e">
        <f t="shared" si="263"/>
        <v>#VALUE!</v>
      </c>
      <c r="AU1752" s="18" t="e">
        <f>COUNTIF('[1]Deals (Exits)'!$B:$B,A1752)</f>
        <v>#VALUE!</v>
      </c>
      <c r="AV1752" s="17" t="e">
        <f>SUMIFS('[1]Deals (investment)'!$C:$C,'[1]Deals (investment)'!$B:$B,$A1752,'[1]Deals (investment)'!$T:$T,AV$1)</f>
        <v>#VALUE!</v>
      </c>
      <c r="AW1752" s="17" t="e">
        <f>SUMIFS('[1]Deals (investment)'!$C:$C,'[1]Deals (investment)'!$B:$B,$A1752,'[1]Deals (investment)'!$T:$T,AW$1)</f>
        <v>#VALUE!</v>
      </c>
      <c r="AX1752" s="17" t="e">
        <f>SUMIFS('[1]Deals (investment)'!$C:$C,'[1]Deals (investment)'!$B:$B,$A1752,'[1]Deals (investment)'!$T:$T,AX$1)</f>
        <v>#VALUE!</v>
      </c>
      <c r="AY1752" s="17" t="e">
        <f>SUMIFS('[1]Deals (investment)'!$C:$C,'[1]Deals (investment)'!$B:$B,$A1752,'[1]Deals (investment)'!$T:$T,AY$1)</f>
        <v>#VALUE!</v>
      </c>
      <c r="AZ1752" s="17" t="e">
        <f>SUMIFS('[1]Deals (investment)'!$C:$C,'[1]Deals (investment)'!$B:$B,$A1752,'[1]Deals (investment)'!$T:$T,AZ$1)</f>
        <v>#VALUE!</v>
      </c>
      <c r="BA1752" s="17" t="e">
        <f>SUMIFS('[1]Deals (investment)'!$C:$C,'[1]Deals (investment)'!$B:$B,$A1752,'[1]Deals (investment)'!$T:$T,BA$1)</f>
        <v>#VALUE!</v>
      </c>
      <c r="BB1752" s="17" t="e">
        <f>SUMIFS('[1]Deals (investment)'!$C:$C,'[1]Deals (investment)'!$B:$B,$A1752,'[1]Deals (investment)'!$T:$T,BB$1)</f>
        <v>#VALUE!</v>
      </c>
      <c r="BC1752" s="17" t="e">
        <f>SUMIFS('[1]Deals (Exits)'!$C:$C,'[1]Deals (Exits)'!$B:$B,$A1752)</f>
        <v>#VALUE!</v>
      </c>
      <c r="BD1752" s="17" t="e">
        <f>SUMIFS('[1]Deals (investment)'!$C:$C,'[1]Deals (investment)'!$B:$B,$A1752,'[1]Deals (investment)'!$V:$V,BD$1)</f>
        <v>#VALUE!</v>
      </c>
      <c r="BE1752" s="17" t="e">
        <f>SUMIFS('[1]Deals (investment)'!$C:$C,'[1]Deals (investment)'!$B:$B,$A1752,'[1]Deals (investment)'!$V:$V,BE$1)</f>
        <v>#VALUE!</v>
      </c>
      <c r="BF1752" s="17" t="e">
        <f>SUMIFS('[1]Deals (investment)'!$C:$C,'[1]Deals (investment)'!$B:$B,$A1752,'[1]Deals (investment)'!$V:$V,BF$1)</f>
        <v>#VALUE!</v>
      </c>
      <c r="BG1752" s="17" t="e">
        <f>SUMIFS('[1]Deals (investment)'!$C:$C,'[1]Deals (investment)'!$B:$B,$A1752,'[1]Deals (investment)'!$V:$V,BG$1)</f>
        <v>#VALUE!</v>
      </c>
      <c r="BH1752" s="17" t="e">
        <f>SUMIFS('[1]Deals (investment)'!$C:$C,'[1]Deals (investment)'!$B:$B,$A1752,'[1]Deals (investment)'!$V:$V,BH$1)</f>
        <v>#VALUE!</v>
      </c>
      <c r="BI1752" s="17" t="e">
        <f>SUMIFS('[1]Deals (investment)'!$C:$C,'[1]Deals (investment)'!$B:$B,$A1752,'[1]Deals (investment)'!$V:$V,BI$1)</f>
        <v>#VALUE!</v>
      </c>
      <c r="BJ1752" s="17" t="e">
        <f>SUMIFS('[1]Deals (investment)'!$C:$C,'[1]Deals (investment)'!$B:$B,$A1752,'[1]Deals (investment)'!$V:$V,BJ$1)</f>
        <v>#VALUE!</v>
      </c>
      <c r="BK1752" s="17" t="e">
        <f>SUMIFS('[1]Deals (investment)'!$C:$C,'[1]Deals (investment)'!$B:$B,$A1752,'[1]Deals (investment)'!$V:$V,BK$1)</f>
        <v>#VALUE!</v>
      </c>
      <c r="BL1752" s="17" t="e">
        <f>SUMIFS('[1]Deals (investment)'!$C:$C,'[1]Deals (investment)'!$B:$B,$A1752,'[1]Deals (investment)'!$V:$V,BL$1)</f>
        <v>#VALUE!</v>
      </c>
      <c r="BM1752" s="17" t="e">
        <f>SUMIFS('[1]Deals (investment)'!$C:$C,'[1]Deals (investment)'!$B:$B,$A1752,'[1]Deals (investment)'!$V:$V,BM$1)</f>
        <v>#VALUE!</v>
      </c>
      <c r="BN1752" s="15"/>
      <c r="BO1752" s="15"/>
      <c r="BP1752" s="22"/>
      <c r="BQ1752" s="15"/>
      <c r="BR1752" s="15"/>
      <c r="BS1752" s="15"/>
      <c r="BT1752" s="15"/>
      <c r="BU1752" s="15"/>
      <c r="BV1752" s="15"/>
      <c r="BW1752" s="15"/>
      <c r="BX1752" s="15"/>
      <c r="BY1752" s="15"/>
      <c r="BZ1752" s="15"/>
      <c r="CA1752" s="15"/>
      <c r="CB1752" s="15"/>
      <c r="CC1752" s="15"/>
      <c r="CD1752" s="15"/>
      <c r="CE1752" s="15"/>
      <c r="CF1752" s="15"/>
      <c r="CG1752" s="15"/>
      <c r="CH1752" s="15"/>
      <c r="CI1752" s="15"/>
      <c r="CJ1752" s="15"/>
    </row>
    <row r="1753" spans="1:118" ht="12.75">
      <c r="A1753" s="15" t="s">
        <v>11314</v>
      </c>
      <c r="B1753" s="15" t="s">
        <v>11315</v>
      </c>
      <c r="C1753" s="15"/>
      <c r="D1753" s="16">
        <v>2002</v>
      </c>
      <c r="E1753" s="15" t="s">
        <v>11316</v>
      </c>
      <c r="F1753" s="15"/>
      <c r="G1753" s="15"/>
      <c r="H1753" s="15"/>
      <c r="I1753" s="15"/>
      <c r="J1753" s="15"/>
      <c r="K1753" s="17" t="e">
        <f t="shared" si="262"/>
        <v>#VALUE!</v>
      </c>
      <c r="L1753" s="15"/>
      <c r="M1753" s="18" t="e">
        <f t="shared" si="253"/>
        <v>#VALUE!</v>
      </c>
      <c r="N1753" s="15"/>
      <c r="O1753" s="15"/>
      <c r="P1753" s="15"/>
      <c r="Q1753" s="15"/>
      <c r="R1753" s="15"/>
      <c r="S1753" s="19"/>
      <c r="T1753" s="15"/>
      <c r="U1753" s="17"/>
      <c r="V1753" s="15" t="s">
        <v>11317</v>
      </c>
      <c r="W1753" s="15"/>
      <c r="X1753" s="15" t="s">
        <v>5216</v>
      </c>
      <c r="Y1753" s="15" t="s">
        <v>9511</v>
      </c>
      <c r="AB1753" s="20"/>
      <c r="AC1753" s="21" t="s">
        <v>11318</v>
      </c>
      <c r="AD1753" s="21" t="s">
        <v>11319</v>
      </c>
      <c r="AE1753" s="21" t="s">
        <v>11320</v>
      </c>
      <c r="AF1753" s="21" t="s">
        <v>11321</v>
      </c>
      <c r="AG1753" s="22">
        <f t="shared" si="271"/>
        <v>0.38709677419354838</v>
      </c>
      <c r="AH1753" s="15" t="str">
        <f t="shared" si="273"/>
        <v/>
      </c>
      <c r="AI1753" s="22" t="e">
        <f>VLOOKUP(A1753,'[1]Deals (investment)'!$B$2:$Z$1497,1,FALSE)</f>
        <v>#N/A</v>
      </c>
      <c r="AJ1753" s="22" t="e">
        <f>VLOOKUP(A1753,'[1]Deals (investment)'!$B$2:$Z$870,15,FALSE)</f>
        <v>#N/A</v>
      </c>
      <c r="AK1753" s="17" t="e">
        <f>VLOOKUP(A1753,'[1]Deals (Exits)'!B:B,1,FALSE)</f>
        <v>#N/A</v>
      </c>
      <c r="AL1753" s="23" t="e">
        <f>VLOOKUP(G1753,[1]Lookups!$V$3:$Y$197,4,FALSE)</f>
        <v>#N/A</v>
      </c>
      <c r="AM1753" s="17" t="str">
        <f>VLOOKUP(X1753,[1]Lookups!$B$3:$C$200,2,FALSE)</f>
        <v>Other Technologies &amp; Information Technology</v>
      </c>
      <c r="AN1753" s="17" t="e">
        <f>VLOOKUP(R1753,[1]Lookups!$H$3:$I$69,2,FALSE)</f>
        <v>#N/A</v>
      </c>
      <c r="AO1753" s="17" t="e">
        <f>VLOOKUP(T1753,[1]Lookups!$H$3:$I$69,2,FALSE)</f>
        <v>#N/A</v>
      </c>
      <c r="AP1753" s="17" t="e">
        <f>VLOOKUP(AN1753,[1]Lookups!$N$3:$O$11,2,FALSE)</f>
        <v>#N/A</v>
      </c>
      <c r="AQ1753" s="18" t="e">
        <f>COUNTIFS('[1]Deals (investment)'!$B:$B,$A1753)</f>
        <v>#VALUE!</v>
      </c>
      <c r="AR1753" s="18" t="e">
        <f>COUNTIFS('[1]Deals (investment)'!$B:$B,$A1753,'[1]Deals (investment)'!$T:$T,$AW$1)+COUNTIFS('[1]Deals (investment)'!$B:$B,$A1753,'[1]Deals (investment)'!$T:$T,$AX$1)+COUNTIFS('[1]Deals (investment)'!$B:$B,$A1753,'[1]Deals (investment)'!$T:$T,$AY$1)</f>
        <v>#VALUE!</v>
      </c>
      <c r="AS1753" s="17" t="e">
        <f>SUMIFS('[1]Deals (investment)'!$C:$C,'[1]Deals (investment)'!$B:$B,$A1753)</f>
        <v>#VALUE!</v>
      </c>
      <c r="AT1753" s="17" t="e">
        <f t="shared" si="263"/>
        <v>#VALUE!</v>
      </c>
      <c r="AU1753" s="18" t="e">
        <f>COUNTIF('[1]Deals (Exits)'!$B:$B,A1753)</f>
        <v>#VALUE!</v>
      </c>
      <c r="AV1753" s="17" t="e">
        <f>SUMIFS('[1]Deals (investment)'!$C:$C,'[1]Deals (investment)'!$B:$B,$A1753,'[1]Deals (investment)'!$T:$T,AV$1)</f>
        <v>#VALUE!</v>
      </c>
      <c r="AW1753" s="17" t="e">
        <f>SUMIFS('[1]Deals (investment)'!$C:$C,'[1]Deals (investment)'!$B:$B,$A1753,'[1]Deals (investment)'!$T:$T,AW$1)</f>
        <v>#VALUE!</v>
      </c>
      <c r="AX1753" s="17" t="e">
        <f>SUMIFS('[1]Deals (investment)'!$C:$C,'[1]Deals (investment)'!$B:$B,$A1753,'[1]Deals (investment)'!$T:$T,AX$1)</f>
        <v>#VALUE!</v>
      </c>
      <c r="AY1753" s="17" t="e">
        <f>SUMIFS('[1]Deals (investment)'!$C:$C,'[1]Deals (investment)'!$B:$B,$A1753,'[1]Deals (investment)'!$T:$T,AY$1)</f>
        <v>#VALUE!</v>
      </c>
      <c r="AZ1753" s="17" t="e">
        <f>SUMIFS('[1]Deals (investment)'!$C:$C,'[1]Deals (investment)'!$B:$B,$A1753,'[1]Deals (investment)'!$T:$T,AZ$1)</f>
        <v>#VALUE!</v>
      </c>
      <c r="BA1753" s="17" t="e">
        <f>SUMIFS('[1]Deals (investment)'!$C:$C,'[1]Deals (investment)'!$B:$B,$A1753,'[1]Deals (investment)'!$T:$T,BA$1)</f>
        <v>#VALUE!</v>
      </c>
      <c r="BB1753" s="17" t="e">
        <f>SUMIFS('[1]Deals (investment)'!$C:$C,'[1]Deals (investment)'!$B:$B,$A1753,'[1]Deals (investment)'!$T:$T,BB$1)</f>
        <v>#VALUE!</v>
      </c>
      <c r="BC1753" s="17" t="e">
        <f>SUMIFS('[1]Deals (Exits)'!$C:$C,'[1]Deals (Exits)'!$B:$B,$A1753)</f>
        <v>#VALUE!</v>
      </c>
      <c r="BD1753" s="17" t="e">
        <f>SUMIFS('[1]Deals (investment)'!$C:$C,'[1]Deals (investment)'!$B:$B,$A1753,'[1]Deals (investment)'!$V:$V,BD$1)</f>
        <v>#VALUE!</v>
      </c>
      <c r="BE1753" s="17" t="e">
        <f>SUMIFS('[1]Deals (investment)'!$C:$C,'[1]Deals (investment)'!$B:$B,$A1753,'[1]Deals (investment)'!$V:$V,BE$1)</f>
        <v>#VALUE!</v>
      </c>
      <c r="BF1753" s="17" t="e">
        <f>SUMIFS('[1]Deals (investment)'!$C:$C,'[1]Deals (investment)'!$B:$B,$A1753,'[1]Deals (investment)'!$V:$V,BF$1)</f>
        <v>#VALUE!</v>
      </c>
      <c r="BG1753" s="17" t="e">
        <f>SUMIFS('[1]Deals (investment)'!$C:$C,'[1]Deals (investment)'!$B:$B,$A1753,'[1]Deals (investment)'!$V:$V,BG$1)</f>
        <v>#VALUE!</v>
      </c>
      <c r="BH1753" s="17" t="e">
        <f>SUMIFS('[1]Deals (investment)'!$C:$C,'[1]Deals (investment)'!$B:$B,$A1753,'[1]Deals (investment)'!$V:$V,BH$1)</f>
        <v>#VALUE!</v>
      </c>
      <c r="BI1753" s="17" t="e">
        <f>SUMIFS('[1]Deals (investment)'!$C:$C,'[1]Deals (investment)'!$B:$B,$A1753,'[1]Deals (investment)'!$V:$V,BI$1)</f>
        <v>#VALUE!</v>
      </c>
      <c r="BJ1753" s="17" t="e">
        <f>SUMIFS('[1]Deals (investment)'!$C:$C,'[1]Deals (investment)'!$B:$B,$A1753,'[1]Deals (investment)'!$V:$V,BJ$1)</f>
        <v>#VALUE!</v>
      </c>
      <c r="BK1753" s="17" t="e">
        <f>SUMIFS('[1]Deals (investment)'!$C:$C,'[1]Deals (investment)'!$B:$B,$A1753,'[1]Deals (investment)'!$V:$V,BK$1)</f>
        <v>#VALUE!</v>
      </c>
      <c r="BL1753" s="17" t="e">
        <f>SUMIFS('[1]Deals (investment)'!$C:$C,'[1]Deals (investment)'!$B:$B,$A1753,'[1]Deals (investment)'!$V:$V,BL$1)</f>
        <v>#VALUE!</v>
      </c>
      <c r="BM1753" s="17" t="e">
        <f>SUMIFS('[1]Deals (investment)'!$C:$C,'[1]Deals (investment)'!$B:$B,$A1753,'[1]Deals (investment)'!$V:$V,BM$1)</f>
        <v>#VALUE!</v>
      </c>
      <c r="BN1753" s="15"/>
      <c r="BO1753" s="15"/>
      <c r="BP1753" s="22"/>
      <c r="BQ1753" s="15"/>
      <c r="BR1753" s="15"/>
      <c r="BS1753" s="15"/>
      <c r="BT1753" s="15"/>
      <c r="BU1753" s="15"/>
      <c r="BV1753" s="15"/>
      <c r="BW1753" s="15"/>
      <c r="BX1753" s="15"/>
      <c r="BY1753" s="15"/>
      <c r="BZ1753" s="15"/>
      <c r="CA1753" s="15"/>
      <c r="CB1753" s="15"/>
      <c r="CC1753" s="15"/>
      <c r="CD1753" s="15"/>
      <c r="CE1753" s="15"/>
      <c r="CF1753" s="15"/>
      <c r="CG1753" s="15"/>
      <c r="CH1753" s="15"/>
      <c r="CI1753" s="15"/>
      <c r="CJ1753" s="15"/>
    </row>
    <row r="1754" spans="1:118" ht="12.75">
      <c r="A1754" s="15" t="s">
        <v>11322</v>
      </c>
      <c r="B1754" s="15" t="s">
        <v>11323</v>
      </c>
      <c r="C1754" s="15"/>
      <c r="D1754" s="16">
        <v>2016</v>
      </c>
      <c r="E1754" s="15" t="s">
        <v>5787</v>
      </c>
      <c r="F1754" s="15"/>
      <c r="G1754" s="15"/>
      <c r="H1754" s="15"/>
      <c r="I1754" s="15"/>
      <c r="J1754" s="15"/>
      <c r="K1754" s="17" t="e">
        <f t="shared" si="262"/>
        <v>#VALUE!</v>
      </c>
      <c r="L1754" s="15"/>
      <c r="M1754" s="18" t="e">
        <f t="shared" si="253"/>
        <v>#VALUE!</v>
      </c>
      <c r="N1754" s="15"/>
      <c r="O1754" s="15"/>
      <c r="P1754" s="15"/>
      <c r="Q1754" s="15"/>
      <c r="R1754" s="15"/>
      <c r="S1754" s="19"/>
      <c r="T1754" s="15"/>
      <c r="U1754" s="17"/>
      <c r="V1754" s="15" t="s">
        <v>11324</v>
      </c>
      <c r="W1754" s="15"/>
      <c r="X1754" s="15" t="s">
        <v>404</v>
      </c>
      <c r="Y1754" s="15" t="s">
        <v>11325</v>
      </c>
      <c r="AB1754" s="20"/>
      <c r="AC1754" s="21" t="s">
        <v>11326</v>
      </c>
      <c r="AD1754" s="21" t="s">
        <v>11327</v>
      </c>
      <c r="AE1754" s="21" t="s">
        <v>11328</v>
      </c>
      <c r="AF1754" s="15" t="s">
        <v>312</v>
      </c>
      <c r="AG1754" s="22">
        <f t="shared" si="271"/>
        <v>0.38709677419354838</v>
      </c>
      <c r="AH1754" s="15" t="e">
        <f t="shared" si="273"/>
        <v>#VALUE!</v>
      </c>
      <c r="AI1754" s="22" t="e">
        <f>VLOOKUP(A1754,'[1]Deals (investment)'!$B$2:$Z$1497,1,FALSE)</f>
        <v>#N/A</v>
      </c>
      <c r="AJ1754" s="22" t="e">
        <f>VLOOKUP(A1754,'[1]Deals (investment)'!$B$2:$Z$870,15,FALSE)</f>
        <v>#N/A</v>
      </c>
      <c r="AK1754" s="17" t="e">
        <f>VLOOKUP(A1754,'[1]Deals (Exits)'!B:B,1,FALSE)</f>
        <v>#N/A</v>
      </c>
      <c r="AL1754" s="23" t="e">
        <f>VLOOKUP(G1754,[1]Lookups!$V$3:$Y$197,4,FALSE)</f>
        <v>#N/A</v>
      </c>
      <c r="AM1754" s="17" t="str">
        <f>VLOOKUP(X1754,[1]Lookups!$B$3:$C$200,2,FALSE)</f>
        <v>Other Technologies &amp; Information Technology</v>
      </c>
      <c r="AN1754" s="17" t="e">
        <f>VLOOKUP(R1754,[1]Lookups!$H$3:$I$69,2,FALSE)</f>
        <v>#N/A</v>
      </c>
      <c r="AO1754" s="17" t="e">
        <f>VLOOKUP(T1754,[1]Lookups!$H$3:$I$69,2,FALSE)</f>
        <v>#N/A</v>
      </c>
      <c r="AP1754" s="17" t="e">
        <f>VLOOKUP(AN1754,[1]Lookups!$N$3:$O$11,2,FALSE)</f>
        <v>#N/A</v>
      </c>
      <c r="AQ1754" s="18" t="e">
        <f>COUNTIFS('[1]Deals (investment)'!$B:$B,$A1754)</f>
        <v>#VALUE!</v>
      </c>
      <c r="AR1754" s="18" t="e">
        <f>COUNTIFS('[1]Deals (investment)'!$B:$B,$A1754,'[1]Deals (investment)'!$T:$T,$AW$1)+COUNTIFS('[1]Deals (investment)'!$B:$B,$A1754,'[1]Deals (investment)'!$T:$T,$AX$1)+COUNTIFS('[1]Deals (investment)'!$B:$B,$A1754,'[1]Deals (investment)'!$T:$T,$AY$1)</f>
        <v>#VALUE!</v>
      </c>
      <c r="AS1754" s="17" t="e">
        <f>SUMIFS('[1]Deals (investment)'!$C:$C,'[1]Deals (investment)'!$B:$B,$A1754)</f>
        <v>#VALUE!</v>
      </c>
      <c r="AT1754" s="17" t="e">
        <f t="shared" si="263"/>
        <v>#VALUE!</v>
      </c>
      <c r="AU1754" s="18" t="e">
        <f>COUNTIF('[1]Deals (Exits)'!$B:$B,A1754)</f>
        <v>#VALUE!</v>
      </c>
      <c r="AV1754" s="17" t="e">
        <f>SUMIFS('[1]Deals (investment)'!$C:$C,'[1]Deals (investment)'!$B:$B,$A1754,'[1]Deals (investment)'!$T:$T,AV$1)</f>
        <v>#VALUE!</v>
      </c>
      <c r="AW1754" s="17" t="e">
        <f>SUMIFS('[1]Deals (investment)'!$C:$C,'[1]Deals (investment)'!$B:$B,$A1754,'[1]Deals (investment)'!$T:$T,AW$1)</f>
        <v>#VALUE!</v>
      </c>
      <c r="AX1754" s="17" t="e">
        <f>SUMIFS('[1]Deals (investment)'!$C:$C,'[1]Deals (investment)'!$B:$B,$A1754,'[1]Deals (investment)'!$T:$T,AX$1)</f>
        <v>#VALUE!</v>
      </c>
      <c r="AY1754" s="17" t="e">
        <f>SUMIFS('[1]Deals (investment)'!$C:$C,'[1]Deals (investment)'!$B:$B,$A1754,'[1]Deals (investment)'!$T:$T,AY$1)</f>
        <v>#VALUE!</v>
      </c>
      <c r="AZ1754" s="17" t="e">
        <f>SUMIFS('[1]Deals (investment)'!$C:$C,'[1]Deals (investment)'!$B:$B,$A1754,'[1]Deals (investment)'!$T:$T,AZ$1)</f>
        <v>#VALUE!</v>
      </c>
      <c r="BA1754" s="17" t="e">
        <f>SUMIFS('[1]Deals (investment)'!$C:$C,'[1]Deals (investment)'!$B:$B,$A1754,'[1]Deals (investment)'!$T:$T,BA$1)</f>
        <v>#VALUE!</v>
      </c>
      <c r="BB1754" s="17" t="e">
        <f>SUMIFS('[1]Deals (investment)'!$C:$C,'[1]Deals (investment)'!$B:$B,$A1754,'[1]Deals (investment)'!$T:$T,BB$1)</f>
        <v>#VALUE!</v>
      </c>
      <c r="BC1754" s="17" t="e">
        <f>SUMIFS('[1]Deals (Exits)'!$C:$C,'[1]Deals (Exits)'!$B:$B,$A1754)</f>
        <v>#VALUE!</v>
      </c>
      <c r="BD1754" s="17" t="e">
        <f>SUMIFS('[1]Deals (investment)'!$C:$C,'[1]Deals (investment)'!$B:$B,$A1754,'[1]Deals (investment)'!$V:$V,BD$1)</f>
        <v>#VALUE!</v>
      </c>
      <c r="BE1754" s="17" t="e">
        <f>SUMIFS('[1]Deals (investment)'!$C:$C,'[1]Deals (investment)'!$B:$B,$A1754,'[1]Deals (investment)'!$V:$V,BE$1)</f>
        <v>#VALUE!</v>
      </c>
      <c r="BF1754" s="17" t="e">
        <f>SUMIFS('[1]Deals (investment)'!$C:$C,'[1]Deals (investment)'!$B:$B,$A1754,'[1]Deals (investment)'!$V:$V,BF$1)</f>
        <v>#VALUE!</v>
      </c>
      <c r="BG1754" s="17" t="e">
        <f>SUMIFS('[1]Deals (investment)'!$C:$C,'[1]Deals (investment)'!$B:$B,$A1754,'[1]Deals (investment)'!$V:$V,BG$1)</f>
        <v>#VALUE!</v>
      </c>
      <c r="BH1754" s="17" t="e">
        <f>SUMIFS('[1]Deals (investment)'!$C:$C,'[1]Deals (investment)'!$B:$B,$A1754,'[1]Deals (investment)'!$V:$V,BH$1)</f>
        <v>#VALUE!</v>
      </c>
      <c r="BI1754" s="17" t="e">
        <f>SUMIFS('[1]Deals (investment)'!$C:$C,'[1]Deals (investment)'!$B:$B,$A1754,'[1]Deals (investment)'!$V:$V,BI$1)</f>
        <v>#VALUE!</v>
      </c>
      <c r="BJ1754" s="17" t="e">
        <f>SUMIFS('[1]Deals (investment)'!$C:$C,'[1]Deals (investment)'!$B:$B,$A1754,'[1]Deals (investment)'!$V:$V,BJ$1)</f>
        <v>#VALUE!</v>
      </c>
      <c r="BK1754" s="17" t="e">
        <f>SUMIFS('[1]Deals (investment)'!$C:$C,'[1]Deals (investment)'!$B:$B,$A1754,'[1]Deals (investment)'!$V:$V,BK$1)</f>
        <v>#VALUE!</v>
      </c>
      <c r="BL1754" s="17" t="e">
        <f>SUMIFS('[1]Deals (investment)'!$C:$C,'[1]Deals (investment)'!$B:$B,$A1754,'[1]Deals (investment)'!$V:$V,BL$1)</f>
        <v>#VALUE!</v>
      </c>
      <c r="BM1754" s="17" t="e">
        <f>SUMIFS('[1]Deals (investment)'!$C:$C,'[1]Deals (investment)'!$B:$B,$A1754,'[1]Deals (investment)'!$V:$V,BM$1)</f>
        <v>#VALUE!</v>
      </c>
      <c r="BN1754" s="15"/>
      <c r="BO1754" s="15"/>
      <c r="BP1754" s="22"/>
      <c r="BQ1754" s="15"/>
      <c r="BR1754" s="15"/>
      <c r="BS1754" s="15"/>
      <c r="BT1754" s="15"/>
      <c r="BU1754" s="15"/>
      <c r="BV1754" s="15"/>
      <c r="BW1754" s="15"/>
      <c r="BX1754" s="15"/>
      <c r="BY1754" s="15"/>
      <c r="BZ1754" s="15"/>
      <c r="CA1754" s="15"/>
      <c r="CB1754" s="15"/>
      <c r="CC1754" s="15"/>
      <c r="CD1754" s="15" t="str">
        <f>CONCATENATE(A1754,B1754,C1754)</f>
        <v>WicoverwiCover is a digital insurance customer experience business with offices in South Africa and Sydney. We specialise in building digital front-end customer engagement assets for insurance companies to bring them in line with the modern technology world. We deliver digital self-service capabilities for sales and service to create powerful customer experiences.</v>
      </c>
      <c r="CE1754" s="15"/>
      <c r="CF1754" s="15"/>
      <c r="CG1754" s="15"/>
      <c r="CH1754" s="15"/>
      <c r="CI1754" s="15"/>
      <c r="CJ1754" s="15"/>
    </row>
    <row r="1755" spans="1:118" ht="12.75">
      <c r="A1755" s="15" t="s">
        <v>11329</v>
      </c>
      <c r="B1755" s="15" t="s">
        <v>11330</v>
      </c>
      <c r="C1755" s="15" t="s">
        <v>58</v>
      </c>
      <c r="D1755" s="16">
        <v>2018</v>
      </c>
      <c r="E1755" s="26" t="s">
        <v>701</v>
      </c>
      <c r="F1755" s="26"/>
      <c r="G1755" s="26" t="s">
        <v>702</v>
      </c>
      <c r="H1755" s="26"/>
      <c r="I1755" s="15" t="s">
        <v>702</v>
      </c>
      <c r="J1755" s="26"/>
      <c r="K1755" s="17" t="e">
        <f t="shared" si="262"/>
        <v>#VALUE!</v>
      </c>
      <c r="L1755" s="15"/>
      <c r="M1755" s="18" t="e">
        <f t="shared" si="253"/>
        <v>#VALUE!</v>
      </c>
      <c r="N1755" s="15"/>
      <c r="O1755" s="15"/>
      <c r="P1755" s="15"/>
      <c r="Q1755" s="15"/>
      <c r="R1755" s="15"/>
      <c r="S1755" s="19"/>
      <c r="T1755" s="15"/>
      <c r="U1755" s="17"/>
      <c r="V1755" s="15" t="s">
        <v>11331</v>
      </c>
      <c r="W1755" s="15">
        <v>0</v>
      </c>
      <c r="X1755" s="15" t="s">
        <v>134</v>
      </c>
      <c r="Y1755" s="15" t="s">
        <v>11332</v>
      </c>
      <c r="AB1755" s="20" t="s">
        <v>286</v>
      </c>
      <c r="AC1755" s="27" t="s">
        <v>11333</v>
      </c>
      <c r="AD1755" s="27" t="s">
        <v>11334</v>
      </c>
      <c r="AE1755" s="27" t="s">
        <v>11335</v>
      </c>
      <c r="AF1755" s="27" t="s">
        <v>11336</v>
      </c>
      <c r="AG1755" s="22">
        <f t="shared" si="271"/>
        <v>0.54838709677419351</v>
      </c>
      <c r="AH1755" s="15" t="str">
        <f t="shared" si="273"/>
        <v/>
      </c>
      <c r="AI1755" s="22" t="e">
        <f>VLOOKUP(A1755,'[1]Deals (investment)'!$B$2:$Z$1497,1,FALSE)</f>
        <v>#N/A</v>
      </c>
      <c r="AJ1755" s="22" t="e">
        <f>VLOOKUP(A1755,'[1]Deals (investment)'!$B$2:$Z$870,15,FALSE)</f>
        <v>#N/A</v>
      </c>
      <c r="AK1755" s="17" t="e">
        <f>VLOOKUP(A1755,'[1]Deals (Exits)'!B:B,1,FALSE)</f>
        <v>#N/A</v>
      </c>
      <c r="AL1755" s="23">
        <f>VLOOKUP(G1755,[1]Lookups!$V$3:$Y$197,4,FALSE)</f>
        <v>0</v>
      </c>
      <c r="AM1755" s="17" t="str">
        <f>VLOOKUP(X1755,[1]Lookups!$B$3:$C$200,2,FALSE)</f>
        <v>Transport &amp; Logistics</v>
      </c>
      <c r="AN1755" s="17" t="e">
        <f>VLOOKUP(R1755,[1]Lookups!$H$3:$I$69,2,FALSE)</f>
        <v>#N/A</v>
      </c>
      <c r="AO1755" s="17" t="e">
        <f>VLOOKUP(T1755,[1]Lookups!$H$3:$I$69,2,FALSE)</f>
        <v>#N/A</v>
      </c>
      <c r="AP1755" s="17" t="e">
        <f>VLOOKUP(AN1755,[1]Lookups!$N$3:$O$11,2,FALSE)</f>
        <v>#N/A</v>
      </c>
      <c r="AQ1755" s="18" t="e">
        <f>COUNTIFS('[1]Deals (investment)'!$B:$B,$A1755)</f>
        <v>#VALUE!</v>
      </c>
      <c r="AR1755" s="18" t="e">
        <f>COUNTIFS('[1]Deals (investment)'!$B:$B,$A1755,'[1]Deals (investment)'!$T:$T,$AW$1)+COUNTIFS('[1]Deals (investment)'!$B:$B,$A1755,'[1]Deals (investment)'!$T:$T,$AX$1)+COUNTIFS('[1]Deals (investment)'!$B:$B,$A1755,'[1]Deals (investment)'!$T:$T,$AY$1)</f>
        <v>#VALUE!</v>
      </c>
      <c r="AS1755" s="17" t="e">
        <f>SUMIFS('[1]Deals (investment)'!$C:$C,'[1]Deals (investment)'!$B:$B,$A1755)</f>
        <v>#VALUE!</v>
      </c>
      <c r="AT1755" s="17" t="e">
        <f t="shared" si="263"/>
        <v>#VALUE!</v>
      </c>
      <c r="AU1755" s="18" t="e">
        <f>COUNTIF('[1]Deals (Exits)'!$B:$B,A1755)</f>
        <v>#VALUE!</v>
      </c>
      <c r="AV1755" s="17" t="e">
        <f>SUMIFS('[1]Deals (investment)'!$C:$C,'[1]Deals (investment)'!$B:$B,$A1755,'[1]Deals (investment)'!$T:$T,AV$1)</f>
        <v>#VALUE!</v>
      </c>
      <c r="AW1755" s="17" t="e">
        <f>SUMIFS('[1]Deals (investment)'!$C:$C,'[1]Deals (investment)'!$B:$B,$A1755,'[1]Deals (investment)'!$T:$T,AW$1)</f>
        <v>#VALUE!</v>
      </c>
      <c r="AX1755" s="17" t="e">
        <f>SUMIFS('[1]Deals (investment)'!$C:$C,'[1]Deals (investment)'!$B:$B,$A1755,'[1]Deals (investment)'!$T:$T,AX$1)</f>
        <v>#VALUE!</v>
      </c>
      <c r="AY1755" s="17" t="e">
        <f>SUMIFS('[1]Deals (investment)'!$C:$C,'[1]Deals (investment)'!$B:$B,$A1755,'[1]Deals (investment)'!$T:$T,AY$1)</f>
        <v>#VALUE!</v>
      </c>
      <c r="AZ1755" s="17" t="e">
        <f>SUMIFS('[1]Deals (investment)'!$C:$C,'[1]Deals (investment)'!$B:$B,$A1755,'[1]Deals (investment)'!$T:$T,AZ$1)</f>
        <v>#VALUE!</v>
      </c>
      <c r="BA1755" s="17" t="e">
        <f>SUMIFS('[1]Deals (investment)'!$C:$C,'[1]Deals (investment)'!$B:$B,$A1755,'[1]Deals (investment)'!$T:$T,BA$1)</f>
        <v>#VALUE!</v>
      </c>
      <c r="BB1755" s="17" t="e">
        <f>SUMIFS('[1]Deals (investment)'!$C:$C,'[1]Deals (investment)'!$B:$B,$A1755,'[1]Deals (investment)'!$T:$T,BB$1)</f>
        <v>#VALUE!</v>
      </c>
      <c r="BC1755" s="17" t="e">
        <f>SUMIFS('[1]Deals (Exits)'!$C:$C,'[1]Deals (Exits)'!$B:$B,$A1755)</f>
        <v>#VALUE!</v>
      </c>
      <c r="BD1755" s="17" t="e">
        <f>SUMIFS('[1]Deals (investment)'!$C:$C,'[1]Deals (investment)'!$B:$B,$A1755,'[1]Deals (investment)'!$V:$V,BD$1)</f>
        <v>#VALUE!</v>
      </c>
      <c r="BE1755" s="17" t="e">
        <f>SUMIFS('[1]Deals (investment)'!$C:$C,'[1]Deals (investment)'!$B:$B,$A1755,'[1]Deals (investment)'!$V:$V,BE$1)</f>
        <v>#VALUE!</v>
      </c>
      <c r="BF1755" s="17" t="e">
        <f>SUMIFS('[1]Deals (investment)'!$C:$C,'[1]Deals (investment)'!$B:$B,$A1755,'[1]Deals (investment)'!$V:$V,BF$1)</f>
        <v>#VALUE!</v>
      </c>
      <c r="BG1755" s="17" t="e">
        <f>SUMIFS('[1]Deals (investment)'!$C:$C,'[1]Deals (investment)'!$B:$B,$A1755,'[1]Deals (investment)'!$V:$V,BG$1)</f>
        <v>#VALUE!</v>
      </c>
      <c r="BH1755" s="17" t="e">
        <f>SUMIFS('[1]Deals (investment)'!$C:$C,'[1]Deals (investment)'!$B:$B,$A1755,'[1]Deals (investment)'!$V:$V,BH$1)</f>
        <v>#VALUE!</v>
      </c>
      <c r="BI1755" s="17" t="e">
        <f>SUMIFS('[1]Deals (investment)'!$C:$C,'[1]Deals (investment)'!$B:$B,$A1755,'[1]Deals (investment)'!$V:$V,BI$1)</f>
        <v>#VALUE!</v>
      </c>
      <c r="BJ1755" s="17" t="e">
        <f>SUMIFS('[1]Deals (investment)'!$C:$C,'[1]Deals (investment)'!$B:$B,$A1755,'[1]Deals (investment)'!$V:$V,BJ$1)</f>
        <v>#VALUE!</v>
      </c>
      <c r="BK1755" s="17" t="e">
        <f>SUMIFS('[1]Deals (investment)'!$C:$C,'[1]Deals (investment)'!$B:$B,$A1755,'[1]Deals (investment)'!$V:$V,BK$1)</f>
        <v>#VALUE!</v>
      </c>
      <c r="BL1755" s="17" t="e">
        <f>SUMIFS('[1]Deals (investment)'!$C:$C,'[1]Deals (investment)'!$B:$B,$A1755,'[1]Deals (investment)'!$V:$V,BL$1)</f>
        <v>#VALUE!</v>
      </c>
      <c r="BM1755" s="17" t="e">
        <f>SUMIFS('[1]Deals (investment)'!$C:$C,'[1]Deals (investment)'!$B:$B,$A1755,'[1]Deals (investment)'!$V:$V,BM$1)</f>
        <v>#VALUE!</v>
      </c>
      <c r="BN1755" s="15"/>
      <c r="BO1755" s="15"/>
      <c r="BP1755" s="22"/>
      <c r="BQ1755" s="15"/>
      <c r="BR1755" s="15"/>
      <c r="BS1755" s="15"/>
      <c r="BT1755" s="15"/>
      <c r="BU1755" s="15"/>
      <c r="BV1755" s="15"/>
      <c r="BW1755" s="15"/>
      <c r="BX1755" s="15"/>
      <c r="BY1755" s="15"/>
      <c r="BZ1755" s="15"/>
      <c r="CA1755" s="15"/>
      <c r="CB1755" s="15"/>
      <c r="CC1755" s="15"/>
      <c r="CD1755" s="15"/>
      <c r="CE1755" s="15"/>
      <c r="CF1755" s="15"/>
      <c r="CG1755" s="15"/>
      <c r="CH1755" s="15"/>
      <c r="CI1755" s="15"/>
      <c r="CJ1755" s="15"/>
    </row>
    <row r="1756" spans="1:118" ht="12.75">
      <c r="A1756" s="15" t="s">
        <v>11337</v>
      </c>
      <c r="B1756" s="15" t="s">
        <v>11338</v>
      </c>
      <c r="C1756" s="15" t="s">
        <v>58</v>
      </c>
      <c r="D1756" s="16">
        <v>2009</v>
      </c>
      <c r="E1756" s="15" t="s">
        <v>11339</v>
      </c>
      <c r="F1756" s="15" t="s">
        <v>110</v>
      </c>
      <c r="G1756" s="15" t="s">
        <v>891</v>
      </c>
      <c r="H1756" s="15" t="s">
        <v>891</v>
      </c>
      <c r="I1756" s="15" t="s">
        <v>891</v>
      </c>
      <c r="J1756" s="15"/>
      <c r="K1756" s="17" t="e">
        <f t="shared" si="262"/>
        <v>#VALUE!</v>
      </c>
      <c r="L1756" s="15"/>
      <c r="M1756" s="18" t="e">
        <f t="shared" si="253"/>
        <v>#VALUE!</v>
      </c>
      <c r="N1756" s="15"/>
      <c r="O1756" s="15"/>
      <c r="P1756" s="15"/>
      <c r="Q1756" s="24" t="e">
        <f ca="1">_xludf.MAXIFS('[1]Deals (investment)'!A:A,'[1]Deals (investment)'!B:B,A1756)</f>
        <v>#NAME?</v>
      </c>
      <c r="R1756" s="15"/>
      <c r="S1756" s="19"/>
      <c r="T1756" s="15"/>
      <c r="U1756" s="17"/>
      <c r="V1756" s="15" t="s">
        <v>11340</v>
      </c>
      <c r="W1756" s="15">
        <v>0</v>
      </c>
      <c r="X1756" s="15" t="s">
        <v>538</v>
      </c>
      <c r="Y1756" s="15" t="s">
        <v>11341</v>
      </c>
      <c r="AB1756" s="20" t="s">
        <v>286</v>
      </c>
      <c r="AC1756" s="27" t="s">
        <v>11342</v>
      </c>
      <c r="AD1756" s="15"/>
      <c r="AE1756" s="27" t="s">
        <v>11343</v>
      </c>
      <c r="AF1756" s="21" t="s">
        <v>11344</v>
      </c>
      <c r="AG1756" s="22">
        <f t="shared" ca="1" si="271"/>
        <v>0.61290322580645162</v>
      </c>
      <c r="AH1756" s="15" t="str">
        <f t="shared" si="273"/>
        <v/>
      </c>
      <c r="AI1756" s="22" t="e">
        <f>VLOOKUP(A1756,'[1]Deals (investment)'!$B$2:$Z$1497,1,FALSE)</f>
        <v>#N/A</v>
      </c>
      <c r="AJ1756" s="22" t="e">
        <f>VLOOKUP(A1756,'[1]Deals (investment)'!$B$2:$Z$870,15,FALSE)</f>
        <v>#N/A</v>
      </c>
      <c r="AK1756" s="17" t="e">
        <f>VLOOKUP(A1756,'[1]Deals (Exits)'!B:B,1,FALSE)</f>
        <v>#N/A</v>
      </c>
      <c r="AL1756" s="23">
        <f>VLOOKUP(G1756,[1]Lookups!$V$3:$Y$197,4,FALSE)</f>
        <v>0</v>
      </c>
      <c r="AM1756" s="17" t="str">
        <f>VLOOKUP(X1756,[1]Lookups!$B$3:$C$200,2,FALSE)</f>
        <v>Agriculture</v>
      </c>
      <c r="AN1756" s="17" t="e">
        <f>VLOOKUP(R1756,[1]Lookups!$H$3:$I$69,2,FALSE)</f>
        <v>#N/A</v>
      </c>
      <c r="AO1756" s="17" t="e">
        <f>VLOOKUP(T1756,[1]Lookups!$H$3:$I$69,2,FALSE)</f>
        <v>#N/A</v>
      </c>
      <c r="AP1756" s="17" t="e">
        <f>VLOOKUP(AN1756,[1]Lookups!$N$3:$O$11,2,FALSE)</f>
        <v>#N/A</v>
      </c>
      <c r="AQ1756" s="18" t="e">
        <f>COUNTIFS('[1]Deals (investment)'!$B:$B,$A1756)</f>
        <v>#VALUE!</v>
      </c>
      <c r="AR1756" s="18" t="e">
        <f>COUNTIFS('[1]Deals (investment)'!$B:$B,$A1756,'[1]Deals (investment)'!$T:$T,$AW$1)+COUNTIFS('[1]Deals (investment)'!$B:$B,$A1756,'[1]Deals (investment)'!$T:$T,$AX$1)+COUNTIFS('[1]Deals (investment)'!$B:$B,$A1756,'[1]Deals (investment)'!$T:$T,$AY$1)</f>
        <v>#VALUE!</v>
      </c>
      <c r="AS1756" s="17" t="e">
        <f>SUMIFS('[1]Deals (investment)'!$C:$C,'[1]Deals (investment)'!$B:$B,$A1756)</f>
        <v>#VALUE!</v>
      </c>
      <c r="AT1756" s="17" t="e">
        <f t="shared" si="263"/>
        <v>#VALUE!</v>
      </c>
      <c r="AU1756" s="18" t="e">
        <f>COUNTIF('[1]Deals (Exits)'!$B:$B,A1756)</f>
        <v>#VALUE!</v>
      </c>
      <c r="AV1756" s="17" t="e">
        <f>SUMIFS('[1]Deals (investment)'!$C:$C,'[1]Deals (investment)'!$B:$B,$A1756,'[1]Deals (investment)'!$T:$T,AV$1)</f>
        <v>#VALUE!</v>
      </c>
      <c r="AW1756" s="17" t="e">
        <f>SUMIFS('[1]Deals (investment)'!$C:$C,'[1]Deals (investment)'!$B:$B,$A1756,'[1]Deals (investment)'!$T:$T,AW$1)</f>
        <v>#VALUE!</v>
      </c>
      <c r="AX1756" s="17" t="e">
        <f>SUMIFS('[1]Deals (investment)'!$C:$C,'[1]Deals (investment)'!$B:$B,$A1756,'[1]Deals (investment)'!$T:$T,AX$1)</f>
        <v>#VALUE!</v>
      </c>
      <c r="AY1756" s="17" t="e">
        <f>SUMIFS('[1]Deals (investment)'!$C:$C,'[1]Deals (investment)'!$B:$B,$A1756,'[1]Deals (investment)'!$T:$T,AY$1)</f>
        <v>#VALUE!</v>
      </c>
      <c r="AZ1756" s="17" t="e">
        <f>SUMIFS('[1]Deals (investment)'!$C:$C,'[1]Deals (investment)'!$B:$B,$A1756,'[1]Deals (investment)'!$T:$T,AZ$1)</f>
        <v>#VALUE!</v>
      </c>
      <c r="BA1756" s="17" t="e">
        <f>SUMIFS('[1]Deals (investment)'!$C:$C,'[1]Deals (investment)'!$B:$B,$A1756,'[1]Deals (investment)'!$T:$T,BA$1)</f>
        <v>#VALUE!</v>
      </c>
      <c r="BB1756" s="17" t="e">
        <f>SUMIFS('[1]Deals (investment)'!$C:$C,'[1]Deals (investment)'!$B:$B,$A1756,'[1]Deals (investment)'!$T:$T,BB$1)</f>
        <v>#VALUE!</v>
      </c>
      <c r="BC1756" s="17" t="e">
        <f>SUMIFS('[1]Deals (Exits)'!$C:$C,'[1]Deals (Exits)'!$B:$B,$A1756)</f>
        <v>#VALUE!</v>
      </c>
      <c r="BD1756" s="17" t="e">
        <f>SUMIFS('[1]Deals (investment)'!$C:$C,'[1]Deals (investment)'!$B:$B,$A1756,'[1]Deals (investment)'!$V:$V,BD$1)</f>
        <v>#VALUE!</v>
      </c>
      <c r="BE1756" s="17" t="e">
        <f>SUMIFS('[1]Deals (investment)'!$C:$C,'[1]Deals (investment)'!$B:$B,$A1756,'[1]Deals (investment)'!$V:$V,BE$1)</f>
        <v>#VALUE!</v>
      </c>
      <c r="BF1756" s="17" t="e">
        <f>SUMIFS('[1]Deals (investment)'!$C:$C,'[1]Deals (investment)'!$B:$B,$A1756,'[1]Deals (investment)'!$V:$V,BF$1)</f>
        <v>#VALUE!</v>
      </c>
      <c r="BG1756" s="17" t="e">
        <f>SUMIFS('[1]Deals (investment)'!$C:$C,'[1]Deals (investment)'!$B:$B,$A1756,'[1]Deals (investment)'!$V:$V,BG$1)</f>
        <v>#VALUE!</v>
      </c>
      <c r="BH1756" s="17" t="e">
        <f>SUMIFS('[1]Deals (investment)'!$C:$C,'[1]Deals (investment)'!$B:$B,$A1756,'[1]Deals (investment)'!$V:$V,BH$1)</f>
        <v>#VALUE!</v>
      </c>
      <c r="BI1756" s="17" t="e">
        <f>SUMIFS('[1]Deals (investment)'!$C:$C,'[1]Deals (investment)'!$B:$B,$A1756,'[1]Deals (investment)'!$V:$V,BI$1)</f>
        <v>#VALUE!</v>
      </c>
      <c r="BJ1756" s="17" t="e">
        <f>SUMIFS('[1]Deals (investment)'!$C:$C,'[1]Deals (investment)'!$B:$B,$A1756,'[1]Deals (investment)'!$V:$V,BJ$1)</f>
        <v>#VALUE!</v>
      </c>
      <c r="BK1756" s="17" t="e">
        <f>SUMIFS('[1]Deals (investment)'!$C:$C,'[1]Deals (investment)'!$B:$B,$A1756,'[1]Deals (investment)'!$V:$V,BK$1)</f>
        <v>#VALUE!</v>
      </c>
      <c r="BL1756" s="17" t="e">
        <f>SUMIFS('[1]Deals (investment)'!$C:$C,'[1]Deals (investment)'!$B:$B,$A1756,'[1]Deals (investment)'!$V:$V,BL$1)</f>
        <v>#VALUE!</v>
      </c>
      <c r="BM1756" s="17" t="e">
        <f>SUMIFS('[1]Deals (investment)'!$C:$C,'[1]Deals (investment)'!$B:$B,$A1756,'[1]Deals (investment)'!$V:$V,BM$1)</f>
        <v>#VALUE!</v>
      </c>
      <c r="BN1756" s="15"/>
      <c r="BO1756" s="53"/>
      <c r="BP1756" s="22"/>
      <c r="BQ1756" s="53"/>
      <c r="BR1756" s="53"/>
      <c r="BS1756" s="53"/>
      <c r="BT1756" s="53"/>
      <c r="BU1756" s="53"/>
      <c r="BV1756" s="53"/>
      <c r="BW1756" s="53"/>
      <c r="BX1756" s="53"/>
      <c r="BY1756" s="53"/>
      <c r="BZ1756" s="53"/>
      <c r="CA1756" s="53"/>
      <c r="CB1756" s="53"/>
      <c r="CC1756" s="53"/>
      <c r="CD1756" s="15" t="str">
        <f>CONCATENATE(A1756,B1756,C1756)</f>
        <v>Windwood Millers Windwood Millers Farmer Loyalty card eases identification of farmers by registering farmers including bio data, language preference, location and other economic activitiesActive</v>
      </c>
      <c r="CE1756" s="53"/>
      <c r="CF1756" s="53"/>
      <c r="CG1756" s="53"/>
      <c r="CH1756" s="53"/>
      <c r="CI1756" s="53"/>
      <c r="CJ1756" s="53"/>
    </row>
    <row r="1757" spans="1:118" ht="25.5">
      <c r="A1757" s="25" t="s">
        <v>11345</v>
      </c>
      <c r="B1757" s="15" t="s">
        <v>11346</v>
      </c>
      <c r="C1757" s="15" t="s">
        <v>58</v>
      </c>
      <c r="D1757" s="25">
        <v>2014</v>
      </c>
      <c r="E1757" s="26" t="s">
        <v>1472</v>
      </c>
      <c r="F1757" s="26" t="s">
        <v>110</v>
      </c>
      <c r="G1757" s="26" t="s">
        <v>91</v>
      </c>
      <c r="H1757" s="26"/>
      <c r="I1757" s="15" t="s">
        <v>91</v>
      </c>
      <c r="J1757" s="26"/>
      <c r="K1757" s="17" t="e">
        <f t="shared" si="262"/>
        <v>#VALUE!</v>
      </c>
      <c r="L1757" s="15"/>
      <c r="M1757" s="18" t="e">
        <f t="shared" si="253"/>
        <v>#VALUE!</v>
      </c>
      <c r="N1757" s="15"/>
      <c r="O1757" s="15"/>
      <c r="P1757" s="15"/>
      <c r="Q1757" s="24" t="e">
        <f ca="1">_xludf.MAXIFS('[1]Deals (investment)'!A:A,'[1]Deals (investment)'!B:B,A1757)</f>
        <v>#NAME?</v>
      </c>
      <c r="R1757" s="15"/>
      <c r="S1757" s="19"/>
      <c r="T1757" s="15"/>
      <c r="U1757" s="17"/>
      <c r="V1757" s="15" t="s">
        <v>11347</v>
      </c>
      <c r="W1757" s="15">
        <v>0</v>
      </c>
      <c r="X1757" s="15" t="s">
        <v>134</v>
      </c>
      <c r="Y1757" s="15" t="s">
        <v>7223</v>
      </c>
      <c r="Z1757" s="25" t="s">
        <v>147</v>
      </c>
      <c r="AB1757" s="20" t="s">
        <v>286</v>
      </c>
      <c r="AC1757" s="27" t="s">
        <v>11348</v>
      </c>
      <c r="AD1757" s="27" t="s">
        <v>11349</v>
      </c>
      <c r="AE1757" s="27" t="s">
        <v>11350</v>
      </c>
      <c r="AF1757" s="21" t="s">
        <v>11351</v>
      </c>
      <c r="AG1757" s="22">
        <f t="shared" ca="1" si="271"/>
        <v>0.64516129032258063</v>
      </c>
      <c r="AH1757" s="15" t="str">
        <f t="shared" si="273"/>
        <v/>
      </c>
      <c r="AI1757" s="22" t="e">
        <f>VLOOKUP(A1757,'[1]Deals (investment)'!$B$2:$Z$1497,1,FALSE)</f>
        <v>#N/A</v>
      </c>
      <c r="AJ1757" s="22" t="e">
        <f>VLOOKUP(A1757,'[1]Deals (investment)'!$B$2:$Z$870,15,FALSE)</f>
        <v>#N/A</v>
      </c>
      <c r="AK1757" s="17" t="e">
        <f>VLOOKUP(A1757,'[1]Deals (Exits)'!B:B,1,FALSE)</f>
        <v>#N/A</v>
      </c>
      <c r="AL1757" s="23">
        <f>VLOOKUP(G1757,[1]Lookups!$V$3:$Y$197,4,FALSE)</f>
        <v>0</v>
      </c>
      <c r="AM1757" s="17" t="str">
        <f>VLOOKUP(X1757,[1]Lookups!$B$3:$C$200,2,FALSE)</f>
        <v>Transport &amp; Logistics</v>
      </c>
      <c r="AN1757" s="17" t="e">
        <f>VLOOKUP(R1757,[1]Lookups!$H$3:$I$69,2,FALSE)</f>
        <v>#N/A</v>
      </c>
      <c r="AO1757" s="17" t="e">
        <f>VLOOKUP(T1757,[1]Lookups!$H$3:$I$69,2,FALSE)</f>
        <v>#N/A</v>
      </c>
      <c r="AP1757" s="17" t="e">
        <f>VLOOKUP(AN1757,[1]Lookups!$N$3:$O$11,2,FALSE)</f>
        <v>#N/A</v>
      </c>
      <c r="AQ1757" s="18" t="e">
        <f>COUNTIFS('[1]Deals (investment)'!$B:$B,$A1757)</f>
        <v>#VALUE!</v>
      </c>
      <c r="AR1757" s="18" t="e">
        <f>COUNTIFS('[1]Deals (investment)'!$B:$B,$A1757,'[1]Deals (investment)'!$T:$T,$AW$1)+COUNTIFS('[1]Deals (investment)'!$B:$B,$A1757,'[1]Deals (investment)'!$T:$T,$AX$1)+COUNTIFS('[1]Deals (investment)'!$B:$B,$A1757,'[1]Deals (investment)'!$T:$T,$AY$1)</f>
        <v>#VALUE!</v>
      </c>
      <c r="AS1757" s="17" t="e">
        <f>SUMIFS('[1]Deals (investment)'!$C:$C,'[1]Deals (investment)'!$B:$B,$A1757)</f>
        <v>#VALUE!</v>
      </c>
      <c r="AT1757" s="17" t="e">
        <f t="shared" si="263"/>
        <v>#VALUE!</v>
      </c>
      <c r="AU1757" s="18" t="e">
        <f>COUNTIF('[1]Deals (Exits)'!$B:$B,A1757)</f>
        <v>#VALUE!</v>
      </c>
      <c r="AV1757" s="17" t="e">
        <f>SUMIFS('[1]Deals (investment)'!$C:$C,'[1]Deals (investment)'!$B:$B,$A1757,'[1]Deals (investment)'!$T:$T,AV$1)</f>
        <v>#VALUE!</v>
      </c>
      <c r="AW1757" s="17" t="e">
        <f>SUMIFS('[1]Deals (investment)'!$C:$C,'[1]Deals (investment)'!$B:$B,$A1757,'[1]Deals (investment)'!$T:$T,AW$1)</f>
        <v>#VALUE!</v>
      </c>
      <c r="AX1757" s="17" t="e">
        <f>SUMIFS('[1]Deals (investment)'!$C:$C,'[1]Deals (investment)'!$B:$B,$A1757,'[1]Deals (investment)'!$T:$T,AX$1)</f>
        <v>#VALUE!</v>
      </c>
      <c r="AY1757" s="17" t="e">
        <f>SUMIFS('[1]Deals (investment)'!$C:$C,'[1]Deals (investment)'!$B:$B,$A1757,'[1]Deals (investment)'!$T:$T,AY$1)</f>
        <v>#VALUE!</v>
      </c>
      <c r="AZ1757" s="17" t="e">
        <f>SUMIFS('[1]Deals (investment)'!$C:$C,'[1]Deals (investment)'!$B:$B,$A1757,'[1]Deals (investment)'!$T:$T,AZ$1)</f>
        <v>#VALUE!</v>
      </c>
      <c r="BA1757" s="17" t="e">
        <f>SUMIFS('[1]Deals (investment)'!$C:$C,'[1]Deals (investment)'!$B:$B,$A1757,'[1]Deals (investment)'!$T:$T,BA$1)</f>
        <v>#VALUE!</v>
      </c>
      <c r="BB1757" s="17" t="e">
        <f>SUMIFS('[1]Deals (investment)'!$C:$C,'[1]Deals (investment)'!$B:$B,$A1757,'[1]Deals (investment)'!$T:$T,BB$1)</f>
        <v>#VALUE!</v>
      </c>
      <c r="BC1757" s="17" t="e">
        <f>SUMIFS('[1]Deals (Exits)'!$C:$C,'[1]Deals (Exits)'!$B:$B,$A1757)</f>
        <v>#VALUE!</v>
      </c>
      <c r="BD1757" s="17" t="e">
        <f>SUMIFS('[1]Deals (investment)'!$C:$C,'[1]Deals (investment)'!$B:$B,$A1757,'[1]Deals (investment)'!$V:$V,BD$1)</f>
        <v>#VALUE!</v>
      </c>
      <c r="BE1757" s="17" t="e">
        <f>SUMIFS('[1]Deals (investment)'!$C:$C,'[1]Deals (investment)'!$B:$B,$A1757,'[1]Deals (investment)'!$V:$V,BE$1)</f>
        <v>#VALUE!</v>
      </c>
      <c r="BF1757" s="17" t="e">
        <f>SUMIFS('[1]Deals (investment)'!$C:$C,'[1]Deals (investment)'!$B:$B,$A1757,'[1]Deals (investment)'!$V:$V,BF$1)</f>
        <v>#VALUE!</v>
      </c>
      <c r="BG1757" s="17" t="e">
        <f>SUMIFS('[1]Deals (investment)'!$C:$C,'[1]Deals (investment)'!$B:$B,$A1757,'[1]Deals (investment)'!$V:$V,BG$1)</f>
        <v>#VALUE!</v>
      </c>
      <c r="BH1757" s="17" t="e">
        <f>SUMIFS('[1]Deals (investment)'!$C:$C,'[1]Deals (investment)'!$B:$B,$A1757,'[1]Deals (investment)'!$V:$V,BH$1)</f>
        <v>#VALUE!</v>
      </c>
      <c r="BI1757" s="17" t="e">
        <f>SUMIFS('[1]Deals (investment)'!$C:$C,'[1]Deals (investment)'!$B:$B,$A1757,'[1]Deals (investment)'!$V:$V,BI$1)</f>
        <v>#VALUE!</v>
      </c>
      <c r="BJ1757" s="17" t="e">
        <f>SUMIFS('[1]Deals (investment)'!$C:$C,'[1]Deals (investment)'!$B:$B,$A1757,'[1]Deals (investment)'!$V:$V,BJ$1)</f>
        <v>#VALUE!</v>
      </c>
      <c r="BK1757" s="17" t="e">
        <f>SUMIFS('[1]Deals (investment)'!$C:$C,'[1]Deals (investment)'!$B:$B,$A1757,'[1]Deals (investment)'!$V:$V,BK$1)</f>
        <v>#VALUE!</v>
      </c>
      <c r="BL1757" s="17" t="e">
        <f>SUMIFS('[1]Deals (investment)'!$C:$C,'[1]Deals (investment)'!$B:$B,$A1757,'[1]Deals (investment)'!$V:$V,BL$1)</f>
        <v>#VALUE!</v>
      </c>
      <c r="BM1757" s="17" t="e">
        <f>SUMIFS('[1]Deals (investment)'!$C:$C,'[1]Deals (investment)'!$B:$B,$A1757,'[1]Deals (investment)'!$V:$V,BM$1)</f>
        <v>#VALUE!</v>
      </c>
      <c r="BN1757" s="15"/>
      <c r="BO1757" s="15"/>
      <c r="BP1757" s="22"/>
      <c r="BQ1757" s="15"/>
      <c r="BR1757" s="15"/>
      <c r="BS1757" s="15"/>
      <c r="BT1757" s="15"/>
      <c r="BU1757" s="15"/>
      <c r="BV1757" s="15"/>
      <c r="BW1757" s="15"/>
      <c r="BX1757" s="15"/>
      <c r="BY1757" s="15"/>
      <c r="BZ1757" s="15"/>
      <c r="CA1757" s="15"/>
      <c r="CB1757" s="15"/>
      <c r="CC1757" s="15"/>
      <c r="CD1757" s="15"/>
      <c r="CE1757" s="15"/>
      <c r="CF1757" s="15"/>
      <c r="CG1757" s="15"/>
      <c r="CH1757" s="15"/>
      <c r="CI1757" s="15"/>
      <c r="CJ1757" s="15"/>
    </row>
    <row r="1758" spans="1:118" ht="12.75">
      <c r="A1758" s="15" t="s">
        <v>11352</v>
      </c>
      <c r="B1758" s="15" t="s">
        <v>11353</v>
      </c>
      <c r="C1758" s="15"/>
      <c r="D1758" s="16">
        <v>2017</v>
      </c>
      <c r="E1758" s="15" t="s">
        <v>2909</v>
      </c>
      <c r="F1758" s="15"/>
      <c r="G1758" s="15" t="s">
        <v>91</v>
      </c>
      <c r="H1758" s="15"/>
      <c r="I1758" s="15"/>
      <c r="J1758" s="15"/>
      <c r="K1758" s="17" t="e">
        <f t="shared" si="262"/>
        <v>#VALUE!</v>
      </c>
      <c r="L1758" s="15"/>
      <c r="M1758" s="18" t="e">
        <f t="shared" si="253"/>
        <v>#VALUE!</v>
      </c>
      <c r="N1758" s="15"/>
      <c r="O1758" s="15"/>
      <c r="P1758" s="15"/>
      <c r="Q1758" s="15"/>
      <c r="R1758" s="15"/>
      <c r="S1758" s="19"/>
      <c r="T1758" s="15"/>
      <c r="U1758" s="17"/>
      <c r="V1758" s="15" t="s">
        <v>11354</v>
      </c>
      <c r="W1758" s="15"/>
      <c r="X1758" s="15" t="s">
        <v>657</v>
      </c>
      <c r="Y1758" s="15" t="s">
        <v>11355</v>
      </c>
      <c r="AB1758" s="20"/>
      <c r="AC1758" s="21" t="s">
        <v>11356</v>
      </c>
      <c r="AD1758" s="21" t="s">
        <v>11357</v>
      </c>
      <c r="AE1758" s="21" t="s">
        <v>11358</v>
      </c>
      <c r="AF1758" s="21" t="s">
        <v>11359</v>
      </c>
      <c r="AG1758" s="22">
        <f t="shared" si="271"/>
        <v>0.41935483870967744</v>
      </c>
      <c r="AH1758" s="15" t="str">
        <f t="shared" si="273"/>
        <v/>
      </c>
      <c r="AI1758" s="22" t="e">
        <f>VLOOKUP(A1758,'[1]Deals (investment)'!$B$2:$Z$1497,1,FALSE)</f>
        <v>#N/A</v>
      </c>
      <c r="AJ1758" s="22" t="e">
        <f>VLOOKUP(A1758,'[1]Deals (investment)'!$B$2:$Z$870,15,FALSE)</f>
        <v>#N/A</v>
      </c>
      <c r="AK1758" s="17" t="e">
        <f>VLOOKUP(A1758,'[1]Deals (Exits)'!B:B,1,FALSE)</f>
        <v>#N/A</v>
      </c>
      <c r="AL1758" s="23">
        <f>VLOOKUP(G1758,[1]Lookups!$V$3:$Y$197,4,FALSE)</f>
        <v>0</v>
      </c>
      <c r="AM1758" s="17" t="str">
        <f>VLOOKUP(X1758,[1]Lookups!$B$3:$C$200,2,FALSE)</f>
        <v>Emerging Technologies</v>
      </c>
      <c r="AN1758" s="17" t="e">
        <f>VLOOKUP(R1758,[1]Lookups!$H$3:$I$69,2,FALSE)</f>
        <v>#N/A</v>
      </c>
      <c r="AO1758" s="17" t="e">
        <f>VLOOKUP(T1758,[1]Lookups!$H$3:$I$69,2,FALSE)</f>
        <v>#N/A</v>
      </c>
      <c r="AP1758" s="17" t="e">
        <f>VLOOKUP(AN1758,[1]Lookups!$N$3:$O$11,2,FALSE)</f>
        <v>#N/A</v>
      </c>
      <c r="AQ1758" s="18" t="e">
        <f>COUNTIFS('[1]Deals (investment)'!$B:$B,$A1758)</f>
        <v>#VALUE!</v>
      </c>
      <c r="AR1758" s="18" t="e">
        <f>COUNTIFS('[1]Deals (investment)'!$B:$B,$A1758,'[1]Deals (investment)'!$T:$T,$AW$1)+COUNTIFS('[1]Deals (investment)'!$B:$B,$A1758,'[1]Deals (investment)'!$T:$T,$AX$1)+COUNTIFS('[1]Deals (investment)'!$B:$B,$A1758,'[1]Deals (investment)'!$T:$T,$AY$1)</f>
        <v>#VALUE!</v>
      </c>
      <c r="AS1758" s="17" t="e">
        <f>SUMIFS('[1]Deals (investment)'!$C:$C,'[1]Deals (investment)'!$B:$B,$A1758)</f>
        <v>#VALUE!</v>
      </c>
      <c r="AT1758" s="17" t="e">
        <f t="shared" si="263"/>
        <v>#VALUE!</v>
      </c>
      <c r="AU1758" s="18" t="e">
        <f>COUNTIF('[1]Deals (Exits)'!$B:$B,A1758)</f>
        <v>#VALUE!</v>
      </c>
      <c r="AV1758" s="17" t="e">
        <f>SUMIFS('[1]Deals (investment)'!$C:$C,'[1]Deals (investment)'!$B:$B,$A1758,'[1]Deals (investment)'!$T:$T,AV$1)</f>
        <v>#VALUE!</v>
      </c>
      <c r="AW1758" s="17" t="e">
        <f>SUMIFS('[1]Deals (investment)'!$C:$C,'[1]Deals (investment)'!$B:$B,$A1758,'[1]Deals (investment)'!$T:$T,AW$1)</f>
        <v>#VALUE!</v>
      </c>
      <c r="AX1758" s="17" t="e">
        <f>SUMIFS('[1]Deals (investment)'!$C:$C,'[1]Deals (investment)'!$B:$B,$A1758,'[1]Deals (investment)'!$T:$T,AX$1)</f>
        <v>#VALUE!</v>
      </c>
      <c r="AY1758" s="17" t="e">
        <f>SUMIFS('[1]Deals (investment)'!$C:$C,'[1]Deals (investment)'!$B:$B,$A1758,'[1]Deals (investment)'!$T:$T,AY$1)</f>
        <v>#VALUE!</v>
      </c>
      <c r="AZ1758" s="17" t="e">
        <f>SUMIFS('[1]Deals (investment)'!$C:$C,'[1]Deals (investment)'!$B:$B,$A1758,'[1]Deals (investment)'!$T:$T,AZ$1)</f>
        <v>#VALUE!</v>
      </c>
      <c r="BA1758" s="17" t="e">
        <f>SUMIFS('[1]Deals (investment)'!$C:$C,'[1]Deals (investment)'!$B:$B,$A1758,'[1]Deals (investment)'!$T:$T,BA$1)</f>
        <v>#VALUE!</v>
      </c>
      <c r="BB1758" s="17" t="e">
        <f>SUMIFS('[1]Deals (investment)'!$C:$C,'[1]Deals (investment)'!$B:$B,$A1758,'[1]Deals (investment)'!$T:$T,BB$1)</f>
        <v>#VALUE!</v>
      </c>
      <c r="BC1758" s="17" t="e">
        <f>SUMIFS('[1]Deals (Exits)'!$C:$C,'[1]Deals (Exits)'!$B:$B,$A1758)</f>
        <v>#VALUE!</v>
      </c>
      <c r="BD1758" s="17" t="e">
        <f>SUMIFS('[1]Deals (investment)'!$C:$C,'[1]Deals (investment)'!$B:$B,$A1758,'[1]Deals (investment)'!$V:$V,BD$1)</f>
        <v>#VALUE!</v>
      </c>
      <c r="BE1758" s="17" t="e">
        <f>SUMIFS('[1]Deals (investment)'!$C:$C,'[1]Deals (investment)'!$B:$B,$A1758,'[1]Deals (investment)'!$V:$V,BE$1)</f>
        <v>#VALUE!</v>
      </c>
      <c r="BF1758" s="17" t="e">
        <f>SUMIFS('[1]Deals (investment)'!$C:$C,'[1]Deals (investment)'!$B:$B,$A1758,'[1]Deals (investment)'!$V:$V,BF$1)</f>
        <v>#VALUE!</v>
      </c>
      <c r="BG1758" s="17" t="e">
        <f>SUMIFS('[1]Deals (investment)'!$C:$C,'[1]Deals (investment)'!$B:$B,$A1758,'[1]Deals (investment)'!$V:$V,BG$1)</f>
        <v>#VALUE!</v>
      </c>
      <c r="BH1758" s="17" t="e">
        <f>SUMIFS('[1]Deals (investment)'!$C:$C,'[1]Deals (investment)'!$B:$B,$A1758,'[1]Deals (investment)'!$V:$V,BH$1)</f>
        <v>#VALUE!</v>
      </c>
      <c r="BI1758" s="17" t="e">
        <f>SUMIFS('[1]Deals (investment)'!$C:$C,'[1]Deals (investment)'!$B:$B,$A1758,'[1]Deals (investment)'!$V:$V,BI$1)</f>
        <v>#VALUE!</v>
      </c>
      <c r="BJ1758" s="17" t="e">
        <f>SUMIFS('[1]Deals (investment)'!$C:$C,'[1]Deals (investment)'!$B:$B,$A1758,'[1]Deals (investment)'!$V:$V,BJ$1)</f>
        <v>#VALUE!</v>
      </c>
      <c r="BK1758" s="17" t="e">
        <f>SUMIFS('[1]Deals (investment)'!$C:$C,'[1]Deals (investment)'!$B:$B,$A1758,'[1]Deals (investment)'!$V:$V,BK$1)</f>
        <v>#VALUE!</v>
      </c>
      <c r="BL1758" s="17" t="e">
        <f>SUMIFS('[1]Deals (investment)'!$C:$C,'[1]Deals (investment)'!$B:$B,$A1758,'[1]Deals (investment)'!$V:$V,BL$1)</f>
        <v>#VALUE!</v>
      </c>
      <c r="BM1758" s="17" t="e">
        <f>SUMIFS('[1]Deals (investment)'!$C:$C,'[1]Deals (investment)'!$B:$B,$A1758,'[1]Deals (investment)'!$V:$V,BM$1)</f>
        <v>#VALUE!</v>
      </c>
      <c r="BN1758" s="15"/>
      <c r="BO1758" s="15"/>
      <c r="BP1758" s="22"/>
      <c r="BQ1758" s="15"/>
      <c r="BR1758" s="15"/>
      <c r="BS1758" s="15"/>
      <c r="BT1758" s="15"/>
      <c r="BU1758" s="15"/>
      <c r="BV1758" s="15"/>
      <c r="BW1758" s="15"/>
      <c r="BX1758" s="15"/>
      <c r="BY1758" s="15"/>
      <c r="BZ1758" s="15"/>
      <c r="CA1758" s="15"/>
      <c r="CB1758" s="15"/>
      <c r="CC1758" s="15"/>
      <c r="CD1758" s="15" t="str">
        <f>CONCATENATE(A1758,B1758,C1758)</f>
        <v>Wipo Wireless PowerWireless Power Solutions enables autonomous operation of drones, electric forklifts and factory robots using wireless power</v>
      </c>
      <c r="CE1758" s="15"/>
      <c r="CF1758" s="15"/>
      <c r="CG1758" s="15"/>
      <c r="CH1758" s="15"/>
      <c r="CI1758" s="15"/>
      <c r="CJ1758" s="15"/>
    </row>
    <row r="1759" spans="1:118" ht="25.5">
      <c r="A1759" s="15" t="s">
        <v>11360</v>
      </c>
      <c r="B1759" s="15" t="s">
        <v>11361</v>
      </c>
      <c r="C1759" s="15" t="s">
        <v>58</v>
      </c>
      <c r="D1759" s="16">
        <v>2015</v>
      </c>
      <c r="E1759" s="26" t="s">
        <v>1472</v>
      </c>
      <c r="F1759" s="26"/>
      <c r="G1759" s="15" t="s">
        <v>91</v>
      </c>
      <c r="H1759" s="15"/>
      <c r="I1759" s="15" t="s">
        <v>91</v>
      </c>
      <c r="J1759" s="26"/>
      <c r="K1759" s="17" t="e">
        <f t="shared" si="262"/>
        <v>#VALUE!</v>
      </c>
      <c r="L1759" s="15"/>
      <c r="M1759" s="18" t="e">
        <f t="shared" si="253"/>
        <v>#VALUE!</v>
      </c>
      <c r="N1759" s="15"/>
      <c r="O1759" s="15"/>
      <c r="P1759" s="15"/>
      <c r="Q1759" s="15"/>
      <c r="R1759" s="15"/>
      <c r="S1759" s="19"/>
      <c r="T1759" s="15"/>
      <c r="U1759" s="17"/>
      <c r="V1759" s="15" t="s">
        <v>11362</v>
      </c>
      <c r="W1759" s="15"/>
      <c r="X1759" s="15"/>
      <c r="Y1759" s="15"/>
      <c r="AB1759" s="20"/>
      <c r="AC1759" s="15"/>
      <c r="AD1759" s="15"/>
      <c r="AE1759" s="15"/>
      <c r="AF1759" s="15"/>
      <c r="AG1759" s="22">
        <f t="shared" si="271"/>
        <v>0.29032258064516131</v>
      </c>
      <c r="AH1759" s="15" t="e">
        <f t="shared" si="273"/>
        <v>#VALUE!</v>
      </c>
      <c r="AI1759" s="22" t="e">
        <f>VLOOKUP(A1759,'[1]Deals (investment)'!$B$2:$Z$1497,1,FALSE)</f>
        <v>#N/A</v>
      </c>
      <c r="AJ1759" s="22" t="e">
        <f>VLOOKUP(A1759,'[1]Deals (investment)'!$B$2:$Z$870,15,FALSE)</f>
        <v>#N/A</v>
      </c>
      <c r="AK1759" s="17" t="e">
        <f>VLOOKUP(A1759,'[1]Deals (Exits)'!B:B,1,FALSE)</f>
        <v>#N/A</v>
      </c>
      <c r="AL1759" s="23">
        <f>VLOOKUP(G1759,[1]Lookups!$V$3:$Y$197,4,FALSE)</f>
        <v>0</v>
      </c>
      <c r="AM1759" s="17" t="e">
        <f>VLOOKUP(X1759,[1]Lookups!$B$3:$C$200,2,FALSE)</f>
        <v>#N/A</v>
      </c>
      <c r="AN1759" s="17" t="e">
        <f>VLOOKUP(R1759,[1]Lookups!$H$3:$I$69,2,FALSE)</f>
        <v>#N/A</v>
      </c>
      <c r="AO1759" s="17" t="e">
        <f>VLOOKUP(T1759,[1]Lookups!$H$3:$I$69,2,FALSE)</f>
        <v>#N/A</v>
      </c>
      <c r="AP1759" s="17" t="e">
        <f>VLOOKUP(AN1759,[1]Lookups!$N$3:$O$11,2,FALSE)</f>
        <v>#N/A</v>
      </c>
      <c r="AQ1759" s="18" t="e">
        <f>COUNTIFS('[1]Deals (investment)'!$B:$B,$A1759)</f>
        <v>#VALUE!</v>
      </c>
      <c r="AR1759" s="18" t="e">
        <f>COUNTIFS('[1]Deals (investment)'!$B:$B,$A1759,'[1]Deals (investment)'!$T:$T,$AW$1)+COUNTIFS('[1]Deals (investment)'!$B:$B,$A1759,'[1]Deals (investment)'!$T:$T,$AX$1)+COUNTIFS('[1]Deals (investment)'!$B:$B,$A1759,'[1]Deals (investment)'!$T:$T,$AY$1)</f>
        <v>#VALUE!</v>
      </c>
      <c r="AS1759" s="17" t="e">
        <f>SUMIFS('[1]Deals (investment)'!$C:$C,'[1]Deals (investment)'!$B:$B,$A1759)</f>
        <v>#VALUE!</v>
      </c>
      <c r="AT1759" s="17" t="e">
        <f t="shared" si="263"/>
        <v>#VALUE!</v>
      </c>
      <c r="AU1759" s="18" t="e">
        <f>COUNTIF('[1]Deals (Exits)'!$B:$B,A1759)</f>
        <v>#VALUE!</v>
      </c>
      <c r="AV1759" s="17" t="e">
        <f>SUMIFS('[1]Deals (investment)'!$C:$C,'[1]Deals (investment)'!$B:$B,$A1759,'[1]Deals (investment)'!$T:$T,AV$1)</f>
        <v>#VALUE!</v>
      </c>
      <c r="AW1759" s="17" t="e">
        <f>SUMIFS('[1]Deals (investment)'!$C:$C,'[1]Deals (investment)'!$B:$B,$A1759,'[1]Deals (investment)'!$T:$T,AW$1)</f>
        <v>#VALUE!</v>
      </c>
      <c r="AX1759" s="17" t="e">
        <f>SUMIFS('[1]Deals (investment)'!$C:$C,'[1]Deals (investment)'!$B:$B,$A1759,'[1]Deals (investment)'!$T:$T,AX$1)</f>
        <v>#VALUE!</v>
      </c>
      <c r="AY1759" s="17" t="e">
        <f>SUMIFS('[1]Deals (investment)'!$C:$C,'[1]Deals (investment)'!$B:$B,$A1759,'[1]Deals (investment)'!$T:$T,AY$1)</f>
        <v>#VALUE!</v>
      </c>
      <c r="AZ1759" s="17" t="e">
        <f>SUMIFS('[1]Deals (investment)'!$C:$C,'[1]Deals (investment)'!$B:$B,$A1759,'[1]Deals (investment)'!$T:$T,AZ$1)</f>
        <v>#VALUE!</v>
      </c>
      <c r="BA1759" s="17" t="e">
        <f>SUMIFS('[1]Deals (investment)'!$C:$C,'[1]Deals (investment)'!$B:$B,$A1759,'[1]Deals (investment)'!$T:$T,BA$1)</f>
        <v>#VALUE!</v>
      </c>
      <c r="BB1759" s="17" t="e">
        <f>SUMIFS('[1]Deals (investment)'!$C:$C,'[1]Deals (investment)'!$B:$B,$A1759,'[1]Deals (investment)'!$T:$T,BB$1)</f>
        <v>#VALUE!</v>
      </c>
      <c r="BC1759" s="17" t="e">
        <f>SUMIFS('[1]Deals (Exits)'!$C:$C,'[1]Deals (Exits)'!$B:$B,$A1759)</f>
        <v>#VALUE!</v>
      </c>
      <c r="BD1759" s="17" t="e">
        <f>SUMIFS('[1]Deals (investment)'!$C:$C,'[1]Deals (investment)'!$B:$B,$A1759,'[1]Deals (investment)'!$V:$V,BD$1)</f>
        <v>#VALUE!</v>
      </c>
      <c r="BE1759" s="17" t="e">
        <f>SUMIFS('[1]Deals (investment)'!$C:$C,'[1]Deals (investment)'!$B:$B,$A1759,'[1]Deals (investment)'!$V:$V,BE$1)</f>
        <v>#VALUE!</v>
      </c>
      <c r="BF1759" s="17" t="e">
        <f>SUMIFS('[1]Deals (investment)'!$C:$C,'[1]Deals (investment)'!$B:$B,$A1759,'[1]Deals (investment)'!$V:$V,BF$1)</f>
        <v>#VALUE!</v>
      </c>
      <c r="BG1759" s="17" t="e">
        <f>SUMIFS('[1]Deals (investment)'!$C:$C,'[1]Deals (investment)'!$B:$B,$A1759,'[1]Deals (investment)'!$V:$V,BG$1)</f>
        <v>#VALUE!</v>
      </c>
      <c r="BH1759" s="17" t="e">
        <f>SUMIFS('[1]Deals (investment)'!$C:$C,'[1]Deals (investment)'!$B:$B,$A1759,'[1]Deals (investment)'!$V:$V,BH$1)</f>
        <v>#VALUE!</v>
      </c>
      <c r="BI1759" s="17" t="e">
        <f>SUMIFS('[1]Deals (investment)'!$C:$C,'[1]Deals (investment)'!$B:$B,$A1759,'[1]Deals (investment)'!$V:$V,BI$1)</f>
        <v>#VALUE!</v>
      </c>
      <c r="BJ1759" s="17" t="e">
        <f>SUMIFS('[1]Deals (investment)'!$C:$C,'[1]Deals (investment)'!$B:$B,$A1759,'[1]Deals (investment)'!$V:$V,BJ$1)</f>
        <v>#VALUE!</v>
      </c>
      <c r="BK1759" s="17" t="e">
        <f>SUMIFS('[1]Deals (investment)'!$C:$C,'[1]Deals (investment)'!$B:$B,$A1759,'[1]Deals (investment)'!$V:$V,BK$1)</f>
        <v>#VALUE!</v>
      </c>
      <c r="BL1759" s="17" t="e">
        <f>SUMIFS('[1]Deals (investment)'!$C:$C,'[1]Deals (investment)'!$B:$B,$A1759,'[1]Deals (investment)'!$V:$V,BL$1)</f>
        <v>#VALUE!</v>
      </c>
      <c r="BM1759" s="17" t="e">
        <f>SUMIFS('[1]Deals (investment)'!$C:$C,'[1]Deals (investment)'!$B:$B,$A1759,'[1]Deals (investment)'!$V:$V,BM$1)</f>
        <v>#VALUE!</v>
      </c>
      <c r="BN1759" s="15"/>
      <c r="BO1759" s="15"/>
      <c r="BP1759" s="22"/>
      <c r="BQ1759" s="15"/>
      <c r="BR1759" s="15"/>
      <c r="BS1759" s="15"/>
      <c r="BT1759" s="15"/>
      <c r="BU1759" s="15"/>
      <c r="BV1759" s="15"/>
      <c r="BW1759" s="15"/>
      <c r="BX1759" s="15"/>
      <c r="BY1759" s="15"/>
      <c r="BZ1759" s="15"/>
      <c r="CA1759" s="15"/>
      <c r="CB1759" s="15"/>
      <c r="CC1759" s="15"/>
      <c r="CD1759" s="15"/>
      <c r="CE1759" s="15"/>
      <c r="CF1759" s="15"/>
      <c r="CG1759" s="15"/>
      <c r="CH1759" s="15"/>
      <c r="CI1759" s="15"/>
      <c r="CJ1759" s="15"/>
    </row>
    <row r="1760" spans="1:118" ht="12.75">
      <c r="A1760" s="15" t="s">
        <v>11363</v>
      </c>
      <c r="B1760" s="15" t="s">
        <v>11364</v>
      </c>
      <c r="C1760" s="15" t="s">
        <v>58</v>
      </c>
      <c r="D1760" s="16">
        <v>2017</v>
      </c>
      <c r="E1760" s="15" t="s">
        <v>59</v>
      </c>
      <c r="F1760" s="15"/>
      <c r="G1760" s="15" t="s">
        <v>61</v>
      </c>
      <c r="H1760" s="15"/>
      <c r="I1760" s="15" t="s">
        <v>61</v>
      </c>
      <c r="J1760" s="15"/>
      <c r="K1760" s="17" t="e">
        <f t="shared" si="262"/>
        <v>#VALUE!</v>
      </c>
      <c r="L1760" s="15"/>
      <c r="M1760" s="18" t="e">
        <f t="shared" si="253"/>
        <v>#VALUE!</v>
      </c>
      <c r="N1760" s="15"/>
      <c r="O1760" s="15"/>
      <c r="P1760" s="15"/>
      <c r="Q1760" s="15"/>
      <c r="R1760" s="15"/>
      <c r="S1760" s="19"/>
      <c r="T1760" s="15"/>
      <c r="U1760" s="17"/>
      <c r="V1760" s="15" t="s">
        <v>11365</v>
      </c>
      <c r="W1760" s="15"/>
      <c r="X1760" s="15" t="s">
        <v>670</v>
      </c>
      <c r="Y1760" s="15" t="s">
        <v>11366</v>
      </c>
      <c r="AB1760" s="32">
        <v>44206</v>
      </c>
      <c r="AC1760" s="21" t="s">
        <v>11367</v>
      </c>
      <c r="AD1760" s="21" t="s">
        <v>11368</v>
      </c>
      <c r="AE1760" s="21" t="s">
        <v>11369</v>
      </c>
      <c r="AF1760" s="21" t="s">
        <v>11370</v>
      </c>
      <c r="AG1760" s="22">
        <f t="shared" si="271"/>
        <v>0.5161290322580645</v>
      </c>
      <c r="AH1760" s="15" t="e">
        <f t="shared" si="273"/>
        <v>#VALUE!</v>
      </c>
      <c r="AI1760" s="22" t="e">
        <f>VLOOKUP(A1760,'[1]Deals (investment)'!$B$2:$Z$1497,1,FALSE)</f>
        <v>#N/A</v>
      </c>
      <c r="AJ1760" s="22" t="e">
        <f>VLOOKUP(A1760,'[1]Deals (investment)'!$B$2:$Z$870,15,FALSE)</f>
        <v>#N/A</v>
      </c>
      <c r="AK1760" s="17" t="e">
        <f>VLOOKUP(A1760,'[1]Deals (Exits)'!B:B,1,FALSE)</f>
        <v>#N/A</v>
      </c>
      <c r="AL1760" s="23">
        <f>VLOOKUP(G1760,[1]Lookups!$V$3:$Y$197,4,FALSE)</f>
        <v>0</v>
      </c>
      <c r="AM1760" s="17" t="str">
        <f>VLOOKUP(X1760,[1]Lookups!$B$3:$C$200,2,FALSE)</f>
        <v>Other Technologies &amp; Information Technology</v>
      </c>
      <c r="AN1760" s="17" t="e">
        <f>VLOOKUP(R1760,[1]Lookups!$H$3:$I$69,2,FALSE)</f>
        <v>#N/A</v>
      </c>
      <c r="AO1760" s="17" t="e">
        <f>VLOOKUP(T1760,[1]Lookups!$H$3:$I$69,2,FALSE)</f>
        <v>#N/A</v>
      </c>
      <c r="AP1760" s="17" t="e">
        <f>VLOOKUP(AN1760,[1]Lookups!$N$3:$O$11,2,FALSE)</f>
        <v>#N/A</v>
      </c>
      <c r="AQ1760" s="18" t="e">
        <f>COUNTIFS('[1]Deals (investment)'!$B:$B,$A1760)</f>
        <v>#VALUE!</v>
      </c>
      <c r="AR1760" s="18" t="e">
        <f>COUNTIFS('[1]Deals (investment)'!$B:$B,$A1760,'[1]Deals (investment)'!$T:$T,$AW$1)+COUNTIFS('[1]Deals (investment)'!$B:$B,$A1760,'[1]Deals (investment)'!$T:$T,$AX$1)+COUNTIFS('[1]Deals (investment)'!$B:$B,$A1760,'[1]Deals (investment)'!$T:$T,$AY$1)</f>
        <v>#VALUE!</v>
      </c>
      <c r="AS1760" s="17" t="e">
        <f>SUMIFS('[1]Deals (investment)'!$C:$C,'[1]Deals (investment)'!$B:$B,$A1760)</f>
        <v>#VALUE!</v>
      </c>
      <c r="AT1760" s="17" t="e">
        <f t="shared" si="263"/>
        <v>#VALUE!</v>
      </c>
      <c r="AU1760" s="18" t="e">
        <f>COUNTIF('[1]Deals (Exits)'!$B:$B,A1760)</f>
        <v>#VALUE!</v>
      </c>
      <c r="AV1760" s="17" t="e">
        <f>SUMIFS('[1]Deals (investment)'!$C:$C,'[1]Deals (investment)'!$B:$B,$A1760,'[1]Deals (investment)'!$T:$T,AV$1)</f>
        <v>#VALUE!</v>
      </c>
      <c r="AW1760" s="17" t="e">
        <f>SUMIFS('[1]Deals (investment)'!$C:$C,'[1]Deals (investment)'!$B:$B,$A1760,'[1]Deals (investment)'!$T:$T,AW$1)</f>
        <v>#VALUE!</v>
      </c>
      <c r="AX1760" s="17" t="e">
        <f>SUMIFS('[1]Deals (investment)'!$C:$C,'[1]Deals (investment)'!$B:$B,$A1760,'[1]Deals (investment)'!$T:$T,AX$1)</f>
        <v>#VALUE!</v>
      </c>
      <c r="AY1760" s="17" t="e">
        <f>SUMIFS('[1]Deals (investment)'!$C:$C,'[1]Deals (investment)'!$B:$B,$A1760,'[1]Deals (investment)'!$T:$T,AY$1)</f>
        <v>#VALUE!</v>
      </c>
      <c r="AZ1760" s="17" t="e">
        <f>SUMIFS('[1]Deals (investment)'!$C:$C,'[1]Deals (investment)'!$B:$B,$A1760,'[1]Deals (investment)'!$T:$T,AZ$1)</f>
        <v>#VALUE!</v>
      </c>
      <c r="BA1760" s="17" t="e">
        <f>SUMIFS('[1]Deals (investment)'!$C:$C,'[1]Deals (investment)'!$B:$B,$A1760,'[1]Deals (investment)'!$T:$T,BA$1)</f>
        <v>#VALUE!</v>
      </c>
      <c r="BB1760" s="17" t="e">
        <f>SUMIFS('[1]Deals (investment)'!$C:$C,'[1]Deals (investment)'!$B:$B,$A1760,'[1]Deals (investment)'!$T:$T,BB$1)</f>
        <v>#VALUE!</v>
      </c>
      <c r="BC1760" s="17" t="e">
        <f>SUMIFS('[1]Deals (Exits)'!$C:$C,'[1]Deals (Exits)'!$B:$B,$A1760)</f>
        <v>#VALUE!</v>
      </c>
      <c r="BD1760" s="17" t="e">
        <f>SUMIFS('[1]Deals (investment)'!$C:$C,'[1]Deals (investment)'!$B:$B,$A1760,'[1]Deals (investment)'!$V:$V,BD$1)</f>
        <v>#VALUE!</v>
      </c>
      <c r="BE1760" s="17" t="e">
        <f>SUMIFS('[1]Deals (investment)'!$C:$C,'[1]Deals (investment)'!$B:$B,$A1760,'[1]Deals (investment)'!$V:$V,BE$1)</f>
        <v>#VALUE!</v>
      </c>
      <c r="BF1760" s="17" t="e">
        <f>SUMIFS('[1]Deals (investment)'!$C:$C,'[1]Deals (investment)'!$B:$B,$A1760,'[1]Deals (investment)'!$V:$V,BF$1)</f>
        <v>#VALUE!</v>
      </c>
      <c r="BG1760" s="17" t="e">
        <f>SUMIFS('[1]Deals (investment)'!$C:$C,'[1]Deals (investment)'!$B:$B,$A1760,'[1]Deals (investment)'!$V:$V,BG$1)</f>
        <v>#VALUE!</v>
      </c>
      <c r="BH1760" s="17" t="e">
        <f>SUMIFS('[1]Deals (investment)'!$C:$C,'[1]Deals (investment)'!$B:$B,$A1760,'[1]Deals (investment)'!$V:$V,BH$1)</f>
        <v>#VALUE!</v>
      </c>
      <c r="BI1760" s="17" t="e">
        <f>SUMIFS('[1]Deals (investment)'!$C:$C,'[1]Deals (investment)'!$B:$B,$A1760,'[1]Deals (investment)'!$V:$V,BI$1)</f>
        <v>#VALUE!</v>
      </c>
      <c r="BJ1760" s="17" t="e">
        <f>SUMIFS('[1]Deals (investment)'!$C:$C,'[1]Deals (investment)'!$B:$B,$A1760,'[1]Deals (investment)'!$V:$V,BJ$1)</f>
        <v>#VALUE!</v>
      </c>
      <c r="BK1760" s="17" t="e">
        <f>SUMIFS('[1]Deals (investment)'!$C:$C,'[1]Deals (investment)'!$B:$B,$A1760,'[1]Deals (investment)'!$V:$V,BK$1)</f>
        <v>#VALUE!</v>
      </c>
      <c r="BL1760" s="17" t="e">
        <f>SUMIFS('[1]Deals (investment)'!$C:$C,'[1]Deals (investment)'!$B:$B,$A1760,'[1]Deals (investment)'!$V:$V,BL$1)</f>
        <v>#VALUE!</v>
      </c>
      <c r="BM1760" s="17" t="e">
        <f>SUMIFS('[1]Deals (investment)'!$C:$C,'[1]Deals (investment)'!$B:$B,$A1760,'[1]Deals (investment)'!$V:$V,BM$1)</f>
        <v>#VALUE!</v>
      </c>
      <c r="BN1760" s="15"/>
      <c r="BO1760" s="15"/>
      <c r="BP1760" s="22"/>
      <c r="BQ1760" s="15"/>
      <c r="BR1760" s="15"/>
      <c r="BS1760" s="15"/>
      <c r="BT1760" s="15"/>
      <c r="BU1760" s="15"/>
      <c r="BV1760" s="15"/>
      <c r="BW1760" s="15"/>
      <c r="BX1760" s="15"/>
      <c r="BY1760" s="15"/>
      <c r="BZ1760" s="15"/>
      <c r="CA1760" s="15"/>
      <c r="CB1760" s="15"/>
      <c r="CC1760" s="15"/>
      <c r="CD1760" s="15"/>
      <c r="CE1760" s="15"/>
      <c r="CF1760" s="15"/>
      <c r="CG1760" s="15"/>
      <c r="CH1760" s="15"/>
      <c r="CI1760" s="15"/>
      <c r="CJ1760" s="15"/>
    </row>
    <row r="1761" spans="1:118" ht="12.75">
      <c r="A1761" s="15" t="s">
        <v>11371</v>
      </c>
      <c r="B1761" s="15" t="s">
        <v>11372</v>
      </c>
      <c r="C1761" s="15" t="s">
        <v>58</v>
      </c>
      <c r="D1761" s="16">
        <v>2012</v>
      </c>
      <c r="E1761" s="15" t="s">
        <v>117</v>
      </c>
      <c r="F1761" s="15"/>
      <c r="G1761" s="15" t="s">
        <v>118</v>
      </c>
      <c r="H1761" s="15"/>
      <c r="I1761" s="15" t="s">
        <v>11373</v>
      </c>
      <c r="J1761" s="15"/>
      <c r="K1761" s="17" t="e">
        <f t="shared" si="262"/>
        <v>#VALUE!</v>
      </c>
      <c r="L1761" s="15"/>
      <c r="M1761" s="18" t="e">
        <f t="shared" si="253"/>
        <v>#VALUE!</v>
      </c>
      <c r="N1761" s="15"/>
      <c r="O1761" s="15"/>
      <c r="P1761" s="15"/>
      <c r="Q1761" s="24" t="e">
        <f ca="1">_xludf.MAXIFS('[1]Deals (investment)'!A:A,'[1]Deals (investment)'!B:B,A1761)</f>
        <v>#NAME?</v>
      </c>
      <c r="R1761" s="15"/>
      <c r="S1761" s="19"/>
      <c r="T1761" s="15" t="s">
        <v>312</v>
      </c>
      <c r="U1761" s="17" t="s">
        <v>312</v>
      </c>
      <c r="V1761" s="15" t="s">
        <v>11374</v>
      </c>
      <c r="W1761" s="15"/>
      <c r="X1761" s="15" t="s">
        <v>134</v>
      </c>
      <c r="Y1761" s="15" t="s">
        <v>2611</v>
      </c>
      <c r="AB1761" s="20"/>
      <c r="AC1761" s="21" t="s">
        <v>11375</v>
      </c>
      <c r="AD1761" s="21" t="s">
        <v>11376</v>
      </c>
      <c r="AE1761" s="21" t="s">
        <v>11377</v>
      </c>
      <c r="AF1761" s="21" t="s">
        <v>11378</v>
      </c>
      <c r="AG1761" s="22">
        <f t="shared" ca="1" si="271"/>
        <v>0.58064516129032262</v>
      </c>
      <c r="AH1761" s="15" t="e">
        <f t="shared" si="273"/>
        <v>#VALUE!</v>
      </c>
      <c r="AI1761" s="22" t="e">
        <f>VLOOKUP(A1761,'[1]Deals (investment)'!$B$2:$Z$1497,1,FALSE)</f>
        <v>#N/A</v>
      </c>
      <c r="AJ1761" s="22" t="e">
        <f>VLOOKUP(A1761,'[1]Deals (investment)'!$B$2:$Z$870,15,FALSE)</f>
        <v>#N/A</v>
      </c>
      <c r="AK1761" s="17" t="e">
        <f>VLOOKUP(A1761,'[1]Deals (Exits)'!B:B,1,FALSE)</f>
        <v>#N/A</v>
      </c>
      <c r="AL1761" s="23">
        <f>VLOOKUP(G1761,[1]Lookups!$V$3:$Y$197,4,FALSE)</f>
        <v>0</v>
      </c>
      <c r="AM1761" s="17" t="str">
        <f>VLOOKUP(X1761,[1]Lookups!$B$3:$C$200,2,FALSE)</f>
        <v>Transport &amp; Logistics</v>
      </c>
      <c r="AN1761" s="17" t="e">
        <f>VLOOKUP(R1761,[1]Lookups!$H$3:$I$69,2,FALSE)</f>
        <v>#N/A</v>
      </c>
      <c r="AO1761" s="17" t="e">
        <f>VLOOKUP(T1761,[1]Lookups!$H$3:$I$69,2,FALSE)</f>
        <v>#N/A</v>
      </c>
      <c r="AP1761" s="17" t="e">
        <f>VLOOKUP(AN1761,[1]Lookups!$N$3:$O$11,2,FALSE)</f>
        <v>#N/A</v>
      </c>
      <c r="AQ1761" s="18" t="e">
        <f>COUNTIFS('[1]Deals (investment)'!$B:$B,$A1761)</f>
        <v>#VALUE!</v>
      </c>
      <c r="AR1761" s="18" t="e">
        <f>COUNTIFS('[1]Deals (investment)'!$B:$B,$A1761,'[1]Deals (investment)'!$T:$T,$AW$1)+COUNTIFS('[1]Deals (investment)'!$B:$B,$A1761,'[1]Deals (investment)'!$T:$T,$AX$1)+COUNTIFS('[1]Deals (investment)'!$B:$B,$A1761,'[1]Deals (investment)'!$T:$T,$AY$1)</f>
        <v>#VALUE!</v>
      </c>
      <c r="AS1761" s="17" t="e">
        <f>SUMIFS('[1]Deals (investment)'!$C:$C,'[1]Deals (investment)'!$B:$B,$A1761)</f>
        <v>#VALUE!</v>
      </c>
      <c r="AT1761" s="17" t="e">
        <f t="shared" si="263"/>
        <v>#VALUE!</v>
      </c>
      <c r="AU1761" s="18" t="e">
        <f>COUNTIF('[1]Deals (Exits)'!$B:$B,A1761)</f>
        <v>#VALUE!</v>
      </c>
      <c r="AV1761" s="17" t="e">
        <f>SUMIFS('[1]Deals (investment)'!$C:$C,'[1]Deals (investment)'!$B:$B,$A1761,'[1]Deals (investment)'!$T:$T,AV$1)</f>
        <v>#VALUE!</v>
      </c>
      <c r="AW1761" s="17" t="e">
        <f>SUMIFS('[1]Deals (investment)'!$C:$C,'[1]Deals (investment)'!$B:$B,$A1761,'[1]Deals (investment)'!$T:$T,AW$1)</f>
        <v>#VALUE!</v>
      </c>
      <c r="AX1761" s="17" t="e">
        <f>SUMIFS('[1]Deals (investment)'!$C:$C,'[1]Deals (investment)'!$B:$B,$A1761,'[1]Deals (investment)'!$T:$T,AX$1)</f>
        <v>#VALUE!</v>
      </c>
      <c r="AY1761" s="17" t="e">
        <f>SUMIFS('[1]Deals (investment)'!$C:$C,'[1]Deals (investment)'!$B:$B,$A1761,'[1]Deals (investment)'!$T:$T,AY$1)</f>
        <v>#VALUE!</v>
      </c>
      <c r="AZ1761" s="17" t="e">
        <f>SUMIFS('[1]Deals (investment)'!$C:$C,'[1]Deals (investment)'!$B:$B,$A1761,'[1]Deals (investment)'!$T:$T,AZ$1)</f>
        <v>#VALUE!</v>
      </c>
      <c r="BA1761" s="17" t="e">
        <f>SUMIFS('[1]Deals (investment)'!$C:$C,'[1]Deals (investment)'!$B:$B,$A1761,'[1]Deals (investment)'!$T:$T,BA$1)</f>
        <v>#VALUE!</v>
      </c>
      <c r="BB1761" s="17" t="e">
        <f>SUMIFS('[1]Deals (investment)'!$C:$C,'[1]Deals (investment)'!$B:$B,$A1761,'[1]Deals (investment)'!$T:$T,BB$1)</f>
        <v>#VALUE!</v>
      </c>
      <c r="BC1761" s="17" t="e">
        <f>SUMIFS('[1]Deals (Exits)'!$C:$C,'[1]Deals (Exits)'!$B:$B,$A1761)</f>
        <v>#VALUE!</v>
      </c>
      <c r="BD1761" s="17" t="e">
        <f>SUMIFS('[1]Deals (investment)'!$C:$C,'[1]Deals (investment)'!$B:$B,$A1761,'[1]Deals (investment)'!$V:$V,BD$1)</f>
        <v>#VALUE!</v>
      </c>
      <c r="BE1761" s="17" t="e">
        <f>SUMIFS('[1]Deals (investment)'!$C:$C,'[1]Deals (investment)'!$B:$B,$A1761,'[1]Deals (investment)'!$V:$V,BE$1)</f>
        <v>#VALUE!</v>
      </c>
      <c r="BF1761" s="17" t="e">
        <f>SUMIFS('[1]Deals (investment)'!$C:$C,'[1]Deals (investment)'!$B:$B,$A1761,'[1]Deals (investment)'!$V:$V,BF$1)</f>
        <v>#VALUE!</v>
      </c>
      <c r="BG1761" s="17" t="e">
        <f>SUMIFS('[1]Deals (investment)'!$C:$C,'[1]Deals (investment)'!$B:$B,$A1761,'[1]Deals (investment)'!$V:$V,BG$1)</f>
        <v>#VALUE!</v>
      </c>
      <c r="BH1761" s="17" t="e">
        <f>SUMIFS('[1]Deals (investment)'!$C:$C,'[1]Deals (investment)'!$B:$B,$A1761,'[1]Deals (investment)'!$V:$V,BH$1)</f>
        <v>#VALUE!</v>
      </c>
      <c r="BI1761" s="17" t="e">
        <f>SUMIFS('[1]Deals (investment)'!$C:$C,'[1]Deals (investment)'!$B:$B,$A1761,'[1]Deals (investment)'!$V:$V,BI$1)</f>
        <v>#VALUE!</v>
      </c>
      <c r="BJ1761" s="17" t="e">
        <f>SUMIFS('[1]Deals (investment)'!$C:$C,'[1]Deals (investment)'!$B:$B,$A1761,'[1]Deals (investment)'!$V:$V,BJ$1)</f>
        <v>#VALUE!</v>
      </c>
      <c r="BK1761" s="17" t="e">
        <f>SUMIFS('[1]Deals (investment)'!$C:$C,'[1]Deals (investment)'!$B:$B,$A1761,'[1]Deals (investment)'!$V:$V,BK$1)</f>
        <v>#VALUE!</v>
      </c>
      <c r="BL1761" s="17" t="e">
        <f>SUMIFS('[1]Deals (investment)'!$C:$C,'[1]Deals (investment)'!$B:$B,$A1761,'[1]Deals (investment)'!$V:$V,BL$1)</f>
        <v>#VALUE!</v>
      </c>
      <c r="BM1761" s="17" t="e">
        <f>SUMIFS('[1]Deals (investment)'!$C:$C,'[1]Deals (investment)'!$B:$B,$A1761,'[1]Deals (investment)'!$V:$V,BM$1)</f>
        <v>#VALUE!</v>
      </c>
      <c r="BN1761" s="15"/>
      <c r="BO1761" s="15"/>
      <c r="BP1761" s="22"/>
      <c r="BQ1761" s="15"/>
      <c r="BR1761" s="15"/>
      <c r="BS1761" s="15"/>
      <c r="BT1761" s="15"/>
      <c r="BU1761" s="15"/>
      <c r="BV1761" s="15"/>
      <c r="BW1761" s="15"/>
      <c r="BX1761" s="15"/>
      <c r="BY1761" s="15"/>
      <c r="BZ1761" s="15"/>
      <c r="CA1761" s="15"/>
      <c r="CB1761" s="15"/>
      <c r="CC1761" s="15"/>
      <c r="CD1761" s="15"/>
      <c r="CE1761" s="15"/>
      <c r="CF1761" s="15"/>
      <c r="CG1761" s="15"/>
      <c r="CH1761" s="15"/>
      <c r="CI1761" s="15"/>
      <c r="CJ1761" s="15"/>
    </row>
    <row r="1762" spans="1:118" ht="12.75">
      <c r="A1762" s="15" t="s">
        <v>11379</v>
      </c>
      <c r="B1762" s="15" t="s">
        <v>11380</v>
      </c>
      <c r="C1762" s="15" t="s">
        <v>58</v>
      </c>
      <c r="D1762" s="16">
        <v>2015</v>
      </c>
      <c r="E1762" s="15" t="s">
        <v>117</v>
      </c>
      <c r="F1762" s="15"/>
      <c r="G1762" s="15" t="s">
        <v>118</v>
      </c>
      <c r="H1762" s="15"/>
      <c r="I1762" s="15" t="s">
        <v>118</v>
      </c>
      <c r="J1762" s="15"/>
      <c r="K1762" s="17" t="e">
        <f t="shared" si="262"/>
        <v>#VALUE!</v>
      </c>
      <c r="L1762" s="15"/>
      <c r="M1762" s="18" t="e">
        <f t="shared" si="253"/>
        <v>#VALUE!</v>
      </c>
      <c r="N1762" s="15"/>
      <c r="O1762" s="15"/>
      <c r="P1762" s="15"/>
      <c r="Q1762" s="24" t="e">
        <f ca="1">_xludf.MAXIFS('[1]Deals (investment)'!A:A,'[1]Deals (investment)'!B:B,A1762)</f>
        <v>#NAME?</v>
      </c>
      <c r="R1762" s="15" t="s">
        <v>92</v>
      </c>
      <c r="S1762" s="19" t="s">
        <v>144</v>
      </c>
      <c r="T1762" s="15" t="s">
        <v>312</v>
      </c>
      <c r="U1762" s="17" t="s">
        <v>312</v>
      </c>
      <c r="V1762" s="15" t="s">
        <v>11381</v>
      </c>
      <c r="W1762" s="15"/>
      <c r="X1762" s="15" t="s">
        <v>493</v>
      </c>
      <c r="Y1762" s="15" t="s">
        <v>11382</v>
      </c>
      <c r="AB1762" s="20" t="s">
        <v>136</v>
      </c>
      <c r="AC1762" s="15"/>
      <c r="AD1762" s="21" t="s">
        <v>11383</v>
      </c>
      <c r="AE1762" s="21" t="s">
        <v>11384</v>
      </c>
      <c r="AF1762" s="21" t="s">
        <v>11385</v>
      </c>
      <c r="AG1762" s="22">
        <f t="shared" ca="1" si="271"/>
        <v>0.64516129032258063</v>
      </c>
      <c r="AH1762" s="15" t="e">
        <f t="shared" si="273"/>
        <v>#VALUE!</v>
      </c>
      <c r="AI1762" s="22" t="str">
        <f>VLOOKUP(A1762,'[1]Deals (investment)'!$B$2:$Z$1497,1,FALSE)</f>
        <v>Yusudi</v>
      </c>
      <c r="AJ1762" s="22">
        <f>VLOOKUP(A1762,'[1]Deals (investment)'!$B$2:$Z$870,15,FALSE)</f>
        <v>0</v>
      </c>
      <c r="AK1762" s="17" t="e">
        <f>VLOOKUP(A1762,'[1]Deals (Exits)'!B:B,1,FALSE)</f>
        <v>#N/A</v>
      </c>
      <c r="AL1762" s="23">
        <f>VLOOKUP(G1762,[1]Lookups!$V$3:$Y$197,4,FALSE)</f>
        <v>0</v>
      </c>
      <c r="AM1762" s="17" t="str">
        <f>VLOOKUP(X1762,[1]Lookups!$B$3:$C$200,2,FALSE)</f>
        <v>Employment, Talent &amp; Labour</v>
      </c>
      <c r="AN1762" s="17" t="str">
        <f>VLOOKUP(R1762,[1]Lookups!$H$3:$I$69,2,FALSE)</f>
        <v>4. Late Venture</v>
      </c>
      <c r="AO1762" s="17" t="e">
        <f>VLOOKUP(T1762,[1]Lookups!$H$3:$I$69,2,FALSE)</f>
        <v>#N/A</v>
      </c>
      <c r="AP1762" s="17" t="str">
        <f>VLOOKUP(AN1762,[1]Lookups!$N$3:$O$11,2,FALSE)</f>
        <v>Growth</v>
      </c>
      <c r="AQ1762" s="18" t="e">
        <f>COUNTIFS('[1]Deals (investment)'!$B:$B,$A1762)</f>
        <v>#VALUE!</v>
      </c>
      <c r="AR1762" s="18" t="e">
        <f>COUNTIFS('[1]Deals (investment)'!$B:$B,$A1762,'[1]Deals (investment)'!$T:$T,$AW$1)+COUNTIFS('[1]Deals (investment)'!$B:$B,$A1762,'[1]Deals (investment)'!$T:$T,$AX$1)+COUNTIFS('[1]Deals (investment)'!$B:$B,$A1762,'[1]Deals (investment)'!$T:$T,$AY$1)</f>
        <v>#VALUE!</v>
      </c>
      <c r="AS1762" s="17" t="e">
        <f>SUMIFS('[1]Deals (investment)'!$C:$C,'[1]Deals (investment)'!$B:$B,$A1762)</f>
        <v>#VALUE!</v>
      </c>
      <c r="AT1762" s="17" t="e">
        <f t="shared" si="263"/>
        <v>#VALUE!</v>
      </c>
      <c r="AU1762" s="18" t="e">
        <f>COUNTIF('[1]Deals (Exits)'!$B:$B,A1762)</f>
        <v>#VALUE!</v>
      </c>
      <c r="AV1762" s="17" t="e">
        <f>SUMIFS('[1]Deals (investment)'!$C:$C,'[1]Deals (investment)'!$B:$B,$A1762,'[1]Deals (investment)'!$T:$T,AV$1)</f>
        <v>#VALUE!</v>
      </c>
      <c r="AW1762" s="17" t="e">
        <f>SUMIFS('[1]Deals (investment)'!$C:$C,'[1]Deals (investment)'!$B:$B,$A1762,'[1]Deals (investment)'!$T:$T,AW$1)</f>
        <v>#VALUE!</v>
      </c>
      <c r="AX1762" s="17" t="e">
        <f>SUMIFS('[1]Deals (investment)'!$C:$C,'[1]Deals (investment)'!$B:$B,$A1762,'[1]Deals (investment)'!$T:$T,AX$1)</f>
        <v>#VALUE!</v>
      </c>
      <c r="AY1762" s="17" t="e">
        <f>SUMIFS('[1]Deals (investment)'!$C:$C,'[1]Deals (investment)'!$B:$B,$A1762,'[1]Deals (investment)'!$T:$T,AY$1)</f>
        <v>#VALUE!</v>
      </c>
      <c r="AZ1762" s="17" t="e">
        <f>SUMIFS('[1]Deals (investment)'!$C:$C,'[1]Deals (investment)'!$B:$B,$A1762,'[1]Deals (investment)'!$T:$T,AZ$1)</f>
        <v>#VALUE!</v>
      </c>
      <c r="BA1762" s="17" t="e">
        <f>SUMIFS('[1]Deals (investment)'!$C:$C,'[1]Deals (investment)'!$B:$B,$A1762,'[1]Deals (investment)'!$T:$T,BA$1)</f>
        <v>#VALUE!</v>
      </c>
      <c r="BB1762" s="17" t="e">
        <f>SUMIFS('[1]Deals (investment)'!$C:$C,'[1]Deals (investment)'!$B:$B,$A1762,'[1]Deals (investment)'!$T:$T,BB$1)</f>
        <v>#VALUE!</v>
      </c>
      <c r="BC1762" s="17" t="e">
        <f>SUMIFS('[1]Deals (Exits)'!$C:$C,'[1]Deals (Exits)'!$B:$B,$A1762)</f>
        <v>#VALUE!</v>
      </c>
      <c r="BD1762" s="17" t="e">
        <f>SUMIFS('[1]Deals (investment)'!$C:$C,'[1]Deals (investment)'!$B:$B,$A1762,'[1]Deals (investment)'!$V:$V,BD$1)</f>
        <v>#VALUE!</v>
      </c>
      <c r="BE1762" s="17" t="e">
        <f>SUMIFS('[1]Deals (investment)'!$C:$C,'[1]Deals (investment)'!$B:$B,$A1762,'[1]Deals (investment)'!$V:$V,BE$1)</f>
        <v>#VALUE!</v>
      </c>
      <c r="BF1762" s="17" t="e">
        <f>SUMIFS('[1]Deals (investment)'!$C:$C,'[1]Deals (investment)'!$B:$B,$A1762,'[1]Deals (investment)'!$V:$V,BF$1)</f>
        <v>#VALUE!</v>
      </c>
      <c r="BG1762" s="17" t="e">
        <f>SUMIFS('[1]Deals (investment)'!$C:$C,'[1]Deals (investment)'!$B:$B,$A1762,'[1]Deals (investment)'!$V:$V,BG$1)</f>
        <v>#VALUE!</v>
      </c>
      <c r="BH1762" s="17" t="e">
        <f>SUMIFS('[1]Deals (investment)'!$C:$C,'[1]Deals (investment)'!$B:$B,$A1762,'[1]Deals (investment)'!$V:$V,BH$1)</f>
        <v>#VALUE!</v>
      </c>
      <c r="BI1762" s="17" t="e">
        <f>SUMIFS('[1]Deals (investment)'!$C:$C,'[1]Deals (investment)'!$B:$B,$A1762,'[1]Deals (investment)'!$V:$V,BI$1)</f>
        <v>#VALUE!</v>
      </c>
      <c r="BJ1762" s="17" t="e">
        <f>SUMIFS('[1]Deals (investment)'!$C:$C,'[1]Deals (investment)'!$B:$B,$A1762,'[1]Deals (investment)'!$V:$V,BJ$1)</f>
        <v>#VALUE!</v>
      </c>
      <c r="BK1762" s="17" t="e">
        <f>SUMIFS('[1]Deals (investment)'!$C:$C,'[1]Deals (investment)'!$B:$B,$A1762,'[1]Deals (investment)'!$V:$V,BK$1)</f>
        <v>#VALUE!</v>
      </c>
      <c r="BL1762" s="17" t="e">
        <f>SUMIFS('[1]Deals (investment)'!$C:$C,'[1]Deals (investment)'!$B:$B,$A1762,'[1]Deals (investment)'!$V:$V,BL$1)</f>
        <v>#VALUE!</v>
      </c>
      <c r="BM1762" s="17" t="e">
        <f>SUMIFS('[1]Deals (investment)'!$C:$C,'[1]Deals (investment)'!$B:$B,$A1762,'[1]Deals (investment)'!$V:$V,BM$1)</f>
        <v>#VALUE!</v>
      </c>
      <c r="BN1762" s="15"/>
      <c r="BO1762" s="15"/>
      <c r="BP1762" s="22"/>
      <c r="BQ1762" s="15"/>
      <c r="BR1762" s="15"/>
      <c r="BS1762" s="15"/>
      <c r="BT1762" s="15"/>
      <c r="BU1762" s="15"/>
      <c r="BV1762" s="15"/>
      <c r="BW1762" s="15"/>
      <c r="BX1762" s="15"/>
      <c r="BY1762" s="15"/>
      <c r="BZ1762" s="15"/>
      <c r="CA1762" s="15"/>
      <c r="CB1762" s="15"/>
      <c r="CC1762" s="15"/>
      <c r="CD1762" s="15" t="str">
        <f>CONCATENATE(A1762,B1762,C1762)</f>
        <v>YusudiYusudi was founded with the vision to enable holistic, creative learning programs, unique to every individual. Yusudi believes that the fast-changing pace of work in the 21st century creates a need to shift and combine skill sets for professional growth. This need can be addressed with a new type of purposefully designed learning programs that caters to learners beyond a formal education to help them grow into or shift their careers.Active</v>
      </c>
      <c r="CE1762" s="15"/>
      <c r="CF1762" s="15"/>
      <c r="CG1762" s="15"/>
      <c r="CH1762" s="15"/>
      <c r="CI1762" s="15"/>
      <c r="CJ1762" s="15"/>
      <c r="DM1762">
        <v>118</v>
      </c>
    </row>
    <row r="1763" spans="1:118" ht="12.75">
      <c r="A1763" s="15" t="s">
        <v>11386</v>
      </c>
      <c r="B1763" s="15"/>
      <c r="C1763" s="15" t="s">
        <v>58</v>
      </c>
      <c r="D1763" s="16"/>
      <c r="E1763" s="15"/>
      <c r="F1763" s="15"/>
      <c r="G1763" s="15" t="s">
        <v>118</v>
      </c>
      <c r="H1763" s="15"/>
      <c r="I1763" s="15"/>
      <c r="J1763" s="15"/>
      <c r="K1763" s="17" t="e">
        <f t="shared" si="262"/>
        <v>#VALUE!</v>
      </c>
      <c r="L1763" s="15"/>
      <c r="M1763" s="18" t="e">
        <f t="shared" si="253"/>
        <v>#VALUE!</v>
      </c>
      <c r="N1763" s="15"/>
      <c r="O1763" s="15"/>
      <c r="P1763" s="15"/>
      <c r="Q1763" s="15"/>
      <c r="R1763" s="15"/>
      <c r="S1763" s="19"/>
      <c r="T1763" s="15"/>
      <c r="U1763" s="17"/>
      <c r="V1763" s="15"/>
      <c r="W1763" s="15"/>
      <c r="X1763" s="15"/>
      <c r="Y1763" s="15"/>
      <c r="AB1763" s="20"/>
      <c r="AC1763" s="15"/>
      <c r="AD1763" s="15"/>
      <c r="AE1763" s="15"/>
      <c r="AF1763" s="15"/>
      <c r="AG1763" s="22">
        <f t="shared" si="271"/>
        <v>0.12903225806451613</v>
      </c>
      <c r="AH1763" s="15" t="str">
        <f t="shared" si="273"/>
        <v/>
      </c>
      <c r="AI1763" s="22" t="e">
        <f>VLOOKUP(A1763,'[1]Deals (investment)'!$B$2:$Z$1497,1,FALSE)</f>
        <v>#N/A</v>
      </c>
      <c r="AJ1763" s="22" t="e">
        <f>VLOOKUP(A1763,'[1]Deals (investment)'!$B$2:$Z$870,15,FALSE)</f>
        <v>#N/A</v>
      </c>
      <c r="AK1763" s="17" t="e">
        <f>VLOOKUP(A1763,'[1]Deals (Exits)'!B:B,1,FALSE)</f>
        <v>#N/A</v>
      </c>
      <c r="AL1763" s="23">
        <f>VLOOKUP(G1763,[1]Lookups!$V$3:$Y$197,4,FALSE)</f>
        <v>0</v>
      </c>
      <c r="AM1763" s="17" t="e">
        <f>VLOOKUP(X1763,[1]Lookups!$B$3:$C$200,2,FALSE)</f>
        <v>#N/A</v>
      </c>
      <c r="AN1763" s="17" t="e">
        <f>VLOOKUP(R1763,[1]Lookups!$H$3:$I$69,2,FALSE)</f>
        <v>#N/A</v>
      </c>
      <c r="AO1763" s="17" t="e">
        <f>VLOOKUP(T1763,[1]Lookups!$H$3:$I$69,2,FALSE)</f>
        <v>#N/A</v>
      </c>
      <c r="AP1763" s="17" t="e">
        <f>VLOOKUP(AN1763,[1]Lookups!$N$3:$O$11,2,FALSE)</f>
        <v>#N/A</v>
      </c>
      <c r="AQ1763" s="18" t="e">
        <f>COUNTIFS('[1]Deals (investment)'!$B:$B,$A1763)</f>
        <v>#VALUE!</v>
      </c>
      <c r="AR1763" s="18" t="e">
        <f>COUNTIFS('[1]Deals (investment)'!$B:$B,$A1763,'[1]Deals (investment)'!$T:$T,$AW$1)+COUNTIFS('[1]Deals (investment)'!$B:$B,$A1763,'[1]Deals (investment)'!$T:$T,$AX$1)+COUNTIFS('[1]Deals (investment)'!$B:$B,$A1763,'[1]Deals (investment)'!$T:$T,$AY$1)</f>
        <v>#VALUE!</v>
      </c>
      <c r="AS1763" s="17" t="e">
        <f>SUMIFS('[1]Deals (investment)'!$C:$C,'[1]Deals (investment)'!$B:$B,$A1763)</f>
        <v>#VALUE!</v>
      </c>
      <c r="AT1763" s="17" t="e">
        <f t="shared" si="263"/>
        <v>#VALUE!</v>
      </c>
      <c r="AU1763" s="18" t="e">
        <f>COUNTIF('[1]Deals (Exits)'!$B:$B,A1763)</f>
        <v>#VALUE!</v>
      </c>
      <c r="AV1763" s="17" t="e">
        <f>SUMIFS('[1]Deals (investment)'!$C:$C,'[1]Deals (investment)'!$B:$B,$A1763,'[1]Deals (investment)'!$T:$T,AV$1)</f>
        <v>#VALUE!</v>
      </c>
      <c r="AW1763" s="17" t="e">
        <f>SUMIFS('[1]Deals (investment)'!$C:$C,'[1]Deals (investment)'!$B:$B,$A1763,'[1]Deals (investment)'!$T:$T,AW$1)</f>
        <v>#VALUE!</v>
      </c>
      <c r="AX1763" s="17" t="e">
        <f>SUMIFS('[1]Deals (investment)'!$C:$C,'[1]Deals (investment)'!$B:$B,$A1763,'[1]Deals (investment)'!$T:$T,AX$1)</f>
        <v>#VALUE!</v>
      </c>
      <c r="AY1763" s="17" t="e">
        <f>SUMIFS('[1]Deals (investment)'!$C:$C,'[1]Deals (investment)'!$B:$B,$A1763,'[1]Deals (investment)'!$T:$T,AY$1)</f>
        <v>#VALUE!</v>
      </c>
      <c r="AZ1763" s="17" t="e">
        <f>SUMIFS('[1]Deals (investment)'!$C:$C,'[1]Deals (investment)'!$B:$B,$A1763,'[1]Deals (investment)'!$T:$T,AZ$1)</f>
        <v>#VALUE!</v>
      </c>
      <c r="BA1763" s="17" t="e">
        <f>SUMIFS('[1]Deals (investment)'!$C:$C,'[1]Deals (investment)'!$B:$B,$A1763,'[1]Deals (investment)'!$T:$T,BA$1)</f>
        <v>#VALUE!</v>
      </c>
      <c r="BB1763" s="17" t="e">
        <f>SUMIFS('[1]Deals (investment)'!$C:$C,'[1]Deals (investment)'!$B:$B,$A1763,'[1]Deals (investment)'!$T:$T,BB$1)</f>
        <v>#VALUE!</v>
      </c>
      <c r="BC1763" s="17" t="e">
        <f>SUMIFS('[1]Deals (Exits)'!$C:$C,'[1]Deals (Exits)'!$B:$B,$A1763)</f>
        <v>#VALUE!</v>
      </c>
      <c r="BD1763" s="17" t="e">
        <f>SUMIFS('[1]Deals (investment)'!$C:$C,'[1]Deals (investment)'!$B:$B,$A1763,'[1]Deals (investment)'!$V:$V,BD$1)</f>
        <v>#VALUE!</v>
      </c>
      <c r="BE1763" s="17" t="e">
        <f>SUMIFS('[1]Deals (investment)'!$C:$C,'[1]Deals (investment)'!$B:$B,$A1763,'[1]Deals (investment)'!$V:$V,BE$1)</f>
        <v>#VALUE!</v>
      </c>
      <c r="BF1763" s="17" t="e">
        <f>SUMIFS('[1]Deals (investment)'!$C:$C,'[1]Deals (investment)'!$B:$B,$A1763,'[1]Deals (investment)'!$V:$V,BF$1)</f>
        <v>#VALUE!</v>
      </c>
      <c r="BG1763" s="17" t="e">
        <f>SUMIFS('[1]Deals (investment)'!$C:$C,'[1]Deals (investment)'!$B:$B,$A1763,'[1]Deals (investment)'!$V:$V,BG$1)</f>
        <v>#VALUE!</v>
      </c>
      <c r="BH1763" s="17" t="e">
        <f>SUMIFS('[1]Deals (investment)'!$C:$C,'[1]Deals (investment)'!$B:$B,$A1763,'[1]Deals (investment)'!$V:$V,BH$1)</f>
        <v>#VALUE!</v>
      </c>
      <c r="BI1763" s="17" t="e">
        <f>SUMIFS('[1]Deals (investment)'!$C:$C,'[1]Deals (investment)'!$B:$B,$A1763,'[1]Deals (investment)'!$V:$V,BI$1)</f>
        <v>#VALUE!</v>
      </c>
      <c r="BJ1763" s="17" t="e">
        <f>SUMIFS('[1]Deals (investment)'!$C:$C,'[1]Deals (investment)'!$B:$B,$A1763,'[1]Deals (investment)'!$V:$V,BJ$1)</f>
        <v>#VALUE!</v>
      </c>
      <c r="BK1763" s="17" t="e">
        <f>SUMIFS('[1]Deals (investment)'!$C:$C,'[1]Deals (investment)'!$B:$B,$A1763,'[1]Deals (investment)'!$V:$V,BK$1)</f>
        <v>#VALUE!</v>
      </c>
      <c r="BL1763" s="17" t="e">
        <f>SUMIFS('[1]Deals (investment)'!$C:$C,'[1]Deals (investment)'!$B:$B,$A1763,'[1]Deals (investment)'!$V:$V,BL$1)</f>
        <v>#VALUE!</v>
      </c>
      <c r="BM1763" s="17" t="e">
        <f>SUMIFS('[1]Deals (investment)'!$C:$C,'[1]Deals (investment)'!$B:$B,$A1763,'[1]Deals (investment)'!$V:$V,BM$1)</f>
        <v>#VALUE!</v>
      </c>
      <c r="BN1763" s="15"/>
      <c r="BO1763" s="15"/>
      <c r="BP1763" s="22"/>
      <c r="BQ1763" s="15"/>
      <c r="BR1763" s="15"/>
      <c r="BS1763" s="15"/>
      <c r="BT1763" s="15"/>
      <c r="BU1763" s="15"/>
      <c r="BV1763" s="15"/>
      <c r="BW1763" s="15"/>
      <c r="BX1763" s="15"/>
      <c r="BY1763" s="15"/>
      <c r="BZ1763" s="15"/>
      <c r="CA1763" s="15"/>
      <c r="CB1763" s="15"/>
      <c r="CC1763" s="15"/>
      <c r="CD1763" s="15"/>
      <c r="CE1763" s="15"/>
      <c r="CF1763" s="15"/>
      <c r="CG1763" s="15"/>
      <c r="CH1763" s="15"/>
      <c r="CI1763" s="15"/>
      <c r="CJ1763" s="15"/>
    </row>
    <row r="1764" spans="1:118" ht="12.75">
      <c r="A1764" s="15" t="s">
        <v>11387</v>
      </c>
      <c r="B1764" s="15" t="s">
        <v>11388</v>
      </c>
      <c r="C1764" s="15"/>
      <c r="D1764" s="16">
        <v>2014</v>
      </c>
      <c r="E1764" s="15" t="s">
        <v>90</v>
      </c>
      <c r="F1764" s="15"/>
      <c r="G1764" s="15" t="s">
        <v>91</v>
      </c>
      <c r="H1764" s="15"/>
      <c r="I1764" s="15" t="s">
        <v>91</v>
      </c>
      <c r="J1764" s="15"/>
      <c r="K1764" s="17" t="e">
        <f t="shared" si="262"/>
        <v>#VALUE!</v>
      </c>
      <c r="L1764" s="15"/>
      <c r="M1764" s="18" t="e">
        <f t="shared" si="253"/>
        <v>#VALUE!</v>
      </c>
      <c r="N1764" s="15"/>
      <c r="O1764" s="15"/>
      <c r="P1764" s="15"/>
      <c r="Q1764" s="15"/>
      <c r="R1764" s="15"/>
      <c r="S1764" s="19"/>
      <c r="T1764" s="15"/>
      <c r="U1764" s="17"/>
      <c r="V1764" s="15" t="s">
        <v>11389</v>
      </c>
      <c r="W1764" s="15"/>
      <c r="X1764" s="15" t="s">
        <v>134</v>
      </c>
      <c r="Y1764" s="15" t="s">
        <v>2698</v>
      </c>
      <c r="AB1764" s="20" t="s">
        <v>286</v>
      </c>
      <c r="AC1764" s="21" t="s">
        <v>11390</v>
      </c>
      <c r="AD1764" s="21" t="s">
        <v>11391</v>
      </c>
      <c r="AE1764" s="21" t="s">
        <v>11392</v>
      </c>
      <c r="AF1764" s="21" t="s">
        <v>11393</v>
      </c>
      <c r="AG1764" s="22">
        <f t="shared" si="271"/>
        <v>0.4838709677419355</v>
      </c>
      <c r="AH1764" s="15" t="str">
        <f t="shared" si="273"/>
        <v/>
      </c>
      <c r="AI1764" s="22" t="e">
        <f>VLOOKUP(A1764,'[1]Deals (investment)'!$B$2:$Z$1497,1,FALSE)</f>
        <v>#N/A</v>
      </c>
      <c r="AJ1764" s="22" t="e">
        <f>VLOOKUP(A1764,'[1]Deals (investment)'!$B$2:$Z$870,15,FALSE)</f>
        <v>#N/A</v>
      </c>
      <c r="AK1764" s="17" t="e">
        <f>VLOOKUP(A1764,'[1]Deals (Exits)'!B:B,1,FALSE)</f>
        <v>#N/A</v>
      </c>
      <c r="AL1764" s="23">
        <f>VLOOKUP(G1764,[1]Lookups!$V$3:$Y$197,4,FALSE)</f>
        <v>0</v>
      </c>
      <c r="AM1764" s="17" t="str">
        <f>VLOOKUP(X1764,[1]Lookups!$B$3:$C$200,2,FALSE)</f>
        <v>Transport &amp; Logistics</v>
      </c>
      <c r="AN1764" s="17" t="e">
        <f>VLOOKUP(R1764,[1]Lookups!$H$3:$I$69,2,FALSE)</f>
        <v>#N/A</v>
      </c>
      <c r="AO1764" s="17" t="e">
        <f>VLOOKUP(T1764,[1]Lookups!$H$3:$I$69,2,FALSE)</f>
        <v>#N/A</v>
      </c>
      <c r="AP1764" s="17" t="e">
        <f>VLOOKUP(AN1764,[1]Lookups!$N$3:$O$11,2,FALSE)</f>
        <v>#N/A</v>
      </c>
      <c r="AQ1764" s="18" t="e">
        <f>COUNTIFS('[1]Deals (investment)'!$B:$B,$A1764)</f>
        <v>#VALUE!</v>
      </c>
      <c r="AR1764" s="18" t="e">
        <f>COUNTIFS('[1]Deals (investment)'!$B:$B,$A1764,'[1]Deals (investment)'!$T:$T,$AW$1)+COUNTIFS('[1]Deals (investment)'!$B:$B,$A1764,'[1]Deals (investment)'!$T:$T,$AX$1)+COUNTIFS('[1]Deals (investment)'!$B:$B,$A1764,'[1]Deals (investment)'!$T:$T,$AY$1)</f>
        <v>#VALUE!</v>
      </c>
      <c r="AS1764" s="17" t="e">
        <f>SUMIFS('[1]Deals (investment)'!$C:$C,'[1]Deals (investment)'!$B:$B,$A1764)</f>
        <v>#VALUE!</v>
      </c>
      <c r="AT1764" s="17" t="e">
        <f t="shared" si="263"/>
        <v>#VALUE!</v>
      </c>
      <c r="AU1764" s="18" t="e">
        <f>COUNTIF('[1]Deals (Exits)'!$B:$B,A1764)</f>
        <v>#VALUE!</v>
      </c>
      <c r="AV1764" s="17" t="e">
        <f>SUMIFS('[1]Deals (investment)'!$C:$C,'[1]Deals (investment)'!$B:$B,$A1764,'[1]Deals (investment)'!$T:$T,AV$1)</f>
        <v>#VALUE!</v>
      </c>
      <c r="AW1764" s="17" t="e">
        <f>SUMIFS('[1]Deals (investment)'!$C:$C,'[1]Deals (investment)'!$B:$B,$A1764,'[1]Deals (investment)'!$T:$T,AW$1)</f>
        <v>#VALUE!</v>
      </c>
      <c r="AX1764" s="17" t="e">
        <f>SUMIFS('[1]Deals (investment)'!$C:$C,'[1]Deals (investment)'!$B:$B,$A1764,'[1]Deals (investment)'!$T:$T,AX$1)</f>
        <v>#VALUE!</v>
      </c>
      <c r="AY1764" s="17" t="e">
        <f>SUMIFS('[1]Deals (investment)'!$C:$C,'[1]Deals (investment)'!$B:$B,$A1764,'[1]Deals (investment)'!$T:$T,AY$1)</f>
        <v>#VALUE!</v>
      </c>
      <c r="AZ1764" s="17" t="e">
        <f>SUMIFS('[1]Deals (investment)'!$C:$C,'[1]Deals (investment)'!$B:$B,$A1764,'[1]Deals (investment)'!$T:$T,AZ$1)</f>
        <v>#VALUE!</v>
      </c>
      <c r="BA1764" s="17" t="e">
        <f>SUMIFS('[1]Deals (investment)'!$C:$C,'[1]Deals (investment)'!$B:$B,$A1764,'[1]Deals (investment)'!$T:$T,BA$1)</f>
        <v>#VALUE!</v>
      </c>
      <c r="BB1764" s="17" t="e">
        <f>SUMIFS('[1]Deals (investment)'!$C:$C,'[1]Deals (investment)'!$B:$B,$A1764,'[1]Deals (investment)'!$T:$T,BB$1)</f>
        <v>#VALUE!</v>
      </c>
      <c r="BC1764" s="17" t="e">
        <f>SUMIFS('[1]Deals (Exits)'!$C:$C,'[1]Deals (Exits)'!$B:$B,$A1764)</f>
        <v>#VALUE!</v>
      </c>
      <c r="BD1764" s="17" t="e">
        <f>SUMIFS('[1]Deals (investment)'!$C:$C,'[1]Deals (investment)'!$B:$B,$A1764,'[1]Deals (investment)'!$V:$V,BD$1)</f>
        <v>#VALUE!</v>
      </c>
      <c r="BE1764" s="17" t="e">
        <f>SUMIFS('[1]Deals (investment)'!$C:$C,'[1]Deals (investment)'!$B:$B,$A1764,'[1]Deals (investment)'!$V:$V,BE$1)</f>
        <v>#VALUE!</v>
      </c>
      <c r="BF1764" s="17" t="e">
        <f>SUMIFS('[1]Deals (investment)'!$C:$C,'[1]Deals (investment)'!$B:$B,$A1764,'[1]Deals (investment)'!$V:$V,BF$1)</f>
        <v>#VALUE!</v>
      </c>
      <c r="BG1764" s="17" t="e">
        <f>SUMIFS('[1]Deals (investment)'!$C:$C,'[1]Deals (investment)'!$B:$B,$A1764,'[1]Deals (investment)'!$V:$V,BG$1)</f>
        <v>#VALUE!</v>
      </c>
      <c r="BH1764" s="17" t="e">
        <f>SUMIFS('[1]Deals (investment)'!$C:$C,'[1]Deals (investment)'!$B:$B,$A1764,'[1]Deals (investment)'!$V:$V,BH$1)</f>
        <v>#VALUE!</v>
      </c>
      <c r="BI1764" s="17" t="e">
        <f>SUMIFS('[1]Deals (investment)'!$C:$C,'[1]Deals (investment)'!$B:$B,$A1764,'[1]Deals (investment)'!$V:$V,BI$1)</f>
        <v>#VALUE!</v>
      </c>
      <c r="BJ1764" s="17" t="e">
        <f>SUMIFS('[1]Deals (investment)'!$C:$C,'[1]Deals (investment)'!$B:$B,$A1764,'[1]Deals (investment)'!$V:$V,BJ$1)</f>
        <v>#VALUE!</v>
      </c>
      <c r="BK1764" s="17" t="e">
        <f>SUMIFS('[1]Deals (investment)'!$C:$C,'[1]Deals (investment)'!$B:$B,$A1764,'[1]Deals (investment)'!$V:$V,BK$1)</f>
        <v>#VALUE!</v>
      </c>
      <c r="BL1764" s="17" t="e">
        <f>SUMIFS('[1]Deals (investment)'!$C:$C,'[1]Deals (investment)'!$B:$B,$A1764,'[1]Deals (investment)'!$V:$V,BL$1)</f>
        <v>#VALUE!</v>
      </c>
      <c r="BM1764" s="17" t="e">
        <f>SUMIFS('[1]Deals (investment)'!$C:$C,'[1]Deals (investment)'!$B:$B,$A1764,'[1]Deals (investment)'!$V:$V,BM$1)</f>
        <v>#VALUE!</v>
      </c>
      <c r="BN1764" s="15"/>
      <c r="BO1764" s="15"/>
      <c r="BP1764" s="22"/>
      <c r="BQ1764" s="15"/>
      <c r="BR1764" s="15"/>
      <c r="BS1764" s="15"/>
      <c r="BT1764" s="15"/>
      <c r="BU1764" s="15"/>
      <c r="BV1764" s="15"/>
      <c r="BW1764" s="15"/>
      <c r="BX1764" s="15"/>
      <c r="BY1764" s="15"/>
      <c r="BZ1764" s="15"/>
      <c r="CA1764" s="15"/>
      <c r="CB1764" s="15"/>
      <c r="CC1764" s="15"/>
      <c r="CD1764" s="15"/>
      <c r="CE1764" s="15"/>
      <c r="CF1764" s="15"/>
      <c r="CG1764" s="15"/>
      <c r="CH1764" s="15"/>
      <c r="CI1764" s="15"/>
      <c r="CJ1764" s="15"/>
    </row>
    <row r="1765" spans="1:118" ht="12.75">
      <c r="A1765" s="15" t="s">
        <v>11394</v>
      </c>
      <c r="B1765" s="15" t="s">
        <v>11395</v>
      </c>
      <c r="C1765" s="15" t="s">
        <v>58</v>
      </c>
      <c r="D1765" s="16">
        <v>2011</v>
      </c>
      <c r="E1765" s="15" t="s">
        <v>6241</v>
      </c>
      <c r="F1765" s="15"/>
      <c r="G1765" s="15" t="s">
        <v>91</v>
      </c>
      <c r="H1765" s="15"/>
      <c r="I1765" s="15" t="s">
        <v>91</v>
      </c>
      <c r="J1765" s="15"/>
      <c r="K1765" s="17" t="e">
        <f t="shared" si="262"/>
        <v>#VALUE!</v>
      </c>
      <c r="L1765" s="15"/>
      <c r="M1765" s="18" t="e">
        <f t="shared" si="253"/>
        <v>#VALUE!</v>
      </c>
      <c r="N1765" s="15"/>
      <c r="O1765" s="15"/>
      <c r="P1765" s="15"/>
      <c r="Q1765" s="15"/>
      <c r="R1765" s="15"/>
      <c r="S1765" s="19"/>
      <c r="T1765" s="15"/>
      <c r="U1765" s="17"/>
      <c r="V1765" s="15" t="s">
        <v>11396</v>
      </c>
      <c r="W1765" s="15"/>
      <c r="X1765" s="15" t="s">
        <v>404</v>
      </c>
      <c r="Y1765" s="15" t="s">
        <v>11397</v>
      </c>
      <c r="AB1765" s="20"/>
      <c r="AC1765" s="21" t="s">
        <v>11398</v>
      </c>
      <c r="AD1765" s="21" t="s">
        <v>11399</v>
      </c>
      <c r="AE1765" s="21" t="s">
        <v>11400</v>
      </c>
      <c r="AF1765" s="21" t="s">
        <v>11401</v>
      </c>
      <c r="AG1765" s="22">
        <f t="shared" si="271"/>
        <v>0.4838709677419355</v>
      </c>
      <c r="AH1765" s="15" t="str">
        <f t="shared" si="273"/>
        <v/>
      </c>
      <c r="AI1765" s="22" t="e">
        <f>VLOOKUP(A1765,'[1]Deals (investment)'!$B$2:$Z$1497,1,FALSE)</f>
        <v>#N/A</v>
      </c>
      <c r="AJ1765" s="22" t="e">
        <f>VLOOKUP(A1765,'[1]Deals (investment)'!$B$2:$Z$870,15,FALSE)</f>
        <v>#N/A</v>
      </c>
      <c r="AK1765" s="17" t="e">
        <f>VLOOKUP(A1765,'[1]Deals (Exits)'!B:B,1,FALSE)</f>
        <v>#N/A</v>
      </c>
      <c r="AL1765" s="23">
        <f>VLOOKUP(G1765,[1]Lookups!$V$3:$Y$197,4,FALSE)</f>
        <v>0</v>
      </c>
      <c r="AM1765" s="17" t="str">
        <f>VLOOKUP(X1765,[1]Lookups!$B$3:$C$200,2,FALSE)</f>
        <v>Other Technologies &amp; Information Technology</v>
      </c>
      <c r="AN1765" s="17" t="e">
        <f>VLOOKUP(R1765,[1]Lookups!$H$3:$I$69,2,FALSE)</f>
        <v>#N/A</v>
      </c>
      <c r="AO1765" s="17" t="e">
        <f>VLOOKUP(T1765,[1]Lookups!$H$3:$I$69,2,FALSE)</f>
        <v>#N/A</v>
      </c>
      <c r="AP1765" s="17" t="e">
        <f>VLOOKUP(AN1765,[1]Lookups!$N$3:$O$11,2,FALSE)</f>
        <v>#N/A</v>
      </c>
      <c r="AQ1765" s="18" t="e">
        <f>COUNTIFS('[1]Deals (investment)'!$B:$B,$A1765)</f>
        <v>#VALUE!</v>
      </c>
      <c r="AR1765" s="18" t="e">
        <f>COUNTIFS('[1]Deals (investment)'!$B:$B,$A1765,'[1]Deals (investment)'!$T:$T,$AW$1)+COUNTIFS('[1]Deals (investment)'!$B:$B,$A1765,'[1]Deals (investment)'!$T:$T,$AX$1)+COUNTIFS('[1]Deals (investment)'!$B:$B,$A1765,'[1]Deals (investment)'!$T:$T,$AY$1)</f>
        <v>#VALUE!</v>
      </c>
      <c r="AS1765" s="17" t="e">
        <f>SUMIFS('[1]Deals (investment)'!$C:$C,'[1]Deals (investment)'!$B:$B,$A1765)</f>
        <v>#VALUE!</v>
      </c>
      <c r="AT1765" s="17" t="e">
        <f t="shared" si="263"/>
        <v>#VALUE!</v>
      </c>
      <c r="AU1765" s="18" t="e">
        <f>COUNTIF('[1]Deals (Exits)'!$B:$B,A1765)</f>
        <v>#VALUE!</v>
      </c>
      <c r="AV1765" s="17" t="e">
        <f>SUMIFS('[1]Deals (investment)'!$C:$C,'[1]Deals (investment)'!$B:$B,$A1765,'[1]Deals (investment)'!$T:$T,AV$1)</f>
        <v>#VALUE!</v>
      </c>
      <c r="AW1765" s="17" t="e">
        <f>SUMIFS('[1]Deals (investment)'!$C:$C,'[1]Deals (investment)'!$B:$B,$A1765,'[1]Deals (investment)'!$T:$T,AW$1)</f>
        <v>#VALUE!</v>
      </c>
      <c r="AX1765" s="17" t="e">
        <f>SUMIFS('[1]Deals (investment)'!$C:$C,'[1]Deals (investment)'!$B:$B,$A1765,'[1]Deals (investment)'!$T:$T,AX$1)</f>
        <v>#VALUE!</v>
      </c>
      <c r="AY1765" s="17" t="e">
        <f>SUMIFS('[1]Deals (investment)'!$C:$C,'[1]Deals (investment)'!$B:$B,$A1765,'[1]Deals (investment)'!$T:$T,AY$1)</f>
        <v>#VALUE!</v>
      </c>
      <c r="AZ1765" s="17" t="e">
        <f>SUMIFS('[1]Deals (investment)'!$C:$C,'[1]Deals (investment)'!$B:$B,$A1765,'[1]Deals (investment)'!$T:$T,AZ$1)</f>
        <v>#VALUE!</v>
      </c>
      <c r="BA1765" s="17" t="e">
        <f>SUMIFS('[1]Deals (investment)'!$C:$C,'[1]Deals (investment)'!$B:$B,$A1765,'[1]Deals (investment)'!$T:$T,BA$1)</f>
        <v>#VALUE!</v>
      </c>
      <c r="BB1765" s="17" t="e">
        <f>SUMIFS('[1]Deals (investment)'!$C:$C,'[1]Deals (investment)'!$B:$B,$A1765,'[1]Deals (investment)'!$T:$T,BB$1)</f>
        <v>#VALUE!</v>
      </c>
      <c r="BC1765" s="17" t="e">
        <f>SUMIFS('[1]Deals (Exits)'!$C:$C,'[1]Deals (Exits)'!$B:$B,$A1765)</f>
        <v>#VALUE!</v>
      </c>
      <c r="BD1765" s="17" t="e">
        <f>SUMIFS('[1]Deals (investment)'!$C:$C,'[1]Deals (investment)'!$B:$B,$A1765,'[1]Deals (investment)'!$V:$V,BD$1)</f>
        <v>#VALUE!</v>
      </c>
      <c r="BE1765" s="17" t="e">
        <f>SUMIFS('[1]Deals (investment)'!$C:$C,'[1]Deals (investment)'!$B:$B,$A1765,'[1]Deals (investment)'!$V:$V,BE$1)</f>
        <v>#VALUE!</v>
      </c>
      <c r="BF1765" s="17" t="e">
        <f>SUMIFS('[1]Deals (investment)'!$C:$C,'[1]Deals (investment)'!$B:$B,$A1765,'[1]Deals (investment)'!$V:$V,BF$1)</f>
        <v>#VALUE!</v>
      </c>
      <c r="BG1765" s="17" t="e">
        <f>SUMIFS('[1]Deals (investment)'!$C:$C,'[1]Deals (investment)'!$B:$B,$A1765,'[1]Deals (investment)'!$V:$V,BG$1)</f>
        <v>#VALUE!</v>
      </c>
      <c r="BH1765" s="17" t="e">
        <f>SUMIFS('[1]Deals (investment)'!$C:$C,'[1]Deals (investment)'!$B:$B,$A1765,'[1]Deals (investment)'!$V:$V,BH$1)</f>
        <v>#VALUE!</v>
      </c>
      <c r="BI1765" s="17" t="e">
        <f>SUMIFS('[1]Deals (investment)'!$C:$C,'[1]Deals (investment)'!$B:$B,$A1765,'[1]Deals (investment)'!$V:$V,BI$1)</f>
        <v>#VALUE!</v>
      </c>
      <c r="BJ1765" s="17" t="e">
        <f>SUMIFS('[1]Deals (investment)'!$C:$C,'[1]Deals (investment)'!$B:$B,$A1765,'[1]Deals (investment)'!$V:$V,BJ$1)</f>
        <v>#VALUE!</v>
      </c>
      <c r="BK1765" s="17" t="e">
        <f>SUMIFS('[1]Deals (investment)'!$C:$C,'[1]Deals (investment)'!$B:$B,$A1765,'[1]Deals (investment)'!$V:$V,BK$1)</f>
        <v>#VALUE!</v>
      </c>
      <c r="BL1765" s="17" t="e">
        <f>SUMIFS('[1]Deals (investment)'!$C:$C,'[1]Deals (investment)'!$B:$B,$A1765,'[1]Deals (investment)'!$V:$V,BL$1)</f>
        <v>#VALUE!</v>
      </c>
      <c r="BM1765" s="17" t="e">
        <f>SUMIFS('[1]Deals (investment)'!$C:$C,'[1]Deals (investment)'!$B:$B,$A1765,'[1]Deals (investment)'!$V:$V,BM$1)</f>
        <v>#VALUE!</v>
      </c>
      <c r="BN1765" s="15"/>
      <c r="BO1765" s="15"/>
      <c r="BP1765" s="22"/>
      <c r="BQ1765" s="15"/>
      <c r="BR1765" s="15"/>
      <c r="BS1765" s="15"/>
      <c r="BT1765" s="15"/>
      <c r="BU1765" s="15"/>
      <c r="BV1765" s="15"/>
      <c r="BW1765" s="15"/>
      <c r="BX1765" s="15"/>
      <c r="BY1765" s="15"/>
      <c r="BZ1765" s="15"/>
      <c r="CA1765" s="15"/>
      <c r="CB1765" s="15"/>
      <c r="CC1765" s="15"/>
      <c r="CD1765" s="15"/>
      <c r="CE1765" s="15"/>
      <c r="CF1765" s="15"/>
      <c r="CG1765" s="15"/>
      <c r="CH1765" s="15"/>
      <c r="CI1765" s="15"/>
      <c r="CJ1765" s="15"/>
    </row>
    <row r="1766" spans="1:118" ht="12.75">
      <c r="A1766" s="15" t="s">
        <v>11402</v>
      </c>
      <c r="B1766" s="15" t="s">
        <v>11403</v>
      </c>
      <c r="C1766" s="15" t="s">
        <v>58</v>
      </c>
      <c r="D1766" s="16">
        <v>2015</v>
      </c>
      <c r="E1766" s="15" t="s">
        <v>90</v>
      </c>
      <c r="F1766" s="15" t="s">
        <v>110</v>
      </c>
      <c r="G1766" s="15" t="s">
        <v>91</v>
      </c>
      <c r="H1766" s="15"/>
      <c r="I1766" s="15" t="s">
        <v>91</v>
      </c>
      <c r="J1766" s="15"/>
      <c r="K1766" s="17" t="e">
        <f t="shared" si="262"/>
        <v>#VALUE!</v>
      </c>
      <c r="L1766" s="15"/>
      <c r="M1766" s="18" t="e">
        <f t="shared" si="253"/>
        <v>#VALUE!</v>
      </c>
      <c r="N1766" s="15"/>
      <c r="O1766" s="15"/>
      <c r="P1766" s="15"/>
      <c r="Q1766" s="24">
        <v>43388</v>
      </c>
      <c r="R1766" s="15" t="s">
        <v>636</v>
      </c>
      <c r="S1766" s="19">
        <v>53000</v>
      </c>
      <c r="T1766" s="15" t="s">
        <v>375</v>
      </c>
      <c r="U1766" s="17">
        <v>70000</v>
      </c>
      <c r="V1766" s="15" t="s">
        <v>11404</v>
      </c>
      <c r="W1766" s="15">
        <v>0</v>
      </c>
      <c r="X1766" s="15" t="s">
        <v>158</v>
      </c>
      <c r="Y1766" s="15" t="s">
        <v>11405</v>
      </c>
      <c r="Z1766" s="25" t="s">
        <v>81</v>
      </c>
      <c r="AB1766" s="20" t="s">
        <v>286</v>
      </c>
      <c r="AC1766" s="21" t="s">
        <v>11406</v>
      </c>
      <c r="AD1766" s="27" t="s">
        <v>11407</v>
      </c>
      <c r="AE1766" s="21" t="s">
        <v>11408</v>
      </c>
      <c r="AF1766" s="21" t="s">
        <v>11409</v>
      </c>
      <c r="AG1766" s="22">
        <f t="shared" si="271"/>
        <v>0.77419354838709675</v>
      </c>
      <c r="AH1766" s="15" t="str">
        <f t="shared" si="273"/>
        <v/>
      </c>
      <c r="AI1766" s="22" t="str">
        <f>VLOOKUP(A1766,'[1]Deals (investment)'!$B$2:$Z$1497,1,FALSE)</f>
        <v>Zande Africa</v>
      </c>
      <c r="AJ1766" s="22" t="e">
        <f>VLOOKUP(A1766,'[1]Deals (investment)'!$B$2:$Z$870,15,FALSE)</f>
        <v>#N/A</v>
      </c>
      <c r="AK1766" s="17" t="e">
        <f>VLOOKUP(A1766,'[1]Deals (Exits)'!B:B,1,FALSE)</f>
        <v>#N/A</v>
      </c>
      <c r="AL1766" s="23">
        <f>VLOOKUP(G1766,[1]Lookups!$V$3:$Y$197,4,FALSE)</f>
        <v>0</v>
      </c>
      <c r="AM1766" s="17" t="str">
        <f>VLOOKUP(X1766,[1]Lookups!$B$3:$C$200,2,FALSE)</f>
        <v>Financial Services</v>
      </c>
      <c r="AN1766" s="17" t="str">
        <f>VLOOKUP(R1766,[1]Lookups!$H$3:$I$69,2,FALSE)</f>
        <v>1. Grant</v>
      </c>
      <c r="AO1766" s="17" t="str">
        <f>VLOOKUP(T1766,[1]Lookups!$H$3:$I$69,2,FALSE)</f>
        <v>2. Seed</v>
      </c>
      <c r="AP1766" s="17" t="str">
        <f>VLOOKUP(AN1766,[1]Lookups!$N$3:$O$11,2,FALSE)</f>
        <v>Early</v>
      </c>
      <c r="AQ1766" s="18" t="e">
        <f>COUNTIFS('[1]Deals (investment)'!$B:$B,$A1766)</f>
        <v>#VALUE!</v>
      </c>
      <c r="AR1766" s="18" t="e">
        <f>COUNTIFS('[1]Deals (investment)'!$B:$B,$A1766,'[1]Deals (investment)'!$T:$T,$AW$1)+COUNTIFS('[1]Deals (investment)'!$B:$B,$A1766,'[1]Deals (investment)'!$T:$T,$AX$1)+COUNTIFS('[1]Deals (investment)'!$B:$B,$A1766,'[1]Deals (investment)'!$T:$T,$AY$1)</f>
        <v>#VALUE!</v>
      </c>
      <c r="AS1766" s="17" t="e">
        <f>SUMIFS('[1]Deals (investment)'!$C:$C,'[1]Deals (investment)'!$B:$B,$A1766)</f>
        <v>#VALUE!</v>
      </c>
      <c r="AT1766" s="17" t="e">
        <f t="shared" si="263"/>
        <v>#VALUE!</v>
      </c>
      <c r="AU1766" s="18" t="e">
        <f>COUNTIF('[1]Deals (Exits)'!$B:$B,A1766)</f>
        <v>#VALUE!</v>
      </c>
      <c r="AV1766" s="17" t="e">
        <f>SUMIFS('[1]Deals (investment)'!$C:$C,'[1]Deals (investment)'!$B:$B,$A1766,'[1]Deals (investment)'!$T:$T,AV$1)</f>
        <v>#VALUE!</v>
      </c>
      <c r="AW1766" s="17" t="e">
        <f>SUMIFS('[1]Deals (investment)'!$C:$C,'[1]Deals (investment)'!$B:$B,$A1766,'[1]Deals (investment)'!$T:$T,AW$1)</f>
        <v>#VALUE!</v>
      </c>
      <c r="AX1766" s="17" t="e">
        <f>SUMIFS('[1]Deals (investment)'!$C:$C,'[1]Deals (investment)'!$B:$B,$A1766,'[1]Deals (investment)'!$T:$T,AX$1)</f>
        <v>#VALUE!</v>
      </c>
      <c r="AY1766" s="17" t="e">
        <f>SUMIFS('[1]Deals (investment)'!$C:$C,'[1]Deals (investment)'!$B:$B,$A1766,'[1]Deals (investment)'!$T:$T,AY$1)</f>
        <v>#VALUE!</v>
      </c>
      <c r="AZ1766" s="17" t="e">
        <f>SUMIFS('[1]Deals (investment)'!$C:$C,'[1]Deals (investment)'!$B:$B,$A1766,'[1]Deals (investment)'!$T:$T,AZ$1)</f>
        <v>#VALUE!</v>
      </c>
      <c r="BA1766" s="17" t="e">
        <f>SUMIFS('[1]Deals (investment)'!$C:$C,'[1]Deals (investment)'!$B:$B,$A1766,'[1]Deals (investment)'!$T:$T,BA$1)</f>
        <v>#VALUE!</v>
      </c>
      <c r="BB1766" s="17" t="e">
        <f>SUMIFS('[1]Deals (investment)'!$C:$C,'[1]Deals (investment)'!$B:$B,$A1766,'[1]Deals (investment)'!$T:$T,BB$1)</f>
        <v>#VALUE!</v>
      </c>
      <c r="BC1766" s="17" t="e">
        <f>SUMIFS('[1]Deals (Exits)'!$C:$C,'[1]Deals (Exits)'!$B:$B,$A1766)</f>
        <v>#VALUE!</v>
      </c>
      <c r="BD1766" s="17" t="e">
        <f>SUMIFS('[1]Deals (investment)'!$C:$C,'[1]Deals (investment)'!$B:$B,$A1766,'[1]Deals (investment)'!$V:$V,BD$1)</f>
        <v>#VALUE!</v>
      </c>
      <c r="BE1766" s="17" t="e">
        <f>SUMIFS('[1]Deals (investment)'!$C:$C,'[1]Deals (investment)'!$B:$B,$A1766,'[1]Deals (investment)'!$V:$V,BE$1)</f>
        <v>#VALUE!</v>
      </c>
      <c r="BF1766" s="17" t="e">
        <f>SUMIFS('[1]Deals (investment)'!$C:$C,'[1]Deals (investment)'!$B:$B,$A1766,'[1]Deals (investment)'!$V:$V,BF$1)</f>
        <v>#VALUE!</v>
      </c>
      <c r="BG1766" s="17" t="e">
        <f>SUMIFS('[1]Deals (investment)'!$C:$C,'[1]Deals (investment)'!$B:$B,$A1766,'[1]Deals (investment)'!$V:$V,BG$1)</f>
        <v>#VALUE!</v>
      </c>
      <c r="BH1766" s="17" t="e">
        <f>SUMIFS('[1]Deals (investment)'!$C:$C,'[1]Deals (investment)'!$B:$B,$A1766,'[1]Deals (investment)'!$V:$V,BH$1)</f>
        <v>#VALUE!</v>
      </c>
      <c r="BI1766" s="17" t="e">
        <f>SUMIFS('[1]Deals (investment)'!$C:$C,'[1]Deals (investment)'!$B:$B,$A1766,'[1]Deals (investment)'!$V:$V,BI$1)</f>
        <v>#VALUE!</v>
      </c>
      <c r="BJ1766" s="17" t="e">
        <f>SUMIFS('[1]Deals (investment)'!$C:$C,'[1]Deals (investment)'!$B:$B,$A1766,'[1]Deals (investment)'!$V:$V,BJ$1)</f>
        <v>#VALUE!</v>
      </c>
      <c r="BK1766" s="17" t="e">
        <f>SUMIFS('[1]Deals (investment)'!$C:$C,'[1]Deals (investment)'!$B:$B,$A1766,'[1]Deals (investment)'!$V:$V,BK$1)</f>
        <v>#VALUE!</v>
      </c>
      <c r="BL1766" s="17" t="e">
        <f>SUMIFS('[1]Deals (investment)'!$C:$C,'[1]Deals (investment)'!$B:$B,$A1766,'[1]Deals (investment)'!$V:$V,BL$1)</f>
        <v>#VALUE!</v>
      </c>
      <c r="BM1766" s="17" t="e">
        <f>SUMIFS('[1]Deals (investment)'!$C:$C,'[1]Deals (investment)'!$B:$B,$A1766,'[1]Deals (investment)'!$V:$V,BM$1)</f>
        <v>#VALUE!</v>
      </c>
      <c r="BN1766" s="15"/>
      <c r="BO1766" s="15"/>
      <c r="BP1766" s="22"/>
      <c r="BQ1766" s="15"/>
      <c r="BR1766" s="15"/>
      <c r="BS1766" s="15"/>
      <c r="BT1766" s="15"/>
      <c r="BU1766" s="15"/>
      <c r="BV1766" s="15"/>
      <c r="BW1766" s="15"/>
      <c r="BX1766" s="15"/>
      <c r="BY1766" s="15"/>
      <c r="BZ1766" s="15"/>
      <c r="CA1766" s="15"/>
      <c r="CB1766" s="15"/>
      <c r="CC1766" s="15"/>
      <c r="CD1766" s="15" t="str">
        <f t="shared" ref="CD1766:CD1767" si="275">CONCATENATE(A1766,B1766,C1766)</f>
        <v>Zande AfricaZande Africa (formerly Invoice Worx) is a working capital financing company aimed at providing access to a business network that helps businesses reach their optimum operational levels.`Active</v>
      </c>
      <c r="CE1766" s="15"/>
      <c r="CF1766" s="15"/>
      <c r="CG1766" s="15"/>
      <c r="CH1766" s="15"/>
      <c r="CI1766" s="15"/>
      <c r="CJ1766" s="15"/>
    </row>
    <row r="1767" spans="1:118" ht="12.75">
      <c r="A1767" s="15" t="s">
        <v>11410</v>
      </c>
      <c r="B1767" s="15" t="s">
        <v>11411</v>
      </c>
      <c r="C1767" s="15" t="s">
        <v>58</v>
      </c>
      <c r="D1767" s="16">
        <v>2015</v>
      </c>
      <c r="E1767" s="15" t="s">
        <v>1472</v>
      </c>
      <c r="F1767" s="15"/>
      <c r="G1767" s="15" t="s">
        <v>91</v>
      </c>
      <c r="H1767" s="15"/>
      <c r="I1767" s="15" t="s">
        <v>91</v>
      </c>
      <c r="J1767" s="15"/>
      <c r="K1767" s="17" t="e">
        <f t="shared" si="262"/>
        <v>#VALUE!</v>
      </c>
      <c r="L1767" s="15"/>
      <c r="M1767" s="18" t="e">
        <f t="shared" si="253"/>
        <v>#VALUE!</v>
      </c>
      <c r="N1767" s="15"/>
      <c r="O1767" s="15"/>
      <c r="P1767" s="15"/>
      <c r="Q1767" s="15"/>
      <c r="R1767" s="15" t="s">
        <v>375</v>
      </c>
      <c r="S1767" s="19" t="s">
        <v>144</v>
      </c>
      <c r="T1767" s="15" t="s">
        <v>375</v>
      </c>
      <c r="U1767" s="17" t="s">
        <v>144</v>
      </c>
      <c r="V1767" s="15" t="s">
        <v>11412</v>
      </c>
      <c r="W1767" s="15"/>
      <c r="X1767" s="15" t="s">
        <v>158</v>
      </c>
      <c r="Y1767" s="15" t="s">
        <v>11413</v>
      </c>
      <c r="AB1767" s="32">
        <v>43506</v>
      </c>
      <c r="AC1767" s="21" t="s">
        <v>11414</v>
      </c>
      <c r="AD1767" s="21" t="s">
        <v>11415</v>
      </c>
      <c r="AE1767" s="21" t="s">
        <v>11416</v>
      </c>
      <c r="AF1767" s="21" t="s">
        <v>11417</v>
      </c>
      <c r="AG1767" s="22">
        <f t="shared" si="271"/>
        <v>0.64516129032258063</v>
      </c>
      <c r="AH1767" s="15" t="str">
        <f t="shared" si="273"/>
        <v/>
      </c>
      <c r="AI1767" s="22" t="str">
        <f>VLOOKUP(A1767,'[1]Deals (investment)'!$B$2:$Z$1497,1,FALSE)</f>
        <v>ZAR X</v>
      </c>
      <c r="AJ1767" s="22">
        <f>VLOOKUP(A1767,'[1]Deals (investment)'!$B$2:$Z$870,15,FALSE)</f>
        <v>0</v>
      </c>
      <c r="AK1767" s="17" t="e">
        <f>VLOOKUP(A1767,'[1]Deals (Exits)'!B:B,1,FALSE)</f>
        <v>#N/A</v>
      </c>
      <c r="AL1767" s="23">
        <f>VLOOKUP(G1767,[1]Lookups!$V$3:$Y$197,4,FALSE)</f>
        <v>0</v>
      </c>
      <c r="AM1767" s="17" t="str">
        <f>VLOOKUP(X1767,[1]Lookups!$B$3:$C$200,2,FALSE)</f>
        <v>Financial Services</v>
      </c>
      <c r="AN1767" s="17" t="str">
        <f>VLOOKUP(R1767,[1]Lookups!$H$3:$I$69,2,FALSE)</f>
        <v>2. Seed</v>
      </c>
      <c r="AO1767" s="17" t="str">
        <f>VLOOKUP(T1767,[1]Lookups!$H$3:$I$69,2,FALSE)</f>
        <v>2. Seed</v>
      </c>
      <c r="AP1767" s="17" t="str">
        <f>VLOOKUP(AN1767,[1]Lookups!$N$3:$O$11,2,FALSE)</f>
        <v>Early</v>
      </c>
      <c r="AQ1767" s="18" t="e">
        <f>COUNTIFS('[1]Deals (investment)'!$B:$B,$A1767)</f>
        <v>#VALUE!</v>
      </c>
      <c r="AR1767" s="18" t="e">
        <f>COUNTIFS('[1]Deals (investment)'!$B:$B,$A1767,'[1]Deals (investment)'!$T:$T,$AW$1)+COUNTIFS('[1]Deals (investment)'!$B:$B,$A1767,'[1]Deals (investment)'!$T:$T,$AX$1)+COUNTIFS('[1]Deals (investment)'!$B:$B,$A1767,'[1]Deals (investment)'!$T:$T,$AY$1)</f>
        <v>#VALUE!</v>
      </c>
      <c r="AS1767" s="17" t="e">
        <f>SUMIFS('[1]Deals (investment)'!$C:$C,'[1]Deals (investment)'!$B:$B,$A1767)</f>
        <v>#VALUE!</v>
      </c>
      <c r="AT1767" s="17" t="e">
        <f t="shared" si="263"/>
        <v>#VALUE!</v>
      </c>
      <c r="AU1767" s="18" t="e">
        <f>COUNTIF('[1]Deals (Exits)'!$B:$B,A1767)</f>
        <v>#VALUE!</v>
      </c>
      <c r="AV1767" s="17" t="e">
        <f>SUMIFS('[1]Deals (investment)'!$C:$C,'[1]Deals (investment)'!$B:$B,$A1767,'[1]Deals (investment)'!$T:$T,AV$1)</f>
        <v>#VALUE!</v>
      </c>
      <c r="AW1767" s="17" t="e">
        <f>SUMIFS('[1]Deals (investment)'!$C:$C,'[1]Deals (investment)'!$B:$B,$A1767,'[1]Deals (investment)'!$T:$T,AW$1)</f>
        <v>#VALUE!</v>
      </c>
      <c r="AX1767" s="17" t="e">
        <f>SUMIFS('[1]Deals (investment)'!$C:$C,'[1]Deals (investment)'!$B:$B,$A1767,'[1]Deals (investment)'!$T:$T,AX$1)</f>
        <v>#VALUE!</v>
      </c>
      <c r="AY1767" s="17" t="e">
        <f>SUMIFS('[1]Deals (investment)'!$C:$C,'[1]Deals (investment)'!$B:$B,$A1767,'[1]Deals (investment)'!$T:$T,AY$1)</f>
        <v>#VALUE!</v>
      </c>
      <c r="AZ1767" s="17" t="e">
        <f>SUMIFS('[1]Deals (investment)'!$C:$C,'[1]Deals (investment)'!$B:$B,$A1767,'[1]Deals (investment)'!$T:$T,AZ$1)</f>
        <v>#VALUE!</v>
      </c>
      <c r="BA1767" s="17" t="e">
        <f>SUMIFS('[1]Deals (investment)'!$C:$C,'[1]Deals (investment)'!$B:$B,$A1767,'[1]Deals (investment)'!$T:$T,BA$1)</f>
        <v>#VALUE!</v>
      </c>
      <c r="BB1767" s="17" t="e">
        <f>SUMIFS('[1]Deals (investment)'!$C:$C,'[1]Deals (investment)'!$B:$B,$A1767,'[1]Deals (investment)'!$T:$T,BB$1)</f>
        <v>#VALUE!</v>
      </c>
      <c r="BC1767" s="17" t="e">
        <f>SUMIFS('[1]Deals (Exits)'!$C:$C,'[1]Deals (Exits)'!$B:$B,$A1767)</f>
        <v>#VALUE!</v>
      </c>
      <c r="BD1767" s="17" t="e">
        <f>SUMIFS('[1]Deals (investment)'!$C:$C,'[1]Deals (investment)'!$B:$B,$A1767,'[1]Deals (investment)'!$V:$V,BD$1)</f>
        <v>#VALUE!</v>
      </c>
      <c r="BE1767" s="17" t="e">
        <f>SUMIFS('[1]Deals (investment)'!$C:$C,'[1]Deals (investment)'!$B:$B,$A1767,'[1]Deals (investment)'!$V:$V,BE$1)</f>
        <v>#VALUE!</v>
      </c>
      <c r="BF1767" s="17" t="e">
        <f>SUMIFS('[1]Deals (investment)'!$C:$C,'[1]Deals (investment)'!$B:$B,$A1767,'[1]Deals (investment)'!$V:$V,BF$1)</f>
        <v>#VALUE!</v>
      </c>
      <c r="BG1767" s="17" t="e">
        <f>SUMIFS('[1]Deals (investment)'!$C:$C,'[1]Deals (investment)'!$B:$B,$A1767,'[1]Deals (investment)'!$V:$V,BG$1)</f>
        <v>#VALUE!</v>
      </c>
      <c r="BH1767" s="17" t="e">
        <f>SUMIFS('[1]Deals (investment)'!$C:$C,'[1]Deals (investment)'!$B:$B,$A1767,'[1]Deals (investment)'!$V:$V,BH$1)</f>
        <v>#VALUE!</v>
      </c>
      <c r="BI1767" s="17" t="e">
        <f>SUMIFS('[1]Deals (investment)'!$C:$C,'[1]Deals (investment)'!$B:$B,$A1767,'[1]Deals (investment)'!$V:$V,BI$1)</f>
        <v>#VALUE!</v>
      </c>
      <c r="BJ1767" s="17" t="e">
        <f>SUMIFS('[1]Deals (investment)'!$C:$C,'[1]Deals (investment)'!$B:$B,$A1767,'[1]Deals (investment)'!$V:$V,BJ$1)</f>
        <v>#VALUE!</v>
      </c>
      <c r="BK1767" s="17" t="e">
        <f>SUMIFS('[1]Deals (investment)'!$C:$C,'[1]Deals (investment)'!$B:$B,$A1767,'[1]Deals (investment)'!$V:$V,BK$1)</f>
        <v>#VALUE!</v>
      </c>
      <c r="BL1767" s="17" t="e">
        <f>SUMIFS('[1]Deals (investment)'!$C:$C,'[1]Deals (investment)'!$B:$B,$A1767,'[1]Deals (investment)'!$V:$V,BL$1)</f>
        <v>#VALUE!</v>
      </c>
      <c r="BM1767" s="17" t="e">
        <f>SUMIFS('[1]Deals (investment)'!$C:$C,'[1]Deals (investment)'!$B:$B,$A1767,'[1]Deals (investment)'!$V:$V,BM$1)</f>
        <v>#VALUE!</v>
      </c>
      <c r="BN1767" s="15"/>
      <c r="BO1767" s="15"/>
      <c r="BP1767" s="22"/>
      <c r="BQ1767" s="15"/>
      <c r="BR1767" s="15"/>
      <c r="BS1767" s="15"/>
      <c r="BT1767" s="15"/>
      <c r="BU1767" s="15"/>
      <c r="BV1767" s="15"/>
      <c r="BW1767" s="15"/>
      <c r="BX1767" s="15"/>
      <c r="BY1767" s="15"/>
      <c r="BZ1767" s="15"/>
      <c r="CA1767" s="15"/>
      <c r="CB1767" s="15"/>
      <c r="CC1767" s="15"/>
      <c r="CD1767" s="15" t="str">
        <f t="shared" si="275"/>
        <v>ZAR XZAR X is a licensed stock exchange that uses disruptive fintech to create a more efficient market for allActive</v>
      </c>
      <c r="CE1767" s="15"/>
      <c r="CF1767" s="15"/>
      <c r="CG1767" s="15"/>
      <c r="CH1767" s="15"/>
      <c r="CI1767" s="15"/>
      <c r="CJ1767" s="15"/>
    </row>
    <row r="1768" spans="1:118" ht="12.75">
      <c r="A1768" s="15" t="s">
        <v>11418</v>
      </c>
      <c r="B1768" s="15"/>
      <c r="C1768" s="15"/>
      <c r="D1768" s="16"/>
      <c r="E1768" s="15"/>
      <c r="F1768" s="15"/>
      <c r="G1768" s="15"/>
      <c r="H1768" s="15"/>
      <c r="I1768" s="15"/>
      <c r="J1768" s="15"/>
      <c r="K1768" s="17" t="e">
        <f t="shared" si="262"/>
        <v>#VALUE!</v>
      </c>
      <c r="L1768" s="15"/>
      <c r="M1768" s="18" t="e">
        <f t="shared" si="253"/>
        <v>#VALUE!</v>
      </c>
      <c r="N1768" s="15"/>
      <c r="O1768" s="15"/>
      <c r="P1768" s="15"/>
      <c r="Q1768" s="24" t="e">
        <f ca="1">_xludf.MAXIFS('[1]Deals (investment)'!A:A,'[1]Deals (investment)'!B:B,A1768)</f>
        <v>#NAME?</v>
      </c>
      <c r="R1768" s="15"/>
      <c r="S1768" s="19"/>
      <c r="T1768" s="15"/>
      <c r="U1768" s="17"/>
      <c r="V1768" s="15"/>
      <c r="W1768" s="15"/>
      <c r="X1768" s="15"/>
      <c r="Y1768" s="15"/>
      <c r="AB1768" s="20"/>
      <c r="AC1768" s="15"/>
      <c r="AD1768" s="15"/>
      <c r="AE1768" s="15"/>
      <c r="AF1768" s="15"/>
      <c r="AG1768" s="22">
        <f t="shared" ca="1" si="271"/>
        <v>9.6774193548387094E-2</v>
      </c>
      <c r="AH1768" s="15" t="str">
        <f t="shared" si="273"/>
        <v/>
      </c>
      <c r="AI1768" s="22" t="e">
        <f>VLOOKUP(A1768,'[1]Deals (investment)'!$B$2:$Z$1497,1,FALSE)</f>
        <v>#N/A</v>
      </c>
      <c r="AJ1768" s="22" t="e">
        <f>VLOOKUP(A1768,'[1]Deals (investment)'!$B$2:$Z$870,15,FALSE)</f>
        <v>#N/A</v>
      </c>
      <c r="AK1768" s="17" t="e">
        <f>VLOOKUP(A1768,'[1]Deals (Exits)'!B:B,1,FALSE)</f>
        <v>#N/A</v>
      </c>
      <c r="AL1768" s="23" t="e">
        <f>VLOOKUP(G1768,[1]Lookups!$V$3:$Y$197,4,FALSE)</f>
        <v>#N/A</v>
      </c>
      <c r="AM1768" s="17" t="e">
        <f>VLOOKUP(X1768,[1]Lookups!$B$3:$C$200,2,FALSE)</f>
        <v>#N/A</v>
      </c>
      <c r="AN1768" s="17" t="e">
        <f>VLOOKUP(R1768,[1]Lookups!$H$3:$I$69,2,FALSE)</f>
        <v>#N/A</v>
      </c>
      <c r="AO1768" s="17" t="e">
        <f>VLOOKUP(T1768,[1]Lookups!$H$3:$I$69,2,FALSE)</f>
        <v>#N/A</v>
      </c>
      <c r="AP1768" s="17" t="e">
        <f>VLOOKUP(AN1768,[1]Lookups!$N$3:$O$11,2,FALSE)</f>
        <v>#N/A</v>
      </c>
      <c r="AQ1768" s="18" t="e">
        <f>COUNTIFS('[1]Deals (investment)'!$B:$B,$A1768)</f>
        <v>#VALUE!</v>
      </c>
      <c r="AR1768" s="18" t="e">
        <f>COUNTIFS('[1]Deals (investment)'!$B:$B,$A1768,'[1]Deals (investment)'!$T:$T,$AW$1)+COUNTIFS('[1]Deals (investment)'!$B:$B,$A1768,'[1]Deals (investment)'!$T:$T,$AX$1)+COUNTIFS('[1]Deals (investment)'!$B:$B,$A1768,'[1]Deals (investment)'!$T:$T,$AY$1)</f>
        <v>#VALUE!</v>
      </c>
      <c r="AS1768" s="17" t="e">
        <f>SUMIFS('[1]Deals (investment)'!$C:$C,'[1]Deals (investment)'!$B:$B,$A1768)</f>
        <v>#VALUE!</v>
      </c>
      <c r="AT1768" s="17" t="e">
        <f t="shared" si="263"/>
        <v>#VALUE!</v>
      </c>
      <c r="AU1768" s="18" t="e">
        <f>COUNTIF('[1]Deals (Exits)'!$B:$B,A1768)</f>
        <v>#VALUE!</v>
      </c>
      <c r="AV1768" s="17" t="e">
        <f>SUMIFS('[1]Deals (investment)'!$C:$C,'[1]Deals (investment)'!$B:$B,$A1768,'[1]Deals (investment)'!$T:$T,AV$1)</f>
        <v>#VALUE!</v>
      </c>
      <c r="AW1768" s="17" t="e">
        <f>SUMIFS('[1]Deals (investment)'!$C:$C,'[1]Deals (investment)'!$B:$B,$A1768,'[1]Deals (investment)'!$T:$T,AW$1)</f>
        <v>#VALUE!</v>
      </c>
      <c r="AX1768" s="17" t="e">
        <f>SUMIFS('[1]Deals (investment)'!$C:$C,'[1]Deals (investment)'!$B:$B,$A1768,'[1]Deals (investment)'!$T:$T,AX$1)</f>
        <v>#VALUE!</v>
      </c>
      <c r="AY1768" s="17" t="e">
        <f>SUMIFS('[1]Deals (investment)'!$C:$C,'[1]Deals (investment)'!$B:$B,$A1768,'[1]Deals (investment)'!$T:$T,AY$1)</f>
        <v>#VALUE!</v>
      </c>
      <c r="AZ1768" s="17" t="e">
        <f>SUMIFS('[1]Deals (investment)'!$C:$C,'[1]Deals (investment)'!$B:$B,$A1768,'[1]Deals (investment)'!$T:$T,AZ$1)</f>
        <v>#VALUE!</v>
      </c>
      <c r="BA1768" s="17" t="e">
        <f>SUMIFS('[1]Deals (investment)'!$C:$C,'[1]Deals (investment)'!$B:$B,$A1768,'[1]Deals (investment)'!$T:$T,BA$1)</f>
        <v>#VALUE!</v>
      </c>
      <c r="BB1768" s="17" t="e">
        <f>SUMIFS('[1]Deals (investment)'!$C:$C,'[1]Deals (investment)'!$B:$B,$A1768,'[1]Deals (investment)'!$T:$T,BB$1)</f>
        <v>#VALUE!</v>
      </c>
      <c r="BC1768" s="17" t="e">
        <f>SUMIFS('[1]Deals (Exits)'!$C:$C,'[1]Deals (Exits)'!$B:$B,$A1768)</f>
        <v>#VALUE!</v>
      </c>
      <c r="BD1768" s="17" t="e">
        <f>SUMIFS('[1]Deals (investment)'!$C:$C,'[1]Deals (investment)'!$B:$B,$A1768,'[1]Deals (investment)'!$V:$V,BD$1)</f>
        <v>#VALUE!</v>
      </c>
      <c r="BE1768" s="17" t="e">
        <f>SUMIFS('[1]Deals (investment)'!$C:$C,'[1]Deals (investment)'!$B:$B,$A1768,'[1]Deals (investment)'!$V:$V,BE$1)</f>
        <v>#VALUE!</v>
      </c>
      <c r="BF1768" s="17" t="e">
        <f>SUMIFS('[1]Deals (investment)'!$C:$C,'[1]Deals (investment)'!$B:$B,$A1768,'[1]Deals (investment)'!$V:$V,BF$1)</f>
        <v>#VALUE!</v>
      </c>
      <c r="BG1768" s="17" t="e">
        <f>SUMIFS('[1]Deals (investment)'!$C:$C,'[1]Deals (investment)'!$B:$B,$A1768,'[1]Deals (investment)'!$V:$V,BG$1)</f>
        <v>#VALUE!</v>
      </c>
      <c r="BH1768" s="17" t="e">
        <f>SUMIFS('[1]Deals (investment)'!$C:$C,'[1]Deals (investment)'!$B:$B,$A1768,'[1]Deals (investment)'!$V:$V,BH$1)</f>
        <v>#VALUE!</v>
      </c>
      <c r="BI1768" s="17" t="e">
        <f>SUMIFS('[1]Deals (investment)'!$C:$C,'[1]Deals (investment)'!$B:$B,$A1768,'[1]Deals (investment)'!$V:$V,BI$1)</f>
        <v>#VALUE!</v>
      </c>
      <c r="BJ1768" s="17" t="e">
        <f>SUMIFS('[1]Deals (investment)'!$C:$C,'[1]Deals (investment)'!$B:$B,$A1768,'[1]Deals (investment)'!$V:$V,BJ$1)</f>
        <v>#VALUE!</v>
      </c>
      <c r="BK1768" s="17" t="e">
        <f>SUMIFS('[1]Deals (investment)'!$C:$C,'[1]Deals (investment)'!$B:$B,$A1768,'[1]Deals (investment)'!$V:$V,BK$1)</f>
        <v>#VALUE!</v>
      </c>
      <c r="BL1768" s="17" t="e">
        <f>SUMIFS('[1]Deals (investment)'!$C:$C,'[1]Deals (investment)'!$B:$B,$A1768,'[1]Deals (investment)'!$V:$V,BL$1)</f>
        <v>#VALUE!</v>
      </c>
      <c r="BM1768" s="17" t="e">
        <f>SUMIFS('[1]Deals (investment)'!$C:$C,'[1]Deals (investment)'!$B:$B,$A1768,'[1]Deals (investment)'!$V:$V,BM$1)</f>
        <v>#VALUE!</v>
      </c>
      <c r="BN1768" s="15"/>
      <c r="BO1768" s="15"/>
      <c r="BP1768" s="22"/>
      <c r="BQ1768" s="15"/>
      <c r="BR1768" s="15"/>
      <c r="BS1768" s="15"/>
      <c r="BT1768" s="15"/>
      <c r="BU1768" s="15"/>
      <c r="BV1768" s="15"/>
      <c r="BW1768" s="15"/>
      <c r="BX1768" s="15"/>
      <c r="BY1768" s="15"/>
      <c r="BZ1768" s="15"/>
      <c r="CA1768" s="15"/>
      <c r="CB1768" s="15"/>
      <c r="CC1768" s="15"/>
      <c r="CD1768" s="15"/>
      <c r="CE1768" s="15"/>
      <c r="CF1768" s="15"/>
      <c r="CG1768" s="15"/>
      <c r="CH1768" s="15"/>
      <c r="CI1768" s="15"/>
      <c r="CJ1768" s="15"/>
    </row>
    <row r="1769" spans="1:118" ht="12.75">
      <c r="A1769" s="15" t="s">
        <v>11419</v>
      </c>
      <c r="B1769" s="15" t="s">
        <v>11420</v>
      </c>
      <c r="C1769" s="15" t="s">
        <v>58</v>
      </c>
      <c r="D1769" s="16">
        <v>2018</v>
      </c>
      <c r="E1769" s="15" t="s">
        <v>1324</v>
      </c>
      <c r="F1769" s="15" t="s">
        <v>199</v>
      </c>
      <c r="G1769" s="15" t="s">
        <v>1325</v>
      </c>
      <c r="H1769" s="15"/>
      <c r="I1769" s="15" t="s">
        <v>1325</v>
      </c>
      <c r="J1769" s="15"/>
      <c r="K1769" s="17" t="e">
        <f t="shared" si="262"/>
        <v>#VALUE!</v>
      </c>
      <c r="L1769" s="15"/>
      <c r="M1769" s="18" t="e">
        <f t="shared" si="253"/>
        <v>#VALUE!</v>
      </c>
      <c r="N1769" s="15"/>
      <c r="O1769" s="15"/>
      <c r="P1769" s="15"/>
      <c r="Q1769" s="15"/>
      <c r="R1769" s="15" t="s">
        <v>375</v>
      </c>
      <c r="S1769" s="19" t="s">
        <v>144</v>
      </c>
      <c r="T1769" s="15" t="s">
        <v>375</v>
      </c>
      <c r="U1769" s="17" t="s">
        <v>144</v>
      </c>
      <c r="V1769" s="15" t="s">
        <v>11421</v>
      </c>
      <c r="W1769" s="15">
        <v>0</v>
      </c>
      <c r="X1769" s="15" t="s">
        <v>404</v>
      </c>
      <c r="Y1769" s="15" t="s">
        <v>10933</v>
      </c>
      <c r="AB1769" s="32">
        <v>43506</v>
      </c>
      <c r="AC1769" s="21" t="s">
        <v>11422</v>
      </c>
      <c r="AD1769" s="21" t="s">
        <v>11423</v>
      </c>
      <c r="AE1769" s="21" t="s">
        <v>11424</v>
      </c>
      <c r="AF1769" s="21" t="s">
        <v>11425</v>
      </c>
      <c r="AG1769" s="22">
        <f t="shared" si="271"/>
        <v>0.70967741935483875</v>
      </c>
      <c r="AH1769" s="15" t="str">
        <f t="shared" si="273"/>
        <v/>
      </c>
      <c r="AI1769" s="22" t="str">
        <f>VLOOKUP(A1769,'[1]Deals (investment)'!$B$2:$Z$1497,1,FALSE)</f>
        <v>Zaytech</v>
      </c>
      <c r="AJ1769" s="22" t="e">
        <f>VLOOKUP(A1769,'[1]Deals (investment)'!$B$2:$Z$870,15,FALSE)</f>
        <v>#N/A</v>
      </c>
      <c r="AK1769" s="17" t="e">
        <f>VLOOKUP(A1769,'[1]Deals (Exits)'!B:B,1,FALSE)</f>
        <v>#N/A</v>
      </c>
      <c r="AL1769" s="23">
        <f>VLOOKUP(G1769,[1]Lookups!$V$3:$Y$197,4,FALSE)</f>
        <v>0</v>
      </c>
      <c r="AM1769" s="17" t="str">
        <f>VLOOKUP(X1769,[1]Lookups!$B$3:$C$200,2,FALSE)</f>
        <v>Other Technologies &amp; Information Technology</v>
      </c>
      <c r="AN1769" s="17" t="str">
        <f>VLOOKUP(R1769,[1]Lookups!$H$3:$I$69,2,FALSE)</f>
        <v>2. Seed</v>
      </c>
      <c r="AO1769" s="17" t="str">
        <f>VLOOKUP(T1769,[1]Lookups!$H$3:$I$69,2,FALSE)</f>
        <v>2. Seed</v>
      </c>
      <c r="AP1769" s="17" t="str">
        <f>VLOOKUP(AN1769,[1]Lookups!$N$3:$O$11,2,FALSE)</f>
        <v>Early</v>
      </c>
      <c r="AQ1769" s="18" t="e">
        <f>COUNTIFS('[1]Deals (investment)'!$B:$B,$A1769)</f>
        <v>#VALUE!</v>
      </c>
      <c r="AR1769" s="18" t="e">
        <f>COUNTIFS('[1]Deals (investment)'!$B:$B,$A1769,'[1]Deals (investment)'!$T:$T,$AW$1)+COUNTIFS('[1]Deals (investment)'!$B:$B,$A1769,'[1]Deals (investment)'!$T:$T,$AX$1)+COUNTIFS('[1]Deals (investment)'!$B:$B,$A1769,'[1]Deals (investment)'!$T:$T,$AY$1)</f>
        <v>#VALUE!</v>
      </c>
      <c r="AS1769" s="17" t="e">
        <f>SUMIFS('[1]Deals (investment)'!$C:$C,'[1]Deals (investment)'!$B:$B,$A1769)</f>
        <v>#VALUE!</v>
      </c>
      <c r="AT1769" s="17" t="e">
        <f t="shared" si="263"/>
        <v>#VALUE!</v>
      </c>
      <c r="AU1769" s="18" t="e">
        <f>COUNTIF('[1]Deals (Exits)'!$B:$B,A1769)</f>
        <v>#VALUE!</v>
      </c>
      <c r="AV1769" s="17" t="e">
        <f>SUMIFS('[1]Deals (investment)'!$C:$C,'[1]Deals (investment)'!$B:$B,$A1769,'[1]Deals (investment)'!$T:$T,AV$1)</f>
        <v>#VALUE!</v>
      </c>
      <c r="AW1769" s="17" t="e">
        <f>SUMIFS('[1]Deals (investment)'!$C:$C,'[1]Deals (investment)'!$B:$B,$A1769,'[1]Deals (investment)'!$T:$T,AW$1)</f>
        <v>#VALUE!</v>
      </c>
      <c r="AX1769" s="17" t="e">
        <f>SUMIFS('[1]Deals (investment)'!$C:$C,'[1]Deals (investment)'!$B:$B,$A1769,'[1]Deals (investment)'!$T:$T,AX$1)</f>
        <v>#VALUE!</v>
      </c>
      <c r="AY1769" s="17" t="e">
        <f>SUMIFS('[1]Deals (investment)'!$C:$C,'[1]Deals (investment)'!$B:$B,$A1769,'[1]Deals (investment)'!$T:$T,AY$1)</f>
        <v>#VALUE!</v>
      </c>
      <c r="AZ1769" s="17" t="e">
        <f>SUMIFS('[1]Deals (investment)'!$C:$C,'[1]Deals (investment)'!$B:$B,$A1769,'[1]Deals (investment)'!$T:$T,AZ$1)</f>
        <v>#VALUE!</v>
      </c>
      <c r="BA1769" s="17" t="e">
        <f>SUMIFS('[1]Deals (investment)'!$C:$C,'[1]Deals (investment)'!$B:$B,$A1769,'[1]Deals (investment)'!$T:$T,BA$1)</f>
        <v>#VALUE!</v>
      </c>
      <c r="BB1769" s="17" t="e">
        <f>SUMIFS('[1]Deals (investment)'!$C:$C,'[1]Deals (investment)'!$B:$B,$A1769,'[1]Deals (investment)'!$T:$T,BB$1)</f>
        <v>#VALUE!</v>
      </c>
      <c r="BC1769" s="17" t="e">
        <f>SUMIFS('[1]Deals (Exits)'!$C:$C,'[1]Deals (Exits)'!$B:$B,$A1769)</f>
        <v>#VALUE!</v>
      </c>
      <c r="BD1769" s="17" t="e">
        <f>SUMIFS('[1]Deals (investment)'!$C:$C,'[1]Deals (investment)'!$B:$B,$A1769,'[1]Deals (investment)'!$V:$V,BD$1)</f>
        <v>#VALUE!</v>
      </c>
      <c r="BE1769" s="17" t="e">
        <f>SUMIFS('[1]Deals (investment)'!$C:$C,'[1]Deals (investment)'!$B:$B,$A1769,'[1]Deals (investment)'!$V:$V,BE$1)</f>
        <v>#VALUE!</v>
      </c>
      <c r="BF1769" s="17" t="e">
        <f>SUMIFS('[1]Deals (investment)'!$C:$C,'[1]Deals (investment)'!$B:$B,$A1769,'[1]Deals (investment)'!$V:$V,BF$1)</f>
        <v>#VALUE!</v>
      </c>
      <c r="BG1769" s="17" t="e">
        <f>SUMIFS('[1]Deals (investment)'!$C:$C,'[1]Deals (investment)'!$B:$B,$A1769,'[1]Deals (investment)'!$V:$V,BG$1)</f>
        <v>#VALUE!</v>
      </c>
      <c r="BH1769" s="17" t="e">
        <f>SUMIFS('[1]Deals (investment)'!$C:$C,'[1]Deals (investment)'!$B:$B,$A1769,'[1]Deals (investment)'!$V:$V,BH$1)</f>
        <v>#VALUE!</v>
      </c>
      <c r="BI1769" s="17" t="e">
        <f>SUMIFS('[1]Deals (investment)'!$C:$C,'[1]Deals (investment)'!$B:$B,$A1769,'[1]Deals (investment)'!$V:$V,BI$1)</f>
        <v>#VALUE!</v>
      </c>
      <c r="BJ1769" s="17" t="e">
        <f>SUMIFS('[1]Deals (investment)'!$C:$C,'[1]Deals (investment)'!$B:$B,$A1769,'[1]Deals (investment)'!$V:$V,BJ$1)</f>
        <v>#VALUE!</v>
      </c>
      <c r="BK1769" s="17" t="e">
        <f>SUMIFS('[1]Deals (investment)'!$C:$C,'[1]Deals (investment)'!$B:$B,$A1769,'[1]Deals (investment)'!$V:$V,BK$1)</f>
        <v>#VALUE!</v>
      </c>
      <c r="BL1769" s="17" t="e">
        <f>SUMIFS('[1]Deals (investment)'!$C:$C,'[1]Deals (investment)'!$B:$B,$A1769,'[1]Deals (investment)'!$V:$V,BL$1)</f>
        <v>#VALUE!</v>
      </c>
      <c r="BM1769" s="17" t="e">
        <f>SUMIFS('[1]Deals (investment)'!$C:$C,'[1]Deals (investment)'!$B:$B,$A1769,'[1]Deals (investment)'!$V:$V,BM$1)</f>
        <v>#VALUE!</v>
      </c>
      <c r="BN1769" s="15"/>
      <c r="BO1769" s="15"/>
      <c r="BP1769" s="22"/>
      <c r="BQ1769" s="15"/>
      <c r="BR1769" s="15"/>
      <c r="BS1769" s="15"/>
      <c r="BT1769" s="15"/>
      <c r="BU1769" s="15"/>
      <c r="BV1769" s="15"/>
      <c r="BW1769" s="15"/>
      <c r="BX1769" s="15"/>
      <c r="BY1769" s="15"/>
      <c r="BZ1769" s="15"/>
      <c r="CA1769" s="15"/>
      <c r="CB1769" s="15"/>
      <c r="CC1769" s="15"/>
      <c r="CD1769" s="15" t="str">
        <f>CONCATENATE(A1769,B1769,C1769)</f>
        <v>ZaytechZayTech is a technologically advancing company making technology platforms for clients.Active</v>
      </c>
      <c r="CE1769" s="15"/>
      <c r="CF1769" s="15"/>
      <c r="CG1769" s="15"/>
      <c r="CH1769" s="15"/>
      <c r="CI1769" s="15"/>
      <c r="CJ1769" s="15"/>
    </row>
    <row r="1770" spans="1:118" ht="12.75">
      <c r="A1770" s="15" t="s">
        <v>11426</v>
      </c>
      <c r="B1770" s="28" t="s">
        <v>11427</v>
      </c>
      <c r="C1770" s="15" t="s">
        <v>58</v>
      </c>
      <c r="D1770" s="16">
        <v>2015</v>
      </c>
      <c r="E1770" s="15" t="s">
        <v>340</v>
      </c>
      <c r="F1770" s="15"/>
      <c r="G1770" s="15" t="s">
        <v>342</v>
      </c>
      <c r="H1770" s="15"/>
      <c r="I1770" s="15" t="s">
        <v>342</v>
      </c>
      <c r="J1770" s="15"/>
      <c r="K1770" s="17" t="e">
        <f t="shared" si="262"/>
        <v>#VALUE!</v>
      </c>
      <c r="L1770" s="15"/>
      <c r="M1770" s="18" t="e">
        <f t="shared" si="253"/>
        <v>#VALUE!</v>
      </c>
      <c r="N1770" s="15"/>
      <c r="O1770" s="15"/>
      <c r="P1770" s="15"/>
      <c r="Q1770" s="15"/>
      <c r="R1770" s="15" t="s">
        <v>961</v>
      </c>
      <c r="S1770" s="19">
        <v>218000</v>
      </c>
      <c r="T1770" s="15" t="s">
        <v>961</v>
      </c>
      <c r="U1770" s="17">
        <v>218000</v>
      </c>
      <c r="V1770" s="15" t="s">
        <v>11428</v>
      </c>
      <c r="W1770" s="15"/>
      <c r="X1770" s="15" t="s">
        <v>158</v>
      </c>
      <c r="Y1770" s="15" t="s">
        <v>11429</v>
      </c>
      <c r="AB1770" s="20" t="s">
        <v>286</v>
      </c>
      <c r="AC1770" s="21" t="s">
        <v>11430</v>
      </c>
      <c r="AD1770" s="21" t="s">
        <v>11431</v>
      </c>
      <c r="AE1770" s="21" t="s">
        <v>11432</v>
      </c>
      <c r="AF1770" s="21" t="s">
        <v>11433</v>
      </c>
      <c r="AG1770" s="22">
        <f t="shared" si="271"/>
        <v>0.64516129032258063</v>
      </c>
      <c r="AH1770" s="15" t="str">
        <f t="shared" si="273"/>
        <v/>
      </c>
      <c r="AI1770" s="22" t="e">
        <f>VLOOKUP(A1770,'[1]Deals (investment)'!$B$2:$Z$1497,1,FALSE)</f>
        <v>#N/A</v>
      </c>
      <c r="AJ1770" s="22" t="e">
        <f>VLOOKUP(A1770,'[1]Deals (investment)'!$B$2:$Z$870,15,FALSE)</f>
        <v>#N/A</v>
      </c>
      <c r="AK1770" s="17" t="e">
        <f>VLOOKUP(A1770,'[1]Deals (Exits)'!B:B,1,FALSE)</f>
        <v>#N/A</v>
      </c>
      <c r="AL1770" s="23">
        <f>VLOOKUP(G1770,[1]Lookups!$V$3:$Y$197,4,FALSE)</f>
        <v>0</v>
      </c>
      <c r="AM1770" s="17" t="str">
        <f>VLOOKUP(X1770,[1]Lookups!$B$3:$C$200,2,FALSE)</f>
        <v>Financial Services</v>
      </c>
      <c r="AN1770" s="17" t="str">
        <f>VLOOKUP(R1770,[1]Lookups!$H$3:$I$69,2,FALSE)</f>
        <v>7. Offerings</v>
      </c>
      <c r="AO1770" s="17" t="str">
        <f>VLOOKUP(T1770,[1]Lookups!$H$3:$I$69,2,FALSE)</f>
        <v>7. Offerings</v>
      </c>
      <c r="AP1770" s="17" t="str">
        <f>VLOOKUP(AN1770,[1]Lookups!$N$3:$O$11,2,FALSE)</f>
        <v>Mature</v>
      </c>
      <c r="AQ1770" s="18" t="e">
        <f>COUNTIFS('[1]Deals (investment)'!$B:$B,$A1770)</f>
        <v>#VALUE!</v>
      </c>
      <c r="AR1770" s="18" t="e">
        <f>COUNTIFS('[1]Deals (investment)'!$B:$B,$A1770,'[1]Deals (investment)'!$T:$T,$AW$1)+COUNTIFS('[1]Deals (investment)'!$B:$B,$A1770,'[1]Deals (investment)'!$T:$T,$AX$1)+COUNTIFS('[1]Deals (investment)'!$B:$B,$A1770,'[1]Deals (investment)'!$T:$T,$AY$1)</f>
        <v>#VALUE!</v>
      </c>
      <c r="AS1770" s="17" t="e">
        <f>SUMIFS('[1]Deals (investment)'!$C:$C,'[1]Deals (investment)'!$B:$B,$A1770)</f>
        <v>#VALUE!</v>
      </c>
      <c r="AT1770" s="17" t="e">
        <f t="shared" si="263"/>
        <v>#VALUE!</v>
      </c>
      <c r="AU1770" s="18" t="e">
        <f>COUNTIF('[1]Deals (Exits)'!$B:$B,A1770)</f>
        <v>#VALUE!</v>
      </c>
      <c r="AV1770" s="17" t="e">
        <f>SUMIFS('[1]Deals (investment)'!$C:$C,'[1]Deals (investment)'!$B:$B,$A1770,'[1]Deals (investment)'!$T:$T,AV$1)</f>
        <v>#VALUE!</v>
      </c>
      <c r="AW1770" s="17" t="e">
        <f>SUMIFS('[1]Deals (investment)'!$C:$C,'[1]Deals (investment)'!$B:$B,$A1770,'[1]Deals (investment)'!$T:$T,AW$1)</f>
        <v>#VALUE!</v>
      </c>
      <c r="AX1770" s="17" t="e">
        <f>SUMIFS('[1]Deals (investment)'!$C:$C,'[1]Deals (investment)'!$B:$B,$A1770,'[1]Deals (investment)'!$T:$T,AX$1)</f>
        <v>#VALUE!</v>
      </c>
      <c r="AY1770" s="17" t="e">
        <f>SUMIFS('[1]Deals (investment)'!$C:$C,'[1]Deals (investment)'!$B:$B,$A1770,'[1]Deals (investment)'!$T:$T,AY$1)</f>
        <v>#VALUE!</v>
      </c>
      <c r="AZ1770" s="17" t="e">
        <f>SUMIFS('[1]Deals (investment)'!$C:$C,'[1]Deals (investment)'!$B:$B,$A1770,'[1]Deals (investment)'!$T:$T,AZ$1)</f>
        <v>#VALUE!</v>
      </c>
      <c r="BA1770" s="17" t="e">
        <f>SUMIFS('[1]Deals (investment)'!$C:$C,'[1]Deals (investment)'!$B:$B,$A1770,'[1]Deals (investment)'!$T:$T,BA$1)</f>
        <v>#VALUE!</v>
      </c>
      <c r="BB1770" s="17" t="e">
        <f>SUMIFS('[1]Deals (investment)'!$C:$C,'[1]Deals (investment)'!$B:$B,$A1770,'[1]Deals (investment)'!$T:$T,BB$1)</f>
        <v>#VALUE!</v>
      </c>
      <c r="BC1770" s="17" t="e">
        <f>SUMIFS('[1]Deals (Exits)'!$C:$C,'[1]Deals (Exits)'!$B:$B,$A1770)</f>
        <v>#VALUE!</v>
      </c>
      <c r="BD1770" s="17" t="e">
        <f>SUMIFS('[1]Deals (investment)'!$C:$C,'[1]Deals (investment)'!$B:$B,$A1770,'[1]Deals (investment)'!$V:$V,BD$1)</f>
        <v>#VALUE!</v>
      </c>
      <c r="BE1770" s="17" t="e">
        <f>SUMIFS('[1]Deals (investment)'!$C:$C,'[1]Deals (investment)'!$B:$B,$A1770,'[1]Deals (investment)'!$V:$V,BE$1)</f>
        <v>#VALUE!</v>
      </c>
      <c r="BF1770" s="17" t="e">
        <f>SUMIFS('[1]Deals (investment)'!$C:$C,'[1]Deals (investment)'!$B:$B,$A1770,'[1]Deals (investment)'!$V:$V,BF$1)</f>
        <v>#VALUE!</v>
      </c>
      <c r="BG1770" s="17" t="e">
        <f>SUMIFS('[1]Deals (investment)'!$C:$C,'[1]Deals (investment)'!$B:$B,$A1770,'[1]Deals (investment)'!$V:$V,BG$1)</f>
        <v>#VALUE!</v>
      </c>
      <c r="BH1770" s="17" t="e">
        <f>SUMIFS('[1]Deals (investment)'!$C:$C,'[1]Deals (investment)'!$B:$B,$A1770,'[1]Deals (investment)'!$V:$V,BH$1)</f>
        <v>#VALUE!</v>
      </c>
      <c r="BI1770" s="17" t="e">
        <f>SUMIFS('[1]Deals (investment)'!$C:$C,'[1]Deals (investment)'!$B:$B,$A1770,'[1]Deals (investment)'!$V:$V,BI$1)</f>
        <v>#VALUE!</v>
      </c>
      <c r="BJ1770" s="17" t="e">
        <f>SUMIFS('[1]Deals (investment)'!$C:$C,'[1]Deals (investment)'!$B:$B,$A1770,'[1]Deals (investment)'!$V:$V,BJ$1)</f>
        <v>#VALUE!</v>
      </c>
      <c r="BK1770" s="17" t="e">
        <f>SUMIFS('[1]Deals (investment)'!$C:$C,'[1]Deals (investment)'!$B:$B,$A1770,'[1]Deals (investment)'!$V:$V,BK$1)</f>
        <v>#VALUE!</v>
      </c>
      <c r="BL1770" s="17" t="e">
        <f>SUMIFS('[1]Deals (investment)'!$C:$C,'[1]Deals (investment)'!$B:$B,$A1770,'[1]Deals (investment)'!$V:$V,BL$1)</f>
        <v>#VALUE!</v>
      </c>
      <c r="BM1770" s="17" t="e">
        <f>SUMIFS('[1]Deals (investment)'!$C:$C,'[1]Deals (investment)'!$B:$B,$A1770,'[1]Deals (investment)'!$V:$V,BM$1)</f>
        <v>#VALUE!</v>
      </c>
      <c r="BN1770" s="15"/>
      <c r="BO1770" s="15"/>
      <c r="BP1770" s="22"/>
      <c r="BQ1770" s="15"/>
      <c r="BR1770" s="15"/>
      <c r="BS1770" s="15"/>
      <c r="BT1770" s="15"/>
      <c r="BU1770" s="15"/>
      <c r="BV1770" s="15"/>
      <c r="BW1770" s="15"/>
      <c r="BX1770" s="15"/>
      <c r="BY1770" s="15"/>
      <c r="BZ1770" s="15"/>
      <c r="CA1770" s="15"/>
      <c r="CB1770" s="15"/>
      <c r="CC1770" s="15"/>
      <c r="CD1770" s="15"/>
      <c r="CE1770" s="15"/>
      <c r="CF1770" s="15"/>
      <c r="CG1770" s="15"/>
      <c r="CH1770" s="15"/>
      <c r="CI1770" s="15"/>
      <c r="CJ1770" s="15"/>
    </row>
    <row r="1771" spans="1:118" ht="12.75">
      <c r="A1771" s="15" t="s">
        <v>11434</v>
      </c>
      <c r="B1771" s="15" t="s">
        <v>11435</v>
      </c>
      <c r="C1771" s="15" t="s">
        <v>58</v>
      </c>
      <c r="D1771" s="16">
        <v>2008</v>
      </c>
      <c r="E1771" s="15" t="s">
        <v>2406</v>
      </c>
      <c r="F1771" s="15"/>
      <c r="G1771" s="15" t="s">
        <v>91</v>
      </c>
      <c r="H1771" s="15"/>
      <c r="I1771" s="15" t="s">
        <v>91</v>
      </c>
      <c r="J1771" s="15"/>
      <c r="K1771" s="17" t="e">
        <f t="shared" si="262"/>
        <v>#VALUE!</v>
      </c>
      <c r="L1771" s="15"/>
      <c r="M1771" s="18" t="e">
        <f t="shared" si="253"/>
        <v>#VALUE!</v>
      </c>
      <c r="N1771" s="15"/>
      <c r="O1771" s="15"/>
      <c r="P1771" s="15"/>
      <c r="Q1771" s="15"/>
      <c r="R1771" s="15" t="s">
        <v>92</v>
      </c>
      <c r="S1771" s="19">
        <v>21500000</v>
      </c>
      <c r="T1771" s="15" t="s">
        <v>92</v>
      </c>
      <c r="U1771" s="17">
        <v>21500000</v>
      </c>
      <c r="V1771" s="15" t="s">
        <v>312</v>
      </c>
      <c r="W1771" s="15"/>
      <c r="X1771" s="15" t="s">
        <v>229</v>
      </c>
      <c r="Y1771" s="15" t="s">
        <v>11436</v>
      </c>
      <c r="AB1771" s="20" t="s">
        <v>162</v>
      </c>
      <c r="AC1771" s="21" t="s">
        <v>11437</v>
      </c>
      <c r="AD1771" s="21" t="s">
        <v>11438</v>
      </c>
      <c r="AE1771" s="15"/>
      <c r="AF1771" s="15"/>
      <c r="AG1771" s="22">
        <f t="shared" si="271"/>
        <v>0.58064516129032262</v>
      </c>
      <c r="AH1771" s="15" t="str">
        <f t="shared" si="273"/>
        <v/>
      </c>
      <c r="AI1771" s="22" t="str">
        <f>VLOOKUP(A1771,'[1]Deals (investment)'!$B$2:$Z$1497,1,FALSE)</f>
        <v>Zebra Cabs</v>
      </c>
      <c r="AJ1771" s="22">
        <f>VLOOKUP(A1771,'[1]Deals (investment)'!$B$2:$Z$870,15,FALSE)</f>
        <v>1</v>
      </c>
      <c r="AK1771" s="17" t="e">
        <f>VLOOKUP(A1771,'[1]Deals (Exits)'!B:B,1,FALSE)</f>
        <v>#N/A</v>
      </c>
      <c r="AL1771" s="23">
        <f>VLOOKUP(G1771,[1]Lookups!$V$3:$Y$197,4,FALSE)</f>
        <v>0</v>
      </c>
      <c r="AM1771" s="17" t="str">
        <f>VLOOKUP(X1771,[1]Lookups!$B$3:$C$200,2,FALSE)</f>
        <v>Travel &amp; Leisure</v>
      </c>
      <c r="AN1771" s="17" t="str">
        <f>VLOOKUP(R1771,[1]Lookups!$H$3:$I$69,2,FALSE)</f>
        <v>4. Late Venture</v>
      </c>
      <c r="AO1771" s="17" t="str">
        <f>VLOOKUP(T1771,[1]Lookups!$H$3:$I$69,2,FALSE)</f>
        <v>4. Late Venture</v>
      </c>
      <c r="AP1771" s="17" t="str">
        <f>VLOOKUP(AN1771,[1]Lookups!$N$3:$O$11,2,FALSE)</f>
        <v>Growth</v>
      </c>
      <c r="AQ1771" s="18" t="e">
        <f>COUNTIFS('[1]Deals (investment)'!$B:$B,$A1771)</f>
        <v>#VALUE!</v>
      </c>
      <c r="AR1771" s="18" t="e">
        <f>COUNTIFS('[1]Deals (investment)'!$B:$B,$A1771,'[1]Deals (investment)'!$T:$T,$AW$1)+COUNTIFS('[1]Deals (investment)'!$B:$B,$A1771,'[1]Deals (investment)'!$T:$T,$AX$1)+COUNTIFS('[1]Deals (investment)'!$B:$B,$A1771,'[1]Deals (investment)'!$T:$T,$AY$1)</f>
        <v>#VALUE!</v>
      </c>
      <c r="AS1771" s="17" t="e">
        <f>SUMIFS('[1]Deals (investment)'!$C:$C,'[1]Deals (investment)'!$B:$B,$A1771)</f>
        <v>#VALUE!</v>
      </c>
      <c r="AT1771" s="17" t="e">
        <f t="shared" si="263"/>
        <v>#VALUE!</v>
      </c>
      <c r="AU1771" s="18" t="e">
        <f>COUNTIF('[1]Deals (Exits)'!$B:$B,A1771)</f>
        <v>#VALUE!</v>
      </c>
      <c r="AV1771" s="17" t="e">
        <f>SUMIFS('[1]Deals (investment)'!$C:$C,'[1]Deals (investment)'!$B:$B,$A1771,'[1]Deals (investment)'!$T:$T,AV$1)</f>
        <v>#VALUE!</v>
      </c>
      <c r="AW1771" s="17" t="e">
        <f>SUMIFS('[1]Deals (investment)'!$C:$C,'[1]Deals (investment)'!$B:$B,$A1771,'[1]Deals (investment)'!$T:$T,AW$1)</f>
        <v>#VALUE!</v>
      </c>
      <c r="AX1771" s="17" t="e">
        <f>SUMIFS('[1]Deals (investment)'!$C:$C,'[1]Deals (investment)'!$B:$B,$A1771,'[1]Deals (investment)'!$T:$T,AX$1)</f>
        <v>#VALUE!</v>
      </c>
      <c r="AY1771" s="17" t="e">
        <f>SUMIFS('[1]Deals (investment)'!$C:$C,'[1]Deals (investment)'!$B:$B,$A1771,'[1]Deals (investment)'!$T:$T,AY$1)</f>
        <v>#VALUE!</v>
      </c>
      <c r="AZ1771" s="17" t="e">
        <f>SUMIFS('[1]Deals (investment)'!$C:$C,'[1]Deals (investment)'!$B:$B,$A1771,'[1]Deals (investment)'!$T:$T,AZ$1)</f>
        <v>#VALUE!</v>
      </c>
      <c r="BA1771" s="17" t="e">
        <f>SUMIFS('[1]Deals (investment)'!$C:$C,'[1]Deals (investment)'!$B:$B,$A1771,'[1]Deals (investment)'!$T:$T,BA$1)</f>
        <v>#VALUE!</v>
      </c>
      <c r="BB1771" s="17" t="e">
        <f>SUMIFS('[1]Deals (investment)'!$C:$C,'[1]Deals (investment)'!$B:$B,$A1771,'[1]Deals (investment)'!$T:$T,BB$1)</f>
        <v>#VALUE!</v>
      </c>
      <c r="BC1771" s="17" t="e">
        <f>SUMIFS('[1]Deals (Exits)'!$C:$C,'[1]Deals (Exits)'!$B:$B,$A1771)</f>
        <v>#VALUE!</v>
      </c>
      <c r="BD1771" s="17" t="e">
        <f>SUMIFS('[1]Deals (investment)'!$C:$C,'[1]Deals (investment)'!$B:$B,$A1771,'[1]Deals (investment)'!$V:$V,BD$1)</f>
        <v>#VALUE!</v>
      </c>
      <c r="BE1771" s="17" t="e">
        <f>SUMIFS('[1]Deals (investment)'!$C:$C,'[1]Deals (investment)'!$B:$B,$A1771,'[1]Deals (investment)'!$V:$V,BE$1)</f>
        <v>#VALUE!</v>
      </c>
      <c r="BF1771" s="17" t="e">
        <f>SUMIFS('[1]Deals (investment)'!$C:$C,'[1]Deals (investment)'!$B:$B,$A1771,'[1]Deals (investment)'!$V:$V,BF$1)</f>
        <v>#VALUE!</v>
      </c>
      <c r="BG1771" s="17" t="e">
        <f>SUMIFS('[1]Deals (investment)'!$C:$C,'[1]Deals (investment)'!$B:$B,$A1771,'[1]Deals (investment)'!$V:$V,BG$1)</f>
        <v>#VALUE!</v>
      </c>
      <c r="BH1771" s="17" t="e">
        <f>SUMIFS('[1]Deals (investment)'!$C:$C,'[1]Deals (investment)'!$B:$B,$A1771,'[1]Deals (investment)'!$V:$V,BH$1)</f>
        <v>#VALUE!</v>
      </c>
      <c r="BI1771" s="17" t="e">
        <f>SUMIFS('[1]Deals (investment)'!$C:$C,'[1]Deals (investment)'!$B:$B,$A1771,'[1]Deals (investment)'!$V:$V,BI$1)</f>
        <v>#VALUE!</v>
      </c>
      <c r="BJ1771" s="17" t="e">
        <f>SUMIFS('[1]Deals (investment)'!$C:$C,'[1]Deals (investment)'!$B:$B,$A1771,'[1]Deals (investment)'!$V:$V,BJ$1)</f>
        <v>#VALUE!</v>
      </c>
      <c r="BK1771" s="17" t="e">
        <f>SUMIFS('[1]Deals (investment)'!$C:$C,'[1]Deals (investment)'!$B:$B,$A1771,'[1]Deals (investment)'!$V:$V,BK$1)</f>
        <v>#VALUE!</v>
      </c>
      <c r="BL1771" s="17" t="e">
        <f>SUMIFS('[1]Deals (investment)'!$C:$C,'[1]Deals (investment)'!$B:$B,$A1771,'[1]Deals (investment)'!$V:$V,BL$1)</f>
        <v>#VALUE!</v>
      </c>
      <c r="BM1771" s="17" t="e">
        <f>SUMIFS('[1]Deals (investment)'!$C:$C,'[1]Deals (investment)'!$B:$B,$A1771,'[1]Deals (investment)'!$V:$V,BM$1)</f>
        <v>#VALUE!</v>
      </c>
      <c r="BN1771" s="15"/>
      <c r="BO1771" s="15"/>
      <c r="BP1771" s="22"/>
      <c r="BQ1771" s="15"/>
      <c r="BR1771" s="15"/>
      <c r="BS1771" s="15"/>
      <c r="BT1771" s="15"/>
      <c r="BU1771" s="15"/>
      <c r="BV1771" s="15"/>
      <c r="BW1771" s="15"/>
      <c r="BX1771" s="15"/>
      <c r="BY1771" s="15"/>
      <c r="BZ1771" s="15"/>
      <c r="CA1771" s="15"/>
      <c r="CB1771" s="15"/>
      <c r="CC1771" s="15"/>
      <c r="CD1771" s="15"/>
      <c r="CE1771" s="15"/>
      <c r="CF1771" s="15"/>
      <c r="CG1771" s="15"/>
      <c r="CH1771" s="15"/>
      <c r="CI1771" s="15"/>
      <c r="CJ1771" s="15"/>
    </row>
    <row r="1772" spans="1:118" ht="12.75">
      <c r="A1772" s="15" t="s">
        <v>11439</v>
      </c>
      <c r="B1772" s="15" t="s">
        <v>11440</v>
      </c>
      <c r="C1772" s="15" t="s">
        <v>58</v>
      </c>
      <c r="D1772" s="16">
        <v>2014</v>
      </c>
      <c r="E1772" s="15" t="s">
        <v>272</v>
      </c>
      <c r="F1772" s="15"/>
      <c r="G1772" s="15" t="s">
        <v>273</v>
      </c>
      <c r="H1772" s="15"/>
      <c r="I1772" s="15" t="s">
        <v>273</v>
      </c>
      <c r="J1772" s="15"/>
      <c r="K1772" s="17" t="e">
        <f t="shared" si="262"/>
        <v>#VALUE!</v>
      </c>
      <c r="L1772" s="15"/>
      <c r="M1772" s="18" t="e">
        <f t="shared" si="253"/>
        <v>#VALUE!</v>
      </c>
      <c r="N1772" s="15"/>
      <c r="O1772" s="15"/>
      <c r="P1772" s="15"/>
      <c r="Q1772" s="15"/>
      <c r="R1772" s="15" t="s">
        <v>375</v>
      </c>
      <c r="S1772" s="19">
        <v>200000</v>
      </c>
      <c r="T1772" s="15" t="s">
        <v>375</v>
      </c>
      <c r="U1772" s="17">
        <v>200000</v>
      </c>
      <c r="V1772" s="15" t="s">
        <v>11441</v>
      </c>
      <c r="W1772" s="15"/>
      <c r="X1772" s="15" t="s">
        <v>158</v>
      </c>
      <c r="Y1772" s="15" t="s">
        <v>11442</v>
      </c>
      <c r="AB1772" s="20" t="s">
        <v>286</v>
      </c>
      <c r="AC1772" s="21" t="s">
        <v>11443</v>
      </c>
      <c r="AD1772" s="21" t="s">
        <v>11444</v>
      </c>
      <c r="AE1772" s="21" t="s">
        <v>11445</v>
      </c>
      <c r="AF1772" s="21" t="s">
        <v>11446</v>
      </c>
      <c r="AG1772" s="22">
        <f t="shared" si="271"/>
        <v>0.64516129032258063</v>
      </c>
      <c r="AH1772" s="15" t="e">
        <f t="shared" si="273"/>
        <v>#VALUE!</v>
      </c>
      <c r="AI1772" s="22" t="e">
        <f>VLOOKUP(A1772,'[1]Deals (investment)'!$B$2:$Z$1497,1,FALSE)</f>
        <v>#N/A</v>
      </c>
      <c r="AJ1772" s="22" t="e">
        <f>VLOOKUP(A1772,'[1]Deals (investment)'!$B$2:$Z$870,15,FALSE)</f>
        <v>#N/A</v>
      </c>
      <c r="AK1772" s="17" t="e">
        <f>VLOOKUP(A1772,'[1]Deals (Exits)'!B:B,1,FALSE)</f>
        <v>#N/A</v>
      </c>
      <c r="AL1772" s="23">
        <f>VLOOKUP(G1772,[1]Lookups!$V$3:$Y$197,4,FALSE)</f>
        <v>0</v>
      </c>
      <c r="AM1772" s="17" t="str">
        <f>VLOOKUP(X1772,[1]Lookups!$B$3:$C$200,2,FALSE)</f>
        <v>Financial Services</v>
      </c>
      <c r="AN1772" s="17" t="str">
        <f>VLOOKUP(R1772,[1]Lookups!$H$3:$I$69,2,FALSE)</f>
        <v>2. Seed</v>
      </c>
      <c r="AO1772" s="17" t="str">
        <f>VLOOKUP(T1772,[1]Lookups!$H$3:$I$69,2,FALSE)</f>
        <v>2. Seed</v>
      </c>
      <c r="AP1772" s="17" t="str">
        <f>VLOOKUP(AN1772,[1]Lookups!$N$3:$O$11,2,FALSE)</f>
        <v>Early</v>
      </c>
      <c r="AQ1772" s="18" t="e">
        <f>COUNTIFS('[1]Deals (investment)'!$B:$B,$A1772)</f>
        <v>#VALUE!</v>
      </c>
      <c r="AR1772" s="18" t="e">
        <f>COUNTIFS('[1]Deals (investment)'!$B:$B,$A1772,'[1]Deals (investment)'!$T:$T,$AW$1)+COUNTIFS('[1]Deals (investment)'!$B:$B,$A1772,'[1]Deals (investment)'!$T:$T,$AX$1)+COUNTIFS('[1]Deals (investment)'!$B:$B,$A1772,'[1]Deals (investment)'!$T:$T,$AY$1)</f>
        <v>#VALUE!</v>
      </c>
      <c r="AS1772" s="17" t="e">
        <f>SUMIFS('[1]Deals (investment)'!$C:$C,'[1]Deals (investment)'!$B:$B,$A1772)</f>
        <v>#VALUE!</v>
      </c>
      <c r="AT1772" s="17" t="e">
        <f t="shared" si="263"/>
        <v>#VALUE!</v>
      </c>
      <c r="AU1772" s="18" t="e">
        <f>COUNTIF('[1]Deals (Exits)'!$B:$B,A1772)</f>
        <v>#VALUE!</v>
      </c>
      <c r="AV1772" s="17" t="e">
        <f>SUMIFS('[1]Deals (investment)'!$C:$C,'[1]Deals (investment)'!$B:$B,$A1772,'[1]Deals (investment)'!$T:$T,AV$1)</f>
        <v>#VALUE!</v>
      </c>
      <c r="AW1772" s="17" t="e">
        <f>SUMIFS('[1]Deals (investment)'!$C:$C,'[1]Deals (investment)'!$B:$B,$A1772,'[1]Deals (investment)'!$T:$T,AW$1)</f>
        <v>#VALUE!</v>
      </c>
      <c r="AX1772" s="17" t="e">
        <f>SUMIFS('[1]Deals (investment)'!$C:$C,'[1]Deals (investment)'!$B:$B,$A1772,'[1]Deals (investment)'!$T:$T,AX$1)</f>
        <v>#VALUE!</v>
      </c>
      <c r="AY1772" s="17" t="e">
        <f>SUMIFS('[1]Deals (investment)'!$C:$C,'[1]Deals (investment)'!$B:$B,$A1772,'[1]Deals (investment)'!$T:$T,AY$1)</f>
        <v>#VALUE!</v>
      </c>
      <c r="AZ1772" s="17" t="e">
        <f>SUMIFS('[1]Deals (investment)'!$C:$C,'[1]Deals (investment)'!$B:$B,$A1772,'[1]Deals (investment)'!$T:$T,AZ$1)</f>
        <v>#VALUE!</v>
      </c>
      <c r="BA1772" s="17" t="e">
        <f>SUMIFS('[1]Deals (investment)'!$C:$C,'[1]Deals (investment)'!$B:$B,$A1772,'[1]Deals (investment)'!$T:$T,BA$1)</f>
        <v>#VALUE!</v>
      </c>
      <c r="BB1772" s="17" t="e">
        <f>SUMIFS('[1]Deals (investment)'!$C:$C,'[1]Deals (investment)'!$B:$B,$A1772,'[1]Deals (investment)'!$T:$T,BB$1)</f>
        <v>#VALUE!</v>
      </c>
      <c r="BC1772" s="17" t="e">
        <f>SUMIFS('[1]Deals (Exits)'!$C:$C,'[1]Deals (Exits)'!$B:$B,$A1772)</f>
        <v>#VALUE!</v>
      </c>
      <c r="BD1772" s="17" t="e">
        <f>SUMIFS('[1]Deals (investment)'!$C:$C,'[1]Deals (investment)'!$B:$B,$A1772,'[1]Deals (investment)'!$V:$V,BD$1)</f>
        <v>#VALUE!</v>
      </c>
      <c r="BE1772" s="17" t="e">
        <f>SUMIFS('[1]Deals (investment)'!$C:$C,'[1]Deals (investment)'!$B:$B,$A1772,'[1]Deals (investment)'!$V:$V,BE$1)</f>
        <v>#VALUE!</v>
      </c>
      <c r="BF1772" s="17" t="e">
        <f>SUMIFS('[1]Deals (investment)'!$C:$C,'[1]Deals (investment)'!$B:$B,$A1772,'[1]Deals (investment)'!$V:$V,BF$1)</f>
        <v>#VALUE!</v>
      </c>
      <c r="BG1772" s="17" t="e">
        <f>SUMIFS('[1]Deals (investment)'!$C:$C,'[1]Deals (investment)'!$B:$B,$A1772,'[1]Deals (investment)'!$V:$V,BG$1)</f>
        <v>#VALUE!</v>
      </c>
      <c r="BH1772" s="17" t="e">
        <f>SUMIFS('[1]Deals (investment)'!$C:$C,'[1]Deals (investment)'!$B:$B,$A1772,'[1]Deals (investment)'!$V:$V,BH$1)</f>
        <v>#VALUE!</v>
      </c>
      <c r="BI1772" s="17" t="e">
        <f>SUMIFS('[1]Deals (investment)'!$C:$C,'[1]Deals (investment)'!$B:$B,$A1772,'[1]Deals (investment)'!$V:$V,BI$1)</f>
        <v>#VALUE!</v>
      </c>
      <c r="BJ1772" s="17" t="e">
        <f>SUMIFS('[1]Deals (investment)'!$C:$C,'[1]Deals (investment)'!$B:$B,$A1772,'[1]Deals (investment)'!$V:$V,BJ$1)</f>
        <v>#VALUE!</v>
      </c>
      <c r="BK1772" s="17" t="e">
        <f>SUMIFS('[1]Deals (investment)'!$C:$C,'[1]Deals (investment)'!$B:$B,$A1772,'[1]Deals (investment)'!$V:$V,BK$1)</f>
        <v>#VALUE!</v>
      </c>
      <c r="BL1772" s="17" t="e">
        <f>SUMIFS('[1]Deals (investment)'!$C:$C,'[1]Deals (investment)'!$B:$B,$A1772,'[1]Deals (investment)'!$V:$V,BL$1)</f>
        <v>#VALUE!</v>
      </c>
      <c r="BM1772" s="17" t="e">
        <f>SUMIFS('[1]Deals (investment)'!$C:$C,'[1]Deals (investment)'!$B:$B,$A1772,'[1]Deals (investment)'!$V:$V,BM$1)</f>
        <v>#VALUE!</v>
      </c>
      <c r="BN1772" s="15"/>
      <c r="BO1772" s="15"/>
      <c r="BP1772" s="22"/>
      <c r="BQ1772" s="15"/>
      <c r="BR1772" s="15"/>
      <c r="BS1772" s="15"/>
      <c r="BT1772" s="15"/>
      <c r="BU1772" s="15"/>
      <c r="BV1772" s="15"/>
      <c r="BW1772" s="15"/>
      <c r="BX1772" s="15"/>
      <c r="BY1772" s="15"/>
      <c r="BZ1772" s="15"/>
      <c r="CA1772" s="15"/>
      <c r="CB1772" s="15"/>
      <c r="CC1772" s="15"/>
      <c r="CD1772" s="15"/>
      <c r="CE1772" s="15"/>
      <c r="CF1772" s="15"/>
      <c r="CG1772" s="15"/>
      <c r="CH1772" s="15"/>
      <c r="CI1772" s="15"/>
      <c r="CJ1772" s="15"/>
    </row>
    <row r="1773" spans="1:118" ht="12.75">
      <c r="A1773" s="15" t="s">
        <v>11447</v>
      </c>
      <c r="B1773" s="15"/>
      <c r="C1773" s="15" t="s">
        <v>58</v>
      </c>
      <c r="D1773" s="16">
        <v>1954</v>
      </c>
      <c r="E1773" s="15" t="s">
        <v>11448</v>
      </c>
      <c r="F1773" s="15"/>
      <c r="G1773" s="15"/>
      <c r="H1773" s="15"/>
      <c r="I1773" s="15"/>
      <c r="J1773" s="15"/>
      <c r="K1773" s="17" t="e">
        <f t="shared" si="262"/>
        <v>#VALUE!</v>
      </c>
      <c r="L1773" s="15"/>
      <c r="M1773" s="18" t="e">
        <f t="shared" si="253"/>
        <v>#VALUE!</v>
      </c>
      <c r="N1773" s="15"/>
      <c r="O1773" s="15"/>
      <c r="P1773" s="15"/>
      <c r="Q1773" s="15"/>
      <c r="R1773" s="15"/>
      <c r="S1773" s="19"/>
      <c r="T1773" s="15"/>
      <c r="U1773" s="17"/>
      <c r="V1773" s="15" t="s">
        <v>312</v>
      </c>
      <c r="W1773" s="15"/>
      <c r="X1773" s="15" t="s">
        <v>5702</v>
      </c>
      <c r="Y1773" s="15" t="s">
        <v>5702</v>
      </c>
      <c r="AB1773" s="20"/>
      <c r="AC1773" s="21" t="s">
        <v>11449</v>
      </c>
      <c r="AD1773" s="21" t="s">
        <v>11450</v>
      </c>
      <c r="AE1773" s="21" t="s">
        <v>11451</v>
      </c>
      <c r="AF1773" s="21" t="s">
        <v>11452</v>
      </c>
      <c r="AG1773" s="22">
        <f t="shared" si="271"/>
        <v>0.38709677419354838</v>
      </c>
      <c r="AH1773" s="15" t="str">
        <f t="shared" si="273"/>
        <v/>
      </c>
      <c r="AI1773" s="22" t="e">
        <f>VLOOKUP(A1773,'[1]Deals (investment)'!$B$2:$Z$1497,1,FALSE)</f>
        <v>#N/A</v>
      </c>
      <c r="AJ1773" s="22" t="e">
        <f>VLOOKUP(A1773,'[1]Deals (investment)'!$B$2:$Z$870,15,FALSE)</f>
        <v>#N/A</v>
      </c>
      <c r="AK1773" s="17" t="e">
        <f>VLOOKUP(A1773,'[1]Deals (Exits)'!B:B,1,FALSE)</f>
        <v>#N/A</v>
      </c>
      <c r="AL1773" s="23" t="e">
        <f>VLOOKUP(G1773,[1]Lookups!$V$3:$Y$197,4,FALSE)</f>
        <v>#N/A</v>
      </c>
      <c r="AM1773" s="17" t="str">
        <f>VLOOKUP(X1773,[1]Lookups!$B$3:$C$200,2,FALSE)</f>
        <v>Media &amp; Entertainment</v>
      </c>
      <c r="AN1773" s="17" t="e">
        <f>VLOOKUP(R1773,[1]Lookups!$H$3:$I$69,2,FALSE)</f>
        <v>#N/A</v>
      </c>
      <c r="AO1773" s="17" t="e">
        <f>VLOOKUP(T1773,[1]Lookups!$H$3:$I$69,2,FALSE)</f>
        <v>#N/A</v>
      </c>
      <c r="AP1773" s="17" t="e">
        <f>VLOOKUP(AN1773,[1]Lookups!$N$3:$O$11,2,FALSE)</f>
        <v>#N/A</v>
      </c>
      <c r="AQ1773" s="18" t="e">
        <f>COUNTIFS('[1]Deals (investment)'!$B:$B,$A1773)</f>
        <v>#VALUE!</v>
      </c>
      <c r="AR1773" s="18" t="e">
        <f>COUNTIFS('[1]Deals (investment)'!$B:$B,$A1773,'[1]Deals (investment)'!$T:$T,$AW$1)+COUNTIFS('[1]Deals (investment)'!$B:$B,$A1773,'[1]Deals (investment)'!$T:$T,$AX$1)+COUNTIFS('[1]Deals (investment)'!$B:$B,$A1773,'[1]Deals (investment)'!$T:$T,$AY$1)</f>
        <v>#VALUE!</v>
      </c>
      <c r="AS1773" s="17" t="e">
        <f>SUMIFS('[1]Deals (investment)'!$C:$C,'[1]Deals (investment)'!$B:$B,$A1773)</f>
        <v>#VALUE!</v>
      </c>
      <c r="AT1773" s="17" t="e">
        <f t="shared" si="263"/>
        <v>#VALUE!</v>
      </c>
      <c r="AU1773" s="18" t="e">
        <f>COUNTIF('[1]Deals (Exits)'!$B:$B,A1773)</f>
        <v>#VALUE!</v>
      </c>
      <c r="AV1773" s="17" t="e">
        <f>SUMIFS('[1]Deals (investment)'!$C:$C,'[1]Deals (investment)'!$B:$B,$A1773,'[1]Deals (investment)'!$T:$T,AV$1)</f>
        <v>#VALUE!</v>
      </c>
      <c r="AW1773" s="17" t="e">
        <f>SUMIFS('[1]Deals (investment)'!$C:$C,'[1]Deals (investment)'!$B:$B,$A1773,'[1]Deals (investment)'!$T:$T,AW$1)</f>
        <v>#VALUE!</v>
      </c>
      <c r="AX1773" s="17" t="e">
        <f>SUMIFS('[1]Deals (investment)'!$C:$C,'[1]Deals (investment)'!$B:$B,$A1773,'[1]Deals (investment)'!$T:$T,AX$1)</f>
        <v>#VALUE!</v>
      </c>
      <c r="AY1773" s="17" t="e">
        <f>SUMIFS('[1]Deals (investment)'!$C:$C,'[1]Deals (investment)'!$B:$B,$A1773,'[1]Deals (investment)'!$T:$T,AY$1)</f>
        <v>#VALUE!</v>
      </c>
      <c r="AZ1773" s="17" t="e">
        <f>SUMIFS('[1]Deals (investment)'!$C:$C,'[1]Deals (investment)'!$B:$B,$A1773,'[1]Deals (investment)'!$T:$T,AZ$1)</f>
        <v>#VALUE!</v>
      </c>
      <c r="BA1773" s="17" t="e">
        <f>SUMIFS('[1]Deals (investment)'!$C:$C,'[1]Deals (investment)'!$B:$B,$A1773,'[1]Deals (investment)'!$T:$T,BA$1)</f>
        <v>#VALUE!</v>
      </c>
      <c r="BB1773" s="17" t="e">
        <f>SUMIFS('[1]Deals (investment)'!$C:$C,'[1]Deals (investment)'!$B:$B,$A1773,'[1]Deals (investment)'!$T:$T,BB$1)</f>
        <v>#VALUE!</v>
      </c>
      <c r="BC1773" s="17" t="e">
        <f>SUMIFS('[1]Deals (Exits)'!$C:$C,'[1]Deals (Exits)'!$B:$B,$A1773)</f>
        <v>#VALUE!</v>
      </c>
      <c r="BD1773" s="17" t="e">
        <f>SUMIFS('[1]Deals (investment)'!$C:$C,'[1]Deals (investment)'!$B:$B,$A1773,'[1]Deals (investment)'!$V:$V,BD$1)</f>
        <v>#VALUE!</v>
      </c>
      <c r="BE1773" s="17" t="e">
        <f>SUMIFS('[1]Deals (investment)'!$C:$C,'[1]Deals (investment)'!$B:$B,$A1773,'[1]Deals (investment)'!$V:$V,BE$1)</f>
        <v>#VALUE!</v>
      </c>
      <c r="BF1773" s="17" t="e">
        <f>SUMIFS('[1]Deals (investment)'!$C:$C,'[1]Deals (investment)'!$B:$B,$A1773,'[1]Deals (investment)'!$V:$V,BF$1)</f>
        <v>#VALUE!</v>
      </c>
      <c r="BG1773" s="17" t="e">
        <f>SUMIFS('[1]Deals (investment)'!$C:$C,'[1]Deals (investment)'!$B:$B,$A1773,'[1]Deals (investment)'!$V:$V,BG$1)</f>
        <v>#VALUE!</v>
      </c>
      <c r="BH1773" s="17" t="e">
        <f>SUMIFS('[1]Deals (investment)'!$C:$C,'[1]Deals (investment)'!$B:$B,$A1773,'[1]Deals (investment)'!$V:$V,BH$1)</f>
        <v>#VALUE!</v>
      </c>
      <c r="BI1773" s="17" t="e">
        <f>SUMIFS('[1]Deals (investment)'!$C:$C,'[1]Deals (investment)'!$B:$B,$A1773,'[1]Deals (investment)'!$V:$V,BI$1)</f>
        <v>#VALUE!</v>
      </c>
      <c r="BJ1773" s="17" t="e">
        <f>SUMIFS('[1]Deals (investment)'!$C:$C,'[1]Deals (investment)'!$B:$B,$A1773,'[1]Deals (investment)'!$V:$V,BJ$1)</f>
        <v>#VALUE!</v>
      </c>
      <c r="BK1773" s="17" t="e">
        <f>SUMIFS('[1]Deals (investment)'!$C:$C,'[1]Deals (investment)'!$B:$B,$A1773,'[1]Deals (investment)'!$V:$V,BK$1)</f>
        <v>#VALUE!</v>
      </c>
      <c r="BL1773" s="17" t="e">
        <f>SUMIFS('[1]Deals (investment)'!$C:$C,'[1]Deals (investment)'!$B:$B,$A1773,'[1]Deals (investment)'!$V:$V,BL$1)</f>
        <v>#VALUE!</v>
      </c>
      <c r="BM1773" s="17" t="e">
        <f>SUMIFS('[1]Deals (investment)'!$C:$C,'[1]Deals (investment)'!$B:$B,$A1773,'[1]Deals (investment)'!$V:$V,BM$1)</f>
        <v>#VALUE!</v>
      </c>
      <c r="BN1773" s="15"/>
      <c r="BO1773" s="15"/>
      <c r="BP1773" s="22"/>
      <c r="BQ1773" s="15"/>
      <c r="BR1773" s="15"/>
      <c r="BS1773" s="15"/>
      <c r="BT1773" s="15"/>
      <c r="BU1773" s="15"/>
      <c r="BV1773" s="15"/>
      <c r="BW1773" s="15"/>
      <c r="BX1773" s="15"/>
      <c r="BY1773" s="15"/>
      <c r="BZ1773" s="15"/>
      <c r="CA1773" s="15"/>
      <c r="CB1773" s="15"/>
      <c r="CC1773" s="15"/>
      <c r="CD1773" s="15"/>
      <c r="CE1773" s="15"/>
      <c r="CF1773" s="15"/>
      <c r="CG1773" s="15"/>
      <c r="CH1773" s="15"/>
      <c r="CI1773" s="15"/>
      <c r="CJ1773" s="15"/>
    </row>
    <row r="1774" spans="1:118" ht="12.75">
      <c r="A1774" s="15" t="s">
        <v>11453</v>
      </c>
      <c r="B1774" s="15" t="s">
        <v>11454</v>
      </c>
      <c r="C1774" s="15" t="s">
        <v>58</v>
      </c>
      <c r="D1774" s="16">
        <v>2017</v>
      </c>
      <c r="E1774" s="15" t="s">
        <v>11455</v>
      </c>
      <c r="F1774" s="15"/>
      <c r="G1774" s="15"/>
      <c r="H1774" s="15"/>
      <c r="I1774" s="15"/>
      <c r="J1774" s="15"/>
      <c r="K1774" s="17" t="e">
        <f t="shared" si="262"/>
        <v>#VALUE!</v>
      </c>
      <c r="L1774" s="15"/>
      <c r="M1774" s="18" t="e">
        <f t="shared" si="253"/>
        <v>#VALUE!</v>
      </c>
      <c r="N1774" s="15"/>
      <c r="O1774" s="15"/>
      <c r="P1774" s="15"/>
      <c r="Q1774" s="15"/>
      <c r="R1774" s="15"/>
      <c r="S1774" s="19"/>
      <c r="T1774" s="15"/>
      <c r="U1774" s="17"/>
      <c r="V1774" s="15" t="s">
        <v>11456</v>
      </c>
      <c r="W1774" s="15"/>
      <c r="X1774" s="15" t="s">
        <v>11457</v>
      </c>
      <c r="Y1774" s="15"/>
      <c r="AB1774" s="20"/>
      <c r="AC1774" s="21" t="s">
        <v>11458</v>
      </c>
      <c r="AD1774" s="15" t="s">
        <v>312</v>
      </c>
      <c r="AE1774" s="15" t="s">
        <v>312</v>
      </c>
      <c r="AF1774" s="21" t="s">
        <v>11459</v>
      </c>
      <c r="AG1774" s="22">
        <f t="shared" si="271"/>
        <v>0.38709677419354838</v>
      </c>
      <c r="AH1774" s="15" t="str">
        <f t="shared" si="273"/>
        <v/>
      </c>
      <c r="AI1774" s="22" t="e">
        <f>VLOOKUP(A1774,'[1]Deals (investment)'!$B$2:$Z$1497,1,FALSE)</f>
        <v>#N/A</v>
      </c>
      <c r="AJ1774" s="22" t="e">
        <f>VLOOKUP(A1774,'[1]Deals (investment)'!$B$2:$Z$870,15,FALSE)</f>
        <v>#N/A</v>
      </c>
      <c r="AK1774" s="17" t="e">
        <f>VLOOKUP(A1774,'[1]Deals (Exits)'!B:B,1,FALSE)</f>
        <v>#N/A</v>
      </c>
      <c r="AL1774" s="23" t="e">
        <f>VLOOKUP(G1774,[1]Lookups!$V$3:$Y$197,4,FALSE)</f>
        <v>#N/A</v>
      </c>
      <c r="AM1774" s="17" t="e">
        <f>VLOOKUP(X1774,[1]Lookups!$B$3:$C$200,2,FALSE)</f>
        <v>#N/A</v>
      </c>
      <c r="AN1774" s="17" t="e">
        <f>VLOOKUP(R1774,[1]Lookups!$H$3:$I$69,2,FALSE)</f>
        <v>#N/A</v>
      </c>
      <c r="AO1774" s="17" t="e">
        <f>VLOOKUP(T1774,[1]Lookups!$H$3:$I$69,2,FALSE)</f>
        <v>#N/A</v>
      </c>
      <c r="AP1774" s="17" t="e">
        <f>VLOOKUP(AN1774,[1]Lookups!$N$3:$O$11,2,FALSE)</f>
        <v>#N/A</v>
      </c>
      <c r="AQ1774" s="18" t="e">
        <f>COUNTIFS('[1]Deals (investment)'!$B:$B,$A1774)</f>
        <v>#VALUE!</v>
      </c>
      <c r="AR1774" s="18" t="e">
        <f>COUNTIFS('[1]Deals (investment)'!$B:$B,$A1774,'[1]Deals (investment)'!$T:$T,$AW$1)+COUNTIFS('[1]Deals (investment)'!$B:$B,$A1774,'[1]Deals (investment)'!$T:$T,$AX$1)+COUNTIFS('[1]Deals (investment)'!$B:$B,$A1774,'[1]Deals (investment)'!$T:$T,$AY$1)</f>
        <v>#VALUE!</v>
      </c>
      <c r="AS1774" s="17" t="e">
        <f>SUMIFS('[1]Deals (investment)'!$C:$C,'[1]Deals (investment)'!$B:$B,$A1774)</f>
        <v>#VALUE!</v>
      </c>
      <c r="AT1774" s="17" t="e">
        <f t="shared" si="263"/>
        <v>#VALUE!</v>
      </c>
      <c r="AU1774" s="18" t="e">
        <f>COUNTIF('[1]Deals (Exits)'!$B:$B,A1774)</f>
        <v>#VALUE!</v>
      </c>
      <c r="AV1774" s="17" t="e">
        <f>SUMIFS('[1]Deals (investment)'!$C:$C,'[1]Deals (investment)'!$B:$B,$A1774,'[1]Deals (investment)'!$T:$T,AV$1)</f>
        <v>#VALUE!</v>
      </c>
      <c r="AW1774" s="17" t="e">
        <f>SUMIFS('[1]Deals (investment)'!$C:$C,'[1]Deals (investment)'!$B:$B,$A1774,'[1]Deals (investment)'!$T:$T,AW$1)</f>
        <v>#VALUE!</v>
      </c>
      <c r="AX1774" s="17" t="e">
        <f>SUMIFS('[1]Deals (investment)'!$C:$C,'[1]Deals (investment)'!$B:$B,$A1774,'[1]Deals (investment)'!$T:$T,AX$1)</f>
        <v>#VALUE!</v>
      </c>
      <c r="AY1774" s="17" t="e">
        <f>SUMIFS('[1]Deals (investment)'!$C:$C,'[1]Deals (investment)'!$B:$B,$A1774,'[1]Deals (investment)'!$T:$T,AY$1)</f>
        <v>#VALUE!</v>
      </c>
      <c r="AZ1774" s="17" t="e">
        <f>SUMIFS('[1]Deals (investment)'!$C:$C,'[1]Deals (investment)'!$B:$B,$A1774,'[1]Deals (investment)'!$T:$T,AZ$1)</f>
        <v>#VALUE!</v>
      </c>
      <c r="BA1774" s="17" t="e">
        <f>SUMIFS('[1]Deals (investment)'!$C:$C,'[1]Deals (investment)'!$B:$B,$A1774,'[1]Deals (investment)'!$T:$T,BA$1)</f>
        <v>#VALUE!</v>
      </c>
      <c r="BB1774" s="17" t="e">
        <f>SUMIFS('[1]Deals (investment)'!$C:$C,'[1]Deals (investment)'!$B:$B,$A1774,'[1]Deals (investment)'!$T:$T,BB$1)</f>
        <v>#VALUE!</v>
      </c>
      <c r="BC1774" s="17" t="e">
        <f>SUMIFS('[1]Deals (Exits)'!$C:$C,'[1]Deals (Exits)'!$B:$B,$A1774)</f>
        <v>#VALUE!</v>
      </c>
      <c r="BD1774" s="17" t="e">
        <f>SUMIFS('[1]Deals (investment)'!$C:$C,'[1]Deals (investment)'!$B:$B,$A1774,'[1]Deals (investment)'!$V:$V,BD$1)</f>
        <v>#VALUE!</v>
      </c>
      <c r="BE1774" s="17" t="e">
        <f>SUMIFS('[1]Deals (investment)'!$C:$C,'[1]Deals (investment)'!$B:$B,$A1774,'[1]Deals (investment)'!$V:$V,BE$1)</f>
        <v>#VALUE!</v>
      </c>
      <c r="BF1774" s="17" t="e">
        <f>SUMIFS('[1]Deals (investment)'!$C:$C,'[1]Deals (investment)'!$B:$B,$A1774,'[1]Deals (investment)'!$V:$V,BF$1)</f>
        <v>#VALUE!</v>
      </c>
      <c r="BG1774" s="17" t="e">
        <f>SUMIFS('[1]Deals (investment)'!$C:$C,'[1]Deals (investment)'!$B:$B,$A1774,'[1]Deals (investment)'!$V:$V,BG$1)</f>
        <v>#VALUE!</v>
      </c>
      <c r="BH1774" s="17" t="e">
        <f>SUMIFS('[1]Deals (investment)'!$C:$C,'[1]Deals (investment)'!$B:$B,$A1774,'[1]Deals (investment)'!$V:$V,BH$1)</f>
        <v>#VALUE!</v>
      </c>
      <c r="BI1774" s="17" t="e">
        <f>SUMIFS('[1]Deals (investment)'!$C:$C,'[1]Deals (investment)'!$B:$B,$A1774,'[1]Deals (investment)'!$V:$V,BI$1)</f>
        <v>#VALUE!</v>
      </c>
      <c r="BJ1774" s="17" t="e">
        <f>SUMIFS('[1]Deals (investment)'!$C:$C,'[1]Deals (investment)'!$B:$B,$A1774,'[1]Deals (investment)'!$V:$V,BJ$1)</f>
        <v>#VALUE!</v>
      </c>
      <c r="BK1774" s="17" t="e">
        <f>SUMIFS('[1]Deals (investment)'!$C:$C,'[1]Deals (investment)'!$B:$B,$A1774,'[1]Deals (investment)'!$V:$V,BK$1)</f>
        <v>#VALUE!</v>
      </c>
      <c r="BL1774" s="17" t="e">
        <f>SUMIFS('[1]Deals (investment)'!$C:$C,'[1]Deals (investment)'!$B:$B,$A1774,'[1]Deals (investment)'!$V:$V,BL$1)</f>
        <v>#VALUE!</v>
      </c>
      <c r="BM1774" s="17" t="e">
        <f>SUMIFS('[1]Deals (investment)'!$C:$C,'[1]Deals (investment)'!$B:$B,$A1774,'[1]Deals (investment)'!$V:$V,BM$1)</f>
        <v>#VALUE!</v>
      </c>
      <c r="BN1774" s="15"/>
      <c r="BO1774" s="15"/>
      <c r="BP1774" s="22"/>
      <c r="BQ1774" s="15"/>
      <c r="BR1774" s="15"/>
      <c r="BS1774" s="15"/>
      <c r="BT1774" s="15"/>
      <c r="BU1774" s="15"/>
      <c r="BV1774" s="15"/>
      <c r="BW1774" s="15"/>
      <c r="BX1774" s="15"/>
      <c r="BY1774" s="15"/>
      <c r="BZ1774" s="15"/>
      <c r="CA1774" s="15"/>
      <c r="CB1774" s="15"/>
      <c r="CC1774" s="15"/>
      <c r="CD1774" s="15" t="str">
        <f t="shared" ref="CD1774:CD1775" si="276">CONCATENATE(A1774,B1774,C1774)</f>
        <v>Yo Books!YO’ Books Limited offers quality selection of affordable new, bargain, &amp; gently read books in print and digital format, as well as gifts and educational items for customers of all ages and backgrounds at affordable pricesActive</v>
      </c>
      <c r="CE1774" s="15"/>
      <c r="CF1774" s="15"/>
      <c r="CG1774" s="15"/>
      <c r="CH1774" s="15"/>
      <c r="CI1774" s="15"/>
      <c r="CJ1774" s="15"/>
    </row>
    <row r="1775" spans="1:118" ht="12.75">
      <c r="A1775" s="15" t="s">
        <v>11460</v>
      </c>
      <c r="B1775" s="15" t="s">
        <v>11461</v>
      </c>
      <c r="C1775" s="15" t="s">
        <v>58</v>
      </c>
      <c r="D1775" s="16">
        <v>2017</v>
      </c>
      <c r="E1775" s="15" t="s">
        <v>128</v>
      </c>
      <c r="F1775" s="15" t="s">
        <v>110</v>
      </c>
      <c r="G1775" s="15" t="s">
        <v>129</v>
      </c>
      <c r="H1775" s="15"/>
      <c r="I1775" s="15" t="s">
        <v>129</v>
      </c>
      <c r="J1775" s="15"/>
      <c r="K1775" s="17" t="e">
        <f t="shared" si="262"/>
        <v>#VALUE!</v>
      </c>
      <c r="L1775" s="15"/>
      <c r="M1775" s="18" t="e">
        <f t="shared" si="253"/>
        <v>#VALUE!</v>
      </c>
      <c r="N1775" s="15"/>
      <c r="O1775" s="15"/>
      <c r="P1775" s="15"/>
      <c r="Q1775" s="24">
        <v>43571</v>
      </c>
      <c r="R1775" s="15" t="s">
        <v>636</v>
      </c>
      <c r="S1775" s="19">
        <v>5000</v>
      </c>
      <c r="T1775" s="15" t="s">
        <v>636</v>
      </c>
      <c r="U1775" s="19">
        <v>5000</v>
      </c>
      <c r="V1775" s="15" t="s">
        <v>11462</v>
      </c>
      <c r="W1775" s="15">
        <v>0</v>
      </c>
      <c r="X1775" s="15" t="s">
        <v>107</v>
      </c>
      <c r="Y1775" s="15" t="s">
        <v>11463</v>
      </c>
      <c r="Z1775" s="25" t="s">
        <v>147</v>
      </c>
      <c r="AB1775" s="20" t="s">
        <v>286</v>
      </c>
      <c r="AC1775" s="21" t="s">
        <v>11464</v>
      </c>
      <c r="AD1775" s="27" t="s">
        <v>11465</v>
      </c>
      <c r="AE1775" s="15" t="s">
        <v>110</v>
      </c>
      <c r="AF1775" s="21" t="s">
        <v>11466</v>
      </c>
      <c r="AG1775" s="22">
        <f t="shared" si="271"/>
        <v>0.77419354838709675</v>
      </c>
      <c r="AH1775" s="15" t="str">
        <f t="shared" si="273"/>
        <v/>
      </c>
      <c r="AI1775" s="22" t="str">
        <f>VLOOKUP(A1775,'[1]Deals (investment)'!$B$2:$Z$1497,1,FALSE)</f>
        <v>ZeroPrime Technologies (CanBank)</v>
      </c>
      <c r="AJ1775" s="22" t="e">
        <f>VLOOKUP(A1775,'[1]Deals (investment)'!$B$2:$Z$870,15,FALSE)</f>
        <v>#N/A</v>
      </c>
      <c r="AK1775" s="17" t="e">
        <f>VLOOKUP(A1775,'[1]Deals (Exits)'!B:B,1,FALSE)</f>
        <v>#N/A</v>
      </c>
      <c r="AL1775" s="23">
        <f>VLOOKUP(G1775,[1]Lookups!$V$3:$Y$197,4,FALSE)</f>
        <v>0</v>
      </c>
      <c r="AM1775" s="17" t="str">
        <f>VLOOKUP(X1775,[1]Lookups!$B$3:$C$200,2,FALSE)</f>
        <v>Energy &amp; Resources</v>
      </c>
      <c r="AN1775" s="17" t="str">
        <f>VLOOKUP(R1775,[1]Lookups!$H$3:$I$69,2,FALSE)</f>
        <v>1. Grant</v>
      </c>
      <c r="AO1775" s="17" t="str">
        <f>VLOOKUP(T1775,[1]Lookups!$H$3:$I$69,2,FALSE)</f>
        <v>1. Grant</v>
      </c>
      <c r="AP1775" s="17" t="str">
        <f>VLOOKUP(AN1775,[1]Lookups!$N$3:$O$11,2,FALSE)</f>
        <v>Early</v>
      </c>
      <c r="AQ1775" s="18" t="e">
        <f>COUNTIFS('[1]Deals (investment)'!$B:$B,$A1775)</f>
        <v>#VALUE!</v>
      </c>
      <c r="AR1775" s="18" t="e">
        <f>COUNTIFS('[1]Deals (investment)'!$B:$B,$A1775,'[1]Deals (investment)'!$T:$T,$AW$1)+COUNTIFS('[1]Deals (investment)'!$B:$B,$A1775,'[1]Deals (investment)'!$T:$T,$AX$1)+COUNTIFS('[1]Deals (investment)'!$B:$B,$A1775,'[1]Deals (investment)'!$T:$T,$AY$1)</f>
        <v>#VALUE!</v>
      </c>
      <c r="AS1775" s="17" t="e">
        <f>SUMIFS('[1]Deals (investment)'!$C:$C,'[1]Deals (investment)'!$B:$B,$A1775)</f>
        <v>#VALUE!</v>
      </c>
      <c r="AT1775" s="17" t="e">
        <f t="shared" si="263"/>
        <v>#VALUE!</v>
      </c>
      <c r="AU1775" s="18" t="e">
        <f>COUNTIF('[1]Deals (Exits)'!$B:$B,A1775)</f>
        <v>#VALUE!</v>
      </c>
      <c r="AV1775" s="17" t="e">
        <f>SUMIFS('[1]Deals (investment)'!$C:$C,'[1]Deals (investment)'!$B:$B,$A1775,'[1]Deals (investment)'!$T:$T,AV$1)</f>
        <v>#VALUE!</v>
      </c>
      <c r="AW1775" s="17" t="e">
        <f>SUMIFS('[1]Deals (investment)'!$C:$C,'[1]Deals (investment)'!$B:$B,$A1775,'[1]Deals (investment)'!$T:$T,AW$1)</f>
        <v>#VALUE!</v>
      </c>
      <c r="AX1775" s="17" t="e">
        <f>SUMIFS('[1]Deals (investment)'!$C:$C,'[1]Deals (investment)'!$B:$B,$A1775,'[1]Deals (investment)'!$T:$T,AX$1)</f>
        <v>#VALUE!</v>
      </c>
      <c r="AY1775" s="17" t="e">
        <f>SUMIFS('[1]Deals (investment)'!$C:$C,'[1]Deals (investment)'!$B:$B,$A1775,'[1]Deals (investment)'!$T:$T,AY$1)</f>
        <v>#VALUE!</v>
      </c>
      <c r="AZ1775" s="17" t="e">
        <f>SUMIFS('[1]Deals (investment)'!$C:$C,'[1]Deals (investment)'!$B:$B,$A1775,'[1]Deals (investment)'!$T:$T,AZ$1)</f>
        <v>#VALUE!</v>
      </c>
      <c r="BA1775" s="17" t="e">
        <f>SUMIFS('[1]Deals (investment)'!$C:$C,'[1]Deals (investment)'!$B:$B,$A1775,'[1]Deals (investment)'!$T:$T,BA$1)</f>
        <v>#VALUE!</v>
      </c>
      <c r="BB1775" s="17" t="e">
        <f>SUMIFS('[1]Deals (investment)'!$C:$C,'[1]Deals (investment)'!$B:$B,$A1775,'[1]Deals (investment)'!$T:$T,BB$1)</f>
        <v>#VALUE!</v>
      </c>
      <c r="BC1775" s="17" t="e">
        <f>SUMIFS('[1]Deals (Exits)'!$C:$C,'[1]Deals (Exits)'!$B:$B,$A1775)</f>
        <v>#VALUE!</v>
      </c>
      <c r="BD1775" s="17" t="e">
        <f>SUMIFS('[1]Deals (investment)'!$C:$C,'[1]Deals (investment)'!$B:$B,$A1775,'[1]Deals (investment)'!$V:$V,BD$1)</f>
        <v>#VALUE!</v>
      </c>
      <c r="BE1775" s="17" t="e">
        <f>SUMIFS('[1]Deals (investment)'!$C:$C,'[1]Deals (investment)'!$B:$B,$A1775,'[1]Deals (investment)'!$V:$V,BE$1)</f>
        <v>#VALUE!</v>
      </c>
      <c r="BF1775" s="17" t="e">
        <f>SUMIFS('[1]Deals (investment)'!$C:$C,'[1]Deals (investment)'!$B:$B,$A1775,'[1]Deals (investment)'!$V:$V,BF$1)</f>
        <v>#VALUE!</v>
      </c>
      <c r="BG1775" s="17" t="e">
        <f>SUMIFS('[1]Deals (investment)'!$C:$C,'[1]Deals (investment)'!$B:$B,$A1775,'[1]Deals (investment)'!$V:$V,BG$1)</f>
        <v>#VALUE!</v>
      </c>
      <c r="BH1775" s="17" t="e">
        <f>SUMIFS('[1]Deals (investment)'!$C:$C,'[1]Deals (investment)'!$B:$B,$A1775,'[1]Deals (investment)'!$V:$V,BH$1)</f>
        <v>#VALUE!</v>
      </c>
      <c r="BI1775" s="17" t="e">
        <f>SUMIFS('[1]Deals (investment)'!$C:$C,'[1]Deals (investment)'!$B:$B,$A1775,'[1]Deals (investment)'!$V:$V,BI$1)</f>
        <v>#VALUE!</v>
      </c>
      <c r="BJ1775" s="17" t="e">
        <f>SUMIFS('[1]Deals (investment)'!$C:$C,'[1]Deals (investment)'!$B:$B,$A1775,'[1]Deals (investment)'!$V:$V,BJ$1)</f>
        <v>#VALUE!</v>
      </c>
      <c r="BK1775" s="17" t="e">
        <f>SUMIFS('[1]Deals (investment)'!$C:$C,'[1]Deals (investment)'!$B:$B,$A1775,'[1]Deals (investment)'!$V:$V,BK$1)</f>
        <v>#VALUE!</v>
      </c>
      <c r="BL1775" s="17" t="e">
        <f>SUMIFS('[1]Deals (investment)'!$C:$C,'[1]Deals (investment)'!$B:$B,$A1775,'[1]Deals (investment)'!$V:$V,BL$1)</f>
        <v>#VALUE!</v>
      </c>
      <c r="BM1775" s="17" t="e">
        <f>SUMIFS('[1]Deals (investment)'!$C:$C,'[1]Deals (investment)'!$B:$B,$A1775,'[1]Deals (investment)'!$V:$V,BM$1)</f>
        <v>#VALUE!</v>
      </c>
      <c r="BN1775" s="15"/>
      <c r="BO1775" s="15"/>
      <c r="BP1775" s="22"/>
      <c r="BQ1775" s="15"/>
      <c r="BR1775" s="15"/>
      <c r="BS1775" s="15"/>
      <c r="BT1775" s="15"/>
      <c r="BU1775" s="15"/>
      <c r="BV1775" s="15"/>
      <c r="BW1775" s="15"/>
      <c r="BX1775" s="15"/>
      <c r="BY1775" s="15"/>
      <c r="BZ1775" s="15"/>
      <c r="CA1775" s="15"/>
      <c r="CB1775" s="15"/>
      <c r="CC1775" s="15"/>
      <c r="CD1775" s="15" t="str">
        <f t="shared" si="276"/>
        <v>ZeroPrime Technologies (CanBank)CanBank is a machine that allows users to exchange their used beverage cans or plastic bottles with phone credit, discounts on different services, or charityActive</v>
      </c>
      <c r="CE1775" s="15"/>
      <c r="CF1775" s="15"/>
      <c r="CG1775" s="15"/>
      <c r="CH1775" s="15"/>
      <c r="CI1775" s="15"/>
      <c r="CJ1775" s="15"/>
      <c r="DN1775">
        <v>2019</v>
      </c>
    </row>
    <row r="1776" spans="1:118" ht="12.75">
      <c r="A1776" s="15" t="s">
        <v>11467</v>
      </c>
      <c r="B1776" s="15"/>
      <c r="C1776" s="15" t="s">
        <v>58</v>
      </c>
      <c r="D1776" s="16"/>
      <c r="E1776" s="15"/>
      <c r="F1776" s="15"/>
      <c r="G1776" s="15"/>
      <c r="H1776" s="15"/>
      <c r="I1776" s="15"/>
      <c r="J1776" s="15"/>
      <c r="K1776" s="17" t="e">
        <f t="shared" si="262"/>
        <v>#VALUE!</v>
      </c>
      <c r="L1776" s="15"/>
      <c r="M1776" s="18" t="e">
        <f t="shared" si="253"/>
        <v>#VALUE!</v>
      </c>
      <c r="N1776" s="15"/>
      <c r="O1776" s="15"/>
      <c r="P1776" s="15"/>
      <c r="Q1776" s="15"/>
      <c r="R1776" s="15"/>
      <c r="S1776" s="19"/>
      <c r="T1776" s="15"/>
      <c r="U1776" s="17"/>
      <c r="V1776" s="15"/>
      <c r="W1776" s="15"/>
      <c r="X1776" s="15"/>
      <c r="Y1776" s="15"/>
      <c r="AB1776" s="20"/>
      <c r="AC1776" s="15"/>
      <c r="AD1776" s="15"/>
      <c r="AE1776" s="15"/>
      <c r="AF1776" s="15"/>
      <c r="AG1776" s="22">
        <f t="shared" si="271"/>
        <v>9.6774193548387094E-2</v>
      </c>
      <c r="AH1776" s="15" t="str">
        <f t="shared" si="273"/>
        <v/>
      </c>
      <c r="AI1776" s="22" t="e">
        <f>VLOOKUP(A1776,'[1]Deals (investment)'!$B$2:$Z$1497,1,FALSE)</f>
        <v>#N/A</v>
      </c>
      <c r="AJ1776" s="22" t="e">
        <f>VLOOKUP(A1776,'[1]Deals (investment)'!$B$2:$Z$870,15,FALSE)</f>
        <v>#N/A</v>
      </c>
      <c r="AK1776" s="17" t="e">
        <f>VLOOKUP(A1776,'[1]Deals (Exits)'!B:B,1,FALSE)</f>
        <v>#N/A</v>
      </c>
      <c r="AL1776" s="23" t="e">
        <f>VLOOKUP(G1776,[1]Lookups!$V$3:$Y$197,4,FALSE)</f>
        <v>#N/A</v>
      </c>
      <c r="AM1776" s="17" t="e">
        <f>VLOOKUP(X1776,[1]Lookups!$B$3:$C$200,2,FALSE)</f>
        <v>#N/A</v>
      </c>
      <c r="AN1776" s="17" t="e">
        <f>VLOOKUP(R1776,[1]Lookups!$H$3:$I$69,2,FALSE)</f>
        <v>#N/A</v>
      </c>
      <c r="AO1776" s="17" t="e">
        <f>VLOOKUP(T1776,[1]Lookups!$H$3:$I$69,2,FALSE)</f>
        <v>#N/A</v>
      </c>
      <c r="AP1776" s="17" t="e">
        <f>VLOOKUP(AN1776,[1]Lookups!$N$3:$O$11,2,FALSE)</f>
        <v>#N/A</v>
      </c>
      <c r="AQ1776" s="18" t="e">
        <f>COUNTIFS('[1]Deals (investment)'!$B:$B,$A1776)</f>
        <v>#VALUE!</v>
      </c>
      <c r="AR1776" s="18" t="e">
        <f>COUNTIFS('[1]Deals (investment)'!$B:$B,$A1776,'[1]Deals (investment)'!$T:$T,$AW$1)+COUNTIFS('[1]Deals (investment)'!$B:$B,$A1776,'[1]Deals (investment)'!$T:$T,$AX$1)+COUNTIFS('[1]Deals (investment)'!$B:$B,$A1776,'[1]Deals (investment)'!$T:$T,$AY$1)</f>
        <v>#VALUE!</v>
      </c>
      <c r="AS1776" s="17" t="e">
        <f>SUMIFS('[1]Deals (investment)'!$C:$C,'[1]Deals (investment)'!$B:$B,$A1776)</f>
        <v>#VALUE!</v>
      </c>
      <c r="AT1776" s="17" t="e">
        <f t="shared" si="263"/>
        <v>#VALUE!</v>
      </c>
      <c r="AU1776" s="18" t="e">
        <f>COUNTIF('[1]Deals (Exits)'!$B:$B,A1776)</f>
        <v>#VALUE!</v>
      </c>
      <c r="AV1776" s="17" t="e">
        <f>SUMIFS('[1]Deals (investment)'!$C:$C,'[1]Deals (investment)'!$B:$B,$A1776,'[1]Deals (investment)'!$T:$T,AV$1)</f>
        <v>#VALUE!</v>
      </c>
      <c r="AW1776" s="17" t="e">
        <f>SUMIFS('[1]Deals (investment)'!$C:$C,'[1]Deals (investment)'!$B:$B,$A1776,'[1]Deals (investment)'!$T:$T,AW$1)</f>
        <v>#VALUE!</v>
      </c>
      <c r="AX1776" s="17" t="e">
        <f>SUMIFS('[1]Deals (investment)'!$C:$C,'[1]Deals (investment)'!$B:$B,$A1776,'[1]Deals (investment)'!$T:$T,AX$1)</f>
        <v>#VALUE!</v>
      </c>
      <c r="AY1776" s="17" t="e">
        <f>SUMIFS('[1]Deals (investment)'!$C:$C,'[1]Deals (investment)'!$B:$B,$A1776,'[1]Deals (investment)'!$T:$T,AY$1)</f>
        <v>#VALUE!</v>
      </c>
      <c r="AZ1776" s="17" t="e">
        <f>SUMIFS('[1]Deals (investment)'!$C:$C,'[1]Deals (investment)'!$B:$B,$A1776,'[1]Deals (investment)'!$T:$T,AZ$1)</f>
        <v>#VALUE!</v>
      </c>
      <c r="BA1776" s="17" t="e">
        <f>SUMIFS('[1]Deals (investment)'!$C:$C,'[1]Deals (investment)'!$B:$B,$A1776,'[1]Deals (investment)'!$T:$T,BA$1)</f>
        <v>#VALUE!</v>
      </c>
      <c r="BB1776" s="17" t="e">
        <f>SUMIFS('[1]Deals (investment)'!$C:$C,'[1]Deals (investment)'!$B:$B,$A1776,'[1]Deals (investment)'!$T:$T,BB$1)</f>
        <v>#VALUE!</v>
      </c>
      <c r="BC1776" s="17" t="e">
        <f>SUMIFS('[1]Deals (Exits)'!$C:$C,'[1]Deals (Exits)'!$B:$B,$A1776)</f>
        <v>#VALUE!</v>
      </c>
      <c r="BD1776" s="17" t="e">
        <f>SUMIFS('[1]Deals (investment)'!$C:$C,'[1]Deals (investment)'!$B:$B,$A1776,'[1]Deals (investment)'!$V:$V,BD$1)</f>
        <v>#VALUE!</v>
      </c>
      <c r="BE1776" s="17" t="e">
        <f>SUMIFS('[1]Deals (investment)'!$C:$C,'[1]Deals (investment)'!$B:$B,$A1776,'[1]Deals (investment)'!$V:$V,BE$1)</f>
        <v>#VALUE!</v>
      </c>
      <c r="BF1776" s="17" t="e">
        <f>SUMIFS('[1]Deals (investment)'!$C:$C,'[1]Deals (investment)'!$B:$B,$A1776,'[1]Deals (investment)'!$V:$V,BF$1)</f>
        <v>#VALUE!</v>
      </c>
      <c r="BG1776" s="17" t="e">
        <f>SUMIFS('[1]Deals (investment)'!$C:$C,'[1]Deals (investment)'!$B:$B,$A1776,'[1]Deals (investment)'!$V:$V,BG$1)</f>
        <v>#VALUE!</v>
      </c>
      <c r="BH1776" s="17" t="e">
        <f>SUMIFS('[1]Deals (investment)'!$C:$C,'[1]Deals (investment)'!$B:$B,$A1776,'[1]Deals (investment)'!$V:$V,BH$1)</f>
        <v>#VALUE!</v>
      </c>
      <c r="BI1776" s="17" t="e">
        <f>SUMIFS('[1]Deals (investment)'!$C:$C,'[1]Deals (investment)'!$B:$B,$A1776,'[1]Deals (investment)'!$V:$V,BI$1)</f>
        <v>#VALUE!</v>
      </c>
      <c r="BJ1776" s="17" t="e">
        <f>SUMIFS('[1]Deals (investment)'!$C:$C,'[1]Deals (investment)'!$B:$B,$A1776,'[1]Deals (investment)'!$V:$V,BJ$1)</f>
        <v>#VALUE!</v>
      </c>
      <c r="BK1776" s="17" t="e">
        <f>SUMIFS('[1]Deals (investment)'!$C:$C,'[1]Deals (investment)'!$B:$B,$A1776,'[1]Deals (investment)'!$V:$V,BK$1)</f>
        <v>#VALUE!</v>
      </c>
      <c r="BL1776" s="17" t="e">
        <f>SUMIFS('[1]Deals (investment)'!$C:$C,'[1]Deals (investment)'!$B:$B,$A1776,'[1]Deals (investment)'!$V:$V,BL$1)</f>
        <v>#VALUE!</v>
      </c>
      <c r="BM1776" s="17" t="e">
        <f>SUMIFS('[1]Deals (investment)'!$C:$C,'[1]Deals (investment)'!$B:$B,$A1776,'[1]Deals (investment)'!$V:$V,BM$1)</f>
        <v>#VALUE!</v>
      </c>
      <c r="BN1776" s="15"/>
      <c r="BO1776" s="15"/>
      <c r="BP1776" s="22"/>
      <c r="BQ1776" s="15"/>
      <c r="BR1776" s="15"/>
      <c r="BS1776" s="15"/>
      <c r="BT1776" s="15"/>
      <c r="BU1776" s="15"/>
      <c r="BV1776" s="15"/>
      <c r="BW1776" s="15"/>
      <c r="BX1776" s="15"/>
      <c r="BY1776" s="15"/>
      <c r="BZ1776" s="15"/>
      <c r="CA1776" s="15"/>
      <c r="CB1776" s="15"/>
      <c r="CC1776" s="15"/>
      <c r="CD1776" s="15"/>
      <c r="CE1776" s="15"/>
      <c r="CF1776" s="15"/>
      <c r="CG1776" s="15"/>
      <c r="CH1776" s="15"/>
      <c r="CI1776" s="15"/>
      <c r="CJ1776" s="15"/>
    </row>
    <row r="1777" spans="1:117" ht="12.75">
      <c r="A1777" s="15" t="s">
        <v>11468</v>
      </c>
      <c r="B1777" s="15"/>
      <c r="C1777" s="15" t="s">
        <v>58</v>
      </c>
      <c r="D1777" s="16"/>
      <c r="E1777" s="15"/>
      <c r="F1777" s="15"/>
      <c r="G1777" s="15"/>
      <c r="H1777" s="15"/>
      <c r="I1777" s="15"/>
      <c r="J1777" s="15"/>
      <c r="K1777" s="17" t="e">
        <f t="shared" si="262"/>
        <v>#VALUE!</v>
      </c>
      <c r="L1777" s="15"/>
      <c r="M1777" s="18" t="e">
        <f t="shared" si="253"/>
        <v>#VALUE!</v>
      </c>
      <c r="N1777" s="15"/>
      <c r="O1777" s="15"/>
      <c r="P1777" s="15"/>
      <c r="Q1777" s="15"/>
      <c r="R1777" s="15"/>
      <c r="S1777" s="19"/>
      <c r="T1777" s="15"/>
      <c r="U1777" s="17"/>
      <c r="V1777" s="15"/>
      <c r="W1777" s="15"/>
      <c r="X1777" s="15"/>
      <c r="Y1777" s="15"/>
      <c r="AB1777" s="20"/>
      <c r="AC1777" s="15"/>
      <c r="AD1777" s="15"/>
      <c r="AE1777" s="15"/>
      <c r="AF1777" s="15"/>
      <c r="AG1777" s="22">
        <f t="shared" si="271"/>
        <v>9.6774193548387094E-2</v>
      </c>
      <c r="AH1777" s="15" t="str">
        <f t="shared" si="273"/>
        <v/>
      </c>
      <c r="AI1777" s="22" t="e">
        <f>VLOOKUP(A1777,'[1]Deals (investment)'!$B$2:$Z$1497,1,FALSE)</f>
        <v>#N/A</v>
      </c>
      <c r="AJ1777" s="22" t="e">
        <f>VLOOKUP(A1777,'[1]Deals (investment)'!$B$2:$Z$870,15,FALSE)</f>
        <v>#N/A</v>
      </c>
      <c r="AK1777" s="17" t="e">
        <f>VLOOKUP(A1777,'[1]Deals (Exits)'!B:B,1,FALSE)</f>
        <v>#N/A</v>
      </c>
      <c r="AL1777" s="23" t="e">
        <f>VLOOKUP(G1777,[1]Lookups!$V$3:$Y$197,4,FALSE)</f>
        <v>#N/A</v>
      </c>
      <c r="AM1777" s="17" t="e">
        <f>VLOOKUP(X1777,[1]Lookups!$B$3:$C$200,2,FALSE)</f>
        <v>#N/A</v>
      </c>
      <c r="AN1777" s="17" t="e">
        <f>VLOOKUP(R1777,[1]Lookups!$H$3:$I$69,2,FALSE)</f>
        <v>#N/A</v>
      </c>
      <c r="AO1777" s="17" t="e">
        <f>VLOOKUP(T1777,[1]Lookups!$H$3:$I$69,2,FALSE)</f>
        <v>#N/A</v>
      </c>
      <c r="AP1777" s="17" t="e">
        <f>VLOOKUP(AN1777,[1]Lookups!$N$3:$O$11,2,FALSE)</f>
        <v>#N/A</v>
      </c>
      <c r="AQ1777" s="18" t="e">
        <f>COUNTIFS('[1]Deals (investment)'!$B:$B,$A1777)</f>
        <v>#VALUE!</v>
      </c>
      <c r="AR1777" s="18" t="e">
        <f>COUNTIFS('[1]Deals (investment)'!$B:$B,$A1777,'[1]Deals (investment)'!$T:$T,$AW$1)+COUNTIFS('[1]Deals (investment)'!$B:$B,$A1777,'[1]Deals (investment)'!$T:$T,$AX$1)+COUNTIFS('[1]Deals (investment)'!$B:$B,$A1777,'[1]Deals (investment)'!$T:$T,$AY$1)</f>
        <v>#VALUE!</v>
      </c>
      <c r="AS1777" s="17" t="e">
        <f>SUMIFS('[1]Deals (investment)'!$C:$C,'[1]Deals (investment)'!$B:$B,$A1777)</f>
        <v>#VALUE!</v>
      </c>
      <c r="AT1777" s="17" t="e">
        <f t="shared" si="263"/>
        <v>#VALUE!</v>
      </c>
      <c r="AU1777" s="18" t="e">
        <f>COUNTIF('[1]Deals (Exits)'!$B:$B,A1777)</f>
        <v>#VALUE!</v>
      </c>
      <c r="AV1777" s="17" t="e">
        <f>SUMIFS('[1]Deals (investment)'!$C:$C,'[1]Deals (investment)'!$B:$B,$A1777,'[1]Deals (investment)'!$T:$T,AV$1)</f>
        <v>#VALUE!</v>
      </c>
      <c r="AW1777" s="17" t="e">
        <f>SUMIFS('[1]Deals (investment)'!$C:$C,'[1]Deals (investment)'!$B:$B,$A1777,'[1]Deals (investment)'!$T:$T,AW$1)</f>
        <v>#VALUE!</v>
      </c>
      <c r="AX1777" s="17" t="e">
        <f>SUMIFS('[1]Deals (investment)'!$C:$C,'[1]Deals (investment)'!$B:$B,$A1777,'[1]Deals (investment)'!$T:$T,AX$1)</f>
        <v>#VALUE!</v>
      </c>
      <c r="AY1777" s="17" t="e">
        <f>SUMIFS('[1]Deals (investment)'!$C:$C,'[1]Deals (investment)'!$B:$B,$A1777,'[1]Deals (investment)'!$T:$T,AY$1)</f>
        <v>#VALUE!</v>
      </c>
      <c r="AZ1777" s="17" t="e">
        <f>SUMIFS('[1]Deals (investment)'!$C:$C,'[1]Deals (investment)'!$B:$B,$A1777,'[1]Deals (investment)'!$T:$T,AZ$1)</f>
        <v>#VALUE!</v>
      </c>
      <c r="BA1777" s="17" t="e">
        <f>SUMIFS('[1]Deals (investment)'!$C:$C,'[1]Deals (investment)'!$B:$B,$A1777,'[1]Deals (investment)'!$T:$T,BA$1)</f>
        <v>#VALUE!</v>
      </c>
      <c r="BB1777" s="17" t="e">
        <f>SUMIFS('[1]Deals (investment)'!$C:$C,'[1]Deals (investment)'!$B:$B,$A1777,'[1]Deals (investment)'!$T:$T,BB$1)</f>
        <v>#VALUE!</v>
      </c>
      <c r="BC1777" s="17" t="e">
        <f>SUMIFS('[1]Deals (Exits)'!$C:$C,'[1]Deals (Exits)'!$B:$B,$A1777)</f>
        <v>#VALUE!</v>
      </c>
      <c r="BD1777" s="17" t="e">
        <f>SUMIFS('[1]Deals (investment)'!$C:$C,'[1]Deals (investment)'!$B:$B,$A1777,'[1]Deals (investment)'!$V:$V,BD$1)</f>
        <v>#VALUE!</v>
      </c>
      <c r="BE1777" s="17" t="e">
        <f>SUMIFS('[1]Deals (investment)'!$C:$C,'[1]Deals (investment)'!$B:$B,$A1777,'[1]Deals (investment)'!$V:$V,BE$1)</f>
        <v>#VALUE!</v>
      </c>
      <c r="BF1777" s="17" t="e">
        <f>SUMIFS('[1]Deals (investment)'!$C:$C,'[1]Deals (investment)'!$B:$B,$A1777,'[1]Deals (investment)'!$V:$V,BF$1)</f>
        <v>#VALUE!</v>
      </c>
      <c r="BG1777" s="17" t="e">
        <f>SUMIFS('[1]Deals (investment)'!$C:$C,'[1]Deals (investment)'!$B:$B,$A1777,'[1]Deals (investment)'!$V:$V,BG$1)</f>
        <v>#VALUE!</v>
      </c>
      <c r="BH1777" s="17" t="e">
        <f>SUMIFS('[1]Deals (investment)'!$C:$C,'[1]Deals (investment)'!$B:$B,$A1777,'[1]Deals (investment)'!$V:$V,BH$1)</f>
        <v>#VALUE!</v>
      </c>
      <c r="BI1777" s="17" t="e">
        <f>SUMIFS('[1]Deals (investment)'!$C:$C,'[1]Deals (investment)'!$B:$B,$A1777,'[1]Deals (investment)'!$V:$V,BI$1)</f>
        <v>#VALUE!</v>
      </c>
      <c r="BJ1777" s="17" t="e">
        <f>SUMIFS('[1]Deals (investment)'!$C:$C,'[1]Deals (investment)'!$B:$B,$A1777,'[1]Deals (investment)'!$V:$V,BJ$1)</f>
        <v>#VALUE!</v>
      </c>
      <c r="BK1777" s="17" t="e">
        <f>SUMIFS('[1]Deals (investment)'!$C:$C,'[1]Deals (investment)'!$B:$B,$A1777,'[1]Deals (investment)'!$V:$V,BK$1)</f>
        <v>#VALUE!</v>
      </c>
      <c r="BL1777" s="17" t="e">
        <f>SUMIFS('[1]Deals (investment)'!$C:$C,'[1]Deals (investment)'!$B:$B,$A1777,'[1]Deals (investment)'!$V:$V,BL$1)</f>
        <v>#VALUE!</v>
      </c>
      <c r="BM1777" s="17" t="e">
        <f>SUMIFS('[1]Deals (investment)'!$C:$C,'[1]Deals (investment)'!$B:$B,$A1777,'[1]Deals (investment)'!$V:$V,BM$1)</f>
        <v>#VALUE!</v>
      </c>
      <c r="BN1777" s="15"/>
      <c r="BO1777" s="15"/>
      <c r="BP1777" s="22"/>
      <c r="BQ1777" s="15"/>
      <c r="BR1777" s="15"/>
      <c r="BS1777" s="15"/>
      <c r="BT1777" s="15"/>
      <c r="BU1777" s="15"/>
      <c r="BV1777" s="15"/>
      <c r="BW1777" s="15"/>
      <c r="BX1777" s="15"/>
      <c r="BY1777" s="15"/>
      <c r="BZ1777" s="15"/>
      <c r="CA1777" s="15"/>
      <c r="CB1777" s="15"/>
      <c r="CC1777" s="15"/>
      <c r="CD1777" s="15"/>
      <c r="CE1777" s="15"/>
      <c r="CF1777" s="15"/>
      <c r="CG1777" s="15"/>
      <c r="CH1777" s="15"/>
      <c r="CI1777" s="15"/>
      <c r="CJ1777" s="15"/>
    </row>
    <row r="1778" spans="1:117" ht="12.75">
      <c r="A1778" s="21" t="s">
        <v>11469</v>
      </c>
      <c r="B1778" s="15" t="s">
        <v>11470</v>
      </c>
      <c r="C1778" s="15"/>
      <c r="D1778" s="16">
        <v>2012</v>
      </c>
      <c r="E1778" s="15" t="s">
        <v>129</v>
      </c>
      <c r="F1778" s="15"/>
      <c r="G1778" s="15"/>
      <c r="H1778" s="15"/>
      <c r="I1778" s="15"/>
      <c r="J1778" s="15"/>
      <c r="K1778" s="17" t="e">
        <f t="shared" si="262"/>
        <v>#VALUE!</v>
      </c>
      <c r="L1778" s="15"/>
      <c r="M1778" s="18" t="e">
        <f t="shared" si="253"/>
        <v>#VALUE!</v>
      </c>
      <c r="N1778" s="15"/>
      <c r="O1778" s="15"/>
      <c r="P1778" s="15"/>
      <c r="Q1778" s="15"/>
      <c r="R1778" s="15"/>
      <c r="S1778" s="19"/>
      <c r="T1778" s="15"/>
      <c r="U1778" s="17"/>
      <c r="V1778" s="15" t="s">
        <v>11471</v>
      </c>
      <c r="W1778" s="15"/>
      <c r="X1778" s="15" t="s">
        <v>404</v>
      </c>
      <c r="Y1778" s="15" t="s">
        <v>11472</v>
      </c>
      <c r="AB1778" s="20"/>
      <c r="AC1778" s="21" t="s">
        <v>11473</v>
      </c>
      <c r="AD1778" s="21" t="s">
        <v>11474</v>
      </c>
      <c r="AE1778" s="21" t="s">
        <v>11475</v>
      </c>
      <c r="AF1778" s="21" t="s">
        <v>11476</v>
      </c>
      <c r="AG1778" s="22">
        <f t="shared" si="271"/>
        <v>0.38709677419354838</v>
      </c>
      <c r="AH1778" s="15" t="str">
        <f t="shared" si="273"/>
        <v/>
      </c>
      <c r="AI1778" s="22" t="e">
        <f>VLOOKUP(A1778,'[1]Deals (investment)'!$B$2:$Z$1497,1,FALSE)</f>
        <v>#N/A</v>
      </c>
      <c r="AJ1778" s="22" t="e">
        <f>VLOOKUP(A1778,'[1]Deals (investment)'!$B$2:$Z$870,15,FALSE)</f>
        <v>#N/A</v>
      </c>
      <c r="AK1778" s="17" t="e">
        <f>VLOOKUP(A1778,'[1]Deals (Exits)'!B:B,1,FALSE)</f>
        <v>#N/A</v>
      </c>
      <c r="AL1778" s="23" t="e">
        <f>VLOOKUP(G1778,[1]Lookups!$V$3:$Y$197,4,FALSE)</f>
        <v>#N/A</v>
      </c>
      <c r="AM1778" s="17" t="str">
        <f>VLOOKUP(X1778,[1]Lookups!$B$3:$C$200,2,FALSE)</f>
        <v>Other Technologies &amp; Information Technology</v>
      </c>
      <c r="AN1778" s="17" t="e">
        <f>VLOOKUP(R1778,[1]Lookups!$H$3:$I$69,2,FALSE)</f>
        <v>#N/A</v>
      </c>
      <c r="AO1778" s="17" t="e">
        <f>VLOOKUP(T1778,[1]Lookups!$H$3:$I$69,2,FALSE)</f>
        <v>#N/A</v>
      </c>
      <c r="AP1778" s="17" t="e">
        <f>VLOOKUP(AN1778,[1]Lookups!$N$3:$O$11,2,FALSE)</f>
        <v>#N/A</v>
      </c>
      <c r="AQ1778" s="18" t="e">
        <f>COUNTIFS('[1]Deals (investment)'!$B:$B,$A1778)</f>
        <v>#VALUE!</v>
      </c>
      <c r="AR1778" s="18" t="e">
        <f>COUNTIFS('[1]Deals (investment)'!$B:$B,$A1778,'[1]Deals (investment)'!$T:$T,$AW$1)+COUNTIFS('[1]Deals (investment)'!$B:$B,$A1778,'[1]Deals (investment)'!$T:$T,$AX$1)+COUNTIFS('[1]Deals (investment)'!$B:$B,$A1778,'[1]Deals (investment)'!$T:$T,$AY$1)</f>
        <v>#VALUE!</v>
      </c>
      <c r="AS1778" s="17" t="e">
        <f>SUMIFS('[1]Deals (investment)'!$C:$C,'[1]Deals (investment)'!$B:$B,$A1778)</f>
        <v>#VALUE!</v>
      </c>
      <c r="AT1778" s="17" t="e">
        <f t="shared" si="263"/>
        <v>#VALUE!</v>
      </c>
      <c r="AU1778" s="18" t="e">
        <f>COUNTIF('[1]Deals (Exits)'!$B:$B,A1778)</f>
        <v>#VALUE!</v>
      </c>
      <c r="AV1778" s="17" t="e">
        <f>SUMIFS('[1]Deals (investment)'!$C:$C,'[1]Deals (investment)'!$B:$B,$A1778,'[1]Deals (investment)'!$T:$T,AV$1)</f>
        <v>#VALUE!</v>
      </c>
      <c r="AW1778" s="17" t="e">
        <f>SUMIFS('[1]Deals (investment)'!$C:$C,'[1]Deals (investment)'!$B:$B,$A1778,'[1]Deals (investment)'!$T:$T,AW$1)</f>
        <v>#VALUE!</v>
      </c>
      <c r="AX1778" s="17" t="e">
        <f>SUMIFS('[1]Deals (investment)'!$C:$C,'[1]Deals (investment)'!$B:$B,$A1778,'[1]Deals (investment)'!$T:$T,AX$1)</f>
        <v>#VALUE!</v>
      </c>
      <c r="AY1778" s="17" t="e">
        <f>SUMIFS('[1]Deals (investment)'!$C:$C,'[1]Deals (investment)'!$B:$B,$A1778,'[1]Deals (investment)'!$T:$T,AY$1)</f>
        <v>#VALUE!</v>
      </c>
      <c r="AZ1778" s="17" t="e">
        <f>SUMIFS('[1]Deals (investment)'!$C:$C,'[1]Deals (investment)'!$B:$B,$A1778,'[1]Deals (investment)'!$T:$T,AZ$1)</f>
        <v>#VALUE!</v>
      </c>
      <c r="BA1778" s="17" t="e">
        <f>SUMIFS('[1]Deals (investment)'!$C:$C,'[1]Deals (investment)'!$B:$B,$A1778,'[1]Deals (investment)'!$T:$T,BA$1)</f>
        <v>#VALUE!</v>
      </c>
      <c r="BB1778" s="17" t="e">
        <f>SUMIFS('[1]Deals (investment)'!$C:$C,'[1]Deals (investment)'!$B:$B,$A1778,'[1]Deals (investment)'!$T:$T,BB$1)</f>
        <v>#VALUE!</v>
      </c>
      <c r="BC1778" s="17" t="e">
        <f>SUMIFS('[1]Deals (Exits)'!$C:$C,'[1]Deals (Exits)'!$B:$B,$A1778)</f>
        <v>#VALUE!</v>
      </c>
      <c r="BD1778" s="17" t="e">
        <f>SUMIFS('[1]Deals (investment)'!$C:$C,'[1]Deals (investment)'!$B:$B,$A1778,'[1]Deals (investment)'!$V:$V,BD$1)</f>
        <v>#VALUE!</v>
      </c>
      <c r="BE1778" s="17" t="e">
        <f>SUMIFS('[1]Deals (investment)'!$C:$C,'[1]Deals (investment)'!$B:$B,$A1778,'[1]Deals (investment)'!$V:$V,BE$1)</f>
        <v>#VALUE!</v>
      </c>
      <c r="BF1778" s="17" t="e">
        <f>SUMIFS('[1]Deals (investment)'!$C:$C,'[1]Deals (investment)'!$B:$B,$A1778,'[1]Deals (investment)'!$V:$V,BF$1)</f>
        <v>#VALUE!</v>
      </c>
      <c r="BG1778" s="17" t="e">
        <f>SUMIFS('[1]Deals (investment)'!$C:$C,'[1]Deals (investment)'!$B:$B,$A1778,'[1]Deals (investment)'!$V:$V,BG$1)</f>
        <v>#VALUE!</v>
      </c>
      <c r="BH1778" s="17" t="e">
        <f>SUMIFS('[1]Deals (investment)'!$C:$C,'[1]Deals (investment)'!$B:$B,$A1778,'[1]Deals (investment)'!$V:$V,BH$1)</f>
        <v>#VALUE!</v>
      </c>
      <c r="BI1778" s="17" t="e">
        <f>SUMIFS('[1]Deals (investment)'!$C:$C,'[1]Deals (investment)'!$B:$B,$A1778,'[1]Deals (investment)'!$V:$V,BI$1)</f>
        <v>#VALUE!</v>
      </c>
      <c r="BJ1778" s="17" t="e">
        <f>SUMIFS('[1]Deals (investment)'!$C:$C,'[1]Deals (investment)'!$B:$B,$A1778,'[1]Deals (investment)'!$V:$V,BJ$1)</f>
        <v>#VALUE!</v>
      </c>
      <c r="BK1778" s="17" t="e">
        <f>SUMIFS('[1]Deals (investment)'!$C:$C,'[1]Deals (investment)'!$B:$B,$A1778,'[1]Deals (investment)'!$V:$V,BK$1)</f>
        <v>#VALUE!</v>
      </c>
      <c r="BL1778" s="17" t="e">
        <f>SUMIFS('[1]Deals (investment)'!$C:$C,'[1]Deals (investment)'!$B:$B,$A1778,'[1]Deals (investment)'!$V:$V,BL$1)</f>
        <v>#VALUE!</v>
      </c>
      <c r="BM1778" s="17" t="e">
        <f>SUMIFS('[1]Deals (investment)'!$C:$C,'[1]Deals (investment)'!$B:$B,$A1778,'[1]Deals (investment)'!$V:$V,BM$1)</f>
        <v>#VALUE!</v>
      </c>
      <c r="BN1778" s="15"/>
      <c r="BO1778" s="15"/>
      <c r="BP1778" s="22"/>
      <c r="BQ1778" s="15"/>
      <c r="BR1778" s="15"/>
      <c r="BS1778" s="15"/>
      <c r="BT1778" s="15"/>
      <c r="BU1778" s="15"/>
      <c r="BV1778" s="15"/>
      <c r="BW1778" s="15"/>
      <c r="BX1778" s="15"/>
      <c r="BY1778" s="15"/>
      <c r="BZ1778" s="15"/>
      <c r="CA1778" s="15"/>
      <c r="CB1778" s="15"/>
      <c r="CC1778" s="15"/>
      <c r="CD1778" s="15"/>
      <c r="CE1778" s="15"/>
      <c r="CF1778" s="15"/>
      <c r="CG1778" s="15"/>
      <c r="CH1778" s="15"/>
      <c r="CI1778" s="15"/>
      <c r="CJ1778" s="15"/>
    </row>
    <row r="1779" spans="1:117" ht="12.75">
      <c r="A1779" s="15" t="s">
        <v>11477</v>
      </c>
      <c r="B1779" s="15" t="s">
        <v>11478</v>
      </c>
      <c r="C1779" s="15" t="s">
        <v>58</v>
      </c>
      <c r="D1779" s="16"/>
      <c r="E1779" s="15" t="s">
        <v>11479</v>
      </c>
      <c r="F1779" s="15"/>
      <c r="G1779" s="15"/>
      <c r="H1779" s="15"/>
      <c r="I1779" s="15"/>
      <c r="J1779" s="15"/>
      <c r="K1779" s="17" t="e">
        <f t="shared" si="262"/>
        <v>#VALUE!</v>
      </c>
      <c r="L1779" s="15"/>
      <c r="M1779" s="18" t="e">
        <f t="shared" si="253"/>
        <v>#VALUE!</v>
      </c>
      <c r="N1779" s="15"/>
      <c r="O1779" s="15"/>
      <c r="P1779" s="15"/>
      <c r="Q1779" s="15"/>
      <c r="R1779" s="15"/>
      <c r="S1779" s="19"/>
      <c r="T1779" s="15"/>
      <c r="U1779" s="17"/>
      <c r="V1779" s="15" t="s">
        <v>11480</v>
      </c>
      <c r="W1779" s="15"/>
      <c r="X1779" s="15" t="s">
        <v>538</v>
      </c>
      <c r="Y1779" s="15"/>
      <c r="AB1779" s="20"/>
      <c r="AC1779" s="21" t="s">
        <v>11481</v>
      </c>
      <c r="AD1779" s="15" t="s">
        <v>312</v>
      </c>
      <c r="AE1779" s="15" t="s">
        <v>312</v>
      </c>
      <c r="AF1779" s="15" t="s">
        <v>312</v>
      </c>
      <c r="AG1779" s="22">
        <f t="shared" si="271"/>
        <v>0.35483870967741937</v>
      </c>
      <c r="AH1779" s="15" t="e">
        <f t="shared" si="273"/>
        <v>#VALUE!</v>
      </c>
      <c r="AI1779" s="22" t="e">
        <f>VLOOKUP(A1779,'[1]Deals (investment)'!$B$2:$Z$1497,1,FALSE)</f>
        <v>#N/A</v>
      </c>
      <c r="AJ1779" s="22" t="e">
        <f>VLOOKUP(A1779,'[1]Deals (investment)'!$B$2:$Z$870,15,FALSE)</f>
        <v>#N/A</v>
      </c>
      <c r="AK1779" s="17" t="e">
        <f>VLOOKUP(A1779,'[1]Deals (Exits)'!B:B,1,FALSE)</f>
        <v>#N/A</v>
      </c>
      <c r="AL1779" s="23" t="e">
        <f>VLOOKUP(G1779,[1]Lookups!$V$3:$Y$197,4,FALSE)</f>
        <v>#N/A</v>
      </c>
      <c r="AM1779" s="17" t="str">
        <f>VLOOKUP(X1779,[1]Lookups!$B$3:$C$200,2,FALSE)</f>
        <v>Agriculture</v>
      </c>
      <c r="AN1779" s="17" t="e">
        <f>VLOOKUP(R1779,[1]Lookups!$H$3:$I$69,2,FALSE)</f>
        <v>#N/A</v>
      </c>
      <c r="AO1779" s="17" t="e">
        <f>VLOOKUP(T1779,[1]Lookups!$H$3:$I$69,2,FALSE)</f>
        <v>#N/A</v>
      </c>
      <c r="AP1779" s="17" t="e">
        <f>VLOOKUP(AN1779,[1]Lookups!$N$3:$O$11,2,FALSE)</f>
        <v>#N/A</v>
      </c>
      <c r="AQ1779" s="18" t="e">
        <f>COUNTIFS('[1]Deals (investment)'!$B:$B,$A1779)</f>
        <v>#VALUE!</v>
      </c>
      <c r="AR1779" s="18" t="e">
        <f>COUNTIFS('[1]Deals (investment)'!$B:$B,$A1779,'[1]Deals (investment)'!$T:$T,$AW$1)+COUNTIFS('[1]Deals (investment)'!$B:$B,$A1779,'[1]Deals (investment)'!$T:$T,$AX$1)+COUNTIFS('[1]Deals (investment)'!$B:$B,$A1779,'[1]Deals (investment)'!$T:$T,$AY$1)</f>
        <v>#VALUE!</v>
      </c>
      <c r="AS1779" s="17" t="e">
        <f>SUMIFS('[1]Deals (investment)'!$C:$C,'[1]Deals (investment)'!$B:$B,$A1779)</f>
        <v>#VALUE!</v>
      </c>
      <c r="AT1779" s="17" t="e">
        <f t="shared" si="263"/>
        <v>#VALUE!</v>
      </c>
      <c r="AU1779" s="18" t="e">
        <f>COUNTIF('[1]Deals (Exits)'!$B:$B,A1779)</f>
        <v>#VALUE!</v>
      </c>
      <c r="AV1779" s="17" t="e">
        <f>SUMIFS('[1]Deals (investment)'!$C:$C,'[1]Deals (investment)'!$B:$B,$A1779,'[1]Deals (investment)'!$T:$T,AV$1)</f>
        <v>#VALUE!</v>
      </c>
      <c r="AW1779" s="17" t="e">
        <f>SUMIFS('[1]Deals (investment)'!$C:$C,'[1]Deals (investment)'!$B:$B,$A1779,'[1]Deals (investment)'!$T:$T,AW$1)</f>
        <v>#VALUE!</v>
      </c>
      <c r="AX1779" s="17" t="e">
        <f>SUMIFS('[1]Deals (investment)'!$C:$C,'[1]Deals (investment)'!$B:$B,$A1779,'[1]Deals (investment)'!$T:$T,AX$1)</f>
        <v>#VALUE!</v>
      </c>
      <c r="AY1779" s="17" t="e">
        <f>SUMIFS('[1]Deals (investment)'!$C:$C,'[1]Deals (investment)'!$B:$B,$A1779,'[1]Deals (investment)'!$T:$T,AY$1)</f>
        <v>#VALUE!</v>
      </c>
      <c r="AZ1779" s="17" t="e">
        <f>SUMIFS('[1]Deals (investment)'!$C:$C,'[1]Deals (investment)'!$B:$B,$A1779,'[1]Deals (investment)'!$T:$T,AZ$1)</f>
        <v>#VALUE!</v>
      </c>
      <c r="BA1779" s="17" t="e">
        <f>SUMIFS('[1]Deals (investment)'!$C:$C,'[1]Deals (investment)'!$B:$B,$A1779,'[1]Deals (investment)'!$T:$T,BA$1)</f>
        <v>#VALUE!</v>
      </c>
      <c r="BB1779" s="17" t="e">
        <f>SUMIFS('[1]Deals (investment)'!$C:$C,'[1]Deals (investment)'!$B:$B,$A1779,'[1]Deals (investment)'!$T:$T,BB$1)</f>
        <v>#VALUE!</v>
      </c>
      <c r="BC1779" s="17" t="e">
        <f>SUMIFS('[1]Deals (Exits)'!$C:$C,'[1]Deals (Exits)'!$B:$B,$A1779)</f>
        <v>#VALUE!</v>
      </c>
      <c r="BD1779" s="17" t="e">
        <f>SUMIFS('[1]Deals (investment)'!$C:$C,'[1]Deals (investment)'!$B:$B,$A1779,'[1]Deals (investment)'!$V:$V,BD$1)</f>
        <v>#VALUE!</v>
      </c>
      <c r="BE1779" s="17" t="e">
        <f>SUMIFS('[1]Deals (investment)'!$C:$C,'[1]Deals (investment)'!$B:$B,$A1779,'[1]Deals (investment)'!$V:$V,BE$1)</f>
        <v>#VALUE!</v>
      </c>
      <c r="BF1779" s="17" t="e">
        <f>SUMIFS('[1]Deals (investment)'!$C:$C,'[1]Deals (investment)'!$B:$B,$A1779,'[1]Deals (investment)'!$V:$V,BF$1)</f>
        <v>#VALUE!</v>
      </c>
      <c r="BG1779" s="17" t="e">
        <f>SUMIFS('[1]Deals (investment)'!$C:$C,'[1]Deals (investment)'!$B:$B,$A1779,'[1]Deals (investment)'!$V:$V,BG$1)</f>
        <v>#VALUE!</v>
      </c>
      <c r="BH1779" s="17" t="e">
        <f>SUMIFS('[1]Deals (investment)'!$C:$C,'[1]Deals (investment)'!$B:$B,$A1779,'[1]Deals (investment)'!$V:$V,BH$1)</f>
        <v>#VALUE!</v>
      </c>
      <c r="BI1779" s="17" t="e">
        <f>SUMIFS('[1]Deals (investment)'!$C:$C,'[1]Deals (investment)'!$B:$B,$A1779,'[1]Deals (investment)'!$V:$V,BI$1)</f>
        <v>#VALUE!</v>
      </c>
      <c r="BJ1779" s="17" t="e">
        <f>SUMIFS('[1]Deals (investment)'!$C:$C,'[1]Deals (investment)'!$B:$B,$A1779,'[1]Deals (investment)'!$V:$V,BJ$1)</f>
        <v>#VALUE!</v>
      </c>
      <c r="BK1779" s="17" t="e">
        <f>SUMIFS('[1]Deals (investment)'!$C:$C,'[1]Deals (investment)'!$B:$B,$A1779,'[1]Deals (investment)'!$V:$V,BK$1)</f>
        <v>#VALUE!</v>
      </c>
      <c r="BL1779" s="17" t="e">
        <f>SUMIFS('[1]Deals (investment)'!$C:$C,'[1]Deals (investment)'!$B:$B,$A1779,'[1]Deals (investment)'!$V:$V,BL$1)</f>
        <v>#VALUE!</v>
      </c>
      <c r="BM1779" s="17" t="e">
        <f>SUMIFS('[1]Deals (investment)'!$C:$C,'[1]Deals (investment)'!$B:$B,$A1779,'[1]Deals (investment)'!$V:$V,BM$1)</f>
        <v>#VALUE!</v>
      </c>
      <c r="BN1779" s="15"/>
      <c r="BO1779" s="15"/>
      <c r="BP1779" s="22"/>
      <c r="BQ1779" s="15"/>
      <c r="BR1779" s="15"/>
      <c r="BS1779" s="15"/>
      <c r="BT1779" s="15"/>
      <c r="BU1779" s="15"/>
      <c r="BV1779" s="15"/>
      <c r="BW1779" s="15"/>
      <c r="BX1779" s="15"/>
      <c r="BY1779" s="15"/>
      <c r="BZ1779" s="15"/>
      <c r="CA1779" s="15"/>
      <c r="CB1779" s="15"/>
      <c r="CC1779" s="15"/>
      <c r="CD1779" s="15"/>
      <c r="CE1779" s="15"/>
      <c r="CF1779" s="15"/>
      <c r="CG1779" s="15"/>
      <c r="CH1779" s="15"/>
      <c r="CI1779" s="15"/>
      <c r="CJ1779" s="15"/>
    </row>
    <row r="1780" spans="1:117" ht="12.75">
      <c r="A1780" s="15" t="s">
        <v>11482</v>
      </c>
      <c r="B1780" s="15" t="s">
        <v>11483</v>
      </c>
      <c r="C1780" s="15"/>
      <c r="D1780" s="16">
        <v>2016</v>
      </c>
      <c r="E1780" s="15" t="s">
        <v>11484</v>
      </c>
      <c r="F1780" s="15"/>
      <c r="G1780" s="15"/>
      <c r="H1780" s="15"/>
      <c r="I1780" s="15"/>
      <c r="J1780" s="15"/>
      <c r="K1780" s="17" t="e">
        <f t="shared" si="262"/>
        <v>#VALUE!</v>
      </c>
      <c r="L1780" s="15"/>
      <c r="M1780" s="18" t="e">
        <f t="shared" si="253"/>
        <v>#VALUE!</v>
      </c>
      <c r="N1780" s="15"/>
      <c r="O1780" s="15"/>
      <c r="P1780" s="15"/>
      <c r="Q1780" s="15"/>
      <c r="R1780" s="15"/>
      <c r="S1780" s="19"/>
      <c r="T1780" s="15"/>
      <c r="U1780" s="17"/>
      <c r="V1780" s="15" t="s">
        <v>11485</v>
      </c>
      <c r="W1780" s="15"/>
      <c r="X1780" s="15" t="s">
        <v>1072</v>
      </c>
      <c r="Y1780" s="15" t="s">
        <v>1072</v>
      </c>
      <c r="AB1780" s="20"/>
      <c r="AC1780" s="21" t="s">
        <v>11486</v>
      </c>
      <c r="AD1780" s="21" t="s">
        <v>11487</v>
      </c>
      <c r="AE1780" s="15" t="s">
        <v>312</v>
      </c>
      <c r="AF1780" s="21" t="s">
        <v>11488</v>
      </c>
      <c r="AG1780" s="22">
        <f t="shared" si="271"/>
        <v>0.38709677419354838</v>
      </c>
      <c r="AH1780" s="15" t="str">
        <f t="shared" si="273"/>
        <v/>
      </c>
      <c r="AI1780" s="22" t="e">
        <f>VLOOKUP(A1780,'[1]Deals (investment)'!$B$2:$Z$1497,1,FALSE)</f>
        <v>#N/A</v>
      </c>
      <c r="AJ1780" s="22" t="e">
        <f>VLOOKUP(A1780,'[1]Deals (investment)'!$B$2:$Z$870,15,FALSE)</f>
        <v>#N/A</v>
      </c>
      <c r="AK1780" s="17" t="e">
        <f>VLOOKUP(A1780,'[1]Deals (Exits)'!B:B,1,FALSE)</f>
        <v>#N/A</v>
      </c>
      <c r="AL1780" s="23" t="e">
        <f>VLOOKUP(G1780,[1]Lookups!$V$3:$Y$197,4,FALSE)</f>
        <v>#N/A</v>
      </c>
      <c r="AM1780" s="17" t="str">
        <f>VLOOKUP(X1780,[1]Lookups!$B$3:$C$200,2,FALSE)</f>
        <v>Construction &amp; Real Estate</v>
      </c>
      <c r="AN1780" s="17" t="e">
        <f>VLOOKUP(R1780,[1]Lookups!$H$3:$I$69,2,FALSE)</f>
        <v>#N/A</v>
      </c>
      <c r="AO1780" s="17" t="e">
        <f>VLOOKUP(T1780,[1]Lookups!$H$3:$I$69,2,FALSE)</f>
        <v>#N/A</v>
      </c>
      <c r="AP1780" s="17" t="e">
        <f>VLOOKUP(AN1780,[1]Lookups!$N$3:$O$11,2,FALSE)</f>
        <v>#N/A</v>
      </c>
      <c r="AQ1780" s="18" t="e">
        <f>COUNTIFS('[1]Deals (investment)'!$B:$B,$A1780)</f>
        <v>#VALUE!</v>
      </c>
      <c r="AR1780" s="18" t="e">
        <f>COUNTIFS('[1]Deals (investment)'!$B:$B,$A1780,'[1]Deals (investment)'!$T:$T,$AW$1)+COUNTIFS('[1]Deals (investment)'!$B:$B,$A1780,'[1]Deals (investment)'!$T:$T,$AX$1)+COUNTIFS('[1]Deals (investment)'!$B:$B,$A1780,'[1]Deals (investment)'!$T:$T,$AY$1)</f>
        <v>#VALUE!</v>
      </c>
      <c r="AS1780" s="17" t="e">
        <f>SUMIFS('[1]Deals (investment)'!$C:$C,'[1]Deals (investment)'!$B:$B,$A1780)</f>
        <v>#VALUE!</v>
      </c>
      <c r="AT1780" s="17" t="e">
        <f t="shared" si="263"/>
        <v>#VALUE!</v>
      </c>
      <c r="AU1780" s="18" t="e">
        <f>COUNTIF('[1]Deals (Exits)'!$B:$B,A1780)</f>
        <v>#VALUE!</v>
      </c>
      <c r="AV1780" s="17" t="e">
        <f>SUMIFS('[1]Deals (investment)'!$C:$C,'[1]Deals (investment)'!$B:$B,$A1780,'[1]Deals (investment)'!$T:$T,AV$1)</f>
        <v>#VALUE!</v>
      </c>
      <c r="AW1780" s="17" t="e">
        <f>SUMIFS('[1]Deals (investment)'!$C:$C,'[1]Deals (investment)'!$B:$B,$A1780,'[1]Deals (investment)'!$T:$T,AW$1)</f>
        <v>#VALUE!</v>
      </c>
      <c r="AX1780" s="17" t="e">
        <f>SUMIFS('[1]Deals (investment)'!$C:$C,'[1]Deals (investment)'!$B:$B,$A1780,'[1]Deals (investment)'!$T:$T,AX$1)</f>
        <v>#VALUE!</v>
      </c>
      <c r="AY1780" s="17" t="e">
        <f>SUMIFS('[1]Deals (investment)'!$C:$C,'[1]Deals (investment)'!$B:$B,$A1780,'[1]Deals (investment)'!$T:$T,AY$1)</f>
        <v>#VALUE!</v>
      </c>
      <c r="AZ1780" s="17" t="e">
        <f>SUMIFS('[1]Deals (investment)'!$C:$C,'[1]Deals (investment)'!$B:$B,$A1780,'[1]Deals (investment)'!$T:$T,AZ$1)</f>
        <v>#VALUE!</v>
      </c>
      <c r="BA1780" s="17" t="e">
        <f>SUMIFS('[1]Deals (investment)'!$C:$C,'[1]Deals (investment)'!$B:$B,$A1780,'[1]Deals (investment)'!$T:$T,BA$1)</f>
        <v>#VALUE!</v>
      </c>
      <c r="BB1780" s="17" t="e">
        <f>SUMIFS('[1]Deals (investment)'!$C:$C,'[1]Deals (investment)'!$B:$B,$A1780,'[1]Deals (investment)'!$T:$T,BB$1)</f>
        <v>#VALUE!</v>
      </c>
      <c r="BC1780" s="17" t="e">
        <f>SUMIFS('[1]Deals (Exits)'!$C:$C,'[1]Deals (Exits)'!$B:$B,$A1780)</f>
        <v>#VALUE!</v>
      </c>
      <c r="BD1780" s="17" t="e">
        <f>SUMIFS('[1]Deals (investment)'!$C:$C,'[1]Deals (investment)'!$B:$B,$A1780,'[1]Deals (investment)'!$V:$V,BD$1)</f>
        <v>#VALUE!</v>
      </c>
      <c r="BE1780" s="17" t="e">
        <f>SUMIFS('[1]Deals (investment)'!$C:$C,'[1]Deals (investment)'!$B:$B,$A1780,'[1]Deals (investment)'!$V:$V,BE$1)</f>
        <v>#VALUE!</v>
      </c>
      <c r="BF1780" s="17" t="e">
        <f>SUMIFS('[1]Deals (investment)'!$C:$C,'[1]Deals (investment)'!$B:$B,$A1780,'[1]Deals (investment)'!$V:$V,BF$1)</f>
        <v>#VALUE!</v>
      </c>
      <c r="BG1780" s="17" t="e">
        <f>SUMIFS('[1]Deals (investment)'!$C:$C,'[1]Deals (investment)'!$B:$B,$A1780,'[1]Deals (investment)'!$V:$V,BG$1)</f>
        <v>#VALUE!</v>
      </c>
      <c r="BH1780" s="17" t="e">
        <f>SUMIFS('[1]Deals (investment)'!$C:$C,'[1]Deals (investment)'!$B:$B,$A1780,'[1]Deals (investment)'!$V:$V,BH$1)</f>
        <v>#VALUE!</v>
      </c>
      <c r="BI1780" s="17" t="e">
        <f>SUMIFS('[1]Deals (investment)'!$C:$C,'[1]Deals (investment)'!$B:$B,$A1780,'[1]Deals (investment)'!$V:$V,BI$1)</f>
        <v>#VALUE!</v>
      </c>
      <c r="BJ1780" s="17" t="e">
        <f>SUMIFS('[1]Deals (investment)'!$C:$C,'[1]Deals (investment)'!$B:$B,$A1780,'[1]Deals (investment)'!$V:$V,BJ$1)</f>
        <v>#VALUE!</v>
      </c>
      <c r="BK1780" s="17" t="e">
        <f>SUMIFS('[1]Deals (investment)'!$C:$C,'[1]Deals (investment)'!$B:$B,$A1780,'[1]Deals (investment)'!$V:$V,BK$1)</f>
        <v>#VALUE!</v>
      </c>
      <c r="BL1780" s="17" t="e">
        <f>SUMIFS('[1]Deals (investment)'!$C:$C,'[1]Deals (investment)'!$B:$B,$A1780,'[1]Deals (investment)'!$V:$V,BL$1)</f>
        <v>#VALUE!</v>
      </c>
      <c r="BM1780" s="17" t="e">
        <f>SUMIFS('[1]Deals (investment)'!$C:$C,'[1]Deals (investment)'!$B:$B,$A1780,'[1]Deals (investment)'!$V:$V,BM$1)</f>
        <v>#VALUE!</v>
      </c>
      <c r="BN1780" s="15"/>
      <c r="BO1780" s="15"/>
      <c r="BP1780" s="22"/>
      <c r="BQ1780" s="15"/>
      <c r="BR1780" s="15"/>
      <c r="BS1780" s="15"/>
      <c r="BT1780" s="15"/>
      <c r="BU1780" s="15"/>
      <c r="BV1780" s="15"/>
      <c r="BW1780" s="15"/>
      <c r="BX1780" s="15"/>
      <c r="BY1780" s="15"/>
      <c r="BZ1780" s="15"/>
      <c r="CA1780" s="15"/>
      <c r="CB1780" s="15"/>
      <c r="CC1780" s="15"/>
      <c r="CD1780" s="15"/>
      <c r="CE1780" s="15"/>
      <c r="CF1780" s="15"/>
      <c r="CG1780" s="15"/>
      <c r="CH1780" s="15"/>
      <c r="CI1780" s="15"/>
      <c r="CJ1780" s="15"/>
    </row>
    <row r="1781" spans="1:117" ht="12.75">
      <c r="A1781" s="15" t="s">
        <v>11489</v>
      </c>
      <c r="B1781" s="15" t="s">
        <v>11490</v>
      </c>
      <c r="C1781" s="15" t="s">
        <v>58</v>
      </c>
      <c r="D1781" s="16">
        <v>2017</v>
      </c>
      <c r="E1781" s="15" t="s">
        <v>6295</v>
      </c>
      <c r="F1781" s="15"/>
      <c r="G1781" s="15"/>
      <c r="H1781" s="15"/>
      <c r="I1781" s="15"/>
      <c r="J1781" s="15"/>
      <c r="K1781" s="17" t="e">
        <f t="shared" si="262"/>
        <v>#VALUE!</v>
      </c>
      <c r="L1781" s="15"/>
      <c r="M1781" s="18" t="e">
        <f t="shared" si="253"/>
        <v>#VALUE!</v>
      </c>
      <c r="N1781" s="15"/>
      <c r="O1781" s="15"/>
      <c r="P1781" s="15"/>
      <c r="Q1781" s="15"/>
      <c r="R1781" s="15"/>
      <c r="S1781" s="19"/>
      <c r="T1781" s="15"/>
      <c r="U1781" s="17"/>
      <c r="V1781" s="15" t="s">
        <v>11491</v>
      </c>
      <c r="W1781" s="15"/>
      <c r="X1781" s="15" t="s">
        <v>538</v>
      </c>
      <c r="Y1781" s="15" t="s">
        <v>11492</v>
      </c>
      <c r="AB1781" s="20"/>
      <c r="AC1781" s="21" t="s">
        <v>11493</v>
      </c>
      <c r="AD1781" s="21" t="s">
        <v>11494</v>
      </c>
      <c r="AE1781" s="21" t="s">
        <v>11495</v>
      </c>
      <c r="AF1781" s="21" t="s">
        <v>11496</v>
      </c>
      <c r="AG1781" s="22">
        <f t="shared" si="271"/>
        <v>0.41935483870967744</v>
      </c>
      <c r="AH1781" s="15" t="str">
        <f t="shared" si="273"/>
        <v/>
      </c>
      <c r="AI1781" s="22" t="e">
        <f>VLOOKUP(A1781,'[1]Deals (investment)'!$B$2:$Z$1497,1,FALSE)</f>
        <v>#N/A</v>
      </c>
      <c r="AJ1781" s="22" t="e">
        <f>VLOOKUP(A1781,'[1]Deals (investment)'!$B$2:$Z$870,15,FALSE)</f>
        <v>#N/A</v>
      </c>
      <c r="AK1781" s="17" t="e">
        <f>VLOOKUP(A1781,'[1]Deals (Exits)'!B:B,1,FALSE)</f>
        <v>#N/A</v>
      </c>
      <c r="AL1781" s="23" t="e">
        <f>VLOOKUP(G1781,[1]Lookups!$V$3:$Y$197,4,FALSE)</f>
        <v>#N/A</v>
      </c>
      <c r="AM1781" s="17" t="str">
        <f>VLOOKUP(X1781,[1]Lookups!$B$3:$C$200,2,FALSE)</f>
        <v>Agriculture</v>
      </c>
      <c r="AN1781" s="17" t="e">
        <f>VLOOKUP(R1781,[1]Lookups!$H$3:$I$69,2,FALSE)</f>
        <v>#N/A</v>
      </c>
      <c r="AO1781" s="17" t="e">
        <f>VLOOKUP(T1781,[1]Lookups!$H$3:$I$69,2,FALSE)</f>
        <v>#N/A</v>
      </c>
      <c r="AP1781" s="17" t="e">
        <f>VLOOKUP(AN1781,[1]Lookups!$N$3:$O$11,2,FALSE)</f>
        <v>#N/A</v>
      </c>
      <c r="AQ1781" s="18" t="e">
        <f>COUNTIFS('[1]Deals (investment)'!$B:$B,$A1781)</f>
        <v>#VALUE!</v>
      </c>
      <c r="AR1781" s="18" t="e">
        <f>COUNTIFS('[1]Deals (investment)'!$B:$B,$A1781,'[1]Deals (investment)'!$T:$T,$AW$1)+COUNTIFS('[1]Deals (investment)'!$B:$B,$A1781,'[1]Deals (investment)'!$T:$T,$AX$1)+COUNTIFS('[1]Deals (investment)'!$B:$B,$A1781,'[1]Deals (investment)'!$T:$T,$AY$1)</f>
        <v>#VALUE!</v>
      </c>
      <c r="AS1781" s="17" t="e">
        <f>SUMIFS('[1]Deals (investment)'!$C:$C,'[1]Deals (investment)'!$B:$B,$A1781)</f>
        <v>#VALUE!</v>
      </c>
      <c r="AT1781" s="17" t="e">
        <f t="shared" si="263"/>
        <v>#VALUE!</v>
      </c>
      <c r="AU1781" s="18" t="e">
        <f>COUNTIF('[1]Deals (Exits)'!$B:$B,A1781)</f>
        <v>#VALUE!</v>
      </c>
      <c r="AV1781" s="17" t="e">
        <f>SUMIFS('[1]Deals (investment)'!$C:$C,'[1]Deals (investment)'!$B:$B,$A1781,'[1]Deals (investment)'!$T:$T,AV$1)</f>
        <v>#VALUE!</v>
      </c>
      <c r="AW1781" s="17" t="e">
        <f>SUMIFS('[1]Deals (investment)'!$C:$C,'[1]Deals (investment)'!$B:$B,$A1781,'[1]Deals (investment)'!$T:$T,AW$1)</f>
        <v>#VALUE!</v>
      </c>
      <c r="AX1781" s="17" t="e">
        <f>SUMIFS('[1]Deals (investment)'!$C:$C,'[1]Deals (investment)'!$B:$B,$A1781,'[1]Deals (investment)'!$T:$T,AX$1)</f>
        <v>#VALUE!</v>
      </c>
      <c r="AY1781" s="17" t="e">
        <f>SUMIFS('[1]Deals (investment)'!$C:$C,'[1]Deals (investment)'!$B:$B,$A1781,'[1]Deals (investment)'!$T:$T,AY$1)</f>
        <v>#VALUE!</v>
      </c>
      <c r="AZ1781" s="17" t="e">
        <f>SUMIFS('[1]Deals (investment)'!$C:$C,'[1]Deals (investment)'!$B:$B,$A1781,'[1]Deals (investment)'!$T:$T,AZ$1)</f>
        <v>#VALUE!</v>
      </c>
      <c r="BA1781" s="17" t="e">
        <f>SUMIFS('[1]Deals (investment)'!$C:$C,'[1]Deals (investment)'!$B:$B,$A1781,'[1]Deals (investment)'!$T:$T,BA$1)</f>
        <v>#VALUE!</v>
      </c>
      <c r="BB1781" s="17" t="e">
        <f>SUMIFS('[1]Deals (investment)'!$C:$C,'[1]Deals (investment)'!$B:$B,$A1781,'[1]Deals (investment)'!$T:$T,BB$1)</f>
        <v>#VALUE!</v>
      </c>
      <c r="BC1781" s="17" t="e">
        <f>SUMIFS('[1]Deals (Exits)'!$C:$C,'[1]Deals (Exits)'!$B:$B,$A1781)</f>
        <v>#VALUE!</v>
      </c>
      <c r="BD1781" s="17" t="e">
        <f>SUMIFS('[1]Deals (investment)'!$C:$C,'[1]Deals (investment)'!$B:$B,$A1781,'[1]Deals (investment)'!$V:$V,BD$1)</f>
        <v>#VALUE!</v>
      </c>
      <c r="BE1781" s="17" t="e">
        <f>SUMIFS('[1]Deals (investment)'!$C:$C,'[1]Deals (investment)'!$B:$B,$A1781,'[1]Deals (investment)'!$V:$V,BE$1)</f>
        <v>#VALUE!</v>
      </c>
      <c r="BF1781" s="17" t="e">
        <f>SUMIFS('[1]Deals (investment)'!$C:$C,'[1]Deals (investment)'!$B:$B,$A1781,'[1]Deals (investment)'!$V:$V,BF$1)</f>
        <v>#VALUE!</v>
      </c>
      <c r="BG1781" s="17" t="e">
        <f>SUMIFS('[1]Deals (investment)'!$C:$C,'[1]Deals (investment)'!$B:$B,$A1781,'[1]Deals (investment)'!$V:$V,BG$1)</f>
        <v>#VALUE!</v>
      </c>
      <c r="BH1781" s="17" t="e">
        <f>SUMIFS('[1]Deals (investment)'!$C:$C,'[1]Deals (investment)'!$B:$B,$A1781,'[1]Deals (investment)'!$V:$V,BH$1)</f>
        <v>#VALUE!</v>
      </c>
      <c r="BI1781" s="17" t="e">
        <f>SUMIFS('[1]Deals (investment)'!$C:$C,'[1]Deals (investment)'!$B:$B,$A1781,'[1]Deals (investment)'!$V:$V,BI$1)</f>
        <v>#VALUE!</v>
      </c>
      <c r="BJ1781" s="17" t="e">
        <f>SUMIFS('[1]Deals (investment)'!$C:$C,'[1]Deals (investment)'!$B:$B,$A1781,'[1]Deals (investment)'!$V:$V,BJ$1)</f>
        <v>#VALUE!</v>
      </c>
      <c r="BK1781" s="17" t="e">
        <f>SUMIFS('[1]Deals (investment)'!$C:$C,'[1]Deals (investment)'!$B:$B,$A1781,'[1]Deals (investment)'!$V:$V,BK$1)</f>
        <v>#VALUE!</v>
      </c>
      <c r="BL1781" s="17" t="e">
        <f>SUMIFS('[1]Deals (investment)'!$C:$C,'[1]Deals (investment)'!$B:$B,$A1781,'[1]Deals (investment)'!$V:$V,BL$1)</f>
        <v>#VALUE!</v>
      </c>
      <c r="BM1781" s="17" t="e">
        <f>SUMIFS('[1]Deals (investment)'!$C:$C,'[1]Deals (investment)'!$B:$B,$A1781,'[1]Deals (investment)'!$V:$V,BM$1)</f>
        <v>#VALUE!</v>
      </c>
      <c r="BN1781" s="15"/>
      <c r="BO1781" s="15"/>
      <c r="BP1781" s="22"/>
      <c r="BQ1781" s="15"/>
      <c r="BR1781" s="15"/>
      <c r="BS1781" s="15"/>
      <c r="BT1781" s="15"/>
      <c r="BU1781" s="15"/>
      <c r="BV1781" s="15"/>
      <c r="BW1781" s="15"/>
      <c r="BX1781" s="15"/>
      <c r="BY1781" s="15"/>
      <c r="BZ1781" s="15"/>
      <c r="CA1781" s="15"/>
      <c r="CB1781" s="15"/>
      <c r="CC1781" s="15"/>
      <c r="CD1781" s="15"/>
      <c r="CE1781" s="15"/>
      <c r="CF1781" s="15"/>
      <c r="CG1781" s="15"/>
      <c r="CH1781" s="15"/>
      <c r="CI1781" s="15"/>
      <c r="CJ1781" s="15"/>
    </row>
    <row r="1782" spans="1:117" ht="12.75">
      <c r="A1782" s="15" t="s">
        <v>11497</v>
      </c>
      <c r="B1782" s="15" t="s">
        <v>11498</v>
      </c>
      <c r="C1782" s="15" t="s">
        <v>58</v>
      </c>
      <c r="D1782" s="16">
        <v>2008</v>
      </c>
      <c r="E1782" s="15" t="s">
        <v>5382</v>
      </c>
      <c r="F1782" s="15"/>
      <c r="G1782" s="15" t="s">
        <v>91</v>
      </c>
      <c r="H1782" s="15"/>
      <c r="I1782" s="15" t="s">
        <v>91</v>
      </c>
      <c r="J1782" s="15"/>
      <c r="K1782" s="17" t="e">
        <f t="shared" si="262"/>
        <v>#VALUE!</v>
      </c>
      <c r="L1782" s="15"/>
      <c r="M1782" s="18" t="e">
        <f t="shared" si="253"/>
        <v>#VALUE!</v>
      </c>
      <c r="N1782" s="15"/>
      <c r="O1782" s="15"/>
      <c r="P1782" s="15"/>
      <c r="Q1782" s="15"/>
      <c r="R1782" s="15"/>
      <c r="S1782" s="19"/>
      <c r="T1782" s="15"/>
      <c r="U1782" s="17"/>
      <c r="V1782" s="15"/>
      <c r="W1782" s="15"/>
      <c r="X1782" s="15" t="s">
        <v>158</v>
      </c>
      <c r="Y1782" s="15" t="s">
        <v>1940</v>
      </c>
      <c r="AB1782" s="20"/>
      <c r="AC1782" s="21" t="s">
        <v>11499</v>
      </c>
      <c r="AD1782" s="21" t="s">
        <v>11500</v>
      </c>
      <c r="AE1782" s="21" t="s">
        <v>11501</v>
      </c>
      <c r="AF1782" s="21" t="s">
        <v>11502</v>
      </c>
      <c r="AG1782" s="22">
        <f t="shared" si="271"/>
        <v>0.45161290322580644</v>
      </c>
      <c r="AH1782" s="15" t="e">
        <f t="shared" si="273"/>
        <v>#VALUE!</v>
      </c>
      <c r="AI1782" s="22" t="e">
        <f>VLOOKUP(A1782,'[1]Deals (investment)'!$B$2:$Z$1497,1,FALSE)</f>
        <v>#N/A</v>
      </c>
      <c r="AJ1782" s="22" t="e">
        <f>VLOOKUP(A1782,'[1]Deals (investment)'!$B$2:$Z$870,15,FALSE)</f>
        <v>#N/A</v>
      </c>
      <c r="AK1782" s="17" t="e">
        <f>VLOOKUP(A1782,'[1]Deals (Exits)'!B:B,1,FALSE)</f>
        <v>#N/A</v>
      </c>
      <c r="AL1782" s="23">
        <f>VLOOKUP(G1782,[1]Lookups!$V$3:$Y$197,4,FALSE)</f>
        <v>0</v>
      </c>
      <c r="AM1782" s="17" t="str">
        <f>VLOOKUP(X1782,[1]Lookups!$B$3:$C$200,2,FALSE)</f>
        <v>Financial Services</v>
      </c>
      <c r="AN1782" s="17" t="e">
        <f>VLOOKUP(R1782,[1]Lookups!$H$3:$I$69,2,FALSE)</f>
        <v>#N/A</v>
      </c>
      <c r="AO1782" s="17" t="e">
        <f>VLOOKUP(T1782,[1]Lookups!$H$3:$I$69,2,FALSE)</f>
        <v>#N/A</v>
      </c>
      <c r="AP1782" s="17" t="e">
        <f>VLOOKUP(AN1782,[1]Lookups!$N$3:$O$11,2,FALSE)</f>
        <v>#N/A</v>
      </c>
      <c r="AQ1782" s="18" t="e">
        <f>COUNTIFS('[1]Deals (investment)'!$B:$B,$A1782)</f>
        <v>#VALUE!</v>
      </c>
      <c r="AR1782" s="18" t="e">
        <f>COUNTIFS('[1]Deals (investment)'!$B:$B,$A1782,'[1]Deals (investment)'!$T:$T,$AW$1)+COUNTIFS('[1]Deals (investment)'!$B:$B,$A1782,'[1]Deals (investment)'!$T:$T,$AX$1)+COUNTIFS('[1]Deals (investment)'!$B:$B,$A1782,'[1]Deals (investment)'!$T:$T,$AY$1)</f>
        <v>#VALUE!</v>
      </c>
      <c r="AS1782" s="17" t="e">
        <f>SUMIFS('[1]Deals (investment)'!$C:$C,'[1]Deals (investment)'!$B:$B,$A1782)</f>
        <v>#VALUE!</v>
      </c>
      <c r="AT1782" s="17" t="e">
        <f t="shared" si="263"/>
        <v>#VALUE!</v>
      </c>
      <c r="AU1782" s="18" t="e">
        <f>COUNTIF('[1]Deals (Exits)'!$B:$B,A1782)</f>
        <v>#VALUE!</v>
      </c>
      <c r="AV1782" s="17" t="e">
        <f>SUMIFS('[1]Deals (investment)'!$C:$C,'[1]Deals (investment)'!$B:$B,$A1782,'[1]Deals (investment)'!$T:$T,AV$1)</f>
        <v>#VALUE!</v>
      </c>
      <c r="AW1782" s="17" t="e">
        <f>SUMIFS('[1]Deals (investment)'!$C:$C,'[1]Deals (investment)'!$B:$B,$A1782,'[1]Deals (investment)'!$T:$T,AW$1)</f>
        <v>#VALUE!</v>
      </c>
      <c r="AX1782" s="17" t="e">
        <f>SUMIFS('[1]Deals (investment)'!$C:$C,'[1]Deals (investment)'!$B:$B,$A1782,'[1]Deals (investment)'!$T:$T,AX$1)</f>
        <v>#VALUE!</v>
      </c>
      <c r="AY1782" s="17" t="e">
        <f>SUMIFS('[1]Deals (investment)'!$C:$C,'[1]Deals (investment)'!$B:$B,$A1782,'[1]Deals (investment)'!$T:$T,AY$1)</f>
        <v>#VALUE!</v>
      </c>
      <c r="AZ1782" s="17" t="e">
        <f>SUMIFS('[1]Deals (investment)'!$C:$C,'[1]Deals (investment)'!$B:$B,$A1782,'[1]Deals (investment)'!$T:$T,AZ$1)</f>
        <v>#VALUE!</v>
      </c>
      <c r="BA1782" s="17" t="e">
        <f>SUMIFS('[1]Deals (investment)'!$C:$C,'[1]Deals (investment)'!$B:$B,$A1782,'[1]Deals (investment)'!$T:$T,BA$1)</f>
        <v>#VALUE!</v>
      </c>
      <c r="BB1782" s="17" t="e">
        <f>SUMIFS('[1]Deals (investment)'!$C:$C,'[1]Deals (investment)'!$B:$B,$A1782,'[1]Deals (investment)'!$T:$T,BB$1)</f>
        <v>#VALUE!</v>
      </c>
      <c r="BC1782" s="17" t="e">
        <f>SUMIFS('[1]Deals (Exits)'!$C:$C,'[1]Deals (Exits)'!$B:$B,$A1782)</f>
        <v>#VALUE!</v>
      </c>
      <c r="BD1782" s="17" t="e">
        <f>SUMIFS('[1]Deals (investment)'!$C:$C,'[1]Deals (investment)'!$B:$B,$A1782,'[1]Deals (investment)'!$V:$V,BD$1)</f>
        <v>#VALUE!</v>
      </c>
      <c r="BE1782" s="17" t="e">
        <f>SUMIFS('[1]Deals (investment)'!$C:$C,'[1]Deals (investment)'!$B:$B,$A1782,'[1]Deals (investment)'!$V:$V,BE$1)</f>
        <v>#VALUE!</v>
      </c>
      <c r="BF1782" s="17" t="e">
        <f>SUMIFS('[1]Deals (investment)'!$C:$C,'[1]Deals (investment)'!$B:$B,$A1782,'[1]Deals (investment)'!$V:$V,BF$1)</f>
        <v>#VALUE!</v>
      </c>
      <c r="BG1782" s="17" t="e">
        <f>SUMIFS('[1]Deals (investment)'!$C:$C,'[1]Deals (investment)'!$B:$B,$A1782,'[1]Deals (investment)'!$V:$V,BG$1)</f>
        <v>#VALUE!</v>
      </c>
      <c r="BH1782" s="17" t="e">
        <f>SUMIFS('[1]Deals (investment)'!$C:$C,'[1]Deals (investment)'!$B:$B,$A1782,'[1]Deals (investment)'!$V:$V,BH$1)</f>
        <v>#VALUE!</v>
      </c>
      <c r="BI1782" s="17" t="e">
        <f>SUMIFS('[1]Deals (investment)'!$C:$C,'[1]Deals (investment)'!$B:$B,$A1782,'[1]Deals (investment)'!$V:$V,BI$1)</f>
        <v>#VALUE!</v>
      </c>
      <c r="BJ1782" s="17" t="e">
        <f>SUMIFS('[1]Deals (investment)'!$C:$C,'[1]Deals (investment)'!$B:$B,$A1782,'[1]Deals (investment)'!$V:$V,BJ$1)</f>
        <v>#VALUE!</v>
      </c>
      <c r="BK1782" s="17" t="e">
        <f>SUMIFS('[1]Deals (investment)'!$C:$C,'[1]Deals (investment)'!$B:$B,$A1782,'[1]Deals (investment)'!$V:$V,BK$1)</f>
        <v>#VALUE!</v>
      </c>
      <c r="BL1782" s="17" t="e">
        <f>SUMIFS('[1]Deals (investment)'!$C:$C,'[1]Deals (investment)'!$B:$B,$A1782,'[1]Deals (investment)'!$V:$V,BL$1)</f>
        <v>#VALUE!</v>
      </c>
      <c r="BM1782" s="17" t="e">
        <f>SUMIFS('[1]Deals (investment)'!$C:$C,'[1]Deals (investment)'!$B:$B,$A1782,'[1]Deals (investment)'!$V:$V,BM$1)</f>
        <v>#VALUE!</v>
      </c>
      <c r="BN1782" s="15"/>
      <c r="BO1782" s="15"/>
      <c r="BP1782" s="22"/>
      <c r="BQ1782" s="15"/>
      <c r="BR1782" s="15"/>
      <c r="BS1782" s="15"/>
      <c r="BT1782" s="15"/>
      <c r="BU1782" s="15"/>
      <c r="BV1782" s="15"/>
      <c r="BW1782" s="15"/>
      <c r="BX1782" s="15"/>
      <c r="BY1782" s="15"/>
      <c r="BZ1782" s="15"/>
      <c r="CA1782" s="15"/>
      <c r="CB1782" s="15"/>
      <c r="CC1782" s="15"/>
      <c r="CD1782" s="15"/>
      <c r="CE1782" s="15"/>
      <c r="CF1782" s="15"/>
      <c r="CG1782" s="15"/>
      <c r="CH1782" s="15"/>
      <c r="CI1782" s="15"/>
      <c r="CJ1782" s="15"/>
    </row>
    <row r="1783" spans="1:117" ht="12.75">
      <c r="A1783" s="15" t="s">
        <v>11503</v>
      </c>
      <c r="B1783" s="15" t="s">
        <v>11504</v>
      </c>
      <c r="C1783" s="15"/>
      <c r="D1783" s="16">
        <v>2013</v>
      </c>
      <c r="E1783" s="15" t="s">
        <v>5650</v>
      </c>
      <c r="F1783" s="15"/>
      <c r="G1783" s="15"/>
      <c r="H1783" s="15"/>
      <c r="I1783" s="15"/>
      <c r="J1783" s="15"/>
      <c r="K1783" s="17" t="e">
        <f t="shared" si="262"/>
        <v>#VALUE!</v>
      </c>
      <c r="L1783" s="15"/>
      <c r="M1783" s="18" t="e">
        <f t="shared" si="253"/>
        <v>#VALUE!</v>
      </c>
      <c r="N1783" s="15"/>
      <c r="O1783" s="15"/>
      <c r="P1783" s="15"/>
      <c r="Q1783" s="15"/>
      <c r="R1783" s="15"/>
      <c r="S1783" s="19"/>
      <c r="T1783" s="15"/>
      <c r="U1783" s="17"/>
      <c r="V1783" s="15" t="s">
        <v>11505</v>
      </c>
      <c r="W1783" s="15"/>
      <c r="X1783" s="15" t="s">
        <v>404</v>
      </c>
      <c r="Y1783" s="15" t="s">
        <v>11506</v>
      </c>
      <c r="AB1783" s="20"/>
      <c r="AC1783" s="21" t="s">
        <v>11507</v>
      </c>
      <c r="AD1783" s="21" t="s">
        <v>11508</v>
      </c>
      <c r="AE1783" s="21" t="s">
        <v>11509</v>
      </c>
      <c r="AF1783" s="21" t="s">
        <v>11510</v>
      </c>
      <c r="AG1783" s="22">
        <f t="shared" si="271"/>
        <v>0.38709677419354838</v>
      </c>
      <c r="AH1783" s="15" t="str">
        <f t="shared" si="273"/>
        <v/>
      </c>
      <c r="AI1783" s="22" t="e">
        <f>VLOOKUP(A1783,'[1]Deals (investment)'!$B$2:$Z$1497,1,FALSE)</f>
        <v>#N/A</v>
      </c>
      <c r="AJ1783" s="22" t="e">
        <f>VLOOKUP(A1783,'[1]Deals (investment)'!$B$2:$Z$870,15,FALSE)</f>
        <v>#N/A</v>
      </c>
      <c r="AK1783" s="17" t="e">
        <f>VLOOKUP(A1783,'[1]Deals (Exits)'!B:B,1,FALSE)</f>
        <v>#N/A</v>
      </c>
      <c r="AL1783" s="23" t="e">
        <f>VLOOKUP(G1783,[1]Lookups!$V$3:$Y$197,4,FALSE)</f>
        <v>#N/A</v>
      </c>
      <c r="AM1783" s="17" t="str">
        <f>VLOOKUP(X1783,[1]Lookups!$B$3:$C$200,2,FALSE)</f>
        <v>Other Technologies &amp; Information Technology</v>
      </c>
      <c r="AN1783" s="17" t="e">
        <f>VLOOKUP(R1783,[1]Lookups!$H$3:$I$69,2,FALSE)</f>
        <v>#N/A</v>
      </c>
      <c r="AO1783" s="17" t="e">
        <f>VLOOKUP(T1783,[1]Lookups!$H$3:$I$69,2,FALSE)</f>
        <v>#N/A</v>
      </c>
      <c r="AP1783" s="17" t="e">
        <f>VLOOKUP(AN1783,[1]Lookups!$N$3:$O$11,2,FALSE)</f>
        <v>#N/A</v>
      </c>
      <c r="AQ1783" s="18" t="e">
        <f>COUNTIFS('[1]Deals (investment)'!$B:$B,$A1783)</f>
        <v>#VALUE!</v>
      </c>
      <c r="AR1783" s="18" t="e">
        <f>COUNTIFS('[1]Deals (investment)'!$B:$B,$A1783,'[1]Deals (investment)'!$T:$T,$AW$1)+COUNTIFS('[1]Deals (investment)'!$B:$B,$A1783,'[1]Deals (investment)'!$T:$T,$AX$1)+COUNTIFS('[1]Deals (investment)'!$B:$B,$A1783,'[1]Deals (investment)'!$T:$T,$AY$1)</f>
        <v>#VALUE!</v>
      </c>
      <c r="AS1783" s="17" t="e">
        <f>SUMIFS('[1]Deals (investment)'!$C:$C,'[1]Deals (investment)'!$B:$B,$A1783)</f>
        <v>#VALUE!</v>
      </c>
      <c r="AT1783" s="17" t="e">
        <f t="shared" si="263"/>
        <v>#VALUE!</v>
      </c>
      <c r="AU1783" s="18" t="e">
        <f>COUNTIF('[1]Deals (Exits)'!$B:$B,A1783)</f>
        <v>#VALUE!</v>
      </c>
      <c r="AV1783" s="17" t="e">
        <f>SUMIFS('[1]Deals (investment)'!$C:$C,'[1]Deals (investment)'!$B:$B,$A1783,'[1]Deals (investment)'!$T:$T,AV$1)</f>
        <v>#VALUE!</v>
      </c>
      <c r="AW1783" s="17" t="e">
        <f>SUMIFS('[1]Deals (investment)'!$C:$C,'[1]Deals (investment)'!$B:$B,$A1783,'[1]Deals (investment)'!$T:$T,AW$1)</f>
        <v>#VALUE!</v>
      </c>
      <c r="AX1783" s="17" t="e">
        <f>SUMIFS('[1]Deals (investment)'!$C:$C,'[1]Deals (investment)'!$B:$B,$A1783,'[1]Deals (investment)'!$T:$T,AX$1)</f>
        <v>#VALUE!</v>
      </c>
      <c r="AY1783" s="17" t="e">
        <f>SUMIFS('[1]Deals (investment)'!$C:$C,'[1]Deals (investment)'!$B:$B,$A1783,'[1]Deals (investment)'!$T:$T,AY$1)</f>
        <v>#VALUE!</v>
      </c>
      <c r="AZ1783" s="17" t="e">
        <f>SUMIFS('[1]Deals (investment)'!$C:$C,'[1]Deals (investment)'!$B:$B,$A1783,'[1]Deals (investment)'!$T:$T,AZ$1)</f>
        <v>#VALUE!</v>
      </c>
      <c r="BA1783" s="17" t="e">
        <f>SUMIFS('[1]Deals (investment)'!$C:$C,'[1]Deals (investment)'!$B:$B,$A1783,'[1]Deals (investment)'!$T:$T,BA$1)</f>
        <v>#VALUE!</v>
      </c>
      <c r="BB1783" s="17" t="e">
        <f>SUMIFS('[1]Deals (investment)'!$C:$C,'[1]Deals (investment)'!$B:$B,$A1783,'[1]Deals (investment)'!$T:$T,BB$1)</f>
        <v>#VALUE!</v>
      </c>
      <c r="BC1783" s="17" t="e">
        <f>SUMIFS('[1]Deals (Exits)'!$C:$C,'[1]Deals (Exits)'!$B:$B,$A1783)</f>
        <v>#VALUE!</v>
      </c>
      <c r="BD1783" s="17" t="e">
        <f>SUMIFS('[1]Deals (investment)'!$C:$C,'[1]Deals (investment)'!$B:$B,$A1783,'[1]Deals (investment)'!$V:$V,BD$1)</f>
        <v>#VALUE!</v>
      </c>
      <c r="BE1783" s="17" t="e">
        <f>SUMIFS('[1]Deals (investment)'!$C:$C,'[1]Deals (investment)'!$B:$B,$A1783,'[1]Deals (investment)'!$V:$V,BE$1)</f>
        <v>#VALUE!</v>
      </c>
      <c r="BF1783" s="17" t="e">
        <f>SUMIFS('[1]Deals (investment)'!$C:$C,'[1]Deals (investment)'!$B:$B,$A1783,'[1]Deals (investment)'!$V:$V,BF$1)</f>
        <v>#VALUE!</v>
      </c>
      <c r="BG1783" s="17" t="e">
        <f>SUMIFS('[1]Deals (investment)'!$C:$C,'[1]Deals (investment)'!$B:$B,$A1783,'[1]Deals (investment)'!$V:$V,BG$1)</f>
        <v>#VALUE!</v>
      </c>
      <c r="BH1783" s="17" t="e">
        <f>SUMIFS('[1]Deals (investment)'!$C:$C,'[1]Deals (investment)'!$B:$B,$A1783,'[1]Deals (investment)'!$V:$V,BH$1)</f>
        <v>#VALUE!</v>
      </c>
      <c r="BI1783" s="17" t="e">
        <f>SUMIFS('[1]Deals (investment)'!$C:$C,'[1]Deals (investment)'!$B:$B,$A1783,'[1]Deals (investment)'!$V:$V,BI$1)</f>
        <v>#VALUE!</v>
      </c>
      <c r="BJ1783" s="17" t="e">
        <f>SUMIFS('[1]Deals (investment)'!$C:$C,'[1]Deals (investment)'!$B:$B,$A1783,'[1]Deals (investment)'!$V:$V,BJ$1)</f>
        <v>#VALUE!</v>
      </c>
      <c r="BK1783" s="17" t="e">
        <f>SUMIFS('[1]Deals (investment)'!$C:$C,'[1]Deals (investment)'!$B:$B,$A1783,'[1]Deals (investment)'!$V:$V,BK$1)</f>
        <v>#VALUE!</v>
      </c>
      <c r="BL1783" s="17" t="e">
        <f>SUMIFS('[1]Deals (investment)'!$C:$C,'[1]Deals (investment)'!$B:$B,$A1783,'[1]Deals (investment)'!$V:$V,BL$1)</f>
        <v>#VALUE!</v>
      </c>
      <c r="BM1783" s="17" t="e">
        <f>SUMIFS('[1]Deals (investment)'!$C:$C,'[1]Deals (investment)'!$B:$B,$A1783,'[1]Deals (investment)'!$V:$V,BM$1)</f>
        <v>#VALUE!</v>
      </c>
      <c r="BN1783" s="15"/>
      <c r="BO1783" s="15"/>
      <c r="BP1783" s="22"/>
      <c r="BQ1783" s="15"/>
      <c r="BR1783" s="15"/>
      <c r="BS1783" s="15"/>
      <c r="BT1783" s="15"/>
      <c r="BU1783" s="15"/>
      <c r="BV1783" s="15"/>
      <c r="BW1783" s="15"/>
      <c r="BX1783" s="15"/>
      <c r="BY1783" s="15"/>
      <c r="BZ1783" s="15"/>
      <c r="CA1783" s="15"/>
      <c r="CB1783" s="15"/>
      <c r="CC1783" s="15"/>
      <c r="CD1783" s="15"/>
      <c r="CE1783" s="15"/>
      <c r="CF1783" s="15"/>
      <c r="CG1783" s="15"/>
      <c r="CH1783" s="15"/>
      <c r="CI1783" s="15"/>
      <c r="CJ1783" s="15"/>
    </row>
    <row r="1784" spans="1:117" ht="12.75">
      <c r="A1784" s="15" t="s">
        <v>11511</v>
      </c>
      <c r="B1784" s="15" t="s">
        <v>11512</v>
      </c>
      <c r="C1784" s="15" t="s">
        <v>58</v>
      </c>
      <c r="D1784" s="16">
        <v>2018</v>
      </c>
      <c r="E1784" s="15" t="s">
        <v>9500</v>
      </c>
      <c r="F1784" s="15"/>
      <c r="G1784" s="15"/>
      <c r="H1784" s="15"/>
      <c r="I1784" s="15"/>
      <c r="J1784" s="15"/>
      <c r="K1784" s="17" t="e">
        <f t="shared" si="262"/>
        <v>#VALUE!</v>
      </c>
      <c r="L1784" s="15"/>
      <c r="M1784" s="18" t="e">
        <f t="shared" si="253"/>
        <v>#VALUE!</v>
      </c>
      <c r="N1784" s="15"/>
      <c r="O1784" s="15"/>
      <c r="P1784" s="15"/>
      <c r="Q1784" s="15"/>
      <c r="R1784" s="15"/>
      <c r="S1784" s="19"/>
      <c r="T1784" s="15"/>
      <c r="U1784" s="17"/>
      <c r="V1784" s="15" t="s">
        <v>11513</v>
      </c>
      <c r="W1784" s="15"/>
      <c r="X1784" s="15" t="s">
        <v>64</v>
      </c>
      <c r="Y1784" s="15" t="s">
        <v>5289</v>
      </c>
      <c r="AB1784" s="20"/>
      <c r="AC1784" s="21" t="s">
        <v>11514</v>
      </c>
      <c r="AD1784" s="21" t="s">
        <v>11515</v>
      </c>
      <c r="AE1784" s="21" t="s">
        <v>11516</v>
      </c>
      <c r="AF1784" s="15" t="s">
        <v>312</v>
      </c>
      <c r="AG1784" s="22">
        <f t="shared" si="271"/>
        <v>0.41935483870967744</v>
      </c>
      <c r="AH1784" s="15" t="str">
        <f t="shared" si="273"/>
        <v/>
      </c>
      <c r="AI1784" s="22" t="e">
        <f>VLOOKUP(A1784,'[1]Deals (investment)'!$B$2:$Z$1497,1,FALSE)</f>
        <v>#N/A</v>
      </c>
      <c r="AJ1784" s="22" t="e">
        <f>VLOOKUP(A1784,'[1]Deals (investment)'!$B$2:$Z$870,15,FALSE)</f>
        <v>#N/A</v>
      </c>
      <c r="AK1784" s="17" t="e">
        <f>VLOOKUP(A1784,'[1]Deals (Exits)'!B:B,1,FALSE)</f>
        <v>#N/A</v>
      </c>
      <c r="AL1784" s="23" t="e">
        <f>VLOOKUP(G1784,[1]Lookups!$V$3:$Y$197,4,FALSE)</f>
        <v>#N/A</v>
      </c>
      <c r="AM1784" s="17" t="str">
        <f>VLOOKUP(X1784,[1]Lookups!$B$3:$C$200,2,FALSE)</f>
        <v>E-commerce &amp; Retail</v>
      </c>
      <c r="AN1784" s="17" t="e">
        <f>VLOOKUP(R1784,[1]Lookups!$H$3:$I$69,2,FALSE)</f>
        <v>#N/A</v>
      </c>
      <c r="AO1784" s="17" t="e">
        <f>VLOOKUP(T1784,[1]Lookups!$H$3:$I$69,2,FALSE)</f>
        <v>#N/A</v>
      </c>
      <c r="AP1784" s="17" t="e">
        <f>VLOOKUP(AN1784,[1]Lookups!$N$3:$O$11,2,FALSE)</f>
        <v>#N/A</v>
      </c>
      <c r="AQ1784" s="18" t="e">
        <f>COUNTIFS('[1]Deals (investment)'!$B:$B,$A1784)</f>
        <v>#VALUE!</v>
      </c>
      <c r="AR1784" s="18" t="e">
        <f>COUNTIFS('[1]Deals (investment)'!$B:$B,$A1784,'[1]Deals (investment)'!$T:$T,$AW$1)+COUNTIFS('[1]Deals (investment)'!$B:$B,$A1784,'[1]Deals (investment)'!$T:$T,$AX$1)+COUNTIFS('[1]Deals (investment)'!$B:$B,$A1784,'[1]Deals (investment)'!$T:$T,$AY$1)</f>
        <v>#VALUE!</v>
      </c>
      <c r="AS1784" s="17" t="e">
        <f>SUMIFS('[1]Deals (investment)'!$C:$C,'[1]Deals (investment)'!$B:$B,$A1784)</f>
        <v>#VALUE!</v>
      </c>
      <c r="AT1784" s="17" t="e">
        <f t="shared" si="263"/>
        <v>#VALUE!</v>
      </c>
      <c r="AU1784" s="18" t="e">
        <f>COUNTIF('[1]Deals (Exits)'!$B:$B,A1784)</f>
        <v>#VALUE!</v>
      </c>
      <c r="AV1784" s="17" t="e">
        <f>SUMIFS('[1]Deals (investment)'!$C:$C,'[1]Deals (investment)'!$B:$B,$A1784,'[1]Deals (investment)'!$T:$T,AV$1)</f>
        <v>#VALUE!</v>
      </c>
      <c r="AW1784" s="17" t="e">
        <f>SUMIFS('[1]Deals (investment)'!$C:$C,'[1]Deals (investment)'!$B:$B,$A1784,'[1]Deals (investment)'!$T:$T,AW$1)</f>
        <v>#VALUE!</v>
      </c>
      <c r="AX1784" s="17" t="e">
        <f>SUMIFS('[1]Deals (investment)'!$C:$C,'[1]Deals (investment)'!$B:$B,$A1784,'[1]Deals (investment)'!$T:$T,AX$1)</f>
        <v>#VALUE!</v>
      </c>
      <c r="AY1784" s="17" t="e">
        <f>SUMIFS('[1]Deals (investment)'!$C:$C,'[1]Deals (investment)'!$B:$B,$A1784,'[1]Deals (investment)'!$T:$T,AY$1)</f>
        <v>#VALUE!</v>
      </c>
      <c r="AZ1784" s="17" t="e">
        <f>SUMIFS('[1]Deals (investment)'!$C:$C,'[1]Deals (investment)'!$B:$B,$A1784,'[1]Deals (investment)'!$T:$T,AZ$1)</f>
        <v>#VALUE!</v>
      </c>
      <c r="BA1784" s="17" t="e">
        <f>SUMIFS('[1]Deals (investment)'!$C:$C,'[1]Deals (investment)'!$B:$B,$A1784,'[1]Deals (investment)'!$T:$T,BA$1)</f>
        <v>#VALUE!</v>
      </c>
      <c r="BB1784" s="17" t="e">
        <f>SUMIFS('[1]Deals (investment)'!$C:$C,'[1]Deals (investment)'!$B:$B,$A1784,'[1]Deals (investment)'!$T:$T,BB$1)</f>
        <v>#VALUE!</v>
      </c>
      <c r="BC1784" s="17" t="e">
        <f>SUMIFS('[1]Deals (Exits)'!$C:$C,'[1]Deals (Exits)'!$B:$B,$A1784)</f>
        <v>#VALUE!</v>
      </c>
      <c r="BD1784" s="17" t="e">
        <f>SUMIFS('[1]Deals (investment)'!$C:$C,'[1]Deals (investment)'!$B:$B,$A1784,'[1]Deals (investment)'!$V:$V,BD$1)</f>
        <v>#VALUE!</v>
      </c>
      <c r="BE1784" s="17" t="e">
        <f>SUMIFS('[1]Deals (investment)'!$C:$C,'[1]Deals (investment)'!$B:$B,$A1784,'[1]Deals (investment)'!$V:$V,BE$1)</f>
        <v>#VALUE!</v>
      </c>
      <c r="BF1784" s="17" t="e">
        <f>SUMIFS('[1]Deals (investment)'!$C:$C,'[1]Deals (investment)'!$B:$B,$A1784,'[1]Deals (investment)'!$V:$V,BF$1)</f>
        <v>#VALUE!</v>
      </c>
      <c r="BG1784" s="17" t="e">
        <f>SUMIFS('[1]Deals (investment)'!$C:$C,'[1]Deals (investment)'!$B:$B,$A1784,'[1]Deals (investment)'!$V:$V,BG$1)</f>
        <v>#VALUE!</v>
      </c>
      <c r="BH1784" s="17" t="e">
        <f>SUMIFS('[1]Deals (investment)'!$C:$C,'[1]Deals (investment)'!$B:$B,$A1784,'[1]Deals (investment)'!$V:$V,BH$1)</f>
        <v>#VALUE!</v>
      </c>
      <c r="BI1784" s="17" t="e">
        <f>SUMIFS('[1]Deals (investment)'!$C:$C,'[1]Deals (investment)'!$B:$B,$A1784,'[1]Deals (investment)'!$V:$V,BI$1)</f>
        <v>#VALUE!</v>
      </c>
      <c r="BJ1784" s="17" t="e">
        <f>SUMIFS('[1]Deals (investment)'!$C:$C,'[1]Deals (investment)'!$B:$B,$A1784,'[1]Deals (investment)'!$V:$V,BJ$1)</f>
        <v>#VALUE!</v>
      </c>
      <c r="BK1784" s="17" t="e">
        <f>SUMIFS('[1]Deals (investment)'!$C:$C,'[1]Deals (investment)'!$B:$B,$A1784,'[1]Deals (investment)'!$V:$V,BK$1)</f>
        <v>#VALUE!</v>
      </c>
      <c r="BL1784" s="17" t="e">
        <f>SUMIFS('[1]Deals (investment)'!$C:$C,'[1]Deals (investment)'!$B:$B,$A1784,'[1]Deals (investment)'!$V:$V,BL$1)</f>
        <v>#VALUE!</v>
      </c>
      <c r="BM1784" s="17" t="e">
        <f>SUMIFS('[1]Deals (investment)'!$C:$C,'[1]Deals (investment)'!$B:$B,$A1784,'[1]Deals (investment)'!$V:$V,BM$1)</f>
        <v>#VALUE!</v>
      </c>
      <c r="BN1784" s="15"/>
      <c r="BO1784" s="15"/>
      <c r="BP1784" s="22"/>
      <c r="BQ1784" s="15"/>
      <c r="BR1784" s="15"/>
      <c r="BS1784" s="15"/>
      <c r="BT1784" s="15"/>
      <c r="BU1784" s="15"/>
      <c r="BV1784" s="15"/>
      <c r="BW1784" s="15"/>
      <c r="BX1784" s="15"/>
      <c r="BY1784" s="15"/>
      <c r="BZ1784" s="15"/>
      <c r="CA1784" s="15"/>
      <c r="CB1784" s="15"/>
      <c r="CC1784" s="15"/>
      <c r="CD1784" s="15"/>
      <c r="CE1784" s="15"/>
      <c r="CF1784" s="15"/>
      <c r="CG1784" s="15"/>
      <c r="CH1784" s="15"/>
      <c r="CI1784" s="15"/>
      <c r="CJ1784" s="15"/>
    </row>
    <row r="1785" spans="1:117" ht="12.75">
      <c r="A1785" s="15" t="s">
        <v>11517</v>
      </c>
      <c r="B1785" s="15" t="s">
        <v>11518</v>
      </c>
      <c r="C1785" s="15" t="s">
        <v>58</v>
      </c>
      <c r="D1785" s="16">
        <v>2016</v>
      </c>
      <c r="E1785" s="15" t="s">
        <v>340</v>
      </c>
      <c r="F1785" s="15" t="s">
        <v>199</v>
      </c>
      <c r="G1785" s="15" t="s">
        <v>342</v>
      </c>
      <c r="H1785" s="15"/>
      <c r="I1785" s="15" t="s">
        <v>342</v>
      </c>
      <c r="J1785" s="15"/>
      <c r="K1785" s="17" t="e">
        <f t="shared" si="262"/>
        <v>#VALUE!</v>
      </c>
      <c r="L1785" s="15"/>
      <c r="M1785" s="18" t="e">
        <f t="shared" si="253"/>
        <v>#VALUE!</v>
      </c>
      <c r="N1785" s="15"/>
      <c r="O1785" s="15"/>
      <c r="P1785" s="15"/>
      <c r="Q1785" s="15"/>
      <c r="R1785" s="15"/>
      <c r="S1785" s="19"/>
      <c r="T1785" s="15"/>
      <c r="U1785" s="17"/>
      <c r="V1785" s="15" t="s">
        <v>11519</v>
      </c>
      <c r="W1785" s="15">
        <v>0</v>
      </c>
      <c r="X1785" s="15" t="s">
        <v>4025</v>
      </c>
      <c r="Y1785" s="15" t="s">
        <v>11520</v>
      </c>
      <c r="AB1785" s="32">
        <v>43506</v>
      </c>
      <c r="AC1785" s="21" t="s">
        <v>11521</v>
      </c>
      <c r="AD1785" s="21" t="s">
        <v>11522</v>
      </c>
      <c r="AE1785" s="21" t="s">
        <v>11523</v>
      </c>
      <c r="AF1785" s="21" t="s">
        <v>11524</v>
      </c>
      <c r="AG1785" s="22">
        <f t="shared" si="271"/>
        <v>0.58064516129032262</v>
      </c>
      <c r="AH1785" s="15" t="str">
        <f t="shared" si="273"/>
        <v/>
      </c>
      <c r="AI1785" s="22" t="str">
        <f>VLOOKUP(A1785,'[1]Deals (investment)'!$B$2:$Z$1497,1,FALSE)</f>
        <v>ZPOS</v>
      </c>
      <c r="AJ1785" s="22">
        <f>VLOOKUP(A1785,'[1]Deals (investment)'!$B$2:$Z$870,15,FALSE)</f>
        <v>0</v>
      </c>
      <c r="AK1785" s="17" t="e">
        <f>VLOOKUP(A1785,'[1]Deals (Exits)'!B:B,1,FALSE)</f>
        <v>#N/A</v>
      </c>
      <c r="AL1785" s="23">
        <f>VLOOKUP(G1785,[1]Lookups!$V$3:$Y$197,4,FALSE)</f>
        <v>0</v>
      </c>
      <c r="AM1785" s="17" t="str">
        <f>VLOOKUP(X1785,[1]Lookups!$B$3:$C$200,2,FALSE)</f>
        <v>Financial Services</v>
      </c>
      <c r="AN1785" s="17" t="e">
        <f>VLOOKUP(R1785,[1]Lookups!$H$3:$I$69,2,FALSE)</f>
        <v>#N/A</v>
      </c>
      <c r="AO1785" s="17" t="e">
        <f>VLOOKUP(T1785,[1]Lookups!$H$3:$I$69,2,FALSE)</f>
        <v>#N/A</v>
      </c>
      <c r="AP1785" s="17" t="e">
        <f>VLOOKUP(AN1785,[1]Lookups!$N$3:$O$11,2,FALSE)</f>
        <v>#N/A</v>
      </c>
      <c r="AQ1785" s="18" t="e">
        <f>COUNTIFS('[1]Deals (investment)'!$B:$B,$A1785)</f>
        <v>#VALUE!</v>
      </c>
      <c r="AR1785" s="18" t="e">
        <f>COUNTIFS('[1]Deals (investment)'!$B:$B,$A1785,'[1]Deals (investment)'!$T:$T,$AW$1)+COUNTIFS('[1]Deals (investment)'!$B:$B,$A1785,'[1]Deals (investment)'!$T:$T,$AX$1)+COUNTIFS('[1]Deals (investment)'!$B:$B,$A1785,'[1]Deals (investment)'!$T:$T,$AY$1)</f>
        <v>#VALUE!</v>
      </c>
      <c r="AS1785" s="17" t="e">
        <f>SUMIFS('[1]Deals (investment)'!$C:$C,'[1]Deals (investment)'!$B:$B,$A1785)</f>
        <v>#VALUE!</v>
      </c>
      <c r="AT1785" s="17" t="e">
        <f t="shared" si="263"/>
        <v>#VALUE!</v>
      </c>
      <c r="AU1785" s="18" t="e">
        <f>COUNTIF('[1]Deals (Exits)'!$B:$B,A1785)</f>
        <v>#VALUE!</v>
      </c>
      <c r="AV1785" s="17" t="e">
        <f>SUMIFS('[1]Deals (investment)'!$C:$C,'[1]Deals (investment)'!$B:$B,$A1785,'[1]Deals (investment)'!$T:$T,AV$1)</f>
        <v>#VALUE!</v>
      </c>
      <c r="AW1785" s="17" t="e">
        <f>SUMIFS('[1]Deals (investment)'!$C:$C,'[1]Deals (investment)'!$B:$B,$A1785,'[1]Deals (investment)'!$T:$T,AW$1)</f>
        <v>#VALUE!</v>
      </c>
      <c r="AX1785" s="17" t="e">
        <f>SUMIFS('[1]Deals (investment)'!$C:$C,'[1]Deals (investment)'!$B:$B,$A1785,'[1]Deals (investment)'!$T:$T,AX$1)</f>
        <v>#VALUE!</v>
      </c>
      <c r="AY1785" s="17" t="e">
        <f>SUMIFS('[1]Deals (investment)'!$C:$C,'[1]Deals (investment)'!$B:$B,$A1785,'[1]Deals (investment)'!$T:$T,AY$1)</f>
        <v>#VALUE!</v>
      </c>
      <c r="AZ1785" s="17" t="e">
        <f>SUMIFS('[1]Deals (investment)'!$C:$C,'[1]Deals (investment)'!$B:$B,$A1785,'[1]Deals (investment)'!$T:$T,AZ$1)</f>
        <v>#VALUE!</v>
      </c>
      <c r="BA1785" s="17" t="e">
        <f>SUMIFS('[1]Deals (investment)'!$C:$C,'[1]Deals (investment)'!$B:$B,$A1785,'[1]Deals (investment)'!$T:$T,BA$1)</f>
        <v>#VALUE!</v>
      </c>
      <c r="BB1785" s="17" t="e">
        <f>SUMIFS('[1]Deals (investment)'!$C:$C,'[1]Deals (investment)'!$B:$B,$A1785,'[1]Deals (investment)'!$T:$T,BB$1)</f>
        <v>#VALUE!</v>
      </c>
      <c r="BC1785" s="17" t="e">
        <f>SUMIFS('[1]Deals (Exits)'!$C:$C,'[1]Deals (Exits)'!$B:$B,$A1785)</f>
        <v>#VALUE!</v>
      </c>
      <c r="BD1785" s="17" t="e">
        <f>SUMIFS('[1]Deals (investment)'!$C:$C,'[1]Deals (investment)'!$B:$B,$A1785,'[1]Deals (investment)'!$V:$V,BD$1)</f>
        <v>#VALUE!</v>
      </c>
      <c r="BE1785" s="17" t="e">
        <f>SUMIFS('[1]Deals (investment)'!$C:$C,'[1]Deals (investment)'!$B:$B,$A1785,'[1]Deals (investment)'!$V:$V,BE$1)</f>
        <v>#VALUE!</v>
      </c>
      <c r="BF1785" s="17" t="e">
        <f>SUMIFS('[1]Deals (investment)'!$C:$C,'[1]Deals (investment)'!$B:$B,$A1785,'[1]Deals (investment)'!$V:$V,BF$1)</f>
        <v>#VALUE!</v>
      </c>
      <c r="BG1785" s="17" t="e">
        <f>SUMIFS('[1]Deals (investment)'!$C:$C,'[1]Deals (investment)'!$B:$B,$A1785,'[1]Deals (investment)'!$V:$V,BG$1)</f>
        <v>#VALUE!</v>
      </c>
      <c r="BH1785" s="17" t="e">
        <f>SUMIFS('[1]Deals (investment)'!$C:$C,'[1]Deals (investment)'!$B:$B,$A1785,'[1]Deals (investment)'!$V:$V,BH$1)</f>
        <v>#VALUE!</v>
      </c>
      <c r="BI1785" s="17" t="e">
        <f>SUMIFS('[1]Deals (investment)'!$C:$C,'[1]Deals (investment)'!$B:$B,$A1785,'[1]Deals (investment)'!$V:$V,BI$1)</f>
        <v>#VALUE!</v>
      </c>
      <c r="BJ1785" s="17" t="e">
        <f>SUMIFS('[1]Deals (investment)'!$C:$C,'[1]Deals (investment)'!$B:$B,$A1785,'[1]Deals (investment)'!$V:$V,BJ$1)</f>
        <v>#VALUE!</v>
      </c>
      <c r="BK1785" s="17" t="e">
        <f>SUMIFS('[1]Deals (investment)'!$C:$C,'[1]Deals (investment)'!$B:$B,$A1785,'[1]Deals (investment)'!$V:$V,BK$1)</f>
        <v>#VALUE!</v>
      </c>
      <c r="BL1785" s="17" t="e">
        <f>SUMIFS('[1]Deals (investment)'!$C:$C,'[1]Deals (investment)'!$B:$B,$A1785,'[1]Deals (investment)'!$V:$V,BL$1)</f>
        <v>#VALUE!</v>
      </c>
      <c r="BM1785" s="17" t="e">
        <f>SUMIFS('[1]Deals (investment)'!$C:$C,'[1]Deals (investment)'!$B:$B,$A1785,'[1]Deals (investment)'!$V:$V,BM$1)</f>
        <v>#VALUE!</v>
      </c>
      <c r="BN1785" s="15"/>
      <c r="BO1785" s="15"/>
      <c r="BP1785" s="22"/>
      <c r="BQ1785" s="15"/>
      <c r="BR1785" s="15"/>
      <c r="BS1785" s="15"/>
      <c r="BT1785" s="15"/>
      <c r="BU1785" s="15"/>
      <c r="BV1785" s="15"/>
      <c r="BW1785" s="15"/>
      <c r="BX1785" s="15"/>
      <c r="BY1785" s="15"/>
      <c r="BZ1785" s="15"/>
      <c r="CA1785" s="15"/>
      <c r="CB1785" s="15"/>
      <c r="CC1785" s="15"/>
      <c r="CD1785" s="15" t="str">
        <f t="shared" ref="CD1785:CD1786" si="277">CONCATENATE(A1785,B1785,C1785)</f>
        <v>ZPOSZ'POS is a mobile app that allows you to record your business transactions to make it easy for you to know how well your business is performing.Active</v>
      </c>
      <c r="CE1785" s="15"/>
      <c r="CF1785" s="15"/>
      <c r="CG1785" s="15"/>
      <c r="CH1785" s="15"/>
      <c r="CI1785" s="15"/>
      <c r="CJ1785" s="15"/>
    </row>
    <row r="1786" spans="1:117" ht="12.75">
      <c r="A1786" s="15" t="s">
        <v>11525</v>
      </c>
      <c r="B1786" s="15" t="s">
        <v>11526</v>
      </c>
      <c r="C1786" s="15" t="s">
        <v>58</v>
      </c>
      <c r="D1786" s="16">
        <v>2015</v>
      </c>
      <c r="E1786" s="15" t="s">
        <v>1324</v>
      </c>
      <c r="F1786" s="15"/>
      <c r="G1786" s="15" t="s">
        <v>1325</v>
      </c>
      <c r="H1786" s="15"/>
      <c r="I1786" s="15" t="s">
        <v>1325</v>
      </c>
      <c r="J1786" s="15"/>
      <c r="K1786" s="17" t="e">
        <f t="shared" si="262"/>
        <v>#VALUE!</v>
      </c>
      <c r="L1786" s="15"/>
      <c r="M1786" s="18" t="e">
        <f t="shared" si="253"/>
        <v>#VALUE!</v>
      </c>
      <c r="N1786" s="15"/>
      <c r="O1786" s="15"/>
      <c r="P1786" s="15"/>
      <c r="Q1786" s="15"/>
      <c r="R1786" s="15"/>
      <c r="S1786" s="19"/>
      <c r="T1786" s="15"/>
      <c r="U1786" s="17"/>
      <c r="V1786" s="15" t="s">
        <v>11421</v>
      </c>
      <c r="W1786" s="15"/>
      <c r="X1786" s="15" t="s">
        <v>404</v>
      </c>
      <c r="Y1786" s="15" t="s">
        <v>11527</v>
      </c>
      <c r="AB1786" s="20" t="s">
        <v>286</v>
      </c>
      <c r="AC1786" s="21" t="s">
        <v>11528</v>
      </c>
      <c r="AD1786" s="21" t="s">
        <v>11529</v>
      </c>
      <c r="AE1786" s="15"/>
      <c r="AF1786" s="21" t="s">
        <v>11530</v>
      </c>
      <c r="AG1786" s="22">
        <f t="shared" si="271"/>
        <v>0.4838709677419355</v>
      </c>
      <c r="AH1786" s="15" t="str">
        <f t="shared" si="273"/>
        <v/>
      </c>
      <c r="AI1786" s="22" t="str">
        <f>VLOOKUP(A1786,'[1]Deals (investment)'!$B$2:$Z$1497,1,FALSE)</f>
        <v>ZayRide</v>
      </c>
      <c r="AJ1786" s="22">
        <f>VLOOKUP(A1786,'[1]Deals (investment)'!$B$2:$Z$870,15,FALSE)</f>
        <v>1</v>
      </c>
      <c r="AK1786" s="17" t="e">
        <f>VLOOKUP(A1786,'[1]Deals (Exits)'!B:B,1,FALSE)</f>
        <v>#N/A</v>
      </c>
      <c r="AL1786" s="23">
        <f>VLOOKUP(G1786,[1]Lookups!$V$3:$Y$197,4,FALSE)</f>
        <v>0</v>
      </c>
      <c r="AM1786" s="17" t="str">
        <f>VLOOKUP(X1786,[1]Lookups!$B$3:$C$200,2,FALSE)</f>
        <v>Other Technologies &amp; Information Technology</v>
      </c>
      <c r="AN1786" s="17" t="e">
        <f>VLOOKUP(R1786,[1]Lookups!$H$3:$I$69,2,FALSE)</f>
        <v>#N/A</v>
      </c>
      <c r="AO1786" s="17" t="e">
        <f>VLOOKUP(T1786,[1]Lookups!$H$3:$I$69,2,FALSE)</f>
        <v>#N/A</v>
      </c>
      <c r="AP1786" s="17" t="e">
        <f>VLOOKUP(AN1786,[1]Lookups!$N$3:$O$11,2,FALSE)</f>
        <v>#N/A</v>
      </c>
      <c r="AQ1786" s="18" t="e">
        <f>COUNTIFS('[1]Deals (investment)'!$B:$B,$A1786)</f>
        <v>#VALUE!</v>
      </c>
      <c r="AR1786" s="18" t="e">
        <f>COUNTIFS('[1]Deals (investment)'!$B:$B,$A1786,'[1]Deals (investment)'!$T:$T,$AW$1)+COUNTIFS('[1]Deals (investment)'!$B:$B,$A1786,'[1]Deals (investment)'!$T:$T,$AX$1)+COUNTIFS('[1]Deals (investment)'!$B:$B,$A1786,'[1]Deals (investment)'!$T:$T,$AY$1)</f>
        <v>#VALUE!</v>
      </c>
      <c r="AS1786" s="17" t="e">
        <f>SUMIFS('[1]Deals (investment)'!$C:$C,'[1]Deals (investment)'!$B:$B,$A1786)</f>
        <v>#VALUE!</v>
      </c>
      <c r="AT1786" s="17" t="e">
        <f t="shared" si="263"/>
        <v>#VALUE!</v>
      </c>
      <c r="AU1786" s="18" t="e">
        <f>COUNTIF('[1]Deals (Exits)'!$B:$B,A1786)</f>
        <v>#VALUE!</v>
      </c>
      <c r="AV1786" s="17" t="e">
        <f>SUMIFS('[1]Deals (investment)'!$C:$C,'[1]Deals (investment)'!$B:$B,$A1786,'[1]Deals (investment)'!$T:$T,AV$1)</f>
        <v>#VALUE!</v>
      </c>
      <c r="AW1786" s="17" t="e">
        <f>SUMIFS('[1]Deals (investment)'!$C:$C,'[1]Deals (investment)'!$B:$B,$A1786,'[1]Deals (investment)'!$T:$T,AW$1)</f>
        <v>#VALUE!</v>
      </c>
      <c r="AX1786" s="17" t="e">
        <f>SUMIFS('[1]Deals (investment)'!$C:$C,'[1]Deals (investment)'!$B:$B,$A1786,'[1]Deals (investment)'!$T:$T,AX$1)</f>
        <v>#VALUE!</v>
      </c>
      <c r="AY1786" s="17" t="e">
        <f>SUMIFS('[1]Deals (investment)'!$C:$C,'[1]Deals (investment)'!$B:$B,$A1786,'[1]Deals (investment)'!$T:$T,AY$1)</f>
        <v>#VALUE!</v>
      </c>
      <c r="AZ1786" s="17" t="e">
        <f>SUMIFS('[1]Deals (investment)'!$C:$C,'[1]Deals (investment)'!$B:$B,$A1786,'[1]Deals (investment)'!$T:$T,AZ$1)</f>
        <v>#VALUE!</v>
      </c>
      <c r="BA1786" s="17" t="e">
        <f>SUMIFS('[1]Deals (investment)'!$C:$C,'[1]Deals (investment)'!$B:$B,$A1786,'[1]Deals (investment)'!$T:$T,BA$1)</f>
        <v>#VALUE!</v>
      </c>
      <c r="BB1786" s="17" t="e">
        <f>SUMIFS('[1]Deals (investment)'!$C:$C,'[1]Deals (investment)'!$B:$B,$A1786,'[1]Deals (investment)'!$T:$T,BB$1)</f>
        <v>#VALUE!</v>
      </c>
      <c r="BC1786" s="17" t="e">
        <f>SUMIFS('[1]Deals (Exits)'!$C:$C,'[1]Deals (Exits)'!$B:$B,$A1786)</f>
        <v>#VALUE!</v>
      </c>
      <c r="BD1786" s="17" t="e">
        <f>SUMIFS('[1]Deals (investment)'!$C:$C,'[1]Deals (investment)'!$B:$B,$A1786,'[1]Deals (investment)'!$V:$V,BD$1)</f>
        <v>#VALUE!</v>
      </c>
      <c r="BE1786" s="17" t="e">
        <f>SUMIFS('[1]Deals (investment)'!$C:$C,'[1]Deals (investment)'!$B:$B,$A1786,'[1]Deals (investment)'!$V:$V,BE$1)</f>
        <v>#VALUE!</v>
      </c>
      <c r="BF1786" s="17" t="e">
        <f>SUMIFS('[1]Deals (investment)'!$C:$C,'[1]Deals (investment)'!$B:$B,$A1786,'[1]Deals (investment)'!$V:$V,BF$1)</f>
        <v>#VALUE!</v>
      </c>
      <c r="BG1786" s="17" t="e">
        <f>SUMIFS('[1]Deals (investment)'!$C:$C,'[1]Deals (investment)'!$B:$B,$A1786,'[1]Deals (investment)'!$V:$V,BG$1)</f>
        <v>#VALUE!</v>
      </c>
      <c r="BH1786" s="17" t="e">
        <f>SUMIFS('[1]Deals (investment)'!$C:$C,'[1]Deals (investment)'!$B:$B,$A1786,'[1]Deals (investment)'!$V:$V,BH$1)</f>
        <v>#VALUE!</v>
      </c>
      <c r="BI1786" s="17" t="e">
        <f>SUMIFS('[1]Deals (investment)'!$C:$C,'[1]Deals (investment)'!$B:$B,$A1786,'[1]Deals (investment)'!$V:$V,BI$1)</f>
        <v>#VALUE!</v>
      </c>
      <c r="BJ1786" s="17" t="e">
        <f>SUMIFS('[1]Deals (investment)'!$C:$C,'[1]Deals (investment)'!$B:$B,$A1786,'[1]Deals (investment)'!$V:$V,BJ$1)</f>
        <v>#VALUE!</v>
      </c>
      <c r="BK1786" s="17" t="e">
        <f>SUMIFS('[1]Deals (investment)'!$C:$C,'[1]Deals (investment)'!$B:$B,$A1786,'[1]Deals (investment)'!$V:$V,BK$1)</f>
        <v>#VALUE!</v>
      </c>
      <c r="BL1786" s="17" t="e">
        <f>SUMIFS('[1]Deals (investment)'!$C:$C,'[1]Deals (investment)'!$B:$B,$A1786,'[1]Deals (investment)'!$V:$V,BL$1)</f>
        <v>#VALUE!</v>
      </c>
      <c r="BM1786" s="17" t="e">
        <f>SUMIFS('[1]Deals (investment)'!$C:$C,'[1]Deals (investment)'!$B:$B,$A1786,'[1]Deals (investment)'!$V:$V,BM$1)</f>
        <v>#VALUE!</v>
      </c>
      <c r="BN1786" s="15"/>
      <c r="BO1786" s="15"/>
      <c r="BP1786" s="22"/>
      <c r="BQ1786" s="15"/>
      <c r="BR1786" s="15"/>
      <c r="BS1786" s="15"/>
      <c r="BT1786" s="15"/>
      <c r="BU1786" s="15"/>
      <c r="BV1786" s="15"/>
      <c r="BW1786" s="15"/>
      <c r="BX1786" s="15"/>
      <c r="BY1786" s="15"/>
      <c r="BZ1786" s="15"/>
      <c r="CA1786" s="15"/>
      <c r="CB1786" s="15"/>
      <c r="CC1786" s="15"/>
      <c r="CD1786" s="15" t="str">
        <f t="shared" si="277"/>
        <v>ZayRideZayRide is a customer centric on-demand taxi service offering fastActive</v>
      </c>
      <c r="CE1786" s="15"/>
      <c r="CF1786" s="15"/>
      <c r="CG1786" s="15"/>
      <c r="CH1786" s="15"/>
      <c r="CI1786" s="15"/>
      <c r="CJ1786" s="15"/>
      <c r="DM1786">
        <v>794</v>
      </c>
    </row>
    <row r="1787" spans="1:117" ht="12.75">
      <c r="A1787" s="15" t="s">
        <v>11531</v>
      </c>
      <c r="B1787" s="15" t="s">
        <v>11532</v>
      </c>
      <c r="C1787" s="15" t="s">
        <v>58</v>
      </c>
      <c r="D1787" s="16">
        <v>2016</v>
      </c>
      <c r="E1787" s="15" t="s">
        <v>117</v>
      </c>
      <c r="F1787" s="15" t="s">
        <v>199</v>
      </c>
      <c r="G1787" s="15" t="s">
        <v>118</v>
      </c>
      <c r="H1787" s="15"/>
      <c r="I1787" s="15" t="s">
        <v>118</v>
      </c>
      <c r="J1787" s="15"/>
      <c r="K1787" s="17" t="e">
        <f t="shared" si="262"/>
        <v>#VALUE!</v>
      </c>
      <c r="L1787" s="15"/>
      <c r="M1787" s="18" t="e">
        <f t="shared" si="253"/>
        <v>#VALUE!</v>
      </c>
      <c r="N1787" s="15"/>
      <c r="O1787" s="15"/>
      <c r="P1787" s="15"/>
      <c r="Q1787" s="24" t="e">
        <f ca="1">_xludf.MAXIFS('[1]Deals (investment)'!A:A,'[1]Deals (investment)'!B:B,A1787)</f>
        <v>#NAME?</v>
      </c>
      <c r="R1787" s="15"/>
      <c r="S1787" s="19"/>
      <c r="T1787" s="15"/>
      <c r="U1787" s="17"/>
      <c r="V1787" s="15" t="s">
        <v>11533</v>
      </c>
      <c r="W1787" s="15">
        <v>1</v>
      </c>
      <c r="X1787" s="15" t="s">
        <v>191</v>
      </c>
      <c r="Y1787" s="15" t="s">
        <v>4805</v>
      </c>
      <c r="AB1787" s="32">
        <v>43506</v>
      </c>
      <c r="AC1787" s="21" t="s">
        <v>11534</v>
      </c>
      <c r="AD1787" s="21" t="s">
        <v>11535</v>
      </c>
      <c r="AE1787" s="21" t="s">
        <v>11536</v>
      </c>
      <c r="AF1787" s="21" t="s">
        <v>11537</v>
      </c>
      <c r="AG1787" s="22">
        <f t="shared" ca="1" si="271"/>
        <v>0.61290322580645162</v>
      </c>
      <c r="AH1787" s="15" t="str">
        <f t="shared" si="273"/>
        <v/>
      </c>
      <c r="AI1787" s="22" t="e">
        <f>VLOOKUP(A1787,'[1]Deals (investment)'!$B$2:$Z$1497,1,FALSE)</f>
        <v>#N/A</v>
      </c>
      <c r="AJ1787" s="22" t="e">
        <f>VLOOKUP(A1787,'[1]Deals (investment)'!$B$2:$Z$870,15,FALSE)</f>
        <v>#N/A</v>
      </c>
      <c r="AK1787" s="17" t="e">
        <f>VLOOKUP(A1787,'[1]Deals (Exits)'!B:B,1,FALSE)</f>
        <v>#N/A</v>
      </c>
      <c r="AL1787" s="23">
        <f>VLOOKUP(G1787,[1]Lookups!$V$3:$Y$197,4,FALSE)</f>
        <v>0</v>
      </c>
      <c r="AM1787" s="17" t="str">
        <f>VLOOKUP(X1787,[1]Lookups!$B$3:$C$200,2,FALSE)</f>
        <v>Education</v>
      </c>
      <c r="AN1787" s="17" t="e">
        <f>VLOOKUP(R1787,[1]Lookups!$H$3:$I$69,2,FALSE)</f>
        <v>#N/A</v>
      </c>
      <c r="AO1787" s="17" t="e">
        <f>VLOOKUP(T1787,[1]Lookups!$H$3:$I$69,2,FALSE)</f>
        <v>#N/A</v>
      </c>
      <c r="AP1787" s="17" t="e">
        <f>VLOOKUP(AN1787,[1]Lookups!$N$3:$O$11,2,FALSE)</f>
        <v>#N/A</v>
      </c>
      <c r="AQ1787" s="18" t="e">
        <f>COUNTIFS('[1]Deals (investment)'!$B:$B,$A1787)</f>
        <v>#VALUE!</v>
      </c>
      <c r="AR1787" s="18" t="e">
        <f>COUNTIFS('[1]Deals (investment)'!$B:$B,$A1787,'[1]Deals (investment)'!$T:$T,$AW$1)+COUNTIFS('[1]Deals (investment)'!$B:$B,$A1787,'[1]Deals (investment)'!$T:$T,$AX$1)+COUNTIFS('[1]Deals (investment)'!$B:$B,$A1787,'[1]Deals (investment)'!$T:$T,$AY$1)</f>
        <v>#VALUE!</v>
      </c>
      <c r="AS1787" s="17" t="e">
        <f>SUMIFS('[1]Deals (investment)'!$C:$C,'[1]Deals (investment)'!$B:$B,$A1787)</f>
        <v>#VALUE!</v>
      </c>
      <c r="AT1787" s="17" t="e">
        <f t="shared" si="263"/>
        <v>#VALUE!</v>
      </c>
      <c r="AU1787" s="18" t="e">
        <f>COUNTIF('[1]Deals (Exits)'!$B:$B,A1787)</f>
        <v>#VALUE!</v>
      </c>
      <c r="AV1787" s="17" t="e">
        <f>SUMIFS('[1]Deals (investment)'!$C:$C,'[1]Deals (investment)'!$B:$B,$A1787,'[1]Deals (investment)'!$T:$T,AV$1)</f>
        <v>#VALUE!</v>
      </c>
      <c r="AW1787" s="17" t="e">
        <f>SUMIFS('[1]Deals (investment)'!$C:$C,'[1]Deals (investment)'!$B:$B,$A1787,'[1]Deals (investment)'!$T:$T,AW$1)</f>
        <v>#VALUE!</v>
      </c>
      <c r="AX1787" s="17" t="e">
        <f>SUMIFS('[1]Deals (investment)'!$C:$C,'[1]Deals (investment)'!$B:$B,$A1787,'[1]Deals (investment)'!$T:$T,AX$1)</f>
        <v>#VALUE!</v>
      </c>
      <c r="AY1787" s="17" t="e">
        <f>SUMIFS('[1]Deals (investment)'!$C:$C,'[1]Deals (investment)'!$B:$B,$A1787,'[1]Deals (investment)'!$T:$T,AY$1)</f>
        <v>#VALUE!</v>
      </c>
      <c r="AZ1787" s="17" t="e">
        <f>SUMIFS('[1]Deals (investment)'!$C:$C,'[1]Deals (investment)'!$B:$B,$A1787,'[1]Deals (investment)'!$T:$T,AZ$1)</f>
        <v>#VALUE!</v>
      </c>
      <c r="BA1787" s="17" t="e">
        <f>SUMIFS('[1]Deals (investment)'!$C:$C,'[1]Deals (investment)'!$B:$B,$A1787,'[1]Deals (investment)'!$T:$T,BA$1)</f>
        <v>#VALUE!</v>
      </c>
      <c r="BB1787" s="17" t="e">
        <f>SUMIFS('[1]Deals (investment)'!$C:$C,'[1]Deals (investment)'!$B:$B,$A1787,'[1]Deals (investment)'!$T:$T,BB$1)</f>
        <v>#VALUE!</v>
      </c>
      <c r="BC1787" s="17" t="e">
        <f>SUMIFS('[1]Deals (Exits)'!$C:$C,'[1]Deals (Exits)'!$B:$B,$A1787)</f>
        <v>#VALUE!</v>
      </c>
      <c r="BD1787" s="17" t="e">
        <f>SUMIFS('[1]Deals (investment)'!$C:$C,'[1]Deals (investment)'!$B:$B,$A1787,'[1]Deals (investment)'!$V:$V,BD$1)</f>
        <v>#VALUE!</v>
      </c>
      <c r="BE1787" s="17" t="e">
        <f>SUMIFS('[1]Deals (investment)'!$C:$C,'[1]Deals (investment)'!$B:$B,$A1787,'[1]Deals (investment)'!$V:$V,BE$1)</f>
        <v>#VALUE!</v>
      </c>
      <c r="BF1787" s="17" t="e">
        <f>SUMIFS('[1]Deals (investment)'!$C:$C,'[1]Deals (investment)'!$B:$B,$A1787,'[1]Deals (investment)'!$V:$V,BF$1)</f>
        <v>#VALUE!</v>
      </c>
      <c r="BG1787" s="17" t="e">
        <f>SUMIFS('[1]Deals (investment)'!$C:$C,'[1]Deals (investment)'!$B:$B,$A1787,'[1]Deals (investment)'!$V:$V,BG$1)</f>
        <v>#VALUE!</v>
      </c>
      <c r="BH1787" s="17" t="e">
        <f>SUMIFS('[1]Deals (investment)'!$C:$C,'[1]Deals (investment)'!$B:$B,$A1787,'[1]Deals (investment)'!$V:$V,BH$1)</f>
        <v>#VALUE!</v>
      </c>
      <c r="BI1787" s="17" t="e">
        <f>SUMIFS('[1]Deals (investment)'!$C:$C,'[1]Deals (investment)'!$B:$B,$A1787,'[1]Deals (investment)'!$V:$V,BI$1)</f>
        <v>#VALUE!</v>
      </c>
      <c r="BJ1787" s="17" t="e">
        <f>SUMIFS('[1]Deals (investment)'!$C:$C,'[1]Deals (investment)'!$B:$B,$A1787,'[1]Deals (investment)'!$V:$V,BJ$1)</f>
        <v>#VALUE!</v>
      </c>
      <c r="BK1787" s="17" t="e">
        <f>SUMIFS('[1]Deals (investment)'!$C:$C,'[1]Deals (investment)'!$B:$B,$A1787,'[1]Deals (investment)'!$V:$V,BK$1)</f>
        <v>#VALUE!</v>
      </c>
      <c r="BL1787" s="17" t="e">
        <f>SUMIFS('[1]Deals (investment)'!$C:$C,'[1]Deals (investment)'!$B:$B,$A1787,'[1]Deals (investment)'!$V:$V,BL$1)</f>
        <v>#VALUE!</v>
      </c>
      <c r="BM1787" s="17" t="e">
        <f>SUMIFS('[1]Deals (investment)'!$C:$C,'[1]Deals (investment)'!$B:$B,$A1787,'[1]Deals (investment)'!$V:$V,BM$1)</f>
        <v>#VALUE!</v>
      </c>
      <c r="BN1787" s="15"/>
      <c r="BO1787" s="15"/>
      <c r="BP1787" s="22"/>
      <c r="BQ1787" s="15"/>
      <c r="BR1787" s="15"/>
      <c r="BS1787" s="15"/>
      <c r="BT1787" s="15"/>
      <c r="BU1787" s="15"/>
      <c r="BV1787" s="15"/>
      <c r="BW1787" s="15"/>
      <c r="BX1787" s="15"/>
      <c r="BY1787" s="15"/>
      <c r="BZ1787" s="15"/>
      <c r="CA1787" s="15"/>
      <c r="CB1787" s="15"/>
      <c r="CC1787" s="15"/>
      <c r="CD1787" s="15"/>
      <c r="CE1787" s="15"/>
      <c r="CF1787" s="15"/>
      <c r="CG1787" s="15"/>
      <c r="CH1787" s="15"/>
      <c r="CI1787" s="15"/>
      <c r="CJ1787" s="15"/>
    </row>
    <row r="1788" spans="1:117" ht="12.75">
      <c r="A1788" s="15" t="s">
        <v>11538</v>
      </c>
      <c r="B1788" s="15"/>
      <c r="C1788" s="15"/>
      <c r="D1788" s="16"/>
      <c r="E1788" s="15" t="s">
        <v>1228</v>
      </c>
      <c r="F1788" s="15"/>
      <c r="G1788" s="15" t="s">
        <v>1229</v>
      </c>
      <c r="H1788" s="15"/>
      <c r="I1788" s="15" t="s">
        <v>1229</v>
      </c>
      <c r="J1788" s="15"/>
      <c r="K1788" s="17" t="e">
        <f t="shared" si="262"/>
        <v>#VALUE!</v>
      </c>
      <c r="L1788" s="15"/>
      <c r="M1788" s="18" t="e">
        <f t="shared" si="253"/>
        <v>#VALUE!</v>
      </c>
      <c r="N1788" s="15"/>
      <c r="O1788" s="15"/>
      <c r="P1788" s="15"/>
      <c r="Q1788" s="15"/>
      <c r="R1788" s="15"/>
      <c r="S1788" s="19"/>
      <c r="T1788" s="15"/>
      <c r="U1788" s="17"/>
      <c r="V1788" s="15"/>
      <c r="W1788" s="15"/>
      <c r="X1788" s="15"/>
      <c r="Y1788" s="15"/>
      <c r="AB1788" s="20"/>
      <c r="AC1788" s="15"/>
      <c r="AD1788" s="15"/>
      <c r="AE1788" s="15"/>
      <c r="AF1788" s="15"/>
      <c r="AG1788" s="22">
        <f t="shared" si="271"/>
        <v>0.16129032258064516</v>
      </c>
      <c r="AH1788" s="15" t="str">
        <f t="shared" si="273"/>
        <v/>
      </c>
      <c r="AI1788" s="22" t="e">
        <f>VLOOKUP(A1788,'[1]Deals (investment)'!$B$2:$Z$1497,1,FALSE)</f>
        <v>#N/A</v>
      </c>
      <c r="AJ1788" s="22" t="e">
        <f>VLOOKUP(A1788,'[1]Deals (investment)'!$B$2:$Z$870,15,FALSE)</f>
        <v>#N/A</v>
      </c>
      <c r="AK1788" s="17" t="e">
        <f>VLOOKUP(A1788,'[1]Deals (Exits)'!B:B,1,FALSE)</f>
        <v>#N/A</v>
      </c>
      <c r="AL1788" s="23">
        <f>VLOOKUP(G1788,[1]Lookups!$V$3:$Y$197,4,FALSE)</f>
        <v>0</v>
      </c>
      <c r="AM1788" s="17" t="e">
        <f>VLOOKUP(X1788,[1]Lookups!$B$3:$C$200,2,FALSE)</f>
        <v>#N/A</v>
      </c>
      <c r="AN1788" s="17" t="e">
        <f>VLOOKUP(R1788,[1]Lookups!$H$3:$I$69,2,FALSE)</f>
        <v>#N/A</v>
      </c>
      <c r="AO1788" s="17" t="e">
        <f>VLOOKUP(T1788,[1]Lookups!$H$3:$I$69,2,FALSE)</f>
        <v>#N/A</v>
      </c>
      <c r="AP1788" s="17" t="e">
        <f>VLOOKUP(AN1788,[1]Lookups!$N$3:$O$11,2,FALSE)</f>
        <v>#N/A</v>
      </c>
      <c r="AQ1788" s="18" t="e">
        <f>COUNTIFS('[1]Deals (investment)'!$B:$B,$A1788)</f>
        <v>#VALUE!</v>
      </c>
      <c r="AR1788" s="18" t="e">
        <f>COUNTIFS('[1]Deals (investment)'!$B:$B,$A1788,'[1]Deals (investment)'!$T:$T,$AW$1)+COUNTIFS('[1]Deals (investment)'!$B:$B,$A1788,'[1]Deals (investment)'!$T:$T,$AX$1)+COUNTIFS('[1]Deals (investment)'!$B:$B,$A1788,'[1]Deals (investment)'!$T:$T,$AY$1)</f>
        <v>#VALUE!</v>
      </c>
      <c r="AS1788" s="17" t="e">
        <f>SUMIFS('[1]Deals (investment)'!$C:$C,'[1]Deals (investment)'!$B:$B,$A1788)</f>
        <v>#VALUE!</v>
      </c>
      <c r="AT1788" s="17" t="e">
        <f t="shared" si="263"/>
        <v>#VALUE!</v>
      </c>
      <c r="AU1788" s="18" t="e">
        <f>COUNTIF('[1]Deals (Exits)'!$B:$B,A1788)</f>
        <v>#VALUE!</v>
      </c>
      <c r="AV1788" s="17" t="e">
        <f>SUMIFS('[1]Deals (investment)'!$C:$C,'[1]Deals (investment)'!$B:$B,$A1788,'[1]Deals (investment)'!$T:$T,AV$1)</f>
        <v>#VALUE!</v>
      </c>
      <c r="AW1788" s="17" t="e">
        <f>SUMIFS('[1]Deals (investment)'!$C:$C,'[1]Deals (investment)'!$B:$B,$A1788,'[1]Deals (investment)'!$T:$T,AW$1)</f>
        <v>#VALUE!</v>
      </c>
      <c r="AX1788" s="17" t="e">
        <f>SUMIFS('[1]Deals (investment)'!$C:$C,'[1]Deals (investment)'!$B:$B,$A1788,'[1]Deals (investment)'!$T:$T,AX$1)</f>
        <v>#VALUE!</v>
      </c>
      <c r="AY1788" s="17" t="e">
        <f>SUMIFS('[1]Deals (investment)'!$C:$C,'[1]Deals (investment)'!$B:$B,$A1788,'[1]Deals (investment)'!$T:$T,AY$1)</f>
        <v>#VALUE!</v>
      </c>
      <c r="AZ1788" s="17" t="e">
        <f>SUMIFS('[1]Deals (investment)'!$C:$C,'[1]Deals (investment)'!$B:$B,$A1788,'[1]Deals (investment)'!$T:$T,AZ$1)</f>
        <v>#VALUE!</v>
      </c>
      <c r="BA1788" s="17" t="e">
        <f>SUMIFS('[1]Deals (investment)'!$C:$C,'[1]Deals (investment)'!$B:$B,$A1788,'[1]Deals (investment)'!$T:$T,BA$1)</f>
        <v>#VALUE!</v>
      </c>
      <c r="BB1788" s="17" t="e">
        <f>SUMIFS('[1]Deals (investment)'!$C:$C,'[1]Deals (investment)'!$B:$B,$A1788,'[1]Deals (investment)'!$T:$T,BB$1)</f>
        <v>#VALUE!</v>
      </c>
      <c r="BC1788" s="17" t="e">
        <f>SUMIFS('[1]Deals (Exits)'!$C:$C,'[1]Deals (Exits)'!$B:$B,$A1788)</f>
        <v>#VALUE!</v>
      </c>
      <c r="BD1788" s="17" t="e">
        <f>SUMIFS('[1]Deals (investment)'!$C:$C,'[1]Deals (investment)'!$B:$B,$A1788,'[1]Deals (investment)'!$V:$V,BD$1)</f>
        <v>#VALUE!</v>
      </c>
      <c r="BE1788" s="17" t="e">
        <f>SUMIFS('[1]Deals (investment)'!$C:$C,'[1]Deals (investment)'!$B:$B,$A1788,'[1]Deals (investment)'!$V:$V,BE$1)</f>
        <v>#VALUE!</v>
      </c>
      <c r="BF1788" s="17" t="e">
        <f>SUMIFS('[1]Deals (investment)'!$C:$C,'[1]Deals (investment)'!$B:$B,$A1788,'[1]Deals (investment)'!$V:$V,BF$1)</f>
        <v>#VALUE!</v>
      </c>
      <c r="BG1788" s="17" t="e">
        <f>SUMIFS('[1]Deals (investment)'!$C:$C,'[1]Deals (investment)'!$B:$B,$A1788,'[1]Deals (investment)'!$V:$V,BG$1)</f>
        <v>#VALUE!</v>
      </c>
      <c r="BH1788" s="17" t="e">
        <f>SUMIFS('[1]Deals (investment)'!$C:$C,'[1]Deals (investment)'!$B:$B,$A1788,'[1]Deals (investment)'!$V:$V,BH$1)</f>
        <v>#VALUE!</v>
      </c>
      <c r="BI1788" s="17" t="e">
        <f>SUMIFS('[1]Deals (investment)'!$C:$C,'[1]Deals (investment)'!$B:$B,$A1788,'[1]Deals (investment)'!$V:$V,BI$1)</f>
        <v>#VALUE!</v>
      </c>
      <c r="BJ1788" s="17" t="e">
        <f>SUMIFS('[1]Deals (investment)'!$C:$C,'[1]Deals (investment)'!$B:$B,$A1788,'[1]Deals (investment)'!$V:$V,BJ$1)</f>
        <v>#VALUE!</v>
      </c>
      <c r="BK1788" s="17" t="e">
        <f>SUMIFS('[1]Deals (investment)'!$C:$C,'[1]Deals (investment)'!$B:$B,$A1788,'[1]Deals (investment)'!$V:$V,BK$1)</f>
        <v>#VALUE!</v>
      </c>
      <c r="BL1788" s="17" t="e">
        <f>SUMIFS('[1]Deals (investment)'!$C:$C,'[1]Deals (investment)'!$B:$B,$A1788,'[1]Deals (investment)'!$V:$V,BL$1)</f>
        <v>#VALUE!</v>
      </c>
      <c r="BM1788" s="17" t="e">
        <f>SUMIFS('[1]Deals (investment)'!$C:$C,'[1]Deals (investment)'!$B:$B,$A1788,'[1]Deals (investment)'!$V:$V,BM$1)</f>
        <v>#VALUE!</v>
      </c>
      <c r="BN1788" s="15"/>
      <c r="BO1788" s="15"/>
      <c r="BP1788" s="22"/>
      <c r="BQ1788" s="15"/>
      <c r="BR1788" s="15"/>
      <c r="BS1788" s="15"/>
      <c r="BT1788" s="15"/>
      <c r="BU1788" s="15"/>
      <c r="BV1788" s="15"/>
      <c r="BW1788" s="15"/>
      <c r="BX1788" s="15"/>
      <c r="BY1788" s="15"/>
      <c r="BZ1788" s="15"/>
      <c r="CA1788" s="15"/>
      <c r="CB1788" s="15"/>
      <c r="CC1788" s="15"/>
      <c r="CD1788" s="15"/>
      <c r="CE1788" s="15"/>
      <c r="CF1788" s="15"/>
      <c r="CG1788" s="15"/>
      <c r="CH1788" s="15"/>
      <c r="CI1788" s="15"/>
      <c r="CJ1788" s="15"/>
    </row>
    <row r="1789" spans="1:117" ht="12.75">
      <c r="A1789" s="15" t="s">
        <v>11539</v>
      </c>
      <c r="B1789" s="15" t="s">
        <v>11540</v>
      </c>
      <c r="C1789" s="15" t="s">
        <v>58</v>
      </c>
      <c r="D1789" s="16">
        <v>2016</v>
      </c>
      <c r="E1789" s="15" t="s">
        <v>11541</v>
      </c>
      <c r="F1789" s="15"/>
      <c r="G1789" s="15"/>
      <c r="H1789" s="15"/>
      <c r="I1789" s="15"/>
      <c r="J1789" s="15"/>
      <c r="K1789" s="17" t="e">
        <f t="shared" si="262"/>
        <v>#VALUE!</v>
      </c>
      <c r="L1789" s="15"/>
      <c r="M1789" s="18" t="e">
        <f t="shared" si="253"/>
        <v>#VALUE!</v>
      </c>
      <c r="N1789" s="15"/>
      <c r="O1789" s="15"/>
      <c r="P1789" s="15"/>
      <c r="Q1789" s="15"/>
      <c r="R1789" s="15"/>
      <c r="S1789" s="19"/>
      <c r="T1789" s="15"/>
      <c r="U1789" s="17"/>
      <c r="V1789" s="15" t="s">
        <v>11542</v>
      </c>
      <c r="W1789" s="15"/>
      <c r="X1789" s="15" t="s">
        <v>538</v>
      </c>
      <c r="Y1789" s="15" t="s">
        <v>11543</v>
      </c>
      <c r="AB1789" s="20"/>
      <c r="AC1789" s="21" t="s">
        <v>11544</v>
      </c>
      <c r="AD1789" s="15"/>
      <c r="AE1789" s="21" t="s">
        <v>11545</v>
      </c>
      <c r="AF1789" s="15"/>
      <c r="AG1789" s="22">
        <f t="shared" si="271"/>
        <v>0.35483870967741937</v>
      </c>
      <c r="AH1789" s="15" t="str">
        <f t="shared" si="273"/>
        <v/>
      </c>
      <c r="AI1789" s="22" t="e">
        <f>VLOOKUP(A1789,'[1]Deals (investment)'!$B$2:$Z$1497,1,FALSE)</f>
        <v>#N/A</v>
      </c>
      <c r="AJ1789" s="22" t="e">
        <f>VLOOKUP(A1789,'[1]Deals (investment)'!$B$2:$Z$870,15,FALSE)</f>
        <v>#N/A</v>
      </c>
      <c r="AK1789" s="17" t="e">
        <f>VLOOKUP(A1789,'[1]Deals (Exits)'!B:B,1,FALSE)</f>
        <v>#N/A</v>
      </c>
      <c r="AL1789" s="23" t="e">
        <f>VLOOKUP(G1789,[1]Lookups!$V$3:$Y$197,4,FALSE)</f>
        <v>#N/A</v>
      </c>
      <c r="AM1789" s="17" t="str">
        <f>VLOOKUP(X1789,[1]Lookups!$B$3:$C$200,2,FALSE)</f>
        <v>Agriculture</v>
      </c>
      <c r="AN1789" s="17" t="e">
        <f>VLOOKUP(R1789,[1]Lookups!$H$3:$I$69,2,FALSE)</f>
        <v>#N/A</v>
      </c>
      <c r="AO1789" s="17" t="e">
        <f>VLOOKUP(T1789,[1]Lookups!$H$3:$I$69,2,FALSE)</f>
        <v>#N/A</v>
      </c>
      <c r="AP1789" s="17" t="e">
        <f>VLOOKUP(AN1789,[1]Lookups!$N$3:$O$11,2,FALSE)</f>
        <v>#N/A</v>
      </c>
      <c r="AQ1789" s="18" t="e">
        <f>COUNTIFS('[1]Deals (investment)'!$B:$B,$A1789)</f>
        <v>#VALUE!</v>
      </c>
      <c r="AR1789" s="18" t="e">
        <f>COUNTIFS('[1]Deals (investment)'!$B:$B,$A1789,'[1]Deals (investment)'!$T:$T,$AW$1)+COUNTIFS('[1]Deals (investment)'!$B:$B,$A1789,'[1]Deals (investment)'!$T:$T,$AX$1)+COUNTIFS('[1]Deals (investment)'!$B:$B,$A1789,'[1]Deals (investment)'!$T:$T,$AY$1)</f>
        <v>#VALUE!</v>
      </c>
      <c r="AS1789" s="17" t="e">
        <f>SUMIFS('[1]Deals (investment)'!$C:$C,'[1]Deals (investment)'!$B:$B,$A1789)</f>
        <v>#VALUE!</v>
      </c>
      <c r="AT1789" s="17" t="e">
        <f t="shared" si="263"/>
        <v>#VALUE!</v>
      </c>
      <c r="AU1789" s="18" t="e">
        <f>COUNTIF('[1]Deals (Exits)'!$B:$B,A1789)</f>
        <v>#VALUE!</v>
      </c>
      <c r="AV1789" s="17" t="e">
        <f>SUMIFS('[1]Deals (investment)'!$C:$C,'[1]Deals (investment)'!$B:$B,$A1789,'[1]Deals (investment)'!$T:$T,AV$1)</f>
        <v>#VALUE!</v>
      </c>
      <c r="AW1789" s="17" t="e">
        <f>SUMIFS('[1]Deals (investment)'!$C:$C,'[1]Deals (investment)'!$B:$B,$A1789,'[1]Deals (investment)'!$T:$T,AW$1)</f>
        <v>#VALUE!</v>
      </c>
      <c r="AX1789" s="17" t="e">
        <f>SUMIFS('[1]Deals (investment)'!$C:$C,'[1]Deals (investment)'!$B:$B,$A1789,'[1]Deals (investment)'!$T:$T,AX$1)</f>
        <v>#VALUE!</v>
      </c>
      <c r="AY1789" s="17" t="e">
        <f>SUMIFS('[1]Deals (investment)'!$C:$C,'[1]Deals (investment)'!$B:$B,$A1789,'[1]Deals (investment)'!$T:$T,AY$1)</f>
        <v>#VALUE!</v>
      </c>
      <c r="AZ1789" s="17" t="e">
        <f>SUMIFS('[1]Deals (investment)'!$C:$C,'[1]Deals (investment)'!$B:$B,$A1789,'[1]Deals (investment)'!$T:$T,AZ$1)</f>
        <v>#VALUE!</v>
      </c>
      <c r="BA1789" s="17" t="e">
        <f>SUMIFS('[1]Deals (investment)'!$C:$C,'[1]Deals (investment)'!$B:$B,$A1789,'[1]Deals (investment)'!$T:$T,BA$1)</f>
        <v>#VALUE!</v>
      </c>
      <c r="BB1789" s="17" t="e">
        <f>SUMIFS('[1]Deals (investment)'!$C:$C,'[1]Deals (investment)'!$B:$B,$A1789,'[1]Deals (investment)'!$T:$T,BB$1)</f>
        <v>#VALUE!</v>
      </c>
      <c r="BC1789" s="17" t="e">
        <f>SUMIFS('[1]Deals (Exits)'!$C:$C,'[1]Deals (Exits)'!$B:$B,$A1789)</f>
        <v>#VALUE!</v>
      </c>
      <c r="BD1789" s="17" t="e">
        <f>SUMIFS('[1]Deals (investment)'!$C:$C,'[1]Deals (investment)'!$B:$B,$A1789,'[1]Deals (investment)'!$V:$V,BD$1)</f>
        <v>#VALUE!</v>
      </c>
      <c r="BE1789" s="17" t="e">
        <f>SUMIFS('[1]Deals (investment)'!$C:$C,'[1]Deals (investment)'!$B:$B,$A1789,'[1]Deals (investment)'!$V:$V,BE$1)</f>
        <v>#VALUE!</v>
      </c>
      <c r="BF1789" s="17" t="e">
        <f>SUMIFS('[1]Deals (investment)'!$C:$C,'[1]Deals (investment)'!$B:$B,$A1789,'[1]Deals (investment)'!$V:$V,BF$1)</f>
        <v>#VALUE!</v>
      </c>
      <c r="BG1789" s="17" t="e">
        <f>SUMIFS('[1]Deals (investment)'!$C:$C,'[1]Deals (investment)'!$B:$B,$A1789,'[1]Deals (investment)'!$V:$V,BG$1)</f>
        <v>#VALUE!</v>
      </c>
      <c r="BH1789" s="17" t="e">
        <f>SUMIFS('[1]Deals (investment)'!$C:$C,'[1]Deals (investment)'!$B:$B,$A1789,'[1]Deals (investment)'!$V:$V,BH$1)</f>
        <v>#VALUE!</v>
      </c>
      <c r="BI1789" s="17" t="e">
        <f>SUMIFS('[1]Deals (investment)'!$C:$C,'[1]Deals (investment)'!$B:$B,$A1789,'[1]Deals (investment)'!$V:$V,BI$1)</f>
        <v>#VALUE!</v>
      </c>
      <c r="BJ1789" s="17" t="e">
        <f>SUMIFS('[1]Deals (investment)'!$C:$C,'[1]Deals (investment)'!$B:$B,$A1789,'[1]Deals (investment)'!$V:$V,BJ$1)</f>
        <v>#VALUE!</v>
      </c>
      <c r="BK1789" s="17" t="e">
        <f>SUMIFS('[1]Deals (investment)'!$C:$C,'[1]Deals (investment)'!$B:$B,$A1789,'[1]Deals (investment)'!$V:$V,BK$1)</f>
        <v>#VALUE!</v>
      </c>
      <c r="BL1789" s="17" t="e">
        <f>SUMIFS('[1]Deals (investment)'!$C:$C,'[1]Deals (investment)'!$B:$B,$A1789,'[1]Deals (investment)'!$V:$V,BL$1)</f>
        <v>#VALUE!</v>
      </c>
      <c r="BM1789" s="17" t="e">
        <f>SUMIFS('[1]Deals (investment)'!$C:$C,'[1]Deals (investment)'!$B:$B,$A1789,'[1]Deals (investment)'!$V:$V,BM$1)</f>
        <v>#VALUE!</v>
      </c>
      <c r="BN1789" s="15"/>
      <c r="BO1789" s="15"/>
      <c r="BP1789" s="22"/>
      <c r="BQ1789" s="15"/>
      <c r="BR1789" s="15"/>
      <c r="BS1789" s="15"/>
      <c r="BT1789" s="15"/>
      <c r="BU1789" s="15"/>
      <c r="BV1789" s="15"/>
      <c r="BW1789" s="15"/>
      <c r="BX1789" s="15"/>
      <c r="BY1789" s="15"/>
      <c r="BZ1789" s="15"/>
      <c r="CA1789" s="15"/>
      <c r="CB1789" s="15"/>
      <c r="CC1789" s="15"/>
      <c r="CD1789" s="15"/>
      <c r="CE1789" s="15"/>
      <c r="CF1789" s="15"/>
      <c r="CG1789" s="15"/>
      <c r="CH1789" s="15"/>
      <c r="CI1789" s="15"/>
      <c r="CJ1789" s="15"/>
    </row>
    <row r="1790" spans="1:117" ht="12.75">
      <c r="A1790" s="15" t="s">
        <v>11546</v>
      </c>
      <c r="B1790" s="15"/>
      <c r="C1790" s="15"/>
      <c r="D1790" s="16"/>
      <c r="E1790" s="15"/>
      <c r="F1790" s="15"/>
      <c r="G1790" s="15"/>
      <c r="H1790" s="15"/>
      <c r="I1790" s="15"/>
      <c r="J1790" s="15"/>
      <c r="K1790" s="17" t="e">
        <f t="shared" si="262"/>
        <v>#VALUE!</v>
      </c>
      <c r="L1790" s="15"/>
      <c r="M1790" s="18" t="e">
        <f t="shared" si="253"/>
        <v>#VALUE!</v>
      </c>
      <c r="N1790" s="15"/>
      <c r="O1790" s="15"/>
      <c r="P1790" s="15"/>
      <c r="Q1790" s="24" t="e">
        <f ca="1">_xludf.MAXIFS('[1]Deals (investment)'!A:A,'[1]Deals (investment)'!B:B,A1790)</f>
        <v>#NAME?</v>
      </c>
      <c r="R1790" s="15"/>
      <c r="S1790" s="19"/>
      <c r="T1790" s="15"/>
      <c r="U1790" s="17"/>
      <c r="V1790" s="15"/>
      <c r="W1790" s="15"/>
      <c r="X1790" s="15"/>
      <c r="Y1790" s="15"/>
      <c r="AB1790" s="20"/>
      <c r="AC1790" s="15"/>
      <c r="AD1790" s="15"/>
      <c r="AE1790" s="15"/>
      <c r="AF1790" s="15"/>
      <c r="AG1790" s="22">
        <f t="shared" ca="1" si="271"/>
        <v>9.6774193548387094E-2</v>
      </c>
      <c r="AH1790" s="15" t="str">
        <f t="shared" si="273"/>
        <v/>
      </c>
      <c r="AI1790" s="22" t="e">
        <f>VLOOKUP(A1790,'[1]Deals (investment)'!$B$2:$Z$1497,1,FALSE)</f>
        <v>#N/A</v>
      </c>
      <c r="AJ1790" s="22" t="e">
        <f>VLOOKUP(A1790,'[1]Deals (investment)'!$B$2:$Z$870,15,FALSE)</f>
        <v>#N/A</v>
      </c>
      <c r="AK1790" s="17" t="e">
        <f>VLOOKUP(A1790,'[1]Deals (Exits)'!B:B,1,FALSE)</f>
        <v>#N/A</v>
      </c>
      <c r="AL1790" s="23" t="e">
        <f>VLOOKUP(G1790,[1]Lookups!$V$3:$Y$197,4,FALSE)</f>
        <v>#N/A</v>
      </c>
      <c r="AM1790" s="17" t="e">
        <f>VLOOKUP(X1790,[1]Lookups!$B$3:$C$200,2,FALSE)</f>
        <v>#N/A</v>
      </c>
      <c r="AN1790" s="17" t="e">
        <f>VLOOKUP(R1790,[1]Lookups!$H$3:$I$69,2,FALSE)</f>
        <v>#N/A</v>
      </c>
      <c r="AO1790" s="17" t="e">
        <f>VLOOKUP(T1790,[1]Lookups!$H$3:$I$69,2,FALSE)</f>
        <v>#N/A</v>
      </c>
      <c r="AP1790" s="17" t="e">
        <f>VLOOKUP(AN1790,[1]Lookups!$N$3:$O$11,2,FALSE)</f>
        <v>#N/A</v>
      </c>
      <c r="AQ1790" s="18" t="e">
        <f>COUNTIFS('[1]Deals (investment)'!$B:$B,$A1790)</f>
        <v>#VALUE!</v>
      </c>
      <c r="AR1790" s="18" t="e">
        <f>COUNTIFS('[1]Deals (investment)'!$B:$B,$A1790,'[1]Deals (investment)'!$T:$T,$AW$1)+COUNTIFS('[1]Deals (investment)'!$B:$B,$A1790,'[1]Deals (investment)'!$T:$T,$AX$1)+COUNTIFS('[1]Deals (investment)'!$B:$B,$A1790,'[1]Deals (investment)'!$T:$T,$AY$1)</f>
        <v>#VALUE!</v>
      </c>
      <c r="AS1790" s="17" t="e">
        <f>SUMIFS('[1]Deals (investment)'!$C:$C,'[1]Deals (investment)'!$B:$B,$A1790)</f>
        <v>#VALUE!</v>
      </c>
      <c r="AT1790" s="17" t="e">
        <f t="shared" si="263"/>
        <v>#VALUE!</v>
      </c>
      <c r="AU1790" s="18" t="e">
        <f>COUNTIF('[1]Deals (Exits)'!$B:$B,A1790)</f>
        <v>#VALUE!</v>
      </c>
      <c r="AV1790" s="17" t="e">
        <f>SUMIFS('[1]Deals (investment)'!$C:$C,'[1]Deals (investment)'!$B:$B,$A1790,'[1]Deals (investment)'!$T:$T,AV$1)</f>
        <v>#VALUE!</v>
      </c>
      <c r="AW1790" s="17" t="e">
        <f>SUMIFS('[1]Deals (investment)'!$C:$C,'[1]Deals (investment)'!$B:$B,$A1790,'[1]Deals (investment)'!$T:$T,AW$1)</f>
        <v>#VALUE!</v>
      </c>
      <c r="AX1790" s="17" t="e">
        <f>SUMIFS('[1]Deals (investment)'!$C:$C,'[1]Deals (investment)'!$B:$B,$A1790,'[1]Deals (investment)'!$T:$T,AX$1)</f>
        <v>#VALUE!</v>
      </c>
      <c r="AY1790" s="17" t="e">
        <f>SUMIFS('[1]Deals (investment)'!$C:$C,'[1]Deals (investment)'!$B:$B,$A1790,'[1]Deals (investment)'!$T:$T,AY$1)</f>
        <v>#VALUE!</v>
      </c>
      <c r="AZ1790" s="17" t="e">
        <f>SUMIFS('[1]Deals (investment)'!$C:$C,'[1]Deals (investment)'!$B:$B,$A1790,'[1]Deals (investment)'!$T:$T,AZ$1)</f>
        <v>#VALUE!</v>
      </c>
      <c r="BA1790" s="17" t="e">
        <f>SUMIFS('[1]Deals (investment)'!$C:$C,'[1]Deals (investment)'!$B:$B,$A1790,'[1]Deals (investment)'!$T:$T,BA$1)</f>
        <v>#VALUE!</v>
      </c>
      <c r="BB1790" s="17" t="e">
        <f>SUMIFS('[1]Deals (investment)'!$C:$C,'[1]Deals (investment)'!$B:$B,$A1790,'[1]Deals (investment)'!$T:$T,BB$1)</f>
        <v>#VALUE!</v>
      </c>
      <c r="BC1790" s="17" t="e">
        <f>SUMIFS('[1]Deals (Exits)'!$C:$C,'[1]Deals (Exits)'!$B:$B,$A1790)</f>
        <v>#VALUE!</v>
      </c>
      <c r="BD1790" s="17" t="e">
        <f>SUMIFS('[1]Deals (investment)'!$C:$C,'[1]Deals (investment)'!$B:$B,$A1790,'[1]Deals (investment)'!$V:$V,BD$1)</f>
        <v>#VALUE!</v>
      </c>
      <c r="BE1790" s="17" t="e">
        <f>SUMIFS('[1]Deals (investment)'!$C:$C,'[1]Deals (investment)'!$B:$B,$A1790,'[1]Deals (investment)'!$V:$V,BE$1)</f>
        <v>#VALUE!</v>
      </c>
      <c r="BF1790" s="17" t="e">
        <f>SUMIFS('[1]Deals (investment)'!$C:$C,'[1]Deals (investment)'!$B:$B,$A1790,'[1]Deals (investment)'!$V:$V,BF$1)</f>
        <v>#VALUE!</v>
      </c>
      <c r="BG1790" s="17" t="e">
        <f>SUMIFS('[1]Deals (investment)'!$C:$C,'[1]Deals (investment)'!$B:$B,$A1790,'[1]Deals (investment)'!$V:$V,BG$1)</f>
        <v>#VALUE!</v>
      </c>
      <c r="BH1790" s="17" t="e">
        <f>SUMIFS('[1]Deals (investment)'!$C:$C,'[1]Deals (investment)'!$B:$B,$A1790,'[1]Deals (investment)'!$V:$V,BH$1)</f>
        <v>#VALUE!</v>
      </c>
      <c r="BI1790" s="17" t="e">
        <f>SUMIFS('[1]Deals (investment)'!$C:$C,'[1]Deals (investment)'!$B:$B,$A1790,'[1]Deals (investment)'!$V:$V,BI$1)</f>
        <v>#VALUE!</v>
      </c>
      <c r="BJ1790" s="17" t="e">
        <f>SUMIFS('[1]Deals (investment)'!$C:$C,'[1]Deals (investment)'!$B:$B,$A1790,'[1]Deals (investment)'!$V:$V,BJ$1)</f>
        <v>#VALUE!</v>
      </c>
      <c r="BK1790" s="17" t="e">
        <f>SUMIFS('[1]Deals (investment)'!$C:$C,'[1]Deals (investment)'!$B:$B,$A1790,'[1]Deals (investment)'!$V:$V,BK$1)</f>
        <v>#VALUE!</v>
      </c>
      <c r="BL1790" s="17" t="e">
        <f>SUMIFS('[1]Deals (investment)'!$C:$C,'[1]Deals (investment)'!$B:$B,$A1790,'[1]Deals (investment)'!$V:$V,BL$1)</f>
        <v>#VALUE!</v>
      </c>
      <c r="BM1790" s="17" t="e">
        <f>SUMIFS('[1]Deals (investment)'!$C:$C,'[1]Deals (investment)'!$B:$B,$A1790,'[1]Deals (investment)'!$V:$V,BM$1)</f>
        <v>#VALUE!</v>
      </c>
      <c r="BN1790" s="15"/>
      <c r="BO1790" s="15"/>
      <c r="BP1790" s="22"/>
      <c r="BQ1790" s="15"/>
      <c r="BR1790" s="15"/>
      <c r="BS1790" s="15"/>
      <c r="BT1790" s="15"/>
      <c r="BU1790" s="15"/>
      <c r="BV1790" s="15"/>
      <c r="BW1790" s="15"/>
      <c r="BX1790" s="15"/>
      <c r="BY1790" s="15"/>
      <c r="BZ1790" s="15"/>
      <c r="CA1790" s="15"/>
      <c r="CB1790" s="15"/>
      <c r="CC1790" s="15"/>
      <c r="CD1790" s="15"/>
      <c r="CE1790" s="15"/>
      <c r="CF1790" s="15"/>
      <c r="CG1790" s="15"/>
      <c r="CH1790" s="15"/>
      <c r="CI1790" s="15"/>
      <c r="CJ1790" s="15"/>
    </row>
    <row r="1791" spans="1:117" ht="12.75">
      <c r="A1791" s="15" t="s">
        <v>11547</v>
      </c>
      <c r="B1791" s="15" t="s">
        <v>11548</v>
      </c>
      <c r="C1791" s="15"/>
      <c r="D1791" s="16">
        <v>2014</v>
      </c>
      <c r="E1791" s="15"/>
      <c r="F1791" s="15"/>
      <c r="G1791" s="15"/>
      <c r="H1791" s="15"/>
      <c r="I1791" s="15"/>
      <c r="J1791" s="15"/>
      <c r="K1791" s="17" t="e">
        <f t="shared" si="262"/>
        <v>#VALUE!</v>
      </c>
      <c r="L1791" s="15"/>
      <c r="M1791" s="18" t="e">
        <f t="shared" si="253"/>
        <v>#VALUE!</v>
      </c>
      <c r="N1791" s="15"/>
      <c r="O1791" s="15"/>
      <c r="P1791" s="15"/>
      <c r="Q1791" s="15"/>
      <c r="R1791" s="15"/>
      <c r="S1791" s="19"/>
      <c r="T1791" s="15"/>
      <c r="U1791" s="17"/>
      <c r="V1791" s="15" t="s">
        <v>11549</v>
      </c>
      <c r="W1791" s="15"/>
      <c r="X1791" s="15"/>
      <c r="Y1791" s="15"/>
      <c r="AB1791" s="20"/>
      <c r="AC1791" s="21" t="s">
        <v>11550</v>
      </c>
      <c r="AD1791" s="15"/>
      <c r="AE1791" s="15"/>
      <c r="AF1791" s="15"/>
      <c r="AG1791" s="22">
        <f t="shared" si="271"/>
        <v>0.19354838709677419</v>
      </c>
      <c r="AH1791" s="15" t="str">
        <f t="shared" si="273"/>
        <v/>
      </c>
      <c r="AI1791" s="22" t="e">
        <f>VLOOKUP(A1791,'[1]Deals (investment)'!$B$2:$Z$1497,1,FALSE)</f>
        <v>#N/A</v>
      </c>
      <c r="AJ1791" s="22" t="e">
        <f>VLOOKUP(A1791,'[1]Deals (investment)'!$B$2:$Z$870,15,FALSE)</f>
        <v>#N/A</v>
      </c>
      <c r="AK1791" s="17" t="e">
        <f>VLOOKUP(A1791,'[1]Deals (Exits)'!B:B,1,FALSE)</f>
        <v>#N/A</v>
      </c>
      <c r="AL1791" s="23" t="e">
        <f>VLOOKUP(G1791,[1]Lookups!$V$3:$Y$197,4,FALSE)</f>
        <v>#N/A</v>
      </c>
      <c r="AM1791" s="17" t="e">
        <f>VLOOKUP(X1791,[1]Lookups!$B$3:$C$200,2,FALSE)</f>
        <v>#N/A</v>
      </c>
      <c r="AN1791" s="17" t="e">
        <f>VLOOKUP(R1791,[1]Lookups!$H$3:$I$69,2,FALSE)</f>
        <v>#N/A</v>
      </c>
      <c r="AO1791" s="17" t="e">
        <f>VLOOKUP(T1791,[1]Lookups!$H$3:$I$69,2,FALSE)</f>
        <v>#N/A</v>
      </c>
      <c r="AP1791" s="17" t="e">
        <f>VLOOKUP(AN1791,[1]Lookups!$N$3:$O$11,2,FALSE)</f>
        <v>#N/A</v>
      </c>
      <c r="AQ1791" s="18" t="e">
        <f>COUNTIFS('[1]Deals (investment)'!$B:$B,$A1791)</f>
        <v>#VALUE!</v>
      </c>
      <c r="AR1791" s="18" t="e">
        <f>COUNTIFS('[1]Deals (investment)'!$B:$B,$A1791,'[1]Deals (investment)'!$T:$T,$AW$1)+COUNTIFS('[1]Deals (investment)'!$B:$B,$A1791,'[1]Deals (investment)'!$T:$T,$AX$1)+COUNTIFS('[1]Deals (investment)'!$B:$B,$A1791,'[1]Deals (investment)'!$T:$T,$AY$1)</f>
        <v>#VALUE!</v>
      </c>
      <c r="AS1791" s="17" t="e">
        <f>SUMIFS('[1]Deals (investment)'!$C:$C,'[1]Deals (investment)'!$B:$B,$A1791)</f>
        <v>#VALUE!</v>
      </c>
      <c r="AT1791" s="17" t="e">
        <f t="shared" si="263"/>
        <v>#VALUE!</v>
      </c>
      <c r="AU1791" s="18" t="e">
        <f>COUNTIF('[1]Deals (Exits)'!$B:$B,A1791)</f>
        <v>#VALUE!</v>
      </c>
      <c r="AV1791" s="17" t="e">
        <f>SUMIFS('[1]Deals (investment)'!$C:$C,'[1]Deals (investment)'!$B:$B,$A1791,'[1]Deals (investment)'!$T:$T,AV$1)</f>
        <v>#VALUE!</v>
      </c>
      <c r="AW1791" s="17" t="e">
        <f>SUMIFS('[1]Deals (investment)'!$C:$C,'[1]Deals (investment)'!$B:$B,$A1791,'[1]Deals (investment)'!$T:$T,AW$1)</f>
        <v>#VALUE!</v>
      </c>
      <c r="AX1791" s="17" t="e">
        <f>SUMIFS('[1]Deals (investment)'!$C:$C,'[1]Deals (investment)'!$B:$B,$A1791,'[1]Deals (investment)'!$T:$T,AX$1)</f>
        <v>#VALUE!</v>
      </c>
      <c r="AY1791" s="17" t="e">
        <f>SUMIFS('[1]Deals (investment)'!$C:$C,'[1]Deals (investment)'!$B:$B,$A1791,'[1]Deals (investment)'!$T:$T,AY$1)</f>
        <v>#VALUE!</v>
      </c>
      <c r="AZ1791" s="17" t="e">
        <f>SUMIFS('[1]Deals (investment)'!$C:$C,'[1]Deals (investment)'!$B:$B,$A1791,'[1]Deals (investment)'!$T:$T,AZ$1)</f>
        <v>#VALUE!</v>
      </c>
      <c r="BA1791" s="17" t="e">
        <f>SUMIFS('[1]Deals (investment)'!$C:$C,'[1]Deals (investment)'!$B:$B,$A1791,'[1]Deals (investment)'!$T:$T,BA$1)</f>
        <v>#VALUE!</v>
      </c>
      <c r="BB1791" s="17" t="e">
        <f>SUMIFS('[1]Deals (investment)'!$C:$C,'[1]Deals (investment)'!$B:$B,$A1791,'[1]Deals (investment)'!$T:$T,BB$1)</f>
        <v>#VALUE!</v>
      </c>
      <c r="BC1791" s="17" t="e">
        <f>SUMIFS('[1]Deals (Exits)'!$C:$C,'[1]Deals (Exits)'!$B:$B,$A1791)</f>
        <v>#VALUE!</v>
      </c>
      <c r="BD1791" s="17" t="e">
        <f>SUMIFS('[1]Deals (investment)'!$C:$C,'[1]Deals (investment)'!$B:$B,$A1791,'[1]Deals (investment)'!$V:$V,BD$1)</f>
        <v>#VALUE!</v>
      </c>
      <c r="BE1791" s="17" t="e">
        <f>SUMIFS('[1]Deals (investment)'!$C:$C,'[1]Deals (investment)'!$B:$B,$A1791,'[1]Deals (investment)'!$V:$V,BE$1)</f>
        <v>#VALUE!</v>
      </c>
      <c r="BF1791" s="17" t="e">
        <f>SUMIFS('[1]Deals (investment)'!$C:$C,'[1]Deals (investment)'!$B:$B,$A1791,'[1]Deals (investment)'!$V:$V,BF$1)</f>
        <v>#VALUE!</v>
      </c>
      <c r="BG1791" s="17" t="e">
        <f>SUMIFS('[1]Deals (investment)'!$C:$C,'[1]Deals (investment)'!$B:$B,$A1791,'[1]Deals (investment)'!$V:$V,BG$1)</f>
        <v>#VALUE!</v>
      </c>
      <c r="BH1791" s="17" t="e">
        <f>SUMIFS('[1]Deals (investment)'!$C:$C,'[1]Deals (investment)'!$B:$B,$A1791,'[1]Deals (investment)'!$V:$V,BH$1)</f>
        <v>#VALUE!</v>
      </c>
      <c r="BI1791" s="17" t="e">
        <f>SUMIFS('[1]Deals (investment)'!$C:$C,'[1]Deals (investment)'!$B:$B,$A1791,'[1]Deals (investment)'!$V:$V,BI$1)</f>
        <v>#VALUE!</v>
      </c>
      <c r="BJ1791" s="17" t="e">
        <f>SUMIFS('[1]Deals (investment)'!$C:$C,'[1]Deals (investment)'!$B:$B,$A1791,'[1]Deals (investment)'!$V:$V,BJ$1)</f>
        <v>#VALUE!</v>
      </c>
      <c r="BK1791" s="17" t="e">
        <f>SUMIFS('[1]Deals (investment)'!$C:$C,'[1]Deals (investment)'!$B:$B,$A1791,'[1]Deals (investment)'!$V:$V,BK$1)</f>
        <v>#VALUE!</v>
      </c>
      <c r="BL1791" s="17" t="e">
        <f>SUMIFS('[1]Deals (investment)'!$C:$C,'[1]Deals (investment)'!$B:$B,$A1791,'[1]Deals (investment)'!$V:$V,BL$1)</f>
        <v>#VALUE!</v>
      </c>
      <c r="BM1791" s="17" t="e">
        <f>SUMIFS('[1]Deals (investment)'!$C:$C,'[1]Deals (investment)'!$B:$B,$A1791,'[1]Deals (investment)'!$V:$V,BM$1)</f>
        <v>#VALUE!</v>
      </c>
      <c r="BN1791" s="15"/>
      <c r="BO1791" s="15"/>
      <c r="BP1791" s="22"/>
      <c r="BQ1791" s="15"/>
      <c r="BR1791" s="15"/>
      <c r="BS1791" s="15"/>
      <c r="BT1791" s="15"/>
      <c r="BU1791" s="15"/>
      <c r="BV1791" s="15"/>
      <c r="BW1791" s="15"/>
      <c r="BX1791" s="15"/>
      <c r="BY1791" s="15"/>
      <c r="BZ1791" s="15"/>
      <c r="CA1791" s="15"/>
      <c r="CB1791" s="15"/>
      <c r="CC1791" s="15"/>
      <c r="CD1791" s="15"/>
      <c r="CE1791" s="15"/>
      <c r="CF1791" s="15"/>
      <c r="CG1791" s="15"/>
      <c r="CH1791" s="15"/>
      <c r="CI1791" s="15"/>
      <c r="CJ1791" s="15"/>
    </row>
    <row r="1792" spans="1:117" ht="12.75">
      <c r="A1792" s="15" t="s">
        <v>11551</v>
      </c>
      <c r="B1792" s="15" t="s">
        <v>11552</v>
      </c>
      <c r="C1792" s="15" t="s">
        <v>58</v>
      </c>
      <c r="D1792" s="16">
        <v>2019</v>
      </c>
      <c r="E1792" s="15"/>
      <c r="F1792" s="15"/>
      <c r="G1792" s="15"/>
      <c r="H1792" s="15"/>
      <c r="I1792" s="15"/>
      <c r="J1792" s="15"/>
      <c r="K1792" s="17" t="e">
        <f t="shared" si="262"/>
        <v>#VALUE!</v>
      </c>
      <c r="L1792" s="15"/>
      <c r="M1792" s="18" t="e">
        <f t="shared" si="253"/>
        <v>#VALUE!</v>
      </c>
      <c r="N1792" s="15"/>
      <c r="O1792" s="15"/>
      <c r="P1792" s="15"/>
      <c r="Q1792" s="15"/>
      <c r="R1792" s="15"/>
      <c r="S1792" s="19"/>
      <c r="T1792" s="15"/>
      <c r="U1792" s="17"/>
      <c r="V1792" s="15" t="s">
        <v>312</v>
      </c>
      <c r="W1792" s="15"/>
      <c r="X1792" s="15"/>
      <c r="Y1792" s="15"/>
      <c r="AB1792" s="20"/>
      <c r="AC1792" s="21" t="s">
        <v>11553</v>
      </c>
      <c r="AD1792" s="15"/>
      <c r="AE1792" s="21" t="s">
        <v>11554</v>
      </c>
      <c r="AF1792" s="21" t="s">
        <v>11555</v>
      </c>
      <c r="AG1792" s="22">
        <f t="shared" si="271"/>
        <v>0.29032258064516131</v>
      </c>
      <c r="AH1792" s="15" t="str">
        <f t="shared" si="273"/>
        <v/>
      </c>
      <c r="AI1792" s="22" t="e">
        <f>VLOOKUP(A1792,'[1]Deals (investment)'!$B$2:$Z$1497,1,FALSE)</f>
        <v>#N/A</v>
      </c>
      <c r="AJ1792" s="22" t="e">
        <f>VLOOKUP(A1792,'[1]Deals (investment)'!$B$2:$Z$870,15,FALSE)</f>
        <v>#N/A</v>
      </c>
      <c r="AK1792" s="17" t="e">
        <f>VLOOKUP(A1792,'[1]Deals (Exits)'!B:B,1,FALSE)</f>
        <v>#N/A</v>
      </c>
      <c r="AL1792" s="23" t="e">
        <f>VLOOKUP(G1792,[1]Lookups!$V$3:$Y$197,4,FALSE)</f>
        <v>#N/A</v>
      </c>
      <c r="AM1792" s="17" t="e">
        <f>VLOOKUP(X1792,[1]Lookups!$B$3:$C$200,2,FALSE)</f>
        <v>#N/A</v>
      </c>
      <c r="AN1792" s="17" t="e">
        <f>VLOOKUP(R1792,[1]Lookups!$H$3:$I$69,2,FALSE)</f>
        <v>#N/A</v>
      </c>
      <c r="AO1792" s="17" t="e">
        <f>VLOOKUP(T1792,[1]Lookups!$H$3:$I$69,2,FALSE)</f>
        <v>#N/A</v>
      </c>
      <c r="AP1792" s="17" t="e">
        <f>VLOOKUP(AN1792,[1]Lookups!$N$3:$O$11,2,FALSE)</f>
        <v>#N/A</v>
      </c>
      <c r="AQ1792" s="18" t="e">
        <f>COUNTIFS('[1]Deals (investment)'!$B:$B,$A1792)</f>
        <v>#VALUE!</v>
      </c>
      <c r="AR1792" s="18" t="e">
        <f>COUNTIFS('[1]Deals (investment)'!$B:$B,$A1792,'[1]Deals (investment)'!$T:$T,$AW$1)+COUNTIFS('[1]Deals (investment)'!$B:$B,$A1792,'[1]Deals (investment)'!$T:$T,$AX$1)+COUNTIFS('[1]Deals (investment)'!$B:$B,$A1792,'[1]Deals (investment)'!$T:$T,$AY$1)</f>
        <v>#VALUE!</v>
      </c>
      <c r="AS1792" s="17" t="e">
        <f>SUMIFS('[1]Deals (investment)'!$C:$C,'[1]Deals (investment)'!$B:$B,$A1792)</f>
        <v>#VALUE!</v>
      </c>
      <c r="AT1792" s="17" t="e">
        <f t="shared" si="263"/>
        <v>#VALUE!</v>
      </c>
      <c r="AU1792" s="18" t="e">
        <f>COUNTIF('[1]Deals (Exits)'!$B:$B,A1792)</f>
        <v>#VALUE!</v>
      </c>
      <c r="AV1792" s="17" t="e">
        <f>SUMIFS('[1]Deals (investment)'!$C:$C,'[1]Deals (investment)'!$B:$B,$A1792,'[1]Deals (investment)'!$T:$T,AV$1)</f>
        <v>#VALUE!</v>
      </c>
      <c r="AW1792" s="17" t="e">
        <f>SUMIFS('[1]Deals (investment)'!$C:$C,'[1]Deals (investment)'!$B:$B,$A1792,'[1]Deals (investment)'!$T:$T,AW$1)</f>
        <v>#VALUE!</v>
      </c>
      <c r="AX1792" s="17" t="e">
        <f>SUMIFS('[1]Deals (investment)'!$C:$C,'[1]Deals (investment)'!$B:$B,$A1792,'[1]Deals (investment)'!$T:$T,AX$1)</f>
        <v>#VALUE!</v>
      </c>
      <c r="AY1792" s="17" t="e">
        <f>SUMIFS('[1]Deals (investment)'!$C:$C,'[1]Deals (investment)'!$B:$B,$A1792,'[1]Deals (investment)'!$T:$T,AY$1)</f>
        <v>#VALUE!</v>
      </c>
      <c r="AZ1792" s="17" t="e">
        <f>SUMIFS('[1]Deals (investment)'!$C:$C,'[1]Deals (investment)'!$B:$B,$A1792,'[1]Deals (investment)'!$T:$T,AZ$1)</f>
        <v>#VALUE!</v>
      </c>
      <c r="BA1792" s="17" t="e">
        <f>SUMIFS('[1]Deals (investment)'!$C:$C,'[1]Deals (investment)'!$B:$B,$A1792,'[1]Deals (investment)'!$T:$T,BA$1)</f>
        <v>#VALUE!</v>
      </c>
      <c r="BB1792" s="17" t="e">
        <f>SUMIFS('[1]Deals (investment)'!$C:$C,'[1]Deals (investment)'!$B:$B,$A1792,'[1]Deals (investment)'!$T:$T,BB$1)</f>
        <v>#VALUE!</v>
      </c>
      <c r="BC1792" s="17" t="e">
        <f>SUMIFS('[1]Deals (Exits)'!$C:$C,'[1]Deals (Exits)'!$B:$B,$A1792)</f>
        <v>#VALUE!</v>
      </c>
      <c r="BD1792" s="17" t="e">
        <f>SUMIFS('[1]Deals (investment)'!$C:$C,'[1]Deals (investment)'!$B:$B,$A1792,'[1]Deals (investment)'!$V:$V,BD$1)</f>
        <v>#VALUE!</v>
      </c>
      <c r="BE1792" s="17" t="e">
        <f>SUMIFS('[1]Deals (investment)'!$C:$C,'[1]Deals (investment)'!$B:$B,$A1792,'[1]Deals (investment)'!$V:$V,BE$1)</f>
        <v>#VALUE!</v>
      </c>
      <c r="BF1792" s="17" t="e">
        <f>SUMIFS('[1]Deals (investment)'!$C:$C,'[1]Deals (investment)'!$B:$B,$A1792,'[1]Deals (investment)'!$V:$V,BF$1)</f>
        <v>#VALUE!</v>
      </c>
      <c r="BG1792" s="17" t="e">
        <f>SUMIFS('[1]Deals (investment)'!$C:$C,'[1]Deals (investment)'!$B:$B,$A1792,'[1]Deals (investment)'!$V:$V,BG$1)</f>
        <v>#VALUE!</v>
      </c>
      <c r="BH1792" s="17" t="e">
        <f>SUMIFS('[1]Deals (investment)'!$C:$C,'[1]Deals (investment)'!$B:$B,$A1792,'[1]Deals (investment)'!$V:$V,BH$1)</f>
        <v>#VALUE!</v>
      </c>
      <c r="BI1792" s="17" t="e">
        <f>SUMIFS('[1]Deals (investment)'!$C:$C,'[1]Deals (investment)'!$B:$B,$A1792,'[1]Deals (investment)'!$V:$V,BI$1)</f>
        <v>#VALUE!</v>
      </c>
      <c r="BJ1792" s="17" t="e">
        <f>SUMIFS('[1]Deals (investment)'!$C:$C,'[1]Deals (investment)'!$B:$B,$A1792,'[1]Deals (investment)'!$V:$V,BJ$1)</f>
        <v>#VALUE!</v>
      </c>
      <c r="BK1792" s="17" t="e">
        <f>SUMIFS('[1]Deals (investment)'!$C:$C,'[1]Deals (investment)'!$B:$B,$A1792,'[1]Deals (investment)'!$V:$V,BK$1)</f>
        <v>#VALUE!</v>
      </c>
      <c r="BL1792" s="17" t="e">
        <f>SUMIFS('[1]Deals (investment)'!$C:$C,'[1]Deals (investment)'!$B:$B,$A1792,'[1]Deals (investment)'!$V:$V,BL$1)</f>
        <v>#VALUE!</v>
      </c>
      <c r="BM1792" s="17" t="e">
        <f>SUMIFS('[1]Deals (investment)'!$C:$C,'[1]Deals (investment)'!$B:$B,$A1792,'[1]Deals (investment)'!$V:$V,BM$1)</f>
        <v>#VALUE!</v>
      </c>
      <c r="BN1792" s="15"/>
      <c r="BO1792" s="15"/>
      <c r="BP1792" s="22"/>
      <c r="BQ1792" s="15"/>
      <c r="BR1792" s="15"/>
      <c r="BS1792" s="15"/>
      <c r="BT1792" s="15"/>
      <c r="BU1792" s="15"/>
      <c r="BV1792" s="15"/>
      <c r="BW1792" s="15"/>
      <c r="BX1792" s="15"/>
      <c r="BY1792" s="15"/>
      <c r="BZ1792" s="15"/>
      <c r="CA1792" s="15"/>
      <c r="CB1792" s="15"/>
      <c r="CC1792" s="15"/>
      <c r="CD1792" s="15"/>
      <c r="CE1792" s="15"/>
      <c r="CF1792" s="15"/>
      <c r="CG1792" s="15"/>
      <c r="CH1792" s="15"/>
      <c r="CI1792" s="15"/>
      <c r="CJ1792" s="15"/>
    </row>
    <row r="1793" spans="1:117" ht="12.75">
      <c r="A1793" s="25" t="s">
        <v>11556</v>
      </c>
      <c r="B1793" s="15" t="s">
        <v>11557</v>
      </c>
      <c r="C1793" s="15" t="s">
        <v>58</v>
      </c>
      <c r="D1793" s="16">
        <v>2014</v>
      </c>
      <c r="E1793" s="26" t="s">
        <v>117</v>
      </c>
      <c r="F1793" s="26" t="s">
        <v>110</v>
      </c>
      <c r="G1793" s="26" t="s">
        <v>118</v>
      </c>
      <c r="H1793" s="26"/>
      <c r="I1793" s="15" t="s">
        <v>118</v>
      </c>
      <c r="J1793" s="26"/>
      <c r="K1793" s="17" t="e">
        <f t="shared" si="262"/>
        <v>#VALUE!</v>
      </c>
      <c r="L1793" s="15"/>
      <c r="M1793" s="18" t="e">
        <f t="shared" si="253"/>
        <v>#VALUE!</v>
      </c>
      <c r="N1793" s="15"/>
      <c r="O1793" s="15"/>
      <c r="P1793" s="15"/>
      <c r="Q1793" s="24">
        <v>43641</v>
      </c>
      <c r="R1793" s="15" t="s">
        <v>636</v>
      </c>
      <c r="S1793" s="19">
        <v>25000</v>
      </c>
      <c r="T1793" s="15" t="s">
        <v>636</v>
      </c>
      <c r="U1793" s="19">
        <v>25000</v>
      </c>
      <c r="V1793" s="15" t="s">
        <v>11558</v>
      </c>
      <c r="W1793" s="15">
        <v>0</v>
      </c>
      <c r="X1793" s="15" t="s">
        <v>538</v>
      </c>
      <c r="Y1793" s="15" t="s">
        <v>11341</v>
      </c>
      <c r="Z1793" s="25" t="s">
        <v>81</v>
      </c>
      <c r="AA1793" s="25" t="s">
        <v>11559</v>
      </c>
      <c r="AB1793" s="20" t="s">
        <v>286</v>
      </c>
      <c r="AC1793" s="21" t="s">
        <v>11560</v>
      </c>
      <c r="AD1793" s="27" t="s">
        <v>11561</v>
      </c>
      <c r="AE1793" s="21" t="s">
        <v>11562</v>
      </c>
      <c r="AF1793" s="21" t="s">
        <v>11563</v>
      </c>
      <c r="AG1793" s="22">
        <f t="shared" si="271"/>
        <v>0.80645161290322576</v>
      </c>
      <c r="AH1793" s="15" t="str">
        <f t="shared" si="273"/>
        <v/>
      </c>
      <c r="AI1793" s="22" t="e">
        <f>VLOOKUP(A1793,'[1]Deals (investment)'!$B$2:$Z$1497,1,FALSE)</f>
        <v>#N/A</v>
      </c>
      <c r="AJ1793" s="22" t="e">
        <f>VLOOKUP(A1793,'[1]Deals (investment)'!$B$2:$Z$870,15,FALSE)</f>
        <v>#N/A</v>
      </c>
      <c r="AK1793" s="17" t="e">
        <f>VLOOKUP(A1793,'[1]Deals (Exits)'!B:B,1,FALSE)</f>
        <v>#N/A</v>
      </c>
      <c r="AL1793" s="23">
        <f>VLOOKUP(G1793,[1]Lookups!$V$3:$Y$197,4,FALSE)</f>
        <v>0</v>
      </c>
      <c r="AM1793" s="17" t="str">
        <f>VLOOKUP(X1793,[1]Lookups!$B$3:$C$200,2,FALSE)</f>
        <v>Agriculture</v>
      </c>
      <c r="AN1793" s="17" t="str">
        <f>VLOOKUP(R1793,[1]Lookups!$H$3:$I$69,2,FALSE)</f>
        <v>1. Grant</v>
      </c>
      <c r="AO1793" s="17" t="str">
        <f>VLOOKUP(T1793,[1]Lookups!$H$3:$I$69,2,FALSE)</f>
        <v>1. Grant</v>
      </c>
      <c r="AP1793" s="17" t="str">
        <f>VLOOKUP(AN1793,[1]Lookups!$N$3:$O$11,2,FALSE)</f>
        <v>Early</v>
      </c>
      <c r="AQ1793" s="18" t="e">
        <f>COUNTIFS('[1]Deals (investment)'!$B:$B,$A1793)</f>
        <v>#VALUE!</v>
      </c>
      <c r="AR1793" s="18" t="e">
        <f>COUNTIFS('[1]Deals (investment)'!$B:$B,$A1793,'[1]Deals (investment)'!$T:$T,$AW$1)+COUNTIFS('[1]Deals (investment)'!$B:$B,$A1793,'[1]Deals (investment)'!$T:$T,$AX$1)+COUNTIFS('[1]Deals (investment)'!$B:$B,$A1793,'[1]Deals (investment)'!$T:$T,$AY$1)</f>
        <v>#VALUE!</v>
      </c>
      <c r="AS1793" s="17" t="e">
        <f>SUMIFS('[1]Deals (investment)'!$C:$C,'[1]Deals (investment)'!$B:$B,$A1793)</f>
        <v>#VALUE!</v>
      </c>
      <c r="AT1793" s="17" t="e">
        <f t="shared" si="263"/>
        <v>#VALUE!</v>
      </c>
      <c r="AU1793" s="18" t="e">
        <f>COUNTIF('[1]Deals (Exits)'!$B:$B,A1793)</f>
        <v>#VALUE!</v>
      </c>
      <c r="AV1793" s="17" t="e">
        <f>SUMIFS('[1]Deals (investment)'!$C:$C,'[1]Deals (investment)'!$B:$B,$A1793,'[1]Deals (investment)'!$T:$T,AV$1)</f>
        <v>#VALUE!</v>
      </c>
      <c r="AW1793" s="17" t="e">
        <f>SUMIFS('[1]Deals (investment)'!$C:$C,'[1]Deals (investment)'!$B:$B,$A1793,'[1]Deals (investment)'!$T:$T,AW$1)</f>
        <v>#VALUE!</v>
      </c>
      <c r="AX1793" s="17" t="e">
        <f>SUMIFS('[1]Deals (investment)'!$C:$C,'[1]Deals (investment)'!$B:$B,$A1793,'[1]Deals (investment)'!$T:$T,AX$1)</f>
        <v>#VALUE!</v>
      </c>
      <c r="AY1793" s="17" t="e">
        <f>SUMIFS('[1]Deals (investment)'!$C:$C,'[1]Deals (investment)'!$B:$B,$A1793,'[1]Deals (investment)'!$T:$T,AY$1)</f>
        <v>#VALUE!</v>
      </c>
      <c r="AZ1793" s="17" t="e">
        <f>SUMIFS('[1]Deals (investment)'!$C:$C,'[1]Deals (investment)'!$B:$B,$A1793,'[1]Deals (investment)'!$T:$T,AZ$1)</f>
        <v>#VALUE!</v>
      </c>
      <c r="BA1793" s="17" t="e">
        <f>SUMIFS('[1]Deals (investment)'!$C:$C,'[1]Deals (investment)'!$B:$B,$A1793,'[1]Deals (investment)'!$T:$T,BA$1)</f>
        <v>#VALUE!</v>
      </c>
      <c r="BB1793" s="17" t="e">
        <f>SUMIFS('[1]Deals (investment)'!$C:$C,'[1]Deals (investment)'!$B:$B,$A1793,'[1]Deals (investment)'!$T:$T,BB$1)</f>
        <v>#VALUE!</v>
      </c>
      <c r="BC1793" s="17" t="e">
        <f>SUMIFS('[1]Deals (Exits)'!$C:$C,'[1]Deals (Exits)'!$B:$B,$A1793)</f>
        <v>#VALUE!</v>
      </c>
      <c r="BD1793" s="17" t="e">
        <f>SUMIFS('[1]Deals (investment)'!$C:$C,'[1]Deals (investment)'!$B:$B,$A1793,'[1]Deals (investment)'!$V:$V,BD$1)</f>
        <v>#VALUE!</v>
      </c>
      <c r="BE1793" s="17" t="e">
        <f>SUMIFS('[1]Deals (investment)'!$C:$C,'[1]Deals (investment)'!$B:$B,$A1793,'[1]Deals (investment)'!$V:$V,BE$1)</f>
        <v>#VALUE!</v>
      </c>
      <c r="BF1793" s="17" t="e">
        <f>SUMIFS('[1]Deals (investment)'!$C:$C,'[1]Deals (investment)'!$B:$B,$A1793,'[1]Deals (investment)'!$V:$V,BF$1)</f>
        <v>#VALUE!</v>
      </c>
      <c r="BG1793" s="17" t="e">
        <f>SUMIFS('[1]Deals (investment)'!$C:$C,'[1]Deals (investment)'!$B:$B,$A1793,'[1]Deals (investment)'!$V:$V,BG$1)</f>
        <v>#VALUE!</v>
      </c>
      <c r="BH1793" s="17" t="e">
        <f>SUMIFS('[1]Deals (investment)'!$C:$C,'[1]Deals (investment)'!$B:$B,$A1793,'[1]Deals (investment)'!$V:$V,BH$1)</f>
        <v>#VALUE!</v>
      </c>
      <c r="BI1793" s="17" t="e">
        <f>SUMIFS('[1]Deals (investment)'!$C:$C,'[1]Deals (investment)'!$B:$B,$A1793,'[1]Deals (investment)'!$V:$V,BI$1)</f>
        <v>#VALUE!</v>
      </c>
      <c r="BJ1793" s="17" t="e">
        <f>SUMIFS('[1]Deals (investment)'!$C:$C,'[1]Deals (investment)'!$B:$B,$A1793,'[1]Deals (investment)'!$V:$V,BJ$1)</f>
        <v>#VALUE!</v>
      </c>
      <c r="BK1793" s="17" t="e">
        <f>SUMIFS('[1]Deals (investment)'!$C:$C,'[1]Deals (investment)'!$B:$B,$A1793,'[1]Deals (investment)'!$V:$V,BK$1)</f>
        <v>#VALUE!</v>
      </c>
      <c r="BL1793" s="17" t="e">
        <f>SUMIFS('[1]Deals (investment)'!$C:$C,'[1]Deals (investment)'!$B:$B,$A1793,'[1]Deals (investment)'!$V:$V,BL$1)</f>
        <v>#VALUE!</v>
      </c>
      <c r="BM1793" s="17" t="e">
        <f>SUMIFS('[1]Deals (investment)'!$C:$C,'[1]Deals (investment)'!$B:$B,$A1793,'[1]Deals (investment)'!$V:$V,BM$1)</f>
        <v>#VALUE!</v>
      </c>
      <c r="BN1793" s="15"/>
      <c r="BO1793" s="15"/>
      <c r="BP1793" s="22"/>
      <c r="BQ1793" s="15"/>
      <c r="BR1793" s="15"/>
      <c r="BS1793" s="15"/>
      <c r="BT1793" s="15"/>
      <c r="BU1793" s="15"/>
      <c r="BV1793" s="15"/>
      <c r="BW1793" s="15"/>
      <c r="BX1793" s="15"/>
      <c r="BY1793" s="15"/>
      <c r="BZ1793" s="15"/>
      <c r="CA1793" s="15"/>
      <c r="CB1793" s="15"/>
      <c r="CC1793" s="15"/>
      <c r="CD1793" s="15"/>
      <c r="CE1793" s="15"/>
      <c r="CF1793" s="15"/>
      <c r="CG1793" s="15"/>
      <c r="CH1793" s="15"/>
      <c r="CI1793" s="15"/>
      <c r="CJ1793" s="15"/>
    </row>
    <row r="1794" spans="1:117" ht="12.75">
      <c r="A1794" s="15" t="s">
        <v>11564</v>
      </c>
      <c r="B1794" s="15" t="s">
        <v>11565</v>
      </c>
      <c r="C1794" s="15" t="s">
        <v>58</v>
      </c>
      <c r="D1794" s="16">
        <v>2012</v>
      </c>
      <c r="E1794" s="15" t="s">
        <v>11566</v>
      </c>
      <c r="F1794" s="15"/>
      <c r="G1794" s="15"/>
      <c r="H1794" s="15"/>
      <c r="I1794" s="15"/>
      <c r="J1794" s="15"/>
      <c r="K1794" s="17" t="e">
        <f t="shared" si="262"/>
        <v>#VALUE!</v>
      </c>
      <c r="L1794" s="15"/>
      <c r="M1794" s="18" t="e">
        <f t="shared" si="253"/>
        <v>#VALUE!</v>
      </c>
      <c r="N1794" s="15"/>
      <c r="O1794" s="15"/>
      <c r="P1794" s="15"/>
      <c r="Q1794" s="15"/>
      <c r="R1794" s="15"/>
      <c r="S1794" s="19"/>
      <c r="T1794" s="15"/>
      <c r="U1794" s="17"/>
      <c r="V1794" s="15" t="s">
        <v>11567</v>
      </c>
      <c r="W1794" s="15"/>
      <c r="X1794" s="15" t="s">
        <v>158</v>
      </c>
      <c r="Y1794" s="15" t="s">
        <v>11568</v>
      </c>
      <c r="AB1794" s="20"/>
      <c r="AC1794" s="21" t="s">
        <v>11569</v>
      </c>
      <c r="AD1794" s="21" t="s">
        <v>11570</v>
      </c>
      <c r="AE1794" s="21" t="s">
        <v>11571</v>
      </c>
      <c r="AF1794" s="21" t="s">
        <v>11572</v>
      </c>
      <c r="AG1794" s="22">
        <f t="shared" si="271"/>
        <v>0.41935483870967744</v>
      </c>
      <c r="AH1794" s="15" t="str">
        <f t="shared" ref="AH1794:AH1802" si="278">IF(A1794 = "","",IF(COUNTIF(CD:CD,CONCATENATE(A1794,B1794,C1794))&gt;1,"Duplicated",""))</f>
        <v/>
      </c>
      <c r="AI1794" s="22" t="e">
        <f>VLOOKUP(A1794,'[1]Deals (investment)'!$B$2:$Z$1497,1,FALSE)</f>
        <v>#N/A</v>
      </c>
      <c r="AJ1794" s="22" t="e">
        <f>VLOOKUP(A1794,'[1]Deals (investment)'!$B$2:$Z$870,15,FALSE)</f>
        <v>#N/A</v>
      </c>
      <c r="AK1794" s="17" t="e">
        <f>VLOOKUP(A1794,'[1]Deals (Exits)'!B:B,1,FALSE)</f>
        <v>#N/A</v>
      </c>
      <c r="AL1794" s="23" t="e">
        <f>VLOOKUP(G1794,[1]Lookups!$V$3:$Y$197,4,FALSE)</f>
        <v>#N/A</v>
      </c>
      <c r="AM1794" s="17" t="str">
        <f>VLOOKUP(X1794,[1]Lookups!$B$3:$C$200,2,FALSE)</f>
        <v>Financial Services</v>
      </c>
      <c r="AN1794" s="17" t="e">
        <f>VLOOKUP(R1794,[1]Lookups!$H$3:$I$69,2,FALSE)</f>
        <v>#N/A</v>
      </c>
      <c r="AO1794" s="17" t="e">
        <f>VLOOKUP(T1794,[1]Lookups!$H$3:$I$69,2,FALSE)</f>
        <v>#N/A</v>
      </c>
      <c r="AP1794" s="17" t="e">
        <f>VLOOKUP(AN1794,[1]Lookups!$N$3:$O$11,2,FALSE)</f>
        <v>#N/A</v>
      </c>
      <c r="AQ1794" s="18" t="e">
        <f>COUNTIFS('[1]Deals (investment)'!$B:$B,$A1794)</f>
        <v>#VALUE!</v>
      </c>
      <c r="AR1794" s="18" t="e">
        <f>COUNTIFS('[1]Deals (investment)'!$B:$B,$A1794,'[1]Deals (investment)'!$T:$T,$AW$1)+COUNTIFS('[1]Deals (investment)'!$B:$B,$A1794,'[1]Deals (investment)'!$T:$T,$AX$1)+COUNTIFS('[1]Deals (investment)'!$B:$B,$A1794,'[1]Deals (investment)'!$T:$T,$AY$1)</f>
        <v>#VALUE!</v>
      </c>
      <c r="AS1794" s="17" t="e">
        <f>SUMIFS('[1]Deals (investment)'!$C:$C,'[1]Deals (investment)'!$B:$B,$A1794)</f>
        <v>#VALUE!</v>
      </c>
      <c r="AT1794" s="17" t="e">
        <f t="shared" si="263"/>
        <v>#VALUE!</v>
      </c>
      <c r="AU1794" s="18" t="e">
        <f>COUNTIF('[1]Deals (Exits)'!$B:$B,A1794)</f>
        <v>#VALUE!</v>
      </c>
      <c r="AV1794" s="17" t="e">
        <f>SUMIFS('[1]Deals (investment)'!$C:$C,'[1]Deals (investment)'!$B:$B,$A1794,'[1]Deals (investment)'!$T:$T,AV$1)</f>
        <v>#VALUE!</v>
      </c>
      <c r="AW1794" s="17" t="e">
        <f>SUMIFS('[1]Deals (investment)'!$C:$C,'[1]Deals (investment)'!$B:$B,$A1794,'[1]Deals (investment)'!$T:$T,AW$1)</f>
        <v>#VALUE!</v>
      </c>
      <c r="AX1794" s="17" t="e">
        <f>SUMIFS('[1]Deals (investment)'!$C:$C,'[1]Deals (investment)'!$B:$B,$A1794,'[1]Deals (investment)'!$T:$T,AX$1)</f>
        <v>#VALUE!</v>
      </c>
      <c r="AY1794" s="17" t="e">
        <f>SUMIFS('[1]Deals (investment)'!$C:$C,'[1]Deals (investment)'!$B:$B,$A1794,'[1]Deals (investment)'!$T:$T,AY$1)</f>
        <v>#VALUE!</v>
      </c>
      <c r="AZ1794" s="17" t="e">
        <f>SUMIFS('[1]Deals (investment)'!$C:$C,'[1]Deals (investment)'!$B:$B,$A1794,'[1]Deals (investment)'!$T:$T,AZ$1)</f>
        <v>#VALUE!</v>
      </c>
      <c r="BA1794" s="17" t="e">
        <f>SUMIFS('[1]Deals (investment)'!$C:$C,'[1]Deals (investment)'!$B:$B,$A1794,'[1]Deals (investment)'!$T:$T,BA$1)</f>
        <v>#VALUE!</v>
      </c>
      <c r="BB1794" s="17" t="e">
        <f>SUMIFS('[1]Deals (investment)'!$C:$C,'[1]Deals (investment)'!$B:$B,$A1794,'[1]Deals (investment)'!$T:$T,BB$1)</f>
        <v>#VALUE!</v>
      </c>
      <c r="BC1794" s="17" t="e">
        <f>SUMIFS('[1]Deals (Exits)'!$C:$C,'[1]Deals (Exits)'!$B:$B,$A1794)</f>
        <v>#VALUE!</v>
      </c>
      <c r="BD1794" s="17" t="e">
        <f>SUMIFS('[1]Deals (investment)'!$C:$C,'[1]Deals (investment)'!$B:$B,$A1794,'[1]Deals (investment)'!$V:$V,BD$1)</f>
        <v>#VALUE!</v>
      </c>
      <c r="BE1794" s="17" t="e">
        <f>SUMIFS('[1]Deals (investment)'!$C:$C,'[1]Deals (investment)'!$B:$B,$A1794,'[1]Deals (investment)'!$V:$V,BE$1)</f>
        <v>#VALUE!</v>
      </c>
      <c r="BF1794" s="17" t="e">
        <f>SUMIFS('[1]Deals (investment)'!$C:$C,'[1]Deals (investment)'!$B:$B,$A1794,'[1]Deals (investment)'!$V:$V,BF$1)</f>
        <v>#VALUE!</v>
      </c>
      <c r="BG1794" s="17" t="e">
        <f>SUMIFS('[1]Deals (investment)'!$C:$C,'[1]Deals (investment)'!$B:$B,$A1794,'[1]Deals (investment)'!$V:$V,BG$1)</f>
        <v>#VALUE!</v>
      </c>
      <c r="BH1794" s="17" t="e">
        <f>SUMIFS('[1]Deals (investment)'!$C:$C,'[1]Deals (investment)'!$B:$B,$A1794,'[1]Deals (investment)'!$V:$V,BH$1)</f>
        <v>#VALUE!</v>
      </c>
      <c r="BI1794" s="17" t="e">
        <f>SUMIFS('[1]Deals (investment)'!$C:$C,'[1]Deals (investment)'!$B:$B,$A1794,'[1]Deals (investment)'!$V:$V,BI$1)</f>
        <v>#VALUE!</v>
      </c>
      <c r="BJ1794" s="17" t="e">
        <f>SUMIFS('[1]Deals (investment)'!$C:$C,'[1]Deals (investment)'!$B:$B,$A1794,'[1]Deals (investment)'!$V:$V,BJ$1)</f>
        <v>#VALUE!</v>
      </c>
      <c r="BK1794" s="17" t="e">
        <f>SUMIFS('[1]Deals (investment)'!$C:$C,'[1]Deals (investment)'!$B:$B,$A1794,'[1]Deals (investment)'!$V:$V,BK$1)</f>
        <v>#VALUE!</v>
      </c>
      <c r="BL1794" s="17" t="e">
        <f>SUMIFS('[1]Deals (investment)'!$C:$C,'[1]Deals (investment)'!$B:$B,$A1794,'[1]Deals (investment)'!$V:$V,BL$1)</f>
        <v>#VALUE!</v>
      </c>
      <c r="BM1794" s="17" t="e">
        <f>SUMIFS('[1]Deals (investment)'!$C:$C,'[1]Deals (investment)'!$B:$B,$A1794,'[1]Deals (investment)'!$V:$V,BM$1)</f>
        <v>#VALUE!</v>
      </c>
      <c r="BN1794" s="15"/>
      <c r="BO1794" s="15"/>
      <c r="BP1794" s="22"/>
      <c r="BQ1794" s="15"/>
      <c r="BR1794" s="15"/>
      <c r="BS1794" s="15"/>
      <c r="BT1794" s="15"/>
      <c r="BU1794" s="15"/>
      <c r="BV1794" s="15"/>
      <c r="BW1794" s="15"/>
      <c r="BX1794" s="15"/>
      <c r="BY1794" s="15"/>
      <c r="BZ1794" s="15"/>
      <c r="CA1794" s="15"/>
      <c r="CB1794" s="15"/>
      <c r="CC1794" s="15"/>
      <c r="CD1794" s="15"/>
      <c r="CE1794" s="15"/>
      <c r="CF1794" s="15"/>
      <c r="CG1794" s="15"/>
      <c r="CH1794" s="15"/>
      <c r="CI1794" s="15"/>
      <c r="CJ1794" s="15"/>
    </row>
    <row r="1795" spans="1:117" ht="12.75">
      <c r="A1795" s="15" t="s">
        <v>11573</v>
      </c>
      <c r="B1795" s="15" t="s">
        <v>11574</v>
      </c>
      <c r="C1795" s="15" t="s">
        <v>58</v>
      </c>
      <c r="D1795" s="16">
        <v>1994</v>
      </c>
      <c r="E1795" s="15" t="s">
        <v>394</v>
      </c>
      <c r="F1795" s="15"/>
      <c r="G1795" s="15"/>
      <c r="H1795" s="15"/>
      <c r="I1795" s="15"/>
      <c r="J1795" s="15"/>
      <c r="K1795" s="17" t="e">
        <f t="shared" si="262"/>
        <v>#VALUE!</v>
      </c>
      <c r="L1795" s="15"/>
      <c r="M1795" s="18" t="e">
        <f t="shared" si="253"/>
        <v>#VALUE!</v>
      </c>
      <c r="N1795" s="15"/>
      <c r="O1795" s="15"/>
      <c r="P1795" s="15"/>
      <c r="Q1795" s="15"/>
      <c r="R1795" s="15"/>
      <c r="S1795" s="19"/>
      <c r="T1795" s="15"/>
      <c r="U1795" s="17"/>
      <c r="V1795" s="15" t="s">
        <v>11575</v>
      </c>
      <c r="W1795" s="15"/>
      <c r="X1795" s="15" t="s">
        <v>158</v>
      </c>
      <c r="Y1795" s="15" t="s">
        <v>11576</v>
      </c>
      <c r="AB1795" s="20"/>
      <c r="AC1795" s="21" t="s">
        <v>11577</v>
      </c>
      <c r="AD1795" s="15"/>
      <c r="AE1795" s="21" t="s">
        <v>11578</v>
      </c>
      <c r="AF1795" s="21" t="s">
        <v>11579</v>
      </c>
      <c r="AG1795" s="22">
        <f t="shared" si="271"/>
        <v>0.38709677419354838</v>
      </c>
      <c r="AH1795" s="15" t="str">
        <f t="shared" si="278"/>
        <v/>
      </c>
      <c r="AI1795" s="22" t="e">
        <f>VLOOKUP(A1795,'[1]Deals (investment)'!$B$2:$Z$1497,1,FALSE)</f>
        <v>#N/A</v>
      </c>
      <c r="AJ1795" s="22" t="e">
        <f>VLOOKUP(A1795,'[1]Deals (investment)'!$B$2:$Z$870,15,FALSE)</f>
        <v>#N/A</v>
      </c>
      <c r="AK1795" s="17" t="e">
        <f>VLOOKUP(A1795,'[1]Deals (Exits)'!B:B,1,FALSE)</f>
        <v>#N/A</v>
      </c>
      <c r="AL1795" s="23" t="e">
        <f>VLOOKUP(G1795,[1]Lookups!$V$3:$Y$197,4,FALSE)</f>
        <v>#N/A</v>
      </c>
      <c r="AM1795" s="17" t="str">
        <f>VLOOKUP(X1795,[1]Lookups!$B$3:$C$200,2,FALSE)</f>
        <v>Financial Services</v>
      </c>
      <c r="AN1795" s="17" t="e">
        <f>VLOOKUP(R1795,[1]Lookups!$H$3:$I$69,2,FALSE)</f>
        <v>#N/A</v>
      </c>
      <c r="AO1795" s="17" t="e">
        <f>VLOOKUP(T1795,[1]Lookups!$H$3:$I$69,2,FALSE)</f>
        <v>#N/A</v>
      </c>
      <c r="AP1795" s="17" t="e">
        <f>VLOOKUP(AN1795,[1]Lookups!$N$3:$O$11,2,FALSE)</f>
        <v>#N/A</v>
      </c>
      <c r="AQ1795" s="18" t="e">
        <f>COUNTIFS('[1]Deals (investment)'!$B:$B,$A1795)</f>
        <v>#VALUE!</v>
      </c>
      <c r="AR1795" s="18" t="e">
        <f>COUNTIFS('[1]Deals (investment)'!$B:$B,$A1795,'[1]Deals (investment)'!$T:$T,$AW$1)+COUNTIFS('[1]Deals (investment)'!$B:$B,$A1795,'[1]Deals (investment)'!$T:$T,$AX$1)+COUNTIFS('[1]Deals (investment)'!$B:$B,$A1795,'[1]Deals (investment)'!$T:$T,$AY$1)</f>
        <v>#VALUE!</v>
      </c>
      <c r="AS1795" s="17" t="e">
        <f>SUMIFS('[1]Deals (investment)'!$C:$C,'[1]Deals (investment)'!$B:$B,$A1795)</f>
        <v>#VALUE!</v>
      </c>
      <c r="AT1795" s="17" t="e">
        <f t="shared" si="263"/>
        <v>#VALUE!</v>
      </c>
      <c r="AU1795" s="18" t="e">
        <f>COUNTIF('[1]Deals (Exits)'!$B:$B,A1795)</f>
        <v>#VALUE!</v>
      </c>
      <c r="AV1795" s="17" t="e">
        <f>SUMIFS('[1]Deals (investment)'!$C:$C,'[1]Deals (investment)'!$B:$B,$A1795,'[1]Deals (investment)'!$T:$T,AV$1)</f>
        <v>#VALUE!</v>
      </c>
      <c r="AW1795" s="17" t="e">
        <f>SUMIFS('[1]Deals (investment)'!$C:$C,'[1]Deals (investment)'!$B:$B,$A1795,'[1]Deals (investment)'!$T:$T,AW$1)</f>
        <v>#VALUE!</v>
      </c>
      <c r="AX1795" s="17" t="e">
        <f>SUMIFS('[1]Deals (investment)'!$C:$C,'[1]Deals (investment)'!$B:$B,$A1795,'[1]Deals (investment)'!$T:$T,AX$1)</f>
        <v>#VALUE!</v>
      </c>
      <c r="AY1795" s="17" t="e">
        <f>SUMIFS('[1]Deals (investment)'!$C:$C,'[1]Deals (investment)'!$B:$B,$A1795,'[1]Deals (investment)'!$T:$T,AY$1)</f>
        <v>#VALUE!</v>
      </c>
      <c r="AZ1795" s="17" t="e">
        <f>SUMIFS('[1]Deals (investment)'!$C:$C,'[1]Deals (investment)'!$B:$B,$A1795,'[1]Deals (investment)'!$T:$T,AZ$1)</f>
        <v>#VALUE!</v>
      </c>
      <c r="BA1795" s="17" t="e">
        <f>SUMIFS('[1]Deals (investment)'!$C:$C,'[1]Deals (investment)'!$B:$B,$A1795,'[1]Deals (investment)'!$T:$T,BA$1)</f>
        <v>#VALUE!</v>
      </c>
      <c r="BB1795" s="17" t="e">
        <f>SUMIFS('[1]Deals (investment)'!$C:$C,'[1]Deals (investment)'!$B:$B,$A1795,'[1]Deals (investment)'!$T:$T,BB$1)</f>
        <v>#VALUE!</v>
      </c>
      <c r="BC1795" s="17" t="e">
        <f>SUMIFS('[1]Deals (Exits)'!$C:$C,'[1]Deals (Exits)'!$B:$B,$A1795)</f>
        <v>#VALUE!</v>
      </c>
      <c r="BD1795" s="17" t="e">
        <f>SUMIFS('[1]Deals (investment)'!$C:$C,'[1]Deals (investment)'!$B:$B,$A1795,'[1]Deals (investment)'!$V:$V,BD$1)</f>
        <v>#VALUE!</v>
      </c>
      <c r="BE1795" s="17" t="e">
        <f>SUMIFS('[1]Deals (investment)'!$C:$C,'[1]Deals (investment)'!$B:$B,$A1795,'[1]Deals (investment)'!$V:$V,BE$1)</f>
        <v>#VALUE!</v>
      </c>
      <c r="BF1795" s="17" t="e">
        <f>SUMIFS('[1]Deals (investment)'!$C:$C,'[1]Deals (investment)'!$B:$B,$A1795,'[1]Deals (investment)'!$V:$V,BF$1)</f>
        <v>#VALUE!</v>
      </c>
      <c r="BG1795" s="17" t="e">
        <f>SUMIFS('[1]Deals (investment)'!$C:$C,'[1]Deals (investment)'!$B:$B,$A1795,'[1]Deals (investment)'!$V:$V,BG$1)</f>
        <v>#VALUE!</v>
      </c>
      <c r="BH1795" s="17" t="e">
        <f>SUMIFS('[1]Deals (investment)'!$C:$C,'[1]Deals (investment)'!$B:$B,$A1795,'[1]Deals (investment)'!$V:$V,BH$1)</f>
        <v>#VALUE!</v>
      </c>
      <c r="BI1795" s="17" t="e">
        <f>SUMIFS('[1]Deals (investment)'!$C:$C,'[1]Deals (investment)'!$B:$B,$A1795,'[1]Deals (investment)'!$V:$V,BI$1)</f>
        <v>#VALUE!</v>
      </c>
      <c r="BJ1795" s="17" t="e">
        <f>SUMIFS('[1]Deals (investment)'!$C:$C,'[1]Deals (investment)'!$B:$B,$A1795,'[1]Deals (investment)'!$V:$V,BJ$1)</f>
        <v>#VALUE!</v>
      </c>
      <c r="BK1795" s="17" t="e">
        <f>SUMIFS('[1]Deals (investment)'!$C:$C,'[1]Deals (investment)'!$B:$B,$A1795,'[1]Deals (investment)'!$V:$V,BK$1)</f>
        <v>#VALUE!</v>
      </c>
      <c r="BL1795" s="17" t="e">
        <f>SUMIFS('[1]Deals (investment)'!$C:$C,'[1]Deals (investment)'!$B:$B,$A1795,'[1]Deals (investment)'!$V:$V,BL$1)</f>
        <v>#VALUE!</v>
      </c>
      <c r="BM1795" s="17" t="e">
        <f>SUMIFS('[1]Deals (investment)'!$C:$C,'[1]Deals (investment)'!$B:$B,$A1795,'[1]Deals (investment)'!$V:$V,BM$1)</f>
        <v>#VALUE!</v>
      </c>
      <c r="BN1795" s="15"/>
      <c r="BO1795" s="15"/>
      <c r="BP1795" s="22"/>
      <c r="BQ1795" s="15"/>
      <c r="BR1795" s="15"/>
      <c r="BS1795" s="15"/>
      <c r="BT1795" s="15"/>
      <c r="BU1795" s="15"/>
      <c r="BV1795" s="15"/>
      <c r="BW1795" s="15"/>
      <c r="BX1795" s="15"/>
      <c r="BY1795" s="15"/>
      <c r="BZ1795" s="15"/>
      <c r="CA1795" s="15"/>
      <c r="CB1795" s="15"/>
      <c r="CC1795" s="15"/>
      <c r="CD1795" s="15"/>
      <c r="CE1795" s="15"/>
      <c r="CF1795" s="15"/>
      <c r="CG1795" s="15"/>
      <c r="CH1795" s="15"/>
      <c r="CI1795" s="15"/>
      <c r="CJ1795" s="15"/>
    </row>
    <row r="1796" spans="1:117" ht="12.75">
      <c r="A1796" s="15" t="s">
        <v>11580</v>
      </c>
      <c r="B1796" s="15"/>
      <c r="C1796" s="15"/>
      <c r="D1796" s="16"/>
      <c r="E1796" s="15"/>
      <c r="F1796" s="15"/>
      <c r="G1796" s="15" t="s">
        <v>11581</v>
      </c>
      <c r="H1796" s="15"/>
      <c r="I1796" s="15" t="s">
        <v>11581</v>
      </c>
      <c r="J1796" s="15"/>
      <c r="K1796" s="17" t="e">
        <f t="shared" si="262"/>
        <v>#VALUE!</v>
      </c>
      <c r="L1796" s="15"/>
      <c r="M1796" s="18" t="e">
        <f t="shared" si="253"/>
        <v>#VALUE!</v>
      </c>
      <c r="N1796" s="15"/>
      <c r="O1796" s="15"/>
      <c r="P1796" s="15"/>
      <c r="Q1796" s="24" t="e">
        <f ca="1">_xludf.MAXIFS('[1]Deals (investment)'!A:A,'[1]Deals (investment)'!B:B,A1796)</f>
        <v>#NAME?</v>
      </c>
      <c r="R1796" s="15"/>
      <c r="S1796" s="19"/>
      <c r="T1796" s="15"/>
      <c r="U1796" s="17"/>
      <c r="V1796" s="15"/>
      <c r="W1796" s="15"/>
      <c r="X1796" s="15" t="s">
        <v>64</v>
      </c>
      <c r="Y1796" s="15"/>
      <c r="AB1796" s="20"/>
      <c r="AC1796" s="15"/>
      <c r="AD1796" s="15"/>
      <c r="AE1796" s="15"/>
      <c r="AF1796" s="15"/>
      <c r="AG1796" s="22">
        <f t="shared" ca="1" si="271"/>
        <v>0.19354838709677419</v>
      </c>
      <c r="AH1796" s="15" t="str">
        <f t="shared" si="278"/>
        <v/>
      </c>
      <c r="AI1796" s="22" t="e">
        <f>VLOOKUP(A1796,'[1]Deals (investment)'!$B$2:$Z$1497,1,FALSE)</f>
        <v>#N/A</v>
      </c>
      <c r="AJ1796" s="22" t="e">
        <f>VLOOKUP(A1796,'[1]Deals (investment)'!$B$2:$Z$870,15,FALSE)</f>
        <v>#N/A</v>
      </c>
      <c r="AK1796" s="17" t="e">
        <f>VLOOKUP(A1796,'[1]Deals (Exits)'!B:B,1,FALSE)</f>
        <v>#N/A</v>
      </c>
      <c r="AL1796" s="23" t="e">
        <f>VLOOKUP(G1796,[1]Lookups!$V$3:$Y$197,4,FALSE)</f>
        <v>#N/A</v>
      </c>
      <c r="AM1796" s="17" t="str">
        <f>VLOOKUP(X1796,[1]Lookups!$B$3:$C$200,2,FALSE)</f>
        <v>E-commerce &amp; Retail</v>
      </c>
      <c r="AN1796" s="17" t="e">
        <f>VLOOKUP(R1796,[1]Lookups!$H$3:$I$69,2,FALSE)</f>
        <v>#N/A</v>
      </c>
      <c r="AO1796" s="17" t="e">
        <f>VLOOKUP(T1796,[1]Lookups!$H$3:$I$69,2,FALSE)</f>
        <v>#N/A</v>
      </c>
      <c r="AP1796" s="17" t="e">
        <f>VLOOKUP(AN1796,[1]Lookups!$N$3:$O$11,2,FALSE)</f>
        <v>#N/A</v>
      </c>
      <c r="AQ1796" s="18" t="e">
        <f>COUNTIFS('[1]Deals (investment)'!$B:$B,$A1796)</f>
        <v>#VALUE!</v>
      </c>
      <c r="AR1796" s="18" t="e">
        <f>COUNTIFS('[1]Deals (investment)'!$B:$B,$A1796,'[1]Deals (investment)'!$T:$T,$AW$1)+COUNTIFS('[1]Deals (investment)'!$B:$B,$A1796,'[1]Deals (investment)'!$T:$T,$AX$1)+COUNTIFS('[1]Deals (investment)'!$B:$B,$A1796,'[1]Deals (investment)'!$T:$T,$AY$1)</f>
        <v>#VALUE!</v>
      </c>
      <c r="AS1796" s="17" t="e">
        <f>SUMIFS('[1]Deals (investment)'!$C:$C,'[1]Deals (investment)'!$B:$B,$A1796)</f>
        <v>#VALUE!</v>
      </c>
      <c r="AT1796" s="17" t="e">
        <f t="shared" si="263"/>
        <v>#VALUE!</v>
      </c>
      <c r="AU1796" s="18" t="e">
        <f>COUNTIF('[1]Deals (Exits)'!$B:$B,A1796)</f>
        <v>#VALUE!</v>
      </c>
      <c r="AV1796" s="17" t="e">
        <f>SUMIFS('[1]Deals (investment)'!$C:$C,'[1]Deals (investment)'!$B:$B,$A1796,'[1]Deals (investment)'!$T:$T,AV$1)</f>
        <v>#VALUE!</v>
      </c>
      <c r="AW1796" s="17" t="e">
        <f>SUMIFS('[1]Deals (investment)'!$C:$C,'[1]Deals (investment)'!$B:$B,$A1796,'[1]Deals (investment)'!$T:$T,AW$1)</f>
        <v>#VALUE!</v>
      </c>
      <c r="AX1796" s="17" t="e">
        <f>SUMIFS('[1]Deals (investment)'!$C:$C,'[1]Deals (investment)'!$B:$B,$A1796,'[1]Deals (investment)'!$T:$T,AX$1)</f>
        <v>#VALUE!</v>
      </c>
      <c r="AY1796" s="17" t="e">
        <f>SUMIFS('[1]Deals (investment)'!$C:$C,'[1]Deals (investment)'!$B:$B,$A1796,'[1]Deals (investment)'!$T:$T,AY$1)</f>
        <v>#VALUE!</v>
      </c>
      <c r="AZ1796" s="17" t="e">
        <f>SUMIFS('[1]Deals (investment)'!$C:$C,'[1]Deals (investment)'!$B:$B,$A1796,'[1]Deals (investment)'!$T:$T,AZ$1)</f>
        <v>#VALUE!</v>
      </c>
      <c r="BA1796" s="17" t="e">
        <f>SUMIFS('[1]Deals (investment)'!$C:$C,'[1]Deals (investment)'!$B:$B,$A1796,'[1]Deals (investment)'!$T:$T,BA$1)</f>
        <v>#VALUE!</v>
      </c>
      <c r="BB1796" s="17" t="e">
        <f>SUMIFS('[1]Deals (investment)'!$C:$C,'[1]Deals (investment)'!$B:$B,$A1796,'[1]Deals (investment)'!$T:$T,BB$1)</f>
        <v>#VALUE!</v>
      </c>
      <c r="BC1796" s="17" t="e">
        <f>SUMIFS('[1]Deals (Exits)'!$C:$C,'[1]Deals (Exits)'!$B:$B,$A1796)</f>
        <v>#VALUE!</v>
      </c>
      <c r="BD1796" s="17" t="e">
        <f>SUMIFS('[1]Deals (investment)'!$C:$C,'[1]Deals (investment)'!$B:$B,$A1796,'[1]Deals (investment)'!$V:$V,BD$1)</f>
        <v>#VALUE!</v>
      </c>
      <c r="BE1796" s="17" t="e">
        <f>SUMIFS('[1]Deals (investment)'!$C:$C,'[1]Deals (investment)'!$B:$B,$A1796,'[1]Deals (investment)'!$V:$V,BE$1)</f>
        <v>#VALUE!</v>
      </c>
      <c r="BF1796" s="17" t="e">
        <f>SUMIFS('[1]Deals (investment)'!$C:$C,'[1]Deals (investment)'!$B:$B,$A1796,'[1]Deals (investment)'!$V:$V,BF$1)</f>
        <v>#VALUE!</v>
      </c>
      <c r="BG1796" s="17" t="e">
        <f>SUMIFS('[1]Deals (investment)'!$C:$C,'[1]Deals (investment)'!$B:$B,$A1796,'[1]Deals (investment)'!$V:$V,BG$1)</f>
        <v>#VALUE!</v>
      </c>
      <c r="BH1796" s="17" t="e">
        <f>SUMIFS('[1]Deals (investment)'!$C:$C,'[1]Deals (investment)'!$B:$B,$A1796,'[1]Deals (investment)'!$V:$V,BH$1)</f>
        <v>#VALUE!</v>
      </c>
      <c r="BI1796" s="17" t="e">
        <f>SUMIFS('[1]Deals (investment)'!$C:$C,'[1]Deals (investment)'!$B:$B,$A1796,'[1]Deals (investment)'!$V:$V,BI$1)</f>
        <v>#VALUE!</v>
      </c>
      <c r="BJ1796" s="17" t="e">
        <f>SUMIFS('[1]Deals (investment)'!$C:$C,'[1]Deals (investment)'!$B:$B,$A1796,'[1]Deals (investment)'!$V:$V,BJ$1)</f>
        <v>#VALUE!</v>
      </c>
      <c r="BK1796" s="17" t="e">
        <f>SUMIFS('[1]Deals (investment)'!$C:$C,'[1]Deals (investment)'!$B:$B,$A1796,'[1]Deals (investment)'!$V:$V,BK$1)</f>
        <v>#VALUE!</v>
      </c>
      <c r="BL1796" s="17" t="e">
        <f>SUMIFS('[1]Deals (investment)'!$C:$C,'[1]Deals (investment)'!$B:$B,$A1796,'[1]Deals (investment)'!$V:$V,BL$1)</f>
        <v>#VALUE!</v>
      </c>
      <c r="BM1796" s="17" t="e">
        <f>SUMIFS('[1]Deals (investment)'!$C:$C,'[1]Deals (investment)'!$B:$B,$A1796,'[1]Deals (investment)'!$V:$V,BM$1)</f>
        <v>#VALUE!</v>
      </c>
      <c r="BN1796" s="15"/>
      <c r="BO1796" s="15"/>
      <c r="BP1796" s="22"/>
      <c r="BQ1796" s="15"/>
      <c r="BR1796" s="15"/>
      <c r="BS1796" s="15"/>
      <c r="BT1796" s="15"/>
      <c r="BU1796" s="15"/>
      <c r="BV1796" s="15"/>
      <c r="BW1796" s="15"/>
      <c r="BX1796" s="15"/>
      <c r="BY1796" s="15"/>
      <c r="BZ1796" s="15"/>
      <c r="CA1796" s="15"/>
      <c r="CB1796" s="15"/>
      <c r="CC1796" s="15"/>
      <c r="CD1796" s="15"/>
      <c r="CE1796" s="15"/>
      <c r="CF1796" s="15"/>
      <c r="CG1796" s="15"/>
      <c r="CH1796" s="15"/>
      <c r="CI1796" s="15"/>
      <c r="CJ1796" s="15"/>
    </row>
    <row r="1797" spans="1:117" ht="12.75">
      <c r="A1797" s="15" t="s">
        <v>11582</v>
      </c>
      <c r="B1797" s="15" t="s">
        <v>11583</v>
      </c>
      <c r="C1797" s="15"/>
      <c r="D1797" s="16">
        <v>2014</v>
      </c>
      <c r="E1797" s="15" t="s">
        <v>11584</v>
      </c>
      <c r="F1797" s="15"/>
      <c r="G1797" s="15"/>
      <c r="H1797" s="15"/>
      <c r="I1797" s="15"/>
      <c r="J1797" s="15"/>
      <c r="K1797" s="17" t="e">
        <f t="shared" si="262"/>
        <v>#VALUE!</v>
      </c>
      <c r="L1797" s="15"/>
      <c r="M1797" s="18" t="e">
        <f t="shared" si="253"/>
        <v>#VALUE!</v>
      </c>
      <c r="N1797" s="15"/>
      <c r="O1797" s="15"/>
      <c r="P1797" s="15"/>
      <c r="Q1797" s="15"/>
      <c r="R1797" s="15"/>
      <c r="S1797" s="19"/>
      <c r="T1797" s="15"/>
      <c r="U1797" s="17"/>
      <c r="V1797" s="15" t="s">
        <v>11585</v>
      </c>
      <c r="W1797" s="15"/>
      <c r="X1797" s="15" t="s">
        <v>4513</v>
      </c>
      <c r="Y1797" s="15" t="s">
        <v>11586</v>
      </c>
      <c r="AB1797" s="20"/>
      <c r="AC1797" s="21" t="s">
        <v>11587</v>
      </c>
      <c r="AD1797" s="21" t="s">
        <v>11588</v>
      </c>
      <c r="AE1797" s="21" t="s">
        <v>11589</v>
      </c>
      <c r="AF1797" s="21" t="s">
        <v>11590</v>
      </c>
      <c r="AG1797" s="22">
        <f t="shared" si="271"/>
        <v>0.38709677419354838</v>
      </c>
      <c r="AH1797" s="15" t="str">
        <f t="shared" si="278"/>
        <v/>
      </c>
      <c r="AI1797" s="22" t="e">
        <f>VLOOKUP(A1797,'[1]Deals (investment)'!$B$2:$Z$1497,1,FALSE)</f>
        <v>#N/A</v>
      </c>
      <c r="AJ1797" s="22" t="e">
        <f>VLOOKUP(A1797,'[1]Deals (investment)'!$B$2:$Z$870,15,FALSE)</f>
        <v>#N/A</v>
      </c>
      <c r="AK1797" s="17" t="e">
        <f>VLOOKUP(A1797,'[1]Deals (Exits)'!B:B,1,FALSE)</f>
        <v>#N/A</v>
      </c>
      <c r="AL1797" s="23" t="e">
        <f>VLOOKUP(G1797,[1]Lookups!$V$3:$Y$197,4,FALSE)</f>
        <v>#N/A</v>
      </c>
      <c r="AM1797" s="17" t="str">
        <f>VLOOKUP(X1797,[1]Lookups!$B$3:$C$200,2,FALSE)</f>
        <v>Other Technologies &amp; Information Technology</v>
      </c>
      <c r="AN1797" s="17" t="e">
        <f>VLOOKUP(R1797,[1]Lookups!$H$3:$I$69,2,FALSE)</f>
        <v>#N/A</v>
      </c>
      <c r="AO1797" s="17" t="e">
        <f>VLOOKUP(T1797,[1]Lookups!$H$3:$I$69,2,FALSE)</f>
        <v>#N/A</v>
      </c>
      <c r="AP1797" s="17" t="e">
        <f>VLOOKUP(AN1797,[1]Lookups!$N$3:$O$11,2,FALSE)</f>
        <v>#N/A</v>
      </c>
      <c r="AQ1797" s="18" t="e">
        <f>COUNTIFS('[1]Deals (investment)'!$B:$B,$A1797)</f>
        <v>#VALUE!</v>
      </c>
      <c r="AR1797" s="18" t="e">
        <f>COUNTIFS('[1]Deals (investment)'!$B:$B,$A1797,'[1]Deals (investment)'!$T:$T,$AW$1)+COUNTIFS('[1]Deals (investment)'!$B:$B,$A1797,'[1]Deals (investment)'!$T:$T,$AX$1)+COUNTIFS('[1]Deals (investment)'!$B:$B,$A1797,'[1]Deals (investment)'!$T:$T,$AY$1)</f>
        <v>#VALUE!</v>
      </c>
      <c r="AS1797" s="17" t="e">
        <f>SUMIFS('[1]Deals (investment)'!$C:$C,'[1]Deals (investment)'!$B:$B,$A1797)</f>
        <v>#VALUE!</v>
      </c>
      <c r="AT1797" s="17" t="e">
        <f t="shared" si="263"/>
        <v>#VALUE!</v>
      </c>
      <c r="AU1797" s="18" t="e">
        <f>COUNTIF('[1]Deals (Exits)'!$B:$B,A1797)</f>
        <v>#VALUE!</v>
      </c>
      <c r="AV1797" s="17" t="e">
        <f>SUMIFS('[1]Deals (investment)'!$C:$C,'[1]Deals (investment)'!$B:$B,$A1797,'[1]Deals (investment)'!$T:$T,AV$1)</f>
        <v>#VALUE!</v>
      </c>
      <c r="AW1797" s="17" t="e">
        <f>SUMIFS('[1]Deals (investment)'!$C:$C,'[1]Deals (investment)'!$B:$B,$A1797,'[1]Deals (investment)'!$T:$T,AW$1)</f>
        <v>#VALUE!</v>
      </c>
      <c r="AX1797" s="17" t="e">
        <f>SUMIFS('[1]Deals (investment)'!$C:$C,'[1]Deals (investment)'!$B:$B,$A1797,'[1]Deals (investment)'!$T:$T,AX$1)</f>
        <v>#VALUE!</v>
      </c>
      <c r="AY1797" s="17" t="e">
        <f>SUMIFS('[1]Deals (investment)'!$C:$C,'[1]Deals (investment)'!$B:$B,$A1797,'[1]Deals (investment)'!$T:$T,AY$1)</f>
        <v>#VALUE!</v>
      </c>
      <c r="AZ1797" s="17" t="e">
        <f>SUMIFS('[1]Deals (investment)'!$C:$C,'[1]Deals (investment)'!$B:$B,$A1797,'[1]Deals (investment)'!$T:$T,AZ$1)</f>
        <v>#VALUE!</v>
      </c>
      <c r="BA1797" s="17" t="e">
        <f>SUMIFS('[1]Deals (investment)'!$C:$C,'[1]Deals (investment)'!$B:$B,$A1797,'[1]Deals (investment)'!$T:$T,BA$1)</f>
        <v>#VALUE!</v>
      </c>
      <c r="BB1797" s="17" t="e">
        <f>SUMIFS('[1]Deals (investment)'!$C:$C,'[1]Deals (investment)'!$B:$B,$A1797,'[1]Deals (investment)'!$T:$T,BB$1)</f>
        <v>#VALUE!</v>
      </c>
      <c r="BC1797" s="17" t="e">
        <f>SUMIFS('[1]Deals (Exits)'!$C:$C,'[1]Deals (Exits)'!$B:$B,$A1797)</f>
        <v>#VALUE!</v>
      </c>
      <c r="BD1797" s="17" t="e">
        <f>SUMIFS('[1]Deals (investment)'!$C:$C,'[1]Deals (investment)'!$B:$B,$A1797,'[1]Deals (investment)'!$V:$V,BD$1)</f>
        <v>#VALUE!</v>
      </c>
      <c r="BE1797" s="17" t="e">
        <f>SUMIFS('[1]Deals (investment)'!$C:$C,'[1]Deals (investment)'!$B:$B,$A1797,'[1]Deals (investment)'!$V:$V,BE$1)</f>
        <v>#VALUE!</v>
      </c>
      <c r="BF1797" s="17" t="e">
        <f>SUMIFS('[1]Deals (investment)'!$C:$C,'[1]Deals (investment)'!$B:$B,$A1797,'[1]Deals (investment)'!$V:$V,BF$1)</f>
        <v>#VALUE!</v>
      </c>
      <c r="BG1797" s="17" t="e">
        <f>SUMIFS('[1]Deals (investment)'!$C:$C,'[1]Deals (investment)'!$B:$B,$A1797,'[1]Deals (investment)'!$V:$V,BG$1)</f>
        <v>#VALUE!</v>
      </c>
      <c r="BH1797" s="17" t="e">
        <f>SUMIFS('[1]Deals (investment)'!$C:$C,'[1]Deals (investment)'!$B:$B,$A1797,'[1]Deals (investment)'!$V:$V,BH$1)</f>
        <v>#VALUE!</v>
      </c>
      <c r="BI1797" s="17" t="e">
        <f>SUMIFS('[1]Deals (investment)'!$C:$C,'[1]Deals (investment)'!$B:$B,$A1797,'[1]Deals (investment)'!$V:$V,BI$1)</f>
        <v>#VALUE!</v>
      </c>
      <c r="BJ1797" s="17" t="e">
        <f>SUMIFS('[1]Deals (investment)'!$C:$C,'[1]Deals (investment)'!$B:$B,$A1797,'[1]Deals (investment)'!$V:$V,BJ$1)</f>
        <v>#VALUE!</v>
      </c>
      <c r="BK1797" s="17" t="e">
        <f>SUMIFS('[1]Deals (investment)'!$C:$C,'[1]Deals (investment)'!$B:$B,$A1797,'[1]Deals (investment)'!$V:$V,BK$1)</f>
        <v>#VALUE!</v>
      </c>
      <c r="BL1797" s="17" t="e">
        <f>SUMIFS('[1]Deals (investment)'!$C:$C,'[1]Deals (investment)'!$B:$B,$A1797,'[1]Deals (investment)'!$V:$V,BL$1)</f>
        <v>#VALUE!</v>
      </c>
      <c r="BM1797" s="17" t="e">
        <f>SUMIFS('[1]Deals (investment)'!$C:$C,'[1]Deals (investment)'!$B:$B,$A1797,'[1]Deals (investment)'!$V:$V,BM$1)</f>
        <v>#VALUE!</v>
      </c>
      <c r="BN1797" s="15"/>
      <c r="BO1797" s="15"/>
      <c r="BP1797" s="22"/>
      <c r="BQ1797" s="15"/>
      <c r="BR1797" s="15"/>
      <c r="BS1797" s="15"/>
      <c r="BT1797" s="15"/>
      <c r="BU1797" s="15"/>
      <c r="BV1797" s="15"/>
      <c r="BW1797" s="15"/>
      <c r="BX1797" s="15"/>
      <c r="BY1797" s="15"/>
      <c r="BZ1797" s="15"/>
      <c r="CA1797" s="15"/>
      <c r="CB1797" s="15"/>
      <c r="CC1797" s="15"/>
      <c r="CD1797" s="15"/>
      <c r="CE1797" s="15"/>
      <c r="CF1797" s="15"/>
      <c r="CG1797" s="15"/>
      <c r="CH1797" s="15"/>
      <c r="CI1797" s="15"/>
      <c r="CJ1797" s="15"/>
    </row>
    <row r="1798" spans="1:117" ht="12.75">
      <c r="A1798" s="15" t="s">
        <v>11591</v>
      </c>
      <c r="B1798" s="15" t="s">
        <v>11592</v>
      </c>
      <c r="C1798" s="15"/>
      <c r="D1798" s="16">
        <v>2017</v>
      </c>
      <c r="E1798" s="15" t="s">
        <v>5650</v>
      </c>
      <c r="F1798" s="15"/>
      <c r="G1798" s="15"/>
      <c r="H1798" s="15"/>
      <c r="I1798" s="15"/>
      <c r="J1798" s="15"/>
      <c r="K1798" s="17" t="e">
        <f t="shared" si="262"/>
        <v>#VALUE!</v>
      </c>
      <c r="L1798" s="15"/>
      <c r="M1798" s="18" t="e">
        <f t="shared" si="253"/>
        <v>#VALUE!</v>
      </c>
      <c r="N1798" s="15"/>
      <c r="O1798" s="15"/>
      <c r="P1798" s="15"/>
      <c r="Q1798" s="15"/>
      <c r="R1798" s="15"/>
      <c r="S1798" s="19"/>
      <c r="T1798" s="15"/>
      <c r="U1798" s="17"/>
      <c r="V1798" s="15" t="s">
        <v>11593</v>
      </c>
      <c r="W1798" s="15"/>
      <c r="X1798" s="15" t="s">
        <v>158</v>
      </c>
      <c r="Y1798" s="15" t="s">
        <v>746</v>
      </c>
      <c r="AB1798" s="20"/>
      <c r="AC1798" s="21" t="s">
        <v>11594</v>
      </c>
      <c r="AD1798" s="21" t="s">
        <v>11595</v>
      </c>
      <c r="AE1798" s="21" t="s">
        <v>11596</v>
      </c>
      <c r="AF1798" s="21" t="s">
        <v>11597</v>
      </c>
      <c r="AG1798" s="22">
        <f t="shared" si="271"/>
        <v>0.38709677419354838</v>
      </c>
      <c r="AH1798" s="15" t="str">
        <f t="shared" si="278"/>
        <v/>
      </c>
      <c r="AI1798" s="22" t="e">
        <f>VLOOKUP(A1798,'[1]Deals (investment)'!$B$2:$Z$1497,1,FALSE)</f>
        <v>#N/A</v>
      </c>
      <c r="AJ1798" s="22" t="e">
        <f>VLOOKUP(A1798,'[1]Deals (investment)'!$B$2:$Z$870,15,FALSE)</f>
        <v>#N/A</v>
      </c>
      <c r="AK1798" s="17" t="e">
        <f>VLOOKUP(A1798,'[1]Deals (Exits)'!B:B,1,FALSE)</f>
        <v>#N/A</v>
      </c>
      <c r="AL1798" s="23" t="e">
        <f>VLOOKUP(G1798,[1]Lookups!$V$3:$Y$197,4,FALSE)</f>
        <v>#N/A</v>
      </c>
      <c r="AM1798" s="17" t="str">
        <f>VLOOKUP(X1798,[1]Lookups!$B$3:$C$200,2,FALSE)</f>
        <v>Financial Services</v>
      </c>
      <c r="AN1798" s="17" t="e">
        <f>VLOOKUP(R1798,[1]Lookups!$H$3:$I$69,2,FALSE)</f>
        <v>#N/A</v>
      </c>
      <c r="AO1798" s="17" t="e">
        <f>VLOOKUP(T1798,[1]Lookups!$H$3:$I$69,2,FALSE)</f>
        <v>#N/A</v>
      </c>
      <c r="AP1798" s="17" t="e">
        <f>VLOOKUP(AN1798,[1]Lookups!$N$3:$O$11,2,FALSE)</f>
        <v>#N/A</v>
      </c>
      <c r="AQ1798" s="18" t="e">
        <f>COUNTIFS('[1]Deals (investment)'!$B:$B,$A1798)</f>
        <v>#VALUE!</v>
      </c>
      <c r="AR1798" s="18" t="e">
        <f>COUNTIFS('[1]Deals (investment)'!$B:$B,$A1798,'[1]Deals (investment)'!$T:$T,$AW$1)+COUNTIFS('[1]Deals (investment)'!$B:$B,$A1798,'[1]Deals (investment)'!$T:$T,$AX$1)+COUNTIFS('[1]Deals (investment)'!$B:$B,$A1798,'[1]Deals (investment)'!$T:$T,$AY$1)</f>
        <v>#VALUE!</v>
      </c>
      <c r="AS1798" s="17" t="e">
        <f>SUMIFS('[1]Deals (investment)'!$C:$C,'[1]Deals (investment)'!$B:$B,$A1798)</f>
        <v>#VALUE!</v>
      </c>
      <c r="AT1798" s="17" t="e">
        <f t="shared" si="263"/>
        <v>#VALUE!</v>
      </c>
      <c r="AU1798" s="18" t="e">
        <f>COUNTIF('[1]Deals (Exits)'!$B:$B,A1798)</f>
        <v>#VALUE!</v>
      </c>
      <c r="AV1798" s="17" t="e">
        <f>SUMIFS('[1]Deals (investment)'!$C:$C,'[1]Deals (investment)'!$B:$B,$A1798,'[1]Deals (investment)'!$T:$T,AV$1)</f>
        <v>#VALUE!</v>
      </c>
      <c r="AW1798" s="17" t="e">
        <f>SUMIFS('[1]Deals (investment)'!$C:$C,'[1]Deals (investment)'!$B:$B,$A1798,'[1]Deals (investment)'!$T:$T,AW$1)</f>
        <v>#VALUE!</v>
      </c>
      <c r="AX1798" s="17" t="e">
        <f>SUMIFS('[1]Deals (investment)'!$C:$C,'[1]Deals (investment)'!$B:$B,$A1798,'[1]Deals (investment)'!$T:$T,AX$1)</f>
        <v>#VALUE!</v>
      </c>
      <c r="AY1798" s="17" t="e">
        <f>SUMIFS('[1]Deals (investment)'!$C:$C,'[1]Deals (investment)'!$B:$B,$A1798,'[1]Deals (investment)'!$T:$T,AY$1)</f>
        <v>#VALUE!</v>
      </c>
      <c r="AZ1798" s="17" t="e">
        <f>SUMIFS('[1]Deals (investment)'!$C:$C,'[1]Deals (investment)'!$B:$B,$A1798,'[1]Deals (investment)'!$T:$T,AZ$1)</f>
        <v>#VALUE!</v>
      </c>
      <c r="BA1798" s="17" t="e">
        <f>SUMIFS('[1]Deals (investment)'!$C:$C,'[1]Deals (investment)'!$B:$B,$A1798,'[1]Deals (investment)'!$T:$T,BA$1)</f>
        <v>#VALUE!</v>
      </c>
      <c r="BB1798" s="17" t="e">
        <f>SUMIFS('[1]Deals (investment)'!$C:$C,'[1]Deals (investment)'!$B:$B,$A1798,'[1]Deals (investment)'!$T:$T,BB$1)</f>
        <v>#VALUE!</v>
      </c>
      <c r="BC1798" s="17" t="e">
        <f>SUMIFS('[1]Deals (Exits)'!$C:$C,'[1]Deals (Exits)'!$B:$B,$A1798)</f>
        <v>#VALUE!</v>
      </c>
      <c r="BD1798" s="17" t="e">
        <f>SUMIFS('[1]Deals (investment)'!$C:$C,'[1]Deals (investment)'!$B:$B,$A1798,'[1]Deals (investment)'!$V:$V,BD$1)</f>
        <v>#VALUE!</v>
      </c>
      <c r="BE1798" s="17" t="e">
        <f>SUMIFS('[1]Deals (investment)'!$C:$C,'[1]Deals (investment)'!$B:$B,$A1798,'[1]Deals (investment)'!$V:$V,BE$1)</f>
        <v>#VALUE!</v>
      </c>
      <c r="BF1798" s="17" t="e">
        <f>SUMIFS('[1]Deals (investment)'!$C:$C,'[1]Deals (investment)'!$B:$B,$A1798,'[1]Deals (investment)'!$V:$V,BF$1)</f>
        <v>#VALUE!</v>
      </c>
      <c r="BG1798" s="17" t="e">
        <f>SUMIFS('[1]Deals (investment)'!$C:$C,'[1]Deals (investment)'!$B:$B,$A1798,'[1]Deals (investment)'!$V:$V,BG$1)</f>
        <v>#VALUE!</v>
      </c>
      <c r="BH1798" s="17" t="e">
        <f>SUMIFS('[1]Deals (investment)'!$C:$C,'[1]Deals (investment)'!$B:$B,$A1798,'[1]Deals (investment)'!$V:$V,BH$1)</f>
        <v>#VALUE!</v>
      </c>
      <c r="BI1798" s="17" t="e">
        <f>SUMIFS('[1]Deals (investment)'!$C:$C,'[1]Deals (investment)'!$B:$B,$A1798,'[1]Deals (investment)'!$V:$V,BI$1)</f>
        <v>#VALUE!</v>
      </c>
      <c r="BJ1798" s="17" t="e">
        <f>SUMIFS('[1]Deals (investment)'!$C:$C,'[1]Deals (investment)'!$B:$B,$A1798,'[1]Deals (investment)'!$V:$V,BJ$1)</f>
        <v>#VALUE!</v>
      </c>
      <c r="BK1798" s="17" t="e">
        <f>SUMIFS('[1]Deals (investment)'!$C:$C,'[1]Deals (investment)'!$B:$B,$A1798,'[1]Deals (investment)'!$V:$V,BK$1)</f>
        <v>#VALUE!</v>
      </c>
      <c r="BL1798" s="17" t="e">
        <f>SUMIFS('[1]Deals (investment)'!$C:$C,'[1]Deals (investment)'!$B:$B,$A1798,'[1]Deals (investment)'!$V:$V,BL$1)</f>
        <v>#VALUE!</v>
      </c>
      <c r="BM1798" s="17" t="e">
        <f>SUMIFS('[1]Deals (investment)'!$C:$C,'[1]Deals (investment)'!$B:$B,$A1798,'[1]Deals (investment)'!$V:$V,BM$1)</f>
        <v>#VALUE!</v>
      </c>
      <c r="BN1798" s="15"/>
      <c r="BO1798" s="15"/>
      <c r="BP1798" s="22"/>
      <c r="BQ1798" s="15"/>
      <c r="BR1798" s="15"/>
      <c r="BS1798" s="15"/>
      <c r="BT1798" s="15"/>
      <c r="BU1798" s="15"/>
      <c r="BV1798" s="15"/>
      <c r="BW1798" s="15"/>
      <c r="BX1798" s="15"/>
      <c r="BY1798" s="15"/>
      <c r="BZ1798" s="15"/>
      <c r="CA1798" s="15"/>
      <c r="CB1798" s="15"/>
      <c r="CC1798" s="15"/>
      <c r="CD1798" s="15"/>
      <c r="CE1798" s="15"/>
      <c r="CF1798" s="15"/>
      <c r="CG1798" s="15"/>
      <c r="CH1798" s="15"/>
      <c r="CI1798" s="15"/>
      <c r="CJ1798" s="15"/>
    </row>
    <row r="1799" spans="1:117" ht="12.75">
      <c r="A1799" s="15" t="s">
        <v>11598</v>
      </c>
      <c r="B1799" s="15"/>
      <c r="C1799" s="15"/>
      <c r="D1799" s="16"/>
      <c r="E1799" s="15"/>
      <c r="F1799" s="15"/>
      <c r="G1799" s="15"/>
      <c r="H1799" s="15"/>
      <c r="I1799" s="15"/>
      <c r="J1799" s="15"/>
      <c r="K1799" s="17" t="e">
        <f t="shared" si="262"/>
        <v>#VALUE!</v>
      </c>
      <c r="L1799" s="15"/>
      <c r="M1799" s="18" t="e">
        <f t="shared" si="253"/>
        <v>#VALUE!</v>
      </c>
      <c r="N1799" s="15"/>
      <c r="O1799" s="15"/>
      <c r="P1799" s="15"/>
      <c r="Q1799" s="24" t="e">
        <f ca="1">_xludf.MAXIFS('[1]Deals (investment)'!A:A,'[1]Deals (investment)'!B:B,A1799)</f>
        <v>#NAME?</v>
      </c>
      <c r="R1799" s="15"/>
      <c r="S1799" s="19"/>
      <c r="T1799" s="15"/>
      <c r="U1799" s="17"/>
      <c r="V1799" s="15"/>
      <c r="W1799" s="15"/>
      <c r="X1799" s="15"/>
      <c r="Y1799" s="15"/>
      <c r="AB1799" s="20"/>
      <c r="AC1799" s="15"/>
      <c r="AD1799" s="15"/>
      <c r="AE1799" s="15"/>
      <c r="AF1799" s="15"/>
      <c r="AG1799" s="22">
        <f t="shared" ca="1" si="271"/>
        <v>9.6774193548387094E-2</v>
      </c>
      <c r="AH1799" s="15" t="str">
        <f t="shared" si="278"/>
        <v/>
      </c>
      <c r="AI1799" s="22" t="e">
        <f>VLOOKUP(A1799,'[1]Deals (investment)'!$B$2:$Z$1497,1,FALSE)</f>
        <v>#N/A</v>
      </c>
      <c r="AJ1799" s="22" t="e">
        <f>VLOOKUP(A1799,'[1]Deals (investment)'!$B$2:$Z$870,15,FALSE)</f>
        <v>#N/A</v>
      </c>
      <c r="AK1799" s="17" t="e">
        <f>VLOOKUP(A1799,'[1]Deals (Exits)'!B:B,1,FALSE)</f>
        <v>#N/A</v>
      </c>
      <c r="AL1799" s="23" t="e">
        <f>VLOOKUP(G1799,[1]Lookups!$V$3:$Y$197,4,FALSE)</f>
        <v>#N/A</v>
      </c>
      <c r="AM1799" s="17" t="e">
        <f>VLOOKUP(X1799,[1]Lookups!$B$3:$C$200,2,FALSE)</f>
        <v>#N/A</v>
      </c>
      <c r="AN1799" s="17" t="e">
        <f>VLOOKUP(R1799,[1]Lookups!$H$3:$I$69,2,FALSE)</f>
        <v>#N/A</v>
      </c>
      <c r="AO1799" s="17" t="e">
        <f>VLOOKUP(T1799,[1]Lookups!$H$3:$I$69,2,FALSE)</f>
        <v>#N/A</v>
      </c>
      <c r="AP1799" s="17" t="e">
        <f>VLOOKUP(AN1799,[1]Lookups!$N$3:$O$11,2,FALSE)</f>
        <v>#N/A</v>
      </c>
      <c r="AQ1799" s="18" t="e">
        <f>COUNTIFS('[1]Deals (investment)'!$B:$B,$A1799)</f>
        <v>#VALUE!</v>
      </c>
      <c r="AR1799" s="18" t="e">
        <f>COUNTIFS('[1]Deals (investment)'!$B:$B,$A1799,'[1]Deals (investment)'!$T:$T,$AW$1)+COUNTIFS('[1]Deals (investment)'!$B:$B,$A1799,'[1]Deals (investment)'!$T:$T,$AX$1)+COUNTIFS('[1]Deals (investment)'!$B:$B,$A1799,'[1]Deals (investment)'!$T:$T,$AY$1)</f>
        <v>#VALUE!</v>
      </c>
      <c r="AS1799" s="17" t="e">
        <f>SUMIFS('[1]Deals (investment)'!$C:$C,'[1]Deals (investment)'!$B:$B,$A1799)</f>
        <v>#VALUE!</v>
      </c>
      <c r="AT1799" s="17" t="e">
        <f t="shared" si="263"/>
        <v>#VALUE!</v>
      </c>
      <c r="AU1799" s="18" t="e">
        <f>COUNTIF('[1]Deals (Exits)'!$B:$B,A1799)</f>
        <v>#VALUE!</v>
      </c>
      <c r="AV1799" s="17" t="e">
        <f>SUMIFS('[1]Deals (investment)'!$C:$C,'[1]Deals (investment)'!$B:$B,$A1799,'[1]Deals (investment)'!$T:$T,AV$1)</f>
        <v>#VALUE!</v>
      </c>
      <c r="AW1799" s="17" t="e">
        <f>SUMIFS('[1]Deals (investment)'!$C:$C,'[1]Deals (investment)'!$B:$B,$A1799,'[1]Deals (investment)'!$T:$T,AW$1)</f>
        <v>#VALUE!</v>
      </c>
      <c r="AX1799" s="17" t="e">
        <f>SUMIFS('[1]Deals (investment)'!$C:$C,'[1]Deals (investment)'!$B:$B,$A1799,'[1]Deals (investment)'!$T:$T,AX$1)</f>
        <v>#VALUE!</v>
      </c>
      <c r="AY1799" s="17" t="e">
        <f>SUMIFS('[1]Deals (investment)'!$C:$C,'[1]Deals (investment)'!$B:$B,$A1799,'[1]Deals (investment)'!$T:$T,AY$1)</f>
        <v>#VALUE!</v>
      </c>
      <c r="AZ1799" s="17" t="e">
        <f>SUMIFS('[1]Deals (investment)'!$C:$C,'[1]Deals (investment)'!$B:$B,$A1799,'[1]Deals (investment)'!$T:$T,AZ$1)</f>
        <v>#VALUE!</v>
      </c>
      <c r="BA1799" s="17" t="e">
        <f>SUMIFS('[1]Deals (investment)'!$C:$C,'[1]Deals (investment)'!$B:$B,$A1799,'[1]Deals (investment)'!$T:$T,BA$1)</f>
        <v>#VALUE!</v>
      </c>
      <c r="BB1799" s="17" t="e">
        <f>SUMIFS('[1]Deals (investment)'!$C:$C,'[1]Deals (investment)'!$B:$B,$A1799,'[1]Deals (investment)'!$T:$T,BB$1)</f>
        <v>#VALUE!</v>
      </c>
      <c r="BC1799" s="17" t="e">
        <f>SUMIFS('[1]Deals (Exits)'!$C:$C,'[1]Deals (Exits)'!$B:$B,$A1799)</f>
        <v>#VALUE!</v>
      </c>
      <c r="BD1799" s="17" t="e">
        <f>SUMIFS('[1]Deals (investment)'!$C:$C,'[1]Deals (investment)'!$B:$B,$A1799,'[1]Deals (investment)'!$V:$V,BD$1)</f>
        <v>#VALUE!</v>
      </c>
      <c r="BE1799" s="17" t="e">
        <f>SUMIFS('[1]Deals (investment)'!$C:$C,'[1]Deals (investment)'!$B:$B,$A1799,'[1]Deals (investment)'!$V:$V,BE$1)</f>
        <v>#VALUE!</v>
      </c>
      <c r="BF1799" s="17" t="e">
        <f>SUMIFS('[1]Deals (investment)'!$C:$C,'[1]Deals (investment)'!$B:$B,$A1799,'[1]Deals (investment)'!$V:$V,BF$1)</f>
        <v>#VALUE!</v>
      </c>
      <c r="BG1799" s="17" t="e">
        <f>SUMIFS('[1]Deals (investment)'!$C:$C,'[1]Deals (investment)'!$B:$B,$A1799,'[1]Deals (investment)'!$V:$V,BG$1)</f>
        <v>#VALUE!</v>
      </c>
      <c r="BH1799" s="17" t="e">
        <f>SUMIFS('[1]Deals (investment)'!$C:$C,'[1]Deals (investment)'!$B:$B,$A1799,'[1]Deals (investment)'!$V:$V,BH$1)</f>
        <v>#VALUE!</v>
      </c>
      <c r="BI1799" s="17" t="e">
        <f>SUMIFS('[1]Deals (investment)'!$C:$C,'[1]Deals (investment)'!$B:$B,$A1799,'[1]Deals (investment)'!$V:$V,BI$1)</f>
        <v>#VALUE!</v>
      </c>
      <c r="BJ1799" s="17" t="e">
        <f>SUMIFS('[1]Deals (investment)'!$C:$C,'[1]Deals (investment)'!$B:$B,$A1799,'[1]Deals (investment)'!$V:$V,BJ$1)</f>
        <v>#VALUE!</v>
      </c>
      <c r="BK1799" s="17" t="e">
        <f>SUMIFS('[1]Deals (investment)'!$C:$C,'[1]Deals (investment)'!$B:$B,$A1799,'[1]Deals (investment)'!$V:$V,BK$1)</f>
        <v>#VALUE!</v>
      </c>
      <c r="BL1799" s="17" t="e">
        <f>SUMIFS('[1]Deals (investment)'!$C:$C,'[1]Deals (investment)'!$B:$B,$A1799,'[1]Deals (investment)'!$V:$V,BL$1)</f>
        <v>#VALUE!</v>
      </c>
      <c r="BM1799" s="17" t="e">
        <f>SUMIFS('[1]Deals (investment)'!$C:$C,'[1]Deals (investment)'!$B:$B,$A1799,'[1]Deals (investment)'!$V:$V,BM$1)</f>
        <v>#VALUE!</v>
      </c>
      <c r="BN1799" s="15"/>
      <c r="BO1799" s="15"/>
      <c r="BP1799" s="22"/>
      <c r="BQ1799" s="15"/>
      <c r="BR1799" s="15"/>
      <c r="BS1799" s="15"/>
      <c r="BT1799" s="15"/>
      <c r="BU1799" s="15"/>
      <c r="BV1799" s="15"/>
      <c r="BW1799" s="15"/>
      <c r="BX1799" s="15"/>
      <c r="BY1799" s="15"/>
      <c r="BZ1799" s="15"/>
      <c r="CA1799" s="15"/>
      <c r="CB1799" s="15"/>
      <c r="CC1799" s="15"/>
      <c r="CD1799" s="15"/>
      <c r="CE1799" s="15"/>
      <c r="CF1799" s="15"/>
      <c r="CG1799" s="15"/>
      <c r="CH1799" s="15"/>
      <c r="CI1799" s="15"/>
      <c r="CJ1799" s="15"/>
    </row>
    <row r="1800" spans="1:117" ht="12.75">
      <c r="A1800" s="15" t="s">
        <v>11599</v>
      </c>
      <c r="B1800" s="15"/>
      <c r="C1800" s="15" t="s">
        <v>58</v>
      </c>
      <c r="D1800" s="16"/>
      <c r="E1800" s="15"/>
      <c r="F1800" s="15"/>
      <c r="G1800" s="15"/>
      <c r="H1800" s="15"/>
      <c r="I1800" s="15"/>
      <c r="J1800" s="15"/>
      <c r="K1800" s="17" t="e">
        <f t="shared" si="262"/>
        <v>#VALUE!</v>
      </c>
      <c r="L1800" s="15"/>
      <c r="M1800" s="18" t="e">
        <f t="shared" si="253"/>
        <v>#VALUE!</v>
      </c>
      <c r="N1800" s="15"/>
      <c r="O1800" s="15"/>
      <c r="P1800" s="15"/>
      <c r="Q1800" s="15"/>
      <c r="R1800" s="15"/>
      <c r="S1800" s="19"/>
      <c r="T1800" s="15"/>
      <c r="U1800" s="17"/>
      <c r="V1800" s="15"/>
      <c r="W1800" s="15"/>
      <c r="X1800" s="15" t="s">
        <v>191</v>
      </c>
      <c r="Y1800" s="15"/>
      <c r="AB1800" s="20"/>
      <c r="AC1800" s="15"/>
      <c r="AD1800" s="15"/>
      <c r="AE1800" s="15"/>
      <c r="AF1800" s="15"/>
      <c r="AG1800" s="22">
        <f t="shared" si="271"/>
        <v>0.12903225806451613</v>
      </c>
      <c r="AH1800" s="15" t="str">
        <f t="shared" si="278"/>
        <v/>
      </c>
      <c r="AI1800" s="22" t="e">
        <f>VLOOKUP(A1800,'[1]Deals (investment)'!$B$2:$Z$1497,1,FALSE)</f>
        <v>#N/A</v>
      </c>
      <c r="AJ1800" s="22" t="e">
        <f>VLOOKUP(A1800,'[1]Deals (investment)'!$B$2:$Z$870,15,FALSE)</f>
        <v>#N/A</v>
      </c>
      <c r="AK1800" s="17" t="e">
        <f>VLOOKUP(A1800,'[1]Deals (Exits)'!B:B,1,FALSE)</f>
        <v>#N/A</v>
      </c>
      <c r="AL1800" s="23" t="e">
        <f>VLOOKUP(G1800,[1]Lookups!$V$3:$Y$197,4,FALSE)</f>
        <v>#N/A</v>
      </c>
      <c r="AM1800" s="17" t="str">
        <f>VLOOKUP(X1800,[1]Lookups!$B$3:$C$200,2,FALSE)</f>
        <v>Education</v>
      </c>
      <c r="AN1800" s="17" t="e">
        <f>VLOOKUP(R1800,[1]Lookups!$H$3:$I$69,2,FALSE)</f>
        <v>#N/A</v>
      </c>
      <c r="AO1800" s="17" t="e">
        <f>VLOOKUP(T1800,[1]Lookups!$H$3:$I$69,2,FALSE)</f>
        <v>#N/A</v>
      </c>
      <c r="AP1800" s="17" t="e">
        <f>VLOOKUP(AN1800,[1]Lookups!$N$3:$O$11,2,FALSE)</f>
        <v>#N/A</v>
      </c>
      <c r="AQ1800" s="18" t="e">
        <f>COUNTIFS('[1]Deals (investment)'!$B:$B,$A1800)</f>
        <v>#VALUE!</v>
      </c>
      <c r="AR1800" s="18" t="e">
        <f>COUNTIFS('[1]Deals (investment)'!$B:$B,$A1800,'[1]Deals (investment)'!$T:$T,$AW$1)+COUNTIFS('[1]Deals (investment)'!$B:$B,$A1800,'[1]Deals (investment)'!$T:$T,$AX$1)+COUNTIFS('[1]Deals (investment)'!$B:$B,$A1800,'[1]Deals (investment)'!$T:$T,$AY$1)</f>
        <v>#VALUE!</v>
      </c>
      <c r="AS1800" s="17" t="e">
        <f>SUMIFS('[1]Deals (investment)'!$C:$C,'[1]Deals (investment)'!$B:$B,$A1800)</f>
        <v>#VALUE!</v>
      </c>
      <c r="AT1800" s="17" t="e">
        <f t="shared" si="263"/>
        <v>#VALUE!</v>
      </c>
      <c r="AU1800" s="18" t="e">
        <f>COUNTIF('[1]Deals (Exits)'!$B:$B,A1800)</f>
        <v>#VALUE!</v>
      </c>
      <c r="AV1800" s="17" t="e">
        <f>SUMIFS('[1]Deals (investment)'!$C:$C,'[1]Deals (investment)'!$B:$B,$A1800,'[1]Deals (investment)'!$T:$T,AV$1)</f>
        <v>#VALUE!</v>
      </c>
      <c r="AW1800" s="17" t="e">
        <f>SUMIFS('[1]Deals (investment)'!$C:$C,'[1]Deals (investment)'!$B:$B,$A1800,'[1]Deals (investment)'!$T:$T,AW$1)</f>
        <v>#VALUE!</v>
      </c>
      <c r="AX1800" s="17" t="e">
        <f>SUMIFS('[1]Deals (investment)'!$C:$C,'[1]Deals (investment)'!$B:$B,$A1800,'[1]Deals (investment)'!$T:$T,AX$1)</f>
        <v>#VALUE!</v>
      </c>
      <c r="AY1800" s="17" t="e">
        <f>SUMIFS('[1]Deals (investment)'!$C:$C,'[1]Deals (investment)'!$B:$B,$A1800,'[1]Deals (investment)'!$T:$T,AY$1)</f>
        <v>#VALUE!</v>
      </c>
      <c r="AZ1800" s="17" t="e">
        <f>SUMIFS('[1]Deals (investment)'!$C:$C,'[1]Deals (investment)'!$B:$B,$A1800,'[1]Deals (investment)'!$T:$T,AZ$1)</f>
        <v>#VALUE!</v>
      </c>
      <c r="BA1800" s="17" t="e">
        <f>SUMIFS('[1]Deals (investment)'!$C:$C,'[1]Deals (investment)'!$B:$B,$A1800,'[1]Deals (investment)'!$T:$T,BA$1)</f>
        <v>#VALUE!</v>
      </c>
      <c r="BB1800" s="17" t="e">
        <f>SUMIFS('[1]Deals (investment)'!$C:$C,'[1]Deals (investment)'!$B:$B,$A1800,'[1]Deals (investment)'!$T:$T,BB$1)</f>
        <v>#VALUE!</v>
      </c>
      <c r="BC1800" s="17" t="e">
        <f>SUMIFS('[1]Deals (Exits)'!$C:$C,'[1]Deals (Exits)'!$B:$B,$A1800)</f>
        <v>#VALUE!</v>
      </c>
      <c r="BD1800" s="17" t="e">
        <f>SUMIFS('[1]Deals (investment)'!$C:$C,'[1]Deals (investment)'!$B:$B,$A1800,'[1]Deals (investment)'!$V:$V,BD$1)</f>
        <v>#VALUE!</v>
      </c>
      <c r="BE1800" s="17" t="e">
        <f>SUMIFS('[1]Deals (investment)'!$C:$C,'[1]Deals (investment)'!$B:$B,$A1800,'[1]Deals (investment)'!$V:$V,BE$1)</f>
        <v>#VALUE!</v>
      </c>
      <c r="BF1800" s="17" t="e">
        <f>SUMIFS('[1]Deals (investment)'!$C:$C,'[1]Deals (investment)'!$B:$B,$A1800,'[1]Deals (investment)'!$V:$V,BF$1)</f>
        <v>#VALUE!</v>
      </c>
      <c r="BG1800" s="17" t="e">
        <f>SUMIFS('[1]Deals (investment)'!$C:$C,'[1]Deals (investment)'!$B:$B,$A1800,'[1]Deals (investment)'!$V:$V,BG$1)</f>
        <v>#VALUE!</v>
      </c>
      <c r="BH1800" s="17" t="e">
        <f>SUMIFS('[1]Deals (investment)'!$C:$C,'[1]Deals (investment)'!$B:$B,$A1800,'[1]Deals (investment)'!$V:$V,BH$1)</f>
        <v>#VALUE!</v>
      </c>
      <c r="BI1800" s="17" t="e">
        <f>SUMIFS('[1]Deals (investment)'!$C:$C,'[1]Deals (investment)'!$B:$B,$A1800,'[1]Deals (investment)'!$V:$V,BI$1)</f>
        <v>#VALUE!</v>
      </c>
      <c r="BJ1800" s="17" t="e">
        <f>SUMIFS('[1]Deals (investment)'!$C:$C,'[1]Deals (investment)'!$B:$B,$A1800,'[1]Deals (investment)'!$V:$V,BJ$1)</f>
        <v>#VALUE!</v>
      </c>
      <c r="BK1800" s="17" t="e">
        <f>SUMIFS('[1]Deals (investment)'!$C:$C,'[1]Deals (investment)'!$B:$B,$A1800,'[1]Deals (investment)'!$V:$V,BK$1)</f>
        <v>#VALUE!</v>
      </c>
      <c r="BL1800" s="17" t="e">
        <f>SUMIFS('[1]Deals (investment)'!$C:$C,'[1]Deals (investment)'!$B:$B,$A1800,'[1]Deals (investment)'!$V:$V,BL$1)</f>
        <v>#VALUE!</v>
      </c>
      <c r="BM1800" s="17" t="e">
        <f>SUMIFS('[1]Deals (investment)'!$C:$C,'[1]Deals (investment)'!$B:$B,$A1800,'[1]Deals (investment)'!$V:$V,BM$1)</f>
        <v>#VALUE!</v>
      </c>
      <c r="BN1800" s="15"/>
      <c r="BO1800" s="15"/>
      <c r="BP1800" s="22"/>
      <c r="BQ1800" s="15"/>
      <c r="BR1800" s="15"/>
      <c r="BS1800" s="15"/>
      <c r="BT1800" s="15"/>
      <c r="BU1800" s="15"/>
      <c r="BV1800" s="15"/>
      <c r="BW1800" s="15"/>
      <c r="BX1800" s="15"/>
      <c r="BY1800" s="15"/>
      <c r="BZ1800" s="15"/>
      <c r="CA1800" s="15"/>
      <c r="CB1800" s="15"/>
      <c r="CC1800" s="15"/>
      <c r="CD1800" s="15"/>
      <c r="CE1800" s="15"/>
      <c r="CF1800" s="15"/>
      <c r="CG1800" s="15"/>
      <c r="CH1800" s="15"/>
      <c r="CI1800" s="15"/>
      <c r="CJ1800" s="15"/>
    </row>
    <row r="1801" spans="1:117" ht="12.75">
      <c r="A1801" s="15" t="s">
        <v>11600</v>
      </c>
      <c r="B1801" s="15"/>
      <c r="C1801" s="15"/>
      <c r="D1801" s="16"/>
      <c r="E1801" s="15"/>
      <c r="F1801" s="15"/>
      <c r="G1801" s="15"/>
      <c r="H1801" s="15"/>
      <c r="I1801" s="15"/>
      <c r="J1801" s="15"/>
      <c r="K1801" s="17" t="e">
        <f t="shared" si="262"/>
        <v>#VALUE!</v>
      </c>
      <c r="L1801" s="15"/>
      <c r="M1801" s="18" t="e">
        <f t="shared" si="253"/>
        <v>#VALUE!</v>
      </c>
      <c r="N1801" s="15"/>
      <c r="O1801" s="15"/>
      <c r="P1801" s="15"/>
      <c r="Q1801" s="15"/>
      <c r="R1801" s="15"/>
      <c r="S1801" s="19"/>
      <c r="T1801" s="15"/>
      <c r="U1801" s="17"/>
      <c r="V1801" s="15"/>
      <c r="W1801" s="15"/>
      <c r="X1801" s="15" t="s">
        <v>404</v>
      </c>
      <c r="Y1801" s="15"/>
      <c r="AB1801" s="20"/>
      <c r="AC1801" s="15"/>
      <c r="AD1801" s="15"/>
      <c r="AE1801" s="15"/>
      <c r="AF1801" s="15"/>
      <c r="AG1801" s="22">
        <f t="shared" si="271"/>
        <v>9.6774193548387094E-2</v>
      </c>
      <c r="AH1801" s="15" t="str">
        <f t="shared" si="278"/>
        <v/>
      </c>
      <c r="AI1801" s="22" t="e">
        <f>VLOOKUP(A1801,'[1]Deals (investment)'!$B$2:$Z$1497,1,FALSE)</f>
        <v>#N/A</v>
      </c>
      <c r="AJ1801" s="22" t="e">
        <f>VLOOKUP(A1801,'[1]Deals (investment)'!$B$2:$Z$870,15,FALSE)</f>
        <v>#N/A</v>
      </c>
      <c r="AK1801" s="17" t="e">
        <f>VLOOKUP(A1801,'[1]Deals (Exits)'!B:B,1,FALSE)</f>
        <v>#N/A</v>
      </c>
      <c r="AL1801" s="23" t="e">
        <f>VLOOKUP(G1801,[1]Lookups!$V$3:$Y$197,4,FALSE)</f>
        <v>#N/A</v>
      </c>
      <c r="AM1801" s="17" t="str">
        <f>VLOOKUP(X1801,[1]Lookups!$B$3:$C$200,2,FALSE)</f>
        <v>Other Technologies &amp; Information Technology</v>
      </c>
      <c r="AN1801" s="17" t="e">
        <f>VLOOKUP(R1801,[1]Lookups!$H$3:$I$69,2,FALSE)</f>
        <v>#N/A</v>
      </c>
      <c r="AO1801" s="17" t="e">
        <f>VLOOKUP(T1801,[1]Lookups!$H$3:$I$69,2,FALSE)</f>
        <v>#N/A</v>
      </c>
      <c r="AP1801" s="17" t="e">
        <f>VLOOKUP(AN1801,[1]Lookups!$N$3:$O$11,2,FALSE)</f>
        <v>#N/A</v>
      </c>
      <c r="AQ1801" s="18" t="e">
        <f>COUNTIFS('[1]Deals (investment)'!$B:$B,$A1801)</f>
        <v>#VALUE!</v>
      </c>
      <c r="AR1801" s="18" t="e">
        <f>COUNTIFS('[1]Deals (investment)'!$B:$B,$A1801,'[1]Deals (investment)'!$T:$T,$AW$1)+COUNTIFS('[1]Deals (investment)'!$B:$B,$A1801,'[1]Deals (investment)'!$T:$T,$AX$1)+COUNTIFS('[1]Deals (investment)'!$B:$B,$A1801,'[1]Deals (investment)'!$T:$T,$AY$1)</f>
        <v>#VALUE!</v>
      </c>
      <c r="AS1801" s="17" t="e">
        <f>SUMIFS('[1]Deals (investment)'!$C:$C,'[1]Deals (investment)'!$B:$B,$A1801)</f>
        <v>#VALUE!</v>
      </c>
      <c r="AT1801" s="17" t="e">
        <f t="shared" si="263"/>
        <v>#VALUE!</v>
      </c>
      <c r="AU1801" s="18" t="e">
        <f>COUNTIF('[1]Deals (Exits)'!$B:$B,A1801)</f>
        <v>#VALUE!</v>
      </c>
      <c r="AV1801" s="17" t="e">
        <f>SUMIFS('[1]Deals (investment)'!$C:$C,'[1]Deals (investment)'!$B:$B,$A1801,'[1]Deals (investment)'!$T:$T,AV$1)</f>
        <v>#VALUE!</v>
      </c>
      <c r="AW1801" s="17" t="e">
        <f>SUMIFS('[1]Deals (investment)'!$C:$C,'[1]Deals (investment)'!$B:$B,$A1801,'[1]Deals (investment)'!$T:$T,AW$1)</f>
        <v>#VALUE!</v>
      </c>
      <c r="AX1801" s="17" t="e">
        <f>SUMIFS('[1]Deals (investment)'!$C:$C,'[1]Deals (investment)'!$B:$B,$A1801,'[1]Deals (investment)'!$T:$T,AX$1)</f>
        <v>#VALUE!</v>
      </c>
      <c r="AY1801" s="17" t="e">
        <f>SUMIFS('[1]Deals (investment)'!$C:$C,'[1]Deals (investment)'!$B:$B,$A1801,'[1]Deals (investment)'!$T:$T,AY$1)</f>
        <v>#VALUE!</v>
      </c>
      <c r="AZ1801" s="17" t="e">
        <f>SUMIFS('[1]Deals (investment)'!$C:$C,'[1]Deals (investment)'!$B:$B,$A1801,'[1]Deals (investment)'!$T:$T,AZ$1)</f>
        <v>#VALUE!</v>
      </c>
      <c r="BA1801" s="17" t="e">
        <f>SUMIFS('[1]Deals (investment)'!$C:$C,'[1]Deals (investment)'!$B:$B,$A1801,'[1]Deals (investment)'!$T:$T,BA$1)</f>
        <v>#VALUE!</v>
      </c>
      <c r="BB1801" s="17" t="e">
        <f>SUMIFS('[1]Deals (investment)'!$C:$C,'[1]Deals (investment)'!$B:$B,$A1801,'[1]Deals (investment)'!$T:$T,BB$1)</f>
        <v>#VALUE!</v>
      </c>
      <c r="BC1801" s="17" t="e">
        <f>SUMIFS('[1]Deals (Exits)'!$C:$C,'[1]Deals (Exits)'!$B:$B,$A1801)</f>
        <v>#VALUE!</v>
      </c>
      <c r="BD1801" s="17" t="e">
        <f>SUMIFS('[1]Deals (investment)'!$C:$C,'[1]Deals (investment)'!$B:$B,$A1801,'[1]Deals (investment)'!$V:$V,BD$1)</f>
        <v>#VALUE!</v>
      </c>
      <c r="BE1801" s="17" t="e">
        <f>SUMIFS('[1]Deals (investment)'!$C:$C,'[1]Deals (investment)'!$B:$B,$A1801,'[1]Deals (investment)'!$V:$V,BE$1)</f>
        <v>#VALUE!</v>
      </c>
      <c r="BF1801" s="17" t="e">
        <f>SUMIFS('[1]Deals (investment)'!$C:$C,'[1]Deals (investment)'!$B:$B,$A1801,'[1]Deals (investment)'!$V:$V,BF$1)</f>
        <v>#VALUE!</v>
      </c>
      <c r="BG1801" s="17" t="e">
        <f>SUMIFS('[1]Deals (investment)'!$C:$C,'[1]Deals (investment)'!$B:$B,$A1801,'[1]Deals (investment)'!$V:$V,BG$1)</f>
        <v>#VALUE!</v>
      </c>
      <c r="BH1801" s="17" t="e">
        <f>SUMIFS('[1]Deals (investment)'!$C:$C,'[1]Deals (investment)'!$B:$B,$A1801,'[1]Deals (investment)'!$V:$V,BH$1)</f>
        <v>#VALUE!</v>
      </c>
      <c r="BI1801" s="17" t="e">
        <f>SUMIFS('[1]Deals (investment)'!$C:$C,'[1]Deals (investment)'!$B:$B,$A1801,'[1]Deals (investment)'!$V:$V,BI$1)</f>
        <v>#VALUE!</v>
      </c>
      <c r="BJ1801" s="17" t="e">
        <f>SUMIFS('[1]Deals (investment)'!$C:$C,'[1]Deals (investment)'!$B:$B,$A1801,'[1]Deals (investment)'!$V:$V,BJ$1)</f>
        <v>#VALUE!</v>
      </c>
      <c r="BK1801" s="17" t="e">
        <f>SUMIFS('[1]Deals (investment)'!$C:$C,'[1]Deals (investment)'!$B:$B,$A1801,'[1]Deals (investment)'!$V:$V,BK$1)</f>
        <v>#VALUE!</v>
      </c>
      <c r="BL1801" s="17" t="e">
        <f>SUMIFS('[1]Deals (investment)'!$C:$C,'[1]Deals (investment)'!$B:$B,$A1801,'[1]Deals (investment)'!$V:$V,BL$1)</f>
        <v>#VALUE!</v>
      </c>
      <c r="BM1801" s="17" t="e">
        <f>SUMIFS('[1]Deals (investment)'!$C:$C,'[1]Deals (investment)'!$B:$B,$A1801,'[1]Deals (investment)'!$V:$V,BM$1)</f>
        <v>#VALUE!</v>
      </c>
      <c r="BN1801" s="15"/>
      <c r="BO1801" s="15"/>
      <c r="BP1801" s="22"/>
      <c r="BQ1801" s="15"/>
      <c r="BR1801" s="15"/>
      <c r="BS1801" s="15"/>
      <c r="BT1801" s="15"/>
      <c r="BU1801" s="15"/>
      <c r="BV1801" s="15"/>
      <c r="BW1801" s="15"/>
      <c r="BX1801" s="15"/>
      <c r="BY1801" s="15"/>
      <c r="BZ1801" s="15"/>
      <c r="CA1801" s="15"/>
      <c r="CB1801" s="15"/>
      <c r="CC1801" s="15"/>
      <c r="CD1801" s="15"/>
      <c r="CE1801" s="15"/>
      <c r="CF1801" s="15"/>
      <c r="CG1801" s="15"/>
      <c r="CH1801" s="15"/>
      <c r="CI1801" s="15"/>
      <c r="CJ1801" s="15"/>
    </row>
    <row r="1802" spans="1:117" ht="12.75">
      <c r="A1802" s="15" t="s">
        <v>11601</v>
      </c>
      <c r="B1802" s="15" t="s">
        <v>11602</v>
      </c>
      <c r="C1802" s="15" t="s">
        <v>58</v>
      </c>
      <c r="D1802" s="16"/>
      <c r="E1802" s="15" t="s">
        <v>90</v>
      </c>
      <c r="F1802" s="15"/>
      <c r="G1802" s="15" t="s">
        <v>91</v>
      </c>
      <c r="H1802" s="15"/>
      <c r="I1802" s="15" t="s">
        <v>91</v>
      </c>
      <c r="J1802" s="15"/>
      <c r="K1802" s="17" t="e">
        <f t="shared" si="262"/>
        <v>#VALUE!</v>
      </c>
      <c r="L1802" s="15"/>
      <c r="M1802" s="18" t="e">
        <f t="shared" si="253"/>
        <v>#VALUE!</v>
      </c>
      <c r="N1802" s="15"/>
      <c r="O1802" s="15"/>
      <c r="P1802" s="15"/>
      <c r="Q1802" s="15"/>
      <c r="R1802" s="15"/>
      <c r="S1802" s="19"/>
      <c r="T1802" s="15"/>
      <c r="U1802" s="17"/>
      <c r="V1802" s="15" t="s">
        <v>11603</v>
      </c>
      <c r="W1802" s="15"/>
      <c r="X1802" s="15"/>
      <c r="Y1802" s="15"/>
      <c r="AB1802" s="20"/>
      <c r="AC1802" s="15"/>
      <c r="AD1802" s="15"/>
      <c r="AE1802" s="15"/>
      <c r="AF1802" s="15"/>
      <c r="AG1802" s="22">
        <f t="shared" si="271"/>
        <v>0.25806451612903225</v>
      </c>
      <c r="AH1802" s="15" t="e">
        <f t="shared" si="278"/>
        <v>#VALUE!</v>
      </c>
      <c r="AI1802" s="22" t="e">
        <f>VLOOKUP(A1802,'[1]Deals (investment)'!$B$2:$Z$1497,1,FALSE)</f>
        <v>#N/A</v>
      </c>
      <c r="AJ1802" s="22" t="e">
        <f>VLOOKUP(A1802,'[1]Deals (investment)'!$B$2:$Z$870,15,FALSE)</f>
        <v>#N/A</v>
      </c>
      <c r="AK1802" s="17" t="e">
        <f>VLOOKUP(A1802,'[1]Deals (Exits)'!B:B,1,FALSE)</f>
        <v>#N/A</v>
      </c>
      <c r="AL1802" s="23">
        <f>VLOOKUP(G1802,[1]Lookups!$V$3:$Y$197,4,FALSE)</f>
        <v>0</v>
      </c>
      <c r="AM1802" s="17" t="e">
        <f>VLOOKUP(X1802,[1]Lookups!$B$3:$C$200,2,FALSE)</f>
        <v>#N/A</v>
      </c>
      <c r="AN1802" s="17" t="e">
        <f>VLOOKUP(R1802,[1]Lookups!$H$3:$I$69,2,FALSE)</f>
        <v>#N/A</v>
      </c>
      <c r="AO1802" s="17" t="e">
        <f>VLOOKUP(T1802,[1]Lookups!$H$3:$I$69,2,FALSE)</f>
        <v>#N/A</v>
      </c>
      <c r="AP1802" s="17" t="e">
        <f>VLOOKUP(AN1802,[1]Lookups!$N$3:$O$11,2,FALSE)</f>
        <v>#N/A</v>
      </c>
      <c r="AQ1802" s="18" t="e">
        <f>COUNTIFS('[1]Deals (investment)'!$B:$B,$A1802)</f>
        <v>#VALUE!</v>
      </c>
      <c r="AR1802" s="18" t="e">
        <f>COUNTIFS('[1]Deals (investment)'!$B:$B,$A1802,'[1]Deals (investment)'!$T:$T,$AW$1)+COUNTIFS('[1]Deals (investment)'!$B:$B,$A1802,'[1]Deals (investment)'!$T:$T,$AX$1)+COUNTIFS('[1]Deals (investment)'!$B:$B,$A1802,'[1]Deals (investment)'!$T:$T,$AY$1)</f>
        <v>#VALUE!</v>
      </c>
      <c r="AS1802" s="17" t="e">
        <f>SUMIFS('[1]Deals (investment)'!$C:$C,'[1]Deals (investment)'!$B:$B,$A1802)</f>
        <v>#VALUE!</v>
      </c>
      <c r="AT1802" s="17" t="e">
        <f t="shared" si="263"/>
        <v>#VALUE!</v>
      </c>
      <c r="AU1802" s="18" t="e">
        <f>COUNTIF('[1]Deals (Exits)'!$B:$B,A1802)</f>
        <v>#VALUE!</v>
      </c>
      <c r="AV1802" s="17" t="e">
        <f>SUMIFS('[1]Deals (investment)'!$C:$C,'[1]Deals (investment)'!$B:$B,$A1802,'[1]Deals (investment)'!$T:$T,AV$1)</f>
        <v>#VALUE!</v>
      </c>
      <c r="AW1802" s="17" t="e">
        <f>SUMIFS('[1]Deals (investment)'!$C:$C,'[1]Deals (investment)'!$B:$B,$A1802,'[1]Deals (investment)'!$T:$T,AW$1)</f>
        <v>#VALUE!</v>
      </c>
      <c r="AX1802" s="17" t="e">
        <f>SUMIFS('[1]Deals (investment)'!$C:$C,'[1]Deals (investment)'!$B:$B,$A1802,'[1]Deals (investment)'!$T:$T,AX$1)</f>
        <v>#VALUE!</v>
      </c>
      <c r="AY1802" s="17" t="e">
        <f>SUMIFS('[1]Deals (investment)'!$C:$C,'[1]Deals (investment)'!$B:$B,$A1802,'[1]Deals (investment)'!$T:$T,AY$1)</f>
        <v>#VALUE!</v>
      </c>
      <c r="AZ1802" s="17" t="e">
        <f>SUMIFS('[1]Deals (investment)'!$C:$C,'[1]Deals (investment)'!$B:$B,$A1802,'[1]Deals (investment)'!$T:$T,AZ$1)</f>
        <v>#VALUE!</v>
      </c>
      <c r="BA1802" s="17" t="e">
        <f>SUMIFS('[1]Deals (investment)'!$C:$C,'[1]Deals (investment)'!$B:$B,$A1802,'[1]Deals (investment)'!$T:$T,BA$1)</f>
        <v>#VALUE!</v>
      </c>
      <c r="BB1802" s="17" t="e">
        <f>SUMIFS('[1]Deals (investment)'!$C:$C,'[1]Deals (investment)'!$B:$B,$A1802,'[1]Deals (investment)'!$T:$T,BB$1)</f>
        <v>#VALUE!</v>
      </c>
      <c r="BC1802" s="17" t="e">
        <f>SUMIFS('[1]Deals (Exits)'!$C:$C,'[1]Deals (Exits)'!$B:$B,$A1802)</f>
        <v>#VALUE!</v>
      </c>
      <c r="BD1802" s="17" t="e">
        <f>SUMIFS('[1]Deals (investment)'!$C:$C,'[1]Deals (investment)'!$B:$B,$A1802,'[1]Deals (investment)'!$V:$V,BD$1)</f>
        <v>#VALUE!</v>
      </c>
      <c r="BE1802" s="17" t="e">
        <f>SUMIFS('[1]Deals (investment)'!$C:$C,'[1]Deals (investment)'!$B:$B,$A1802,'[1]Deals (investment)'!$V:$V,BE$1)</f>
        <v>#VALUE!</v>
      </c>
      <c r="BF1802" s="17" t="e">
        <f>SUMIFS('[1]Deals (investment)'!$C:$C,'[1]Deals (investment)'!$B:$B,$A1802,'[1]Deals (investment)'!$V:$V,BF$1)</f>
        <v>#VALUE!</v>
      </c>
      <c r="BG1802" s="17" t="e">
        <f>SUMIFS('[1]Deals (investment)'!$C:$C,'[1]Deals (investment)'!$B:$B,$A1802,'[1]Deals (investment)'!$V:$V,BG$1)</f>
        <v>#VALUE!</v>
      </c>
      <c r="BH1802" s="17" t="e">
        <f>SUMIFS('[1]Deals (investment)'!$C:$C,'[1]Deals (investment)'!$B:$B,$A1802,'[1]Deals (investment)'!$V:$V,BH$1)</f>
        <v>#VALUE!</v>
      </c>
      <c r="BI1802" s="17" t="e">
        <f>SUMIFS('[1]Deals (investment)'!$C:$C,'[1]Deals (investment)'!$B:$B,$A1802,'[1]Deals (investment)'!$V:$V,BI$1)</f>
        <v>#VALUE!</v>
      </c>
      <c r="BJ1802" s="17" t="e">
        <f>SUMIFS('[1]Deals (investment)'!$C:$C,'[1]Deals (investment)'!$B:$B,$A1802,'[1]Deals (investment)'!$V:$V,BJ$1)</f>
        <v>#VALUE!</v>
      </c>
      <c r="BK1802" s="17" t="e">
        <f>SUMIFS('[1]Deals (investment)'!$C:$C,'[1]Deals (investment)'!$B:$B,$A1802,'[1]Deals (investment)'!$V:$V,BK$1)</f>
        <v>#VALUE!</v>
      </c>
      <c r="BL1802" s="17" t="e">
        <f>SUMIFS('[1]Deals (investment)'!$C:$C,'[1]Deals (investment)'!$B:$B,$A1802,'[1]Deals (investment)'!$V:$V,BL$1)</f>
        <v>#VALUE!</v>
      </c>
      <c r="BM1802" s="17" t="e">
        <f>SUMIFS('[1]Deals (investment)'!$C:$C,'[1]Deals (investment)'!$B:$B,$A1802,'[1]Deals (investment)'!$V:$V,BM$1)</f>
        <v>#VALUE!</v>
      </c>
      <c r="BN1802" s="15"/>
      <c r="BO1802" s="15"/>
      <c r="BP1802" s="22"/>
      <c r="BQ1802" s="15"/>
      <c r="BR1802" s="15"/>
      <c r="BS1802" s="15"/>
      <c r="BT1802" s="15"/>
      <c r="BU1802" s="15"/>
      <c r="BV1802" s="15"/>
      <c r="BW1802" s="15"/>
      <c r="BX1802" s="15"/>
      <c r="BY1802" s="15"/>
      <c r="BZ1802" s="15"/>
      <c r="CA1802" s="15"/>
      <c r="CB1802" s="15"/>
      <c r="CC1802" s="15"/>
      <c r="CD1802" s="15"/>
      <c r="CE1802" s="15"/>
      <c r="CF1802" s="15"/>
      <c r="CG1802" s="15"/>
      <c r="CH1802" s="15"/>
      <c r="CI1802" s="15"/>
      <c r="CJ1802" s="15"/>
    </row>
    <row r="1803" spans="1:117" ht="12.75">
      <c r="A1803" s="25" t="s">
        <v>11604</v>
      </c>
      <c r="B1803" s="25" t="s">
        <v>11605</v>
      </c>
      <c r="C1803" s="15" t="s">
        <v>58</v>
      </c>
      <c r="D1803" s="16"/>
      <c r="E1803" s="15" t="s">
        <v>2608</v>
      </c>
      <c r="F1803" s="26" t="s">
        <v>110</v>
      </c>
      <c r="G1803" s="26" t="s">
        <v>2609</v>
      </c>
      <c r="H1803" s="26" t="s">
        <v>2609</v>
      </c>
      <c r="I1803" s="15" t="s">
        <v>2609</v>
      </c>
      <c r="J1803" s="26"/>
      <c r="K1803" s="17">
        <f t="shared" si="262"/>
        <v>0</v>
      </c>
      <c r="L1803" s="15"/>
      <c r="M1803" s="15"/>
      <c r="N1803" s="15"/>
      <c r="O1803" s="15"/>
      <c r="P1803" s="15"/>
      <c r="Q1803" s="15"/>
      <c r="R1803" s="15"/>
      <c r="S1803" s="19"/>
      <c r="T1803" s="15"/>
      <c r="U1803" s="17"/>
      <c r="V1803" s="15" t="s">
        <v>11606</v>
      </c>
      <c r="W1803" s="15">
        <v>0</v>
      </c>
      <c r="X1803" s="15" t="s">
        <v>294</v>
      </c>
      <c r="Y1803" s="15" t="s">
        <v>11607</v>
      </c>
      <c r="AB1803" s="20"/>
      <c r="AC1803" s="15"/>
      <c r="AD1803" s="15"/>
      <c r="AE1803" s="15"/>
      <c r="AF1803" s="15"/>
      <c r="AG1803" s="22">
        <f t="shared" si="271"/>
        <v>0.38709677419354838</v>
      </c>
      <c r="AH1803" s="15"/>
      <c r="AI1803" s="17"/>
      <c r="AJ1803" s="17"/>
      <c r="AK1803" s="17" t="e">
        <f>VLOOKUP(A1803,'[1]Deals (Exits)'!B:B,1,FALSE)</f>
        <v>#N/A</v>
      </c>
      <c r="AL1803" s="23"/>
      <c r="AM1803" s="17"/>
      <c r="AN1803" s="17"/>
      <c r="AO1803" s="17"/>
      <c r="AP1803" s="17"/>
      <c r="AQ1803" s="18"/>
      <c r="AR1803" s="18"/>
      <c r="AS1803" s="17"/>
      <c r="AT1803" s="17"/>
      <c r="AU1803" s="18"/>
      <c r="AV1803" s="17"/>
      <c r="AW1803" s="17"/>
      <c r="AX1803" s="17"/>
      <c r="AY1803" s="17"/>
      <c r="AZ1803" s="17"/>
      <c r="BA1803" s="17"/>
      <c r="BB1803" s="17"/>
      <c r="BC1803" s="17"/>
      <c r="BD1803" s="17"/>
      <c r="BE1803" s="17"/>
      <c r="BF1803" s="17"/>
      <c r="BG1803" s="17"/>
      <c r="BH1803" s="17"/>
      <c r="BI1803" s="17"/>
      <c r="BJ1803" s="17"/>
      <c r="BK1803" s="17"/>
      <c r="BL1803" s="17"/>
      <c r="BM1803" s="17"/>
      <c r="BN1803" s="15"/>
      <c r="BO1803" s="15"/>
      <c r="BP1803" s="22"/>
      <c r="BQ1803" s="15"/>
      <c r="BR1803" s="15"/>
      <c r="BS1803" s="15"/>
      <c r="BT1803" s="15"/>
      <c r="BU1803" s="15"/>
      <c r="BV1803" s="15"/>
      <c r="BW1803" s="15"/>
      <c r="BX1803" s="15"/>
      <c r="BY1803" s="15"/>
      <c r="BZ1803" s="15"/>
      <c r="CA1803" s="15"/>
      <c r="CB1803" s="15"/>
      <c r="CC1803" s="15"/>
      <c r="CD1803" s="15"/>
      <c r="CE1803" s="15"/>
      <c r="CF1803" s="15"/>
      <c r="CG1803" s="15"/>
      <c r="CH1803" s="15"/>
      <c r="CI1803" s="15"/>
      <c r="CJ1803" s="15"/>
    </row>
    <row r="1804" spans="1:117" ht="12.75">
      <c r="A1804" s="15" t="s">
        <v>11608</v>
      </c>
      <c r="B1804" s="15" t="s">
        <v>11609</v>
      </c>
      <c r="C1804" s="15" t="s">
        <v>58</v>
      </c>
      <c r="D1804" s="16">
        <v>2019</v>
      </c>
      <c r="E1804" s="26" t="s">
        <v>3465</v>
      </c>
      <c r="F1804" s="26" t="s">
        <v>110</v>
      </c>
      <c r="G1804" s="26" t="s">
        <v>1829</v>
      </c>
      <c r="H1804" s="26" t="s">
        <v>1829</v>
      </c>
      <c r="I1804" s="15" t="s">
        <v>1829</v>
      </c>
      <c r="J1804" s="26" t="s">
        <v>1829</v>
      </c>
      <c r="K1804" s="17">
        <f t="shared" si="262"/>
        <v>0</v>
      </c>
      <c r="L1804" s="15"/>
      <c r="M1804" s="18">
        <f>AR1804</f>
        <v>0</v>
      </c>
      <c r="N1804" s="15"/>
      <c r="O1804" s="15"/>
      <c r="P1804" s="15"/>
      <c r="Q1804" s="24" t="e">
        <f ca="1">_xludf.MAXIFS('[1]Deals (investment)'!A:A,'[1]Deals (investment)'!B:B,A1804)</f>
        <v>#NAME?</v>
      </c>
      <c r="R1804" s="15"/>
      <c r="S1804" s="19"/>
      <c r="T1804" s="15"/>
      <c r="U1804" s="17"/>
      <c r="V1804" s="15" t="s">
        <v>11610</v>
      </c>
      <c r="W1804" s="15">
        <v>0</v>
      </c>
      <c r="X1804" s="15" t="s">
        <v>191</v>
      </c>
      <c r="Y1804" s="15" t="s">
        <v>11611</v>
      </c>
      <c r="Z1804" s="25" t="s">
        <v>147</v>
      </c>
      <c r="AB1804" s="32">
        <v>43506</v>
      </c>
      <c r="AC1804" s="46" t="s">
        <v>11612</v>
      </c>
      <c r="AD1804" s="46" t="s">
        <v>11613</v>
      </c>
      <c r="AE1804" s="46" t="s">
        <v>11614</v>
      </c>
      <c r="AF1804" s="46" t="s">
        <v>11615</v>
      </c>
      <c r="AG1804" s="22">
        <f>COUNTA(B1803:AF1803)/(COUNTA(B1803:AF1803)+COUNTBLANK(B1803:AF1803))</f>
        <v>0.38709677419354838</v>
      </c>
      <c r="AH1804" s="15"/>
      <c r="AI1804" s="22"/>
      <c r="AJ1804" s="22"/>
      <c r="AK1804" s="17" t="e">
        <f>VLOOKUP(A1804,'[1]Deals (Exits)'!B:B,1,FALSE)</f>
        <v>#N/A</v>
      </c>
      <c r="AL1804" s="23"/>
      <c r="AM1804" s="17"/>
      <c r="AN1804" s="17"/>
      <c r="AO1804" s="17"/>
      <c r="AP1804" s="17"/>
      <c r="AQ1804" s="18"/>
      <c r="AR1804" s="18"/>
      <c r="AS1804" s="17"/>
      <c r="AT1804" s="17"/>
      <c r="AU1804" s="18"/>
      <c r="AV1804" s="17"/>
      <c r="AW1804" s="17"/>
      <c r="AX1804" s="17"/>
      <c r="AY1804" s="17"/>
      <c r="AZ1804" s="17"/>
      <c r="BA1804" s="17"/>
      <c r="BB1804" s="17"/>
      <c r="BC1804" s="17"/>
      <c r="BD1804" s="17"/>
      <c r="BE1804" s="17"/>
      <c r="BF1804" s="17"/>
      <c r="BG1804" s="17"/>
      <c r="BH1804" s="17"/>
      <c r="BI1804" s="17"/>
      <c r="BJ1804" s="17"/>
      <c r="BK1804" s="17"/>
      <c r="BL1804" s="17"/>
      <c r="BM1804" s="17"/>
      <c r="BN1804" s="15"/>
      <c r="BO1804" s="15"/>
      <c r="BP1804" s="22"/>
      <c r="BQ1804" s="15"/>
      <c r="BR1804" s="15"/>
      <c r="BS1804" s="15"/>
      <c r="BT1804" s="15"/>
      <c r="BU1804" s="15"/>
      <c r="BV1804" s="15"/>
      <c r="BW1804" s="15"/>
      <c r="BX1804" s="15"/>
      <c r="BY1804" s="15"/>
      <c r="BZ1804" s="15"/>
      <c r="CA1804" s="15"/>
      <c r="CB1804" s="15"/>
      <c r="CC1804" s="15"/>
      <c r="CD1804" s="15"/>
      <c r="CE1804" s="15"/>
      <c r="CF1804" s="15"/>
      <c r="CG1804" s="15"/>
      <c r="CH1804" s="15"/>
      <c r="CI1804" s="15"/>
      <c r="CJ1804" s="15"/>
    </row>
    <row r="1805" spans="1:117" ht="25.5">
      <c r="A1805" s="25" t="s">
        <v>11616</v>
      </c>
      <c r="B1805" s="15" t="s">
        <v>11617</v>
      </c>
      <c r="C1805" s="15" t="s">
        <v>58</v>
      </c>
      <c r="D1805" s="16">
        <v>2013</v>
      </c>
      <c r="E1805" s="26" t="s">
        <v>11618</v>
      </c>
      <c r="F1805" s="26" t="s">
        <v>11619</v>
      </c>
      <c r="G1805" s="26" t="s">
        <v>75</v>
      </c>
      <c r="H1805" s="26" t="s">
        <v>1829</v>
      </c>
      <c r="I1805" s="15" t="s">
        <v>11620</v>
      </c>
      <c r="J1805" s="26" t="s">
        <v>75</v>
      </c>
      <c r="K1805" s="17">
        <f t="shared" si="262"/>
        <v>0</v>
      </c>
      <c r="L1805" s="15"/>
      <c r="M1805" s="15"/>
      <c r="N1805" s="15" t="s">
        <v>11621</v>
      </c>
      <c r="O1805" s="15"/>
      <c r="P1805" s="15"/>
      <c r="Q1805" s="15"/>
      <c r="R1805" s="15"/>
      <c r="S1805" s="19"/>
      <c r="T1805" s="15"/>
      <c r="U1805" s="17"/>
      <c r="V1805" s="15" t="s">
        <v>11622</v>
      </c>
      <c r="W1805" s="15">
        <v>1</v>
      </c>
      <c r="X1805" s="15" t="s">
        <v>158</v>
      </c>
      <c r="Y1805" s="15" t="s">
        <v>11623</v>
      </c>
      <c r="AA1805" s="25" t="s">
        <v>11624</v>
      </c>
      <c r="AB1805" s="20" t="s">
        <v>286</v>
      </c>
      <c r="AC1805" s="21" t="s">
        <v>11625</v>
      </c>
      <c r="AD1805" s="21" t="s">
        <v>11626</v>
      </c>
      <c r="AE1805" s="21" t="s">
        <v>11627</v>
      </c>
      <c r="AF1805" s="21" t="s">
        <v>11628</v>
      </c>
      <c r="AG1805" s="22">
        <f t="shared" ref="AG1805:AG1935" si="279">COUNTA(B1805:AF1805)/(COUNTA(B1805:AF1805)+COUNTBLANK(B1805:AF1805))</f>
        <v>0.67741935483870963</v>
      </c>
      <c r="AH1805" s="15"/>
      <c r="AI1805" s="17"/>
      <c r="AJ1805" s="17"/>
      <c r="AK1805" s="17" t="e">
        <f>VLOOKUP(A1805,'[1]Deals (Exits)'!B:B,1,FALSE)</f>
        <v>#N/A</v>
      </c>
      <c r="AL1805" s="23"/>
      <c r="AM1805" s="17"/>
      <c r="AN1805" s="17"/>
      <c r="AO1805" s="17"/>
      <c r="AP1805" s="17"/>
      <c r="AQ1805" s="18"/>
      <c r="AR1805" s="18"/>
      <c r="AS1805" s="17"/>
      <c r="AT1805" s="17"/>
      <c r="AU1805" s="18"/>
      <c r="AV1805" s="17"/>
      <c r="AW1805" s="17"/>
      <c r="AX1805" s="17"/>
      <c r="AY1805" s="17"/>
      <c r="AZ1805" s="17"/>
      <c r="BA1805" s="17"/>
      <c r="BB1805" s="17"/>
      <c r="BC1805" s="17"/>
      <c r="BD1805" s="17"/>
      <c r="BE1805" s="17"/>
      <c r="BF1805" s="17"/>
      <c r="BG1805" s="17"/>
      <c r="BH1805" s="17"/>
      <c r="BI1805" s="17"/>
      <c r="BJ1805" s="17"/>
      <c r="BK1805" s="17"/>
      <c r="BL1805" s="17"/>
      <c r="BM1805" s="17"/>
      <c r="BN1805" s="15"/>
      <c r="BO1805" s="15"/>
      <c r="BP1805" s="22"/>
      <c r="BQ1805" s="15"/>
      <c r="BR1805" s="15"/>
      <c r="BS1805" s="15"/>
      <c r="BT1805" s="15"/>
      <c r="BU1805" s="15"/>
      <c r="BV1805" s="15"/>
      <c r="BW1805" s="15"/>
      <c r="BX1805" s="15"/>
      <c r="BY1805" s="15"/>
      <c r="BZ1805" s="15"/>
      <c r="CA1805" s="15"/>
      <c r="CB1805" s="15"/>
      <c r="CC1805" s="15"/>
      <c r="CD1805" s="15"/>
      <c r="CE1805" s="15"/>
      <c r="CF1805" s="15"/>
      <c r="CG1805" s="15"/>
      <c r="CH1805" s="15"/>
      <c r="CI1805" s="15"/>
      <c r="CJ1805" s="15"/>
      <c r="DM1805">
        <v>611</v>
      </c>
    </row>
    <row r="1806" spans="1:117" ht="12.75">
      <c r="A1806" s="25" t="s">
        <v>11629</v>
      </c>
      <c r="B1806" s="15" t="s">
        <v>11630</v>
      </c>
      <c r="C1806" s="15" t="s">
        <v>58</v>
      </c>
      <c r="D1806" s="16">
        <v>2013</v>
      </c>
      <c r="E1806" s="15" t="s">
        <v>128</v>
      </c>
      <c r="F1806" s="26"/>
      <c r="G1806" s="26" t="s">
        <v>129</v>
      </c>
      <c r="H1806" s="26" t="s">
        <v>129</v>
      </c>
      <c r="I1806" s="15" t="s">
        <v>129</v>
      </c>
      <c r="J1806" s="26"/>
      <c r="K1806" s="17">
        <f t="shared" si="262"/>
        <v>0</v>
      </c>
      <c r="L1806" s="15"/>
      <c r="M1806" s="15"/>
      <c r="N1806" s="15"/>
      <c r="O1806" s="15"/>
      <c r="P1806" s="15"/>
      <c r="Q1806" s="15"/>
      <c r="R1806" s="15"/>
      <c r="S1806" s="19"/>
      <c r="T1806" s="15"/>
      <c r="U1806" s="17"/>
      <c r="V1806" s="15"/>
      <c r="W1806" s="15"/>
      <c r="X1806" s="15" t="s">
        <v>404</v>
      </c>
      <c r="Y1806" s="15" t="s">
        <v>5895</v>
      </c>
      <c r="AB1806" s="20" t="s">
        <v>286</v>
      </c>
      <c r="AC1806" s="36" t="s">
        <v>11631</v>
      </c>
      <c r="AD1806" s="36" t="s">
        <v>11632</v>
      </c>
      <c r="AE1806" s="36" t="s">
        <v>11633</v>
      </c>
      <c r="AF1806" s="36" t="s">
        <v>11634</v>
      </c>
      <c r="AG1806" s="22">
        <f t="shared" si="279"/>
        <v>0.4838709677419355</v>
      </c>
      <c r="AH1806" s="15"/>
      <c r="AI1806" s="17"/>
      <c r="AJ1806" s="17"/>
      <c r="AK1806" s="17" t="e">
        <f>VLOOKUP(A1806,'[1]Deals (Exits)'!B:B,1,FALSE)</f>
        <v>#N/A</v>
      </c>
      <c r="AL1806" s="23"/>
      <c r="AM1806" s="17"/>
      <c r="AN1806" s="17"/>
      <c r="AO1806" s="17"/>
      <c r="AP1806" s="17"/>
      <c r="AQ1806" s="18"/>
      <c r="AR1806" s="18"/>
      <c r="AS1806" s="17"/>
      <c r="AT1806" s="17"/>
      <c r="AU1806" s="18"/>
      <c r="AV1806" s="17"/>
      <c r="AW1806" s="17"/>
      <c r="AX1806" s="17"/>
      <c r="AY1806" s="17"/>
      <c r="AZ1806" s="17"/>
      <c r="BA1806" s="17"/>
      <c r="BB1806" s="17"/>
      <c r="BC1806" s="17"/>
      <c r="BD1806" s="17"/>
      <c r="BE1806" s="17"/>
      <c r="BF1806" s="17"/>
      <c r="BG1806" s="17"/>
      <c r="BH1806" s="17"/>
      <c r="BI1806" s="17"/>
      <c r="BJ1806" s="17"/>
      <c r="BK1806" s="17"/>
      <c r="BL1806" s="17"/>
      <c r="BM1806" s="17"/>
      <c r="BN1806" s="15"/>
      <c r="BO1806" s="15"/>
      <c r="BP1806" s="22"/>
      <c r="BQ1806" s="15"/>
      <c r="BR1806" s="15"/>
      <c r="BS1806" s="15"/>
      <c r="BT1806" s="15"/>
      <c r="BU1806" s="15"/>
      <c r="BV1806" s="15"/>
      <c r="BW1806" s="15"/>
      <c r="BX1806" s="15"/>
      <c r="BY1806" s="15"/>
      <c r="BZ1806" s="15"/>
      <c r="CA1806" s="15"/>
      <c r="CB1806" s="15"/>
      <c r="CC1806" s="15"/>
      <c r="CD1806" s="15"/>
      <c r="CE1806" s="15"/>
      <c r="CF1806" s="15"/>
      <c r="CG1806" s="15"/>
      <c r="CH1806" s="15"/>
      <c r="CI1806" s="15"/>
      <c r="CJ1806" s="15"/>
    </row>
    <row r="1807" spans="1:117" ht="12.75">
      <c r="A1807" s="25" t="s">
        <v>11635</v>
      </c>
      <c r="B1807" s="15" t="s">
        <v>11636</v>
      </c>
      <c r="C1807" s="15" t="s">
        <v>58</v>
      </c>
      <c r="D1807" s="16">
        <v>2018</v>
      </c>
      <c r="E1807" s="15" t="s">
        <v>128</v>
      </c>
      <c r="F1807" s="26"/>
      <c r="G1807" s="26" t="s">
        <v>129</v>
      </c>
      <c r="H1807" s="26" t="s">
        <v>129</v>
      </c>
      <c r="I1807" s="15" t="s">
        <v>129</v>
      </c>
      <c r="J1807" s="26"/>
      <c r="K1807" s="17">
        <f t="shared" si="262"/>
        <v>0</v>
      </c>
      <c r="L1807" s="15"/>
      <c r="M1807" s="15"/>
      <c r="N1807" s="15"/>
      <c r="O1807" s="15"/>
      <c r="P1807" s="15"/>
      <c r="Q1807" s="15"/>
      <c r="R1807" s="15"/>
      <c r="S1807" s="19"/>
      <c r="T1807" s="15"/>
      <c r="U1807" s="17"/>
      <c r="V1807" s="15"/>
      <c r="W1807" s="15"/>
      <c r="X1807" s="15" t="s">
        <v>294</v>
      </c>
      <c r="Y1807" s="15" t="s">
        <v>11637</v>
      </c>
      <c r="AB1807" s="20"/>
      <c r="AC1807" s="36" t="s">
        <v>11638</v>
      </c>
      <c r="AD1807" s="36" t="s">
        <v>11639</v>
      </c>
      <c r="AE1807" s="25"/>
      <c r="AF1807" s="36" t="s">
        <v>11640</v>
      </c>
      <c r="AG1807" s="22">
        <f t="shared" si="279"/>
        <v>0.41935483870967744</v>
      </c>
      <c r="AH1807" s="15"/>
      <c r="AI1807" s="17"/>
      <c r="AJ1807" s="17"/>
      <c r="AK1807" s="17" t="e">
        <f>VLOOKUP(A1807,'[1]Deals (Exits)'!B:B,1,FALSE)</f>
        <v>#N/A</v>
      </c>
      <c r="AL1807" s="23"/>
      <c r="AM1807" s="17"/>
      <c r="AN1807" s="17"/>
      <c r="AO1807" s="17"/>
      <c r="AP1807" s="17"/>
      <c r="AQ1807" s="18"/>
      <c r="AR1807" s="18"/>
      <c r="AS1807" s="17"/>
      <c r="AT1807" s="17"/>
      <c r="AU1807" s="18"/>
      <c r="AV1807" s="17"/>
      <c r="AW1807" s="17"/>
      <c r="AX1807" s="17"/>
      <c r="AY1807" s="17"/>
      <c r="AZ1807" s="17"/>
      <c r="BA1807" s="17"/>
      <c r="BB1807" s="17"/>
      <c r="BC1807" s="17"/>
      <c r="BD1807" s="17"/>
      <c r="BE1807" s="17"/>
      <c r="BF1807" s="17"/>
      <c r="BG1807" s="17"/>
      <c r="BH1807" s="17"/>
      <c r="BI1807" s="17"/>
      <c r="BJ1807" s="17"/>
      <c r="BK1807" s="17"/>
      <c r="BL1807" s="17"/>
      <c r="BM1807" s="17"/>
      <c r="BN1807" s="15"/>
      <c r="BO1807" s="15"/>
      <c r="BP1807" s="22"/>
      <c r="BQ1807" s="15"/>
      <c r="BR1807" s="15"/>
      <c r="BS1807" s="15"/>
      <c r="BT1807" s="15"/>
      <c r="BU1807" s="15"/>
      <c r="BV1807" s="15"/>
      <c r="BW1807" s="15"/>
      <c r="BX1807" s="15"/>
      <c r="BY1807" s="15"/>
      <c r="BZ1807" s="15"/>
      <c r="CA1807" s="15"/>
      <c r="CB1807" s="15"/>
      <c r="CC1807" s="15"/>
      <c r="CD1807" s="15"/>
      <c r="CE1807" s="15"/>
      <c r="CF1807" s="15"/>
      <c r="CG1807" s="15"/>
      <c r="CH1807" s="15"/>
      <c r="CI1807" s="15"/>
      <c r="CJ1807" s="15"/>
    </row>
    <row r="1808" spans="1:117" ht="12.75">
      <c r="A1808" s="25" t="s">
        <v>11641</v>
      </c>
      <c r="B1808" s="15" t="s">
        <v>11642</v>
      </c>
      <c r="C1808" s="15" t="s">
        <v>58</v>
      </c>
      <c r="D1808" s="16">
        <v>2015</v>
      </c>
      <c r="E1808" s="15" t="s">
        <v>128</v>
      </c>
      <c r="F1808" s="26"/>
      <c r="G1808" s="26" t="s">
        <v>129</v>
      </c>
      <c r="H1808" s="26" t="s">
        <v>129</v>
      </c>
      <c r="I1808" s="15" t="s">
        <v>129</v>
      </c>
      <c r="J1808" s="26"/>
      <c r="K1808" s="17">
        <f t="shared" si="262"/>
        <v>0</v>
      </c>
      <c r="L1808" s="15"/>
      <c r="M1808" s="15"/>
      <c r="N1808" s="15"/>
      <c r="O1808" s="15"/>
      <c r="P1808" s="15"/>
      <c r="Q1808" s="15"/>
      <c r="R1808" s="15"/>
      <c r="S1808" s="19"/>
      <c r="T1808" s="15"/>
      <c r="U1808" s="17"/>
      <c r="V1808" s="15"/>
      <c r="W1808" s="15"/>
      <c r="X1808" s="15" t="s">
        <v>404</v>
      </c>
      <c r="Y1808" s="15" t="s">
        <v>5895</v>
      </c>
      <c r="AB1808" s="32">
        <v>43506</v>
      </c>
      <c r="AC1808" s="15" t="s">
        <v>11643</v>
      </c>
      <c r="AD1808" s="27" t="s">
        <v>11644</v>
      </c>
      <c r="AE1808" s="36" t="s">
        <v>11645</v>
      </c>
      <c r="AF1808" s="36" t="s">
        <v>11646</v>
      </c>
      <c r="AG1808" s="22">
        <f t="shared" si="279"/>
        <v>0.4838709677419355</v>
      </c>
      <c r="AH1808" s="15"/>
      <c r="AI1808" s="17"/>
      <c r="AJ1808" s="17"/>
      <c r="AK1808" s="17" t="e">
        <f>VLOOKUP(A1808,'[1]Deals (Exits)'!B:B,1,FALSE)</f>
        <v>#N/A</v>
      </c>
      <c r="AL1808" s="23"/>
      <c r="AM1808" s="17"/>
      <c r="AN1808" s="17"/>
      <c r="AO1808" s="17"/>
      <c r="AP1808" s="17"/>
      <c r="AQ1808" s="18"/>
      <c r="AR1808" s="18"/>
      <c r="AS1808" s="17"/>
      <c r="AT1808" s="17"/>
      <c r="AU1808" s="18"/>
      <c r="AV1808" s="17"/>
      <c r="AW1808" s="17"/>
      <c r="AX1808" s="17"/>
      <c r="AY1808" s="17"/>
      <c r="AZ1808" s="17"/>
      <c r="BA1808" s="17"/>
      <c r="BB1808" s="17"/>
      <c r="BC1808" s="17"/>
      <c r="BD1808" s="17"/>
      <c r="BE1808" s="17"/>
      <c r="BF1808" s="17"/>
      <c r="BG1808" s="17"/>
      <c r="BH1808" s="17"/>
      <c r="BI1808" s="17"/>
      <c r="BJ1808" s="17"/>
      <c r="BK1808" s="17"/>
      <c r="BL1808" s="17"/>
      <c r="BM1808" s="17"/>
      <c r="BN1808" s="15"/>
      <c r="BO1808" s="15"/>
      <c r="BP1808" s="22"/>
      <c r="BQ1808" s="15"/>
      <c r="BR1808" s="15"/>
      <c r="BS1808" s="15"/>
      <c r="BT1808" s="15"/>
      <c r="BU1808" s="15"/>
      <c r="BV1808" s="15"/>
      <c r="BW1808" s="15"/>
      <c r="BX1808" s="15"/>
      <c r="BY1808" s="15"/>
      <c r="BZ1808" s="15"/>
      <c r="CA1808" s="15"/>
      <c r="CB1808" s="15"/>
      <c r="CC1808" s="15"/>
      <c r="CD1808" s="15"/>
      <c r="CE1808" s="15"/>
      <c r="CF1808" s="15"/>
      <c r="CG1808" s="15"/>
      <c r="CH1808" s="15"/>
      <c r="CI1808" s="15"/>
      <c r="CJ1808" s="15"/>
    </row>
    <row r="1809" spans="1:88" ht="12.75">
      <c r="A1809" s="25" t="s">
        <v>11647</v>
      </c>
      <c r="B1809" s="15" t="s">
        <v>11648</v>
      </c>
      <c r="C1809" s="15" t="s">
        <v>58</v>
      </c>
      <c r="D1809" s="16">
        <v>2017</v>
      </c>
      <c r="E1809" s="15" t="s">
        <v>1893</v>
      </c>
      <c r="F1809" s="26"/>
      <c r="G1809" s="26" t="s">
        <v>129</v>
      </c>
      <c r="H1809" s="26" t="s">
        <v>129</v>
      </c>
      <c r="I1809" s="15" t="s">
        <v>129</v>
      </c>
      <c r="J1809" s="26"/>
      <c r="K1809" s="17">
        <f t="shared" si="262"/>
        <v>0</v>
      </c>
      <c r="L1809" s="15"/>
      <c r="M1809" s="15"/>
      <c r="N1809" s="15"/>
      <c r="O1809" s="15"/>
      <c r="P1809" s="15"/>
      <c r="Q1809" s="15"/>
      <c r="R1809" s="15"/>
      <c r="S1809" s="19"/>
      <c r="T1809" s="15"/>
      <c r="U1809" s="17"/>
      <c r="V1809" s="15"/>
      <c r="W1809" s="15"/>
      <c r="X1809" s="15" t="s">
        <v>404</v>
      </c>
      <c r="Y1809" s="15" t="s">
        <v>11649</v>
      </c>
      <c r="AB1809" s="20"/>
      <c r="AC1809" s="36" t="s">
        <v>11650</v>
      </c>
      <c r="AD1809" s="25"/>
      <c r="AE1809" s="25"/>
      <c r="AF1809" s="36" t="s">
        <v>11651</v>
      </c>
      <c r="AG1809" s="22">
        <f t="shared" si="279"/>
        <v>0.38709677419354838</v>
      </c>
      <c r="AH1809" s="15"/>
      <c r="AI1809" s="17"/>
      <c r="AJ1809" s="17"/>
      <c r="AK1809" s="17" t="e">
        <f>VLOOKUP(A1809,'[1]Deals (Exits)'!B:B,1,FALSE)</f>
        <v>#N/A</v>
      </c>
      <c r="AL1809" s="23"/>
      <c r="AM1809" s="17"/>
      <c r="AN1809" s="17"/>
      <c r="AO1809" s="17"/>
      <c r="AP1809" s="17"/>
      <c r="AQ1809" s="18"/>
      <c r="AR1809" s="18"/>
      <c r="AS1809" s="17"/>
      <c r="AT1809" s="17"/>
      <c r="AU1809" s="18"/>
      <c r="AV1809" s="17"/>
      <c r="AW1809" s="17"/>
      <c r="AX1809" s="17"/>
      <c r="AY1809" s="17"/>
      <c r="AZ1809" s="17"/>
      <c r="BA1809" s="17"/>
      <c r="BB1809" s="17"/>
      <c r="BC1809" s="17"/>
      <c r="BD1809" s="17"/>
      <c r="BE1809" s="17"/>
      <c r="BF1809" s="17"/>
      <c r="BG1809" s="17"/>
      <c r="BH1809" s="17"/>
      <c r="BI1809" s="17"/>
      <c r="BJ1809" s="17"/>
      <c r="BK1809" s="17"/>
      <c r="BL1809" s="17"/>
      <c r="BM1809" s="17"/>
      <c r="BN1809" s="15"/>
      <c r="BO1809" s="15"/>
      <c r="BP1809" s="22"/>
      <c r="BQ1809" s="15"/>
      <c r="BR1809" s="15"/>
      <c r="BS1809" s="15"/>
      <c r="BT1809" s="15"/>
      <c r="BU1809" s="15"/>
      <c r="BV1809" s="15"/>
      <c r="BW1809" s="15"/>
      <c r="BX1809" s="15"/>
      <c r="BY1809" s="15"/>
      <c r="BZ1809" s="15"/>
      <c r="CA1809" s="15"/>
      <c r="CB1809" s="15"/>
      <c r="CC1809" s="15"/>
      <c r="CD1809" s="15"/>
      <c r="CE1809" s="15"/>
      <c r="CF1809" s="15"/>
      <c r="CG1809" s="15"/>
      <c r="CH1809" s="15"/>
      <c r="CI1809" s="15"/>
      <c r="CJ1809" s="15"/>
    </row>
    <row r="1810" spans="1:88" ht="12.75">
      <c r="A1810" s="25" t="s">
        <v>11652</v>
      </c>
      <c r="B1810" s="15" t="s">
        <v>11653</v>
      </c>
      <c r="C1810" s="15" t="s">
        <v>58</v>
      </c>
      <c r="D1810" s="16">
        <v>2011</v>
      </c>
      <c r="E1810" s="15" t="s">
        <v>128</v>
      </c>
      <c r="F1810" s="26"/>
      <c r="G1810" s="26" t="s">
        <v>129</v>
      </c>
      <c r="H1810" s="26" t="s">
        <v>129</v>
      </c>
      <c r="I1810" s="15" t="s">
        <v>129</v>
      </c>
      <c r="J1810" s="26"/>
      <c r="K1810" s="17">
        <f t="shared" si="262"/>
        <v>0</v>
      </c>
      <c r="L1810" s="15"/>
      <c r="M1810" s="15"/>
      <c r="N1810" s="15"/>
      <c r="O1810" s="15"/>
      <c r="P1810" s="15"/>
      <c r="Q1810" s="15"/>
      <c r="R1810" s="15"/>
      <c r="S1810" s="19"/>
      <c r="T1810" s="15"/>
      <c r="U1810" s="17"/>
      <c r="V1810" s="15"/>
      <c r="W1810" s="15"/>
      <c r="X1810" s="15" t="s">
        <v>4628</v>
      </c>
      <c r="Y1810" s="15" t="s">
        <v>11654</v>
      </c>
      <c r="AB1810" s="20"/>
      <c r="AC1810" s="21" t="s">
        <v>11655</v>
      </c>
      <c r="AD1810" s="15"/>
      <c r="AE1810" s="15"/>
      <c r="AF1810" s="15"/>
      <c r="AG1810" s="22">
        <f t="shared" si="279"/>
        <v>0.35483870967741937</v>
      </c>
      <c r="AH1810" s="15"/>
      <c r="AI1810" s="17"/>
      <c r="AJ1810" s="17"/>
      <c r="AK1810" s="17" t="e">
        <f>VLOOKUP(A1810,'[1]Deals (Exits)'!B:B,1,FALSE)</f>
        <v>#N/A</v>
      </c>
      <c r="AL1810" s="23"/>
      <c r="AM1810" s="17"/>
      <c r="AN1810" s="17"/>
      <c r="AO1810" s="17"/>
      <c r="AP1810" s="17"/>
      <c r="AQ1810" s="18"/>
      <c r="AR1810" s="18"/>
      <c r="AS1810" s="17"/>
      <c r="AT1810" s="17"/>
      <c r="AU1810" s="18"/>
      <c r="AV1810" s="17"/>
      <c r="AW1810" s="17"/>
      <c r="AX1810" s="17"/>
      <c r="AY1810" s="17"/>
      <c r="AZ1810" s="17"/>
      <c r="BA1810" s="17"/>
      <c r="BB1810" s="17"/>
      <c r="BC1810" s="17"/>
      <c r="BD1810" s="17"/>
      <c r="BE1810" s="17"/>
      <c r="BF1810" s="17"/>
      <c r="BG1810" s="17"/>
      <c r="BH1810" s="17"/>
      <c r="BI1810" s="17"/>
      <c r="BJ1810" s="17"/>
      <c r="BK1810" s="17"/>
      <c r="BL1810" s="17"/>
      <c r="BM1810" s="17"/>
      <c r="BN1810" s="15"/>
      <c r="BO1810" s="15"/>
      <c r="BP1810" s="22"/>
      <c r="BQ1810" s="15"/>
      <c r="BR1810" s="15"/>
      <c r="BS1810" s="15"/>
      <c r="BT1810" s="15"/>
      <c r="BU1810" s="15"/>
      <c r="BV1810" s="15"/>
      <c r="BW1810" s="15"/>
      <c r="BX1810" s="15"/>
      <c r="BY1810" s="15"/>
      <c r="BZ1810" s="15"/>
      <c r="CA1810" s="15"/>
      <c r="CB1810" s="15"/>
      <c r="CC1810" s="15"/>
      <c r="CD1810" s="15"/>
      <c r="CE1810" s="15"/>
      <c r="CF1810" s="15"/>
      <c r="CG1810" s="15"/>
      <c r="CH1810" s="15"/>
      <c r="CI1810" s="15"/>
      <c r="CJ1810" s="15"/>
    </row>
    <row r="1811" spans="1:88" ht="12.75">
      <c r="A1811" s="25" t="s">
        <v>11656</v>
      </c>
      <c r="B1811" s="15" t="s">
        <v>11657</v>
      </c>
      <c r="C1811" s="15" t="s">
        <v>58</v>
      </c>
      <c r="D1811" s="16">
        <v>2014</v>
      </c>
      <c r="E1811" s="15" t="s">
        <v>1673</v>
      </c>
      <c r="F1811" s="26"/>
      <c r="G1811" s="26" t="s">
        <v>129</v>
      </c>
      <c r="H1811" s="26" t="s">
        <v>129</v>
      </c>
      <c r="I1811" s="15" t="s">
        <v>129</v>
      </c>
      <c r="J1811" s="26"/>
      <c r="K1811" s="17">
        <f t="shared" si="262"/>
        <v>0</v>
      </c>
      <c r="L1811" s="15"/>
      <c r="M1811" s="15"/>
      <c r="N1811" s="15"/>
      <c r="O1811" s="15"/>
      <c r="P1811" s="15"/>
      <c r="Q1811" s="15"/>
      <c r="R1811" s="15"/>
      <c r="S1811" s="19"/>
      <c r="T1811" s="15"/>
      <c r="U1811" s="17"/>
      <c r="V1811" s="15"/>
      <c r="W1811" s="15"/>
      <c r="X1811" s="15" t="s">
        <v>404</v>
      </c>
      <c r="Y1811" s="15" t="s">
        <v>11658</v>
      </c>
      <c r="AB1811" s="32">
        <v>43506</v>
      </c>
      <c r="AC1811" s="36" t="s">
        <v>11659</v>
      </c>
      <c r="AD1811" s="36" t="s">
        <v>11660</v>
      </c>
      <c r="AE1811" s="36" t="s">
        <v>11661</v>
      </c>
      <c r="AF1811" s="36" t="s">
        <v>11662</v>
      </c>
      <c r="AG1811" s="22">
        <f t="shared" si="279"/>
        <v>0.4838709677419355</v>
      </c>
      <c r="AH1811" s="15"/>
      <c r="AI1811" s="17"/>
      <c r="AJ1811" s="17"/>
      <c r="AK1811" s="17" t="e">
        <f>VLOOKUP(A1811,'[1]Deals (Exits)'!B:B,1,FALSE)</f>
        <v>#N/A</v>
      </c>
      <c r="AL1811" s="23"/>
      <c r="AM1811" s="17"/>
      <c r="AN1811" s="17"/>
      <c r="AO1811" s="17"/>
      <c r="AP1811" s="17"/>
      <c r="AQ1811" s="18"/>
      <c r="AR1811" s="18"/>
      <c r="AS1811" s="17"/>
      <c r="AT1811" s="17"/>
      <c r="AU1811" s="18"/>
      <c r="AV1811" s="17"/>
      <c r="AW1811" s="17"/>
      <c r="AX1811" s="17"/>
      <c r="AY1811" s="17"/>
      <c r="AZ1811" s="17"/>
      <c r="BA1811" s="17"/>
      <c r="BB1811" s="17"/>
      <c r="BC1811" s="17"/>
      <c r="BD1811" s="17"/>
      <c r="BE1811" s="17"/>
      <c r="BF1811" s="17"/>
      <c r="BG1811" s="17"/>
      <c r="BH1811" s="17"/>
      <c r="BI1811" s="17"/>
      <c r="BJ1811" s="17"/>
      <c r="BK1811" s="17"/>
      <c r="BL1811" s="17"/>
      <c r="BM1811" s="17"/>
      <c r="BN1811" s="15"/>
      <c r="BO1811" s="15"/>
      <c r="BP1811" s="22"/>
      <c r="BQ1811" s="15"/>
      <c r="BR1811" s="15"/>
      <c r="BS1811" s="15"/>
      <c r="BT1811" s="15"/>
      <c r="BU1811" s="15"/>
      <c r="BV1811" s="15"/>
      <c r="BW1811" s="15"/>
      <c r="BX1811" s="15"/>
      <c r="BY1811" s="15"/>
      <c r="BZ1811" s="15"/>
      <c r="CA1811" s="15"/>
      <c r="CB1811" s="15"/>
      <c r="CC1811" s="15"/>
      <c r="CD1811" s="15"/>
      <c r="CE1811" s="15"/>
      <c r="CF1811" s="15"/>
      <c r="CG1811" s="15"/>
      <c r="CH1811" s="15"/>
      <c r="CI1811" s="15"/>
      <c r="CJ1811" s="15"/>
    </row>
    <row r="1812" spans="1:88" ht="12.75">
      <c r="A1812" s="25" t="s">
        <v>11663</v>
      </c>
      <c r="B1812" s="15" t="s">
        <v>11664</v>
      </c>
      <c r="C1812" s="15" t="s">
        <v>58</v>
      </c>
      <c r="D1812" s="16">
        <v>2013</v>
      </c>
      <c r="E1812" s="15" t="s">
        <v>11665</v>
      </c>
      <c r="F1812" s="26"/>
      <c r="G1812" s="26" t="s">
        <v>129</v>
      </c>
      <c r="H1812" s="26" t="s">
        <v>129</v>
      </c>
      <c r="I1812" s="15" t="s">
        <v>129</v>
      </c>
      <c r="J1812" s="26"/>
      <c r="K1812" s="17">
        <f t="shared" si="262"/>
        <v>0</v>
      </c>
      <c r="L1812" s="15"/>
      <c r="M1812" s="15"/>
      <c r="N1812" s="15"/>
      <c r="O1812" s="15"/>
      <c r="P1812" s="15"/>
      <c r="Q1812" s="15"/>
      <c r="R1812" s="15"/>
      <c r="S1812" s="19"/>
      <c r="T1812" s="15"/>
      <c r="U1812" s="17"/>
      <c r="V1812" s="15"/>
      <c r="W1812" s="15"/>
      <c r="X1812" s="15" t="s">
        <v>1877</v>
      </c>
      <c r="Y1812" s="15" t="s">
        <v>11666</v>
      </c>
      <c r="AB1812" s="20"/>
      <c r="AC1812" s="36" t="s">
        <v>11667</v>
      </c>
      <c r="AD1812" s="25"/>
      <c r="AE1812" s="36" t="s">
        <v>11668</v>
      </c>
      <c r="AF1812" s="36" t="s">
        <v>11669</v>
      </c>
      <c r="AG1812" s="22">
        <f t="shared" si="279"/>
        <v>0.41935483870967744</v>
      </c>
      <c r="AH1812" s="15"/>
      <c r="AI1812" s="17"/>
      <c r="AJ1812" s="17"/>
      <c r="AK1812" s="17" t="e">
        <f>VLOOKUP(A1812,'[1]Deals (Exits)'!B:B,1,FALSE)</f>
        <v>#N/A</v>
      </c>
      <c r="AL1812" s="23"/>
      <c r="AM1812" s="17"/>
      <c r="AN1812" s="17"/>
      <c r="AO1812" s="17"/>
      <c r="AP1812" s="17"/>
      <c r="AQ1812" s="18"/>
      <c r="AR1812" s="18"/>
      <c r="AS1812" s="17"/>
      <c r="AT1812" s="17"/>
      <c r="AU1812" s="18"/>
      <c r="AV1812" s="17"/>
      <c r="AW1812" s="17"/>
      <c r="AX1812" s="17"/>
      <c r="AY1812" s="17"/>
      <c r="AZ1812" s="17"/>
      <c r="BA1812" s="17"/>
      <c r="BB1812" s="17"/>
      <c r="BC1812" s="17"/>
      <c r="BD1812" s="17"/>
      <c r="BE1812" s="17"/>
      <c r="BF1812" s="17"/>
      <c r="BG1812" s="17"/>
      <c r="BH1812" s="17"/>
      <c r="BI1812" s="17"/>
      <c r="BJ1812" s="17"/>
      <c r="BK1812" s="17"/>
      <c r="BL1812" s="17"/>
      <c r="BM1812" s="17"/>
      <c r="BN1812" s="15"/>
      <c r="BO1812" s="15"/>
      <c r="BP1812" s="22"/>
      <c r="BQ1812" s="15"/>
      <c r="BR1812" s="15"/>
      <c r="BS1812" s="15"/>
      <c r="BT1812" s="15"/>
      <c r="BU1812" s="15"/>
      <c r="BV1812" s="15"/>
      <c r="BW1812" s="15"/>
      <c r="BX1812" s="15"/>
      <c r="BY1812" s="15"/>
      <c r="BZ1812" s="15"/>
      <c r="CA1812" s="15"/>
      <c r="CB1812" s="15"/>
      <c r="CC1812" s="15"/>
      <c r="CD1812" s="15"/>
      <c r="CE1812" s="15"/>
      <c r="CF1812" s="15"/>
      <c r="CG1812" s="15"/>
      <c r="CH1812" s="15"/>
      <c r="CI1812" s="15"/>
      <c r="CJ1812" s="15"/>
    </row>
    <row r="1813" spans="1:88" ht="12.75">
      <c r="A1813" s="25" t="s">
        <v>11670</v>
      </c>
      <c r="B1813" s="15" t="s">
        <v>11671</v>
      </c>
      <c r="C1813" s="15" t="s">
        <v>58</v>
      </c>
      <c r="D1813" s="16">
        <v>2015</v>
      </c>
      <c r="E1813" s="15" t="s">
        <v>128</v>
      </c>
      <c r="F1813" s="26"/>
      <c r="G1813" s="26" t="s">
        <v>129</v>
      </c>
      <c r="H1813" s="26" t="s">
        <v>129</v>
      </c>
      <c r="I1813" s="15" t="s">
        <v>129</v>
      </c>
      <c r="J1813" s="26"/>
      <c r="K1813" s="17">
        <f t="shared" si="262"/>
        <v>0</v>
      </c>
      <c r="L1813" s="15"/>
      <c r="M1813" s="15"/>
      <c r="N1813" s="15"/>
      <c r="O1813" s="15"/>
      <c r="P1813" s="15"/>
      <c r="Q1813" s="15"/>
      <c r="R1813" s="15"/>
      <c r="S1813" s="19"/>
      <c r="T1813" s="15"/>
      <c r="U1813" s="17"/>
      <c r="V1813" s="15"/>
      <c r="W1813" s="15"/>
      <c r="X1813" s="15" t="s">
        <v>64</v>
      </c>
      <c r="Y1813" s="15"/>
      <c r="AB1813" s="20"/>
      <c r="AC1813" s="36" t="s">
        <v>11672</v>
      </c>
      <c r="AD1813" s="25"/>
      <c r="AE1813" s="36" t="s">
        <v>11673</v>
      </c>
      <c r="AF1813" s="36" t="s">
        <v>11674</v>
      </c>
      <c r="AG1813" s="22">
        <f t="shared" si="279"/>
        <v>0.38709677419354838</v>
      </c>
      <c r="AH1813" s="15"/>
      <c r="AI1813" s="17"/>
      <c r="AJ1813" s="17"/>
      <c r="AK1813" s="17" t="e">
        <f>VLOOKUP(A1813,'[1]Deals (Exits)'!B:B,1,FALSE)</f>
        <v>#N/A</v>
      </c>
      <c r="AL1813" s="23"/>
      <c r="AM1813" s="17"/>
      <c r="AN1813" s="17"/>
      <c r="AO1813" s="17"/>
      <c r="AP1813" s="17"/>
      <c r="AQ1813" s="18"/>
      <c r="AR1813" s="18"/>
      <c r="AS1813" s="17"/>
      <c r="AT1813" s="17"/>
      <c r="AU1813" s="18"/>
      <c r="AV1813" s="17"/>
      <c r="AW1813" s="17"/>
      <c r="AX1813" s="17"/>
      <c r="AY1813" s="17"/>
      <c r="AZ1813" s="17"/>
      <c r="BA1813" s="17"/>
      <c r="BB1813" s="17"/>
      <c r="BC1813" s="17"/>
      <c r="BD1813" s="17"/>
      <c r="BE1813" s="17"/>
      <c r="BF1813" s="17"/>
      <c r="BG1813" s="17"/>
      <c r="BH1813" s="17"/>
      <c r="BI1813" s="17"/>
      <c r="BJ1813" s="17"/>
      <c r="BK1813" s="17"/>
      <c r="BL1813" s="17"/>
      <c r="BM1813" s="17"/>
      <c r="BN1813" s="15"/>
      <c r="BO1813" s="15"/>
      <c r="BP1813" s="22"/>
      <c r="BQ1813" s="15"/>
      <c r="BR1813" s="15"/>
      <c r="BS1813" s="15"/>
      <c r="BT1813" s="15"/>
      <c r="BU1813" s="15"/>
      <c r="BV1813" s="15"/>
      <c r="BW1813" s="15"/>
      <c r="BX1813" s="15"/>
      <c r="BY1813" s="15"/>
      <c r="BZ1813" s="15"/>
      <c r="CA1813" s="15"/>
      <c r="CB1813" s="15"/>
      <c r="CC1813" s="15"/>
      <c r="CD1813" s="15"/>
      <c r="CE1813" s="15"/>
      <c r="CF1813" s="15"/>
      <c r="CG1813" s="15"/>
      <c r="CH1813" s="15"/>
      <c r="CI1813" s="15"/>
      <c r="CJ1813" s="15"/>
    </row>
    <row r="1814" spans="1:88" ht="12.75">
      <c r="A1814" s="25" t="s">
        <v>11675</v>
      </c>
      <c r="B1814" s="15" t="s">
        <v>11676</v>
      </c>
      <c r="C1814" s="15" t="s">
        <v>58</v>
      </c>
      <c r="D1814" s="16">
        <v>2010</v>
      </c>
      <c r="E1814" s="15" t="s">
        <v>128</v>
      </c>
      <c r="F1814" s="26"/>
      <c r="G1814" s="26" t="s">
        <v>129</v>
      </c>
      <c r="H1814" s="26" t="s">
        <v>129</v>
      </c>
      <c r="I1814" s="15" t="s">
        <v>129</v>
      </c>
      <c r="J1814" s="26"/>
      <c r="K1814" s="17">
        <f t="shared" si="262"/>
        <v>0</v>
      </c>
      <c r="L1814" s="15"/>
      <c r="M1814" s="15"/>
      <c r="N1814" s="15"/>
      <c r="O1814" s="15"/>
      <c r="P1814" s="15"/>
      <c r="Q1814" s="15"/>
      <c r="R1814" s="15"/>
      <c r="S1814" s="19"/>
      <c r="T1814" s="15"/>
      <c r="U1814" s="17"/>
      <c r="V1814" s="15"/>
      <c r="W1814" s="15"/>
      <c r="X1814" s="15" t="s">
        <v>79</v>
      </c>
      <c r="Y1814" s="15" t="s">
        <v>11677</v>
      </c>
      <c r="AB1814" s="20"/>
      <c r="AC1814" s="36" t="s">
        <v>11678</v>
      </c>
      <c r="AD1814" s="36" t="s">
        <v>11679</v>
      </c>
      <c r="AE1814" s="36" t="s">
        <v>11680</v>
      </c>
      <c r="AF1814" s="36" t="s">
        <v>11681</v>
      </c>
      <c r="AG1814" s="22">
        <f t="shared" si="279"/>
        <v>0.45161290322580644</v>
      </c>
      <c r="AH1814" s="15"/>
      <c r="AI1814" s="17"/>
      <c r="AJ1814" s="17"/>
      <c r="AK1814" s="17" t="e">
        <f>VLOOKUP(A1814,'[1]Deals (Exits)'!B:B,1,FALSE)</f>
        <v>#N/A</v>
      </c>
      <c r="AL1814" s="23"/>
      <c r="AM1814" s="17"/>
      <c r="AN1814" s="17"/>
      <c r="AO1814" s="17"/>
      <c r="AP1814" s="17"/>
      <c r="AQ1814" s="18"/>
      <c r="AR1814" s="18"/>
      <c r="AS1814" s="17"/>
      <c r="AT1814" s="17"/>
      <c r="AU1814" s="18"/>
      <c r="AV1814" s="17"/>
      <c r="AW1814" s="17"/>
      <c r="AX1814" s="17"/>
      <c r="AY1814" s="17"/>
      <c r="AZ1814" s="17"/>
      <c r="BA1814" s="17"/>
      <c r="BB1814" s="17"/>
      <c r="BC1814" s="17"/>
      <c r="BD1814" s="17"/>
      <c r="BE1814" s="17"/>
      <c r="BF1814" s="17"/>
      <c r="BG1814" s="17"/>
      <c r="BH1814" s="17"/>
      <c r="BI1814" s="17"/>
      <c r="BJ1814" s="17"/>
      <c r="BK1814" s="17"/>
      <c r="BL1814" s="17"/>
      <c r="BM1814" s="17"/>
      <c r="BN1814" s="15"/>
      <c r="BO1814" s="15"/>
      <c r="BP1814" s="22"/>
      <c r="BQ1814" s="15"/>
      <c r="BR1814" s="15"/>
      <c r="BS1814" s="15"/>
      <c r="BT1814" s="15"/>
      <c r="BU1814" s="15"/>
      <c r="BV1814" s="15"/>
      <c r="BW1814" s="15"/>
      <c r="BX1814" s="15"/>
      <c r="BY1814" s="15"/>
      <c r="BZ1814" s="15"/>
      <c r="CA1814" s="15"/>
      <c r="CB1814" s="15"/>
      <c r="CC1814" s="15"/>
      <c r="CD1814" s="15"/>
      <c r="CE1814" s="15"/>
      <c r="CF1814" s="15"/>
      <c r="CG1814" s="15"/>
      <c r="CH1814" s="15"/>
      <c r="CI1814" s="15"/>
      <c r="CJ1814" s="15"/>
    </row>
    <row r="1815" spans="1:88" ht="12.75">
      <c r="A1815" s="25" t="s">
        <v>11682</v>
      </c>
      <c r="B1815" s="15" t="s">
        <v>11683</v>
      </c>
      <c r="C1815" s="15" t="s">
        <v>58</v>
      </c>
      <c r="D1815" s="16">
        <v>2014</v>
      </c>
      <c r="E1815" s="15" t="s">
        <v>11684</v>
      </c>
      <c r="F1815" s="26"/>
      <c r="G1815" s="26" t="s">
        <v>129</v>
      </c>
      <c r="H1815" s="26" t="s">
        <v>129</v>
      </c>
      <c r="I1815" s="15" t="s">
        <v>129</v>
      </c>
      <c r="J1815" s="26"/>
      <c r="K1815" s="17">
        <f t="shared" si="262"/>
        <v>0</v>
      </c>
      <c r="L1815" s="15"/>
      <c r="M1815" s="15"/>
      <c r="N1815" s="15"/>
      <c r="O1815" s="15"/>
      <c r="P1815" s="15"/>
      <c r="Q1815" s="15"/>
      <c r="R1815" s="15"/>
      <c r="S1815" s="19"/>
      <c r="T1815" s="15"/>
      <c r="U1815" s="17"/>
      <c r="V1815" s="15"/>
      <c r="W1815" s="15"/>
      <c r="X1815" s="15" t="s">
        <v>191</v>
      </c>
      <c r="Y1815" s="15" t="s">
        <v>4528</v>
      </c>
      <c r="AB1815" s="20"/>
      <c r="AC1815" s="36" t="s">
        <v>11685</v>
      </c>
      <c r="AD1815" s="36" t="s">
        <v>11686</v>
      </c>
      <c r="AE1815" s="36" t="s">
        <v>11687</v>
      </c>
      <c r="AF1815" s="36" t="s">
        <v>11688</v>
      </c>
      <c r="AG1815" s="22">
        <f t="shared" si="279"/>
        <v>0.45161290322580644</v>
      </c>
      <c r="AH1815" s="15"/>
      <c r="AI1815" s="17"/>
      <c r="AJ1815" s="17"/>
      <c r="AK1815" s="17" t="e">
        <f>VLOOKUP(A1815,'[1]Deals (Exits)'!B:B,1,FALSE)</f>
        <v>#N/A</v>
      </c>
      <c r="AL1815" s="23"/>
      <c r="AM1815" s="17"/>
      <c r="AN1815" s="17"/>
      <c r="AO1815" s="17"/>
      <c r="AP1815" s="17"/>
      <c r="AQ1815" s="18"/>
      <c r="AR1815" s="18"/>
      <c r="AS1815" s="17"/>
      <c r="AT1815" s="17"/>
      <c r="AU1815" s="18"/>
      <c r="AV1815" s="17"/>
      <c r="AW1815" s="17"/>
      <c r="AX1815" s="17"/>
      <c r="AY1815" s="17"/>
      <c r="AZ1815" s="17"/>
      <c r="BA1815" s="17"/>
      <c r="BB1815" s="17"/>
      <c r="BC1815" s="17"/>
      <c r="BD1815" s="17"/>
      <c r="BE1815" s="17"/>
      <c r="BF1815" s="17"/>
      <c r="BG1815" s="17"/>
      <c r="BH1815" s="17"/>
      <c r="BI1815" s="17"/>
      <c r="BJ1815" s="17"/>
      <c r="BK1815" s="17"/>
      <c r="BL1815" s="17"/>
      <c r="BM1815" s="17"/>
      <c r="BN1815" s="15"/>
      <c r="BO1815" s="15"/>
      <c r="BP1815" s="22"/>
      <c r="BQ1815" s="15"/>
      <c r="BR1815" s="15"/>
      <c r="BS1815" s="15"/>
      <c r="BT1815" s="15"/>
      <c r="BU1815" s="15"/>
      <c r="BV1815" s="15"/>
      <c r="BW1815" s="15"/>
      <c r="BX1815" s="15"/>
      <c r="BY1815" s="15"/>
      <c r="BZ1815" s="15"/>
      <c r="CA1815" s="15"/>
      <c r="CB1815" s="15"/>
      <c r="CC1815" s="15"/>
      <c r="CD1815" s="15"/>
      <c r="CE1815" s="15"/>
      <c r="CF1815" s="15"/>
      <c r="CG1815" s="15"/>
      <c r="CH1815" s="15"/>
      <c r="CI1815" s="15"/>
      <c r="CJ1815" s="15"/>
    </row>
    <row r="1816" spans="1:88" ht="12.75">
      <c r="A1816" s="25" t="s">
        <v>11689</v>
      </c>
      <c r="B1816" s="25" t="s">
        <v>11690</v>
      </c>
      <c r="C1816" s="15" t="s">
        <v>58</v>
      </c>
      <c r="D1816" s="16">
        <v>2018</v>
      </c>
      <c r="E1816" s="15" t="s">
        <v>128</v>
      </c>
      <c r="F1816" s="26"/>
      <c r="G1816" s="26" t="s">
        <v>129</v>
      </c>
      <c r="H1816" s="26" t="s">
        <v>129</v>
      </c>
      <c r="I1816" s="15" t="s">
        <v>129</v>
      </c>
      <c r="J1816" s="26"/>
      <c r="K1816" s="17">
        <f t="shared" si="262"/>
        <v>0</v>
      </c>
      <c r="L1816" s="15"/>
      <c r="M1816" s="15"/>
      <c r="N1816" s="15"/>
      <c r="O1816" s="15"/>
      <c r="P1816" s="15"/>
      <c r="Q1816" s="15"/>
      <c r="R1816" s="15"/>
      <c r="S1816" s="19"/>
      <c r="T1816" s="15"/>
      <c r="U1816" s="17"/>
      <c r="V1816" s="15"/>
      <c r="W1816" s="15"/>
      <c r="X1816" s="15" t="s">
        <v>4513</v>
      </c>
      <c r="Y1816" s="15" t="s">
        <v>7646</v>
      </c>
      <c r="AB1816" s="20"/>
      <c r="AC1816" s="36" t="s">
        <v>11691</v>
      </c>
      <c r="AD1816" s="25"/>
      <c r="AE1816" s="25"/>
      <c r="AF1816" s="36" t="s">
        <v>11692</v>
      </c>
      <c r="AG1816" s="22">
        <f t="shared" si="279"/>
        <v>0.38709677419354838</v>
      </c>
      <c r="AH1816" s="15"/>
      <c r="AI1816" s="17"/>
      <c r="AJ1816" s="17"/>
      <c r="AK1816" s="17" t="e">
        <f>VLOOKUP(A1816,'[1]Deals (Exits)'!B:B,1,FALSE)</f>
        <v>#N/A</v>
      </c>
      <c r="AL1816" s="23"/>
      <c r="AM1816" s="17"/>
      <c r="AN1816" s="17"/>
      <c r="AO1816" s="17"/>
      <c r="AP1816" s="17"/>
      <c r="AQ1816" s="18"/>
      <c r="AR1816" s="18"/>
      <c r="AS1816" s="17"/>
      <c r="AT1816" s="17"/>
      <c r="AU1816" s="18"/>
      <c r="AV1816" s="17"/>
      <c r="AW1816" s="17"/>
      <c r="AX1816" s="17"/>
      <c r="AY1816" s="17"/>
      <c r="AZ1816" s="17"/>
      <c r="BA1816" s="17"/>
      <c r="BB1816" s="17"/>
      <c r="BC1816" s="17"/>
      <c r="BD1816" s="17"/>
      <c r="BE1816" s="17"/>
      <c r="BF1816" s="17"/>
      <c r="BG1816" s="17"/>
      <c r="BH1816" s="17"/>
      <c r="BI1816" s="17"/>
      <c r="BJ1816" s="17"/>
      <c r="BK1816" s="17"/>
      <c r="BL1816" s="17"/>
      <c r="BM1816" s="17"/>
      <c r="BN1816" s="15"/>
      <c r="BO1816" s="15"/>
      <c r="BP1816" s="22"/>
      <c r="BQ1816" s="15"/>
      <c r="BR1816" s="15"/>
      <c r="BS1816" s="15"/>
      <c r="BT1816" s="15"/>
      <c r="BU1816" s="15"/>
      <c r="BV1816" s="15"/>
      <c r="BW1816" s="15"/>
      <c r="BX1816" s="15"/>
      <c r="BY1816" s="15"/>
      <c r="BZ1816" s="15"/>
      <c r="CA1816" s="15"/>
      <c r="CB1816" s="15"/>
      <c r="CC1816" s="15"/>
      <c r="CD1816" s="15"/>
      <c r="CE1816" s="15"/>
      <c r="CF1816" s="15"/>
      <c r="CG1816" s="15"/>
      <c r="CH1816" s="15"/>
      <c r="CI1816" s="15"/>
      <c r="CJ1816" s="15"/>
    </row>
    <row r="1817" spans="1:88" ht="12.75">
      <c r="A1817" s="25" t="s">
        <v>11693</v>
      </c>
      <c r="B1817" s="15" t="s">
        <v>11694</v>
      </c>
      <c r="C1817" s="15" t="s">
        <v>58</v>
      </c>
      <c r="D1817" s="16">
        <v>2013</v>
      </c>
      <c r="E1817" s="15" t="s">
        <v>11695</v>
      </c>
      <c r="F1817" s="26"/>
      <c r="G1817" s="26" t="s">
        <v>129</v>
      </c>
      <c r="H1817" s="26" t="s">
        <v>129</v>
      </c>
      <c r="I1817" s="15" t="s">
        <v>129</v>
      </c>
      <c r="J1817" s="26"/>
      <c r="K1817" s="17">
        <f t="shared" si="262"/>
        <v>0</v>
      </c>
      <c r="L1817" s="15"/>
      <c r="M1817" s="15"/>
      <c r="N1817" s="15"/>
      <c r="O1817" s="15"/>
      <c r="P1817" s="15"/>
      <c r="Q1817" s="15"/>
      <c r="R1817" s="15"/>
      <c r="S1817" s="19"/>
      <c r="T1817" s="15"/>
      <c r="U1817" s="17"/>
      <c r="V1817" s="15"/>
      <c r="W1817" s="15"/>
      <c r="X1817" s="15" t="s">
        <v>64</v>
      </c>
      <c r="Y1817" s="15" t="s">
        <v>1492</v>
      </c>
      <c r="AB1817" s="20"/>
      <c r="AC1817" s="36" t="s">
        <v>11696</v>
      </c>
      <c r="AD1817" s="36" t="s">
        <v>11697</v>
      </c>
      <c r="AE1817" s="15"/>
      <c r="AF1817" s="15"/>
      <c r="AG1817" s="22">
        <f t="shared" si="279"/>
        <v>0.38709677419354838</v>
      </c>
      <c r="AH1817" s="15"/>
      <c r="AI1817" s="17"/>
      <c r="AJ1817" s="17"/>
      <c r="AK1817" s="17" t="e">
        <f>VLOOKUP(A1817,'[1]Deals (Exits)'!B:B,1,FALSE)</f>
        <v>#N/A</v>
      </c>
      <c r="AL1817" s="23"/>
      <c r="AM1817" s="17"/>
      <c r="AN1817" s="17"/>
      <c r="AO1817" s="17"/>
      <c r="AP1817" s="17"/>
      <c r="AQ1817" s="18"/>
      <c r="AR1817" s="18"/>
      <c r="AS1817" s="17"/>
      <c r="AT1817" s="17"/>
      <c r="AU1817" s="18"/>
      <c r="AV1817" s="17"/>
      <c r="AW1817" s="17"/>
      <c r="AX1817" s="17"/>
      <c r="AY1817" s="17"/>
      <c r="AZ1817" s="17"/>
      <c r="BA1817" s="17"/>
      <c r="BB1817" s="17"/>
      <c r="BC1817" s="17"/>
      <c r="BD1817" s="17"/>
      <c r="BE1817" s="17"/>
      <c r="BF1817" s="17"/>
      <c r="BG1817" s="17"/>
      <c r="BH1817" s="17"/>
      <c r="BI1817" s="17"/>
      <c r="BJ1817" s="17"/>
      <c r="BK1817" s="17"/>
      <c r="BL1817" s="17"/>
      <c r="BM1817" s="17"/>
      <c r="BN1817" s="15"/>
      <c r="BO1817" s="15"/>
      <c r="BP1817" s="22"/>
      <c r="BQ1817" s="15"/>
      <c r="BR1817" s="15"/>
      <c r="BS1817" s="15"/>
      <c r="BT1817" s="15"/>
      <c r="BU1817" s="15"/>
      <c r="BV1817" s="15"/>
      <c r="BW1817" s="15"/>
      <c r="BX1817" s="15"/>
      <c r="BY1817" s="15"/>
      <c r="BZ1817" s="15"/>
      <c r="CA1817" s="15"/>
      <c r="CB1817" s="15"/>
      <c r="CC1817" s="15"/>
      <c r="CD1817" s="15"/>
      <c r="CE1817" s="15"/>
      <c r="CF1817" s="15"/>
      <c r="CG1817" s="15"/>
      <c r="CH1817" s="15"/>
      <c r="CI1817" s="15"/>
      <c r="CJ1817" s="15"/>
    </row>
    <row r="1818" spans="1:88" ht="12.75">
      <c r="A1818" s="25" t="s">
        <v>11698</v>
      </c>
      <c r="B1818" s="15" t="s">
        <v>11699</v>
      </c>
      <c r="C1818" s="15" t="s">
        <v>58</v>
      </c>
      <c r="D1818" s="16">
        <v>2018</v>
      </c>
      <c r="E1818" s="15" t="s">
        <v>128</v>
      </c>
      <c r="F1818" s="26"/>
      <c r="G1818" s="26" t="s">
        <v>129</v>
      </c>
      <c r="H1818" s="26" t="s">
        <v>129</v>
      </c>
      <c r="I1818" s="15" t="s">
        <v>129</v>
      </c>
      <c r="J1818" s="26"/>
      <c r="K1818" s="17">
        <f t="shared" si="262"/>
        <v>0</v>
      </c>
      <c r="L1818" s="15"/>
      <c r="M1818" s="15"/>
      <c r="N1818" s="15"/>
      <c r="O1818" s="15"/>
      <c r="P1818" s="15"/>
      <c r="Q1818" s="15"/>
      <c r="R1818" s="15"/>
      <c r="S1818" s="19"/>
      <c r="T1818" s="15"/>
      <c r="U1818" s="17"/>
      <c r="V1818" s="15"/>
      <c r="W1818" s="15"/>
      <c r="X1818" s="15" t="s">
        <v>64</v>
      </c>
      <c r="Y1818" s="15"/>
      <c r="AB1818" s="20"/>
      <c r="AC1818" s="25" t="s">
        <v>11700</v>
      </c>
      <c r="AD1818" s="15"/>
      <c r="AE1818" s="15"/>
      <c r="AF1818" s="15"/>
      <c r="AG1818" s="22">
        <f t="shared" si="279"/>
        <v>0.32258064516129031</v>
      </c>
      <c r="AH1818" s="15"/>
      <c r="AI1818" s="17"/>
      <c r="AJ1818" s="17"/>
      <c r="AK1818" s="17" t="e">
        <f>VLOOKUP(A1818,'[1]Deals (Exits)'!B:B,1,FALSE)</f>
        <v>#N/A</v>
      </c>
      <c r="AL1818" s="23"/>
      <c r="AM1818" s="17"/>
      <c r="AN1818" s="17"/>
      <c r="AO1818" s="17"/>
      <c r="AP1818" s="17"/>
      <c r="AQ1818" s="18"/>
      <c r="AR1818" s="18"/>
      <c r="AS1818" s="17"/>
      <c r="AT1818" s="17"/>
      <c r="AU1818" s="18"/>
      <c r="AV1818" s="17"/>
      <c r="AW1818" s="17"/>
      <c r="AX1818" s="17"/>
      <c r="AY1818" s="17"/>
      <c r="AZ1818" s="17"/>
      <c r="BA1818" s="17"/>
      <c r="BB1818" s="17"/>
      <c r="BC1818" s="17"/>
      <c r="BD1818" s="17"/>
      <c r="BE1818" s="17"/>
      <c r="BF1818" s="17"/>
      <c r="BG1818" s="17"/>
      <c r="BH1818" s="17"/>
      <c r="BI1818" s="17"/>
      <c r="BJ1818" s="17"/>
      <c r="BK1818" s="17"/>
      <c r="BL1818" s="17"/>
      <c r="BM1818" s="17"/>
      <c r="BN1818" s="15"/>
      <c r="BO1818" s="15"/>
      <c r="BP1818" s="22"/>
      <c r="BQ1818" s="15"/>
      <c r="BR1818" s="15"/>
      <c r="BS1818" s="15"/>
      <c r="BT1818" s="15"/>
      <c r="BU1818" s="15"/>
      <c r="BV1818" s="15"/>
      <c r="BW1818" s="15"/>
      <c r="BX1818" s="15"/>
      <c r="BY1818" s="15"/>
      <c r="BZ1818" s="15"/>
      <c r="CA1818" s="15"/>
      <c r="CB1818" s="15"/>
      <c r="CC1818" s="15"/>
      <c r="CD1818" s="15"/>
      <c r="CE1818" s="15"/>
      <c r="CF1818" s="15"/>
      <c r="CG1818" s="15"/>
      <c r="CH1818" s="15"/>
      <c r="CI1818" s="15"/>
      <c r="CJ1818" s="15"/>
    </row>
    <row r="1819" spans="1:88" ht="12.75">
      <c r="A1819" s="25" t="s">
        <v>11701</v>
      </c>
      <c r="B1819" s="15" t="s">
        <v>11702</v>
      </c>
      <c r="C1819" s="15" t="s">
        <v>58</v>
      </c>
      <c r="D1819" s="16">
        <v>2015</v>
      </c>
      <c r="E1819" s="15" t="s">
        <v>128</v>
      </c>
      <c r="F1819" s="26"/>
      <c r="G1819" s="26" t="s">
        <v>129</v>
      </c>
      <c r="H1819" s="26" t="s">
        <v>129</v>
      </c>
      <c r="I1819" s="15" t="s">
        <v>129</v>
      </c>
      <c r="J1819" s="26"/>
      <c r="K1819" s="17">
        <f t="shared" si="262"/>
        <v>0</v>
      </c>
      <c r="L1819" s="15"/>
      <c r="M1819" s="15"/>
      <c r="N1819" s="15"/>
      <c r="O1819" s="15"/>
      <c r="P1819" s="15"/>
      <c r="Q1819" s="15"/>
      <c r="R1819" s="15"/>
      <c r="S1819" s="19"/>
      <c r="T1819" s="15"/>
      <c r="U1819" s="17"/>
      <c r="V1819" s="15"/>
      <c r="W1819" s="15"/>
      <c r="X1819" s="15" t="s">
        <v>4628</v>
      </c>
      <c r="Y1819" s="15" t="s">
        <v>11703</v>
      </c>
      <c r="AB1819" s="20"/>
      <c r="AC1819" s="36" t="s">
        <v>11704</v>
      </c>
      <c r="AD1819" s="36" t="s">
        <v>11705</v>
      </c>
      <c r="AE1819" s="36" t="s">
        <v>11706</v>
      </c>
      <c r="AF1819" s="36" t="s">
        <v>11707</v>
      </c>
      <c r="AG1819" s="22">
        <f t="shared" si="279"/>
        <v>0.45161290322580644</v>
      </c>
      <c r="AH1819" s="15"/>
      <c r="AI1819" s="17"/>
      <c r="AJ1819" s="17"/>
      <c r="AK1819" s="17" t="e">
        <f>VLOOKUP(A1819,'[1]Deals (Exits)'!B:B,1,FALSE)</f>
        <v>#N/A</v>
      </c>
      <c r="AL1819" s="23"/>
      <c r="AM1819" s="17"/>
      <c r="AN1819" s="17"/>
      <c r="AO1819" s="17"/>
      <c r="AP1819" s="17"/>
      <c r="AQ1819" s="18"/>
      <c r="AR1819" s="18"/>
      <c r="AS1819" s="17"/>
      <c r="AT1819" s="17"/>
      <c r="AU1819" s="18"/>
      <c r="AV1819" s="17"/>
      <c r="AW1819" s="17"/>
      <c r="AX1819" s="17"/>
      <c r="AY1819" s="17"/>
      <c r="AZ1819" s="17"/>
      <c r="BA1819" s="17"/>
      <c r="BB1819" s="17"/>
      <c r="BC1819" s="17"/>
      <c r="BD1819" s="17"/>
      <c r="BE1819" s="17"/>
      <c r="BF1819" s="17"/>
      <c r="BG1819" s="17"/>
      <c r="BH1819" s="17"/>
      <c r="BI1819" s="17"/>
      <c r="BJ1819" s="17"/>
      <c r="BK1819" s="17"/>
      <c r="BL1819" s="17"/>
      <c r="BM1819" s="17"/>
      <c r="BN1819" s="15"/>
      <c r="BO1819" s="15"/>
      <c r="BP1819" s="22"/>
      <c r="BQ1819" s="15"/>
      <c r="BR1819" s="15"/>
      <c r="BS1819" s="15"/>
      <c r="BT1819" s="15"/>
      <c r="BU1819" s="15"/>
      <c r="BV1819" s="15"/>
      <c r="BW1819" s="15"/>
      <c r="BX1819" s="15"/>
      <c r="BY1819" s="15"/>
      <c r="BZ1819" s="15"/>
      <c r="CA1819" s="15"/>
      <c r="CB1819" s="15"/>
      <c r="CC1819" s="15"/>
      <c r="CD1819" s="15"/>
      <c r="CE1819" s="15"/>
      <c r="CF1819" s="15"/>
      <c r="CG1819" s="15"/>
      <c r="CH1819" s="15"/>
      <c r="CI1819" s="15"/>
      <c r="CJ1819" s="15"/>
    </row>
    <row r="1820" spans="1:88" ht="12.75">
      <c r="A1820" s="25" t="s">
        <v>11708</v>
      </c>
      <c r="B1820" s="15" t="s">
        <v>11709</v>
      </c>
      <c r="C1820" s="15" t="s">
        <v>58</v>
      </c>
      <c r="D1820" s="16">
        <v>2014</v>
      </c>
      <c r="E1820" s="15" t="s">
        <v>128</v>
      </c>
      <c r="F1820" s="26"/>
      <c r="G1820" s="26" t="s">
        <v>129</v>
      </c>
      <c r="H1820" s="26" t="s">
        <v>129</v>
      </c>
      <c r="I1820" s="15" t="s">
        <v>129</v>
      </c>
      <c r="J1820" s="26"/>
      <c r="K1820" s="17">
        <f t="shared" si="262"/>
        <v>0</v>
      </c>
      <c r="L1820" s="15"/>
      <c r="M1820" s="15"/>
      <c r="N1820" s="15"/>
      <c r="O1820" s="15"/>
      <c r="P1820" s="15"/>
      <c r="Q1820" s="15"/>
      <c r="R1820" s="15"/>
      <c r="S1820" s="19"/>
      <c r="T1820" s="15"/>
      <c r="U1820" s="17"/>
      <c r="V1820" s="15"/>
      <c r="W1820" s="15"/>
      <c r="X1820" s="15" t="s">
        <v>404</v>
      </c>
      <c r="Y1820" s="15" t="s">
        <v>11710</v>
      </c>
      <c r="AB1820" s="20"/>
      <c r="AC1820" s="27" t="s">
        <v>11711</v>
      </c>
      <c r="AD1820" s="15"/>
      <c r="AE1820" s="15"/>
      <c r="AF1820" s="15"/>
      <c r="AG1820" s="22">
        <f t="shared" si="279"/>
        <v>0.35483870967741937</v>
      </c>
      <c r="AH1820" s="15"/>
      <c r="AI1820" s="17"/>
      <c r="AJ1820" s="17"/>
      <c r="AK1820" s="17" t="e">
        <f>VLOOKUP(A1820,'[1]Deals (Exits)'!B:B,1,FALSE)</f>
        <v>#N/A</v>
      </c>
      <c r="AL1820" s="23"/>
      <c r="AM1820" s="17"/>
      <c r="AN1820" s="17"/>
      <c r="AO1820" s="17"/>
      <c r="AP1820" s="17"/>
      <c r="AQ1820" s="18"/>
      <c r="AR1820" s="18"/>
      <c r="AS1820" s="17"/>
      <c r="AT1820" s="17"/>
      <c r="AU1820" s="18"/>
      <c r="AV1820" s="17"/>
      <c r="AW1820" s="17"/>
      <c r="AX1820" s="17"/>
      <c r="AY1820" s="17"/>
      <c r="AZ1820" s="17"/>
      <c r="BA1820" s="17"/>
      <c r="BB1820" s="17"/>
      <c r="BC1820" s="17"/>
      <c r="BD1820" s="17"/>
      <c r="BE1820" s="17"/>
      <c r="BF1820" s="17"/>
      <c r="BG1820" s="17"/>
      <c r="BH1820" s="17"/>
      <c r="BI1820" s="17"/>
      <c r="BJ1820" s="17"/>
      <c r="BK1820" s="17"/>
      <c r="BL1820" s="17"/>
      <c r="BM1820" s="17"/>
      <c r="BN1820" s="15"/>
      <c r="BO1820" s="15"/>
      <c r="BP1820" s="22"/>
      <c r="BQ1820" s="15"/>
      <c r="BR1820" s="15"/>
      <c r="BS1820" s="15"/>
      <c r="BT1820" s="15"/>
      <c r="BU1820" s="15"/>
      <c r="BV1820" s="15"/>
      <c r="BW1820" s="15"/>
      <c r="BX1820" s="15"/>
      <c r="BY1820" s="15"/>
      <c r="BZ1820" s="15"/>
      <c r="CA1820" s="15"/>
      <c r="CB1820" s="15"/>
      <c r="CC1820" s="15"/>
      <c r="CD1820" s="15"/>
      <c r="CE1820" s="15"/>
      <c r="CF1820" s="15"/>
      <c r="CG1820" s="15"/>
      <c r="CH1820" s="15"/>
      <c r="CI1820" s="15"/>
      <c r="CJ1820" s="15"/>
    </row>
    <row r="1821" spans="1:88" ht="12.75">
      <c r="A1821" s="25" t="s">
        <v>11712</v>
      </c>
      <c r="B1821" s="15" t="s">
        <v>11713</v>
      </c>
      <c r="C1821" s="15" t="s">
        <v>58</v>
      </c>
      <c r="D1821" s="16">
        <v>2016</v>
      </c>
      <c r="E1821" s="15" t="s">
        <v>128</v>
      </c>
      <c r="F1821" s="26"/>
      <c r="G1821" s="26" t="s">
        <v>129</v>
      </c>
      <c r="H1821" s="26" t="s">
        <v>129</v>
      </c>
      <c r="I1821" s="15" t="s">
        <v>129</v>
      </c>
      <c r="J1821" s="26"/>
      <c r="K1821" s="17">
        <f t="shared" si="262"/>
        <v>0</v>
      </c>
      <c r="L1821" s="15"/>
      <c r="M1821" s="15"/>
      <c r="N1821" s="15"/>
      <c r="O1821" s="15"/>
      <c r="P1821" s="15"/>
      <c r="Q1821" s="15"/>
      <c r="R1821" s="15"/>
      <c r="S1821" s="19"/>
      <c r="T1821" s="15"/>
      <c r="U1821" s="17"/>
      <c r="V1821" s="15"/>
      <c r="W1821" s="15"/>
      <c r="X1821" s="15" t="s">
        <v>4628</v>
      </c>
      <c r="Y1821" s="15" t="s">
        <v>11677</v>
      </c>
      <c r="AB1821" s="20"/>
      <c r="AC1821" s="36" t="s">
        <v>11714</v>
      </c>
      <c r="AD1821" s="36" t="s">
        <v>11715</v>
      </c>
      <c r="AE1821" s="36" t="s">
        <v>11716</v>
      </c>
      <c r="AF1821" s="36" t="s">
        <v>11717</v>
      </c>
      <c r="AG1821" s="22">
        <f t="shared" si="279"/>
        <v>0.45161290322580644</v>
      </c>
      <c r="AH1821" s="15"/>
      <c r="AI1821" s="17"/>
      <c r="AJ1821" s="17"/>
      <c r="AK1821" s="17" t="e">
        <f>VLOOKUP(A1821,'[1]Deals (Exits)'!B:B,1,FALSE)</f>
        <v>#N/A</v>
      </c>
      <c r="AL1821" s="23"/>
      <c r="AM1821" s="17"/>
      <c r="AN1821" s="17"/>
      <c r="AO1821" s="17"/>
      <c r="AP1821" s="17"/>
      <c r="AQ1821" s="18"/>
      <c r="AR1821" s="18"/>
      <c r="AS1821" s="17"/>
      <c r="AT1821" s="17"/>
      <c r="AU1821" s="18"/>
      <c r="AV1821" s="17"/>
      <c r="AW1821" s="17"/>
      <c r="AX1821" s="17"/>
      <c r="AY1821" s="17"/>
      <c r="AZ1821" s="17"/>
      <c r="BA1821" s="17"/>
      <c r="BB1821" s="17"/>
      <c r="BC1821" s="17"/>
      <c r="BD1821" s="17"/>
      <c r="BE1821" s="17"/>
      <c r="BF1821" s="17"/>
      <c r="BG1821" s="17"/>
      <c r="BH1821" s="17"/>
      <c r="BI1821" s="17"/>
      <c r="BJ1821" s="17"/>
      <c r="BK1821" s="17"/>
      <c r="BL1821" s="17"/>
      <c r="BM1821" s="17"/>
      <c r="BN1821" s="15"/>
      <c r="BO1821" s="15"/>
      <c r="BP1821" s="22"/>
      <c r="BQ1821" s="15"/>
      <c r="BR1821" s="15"/>
      <c r="BS1821" s="15"/>
      <c r="BT1821" s="15"/>
      <c r="BU1821" s="15"/>
      <c r="BV1821" s="15"/>
      <c r="BW1821" s="15"/>
      <c r="BX1821" s="15"/>
      <c r="BY1821" s="15"/>
      <c r="BZ1821" s="15"/>
      <c r="CA1821" s="15"/>
      <c r="CB1821" s="15"/>
      <c r="CC1821" s="15"/>
      <c r="CD1821" s="15"/>
      <c r="CE1821" s="15"/>
      <c r="CF1821" s="15"/>
      <c r="CG1821" s="15"/>
      <c r="CH1821" s="15"/>
      <c r="CI1821" s="15"/>
      <c r="CJ1821" s="15"/>
    </row>
    <row r="1822" spans="1:88" ht="12.75">
      <c r="A1822" s="25" t="s">
        <v>11718</v>
      </c>
      <c r="B1822" s="15" t="s">
        <v>11719</v>
      </c>
      <c r="C1822" s="15" t="s">
        <v>58</v>
      </c>
      <c r="D1822" s="16">
        <v>2017</v>
      </c>
      <c r="E1822" s="15" t="s">
        <v>128</v>
      </c>
      <c r="F1822" s="26"/>
      <c r="G1822" s="26" t="s">
        <v>129</v>
      </c>
      <c r="H1822" s="26" t="s">
        <v>129</v>
      </c>
      <c r="I1822" s="15" t="s">
        <v>129</v>
      </c>
      <c r="J1822" s="26"/>
      <c r="K1822" s="17">
        <f t="shared" si="262"/>
        <v>0</v>
      </c>
      <c r="L1822" s="15"/>
      <c r="M1822" s="15"/>
      <c r="N1822" s="15"/>
      <c r="O1822" s="15"/>
      <c r="P1822" s="15"/>
      <c r="Q1822" s="15"/>
      <c r="R1822" s="15"/>
      <c r="S1822" s="19"/>
      <c r="T1822" s="15"/>
      <c r="U1822" s="17"/>
      <c r="V1822" s="15"/>
      <c r="W1822" s="15"/>
      <c r="X1822" s="15" t="s">
        <v>64</v>
      </c>
      <c r="Y1822" s="15" t="s">
        <v>11720</v>
      </c>
      <c r="AB1822" s="20"/>
      <c r="AC1822" s="36" t="s">
        <v>11721</v>
      </c>
      <c r="AD1822" s="25"/>
      <c r="AE1822" s="36" t="s">
        <v>11722</v>
      </c>
      <c r="AF1822" s="36" t="s">
        <v>11723</v>
      </c>
      <c r="AG1822" s="22">
        <f t="shared" si="279"/>
        <v>0.41935483870967744</v>
      </c>
      <c r="AH1822" s="15"/>
      <c r="AI1822" s="17"/>
      <c r="AJ1822" s="17"/>
      <c r="AK1822" s="17" t="e">
        <f>VLOOKUP(A1822,'[1]Deals (Exits)'!B:B,1,FALSE)</f>
        <v>#N/A</v>
      </c>
      <c r="AL1822" s="23"/>
      <c r="AM1822" s="17"/>
      <c r="AN1822" s="17"/>
      <c r="AO1822" s="17"/>
      <c r="AP1822" s="17"/>
      <c r="AQ1822" s="18"/>
      <c r="AR1822" s="18"/>
      <c r="AS1822" s="17"/>
      <c r="AT1822" s="17"/>
      <c r="AU1822" s="18"/>
      <c r="AV1822" s="17"/>
      <c r="AW1822" s="17"/>
      <c r="AX1822" s="17"/>
      <c r="AY1822" s="17"/>
      <c r="AZ1822" s="17"/>
      <c r="BA1822" s="17"/>
      <c r="BB1822" s="17"/>
      <c r="BC1822" s="17"/>
      <c r="BD1822" s="17"/>
      <c r="BE1822" s="17"/>
      <c r="BF1822" s="17"/>
      <c r="BG1822" s="17"/>
      <c r="BH1822" s="17"/>
      <c r="BI1822" s="17"/>
      <c r="BJ1822" s="17"/>
      <c r="BK1822" s="17"/>
      <c r="BL1822" s="17"/>
      <c r="BM1822" s="17"/>
      <c r="BN1822" s="15"/>
      <c r="BO1822" s="15"/>
      <c r="BP1822" s="22"/>
      <c r="BQ1822" s="15"/>
      <c r="BR1822" s="15"/>
      <c r="BS1822" s="15"/>
      <c r="BT1822" s="15"/>
      <c r="BU1822" s="15"/>
      <c r="BV1822" s="15"/>
      <c r="BW1822" s="15"/>
      <c r="BX1822" s="15"/>
      <c r="BY1822" s="15"/>
      <c r="BZ1822" s="15"/>
      <c r="CA1822" s="15"/>
      <c r="CB1822" s="15"/>
      <c r="CC1822" s="15"/>
      <c r="CD1822" s="15"/>
      <c r="CE1822" s="15"/>
      <c r="CF1822" s="15"/>
      <c r="CG1822" s="15"/>
      <c r="CH1822" s="15"/>
      <c r="CI1822" s="15"/>
      <c r="CJ1822" s="15"/>
    </row>
    <row r="1823" spans="1:88" ht="12.75">
      <c r="A1823" s="25" t="s">
        <v>11724</v>
      </c>
      <c r="B1823" s="15" t="s">
        <v>11725</v>
      </c>
      <c r="C1823" s="15" t="s">
        <v>58</v>
      </c>
      <c r="D1823" s="16">
        <v>2015</v>
      </c>
      <c r="E1823" s="15" t="s">
        <v>128</v>
      </c>
      <c r="F1823" s="26"/>
      <c r="G1823" s="26" t="s">
        <v>129</v>
      </c>
      <c r="H1823" s="26" t="s">
        <v>129</v>
      </c>
      <c r="I1823" s="15" t="s">
        <v>129</v>
      </c>
      <c r="J1823" s="26"/>
      <c r="K1823" s="17">
        <f t="shared" si="262"/>
        <v>0</v>
      </c>
      <c r="L1823" s="15"/>
      <c r="M1823" s="15"/>
      <c r="N1823" s="15"/>
      <c r="O1823" s="15"/>
      <c r="P1823" s="15"/>
      <c r="Q1823" s="15"/>
      <c r="R1823" s="15"/>
      <c r="S1823" s="19"/>
      <c r="T1823" s="15"/>
      <c r="U1823" s="17"/>
      <c r="V1823" s="15"/>
      <c r="W1823" s="15"/>
      <c r="X1823" s="15" t="s">
        <v>404</v>
      </c>
      <c r="Y1823" s="15" t="s">
        <v>11726</v>
      </c>
      <c r="AB1823" s="20"/>
      <c r="AC1823" s="36" t="s">
        <v>11727</v>
      </c>
      <c r="AD1823" s="36" t="s">
        <v>11728</v>
      </c>
      <c r="AE1823" s="36" t="s">
        <v>11729</v>
      </c>
      <c r="AF1823" s="36" t="s">
        <v>11730</v>
      </c>
      <c r="AG1823" s="22">
        <f t="shared" si="279"/>
        <v>0.45161290322580644</v>
      </c>
      <c r="AH1823" s="15"/>
      <c r="AI1823" s="17"/>
      <c r="AJ1823" s="17"/>
      <c r="AK1823" s="17" t="e">
        <f>VLOOKUP(A1823,'[1]Deals (Exits)'!B:B,1,FALSE)</f>
        <v>#N/A</v>
      </c>
      <c r="AL1823" s="23"/>
      <c r="AM1823" s="17"/>
      <c r="AN1823" s="17"/>
      <c r="AO1823" s="17"/>
      <c r="AP1823" s="17"/>
      <c r="AQ1823" s="18"/>
      <c r="AR1823" s="18"/>
      <c r="AS1823" s="17"/>
      <c r="AT1823" s="17"/>
      <c r="AU1823" s="18"/>
      <c r="AV1823" s="17"/>
      <c r="AW1823" s="17"/>
      <c r="AX1823" s="17"/>
      <c r="AY1823" s="17"/>
      <c r="AZ1823" s="17"/>
      <c r="BA1823" s="17"/>
      <c r="BB1823" s="17"/>
      <c r="BC1823" s="17"/>
      <c r="BD1823" s="17"/>
      <c r="BE1823" s="17"/>
      <c r="BF1823" s="17"/>
      <c r="BG1823" s="17"/>
      <c r="BH1823" s="17"/>
      <c r="BI1823" s="17"/>
      <c r="BJ1823" s="17"/>
      <c r="BK1823" s="17"/>
      <c r="BL1823" s="17"/>
      <c r="BM1823" s="17"/>
      <c r="BN1823" s="15"/>
      <c r="BO1823" s="15"/>
      <c r="BP1823" s="22"/>
      <c r="BQ1823" s="15"/>
      <c r="BR1823" s="15"/>
      <c r="BS1823" s="15"/>
      <c r="BT1823" s="15"/>
      <c r="BU1823" s="15"/>
      <c r="BV1823" s="15"/>
      <c r="BW1823" s="15"/>
      <c r="BX1823" s="15"/>
      <c r="BY1823" s="15"/>
      <c r="BZ1823" s="15"/>
      <c r="CA1823" s="15"/>
      <c r="CB1823" s="15"/>
      <c r="CC1823" s="15"/>
      <c r="CD1823" s="15"/>
      <c r="CE1823" s="15"/>
      <c r="CF1823" s="15"/>
      <c r="CG1823" s="15"/>
      <c r="CH1823" s="15"/>
      <c r="CI1823" s="15"/>
      <c r="CJ1823" s="15"/>
    </row>
    <row r="1824" spans="1:88" ht="12.75">
      <c r="A1824" s="25" t="s">
        <v>11731</v>
      </c>
      <c r="B1824" s="15" t="s">
        <v>11732</v>
      </c>
      <c r="C1824" s="15" t="s">
        <v>58</v>
      </c>
      <c r="D1824" s="16">
        <v>2013</v>
      </c>
      <c r="E1824" s="15" t="s">
        <v>128</v>
      </c>
      <c r="F1824" s="26"/>
      <c r="G1824" s="26" t="s">
        <v>129</v>
      </c>
      <c r="H1824" s="26" t="s">
        <v>129</v>
      </c>
      <c r="I1824" s="15" t="s">
        <v>129</v>
      </c>
      <c r="J1824" s="26"/>
      <c r="K1824" s="17">
        <f t="shared" si="262"/>
        <v>0</v>
      </c>
      <c r="L1824" s="15"/>
      <c r="M1824" s="15"/>
      <c r="N1824" s="15"/>
      <c r="O1824" s="15"/>
      <c r="P1824" s="15"/>
      <c r="Q1824" s="15"/>
      <c r="R1824" s="15"/>
      <c r="S1824" s="19"/>
      <c r="T1824" s="15"/>
      <c r="U1824" s="17"/>
      <c r="V1824" s="15"/>
      <c r="W1824" s="15"/>
      <c r="X1824" s="15" t="s">
        <v>4628</v>
      </c>
      <c r="Y1824" s="15" t="s">
        <v>11733</v>
      </c>
      <c r="AB1824" s="20"/>
      <c r="AC1824" s="36" t="s">
        <v>11734</v>
      </c>
      <c r="AD1824" s="25"/>
      <c r="AE1824" s="36" t="s">
        <v>11735</v>
      </c>
      <c r="AF1824" s="36" t="s">
        <v>11736</v>
      </c>
      <c r="AG1824" s="22">
        <f t="shared" si="279"/>
        <v>0.41935483870967744</v>
      </c>
      <c r="AH1824" s="15"/>
      <c r="AI1824" s="17"/>
      <c r="AJ1824" s="17"/>
      <c r="AK1824" s="17" t="e">
        <f>VLOOKUP(A1824,'[1]Deals (Exits)'!B:B,1,FALSE)</f>
        <v>#N/A</v>
      </c>
      <c r="AL1824" s="23"/>
      <c r="AM1824" s="17"/>
      <c r="AN1824" s="17"/>
      <c r="AO1824" s="17"/>
      <c r="AP1824" s="17"/>
      <c r="AQ1824" s="18"/>
      <c r="AR1824" s="18"/>
      <c r="AS1824" s="17"/>
      <c r="AT1824" s="17"/>
      <c r="AU1824" s="18"/>
      <c r="AV1824" s="17"/>
      <c r="AW1824" s="17"/>
      <c r="AX1824" s="17"/>
      <c r="AY1824" s="17"/>
      <c r="AZ1824" s="17"/>
      <c r="BA1824" s="17"/>
      <c r="BB1824" s="17"/>
      <c r="BC1824" s="17"/>
      <c r="BD1824" s="17"/>
      <c r="BE1824" s="17"/>
      <c r="BF1824" s="17"/>
      <c r="BG1824" s="17"/>
      <c r="BH1824" s="17"/>
      <c r="BI1824" s="17"/>
      <c r="BJ1824" s="17"/>
      <c r="BK1824" s="17"/>
      <c r="BL1824" s="17"/>
      <c r="BM1824" s="17"/>
      <c r="BN1824" s="15"/>
      <c r="BO1824" s="15"/>
      <c r="BP1824" s="22"/>
      <c r="BQ1824" s="15"/>
      <c r="BR1824" s="15"/>
      <c r="BS1824" s="15"/>
      <c r="BT1824" s="15"/>
      <c r="BU1824" s="15"/>
      <c r="BV1824" s="15"/>
      <c r="BW1824" s="15"/>
      <c r="BX1824" s="15"/>
      <c r="BY1824" s="15"/>
      <c r="BZ1824" s="15"/>
      <c r="CA1824" s="15"/>
      <c r="CB1824" s="15"/>
      <c r="CC1824" s="15"/>
      <c r="CD1824" s="15"/>
      <c r="CE1824" s="15"/>
      <c r="CF1824" s="15"/>
      <c r="CG1824" s="15"/>
      <c r="CH1824" s="15"/>
      <c r="CI1824" s="15"/>
      <c r="CJ1824" s="15"/>
    </row>
    <row r="1825" spans="1:88" ht="12.75">
      <c r="A1825" s="25" t="s">
        <v>11737</v>
      </c>
      <c r="B1825" s="15" t="s">
        <v>11738</v>
      </c>
      <c r="C1825" s="15" t="s">
        <v>58</v>
      </c>
      <c r="D1825" s="16">
        <v>2016</v>
      </c>
      <c r="E1825" s="15" t="s">
        <v>128</v>
      </c>
      <c r="F1825" s="26"/>
      <c r="G1825" s="26" t="s">
        <v>129</v>
      </c>
      <c r="H1825" s="26" t="s">
        <v>129</v>
      </c>
      <c r="I1825" s="15" t="s">
        <v>129</v>
      </c>
      <c r="J1825" s="26"/>
      <c r="K1825" s="17">
        <f t="shared" si="262"/>
        <v>0</v>
      </c>
      <c r="L1825" s="15"/>
      <c r="M1825" s="15"/>
      <c r="N1825" s="15"/>
      <c r="O1825" s="15"/>
      <c r="P1825" s="15"/>
      <c r="Q1825" s="15"/>
      <c r="R1825" s="15"/>
      <c r="S1825" s="19"/>
      <c r="T1825" s="15"/>
      <c r="U1825" s="17"/>
      <c r="V1825" s="15"/>
      <c r="W1825" s="15"/>
      <c r="X1825" s="15" t="s">
        <v>294</v>
      </c>
      <c r="Y1825" s="15"/>
      <c r="AB1825" s="20"/>
      <c r="AC1825" s="36" t="s">
        <v>11739</v>
      </c>
      <c r="AD1825" s="36" t="s">
        <v>11740</v>
      </c>
      <c r="AE1825" s="36" t="s">
        <v>11741</v>
      </c>
      <c r="AF1825" s="36" t="s">
        <v>11742</v>
      </c>
      <c r="AG1825" s="22">
        <f t="shared" si="279"/>
        <v>0.41935483870967744</v>
      </c>
      <c r="AH1825" s="15"/>
      <c r="AI1825" s="17"/>
      <c r="AJ1825" s="17"/>
      <c r="AK1825" s="17" t="e">
        <f>VLOOKUP(A1825,'[1]Deals (Exits)'!B:B,1,FALSE)</f>
        <v>#N/A</v>
      </c>
      <c r="AL1825" s="23"/>
      <c r="AM1825" s="17"/>
      <c r="AN1825" s="17"/>
      <c r="AO1825" s="17"/>
      <c r="AP1825" s="17"/>
      <c r="AQ1825" s="18"/>
      <c r="AR1825" s="18"/>
      <c r="AS1825" s="17"/>
      <c r="AT1825" s="17"/>
      <c r="AU1825" s="18"/>
      <c r="AV1825" s="17"/>
      <c r="AW1825" s="17"/>
      <c r="AX1825" s="17"/>
      <c r="AY1825" s="17"/>
      <c r="AZ1825" s="17"/>
      <c r="BA1825" s="17"/>
      <c r="BB1825" s="17"/>
      <c r="BC1825" s="17"/>
      <c r="BD1825" s="17"/>
      <c r="BE1825" s="17"/>
      <c r="BF1825" s="17"/>
      <c r="BG1825" s="17"/>
      <c r="BH1825" s="17"/>
      <c r="BI1825" s="17"/>
      <c r="BJ1825" s="17"/>
      <c r="BK1825" s="17"/>
      <c r="BL1825" s="17"/>
      <c r="BM1825" s="17"/>
      <c r="BN1825" s="15"/>
      <c r="BO1825" s="15"/>
      <c r="BP1825" s="22"/>
      <c r="BQ1825" s="15"/>
      <c r="BR1825" s="15"/>
      <c r="BS1825" s="15"/>
      <c r="BT1825" s="15"/>
      <c r="BU1825" s="15"/>
      <c r="BV1825" s="15"/>
      <c r="BW1825" s="15"/>
      <c r="BX1825" s="15"/>
      <c r="BY1825" s="15"/>
      <c r="BZ1825" s="15"/>
      <c r="CA1825" s="15"/>
      <c r="CB1825" s="15"/>
      <c r="CC1825" s="15"/>
      <c r="CD1825" s="15"/>
      <c r="CE1825" s="15"/>
      <c r="CF1825" s="15"/>
      <c r="CG1825" s="15"/>
      <c r="CH1825" s="15"/>
      <c r="CI1825" s="15"/>
      <c r="CJ1825" s="15"/>
    </row>
    <row r="1826" spans="1:88" ht="12.75">
      <c r="A1826" s="25" t="s">
        <v>11743</v>
      </c>
      <c r="B1826" s="15" t="s">
        <v>11744</v>
      </c>
      <c r="C1826" s="15" t="s">
        <v>58</v>
      </c>
      <c r="D1826" s="16">
        <v>2012</v>
      </c>
      <c r="E1826" s="15" t="s">
        <v>128</v>
      </c>
      <c r="F1826" s="26"/>
      <c r="G1826" s="26" t="s">
        <v>129</v>
      </c>
      <c r="H1826" s="26" t="s">
        <v>129</v>
      </c>
      <c r="I1826" s="15" t="s">
        <v>129</v>
      </c>
      <c r="J1826" s="26"/>
      <c r="K1826" s="17">
        <f t="shared" si="262"/>
        <v>0</v>
      </c>
      <c r="L1826" s="15"/>
      <c r="M1826" s="15"/>
      <c r="N1826" s="15"/>
      <c r="O1826" s="15"/>
      <c r="P1826" s="15"/>
      <c r="Q1826" s="15"/>
      <c r="R1826" s="15"/>
      <c r="S1826" s="19"/>
      <c r="T1826" s="15"/>
      <c r="U1826" s="17"/>
      <c r="V1826" s="15"/>
      <c r="W1826" s="15"/>
      <c r="X1826" s="15" t="s">
        <v>4628</v>
      </c>
      <c r="Y1826" s="15" t="s">
        <v>11745</v>
      </c>
      <c r="AB1826" s="20"/>
      <c r="AC1826" s="36" t="s">
        <v>11746</v>
      </c>
      <c r="AD1826" s="36" t="s">
        <v>11747</v>
      </c>
      <c r="AE1826" s="25"/>
      <c r="AF1826" s="36" t="s">
        <v>11748</v>
      </c>
      <c r="AG1826" s="22">
        <f t="shared" si="279"/>
        <v>0.41935483870967744</v>
      </c>
      <c r="AH1826" s="15"/>
      <c r="AI1826" s="17"/>
      <c r="AJ1826" s="17"/>
      <c r="AK1826" s="17" t="e">
        <f>VLOOKUP(A1826,'[1]Deals (Exits)'!B:B,1,FALSE)</f>
        <v>#N/A</v>
      </c>
      <c r="AL1826" s="23"/>
      <c r="AM1826" s="17"/>
      <c r="AN1826" s="17"/>
      <c r="AO1826" s="17"/>
      <c r="AP1826" s="17"/>
      <c r="AQ1826" s="18"/>
      <c r="AR1826" s="18"/>
      <c r="AS1826" s="17"/>
      <c r="AT1826" s="17"/>
      <c r="AU1826" s="18"/>
      <c r="AV1826" s="17"/>
      <c r="AW1826" s="17"/>
      <c r="AX1826" s="17"/>
      <c r="AY1826" s="17"/>
      <c r="AZ1826" s="17"/>
      <c r="BA1826" s="17"/>
      <c r="BB1826" s="17"/>
      <c r="BC1826" s="17"/>
      <c r="BD1826" s="17"/>
      <c r="BE1826" s="17"/>
      <c r="BF1826" s="17"/>
      <c r="BG1826" s="17"/>
      <c r="BH1826" s="17"/>
      <c r="BI1826" s="17"/>
      <c r="BJ1826" s="17"/>
      <c r="BK1826" s="17"/>
      <c r="BL1826" s="17"/>
      <c r="BM1826" s="17"/>
      <c r="BN1826" s="15"/>
      <c r="BO1826" s="15"/>
      <c r="BP1826" s="22"/>
      <c r="BQ1826" s="15"/>
      <c r="BR1826" s="15"/>
      <c r="BS1826" s="15"/>
      <c r="BT1826" s="15"/>
      <c r="BU1826" s="15"/>
      <c r="BV1826" s="15"/>
      <c r="BW1826" s="15"/>
      <c r="BX1826" s="15"/>
      <c r="BY1826" s="15"/>
      <c r="BZ1826" s="15"/>
      <c r="CA1826" s="15"/>
      <c r="CB1826" s="15"/>
      <c r="CC1826" s="15"/>
      <c r="CD1826" s="15"/>
      <c r="CE1826" s="15"/>
      <c r="CF1826" s="15"/>
      <c r="CG1826" s="15"/>
      <c r="CH1826" s="15"/>
      <c r="CI1826" s="15"/>
      <c r="CJ1826" s="15"/>
    </row>
    <row r="1827" spans="1:88" ht="12.75">
      <c r="A1827" s="25" t="s">
        <v>11749</v>
      </c>
      <c r="B1827" s="15" t="s">
        <v>11750</v>
      </c>
      <c r="C1827" s="15" t="s">
        <v>58</v>
      </c>
      <c r="D1827" s="16">
        <v>2013</v>
      </c>
      <c r="E1827" s="15" t="s">
        <v>128</v>
      </c>
      <c r="F1827" s="26"/>
      <c r="G1827" s="26" t="s">
        <v>129</v>
      </c>
      <c r="H1827" s="26" t="s">
        <v>129</v>
      </c>
      <c r="I1827" s="15" t="s">
        <v>129</v>
      </c>
      <c r="J1827" s="26"/>
      <c r="K1827" s="17">
        <f t="shared" si="262"/>
        <v>0</v>
      </c>
      <c r="L1827" s="15"/>
      <c r="M1827" s="15"/>
      <c r="N1827" s="15"/>
      <c r="O1827" s="15"/>
      <c r="P1827" s="15"/>
      <c r="Q1827" s="15"/>
      <c r="R1827" s="15"/>
      <c r="S1827" s="19"/>
      <c r="T1827" s="15"/>
      <c r="U1827" s="17"/>
      <c r="V1827" s="15"/>
      <c r="W1827" s="15"/>
      <c r="X1827" s="15" t="s">
        <v>404</v>
      </c>
      <c r="Y1827" s="15" t="s">
        <v>11649</v>
      </c>
      <c r="AB1827" s="20"/>
      <c r="AC1827" s="36" t="s">
        <v>11751</v>
      </c>
      <c r="AD1827" s="36" t="s">
        <v>11752</v>
      </c>
      <c r="AE1827" s="36" t="s">
        <v>11753</v>
      </c>
      <c r="AF1827" s="36" t="s">
        <v>11754</v>
      </c>
      <c r="AG1827" s="22">
        <f t="shared" si="279"/>
        <v>0.45161290322580644</v>
      </c>
      <c r="AH1827" s="15"/>
      <c r="AI1827" s="17"/>
      <c r="AJ1827" s="17"/>
      <c r="AK1827" s="17" t="e">
        <f>VLOOKUP(A1827,'[1]Deals (Exits)'!B:B,1,FALSE)</f>
        <v>#N/A</v>
      </c>
      <c r="AL1827" s="23"/>
      <c r="AM1827" s="17"/>
      <c r="AN1827" s="17"/>
      <c r="AO1827" s="17"/>
      <c r="AP1827" s="17"/>
      <c r="AQ1827" s="18"/>
      <c r="AR1827" s="18"/>
      <c r="AS1827" s="17"/>
      <c r="AT1827" s="17"/>
      <c r="AU1827" s="18"/>
      <c r="AV1827" s="17"/>
      <c r="AW1827" s="17"/>
      <c r="AX1827" s="17"/>
      <c r="AY1827" s="17"/>
      <c r="AZ1827" s="17"/>
      <c r="BA1827" s="17"/>
      <c r="BB1827" s="17"/>
      <c r="BC1827" s="17"/>
      <c r="BD1827" s="17"/>
      <c r="BE1827" s="17"/>
      <c r="BF1827" s="17"/>
      <c r="BG1827" s="17"/>
      <c r="BH1827" s="17"/>
      <c r="BI1827" s="17"/>
      <c r="BJ1827" s="17"/>
      <c r="BK1827" s="17"/>
      <c r="BL1827" s="17"/>
      <c r="BM1827" s="17"/>
      <c r="BN1827" s="15"/>
      <c r="BO1827" s="15"/>
      <c r="BP1827" s="22"/>
      <c r="BQ1827" s="15"/>
      <c r="BR1827" s="15"/>
      <c r="BS1827" s="15"/>
      <c r="BT1827" s="15"/>
      <c r="BU1827" s="15"/>
      <c r="BV1827" s="15"/>
      <c r="BW1827" s="15"/>
      <c r="BX1827" s="15"/>
      <c r="BY1827" s="15"/>
      <c r="BZ1827" s="15"/>
      <c r="CA1827" s="15"/>
      <c r="CB1827" s="15"/>
      <c r="CC1827" s="15"/>
      <c r="CD1827" s="15"/>
      <c r="CE1827" s="15"/>
      <c r="CF1827" s="15"/>
      <c r="CG1827" s="15"/>
      <c r="CH1827" s="15"/>
      <c r="CI1827" s="15"/>
      <c r="CJ1827" s="15"/>
    </row>
    <row r="1828" spans="1:88" ht="12.75">
      <c r="A1828" s="25" t="s">
        <v>11755</v>
      </c>
      <c r="B1828" s="25" t="s">
        <v>11756</v>
      </c>
      <c r="C1828" s="15" t="s">
        <v>58</v>
      </c>
      <c r="D1828" s="16">
        <v>2014</v>
      </c>
      <c r="E1828" s="15" t="s">
        <v>128</v>
      </c>
      <c r="F1828" s="26"/>
      <c r="G1828" s="26" t="s">
        <v>129</v>
      </c>
      <c r="H1828" s="26" t="s">
        <v>129</v>
      </c>
      <c r="I1828" s="15" t="s">
        <v>129</v>
      </c>
      <c r="J1828" s="26"/>
      <c r="K1828" s="17">
        <f t="shared" si="262"/>
        <v>0</v>
      </c>
      <c r="L1828" s="15"/>
      <c r="M1828" s="15"/>
      <c r="N1828" s="15"/>
      <c r="O1828" s="15"/>
      <c r="P1828" s="15"/>
      <c r="Q1828" s="15"/>
      <c r="R1828" s="15"/>
      <c r="S1828" s="19"/>
      <c r="T1828" s="15"/>
      <c r="U1828" s="17"/>
      <c r="V1828" s="15"/>
      <c r="W1828" s="15"/>
      <c r="X1828" s="15" t="s">
        <v>404</v>
      </c>
      <c r="Y1828" s="15" t="s">
        <v>921</v>
      </c>
      <c r="AB1828" s="20"/>
      <c r="AC1828" s="36" t="s">
        <v>11757</v>
      </c>
      <c r="AD1828" s="25"/>
      <c r="AE1828" s="25"/>
      <c r="AF1828" s="36" t="s">
        <v>11758</v>
      </c>
      <c r="AG1828" s="22">
        <f t="shared" si="279"/>
        <v>0.38709677419354838</v>
      </c>
      <c r="AH1828" s="15"/>
      <c r="AI1828" s="17"/>
      <c r="AJ1828" s="17"/>
      <c r="AK1828" s="17" t="e">
        <f>VLOOKUP(A1828,'[1]Deals (Exits)'!B:B,1,FALSE)</f>
        <v>#N/A</v>
      </c>
      <c r="AL1828" s="23"/>
      <c r="AM1828" s="17"/>
      <c r="AN1828" s="17"/>
      <c r="AO1828" s="17"/>
      <c r="AP1828" s="17"/>
      <c r="AQ1828" s="18"/>
      <c r="AR1828" s="18"/>
      <c r="AS1828" s="17"/>
      <c r="AT1828" s="17"/>
      <c r="AU1828" s="18"/>
      <c r="AV1828" s="17"/>
      <c r="AW1828" s="17"/>
      <c r="AX1828" s="17"/>
      <c r="AY1828" s="17"/>
      <c r="AZ1828" s="17"/>
      <c r="BA1828" s="17"/>
      <c r="BB1828" s="17"/>
      <c r="BC1828" s="17"/>
      <c r="BD1828" s="17"/>
      <c r="BE1828" s="17"/>
      <c r="BF1828" s="17"/>
      <c r="BG1828" s="17"/>
      <c r="BH1828" s="17"/>
      <c r="BI1828" s="17"/>
      <c r="BJ1828" s="17"/>
      <c r="BK1828" s="17"/>
      <c r="BL1828" s="17"/>
      <c r="BM1828" s="17"/>
      <c r="BN1828" s="15"/>
      <c r="BO1828" s="15"/>
      <c r="BP1828" s="22"/>
      <c r="BQ1828" s="15"/>
      <c r="BR1828" s="15"/>
      <c r="BS1828" s="15"/>
      <c r="BT1828" s="15"/>
      <c r="BU1828" s="15"/>
      <c r="BV1828" s="15"/>
      <c r="BW1828" s="15"/>
      <c r="BX1828" s="15"/>
      <c r="BY1828" s="15"/>
      <c r="BZ1828" s="15"/>
      <c r="CA1828" s="15"/>
      <c r="CB1828" s="15"/>
      <c r="CC1828" s="15"/>
      <c r="CD1828" s="15"/>
      <c r="CE1828" s="15"/>
      <c r="CF1828" s="15"/>
      <c r="CG1828" s="15"/>
      <c r="CH1828" s="15"/>
      <c r="CI1828" s="15"/>
      <c r="CJ1828" s="15"/>
    </row>
    <row r="1829" spans="1:88" ht="12.75">
      <c r="A1829" s="25" t="s">
        <v>11759</v>
      </c>
      <c r="B1829" s="15" t="s">
        <v>11760</v>
      </c>
      <c r="C1829" s="15" t="s">
        <v>58</v>
      </c>
      <c r="D1829" s="16">
        <v>2011</v>
      </c>
      <c r="E1829" s="15" t="s">
        <v>1893</v>
      </c>
      <c r="F1829" s="26"/>
      <c r="G1829" s="26" t="s">
        <v>129</v>
      </c>
      <c r="H1829" s="26" t="s">
        <v>129</v>
      </c>
      <c r="I1829" s="15" t="s">
        <v>129</v>
      </c>
      <c r="J1829" s="26"/>
      <c r="K1829" s="17">
        <f t="shared" si="262"/>
        <v>0</v>
      </c>
      <c r="L1829" s="15"/>
      <c r="M1829" s="15"/>
      <c r="N1829" s="15"/>
      <c r="O1829" s="15"/>
      <c r="P1829" s="15"/>
      <c r="Q1829" s="15"/>
      <c r="R1829" s="15"/>
      <c r="S1829" s="19"/>
      <c r="T1829" s="15"/>
      <c r="U1829" s="17"/>
      <c r="V1829" s="15"/>
      <c r="W1829" s="15"/>
      <c r="X1829" s="15" t="s">
        <v>4628</v>
      </c>
      <c r="Y1829" s="15" t="s">
        <v>6394</v>
      </c>
      <c r="AB1829" s="20"/>
      <c r="AC1829" s="27" t="s">
        <v>11761</v>
      </c>
      <c r="AD1829" s="15"/>
      <c r="AE1829" s="15"/>
      <c r="AF1829" s="15"/>
      <c r="AG1829" s="22">
        <f t="shared" si="279"/>
        <v>0.35483870967741937</v>
      </c>
      <c r="AH1829" s="15"/>
      <c r="AI1829" s="17"/>
      <c r="AJ1829" s="17"/>
      <c r="AK1829" s="17" t="e">
        <f>VLOOKUP(A1829,'[1]Deals (Exits)'!B:B,1,FALSE)</f>
        <v>#N/A</v>
      </c>
      <c r="AL1829" s="23"/>
      <c r="AM1829" s="17"/>
      <c r="AN1829" s="17"/>
      <c r="AO1829" s="17"/>
      <c r="AP1829" s="17"/>
      <c r="AQ1829" s="18"/>
      <c r="AR1829" s="18"/>
      <c r="AS1829" s="17"/>
      <c r="AT1829" s="17"/>
      <c r="AU1829" s="18"/>
      <c r="AV1829" s="17"/>
      <c r="AW1829" s="17"/>
      <c r="AX1829" s="17"/>
      <c r="AY1829" s="17"/>
      <c r="AZ1829" s="17"/>
      <c r="BA1829" s="17"/>
      <c r="BB1829" s="17"/>
      <c r="BC1829" s="17"/>
      <c r="BD1829" s="17"/>
      <c r="BE1829" s="17"/>
      <c r="BF1829" s="17"/>
      <c r="BG1829" s="17"/>
      <c r="BH1829" s="17"/>
      <c r="BI1829" s="17"/>
      <c r="BJ1829" s="17"/>
      <c r="BK1829" s="17"/>
      <c r="BL1829" s="17"/>
      <c r="BM1829" s="17"/>
      <c r="BN1829" s="15"/>
      <c r="BO1829" s="15"/>
      <c r="BP1829" s="22"/>
      <c r="BQ1829" s="15"/>
      <c r="BR1829" s="15"/>
      <c r="BS1829" s="15"/>
      <c r="BT1829" s="15"/>
      <c r="BU1829" s="15"/>
      <c r="BV1829" s="15"/>
      <c r="BW1829" s="15"/>
      <c r="BX1829" s="15"/>
      <c r="BY1829" s="15"/>
      <c r="BZ1829" s="15"/>
      <c r="CA1829" s="15"/>
      <c r="CB1829" s="15"/>
      <c r="CC1829" s="15"/>
      <c r="CD1829" s="15"/>
      <c r="CE1829" s="15"/>
      <c r="CF1829" s="15"/>
      <c r="CG1829" s="15"/>
      <c r="CH1829" s="15"/>
      <c r="CI1829" s="15"/>
      <c r="CJ1829" s="15"/>
    </row>
    <row r="1830" spans="1:88" ht="12.75">
      <c r="A1830" s="25" t="s">
        <v>11762</v>
      </c>
      <c r="B1830" s="15" t="s">
        <v>11763</v>
      </c>
      <c r="C1830" s="15" t="s">
        <v>58</v>
      </c>
      <c r="D1830" s="16">
        <v>2010</v>
      </c>
      <c r="E1830" s="15" t="s">
        <v>128</v>
      </c>
      <c r="F1830" s="26"/>
      <c r="G1830" s="26" t="s">
        <v>129</v>
      </c>
      <c r="H1830" s="26" t="s">
        <v>129</v>
      </c>
      <c r="I1830" s="15" t="s">
        <v>129</v>
      </c>
      <c r="J1830" s="26"/>
      <c r="K1830" s="17">
        <f t="shared" si="262"/>
        <v>0</v>
      </c>
      <c r="L1830" s="15"/>
      <c r="M1830" s="15"/>
      <c r="N1830" s="15"/>
      <c r="O1830" s="15"/>
      <c r="P1830" s="15"/>
      <c r="Q1830" s="15"/>
      <c r="R1830" s="15"/>
      <c r="S1830" s="19"/>
      <c r="T1830" s="15"/>
      <c r="U1830" s="17"/>
      <c r="V1830" s="15"/>
      <c r="W1830" s="15"/>
      <c r="X1830" s="15" t="s">
        <v>4628</v>
      </c>
      <c r="Y1830" s="15" t="s">
        <v>11764</v>
      </c>
      <c r="AB1830" s="20"/>
      <c r="AC1830" s="36" t="s">
        <v>11765</v>
      </c>
      <c r="AD1830" s="36" t="s">
        <v>11766</v>
      </c>
      <c r="AE1830" s="36" t="s">
        <v>11767</v>
      </c>
      <c r="AF1830" s="36" t="s">
        <v>11768</v>
      </c>
      <c r="AG1830" s="22">
        <f t="shared" si="279"/>
        <v>0.45161290322580644</v>
      </c>
      <c r="AH1830" s="15"/>
      <c r="AI1830" s="17"/>
      <c r="AJ1830" s="17"/>
      <c r="AK1830" s="17" t="e">
        <f>VLOOKUP(A1830,'[1]Deals (Exits)'!B:B,1,FALSE)</f>
        <v>#N/A</v>
      </c>
      <c r="AL1830" s="23"/>
      <c r="AM1830" s="17"/>
      <c r="AN1830" s="17"/>
      <c r="AO1830" s="17"/>
      <c r="AP1830" s="17"/>
      <c r="AQ1830" s="18"/>
      <c r="AR1830" s="18"/>
      <c r="AS1830" s="17"/>
      <c r="AT1830" s="17"/>
      <c r="AU1830" s="18"/>
      <c r="AV1830" s="17"/>
      <c r="AW1830" s="17"/>
      <c r="AX1830" s="17"/>
      <c r="AY1830" s="17"/>
      <c r="AZ1830" s="17"/>
      <c r="BA1830" s="17"/>
      <c r="BB1830" s="17"/>
      <c r="BC1830" s="17"/>
      <c r="BD1830" s="17"/>
      <c r="BE1830" s="17"/>
      <c r="BF1830" s="17"/>
      <c r="BG1830" s="17"/>
      <c r="BH1830" s="17"/>
      <c r="BI1830" s="17"/>
      <c r="BJ1830" s="17"/>
      <c r="BK1830" s="17"/>
      <c r="BL1830" s="17"/>
      <c r="BM1830" s="17"/>
      <c r="BN1830" s="15"/>
      <c r="BO1830" s="15"/>
      <c r="BP1830" s="22"/>
      <c r="BQ1830" s="15"/>
      <c r="BR1830" s="15"/>
      <c r="BS1830" s="15"/>
      <c r="BT1830" s="15"/>
      <c r="BU1830" s="15"/>
      <c r="BV1830" s="15"/>
      <c r="BW1830" s="15"/>
      <c r="BX1830" s="15"/>
      <c r="BY1830" s="15"/>
      <c r="BZ1830" s="15"/>
      <c r="CA1830" s="15"/>
      <c r="CB1830" s="15"/>
      <c r="CC1830" s="15"/>
      <c r="CD1830" s="15"/>
      <c r="CE1830" s="15"/>
      <c r="CF1830" s="15"/>
      <c r="CG1830" s="15"/>
      <c r="CH1830" s="15"/>
      <c r="CI1830" s="15"/>
      <c r="CJ1830" s="15"/>
    </row>
    <row r="1831" spans="1:88" ht="12.75">
      <c r="A1831" s="27" t="s">
        <v>11769</v>
      </c>
      <c r="B1831" s="15" t="s">
        <v>11770</v>
      </c>
      <c r="C1831" s="15" t="s">
        <v>58</v>
      </c>
      <c r="D1831" s="16">
        <v>2013</v>
      </c>
      <c r="E1831" s="15" t="s">
        <v>128</v>
      </c>
      <c r="F1831" s="26"/>
      <c r="G1831" s="26" t="s">
        <v>129</v>
      </c>
      <c r="H1831" s="26" t="s">
        <v>129</v>
      </c>
      <c r="I1831" s="15" t="s">
        <v>129</v>
      </c>
      <c r="J1831" s="26"/>
      <c r="K1831" s="17">
        <f t="shared" si="262"/>
        <v>0</v>
      </c>
      <c r="L1831" s="15"/>
      <c r="M1831" s="15"/>
      <c r="N1831" s="15"/>
      <c r="O1831" s="15"/>
      <c r="P1831" s="15"/>
      <c r="Q1831" s="15"/>
      <c r="R1831" s="15"/>
      <c r="S1831" s="19"/>
      <c r="T1831" s="15"/>
      <c r="U1831" s="17"/>
      <c r="V1831" s="15"/>
      <c r="W1831" s="15"/>
      <c r="X1831" s="15" t="s">
        <v>191</v>
      </c>
      <c r="Y1831" s="15" t="s">
        <v>4528</v>
      </c>
      <c r="AB1831" s="20"/>
      <c r="AC1831" s="36" t="s">
        <v>11771</v>
      </c>
      <c r="AD1831" s="36" t="s">
        <v>11772</v>
      </c>
      <c r="AE1831" s="36" t="s">
        <v>11773</v>
      </c>
      <c r="AF1831" s="36" t="s">
        <v>11774</v>
      </c>
      <c r="AG1831" s="22">
        <f t="shared" si="279"/>
        <v>0.45161290322580644</v>
      </c>
      <c r="AH1831" s="15"/>
      <c r="AI1831" s="17"/>
      <c r="AJ1831" s="17"/>
      <c r="AK1831" s="17" t="e">
        <f>VLOOKUP(A1831,'[1]Deals (Exits)'!B:B,1,FALSE)</f>
        <v>#N/A</v>
      </c>
      <c r="AL1831" s="23"/>
      <c r="AM1831" s="17"/>
      <c r="AN1831" s="17"/>
      <c r="AO1831" s="17"/>
      <c r="AP1831" s="17"/>
      <c r="AQ1831" s="18"/>
      <c r="AR1831" s="18"/>
      <c r="AS1831" s="17"/>
      <c r="AT1831" s="17"/>
      <c r="AU1831" s="18"/>
      <c r="AV1831" s="17"/>
      <c r="AW1831" s="17"/>
      <c r="AX1831" s="17"/>
      <c r="AY1831" s="17"/>
      <c r="AZ1831" s="17"/>
      <c r="BA1831" s="17"/>
      <c r="BB1831" s="17"/>
      <c r="BC1831" s="17"/>
      <c r="BD1831" s="17"/>
      <c r="BE1831" s="17"/>
      <c r="BF1831" s="17"/>
      <c r="BG1831" s="17"/>
      <c r="BH1831" s="17"/>
      <c r="BI1831" s="17"/>
      <c r="BJ1831" s="17"/>
      <c r="BK1831" s="17"/>
      <c r="BL1831" s="17"/>
      <c r="BM1831" s="17"/>
      <c r="BN1831" s="15"/>
      <c r="BO1831" s="15"/>
      <c r="BP1831" s="22"/>
      <c r="BQ1831" s="15"/>
      <c r="BR1831" s="15"/>
      <c r="BS1831" s="15"/>
      <c r="BT1831" s="15"/>
      <c r="BU1831" s="15"/>
      <c r="BV1831" s="15"/>
      <c r="BW1831" s="15"/>
      <c r="BX1831" s="15"/>
      <c r="BY1831" s="15"/>
      <c r="BZ1831" s="15"/>
      <c r="CA1831" s="15"/>
      <c r="CB1831" s="15"/>
      <c r="CC1831" s="15"/>
      <c r="CD1831" s="15"/>
      <c r="CE1831" s="15"/>
      <c r="CF1831" s="15"/>
      <c r="CG1831" s="15"/>
      <c r="CH1831" s="15"/>
      <c r="CI1831" s="15"/>
      <c r="CJ1831" s="15"/>
    </row>
    <row r="1832" spans="1:88" ht="12.75">
      <c r="A1832" s="25" t="s">
        <v>11775</v>
      </c>
      <c r="B1832" s="15" t="s">
        <v>11776</v>
      </c>
      <c r="C1832" s="15" t="s">
        <v>58</v>
      </c>
      <c r="D1832" s="16">
        <v>2018</v>
      </c>
      <c r="E1832" s="15" t="s">
        <v>11684</v>
      </c>
      <c r="F1832" s="26"/>
      <c r="G1832" s="26" t="s">
        <v>129</v>
      </c>
      <c r="H1832" s="26" t="s">
        <v>129</v>
      </c>
      <c r="I1832" s="15" t="s">
        <v>129</v>
      </c>
      <c r="J1832" s="26"/>
      <c r="K1832" s="17">
        <f t="shared" si="262"/>
        <v>0</v>
      </c>
      <c r="L1832" s="15"/>
      <c r="M1832" s="15"/>
      <c r="N1832" s="15"/>
      <c r="O1832" s="15"/>
      <c r="P1832" s="15"/>
      <c r="Q1832" s="15"/>
      <c r="R1832" s="15"/>
      <c r="S1832" s="19"/>
      <c r="T1832" s="15"/>
      <c r="U1832" s="17"/>
      <c r="V1832" s="15"/>
      <c r="W1832" s="15"/>
      <c r="X1832" s="15" t="s">
        <v>64</v>
      </c>
      <c r="Y1832" s="15"/>
      <c r="AB1832" s="20"/>
      <c r="AC1832" s="36" t="s">
        <v>11777</v>
      </c>
      <c r="AD1832" s="36" t="s">
        <v>11778</v>
      </c>
      <c r="AE1832" s="25"/>
      <c r="AF1832" s="36" t="s">
        <v>11779</v>
      </c>
      <c r="AG1832" s="22">
        <f t="shared" si="279"/>
        <v>0.38709677419354838</v>
      </c>
      <c r="AH1832" s="15"/>
      <c r="AI1832" s="17"/>
      <c r="AJ1832" s="17"/>
      <c r="AK1832" s="17" t="e">
        <f>VLOOKUP(A1832,'[1]Deals (Exits)'!B:B,1,FALSE)</f>
        <v>#N/A</v>
      </c>
      <c r="AL1832" s="23"/>
      <c r="AM1832" s="17"/>
      <c r="AN1832" s="17"/>
      <c r="AO1832" s="17"/>
      <c r="AP1832" s="17"/>
      <c r="AQ1832" s="18"/>
      <c r="AR1832" s="18"/>
      <c r="AS1832" s="17"/>
      <c r="AT1832" s="17"/>
      <c r="AU1832" s="18"/>
      <c r="AV1832" s="17"/>
      <c r="AW1832" s="17"/>
      <c r="AX1832" s="17"/>
      <c r="AY1832" s="17"/>
      <c r="AZ1832" s="17"/>
      <c r="BA1832" s="17"/>
      <c r="BB1832" s="17"/>
      <c r="BC1832" s="17"/>
      <c r="BD1832" s="17"/>
      <c r="BE1832" s="17"/>
      <c r="BF1832" s="17"/>
      <c r="BG1832" s="17"/>
      <c r="BH1832" s="17"/>
      <c r="BI1832" s="17"/>
      <c r="BJ1832" s="17"/>
      <c r="BK1832" s="17"/>
      <c r="BL1832" s="17"/>
      <c r="BM1832" s="17"/>
      <c r="BN1832" s="15"/>
      <c r="BO1832" s="15"/>
      <c r="BP1832" s="22"/>
      <c r="BQ1832" s="15"/>
      <c r="BR1832" s="15"/>
      <c r="BS1832" s="15"/>
      <c r="BT1832" s="15"/>
      <c r="BU1832" s="15"/>
      <c r="BV1832" s="15"/>
      <c r="BW1832" s="15"/>
      <c r="BX1832" s="15"/>
      <c r="BY1832" s="15"/>
      <c r="BZ1832" s="15"/>
      <c r="CA1832" s="15"/>
      <c r="CB1832" s="15"/>
      <c r="CC1832" s="15"/>
      <c r="CD1832" s="15"/>
      <c r="CE1832" s="15"/>
      <c r="CF1832" s="15"/>
      <c r="CG1832" s="15"/>
      <c r="CH1832" s="15"/>
      <c r="CI1832" s="15"/>
      <c r="CJ1832" s="15"/>
    </row>
    <row r="1833" spans="1:88" ht="12.75">
      <c r="A1833" s="25" t="s">
        <v>11780</v>
      </c>
      <c r="B1833" s="15" t="s">
        <v>11781</v>
      </c>
      <c r="C1833" s="15" t="s">
        <v>58</v>
      </c>
      <c r="D1833" s="16">
        <v>2018</v>
      </c>
      <c r="E1833" s="15" t="s">
        <v>128</v>
      </c>
      <c r="F1833" s="26"/>
      <c r="G1833" s="26" t="s">
        <v>129</v>
      </c>
      <c r="H1833" s="26" t="s">
        <v>129</v>
      </c>
      <c r="I1833" s="15" t="s">
        <v>129</v>
      </c>
      <c r="J1833" s="26"/>
      <c r="K1833" s="17">
        <f t="shared" si="262"/>
        <v>0</v>
      </c>
      <c r="L1833" s="15"/>
      <c r="M1833" s="15"/>
      <c r="N1833" s="15"/>
      <c r="O1833" s="15"/>
      <c r="P1833" s="15"/>
      <c r="Q1833" s="15"/>
      <c r="R1833" s="15"/>
      <c r="S1833" s="19"/>
      <c r="T1833" s="15"/>
      <c r="U1833" s="17"/>
      <c r="V1833" s="15"/>
      <c r="W1833" s="15"/>
      <c r="X1833" s="15" t="s">
        <v>1072</v>
      </c>
      <c r="Y1833" s="15"/>
      <c r="AB1833" s="20"/>
      <c r="AC1833" s="36" t="s">
        <v>11782</v>
      </c>
      <c r="AD1833" s="36" t="s">
        <v>11783</v>
      </c>
      <c r="AE1833" s="36" t="s">
        <v>11784</v>
      </c>
      <c r="AF1833" s="36" t="s">
        <v>11785</v>
      </c>
      <c r="AG1833" s="22">
        <f t="shared" si="279"/>
        <v>0.41935483870967744</v>
      </c>
      <c r="AH1833" s="15"/>
      <c r="AI1833" s="17"/>
      <c r="AJ1833" s="17"/>
      <c r="AK1833" s="17" t="e">
        <f>VLOOKUP(A1833,'[1]Deals (Exits)'!B:B,1,FALSE)</f>
        <v>#N/A</v>
      </c>
      <c r="AL1833" s="23"/>
      <c r="AM1833" s="17"/>
      <c r="AN1833" s="17"/>
      <c r="AO1833" s="17"/>
      <c r="AP1833" s="17"/>
      <c r="AQ1833" s="18"/>
      <c r="AR1833" s="18"/>
      <c r="AS1833" s="17"/>
      <c r="AT1833" s="17"/>
      <c r="AU1833" s="18"/>
      <c r="AV1833" s="17"/>
      <c r="AW1833" s="17"/>
      <c r="AX1833" s="17"/>
      <c r="AY1833" s="17"/>
      <c r="AZ1833" s="17"/>
      <c r="BA1833" s="17"/>
      <c r="BB1833" s="17"/>
      <c r="BC1833" s="17"/>
      <c r="BD1833" s="17"/>
      <c r="BE1833" s="17"/>
      <c r="BF1833" s="17"/>
      <c r="BG1833" s="17"/>
      <c r="BH1833" s="17"/>
      <c r="BI1833" s="17"/>
      <c r="BJ1833" s="17"/>
      <c r="BK1833" s="17"/>
      <c r="BL1833" s="17"/>
      <c r="BM1833" s="17"/>
      <c r="BN1833" s="15"/>
      <c r="BO1833" s="15"/>
      <c r="BP1833" s="22"/>
      <c r="BQ1833" s="15"/>
      <c r="BR1833" s="15"/>
      <c r="BS1833" s="15"/>
      <c r="BT1833" s="15"/>
      <c r="BU1833" s="15"/>
      <c r="BV1833" s="15"/>
      <c r="BW1833" s="15"/>
      <c r="BX1833" s="15"/>
      <c r="BY1833" s="15"/>
      <c r="BZ1833" s="15"/>
      <c r="CA1833" s="15"/>
      <c r="CB1833" s="15"/>
      <c r="CC1833" s="15"/>
      <c r="CD1833" s="15"/>
      <c r="CE1833" s="15"/>
      <c r="CF1833" s="15"/>
      <c r="CG1833" s="15"/>
      <c r="CH1833" s="15"/>
      <c r="CI1833" s="15"/>
      <c r="CJ1833" s="15"/>
    </row>
    <row r="1834" spans="1:88" ht="12.75">
      <c r="A1834" s="25" t="s">
        <v>11786</v>
      </c>
      <c r="B1834" s="15" t="s">
        <v>11787</v>
      </c>
      <c r="C1834" s="15" t="s">
        <v>58</v>
      </c>
      <c r="D1834" s="16">
        <v>2014</v>
      </c>
      <c r="E1834" s="15" t="s">
        <v>128</v>
      </c>
      <c r="F1834" s="26"/>
      <c r="G1834" s="26" t="s">
        <v>129</v>
      </c>
      <c r="H1834" s="26" t="s">
        <v>129</v>
      </c>
      <c r="I1834" s="15" t="s">
        <v>129</v>
      </c>
      <c r="J1834" s="26"/>
      <c r="K1834" s="17">
        <f t="shared" si="262"/>
        <v>0</v>
      </c>
      <c r="L1834" s="15"/>
      <c r="M1834" s="15"/>
      <c r="N1834" s="15"/>
      <c r="O1834" s="15"/>
      <c r="P1834" s="15"/>
      <c r="Q1834" s="15"/>
      <c r="R1834" s="15"/>
      <c r="S1834" s="19"/>
      <c r="T1834" s="15"/>
      <c r="U1834" s="17"/>
      <c r="V1834" s="15"/>
      <c r="W1834" s="15"/>
      <c r="X1834" s="15" t="s">
        <v>1072</v>
      </c>
      <c r="Y1834" s="15"/>
      <c r="AB1834" s="20"/>
      <c r="AC1834" s="36" t="s">
        <v>11788</v>
      </c>
      <c r="AD1834" s="36" t="s">
        <v>11789</v>
      </c>
      <c r="AE1834" s="25"/>
      <c r="AF1834" s="36" t="s">
        <v>11790</v>
      </c>
      <c r="AG1834" s="22">
        <f t="shared" si="279"/>
        <v>0.38709677419354838</v>
      </c>
      <c r="AH1834" s="15"/>
      <c r="AI1834" s="17"/>
      <c r="AJ1834" s="17"/>
      <c r="AK1834" s="17" t="e">
        <f>VLOOKUP(A1834,'[1]Deals (Exits)'!B:B,1,FALSE)</f>
        <v>#N/A</v>
      </c>
      <c r="AL1834" s="23"/>
      <c r="AM1834" s="17"/>
      <c r="AN1834" s="17"/>
      <c r="AO1834" s="17"/>
      <c r="AP1834" s="17"/>
      <c r="AQ1834" s="18"/>
      <c r="AR1834" s="18"/>
      <c r="AS1834" s="17"/>
      <c r="AT1834" s="17"/>
      <c r="AU1834" s="18"/>
      <c r="AV1834" s="17"/>
      <c r="AW1834" s="17"/>
      <c r="AX1834" s="17"/>
      <c r="AY1834" s="17"/>
      <c r="AZ1834" s="17"/>
      <c r="BA1834" s="17"/>
      <c r="BB1834" s="17"/>
      <c r="BC1834" s="17"/>
      <c r="BD1834" s="17"/>
      <c r="BE1834" s="17"/>
      <c r="BF1834" s="17"/>
      <c r="BG1834" s="17"/>
      <c r="BH1834" s="17"/>
      <c r="BI1834" s="17"/>
      <c r="BJ1834" s="17"/>
      <c r="BK1834" s="17"/>
      <c r="BL1834" s="17"/>
      <c r="BM1834" s="17"/>
      <c r="BN1834" s="15"/>
      <c r="BO1834" s="15"/>
      <c r="BP1834" s="22"/>
      <c r="BQ1834" s="15"/>
      <c r="BR1834" s="15"/>
      <c r="BS1834" s="15"/>
      <c r="BT1834" s="15"/>
      <c r="BU1834" s="15"/>
      <c r="BV1834" s="15"/>
      <c r="BW1834" s="15"/>
      <c r="BX1834" s="15"/>
      <c r="BY1834" s="15"/>
      <c r="BZ1834" s="15"/>
      <c r="CA1834" s="15"/>
      <c r="CB1834" s="15"/>
      <c r="CC1834" s="15"/>
      <c r="CD1834" s="15"/>
      <c r="CE1834" s="15"/>
      <c r="CF1834" s="15"/>
      <c r="CG1834" s="15"/>
      <c r="CH1834" s="15"/>
      <c r="CI1834" s="15"/>
      <c r="CJ1834" s="15"/>
    </row>
    <row r="1835" spans="1:88" ht="12.75">
      <c r="A1835" s="25" t="s">
        <v>11791</v>
      </c>
      <c r="B1835" s="15" t="s">
        <v>11792</v>
      </c>
      <c r="C1835" s="15" t="s">
        <v>58</v>
      </c>
      <c r="D1835" s="16">
        <v>2014</v>
      </c>
      <c r="E1835" s="15" t="s">
        <v>128</v>
      </c>
      <c r="F1835" s="26"/>
      <c r="G1835" s="26" t="s">
        <v>129</v>
      </c>
      <c r="H1835" s="26" t="s">
        <v>129</v>
      </c>
      <c r="I1835" s="15" t="s">
        <v>129</v>
      </c>
      <c r="J1835" s="26"/>
      <c r="K1835" s="17">
        <f t="shared" si="262"/>
        <v>0</v>
      </c>
      <c r="L1835" s="15"/>
      <c r="M1835" s="15"/>
      <c r="N1835" s="15"/>
      <c r="O1835" s="15"/>
      <c r="P1835" s="15"/>
      <c r="Q1835" s="15"/>
      <c r="R1835" s="15"/>
      <c r="S1835" s="19"/>
      <c r="T1835" s="15"/>
      <c r="U1835" s="17"/>
      <c r="V1835" s="15"/>
      <c r="W1835" s="15"/>
      <c r="X1835" s="15" t="s">
        <v>191</v>
      </c>
      <c r="Y1835" s="15" t="s">
        <v>9442</v>
      </c>
      <c r="AB1835" s="20"/>
      <c r="AC1835" s="27" t="s">
        <v>11793</v>
      </c>
      <c r="AD1835" s="36" t="s">
        <v>11794</v>
      </c>
      <c r="AE1835" s="15"/>
      <c r="AF1835" s="15"/>
      <c r="AG1835" s="22">
        <f t="shared" si="279"/>
        <v>0.38709677419354838</v>
      </c>
      <c r="AH1835" s="15"/>
      <c r="AI1835" s="17"/>
      <c r="AJ1835" s="17"/>
      <c r="AK1835" s="17" t="e">
        <f>VLOOKUP(A1835,'[1]Deals (Exits)'!B:B,1,FALSE)</f>
        <v>#N/A</v>
      </c>
      <c r="AL1835" s="23"/>
      <c r="AM1835" s="17"/>
      <c r="AN1835" s="17"/>
      <c r="AO1835" s="17"/>
      <c r="AP1835" s="17"/>
      <c r="AQ1835" s="18"/>
      <c r="AR1835" s="18"/>
      <c r="AS1835" s="17"/>
      <c r="AT1835" s="17"/>
      <c r="AU1835" s="18"/>
      <c r="AV1835" s="17"/>
      <c r="AW1835" s="17"/>
      <c r="AX1835" s="17"/>
      <c r="AY1835" s="17"/>
      <c r="AZ1835" s="17"/>
      <c r="BA1835" s="17"/>
      <c r="BB1835" s="17"/>
      <c r="BC1835" s="17"/>
      <c r="BD1835" s="17"/>
      <c r="BE1835" s="17"/>
      <c r="BF1835" s="17"/>
      <c r="BG1835" s="17"/>
      <c r="BH1835" s="17"/>
      <c r="BI1835" s="17"/>
      <c r="BJ1835" s="17"/>
      <c r="BK1835" s="17"/>
      <c r="BL1835" s="17"/>
      <c r="BM1835" s="17"/>
      <c r="BN1835" s="15"/>
      <c r="BO1835" s="15"/>
      <c r="BP1835" s="22"/>
      <c r="BQ1835" s="15"/>
      <c r="BR1835" s="15"/>
      <c r="BS1835" s="15"/>
      <c r="BT1835" s="15"/>
      <c r="BU1835" s="15"/>
      <c r="BV1835" s="15"/>
      <c r="BW1835" s="15"/>
      <c r="BX1835" s="15"/>
      <c r="BY1835" s="15"/>
      <c r="BZ1835" s="15"/>
      <c r="CA1835" s="15"/>
      <c r="CB1835" s="15"/>
      <c r="CC1835" s="15"/>
      <c r="CD1835" s="15"/>
      <c r="CE1835" s="15"/>
      <c r="CF1835" s="15"/>
      <c r="CG1835" s="15"/>
      <c r="CH1835" s="15"/>
      <c r="CI1835" s="15"/>
      <c r="CJ1835" s="15"/>
    </row>
    <row r="1836" spans="1:88" ht="14.25">
      <c r="A1836" s="73" t="s">
        <v>11795</v>
      </c>
      <c r="B1836" s="15" t="s">
        <v>11796</v>
      </c>
      <c r="C1836" s="15" t="s">
        <v>58</v>
      </c>
      <c r="D1836" s="16">
        <v>2019</v>
      </c>
      <c r="E1836" s="15" t="s">
        <v>1893</v>
      </c>
      <c r="F1836" s="26"/>
      <c r="G1836" s="26" t="s">
        <v>129</v>
      </c>
      <c r="H1836" s="26" t="s">
        <v>129</v>
      </c>
      <c r="I1836" s="15" t="s">
        <v>129</v>
      </c>
      <c r="J1836" s="26"/>
      <c r="K1836" s="17">
        <f t="shared" si="262"/>
        <v>0</v>
      </c>
      <c r="L1836" s="15"/>
      <c r="M1836" s="15"/>
      <c r="N1836" s="15"/>
      <c r="O1836" s="15"/>
      <c r="P1836" s="15"/>
      <c r="Q1836" s="15"/>
      <c r="R1836" s="15"/>
      <c r="S1836" s="19"/>
      <c r="T1836" s="15"/>
      <c r="U1836" s="17"/>
      <c r="V1836" s="15"/>
      <c r="W1836" s="15"/>
      <c r="X1836" s="15" t="s">
        <v>4628</v>
      </c>
      <c r="Y1836" s="15" t="s">
        <v>11797</v>
      </c>
      <c r="AB1836" s="20"/>
      <c r="AC1836" s="36" t="s">
        <v>11798</v>
      </c>
      <c r="AD1836" s="36" t="s">
        <v>11799</v>
      </c>
      <c r="AE1836" s="25"/>
      <c r="AF1836" s="36" t="s">
        <v>11800</v>
      </c>
      <c r="AG1836" s="22">
        <f t="shared" si="279"/>
        <v>0.41935483870967744</v>
      </c>
      <c r="AH1836" s="15"/>
      <c r="AI1836" s="17"/>
      <c r="AJ1836" s="17"/>
      <c r="AK1836" s="17" t="e">
        <f>VLOOKUP(A1836,'[1]Deals (Exits)'!B:B,1,FALSE)</f>
        <v>#N/A</v>
      </c>
      <c r="AL1836" s="23"/>
      <c r="AM1836" s="17"/>
      <c r="AN1836" s="17"/>
      <c r="AO1836" s="17"/>
      <c r="AP1836" s="17"/>
      <c r="AQ1836" s="18"/>
      <c r="AR1836" s="18"/>
      <c r="AS1836" s="17"/>
      <c r="AT1836" s="17"/>
      <c r="AU1836" s="18"/>
      <c r="AV1836" s="17"/>
      <c r="AW1836" s="17"/>
      <c r="AX1836" s="17"/>
      <c r="AY1836" s="17"/>
      <c r="AZ1836" s="17"/>
      <c r="BA1836" s="17"/>
      <c r="BB1836" s="17"/>
      <c r="BC1836" s="17"/>
      <c r="BD1836" s="17"/>
      <c r="BE1836" s="17"/>
      <c r="BF1836" s="17"/>
      <c r="BG1836" s="17"/>
      <c r="BH1836" s="17"/>
      <c r="BI1836" s="17"/>
      <c r="BJ1836" s="17"/>
      <c r="BK1836" s="17"/>
      <c r="BL1836" s="17"/>
      <c r="BM1836" s="17"/>
      <c r="BN1836" s="15"/>
      <c r="BO1836" s="15"/>
      <c r="BP1836" s="22"/>
      <c r="BQ1836" s="15"/>
      <c r="BR1836" s="15"/>
      <c r="BS1836" s="15"/>
      <c r="BT1836" s="15"/>
      <c r="BU1836" s="15"/>
      <c r="BV1836" s="15"/>
      <c r="BW1836" s="15"/>
      <c r="BX1836" s="15"/>
      <c r="BY1836" s="15"/>
      <c r="BZ1836" s="15"/>
      <c r="CA1836" s="15"/>
      <c r="CB1836" s="15"/>
      <c r="CC1836" s="15"/>
      <c r="CD1836" s="15"/>
      <c r="CE1836" s="15"/>
      <c r="CF1836" s="15"/>
      <c r="CG1836" s="15"/>
      <c r="CH1836" s="15"/>
      <c r="CI1836" s="15"/>
      <c r="CJ1836" s="15"/>
    </row>
    <row r="1837" spans="1:88" ht="12.75">
      <c r="A1837" s="25" t="s">
        <v>11801</v>
      </c>
      <c r="B1837" s="15" t="s">
        <v>11802</v>
      </c>
      <c r="C1837" s="15" t="s">
        <v>58</v>
      </c>
      <c r="D1837" s="16">
        <v>2017</v>
      </c>
      <c r="E1837" s="15" t="s">
        <v>128</v>
      </c>
      <c r="F1837" s="26"/>
      <c r="G1837" s="26" t="s">
        <v>129</v>
      </c>
      <c r="H1837" s="26" t="s">
        <v>129</v>
      </c>
      <c r="I1837" s="15" t="s">
        <v>129</v>
      </c>
      <c r="J1837" s="26"/>
      <c r="K1837" s="17">
        <f t="shared" si="262"/>
        <v>0</v>
      </c>
      <c r="L1837" s="15"/>
      <c r="M1837" s="15"/>
      <c r="N1837" s="15"/>
      <c r="O1837" s="15"/>
      <c r="P1837" s="15"/>
      <c r="Q1837" s="15"/>
      <c r="R1837" s="15"/>
      <c r="S1837" s="19"/>
      <c r="T1837" s="15"/>
      <c r="U1837" s="17"/>
      <c r="V1837" s="15"/>
      <c r="W1837" s="15"/>
      <c r="X1837" s="15" t="s">
        <v>404</v>
      </c>
      <c r="Y1837" s="15" t="s">
        <v>11803</v>
      </c>
      <c r="AB1837" s="20"/>
      <c r="AC1837" s="25" t="s">
        <v>11804</v>
      </c>
      <c r="AD1837" s="27" t="s">
        <v>11805</v>
      </c>
      <c r="AE1837" s="15"/>
      <c r="AF1837" s="15"/>
      <c r="AG1837" s="22">
        <f t="shared" si="279"/>
        <v>0.38709677419354838</v>
      </c>
      <c r="AH1837" s="15"/>
      <c r="AI1837" s="17"/>
      <c r="AJ1837" s="17"/>
      <c r="AK1837" s="17" t="e">
        <f>VLOOKUP(A1837,'[1]Deals (Exits)'!B:B,1,FALSE)</f>
        <v>#N/A</v>
      </c>
      <c r="AL1837" s="23"/>
      <c r="AM1837" s="17"/>
      <c r="AN1837" s="17"/>
      <c r="AO1837" s="17"/>
      <c r="AP1837" s="17"/>
      <c r="AQ1837" s="18"/>
      <c r="AR1837" s="18"/>
      <c r="AS1837" s="17"/>
      <c r="AT1837" s="17"/>
      <c r="AU1837" s="18"/>
      <c r="AV1837" s="17"/>
      <c r="AW1837" s="17"/>
      <c r="AX1837" s="17"/>
      <c r="AY1837" s="17"/>
      <c r="AZ1837" s="17"/>
      <c r="BA1837" s="17"/>
      <c r="BB1837" s="17"/>
      <c r="BC1837" s="17"/>
      <c r="BD1837" s="17"/>
      <c r="BE1837" s="17"/>
      <c r="BF1837" s="17"/>
      <c r="BG1837" s="17"/>
      <c r="BH1837" s="17"/>
      <c r="BI1837" s="17"/>
      <c r="BJ1837" s="17"/>
      <c r="BK1837" s="17"/>
      <c r="BL1837" s="17"/>
      <c r="BM1837" s="17"/>
      <c r="BN1837" s="15"/>
      <c r="BO1837" s="15"/>
      <c r="BP1837" s="22"/>
      <c r="BQ1837" s="15"/>
      <c r="BR1837" s="15"/>
      <c r="BS1837" s="15"/>
      <c r="BT1837" s="15"/>
      <c r="BU1837" s="15"/>
      <c r="BV1837" s="15"/>
      <c r="BW1837" s="15"/>
      <c r="BX1837" s="15"/>
      <c r="BY1837" s="15"/>
      <c r="BZ1837" s="15"/>
      <c r="CA1837" s="15"/>
      <c r="CB1837" s="15"/>
      <c r="CC1837" s="15"/>
      <c r="CD1837" s="15"/>
      <c r="CE1837" s="15"/>
      <c r="CF1837" s="15"/>
      <c r="CG1837" s="15"/>
      <c r="CH1837" s="15"/>
      <c r="CI1837" s="15"/>
      <c r="CJ1837" s="15"/>
    </row>
    <row r="1838" spans="1:88" ht="12.75">
      <c r="A1838" s="25" t="s">
        <v>11806</v>
      </c>
      <c r="B1838" s="15" t="s">
        <v>11807</v>
      </c>
      <c r="C1838" s="15" t="s">
        <v>58</v>
      </c>
      <c r="D1838" s="16">
        <v>2013</v>
      </c>
      <c r="E1838" s="15" t="s">
        <v>128</v>
      </c>
      <c r="F1838" s="26"/>
      <c r="G1838" s="26" t="s">
        <v>129</v>
      </c>
      <c r="H1838" s="26" t="s">
        <v>129</v>
      </c>
      <c r="I1838" s="15" t="s">
        <v>129</v>
      </c>
      <c r="J1838" s="26"/>
      <c r="K1838" s="17">
        <f t="shared" si="262"/>
        <v>0</v>
      </c>
      <c r="L1838" s="15"/>
      <c r="M1838" s="15"/>
      <c r="N1838" s="15"/>
      <c r="O1838" s="15"/>
      <c r="P1838" s="15"/>
      <c r="Q1838" s="15"/>
      <c r="R1838" s="15"/>
      <c r="S1838" s="19"/>
      <c r="T1838" s="15"/>
      <c r="U1838" s="17"/>
      <c r="V1838" s="15"/>
      <c r="W1838" s="15"/>
      <c r="X1838" s="15" t="s">
        <v>4628</v>
      </c>
      <c r="Y1838" s="15" t="s">
        <v>7646</v>
      </c>
      <c r="AB1838" s="20"/>
      <c r="AC1838" s="36" t="s">
        <v>11808</v>
      </c>
      <c r="AD1838" s="36" t="s">
        <v>11809</v>
      </c>
      <c r="AE1838" s="36" t="s">
        <v>11810</v>
      </c>
      <c r="AF1838" s="36" t="s">
        <v>11811</v>
      </c>
      <c r="AG1838" s="22">
        <f t="shared" si="279"/>
        <v>0.45161290322580644</v>
      </c>
      <c r="AH1838" s="15"/>
      <c r="AI1838" s="17"/>
      <c r="AJ1838" s="17"/>
      <c r="AK1838" s="17" t="e">
        <f>VLOOKUP(A1838,'[1]Deals (Exits)'!B:B,1,FALSE)</f>
        <v>#N/A</v>
      </c>
      <c r="AL1838" s="23"/>
      <c r="AM1838" s="17"/>
      <c r="AN1838" s="17"/>
      <c r="AO1838" s="17"/>
      <c r="AP1838" s="17"/>
      <c r="AQ1838" s="18"/>
      <c r="AR1838" s="18"/>
      <c r="AS1838" s="17"/>
      <c r="AT1838" s="17"/>
      <c r="AU1838" s="18"/>
      <c r="AV1838" s="17"/>
      <c r="AW1838" s="17"/>
      <c r="AX1838" s="17"/>
      <c r="AY1838" s="17"/>
      <c r="AZ1838" s="17"/>
      <c r="BA1838" s="17"/>
      <c r="BB1838" s="17"/>
      <c r="BC1838" s="17"/>
      <c r="BD1838" s="17"/>
      <c r="BE1838" s="17"/>
      <c r="BF1838" s="17"/>
      <c r="BG1838" s="17"/>
      <c r="BH1838" s="17"/>
      <c r="BI1838" s="17"/>
      <c r="BJ1838" s="17"/>
      <c r="BK1838" s="17"/>
      <c r="BL1838" s="17"/>
      <c r="BM1838" s="17"/>
      <c r="BN1838" s="15"/>
      <c r="BO1838" s="15"/>
      <c r="BP1838" s="22"/>
      <c r="BQ1838" s="15"/>
      <c r="BR1838" s="15"/>
      <c r="BS1838" s="15"/>
      <c r="BT1838" s="15"/>
      <c r="BU1838" s="15"/>
      <c r="BV1838" s="15"/>
      <c r="BW1838" s="15"/>
      <c r="BX1838" s="15"/>
      <c r="BY1838" s="15"/>
      <c r="BZ1838" s="15"/>
      <c r="CA1838" s="15"/>
      <c r="CB1838" s="15"/>
      <c r="CC1838" s="15"/>
      <c r="CD1838" s="15"/>
      <c r="CE1838" s="15"/>
      <c r="CF1838" s="15"/>
      <c r="CG1838" s="15"/>
      <c r="CH1838" s="15"/>
      <c r="CI1838" s="15"/>
      <c r="CJ1838" s="15"/>
    </row>
    <row r="1839" spans="1:88" ht="12.75">
      <c r="A1839" s="25" t="s">
        <v>11812</v>
      </c>
      <c r="B1839" s="15" t="s">
        <v>11813</v>
      </c>
      <c r="C1839" s="15" t="s">
        <v>58</v>
      </c>
      <c r="D1839" s="16">
        <v>2018</v>
      </c>
      <c r="E1839" s="15" t="s">
        <v>128</v>
      </c>
      <c r="F1839" s="26"/>
      <c r="G1839" s="26" t="s">
        <v>129</v>
      </c>
      <c r="H1839" s="26" t="s">
        <v>129</v>
      </c>
      <c r="I1839" s="15" t="s">
        <v>129</v>
      </c>
      <c r="J1839" s="26"/>
      <c r="K1839" s="17">
        <f t="shared" si="262"/>
        <v>0</v>
      </c>
      <c r="L1839" s="15"/>
      <c r="M1839" s="15"/>
      <c r="N1839" s="15"/>
      <c r="O1839" s="15"/>
      <c r="P1839" s="15"/>
      <c r="Q1839" s="15"/>
      <c r="R1839" s="15"/>
      <c r="S1839" s="19"/>
      <c r="T1839" s="15"/>
      <c r="U1839" s="17"/>
      <c r="V1839" s="15"/>
      <c r="W1839" s="15"/>
      <c r="X1839" s="15"/>
      <c r="Y1839" s="15"/>
      <c r="AB1839" s="20"/>
      <c r="AC1839" s="36" t="s">
        <v>11814</v>
      </c>
      <c r="AD1839" s="36" t="s">
        <v>11815</v>
      </c>
      <c r="AE1839" s="36" t="s">
        <v>11816</v>
      </c>
      <c r="AF1839" s="36" t="s">
        <v>11817</v>
      </c>
      <c r="AG1839" s="22">
        <f t="shared" si="279"/>
        <v>0.38709677419354838</v>
      </c>
      <c r="AH1839" s="15"/>
      <c r="AI1839" s="17"/>
      <c r="AJ1839" s="17"/>
      <c r="AK1839" s="17" t="e">
        <f>VLOOKUP(A1839,'[1]Deals (Exits)'!B:B,1,FALSE)</f>
        <v>#N/A</v>
      </c>
      <c r="AL1839" s="23"/>
      <c r="AM1839" s="17"/>
      <c r="AN1839" s="17"/>
      <c r="AO1839" s="17"/>
      <c r="AP1839" s="17"/>
      <c r="AQ1839" s="18"/>
      <c r="AR1839" s="18"/>
      <c r="AS1839" s="17"/>
      <c r="AT1839" s="17"/>
      <c r="AU1839" s="18"/>
      <c r="AV1839" s="17"/>
      <c r="AW1839" s="17"/>
      <c r="AX1839" s="17"/>
      <c r="AY1839" s="17"/>
      <c r="AZ1839" s="17"/>
      <c r="BA1839" s="17"/>
      <c r="BB1839" s="17"/>
      <c r="BC1839" s="17"/>
      <c r="BD1839" s="17"/>
      <c r="BE1839" s="17"/>
      <c r="BF1839" s="17"/>
      <c r="BG1839" s="17"/>
      <c r="BH1839" s="17"/>
      <c r="BI1839" s="17"/>
      <c r="BJ1839" s="17"/>
      <c r="BK1839" s="17"/>
      <c r="BL1839" s="17"/>
      <c r="BM1839" s="17"/>
      <c r="BN1839" s="15"/>
      <c r="BO1839" s="15"/>
      <c r="BP1839" s="22"/>
      <c r="BQ1839" s="15"/>
      <c r="BR1839" s="15"/>
      <c r="BS1839" s="15"/>
      <c r="BT1839" s="15"/>
      <c r="BU1839" s="15"/>
      <c r="BV1839" s="15"/>
      <c r="BW1839" s="15"/>
      <c r="BX1839" s="15"/>
      <c r="BY1839" s="15"/>
      <c r="BZ1839" s="15"/>
      <c r="CA1839" s="15"/>
      <c r="CB1839" s="15"/>
      <c r="CC1839" s="15"/>
      <c r="CD1839" s="15"/>
      <c r="CE1839" s="15"/>
      <c r="CF1839" s="15"/>
      <c r="CG1839" s="15"/>
      <c r="CH1839" s="15"/>
      <c r="CI1839" s="15"/>
      <c r="CJ1839" s="15"/>
    </row>
    <row r="1840" spans="1:88" ht="12.75">
      <c r="A1840" s="25" t="s">
        <v>11818</v>
      </c>
      <c r="B1840" s="15" t="s">
        <v>11819</v>
      </c>
      <c r="C1840" s="15" t="s">
        <v>58</v>
      </c>
      <c r="D1840" s="16">
        <v>2014</v>
      </c>
      <c r="E1840" s="15" t="s">
        <v>128</v>
      </c>
      <c r="F1840" s="26"/>
      <c r="G1840" s="26" t="s">
        <v>129</v>
      </c>
      <c r="H1840" s="26" t="s">
        <v>129</v>
      </c>
      <c r="I1840" s="15" t="s">
        <v>129</v>
      </c>
      <c r="J1840" s="26"/>
      <c r="K1840" s="17">
        <f t="shared" si="262"/>
        <v>0</v>
      </c>
      <c r="L1840" s="15"/>
      <c r="M1840" s="15"/>
      <c r="N1840" s="15"/>
      <c r="O1840" s="15"/>
      <c r="P1840" s="15"/>
      <c r="Q1840" s="15"/>
      <c r="R1840" s="15"/>
      <c r="S1840" s="19"/>
      <c r="T1840" s="15"/>
      <c r="U1840" s="17"/>
      <c r="V1840" s="15"/>
      <c r="W1840" s="15"/>
      <c r="X1840" s="15" t="s">
        <v>79</v>
      </c>
      <c r="Y1840" s="15" t="s">
        <v>11820</v>
      </c>
      <c r="AB1840" s="20"/>
      <c r="AC1840" s="36" t="s">
        <v>11821</v>
      </c>
      <c r="AD1840" s="36" t="s">
        <v>11822</v>
      </c>
      <c r="AE1840" s="36" t="s">
        <v>11823</v>
      </c>
      <c r="AF1840" s="36" t="s">
        <v>11824</v>
      </c>
      <c r="AG1840" s="22">
        <f t="shared" si="279"/>
        <v>0.45161290322580644</v>
      </c>
      <c r="AH1840" s="15"/>
      <c r="AI1840" s="17"/>
      <c r="AJ1840" s="17"/>
      <c r="AK1840" s="17" t="e">
        <f>VLOOKUP(A1840,'[1]Deals (Exits)'!B:B,1,FALSE)</f>
        <v>#N/A</v>
      </c>
      <c r="AL1840" s="23"/>
      <c r="AM1840" s="17"/>
      <c r="AN1840" s="17"/>
      <c r="AO1840" s="17"/>
      <c r="AP1840" s="17"/>
      <c r="AQ1840" s="18"/>
      <c r="AR1840" s="18"/>
      <c r="AS1840" s="17"/>
      <c r="AT1840" s="17"/>
      <c r="AU1840" s="18"/>
      <c r="AV1840" s="17"/>
      <c r="AW1840" s="17"/>
      <c r="AX1840" s="17"/>
      <c r="AY1840" s="17"/>
      <c r="AZ1840" s="17"/>
      <c r="BA1840" s="17"/>
      <c r="BB1840" s="17"/>
      <c r="BC1840" s="17"/>
      <c r="BD1840" s="17"/>
      <c r="BE1840" s="17"/>
      <c r="BF1840" s="17"/>
      <c r="BG1840" s="17"/>
      <c r="BH1840" s="17"/>
      <c r="BI1840" s="17"/>
      <c r="BJ1840" s="17"/>
      <c r="BK1840" s="17"/>
      <c r="BL1840" s="17"/>
      <c r="BM1840" s="17"/>
      <c r="BN1840" s="15"/>
      <c r="BO1840" s="15"/>
      <c r="BP1840" s="22"/>
      <c r="BQ1840" s="15"/>
      <c r="BR1840" s="15"/>
      <c r="BS1840" s="15"/>
      <c r="BT1840" s="15"/>
      <c r="BU1840" s="15"/>
      <c r="BV1840" s="15"/>
      <c r="BW1840" s="15"/>
      <c r="BX1840" s="15"/>
      <c r="BY1840" s="15"/>
      <c r="BZ1840" s="15"/>
      <c r="CA1840" s="15"/>
      <c r="CB1840" s="15"/>
      <c r="CC1840" s="15"/>
      <c r="CD1840" s="15"/>
      <c r="CE1840" s="15"/>
      <c r="CF1840" s="15"/>
      <c r="CG1840" s="15"/>
      <c r="CH1840" s="15"/>
      <c r="CI1840" s="15"/>
      <c r="CJ1840" s="15"/>
    </row>
    <row r="1841" spans="1:88" ht="12.75">
      <c r="A1841" s="25" t="s">
        <v>11825</v>
      </c>
      <c r="B1841" s="15" t="s">
        <v>11826</v>
      </c>
      <c r="C1841" s="15" t="s">
        <v>58</v>
      </c>
      <c r="D1841" s="16">
        <v>2015</v>
      </c>
      <c r="E1841" s="15" t="s">
        <v>128</v>
      </c>
      <c r="F1841" s="26"/>
      <c r="G1841" s="26" t="s">
        <v>129</v>
      </c>
      <c r="H1841" s="26" t="s">
        <v>129</v>
      </c>
      <c r="I1841" s="15" t="s">
        <v>129</v>
      </c>
      <c r="J1841" s="26"/>
      <c r="K1841" s="17">
        <f t="shared" si="262"/>
        <v>0</v>
      </c>
      <c r="L1841" s="15"/>
      <c r="M1841" s="15"/>
      <c r="N1841" s="15"/>
      <c r="O1841" s="15"/>
      <c r="P1841" s="15"/>
      <c r="Q1841" s="15"/>
      <c r="R1841" s="15"/>
      <c r="S1841" s="19"/>
      <c r="T1841" s="15"/>
      <c r="U1841" s="17"/>
      <c r="V1841" s="15"/>
      <c r="W1841" s="15"/>
      <c r="X1841" s="15" t="s">
        <v>256</v>
      </c>
      <c r="Y1841" s="15" t="s">
        <v>11827</v>
      </c>
      <c r="AB1841" s="20"/>
      <c r="AC1841" s="36" t="s">
        <v>11828</v>
      </c>
      <c r="AD1841" s="36" t="s">
        <v>11829</v>
      </c>
      <c r="AE1841" s="25"/>
      <c r="AF1841" s="36" t="s">
        <v>11830</v>
      </c>
      <c r="AG1841" s="22">
        <f t="shared" si="279"/>
        <v>0.41935483870967744</v>
      </c>
      <c r="AH1841" s="15"/>
      <c r="AI1841" s="17"/>
      <c r="AJ1841" s="17"/>
      <c r="AK1841" s="17" t="e">
        <f>VLOOKUP(A1841,'[1]Deals (Exits)'!B:B,1,FALSE)</f>
        <v>#N/A</v>
      </c>
      <c r="AL1841" s="23"/>
      <c r="AM1841" s="17"/>
      <c r="AN1841" s="17"/>
      <c r="AO1841" s="17"/>
      <c r="AP1841" s="17"/>
      <c r="AQ1841" s="18"/>
      <c r="AR1841" s="18"/>
      <c r="AS1841" s="17"/>
      <c r="AT1841" s="17"/>
      <c r="AU1841" s="18"/>
      <c r="AV1841" s="17"/>
      <c r="AW1841" s="17"/>
      <c r="AX1841" s="17"/>
      <c r="AY1841" s="17"/>
      <c r="AZ1841" s="17"/>
      <c r="BA1841" s="17"/>
      <c r="BB1841" s="17"/>
      <c r="BC1841" s="17"/>
      <c r="BD1841" s="17"/>
      <c r="BE1841" s="17"/>
      <c r="BF1841" s="17"/>
      <c r="BG1841" s="17"/>
      <c r="BH1841" s="17"/>
      <c r="BI1841" s="17"/>
      <c r="BJ1841" s="17"/>
      <c r="BK1841" s="17"/>
      <c r="BL1841" s="17"/>
      <c r="BM1841" s="17"/>
      <c r="BN1841" s="15"/>
      <c r="BO1841" s="15"/>
      <c r="BP1841" s="22"/>
      <c r="BQ1841" s="15"/>
      <c r="BR1841" s="15"/>
      <c r="BS1841" s="15"/>
      <c r="BT1841" s="15"/>
      <c r="BU1841" s="15"/>
      <c r="BV1841" s="15"/>
      <c r="BW1841" s="15"/>
      <c r="BX1841" s="15"/>
      <c r="BY1841" s="15"/>
      <c r="BZ1841" s="15"/>
      <c r="CA1841" s="15"/>
      <c r="CB1841" s="15"/>
      <c r="CC1841" s="15"/>
      <c r="CD1841" s="15"/>
      <c r="CE1841" s="15"/>
      <c r="CF1841" s="15"/>
      <c r="CG1841" s="15"/>
      <c r="CH1841" s="15"/>
      <c r="CI1841" s="15"/>
      <c r="CJ1841" s="15"/>
    </row>
    <row r="1842" spans="1:88" ht="12.75">
      <c r="A1842" s="25" t="s">
        <v>11831</v>
      </c>
      <c r="B1842" s="15" t="s">
        <v>11832</v>
      </c>
      <c r="C1842" s="15" t="s">
        <v>58</v>
      </c>
      <c r="D1842" s="16">
        <v>2019</v>
      </c>
      <c r="E1842" s="15" t="s">
        <v>128</v>
      </c>
      <c r="F1842" s="26"/>
      <c r="G1842" s="26" t="s">
        <v>129</v>
      </c>
      <c r="H1842" s="26" t="s">
        <v>129</v>
      </c>
      <c r="I1842" s="15" t="s">
        <v>129</v>
      </c>
      <c r="J1842" s="26"/>
      <c r="K1842" s="17">
        <f t="shared" si="262"/>
        <v>0</v>
      </c>
      <c r="L1842" s="15"/>
      <c r="M1842" s="15"/>
      <c r="N1842" s="15"/>
      <c r="O1842" s="15"/>
      <c r="P1842" s="15"/>
      <c r="Q1842" s="15"/>
      <c r="R1842" s="15"/>
      <c r="S1842" s="19"/>
      <c r="T1842" s="15"/>
      <c r="U1842" s="17"/>
      <c r="V1842" s="15"/>
      <c r="W1842" s="15"/>
      <c r="X1842" s="15" t="s">
        <v>79</v>
      </c>
      <c r="Y1842" s="15" t="s">
        <v>11833</v>
      </c>
      <c r="AB1842" s="20"/>
      <c r="AC1842" s="36" t="s">
        <v>11834</v>
      </c>
      <c r="AD1842" s="36" t="s">
        <v>11835</v>
      </c>
      <c r="AE1842" s="36" t="s">
        <v>11836</v>
      </c>
      <c r="AF1842" s="36" t="s">
        <v>11837</v>
      </c>
      <c r="AG1842" s="22">
        <f t="shared" si="279"/>
        <v>0.45161290322580644</v>
      </c>
      <c r="AH1842" s="15"/>
      <c r="AI1842" s="17"/>
      <c r="AJ1842" s="17"/>
      <c r="AK1842" s="17" t="e">
        <f>VLOOKUP(A1842,'[1]Deals (Exits)'!B:B,1,FALSE)</f>
        <v>#N/A</v>
      </c>
      <c r="AL1842" s="23"/>
      <c r="AM1842" s="17"/>
      <c r="AN1842" s="17"/>
      <c r="AO1842" s="17"/>
      <c r="AP1842" s="17"/>
      <c r="AQ1842" s="18"/>
      <c r="AR1842" s="18"/>
      <c r="AS1842" s="17"/>
      <c r="AT1842" s="17"/>
      <c r="AU1842" s="18"/>
      <c r="AV1842" s="17"/>
      <c r="AW1842" s="17"/>
      <c r="AX1842" s="17"/>
      <c r="AY1842" s="17"/>
      <c r="AZ1842" s="17"/>
      <c r="BA1842" s="17"/>
      <c r="BB1842" s="17"/>
      <c r="BC1842" s="17"/>
      <c r="BD1842" s="17"/>
      <c r="BE1842" s="17"/>
      <c r="BF1842" s="17"/>
      <c r="BG1842" s="17"/>
      <c r="BH1842" s="17"/>
      <c r="BI1842" s="17"/>
      <c r="BJ1842" s="17"/>
      <c r="BK1842" s="17"/>
      <c r="BL1842" s="17"/>
      <c r="BM1842" s="17"/>
      <c r="BN1842" s="15"/>
      <c r="BO1842" s="15"/>
      <c r="BP1842" s="22"/>
      <c r="BQ1842" s="15"/>
      <c r="BR1842" s="15"/>
      <c r="BS1842" s="15"/>
      <c r="BT1842" s="15"/>
      <c r="BU1842" s="15"/>
      <c r="BV1842" s="15"/>
      <c r="BW1842" s="15"/>
      <c r="BX1842" s="15"/>
      <c r="BY1842" s="15"/>
      <c r="BZ1842" s="15"/>
      <c r="CA1842" s="15"/>
      <c r="CB1842" s="15"/>
      <c r="CC1842" s="15"/>
      <c r="CD1842" s="15"/>
      <c r="CE1842" s="15"/>
      <c r="CF1842" s="15"/>
      <c r="CG1842" s="15"/>
      <c r="CH1842" s="15"/>
      <c r="CI1842" s="15"/>
      <c r="CJ1842" s="15"/>
    </row>
    <row r="1843" spans="1:88" ht="12.75">
      <c r="A1843" s="25" t="s">
        <v>11838</v>
      </c>
      <c r="B1843" s="15" t="s">
        <v>11839</v>
      </c>
      <c r="C1843" s="15" t="s">
        <v>58</v>
      </c>
      <c r="D1843" s="16">
        <v>2014</v>
      </c>
      <c r="E1843" s="15" t="s">
        <v>128</v>
      </c>
      <c r="F1843" s="26"/>
      <c r="G1843" s="26" t="s">
        <v>129</v>
      </c>
      <c r="H1843" s="26" t="s">
        <v>129</v>
      </c>
      <c r="I1843" s="15" t="s">
        <v>129</v>
      </c>
      <c r="J1843" s="26"/>
      <c r="K1843" s="17">
        <f t="shared" si="262"/>
        <v>0</v>
      </c>
      <c r="L1843" s="15"/>
      <c r="M1843" s="15"/>
      <c r="N1843" s="15"/>
      <c r="O1843" s="15"/>
      <c r="P1843" s="15"/>
      <c r="Q1843" s="15"/>
      <c r="R1843" s="15"/>
      <c r="S1843" s="19"/>
      <c r="T1843" s="15"/>
      <c r="U1843" s="17"/>
      <c r="V1843" s="15"/>
      <c r="W1843" s="15"/>
      <c r="X1843" s="15" t="s">
        <v>107</v>
      </c>
      <c r="Y1843" s="15" t="s">
        <v>11840</v>
      </c>
      <c r="AB1843" s="20"/>
      <c r="AC1843" s="36" t="s">
        <v>11841</v>
      </c>
      <c r="AD1843" s="36" t="s">
        <v>11842</v>
      </c>
      <c r="AE1843" s="36" t="s">
        <v>11843</v>
      </c>
      <c r="AF1843" s="36" t="s">
        <v>11844</v>
      </c>
      <c r="AG1843" s="22">
        <f t="shared" si="279"/>
        <v>0.45161290322580644</v>
      </c>
      <c r="AH1843" s="15"/>
      <c r="AI1843" s="17"/>
      <c r="AJ1843" s="17"/>
      <c r="AK1843" s="17" t="e">
        <f>VLOOKUP(A1843,'[1]Deals (Exits)'!B:B,1,FALSE)</f>
        <v>#N/A</v>
      </c>
      <c r="AL1843" s="23"/>
      <c r="AM1843" s="17"/>
      <c r="AN1843" s="17"/>
      <c r="AO1843" s="17"/>
      <c r="AP1843" s="17"/>
      <c r="AQ1843" s="18"/>
      <c r="AR1843" s="18"/>
      <c r="AS1843" s="17"/>
      <c r="AT1843" s="17"/>
      <c r="AU1843" s="18"/>
      <c r="AV1843" s="17"/>
      <c r="AW1843" s="17"/>
      <c r="AX1843" s="17"/>
      <c r="AY1843" s="17"/>
      <c r="AZ1843" s="17"/>
      <c r="BA1843" s="17"/>
      <c r="BB1843" s="17"/>
      <c r="BC1843" s="17"/>
      <c r="BD1843" s="17"/>
      <c r="BE1843" s="17"/>
      <c r="BF1843" s="17"/>
      <c r="BG1843" s="17"/>
      <c r="BH1843" s="17"/>
      <c r="BI1843" s="17"/>
      <c r="BJ1843" s="17"/>
      <c r="BK1843" s="17"/>
      <c r="BL1843" s="17"/>
      <c r="BM1843" s="17"/>
      <c r="BN1843" s="15"/>
      <c r="BO1843" s="15"/>
      <c r="BP1843" s="22"/>
      <c r="BQ1843" s="15"/>
      <c r="BR1843" s="15"/>
      <c r="BS1843" s="15"/>
      <c r="BT1843" s="15"/>
      <c r="BU1843" s="15"/>
      <c r="BV1843" s="15"/>
      <c r="BW1843" s="15"/>
      <c r="BX1843" s="15"/>
      <c r="BY1843" s="15"/>
      <c r="BZ1843" s="15"/>
      <c r="CA1843" s="15"/>
      <c r="CB1843" s="15"/>
      <c r="CC1843" s="15"/>
      <c r="CD1843" s="15"/>
      <c r="CE1843" s="15"/>
      <c r="CF1843" s="15"/>
      <c r="CG1843" s="15"/>
      <c r="CH1843" s="15"/>
      <c r="CI1843" s="15"/>
      <c r="CJ1843" s="15"/>
    </row>
    <row r="1844" spans="1:88" ht="12.75">
      <c r="A1844" s="25" t="s">
        <v>11845</v>
      </c>
      <c r="B1844" s="15" t="s">
        <v>11846</v>
      </c>
      <c r="C1844" s="15" t="s">
        <v>58</v>
      </c>
      <c r="D1844" s="16">
        <v>2017</v>
      </c>
      <c r="E1844" s="15" t="s">
        <v>128</v>
      </c>
      <c r="F1844" s="26"/>
      <c r="G1844" s="26" t="s">
        <v>129</v>
      </c>
      <c r="H1844" s="26" t="s">
        <v>129</v>
      </c>
      <c r="I1844" s="15" t="s">
        <v>129</v>
      </c>
      <c r="J1844" s="26"/>
      <c r="K1844" s="17">
        <f t="shared" si="262"/>
        <v>0</v>
      </c>
      <c r="L1844" s="15"/>
      <c r="M1844" s="15"/>
      <c r="N1844" s="15"/>
      <c r="O1844" s="15"/>
      <c r="P1844" s="15"/>
      <c r="Q1844" s="15"/>
      <c r="R1844" s="15"/>
      <c r="S1844" s="19"/>
      <c r="T1844" s="15"/>
      <c r="U1844" s="17"/>
      <c r="V1844" s="15"/>
      <c r="W1844" s="15"/>
      <c r="X1844" s="15" t="s">
        <v>79</v>
      </c>
      <c r="Y1844" s="15" t="s">
        <v>11847</v>
      </c>
      <c r="AB1844" s="20"/>
      <c r="AC1844" s="36" t="s">
        <v>11848</v>
      </c>
      <c r="AD1844" s="36" t="s">
        <v>11849</v>
      </c>
      <c r="AE1844" s="25"/>
      <c r="AF1844" s="36" t="s">
        <v>11850</v>
      </c>
      <c r="AG1844" s="22">
        <f t="shared" si="279"/>
        <v>0.41935483870967744</v>
      </c>
      <c r="AH1844" s="15"/>
      <c r="AI1844" s="17"/>
      <c r="AJ1844" s="17"/>
      <c r="AK1844" s="17" t="e">
        <f>VLOOKUP(A1844,'[1]Deals (Exits)'!B:B,1,FALSE)</f>
        <v>#N/A</v>
      </c>
      <c r="AL1844" s="23"/>
      <c r="AM1844" s="17"/>
      <c r="AN1844" s="17"/>
      <c r="AO1844" s="17"/>
      <c r="AP1844" s="17"/>
      <c r="AQ1844" s="18"/>
      <c r="AR1844" s="18"/>
      <c r="AS1844" s="17"/>
      <c r="AT1844" s="17"/>
      <c r="AU1844" s="18"/>
      <c r="AV1844" s="17"/>
      <c r="AW1844" s="17"/>
      <c r="AX1844" s="17"/>
      <c r="AY1844" s="17"/>
      <c r="AZ1844" s="17"/>
      <c r="BA1844" s="17"/>
      <c r="BB1844" s="17"/>
      <c r="BC1844" s="17"/>
      <c r="BD1844" s="17"/>
      <c r="BE1844" s="17"/>
      <c r="BF1844" s="17"/>
      <c r="BG1844" s="17"/>
      <c r="BH1844" s="17"/>
      <c r="BI1844" s="17"/>
      <c r="BJ1844" s="17"/>
      <c r="BK1844" s="17"/>
      <c r="BL1844" s="17"/>
      <c r="BM1844" s="17"/>
      <c r="BN1844" s="15"/>
      <c r="BO1844" s="15"/>
      <c r="BP1844" s="22"/>
      <c r="BQ1844" s="15"/>
      <c r="BR1844" s="15"/>
      <c r="BS1844" s="15"/>
      <c r="BT1844" s="15"/>
      <c r="BU1844" s="15"/>
      <c r="BV1844" s="15"/>
      <c r="BW1844" s="15"/>
      <c r="BX1844" s="15"/>
      <c r="BY1844" s="15"/>
      <c r="BZ1844" s="15"/>
      <c r="CA1844" s="15"/>
      <c r="CB1844" s="15"/>
      <c r="CC1844" s="15"/>
      <c r="CD1844" s="15"/>
      <c r="CE1844" s="15"/>
      <c r="CF1844" s="15"/>
      <c r="CG1844" s="15"/>
      <c r="CH1844" s="15"/>
      <c r="CI1844" s="15"/>
      <c r="CJ1844" s="15"/>
    </row>
    <row r="1845" spans="1:88" ht="12.75">
      <c r="A1845" s="25" t="s">
        <v>11851</v>
      </c>
      <c r="B1845" s="15" t="s">
        <v>11852</v>
      </c>
      <c r="C1845" s="15" t="s">
        <v>58</v>
      </c>
      <c r="D1845" s="16">
        <v>2014</v>
      </c>
      <c r="E1845" s="15" t="s">
        <v>128</v>
      </c>
      <c r="F1845" s="26"/>
      <c r="G1845" s="26" t="s">
        <v>129</v>
      </c>
      <c r="H1845" s="26" t="s">
        <v>129</v>
      </c>
      <c r="I1845" s="15" t="s">
        <v>129</v>
      </c>
      <c r="J1845" s="26"/>
      <c r="K1845" s="17">
        <f t="shared" si="262"/>
        <v>0</v>
      </c>
      <c r="L1845" s="15"/>
      <c r="M1845" s="15"/>
      <c r="N1845" s="15"/>
      <c r="O1845" s="15"/>
      <c r="P1845" s="15"/>
      <c r="Q1845" s="15"/>
      <c r="R1845" s="15"/>
      <c r="S1845" s="19"/>
      <c r="T1845" s="15"/>
      <c r="U1845" s="17"/>
      <c r="V1845" s="15"/>
      <c r="W1845" s="15"/>
      <c r="X1845" s="15" t="s">
        <v>191</v>
      </c>
      <c r="Y1845" s="15" t="s">
        <v>11853</v>
      </c>
      <c r="AB1845" s="20"/>
      <c r="AC1845" s="36" t="s">
        <v>11854</v>
      </c>
      <c r="AD1845" s="36" t="s">
        <v>11855</v>
      </c>
      <c r="AE1845" s="36" t="s">
        <v>11856</v>
      </c>
      <c r="AF1845" s="36" t="s">
        <v>11857</v>
      </c>
      <c r="AG1845" s="22">
        <f t="shared" si="279"/>
        <v>0.45161290322580644</v>
      </c>
      <c r="AH1845" s="15"/>
      <c r="AI1845" s="17"/>
      <c r="AJ1845" s="17"/>
      <c r="AK1845" s="17" t="e">
        <f>VLOOKUP(A1845,'[1]Deals (Exits)'!B:B,1,FALSE)</f>
        <v>#N/A</v>
      </c>
      <c r="AL1845" s="23"/>
      <c r="AM1845" s="17"/>
      <c r="AN1845" s="17"/>
      <c r="AO1845" s="17"/>
      <c r="AP1845" s="17"/>
      <c r="AQ1845" s="18"/>
      <c r="AR1845" s="18"/>
      <c r="AS1845" s="17"/>
      <c r="AT1845" s="17"/>
      <c r="AU1845" s="18"/>
      <c r="AV1845" s="17"/>
      <c r="AW1845" s="17"/>
      <c r="AX1845" s="17"/>
      <c r="AY1845" s="17"/>
      <c r="AZ1845" s="17"/>
      <c r="BA1845" s="17"/>
      <c r="BB1845" s="17"/>
      <c r="BC1845" s="17"/>
      <c r="BD1845" s="17"/>
      <c r="BE1845" s="17"/>
      <c r="BF1845" s="17"/>
      <c r="BG1845" s="17"/>
      <c r="BH1845" s="17"/>
      <c r="BI1845" s="17"/>
      <c r="BJ1845" s="17"/>
      <c r="BK1845" s="17"/>
      <c r="BL1845" s="17"/>
      <c r="BM1845" s="17"/>
      <c r="BN1845" s="15"/>
      <c r="BO1845" s="15"/>
      <c r="BP1845" s="22"/>
      <c r="BQ1845" s="15"/>
      <c r="BR1845" s="15"/>
      <c r="BS1845" s="15"/>
      <c r="BT1845" s="15"/>
      <c r="BU1845" s="15"/>
      <c r="BV1845" s="15"/>
      <c r="BW1845" s="15"/>
      <c r="BX1845" s="15"/>
      <c r="BY1845" s="15"/>
      <c r="BZ1845" s="15"/>
      <c r="CA1845" s="15"/>
      <c r="CB1845" s="15"/>
      <c r="CC1845" s="15"/>
      <c r="CD1845" s="15"/>
      <c r="CE1845" s="15"/>
      <c r="CF1845" s="15"/>
      <c r="CG1845" s="15"/>
      <c r="CH1845" s="15"/>
      <c r="CI1845" s="15"/>
      <c r="CJ1845" s="15"/>
    </row>
    <row r="1846" spans="1:88" ht="12.75">
      <c r="A1846" s="27" t="s">
        <v>11858</v>
      </c>
      <c r="B1846" s="15" t="s">
        <v>11859</v>
      </c>
      <c r="C1846" s="15" t="s">
        <v>58</v>
      </c>
      <c r="D1846" s="16">
        <v>2018</v>
      </c>
      <c r="E1846" s="15" t="s">
        <v>128</v>
      </c>
      <c r="F1846" s="26"/>
      <c r="G1846" s="26" t="s">
        <v>129</v>
      </c>
      <c r="H1846" s="26" t="s">
        <v>129</v>
      </c>
      <c r="I1846" s="15" t="s">
        <v>129</v>
      </c>
      <c r="J1846" s="26"/>
      <c r="K1846" s="17">
        <f t="shared" si="262"/>
        <v>0</v>
      </c>
      <c r="L1846" s="15"/>
      <c r="M1846" s="15"/>
      <c r="N1846" s="15"/>
      <c r="O1846" s="15"/>
      <c r="P1846" s="15"/>
      <c r="Q1846" s="15"/>
      <c r="R1846" s="15"/>
      <c r="S1846" s="19"/>
      <c r="T1846" s="15"/>
      <c r="U1846" s="17"/>
      <c r="V1846" s="15"/>
      <c r="W1846" s="15"/>
      <c r="X1846" s="15" t="s">
        <v>1072</v>
      </c>
      <c r="Y1846" s="15" t="s">
        <v>5872</v>
      </c>
      <c r="AB1846" s="20"/>
      <c r="AC1846" s="36" t="s">
        <v>11860</v>
      </c>
      <c r="AD1846" s="25"/>
      <c r="AE1846" s="25"/>
      <c r="AF1846" s="36" t="s">
        <v>11861</v>
      </c>
      <c r="AG1846" s="22">
        <f t="shared" si="279"/>
        <v>0.38709677419354838</v>
      </c>
      <c r="AH1846" s="15"/>
      <c r="AI1846" s="17"/>
      <c r="AJ1846" s="17"/>
      <c r="AK1846" s="17" t="e">
        <f>VLOOKUP(A1846,'[1]Deals (Exits)'!B:B,1,FALSE)</f>
        <v>#N/A</v>
      </c>
      <c r="AL1846" s="23"/>
      <c r="AM1846" s="17"/>
      <c r="AN1846" s="17"/>
      <c r="AO1846" s="17"/>
      <c r="AP1846" s="17"/>
      <c r="AQ1846" s="18"/>
      <c r="AR1846" s="18"/>
      <c r="AS1846" s="17"/>
      <c r="AT1846" s="17"/>
      <c r="AU1846" s="18"/>
      <c r="AV1846" s="17"/>
      <c r="AW1846" s="17"/>
      <c r="AX1846" s="17"/>
      <c r="AY1846" s="17"/>
      <c r="AZ1846" s="17"/>
      <c r="BA1846" s="17"/>
      <c r="BB1846" s="17"/>
      <c r="BC1846" s="17"/>
      <c r="BD1846" s="17"/>
      <c r="BE1846" s="17"/>
      <c r="BF1846" s="17"/>
      <c r="BG1846" s="17"/>
      <c r="BH1846" s="17"/>
      <c r="BI1846" s="17"/>
      <c r="BJ1846" s="17"/>
      <c r="BK1846" s="17"/>
      <c r="BL1846" s="17"/>
      <c r="BM1846" s="17"/>
      <c r="BN1846" s="15"/>
      <c r="BO1846" s="15"/>
      <c r="BP1846" s="22"/>
      <c r="BQ1846" s="15"/>
      <c r="BR1846" s="15"/>
      <c r="BS1846" s="15"/>
      <c r="BT1846" s="15"/>
      <c r="BU1846" s="15"/>
      <c r="BV1846" s="15"/>
      <c r="BW1846" s="15"/>
      <c r="BX1846" s="15"/>
      <c r="BY1846" s="15"/>
      <c r="BZ1846" s="15"/>
      <c r="CA1846" s="15"/>
      <c r="CB1846" s="15"/>
      <c r="CC1846" s="15"/>
      <c r="CD1846" s="15"/>
      <c r="CE1846" s="15"/>
      <c r="CF1846" s="15"/>
      <c r="CG1846" s="15"/>
      <c r="CH1846" s="15"/>
      <c r="CI1846" s="15"/>
      <c r="CJ1846" s="15"/>
    </row>
    <row r="1847" spans="1:88" ht="12.75">
      <c r="A1847" s="25" t="s">
        <v>11862</v>
      </c>
      <c r="B1847" s="15" t="s">
        <v>11863</v>
      </c>
      <c r="C1847" s="15" t="s">
        <v>58</v>
      </c>
      <c r="D1847" s="16">
        <v>2018</v>
      </c>
      <c r="E1847" s="15" t="s">
        <v>1893</v>
      </c>
      <c r="F1847" s="26"/>
      <c r="G1847" s="26" t="s">
        <v>129</v>
      </c>
      <c r="H1847" s="26" t="s">
        <v>129</v>
      </c>
      <c r="I1847" s="15" t="s">
        <v>129</v>
      </c>
      <c r="J1847" s="26"/>
      <c r="K1847" s="17">
        <f t="shared" si="262"/>
        <v>0</v>
      </c>
      <c r="L1847" s="15"/>
      <c r="M1847" s="15"/>
      <c r="N1847" s="15"/>
      <c r="O1847" s="15"/>
      <c r="P1847" s="15"/>
      <c r="Q1847" s="15"/>
      <c r="R1847" s="15"/>
      <c r="S1847" s="19"/>
      <c r="T1847" s="15"/>
      <c r="U1847" s="17"/>
      <c r="V1847" s="15"/>
      <c r="W1847" s="15"/>
      <c r="X1847" s="15" t="s">
        <v>64</v>
      </c>
      <c r="Y1847" s="15" t="s">
        <v>11864</v>
      </c>
      <c r="AB1847" s="20"/>
      <c r="AC1847" s="36" t="s">
        <v>11865</v>
      </c>
      <c r="AD1847" s="36" t="s">
        <v>11866</v>
      </c>
      <c r="AE1847" s="25"/>
      <c r="AF1847" s="36" t="s">
        <v>11867</v>
      </c>
      <c r="AG1847" s="22">
        <f t="shared" si="279"/>
        <v>0.41935483870967744</v>
      </c>
      <c r="AH1847" s="15"/>
      <c r="AI1847" s="17"/>
      <c r="AJ1847" s="17"/>
      <c r="AK1847" s="17" t="e">
        <f>VLOOKUP(A1847,'[1]Deals (Exits)'!B:B,1,FALSE)</f>
        <v>#N/A</v>
      </c>
      <c r="AL1847" s="23"/>
      <c r="AM1847" s="17"/>
      <c r="AN1847" s="17"/>
      <c r="AO1847" s="17"/>
      <c r="AP1847" s="17"/>
      <c r="AQ1847" s="18"/>
      <c r="AR1847" s="18"/>
      <c r="AS1847" s="17"/>
      <c r="AT1847" s="17"/>
      <c r="AU1847" s="18"/>
      <c r="AV1847" s="17"/>
      <c r="AW1847" s="17"/>
      <c r="AX1847" s="17"/>
      <c r="AY1847" s="17"/>
      <c r="AZ1847" s="17"/>
      <c r="BA1847" s="17"/>
      <c r="BB1847" s="17"/>
      <c r="BC1847" s="17"/>
      <c r="BD1847" s="17"/>
      <c r="BE1847" s="17"/>
      <c r="BF1847" s="17"/>
      <c r="BG1847" s="17"/>
      <c r="BH1847" s="17"/>
      <c r="BI1847" s="17"/>
      <c r="BJ1847" s="17"/>
      <c r="BK1847" s="17"/>
      <c r="BL1847" s="17"/>
      <c r="BM1847" s="17"/>
      <c r="BN1847" s="15"/>
      <c r="BO1847" s="15"/>
      <c r="BP1847" s="22"/>
      <c r="BQ1847" s="15"/>
      <c r="BR1847" s="15"/>
      <c r="BS1847" s="15"/>
      <c r="BT1847" s="15"/>
      <c r="BU1847" s="15"/>
      <c r="BV1847" s="15"/>
      <c r="BW1847" s="15"/>
      <c r="BX1847" s="15"/>
      <c r="BY1847" s="15"/>
      <c r="BZ1847" s="15"/>
      <c r="CA1847" s="15"/>
      <c r="CB1847" s="15"/>
      <c r="CC1847" s="15"/>
      <c r="CD1847" s="15"/>
      <c r="CE1847" s="15"/>
      <c r="CF1847" s="15"/>
      <c r="CG1847" s="15"/>
      <c r="CH1847" s="15"/>
      <c r="CI1847" s="15"/>
      <c r="CJ1847" s="15"/>
    </row>
    <row r="1848" spans="1:88" ht="12.75">
      <c r="A1848" s="25" t="s">
        <v>11868</v>
      </c>
      <c r="B1848" s="25" t="s">
        <v>11869</v>
      </c>
      <c r="C1848" s="15" t="s">
        <v>58</v>
      </c>
      <c r="D1848" s="16">
        <v>2018</v>
      </c>
      <c r="E1848" s="15" t="s">
        <v>11870</v>
      </c>
      <c r="F1848" s="26"/>
      <c r="G1848" s="26" t="s">
        <v>129</v>
      </c>
      <c r="H1848" s="26" t="s">
        <v>129</v>
      </c>
      <c r="I1848" s="15" t="s">
        <v>129</v>
      </c>
      <c r="J1848" s="26"/>
      <c r="K1848" s="17">
        <f t="shared" si="262"/>
        <v>0</v>
      </c>
      <c r="L1848" s="15"/>
      <c r="M1848" s="15"/>
      <c r="N1848" s="15"/>
      <c r="O1848" s="15"/>
      <c r="P1848" s="15"/>
      <c r="Q1848" s="15"/>
      <c r="R1848" s="15"/>
      <c r="S1848" s="19"/>
      <c r="T1848" s="15"/>
      <c r="U1848" s="17"/>
      <c r="V1848" s="15"/>
      <c r="W1848" s="15"/>
      <c r="X1848" s="15" t="s">
        <v>134</v>
      </c>
      <c r="Y1848" s="15" t="s">
        <v>11871</v>
      </c>
      <c r="AB1848" s="20"/>
      <c r="AC1848" s="36" t="s">
        <v>11872</v>
      </c>
      <c r="AD1848" s="36" t="s">
        <v>11873</v>
      </c>
      <c r="AE1848" s="36" t="s">
        <v>11874</v>
      </c>
      <c r="AF1848" s="36" t="s">
        <v>11875</v>
      </c>
      <c r="AG1848" s="22">
        <f t="shared" si="279"/>
        <v>0.45161290322580644</v>
      </c>
      <c r="AH1848" s="15"/>
      <c r="AI1848" s="17"/>
      <c r="AJ1848" s="17"/>
      <c r="AK1848" s="17" t="e">
        <f>VLOOKUP(A1848,'[1]Deals (Exits)'!B:B,1,FALSE)</f>
        <v>#N/A</v>
      </c>
      <c r="AL1848" s="23"/>
      <c r="AM1848" s="17"/>
      <c r="AN1848" s="17"/>
      <c r="AO1848" s="17"/>
      <c r="AP1848" s="17"/>
      <c r="AQ1848" s="18"/>
      <c r="AR1848" s="18"/>
      <c r="AS1848" s="17"/>
      <c r="AT1848" s="17"/>
      <c r="AU1848" s="18"/>
      <c r="AV1848" s="17"/>
      <c r="AW1848" s="17"/>
      <c r="AX1848" s="17"/>
      <c r="AY1848" s="17"/>
      <c r="AZ1848" s="17"/>
      <c r="BA1848" s="17"/>
      <c r="BB1848" s="17"/>
      <c r="BC1848" s="17"/>
      <c r="BD1848" s="17"/>
      <c r="BE1848" s="17"/>
      <c r="BF1848" s="17"/>
      <c r="BG1848" s="17"/>
      <c r="BH1848" s="17"/>
      <c r="BI1848" s="17"/>
      <c r="BJ1848" s="17"/>
      <c r="BK1848" s="17"/>
      <c r="BL1848" s="17"/>
      <c r="BM1848" s="17"/>
      <c r="BN1848" s="15"/>
      <c r="BO1848" s="15"/>
      <c r="BP1848" s="22"/>
      <c r="BQ1848" s="15"/>
      <c r="BR1848" s="15"/>
      <c r="BS1848" s="15"/>
      <c r="BT1848" s="15"/>
      <c r="BU1848" s="15"/>
      <c r="BV1848" s="15"/>
      <c r="BW1848" s="15"/>
      <c r="BX1848" s="15"/>
      <c r="BY1848" s="15"/>
      <c r="BZ1848" s="15"/>
      <c r="CA1848" s="15"/>
      <c r="CB1848" s="15"/>
      <c r="CC1848" s="15"/>
      <c r="CD1848" s="15"/>
      <c r="CE1848" s="15"/>
      <c r="CF1848" s="15"/>
      <c r="CG1848" s="15"/>
      <c r="CH1848" s="15"/>
      <c r="CI1848" s="15"/>
      <c r="CJ1848" s="15"/>
    </row>
    <row r="1849" spans="1:88" ht="12.75">
      <c r="A1849" s="25" t="s">
        <v>11876</v>
      </c>
      <c r="B1849" s="15" t="s">
        <v>11877</v>
      </c>
      <c r="C1849" s="15" t="s">
        <v>58</v>
      </c>
      <c r="D1849" s="16">
        <v>2012</v>
      </c>
      <c r="E1849" s="15" t="s">
        <v>11878</v>
      </c>
      <c r="F1849" s="26"/>
      <c r="G1849" s="26" t="s">
        <v>129</v>
      </c>
      <c r="H1849" s="26" t="s">
        <v>129</v>
      </c>
      <c r="I1849" s="15" t="s">
        <v>129</v>
      </c>
      <c r="J1849" s="26"/>
      <c r="K1849" s="17">
        <f t="shared" si="262"/>
        <v>0</v>
      </c>
      <c r="L1849" s="15"/>
      <c r="M1849" s="15"/>
      <c r="N1849" s="15"/>
      <c r="O1849" s="15"/>
      <c r="P1849" s="15"/>
      <c r="Q1849" s="15"/>
      <c r="R1849" s="15"/>
      <c r="S1849" s="19"/>
      <c r="T1849" s="15"/>
      <c r="U1849" s="17"/>
      <c r="V1849" s="15"/>
      <c r="W1849" s="15"/>
      <c r="X1849" s="15" t="s">
        <v>64</v>
      </c>
      <c r="Y1849" s="15" t="s">
        <v>11879</v>
      </c>
      <c r="AB1849" s="20"/>
      <c r="AC1849" s="36" t="s">
        <v>11880</v>
      </c>
      <c r="AD1849" s="25"/>
      <c r="AE1849" s="36" t="s">
        <v>11881</v>
      </c>
      <c r="AF1849" s="36" t="s">
        <v>11882</v>
      </c>
      <c r="AG1849" s="22">
        <f t="shared" si="279"/>
        <v>0.41935483870967744</v>
      </c>
      <c r="AH1849" s="15"/>
      <c r="AI1849" s="17"/>
      <c r="AJ1849" s="17"/>
      <c r="AK1849" s="17" t="e">
        <f>VLOOKUP(A1849,'[1]Deals (Exits)'!B:B,1,FALSE)</f>
        <v>#N/A</v>
      </c>
      <c r="AL1849" s="23"/>
      <c r="AM1849" s="17"/>
      <c r="AN1849" s="17"/>
      <c r="AO1849" s="17"/>
      <c r="AP1849" s="17"/>
      <c r="AQ1849" s="18"/>
      <c r="AR1849" s="18"/>
      <c r="AS1849" s="17"/>
      <c r="AT1849" s="17"/>
      <c r="AU1849" s="18"/>
      <c r="AV1849" s="17"/>
      <c r="AW1849" s="17"/>
      <c r="AX1849" s="17"/>
      <c r="AY1849" s="17"/>
      <c r="AZ1849" s="17"/>
      <c r="BA1849" s="17"/>
      <c r="BB1849" s="17"/>
      <c r="BC1849" s="17"/>
      <c r="BD1849" s="17"/>
      <c r="BE1849" s="17"/>
      <c r="BF1849" s="17"/>
      <c r="BG1849" s="17"/>
      <c r="BH1849" s="17"/>
      <c r="BI1849" s="17"/>
      <c r="BJ1849" s="17"/>
      <c r="BK1849" s="17"/>
      <c r="BL1849" s="17"/>
      <c r="BM1849" s="17"/>
      <c r="BN1849" s="15"/>
      <c r="BO1849" s="15"/>
      <c r="BP1849" s="22"/>
      <c r="BQ1849" s="15"/>
      <c r="BR1849" s="15"/>
      <c r="BS1849" s="15"/>
      <c r="BT1849" s="15"/>
      <c r="BU1849" s="15"/>
      <c r="BV1849" s="15"/>
      <c r="BW1849" s="15"/>
      <c r="BX1849" s="15"/>
      <c r="BY1849" s="15"/>
      <c r="BZ1849" s="15"/>
      <c r="CA1849" s="15"/>
      <c r="CB1849" s="15"/>
      <c r="CC1849" s="15"/>
      <c r="CD1849" s="15"/>
      <c r="CE1849" s="15"/>
      <c r="CF1849" s="15"/>
      <c r="CG1849" s="15"/>
      <c r="CH1849" s="15"/>
      <c r="CI1849" s="15"/>
      <c r="CJ1849" s="15"/>
    </row>
    <row r="1850" spans="1:88" ht="12.75">
      <c r="A1850" s="74" t="s">
        <v>11883</v>
      </c>
      <c r="B1850" s="15" t="s">
        <v>11884</v>
      </c>
      <c r="C1850" s="15" t="s">
        <v>58</v>
      </c>
      <c r="D1850" s="16">
        <v>2010</v>
      </c>
      <c r="E1850" s="15" t="s">
        <v>128</v>
      </c>
      <c r="F1850" s="26"/>
      <c r="G1850" s="26" t="s">
        <v>129</v>
      </c>
      <c r="H1850" s="26" t="s">
        <v>129</v>
      </c>
      <c r="I1850" s="15" t="s">
        <v>129</v>
      </c>
      <c r="J1850" s="26"/>
      <c r="K1850" s="17">
        <f t="shared" si="262"/>
        <v>0</v>
      </c>
      <c r="L1850" s="15"/>
      <c r="M1850" s="15"/>
      <c r="N1850" s="15"/>
      <c r="O1850" s="15"/>
      <c r="P1850" s="15"/>
      <c r="Q1850" s="15"/>
      <c r="R1850" s="15"/>
      <c r="S1850" s="19"/>
      <c r="T1850" s="15"/>
      <c r="U1850" s="17"/>
      <c r="V1850" s="15"/>
      <c r="W1850" s="15"/>
      <c r="X1850" s="15" t="s">
        <v>256</v>
      </c>
      <c r="Y1850" s="15" t="s">
        <v>11885</v>
      </c>
      <c r="AB1850" s="20"/>
      <c r="AC1850" s="36" t="s">
        <v>11886</v>
      </c>
      <c r="AD1850" s="36" t="s">
        <v>11887</v>
      </c>
      <c r="AE1850" s="36" t="s">
        <v>11888</v>
      </c>
      <c r="AF1850" s="36" t="s">
        <v>11889</v>
      </c>
      <c r="AG1850" s="22">
        <f t="shared" si="279"/>
        <v>0.45161290322580644</v>
      </c>
      <c r="AH1850" s="15"/>
      <c r="AI1850" s="17"/>
      <c r="AJ1850" s="17"/>
      <c r="AK1850" s="17" t="e">
        <f>VLOOKUP(A1850,'[1]Deals (Exits)'!B:B,1,FALSE)</f>
        <v>#N/A</v>
      </c>
      <c r="AL1850" s="23"/>
      <c r="AM1850" s="17"/>
      <c r="AN1850" s="17"/>
      <c r="AO1850" s="17"/>
      <c r="AP1850" s="17"/>
      <c r="AQ1850" s="18"/>
      <c r="AR1850" s="18"/>
      <c r="AS1850" s="17"/>
      <c r="AT1850" s="17"/>
      <c r="AU1850" s="18"/>
      <c r="AV1850" s="17"/>
      <c r="AW1850" s="17"/>
      <c r="AX1850" s="17"/>
      <c r="AY1850" s="17"/>
      <c r="AZ1850" s="17"/>
      <c r="BA1850" s="17"/>
      <c r="BB1850" s="17"/>
      <c r="BC1850" s="17"/>
      <c r="BD1850" s="17"/>
      <c r="BE1850" s="17"/>
      <c r="BF1850" s="17"/>
      <c r="BG1850" s="17"/>
      <c r="BH1850" s="17"/>
      <c r="BI1850" s="17"/>
      <c r="BJ1850" s="17"/>
      <c r="BK1850" s="17"/>
      <c r="BL1850" s="17"/>
      <c r="BM1850" s="17"/>
      <c r="BN1850" s="15"/>
      <c r="BO1850" s="15"/>
      <c r="BP1850" s="22"/>
      <c r="BQ1850" s="15"/>
      <c r="BR1850" s="15"/>
      <c r="BS1850" s="15"/>
      <c r="BT1850" s="15"/>
      <c r="BU1850" s="15"/>
      <c r="BV1850" s="15"/>
      <c r="BW1850" s="15"/>
      <c r="BX1850" s="15"/>
      <c r="BY1850" s="15"/>
      <c r="BZ1850" s="15"/>
      <c r="CA1850" s="15"/>
      <c r="CB1850" s="15"/>
      <c r="CC1850" s="15"/>
      <c r="CD1850" s="15"/>
      <c r="CE1850" s="15"/>
      <c r="CF1850" s="15"/>
      <c r="CG1850" s="15"/>
      <c r="CH1850" s="15"/>
      <c r="CI1850" s="15"/>
      <c r="CJ1850" s="15"/>
    </row>
    <row r="1851" spans="1:88" ht="12.75">
      <c r="A1851" s="74" t="s">
        <v>11890</v>
      </c>
      <c r="B1851" s="15" t="s">
        <v>11891</v>
      </c>
      <c r="C1851" s="15" t="s">
        <v>58</v>
      </c>
      <c r="D1851" s="16">
        <v>2015</v>
      </c>
      <c r="E1851" s="15" t="s">
        <v>128</v>
      </c>
      <c r="F1851" s="26"/>
      <c r="G1851" s="26" t="s">
        <v>129</v>
      </c>
      <c r="H1851" s="26" t="s">
        <v>129</v>
      </c>
      <c r="I1851" s="15" t="s">
        <v>129</v>
      </c>
      <c r="J1851" s="26"/>
      <c r="K1851" s="17">
        <f t="shared" si="262"/>
        <v>0</v>
      </c>
      <c r="L1851" s="15"/>
      <c r="M1851" s="15"/>
      <c r="N1851" s="15"/>
      <c r="O1851" s="15"/>
      <c r="P1851" s="15"/>
      <c r="Q1851" s="15"/>
      <c r="R1851" s="15"/>
      <c r="S1851" s="19"/>
      <c r="T1851" s="15"/>
      <c r="U1851" s="17"/>
      <c r="V1851" s="15"/>
      <c r="W1851" s="15"/>
      <c r="X1851" s="15" t="s">
        <v>404</v>
      </c>
      <c r="Y1851" s="15" t="s">
        <v>11892</v>
      </c>
      <c r="AB1851" s="20"/>
      <c r="AC1851" s="36" t="s">
        <v>11893</v>
      </c>
      <c r="AD1851" s="36" t="s">
        <v>11894</v>
      </c>
      <c r="AE1851" s="36" t="s">
        <v>11895</v>
      </c>
      <c r="AF1851" s="36" t="s">
        <v>11896</v>
      </c>
      <c r="AG1851" s="22">
        <f t="shared" si="279"/>
        <v>0.45161290322580644</v>
      </c>
      <c r="AH1851" s="15"/>
      <c r="AI1851" s="17"/>
      <c r="AJ1851" s="17"/>
      <c r="AK1851" s="17" t="e">
        <f>VLOOKUP(A1851,'[1]Deals (Exits)'!B:B,1,FALSE)</f>
        <v>#N/A</v>
      </c>
      <c r="AL1851" s="23"/>
      <c r="AM1851" s="17"/>
      <c r="AN1851" s="17"/>
      <c r="AO1851" s="17"/>
      <c r="AP1851" s="17"/>
      <c r="AQ1851" s="18"/>
      <c r="AR1851" s="18"/>
      <c r="AS1851" s="17"/>
      <c r="AT1851" s="17"/>
      <c r="AU1851" s="18"/>
      <c r="AV1851" s="17"/>
      <c r="AW1851" s="17"/>
      <c r="AX1851" s="17"/>
      <c r="AY1851" s="17"/>
      <c r="AZ1851" s="17"/>
      <c r="BA1851" s="17"/>
      <c r="BB1851" s="17"/>
      <c r="BC1851" s="17"/>
      <c r="BD1851" s="17"/>
      <c r="BE1851" s="17"/>
      <c r="BF1851" s="17"/>
      <c r="BG1851" s="17"/>
      <c r="BH1851" s="17"/>
      <c r="BI1851" s="17"/>
      <c r="BJ1851" s="17"/>
      <c r="BK1851" s="17"/>
      <c r="BL1851" s="17"/>
      <c r="BM1851" s="17"/>
      <c r="BN1851" s="15"/>
      <c r="BO1851" s="15"/>
      <c r="BP1851" s="22"/>
      <c r="BQ1851" s="15"/>
      <c r="BR1851" s="15"/>
      <c r="BS1851" s="15"/>
      <c r="BT1851" s="15"/>
      <c r="BU1851" s="15"/>
      <c r="BV1851" s="15"/>
      <c r="BW1851" s="15"/>
      <c r="BX1851" s="15"/>
      <c r="BY1851" s="15"/>
      <c r="BZ1851" s="15"/>
      <c r="CA1851" s="15"/>
      <c r="CB1851" s="15"/>
      <c r="CC1851" s="15"/>
      <c r="CD1851" s="15"/>
      <c r="CE1851" s="15"/>
      <c r="CF1851" s="15"/>
      <c r="CG1851" s="15"/>
      <c r="CH1851" s="15"/>
      <c r="CI1851" s="15"/>
      <c r="CJ1851" s="15"/>
    </row>
    <row r="1852" spans="1:88" ht="12.75">
      <c r="A1852" s="74" t="s">
        <v>11897</v>
      </c>
      <c r="B1852" s="15" t="s">
        <v>11898</v>
      </c>
      <c r="C1852" s="15" t="s">
        <v>58</v>
      </c>
      <c r="D1852" s="16">
        <v>2014</v>
      </c>
      <c r="E1852" s="15" t="s">
        <v>128</v>
      </c>
      <c r="F1852" s="26"/>
      <c r="G1852" s="26" t="s">
        <v>129</v>
      </c>
      <c r="H1852" s="26" t="s">
        <v>129</v>
      </c>
      <c r="I1852" s="15" t="s">
        <v>129</v>
      </c>
      <c r="J1852" s="26"/>
      <c r="K1852" s="17">
        <f t="shared" si="262"/>
        <v>0</v>
      </c>
      <c r="L1852" s="15"/>
      <c r="M1852" s="15"/>
      <c r="N1852" s="15"/>
      <c r="O1852" s="15"/>
      <c r="P1852" s="15"/>
      <c r="Q1852" s="15"/>
      <c r="R1852" s="15"/>
      <c r="S1852" s="19"/>
      <c r="T1852" s="15"/>
      <c r="U1852" s="17"/>
      <c r="V1852" s="15"/>
      <c r="W1852" s="15"/>
      <c r="X1852" s="15" t="s">
        <v>158</v>
      </c>
      <c r="Y1852" s="15" t="s">
        <v>11899</v>
      </c>
      <c r="AB1852" s="20"/>
      <c r="AC1852" s="36" t="s">
        <v>11900</v>
      </c>
      <c r="AD1852" s="36" t="s">
        <v>11901</v>
      </c>
      <c r="AE1852" s="25"/>
      <c r="AF1852" s="25"/>
      <c r="AG1852" s="22">
        <f t="shared" si="279"/>
        <v>0.38709677419354838</v>
      </c>
      <c r="AH1852" s="15"/>
      <c r="AI1852" s="17"/>
      <c r="AJ1852" s="17"/>
      <c r="AK1852" s="17" t="e">
        <f>VLOOKUP(A1852,'[1]Deals (Exits)'!B:B,1,FALSE)</f>
        <v>#N/A</v>
      </c>
      <c r="AL1852" s="23"/>
      <c r="AM1852" s="17"/>
      <c r="AN1852" s="17"/>
      <c r="AO1852" s="17"/>
      <c r="AP1852" s="17"/>
      <c r="AQ1852" s="18"/>
      <c r="AR1852" s="18"/>
      <c r="AS1852" s="17"/>
      <c r="AT1852" s="17"/>
      <c r="AU1852" s="18"/>
      <c r="AV1852" s="17"/>
      <c r="AW1852" s="17"/>
      <c r="AX1852" s="17"/>
      <c r="AY1852" s="17"/>
      <c r="AZ1852" s="17"/>
      <c r="BA1852" s="17"/>
      <c r="BB1852" s="17"/>
      <c r="BC1852" s="17"/>
      <c r="BD1852" s="17"/>
      <c r="BE1852" s="17"/>
      <c r="BF1852" s="17"/>
      <c r="BG1852" s="17"/>
      <c r="BH1852" s="17"/>
      <c r="BI1852" s="17"/>
      <c r="BJ1852" s="17"/>
      <c r="BK1852" s="17"/>
      <c r="BL1852" s="17"/>
      <c r="BM1852" s="17"/>
      <c r="BN1852" s="15"/>
      <c r="BO1852" s="15"/>
      <c r="BP1852" s="22"/>
      <c r="BQ1852" s="15"/>
      <c r="BR1852" s="15"/>
      <c r="BS1852" s="15"/>
      <c r="BT1852" s="15"/>
      <c r="BU1852" s="15"/>
      <c r="BV1852" s="15"/>
      <c r="BW1852" s="15"/>
      <c r="BX1852" s="15"/>
      <c r="BY1852" s="15"/>
      <c r="BZ1852" s="15"/>
      <c r="CA1852" s="15"/>
      <c r="CB1852" s="15"/>
      <c r="CC1852" s="15"/>
      <c r="CD1852" s="15"/>
      <c r="CE1852" s="15"/>
      <c r="CF1852" s="15"/>
      <c r="CG1852" s="15"/>
      <c r="CH1852" s="15"/>
      <c r="CI1852" s="15"/>
      <c r="CJ1852" s="15"/>
    </row>
    <row r="1853" spans="1:88" ht="12.75">
      <c r="A1853" s="74" t="s">
        <v>11902</v>
      </c>
      <c r="B1853" s="15" t="s">
        <v>11903</v>
      </c>
      <c r="C1853" s="15" t="s">
        <v>58</v>
      </c>
      <c r="D1853" s="16">
        <v>2018</v>
      </c>
      <c r="E1853" s="15" t="s">
        <v>128</v>
      </c>
      <c r="F1853" s="26"/>
      <c r="G1853" s="26" t="s">
        <v>129</v>
      </c>
      <c r="H1853" s="26" t="s">
        <v>129</v>
      </c>
      <c r="I1853" s="15" t="s">
        <v>129</v>
      </c>
      <c r="J1853" s="26"/>
      <c r="K1853" s="17">
        <f t="shared" si="262"/>
        <v>0</v>
      </c>
      <c r="L1853" s="15"/>
      <c r="M1853" s="15"/>
      <c r="N1853" s="15"/>
      <c r="O1853" s="15"/>
      <c r="P1853" s="15"/>
      <c r="Q1853" s="15"/>
      <c r="R1853" s="15"/>
      <c r="S1853" s="19"/>
      <c r="T1853" s="15"/>
      <c r="U1853" s="17"/>
      <c r="V1853" s="15"/>
      <c r="W1853" s="15"/>
      <c r="X1853" s="15" t="s">
        <v>404</v>
      </c>
      <c r="Y1853" s="15"/>
      <c r="AB1853" s="20"/>
      <c r="AC1853" s="36" t="s">
        <v>11904</v>
      </c>
      <c r="AD1853" s="36" t="s">
        <v>11905</v>
      </c>
      <c r="AE1853" s="25"/>
      <c r="AF1853" s="36" t="s">
        <v>11906</v>
      </c>
      <c r="AG1853" s="22">
        <f t="shared" si="279"/>
        <v>0.38709677419354838</v>
      </c>
      <c r="AH1853" s="15"/>
      <c r="AI1853" s="17"/>
      <c r="AJ1853" s="17"/>
      <c r="AK1853" s="17" t="e">
        <f>VLOOKUP(A1853,'[1]Deals (Exits)'!B:B,1,FALSE)</f>
        <v>#N/A</v>
      </c>
      <c r="AL1853" s="23"/>
      <c r="AM1853" s="17"/>
      <c r="AN1853" s="17"/>
      <c r="AO1853" s="17"/>
      <c r="AP1853" s="17"/>
      <c r="AQ1853" s="18"/>
      <c r="AR1853" s="18"/>
      <c r="AS1853" s="17"/>
      <c r="AT1853" s="17"/>
      <c r="AU1853" s="18"/>
      <c r="AV1853" s="17"/>
      <c r="AW1853" s="17"/>
      <c r="AX1853" s="17"/>
      <c r="AY1853" s="17"/>
      <c r="AZ1853" s="17"/>
      <c r="BA1853" s="17"/>
      <c r="BB1853" s="17"/>
      <c r="BC1853" s="17"/>
      <c r="BD1853" s="17"/>
      <c r="BE1853" s="17"/>
      <c r="BF1853" s="17"/>
      <c r="BG1853" s="17"/>
      <c r="BH1853" s="17"/>
      <c r="BI1853" s="17"/>
      <c r="BJ1853" s="17"/>
      <c r="BK1853" s="17"/>
      <c r="BL1853" s="17"/>
      <c r="BM1853" s="17"/>
      <c r="BN1853" s="15"/>
      <c r="BO1853" s="15"/>
      <c r="BP1853" s="22"/>
      <c r="BQ1853" s="15"/>
      <c r="BR1853" s="15"/>
      <c r="BS1853" s="15"/>
      <c r="BT1853" s="15"/>
      <c r="BU1853" s="15"/>
      <c r="BV1853" s="15"/>
      <c r="BW1853" s="15"/>
      <c r="BX1853" s="15"/>
      <c r="BY1853" s="15"/>
      <c r="BZ1853" s="15"/>
      <c r="CA1853" s="15"/>
      <c r="CB1853" s="15"/>
      <c r="CC1853" s="15"/>
      <c r="CD1853" s="15"/>
      <c r="CE1853" s="15"/>
      <c r="CF1853" s="15"/>
      <c r="CG1853" s="15"/>
      <c r="CH1853" s="15"/>
      <c r="CI1853" s="15"/>
      <c r="CJ1853" s="15"/>
    </row>
    <row r="1854" spans="1:88" ht="12.75">
      <c r="A1854" s="74" t="s">
        <v>11907</v>
      </c>
      <c r="B1854" s="15" t="s">
        <v>11908</v>
      </c>
      <c r="C1854" s="15" t="s">
        <v>58</v>
      </c>
      <c r="D1854" s="16">
        <v>2015</v>
      </c>
      <c r="E1854" s="15" t="s">
        <v>128</v>
      </c>
      <c r="F1854" s="26"/>
      <c r="G1854" s="26" t="s">
        <v>129</v>
      </c>
      <c r="H1854" s="26" t="s">
        <v>129</v>
      </c>
      <c r="I1854" s="15" t="s">
        <v>129</v>
      </c>
      <c r="J1854" s="26"/>
      <c r="K1854" s="17">
        <f t="shared" si="262"/>
        <v>0</v>
      </c>
      <c r="L1854" s="15"/>
      <c r="M1854" s="15"/>
      <c r="N1854" s="15"/>
      <c r="O1854" s="15"/>
      <c r="P1854" s="15"/>
      <c r="Q1854" s="15"/>
      <c r="R1854" s="15"/>
      <c r="S1854" s="19"/>
      <c r="T1854" s="15"/>
      <c r="U1854" s="17"/>
      <c r="V1854" s="15"/>
      <c r="W1854" s="15"/>
      <c r="X1854" s="15" t="s">
        <v>79</v>
      </c>
      <c r="Y1854" s="15"/>
      <c r="AB1854" s="20"/>
      <c r="AC1854" s="36" t="s">
        <v>11909</v>
      </c>
      <c r="AD1854" s="36" t="s">
        <v>11910</v>
      </c>
      <c r="AE1854" s="25"/>
      <c r="AF1854" s="36" t="s">
        <v>11911</v>
      </c>
      <c r="AG1854" s="22">
        <f t="shared" si="279"/>
        <v>0.38709677419354838</v>
      </c>
      <c r="AH1854" s="15"/>
      <c r="AI1854" s="17"/>
      <c r="AJ1854" s="17"/>
      <c r="AK1854" s="17" t="e">
        <f>VLOOKUP(A1854,'[1]Deals (Exits)'!B:B,1,FALSE)</f>
        <v>#N/A</v>
      </c>
      <c r="AL1854" s="23"/>
      <c r="AM1854" s="17"/>
      <c r="AN1854" s="17"/>
      <c r="AO1854" s="17"/>
      <c r="AP1854" s="17"/>
      <c r="AQ1854" s="18"/>
      <c r="AR1854" s="18"/>
      <c r="AS1854" s="17"/>
      <c r="AT1854" s="17"/>
      <c r="AU1854" s="18"/>
      <c r="AV1854" s="17"/>
      <c r="AW1854" s="17"/>
      <c r="AX1854" s="17"/>
      <c r="AY1854" s="17"/>
      <c r="AZ1854" s="17"/>
      <c r="BA1854" s="17"/>
      <c r="BB1854" s="17"/>
      <c r="BC1854" s="17"/>
      <c r="BD1854" s="17"/>
      <c r="BE1854" s="17"/>
      <c r="BF1854" s="17"/>
      <c r="BG1854" s="17"/>
      <c r="BH1854" s="17"/>
      <c r="BI1854" s="17"/>
      <c r="BJ1854" s="17"/>
      <c r="BK1854" s="17"/>
      <c r="BL1854" s="17"/>
      <c r="BM1854" s="17"/>
      <c r="BN1854" s="15"/>
      <c r="BO1854" s="15"/>
      <c r="BP1854" s="22"/>
      <c r="BQ1854" s="15"/>
      <c r="BR1854" s="15"/>
      <c r="BS1854" s="15"/>
      <c r="BT1854" s="15"/>
      <c r="BU1854" s="15"/>
      <c r="BV1854" s="15"/>
      <c r="BW1854" s="15"/>
      <c r="BX1854" s="15"/>
      <c r="BY1854" s="15"/>
      <c r="BZ1854" s="15"/>
      <c r="CA1854" s="15"/>
      <c r="CB1854" s="15"/>
      <c r="CC1854" s="15"/>
      <c r="CD1854" s="15"/>
      <c r="CE1854" s="15"/>
      <c r="CF1854" s="15"/>
      <c r="CG1854" s="15"/>
      <c r="CH1854" s="15"/>
      <c r="CI1854" s="15"/>
      <c r="CJ1854" s="15"/>
    </row>
    <row r="1855" spans="1:88" ht="12.75">
      <c r="A1855" s="74" t="s">
        <v>11912</v>
      </c>
      <c r="B1855" s="15" t="s">
        <v>11913</v>
      </c>
      <c r="C1855" s="15" t="s">
        <v>58</v>
      </c>
      <c r="D1855" s="16">
        <v>2011</v>
      </c>
      <c r="E1855" s="15" t="s">
        <v>128</v>
      </c>
      <c r="F1855" s="26"/>
      <c r="G1855" s="26" t="s">
        <v>129</v>
      </c>
      <c r="H1855" s="26" t="s">
        <v>129</v>
      </c>
      <c r="I1855" s="15" t="s">
        <v>129</v>
      </c>
      <c r="J1855" s="26"/>
      <c r="K1855" s="17">
        <f t="shared" si="262"/>
        <v>0</v>
      </c>
      <c r="L1855" s="15"/>
      <c r="M1855" s="15"/>
      <c r="N1855" s="15"/>
      <c r="O1855" s="15"/>
      <c r="P1855" s="15"/>
      <c r="Q1855" s="15"/>
      <c r="R1855" s="15"/>
      <c r="S1855" s="19"/>
      <c r="T1855" s="15"/>
      <c r="U1855" s="17"/>
      <c r="V1855" s="15"/>
      <c r="W1855" s="15"/>
      <c r="X1855" s="15" t="s">
        <v>404</v>
      </c>
      <c r="Y1855" s="15" t="s">
        <v>5895</v>
      </c>
      <c r="AB1855" s="20"/>
      <c r="AC1855" s="36" t="s">
        <v>11914</v>
      </c>
      <c r="AD1855" s="36" t="s">
        <v>11915</v>
      </c>
      <c r="AE1855" s="36" t="s">
        <v>11916</v>
      </c>
      <c r="AF1855" s="36" t="s">
        <v>11917</v>
      </c>
      <c r="AG1855" s="22">
        <f t="shared" si="279"/>
        <v>0.45161290322580644</v>
      </c>
      <c r="AH1855" s="15"/>
      <c r="AI1855" s="17"/>
      <c r="AJ1855" s="17"/>
      <c r="AK1855" s="17" t="e">
        <f>VLOOKUP(A1855,'[1]Deals (Exits)'!B:B,1,FALSE)</f>
        <v>#N/A</v>
      </c>
      <c r="AL1855" s="23"/>
      <c r="AM1855" s="17"/>
      <c r="AN1855" s="17"/>
      <c r="AO1855" s="17"/>
      <c r="AP1855" s="17"/>
      <c r="AQ1855" s="18"/>
      <c r="AR1855" s="18"/>
      <c r="AS1855" s="17"/>
      <c r="AT1855" s="17"/>
      <c r="AU1855" s="18"/>
      <c r="AV1855" s="17"/>
      <c r="AW1855" s="17"/>
      <c r="AX1855" s="17"/>
      <c r="AY1855" s="17"/>
      <c r="AZ1855" s="17"/>
      <c r="BA1855" s="17"/>
      <c r="BB1855" s="17"/>
      <c r="BC1855" s="17"/>
      <c r="BD1855" s="17"/>
      <c r="BE1855" s="17"/>
      <c r="BF1855" s="17"/>
      <c r="BG1855" s="17"/>
      <c r="BH1855" s="17"/>
      <c r="BI1855" s="17"/>
      <c r="BJ1855" s="17"/>
      <c r="BK1855" s="17"/>
      <c r="BL1855" s="17"/>
      <c r="BM1855" s="17"/>
      <c r="BN1855" s="15"/>
      <c r="BO1855" s="15"/>
      <c r="BP1855" s="22"/>
      <c r="BQ1855" s="15"/>
      <c r="BR1855" s="15"/>
      <c r="BS1855" s="15"/>
      <c r="BT1855" s="15"/>
      <c r="BU1855" s="15"/>
      <c r="BV1855" s="15"/>
      <c r="BW1855" s="15"/>
      <c r="BX1855" s="15"/>
      <c r="BY1855" s="15"/>
      <c r="BZ1855" s="15"/>
      <c r="CA1855" s="15"/>
      <c r="CB1855" s="15"/>
      <c r="CC1855" s="15"/>
      <c r="CD1855" s="15"/>
      <c r="CE1855" s="15"/>
      <c r="CF1855" s="15"/>
      <c r="CG1855" s="15"/>
      <c r="CH1855" s="15"/>
      <c r="CI1855" s="15"/>
      <c r="CJ1855" s="15"/>
    </row>
    <row r="1856" spans="1:88" ht="12.75">
      <c r="A1856" s="25" t="s">
        <v>11918</v>
      </c>
      <c r="B1856" s="25" t="s">
        <v>11919</v>
      </c>
      <c r="C1856" s="15" t="s">
        <v>58</v>
      </c>
      <c r="D1856" s="16">
        <v>2017</v>
      </c>
      <c r="E1856" s="15" t="s">
        <v>1893</v>
      </c>
      <c r="F1856" s="26"/>
      <c r="G1856" s="26" t="s">
        <v>129</v>
      </c>
      <c r="H1856" s="26" t="s">
        <v>129</v>
      </c>
      <c r="I1856" s="15" t="s">
        <v>129</v>
      </c>
      <c r="J1856" s="26"/>
      <c r="K1856" s="17">
        <f t="shared" si="262"/>
        <v>0</v>
      </c>
      <c r="L1856" s="15"/>
      <c r="M1856" s="15"/>
      <c r="N1856" s="15"/>
      <c r="O1856" s="15"/>
      <c r="P1856" s="15"/>
      <c r="Q1856" s="15"/>
      <c r="R1856" s="15"/>
      <c r="S1856" s="19"/>
      <c r="T1856" s="15"/>
      <c r="U1856" s="17"/>
      <c r="V1856" s="15"/>
      <c r="W1856" s="15"/>
      <c r="X1856" s="15" t="s">
        <v>404</v>
      </c>
      <c r="Y1856" s="15" t="s">
        <v>11920</v>
      </c>
      <c r="AB1856" s="20"/>
      <c r="AC1856" s="36" t="s">
        <v>11921</v>
      </c>
      <c r="AD1856" s="36" t="s">
        <v>11922</v>
      </c>
      <c r="AE1856" s="25"/>
      <c r="AF1856" s="36" t="s">
        <v>11923</v>
      </c>
      <c r="AG1856" s="22">
        <f t="shared" si="279"/>
        <v>0.41935483870967744</v>
      </c>
      <c r="AH1856" s="15"/>
      <c r="AI1856" s="17"/>
      <c r="AJ1856" s="17"/>
      <c r="AK1856" s="17" t="e">
        <f>VLOOKUP(A1856,'[1]Deals (Exits)'!B:B,1,FALSE)</f>
        <v>#N/A</v>
      </c>
      <c r="AL1856" s="23"/>
      <c r="AM1856" s="17"/>
      <c r="AN1856" s="17"/>
      <c r="AO1856" s="17"/>
      <c r="AP1856" s="17"/>
      <c r="AQ1856" s="18"/>
      <c r="AR1856" s="18"/>
      <c r="AS1856" s="17"/>
      <c r="AT1856" s="17"/>
      <c r="AU1856" s="18"/>
      <c r="AV1856" s="17"/>
      <c r="AW1856" s="17"/>
      <c r="AX1856" s="17"/>
      <c r="AY1856" s="17"/>
      <c r="AZ1856" s="17"/>
      <c r="BA1856" s="17"/>
      <c r="BB1856" s="17"/>
      <c r="BC1856" s="17"/>
      <c r="BD1856" s="17"/>
      <c r="BE1856" s="17"/>
      <c r="BF1856" s="17"/>
      <c r="BG1856" s="17"/>
      <c r="BH1856" s="17"/>
      <c r="BI1856" s="17"/>
      <c r="BJ1856" s="17"/>
      <c r="BK1856" s="17"/>
      <c r="BL1856" s="17"/>
      <c r="BM1856" s="17"/>
      <c r="BN1856" s="15"/>
      <c r="BO1856" s="15"/>
      <c r="BP1856" s="22"/>
      <c r="BQ1856" s="15"/>
      <c r="BR1856" s="15"/>
      <c r="BS1856" s="15"/>
      <c r="BT1856" s="15"/>
      <c r="BU1856" s="15"/>
      <c r="BV1856" s="15"/>
      <c r="BW1856" s="15"/>
      <c r="BX1856" s="15"/>
      <c r="BY1856" s="15"/>
      <c r="BZ1856" s="15"/>
      <c r="CA1856" s="15"/>
      <c r="CB1856" s="15"/>
      <c r="CC1856" s="15"/>
      <c r="CD1856" s="15"/>
      <c r="CE1856" s="15"/>
      <c r="CF1856" s="15"/>
      <c r="CG1856" s="15"/>
      <c r="CH1856" s="15"/>
      <c r="CI1856" s="15"/>
      <c r="CJ1856" s="15"/>
    </row>
    <row r="1857" spans="1:88" ht="12.75">
      <c r="A1857" s="25" t="s">
        <v>11924</v>
      </c>
      <c r="B1857" s="15" t="s">
        <v>11925</v>
      </c>
      <c r="C1857" s="15" t="s">
        <v>58</v>
      </c>
      <c r="D1857" s="16">
        <v>2010</v>
      </c>
      <c r="E1857" s="15" t="s">
        <v>128</v>
      </c>
      <c r="F1857" s="26"/>
      <c r="G1857" s="26" t="s">
        <v>129</v>
      </c>
      <c r="H1857" s="26" t="s">
        <v>129</v>
      </c>
      <c r="I1857" s="15" t="s">
        <v>129</v>
      </c>
      <c r="J1857" s="26"/>
      <c r="K1857" s="17">
        <f t="shared" si="262"/>
        <v>0</v>
      </c>
      <c r="L1857" s="15"/>
      <c r="M1857" s="15"/>
      <c r="N1857" s="15"/>
      <c r="O1857" s="15"/>
      <c r="P1857" s="15"/>
      <c r="Q1857" s="15"/>
      <c r="R1857" s="15"/>
      <c r="S1857" s="19"/>
      <c r="T1857" s="15"/>
      <c r="U1857" s="17"/>
      <c r="V1857" s="15"/>
      <c r="W1857" s="15"/>
      <c r="X1857" s="15" t="s">
        <v>11926</v>
      </c>
      <c r="Y1857" s="15" t="s">
        <v>3559</v>
      </c>
      <c r="AB1857" s="20"/>
      <c r="AC1857" s="36" t="s">
        <v>11927</v>
      </c>
      <c r="AD1857" s="36" t="s">
        <v>11928</v>
      </c>
      <c r="AE1857" s="36" t="s">
        <v>11929</v>
      </c>
      <c r="AF1857" s="36" t="s">
        <v>11930</v>
      </c>
      <c r="AG1857" s="22">
        <f t="shared" si="279"/>
        <v>0.45161290322580644</v>
      </c>
      <c r="AH1857" s="15"/>
      <c r="AI1857" s="17"/>
      <c r="AJ1857" s="17"/>
      <c r="AK1857" s="17" t="e">
        <f>VLOOKUP(A1857,'[1]Deals (Exits)'!B:B,1,FALSE)</f>
        <v>#N/A</v>
      </c>
      <c r="AL1857" s="23"/>
      <c r="AM1857" s="17"/>
      <c r="AN1857" s="17"/>
      <c r="AO1857" s="17"/>
      <c r="AP1857" s="17"/>
      <c r="AQ1857" s="18"/>
      <c r="AR1857" s="18"/>
      <c r="AS1857" s="17"/>
      <c r="AT1857" s="17"/>
      <c r="AU1857" s="18"/>
      <c r="AV1857" s="17"/>
      <c r="AW1857" s="17"/>
      <c r="AX1857" s="17"/>
      <c r="AY1857" s="17"/>
      <c r="AZ1857" s="17"/>
      <c r="BA1857" s="17"/>
      <c r="BB1857" s="17"/>
      <c r="BC1857" s="17"/>
      <c r="BD1857" s="17"/>
      <c r="BE1857" s="17"/>
      <c r="BF1857" s="17"/>
      <c r="BG1857" s="17"/>
      <c r="BH1857" s="17"/>
      <c r="BI1857" s="17"/>
      <c r="BJ1857" s="17"/>
      <c r="BK1857" s="17"/>
      <c r="BL1857" s="17"/>
      <c r="BM1857" s="17"/>
      <c r="BN1857" s="15"/>
      <c r="BO1857" s="15"/>
      <c r="BP1857" s="22"/>
      <c r="BQ1857" s="15"/>
      <c r="BR1857" s="15"/>
      <c r="BS1857" s="15"/>
      <c r="BT1857" s="15"/>
      <c r="BU1857" s="15"/>
      <c r="BV1857" s="15"/>
      <c r="BW1857" s="15"/>
      <c r="BX1857" s="15"/>
      <c r="BY1857" s="15"/>
      <c r="BZ1857" s="15"/>
      <c r="CA1857" s="15"/>
      <c r="CB1857" s="15"/>
      <c r="CC1857" s="15"/>
      <c r="CD1857" s="15"/>
      <c r="CE1857" s="15"/>
      <c r="CF1857" s="15"/>
      <c r="CG1857" s="15"/>
      <c r="CH1857" s="15"/>
      <c r="CI1857" s="15"/>
      <c r="CJ1857" s="15"/>
    </row>
    <row r="1858" spans="1:88" ht="12.75">
      <c r="A1858" s="74" t="s">
        <v>11931</v>
      </c>
      <c r="B1858" s="15" t="s">
        <v>11932</v>
      </c>
      <c r="C1858" s="15" t="s">
        <v>58</v>
      </c>
      <c r="D1858" s="16">
        <v>2018</v>
      </c>
      <c r="E1858" s="15" t="s">
        <v>128</v>
      </c>
      <c r="F1858" s="26"/>
      <c r="G1858" s="26" t="s">
        <v>129</v>
      </c>
      <c r="H1858" s="26" t="s">
        <v>129</v>
      </c>
      <c r="I1858" s="15" t="s">
        <v>129</v>
      </c>
      <c r="J1858" s="26"/>
      <c r="K1858" s="17">
        <f t="shared" si="262"/>
        <v>0</v>
      </c>
      <c r="L1858" s="15"/>
      <c r="M1858" s="15"/>
      <c r="N1858" s="15"/>
      <c r="O1858" s="15"/>
      <c r="P1858" s="15"/>
      <c r="Q1858" s="15"/>
      <c r="R1858" s="15"/>
      <c r="S1858" s="19"/>
      <c r="T1858" s="15"/>
      <c r="U1858" s="17"/>
      <c r="V1858" s="15"/>
      <c r="W1858" s="15"/>
      <c r="X1858" s="15" t="s">
        <v>404</v>
      </c>
      <c r="Y1858" s="15" t="s">
        <v>11803</v>
      </c>
      <c r="AB1858" s="20"/>
      <c r="AC1858" s="25" t="s">
        <v>11933</v>
      </c>
      <c r="AD1858" s="15"/>
      <c r="AE1858" s="15"/>
      <c r="AF1858" s="15"/>
      <c r="AG1858" s="22">
        <f t="shared" si="279"/>
        <v>0.35483870967741937</v>
      </c>
      <c r="AH1858" s="15"/>
      <c r="AI1858" s="17"/>
      <c r="AJ1858" s="17"/>
      <c r="AK1858" s="17" t="e">
        <f>VLOOKUP(A1858,'[1]Deals (Exits)'!B:B,1,FALSE)</f>
        <v>#N/A</v>
      </c>
      <c r="AL1858" s="23"/>
      <c r="AM1858" s="17"/>
      <c r="AN1858" s="17"/>
      <c r="AO1858" s="17"/>
      <c r="AP1858" s="17"/>
      <c r="AQ1858" s="18"/>
      <c r="AR1858" s="18"/>
      <c r="AS1858" s="17"/>
      <c r="AT1858" s="17"/>
      <c r="AU1858" s="18"/>
      <c r="AV1858" s="17"/>
      <c r="AW1858" s="17"/>
      <c r="AX1858" s="17"/>
      <c r="AY1858" s="17"/>
      <c r="AZ1858" s="17"/>
      <c r="BA1858" s="17"/>
      <c r="BB1858" s="17"/>
      <c r="BC1858" s="17"/>
      <c r="BD1858" s="17"/>
      <c r="BE1858" s="17"/>
      <c r="BF1858" s="17"/>
      <c r="BG1858" s="17"/>
      <c r="BH1858" s="17"/>
      <c r="BI1858" s="17"/>
      <c r="BJ1858" s="17"/>
      <c r="BK1858" s="17"/>
      <c r="BL1858" s="17"/>
      <c r="BM1858" s="17"/>
      <c r="BN1858" s="15"/>
      <c r="BO1858" s="15"/>
      <c r="BP1858" s="22"/>
      <c r="BQ1858" s="15"/>
      <c r="BR1858" s="15"/>
      <c r="BS1858" s="15"/>
      <c r="BT1858" s="15"/>
      <c r="BU1858" s="15"/>
      <c r="BV1858" s="15"/>
      <c r="BW1858" s="15"/>
      <c r="BX1858" s="15"/>
      <c r="BY1858" s="15"/>
      <c r="BZ1858" s="15"/>
      <c r="CA1858" s="15"/>
      <c r="CB1858" s="15"/>
      <c r="CC1858" s="15"/>
      <c r="CD1858" s="15"/>
      <c r="CE1858" s="15"/>
      <c r="CF1858" s="15"/>
      <c r="CG1858" s="15"/>
      <c r="CH1858" s="15"/>
      <c r="CI1858" s="15"/>
      <c r="CJ1858" s="15"/>
    </row>
    <row r="1859" spans="1:88" ht="12.75">
      <c r="A1859" s="74" t="s">
        <v>11934</v>
      </c>
      <c r="B1859" s="15" t="s">
        <v>11935</v>
      </c>
      <c r="C1859" s="15" t="s">
        <v>58</v>
      </c>
      <c r="D1859" s="16">
        <v>2013</v>
      </c>
      <c r="E1859" s="15" t="s">
        <v>128</v>
      </c>
      <c r="F1859" s="26"/>
      <c r="G1859" s="26" t="s">
        <v>129</v>
      </c>
      <c r="H1859" s="26" t="s">
        <v>129</v>
      </c>
      <c r="I1859" s="15" t="s">
        <v>129</v>
      </c>
      <c r="J1859" s="26"/>
      <c r="K1859" s="17">
        <f t="shared" si="262"/>
        <v>0</v>
      </c>
      <c r="L1859" s="15"/>
      <c r="M1859" s="15"/>
      <c r="N1859" s="15"/>
      <c r="O1859" s="15"/>
      <c r="P1859" s="15"/>
      <c r="Q1859" s="15"/>
      <c r="R1859" s="15"/>
      <c r="S1859" s="19"/>
      <c r="T1859" s="15"/>
      <c r="U1859" s="17"/>
      <c r="V1859" s="15"/>
      <c r="W1859" s="15"/>
      <c r="X1859" s="15" t="s">
        <v>64</v>
      </c>
      <c r="Y1859" s="15"/>
      <c r="AB1859" s="20"/>
      <c r="AC1859" s="36" t="s">
        <v>11936</v>
      </c>
      <c r="AD1859" s="25"/>
      <c r="AE1859" s="25"/>
      <c r="AF1859" s="36" t="s">
        <v>11937</v>
      </c>
      <c r="AG1859" s="22">
        <f t="shared" si="279"/>
        <v>0.35483870967741937</v>
      </c>
      <c r="AH1859" s="15"/>
      <c r="AI1859" s="17"/>
      <c r="AJ1859" s="17"/>
      <c r="AK1859" s="17" t="e">
        <f>VLOOKUP(A1859,'[1]Deals (Exits)'!B:B,1,FALSE)</f>
        <v>#N/A</v>
      </c>
      <c r="AL1859" s="23"/>
      <c r="AM1859" s="17"/>
      <c r="AN1859" s="17"/>
      <c r="AO1859" s="17"/>
      <c r="AP1859" s="17"/>
      <c r="AQ1859" s="18"/>
      <c r="AR1859" s="18"/>
      <c r="AS1859" s="17"/>
      <c r="AT1859" s="17"/>
      <c r="AU1859" s="18"/>
      <c r="AV1859" s="17"/>
      <c r="AW1859" s="17"/>
      <c r="AX1859" s="17"/>
      <c r="AY1859" s="17"/>
      <c r="AZ1859" s="17"/>
      <c r="BA1859" s="17"/>
      <c r="BB1859" s="17"/>
      <c r="BC1859" s="17"/>
      <c r="BD1859" s="17"/>
      <c r="BE1859" s="17"/>
      <c r="BF1859" s="17"/>
      <c r="BG1859" s="17"/>
      <c r="BH1859" s="17"/>
      <c r="BI1859" s="17"/>
      <c r="BJ1859" s="17"/>
      <c r="BK1859" s="17"/>
      <c r="BL1859" s="17"/>
      <c r="BM1859" s="17"/>
      <c r="BN1859" s="15"/>
      <c r="BO1859" s="15"/>
      <c r="BP1859" s="22"/>
      <c r="BQ1859" s="15"/>
      <c r="BR1859" s="15"/>
      <c r="BS1859" s="15"/>
      <c r="BT1859" s="15"/>
      <c r="BU1859" s="15"/>
      <c r="BV1859" s="15"/>
      <c r="BW1859" s="15"/>
      <c r="BX1859" s="15"/>
      <c r="BY1859" s="15"/>
      <c r="BZ1859" s="15"/>
      <c r="CA1859" s="15"/>
      <c r="CB1859" s="15"/>
      <c r="CC1859" s="15"/>
      <c r="CD1859" s="15"/>
      <c r="CE1859" s="15"/>
      <c r="CF1859" s="15"/>
      <c r="CG1859" s="15"/>
      <c r="CH1859" s="15"/>
      <c r="CI1859" s="15"/>
      <c r="CJ1859" s="15"/>
    </row>
    <row r="1860" spans="1:88" ht="12.75">
      <c r="A1860" s="25" t="s">
        <v>11938</v>
      </c>
      <c r="B1860" s="15" t="s">
        <v>11939</v>
      </c>
      <c r="C1860" s="15" t="s">
        <v>58</v>
      </c>
      <c r="D1860" s="16">
        <v>2014</v>
      </c>
      <c r="E1860" s="15" t="s">
        <v>128</v>
      </c>
      <c r="F1860" s="26"/>
      <c r="G1860" s="26" t="s">
        <v>129</v>
      </c>
      <c r="H1860" s="26" t="s">
        <v>129</v>
      </c>
      <c r="I1860" s="15" t="s">
        <v>129</v>
      </c>
      <c r="J1860" s="26"/>
      <c r="K1860" s="17">
        <f t="shared" si="262"/>
        <v>0</v>
      </c>
      <c r="L1860" s="15"/>
      <c r="M1860" s="15"/>
      <c r="N1860" s="15"/>
      <c r="O1860" s="15"/>
      <c r="P1860" s="15"/>
      <c r="Q1860" s="15"/>
      <c r="R1860" s="15"/>
      <c r="S1860" s="19"/>
      <c r="T1860" s="15"/>
      <c r="U1860" s="17"/>
      <c r="V1860" s="15"/>
      <c r="W1860" s="15"/>
      <c r="X1860" s="15" t="s">
        <v>404</v>
      </c>
      <c r="Y1860" s="15" t="s">
        <v>11940</v>
      </c>
      <c r="AB1860" s="20"/>
      <c r="AC1860" s="36" t="s">
        <v>11941</v>
      </c>
      <c r="AD1860" s="36" t="s">
        <v>11942</v>
      </c>
      <c r="AE1860" s="25"/>
      <c r="AF1860" s="36" t="s">
        <v>11943</v>
      </c>
      <c r="AG1860" s="22">
        <f t="shared" si="279"/>
        <v>0.41935483870967744</v>
      </c>
      <c r="AH1860" s="15"/>
      <c r="AI1860" s="17"/>
      <c r="AJ1860" s="17"/>
      <c r="AK1860" s="17" t="e">
        <f>VLOOKUP(A1860,'[1]Deals (Exits)'!B:B,1,FALSE)</f>
        <v>#N/A</v>
      </c>
      <c r="AL1860" s="23"/>
      <c r="AM1860" s="17"/>
      <c r="AN1860" s="17"/>
      <c r="AO1860" s="17"/>
      <c r="AP1860" s="17"/>
      <c r="AQ1860" s="18"/>
      <c r="AR1860" s="18"/>
      <c r="AS1860" s="17"/>
      <c r="AT1860" s="17"/>
      <c r="AU1860" s="18"/>
      <c r="AV1860" s="17"/>
      <c r="AW1860" s="17"/>
      <c r="AX1860" s="17"/>
      <c r="AY1860" s="17"/>
      <c r="AZ1860" s="17"/>
      <c r="BA1860" s="17"/>
      <c r="BB1860" s="17"/>
      <c r="BC1860" s="17"/>
      <c r="BD1860" s="17"/>
      <c r="BE1860" s="17"/>
      <c r="BF1860" s="17"/>
      <c r="BG1860" s="17"/>
      <c r="BH1860" s="17"/>
      <c r="BI1860" s="17"/>
      <c r="BJ1860" s="17"/>
      <c r="BK1860" s="17"/>
      <c r="BL1860" s="17"/>
      <c r="BM1860" s="17"/>
      <c r="BN1860" s="15"/>
      <c r="BO1860" s="15"/>
      <c r="BP1860" s="22"/>
      <c r="BQ1860" s="15"/>
      <c r="BR1860" s="15"/>
      <c r="BS1860" s="15"/>
      <c r="BT1860" s="15"/>
      <c r="BU1860" s="15"/>
      <c r="BV1860" s="15"/>
      <c r="BW1860" s="15"/>
      <c r="BX1860" s="15"/>
      <c r="BY1860" s="15"/>
      <c r="BZ1860" s="15"/>
      <c r="CA1860" s="15"/>
      <c r="CB1860" s="15"/>
      <c r="CC1860" s="15"/>
      <c r="CD1860" s="15"/>
      <c r="CE1860" s="15"/>
      <c r="CF1860" s="15"/>
      <c r="CG1860" s="15"/>
      <c r="CH1860" s="15"/>
      <c r="CI1860" s="15"/>
      <c r="CJ1860" s="15"/>
    </row>
    <row r="1861" spans="1:88" ht="12.75">
      <c r="A1861" s="74" t="s">
        <v>11944</v>
      </c>
      <c r="B1861" s="15" t="s">
        <v>11945</v>
      </c>
      <c r="C1861" s="15" t="s">
        <v>58</v>
      </c>
      <c r="D1861" s="16">
        <v>2013</v>
      </c>
      <c r="E1861" s="15" t="s">
        <v>128</v>
      </c>
      <c r="F1861" s="26"/>
      <c r="G1861" s="26" t="s">
        <v>129</v>
      </c>
      <c r="H1861" s="26" t="s">
        <v>129</v>
      </c>
      <c r="I1861" s="15" t="s">
        <v>129</v>
      </c>
      <c r="J1861" s="26"/>
      <c r="K1861" s="17">
        <f t="shared" si="262"/>
        <v>0</v>
      </c>
      <c r="L1861" s="15"/>
      <c r="M1861" s="15"/>
      <c r="N1861" s="15"/>
      <c r="O1861" s="15"/>
      <c r="P1861" s="15"/>
      <c r="Q1861" s="15"/>
      <c r="R1861" s="15"/>
      <c r="S1861" s="19"/>
      <c r="T1861" s="15"/>
      <c r="U1861" s="17"/>
      <c r="V1861" s="15"/>
      <c r="W1861" s="15"/>
      <c r="X1861" s="15" t="s">
        <v>256</v>
      </c>
      <c r="Y1861" s="15" t="s">
        <v>11885</v>
      </c>
      <c r="AB1861" s="20"/>
      <c r="AC1861" s="36" t="s">
        <v>11946</v>
      </c>
      <c r="AD1861" s="36" t="s">
        <v>11947</v>
      </c>
      <c r="AE1861" s="25"/>
      <c r="AF1861" s="36" t="s">
        <v>11948</v>
      </c>
      <c r="AG1861" s="22">
        <f t="shared" si="279"/>
        <v>0.41935483870967744</v>
      </c>
      <c r="AH1861" s="15"/>
      <c r="AI1861" s="17"/>
      <c r="AJ1861" s="17"/>
      <c r="AK1861" s="17" t="e">
        <f>VLOOKUP(A1861,'[1]Deals (Exits)'!B:B,1,FALSE)</f>
        <v>#N/A</v>
      </c>
      <c r="AL1861" s="23"/>
      <c r="AM1861" s="17"/>
      <c r="AN1861" s="17"/>
      <c r="AO1861" s="17"/>
      <c r="AP1861" s="17"/>
      <c r="AQ1861" s="18"/>
      <c r="AR1861" s="18"/>
      <c r="AS1861" s="17"/>
      <c r="AT1861" s="17"/>
      <c r="AU1861" s="18"/>
      <c r="AV1861" s="17"/>
      <c r="AW1861" s="17"/>
      <c r="AX1861" s="17"/>
      <c r="AY1861" s="17"/>
      <c r="AZ1861" s="17"/>
      <c r="BA1861" s="17"/>
      <c r="BB1861" s="17"/>
      <c r="BC1861" s="17"/>
      <c r="BD1861" s="17"/>
      <c r="BE1861" s="17"/>
      <c r="BF1861" s="17"/>
      <c r="BG1861" s="17"/>
      <c r="BH1861" s="17"/>
      <c r="BI1861" s="17"/>
      <c r="BJ1861" s="17"/>
      <c r="BK1861" s="17"/>
      <c r="BL1861" s="17"/>
      <c r="BM1861" s="17"/>
      <c r="BN1861" s="15"/>
      <c r="BO1861" s="15"/>
      <c r="BP1861" s="22"/>
      <c r="BQ1861" s="15"/>
      <c r="BR1861" s="15"/>
      <c r="BS1861" s="15"/>
      <c r="BT1861" s="15"/>
      <c r="BU1861" s="15"/>
      <c r="BV1861" s="15"/>
      <c r="BW1861" s="15"/>
      <c r="BX1861" s="15"/>
      <c r="BY1861" s="15"/>
      <c r="BZ1861" s="15"/>
      <c r="CA1861" s="15"/>
      <c r="CB1861" s="15"/>
      <c r="CC1861" s="15"/>
      <c r="CD1861" s="15"/>
      <c r="CE1861" s="15"/>
      <c r="CF1861" s="15"/>
      <c r="CG1861" s="15"/>
      <c r="CH1861" s="15"/>
      <c r="CI1861" s="15"/>
      <c r="CJ1861" s="15"/>
    </row>
    <row r="1862" spans="1:88" ht="12.75">
      <c r="A1862" s="74" t="s">
        <v>11949</v>
      </c>
      <c r="B1862" s="15" t="s">
        <v>11950</v>
      </c>
      <c r="C1862" s="15" t="s">
        <v>58</v>
      </c>
      <c r="D1862" s="16">
        <v>2017</v>
      </c>
      <c r="E1862" s="15" t="s">
        <v>128</v>
      </c>
      <c r="F1862" s="26"/>
      <c r="G1862" s="26" t="s">
        <v>129</v>
      </c>
      <c r="H1862" s="26" t="s">
        <v>129</v>
      </c>
      <c r="I1862" s="15" t="s">
        <v>129</v>
      </c>
      <c r="J1862" s="26"/>
      <c r="K1862" s="17">
        <f t="shared" si="262"/>
        <v>0</v>
      </c>
      <c r="L1862" s="15"/>
      <c r="M1862" s="15"/>
      <c r="N1862" s="15"/>
      <c r="O1862" s="15"/>
      <c r="P1862" s="15"/>
      <c r="Q1862" s="15"/>
      <c r="R1862" s="15"/>
      <c r="S1862" s="19"/>
      <c r="T1862" s="15"/>
      <c r="U1862" s="17"/>
      <c r="V1862" s="15"/>
      <c r="W1862" s="15"/>
      <c r="X1862" s="15" t="s">
        <v>256</v>
      </c>
      <c r="Y1862" s="15" t="s">
        <v>11885</v>
      </c>
      <c r="AB1862" s="20"/>
      <c r="AC1862" s="25" t="s">
        <v>11951</v>
      </c>
      <c r="AD1862" s="15"/>
      <c r="AE1862" s="15"/>
      <c r="AF1862" s="15"/>
      <c r="AG1862" s="22">
        <f t="shared" si="279"/>
        <v>0.35483870967741937</v>
      </c>
      <c r="AH1862" s="15"/>
      <c r="AI1862" s="17"/>
      <c r="AJ1862" s="17"/>
      <c r="AK1862" s="17" t="e">
        <f>VLOOKUP(A1862,'[1]Deals (Exits)'!B:B,1,FALSE)</f>
        <v>#N/A</v>
      </c>
      <c r="AL1862" s="23"/>
      <c r="AM1862" s="17"/>
      <c r="AN1862" s="17"/>
      <c r="AO1862" s="17"/>
      <c r="AP1862" s="17"/>
      <c r="AQ1862" s="18"/>
      <c r="AR1862" s="18"/>
      <c r="AS1862" s="17"/>
      <c r="AT1862" s="17"/>
      <c r="AU1862" s="18"/>
      <c r="AV1862" s="17"/>
      <c r="AW1862" s="17"/>
      <c r="AX1862" s="17"/>
      <c r="AY1862" s="17"/>
      <c r="AZ1862" s="17"/>
      <c r="BA1862" s="17"/>
      <c r="BB1862" s="17"/>
      <c r="BC1862" s="17"/>
      <c r="BD1862" s="17"/>
      <c r="BE1862" s="17"/>
      <c r="BF1862" s="17"/>
      <c r="BG1862" s="17"/>
      <c r="BH1862" s="17"/>
      <c r="BI1862" s="17"/>
      <c r="BJ1862" s="17"/>
      <c r="BK1862" s="17"/>
      <c r="BL1862" s="17"/>
      <c r="BM1862" s="17"/>
      <c r="BN1862" s="15"/>
      <c r="BO1862" s="15"/>
      <c r="BP1862" s="22"/>
      <c r="BQ1862" s="15"/>
      <c r="BR1862" s="15"/>
      <c r="BS1862" s="15"/>
      <c r="BT1862" s="15"/>
      <c r="BU1862" s="15"/>
      <c r="BV1862" s="15"/>
      <c r="BW1862" s="15"/>
      <c r="BX1862" s="15"/>
      <c r="BY1862" s="15"/>
      <c r="BZ1862" s="15"/>
      <c r="CA1862" s="15"/>
      <c r="CB1862" s="15"/>
      <c r="CC1862" s="15"/>
      <c r="CD1862" s="15"/>
      <c r="CE1862" s="15"/>
      <c r="CF1862" s="15"/>
      <c r="CG1862" s="15"/>
      <c r="CH1862" s="15"/>
      <c r="CI1862" s="15"/>
      <c r="CJ1862" s="15"/>
    </row>
    <row r="1863" spans="1:88" ht="12.75">
      <c r="A1863" s="74" t="s">
        <v>11952</v>
      </c>
      <c r="B1863" s="15" t="s">
        <v>11953</v>
      </c>
      <c r="C1863" s="15" t="s">
        <v>58</v>
      </c>
      <c r="D1863" s="16">
        <v>2016</v>
      </c>
      <c r="E1863" s="15" t="s">
        <v>128</v>
      </c>
      <c r="F1863" s="26"/>
      <c r="G1863" s="26" t="s">
        <v>129</v>
      </c>
      <c r="H1863" s="26" t="s">
        <v>129</v>
      </c>
      <c r="I1863" s="15" t="s">
        <v>129</v>
      </c>
      <c r="J1863" s="26"/>
      <c r="K1863" s="17">
        <f t="shared" si="262"/>
        <v>0</v>
      </c>
      <c r="L1863" s="15"/>
      <c r="M1863" s="15"/>
      <c r="N1863" s="15"/>
      <c r="O1863" s="15"/>
      <c r="P1863" s="15"/>
      <c r="Q1863" s="15"/>
      <c r="R1863" s="15"/>
      <c r="S1863" s="19"/>
      <c r="T1863" s="15"/>
      <c r="U1863" s="17"/>
      <c r="V1863" s="15"/>
      <c r="W1863" s="15"/>
      <c r="X1863" s="15" t="s">
        <v>191</v>
      </c>
      <c r="Y1863" s="15"/>
      <c r="AB1863" s="20"/>
      <c r="AC1863" s="36" t="s">
        <v>11954</v>
      </c>
      <c r="AD1863" s="36" t="s">
        <v>11955</v>
      </c>
      <c r="AE1863" s="36" t="s">
        <v>11956</v>
      </c>
      <c r="AF1863" s="36" t="s">
        <v>11957</v>
      </c>
      <c r="AG1863" s="22">
        <f t="shared" si="279"/>
        <v>0.41935483870967744</v>
      </c>
      <c r="AH1863" s="15"/>
      <c r="AI1863" s="17"/>
      <c r="AJ1863" s="17"/>
      <c r="AK1863" s="17" t="e">
        <f>VLOOKUP(A1863,'[1]Deals (Exits)'!B:B,1,FALSE)</f>
        <v>#N/A</v>
      </c>
      <c r="AL1863" s="23"/>
      <c r="AM1863" s="17"/>
      <c r="AN1863" s="17"/>
      <c r="AO1863" s="17"/>
      <c r="AP1863" s="17"/>
      <c r="AQ1863" s="18"/>
      <c r="AR1863" s="18"/>
      <c r="AS1863" s="17"/>
      <c r="AT1863" s="17"/>
      <c r="AU1863" s="18"/>
      <c r="AV1863" s="17"/>
      <c r="AW1863" s="17"/>
      <c r="AX1863" s="17"/>
      <c r="AY1863" s="17"/>
      <c r="AZ1863" s="17"/>
      <c r="BA1863" s="17"/>
      <c r="BB1863" s="17"/>
      <c r="BC1863" s="17"/>
      <c r="BD1863" s="17"/>
      <c r="BE1863" s="17"/>
      <c r="BF1863" s="17"/>
      <c r="BG1863" s="17"/>
      <c r="BH1863" s="17"/>
      <c r="BI1863" s="17"/>
      <c r="BJ1863" s="17"/>
      <c r="BK1863" s="17"/>
      <c r="BL1863" s="17"/>
      <c r="BM1863" s="17"/>
      <c r="BN1863" s="15"/>
      <c r="BO1863" s="15"/>
      <c r="BP1863" s="22"/>
      <c r="BQ1863" s="15"/>
      <c r="BR1863" s="15"/>
      <c r="BS1863" s="15"/>
      <c r="BT1863" s="15"/>
      <c r="BU1863" s="15"/>
      <c r="BV1863" s="15"/>
      <c r="BW1863" s="15"/>
      <c r="BX1863" s="15"/>
      <c r="BY1863" s="15"/>
      <c r="BZ1863" s="15"/>
      <c r="CA1863" s="15"/>
      <c r="CB1863" s="15"/>
      <c r="CC1863" s="15"/>
      <c r="CD1863" s="15"/>
      <c r="CE1863" s="15"/>
      <c r="CF1863" s="15"/>
      <c r="CG1863" s="15"/>
      <c r="CH1863" s="15"/>
      <c r="CI1863" s="15"/>
      <c r="CJ1863" s="15"/>
    </row>
    <row r="1864" spans="1:88" ht="12.75">
      <c r="A1864" s="74" t="s">
        <v>11958</v>
      </c>
      <c r="B1864" s="15" t="s">
        <v>11959</v>
      </c>
      <c r="C1864" s="15" t="s">
        <v>58</v>
      </c>
      <c r="D1864" s="16">
        <v>2017</v>
      </c>
      <c r="E1864" s="15" t="s">
        <v>128</v>
      </c>
      <c r="F1864" s="26"/>
      <c r="G1864" s="26" t="s">
        <v>129</v>
      </c>
      <c r="H1864" s="26" t="s">
        <v>129</v>
      </c>
      <c r="I1864" s="15" t="s">
        <v>129</v>
      </c>
      <c r="J1864" s="26"/>
      <c r="K1864" s="17">
        <f t="shared" si="262"/>
        <v>0</v>
      </c>
      <c r="L1864" s="15"/>
      <c r="M1864" s="15"/>
      <c r="N1864" s="15"/>
      <c r="O1864" s="15"/>
      <c r="P1864" s="15"/>
      <c r="Q1864" s="15"/>
      <c r="R1864" s="15"/>
      <c r="S1864" s="19"/>
      <c r="T1864" s="15"/>
      <c r="U1864" s="17"/>
      <c r="V1864" s="15" t="s">
        <v>11960</v>
      </c>
      <c r="W1864" s="15"/>
      <c r="X1864" s="15" t="s">
        <v>64</v>
      </c>
      <c r="Y1864" s="15"/>
      <c r="AB1864" s="32">
        <v>43506</v>
      </c>
      <c r="AC1864" s="21" t="s">
        <v>11961</v>
      </c>
      <c r="AD1864" s="21" t="s">
        <v>11962</v>
      </c>
      <c r="AE1864" s="21" t="s">
        <v>11963</v>
      </c>
      <c r="AF1864" s="21" t="s">
        <v>11964</v>
      </c>
      <c r="AG1864" s="22">
        <f t="shared" si="279"/>
        <v>0.4838709677419355</v>
      </c>
      <c r="AH1864" s="15"/>
      <c r="AI1864" s="17"/>
      <c r="AJ1864" s="17"/>
      <c r="AK1864" s="17" t="e">
        <f>VLOOKUP(A1864,'[1]Deals (Exits)'!B:B,1,FALSE)</f>
        <v>#N/A</v>
      </c>
      <c r="AL1864" s="23"/>
      <c r="AM1864" s="17"/>
      <c r="AN1864" s="17"/>
      <c r="AO1864" s="17"/>
      <c r="AP1864" s="17"/>
      <c r="AQ1864" s="18"/>
      <c r="AR1864" s="18"/>
      <c r="AS1864" s="17"/>
      <c r="AT1864" s="17"/>
      <c r="AU1864" s="18"/>
      <c r="AV1864" s="17"/>
      <c r="AW1864" s="17"/>
      <c r="AX1864" s="17"/>
      <c r="AY1864" s="17"/>
      <c r="AZ1864" s="17"/>
      <c r="BA1864" s="17"/>
      <c r="BB1864" s="17"/>
      <c r="BC1864" s="17"/>
      <c r="BD1864" s="17"/>
      <c r="BE1864" s="17"/>
      <c r="BF1864" s="17"/>
      <c r="BG1864" s="17"/>
      <c r="BH1864" s="17"/>
      <c r="BI1864" s="17"/>
      <c r="BJ1864" s="17"/>
      <c r="BK1864" s="17"/>
      <c r="BL1864" s="17"/>
      <c r="BM1864" s="17"/>
      <c r="BN1864" s="15"/>
      <c r="BO1864" s="15"/>
      <c r="BP1864" s="22"/>
      <c r="BQ1864" s="15"/>
      <c r="BR1864" s="15"/>
      <c r="BS1864" s="15"/>
      <c r="BT1864" s="15"/>
      <c r="BU1864" s="15"/>
      <c r="BV1864" s="15"/>
      <c r="BW1864" s="15"/>
      <c r="BX1864" s="15"/>
      <c r="BY1864" s="15"/>
      <c r="BZ1864" s="15"/>
      <c r="CA1864" s="15"/>
      <c r="CB1864" s="15"/>
      <c r="CC1864" s="15"/>
      <c r="CD1864" s="15"/>
      <c r="CE1864" s="15"/>
      <c r="CF1864" s="15"/>
      <c r="CG1864" s="15"/>
      <c r="CH1864" s="15"/>
      <c r="CI1864" s="15"/>
      <c r="CJ1864" s="15"/>
    </row>
    <row r="1865" spans="1:88" ht="12.75">
      <c r="A1865" s="74" t="s">
        <v>11965</v>
      </c>
      <c r="B1865" s="15" t="s">
        <v>11966</v>
      </c>
      <c r="C1865" s="15" t="s">
        <v>58</v>
      </c>
      <c r="D1865" s="16">
        <v>2017</v>
      </c>
      <c r="E1865" s="15" t="s">
        <v>128</v>
      </c>
      <c r="F1865" s="26"/>
      <c r="G1865" s="26" t="s">
        <v>129</v>
      </c>
      <c r="H1865" s="26" t="s">
        <v>129</v>
      </c>
      <c r="I1865" s="15" t="s">
        <v>129</v>
      </c>
      <c r="J1865" s="26"/>
      <c r="K1865" s="17">
        <f t="shared" si="262"/>
        <v>0</v>
      </c>
      <c r="L1865" s="15"/>
      <c r="M1865" s="15"/>
      <c r="N1865" s="15"/>
      <c r="O1865" s="15"/>
      <c r="P1865" s="15"/>
      <c r="Q1865" s="15"/>
      <c r="R1865" s="15"/>
      <c r="S1865" s="19"/>
      <c r="T1865" s="15"/>
      <c r="U1865" s="17"/>
      <c r="V1865" s="15" t="s">
        <v>11967</v>
      </c>
      <c r="W1865" s="15"/>
      <c r="X1865" s="15" t="s">
        <v>64</v>
      </c>
      <c r="Y1865" s="15"/>
      <c r="AB1865" s="20" t="s">
        <v>333</v>
      </c>
      <c r="AC1865" s="21" t="s">
        <v>11968</v>
      </c>
      <c r="AD1865" s="21" t="s">
        <v>11969</v>
      </c>
      <c r="AE1865" s="21" t="s">
        <v>11970</v>
      </c>
      <c r="AF1865" s="21" t="s">
        <v>11971</v>
      </c>
      <c r="AG1865" s="22">
        <f t="shared" si="279"/>
        <v>0.4838709677419355</v>
      </c>
      <c r="AH1865" s="15"/>
      <c r="AI1865" s="17"/>
      <c r="AJ1865" s="17"/>
      <c r="AK1865" s="17" t="e">
        <f>VLOOKUP(A1865,'[1]Deals (Exits)'!B:B,1,FALSE)</f>
        <v>#N/A</v>
      </c>
      <c r="AL1865" s="23"/>
      <c r="AM1865" s="17"/>
      <c r="AN1865" s="17"/>
      <c r="AO1865" s="17"/>
      <c r="AP1865" s="17"/>
      <c r="AQ1865" s="18"/>
      <c r="AR1865" s="18"/>
      <c r="AS1865" s="17"/>
      <c r="AT1865" s="17"/>
      <c r="AU1865" s="18"/>
      <c r="AV1865" s="17"/>
      <c r="AW1865" s="17"/>
      <c r="AX1865" s="17"/>
      <c r="AY1865" s="17"/>
      <c r="AZ1865" s="17"/>
      <c r="BA1865" s="17"/>
      <c r="BB1865" s="17"/>
      <c r="BC1865" s="17"/>
      <c r="BD1865" s="17"/>
      <c r="BE1865" s="17"/>
      <c r="BF1865" s="17"/>
      <c r="BG1865" s="17"/>
      <c r="BH1865" s="17"/>
      <c r="BI1865" s="17"/>
      <c r="BJ1865" s="17"/>
      <c r="BK1865" s="17"/>
      <c r="BL1865" s="17"/>
      <c r="BM1865" s="17"/>
      <c r="BN1865" s="15"/>
      <c r="BO1865" s="15"/>
      <c r="BP1865" s="22"/>
      <c r="BQ1865" s="15"/>
      <c r="BR1865" s="15"/>
      <c r="BS1865" s="15"/>
      <c r="BT1865" s="15"/>
      <c r="BU1865" s="15"/>
      <c r="BV1865" s="15"/>
      <c r="BW1865" s="15"/>
      <c r="BX1865" s="15"/>
      <c r="BY1865" s="15"/>
      <c r="BZ1865" s="15"/>
      <c r="CA1865" s="15"/>
      <c r="CB1865" s="15"/>
      <c r="CC1865" s="15"/>
      <c r="CD1865" s="15"/>
      <c r="CE1865" s="15"/>
      <c r="CF1865" s="15"/>
      <c r="CG1865" s="15"/>
      <c r="CH1865" s="15"/>
      <c r="CI1865" s="15"/>
      <c r="CJ1865" s="15"/>
    </row>
    <row r="1866" spans="1:88" ht="12.75">
      <c r="A1866" s="74" t="s">
        <v>11972</v>
      </c>
      <c r="B1866" s="15" t="s">
        <v>11973</v>
      </c>
      <c r="C1866" s="15" t="s">
        <v>58</v>
      </c>
      <c r="D1866" s="16">
        <v>2018</v>
      </c>
      <c r="E1866" s="15" t="s">
        <v>128</v>
      </c>
      <c r="F1866" s="26"/>
      <c r="G1866" s="26" t="s">
        <v>129</v>
      </c>
      <c r="H1866" s="26" t="s">
        <v>129</v>
      </c>
      <c r="I1866" s="15" t="s">
        <v>129</v>
      </c>
      <c r="J1866" s="26"/>
      <c r="K1866" s="17">
        <f t="shared" si="262"/>
        <v>0</v>
      </c>
      <c r="L1866" s="15"/>
      <c r="M1866" s="15"/>
      <c r="N1866" s="15"/>
      <c r="O1866" s="15"/>
      <c r="P1866" s="15"/>
      <c r="Q1866" s="15"/>
      <c r="R1866" s="15"/>
      <c r="S1866" s="19"/>
      <c r="T1866" s="15"/>
      <c r="U1866" s="17"/>
      <c r="V1866" s="15" t="s">
        <v>11974</v>
      </c>
      <c r="W1866" s="15"/>
      <c r="X1866" s="15" t="s">
        <v>294</v>
      </c>
      <c r="Y1866" s="15"/>
      <c r="AB1866" s="32">
        <v>43506</v>
      </c>
      <c r="AC1866" s="21" t="s">
        <v>11975</v>
      </c>
      <c r="AD1866" s="21" t="s">
        <v>11976</v>
      </c>
      <c r="AE1866" s="21" t="s">
        <v>11977</v>
      </c>
      <c r="AF1866" s="21" t="s">
        <v>11978</v>
      </c>
      <c r="AG1866" s="22">
        <f t="shared" si="279"/>
        <v>0.4838709677419355</v>
      </c>
      <c r="AH1866" s="15"/>
      <c r="AI1866" s="17"/>
      <c r="AJ1866" s="17"/>
      <c r="AK1866" s="17" t="e">
        <f>VLOOKUP(A1866,'[1]Deals (Exits)'!B:B,1,FALSE)</f>
        <v>#N/A</v>
      </c>
      <c r="AL1866" s="23"/>
      <c r="AM1866" s="17"/>
      <c r="AN1866" s="17"/>
      <c r="AO1866" s="17"/>
      <c r="AP1866" s="17"/>
      <c r="AQ1866" s="18"/>
      <c r="AR1866" s="18"/>
      <c r="AS1866" s="17"/>
      <c r="AT1866" s="17"/>
      <c r="AU1866" s="18"/>
      <c r="AV1866" s="17"/>
      <c r="AW1866" s="17"/>
      <c r="AX1866" s="17"/>
      <c r="AY1866" s="17"/>
      <c r="AZ1866" s="17"/>
      <c r="BA1866" s="17"/>
      <c r="BB1866" s="17"/>
      <c r="BC1866" s="17"/>
      <c r="BD1866" s="17"/>
      <c r="BE1866" s="17"/>
      <c r="BF1866" s="17"/>
      <c r="BG1866" s="17"/>
      <c r="BH1866" s="17"/>
      <c r="BI1866" s="17"/>
      <c r="BJ1866" s="17"/>
      <c r="BK1866" s="17"/>
      <c r="BL1866" s="17"/>
      <c r="BM1866" s="17"/>
      <c r="BN1866" s="15"/>
      <c r="BO1866" s="15"/>
      <c r="BP1866" s="22"/>
      <c r="BQ1866" s="15"/>
      <c r="BR1866" s="15"/>
      <c r="BS1866" s="15"/>
      <c r="BT1866" s="15"/>
      <c r="BU1866" s="15"/>
      <c r="BV1866" s="15"/>
      <c r="BW1866" s="15"/>
      <c r="BX1866" s="15"/>
      <c r="BY1866" s="15"/>
      <c r="BZ1866" s="15"/>
      <c r="CA1866" s="15"/>
      <c r="CB1866" s="15"/>
      <c r="CC1866" s="15"/>
      <c r="CD1866" s="15"/>
      <c r="CE1866" s="15"/>
      <c r="CF1866" s="15"/>
      <c r="CG1866" s="15"/>
      <c r="CH1866" s="15"/>
      <c r="CI1866" s="15"/>
      <c r="CJ1866" s="15"/>
    </row>
    <row r="1867" spans="1:88" ht="12.75">
      <c r="A1867" s="74" t="s">
        <v>11979</v>
      </c>
      <c r="B1867" s="15" t="s">
        <v>11980</v>
      </c>
      <c r="C1867" s="15" t="s">
        <v>58</v>
      </c>
      <c r="D1867" s="16">
        <v>2017</v>
      </c>
      <c r="E1867" s="15" t="s">
        <v>128</v>
      </c>
      <c r="F1867" s="26"/>
      <c r="G1867" s="26" t="s">
        <v>129</v>
      </c>
      <c r="H1867" s="26" t="s">
        <v>129</v>
      </c>
      <c r="I1867" s="15" t="s">
        <v>129</v>
      </c>
      <c r="J1867" s="26"/>
      <c r="K1867" s="17">
        <f t="shared" si="262"/>
        <v>0</v>
      </c>
      <c r="L1867" s="15"/>
      <c r="M1867" s="15"/>
      <c r="N1867" s="15"/>
      <c r="O1867" s="15"/>
      <c r="P1867" s="15"/>
      <c r="Q1867" s="15"/>
      <c r="R1867" s="15"/>
      <c r="S1867" s="19"/>
      <c r="T1867" s="15"/>
      <c r="U1867" s="17"/>
      <c r="V1867" s="15" t="s">
        <v>11981</v>
      </c>
      <c r="W1867" s="15"/>
      <c r="X1867" s="15" t="s">
        <v>4513</v>
      </c>
      <c r="Y1867" s="15"/>
      <c r="AB1867" s="20" t="s">
        <v>286</v>
      </c>
      <c r="AC1867" s="21" t="s">
        <v>11982</v>
      </c>
      <c r="AD1867" s="21" t="s">
        <v>11983</v>
      </c>
      <c r="AE1867" s="21" t="s">
        <v>11984</v>
      </c>
      <c r="AF1867" s="21" t="s">
        <v>11985</v>
      </c>
      <c r="AG1867" s="22">
        <f t="shared" si="279"/>
        <v>0.4838709677419355</v>
      </c>
      <c r="AH1867" s="15"/>
      <c r="AI1867" s="17"/>
      <c r="AJ1867" s="17"/>
      <c r="AK1867" s="17" t="e">
        <f>VLOOKUP(A1867,'[1]Deals (Exits)'!B:B,1,FALSE)</f>
        <v>#N/A</v>
      </c>
      <c r="AL1867" s="23"/>
      <c r="AM1867" s="17"/>
      <c r="AN1867" s="17"/>
      <c r="AO1867" s="17"/>
      <c r="AP1867" s="17"/>
      <c r="AQ1867" s="18"/>
      <c r="AR1867" s="18"/>
      <c r="AS1867" s="17"/>
      <c r="AT1867" s="17"/>
      <c r="AU1867" s="18"/>
      <c r="AV1867" s="17"/>
      <c r="AW1867" s="17"/>
      <c r="AX1867" s="17"/>
      <c r="AY1867" s="17"/>
      <c r="AZ1867" s="17"/>
      <c r="BA1867" s="17"/>
      <c r="BB1867" s="17"/>
      <c r="BC1867" s="17"/>
      <c r="BD1867" s="17"/>
      <c r="BE1867" s="17"/>
      <c r="BF1867" s="17"/>
      <c r="BG1867" s="17"/>
      <c r="BH1867" s="17"/>
      <c r="BI1867" s="17"/>
      <c r="BJ1867" s="17"/>
      <c r="BK1867" s="17"/>
      <c r="BL1867" s="17"/>
      <c r="BM1867" s="17"/>
      <c r="BN1867" s="15"/>
      <c r="BO1867" s="15"/>
      <c r="BP1867" s="22"/>
      <c r="BQ1867" s="15"/>
      <c r="BR1867" s="15"/>
      <c r="BS1867" s="15"/>
      <c r="BT1867" s="15"/>
      <c r="BU1867" s="15"/>
      <c r="BV1867" s="15"/>
      <c r="BW1867" s="15"/>
      <c r="BX1867" s="15"/>
      <c r="BY1867" s="15"/>
      <c r="BZ1867" s="15"/>
      <c r="CA1867" s="15"/>
      <c r="CB1867" s="15"/>
      <c r="CC1867" s="15"/>
      <c r="CD1867" s="15"/>
      <c r="CE1867" s="15"/>
      <c r="CF1867" s="15"/>
      <c r="CG1867" s="15"/>
      <c r="CH1867" s="15"/>
      <c r="CI1867" s="15"/>
      <c r="CJ1867" s="15"/>
    </row>
    <row r="1868" spans="1:88" ht="12.75">
      <c r="A1868" s="74" t="s">
        <v>11986</v>
      </c>
      <c r="B1868" s="15" t="s">
        <v>11987</v>
      </c>
      <c r="C1868" s="15" t="s">
        <v>58</v>
      </c>
      <c r="D1868" s="16">
        <v>2016</v>
      </c>
      <c r="E1868" s="15" t="s">
        <v>128</v>
      </c>
      <c r="F1868" s="26"/>
      <c r="G1868" s="26" t="s">
        <v>129</v>
      </c>
      <c r="H1868" s="26" t="s">
        <v>129</v>
      </c>
      <c r="I1868" s="15" t="s">
        <v>129</v>
      </c>
      <c r="J1868" s="26"/>
      <c r="K1868" s="17">
        <f t="shared" si="262"/>
        <v>0</v>
      </c>
      <c r="L1868" s="15"/>
      <c r="M1868" s="15"/>
      <c r="N1868" s="15"/>
      <c r="O1868" s="15"/>
      <c r="P1868" s="15"/>
      <c r="Q1868" s="15"/>
      <c r="R1868" s="15"/>
      <c r="S1868" s="19"/>
      <c r="T1868" s="15"/>
      <c r="U1868" s="17"/>
      <c r="V1868" s="15" t="s">
        <v>11988</v>
      </c>
      <c r="W1868" s="15"/>
      <c r="X1868" s="15" t="s">
        <v>5334</v>
      </c>
      <c r="Y1868" s="15"/>
      <c r="AB1868" s="20" t="s">
        <v>286</v>
      </c>
      <c r="AC1868" s="21" t="s">
        <v>11989</v>
      </c>
      <c r="AD1868" s="21" t="s">
        <v>11990</v>
      </c>
      <c r="AE1868" s="21" t="s">
        <v>11991</v>
      </c>
      <c r="AF1868" s="21" t="s">
        <v>11992</v>
      </c>
      <c r="AG1868" s="22">
        <f t="shared" si="279"/>
        <v>0.4838709677419355</v>
      </c>
      <c r="AH1868" s="15"/>
      <c r="AI1868" s="17"/>
      <c r="AJ1868" s="17"/>
      <c r="AK1868" s="17" t="e">
        <f>VLOOKUP(A1868,'[1]Deals (Exits)'!B:B,1,FALSE)</f>
        <v>#N/A</v>
      </c>
      <c r="AL1868" s="23"/>
      <c r="AM1868" s="17"/>
      <c r="AN1868" s="17"/>
      <c r="AO1868" s="17"/>
      <c r="AP1868" s="17"/>
      <c r="AQ1868" s="18"/>
      <c r="AR1868" s="18"/>
      <c r="AS1868" s="17"/>
      <c r="AT1868" s="17"/>
      <c r="AU1868" s="18"/>
      <c r="AV1868" s="17"/>
      <c r="AW1868" s="17"/>
      <c r="AX1868" s="17"/>
      <c r="AY1868" s="17"/>
      <c r="AZ1868" s="17"/>
      <c r="BA1868" s="17"/>
      <c r="BB1868" s="17"/>
      <c r="BC1868" s="17"/>
      <c r="BD1868" s="17"/>
      <c r="BE1868" s="17"/>
      <c r="BF1868" s="17"/>
      <c r="BG1868" s="17"/>
      <c r="BH1868" s="17"/>
      <c r="BI1868" s="17"/>
      <c r="BJ1868" s="17"/>
      <c r="BK1868" s="17"/>
      <c r="BL1868" s="17"/>
      <c r="BM1868" s="17"/>
      <c r="BN1868" s="15"/>
      <c r="BO1868" s="15"/>
      <c r="BP1868" s="22"/>
      <c r="BQ1868" s="15"/>
      <c r="BR1868" s="15"/>
      <c r="BS1868" s="15"/>
      <c r="BT1868" s="15"/>
      <c r="BU1868" s="15"/>
      <c r="BV1868" s="15"/>
      <c r="BW1868" s="15"/>
      <c r="BX1868" s="15"/>
      <c r="BY1868" s="15"/>
      <c r="BZ1868" s="15"/>
      <c r="CA1868" s="15"/>
      <c r="CB1868" s="15"/>
      <c r="CC1868" s="15"/>
      <c r="CD1868" s="15"/>
      <c r="CE1868" s="15"/>
      <c r="CF1868" s="15"/>
      <c r="CG1868" s="15"/>
      <c r="CH1868" s="15"/>
      <c r="CI1868" s="15"/>
      <c r="CJ1868" s="15"/>
    </row>
    <row r="1869" spans="1:88" ht="12.75">
      <c r="A1869" s="74" t="s">
        <v>11993</v>
      </c>
      <c r="B1869" s="15" t="s">
        <v>11994</v>
      </c>
      <c r="C1869" s="15" t="s">
        <v>58</v>
      </c>
      <c r="D1869" s="16">
        <v>2018</v>
      </c>
      <c r="E1869" s="15" t="s">
        <v>128</v>
      </c>
      <c r="F1869" s="26"/>
      <c r="G1869" s="26" t="s">
        <v>129</v>
      </c>
      <c r="H1869" s="26" t="s">
        <v>129</v>
      </c>
      <c r="I1869" s="15" t="s">
        <v>129</v>
      </c>
      <c r="J1869" s="26"/>
      <c r="K1869" s="17">
        <f t="shared" si="262"/>
        <v>0</v>
      </c>
      <c r="L1869" s="15"/>
      <c r="M1869" s="15"/>
      <c r="N1869" s="15"/>
      <c r="O1869" s="15"/>
      <c r="P1869" s="15"/>
      <c r="Q1869" s="15"/>
      <c r="R1869" s="15"/>
      <c r="S1869" s="19"/>
      <c r="T1869" s="15"/>
      <c r="U1869" s="17"/>
      <c r="V1869" s="15"/>
      <c r="W1869" s="15"/>
      <c r="X1869" s="15" t="s">
        <v>191</v>
      </c>
      <c r="Y1869" s="15"/>
      <c r="AB1869" s="32">
        <v>43506</v>
      </c>
      <c r="AC1869" s="21" t="s">
        <v>11995</v>
      </c>
      <c r="AD1869" s="21" t="s">
        <v>11996</v>
      </c>
      <c r="AE1869" s="21" t="s">
        <v>11997</v>
      </c>
      <c r="AF1869" s="21" t="s">
        <v>11998</v>
      </c>
      <c r="AG1869" s="22">
        <f t="shared" si="279"/>
        <v>0.45161290322580644</v>
      </c>
      <c r="AH1869" s="15"/>
      <c r="AI1869" s="17"/>
      <c r="AJ1869" s="17"/>
      <c r="AK1869" s="17" t="e">
        <f>VLOOKUP(A1869,'[1]Deals (Exits)'!B:B,1,FALSE)</f>
        <v>#N/A</v>
      </c>
      <c r="AL1869" s="23"/>
      <c r="AM1869" s="17"/>
      <c r="AN1869" s="17"/>
      <c r="AO1869" s="17"/>
      <c r="AP1869" s="17"/>
      <c r="AQ1869" s="18"/>
      <c r="AR1869" s="18"/>
      <c r="AS1869" s="17"/>
      <c r="AT1869" s="17"/>
      <c r="AU1869" s="18"/>
      <c r="AV1869" s="17"/>
      <c r="AW1869" s="17"/>
      <c r="AX1869" s="17"/>
      <c r="AY1869" s="17"/>
      <c r="AZ1869" s="17"/>
      <c r="BA1869" s="17"/>
      <c r="BB1869" s="17"/>
      <c r="BC1869" s="17"/>
      <c r="BD1869" s="17"/>
      <c r="BE1869" s="17"/>
      <c r="BF1869" s="17"/>
      <c r="BG1869" s="17"/>
      <c r="BH1869" s="17"/>
      <c r="BI1869" s="17"/>
      <c r="BJ1869" s="17"/>
      <c r="BK1869" s="17"/>
      <c r="BL1869" s="17"/>
      <c r="BM1869" s="17"/>
      <c r="BN1869" s="15"/>
      <c r="BO1869" s="15"/>
      <c r="BP1869" s="22"/>
      <c r="BQ1869" s="15"/>
      <c r="BR1869" s="15"/>
      <c r="BS1869" s="15"/>
      <c r="BT1869" s="15"/>
      <c r="BU1869" s="15"/>
      <c r="BV1869" s="15"/>
      <c r="BW1869" s="15"/>
      <c r="BX1869" s="15"/>
      <c r="BY1869" s="15"/>
      <c r="BZ1869" s="15"/>
      <c r="CA1869" s="15"/>
      <c r="CB1869" s="15"/>
      <c r="CC1869" s="15"/>
      <c r="CD1869" s="15"/>
      <c r="CE1869" s="15"/>
      <c r="CF1869" s="15"/>
      <c r="CG1869" s="15"/>
      <c r="CH1869" s="15"/>
      <c r="CI1869" s="15"/>
      <c r="CJ1869" s="15"/>
    </row>
    <row r="1870" spans="1:88" ht="12.75">
      <c r="A1870" s="74" t="s">
        <v>11999</v>
      </c>
      <c r="B1870" s="15" t="s">
        <v>12000</v>
      </c>
      <c r="C1870" s="15" t="s">
        <v>58</v>
      </c>
      <c r="D1870" s="16">
        <v>2018</v>
      </c>
      <c r="E1870" s="15" t="s">
        <v>128</v>
      </c>
      <c r="F1870" s="26"/>
      <c r="G1870" s="26" t="s">
        <v>129</v>
      </c>
      <c r="H1870" s="26" t="s">
        <v>129</v>
      </c>
      <c r="I1870" s="15" t="s">
        <v>129</v>
      </c>
      <c r="J1870" s="26"/>
      <c r="K1870" s="17">
        <f t="shared" si="262"/>
        <v>0</v>
      </c>
      <c r="L1870" s="15"/>
      <c r="M1870" s="15"/>
      <c r="N1870" s="15"/>
      <c r="O1870" s="15"/>
      <c r="P1870" s="15"/>
      <c r="Q1870" s="15"/>
      <c r="R1870" s="15"/>
      <c r="S1870" s="19"/>
      <c r="T1870" s="15"/>
      <c r="U1870" s="17"/>
      <c r="V1870" s="15" t="s">
        <v>12001</v>
      </c>
      <c r="W1870" s="15"/>
      <c r="X1870" s="15" t="s">
        <v>191</v>
      </c>
      <c r="Y1870" s="15"/>
      <c r="AB1870" s="20" t="s">
        <v>286</v>
      </c>
      <c r="AC1870" s="21" t="s">
        <v>12002</v>
      </c>
      <c r="AD1870" s="15"/>
      <c r="AE1870" s="21" t="s">
        <v>12003</v>
      </c>
      <c r="AF1870" s="21" t="s">
        <v>12004</v>
      </c>
      <c r="AG1870" s="22">
        <f t="shared" si="279"/>
        <v>0.45161290322580644</v>
      </c>
      <c r="AH1870" s="15"/>
      <c r="AI1870" s="17"/>
      <c r="AJ1870" s="17"/>
      <c r="AK1870" s="17" t="e">
        <f>VLOOKUP(A1870,'[1]Deals (Exits)'!B:B,1,FALSE)</f>
        <v>#N/A</v>
      </c>
      <c r="AL1870" s="23"/>
      <c r="AM1870" s="17"/>
      <c r="AN1870" s="17"/>
      <c r="AO1870" s="17"/>
      <c r="AP1870" s="17"/>
      <c r="AQ1870" s="18"/>
      <c r="AR1870" s="18"/>
      <c r="AS1870" s="17"/>
      <c r="AT1870" s="17"/>
      <c r="AU1870" s="18"/>
      <c r="AV1870" s="17"/>
      <c r="AW1870" s="17"/>
      <c r="AX1870" s="17"/>
      <c r="AY1870" s="17"/>
      <c r="AZ1870" s="17"/>
      <c r="BA1870" s="17"/>
      <c r="BB1870" s="17"/>
      <c r="BC1870" s="17"/>
      <c r="BD1870" s="17"/>
      <c r="BE1870" s="17"/>
      <c r="BF1870" s="17"/>
      <c r="BG1870" s="17"/>
      <c r="BH1870" s="17"/>
      <c r="BI1870" s="17"/>
      <c r="BJ1870" s="17"/>
      <c r="BK1870" s="17"/>
      <c r="BL1870" s="17"/>
      <c r="BM1870" s="17"/>
      <c r="BN1870" s="15"/>
      <c r="BO1870" s="15"/>
      <c r="BP1870" s="22"/>
      <c r="BQ1870" s="15"/>
      <c r="BR1870" s="15"/>
      <c r="BS1870" s="15"/>
      <c r="BT1870" s="15"/>
      <c r="BU1870" s="15"/>
      <c r="BV1870" s="15"/>
      <c r="BW1870" s="15"/>
      <c r="BX1870" s="15"/>
      <c r="BY1870" s="15"/>
      <c r="BZ1870" s="15"/>
      <c r="CA1870" s="15"/>
      <c r="CB1870" s="15"/>
      <c r="CC1870" s="15"/>
      <c r="CD1870" s="15"/>
      <c r="CE1870" s="15"/>
      <c r="CF1870" s="15"/>
      <c r="CG1870" s="15"/>
      <c r="CH1870" s="15"/>
      <c r="CI1870" s="15"/>
      <c r="CJ1870" s="15"/>
    </row>
    <row r="1871" spans="1:88" ht="12.75">
      <c r="A1871" s="74" t="s">
        <v>12005</v>
      </c>
      <c r="B1871" s="15" t="s">
        <v>12006</v>
      </c>
      <c r="C1871" s="15" t="s">
        <v>58</v>
      </c>
      <c r="D1871" s="16">
        <v>2014</v>
      </c>
      <c r="E1871" s="15" t="s">
        <v>1893</v>
      </c>
      <c r="F1871" s="26"/>
      <c r="G1871" s="26" t="s">
        <v>129</v>
      </c>
      <c r="H1871" s="26" t="s">
        <v>129</v>
      </c>
      <c r="I1871" s="15" t="s">
        <v>129</v>
      </c>
      <c r="J1871" s="26"/>
      <c r="K1871" s="17">
        <f t="shared" si="262"/>
        <v>0</v>
      </c>
      <c r="L1871" s="15"/>
      <c r="M1871" s="15"/>
      <c r="N1871" s="15"/>
      <c r="O1871" s="15"/>
      <c r="P1871" s="15"/>
      <c r="Q1871" s="15"/>
      <c r="R1871" s="15"/>
      <c r="S1871" s="19"/>
      <c r="T1871" s="15"/>
      <c r="U1871" s="17"/>
      <c r="V1871" s="15" t="s">
        <v>12007</v>
      </c>
      <c r="W1871" s="15"/>
      <c r="X1871" s="15" t="s">
        <v>79</v>
      </c>
      <c r="Y1871" s="15"/>
      <c r="AB1871" s="20" t="s">
        <v>286</v>
      </c>
      <c r="AC1871" s="21" t="s">
        <v>12008</v>
      </c>
      <c r="AD1871" s="21" t="s">
        <v>12009</v>
      </c>
      <c r="AE1871" s="21" t="s">
        <v>12010</v>
      </c>
      <c r="AF1871" s="21" t="s">
        <v>12011</v>
      </c>
      <c r="AG1871" s="22">
        <f t="shared" si="279"/>
        <v>0.4838709677419355</v>
      </c>
      <c r="AH1871" s="15"/>
      <c r="AI1871" s="17"/>
      <c r="AJ1871" s="17"/>
      <c r="AK1871" s="17" t="e">
        <f>VLOOKUP(A1871,'[1]Deals (Exits)'!B:B,1,FALSE)</f>
        <v>#N/A</v>
      </c>
      <c r="AL1871" s="23"/>
      <c r="AM1871" s="17"/>
      <c r="AN1871" s="17"/>
      <c r="AO1871" s="17"/>
      <c r="AP1871" s="17"/>
      <c r="AQ1871" s="18"/>
      <c r="AR1871" s="18"/>
      <c r="AS1871" s="17"/>
      <c r="AT1871" s="17"/>
      <c r="AU1871" s="18"/>
      <c r="AV1871" s="17"/>
      <c r="AW1871" s="17"/>
      <c r="AX1871" s="17"/>
      <c r="AY1871" s="17"/>
      <c r="AZ1871" s="17"/>
      <c r="BA1871" s="17"/>
      <c r="BB1871" s="17"/>
      <c r="BC1871" s="17"/>
      <c r="BD1871" s="17"/>
      <c r="BE1871" s="17"/>
      <c r="BF1871" s="17"/>
      <c r="BG1871" s="17"/>
      <c r="BH1871" s="17"/>
      <c r="BI1871" s="17"/>
      <c r="BJ1871" s="17"/>
      <c r="BK1871" s="17"/>
      <c r="BL1871" s="17"/>
      <c r="BM1871" s="17"/>
      <c r="BN1871" s="15"/>
      <c r="BO1871" s="15"/>
      <c r="BP1871" s="22"/>
      <c r="BQ1871" s="15"/>
      <c r="BR1871" s="15"/>
      <c r="BS1871" s="15"/>
      <c r="BT1871" s="15"/>
      <c r="BU1871" s="15"/>
      <c r="BV1871" s="15"/>
      <c r="BW1871" s="15"/>
      <c r="BX1871" s="15"/>
      <c r="BY1871" s="15"/>
      <c r="BZ1871" s="15"/>
      <c r="CA1871" s="15"/>
      <c r="CB1871" s="15"/>
      <c r="CC1871" s="15"/>
      <c r="CD1871" s="15"/>
      <c r="CE1871" s="15"/>
      <c r="CF1871" s="15"/>
      <c r="CG1871" s="15"/>
      <c r="CH1871" s="15"/>
      <c r="CI1871" s="15"/>
      <c r="CJ1871" s="15"/>
    </row>
    <row r="1872" spans="1:88" ht="12.75">
      <c r="A1872" s="25" t="s">
        <v>12012</v>
      </c>
      <c r="B1872" s="15" t="s">
        <v>12013</v>
      </c>
      <c r="C1872" s="15" t="s">
        <v>58</v>
      </c>
      <c r="D1872" s="16">
        <v>2017</v>
      </c>
      <c r="E1872" s="15" t="s">
        <v>128</v>
      </c>
      <c r="F1872" s="26"/>
      <c r="G1872" s="26" t="s">
        <v>129</v>
      </c>
      <c r="H1872" s="26" t="s">
        <v>129</v>
      </c>
      <c r="I1872" s="15" t="s">
        <v>129</v>
      </c>
      <c r="J1872" s="26"/>
      <c r="K1872" s="17">
        <f t="shared" si="262"/>
        <v>0</v>
      </c>
      <c r="L1872" s="15"/>
      <c r="M1872" s="15"/>
      <c r="N1872" s="15"/>
      <c r="O1872" s="15"/>
      <c r="P1872" s="15"/>
      <c r="Q1872" s="15"/>
      <c r="R1872" s="15"/>
      <c r="S1872" s="19"/>
      <c r="T1872" s="15"/>
      <c r="U1872" s="17"/>
      <c r="V1872" s="15"/>
      <c r="W1872" s="15"/>
      <c r="X1872" s="15" t="s">
        <v>294</v>
      </c>
      <c r="Y1872" s="15"/>
      <c r="AB1872" s="20" t="s">
        <v>286</v>
      </c>
      <c r="AC1872" s="21" t="s">
        <v>12014</v>
      </c>
      <c r="AD1872" s="21" t="s">
        <v>12015</v>
      </c>
      <c r="AE1872" s="21" t="s">
        <v>12016</v>
      </c>
      <c r="AF1872" s="21" t="s">
        <v>12017</v>
      </c>
      <c r="AG1872" s="22">
        <f t="shared" si="279"/>
        <v>0.45161290322580644</v>
      </c>
      <c r="AH1872" s="15"/>
      <c r="AI1872" s="17"/>
      <c r="AJ1872" s="17"/>
      <c r="AK1872" s="17" t="e">
        <f>VLOOKUP(A1872,'[1]Deals (Exits)'!B:B,1,FALSE)</f>
        <v>#N/A</v>
      </c>
      <c r="AL1872" s="23"/>
      <c r="AM1872" s="17"/>
      <c r="AN1872" s="17"/>
      <c r="AO1872" s="17"/>
      <c r="AP1872" s="17"/>
      <c r="AQ1872" s="18"/>
      <c r="AR1872" s="18"/>
      <c r="AS1872" s="17"/>
      <c r="AT1872" s="17"/>
      <c r="AU1872" s="18"/>
      <c r="AV1872" s="17"/>
      <c r="AW1872" s="17"/>
      <c r="AX1872" s="17"/>
      <c r="AY1872" s="17"/>
      <c r="AZ1872" s="17"/>
      <c r="BA1872" s="17"/>
      <c r="BB1872" s="17"/>
      <c r="BC1872" s="17"/>
      <c r="BD1872" s="17"/>
      <c r="BE1872" s="17"/>
      <c r="BF1872" s="17"/>
      <c r="BG1872" s="17"/>
      <c r="BH1872" s="17"/>
      <c r="BI1872" s="17"/>
      <c r="BJ1872" s="17"/>
      <c r="BK1872" s="17"/>
      <c r="BL1872" s="17"/>
      <c r="BM1872" s="17"/>
      <c r="BN1872" s="15"/>
      <c r="BO1872" s="15"/>
      <c r="BP1872" s="22"/>
      <c r="BQ1872" s="15"/>
      <c r="BR1872" s="15"/>
      <c r="BS1872" s="15"/>
      <c r="BT1872" s="15"/>
      <c r="BU1872" s="15"/>
      <c r="BV1872" s="15"/>
      <c r="BW1872" s="15"/>
      <c r="BX1872" s="15"/>
      <c r="BY1872" s="15"/>
      <c r="BZ1872" s="15"/>
      <c r="CA1872" s="15"/>
      <c r="CB1872" s="15"/>
      <c r="CC1872" s="15"/>
      <c r="CD1872" s="15"/>
      <c r="CE1872" s="15"/>
      <c r="CF1872" s="15"/>
      <c r="CG1872" s="15"/>
      <c r="CH1872" s="15"/>
      <c r="CI1872" s="15"/>
      <c r="CJ1872" s="15"/>
    </row>
    <row r="1873" spans="1:88" ht="12.75">
      <c r="A1873" s="75" t="s">
        <v>12018</v>
      </c>
      <c r="B1873" s="15" t="s">
        <v>12019</v>
      </c>
      <c r="C1873" s="15" t="s">
        <v>58</v>
      </c>
      <c r="D1873" s="16">
        <v>2014</v>
      </c>
      <c r="E1873" s="15" t="s">
        <v>128</v>
      </c>
      <c r="F1873" s="26"/>
      <c r="G1873" s="26" t="s">
        <v>129</v>
      </c>
      <c r="H1873" s="26" t="s">
        <v>129</v>
      </c>
      <c r="I1873" s="15" t="s">
        <v>129</v>
      </c>
      <c r="J1873" s="26"/>
      <c r="K1873" s="17">
        <f t="shared" si="262"/>
        <v>0</v>
      </c>
      <c r="L1873" s="15"/>
      <c r="M1873" s="15"/>
      <c r="N1873" s="15"/>
      <c r="O1873" s="15"/>
      <c r="P1873" s="15"/>
      <c r="Q1873" s="15"/>
      <c r="R1873" s="15"/>
      <c r="S1873" s="19"/>
      <c r="T1873" s="15"/>
      <c r="U1873" s="17"/>
      <c r="V1873" s="15" t="s">
        <v>12020</v>
      </c>
      <c r="W1873" s="15"/>
      <c r="X1873" s="15" t="s">
        <v>64</v>
      </c>
      <c r="Y1873" s="15"/>
      <c r="AB1873" s="32">
        <v>43506</v>
      </c>
      <c r="AC1873" s="21" t="s">
        <v>12021</v>
      </c>
      <c r="AD1873" s="21" t="s">
        <v>12022</v>
      </c>
      <c r="AE1873" s="21" t="s">
        <v>12023</v>
      </c>
      <c r="AF1873" s="21" t="s">
        <v>12024</v>
      </c>
      <c r="AG1873" s="22">
        <f t="shared" si="279"/>
        <v>0.4838709677419355</v>
      </c>
      <c r="AH1873" s="15"/>
      <c r="AI1873" s="17"/>
      <c r="AJ1873" s="17"/>
      <c r="AK1873" s="17" t="e">
        <f>VLOOKUP(A1873,'[1]Deals (Exits)'!B:B,1,FALSE)</f>
        <v>#N/A</v>
      </c>
      <c r="AL1873" s="23"/>
      <c r="AM1873" s="17"/>
      <c r="AN1873" s="17"/>
      <c r="AO1873" s="17"/>
      <c r="AP1873" s="17"/>
      <c r="AQ1873" s="18"/>
      <c r="AR1873" s="18"/>
      <c r="AS1873" s="17"/>
      <c r="AT1873" s="17"/>
      <c r="AU1873" s="18"/>
      <c r="AV1873" s="17"/>
      <c r="AW1873" s="17"/>
      <c r="AX1873" s="17"/>
      <c r="AY1873" s="17"/>
      <c r="AZ1873" s="17"/>
      <c r="BA1873" s="17"/>
      <c r="BB1873" s="17"/>
      <c r="BC1873" s="17"/>
      <c r="BD1873" s="17"/>
      <c r="BE1873" s="17"/>
      <c r="BF1873" s="17"/>
      <c r="BG1873" s="17"/>
      <c r="BH1873" s="17"/>
      <c r="BI1873" s="17"/>
      <c r="BJ1873" s="17"/>
      <c r="BK1873" s="17"/>
      <c r="BL1873" s="17"/>
      <c r="BM1873" s="17"/>
      <c r="BN1873" s="15"/>
      <c r="BO1873" s="15"/>
      <c r="BP1873" s="22"/>
      <c r="BQ1873" s="15"/>
      <c r="BR1873" s="15"/>
      <c r="BS1873" s="15"/>
      <c r="BT1873" s="15"/>
      <c r="BU1873" s="15"/>
      <c r="BV1873" s="15"/>
      <c r="BW1873" s="15"/>
      <c r="BX1873" s="15"/>
      <c r="BY1873" s="15"/>
      <c r="BZ1873" s="15"/>
      <c r="CA1873" s="15"/>
      <c r="CB1873" s="15"/>
      <c r="CC1873" s="15"/>
      <c r="CD1873" s="15"/>
      <c r="CE1873" s="15"/>
      <c r="CF1873" s="15"/>
      <c r="CG1873" s="15"/>
      <c r="CH1873" s="15"/>
      <c r="CI1873" s="15"/>
      <c r="CJ1873" s="15"/>
    </row>
    <row r="1874" spans="1:88" ht="12.75">
      <c r="A1874" s="25" t="s">
        <v>12025</v>
      </c>
      <c r="B1874" s="15" t="s">
        <v>12026</v>
      </c>
      <c r="C1874" s="15" t="s">
        <v>58</v>
      </c>
      <c r="D1874" s="16">
        <v>2013</v>
      </c>
      <c r="E1874" s="15" t="s">
        <v>128</v>
      </c>
      <c r="F1874" s="26"/>
      <c r="G1874" s="26" t="s">
        <v>129</v>
      </c>
      <c r="H1874" s="26" t="s">
        <v>129</v>
      </c>
      <c r="I1874" s="15" t="s">
        <v>129</v>
      </c>
      <c r="J1874" s="26"/>
      <c r="K1874" s="17">
        <f t="shared" si="262"/>
        <v>0</v>
      </c>
      <c r="L1874" s="15"/>
      <c r="M1874" s="15"/>
      <c r="N1874" s="15"/>
      <c r="O1874" s="15"/>
      <c r="P1874" s="15"/>
      <c r="Q1874" s="15"/>
      <c r="R1874" s="15"/>
      <c r="S1874" s="19"/>
      <c r="T1874" s="15"/>
      <c r="U1874" s="17"/>
      <c r="V1874" s="15"/>
      <c r="W1874" s="15"/>
      <c r="X1874" s="15" t="s">
        <v>79</v>
      </c>
      <c r="Y1874" s="15"/>
      <c r="AB1874" s="32">
        <v>43506</v>
      </c>
      <c r="AC1874" s="21" t="s">
        <v>12027</v>
      </c>
      <c r="AD1874" s="21" t="s">
        <v>12028</v>
      </c>
      <c r="AE1874" s="21" t="s">
        <v>12029</v>
      </c>
      <c r="AF1874" s="21" t="s">
        <v>12030</v>
      </c>
      <c r="AG1874" s="22">
        <f t="shared" si="279"/>
        <v>0.45161290322580644</v>
      </c>
      <c r="AH1874" s="15"/>
      <c r="AI1874" s="17"/>
      <c r="AJ1874" s="17"/>
      <c r="AK1874" s="17" t="e">
        <f>VLOOKUP(A1874,'[1]Deals (Exits)'!B:B,1,FALSE)</f>
        <v>#N/A</v>
      </c>
      <c r="AL1874" s="23"/>
      <c r="AM1874" s="17"/>
      <c r="AN1874" s="17"/>
      <c r="AO1874" s="17"/>
      <c r="AP1874" s="17"/>
      <c r="AQ1874" s="18"/>
      <c r="AR1874" s="18"/>
      <c r="AS1874" s="17"/>
      <c r="AT1874" s="17"/>
      <c r="AU1874" s="18"/>
      <c r="AV1874" s="17"/>
      <c r="AW1874" s="17"/>
      <c r="AX1874" s="17"/>
      <c r="AY1874" s="17"/>
      <c r="AZ1874" s="17"/>
      <c r="BA1874" s="17"/>
      <c r="BB1874" s="17"/>
      <c r="BC1874" s="17"/>
      <c r="BD1874" s="17"/>
      <c r="BE1874" s="17"/>
      <c r="BF1874" s="17"/>
      <c r="BG1874" s="17"/>
      <c r="BH1874" s="17"/>
      <c r="BI1874" s="17"/>
      <c r="BJ1874" s="17"/>
      <c r="BK1874" s="17"/>
      <c r="BL1874" s="17"/>
      <c r="BM1874" s="17"/>
      <c r="BN1874" s="15"/>
      <c r="BO1874" s="15"/>
      <c r="BP1874" s="22"/>
      <c r="BQ1874" s="15"/>
      <c r="BR1874" s="15"/>
      <c r="BS1874" s="15"/>
      <c r="BT1874" s="15"/>
      <c r="BU1874" s="15"/>
      <c r="BV1874" s="15"/>
      <c r="BW1874" s="15"/>
      <c r="BX1874" s="15"/>
      <c r="BY1874" s="15"/>
      <c r="BZ1874" s="15"/>
      <c r="CA1874" s="15"/>
      <c r="CB1874" s="15"/>
      <c r="CC1874" s="15"/>
      <c r="CD1874" s="15"/>
      <c r="CE1874" s="15"/>
      <c r="CF1874" s="15"/>
      <c r="CG1874" s="15"/>
      <c r="CH1874" s="15"/>
      <c r="CI1874" s="15"/>
      <c r="CJ1874" s="15"/>
    </row>
    <row r="1875" spans="1:88" ht="12.75">
      <c r="A1875" s="25" t="s">
        <v>12031</v>
      </c>
      <c r="B1875" s="15" t="s">
        <v>12032</v>
      </c>
      <c r="C1875" s="15" t="s">
        <v>58</v>
      </c>
      <c r="D1875" s="16">
        <v>2017</v>
      </c>
      <c r="E1875" s="15" t="s">
        <v>128</v>
      </c>
      <c r="F1875" s="26"/>
      <c r="G1875" s="26" t="s">
        <v>129</v>
      </c>
      <c r="H1875" s="26" t="s">
        <v>129</v>
      </c>
      <c r="I1875" s="15" t="s">
        <v>129</v>
      </c>
      <c r="J1875" s="26"/>
      <c r="K1875" s="17">
        <f t="shared" si="262"/>
        <v>0</v>
      </c>
      <c r="L1875" s="15"/>
      <c r="M1875" s="15"/>
      <c r="N1875" s="15"/>
      <c r="O1875" s="15"/>
      <c r="P1875" s="15"/>
      <c r="Q1875" s="15"/>
      <c r="R1875" s="15"/>
      <c r="S1875" s="19"/>
      <c r="T1875" s="15"/>
      <c r="U1875" s="17"/>
      <c r="V1875" s="15" t="s">
        <v>12033</v>
      </c>
      <c r="W1875" s="15"/>
      <c r="X1875" s="15" t="s">
        <v>4025</v>
      </c>
      <c r="Y1875" s="15"/>
      <c r="AB1875" s="32">
        <v>44206</v>
      </c>
      <c r="AC1875" s="21" t="s">
        <v>12034</v>
      </c>
      <c r="AD1875" s="21" t="s">
        <v>12035</v>
      </c>
      <c r="AE1875" s="15"/>
      <c r="AF1875" s="21" t="s">
        <v>12036</v>
      </c>
      <c r="AG1875" s="22">
        <f t="shared" si="279"/>
        <v>0.45161290322580644</v>
      </c>
      <c r="AH1875" s="15"/>
      <c r="AI1875" s="17"/>
      <c r="AJ1875" s="17"/>
      <c r="AK1875" s="17" t="e">
        <f>VLOOKUP(A1875,'[1]Deals (Exits)'!B:B,1,FALSE)</f>
        <v>#N/A</v>
      </c>
      <c r="AL1875" s="23"/>
      <c r="AM1875" s="17"/>
      <c r="AN1875" s="17"/>
      <c r="AO1875" s="17"/>
      <c r="AP1875" s="17"/>
      <c r="AQ1875" s="18"/>
      <c r="AR1875" s="18"/>
      <c r="AS1875" s="17"/>
      <c r="AT1875" s="17"/>
      <c r="AU1875" s="18"/>
      <c r="AV1875" s="17"/>
      <c r="AW1875" s="17"/>
      <c r="AX1875" s="17"/>
      <c r="AY1875" s="17"/>
      <c r="AZ1875" s="17"/>
      <c r="BA1875" s="17"/>
      <c r="BB1875" s="17"/>
      <c r="BC1875" s="17"/>
      <c r="BD1875" s="17"/>
      <c r="BE1875" s="17"/>
      <c r="BF1875" s="17"/>
      <c r="BG1875" s="17"/>
      <c r="BH1875" s="17"/>
      <c r="BI1875" s="17"/>
      <c r="BJ1875" s="17"/>
      <c r="BK1875" s="17"/>
      <c r="BL1875" s="17"/>
      <c r="BM1875" s="17"/>
      <c r="BN1875" s="15"/>
      <c r="BO1875" s="15"/>
      <c r="BP1875" s="22"/>
      <c r="BQ1875" s="15"/>
      <c r="BR1875" s="15"/>
      <c r="BS1875" s="15"/>
      <c r="BT1875" s="15"/>
      <c r="BU1875" s="15"/>
      <c r="BV1875" s="15"/>
      <c r="BW1875" s="15"/>
      <c r="BX1875" s="15"/>
      <c r="BY1875" s="15"/>
      <c r="BZ1875" s="15"/>
      <c r="CA1875" s="15"/>
      <c r="CB1875" s="15"/>
      <c r="CC1875" s="15"/>
      <c r="CD1875" s="15"/>
      <c r="CE1875" s="15"/>
      <c r="CF1875" s="15"/>
      <c r="CG1875" s="15"/>
      <c r="CH1875" s="15"/>
      <c r="CI1875" s="15"/>
      <c r="CJ1875" s="15"/>
    </row>
    <row r="1876" spans="1:88" ht="12.75">
      <c r="A1876" s="74" t="s">
        <v>12037</v>
      </c>
      <c r="B1876" s="15" t="s">
        <v>12038</v>
      </c>
      <c r="C1876" s="15" t="s">
        <v>58</v>
      </c>
      <c r="D1876" s="16">
        <v>2016</v>
      </c>
      <c r="E1876" s="15" t="s">
        <v>1893</v>
      </c>
      <c r="F1876" s="26"/>
      <c r="G1876" s="26" t="s">
        <v>129</v>
      </c>
      <c r="H1876" s="26" t="s">
        <v>129</v>
      </c>
      <c r="I1876" s="15" t="s">
        <v>129</v>
      </c>
      <c r="J1876" s="26"/>
      <c r="K1876" s="17">
        <f t="shared" si="262"/>
        <v>0</v>
      </c>
      <c r="L1876" s="15"/>
      <c r="M1876" s="15"/>
      <c r="N1876" s="15"/>
      <c r="O1876" s="15"/>
      <c r="P1876" s="15"/>
      <c r="Q1876" s="15"/>
      <c r="R1876" s="15"/>
      <c r="S1876" s="19"/>
      <c r="T1876" s="15"/>
      <c r="U1876" s="17"/>
      <c r="V1876" s="15" t="s">
        <v>12039</v>
      </c>
      <c r="W1876" s="15"/>
      <c r="X1876" s="15" t="s">
        <v>79</v>
      </c>
      <c r="Y1876" s="15"/>
      <c r="AB1876" s="20" t="s">
        <v>286</v>
      </c>
      <c r="AC1876" s="21" t="s">
        <v>12040</v>
      </c>
      <c r="AD1876" s="21" t="s">
        <v>12041</v>
      </c>
      <c r="AE1876" s="15"/>
      <c r="AF1876" s="21" t="s">
        <v>12042</v>
      </c>
      <c r="AG1876" s="22">
        <f t="shared" si="279"/>
        <v>0.45161290322580644</v>
      </c>
      <c r="AH1876" s="15"/>
      <c r="AI1876" s="17"/>
      <c r="AJ1876" s="17"/>
      <c r="AK1876" s="17" t="e">
        <f>VLOOKUP(A1876,'[1]Deals (Exits)'!B:B,1,FALSE)</f>
        <v>#N/A</v>
      </c>
      <c r="AL1876" s="23"/>
      <c r="AM1876" s="17"/>
      <c r="AN1876" s="17"/>
      <c r="AO1876" s="17"/>
      <c r="AP1876" s="17"/>
      <c r="AQ1876" s="18"/>
      <c r="AR1876" s="18"/>
      <c r="AS1876" s="17"/>
      <c r="AT1876" s="17"/>
      <c r="AU1876" s="18"/>
      <c r="AV1876" s="17"/>
      <c r="AW1876" s="17"/>
      <c r="AX1876" s="17"/>
      <c r="AY1876" s="17"/>
      <c r="AZ1876" s="17"/>
      <c r="BA1876" s="17"/>
      <c r="BB1876" s="17"/>
      <c r="BC1876" s="17"/>
      <c r="BD1876" s="17"/>
      <c r="BE1876" s="17"/>
      <c r="BF1876" s="17"/>
      <c r="BG1876" s="17"/>
      <c r="BH1876" s="17"/>
      <c r="BI1876" s="17"/>
      <c r="BJ1876" s="17"/>
      <c r="BK1876" s="17"/>
      <c r="BL1876" s="17"/>
      <c r="BM1876" s="17"/>
      <c r="BN1876" s="15"/>
      <c r="BO1876" s="15"/>
      <c r="BP1876" s="22"/>
      <c r="BQ1876" s="15"/>
      <c r="BR1876" s="15"/>
      <c r="BS1876" s="15"/>
      <c r="BT1876" s="15"/>
      <c r="BU1876" s="15"/>
      <c r="BV1876" s="15"/>
      <c r="BW1876" s="15"/>
      <c r="BX1876" s="15"/>
      <c r="BY1876" s="15"/>
      <c r="BZ1876" s="15"/>
      <c r="CA1876" s="15"/>
      <c r="CB1876" s="15"/>
      <c r="CC1876" s="15"/>
      <c r="CD1876" s="15"/>
      <c r="CE1876" s="15"/>
      <c r="CF1876" s="15"/>
      <c r="CG1876" s="15"/>
      <c r="CH1876" s="15"/>
      <c r="CI1876" s="15"/>
      <c r="CJ1876" s="15"/>
    </row>
    <row r="1877" spans="1:88" ht="12.75">
      <c r="A1877" s="25" t="s">
        <v>12043</v>
      </c>
      <c r="B1877" s="15" t="s">
        <v>12044</v>
      </c>
      <c r="C1877" s="15" t="s">
        <v>58</v>
      </c>
      <c r="D1877" s="16">
        <v>2012</v>
      </c>
      <c r="E1877" s="15" t="s">
        <v>128</v>
      </c>
      <c r="F1877" s="26"/>
      <c r="G1877" s="26" t="s">
        <v>129</v>
      </c>
      <c r="H1877" s="26" t="s">
        <v>129</v>
      </c>
      <c r="I1877" s="15" t="s">
        <v>129</v>
      </c>
      <c r="J1877" s="26"/>
      <c r="K1877" s="17">
        <f t="shared" si="262"/>
        <v>0</v>
      </c>
      <c r="L1877" s="15"/>
      <c r="M1877" s="15"/>
      <c r="N1877" s="15"/>
      <c r="O1877" s="15"/>
      <c r="P1877" s="15"/>
      <c r="Q1877" s="15"/>
      <c r="R1877" s="15"/>
      <c r="S1877" s="19"/>
      <c r="T1877" s="15"/>
      <c r="U1877" s="17"/>
      <c r="V1877" s="15"/>
      <c r="W1877" s="15"/>
      <c r="X1877" s="15" t="s">
        <v>5334</v>
      </c>
      <c r="Y1877" s="15"/>
      <c r="AB1877" s="32">
        <v>43506</v>
      </c>
      <c r="AC1877" s="21" t="s">
        <v>12045</v>
      </c>
      <c r="AD1877" s="21" t="s">
        <v>12046</v>
      </c>
      <c r="AE1877" s="21" t="s">
        <v>12047</v>
      </c>
      <c r="AF1877" s="21" t="s">
        <v>12048</v>
      </c>
      <c r="AG1877" s="22">
        <f t="shared" si="279"/>
        <v>0.45161290322580644</v>
      </c>
      <c r="AH1877" s="15"/>
      <c r="AI1877" s="17"/>
      <c r="AJ1877" s="17"/>
      <c r="AK1877" s="17" t="e">
        <f>VLOOKUP(A1877,'[1]Deals (Exits)'!B:B,1,FALSE)</f>
        <v>#N/A</v>
      </c>
      <c r="AL1877" s="23"/>
      <c r="AM1877" s="17"/>
      <c r="AN1877" s="17"/>
      <c r="AO1877" s="17"/>
      <c r="AP1877" s="17"/>
      <c r="AQ1877" s="18"/>
      <c r="AR1877" s="18"/>
      <c r="AS1877" s="17"/>
      <c r="AT1877" s="17"/>
      <c r="AU1877" s="18"/>
      <c r="AV1877" s="17"/>
      <c r="AW1877" s="17"/>
      <c r="AX1877" s="17"/>
      <c r="AY1877" s="17"/>
      <c r="AZ1877" s="17"/>
      <c r="BA1877" s="17"/>
      <c r="BB1877" s="17"/>
      <c r="BC1877" s="17"/>
      <c r="BD1877" s="17"/>
      <c r="BE1877" s="17"/>
      <c r="BF1877" s="17"/>
      <c r="BG1877" s="17"/>
      <c r="BH1877" s="17"/>
      <c r="BI1877" s="17"/>
      <c r="BJ1877" s="17"/>
      <c r="BK1877" s="17"/>
      <c r="BL1877" s="17"/>
      <c r="BM1877" s="17"/>
      <c r="BN1877" s="15"/>
      <c r="BO1877" s="15"/>
      <c r="BP1877" s="22"/>
      <c r="BQ1877" s="15"/>
      <c r="BR1877" s="15"/>
      <c r="BS1877" s="15"/>
      <c r="BT1877" s="15"/>
      <c r="BU1877" s="15"/>
      <c r="BV1877" s="15"/>
      <c r="BW1877" s="15"/>
      <c r="BX1877" s="15"/>
      <c r="BY1877" s="15"/>
      <c r="BZ1877" s="15"/>
      <c r="CA1877" s="15"/>
      <c r="CB1877" s="15"/>
      <c r="CC1877" s="15"/>
      <c r="CD1877" s="15"/>
      <c r="CE1877" s="15"/>
      <c r="CF1877" s="15"/>
      <c r="CG1877" s="15"/>
      <c r="CH1877" s="15"/>
      <c r="CI1877" s="15"/>
      <c r="CJ1877" s="15"/>
    </row>
    <row r="1878" spans="1:88" ht="12.75">
      <c r="A1878" s="74" t="s">
        <v>12049</v>
      </c>
      <c r="B1878" s="15" t="s">
        <v>12050</v>
      </c>
      <c r="C1878" s="15" t="s">
        <v>58</v>
      </c>
      <c r="D1878" s="16">
        <v>2016</v>
      </c>
      <c r="E1878" s="15" t="s">
        <v>1893</v>
      </c>
      <c r="F1878" s="26"/>
      <c r="G1878" s="26" t="s">
        <v>129</v>
      </c>
      <c r="H1878" s="26" t="s">
        <v>129</v>
      </c>
      <c r="I1878" s="15" t="s">
        <v>129</v>
      </c>
      <c r="J1878" s="26"/>
      <c r="K1878" s="17">
        <f t="shared" si="262"/>
        <v>0</v>
      </c>
      <c r="L1878" s="15"/>
      <c r="M1878" s="15"/>
      <c r="N1878" s="15"/>
      <c r="O1878" s="15"/>
      <c r="P1878" s="15"/>
      <c r="Q1878" s="15"/>
      <c r="R1878" s="15"/>
      <c r="S1878" s="19"/>
      <c r="T1878" s="15"/>
      <c r="U1878" s="17"/>
      <c r="V1878" s="15"/>
      <c r="W1878" s="15"/>
      <c r="X1878" s="15" t="s">
        <v>294</v>
      </c>
      <c r="Y1878" s="15"/>
      <c r="AB1878" s="32">
        <v>43506</v>
      </c>
      <c r="AC1878" s="21" t="s">
        <v>12051</v>
      </c>
      <c r="AD1878" s="21" t="s">
        <v>12052</v>
      </c>
      <c r="AE1878" s="15"/>
      <c r="AF1878" s="21" t="s">
        <v>12053</v>
      </c>
      <c r="AG1878" s="22">
        <f t="shared" si="279"/>
        <v>0.41935483870967744</v>
      </c>
      <c r="AH1878" s="15"/>
      <c r="AI1878" s="17"/>
      <c r="AJ1878" s="17"/>
      <c r="AK1878" s="17" t="e">
        <f>VLOOKUP(A1878,'[1]Deals (Exits)'!B:B,1,FALSE)</f>
        <v>#N/A</v>
      </c>
      <c r="AL1878" s="23"/>
      <c r="AM1878" s="17"/>
      <c r="AN1878" s="17"/>
      <c r="AO1878" s="17"/>
      <c r="AP1878" s="17"/>
      <c r="AQ1878" s="18"/>
      <c r="AR1878" s="18"/>
      <c r="AS1878" s="17"/>
      <c r="AT1878" s="17"/>
      <c r="AU1878" s="18"/>
      <c r="AV1878" s="17"/>
      <c r="AW1878" s="17"/>
      <c r="AX1878" s="17"/>
      <c r="AY1878" s="17"/>
      <c r="AZ1878" s="17"/>
      <c r="BA1878" s="17"/>
      <c r="BB1878" s="17"/>
      <c r="BC1878" s="17"/>
      <c r="BD1878" s="17"/>
      <c r="BE1878" s="17"/>
      <c r="BF1878" s="17"/>
      <c r="BG1878" s="17"/>
      <c r="BH1878" s="17"/>
      <c r="BI1878" s="17"/>
      <c r="BJ1878" s="17"/>
      <c r="BK1878" s="17"/>
      <c r="BL1878" s="17"/>
      <c r="BM1878" s="17"/>
      <c r="BN1878" s="15"/>
      <c r="BO1878" s="15"/>
      <c r="BP1878" s="22"/>
      <c r="BQ1878" s="15"/>
      <c r="BR1878" s="15"/>
      <c r="BS1878" s="15"/>
      <c r="BT1878" s="15"/>
      <c r="BU1878" s="15"/>
      <c r="BV1878" s="15"/>
      <c r="BW1878" s="15"/>
      <c r="BX1878" s="15"/>
      <c r="BY1878" s="15"/>
      <c r="BZ1878" s="15"/>
      <c r="CA1878" s="15"/>
      <c r="CB1878" s="15"/>
      <c r="CC1878" s="15"/>
      <c r="CD1878" s="15"/>
      <c r="CE1878" s="15"/>
      <c r="CF1878" s="15"/>
      <c r="CG1878" s="15"/>
      <c r="CH1878" s="15"/>
      <c r="CI1878" s="15"/>
      <c r="CJ1878" s="15"/>
    </row>
    <row r="1879" spans="1:88" ht="12.75">
      <c r="A1879" s="25" t="s">
        <v>12054</v>
      </c>
      <c r="B1879" s="15" t="s">
        <v>12055</v>
      </c>
      <c r="C1879" s="15" t="s">
        <v>58</v>
      </c>
      <c r="D1879" s="16">
        <v>2015</v>
      </c>
      <c r="E1879" s="15" t="s">
        <v>128</v>
      </c>
      <c r="F1879" s="26"/>
      <c r="G1879" s="26" t="s">
        <v>129</v>
      </c>
      <c r="H1879" s="26" t="s">
        <v>129</v>
      </c>
      <c r="I1879" s="15" t="s">
        <v>129</v>
      </c>
      <c r="J1879" s="26"/>
      <c r="K1879" s="17">
        <f t="shared" si="262"/>
        <v>0</v>
      </c>
      <c r="L1879" s="15"/>
      <c r="M1879" s="15"/>
      <c r="N1879" s="15"/>
      <c r="O1879" s="15"/>
      <c r="P1879" s="15"/>
      <c r="Q1879" s="15"/>
      <c r="R1879" s="15"/>
      <c r="S1879" s="19"/>
      <c r="T1879" s="15"/>
      <c r="U1879" s="17"/>
      <c r="V1879" s="15" t="s">
        <v>12056</v>
      </c>
      <c r="W1879" s="15"/>
      <c r="X1879" s="15" t="s">
        <v>79</v>
      </c>
      <c r="Y1879" s="15"/>
      <c r="AB1879" s="20" t="s">
        <v>286</v>
      </c>
      <c r="AC1879" s="21" t="s">
        <v>12057</v>
      </c>
      <c r="AD1879" s="21" t="s">
        <v>12058</v>
      </c>
      <c r="AE1879" s="21" t="s">
        <v>12059</v>
      </c>
      <c r="AF1879" s="21" t="s">
        <v>12060</v>
      </c>
      <c r="AG1879" s="22">
        <f t="shared" si="279"/>
        <v>0.4838709677419355</v>
      </c>
      <c r="AH1879" s="15"/>
      <c r="AI1879" s="17"/>
      <c r="AJ1879" s="17"/>
      <c r="AK1879" s="17" t="e">
        <f>VLOOKUP(A1879,'[1]Deals (Exits)'!B:B,1,FALSE)</f>
        <v>#N/A</v>
      </c>
      <c r="AL1879" s="23"/>
      <c r="AM1879" s="17"/>
      <c r="AN1879" s="17"/>
      <c r="AO1879" s="17"/>
      <c r="AP1879" s="17"/>
      <c r="AQ1879" s="18"/>
      <c r="AR1879" s="18"/>
      <c r="AS1879" s="17"/>
      <c r="AT1879" s="17"/>
      <c r="AU1879" s="18"/>
      <c r="AV1879" s="17"/>
      <c r="AW1879" s="17"/>
      <c r="AX1879" s="17"/>
      <c r="AY1879" s="17"/>
      <c r="AZ1879" s="17"/>
      <c r="BA1879" s="17"/>
      <c r="BB1879" s="17"/>
      <c r="BC1879" s="17"/>
      <c r="BD1879" s="17"/>
      <c r="BE1879" s="17"/>
      <c r="BF1879" s="17"/>
      <c r="BG1879" s="17"/>
      <c r="BH1879" s="17"/>
      <c r="BI1879" s="17"/>
      <c r="BJ1879" s="17"/>
      <c r="BK1879" s="17"/>
      <c r="BL1879" s="17"/>
      <c r="BM1879" s="17"/>
      <c r="BN1879" s="15"/>
      <c r="BO1879" s="15"/>
      <c r="BP1879" s="22"/>
      <c r="BQ1879" s="15"/>
      <c r="BR1879" s="15"/>
      <c r="BS1879" s="15"/>
      <c r="BT1879" s="15"/>
      <c r="BU1879" s="15"/>
      <c r="BV1879" s="15"/>
      <c r="BW1879" s="15"/>
      <c r="BX1879" s="15"/>
      <c r="BY1879" s="15"/>
      <c r="BZ1879" s="15"/>
      <c r="CA1879" s="15"/>
      <c r="CB1879" s="15"/>
      <c r="CC1879" s="15"/>
      <c r="CD1879" s="15"/>
      <c r="CE1879" s="15"/>
      <c r="CF1879" s="15"/>
      <c r="CG1879" s="15"/>
      <c r="CH1879" s="15"/>
      <c r="CI1879" s="15"/>
      <c r="CJ1879" s="15"/>
    </row>
    <row r="1880" spans="1:88" ht="12.75">
      <c r="A1880" s="75" t="s">
        <v>12061</v>
      </c>
      <c r="B1880" s="15" t="s">
        <v>12062</v>
      </c>
      <c r="C1880" s="15" t="s">
        <v>58</v>
      </c>
      <c r="D1880" s="16">
        <v>2015</v>
      </c>
      <c r="E1880" s="15" t="s">
        <v>128</v>
      </c>
      <c r="F1880" s="26"/>
      <c r="G1880" s="26" t="s">
        <v>129</v>
      </c>
      <c r="H1880" s="26" t="s">
        <v>129</v>
      </c>
      <c r="I1880" s="15" t="s">
        <v>129</v>
      </c>
      <c r="J1880" s="26"/>
      <c r="K1880" s="17">
        <f t="shared" si="262"/>
        <v>0</v>
      </c>
      <c r="L1880" s="15"/>
      <c r="M1880" s="15"/>
      <c r="N1880" s="15"/>
      <c r="O1880" s="15"/>
      <c r="P1880" s="15"/>
      <c r="Q1880" s="15"/>
      <c r="R1880" s="15"/>
      <c r="S1880" s="19"/>
      <c r="T1880" s="15"/>
      <c r="U1880" s="17"/>
      <c r="V1880" s="15" t="s">
        <v>12063</v>
      </c>
      <c r="W1880" s="15"/>
      <c r="X1880" s="15" t="s">
        <v>12064</v>
      </c>
      <c r="Y1880" s="15"/>
      <c r="AB1880" s="32">
        <v>43506</v>
      </c>
      <c r="AC1880" s="21" t="s">
        <v>12065</v>
      </c>
      <c r="AD1880" s="21" t="s">
        <v>12066</v>
      </c>
      <c r="AE1880" s="21" t="s">
        <v>12067</v>
      </c>
      <c r="AF1880" s="21" t="s">
        <v>12068</v>
      </c>
      <c r="AG1880" s="22">
        <f t="shared" si="279"/>
        <v>0.4838709677419355</v>
      </c>
      <c r="AH1880" s="15"/>
      <c r="AI1880" s="17"/>
      <c r="AJ1880" s="17"/>
      <c r="AK1880" s="17" t="e">
        <f>VLOOKUP(A1880,'[1]Deals (Exits)'!B:B,1,FALSE)</f>
        <v>#N/A</v>
      </c>
      <c r="AL1880" s="23"/>
      <c r="AM1880" s="17"/>
      <c r="AN1880" s="17"/>
      <c r="AO1880" s="17"/>
      <c r="AP1880" s="17"/>
      <c r="AQ1880" s="18"/>
      <c r="AR1880" s="18"/>
      <c r="AS1880" s="17"/>
      <c r="AT1880" s="17"/>
      <c r="AU1880" s="18"/>
      <c r="AV1880" s="17"/>
      <c r="AW1880" s="17"/>
      <c r="AX1880" s="17"/>
      <c r="AY1880" s="17"/>
      <c r="AZ1880" s="17"/>
      <c r="BA1880" s="17"/>
      <c r="BB1880" s="17"/>
      <c r="BC1880" s="17"/>
      <c r="BD1880" s="17"/>
      <c r="BE1880" s="17"/>
      <c r="BF1880" s="17"/>
      <c r="BG1880" s="17"/>
      <c r="BH1880" s="17"/>
      <c r="BI1880" s="17"/>
      <c r="BJ1880" s="17"/>
      <c r="BK1880" s="17"/>
      <c r="BL1880" s="17"/>
      <c r="BM1880" s="17"/>
      <c r="BN1880" s="15"/>
      <c r="BO1880" s="15"/>
      <c r="BP1880" s="22"/>
      <c r="BQ1880" s="15"/>
      <c r="BR1880" s="15"/>
      <c r="BS1880" s="15"/>
      <c r="BT1880" s="15"/>
      <c r="BU1880" s="15"/>
      <c r="BV1880" s="15"/>
      <c r="BW1880" s="15"/>
      <c r="BX1880" s="15"/>
      <c r="BY1880" s="15"/>
      <c r="BZ1880" s="15"/>
      <c r="CA1880" s="15"/>
      <c r="CB1880" s="15"/>
      <c r="CC1880" s="15"/>
      <c r="CD1880" s="15"/>
      <c r="CE1880" s="15"/>
      <c r="CF1880" s="15"/>
      <c r="CG1880" s="15"/>
      <c r="CH1880" s="15"/>
      <c r="CI1880" s="15"/>
      <c r="CJ1880" s="15"/>
    </row>
    <row r="1881" spans="1:88" ht="12.75">
      <c r="A1881" s="25" t="s">
        <v>12069</v>
      </c>
      <c r="B1881" s="15" t="s">
        <v>12070</v>
      </c>
      <c r="C1881" s="15" t="s">
        <v>58</v>
      </c>
      <c r="D1881" s="16">
        <v>2018</v>
      </c>
      <c r="E1881" s="15" t="s">
        <v>128</v>
      </c>
      <c r="F1881" s="26"/>
      <c r="G1881" s="26" t="s">
        <v>129</v>
      </c>
      <c r="H1881" s="26" t="s">
        <v>129</v>
      </c>
      <c r="I1881" s="15" t="s">
        <v>129</v>
      </c>
      <c r="J1881" s="26"/>
      <c r="K1881" s="17">
        <f t="shared" si="262"/>
        <v>0</v>
      </c>
      <c r="L1881" s="15"/>
      <c r="M1881" s="15"/>
      <c r="N1881" s="15"/>
      <c r="O1881" s="15"/>
      <c r="P1881" s="15"/>
      <c r="Q1881" s="15"/>
      <c r="R1881" s="15"/>
      <c r="S1881" s="19"/>
      <c r="T1881" s="15"/>
      <c r="U1881" s="17"/>
      <c r="V1881" s="15" t="s">
        <v>12071</v>
      </c>
      <c r="W1881" s="15"/>
      <c r="X1881" s="15" t="s">
        <v>294</v>
      </c>
      <c r="Y1881" s="15"/>
      <c r="AB1881" s="20" t="s">
        <v>286</v>
      </c>
      <c r="AC1881" s="21" t="s">
        <v>12072</v>
      </c>
      <c r="AD1881" s="21" t="s">
        <v>12073</v>
      </c>
      <c r="AE1881" s="21" t="s">
        <v>12074</v>
      </c>
      <c r="AF1881" s="21" t="s">
        <v>12075</v>
      </c>
      <c r="AG1881" s="22">
        <f t="shared" si="279"/>
        <v>0.4838709677419355</v>
      </c>
      <c r="AH1881" s="15"/>
      <c r="AI1881" s="17"/>
      <c r="AJ1881" s="17"/>
      <c r="AK1881" s="17" t="e">
        <f>VLOOKUP(A1881,'[1]Deals (Exits)'!B:B,1,FALSE)</f>
        <v>#N/A</v>
      </c>
      <c r="AL1881" s="23"/>
      <c r="AM1881" s="17"/>
      <c r="AN1881" s="17"/>
      <c r="AO1881" s="17"/>
      <c r="AP1881" s="17"/>
      <c r="AQ1881" s="18"/>
      <c r="AR1881" s="18"/>
      <c r="AS1881" s="17"/>
      <c r="AT1881" s="17"/>
      <c r="AU1881" s="18"/>
      <c r="AV1881" s="17"/>
      <c r="AW1881" s="17"/>
      <c r="AX1881" s="17"/>
      <c r="AY1881" s="17"/>
      <c r="AZ1881" s="17"/>
      <c r="BA1881" s="17"/>
      <c r="BB1881" s="17"/>
      <c r="BC1881" s="17"/>
      <c r="BD1881" s="17"/>
      <c r="BE1881" s="17"/>
      <c r="BF1881" s="17"/>
      <c r="BG1881" s="17"/>
      <c r="BH1881" s="17"/>
      <c r="BI1881" s="17"/>
      <c r="BJ1881" s="17"/>
      <c r="BK1881" s="17"/>
      <c r="BL1881" s="17"/>
      <c r="BM1881" s="17"/>
      <c r="BN1881" s="15"/>
      <c r="BO1881" s="15"/>
      <c r="BP1881" s="22"/>
      <c r="BQ1881" s="15"/>
      <c r="BR1881" s="15"/>
      <c r="BS1881" s="15"/>
      <c r="BT1881" s="15"/>
      <c r="BU1881" s="15"/>
      <c r="BV1881" s="15"/>
      <c r="BW1881" s="15"/>
      <c r="BX1881" s="15"/>
      <c r="BY1881" s="15"/>
      <c r="BZ1881" s="15"/>
      <c r="CA1881" s="15"/>
      <c r="CB1881" s="15"/>
      <c r="CC1881" s="15"/>
      <c r="CD1881" s="15"/>
      <c r="CE1881" s="15"/>
      <c r="CF1881" s="15"/>
      <c r="CG1881" s="15"/>
      <c r="CH1881" s="15"/>
      <c r="CI1881" s="15"/>
      <c r="CJ1881" s="15"/>
    </row>
    <row r="1882" spans="1:88" ht="12.75">
      <c r="A1882" s="74" t="s">
        <v>12076</v>
      </c>
      <c r="B1882" s="15" t="s">
        <v>12077</v>
      </c>
      <c r="C1882" s="15" t="s">
        <v>58</v>
      </c>
      <c r="D1882" s="16">
        <v>2013</v>
      </c>
      <c r="E1882" s="15" t="s">
        <v>128</v>
      </c>
      <c r="F1882" s="26"/>
      <c r="G1882" s="26" t="s">
        <v>129</v>
      </c>
      <c r="H1882" s="26" t="s">
        <v>129</v>
      </c>
      <c r="I1882" s="15" t="s">
        <v>129</v>
      </c>
      <c r="J1882" s="26"/>
      <c r="K1882" s="17">
        <f t="shared" si="262"/>
        <v>0</v>
      </c>
      <c r="L1882" s="15"/>
      <c r="M1882" s="15"/>
      <c r="N1882" s="15"/>
      <c r="O1882" s="15"/>
      <c r="P1882" s="15"/>
      <c r="Q1882" s="15"/>
      <c r="R1882" s="15"/>
      <c r="S1882" s="19"/>
      <c r="T1882" s="15"/>
      <c r="U1882" s="17"/>
      <c r="V1882" s="15" t="s">
        <v>12078</v>
      </c>
      <c r="W1882" s="15"/>
      <c r="X1882" s="15" t="s">
        <v>12064</v>
      </c>
      <c r="Y1882" s="15"/>
      <c r="AB1882" s="32">
        <v>44206</v>
      </c>
      <c r="AC1882" s="21" t="s">
        <v>12079</v>
      </c>
      <c r="AD1882" s="21" t="s">
        <v>12080</v>
      </c>
      <c r="AE1882" s="21" t="s">
        <v>12081</v>
      </c>
      <c r="AF1882" s="21" t="s">
        <v>12082</v>
      </c>
      <c r="AG1882" s="22">
        <f t="shared" si="279"/>
        <v>0.4838709677419355</v>
      </c>
      <c r="AH1882" s="15"/>
      <c r="AI1882" s="17"/>
      <c r="AJ1882" s="17"/>
      <c r="AK1882" s="17" t="e">
        <f>VLOOKUP(A1882,'[1]Deals (Exits)'!B:B,1,FALSE)</f>
        <v>#N/A</v>
      </c>
      <c r="AL1882" s="23"/>
      <c r="AM1882" s="17"/>
      <c r="AN1882" s="17"/>
      <c r="AO1882" s="17"/>
      <c r="AP1882" s="17"/>
      <c r="AQ1882" s="18"/>
      <c r="AR1882" s="18"/>
      <c r="AS1882" s="17"/>
      <c r="AT1882" s="17"/>
      <c r="AU1882" s="18"/>
      <c r="AV1882" s="17"/>
      <c r="AW1882" s="17"/>
      <c r="AX1882" s="17"/>
      <c r="AY1882" s="17"/>
      <c r="AZ1882" s="17"/>
      <c r="BA1882" s="17"/>
      <c r="BB1882" s="17"/>
      <c r="BC1882" s="17"/>
      <c r="BD1882" s="17"/>
      <c r="BE1882" s="17"/>
      <c r="BF1882" s="17"/>
      <c r="BG1882" s="17"/>
      <c r="BH1882" s="17"/>
      <c r="BI1882" s="17"/>
      <c r="BJ1882" s="17"/>
      <c r="BK1882" s="17"/>
      <c r="BL1882" s="17"/>
      <c r="BM1882" s="17"/>
      <c r="BN1882" s="15"/>
      <c r="BO1882" s="15"/>
      <c r="BP1882" s="22"/>
      <c r="BQ1882" s="15"/>
      <c r="BR1882" s="15"/>
      <c r="BS1882" s="15"/>
      <c r="BT1882" s="15"/>
      <c r="BU1882" s="15"/>
      <c r="BV1882" s="15"/>
      <c r="BW1882" s="15"/>
      <c r="BX1882" s="15"/>
      <c r="BY1882" s="15"/>
      <c r="BZ1882" s="15"/>
      <c r="CA1882" s="15"/>
      <c r="CB1882" s="15"/>
      <c r="CC1882" s="15"/>
      <c r="CD1882" s="15"/>
      <c r="CE1882" s="15"/>
      <c r="CF1882" s="15"/>
      <c r="CG1882" s="15"/>
      <c r="CH1882" s="15"/>
      <c r="CI1882" s="15"/>
      <c r="CJ1882" s="15"/>
    </row>
    <row r="1883" spans="1:88" ht="12.75">
      <c r="A1883" s="74" t="s">
        <v>12083</v>
      </c>
      <c r="B1883" s="15" t="s">
        <v>12084</v>
      </c>
      <c r="C1883" s="15" t="s">
        <v>58</v>
      </c>
      <c r="D1883" s="16">
        <v>2019</v>
      </c>
      <c r="E1883" s="15" t="s">
        <v>128</v>
      </c>
      <c r="F1883" s="26"/>
      <c r="G1883" s="26" t="s">
        <v>129</v>
      </c>
      <c r="H1883" s="26" t="s">
        <v>129</v>
      </c>
      <c r="I1883" s="15" t="s">
        <v>129</v>
      </c>
      <c r="J1883" s="26"/>
      <c r="K1883" s="17">
        <f t="shared" si="262"/>
        <v>0</v>
      </c>
      <c r="L1883" s="15"/>
      <c r="M1883" s="15"/>
      <c r="N1883" s="15"/>
      <c r="O1883" s="15"/>
      <c r="P1883" s="15"/>
      <c r="Q1883" s="15"/>
      <c r="R1883" s="15"/>
      <c r="S1883" s="19"/>
      <c r="T1883" s="15"/>
      <c r="U1883" s="17"/>
      <c r="V1883" s="15" t="s">
        <v>12085</v>
      </c>
      <c r="W1883" s="15">
        <v>0</v>
      </c>
      <c r="X1883" s="15" t="s">
        <v>294</v>
      </c>
      <c r="Y1883" s="15"/>
      <c r="AB1883" s="32">
        <v>43506</v>
      </c>
      <c r="AC1883" s="21" t="s">
        <v>12086</v>
      </c>
      <c r="AD1883" s="21" t="s">
        <v>12087</v>
      </c>
      <c r="AE1883" s="21" t="s">
        <v>12088</v>
      </c>
      <c r="AF1883" s="21" t="s">
        <v>12089</v>
      </c>
      <c r="AG1883" s="22">
        <f t="shared" si="279"/>
        <v>0.5161290322580645</v>
      </c>
      <c r="AH1883" s="15"/>
      <c r="AI1883" s="17"/>
      <c r="AJ1883" s="17"/>
      <c r="AK1883" s="17" t="e">
        <f>VLOOKUP(A1883,'[1]Deals (Exits)'!B:B,1,FALSE)</f>
        <v>#N/A</v>
      </c>
      <c r="AL1883" s="23"/>
      <c r="AM1883" s="17"/>
      <c r="AN1883" s="17"/>
      <c r="AO1883" s="17"/>
      <c r="AP1883" s="17"/>
      <c r="AQ1883" s="18"/>
      <c r="AR1883" s="18"/>
      <c r="AS1883" s="17"/>
      <c r="AT1883" s="17"/>
      <c r="AU1883" s="18"/>
      <c r="AV1883" s="17"/>
      <c r="AW1883" s="17"/>
      <c r="AX1883" s="17"/>
      <c r="AY1883" s="17"/>
      <c r="AZ1883" s="17"/>
      <c r="BA1883" s="17"/>
      <c r="BB1883" s="17"/>
      <c r="BC1883" s="17"/>
      <c r="BD1883" s="17"/>
      <c r="BE1883" s="17"/>
      <c r="BF1883" s="17"/>
      <c r="BG1883" s="17"/>
      <c r="BH1883" s="17"/>
      <c r="BI1883" s="17"/>
      <c r="BJ1883" s="17"/>
      <c r="BK1883" s="17"/>
      <c r="BL1883" s="17"/>
      <c r="BM1883" s="17"/>
      <c r="BN1883" s="15"/>
      <c r="BO1883" s="15"/>
      <c r="BP1883" s="22"/>
      <c r="BQ1883" s="15"/>
      <c r="BR1883" s="15"/>
      <c r="BS1883" s="15"/>
      <c r="BT1883" s="15"/>
      <c r="BU1883" s="15"/>
      <c r="BV1883" s="15"/>
      <c r="BW1883" s="15"/>
      <c r="BX1883" s="15"/>
      <c r="BY1883" s="15"/>
      <c r="BZ1883" s="15"/>
      <c r="CA1883" s="15"/>
      <c r="CB1883" s="15"/>
      <c r="CC1883" s="15"/>
      <c r="CD1883" s="15"/>
      <c r="CE1883" s="15"/>
      <c r="CF1883" s="15"/>
      <c r="CG1883" s="15"/>
      <c r="CH1883" s="15"/>
      <c r="CI1883" s="15"/>
      <c r="CJ1883" s="15"/>
    </row>
    <row r="1884" spans="1:88" ht="12.75">
      <c r="A1884" s="74" t="s">
        <v>12090</v>
      </c>
      <c r="B1884" s="15" t="s">
        <v>12091</v>
      </c>
      <c r="C1884" s="15" t="s">
        <v>58</v>
      </c>
      <c r="D1884" s="16">
        <v>2015</v>
      </c>
      <c r="E1884" s="15" t="s">
        <v>128</v>
      </c>
      <c r="F1884" s="26"/>
      <c r="G1884" s="26" t="s">
        <v>129</v>
      </c>
      <c r="H1884" s="26" t="s">
        <v>129</v>
      </c>
      <c r="I1884" s="15" t="s">
        <v>129</v>
      </c>
      <c r="J1884" s="26"/>
      <c r="K1884" s="17">
        <f t="shared" si="262"/>
        <v>0</v>
      </c>
      <c r="L1884" s="15"/>
      <c r="M1884" s="15"/>
      <c r="N1884" s="15"/>
      <c r="O1884" s="15"/>
      <c r="P1884" s="15"/>
      <c r="Q1884" s="15"/>
      <c r="R1884" s="15"/>
      <c r="S1884" s="19"/>
      <c r="T1884" s="15"/>
      <c r="U1884" s="17"/>
      <c r="V1884" s="15" t="s">
        <v>12092</v>
      </c>
      <c r="W1884" s="15"/>
      <c r="X1884" s="15" t="s">
        <v>12093</v>
      </c>
      <c r="Y1884" s="15"/>
      <c r="AB1884" s="20" t="s">
        <v>286</v>
      </c>
      <c r="AC1884" s="21" t="s">
        <v>12094</v>
      </c>
      <c r="AD1884" s="21" t="s">
        <v>12095</v>
      </c>
      <c r="AE1884" s="21" t="s">
        <v>12096</v>
      </c>
      <c r="AF1884" s="21" t="s">
        <v>12097</v>
      </c>
      <c r="AG1884" s="22">
        <f t="shared" si="279"/>
        <v>0.4838709677419355</v>
      </c>
      <c r="AH1884" s="15"/>
      <c r="AI1884" s="17"/>
      <c r="AJ1884" s="17"/>
      <c r="AK1884" s="17" t="e">
        <f>VLOOKUP(A1884,'[1]Deals (Exits)'!B:B,1,FALSE)</f>
        <v>#N/A</v>
      </c>
      <c r="AL1884" s="23"/>
      <c r="AM1884" s="17"/>
      <c r="AN1884" s="17"/>
      <c r="AO1884" s="17"/>
      <c r="AP1884" s="17"/>
      <c r="AQ1884" s="18"/>
      <c r="AR1884" s="18"/>
      <c r="AS1884" s="17"/>
      <c r="AT1884" s="17"/>
      <c r="AU1884" s="18"/>
      <c r="AV1884" s="17"/>
      <c r="AW1884" s="17"/>
      <c r="AX1884" s="17"/>
      <c r="AY1884" s="17"/>
      <c r="AZ1884" s="17"/>
      <c r="BA1884" s="17"/>
      <c r="BB1884" s="17"/>
      <c r="BC1884" s="17"/>
      <c r="BD1884" s="17"/>
      <c r="BE1884" s="17"/>
      <c r="BF1884" s="17"/>
      <c r="BG1884" s="17"/>
      <c r="BH1884" s="17"/>
      <c r="BI1884" s="17"/>
      <c r="BJ1884" s="17"/>
      <c r="BK1884" s="17"/>
      <c r="BL1884" s="17"/>
      <c r="BM1884" s="17"/>
      <c r="BN1884" s="15"/>
      <c r="BO1884" s="15"/>
      <c r="BP1884" s="22"/>
      <c r="BQ1884" s="15"/>
      <c r="BR1884" s="15"/>
      <c r="BS1884" s="15"/>
      <c r="BT1884" s="15"/>
      <c r="BU1884" s="15"/>
      <c r="BV1884" s="15"/>
      <c r="BW1884" s="15"/>
      <c r="BX1884" s="15"/>
      <c r="BY1884" s="15"/>
      <c r="BZ1884" s="15"/>
      <c r="CA1884" s="15"/>
      <c r="CB1884" s="15"/>
      <c r="CC1884" s="15"/>
      <c r="CD1884" s="15"/>
      <c r="CE1884" s="15"/>
      <c r="CF1884" s="15"/>
      <c r="CG1884" s="15"/>
      <c r="CH1884" s="15"/>
      <c r="CI1884" s="15"/>
      <c r="CJ1884" s="15"/>
    </row>
    <row r="1885" spans="1:88" ht="12.75">
      <c r="A1885" s="74" t="s">
        <v>12098</v>
      </c>
      <c r="B1885" s="15" t="s">
        <v>12099</v>
      </c>
      <c r="C1885" s="15" t="s">
        <v>58</v>
      </c>
      <c r="D1885" s="16">
        <v>2016</v>
      </c>
      <c r="E1885" s="15" t="s">
        <v>128</v>
      </c>
      <c r="F1885" s="26"/>
      <c r="G1885" s="26" t="s">
        <v>129</v>
      </c>
      <c r="H1885" s="26" t="s">
        <v>129</v>
      </c>
      <c r="I1885" s="15" t="s">
        <v>129</v>
      </c>
      <c r="J1885" s="26"/>
      <c r="K1885" s="17">
        <f t="shared" si="262"/>
        <v>0</v>
      </c>
      <c r="L1885" s="15"/>
      <c r="M1885" s="15"/>
      <c r="N1885" s="15"/>
      <c r="O1885" s="15"/>
      <c r="P1885" s="15"/>
      <c r="Q1885" s="15"/>
      <c r="R1885" s="15"/>
      <c r="S1885" s="19"/>
      <c r="T1885" s="15"/>
      <c r="U1885" s="17"/>
      <c r="V1885" s="15"/>
      <c r="W1885" s="15"/>
      <c r="X1885" s="15" t="s">
        <v>79</v>
      </c>
      <c r="Y1885" s="15"/>
      <c r="AB1885" s="20" t="s">
        <v>286</v>
      </c>
      <c r="AC1885" s="21" t="s">
        <v>12100</v>
      </c>
      <c r="AD1885" s="21" t="s">
        <v>12101</v>
      </c>
      <c r="AE1885" s="21" t="s">
        <v>12102</v>
      </c>
      <c r="AF1885" s="15"/>
      <c r="AG1885" s="22">
        <f t="shared" si="279"/>
        <v>0.41935483870967744</v>
      </c>
      <c r="AH1885" s="15"/>
      <c r="AI1885" s="17"/>
      <c r="AJ1885" s="17"/>
      <c r="AK1885" s="17" t="e">
        <f>VLOOKUP(A1885,'[1]Deals (Exits)'!B:B,1,FALSE)</f>
        <v>#N/A</v>
      </c>
      <c r="AL1885" s="23"/>
      <c r="AM1885" s="17"/>
      <c r="AN1885" s="17"/>
      <c r="AO1885" s="17"/>
      <c r="AP1885" s="17"/>
      <c r="AQ1885" s="18"/>
      <c r="AR1885" s="18"/>
      <c r="AS1885" s="17"/>
      <c r="AT1885" s="17"/>
      <c r="AU1885" s="18"/>
      <c r="AV1885" s="17"/>
      <c r="AW1885" s="17"/>
      <c r="AX1885" s="17"/>
      <c r="AY1885" s="17"/>
      <c r="AZ1885" s="17"/>
      <c r="BA1885" s="17"/>
      <c r="BB1885" s="17"/>
      <c r="BC1885" s="17"/>
      <c r="BD1885" s="17"/>
      <c r="BE1885" s="17"/>
      <c r="BF1885" s="17"/>
      <c r="BG1885" s="17"/>
      <c r="BH1885" s="17"/>
      <c r="BI1885" s="17"/>
      <c r="BJ1885" s="17"/>
      <c r="BK1885" s="17"/>
      <c r="BL1885" s="17"/>
      <c r="BM1885" s="17"/>
      <c r="BN1885" s="15"/>
      <c r="BO1885" s="15"/>
      <c r="BP1885" s="22"/>
      <c r="BQ1885" s="15"/>
      <c r="BR1885" s="15"/>
      <c r="BS1885" s="15"/>
      <c r="BT1885" s="15"/>
      <c r="BU1885" s="15"/>
      <c r="BV1885" s="15"/>
      <c r="BW1885" s="15"/>
      <c r="BX1885" s="15"/>
      <c r="BY1885" s="15"/>
      <c r="BZ1885" s="15"/>
      <c r="CA1885" s="15"/>
      <c r="CB1885" s="15"/>
      <c r="CC1885" s="15"/>
      <c r="CD1885" s="15"/>
      <c r="CE1885" s="15"/>
      <c r="CF1885" s="15"/>
      <c r="CG1885" s="15"/>
      <c r="CH1885" s="15"/>
      <c r="CI1885" s="15"/>
      <c r="CJ1885" s="15"/>
    </row>
    <row r="1886" spans="1:88" ht="12.75">
      <c r="A1886" s="74" t="s">
        <v>12103</v>
      </c>
      <c r="B1886" s="15" t="s">
        <v>12104</v>
      </c>
      <c r="C1886" s="15" t="s">
        <v>58</v>
      </c>
      <c r="D1886" s="16">
        <v>2014</v>
      </c>
      <c r="E1886" s="15" t="s">
        <v>128</v>
      </c>
      <c r="F1886" s="26"/>
      <c r="G1886" s="26" t="s">
        <v>129</v>
      </c>
      <c r="H1886" s="26" t="s">
        <v>129</v>
      </c>
      <c r="I1886" s="15" t="s">
        <v>129</v>
      </c>
      <c r="J1886" s="26"/>
      <c r="K1886" s="17">
        <f t="shared" si="262"/>
        <v>0</v>
      </c>
      <c r="L1886" s="15"/>
      <c r="M1886" s="15"/>
      <c r="N1886" s="15"/>
      <c r="O1886" s="15"/>
      <c r="P1886" s="15"/>
      <c r="Q1886" s="15"/>
      <c r="R1886" s="15"/>
      <c r="S1886" s="19"/>
      <c r="T1886" s="15"/>
      <c r="U1886" s="17"/>
      <c r="V1886" s="15"/>
      <c r="W1886" s="15"/>
      <c r="X1886" s="15" t="s">
        <v>79</v>
      </c>
      <c r="Y1886" s="15"/>
      <c r="AB1886" s="32">
        <v>44206</v>
      </c>
      <c r="AC1886" s="21" t="s">
        <v>12105</v>
      </c>
      <c r="AD1886" s="21" t="s">
        <v>12106</v>
      </c>
      <c r="AE1886" s="21" t="s">
        <v>12107</v>
      </c>
      <c r="AF1886" s="21" t="s">
        <v>12108</v>
      </c>
      <c r="AG1886" s="22">
        <f t="shared" si="279"/>
        <v>0.45161290322580644</v>
      </c>
      <c r="AH1886" s="15"/>
      <c r="AI1886" s="17"/>
      <c r="AJ1886" s="17"/>
      <c r="AK1886" s="17" t="e">
        <f>VLOOKUP(A1886,'[1]Deals (Exits)'!B:B,1,FALSE)</f>
        <v>#N/A</v>
      </c>
      <c r="AL1886" s="23"/>
      <c r="AM1886" s="17"/>
      <c r="AN1886" s="17"/>
      <c r="AO1886" s="17"/>
      <c r="AP1886" s="17"/>
      <c r="AQ1886" s="18"/>
      <c r="AR1886" s="18"/>
      <c r="AS1886" s="17"/>
      <c r="AT1886" s="17"/>
      <c r="AU1886" s="18"/>
      <c r="AV1886" s="17"/>
      <c r="AW1886" s="17"/>
      <c r="AX1886" s="17"/>
      <c r="AY1886" s="17"/>
      <c r="AZ1886" s="17"/>
      <c r="BA1886" s="17"/>
      <c r="BB1886" s="17"/>
      <c r="BC1886" s="17"/>
      <c r="BD1886" s="17"/>
      <c r="BE1886" s="17"/>
      <c r="BF1886" s="17"/>
      <c r="BG1886" s="17"/>
      <c r="BH1886" s="17"/>
      <c r="BI1886" s="17"/>
      <c r="BJ1886" s="17"/>
      <c r="BK1886" s="17"/>
      <c r="BL1886" s="17"/>
      <c r="BM1886" s="17"/>
      <c r="BN1886" s="15"/>
      <c r="BO1886" s="15"/>
      <c r="BP1886" s="22"/>
      <c r="BQ1886" s="15"/>
      <c r="BR1886" s="15"/>
      <c r="BS1886" s="15"/>
      <c r="BT1886" s="15"/>
      <c r="BU1886" s="15"/>
      <c r="BV1886" s="15"/>
      <c r="BW1886" s="15"/>
      <c r="BX1886" s="15"/>
      <c r="BY1886" s="15"/>
      <c r="BZ1886" s="15"/>
      <c r="CA1886" s="15"/>
      <c r="CB1886" s="15"/>
      <c r="CC1886" s="15"/>
      <c r="CD1886" s="15"/>
      <c r="CE1886" s="15"/>
      <c r="CF1886" s="15"/>
      <c r="CG1886" s="15"/>
      <c r="CH1886" s="15"/>
      <c r="CI1886" s="15"/>
      <c r="CJ1886" s="15"/>
    </row>
    <row r="1887" spans="1:88" ht="12.75">
      <c r="A1887" s="74" t="s">
        <v>12109</v>
      </c>
      <c r="B1887" s="15" t="s">
        <v>12110</v>
      </c>
      <c r="C1887" s="15" t="s">
        <v>58</v>
      </c>
      <c r="D1887" s="16">
        <v>2011</v>
      </c>
      <c r="E1887" s="15" t="s">
        <v>128</v>
      </c>
      <c r="F1887" s="26"/>
      <c r="G1887" s="26" t="s">
        <v>129</v>
      </c>
      <c r="H1887" s="26" t="s">
        <v>129</v>
      </c>
      <c r="I1887" s="15" t="s">
        <v>129</v>
      </c>
      <c r="J1887" s="26"/>
      <c r="K1887" s="17">
        <f t="shared" si="262"/>
        <v>0</v>
      </c>
      <c r="L1887" s="15"/>
      <c r="M1887" s="15"/>
      <c r="N1887" s="15"/>
      <c r="O1887" s="15"/>
      <c r="P1887" s="15"/>
      <c r="Q1887" s="15"/>
      <c r="R1887" s="15"/>
      <c r="S1887" s="19"/>
      <c r="T1887" s="15"/>
      <c r="U1887" s="17"/>
      <c r="V1887" s="15" t="s">
        <v>12111</v>
      </c>
      <c r="W1887" s="15"/>
      <c r="X1887" s="15" t="s">
        <v>107</v>
      </c>
      <c r="Y1887" s="15"/>
      <c r="AB1887" s="20" t="s">
        <v>333</v>
      </c>
      <c r="AC1887" s="21" t="s">
        <v>12112</v>
      </c>
      <c r="AD1887" s="21" t="s">
        <v>12113</v>
      </c>
      <c r="AE1887" s="21" t="s">
        <v>12114</v>
      </c>
      <c r="AF1887" s="21" t="s">
        <v>12115</v>
      </c>
      <c r="AG1887" s="22">
        <f t="shared" si="279"/>
        <v>0.4838709677419355</v>
      </c>
      <c r="AH1887" s="15"/>
      <c r="AI1887" s="17"/>
      <c r="AJ1887" s="17"/>
      <c r="AK1887" s="17" t="e">
        <f>VLOOKUP(A1887,'[1]Deals (Exits)'!B:B,1,FALSE)</f>
        <v>#N/A</v>
      </c>
      <c r="AL1887" s="23"/>
      <c r="AM1887" s="17"/>
      <c r="AN1887" s="17"/>
      <c r="AO1887" s="17"/>
      <c r="AP1887" s="17"/>
      <c r="AQ1887" s="18"/>
      <c r="AR1887" s="18"/>
      <c r="AS1887" s="17"/>
      <c r="AT1887" s="17"/>
      <c r="AU1887" s="18"/>
      <c r="AV1887" s="17"/>
      <c r="AW1887" s="17"/>
      <c r="AX1887" s="17"/>
      <c r="AY1887" s="17"/>
      <c r="AZ1887" s="17"/>
      <c r="BA1887" s="17"/>
      <c r="BB1887" s="17"/>
      <c r="BC1887" s="17"/>
      <c r="BD1887" s="17"/>
      <c r="BE1887" s="17"/>
      <c r="BF1887" s="17"/>
      <c r="BG1887" s="17"/>
      <c r="BH1887" s="17"/>
      <c r="BI1887" s="17"/>
      <c r="BJ1887" s="17"/>
      <c r="BK1887" s="17"/>
      <c r="BL1887" s="17"/>
      <c r="BM1887" s="17"/>
      <c r="BN1887" s="15"/>
      <c r="BO1887" s="15"/>
      <c r="BP1887" s="22"/>
      <c r="BQ1887" s="15"/>
      <c r="BR1887" s="15"/>
      <c r="BS1887" s="15"/>
      <c r="BT1887" s="15"/>
      <c r="BU1887" s="15"/>
      <c r="BV1887" s="15"/>
      <c r="BW1887" s="15"/>
      <c r="BX1887" s="15"/>
      <c r="BY1887" s="15"/>
      <c r="BZ1887" s="15"/>
      <c r="CA1887" s="15"/>
      <c r="CB1887" s="15"/>
      <c r="CC1887" s="15"/>
      <c r="CD1887" s="15"/>
      <c r="CE1887" s="15"/>
      <c r="CF1887" s="15"/>
      <c r="CG1887" s="15"/>
      <c r="CH1887" s="15"/>
      <c r="CI1887" s="15"/>
      <c r="CJ1887" s="15"/>
    </row>
    <row r="1888" spans="1:88" ht="12.75">
      <c r="A1888" s="74" t="s">
        <v>12116</v>
      </c>
      <c r="B1888" s="15" t="s">
        <v>12117</v>
      </c>
      <c r="C1888" s="15" t="s">
        <v>58</v>
      </c>
      <c r="D1888" s="16">
        <v>2013</v>
      </c>
      <c r="E1888" s="15" t="s">
        <v>128</v>
      </c>
      <c r="F1888" s="26"/>
      <c r="G1888" s="26" t="s">
        <v>129</v>
      </c>
      <c r="H1888" s="26" t="s">
        <v>129</v>
      </c>
      <c r="I1888" s="15" t="s">
        <v>129</v>
      </c>
      <c r="J1888" s="26"/>
      <c r="K1888" s="17">
        <f t="shared" si="262"/>
        <v>0</v>
      </c>
      <c r="L1888" s="15"/>
      <c r="M1888" s="15"/>
      <c r="N1888" s="15"/>
      <c r="O1888" s="15"/>
      <c r="P1888" s="15"/>
      <c r="Q1888" s="15"/>
      <c r="R1888" s="15"/>
      <c r="S1888" s="19"/>
      <c r="T1888" s="15"/>
      <c r="U1888" s="17"/>
      <c r="V1888" s="15" t="s">
        <v>12118</v>
      </c>
      <c r="W1888" s="15"/>
      <c r="X1888" s="15" t="s">
        <v>5334</v>
      </c>
      <c r="Y1888" s="15"/>
      <c r="AB1888" s="20" t="s">
        <v>333</v>
      </c>
      <c r="AC1888" s="21" t="s">
        <v>12119</v>
      </c>
      <c r="AD1888" s="21" t="s">
        <v>12120</v>
      </c>
      <c r="AE1888" s="21" t="s">
        <v>12121</v>
      </c>
      <c r="AF1888" s="21" t="s">
        <v>12122</v>
      </c>
      <c r="AG1888" s="22">
        <f t="shared" si="279"/>
        <v>0.4838709677419355</v>
      </c>
      <c r="AH1888" s="15"/>
      <c r="AI1888" s="17"/>
      <c r="AJ1888" s="17"/>
      <c r="AK1888" s="17" t="e">
        <f>VLOOKUP(A1888,'[1]Deals (Exits)'!B:B,1,FALSE)</f>
        <v>#N/A</v>
      </c>
      <c r="AL1888" s="23"/>
      <c r="AM1888" s="17"/>
      <c r="AN1888" s="17"/>
      <c r="AO1888" s="17"/>
      <c r="AP1888" s="17"/>
      <c r="AQ1888" s="18"/>
      <c r="AR1888" s="18"/>
      <c r="AS1888" s="17"/>
      <c r="AT1888" s="17"/>
      <c r="AU1888" s="18"/>
      <c r="AV1888" s="17"/>
      <c r="AW1888" s="17"/>
      <c r="AX1888" s="17"/>
      <c r="AY1888" s="17"/>
      <c r="AZ1888" s="17"/>
      <c r="BA1888" s="17"/>
      <c r="BB1888" s="17"/>
      <c r="BC1888" s="17"/>
      <c r="BD1888" s="17"/>
      <c r="BE1888" s="17"/>
      <c r="BF1888" s="17"/>
      <c r="BG1888" s="17"/>
      <c r="BH1888" s="17"/>
      <c r="BI1888" s="17"/>
      <c r="BJ1888" s="17"/>
      <c r="BK1888" s="17"/>
      <c r="BL1888" s="17"/>
      <c r="BM1888" s="17"/>
      <c r="BN1888" s="15"/>
      <c r="BO1888" s="15"/>
      <c r="BP1888" s="22"/>
      <c r="BQ1888" s="15"/>
      <c r="BR1888" s="15"/>
      <c r="BS1888" s="15"/>
      <c r="BT1888" s="15"/>
      <c r="BU1888" s="15"/>
      <c r="BV1888" s="15"/>
      <c r="BW1888" s="15"/>
      <c r="BX1888" s="15"/>
      <c r="BY1888" s="15"/>
      <c r="BZ1888" s="15"/>
      <c r="CA1888" s="15"/>
      <c r="CB1888" s="15"/>
      <c r="CC1888" s="15"/>
      <c r="CD1888" s="15"/>
      <c r="CE1888" s="15"/>
      <c r="CF1888" s="15"/>
      <c r="CG1888" s="15"/>
      <c r="CH1888" s="15"/>
      <c r="CI1888" s="15"/>
      <c r="CJ1888" s="15"/>
    </row>
    <row r="1889" spans="1:88" ht="12.75">
      <c r="A1889" s="74" t="s">
        <v>12123</v>
      </c>
      <c r="B1889" s="15" t="s">
        <v>12124</v>
      </c>
      <c r="C1889" s="15" t="s">
        <v>58</v>
      </c>
      <c r="D1889" s="16">
        <v>2012</v>
      </c>
      <c r="E1889" s="15" t="s">
        <v>128</v>
      </c>
      <c r="F1889" s="26"/>
      <c r="G1889" s="26" t="s">
        <v>129</v>
      </c>
      <c r="H1889" s="26" t="s">
        <v>129</v>
      </c>
      <c r="I1889" s="15" t="s">
        <v>129</v>
      </c>
      <c r="J1889" s="26"/>
      <c r="K1889" s="17">
        <f t="shared" si="262"/>
        <v>0</v>
      </c>
      <c r="L1889" s="15"/>
      <c r="M1889" s="15"/>
      <c r="N1889" s="15"/>
      <c r="O1889" s="15"/>
      <c r="P1889" s="15"/>
      <c r="Q1889" s="15"/>
      <c r="R1889" s="15"/>
      <c r="S1889" s="19"/>
      <c r="T1889" s="15"/>
      <c r="U1889" s="17"/>
      <c r="V1889" s="15" t="s">
        <v>12125</v>
      </c>
      <c r="W1889" s="15"/>
      <c r="X1889" s="15" t="s">
        <v>79</v>
      </c>
      <c r="Y1889" s="15"/>
      <c r="AB1889" s="20" t="s">
        <v>121</v>
      </c>
      <c r="AC1889" s="21" t="s">
        <v>12126</v>
      </c>
      <c r="AD1889" s="21" t="s">
        <v>12127</v>
      </c>
      <c r="AE1889" s="15"/>
      <c r="AF1889" s="21" t="s">
        <v>12128</v>
      </c>
      <c r="AG1889" s="22">
        <f t="shared" si="279"/>
        <v>0.45161290322580644</v>
      </c>
      <c r="AH1889" s="15"/>
      <c r="AI1889" s="17"/>
      <c r="AJ1889" s="17"/>
      <c r="AK1889" s="17" t="e">
        <f>VLOOKUP(A1889,'[1]Deals (Exits)'!B:B,1,FALSE)</f>
        <v>#N/A</v>
      </c>
      <c r="AL1889" s="23"/>
      <c r="AM1889" s="17"/>
      <c r="AN1889" s="17"/>
      <c r="AO1889" s="17"/>
      <c r="AP1889" s="17"/>
      <c r="AQ1889" s="18"/>
      <c r="AR1889" s="18"/>
      <c r="AS1889" s="17"/>
      <c r="AT1889" s="17"/>
      <c r="AU1889" s="18"/>
      <c r="AV1889" s="17"/>
      <c r="AW1889" s="17"/>
      <c r="AX1889" s="17"/>
      <c r="AY1889" s="17"/>
      <c r="AZ1889" s="17"/>
      <c r="BA1889" s="17"/>
      <c r="BB1889" s="17"/>
      <c r="BC1889" s="17"/>
      <c r="BD1889" s="17"/>
      <c r="BE1889" s="17"/>
      <c r="BF1889" s="17"/>
      <c r="BG1889" s="17"/>
      <c r="BH1889" s="17"/>
      <c r="BI1889" s="17"/>
      <c r="BJ1889" s="17"/>
      <c r="BK1889" s="17"/>
      <c r="BL1889" s="17"/>
      <c r="BM1889" s="17"/>
      <c r="BN1889" s="15"/>
      <c r="BO1889" s="15"/>
      <c r="BP1889" s="22"/>
      <c r="BQ1889" s="15"/>
      <c r="BR1889" s="15"/>
      <c r="BS1889" s="15"/>
      <c r="BT1889" s="15"/>
      <c r="BU1889" s="15"/>
      <c r="BV1889" s="15"/>
      <c r="BW1889" s="15"/>
      <c r="BX1889" s="15"/>
      <c r="BY1889" s="15"/>
      <c r="BZ1889" s="15"/>
      <c r="CA1889" s="15"/>
      <c r="CB1889" s="15"/>
      <c r="CC1889" s="15"/>
      <c r="CD1889" s="15"/>
      <c r="CE1889" s="15"/>
      <c r="CF1889" s="15"/>
      <c r="CG1889" s="15"/>
      <c r="CH1889" s="15"/>
      <c r="CI1889" s="15"/>
      <c r="CJ1889" s="15"/>
    </row>
    <row r="1890" spans="1:88" ht="12.75">
      <c r="A1890" s="74" t="s">
        <v>12129</v>
      </c>
      <c r="B1890" s="15" t="s">
        <v>12130</v>
      </c>
      <c r="C1890" s="15" t="s">
        <v>58</v>
      </c>
      <c r="D1890" s="16">
        <v>2013</v>
      </c>
      <c r="E1890" s="15" t="s">
        <v>128</v>
      </c>
      <c r="F1890" s="26"/>
      <c r="G1890" s="26" t="s">
        <v>129</v>
      </c>
      <c r="H1890" s="26" t="s">
        <v>129</v>
      </c>
      <c r="I1890" s="15" t="s">
        <v>129</v>
      </c>
      <c r="J1890" s="26"/>
      <c r="K1890" s="17">
        <f t="shared" si="262"/>
        <v>0</v>
      </c>
      <c r="L1890" s="15"/>
      <c r="M1890" s="15"/>
      <c r="N1890" s="15"/>
      <c r="O1890" s="15"/>
      <c r="P1890" s="15"/>
      <c r="Q1890" s="15"/>
      <c r="R1890" s="15"/>
      <c r="S1890" s="19"/>
      <c r="T1890" s="15"/>
      <c r="U1890" s="17"/>
      <c r="V1890" s="15"/>
      <c r="W1890" s="15"/>
      <c r="X1890" s="15" t="s">
        <v>64</v>
      </c>
      <c r="Y1890" s="15"/>
      <c r="AB1890" s="20" t="s">
        <v>12131</v>
      </c>
      <c r="AC1890" s="21" t="s">
        <v>12132</v>
      </c>
      <c r="AD1890" s="21" t="s">
        <v>12133</v>
      </c>
      <c r="AE1890" s="21" t="s">
        <v>12134</v>
      </c>
      <c r="AF1890" s="21" t="s">
        <v>12135</v>
      </c>
      <c r="AG1890" s="22">
        <f t="shared" si="279"/>
        <v>0.45161290322580644</v>
      </c>
      <c r="AH1890" s="15"/>
      <c r="AI1890" s="17"/>
      <c r="AJ1890" s="17"/>
      <c r="AK1890" s="17" t="e">
        <f>VLOOKUP(A1890,'[1]Deals (Exits)'!B:B,1,FALSE)</f>
        <v>#N/A</v>
      </c>
      <c r="AL1890" s="23"/>
      <c r="AM1890" s="17"/>
      <c r="AN1890" s="17"/>
      <c r="AO1890" s="17"/>
      <c r="AP1890" s="17"/>
      <c r="AQ1890" s="18"/>
      <c r="AR1890" s="18"/>
      <c r="AS1890" s="17"/>
      <c r="AT1890" s="17"/>
      <c r="AU1890" s="18"/>
      <c r="AV1890" s="17"/>
      <c r="AW1890" s="17"/>
      <c r="AX1890" s="17"/>
      <c r="AY1890" s="17"/>
      <c r="AZ1890" s="17"/>
      <c r="BA1890" s="17"/>
      <c r="BB1890" s="17"/>
      <c r="BC1890" s="17"/>
      <c r="BD1890" s="17"/>
      <c r="BE1890" s="17"/>
      <c r="BF1890" s="17"/>
      <c r="BG1890" s="17"/>
      <c r="BH1890" s="17"/>
      <c r="BI1890" s="17"/>
      <c r="BJ1890" s="17"/>
      <c r="BK1890" s="17"/>
      <c r="BL1890" s="17"/>
      <c r="BM1890" s="17"/>
      <c r="BN1890" s="15"/>
      <c r="BO1890" s="15"/>
      <c r="BP1890" s="22"/>
      <c r="BQ1890" s="15"/>
      <c r="BR1890" s="15"/>
      <c r="BS1890" s="15"/>
      <c r="BT1890" s="15"/>
      <c r="BU1890" s="15"/>
      <c r="BV1890" s="15"/>
      <c r="BW1890" s="15"/>
      <c r="BX1890" s="15"/>
      <c r="BY1890" s="15"/>
      <c r="BZ1890" s="15"/>
      <c r="CA1890" s="15"/>
      <c r="CB1890" s="15"/>
      <c r="CC1890" s="15"/>
      <c r="CD1890" s="15"/>
      <c r="CE1890" s="15"/>
      <c r="CF1890" s="15"/>
      <c r="CG1890" s="15"/>
      <c r="CH1890" s="15"/>
      <c r="CI1890" s="15"/>
      <c r="CJ1890" s="15"/>
    </row>
    <row r="1891" spans="1:88" ht="12.75">
      <c r="A1891" s="74" t="s">
        <v>12136</v>
      </c>
      <c r="B1891" s="15" t="s">
        <v>12137</v>
      </c>
      <c r="C1891" s="15" t="s">
        <v>58</v>
      </c>
      <c r="D1891" s="16">
        <v>2012</v>
      </c>
      <c r="E1891" s="15" t="s">
        <v>128</v>
      </c>
      <c r="F1891" s="26"/>
      <c r="G1891" s="26" t="s">
        <v>129</v>
      </c>
      <c r="H1891" s="26" t="s">
        <v>129</v>
      </c>
      <c r="I1891" s="15" t="s">
        <v>129</v>
      </c>
      <c r="J1891" s="26"/>
      <c r="K1891" s="17">
        <f t="shared" si="262"/>
        <v>0</v>
      </c>
      <c r="L1891" s="15"/>
      <c r="M1891" s="15"/>
      <c r="N1891" s="15"/>
      <c r="O1891" s="15"/>
      <c r="P1891" s="15"/>
      <c r="Q1891" s="15"/>
      <c r="R1891" s="15"/>
      <c r="S1891" s="19"/>
      <c r="T1891" s="15"/>
      <c r="U1891" s="17"/>
      <c r="V1891" s="15" t="s">
        <v>1865</v>
      </c>
      <c r="W1891" s="15"/>
      <c r="X1891" s="15" t="s">
        <v>191</v>
      </c>
      <c r="Y1891" s="15"/>
      <c r="AB1891" s="32">
        <v>43506</v>
      </c>
      <c r="AC1891" s="21" t="s">
        <v>12138</v>
      </c>
      <c r="AD1891" s="21" t="s">
        <v>12139</v>
      </c>
      <c r="AE1891" s="21" t="s">
        <v>12140</v>
      </c>
      <c r="AF1891" s="21" t="s">
        <v>12141</v>
      </c>
      <c r="AG1891" s="22">
        <f t="shared" si="279"/>
        <v>0.4838709677419355</v>
      </c>
      <c r="AH1891" s="15"/>
      <c r="AI1891" s="17"/>
      <c r="AJ1891" s="17"/>
      <c r="AK1891" s="17" t="e">
        <f>VLOOKUP(A1891,'[1]Deals (Exits)'!B:B,1,FALSE)</f>
        <v>#N/A</v>
      </c>
      <c r="AL1891" s="23"/>
      <c r="AM1891" s="17"/>
      <c r="AN1891" s="17"/>
      <c r="AO1891" s="17"/>
      <c r="AP1891" s="17"/>
      <c r="AQ1891" s="18"/>
      <c r="AR1891" s="18"/>
      <c r="AS1891" s="17"/>
      <c r="AT1891" s="17"/>
      <c r="AU1891" s="18"/>
      <c r="AV1891" s="17"/>
      <c r="AW1891" s="17"/>
      <c r="AX1891" s="17"/>
      <c r="AY1891" s="17"/>
      <c r="AZ1891" s="17"/>
      <c r="BA1891" s="17"/>
      <c r="BB1891" s="17"/>
      <c r="BC1891" s="17"/>
      <c r="BD1891" s="17"/>
      <c r="BE1891" s="17"/>
      <c r="BF1891" s="17"/>
      <c r="BG1891" s="17"/>
      <c r="BH1891" s="17"/>
      <c r="BI1891" s="17"/>
      <c r="BJ1891" s="17"/>
      <c r="BK1891" s="17"/>
      <c r="BL1891" s="17"/>
      <c r="BM1891" s="17"/>
      <c r="BN1891" s="15"/>
      <c r="BO1891" s="15"/>
      <c r="BP1891" s="22"/>
      <c r="BQ1891" s="15"/>
      <c r="BR1891" s="15"/>
      <c r="BS1891" s="15"/>
      <c r="BT1891" s="15"/>
      <c r="BU1891" s="15"/>
      <c r="BV1891" s="15"/>
      <c r="BW1891" s="15"/>
      <c r="BX1891" s="15"/>
      <c r="BY1891" s="15"/>
      <c r="BZ1891" s="15"/>
      <c r="CA1891" s="15"/>
      <c r="CB1891" s="15"/>
      <c r="CC1891" s="15"/>
      <c r="CD1891" s="15"/>
      <c r="CE1891" s="15"/>
      <c r="CF1891" s="15"/>
      <c r="CG1891" s="15"/>
      <c r="CH1891" s="15"/>
      <c r="CI1891" s="15"/>
      <c r="CJ1891" s="15"/>
    </row>
    <row r="1892" spans="1:88" ht="12.75">
      <c r="A1892" s="25" t="s">
        <v>12142</v>
      </c>
      <c r="B1892" s="15" t="s">
        <v>12143</v>
      </c>
      <c r="C1892" s="15" t="s">
        <v>58</v>
      </c>
      <c r="D1892" s="16">
        <v>2013</v>
      </c>
      <c r="E1892" s="15" t="s">
        <v>1893</v>
      </c>
      <c r="F1892" s="26"/>
      <c r="G1892" s="26" t="s">
        <v>129</v>
      </c>
      <c r="H1892" s="26" t="s">
        <v>129</v>
      </c>
      <c r="I1892" s="15" t="s">
        <v>129</v>
      </c>
      <c r="J1892" s="26"/>
      <c r="K1892" s="17">
        <f t="shared" si="262"/>
        <v>0</v>
      </c>
      <c r="L1892" s="15"/>
      <c r="M1892" s="15"/>
      <c r="N1892" s="15"/>
      <c r="O1892" s="15"/>
      <c r="P1892" s="15"/>
      <c r="Q1892" s="15"/>
      <c r="R1892" s="15"/>
      <c r="S1892" s="19"/>
      <c r="T1892" s="15"/>
      <c r="U1892" s="17"/>
      <c r="V1892" s="15" t="s">
        <v>12144</v>
      </c>
      <c r="W1892" s="15"/>
      <c r="X1892" s="15" t="s">
        <v>79</v>
      </c>
      <c r="Y1892" s="15"/>
      <c r="AB1892" s="20" t="s">
        <v>286</v>
      </c>
      <c r="AC1892" s="21" t="s">
        <v>12145</v>
      </c>
      <c r="AD1892" s="21" t="s">
        <v>12146</v>
      </c>
      <c r="AE1892" s="21" t="s">
        <v>12147</v>
      </c>
      <c r="AF1892" s="21" t="s">
        <v>12148</v>
      </c>
      <c r="AG1892" s="22">
        <f t="shared" si="279"/>
        <v>0.4838709677419355</v>
      </c>
      <c r="AH1892" s="15"/>
      <c r="AI1892" s="17"/>
      <c r="AJ1892" s="17"/>
      <c r="AK1892" s="17" t="e">
        <f>VLOOKUP(A1892,'[1]Deals (Exits)'!B:B,1,FALSE)</f>
        <v>#N/A</v>
      </c>
      <c r="AL1892" s="23"/>
      <c r="AM1892" s="17"/>
      <c r="AN1892" s="17"/>
      <c r="AO1892" s="17"/>
      <c r="AP1892" s="17"/>
      <c r="AQ1892" s="18"/>
      <c r="AR1892" s="18"/>
      <c r="AS1892" s="17"/>
      <c r="AT1892" s="17"/>
      <c r="AU1892" s="18"/>
      <c r="AV1892" s="17"/>
      <c r="AW1892" s="17"/>
      <c r="AX1892" s="17"/>
      <c r="AY1892" s="17"/>
      <c r="AZ1892" s="17"/>
      <c r="BA1892" s="17"/>
      <c r="BB1892" s="17"/>
      <c r="BC1892" s="17"/>
      <c r="BD1892" s="17"/>
      <c r="BE1892" s="17"/>
      <c r="BF1892" s="17"/>
      <c r="BG1892" s="17"/>
      <c r="BH1892" s="17"/>
      <c r="BI1892" s="17"/>
      <c r="BJ1892" s="17"/>
      <c r="BK1892" s="17"/>
      <c r="BL1892" s="17"/>
      <c r="BM1892" s="17"/>
      <c r="BN1892" s="15"/>
      <c r="BO1892" s="15"/>
      <c r="BP1892" s="22"/>
      <c r="BQ1892" s="15"/>
      <c r="BR1892" s="15"/>
      <c r="BS1892" s="15"/>
      <c r="BT1892" s="15"/>
      <c r="BU1892" s="15"/>
      <c r="BV1892" s="15"/>
      <c r="BW1892" s="15"/>
      <c r="BX1892" s="15"/>
      <c r="BY1892" s="15"/>
      <c r="BZ1892" s="15"/>
      <c r="CA1892" s="15"/>
      <c r="CB1892" s="15"/>
      <c r="CC1892" s="15"/>
      <c r="CD1892" s="15"/>
      <c r="CE1892" s="15"/>
      <c r="CF1892" s="15"/>
      <c r="CG1892" s="15"/>
      <c r="CH1892" s="15"/>
      <c r="CI1892" s="15"/>
      <c r="CJ1892" s="15"/>
    </row>
    <row r="1893" spans="1:88" ht="12.75">
      <c r="A1893" s="25" t="s">
        <v>12149</v>
      </c>
      <c r="B1893" s="15" t="s">
        <v>12150</v>
      </c>
      <c r="C1893" s="15" t="s">
        <v>58</v>
      </c>
      <c r="D1893" s="16">
        <v>2016</v>
      </c>
      <c r="E1893" s="15" t="s">
        <v>1893</v>
      </c>
      <c r="F1893" s="26"/>
      <c r="G1893" s="26" t="s">
        <v>129</v>
      </c>
      <c r="H1893" s="26" t="s">
        <v>129</v>
      </c>
      <c r="I1893" s="15" t="s">
        <v>129</v>
      </c>
      <c r="J1893" s="26"/>
      <c r="K1893" s="17">
        <f t="shared" si="262"/>
        <v>0</v>
      </c>
      <c r="L1893" s="15"/>
      <c r="M1893" s="15"/>
      <c r="N1893" s="15"/>
      <c r="O1893" s="15"/>
      <c r="P1893" s="15"/>
      <c r="Q1893" s="15"/>
      <c r="R1893" s="15"/>
      <c r="S1893" s="19"/>
      <c r="T1893" s="15"/>
      <c r="U1893" s="17"/>
      <c r="V1893" s="15" t="s">
        <v>12151</v>
      </c>
      <c r="W1893" s="15"/>
      <c r="X1893" s="15" t="s">
        <v>5334</v>
      </c>
      <c r="Y1893" s="15"/>
      <c r="AB1893" s="20" t="s">
        <v>286</v>
      </c>
      <c r="AC1893" s="21" t="s">
        <v>12152</v>
      </c>
      <c r="AD1893" s="21" t="s">
        <v>12153</v>
      </c>
      <c r="AE1893" s="21" t="s">
        <v>12154</v>
      </c>
      <c r="AF1893" s="21" t="s">
        <v>12155</v>
      </c>
      <c r="AG1893" s="22">
        <f t="shared" si="279"/>
        <v>0.4838709677419355</v>
      </c>
      <c r="AH1893" s="15"/>
      <c r="AI1893" s="17"/>
      <c r="AJ1893" s="17"/>
      <c r="AK1893" s="17" t="e">
        <f>VLOOKUP(A1893,'[1]Deals (Exits)'!B:B,1,FALSE)</f>
        <v>#N/A</v>
      </c>
      <c r="AL1893" s="23"/>
      <c r="AM1893" s="17"/>
      <c r="AN1893" s="17"/>
      <c r="AO1893" s="17"/>
      <c r="AP1893" s="17"/>
      <c r="AQ1893" s="18"/>
      <c r="AR1893" s="18"/>
      <c r="AS1893" s="17"/>
      <c r="AT1893" s="17"/>
      <c r="AU1893" s="18"/>
      <c r="AV1893" s="17"/>
      <c r="AW1893" s="17"/>
      <c r="AX1893" s="17"/>
      <c r="AY1893" s="17"/>
      <c r="AZ1893" s="17"/>
      <c r="BA1893" s="17"/>
      <c r="BB1893" s="17"/>
      <c r="BC1893" s="17"/>
      <c r="BD1893" s="17"/>
      <c r="BE1893" s="17"/>
      <c r="BF1893" s="17"/>
      <c r="BG1893" s="17"/>
      <c r="BH1893" s="17"/>
      <c r="BI1893" s="17"/>
      <c r="BJ1893" s="17"/>
      <c r="BK1893" s="17"/>
      <c r="BL1893" s="17"/>
      <c r="BM1893" s="17"/>
      <c r="BN1893" s="15"/>
      <c r="BO1893" s="15"/>
      <c r="BP1893" s="22"/>
      <c r="BQ1893" s="15"/>
      <c r="BR1893" s="15"/>
      <c r="BS1893" s="15"/>
      <c r="BT1893" s="15"/>
      <c r="BU1893" s="15"/>
      <c r="BV1893" s="15"/>
      <c r="BW1893" s="15"/>
      <c r="BX1893" s="15"/>
      <c r="BY1893" s="15"/>
      <c r="BZ1893" s="15"/>
      <c r="CA1893" s="15"/>
      <c r="CB1893" s="15"/>
      <c r="CC1893" s="15"/>
      <c r="CD1893" s="15"/>
      <c r="CE1893" s="15"/>
      <c r="CF1893" s="15"/>
      <c r="CG1893" s="15"/>
      <c r="CH1893" s="15"/>
      <c r="CI1893" s="15"/>
      <c r="CJ1893" s="15"/>
    </row>
    <row r="1894" spans="1:88" ht="12.75">
      <c r="A1894" s="74" t="s">
        <v>12156</v>
      </c>
      <c r="B1894" s="15" t="s">
        <v>12157</v>
      </c>
      <c r="C1894" s="15" t="s">
        <v>58</v>
      </c>
      <c r="D1894" s="16">
        <v>2016</v>
      </c>
      <c r="E1894" s="15" t="s">
        <v>128</v>
      </c>
      <c r="F1894" s="26"/>
      <c r="G1894" s="26" t="s">
        <v>129</v>
      </c>
      <c r="H1894" s="26" t="s">
        <v>129</v>
      </c>
      <c r="I1894" s="15" t="s">
        <v>129</v>
      </c>
      <c r="J1894" s="26"/>
      <c r="K1894" s="17">
        <f t="shared" si="262"/>
        <v>0</v>
      </c>
      <c r="L1894" s="15"/>
      <c r="M1894" s="15"/>
      <c r="N1894" s="15"/>
      <c r="O1894" s="15"/>
      <c r="P1894" s="15"/>
      <c r="Q1894" s="15"/>
      <c r="R1894" s="15"/>
      <c r="S1894" s="19"/>
      <c r="T1894" s="15"/>
      <c r="U1894" s="17"/>
      <c r="V1894" s="15"/>
      <c r="W1894" s="15"/>
      <c r="X1894" s="15" t="s">
        <v>79</v>
      </c>
      <c r="Y1894" s="15"/>
      <c r="AB1894" s="32">
        <v>43506</v>
      </c>
      <c r="AC1894" s="21" t="s">
        <v>12158</v>
      </c>
      <c r="AD1894" s="21" t="s">
        <v>12159</v>
      </c>
      <c r="AE1894" s="21" t="s">
        <v>12160</v>
      </c>
      <c r="AF1894" s="15"/>
      <c r="AG1894" s="22">
        <f t="shared" si="279"/>
        <v>0.41935483870967744</v>
      </c>
      <c r="AH1894" s="15"/>
      <c r="AI1894" s="17"/>
      <c r="AJ1894" s="17"/>
      <c r="AK1894" s="17" t="e">
        <f>VLOOKUP(A1894,'[1]Deals (Exits)'!B:B,1,FALSE)</f>
        <v>#N/A</v>
      </c>
      <c r="AL1894" s="23"/>
      <c r="AM1894" s="17"/>
      <c r="AN1894" s="17"/>
      <c r="AO1894" s="17"/>
      <c r="AP1894" s="17"/>
      <c r="AQ1894" s="18"/>
      <c r="AR1894" s="18"/>
      <c r="AS1894" s="17"/>
      <c r="AT1894" s="17"/>
      <c r="AU1894" s="18"/>
      <c r="AV1894" s="17"/>
      <c r="AW1894" s="17"/>
      <c r="AX1894" s="17"/>
      <c r="AY1894" s="17"/>
      <c r="AZ1894" s="17"/>
      <c r="BA1894" s="17"/>
      <c r="BB1894" s="17"/>
      <c r="BC1894" s="17"/>
      <c r="BD1894" s="17"/>
      <c r="BE1894" s="17"/>
      <c r="BF1894" s="17"/>
      <c r="BG1894" s="17"/>
      <c r="BH1894" s="17"/>
      <c r="BI1894" s="17"/>
      <c r="BJ1894" s="17"/>
      <c r="BK1894" s="17"/>
      <c r="BL1894" s="17"/>
      <c r="BM1894" s="17"/>
      <c r="BN1894" s="15"/>
      <c r="BO1894" s="15"/>
      <c r="BP1894" s="22"/>
      <c r="BQ1894" s="15"/>
      <c r="BR1894" s="15"/>
      <c r="BS1894" s="15"/>
      <c r="BT1894" s="15"/>
      <c r="BU1894" s="15"/>
      <c r="BV1894" s="15"/>
      <c r="BW1894" s="15"/>
      <c r="BX1894" s="15"/>
      <c r="BY1894" s="15"/>
      <c r="BZ1894" s="15"/>
      <c r="CA1894" s="15"/>
      <c r="CB1894" s="15"/>
      <c r="CC1894" s="15"/>
      <c r="CD1894" s="15"/>
      <c r="CE1894" s="15"/>
      <c r="CF1894" s="15"/>
      <c r="CG1894" s="15"/>
      <c r="CH1894" s="15"/>
      <c r="CI1894" s="15"/>
      <c r="CJ1894" s="15"/>
    </row>
    <row r="1895" spans="1:88" ht="12.75">
      <c r="A1895" s="25" t="s">
        <v>12161</v>
      </c>
      <c r="B1895" s="15" t="s">
        <v>12162</v>
      </c>
      <c r="C1895" s="15" t="s">
        <v>58</v>
      </c>
      <c r="D1895" s="16">
        <v>2017</v>
      </c>
      <c r="E1895" s="15" t="s">
        <v>1673</v>
      </c>
      <c r="F1895" s="26"/>
      <c r="G1895" s="26" t="s">
        <v>129</v>
      </c>
      <c r="H1895" s="26" t="s">
        <v>129</v>
      </c>
      <c r="I1895" s="15" t="s">
        <v>129</v>
      </c>
      <c r="J1895" s="26"/>
      <c r="K1895" s="17">
        <f t="shared" si="262"/>
        <v>0</v>
      </c>
      <c r="L1895" s="15"/>
      <c r="M1895" s="15"/>
      <c r="N1895" s="15"/>
      <c r="O1895" s="15"/>
      <c r="P1895" s="15"/>
      <c r="Q1895" s="15"/>
      <c r="R1895" s="15"/>
      <c r="S1895" s="19"/>
      <c r="T1895" s="15"/>
      <c r="U1895" s="17"/>
      <c r="V1895" s="15" t="s">
        <v>12163</v>
      </c>
      <c r="W1895" s="15"/>
      <c r="X1895" s="15" t="s">
        <v>64</v>
      </c>
      <c r="Y1895" s="15"/>
      <c r="AB1895" s="20" t="s">
        <v>286</v>
      </c>
      <c r="AC1895" s="21" t="s">
        <v>12164</v>
      </c>
      <c r="AD1895" s="21" t="s">
        <v>12165</v>
      </c>
      <c r="AE1895" s="15"/>
      <c r="AF1895" s="21" t="s">
        <v>12166</v>
      </c>
      <c r="AG1895" s="22">
        <f t="shared" si="279"/>
        <v>0.45161290322580644</v>
      </c>
      <c r="AH1895" s="15"/>
      <c r="AI1895" s="17"/>
      <c r="AJ1895" s="17"/>
      <c r="AK1895" s="17" t="e">
        <f>VLOOKUP(A1895,'[1]Deals (Exits)'!B:B,1,FALSE)</f>
        <v>#N/A</v>
      </c>
      <c r="AL1895" s="23"/>
      <c r="AM1895" s="17"/>
      <c r="AN1895" s="17"/>
      <c r="AO1895" s="17"/>
      <c r="AP1895" s="17"/>
      <c r="AQ1895" s="18"/>
      <c r="AR1895" s="18"/>
      <c r="AS1895" s="17"/>
      <c r="AT1895" s="17"/>
      <c r="AU1895" s="18"/>
      <c r="AV1895" s="17"/>
      <c r="AW1895" s="17"/>
      <c r="AX1895" s="17"/>
      <c r="AY1895" s="17"/>
      <c r="AZ1895" s="17"/>
      <c r="BA1895" s="17"/>
      <c r="BB1895" s="17"/>
      <c r="BC1895" s="17"/>
      <c r="BD1895" s="17"/>
      <c r="BE1895" s="17"/>
      <c r="BF1895" s="17"/>
      <c r="BG1895" s="17"/>
      <c r="BH1895" s="17"/>
      <c r="BI1895" s="17"/>
      <c r="BJ1895" s="17"/>
      <c r="BK1895" s="17"/>
      <c r="BL1895" s="17"/>
      <c r="BM1895" s="17"/>
      <c r="BN1895" s="15"/>
      <c r="BO1895" s="15"/>
      <c r="BP1895" s="22"/>
      <c r="BQ1895" s="15"/>
      <c r="BR1895" s="15"/>
      <c r="BS1895" s="15"/>
      <c r="BT1895" s="15"/>
      <c r="BU1895" s="15"/>
      <c r="BV1895" s="15"/>
      <c r="BW1895" s="15"/>
      <c r="BX1895" s="15"/>
      <c r="BY1895" s="15"/>
      <c r="BZ1895" s="15"/>
      <c r="CA1895" s="15"/>
      <c r="CB1895" s="15"/>
      <c r="CC1895" s="15"/>
      <c r="CD1895" s="15"/>
      <c r="CE1895" s="15"/>
      <c r="CF1895" s="15"/>
      <c r="CG1895" s="15"/>
      <c r="CH1895" s="15"/>
      <c r="CI1895" s="15"/>
      <c r="CJ1895" s="15"/>
    </row>
    <row r="1896" spans="1:88" ht="12.75">
      <c r="A1896" s="74" t="s">
        <v>12167</v>
      </c>
      <c r="B1896" s="15" t="s">
        <v>12168</v>
      </c>
      <c r="C1896" s="15" t="s">
        <v>58</v>
      </c>
      <c r="D1896" s="16">
        <v>2018</v>
      </c>
      <c r="E1896" s="15" t="s">
        <v>1673</v>
      </c>
      <c r="F1896" s="26"/>
      <c r="G1896" s="26" t="s">
        <v>129</v>
      </c>
      <c r="H1896" s="26" t="s">
        <v>129</v>
      </c>
      <c r="I1896" s="15" t="s">
        <v>129</v>
      </c>
      <c r="J1896" s="26"/>
      <c r="K1896" s="17">
        <f t="shared" si="262"/>
        <v>0</v>
      </c>
      <c r="L1896" s="15"/>
      <c r="M1896" s="15"/>
      <c r="N1896" s="15"/>
      <c r="O1896" s="15"/>
      <c r="P1896" s="15"/>
      <c r="Q1896" s="15"/>
      <c r="R1896" s="15"/>
      <c r="S1896" s="19"/>
      <c r="T1896" s="15"/>
      <c r="U1896" s="17"/>
      <c r="V1896" s="15"/>
      <c r="W1896" s="15"/>
      <c r="X1896" s="15" t="s">
        <v>79</v>
      </c>
      <c r="Y1896" s="15"/>
      <c r="AB1896" s="32">
        <v>43506</v>
      </c>
      <c r="AC1896" s="21" t="s">
        <v>12169</v>
      </c>
      <c r="AD1896" s="21" t="s">
        <v>12170</v>
      </c>
      <c r="AE1896" s="21" t="s">
        <v>12171</v>
      </c>
      <c r="AF1896" s="21" t="s">
        <v>12172</v>
      </c>
      <c r="AG1896" s="22">
        <f t="shared" si="279"/>
        <v>0.45161290322580644</v>
      </c>
      <c r="AH1896" s="15"/>
      <c r="AI1896" s="17"/>
      <c r="AJ1896" s="17"/>
      <c r="AK1896" s="17" t="e">
        <f>VLOOKUP(A1896,'[1]Deals (Exits)'!B:B,1,FALSE)</f>
        <v>#N/A</v>
      </c>
      <c r="AL1896" s="23"/>
      <c r="AM1896" s="17"/>
      <c r="AN1896" s="17"/>
      <c r="AO1896" s="17"/>
      <c r="AP1896" s="17"/>
      <c r="AQ1896" s="18"/>
      <c r="AR1896" s="18"/>
      <c r="AS1896" s="17"/>
      <c r="AT1896" s="17"/>
      <c r="AU1896" s="18"/>
      <c r="AV1896" s="17"/>
      <c r="AW1896" s="17"/>
      <c r="AX1896" s="17"/>
      <c r="AY1896" s="17"/>
      <c r="AZ1896" s="17"/>
      <c r="BA1896" s="17"/>
      <c r="BB1896" s="17"/>
      <c r="BC1896" s="17"/>
      <c r="BD1896" s="17"/>
      <c r="BE1896" s="17"/>
      <c r="BF1896" s="17"/>
      <c r="BG1896" s="17"/>
      <c r="BH1896" s="17"/>
      <c r="BI1896" s="17"/>
      <c r="BJ1896" s="17"/>
      <c r="BK1896" s="17"/>
      <c r="BL1896" s="17"/>
      <c r="BM1896" s="17"/>
      <c r="BN1896" s="15"/>
      <c r="BO1896" s="15"/>
      <c r="BP1896" s="22"/>
      <c r="BQ1896" s="15"/>
      <c r="BR1896" s="15"/>
      <c r="BS1896" s="15"/>
      <c r="BT1896" s="15"/>
      <c r="BU1896" s="15"/>
      <c r="BV1896" s="15"/>
      <c r="BW1896" s="15"/>
      <c r="BX1896" s="15"/>
      <c r="BY1896" s="15"/>
      <c r="BZ1896" s="15"/>
      <c r="CA1896" s="15"/>
      <c r="CB1896" s="15"/>
      <c r="CC1896" s="15"/>
      <c r="CD1896" s="15"/>
      <c r="CE1896" s="15"/>
      <c r="CF1896" s="15"/>
      <c r="CG1896" s="15"/>
      <c r="CH1896" s="15"/>
      <c r="CI1896" s="15"/>
      <c r="CJ1896" s="15"/>
    </row>
    <row r="1897" spans="1:88" ht="12.75">
      <c r="A1897" s="74" t="s">
        <v>12173</v>
      </c>
      <c r="B1897" s="15" t="s">
        <v>12174</v>
      </c>
      <c r="C1897" s="15" t="s">
        <v>58</v>
      </c>
      <c r="D1897" s="16">
        <v>2018</v>
      </c>
      <c r="E1897" s="15" t="s">
        <v>128</v>
      </c>
      <c r="F1897" s="26"/>
      <c r="G1897" s="26" t="s">
        <v>129</v>
      </c>
      <c r="H1897" s="26" t="s">
        <v>129</v>
      </c>
      <c r="I1897" s="15" t="s">
        <v>129</v>
      </c>
      <c r="J1897" s="26"/>
      <c r="K1897" s="17">
        <f t="shared" si="262"/>
        <v>0</v>
      </c>
      <c r="L1897" s="15"/>
      <c r="M1897" s="15"/>
      <c r="N1897" s="15"/>
      <c r="O1897" s="15"/>
      <c r="P1897" s="15"/>
      <c r="Q1897" s="15"/>
      <c r="R1897" s="15"/>
      <c r="S1897" s="19"/>
      <c r="T1897" s="15"/>
      <c r="U1897" s="17"/>
      <c r="V1897" s="15"/>
      <c r="W1897" s="15"/>
      <c r="X1897" s="15" t="s">
        <v>5334</v>
      </c>
      <c r="Y1897" s="15"/>
      <c r="AB1897" s="32">
        <v>43506</v>
      </c>
      <c r="AC1897" s="21" t="s">
        <v>12175</v>
      </c>
      <c r="AD1897" s="21" t="s">
        <v>12176</v>
      </c>
      <c r="AE1897" s="21" t="s">
        <v>12177</v>
      </c>
      <c r="AF1897" s="21" t="s">
        <v>12178</v>
      </c>
      <c r="AG1897" s="22">
        <f t="shared" si="279"/>
        <v>0.45161290322580644</v>
      </c>
      <c r="AH1897" s="15"/>
      <c r="AI1897" s="17"/>
      <c r="AJ1897" s="17"/>
      <c r="AK1897" s="17" t="e">
        <f>VLOOKUP(A1897,'[1]Deals (Exits)'!B:B,1,FALSE)</f>
        <v>#N/A</v>
      </c>
      <c r="AL1897" s="23"/>
      <c r="AM1897" s="17"/>
      <c r="AN1897" s="17"/>
      <c r="AO1897" s="17"/>
      <c r="AP1897" s="17"/>
      <c r="AQ1897" s="18"/>
      <c r="AR1897" s="18"/>
      <c r="AS1897" s="17"/>
      <c r="AT1897" s="17"/>
      <c r="AU1897" s="18"/>
      <c r="AV1897" s="17"/>
      <c r="AW1897" s="17"/>
      <c r="AX1897" s="17"/>
      <c r="AY1897" s="17"/>
      <c r="AZ1897" s="17"/>
      <c r="BA1897" s="17"/>
      <c r="BB1897" s="17"/>
      <c r="BC1897" s="17"/>
      <c r="BD1897" s="17"/>
      <c r="BE1897" s="17"/>
      <c r="BF1897" s="17"/>
      <c r="BG1897" s="17"/>
      <c r="BH1897" s="17"/>
      <c r="BI1897" s="17"/>
      <c r="BJ1897" s="17"/>
      <c r="BK1897" s="17"/>
      <c r="BL1897" s="17"/>
      <c r="BM1897" s="17"/>
      <c r="BN1897" s="15"/>
      <c r="BO1897" s="15"/>
      <c r="BP1897" s="22"/>
      <c r="BQ1897" s="15"/>
      <c r="BR1897" s="15"/>
      <c r="BS1897" s="15"/>
      <c r="BT1897" s="15"/>
      <c r="BU1897" s="15"/>
      <c r="BV1897" s="15"/>
      <c r="BW1897" s="15"/>
      <c r="BX1897" s="15"/>
      <c r="BY1897" s="15"/>
      <c r="BZ1897" s="15"/>
      <c r="CA1897" s="15"/>
      <c r="CB1897" s="15"/>
      <c r="CC1897" s="15"/>
      <c r="CD1897" s="15"/>
      <c r="CE1897" s="15"/>
      <c r="CF1897" s="15"/>
      <c r="CG1897" s="15"/>
      <c r="CH1897" s="15"/>
      <c r="CI1897" s="15"/>
      <c r="CJ1897" s="15"/>
    </row>
    <row r="1898" spans="1:88" ht="12.75">
      <c r="A1898" s="74" t="s">
        <v>12179</v>
      </c>
      <c r="B1898" s="15" t="s">
        <v>12180</v>
      </c>
      <c r="C1898" s="15" t="s">
        <v>58</v>
      </c>
      <c r="D1898" s="16">
        <v>2017</v>
      </c>
      <c r="E1898" s="15" t="s">
        <v>128</v>
      </c>
      <c r="F1898" s="26"/>
      <c r="G1898" s="26" t="s">
        <v>129</v>
      </c>
      <c r="H1898" s="26" t="s">
        <v>129</v>
      </c>
      <c r="I1898" s="15" t="s">
        <v>129</v>
      </c>
      <c r="J1898" s="26"/>
      <c r="K1898" s="17">
        <f t="shared" si="262"/>
        <v>0</v>
      </c>
      <c r="L1898" s="15"/>
      <c r="M1898" s="15"/>
      <c r="N1898" s="15"/>
      <c r="O1898" s="15"/>
      <c r="P1898" s="15"/>
      <c r="Q1898" s="15"/>
      <c r="R1898" s="15"/>
      <c r="S1898" s="19"/>
      <c r="T1898" s="15"/>
      <c r="U1898" s="17"/>
      <c r="V1898" s="15" t="s">
        <v>12181</v>
      </c>
      <c r="W1898" s="15"/>
      <c r="X1898" s="15" t="s">
        <v>64</v>
      </c>
      <c r="Y1898" s="15"/>
      <c r="AB1898" s="20"/>
      <c r="AC1898" s="21" t="s">
        <v>12182</v>
      </c>
      <c r="AD1898" s="15"/>
      <c r="AE1898" s="21" t="s">
        <v>12183</v>
      </c>
      <c r="AF1898" s="15"/>
      <c r="AG1898" s="22">
        <f t="shared" si="279"/>
        <v>0.38709677419354838</v>
      </c>
      <c r="AH1898" s="15"/>
      <c r="AI1898" s="17"/>
      <c r="AJ1898" s="17"/>
      <c r="AK1898" s="17" t="e">
        <f>VLOOKUP(A1898,'[1]Deals (Exits)'!B:B,1,FALSE)</f>
        <v>#N/A</v>
      </c>
      <c r="AL1898" s="23"/>
      <c r="AM1898" s="17"/>
      <c r="AN1898" s="17"/>
      <c r="AO1898" s="17"/>
      <c r="AP1898" s="17"/>
      <c r="AQ1898" s="18"/>
      <c r="AR1898" s="18"/>
      <c r="AS1898" s="17"/>
      <c r="AT1898" s="17"/>
      <c r="AU1898" s="18"/>
      <c r="AV1898" s="17"/>
      <c r="AW1898" s="17"/>
      <c r="AX1898" s="17"/>
      <c r="AY1898" s="17"/>
      <c r="AZ1898" s="17"/>
      <c r="BA1898" s="17"/>
      <c r="BB1898" s="17"/>
      <c r="BC1898" s="17"/>
      <c r="BD1898" s="17"/>
      <c r="BE1898" s="17"/>
      <c r="BF1898" s="17"/>
      <c r="BG1898" s="17"/>
      <c r="BH1898" s="17"/>
      <c r="BI1898" s="17"/>
      <c r="BJ1898" s="17"/>
      <c r="BK1898" s="17"/>
      <c r="BL1898" s="17"/>
      <c r="BM1898" s="17"/>
      <c r="BN1898" s="15"/>
      <c r="BO1898" s="15"/>
      <c r="BP1898" s="22"/>
      <c r="BQ1898" s="15"/>
      <c r="BR1898" s="15"/>
      <c r="BS1898" s="15"/>
      <c r="BT1898" s="15"/>
      <c r="BU1898" s="15"/>
      <c r="BV1898" s="15"/>
      <c r="BW1898" s="15"/>
      <c r="BX1898" s="15"/>
      <c r="BY1898" s="15"/>
      <c r="BZ1898" s="15"/>
      <c r="CA1898" s="15"/>
      <c r="CB1898" s="15"/>
      <c r="CC1898" s="15"/>
      <c r="CD1898" s="15"/>
      <c r="CE1898" s="15"/>
      <c r="CF1898" s="15"/>
      <c r="CG1898" s="15"/>
      <c r="CH1898" s="15"/>
      <c r="CI1898" s="15"/>
      <c r="CJ1898" s="15"/>
    </row>
    <row r="1899" spans="1:88" ht="12.75">
      <c r="A1899" s="74" t="s">
        <v>12184</v>
      </c>
      <c r="B1899" s="15" t="s">
        <v>12185</v>
      </c>
      <c r="C1899" s="15" t="s">
        <v>58</v>
      </c>
      <c r="D1899" s="16">
        <v>2016</v>
      </c>
      <c r="E1899" s="15" t="s">
        <v>128</v>
      </c>
      <c r="F1899" s="26"/>
      <c r="G1899" s="26" t="s">
        <v>129</v>
      </c>
      <c r="H1899" s="26" t="s">
        <v>129</v>
      </c>
      <c r="I1899" s="15" t="s">
        <v>129</v>
      </c>
      <c r="J1899" s="26"/>
      <c r="K1899" s="17">
        <f t="shared" si="262"/>
        <v>0</v>
      </c>
      <c r="L1899" s="15"/>
      <c r="M1899" s="15"/>
      <c r="N1899" s="15"/>
      <c r="O1899" s="15"/>
      <c r="P1899" s="15"/>
      <c r="Q1899" s="15"/>
      <c r="R1899" s="15"/>
      <c r="S1899" s="19"/>
      <c r="T1899" s="15"/>
      <c r="U1899" s="17"/>
      <c r="V1899" s="15"/>
      <c r="W1899" s="15"/>
      <c r="X1899" s="15" t="s">
        <v>79</v>
      </c>
      <c r="Y1899" s="15"/>
      <c r="AB1899" s="32">
        <v>43506</v>
      </c>
      <c r="AC1899" s="21" t="s">
        <v>12186</v>
      </c>
      <c r="AD1899" s="21" t="s">
        <v>12187</v>
      </c>
      <c r="AE1899" s="21" t="s">
        <v>12188</v>
      </c>
      <c r="AF1899" s="21" t="s">
        <v>12189</v>
      </c>
      <c r="AG1899" s="22">
        <f t="shared" si="279"/>
        <v>0.45161290322580644</v>
      </c>
      <c r="AH1899" s="15"/>
      <c r="AI1899" s="17"/>
      <c r="AJ1899" s="17"/>
      <c r="AK1899" s="17" t="e">
        <f>VLOOKUP(A1899,'[1]Deals (Exits)'!B:B,1,FALSE)</f>
        <v>#N/A</v>
      </c>
      <c r="AL1899" s="23"/>
      <c r="AM1899" s="17"/>
      <c r="AN1899" s="17"/>
      <c r="AO1899" s="17"/>
      <c r="AP1899" s="17"/>
      <c r="AQ1899" s="18"/>
      <c r="AR1899" s="18"/>
      <c r="AS1899" s="17"/>
      <c r="AT1899" s="17"/>
      <c r="AU1899" s="18"/>
      <c r="AV1899" s="17"/>
      <c r="AW1899" s="17"/>
      <c r="AX1899" s="17"/>
      <c r="AY1899" s="17"/>
      <c r="AZ1899" s="17"/>
      <c r="BA1899" s="17"/>
      <c r="BB1899" s="17"/>
      <c r="BC1899" s="17"/>
      <c r="BD1899" s="17"/>
      <c r="BE1899" s="17"/>
      <c r="BF1899" s="17"/>
      <c r="BG1899" s="17"/>
      <c r="BH1899" s="17"/>
      <c r="BI1899" s="17"/>
      <c r="BJ1899" s="17"/>
      <c r="BK1899" s="17"/>
      <c r="BL1899" s="17"/>
      <c r="BM1899" s="17"/>
      <c r="BN1899" s="15"/>
      <c r="BO1899" s="15"/>
      <c r="BP1899" s="22"/>
      <c r="BQ1899" s="15"/>
      <c r="BR1899" s="15"/>
      <c r="BS1899" s="15"/>
      <c r="BT1899" s="15"/>
      <c r="BU1899" s="15"/>
      <c r="BV1899" s="15"/>
      <c r="BW1899" s="15"/>
      <c r="BX1899" s="15"/>
      <c r="BY1899" s="15"/>
      <c r="BZ1899" s="15"/>
      <c r="CA1899" s="15"/>
      <c r="CB1899" s="15"/>
      <c r="CC1899" s="15"/>
      <c r="CD1899" s="15"/>
      <c r="CE1899" s="15"/>
      <c r="CF1899" s="15"/>
      <c r="CG1899" s="15"/>
      <c r="CH1899" s="15"/>
      <c r="CI1899" s="15"/>
      <c r="CJ1899" s="15"/>
    </row>
    <row r="1900" spans="1:88" ht="12.75">
      <c r="A1900" s="74" t="s">
        <v>12190</v>
      </c>
      <c r="B1900" s="15" t="s">
        <v>12191</v>
      </c>
      <c r="C1900" s="15" t="s">
        <v>58</v>
      </c>
      <c r="D1900" s="16">
        <v>2018</v>
      </c>
      <c r="E1900" s="15" t="s">
        <v>128</v>
      </c>
      <c r="F1900" s="26"/>
      <c r="G1900" s="26" t="s">
        <v>129</v>
      </c>
      <c r="H1900" s="26" t="s">
        <v>129</v>
      </c>
      <c r="I1900" s="15" t="s">
        <v>129</v>
      </c>
      <c r="J1900" s="26"/>
      <c r="K1900" s="17">
        <f t="shared" si="262"/>
        <v>0</v>
      </c>
      <c r="L1900" s="15"/>
      <c r="M1900" s="15"/>
      <c r="N1900" s="15"/>
      <c r="O1900" s="15"/>
      <c r="P1900" s="15"/>
      <c r="Q1900" s="15"/>
      <c r="R1900" s="15"/>
      <c r="S1900" s="19"/>
      <c r="T1900" s="15"/>
      <c r="U1900" s="17"/>
      <c r="V1900" s="15"/>
      <c r="W1900" s="15"/>
      <c r="X1900" s="15" t="s">
        <v>5334</v>
      </c>
      <c r="Y1900" s="15"/>
      <c r="AB1900" s="32">
        <v>43506</v>
      </c>
      <c r="AC1900" s="21" t="s">
        <v>12192</v>
      </c>
      <c r="AD1900" s="21" t="s">
        <v>12193</v>
      </c>
      <c r="AE1900" s="15"/>
      <c r="AF1900" s="21" t="s">
        <v>12194</v>
      </c>
      <c r="AG1900" s="22">
        <f t="shared" si="279"/>
        <v>0.41935483870967744</v>
      </c>
      <c r="AH1900" s="15"/>
      <c r="AI1900" s="17"/>
      <c r="AJ1900" s="17"/>
      <c r="AK1900" s="17" t="e">
        <f>VLOOKUP(A1900,'[1]Deals (Exits)'!B:B,1,FALSE)</f>
        <v>#N/A</v>
      </c>
      <c r="AL1900" s="23"/>
      <c r="AM1900" s="17"/>
      <c r="AN1900" s="17"/>
      <c r="AO1900" s="17"/>
      <c r="AP1900" s="17"/>
      <c r="AQ1900" s="18"/>
      <c r="AR1900" s="18"/>
      <c r="AS1900" s="17"/>
      <c r="AT1900" s="17"/>
      <c r="AU1900" s="18"/>
      <c r="AV1900" s="17"/>
      <c r="AW1900" s="17"/>
      <c r="AX1900" s="17"/>
      <c r="AY1900" s="17"/>
      <c r="AZ1900" s="17"/>
      <c r="BA1900" s="17"/>
      <c r="BB1900" s="17"/>
      <c r="BC1900" s="17"/>
      <c r="BD1900" s="17"/>
      <c r="BE1900" s="17"/>
      <c r="BF1900" s="17"/>
      <c r="BG1900" s="17"/>
      <c r="BH1900" s="17"/>
      <c r="BI1900" s="17"/>
      <c r="BJ1900" s="17"/>
      <c r="BK1900" s="17"/>
      <c r="BL1900" s="17"/>
      <c r="BM1900" s="17"/>
      <c r="BN1900" s="15"/>
      <c r="BO1900" s="15"/>
      <c r="BP1900" s="22"/>
      <c r="BQ1900" s="15"/>
      <c r="BR1900" s="15"/>
      <c r="BS1900" s="15"/>
      <c r="BT1900" s="15"/>
      <c r="BU1900" s="15"/>
      <c r="BV1900" s="15"/>
      <c r="BW1900" s="15"/>
      <c r="BX1900" s="15"/>
      <c r="BY1900" s="15"/>
      <c r="BZ1900" s="15"/>
      <c r="CA1900" s="15"/>
      <c r="CB1900" s="15"/>
      <c r="CC1900" s="15"/>
      <c r="CD1900" s="15"/>
      <c r="CE1900" s="15"/>
      <c r="CF1900" s="15"/>
      <c r="CG1900" s="15"/>
      <c r="CH1900" s="15"/>
      <c r="CI1900" s="15"/>
      <c r="CJ1900" s="15"/>
    </row>
    <row r="1901" spans="1:88" ht="12.75">
      <c r="A1901" s="74" t="s">
        <v>12195</v>
      </c>
      <c r="B1901" s="15" t="s">
        <v>12196</v>
      </c>
      <c r="C1901" s="15" t="s">
        <v>58</v>
      </c>
      <c r="D1901" s="16">
        <v>2016</v>
      </c>
      <c r="E1901" s="15" t="s">
        <v>128</v>
      </c>
      <c r="F1901" s="26"/>
      <c r="G1901" s="26" t="s">
        <v>129</v>
      </c>
      <c r="H1901" s="26" t="s">
        <v>129</v>
      </c>
      <c r="I1901" s="15" t="s">
        <v>129</v>
      </c>
      <c r="J1901" s="26"/>
      <c r="K1901" s="17">
        <f t="shared" si="262"/>
        <v>0</v>
      </c>
      <c r="L1901" s="15"/>
      <c r="M1901" s="15"/>
      <c r="N1901" s="15"/>
      <c r="O1901" s="15"/>
      <c r="P1901" s="15"/>
      <c r="Q1901" s="15"/>
      <c r="R1901" s="15"/>
      <c r="S1901" s="19"/>
      <c r="T1901" s="15"/>
      <c r="U1901" s="17"/>
      <c r="V1901" s="15"/>
      <c r="W1901" s="15"/>
      <c r="X1901" s="15" t="s">
        <v>79</v>
      </c>
      <c r="Y1901" s="15"/>
      <c r="AB1901" s="20" t="s">
        <v>286</v>
      </c>
      <c r="AC1901" s="21" t="s">
        <v>12197</v>
      </c>
      <c r="AD1901" s="21" t="s">
        <v>12198</v>
      </c>
      <c r="AE1901" s="21" t="s">
        <v>12199</v>
      </c>
      <c r="AF1901" s="21" t="s">
        <v>12200</v>
      </c>
      <c r="AG1901" s="22">
        <f t="shared" si="279"/>
        <v>0.45161290322580644</v>
      </c>
      <c r="AH1901" s="15"/>
      <c r="AI1901" s="17"/>
      <c r="AJ1901" s="17"/>
      <c r="AK1901" s="17" t="e">
        <f>VLOOKUP(A1901,'[1]Deals (Exits)'!B:B,1,FALSE)</f>
        <v>#N/A</v>
      </c>
      <c r="AL1901" s="23"/>
      <c r="AM1901" s="17"/>
      <c r="AN1901" s="17"/>
      <c r="AO1901" s="17"/>
      <c r="AP1901" s="17"/>
      <c r="AQ1901" s="18"/>
      <c r="AR1901" s="18"/>
      <c r="AS1901" s="17"/>
      <c r="AT1901" s="17"/>
      <c r="AU1901" s="18"/>
      <c r="AV1901" s="17"/>
      <c r="AW1901" s="17"/>
      <c r="AX1901" s="17"/>
      <c r="AY1901" s="17"/>
      <c r="AZ1901" s="17"/>
      <c r="BA1901" s="17"/>
      <c r="BB1901" s="17"/>
      <c r="BC1901" s="17"/>
      <c r="BD1901" s="17"/>
      <c r="BE1901" s="17"/>
      <c r="BF1901" s="17"/>
      <c r="BG1901" s="17"/>
      <c r="BH1901" s="17"/>
      <c r="BI1901" s="17"/>
      <c r="BJ1901" s="17"/>
      <c r="BK1901" s="17"/>
      <c r="BL1901" s="17"/>
      <c r="BM1901" s="17"/>
      <c r="BN1901" s="15"/>
      <c r="BO1901" s="15"/>
      <c r="BP1901" s="22"/>
      <c r="BQ1901" s="15"/>
      <c r="BR1901" s="15"/>
      <c r="BS1901" s="15"/>
      <c r="BT1901" s="15"/>
      <c r="BU1901" s="15"/>
      <c r="BV1901" s="15"/>
      <c r="BW1901" s="15"/>
      <c r="BX1901" s="15"/>
      <c r="BY1901" s="15"/>
      <c r="BZ1901" s="15"/>
      <c r="CA1901" s="15"/>
      <c r="CB1901" s="15"/>
      <c r="CC1901" s="15"/>
      <c r="CD1901" s="15"/>
      <c r="CE1901" s="15"/>
      <c r="CF1901" s="15"/>
      <c r="CG1901" s="15"/>
      <c r="CH1901" s="15"/>
      <c r="CI1901" s="15"/>
      <c r="CJ1901" s="15"/>
    </row>
    <row r="1902" spans="1:88" ht="12.75">
      <c r="A1902" s="74" t="s">
        <v>12201</v>
      </c>
      <c r="B1902" s="15" t="s">
        <v>12202</v>
      </c>
      <c r="C1902" s="15" t="s">
        <v>58</v>
      </c>
      <c r="D1902" s="16">
        <v>2018</v>
      </c>
      <c r="E1902" s="15" t="s">
        <v>128</v>
      </c>
      <c r="F1902" s="26"/>
      <c r="G1902" s="26" t="s">
        <v>129</v>
      </c>
      <c r="H1902" s="26" t="s">
        <v>129</v>
      </c>
      <c r="I1902" s="15" t="s">
        <v>129</v>
      </c>
      <c r="J1902" s="26"/>
      <c r="K1902" s="17">
        <f t="shared" si="262"/>
        <v>0</v>
      </c>
      <c r="L1902" s="15"/>
      <c r="M1902" s="15"/>
      <c r="N1902" s="15"/>
      <c r="O1902" s="15"/>
      <c r="P1902" s="15"/>
      <c r="Q1902" s="15"/>
      <c r="R1902" s="15"/>
      <c r="S1902" s="19"/>
      <c r="T1902" s="15"/>
      <c r="U1902" s="17"/>
      <c r="V1902" s="15"/>
      <c r="W1902" s="15"/>
      <c r="X1902" s="15" t="s">
        <v>5334</v>
      </c>
      <c r="Y1902" s="15"/>
      <c r="AB1902" s="20" t="s">
        <v>286</v>
      </c>
      <c r="AC1902" s="21" t="s">
        <v>12203</v>
      </c>
      <c r="AD1902" s="21" t="s">
        <v>12204</v>
      </c>
      <c r="AE1902" s="21" t="s">
        <v>12205</v>
      </c>
      <c r="AF1902" s="21" t="s">
        <v>12206</v>
      </c>
      <c r="AG1902" s="22">
        <f t="shared" si="279"/>
        <v>0.45161290322580644</v>
      </c>
      <c r="AH1902" s="15"/>
      <c r="AI1902" s="17"/>
      <c r="AJ1902" s="17"/>
      <c r="AK1902" s="17" t="e">
        <f>VLOOKUP(A1902,'[1]Deals (Exits)'!B:B,1,FALSE)</f>
        <v>#N/A</v>
      </c>
      <c r="AL1902" s="23"/>
      <c r="AM1902" s="17"/>
      <c r="AN1902" s="17"/>
      <c r="AO1902" s="17"/>
      <c r="AP1902" s="17"/>
      <c r="AQ1902" s="18"/>
      <c r="AR1902" s="18"/>
      <c r="AS1902" s="17"/>
      <c r="AT1902" s="17"/>
      <c r="AU1902" s="18"/>
      <c r="AV1902" s="17"/>
      <c r="AW1902" s="17"/>
      <c r="AX1902" s="17"/>
      <c r="AY1902" s="17"/>
      <c r="AZ1902" s="17"/>
      <c r="BA1902" s="17"/>
      <c r="BB1902" s="17"/>
      <c r="BC1902" s="17"/>
      <c r="BD1902" s="17"/>
      <c r="BE1902" s="17"/>
      <c r="BF1902" s="17"/>
      <c r="BG1902" s="17"/>
      <c r="BH1902" s="17"/>
      <c r="BI1902" s="17"/>
      <c r="BJ1902" s="17"/>
      <c r="BK1902" s="17"/>
      <c r="BL1902" s="17"/>
      <c r="BM1902" s="17"/>
      <c r="BN1902" s="15"/>
      <c r="BO1902" s="15"/>
      <c r="BP1902" s="22"/>
      <c r="BQ1902" s="15"/>
      <c r="BR1902" s="15"/>
      <c r="BS1902" s="15"/>
      <c r="BT1902" s="15"/>
      <c r="BU1902" s="15"/>
      <c r="BV1902" s="15"/>
      <c r="BW1902" s="15"/>
      <c r="BX1902" s="15"/>
      <c r="BY1902" s="15"/>
      <c r="BZ1902" s="15"/>
      <c r="CA1902" s="15"/>
      <c r="CB1902" s="15"/>
      <c r="CC1902" s="15"/>
      <c r="CD1902" s="15"/>
      <c r="CE1902" s="15"/>
      <c r="CF1902" s="15"/>
      <c r="CG1902" s="15"/>
      <c r="CH1902" s="15"/>
      <c r="CI1902" s="15"/>
      <c r="CJ1902" s="15"/>
    </row>
    <row r="1903" spans="1:88" ht="12.75">
      <c r="A1903" s="25" t="s">
        <v>12207</v>
      </c>
      <c r="B1903" s="15" t="s">
        <v>12208</v>
      </c>
      <c r="C1903" s="15" t="s">
        <v>58</v>
      </c>
      <c r="D1903" s="16">
        <v>2018</v>
      </c>
      <c r="E1903" s="15" t="s">
        <v>1673</v>
      </c>
      <c r="F1903" s="26"/>
      <c r="G1903" s="26" t="s">
        <v>129</v>
      </c>
      <c r="H1903" s="26" t="s">
        <v>129</v>
      </c>
      <c r="I1903" s="15" t="s">
        <v>129</v>
      </c>
      <c r="J1903" s="26"/>
      <c r="K1903" s="17">
        <f t="shared" si="262"/>
        <v>0</v>
      </c>
      <c r="L1903" s="15"/>
      <c r="M1903" s="15"/>
      <c r="N1903" s="15"/>
      <c r="O1903" s="15"/>
      <c r="P1903" s="15"/>
      <c r="Q1903" s="15"/>
      <c r="R1903" s="15"/>
      <c r="S1903" s="19"/>
      <c r="T1903" s="15"/>
      <c r="U1903" s="17"/>
      <c r="V1903" s="15" t="s">
        <v>12209</v>
      </c>
      <c r="W1903" s="15"/>
      <c r="X1903" s="15" t="s">
        <v>294</v>
      </c>
      <c r="Y1903" s="15"/>
      <c r="AB1903" s="20" t="s">
        <v>286</v>
      </c>
      <c r="AC1903" s="21" t="s">
        <v>12210</v>
      </c>
      <c r="AD1903" s="21" t="s">
        <v>12211</v>
      </c>
      <c r="AE1903" s="21" t="s">
        <v>12212</v>
      </c>
      <c r="AF1903" s="21" t="s">
        <v>12213</v>
      </c>
      <c r="AG1903" s="22">
        <f t="shared" si="279"/>
        <v>0.4838709677419355</v>
      </c>
      <c r="AH1903" s="15"/>
      <c r="AI1903" s="17"/>
      <c r="AJ1903" s="17"/>
      <c r="AK1903" s="17" t="e">
        <f>VLOOKUP(A1903,'[1]Deals (Exits)'!B:B,1,FALSE)</f>
        <v>#N/A</v>
      </c>
      <c r="AL1903" s="23"/>
      <c r="AM1903" s="17"/>
      <c r="AN1903" s="17"/>
      <c r="AO1903" s="17"/>
      <c r="AP1903" s="17"/>
      <c r="AQ1903" s="18"/>
      <c r="AR1903" s="18"/>
      <c r="AS1903" s="17"/>
      <c r="AT1903" s="17"/>
      <c r="AU1903" s="18"/>
      <c r="AV1903" s="17"/>
      <c r="AW1903" s="17"/>
      <c r="AX1903" s="17"/>
      <c r="AY1903" s="17"/>
      <c r="AZ1903" s="17"/>
      <c r="BA1903" s="17"/>
      <c r="BB1903" s="17"/>
      <c r="BC1903" s="17"/>
      <c r="BD1903" s="17"/>
      <c r="BE1903" s="17"/>
      <c r="BF1903" s="17"/>
      <c r="BG1903" s="17"/>
      <c r="BH1903" s="17"/>
      <c r="BI1903" s="17"/>
      <c r="BJ1903" s="17"/>
      <c r="BK1903" s="17"/>
      <c r="BL1903" s="17"/>
      <c r="BM1903" s="17"/>
      <c r="BN1903" s="15"/>
      <c r="BO1903" s="15"/>
      <c r="BP1903" s="22"/>
      <c r="BQ1903" s="15"/>
      <c r="BR1903" s="15"/>
      <c r="BS1903" s="15"/>
      <c r="BT1903" s="15"/>
      <c r="BU1903" s="15"/>
      <c r="BV1903" s="15"/>
      <c r="BW1903" s="15"/>
      <c r="BX1903" s="15"/>
      <c r="BY1903" s="15"/>
      <c r="BZ1903" s="15"/>
      <c r="CA1903" s="15"/>
      <c r="CB1903" s="15"/>
      <c r="CC1903" s="15"/>
      <c r="CD1903" s="15"/>
      <c r="CE1903" s="15"/>
      <c r="CF1903" s="15"/>
      <c r="CG1903" s="15"/>
      <c r="CH1903" s="15"/>
      <c r="CI1903" s="15"/>
      <c r="CJ1903" s="15"/>
    </row>
    <row r="1904" spans="1:88" ht="12.75">
      <c r="A1904" s="74" t="s">
        <v>12214</v>
      </c>
      <c r="B1904" s="15" t="s">
        <v>12215</v>
      </c>
      <c r="C1904" s="15" t="s">
        <v>58</v>
      </c>
      <c r="D1904" s="16">
        <v>2017</v>
      </c>
      <c r="E1904" s="15" t="s">
        <v>12216</v>
      </c>
      <c r="F1904" s="26"/>
      <c r="G1904" s="26" t="s">
        <v>129</v>
      </c>
      <c r="H1904" s="26" t="s">
        <v>129</v>
      </c>
      <c r="I1904" s="15" t="s">
        <v>129</v>
      </c>
      <c r="J1904" s="26"/>
      <c r="K1904" s="17">
        <f t="shared" si="262"/>
        <v>0</v>
      </c>
      <c r="L1904" s="15"/>
      <c r="M1904" s="15"/>
      <c r="N1904" s="15"/>
      <c r="O1904" s="15"/>
      <c r="P1904" s="15"/>
      <c r="Q1904" s="15"/>
      <c r="R1904" s="15"/>
      <c r="S1904" s="19"/>
      <c r="T1904" s="15"/>
      <c r="U1904" s="17"/>
      <c r="V1904" s="15" t="s">
        <v>12217</v>
      </c>
      <c r="W1904" s="15"/>
      <c r="X1904" s="15" t="s">
        <v>12093</v>
      </c>
      <c r="Y1904" s="15"/>
      <c r="AB1904" s="20" t="s">
        <v>286</v>
      </c>
      <c r="AC1904" s="21" t="s">
        <v>12218</v>
      </c>
      <c r="AD1904" s="21" t="s">
        <v>12219</v>
      </c>
      <c r="AE1904" s="21" t="s">
        <v>12220</v>
      </c>
      <c r="AF1904" s="15"/>
      <c r="AG1904" s="22">
        <f t="shared" si="279"/>
        <v>0.45161290322580644</v>
      </c>
      <c r="AH1904" s="15"/>
      <c r="AI1904" s="17"/>
      <c r="AJ1904" s="17"/>
      <c r="AK1904" s="17" t="e">
        <f>VLOOKUP(A1904,'[1]Deals (Exits)'!B:B,1,FALSE)</f>
        <v>#N/A</v>
      </c>
      <c r="AL1904" s="23"/>
      <c r="AM1904" s="17"/>
      <c r="AN1904" s="17"/>
      <c r="AO1904" s="17"/>
      <c r="AP1904" s="17"/>
      <c r="AQ1904" s="18"/>
      <c r="AR1904" s="18"/>
      <c r="AS1904" s="17"/>
      <c r="AT1904" s="17"/>
      <c r="AU1904" s="18"/>
      <c r="AV1904" s="17"/>
      <c r="AW1904" s="17"/>
      <c r="AX1904" s="17"/>
      <c r="AY1904" s="17"/>
      <c r="AZ1904" s="17"/>
      <c r="BA1904" s="17"/>
      <c r="BB1904" s="17"/>
      <c r="BC1904" s="17"/>
      <c r="BD1904" s="17"/>
      <c r="BE1904" s="17"/>
      <c r="BF1904" s="17"/>
      <c r="BG1904" s="17"/>
      <c r="BH1904" s="17"/>
      <c r="BI1904" s="17"/>
      <c r="BJ1904" s="17"/>
      <c r="BK1904" s="17"/>
      <c r="BL1904" s="17"/>
      <c r="BM1904" s="17"/>
      <c r="BN1904" s="15"/>
      <c r="BO1904" s="15"/>
      <c r="BP1904" s="22"/>
      <c r="BQ1904" s="15"/>
      <c r="BR1904" s="15"/>
      <c r="BS1904" s="15"/>
      <c r="BT1904" s="15"/>
      <c r="BU1904" s="15"/>
      <c r="BV1904" s="15"/>
      <c r="BW1904" s="15"/>
      <c r="BX1904" s="15"/>
      <c r="BY1904" s="15"/>
      <c r="BZ1904" s="15"/>
      <c r="CA1904" s="15"/>
      <c r="CB1904" s="15"/>
      <c r="CC1904" s="15"/>
      <c r="CD1904" s="15"/>
      <c r="CE1904" s="15"/>
      <c r="CF1904" s="15"/>
      <c r="CG1904" s="15"/>
      <c r="CH1904" s="15"/>
      <c r="CI1904" s="15"/>
      <c r="CJ1904" s="15"/>
    </row>
    <row r="1905" spans="1:88" ht="12.75">
      <c r="A1905" s="25" t="s">
        <v>12221</v>
      </c>
      <c r="B1905" s="15" t="s">
        <v>12222</v>
      </c>
      <c r="C1905" s="15" t="s">
        <v>58</v>
      </c>
      <c r="D1905" s="16">
        <v>2017</v>
      </c>
      <c r="E1905" s="15" t="s">
        <v>128</v>
      </c>
      <c r="F1905" s="26"/>
      <c r="G1905" s="26" t="s">
        <v>129</v>
      </c>
      <c r="H1905" s="26" t="s">
        <v>129</v>
      </c>
      <c r="I1905" s="15" t="s">
        <v>129</v>
      </c>
      <c r="J1905" s="26"/>
      <c r="K1905" s="17">
        <f t="shared" si="262"/>
        <v>0</v>
      </c>
      <c r="L1905" s="15"/>
      <c r="M1905" s="15"/>
      <c r="N1905" s="15"/>
      <c r="O1905" s="15"/>
      <c r="P1905" s="15"/>
      <c r="Q1905" s="15"/>
      <c r="R1905" s="15"/>
      <c r="S1905" s="19"/>
      <c r="T1905" s="15"/>
      <c r="U1905" s="17"/>
      <c r="V1905" s="15"/>
      <c r="W1905" s="15"/>
      <c r="X1905" s="15" t="s">
        <v>64</v>
      </c>
      <c r="Y1905" s="15"/>
      <c r="AB1905" s="20" t="s">
        <v>286</v>
      </c>
      <c r="AC1905" s="21" t="s">
        <v>12223</v>
      </c>
      <c r="AD1905" s="21" t="s">
        <v>12224</v>
      </c>
      <c r="AE1905" s="15"/>
      <c r="AF1905" s="21" t="s">
        <v>12225</v>
      </c>
      <c r="AG1905" s="22">
        <f t="shared" si="279"/>
        <v>0.41935483870967744</v>
      </c>
      <c r="AH1905" s="15"/>
      <c r="AI1905" s="17"/>
      <c r="AJ1905" s="17"/>
      <c r="AK1905" s="17" t="e">
        <f>VLOOKUP(A1905,'[1]Deals (Exits)'!B:B,1,FALSE)</f>
        <v>#N/A</v>
      </c>
      <c r="AL1905" s="23"/>
      <c r="AM1905" s="17"/>
      <c r="AN1905" s="17"/>
      <c r="AO1905" s="17"/>
      <c r="AP1905" s="17"/>
      <c r="AQ1905" s="18"/>
      <c r="AR1905" s="18"/>
      <c r="AS1905" s="17"/>
      <c r="AT1905" s="17"/>
      <c r="AU1905" s="18"/>
      <c r="AV1905" s="17"/>
      <c r="AW1905" s="17"/>
      <c r="AX1905" s="17"/>
      <c r="AY1905" s="17"/>
      <c r="AZ1905" s="17"/>
      <c r="BA1905" s="17"/>
      <c r="BB1905" s="17"/>
      <c r="BC1905" s="17"/>
      <c r="BD1905" s="17"/>
      <c r="BE1905" s="17"/>
      <c r="BF1905" s="17"/>
      <c r="BG1905" s="17"/>
      <c r="BH1905" s="17"/>
      <c r="BI1905" s="17"/>
      <c r="BJ1905" s="17"/>
      <c r="BK1905" s="17"/>
      <c r="BL1905" s="17"/>
      <c r="BM1905" s="17"/>
      <c r="BN1905" s="15"/>
      <c r="BO1905" s="15"/>
      <c r="BP1905" s="22"/>
      <c r="BQ1905" s="15"/>
      <c r="BR1905" s="15"/>
      <c r="BS1905" s="15"/>
      <c r="BT1905" s="15"/>
      <c r="BU1905" s="15"/>
      <c r="BV1905" s="15"/>
      <c r="BW1905" s="15"/>
      <c r="BX1905" s="15"/>
      <c r="BY1905" s="15"/>
      <c r="BZ1905" s="15"/>
      <c r="CA1905" s="15"/>
      <c r="CB1905" s="15"/>
      <c r="CC1905" s="15"/>
      <c r="CD1905" s="15"/>
      <c r="CE1905" s="15"/>
      <c r="CF1905" s="15"/>
      <c r="CG1905" s="15"/>
      <c r="CH1905" s="15"/>
      <c r="CI1905" s="15"/>
      <c r="CJ1905" s="15"/>
    </row>
    <row r="1906" spans="1:88" ht="12.75">
      <c r="A1906" s="75" t="s">
        <v>12226</v>
      </c>
      <c r="B1906" s="15" t="s">
        <v>12227</v>
      </c>
      <c r="C1906" s="15" t="s">
        <v>58</v>
      </c>
      <c r="D1906" s="16">
        <v>2016</v>
      </c>
      <c r="E1906" s="15" t="s">
        <v>128</v>
      </c>
      <c r="F1906" s="26"/>
      <c r="G1906" s="26" t="s">
        <v>129</v>
      </c>
      <c r="H1906" s="26" t="s">
        <v>129</v>
      </c>
      <c r="I1906" s="15" t="s">
        <v>129</v>
      </c>
      <c r="J1906" s="26"/>
      <c r="K1906" s="17">
        <f t="shared" si="262"/>
        <v>0</v>
      </c>
      <c r="L1906" s="15"/>
      <c r="M1906" s="15"/>
      <c r="N1906" s="15"/>
      <c r="O1906" s="15"/>
      <c r="P1906" s="15"/>
      <c r="Q1906" s="15"/>
      <c r="R1906" s="15"/>
      <c r="S1906" s="19"/>
      <c r="T1906" s="15"/>
      <c r="U1906" s="17"/>
      <c r="V1906" s="15"/>
      <c r="W1906" s="15"/>
      <c r="X1906" s="15" t="s">
        <v>79</v>
      </c>
      <c r="Y1906" s="15"/>
      <c r="AB1906" s="20" t="s">
        <v>286</v>
      </c>
      <c r="AC1906" s="21" t="s">
        <v>12228</v>
      </c>
      <c r="AD1906" s="15"/>
      <c r="AE1906" s="21" t="s">
        <v>12229</v>
      </c>
      <c r="AF1906" s="21" t="s">
        <v>12230</v>
      </c>
      <c r="AG1906" s="22">
        <f t="shared" si="279"/>
        <v>0.41935483870967744</v>
      </c>
      <c r="AH1906" s="15"/>
      <c r="AI1906" s="17"/>
      <c r="AJ1906" s="17"/>
      <c r="AK1906" s="17" t="e">
        <f>VLOOKUP(A1906,'[1]Deals (Exits)'!B:B,1,FALSE)</f>
        <v>#N/A</v>
      </c>
      <c r="AL1906" s="23"/>
      <c r="AM1906" s="17"/>
      <c r="AN1906" s="17"/>
      <c r="AO1906" s="17"/>
      <c r="AP1906" s="17"/>
      <c r="AQ1906" s="18"/>
      <c r="AR1906" s="18"/>
      <c r="AS1906" s="17"/>
      <c r="AT1906" s="17"/>
      <c r="AU1906" s="18"/>
      <c r="AV1906" s="17"/>
      <c r="AW1906" s="17"/>
      <c r="AX1906" s="17"/>
      <c r="AY1906" s="17"/>
      <c r="AZ1906" s="17"/>
      <c r="BA1906" s="17"/>
      <c r="BB1906" s="17"/>
      <c r="BC1906" s="17"/>
      <c r="BD1906" s="17"/>
      <c r="BE1906" s="17"/>
      <c r="BF1906" s="17"/>
      <c r="BG1906" s="17"/>
      <c r="BH1906" s="17"/>
      <c r="BI1906" s="17"/>
      <c r="BJ1906" s="17"/>
      <c r="BK1906" s="17"/>
      <c r="BL1906" s="17"/>
      <c r="BM1906" s="17"/>
      <c r="BN1906" s="15"/>
      <c r="BO1906" s="15"/>
      <c r="BP1906" s="22"/>
      <c r="BQ1906" s="15"/>
      <c r="BR1906" s="15"/>
      <c r="BS1906" s="15"/>
      <c r="BT1906" s="15"/>
      <c r="BU1906" s="15"/>
      <c r="BV1906" s="15"/>
      <c r="BW1906" s="15"/>
      <c r="BX1906" s="15"/>
      <c r="BY1906" s="15"/>
      <c r="BZ1906" s="15"/>
      <c r="CA1906" s="15"/>
      <c r="CB1906" s="15"/>
      <c r="CC1906" s="15"/>
      <c r="CD1906" s="15"/>
      <c r="CE1906" s="15"/>
      <c r="CF1906" s="15"/>
      <c r="CG1906" s="15"/>
      <c r="CH1906" s="15"/>
      <c r="CI1906" s="15"/>
      <c r="CJ1906" s="15"/>
    </row>
    <row r="1907" spans="1:88" ht="12.75">
      <c r="A1907" s="74" t="s">
        <v>12231</v>
      </c>
      <c r="B1907" s="15" t="s">
        <v>12232</v>
      </c>
      <c r="C1907" s="15" t="s">
        <v>58</v>
      </c>
      <c r="D1907" s="16">
        <v>2012</v>
      </c>
      <c r="E1907" s="15" t="s">
        <v>128</v>
      </c>
      <c r="F1907" s="26"/>
      <c r="G1907" s="26" t="s">
        <v>129</v>
      </c>
      <c r="H1907" s="26" t="s">
        <v>129</v>
      </c>
      <c r="I1907" s="15" t="s">
        <v>129</v>
      </c>
      <c r="J1907" s="26"/>
      <c r="K1907" s="17">
        <f t="shared" si="262"/>
        <v>0</v>
      </c>
      <c r="L1907" s="15"/>
      <c r="M1907" s="15"/>
      <c r="N1907" s="15"/>
      <c r="O1907" s="15"/>
      <c r="P1907" s="15"/>
      <c r="Q1907" s="15"/>
      <c r="R1907" s="15"/>
      <c r="S1907" s="19"/>
      <c r="T1907" s="15"/>
      <c r="U1907" s="17"/>
      <c r="V1907" s="15"/>
      <c r="W1907" s="15"/>
      <c r="X1907" s="15" t="s">
        <v>64</v>
      </c>
      <c r="Y1907" s="15"/>
      <c r="AB1907" s="32">
        <v>43506</v>
      </c>
      <c r="AC1907" s="21" t="s">
        <v>12233</v>
      </c>
      <c r="AD1907" s="21" t="s">
        <v>12234</v>
      </c>
      <c r="AE1907" s="21" t="s">
        <v>12235</v>
      </c>
      <c r="AF1907" s="21" t="s">
        <v>12236</v>
      </c>
      <c r="AG1907" s="22">
        <f t="shared" si="279"/>
        <v>0.45161290322580644</v>
      </c>
      <c r="AH1907" s="15"/>
      <c r="AI1907" s="17"/>
      <c r="AJ1907" s="17"/>
      <c r="AK1907" s="17" t="e">
        <f>VLOOKUP(A1907,'[1]Deals (Exits)'!B:B,1,FALSE)</f>
        <v>#N/A</v>
      </c>
      <c r="AL1907" s="23"/>
      <c r="AM1907" s="17"/>
      <c r="AN1907" s="17"/>
      <c r="AO1907" s="17"/>
      <c r="AP1907" s="17"/>
      <c r="AQ1907" s="18"/>
      <c r="AR1907" s="18"/>
      <c r="AS1907" s="17"/>
      <c r="AT1907" s="17"/>
      <c r="AU1907" s="18"/>
      <c r="AV1907" s="17"/>
      <c r="AW1907" s="17"/>
      <c r="AX1907" s="17"/>
      <c r="AY1907" s="17"/>
      <c r="AZ1907" s="17"/>
      <c r="BA1907" s="17"/>
      <c r="BB1907" s="17"/>
      <c r="BC1907" s="17"/>
      <c r="BD1907" s="17"/>
      <c r="BE1907" s="17"/>
      <c r="BF1907" s="17"/>
      <c r="BG1907" s="17"/>
      <c r="BH1907" s="17"/>
      <c r="BI1907" s="17"/>
      <c r="BJ1907" s="17"/>
      <c r="BK1907" s="17"/>
      <c r="BL1907" s="17"/>
      <c r="BM1907" s="17"/>
      <c r="BN1907" s="15"/>
      <c r="BO1907" s="15"/>
      <c r="BP1907" s="22"/>
      <c r="BQ1907" s="15"/>
      <c r="BR1907" s="15"/>
      <c r="BS1907" s="15"/>
      <c r="BT1907" s="15"/>
      <c r="BU1907" s="15"/>
      <c r="BV1907" s="15"/>
      <c r="BW1907" s="15"/>
      <c r="BX1907" s="15"/>
      <c r="BY1907" s="15"/>
      <c r="BZ1907" s="15"/>
      <c r="CA1907" s="15"/>
      <c r="CB1907" s="15"/>
      <c r="CC1907" s="15"/>
      <c r="CD1907" s="15"/>
      <c r="CE1907" s="15"/>
      <c r="CF1907" s="15"/>
      <c r="CG1907" s="15"/>
      <c r="CH1907" s="15"/>
      <c r="CI1907" s="15"/>
      <c r="CJ1907" s="15"/>
    </row>
    <row r="1908" spans="1:88" ht="12.75">
      <c r="A1908" s="74" t="s">
        <v>12237</v>
      </c>
      <c r="B1908" s="15" t="s">
        <v>12238</v>
      </c>
      <c r="C1908" s="15" t="s">
        <v>58</v>
      </c>
      <c r="D1908" s="16">
        <v>2013</v>
      </c>
      <c r="E1908" s="15" t="s">
        <v>128</v>
      </c>
      <c r="F1908" s="26"/>
      <c r="G1908" s="26" t="s">
        <v>129</v>
      </c>
      <c r="H1908" s="26" t="s">
        <v>129</v>
      </c>
      <c r="I1908" s="15" t="s">
        <v>129</v>
      </c>
      <c r="J1908" s="26"/>
      <c r="K1908" s="17">
        <f t="shared" si="262"/>
        <v>0</v>
      </c>
      <c r="L1908" s="15"/>
      <c r="M1908" s="15"/>
      <c r="N1908" s="15"/>
      <c r="O1908" s="15"/>
      <c r="P1908" s="15"/>
      <c r="Q1908" s="15"/>
      <c r="R1908" s="15"/>
      <c r="S1908" s="19"/>
      <c r="T1908" s="15"/>
      <c r="U1908" s="17"/>
      <c r="V1908" s="15" t="s">
        <v>12239</v>
      </c>
      <c r="W1908" s="15"/>
      <c r="X1908" s="15" t="s">
        <v>107</v>
      </c>
      <c r="Y1908" s="15"/>
      <c r="AB1908" s="20" t="s">
        <v>286</v>
      </c>
      <c r="AC1908" s="21" t="s">
        <v>12240</v>
      </c>
      <c r="AD1908" s="21" t="s">
        <v>12241</v>
      </c>
      <c r="AE1908" s="21" t="s">
        <v>12242</v>
      </c>
      <c r="AF1908" s="21" t="s">
        <v>12243</v>
      </c>
      <c r="AG1908" s="22">
        <f t="shared" si="279"/>
        <v>0.4838709677419355</v>
      </c>
      <c r="AH1908" s="15"/>
      <c r="AI1908" s="17"/>
      <c r="AJ1908" s="17"/>
      <c r="AK1908" s="17" t="e">
        <f>VLOOKUP(A1908,'[1]Deals (Exits)'!B:B,1,FALSE)</f>
        <v>#N/A</v>
      </c>
      <c r="AL1908" s="23"/>
      <c r="AM1908" s="17"/>
      <c r="AN1908" s="17"/>
      <c r="AO1908" s="17"/>
      <c r="AP1908" s="17"/>
      <c r="AQ1908" s="18"/>
      <c r="AR1908" s="18"/>
      <c r="AS1908" s="17"/>
      <c r="AT1908" s="17"/>
      <c r="AU1908" s="18"/>
      <c r="AV1908" s="17"/>
      <c r="AW1908" s="17"/>
      <c r="AX1908" s="17"/>
      <c r="AY1908" s="17"/>
      <c r="AZ1908" s="17"/>
      <c r="BA1908" s="17"/>
      <c r="BB1908" s="17"/>
      <c r="BC1908" s="17"/>
      <c r="BD1908" s="17"/>
      <c r="BE1908" s="17"/>
      <c r="BF1908" s="17"/>
      <c r="BG1908" s="17"/>
      <c r="BH1908" s="17"/>
      <c r="BI1908" s="17"/>
      <c r="BJ1908" s="17"/>
      <c r="BK1908" s="17"/>
      <c r="BL1908" s="17"/>
      <c r="BM1908" s="17"/>
      <c r="BN1908" s="15"/>
      <c r="BO1908" s="15"/>
      <c r="BP1908" s="22"/>
      <c r="BQ1908" s="15"/>
      <c r="BR1908" s="15"/>
      <c r="BS1908" s="15"/>
      <c r="BT1908" s="15"/>
      <c r="BU1908" s="15"/>
      <c r="BV1908" s="15"/>
      <c r="BW1908" s="15"/>
      <c r="BX1908" s="15"/>
      <c r="BY1908" s="15"/>
      <c r="BZ1908" s="15"/>
      <c r="CA1908" s="15"/>
      <c r="CB1908" s="15"/>
      <c r="CC1908" s="15"/>
      <c r="CD1908" s="15"/>
      <c r="CE1908" s="15"/>
      <c r="CF1908" s="15"/>
      <c r="CG1908" s="15"/>
      <c r="CH1908" s="15"/>
      <c r="CI1908" s="15"/>
      <c r="CJ1908" s="15"/>
    </row>
    <row r="1909" spans="1:88" ht="12.75">
      <c r="A1909" s="74" t="s">
        <v>12244</v>
      </c>
      <c r="B1909" s="15" t="s">
        <v>12245</v>
      </c>
      <c r="C1909" s="15" t="s">
        <v>58</v>
      </c>
      <c r="D1909" s="16">
        <v>2012</v>
      </c>
      <c r="E1909" s="15" t="s">
        <v>128</v>
      </c>
      <c r="F1909" s="26"/>
      <c r="G1909" s="26" t="s">
        <v>129</v>
      </c>
      <c r="H1909" s="26" t="s">
        <v>129</v>
      </c>
      <c r="I1909" s="15" t="s">
        <v>129</v>
      </c>
      <c r="J1909" s="26"/>
      <c r="K1909" s="17">
        <f t="shared" si="262"/>
        <v>0</v>
      </c>
      <c r="L1909" s="15"/>
      <c r="M1909" s="15"/>
      <c r="N1909" s="15"/>
      <c r="O1909" s="15"/>
      <c r="P1909" s="15"/>
      <c r="Q1909" s="15"/>
      <c r="R1909" s="15"/>
      <c r="S1909" s="19"/>
      <c r="T1909" s="15"/>
      <c r="U1909" s="17"/>
      <c r="V1909" s="15" t="s">
        <v>12246</v>
      </c>
      <c r="W1909" s="15"/>
      <c r="X1909" s="15" t="s">
        <v>79</v>
      </c>
      <c r="Y1909" s="15"/>
      <c r="AB1909" s="20" t="s">
        <v>333</v>
      </c>
      <c r="AC1909" s="21" t="s">
        <v>12247</v>
      </c>
      <c r="AD1909" s="21" t="s">
        <v>12248</v>
      </c>
      <c r="AE1909" s="21" t="s">
        <v>12249</v>
      </c>
      <c r="AF1909" s="21" t="s">
        <v>12250</v>
      </c>
      <c r="AG1909" s="22">
        <f t="shared" si="279"/>
        <v>0.4838709677419355</v>
      </c>
      <c r="AH1909" s="15"/>
      <c r="AI1909" s="17"/>
      <c r="AJ1909" s="17"/>
      <c r="AK1909" s="17" t="e">
        <f>VLOOKUP(A1909,'[1]Deals (Exits)'!B:B,1,FALSE)</f>
        <v>#N/A</v>
      </c>
      <c r="AL1909" s="23"/>
      <c r="AM1909" s="17"/>
      <c r="AN1909" s="17"/>
      <c r="AO1909" s="17"/>
      <c r="AP1909" s="17"/>
      <c r="AQ1909" s="18"/>
      <c r="AR1909" s="18"/>
      <c r="AS1909" s="17"/>
      <c r="AT1909" s="17"/>
      <c r="AU1909" s="18"/>
      <c r="AV1909" s="17"/>
      <c r="AW1909" s="17"/>
      <c r="AX1909" s="17"/>
      <c r="AY1909" s="17"/>
      <c r="AZ1909" s="17"/>
      <c r="BA1909" s="17"/>
      <c r="BB1909" s="17"/>
      <c r="BC1909" s="17"/>
      <c r="BD1909" s="17"/>
      <c r="BE1909" s="17"/>
      <c r="BF1909" s="17"/>
      <c r="BG1909" s="17"/>
      <c r="BH1909" s="17"/>
      <c r="BI1909" s="17"/>
      <c r="BJ1909" s="17"/>
      <c r="BK1909" s="17"/>
      <c r="BL1909" s="17"/>
      <c r="BM1909" s="17"/>
      <c r="BN1909" s="15"/>
      <c r="BO1909" s="15"/>
      <c r="BP1909" s="22"/>
      <c r="BQ1909" s="15"/>
      <c r="BR1909" s="15"/>
      <c r="BS1909" s="15"/>
      <c r="BT1909" s="15"/>
      <c r="BU1909" s="15"/>
      <c r="BV1909" s="15"/>
      <c r="BW1909" s="15"/>
      <c r="BX1909" s="15"/>
      <c r="BY1909" s="15"/>
      <c r="BZ1909" s="15"/>
      <c r="CA1909" s="15"/>
      <c r="CB1909" s="15"/>
      <c r="CC1909" s="15"/>
      <c r="CD1909" s="15"/>
      <c r="CE1909" s="15"/>
      <c r="CF1909" s="15"/>
      <c r="CG1909" s="15"/>
      <c r="CH1909" s="15"/>
      <c r="CI1909" s="15"/>
      <c r="CJ1909" s="15"/>
    </row>
    <row r="1910" spans="1:88" ht="12.75">
      <c r="A1910" s="25" t="s">
        <v>12251</v>
      </c>
      <c r="B1910" s="15" t="s">
        <v>12252</v>
      </c>
      <c r="C1910" s="15" t="s">
        <v>58</v>
      </c>
      <c r="D1910" s="16">
        <v>2016</v>
      </c>
      <c r="E1910" s="15" t="s">
        <v>128</v>
      </c>
      <c r="F1910" s="26"/>
      <c r="G1910" s="26" t="s">
        <v>129</v>
      </c>
      <c r="H1910" s="26" t="s">
        <v>129</v>
      </c>
      <c r="I1910" s="15" t="s">
        <v>129</v>
      </c>
      <c r="J1910" s="26"/>
      <c r="K1910" s="17">
        <f t="shared" si="262"/>
        <v>0</v>
      </c>
      <c r="L1910" s="15"/>
      <c r="M1910" s="15"/>
      <c r="N1910" s="15"/>
      <c r="O1910" s="15"/>
      <c r="P1910" s="15"/>
      <c r="Q1910" s="15"/>
      <c r="R1910" s="15"/>
      <c r="S1910" s="19"/>
      <c r="T1910" s="15"/>
      <c r="U1910" s="17"/>
      <c r="V1910" s="15" t="s">
        <v>12253</v>
      </c>
      <c r="W1910" s="15"/>
      <c r="X1910" s="15" t="s">
        <v>79</v>
      </c>
      <c r="Y1910" s="15"/>
      <c r="AB1910" s="32">
        <v>43506</v>
      </c>
      <c r="AC1910" s="21" t="s">
        <v>12254</v>
      </c>
      <c r="AD1910" s="21" t="s">
        <v>12255</v>
      </c>
      <c r="AE1910" s="21" t="s">
        <v>12256</v>
      </c>
      <c r="AF1910" s="21" t="s">
        <v>12257</v>
      </c>
      <c r="AG1910" s="22">
        <f t="shared" si="279"/>
        <v>0.4838709677419355</v>
      </c>
      <c r="AH1910" s="15"/>
      <c r="AI1910" s="17"/>
      <c r="AJ1910" s="17"/>
      <c r="AK1910" s="17" t="e">
        <f>VLOOKUP(A1910,'[1]Deals (Exits)'!B:B,1,FALSE)</f>
        <v>#N/A</v>
      </c>
      <c r="AL1910" s="23"/>
      <c r="AM1910" s="17"/>
      <c r="AN1910" s="17"/>
      <c r="AO1910" s="17"/>
      <c r="AP1910" s="17"/>
      <c r="AQ1910" s="18"/>
      <c r="AR1910" s="18"/>
      <c r="AS1910" s="17"/>
      <c r="AT1910" s="17"/>
      <c r="AU1910" s="18"/>
      <c r="AV1910" s="17"/>
      <c r="AW1910" s="17"/>
      <c r="AX1910" s="17"/>
      <c r="AY1910" s="17"/>
      <c r="AZ1910" s="17"/>
      <c r="BA1910" s="17"/>
      <c r="BB1910" s="17"/>
      <c r="BC1910" s="17"/>
      <c r="BD1910" s="17"/>
      <c r="BE1910" s="17"/>
      <c r="BF1910" s="17"/>
      <c r="BG1910" s="17"/>
      <c r="BH1910" s="17"/>
      <c r="BI1910" s="17"/>
      <c r="BJ1910" s="17"/>
      <c r="BK1910" s="17"/>
      <c r="BL1910" s="17"/>
      <c r="BM1910" s="17"/>
      <c r="BN1910" s="15"/>
      <c r="BO1910" s="15"/>
      <c r="BP1910" s="22"/>
      <c r="BQ1910" s="15"/>
      <c r="BR1910" s="15"/>
      <c r="BS1910" s="15"/>
      <c r="BT1910" s="15"/>
      <c r="BU1910" s="15"/>
      <c r="BV1910" s="15"/>
      <c r="BW1910" s="15"/>
      <c r="BX1910" s="15"/>
      <c r="BY1910" s="15"/>
      <c r="BZ1910" s="15"/>
      <c r="CA1910" s="15"/>
      <c r="CB1910" s="15"/>
      <c r="CC1910" s="15"/>
      <c r="CD1910" s="15"/>
      <c r="CE1910" s="15"/>
      <c r="CF1910" s="15"/>
      <c r="CG1910" s="15"/>
      <c r="CH1910" s="15"/>
      <c r="CI1910" s="15"/>
      <c r="CJ1910" s="15"/>
    </row>
    <row r="1911" spans="1:88" ht="12.75">
      <c r="A1911" s="74" t="s">
        <v>12258</v>
      </c>
      <c r="B1911" s="15" t="s">
        <v>12259</v>
      </c>
      <c r="C1911" s="15" t="s">
        <v>58</v>
      </c>
      <c r="D1911" s="16">
        <v>2012</v>
      </c>
      <c r="E1911" s="15" t="s">
        <v>1673</v>
      </c>
      <c r="F1911" s="26"/>
      <c r="G1911" s="26" t="s">
        <v>129</v>
      </c>
      <c r="H1911" s="26" t="s">
        <v>129</v>
      </c>
      <c r="I1911" s="15" t="s">
        <v>129</v>
      </c>
      <c r="J1911" s="26"/>
      <c r="K1911" s="17">
        <f t="shared" si="262"/>
        <v>0</v>
      </c>
      <c r="L1911" s="15"/>
      <c r="M1911" s="15"/>
      <c r="N1911" s="15"/>
      <c r="O1911" s="15"/>
      <c r="P1911" s="15"/>
      <c r="Q1911" s="15"/>
      <c r="R1911" s="15"/>
      <c r="S1911" s="19"/>
      <c r="T1911" s="15"/>
      <c r="U1911" s="17"/>
      <c r="V1911" s="15"/>
      <c r="W1911" s="15"/>
      <c r="X1911" s="15" t="s">
        <v>79</v>
      </c>
      <c r="Y1911" s="15"/>
      <c r="AB1911" s="32">
        <v>43506</v>
      </c>
      <c r="AC1911" s="21" t="s">
        <v>12260</v>
      </c>
      <c r="AD1911" s="21" t="s">
        <v>12261</v>
      </c>
      <c r="AE1911" s="21" t="s">
        <v>12262</v>
      </c>
      <c r="AF1911" s="21" t="s">
        <v>12263</v>
      </c>
      <c r="AG1911" s="22">
        <f t="shared" si="279"/>
        <v>0.45161290322580644</v>
      </c>
      <c r="AH1911" s="15"/>
      <c r="AI1911" s="17"/>
      <c r="AJ1911" s="17"/>
      <c r="AK1911" s="17" t="e">
        <f>VLOOKUP(A1911,'[1]Deals (Exits)'!B:B,1,FALSE)</f>
        <v>#N/A</v>
      </c>
      <c r="AL1911" s="23"/>
      <c r="AM1911" s="17"/>
      <c r="AN1911" s="17"/>
      <c r="AO1911" s="17"/>
      <c r="AP1911" s="17"/>
      <c r="AQ1911" s="18"/>
      <c r="AR1911" s="18"/>
      <c r="AS1911" s="17"/>
      <c r="AT1911" s="17"/>
      <c r="AU1911" s="18"/>
      <c r="AV1911" s="17"/>
      <c r="AW1911" s="17"/>
      <c r="AX1911" s="17"/>
      <c r="AY1911" s="17"/>
      <c r="AZ1911" s="17"/>
      <c r="BA1911" s="17"/>
      <c r="BB1911" s="17"/>
      <c r="BC1911" s="17"/>
      <c r="BD1911" s="17"/>
      <c r="BE1911" s="17"/>
      <c r="BF1911" s="17"/>
      <c r="BG1911" s="17"/>
      <c r="BH1911" s="17"/>
      <c r="BI1911" s="17"/>
      <c r="BJ1911" s="17"/>
      <c r="BK1911" s="17"/>
      <c r="BL1911" s="17"/>
      <c r="BM1911" s="17"/>
      <c r="BN1911" s="15"/>
      <c r="BO1911" s="15"/>
      <c r="BP1911" s="22"/>
      <c r="BQ1911" s="15"/>
      <c r="BR1911" s="15"/>
      <c r="BS1911" s="15"/>
      <c r="BT1911" s="15"/>
      <c r="BU1911" s="15"/>
      <c r="BV1911" s="15"/>
      <c r="BW1911" s="15"/>
      <c r="BX1911" s="15"/>
      <c r="BY1911" s="15"/>
      <c r="BZ1911" s="15"/>
      <c r="CA1911" s="15"/>
      <c r="CB1911" s="15"/>
      <c r="CC1911" s="15"/>
      <c r="CD1911" s="15"/>
      <c r="CE1911" s="15"/>
      <c r="CF1911" s="15"/>
      <c r="CG1911" s="15"/>
      <c r="CH1911" s="15"/>
      <c r="CI1911" s="15"/>
      <c r="CJ1911" s="15"/>
    </row>
    <row r="1912" spans="1:88" ht="12.75">
      <c r="A1912" s="25" t="s">
        <v>12264</v>
      </c>
      <c r="B1912" s="15" t="s">
        <v>12265</v>
      </c>
      <c r="C1912" s="15" t="s">
        <v>58</v>
      </c>
      <c r="D1912" s="16">
        <v>2013</v>
      </c>
      <c r="E1912" s="15" t="s">
        <v>128</v>
      </c>
      <c r="F1912" s="26"/>
      <c r="G1912" s="26" t="s">
        <v>129</v>
      </c>
      <c r="H1912" s="26" t="s">
        <v>129</v>
      </c>
      <c r="I1912" s="15" t="s">
        <v>129</v>
      </c>
      <c r="J1912" s="26"/>
      <c r="K1912" s="17">
        <f t="shared" si="262"/>
        <v>0</v>
      </c>
      <c r="L1912" s="15"/>
      <c r="M1912" s="15"/>
      <c r="N1912" s="15"/>
      <c r="O1912" s="15"/>
      <c r="P1912" s="15"/>
      <c r="Q1912" s="15"/>
      <c r="R1912" s="15"/>
      <c r="S1912" s="19"/>
      <c r="T1912" s="15"/>
      <c r="U1912" s="17"/>
      <c r="V1912" s="15"/>
      <c r="W1912" s="15"/>
      <c r="X1912" s="15" t="s">
        <v>1072</v>
      </c>
      <c r="Y1912" s="15"/>
      <c r="AB1912" s="20" t="s">
        <v>286</v>
      </c>
      <c r="AC1912" s="21" t="s">
        <v>12266</v>
      </c>
      <c r="AD1912" s="21" t="s">
        <v>12267</v>
      </c>
      <c r="AE1912" s="21" t="s">
        <v>12268</v>
      </c>
      <c r="AF1912" s="21" t="s">
        <v>12269</v>
      </c>
      <c r="AG1912" s="22">
        <f t="shared" si="279"/>
        <v>0.45161290322580644</v>
      </c>
      <c r="AH1912" s="15"/>
      <c r="AI1912" s="17"/>
      <c r="AJ1912" s="17"/>
      <c r="AK1912" s="17" t="e">
        <f>VLOOKUP(A1912,'[1]Deals (Exits)'!B:B,1,FALSE)</f>
        <v>#N/A</v>
      </c>
      <c r="AL1912" s="23"/>
      <c r="AM1912" s="17"/>
      <c r="AN1912" s="17"/>
      <c r="AO1912" s="17"/>
      <c r="AP1912" s="17"/>
      <c r="AQ1912" s="18"/>
      <c r="AR1912" s="18"/>
      <c r="AS1912" s="17"/>
      <c r="AT1912" s="17"/>
      <c r="AU1912" s="18"/>
      <c r="AV1912" s="17"/>
      <c r="AW1912" s="17"/>
      <c r="AX1912" s="17"/>
      <c r="AY1912" s="17"/>
      <c r="AZ1912" s="17"/>
      <c r="BA1912" s="17"/>
      <c r="BB1912" s="17"/>
      <c r="BC1912" s="17"/>
      <c r="BD1912" s="17"/>
      <c r="BE1912" s="17"/>
      <c r="BF1912" s="17"/>
      <c r="BG1912" s="17"/>
      <c r="BH1912" s="17"/>
      <c r="BI1912" s="17"/>
      <c r="BJ1912" s="17"/>
      <c r="BK1912" s="17"/>
      <c r="BL1912" s="17"/>
      <c r="BM1912" s="17"/>
      <c r="BN1912" s="15"/>
      <c r="BO1912" s="15"/>
      <c r="BP1912" s="22"/>
      <c r="BQ1912" s="15"/>
      <c r="BR1912" s="15"/>
      <c r="BS1912" s="15"/>
      <c r="BT1912" s="15"/>
      <c r="BU1912" s="15"/>
      <c r="BV1912" s="15"/>
      <c r="BW1912" s="15"/>
      <c r="BX1912" s="15"/>
      <c r="BY1912" s="15"/>
      <c r="BZ1912" s="15"/>
      <c r="CA1912" s="15"/>
      <c r="CB1912" s="15"/>
      <c r="CC1912" s="15"/>
      <c r="CD1912" s="15"/>
      <c r="CE1912" s="15"/>
      <c r="CF1912" s="15"/>
      <c r="CG1912" s="15"/>
      <c r="CH1912" s="15"/>
      <c r="CI1912" s="15"/>
      <c r="CJ1912" s="15"/>
    </row>
    <row r="1913" spans="1:88" ht="12.75">
      <c r="A1913" s="74" t="s">
        <v>12270</v>
      </c>
      <c r="B1913" s="15" t="s">
        <v>12271</v>
      </c>
      <c r="C1913" s="15" t="s">
        <v>58</v>
      </c>
      <c r="D1913" s="16">
        <v>2016</v>
      </c>
      <c r="E1913" s="15" t="s">
        <v>1893</v>
      </c>
      <c r="F1913" s="26"/>
      <c r="G1913" s="26" t="s">
        <v>129</v>
      </c>
      <c r="H1913" s="26" t="s">
        <v>129</v>
      </c>
      <c r="I1913" s="15" t="s">
        <v>129</v>
      </c>
      <c r="J1913" s="26"/>
      <c r="K1913" s="17">
        <f t="shared" si="262"/>
        <v>0</v>
      </c>
      <c r="L1913" s="15"/>
      <c r="M1913" s="15"/>
      <c r="N1913" s="15"/>
      <c r="O1913" s="15"/>
      <c r="P1913" s="15"/>
      <c r="Q1913" s="15"/>
      <c r="R1913" s="15"/>
      <c r="S1913" s="19"/>
      <c r="T1913" s="15"/>
      <c r="U1913" s="17"/>
      <c r="V1913" s="15"/>
      <c r="W1913" s="15"/>
      <c r="X1913" s="15" t="s">
        <v>5334</v>
      </c>
      <c r="Y1913" s="15"/>
      <c r="AB1913" s="20" t="s">
        <v>286</v>
      </c>
      <c r="AC1913" s="21" t="s">
        <v>12272</v>
      </c>
      <c r="AD1913" s="21" t="s">
        <v>12273</v>
      </c>
      <c r="AE1913" s="15"/>
      <c r="AF1913" s="21" t="s">
        <v>12274</v>
      </c>
      <c r="AG1913" s="22">
        <f t="shared" si="279"/>
        <v>0.41935483870967744</v>
      </c>
      <c r="AH1913" s="15"/>
      <c r="AI1913" s="17"/>
      <c r="AJ1913" s="17"/>
      <c r="AK1913" s="17" t="e">
        <f>VLOOKUP(A1913,'[1]Deals (Exits)'!B:B,1,FALSE)</f>
        <v>#N/A</v>
      </c>
      <c r="AL1913" s="23"/>
      <c r="AM1913" s="17"/>
      <c r="AN1913" s="17"/>
      <c r="AO1913" s="17"/>
      <c r="AP1913" s="17"/>
      <c r="AQ1913" s="18"/>
      <c r="AR1913" s="18"/>
      <c r="AS1913" s="17"/>
      <c r="AT1913" s="17"/>
      <c r="AU1913" s="18"/>
      <c r="AV1913" s="17"/>
      <c r="AW1913" s="17"/>
      <c r="AX1913" s="17"/>
      <c r="AY1913" s="17"/>
      <c r="AZ1913" s="17"/>
      <c r="BA1913" s="17"/>
      <c r="BB1913" s="17"/>
      <c r="BC1913" s="17"/>
      <c r="BD1913" s="17"/>
      <c r="BE1913" s="17"/>
      <c r="BF1913" s="17"/>
      <c r="BG1913" s="17"/>
      <c r="BH1913" s="17"/>
      <c r="BI1913" s="17"/>
      <c r="BJ1913" s="17"/>
      <c r="BK1913" s="17"/>
      <c r="BL1913" s="17"/>
      <c r="BM1913" s="17"/>
      <c r="BN1913" s="15"/>
      <c r="BO1913" s="15"/>
      <c r="BP1913" s="22"/>
      <c r="BQ1913" s="15"/>
      <c r="BR1913" s="15"/>
      <c r="BS1913" s="15"/>
      <c r="BT1913" s="15"/>
      <c r="BU1913" s="15"/>
      <c r="BV1913" s="15"/>
      <c r="BW1913" s="15"/>
      <c r="BX1913" s="15"/>
      <c r="BY1913" s="15"/>
      <c r="BZ1913" s="15"/>
      <c r="CA1913" s="15"/>
      <c r="CB1913" s="15"/>
      <c r="CC1913" s="15"/>
      <c r="CD1913" s="15"/>
      <c r="CE1913" s="15"/>
      <c r="CF1913" s="15"/>
      <c r="CG1913" s="15"/>
      <c r="CH1913" s="15"/>
      <c r="CI1913" s="15"/>
      <c r="CJ1913" s="15"/>
    </row>
    <row r="1914" spans="1:88" ht="12.75">
      <c r="A1914" s="74" t="s">
        <v>12275</v>
      </c>
      <c r="B1914" s="15" t="s">
        <v>12276</v>
      </c>
      <c r="C1914" s="15" t="s">
        <v>58</v>
      </c>
      <c r="D1914" s="16">
        <v>2013</v>
      </c>
      <c r="E1914" s="15" t="s">
        <v>128</v>
      </c>
      <c r="F1914" s="26"/>
      <c r="G1914" s="26" t="s">
        <v>129</v>
      </c>
      <c r="H1914" s="26" t="s">
        <v>129</v>
      </c>
      <c r="I1914" s="15" t="s">
        <v>129</v>
      </c>
      <c r="J1914" s="26"/>
      <c r="K1914" s="17">
        <f t="shared" si="262"/>
        <v>0</v>
      </c>
      <c r="L1914" s="15"/>
      <c r="M1914" s="15"/>
      <c r="N1914" s="15"/>
      <c r="O1914" s="15"/>
      <c r="P1914" s="15"/>
      <c r="Q1914" s="15"/>
      <c r="R1914" s="15"/>
      <c r="S1914" s="19"/>
      <c r="T1914" s="15"/>
      <c r="U1914" s="17"/>
      <c r="V1914" s="15" t="s">
        <v>12277</v>
      </c>
      <c r="W1914" s="15"/>
      <c r="X1914" s="15" t="s">
        <v>5334</v>
      </c>
      <c r="Y1914" s="15"/>
      <c r="AB1914" s="32">
        <v>44206</v>
      </c>
      <c r="AC1914" s="21" t="s">
        <v>12278</v>
      </c>
      <c r="AD1914" s="21" t="s">
        <v>12279</v>
      </c>
      <c r="AE1914" s="21" t="s">
        <v>12280</v>
      </c>
      <c r="AF1914" s="21" t="s">
        <v>12281</v>
      </c>
      <c r="AG1914" s="22">
        <f t="shared" si="279"/>
        <v>0.4838709677419355</v>
      </c>
      <c r="AH1914" s="15"/>
      <c r="AI1914" s="17"/>
      <c r="AJ1914" s="17"/>
      <c r="AK1914" s="17" t="e">
        <f>VLOOKUP(A1914,'[1]Deals (Exits)'!B:B,1,FALSE)</f>
        <v>#N/A</v>
      </c>
      <c r="AL1914" s="23"/>
      <c r="AM1914" s="17"/>
      <c r="AN1914" s="17"/>
      <c r="AO1914" s="17"/>
      <c r="AP1914" s="17"/>
      <c r="AQ1914" s="18"/>
      <c r="AR1914" s="18"/>
      <c r="AS1914" s="17"/>
      <c r="AT1914" s="17"/>
      <c r="AU1914" s="18"/>
      <c r="AV1914" s="17"/>
      <c r="AW1914" s="17"/>
      <c r="AX1914" s="17"/>
      <c r="AY1914" s="17"/>
      <c r="AZ1914" s="17"/>
      <c r="BA1914" s="17"/>
      <c r="BB1914" s="17"/>
      <c r="BC1914" s="17"/>
      <c r="BD1914" s="17"/>
      <c r="BE1914" s="17"/>
      <c r="BF1914" s="17"/>
      <c r="BG1914" s="17"/>
      <c r="BH1914" s="17"/>
      <c r="BI1914" s="17"/>
      <c r="BJ1914" s="17"/>
      <c r="BK1914" s="17"/>
      <c r="BL1914" s="17"/>
      <c r="BM1914" s="17"/>
      <c r="BN1914" s="15"/>
      <c r="BO1914" s="15"/>
      <c r="BP1914" s="22"/>
      <c r="BQ1914" s="15"/>
      <c r="BR1914" s="15"/>
      <c r="BS1914" s="15"/>
      <c r="BT1914" s="15"/>
      <c r="BU1914" s="15"/>
      <c r="BV1914" s="15"/>
      <c r="BW1914" s="15"/>
      <c r="BX1914" s="15"/>
      <c r="BY1914" s="15"/>
      <c r="BZ1914" s="15"/>
      <c r="CA1914" s="15"/>
      <c r="CB1914" s="15"/>
      <c r="CC1914" s="15"/>
      <c r="CD1914" s="15"/>
      <c r="CE1914" s="15"/>
      <c r="CF1914" s="15"/>
      <c r="CG1914" s="15"/>
      <c r="CH1914" s="15"/>
      <c r="CI1914" s="15"/>
      <c r="CJ1914" s="15"/>
    </row>
    <row r="1915" spans="1:88" ht="12.75">
      <c r="A1915" s="25" t="s">
        <v>12282</v>
      </c>
      <c r="B1915" s="15" t="s">
        <v>12283</v>
      </c>
      <c r="C1915" s="15" t="s">
        <v>58</v>
      </c>
      <c r="D1915" s="16">
        <v>2016</v>
      </c>
      <c r="E1915" s="15" t="s">
        <v>128</v>
      </c>
      <c r="F1915" s="26"/>
      <c r="G1915" s="26" t="s">
        <v>129</v>
      </c>
      <c r="H1915" s="26" t="s">
        <v>129</v>
      </c>
      <c r="I1915" s="15" t="s">
        <v>129</v>
      </c>
      <c r="J1915" s="26"/>
      <c r="K1915" s="17">
        <f t="shared" si="262"/>
        <v>0</v>
      </c>
      <c r="L1915" s="15"/>
      <c r="M1915" s="15"/>
      <c r="N1915" s="15"/>
      <c r="O1915" s="15"/>
      <c r="P1915" s="15"/>
      <c r="Q1915" s="15"/>
      <c r="R1915" s="15"/>
      <c r="S1915" s="19"/>
      <c r="T1915" s="15"/>
      <c r="U1915" s="17"/>
      <c r="V1915" s="15" t="s">
        <v>12078</v>
      </c>
      <c r="W1915" s="15"/>
      <c r="X1915" s="15" t="s">
        <v>64</v>
      </c>
      <c r="Y1915" s="15"/>
      <c r="AB1915" s="32">
        <v>43506</v>
      </c>
      <c r="AC1915" s="21" t="s">
        <v>12284</v>
      </c>
      <c r="AD1915" s="21" t="s">
        <v>12285</v>
      </c>
      <c r="AE1915" s="21" t="s">
        <v>12286</v>
      </c>
      <c r="AF1915" s="21" t="s">
        <v>12287</v>
      </c>
      <c r="AG1915" s="22">
        <f t="shared" si="279"/>
        <v>0.4838709677419355</v>
      </c>
      <c r="AH1915" s="15"/>
      <c r="AI1915" s="17"/>
      <c r="AJ1915" s="17"/>
      <c r="AK1915" s="17" t="e">
        <f>VLOOKUP(A1915,'[1]Deals (Exits)'!B:B,1,FALSE)</f>
        <v>#N/A</v>
      </c>
      <c r="AL1915" s="23"/>
      <c r="AM1915" s="17"/>
      <c r="AN1915" s="17"/>
      <c r="AO1915" s="17"/>
      <c r="AP1915" s="17"/>
      <c r="AQ1915" s="18"/>
      <c r="AR1915" s="18"/>
      <c r="AS1915" s="17"/>
      <c r="AT1915" s="17"/>
      <c r="AU1915" s="18"/>
      <c r="AV1915" s="17"/>
      <c r="AW1915" s="17"/>
      <c r="AX1915" s="17"/>
      <c r="AY1915" s="17"/>
      <c r="AZ1915" s="17"/>
      <c r="BA1915" s="17"/>
      <c r="BB1915" s="17"/>
      <c r="BC1915" s="17"/>
      <c r="BD1915" s="17"/>
      <c r="BE1915" s="17"/>
      <c r="BF1915" s="17"/>
      <c r="BG1915" s="17"/>
      <c r="BH1915" s="17"/>
      <c r="BI1915" s="17"/>
      <c r="BJ1915" s="17"/>
      <c r="BK1915" s="17"/>
      <c r="BL1915" s="17"/>
      <c r="BM1915" s="17"/>
      <c r="BN1915" s="15"/>
      <c r="BO1915" s="15"/>
      <c r="BP1915" s="22"/>
      <c r="BQ1915" s="15"/>
      <c r="BR1915" s="15"/>
      <c r="BS1915" s="15"/>
      <c r="BT1915" s="15"/>
      <c r="BU1915" s="15"/>
      <c r="BV1915" s="15"/>
      <c r="BW1915" s="15"/>
      <c r="BX1915" s="15"/>
      <c r="BY1915" s="15"/>
      <c r="BZ1915" s="15"/>
      <c r="CA1915" s="15"/>
      <c r="CB1915" s="15"/>
      <c r="CC1915" s="15"/>
      <c r="CD1915" s="15"/>
      <c r="CE1915" s="15"/>
      <c r="CF1915" s="15"/>
      <c r="CG1915" s="15"/>
      <c r="CH1915" s="15"/>
      <c r="CI1915" s="15"/>
      <c r="CJ1915" s="15"/>
    </row>
    <row r="1916" spans="1:88" ht="12.75">
      <c r="A1916" s="25" t="s">
        <v>12288</v>
      </c>
      <c r="B1916" s="15" t="s">
        <v>12289</v>
      </c>
      <c r="C1916" s="15" t="s">
        <v>58</v>
      </c>
      <c r="D1916" s="16">
        <v>2014</v>
      </c>
      <c r="E1916" s="15" t="s">
        <v>128</v>
      </c>
      <c r="F1916" s="26"/>
      <c r="G1916" s="26" t="s">
        <v>129</v>
      </c>
      <c r="H1916" s="26" t="s">
        <v>129</v>
      </c>
      <c r="I1916" s="15" t="s">
        <v>129</v>
      </c>
      <c r="J1916" s="26"/>
      <c r="K1916" s="17">
        <f t="shared" si="262"/>
        <v>0</v>
      </c>
      <c r="L1916" s="15"/>
      <c r="M1916" s="15"/>
      <c r="N1916" s="15"/>
      <c r="O1916" s="15"/>
      <c r="P1916" s="15"/>
      <c r="Q1916" s="15"/>
      <c r="R1916" s="15"/>
      <c r="S1916" s="19"/>
      <c r="T1916" s="15"/>
      <c r="U1916" s="17"/>
      <c r="V1916" s="15" t="s">
        <v>12290</v>
      </c>
      <c r="W1916" s="15"/>
      <c r="X1916" s="15" t="s">
        <v>12064</v>
      </c>
      <c r="Y1916" s="15"/>
      <c r="AB1916" s="32">
        <v>43506</v>
      </c>
      <c r="AC1916" s="21" t="s">
        <v>12291</v>
      </c>
      <c r="AD1916" s="21" t="s">
        <v>12292</v>
      </c>
      <c r="AE1916" s="21" t="s">
        <v>12293</v>
      </c>
      <c r="AF1916" s="21" t="s">
        <v>12294</v>
      </c>
      <c r="AG1916" s="22">
        <f t="shared" si="279"/>
        <v>0.4838709677419355</v>
      </c>
      <c r="AH1916" s="15"/>
      <c r="AI1916" s="17"/>
      <c r="AJ1916" s="17"/>
      <c r="AK1916" s="17" t="e">
        <f>VLOOKUP(A1916,'[1]Deals (Exits)'!B:B,1,FALSE)</f>
        <v>#N/A</v>
      </c>
      <c r="AL1916" s="23"/>
      <c r="AM1916" s="17"/>
      <c r="AN1916" s="17"/>
      <c r="AO1916" s="17"/>
      <c r="AP1916" s="17"/>
      <c r="AQ1916" s="18"/>
      <c r="AR1916" s="18"/>
      <c r="AS1916" s="17"/>
      <c r="AT1916" s="17"/>
      <c r="AU1916" s="18"/>
      <c r="AV1916" s="17"/>
      <c r="AW1916" s="17"/>
      <c r="AX1916" s="17"/>
      <c r="AY1916" s="17"/>
      <c r="AZ1916" s="17"/>
      <c r="BA1916" s="17"/>
      <c r="BB1916" s="17"/>
      <c r="BC1916" s="17"/>
      <c r="BD1916" s="17"/>
      <c r="BE1916" s="17"/>
      <c r="BF1916" s="17"/>
      <c r="BG1916" s="17"/>
      <c r="BH1916" s="17"/>
      <c r="BI1916" s="17"/>
      <c r="BJ1916" s="17"/>
      <c r="BK1916" s="17"/>
      <c r="BL1916" s="17"/>
      <c r="BM1916" s="17"/>
      <c r="BN1916" s="15"/>
      <c r="BO1916" s="15"/>
      <c r="BP1916" s="22"/>
      <c r="BQ1916" s="15"/>
      <c r="BR1916" s="15"/>
      <c r="BS1916" s="15"/>
      <c r="BT1916" s="15"/>
      <c r="BU1916" s="15"/>
      <c r="BV1916" s="15"/>
      <c r="BW1916" s="15"/>
      <c r="BX1916" s="15"/>
      <c r="BY1916" s="15"/>
      <c r="BZ1916" s="15"/>
      <c r="CA1916" s="15"/>
      <c r="CB1916" s="15"/>
      <c r="CC1916" s="15"/>
      <c r="CD1916" s="15"/>
      <c r="CE1916" s="15"/>
      <c r="CF1916" s="15"/>
      <c r="CG1916" s="15"/>
      <c r="CH1916" s="15"/>
      <c r="CI1916" s="15"/>
      <c r="CJ1916" s="15"/>
    </row>
    <row r="1917" spans="1:88" ht="12.75">
      <c r="A1917" s="25" t="s">
        <v>12295</v>
      </c>
      <c r="B1917" s="15" t="s">
        <v>12296</v>
      </c>
      <c r="C1917" s="15" t="s">
        <v>58</v>
      </c>
      <c r="D1917" s="16">
        <v>2016</v>
      </c>
      <c r="E1917" s="15" t="s">
        <v>128</v>
      </c>
      <c r="F1917" s="26"/>
      <c r="G1917" s="26" t="s">
        <v>129</v>
      </c>
      <c r="H1917" s="26" t="s">
        <v>129</v>
      </c>
      <c r="I1917" s="15" t="s">
        <v>129</v>
      </c>
      <c r="J1917" s="26"/>
      <c r="K1917" s="17">
        <f t="shared" si="262"/>
        <v>0</v>
      </c>
      <c r="L1917" s="15"/>
      <c r="M1917" s="15"/>
      <c r="N1917" s="15"/>
      <c r="O1917" s="15"/>
      <c r="P1917" s="15"/>
      <c r="Q1917" s="15"/>
      <c r="R1917" s="15"/>
      <c r="S1917" s="19"/>
      <c r="T1917" s="15"/>
      <c r="U1917" s="17"/>
      <c r="V1917" s="15"/>
      <c r="W1917" s="15"/>
      <c r="X1917" s="15" t="s">
        <v>294</v>
      </c>
      <c r="Y1917" s="15"/>
      <c r="AB1917" s="32">
        <v>43506</v>
      </c>
      <c r="AC1917" s="21" t="s">
        <v>12297</v>
      </c>
      <c r="AD1917" s="21" t="s">
        <v>12298</v>
      </c>
      <c r="AE1917" s="21" t="s">
        <v>12299</v>
      </c>
      <c r="AF1917" s="21" t="s">
        <v>12300</v>
      </c>
      <c r="AG1917" s="22">
        <f t="shared" si="279"/>
        <v>0.45161290322580644</v>
      </c>
      <c r="AH1917" s="15"/>
      <c r="AI1917" s="17"/>
      <c r="AJ1917" s="17"/>
      <c r="AK1917" s="17" t="e">
        <f>VLOOKUP(A1917,'[1]Deals (Exits)'!B:B,1,FALSE)</f>
        <v>#N/A</v>
      </c>
      <c r="AL1917" s="23"/>
      <c r="AM1917" s="17"/>
      <c r="AN1917" s="17"/>
      <c r="AO1917" s="17"/>
      <c r="AP1917" s="17"/>
      <c r="AQ1917" s="18"/>
      <c r="AR1917" s="18"/>
      <c r="AS1917" s="17"/>
      <c r="AT1917" s="17"/>
      <c r="AU1917" s="18"/>
      <c r="AV1917" s="17"/>
      <c r="AW1917" s="17"/>
      <c r="AX1917" s="17"/>
      <c r="AY1917" s="17"/>
      <c r="AZ1917" s="17"/>
      <c r="BA1917" s="17"/>
      <c r="BB1917" s="17"/>
      <c r="BC1917" s="17"/>
      <c r="BD1917" s="17"/>
      <c r="BE1917" s="17"/>
      <c r="BF1917" s="17"/>
      <c r="BG1917" s="17"/>
      <c r="BH1917" s="17"/>
      <c r="BI1917" s="17"/>
      <c r="BJ1917" s="17"/>
      <c r="BK1917" s="17"/>
      <c r="BL1917" s="17"/>
      <c r="BM1917" s="17"/>
      <c r="BN1917" s="15"/>
      <c r="BO1917" s="15"/>
      <c r="BP1917" s="22"/>
      <c r="BQ1917" s="15"/>
      <c r="BR1917" s="15"/>
      <c r="BS1917" s="15"/>
      <c r="BT1917" s="15"/>
      <c r="BU1917" s="15"/>
      <c r="BV1917" s="15"/>
      <c r="BW1917" s="15"/>
      <c r="BX1917" s="15"/>
      <c r="BY1917" s="15"/>
      <c r="BZ1917" s="15"/>
      <c r="CA1917" s="15"/>
      <c r="CB1917" s="15"/>
      <c r="CC1917" s="15"/>
      <c r="CD1917" s="15"/>
      <c r="CE1917" s="15"/>
      <c r="CF1917" s="15"/>
      <c r="CG1917" s="15"/>
      <c r="CH1917" s="15"/>
      <c r="CI1917" s="15"/>
      <c r="CJ1917" s="15"/>
    </row>
    <row r="1918" spans="1:88" ht="12.75">
      <c r="A1918" s="27" t="s">
        <v>12301</v>
      </c>
      <c r="B1918" s="15" t="s">
        <v>12302</v>
      </c>
      <c r="C1918" s="15" t="s">
        <v>58</v>
      </c>
      <c r="D1918" s="16">
        <v>2016</v>
      </c>
      <c r="E1918" s="15" t="s">
        <v>128</v>
      </c>
      <c r="F1918" s="26"/>
      <c r="G1918" s="26" t="s">
        <v>129</v>
      </c>
      <c r="H1918" s="26" t="s">
        <v>129</v>
      </c>
      <c r="I1918" s="15" t="s">
        <v>129</v>
      </c>
      <c r="J1918" s="26"/>
      <c r="K1918" s="17">
        <f t="shared" si="262"/>
        <v>0</v>
      </c>
      <c r="L1918" s="15"/>
      <c r="M1918" s="15"/>
      <c r="N1918" s="15"/>
      <c r="O1918" s="15"/>
      <c r="P1918" s="15"/>
      <c r="Q1918" s="15"/>
      <c r="R1918" s="15"/>
      <c r="S1918" s="19"/>
      <c r="T1918" s="15"/>
      <c r="U1918" s="17"/>
      <c r="V1918" s="15" t="s">
        <v>12303</v>
      </c>
      <c r="W1918" s="15"/>
      <c r="X1918" s="15" t="s">
        <v>64</v>
      </c>
      <c r="Y1918" s="15"/>
      <c r="AB1918" s="32">
        <v>43506</v>
      </c>
      <c r="AC1918" s="21" t="s">
        <v>12304</v>
      </c>
      <c r="AD1918" s="15"/>
      <c r="AE1918" s="21" t="s">
        <v>12305</v>
      </c>
      <c r="AF1918" s="21" t="s">
        <v>12306</v>
      </c>
      <c r="AG1918" s="22">
        <f t="shared" si="279"/>
        <v>0.45161290322580644</v>
      </c>
      <c r="AH1918" s="15"/>
      <c r="AI1918" s="17"/>
      <c r="AJ1918" s="17"/>
      <c r="AK1918" s="17" t="e">
        <f>VLOOKUP(A1918,'[1]Deals (Exits)'!B:B,1,FALSE)</f>
        <v>#N/A</v>
      </c>
      <c r="AL1918" s="23"/>
      <c r="AM1918" s="17"/>
      <c r="AN1918" s="17"/>
      <c r="AO1918" s="17"/>
      <c r="AP1918" s="17"/>
      <c r="AQ1918" s="18"/>
      <c r="AR1918" s="18"/>
      <c r="AS1918" s="17"/>
      <c r="AT1918" s="17"/>
      <c r="AU1918" s="18"/>
      <c r="AV1918" s="17"/>
      <c r="AW1918" s="17"/>
      <c r="AX1918" s="17"/>
      <c r="AY1918" s="17"/>
      <c r="AZ1918" s="17"/>
      <c r="BA1918" s="17"/>
      <c r="BB1918" s="17"/>
      <c r="BC1918" s="17"/>
      <c r="BD1918" s="17"/>
      <c r="BE1918" s="17"/>
      <c r="BF1918" s="17"/>
      <c r="BG1918" s="17"/>
      <c r="BH1918" s="17"/>
      <c r="BI1918" s="17"/>
      <c r="BJ1918" s="17"/>
      <c r="BK1918" s="17"/>
      <c r="BL1918" s="17"/>
      <c r="BM1918" s="17"/>
      <c r="BN1918" s="15"/>
      <c r="BO1918" s="15"/>
      <c r="BP1918" s="22"/>
      <c r="BQ1918" s="15"/>
      <c r="BR1918" s="15"/>
      <c r="BS1918" s="15"/>
      <c r="BT1918" s="15"/>
      <c r="BU1918" s="15"/>
      <c r="BV1918" s="15"/>
      <c r="BW1918" s="15"/>
      <c r="BX1918" s="15"/>
      <c r="BY1918" s="15"/>
      <c r="BZ1918" s="15"/>
      <c r="CA1918" s="15"/>
      <c r="CB1918" s="15"/>
      <c r="CC1918" s="15"/>
      <c r="CD1918" s="15"/>
      <c r="CE1918" s="15"/>
      <c r="CF1918" s="15"/>
      <c r="CG1918" s="15"/>
      <c r="CH1918" s="15"/>
      <c r="CI1918" s="15"/>
      <c r="CJ1918" s="15"/>
    </row>
    <row r="1919" spans="1:88" ht="12.75">
      <c r="A1919" s="25" t="s">
        <v>12307</v>
      </c>
      <c r="B1919" s="15" t="s">
        <v>12308</v>
      </c>
      <c r="C1919" s="15" t="s">
        <v>58</v>
      </c>
      <c r="D1919" s="16">
        <v>2012</v>
      </c>
      <c r="E1919" s="15" t="s">
        <v>128</v>
      </c>
      <c r="F1919" s="26"/>
      <c r="G1919" s="26" t="s">
        <v>129</v>
      </c>
      <c r="H1919" s="26" t="s">
        <v>129</v>
      </c>
      <c r="I1919" s="15" t="s">
        <v>129</v>
      </c>
      <c r="J1919" s="26"/>
      <c r="K1919" s="17">
        <f t="shared" si="262"/>
        <v>0</v>
      </c>
      <c r="L1919" s="15"/>
      <c r="M1919" s="15"/>
      <c r="N1919" s="15"/>
      <c r="O1919" s="15"/>
      <c r="P1919" s="15"/>
      <c r="Q1919" s="15"/>
      <c r="R1919" s="15"/>
      <c r="S1919" s="19"/>
      <c r="T1919" s="15"/>
      <c r="U1919" s="17"/>
      <c r="V1919" s="15" t="s">
        <v>12309</v>
      </c>
      <c r="W1919" s="15"/>
      <c r="X1919" s="15" t="s">
        <v>12064</v>
      </c>
      <c r="Y1919" s="15"/>
      <c r="AB1919" s="20" t="s">
        <v>286</v>
      </c>
      <c r="AC1919" s="21" t="s">
        <v>12310</v>
      </c>
      <c r="AD1919" s="21" t="s">
        <v>12311</v>
      </c>
      <c r="AE1919" s="21" t="s">
        <v>12312</v>
      </c>
      <c r="AF1919" s="21" t="s">
        <v>12313</v>
      </c>
      <c r="AG1919" s="22">
        <f t="shared" si="279"/>
        <v>0.4838709677419355</v>
      </c>
      <c r="AH1919" s="15"/>
      <c r="AI1919" s="17"/>
      <c r="AJ1919" s="17"/>
      <c r="AK1919" s="17" t="e">
        <f>VLOOKUP(A1919,'[1]Deals (Exits)'!B:B,1,FALSE)</f>
        <v>#N/A</v>
      </c>
      <c r="AL1919" s="23"/>
      <c r="AM1919" s="17"/>
      <c r="AN1919" s="17"/>
      <c r="AO1919" s="17"/>
      <c r="AP1919" s="17"/>
      <c r="AQ1919" s="18"/>
      <c r="AR1919" s="18"/>
      <c r="AS1919" s="17"/>
      <c r="AT1919" s="17"/>
      <c r="AU1919" s="18"/>
      <c r="AV1919" s="17"/>
      <c r="AW1919" s="17"/>
      <c r="AX1919" s="17"/>
      <c r="AY1919" s="17"/>
      <c r="AZ1919" s="17"/>
      <c r="BA1919" s="17"/>
      <c r="BB1919" s="17"/>
      <c r="BC1919" s="17"/>
      <c r="BD1919" s="17"/>
      <c r="BE1919" s="17"/>
      <c r="BF1919" s="17"/>
      <c r="BG1919" s="17"/>
      <c r="BH1919" s="17"/>
      <c r="BI1919" s="17"/>
      <c r="BJ1919" s="17"/>
      <c r="BK1919" s="17"/>
      <c r="BL1919" s="17"/>
      <c r="BM1919" s="17"/>
      <c r="BN1919" s="15"/>
      <c r="BO1919" s="15"/>
      <c r="BP1919" s="22"/>
      <c r="BQ1919" s="15"/>
      <c r="BR1919" s="15"/>
      <c r="BS1919" s="15"/>
      <c r="BT1919" s="15"/>
      <c r="BU1919" s="15"/>
      <c r="BV1919" s="15"/>
      <c r="BW1919" s="15"/>
      <c r="BX1919" s="15"/>
      <c r="BY1919" s="15"/>
      <c r="BZ1919" s="15"/>
      <c r="CA1919" s="15"/>
      <c r="CB1919" s="15"/>
      <c r="CC1919" s="15"/>
      <c r="CD1919" s="15"/>
      <c r="CE1919" s="15"/>
      <c r="CF1919" s="15"/>
      <c r="CG1919" s="15"/>
      <c r="CH1919" s="15"/>
      <c r="CI1919" s="15"/>
      <c r="CJ1919" s="15"/>
    </row>
    <row r="1920" spans="1:88" ht="12.75">
      <c r="A1920" s="25" t="s">
        <v>12314</v>
      </c>
      <c r="B1920" s="15" t="s">
        <v>12315</v>
      </c>
      <c r="C1920" s="15" t="s">
        <v>58</v>
      </c>
      <c r="D1920" s="16">
        <v>2013</v>
      </c>
      <c r="E1920" s="15" t="s">
        <v>128</v>
      </c>
      <c r="F1920" s="26"/>
      <c r="G1920" s="26" t="s">
        <v>129</v>
      </c>
      <c r="H1920" s="26" t="s">
        <v>129</v>
      </c>
      <c r="I1920" s="15" t="s">
        <v>129</v>
      </c>
      <c r="J1920" s="26"/>
      <c r="K1920" s="17">
        <f t="shared" si="262"/>
        <v>0</v>
      </c>
      <c r="L1920" s="15"/>
      <c r="M1920" s="15"/>
      <c r="N1920" s="15"/>
      <c r="O1920" s="15"/>
      <c r="P1920" s="15"/>
      <c r="Q1920" s="15"/>
      <c r="R1920" s="15"/>
      <c r="S1920" s="19"/>
      <c r="T1920" s="15"/>
      <c r="U1920" s="17"/>
      <c r="V1920" s="15" t="s">
        <v>12316</v>
      </c>
      <c r="W1920" s="15"/>
      <c r="X1920" s="15" t="s">
        <v>12093</v>
      </c>
      <c r="Y1920" s="15"/>
      <c r="AB1920" s="32">
        <v>44206</v>
      </c>
      <c r="AC1920" s="21" t="s">
        <v>12317</v>
      </c>
      <c r="AD1920" s="15"/>
      <c r="AE1920" s="21" t="s">
        <v>12318</v>
      </c>
      <c r="AF1920" s="21" t="s">
        <v>12319</v>
      </c>
      <c r="AG1920" s="22">
        <f t="shared" si="279"/>
        <v>0.45161290322580644</v>
      </c>
      <c r="AH1920" s="15"/>
      <c r="AI1920" s="17"/>
      <c r="AJ1920" s="17"/>
      <c r="AK1920" s="17" t="e">
        <f>VLOOKUP(A1920,'[1]Deals (Exits)'!B:B,1,FALSE)</f>
        <v>#N/A</v>
      </c>
      <c r="AL1920" s="23"/>
      <c r="AM1920" s="17"/>
      <c r="AN1920" s="17"/>
      <c r="AO1920" s="17"/>
      <c r="AP1920" s="17"/>
      <c r="AQ1920" s="18"/>
      <c r="AR1920" s="18"/>
      <c r="AS1920" s="17"/>
      <c r="AT1920" s="17"/>
      <c r="AU1920" s="18"/>
      <c r="AV1920" s="17"/>
      <c r="AW1920" s="17"/>
      <c r="AX1920" s="17"/>
      <c r="AY1920" s="17"/>
      <c r="AZ1920" s="17"/>
      <c r="BA1920" s="17"/>
      <c r="BB1920" s="17"/>
      <c r="BC1920" s="17"/>
      <c r="BD1920" s="17"/>
      <c r="BE1920" s="17"/>
      <c r="BF1920" s="17"/>
      <c r="BG1920" s="17"/>
      <c r="BH1920" s="17"/>
      <c r="BI1920" s="17"/>
      <c r="BJ1920" s="17"/>
      <c r="BK1920" s="17"/>
      <c r="BL1920" s="17"/>
      <c r="BM1920" s="17"/>
      <c r="BN1920" s="15"/>
      <c r="BO1920" s="15"/>
      <c r="BP1920" s="22"/>
      <c r="BQ1920" s="15"/>
      <c r="BR1920" s="15"/>
      <c r="BS1920" s="15"/>
      <c r="BT1920" s="15"/>
      <c r="BU1920" s="15"/>
      <c r="BV1920" s="15"/>
      <c r="BW1920" s="15"/>
      <c r="BX1920" s="15"/>
      <c r="BY1920" s="15"/>
      <c r="BZ1920" s="15"/>
      <c r="CA1920" s="15"/>
      <c r="CB1920" s="15"/>
      <c r="CC1920" s="15"/>
      <c r="CD1920" s="15"/>
      <c r="CE1920" s="15"/>
      <c r="CF1920" s="15"/>
      <c r="CG1920" s="15"/>
      <c r="CH1920" s="15"/>
      <c r="CI1920" s="15"/>
      <c r="CJ1920" s="15"/>
    </row>
    <row r="1921" spans="1:88" ht="12.75">
      <c r="A1921" s="25" t="s">
        <v>12320</v>
      </c>
      <c r="B1921" s="15" t="s">
        <v>12321</v>
      </c>
      <c r="C1921" s="15" t="s">
        <v>58</v>
      </c>
      <c r="D1921" s="16">
        <v>2017</v>
      </c>
      <c r="E1921" s="15" t="s">
        <v>128</v>
      </c>
      <c r="F1921" s="26"/>
      <c r="G1921" s="26" t="s">
        <v>129</v>
      </c>
      <c r="H1921" s="26" t="s">
        <v>129</v>
      </c>
      <c r="I1921" s="15" t="s">
        <v>129</v>
      </c>
      <c r="J1921" s="26"/>
      <c r="K1921" s="17">
        <f t="shared" si="262"/>
        <v>0</v>
      </c>
      <c r="L1921" s="15"/>
      <c r="M1921" s="15"/>
      <c r="N1921" s="15"/>
      <c r="O1921" s="15"/>
      <c r="P1921" s="15"/>
      <c r="Q1921" s="15"/>
      <c r="R1921" s="15"/>
      <c r="S1921" s="19"/>
      <c r="T1921" s="15"/>
      <c r="U1921" s="17"/>
      <c r="V1921" s="15"/>
      <c r="W1921" s="15"/>
      <c r="X1921" s="15" t="s">
        <v>12093</v>
      </c>
      <c r="Y1921" s="15"/>
      <c r="AB1921" s="32">
        <v>43506</v>
      </c>
      <c r="AC1921" s="21" t="s">
        <v>12322</v>
      </c>
      <c r="AD1921" s="21" t="s">
        <v>12323</v>
      </c>
      <c r="AE1921" s="15"/>
      <c r="AF1921" s="21" t="s">
        <v>12324</v>
      </c>
      <c r="AG1921" s="22">
        <f t="shared" si="279"/>
        <v>0.41935483870967744</v>
      </c>
      <c r="AH1921" s="15"/>
      <c r="AI1921" s="17"/>
      <c r="AJ1921" s="17"/>
      <c r="AK1921" s="17" t="e">
        <f>VLOOKUP(A1921,'[1]Deals (Exits)'!B:B,1,FALSE)</f>
        <v>#N/A</v>
      </c>
      <c r="AL1921" s="23"/>
      <c r="AM1921" s="17"/>
      <c r="AN1921" s="17"/>
      <c r="AO1921" s="17"/>
      <c r="AP1921" s="17"/>
      <c r="AQ1921" s="18"/>
      <c r="AR1921" s="18"/>
      <c r="AS1921" s="17"/>
      <c r="AT1921" s="17"/>
      <c r="AU1921" s="18"/>
      <c r="AV1921" s="17"/>
      <c r="AW1921" s="17"/>
      <c r="AX1921" s="17"/>
      <c r="AY1921" s="17"/>
      <c r="AZ1921" s="17"/>
      <c r="BA1921" s="17"/>
      <c r="BB1921" s="17"/>
      <c r="BC1921" s="17"/>
      <c r="BD1921" s="17"/>
      <c r="BE1921" s="17"/>
      <c r="BF1921" s="17"/>
      <c r="BG1921" s="17"/>
      <c r="BH1921" s="17"/>
      <c r="BI1921" s="17"/>
      <c r="BJ1921" s="17"/>
      <c r="BK1921" s="17"/>
      <c r="BL1921" s="17"/>
      <c r="BM1921" s="17"/>
      <c r="BN1921" s="15"/>
      <c r="BO1921" s="15"/>
      <c r="BP1921" s="22"/>
      <c r="BQ1921" s="15"/>
      <c r="BR1921" s="15"/>
      <c r="BS1921" s="15"/>
      <c r="BT1921" s="15"/>
      <c r="BU1921" s="15"/>
      <c r="BV1921" s="15"/>
      <c r="BW1921" s="15"/>
      <c r="BX1921" s="15"/>
      <c r="BY1921" s="15"/>
      <c r="BZ1921" s="15"/>
      <c r="CA1921" s="15"/>
      <c r="CB1921" s="15"/>
      <c r="CC1921" s="15"/>
      <c r="CD1921" s="15"/>
      <c r="CE1921" s="15"/>
      <c r="CF1921" s="15"/>
      <c r="CG1921" s="15"/>
      <c r="CH1921" s="15"/>
      <c r="CI1921" s="15"/>
      <c r="CJ1921" s="15"/>
    </row>
    <row r="1922" spans="1:88" ht="12.75">
      <c r="A1922" s="25" t="s">
        <v>12325</v>
      </c>
      <c r="B1922" s="15" t="s">
        <v>12326</v>
      </c>
      <c r="C1922" s="15" t="s">
        <v>58</v>
      </c>
      <c r="D1922" s="16">
        <v>2016</v>
      </c>
      <c r="E1922" s="15" t="s">
        <v>128</v>
      </c>
      <c r="F1922" s="26"/>
      <c r="G1922" s="26" t="s">
        <v>129</v>
      </c>
      <c r="H1922" s="26" t="s">
        <v>129</v>
      </c>
      <c r="I1922" s="15" t="s">
        <v>129</v>
      </c>
      <c r="J1922" s="26"/>
      <c r="K1922" s="17">
        <f t="shared" si="262"/>
        <v>0</v>
      </c>
      <c r="L1922" s="15"/>
      <c r="M1922" s="15"/>
      <c r="N1922" s="15"/>
      <c r="O1922" s="15"/>
      <c r="P1922" s="15"/>
      <c r="Q1922" s="15"/>
      <c r="R1922" s="15"/>
      <c r="S1922" s="19"/>
      <c r="T1922" s="15"/>
      <c r="U1922" s="17"/>
      <c r="V1922" s="15"/>
      <c r="W1922" s="15"/>
      <c r="X1922" s="15" t="s">
        <v>79</v>
      </c>
      <c r="Y1922" s="15"/>
      <c r="AB1922" s="20" t="s">
        <v>286</v>
      </c>
      <c r="AC1922" s="21" t="s">
        <v>12327</v>
      </c>
      <c r="AD1922" s="21" t="s">
        <v>12328</v>
      </c>
      <c r="AE1922" s="21" t="s">
        <v>12329</v>
      </c>
      <c r="AF1922" s="21" t="s">
        <v>12330</v>
      </c>
      <c r="AG1922" s="22">
        <f t="shared" si="279"/>
        <v>0.45161290322580644</v>
      </c>
      <c r="AH1922" s="15"/>
      <c r="AI1922" s="17"/>
      <c r="AJ1922" s="17"/>
      <c r="AK1922" s="17" t="e">
        <f>VLOOKUP(A1922,'[1]Deals (Exits)'!B:B,1,FALSE)</f>
        <v>#N/A</v>
      </c>
      <c r="AL1922" s="23"/>
      <c r="AM1922" s="17"/>
      <c r="AN1922" s="17"/>
      <c r="AO1922" s="17"/>
      <c r="AP1922" s="17"/>
      <c r="AQ1922" s="18"/>
      <c r="AR1922" s="18"/>
      <c r="AS1922" s="17"/>
      <c r="AT1922" s="17"/>
      <c r="AU1922" s="18"/>
      <c r="AV1922" s="17"/>
      <c r="AW1922" s="17"/>
      <c r="AX1922" s="17"/>
      <c r="AY1922" s="17"/>
      <c r="AZ1922" s="17"/>
      <c r="BA1922" s="17"/>
      <c r="BB1922" s="17"/>
      <c r="BC1922" s="17"/>
      <c r="BD1922" s="17"/>
      <c r="BE1922" s="17"/>
      <c r="BF1922" s="17"/>
      <c r="BG1922" s="17"/>
      <c r="BH1922" s="17"/>
      <c r="BI1922" s="17"/>
      <c r="BJ1922" s="17"/>
      <c r="BK1922" s="17"/>
      <c r="BL1922" s="17"/>
      <c r="BM1922" s="17"/>
      <c r="BN1922" s="15"/>
      <c r="BO1922" s="15"/>
      <c r="BP1922" s="22"/>
      <c r="BQ1922" s="15"/>
      <c r="BR1922" s="15"/>
      <c r="BS1922" s="15"/>
      <c r="BT1922" s="15"/>
      <c r="BU1922" s="15"/>
      <c r="BV1922" s="15"/>
      <c r="BW1922" s="15"/>
      <c r="BX1922" s="15"/>
      <c r="BY1922" s="15"/>
      <c r="BZ1922" s="15"/>
      <c r="CA1922" s="15"/>
      <c r="CB1922" s="15"/>
      <c r="CC1922" s="15"/>
      <c r="CD1922" s="15"/>
      <c r="CE1922" s="15"/>
      <c r="CF1922" s="15"/>
      <c r="CG1922" s="15"/>
      <c r="CH1922" s="15"/>
      <c r="CI1922" s="15"/>
      <c r="CJ1922" s="15"/>
    </row>
    <row r="1923" spans="1:88" ht="12.75">
      <c r="A1923" s="25" t="s">
        <v>12331</v>
      </c>
      <c r="B1923" s="15" t="s">
        <v>12332</v>
      </c>
      <c r="C1923" s="15" t="s">
        <v>58</v>
      </c>
      <c r="D1923" s="16">
        <v>2011</v>
      </c>
      <c r="E1923" s="15" t="s">
        <v>128</v>
      </c>
      <c r="F1923" s="26"/>
      <c r="G1923" s="26" t="s">
        <v>129</v>
      </c>
      <c r="H1923" s="26" t="s">
        <v>129</v>
      </c>
      <c r="I1923" s="15" t="s">
        <v>129</v>
      </c>
      <c r="J1923" s="26"/>
      <c r="K1923" s="17">
        <f t="shared" si="262"/>
        <v>0</v>
      </c>
      <c r="L1923" s="15"/>
      <c r="M1923" s="15"/>
      <c r="N1923" s="15"/>
      <c r="O1923" s="15"/>
      <c r="P1923" s="15"/>
      <c r="Q1923" s="15"/>
      <c r="R1923" s="15"/>
      <c r="S1923" s="19"/>
      <c r="T1923" s="15"/>
      <c r="U1923" s="17"/>
      <c r="V1923" s="15"/>
      <c r="W1923" s="15"/>
      <c r="X1923" s="15" t="s">
        <v>64</v>
      </c>
      <c r="Y1923" s="15"/>
      <c r="AB1923" s="20" t="s">
        <v>286</v>
      </c>
      <c r="AC1923" s="21" t="s">
        <v>12333</v>
      </c>
      <c r="AD1923" s="21" t="s">
        <v>12334</v>
      </c>
      <c r="AE1923" s="21" t="s">
        <v>12335</v>
      </c>
      <c r="AF1923" s="21" t="s">
        <v>12336</v>
      </c>
      <c r="AG1923" s="22">
        <f t="shared" si="279"/>
        <v>0.45161290322580644</v>
      </c>
      <c r="AH1923" s="15"/>
      <c r="AI1923" s="17"/>
      <c r="AJ1923" s="17"/>
      <c r="AK1923" s="17" t="e">
        <f>VLOOKUP(A1923,'[1]Deals (Exits)'!B:B,1,FALSE)</f>
        <v>#N/A</v>
      </c>
      <c r="AL1923" s="23"/>
      <c r="AM1923" s="17"/>
      <c r="AN1923" s="17"/>
      <c r="AO1923" s="17"/>
      <c r="AP1923" s="17"/>
      <c r="AQ1923" s="18"/>
      <c r="AR1923" s="18"/>
      <c r="AS1923" s="17"/>
      <c r="AT1923" s="17"/>
      <c r="AU1923" s="18"/>
      <c r="AV1923" s="17"/>
      <c r="AW1923" s="17"/>
      <c r="AX1923" s="17"/>
      <c r="AY1923" s="17"/>
      <c r="AZ1923" s="17"/>
      <c r="BA1923" s="17"/>
      <c r="BB1923" s="17"/>
      <c r="BC1923" s="17"/>
      <c r="BD1923" s="17"/>
      <c r="BE1923" s="17"/>
      <c r="BF1923" s="17"/>
      <c r="BG1923" s="17"/>
      <c r="BH1923" s="17"/>
      <c r="BI1923" s="17"/>
      <c r="BJ1923" s="17"/>
      <c r="BK1923" s="17"/>
      <c r="BL1923" s="17"/>
      <c r="BM1923" s="17"/>
      <c r="BN1923" s="15"/>
      <c r="BO1923" s="15"/>
      <c r="BP1923" s="22"/>
      <c r="BQ1923" s="15"/>
      <c r="BR1923" s="15"/>
      <c r="BS1923" s="15"/>
      <c r="BT1923" s="15"/>
      <c r="BU1923" s="15"/>
      <c r="BV1923" s="15"/>
      <c r="BW1923" s="15"/>
      <c r="BX1923" s="15"/>
      <c r="BY1923" s="15"/>
      <c r="BZ1923" s="15"/>
      <c r="CA1923" s="15"/>
      <c r="CB1923" s="15"/>
      <c r="CC1923" s="15"/>
      <c r="CD1923" s="15"/>
      <c r="CE1923" s="15"/>
      <c r="CF1923" s="15"/>
      <c r="CG1923" s="15"/>
      <c r="CH1923" s="15"/>
      <c r="CI1923" s="15"/>
      <c r="CJ1923" s="15"/>
    </row>
    <row r="1924" spans="1:88" ht="12.75">
      <c r="A1924" s="25" t="s">
        <v>12337</v>
      </c>
      <c r="B1924" s="15" t="s">
        <v>12338</v>
      </c>
      <c r="C1924" s="15" t="s">
        <v>58</v>
      </c>
      <c r="D1924" s="16">
        <v>2017</v>
      </c>
      <c r="E1924" s="15" t="s">
        <v>128</v>
      </c>
      <c r="F1924" s="26"/>
      <c r="G1924" s="26" t="s">
        <v>129</v>
      </c>
      <c r="H1924" s="26" t="s">
        <v>129</v>
      </c>
      <c r="I1924" s="15" t="s">
        <v>129</v>
      </c>
      <c r="J1924" s="26"/>
      <c r="K1924" s="17">
        <f t="shared" si="262"/>
        <v>0</v>
      </c>
      <c r="L1924" s="15"/>
      <c r="M1924" s="15"/>
      <c r="N1924" s="15"/>
      <c r="O1924" s="15"/>
      <c r="P1924" s="15"/>
      <c r="Q1924" s="15"/>
      <c r="R1924" s="15"/>
      <c r="S1924" s="19"/>
      <c r="T1924" s="15"/>
      <c r="U1924" s="17"/>
      <c r="V1924" s="15" t="s">
        <v>12339</v>
      </c>
      <c r="W1924" s="15"/>
      <c r="X1924" s="15" t="s">
        <v>79</v>
      </c>
      <c r="Y1924" s="15"/>
      <c r="AB1924" s="20" t="s">
        <v>286</v>
      </c>
      <c r="AC1924" s="21" t="s">
        <v>12340</v>
      </c>
      <c r="AD1924" s="21" t="s">
        <v>12341</v>
      </c>
      <c r="AE1924" s="21" t="s">
        <v>12342</v>
      </c>
      <c r="AF1924" s="21" t="s">
        <v>12343</v>
      </c>
      <c r="AG1924" s="22">
        <f t="shared" si="279"/>
        <v>0.4838709677419355</v>
      </c>
      <c r="AH1924" s="15"/>
      <c r="AI1924" s="17"/>
      <c r="AJ1924" s="17"/>
      <c r="AK1924" s="17" t="e">
        <f>VLOOKUP(A1924,'[1]Deals (Exits)'!B:B,1,FALSE)</f>
        <v>#N/A</v>
      </c>
      <c r="AL1924" s="23"/>
      <c r="AM1924" s="17"/>
      <c r="AN1924" s="17"/>
      <c r="AO1924" s="17"/>
      <c r="AP1924" s="17"/>
      <c r="AQ1924" s="18"/>
      <c r="AR1924" s="18"/>
      <c r="AS1924" s="17"/>
      <c r="AT1924" s="17"/>
      <c r="AU1924" s="18"/>
      <c r="AV1924" s="17"/>
      <c r="AW1924" s="17"/>
      <c r="AX1924" s="17"/>
      <c r="AY1924" s="17"/>
      <c r="AZ1924" s="17"/>
      <c r="BA1924" s="17"/>
      <c r="BB1924" s="17"/>
      <c r="BC1924" s="17"/>
      <c r="BD1924" s="17"/>
      <c r="BE1924" s="17"/>
      <c r="BF1924" s="17"/>
      <c r="BG1924" s="17"/>
      <c r="BH1924" s="17"/>
      <c r="BI1924" s="17"/>
      <c r="BJ1924" s="17"/>
      <c r="BK1924" s="17"/>
      <c r="BL1924" s="17"/>
      <c r="BM1924" s="17"/>
      <c r="BN1924" s="15"/>
      <c r="BO1924" s="15"/>
      <c r="BP1924" s="22"/>
      <c r="BQ1924" s="15"/>
      <c r="BR1924" s="15"/>
      <c r="BS1924" s="15"/>
      <c r="BT1924" s="15"/>
      <c r="BU1924" s="15"/>
      <c r="BV1924" s="15"/>
      <c r="BW1924" s="15"/>
      <c r="BX1924" s="15"/>
      <c r="BY1924" s="15"/>
      <c r="BZ1924" s="15"/>
      <c r="CA1924" s="15"/>
      <c r="CB1924" s="15"/>
      <c r="CC1924" s="15"/>
      <c r="CD1924" s="15"/>
      <c r="CE1924" s="15"/>
      <c r="CF1924" s="15"/>
      <c r="CG1924" s="15"/>
      <c r="CH1924" s="15"/>
      <c r="CI1924" s="15"/>
      <c r="CJ1924" s="15"/>
    </row>
    <row r="1925" spans="1:88" ht="12.75">
      <c r="A1925" s="25" t="s">
        <v>12344</v>
      </c>
      <c r="B1925" s="15" t="s">
        <v>12345</v>
      </c>
      <c r="C1925" s="15" t="s">
        <v>58</v>
      </c>
      <c r="D1925" s="16">
        <v>2013</v>
      </c>
      <c r="E1925" s="15" t="s">
        <v>12346</v>
      </c>
      <c r="F1925" s="26"/>
      <c r="G1925" s="26" t="s">
        <v>129</v>
      </c>
      <c r="H1925" s="26" t="s">
        <v>129</v>
      </c>
      <c r="I1925" s="15" t="s">
        <v>129</v>
      </c>
      <c r="J1925" s="26"/>
      <c r="K1925" s="17">
        <f t="shared" si="262"/>
        <v>0</v>
      </c>
      <c r="L1925" s="15"/>
      <c r="M1925" s="15"/>
      <c r="N1925" s="15"/>
      <c r="O1925" s="15"/>
      <c r="P1925" s="15"/>
      <c r="Q1925" s="15"/>
      <c r="R1925" s="15"/>
      <c r="S1925" s="19"/>
      <c r="T1925" s="15"/>
      <c r="U1925" s="17"/>
      <c r="V1925" s="15" t="s">
        <v>12347</v>
      </c>
      <c r="W1925" s="15"/>
      <c r="X1925" s="15" t="s">
        <v>12064</v>
      </c>
      <c r="Y1925" s="15"/>
      <c r="AB1925" s="20" t="s">
        <v>286</v>
      </c>
      <c r="AC1925" s="21" t="s">
        <v>12348</v>
      </c>
      <c r="AD1925" s="21" t="s">
        <v>12349</v>
      </c>
      <c r="AE1925" s="15"/>
      <c r="AF1925" s="21" t="s">
        <v>12350</v>
      </c>
      <c r="AG1925" s="22">
        <f t="shared" si="279"/>
        <v>0.45161290322580644</v>
      </c>
      <c r="AH1925" s="15"/>
      <c r="AI1925" s="17"/>
      <c r="AJ1925" s="17"/>
      <c r="AK1925" s="17" t="e">
        <f>VLOOKUP(A1925,'[1]Deals (Exits)'!B:B,1,FALSE)</f>
        <v>#N/A</v>
      </c>
      <c r="AL1925" s="23"/>
      <c r="AM1925" s="17"/>
      <c r="AN1925" s="17"/>
      <c r="AO1925" s="17"/>
      <c r="AP1925" s="17"/>
      <c r="AQ1925" s="18"/>
      <c r="AR1925" s="18"/>
      <c r="AS1925" s="17"/>
      <c r="AT1925" s="17"/>
      <c r="AU1925" s="18"/>
      <c r="AV1925" s="17"/>
      <c r="AW1925" s="17"/>
      <c r="AX1925" s="17"/>
      <c r="AY1925" s="17"/>
      <c r="AZ1925" s="17"/>
      <c r="BA1925" s="17"/>
      <c r="BB1925" s="17"/>
      <c r="BC1925" s="17"/>
      <c r="BD1925" s="17"/>
      <c r="BE1925" s="17"/>
      <c r="BF1925" s="17"/>
      <c r="BG1925" s="17"/>
      <c r="BH1925" s="17"/>
      <c r="BI1925" s="17"/>
      <c r="BJ1925" s="17"/>
      <c r="BK1925" s="17"/>
      <c r="BL1925" s="17"/>
      <c r="BM1925" s="17"/>
      <c r="BN1925" s="15"/>
      <c r="BO1925" s="15"/>
      <c r="BP1925" s="22"/>
      <c r="BQ1925" s="15"/>
      <c r="BR1925" s="15"/>
      <c r="BS1925" s="15"/>
      <c r="BT1925" s="15"/>
      <c r="BU1925" s="15"/>
      <c r="BV1925" s="15"/>
      <c r="BW1925" s="15"/>
      <c r="BX1925" s="15"/>
      <c r="BY1925" s="15"/>
      <c r="BZ1925" s="15"/>
      <c r="CA1925" s="15"/>
      <c r="CB1925" s="15"/>
      <c r="CC1925" s="15"/>
      <c r="CD1925" s="15"/>
      <c r="CE1925" s="15"/>
      <c r="CF1925" s="15"/>
      <c r="CG1925" s="15"/>
      <c r="CH1925" s="15"/>
      <c r="CI1925" s="15"/>
      <c r="CJ1925" s="15"/>
    </row>
    <row r="1926" spans="1:88" ht="12.75">
      <c r="A1926" s="25" t="s">
        <v>12351</v>
      </c>
      <c r="B1926" s="15" t="s">
        <v>12352</v>
      </c>
      <c r="C1926" s="15" t="s">
        <v>58</v>
      </c>
      <c r="D1926" s="16">
        <v>2012</v>
      </c>
      <c r="E1926" s="15" t="s">
        <v>128</v>
      </c>
      <c r="F1926" s="26"/>
      <c r="G1926" s="26" t="s">
        <v>129</v>
      </c>
      <c r="H1926" s="26" t="s">
        <v>129</v>
      </c>
      <c r="I1926" s="15" t="s">
        <v>129</v>
      </c>
      <c r="J1926" s="26"/>
      <c r="K1926" s="17">
        <f t="shared" si="262"/>
        <v>0</v>
      </c>
      <c r="L1926" s="15"/>
      <c r="M1926" s="15"/>
      <c r="N1926" s="15"/>
      <c r="O1926" s="15"/>
      <c r="P1926" s="15"/>
      <c r="Q1926" s="15"/>
      <c r="R1926" s="15"/>
      <c r="S1926" s="19"/>
      <c r="T1926" s="15"/>
      <c r="U1926" s="17"/>
      <c r="V1926" s="15"/>
      <c r="W1926" s="15"/>
      <c r="X1926" s="15" t="s">
        <v>79</v>
      </c>
      <c r="Y1926" s="15"/>
      <c r="AB1926" s="20" t="s">
        <v>286</v>
      </c>
      <c r="AC1926" s="21" t="s">
        <v>12353</v>
      </c>
      <c r="AD1926" s="21" t="s">
        <v>12354</v>
      </c>
      <c r="AE1926" s="21" t="s">
        <v>12355</v>
      </c>
      <c r="AF1926" s="21" t="s">
        <v>12356</v>
      </c>
      <c r="AG1926" s="22">
        <f t="shared" si="279"/>
        <v>0.45161290322580644</v>
      </c>
      <c r="AH1926" s="15"/>
      <c r="AI1926" s="17"/>
      <c r="AJ1926" s="17"/>
      <c r="AK1926" s="17" t="e">
        <f>VLOOKUP(A1926,'[1]Deals (Exits)'!B:B,1,FALSE)</f>
        <v>#N/A</v>
      </c>
      <c r="AL1926" s="23"/>
      <c r="AM1926" s="17"/>
      <c r="AN1926" s="17"/>
      <c r="AO1926" s="17"/>
      <c r="AP1926" s="17"/>
      <c r="AQ1926" s="18"/>
      <c r="AR1926" s="18"/>
      <c r="AS1926" s="17"/>
      <c r="AT1926" s="17"/>
      <c r="AU1926" s="18"/>
      <c r="AV1926" s="17"/>
      <c r="AW1926" s="17"/>
      <c r="AX1926" s="17"/>
      <c r="AY1926" s="17"/>
      <c r="AZ1926" s="17"/>
      <c r="BA1926" s="17"/>
      <c r="BB1926" s="17"/>
      <c r="BC1926" s="17"/>
      <c r="BD1926" s="17"/>
      <c r="BE1926" s="17"/>
      <c r="BF1926" s="17"/>
      <c r="BG1926" s="17"/>
      <c r="BH1926" s="17"/>
      <c r="BI1926" s="17"/>
      <c r="BJ1926" s="17"/>
      <c r="BK1926" s="17"/>
      <c r="BL1926" s="17"/>
      <c r="BM1926" s="17"/>
      <c r="BN1926" s="15"/>
      <c r="BO1926" s="15"/>
      <c r="BP1926" s="22"/>
      <c r="BQ1926" s="15"/>
      <c r="BR1926" s="15"/>
      <c r="BS1926" s="15"/>
      <c r="BT1926" s="15"/>
      <c r="BU1926" s="15"/>
      <c r="BV1926" s="15"/>
      <c r="BW1926" s="15"/>
      <c r="BX1926" s="15"/>
      <c r="BY1926" s="15"/>
      <c r="BZ1926" s="15"/>
      <c r="CA1926" s="15"/>
      <c r="CB1926" s="15"/>
      <c r="CC1926" s="15"/>
      <c r="CD1926" s="15"/>
      <c r="CE1926" s="15"/>
      <c r="CF1926" s="15"/>
      <c r="CG1926" s="15"/>
      <c r="CH1926" s="15"/>
      <c r="CI1926" s="15"/>
      <c r="CJ1926" s="15"/>
    </row>
    <row r="1927" spans="1:88" ht="12.75">
      <c r="A1927" s="25" t="s">
        <v>12357</v>
      </c>
      <c r="B1927" s="15" t="s">
        <v>12358</v>
      </c>
      <c r="C1927" s="15" t="s">
        <v>58</v>
      </c>
      <c r="D1927" s="16">
        <v>2012</v>
      </c>
      <c r="E1927" s="15" t="s">
        <v>128</v>
      </c>
      <c r="F1927" s="26"/>
      <c r="G1927" s="26" t="s">
        <v>129</v>
      </c>
      <c r="H1927" s="26" t="s">
        <v>129</v>
      </c>
      <c r="I1927" s="15" t="s">
        <v>129</v>
      </c>
      <c r="J1927" s="26"/>
      <c r="K1927" s="17">
        <f t="shared" si="262"/>
        <v>0</v>
      </c>
      <c r="L1927" s="15"/>
      <c r="M1927" s="15"/>
      <c r="N1927" s="15"/>
      <c r="O1927" s="15"/>
      <c r="P1927" s="15"/>
      <c r="Q1927" s="15"/>
      <c r="R1927" s="15"/>
      <c r="S1927" s="19"/>
      <c r="T1927" s="15"/>
      <c r="U1927" s="17"/>
      <c r="V1927" s="15"/>
      <c r="W1927" s="15"/>
      <c r="X1927" s="15" t="s">
        <v>5334</v>
      </c>
      <c r="Y1927" s="15"/>
      <c r="AB1927" s="20"/>
      <c r="AC1927" s="21" t="s">
        <v>12359</v>
      </c>
      <c r="AD1927" s="15"/>
      <c r="AE1927" s="21" t="s">
        <v>12360</v>
      </c>
      <c r="AF1927" s="21" t="s">
        <v>12361</v>
      </c>
      <c r="AG1927" s="22">
        <f t="shared" si="279"/>
        <v>0.38709677419354838</v>
      </c>
      <c r="AH1927" s="15"/>
      <c r="AI1927" s="17"/>
      <c r="AJ1927" s="17"/>
      <c r="AK1927" s="17" t="e">
        <f>VLOOKUP(A1927,'[1]Deals (Exits)'!B:B,1,FALSE)</f>
        <v>#N/A</v>
      </c>
      <c r="AL1927" s="23"/>
      <c r="AM1927" s="17"/>
      <c r="AN1927" s="17"/>
      <c r="AO1927" s="17"/>
      <c r="AP1927" s="17"/>
      <c r="AQ1927" s="18"/>
      <c r="AR1927" s="18"/>
      <c r="AS1927" s="17"/>
      <c r="AT1927" s="17"/>
      <c r="AU1927" s="18"/>
      <c r="AV1927" s="17"/>
      <c r="AW1927" s="17"/>
      <c r="AX1927" s="17"/>
      <c r="AY1927" s="17"/>
      <c r="AZ1927" s="17"/>
      <c r="BA1927" s="17"/>
      <c r="BB1927" s="17"/>
      <c r="BC1927" s="17"/>
      <c r="BD1927" s="17"/>
      <c r="BE1927" s="17"/>
      <c r="BF1927" s="17"/>
      <c r="BG1927" s="17"/>
      <c r="BH1927" s="17"/>
      <c r="BI1927" s="17"/>
      <c r="BJ1927" s="17"/>
      <c r="BK1927" s="17"/>
      <c r="BL1927" s="17"/>
      <c r="BM1927" s="17"/>
      <c r="BN1927" s="15"/>
      <c r="BO1927" s="15"/>
      <c r="BP1927" s="22"/>
      <c r="BQ1927" s="15"/>
      <c r="BR1927" s="15"/>
      <c r="BS1927" s="15"/>
      <c r="BT1927" s="15"/>
      <c r="BU1927" s="15"/>
      <c r="BV1927" s="15"/>
      <c r="BW1927" s="15"/>
      <c r="BX1927" s="15"/>
      <c r="BY1927" s="15"/>
      <c r="BZ1927" s="15"/>
      <c r="CA1927" s="15"/>
      <c r="CB1927" s="15"/>
      <c r="CC1927" s="15"/>
      <c r="CD1927" s="15"/>
      <c r="CE1927" s="15"/>
      <c r="CF1927" s="15"/>
      <c r="CG1927" s="15"/>
      <c r="CH1927" s="15"/>
      <c r="CI1927" s="15"/>
      <c r="CJ1927" s="15"/>
    </row>
    <row r="1928" spans="1:88" ht="12.75">
      <c r="A1928" s="25" t="s">
        <v>12362</v>
      </c>
      <c r="B1928" s="15" t="s">
        <v>12363</v>
      </c>
      <c r="C1928" s="15" t="s">
        <v>58</v>
      </c>
      <c r="D1928" s="16">
        <v>2014</v>
      </c>
      <c r="E1928" s="15" t="s">
        <v>128</v>
      </c>
      <c r="F1928" s="26"/>
      <c r="G1928" s="26" t="s">
        <v>129</v>
      </c>
      <c r="H1928" s="26" t="s">
        <v>129</v>
      </c>
      <c r="I1928" s="15" t="s">
        <v>129</v>
      </c>
      <c r="J1928" s="26"/>
      <c r="K1928" s="17">
        <f t="shared" si="262"/>
        <v>0</v>
      </c>
      <c r="L1928" s="15"/>
      <c r="M1928" s="15"/>
      <c r="N1928" s="15"/>
      <c r="O1928" s="15"/>
      <c r="P1928" s="15"/>
      <c r="Q1928" s="15"/>
      <c r="R1928" s="15"/>
      <c r="S1928" s="19"/>
      <c r="T1928" s="15"/>
      <c r="U1928" s="17"/>
      <c r="V1928" s="15"/>
      <c r="W1928" s="15"/>
      <c r="X1928" s="15" t="s">
        <v>5334</v>
      </c>
      <c r="Y1928" s="15"/>
      <c r="AB1928" s="20" t="s">
        <v>286</v>
      </c>
      <c r="AC1928" s="21" t="s">
        <v>12364</v>
      </c>
      <c r="AD1928" s="15"/>
      <c r="AE1928" s="15"/>
      <c r="AF1928" s="15"/>
      <c r="AG1928" s="22">
        <f t="shared" si="279"/>
        <v>0.35483870967741937</v>
      </c>
      <c r="AH1928" s="15"/>
      <c r="AI1928" s="17"/>
      <c r="AJ1928" s="17"/>
      <c r="AK1928" s="17" t="e">
        <f>VLOOKUP(A1928,'[1]Deals (Exits)'!B:B,1,FALSE)</f>
        <v>#N/A</v>
      </c>
      <c r="AL1928" s="23"/>
      <c r="AM1928" s="17"/>
      <c r="AN1928" s="17"/>
      <c r="AO1928" s="17"/>
      <c r="AP1928" s="17"/>
      <c r="AQ1928" s="18"/>
      <c r="AR1928" s="18"/>
      <c r="AS1928" s="17"/>
      <c r="AT1928" s="17"/>
      <c r="AU1928" s="18"/>
      <c r="AV1928" s="17"/>
      <c r="AW1928" s="17"/>
      <c r="AX1928" s="17"/>
      <c r="AY1928" s="17"/>
      <c r="AZ1928" s="17"/>
      <c r="BA1928" s="17"/>
      <c r="BB1928" s="17"/>
      <c r="BC1928" s="17"/>
      <c r="BD1928" s="17"/>
      <c r="BE1928" s="17"/>
      <c r="BF1928" s="17"/>
      <c r="BG1928" s="17"/>
      <c r="BH1928" s="17"/>
      <c r="BI1928" s="17"/>
      <c r="BJ1928" s="17"/>
      <c r="BK1928" s="17"/>
      <c r="BL1928" s="17"/>
      <c r="BM1928" s="17"/>
      <c r="BN1928" s="15"/>
      <c r="BO1928" s="15"/>
      <c r="BP1928" s="22"/>
      <c r="BQ1928" s="15"/>
      <c r="BR1928" s="15"/>
      <c r="BS1928" s="15"/>
      <c r="BT1928" s="15"/>
      <c r="BU1928" s="15"/>
      <c r="BV1928" s="15"/>
      <c r="BW1928" s="15"/>
      <c r="BX1928" s="15"/>
      <c r="BY1928" s="15"/>
      <c r="BZ1928" s="15"/>
      <c r="CA1928" s="15"/>
      <c r="CB1928" s="15"/>
      <c r="CC1928" s="15"/>
      <c r="CD1928" s="15"/>
      <c r="CE1928" s="15"/>
      <c r="CF1928" s="15"/>
      <c r="CG1928" s="15"/>
      <c r="CH1928" s="15"/>
      <c r="CI1928" s="15"/>
      <c r="CJ1928" s="15"/>
    </row>
    <row r="1929" spans="1:88" ht="12.75">
      <c r="A1929" s="25" t="s">
        <v>12365</v>
      </c>
      <c r="B1929" s="15" t="s">
        <v>12366</v>
      </c>
      <c r="C1929" s="15" t="s">
        <v>58</v>
      </c>
      <c r="D1929" s="16">
        <v>2016</v>
      </c>
      <c r="E1929" s="15" t="s">
        <v>2460</v>
      </c>
      <c r="F1929" s="26"/>
      <c r="G1929" s="26" t="s">
        <v>129</v>
      </c>
      <c r="H1929" s="26" t="s">
        <v>129</v>
      </c>
      <c r="I1929" s="15" t="s">
        <v>129</v>
      </c>
      <c r="J1929" s="26"/>
      <c r="K1929" s="17">
        <f t="shared" si="262"/>
        <v>0</v>
      </c>
      <c r="L1929" s="15"/>
      <c r="M1929" s="15"/>
      <c r="N1929" s="15"/>
      <c r="O1929" s="15"/>
      <c r="P1929" s="15"/>
      <c r="Q1929" s="15"/>
      <c r="R1929" s="15"/>
      <c r="S1929" s="19"/>
      <c r="T1929" s="15"/>
      <c r="U1929" s="17"/>
      <c r="V1929" s="15" t="s">
        <v>12367</v>
      </c>
      <c r="W1929" s="15"/>
      <c r="X1929" s="15" t="s">
        <v>64</v>
      </c>
      <c r="Y1929" s="15"/>
      <c r="AB1929" s="20" t="s">
        <v>286</v>
      </c>
      <c r="AC1929" s="21" t="s">
        <v>12368</v>
      </c>
      <c r="AD1929" s="21" t="s">
        <v>12369</v>
      </c>
      <c r="AE1929" s="21" t="s">
        <v>12370</v>
      </c>
      <c r="AF1929" s="21" t="s">
        <v>12371</v>
      </c>
      <c r="AG1929" s="22">
        <f t="shared" si="279"/>
        <v>0.4838709677419355</v>
      </c>
      <c r="AH1929" s="15"/>
      <c r="AI1929" s="17"/>
      <c r="AJ1929" s="17"/>
      <c r="AK1929" s="17" t="e">
        <f>VLOOKUP(A1929,'[1]Deals (Exits)'!B:B,1,FALSE)</f>
        <v>#N/A</v>
      </c>
      <c r="AL1929" s="23"/>
      <c r="AM1929" s="17"/>
      <c r="AN1929" s="17"/>
      <c r="AO1929" s="17"/>
      <c r="AP1929" s="17"/>
      <c r="AQ1929" s="18"/>
      <c r="AR1929" s="18"/>
      <c r="AS1929" s="17"/>
      <c r="AT1929" s="17"/>
      <c r="AU1929" s="18"/>
      <c r="AV1929" s="17"/>
      <c r="AW1929" s="17"/>
      <c r="AX1929" s="17"/>
      <c r="AY1929" s="17"/>
      <c r="AZ1929" s="17"/>
      <c r="BA1929" s="17"/>
      <c r="BB1929" s="17"/>
      <c r="BC1929" s="17"/>
      <c r="BD1929" s="17"/>
      <c r="BE1929" s="17"/>
      <c r="BF1929" s="17"/>
      <c r="BG1929" s="17"/>
      <c r="BH1929" s="17"/>
      <c r="BI1929" s="17"/>
      <c r="BJ1929" s="17"/>
      <c r="BK1929" s="17"/>
      <c r="BL1929" s="17"/>
      <c r="BM1929" s="17"/>
      <c r="BN1929" s="15"/>
      <c r="BO1929" s="15"/>
      <c r="BP1929" s="22"/>
      <c r="BQ1929" s="15"/>
      <c r="BR1929" s="15"/>
      <c r="BS1929" s="15"/>
      <c r="BT1929" s="15"/>
      <c r="BU1929" s="15"/>
      <c r="BV1929" s="15"/>
      <c r="BW1929" s="15"/>
      <c r="BX1929" s="15"/>
      <c r="BY1929" s="15"/>
      <c r="BZ1929" s="15"/>
      <c r="CA1929" s="15"/>
      <c r="CB1929" s="15"/>
      <c r="CC1929" s="15"/>
      <c r="CD1929" s="15"/>
      <c r="CE1929" s="15"/>
      <c r="CF1929" s="15"/>
      <c r="CG1929" s="15"/>
      <c r="CH1929" s="15"/>
      <c r="CI1929" s="15"/>
      <c r="CJ1929" s="15"/>
    </row>
    <row r="1930" spans="1:88" ht="12.75">
      <c r="A1930" s="25" t="s">
        <v>12372</v>
      </c>
      <c r="B1930" s="15" t="s">
        <v>12373</v>
      </c>
      <c r="C1930" s="15" t="s">
        <v>58</v>
      </c>
      <c r="D1930" s="16">
        <v>2011</v>
      </c>
      <c r="E1930" s="15" t="s">
        <v>128</v>
      </c>
      <c r="F1930" s="26"/>
      <c r="G1930" s="26" t="s">
        <v>129</v>
      </c>
      <c r="H1930" s="26" t="s">
        <v>129</v>
      </c>
      <c r="I1930" s="15" t="s">
        <v>129</v>
      </c>
      <c r="J1930" s="26"/>
      <c r="K1930" s="17">
        <f t="shared" si="262"/>
        <v>0</v>
      </c>
      <c r="L1930" s="15"/>
      <c r="M1930" s="15"/>
      <c r="N1930" s="15"/>
      <c r="O1930" s="15"/>
      <c r="P1930" s="15"/>
      <c r="Q1930" s="15"/>
      <c r="R1930" s="15"/>
      <c r="S1930" s="19"/>
      <c r="T1930" s="15"/>
      <c r="U1930" s="17"/>
      <c r="V1930" s="15"/>
      <c r="W1930" s="15"/>
      <c r="X1930" s="15" t="s">
        <v>5334</v>
      </c>
      <c r="Y1930" s="15"/>
      <c r="AB1930" s="20" t="s">
        <v>333</v>
      </c>
      <c r="AC1930" s="21" t="s">
        <v>12374</v>
      </c>
      <c r="AD1930" s="21" t="s">
        <v>12375</v>
      </c>
      <c r="AE1930" s="21" t="s">
        <v>12376</v>
      </c>
      <c r="AF1930" s="21" t="s">
        <v>12377</v>
      </c>
      <c r="AG1930" s="22">
        <f t="shared" si="279"/>
        <v>0.45161290322580644</v>
      </c>
      <c r="AH1930" s="15"/>
      <c r="AI1930" s="17"/>
      <c r="AJ1930" s="17"/>
      <c r="AK1930" s="17" t="e">
        <f>VLOOKUP(A1930,'[1]Deals (Exits)'!B:B,1,FALSE)</f>
        <v>#N/A</v>
      </c>
      <c r="AL1930" s="23"/>
      <c r="AM1930" s="17"/>
      <c r="AN1930" s="17"/>
      <c r="AO1930" s="17"/>
      <c r="AP1930" s="17"/>
      <c r="AQ1930" s="18"/>
      <c r="AR1930" s="18"/>
      <c r="AS1930" s="17"/>
      <c r="AT1930" s="17"/>
      <c r="AU1930" s="18"/>
      <c r="AV1930" s="17"/>
      <c r="AW1930" s="17"/>
      <c r="AX1930" s="17"/>
      <c r="AY1930" s="17"/>
      <c r="AZ1930" s="17"/>
      <c r="BA1930" s="17"/>
      <c r="BB1930" s="17"/>
      <c r="BC1930" s="17"/>
      <c r="BD1930" s="17"/>
      <c r="BE1930" s="17"/>
      <c r="BF1930" s="17"/>
      <c r="BG1930" s="17"/>
      <c r="BH1930" s="17"/>
      <c r="BI1930" s="17"/>
      <c r="BJ1930" s="17"/>
      <c r="BK1930" s="17"/>
      <c r="BL1930" s="17"/>
      <c r="BM1930" s="17"/>
      <c r="BN1930" s="15"/>
      <c r="BO1930" s="15"/>
      <c r="BP1930" s="22"/>
      <c r="BQ1930" s="15"/>
      <c r="BR1930" s="15"/>
      <c r="BS1930" s="15"/>
      <c r="BT1930" s="15"/>
      <c r="BU1930" s="15"/>
      <c r="BV1930" s="15"/>
      <c r="BW1930" s="15"/>
      <c r="BX1930" s="15"/>
      <c r="BY1930" s="15"/>
      <c r="BZ1930" s="15"/>
      <c r="CA1930" s="15"/>
      <c r="CB1930" s="15"/>
      <c r="CC1930" s="15"/>
      <c r="CD1930" s="15"/>
      <c r="CE1930" s="15"/>
      <c r="CF1930" s="15"/>
      <c r="CG1930" s="15"/>
      <c r="CH1930" s="15"/>
      <c r="CI1930" s="15"/>
      <c r="CJ1930" s="15"/>
    </row>
    <row r="1931" spans="1:88" ht="12.75">
      <c r="A1931" s="27" t="s">
        <v>12378</v>
      </c>
      <c r="B1931" s="15" t="s">
        <v>12379</v>
      </c>
      <c r="C1931" s="15" t="s">
        <v>58</v>
      </c>
      <c r="D1931" s="16">
        <v>2014</v>
      </c>
      <c r="E1931" s="15" t="s">
        <v>128</v>
      </c>
      <c r="F1931" s="26"/>
      <c r="G1931" s="26" t="s">
        <v>129</v>
      </c>
      <c r="H1931" s="26" t="s">
        <v>129</v>
      </c>
      <c r="I1931" s="15" t="s">
        <v>129</v>
      </c>
      <c r="J1931" s="26"/>
      <c r="K1931" s="17">
        <f t="shared" si="262"/>
        <v>0</v>
      </c>
      <c r="L1931" s="15"/>
      <c r="M1931" s="15"/>
      <c r="N1931" s="15"/>
      <c r="O1931" s="15"/>
      <c r="P1931" s="15"/>
      <c r="Q1931" s="15"/>
      <c r="R1931" s="15"/>
      <c r="S1931" s="19"/>
      <c r="T1931" s="15"/>
      <c r="U1931" s="17"/>
      <c r="V1931" s="15" t="s">
        <v>12380</v>
      </c>
      <c r="W1931" s="15"/>
      <c r="X1931" s="15" t="s">
        <v>64</v>
      </c>
      <c r="Y1931" s="15"/>
      <c r="AB1931" s="20"/>
      <c r="AC1931" s="21" t="s">
        <v>12381</v>
      </c>
      <c r="AD1931" s="15"/>
      <c r="AE1931" s="15"/>
      <c r="AF1931" s="15"/>
      <c r="AG1931" s="22">
        <f t="shared" si="279"/>
        <v>0.35483870967741937</v>
      </c>
      <c r="AH1931" s="15"/>
      <c r="AI1931" s="17"/>
      <c r="AJ1931" s="17"/>
      <c r="AK1931" s="17" t="e">
        <f>VLOOKUP(A1931,'[1]Deals (Exits)'!B:B,1,FALSE)</f>
        <v>#N/A</v>
      </c>
      <c r="AL1931" s="23"/>
      <c r="AM1931" s="17"/>
      <c r="AN1931" s="17"/>
      <c r="AO1931" s="17"/>
      <c r="AP1931" s="17"/>
      <c r="AQ1931" s="18"/>
      <c r="AR1931" s="18"/>
      <c r="AS1931" s="17"/>
      <c r="AT1931" s="17"/>
      <c r="AU1931" s="18"/>
      <c r="AV1931" s="17"/>
      <c r="AW1931" s="17"/>
      <c r="AX1931" s="17"/>
      <c r="AY1931" s="17"/>
      <c r="AZ1931" s="17"/>
      <c r="BA1931" s="17"/>
      <c r="BB1931" s="17"/>
      <c r="BC1931" s="17"/>
      <c r="BD1931" s="17"/>
      <c r="BE1931" s="17"/>
      <c r="BF1931" s="17"/>
      <c r="BG1931" s="17"/>
      <c r="BH1931" s="17"/>
      <c r="BI1931" s="17"/>
      <c r="BJ1931" s="17"/>
      <c r="BK1931" s="17"/>
      <c r="BL1931" s="17"/>
      <c r="BM1931" s="17"/>
      <c r="BN1931" s="15"/>
      <c r="BO1931" s="15"/>
      <c r="BP1931" s="22"/>
      <c r="BQ1931" s="15"/>
      <c r="BR1931" s="15"/>
      <c r="BS1931" s="15"/>
      <c r="BT1931" s="15"/>
      <c r="BU1931" s="15"/>
      <c r="BV1931" s="15"/>
      <c r="BW1931" s="15"/>
      <c r="BX1931" s="15"/>
      <c r="BY1931" s="15"/>
      <c r="BZ1931" s="15"/>
      <c r="CA1931" s="15"/>
      <c r="CB1931" s="15"/>
      <c r="CC1931" s="15"/>
      <c r="CD1931" s="15"/>
      <c r="CE1931" s="15"/>
      <c r="CF1931" s="15"/>
      <c r="CG1931" s="15"/>
      <c r="CH1931" s="15"/>
      <c r="CI1931" s="15"/>
      <c r="CJ1931" s="15"/>
    </row>
    <row r="1932" spans="1:88" ht="12.75">
      <c r="A1932" s="25" t="s">
        <v>12382</v>
      </c>
      <c r="B1932" s="15" t="s">
        <v>12383</v>
      </c>
      <c r="C1932" s="15" t="s">
        <v>58</v>
      </c>
      <c r="D1932" s="16">
        <v>2018</v>
      </c>
      <c r="E1932" s="15" t="s">
        <v>12384</v>
      </c>
      <c r="F1932" s="26"/>
      <c r="G1932" s="26" t="s">
        <v>129</v>
      </c>
      <c r="H1932" s="26" t="s">
        <v>129</v>
      </c>
      <c r="I1932" s="15" t="s">
        <v>129</v>
      </c>
      <c r="J1932" s="26"/>
      <c r="K1932" s="17">
        <f t="shared" si="262"/>
        <v>0</v>
      </c>
      <c r="L1932" s="15"/>
      <c r="M1932" s="15"/>
      <c r="N1932" s="15"/>
      <c r="O1932" s="15"/>
      <c r="P1932" s="15"/>
      <c r="Q1932" s="15"/>
      <c r="R1932" s="15"/>
      <c r="S1932" s="19"/>
      <c r="T1932" s="15"/>
      <c r="U1932" s="17"/>
      <c r="V1932" s="15" t="s">
        <v>12385</v>
      </c>
      <c r="W1932" s="15">
        <v>0</v>
      </c>
      <c r="X1932" s="15" t="s">
        <v>64</v>
      </c>
      <c r="Y1932" s="15"/>
      <c r="AB1932" s="20" t="s">
        <v>286</v>
      </c>
      <c r="AC1932" s="27" t="s">
        <v>12386</v>
      </c>
      <c r="AD1932" s="15"/>
      <c r="AE1932" s="15"/>
      <c r="AF1932" s="15"/>
      <c r="AG1932" s="22">
        <f t="shared" si="279"/>
        <v>0.41935483870967744</v>
      </c>
      <c r="AH1932" s="15"/>
      <c r="AI1932" s="17"/>
      <c r="AJ1932" s="17"/>
      <c r="AK1932" s="17" t="e">
        <f>VLOOKUP(A1932,'[1]Deals (Exits)'!B:B,1,FALSE)</f>
        <v>#N/A</v>
      </c>
      <c r="AL1932" s="23"/>
      <c r="AM1932" s="17"/>
      <c r="AN1932" s="17"/>
      <c r="AO1932" s="17"/>
      <c r="AP1932" s="17"/>
      <c r="AQ1932" s="18"/>
      <c r="AR1932" s="18"/>
      <c r="AS1932" s="17"/>
      <c r="AT1932" s="17"/>
      <c r="AU1932" s="18"/>
      <c r="AV1932" s="17"/>
      <c r="AW1932" s="17"/>
      <c r="AX1932" s="17"/>
      <c r="AY1932" s="17"/>
      <c r="AZ1932" s="17"/>
      <c r="BA1932" s="17"/>
      <c r="BB1932" s="17"/>
      <c r="BC1932" s="17"/>
      <c r="BD1932" s="17"/>
      <c r="BE1932" s="17"/>
      <c r="BF1932" s="17"/>
      <c r="BG1932" s="17"/>
      <c r="BH1932" s="17"/>
      <c r="BI1932" s="17"/>
      <c r="BJ1932" s="17"/>
      <c r="BK1932" s="17"/>
      <c r="BL1932" s="17"/>
      <c r="BM1932" s="17"/>
      <c r="BN1932" s="15"/>
      <c r="BO1932" s="15"/>
      <c r="BP1932" s="22"/>
      <c r="BQ1932" s="15"/>
      <c r="BR1932" s="15"/>
      <c r="BS1932" s="15"/>
      <c r="BT1932" s="15"/>
      <c r="BU1932" s="15"/>
      <c r="BV1932" s="15"/>
      <c r="BW1932" s="15"/>
      <c r="BX1932" s="15"/>
      <c r="BY1932" s="15"/>
      <c r="BZ1932" s="15"/>
      <c r="CA1932" s="15"/>
      <c r="CB1932" s="15"/>
      <c r="CC1932" s="15"/>
      <c r="CD1932" s="15"/>
      <c r="CE1932" s="15"/>
      <c r="CF1932" s="15"/>
      <c r="CG1932" s="15"/>
      <c r="CH1932" s="15"/>
      <c r="CI1932" s="15"/>
      <c r="CJ1932" s="15"/>
    </row>
    <row r="1933" spans="1:88" ht="12.75">
      <c r="A1933" s="25" t="s">
        <v>12387</v>
      </c>
      <c r="B1933" s="15" t="s">
        <v>12388</v>
      </c>
      <c r="C1933" s="15" t="s">
        <v>58</v>
      </c>
      <c r="D1933" s="16">
        <v>2018</v>
      </c>
      <c r="E1933" s="15" t="s">
        <v>320</v>
      </c>
      <c r="F1933" s="26"/>
      <c r="G1933" s="26" t="s">
        <v>75</v>
      </c>
      <c r="H1933" s="26" t="s">
        <v>129</v>
      </c>
      <c r="I1933" s="15" t="s">
        <v>129</v>
      </c>
      <c r="J1933" s="26"/>
      <c r="K1933" s="17">
        <f t="shared" si="262"/>
        <v>0</v>
      </c>
      <c r="L1933" s="15"/>
      <c r="M1933" s="15"/>
      <c r="N1933" s="15"/>
      <c r="O1933" s="15"/>
      <c r="P1933" s="15"/>
      <c r="Q1933" s="15"/>
      <c r="R1933" s="15"/>
      <c r="S1933" s="19"/>
      <c r="T1933" s="15"/>
      <c r="U1933" s="17"/>
      <c r="V1933" s="15" t="s">
        <v>12389</v>
      </c>
      <c r="W1933" s="15">
        <v>0</v>
      </c>
      <c r="X1933" s="15" t="s">
        <v>158</v>
      </c>
      <c r="Y1933" s="15"/>
      <c r="AB1933" s="20"/>
      <c r="AC1933" s="27" t="s">
        <v>12390</v>
      </c>
      <c r="AD1933" s="27" t="s">
        <v>12391</v>
      </c>
      <c r="AE1933" s="15"/>
      <c r="AF1933" s="15"/>
      <c r="AG1933" s="22">
        <f t="shared" si="279"/>
        <v>0.41935483870967744</v>
      </c>
      <c r="AH1933" s="15"/>
      <c r="AI1933" s="17"/>
      <c r="AJ1933" s="17"/>
      <c r="AK1933" s="17" t="e">
        <f>VLOOKUP(A1933,'[1]Deals (Exits)'!B:B,1,FALSE)</f>
        <v>#N/A</v>
      </c>
      <c r="AL1933" s="23"/>
      <c r="AM1933" s="17"/>
      <c r="AN1933" s="17"/>
      <c r="AO1933" s="17"/>
      <c r="AP1933" s="17"/>
      <c r="AQ1933" s="18"/>
      <c r="AR1933" s="18"/>
      <c r="AS1933" s="17"/>
      <c r="AT1933" s="17"/>
      <c r="AU1933" s="18"/>
      <c r="AV1933" s="17"/>
      <c r="AW1933" s="17"/>
      <c r="AX1933" s="17"/>
      <c r="AY1933" s="17"/>
      <c r="AZ1933" s="17"/>
      <c r="BA1933" s="17"/>
      <c r="BB1933" s="17"/>
      <c r="BC1933" s="17"/>
      <c r="BD1933" s="17"/>
      <c r="BE1933" s="17"/>
      <c r="BF1933" s="17"/>
      <c r="BG1933" s="17"/>
      <c r="BH1933" s="17"/>
      <c r="BI1933" s="17"/>
      <c r="BJ1933" s="17"/>
      <c r="BK1933" s="17"/>
      <c r="BL1933" s="17"/>
      <c r="BM1933" s="17"/>
      <c r="BN1933" s="15"/>
      <c r="BO1933" s="15"/>
      <c r="BP1933" s="22"/>
      <c r="BQ1933" s="15"/>
      <c r="BR1933" s="15"/>
      <c r="BS1933" s="15"/>
      <c r="BT1933" s="15"/>
      <c r="BU1933" s="15"/>
      <c r="BV1933" s="15"/>
      <c r="BW1933" s="15"/>
      <c r="BX1933" s="15"/>
      <c r="BY1933" s="15"/>
      <c r="BZ1933" s="15"/>
      <c r="CA1933" s="15"/>
      <c r="CB1933" s="15"/>
      <c r="CC1933" s="15"/>
      <c r="CD1933" s="15"/>
      <c r="CE1933" s="15"/>
      <c r="CF1933" s="15"/>
      <c r="CG1933" s="15"/>
      <c r="CH1933" s="15"/>
      <c r="CI1933" s="15"/>
      <c r="CJ1933" s="15"/>
    </row>
    <row r="1934" spans="1:88" ht="12.75">
      <c r="A1934" s="25" t="s">
        <v>12392</v>
      </c>
      <c r="B1934" s="15" t="s">
        <v>12393</v>
      </c>
      <c r="C1934" s="15" t="s">
        <v>58</v>
      </c>
      <c r="D1934" s="16">
        <v>2019</v>
      </c>
      <c r="E1934" s="15" t="s">
        <v>128</v>
      </c>
      <c r="F1934" s="26"/>
      <c r="G1934" s="26" t="s">
        <v>129</v>
      </c>
      <c r="H1934" s="26" t="s">
        <v>129</v>
      </c>
      <c r="I1934" s="15" t="s">
        <v>129</v>
      </c>
      <c r="J1934" s="26"/>
      <c r="K1934" s="17">
        <f t="shared" si="262"/>
        <v>0</v>
      </c>
      <c r="L1934" s="15"/>
      <c r="M1934" s="15"/>
      <c r="N1934" s="15"/>
      <c r="O1934" s="15"/>
      <c r="P1934" s="15"/>
      <c r="Q1934" s="15"/>
      <c r="R1934" s="15"/>
      <c r="S1934" s="19"/>
      <c r="T1934" s="15"/>
      <c r="U1934" s="17"/>
      <c r="V1934" s="15" t="s">
        <v>12394</v>
      </c>
      <c r="W1934" s="15"/>
      <c r="X1934" s="15" t="s">
        <v>538</v>
      </c>
      <c r="Y1934" s="15" t="s">
        <v>12395</v>
      </c>
      <c r="AB1934" s="32">
        <v>43506</v>
      </c>
      <c r="AC1934" s="27" t="s">
        <v>12396</v>
      </c>
      <c r="AD1934" s="27" t="s">
        <v>12397</v>
      </c>
      <c r="AE1934" s="15" t="s">
        <v>110</v>
      </c>
      <c r="AF1934" s="27" t="s">
        <v>12398</v>
      </c>
      <c r="AG1934" s="22">
        <f t="shared" si="279"/>
        <v>0.5161290322580645</v>
      </c>
      <c r="AH1934" s="15"/>
      <c r="AI1934" s="17"/>
      <c r="AJ1934" s="17"/>
      <c r="AK1934" s="17" t="e">
        <f>VLOOKUP(A1934,'[1]Deals (Exits)'!B:B,1,FALSE)</f>
        <v>#N/A</v>
      </c>
      <c r="AL1934" s="23"/>
      <c r="AM1934" s="17"/>
      <c r="AN1934" s="17"/>
      <c r="AO1934" s="17"/>
      <c r="AP1934" s="17"/>
      <c r="AQ1934" s="18"/>
      <c r="AR1934" s="18"/>
      <c r="AS1934" s="17"/>
      <c r="AT1934" s="17"/>
      <c r="AU1934" s="18"/>
      <c r="AV1934" s="17"/>
      <c r="AW1934" s="17"/>
      <c r="AX1934" s="17"/>
      <c r="AY1934" s="17"/>
      <c r="AZ1934" s="17"/>
      <c r="BA1934" s="17"/>
      <c r="BB1934" s="17"/>
      <c r="BC1934" s="17"/>
      <c r="BD1934" s="17"/>
      <c r="BE1934" s="17"/>
      <c r="BF1934" s="17"/>
      <c r="BG1934" s="17"/>
      <c r="BH1934" s="17"/>
      <c r="BI1934" s="17"/>
      <c r="BJ1934" s="17"/>
      <c r="BK1934" s="17"/>
      <c r="BL1934" s="17"/>
      <c r="BM1934" s="17"/>
      <c r="BN1934" s="15"/>
      <c r="BO1934" s="15"/>
      <c r="BP1934" s="22"/>
      <c r="BQ1934" s="15"/>
      <c r="BR1934" s="15"/>
      <c r="BS1934" s="15"/>
      <c r="BT1934" s="15"/>
      <c r="BU1934" s="15"/>
      <c r="BV1934" s="15"/>
      <c r="BW1934" s="15"/>
      <c r="BX1934" s="15"/>
      <c r="BY1934" s="15"/>
      <c r="BZ1934" s="15"/>
      <c r="CA1934" s="15"/>
      <c r="CB1934" s="15"/>
      <c r="CC1934" s="15"/>
      <c r="CD1934" s="15"/>
      <c r="CE1934" s="15"/>
      <c r="CF1934" s="15"/>
      <c r="CG1934" s="15"/>
      <c r="CH1934" s="15"/>
      <c r="CI1934" s="15"/>
      <c r="CJ1934" s="15"/>
    </row>
    <row r="1935" spans="1:88" ht="12.75">
      <c r="A1935" s="25" t="s">
        <v>12399</v>
      </c>
      <c r="B1935" s="15" t="s">
        <v>12400</v>
      </c>
      <c r="C1935" s="15" t="s">
        <v>58</v>
      </c>
      <c r="D1935" s="16">
        <v>2018</v>
      </c>
      <c r="E1935" s="15" t="s">
        <v>128</v>
      </c>
      <c r="F1935" s="26" t="s">
        <v>110</v>
      </c>
      <c r="G1935" s="26" t="s">
        <v>129</v>
      </c>
      <c r="H1935" s="26" t="s">
        <v>129</v>
      </c>
      <c r="I1935" s="15" t="s">
        <v>129</v>
      </c>
      <c r="J1935" s="26"/>
      <c r="K1935" s="17">
        <f t="shared" si="262"/>
        <v>0</v>
      </c>
      <c r="L1935" s="15"/>
      <c r="M1935" s="15"/>
      <c r="N1935" s="15"/>
      <c r="O1935" s="15"/>
      <c r="P1935" s="15"/>
      <c r="Q1935" s="15"/>
      <c r="R1935" s="15"/>
      <c r="S1935" s="19"/>
      <c r="T1935" s="15"/>
      <c r="U1935" s="17"/>
      <c r="V1935" s="15" t="s">
        <v>12401</v>
      </c>
      <c r="W1935" s="15">
        <v>0</v>
      </c>
      <c r="X1935" s="15" t="s">
        <v>294</v>
      </c>
      <c r="Y1935" s="15" t="s">
        <v>8460</v>
      </c>
      <c r="AA1935" s="25" t="s">
        <v>12402</v>
      </c>
      <c r="AB1935" s="32">
        <v>43506</v>
      </c>
      <c r="AC1935" s="27" t="s">
        <v>12403</v>
      </c>
      <c r="AD1935" s="27" t="s">
        <v>12404</v>
      </c>
      <c r="AE1935" s="27" t="s">
        <v>12405</v>
      </c>
      <c r="AF1935" s="21" t="s">
        <v>12406</v>
      </c>
      <c r="AG1935" s="22">
        <f t="shared" si="279"/>
        <v>0.61290322580645162</v>
      </c>
      <c r="AH1935" s="15"/>
      <c r="AI1935" s="17"/>
      <c r="AJ1935" s="17"/>
      <c r="AK1935" s="17" t="e">
        <f>VLOOKUP(A1935,'[1]Deals (Exits)'!B:B,1,FALSE)</f>
        <v>#N/A</v>
      </c>
      <c r="AL1935" s="23"/>
      <c r="AM1935" s="17"/>
      <c r="AN1935" s="17"/>
      <c r="AO1935" s="17"/>
      <c r="AP1935" s="17"/>
      <c r="AQ1935" s="18"/>
      <c r="AR1935" s="18"/>
      <c r="AS1935" s="17"/>
      <c r="AT1935" s="17"/>
      <c r="AU1935" s="18"/>
      <c r="AV1935" s="17"/>
      <c r="AW1935" s="17"/>
      <c r="AX1935" s="17"/>
      <c r="AY1935" s="17"/>
      <c r="AZ1935" s="17"/>
      <c r="BA1935" s="17"/>
      <c r="BB1935" s="17"/>
      <c r="BC1935" s="17"/>
      <c r="BD1935" s="17"/>
      <c r="BE1935" s="17"/>
      <c r="BF1935" s="17"/>
      <c r="BG1935" s="17"/>
      <c r="BH1935" s="17"/>
      <c r="BI1935" s="17"/>
      <c r="BJ1935" s="17"/>
      <c r="BK1935" s="17"/>
      <c r="BL1935" s="17"/>
      <c r="BM1935" s="17"/>
      <c r="BN1935" s="15"/>
      <c r="BO1935" s="15"/>
      <c r="BP1935" s="22"/>
      <c r="BQ1935" s="15"/>
      <c r="BR1935" s="15"/>
      <c r="BS1935" s="15"/>
      <c r="BT1935" s="15"/>
      <c r="BU1935" s="15"/>
      <c r="BV1935" s="15"/>
      <c r="BW1935" s="15"/>
      <c r="BX1935" s="15"/>
      <c r="BY1935" s="15"/>
      <c r="BZ1935" s="15"/>
      <c r="CA1935" s="15"/>
      <c r="CB1935" s="15"/>
      <c r="CC1935" s="15"/>
      <c r="CD1935" s="15"/>
      <c r="CE1935" s="15"/>
      <c r="CF1935" s="15"/>
      <c r="CG1935" s="15"/>
      <c r="CH1935" s="15"/>
      <c r="CI1935" s="15"/>
      <c r="CJ1935" s="15"/>
    </row>
    <row r="1936" spans="1:88" ht="12.75">
      <c r="A1936" s="15" t="s">
        <v>12407</v>
      </c>
      <c r="B1936" s="15" t="s">
        <v>12408</v>
      </c>
      <c r="C1936" s="15" t="s">
        <v>58</v>
      </c>
      <c r="D1936" s="16">
        <v>2015</v>
      </c>
      <c r="E1936" s="15" t="s">
        <v>272</v>
      </c>
      <c r="F1936" s="15" t="s">
        <v>110</v>
      </c>
      <c r="G1936" s="15" t="s">
        <v>273</v>
      </c>
      <c r="H1936" s="15" t="s">
        <v>273</v>
      </c>
      <c r="I1936" s="15" t="s">
        <v>273</v>
      </c>
      <c r="J1936" s="15"/>
      <c r="K1936" s="17">
        <f t="shared" si="262"/>
        <v>0</v>
      </c>
      <c r="L1936" s="15"/>
      <c r="M1936" s="15"/>
      <c r="N1936" s="15"/>
      <c r="O1936" s="15"/>
      <c r="P1936" s="15"/>
      <c r="Q1936" s="15"/>
      <c r="R1936" s="15"/>
      <c r="S1936" s="19"/>
      <c r="T1936" s="15"/>
      <c r="U1936" s="17"/>
      <c r="V1936" s="15" t="s">
        <v>12409</v>
      </c>
      <c r="W1936" s="15">
        <v>1</v>
      </c>
      <c r="X1936" s="15" t="s">
        <v>191</v>
      </c>
      <c r="Y1936" s="15" t="s">
        <v>4528</v>
      </c>
      <c r="AB1936" s="32">
        <v>43506</v>
      </c>
      <c r="AC1936" s="27" t="s">
        <v>12410</v>
      </c>
      <c r="AD1936" s="27" t="s">
        <v>12411</v>
      </c>
      <c r="AE1936" s="27" t="s">
        <v>12412</v>
      </c>
      <c r="AF1936" s="27" t="s">
        <v>12413</v>
      </c>
      <c r="AG1936" s="22"/>
      <c r="AH1936" s="15"/>
      <c r="AI1936" s="22"/>
      <c r="AJ1936" s="22"/>
      <c r="AK1936" s="17" t="e">
        <f>VLOOKUP(A1936,'[1]Deals (Exits)'!B:B,1,FALSE)</f>
        <v>#N/A</v>
      </c>
      <c r="AL1936" s="23"/>
      <c r="AM1936" s="17"/>
      <c r="AN1936" s="17"/>
      <c r="AO1936" s="17"/>
      <c r="AP1936" s="17"/>
      <c r="AQ1936" s="18"/>
      <c r="AR1936" s="18"/>
      <c r="AS1936" s="17"/>
      <c r="AT1936" s="17"/>
      <c r="AU1936" s="18"/>
      <c r="AV1936" s="17"/>
      <c r="AW1936" s="17"/>
      <c r="AX1936" s="17"/>
      <c r="AY1936" s="17"/>
      <c r="AZ1936" s="17"/>
      <c r="BA1936" s="17"/>
      <c r="BB1936" s="17"/>
      <c r="BC1936" s="17"/>
      <c r="BD1936" s="17"/>
      <c r="BE1936" s="17"/>
      <c r="BF1936" s="17"/>
      <c r="BG1936" s="17"/>
      <c r="BH1936" s="17"/>
      <c r="BI1936" s="17"/>
      <c r="BJ1936" s="17"/>
      <c r="BK1936" s="17"/>
      <c r="BL1936" s="17"/>
      <c r="BM1936" s="17"/>
      <c r="BN1936" s="15"/>
      <c r="BO1936" s="15"/>
      <c r="BP1936" s="22"/>
      <c r="BQ1936" s="15"/>
      <c r="BR1936" s="15"/>
      <c r="BS1936" s="15"/>
      <c r="BT1936" s="15"/>
      <c r="BU1936" s="15"/>
      <c r="BV1936" s="15"/>
      <c r="BW1936" s="15"/>
      <c r="BX1936" s="15"/>
      <c r="BY1936" s="15"/>
      <c r="BZ1936" s="15"/>
      <c r="CA1936" s="15"/>
      <c r="CB1936" s="15"/>
      <c r="CC1936" s="15"/>
      <c r="CD1936" s="15"/>
      <c r="CE1936" s="15"/>
      <c r="CF1936" s="15"/>
      <c r="CG1936" s="15"/>
      <c r="CH1936" s="15"/>
      <c r="CI1936" s="15"/>
      <c r="CJ1936" s="15"/>
    </row>
    <row r="1937" spans="1:88" ht="12.75">
      <c r="A1937" s="25" t="s">
        <v>12414</v>
      </c>
      <c r="B1937" s="15" t="s">
        <v>12415</v>
      </c>
      <c r="C1937" s="15" t="s">
        <v>58</v>
      </c>
      <c r="D1937" s="16">
        <v>2019</v>
      </c>
      <c r="E1937" s="15" t="s">
        <v>272</v>
      </c>
      <c r="F1937" s="26"/>
      <c r="G1937" s="26" t="s">
        <v>273</v>
      </c>
      <c r="H1937" s="26" t="s">
        <v>273</v>
      </c>
      <c r="I1937" s="15" t="s">
        <v>273</v>
      </c>
      <c r="J1937" s="26"/>
      <c r="K1937" s="17">
        <f t="shared" si="262"/>
        <v>0</v>
      </c>
      <c r="L1937" s="15"/>
      <c r="M1937" s="15"/>
      <c r="N1937" s="25" t="s">
        <v>12416</v>
      </c>
      <c r="O1937" s="15"/>
      <c r="P1937" s="15"/>
      <c r="Q1937" s="24">
        <v>43698</v>
      </c>
      <c r="R1937" s="15" t="s">
        <v>375</v>
      </c>
      <c r="S1937" s="19">
        <v>100000</v>
      </c>
      <c r="T1937" s="15" t="s">
        <v>375</v>
      </c>
      <c r="U1937" s="19">
        <v>100000</v>
      </c>
      <c r="V1937" s="15"/>
      <c r="W1937" s="15"/>
      <c r="X1937" s="15" t="s">
        <v>158</v>
      </c>
      <c r="Y1937" s="15" t="s">
        <v>5548</v>
      </c>
      <c r="AA1937" s="25" t="s">
        <v>12416</v>
      </c>
      <c r="AB1937" s="32">
        <v>43506</v>
      </c>
      <c r="AC1937" s="27" t="s">
        <v>12417</v>
      </c>
      <c r="AD1937" s="27" t="s">
        <v>12418</v>
      </c>
      <c r="AE1937" s="27" t="s">
        <v>12419</v>
      </c>
      <c r="AF1937" s="21" t="s">
        <v>12420</v>
      </c>
      <c r="AG1937" s="22">
        <f t="shared" ref="AG1937:AG2013" si="280">COUNTA(B1937:AF1937)/(COUNTA(B1937:AF1937)+COUNTBLANK(B1937:AF1937))</f>
        <v>0.70967741935483875</v>
      </c>
      <c r="AH1937" s="15"/>
      <c r="AI1937" s="17"/>
      <c r="AJ1937" s="17"/>
      <c r="AK1937" s="17" t="e">
        <f>VLOOKUP(A1937,'[1]Deals (Exits)'!B:B,1,FALSE)</f>
        <v>#N/A</v>
      </c>
      <c r="AL1937" s="23"/>
      <c r="AM1937" s="17"/>
      <c r="AN1937" s="17"/>
      <c r="AO1937" s="17"/>
      <c r="AP1937" s="17"/>
      <c r="AQ1937" s="18"/>
      <c r="AR1937" s="18"/>
      <c r="AS1937" s="17"/>
      <c r="AT1937" s="17"/>
      <c r="AU1937" s="18"/>
      <c r="AV1937" s="17"/>
      <c r="AW1937" s="17"/>
      <c r="AX1937" s="17"/>
      <c r="AY1937" s="17"/>
      <c r="AZ1937" s="17"/>
      <c r="BA1937" s="17"/>
      <c r="BB1937" s="17"/>
      <c r="BC1937" s="17"/>
      <c r="BD1937" s="17"/>
      <c r="BE1937" s="17"/>
      <c r="BF1937" s="17"/>
      <c r="BG1937" s="17"/>
      <c r="BH1937" s="17"/>
      <c r="BI1937" s="17"/>
      <c r="BJ1937" s="17"/>
      <c r="BK1937" s="17"/>
      <c r="BL1937" s="17"/>
      <c r="BM1937" s="17"/>
      <c r="BN1937" s="15"/>
      <c r="BO1937" s="15"/>
      <c r="BP1937" s="22"/>
      <c r="BQ1937" s="15"/>
      <c r="BR1937" s="15"/>
      <c r="BS1937" s="15"/>
      <c r="BT1937" s="15"/>
      <c r="BU1937" s="15"/>
      <c r="BV1937" s="15"/>
      <c r="BW1937" s="15"/>
      <c r="BX1937" s="15"/>
      <c r="BY1937" s="15"/>
      <c r="BZ1937" s="15"/>
      <c r="CA1937" s="15"/>
      <c r="CB1937" s="15"/>
      <c r="CC1937" s="15"/>
      <c r="CD1937" s="15"/>
      <c r="CE1937" s="15"/>
      <c r="CF1937" s="15"/>
      <c r="CG1937" s="15"/>
      <c r="CH1937" s="15"/>
      <c r="CI1937" s="15"/>
      <c r="CJ1937" s="15"/>
    </row>
    <row r="1938" spans="1:88" ht="12.75">
      <c r="A1938" s="25" t="s">
        <v>12421</v>
      </c>
      <c r="B1938" s="15" t="s">
        <v>12422</v>
      </c>
      <c r="C1938" s="15" t="s">
        <v>58</v>
      </c>
      <c r="D1938" s="16">
        <v>2019</v>
      </c>
      <c r="E1938" s="15" t="s">
        <v>272</v>
      </c>
      <c r="F1938" s="26"/>
      <c r="G1938" s="26" t="s">
        <v>273</v>
      </c>
      <c r="H1938" s="26" t="s">
        <v>273</v>
      </c>
      <c r="I1938" s="15" t="s">
        <v>273</v>
      </c>
      <c r="J1938" s="26"/>
      <c r="K1938" s="17">
        <f t="shared" si="262"/>
        <v>0</v>
      </c>
      <c r="L1938" s="15"/>
      <c r="M1938" s="15"/>
      <c r="N1938" s="25" t="s">
        <v>12416</v>
      </c>
      <c r="O1938" s="15"/>
      <c r="P1938" s="15"/>
      <c r="Q1938" s="24">
        <v>43698</v>
      </c>
      <c r="R1938" s="15" t="s">
        <v>375</v>
      </c>
      <c r="S1938" s="19">
        <v>100000</v>
      </c>
      <c r="T1938" s="15" t="s">
        <v>375</v>
      </c>
      <c r="U1938" s="19">
        <v>100000</v>
      </c>
      <c r="V1938" s="15" t="s">
        <v>12423</v>
      </c>
      <c r="W1938" s="15"/>
      <c r="X1938" s="15" t="s">
        <v>158</v>
      </c>
      <c r="Y1938" s="15" t="s">
        <v>12424</v>
      </c>
      <c r="AA1938" s="25" t="s">
        <v>12416</v>
      </c>
      <c r="AB1938" s="32">
        <v>43506</v>
      </c>
      <c r="AC1938" s="27" t="s">
        <v>12425</v>
      </c>
      <c r="AD1938" s="27" t="s">
        <v>12426</v>
      </c>
      <c r="AE1938" s="21" t="s">
        <v>12427</v>
      </c>
      <c r="AF1938" s="21" t="s">
        <v>12428</v>
      </c>
      <c r="AG1938" s="22">
        <f t="shared" si="280"/>
        <v>0.74193548387096775</v>
      </c>
      <c r="AH1938" s="15"/>
      <c r="AI1938" s="17"/>
      <c r="AJ1938" s="17"/>
      <c r="AK1938" s="17" t="e">
        <f>VLOOKUP(A1938,'[1]Deals (Exits)'!B:B,1,FALSE)</f>
        <v>#N/A</v>
      </c>
      <c r="AL1938" s="23"/>
      <c r="AM1938" s="17"/>
      <c r="AN1938" s="17"/>
      <c r="AO1938" s="17"/>
      <c r="AP1938" s="17"/>
      <c r="AQ1938" s="18"/>
      <c r="AR1938" s="18"/>
      <c r="AS1938" s="17"/>
      <c r="AT1938" s="17"/>
      <c r="AU1938" s="18"/>
      <c r="AV1938" s="17"/>
      <c r="AW1938" s="17"/>
      <c r="AX1938" s="17"/>
      <c r="AY1938" s="17"/>
      <c r="AZ1938" s="17"/>
      <c r="BA1938" s="17"/>
      <c r="BB1938" s="17"/>
      <c r="BC1938" s="17"/>
      <c r="BD1938" s="17"/>
      <c r="BE1938" s="17"/>
      <c r="BF1938" s="17"/>
      <c r="BG1938" s="17"/>
      <c r="BH1938" s="17"/>
      <c r="BI1938" s="17"/>
      <c r="BJ1938" s="17"/>
      <c r="BK1938" s="17"/>
      <c r="BL1938" s="17"/>
      <c r="BM1938" s="17"/>
      <c r="BN1938" s="15"/>
      <c r="BO1938" s="15"/>
      <c r="BP1938" s="22"/>
      <c r="BQ1938" s="15"/>
      <c r="BR1938" s="15"/>
      <c r="BS1938" s="15"/>
      <c r="BT1938" s="15"/>
      <c r="BU1938" s="15"/>
      <c r="BV1938" s="15"/>
      <c r="BW1938" s="15"/>
      <c r="BX1938" s="15"/>
      <c r="BY1938" s="15"/>
      <c r="BZ1938" s="15"/>
      <c r="CA1938" s="15"/>
      <c r="CB1938" s="15"/>
      <c r="CC1938" s="15"/>
      <c r="CD1938" s="15"/>
      <c r="CE1938" s="15"/>
      <c r="CF1938" s="15"/>
      <c r="CG1938" s="15"/>
      <c r="CH1938" s="15"/>
      <c r="CI1938" s="15"/>
      <c r="CJ1938" s="15"/>
    </row>
    <row r="1939" spans="1:88" ht="12.75">
      <c r="A1939" s="25" t="s">
        <v>12429</v>
      </c>
      <c r="B1939" s="15" t="s">
        <v>12430</v>
      </c>
      <c r="C1939" s="15" t="s">
        <v>58</v>
      </c>
      <c r="D1939" s="16">
        <v>2019</v>
      </c>
      <c r="E1939" s="15" t="s">
        <v>272</v>
      </c>
      <c r="F1939" s="26"/>
      <c r="G1939" s="26" t="s">
        <v>273</v>
      </c>
      <c r="H1939" s="26" t="s">
        <v>273</v>
      </c>
      <c r="I1939" s="15" t="s">
        <v>273</v>
      </c>
      <c r="J1939" s="26"/>
      <c r="K1939" s="17">
        <f t="shared" si="262"/>
        <v>0</v>
      </c>
      <c r="L1939" s="15"/>
      <c r="M1939" s="15"/>
      <c r="N1939" s="25" t="s">
        <v>12416</v>
      </c>
      <c r="O1939" s="15"/>
      <c r="P1939" s="15"/>
      <c r="Q1939" s="24">
        <v>43698</v>
      </c>
      <c r="R1939" s="15" t="s">
        <v>375</v>
      </c>
      <c r="S1939" s="19">
        <v>100000</v>
      </c>
      <c r="T1939" s="15" t="s">
        <v>375</v>
      </c>
      <c r="U1939" s="19">
        <v>100000</v>
      </c>
      <c r="V1939" s="15"/>
      <c r="W1939" s="15"/>
      <c r="X1939" s="15" t="s">
        <v>294</v>
      </c>
      <c r="Y1939" s="15" t="s">
        <v>12431</v>
      </c>
      <c r="AA1939" s="25" t="s">
        <v>12416</v>
      </c>
      <c r="AB1939" s="32">
        <v>43506</v>
      </c>
      <c r="AC1939" s="27" t="s">
        <v>12432</v>
      </c>
      <c r="AD1939" s="27" t="s">
        <v>12433</v>
      </c>
      <c r="AE1939" s="27" t="s">
        <v>12434</v>
      </c>
      <c r="AF1939" s="27" t="s">
        <v>12435</v>
      </c>
      <c r="AG1939" s="22">
        <f t="shared" si="280"/>
        <v>0.70967741935483875</v>
      </c>
      <c r="AH1939" s="15"/>
      <c r="AI1939" s="17"/>
      <c r="AJ1939" s="17"/>
      <c r="AK1939" s="17" t="e">
        <f>VLOOKUP(A1939,'[1]Deals (Exits)'!B:B,1,FALSE)</f>
        <v>#N/A</v>
      </c>
      <c r="AL1939" s="23"/>
      <c r="AM1939" s="17"/>
      <c r="AN1939" s="17"/>
      <c r="AO1939" s="17"/>
      <c r="AP1939" s="17"/>
      <c r="AQ1939" s="18"/>
      <c r="AR1939" s="18"/>
      <c r="AS1939" s="17"/>
      <c r="AT1939" s="17"/>
      <c r="AU1939" s="18"/>
      <c r="AV1939" s="17"/>
      <c r="AW1939" s="17"/>
      <c r="AX1939" s="17"/>
      <c r="AY1939" s="17"/>
      <c r="AZ1939" s="17"/>
      <c r="BA1939" s="17"/>
      <c r="BB1939" s="17"/>
      <c r="BC1939" s="17"/>
      <c r="BD1939" s="17"/>
      <c r="BE1939" s="17"/>
      <c r="BF1939" s="17"/>
      <c r="BG1939" s="17"/>
      <c r="BH1939" s="17"/>
      <c r="BI1939" s="17"/>
      <c r="BJ1939" s="17"/>
      <c r="BK1939" s="17"/>
      <c r="BL1939" s="17"/>
      <c r="BM1939" s="17"/>
      <c r="BN1939" s="15"/>
      <c r="BO1939" s="15"/>
      <c r="BP1939" s="22"/>
      <c r="BQ1939" s="15"/>
      <c r="BR1939" s="15"/>
      <c r="BS1939" s="15"/>
      <c r="BT1939" s="15"/>
      <c r="BU1939" s="15"/>
      <c r="BV1939" s="15"/>
      <c r="BW1939" s="15"/>
      <c r="BX1939" s="15"/>
      <c r="BY1939" s="15"/>
      <c r="BZ1939" s="15"/>
      <c r="CA1939" s="15"/>
      <c r="CB1939" s="15"/>
      <c r="CC1939" s="15"/>
      <c r="CD1939" s="15"/>
      <c r="CE1939" s="15"/>
      <c r="CF1939" s="15"/>
      <c r="CG1939" s="15"/>
      <c r="CH1939" s="15"/>
      <c r="CI1939" s="15"/>
      <c r="CJ1939" s="15"/>
    </row>
    <row r="1940" spans="1:88" ht="12.75">
      <c r="A1940" s="25" t="s">
        <v>12436</v>
      </c>
      <c r="B1940" s="15" t="s">
        <v>12437</v>
      </c>
      <c r="C1940" s="15" t="s">
        <v>58</v>
      </c>
      <c r="D1940" s="16">
        <v>2019</v>
      </c>
      <c r="E1940" s="15" t="s">
        <v>272</v>
      </c>
      <c r="F1940" s="26"/>
      <c r="G1940" s="26" t="s">
        <v>273</v>
      </c>
      <c r="H1940" s="26" t="s">
        <v>273</v>
      </c>
      <c r="I1940" s="15" t="s">
        <v>273</v>
      </c>
      <c r="J1940" s="26"/>
      <c r="K1940" s="17">
        <f t="shared" si="262"/>
        <v>0</v>
      </c>
      <c r="L1940" s="15"/>
      <c r="M1940" s="15"/>
      <c r="N1940" s="25" t="s">
        <v>12416</v>
      </c>
      <c r="O1940" s="15"/>
      <c r="P1940" s="15"/>
      <c r="Q1940" s="24">
        <v>43698</v>
      </c>
      <c r="R1940" s="15" t="s">
        <v>375</v>
      </c>
      <c r="S1940" s="19">
        <v>100000</v>
      </c>
      <c r="T1940" s="15" t="s">
        <v>375</v>
      </c>
      <c r="U1940" s="19">
        <v>100000</v>
      </c>
      <c r="V1940" s="15"/>
      <c r="W1940" s="15"/>
      <c r="X1940" s="15" t="s">
        <v>158</v>
      </c>
      <c r="Y1940" s="15" t="s">
        <v>3320</v>
      </c>
      <c r="AA1940" s="25" t="s">
        <v>12416</v>
      </c>
      <c r="AB1940" s="20"/>
      <c r="AC1940" s="27" t="s">
        <v>12438</v>
      </c>
      <c r="AD1940" s="15"/>
      <c r="AE1940" s="15"/>
      <c r="AF1940" s="15"/>
      <c r="AG1940" s="22">
        <f t="shared" si="280"/>
        <v>0.58064516129032262</v>
      </c>
      <c r="AH1940" s="15"/>
      <c r="AI1940" s="17"/>
      <c r="AJ1940" s="17"/>
      <c r="AK1940" s="17" t="e">
        <f>VLOOKUP(A1940,'[1]Deals (Exits)'!B:B,1,FALSE)</f>
        <v>#N/A</v>
      </c>
      <c r="AL1940" s="23"/>
      <c r="AM1940" s="17"/>
      <c r="AN1940" s="17"/>
      <c r="AO1940" s="17"/>
      <c r="AP1940" s="17"/>
      <c r="AQ1940" s="18"/>
      <c r="AR1940" s="18"/>
      <c r="AS1940" s="17"/>
      <c r="AT1940" s="17"/>
      <c r="AU1940" s="18"/>
      <c r="AV1940" s="17"/>
      <c r="AW1940" s="17"/>
      <c r="AX1940" s="17"/>
      <c r="AY1940" s="17"/>
      <c r="AZ1940" s="17"/>
      <c r="BA1940" s="17"/>
      <c r="BB1940" s="17"/>
      <c r="BC1940" s="17"/>
      <c r="BD1940" s="17"/>
      <c r="BE1940" s="17"/>
      <c r="BF1940" s="17"/>
      <c r="BG1940" s="17"/>
      <c r="BH1940" s="17"/>
      <c r="BI1940" s="17"/>
      <c r="BJ1940" s="17"/>
      <c r="BK1940" s="17"/>
      <c r="BL1940" s="17"/>
      <c r="BM1940" s="17"/>
      <c r="BN1940" s="15"/>
      <c r="BO1940" s="15"/>
      <c r="BP1940" s="22"/>
      <c r="BQ1940" s="15"/>
      <c r="BR1940" s="15"/>
      <c r="BS1940" s="15"/>
      <c r="BT1940" s="15"/>
      <c r="BU1940" s="15"/>
      <c r="BV1940" s="15"/>
      <c r="BW1940" s="15"/>
      <c r="BX1940" s="15"/>
      <c r="BY1940" s="15"/>
      <c r="BZ1940" s="15"/>
      <c r="CA1940" s="15"/>
      <c r="CB1940" s="15"/>
      <c r="CC1940" s="15"/>
      <c r="CD1940" s="15"/>
      <c r="CE1940" s="15"/>
      <c r="CF1940" s="15"/>
      <c r="CG1940" s="15"/>
      <c r="CH1940" s="15"/>
      <c r="CI1940" s="15"/>
      <c r="CJ1940" s="15"/>
    </row>
    <row r="1941" spans="1:88" ht="12.75">
      <c r="A1941" s="25" t="s">
        <v>12439</v>
      </c>
      <c r="B1941" s="15" t="s">
        <v>12440</v>
      </c>
      <c r="C1941" s="15" t="s">
        <v>58</v>
      </c>
      <c r="D1941" s="16">
        <v>2019</v>
      </c>
      <c r="E1941" s="15" t="s">
        <v>272</v>
      </c>
      <c r="F1941" s="26"/>
      <c r="G1941" s="26" t="s">
        <v>273</v>
      </c>
      <c r="H1941" s="26" t="s">
        <v>273</v>
      </c>
      <c r="I1941" s="15" t="s">
        <v>273</v>
      </c>
      <c r="J1941" s="26"/>
      <c r="K1941" s="17">
        <f t="shared" si="262"/>
        <v>0</v>
      </c>
      <c r="L1941" s="15"/>
      <c r="M1941" s="15"/>
      <c r="N1941" s="15"/>
      <c r="O1941" s="15"/>
      <c r="P1941" s="15"/>
      <c r="Q1941" s="15"/>
      <c r="R1941" s="15"/>
      <c r="S1941" s="19"/>
      <c r="T1941" s="15"/>
      <c r="U1941" s="17"/>
      <c r="V1941" s="15"/>
      <c r="W1941" s="15"/>
      <c r="X1941" s="15" t="s">
        <v>404</v>
      </c>
      <c r="Y1941" s="15" t="s">
        <v>12441</v>
      </c>
      <c r="AA1941" s="25" t="s">
        <v>12416</v>
      </c>
      <c r="AB1941" s="20"/>
      <c r="AC1941" s="15"/>
      <c r="AD1941" s="15"/>
      <c r="AE1941" s="27" t="s">
        <v>12442</v>
      </c>
      <c r="AF1941" s="15"/>
      <c r="AG1941" s="22">
        <f t="shared" si="280"/>
        <v>0.38709677419354838</v>
      </c>
      <c r="AH1941" s="15"/>
      <c r="AI1941" s="17"/>
      <c r="AJ1941" s="17"/>
      <c r="AK1941" s="17" t="e">
        <f>VLOOKUP(A1941,'[1]Deals (Exits)'!B:B,1,FALSE)</f>
        <v>#N/A</v>
      </c>
      <c r="AL1941" s="23"/>
      <c r="AM1941" s="17"/>
      <c r="AN1941" s="17"/>
      <c r="AO1941" s="17"/>
      <c r="AP1941" s="17"/>
      <c r="AQ1941" s="18"/>
      <c r="AR1941" s="18"/>
      <c r="AS1941" s="17"/>
      <c r="AT1941" s="17"/>
      <c r="AU1941" s="18"/>
      <c r="AV1941" s="17"/>
      <c r="AW1941" s="17"/>
      <c r="AX1941" s="17"/>
      <c r="AY1941" s="17"/>
      <c r="AZ1941" s="17"/>
      <c r="BA1941" s="17"/>
      <c r="BB1941" s="17"/>
      <c r="BC1941" s="17"/>
      <c r="BD1941" s="17"/>
      <c r="BE1941" s="17"/>
      <c r="BF1941" s="17"/>
      <c r="BG1941" s="17"/>
      <c r="BH1941" s="17"/>
      <c r="BI1941" s="17"/>
      <c r="BJ1941" s="17"/>
      <c r="BK1941" s="17"/>
      <c r="BL1941" s="17"/>
      <c r="BM1941" s="17"/>
      <c r="BN1941" s="15"/>
      <c r="BO1941" s="15"/>
      <c r="BP1941" s="22"/>
      <c r="BQ1941" s="15"/>
      <c r="BR1941" s="15"/>
      <c r="BS1941" s="15"/>
      <c r="BT1941" s="15"/>
      <c r="BU1941" s="15"/>
      <c r="BV1941" s="15"/>
      <c r="BW1941" s="15"/>
      <c r="BX1941" s="15"/>
      <c r="BY1941" s="15"/>
      <c r="BZ1941" s="15"/>
      <c r="CA1941" s="15"/>
      <c r="CB1941" s="15"/>
      <c r="CC1941" s="15"/>
      <c r="CD1941" s="15"/>
      <c r="CE1941" s="15"/>
      <c r="CF1941" s="15"/>
      <c r="CG1941" s="15"/>
      <c r="CH1941" s="15"/>
      <c r="CI1941" s="15"/>
      <c r="CJ1941" s="15"/>
    </row>
    <row r="1942" spans="1:88" ht="12.75">
      <c r="A1942" s="71" t="s">
        <v>12443</v>
      </c>
      <c r="B1942" s="71" t="s">
        <v>12444</v>
      </c>
      <c r="C1942" s="71" t="s">
        <v>58</v>
      </c>
      <c r="D1942" s="76">
        <v>2017</v>
      </c>
      <c r="E1942" s="15" t="s">
        <v>272</v>
      </c>
      <c r="F1942" s="26"/>
      <c r="G1942" s="26" t="s">
        <v>273</v>
      </c>
      <c r="H1942" s="26" t="s">
        <v>273</v>
      </c>
      <c r="I1942" s="15" t="s">
        <v>273</v>
      </c>
      <c r="J1942" s="26"/>
      <c r="K1942" s="17">
        <f t="shared" si="262"/>
        <v>0</v>
      </c>
      <c r="L1942" s="15"/>
      <c r="M1942" s="15"/>
      <c r="N1942" s="15"/>
      <c r="O1942" s="15"/>
      <c r="P1942" s="15"/>
      <c r="Q1942" s="15"/>
      <c r="R1942" s="15"/>
      <c r="S1942" s="19"/>
      <c r="T1942" s="15"/>
      <c r="U1942" s="17"/>
      <c r="V1942" s="15" t="s">
        <v>12445</v>
      </c>
      <c r="W1942" s="15"/>
      <c r="X1942" s="15" t="s">
        <v>79</v>
      </c>
      <c r="Y1942" s="15"/>
      <c r="AB1942" s="32">
        <v>43506</v>
      </c>
      <c r="AC1942" s="36" t="s">
        <v>12446</v>
      </c>
      <c r="AD1942" s="36" t="s">
        <v>12447</v>
      </c>
      <c r="AE1942" s="36" t="s">
        <v>12448</v>
      </c>
      <c r="AF1942" s="36" t="s">
        <v>12449</v>
      </c>
      <c r="AG1942" s="22">
        <f t="shared" si="280"/>
        <v>0.4838709677419355</v>
      </c>
      <c r="AH1942" s="15"/>
      <c r="AI1942" s="17"/>
      <c r="AJ1942" s="17"/>
      <c r="AK1942" s="17" t="e">
        <f>VLOOKUP(A1942,'[1]Deals (Exits)'!B:B,1,FALSE)</f>
        <v>#N/A</v>
      </c>
      <c r="AL1942" s="23"/>
      <c r="AM1942" s="17"/>
      <c r="AN1942" s="17"/>
      <c r="AO1942" s="17"/>
      <c r="AP1942" s="17"/>
      <c r="AQ1942" s="18"/>
      <c r="AR1942" s="18"/>
      <c r="AS1942" s="17"/>
      <c r="AT1942" s="17"/>
      <c r="AU1942" s="18"/>
      <c r="AV1942" s="17"/>
      <c r="AW1942" s="17"/>
      <c r="AX1942" s="17"/>
      <c r="AY1942" s="17"/>
      <c r="AZ1942" s="17"/>
      <c r="BA1942" s="17"/>
      <c r="BB1942" s="17"/>
      <c r="BC1942" s="17"/>
      <c r="BD1942" s="17"/>
      <c r="BE1942" s="17"/>
      <c r="BF1942" s="17"/>
      <c r="BG1942" s="17"/>
      <c r="BH1942" s="17"/>
      <c r="BI1942" s="17"/>
      <c r="BJ1942" s="17"/>
      <c r="BK1942" s="17"/>
      <c r="BL1942" s="17"/>
      <c r="BM1942" s="17"/>
      <c r="BN1942" s="15"/>
      <c r="BO1942" s="15"/>
      <c r="BP1942" s="22"/>
      <c r="BQ1942" s="15"/>
      <c r="BR1942" s="15"/>
      <c r="BS1942" s="15"/>
      <c r="BT1942" s="15"/>
      <c r="BU1942" s="15"/>
      <c r="BV1942" s="15"/>
      <c r="BW1942" s="15"/>
      <c r="BX1942" s="15"/>
      <c r="BY1942" s="15"/>
      <c r="BZ1942" s="15"/>
      <c r="CA1942" s="15"/>
      <c r="CB1942" s="15"/>
      <c r="CC1942" s="15"/>
      <c r="CD1942" s="15"/>
      <c r="CE1942" s="15"/>
      <c r="CF1942" s="15"/>
      <c r="CG1942" s="15"/>
      <c r="CH1942" s="15"/>
      <c r="CI1942" s="15"/>
      <c r="CJ1942" s="15"/>
    </row>
    <row r="1943" spans="1:88" ht="12.75">
      <c r="A1943" s="77" t="s">
        <v>12450</v>
      </c>
      <c r="B1943" s="71" t="s">
        <v>12451</v>
      </c>
      <c r="C1943" s="71" t="s">
        <v>58</v>
      </c>
      <c r="D1943" s="76">
        <v>2013</v>
      </c>
      <c r="E1943" s="15" t="s">
        <v>272</v>
      </c>
      <c r="F1943" s="26"/>
      <c r="G1943" s="26" t="s">
        <v>273</v>
      </c>
      <c r="H1943" s="26" t="s">
        <v>273</v>
      </c>
      <c r="I1943" s="15" t="s">
        <v>273</v>
      </c>
      <c r="J1943" s="26"/>
      <c r="K1943" s="17">
        <f t="shared" si="262"/>
        <v>0</v>
      </c>
      <c r="L1943" s="15"/>
      <c r="M1943" s="15"/>
      <c r="N1943" s="15"/>
      <c r="O1943" s="15"/>
      <c r="P1943" s="15"/>
      <c r="Q1943" s="15"/>
      <c r="R1943" s="15"/>
      <c r="S1943" s="19"/>
      <c r="T1943" s="15"/>
      <c r="U1943" s="17"/>
      <c r="V1943" s="15"/>
      <c r="W1943" s="15"/>
      <c r="X1943" s="15" t="s">
        <v>64</v>
      </c>
      <c r="Y1943" s="15"/>
      <c r="AB1943" s="78" t="s">
        <v>333</v>
      </c>
      <c r="AC1943" s="77" t="s">
        <v>12452</v>
      </c>
      <c r="AD1943" s="77" t="s">
        <v>12453</v>
      </c>
      <c r="AE1943" s="77" t="s">
        <v>12454</v>
      </c>
      <c r="AF1943" s="77" t="s">
        <v>12455</v>
      </c>
      <c r="AG1943" s="22">
        <f t="shared" si="280"/>
        <v>0.45161290322580644</v>
      </c>
      <c r="AH1943" s="15"/>
      <c r="AI1943" s="17"/>
      <c r="AJ1943" s="17"/>
      <c r="AK1943" s="17" t="e">
        <f>VLOOKUP(A1943,'[1]Deals (Exits)'!B:B,1,FALSE)</f>
        <v>#N/A</v>
      </c>
      <c r="AL1943" s="23"/>
      <c r="AM1943" s="17"/>
      <c r="AN1943" s="17"/>
      <c r="AO1943" s="17"/>
      <c r="AP1943" s="17"/>
      <c r="AQ1943" s="18"/>
      <c r="AR1943" s="18"/>
      <c r="AS1943" s="17"/>
      <c r="AT1943" s="17"/>
      <c r="AU1943" s="18"/>
      <c r="AV1943" s="17"/>
      <c r="AW1943" s="17"/>
      <c r="AX1943" s="17"/>
      <c r="AY1943" s="17"/>
      <c r="AZ1943" s="17"/>
      <c r="BA1943" s="17"/>
      <c r="BB1943" s="17"/>
      <c r="BC1943" s="17"/>
      <c r="BD1943" s="17"/>
      <c r="BE1943" s="17"/>
      <c r="BF1943" s="17"/>
      <c r="BG1943" s="17"/>
      <c r="BH1943" s="17"/>
      <c r="BI1943" s="17"/>
      <c r="BJ1943" s="17"/>
      <c r="BK1943" s="17"/>
      <c r="BL1943" s="17"/>
      <c r="BM1943" s="17"/>
      <c r="BN1943" s="15"/>
      <c r="BO1943" s="15"/>
      <c r="BP1943" s="22"/>
      <c r="BQ1943" s="15"/>
      <c r="BR1943" s="15"/>
      <c r="BS1943" s="15"/>
      <c r="BT1943" s="15"/>
      <c r="BU1943" s="15"/>
      <c r="BV1943" s="15"/>
      <c r="BW1943" s="15"/>
      <c r="BX1943" s="15"/>
      <c r="BY1943" s="15"/>
      <c r="BZ1943" s="15"/>
      <c r="CA1943" s="15"/>
      <c r="CB1943" s="15"/>
      <c r="CC1943" s="15"/>
      <c r="CD1943" s="15"/>
      <c r="CE1943" s="15"/>
      <c r="CF1943" s="15"/>
      <c r="CG1943" s="15"/>
      <c r="CH1943" s="15"/>
      <c r="CI1943" s="15"/>
      <c r="CJ1943" s="15"/>
    </row>
    <row r="1944" spans="1:88" ht="12.75">
      <c r="A1944" s="25" t="s">
        <v>12456</v>
      </c>
      <c r="B1944" s="25" t="s">
        <v>12457</v>
      </c>
      <c r="C1944" s="15" t="s">
        <v>58</v>
      </c>
      <c r="D1944" s="16">
        <v>2014</v>
      </c>
      <c r="E1944" s="15" t="s">
        <v>272</v>
      </c>
      <c r="F1944" s="26"/>
      <c r="G1944" s="26" t="s">
        <v>273</v>
      </c>
      <c r="H1944" s="26" t="s">
        <v>273</v>
      </c>
      <c r="I1944" s="15" t="s">
        <v>273</v>
      </c>
      <c r="J1944" s="26"/>
      <c r="K1944" s="17">
        <f t="shared" si="262"/>
        <v>0</v>
      </c>
      <c r="L1944" s="15"/>
      <c r="M1944" s="15"/>
      <c r="N1944" s="15"/>
      <c r="O1944" s="15"/>
      <c r="P1944" s="15"/>
      <c r="Q1944" s="15"/>
      <c r="R1944" s="15"/>
      <c r="S1944" s="19"/>
      <c r="T1944" s="15"/>
      <c r="U1944" s="17"/>
      <c r="V1944" s="15"/>
      <c r="W1944" s="15"/>
      <c r="X1944" s="15" t="s">
        <v>1877</v>
      </c>
      <c r="Y1944" s="15" t="s">
        <v>12458</v>
      </c>
      <c r="AB1944" s="32">
        <v>43506</v>
      </c>
      <c r="AC1944" s="27" t="s">
        <v>12459</v>
      </c>
      <c r="AD1944" s="36" t="s">
        <v>12460</v>
      </c>
      <c r="AE1944" s="36" t="s">
        <v>12461</v>
      </c>
      <c r="AF1944" s="36" t="s">
        <v>12462</v>
      </c>
      <c r="AG1944" s="22">
        <f t="shared" si="280"/>
        <v>0.4838709677419355</v>
      </c>
      <c r="AH1944" s="15"/>
      <c r="AI1944" s="17"/>
      <c r="AJ1944" s="17"/>
      <c r="AK1944" s="17" t="e">
        <f>VLOOKUP(A1944,'[1]Deals (Exits)'!B:B,1,FALSE)</f>
        <v>#N/A</v>
      </c>
      <c r="AL1944" s="23"/>
      <c r="AM1944" s="17"/>
      <c r="AN1944" s="17"/>
      <c r="AO1944" s="17"/>
      <c r="AP1944" s="17"/>
      <c r="AQ1944" s="18"/>
      <c r="AR1944" s="18"/>
      <c r="AS1944" s="17"/>
      <c r="AT1944" s="17"/>
      <c r="AU1944" s="18"/>
      <c r="AV1944" s="17"/>
      <c r="AW1944" s="17"/>
      <c r="AX1944" s="17"/>
      <c r="AY1944" s="17"/>
      <c r="AZ1944" s="17"/>
      <c r="BA1944" s="17"/>
      <c r="BB1944" s="17"/>
      <c r="BC1944" s="17"/>
      <c r="BD1944" s="17"/>
      <c r="BE1944" s="17"/>
      <c r="BF1944" s="17"/>
      <c r="BG1944" s="17"/>
      <c r="BH1944" s="17"/>
      <c r="BI1944" s="17"/>
      <c r="BJ1944" s="17"/>
      <c r="BK1944" s="17"/>
      <c r="BL1944" s="17"/>
      <c r="BM1944" s="17"/>
      <c r="BN1944" s="15"/>
      <c r="BO1944" s="15"/>
      <c r="BP1944" s="22"/>
      <c r="BQ1944" s="15"/>
      <c r="BR1944" s="15"/>
      <c r="BS1944" s="15"/>
      <c r="BT1944" s="15"/>
      <c r="BU1944" s="15"/>
      <c r="BV1944" s="15"/>
      <c r="BW1944" s="15"/>
      <c r="BX1944" s="15"/>
      <c r="BY1944" s="15"/>
      <c r="BZ1944" s="15"/>
      <c r="CA1944" s="15"/>
      <c r="CB1944" s="15"/>
      <c r="CC1944" s="15"/>
      <c r="CD1944" s="15"/>
      <c r="CE1944" s="15"/>
      <c r="CF1944" s="15"/>
      <c r="CG1944" s="15"/>
      <c r="CH1944" s="15"/>
      <c r="CI1944" s="15"/>
      <c r="CJ1944" s="15"/>
    </row>
    <row r="1945" spans="1:88" ht="12.75">
      <c r="A1945" s="25" t="s">
        <v>12463</v>
      </c>
      <c r="B1945" s="15" t="s">
        <v>12464</v>
      </c>
      <c r="C1945" s="15" t="s">
        <v>58</v>
      </c>
      <c r="D1945" s="16">
        <v>2016</v>
      </c>
      <c r="E1945" s="15" t="s">
        <v>272</v>
      </c>
      <c r="F1945" s="26"/>
      <c r="G1945" s="26" t="s">
        <v>273</v>
      </c>
      <c r="H1945" s="26" t="s">
        <v>273</v>
      </c>
      <c r="I1945" s="15" t="s">
        <v>273</v>
      </c>
      <c r="J1945" s="26"/>
      <c r="K1945" s="17">
        <f t="shared" si="262"/>
        <v>0</v>
      </c>
      <c r="L1945" s="15"/>
      <c r="M1945" s="15"/>
      <c r="N1945" s="15"/>
      <c r="O1945" s="15"/>
      <c r="P1945" s="15"/>
      <c r="Q1945" s="15"/>
      <c r="R1945" s="15"/>
      <c r="S1945" s="19"/>
      <c r="T1945" s="15"/>
      <c r="U1945" s="17"/>
      <c r="V1945" s="15"/>
      <c r="W1945" s="15"/>
      <c r="X1945" s="15" t="s">
        <v>5888</v>
      </c>
      <c r="Y1945" s="15" t="s">
        <v>5895</v>
      </c>
      <c r="AB1945" s="20"/>
      <c r="AC1945" s="21" t="s">
        <v>12465</v>
      </c>
      <c r="AD1945" s="15"/>
      <c r="AE1945" s="15"/>
      <c r="AF1945" s="15"/>
      <c r="AG1945" s="22">
        <f t="shared" si="280"/>
        <v>0.35483870967741937</v>
      </c>
      <c r="AH1945" s="15"/>
      <c r="AI1945" s="17"/>
      <c r="AJ1945" s="17"/>
      <c r="AK1945" s="17" t="e">
        <f>VLOOKUP(A1945,'[1]Deals (Exits)'!B:B,1,FALSE)</f>
        <v>#N/A</v>
      </c>
      <c r="AL1945" s="23"/>
      <c r="AM1945" s="17"/>
      <c r="AN1945" s="17"/>
      <c r="AO1945" s="17"/>
      <c r="AP1945" s="17"/>
      <c r="AQ1945" s="18"/>
      <c r="AR1945" s="18"/>
      <c r="AS1945" s="17"/>
      <c r="AT1945" s="17"/>
      <c r="AU1945" s="18"/>
      <c r="AV1945" s="17"/>
      <c r="AW1945" s="17"/>
      <c r="AX1945" s="17"/>
      <c r="AY1945" s="17"/>
      <c r="AZ1945" s="17"/>
      <c r="BA1945" s="17"/>
      <c r="BB1945" s="17"/>
      <c r="BC1945" s="17"/>
      <c r="BD1945" s="17"/>
      <c r="BE1945" s="17"/>
      <c r="BF1945" s="17"/>
      <c r="BG1945" s="17"/>
      <c r="BH1945" s="17"/>
      <c r="BI1945" s="17"/>
      <c r="BJ1945" s="17"/>
      <c r="BK1945" s="17"/>
      <c r="BL1945" s="17"/>
      <c r="BM1945" s="17"/>
      <c r="BN1945" s="15"/>
      <c r="BO1945" s="15"/>
      <c r="BP1945" s="22"/>
      <c r="BQ1945" s="15"/>
      <c r="BR1945" s="15"/>
      <c r="BS1945" s="15"/>
      <c r="BT1945" s="15"/>
      <c r="BU1945" s="15"/>
      <c r="BV1945" s="15"/>
      <c r="BW1945" s="15"/>
      <c r="BX1945" s="15"/>
      <c r="BY1945" s="15"/>
      <c r="BZ1945" s="15"/>
      <c r="CA1945" s="15"/>
      <c r="CB1945" s="15"/>
      <c r="CC1945" s="15"/>
      <c r="CD1945" s="15"/>
      <c r="CE1945" s="15"/>
      <c r="CF1945" s="15"/>
      <c r="CG1945" s="15"/>
      <c r="CH1945" s="15"/>
      <c r="CI1945" s="15"/>
      <c r="CJ1945" s="15"/>
    </row>
    <row r="1946" spans="1:88" ht="12.75">
      <c r="A1946" s="74" t="s">
        <v>12466</v>
      </c>
      <c r="B1946" s="15" t="s">
        <v>12467</v>
      </c>
      <c r="C1946" s="15" t="s">
        <v>58</v>
      </c>
      <c r="D1946" s="16">
        <v>2016</v>
      </c>
      <c r="E1946" s="15" t="s">
        <v>272</v>
      </c>
      <c r="F1946" s="26"/>
      <c r="G1946" s="26" t="s">
        <v>273</v>
      </c>
      <c r="H1946" s="26" t="s">
        <v>273</v>
      </c>
      <c r="I1946" s="15" t="s">
        <v>273</v>
      </c>
      <c r="J1946" s="26"/>
      <c r="K1946" s="17">
        <f t="shared" si="262"/>
        <v>0</v>
      </c>
      <c r="L1946" s="15"/>
      <c r="M1946" s="15"/>
      <c r="N1946" s="15"/>
      <c r="O1946" s="15"/>
      <c r="P1946" s="15"/>
      <c r="Q1946" s="15"/>
      <c r="R1946" s="15"/>
      <c r="S1946" s="19"/>
      <c r="T1946" s="15"/>
      <c r="U1946" s="17"/>
      <c r="V1946" s="15" t="s">
        <v>12468</v>
      </c>
      <c r="W1946" s="15"/>
      <c r="X1946" s="15" t="s">
        <v>64</v>
      </c>
      <c r="Y1946" s="15"/>
      <c r="AB1946" s="32">
        <v>43506</v>
      </c>
      <c r="AC1946" s="27" t="s">
        <v>12469</v>
      </c>
      <c r="AD1946" s="27" t="s">
        <v>12470</v>
      </c>
      <c r="AE1946" s="15"/>
      <c r="AF1946" s="15"/>
      <c r="AG1946" s="22">
        <f t="shared" si="280"/>
        <v>0.41935483870967744</v>
      </c>
      <c r="AH1946" s="15"/>
      <c r="AI1946" s="17"/>
      <c r="AJ1946" s="17"/>
      <c r="AK1946" s="17" t="e">
        <f>VLOOKUP(A1946,'[1]Deals (Exits)'!B:B,1,FALSE)</f>
        <v>#N/A</v>
      </c>
      <c r="AL1946" s="23"/>
      <c r="AM1946" s="17"/>
      <c r="AN1946" s="17"/>
      <c r="AO1946" s="17"/>
      <c r="AP1946" s="17"/>
      <c r="AQ1946" s="18"/>
      <c r="AR1946" s="18"/>
      <c r="AS1946" s="17"/>
      <c r="AT1946" s="17"/>
      <c r="AU1946" s="18"/>
      <c r="AV1946" s="17"/>
      <c r="AW1946" s="17"/>
      <c r="AX1946" s="17"/>
      <c r="AY1946" s="17"/>
      <c r="AZ1946" s="17"/>
      <c r="BA1946" s="17"/>
      <c r="BB1946" s="17"/>
      <c r="BC1946" s="17"/>
      <c r="BD1946" s="17"/>
      <c r="BE1946" s="17"/>
      <c r="BF1946" s="17"/>
      <c r="BG1946" s="17"/>
      <c r="BH1946" s="17"/>
      <c r="BI1946" s="17"/>
      <c r="BJ1946" s="17"/>
      <c r="BK1946" s="17"/>
      <c r="BL1946" s="17"/>
      <c r="BM1946" s="17"/>
      <c r="BN1946" s="15"/>
      <c r="BO1946" s="15"/>
      <c r="BP1946" s="22"/>
      <c r="BQ1946" s="15"/>
      <c r="BR1946" s="15"/>
      <c r="BS1946" s="15"/>
      <c r="BT1946" s="15"/>
      <c r="BU1946" s="15"/>
      <c r="BV1946" s="15"/>
      <c r="BW1946" s="15"/>
      <c r="BX1946" s="15"/>
      <c r="BY1946" s="15"/>
      <c r="BZ1946" s="15"/>
      <c r="CA1946" s="15"/>
      <c r="CB1946" s="15"/>
      <c r="CC1946" s="15"/>
      <c r="CD1946" s="15"/>
      <c r="CE1946" s="15"/>
      <c r="CF1946" s="15"/>
      <c r="CG1946" s="15"/>
      <c r="CH1946" s="15"/>
      <c r="CI1946" s="15"/>
      <c r="CJ1946" s="15"/>
    </row>
    <row r="1947" spans="1:88" ht="12.75">
      <c r="A1947" s="25" t="s">
        <v>12471</v>
      </c>
      <c r="B1947" s="15" t="s">
        <v>12472</v>
      </c>
      <c r="C1947" s="15" t="s">
        <v>58</v>
      </c>
      <c r="D1947" s="16">
        <v>2014</v>
      </c>
      <c r="E1947" s="15" t="s">
        <v>9964</v>
      </c>
      <c r="F1947" s="26"/>
      <c r="G1947" s="26" t="s">
        <v>273</v>
      </c>
      <c r="H1947" s="26" t="s">
        <v>273</v>
      </c>
      <c r="I1947" s="15" t="s">
        <v>273</v>
      </c>
      <c r="J1947" s="26"/>
      <c r="K1947" s="17">
        <f t="shared" si="262"/>
        <v>0</v>
      </c>
      <c r="L1947" s="15"/>
      <c r="M1947" s="15"/>
      <c r="N1947" s="15"/>
      <c r="O1947" s="15"/>
      <c r="P1947" s="15"/>
      <c r="Q1947" s="15"/>
      <c r="R1947" s="15"/>
      <c r="S1947" s="19"/>
      <c r="T1947" s="15"/>
      <c r="U1947" s="17"/>
      <c r="V1947" s="15"/>
      <c r="W1947" s="15"/>
      <c r="X1947" s="15" t="s">
        <v>404</v>
      </c>
      <c r="Y1947" s="15" t="s">
        <v>5895</v>
      </c>
      <c r="AB1947" s="20"/>
      <c r="AC1947" s="25" t="s">
        <v>12473</v>
      </c>
      <c r="AD1947" s="15"/>
      <c r="AE1947" s="15"/>
      <c r="AF1947" s="21" t="s">
        <v>12474</v>
      </c>
      <c r="AG1947" s="22">
        <f t="shared" si="280"/>
        <v>0.38709677419354838</v>
      </c>
      <c r="AH1947" s="15"/>
      <c r="AI1947" s="17"/>
      <c r="AJ1947" s="17"/>
      <c r="AK1947" s="17" t="e">
        <f>VLOOKUP(A1947,'[1]Deals (Exits)'!B:B,1,FALSE)</f>
        <v>#N/A</v>
      </c>
      <c r="AL1947" s="23"/>
      <c r="AM1947" s="17"/>
      <c r="AN1947" s="17"/>
      <c r="AO1947" s="17"/>
      <c r="AP1947" s="17"/>
      <c r="AQ1947" s="18"/>
      <c r="AR1947" s="18"/>
      <c r="AS1947" s="17"/>
      <c r="AT1947" s="17"/>
      <c r="AU1947" s="18"/>
      <c r="AV1947" s="17"/>
      <c r="AW1947" s="17"/>
      <c r="AX1947" s="17"/>
      <c r="AY1947" s="17"/>
      <c r="AZ1947" s="17"/>
      <c r="BA1947" s="17"/>
      <c r="BB1947" s="17"/>
      <c r="BC1947" s="17"/>
      <c r="BD1947" s="17"/>
      <c r="BE1947" s="17"/>
      <c r="BF1947" s="17"/>
      <c r="BG1947" s="17"/>
      <c r="BH1947" s="17"/>
      <c r="BI1947" s="17"/>
      <c r="BJ1947" s="17"/>
      <c r="BK1947" s="17"/>
      <c r="BL1947" s="17"/>
      <c r="BM1947" s="17"/>
      <c r="BN1947" s="15"/>
      <c r="BO1947" s="15"/>
      <c r="BP1947" s="22"/>
      <c r="BQ1947" s="15"/>
      <c r="BR1947" s="15"/>
      <c r="BS1947" s="15"/>
      <c r="BT1947" s="15"/>
      <c r="BU1947" s="15"/>
      <c r="BV1947" s="15"/>
      <c r="BW1947" s="15"/>
      <c r="BX1947" s="15"/>
      <c r="BY1947" s="15"/>
      <c r="BZ1947" s="15"/>
      <c r="CA1947" s="15"/>
      <c r="CB1947" s="15"/>
      <c r="CC1947" s="15"/>
      <c r="CD1947" s="15"/>
      <c r="CE1947" s="15"/>
      <c r="CF1947" s="15"/>
      <c r="CG1947" s="15"/>
      <c r="CH1947" s="15"/>
      <c r="CI1947" s="15"/>
      <c r="CJ1947" s="15"/>
    </row>
    <row r="1948" spans="1:88" ht="12.75">
      <c r="A1948" s="25" t="s">
        <v>12475</v>
      </c>
      <c r="B1948" s="15" t="s">
        <v>12476</v>
      </c>
      <c r="C1948" s="15" t="s">
        <v>58</v>
      </c>
      <c r="D1948" s="16">
        <v>2017</v>
      </c>
      <c r="E1948" s="15" t="s">
        <v>12477</v>
      </c>
      <c r="F1948" s="26"/>
      <c r="G1948" s="26" t="s">
        <v>273</v>
      </c>
      <c r="H1948" s="26" t="s">
        <v>273</v>
      </c>
      <c r="I1948" s="15" t="s">
        <v>273</v>
      </c>
      <c r="J1948" s="26"/>
      <c r="K1948" s="17">
        <f t="shared" si="262"/>
        <v>0</v>
      </c>
      <c r="L1948" s="15"/>
      <c r="M1948" s="15"/>
      <c r="N1948" s="15"/>
      <c r="O1948" s="15"/>
      <c r="P1948" s="15"/>
      <c r="Q1948" s="15"/>
      <c r="R1948" s="15"/>
      <c r="S1948" s="19"/>
      <c r="T1948" s="15"/>
      <c r="U1948" s="17"/>
      <c r="V1948" s="15" t="s">
        <v>12478</v>
      </c>
      <c r="W1948" s="15">
        <v>0</v>
      </c>
      <c r="X1948" s="15" t="s">
        <v>158</v>
      </c>
      <c r="Y1948" s="15"/>
      <c r="AB1948" s="32">
        <v>43506</v>
      </c>
      <c r="AC1948" s="36" t="s">
        <v>12479</v>
      </c>
      <c r="AD1948" s="36" t="s">
        <v>12480</v>
      </c>
      <c r="AE1948" s="36" t="s">
        <v>12481</v>
      </c>
      <c r="AF1948" s="36" t="s">
        <v>12482</v>
      </c>
      <c r="AG1948" s="22">
        <f t="shared" si="280"/>
        <v>0.5161290322580645</v>
      </c>
      <c r="AH1948" s="15"/>
      <c r="AI1948" s="17"/>
      <c r="AJ1948" s="17"/>
      <c r="AK1948" s="17" t="e">
        <f>VLOOKUP(A1948,'[1]Deals (Exits)'!B:B,1,FALSE)</f>
        <v>#N/A</v>
      </c>
      <c r="AL1948" s="23"/>
      <c r="AM1948" s="17"/>
      <c r="AN1948" s="17"/>
      <c r="AO1948" s="17"/>
      <c r="AP1948" s="17"/>
      <c r="AQ1948" s="18"/>
      <c r="AR1948" s="18"/>
      <c r="AS1948" s="17"/>
      <c r="AT1948" s="17"/>
      <c r="AU1948" s="18"/>
      <c r="AV1948" s="17"/>
      <c r="AW1948" s="17"/>
      <c r="AX1948" s="17"/>
      <c r="AY1948" s="17"/>
      <c r="AZ1948" s="17"/>
      <c r="BA1948" s="17"/>
      <c r="BB1948" s="17"/>
      <c r="BC1948" s="17"/>
      <c r="BD1948" s="17"/>
      <c r="BE1948" s="17"/>
      <c r="BF1948" s="17"/>
      <c r="BG1948" s="17"/>
      <c r="BH1948" s="17"/>
      <c r="BI1948" s="17"/>
      <c r="BJ1948" s="17"/>
      <c r="BK1948" s="17"/>
      <c r="BL1948" s="17"/>
      <c r="BM1948" s="17"/>
      <c r="BN1948" s="15"/>
      <c r="BO1948" s="15"/>
      <c r="BP1948" s="22"/>
      <c r="BQ1948" s="15"/>
      <c r="BR1948" s="15"/>
      <c r="BS1948" s="15"/>
      <c r="BT1948" s="15"/>
      <c r="BU1948" s="15"/>
      <c r="BV1948" s="15"/>
      <c r="BW1948" s="15"/>
      <c r="BX1948" s="15"/>
      <c r="BY1948" s="15"/>
      <c r="BZ1948" s="15"/>
      <c r="CA1948" s="15"/>
      <c r="CB1948" s="15"/>
      <c r="CC1948" s="15"/>
      <c r="CD1948" s="15"/>
      <c r="CE1948" s="15"/>
      <c r="CF1948" s="15"/>
      <c r="CG1948" s="15"/>
      <c r="CH1948" s="15"/>
      <c r="CI1948" s="15"/>
      <c r="CJ1948" s="15"/>
    </row>
    <row r="1949" spans="1:88" ht="12.75">
      <c r="A1949" s="74" t="s">
        <v>12483</v>
      </c>
      <c r="B1949" s="15" t="s">
        <v>12484</v>
      </c>
      <c r="C1949" s="15" t="s">
        <v>58</v>
      </c>
      <c r="D1949" s="16">
        <v>2014</v>
      </c>
      <c r="E1949" s="15" t="s">
        <v>12485</v>
      </c>
      <c r="F1949" s="26"/>
      <c r="G1949" s="26" t="s">
        <v>273</v>
      </c>
      <c r="H1949" s="26" t="s">
        <v>273</v>
      </c>
      <c r="I1949" s="15" t="s">
        <v>273</v>
      </c>
      <c r="J1949" s="26"/>
      <c r="K1949" s="17">
        <f t="shared" ref="K1949:K2203" si="281">AT1949</f>
        <v>0</v>
      </c>
      <c r="L1949" s="15"/>
      <c r="M1949" s="15"/>
      <c r="N1949" s="15"/>
      <c r="O1949" s="15"/>
      <c r="P1949" s="15"/>
      <c r="Q1949" s="15"/>
      <c r="R1949" s="15"/>
      <c r="S1949" s="19"/>
      <c r="T1949" s="15"/>
      <c r="U1949" s="17"/>
      <c r="V1949" s="15" t="s">
        <v>12486</v>
      </c>
      <c r="W1949" s="15"/>
      <c r="X1949" s="15" t="s">
        <v>64</v>
      </c>
      <c r="Y1949" s="15"/>
      <c r="AB1949" s="20"/>
      <c r="AC1949" s="36" t="s">
        <v>12487</v>
      </c>
      <c r="AD1949" s="25"/>
      <c r="AE1949" s="36" t="s">
        <v>12488</v>
      </c>
      <c r="AF1949" s="36" t="s">
        <v>12489</v>
      </c>
      <c r="AG1949" s="22">
        <f t="shared" si="280"/>
        <v>0.41935483870967744</v>
      </c>
      <c r="AH1949" s="15"/>
      <c r="AI1949" s="17"/>
      <c r="AJ1949" s="17"/>
      <c r="AK1949" s="17" t="e">
        <f>VLOOKUP(A1949,'[1]Deals (Exits)'!B:B,1,FALSE)</f>
        <v>#N/A</v>
      </c>
      <c r="AL1949" s="23"/>
      <c r="AM1949" s="17"/>
      <c r="AN1949" s="17"/>
      <c r="AO1949" s="17"/>
      <c r="AP1949" s="17"/>
      <c r="AQ1949" s="18"/>
      <c r="AR1949" s="18"/>
      <c r="AS1949" s="17"/>
      <c r="AT1949" s="17"/>
      <c r="AU1949" s="18"/>
      <c r="AV1949" s="17"/>
      <c r="AW1949" s="17"/>
      <c r="AX1949" s="17"/>
      <c r="AY1949" s="17"/>
      <c r="AZ1949" s="17"/>
      <c r="BA1949" s="17"/>
      <c r="BB1949" s="17"/>
      <c r="BC1949" s="17"/>
      <c r="BD1949" s="17"/>
      <c r="BE1949" s="17"/>
      <c r="BF1949" s="17"/>
      <c r="BG1949" s="17"/>
      <c r="BH1949" s="17"/>
      <c r="BI1949" s="17"/>
      <c r="BJ1949" s="17"/>
      <c r="BK1949" s="17"/>
      <c r="BL1949" s="17"/>
      <c r="BM1949" s="17"/>
      <c r="BN1949" s="15"/>
      <c r="BO1949" s="15"/>
      <c r="BP1949" s="22"/>
      <c r="BQ1949" s="15"/>
      <c r="BR1949" s="15"/>
      <c r="BS1949" s="15"/>
      <c r="BT1949" s="15"/>
      <c r="BU1949" s="15"/>
      <c r="BV1949" s="15"/>
      <c r="BW1949" s="15"/>
      <c r="BX1949" s="15"/>
      <c r="BY1949" s="15"/>
      <c r="BZ1949" s="15"/>
      <c r="CA1949" s="15"/>
      <c r="CB1949" s="15"/>
      <c r="CC1949" s="15"/>
      <c r="CD1949" s="15"/>
      <c r="CE1949" s="15"/>
      <c r="CF1949" s="15"/>
      <c r="CG1949" s="15"/>
      <c r="CH1949" s="15"/>
      <c r="CI1949" s="15"/>
      <c r="CJ1949" s="15"/>
    </row>
    <row r="1950" spans="1:88" ht="12.75">
      <c r="A1950" s="25" t="s">
        <v>12490</v>
      </c>
      <c r="B1950" s="15" t="s">
        <v>12491</v>
      </c>
      <c r="C1950" s="15" t="s">
        <v>58</v>
      </c>
      <c r="D1950" s="16">
        <v>2017</v>
      </c>
      <c r="E1950" s="15" t="s">
        <v>272</v>
      </c>
      <c r="F1950" s="26"/>
      <c r="G1950" s="26" t="s">
        <v>273</v>
      </c>
      <c r="H1950" s="26" t="s">
        <v>273</v>
      </c>
      <c r="I1950" s="15" t="s">
        <v>273</v>
      </c>
      <c r="J1950" s="26"/>
      <c r="K1950" s="17">
        <f t="shared" si="281"/>
        <v>0</v>
      </c>
      <c r="L1950" s="15"/>
      <c r="M1950" s="15"/>
      <c r="N1950" s="15"/>
      <c r="O1950" s="15"/>
      <c r="P1950" s="15"/>
      <c r="Q1950" s="15"/>
      <c r="R1950" s="15"/>
      <c r="S1950" s="19"/>
      <c r="T1950" s="15"/>
      <c r="U1950" s="17"/>
      <c r="V1950" s="15"/>
      <c r="W1950" s="15"/>
      <c r="X1950" s="15" t="s">
        <v>12492</v>
      </c>
      <c r="Y1950" s="15" t="s">
        <v>12493</v>
      </c>
      <c r="AB1950" s="20"/>
      <c r="AC1950" s="36" t="s">
        <v>12494</v>
      </c>
      <c r="AD1950" s="25"/>
      <c r="AE1950" s="36" t="s">
        <v>12495</v>
      </c>
      <c r="AF1950" s="36" t="s">
        <v>12496</v>
      </c>
      <c r="AG1950" s="22">
        <f t="shared" si="280"/>
        <v>0.41935483870967744</v>
      </c>
      <c r="AH1950" s="15"/>
      <c r="AI1950" s="17"/>
      <c r="AJ1950" s="17"/>
      <c r="AK1950" s="17" t="e">
        <f>VLOOKUP(A1950,'[1]Deals (Exits)'!B:B,1,FALSE)</f>
        <v>#N/A</v>
      </c>
      <c r="AL1950" s="23"/>
      <c r="AM1950" s="17"/>
      <c r="AN1950" s="17"/>
      <c r="AO1950" s="17"/>
      <c r="AP1950" s="17"/>
      <c r="AQ1950" s="18"/>
      <c r="AR1950" s="18"/>
      <c r="AS1950" s="17"/>
      <c r="AT1950" s="17"/>
      <c r="AU1950" s="18"/>
      <c r="AV1950" s="17"/>
      <c r="AW1950" s="17"/>
      <c r="AX1950" s="17"/>
      <c r="AY1950" s="17"/>
      <c r="AZ1950" s="17"/>
      <c r="BA1950" s="17"/>
      <c r="BB1950" s="17"/>
      <c r="BC1950" s="17"/>
      <c r="BD1950" s="17"/>
      <c r="BE1950" s="17"/>
      <c r="BF1950" s="17"/>
      <c r="BG1950" s="17"/>
      <c r="BH1950" s="17"/>
      <c r="BI1950" s="17"/>
      <c r="BJ1950" s="17"/>
      <c r="BK1950" s="17"/>
      <c r="BL1950" s="17"/>
      <c r="BM1950" s="17"/>
      <c r="BN1950" s="15"/>
      <c r="BO1950" s="15"/>
      <c r="BP1950" s="22"/>
      <c r="BQ1950" s="15"/>
      <c r="BR1950" s="15"/>
      <c r="BS1950" s="15"/>
      <c r="BT1950" s="15"/>
      <c r="BU1950" s="15"/>
      <c r="BV1950" s="15"/>
      <c r="BW1950" s="15"/>
      <c r="BX1950" s="15"/>
      <c r="BY1950" s="15"/>
      <c r="BZ1950" s="15"/>
      <c r="CA1950" s="15"/>
      <c r="CB1950" s="15"/>
      <c r="CC1950" s="15"/>
      <c r="CD1950" s="15"/>
      <c r="CE1950" s="15"/>
      <c r="CF1950" s="15"/>
      <c r="CG1950" s="15"/>
      <c r="CH1950" s="15"/>
      <c r="CI1950" s="15"/>
      <c r="CJ1950" s="15"/>
    </row>
    <row r="1951" spans="1:88" ht="12.75">
      <c r="A1951" s="25" t="s">
        <v>12497</v>
      </c>
      <c r="B1951" s="25" t="s">
        <v>12498</v>
      </c>
      <c r="C1951" s="15" t="s">
        <v>58</v>
      </c>
      <c r="D1951" s="16">
        <v>2015</v>
      </c>
      <c r="E1951" s="15" t="s">
        <v>9964</v>
      </c>
      <c r="F1951" s="26"/>
      <c r="G1951" s="26" t="s">
        <v>273</v>
      </c>
      <c r="H1951" s="26" t="s">
        <v>273</v>
      </c>
      <c r="I1951" s="15" t="s">
        <v>273</v>
      </c>
      <c r="J1951" s="26"/>
      <c r="K1951" s="17">
        <f t="shared" si="281"/>
        <v>0</v>
      </c>
      <c r="L1951" s="15"/>
      <c r="M1951" s="15"/>
      <c r="N1951" s="15"/>
      <c r="O1951" s="15"/>
      <c r="P1951" s="15"/>
      <c r="Q1951" s="15"/>
      <c r="R1951" s="15"/>
      <c r="S1951" s="19"/>
      <c r="T1951" s="15"/>
      <c r="U1951" s="17"/>
      <c r="V1951" s="15" t="s">
        <v>12499</v>
      </c>
      <c r="W1951" s="15"/>
      <c r="X1951" s="15" t="s">
        <v>191</v>
      </c>
      <c r="Y1951" s="15" t="s">
        <v>4528</v>
      </c>
      <c r="AB1951" s="32">
        <v>43506</v>
      </c>
      <c r="AC1951" s="36" t="s">
        <v>12500</v>
      </c>
      <c r="AD1951" s="36" t="s">
        <v>12501</v>
      </c>
      <c r="AE1951" s="36" t="s">
        <v>12502</v>
      </c>
      <c r="AF1951" s="36" t="s">
        <v>12503</v>
      </c>
      <c r="AG1951" s="22">
        <f t="shared" si="280"/>
        <v>0.5161290322580645</v>
      </c>
      <c r="AH1951" s="15"/>
      <c r="AI1951" s="17"/>
      <c r="AJ1951" s="17"/>
      <c r="AK1951" s="17" t="e">
        <f>VLOOKUP(A1951,'[1]Deals (Exits)'!B:B,1,FALSE)</f>
        <v>#N/A</v>
      </c>
      <c r="AL1951" s="23"/>
      <c r="AM1951" s="17"/>
      <c r="AN1951" s="17"/>
      <c r="AO1951" s="17"/>
      <c r="AP1951" s="17"/>
      <c r="AQ1951" s="18"/>
      <c r="AR1951" s="18"/>
      <c r="AS1951" s="17"/>
      <c r="AT1951" s="17"/>
      <c r="AU1951" s="18"/>
      <c r="AV1951" s="17"/>
      <c r="AW1951" s="17"/>
      <c r="AX1951" s="17"/>
      <c r="AY1951" s="17"/>
      <c r="AZ1951" s="17"/>
      <c r="BA1951" s="17"/>
      <c r="BB1951" s="17"/>
      <c r="BC1951" s="17"/>
      <c r="BD1951" s="17"/>
      <c r="BE1951" s="17"/>
      <c r="BF1951" s="17"/>
      <c r="BG1951" s="17"/>
      <c r="BH1951" s="17"/>
      <c r="BI1951" s="17"/>
      <c r="BJ1951" s="17"/>
      <c r="BK1951" s="17"/>
      <c r="BL1951" s="17"/>
      <c r="BM1951" s="17"/>
      <c r="BN1951" s="15"/>
      <c r="BO1951" s="15"/>
      <c r="BP1951" s="22"/>
      <c r="BQ1951" s="15"/>
      <c r="BR1951" s="15"/>
      <c r="BS1951" s="15"/>
      <c r="BT1951" s="15"/>
      <c r="BU1951" s="15"/>
      <c r="BV1951" s="15"/>
      <c r="BW1951" s="15"/>
      <c r="BX1951" s="15"/>
      <c r="BY1951" s="15"/>
      <c r="BZ1951" s="15"/>
      <c r="CA1951" s="15"/>
      <c r="CB1951" s="15"/>
      <c r="CC1951" s="15"/>
      <c r="CD1951" s="15"/>
      <c r="CE1951" s="15"/>
      <c r="CF1951" s="15"/>
      <c r="CG1951" s="15"/>
      <c r="CH1951" s="15"/>
      <c r="CI1951" s="15"/>
      <c r="CJ1951" s="15"/>
    </row>
    <row r="1952" spans="1:88" ht="12.75">
      <c r="A1952" s="74" t="s">
        <v>12504</v>
      </c>
      <c r="B1952" s="15" t="s">
        <v>12505</v>
      </c>
      <c r="C1952" s="15" t="s">
        <v>58</v>
      </c>
      <c r="D1952" s="16">
        <v>2016</v>
      </c>
      <c r="E1952" s="15" t="s">
        <v>272</v>
      </c>
      <c r="F1952" s="26"/>
      <c r="G1952" s="26" t="s">
        <v>273</v>
      </c>
      <c r="H1952" s="26" t="s">
        <v>273</v>
      </c>
      <c r="I1952" s="15" t="s">
        <v>273</v>
      </c>
      <c r="J1952" s="26"/>
      <c r="K1952" s="17">
        <f t="shared" si="281"/>
        <v>0</v>
      </c>
      <c r="L1952" s="15"/>
      <c r="M1952" s="15"/>
      <c r="N1952" s="15"/>
      <c r="O1952" s="15"/>
      <c r="P1952" s="15"/>
      <c r="Q1952" s="15"/>
      <c r="R1952" s="15"/>
      <c r="S1952" s="19"/>
      <c r="T1952" s="15"/>
      <c r="U1952" s="17"/>
      <c r="V1952" s="15"/>
      <c r="W1952" s="15"/>
      <c r="X1952" s="15" t="s">
        <v>158</v>
      </c>
      <c r="Y1952" s="15"/>
      <c r="AB1952" s="32">
        <v>43506</v>
      </c>
      <c r="AC1952" s="36" t="s">
        <v>12506</v>
      </c>
      <c r="AD1952" s="36" t="s">
        <v>12507</v>
      </c>
      <c r="AE1952" s="36" t="s">
        <v>12508</v>
      </c>
      <c r="AF1952" s="36" t="s">
        <v>12509</v>
      </c>
      <c r="AG1952" s="22">
        <f t="shared" si="280"/>
        <v>0.45161290322580644</v>
      </c>
      <c r="AH1952" s="15"/>
      <c r="AI1952" s="17"/>
      <c r="AJ1952" s="17"/>
      <c r="AK1952" s="17" t="e">
        <f>VLOOKUP(A1952,'[1]Deals (Exits)'!B:B,1,FALSE)</f>
        <v>#N/A</v>
      </c>
      <c r="AL1952" s="23"/>
      <c r="AM1952" s="17"/>
      <c r="AN1952" s="17"/>
      <c r="AO1952" s="17"/>
      <c r="AP1952" s="17"/>
      <c r="AQ1952" s="18"/>
      <c r="AR1952" s="18"/>
      <c r="AS1952" s="17"/>
      <c r="AT1952" s="17"/>
      <c r="AU1952" s="18"/>
      <c r="AV1952" s="17"/>
      <c r="AW1952" s="17"/>
      <c r="AX1952" s="17"/>
      <c r="AY1952" s="17"/>
      <c r="AZ1952" s="17"/>
      <c r="BA1952" s="17"/>
      <c r="BB1952" s="17"/>
      <c r="BC1952" s="17"/>
      <c r="BD1952" s="17"/>
      <c r="BE1952" s="17"/>
      <c r="BF1952" s="17"/>
      <c r="BG1952" s="17"/>
      <c r="BH1952" s="17"/>
      <c r="BI1952" s="17"/>
      <c r="BJ1952" s="17"/>
      <c r="BK1952" s="17"/>
      <c r="BL1952" s="17"/>
      <c r="BM1952" s="17"/>
      <c r="BN1952" s="15"/>
      <c r="BO1952" s="15"/>
      <c r="BP1952" s="22"/>
      <c r="BQ1952" s="15"/>
      <c r="BR1952" s="15"/>
      <c r="BS1952" s="15"/>
      <c r="BT1952" s="15"/>
      <c r="BU1952" s="15"/>
      <c r="BV1952" s="15"/>
      <c r="BW1952" s="15"/>
      <c r="BX1952" s="15"/>
      <c r="BY1952" s="15"/>
      <c r="BZ1952" s="15"/>
      <c r="CA1952" s="15"/>
      <c r="CB1952" s="15"/>
      <c r="CC1952" s="15"/>
      <c r="CD1952" s="15"/>
      <c r="CE1952" s="15"/>
      <c r="CF1952" s="15"/>
      <c r="CG1952" s="15"/>
      <c r="CH1952" s="15"/>
      <c r="CI1952" s="15"/>
      <c r="CJ1952" s="15"/>
    </row>
    <row r="1953" spans="1:88" ht="12.75">
      <c r="A1953" s="74" t="s">
        <v>12510</v>
      </c>
      <c r="B1953" s="15" t="s">
        <v>12511</v>
      </c>
      <c r="C1953" s="15" t="s">
        <v>58</v>
      </c>
      <c r="D1953" s="16">
        <v>2016</v>
      </c>
      <c r="E1953" s="15" t="s">
        <v>272</v>
      </c>
      <c r="F1953" s="26"/>
      <c r="G1953" s="26" t="s">
        <v>273</v>
      </c>
      <c r="H1953" s="26" t="s">
        <v>273</v>
      </c>
      <c r="I1953" s="15" t="s">
        <v>273</v>
      </c>
      <c r="J1953" s="26"/>
      <c r="K1953" s="17">
        <f t="shared" si="281"/>
        <v>0</v>
      </c>
      <c r="L1953" s="15"/>
      <c r="M1953" s="15"/>
      <c r="N1953" s="15"/>
      <c r="O1953" s="15"/>
      <c r="P1953" s="15"/>
      <c r="Q1953" s="15"/>
      <c r="R1953" s="15"/>
      <c r="S1953" s="19"/>
      <c r="T1953" s="15"/>
      <c r="U1953" s="17"/>
      <c r="V1953" s="15"/>
      <c r="W1953" s="15"/>
      <c r="X1953" s="15" t="s">
        <v>4628</v>
      </c>
      <c r="Y1953" s="15"/>
      <c r="AB1953" s="20"/>
      <c r="AC1953" s="36" t="s">
        <v>12512</v>
      </c>
      <c r="AD1953" s="36" t="s">
        <v>12513</v>
      </c>
      <c r="AE1953" s="36" t="s">
        <v>12514</v>
      </c>
      <c r="AF1953" s="36" t="s">
        <v>12515</v>
      </c>
      <c r="AG1953" s="22">
        <f t="shared" si="280"/>
        <v>0.41935483870967744</v>
      </c>
      <c r="AH1953" s="15"/>
      <c r="AI1953" s="17"/>
      <c r="AJ1953" s="17"/>
      <c r="AK1953" s="17" t="e">
        <f>VLOOKUP(A1953,'[1]Deals (Exits)'!B:B,1,FALSE)</f>
        <v>#N/A</v>
      </c>
      <c r="AL1953" s="23"/>
      <c r="AM1953" s="17"/>
      <c r="AN1953" s="17"/>
      <c r="AO1953" s="17"/>
      <c r="AP1953" s="17"/>
      <c r="AQ1953" s="18"/>
      <c r="AR1953" s="18"/>
      <c r="AS1953" s="17"/>
      <c r="AT1953" s="17"/>
      <c r="AU1953" s="18"/>
      <c r="AV1953" s="17"/>
      <c r="AW1953" s="17"/>
      <c r="AX1953" s="17"/>
      <c r="AY1953" s="17"/>
      <c r="AZ1953" s="17"/>
      <c r="BA1953" s="17"/>
      <c r="BB1953" s="17"/>
      <c r="BC1953" s="17"/>
      <c r="BD1953" s="17"/>
      <c r="BE1953" s="17"/>
      <c r="BF1953" s="17"/>
      <c r="BG1953" s="17"/>
      <c r="BH1953" s="17"/>
      <c r="BI1953" s="17"/>
      <c r="BJ1953" s="17"/>
      <c r="BK1953" s="17"/>
      <c r="BL1953" s="17"/>
      <c r="BM1953" s="17"/>
      <c r="BN1953" s="15"/>
      <c r="BO1953" s="15"/>
      <c r="BP1953" s="22"/>
      <c r="BQ1953" s="15"/>
      <c r="BR1953" s="15"/>
      <c r="BS1953" s="15"/>
      <c r="BT1953" s="15"/>
      <c r="BU1953" s="15"/>
      <c r="BV1953" s="15"/>
      <c r="BW1953" s="15"/>
      <c r="BX1953" s="15"/>
      <c r="BY1953" s="15"/>
      <c r="BZ1953" s="15"/>
      <c r="CA1953" s="15"/>
      <c r="CB1953" s="15"/>
      <c r="CC1953" s="15"/>
      <c r="CD1953" s="15"/>
      <c r="CE1953" s="15"/>
      <c r="CF1953" s="15"/>
      <c r="CG1953" s="15"/>
      <c r="CH1953" s="15"/>
      <c r="CI1953" s="15"/>
      <c r="CJ1953" s="15"/>
    </row>
    <row r="1954" spans="1:88" ht="12.75">
      <c r="A1954" s="25" t="s">
        <v>12516</v>
      </c>
      <c r="B1954" s="15" t="s">
        <v>12517</v>
      </c>
      <c r="C1954" s="15" t="s">
        <v>58</v>
      </c>
      <c r="D1954" s="16">
        <v>2015</v>
      </c>
      <c r="E1954" s="15" t="s">
        <v>272</v>
      </c>
      <c r="F1954" s="26"/>
      <c r="G1954" s="26" t="s">
        <v>273</v>
      </c>
      <c r="H1954" s="26" t="s">
        <v>273</v>
      </c>
      <c r="I1954" s="15" t="s">
        <v>273</v>
      </c>
      <c r="J1954" s="26"/>
      <c r="K1954" s="17">
        <f t="shared" si="281"/>
        <v>0</v>
      </c>
      <c r="L1954" s="15"/>
      <c r="M1954" s="15"/>
      <c r="N1954" s="15"/>
      <c r="O1954" s="15"/>
      <c r="P1954" s="15"/>
      <c r="Q1954" s="15"/>
      <c r="R1954" s="15"/>
      <c r="S1954" s="19"/>
      <c r="T1954" s="15"/>
      <c r="U1954" s="17"/>
      <c r="V1954" s="15"/>
      <c r="W1954" s="15"/>
      <c r="X1954" s="15" t="s">
        <v>404</v>
      </c>
      <c r="Y1954" s="15"/>
      <c r="AB1954" s="20"/>
      <c r="AC1954" s="25" t="s">
        <v>12518</v>
      </c>
      <c r="AD1954" s="15"/>
      <c r="AE1954" s="15"/>
      <c r="AF1954" s="15"/>
      <c r="AG1954" s="22">
        <f t="shared" si="280"/>
        <v>0.32258064516129031</v>
      </c>
      <c r="AH1954" s="15"/>
      <c r="AI1954" s="17"/>
      <c r="AJ1954" s="17"/>
      <c r="AK1954" s="17" t="e">
        <f>VLOOKUP(A1954,'[1]Deals (Exits)'!B:B,1,FALSE)</f>
        <v>#N/A</v>
      </c>
      <c r="AL1954" s="23"/>
      <c r="AM1954" s="17"/>
      <c r="AN1954" s="17"/>
      <c r="AO1954" s="17"/>
      <c r="AP1954" s="17"/>
      <c r="AQ1954" s="18"/>
      <c r="AR1954" s="18"/>
      <c r="AS1954" s="17"/>
      <c r="AT1954" s="17"/>
      <c r="AU1954" s="18"/>
      <c r="AV1954" s="17"/>
      <c r="AW1954" s="17"/>
      <c r="AX1954" s="17"/>
      <c r="AY1954" s="17"/>
      <c r="AZ1954" s="17"/>
      <c r="BA1954" s="17"/>
      <c r="BB1954" s="17"/>
      <c r="BC1954" s="17"/>
      <c r="BD1954" s="17"/>
      <c r="BE1954" s="17"/>
      <c r="BF1954" s="17"/>
      <c r="BG1954" s="17"/>
      <c r="BH1954" s="17"/>
      <c r="BI1954" s="17"/>
      <c r="BJ1954" s="17"/>
      <c r="BK1954" s="17"/>
      <c r="BL1954" s="17"/>
      <c r="BM1954" s="17"/>
      <c r="BN1954" s="15"/>
      <c r="BO1954" s="15"/>
      <c r="BP1954" s="22"/>
      <c r="BQ1954" s="15"/>
      <c r="BR1954" s="15"/>
      <c r="BS1954" s="15"/>
      <c r="BT1954" s="15"/>
      <c r="BU1954" s="15"/>
      <c r="BV1954" s="15"/>
      <c r="BW1954" s="15"/>
      <c r="BX1954" s="15"/>
      <c r="BY1954" s="15"/>
      <c r="BZ1954" s="15"/>
      <c r="CA1954" s="15"/>
      <c r="CB1954" s="15"/>
      <c r="CC1954" s="15"/>
      <c r="CD1954" s="15"/>
      <c r="CE1954" s="15"/>
      <c r="CF1954" s="15"/>
      <c r="CG1954" s="15"/>
      <c r="CH1954" s="15"/>
      <c r="CI1954" s="15"/>
      <c r="CJ1954" s="15"/>
    </row>
    <row r="1955" spans="1:88" ht="12.75">
      <c r="A1955" s="25" t="s">
        <v>12519</v>
      </c>
      <c r="B1955" s="15" t="s">
        <v>12520</v>
      </c>
      <c r="C1955" s="15" t="s">
        <v>58</v>
      </c>
      <c r="D1955" s="16">
        <v>2015</v>
      </c>
      <c r="E1955" s="15" t="s">
        <v>272</v>
      </c>
      <c r="F1955" s="26"/>
      <c r="G1955" s="26" t="s">
        <v>273</v>
      </c>
      <c r="H1955" s="26" t="s">
        <v>273</v>
      </c>
      <c r="I1955" s="15" t="s">
        <v>273</v>
      </c>
      <c r="J1955" s="26"/>
      <c r="K1955" s="17">
        <f t="shared" si="281"/>
        <v>0</v>
      </c>
      <c r="L1955" s="15"/>
      <c r="M1955" s="15"/>
      <c r="N1955" s="15"/>
      <c r="O1955" s="15"/>
      <c r="P1955" s="15"/>
      <c r="Q1955" s="15"/>
      <c r="R1955" s="15"/>
      <c r="S1955" s="19"/>
      <c r="T1955" s="15"/>
      <c r="U1955" s="17"/>
      <c r="V1955" s="15"/>
      <c r="W1955" s="15"/>
      <c r="X1955" s="15" t="s">
        <v>404</v>
      </c>
      <c r="Y1955" s="15" t="s">
        <v>5895</v>
      </c>
      <c r="AB1955" s="32">
        <v>43506</v>
      </c>
      <c r="AC1955" s="36" t="s">
        <v>12521</v>
      </c>
      <c r="AD1955" s="36" t="s">
        <v>12522</v>
      </c>
      <c r="AE1955" s="36" t="s">
        <v>12523</v>
      </c>
      <c r="AF1955" s="36" t="s">
        <v>12524</v>
      </c>
      <c r="AG1955" s="22">
        <f t="shared" si="280"/>
        <v>0.4838709677419355</v>
      </c>
      <c r="AH1955" s="15"/>
      <c r="AI1955" s="17"/>
      <c r="AJ1955" s="17"/>
      <c r="AK1955" s="17" t="e">
        <f>VLOOKUP(A1955,'[1]Deals (Exits)'!B:B,1,FALSE)</f>
        <v>#N/A</v>
      </c>
      <c r="AL1955" s="23"/>
      <c r="AM1955" s="17"/>
      <c r="AN1955" s="17"/>
      <c r="AO1955" s="17"/>
      <c r="AP1955" s="17"/>
      <c r="AQ1955" s="18"/>
      <c r="AR1955" s="18"/>
      <c r="AS1955" s="17"/>
      <c r="AT1955" s="17"/>
      <c r="AU1955" s="18"/>
      <c r="AV1955" s="17"/>
      <c r="AW1955" s="17"/>
      <c r="AX1955" s="17"/>
      <c r="AY1955" s="17"/>
      <c r="AZ1955" s="17"/>
      <c r="BA1955" s="17"/>
      <c r="BB1955" s="17"/>
      <c r="BC1955" s="17"/>
      <c r="BD1955" s="17"/>
      <c r="BE1955" s="17"/>
      <c r="BF1955" s="17"/>
      <c r="BG1955" s="17"/>
      <c r="BH1955" s="17"/>
      <c r="BI1955" s="17"/>
      <c r="BJ1955" s="17"/>
      <c r="BK1955" s="17"/>
      <c r="BL1955" s="17"/>
      <c r="BM1955" s="17"/>
      <c r="BN1955" s="15"/>
      <c r="BO1955" s="15"/>
      <c r="BP1955" s="22"/>
      <c r="BQ1955" s="15"/>
      <c r="BR1955" s="15"/>
      <c r="BS1955" s="15"/>
      <c r="BT1955" s="15"/>
      <c r="BU1955" s="15"/>
      <c r="BV1955" s="15"/>
      <c r="BW1955" s="15"/>
      <c r="BX1955" s="15"/>
      <c r="BY1955" s="15"/>
      <c r="BZ1955" s="15"/>
      <c r="CA1955" s="15"/>
      <c r="CB1955" s="15"/>
      <c r="CC1955" s="15"/>
      <c r="CD1955" s="15"/>
      <c r="CE1955" s="15"/>
      <c r="CF1955" s="15"/>
      <c r="CG1955" s="15"/>
      <c r="CH1955" s="15"/>
      <c r="CI1955" s="15"/>
      <c r="CJ1955" s="15"/>
    </row>
    <row r="1956" spans="1:88" ht="12.75">
      <c r="A1956" s="25" t="s">
        <v>12525</v>
      </c>
      <c r="B1956" s="15" t="s">
        <v>12526</v>
      </c>
      <c r="C1956" s="15" t="s">
        <v>58</v>
      </c>
      <c r="D1956" s="16">
        <v>2017</v>
      </c>
      <c r="E1956" s="15" t="s">
        <v>9964</v>
      </c>
      <c r="F1956" s="26"/>
      <c r="G1956" s="26" t="s">
        <v>273</v>
      </c>
      <c r="H1956" s="26" t="s">
        <v>273</v>
      </c>
      <c r="I1956" s="15" t="s">
        <v>273</v>
      </c>
      <c r="J1956" s="26"/>
      <c r="K1956" s="17">
        <f t="shared" si="281"/>
        <v>0</v>
      </c>
      <c r="L1956" s="15"/>
      <c r="M1956" s="15"/>
      <c r="N1956" s="15"/>
      <c r="O1956" s="15"/>
      <c r="P1956" s="15"/>
      <c r="Q1956" s="15"/>
      <c r="R1956" s="15"/>
      <c r="S1956" s="19"/>
      <c r="T1956" s="15"/>
      <c r="U1956" s="17"/>
      <c r="V1956" s="15"/>
      <c r="W1956" s="15"/>
      <c r="X1956" s="15" t="s">
        <v>404</v>
      </c>
      <c r="Y1956" s="15"/>
      <c r="AB1956" s="20"/>
      <c r="AC1956" s="36" t="s">
        <v>12527</v>
      </c>
      <c r="AD1956" s="25"/>
      <c r="AE1956" s="36" t="s">
        <v>12528</v>
      </c>
      <c r="AF1956" s="36" t="s">
        <v>12529</v>
      </c>
      <c r="AG1956" s="22">
        <f t="shared" si="280"/>
        <v>0.38709677419354838</v>
      </c>
      <c r="AH1956" s="15"/>
      <c r="AI1956" s="17"/>
      <c r="AJ1956" s="17"/>
      <c r="AK1956" s="17" t="e">
        <f>VLOOKUP(A1956,'[1]Deals (Exits)'!B:B,1,FALSE)</f>
        <v>#N/A</v>
      </c>
      <c r="AL1956" s="23"/>
      <c r="AM1956" s="17"/>
      <c r="AN1956" s="17"/>
      <c r="AO1956" s="17"/>
      <c r="AP1956" s="17"/>
      <c r="AQ1956" s="18"/>
      <c r="AR1956" s="18"/>
      <c r="AS1956" s="17"/>
      <c r="AT1956" s="17"/>
      <c r="AU1956" s="18"/>
      <c r="AV1956" s="17"/>
      <c r="AW1956" s="17"/>
      <c r="AX1956" s="17"/>
      <c r="AY1956" s="17"/>
      <c r="AZ1956" s="17"/>
      <c r="BA1956" s="17"/>
      <c r="BB1956" s="17"/>
      <c r="BC1956" s="17"/>
      <c r="BD1956" s="17"/>
      <c r="BE1956" s="17"/>
      <c r="BF1956" s="17"/>
      <c r="BG1956" s="17"/>
      <c r="BH1956" s="17"/>
      <c r="BI1956" s="17"/>
      <c r="BJ1956" s="17"/>
      <c r="BK1956" s="17"/>
      <c r="BL1956" s="17"/>
      <c r="BM1956" s="17"/>
      <c r="BN1956" s="15"/>
      <c r="BO1956" s="15"/>
      <c r="BP1956" s="22"/>
      <c r="BQ1956" s="15"/>
      <c r="BR1956" s="15"/>
      <c r="BS1956" s="15"/>
      <c r="BT1956" s="15"/>
      <c r="BU1956" s="15"/>
      <c r="BV1956" s="15"/>
      <c r="BW1956" s="15"/>
      <c r="BX1956" s="15"/>
      <c r="BY1956" s="15"/>
      <c r="BZ1956" s="15"/>
      <c r="CA1956" s="15"/>
      <c r="CB1956" s="15"/>
      <c r="CC1956" s="15"/>
      <c r="CD1956" s="15"/>
      <c r="CE1956" s="15"/>
      <c r="CF1956" s="15"/>
      <c r="CG1956" s="15"/>
      <c r="CH1956" s="15"/>
      <c r="CI1956" s="15"/>
      <c r="CJ1956" s="15"/>
    </row>
    <row r="1957" spans="1:88" ht="12.75">
      <c r="A1957" s="25" t="s">
        <v>12530</v>
      </c>
      <c r="B1957" s="15" t="s">
        <v>12531</v>
      </c>
      <c r="C1957" s="15" t="s">
        <v>58</v>
      </c>
      <c r="D1957" s="16">
        <v>2015</v>
      </c>
      <c r="E1957" s="15" t="s">
        <v>12532</v>
      </c>
      <c r="F1957" s="26"/>
      <c r="G1957" s="26" t="s">
        <v>75</v>
      </c>
      <c r="H1957" s="26" t="s">
        <v>273</v>
      </c>
      <c r="I1957" s="15" t="s">
        <v>273</v>
      </c>
      <c r="J1957" s="26"/>
      <c r="K1957" s="17">
        <f t="shared" si="281"/>
        <v>0</v>
      </c>
      <c r="L1957" s="15"/>
      <c r="M1957" s="15"/>
      <c r="N1957" s="15"/>
      <c r="O1957" s="15"/>
      <c r="P1957" s="15"/>
      <c r="Q1957" s="15"/>
      <c r="R1957" s="15"/>
      <c r="S1957" s="19"/>
      <c r="T1957" s="15"/>
      <c r="U1957" s="17"/>
      <c r="V1957" s="15" t="s">
        <v>12533</v>
      </c>
      <c r="W1957" s="15">
        <v>1</v>
      </c>
      <c r="X1957" s="15" t="s">
        <v>538</v>
      </c>
      <c r="Y1957" s="15" t="s">
        <v>2557</v>
      </c>
      <c r="AB1957" s="20" t="s">
        <v>286</v>
      </c>
      <c r="AC1957" s="27" t="s">
        <v>12534</v>
      </c>
      <c r="AD1957" s="27" t="s">
        <v>12535</v>
      </c>
      <c r="AE1957" s="15"/>
      <c r="AF1957" s="21" t="s">
        <v>12536</v>
      </c>
      <c r="AG1957" s="22">
        <f t="shared" si="280"/>
        <v>0.5161290322580645</v>
      </c>
      <c r="AH1957" s="15"/>
      <c r="AI1957" s="17"/>
      <c r="AJ1957" s="17"/>
      <c r="AK1957" s="17" t="e">
        <f>VLOOKUP(A1957,'[1]Deals (Exits)'!B:B,1,FALSE)</f>
        <v>#N/A</v>
      </c>
      <c r="AL1957" s="23"/>
      <c r="AM1957" s="17"/>
      <c r="AN1957" s="17"/>
      <c r="AO1957" s="17"/>
      <c r="AP1957" s="17"/>
      <c r="AQ1957" s="18"/>
      <c r="AR1957" s="18"/>
      <c r="AS1957" s="17"/>
      <c r="AT1957" s="17"/>
      <c r="AU1957" s="18"/>
      <c r="AV1957" s="17"/>
      <c r="AW1957" s="17"/>
      <c r="AX1957" s="17"/>
      <c r="AY1957" s="17"/>
      <c r="AZ1957" s="17"/>
      <c r="BA1957" s="17"/>
      <c r="BB1957" s="17"/>
      <c r="BC1957" s="17"/>
      <c r="BD1957" s="17"/>
      <c r="BE1957" s="17"/>
      <c r="BF1957" s="17"/>
      <c r="BG1957" s="17"/>
      <c r="BH1957" s="17"/>
      <c r="BI1957" s="17"/>
      <c r="BJ1957" s="17"/>
      <c r="BK1957" s="17"/>
      <c r="BL1957" s="17"/>
      <c r="BM1957" s="17"/>
      <c r="BN1957" s="15"/>
      <c r="BO1957" s="15"/>
      <c r="BP1957" s="22"/>
      <c r="BQ1957" s="15"/>
      <c r="BR1957" s="15"/>
      <c r="BS1957" s="15"/>
      <c r="BT1957" s="15"/>
      <c r="BU1957" s="15"/>
      <c r="BV1957" s="15"/>
      <c r="BW1957" s="15"/>
      <c r="BX1957" s="15"/>
      <c r="BY1957" s="15"/>
      <c r="BZ1957" s="15"/>
      <c r="CA1957" s="15"/>
      <c r="CB1957" s="15"/>
      <c r="CC1957" s="15"/>
      <c r="CD1957" s="15"/>
      <c r="CE1957" s="15"/>
      <c r="CF1957" s="15"/>
      <c r="CG1957" s="15"/>
      <c r="CH1957" s="15"/>
      <c r="CI1957" s="15"/>
      <c r="CJ1957" s="15"/>
    </row>
    <row r="1958" spans="1:88" ht="12.75">
      <c r="A1958" s="74" t="s">
        <v>12537</v>
      </c>
      <c r="B1958" s="15" t="s">
        <v>12538</v>
      </c>
      <c r="C1958" s="15" t="s">
        <v>58</v>
      </c>
      <c r="D1958" s="16">
        <v>2013</v>
      </c>
      <c r="E1958" s="15" t="s">
        <v>272</v>
      </c>
      <c r="F1958" s="26"/>
      <c r="G1958" s="26" t="s">
        <v>273</v>
      </c>
      <c r="H1958" s="26" t="s">
        <v>273</v>
      </c>
      <c r="I1958" s="15" t="s">
        <v>273</v>
      </c>
      <c r="J1958" s="26"/>
      <c r="K1958" s="17">
        <f t="shared" si="281"/>
        <v>0</v>
      </c>
      <c r="L1958" s="15"/>
      <c r="M1958" s="15"/>
      <c r="N1958" s="15"/>
      <c r="O1958" s="15"/>
      <c r="P1958" s="15"/>
      <c r="Q1958" s="15"/>
      <c r="R1958" s="15"/>
      <c r="S1958" s="19"/>
      <c r="T1958" s="15"/>
      <c r="U1958" s="17"/>
      <c r="V1958" s="15" t="s">
        <v>12539</v>
      </c>
      <c r="W1958" s="15"/>
      <c r="X1958" s="15"/>
      <c r="Y1958" s="15"/>
      <c r="AB1958" s="20"/>
      <c r="AC1958" s="21" t="s">
        <v>12540</v>
      </c>
      <c r="AD1958" s="21" t="s">
        <v>12541</v>
      </c>
      <c r="AE1958" s="21" t="s">
        <v>12542</v>
      </c>
      <c r="AF1958" s="21" t="s">
        <v>12543</v>
      </c>
      <c r="AG1958" s="22">
        <f t="shared" si="280"/>
        <v>0.41935483870967744</v>
      </c>
      <c r="AH1958" s="15"/>
      <c r="AI1958" s="17"/>
      <c r="AJ1958" s="17"/>
      <c r="AK1958" s="17" t="e">
        <f>VLOOKUP(A1958,'[1]Deals (Exits)'!B:B,1,FALSE)</f>
        <v>#N/A</v>
      </c>
      <c r="AL1958" s="23"/>
      <c r="AM1958" s="17"/>
      <c r="AN1958" s="17"/>
      <c r="AO1958" s="17"/>
      <c r="AP1958" s="17"/>
      <c r="AQ1958" s="18"/>
      <c r="AR1958" s="18"/>
      <c r="AS1958" s="17"/>
      <c r="AT1958" s="17"/>
      <c r="AU1958" s="18"/>
      <c r="AV1958" s="17"/>
      <c r="AW1958" s="17"/>
      <c r="AX1958" s="17"/>
      <c r="AY1958" s="17"/>
      <c r="AZ1958" s="17"/>
      <c r="BA1958" s="17"/>
      <c r="BB1958" s="17"/>
      <c r="BC1958" s="17"/>
      <c r="BD1958" s="17"/>
      <c r="BE1958" s="17"/>
      <c r="BF1958" s="17"/>
      <c r="BG1958" s="17"/>
      <c r="BH1958" s="17"/>
      <c r="BI1958" s="17"/>
      <c r="BJ1958" s="17"/>
      <c r="BK1958" s="17"/>
      <c r="BL1958" s="17"/>
      <c r="BM1958" s="17"/>
      <c r="BN1958" s="15"/>
      <c r="BO1958" s="15"/>
      <c r="BP1958" s="22"/>
      <c r="BQ1958" s="15"/>
      <c r="BR1958" s="15"/>
      <c r="BS1958" s="15"/>
      <c r="BT1958" s="15"/>
      <c r="BU1958" s="15"/>
      <c r="BV1958" s="15"/>
      <c r="BW1958" s="15"/>
      <c r="BX1958" s="15"/>
      <c r="BY1958" s="15"/>
      <c r="BZ1958" s="15"/>
      <c r="CA1958" s="15"/>
      <c r="CB1958" s="15"/>
      <c r="CC1958" s="15"/>
      <c r="CD1958" s="15"/>
      <c r="CE1958" s="15"/>
      <c r="CF1958" s="15"/>
      <c r="CG1958" s="15"/>
      <c r="CH1958" s="15"/>
      <c r="CI1958" s="15"/>
      <c r="CJ1958" s="15"/>
    </row>
    <row r="1959" spans="1:88" ht="12.75">
      <c r="A1959" s="25" t="s">
        <v>12544</v>
      </c>
      <c r="B1959" s="15" t="s">
        <v>12545</v>
      </c>
      <c r="C1959" s="15" t="s">
        <v>58</v>
      </c>
      <c r="D1959" s="16">
        <v>2018</v>
      </c>
      <c r="E1959" s="15" t="s">
        <v>272</v>
      </c>
      <c r="F1959" s="26"/>
      <c r="G1959" s="26" t="s">
        <v>273</v>
      </c>
      <c r="H1959" s="26" t="s">
        <v>273</v>
      </c>
      <c r="I1959" s="15" t="s">
        <v>273</v>
      </c>
      <c r="J1959" s="26"/>
      <c r="K1959" s="17">
        <f t="shared" si="281"/>
        <v>0</v>
      </c>
      <c r="L1959" s="15"/>
      <c r="M1959" s="15"/>
      <c r="N1959" s="15"/>
      <c r="O1959" s="15"/>
      <c r="P1959" s="15"/>
      <c r="Q1959" s="15"/>
      <c r="R1959" s="15"/>
      <c r="S1959" s="19"/>
      <c r="T1959" s="15"/>
      <c r="U1959" s="17"/>
      <c r="V1959" s="15" t="s">
        <v>12546</v>
      </c>
      <c r="W1959" s="15"/>
      <c r="X1959" s="15"/>
      <c r="Y1959" s="15"/>
      <c r="AB1959" s="20"/>
      <c r="AC1959" s="21" t="s">
        <v>12547</v>
      </c>
      <c r="AD1959" s="21" t="s">
        <v>12548</v>
      </c>
      <c r="AE1959" s="15"/>
      <c r="AF1959" s="15"/>
      <c r="AG1959" s="22">
        <f t="shared" si="280"/>
        <v>0.35483870967741937</v>
      </c>
      <c r="AH1959" s="15"/>
      <c r="AI1959" s="17"/>
      <c r="AJ1959" s="17"/>
      <c r="AK1959" s="17" t="e">
        <f>VLOOKUP(A1959,'[1]Deals (Exits)'!B:B,1,FALSE)</f>
        <v>#N/A</v>
      </c>
      <c r="AL1959" s="23"/>
      <c r="AM1959" s="17"/>
      <c r="AN1959" s="17"/>
      <c r="AO1959" s="17"/>
      <c r="AP1959" s="17"/>
      <c r="AQ1959" s="18"/>
      <c r="AR1959" s="18"/>
      <c r="AS1959" s="17"/>
      <c r="AT1959" s="17"/>
      <c r="AU1959" s="18"/>
      <c r="AV1959" s="17"/>
      <c r="AW1959" s="17"/>
      <c r="AX1959" s="17"/>
      <c r="AY1959" s="17"/>
      <c r="AZ1959" s="17"/>
      <c r="BA1959" s="17"/>
      <c r="BB1959" s="17"/>
      <c r="BC1959" s="17"/>
      <c r="BD1959" s="17"/>
      <c r="BE1959" s="17"/>
      <c r="BF1959" s="17"/>
      <c r="BG1959" s="17"/>
      <c r="BH1959" s="17"/>
      <c r="BI1959" s="17"/>
      <c r="BJ1959" s="17"/>
      <c r="BK1959" s="17"/>
      <c r="BL1959" s="17"/>
      <c r="BM1959" s="17"/>
      <c r="BN1959" s="15"/>
      <c r="BO1959" s="15"/>
      <c r="BP1959" s="22"/>
      <c r="BQ1959" s="15"/>
      <c r="BR1959" s="15"/>
      <c r="BS1959" s="15"/>
      <c r="BT1959" s="15"/>
      <c r="BU1959" s="15"/>
      <c r="BV1959" s="15"/>
      <c r="BW1959" s="15"/>
      <c r="BX1959" s="15"/>
      <c r="BY1959" s="15"/>
      <c r="BZ1959" s="15"/>
      <c r="CA1959" s="15"/>
      <c r="CB1959" s="15"/>
      <c r="CC1959" s="15"/>
      <c r="CD1959" s="15"/>
      <c r="CE1959" s="15"/>
      <c r="CF1959" s="15"/>
      <c r="CG1959" s="15"/>
      <c r="CH1959" s="15"/>
      <c r="CI1959" s="15"/>
      <c r="CJ1959" s="15"/>
    </row>
    <row r="1960" spans="1:88" ht="12.75">
      <c r="A1960" s="25" t="s">
        <v>12549</v>
      </c>
      <c r="B1960" s="15" t="s">
        <v>12550</v>
      </c>
      <c r="C1960" s="15" t="s">
        <v>58</v>
      </c>
      <c r="D1960" s="16">
        <v>2011</v>
      </c>
      <c r="E1960" s="15" t="s">
        <v>272</v>
      </c>
      <c r="F1960" s="26"/>
      <c r="G1960" s="26" t="s">
        <v>273</v>
      </c>
      <c r="H1960" s="26" t="s">
        <v>273</v>
      </c>
      <c r="I1960" s="15" t="s">
        <v>273</v>
      </c>
      <c r="J1960" s="26"/>
      <c r="K1960" s="17">
        <f t="shared" si="281"/>
        <v>0</v>
      </c>
      <c r="L1960" s="15"/>
      <c r="M1960" s="15"/>
      <c r="N1960" s="15"/>
      <c r="O1960" s="15"/>
      <c r="P1960" s="15"/>
      <c r="Q1960" s="15"/>
      <c r="R1960" s="15"/>
      <c r="S1960" s="19"/>
      <c r="T1960" s="15"/>
      <c r="U1960" s="17"/>
      <c r="V1960" s="15" t="s">
        <v>12551</v>
      </c>
      <c r="W1960" s="15"/>
      <c r="X1960" s="15"/>
      <c r="Y1960" s="15"/>
      <c r="AB1960" s="20"/>
      <c r="AC1960" s="21" t="s">
        <v>12552</v>
      </c>
      <c r="AD1960" s="21" t="s">
        <v>12553</v>
      </c>
      <c r="AE1960" s="21" t="s">
        <v>12554</v>
      </c>
      <c r="AF1960" s="21" t="s">
        <v>12555</v>
      </c>
      <c r="AG1960" s="22">
        <f t="shared" si="280"/>
        <v>0.41935483870967744</v>
      </c>
      <c r="AH1960" s="15"/>
      <c r="AI1960" s="17"/>
      <c r="AJ1960" s="17"/>
      <c r="AK1960" s="17" t="e">
        <f>VLOOKUP(A1960,'[1]Deals (Exits)'!B:B,1,FALSE)</f>
        <v>#N/A</v>
      </c>
      <c r="AL1960" s="23"/>
      <c r="AM1960" s="17"/>
      <c r="AN1960" s="17"/>
      <c r="AO1960" s="17"/>
      <c r="AP1960" s="17"/>
      <c r="AQ1960" s="18"/>
      <c r="AR1960" s="18"/>
      <c r="AS1960" s="17"/>
      <c r="AT1960" s="17"/>
      <c r="AU1960" s="18"/>
      <c r="AV1960" s="17"/>
      <c r="AW1960" s="17"/>
      <c r="AX1960" s="17"/>
      <c r="AY1960" s="17"/>
      <c r="AZ1960" s="17"/>
      <c r="BA1960" s="17"/>
      <c r="BB1960" s="17"/>
      <c r="BC1960" s="17"/>
      <c r="BD1960" s="17"/>
      <c r="BE1960" s="17"/>
      <c r="BF1960" s="17"/>
      <c r="BG1960" s="17"/>
      <c r="BH1960" s="17"/>
      <c r="BI1960" s="17"/>
      <c r="BJ1960" s="17"/>
      <c r="BK1960" s="17"/>
      <c r="BL1960" s="17"/>
      <c r="BM1960" s="17"/>
      <c r="BN1960" s="15"/>
      <c r="BO1960" s="15"/>
      <c r="BP1960" s="22"/>
      <c r="BQ1960" s="15"/>
      <c r="BR1960" s="15"/>
      <c r="BS1960" s="15"/>
      <c r="BT1960" s="15"/>
      <c r="BU1960" s="15"/>
      <c r="BV1960" s="15"/>
      <c r="BW1960" s="15"/>
      <c r="BX1960" s="15"/>
      <c r="BY1960" s="15"/>
      <c r="BZ1960" s="15"/>
      <c r="CA1960" s="15"/>
      <c r="CB1960" s="15"/>
      <c r="CC1960" s="15"/>
      <c r="CD1960" s="15"/>
      <c r="CE1960" s="15"/>
      <c r="CF1960" s="15"/>
      <c r="CG1960" s="15"/>
      <c r="CH1960" s="15"/>
      <c r="CI1960" s="15"/>
      <c r="CJ1960" s="15"/>
    </row>
    <row r="1961" spans="1:88" ht="12.75">
      <c r="A1961" s="25" t="s">
        <v>12556</v>
      </c>
      <c r="B1961" s="15" t="s">
        <v>12557</v>
      </c>
      <c r="C1961" s="15" t="s">
        <v>58</v>
      </c>
      <c r="D1961" s="16">
        <v>2014</v>
      </c>
      <c r="E1961" s="15" t="s">
        <v>272</v>
      </c>
      <c r="F1961" s="26"/>
      <c r="G1961" s="26" t="s">
        <v>273</v>
      </c>
      <c r="H1961" s="26" t="s">
        <v>273</v>
      </c>
      <c r="I1961" s="15" t="s">
        <v>273</v>
      </c>
      <c r="J1961" s="26"/>
      <c r="K1961" s="17">
        <f t="shared" si="281"/>
        <v>0</v>
      </c>
      <c r="L1961" s="15"/>
      <c r="M1961" s="15"/>
      <c r="N1961" s="15"/>
      <c r="O1961" s="15"/>
      <c r="P1961" s="15"/>
      <c r="Q1961" s="15"/>
      <c r="R1961" s="15"/>
      <c r="S1961" s="19"/>
      <c r="T1961" s="15"/>
      <c r="U1961" s="17"/>
      <c r="V1961" s="15" t="s">
        <v>12558</v>
      </c>
      <c r="W1961" s="15"/>
      <c r="X1961" s="15"/>
      <c r="Y1961" s="15"/>
      <c r="AB1961" s="20"/>
      <c r="AC1961" s="21" t="s">
        <v>12559</v>
      </c>
      <c r="AD1961" s="21" t="s">
        <v>12560</v>
      </c>
      <c r="AE1961" s="21" t="s">
        <v>12561</v>
      </c>
      <c r="AF1961" s="21" t="s">
        <v>12562</v>
      </c>
      <c r="AG1961" s="22">
        <f t="shared" si="280"/>
        <v>0.41935483870967744</v>
      </c>
      <c r="AH1961" s="15"/>
      <c r="AI1961" s="17"/>
      <c r="AJ1961" s="17"/>
      <c r="AK1961" s="17" t="e">
        <f>VLOOKUP(A1961,'[1]Deals (Exits)'!B:B,1,FALSE)</f>
        <v>#N/A</v>
      </c>
      <c r="AL1961" s="23"/>
      <c r="AM1961" s="17"/>
      <c r="AN1961" s="17"/>
      <c r="AO1961" s="17"/>
      <c r="AP1961" s="17"/>
      <c r="AQ1961" s="18"/>
      <c r="AR1961" s="18"/>
      <c r="AS1961" s="17"/>
      <c r="AT1961" s="17"/>
      <c r="AU1961" s="18"/>
      <c r="AV1961" s="17"/>
      <c r="AW1961" s="17"/>
      <c r="AX1961" s="17"/>
      <c r="AY1961" s="17"/>
      <c r="AZ1961" s="17"/>
      <c r="BA1961" s="17"/>
      <c r="BB1961" s="17"/>
      <c r="BC1961" s="17"/>
      <c r="BD1961" s="17"/>
      <c r="BE1961" s="17"/>
      <c r="BF1961" s="17"/>
      <c r="BG1961" s="17"/>
      <c r="BH1961" s="17"/>
      <c r="BI1961" s="17"/>
      <c r="BJ1961" s="17"/>
      <c r="BK1961" s="17"/>
      <c r="BL1961" s="17"/>
      <c r="BM1961" s="17"/>
      <c r="BN1961" s="15"/>
      <c r="BO1961" s="15"/>
      <c r="BP1961" s="22"/>
      <c r="BQ1961" s="15"/>
      <c r="BR1961" s="15"/>
      <c r="BS1961" s="15"/>
      <c r="BT1961" s="15"/>
      <c r="BU1961" s="15"/>
      <c r="BV1961" s="15"/>
      <c r="BW1961" s="15"/>
      <c r="BX1961" s="15"/>
      <c r="BY1961" s="15"/>
      <c r="BZ1961" s="15"/>
      <c r="CA1961" s="15"/>
      <c r="CB1961" s="15"/>
      <c r="CC1961" s="15"/>
      <c r="CD1961" s="15"/>
      <c r="CE1961" s="15"/>
      <c r="CF1961" s="15"/>
      <c r="CG1961" s="15"/>
      <c r="CH1961" s="15"/>
      <c r="CI1961" s="15"/>
      <c r="CJ1961" s="15"/>
    </row>
    <row r="1962" spans="1:88" ht="12.75">
      <c r="A1962" s="25" t="s">
        <v>12563</v>
      </c>
      <c r="B1962" s="15" t="s">
        <v>12564</v>
      </c>
      <c r="C1962" s="15" t="s">
        <v>58</v>
      </c>
      <c r="D1962" s="16">
        <v>2014</v>
      </c>
      <c r="E1962" s="15" t="s">
        <v>272</v>
      </c>
      <c r="F1962" s="26"/>
      <c r="G1962" s="26" t="s">
        <v>273</v>
      </c>
      <c r="H1962" s="26" t="s">
        <v>273</v>
      </c>
      <c r="I1962" s="15" t="s">
        <v>273</v>
      </c>
      <c r="J1962" s="26"/>
      <c r="K1962" s="17">
        <f t="shared" si="281"/>
        <v>0</v>
      </c>
      <c r="L1962" s="15"/>
      <c r="M1962" s="15"/>
      <c r="N1962" s="15"/>
      <c r="O1962" s="15"/>
      <c r="P1962" s="15"/>
      <c r="Q1962" s="15"/>
      <c r="R1962" s="15"/>
      <c r="S1962" s="19"/>
      <c r="T1962" s="15"/>
      <c r="U1962" s="17"/>
      <c r="V1962" s="15" t="s">
        <v>12565</v>
      </c>
      <c r="W1962" s="15"/>
      <c r="X1962" s="15"/>
      <c r="Y1962" s="15"/>
      <c r="AB1962" s="20"/>
      <c r="AC1962" s="21" t="s">
        <v>12566</v>
      </c>
      <c r="AD1962" s="21" t="s">
        <v>12567</v>
      </c>
      <c r="AE1962" s="21" t="s">
        <v>12568</v>
      </c>
      <c r="AF1962" s="21" t="s">
        <v>12569</v>
      </c>
      <c r="AG1962" s="22">
        <f t="shared" si="280"/>
        <v>0.41935483870967744</v>
      </c>
      <c r="AH1962" s="15"/>
      <c r="AI1962" s="17"/>
      <c r="AJ1962" s="17"/>
      <c r="AK1962" s="17" t="e">
        <f>VLOOKUP(A1962,'[1]Deals (Exits)'!B:B,1,FALSE)</f>
        <v>#N/A</v>
      </c>
      <c r="AL1962" s="23"/>
      <c r="AM1962" s="17"/>
      <c r="AN1962" s="17"/>
      <c r="AO1962" s="17"/>
      <c r="AP1962" s="17"/>
      <c r="AQ1962" s="18"/>
      <c r="AR1962" s="18"/>
      <c r="AS1962" s="17"/>
      <c r="AT1962" s="17"/>
      <c r="AU1962" s="18"/>
      <c r="AV1962" s="17"/>
      <c r="AW1962" s="17"/>
      <c r="AX1962" s="17"/>
      <c r="AY1962" s="17"/>
      <c r="AZ1962" s="17"/>
      <c r="BA1962" s="17"/>
      <c r="BB1962" s="17"/>
      <c r="BC1962" s="17"/>
      <c r="BD1962" s="17"/>
      <c r="BE1962" s="17"/>
      <c r="BF1962" s="17"/>
      <c r="BG1962" s="17"/>
      <c r="BH1962" s="17"/>
      <c r="BI1962" s="17"/>
      <c r="BJ1962" s="17"/>
      <c r="BK1962" s="17"/>
      <c r="BL1962" s="17"/>
      <c r="BM1962" s="17"/>
      <c r="BN1962" s="15"/>
      <c r="BO1962" s="15"/>
      <c r="BP1962" s="22"/>
      <c r="BQ1962" s="15"/>
      <c r="BR1962" s="15"/>
      <c r="BS1962" s="15"/>
      <c r="BT1962" s="15"/>
      <c r="BU1962" s="15"/>
      <c r="BV1962" s="15"/>
      <c r="BW1962" s="15"/>
      <c r="BX1962" s="15"/>
      <c r="BY1962" s="15"/>
      <c r="BZ1962" s="15"/>
      <c r="CA1962" s="15"/>
      <c r="CB1962" s="15"/>
      <c r="CC1962" s="15"/>
      <c r="CD1962" s="15"/>
      <c r="CE1962" s="15"/>
      <c r="CF1962" s="15"/>
      <c r="CG1962" s="15"/>
      <c r="CH1962" s="15"/>
      <c r="CI1962" s="15"/>
      <c r="CJ1962" s="15"/>
    </row>
    <row r="1963" spans="1:88" ht="12.75">
      <c r="A1963" s="25" t="s">
        <v>12570</v>
      </c>
      <c r="B1963" s="15" t="s">
        <v>12571</v>
      </c>
      <c r="C1963" s="15" t="s">
        <v>58</v>
      </c>
      <c r="D1963" s="16">
        <v>2010</v>
      </c>
      <c r="E1963" s="15" t="s">
        <v>272</v>
      </c>
      <c r="F1963" s="26"/>
      <c r="G1963" s="26" t="s">
        <v>273</v>
      </c>
      <c r="H1963" s="26" t="s">
        <v>273</v>
      </c>
      <c r="I1963" s="15" t="s">
        <v>273</v>
      </c>
      <c r="J1963" s="26"/>
      <c r="K1963" s="17">
        <f t="shared" si="281"/>
        <v>0</v>
      </c>
      <c r="L1963" s="15"/>
      <c r="M1963" s="15"/>
      <c r="N1963" s="15"/>
      <c r="O1963" s="15"/>
      <c r="P1963" s="15"/>
      <c r="Q1963" s="15"/>
      <c r="R1963" s="15"/>
      <c r="S1963" s="19"/>
      <c r="T1963" s="15"/>
      <c r="U1963" s="17"/>
      <c r="V1963" s="15" t="s">
        <v>12572</v>
      </c>
      <c r="W1963" s="15"/>
      <c r="X1963" s="15"/>
      <c r="Y1963" s="15"/>
      <c r="AB1963" s="20"/>
      <c r="AC1963" s="21" t="s">
        <v>12573</v>
      </c>
      <c r="AD1963" s="21" t="s">
        <v>12574</v>
      </c>
      <c r="AE1963" s="21" t="s">
        <v>12575</v>
      </c>
      <c r="AF1963" s="21" t="s">
        <v>12576</v>
      </c>
      <c r="AG1963" s="22">
        <f t="shared" si="280"/>
        <v>0.41935483870967744</v>
      </c>
      <c r="AH1963" s="15"/>
      <c r="AI1963" s="17"/>
      <c r="AJ1963" s="17"/>
      <c r="AK1963" s="17" t="e">
        <f>VLOOKUP(A1963,'[1]Deals (Exits)'!B:B,1,FALSE)</f>
        <v>#N/A</v>
      </c>
      <c r="AL1963" s="23"/>
      <c r="AM1963" s="17"/>
      <c r="AN1963" s="17"/>
      <c r="AO1963" s="17"/>
      <c r="AP1963" s="17"/>
      <c r="AQ1963" s="18"/>
      <c r="AR1963" s="18"/>
      <c r="AS1963" s="17"/>
      <c r="AT1963" s="17"/>
      <c r="AU1963" s="18"/>
      <c r="AV1963" s="17"/>
      <c r="AW1963" s="17"/>
      <c r="AX1963" s="17"/>
      <c r="AY1963" s="17"/>
      <c r="AZ1963" s="17"/>
      <c r="BA1963" s="17"/>
      <c r="BB1963" s="17"/>
      <c r="BC1963" s="17"/>
      <c r="BD1963" s="17"/>
      <c r="BE1963" s="17"/>
      <c r="BF1963" s="17"/>
      <c r="BG1963" s="17"/>
      <c r="BH1963" s="17"/>
      <c r="BI1963" s="17"/>
      <c r="BJ1963" s="17"/>
      <c r="BK1963" s="17"/>
      <c r="BL1963" s="17"/>
      <c r="BM1963" s="17"/>
      <c r="BN1963" s="15"/>
      <c r="BO1963" s="15"/>
      <c r="BP1963" s="22"/>
      <c r="BQ1963" s="15"/>
      <c r="BR1963" s="15"/>
      <c r="BS1963" s="15"/>
      <c r="BT1963" s="15"/>
      <c r="BU1963" s="15"/>
      <c r="BV1963" s="15"/>
      <c r="BW1963" s="15"/>
      <c r="BX1963" s="15"/>
      <c r="BY1963" s="15"/>
      <c r="BZ1963" s="15"/>
      <c r="CA1963" s="15"/>
      <c r="CB1963" s="15"/>
      <c r="CC1963" s="15"/>
      <c r="CD1963" s="15"/>
      <c r="CE1963" s="15"/>
      <c r="CF1963" s="15"/>
      <c r="CG1963" s="15"/>
      <c r="CH1963" s="15"/>
      <c r="CI1963" s="15"/>
      <c r="CJ1963" s="15"/>
    </row>
    <row r="1964" spans="1:88" ht="12.75">
      <c r="A1964" s="25" t="s">
        <v>12577</v>
      </c>
      <c r="B1964" s="15" t="s">
        <v>12578</v>
      </c>
      <c r="C1964" s="15" t="s">
        <v>58</v>
      </c>
      <c r="D1964" s="16">
        <v>2017</v>
      </c>
      <c r="E1964" s="15" t="s">
        <v>272</v>
      </c>
      <c r="F1964" s="26"/>
      <c r="G1964" s="26" t="s">
        <v>273</v>
      </c>
      <c r="H1964" s="26" t="s">
        <v>273</v>
      </c>
      <c r="I1964" s="15" t="s">
        <v>273</v>
      </c>
      <c r="J1964" s="26"/>
      <c r="K1964" s="17">
        <f t="shared" si="281"/>
        <v>0</v>
      </c>
      <c r="L1964" s="15"/>
      <c r="M1964" s="15"/>
      <c r="N1964" s="15"/>
      <c r="O1964" s="15"/>
      <c r="P1964" s="15"/>
      <c r="Q1964" s="15"/>
      <c r="R1964" s="15"/>
      <c r="S1964" s="19"/>
      <c r="T1964" s="15"/>
      <c r="U1964" s="17"/>
      <c r="V1964" s="15"/>
      <c r="W1964" s="15"/>
      <c r="X1964" s="15"/>
      <c r="Y1964" s="15"/>
      <c r="AB1964" s="20"/>
      <c r="AC1964" s="21" t="s">
        <v>12579</v>
      </c>
      <c r="AD1964" s="21" t="s">
        <v>12580</v>
      </c>
      <c r="AE1964" s="21" t="s">
        <v>12581</v>
      </c>
      <c r="AF1964" s="21" t="s">
        <v>12582</v>
      </c>
      <c r="AG1964" s="22">
        <f t="shared" si="280"/>
        <v>0.38709677419354838</v>
      </c>
      <c r="AH1964" s="15"/>
      <c r="AI1964" s="17"/>
      <c r="AJ1964" s="17"/>
      <c r="AK1964" s="17" t="e">
        <f>VLOOKUP(A1964,'[1]Deals (Exits)'!B:B,1,FALSE)</f>
        <v>#N/A</v>
      </c>
      <c r="AL1964" s="23"/>
      <c r="AM1964" s="17"/>
      <c r="AN1964" s="17"/>
      <c r="AO1964" s="17"/>
      <c r="AP1964" s="17"/>
      <c r="AQ1964" s="18"/>
      <c r="AR1964" s="18"/>
      <c r="AS1964" s="17"/>
      <c r="AT1964" s="17"/>
      <c r="AU1964" s="18"/>
      <c r="AV1964" s="17"/>
      <c r="AW1964" s="17"/>
      <c r="AX1964" s="17"/>
      <c r="AY1964" s="17"/>
      <c r="AZ1964" s="17"/>
      <c r="BA1964" s="17"/>
      <c r="BB1964" s="17"/>
      <c r="BC1964" s="17"/>
      <c r="BD1964" s="17"/>
      <c r="BE1964" s="17"/>
      <c r="BF1964" s="17"/>
      <c r="BG1964" s="17"/>
      <c r="BH1964" s="17"/>
      <c r="BI1964" s="17"/>
      <c r="BJ1964" s="17"/>
      <c r="BK1964" s="17"/>
      <c r="BL1964" s="17"/>
      <c r="BM1964" s="17"/>
      <c r="BN1964" s="15"/>
      <c r="BO1964" s="15"/>
      <c r="BP1964" s="22"/>
      <c r="BQ1964" s="15"/>
      <c r="BR1964" s="15"/>
      <c r="BS1964" s="15"/>
      <c r="BT1964" s="15"/>
      <c r="BU1964" s="15"/>
      <c r="BV1964" s="15"/>
      <c r="BW1964" s="15"/>
      <c r="BX1964" s="15"/>
      <c r="BY1964" s="15"/>
      <c r="BZ1964" s="15"/>
      <c r="CA1964" s="15"/>
      <c r="CB1964" s="15"/>
      <c r="CC1964" s="15"/>
      <c r="CD1964" s="15"/>
      <c r="CE1964" s="15"/>
      <c r="CF1964" s="15"/>
      <c r="CG1964" s="15"/>
      <c r="CH1964" s="15"/>
      <c r="CI1964" s="15"/>
      <c r="CJ1964" s="15"/>
    </row>
    <row r="1965" spans="1:88" ht="12.75">
      <c r="A1965" s="74" t="s">
        <v>12583</v>
      </c>
      <c r="B1965" s="15" t="s">
        <v>12584</v>
      </c>
      <c r="C1965" s="15" t="s">
        <v>58</v>
      </c>
      <c r="D1965" s="16">
        <v>2013</v>
      </c>
      <c r="E1965" s="15" t="s">
        <v>272</v>
      </c>
      <c r="F1965" s="26"/>
      <c r="G1965" s="26" t="s">
        <v>273</v>
      </c>
      <c r="H1965" s="26" t="s">
        <v>273</v>
      </c>
      <c r="I1965" s="15" t="s">
        <v>273</v>
      </c>
      <c r="J1965" s="26"/>
      <c r="K1965" s="17">
        <f t="shared" si="281"/>
        <v>0</v>
      </c>
      <c r="L1965" s="15"/>
      <c r="M1965" s="15"/>
      <c r="N1965" s="15"/>
      <c r="O1965" s="15"/>
      <c r="P1965" s="15"/>
      <c r="Q1965" s="15"/>
      <c r="R1965" s="15"/>
      <c r="S1965" s="19"/>
      <c r="T1965" s="15"/>
      <c r="U1965" s="17"/>
      <c r="V1965" s="15"/>
      <c r="W1965" s="15"/>
      <c r="X1965" s="15"/>
      <c r="Y1965" s="15"/>
      <c r="AB1965" s="20"/>
      <c r="AC1965" s="21" t="s">
        <v>12585</v>
      </c>
      <c r="AD1965" s="21" t="s">
        <v>12586</v>
      </c>
      <c r="AE1965" s="21" t="s">
        <v>12587</v>
      </c>
      <c r="AF1965" s="21" t="s">
        <v>12588</v>
      </c>
      <c r="AG1965" s="22">
        <f t="shared" si="280"/>
        <v>0.38709677419354838</v>
      </c>
      <c r="AH1965" s="15"/>
      <c r="AI1965" s="17"/>
      <c r="AJ1965" s="17"/>
      <c r="AK1965" s="17" t="e">
        <f>VLOOKUP(A1965,'[1]Deals (Exits)'!B:B,1,FALSE)</f>
        <v>#N/A</v>
      </c>
      <c r="AL1965" s="23"/>
      <c r="AM1965" s="17"/>
      <c r="AN1965" s="17"/>
      <c r="AO1965" s="17"/>
      <c r="AP1965" s="17"/>
      <c r="AQ1965" s="18"/>
      <c r="AR1965" s="18"/>
      <c r="AS1965" s="17"/>
      <c r="AT1965" s="17"/>
      <c r="AU1965" s="18"/>
      <c r="AV1965" s="17"/>
      <c r="AW1965" s="17"/>
      <c r="AX1965" s="17"/>
      <c r="AY1965" s="17"/>
      <c r="AZ1965" s="17"/>
      <c r="BA1965" s="17"/>
      <c r="BB1965" s="17"/>
      <c r="BC1965" s="17"/>
      <c r="BD1965" s="17"/>
      <c r="BE1965" s="17"/>
      <c r="BF1965" s="17"/>
      <c r="BG1965" s="17"/>
      <c r="BH1965" s="17"/>
      <c r="BI1965" s="17"/>
      <c r="BJ1965" s="17"/>
      <c r="BK1965" s="17"/>
      <c r="BL1965" s="17"/>
      <c r="BM1965" s="17"/>
      <c r="BN1965" s="15"/>
      <c r="BO1965" s="15"/>
      <c r="BP1965" s="22"/>
      <c r="BQ1965" s="15"/>
      <c r="BR1965" s="15"/>
      <c r="BS1965" s="15"/>
      <c r="BT1965" s="15"/>
      <c r="BU1965" s="15"/>
      <c r="BV1965" s="15"/>
      <c r="BW1965" s="15"/>
      <c r="BX1965" s="15"/>
      <c r="BY1965" s="15"/>
      <c r="BZ1965" s="15"/>
      <c r="CA1965" s="15"/>
      <c r="CB1965" s="15"/>
      <c r="CC1965" s="15"/>
      <c r="CD1965" s="15"/>
      <c r="CE1965" s="15"/>
      <c r="CF1965" s="15"/>
      <c r="CG1965" s="15"/>
      <c r="CH1965" s="15"/>
      <c r="CI1965" s="15"/>
      <c r="CJ1965" s="15"/>
    </row>
    <row r="1966" spans="1:88" ht="12.75">
      <c r="A1966" s="74" t="s">
        <v>12589</v>
      </c>
      <c r="B1966" s="15" t="s">
        <v>12590</v>
      </c>
      <c r="C1966" s="15" t="s">
        <v>58</v>
      </c>
      <c r="D1966" s="16">
        <v>2016</v>
      </c>
      <c r="E1966" s="15" t="s">
        <v>272</v>
      </c>
      <c r="F1966" s="26"/>
      <c r="G1966" s="26" t="s">
        <v>273</v>
      </c>
      <c r="H1966" s="26" t="s">
        <v>273</v>
      </c>
      <c r="I1966" s="15" t="s">
        <v>273</v>
      </c>
      <c r="J1966" s="26"/>
      <c r="K1966" s="17">
        <f t="shared" si="281"/>
        <v>0</v>
      </c>
      <c r="L1966" s="15"/>
      <c r="M1966" s="15"/>
      <c r="N1966" s="15"/>
      <c r="O1966" s="15"/>
      <c r="P1966" s="15"/>
      <c r="Q1966" s="15"/>
      <c r="R1966" s="15"/>
      <c r="S1966" s="19"/>
      <c r="T1966" s="15"/>
      <c r="U1966" s="17"/>
      <c r="V1966" s="15" t="s">
        <v>12591</v>
      </c>
      <c r="W1966" s="15"/>
      <c r="X1966" s="15"/>
      <c r="Y1966" s="15"/>
      <c r="AB1966" s="20"/>
      <c r="AC1966" s="21" t="s">
        <v>12592</v>
      </c>
      <c r="AD1966" s="21" t="s">
        <v>12593</v>
      </c>
      <c r="AE1966" s="21" t="s">
        <v>12594</v>
      </c>
      <c r="AF1966" s="21" t="s">
        <v>12595</v>
      </c>
      <c r="AG1966" s="22">
        <f t="shared" si="280"/>
        <v>0.41935483870967744</v>
      </c>
      <c r="AH1966" s="15"/>
      <c r="AI1966" s="17"/>
      <c r="AJ1966" s="17"/>
      <c r="AK1966" s="17" t="e">
        <f>VLOOKUP(A1966,'[1]Deals (Exits)'!B:B,1,FALSE)</f>
        <v>#N/A</v>
      </c>
      <c r="AL1966" s="23"/>
      <c r="AM1966" s="17"/>
      <c r="AN1966" s="17"/>
      <c r="AO1966" s="17"/>
      <c r="AP1966" s="17"/>
      <c r="AQ1966" s="18"/>
      <c r="AR1966" s="18"/>
      <c r="AS1966" s="17"/>
      <c r="AT1966" s="17"/>
      <c r="AU1966" s="18"/>
      <c r="AV1966" s="17"/>
      <c r="AW1966" s="17"/>
      <c r="AX1966" s="17"/>
      <c r="AY1966" s="17"/>
      <c r="AZ1966" s="17"/>
      <c r="BA1966" s="17"/>
      <c r="BB1966" s="17"/>
      <c r="BC1966" s="17"/>
      <c r="BD1966" s="17"/>
      <c r="BE1966" s="17"/>
      <c r="BF1966" s="17"/>
      <c r="BG1966" s="17"/>
      <c r="BH1966" s="17"/>
      <c r="BI1966" s="17"/>
      <c r="BJ1966" s="17"/>
      <c r="BK1966" s="17"/>
      <c r="BL1966" s="17"/>
      <c r="BM1966" s="17"/>
      <c r="BN1966" s="15"/>
      <c r="BO1966" s="15"/>
      <c r="BP1966" s="22"/>
      <c r="BQ1966" s="15"/>
      <c r="BR1966" s="15"/>
      <c r="BS1966" s="15"/>
      <c r="BT1966" s="15"/>
      <c r="BU1966" s="15"/>
      <c r="BV1966" s="15"/>
      <c r="BW1966" s="15"/>
      <c r="BX1966" s="15"/>
      <c r="BY1966" s="15"/>
      <c r="BZ1966" s="15"/>
      <c r="CA1966" s="15"/>
      <c r="CB1966" s="15"/>
      <c r="CC1966" s="15"/>
      <c r="CD1966" s="15"/>
      <c r="CE1966" s="15"/>
      <c r="CF1966" s="15"/>
      <c r="CG1966" s="15"/>
      <c r="CH1966" s="15"/>
      <c r="CI1966" s="15"/>
      <c r="CJ1966" s="15"/>
    </row>
    <row r="1967" spans="1:88" ht="12.75">
      <c r="A1967" s="25" t="s">
        <v>12596</v>
      </c>
      <c r="B1967" s="15" t="s">
        <v>12597</v>
      </c>
      <c r="C1967" s="15" t="s">
        <v>58</v>
      </c>
      <c r="D1967" s="16">
        <v>2013</v>
      </c>
      <c r="E1967" s="15" t="s">
        <v>272</v>
      </c>
      <c r="F1967" s="26"/>
      <c r="G1967" s="26" t="s">
        <v>273</v>
      </c>
      <c r="H1967" s="26" t="s">
        <v>273</v>
      </c>
      <c r="I1967" s="15" t="s">
        <v>273</v>
      </c>
      <c r="J1967" s="26"/>
      <c r="K1967" s="17">
        <f t="shared" si="281"/>
        <v>0</v>
      </c>
      <c r="L1967" s="15"/>
      <c r="M1967" s="15"/>
      <c r="N1967" s="15"/>
      <c r="O1967" s="15"/>
      <c r="P1967" s="15"/>
      <c r="Q1967" s="15"/>
      <c r="R1967" s="15"/>
      <c r="S1967" s="19"/>
      <c r="T1967" s="15"/>
      <c r="U1967" s="17"/>
      <c r="V1967" s="15" t="s">
        <v>12598</v>
      </c>
      <c r="W1967" s="15"/>
      <c r="X1967" s="15"/>
      <c r="Y1967" s="15"/>
      <c r="AB1967" s="20"/>
      <c r="AC1967" s="21" t="s">
        <v>12599</v>
      </c>
      <c r="AD1967" s="21" t="s">
        <v>12600</v>
      </c>
      <c r="AE1967" s="21" t="s">
        <v>12601</v>
      </c>
      <c r="AF1967" s="21" t="s">
        <v>12602</v>
      </c>
      <c r="AG1967" s="22">
        <f t="shared" si="280"/>
        <v>0.41935483870967744</v>
      </c>
      <c r="AH1967" s="15"/>
      <c r="AI1967" s="17"/>
      <c r="AJ1967" s="17"/>
      <c r="AK1967" s="17" t="e">
        <f>VLOOKUP(A1967,'[1]Deals (Exits)'!B:B,1,FALSE)</f>
        <v>#N/A</v>
      </c>
      <c r="AL1967" s="23"/>
      <c r="AM1967" s="17"/>
      <c r="AN1967" s="17"/>
      <c r="AO1967" s="17"/>
      <c r="AP1967" s="17"/>
      <c r="AQ1967" s="18"/>
      <c r="AR1967" s="18"/>
      <c r="AS1967" s="17"/>
      <c r="AT1967" s="17"/>
      <c r="AU1967" s="18"/>
      <c r="AV1967" s="17"/>
      <c r="AW1967" s="17"/>
      <c r="AX1967" s="17"/>
      <c r="AY1967" s="17"/>
      <c r="AZ1967" s="17"/>
      <c r="BA1967" s="17"/>
      <c r="BB1967" s="17"/>
      <c r="BC1967" s="17"/>
      <c r="BD1967" s="17"/>
      <c r="BE1967" s="17"/>
      <c r="BF1967" s="17"/>
      <c r="BG1967" s="17"/>
      <c r="BH1967" s="17"/>
      <c r="BI1967" s="17"/>
      <c r="BJ1967" s="17"/>
      <c r="BK1967" s="17"/>
      <c r="BL1967" s="17"/>
      <c r="BM1967" s="17"/>
      <c r="BN1967" s="15"/>
      <c r="BO1967" s="15"/>
      <c r="BP1967" s="22"/>
      <c r="BQ1967" s="15"/>
      <c r="BR1967" s="15"/>
      <c r="BS1967" s="15"/>
      <c r="BT1967" s="15"/>
      <c r="BU1967" s="15"/>
      <c r="BV1967" s="15"/>
      <c r="BW1967" s="15"/>
      <c r="BX1967" s="15"/>
      <c r="BY1967" s="15"/>
      <c r="BZ1967" s="15"/>
      <c r="CA1967" s="15"/>
      <c r="CB1967" s="15"/>
      <c r="CC1967" s="15"/>
      <c r="CD1967" s="15"/>
      <c r="CE1967" s="15"/>
      <c r="CF1967" s="15"/>
      <c r="CG1967" s="15"/>
      <c r="CH1967" s="15"/>
      <c r="CI1967" s="15"/>
      <c r="CJ1967" s="15"/>
    </row>
    <row r="1968" spans="1:88" ht="12.75">
      <c r="A1968" s="74" t="s">
        <v>12603</v>
      </c>
      <c r="B1968" s="15" t="s">
        <v>12604</v>
      </c>
      <c r="C1968" s="15" t="s">
        <v>58</v>
      </c>
      <c r="D1968" s="16">
        <v>2018</v>
      </c>
      <c r="E1968" s="15" t="s">
        <v>272</v>
      </c>
      <c r="F1968" s="26"/>
      <c r="G1968" s="26" t="s">
        <v>273</v>
      </c>
      <c r="H1968" s="26" t="s">
        <v>273</v>
      </c>
      <c r="I1968" s="15" t="s">
        <v>273</v>
      </c>
      <c r="J1968" s="26"/>
      <c r="K1968" s="17">
        <f t="shared" si="281"/>
        <v>0</v>
      </c>
      <c r="L1968" s="15"/>
      <c r="M1968" s="15"/>
      <c r="N1968" s="15"/>
      <c r="O1968" s="15"/>
      <c r="P1968" s="15"/>
      <c r="Q1968" s="15"/>
      <c r="R1968" s="15"/>
      <c r="S1968" s="19"/>
      <c r="T1968" s="15"/>
      <c r="U1968" s="17"/>
      <c r="V1968" s="15" t="s">
        <v>12605</v>
      </c>
      <c r="W1968" s="15"/>
      <c r="X1968" s="15"/>
      <c r="Y1968" s="15"/>
      <c r="AB1968" s="20"/>
      <c r="AC1968" s="21" t="s">
        <v>12606</v>
      </c>
      <c r="AD1968" s="15"/>
      <c r="AE1968" s="21" t="s">
        <v>12607</v>
      </c>
      <c r="AF1968" s="21" t="s">
        <v>12608</v>
      </c>
      <c r="AG1968" s="22">
        <f t="shared" si="280"/>
        <v>0.38709677419354838</v>
      </c>
      <c r="AH1968" s="15"/>
      <c r="AI1968" s="17"/>
      <c r="AJ1968" s="17"/>
      <c r="AK1968" s="17" t="e">
        <f>VLOOKUP(A1968,'[1]Deals (Exits)'!B:B,1,FALSE)</f>
        <v>#N/A</v>
      </c>
      <c r="AL1968" s="23"/>
      <c r="AM1968" s="17"/>
      <c r="AN1968" s="17"/>
      <c r="AO1968" s="17"/>
      <c r="AP1968" s="17"/>
      <c r="AQ1968" s="18"/>
      <c r="AR1968" s="18"/>
      <c r="AS1968" s="17"/>
      <c r="AT1968" s="17"/>
      <c r="AU1968" s="18"/>
      <c r="AV1968" s="17"/>
      <c r="AW1968" s="17"/>
      <c r="AX1968" s="17"/>
      <c r="AY1968" s="17"/>
      <c r="AZ1968" s="17"/>
      <c r="BA1968" s="17"/>
      <c r="BB1968" s="17"/>
      <c r="BC1968" s="17"/>
      <c r="BD1968" s="17"/>
      <c r="BE1968" s="17"/>
      <c r="BF1968" s="17"/>
      <c r="BG1968" s="17"/>
      <c r="BH1968" s="17"/>
      <c r="BI1968" s="17"/>
      <c r="BJ1968" s="17"/>
      <c r="BK1968" s="17"/>
      <c r="BL1968" s="17"/>
      <c r="BM1968" s="17"/>
      <c r="BN1968" s="15"/>
      <c r="BO1968" s="15"/>
      <c r="BP1968" s="22"/>
      <c r="BQ1968" s="15"/>
      <c r="BR1968" s="15"/>
      <c r="BS1968" s="15"/>
      <c r="BT1968" s="15"/>
      <c r="BU1968" s="15"/>
      <c r="BV1968" s="15"/>
      <c r="BW1968" s="15"/>
      <c r="BX1968" s="15"/>
      <c r="BY1968" s="15"/>
      <c r="BZ1968" s="15"/>
      <c r="CA1968" s="15"/>
      <c r="CB1968" s="15"/>
      <c r="CC1968" s="15"/>
      <c r="CD1968" s="15"/>
      <c r="CE1968" s="15"/>
      <c r="CF1968" s="15"/>
      <c r="CG1968" s="15"/>
      <c r="CH1968" s="15"/>
      <c r="CI1968" s="15"/>
      <c r="CJ1968" s="15"/>
    </row>
    <row r="1969" spans="1:88" ht="12.75">
      <c r="A1969" s="25" t="s">
        <v>12609</v>
      </c>
      <c r="B1969" s="15" t="s">
        <v>12610</v>
      </c>
      <c r="C1969" s="15" t="s">
        <v>58</v>
      </c>
      <c r="D1969" s="16">
        <v>2018</v>
      </c>
      <c r="E1969" s="15" t="s">
        <v>272</v>
      </c>
      <c r="F1969" s="26"/>
      <c r="G1969" s="26" t="s">
        <v>273</v>
      </c>
      <c r="H1969" s="26" t="s">
        <v>273</v>
      </c>
      <c r="I1969" s="15" t="s">
        <v>273</v>
      </c>
      <c r="J1969" s="26"/>
      <c r="K1969" s="17">
        <f t="shared" si="281"/>
        <v>0</v>
      </c>
      <c r="L1969" s="15"/>
      <c r="M1969" s="15"/>
      <c r="N1969" s="15"/>
      <c r="O1969" s="15"/>
      <c r="P1969" s="15"/>
      <c r="Q1969" s="15"/>
      <c r="R1969" s="15"/>
      <c r="S1969" s="19"/>
      <c r="T1969" s="15"/>
      <c r="U1969" s="17"/>
      <c r="V1969" s="15" t="s">
        <v>12611</v>
      </c>
      <c r="W1969" s="15"/>
      <c r="X1969" s="15"/>
      <c r="Y1969" s="15"/>
      <c r="AB1969" s="20"/>
      <c r="AC1969" s="21" t="s">
        <v>12612</v>
      </c>
      <c r="AD1969" s="21" t="s">
        <v>12613</v>
      </c>
      <c r="AE1969" s="21" t="s">
        <v>12614</v>
      </c>
      <c r="AF1969" s="21" t="s">
        <v>12615</v>
      </c>
      <c r="AG1969" s="22">
        <f t="shared" si="280"/>
        <v>0.41935483870967744</v>
      </c>
      <c r="AH1969" s="15"/>
      <c r="AI1969" s="17"/>
      <c r="AJ1969" s="17"/>
      <c r="AK1969" s="17" t="e">
        <f>VLOOKUP(A1969,'[1]Deals (Exits)'!B:B,1,FALSE)</f>
        <v>#N/A</v>
      </c>
      <c r="AL1969" s="23"/>
      <c r="AM1969" s="17"/>
      <c r="AN1969" s="17"/>
      <c r="AO1969" s="17"/>
      <c r="AP1969" s="17"/>
      <c r="AQ1969" s="18"/>
      <c r="AR1969" s="18"/>
      <c r="AS1969" s="17"/>
      <c r="AT1969" s="17"/>
      <c r="AU1969" s="18"/>
      <c r="AV1969" s="17"/>
      <c r="AW1969" s="17"/>
      <c r="AX1969" s="17"/>
      <c r="AY1969" s="17"/>
      <c r="AZ1969" s="17"/>
      <c r="BA1969" s="17"/>
      <c r="BB1969" s="17"/>
      <c r="BC1969" s="17"/>
      <c r="BD1969" s="17"/>
      <c r="BE1969" s="17"/>
      <c r="BF1969" s="17"/>
      <c r="BG1969" s="17"/>
      <c r="BH1969" s="17"/>
      <c r="BI1969" s="17"/>
      <c r="BJ1969" s="17"/>
      <c r="BK1969" s="17"/>
      <c r="BL1969" s="17"/>
      <c r="BM1969" s="17"/>
      <c r="BN1969" s="15"/>
      <c r="BO1969" s="15"/>
      <c r="BP1969" s="22"/>
      <c r="BQ1969" s="15"/>
      <c r="BR1969" s="15"/>
      <c r="BS1969" s="15"/>
      <c r="BT1969" s="15"/>
      <c r="BU1969" s="15"/>
      <c r="BV1969" s="15"/>
      <c r="BW1969" s="15"/>
      <c r="BX1969" s="15"/>
      <c r="BY1969" s="15"/>
      <c r="BZ1969" s="15"/>
      <c r="CA1969" s="15"/>
      <c r="CB1969" s="15"/>
      <c r="CC1969" s="15"/>
      <c r="CD1969" s="15"/>
      <c r="CE1969" s="15"/>
      <c r="CF1969" s="15"/>
      <c r="CG1969" s="15"/>
      <c r="CH1969" s="15"/>
      <c r="CI1969" s="15"/>
      <c r="CJ1969" s="15"/>
    </row>
    <row r="1970" spans="1:88" ht="12.75">
      <c r="A1970" s="25" t="s">
        <v>12616</v>
      </c>
      <c r="B1970" s="15" t="s">
        <v>12617</v>
      </c>
      <c r="C1970" s="15" t="s">
        <v>58</v>
      </c>
      <c r="D1970" s="16">
        <v>2015</v>
      </c>
      <c r="E1970" s="15" t="s">
        <v>272</v>
      </c>
      <c r="F1970" s="26"/>
      <c r="G1970" s="26" t="s">
        <v>273</v>
      </c>
      <c r="H1970" s="26" t="s">
        <v>273</v>
      </c>
      <c r="I1970" s="15" t="s">
        <v>273</v>
      </c>
      <c r="J1970" s="26"/>
      <c r="K1970" s="17">
        <f t="shared" si="281"/>
        <v>0</v>
      </c>
      <c r="L1970" s="15"/>
      <c r="M1970" s="15"/>
      <c r="N1970" s="15"/>
      <c r="O1970" s="15"/>
      <c r="P1970" s="15"/>
      <c r="Q1970" s="15"/>
      <c r="R1970" s="15"/>
      <c r="S1970" s="19"/>
      <c r="T1970" s="15"/>
      <c r="U1970" s="17"/>
      <c r="V1970" s="15" t="s">
        <v>12618</v>
      </c>
      <c r="W1970" s="15"/>
      <c r="X1970" s="15"/>
      <c r="Y1970" s="15"/>
      <c r="AB1970" s="20"/>
      <c r="AC1970" s="21" t="s">
        <v>12619</v>
      </c>
      <c r="AD1970" s="21" t="s">
        <v>12620</v>
      </c>
      <c r="AE1970" s="21" t="s">
        <v>12621</v>
      </c>
      <c r="AF1970" s="21" t="s">
        <v>12622</v>
      </c>
      <c r="AG1970" s="22">
        <f t="shared" si="280"/>
        <v>0.41935483870967744</v>
      </c>
      <c r="AH1970" s="15"/>
      <c r="AI1970" s="17"/>
      <c r="AJ1970" s="17"/>
      <c r="AK1970" s="17" t="e">
        <f>VLOOKUP(A1970,'[1]Deals (Exits)'!B:B,1,FALSE)</f>
        <v>#N/A</v>
      </c>
      <c r="AL1970" s="23"/>
      <c r="AM1970" s="17"/>
      <c r="AN1970" s="17"/>
      <c r="AO1970" s="17"/>
      <c r="AP1970" s="17"/>
      <c r="AQ1970" s="18"/>
      <c r="AR1970" s="18"/>
      <c r="AS1970" s="17"/>
      <c r="AT1970" s="17"/>
      <c r="AU1970" s="18"/>
      <c r="AV1970" s="17"/>
      <c r="AW1970" s="17"/>
      <c r="AX1970" s="17"/>
      <c r="AY1970" s="17"/>
      <c r="AZ1970" s="17"/>
      <c r="BA1970" s="17"/>
      <c r="BB1970" s="17"/>
      <c r="BC1970" s="17"/>
      <c r="BD1970" s="17"/>
      <c r="BE1970" s="17"/>
      <c r="BF1970" s="17"/>
      <c r="BG1970" s="17"/>
      <c r="BH1970" s="17"/>
      <c r="BI1970" s="17"/>
      <c r="BJ1970" s="17"/>
      <c r="BK1970" s="17"/>
      <c r="BL1970" s="17"/>
      <c r="BM1970" s="17"/>
      <c r="BN1970" s="15"/>
      <c r="BO1970" s="15"/>
      <c r="BP1970" s="22"/>
      <c r="BQ1970" s="15"/>
      <c r="BR1970" s="15"/>
      <c r="BS1970" s="15"/>
      <c r="BT1970" s="15"/>
      <c r="BU1970" s="15"/>
      <c r="BV1970" s="15"/>
      <c r="BW1970" s="15"/>
      <c r="BX1970" s="15"/>
      <c r="BY1970" s="15"/>
      <c r="BZ1970" s="15"/>
      <c r="CA1970" s="15"/>
      <c r="CB1970" s="15"/>
      <c r="CC1970" s="15"/>
      <c r="CD1970" s="15"/>
      <c r="CE1970" s="15"/>
      <c r="CF1970" s="15"/>
      <c r="CG1970" s="15"/>
      <c r="CH1970" s="15"/>
      <c r="CI1970" s="15"/>
      <c r="CJ1970" s="15"/>
    </row>
    <row r="1971" spans="1:88" ht="12.75">
      <c r="A1971" s="25" t="s">
        <v>12623</v>
      </c>
      <c r="B1971" s="15" t="s">
        <v>12624</v>
      </c>
      <c r="C1971" s="15" t="s">
        <v>58</v>
      </c>
      <c r="D1971" s="16">
        <v>2013</v>
      </c>
      <c r="E1971" s="15" t="s">
        <v>9964</v>
      </c>
      <c r="F1971" s="26"/>
      <c r="G1971" s="26" t="s">
        <v>273</v>
      </c>
      <c r="H1971" s="26" t="s">
        <v>273</v>
      </c>
      <c r="I1971" s="15" t="s">
        <v>273</v>
      </c>
      <c r="J1971" s="26"/>
      <c r="K1971" s="17">
        <f t="shared" si="281"/>
        <v>0</v>
      </c>
      <c r="L1971" s="15"/>
      <c r="M1971" s="15"/>
      <c r="N1971" s="15"/>
      <c r="O1971" s="15"/>
      <c r="P1971" s="15"/>
      <c r="Q1971" s="15"/>
      <c r="R1971" s="15"/>
      <c r="S1971" s="19"/>
      <c r="T1971" s="15"/>
      <c r="U1971" s="17"/>
      <c r="V1971" s="15"/>
      <c r="W1971" s="15"/>
      <c r="X1971" s="15"/>
      <c r="Y1971" s="15"/>
      <c r="AB1971" s="20"/>
      <c r="AC1971" s="21" t="s">
        <v>12625</v>
      </c>
      <c r="AD1971" s="21" t="s">
        <v>3827</v>
      </c>
      <c r="AE1971" s="21" t="s">
        <v>3828</v>
      </c>
      <c r="AF1971" s="21" t="s">
        <v>3829</v>
      </c>
      <c r="AG1971" s="22">
        <f t="shared" si="280"/>
        <v>0.38709677419354838</v>
      </c>
      <c r="AH1971" s="15"/>
      <c r="AI1971" s="17"/>
      <c r="AJ1971" s="17"/>
      <c r="AK1971" s="17" t="e">
        <f>VLOOKUP(A1971,'[1]Deals (Exits)'!B:B,1,FALSE)</f>
        <v>#N/A</v>
      </c>
      <c r="AL1971" s="23"/>
      <c r="AM1971" s="17"/>
      <c r="AN1971" s="17"/>
      <c r="AO1971" s="17"/>
      <c r="AP1971" s="17"/>
      <c r="AQ1971" s="18"/>
      <c r="AR1971" s="18"/>
      <c r="AS1971" s="17"/>
      <c r="AT1971" s="17"/>
      <c r="AU1971" s="18"/>
      <c r="AV1971" s="17"/>
      <c r="AW1971" s="17"/>
      <c r="AX1971" s="17"/>
      <c r="AY1971" s="17"/>
      <c r="AZ1971" s="17"/>
      <c r="BA1971" s="17"/>
      <c r="BB1971" s="17"/>
      <c r="BC1971" s="17"/>
      <c r="BD1971" s="17"/>
      <c r="BE1971" s="17"/>
      <c r="BF1971" s="17"/>
      <c r="BG1971" s="17"/>
      <c r="BH1971" s="17"/>
      <c r="BI1971" s="17"/>
      <c r="BJ1971" s="17"/>
      <c r="BK1971" s="17"/>
      <c r="BL1971" s="17"/>
      <c r="BM1971" s="17"/>
      <c r="BN1971" s="15"/>
      <c r="BO1971" s="15"/>
      <c r="BP1971" s="22"/>
      <c r="BQ1971" s="15"/>
      <c r="BR1971" s="15"/>
      <c r="BS1971" s="15"/>
      <c r="BT1971" s="15"/>
      <c r="BU1971" s="15"/>
      <c r="BV1971" s="15"/>
      <c r="BW1971" s="15"/>
      <c r="BX1971" s="15"/>
      <c r="BY1971" s="15"/>
      <c r="BZ1971" s="15"/>
      <c r="CA1971" s="15"/>
      <c r="CB1971" s="15"/>
      <c r="CC1971" s="15"/>
      <c r="CD1971" s="15"/>
      <c r="CE1971" s="15"/>
      <c r="CF1971" s="15"/>
      <c r="CG1971" s="15"/>
      <c r="CH1971" s="15"/>
      <c r="CI1971" s="15"/>
      <c r="CJ1971" s="15"/>
    </row>
    <row r="1972" spans="1:88" ht="12.75">
      <c r="A1972" s="25" t="s">
        <v>12626</v>
      </c>
      <c r="B1972" s="15" t="s">
        <v>12627</v>
      </c>
      <c r="C1972" s="15" t="s">
        <v>58</v>
      </c>
      <c r="D1972" s="16">
        <v>2012</v>
      </c>
      <c r="E1972" s="15" t="s">
        <v>272</v>
      </c>
      <c r="F1972" s="26"/>
      <c r="G1972" s="26" t="s">
        <v>273</v>
      </c>
      <c r="H1972" s="26" t="s">
        <v>273</v>
      </c>
      <c r="I1972" s="15" t="s">
        <v>273</v>
      </c>
      <c r="J1972" s="26"/>
      <c r="K1972" s="17">
        <f t="shared" si="281"/>
        <v>0</v>
      </c>
      <c r="L1972" s="15"/>
      <c r="M1972" s="15"/>
      <c r="N1972" s="15"/>
      <c r="O1972" s="15"/>
      <c r="P1972" s="15"/>
      <c r="Q1972" s="15"/>
      <c r="R1972" s="15"/>
      <c r="S1972" s="19"/>
      <c r="T1972" s="15"/>
      <c r="U1972" s="17"/>
      <c r="V1972" s="15" t="s">
        <v>12628</v>
      </c>
      <c r="W1972" s="15"/>
      <c r="X1972" s="15"/>
      <c r="Y1972" s="15"/>
      <c r="AB1972" s="20"/>
      <c r="AC1972" s="21" t="s">
        <v>12629</v>
      </c>
      <c r="AD1972" s="21" t="s">
        <v>12630</v>
      </c>
      <c r="AE1972" s="21" t="s">
        <v>12631</v>
      </c>
      <c r="AF1972" s="21" t="s">
        <v>12632</v>
      </c>
      <c r="AG1972" s="22">
        <f t="shared" si="280"/>
        <v>0.41935483870967744</v>
      </c>
      <c r="AH1972" s="15"/>
      <c r="AI1972" s="17"/>
      <c r="AJ1972" s="17"/>
      <c r="AK1972" s="17" t="e">
        <f>VLOOKUP(A1972,'[1]Deals (Exits)'!B:B,1,FALSE)</f>
        <v>#N/A</v>
      </c>
      <c r="AL1972" s="23"/>
      <c r="AM1972" s="17"/>
      <c r="AN1972" s="17"/>
      <c r="AO1972" s="17"/>
      <c r="AP1972" s="17"/>
      <c r="AQ1972" s="18"/>
      <c r="AR1972" s="18"/>
      <c r="AS1972" s="17"/>
      <c r="AT1972" s="17"/>
      <c r="AU1972" s="18"/>
      <c r="AV1972" s="17"/>
      <c r="AW1972" s="17"/>
      <c r="AX1972" s="17"/>
      <c r="AY1972" s="17"/>
      <c r="AZ1972" s="17"/>
      <c r="BA1972" s="17"/>
      <c r="BB1972" s="17"/>
      <c r="BC1972" s="17"/>
      <c r="BD1972" s="17"/>
      <c r="BE1972" s="17"/>
      <c r="BF1972" s="17"/>
      <c r="BG1972" s="17"/>
      <c r="BH1972" s="17"/>
      <c r="BI1972" s="17"/>
      <c r="BJ1972" s="17"/>
      <c r="BK1972" s="17"/>
      <c r="BL1972" s="17"/>
      <c r="BM1972" s="17"/>
      <c r="BN1972" s="15"/>
      <c r="BO1972" s="15"/>
      <c r="BP1972" s="22"/>
      <c r="BQ1972" s="15"/>
      <c r="BR1972" s="15"/>
      <c r="BS1972" s="15"/>
      <c r="BT1972" s="15"/>
      <c r="BU1972" s="15"/>
      <c r="BV1972" s="15"/>
      <c r="BW1972" s="15"/>
      <c r="BX1972" s="15"/>
      <c r="BY1972" s="15"/>
      <c r="BZ1972" s="15"/>
      <c r="CA1972" s="15"/>
      <c r="CB1972" s="15"/>
      <c r="CC1972" s="15"/>
      <c r="CD1972" s="15"/>
      <c r="CE1972" s="15"/>
      <c r="CF1972" s="15"/>
      <c r="CG1972" s="15"/>
      <c r="CH1972" s="15"/>
      <c r="CI1972" s="15"/>
      <c r="CJ1972" s="15"/>
    </row>
    <row r="1973" spans="1:88" ht="12.75">
      <c r="A1973" s="25" t="s">
        <v>12633</v>
      </c>
      <c r="B1973" s="15" t="s">
        <v>12634</v>
      </c>
      <c r="C1973" s="15" t="s">
        <v>58</v>
      </c>
      <c r="D1973" s="16">
        <v>2013</v>
      </c>
      <c r="E1973" s="15" t="s">
        <v>272</v>
      </c>
      <c r="F1973" s="26"/>
      <c r="G1973" s="26" t="s">
        <v>273</v>
      </c>
      <c r="H1973" s="26" t="s">
        <v>273</v>
      </c>
      <c r="I1973" s="15" t="s">
        <v>273</v>
      </c>
      <c r="J1973" s="26"/>
      <c r="K1973" s="17">
        <f t="shared" si="281"/>
        <v>0</v>
      </c>
      <c r="L1973" s="15"/>
      <c r="M1973" s="15"/>
      <c r="N1973" s="15"/>
      <c r="O1973" s="15"/>
      <c r="P1973" s="15"/>
      <c r="Q1973" s="15"/>
      <c r="R1973" s="15"/>
      <c r="S1973" s="19"/>
      <c r="T1973" s="15"/>
      <c r="U1973" s="17"/>
      <c r="V1973" s="15"/>
      <c r="W1973" s="15"/>
      <c r="X1973" s="15"/>
      <c r="Y1973" s="15"/>
      <c r="AB1973" s="20"/>
      <c r="AC1973" s="21" t="s">
        <v>12635</v>
      </c>
      <c r="AD1973" s="15"/>
      <c r="AE1973" s="21" t="s">
        <v>12636</v>
      </c>
      <c r="AF1973" s="21" t="s">
        <v>12637</v>
      </c>
      <c r="AG1973" s="22">
        <f t="shared" si="280"/>
        <v>0.35483870967741937</v>
      </c>
      <c r="AH1973" s="15"/>
      <c r="AI1973" s="17"/>
      <c r="AJ1973" s="17"/>
      <c r="AK1973" s="17" t="e">
        <f>VLOOKUP(A1973,'[1]Deals (Exits)'!B:B,1,FALSE)</f>
        <v>#N/A</v>
      </c>
      <c r="AL1973" s="23"/>
      <c r="AM1973" s="17"/>
      <c r="AN1973" s="17"/>
      <c r="AO1973" s="17"/>
      <c r="AP1973" s="17"/>
      <c r="AQ1973" s="18"/>
      <c r="AR1973" s="18"/>
      <c r="AS1973" s="17"/>
      <c r="AT1973" s="17"/>
      <c r="AU1973" s="18"/>
      <c r="AV1973" s="17"/>
      <c r="AW1973" s="17"/>
      <c r="AX1973" s="17"/>
      <c r="AY1973" s="17"/>
      <c r="AZ1973" s="17"/>
      <c r="BA1973" s="17"/>
      <c r="BB1973" s="17"/>
      <c r="BC1973" s="17"/>
      <c r="BD1973" s="17"/>
      <c r="BE1973" s="17"/>
      <c r="BF1973" s="17"/>
      <c r="BG1973" s="17"/>
      <c r="BH1973" s="17"/>
      <c r="BI1973" s="17"/>
      <c r="BJ1973" s="17"/>
      <c r="BK1973" s="17"/>
      <c r="BL1973" s="17"/>
      <c r="BM1973" s="17"/>
      <c r="BN1973" s="15"/>
      <c r="BO1973" s="15"/>
      <c r="BP1973" s="22"/>
      <c r="BQ1973" s="15"/>
      <c r="BR1973" s="15"/>
      <c r="BS1973" s="15"/>
      <c r="BT1973" s="15"/>
      <c r="BU1973" s="15"/>
      <c r="BV1973" s="15"/>
      <c r="BW1973" s="15"/>
      <c r="BX1973" s="15"/>
      <c r="BY1973" s="15"/>
      <c r="BZ1973" s="15"/>
      <c r="CA1973" s="15"/>
      <c r="CB1973" s="15"/>
      <c r="CC1973" s="15"/>
      <c r="CD1973" s="15"/>
      <c r="CE1973" s="15"/>
      <c r="CF1973" s="15"/>
      <c r="CG1973" s="15"/>
      <c r="CH1973" s="15"/>
      <c r="CI1973" s="15"/>
      <c r="CJ1973" s="15"/>
    </row>
    <row r="1974" spans="1:88" ht="12.75">
      <c r="A1974" s="25" t="s">
        <v>12638</v>
      </c>
      <c r="B1974" s="15" t="s">
        <v>12639</v>
      </c>
      <c r="C1974" s="15" t="s">
        <v>58</v>
      </c>
      <c r="D1974" s="16">
        <v>2017</v>
      </c>
      <c r="E1974" s="15" t="s">
        <v>272</v>
      </c>
      <c r="F1974" s="26"/>
      <c r="G1974" s="26" t="s">
        <v>273</v>
      </c>
      <c r="H1974" s="26" t="s">
        <v>273</v>
      </c>
      <c r="I1974" s="15" t="s">
        <v>273</v>
      </c>
      <c r="J1974" s="26"/>
      <c r="K1974" s="17">
        <f t="shared" si="281"/>
        <v>0</v>
      </c>
      <c r="L1974" s="15"/>
      <c r="M1974" s="15"/>
      <c r="N1974" s="15"/>
      <c r="O1974" s="15"/>
      <c r="P1974" s="15"/>
      <c r="Q1974" s="15"/>
      <c r="R1974" s="15"/>
      <c r="S1974" s="19"/>
      <c r="T1974" s="15"/>
      <c r="U1974" s="17"/>
      <c r="V1974" s="15" t="s">
        <v>12640</v>
      </c>
      <c r="W1974" s="15"/>
      <c r="X1974" s="15"/>
      <c r="Y1974" s="15"/>
      <c r="AB1974" s="20"/>
      <c r="AC1974" s="21" t="s">
        <v>12641</v>
      </c>
      <c r="AD1974" s="21" t="s">
        <v>12642</v>
      </c>
      <c r="AE1974" s="21" t="s">
        <v>12643</v>
      </c>
      <c r="AF1974" s="21" t="s">
        <v>12644</v>
      </c>
      <c r="AG1974" s="22">
        <f t="shared" si="280"/>
        <v>0.41935483870967744</v>
      </c>
      <c r="AH1974" s="15"/>
      <c r="AI1974" s="17"/>
      <c r="AJ1974" s="17"/>
      <c r="AK1974" s="17" t="e">
        <f>VLOOKUP(A1974,'[1]Deals (Exits)'!B:B,1,FALSE)</f>
        <v>#N/A</v>
      </c>
      <c r="AL1974" s="23"/>
      <c r="AM1974" s="17"/>
      <c r="AN1974" s="17"/>
      <c r="AO1974" s="17"/>
      <c r="AP1974" s="17"/>
      <c r="AQ1974" s="18"/>
      <c r="AR1974" s="18"/>
      <c r="AS1974" s="17"/>
      <c r="AT1974" s="17"/>
      <c r="AU1974" s="18"/>
      <c r="AV1974" s="17"/>
      <c r="AW1974" s="17"/>
      <c r="AX1974" s="17"/>
      <c r="AY1974" s="17"/>
      <c r="AZ1974" s="17"/>
      <c r="BA1974" s="17"/>
      <c r="BB1974" s="17"/>
      <c r="BC1974" s="17"/>
      <c r="BD1974" s="17"/>
      <c r="BE1974" s="17"/>
      <c r="BF1974" s="17"/>
      <c r="BG1974" s="17"/>
      <c r="BH1974" s="17"/>
      <c r="BI1974" s="17"/>
      <c r="BJ1974" s="17"/>
      <c r="BK1974" s="17"/>
      <c r="BL1974" s="17"/>
      <c r="BM1974" s="17"/>
      <c r="BN1974" s="15"/>
      <c r="BO1974" s="15"/>
      <c r="BP1974" s="22"/>
      <c r="BQ1974" s="15"/>
      <c r="BR1974" s="15"/>
      <c r="BS1974" s="15"/>
      <c r="BT1974" s="15"/>
      <c r="BU1974" s="15"/>
      <c r="BV1974" s="15"/>
      <c r="BW1974" s="15"/>
      <c r="BX1974" s="15"/>
      <c r="BY1974" s="15"/>
      <c r="BZ1974" s="15"/>
      <c r="CA1974" s="15"/>
      <c r="CB1974" s="15"/>
      <c r="CC1974" s="15"/>
      <c r="CD1974" s="15"/>
      <c r="CE1974" s="15"/>
      <c r="CF1974" s="15"/>
      <c r="CG1974" s="15"/>
      <c r="CH1974" s="15"/>
      <c r="CI1974" s="15"/>
      <c r="CJ1974" s="15"/>
    </row>
    <row r="1975" spans="1:88" ht="12.75">
      <c r="A1975" s="25" t="s">
        <v>12645</v>
      </c>
      <c r="B1975" s="15" t="s">
        <v>12646</v>
      </c>
      <c r="C1975" s="15" t="s">
        <v>58</v>
      </c>
      <c r="D1975" s="16">
        <v>2010</v>
      </c>
      <c r="E1975" s="15" t="s">
        <v>272</v>
      </c>
      <c r="F1975" s="26"/>
      <c r="G1975" s="26" t="s">
        <v>273</v>
      </c>
      <c r="H1975" s="26" t="s">
        <v>273</v>
      </c>
      <c r="I1975" s="15" t="s">
        <v>273</v>
      </c>
      <c r="J1975" s="26"/>
      <c r="K1975" s="17">
        <f t="shared" si="281"/>
        <v>0</v>
      </c>
      <c r="L1975" s="15"/>
      <c r="M1975" s="15"/>
      <c r="N1975" s="15"/>
      <c r="O1975" s="15"/>
      <c r="P1975" s="15"/>
      <c r="Q1975" s="15"/>
      <c r="R1975" s="15"/>
      <c r="S1975" s="19"/>
      <c r="T1975" s="15"/>
      <c r="U1975" s="17"/>
      <c r="V1975" s="15"/>
      <c r="W1975" s="15"/>
      <c r="X1975" s="15"/>
      <c r="Y1975" s="15"/>
      <c r="AB1975" s="20"/>
      <c r="AC1975" s="21" t="s">
        <v>12647</v>
      </c>
      <c r="AD1975" s="15"/>
      <c r="AE1975" s="21" t="s">
        <v>12648</v>
      </c>
      <c r="AF1975" s="21" t="s">
        <v>12649</v>
      </c>
      <c r="AG1975" s="22">
        <f t="shared" si="280"/>
        <v>0.35483870967741937</v>
      </c>
      <c r="AH1975" s="15"/>
      <c r="AI1975" s="17"/>
      <c r="AJ1975" s="17"/>
      <c r="AK1975" s="17" t="e">
        <f>VLOOKUP(A1975,'[1]Deals (Exits)'!B:B,1,FALSE)</f>
        <v>#N/A</v>
      </c>
      <c r="AL1975" s="23"/>
      <c r="AM1975" s="17"/>
      <c r="AN1975" s="17"/>
      <c r="AO1975" s="17"/>
      <c r="AP1975" s="17"/>
      <c r="AQ1975" s="18"/>
      <c r="AR1975" s="18"/>
      <c r="AS1975" s="17"/>
      <c r="AT1975" s="17"/>
      <c r="AU1975" s="18"/>
      <c r="AV1975" s="17"/>
      <c r="AW1975" s="17"/>
      <c r="AX1975" s="17"/>
      <c r="AY1975" s="17"/>
      <c r="AZ1975" s="17"/>
      <c r="BA1975" s="17"/>
      <c r="BB1975" s="17"/>
      <c r="BC1975" s="17"/>
      <c r="BD1975" s="17"/>
      <c r="BE1975" s="17"/>
      <c r="BF1975" s="17"/>
      <c r="BG1975" s="17"/>
      <c r="BH1975" s="17"/>
      <c r="BI1975" s="17"/>
      <c r="BJ1975" s="17"/>
      <c r="BK1975" s="17"/>
      <c r="BL1975" s="17"/>
      <c r="BM1975" s="17"/>
      <c r="BN1975" s="15"/>
      <c r="BO1975" s="15"/>
      <c r="BP1975" s="22"/>
      <c r="BQ1975" s="15"/>
      <c r="BR1975" s="15"/>
      <c r="BS1975" s="15"/>
      <c r="BT1975" s="15"/>
      <c r="BU1975" s="15"/>
      <c r="BV1975" s="15"/>
      <c r="BW1975" s="15"/>
      <c r="BX1975" s="15"/>
      <c r="BY1975" s="15"/>
      <c r="BZ1975" s="15"/>
      <c r="CA1975" s="15"/>
      <c r="CB1975" s="15"/>
      <c r="CC1975" s="15"/>
      <c r="CD1975" s="15"/>
      <c r="CE1975" s="15"/>
      <c r="CF1975" s="15"/>
      <c r="CG1975" s="15"/>
      <c r="CH1975" s="15"/>
      <c r="CI1975" s="15"/>
      <c r="CJ1975" s="15"/>
    </row>
    <row r="1976" spans="1:88" ht="12.75">
      <c r="A1976" s="25" t="s">
        <v>12650</v>
      </c>
      <c r="B1976" s="15" t="s">
        <v>12651</v>
      </c>
      <c r="C1976" s="15" t="s">
        <v>58</v>
      </c>
      <c r="D1976" s="16">
        <v>2015</v>
      </c>
      <c r="E1976" s="15" t="s">
        <v>272</v>
      </c>
      <c r="F1976" s="26"/>
      <c r="G1976" s="26" t="s">
        <v>273</v>
      </c>
      <c r="H1976" s="26" t="s">
        <v>273</v>
      </c>
      <c r="I1976" s="15" t="s">
        <v>273</v>
      </c>
      <c r="J1976" s="26"/>
      <c r="K1976" s="17">
        <f t="shared" si="281"/>
        <v>0</v>
      </c>
      <c r="L1976" s="15"/>
      <c r="M1976" s="15"/>
      <c r="N1976" s="15"/>
      <c r="O1976" s="15"/>
      <c r="P1976" s="15"/>
      <c r="Q1976" s="15"/>
      <c r="R1976" s="15"/>
      <c r="S1976" s="19"/>
      <c r="T1976" s="15"/>
      <c r="U1976" s="17"/>
      <c r="V1976" s="15" t="s">
        <v>12652</v>
      </c>
      <c r="W1976" s="15"/>
      <c r="X1976" s="15"/>
      <c r="Y1976" s="15"/>
      <c r="AB1976" s="20"/>
      <c r="AC1976" s="21" t="s">
        <v>12653</v>
      </c>
      <c r="AD1976" s="21" t="s">
        <v>12654</v>
      </c>
      <c r="AE1976" s="21" t="s">
        <v>12655</v>
      </c>
      <c r="AF1976" s="21" t="s">
        <v>12656</v>
      </c>
      <c r="AG1976" s="22">
        <f t="shared" si="280"/>
        <v>0.41935483870967744</v>
      </c>
      <c r="AH1976" s="15"/>
      <c r="AI1976" s="17"/>
      <c r="AJ1976" s="17"/>
      <c r="AK1976" s="17" t="e">
        <f>VLOOKUP(A1976,'[1]Deals (Exits)'!B:B,1,FALSE)</f>
        <v>#N/A</v>
      </c>
      <c r="AL1976" s="23"/>
      <c r="AM1976" s="17"/>
      <c r="AN1976" s="17"/>
      <c r="AO1976" s="17"/>
      <c r="AP1976" s="17"/>
      <c r="AQ1976" s="18"/>
      <c r="AR1976" s="18"/>
      <c r="AS1976" s="17"/>
      <c r="AT1976" s="17"/>
      <c r="AU1976" s="18"/>
      <c r="AV1976" s="17"/>
      <c r="AW1976" s="17"/>
      <c r="AX1976" s="17"/>
      <c r="AY1976" s="17"/>
      <c r="AZ1976" s="17"/>
      <c r="BA1976" s="17"/>
      <c r="BB1976" s="17"/>
      <c r="BC1976" s="17"/>
      <c r="BD1976" s="17"/>
      <c r="BE1976" s="17"/>
      <c r="BF1976" s="17"/>
      <c r="BG1976" s="17"/>
      <c r="BH1976" s="17"/>
      <c r="BI1976" s="17"/>
      <c r="BJ1976" s="17"/>
      <c r="BK1976" s="17"/>
      <c r="BL1976" s="17"/>
      <c r="BM1976" s="17"/>
      <c r="BN1976" s="15"/>
      <c r="BO1976" s="15"/>
      <c r="BP1976" s="22"/>
      <c r="BQ1976" s="15"/>
      <c r="BR1976" s="15"/>
      <c r="BS1976" s="15"/>
      <c r="BT1976" s="15"/>
      <c r="BU1976" s="15"/>
      <c r="BV1976" s="15"/>
      <c r="BW1976" s="15"/>
      <c r="BX1976" s="15"/>
      <c r="BY1976" s="15"/>
      <c r="BZ1976" s="15"/>
      <c r="CA1976" s="15"/>
      <c r="CB1976" s="15"/>
      <c r="CC1976" s="15"/>
      <c r="CD1976" s="15"/>
      <c r="CE1976" s="15"/>
      <c r="CF1976" s="15"/>
      <c r="CG1976" s="15"/>
      <c r="CH1976" s="15"/>
      <c r="CI1976" s="15"/>
      <c r="CJ1976" s="15"/>
    </row>
    <row r="1977" spans="1:88" ht="12.75">
      <c r="A1977" s="25" t="s">
        <v>12657</v>
      </c>
      <c r="B1977" s="15" t="s">
        <v>12658</v>
      </c>
      <c r="C1977" s="15" t="s">
        <v>58</v>
      </c>
      <c r="D1977" s="16">
        <v>2012</v>
      </c>
      <c r="E1977" s="15" t="s">
        <v>272</v>
      </c>
      <c r="F1977" s="26"/>
      <c r="G1977" s="26" t="s">
        <v>273</v>
      </c>
      <c r="H1977" s="26" t="s">
        <v>273</v>
      </c>
      <c r="I1977" s="15" t="s">
        <v>273</v>
      </c>
      <c r="J1977" s="26"/>
      <c r="K1977" s="17">
        <f t="shared" si="281"/>
        <v>0</v>
      </c>
      <c r="L1977" s="15"/>
      <c r="M1977" s="15"/>
      <c r="N1977" s="15"/>
      <c r="O1977" s="15"/>
      <c r="P1977" s="15"/>
      <c r="Q1977" s="15"/>
      <c r="R1977" s="15"/>
      <c r="S1977" s="19"/>
      <c r="T1977" s="15"/>
      <c r="U1977" s="17"/>
      <c r="V1977" s="15"/>
      <c r="W1977" s="15"/>
      <c r="X1977" s="15"/>
      <c r="Y1977" s="15"/>
      <c r="AB1977" s="20"/>
      <c r="AC1977" s="21" t="s">
        <v>12659</v>
      </c>
      <c r="AD1977" s="15"/>
      <c r="AE1977" s="21" t="s">
        <v>12660</v>
      </c>
      <c r="AF1977" s="21" t="s">
        <v>12661</v>
      </c>
      <c r="AG1977" s="22">
        <f t="shared" si="280"/>
        <v>0.35483870967741937</v>
      </c>
      <c r="AH1977" s="15"/>
      <c r="AI1977" s="17"/>
      <c r="AJ1977" s="17"/>
      <c r="AK1977" s="17" t="e">
        <f>VLOOKUP(A1977,'[1]Deals (Exits)'!B:B,1,FALSE)</f>
        <v>#N/A</v>
      </c>
      <c r="AL1977" s="23"/>
      <c r="AM1977" s="17"/>
      <c r="AN1977" s="17"/>
      <c r="AO1977" s="17"/>
      <c r="AP1977" s="17"/>
      <c r="AQ1977" s="18"/>
      <c r="AR1977" s="18"/>
      <c r="AS1977" s="17"/>
      <c r="AT1977" s="17"/>
      <c r="AU1977" s="18"/>
      <c r="AV1977" s="17"/>
      <c r="AW1977" s="17"/>
      <c r="AX1977" s="17"/>
      <c r="AY1977" s="17"/>
      <c r="AZ1977" s="17"/>
      <c r="BA1977" s="17"/>
      <c r="BB1977" s="17"/>
      <c r="BC1977" s="17"/>
      <c r="BD1977" s="17"/>
      <c r="BE1977" s="17"/>
      <c r="BF1977" s="17"/>
      <c r="BG1977" s="17"/>
      <c r="BH1977" s="17"/>
      <c r="BI1977" s="17"/>
      <c r="BJ1977" s="17"/>
      <c r="BK1977" s="17"/>
      <c r="BL1977" s="17"/>
      <c r="BM1977" s="17"/>
      <c r="BN1977" s="15"/>
      <c r="BO1977" s="15"/>
      <c r="BP1977" s="22"/>
      <c r="BQ1977" s="15"/>
      <c r="BR1977" s="15"/>
      <c r="BS1977" s="15"/>
      <c r="BT1977" s="15"/>
      <c r="BU1977" s="15"/>
      <c r="BV1977" s="15"/>
      <c r="BW1977" s="15"/>
      <c r="BX1977" s="15"/>
      <c r="BY1977" s="15"/>
      <c r="BZ1977" s="15"/>
      <c r="CA1977" s="15"/>
      <c r="CB1977" s="15"/>
      <c r="CC1977" s="15"/>
      <c r="CD1977" s="15"/>
      <c r="CE1977" s="15"/>
      <c r="CF1977" s="15"/>
      <c r="CG1977" s="15"/>
      <c r="CH1977" s="15"/>
      <c r="CI1977" s="15"/>
      <c r="CJ1977" s="15"/>
    </row>
    <row r="1978" spans="1:88" ht="12.75">
      <c r="A1978" s="25" t="s">
        <v>12662</v>
      </c>
      <c r="B1978" s="15" t="s">
        <v>12663</v>
      </c>
      <c r="C1978" s="15" t="s">
        <v>58</v>
      </c>
      <c r="D1978" s="16">
        <v>2013</v>
      </c>
      <c r="E1978" s="15" t="s">
        <v>272</v>
      </c>
      <c r="F1978" s="26"/>
      <c r="G1978" s="26" t="s">
        <v>273</v>
      </c>
      <c r="H1978" s="26" t="s">
        <v>273</v>
      </c>
      <c r="I1978" s="15" t="s">
        <v>273</v>
      </c>
      <c r="J1978" s="26"/>
      <c r="K1978" s="17">
        <f t="shared" si="281"/>
        <v>0</v>
      </c>
      <c r="L1978" s="15"/>
      <c r="M1978" s="15"/>
      <c r="N1978" s="15"/>
      <c r="O1978" s="15"/>
      <c r="P1978" s="15"/>
      <c r="Q1978" s="15"/>
      <c r="R1978" s="15"/>
      <c r="S1978" s="19"/>
      <c r="T1978" s="15"/>
      <c r="U1978" s="17"/>
      <c r="V1978" s="15" t="s">
        <v>12664</v>
      </c>
      <c r="W1978" s="15"/>
      <c r="X1978" s="15"/>
      <c r="Y1978" s="15"/>
      <c r="AB1978" s="20"/>
      <c r="AC1978" s="21" t="s">
        <v>12665</v>
      </c>
      <c r="AD1978" s="15"/>
      <c r="AE1978" s="21" t="s">
        <v>12666</v>
      </c>
      <c r="AF1978" s="21" t="s">
        <v>12667</v>
      </c>
      <c r="AG1978" s="22">
        <f t="shared" si="280"/>
        <v>0.38709677419354838</v>
      </c>
      <c r="AH1978" s="15"/>
      <c r="AI1978" s="17"/>
      <c r="AJ1978" s="17"/>
      <c r="AK1978" s="17" t="e">
        <f>VLOOKUP(A1978,'[1]Deals (Exits)'!B:B,1,FALSE)</f>
        <v>#N/A</v>
      </c>
      <c r="AL1978" s="23"/>
      <c r="AM1978" s="17"/>
      <c r="AN1978" s="17"/>
      <c r="AO1978" s="17"/>
      <c r="AP1978" s="17"/>
      <c r="AQ1978" s="18"/>
      <c r="AR1978" s="18"/>
      <c r="AS1978" s="17"/>
      <c r="AT1978" s="17"/>
      <c r="AU1978" s="18"/>
      <c r="AV1978" s="17"/>
      <c r="AW1978" s="17"/>
      <c r="AX1978" s="17"/>
      <c r="AY1978" s="17"/>
      <c r="AZ1978" s="17"/>
      <c r="BA1978" s="17"/>
      <c r="BB1978" s="17"/>
      <c r="BC1978" s="17"/>
      <c r="BD1978" s="17"/>
      <c r="BE1978" s="17"/>
      <c r="BF1978" s="17"/>
      <c r="BG1978" s="17"/>
      <c r="BH1978" s="17"/>
      <c r="BI1978" s="17"/>
      <c r="BJ1978" s="17"/>
      <c r="BK1978" s="17"/>
      <c r="BL1978" s="17"/>
      <c r="BM1978" s="17"/>
      <c r="BN1978" s="15"/>
      <c r="BO1978" s="15"/>
      <c r="BP1978" s="22"/>
      <c r="BQ1978" s="15"/>
      <c r="BR1978" s="15"/>
      <c r="BS1978" s="15"/>
      <c r="BT1978" s="15"/>
      <c r="BU1978" s="15"/>
      <c r="BV1978" s="15"/>
      <c r="BW1978" s="15"/>
      <c r="BX1978" s="15"/>
      <c r="BY1978" s="15"/>
      <c r="BZ1978" s="15"/>
      <c r="CA1978" s="15"/>
      <c r="CB1978" s="15"/>
      <c r="CC1978" s="15"/>
      <c r="CD1978" s="15"/>
      <c r="CE1978" s="15"/>
      <c r="CF1978" s="15"/>
      <c r="CG1978" s="15"/>
      <c r="CH1978" s="15"/>
      <c r="CI1978" s="15"/>
      <c r="CJ1978" s="15"/>
    </row>
    <row r="1979" spans="1:88" ht="12.75">
      <c r="A1979" s="25" t="s">
        <v>12668</v>
      </c>
      <c r="B1979" s="15" t="s">
        <v>12669</v>
      </c>
      <c r="C1979" s="15" t="s">
        <v>58</v>
      </c>
      <c r="D1979" s="16">
        <v>2018</v>
      </c>
      <c r="E1979" s="15" t="s">
        <v>272</v>
      </c>
      <c r="F1979" s="26"/>
      <c r="G1979" s="26" t="s">
        <v>273</v>
      </c>
      <c r="H1979" s="26" t="s">
        <v>273</v>
      </c>
      <c r="I1979" s="15" t="s">
        <v>273</v>
      </c>
      <c r="J1979" s="26"/>
      <c r="K1979" s="17">
        <f t="shared" si="281"/>
        <v>0</v>
      </c>
      <c r="L1979" s="15"/>
      <c r="M1979" s="15"/>
      <c r="N1979" s="15"/>
      <c r="O1979" s="15"/>
      <c r="P1979" s="15"/>
      <c r="Q1979" s="15"/>
      <c r="R1979" s="15"/>
      <c r="S1979" s="19"/>
      <c r="T1979" s="15"/>
      <c r="U1979" s="17"/>
      <c r="V1979" s="15" t="s">
        <v>12670</v>
      </c>
      <c r="W1979" s="15"/>
      <c r="X1979" s="15"/>
      <c r="Y1979" s="15"/>
      <c r="AB1979" s="20"/>
      <c r="AC1979" s="21" t="s">
        <v>12671</v>
      </c>
      <c r="AD1979" s="15"/>
      <c r="AE1979" s="21" t="s">
        <v>12672</v>
      </c>
      <c r="AF1979" s="21" t="s">
        <v>12673</v>
      </c>
      <c r="AG1979" s="22">
        <f t="shared" si="280"/>
        <v>0.38709677419354838</v>
      </c>
      <c r="AH1979" s="15"/>
      <c r="AI1979" s="17"/>
      <c r="AJ1979" s="17"/>
      <c r="AK1979" s="17" t="e">
        <f>VLOOKUP(A1979,'[1]Deals (Exits)'!B:B,1,FALSE)</f>
        <v>#N/A</v>
      </c>
      <c r="AL1979" s="23"/>
      <c r="AM1979" s="17"/>
      <c r="AN1979" s="17"/>
      <c r="AO1979" s="17"/>
      <c r="AP1979" s="17"/>
      <c r="AQ1979" s="18"/>
      <c r="AR1979" s="18"/>
      <c r="AS1979" s="17"/>
      <c r="AT1979" s="17"/>
      <c r="AU1979" s="18"/>
      <c r="AV1979" s="17"/>
      <c r="AW1979" s="17"/>
      <c r="AX1979" s="17"/>
      <c r="AY1979" s="17"/>
      <c r="AZ1979" s="17"/>
      <c r="BA1979" s="17"/>
      <c r="BB1979" s="17"/>
      <c r="BC1979" s="17"/>
      <c r="BD1979" s="17"/>
      <c r="BE1979" s="17"/>
      <c r="BF1979" s="17"/>
      <c r="BG1979" s="17"/>
      <c r="BH1979" s="17"/>
      <c r="BI1979" s="17"/>
      <c r="BJ1979" s="17"/>
      <c r="BK1979" s="17"/>
      <c r="BL1979" s="17"/>
      <c r="BM1979" s="17"/>
      <c r="BN1979" s="15"/>
      <c r="BO1979" s="15"/>
      <c r="BP1979" s="22"/>
      <c r="BQ1979" s="15"/>
      <c r="BR1979" s="15"/>
      <c r="BS1979" s="15"/>
      <c r="BT1979" s="15"/>
      <c r="BU1979" s="15"/>
      <c r="BV1979" s="15"/>
      <c r="BW1979" s="15"/>
      <c r="BX1979" s="15"/>
      <c r="BY1979" s="15"/>
      <c r="BZ1979" s="15"/>
      <c r="CA1979" s="15"/>
      <c r="CB1979" s="15"/>
      <c r="CC1979" s="15"/>
      <c r="CD1979" s="15"/>
      <c r="CE1979" s="15"/>
      <c r="CF1979" s="15"/>
      <c r="CG1979" s="15"/>
      <c r="CH1979" s="15"/>
      <c r="CI1979" s="15"/>
      <c r="CJ1979" s="15"/>
    </row>
    <row r="1980" spans="1:88" ht="12.75">
      <c r="A1980" s="25" t="s">
        <v>12674</v>
      </c>
      <c r="B1980" s="15" t="s">
        <v>12675</v>
      </c>
      <c r="C1980" s="15" t="s">
        <v>58</v>
      </c>
      <c r="D1980" s="16">
        <v>2014</v>
      </c>
      <c r="E1980" s="15" t="s">
        <v>272</v>
      </c>
      <c r="F1980" s="26"/>
      <c r="G1980" s="26" t="s">
        <v>273</v>
      </c>
      <c r="H1980" s="26" t="s">
        <v>273</v>
      </c>
      <c r="I1980" s="15" t="s">
        <v>273</v>
      </c>
      <c r="J1980" s="26"/>
      <c r="K1980" s="17">
        <f t="shared" si="281"/>
        <v>0</v>
      </c>
      <c r="L1980" s="15"/>
      <c r="M1980" s="15"/>
      <c r="N1980" s="15"/>
      <c r="O1980" s="15"/>
      <c r="P1980" s="15"/>
      <c r="Q1980" s="15"/>
      <c r="R1980" s="15"/>
      <c r="S1980" s="19"/>
      <c r="T1980" s="15"/>
      <c r="U1980" s="17"/>
      <c r="V1980" s="15" t="s">
        <v>12676</v>
      </c>
      <c r="W1980" s="15"/>
      <c r="X1980" s="15"/>
      <c r="Y1980" s="15"/>
      <c r="AB1980" s="20"/>
      <c r="AC1980" s="21" t="s">
        <v>12677</v>
      </c>
      <c r="AD1980" s="15"/>
      <c r="AE1980" s="21" t="s">
        <v>12678</v>
      </c>
      <c r="AF1980" s="21" t="s">
        <v>12679</v>
      </c>
      <c r="AG1980" s="22">
        <f t="shared" si="280"/>
        <v>0.38709677419354838</v>
      </c>
      <c r="AH1980" s="15"/>
      <c r="AI1980" s="17"/>
      <c r="AJ1980" s="17"/>
      <c r="AK1980" s="17" t="e">
        <f>VLOOKUP(A1980,'[1]Deals (Exits)'!B:B,1,FALSE)</f>
        <v>#N/A</v>
      </c>
      <c r="AL1980" s="23"/>
      <c r="AM1980" s="17"/>
      <c r="AN1980" s="17"/>
      <c r="AO1980" s="17"/>
      <c r="AP1980" s="17"/>
      <c r="AQ1980" s="18"/>
      <c r="AR1980" s="18"/>
      <c r="AS1980" s="17"/>
      <c r="AT1980" s="17"/>
      <c r="AU1980" s="18"/>
      <c r="AV1980" s="17"/>
      <c r="AW1980" s="17"/>
      <c r="AX1980" s="17"/>
      <c r="AY1980" s="17"/>
      <c r="AZ1980" s="17"/>
      <c r="BA1980" s="17"/>
      <c r="BB1980" s="17"/>
      <c r="BC1980" s="17"/>
      <c r="BD1980" s="17"/>
      <c r="BE1980" s="17"/>
      <c r="BF1980" s="17"/>
      <c r="BG1980" s="17"/>
      <c r="BH1980" s="17"/>
      <c r="BI1980" s="17"/>
      <c r="BJ1980" s="17"/>
      <c r="BK1980" s="17"/>
      <c r="BL1980" s="17"/>
      <c r="BM1980" s="17"/>
      <c r="BN1980" s="15"/>
      <c r="BO1980" s="15"/>
      <c r="BP1980" s="22"/>
      <c r="BQ1980" s="15"/>
      <c r="BR1980" s="15"/>
      <c r="BS1980" s="15"/>
      <c r="BT1980" s="15"/>
      <c r="BU1980" s="15"/>
      <c r="BV1980" s="15"/>
      <c r="BW1980" s="15"/>
      <c r="BX1980" s="15"/>
      <c r="BY1980" s="15"/>
      <c r="BZ1980" s="15"/>
      <c r="CA1980" s="15"/>
      <c r="CB1980" s="15"/>
      <c r="CC1980" s="15"/>
      <c r="CD1980" s="15"/>
      <c r="CE1980" s="15"/>
      <c r="CF1980" s="15"/>
      <c r="CG1980" s="15"/>
      <c r="CH1980" s="15"/>
      <c r="CI1980" s="15"/>
      <c r="CJ1980" s="15"/>
    </row>
    <row r="1981" spans="1:88" ht="12.75">
      <c r="A1981" s="25" t="s">
        <v>12680</v>
      </c>
      <c r="B1981" s="15" t="s">
        <v>12681</v>
      </c>
      <c r="C1981" s="15" t="s">
        <v>58</v>
      </c>
      <c r="D1981" s="16">
        <v>2017</v>
      </c>
      <c r="E1981" s="15" t="s">
        <v>272</v>
      </c>
      <c r="F1981" s="26"/>
      <c r="G1981" s="26" t="s">
        <v>273</v>
      </c>
      <c r="H1981" s="26" t="s">
        <v>273</v>
      </c>
      <c r="I1981" s="15" t="s">
        <v>273</v>
      </c>
      <c r="J1981" s="26"/>
      <c r="K1981" s="17">
        <f t="shared" si="281"/>
        <v>0</v>
      </c>
      <c r="L1981" s="15"/>
      <c r="M1981" s="15"/>
      <c r="N1981" s="15"/>
      <c r="O1981" s="15"/>
      <c r="P1981" s="15"/>
      <c r="Q1981" s="15"/>
      <c r="R1981" s="15"/>
      <c r="S1981" s="19"/>
      <c r="T1981" s="15"/>
      <c r="U1981" s="17"/>
      <c r="V1981" s="15" t="s">
        <v>12682</v>
      </c>
      <c r="W1981" s="15"/>
      <c r="X1981" s="15"/>
      <c r="Y1981" s="15"/>
      <c r="AB1981" s="20"/>
      <c r="AC1981" s="21" t="s">
        <v>12683</v>
      </c>
      <c r="AD1981" s="21" t="s">
        <v>12684</v>
      </c>
      <c r="AE1981" s="21" t="s">
        <v>12685</v>
      </c>
      <c r="AF1981" s="21" t="s">
        <v>12686</v>
      </c>
      <c r="AG1981" s="22">
        <f t="shared" si="280"/>
        <v>0.41935483870967744</v>
      </c>
      <c r="AH1981" s="15"/>
      <c r="AI1981" s="17"/>
      <c r="AJ1981" s="17"/>
      <c r="AK1981" s="17" t="e">
        <f>VLOOKUP(A1981,'[1]Deals (Exits)'!B:B,1,FALSE)</f>
        <v>#N/A</v>
      </c>
      <c r="AL1981" s="23"/>
      <c r="AM1981" s="17"/>
      <c r="AN1981" s="17"/>
      <c r="AO1981" s="17"/>
      <c r="AP1981" s="17"/>
      <c r="AQ1981" s="18"/>
      <c r="AR1981" s="18"/>
      <c r="AS1981" s="17"/>
      <c r="AT1981" s="17"/>
      <c r="AU1981" s="18"/>
      <c r="AV1981" s="17"/>
      <c r="AW1981" s="17"/>
      <c r="AX1981" s="17"/>
      <c r="AY1981" s="17"/>
      <c r="AZ1981" s="17"/>
      <c r="BA1981" s="17"/>
      <c r="BB1981" s="17"/>
      <c r="BC1981" s="17"/>
      <c r="BD1981" s="17"/>
      <c r="BE1981" s="17"/>
      <c r="BF1981" s="17"/>
      <c r="BG1981" s="17"/>
      <c r="BH1981" s="17"/>
      <c r="BI1981" s="17"/>
      <c r="BJ1981" s="17"/>
      <c r="BK1981" s="17"/>
      <c r="BL1981" s="17"/>
      <c r="BM1981" s="17"/>
      <c r="BN1981" s="15"/>
      <c r="BO1981" s="15"/>
      <c r="BP1981" s="22"/>
      <c r="BQ1981" s="15"/>
      <c r="BR1981" s="15"/>
      <c r="BS1981" s="15"/>
      <c r="BT1981" s="15"/>
      <c r="BU1981" s="15"/>
      <c r="BV1981" s="15"/>
      <c r="BW1981" s="15"/>
      <c r="BX1981" s="15"/>
      <c r="BY1981" s="15"/>
      <c r="BZ1981" s="15"/>
      <c r="CA1981" s="15"/>
      <c r="CB1981" s="15"/>
      <c r="CC1981" s="15"/>
      <c r="CD1981" s="15"/>
      <c r="CE1981" s="15"/>
      <c r="CF1981" s="15"/>
      <c r="CG1981" s="15"/>
      <c r="CH1981" s="15"/>
      <c r="CI1981" s="15"/>
      <c r="CJ1981" s="15"/>
    </row>
    <row r="1982" spans="1:88" ht="12.75">
      <c r="A1982" s="74" t="s">
        <v>12687</v>
      </c>
      <c r="B1982" s="15" t="s">
        <v>12688</v>
      </c>
      <c r="C1982" s="15" t="s">
        <v>58</v>
      </c>
      <c r="D1982" s="16">
        <v>2015</v>
      </c>
      <c r="E1982" s="15" t="s">
        <v>272</v>
      </c>
      <c r="F1982" s="26"/>
      <c r="G1982" s="26" t="s">
        <v>273</v>
      </c>
      <c r="H1982" s="26" t="s">
        <v>273</v>
      </c>
      <c r="I1982" s="15" t="s">
        <v>273</v>
      </c>
      <c r="J1982" s="26"/>
      <c r="K1982" s="17">
        <f t="shared" si="281"/>
        <v>0</v>
      </c>
      <c r="L1982" s="15"/>
      <c r="M1982" s="15"/>
      <c r="N1982" s="15"/>
      <c r="O1982" s="15"/>
      <c r="P1982" s="15"/>
      <c r="Q1982" s="15"/>
      <c r="R1982" s="15"/>
      <c r="S1982" s="19"/>
      <c r="T1982" s="15"/>
      <c r="U1982" s="17"/>
      <c r="V1982" s="15" t="s">
        <v>12689</v>
      </c>
      <c r="W1982" s="15"/>
      <c r="X1982" s="15"/>
      <c r="Y1982" s="15"/>
      <c r="AB1982" s="20"/>
      <c r="AC1982" s="21" t="s">
        <v>12690</v>
      </c>
      <c r="AD1982" s="21" t="s">
        <v>12691</v>
      </c>
      <c r="AE1982" s="21" t="s">
        <v>12692</v>
      </c>
      <c r="AF1982" s="21" t="s">
        <v>12693</v>
      </c>
      <c r="AG1982" s="22">
        <f t="shared" si="280"/>
        <v>0.41935483870967744</v>
      </c>
      <c r="AH1982" s="15"/>
      <c r="AI1982" s="17"/>
      <c r="AJ1982" s="17"/>
      <c r="AK1982" s="17" t="e">
        <f>VLOOKUP(A1982,'[1]Deals (Exits)'!B:B,1,FALSE)</f>
        <v>#N/A</v>
      </c>
      <c r="AL1982" s="23"/>
      <c r="AM1982" s="17"/>
      <c r="AN1982" s="17"/>
      <c r="AO1982" s="17"/>
      <c r="AP1982" s="17"/>
      <c r="AQ1982" s="18"/>
      <c r="AR1982" s="18"/>
      <c r="AS1982" s="17"/>
      <c r="AT1982" s="17"/>
      <c r="AU1982" s="18"/>
      <c r="AV1982" s="17"/>
      <c r="AW1982" s="17"/>
      <c r="AX1982" s="17"/>
      <c r="AY1982" s="17"/>
      <c r="AZ1982" s="17"/>
      <c r="BA1982" s="17"/>
      <c r="BB1982" s="17"/>
      <c r="BC1982" s="17"/>
      <c r="BD1982" s="17"/>
      <c r="BE1982" s="17"/>
      <c r="BF1982" s="17"/>
      <c r="BG1982" s="17"/>
      <c r="BH1982" s="17"/>
      <c r="BI1982" s="17"/>
      <c r="BJ1982" s="17"/>
      <c r="BK1982" s="17"/>
      <c r="BL1982" s="17"/>
      <c r="BM1982" s="17"/>
      <c r="BN1982" s="15"/>
      <c r="BO1982" s="15"/>
      <c r="BP1982" s="22"/>
      <c r="BQ1982" s="15"/>
      <c r="BR1982" s="15"/>
      <c r="BS1982" s="15"/>
      <c r="BT1982" s="15"/>
      <c r="BU1982" s="15"/>
      <c r="BV1982" s="15"/>
      <c r="BW1982" s="15"/>
      <c r="BX1982" s="15"/>
      <c r="BY1982" s="15"/>
      <c r="BZ1982" s="15"/>
      <c r="CA1982" s="15"/>
      <c r="CB1982" s="15"/>
      <c r="CC1982" s="15"/>
      <c r="CD1982" s="15"/>
      <c r="CE1982" s="15"/>
      <c r="CF1982" s="15"/>
      <c r="CG1982" s="15"/>
      <c r="CH1982" s="15"/>
      <c r="CI1982" s="15"/>
      <c r="CJ1982" s="15"/>
    </row>
    <row r="1983" spans="1:88" ht="12.75">
      <c r="A1983" s="25" t="s">
        <v>12694</v>
      </c>
      <c r="B1983" s="15" t="s">
        <v>12695</v>
      </c>
      <c r="C1983" s="15" t="s">
        <v>58</v>
      </c>
      <c r="D1983" s="16">
        <v>2013</v>
      </c>
      <c r="E1983" s="15" t="s">
        <v>272</v>
      </c>
      <c r="F1983" s="26"/>
      <c r="G1983" s="26" t="s">
        <v>273</v>
      </c>
      <c r="H1983" s="26" t="s">
        <v>273</v>
      </c>
      <c r="I1983" s="15" t="s">
        <v>273</v>
      </c>
      <c r="J1983" s="26"/>
      <c r="K1983" s="17">
        <f t="shared" si="281"/>
        <v>0</v>
      </c>
      <c r="L1983" s="15"/>
      <c r="M1983" s="15"/>
      <c r="N1983" s="15"/>
      <c r="O1983" s="15"/>
      <c r="P1983" s="15"/>
      <c r="Q1983" s="15"/>
      <c r="R1983" s="15"/>
      <c r="S1983" s="19"/>
      <c r="T1983" s="15"/>
      <c r="U1983" s="17"/>
      <c r="V1983" s="15" t="s">
        <v>12696</v>
      </c>
      <c r="W1983" s="15"/>
      <c r="X1983" s="15"/>
      <c r="Y1983" s="15"/>
      <c r="AB1983" s="20"/>
      <c r="AC1983" s="21" t="s">
        <v>12697</v>
      </c>
      <c r="AD1983" s="21" t="s">
        <v>12698</v>
      </c>
      <c r="AE1983" s="21" t="s">
        <v>12699</v>
      </c>
      <c r="AF1983" s="21" t="s">
        <v>12700</v>
      </c>
      <c r="AG1983" s="22">
        <f t="shared" si="280"/>
        <v>0.41935483870967744</v>
      </c>
      <c r="AH1983" s="15"/>
      <c r="AI1983" s="17"/>
      <c r="AJ1983" s="17"/>
      <c r="AK1983" s="17" t="e">
        <f>VLOOKUP(A1983,'[1]Deals (Exits)'!B:B,1,FALSE)</f>
        <v>#N/A</v>
      </c>
      <c r="AL1983" s="23"/>
      <c r="AM1983" s="17"/>
      <c r="AN1983" s="17"/>
      <c r="AO1983" s="17"/>
      <c r="AP1983" s="17"/>
      <c r="AQ1983" s="18"/>
      <c r="AR1983" s="18"/>
      <c r="AS1983" s="17"/>
      <c r="AT1983" s="17"/>
      <c r="AU1983" s="18"/>
      <c r="AV1983" s="17"/>
      <c r="AW1983" s="17"/>
      <c r="AX1983" s="17"/>
      <c r="AY1983" s="17"/>
      <c r="AZ1983" s="17"/>
      <c r="BA1983" s="17"/>
      <c r="BB1983" s="17"/>
      <c r="BC1983" s="17"/>
      <c r="BD1983" s="17"/>
      <c r="BE1983" s="17"/>
      <c r="BF1983" s="17"/>
      <c r="BG1983" s="17"/>
      <c r="BH1983" s="17"/>
      <c r="BI1983" s="17"/>
      <c r="BJ1983" s="17"/>
      <c r="BK1983" s="17"/>
      <c r="BL1983" s="17"/>
      <c r="BM1983" s="17"/>
      <c r="BN1983" s="15"/>
      <c r="BO1983" s="15"/>
      <c r="BP1983" s="22"/>
      <c r="BQ1983" s="15"/>
      <c r="BR1983" s="15"/>
      <c r="BS1983" s="15"/>
      <c r="BT1983" s="15"/>
      <c r="BU1983" s="15"/>
      <c r="BV1983" s="15"/>
      <c r="BW1983" s="15"/>
      <c r="BX1983" s="15"/>
      <c r="BY1983" s="15"/>
      <c r="BZ1983" s="15"/>
      <c r="CA1983" s="15"/>
      <c r="CB1983" s="15"/>
      <c r="CC1983" s="15"/>
      <c r="CD1983" s="15"/>
      <c r="CE1983" s="15"/>
      <c r="CF1983" s="15"/>
      <c r="CG1983" s="15"/>
      <c r="CH1983" s="15"/>
      <c r="CI1983" s="15"/>
      <c r="CJ1983" s="15"/>
    </row>
    <row r="1984" spans="1:88" ht="12.75">
      <c r="A1984" s="25" t="s">
        <v>12701</v>
      </c>
      <c r="B1984" s="15" t="s">
        <v>12702</v>
      </c>
      <c r="C1984" s="15" t="s">
        <v>58</v>
      </c>
      <c r="D1984" s="16">
        <v>2010</v>
      </c>
      <c r="E1984" s="15" t="s">
        <v>272</v>
      </c>
      <c r="F1984" s="26"/>
      <c r="G1984" s="26" t="s">
        <v>273</v>
      </c>
      <c r="H1984" s="26" t="s">
        <v>273</v>
      </c>
      <c r="I1984" s="15" t="s">
        <v>273</v>
      </c>
      <c r="J1984" s="26"/>
      <c r="K1984" s="17">
        <f t="shared" si="281"/>
        <v>0</v>
      </c>
      <c r="L1984" s="15"/>
      <c r="M1984" s="15"/>
      <c r="N1984" s="15"/>
      <c r="O1984" s="15"/>
      <c r="P1984" s="15"/>
      <c r="Q1984" s="15"/>
      <c r="R1984" s="15"/>
      <c r="S1984" s="19"/>
      <c r="T1984" s="15"/>
      <c r="U1984" s="17"/>
      <c r="V1984" s="15" t="s">
        <v>12703</v>
      </c>
      <c r="W1984" s="15"/>
      <c r="X1984" s="15"/>
      <c r="Y1984" s="15"/>
      <c r="AB1984" s="20"/>
      <c r="AC1984" s="21" t="s">
        <v>12704</v>
      </c>
      <c r="AD1984" s="21" t="s">
        <v>12705</v>
      </c>
      <c r="AE1984" s="21" t="s">
        <v>12706</v>
      </c>
      <c r="AF1984" s="21" t="s">
        <v>12707</v>
      </c>
      <c r="AG1984" s="22">
        <f t="shared" si="280"/>
        <v>0.41935483870967744</v>
      </c>
      <c r="AH1984" s="15"/>
      <c r="AI1984" s="17"/>
      <c r="AJ1984" s="17"/>
      <c r="AK1984" s="17" t="e">
        <f>VLOOKUP(A1984,'[1]Deals (Exits)'!B:B,1,FALSE)</f>
        <v>#N/A</v>
      </c>
      <c r="AL1984" s="23"/>
      <c r="AM1984" s="17"/>
      <c r="AN1984" s="17"/>
      <c r="AO1984" s="17"/>
      <c r="AP1984" s="17"/>
      <c r="AQ1984" s="18"/>
      <c r="AR1984" s="18"/>
      <c r="AS1984" s="17"/>
      <c r="AT1984" s="17"/>
      <c r="AU1984" s="18"/>
      <c r="AV1984" s="17"/>
      <c r="AW1984" s="17"/>
      <c r="AX1984" s="17"/>
      <c r="AY1984" s="17"/>
      <c r="AZ1984" s="17"/>
      <c r="BA1984" s="17"/>
      <c r="BB1984" s="17"/>
      <c r="BC1984" s="17"/>
      <c r="BD1984" s="17"/>
      <c r="BE1984" s="17"/>
      <c r="BF1984" s="17"/>
      <c r="BG1984" s="17"/>
      <c r="BH1984" s="17"/>
      <c r="BI1984" s="17"/>
      <c r="BJ1984" s="17"/>
      <c r="BK1984" s="17"/>
      <c r="BL1984" s="17"/>
      <c r="BM1984" s="17"/>
      <c r="BN1984" s="15"/>
      <c r="BO1984" s="15"/>
      <c r="BP1984" s="22"/>
      <c r="BQ1984" s="15"/>
      <c r="BR1984" s="15"/>
      <c r="BS1984" s="15"/>
      <c r="BT1984" s="15"/>
      <c r="BU1984" s="15"/>
      <c r="BV1984" s="15"/>
      <c r="BW1984" s="15"/>
      <c r="BX1984" s="15"/>
      <c r="BY1984" s="15"/>
      <c r="BZ1984" s="15"/>
      <c r="CA1984" s="15"/>
      <c r="CB1984" s="15"/>
      <c r="CC1984" s="15"/>
      <c r="CD1984" s="15"/>
      <c r="CE1984" s="15"/>
      <c r="CF1984" s="15"/>
      <c r="CG1984" s="15"/>
      <c r="CH1984" s="15"/>
      <c r="CI1984" s="15"/>
      <c r="CJ1984" s="15"/>
    </row>
    <row r="1985" spans="1:88" ht="12.75">
      <c r="A1985" s="74" t="s">
        <v>12708</v>
      </c>
      <c r="B1985" s="15" t="s">
        <v>12709</v>
      </c>
      <c r="C1985" s="15" t="s">
        <v>58</v>
      </c>
      <c r="D1985" s="16">
        <v>2018</v>
      </c>
      <c r="E1985" s="15" t="s">
        <v>272</v>
      </c>
      <c r="F1985" s="26"/>
      <c r="G1985" s="26" t="s">
        <v>273</v>
      </c>
      <c r="H1985" s="26" t="s">
        <v>273</v>
      </c>
      <c r="I1985" s="15" t="s">
        <v>273</v>
      </c>
      <c r="J1985" s="26"/>
      <c r="K1985" s="17">
        <f t="shared" si="281"/>
        <v>0</v>
      </c>
      <c r="L1985" s="15"/>
      <c r="M1985" s="15"/>
      <c r="N1985" s="15"/>
      <c r="O1985" s="15"/>
      <c r="P1985" s="15"/>
      <c r="Q1985" s="15"/>
      <c r="R1985" s="15"/>
      <c r="S1985" s="19"/>
      <c r="T1985" s="15"/>
      <c r="U1985" s="17"/>
      <c r="V1985" s="15" t="s">
        <v>12710</v>
      </c>
      <c r="W1985" s="15"/>
      <c r="X1985" s="15"/>
      <c r="Y1985" s="15"/>
      <c r="AB1985" s="20"/>
      <c r="AC1985" s="21" t="s">
        <v>12711</v>
      </c>
      <c r="AD1985" s="15"/>
      <c r="AE1985" s="15"/>
      <c r="AF1985" s="21" t="s">
        <v>12712</v>
      </c>
      <c r="AG1985" s="22">
        <f t="shared" si="280"/>
        <v>0.35483870967741937</v>
      </c>
      <c r="AH1985" s="15"/>
      <c r="AI1985" s="17"/>
      <c r="AJ1985" s="17"/>
      <c r="AK1985" s="17" t="e">
        <f>VLOOKUP(A1985,'[1]Deals (Exits)'!B:B,1,FALSE)</f>
        <v>#N/A</v>
      </c>
      <c r="AL1985" s="23"/>
      <c r="AM1985" s="17"/>
      <c r="AN1985" s="17"/>
      <c r="AO1985" s="17"/>
      <c r="AP1985" s="17"/>
      <c r="AQ1985" s="18"/>
      <c r="AR1985" s="18"/>
      <c r="AS1985" s="17"/>
      <c r="AT1985" s="17"/>
      <c r="AU1985" s="18"/>
      <c r="AV1985" s="17"/>
      <c r="AW1985" s="17"/>
      <c r="AX1985" s="17"/>
      <c r="AY1985" s="17"/>
      <c r="AZ1985" s="17"/>
      <c r="BA1985" s="17"/>
      <c r="BB1985" s="17"/>
      <c r="BC1985" s="17"/>
      <c r="BD1985" s="17"/>
      <c r="BE1985" s="17"/>
      <c r="BF1985" s="17"/>
      <c r="BG1985" s="17"/>
      <c r="BH1985" s="17"/>
      <c r="BI1985" s="17"/>
      <c r="BJ1985" s="17"/>
      <c r="BK1985" s="17"/>
      <c r="BL1985" s="17"/>
      <c r="BM1985" s="17"/>
      <c r="BN1985" s="15"/>
      <c r="BO1985" s="15"/>
      <c r="BP1985" s="22"/>
      <c r="BQ1985" s="15"/>
      <c r="BR1985" s="15"/>
      <c r="BS1985" s="15"/>
      <c r="BT1985" s="15"/>
      <c r="BU1985" s="15"/>
      <c r="BV1985" s="15"/>
      <c r="BW1985" s="15"/>
      <c r="BX1985" s="15"/>
      <c r="BY1985" s="15"/>
      <c r="BZ1985" s="15"/>
      <c r="CA1985" s="15"/>
      <c r="CB1985" s="15"/>
      <c r="CC1985" s="15"/>
      <c r="CD1985" s="15"/>
      <c r="CE1985" s="15"/>
      <c r="CF1985" s="15"/>
      <c r="CG1985" s="15"/>
      <c r="CH1985" s="15"/>
      <c r="CI1985" s="15"/>
      <c r="CJ1985" s="15"/>
    </row>
    <row r="1986" spans="1:88" ht="12.75">
      <c r="A1986" s="74" t="s">
        <v>12713</v>
      </c>
      <c r="B1986" s="15" t="s">
        <v>12714</v>
      </c>
      <c r="C1986" s="15" t="s">
        <v>58</v>
      </c>
      <c r="D1986" s="16">
        <v>2010</v>
      </c>
      <c r="E1986" s="15" t="s">
        <v>272</v>
      </c>
      <c r="F1986" s="26"/>
      <c r="G1986" s="26" t="s">
        <v>273</v>
      </c>
      <c r="H1986" s="26" t="s">
        <v>273</v>
      </c>
      <c r="I1986" s="15" t="s">
        <v>273</v>
      </c>
      <c r="J1986" s="26"/>
      <c r="K1986" s="17">
        <f t="shared" si="281"/>
        <v>0</v>
      </c>
      <c r="L1986" s="15"/>
      <c r="M1986" s="15"/>
      <c r="N1986" s="15"/>
      <c r="O1986" s="15"/>
      <c r="P1986" s="15"/>
      <c r="Q1986" s="15"/>
      <c r="R1986" s="15"/>
      <c r="S1986" s="19"/>
      <c r="T1986" s="15"/>
      <c r="U1986" s="17"/>
      <c r="V1986" s="15"/>
      <c r="W1986" s="15"/>
      <c r="X1986" s="15"/>
      <c r="Y1986" s="15"/>
      <c r="AB1986" s="20"/>
      <c r="AC1986" s="15"/>
      <c r="AD1986" s="15"/>
      <c r="AE1986" s="15"/>
      <c r="AF1986" s="15"/>
      <c r="AG1986" s="22">
        <f t="shared" si="280"/>
        <v>0.25806451612903225</v>
      </c>
      <c r="AH1986" s="15"/>
      <c r="AI1986" s="17"/>
      <c r="AJ1986" s="17"/>
      <c r="AK1986" s="17" t="e">
        <f>VLOOKUP(A1986,'[1]Deals (Exits)'!B:B,1,FALSE)</f>
        <v>#N/A</v>
      </c>
      <c r="AL1986" s="23"/>
      <c r="AM1986" s="17"/>
      <c r="AN1986" s="17"/>
      <c r="AO1986" s="17"/>
      <c r="AP1986" s="17"/>
      <c r="AQ1986" s="18"/>
      <c r="AR1986" s="18"/>
      <c r="AS1986" s="17"/>
      <c r="AT1986" s="17"/>
      <c r="AU1986" s="18"/>
      <c r="AV1986" s="17"/>
      <c r="AW1986" s="17"/>
      <c r="AX1986" s="17"/>
      <c r="AY1986" s="17"/>
      <c r="AZ1986" s="17"/>
      <c r="BA1986" s="17"/>
      <c r="BB1986" s="17"/>
      <c r="BC1986" s="17"/>
      <c r="BD1986" s="17"/>
      <c r="BE1986" s="17"/>
      <c r="BF1986" s="17"/>
      <c r="BG1986" s="17"/>
      <c r="BH1986" s="17"/>
      <c r="BI1986" s="17"/>
      <c r="BJ1986" s="17"/>
      <c r="BK1986" s="17"/>
      <c r="BL1986" s="17"/>
      <c r="BM1986" s="17"/>
      <c r="BN1986" s="15"/>
      <c r="BO1986" s="15"/>
      <c r="BP1986" s="22"/>
      <c r="BQ1986" s="15"/>
      <c r="BR1986" s="15"/>
      <c r="BS1986" s="15"/>
      <c r="BT1986" s="15"/>
      <c r="BU1986" s="15"/>
      <c r="BV1986" s="15"/>
      <c r="BW1986" s="15"/>
      <c r="BX1986" s="15"/>
      <c r="BY1986" s="15"/>
      <c r="BZ1986" s="15"/>
      <c r="CA1986" s="15"/>
      <c r="CB1986" s="15"/>
      <c r="CC1986" s="15"/>
      <c r="CD1986" s="15"/>
      <c r="CE1986" s="15"/>
      <c r="CF1986" s="15"/>
      <c r="CG1986" s="15"/>
      <c r="CH1986" s="15"/>
      <c r="CI1986" s="15"/>
      <c r="CJ1986" s="15"/>
    </row>
    <row r="1987" spans="1:88" ht="12.75">
      <c r="A1987" s="25" t="s">
        <v>12715</v>
      </c>
      <c r="B1987" s="15" t="s">
        <v>12716</v>
      </c>
      <c r="C1987" s="15" t="s">
        <v>58</v>
      </c>
      <c r="D1987" s="16">
        <v>2018</v>
      </c>
      <c r="E1987" s="15" t="s">
        <v>272</v>
      </c>
      <c r="F1987" s="26"/>
      <c r="G1987" s="26" t="s">
        <v>273</v>
      </c>
      <c r="H1987" s="26" t="s">
        <v>273</v>
      </c>
      <c r="I1987" s="15" t="s">
        <v>273</v>
      </c>
      <c r="J1987" s="26"/>
      <c r="K1987" s="17">
        <f t="shared" si="281"/>
        <v>0</v>
      </c>
      <c r="L1987" s="15"/>
      <c r="M1987" s="15"/>
      <c r="N1987" s="15"/>
      <c r="O1987" s="15"/>
      <c r="P1987" s="15"/>
      <c r="Q1987" s="15"/>
      <c r="R1987" s="15"/>
      <c r="S1987" s="19"/>
      <c r="T1987" s="15"/>
      <c r="U1987" s="17"/>
      <c r="V1987" s="15" t="s">
        <v>12717</v>
      </c>
      <c r="W1987" s="15"/>
      <c r="X1987" s="15"/>
      <c r="Y1987" s="15"/>
      <c r="AB1987" s="20"/>
      <c r="AC1987" s="21" t="s">
        <v>12718</v>
      </c>
      <c r="AD1987" s="21" t="s">
        <v>12719</v>
      </c>
      <c r="AE1987" s="21" t="s">
        <v>12720</v>
      </c>
      <c r="AF1987" s="21" t="s">
        <v>12721</v>
      </c>
      <c r="AG1987" s="22">
        <f t="shared" si="280"/>
        <v>0.41935483870967744</v>
      </c>
      <c r="AH1987" s="15"/>
      <c r="AI1987" s="17"/>
      <c r="AJ1987" s="17"/>
      <c r="AK1987" s="17" t="e">
        <f>VLOOKUP(A1987,'[1]Deals (Exits)'!B:B,1,FALSE)</f>
        <v>#N/A</v>
      </c>
      <c r="AL1987" s="23"/>
      <c r="AM1987" s="17"/>
      <c r="AN1987" s="17"/>
      <c r="AO1987" s="17"/>
      <c r="AP1987" s="17"/>
      <c r="AQ1987" s="18"/>
      <c r="AR1987" s="18"/>
      <c r="AS1987" s="17"/>
      <c r="AT1987" s="17"/>
      <c r="AU1987" s="18"/>
      <c r="AV1987" s="17"/>
      <c r="AW1987" s="17"/>
      <c r="AX1987" s="17"/>
      <c r="AY1987" s="17"/>
      <c r="AZ1987" s="17"/>
      <c r="BA1987" s="17"/>
      <c r="BB1987" s="17"/>
      <c r="BC1987" s="17"/>
      <c r="BD1987" s="17"/>
      <c r="BE1987" s="17"/>
      <c r="BF1987" s="17"/>
      <c r="BG1987" s="17"/>
      <c r="BH1987" s="17"/>
      <c r="BI1987" s="17"/>
      <c r="BJ1987" s="17"/>
      <c r="BK1987" s="17"/>
      <c r="BL1987" s="17"/>
      <c r="BM1987" s="17"/>
      <c r="BN1987" s="15"/>
      <c r="BO1987" s="15"/>
      <c r="BP1987" s="22"/>
      <c r="BQ1987" s="15"/>
      <c r="BR1987" s="15"/>
      <c r="BS1987" s="15"/>
      <c r="BT1987" s="15"/>
      <c r="BU1987" s="15"/>
      <c r="BV1987" s="15"/>
      <c r="BW1987" s="15"/>
      <c r="BX1987" s="15"/>
      <c r="BY1987" s="15"/>
      <c r="BZ1987" s="15"/>
      <c r="CA1987" s="15"/>
      <c r="CB1987" s="15"/>
      <c r="CC1987" s="15"/>
      <c r="CD1987" s="15"/>
      <c r="CE1987" s="15"/>
      <c r="CF1987" s="15"/>
      <c r="CG1987" s="15"/>
      <c r="CH1987" s="15"/>
      <c r="CI1987" s="15"/>
      <c r="CJ1987" s="15"/>
    </row>
    <row r="1988" spans="1:88" ht="12.75">
      <c r="A1988" s="74" t="s">
        <v>12722</v>
      </c>
      <c r="B1988" s="15" t="s">
        <v>12723</v>
      </c>
      <c r="C1988" s="15" t="s">
        <v>58</v>
      </c>
      <c r="D1988" s="16">
        <v>2018</v>
      </c>
      <c r="E1988" s="15" t="s">
        <v>272</v>
      </c>
      <c r="F1988" s="26"/>
      <c r="G1988" s="26" t="s">
        <v>273</v>
      </c>
      <c r="H1988" s="26" t="s">
        <v>273</v>
      </c>
      <c r="I1988" s="15" t="s">
        <v>273</v>
      </c>
      <c r="J1988" s="26"/>
      <c r="K1988" s="17">
        <f t="shared" si="281"/>
        <v>0</v>
      </c>
      <c r="L1988" s="15"/>
      <c r="M1988" s="15"/>
      <c r="N1988" s="15"/>
      <c r="O1988" s="15"/>
      <c r="P1988" s="15"/>
      <c r="Q1988" s="15"/>
      <c r="R1988" s="15"/>
      <c r="S1988" s="19"/>
      <c r="T1988" s="15"/>
      <c r="U1988" s="17"/>
      <c r="V1988" s="15" t="s">
        <v>12724</v>
      </c>
      <c r="W1988" s="15"/>
      <c r="X1988" s="15"/>
      <c r="Y1988" s="15"/>
      <c r="AB1988" s="20"/>
      <c r="AC1988" s="21" t="s">
        <v>12725</v>
      </c>
      <c r="AD1988" s="15"/>
      <c r="AE1988" s="21" t="s">
        <v>12726</v>
      </c>
      <c r="AF1988" s="21" t="s">
        <v>12727</v>
      </c>
      <c r="AG1988" s="22">
        <f t="shared" si="280"/>
        <v>0.38709677419354838</v>
      </c>
      <c r="AH1988" s="15"/>
      <c r="AI1988" s="17"/>
      <c r="AJ1988" s="17"/>
      <c r="AK1988" s="17" t="e">
        <f>VLOOKUP(A1988,'[1]Deals (Exits)'!B:B,1,FALSE)</f>
        <v>#N/A</v>
      </c>
      <c r="AL1988" s="23"/>
      <c r="AM1988" s="17"/>
      <c r="AN1988" s="17"/>
      <c r="AO1988" s="17"/>
      <c r="AP1988" s="17"/>
      <c r="AQ1988" s="18"/>
      <c r="AR1988" s="18"/>
      <c r="AS1988" s="17"/>
      <c r="AT1988" s="17"/>
      <c r="AU1988" s="18"/>
      <c r="AV1988" s="17"/>
      <c r="AW1988" s="17"/>
      <c r="AX1988" s="17"/>
      <c r="AY1988" s="17"/>
      <c r="AZ1988" s="17"/>
      <c r="BA1988" s="17"/>
      <c r="BB1988" s="17"/>
      <c r="BC1988" s="17"/>
      <c r="BD1988" s="17"/>
      <c r="BE1988" s="17"/>
      <c r="BF1988" s="17"/>
      <c r="BG1988" s="17"/>
      <c r="BH1988" s="17"/>
      <c r="BI1988" s="17"/>
      <c r="BJ1988" s="17"/>
      <c r="BK1988" s="17"/>
      <c r="BL1988" s="17"/>
      <c r="BM1988" s="17"/>
      <c r="BN1988" s="15"/>
      <c r="BO1988" s="15"/>
      <c r="BP1988" s="22"/>
      <c r="BQ1988" s="15"/>
      <c r="BR1988" s="15"/>
      <c r="BS1988" s="15"/>
      <c r="BT1988" s="15"/>
      <c r="BU1988" s="15"/>
      <c r="BV1988" s="15"/>
      <c r="BW1988" s="15"/>
      <c r="BX1988" s="15"/>
      <c r="BY1988" s="15"/>
      <c r="BZ1988" s="15"/>
      <c r="CA1988" s="15"/>
      <c r="CB1988" s="15"/>
      <c r="CC1988" s="15"/>
      <c r="CD1988" s="15"/>
      <c r="CE1988" s="15"/>
      <c r="CF1988" s="15"/>
      <c r="CG1988" s="15"/>
      <c r="CH1988" s="15"/>
      <c r="CI1988" s="15"/>
      <c r="CJ1988" s="15"/>
    </row>
    <row r="1989" spans="1:88" ht="12.75">
      <c r="A1989" s="25" t="s">
        <v>12728</v>
      </c>
      <c r="B1989" s="15" t="s">
        <v>12729</v>
      </c>
      <c r="C1989" s="15" t="s">
        <v>58</v>
      </c>
      <c r="D1989" s="16">
        <v>2016</v>
      </c>
      <c r="E1989" s="15" t="s">
        <v>272</v>
      </c>
      <c r="F1989" s="26"/>
      <c r="G1989" s="26" t="s">
        <v>273</v>
      </c>
      <c r="H1989" s="26" t="s">
        <v>273</v>
      </c>
      <c r="I1989" s="15" t="s">
        <v>273</v>
      </c>
      <c r="J1989" s="26"/>
      <c r="K1989" s="17">
        <f t="shared" si="281"/>
        <v>0</v>
      </c>
      <c r="L1989" s="15"/>
      <c r="M1989" s="15"/>
      <c r="N1989" s="15"/>
      <c r="O1989" s="15"/>
      <c r="P1989" s="15"/>
      <c r="Q1989" s="15"/>
      <c r="R1989" s="15"/>
      <c r="S1989" s="19"/>
      <c r="T1989" s="15"/>
      <c r="U1989" s="17"/>
      <c r="V1989" s="15" t="s">
        <v>12730</v>
      </c>
      <c r="W1989" s="15"/>
      <c r="X1989" s="15"/>
      <c r="Y1989" s="15"/>
      <c r="AB1989" s="20"/>
      <c r="AC1989" s="21" t="s">
        <v>12731</v>
      </c>
      <c r="AD1989" s="21" t="s">
        <v>12732</v>
      </c>
      <c r="AE1989" s="21" t="s">
        <v>12733</v>
      </c>
      <c r="AF1989" s="21" t="s">
        <v>12734</v>
      </c>
      <c r="AG1989" s="22">
        <f t="shared" si="280"/>
        <v>0.41935483870967744</v>
      </c>
      <c r="AH1989" s="15"/>
      <c r="AI1989" s="17"/>
      <c r="AJ1989" s="17"/>
      <c r="AK1989" s="17" t="e">
        <f>VLOOKUP(A1989,'[1]Deals (Exits)'!B:B,1,FALSE)</f>
        <v>#N/A</v>
      </c>
      <c r="AL1989" s="23"/>
      <c r="AM1989" s="17"/>
      <c r="AN1989" s="17"/>
      <c r="AO1989" s="17"/>
      <c r="AP1989" s="17"/>
      <c r="AQ1989" s="18"/>
      <c r="AR1989" s="18"/>
      <c r="AS1989" s="17"/>
      <c r="AT1989" s="17"/>
      <c r="AU1989" s="18"/>
      <c r="AV1989" s="17"/>
      <c r="AW1989" s="17"/>
      <c r="AX1989" s="17"/>
      <c r="AY1989" s="17"/>
      <c r="AZ1989" s="17"/>
      <c r="BA1989" s="17"/>
      <c r="BB1989" s="17"/>
      <c r="BC1989" s="17"/>
      <c r="BD1989" s="17"/>
      <c r="BE1989" s="17"/>
      <c r="BF1989" s="17"/>
      <c r="BG1989" s="17"/>
      <c r="BH1989" s="17"/>
      <c r="BI1989" s="17"/>
      <c r="BJ1989" s="17"/>
      <c r="BK1989" s="17"/>
      <c r="BL1989" s="17"/>
      <c r="BM1989" s="17"/>
      <c r="BN1989" s="15"/>
      <c r="BO1989" s="15"/>
      <c r="BP1989" s="22"/>
      <c r="BQ1989" s="15"/>
      <c r="BR1989" s="15"/>
      <c r="BS1989" s="15"/>
      <c r="BT1989" s="15"/>
      <c r="BU1989" s="15"/>
      <c r="BV1989" s="15"/>
      <c r="BW1989" s="15"/>
      <c r="BX1989" s="15"/>
      <c r="BY1989" s="15"/>
      <c r="BZ1989" s="15"/>
      <c r="CA1989" s="15"/>
      <c r="CB1989" s="15"/>
      <c r="CC1989" s="15"/>
      <c r="CD1989" s="15"/>
      <c r="CE1989" s="15"/>
      <c r="CF1989" s="15"/>
      <c r="CG1989" s="15"/>
      <c r="CH1989" s="15"/>
      <c r="CI1989" s="15"/>
      <c r="CJ1989" s="15"/>
    </row>
    <row r="1990" spans="1:88" ht="12.75">
      <c r="A1990" s="25" t="s">
        <v>12735</v>
      </c>
      <c r="B1990" s="15" t="s">
        <v>12736</v>
      </c>
      <c r="C1990" s="15" t="s">
        <v>58</v>
      </c>
      <c r="D1990" s="16">
        <v>2015</v>
      </c>
      <c r="E1990" s="15" t="s">
        <v>272</v>
      </c>
      <c r="F1990" s="26"/>
      <c r="G1990" s="26" t="s">
        <v>273</v>
      </c>
      <c r="H1990" s="26" t="s">
        <v>273</v>
      </c>
      <c r="I1990" s="15" t="s">
        <v>273</v>
      </c>
      <c r="J1990" s="26"/>
      <c r="K1990" s="17">
        <f t="shared" si="281"/>
        <v>0</v>
      </c>
      <c r="L1990" s="15"/>
      <c r="M1990" s="15"/>
      <c r="N1990" s="15"/>
      <c r="O1990" s="15"/>
      <c r="P1990" s="15"/>
      <c r="Q1990" s="15"/>
      <c r="R1990" s="15"/>
      <c r="S1990" s="19"/>
      <c r="T1990" s="15"/>
      <c r="U1990" s="17"/>
      <c r="V1990" s="15" t="s">
        <v>12737</v>
      </c>
      <c r="W1990" s="15"/>
      <c r="X1990" s="15"/>
      <c r="Y1990" s="15"/>
      <c r="AB1990" s="20"/>
      <c r="AC1990" s="21" t="s">
        <v>12738</v>
      </c>
      <c r="AD1990" s="21" t="s">
        <v>12739</v>
      </c>
      <c r="AE1990" s="21" t="s">
        <v>12740</v>
      </c>
      <c r="AF1990" s="21" t="s">
        <v>12741</v>
      </c>
      <c r="AG1990" s="22">
        <f t="shared" si="280"/>
        <v>0.41935483870967744</v>
      </c>
      <c r="AH1990" s="15"/>
      <c r="AI1990" s="17"/>
      <c r="AJ1990" s="17"/>
      <c r="AK1990" s="17" t="e">
        <f>VLOOKUP(A1990,'[1]Deals (Exits)'!B:B,1,FALSE)</f>
        <v>#N/A</v>
      </c>
      <c r="AL1990" s="23"/>
      <c r="AM1990" s="17"/>
      <c r="AN1990" s="17"/>
      <c r="AO1990" s="17"/>
      <c r="AP1990" s="17"/>
      <c r="AQ1990" s="18"/>
      <c r="AR1990" s="18"/>
      <c r="AS1990" s="17"/>
      <c r="AT1990" s="17"/>
      <c r="AU1990" s="18"/>
      <c r="AV1990" s="17"/>
      <c r="AW1990" s="17"/>
      <c r="AX1990" s="17"/>
      <c r="AY1990" s="17"/>
      <c r="AZ1990" s="17"/>
      <c r="BA1990" s="17"/>
      <c r="BB1990" s="17"/>
      <c r="BC1990" s="17"/>
      <c r="BD1990" s="17"/>
      <c r="BE1990" s="17"/>
      <c r="BF1990" s="17"/>
      <c r="BG1990" s="17"/>
      <c r="BH1990" s="17"/>
      <c r="BI1990" s="17"/>
      <c r="BJ1990" s="17"/>
      <c r="BK1990" s="17"/>
      <c r="BL1990" s="17"/>
      <c r="BM1990" s="17"/>
      <c r="BN1990" s="15"/>
      <c r="BO1990" s="15"/>
      <c r="BP1990" s="22"/>
      <c r="BQ1990" s="15"/>
      <c r="BR1990" s="15"/>
      <c r="BS1990" s="15"/>
      <c r="BT1990" s="15"/>
      <c r="BU1990" s="15"/>
      <c r="BV1990" s="15"/>
      <c r="BW1990" s="15"/>
      <c r="BX1990" s="15"/>
      <c r="BY1990" s="15"/>
      <c r="BZ1990" s="15"/>
      <c r="CA1990" s="15"/>
      <c r="CB1990" s="15"/>
      <c r="CC1990" s="15"/>
      <c r="CD1990" s="15"/>
      <c r="CE1990" s="15"/>
      <c r="CF1990" s="15"/>
      <c r="CG1990" s="15"/>
      <c r="CH1990" s="15"/>
      <c r="CI1990" s="15"/>
      <c r="CJ1990" s="15"/>
    </row>
    <row r="1991" spans="1:88" ht="12.75">
      <c r="A1991" s="74" t="s">
        <v>12742</v>
      </c>
      <c r="B1991" s="15" t="s">
        <v>12743</v>
      </c>
      <c r="C1991" s="15" t="s">
        <v>58</v>
      </c>
      <c r="D1991" s="16">
        <v>2016</v>
      </c>
      <c r="E1991" s="15" t="s">
        <v>272</v>
      </c>
      <c r="F1991" s="26"/>
      <c r="G1991" s="26" t="s">
        <v>273</v>
      </c>
      <c r="H1991" s="26" t="s">
        <v>273</v>
      </c>
      <c r="I1991" s="15" t="s">
        <v>273</v>
      </c>
      <c r="J1991" s="26"/>
      <c r="K1991" s="17">
        <f t="shared" si="281"/>
        <v>0</v>
      </c>
      <c r="L1991" s="15"/>
      <c r="M1991" s="15"/>
      <c r="N1991" s="15"/>
      <c r="O1991" s="15"/>
      <c r="P1991" s="15"/>
      <c r="Q1991" s="15"/>
      <c r="R1991" s="15"/>
      <c r="S1991" s="19"/>
      <c r="T1991" s="15"/>
      <c r="U1991" s="17"/>
      <c r="V1991" s="15" t="s">
        <v>12744</v>
      </c>
      <c r="W1991" s="15"/>
      <c r="X1991" s="15"/>
      <c r="Y1991" s="15"/>
      <c r="AB1991" s="20"/>
      <c r="AC1991" s="21" t="s">
        <v>12745</v>
      </c>
      <c r="AD1991" s="21" t="s">
        <v>12746</v>
      </c>
      <c r="AE1991" s="21" t="s">
        <v>12747</v>
      </c>
      <c r="AF1991" s="21" t="s">
        <v>12748</v>
      </c>
      <c r="AG1991" s="22">
        <f t="shared" si="280"/>
        <v>0.41935483870967744</v>
      </c>
      <c r="AH1991" s="15"/>
      <c r="AI1991" s="17"/>
      <c r="AJ1991" s="17"/>
      <c r="AK1991" s="17" t="e">
        <f>VLOOKUP(A1991,'[1]Deals (Exits)'!B:B,1,FALSE)</f>
        <v>#N/A</v>
      </c>
      <c r="AL1991" s="23"/>
      <c r="AM1991" s="17"/>
      <c r="AN1991" s="17"/>
      <c r="AO1991" s="17"/>
      <c r="AP1991" s="17"/>
      <c r="AQ1991" s="18"/>
      <c r="AR1991" s="18"/>
      <c r="AS1991" s="17"/>
      <c r="AT1991" s="17"/>
      <c r="AU1991" s="18"/>
      <c r="AV1991" s="17"/>
      <c r="AW1991" s="17"/>
      <c r="AX1991" s="17"/>
      <c r="AY1991" s="17"/>
      <c r="AZ1991" s="17"/>
      <c r="BA1991" s="17"/>
      <c r="BB1991" s="17"/>
      <c r="BC1991" s="17"/>
      <c r="BD1991" s="17"/>
      <c r="BE1991" s="17"/>
      <c r="BF1991" s="17"/>
      <c r="BG1991" s="17"/>
      <c r="BH1991" s="17"/>
      <c r="BI1991" s="17"/>
      <c r="BJ1991" s="17"/>
      <c r="BK1991" s="17"/>
      <c r="BL1991" s="17"/>
      <c r="BM1991" s="17"/>
      <c r="BN1991" s="15"/>
      <c r="BO1991" s="15"/>
      <c r="BP1991" s="22"/>
      <c r="BQ1991" s="15"/>
      <c r="BR1991" s="15"/>
      <c r="BS1991" s="15"/>
      <c r="BT1991" s="15"/>
      <c r="BU1991" s="15"/>
      <c r="BV1991" s="15"/>
      <c r="BW1991" s="15"/>
      <c r="BX1991" s="15"/>
      <c r="BY1991" s="15"/>
      <c r="BZ1991" s="15"/>
      <c r="CA1991" s="15"/>
      <c r="CB1991" s="15"/>
      <c r="CC1991" s="15"/>
      <c r="CD1991" s="15"/>
      <c r="CE1991" s="15"/>
      <c r="CF1991" s="15"/>
      <c r="CG1991" s="15"/>
      <c r="CH1991" s="15"/>
      <c r="CI1991" s="15"/>
      <c r="CJ1991" s="15"/>
    </row>
    <row r="1992" spans="1:88" ht="12.75">
      <c r="A1992" s="74" t="s">
        <v>12749</v>
      </c>
      <c r="B1992" s="15" t="s">
        <v>12750</v>
      </c>
      <c r="C1992" s="15" t="s">
        <v>58</v>
      </c>
      <c r="D1992" s="16">
        <v>2014</v>
      </c>
      <c r="E1992" s="15" t="s">
        <v>9964</v>
      </c>
      <c r="F1992" s="26"/>
      <c r="G1992" s="26" t="s">
        <v>273</v>
      </c>
      <c r="H1992" s="26" t="s">
        <v>273</v>
      </c>
      <c r="I1992" s="15" t="s">
        <v>273</v>
      </c>
      <c r="J1992" s="26"/>
      <c r="K1992" s="17">
        <f t="shared" si="281"/>
        <v>0</v>
      </c>
      <c r="L1992" s="15"/>
      <c r="M1992" s="15"/>
      <c r="N1992" s="15"/>
      <c r="O1992" s="15"/>
      <c r="P1992" s="15"/>
      <c r="Q1992" s="15"/>
      <c r="R1992" s="15"/>
      <c r="S1992" s="19"/>
      <c r="T1992" s="15"/>
      <c r="U1992" s="17"/>
      <c r="V1992" s="15" t="s">
        <v>12751</v>
      </c>
      <c r="W1992" s="15"/>
      <c r="X1992" s="15"/>
      <c r="Y1992" s="15"/>
      <c r="AB1992" s="20"/>
      <c r="AC1992" s="21" t="s">
        <v>12752</v>
      </c>
      <c r="AD1992" s="15"/>
      <c r="AE1992" s="21" t="s">
        <v>12753</v>
      </c>
      <c r="AF1992" s="21" t="s">
        <v>12754</v>
      </c>
      <c r="AG1992" s="22">
        <f t="shared" si="280"/>
        <v>0.38709677419354838</v>
      </c>
      <c r="AH1992" s="15"/>
      <c r="AI1992" s="17"/>
      <c r="AJ1992" s="17"/>
      <c r="AK1992" s="17" t="e">
        <f>VLOOKUP(A1992,'[1]Deals (Exits)'!B:B,1,FALSE)</f>
        <v>#N/A</v>
      </c>
      <c r="AL1992" s="23"/>
      <c r="AM1992" s="17"/>
      <c r="AN1992" s="17"/>
      <c r="AO1992" s="17"/>
      <c r="AP1992" s="17"/>
      <c r="AQ1992" s="18"/>
      <c r="AR1992" s="18"/>
      <c r="AS1992" s="17"/>
      <c r="AT1992" s="17"/>
      <c r="AU1992" s="18"/>
      <c r="AV1992" s="17"/>
      <c r="AW1992" s="17"/>
      <c r="AX1992" s="17"/>
      <c r="AY1992" s="17"/>
      <c r="AZ1992" s="17"/>
      <c r="BA1992" s="17"/>
      <c r="BB1992" s="17"/>
      <c r="BC1992" s="17"/>
      <c r="BD1992" s="17"/>
      <c r="BE1992" s="17"/>
      <c r="BF1992" s="17"/>
      <c r="BG1992" s="17"/>
      <c r="BH1992" s="17"/>
      <c r="BI1992" s="17"/>
      <c r="BJ1992" s="17"/>
      <c r="BK1992" s="17"/>
      <c r="BL1992" s="17"/>
      <c r="BM1992" s="17"/>
      <c r="BN1992" s="15"/>
      <c r="BO1992" s="15"/>
      <c r="BP1992" s="22"/>
      <c r="BQ1992" s="15"/>
      <c r="BR1992" s="15"/>
      <c r="BS1992" s="15"/>
      <c r="BT1992" s="15"/>
      <c r="BU1992" s="15"/>
      <c r="BV1992" s="15"/>
      <c r="BW1992" s="15"/>
      <c r="BX1992" s="15"/>
      <c r="BY1992" s="15"/>
      <c r="BZ1992" s="15"/>
      <c r="CA1992" s="15"/>
      <c r="CB1992" s="15"/>
      <c r="CC1992" s="15"/>
      <c r="CD1992" s="15"/>
      <c r="CE1992" s="15"/>
      <c r="CF1992" s="15"/>
      <c r="CG1992" s="15"/>
      <c r="CH1992" s="15"/>
      <c r="CI1992" s="15"/>
      <c r="CJ1992" s="15"/>
    </row>
    <row r="1993" spans="1:88" ht="12.75">
      <c r="A1993" s="25" t="s">
        <v>12755</v>
      </c>
      <c r="B1993" s="15" t="s">
        <v>12756</v>
      </c>
      <c r="C1993" s="15" t="s">
        <v>58</v>
      </c>
      <c r="D1993" s="16">
        <v>2017</v>
      </c>
      <c r="E1993" s="15" t="s">
        <v>272</v>
      </c>
      <c r="F1993" s="26"/>
      <c r="G1993" s="26" t="s">
        <v>273</v>
      </c>
      <c r="H1993" s="26" t="s">
        <v>273</v>
      </c>
      <c r="I1993" s="15" t="s">
        <v>273</v>
      </c>
      <c r="J1993" s="26"/>
      <c r="K1993" s="17">
        <f t="shared" si="281"/>
        <v>0</v>
      </c>
      <c r="L1993" s="15"/>
      <c r="M1993" s="15"/>
      <c r="N1993" s="15"/>
      <c r="O1993" s="15"/>
      <c r="P1993" s="15"/>
      <c r="Q1993" s="15"/>
      <c r="R1993" s="15"/>
      <c r="S1993" s="19"/>
      <c r="T1993" s="15"/>
      <c r="U1993" s="17"/>
      <c r="V1993" s="15" t="s">
        <v>12757</v>
      </c>
      <c r="W1993" s="15"/>
      <c r="X1993" s="15"/>
      <c r="Y1993" s="15"/>
      <c r="AB1993" s="20"/>
      <c r="AC1993" s="21" t="s">
        <v>12758</v>
      </c>
      <c r="AD1993" s="21" t="s">
        <v>12759</v>
      </c>
      <c r="AE1993" s="21" t="s">
        <v>12760</v>
      </c>
      <c r="AF1993" s="21" t="s">
        <v>12761</v>
      </c>
      <c r="AG1993" s="22">
        <f t="shared" si="280"/>
        <v>0.41935483870967744</v>
      </c>
      <c r="AH1993" s="15"/>
      <c r="AI1993" s="17"/>
      <c r="AJ1993" s="17"/>
      <c r="AK1993" s="17" t="e">
        <f>VLOOKUP(A1993,'[1]Deals (Exits)'!B:B,1,FALSE)</f>
        <v>#N/A</v>
      </c>
      <c r="AL1993" s="23"/>
      <c r="AM1993" s="17"/>
      <c r="AN1993" s="17"/>
      <c r="AO1993" s="17"/>
      <c r="AP1993" s="17"/>
      <c r="AQ1993" s="18"/>
      <c r="AR1993" s="18"/>
      <c r="AS1993" s="17"/>
      <c r="AT1993" s="17"/>
      <c r="AU1993" s="18"/>
      <c r="AV1993" s="17"/>
      <c r="AW1993" s="17"/>
      <c r="AX1993" s="17"/>
      <c r="AY1993" s="17"/>
      <c r="AZ1993" s="17"/>
      <c r="BA1993" s="17"/>
      <c r="BB1993" s="17"/>
      <c r="BC1993" s="17"/>
      <c r="BD1993" s="17"/>
      <c r="BE1993" s="17"/>
      <c r="BF1993" s="17"/>
      <c r="BG1993" s="17"/>
      <c r="BH1993" s="17"/>
      <c r="BI1993" s="17"/>
      <c r="BJ1993" s="17"/>
      <c r="BK1993" s="17"/>
      <c r="BL1993" s="17"/>
      <c r="BM1993" s="17"/>
      <c r="BN1993" s="15"/>
      <c r="BO1993" s="15"/>
      <c r="BP1993" s="22"/>
      <c r="BQ1993" s="15"/>
      <c r="BR1993" s="15"/>
      <c r="BS1993" s="15"/>
      <c r="BT1993" s="15"/>
      <c r="BU1993" s="15"/>
      <c r="BV1993" s="15"/>
      <c r="BW1993" s="15"/>
      <c r="BX1993" s="15"/>
      <c r="BY1993" s="15"/>
      <c r="BZ1993" s="15"/>
      <c r="CA1993" s="15"/>
      <c r="CB1993" s="15"/>
      <c r="CC1993" s="15"/>
      <c r="CD1993" s="15"/>
      <c r="CE1993" s="15"/>
      <c r="CF1993" s="15"/>
      <c r="CG1993" s="15"/>
      <c r="CH1993" s="15"/>
      <c r="CI1993" s="15"/>
      <c r="CJ1993" s="15"/>
    </row>
    <row r="1994" spans="1:88" ht="12.75">
      <c r="A1994" s="74" t="s">
        <v>12762</v>
      </c>
      <c r="B1994" s="15" t="s">
        <v>12763</v>
      </c>
      <c r="C1994" s="15" t="s">
        <v>58</v>
      </c>
      <c r="D1994" s="16">
        <v>2017</v>
      </c>
      <c r="E1994" s="15" t="s">
        <v>272</v>
      </c>
      <c r="F1994" s="26"/>
      <c r="G1994" s="26" t="s">
        <v>273</v>
      </c>
      <c r="H1994" s="26" t="s">
        <v>273</v>
      </c>
      <c r="I1994" s="15" t="s">
        <v>273</v>
      </c>
      <c r="J1994" s="26"/>
      <c r="K1994" s="17">
        <f t="shared" si="281"/>
        <v>0</v>
      </c>
      <c r="L1994" s="15"/>
      <c r="M1994" s="15"/>
      <c r="N1994" s="15"/>
      <c r="O1994" s="15"/>
      <c r="P1994" s="15"/>
      <c r="Q1994" s="15"/>
      <c r="R1994" s="15"/>
      <c r="S1994" s="19"/>
      <c r="T1994" s="15"/>
      <c r="U1994" s="17"/>
      <c r="V1994" s="15"/>
      <c r="W1994" s="15"/>
      <c r="X1994" s="15"/>
      <c r="Y1994" s="15"/>
      <c r="AB1994" s="20"/>
      <c r="AC1994" s="21" t="s">
        <v>12764</v>
      </c>
      <c r="AD1994" s="21" t="s">
        <v>12765</v>
      </c>
      <c r="AE1994" s="21" t="s">
        <v>12766</v>
      </c>
      <c r="AF1994" s="21" t="s">
        <v>12767</v>
      </c>
      <c r="AG1994" s="22">
        <f t="shared" si="280"/>
        <v>0.38709677419354838</v>
      </c>
      <c r="AH1994" s="15"/>
      <c r="AI1994" s="17"/>
      <c r="AJ1994" s="17"/>
      <c r="AK1994" s="17" t="e">
        <f>VLOOKUP(A1994,'[1]Deals (Exits)'!B:B,1,FALSE)</f>
        <v>#N/A</v>
      </c>
      <c r="AL1994" s="23"/>
      <c r="AM1994" s="17"/>
      <c r="AN1994" s="17"/>
      <c r="AO1994" s="17"/>
      <c r="AP1994" s="17"/>
      <c r="AQ1994" s="18"/>
      <c r="AR1994" s="18"/>
      <c r="AS1994" s="17"/>
      <c r="AT1994" s="17"/>
      <c r="AU1994" s="18"/>
      <c r="AV1994" s="17"/>
      <c r="AW1994" s="17"/>
      <c r="AX1994" s="17"/>
      <c r="AY1994" s="17"/>
      <c r="AZ1994" s="17"/>
      <c r="BA1994" s="17"/>
      <c r="BB1994" s="17"/>
      <c r="BC1994" s="17"/>
      <c r="BD1994" s="17"/>
      <c r="BE1994" s="17"/>
      <c r="BF1994" s="17"/>
      <c r="BG1994" s="17"/>
      <c r="BH1994" s="17"/>
      <c r="BI1994" s="17"/>
      <c r="BJ1994" s="17"/>
      <c r="BK1994" s="17"/>
      <c r="BL1994" s="17"/>
      <c r="BM1994" s="17"/>
      <c r="BN1994" s="15"/>
      <c r="BO1994" s="15"/>
      <c r="BP1994" s="22"/>
      <c r="BQ1994" s="15"/>
      <c r="BR1994" s="15"/>
      <c r="BS1994" s="15"/>
      <c r="BT1994" s="15"/>
      <c r="BU1994" s="15"/>
      <c r="BV1994" s="15"/>
      <c r="BW1994" s="15"/>
      <c r="BX1994" s="15"/>
      <c r="BY1994" s="15"/>
      <c r="BZ1994" s="15"/>
      <c r="CA1994" s="15"/>
      <c r="CB1994" s="15"/>
      <c r="CC1994" s="15"/>
      <c r="CD1994" s="15"/>
      <c r="CE1994" s="15"/>
      <c r="CF1994" s="15"/>
      <c r="CG1994" s="15"/>
      <c r="CH1994" s="15"/>
      <c r="CI1994" s="15"/>
      <c r="CJ1994" s="15"/>
    </row>
    <row r="1995" spans="1:88" ht="12.75">
      <c r="A1995" s="74" t="s">
        <v>12768</v>
      </c>
      <c r="B1995" s="15" t="s">
        <v>12769</v>
      </c>
      <c r="C1995" s="15" t="s">
        <v>58</v>
      </c>
      <c r="D1995" s="16">
        <v>2017</v>
      </c>
      <c r="E1995" s="15" t="s">
        <v>272</v>
      </c>
      <c r="F1995" s="26"/>
      <c r="G1995" s="26" t="s">
        <v>273</v>
      </c>
      <c r="H1995" s="26" t="s">
        <v>273</v>
      </c>
      <c r="I1995" s="15" t="s">
        <v>273</v>
      </c>
      <c r="J1995" s="26"/>
      <c r="K1995" s="17">
        <f t="shared" si="281"/>
        <v>0</v>
      </c>
      <c r="L1995" s="15"/>
      <c r="M1995" s="15"/>
      <c r="N1995" s="15"/>
      <c r="O1995" s="15"/>
      <c r="P1995" s="15"/>
      <c r="Q1995" s="15"/>
      <c r="R1995" s="15"/>
      <c r="S1995" s="19"/>
      <c r="T1995" s="15"/>
      <c r="U1995" s="17"/>
      <c r="V1995" s="15" t="s">
        <v>12770</v>
      </c>
      <c r="W1995" s="15"/>
      <c r="X1995" s="15"/>
      <c r="Y1995" s="15"/>
      <c r="AB1995" s="20"/>
      <c r="AC1995" s="21" t="s">
        <v>12771</v>
      </c>
      <c r="AD1995" s="21" t="s">
        <v>12772</v>
      </c>
      <c r="AE1995" s="21" t="s">
        <v>12773</v>
      </c>
      <c r="AF1995" s="21" t="s">
        <v>12774</v>
      </c>
      <c r="AG1995" s="22">
        <f t="shared" si="280"/>
        <v>0.41935483870967744</v>
      </c>
      <c r="AH1995" s="15"/>
      <c r="AI1995" s="17"/>
      <c r="AJ1995" s="17"/>
      <c r="AK1995" s="17" t="e">
        <f>VLOOKUP(A1995,'[1]Deals (Exits)'!B:B,1,FALSE)</f>
        <v>#N/A</v>
      </c>
      <c r="AL1995" s="23"/>
      <c r="AM1995" s="17"/>
      <c r="AN1995" s="17"/>
      <c r="AO1995" s="17"/>
      <c r="AP1995" s="17"/>
      <c r="AQ1995" s="18"/>
      <c r="AR1995" s="18"/>
      <c r="AS1995" s="17"/>
      <c r="AT1995" s="17"/>
      <c r="AU1995" s="18"/>
      <c r="AV1995" s="17"/>
      <c r="AW1995" s="17"/>
      <c r="AX1995" s="17"/>
      <c r="AY1995" s="17"/>
      <c r="AZ1995" s="17"/>
      <c r="BA1995" s="17"/>
      <c r="BB1995" s="17"/>
      <c r="BC1995" s="17"/>
      <c r="BD1995" s="17"/>
      <c r="BE1995" s="17"/>
      <c r="BF1995" s="17"/>
      <c r="BG1995" s="17"/>
      <c r="BH1995" s="17"/>
      <c r="BI1995" s="17"/>
      <c r="BJ1995" s="17"/>
      <c r="BK1995" s="17"/>
      <c r="BL1995" s="17"/>
      <c r="BM1995" s="17"/>
      <c r="BN1995" s="15"/>
      <c r="BO1995" s="15"/>
      <c r="BP1995" s="22"/>
      <c r="BQ1995" s="15"/>
      <c r="BR1995" s="15"/>
      <c r="BS1995" s="15"/>
      <c r="BT1995" s="15"/>
      <c r="BU1995" s="15"/>
      <c r="BV1995" s="15"/>
      <c r="BW1995" s="15"/>
      <c r="BX1995" s="15"/>
      <c r="BY1995" s="15"/>
      <c r="BZ1995" s="15"/>
      <c r="CA1995" s="15"/>
      <c r="CB1995" s="15"/>
      <c r="CC1995" s="15"/>
      <c r="CD1995" s="15"/>
      <c r="CE1995" s="15"/>
      <c r="CF1995" s="15"/>
      <c r="CG1995" s="15"/>
      <c r="CH1995" s="15"/>
      <c r="CI1995" s="15"/>
      <c r="CJ1995" s="15"/>
    </row>
    <row r="1996" spans="1:88" ht="12.75">
      <c r="A1996" s="25" t="s">
        <v>12775</v>
      </c>
      <c r="B1996" s="15" t="s">
        <v>12776</v>
      </c>
      <c r="C1996" s="15" t="s">
        <v>58</v>
      </c>
      <c r="D1996" s="16">
        <v>2015</v>
      </c>
      <c r="E1996" s="15" t="s">
        <v>272</v>
      </c>
      <c r="F1996" s="26"/>
      <c r="G1996" s="26" t="s">
        <v>273</v>
      </c>
      <c r="H1996" s="26" t="s">
        <v>273</v>
      </c>
      <c r="I1996" s="15" t="s">
        <v>273</v>
      </c>
      <c r="J1996" s="26"/>
      <c r="K1996" s="17">
        <f t="shared" si="281"/>
        <v>0</v>
      </c>
      <c r="L1996" s="15"/>
      <c r="M1996" s="15"/>
      <c r="N1996" s="15"/>
      <c r="O1996" s="15"/>
      <c r="P1996" s="15"/>
      <c r="Q1996" s="15"/>
      <c r="R1996" s="15"/>
      <c r="S1996" s="19"/>
      <c r="T1996" s="15"/>
      <c r="U1996" s="17"/>
      <c r="V1996" s="15" t="s">
        <v>12777</v>
      </c>
      <c r="W1996" s="15"/>
      <c r="X1996" s="15"/>
      <c r="Y1996" s="15"/>
      <c r="AB1996" s="20"/>
      <c r="AC1996" s="21" t="s">
        <v>12778</v>
      </c>
      <c r="AD1996" s="21" t="s">
        <v>12779</v>
      </c>
      <c r="AE1996" s="21" t="s">
        <v>12780</v>
      </c>
      <c r="AF1996" s="21" t="s">
        <v>12781</v>
      </c>
      <c r="AG1996" s="22">
        <f t="shared" si="280"/>
        <v>0.41935483870967744</v>
      </c>
      <c r="AH1996" s="15"/>
      <c r="AI1996" s="17"/>
      <c r="AJ1996" s="17"/>
      <c r="AK1996" s="17" t="e">
        <f>VLOOKUP(A1996,'[1]Deals (Exits)'!B:B,1,FALSE)</f>
        <v>#N/A</v>
      </c>
      <c r="AL1996" s="23"/>
      <c r="AM1996" s="17"/>
      <c r="AN1996" s="17"/>
      <c r="AO1996" s="17"/>
      <c r="AP1996" s="17"/>
      <c r="AQ1996" s="18"/>
      <c r="AR1996" s="18"/>
      <c r="AS1996" s="17"/>
      <c r="AT1996" s="17"/>
      <c r="AU1996" s="18"/>
      <c r="AV1996" s="17"/>
      <c r="AW1996" s="17"/>
      <c r="AX1996" s="17"/>
      <c r="AY1996" s="17"/>
      <c r="AZ1996" s="17"/>
      <c r="BA1996" s="17"/>
      <c r="BB1996" s="17"/>
      <c r="BC1996" s="17"/>
      <c r="BD1996" s="17"/>
      <c r="BE1996" s="17"/>
      <c r="BF1996" s="17"/>
      <c r="BG1996" s="17"/>
      <c r="BH1996" s="17"/>
      <c r="BI1996" s="17"/>
      <c r="BJ1996" s="17"/>
      <c r="BK1996" s="17"/>
      <c r="BL1996" s="17"/>
      <c r="BM1996" s="17"/>
      <c r="BN1996" s="15"/>
      <c r="BO1996" s="15"/>
      <c r="BP1996" s="22"/>
      <c r="BQ1996" s="15"/>
      <c r="BR1996" s="15"/>
      <c r="BS1996" s="15"/>
      <c r="BT1996" s="15"/>
      <c r="BU1996" s="15"/>
      <c r="BV1996" s="15"/>
      <c r="BW1996" s="15"/>
      <c r="BX1996" s="15"/>
      <c r="BY1996" s="15"/>
      <c r="BZ1996" s="15"/>
      <c r="CA1996" s="15"/>
      <c r="CB1996" s="15"/>
      <c r="CC1996" s="15"/>
      <c r="CD1996" s="15"/>
      <c r="CE1996" s="15"/>
      <c r="CF1996" s="15"/>
      <c r="CG1996" s="15"/>
      <c r="CH1996" s="15"/>
      <c r="CI1996" s="15"/>
      <c r="CJ1996" s="15"/>
    </row>
    <row r="1997" spans="1:88" ht="12.75">
      <c r="A1997" s="25" t="s">
        <v>12782</v>
      </c>
      <c r="B1997" s="15" t="s">
        <v>12783</v>
      </c>
      <c r="C1997" s="15" t="s">
        <v>58</v>
      </c>
      <c r="D1997" s="16">
        <v>2017</v>
      </c>
      <c r="E1997" s="15" t="s">
        <v>272</v>
      </c>
      <c r="F1997" s="26"/>
      <c r="G1997" s="26" t="s">
        <v>273</v>
      </c>
      <c r="H1997" s="26" t="s">
        <v>273</v>
      </c>
      <c r="I1997" s="15" t="s">
        <v>273</v>
      </c>
      <c r="J1997" s="26"/>
      <c r="K1997" s="17">
        <f t="shared" si="281"/>
        <v>0</v>
      </c>
      <c r="L1997" s="15"/>
      <c r="M1997" s="15"/>
      <c r="N1997" s="15"/>
      <c r="O1997" s="15"/>
      <c r="P1997" s="15"/>
      <c r="Q1997" s="15"/>
      <c r="R1997" s="15"/>
      <c r="S1997" s="19"/>
      <c r="T1997" s="15"/>
      <c r="U1997" s="17"/>
      <c r="V1997" s="15"/>
      <c r="W1997" s="15"/>
      <c r="X1997" s="15"/>
      <c r="Y1997" s="15"/>
      <c r="AB1997" s="20"/>
      <c r="AC1997" s="21" t="s">
        <v>12784</v>
      </c>
      <c r="AD1997" s="21" t="s">
        <v>12785</v>
      </c>
      <c r="AE1997" s="21" t="s">
        <v>12786</v>
      </c>
      <c r="AF1997" s="21" t="s">
        <v>12787</v>
      </c>
      <c r="AG1997" s="22">
        <f t="shared" si="280"/>
        <v>0.38709677419354838</v>
      </c>
      <c r="AH1997" s="15"/>
      <c r="AI1997" s="17"/>
      <c r="AJ1997" s="17"/>
      <c r="AK1997" s="17" t="e">
        <f>VLOOKUP(A1997,'[1]Deals (Exits)'!B:B,1,FALSE)</f>
        <v>#N/A</v>
      </c>
      <c r="AL1997" s="23"/>
      <c r="AM1997" s="17"/>
      <c r="AN1997" s="17"/>
      <c r="AO1997" s="17"/>
      <c r="AP1997" s="17"/>
      <c r="AQ1997" s="18"/>
      <c r="AR1997" s="18"/>
      <c r="AS1997" s="17"/>
      <c r="AT1997" s="17"/>
      <c r="AU1997" s="18"/>
      <c r="AV1997" s="17"/>
      <c r="AW1997" s="17"/>
      <c r="AX1997" s="17"/>
      <c r="AY1997" s="17"/>
      <c r="AZ1997" s="17"/>
      <c r="BA1997" s="17"/>
      <c r="BB1997" s="17"/>
      <c r="BC1997" s="17"/>
      <c r="BD1997" s="17"/>
      <c r="BE1997" s="17"/>
      <c r="BF1997" s="17"/>
      <c r="BG1997" s="17"/>
      <c r="BH1997" s="17"/>
      <c r="BI1997" s="17"/>
      <c r="BJ1997" s="17"/>
      <c r="BK1997" s="17"/>
      <c r="BL1997" s="17"/>
      <c r="BM1997" s="17"/>
      <c r="BN1997" s="15"/>
      <c r="BO1997" s="15"/>
      <c r="BP1997" s="22"/>
      <c r="BQ1997" s="15"/>
      <c r="BR1997" s="15"/>
      <c r="BS1997" s="15"/>
      <c r="BT1997" s="15"/>
      <c r="BU1997" s="15"/>
      <c r="BV1997" s="15"/>
      <c r="BW1997" s="15"/>
      <c r="BX1997" s="15"/>
      <c r="BY1997" s="15"/>
      <c r="BZ1997" s="15"/>
      <c r="CA1997" s="15"/>
      <c r="CB1997" s="15"/>
      <c r="CC1997" s="15"/>
      <c r="CD1997" s="15"/>
      <c r="CE1997" s="15"/>
      <c r="CF1997" s="15"/>
      <c r="CG1997" s="15"/>
      <c r="CH1997" s="15"/>
      <c r="CI1997" s="15"/>
      <c r="CJ1997" s="15"/>
    </row>
    <row r="1998" spans="1:88" ht="12.75">
      <c r="A1998" s="25" t="s">
        <v>12788</v>
      </c>
      <c r="B1998" s="15" t="s">
        <v>12789</v>
      </c>
      <c r="C1998" s="15" t="s">
        <v>58</v>
      </c>
      <c r="D1998" s="16">
        <v>2013</v>
      </c>
      <c r="E1998" s="15" t="s">
        <v>272</v>
      </c>
      <c r="F1998" s="26"/>
      <c r="G1998" s="26" t="s">
        <v>273</v>
      </c>
      <c r="H1998" s="26" t="s">
        <v>273</v>
      </c>
      <c r="I1998" s="15" t="s">
        <v>273</v>
      </c>
      <c r="J1998" s="26"/>
      <c r="K1998" s="17">
        <f t="shared" si="281"/>
        <v>0</v>
      </c>
      <c r="L1998" s="15"/>
      <c r="M1998" s="15"/>
      <c r="N1998" s="15"/>
      <c r="O1998" s="15"/>
      <c r="P1998" s="15"/>
      <c r="Q1998" s="15"/>
      <c r="R1998" s="15"/>
      <c r="S1998" s="19"/>
      <c r="T1998" s="15"/>
      <c r="U1998" s="17"/>
      <c r="V1998" s="15"/>
      <c r="W1998" s="15"/>
      <c r="X1998" s="15"/>
      <c r="Y1998" s="15"/>
      <c r="AB1998" s="20"/>
      <c r="AC1998" s="21" t="s">
        <v>12790</v>
      </c>
      <c r="AD1998" s="21" t="s">
        <v>12791</v>
      </c>
      <c r="AE1998" s="21" t="s">
        <v>12792</v>
      </c>
      <c r="AF1998" s="21" t="s">
        <v>12793</v>
      </c>
      <c r="AG1998" s="22">
        <f t="shared" si="280"/>
        <v>0.38709677419354838</v>
      </c>
      <c r="AH1998" s="15"/>
      <c r="AI1998" s="17"/>
      <c r="AJ1998" s="17"/>
      <c r="AK1998" s="17" t="e">
        <f>VLOOKUP(A1998,'[1]Deals (Exits)'!B:B,1,FALSE)</f>
        <v>#N/A</v>
      </c>
      <c r="AL1998" s="23"/>
      <c r="AM1998" s="17"/>
      <c r="AN1998" s="17"/>
      <c r="AO1998" s="17"/>
      <c r="AP1998" s="17"/>
      <c r="AQ1998" s="18"/>
      <c r="AR1998" s="18"/>
      <c r="AS1998" s="17"/>
      <c r="AT1998" s="17"/>
      <c r="AU1998" s="18"/>
      <c r="AV1998" s="17"/>
      <c r="AW1998" s="17"/>
      <c r="AX1998" s="17"/>
      <c r="AY1998" s="17"/>
      <c r="AZ1998" s="17"/>
      <c r="BA1998" s="17"/>
      <c r="BB1998" s="17"/>
      <c r="BC1998" s="17"/>
      <c r="BD1998" s="17"/>
      <c r="BE1998" s="17"/>
      <c r="BF1998" s="17"/>
      <c r="BG1998" s="17"/>
      <c r="BH1998" s="17"/>
      <c r="BI1998" s="17"/>
      <c r="BJ1998" s="17"/>
      <c r="BK1998" s="17"/>
      <c r="BL1998" s="17"/>
      <c r="BM1998" s="17"/>
      <c r="BN1998" s="15"/>
      <c r="BO1998" s="15"/>
      <c r="BP1998" s="22"/>
      <c r="BQ1998" s="15"/>
      <c r="BR1998" s="15"/>
      <c r="BS1998" s="15"/>
      <c r="BT1998" s="15"/>
      <c r="BU1998" s="15"/>
      <c r="BV1998" s="15"/>
      <c r="BW1998" s="15"/>
      <c r="BX1998" s="15"/>
      <c r="BY1998" s="15"/>
      <c r="BZ1998" s="15"/>
      <c r="CA1998" s="15"/>
      <c r="CB1998" s="15"/>
      <c r="CC1998" s="15"/>
      <c r="CD1998" s="15"/>
      <c r="CE1998" s="15"/>
      <c r="CF1998" s="15"/>
      <c r="CG1998" s="15"/>
      <c r="CH1998" s="15"/>
      <c r="CI1998" s="15"/>
      <c r="CJ1998" s="15"/>
    </row>
    <row r="1999" spans="1:88" ht="12.75">
      <c r="A1999" s="25" t="s">
        <v>12794</v>
      </c>
      <c r="B1999" s="15" t="s">
        <v>12795</v>
      </c>
      <c r="C1999" s="15" t="s">
        <v>58</v>
      </c>
      <c r="D1999" s="16">
        <v>2010</v>
      </c>
      <c r="E1999" s="15" t="s">
        <v>272</v>
      </c>
      <c r="F1999" s="26"/>
      <c r="G1999" s="26" t="s">
        <v>273</v>
      </c>
      <c r="H1999" s="26" t="s">
        <v>273</v>
      </c>
      <c r="I1999" s="15" t="s">
        <v>273</v>
      </c>
      <c r="J1999" s="26"/>
      <c r="K1999" s="17">
        <f t="shared" si="281"/>
        <v>0</v>
      </c>
      <c r="L1999" s="15"/>
      <c r="M1999" s="15"/>
      <c r="N1999" s="15"/>
      <c r="O1999" s="15"/>
      <c r="P1999" s="15"/>
      <c r="Q1999" s="15"/>
      <c r="R1999" s="15"/>
      <c r="S1999" s="19"/>
      <c r="T1999" s="15"/>
      <c r="U1999" s="17"/>
      <c r="V1999" s="15"/>
      <c r="W1999" s="15"/>
      <c r="X1999" s="15"/>
      <c r="Y1999" s="15"/>
      <c r="AB1999" s="20"/>
      <c r="AC1999" s="21" t="s">
        <v>12796</v>
      </c>
      <c r="AD1999" s="21" t="s">
        <v>12797</v>
      </c>
      <c r="AE1999" s="21" t="s">
        <v>12798</v>
      </c>
      <c r="AF1999" s="21" t="s">
        <v>12799</v>
      </c>
      <c r="AG1999" s="22">
        <f t="shared" si="280"/>
        <v>0.38709677419354838</v>
      </c>
      <c r="AH1999" s="15"/>
      <c r="AI1999" s="17"/>
      <c r="AJ1999" s="17"/>
      <c r="AK1999" s="17" t="e">
        <f>VLOOKUP(A1999,'[1]Deals (Exits)'!B:B,1,FALSE)</f>
        <v>#N/A</v>
      </c>
      <c r="AL1999" s="23"/>
      <c r="AM1999" s="17"/>
      <c r="AN1999" s="17"/>
      <c r="AO1999" s="17"/>
      <c r="AP1999" s="17"/>
      <c r="AQ1999" s="18"/>
      <c r="AR1999" s="18"/>
      <c r="AS1999" s="17"/>
      <c r="AT1999" s="17"/>
      <c r="AU1999" s="18"/>
      <c r="AV1999" s="17"/>
      <c r="AW1999" s="17"/>
      <c r="AX1999" s="17"/>
      <c r="AY1999" s="17"/>
      <c r="AZ1999" s="17"/>
      <c r="BA1999" s="17"/>
      <c r="BB1999" s="17"/>
      <c r="BC1999" s="17"/>
      <c r="BD1999" s="17"/>
      <c r="BE1999" s="17"/>
      <c r="BF1999" s="17"/>
      <c r="BG1999" s="17"/>
      <c r="BH1999" s="17"/>
      <c r="BI1999" s="17"/>
      <c r="BJ1999" s="17"/>
      <c r="BK1999" s="17"/>
      <c r="BL1999" s="17"/>
      <c r="BM1999" s="17"/>
      <c r="BN1999" s="15"/>
      <c r="BO1999" s="15"/>
      <c r="BP1999" s="22"/>
      <c r="BQ1999" s="15"/>
      <c r="BR1999" s="15"/>
      <c r="BS1999" s="15"/>
      <c r="BT1999" s="15"/>
      <c r="BU1999" s="15"/>
      <c r="BV1999" s="15"/>
      <c r="BW1999" s="15"/>
      <c r="BX1999" s="15"/>
      <c r="BY1999" s="15"/>
      <c r="BZ1999" s="15"/>
      <c r="CA1999" s="15"/>
      <c r="CB1999" s="15"/>
      <c r="CC1999" s="15"/>
      <c r="CD1999" s="15"/>
      <c r="CE1999" s="15"/>
      <c r="CF1999" s="15"/>
      <c r="CG1999" s="15"/>
      <c r="CH1999" s="15"/>
      <c r="CI1999" s="15"/>
      <c r="CJ1999" s="15"/>
    </row>
    <row r="2000" spans="1:88" ht="12.75">
      <c r="A2000" s="25" t="s">
        <v>12800</v>
      </c>
      <c r="B2000" s="15" t="s">
        <v>12801</v>
      </c>
      <c r="C2000" s="15" t="s">
        <v>58</v>
      </c>
      <c r="D2000" s="16">
        <v>2013</v>
      </c>
      <c r="E2000" s="15" t="s">
        <v>272</v>
      </c>
      <c r="F2000" s="26"/>
      <c r="G2000" s="26" t="s">
        <v>273</v>
      </c>
      <c r="H2000" s="26" t="s">
        <v>273</v>
      </c>
      <c r="I2000" s="15" t="s">
        <v>273</v>
      </c>
      <c r="J2000" s="26"/>
      <c r="K2000" s="17">
        <f t="shared" si="281"/>
        <v>0</v>
      </c>
      <c r="L2000" s="15"/>
      <c r="M2000" s="15"/>
      <c r="N2000" s="15"/>
      <c r="O2000" s="15"/>
      <c r="P2000" s="15"/>
      <c r="Q2000" s="15"/>
      <c r="R2000" s="15"/>
      <c r="S2000" s="19"/>
      <c r="T2000" s="15"/>
      <c r="U2000" s="17"/>
      <c r="V2000" s="15"/>
      <c r="W2000" s="15"/>
      <c r="X2000" s="15"/>
      <c r="Y2000" s="15"/>
      <c r="AB2000" s="20"/>
      <c r="AC2000" s="21" t="s">
        <v>12802</v>
      </c>
      <c r="AD2000" s="15"/>
      <c r="AE2000" s="15"/>
      <c r="AF2000" s="15"/>
      <c r="AG2000" s="22">
        <f t="shared" si="280"/>
        <v>0.29032258064516131</v>
      </c>
      <c r="AH2000" s="15"/>
      <c r="AI2000" s="17"/>
      <c r="AJ2000" s="17"/>
      <c r="AK2000" s="17" t="e">
        <f>VLOOKUP(A2000,'[1]Deals (Exits)'!B:B,1,FALSE)</f>
        <v>#N/A</v>
      </c>
      <c r="AL2000" s="23"/>
      <c r="AM2000" s="17"/>
      <c r="AN2000" s="17"/>
      <c r="AO2000" s="17"/>
      <c r="AP2000" s="17"/>
      <c r="AQ2000" s="18"/>
      <c r="AR2000" s="18"/>
      <c r="AS2000" s="17"/>
      <c r="AT2000" s="17"/>
      <c r="AU2000" s="18"/>
      <c r="AV2000" s="17"/>
      <c r="AW2000" s="17"/>
      <c r="AX2000" s="17"/>
      <c r="AY2000" s="17"/>
      <c r="AZ2000" s="17"/>
      <c r="BA2000" s="17"/>
      <c r="BB2000" s="17"/>
      <c r="BC2000" s="17"/>
      <c r="BD2000" s="17"/>
      <c r="BE2000" s="17"/>
      <c r="BF2000" s="17"/>
      <c r="BG2000" s="17"/>
      <c r="BH2000" s="17"/>
      <c r="BI2000" s="17"/>
      <c r="BJ2000" s="17"/>
      <c r="BK2000" s="17"/>
      <c r="BL2000" s="17"/>
      <c r="BM2000" s="17"/>
      <c r="BN2000" s="15"/>
      <c r="BO2000" s="15"/>
      <c r="BP2000" s="22"/>
      <c r="BQ2000" s="15"/>
      <c r="BR2000" s="15"/>
      <c r="BS2000" s="15"/>
      <c r="BT2000" s="15"/>
      <c r="BU2000" s="15"/>
      <c r="BV2000" s="15"/>
      <c r="BW2000" s="15"/>
      <c r="BX2000" s="15"/>
      <c r="BY2000" s="15"/>
      <c r="BZ2000" s="15"/>
      <c r="CA2000" s="15"/>
      <c r="CB2000" s="15"/>
      <c r="CC2000" s="15"/>
      <c r="CD2000" s="15"/>
      <c r="CE2000" s="15"/>
      <c r="CF2000" s="15"/>
      <c r="CG2000" s="15"/>
      <c r="CH2000" s="15"/>
      <c r="CI2000" s="15"/>
      <c r="CJ2000" s="15"/>
    </row>
    <row r="2001" spans="1:88" ht="12.75">
      <c r="A2001" s="25" t="s">
        <v>12803</v>
      </c>
      <c r="B2001" s="15" t="s">
        <v>12804</v>
      </c>
      <c r="C2001" s="15" t="s">
        <v>58</v>
      </c>
      <c r="D2001" s="16">
        <v>2018</v>
      </c>
      <c r="E2001" s="15" t="s">
        <v>272</v>
      </c>
      <c r="F2001" s="26"/>
      <c r="G2001" s="26" t="s">
        <v>273</v>
      </c>
      <c r="H2001" s="26" t="s">
        <v>273</v>
      </c>
      <c r="I2001" s="15" t="s">
        <v>273</v>
      </c>
      <c r="J2001" s="26"/>
      <c r="K2001" s="17">
        <f t="shared" si="281"/>
        <v>0</v>
      </c>
      <c r="L2001" s="15"/>
      <c r="M2001" s="15"/>
      <c r="N2001" s="15"/>
      <c r="O2001" s="15"/>
      <c r="P2001" s="15"/>
      <c r="Q2001" s="15"/>
      <c r="R2001" s="15"/>
      <c r="S2001" s="19"/>
      <c r="T2001" s="15"/>
      <c r="U2001" s="17"/>
      <c r="V2001" s="15" t="s">
        <v>12805</v>
      </c>
      <c r="W2001" s="15"/>
      <c r="X2001" s="15"/>
      <c r="Y2001" s="15"/>
      <c r="AB2001" s="20"/>
      <c r="AC2001" s="21" t="s">
        <v>12806</v>
      </c>
      <c r="AD2001" s="21" t="s">
        <v>12807</v>
      </c>
      <c r="AE2001" s="21" t="s">
        <v>12808</v>
      </c>
      <c r="AF2001" s="21" t="s">
        <v>12809</v>
      </c>
      <c r="AG2001" s="22">
        <f t="shared" si="280"/>
        <v>0.41935483870967744</v>
      </c>
      <c r="AH2001" s="15"/>
      <c r="AI2001" s="17"/>
      <c r="AJ2001" s="17"/>
      <c r="AK2001" s="17" t="e">
        <f>VLOOKUP(A2001,'[1]Deals (Exits)'!B:B,1,FALSE)</f>
        <v>#N/A</v>
      </c>
      <c r="AL2001" s="23"/>
      <c r="AM2001" s="17"/>
      <c r="AN2001" s="17"/>
      <c r="AO2001" s="17"/>
      <c r="AP2001" s="17"/>
      <c r="AQ2001" s="18"/>
      <c r="AR2001" s="18"/>
      <c r="AS2001" s="17"/>
      <c r="AT2001" s="17"/>
      <c r="AU2001" s="18"/>
      <c r="AV2001" s="17"/>
      <c r="AW2001" s="17"/>
      <c r="AX2001" s="17"/>
      <c r="AY2001" s="17"/>
      <c r="AZ2001" s="17"/>
      <c r="BA2001" s="17"/>
      <c r="BB2001" s="17"/>
      <c r="BC2001" s="17"/>
      <c r="BD2001" s="17"/>
      <c r="BE2001" s="17"/>
      <c r="BF2001" s="17"/>
      <c r="BG2001" s="17"/>
      <c r="BH2001" s="17"/>
      <c r="BI2001" s="17"/>
      <c r="BJ2001" s="17"/>
      <c r="BK2001" s="17"/>
      <c r="BL2001" s="17"/>
      <c r="BM2001" s="17"/>
      <c r="BN2001" s="15"/>
      <c r="BO2001" s="15"/>
      <c r="BP2001" s="22"/>
      <c r="BQ2001" s="15"/>
      <c r="BR2001" s="15"/>
      <c r="BS2001" s="15"/>
      <c r="BT2001" s="15"/>
      <c r="BU2001" s="15"/>
      <c r="BV2001" s="15"/>
      <c r="BW2001" s="15"/>
      <c r="BX2001" s="15"/>
      <c r="BY2001" s="15"/>
      <c r="BZ2001" s="15"/>
      <c r="CA2001" s="15"/>
      <c r="CB2001" s="15"/>
      <c r="CC2001" s="15"/>
      <c r="CD2001" s="15"/>
      <c r="CE2001" s="15"/>
      <c r="CF2001" s="15"/>
      <c r="CG2001" s="15"/>
      <c r="CH2001" s="15"/>
      <c r="CI2001" s="15"/>
      <c r="CJ2001" s="15"/>
    </row>
    <row r="2002" spans="1:88" ht="12.75">
      <c r="A2002" s="74" t="s">
        <v>12810</v>
      </c>
      <c r="B2002" s="15" t="s">
        <v>12811</v>
      </c>
      <c r="C2002" s="15" t="s">
        <v>58</v>
      </c>
      <c r="D2002" s="16">
        <v>2014</v>
      </c>
      <c r="E2002" s="15" t="s">
        <v>272</v>
      </c>
      <c r="F2002" s="26"/>
      <c r="G2002" s="26" t="s">
        <v>273</v>
      </c>
      <c r="H2002" s="26" t="s">
        <v>273</v>
      </c>
      <c r="I2002" s="15" t="s">
        <v>273</v>
      </c>
      <c r="J2002" s="26"/>
      <c r="K2002" s="17">
        <f t="shared" si="281"/>
        <v>0</v>
      </c>
      <c r="L2002" s="15"/>
      <c r="M2002" s="15"/>
      <c r="N2002" s="15"/>
      <c r="O2002" s="15"/>
      <c r="P2002" s="15"/>
      <c r="Q2002" s="15"/>
      <c r="R2002" s="15"/>
      <c r="S2002" s="19"/>
      <c r="T2002" s="15"/>
      <c r="U2002" s="17"/>
      <c r="V2002" s="15" t="s">
        <v>3778</v>
      </c>
      <c r="W2002" s="15"/>
      <c r="X2002" s="15"/>
      <c r="Y2002" s="15"/>
      <c r="AB2002" s="20"/>
      <c r="AC2002" s="21" t="s">
        <v>12812</v>
      </c>
      <c r="AD2002" s="21" t="s">
        <v>12813</v>
      </c>
      <c r="AE2002" s="21" t="s">
        <v>3782</v>
      </c>
      <c r="AF2002" s="21" t="s">
        <v>12814</v>
      </c>
      <c r="AG2002" s="22">
        <f t="shared" si="280"/>
        <v>0.41935483870967744</v>
      </c>
      <c r="AH2002" s="15"/>
      <c r="AI2002" s="17"/>
      <c r="AJ2002" s="17"/>
      <c r="AK2002" s="17" t="e">
        <f>VLOOKUP(A2002,'[1]Deals (Exits)'!B:B,1,FALSE)</f>
        <v>#N/A</v>
      </c>
      <c r="AL2002" s="23"/>
      <c r="AM2002" s="17"/>
      <c r="AN2002" s="17"/>
      <c r="AO2002" s="17"/>
      <c r="AP2002" s="17"/>
      <c r="AQ2002" s="18"/>
      <c r="AR2002" s="18"/>
      <c r="AS2002" s="17"/>
      <c r="AT2002" s="17"/>
      <c r="AU2002" s="18"/>
      <c r="AV2002" s="17"/>
      <c r="AW2002" s="17"/>
      <c r="AX2002" s="17"/>
      <c r="AY2002" s="17"/>
      <c r="AZ2002" s="17"/>
      <c r="BA2002" s="17"/>
      <c r="BB2002" s="17"/>
      <c r="BC2002" s="17"/>
      <c r="BD2002" s="17"/>
      <c r="BE2002" s="17"/>
      <c r="BF2002" s="17"/>
      <c r="BG2002" s="17"/>
      <c r="BH2002" s="17"/>
      <c r="BI2002" s="17"/>
      <c r="BJ2002" s="17"/>
      <c r="BK2002" s="17"/>
      <c r="BL2002" s="17"/>
      <c r="BM2002" s="17"/>
      <c r="BN2002" s="15"/>
      <c r="BO2002" s="15"/>
      <c r="BP2002" s="22"/>
      <c r="BQ2002" s="15"/>
      <c r="BR2002" s="15"/>
      <c r="BS2002" s="15"/>
      <c r="BT2002" s="15"/>
      <c r="BU2002" s="15"/>
      <c r="BV2002" s="15"/>
      <c r="BW2002" s="15"/>
      <c r="BX2002" s="15"/>
      <c r="BY2002" s="15"/>
      <c r="BZ2002" s="15"/>
      <c r="CA2002" s="15"/>
      <c r="CB2002" s="15"/>
      <c r="CC2002" s="15"/>
      <c r="CD2002" s="15"/>
      <c r="CE2002" s="15"/>
      <c r="CF2002" s="15"/>
      <c r="CG2002" s="15"/>
      <c r="CH2002" s="15"/>
      <c r="CI2002" s="15"/>
      <c r="CJ2002" s="15"/>
    </row>
    <row r="2003" spans="1:88" ht="12.75">
      <c r="A2003" s="74" t="s">
        <v>12815</v>
      </c>
      <c r="B2003" s="15" t="s">
        <v>12816</v>
      </c>
      <c r="C2003" s="15" t="s">
        <v>58</v>
      </c>
      <c r="D2003" s="16">
        <v>2012</v>
      </c>
      <c r="E2003" s="15" t="s">
        <v>272</v>
      </c>
      <c r="F2003" s="26"/>
      <c r="G2003" s="26" t="s">
        <v>273</v>
      </c>
      <c r="H2003" s="26" t="s">
        <v>273</v>
      </c>
      <c r="I2003" s="15" t="s">
        <v>273</v>
      </c>
      <c r="J2003" s="26"/>
      <c r="K2003" s="17">
        <f t="shared" si="281"/>
        <v>0</v>
      </c>
      <c r="L2003" s="15"/>
      <c r="M2003" s="15"/>
      <c r="N2003" s="15"/>
      <c r="O2003" s="15"/>
      <c r="P2003" s="15"/>
      <c r="Q2003" s="15"/>
      <c r="R2003" s="15"/>
      <c r="S2003" s="19"/>
      <c r="T2003" s="15"/>
      <c r="U2003" s="17"/>
      <c r="V2003" s="15"/>
      <c r="W2003" s="15"/>
      <c r="X2003" s="15"/>
      <c r="Y2003" s="15"/>
      <c r="AB2003" s="20"/>
      <c r="AC2003" s="21" t="s">
        <v>12817</v>
      </c>
      <c r="AD2003" s="15"/>
      <c r="AE2003" s="21" t="s">
        <v>12818</v>
      </c>
      <c r="AF2003" s="21" t="s">
        <v>12819</v>
      </c>
      <c r="AG2003" s="22">
        <f t="shared" si="280"/>
        <v>0.35483870967741937</v>
      </c>
      <c r="AH2003" s="15"/>
      <c r="AI2003" s="17"/>
      <c r="AJ2003" s="17"/>
      <c r="AK2003" s="17" t="e">
        <f>VLOOKUP(A2003,'[1]Deals (Exits)'!B:B,1,FALSE)</f>
        <v>#N/A</v>
      </c>
      <c r="AL2003" s="23"/>
      <c r="AM2003" s="17"/>
      <c r="AN2003" s="17"/>
      <c r="AO2003" s="17"/>
      <c r="AP2003" s="17"/>
      <c r="AQ2003" s="18"/>
      <c r="AR2003" s="18"/>
      <c r="AS2003" s="17"/>
      <c r="AT2003" s="17"/>
      <c r="AU2003" s="18"/>
      <c r="AV2003" s="17"/>
      <c r="AW2003" s="17"/>
      <c r="AX2003" s="17"/>
      <c r="AY2003" s="17"/>
      <c r="AZ2003" s="17"/>
      <c r="BA2003" s="17"/>
      <c r="BB2003" s="17"/>
      <c r="BC2003" s="17"/>
      <c r="BD2003" s="17"/>
      <c r="BE2003" s="17"/>
      <c r="BF2003" s="17"/>
      <c r="BG2003" s="17"/>
      <c r="BH2003" s="17"/>
      <c r="BI2003" s="17"/>
      <c r="BJ2003" s="17"/>
      <c r="BK2003" s="17"/>
      <c r="BL2003" s="17"/>
      <c r="BM2003" s="17"/>
      <c r="BN2003" s="15"/>
      <c r="BO2003" s="15"/>
      <c r="BP2003" s="22"/>
      <c r="BQ2003" s="15"/>
      <c r="BR2003" s="15"/>
      <c r="BS2003" s="15"/>
      <c r="BT2003" s="15"/>
      <c r="BU2003" s="15"/>
      <c r="BV2003" s="15"/>
      <c r="BW2003" s="15"/>
      <c r="BX2003" s="15"/>
      <c r="BY2003" s="15"/>
      <c r="BZ2003" s="15"/>
      <c r="CA2003" s="15"/>
      <c r="CB2003" s="15"/>
      <c r="CC2003" s="15"/>
      <c r="CD2003" s="15"/>
      <c r="CE2003" s="15"/>
      <c r="CF2003" s="15"/>
      <c r="CG2003" s="15"/>
      <c r="CH2003" s="15"/>
      <c r="CI2003" s="15"/>
      <c r="CJ2003" s="15"/>
    </row>
    <row r="2004" spans="1:88" ht="12.75">
      <c r="A2004" s="74" t="s">
        <v>12820</v>
      </c>
      <c r="B2004" s="15" t="s">
        <v>12821</v>
      </c>
      <c r="C2004" s="15" t="s">
        <v>58</v>
      </c>
      <c r="D2004" s="16">
        <v>2010</v>
      </c>
      <c r="E2004" s="15" t="s">
        <v>272</v>
      </c>
      <c r="F2004" s="26"/>
      <c r="G2004" s="26" t="s">
        <v>273</v>
      </c>
      <c r="H2004" s="26" t="s">
        <v>273</v>
      </c>
      <c r="I2004" s="15" t="s">
        <v>273</v>
      </c>
      <c r="J2004" s="26"/>
      <c r="K2004" s="17">
        <f t="shared" si="281"/>
        <v>0</v>
      </c>
      <c r="L2004" s="15"/>
      <c r="M2004" s="15"/>
      <c r="N2004" s="15"/>
      <c r="O2004" s="15"/>
      <c r="P2004" s="15"/>
      <c r="Q2004" s="15"/>
      <c r="R2004" s="15"/>
      <c r="S2004" s="19"/>
      <c r="T2004" s="15"/>
      <c r="U2004" s="17"/>
      <c r="V2004" s="15"/>
      <c r="W2004" s="15"/>
      <c r="X2004" s="15"/>
      <c r="Y2004" s="15"/>
      <c r="AB2004" s="20"/>
      <c r="AC2004" s="21" t="s">
        <v>12822</v>
      </c>
      <c r="AD2004" s="15"/>
      <c r="AE2004" s="15"/>
      <c r="AF2004" s="21" t="s">
        <v>12823</v>
      </c>
      <c r="AG2004" s="22">
        <f t="shared" si="280"/>
        <v>0.32258064516129031</v>
      </c>
      <c r="AH2004" s="15"/>
      <c r="AI2004" s="17"/>
      <c r="AJ2004" s="17"/>
      <c r="AK2004" s="17" t="e">
        <f>VLOOKUP(A2004,'[1]Deals (Exits)'!B:B,1,FALSE)</f>
        <v>#N/A</v>
      </c>
      <c r="AL2004" s="23"/>
      <c r="AM2004" s="17"/>
      <c r="AN2004" s="17"/>
      <c r="AO2004" s="17"/>
      <c r="AP2004" s="17"/>
      <c r="AQ2004" s="18"/>
      <c r="AR2004" s="18"/>
      <c r="AS2004" s="17"/>
      <c r="AT2004" s="17"/>
      <c r="AU2004" s="18"/>
      <c r="AV2004" s="17"/>
      <c r="AW2004" s="17"/>
      <c r="AX2004" s="17"/>
      <c r="AY2004" s="17"/>
      <c r="AZ2004" s="17"/>
      <c r="BA2004" s="17"/>
      <c r="BB2004" s="17"/>
      <c r="BC2004" s="17"/>
      <c r="BD2004" s="17"/>
      <c r="BE2004" s="17"/>
      <c r="BF2004" s="17"/>
      <c r="BG2004" s="17"/>
      <c r="BH2004" s="17"/>
      <c r="BI2004" s="17"/>
      <c r="BJ2004" s="17"/>
      <c r="BK2004" s="17"/>
      <c r="BL2004" s="17"/>
      <c r="BM2004" s="17"/>
      <c r="BN2004" s="15"/>
      <c r="BO2004" s="15"/>
      <c r="BP2004" s="22"/>
      <c r="BQ2004" s="15"/>
      <c r="BR2004" s="15"/>
      <c r="BS2004" s="15"/>
      <c r="BT2004" s="15"/>
      <c r="BU2004" s="15"/>
      <c r="BV2004" s="15"/>
      <c r="BW2004" s="15"/>
      <c r="BX2004" s="15"/>
      <c r="BY2004" s="15"/>
      <c r="BZ2004" s="15"/>
      <c r="CA2004" s="15"/>
      <c r="CB2004" s="15"/>
      <c r="CC2004" s="15"/>
      <c r="CD2004" s="15"/>
      <c r="CE2004" s="15"/>
      <c r="CF2004" s="15"/>
      <c r="CG2004" s="15"/>
      <c r="CH2004" s="15"/>
      <c r="CI2004" s="15"/>
      <c r="CJ2004" s="15"/>
    </row>
    <row r="2005" spans="1:88" ht="12.75">
      <c r="A2005" s="74" t="s">
        <v>12824</v>
      </c>
      <c r="B2005" s="15" t="s">
        <v>12825</v>
      </c>
      <c r="C2005" s="15" t="s">
        <v>58</v>
      </c>
      <c r="D2005" s="16">
        <v>2015</v>
      </c>
      <c r="E2005" s="15" t="s">
        <v>272</v>
      </c>
      <c r="F2005" s="26"/>
      <c r="G2005" s="26" t="s">
        <v>273</v>
      </c>
      <c r="H2005" s="26" t="s">
        <v>273</v>
      </c>
      <c r="I2005" s="15" t="s">
        <v>273</v>
      </c>
      <c r="J2005" s="26"/>
      <c r="K2005" s="17">
        <f t="shared" si="281"/>
        <v>0</v>
      </c>
      <c r="L2005" s="15"/>
      <c r="M2005" s="15"/>
      <c r="N2005" s="15"/>
      <c r="O2005" s="15"/>
      <c r="P2005" s="15"/>
      <c r="Q2005" s="15"/>
      <c r="R2005" s="15"/>
      <c r="S2005" s="19"/>
      <c r="T2005" s="15"/>
      <c r="U2005" s="17"/>
      <c r="V2005" s="15"/>
      <c r="W2005" s="15"/>
      <c r="X2005" s="15"/>
      <c r="Y2005" s="15"/>
      <c r="AB2005" s="20"/>
      <c r="AC2005" s="21" t="s">
        <v>12826</v>
      </c>
      <c r="AD2005" s="15"/>
      <c r="AE2005" s="15"/>
      <c r="AF2005" s="15"/>
      <c r="AG2005" s="22">
        <f t="shared" si="280"/>
        <v>0.29032258064516131</v>
      </c>
      <c r="AH2005" s="15"/>
      <c r="AI2005" s="17"/>
      <c r="AJ2005" s="17"/>
      <c r="AK2005" s="17" t="e">
        <f>VLOOKUP(A2005,'[1]Deals (Exits)'!B:B,1,FALSE)</f>
        <v>#N/A</v>
      </c>
      <c r="AL2005" s="23"/>
      <c r="AM2005" s="17"/>
      <c r="AN2005" s="17"/>
      <c r="AO2005" s="17"/>
      <c r="AP2005" s="17"/>
      <c r="AQ2005" s="18"/>
      <c r="AR2005" s="18"/>
      <c r="AS2005" s="17"/>
      <c r="AT2005" s="17"/>
      <c r="AU2005" s="18"/>
      <c r="AV2005" s="17"/>
      <c r="AW2005" s="17"/>
      <c r="AX2005" s="17"/>
      <c r="AY2005" s="17"/>
      <c r="AZ2005" s="17"/>
      <c r="BA2005" s="17"/>
      <c r="BB2005" s="17"/>
      <c r="BC2005" s="17"/>
      <c r="BD2005" s="17"/>
      <c r="BE2005" s="17"/>
      <c r="BF2005" s="17"/>
      <c r="BG2005" s="17"/>
      <c r="BH2005" s="17"/>
      <c r="BI2005" s="17"/>
      <c r="BJ2005" s="17"/>
      <c r="BK2005" s="17"/>
      <c r="BL2005" s="17"/>
      <c r="BM2005" s="17"/>
      <c r="BN2005" s="15"/>
      <c r="BO2005" s="15"/>
      <c r="BP2005" s="22"/>
      <c r="BQ2005" s="15"/>
      <c r="BR2005" s="15"/>
      <c r="BS2005" s="15"/>
      <c r="BT2005" s="15"/>
      <c r="BU2005" s="15"/>
      <c r="BV2005" s="15"/>
      <c r="BW2005" s="15"/>
      <c r="BX2005" s="15"/>
      <c r="BY2005" s="15"/>
      <c r="BZ2005" s="15"/>
      <c r="CA2005" s="15"/>
      <c r="CB2005" s="15"/>
      <c r="CC2005" s="15"/>
      <c r="CD2005" s="15"/>
      <c r="CE2005" s="15"/>
      <c r="CF2005" s="15"/>
      <c r="CG2005" s="15"/>
      <c r="CH2005" s="15"/>
      <c r="CI2005" s="15"/>
      <c r="CJ2005" s="15"/>
    </row>
    <row r="2006" spans="1:88" ht="12.75">
      <c r="A2006" s="74" t="s">
        <v>12827</v>
      </c>
      <c r="B2006" s="15" t="s">
        <v>12828</v>
      </c>
      <c r="C2006" s="15" t="s">
        <v>58</v>
      </c>
      <c r="D2006" s="16">
        <v>2018</v>
      </c>
      <c r="E2006" s="15" t="s">
        <v>272</v>
      </c>
      <c r="F2006" s="26"/>
      <c r="G2006" s="26" t="s">
        <v>273</v>
      </c>
      <c r="H2006" s="26" t="s">
        <v>273</v>
      </c>
      <c r="I2006" s="15" t="s">
        <v>273</v>
      </c>
      <c r="J2006" s="26"/>
      <c r="K2006" s="17">
        <f t="shared" si="281"/>
        <v>0</v>
      </c>
      <c r="L2006" s="15"/>
      <c r="M2006" s="15"/>
      <c r="N2006" s="15"/>
      <c r="O2006" s="15"/>
      <c r="P2006" s="15"/>
      <c r="Q2006" s="15"/>
      <c r="R2006" s="15"/>
      <c r="S2006" s="19"/>
      <c r="T2006" s="15"/>
      <c r="U2006" s="17"/>
      <c r="V2006" s="15" t="s">
        <v>12829</v>
      </c>
      <c r="W2006" s="15"/>
      <c r="X2006" s="15"/>
      <c r="Y2006" s="15"/>
      <c r="AB2006" s="20"/>
      <c r="AC2006" s="21" t="s">
        <v>12830</v>
      </c>
      <c r="AD2006" s="21" t="s">
        <v>12831</v>
      </c>
      <c r="AE2006" s="21" t="s">
        <v>12832</v>
      </c>
      <c r="AF2006" s="21" t="s">
        <v>12833</v>
      </c>
      <c r="AG2006" s="22">
        <f t="shared" si="280"/>
        <v>0.41935483870967744</v>
      </c>
      <c r="AH2006" s="15"/>
      <c r="AI2006" s="17"/>
      <c r="AJ2006" s="17"/>
      <c r="AK2006" s="17" t="e">
        <f>VLOOKUP(A2006,'[1]Deals (Exits)'!B:B,1,FALSE)</f>
        <v>#N/A</v>
      </c>
      <c r="AL2006" s="23"/>
      <c r="AM2006" s="17"/>
      <c r="AN2006" s="17"/>
      <c r="AO2006" s="17"/>
      <c r="AP2006" s="17"/>
      <c r="AQ2006" s="18"/>
      <c r="AR2006" s="18"/>
      <c r="AS2006" s="17"/>
      <c r="AT2006" s="17"/>
      <c r="AU2006" s="18"/>
      <c r="AV2006" s="17"/>
      <c r="AW2006" s="17"/>
      <c r="AX2006" s="17"/>
      <c r="AY2006" s="17"/>
      <c r="AZ2006" s="17"/>
      <c r="BA2006" s="17"/>
      <c r="BB2006" s="17"/>
      <c r="BC2006" s="17"/>
      <c r="BD2006" s="17"/>
      <c r="BE2006" s="17"/>
      <c r="BF2006" s="17"/>
      <c r="BG2006" s="17"/>
      <c r="BH2006" s="17"/>
      <c r="BI2006" s="17"/>
      <c r="BJ2006" s="17"/>
      <c r="BK2006" s="17"/>
      <c r="BL2006" s="17"/>
      <c r="BM2006" s="17"/>
      <c r="BN2006" s="15"/>
      <c r="BO2006" s="15"/>
      <c r="BP2006" s="22"/>
      <c r="BQ2006" s="15"/>
      <c r="BR2006" s="15"/>
      <c r="BS2006" s="15"/>
      <c r="BT2006" s="15"/>
      <c r="BU2006" s="15"/>
      <c r="BV2006" s="15"/>
      <c r="BW2006" s="15"/>
      <c r="BX2006" s="15"/>
      <c r="BY2006" s="15"/>
      <c r="BZ2006" s="15"/>
      <c r="CA2006" s="15"/>
      <c r="CB2006" s="15"/>
      <c r="CC2006" s="15"/>
      <c r="CD2006" s="15"/>
      <c r="CE2006" s="15"/>
      <c r="CF2006" s="15"/>
      <c r="CG2006" s="15"/>
      <c r="CH2006" s="15"/>
      <c r="CI2006" s="15"/>
      <c r="CJ2006" s="15"/>
    </row>
    <row r="2007" spans="1:88" ht="12.75">
      <c r="A2007" s="25" t="s">
        <v>12834</v>
      </c>
      <c r="B2007" s="15" t="s">
        <v>12835</v>
      </c>
      <c r="C2007" s="15" t="s">
        <v>58</v>
      </c>
      <c r="D2007" s="16">
        <v>2016</v>
      </c>
      <c r="E2007" s="15" t="s">
        <v>272</v>
      </c>
      <c r="F2007" s="26"/>
      <c r="G2007" s="26" t="s">
        <v>273</v>
      </c>
      <c r="H2007" s="26" t="s">
        <v>273</v>
      </c>
      <c r="I2007" s="15" t="s">
        <v>273</v>
      </c>
      <c r="J2007" s="26"/>
      <c r="K2007" s="17">
        <f t="shared" si="281"/>
        <v>0</v>
      </c>
      <c r="L2007" s="15"/>
      <c r="M2007" s="15"/>
      <c r="N2007" s="15"/>
      <c r="O2007" s="15"/>
      <c r="P2007" s="15"/>
      <c r="Q2007" s="15"/>
      <c r="R2007" s="15"/>
      <c r="S2007" s="19"/>
      <c r="T2007" s="15"/>
      <c r="U2007" s="17"/>
      <c r="V2007" s="15"/>
      <c r="W2007" s="15"/>
      <c r="X2007" s="15"/>
      <c r="Y2007" s="15"/>
      <c r="AB2007" s="20"/>
      <c r="AC2007" s="21" t="s">
        <v>12836</v>
      </c>
      <c r="AD2007" s="15"/>
      <c r="AE2007" s="21" t="s">
        <v>12837</v>
      </c>
      <c r="AF2007" s="21" t="s">
        <v>12838</v>
      </c>
      <c r="AG2007" s="22">
        <f t="shared" si="280"/>
        <v>0.35483870967741937</v>
      </c>
      <c r="AH2007" s="15"/>
      <c r="AI2007" s="17"/>
      <c r="AJ2007" s="17"/>
      <c r="AK2007" s="17" t="e">
        <f>VLOOKUP(A2007,'[1]Deals (Exits)'!B:B,1,FALSE)</f>
        <v>#N/A</v>
      </c>
      <c r="AL2007" s="23"/>
      <c r="AM2007" s="17"/>
      <c r="AN2007" s="17"/>
      <c r="AO2007" s="17"/>
      <c r="AP2007" s="17"/>
      <c r="AQ2007" s="18"/>
      <c r="AR2007" s="18"/>
      <c r="AS2007" s="17"/>
      <c r="AT2007" s="17"/>
      <c r="AU2007" s="18"/>
      <c r="AV2007" s="17"/>
      <c r="AW2007" s="17"/>
      <c r="AX2007" s="17"/>
      <c r="AY2007" s="17"/>
      <c r="AZ2007" s="17"/>
      <c r="BA2007" s="17"/>
      <c r="BB2007" s="17"/>
      <c r="BC2007" s="17"/>
      <c r="BD2007" s="17"/>
      <c r="BE2007" s="17"/>
      <c r="BF2007" s="17"/>
      <c r="BG2007" s="17"/>
      <c r="BH2007" s="17"/>
      <c r="BI2007" s="17"/>
      <c r="BJ2007" s="17"/>
      <c r="BK2007" s="17"/>
      <c r="BL2007" s="17"/>
      <c r="BM2007" s="17"/>
      <c r="BN2007" s="15"/>
      <c r="BO2007" s="15"/>
      <c r="BP2007" s="22"/>
      <c r="BQ2007" s="15"/>
      <c r="BR2007" s="15"/>
      <c r="BS2007" s="15"/>
      <c r="BT2007" s="15"/>
      <c r="BU2007" s="15"/>
      <c r="BV2007" s="15"/>
      <c r="BW2007" s="15"/>
      <c r="BX2007" s="15"/>
      <c r="BY2007" s="15"/>
      <c r="BZ2007" s="15"/>
      <c r="CA2007" s="15"/>
      <c r="CB2007" s="15"/>
      <c r="CC2007" s="15"/>
      <c r="CD2007" s="15"/>
      <c r="CE2007" s="15"/>
      <c r="CF2007" s="15"/>
      <c r="CG2007" s="15"/>
      <c r="CH2007" s="15"/>
      <c r="CI2007" s="15"/>
      <c r="CJ2007" s="15"/>
    </row>
    <row r="2008" spans="1:88" ht="12.75">
      <c r="A2008" s="74" t="s">
        <v>12839</v>
      </c>
      <c r="B2008" s="15" t="s">
        <v>12840</v>
      </c>
      <c r="C2008" s="15" t="s">
        <v>58</v>
      </c>
      <c r="D2008" s="16">
        <v>2014</v>
      </c>
      <c r="E2008" s="15" t="s">
        <v>272</v>
      </c>
      <c r="F2008" s="26"/>
      <c r="G2008" s="26" t="s">
        <v>273</v>
      </c>
      <c r="H2008" s="26" t="s">
        <v>273</v>
      </c>
      <c r="I2008" s="15" t="s">
        <v>273</v>
      </c>
      <c r="J2008" s="26"/>
      <c r="K2008" s="17">
        <f t="shared" si="281"/>
        <v>0</v>
      </c>
      <c r="L2008" s="15"/>
      <c r="M2008" s="15"/>
      <c r="N2008" s="15"/>
      <c r="O2008" s="15"/>
      <c r="P2008" s="15"/>
      <c r="Q2008" s="15"/>
      <c r="R2008" s="15"/>
      <c r="S2008" s="19"/>
      <c r="T2008" s="15"/>
      <c r="U2008" s="17"/>
      <c r="V2008" s="15" t="s">
        <v>12841</v>
      </c>
      <c r="W2008" s="15"/>
      <c r="X2008" s="15"/>
      <c r="Y2008" s="15"/>
      <c r="AB2008" s="20"/>
      <c r="AC2008" s="21" t="s">
        <v>12842</v>
      </c>
      <c r="AD2008" s="15"/>
      <c r="AE2008" s="21" t="s">
        <v>12843</v>
      </c>
      <c r="AF2008" s="21" t="s">
        <v>12844</v>
      </c>
      <c r="AG2008" s="22">
        <f t="shared" si="280"/>
        <v>0.38709677419354838</v>
      </c>
      <c r="AH2008" s="15"/>
      <c r="AI2008" s="17"/>
      <c r="AJ2008" s="17"/>
      <c r="AK2008" s="17" t="e">
        <f>VLOOKUP(A2008,'[1]Deals (Exits)'!B:B,1,FALSE)</f>
        <v>#N/A</v>
      </c>
      <c r="AL2008" s="23"/>
      <c r="AM2008" s="17"/>
      <c r="AN2008" s="17"/>
      <c r="AO2008" s="17"/>
      <c r="AP2008" s="17"/>
      <c r="AQ2008" s="18"/>
      <c r="AR2008" s="18"/>
      <c r="AS2008" s="17"/>
      <c r="AT2008" s="17"/>
      <c r="AU2008" s="18"/>
      <c r="AV2008" s="17"/>
      <c r="AW2008" s="17"/>
      <c r="AX2008" s="17"/>
      <c r="AY2008" s="17"/>
      <c r="AZ2008" s="17"/>
      <c r="BA2008" s="17"/>
      <c r="BB2008" s="17"/>
      <c r="BC2008" s="17"/>
      <c r="BD2008" s="17"/>
      <c r="BE2008" s="17"/>
      <c r="BF2008" s="17"/>
      <c r="BG2008" s="17"/>
      <c r="BH2008" s="17"/>
      <c r="BI2008" s="17"/>
      <c r="BJ2008" s="17"/>
      <c r="BK2008" s="17"/>
      <c r="BL2008" s="17"/>
      <c r="BM2008" s="17"/>
      <c r="BN2008" s="15"/>
      <c r="BO2008" s="15"/>
      <c r="BP2008" s="22"/>
      <c r="BQ2008" s="15"/>
      <c r="BR2008" s="15"/>
      <c r="BS2008" s="15"/>
      <c r="BT2008" s="15"/>
      <c r="BU2008" s="15"/>
      <c r="BV2008" s="15"/>
      <c r="BW2008" s="15"/>
      <c r="BX2008" s="15"/>
      <c r="BY2008" s="15"/>
      <c r="BZ2008" s="15"/>
      <c r="CA2008" s="15"/>
      <c r="CB2008" s="15"/>
      <c r="CC2008" s="15"/>
      <c r="CD2008" s="15"/>
      <c r="CE2008" s="15"/>
      <c r="CF2008" s="15"/>
      <c r="CG2008" s="15"/>
      <c r="CH2008" s="15"/>
      <c r="CI2008" s="15"/>
      <c r="CJ2008" s="15"/>
    </row>
    <row r="2009" spans="1:88" ht="12.75">
      <c r="A2009" s="74" t="s">
        <v>12845</v>
      </c>
      <c r="B2009" s="15" t="s">
        <v>12846</v>
      </c>
      <c r="C2009" s="15" t="s">
        <v>58</v>
      </c>
      <c r="D2009" s="16">
        <v>2014</v>
      </c>
      <c r="E2009" s="15" t="s">
        <v>272</v>
      </c>
      <c r="F2009" s="26"/>
      <c r="G2009" s="26" t="s">
        <v>273</v>
      </c>
      <c r="H2009" s="26" t="s">
        <v>273</v>
      </c>
      <c r="I2009" s="15" t="s">
        <v>273</v>
      </c>
      <c r="J2009" s="26"/>
      <c r="K2009" s="17">
        <f t="shared" si="281"/>
        <v>0</v>
      </c>
      <c r="L2009" s="15"/>
      <c r="M2009" s="15"/>
      <c r="N2009" s="15"/>
      <c r="O2009" s="15"/>
      <c r="P2009" s="15"/>
      <c r="Q2009" s="15"/>
      <c r="R2009" s="15"/>
      <c r="S2009" s="19"/>
      <c r="T2009" s="15"/>
      <c r="U2009" s="17"/>
      <c r="V2009" s="15"/>
      <c r="W2009" s="15"/>
      <c r="X2009" s="15"/>
      <c r="Y2009" s="15"/>
      <c r="AB2009" s="20"/>
      <c r="AC2009" s="21" t="s">
        <v>12847</v>
      </c>
      <c r="AD2009" s="15"/>
      <c r="AE2009" s="21" t="s">
        <v>12848</v>
      </c>
      <c r="AF2009" s="21" t="s">
        <v>12849</v>
      </c>
      <c r="AG2009" s="22">
        <f t="shared" si="280"/>
        <v>0.35483870967741937</v>
      </c>
      <c r="AH2009" s="15"/>
      <c r="AI2009" s="17"/>
      <c r="AJ2009" s="17"/>
      <c r="AK2009" s="17" t="e">
        <f>VLOOKUP(A2009,'[1]Deals (Exits)'!B:B,1,FALSE)</f>
        <v>#N/A</v>
      </c>
      <c r="AL2009" s="23"/>
      <c r="AM2009" s="17"/>
      <c r="AN2009" s="17"/>
      <c r="AO2009" s="17"/>
      <c r="AP2009" s="17"/>
      <c r="AQ2009" s="18"/>
      <c r="AR2009" s="18"/>
      <c r="AS2009" s="17"/>
      <c r="AT2009" s="17"/>
      <c r="AU2009" s="18"/>
      <c r="AV2009" s="17"/>
      <c r="AW2009" s="17"/>
      <c r="AX2009" s="17"/>
      <c r="AY2009" s="17"/>
      <c r="AZ2009" s="17"/>
      <c r="BA2009" s="17"/>
      <c r="BB2009" s="17"/>
      <c r="BC2009" s="17"/>
      <c r="BD2009" s="17"/>
      <c r="BE2009" s="17"/>
      <c r="BF2009" s="17"/>
      <c r="BG2009" s="17"/>
      <c r="BH2009" s="17"/>
      <c r="BI2009" s="17"/>
      <c r="BJ2009" s="17"/>
      <c r="BK2009" s="17"/>
      <c r="BL2009" s="17"/>
      <c r="BM2009" s="17"/>
      <c r="BN2009" s="15"/>
      <c r="BO2009" s="15"/>
      <c r="BP2009" s="22"/>
      <c r="BQ2009" s="15"/>
      <c r="BR2009" s="15"/>
      <c r="BS2009" s="15"/>
      <c r="BT2009" s="15"/>
      <c r="BU2009" s="15"/>
      <c r="BV2009" s="15"/>
      <c r="BW2009" s="15"/>
      <c r="BX2009" s="15"/>
      <c r="BY2009" s="15"/>
      <c r="BZ2009" s="15"/>
      <c r="CA2009" s="15"/>
      <c r="CB2009" s="15"/>
      <c r="CC2009" s="15"/>
      <c r="CD2009" s="15"/>
      <c r="CE2009" s="15"/>
      <c r="CF2009" s="15"/>
      <c r="CG2009" s="15"/>
      <c r="CH2009" s="15"/>
      <c r="CI2009" s="15"/>
      <c r="CJ2009" s="15"/>
    </row>
    <row r="2010" spans="1:88" ht="12.75">
      <c r="A2010" s="25" t="s">
        <v>12850</v>
      </c>
      <c r="B2010" s="15" t="s">
        <v>12851</v>
      </c>
      <c r="C2010" s="15" t="s">
        <v>58</v>
      </c>
      <c r="D2010" s="16">
        <v>2018</v>
      </c>
      <c r="E2010" s="15" t="s">
        <v>272</v>
      </c>
      <c r="F2010" s="26"/>
      <c r="G2010" s="26" t="s">
        <v>273</v>
      </c>
      <c r="H2010" s="26" t="s">
        <v>273</v>
      </c>
      <c r="I2010" s="15" t="s">
        <v>273</v>
      </c>
      <c r="J2010" s="26"/>
      <c r="K2010" s="17">
        <f t="shared" si="281"/>
        <v>0</v>
      </c>
      <c r="L2010" s="15"/>
      <c r="M2010" s="15"/>
      <c r="N2010" s="15"/>
      <c r="O2010" s="15"/>
      <c r="P2010" s="15"/>
      <c r="Q2010" s="15"/>
      <c r="R2010" s="15"/>
      <c r="S2010" s="19"/>
      <c r="T2010" s="15"/>
      <c r="U2010" s="17"/>
      <c r="V2010" s="15"/>
      <c r="W2010" s="15"/>
      <c r="X2010" s="15"/>
      <c r="Y2010" s="15"/>
      <c r="AB2010" s="20"/>
      <c r="AC2010" s="21" t="s">
        <v>12852</v>
      </c>
      <c r="AD2010" s="15"/>
      <c r="AE2010" s="15"/>
      <c r="AF2010" s="21" t="s">
        <v>12853</v>
      </c>
      <c r="AG2010" s="22">
        <f t="shared" si="280"/>
        <v>0.32258064516129031</v>
      </c>
      <c r="AH2010" s="15"/>
      <c r="AI2010" s="17"/>
      <c r="AJ2010" s="17"/>
      <c r="AK2010" s="17" t="e">
        <f>VLOOKUP(A2010,'[1]Deals (Exits)'!B:B,1,FALSE)</f>
        <v>#N/A</v>
      </c>
      <c r="AL2010" s="23"/>
      <c r="AM2010" s="17"/>
      <c r="AN2010" s="17"/>
      <c r="AO2010" s="17"/>
      <c r="AP2010" s="17"/>
      <c r="AQ2010" s="18"/>
      <c r="AR2010" s="18"/>
      <c r="AS2010" s="17"/>
      <c r="AT2010" s="17"/>
      <c r="AU2010" s="18"/>
      <c r="AV2010" s="17"/>
      <c r="AW2010" s="17"/>
      <c r="AX2010" s="17"/>
      <c r="AY2010" s="17"/>
      <c r="AZ2010" s="17"/>
      <c r="BA2010" s="17"/>
      <c r="BB2010" s="17"/>
      <c r="BC2010" s="17"/>
      <c r="BD2010" s="17"/>
      <c r="BE2010" s="17"/>
      <c r="BF2010" s="17"/>
      <c r="BG2010" s="17"/>
      <c r="BH2010" s="17"/>
      <c r="BI2010" s="17"/>
      <c r="BJ2010" s="17"/>
      <c r="BK2010" s="17"/>
      <c r="BL2010" s="17"/>
      <c r="BM2010" s="17"/>
      <c r="BN2010" s="15"/>
      <c r="BO2010" s="15"/>
      <c r="BP2010" s="22"/>
      <c r="BQ2010" s="15"/>
      <c r="BR2010" s="15"/>
      <c r="BS2010" s="15"/>
      <c r="BT2010" s="15"/>
      <c r="BU2010" s="15"/>
      <c r="BV2010" s="15"/>
      <c r="BW2010" s="15"/>
      <c r="BX2010" s="15"/>
      <c r="BY2010" s="15"/>
      <c r="BZ2010" s="15"/>
      <c r="CA2010" s="15"/>
      <c r="CB2010" s="15"/>
      <c r="CC2010" s="15"/>
      <c r="CD2010" s="15"/>
      <c r="CE2010" s="15"/>
      <c r="CF2010" s="15"/>
      <c r="CG2010" s="15"/>
      <c r="CH2010" s="15"/>
      <c r="CI2010" s="15"/>
      <c r="CJ2010" s="15"/>
    </row>
    <row r="2011" spans="1:88" ht="12.75">
      <c r="A2011" s="25" t="s">
        <v>12854</v>
      </c>
      <c r="B2011" s="15" t="s">
        <v>12855</v>
      </c>
      <c r="C2011" s="15" t="s">
        <v>58</v>
      </c>
      <c r="D2011" s="16">
        <v>2018</v>
      </c>
      <c r="E2011" s="15" t="s">
        <v>272</v>
      </c>
      <c r="F2011" s="26"/>
      <c r="G2011" s="26" t="s">
        <v>273</v>
      </c>
      <c r="H2011" s="26" t="s">
        <v>273</v>
      </c>
      <c r="I2011" s="15" t="s">
        <v>273</v>
      </c>
      <c r="J2011" s="26"/>
      <c r="K2011" s="17">
        <f t="shared" si="281"/>
        <v>0</v>
      </c>
      <c r="L2011" s="15"/>
      <c r="M2011" s="15"/>
      <c r="N2011" s="15"/>
      <c r="O2011" s="15"/>
      <c r="P2011" s="15"/>
      <c r="Q2011" s="15"/>
      <c r="R2011" s="15"/>
      <c r="S2011" s="19"/>
      <c r="T2011" s="15"/>
      <c r="U2011" s="17"/>
      <c r="V2011" s="15" t="s">
        <v>12856</v>
      </c>
      <c r="W2011" s="15"/>
      <c r="X2011" s="15"/>
      <c r="Y2011" s="15"/>
      <c r="AB2011" s="20"/>
      <c r="AC2011" s="21" t="s">
        <v>12857</v>
      </c>
      <c r="AD2011" s="21" t="s">
        <v>12858</v>
      </c>
      <c r="AE2011" s="21" t="s">
        <v>12859</v>
      </c>
      <c r="AF2011" s="21" t="s">
        <v>12860</v>
      </c>
      <c r="AG2011" s="22">
        <f t="shared" si="280"/>
        <v>0.41935483870967744</v>
      </c>
      <c r="AH2011" s="15"/>
      <c r="AI2011" s="17"/>
      <c r="AJ2011" s="17"/>
      <c r="AK2011" s="17" t="e">
        <f>VLOOKUP(A2011,'[1]Deals (Exits)'!B:B,1,FALSE)</f>
        <v>#N/A</v>
      </c>
      <c r="AL2011" s="23"/>
      <c r="AM2011" s="17"/>
      <c r="AN2011" s="17"/>
      <c r="AO2011" s="17"/>
      <c r="AP2011" s="17"/>
      <c r="AQ2011" s="18"/>
      <c r="AR2011" s="18"/>
      <c r="AS2011" s="17"/>
      <c r="AT2011" s="17"/>
      <c r="AU2011" s="18"/>
      <c r="AV2011" s="17"/>
      <c r="AW2011" s="17"/>
      <c r="AX2011" s="17"/>
      <c r="AY2011" s="17"/>
      <c r="AZ2011" s="17"/>
      <c r="BA2011" s="17"/>
      <c r="BB2011" s="17"/>
      <c r="BC2011" s="17"/>
      <c r="BD2011" s="17"/>
      <c r="BE2011" s="17"/>
      <c r="BF2011" s="17"/>
      <c r="BG2011" s="17"/>
      <c r="BH2011" s="17"/>
      <c r="BI2011" s="17"/>
      <c r="BJ2011" s="17"/>
      <c r="BK2011" s="17"/>
      <c r="BL2011" s="17"/>
      <c r="BM2011" s="17"/>
      <c r="BN2011" s="15"/>
      <c r="BO2011" s="15"/>
      <c r="BP2011" s="22"/>
      <c r="BQ2011" s="15"/>
      <c r="BR2011" s="15"/>
      <c r="BS2011" s="15"/>
      <c r="BT2011" s="15"/>
      <c r="BU2011" s="15"/>
      <c r="BV2011" s="15"/>
      <c r="BW2011" s="15"/>
      <c r="BX2011" s="15"/>
      <c r="BY2011" s="15"/>
      <c r="BZ2011" s="15"/>
      <c r="CA2011" s="15"/>
      <c r="CB2011" s="15"/>
      <c r="CC2011" s="15"/>
      <c r="CD2011" s="15"/>
      <c r="CE2011" s="15"/>
      <c r="CF2011" s="15"/>
      <c r="CG2011" s="15"/>
      <c r="CH2011" s="15"/>
      <c r="CI2011" s="15"/>
      <c r="CJ2011" s="15"/>
    </row>
    <row r="2012" spans="1:88" ht="12.75">
      <c r="A2012" s="74" t="s">
        <v>12861</v>
      </c>
      <c r="B2012" s="15" t="s">
        <v>12862</v>
      </c>
      <c r="C2012" s="15" t="s">
        <v>58</v>
      </c>
      <c r="D2012" s="16">
        <v>2014</v>
      </c>
      <c r="E2012" s="15" t="s">
        <v>272</v>
      </c>
      <c r="F2012" s="26"/>
      <c r="G2012" s="26" t="s">
        <v>273</v>
      </c>
      <c r="H2012" s="26" t="s">
        <v>273</v>
      </c>
      <c r="I2012" s="15" t="s">
        <v>273</v>
      </c>
      <c r="J2012" s="26"/>
      <c r="K2012" s="17">
        <f t="shared" si="281"/>
        <v>0</v>
      </c>
      <c r="L2012" s="15"/>
      <c r="M2012" s="15"/>
      <c r="N2012" s="15"/>
      <c r="O2012" s="15"/>
      <c r="P2012" s="15"/>
      <c r="Q2012" s="15"/>
      <c r="R2012" s="15"/>
      <c r="S2012" s="19"/>
      <c r="T2012" s="15"/>
      <c r="U2012" s="17"/>
      <c r="V2012" s="15" t="s">
        <v>12863</v>
      </c>
      <c r="W2012" s="15"/>
      <c r="X2012" s="15"/>
      <c r="Y2012" s="15"/>
      <c r="AB2012" s="20"/>
      <c r="AC2012" s="21" t="s">
        <v>12864</v>
      </c>
      <c r="AD2012" s="21" t="s">
        <v>12865</v>
      </c>
      <c r="AE2012" s="21" t="s">
        <v>12866</v>
      </c>
      <c r="AF2012" s="21" t="s">
        <v>12867</v>
      </c>
      <c r="AG2012" s="22">
        <f t="shared" si="280"/>
        <v>0.41935483870967744</v>
      </c>
      <c r="AH2012" s="15"/>
      <c r="AI2012" s="17"/>
      <c r="AJ2012" s="17"/>
      <c r="AK2012" s="17" t="e">
        <f>VLOOKUP(A2012,'[1]Deals (Exits)'!B:B,1,FALSE)</f>
        <v>#N/A</v>
      </c>
      <c r="AL2012" s="23"/>
      <c r="AM2012" s="17"/>
      <c r="AN2012" s="17"/>
      <c r="AO2012" s="17"/>
      <c r="AP2012" s="17"/>
      <c r="AQ2012" s="18"/>
      <c r="AR2012" s="18"/>
      <c r="AS2012" s="17"/>
      <c r="AT2012" s="17"/>
      <c r="AU2012" s="18"/>
      <c r="AV2012" s="17"/>
      <c r="AW2012" s="17"/>
      <c r="AX2012" s="17"/>
      <c r="AY2012" s="17"/>
      <c r="AZ2012" s="17"/>
      <c r="BA2012" s="17"/>
      <c r="BB2012" s="17"/>
      <c r="BC2012" s="17"/>
      <c r="BD2012" s="17"/>
      <c r="BE2012" s="17"/>
      <c r="BF2012" s="17"/>
      <c r="BG2012" s="17"/>
      <c r="BH2012" s="17"/>
      <c r="BI2012" s="17"/>
      <c r="BJ2012" s="17"/>
      <c r="BK2012" s="17"/>
      <c r="BL2012" s="17"/>
      <c r="BM2012" s="17"/>
      <c r="BN2012" s="15"/>
      <c r="BO2012" s="15"/>
      <c r="BP2012" s="22"/>
      <c r="BQ2012" s="15"/>
      <c r="BR2012" s="15"/>
      <c r="BS2012" s="15"/>
      <c r="BT2012" s="15"/>
      <c r="BU2012" s="15"/>
      <c r="BV2012" s="15"/>
      <c r="BW2012" s="15"/>
      <c r="BX2012" s="15"/>
      <c r="BY2012" s="15"/>
      <c r="BZ2012" s="15"/>
      <c r="CA2012" s="15"/>
      <c r="CB2012" s="15"/>
      <c r="CC2012" s="15"/>
      <c r="CD2012" s="15"/>
      <c r="CE2012" s="15"/>
      <c r="CF2012" s="15"/>
      <c r="CG2012" s="15"/>
      <c r="CH2012" s="15"/>
      <c r="CI2012" s="15"/>
      <c r="CJ2012" s="15"/>
    </row>
    <row r="2013" spans="1:88" ht="12.75">
      <c r="A2013" s="74" t="s">
        <v>12868</v>
      </c>
      <c r="B2013" s="15" t="s">
        <v>12869</v>
      </c>
      <c r="C2013" s="15" t="s">
        <v>58</v>
      </c>
      <c r="D2013" s="16">
        <v>2017</v>
      </c>
      <c r="E2013" s="15" t="s">
        <v>12870</v>
      </c>
      <c r="F2013" s="26"/>
      <c r="G2013" s="26" t="s">
        <v>75</v>
      </c>
      <c r="H2013" s="26" t="s">
        <v>1229</v>
      </c>
      <c r="I2013" s="15" t="s">
        <v>1229</v>
      </c>
      <c r="J2013" s="26"/>
      <c r="K2013" s="17">
        <f t="shared" si="281"/>
        <v>0</v>
      </c>
      <c r="L2013" s="15"/>
      <c r="M2013" s="15"/>
      <c r="N2013" s="15"/>
      <c r="O2013" s="15"/>
      <c r="P2013" s="15"/>
      <c r="Q2013" s="15"/>
      <c r="R2013" s="15"/>
      <c r="S2013" s="19"/>
      <c r="T2013" s="15"/>
      <c r="U2013" s="17"/>
      <c r="V2013" s="25" t="s">
        <v>12871</v>
      </c>
      <c r="W2013" s="15">
        <v>0</v>
      </c>
      <c r="X2013" s="15" t="s">
        <v>134</v>
      </c>
      <c r="Y2013" s="15" t="s">
        <v>12872</v>
      </c>
      <c r="AB2013" s="32">
        <v>43506</v>
      </c>
      <c r="AC2013" s="27" t="s">
        <v>12873</v>
      </c>
      <c r="AD2013" s="27" t="s">
        <v>12874</v>
      </c>
      <c r="AE2013" s="15"/>
      <c r="AF2013" s="21" t="s">
        <v>12875</v>
      </c>
      <c r="AG2013" s="22">
        <f t="shared" si="280"/>
        <v>0.5161290322580645</v>
      </c>
      <c r="AH2013" s="15"/>
      <c r="AI2013" s="17"/>
      <c r="AJ2013" s="17"/>
      <c r="AK2013" s="17" t="e">
        <f>VLOOKUP(A2013,'[1]Deals (Exits)'!B:B,1,FALSE)</f>
        <v>#N/A</v>
      </c>
      <c r="AL2013" s="23"/>
      <c r="AM2013" s="17"/>
      <c r="AN2013" s="17"/>
      <c r="AO2013" s="17"/>
      <c r="AP2013" s="17"/>
      <c r="AQ2013" s="18"/>
      <c r="AR2013" s="18"/>
      <c r="AS2013" s="17"/>
      <c r="AT2013" s="17"/>
      <c r="AU2013" s="18"/>
      <c r="AV2013" s="17"/>
      <c r="AW2013" s="17"/>
      <c r="AX2013" s="17"/>
      <c r="AY2013" s="17"/>
      <c r="AZ2013" s="17"/>
      <c r="BA2013" s="17"/>
      <c r="BB2013" s="17"/>
      <c r="BC2013" s="17"/>
      <c r="BD2013" s="17"/>
      <c r="BE2013" s="17"/>
      <c r="BF2013" s="17"/>
      <c r="BG2013" s="17"/>
      <c r="BH2013" s="17"/>
      <c r="BI2013" s="17"/>
      <c r="BJ2013" s="17"/>
      <c r="BK2013" s="17"/>
      <c r="BL2013" s="17"/>
      <c r="BM2013" s="17"/>
      <c r="BN2013" s="15"/>
      <c r="BO2013" s="15"/>
      <c r="BP2013" s="22"/>
      <c r="BQ2013" s="15"/>
      <c r="BR2013" s="15"/>
      <c r="BS2013" s="15"/>
      <c r="BT2013" s="15"/>
      <c r="BU2013" s="15"/>
      <c r="BV2013" s="15"/>
      <c r="BW2013" s="15"/>
      <c r="BX2013" s="15"/>
      <c r="BY2013" s="15"/>
      <c r="BZ2013" s="15"/>
      <c r="CA2013" s="15"/>
      <c r="CB2013" s="15"/>
      <c r="CC2013" s="15"/>
      <c r="CD2013" s="15"/>
      <c r="CE2013" s="15"/>
      <c r="CF2013" s="15"/>
      <c r="CG2013" s="15"/>
      <c r="CH2013" s="15"/>
      <c r="CI2013" s="15"/>
      <c r="CJ2013" s="15"/>
    </row>
    <row r="2014" spans="1:88" ht="12.75">
      <c r="A2014" s="15" t="s">
        <v>12876</v>
      </c>
      <c r="B2014" s="15" t="s">
        <v>12877</v>
      </c>
      <c r="C2014" s="15" t="s">
        <v>58</v>
      </c>
      <c r="D2014" s="16">
        <v>2012</v>
      </c>
      <c r="E2014" s="26" t="s">
        <v>117</v>
      </c>
      <c r="F2014" s="26" t="s">
        <v>110</v>
      </c>
      <c r="G2014" s="26" t="s">
        <v>118</v>
      </c>
      <c r="H2014" s="26" t="s">
        <v>118</v>
      </c>
      <c r="I2014" s="15" t="s">
        <v>118</v>
      </c>
      <c r="J2014" s="26"/>
      <c r="K2014" s="17">
        <f t="shared" si="281"/>
        <v>0</v>
      </c>
      <c r="L2014" s="15"/>
      <c r="M2014" s="15"/>
      <c r="N2014" s="15"/>
      <c r="O2014" s="15"/>
      <c r="P2014" s="15"/>
      <c r="Q2014" s="15"/>
      <c r="R2014" s="15"/>
      <c r="S2014" s="19"/>
      <c r="T2014" s="15"/>
      <c r="U2014" s="17"/>
      <c r="V2014" s="15" t="s">
        <v>12878</v>
      </c>
      <c r="W2014" s="15">
        <v>1</v>
      </c>
      <c r="X2014" s="15" t="s">
        <v>79</v>
      </c>
      <c r="Y2014" s="15" t="s">
        <v>12879</v>
      </c>
      <c r="Z2014" s="25" t="s">
        <v>147</v>
      </c>
      <c r="AB2014" s="32">
        <v>43506</v>
      </c>
      <c r="AC2014" s="27" t="s">
        <v>12880</v>
      </c>
      <c r="AD2014" s="27" t="s">
        <v>12881</v>
      </c>
      <c r="AE2014" s="27" t="s">
        <v>12882</v>
      </c>
      <c r="AF2014" s="27" t="s">
        <v>12883</v>
      </c>
      <c r="AG2014" s="22"/>
      <c r="AH2014" s="15"/>
      <c r="AI2014" s="22"/>
      <c r="AJ2014" s="22"/>
      <c r="AK2014" s="17" t="e">
        <f>VLOOKUP(A2014,'[1]Deals (Exits)'!B:B,1,FALSE)</f>
        <v>#N/A</v>
      </c>
      <c r="AL2014" s="23"/>
      <c r="AM2014" s="17"/>
      <c r="AN2014" s="17"/>
      <c r="AO2014" s="17"/>
      <c r="AP2014" s="17"/>
      <c r="AQ2014" s="18"/>
      <c r="AR2014" s="18"/>
      <c r="AS2014" s="17"/>
      <c r="AT2014" s="17"/>
      <c r="AU2014" s="18"/>
      <c r="AV2014" s="17"/>
      <c r="AW2014" s="17"/>
      <c r="AX2014" s="17"/>
      <c r="AY2014" s="17"/>
      <c r="AZ2014" s="17"/>
      <c r="BA2014" s="17"/>
      <c r="BB2014" s="17"/>
      <c r="BC2014" s="17"/>
      <c r="BD2014" s="17"/>
      <c r="BE2014" s="17"/>
      <c r="BF2014" s="17"/>
      <c r="BG2014" s="17"/>
      <c r="BH2014" s="17"/>
      <c r="BI2014" s="17"/>
      <c r="BJ2014" s="17"/>
      <c r="BK2014" s="17"/>
      <c r="BL2014" s="17"/>
      <c r="BM2014" s="17"/>
      <c r="BN2014" s="15"/>
      <c r="BO2014" s="15"/>
      <c r="BP2014" s="22"/>
      <c r="BQ2014" s="15"/>
      <c r="BR2014" s="15"/>
      <c r="BS2014" s="15"/>
      <c r="BT2014" s="15"/>
      <c r="BU2014" s="15"/>
      <c r="BV2014" s="15"/>
      <c r="BW2014" s="15"/>
      <c r="BX2014" s="15"/>
      <c r="BY2014" s="15"/>
      <c r="BZ2014" s="15"/>
      <c r="CA2014" s="15"/>
      <c r="CB2014" s="15"/>
      <c r="CC2014" s="15"/>
      <c r="CD2014" s="15"/>
      <c r="CE2014" s="15"/>
      <c r="CF2014" s="15"/>
      <c r="CG2014" s="15"/>
      <c r="CH2014" s="15"/>
      <c r="CI2014" s="15"/>
      <c r="CJ2014" s="15"/>
    </row>
    <row r="2015" spans="1:88" ht="12.75">
      <c r="A2015" s="79" t="s">
        <v>12884</v>
      </c>
      <c r="B2015" s="15" t="s">
        <v>12885</v>
      </c>
      <c r="C2015" s="15" t="s">
        <v>58</v>
      </c>
      <c r="D2015" s="16">
        <v>2016</v>
      </c>
      <c r="E2015" s="15" t="s">
        <v>117</v>
      </c>
      <c r="F2015" s="15"/>
      <c r="G2015" s="15" t="s">
        <v>118</v>
      </c>
      <c r="H2015" s="15" t="s">
        <v>118</v>
      </c>
      <c r="I2015" s="15" t="s">
        <v>118</v>
      </c>
      <c r="J2015" s="15"/>
      <c r="K2015" s="17">
        <f t="shared" si="281"/>
        <v>0</v>
      </c>
      <c r="L2015" s="15"/>
      <c r="M2015" s="15"/>
      <c r="N2015" s="15"/>
      <c r="O2015" s="15"/>
      <c r="P2015" s="15"/>
      <c r="Q2015" s="15"/>
      <c r="R2015" s="15"/>
      <c r="S2015" s="19"/>
      <c r="T2015" s="15"/>
      <c r="U2015" s="17"/>
      <c r="V2015" s="15" t="s">
        <v>12886</v>
      </c>
      <c r="W2015" s="15">
        <v>1</v>
      </c>
      <c r="X2015" s="15" t="s">
        <v>404</v>
      </c>
      <c r="Y2015" s="15" t="s">
        <v>12887</v>
      </c>
      <c r="AB2015" s="32">
        <v>43506</v>
      </c>
      <c r="AC2015" s="27" t="s">
        <v>12888</v>
      </c>
      <c r="AD2015" s="27" t="s">
        <v>12889</v>
      </c>
      <c r="AE2015" s="27" t="s">
        <v>12890</v>
      </c>
      <c r="AF2015" s="27" t="s">
        <v>12891</v>
      </c>
      <c r="AG2015" s="22">
        <f t="shared" ref="AG2015:AG2264" si="282">COUNTA(B2015:AF2015)/(COUNTA(B2015:AF2015)+COUNTBLANK(B2015:AF2015))</f>
        <v>0.54838709677419351</v>
      </c>
      <c r="AH2015" s="15"/>
      <c r="AI2015" s="22"/>
      <c r="AJ2015" s="22"/>
      <c r="AK2015" s="17" t="e">
        <f>VLOOKUP(A2015,'[1]Deals (Exits)'!B:B,1,FALSE)</f>
        <v>#N/A</v>
      </c>
      <c r="AL2015" s="23"/>
      <c r="AM2015" s="17"/>
      <c r="AN2015" s="17"/>
      <c r="AO2015" s="17"/>
      <c r="AP2015" s="17"/>
      <c r="AQ2015" s="18"/>
      <c r="AR2015" s="18"/>
      <c r="AS2015" s="17"/>
      <c r="AT2015" s="17"/>
      <c r="AU2015" s="18"/>
      <c r="AV2015" s="17"/>
      <c r="AW2015" s="17"/>
      <c r="AX2015" s="17"/>
      <c r="AY2015" s="17"/>
      <c r="AZ2015" s="17"/>
      <c r="BA2015" s="17"/>
      <c r="BB2015" s="17"/>
      <c r="BC2015" s="17"/>
      <c r="BD2015" s="17"/>
      <c r="BE2015" s="17"/>
      <c r="BF2015" s="17"/>
      <c r="BG2015" s="17"/>
      <c r="BH2015" s="17"/>
      <c r="BI2015" s="17"/>
      <c r="BJ2015" s="17"/>
      <c r="BK2015" s="17"/>
      <c r="BL2015" s="17"/>
      <c r="BM2015" s="17"/>
      <c r="BN2015" s="15"/>
      <c r="BO2015" s="15"/>
      <c r="BP2015" s="22"/>
      <c r="BQ2015" s="15"/>
      <c r="BR2015" s="15"/>
      <c r="BS2015" s="15"/>
      <c r="BT2015" s="15"/>
      <c r="BU2015" s="15"/>
      <c r="BV2015" s="15"/>
      <c r="BW2015" s="15"/>
      <c r="BX2015" s="15"/>
      <c r="BY2015" s="15"/>
      <c r="BZ2015" s="15"/>
      <c r="CA2015" s="15"/>
      <c r="CB2015" s="15"/>
      <c r="CC2015" s="15"/>
      <c r="CD2015" s="15"/>
      <c r="CE2015" s="15"/>
      <c r="CF2015" s="15"/>
      <c r="CG2015" s="15"/>
      <c r="CH2015" s="15"/>
      <c r="CI2015" s="15"/>
      <c r="CJ2015" s="15"/>
    </row>
    <row r="2016" spans="1:88" ht="12.75">
      <c r="A2016" s="74" t="s">
        <v>12892</v>
      </c>
      <c r="B2016" s="15" t="s">
        <v>12893</v>
      </c>
      <c r="C2016" s="15" t="s">
        <v>58</v>
      </c>
      <c r="D2016" s="16">
        <v>2013</v>
      </c>
      <c r="E2016" s="26" t="s">
        <v>117</v>
      </c>
      <c r="F2016" s="26" t="s">
        <v>110</v>
      </c>
      <c r="G2016" s="26" t="s">
        <v>118</v>
      </c>
      <c r="H2016" s="26" t="s">
        <v>118</v>
      </c>
      <c r="I2016" s="15" t="s">
        <v>118</v>
      </c>
      <c r="J2016" s="26"/>
      <c r="K2016" s="17">
        <f t="shared" si="281"/>
        <v>0</v>
      </c>
      <c r="L2016" s="15"/>
      <c r="M2016" s="15"/>
      <c r="N2016" s="15"/>
      <c r="O2016" s="15"/>
      <c r="P2016" s="15"/>
      <c r="Q2016" s="24"/>
      <c r="R2016" s="15"/>
      <c r="S2016" s="19"/>
      <c r="T2016" s="15"/>
      <c r="U2016" s="17"/>
      <c r="V2016" s="15" t="s">
        <v>12894</v>
      </c>
      <c r="W2016" s="15">
        <v>1</v>
      </c>
      <c r="X2016" s="15" t="s">
        <v>404</v>
      </c>
      <c r="Y2016" s="15" t="s">
        <v>12895</v>
      </c>
      <c r="Z2016" s="25" t="s">
        <v>81</v>
      </c>
      <c r="AB2016" s="32">
        <v>43506</v>
      </c>
      <c r="AC2016" s="27" t="s">
        <v>12896</v>
      </c>
      <c r="AD2016" s="27" t="s">
        <v>12897</v>
      </c>
      <c r="AE2016" s="21" t="s">
        <v>12898</v>
      </c>
      <c r="AF2016" s="21" t="s">
        <v>12899</v>
      </c>
      <c r="AG2016" s="22">
        <f t="shared" si="282"/>
        <v>0.61290322580645162</v>
      </c>
      <c r="AH2016" s="15"/>
      <c r="AI2016" s="22"/>
      <c r="AJ2016" s="22"/>
      <c r="AK2016" s="17" t="e">
        <f>VLOOKUP(A2016,'[1]Deals (Exits)'!B:B,1,FALSE)</f>
        <v>#N/A</v>
      </c>
      <c r="AL2016" s="23"/>
      <c r="AM2016" s="17"/>
      <c r="AN2016" s="17"/>
      <c r="AO2016" s="17"/>
      <c r="AP2016" s="17"/>
      <c r="AQ2016" s="18"/>
      <c r="AR2016" s="18"/>
      <c r="AS2016" s="17"/>
      <c r="AT2016" s="17"/>
      <c r="AU2016" s="18"/>
      <c r="AV2016" s="17"/>
      <c r="AW2016" s="17"/>
      <c r="AX2016" s="17"/>
      <c r="AY2016" s="17"/>
      <c r="AZ2016" s="17"/>
      <c r="BA2016" s="17"/>
      <c r="BB2016" s="17"/>
      <c r="BC2016" s="17"/>
      <c r="BD2016" s="17"/>
      <c r="BE2016" s="17"/>
      <c r="BF2016" s="17"/>
      <c r="BG2016" s="17"/>
      <c r="BH2016" s="17"/>
      <c r="BI2016" s="17"/>
      <c r="BJ2016" s="17"/>
      <c r="BK2016" s="17"/>
      <c r="BL2016" s="17"/>
      <c r="BM2016" s="17"/>
      <c r="BN2016" s="15"/>
      <c r="BO2016" s="15"/>
      <c r="BP2016" s="22"/>
      <c r="BQ2016" s="15"/>
      <c r="BR2016" s="15"/>
      <c r="BS2016" s="15"/>
      <c r="BT2016" s="15"/>
      <c r="BU2016" s="15"/>
      <c r="BV2016" s="15"/>
      <c r="BW2016" s="15"/>
      <c r="BX2016" s="15"/>
      <c r="BY2016" s="15"/>
      <c r="BZ2016" s="15"/>
      <c r="CA2016" s="15"/>
      <c r="CB2016" s="15"/>
      <c r="CC2016" s="15"/>
      <c r="CD2016" s="15"/>
      <c r="CE2016" s="15"/>
      <c r="CF2016" s="15"/>
      <c r="CG2016" s="15"/>
      <c r="CH2016" s="15"/>
      <c r="CI2016" s="15"/>
      <c r="CJ2016" s="15"/>
    </row>
    <row r="2017" spans="1:88" ht="12.75">
      <c r="A2017" s="25" t="s">
        <v>12900</v>
      </c>
      <c r="B2017" s="15" t="s">
        <v>12901</v>
      </c>
      <c r="C2017" s="15" t="s">
        <v>58</v>
      </c>
      <c r="D2017" s="16">
        <v>2018</v>
      </c>
      <c r="E2017" s="26" t="s">
        <v>12902</v>
      </c>
      <c r="F2017" s="26" t="s">
        <v>117</v>
      </c>
      <c r="G2017" s="26" t="s">
        <v>3623</v>
      </c>
      <c r="H2017" s="26" t="s">
        <v>118</v>
      </c>
      <c r="I2017" s="15" t="s">
        <v>118</v>
      </c>
      <c r="J2017" s="26"/>
      <c r="K2017" s="17">
        <f t="shared" si="281"/>
        <v>0</v>
      </c>
      <c r="L2017" s="15"/>
      <c r="M2017" s="15"/>
      <c r="N2017" s="15" t="s">
        <v>12903</v>
      </c>
      <c r="O2017" s="15"/>
      <c r="P2017" s="15"/>
      <c r="Q2017" s="15"/>
      <c r="R2017" s="15"/>
      <c r="S2017" s="19"/>
      <c r="T2017" s="15"/>
      <c r="U2017" s="17"/>
      <c r="V2017" s="15" t="s">
        <v>12904</v>
      </c>
      <c r="W2017" s="15">
        <v>0</v>
      </c>
      <c r="X2017" s="15" t="s">
        <v>256</v>
      </c>
      <c r="Y2017" s="15" t="s">
        <v>1006</v>
      </c>
      <c r="AB2017" s="20" t="s">
        <v>286</v>
      </c>
      <c r="AC2017" s="36" t="s">
        <v>12905</v>
      </c>
      <c r="AD2017" s="36" t="s">
        <v>12906</v>
      </c>
      <c r="AE2017" s="36" t="s">
        <v>12907</v>
      </c>
      <c r="AF2017" s="25" t="s">
        <v>110</v>
      </c>
      <c r="AG2017" s="22">
        <f t="shared" si="282"/>
        <v>0.61290322580645162</v>
      </c>
      <c r="AH2017" s="15"/>
      <c r="AI2017" s="17"/>
      <c r="AJ2017" s="17"/>
      <c r="AK2017" s="17" t="e">
        <f>VLOOKUP(A2017,'[1]Deals (Exits)'!B:B,1,FALSE)</f>
        <v>#N/A</v>
      </c>
      <c r="AL2017" s="23"/>
      <c r="AM2017" s="17"/>
      <c r="AN2017" s="17"/>
      <c r="AO2017" s="17"/>
      <c r="AP2017" s="17"/>
      <c r="AQ2017" s="18"/>
      <c r="AR2017" s="18"/>
      <c r="AS2017" s="17"/>
      <c r="AT2017" s="17"/>
      <c r="AU2017" s="18"/>
      <c r="AV2017" s="17"/>
      <c r="AW2017" s="17"/>
      <c r="AX2017" s="17"/>
      <c r="AY2017" s="17"/>
      <c r="AZ2017" s="17"/>
      <c r="BA2017" s="17"/>
      <c r="BB2017" s="17"/>
      <c r="BC2017" s="17"/>
      <c r="BD2017" s="17"/>
      <c r="BE2017" s="17"/>
      <c r="BF2017" s="17"/>
      <c r="BG2017" s="17"/>
      <c r="BH2017" s="17"/>
      <c r="BI2017" s="17"/>
      <c r="BJ2017" s="17"/>
      <c r="BK2017" s="17"/>
      <c r="BL2017" s="17"/>
      <c r="BM2017" s="17"/>
      <c r="BN2017" s="15"/>
      <c r="BO2017" s="15"/>
      <c r="BP2017" s="22"/>
      <c r="BQ2017" s="15"/>
      <c r="BR2017" s="15"/>
      <c r="BS2017" s="15"/>
      <c r="BT2017" s="15"/>
      <c r="BU2017" s="15"/>
      <c r="BV2017" s="15"/>
      <c r="BW2017" s="15"/>
      <c r="BX2017" s="15"/>
      <c r="BY2017" s="15"/>
      <c r="BZ2017" s="15"/>
      <c r="CA2017" s="15"/>
      <c r="CB2017" s="15"/>
      <c r="CC2017" s="15"/>
      <c r="CD2017" s="15"/>
      <c r="CE2017" s="15"/>
      <c r="CF2017" s="15"/>
      <c r="CG2017" s="15"/>
      <c r="CH2017" s="15"/>
      <c r="CI2017" s="15"/>
      <c r="CJ2017" s="15"/>
    </row>
    <row r="2018" spans="1:88" ht="12.75">
      <c r="A2018" s="74" t="s">
        <v>12908</v>
      </c>
      <c r="B2018" s="15" t="s">
        <v>12909</v>
      </c>
      <c r="C2018" s="15" t="s">
        <v>58</v>
      </c>
      <c r="D2018" s="16">
        <v>2014</v>
      </c>
      <c r="E2018" s="15" t="s">
        <v>117</v>
      </c>
      <c r="F2018" s="26"/>
      <c r="G2018" s="26" t="s">
        <v>118</v>
      </c>
      <c r="H2018" s="26" t="s">
        <v>118</v>
      </c>
      <c r="I2018" s="15" t="s">
        <v>118</v>
      </c>
      <c r="J2018" s="26"/>
      <c r="K2018" s="17">
        <f t="shared" si="281"/>
        <v>0</v>
      </c>
      <c r="L2018" s="15"/>
      <c r="M2018" s="15"/>
      <c r="N2018" s="15" t="s">
        <v>12910</v>
      </c>
      <c r="O2018" s="15"/>
      <c r="P2018" s="15"/>
      <c r="Q2018" s="24">
        <v>43696</v>
      </c>
      <c r="R2018" s="15" t="s">
        <v>809</v>
      </c>
      <c r="S2018" s="19" t="s">
        <v>144</v>
      </c>
      <c r="T2018" s="15" t="s">
        <v>110</v>
      </c>
      <c r="U2018" s="17" t="s">
        <v>110</v>
      </c>
      <c r="V2018" s="15" t="s">
        <v>12911</v>
      </c>
      <c r="W2018" s="15">
        <v>0</v>
      </c>
      <c r="X2018" s="15" t="s">
        <v>107</v>
      </c>
      <c r="Y2018" s="15" t="s">
        <v>12912</v>
      </c>
      <c r="Z2018" s="25" t="s">
        <v>81</v>
      </c>
      <c r="AA2018" s="25" t="s">
        <v>110</v>
      </c>
      <c r="AB2018" s="20" t="s">
        <v>333</v>
      </c>
      <c r="AC2018" s="21" t="s">
        <v>12913</v>
      </c>
      <c r="AD2018" s="21" t="s">
        <v>12914</v>
      </c>
      <c r="AE2018" s="15" t="s">
        <v>110</v>
      </c>
      <c r="AF2018" s="21" t="s">
        <v>12915</v>
      </c>
      <c r="AG2018" s="22">
        <f t="shared" si="282"/>
        <v>0.80645161290322576</v>
      </c>
      <c r="AH2018" s="15"/>
      <c r="AI2018" s="17"/>
      <c r="AJ2018" s="17"/>
      <c r="AK2018" s="17" t="e">
        <f>VLOOKUP(A2018,'[1]Deals (Exits)'!B:B,1,FALSE)</f>
        <v>#N/A</v>
      </c>
      <c r="AL2018" s="23"/>
      <c r="AM2018" s="17"/>
      <c r="AN2018" s="17"/>
      <c r="AO2018" s="17"/>
      <c r="AP2018" s="17"/>
      <c r="AQ2018" s="18"/>
      <c r="AR2018" s="18"/>
      <c r="AS2018" s="17"/>
      <c r="AT2018" s="17"/>
      <c r="AU2018" s="18"/>
      <c r="AV2018" s="17"/>
      <c r="AW2018" s="17"/>
      <c r="AX2018" s="17"/>
      <c r="AY2018" s="17"/>
      <c r="AZ2018" s="17"/>
      <c r="BA2018" s="17"/>
      <c r="BB2018" s="17"/>
      <c r="BC2018" s="17"/>
      <c r="BD2018" s="17"/>
      <c r="BE2018" s="17"/>
      <c r="BF2018" s="17"/>
      <c r="BG2018" s="17"/>
      <c r="BH2018" s="17"/>
      <c r="BI2018" s="17"/>
      <c r="BJ2018" s="17"/>
      <c r="BK2018" s="17"/>
      <c r="BL2018" s="17"/>
      <c r="BM2018" s="17"/>
      <c r="BN2018" s="15"/>
      <c r="BO2018" s="15"/>
      <c r="BP2018" s="22"/>
      <c r="BQ2018" s="15"/>
      <c r="BR2018" s="15"/>
      <c r="BS2018" s="15"/>
      <c r="BT2018" s="15"/>
      <c r="BU2018" s="15"/>
      <c r="BV2018" s="15"/>
      <c r="BW2018" s="15"/>
      <c r="BX2018" s="15"/>
      <c r="BY2018" s="15"/>
      <c r="BZ2018" s="15"/>
      <c r="CA2018" s="15"/>
      <c r="CB2018" s="15"/>
      <c r="CC2018" s="15"/>
      <c r="CD2018" s="15"/>
      <c r="CE2018" s="15"/>
      <c r="CF2018" s="15"/>
      <c r="CG2018" s="15"/>
      <c r="CH2018" s="15"/>
      <c r="CI2018" s="15"/>
      <c r="CJ2018" s="15"/>
    </row>
    <row r="2019" spans="1:88" ht="12.75">
      <c r="A2019" s="74" t="s">
        <v>12916</v>
      </c>
      <c r="B2019" s="15" t="s">
        <v>12917</v>
      </c>
      <c r="C2019" s="15" t="s">
        <v>58</v>
      </c>
      <c r="D2019" s="16">
        <v>2019</v>
      </c>
      <c r="E2019" s="15" t="s">
        <v>117</v>
      </c>
      <c r="F2019" s="26" t="s">
        <v>110</v>
      </c>
      <c r="G2019" s="26" t="s">
        <v>118</v>
      </c>
      <c r="H2019" s="26" t="s">
        <v>118</v>
      </c>
      <c r="I2019" s="15" t="s">
        <v>118</v>
      </c>
      <c r="J2019" s="26"/>
      <c r="K2019" s="17">
        <f t="shared" si="281"/>
        <v>0</v>
      </c>
      <c r="L2019" s="15"/>
      <c r="M2019" s="15"/>
      <c r="N2019" s="15"/>
      <c r="O2019" s="15"/>
      <c r="P2019" s="15"/>
      <c r="Q2019" s="15"/>
      <c r="R2019" s="15"/>
      <c r="S2019" s="19"/>
      <c r="T2019" s="15"/>
      <c r="U2019" s="17"/>
      <c r="V2019" s="15" t="s">
        <v>12918</v>
      </c>
      <c r="W2019" s="15">
        <v>0</v>
      </c>
      <c r="X2019" s="15" t="s">
        <v>158</v>
      </c>
      <c r="Y2019" s="15" t="s">
        <v>3320</v>
      </c>
      <c r="Z2019" s="25" t="s">
        <v>2602</v>
      </c>
      <c r="AA2019" s="25" t="s">
        <v>110</v>
      </c>
      <c r="AB2019" s="32">
        <v>43506</v>
      </c>
      <c r="AC2019" s="27" t="s">
        <v>12919</v>
      </c>
      <c r="AD2019" s="15" t="s">
        <v>110</v>
      </c>
      <c r="AE2019" s="21" t="s">
        <v>12920</v>
      </c>
      <c r="AF2019" s="15" t="s">
        <v>110</v>
      </c>
      <c r="AG2019" s="22">
        <f t="shared" si="282"/>
        <v>0.64516129032258063</v>
      </c>
      <c r="AH2019" s="15"/>
      <c r="AI2019" s="17"/>
      <c r="AJ2019" s="17"/>
      <c r="AK2019" s="17" t="e">
        <f>VLOOKUP(A2019,'[1]Deals (Exits)'!B:B,1,FALSE)</f>
        <v>#N/A</v>
      </c>
      <c r="AL2019" s="23"/>
      <c r="AM2019" s="17"/>
      <c r="AN2019" s="17"/>
      <c r="AO2019" s="17"/>
      <c r="AP2019" s="17"/>
      <c r="AQ2019" s="18"/>
      <c r="AR2019" s="18"/>
      <c r="AS2019" s="17"/>
      <c r="AT2019" s="17"/>
      <c r="AU2019" s="18"/>
      <c r="AV2019" s="17"/>
      <c r="AW2019" s="17"/>
      <c r="AX2019" s="17"/>
      <c r="AY2019" s="17"/>
      <c r="AZ2019" s="17"/>
      <c r="BA2019" s="17"/>
      <c r="BB2019" s="17"/>
      <c r="BC2019" s="17"/>
      <c r="BD2019" s="17"/>
      <c r="BE2019" s="17"/>
      <c r="BF2019" s="17"/>
      <c r="BG2019" s="17"/>
      <c r="BH2019" s="17"/>
      <c r="BI2019" s="17"/>
      <c r="BJ2019" s="17"/>
      <c r="BK2019" s="17"/>
      <c r="BL2019" s="17"/>
      <c r="BM2019" s="17"/>
      <c r="BN2019" s="15"/>
      <c r="BO2019" s="15"/>
      <c r="BP2019" s="22"/>
      <c r="BQ2019" s="15"/>
      <c r="BR2019" s="15"/>
      <c r="BS2019" s="15"/>
      <c r="BT2019" s="15"/>
      <c r="BU2019" s="15"/>
      <c r="BV2019" s="15"/>
      <c r="BW2019" s="15"/>
      <c r="BX2019" s="15"/>
      <c r="BY2019" s="15"/>
      <c r="BZ2019" s="15"/>
      <c r="CA2019" s="15"/>
      <c r="CB2019" s="15"/>
      <c r="CC2019" s="15"/>
      <c r="CD2019" s="15"/>
      <c r="CE2019" s="15"/>
      <c r="CF2019" s="15"/>
      <c r="CG2019" s="15"/>
      <c r="CH2019" s="15"/>
      <c r="CI2019" s="15"/>
      <c r="CJ2019" s="15"/>
    </row>
    <row r="2020" spans="1:88" ht="12.75">
      <c r="A2020" s="74" t="s">
        <v>12921</v>
      </c>
      <c r="B2020" s="15" t="s">
        <v>12922</v>
      </c>
      <c r="C2020" s="15" t="s">
        <v>58</v>
      </c>
      <c r="D2020" s="16">
        <v>2019</v>
      </c>
      <c r="E2020" s="15" t="s">
        <v>117</v>
      </c>
      <c r="F2020" s="26"/>
      <c r="G2020" s="26" t="s">
        <v>118</v>
      </c>
      <c r="H2020" s="26" t="s">
        <v>118</v>
      </c>
      <c r="I2020" s="15" t="s">
        <v>118</v>
      </c>
      <c r="J2020" s="26"/>
      <c r="K2020" s="17">
        <f t="shared" si="281"/>
        <v>0</v>
      </c>
      <c r="L2020" s="15"/>
      <c r="M2020" s="15"/>
      <c r="N2020" s="25" t="s">
        <v>12923</v>
      </c>
      <c r="O2020" s="15"/>
      <c r="P2020" s="15"/>
      <c r="Q2020" s="24">
        <v>43698</v>
      </c>
      <c r="R2020" s="15" t="s">
        <v>375</v>
      </c>
      <c r="S2020" s="19">
        <v>100000</v>
      </c>
      <c r="T2020" s="15" t="s">
        <v>375</v>
      </c>
      <c r="U2020" s="19">
        <v>100000</v>
      </c>
      <c r="V2020" s="15" t="s">
        <v>12924</v>
      </c>
      <c r="W2020" s="15">
        <v>0</v>
      </c>
      <c r="X2020" s="15" t="s">
        <v>294</v>
      </c>
      <c r="Y2020" s="15" t="s">
        <v>3765</v>
      </c>
      <c r="AA2020" s="25" t="s">
        <v>12923</v>
      </c>
      <c r="AB2020" s="32">
        <v>43506</v>
      </c>
      <c r="AC2020" s="21" t="s">
        <v>12925</v>
      </c>
      <c r="AD2020" s="27" t="s">
        <v>12926</v>
      </c>
      <c r="AE2020" s="27" t="s">
        <v>12927</v>
      </c>
      <c r="AF2020" s="27" t="s">
        <v>12928</v>
      </c>
      <c r="AG2020" s="22">
        <f t="shared" si="282"/>
        <v>0.77419354838709675</v>
      </c>
      <c r="AH2020" s="15"/>
      <c r="AI2020" s="17"/>
      <c r="AJ2020" s="17"/>
      <c r="AK2020" s="17" t="e">
        <f>VLOOKUP(A2020,'[1]Deals (Exits)'!B:B,1,FALSE)</f>
        <v>#N/A</v>
      </c>
      <c r="AL2020" s="23"/>
      <c r="AM2020" s="17"/>
      <c r="AN2020" s="17"/>
      <c r="AO2020" s="17"/>
      <c r="AP2020" s="17"/>
      <c r="AQ2020" s="18"/>
      <c r="AR2020" s="18"/>
      <c r="AS2020" s="17"/>
      <c r="AT2020" s="17"/>
      <c r="AU2020" s="18"/>
      <c r="AV2020" s="17"/>
      <c r="AW2020" s="17"/>
      <c r="AX2020" s="17"/>
      <c r="AY2020" s="17"/>
      <c r="AZ2020" s="17"/>
      <c r="BA2020" s="17"/>
      <c r="BB2020" s="17"/>
      <c r="BC2020" s="17"/>
      <c r="BD2020" s="17"/>
      <c r="BE2020" s="17"/>
      <c r="BF2020" s="17"/>
      <c r="BG2020" s="17"/>
      <c r="BH2020" s="17"/>
      <c r="BI2020" s="17"/>
      <c r="BJ2020" s="17"/>
      <c r="BK2020" s="17"/>
      <c r="BL2020" s="17"/>
      <c r="BM2020" s="17"/>
      <c r="BN2020" s="15"/>
      <c r="BO2020" s="15"/>
      <c r="BP2020" s="22"/>
      <c r="BQ2020" s="15"/>
      <c r="BR2020" s="15"/>
      <c r="BS2020" s="15"/>
      <c r="BT2020" s="15"/>
      <c r="BU2020" s="15"/>
      <c r="BV2020" s="15"/>
      <c r="BW2020" s="15"/>
      <c r="BX2020" s="15"/>
      <c r="BY2020" s="15"/>
      <c r="BZ2020" s="15"/>
      <c r="CA2020" s="15"/>
      <c r="CB2020" s="15"/>
      <c r="CC2020" s="15"/>
      <c r="CD2020" s="15"/>
      <c r="CE2020" s="15"/>
      <c r="CF2020" s="15"/>
      <c r="CG2020" s="15"/>
      <c r="CH2020" s="15"/>
      <c r="CI2020" s="15"/>
      <c r="CJ2020" s="15"/>
    </row>
    <row r="2021" spans="1:88" ht="12.75">
      <c r="A2021" s="74" t="s">
        <v>12929</v>
      </c>
      <c r="B2021" s="15" t="s">
        <v>12930</v>
      </c>
      <c r="C2021" s="15" t="s">
        <v>58</v>
      </c>
      <c r="D2021" s="16">
        <v>2019</v>
      </c>
      <c r="E2021" s="15" t="s">
        <v>117</v>
      </c>
      <c r="F2021" s="26"/>
      <c r="G2021" s="26" t="s">
        <v>118</v>
      </c>
      <c r="H2021" s="26" t="s">
        <v>118</v>
      </c>
      <c r="I2021" s="15" t="s">
        <v>118</v>
      </c>
      <c r="J2021" s="26"/>
      <c r="K2021" s="17">
        <f t="shared" si="281"/>
        <v>0</v>
      </c>
      <c r="L2021" s="15"/>
      <c r="M2021" s="15"/>
      <c r="N2021" s="25" t="s">
        <v>12416</v>
      </c>
      <c r="O2021" s="15"/>
      <c r="P2021" s="15"/>
      <c r="Q2021" s="24">
        <v>43698</v>
      </c>
      <c r="R2021" s="15" t="s">
        <v>375</v>
      </c>
      <c r="S2021" s="19">
        <v>100000</v>
      </c>
      <c r="T2021" s="15" t="s">
        <v>375</v>
      </c>
      <c r="U2021" s="19">
        <v>100000</v>
      </c>
      <c r="V2021" s="15"/>
      <c r="W2021" s="15"/>
      <c r="X2021" s="15" t="s">
        <v>404</v>
      </c>
      <c r="Y2021" s="15" t="s">
        <v>12931</v>
      </c>
      <c r="AA2021" s="25" t="s">
        <v>12416</v>
      </c>
      <c r="AB2021" s="20"/>
      <c r="AC2021" s="15"/>
      <c r="AD2021" s="15"/>
      <c r="AE2021" s="15"/>
      <c r="AF2021" s="15"/>
      <c r="AG2021" s="22">
        <f t="shared" si="282"/>
        <v>0.54838709677419351</v>
      </c>
      <c r="AH2021" s="15"/>
      <c r="AI2021" s="17"/>
      <c r="AJ2021" s="17"/>
      <c r="AK2021" s="17" t="e">
        <f>VLOOKUP(A2021,'[1]Deals (Exits)'!B:B,1,FALSE)</f>
        <v>#N/A</v>
      </c>
      <c r="AL2021" s="23"/>
      <c r="AM2021" s="17"/>
      <c r="AN2021" s="17"/>
      <c r="AO2021" s="17"/>
      <c r="AP2021" s="17"/>
      <c r="AQ2021" s="18"/>
      <c r="AR2021" s="18"/>
      <c r="AS2021" s="17"/>
      <c r="AT2021" s="17"/>
      <c r="AU2021" s="18"/>
      <c r="AV2021" s="17"/>
      <c r="AW2021" s="17"/>
      <c r="AX2021" s="17"/>
      <c r="AY2021" s="17"/>
      <c r="AZ2021" s="17"/>
      <c r="BA2021" s="17"/>
      <c r="BB2021" s="17"/>
      <c r="BC2021" s="17"/>
      <c r="BD2021" s="17"/>
      <c r="BE2021" s="17"/>
      <c r="BF2021" s="17"/>
      <c r="BG2021" s="17"/>
      <c r="BH2021" s="17"/>
      <c r="BI2021" s="17"/>
      <c r="BJ2021" s="17"/>
      <c r="BK2021" s="17"/>
      <c r="BL2021" s="17"/>
      <c r="BM2021" s="17"/>
      <c r="BN2021" s="15"/>
      <c r="BO2021" s="15"/>
      <c r="BP2021" s="22"/>
      <c r="BQ2021" s="15"/>
      <c r="BR2021" s="15"/>
      <c r="BS2021" s="15"/>
      <c r="BT2021" s="15"/>
      <c r="BU2021" s="15"/>
      <c r="BV2021" s="15"/>
      <c r="BW2021" s="15"/>
      <c r="BX2021" s="15"/>
      <c r="BY2021" s="15"/>
      <c r="BZ2021" s="15"/>
      <c r="CA2021" s="15"/>
      <c r="CB2021" s="15"/>
      <c r="CC2021" s="15"/>
      <c r="CD2021" s="15"/>
      <c r="CE2021" s="15"/>
      <c r="CF2021" s="15"/>
      <c r="CG2021" s="15"/>
      <c r="CH2021" s="15"/>
      <c r="CI2021" s="15"/>
      <c r="CJ2021" s="15"/>
    </row>
    <row r="2022" spans="1:88" ht="12.75">
      <c r="A2022" s="74" t="s">
        <v>12932</v>
      </c>
      <c r="B2022" s="15" t="s">
        <v>12933</v>
      </c>
      <c r="C2022" s="15" t="s">
        <v>58</v>
      </c>
      <c r="D2022" s="16">
        <v>2019</v>
      </c>
      <c r="E2022" s="15" t="s">
        <v>117</v>
      </c>
      <c r="F2022" s="26"/>
      <c r="G2022" s="26" t="s">
        <v>118</v>
      </c>
      <c r="H2022" s="26" t="s">
        <v>118</v>
      </c>
      <c r="I2022" s="15" t="s">
        <v>118</v>
      </c>
      <c r="J2022" s="26"/>
      <c r="K2022" s="17">
        <f t="shared" si="281"/>
        <v>0</v>
      </c>
      <c r="L2022" s="15"/>
      <c r="M2022" s="15"/>
      <c r="N2022" s="25" t="s">
        <v>12416</v>
      </c>
      <c r="O2022" s="15"/>
      <c r="P2022" s="15"/>
      <c r="Q2022" s="24">
        <v>43698</v>
      </c>
      <c r="R2022" s="15" t="s">
        <v>375</v>
      </c>
      <c r="S2022" s="19">
        <v>100000</v>
      </c>
      <c r="T2022" s="15" t="s">
        <v>375</v>
      </c>
      <c r="U2022" s="19">
        <v>100000</v>
      </c>
      <c r="V2022" s="15" t="s">
        <v>12934</v>
      </c>
      <c r="W2022" s="15">
        <v>1</v>
      </c>
      <c r="X2022" s="15" t="s">
        <v>404</v>
      </c>
      <c r="Y2022" s="15" t="s">
        <v>12935</v>
      </c>
      <c r="AA2022" s="25" t="s">
        <v>12416</v>
      </c>
      <c r="AB2022" s="32">
        <v>43506</v>
      </c>
      <c r="AC2022" s="21" t="s">
        <v>12936</v>
      </c>
      <c r="AD2022" s="27" t="s">
        <v>12937</v>
      </c>
      <c r="AE2022" s="21" t="s">
        <v>12938</v>
      </c>
      <c r="AF2022" s="21" t="s">
        <v>12939</v>
      </c>
      <c r="AG2022" s="22">
        <f t="shared" si="282"/>
        <v>0.77419354838709675</v>
      </c>
      <c r="AH2022" s="15"/>
      <c r="AI2022" s="17"/>
      <c r="AJ2022" s="17"/>
      <c r="AK2022" s="17" t="e">
        <f>VLOOKUP(A2022,'[1]Deals (Exits)'!B:B,1,FALSE)</f>
        <v>#N/A</v>
      </c>
      <c r="AL2022" s="23"/>
      <c r="AM2022" s="17"/>
      <c r="AN2022" s="17"/>
      <c r="AO2022" s="17"/>
      <c r="AP2022" s="17"/>
      <c r="AQ2022" s="18"/>
      <c r="AR2022" s="18"/>
      <c r="AS2022" s="17"/>
      <c r="AT2022" s="17"/>
      <c r="AU2022" s="18"/>
      <c r="AV2022" s="17"/>
      <c r="AW2022" s="17"/>
      <c r="AX2022" s="17"/>
      <c r="AY2022" s="17"/>
      <c r="AZ2022" s="17"/>
      <c r="BA2022" s="17"/>
      <c r="BB2022" s="17"/>
      <c r="BC2022" s="17"/>
      <c r="BD2022" s="17"/>
      <c r="BE2022" s="17"/>
      <c r="BF2022" s="17"/>
      <c r="BG2022" s="17"/>
      <c r="BH2022" s="17"/>
      <c r="BI2022" s="17"/>
      <c r="BJ2022" s="17"/>
      <c r="BK2022" s="17"/>
      <c r="BL2022" s="17"/>
      <c r="BM2022" s="17"/>
      <c r="BN2022" s="15"/>
      <c r="BO2022" s="15"/>
      <c r="BP2022" s="22"/>
      <c r="BQ2022" s="15"/>
      <c r="BR2022" s="15"/>
      <c r="BS2022" s="15"/>
      <c r="BT2022" s="15"/>
      <c r="BU2022" s="15"/>
      <c r="BV2022" s="15"/>
      <c r="BW2022" s="15"/>
      <c r="BX2022" s="15"/>
      <c r="BY2022" s="15"/>
      <c r="BZ2022" s="15"/>
      <c r="CA2022" s="15"/>
      <c r="CB2022" s="15"/>
      <c r="CC2022" s="15"/>
      <c r="CD2022" s="15"/>
      <c r="CE2022" s="15"/>
      <c r="CF2022" s="15"/>
      <c r="CG2022" s="15"/>
      <c r="CH2022" s="15"/>
      <c r="CI2022" s="15"/>
      <c r="CJ2022" s="15"/>
    </row>
    <row r="2023" spans="1:88" ht="18" customHeight="1">
      <c r="A2023" s="74" t="s">
        <v>12940</v>
      </c>
      <c r="B2023" s="15" t="s">
        <v>12941</v>
      </c>
      <c r="C2023" s="15" t="s">
        <v>58</v>
      </c>
      <c r="D2023" s="16">
        <v>2017</v>
      </c>
      <c r="E2023" s="15" t="s">
        <v>117</v>
      </c>
      <c r="F2023" s="26"/>
      <c r="G2023" s="26" t="s">
        <v>118</v>
      </c>
      <c r="H2023" s="26" t="s">
        <v>118</v>
      </c>
      <c r="I2023" s="15" t="s">
        <v>118</v>
      </c>
      <c r="J2023" s="26"/>
      <c r="K2023" s="17">
        <f t="shared" si="281"/>
        <v>0</v>
      </c>
      <c r="L2023" s="15"/>
      <c r="M2023" s="15"/>
      <c r="N2023" s="15"/>
      <c r="O2023" s="15"/>
      <c r="P2023" s="15"/>
      <c r="Q2023" s="15"/>
      <c r="R2023" s="15"/>
      <c r="S2023" s="19"/>
      <c r="T2023" s="15"/>
      <c r="U2023" s="17"/>
      <c r="V2023" s="15" t="s">
        <v>3933</v>
      </c>
      <c r="W2023" s="15"/>
      <c r="X2023" s="15" t="s">
        <v>64</v>
      </c>
      <c r="Y2023" s="15"/>
      <c r="AB2023" s="32">
        <v>44206</v>
      </c>
      <c r="AC2023" s="21" t="s">
        <v>12942</v>
      </c>
      <c r="AD2023" s="21" t="s">
        <v>3936</v>
      </c>
      <c r="AE2023" s="15"/>
      <c r="AF2023" s="15"/>
      <c r="AG2023" s="22">
        <f t="shared" si="282"/>
        <v>0.41935483870967744</v>
      </c>
      <c r="AH2023" s="15"/>
      <c r="AI2023" s="17"/>
      <c r="AJ2023" s="17"/>
      <c r="AK2023" s="17" t="e">
        <f>VLOOKUP(A2023,'[1]Deals (Exits)'!B:B,1,FALSE)</f>
        <v>#N/A</v>
      </c>
      <c r="AL2023" s="23"/>
      <c r="AM2023" s="17"/>
      <c r="AN2023" s="17"/>
      <c r="AO2023" s="17"/>
      <c r="AP2023" s="17"/>
      <c r="AQ2023" s="18"/>
      <c r="AR2023" s="18"/>
      <c r="AS2023" s="17"/>
      <c r="AT2023" s="17"/>
      <c r="AU2023" s="18"/>
      <c r="AV2023" s="17"/>
      <c r="AW2023" s="17"/>
      <c r="AX2023" s="17"/>
      <c r="AY2023" s="17"/>
      <c r="AZ2023" s="17"/>
      <c r="BA2023" s="17"/>
      <c r="BB2023" s="17"/>
      <c r="BC2023" s="17"/>
      <c r="BD2023" s="17"/>
      <c r="BE2023" s="17"/>
      <c r="BF2023" s="17"/>
      <c r="BG2023" s="17"/>
      <c r="BH2023" s="17"/>
      <c r="BI2023" s="17"/>
      <c r="BJ2023" s="17"/>
      <c r="BK2023" s="17"/>
      <c r="BL2023" s="17"/>
      <c r="BM2023" s="17"/>
      <c r="BN2023" s="15"/>
      <c r="BO2023" s="15"/>
      <c r="BP2023" s="22"/>
      <c r="BQ2023" s="15"/>
      <c r="BR2023" s="15"/>
      <c r="BS2023" s="15"/>
      <c r="BT2023" s="15"/>
      <c r="BU2023" s="15"/>
      <c r="BV2023" s="15"/>
      <c r="BW2023" s="15"/>
      <c r="BX2023" s="15"/>
      <c r="BY2023" s="15"/>
      <c r="BZ2023" s="15"/>
      <c r="CA2023" s="15"/>
      <c r="CB2023" s="15"/>
      <c r="CC2023" s="15"/>
      <c r="CD2023" s="15"/>
      <c r="CE2023" s="15"/>
      <c r="CF2023" s="15"/>
      <c r="CG2023" s="15"/>
      <c r="CH2023" s="15"/>
      <c r="CI2023" s="15"/>
      <c r="CJ2023" s="15"/>
    </row>
    <row r="2024" spans="1:88" ht="12.75">
      <c r="A2024" s="74" t="s">
        <v>12943</v>
      </c>
      <c r="B2024" s="15" t="s">
        <v>4143</v>
      </c>
      <c r="C2024" s="15" t="s">
        <v>58</v>
      </c>
      <c r="D2024" s="16">
        <v>2016</v>
      </c>
      <c r="E2024" s="15" t="s">
        <v>117</v>
      </c>
      <c r="F2024" s="26"/>
      <c r="G2024" s="26" t="s">
        <v>118</v>
      </c>
      <c r="H2024" s="26" t="s">
        <v>118</v>
      </c>
      <c r="I2024" s="15" t="s">
        <v>118</v>
      </c>
      <c r="J2024" s="26"/>
      <c r="K2024" s="17">
        <f t="shared" si="281"/>
        <v>0</v>
      </c>
      <c r="L2024" s="15"/>
      <c r="M2024" s="15"/>
      <c r="N2024" s="15"/>
      <c r="O2024" s="15"/>
      <c r="P2024" s="15"/>
      <c r="Q2024" s="15"/>
      <c r="R2024" s="15"/>
      <c r="S2024" s="19"/>
      <c r="T2024" s="15"/>
      <c r="U2024" s="17"/>
      <c r="V2024" s="15" t="s">
        <v>12944</v>
      </c>
      <c r="W2024" s="15"/>
      <c r="X2024" s="15" t="s">
        <v>12945</v>
      </c>
      <c r="Y2024" s="15"/>
      <c r="AB2024" s="32">
        <v>44206</v>
      </c>
      <c r="AC2024" s="21" t="s">
        <v>12946</v>
      </c>
      <c r="AD2024" s="21" t="s">
        <v>12947</v>
      </c>
      <c r="AE2024" s="15"/>
      <c r="AF2024" s="21" t="s">
        <v>12948</v>
      </c>
      <c r="AG2024" s="22">
        <f t="shared" si="282"/>
        <v>0.45161290322580644</v>
      </c>
      <c r="AH2024" s="15"/>
      <c r="AI2024" s="17"/>
      <c r="AJ2024" s="17"/>
      <c r="AK2024" s="17" t="e">
        <f>VLOOKUP(A2024,'[1]Deals (Exits)'!B:B,1,FALSE)</f>
        <v>#N/A</v>
      </c>
      <c r="AL2024" s="23"/>
      <c r="AM2024" s="17"/>
      <c r="AN2024" s="17"/>
      <c r="AO2024" s="17"/>
      <c r="AP2024" s="17"/>
      <c r="AQ2024" s="18"/>
      <c r="AR2024" s="18"/>
      <c r="AS2024" s="17"/>
      <c r="AT2024" s="17"/>
      <c r="AU2024" s="18"/>
      <c r="AV2024" s="17"/>
      <c r="AW2024" s="17"/>
      <c r="AX2024" s="17"/>
      <c r="AY2024" s="17"/>
      <c r="AZ2024" s="17"/>
      <c r="BA2024" s="17"/>
      <c r="BB2024" s="17"/>
      <c r="BC2024" s="17"/>
      <c r="BD2024" s="17"/>
      <c r="BE2024" s="17"/>
      <c r="BF2024" s="17"/>
      <c r="BG2024" s="17"/>
      <c r="BH2024" s="17"/>
      <c r="BI2024" s="17"/>
      <c r="BJ2024" s="17"/>
      <c r="BK2024" s="17"/>
      <c r="BL2024" s="17"/>
      <c r="BM2024" s="17"/>
      <c r="BN2024" s="15"/>
      <c r="BO2024" s="15"/>
      <c r="BP2024" s="22"/>
      <c r="BQ2024" s="15"/>
      <c r="BR2024" s="15"/>
      <c r="BS2024" s="15"/>
      <c r="BT2024" s="15"/>
      <c r="BU2024" s="15"/>
      <c r="BV2024" s="15"/>
      <c r="BW2024" s="15"/>
      <c r="BX2024" s="15"/>
      <c r="BY2024" s="15"/>
      <c r="BZ2024" s="15"/>
      <c r="CA2024" s="15"/>
      <c r="CB2024" s="15"/>
      <c r="CC2024" s="15"/>
      <c r="CD2024" s="15"/>
      <c r="CE2024" s="15"/>
      <c r="CF2024" s="15"/>
      <c r="CG2024" s="15"/>
      <c r="CH2024" s="15"/>
      <c r="CI2024" s="15"/>
      <c r="CJ2024" s="15"/>
    </row>
    <row r="2025" spans="1:88" ht="12.75">
      <c r="A2025" s="74" t="s">
        <v>12949</v>
      </c>
      <c r="B2025" s="15" t="s">
        <v>12950</v>
      </c>
      <c r="C2025" s="15" t="s">
        <v>58</v>
      </c>
      <c r="D2025" s="16">
        <v>2014</v>
      </c>
      <c r="E2025" s="15" t="s">
        <v>117</v>
      </c>
      <c r="F2025" s="26"/>
      <c r="G2025" s="26" t="s">
        <v>118</v>
      </c>
      <c r="H2025" s="26" t="s">
        <v>118</v>
      </c>
      <c r="I2025" s="15" t="s">
        <v>118</v>
      </c>
      <c r="J2025" s="26"/>
      <c r="K2025" s="17">
        <f t="shared" si="281"/>
        <v>0</v>
      </c>
      <c r="L2025" s="15"/>
      <c r="M2025" s="15"/>
      <c r="N2025" s="15"/>
      <c r="O2025" s="15"/>
      <c r="P2025" s="15"/>
      <c r="Q2025" s="15"/>
      <c r="R2025" s="15"/>
      <c r="S2025" s="19"/>
      <c r="T2025" s="15"/>
      <c r="U2025" s="17"/>
      <c r="V2025" s="15" t="s">
        <v>12951</v>
      </c>
      <c r="W2025" s="15"/>
      <c r="X2025" s="15" t="s">
        <v>79</v>
      </c>
      <c r="Y2025" s="15"/>
      <c r="AB2025" s="32">
        <v>43506</v>
      </c>
      <c r="AC2025" s="21" t="s">
        <v>12952</v>
      </c>
      <c r="AD2025" s="21" t="s">
        <v>12953</v>
      </c>
      <c r="AE2025" s="15"/>
      <c r="AF2025" s="21" t="s">
        <v>12954</v>
      </c>
      <c r="AG2025" s="22">
        <f t="shared" si="282"/>
        <v>0.45161290322580644</v>
      </c>
      <c r="AH2025" s="15"/>
      <c r="AI2025" s="17"/>
      <c r="AJ2025" s="17"/>
      <c r="AK2025" s="17" t="e">
        <f>VLOOKUP(A2025,'[1]Deals (Exits)'!B:B,1,FALSE)</f>
        <v>#N/A</v>
      </c>
      <c r="AL2025" s="23"/>
      <c r="AM2025" s="17"/>
      <c r="AN2025" s="17"/>
      <c r="AO2025" s="17"/>
      <c r="AP2025" s="17"/>
      <c r="AQ2025" s="18"/>
      <c r="AR2025" s="18"/>
      <c r="AS2025" s="17"/>
      <c r="AT2025" s="17"/>
      <c r="AU2025" s="18"/>
      <c r="AV2025" s="17"/>
      <c r="AW2025" s="17"/>
      <c r="AX2025" s="17"/>
      <c r="AY2025" s="17"/>
      <c r="AZ2025" s="17"/>
      <c r="BA2025" s="17"/>
      <c r="BB2025" s="17"/>
      <c r="BC2025" s="17"/>
      <c r="BD2025" s="17"/>
      <c r="BE2025" s="17"/>
      <c r="BF2025" s="17"/>
      <c r="BG2025" s="17"/>
      <c r="BH2025" s="17"/>
      <c r="BI2025" s="17"/>
      <c r="BJ2025" s="17"/>
      <c r="BK2025" s="17"/>
      <c r="BL2025" s="17"/>
      <c r="BM2025" s="17"/>
      <c r="BN2025" s="15"/>
      <c r="BO2025" s="15"/>
      <c r="BP2025" s="22"/>
      <c r="BQ2025" s="15"/>
      <c r="BR2025" s="15"/>
      <c r="BS2025" s="15"/>
      <c r="BT2025" s="15"/>
      <c r="BU2025" s="15"/>
      <c r="BV2025" s="15"/>
      <c r="BW2025" s="15"/>
      <c r="BX2025" s="15"/>
      <c r="BY2025" s="15"/>
      <c r="BZ2025" s="15"/>
      <c r="CA2025" s="15"/>
      <c r="CB2025" s="15"/>
      <c r="CC2025" s="15"/>
      <c r="CD2025" s="15"/>
      <c r="CE2025" s="15"/>
      <c r="CF2025" s="15"/>
      <c r="CG2025" s="15"/>
      <c r="CH2025" s="15"/>
      <c r="CI2025" s="15"/>
      <c r="CJ2025" s="15"/>
    </row>
    <row r="2026" spans="1:88" ht="12.75">
      <c r="A2026" s="74" t="s">
        <v>12955</v>
      </c>
      <c r="B2026" s="15" t="s">
        <v>12956</v>
      </c>
      <c r="C2026" s="15" t="s">
        <v>58</v>
      </c>
      <c r="D2026" s="16">
        <v>2016</v>
      </c>
      <c r="E2026" s="15" t="s">
        <v>117</v>
      </c>
      <c r="F2026" s="26"/>
      <c r="G2026" s="26" t="s">
        <v>118</v>
      </c>
      <c r="H2026" s="26" t="s">
        <v>118</v>
      </c>
      <c r="I2026" s="15" t="s">
        <v>118</v>
      </c>
      <c r="J2026" s="26"/>
      <c r="K2026" s="17">
        <f t="shared" si="281"/>
        <v>0</v>
      </c>
      <c r="L2026" s="15"/>
      <c r="M2026" s="15"/>
      <c r="N2026" s="15"/>
      <c r="O2026" s="15"/>
      <c r="P2026" s="15"/>
      <c r="Q2026" s="15"/>
      <c r="R2026" s="15"/>
      <c r="S2026" s="19"/>
      <c r="T2026" s="15"/>
      <c r="U2026" s="17"/>
      <c r="V2026" s="15"/>
      <c r="W2026" s="15"/>
      <c r="X2026" s="15" t="s">
        <v>12957</v>
      </c>
      <c r="Y2026" s="15"/>
      <c r="AB2026" s="20" t="s">
        <v>286</v>
      </c>
      <c r="AC2026" s="21" t="s">
        <v>12958</v>
      </c>
      <c r="AD2026" s="21" t="s">
        <v>12959</v>
      </c>
      <c r="AE2026" s="21" t="s">
        <v>12960</v>
      </c>
      <c r="AF2026" s="21" t="s">
        <v>12961</v>
      </c>
      <c r="AG2026" s="22">
        <f t="shared" si="282"/>
        <v>0.45161290322580644</v>
      </c>
      <c r="AH2026" s="15"/>
      <c r="AI2026" s="17"/>
      <c r="AJ2026" s="17"/>
      <c r="AK2026" s="17" t="e">
        <f>VLOOKUP(A2026,'[1]Deals (Exits)'!B:B,1,FALSE)</f>
        <v>#N/A</v>
      </c>
      <c r="AL2026" s="23"/>
      <c r="AM2026" s="17"/>
      <c r="AN2026" s="17"/>
      <c r="AO2026" s="17"/>
      <c r="AP2026" s="17"/>
      <c r="AQ2026" s="18"/>
      <c r="AR2026" s="18"/>
      <c r="AS2026" s="17"/>
      <c r="AT2026" s="17"/>
      <c r="AU2026" s="18"/>
      <c r="AV2026" s="17"/>
      <c r="AW2026" s="17"/>
      <c r="AX2026" s="17"/>
      <c r="AY2026" s="17"/>
      <c r="AZ2026" s="17"/>
      <c r="BA2026" s="17"/>
      <c r="BB2026" s="17"/>
      <c r="BC2026" s="17"/>
      <c r="BD2026" s="17"/>
      <c r="BE2026" s="17"/>
      <c r="BF2026" s="17"/>
      <c r="BG2026" s="17"/>
      <c r="BH2026" s="17"/>
      <c r="BI2026" s="17"/>
      <c r="BJ2026" s="17"/>
      <c r="BK2026" s="17"/>
      <c r="BL2026" s="17"/>
      <c r="BM2026" s="17"/>
      <c r="BN2026" s="15"/>
      <c r="BO2026" s="15"/>
      <c r="BP2026" s="22"/>
      <c r="BQ2026" s="15"/>
      <c r="BR2026" s="15"/>
      <c r="BS2026" s="15"/>
      <c r="BT2026" s="15"/>
      <c r="BU2026" s="15"/>
      <c r="BV2026" s="15"/>
      <c r="BW2026" s="15"/>
      <c r="BX2026" s="15"/>
      <c r="BY2026" s="15"/>
      <c r="BZ2026" s="15"/>
      <c r="CA2026" s="15"/>
      <c r="CB2026" s="15"/>
      <c r="CC2026" s="15"/>
      <c r="CD2026" s="15"/>
      <c r="CE2026" s="15"/>
      <c r="CF2026" s="15"/>
      <c r="CG2026" s="15"/>
      <c r="CH2026" s="15"/>
      <c r="CI2026" s="15"/>
      <c r="CJ2026" s="15"/>
    </row>
    <row r="2027" spans="1:88" ht="12.75">
      <c r="A2027" s="74" t="s">
        <v>12962</v>
      </c>
      <c r="B2027" s="15" t="s">
        <v>12963</v>
      </c>
      <c r="C2027" s="15" t="s">
        <v>58</v>
      </c>
      <c r="D2027" s="16">
        <v>2014</v>
      </c>
      <c r="E2027" s="15" t="s">
        <v>117</v>
      </c>
      <c r="F2027" s="26"/>
      <c r="G2027" s="26" t="s">
        <v>118</v>
      </c>
      <c r="H2027" s="26" t="s">
        <v>118</v>
      </c>
      <c r="I2027" s="15" t="s">
        <v>118</v>
      </c>
      <c r="J2027" s="26"/>
      <c r="K2027" s="17">
        <f t="shared" si="281"/>
        <v>0</v>
      </c>
      <c r="L2027" s="15"/>
      <c r="M2027" s="15"/>
      <c r="N2027" s="15"/>
      <c r="O2027" s="15"/>
      <c r="P2027" s="15"/>
      <c r="Q2027" s="15"/>
      <c r="R2027" s="15"/>
      <c r="S2027" s="19"/>
      <c r="T2027" s="15"/>
      <c r="U2027" s="17"/>
      <c r="V2027" s="15" t="s">
        <v>12964</v>
      </c>
      <c r="W2027" s="15"/>
      <c r="X2027" s="15" t="s">
        <v>191</v>
      </c>
      <c r="Y2027" s="15"/>
      <c r="AB2027" s="32">
        <v>44206</v>
      </c>
      <c r="AC2027" s="21" t="s">
        <v>12965</v>
      </c>
      <c r="AD2027" s="21" t="s">
        <v>12966</v>
      </c>
      <c r="AE2027" s="21" t="s">
        <v>12967</v>
      </c>
      <c r="AF2027" s="21" t="s">
        <v>12968</v>
      </c>
      <c r="AG2027" s="22">
        <f t="shared" si="282"/>
        <v>0.4838709677419355</v>
      </c>
      <c r="AH2027" s="15"/>
      <c r="AI2027" s="17"/>
      <c r="AJ2027" s="17"/>
      <c r="AK2027" s="17" t="e">
        <f>VLOOKUP(A2027,'[1]Deals (Exits)'!B:B,1,FALSE)</f>
        <v>#N/A</v>
      </c>
      <c r="AL2027" s="23"/>
      <c r="AM2027" s="17"/>
      <c r="AN2027" s="17"/>
      <c r="AO2027" s="17"/>
      <c r="AP2027" s="17"/>
      <c r="AQ2027" s="18"/>
      <c r="AR2027" s="18"/>
      <c r="AS2027" s="17"/>
      <c r="AT2027" s="17"/>
      <c r="AU2027" s="18"/>
      <c r="AV2027" s="17"/>
      <c r="AW2027" s="17"/>
      <c r="AX2027" s="17"/>
      <c r="AY2027" s="17"/>
      <c r="AZ2027" s="17"/>
      <c r="BA2027" s="17"/>
      <c r="BB2027" s="17"/>
      <c r="BC2027" s="17"/>
      <c r="BD2027" s="17"/>
      <c r="BE2027" s="17"/>
      <c r="BF2027" s="17"/>
      <c r="BG2027" s="17"/>
      <c r="BH2027" s="17"/>
      <c r="BI2027" s="17"/>
      <c r="BJ2027" s="17"/>
      <c r="BK2027" s="17"/>
      <c r="BL2027" s="17"/>
      <c r="BM2027" s="17"/>
      <c r="BN2027" s="15"/>
      <c r="BO2027" s="15"/>
      <c r="BP2027" s="22"/>
      <c r="BQ2027" s="15"/>
      <c r="BR2027" s="15"/>
      <c r="BS2027" s="15"/>
      <c r="BT2027" s="15"/>
      <c r="BU2027" s="15"/>
      <c r="BV2027" s="15"/>
      <c r="BW2027" s="15"/>
      <c r="BX2027" s="15"/>
      <c r="BY2027" s="15"/>
      <c r="BZ2027" s="15"/>
      <c r="CA2027" s="15"/>
      <c r="CB2027" s="15"/>
      <c r="CC2027" s="15"/>
      <c r="CD2027" s="15"/>
      <c r="CE2027" s="15"/>
      <c r="CF2027" s="15"/>
      <c r="CG2027" s="15"/>
      <c r="CH2027" s="15"/>
      <c r="CI2027" s="15"/>
      <c r="CJ2027" s="15"/>
    </row>
    <row r="2028" spans="1:88" ht="12.75">
      <c r="A2028" s="74" t="s">
        <v>12969</v>
      </c>
      <c r="B2028" s="15" t="s">
        <v>12970</v>
      </c>
      <c r="C2028" s="15" t="s">
        <v>58</v>
      </c>
      <c r="D2028" s="16">
        <v>2016</v>
      </c>
      <c r="E2028" s="15" t="s">
        <v>117</v>
      </c>
      <c r="F2028" s="26"/>
      <c r="G2028" s="26" t="s">
        <v>118</v>
      </c>
      <c r="H2028" s="26" t="s">
        <v>118</v>
      </c>
      <c r="I2028" s="15" t="s">
        <v>118</v>
      </c>
      <c r="J2028" s="26"/>
      <c r="K2028" s="17">
        <f t="shared" si="281"/>
        <v>0</v>
      </c>
      <c r="L2028" s="15"/>
      <c r="M2028" s="15"/>
      <c r="N2028" s="15"/>
      <c r="O2028" s="15"/>
      <c r="P2028" s="15"/>
      <c r="Q2028" s="15"/>
      <c r="R2028" s="15"/>
      <c r="S2028" s="19"/>
      <c r="T2028" s="15"/>
      <c r="U2028" s="17"/>
      <c r="V2028" s="15"/>
      <c r="W2028" s="15"/>
      <c r="X2028" s="15" t="s">
        <v>12957</v>
      </c>
      <c r="Y2028" s="15"/>
      <c r="AB2028" s="20"/>
      <c r="AC2028" s="21" t="s">
        <v>12971</v>
      </c>
      <c r="AD2028" s="21" t="s">
        <v>12972</v>
      </c>
      <c r="AE2028" s="21" t="s">
        <v>12973</v>
      </c>
      <c r="AF2028" s="21" t="s">
        <v>12974</v>
      </c>
      <c r="AG2028" s="22">
        <f t="shared" si="282"/>
        <v>0.41935483870967744</v>
      </c>
      <c r="AH2028" s="15"/>
      <c r="AI2028" s="17"/>
      <c r="AJ2028" s="17"/>
      <c r="AK2028" s="17" t="e">
        <f>VLOOKUP(A2028,'[1]Deals (Exits)'!B:B,1,FALSE)</f>
        <v>#N/A</v>
      </c>
      <c r="AL2028" s="23"/>
      <c r="AM2028" s="17"/>
      <c r="AN2028" s="17"/>
      <c r="AO2028" s="17"/>
      <c r="AP2028" s="17"/>
      <c r="AQ2028" s="18"/>
      <c r="AR2028" s="18"/>
      <c r="AS2028" s="17"/>
      <c r="AT2028" s="17"/>
      <c r="AU2028" s="18"/>
      <c r="AV2028" s="17"/>
      <c r="AW2028" s="17"/>
      <c r="AX2028" s="17"/>
      <c r="AY2028" s="17"/>
      <c r="AZ2028" s="17"/>
      <c r="BA2028" s="17"/>
      <c r="BB2028" s="17"/>
      <c r="BC2028" s="17"/>
      <c r="BD2028" s="17"/>
      <c r="BE2028" s="17"/>
      <c r="BF2028" s="17"/>
      <c r="BG2028" s="17"/>
      <c r="BH2028" s="17"/>
      <c r="BI2028" s="17"/>
      <c r="BJ2028" s="17"/>
      <c r="BK2028" s="17"/>
      <c r="BL2028" s="17"/>
      <c r="BM2028" s="17"/>
      <c r="BN2028" s="15"/>
      <c r="BO2028" s="15"/>
      <c r="BP2028" s="22"/>
      <c r="BQ2028" s="15"/>
      <c r="BR2028" s="15"/>
      <c r="BS2028" s="15"/>
      <c r="BT2028" s="15"/>
      <c r="BU2028" s="15"/>
      <c r="BV2028" s="15"/>
      <c r="BW2028" s="15"/>
      <c r="BX2028" s="15"/>
      <c r="BY2028" s="15"/>
      <c r="BZ2028" s="15"/>
      <c r="CA2028" s="15"/>
      <c r="CB2028" s="15"/>
      <c r="CC2028" s="15"/>
      <c r="CD2028" s="15"/>
      <c r="CE2028" s="15"/>
      <c r="CF2028" s="15"/>
      <c r="CG2028" s="15"/>
      <c r="CH2028" s="15"/>
      <c r="CI2028" s="15"/>
      <c r="CJ2028" s="15"/>
    </row>
    <row r="2029" spans="1:88" ht="12.75">
      <c r="A2029" s="74" t="s">
        <v>12975</v>
      </c>
      <c r="B2029" s="15" t="s">
        <v>12976</v>
      </c>
      <c r="C2029" s="15" t="s">
        <v>58</v>
      </c>
      <c r="D2029" s="16">
        <v>2016</v>
      </c>
      <c r="E2029" s="15" t="s">
        <v>117</v>
      </c>
      <c r="F2029" s="26"/>
      <c r="G2029" s="26" t="s">
        <v>118</v>
      </c>
      <c r="H2029" s="26" t="s">
        <v>118</v>
      </c>
      <c r="I2029" s="15" t="s">
        <v>118</v>
      </c>
      <c r="J2029" s="26"/>
      <c r="K2029" s="17">
        <f t="shared" si="281"/>
        <v>0</v>
      </c>
      <c r="L2029" s="15"/>
      <c r="M2029" s="15"/>
      <c r="N2029" s="15"/>
      <c r="O2029" s="15"/>
      <c r="P2029" s="15"/>
      <c r="Q2029" s="15"/>
      <c r="R2029" s="15"/>
      <c r="S2029" s="19"/>
      <c r="T2029" s="15"/>
      <c r="U2029" s="17"/>
      <c r="V2029" s="15" t="s">
        <v>12977</v>
      </c>
      <c r="W2029" s="15"/>
      <c r="X2029" s="15" t="s">
        <v>12957</v>
      </c>
      <c r="Y2029" s="15"/>
      <c r="AB2029" s="32">
        <v>44206</v>
      </c>
      <c r="AC2029" s="21" t="s">
        <v>12978</v>
      </c>
      <c r="AD2029" s="21" t="s">
        <v>12979</v>
      </c>
      <c r="AE2029" s="21" t="s">
        <v>12980</v>
      </c>
      <c r="AF2029" s="21" t="s">
        <v>12981</v>
      </c>
      <c r="AG2029" s="22">
        <f t="shared" si="282"/>
        <v>0.4838709677419355</v>
      </c>
      <c r="AH2029" s="15"/>
      <c r="AI2029" s="17"/>
      <c r="AJ2029" s="17"/>
      <c r="AK2029" s="17" t="e">
        <f>VLOOKUP(A2029,'[1]Deals (Exits)'!B:B,1,FALSE)</f>
        <v>#N/A</v>
      </c>
      <c r="AL2029" s="23"/>
      <c r="AM2029" s="17"/>
      <c r="AN2029" s="17"/>
      <c r="AO2029" s="17"/>
      <c r="AP2029" s="17"/>
      <c r="AQ2029" s="18"/>
      <c r="AR2029" s="18"/>
      <c r="AS2029" s="17"/>
      <c r="AT2029" s="17"/>
      <c r="AU2029" s="18"/>
      <c r="AV2029" s="17"/>
      <c r="AW2029" s="17"/>
      <c r="AX2029" s="17"/>
      <c r="AY2029" s="17"/>
      <c r="AZ2029" s="17"/>
      <c r="BA2029" s="17"/>
      <c r="BB2029" s="17"/>
      <c r="BC2029" s="17"/>
      <c r="BD2029" s="17"/>
      <c r="BE2029" s="17"/>
      <c r="BF2029" s="17"/>
      <c r="BG2029" s="17"/>
      <c r="BH2029" s="17"/>
      <c r="BI2029" s="17"/>
      <c r="BJ2029" s="17"/>
      <c r="BK2029" s="17"/>
      <c r="BL2029" s="17"/>
      <c r="BM2029" s="17"/>
      <c r="BN2029" s="15"/>
      <c r="BO2029" s="15"/>
      <c r="BP2029" s="22"/>
      <c r="BQ2029" s="15"/>
      <c r="BR2029" s="15"/>
      <c r="BS2029" s="15"/>
      <c r="BT2029" s="15"/>
      <c r="BU2029" s="15"/>
      <c r="BV2029" s="15"/>
      <c r="BW2029" s="15"/>
      <c r="BX2029" s="15"/>
      <c r="BY2029" s="15"/>
      <c r="BZ2029" s="15"/>
      <c r="CA2029" s="15"/>
      <c r="CB2029" s="15"/>
      <c r="CC2029" s="15"/>
      <c r="CD2029" s="15"/>
      <c r="CE2029" s="15"/>
      <c r="CF2029" s="15"/>
      <c r="CG2029" s="15"/>
      <c r="CH2029" s="15"/>
      <c r="CI2029" s="15"/>
      <c r="CJ2029" s="15"/>
    </row>
    <row r="2030" spans="1:88" ht="12.75">
      <c r="A2030" s="74" t="s">
        <v>12982</v>
      </c>
      <c r="B2030" s="15" t="s">
        <v>12983</v>
      </c>
      <c r="C2030" s="15" t="s">
        <v>58</v>
      </c>
      <c r="D2030" s="16">
        <v>2017</v>
      </c>
      <c r="E2030" s="15" t="s">
        <v>117</v>
      </c>
      <c r="F2030" s="26"/>
      <c r="G2030" s="26" t="s">
        <v>118</v>
      </c>
      <c r="H2030" s="26" t="s">
        <v>118</v>
      </c>
      <c r="I2030" s="15" t="s">
        <v>118</v>
      </c>
      <c r="J2030" s="26"/>
      <c r="K2030" s="17">
        <f t="shared" si="281"/>
        <v>0</v>
      </c>
      <c r="L2030" s="15"/>
      <c r="M2030" s="15"/>
      <c r="N2030" s="15"/>
      <c r="O2030" s="15"/>
      <c r="P2030" s="15"/>
      <c r="Q2030" s="15"/>
      <c r="R2030" s="15"/>
      <c r="S2030" s="19"/>
      <c r="T2030" s="15"/>
      <c r="U2030" s="17"/>
      <c r="V2030" s="15" t="s">
        <v>12984</v>
      </c>
      <c r="W2030" s="15"/>
      <c r="X2030" s="15" t="s">
        <v>12957</v>
      </c>
      <c r="Y2030" s="15"/>
      <c r="AB2030" s="32">
        <v>43506</v>
      </c>
      <c r="AC2030" s="21" t="s">
        <v>12985</v>
      </c>
      <c r="AD2030" s="21" t="s">
        <v>12986</v>
      </c>
      <c r="AE2030" s="15"/>
      <c r="AF2030" s="15"/>
      <c r="AG2030" s="22">
        <f t="shared" si="282"/>
        <v>0.41935483870967744</v>
      </c>
      <c r="AH2030" s="15"/>
      <c r="AI2030" s="17"/>
      <c r="AJ2030" s="17"/>
      <c r="AK2030" s="17" t="e">
        <f>VLOOKUP(A2030,'[1]Deals (Exits)'!B:B,1,FALSE)</f>
        <v>#N/A</v>
      </c>
      <c r="AL2030" s="23"/>
      <c r="AM2030" s="17"/>
      <c r="AN2030" s="17"/>
      <c r="AO2030" s="17"/>
      <c r="AP2030" s="17"/>
      <c r="AQ2030" s="18"/>
      <c r="AR2030" s="18"/>
      <c r="AS2030" s="17"/>
      <c r="AT2030" s="17"/>
      <c r="AU2030" s="18"/>
      <c r="AV2030" s="17"/>
      <c r="AW2030" s="17"/>
      <c r="AX2030" s="17"/>
      <c r="AY2030" s="17"/>
      <c r="AZ2030" s="17"/>
      <c r="BA2030" s="17"/>
      <c r="BB2030" s="17"/>
      <c r="BC2030" s="17"/>
      <c r="BD2030" s="17"/>
      <c r="BE2030" s="17"/>
      <c r="BF2030" s="17"/>
      <c r="BG2030" s="17"/>
      <c r="BH2030" s="17"/>
      <c r="BI2030" s="17"/>
      <c r="BJ2030" s="17"/>
      <c r="BK2030" s="17"/>
      <c r="BL2030" s="17"/>
      <c r="BM2030" s="17"/>
      <c r="BN2030" s="15"/>
      <c r="BO2030" s="15"/>
      <c r="BP2030" s="22"/>
      <c r="BQ2030" s="15"/>
      <c r="BR2030" s="15"/>
      <c r="BS2030" s="15"/>
      <c r="BT2030" s="15"/>
      <c r="BU2030" s="15"/>
      <c r="BV2030" s="15"/>
      <c r="BW2030" s="15"/>
      <c r="BX2030" s="15"/>
      <c r="BY2030" s="15"/>
      <c r="BZ2030" s="15"/>
      <c r="CA2030" s="15"/>
      <c r="CB2030" s="15"/>
      <c r="CC2030" s="15"/>
      <c r="CD2030" s="15"/>
      <c r="CE2030" s="15"/>
      <c r="CF2030" s="15"/>
      <c r="CG2030" s="15"/>
      <c r="CH2030" s="15"/>
      <c r="CI2030" s="15"/>
      <c r="CJ2030" s="15"/>
    </row>
    <row r="2031" spans="1:88" ht="12.75">
      <c r="A2031" s="74" t="s">
        <v>12987</v>
      </c>
      <c r="B2031" s="15" t="s">
        <v>12988</v>
      </c>
      <c r="C2031" s="15" t="s">
        <v>58</v>
      </c>
      <c r="D2031" s="16">
        <v>2019</v>
      </c>
      <c r="E2031" s="15" t="s">
        <v>117</v>
      </c>
      <c r="F2031" s="26"/>
      <c r="G2031" s="26" t="s">
        <v>118</v>
      </c>
      <c r="H2031" s="26" t="s">
        <v>118</v>
      </c>
      <c r="I2031" s="15" t="s">
        <v>118</v>
      </c>
      <c r="J2031" s="26"/>
      <c r="K2031" s="17">
        <f t="shared" si="281"/>
        <v>0</v>
      </c>
      <c r="L2031" s="15"/>
      <c r="M2031" s="15"/>
      <c r="N2031" s="15"/>
      <c r="O2031" s="15"/>
      <c r="P2031" s="15"/>
      <c r="Q2031" s="15"/>
      <c r="R2031" s="15"/>
      <c r="S2031" s="19"/>
      <c r="T2031" s="15"/>
      <c r="U2031" s="17"/>
      <c r="V2031" s="15" t="s">
        <v>12989</v>
      </c>
      <c r="W2031" s="15"/>
      <c r="X2031" s="15" t="s">
        <v>294</v>
      </c>
      <c r="Y2031" s="15"/>
      <c r="AB2031" s="32">
        <v>44206</v>
      </c>
      <c r="AC2031" s="21" t="s">
        <v>12990</v>
      </c>
      <c r="AD2031" s="21" t="s">
        <v>12991</v>
      </c>
      <c r="AE2031" s="21" t="s">
        <v>12992</v>
      </c>
      <c r="AF2031" s="21" t="s">
        <v>12993</v>
      </c>
      <c r="AG2031" s="22">
        <f t="shared" si="282"/>
        <v>0.4838709677419355</v>
      </c>
      <c r="AH2031" s="15"/>
      <c r="AI2031" s="17"/>
      <c r="AJ2031" s="17"/>
      <c r="AK2031" s="17" t="e">
        <f>VLOOKUP(A2031,'[1]Deals (Exits)'!B:B,1,FALSE)</f>
        <v>#N/A</v>
      </c>
      <c r="AL2031" s="23"/>
      <c r="AM2031" s="17"/>
      <c r="AN2031" s="17"/>
      <c r="AO2031" s="17"/>
      <c r="AP2031" s="17"/>
      <c r="AQ2031" s="18"/>
      <c r="AR2031" s="18"/>
      <c r="AS2031" s="17"/>
      <c r="AT2031" s="17"/>
      <c r="AU2031" s="18"/>
      <c r="AV2031" s="17"/>
      <c r="AW2031" s="17"/>
      <c r="AX2031" s="17"/>
      <c r="AY2031" s="17"/>
      <c r="AZ2031" s="17"/>
      <c r="BA2031" s="17"/>
      <c r="BB2031" s="17"/>
      <c r="BC2031" s="17"/>
      <c r="BD2031" s="17"/>
      <c r="BE2031" s="17"/>
      <c r="BF2031" s="17"/>
      <c r="BG2031" s="17"/>
      <c r="BH2031" s="17"/>
      <c r="BI2031" s="17"/>
      <c r="BJ2031" s="17"/>
      <c r="BK2031" s="17"/>
      <c r="BL2031" s="17"/>
      <c r="BM2031" s="17"/>
      <c r="BN2031" s="15"/>
      <c r="BO2031" s="15"/>
      <c r="BP2031" s="22"/>
      <c r="BQ2031" s="15"/>
      <c r="BR2031" s="15"/>
      <c r="BS2031" s="15"/>
      <c r="BT2031" s="15"/>
      <c r="BU2031" s="15"/>
      <c r="BV2031" s="15"/>
      <c r="BW2031" s="15"/>
      <c r="BX2031" s="15"/>
      <c r="BY2031" s="15"/>
      <c r="BZ2031" s="15"/>
      <c r="CA2031" s="15"/>
      <c r="CB2031" s="15"/>
      <c r="CC2031" s="15"/>
      <c r="CD2031" s="15"/>
      <c r="CE2031" s="15"/>
      <c r="CF2031" s="15"/>
      <c r="CG2031" s="15"/>
      <c r="CH2031" s="15"/>
      <c r="CI2031" s="15"/>
      <c r="CJ2031" s="15"/>
    </row>
    <row r="2032" spans="1:88" ht="12.75">
      <c r="A2032" s="74" t="s">
        <v>12994</v>
      </c>
      <c r="B2032" s="15" t="s">
        <v>12995</v>
      </c>
      <c r="C2032" s="15" t="s">
        <v>58</v>
      </c>
      <c r="D2032" s="16">
        <v>2009</v>
      </c>
      <c r="E2032" s="15" t="s">
        <v>117</v>
      </c>
      <c r="F2032" s="26"/>
      <c r="G2032" s="26" t="s">
        <v>118</v>
      </c>
      <c r="H2032" s="26" t="s">
        <v>118</v>
      </c>
      <c r="I2032" s="15" t="s">
        <v>118</v>
      </c>
      <c r="J2032" s="26"/>
      <c r="K2032" s="17">
        <f t="shared" si="281"/>
        <v>0</v>
      </c>
      <c r="L2032" s="15"/>
      <c r="M2032" s="15"/>
      <c r="N2032" s="15"/>
      <c r="O2032" s="15"/>
      <c r="P2032" s="15"/>
      <c r="Q2032" s="15"/>
      <c r="R2032" s="15"/>
      <c r="S2032" s="19"/>
      <c r="T2032" s="15"/>
      <c r="U2032" s="17"/>
      <c r="V2032" s="15"/>
      <c r="W2032" s="15"/>
      <c r="X2032" s="15" t="s">
        <v>1877</v>
      </c>
      <c r="Y2032" s="15"/>
      <c r="AB2032" s="20" t="s">
        <v>286</v>
      </c>
      <c r="AC2032" s="21" t="s">
        <v>12996</v>
      </c>
      <c r="AD2032" s="21" t="s">
        <v>12997</v>
      </c>
      <c r="AE2032" s="21" t="s">
        <v>12998</v>
      </c>
      <c r="AF2032" s="21" t="s">
        <v>12999</v>
      </c>
      <c r="AG2032" s="22">
        <f t="shared" si="282"/>
        <v>0.45161290322580644</v>
      </c>
      <c r="AH2032" s="15"/>
      <c r="AI2032" s="17"/>
      <c r="AJ2032" s="17"/>
      <c r="AK2032" s="17" t="e">
        <f>VLOOKUP(A2032,'[1]Deals (Exits)'!B:B,1,FALSE)</f>
        <v>#N/A</v>
      </c>
      <c r="AL2032" s="23"/>
      <c r="AM2032" s="17"/>
      <c r="AN2032" s="17"/>
      <c r="AO2032" s="17"/>
      <c r="AP2032" s="17"/>
      <c r="AQ2032" s="18"/>
      <c r="AR2032" s="18"/>
      <c r="AS2032" s="17"/>
      <c r="AT2032" s="17"/>
      <c r="AU2032" s="18"/>
      <c r="AV2032" s="17"/>
      <c r="AW2032" s="17"/>
      <c r="AX2032" s="17"/>
      <c r="AY2032" s="17"/>
      <c r="AZ2032" s="17"/>
      <c r="BA2032" s="17"/>
      <c r="BB2032" s="17"/>
      <c r="BC2032" s="17"/>
      <c r="BD2032" s="17"/>
      <c r="BE2032" s="17"/>
      <c r="BF2032" s="17"/>
      <c r="BG2032" s="17"/>
      <c r="BH2032" s="17"/>
      <c r="BI2032" s="17"/>
      <c r="BJ2032" s="17"/>
      <c r="BK2032" s="17"/>
      <c r="BL2032" s="17"/>
      <c r="BM2032" s="17"/>
      <c r="BN2032" s="15"/>
      <c r="BO2032" s="15"/>
      <c r="BP2032" s="22"/>
      <c r="BQ2032" s="15"/>
      <c r="BR2032" s="15"/>
      <c r="BS2032" s="15"/>
      <c r="BT2032" s="15"/>
      <c r="BU2032" s="15"/>
      <c r="BV2032" s="15"/>
      <c r="BW2032" s="15"/>
      <c r="BX2032" s="15"/>
      <c r="BY2032" s="15"/>
      <c r="BZ2032" s="15"/>
      <c r="CA2032" s="15"/>
      <c r="CB2032" s="15"/>
      <c r="CC2032" s="15"/>
      <c r="CD2032" s="15"/>
      <c r="CE2032" s="15"/>
      <c r="CF2032" s="15"/>
      <c r="CG2032" s="15"/>
      <c r="CH2032" s="15"/>
      <c r="CI2032" s="15"/>
      <c r="CJ2032" s="15"/>
    </row>
    <row r="2033" spans="1:88" ht="12.75">
      <c r="A2033" s="74" t="s">
        <v>13000</v>
      </c>
      <c r="B2033" s="15" t="s">
        <v>13001</v>
      </c>
      <c r="C2033" s="15" t="s">
        <v>58</v>
      </c>
      <c r="D2033" s="16">
        <v>2015</v>
      </c>
      <c r="E2033" s="15" t="s">
        <v>117</v>
      </c>
      <c r="F2033" s="26"/>
      <c r="G2033" s="26" t="s">
        <v>118</v>
      </c>
      <c r="H2033" s="26" t="s">
        <v>118</v>
      </c>
      <c r="I2033" s="15" t="s">
        <v>118</v>
      </c>
      <c r="J2033" s="26"/>
      <c r="K2033" s="17">
        <f t="shared" si="281"/>
        <v>0</v>
      </c>
      <c r="L2033" s="15"/>
      <c r="M2033" s="15"/>
      <c r="N2033" s="15"/>
      <c r="O2033" s="15"/>
      <c r="P2033" s="15"/>
      <c r="Q2033" s="15"/>
      <c r="R2033" s="15"/>
      <c r="S2033" s="19"/>
      <c r="T2033" s="15"/>
      <c r="U2033" s="17"/>
      <c r="V2033" s="15" t="s">
        <v>13002</v>
      </c>
      <c r="W2033" s="15"/>
      <c r="X2033" s="15" t="s">
        <v>294</v>
      </c>
      <c r="Y2033" s="15"/>
      <c r="AB2033" s="32">
        <v>43506</v>
      </c>
      <c r="AC2033" s="21" t="s">
        <v>13003</v>
      </c>
      <c r="AD2033" s="21" t="s">
        <v>13004</v>
      </c>
      <c r="AE2033" s="21" t="s">
        <v>13005</v>
      </c>
      <c r="AF2033" s="21" t="s">
        <v>13006</v>
      </c>
      <c r="AG2033" s="22">
        <f t="shared" si="282"/>
        <v>0.4838709677419355</v>
      </c>
      <c r="AH2033" s="15"/>
      <c r="AI2033" s="17"/>
      <c r="AJ2033" s="17"/>
      <c r="AK2033" s="17" t="e">
        <f>VLOOKUP(A2033,'[1]Deals (Exits)'!B:B,1,FALSE)</f>
        <v>#N/A</v>
      </c>
      <c r="AL2033" s="23"/>
      <c r="AM2033" s="17"/>
      <c r="AN2033" s="17"/>
      <c r="AO2033" s="17"/>
      <c r="AP2033" s="17"/>
      <c r="AQ2033" s="18"/>
      <c r="AR2033" s="18"/>
      <c r="AS2033" s="17"/>
      <c r="AT2033" s="17"/>
      <c r="AU2033" s="18"/>
      <c r="AV2033" s="17"/>
      <c r="AW2033" s="17"/>
      <c r="AX2033" s="17"/>
      <c r="AY2033" s="17"/>
      <c r="AZ2033" s="17"/>
      <c r="BA2033" s="17"/>
      <c r="BB2033" s="17"/>
      <c r="BC2033" s="17"/>
      <c r="BD2033" s="17"/>
      <c r="BE2033" s="17"/>
      <c r="BF2033" s="17"/>
      <c r="BG2033" s="17"/>
      <c r="BH2033" s="17"/>
      <c r="BI2033" s="17"/>
      <c r="BJ2033" s="17"/>
      <c r="BK2033" s="17"/>
      <c r="BL2033" s="17"/>
      <c r="BM2033" s="17"/>
      <c r="BN2033" s="15"/>
      <c r="BO2033" s="15"/>
      <c r="BP2033" s="22"/>
      <c r="BQ2033" s="15"/>
      <c r="BR2033" s="15"/>
      <c r="BS2033" s="15"/>
      <c r="BT2033" s="15"/>
      <c r="BU2033" s="15"/>
      <c r="BV2033" s="15"/>
      <c r="BW2033" s="15"/>
      <c r="BX2033" s="15"/>
      <c r="BY2033" s="15"/>
      <c r="BZ2033" s="15"/>
      <c r="CA2033" s="15"/>
      <c r="CB2033" s="15"/>
      <c r="CC2033" s="15"/>
      <c r="CD2033" s="15"/>
      <c r="CE2033" s="15"/>
      <c r="CF2033" s="15"/>
      <c r="CG2033" s="15"/>
      <c r="CH2033" s="15"/>
      <c r="CI2033" s="15"/>
      <c r="CJ2033" s="15"/>
    </row>
    <row r="2034" spans="1:88" ht="12.75">
      <c r="A2034" s="74" t="s">
        <v>13007</v>
      </c>
      <c r="B2034" s="15" t="s">
        <v>13008</v>
      </c>
      <c r="C2034" s="15" t="s">
        <v>58</v>
      </c>
      <c r="D2034" s="16">
        <v>2015</v>
      </c>
      <c r="E2034" s="15" t="s">
        <v>117</v>
      </c>
      <c r="F2034" s="26"/>
      <c r="G2034" s="26" t="s">
        <v>118</v>
      </c>
      <c r="H2034" s="26" t="s">
        <v>118</v>
      </c>
      <c r="I2034" s="15" t="s">
        <v>118</v>
      </c>
      <c r="J2034" s="26"/>
      <c r="K2034" s="17">
        <f t="shared" si="281"/>
        <v>0</v>
      </c>
      <c r="L2034" s="15"/>
      <c r="M2034" s="15"/>
      <c r="N2034" s="15"/>
      <c r="O2034" s="15"/>
      <c r="P2034" s="15"/>
      <c r="Q2034" s="15"/>
      <c r="R2034" s="15"/>
      <c r="S2034" s="19"/>
      <c r="T2034" s="15"/>
      <c r="U2034" s="17"/>
      <c r="V2034" s="15" t="s">
        <v>13009</v>
      </c>
      <c r="W2034" s="15"/>
      <c r="X2034" s="15" t="s">
        <v>12957</v>
      </c>
      <c r="Y2034" s="15"/>
      <c r="AB2034" s="20" t="s">
        <v>286</v>
      </c>
      <c r="AC2034" s="21" t="s">
        <v>13010</v>
      </c>
      <c r="AD2034" s="21" t="s">
        <v>13011</v>
      </c>
      <c r="AE2034" s="21" t="s">
        <v>13012</v>
      </c>
      <c r="AF2034" s="15"/>
      <c r="AG2034" s="22">
        <f t="shared" si="282"/>
        <v>0.45161290322580644</v>
      </c>
      <c r="AH2034" s="15"/>
      <c r="AI2034" s="17"/>
      <c r="AJ2034" s="17"/>
      <c r="AK2034" s="17" t="e">
        <f>VLOOKUP(A2034,'[1]Deals (Exits)'!B:B,1,FALSE)</f>
        <v>#N/A</v>
      </c>
      <c r="AL2034" s="23"/>
      <c r="AM2034" s="17"/>
      <c r="AN2034" s="17"/>
      <c r="AO2034" s="17"/>
      <c r="AP2034" s="17"/>
      <c r="AQ2034" s="18"/>
      <c r="AR2034" s="18"/>
      <c r="AS2034" s="17"/>
      <c r="AT2034" s="17"/>
      <c r="AU2034" s="18"/>
      <c r="AV2034" s="17"/>
      <c r="AW2034" s="17"/>
      <c r="AX2034" s="17"/>
      <c r="AY2034" s="17"/>
      <c r="AZ2034" s="17"/>
      <c r="BA2034" s="17"/>
      <c r="BB2034" s="17"/>
      <c r="BC2034" s="17"/>
      <c r="BD2034" s="17"/>
      <c r="BE2034" s="17"/>
      <c r="BF2034" s="17"/>
      <c r="BG2034" s="17"/>
      <c r="BH2034" s="17"/>
      <c r="BI2034" s="17"/>
      <c r="BJ2034" s="17"/>
      <c r="BK2034" s="17"/>
      <c r="BL2034" s="17"/>
      <c r="BM2034" s="17"/>
      <c r="BN2034" s="15"/>
      <c r="BO2034" s="15"/>
      <c r="BP2034" s="22"/>
      <c r="BQ2034" s="15"/>
      <c r="BR2034" s="15"/>
      <c r="BS2034" s="15"/>
      <c r="BT2034" s="15"/>
      <c r="BU2034" s="15"/>
      <c r="BV2034" s="15"/>
      <c r="BW2034" s="15"/>
      <c r="BX2034" s="15"/>
      <c r="BY2034" s="15"/>
      <c r="BZ2034" s="15"/>
      <c r="CA2034" s="15"/>
      <c r="CB2034" s="15"/>
      <c r="CC2034" s="15"/>
      <c r="CD2034" s="15"/>
      <c r="CE2034" s="15"/>
      <c r="CF2034" s="15"/>
      <c r="CG2034" s="15"/>
      <c r="CH2034" s="15"/>
      <c r="CI2034" s="15"/>
      <c r="CJ2034" s="15"/>
    </row>
    <row r="2035" spans="1:88" ht="12.75">
      <c r="A2035" s="74" t="s">
        <v>13013</v>
      </c>
      <c r="B2035" s="15" t="s">
        <v>13014</v>
      </c>
      <c r="C2035" s="15" t="s">
        <v>58</v>
      </c>
      <c r="D2035" s="16">
        <v>2001</v>
      </c>
      <c r="E2035" s="15" t="s">
        <v>117</v>
      </c>
      <c r="F2035" s="26"/>
      <c r="G2035" s="26" t="s">
        <v>118</v>
      </c>
      <c r="H2035" s="26" t="s">
        <v>118</v>
      </c>
      <c r="I2035" s="15" t="s">
        <v>118</v>
      </c>
      <c r="J2035" s="26"/>
      <c r="K2035" s="17">
        <f t="shared" si="281"/>
        <v>0</v>
      </c>
      <c r="L2035" s="15"/>
      <c r="M2035" s="15"/>
      <c r="N2035" s="15"/>
      <c r="O2035" s="15"/>
      <c r="P2035" s="15"/>
      <c r="Q2035" s="15"/>
      <c r="R2035" s="15"/>
      <c r="S2035" s="19"/>
      <c r="T2035" s="15"/>
      <c r="U2035" s="17"/>
      <c r="V2035" s="15" t="s">
        <v>13015</v>
      </c>
      <c r="W2035" s="15"/>
      <c r="X2035" s="15" t="s">
        <v>294</v>
      </c>
      <c r="Y2035" s="15"/>
      <c r="AB2035" s="32">
        <v>44206</v>
      </c>
      <c r="AC2035" s="21" t="s">
        <v>13016</v>
      </c>
      <c r="AD2035" s="21" t="s">
        <v>13017</v>
      </c>
      <c r="AE2035" s="21" t="s">
        <v>13018</v>
      </c>
      <c r="AF2035" s="21" t="s">
        <v>13019</v>
      </c>
      <c r="AG2035" s="22">
        <f t="shared" si="282"/>
        <v>0.4838709677419355</v>
      </c>
      <c r="AH2035" s="15"/>
      <c r="AI2035" s="17"/>
      <c r="AJ2035" s="17"/>
      <c r="AK2035" s="17" t="e">
        <f>VLOOKUP(A2035,'[1]Deals (Exits)'!B:B,1,FALSE)</f>
        <v>#N/A</v>
      </c>
      <c r="AL2035" s="23"/>
      <c r="AM2035" s="17"/>
      <c r="AN2035" s="17"/>
      <c r="AO2035" s="17"/>
      <c r="AP2035" s="17"/>
      <c r="AQ2035" s="18"/>
      <c r="AR2035" s="18"/>
      <c r="AS2035" s="17"/>
      <c r="AT2035" s="17"/>
      <c r="AU2035" s="18"/>
      <c r="AV2035" s="17"/>
      <c r="AW2035" s="17"/>
      <c r="AX2035" s="17"/>
      <c r="AY2035" s="17"/>
      <c r="AZ2035" s="17"/>
      <c r="BA2035" s="17"/>
      <c r="BB2035" s="17"/>
      <c r="BC2035" s="17"/>
      <c r="BD2035" s="17"/>
      <c r="BE2035" s="17"/>
      <c r="BF2035" s="17"/>
      <c r="BG2035" s="17"/>
      <c r="BH2035" s="17"/>
      <c r="BI2035" s="17"/>
      <c r="BJ2035" s="17"/>
      <c r="BK2035" s="17"/>
      <c r="BL2035" s="17"/>
      <c r="BM2035" s="17"/>
      <c r="BN2035" s="15"/>
      <c r="BO2035" s="15"/>
      <c r="BP2035" s="22"/>
      <c r="BQ2035" s="15"/>
      <c r="BR2035" s="15"/>
      <c r="BS2035" s="15"/>
      <c r="BT2035" s="15"/>
      <c r="BU2035" s="15"/>
      <c r="BV2035" s="15"/>
      <c r="BW2035" s="15"/>
      <c r="BX2035" s="15"/>
      <c r="BY2035" s="15"/>
      <c r="BZ2035" s="15"/>
      <c r="CA2035" s="15"/>
      <c r="CB2035" s="15"/>
      <c r="CC2035" s="15"/>
      <c r="CD2035" s="15"/>
      <c r="CE2035" s="15"/>
      <c r="CF2035" s="15"/>
      <c r="CG2035" s="15"/>
      <c r="CH2035" s="15"/>
      <c r="CI2035" s="15"/>
      <c r="CJ2035" s="15"/>
    </row>
    <row r="2036" spans="1:88" ht="12.75">
      <c r="A2036" s="74" t="s">
        <v>13020</v>
      </c>
      <c r="B2036" s="15" t="s">
        <v>13021</v>
      </c>
      <c r="C2036" s="15" t="s">
        <v>58</v>
      </c>
      <c r="D2036" s="16">
        <v>2013</v>
      </c>
      <c r="E2036" s="15" t="s">
        <v>117</v>
      </c>
      <c r="F2036" s="26"/>
      <c r="G2036" s="26" t="s">
        <v>118</v>
      </c>
      <c r="H2036" s="26" t="s">
        <v>118</v>
      </c>
      <c r="I2036" s="15" t="s">
        <v>118</v>
      </c>
      <c r="J2036" s="26"/>
      <c r="K2036" s="17">
        <f t="shared" si="281"/>
        <v>0</v>
      </c>
      <c r="L2036" s="15"/>
      <c r="M2036" s="15"/>
      <c r="N2036" s="15"/>
      <c r="O2036" s="15"/>
      <c r="P2036" s="15"/>
      <c r="Q2036" s="15"/>
      <c r="R2036" s="15"/>
      <c r="S2036" s="19"/>
      <c r="T2036" s="15"/>
      <c r="U2036" s="17"/>
      <c r="V2036" s="15"/>
      <c r="W2036" s="15"/>
      <c r="X2036" s="15" t="s">
        <v>12957</v>
      </c>
      <c r="Y2036" s="15"/>
      <c r="AB2036" s="20"/>
      <c r="AC2036" s="21" t="s">
        <v>13022</v>
      </c>
      <c r="AD2036" s="15"/>
      <c r="AE2036" s="21" t="s">
        <v>13023</v>
      </c>
      <c r="AF2036" s="21" t="s">
        <v>13024</v>
      </c>
      <c r="AG2036" s="22">
        <f t="shared" si="282"/>
        <v>0.38709677419354838</v>
      </c>
      <c r="AH2036" s="15"/>
      <c r="AI2036" s="17"/>
      <c r="AJ2036" s="17"/>
      <c r="AK2036" s="17" t="e">
        <f>VLOOKUP(A2036,'[1]Deals (Exits)'!B:B,1,FALSE)</f>
        <v>#N/A</v>
      </c>
      <c r="AL2036" s="23"/>
      <c r="AM2036" s="17"/>
      <c r="AN2036" s="17"/>
      <c r="AO2036" s="17"/>
      <c r="AP2036" s="17"/>
      <c r="AQ2036" s="18"/>
      <c r="AR2036" s="18"/>
      <c r="AS2036" s="17"/>
      <c r="AT2036" s="17"/>
      <c r="AU2036" s="18"/>
      <c r="AV2036" s="17"/>
      <c r="AW2036" s="17"/>
      <c r="AX2036" s="17"/>
      <c r="AY2036" s="17"/>
      <c r="AZ2036" s="17"/>
      <c r="BA2036" s="17"/>
      <c r="BB2036" s="17"/>
      <c r="BC2036" s="17"/>
      <c r="BD2036" s="17"/>
      <c r="BE2036" s="17"/>
      <c r="BF2036" s="17"/>
      <c r="BG2036" s="17"/>
      <c r="BH2036" s="17"/>
      <c r="BI2036" s="17"/>
      <c r="BJ2036" s="17"/>
      <c r="BK2036" s="17"/>
      <c r="BL2036" s="17"/>
      <c r="BM2036" s="17"/>
      <c r="BN2036" s="15"/>
      <c r="BO2036" s="15"/>
      <c r="BP2036" s="22"/>
      <c r="BQ2036" s="15"/>
      <c r="BR2036" s="15"/>
      <c r="BS2036" s="15"/>
      <c r="BT2036" s="15"/>
      <c r="BU2036" s="15"/>
      <c r="BV2036" s="15"/>
      <c r="BW2036" s="15"/>
      <c r="BX2036" s="15"/>
      <c r="BY2036" s="15"/>
      <c r="BZ2036" s="15"/>
      <c r="CA2036" s="15"/>
      <c r="CB2036" s="15"/>
      <c r="CC2036" s="15"/>
      <c r="CD2036" s="15"/>
      <c r="CE2036" s="15"/>
      <c r="CF2036" s="15"/>
      <c r="CG2036" s="15"/>
      <c r="CH2036" s="15"/>
      <c r="CI2036" s="15"/>
      <c r="CJ2036" s="15"/>
    </row>
    <row r="2037" spans="1:88" ht="12.75">
      <c r="A2037" s="74" t="s">
        <v>13025</v>
      </c>
      <c r="B2037" s="15" t="s">
        <v>13026</v>
      </c>
      <c r="C2037" s="15" t="s">
        <v>58</v>
      </c>
      <c r="D2037" s="16">
        <v>2007</v>
      </c>
      <c r="E2037" s="15" t="s">
        <v>117</v>
      </c>
      <c r="F2037" s="26"/>
      <c r="G2037" s="26" t="s">
        <v>118</v>
      </c>
      <c r="H2037" s="26" t="s">
        <v>118</v>
      </c>
      <c r="I2037" s="15" t="s">
        <v>118</v>
      </c>
      <c r="J2037" s="26"/>
      <c r="K2037" s="17">
        <f t="shared" si="281"/>
        <v>0</v>
      </c>
      <c r="L2037" s="15"/>
      <c r="M2037" s="15"/>
      <c r="N2037" s="15"/>
      <c r="O2037" s="15"/>
      <c r="P2037" s="15"/>
      <c r="Q2037" s="15"/>
      <c r="R2037" s="15"/>
      <c r="S2037" s="19"/>
      <c r="T2037" s="15"/>
      <c r="U2037" s="17"/>
      <c r="V2037" s="15"/>
      <c r="W2037" s="15"/>
      <c r="X2037" s="15" t="s">
        <v>1877</v>
      </c>
      <c r="Y2037" s="15"/>
      <c r="AB2037" s="20" t="s">
        <v>286</v>
      </c>
      <c r="AC2037" s="21" t="s">
        <v>13027</v>
      </c>
      <c r="AD2037" s="21" t="s">
        <v>13028</v>
      </c>
      <c r="AE2037" s="21" t="s">
        <v>13029</v>
      </c>
      <c r="AF2037" s="21" t="s">
        <v>13030</v>
      </c>
      <c r="AG2037" s="22">
        <f t="shared" si="282"/>
        <v>0.45161290322580644</v>
      </c>
      <c r="AH2037" s="15"/>
      <c r="AI2037" s="17"/>
      <c r="AJ2037" s="17"/>
      <c r="AK2037" s="17" t="e">
        <f>VLOOKUP(A2037,'[1]Deals (Exits)'!B:B,1,FALSE)</f>
        <v>#N/A</v>
      </c>
      <c r="AL2037" s="23"/>
      <c r="AM2037" s="17"/>
      <c r="AN2037" s="17"/>
      <c r="AO2037" s="17"/>
      <c r="AP2037" s="17"/>
      <c r="AQ2037" s="18"/>
      <c r="AR2037" s="18"/>
      <c r="AS2037" s="17"/>
      <c r="AT2037" s="17"/>
      <c r="AU2037" s="18"/>
      <c r="AV2037" s="17"/>
      <c r="AW2037" s="17"/>
      <c r="AX2037" s="17"/>
      <c r="AY2037" s="17"/>
      <c r="AZ2037" s="17"/>
      <c r="BA2037" s="17"/>
      <c r="BB2037" s="17"/>
      <c r="BC2037" s="17"/>
      <c r="BD2037" s="17"/>
      <c r="BE2037" s="17"/>
      <c r="BF2037" s="17"/>
      <c r="BG2037" s="17"/>
      <c r="BH2037" s="17"/>
      <c r="BI2037" s="17"/>
      <c r="BJ2037" s="17"/>
      <c r="BK2037" s="17"/>
      <c r="BL2037" s="17"/>
      <c r="BM2037" s="17"/>
      <c r="BN2037" s="15"/>
      <c r="BO2037" s="15"/>
      <c r="BP2037" s="22"/>
      <c r="BQ2037" s="15"/>
      <c r="BR2037" s="15"/>
      <c r="BS2037" s="15"/>
      <c r="BT2037" s="15"/>
      <c r="BU2037" s="15"/>
      <c r="BV2037" s="15"/>
      <c r="BW2037" s="15"/>
      <c r="BX2037" s="15"/>
      <c r="BY2037" s="15"/>
      <c r="BZ2037" s="15"/>
      <c r="CA2037" s="15"/>
      <c r="CB2037" s="15"/>
      <c r="CC2037" s="15"/>
      <c r="CD2037" s="15"/>
      <c r="CE2037" s="15"/>
      <c r="CF2037" s="15"/>
      <c r="CG2037" s="15"/>
      <c r="CH2037" s="15"/>
      <c r="CI2037" s="15"/>
      <c r="CJ2037" s="15"/>
    </row>
    <row r="2038" spans="1:88" ht="12.75">
      <c r="A2038" s="74" t="s">
        <v>13031</v>
      </c>
      <c r="B2038" s="15" t="s">
        <v>13032</v>
      </c>
      <c r="C2038" s="15" t="s">
        <v>58</v>
      </c>
      <c r="D2038" s="16">
        <v>2005</v>
      </c>
      <c r="E2038" s="15" t="s">
        <v>117</v>
      </c>
      <c r="F2038" s="26"/>
      <c r="G2038" s="26" t="s">
        <v>118</v>
      </c>
      <c r="H2038" s="26" t="s">
        <v>118</v>
      </c>
      <c r="I2038" s="15" t="s">
        <v>118</v>
      </c>
      <c r="J2038" s="26"/>
      <c r="K2038" s="17">
        <f t="shared" si="281"/>
        <v>0</v>
      </c>
      <c r="L2038" s="15"/>
      <c r="M2038" s="15"/>
      <c r="N2038" s="15"/>
      <c r="O2038" s="15"/>
      <c r="P2038" s="15"/>
      <c r="Q2038" s="15"/>
      <c r="R2038" s="15"/>
      <c r="S2038" s="19"/>
      <c r="T2038" s="15"/>
      <c r="U2038" s="17"/>
      <c r="V2038" s="15"/>
      <c r="W2038" s="15"/>
      <c r="X2038" s="15" t="s">
        <v>79</v>
      </c>
      <c r="Y2038" s="15"/>
      <c r="AB2038" s="20" t="s">
        <v>286</v>
      </c>
      <c r="AC2038" s="21" t="s">
        <v>13033</v>
      </c>
      <c r="AD2038" s="15"/>
      <c r="AE2038" s="21" t="s">
        <v>13034</v>
      </c>
      <c r="AF2038" s="21" t="s">
        <v>13035</v>
      </c>
      <c r="AG2038" s="22">
        <f t="shared" si="282"/>
        <v>0.41935483870967744</v>
      </c>
      <c r="AH2038" s="15"/>
      <c r="AI2038" s="17"/>
      <c r="AJ2038" s="17"/>
      <c r="AK2038" s="17" t="e">
        <f>VLOOKUP(A2038,'[1]Deals (Exits)'!B:B,1,FALSE)</f>
        <v>#N/A</v>
      </c>
      <c r="AL2038" s="23"/>
      <c r="AM2038" s="17"/>
      <c r="AN2038" s="17"/>
      <c r="AO2038" s="17"/>
      <c r="AP2038" s="17"/>
      <c r="AQ2038" s="18"/>
      <c r="AR2038" s="18"/>
      <c r="AS2038" s="17"/>
      <c r="AT2038" s="17"/>
      <c r="AU2038" s="18"/>
      <c r="AV2038" s="17"/>
      <c r="AW2038" s="17"/>
      <c r="AX2038" s="17"/>
      <c r="AY2038" s="17"/>
      <c r="AZ2038" s="17"/>
      <c r="BA2038" s="17"/>
      <c r="BB2038" s="17"/>
      <c r="BC2038" s="17"/>
      <c r="BD2038" s="17"/>
      <c r="BE2038" s="17"/>
      <c r="BF2038" s="17"/>
      <c r="BG2038" s="17"/>
      <c r="BH2038" s="17"/>
      <c r="BI2038" s="17"/>
      <c r="BJ2038" s="17"/>
      <c r="BK2038" s="17"/>
      <c r="BL2038" s="17"/>
      <c r="BM2038" s="17"/>
      <c r="BN2038" s="15"/>
      <c r="BO2038" s="15"/>
      <c r="BP2038" s="22"/>
      <c r="BQ2038" s="15"/>
      <c r="BR2038" s="15"/>
      <c r="BS2038" s="15"/>
      <c r="BT2038" s="15"/>
      <c r="BU2038" s="15"/>
      <c r="BV2038" s="15"/>
      <c r="BW2038" s="15"/>
      <c r="BX2038" s="15"/>
      <c r="BY2038" s="15"/>
      <c r="BZ2038" s="15"/>
      <c r="CA2038" s="15"/>
      <c r="CB2038" s="15"/>
      <c r="CC2038" s="15"/>
      <c r="CD2038" s="15"/>
      <c r="CE2038" s="15"/>
      <c r="CF2038" s="15"/>
      <c r="CG2038" s="15"/>
      <c r="CH2038" s="15"/>
      <c r="CI2038" s="15"/>
      <c r="CJ2038" s="15"/>
    </row>
    <row r="2039" spans="1:88" ht="12.75">
      <c r="A2039" s="25" t="s">
        <v>13036</v>
      </c>
      <c r="B2039" s="15" t="s">
        <v>13037</v>
      </c>
      <c r="C2039" s="15" t="s">
        <v>58</v>
      </c>
      <c r="D2039" s="16">
        <v>2012</v>
      </c>
      <c r="E2039" s="15" t="s">
        <v>117</v>
      </c>
      <c r="F2039" s="26"/>
      <c r="G2039" s="26" t="s">
        <v>118</v>
      </c>
      <c r="H2039" s="26" t="s">
        <v>118</v>
      </c>
      <c r="I2039" s="15" t="s">
        <v>118</v>
      </c>
      <c r="J2039" s="26"/>
      <c r="K2039" s="17">
        <f t="shared" si="281"/>
        <v>0</v>
      </c>
      <c r="L2039" s="15"/>
      <c r="M2039" s="15"/>
      <c r="N2039" s="15"/>
      <c r="O2039" s="15"/>
      <c r="P2039" s="15"/>
      <c r="Q2039" s="15"/>
      <c r="R2039" s="15"/>
      <c r="S2039" s="19"/>
      <c r="T2039" s="15"/>
      <c r="U2039" s="17"/>
      <c r="V2039" s="15" t="s">
        <v>13038</v>
      </c>
      <c r="W2039" s="15"/>
      <c r="X2039" s="15" t="s">
        <v>4628</v>
      </c>
      <c r="Y2039" s="15"/>
      <c r="AB2039" s="32">
        <v>44206</v>
      </c>
      <c r="AC2039" s="21" t="s">
        <v>13039</v>
      </c>
      <c r="AD2039" s="15"/>
      <c r="AE2039" s="21" t="s">
        <v>13040</v>
      </c>
      <c r="AF2039" s="21" t="s">
        <v>13041</v>
      </c>
      <c r="AG2039" s="22">
        <f t="shared" si="282"/>
        <v>0.45161290322580644</v>
      </c>
      <c r="AH2039" s="15"/>
      <c r="AI2039" s="17"/>
      <c r="AJ2039" s="17"/>
      <c r="AK2039" s="17" t="e">
        <f>VLOOKUP(A2039,'[1]Deals (Exits)'!B:B,1,FALSE)</f>
        <v>#N/A</v>
      </c>
      <c r="AL2039" s="23"/>
      <c r="AM2039" s="17"/>
      <c r="AN2039" s="17"/>
      <c r="AO2039" s="17"/>
      <c r="AP2039" s="17"/>
      <c r="AQ2039" s="18"/>
      <c r="AR2039" s="18"/>
      <c r="AS2039" s="17"/>
      <c r="AT2039" s="17"/>
      <c r="AU2039" s="18"/>
      <c r="AV2039" s="17"/>
      <c r="AW2039" s="17"/>
      <c r="AX2039" s="17"/>
      <c r="AY2039" s="17"/>
      <c r="AZ2039" s="17"/>
      <c r="BA2039" s="17"/>
      <c r="BB2039" s="17"/>
      <c r="BC2039" s="17"/>
      <c r="BD2039" s="17"/>
      <c r="BE2039" s="17"/>
      <c r="BF2039" s="17"/>
      <c r="BG2039" s="17"/>
      <c r="BH2039" s="17"/>
      <c r="BI2039" s="17"/>
      <c r="BJ2039" s="17"/>
      <c r="BK2039" s="17"/>
      <c r="BL2039" s="17"/>
      <c r="BM2039" s="17"/>
      <c r="BN2039" s="15"/>
      <c r="BO2039" s="15"/>
      <c r="BP2039" s="22"/>
      <c r="BQ2039" s="15"/>
      <c r="BR2039" s="15"/>
      <c r="BS2039" s="15"/>
      <c r="BT2039" s="15"/>
      <c r="BU2039" s="15"/>
      <c r="BV2039" s="15"/>
      <c r="BW2039" s="15"/>
      <c r="BX2039" s="15"/>
      <c r="BY2039" s="15"/>
      <c r="BZ2039" s="15"/>
      <c r="CA2039" s="15"/>
      <c r="CB2039" s="15"/>
      <c r="CC2039" s="15"/>
      <c r="CD2039" s="15"/>
      <c r="CE2039" s="15"/>
      <c r="CF2039" s="15"/>
      <c r="CG2039" s="15"/>
      <c r="CH2039" s="15"/>
      <c r="CI2039" s="15"/>
      <c r="CJ2039" s="15"/>
    </row>
    <row r="2040" spans="1:88" ht="12.75">
      <c r="A2040" s="74" t="s">
        <v>13042</v>
      </c>
      <c r="B2040" s="15" t="s">
        <v>13043</v>
      </c>
      <c r="C2040" s="15" t="s">
        <v>58</v>
      </c>
      <c r="D2040" s="16">
        <v>2016</v>
      </c>
      <c r="E2040" s="15" t="s">
        <v>117</v>
      </c>
      <c r="F2040" s="26"/>
      <c r="G2040" s="26" t="s">
        <v>118</v>
      </c>
      <c r="H2040" s="26" t="s">
        <v>118</v>
      </c>
      <c r="I2040" s="15" t="s">
        <v>118</v>
      </c>
      <c r="J2040" s="26"/>
      <c r="K2040" s="17">
        <f t="shared" si="281"/>
        <v>0</v>
      </c>
      <c r="L2040" s="15"/>
      <c r="M2040" s="15"/>
      <c r="N2040" s="15"/>
      <c r="O2040" s="15"/>
      <c r="P2040" s="15"/>
      <c r="Q2040" s="15"/>
      <c r="R2040" s="15"/>
      <c r="S2040" s="19"/>
      <c r="T2040" s="15"/>
      <c r="U2040" s="17"/>
      <c r="V2040" s="15" t="s">
        <v>4016</v>
      </c>
      <c r="W2040" s="15"/>
      <c r="X2040" s="15" t="s">
        <v>538</v>
      </c>
      <c r="Y2040" s="15"/>
      <c r="AB2040" s="20" t="s">
        <v>286</v>
      </c>
      <c r="AC2040" s="21" t="s">
        <v>13044</v>
      </c>
      <c r="AD2040" s="21" t="s">
        <v>4019</v>
      </c>
      <c r="AE2040" s="21" t="s">
        <v>4020</v>
      </c>
      <c r="AF2040" s="21" t="s">
        <v>4021</v>
      </c>
      <c r="AG2040" s="22">
        <f t="shared" si="282"/>
        <v>0.4838709677419355</v>
      </c>
      <c r="AH2040" s="15"/>
      <c r="AI2040" s="17"/>
      <c r="AJ2040" s="17"/>
      <c r="AK2040" s="17" t="e">
        <f>VLOOKUP(A2040,'[1]Deals (Exits)'!B:B,1,FALSE)</f>
        <v>#N/A</v>
      </c>
      <c r="AL2040" s="23"/>
      <c r="AM2040" s="17"/>
      <c r="AN2040" s="17"/>
      <c r="AO2040" s="17"/>
      <c r="AP2040" s="17"/>
      <c r="AQ2040" s="18"/>
      <c r="AR2040" s="18"/>
      <c r="AS2040" s="17"/>
      <c r="AT2040" s="17"/>
      <c r="AU2040" s="18"/>
      <c r="AV2040" s="17"/>
      <c r="AW2040" s="17"/>
      <c r="AX2040" s="17"/>
      <c r="AY2040" s="17"/>
      <c r="AZ2040" s="17"/>
      <c r="BA2040" s="17"/>
      <c r="BB2040" s="17"/>
      <c r="BC2040" s="17"/>
      <c r="BD2040" s="17"/>
      <c r="BE2040" s="17"/>
      <c r="BF2040" s="17"/>
      <c r="BG2040" s="17"/>
      <c r="BH2040" s="17"/>
      <c r="BI2040" s="17"/>
      <c r="BJ2040" s="17"/>
      <c r="BK2040" s="17"/>
      <c r="BL2040" s="17"/>
      <c r="BM2040" s="17"/>
      <c r="BN2040" s="15"/>
      <c r="BO2040" s="15"/>
      <c r="BP2040" s="22"/>
      <c r="BQ2040" s="15"/>
      <c r="BR2040" s="15"/>
      <c r="BS2040" s="15"/>
      <c r="BT2040" s="15"/>
      <c r="BU2040" s="15"/>
      <c r="BV2040" s="15"/>
      <c r="BW2040" s="15"/>
      <c r="BX2040" s="15"/>
      <c r="BY2040" s="15"/>
      <c r="BZ2040" s="15"/>
      <c r="CA2040" s="15"/>
      <c r="CB2040" s="15"/>
      <c r="CC2040" s="15"/>
      <c r="CD2040" s="15"/>
      <c r="CE2040" s="15"/>
      <c r="CF2040" s="15"/>
      <c r="CG2040" s="15"/>
      <c r="CH2040" s="15"/>
      <c r="CI2040" s="15"/>
      <c r="CJ2040" s="15"/>
    </row>
    <row r="2041" spans="1:88" ht="12.75">
      <c r="A2041" s="74" t="s">
        <v>13045</v>
      </c>
      <c r="B2041" s="15" t="s">
        <v>13046</v>
      </c>
      <c r="C2041" s="15" t="s">
        <v>58</v>
      </c>
      <c r="D2041" s="16">
        <v>2014</v>
      </c>
      <c r="E2041" s="15" t="s">
        <v>117</v>
      </c>
      <c r="F2041" s="26"/>
      <c r="G2041" s="26" t="s">
        <v>118</v>
      </c>
      <c r="H2041" s="26" t="s">
        <v>118</v>
      </c>
      <c r="I2041" s="15" t="s">
        <v>118</v>
      </c>
      <c r="J2041" s="26"/>
      <c r="K2041" s="17">
        <f t="shared" si="281"/>
        <v>0</v>
      </c>
      <c r="L2041" s="15"/>
      <c r="M2041" s="15"/>
      <c r="N2041" s="15"/>
      <c r="O2041" s="15"/>
      <c r="P2041" s="15"/>
      <c r="Q2041" s="15"/>
      <c r="R2041" s="15"/>
      <c r="S2041" s="19"/>
      <c r="T2041" s="15"/>
      <c r="U2041" s="17"/>
      <c r="V2041" s="15"/>
      <c r="W2041" s="15"/>
      <c r="X2041" s="15" t="s">
        <v>107</v>
      </c>
      <c r="Y2041" s="15"/>
      <c r="AB2041" s="20"/>
      <c r="AC2041" s="21" t="s">
        <v>13047</v>
      </c>
      <c r="AD2041" s="15"/>
      <c r="AE2041" s="21" t="s">
        <v>13048</v>
      </c>
      <c r="AF2041" s="21" t="s">
        <v>13049</v>
      </c>
      <c r="AG2041" s="22">
        <f t="shared" si="282"/>
        <v>0.38709677419354838</v>
      </c>
      <c r="AH2041" s="15"/>
      <c r="AI2041" s="17"/>
      <c r="AJ2041" s="17"/>
      <c r="AK2041" s="17" t="e">
        <f>VLOOKUP(A2041,'[1]Deals (Exits)'!B:B,1,FALSE)</f>
        <v>#N/A</v>
      </c>
      <c r="AL2041" s="23"/>
      <c r="AM2041" s="17"/>
      <c r="AN2041" s="17"/>
      <c r="AO2041" s="17"/>
      <c r="AP2041" s="17"/>
      <c r="AQ2041" s="18"/>
      <c r="AR2041" s="18"/>
      <c r="AS2041" s="17"/>
      <c r="AT2041" s="17"/>
      <c r="AU2041" s="18"/>
      <c r="AV2041" s="17"/>
      <c r="AW2041" s="17"/>
      <c r="AX2041" s="17"/>
      <c r="AY2041" s="17"/>
      <c r="AZ2041" s="17"/>
      <c r="BA2041" s="17"/>
      <c r="BB2041" s="17"/>
      <c r="BC2041" s="17"/>
      <c r="BD2041" s="17"/>
      <c r="BE2041" s="17"/>
      <c r="BF2041" s="17"/>
      <c r="BG2041" s="17"/>
      <c r="BH2041" s="17"/>
      <c r="BI2041" s="17"/>
      <c r="BJ2041" s="17"/>
      <c r="BK2041" s="17"/>
      <c r="BL2041" s="17"/>
      <c r="BM2041" s="17"/>
      <c r="BN2041" s="15"/>
      <c r="BO2041" s="15"/>
      <c r="BP2041" s="22"/>
      <c r="BQ2041" s="15"/>
      <c r="BR2041" s="15"/>
      <c r="BS2041" s="15"/>
      <c r="BT2041" s="15"/>
      <c r="BU2041" s="15"/>
      <c r="BV2041" s="15"/>
      <c r="BW2041" s="15"/>
      <c r="BX2041" s="15"/>
      <c r="BY2041" s="15"/>
      <c r="BZ2041" s="15"/>
      <c r="CA2041" s="15"/>
      <c r="CB2041" s="15"/>
      <c r="CC2041" s="15"/>
      <c r="CD2041" s="15"/>
      <c r="CE2041" s="15"/>
      <c r="CF2041" s="15"/>
      <c r="CG2041" s="15"/>
      <c r="CH2041" s="15"/>
      <c r="CI2041" s="15"/>
      <c r="CJ2041" s="15"/>
    </row>
    <row r="2042" spans="1:88" ht="12.75">
      <c r="A2042" s="25" t="s">
        <v>13050</v>
      </c>
      <c r="B2042" s="15" t="s">
        <v>13051</v>
      </c>
      <c r="C2042" s="15" t="s">
        <v>58</v>
      </c>
      <c r="D2042" s="16">
        <v>2008</v>
      </c>
      <c r="E2042" s="15" t="s">
        <v>117</v>
      </c>
      <c r="F2042" s="26"/>
      <c r="G2042" s="26" t="s">
        <v>118</v>
      </c>
      <c r="H2042" s="26" t="s">
        <v>118</v>
      </c>
      <c r="I2042" s="15" t="s">
        <v>118</v>
      </c>
      <c r="J2042" s="26"/>
      <c r="K2042" s="17">
        <f t="shared" si="281"/>
        <v>0</v>
      </c>
      <c r="L2042" s="15"/>
      <c r="M2042" s="15"/>
      <c r="N2042" s="15"/>
      <c r="O2042" s="15"/>
      <c r="P2042" s="15"/>
      <c r="Q2042" s="15"/>
      <c r="R2042" s="15"/>
      <c r="S2042" s="19"/>
      <c r="T2042" s="15"/>
      <c r="U2042" s="17"/>
      <c r="V2042" s="15"/>
      <c r="W2042" s="15"/>
      <c r="X2042" s="15" t="s">
        <v>12957</v>
      </c>
      <c r="Y2042" s="15"/>
      <c r="AB2042" s="32">
        <v>43506</v>
      </c>
      <c r="AC2042" s="21" t="s">
        <v>13052</v>
      </c>
      <c r="AD2042" s="21" t="s">
        <v>13053</v>
      </c>
      <c r="AE2042" s="21" t="s">
        <v>13054</v>
      </c>
      <c r="AF2042" s="21" t="s">
        <v>13055</v>
      </c>
      <c r="AG2042" s="22">
        <f t="shared" si="282"/>
        <v>0.45161290322580644</v>
      </c>
      <c r="AH2042" s="15"/>
      <c r="AI2042" s="17"/>
      <c r="AJ2042" s="17"/>
      <c r="AK2042" s="17" t="e">
        <f>VLOOKUP(A2042,'[1]Deals (Exits)'!B:B,1,FALSE)</f>
        <v>#N/A</v>
      </c>
      <c r="AL2042" s="23"/>
      <c r="AM2042" s="17"/>
      <c r="AN2042" s="17"/>
      <c r="AO2042" s="17"/>
      <c r="AP2042" s="17"/>
      <c r="AQ2042" s="18"/>
      <c r="AR2042" s="18"/>
      <c r="AS2042" s="17"/>
      <c r="AT2042" s="17"/>
      <c r="AU2042" s="18"/>
      <c r="AV2042" s="17"/>
      <c r="AW2042" s="17"/>
      <c r="AX2042" s="17"/>
      <c r="AY2042" s="17"/>
      <c r="AZ2042" s="17"/>
      <c r="BA2042" s="17"/>
      <c r="BB2042" s="17"/>
      <c r="BC2042" s="17"/>
      <c r="BD2042" s="17"/>
      <c r="BE2042" s="17"/>
      <c r="BF2042" s="17"/>
      <c r="BG2042" s="17"/>
      <c r="BH2042" s="17"/>
      <c r="BI2042" s="17"/>
      <c r="BJ2042" s="17"/>
      <c r="BK2042" s="17"/>
      <c r="BL2042" s="17"/>
      <c r="BM2042" s="17"/>
      <c r="BN2042" s="15"/>
      <c r="BO2042" s="15"/>
      <c r="BP2042" s="22"/>
      <c r="BQ2042" s="15"/>
      <c r="BR2042" s="15"/>
      <c r="BS2042" s="15"/>
      <c r="BT2042" s="15"/>
      <c r="BU2042" s="15"/>
      <c r="BV2042" s="15"/>
      <c r="BW2042" s="15"/>
      <c r="BX2042" s="15"/>
      <c r="BY2042" s="15"/>
      <c r="BZ2042" s="15"/>
      <c r="CA2042" s="15"/>
      <c r="CB2042" s="15"/>
      <c r="CC2042" s="15"/>
      <c r="CD2042" s="15"/>
      <c r="CE2042" s="15"/>
      <c r="CF2042" s="15"/>
      <c r="CG2042" s="15"/>
      <c r="CH2042" s="15"/>
      <c r="CI2042" s="15"/>
      <c r="CJ2042" s="15"/>
    </row>
    <row r="2043" spans="1:88" ht="12.75">
      <c r="A2043" s="25" t="s">
        <v>13056</v>
      </c>
      <c r="B2043" s="15" t="s">
        <v>13057</v>
      </c>
      <c r="C2043" s="15" t="s">
        <v>58</v>
      </c>
      <c r="D2043" s="16">
        <v>2011</v>
      </c>
      <c r="E2043" s="15" t="s">
        <v>117</v>
      </c>
      <c r="F2043" s="26"/>
      <c r="G2043" s="26" t="s">
        <v>118</v>
      </c>
      <c r="H2043" s="26" t="s">
        <v>118</v>
      </c>
      <c r="I2043" s="15" t="s">
        <v>118</v>
      </c>
      <c r="J2043" s="26"/>
      <c r="K2043" s="17">
        <f t="shared" si="281"/>
        <v>0</v>
      </c>
      <c r="L2043" s="15"/>
      <c r="M2043" s="15"/>
      <c r="N2043" s="15"/>
      <c r="O2043" s="15"/>
      <c r="P2043" s="15"/>
      <c r="Q2043" s="15"/>
      <c r="R2043" s="15"/>
      <c r="S2043" s="19"/>
      <c r="T2043" s="15"/>
      <c r="U2043" s="17"/>
      <c r="V2043" s="15" t="s">
        <v>13058</v>
      </c>
      <c r="W2043" s="15"/>
      <c r="X2043" s="15" t="s">
        <v>191</v>
      </c>
      <c r="Y2043" s="15"/>
      <c r="AB2043" s="20" t="s">
        <v>286</v>
      </c>
      <c r="AC2043" s="21" t="s">
        <v>13059</v>
      </c>
      <c r="AD2043" s="21" t="s">
        <v>13060</v>
      </c>
      <c r="AE2043" s="21" t="s">
        <v>13061</v>
      </c>
      <c r="AF2043" s="21" t="s">
        <v>13062</v>
      </c>
      <c r="AG2043" s="22">
        <f t="shared" si="282"/>
        <v>0.4838709677419355</v>
      </c>
      <c r="AH2043" s="15"/>
      <c r="AI2043" s="17"/>
      <c r="AJ2043" s="17"/>
      <c r="AK2043" s="17" t="e">
        <f>VLOOKUP(A2043,'[1]Deals (Exits)'!B:B,1,FALSE)</f>
        <v>#N/A</v>
      </c>
      <c r="AL2043" s="23"/>
      <c r="AM2043" s="17"/>
      <c r="AN2043" s="17"/>
      <c r="AO2043" s="17"/>
      <c r="AP2043" s="17"/>
      <c r="AQ2043" s="18"/>
      <c r="AR2043" s="18"/>
      <c r="AS2043" s="17"/>
      <c r="AT2043" s="17"/>
      <c r="AU2043" s="18"/>
      <c r="AV2043" s="17"/>
      <c r="AW2043" s="17"/>
      <c r="AX2043" s="17"/>
      <c r="AY2043" s="17"/>
      <c r="AZ2043" s="17"/>
      <c r="BA2043" s="17"/>
      <c r="BB2043" s="17"/>
      <c r="BC2043" s="17"/>
      <c r="BD2043" s="17"/>
      <c r="BE2043" s="17"/>
      <c r="BF2043" s="17"/>
      <c r="BG2043" s="17"/>
      <c r="BH2043" s="17"/>
      <c r="BI2043" s="17"/>
      <c r="BJ2043" s="17"/>
      <c r="BK2043" s="17"/>
      <c r="BL2043" s="17"/>
      <c r="BM2043" s="17"/>
      <c r="BN2043" s="15"/>
      <c r="BO2043" s="15"/>
      <c r="BP2043" s="22"/>
      <c r="BQ2043" s="15"/>
      <c r="BR2043" s="15"/>
      <c r="BS2043" s="15"/>
      <c r="BT2043" s="15"/>
      <c r="BU2043" s="15"/>
      <c r="BV2043" s="15"/>
      <c r="BW2043" s="15"/>
      <c r="BX2043" s="15"/>
      <c r="BY2043" s="15"/>
      <c r="BZ2043" s="15"/>
      <c r="CA2043" s="15"/>
      <c r="CB2043" s="15"/>
      <c r="CC2043" s="15"/>
      <c r="CD2043" s="15"/>
      <c r="CE2043" s="15"/>
      <c r="CF2043" s="15"/>
      <c r="CG2043" s="15"/>
      <c r="CH2043" s="15"/>
      <c r="CI2043" s="15"/>
      <c r="CJ2043" s="15"/>
    </row>
    <row r="2044" spans="1:88" ht="12.75">
      <c r="A2044" s="25" t="s">
        <v>13063</v>
      </c>
      <c r="B2044" s="15" t="s">
        <v>13064</v>
      </c>
      <c r="C2044" s="15" t="s">
        <v>58</v>
      </c>
      <c r="D2044" s="16">
        <v>2012</v>
      </c>
      <c r="E2044" s="15" t="s">
        <v>13065</v>
      </c>
      <c r="F2044" s="26"/>
      <c r="G2044" s="26" t="s">
        <v>118</v>
      </c>
      <c r="H2044" s="26" t="s">
        <v>118</v>
      </c>
      <c r="I2044" s="15" t="s">
        <v>118</v>
      </c>
      <c r="J2044" s="26"/>
      <c r="K2044" s="17">
        <f t="shared" si="281"/>
        <v>0</v>
      </c>
      <c r="L2044" s="15"/>
      <c r="M2044" s="15"/>
      <c r="N2044" s="15"/>
      <c r="O2044" s="15"/>
      <c r="P2044" s="15"/>
      <c r="Q2044" s="15"/>
      <c r="R2044" s="15"/>
      <c r="S2044" s="19"/>
      <c r="T2044" s="15"/>
      <c r="U2044" s="17"/>
      <c r="V2044" s="15"/>
      <c r="W2044" s="15"/>
      <c r="X2044" s="15" t="s">
        <v>4628</v>
      </c>
      <c r="Y2044" s="15"/>
      <c r="AB2044" s="32">
        <v>44206</v>
      </c>
      <c r="AC2044" s="21" t="s">
        <v>13066</v>
      </c>
      <c r="AD2044" s="21" t="s">
        <v>13067</v>
      </c>
      <c r="AE2044" s="21" t="s">
        <v>13068</v>
      </c>
      <c r="AF2044" s="21" t="s">
        <v>13069</v>
      </c>
      <c r="AG2044" s="22">
        <f t="shared" si="282"/>
        <v>0.45161290322580644</v>
      </c>
      <c r="AH2044" s="15"/>
      <c r="AI2044" s="17"/>
      <c r="AJ2044" s="17"/>
      <c r="AK2044" s="17" t="e">
        <f>VLOOKUP(A2044,'[1]Deals (Exits)'!B:B,1,FALSE)</f>
        <v>#N/A</v>
      </c>
      <c r="AL2044" s="23"/>
      <c r="AM2044" s="17"/>
      <c r="AN2044" s="17"/>
      <c r="AO2044" s="17"/>
      <c r="AP2044" s="17"/>
      <c r="AQ2044" s="18"/>
      <c r="AR2044" s="18"/>
      <c r="AS2044" s="17"/>
      <c r="AT2044" s="17"/>
      <c r="AU2044" s="18"/>
      <c r="AV2044" s="17"/>
      <c r="AW2044" s="17"/>
      <c r="AX2044" s="17"/>
      <c r="AY2044" s="17"/>
      <c r="AZ2044" s="17"/>
      <c r="BA2044" s="17"/>
      <c r="BB2044" s="17"/>
      <c r="BC2044" s="17"/>
      <c r="BD2044" s="17"/>
      <c r="BE2044" s="17"/>
      <c r="BF2044" s="17"/>
      <c r="BG2044" s="17"/>
      <c r="BH2044" s="17"/>
      <c r="BI2044" s="17"/>
      <c r="BJ2044" s="17"/>
      <c r="BK2044" s="17"/>
      <c r="BL2044" s="17"/>
      <c r="BM2044" s="17"/>
      <c r="BN2044" s="15"/>
      <c r="BO2044" s="15"/>
      <c r="BP2044" s="22"/>
      <c r="BQ2044" s="15"/>
      <c r="BR2044" s="15"/>
      <c r="BS2044" s="15"/>
      <c r="BT2044" s="15"/>
      <c r="BU2044" s="15"/>
      <c r="BV2044" s="15"/>
      <c r="BW2044" s="15"/>
      <c r="BX2044" s="15"/>
      <c r="BY2044" s="15"/>
      <c r="BZ2044" s="15"/>
      <c r="CA2044" s="15"/>
      <c r="CB2044" s="15"/>
      <c r="CC2044" s="15"/>
      <c r="CD2044" s="15"/>
      <c r="CE2044" s="15"/>
      <c r="CF2044" s="15"/>
      <c r="CG2044" s="15"/>
      <c r="CH2044" s="15"/>
      <c r="CI2044" s="15"/>
      <c r="CJ2044" s="15"/>
    </row>
    <row r="2045" spans="1:88" ht="12.75">
      <c r="A2045" s="74" t="s">
        <v>13070</v>
      </c>
      <c r="B2045" s="15" t="s">
        <v>13071</v>
      </c>
      <c r="C2045" s="15" t="s">
        <v>58</v>
      </c>
      <c r="D2045" s="16">
        <v>2014</v>
      </c>
      <c r="E2045" s="15" t="s">
        <v>117</v>
      </c>
      <c r="F2045" s="26"/>
      <c r="G2045" s="26" t="s">
        <v>118</v>
      </c>
      <c r="H2045" s="26" t="s">
        <v>118</v>
      </c>
      <c r="I2045" s="15" t="s">
        <v>118</v>
      </c>
      <c r="J2045" s="26"/>
      <c r="K2045" s="17">
        <f t="shared" si="281"/>
        <v>0</v>
      </c>
      <c r="L2045" s="15"/>
      <c r="M2045" s="15"/>
      <c r="N2045" s="15"/>
      <c r="O2045" s="15"/>
      <c r="P2045" s="15"/>
      <c r="Q2045" s="15"/>
      <c r="R2045" s="15"/>
      <c r="S2045" s="19"/>
      <c r="T2045" s="15"/>
      <c r="U2045" s="17"/>
      <c r="V2045" s="15" t="s">
        <v>13072</v>
      </c>
      <c r="W2045" s="15"/>
      <c r="X2045" s="15" t="s">
        <v>79</v>
      </c>
      <c r="Y2045" s="15"/>
      <c r="AB2045" s="20" t="s">
        <v>286</v>
      </c>
      <c r="AC2045" s="21" t="s">
        <v>13073</v>
      </c>
      <c r="AD2045" s="21" t="s">
        <v>13074</v>
      </c>
      <c r="AE2045" s="21" t="s">
        <v>13075</v>
      </c>
      <c r="AF2045" s="21" t="s">
        <v>13076</v>
      </c>
      <c r="AG2045" s="22">
        <f t="shared" si="282"/>
        <v>0.4838709677419355</v>
      </c>
      <c r="AH2045" s="15"/>
      <c r="AI2045" s="17"/>
      <c r="AJ2045" s="17"/>
      <c r="AK2045" s="17" t="e">
        <f>VLOOKUP(A2045,'[1]Deals (Exits)'!B:B,1,FALSE)</f>
        <v>#N/A</v>
      </c>
      <c r="AL2045" s="23"/>
      <c r="AM2045" s="17"/>
      <c r="AN2045" s="17"/>
      <c r="AO2045" s="17"/>
      <c r="AP2045" s="17"/>
      <c r="AQ2045" s="18"/>
      <c r="AR2045" s="18"/>
      <c r="AS2045" s="17"/>
      <c r="AT2045" s="17"/>
      <c r="AU2045" s="18"/>
      <c r="AV2045" s="17"/>
      <c r="AW2045" s="17"/>
      <c r="AX2045" s="17"/>
      <c r="AY2045" s="17"/>
      <c r="AZ2045" s="17"/>
      <c r="BA2045" s="17"/>
      <c r="BB2045" s="17"/>
      <c r="BC2045" s="17"/>
      <c r="BD2045" s="17"/>
      <c r="BE2045" s="17"/>
      <c r="BF2045" s="17"/>
      <c r="BG2045" s="17"/>
      <c r="BH2045" s="17"/>
      <c r="BI2045" s="17"/>
      <c r="BJ2045" s="17"/>
      <c r="BK2045" s="17"/>
      <c r="BL2045" s="17"/>
      <c r="BM2045" s="17"/>
      <c r="BN2045" s="15"/>
      <c r="BO2045" s="15"/>
      <c r="BP2045" s="22"/>
      <c r="BQ2045" s="15"/>
      <c r="BR2045" s="15"/>
      <c r="BS2045" s="15"/>
      <c r="BT2045" s="15"/>
      <c r="BU2045" s="15"/>
      <c r="BV2045" s="15"/>
      <c r="BW2045" s="15"/>
      <c r="BX2045" s="15"/>
      <c r="BY2045" s="15"/>
      <c r="BZ2045" s="15"/>
      <c r="CA2045" s="15"/>
      <c r="CB2045" s="15"/>
      <c r="CC2045" s="15"/>
      <c r="CD2045" s="15"/>
      <c r="CE2045" s="15"/>
      <c r="CF2045" s="15"/>
      <c r="CG2045" s="15"/>
      <c r="CH2045" s="15"/>
      <c r="CI2045" s="15"/>
      <c r="CJ2045" s="15"/>
    </row>
    <row r="2046" spans="1:88" ht="12.75">
      <c r="A2046" s="74" t="s">
        <v>13077</v>
      </c>
      <c r="B2046" s="15" t="s">
        <v>13078</v>
      </c>
      <c r="C2046" s="15" t="s">
        <v>58</v>
      </c>
      <c r="D2046" s="16">
        <v>2017</v>
      </c>
      <c r="E2046" s="15" t="s">
        <v>117</v>
      </c>
      <c r="F2046" s="26"/>
      <c r="G2046" s="26" t="s">
        <v>118</v>
      </c>
      <c r="H2046" s="26" t="s">
        <v>118</v>
      </c>
      <c r="I2046" s="15" t="s">
        <v>118</v>
      </c>
      <c r="J2046" s="26"/>
      <c r="K2046" s="17">
        <f t="shared" si="281"/>
        <v>0</v>
      </c>
      <c r="L2046" s="15"/>
      <c r="M2046" s="15"/>
      <c r="N2046" s="15"/>
      <c r="O2046" s="15"/>
      <c r="P2046" s="15"/>
      <c r="Q2046" s="15"/>
      <c r="R2046" s="15"/>
      <c r="S2046" s="19"/>
      <c r="T2046" s="15"/>
      <c r="U2046" s="17"/>
      <c r="V2046" s="15" t="s">
        <v>13079</v>
      </c>
      <c r="W2046" s="15"/>
      <c r="X2046" s="15" t="s">
        <v>191</v>
      </c>
      <c r="Y2046" s="15"/>
      <c r="AB2046" s="20" t="s">
        <v>286</v>
      </c>
      <c r="AC2046" s="21" t="s">
        <v>13080</v>
      </c>
      <c r="AD2046" s="21" t="s">
        <v>13081</v>
      </c>
      <c r="AE2046" s="21" t="s">
        <v>13082</v>
      </c>
      <c r="AF2046" s="21" t="s">
        <v>13083</v>
      </c>
      <c r="AG2046" s="22">
        <f t="shared" si="282"/>
        <v>0.4838709677419355</v>
      </c>
      <c r="AH2046" s="15"/>
      <c r="AI2046" s="17"/>
      <c r="AJ2046" s="17"/>
      <c r="AK2046" s="17" t="e">
        <f>VLOOKUP(A2046,'[1]Deals (Exits)'!B:B,1,FALSE)</f>
        <v>#N/A</v>
      </c>
      <c r="AL2046" s="23"/>
      <c r="AM2046" s="17"/>
      <c r="AN2046" s="17"/>
      <c r="AO2046" s="17"/>
      <c r="AP2046" s="17"/>
      <c r="AQ2046" s="18"/>
      <c r="AR2046" s="18"/>
      <c r="AS2046" s="17"/>
      <c r="AT2046" s="17"/>
      <c r="AU2046" s="18"/>
      <c r="AV2046" s="17"/>
      <c r="AW2046" s="17"/>
      <c r="AX2046" s="17"/>
      <c r="AY2046" s="17"/>
      <c r="AZ2046" s="17"/>
      <c r="BA2046" s="17"/>
      <c r="BB2046" s="17"/>
      <c r="BC2046" s="17"/>
      <c r="BD2046" s="17"/>
      <c r="BE2046" s="17"/>
      <c r="BF2046" s="17"/>
      <c r="BG2046" s="17"/>
      <c r="BH2046" s="17"/>
      <c r="BI2046" s="17"/>
      <c r="BJ2046" s="17"/>
      <c r="BK2046" s="17"/>
      <c r="BL2046" s="17"/>
      <c r="BM2046" s="17"/>
      <c r="BN2046" s="15"/>
      <c r="BO2046" s="15"/>
      <c r="BP2046" s="22"/>
      <c r="BQ2046" s="15"/>
      <c r="BR2046" s="15"/>
      <c r="BS2046" s="15"/>
      <c r="BT2046" s="15"/>
      <c r="BU2046" s="15"/>
      <c r="BV2046" s="15"/>
      <c r="BW2046" s="15"/>
      <c r="BX2046" s="15"/>
      <c r="BY2046" s="15"/>
      <c r="BZ2046" s="15"/>
      <c r="CA2046" s="15"/>
      <c r="CB2046" s="15"/>
      <c r="CC2046" s="15"/>
      <c r="CD2046" s="15"/>
      <c r="CE2046" s="15"/>
      <c r="CF2046" s="15"/>
      <c r="CG2046" s="15"/>
      <c r="CH2046" s="15"/>
      <c r="CI2046" s="15"/>
      <c r="CJ2046" s="15"/>
    </row>
    <row r="2047" spans="1:88" ht="12.75">
      <c r="A2047" s="74" t="s">
        <v>13084</v>
      </c>
      <c r="B2047" s="15" t="s">
        <v>13085</v>
      </c>
      <c r="C2047" s="15" t="s">
        <v>58</v>
      </c>
      <c r="D2047" s="16">
        <v>2017</v>
      </c>
      <c r="E2047" s="15" t="s">
        <v>117</v>
      </c>
      <c r="F2047" s="26"/>
      <c r="G2047" s="26" t="s">
        <v>118</v>
      </c>
      <c r="H2047" s="26" t="s">
        <v>118</v>
      </c>
      <c r="I2047" s="15" t="s">
        <v>118</v>
      </c>
      <c r="J2047" s="26"/>
      <c r="K2047" s="17">
        <f t="shared" si="281"/>
        <v>0</v>
      </c>
      <c r="L2047" s="15"/>
      <c r="M2047" s="15"/>
      <c r="N2047" s="15"/>
      <c r="O2047" s="15"/>
      <c r="P2047" s="15"/>
      <c r="Q2047" s="15"/>
      <c r="R2047" s="15"/>
      <c r="S2047" s="19"/>
      <c r="T2047" s="15"/>
      <c r="U2047" s="17"/>
      <c r="V2047" s="15"/>
      <c r="W2047" s="15"/>
      <c r="X2047" s="15" t="s">
        <v>12957</v>
      </c>
      <c r="Y2047" s="15"/>
      <c r="AB2047" s="20"/>
      <c r="AC2047" s="21" t="s">
        <v>13086</v>
      </c>
      <c r="AD2047" s="15"/>
      <c r="AE2047" s="15"/>
      <c r="AF2047" s="15"/>
      <c r="AG2047" s="22">
        <f t="shared" si="282"/>
        <v>0.32258064516129031</v>
      </c>
      <c r="AH2047" s="15"/>
      <c r="AI2047" s="17"/>
      <c r="AJ2047" s="17"/>
      <c r="AK2047" s="17" t="e">
        <f>VLOOKUP(A2047,'[1]Deals (Exits)'!B:B,1,FALSE)</f>
        <v>#N/A</v>
      </c>
      <c r="AL2047" s="23"/>
      <c r="AM2047" s="17"/>
      <c r="AN2047" s="17"/>
      <c r="AO2047" s="17"/>
      <c r="AP2047" s="17"/>
      <c r="AQ2047" s="18"/>
      <c r="AR2047" s="18"/>
      <c r="AS2047" s="17"/>
      <c r="AT2047" s="17"/>
      <c r="AU2047" s="18"/>
      <c r="AV2047" s="17"/>
      <c r="AW2047" s="17"/>
      <c r="AX2047" s="17"/>
      <c r="AY2047" s="17"/>
      <c r="AZ2047" s="17"/>
      <c r="BA2047" s="17"/>
      <c r="BB2047" s="17"/>
      <c r="BC2047" s="17"/>
      <c r="BD2047" s="17"/>
      <c r="BE2047" s="17"/>
      <c r="BF2047" s="17"/>
      <c r="BG2047" s="17"/>
      <c r="BH2047" s="17"/>
      <c r="BI2047" s="17"/>
      <c r="BJ2047" s="17"/>
      <c r="BK2047" s="17"/>
      <c r="BL2047" s="17"/>
      <c r="BM2047" s="17"/>
      <c r="BN2047" s="15"/>
      <c r="BO2047" s="15"/>
      <c r="BP2047" s="22"/>
      <c r="BQ2047" s="15"/>
      <c r="BR2047" s="15"/>
      <c r="BS2047" s="15"/>
      <c r="BT2047" s="15"/>
      <c r="BU2047" s="15"/>
      <c r="BV2047" s="15"/>
      <c r="BW2047" s="15"/>
      <c r="BX2047" s="15"/>
      <c r="BY2047" s="15"/>
      <c r="BZ2047" s="15"/>
      <c r="CA2047" s="15"/>
      <c r="CB2047" s="15"/>
      <c r="CC2047" s="15"/>
      <c r="CD2047" s="15"/>
      <c r="CE2047" s="15"/>
      <c r="CF2047" s="15"/>
      <c r="CG2047" s="15"/>
      <c r="CH2047" s="15"/>
      <c r="CI2047" s="15"/>
      <c r="CJ2047" s="15"/>
    </row>
    <row r="2048" spans="1:88" ht="12.75">
      <c r="A2048" s="74" t="s">
        <v>13087</v>
      </c>
      <c r="B2048" s="15" t="s">
        <v>13088</v>
      </c>
      <c r="C2048" s="15" t="s">
        <v>58</v>
      </c>
      <c r="D2048" s="16">
        <v>2016</v>
      </c>
      <c r="E2048" s="15" t="s">
        <v>117</v>
      </c>
      <c r="F2048" s="26"/>
      <c r="G2048" s="26" t="s">
        <v>118</v>
      </c>
      <c r="H2048" s="26" t="s">
        <v>118</v>
      </c>
      <c r="I2048" s="15" t="s">
        <v>118</v>
      </c>
      <c r="J2048" s="26"/>
      <c r="K2048" s="17">
        <f t="shared" si="281"/>
        <v>0</v>
      </c>
      <c r="L2048" s="15"/>
      <c r="M2048" s="15"/>
      <c r="N2048" s="15"/>
      <c r="O2048" s="15"/>
      <c r="P2048" s="15"/>
      <c r="Q2048" s="15"/>
      <c r="R2048" s="15"/>
      <c r="S2048" s="19"/>
      <c r="T2048" s="15"/>
      <c r="U2048" s="17"/>
      <c r="V2048" s="15"/>
      <c r="W2048" s="15"/>
      <c r="X2048" s="15" t="s">
        <v>4513</v>
      </c>
      <c r="Y2048" s="15"/>
      <c r="AB2048" s="20"/>
      <c r="AC2048" s="21" t="s">
        <v>13089</v>
      </c>
      <c r="AD2048" s="15"/>
      <c r="AE2048" s="21" t="s">
        <v>13090</v>
      </c>
      <c r="AF2048" s="15"/>
      <c r="AG2048" s="22">
        <f t="shared" si="282"/>
        <v>0.35483870967741937</v>
      </c>
      <c r="AH2048" s="15"/>
      <c r="AI2048" s="17"/>
      <c r="AJ2048" s="17"/>
      <c r="AK2048" s="17" t="e">
        <f>VLOOKUP(A2048,'[1]Deals (Exits)'!B:B,1,FALSE)</f>
        <v>#N/A</v>
      </c>
      <c r="AL2048" s="23"/>
      <c r="AM2048" s="17"/>
      <c r="AN2048" s="17"/>
      <c r="AO2048" s="17"/>
      <c r="AP2048" s="17"/>
      <c r="AQ2048" s="18"/>
      <c r="AR2048" s="18"/>
      <c r="AS2048" s="17"/>
      <c r="AT2048" s="17"/>
      <c r="AU2048" s="18"/>
      <c r="AV2048" s="17"/>
      <c r="AW2048" s="17"/>
      <c r="AX2048" s="17"/>
      <c r="AY2048" s="17"/>
      <c r="AZ2048" s="17"/>
      <c r="BA2048" s="17"/>
      <c r="BB2048" s="17"/>
      <c r="BC2048" s="17"/>
      <c r="BD2048" s="17"/>
      <c r="BE2048" s="17"/>
      <c r="BF2048" s="17"/>
      <c r="BG2048" s="17"/>
      <c r="BH2048" s="17"/>
      <c r="BI2048" s="17"/>
      <c r="BJ2048" s="17"/>
      <c r="BK2048" s="17"/>
      <c r="BL2048" s="17"/>
      <c r="BM2048" s="17"/>
      <c r="BN2048" s="15"/>
      <c r="BO2048" s="15"/>
      <c r="BP2048" s="22"/>
      <c r="BQ2048" s="15"/>
      <c r="BR2048" s="15"/>
      <c r="BS2048" s="15"/>
      <c r="BT2048" s="15"/>
      <c r="BU2048" s="15"/>
      <c r="BV2048" s="15"/>
      <c r="BW2048" s="15"/>
      <c r="BX2048" s="15"/>
      <c r="BY2048" s="15"/>
      <c r="BZ2048" s="15"/>
      <c r="CA2048" s="15"/>
      <c r="CB2048" s="15"/>
      <c r="CC2048" s="15"/>
      <c r="CD2048" s="15"/>
      <c r="CE2048" s="15"/>
      <c r="CF2048" s="15"/>
      <c r="CG2048" s="15"/>
      <c r="CH2048" s="15"/>
      <c r="CI2048" s="15"/>
      <c r="CJ2048" s="15"/>
    </row>
    <row r="2049" spans="1:88" ht="12.75">
      <c r="A2049" s="74" t="s">
        <v>13091</v>
      </c>
      <c r="B2049" s="15" t="s">
        <v>13092</v>
      </c>
      <c r="C2049" s="15" t="s">
        <v>58</v>
      </c>
      <c r="D2049" s="16"/>
      <c r="E2049" s="15" t="s">
        <v>117</v>
      </c>
      <c r="F2049" s="26"/>
      <c r="G2049" s="26" t="s">
        <v>118</v>
      </c>
      <c r="H2049" s="26" t="s">
        <v>118</v>
      </c>
      <c r="I2049" s="15" t="s">
        <v>118</v>
      </c>
      <c r="J2049" s="26"/>
      <c r="K2049" s="17">
        <f t="shared" si="281"/>
        <v>0</v>
      </c>
      <c r="L2049" s="15"/>
      <c r="M2049" s="15"/>
      <c r="N2049" s="15"/>
      <c r="O2049" s="15"/>
      <c r="P2049" s="15"/>
      <c r="Q2049" s="15"/>
      <c r="R2049" s="15"/>
      <c r="S2049" s="19"/>
      <c r="T2049" s="15"/>
      <c r="U2049" s="17"/>
      <c r="V2049" s="15"/>
      <c r="W2049" s="15"/>
      <c r="X2049" s="15" t="s">
        <v>294</v>
      </c>
      <c r="Y2049" s="15"/>
      <c r="AB2049" s="20" t="s">
        <v>121</v>
      </c>
      <c r="AC2049" s="21" t="s">
        <v>13093</v>
      </c>
      <c r="AD2049" s="21" t="s">
        <v>13094</v>
      </c>
      <c r="AE2049" s="15"/>
      <c r="AF2049" s="15"/>
      <c r="AG2049" s="22">
        <f t="shared" si="282"/>
        <v>0.35483870967741937</v>
      </c>
      <c r="AH2049" s="15"/>
      <c r="AI2049" s="17"/>
      <c r="AJ2049" s="17"/>
      <c r="AK2049" s="17" t="e">
        <f>VLOOKUP(A2049,'[1]Deals (Exits)'!B:B,1,FALSE)</f>
        <v>#N/A</v>
      </c>
      <c r="AL2049" s="23"/>
      <c r="AM2049" s="17"/>
      <c r="AN2049" s="17"/>
      <c r="AO2049" s="17"/>
      <c r="AP2049" s="17"/>
      <c r="AQ2049" s="18"/>
      <c r="AR2049" s="18"/>
      <c r="AS2049" s="17"/>
      <c r="AT2049" s="17"/>
      <c r="AU2049" s="18"/>
      <c r="AV2049" s="17"/>
      <c r="AW2049" s="17"/>
      <c r="AX2049" s="17"/>
      <c r="AY2049" s="17"/>
      <c r="AZ2049" s="17"/>
      <c r="BA2049" s="17"/>
      <c r="BB2049" s="17"/>
      <c r="BC2049" s="17"/>
      <c r="BD2049" s="17"/>
      <c r="BE2049" s="17"/>
      <c r="BF2049" s="17"/>
      <c r="BG2049" s="17"/>
      <c r="BH2049" s="17"/>
      <c r="BI2049" s="17"/>
      <c r="BJ2049" s="17"/>
      <c r="BK2049" s="17"/>
      <c r="BL2049" s="17"/>
      <c r="BM2049" s="17"/>
      <c r="BN2049" s="15"/>
      <c r="BO2049" s="15"/>
      <c r="BP2049" s="22"/>
      <c r="BQ2049" s="15"/>
      <c r="BR2049" s="15"/>
      <c r="BS2049" s="15"/>
      <c r="BT2049" s="15"/>
      <c r="BU2049" s="15"/>
      <c r="BV2049" s="15"/>
      <c r="BW2049" s="15"/>
      <c r="BX2049" s="15"/>
      <c r="BY2049" s="15"/>
      <c r="BZ2049" s="15"/>
      <c r="CA2049" s="15"/>
      <c r="CB2049" s="15"/>
      <c r="CC2049" s="15"/>
      <c r="CD2049" s="15"/>
      <c r="CE2049" s="15"/>
      <c r="CF2049" s="15"/>
      <c r="CG2049" s="15"/>
      <c r="CH2049" s="15"/>
      <c r="CI2049" s="15"/>
      <c r="CJ2049" s="15"/>
    </row>
    <row r="2050" spans="1:88" ht="12.75">
      <c r="A2050" s="74" t="s">
        <v>13095</v>
      </c>
      <c r="B2050" s="15" t="s">
        <v>13096</v>
      </c>
      <c r="C2050" s="15" t="s">
        <v>58</v>
      </c>
      <c r="D2050" s="16">
        <v>2013</v>
      </c>
      <c r="E2050" s="15" t="s">
        <v>117</v>
      </c>
      <c r="F2050" s="26"/>
      <c r="G2050" s="26" t="s">
        <v>118</v>
      </c>
      <c r="H2050" s="26" t="s">
        <v>118</v>
      </c>
      <c r="I2050" s="15" t="s">
        <v>118</v>
      </c>
      <c r="J2050" s="26"/>
      <c r="K2050" s="17">
        <f t="shared" si="281"/>
        <v>0</v>
      </c>
      <c r="L2050" s="15"/>
      <c r="M2050" s="15"/>
      <c r="N2050" s="15"/>
      <c r="O2050" s="15"/>
      <c r="P2050" s="15"/>
      <c r="Q2050" s="15"/>
      <c r="R2050" s="15"/>
      <c r="S2050" s="19"/>
      <c r="T2050" s="15"/>
      <c r="U2050" s="17"/>
      <c r="V2050" s="15" t="s">
        <v>13097</v>
      </c>
      <c r="W2050" s="15"/>
      <c r="X2050" s="15" t="s">
        <v>294</v>
      </c>
      <c r="Y2050" s="15"/>
      <c r="AB2050" s="20"/>
      <c r="AC2050" s="21" t="s">
        <v>13098</v>
      </c>
      <c r="AD2050" s="21" t="s">
        <v>13099</v>
      </c>
      <c r="AE2050" s="21" t="s">
        <v>13100</v>
      </c>
      <c r="AF2050" s="21" t="s">
        <v>13101</v>
      </c>
      <c r="AG2050" s="22">
        <f t="shared" si="282"/>
        <v>0.45161290322580644</v>
      </c>
      <c r="AH2050" s="15"/>
      <c r="AI2050" s="17"/>
      <c r="AJ2050" s="17"/>
      <c r="AK2050" s="17" t="e">
        <f>VLOOKUP(A2050,'[1]Deals (Exits)'!B:B,1,FALSE)</f>
        <v>#N/A</v>
      </c>
      <c r="AL2050" s="23"/>
      <c r="AM2050" s="17"/>
      <c r="AN2050" s="17"/>
      <c r="AO2050" s="17"/>
      <c r="AP2050" s="17"/>
      <c r="AQ2050" s="18"/>
      <c r="AR2050" s="18"/>
      <c r="AS2050" s="17"/>
      <c r="AT2050" s="17"/>
      <c r="AU2050" s="18"/>
      <c r="AV2050" s="17"/>
      <c r="AW2050" s="17"/>
      <c r="AX2050" s="17"/>
      <c r="AY2050" s="17"/>
      <c r="AZ2050" s="17"/>
      <c r="BA2050" s="17"/>
      <c r="BB2050" s="17"/>
      <c r="BC2050" s="17"/>
      <c r="BD2050" s="17"/>
      <c r="BE2050" s="17"/>
      <c r="BF2050" s="17"/>
      <c r="BG2050" s="17"/>
      <c r="BH2050" s="17"/>
      <c r="BI2050" s="17"/>
      <c r="BJ2050" s="17"/>
      <c r="BK2050" s="17"/>
      <c r="BL2050" s="17"/>
      <c r="BM2050" s="17"/>
      <c r="BN2050" s="15"/>
      <c r="BO2050" s="15"/>
      <c r="BP2050" s="22"/>
      <c r="BQ2050" s="15"/>
      <c r="BR2050" s="15"/>
      <c r="BS2050" s="15"/>
      <c r="BT2050" s="15"/>
      <c r="BU2050" s="15"/>
      <c r="BV2050" s="15"/>
      <c r="BW2050" s="15"/>
      <c r="BX2050" s="15"/>
      <c r="BY2050" s="15"/>
      <c r="BZ2050" s="15"/>
      <c r="CA2050" s="15"/>
      <c r="CB2050" s="15"/>
      <c r="CC2050" s="15"/>
      <c r="CD2050" s="15"/>
      <c r="CE2050" s="15"/>
      <c r="CF2050" s="15"/>
      <c r="CG2050" s="15"/>
      <c r="CH2050" s="15"/>
      <c r="CI2050" s="15"/>
      <c r="CJ2050" s="15"/>
    </row>
    <row r="2051" spans="1:88" ht="12.75">
      <c r="A2051" s="74" t="s">
        <v>13102</v>
      </c>
      <c r="B2051" s="15" t="s">
        <v>13103</v>
      </c>
      <c r="C2051" s="15" t="s">
        <v>58</v>
      </c>
      <c r="D2051" s="16">
        <v>2013</v>
      </c>
      <c r="E2051" s="15" t="s">
        <v>117</v>
      </c>
      <c r="F2051" s="26"/>
      <c r="G2051" s="26" t="s">
        <v>118</v>
      </c>
      <c r="H2051" s="26" t="s">
        <v>118</v>
      </c>
      <c r="I2051" s="15" t="s">
        <v>118</v>
      </c>
      <c r="J2051" s="26"/>
      <c r="K2051" s="17">
        <f t="shared" si="281"/>
        <v>0</v>
      </c>
      <c r="L2051" s="15"/>
      <c r="M2051" s="15"/>
      <c r="N2051" s="15"/>
      <c r="O2051" s="15"/>
      <c r="P2051" s="15"/>
      <c r="Q2051" s="15"/>
      <c r="R2051" s="15"/>
      <c r="S2051" s="19"/>
      <c r="T2051" s="15"/>
      <c r="U2051" s="17"/>
      <c r="V2051" s="15" t="s">
        <v>13104</v>
      </c>
      <c r="W2051" s="15"/>
      <c r="X2051" s="15" t="s">
        <v>294</v>
      </c>
      <c r="Y2051" s="15"/>
      <c r="AB2051" s="20" t="s">
        <v>286</v>
      </c>
      <c r="AC2051" s="21" t="s">
        <v>13105</v>
      </c>
      <c r="AD2051" s="21" t="s">
        <v>13106</v>
      </c>
      <c r="AE2051" s="15"/>
      <c r="AF2051" s="21" t="s">
        <v>13107</v>
      </c>
      <c r="AG2051" s="22">
        <f t="shared" si="282"/>
        <v>0.45161290322580644</v>
      </c>
      <c r="AH2051" s="15"/>
      <c r="AI2051" s="17"/>
      <c r="AJ2051" s="17"/>
      <c r="AK2051" s="17" t="e">
        <f>VLOOKUP(A2051,'[1]Deals (Exits)'!B:B,1,FALSE)</f>
        <v>#N/A</v>
      </c>
      <c r="AL2051" s="23"/>
      <c r="AM2051" s="17"/>
      <c r="AN2051" s="17"/>
      <c r="AO2051" s="17"/>
      <c r="AP2051" s="17"/>
      <c r="AQ2051" s="18"/>
      <c r="AR2051" s="18"/>
      <c r="AS2051" s="17"/>
      <c r="AT2051" s="17"/>
      <c r="AU2051" s="18"/>
      <c r="AV2051" s="17"/>
      <c r="AW2051" s="17"/>
      <c r="AX2051" s="17"/>
      <c r="AY2051" s="17"/>
      <c r="AZ2051" s="17"/>
      <c r="BA2051" s="17"/>
      <c r="BB2051" s="17"/>
      <c r="BC2051" s="17"/>
      <c r="BD2051" s="17"/>
      <c r="BE2051" s="17"/>
      <c r="BF2051" s="17"/>
      <c r="BG2051" s="17"/>
      <c r="BH2051" s="17"/>
      <c r="BI2051" s="17"/>
      <c r="BJ2051" s="17"/>
      <c r="BK2051" s="17"/>
      <c r="BL2051" s="17"/>
      <c r="BM2051" s="17"/>
      <c r="BN2051" s="15"/>
      <c r="BO2051" s="15"/>
      <c r="BP2051" s="22"/>
      <c r="BQ2051" s="15"/>
      <c r="BR2051" s="15"/>
      <c r="BS2051" s="15"/>
      <c r="BT2051" s="15"/>
      <c r="BU2051" s="15"/>
      <c r="BV2051" s="15"/>
      <c r="BW2051" s="15"/>
      <c r="BX2051" s="15"/>
      <c r="BY2051" s="15"/>
      <c r="BZ2051" s="15"/>
      <c r="CA2051" s="15"/>
      <c r="CB2051" s="15"/>
      <c r="CC2051" s="15"/>
      <c r="CD2051" s="15"/>
      <c r="CE2051" s="15"/>
      <c r="CF2051" s="15"/>
      <c r="CG2051" s="15"/>
      <c r="CH2051" s="15"/>
      <c r="CI2051" s="15"/>
      <c r="CJ2051" s="15"/>
    </row>
    <row r="2052" spans="1:88" ht="12.75">
      <c r="A2052" s="74" t="s">
        <v>13108</v>
      </c>
      <c r="B2052" s="15" t="s">
        <v>13109</v>
      </c>
      <c r="C2052" s="15" t="s">
        <v>58</v>
      </c>
      <c r="D2052" s="16">
        <v>2016</v>
      </c>
      <c r="E2052" s="15" t="s">
        <v>117</v>
      </c>
      <c r="F2052" s="26"/>
      <c r="G2052" s="26" t="s">
        <v>118</v>
      </c>
      <c r="H2052" s="26" t="s">
        <v>118</v>
      </c>
      <c r="I2052" s="15" t="s">
        <v>118</v>
      </c>
      <c r="J2052" s="26"/>
      <c r="K2052" s="17">
        <f t="shared" si="281"/>
        <v>0</v>
      </c>
      <c r="L2052" s="15"/>
      <c r="M2052" s="15"/>
      <c r="N2052" s="15"/>
      <c r="O2052" s="15"/>
      <c r="P2052" s="15"/>
      <c r="Q2052" s="15"/>
      <c r="R2052" s="15"/>
      <c r="S2052" s="19"/>
      <c r="T2052" s="15"/>
      <c r="U2052" s="17"/>
      <c r="V2052" s="15" t="s">
        <v>13110</v>
      </c>
      <c r="W2052" s="15"/>
      <c r="X2052" s="15" t="s">
        <v>12957</v>
      </c>
      <c r="Y2052" s="15"/>
      <c r="AB2052" s="32">
        <v>43506</v>
      </c>
      <c r="AC2052" s="21" t="s">
        <v>13111</v>
      </c>
      <c r="AD2052" s="21" t="s">
        <v>13112</v>
      </c>
      <c r="AE2052" s="21" t="s">
        <v>13113</v>
      </c>
      <c r="AF2052" s="21" t="s">
        <v>13114</v>
      </c>
      <c r="AG2052" s="22">
        <f t="shared" si="282"/>
        <v>0.4838709677419355</v>
      </c>
      <c r="AH2052" s="15"/>
      <c r="AI2052" s="17"/>
      <c r="AJ2052" s="17"/>
      <c r="AK2052" s="17" t="e">
        <f>VLOOKUP(A2052,'[1]Deals (Exits)'!B:B,1,FALSE)</f>
        <v>#N/A</v>
      </c>
      <c r="AL2052" s="23"/>
      <c r="AM2052" s="17"/>
      <c r="AN2052" s="17"/>
      <c r="AO2052" s="17"/>
      <c r="AP2052" s="17"/>
      <c r="AQ2052" s="18"/>
      <c r="AR2052" s="18"/>
      <c r="AS2052" s="17"/>
      <c r="AT2052" s="17"/>
      <c r="AU2052" s="18"/>
      <c r="AV2052" s="17"/>
      <c r="AW2052" s="17"/>
      <c r="AX2052" s="17"/>
      <c r="AY2052" s="17"/>
      <c r="AZ2052" s="17"/>
      <c r="BA2052" s="17"/>
      <c r="BB2052" s="17"/>
      <c r="BC2052" s="17"/>
      <c r="BD2052" s="17"/>
      <c r="BE2052" s="17"/>
      <c r="BF2052" s="17"/>
      <c r="BG2052" s="17"/>
      <c r="BH2052" s="17"/>
      <c r="BI2052" s="17"/>
      <c r="BJ2052" s="17"/>
      <c r="BK2052" s="17"/>
      <c r="BL2052" s="17"/>
      <c r="BM2052" s="17"/>
      <c r="BN2052" s="15"/>
      <c r="BO2052" s="15"/>
      <c r="BP2052" s="22"/>
      <c r="BQ2052" s="15"/>
      <c r="BR2052" s="15"/>
      <c r="BS2052" s="15"/>
      <c r="BT2052" s="15"/>
      <c r="BU2052" s="15"/>
      <c r="BV2052" s="15"/>
      <c r="BW2052" s="15"/>
      <c r="BX2052" s="15"/>
      <c r="BY2052" s="15"/>
      <c r="BZ2052" s="15"/>
      <c r="CA2052" s="15"/>
      <c r="CB2052" s="15"/>
      <c r="CC2052" s="15"/>
      <c r="CD2052" s="15"/>
      <c r="CE2052" s="15"/>
      <c r="CF2052" s="15"/>
      <c r="CG2052" s="15"/>
      <c r="CH2052" s="15"/>
      <c r="CI2052" s="15"/>
      <c r="CJ2052" s="15"/>
    </row>
    <row r="2053" spans="1:88" ht="12.75">
      <c r="A2053" s="25" t="s">
        <v>13115</v>
      </c>
      <c r="B2053" s="15" t="s">
        <v>13116</v>
      </c>
      <c r="C2053" s="15" t="s">
        <v>58</v>
      </c>
      <c r="D2053" s="16">
        <v>2006</v>
      </c>
      <c r="E2053" s="15" t="s">
        <v>117</v>
      </c>
      <c r="F2053" s="26"/>
      <c r="G2053" s="26" t="s">
        <v>118</v>
      </c>
      <c r="H2053" s="26" t="s">
        <v>118</v>
      </c>
      <c r="I2053" s="15" t="s">
        <v>118</v>
      </c>
      <c r="J2053" s="26"/>
      <c r="K2053" s="17">
        <f t="shared" si="281"/>
        <v>0</v>
      </c>
      <c r="L2053" s="15"/>
      <c r="M2053" s="15"/>
      <c r="N2053" s="15"/>
      <c r="O2053" s="15"/>
      <c r="P2053" s="15"/>
      <c r="Q2053" s="15"/>
      <c r="R2053" s="15"/>
      <c r="S2053" s="19"/>
      <c r="T2053" s="15"/>
      <c r="U2053" s="17"/>
      <c r="V2053" s="15"/>
      <c r="W2053" s="15"/>
      <c r="X2053" s="15" t="s">
        <v>12957</v>
      </c>
      <c r="Y2053" s="15"/>
      <c r="AB2053" s="20" t="s">
        <v>286</v>
      </c>
      <c r="AC2053" s="21" t="s">
        <v>13117</v>
      </c>
      <c r="AD2053" s="21" t="s">
        <v>13118</v>
      </c>
      <c r="AE2053" s="21" t="s">
        <v>13119</v>
      </c>
      <c r="AF2053" s="21" t="s">
        <v>13120</v>
      </c>
      <c r="AG2053" s="22">
        <f t="shared" si="282"/>
        <v>0.45161290322580644</v>
      </c>
      <c r="AH2053" s="15"/>
      <c r="AI2053" s="17"/>
      <c r="AJ2053" s="17"/>
      <c r="AK2053" s="17" t="e">
        <f>VLOOKUP(A2053,'[1]Deals (Exits)'!B:B,1,FALSE)</f>
        <v>#N/A</v>
      </c>
      <c r="AL2053" s="23"/>
      <c r="AM2053" s="17"/>
      <c r="AN2053" s="17"/>
      <c r="AO2053" s="17"/>
      <c r="AP2053" s="17"/>
      <c r="AQ2053" s="18"/>
      <c r="AR2053" s="18"/>
      <c r="AS2053" s="17"/>
      <c r="AT2053" s="17"/>
      <c r="AU2053" s="18"/>
      <c r="AV2053" s="17"/>
      <c r="AW2053" s="17"/>
      <c r="AX2053" s="17"/>
      <c r="AY2053" s="17"/>
      <c r="AZ2053" s="17"/>
      <c r="BA2053" s="17"/>
      <c r="BB2053" s="17"/>
      <c r="BC2053" s="17"/>
      <c r="BD2053" s="17"/>
      <c r="BE2053" s="17"/>
      <c r="BF2053" s="17"/>
      <c r="BG2053" s="17"/>
      <c r="BH2053" s="17"/>
      <c r="BI2053" s="17"/>
      <c r="BJ2053" s="17"/>
      <c r="BK2053" s="17"/>
      <c r="BL2053" s="17"/>
      <c r="BM2053" s="17"/>
      <c r="BN2053" s="15"/>
      <c r="BO2053" s="15"/>
      <c r="BP2053" s="22"/>
      <c r="BQ2053" s="15"/>
      <c r="BR2053" s="15"/>
      <c r="BS2053" s="15"/>
      <c r="BT2053" s="15"/>
      <c r="BU2053" s="15"/>
      <c r="BV2053" s="15"/>
      <c r="BW2053" s="15"/>
      <c r="BX2053" s="15"/>
      <c r="BY2053" s="15"/>
      <c r="BZ2053" s="15"/>
      <c r="CA2053" s="15"/>
      <c r="CB2053" s="15"/>
      <c r="CC2053" s="15"/>
      <c r="CD2053" s="15"/>
      <c r="CE2053" s="15"/>
      <c r="CF2053" s="15"/>
      <c r="CG2053" s="15"/>
      <c r="CH2053" s="15"/>
      <c r="CI2053" s="15"/>
      <c r="CJ2053" s="15"/>
    </row>
    <row r="2054" spans="1:88" ht="12.75">
      <c r="A2054" s="74" t="s">
        <v>13121</v>
      </c>
      <c r="B2054" s="15" t="s">
        <v>13122</v>
      </c>
      <c r="C2054" s="15" t="s">
        <v>58</v>
      </c>
      <c r="D2054" s="16">
        <v>2011</v>
      </c>
      <c r="E2054" s="15" t="s">
        <v>117</v>
      </c>
      <c r="F2054" s="26"/>
      <c r="G2054" s="26" t="s">
        <v>118</v>
      </c>
      <c r="H2054" s="26" t="s">
        <v>118</v>
      </c>
      <c r="I2054" s="15" t="s">
        <v>118</v>
      </c>
      <c r="J2054" s="26"/>
      <c r="K2054" s="17">
        <f t="shared" si="281"/>
        <v>0</v>
      </c>
      <c r="L2054" s="15"/>
      <c r="M2054" s="15"/>
      <c r="N2054" s="15"/>
      <c r="O2054" s="15"/>
      <c r="P2054" s="15"/>
      <c r="Q2054" s="15"/>
      <c r="R2054" s="15"/>
      <c r="S2054" s="19"/>
      <c r="T2054" s="15"/>
      <c r="U2054" s="17"/>
      <c r="V2054" s="15"/>
      <c r="W2054" s="15"/>
      <c r="X2054" s="15" t="s">
        <v>1877</v>
      </c>
      <c r="Y2054" s="15"/>
      <c r="AB2054" s="20"/>
      <c r="AC2054" s="21" t="s">
        <v>13123</v>
      </c>
      <c r="AD2054" s="15"/>
      <c r="AE2054" s="21" t="s">
        <v>13124</v>
      </c>
      <c r="AF2054" s="21" t="s">
        <v>13125</v>
      </c>
      <c r="AG2054" s="22">
        <f t="shared" si="282"/>
        <v>0.38709677419354838</v>
      </c>
      <c r="AH2054" s="15"/>
      <c r="AI2054" s="17"/>
      <c r="AJ2054" s="17"/>
      <c r="AK2054" s="17" t="e">
        <f>VLOOKUP(A2054,'[1]Deals (Exits)'!B:B,1,FALSE)</f>
        <v>#N/A</v>
      </c>
      <c r="AL2054" s="23"/>
      <c r="AM2054" s="17"/>
      <c r="AN2054" s="17"/>
      <c r="AO2054" s="17"/>
      <c r="AP2054" s="17"/>
      <c r="AQ2054" s="18"/>
      <c r="AR2054" s="18"/>
      <c r="AS2054" s="17"/>
      <c r="AT2054" s="17"/>
      <c r="AU2054" s="18"/>
      <c r="AV2054" s="17"/>
      <c r="AW2054" s="17"/>
      <c r="AX2054" s="17"/>
      <c r="AY2054" s="17"/>
      <c r="AZ2054" s="17"/>
      <c r="BA2054" s="17"/>
      <c r="BB2054" s="17"/>
      <c r="BC2054" s="17"/>
      <c r="BD2054" s="17"/>
      <c r="BE2054" s="17"/>
      <c r="BF2054" s="17"/>
      <c r="BG2054" s="17"/>
      <c r="BH2054" s="17"/>
      <c r="BI2054" s="17"/>
      <c r="BJ2054" s="17"/>
      <c r="BK2054" s="17"/>
      <c r="BL2054" s="17"/>
      <c r="BM2054" s="17"/>
      <c r="BN2054" s="15"/>
      <c r="BO2054" s="15"/>
      <c r="BP2054" s="22"/>
      <c r="BQ2054" s="15"/>
      <c r="BR2054" s="15"/>
      <c r="BS2054" s="15"/>
      <c r="BT2054" s="15"/>
      <c r="BU2054" s="15"/>
      <c r="BV2054" s="15"/>
      <c r="BW2054" s="15"/>
      <c r="BX2054" s="15"/>
      <c r="BY2054" s="15"/>
      <c r="BZ2054" s="15"/>
      <c r="CA2054" s="15"/>
      <c r="CB2054" s="15"/>
      <c r="CC2054" s="15"/>
      <c r="CD2054" s="15"/>
      <c r="CE2054" s="15"/>
      <c r="CF2054" s="15"/>
      <c r="CG2054" s="15"/>
      <c r="CH2054" s="15"/>
      <c r="CI2054" s="15"/>
      <c r="CJ2054" s="15"/>
    </row>
    <row r="2055" spans="1:88" ht="12.75">
      <c r="A2055" s="74" t="s">
        <v>13126</v>
      </c>
      <c r="B2055" s="15" t="s">
        <v>13127</v>
      </c>
      <c r="C2055" s="15" t="s">
        <v>58</v>
      </c>
      <c r="D2055" s="16">
        <v>2011</v>
      </c>
      <c r="E2055" s="15" t="s">
        <v>117</v>
      </c>
      <c r="F2055" s="26"/>
      <c r="G2055" s="26" t="s">
        <v>118</v>
      </c>
      <c r="H2055" s="26" t="s">
        <v>118</v>
      </c>
      <c r="I2055" s="15" t="s">
        <v>118</v>
      </c>
      <c r="J2055" s="26"/>
      <c r="K2055" s="17">
        <f t="shared" si="281"/>
        <v>0</v>
      </c>
      <c r="L2055" s="15"/>
      <c r="M2055" s="15"/>
      <c r="N2055" s="15"/>
      <c r="O2055" s="15"/>
      <c r="P2055" s="15"/>
      <c r="Q2055" s="15"/>
      <c r="R2055" s="15"/>
      <c r="S2055" s="19"/>
      <c r="T2055" s="15"/>
      <c r="U2055" s="17"/>
      <c r="V2055" s="15" t="s">
        <v>13128</v>
      </c>
      <c r="W2055" s="15"/>
      <c r="X2055" s="15" t="s">
        <v>12957</v>
      </c>
      <c r="Y2055" s="15"/>
      <c r="AB2055" s="32">
        <v>43506</v>
      </c>
      <c r="AC2055" s="21" t="s">
        <v>13129</v>
      </c>
      <c r="AD2055" s="21" t="s">
        <v>13130</v>
      </c>
      <c r="AE2055" s="21" t="s">
        <v>13131</v>
      </c>
      <c r="AF2055" s="21" t="s">
        <v>13132</v>
      </c>
      <c r="AG2055" s="22">
        <f t="shared" si="282"/>
        <v>0.4838709677419355</v>
      </c>
      <c r="AH2055" s="15"/>
      <c r="AI2055" s="17"/>
      <c r="AJ2055" s="17"/>
      <c r="AK2055" s="17" t="e">
        <f>VLOOKUP(A2055,'[1]Deals (Exits)'!B:B,1,FALSE)</f>
        <v>#N/A</v>
      </c>
      <c r="AL2055" s="23"/>
      <c r="AM2055" s="17"/>
      <c r="AN2055" s="17"/>
      <c r="AO2055" s="17"/>
      <c r="AP2055" s="17"/>
      <c r="AQ2055" s="18"/>
      <c r="AR2055" s="18"/>
      <c r="AS2055" s="17"/>
      <c r="AT2055" s="17"/>
      <c r="AU2055" s="18"/>
      <c r="AV2055" s="17"/>
      <c r="AW2055" s="17"/>
      <c r="AX2055" s="17"/>
      <c r="AY2055" s="17"/>
      <c r="AZ2055" s="17"/>
      <c r="BA2055" s="17"/>
      <c r="BB2055" s="17"/>
      <c r="BC2055" s="17"/>
      <c r="BD2055" s="17"/>
      <c r="BE2055" s="17"/>
      <c r="BF2055" s="17"/>
      <c r="BG2055" s="17"/>
      <c r="BH2055" s="17"/>
      <c r="BI2055" s="17"/>
      <c r="BJ2055" s="17"/>
      <c r="BK2055" s="17"/>
      <c r="BL2055" s="17"/>
      <c r="BM2055" s="17"/>
      <c r="BN2055" s="15"/>
      <c r="BO2055" s="15"/>
      <c r="BP2055" s="22"/>
      <c r="BQ2055" s="15"/>
      <c r="BR2055" s="15"/>
      <c r="BS2055" s="15"/>
      <c r="BT2055" s="15"/>
      <c r="BU2055" s="15"/>
      <c r="BV2055" s="15"/>
      <c r="BW2055" s="15"/>
      <c r="BX2055" s="15"/>
      <c r="BY2055" s="15"/>
      <c r="BZ2055" s="15"/>
      <c r="CA2055" s="15"/>
      <c r="CB2055" s="15"/>
      <c r="CC2055" s="15"/>
      <c r="CD2055" s="15"/>
      <c r="CE2055" s="15"/>
      <c r="CF2055" s="15"/>
      <c r="CG2055" s="15"/>
      <c r="CH2055" s="15"/>
      <c r="CI2055" s="15"/>
      <c r="CJ2055" s="15"/>
    </row>
    <row r="2056" spans="1:88" ht="12.75">
      <c r="A2056" s="75" t="s">
        <v>13133</v>
      </c>
      <c r="B2056" s="15" t="s">
        <v>13134</v>
      </c>
      <c r="C2056" s="15" t="s">
        <v>58</v>
      </c>
      <c r="D2056" s="16">
        <v>2012</v>
      </c>
      <c r="E2056" s="15" t="s">
        <v>117</v>
      </c>
      <c r="F2056" s="26"/>
      <c r="G2056" s="26" t="s">
        <v>118</v>
      </c>
      <c r="H2056" s="26" t="s">
        <v>118</v>
      </c>
      <c r="I2056" s="15" t="s">
        <v>118</v>
      </c>
      <c r="J2056" s="26"/>
      <c r="K2056" s="17">
        <f t="shared" si="281"/>
        <v>0</v>
      </c>
      <c r="L2056" s="15"/>
      <c r="M2056" s="15"/>
      <c r="N2056" s="15"/>
      <c r="O2056" s="15"/>
      <c r="P2056" s="15"/>
      <c r="Q2056" s="15"/>
      <c r="R2056" s="15"/>
      <c r="S2056" s="19"/>
      <c r="T2056" s="15"/>
      <c r="U2056" s="17"/>
      <c r="V2056" s="15" t="s">
        <v>13135</v>
      </c>
      <c r="W2056" s="15"/>
      <c r="X2056" s="15" t="s">
        <v>1072</v>
      </c>
      <c r="Y2056" s="15"/>
      <c r="AB2056" s="20" t="s">
        <v>286</v>
      </c>
      <c r="AC2056" s="21" t="s">
        <v>13136</v>
      </c>
      <c r="AD2056" s="21" t="s">
        <v>13137</v>
      </c>
      <c r="AE2056" s="21" t="s">
        <v>13138</v>
      </c>
      <c r="AF2056" s="21" t="s">
        <v>13139</v>
      </c>
      <c r="AG2056" s="22">
        <f t="shared" si="282"/>
        <v>0.4838709677419355</v>
      </c>
      <c r="AH2056" s="15"/>
      <c r="AI2056" s="17"/>
      <c r="AJ2056" s="17"/>
      <c r="AK2056" s="17" t="e">
        <f>VLOOKUP(A2056,'[1]Deals (Exits)'!B:B,1,FALSE)</f>
        <v>#N/A</v>
      </c>
      <c r="AL2056" s="23"/>
      <c r="AM2056" s="17"/>
      <c r="AN2056" s="17"/>
      <c r="AO2056" s="17"/>
      <c r="AP2056" s="17"/>
      <c r="AQ2056" s="18"/>
      <c r="AR2056" s="18"/>
      <c r="AS2056" s="17"/>
      <c r="AT2056" s="17"/>
      <c r="AU2056" s="18"/>
      <c r="AV2056" s="17"/>
      <c r="AW2056" s="17"/>
      <c r="AX2056" s="17"/>
      <c r="AY2056" s="17"/>
      <c r="AZ2056" s="17"/>
      <c r="BA2056" s="17"/>
      <c r="BB2056" s="17"/>
      <c r="BC2056" s="17"/>
      <c r="BD2056" s="17"/>
      <c r="BE2056" s="17"/>
      <c r="BF2056" s="17"/>
      <c r="BG2056" s="17"/>
      <c r="BH2056" s="17"/>
      <c r="BI2056" s="17"/>
      <c r="BJ2056" s="17"/>
      <c r="BK2056" s="17"/>
      <c r="BL2056" s="17"/>
      <c r="BM2056" s="17"/>
      <c r="BN2056" s="15"/>
      <c r="BO2056" s="15"/>
      <c r="BP2056" s="22"/>
      <c r="BQ2056" s="15"/>
      <c r="BR2056" s="15"/>
      <c r="BS2056" s="15"/>
      <c r="BT2056" s="15"/>
      <c r="BU2056" s="15"/>
      <c r="BV2056" s="15"/>
      <c r="BW2056" s="15"/>
      <c r="BX2056" s="15"/>
      <c r="BY2056" s="15"/>
      <c r="BZ2056" s="15"/>
      <c r="CA2056" s="15"/>
      <c r="CB2056" s="15"/>
      <c r="CC2056" s="15"/>
      <c r="CD2056" s="15"/>
      <c r="CE2056" s="15"/>
      <c r="CF2056" s="15"/>
      <c r="CG2056" s="15"/>
      <c r="CH2056" s="15"/>
      <c r="CI2056" s="15"/>
      <c r="CJ2056" s="15"/>
    </row>
    <row r="2057" spans="1:88" ht="12.75">
      <c r="A2057" s="74" t="s">
        <v>13140</v>
      </c>
      <c r="B2057" s="15" t="s">
        <v>13141</v>
      </c>
      <c r="C2057" s="15" t="s">
        <v>58</v>
      </c>
      <c r="D2057" s="16">
        <v>2012</v>
      </c>
      <c r="E2057" s="15" t="s">
        <v>117</v>
      </c>
      <c r="F2057" s="26"/>
      <c r="G2057" s="26" t="s">
        <v>118</v>
      </c>
      <c r="H2057" s="26" t="s">
        <v>118</v>
      </c>
      <c r="I2057" s="15" t="s">
        <v>118</v>
      </c>
      <c r="J2057" s="26"/>
      <c r="K2057" s="17">
        <f t="shared" si="281"/>
        <v>0</v>
      </c>
      <c r="L2057" s="15"/>
      <c r="M2057" s="15"/>
      <c r="N2057" s="15"/>
      <c r="O2057" s="15"/>
      <c r="P2057" s="15"/>
      <c r="Q2057" s="15"/>
      <c r="R2057" s="15"/>
      <c r="S2057" s="19"/>
      <c r="T2057" s="15"/>
      <c r="U2057" s="17"/>
      <c r="V2057" s="15" t="s">
        <v>13142</v>
      </c>
      <c r="W2057" s="15"/>
      <c r="X2057" s="15" t="s">
        <v>12957</v>
      </c>
      <c r="Y2057" s="15"/>
      <c r="AB2057" s="20" t="s">
        <v>286</v>
      </c>
      <c r="AC2057" s="21" t="s">
        <v>13143</v>
      </c>
      <c r="AD2057" s="21" t="s">
        <v>13144</v>
      </c>
      <c r="AE2057" s="21" t="s">
        <v>13145</v>
      </c>
      <c r="AF2057" s="21" t="s">
        <v>13146</v>
      </c>
      <c r="AG2057" s="22">
        <f t="shared" si="282"/>
        <v>0.4838709677419355</v>
      </c>
      <c r="AH2057" s="15"/>
      <c r="AI2057" s="17"/>
      <c r="AJ2057" s="17"/>
      <c r="AK2057" s="17" t="e">
        <f>VLOOKUP(A2057,'[1]Deals (Exits)'!B:B,1,FALSE)</f>
        <v>#N/A</v>
      </c>
      <c r="AL2057" s="23"/>
      <c r="AM2057" s="17"/>
      <c r="AN2057" s="17"/>
      <c r="AO2057" s="17"/>
      <c r="AP2057" s="17"/>
      <c r="AQ2057" s="18"/>
      <c r="AR2057" s="18"/>
      <c r="AS2057" s="17"/>
      <c r="AT2057" s="17"/>
      <c r="AU2057" s="18"/>
      <c r="AV2057" s="17"/>
      <c r="AW2057" s="17"/>
      <c r="AX2057" s="17"/>
      <c r="AY2057" s="17"/>
      <c r="AZ2057" s="17"/>
      <c r="BA2057" s="17"/>
      <c r="BB2057" s="17"/>
      <c r="BC2057" s="17"/>
      <c r="BD2057" s="17"/>
      <c r="BE2057" s="17"/>
      <c r="BF2057" s="17"/>
      <c r="BG2057" s="17"/>
      <c r="BH2057" s="17"/>
      <c r="BI2057" s="17"/>
      <c r="BJ2057" s="17"/>
      <c r="BK2057" s="17"/>
      <c r="BL2057" s="17"/>
      <c r="BM2057" s="17"/>
      <c r="BN2057" s="15"/>
      <c r="BO2057" s="15"/>
      <c r="BP2057" s="22"/>
      <c r="BQ2057" s="15"/>
      <c r="BR2057" s="15"/>
      <c r="BS2057" s="15"/>
      <c r="BT2057" s="15"/>
      <c r="BU2057" s="15"/>
      <c r="BV2057" s="15"/>
      <c r="BW2057" s="15"/>
      <c r="BX2057" s="15"/>
      <c r="BY2057" s="15"/>
      <c r="BZ2057" s="15"/>
      <c r="CA2057" s="15"/>
      <c r="CB2057" s="15"/>
      <c r="CC2057" s="15"/>
      <c r="CD2057" s="15"/>
      <c r="CE2057" s="15"/>
      <c r="CF2057" s="15"/>
      <c r="CG2057" s="15"/>
      <c r="CH2057" s="15"/>
      <c r="CI2057" s="15"/>
      <c r="CJ2057" s="15"/>
    </row>
    <row r="2058" spans="1:88" ht="12.75">
      <c r="A2058" s="74" t="s">
        <v>13147</v>
      </c>
      <c r="B2058" s="15" t="s">
        <v>13148</v>
      </c>
      <c r="C2058" s="15" t="s">
        <v>58</v>
      </c>
      <c r="D2058" s="16">
        <v>2015</v>
      </c>
      <c r="E2058" s="15" t="s">
        <v>117</v>
      </c>
      <c r="F2058" s="26"/>
      <c r="G2058" s="26" t="s">
        <v>118</v>
      </c>
      <c r="H2058" s="26" t="s">
        <v>118</v>
      </c>
      <c r="I2058" s="15" t="s">
        <v>118</v>
      </c>
      <c r="J2058" s="26"/>
      <c r="K2058" s="17">
        <f t="shared" si="281"/>
        <v>0</v>
      </c>
      <c r="L2058" s="15"/>
      <c r="M2058" s="15"/>
      <c r="N2058" s="15"/>
      <c r="O2058" s="15"/>
      <c r="P2058" s="15"/>
      <c r="Q2058" s="15"/>
      <c r="R2058" s="15"/>
      <c r="S2058" s="19"/>
      <c r="T2058" s="15"/>
      <c r="U2058" s="17"/>
      <c r="V2058" s="15" t="s">
        <v>13149</v>
      </c>
      <c r="W2058" s="15"/>
      <c r="X2058" s="15" t="s">
        <v>79</v>
      </c>
      <c r="Y2058" s="15"/>
      <c r="AB2058" s="32">
        <v>43506</v>
      </c>
      <c r="AC2058" s="21" t="s">
        <v>13150</v>
      </c>
      <c r="AD2058" s="21" t="s">
        <v>13151</v>
      </c>
      <c r="AE2058" s="15"/>
      <c r="AF2058" s="21" t="s">
        <v>13152</v>
      </c>
      <c r="AG2058" s="22">
        <f t="shared" si="282"/>
        <v>0.45161290322580644</v>
      </c>
      <c r="AH2058" s="15"/>
      <c r="AI2058" s="17"/>
      <c r="AJ2058" s="17"/>
      <c r="AK2058" s="17" t="e">
        <f>VLOOKUP(A2058,'[1]Deals (Exits)'!B:B,1,FALSE)</f>
        <v>#N/A</v>
      </c>
      <c r="AL2058" s="23"/>
      <c r="AM2058" s="17"/>
      <c r="AN2058" s="17"/>
      <c r="AO2058" s="17"/>
      <c r="AP2058" s="17"/>
      <c r="AQ2058" s="18"/>
      <c r="AR2058" s="18"/>
      <c r="AS2058" s="17"/>
      <c r="AT2058" s="17"/>
      <c r="AU2058" s="18"/>
      <c r="AV2058" s="17"/>
      <c r="AW2058" s="17"/>
      <c r="AX2058" s="17"/>
      <c r="AY2058" s="17"/>
      <c r="AZ2058" s="17"/>
      <c r="BA2058" s="17"/>
      <c r="BB2058" s="17"/>
      <c r="BC2058" s="17"/>
      <c r="BD2058" s="17"/>
      <c r="BE2058" s="17"/>
      <c r="BF2058" s="17"/>
      <c r="BG2058" s="17"/>
      <c r="BH2058" s="17"/>
      <c r="BI2058" s="17"/>
      <c r="BJ2058" s="17"/>
      <c r="BK2058" s="17"/>
      <c r="BL2058" s="17"/>
      <c r="BM2058" s="17"/>
      <c r="BN2058" s="15"/>
      <c r="BO2058" s="15"/>
      <c r="BP2058" s="22"/>
      <c r="BQ2058" s="15"/>
      <c r="BR2058" s="15"/>
      <c r="BS2058" s="15"/>
      <c r="BT2058" s="15"/>
      <c r="BU2058" s="15"/>
      <c r="BV2058" s="15"/>
      <c r="BW2058" s="15"/>
      <c r="BX2058" s="15"/>
      <c r="BY2058" s="15"/>
      <c r="BZ2058" s="15"/>
      <c r="CA2058" s="15"/>
      <c r="CB2058" s="15"/>
      <c r="CC2058" s="15"/>
      <c r="CD2058" s="15"/>
      <c r="CE2058" s="15"/>
      <c r="CF2058" s="15"/>
      <c r="CG2058" s="15"/>
      <c r="CH2058" s="15"/>
      <c r="CI2058" s="15"/>
      <c r="CJ2058" s="15"/>
    </row>
    <row r="2059" spans="1:88" ht="12.75">
      <c r="A2059" s="74" t="s">
        <v>13153</v>
      </c>
      <c r="B2059" s="15" t="s">
        <v>13154</v>
      </c>
      <c r="C2059" s="15" t="s">
        <v>58</v>
      </c>
      <c r="D2059" s="16">
        <v>2016</v>
      </c>
      <c r="E2059" s="15" t="s">
        <v>117</v>
      </c>
      <c r="F2059" s="26"/>
      <c r="G2059" s="26" t="s">
        <v>118</v>
      </c>
      <c r="H2059" s="26" t="s">
        <v>118</v>
      </c>
      <c r="I2059" s="15" t="s">
        <v>118</v>
      </c>
      <c r="J2059" s="26"/>
      <c r="K2059" s="17">
        <f t="shared" si="281"/>
        <v>0</v>
      </c>
      <c r="L2059" s="15"/>
      <c r="M2059" s="15"/>
      <c r="N2059" s="15"/>
      <c r="O2059" s="15"/>
      <c r="P2059" s="15"/>
      <c r="Q2059" s="15"/>
      <c r="R2059" s="15"/>
      <c r="S2059" s="19"/>
      <c r="T2059" s="15"/>
      <c r="U2059" s="17"/>
      <c r="V2059" s="15" t="s">
        <v>13155</v>
      </c>
      <c r="W2059" s="15"/>
      <c r="X2059" s="15" t="s">
        <v>294</v>
      </c>
      <c r="Y2059" s="15"/>
      <c r="AB2059" s="20"/>
      <c r="AC2059" s="21" t="s">
        <v>13156</v>
      </c>
      <c r="AD2059" s="15"/>
      <c r="AE2059" s="21" t="s">
        <v>13157</v>
      </c>
      <c r="AF2059" s="21" t="s">
        <v>13158</v>
      </c>
      <c r="AG2059" s="22">
        <f t="shared" si="282"/>
        <v>0.41935483870967744</v>
      </c>
      <c r="AH2059" s="15"/>
      <c r="AI2059" s="17"/>
      <c r="AJ2059" s="17"/>
      <c r="AK2059" s="17" t="e">
        <f>VLOOKUP(A2059,'[1]Deals (Exits)'!B:B,1,FALSE)</f>
        <v>#N/A</v>
      </c>
      <c r="AL2059" s="23"/>
      <c r="AM2059" s="17"/>
      <c r="AN2059" s="17"/>
      <c r="AO2059" s="17"/>
      <c r="AP2059" s="17"/>
      <c r="AQ2059" s="18"/>
      <c r="AR2059" s="18"/>
      <c r="AS2059" s="17"/>
      <c r="AT2059" s="17"/>
      <c r="AU2059" s="18"/>
      <c r="AV2059" s="17"/>
      <c r="AW2059" s="17"/>
      <c r="AX2059" s="17"/>
      <c r="AY2059" s="17"/>
      <c r="AZ2059" s="17"/>
      <c r="BA2059" s="17"/>
      <c r="BB2059" s="17"/>
      <c r="BC2059" s="17"/>
      <c r="BD2059" s="17"/>
      <c r="BE2059" s="17"/>
      <c r="BF2059" s="17"/>
      <c r="BG2059" s="17"/>
      <c r="BH2059" s="17"/>
      <c r="BI2059" s="17"/>
      <c r="BJ2059" s="17"/>
      <c r="BK2059" s="17"/>
      <c r="BL2059" s="17"/>
      <c r="BM2059" s="17"/>
      <c r="BN2059" s="15"/>
      <c r="BO2059" s="15"/>
      <c r="BP2059" s="22"/>
      <c r="BQ2059" s="15"/>
      <c r="BR2059" s="15"/>
      <c r="BS2059" s="15"/>
      <c r="BT2059" s="15"/>
      <c r="BU2059" s="15"/>
      <c r="BV2059" s="15"/>
      <c r="BW2059" s="15"/>
      <c r="BX2059" s="15"/>
      <c r="BY2059" s="15"/>
      <c r="BZ2059" s="15"/>
      <c r="CA2059" s="15"/>
      <c r="CB2059" s="15"/>
      <c r="CC2059" s="15"/>
      <c r="CD2059" s="15"/>
      <c r="CE2059" s="15"/>
      <c r="CF2059" s="15"/>
      <c r="CG2059" s="15"/>
      <c r="CH2059" s="15"/>
      <c r="CI2059" s="15"/>
      <c r="CJ2059" s="15"/>
    </row>
    <row r="2060" spans="1:88" ht="12.75">
      <c r="A2060" s="27" t="s">
        <v>13159</v>
      </c>
      <c r="B2060" s="15" t="s">
        <v>13160</v>
      </c>
      <c r="C2060" s="15" t="s">
        <v>58</v>
      </c>
      <c r="D2060" s="16">
        <v>2010</v>
      </c>
      <c r="E2060" s="15" t="s">
        <v>117</v>
      </c>
      <c r="F2060" s="26"/>
      <c r="G2060" s="26" t="s">
        <v>118</v>
      </c>
      <c r="H2060" s="26" t="s">
        <v>118</v>
      </c>
      <c r="I2060" s="15" t="s">
        <v>118</v>
      </c>
      <c r="J2060" s="26"/>
      <c r="K2060" s="17">
        <f t="shared" si="281"/>
        <v>0</v>
      </c>
      <c r="L2060" s="15"/>
      <c r="M2060" s="15"/>
      <c r="N2060" s="15"/>
      <c r="O2060" s="15"/>
      <c r="P2060" s="15"/>
      <c r="Q2060" s="15"/>
      <c r="R2060" s="15"/>
      <c r="S2060" s="19"/>
      <c r="T2060" s="15"/>
      <c r="U2060" s="17"/>
      <c r="V2060" s="15" t="s">
        <v>13161</v>
      </c>
      <c r="W2060" s="15"/>
      <c r="X2060" s="15" t="s">
        <v>64</v>
      </c>
      <c r="Y2060" s="15"/>
      <c r="AB2060" s="20"/>
      <c r="AC2060" s="21" t="s">
        <v>13162</v>
      </c>
      <c r="AD2060" s="15"/>
      <c r="AE2060" s="21" t="s">
        <v>13163</v>
      </c>
      <c r="AF2060" s="21" t="s">
        <v>13164</v>
      </c>
      <c r="AG2060" s="22">
        <f t="shared" si="282"/>
        <v>0.41935483870967744</v>
      </c>
      <c r="AH2060" s="15"/>
      <c r="AI2060" s="17"/>
      <c r="AJ2060" s="17"/>
      <c r="AK2060" s="17" t="e">
        <f>VLOOKUP(A2060,'[1]Deals (Exits)'!B:B,1,FALSE)</f>
        <v>#N/A</v>
      </c>
      <c r="AL2060" s="23"/>
      <c r="AM2060" s="17"/>
      <c r="AN2060" s="17"/>
      <c r="AO2060" s="17"/>
      <c r="AP2060" s="17"/>
      <c r="AQ2060" s="18"/>
      <c r="AR2060" s="18"/>
      <c r="AS2060" s="17"/>
      <c r="AT2060" s="17"/>
      <c r="AU2060" s="18"/>
      <c r="AV2060" s="17"/>
      <c r="AW2060" s="17"/>
      <c r="AX2060" s="17"/>
      <c r="AY2060" s="17"/>
      <c r="AZ2060" s="17"/>
      <c r="BA2060" s="17"/>
      <c r="BB2060" s="17"/>
      <c r="BC2060" s="17"/>
      <c r="BD2060" s="17"/>
      <c r="BE2060" s="17"/>
      <c r="BF2060" s="17"/>
      <c r="BG2060" s="17"/>
      <c r="BH2060" s="17"/>
      <c r="BI2060" s="17"/>
      <c r="BJ2060" s="17"/>
      <c r="BK2060" s="17"/>
      <c r="BL2060" s="17"/>
      <c r="BM2060" s="17"/>
      <c r="BN2060" s="15"/>
      <c r="BO2060" s="15"/>
      <c r="BP2060" s="22"/>
      <c r="BQ2060" s="15"/>
      <c r="BR2060" s="15"/>
      <c r="BS2060" s="15"/>
      <c r="BT2060" s="15"/>
      <c r="BU2060" s="15"/>
      <c r="BV2060" s="15"/>
      <c r="BW2060" s="15"/>
      <c r="BX2060" s="15"/>
      <c r="BY2060" s="15"/>
      <c r="BZ2060" s="15"/>
      <c r="CA2060" s="15"/>
      <c r="CB2060" s="15"/>
      <c r="CC2060" s="15"/>
      <c r="CD2060" s="15"/>
      <c r="CE2060" s="15"/>
      <c r="CF2060" s="15"/>
      <c r="CG2060" s="15"/>
      <c r="CH2060" s="15"/>
      <c r="CI2060" s="15"/>
      <c r="CJ2060" s="15"/>
    </row>
    <row r="2061" spans="1:88" ht="12.75">
      <c r="A2061" s="25" t="s">
        <v>13165</v>
      </c>
      <c r="B2061" s="15" t="s">
        <v>13166</v>
      </c>
      <c r="C2061" s="15" t="s">
        <v>58</v>
      </c>
      <c r="D2061" s="16">
        <v>2012</v>
      </c>
      <c r="E2061" s="15" t="s">
        <v>117</v>
      </c>
      <c r="F2061" s="26"/>
      <c r="G2061" s="26" t="s">
        <v>118</v>
      </c>
      <c r="H2061" s="26" t="s">
        <v>118</v>
      </c>
      <c r="I2061" s="15" t="s">
        <v>118</v>
      </c>
      <c r="J2061" s="26"/>
      <c r="K2061" s="17">
        <f t="shared" si="281"/>
        <v>0</v>
      </c>
      <c r="L2061" s="15"/>
      <c r="M2061" s="15"/>
      <c r="N2061" s="15"/>
      <c r="O2061" s="15"/>
      <c r="P2061" s="15"/>
      <c r="Q2061" s="15"/>
      <c r="R2061" s="15"/>
      <c r="S2061" s="19"/>
      <c r="T2061" s="15"/>
      <c r="U2061" s="17"/>
      <c r="V2061" s="15" t="s">
        <v>13167</v>
      </c>
      <c r="W2061" s="15"/>
      <c r="X2061" s="15" t="s">
        <v>64</v>
      </c>
      <c r="Y2061" s="15"/>
      <c r="AB2061" s="32">
        <v>43506</v>
      </c>
      <c r="AC2061" s="21" t="s">
        <v>13168</v>
      </c>
      <c r="AD2061" s="21" t="s">
        <v>13169</v>
      </c>
      <c r="AE2061" s="21" t="s">
        <v>13170</v>
      </c>
      <c r="AF2061" s="21" t="s">
        <v>13171</v>
      </c>
      <c r="AG2061" s="22">
        <f t="shared" si="282"/>
        <v>0.4838709677419355</v>
      </c>
      <c r="AH2061" s="15"/>
      <c r="AI2061" s="17"/>
      <c r="AJ2061" s="17"/>
      <c r="AK2061" s="17" t="e">
        <f>VLOOKUP(A2061,'[1]Deals (Exits)'!B:B,1,FALSE)</f>
        <v>#N/A</v>
      </c>
      <c r="AL2061" s="23"/>
      <c r="AM2061" s="17"/>
      <c r="AN2061" s="17"/>
      <c r="AO2061" s="17"/>
      <c r="AP2061" s="17"/>
      <c r="AQ2061" s="18"/>
      <c r="AR2061" s="18"/>
      <c r="AS2061" s="17"/>
      <c r="AT2061" s="17"/>
      <c r="AU2061" s="18"/>
      <c r="AV2061" s="17"/>
      <c r="AW2061" s="17"/>
      <c r="AX2061" s="17"/>
      <c r="AY2061" s="17"/>
      <c r="AZ2061" s="17"/>
      <c r="BA2061" s="17"/>
      <c r="BB2061" s="17"/>
      <c r="BC2061" s="17"/>
      <c r="BD2061" s="17"/>
      <c r="BE2061" s="17"/>
      <c r="BF2061" s="17"/>
      <c r="BG2061" s="17"/>
      <c r="BH2061" s="17"/>
      <c r="BI2061" s="17"/>
      <c r="BJ2061" s="17"/>
      <c r="BK2061" s="17"/>
      <c r="BL2061" s="17"/>
      <c r="BM2061" s="17"/>
      <c r="BN2061" s="15"/>
      <c r="BO2061" s="15"/>
      <c r="BP2061" s="22"/>
      <c r="BQ2061" s="15"/>
      <c r="BR2061" s="15"/>
      <c r="BS2061" s="15"/>
      <c r="BT2061" s="15"/>
      <c r="BU2061" s="15"/>
      <c r="BV2061" s="15"/>
      <c r="BW2061" s="15"/>
      <c r="BX2061" s="15"/>
      <c r="BY2061" s="15"/>
      <c r="BZ2061" s="15"/>
      <c r="CA2061" s="15"/>
      <c r="CB2061" s="15"/>
      <c r="CC2061" s="15"/>
      <c r="CD2061" s="15"/>
      <c r="CE2061" s="15"/>
      <c r="CF2061" s="15"/>
      <c r="CG2061" s="15"/>
      <c r="CH2061" s="15"/>
      <c r="CI2061" s="15"/>
      <c r="CJ2061" s="15"/>
    </row>
    <row r="2062" spans="1:88" ht="12.75">
      <c r="A2062" s="25" t="s">
        <v>13172</v>
      </c>
      <c r="B2062" s="15" t="s">
        <v>13173</v>
      </c>
      <c r="C2062" s="15" t="s">
        <v>58</v>
      </c>
      <c r="D2062" s="16">
        <v>2015</v>
      </c>
      <c r="E2062" s="15" t="s">
        <v>117</v>
      </c>
      <c r="F2062" s="26"/>
      <c r="G2062" s="26" t="s">
        <v>118</v>
      </c>
      <c r="H2062" s="26" t="s">
        <v>118</v>
      </c>
      <c r="I2062" s="15" t="s">
        <v>118</v>
      </c>
      <c r="J2062" s="26"/>
      <c r="K2062" s="17">
        <f t="shared" si="281"/>
        <v>0</v>
      </c>
      <c r="L2062" s="15"/>
      <c r="M2062" s="15"/>
      <c r="N2062" s="15"/>
      <c r="O2062" s="15"/>
      <c r="P2062" s="15"/>
      <c r="Q2062" s="15"/>
      <c r="R2062" s="15"/>
      <c r="S2062" s="19"/>
      <c r="T2062" s="15"/>
      <c r="U2062" s="17"/>
      <c r="V2062" s="15" t="s">
        <v>13174</v>
      </c>
      <c r="W2062" s="15"/>
      <c r="X2062" s="15" t="s">
        <v>79</v>
      </c>
      <c r="Y2062" s="15"/>
      <c r="AB2062" s="20" t="s">
        <v>286</v>
      </c>
      <c r="AC2062" s="21" t="s">
        <v>13175</v>
      </c>
      <c r="AD2062" s="21" t="s">
        <v>13176</v>
      </c>
      <c r="AE2062" s="21" t="s">
        <v>13177</v>
      </c>
      <c r="AF2062" s="21" t="s">
        <v>13178</v>
      </c>
      <c r="AG2062" s="22">
        <f t="shared" si="282"/>
        <v>0.4838709677419355</v>
      </c>
      <c r="AH2062" s="15"/>
      <c r="AI2062" s="17"/>
      <c r="AJ2062" s="17"/>
      <c r="AK2062" s="17" t="e">
        <f>VLOOKUP(A2062,'[1]Deals (Exits)'!B:B,1,FALSE)</f>
        <v>#N/A</v>
      </c>
      <c r="AL2062" s="23"/>
      <c r="AM2062" s="17"/>
      <c r="AN2062" s="17"/>
      <c r="AO2062" s="17"/>
      <c r="AP2062" s="17"/>
      <c r="AQ2062" s="18"/>
      <c r="AR2062" s="18"/>
      <c r="AS2062" s="17"/>
      <c r="AT2062" s="17"/>
      <c r="AU2062" s="18"/>
      <c r="AV2062" s="17"/>
      <c r="AW2062" s="17"/>
      <c r="AX2062" s="17"/>
      <c r="AY2062" s="17"/>
      <c r="AZ2062" s="17"/>
      <c r="BA2062" s="17"/>
      <c r="BB2062" s="17"/>
      <c r="BC2062" s="17"/>
      <c r="BD2062" s="17"/>
      <c r="BE2062" s="17"/>
      <c r="BF2062" s="17"/>
      <c r="BG2062" s="17"/>
      <c r="BH2062" s="17"/>
      <c r="BI2062" s="17"/>
      <c r="BJ2062" s="17"/>
      <c r="BK2062" s="17"/>
      <c r="BL2062" s="17"/>
      <c r="BM2062" s="17"/>
      <c r="BN2062" s="15"/>
      <c r="BO2062" s="15"/>
      <c r="BP2062" s="22"/>
      <c r="BQ2062" s="15"/>
      <c r="BR2062" s="15"/>
      <c r="BS2062" s="15"/>
      <c r="BT2062" s="15"/>
      <c r="BU2062" s="15"/>
      <c r="BV2062" s="15"/>
      <c r="BW2062" s="15"/>
      <c r="BX2062" s="15"/>
      <c r="BY2062" s="15"/>
      <c r="BZ2062" s="15"/>
      <c r="CA2062" s="15"/>
      <c r="CB2062" s="15"/>
      <c r="CC2062" s="15"/>
      <c r="CD2062" s="15"/>
      <c r="CE2062" s="15"/>
      <c r="CF2062" s="15"/>
      <c r="CG2062" s="15"/>
      <c r="CH2062" s="15"/>
      <c r="CI2062" s="15"/>
      <c r="CJ2062" s="15"/>
    </row>
    <row r="2063" spans="1:88" ht="12.75">
      <c r="A2063" s="74" t="s">
        <v>13179</v>
      </c>
      <c r="B2063" s="15" t="s">
        <v>13180</v>
      </c>
      <c r="C2063" s="15" t="s">
        <v>58</v>
      </c>
      <c r="D2063" s="16">
        <v>2007</v>
      </c>
      <c r="E2063" s="15" t="s">
        <v>117</v>
      </c>
      <c r="F2063" s="26"/>
      <c r="G2063" s="26" t="s">
        <v>118</v>
      </c>
      <c r="H2063" s="26" t="s">
        <v>118</v>
      </c>
      <c r="I2063" s="15" t="s">
        <v>118</v>
      </c>
      <c r="J2063" s="26"/>
      <c r="K2063" s="17">
        <f t="shared" si="281"/>
        <v>0</v>
      </c>
      <c r="L2063" s="15"/>
      <c r="M2063" s="15"/>
      <c r="N2063" s="15"/>
      <c r="O2063" s="15"/>
      <c r="P2063" s="15"/>
      <c r="Q2063" s="15"/>
      <c r="R2063" s="15"/>
      <c r="S2063" s="19"/>
      <c r="T2063" s="15"/>
      <c r="U2063" s="17"/>
      <c r="V2063" s="15"/>
      <c r="W2063" s="15"/>
      <c r="X2063" s="15" t="s">
        <v>4513</v>
      </c>
      <c r="Y2063" s="15"/>
      <c r="AB2063" s="20" t="s">
        <v>286</v>
      </c>
      <c r="AC2063" s="21" t="s">
        <v>13181</v>
      </c>
      <c r="AD2063" s="15"/>
      <c r="AE2063" s="21" t="s">
        <v>13182</v>
      </c>
      <c r="AF2063" s="21" t="s">
        <v>13183</v>
      </c>
      <c r="AG2063" s="22">
        <f t="shared" si="282"/>
        <v>0.41935483870967744</v>
      </c>
      <c r="AH2063" s="15"/>
      <c r="AI2063" s="17"/>
      <c r="AJ2063" s="17"/>
      <c r="AK2063" s="17" t="e">
        <f>VLOOKUP(A2063,'[1]Deals (Exits)'!B:B,1,FALSE)</f>
        <v>#N/A</v>
      </c>
      <c r="AL2063" s="23"/>
      <c r="AM2063" s="17"/>
      <c r="AN2063" s="17"/>
      <c r="AO2063" s="17"/>
      <c r="AP2063" s="17"/>
      <c r="AQ2063" s="18"/>
      <c r="AR2063" s="18"/>
      <c r="AS2063" s="17"/>
      <c r="AT2063" s="17"/>
      <c r="AU2063" s="18"/>
      <c r="AV2063" s="17"/>
      <c r="AW2063" s="17"/>
      <c r="AX2063" s="17"/>
      <c r="AY2063" s="17"/>
      <c r="AZ2063" s="17"/>
      <c r="BA2063" s="17"/>
      <c r="BB2063" s="17"/>
      <c r="BC2063" s="17"/>
      <c r="BD2063" s="17"/>
      <c r="BE2063" s="17"/>
      <c r="BF2063" s="17"/>
      <c r="BG2063" s="17"/>
      <c r="BH2063" s="17"/>
      <c r="BI2063" s="17"/>
      <c r="BJ2063" s="17"/>
      <c r="BK2063" s="17"/>
      <c r="BL2063" s="17"/>
      <c r="BM2063" s="17"/>
      <c r="BN2063" s="15"/>
      <c r="BO2063" s="15"/>
      <c r="BP2063" s="22"/>
      <c r="BQ2063" s="15"/>
      <c r="BR2063" s="15"/>
      <c r="BS2063" s="15"/>
      <c r="BT2063" s="15"/>
      <c r="BU2063" s="15"/>
      <c r="BV2063" s="15"/>
      <c r="BW2063" s="15"/>
      <c r="BX2063" s="15"/>
      <c r="BY2063" s="15"/>
      <c r="BZ2063" s="15"/>
      <c r="CA2063" s="15"/>
      <c r="CB2063" s="15"/>
      <c r="CC2063" s="15"/>
      <c r="CD2063" s="15"/>
      <c r="CE2063" s="15"/>
      <c r="CF2063" s="15"/>
      <c r="CG2063" s="15"/>
      <c r="CH2063" s="15"/>
      <c r="CI2063" s="15"/>
      <c r="CJ2063" s="15"/>
    </row>
    <row r="2064" spans="1:88" ht="12.75">
      <c r="A2064" s="75" t="s">
        <v>13184</v>
      </c>
      <c r="B2064" s="15" t="s">
        <v>13185</v>
      </c>
      <c r="C2064" s="15" t="s">
        <v>58</v>
      </c>
      <c r="D2064" s="16">
        <v>2018</v>
      </c>
      <c r="E2064" s="15" t="s">
        <v>8285</v>
      </c>
      <c r="F2064" s="26"/>
      <c r="G2064" s="26" t="s">
        <v>118</v>
      </c>
      <c r="H2064" s="26" t="s">
        <v>118</v>
      </c>
      <c r="I2064" s="15" t="s">
        <v>118</v>
      </c>
      <c r="J2064" s="26"/>
      <c r="K2064" s="17">
        <f t="shared" si="281"/>
        <v>0</v>
      </c>
      <c r="L2064" s="15"/>
      <c r="M2064" s="15"/>
      <c r="N2064" s="15"/>
      <c r="O2064" s="15"/>
      <c r="P2064" s="15"/>
      <c r="Q2064" s="15"/>
      <c r="R2064" s="15"/>
      <c r="S2064" s="19"/>
      <c r="T2064" s="15"/>
      <c r="U2064" s="17"/>
      <c r="V2064" s="15" t="s">
        <v>13186</v>
      </c>
      <c r="W2064" s="15"/>
      <c r="X2064" s="15" t="s">
        <v>64</v>
      </c>
      <c r="Y2064" s="15"/>
      <c r="AB2064" s="32">
        <v>43506</v>
      </c>
      <c r="AC2064" s="21" t="s">
        <v>13187</v>
      </c>
      <c r="AD2064" s="21" t="s">
        <v>13188</v>
      </c>
      <c r="AE2064" s="21" t="s">
        <v>13189</v>
      </c>
      <c r="AF2064" s="21" t="s">
        <v>13190</v>
      </c>
      <c r="AG2064" s="22">
        <f t="shared" si="282"/>
        <v>0.4838709677419355</v>
      </c>
      <c r="AH2064" s="15"/>
      <c r="AI2064" s="17"/>
      <c r="AJ2064" s="17"/>
      <c r="AK2064" s="17" t="e">
        <f>VLOOKUP(A2064,'[1]Deals (Exits)'!B:B,1,FALSE)</f>
        <v>#N/A</v>
      </c>
      <c r="AL2064" s="23"/>
      <c r="AM2064" s="17"/>
      <c r="AN2064" s="17"/>
      <c r="AO2064" s="17"/>
      <c r="AP2064" s="17"/>
      <c r="AQ2064" s="18"/>
      <c r="AR2064" s="18"/>
      <c r="AS2064" s="17"/>
      <c r="AT2064" s="17"/>
      <c r="AU2064" s="18"/>
      <c r="AV2064" s="17"/>
      <c r="AW2064" s="17"/>
      <c r="AX2064" s="17"/>
      <c r="AY2064" s="17"/>
      <c r="AZ2064" s="17"/>
      <c r="BA2064" s="17"/>
      <c r="BB2064" s="17"/>
      <c r="BC2064" s="17"/>
      <c r="BD2064" s="17"/>
      <c r="BE2064" s="17"/>
      <c r="BF2064" s="17"/>
      <c r="BG2064" s="17"/>
      <c r="BH2064" s="17"/>
      <c r="BI2064" s="17"/>
      <c r="BJ2064" s="17"/>
      <c r="BK2064" s="17"/>
      <c r="BL2064" s="17"/>
      <c r="BM2064" s="17"/>
      <c r="BN2064" s="15"/>
      <c r="BO2064" s="15"/>
      <c r="BP2064" s="22"/>
      <c r="BQ2064" s="15"/>
      <c r="BR2064" s="15"/>
      <c r="BS2064" s="15"/>
      <c r="BT2064" s="15"/>
      <c r="BU2064" s="15"/>
      <c r="BV2064" s="15"/>
      <c r="BW2064" s="15"/>
      <c r="BX2064" s="15"/>
      <c r="BY2064" s="15"/>
      <c r="BZ2064" s="15"/>
      <c r="CA2064" s="15"/>
      <c r="CB2064" s="15"/>
      <c r="CC2064" s="15"/>
      <c r="CD2064" s="15"/>
      <c r="CE2064" s="15"/>
      <c r="CF2064" s="15"/>
      <c r="CG2064" s="15"/>
      <c r="CH2064" s="15"/>
      <c r="CI2064" s="15"/>
      <c r="CJ2064" s="15"/>
    </row>
    <row r="2065" spans="1:88" ht="12.75">
      <c r="A2065" s="25" t="s">
        <v>13191</v>
      </c>
      <c r="B2065" s="15" t="s">
        <v>13192</v>
      </c>
      <c r="C2065" s="15" t="s">
        <v>58</v>
      </c>
      <c r="D2065" s="16">
        <v>2014</v>
      </c>
      <c r="E2065" s="15" t="s">
        <v>117</v>
      </c>
      <c r="F2065" s="26"/>
      <c r="G2065" s="26" t="s">
        <v>118</v>
      </c>
      <c r="H2065" s="26" t="s">
        <v>118</v>
      </c>
      <c r="I2065" s="15" t="s">
        <v>118</v>
      </c>
      <c r="J2065" s="26"/>
      <c r="K2065" s="17">
        <f t="shared" si="281"/>
        <v>0</v>
      </c>
      <c r="L2065" s="15"/>
      <c r="M2065" s="15"/>
      <c r="N2065" s="15"/>
      <c r="O2065" s="15"/>
      <c r="P2065" s="15"/>
      <c r="Q2065" s="15"/>
      <c r="R2065" s="15"/>
      <c r="S2065" s="19"/>
      <c r="T2065" s="15"/>
      <c r="U2065" s="17"/>
      <c r="V2065" s="15" t="s">
        <v>13193</v>
      </c>
      <c r="W2065" s="15"/>
      <c r="X2065" s="15" t="s">
        <v>1072</v>
      </c>
      <c r="Y2065" s="15"/>
      <c r="AB2065" s="20" t="s">
        <v>162</v>
      </c>
      <c r="AC2065" s="21" t="s">
        <v>13194</v>
      </c>
      <c r="AD2065" s="21" t="s">
        <v>13195</v>
      </c>
      <c r="AE2065" s="21" t="s">
        <v>13196</v>
      </c>
      <c r="AF2065" s="21" t="s">
        <v>13197</v>
      </c>
      <c r="AG2065" s="22">
        <f t="shared" si="282"/>
        <v>0.4838709677419355</v>
      </c>
      <c r="AH2065" s="15"/>
      <c r="AI2065" s="17"/>
      <c r="AJ2065" s="17"/>
      <c r="AK2065" s="17" t="e">
        <f>VLOOKUP(A2065,'[1]Deals (Exits)'!B:B,1,FALSE)</f>
        <v>#N/A</v>
      </c>
      <c r="AL2065" s="23"/>
      <c r="AM2065" s="17"/>
      <c r="AN2065" s="17"/>
      <c r="AO2065" s="17"/>
      <c r="AP2065" s="17"/>
      <c r="AQ2065" s="18"/>
      <c r="AR2065" s="18"/>
      <c r="AS2065" s="17"/>
      <c r="AT2065" s="17"/>
      <c r="AU2065" s="18"/>
      <c r="AV2065" s="17"/>
      <c r="AW2065" s="17"/>
      <c r="AX2065" s="17"/>
      <c r="AY2065" s="17"/>
      <c r="AZ2065" s="17"/>
      <c r="BA2065" s="17"/>
      <c r="BB2065" s="17"/>
      <c r="BC2065" s="17"/>
      <c r="BD2065" s="17"/>
      <c r="BE2065" s="17"/>
      <c r="BF2065" s="17"/>
      <c r="BG2065" s="17"/>
      <c r="BH2065" s="17"/>
      <c r="BI2065" s="17"/>
      <c r="BJ2065" s="17"/>
      <c r="BK2065" s="17"/>
      <c r="BL2065" s="17"/>
      <c r="BM2065" s="17"/>
      <c r="BN2065" s="15"/>
      <c r="BO2065" s="15"/>
      <c r="BP2065" s="22"/>
      <c r="BQ2065" s="15"/>
      <c r="BR2065" s="15"/>
      <c r="BS2065" s="15"/>
      <c r="BT2065" s="15"/>
      <c r="BU2065" s="15"/>
      <c r="BV2065" s="15"/>
      <c r="BW2065" s="15"/>
      <c r="BX2065" s="15"/>
      <c r="BY2065" s="15"/>
      <c r="BZ2065" s="15"/>
      <c r="CA2065" s="15"/>
      <c r="CB2065" s="15"/>
      <c r="CC2065" s="15"/>
      <c r="CD2065" s="15"/>
      <c r="CE2065" s="15"/>
      <c r="CF2065" s="15"/>
      <c r="CG2065" s="15"/>
      <c r="CH2065" s="15"/>
      <c r="CI2065" s="15"/>
      <c r="CJ2065" s="15"/>
    </row>
    <row r="2066" spans="1:88" ht="12.75">
      <c r="A2066" s="74" t="s">
        <v>13198</v>
      </c>
      <c r="B2066" s="15" t="s">
        <v>13199</v>
      </c>
      <c r="C2066" s="15" t="s">
        <v>58</v>
      </c>
      <c r="D2066" s="16">
        <v>2016</v>
      </c>
      <c r="E2066" s="15" t="s">
        <v>117</v>
      </c>
      <c r="F2066" s="26"/>
      <c r="G2066" s="26" t="s">
        <v>118</v>
      </c>
      <c r="H2066" s="26" t="s">
        <v>118</v>
      </c>
      <c r="I2066" s="15" t="s">
        <v>118</v>
      </c>
      <c r="J2066" s="26"/>
      <c r="K2066" s="17">
        <f t="shared" si="281"/>
        <v>0</v>
      </c>
      <c r="L2066" s="15"/>
      <c r="M2066" s="15"/>
      <c r="N2066" s="15"/>
      <c r="O2066" s="15"/>
      <c r="P2066" s="15"/>
      <c r="Q2066" s="15"/>
      <c r="R2066" s="15"/>
      <c r="S2066" s="19"/>
      <c r="T2066" s="15"/>
      <c r="U2066" s="17"/>
      <c r="V2066" s="15" t="s">
        <v>13200</v>
      </c>
      <c r="W2066" s="15"/>
      <c r="X2066" s="15" t="s">
        <v>4628</v>
      </c>
      <c r="Y2066" s="15"/>
      <c r="AB2066" s="20" t="s">
        <v>136</v>
      </c>
      <c r="AC2066" s="21" t="s">
        <v>13201</v>
      </c>
      <c r="AD2066" s="21" t="s">
        <v>13202</v>
      </c>
      <c r="AE2066" s="21" t="s">
        <v>13203</v>
      </c>
      <c r="AF2066" s="21" t="s">
        <v>13204</v>
      </c>
      <c r="AG2066" s="22">
        <f t="shared" si="282"/>
        <v>0.4838709677419355</v>
      </c>
      <c r="AH2066" s="15"/>
      <c r="AI2066" s="17"/>
      <c r="AJ2066" s="17"/>
      <c r="AK2066" s="17" t="e">
        <f>VLOOKUP(A2066,'[1]Deals (Exits)'!B:B,1,FALSE)</f>
        <v>#N/A</v>
      </c>
      <c r="AL2066" s="23"/>
      <c r="AM2066" s="17"/>
      <c r="AN2066" s="17"/>
      <c r="AO2066" s="17"/>
      <c r="AP2066" s="17"/>
      <c r="AQ2066" s="18"/>
      <c r="AR2066" s="18"/>
      <c r="AS2066" s="17"/>
      <c r="AT2066" s="17"/>
      <c r="AU2066" s="18"/>
      <c r="AV2066" s="17"/>
      <c r="AW2066" s="17"/>
      <c r="AX2066" s="17"/>
      <c r="AY2066" s="17"/>
      <c r="AZ2066" s="17"/>
      <c r="BA2066" s="17"/>
      <c r="BB2066" s="17"/>
      <c r="BC2066" s="17"/>
      <c r="BD2066" s="17"/>
      <c r="BE2066" s="17"/>
      <c r="BF2066" s="17"/>
      <c r="BG2066" s="17"/>
      <c r="BH2066" s="17"/>
      <c r="BI2066" s="17"/>
      <c r="BJ2066" s="17"/>
      <c r="BK2066" s="17"/>
      <c r="BL2066" s="17"/>
      <c r="BM2066" s="17"/>
      <c r="BN2066" s="15"/>
      <c r="BO2066" s="15"/>
      <c r="BP2066" s="22"/>
      <c r="BQ2066" s="15"/>
      <c r="BR2066" s="15"/>
      <c r="BS2066" s="15"/>
      <c r="BT2066" s="15"/>
      <c r="BU2066" s="15"/>
      <c r="BV2066" s="15"/>
      <c r="BW2066" s="15"/>
      <c r="BX2066" s="15"/>
      <c r="BY2066" s="15"/>
      <c r="BZ2066" s="15"/>
      <c r="CA2066" s="15"/>
      <c r="CB2066" s="15"/>
      <c r="CC2066" s="15"/>
      <c r="CD2066" s="15"/>
      <c r="CE2066" s="15"/>
      <c r="CF2066" s="15"/>
      <c r="CG2066" s="15"/>
      <c r="CH2066" s="15"/>
      <c r="CI2066" s="15"/>
      <c r="CJ2066" s="15"/>
    </row>
    <row r="2067" spans="1:88" ht="12.75">
      <c r="A2067" s="25" t="s">
        <v>13205</v>
      </c>
      <c r="B2067" s="15" t="s">
        <v>13206</v>
      </c>
      <c r="C2067" s="15" t="s">
        <v>58</v>
      </c>
      <c r="D2067" s="16">
        <v>2018</v>
      </c>
      <c r="E2067" s="15" t="s">
        <v>117</v>
      </c>
      <c r="F2067" s="26"/>
      <c r="G2067" s="26" t="s">
        <v>118</v>
      </c>
      <c r="H2067" s="26" t="s">
        <v>118</v>
      </c>
      <c r="I2067" s="15" t="s">
        <v>118</v>
      </c>
      <c r="J2067" s="26"/>
      <c r="K2067" s="17">
        <f t="shared" si="281"/>
        <v>0</v>
      </c>
      <c r="L2067" s="15"/>
      <c r="M2067" s="15"/>
      <c r="N2067" s="15"/>
      <c r="O2067" s="15"/>
      <c r="P2067" s="15"/>
      <c r="Q2067" s="15"/>
      <c r="R2067" s="15"/>
      <c r="S2067" s="19"/>
      <c r="T2067" s="15"/>
      <c r="U2067" s="17"/>
      <c r="V2067" s="15"/>
      <c r="W2067" s="15"/>
      <c r="X2067" s="15" t="s">
        <v>13207</v>
      </c>
      <c r="Y2067" s="15"/>
      <c r="AB2067" s="20" t="s">
        <v>286</v>
      </c>
      <c r="AC2067" s="21" t="s">
        <v>13208</v>
      </c>
      <c r="AD2067" s="21" t="s">
        <v>13209</v>
      </c>
      <c r="AE2067" s="21" t="s">
        <v>13210</v>
      </c>
      <c r="AF2067" s="21" t="s">
        <v>13211</v>
      </c>
      <c r="AG2067" s="22">
        <f t="shared" si="282"/>
        <v>0.45161290322580644</v>
      </c>
      <c r="AH2067" s="15"/>
      <c r="AI2067" s="17"/>
      <c r="AJ2067" s="17"/>
      <c r="AK2067" s="17" t="e">
        <f>VLOOKUP(A2067,'[1]Deals (Exits)'!B:B,1,FALSE)</f>
        <v>#N/A</v>
      </c>
      <c r="AL2067" s="23"/>
      <c r="AM2067" s="17"/>
      <c r="AN2067" s="17"/>
      <c r="AO2067" s="17"/>
      <c r="AP2067" s="17"/>
      <c r="AQ2067" s="18"/>
      <c r="AR2067" s="18"/>
      <c r="AS2067" s="17"/>
      <c r="AT2067" s="17"/>
      <c r="AU2067" s="18"/>
      <c r="AV2067" s="17"/>
      <c r="AW2067" s="17"/>
      <c r="AX2067" s="17"/>
      <c r="AY2067" s="17"/>
      <c r="AZ2067" s="17"/>
      <c r="BA2067" s="17"/>
      <c r="BB2067" s="17"/>
      <c r="BC2067" s="17"/>
      <c r="BD2067" s="17"/>
      <c r="BE2067" s="17"/>
      <c r="BF2067" s="17"/>
      <c r="BG2067" s="17"/>
      <c r="BH2067" s="17"/>
      <c r="BI2067" s="17"/>
      <c r="BJ2067" s="17"/>
      <c r="BK2067" s="17"/>
      <c r="BL2067" s="17"/>
      <c r="BM2067" s="17"/>
      <c r="BN2067" s="15"/>
      <c r="BO2067" s="15"/>
      <c r="BP2067" s="22"/>
      <c r="BQ2067" s="15"/>
      <c r="BR2067" s="15"/>
      <c r="BS2067" s="15"/>
      <c r="BT2067" s="15"/>
      <c r="BU2067" s="15"/>
      <c r="BV2067" s="15"/>
      <c r="BW2067" s="15"/>
      <c r="BX2067" s="15"/>
      <c r="BY2067" s="15"/>
      <c r="BZ2067" s="15"/>
      <c r="CA2067" s="15"/>
      <c r="CB2067" s="15"/>
      <c r="CC2067" s="15"/>
      <c r="CD2067" s="15"/>
      <c r="CE2067" s="15"/>
      <c r="CF2067" s="15"/>
      <c r="CG2067" s="15"/>
      <c r="CH2067" s="15"/>
      <c r="CI2067" s="15"/>
      <c r="CJ2067" s="15"/>
    </row>
    <row r="2068" spans="1:88" ht="12.75">
      <c r="A2068" s="74" t="s">
        <v>13212</v>
      </c>
      <c r="B2068" s="15" t="s">
        <v>13213</v>
      </c>
      <c r="C2068" s="15" t="s">
        <v>58</v>
      </c>
      <c r="D2068" s="16">
        <v>2017</v>
      </c>
      <c r="E2068" s="15" t="s">
        <v>117</v>
      </c>
      <c r="F2068" s="26"/>
      <c r="G2068" s="26" t="s">
        <v>118</v>
      </c>
      <c r="H2068" s="26" t="s">
        <v>118</v>
      </c>
      <c r="I2068" s="15" t="s">
        <v>118</v>
      </c>
      <c r="J2068" s="26"/>
      <c r="K2068" s="17">
        <f t="shared" si="281"/>
        <v>0</v>
      </c>
      <c r="L2068" s="15"/>
      <c r="M2068" s="15"/>
      <c r="N2068" s="15"/>
      <c r="O2068" s="15"/>
      <c r="P2068" s="15"/>
      <c r="Q2068" s="15"/>
      <c r="R2068" s="15"/>
      <c r="S2068" s="19"/>
      <c r="T2068" s="15"/>
      <c r="U2068" s="17"/>
      <c r="V2068" s="15" t="s">
        <v>13214</v>
      </c>
      <c r="W2068" s="15"/>
      <c r="X2068" s="15" t="s">
        <v>12957</v>
      </c>
      <c r="Y2068" s="15"/>
      <c r="AB2068" s="32">
        <v>43506</v>
      </c>
      <c r="AC2068" s="21" t="s">
        <v>13215</v>
      </c>
      <c r="AD2068" s="21" t="s">
        <v>13216</v>
      </c>
      <c r="AE2068" s="21" t="s">
        <v>13217</v>
      </c>
      <c r="AF2068" s="21" t="s">
        <v>13218</v>
      </c>
      <c r="AG2068" s="22">
        <f t="shared" si="282"/>
        <v>0.4838709677419355</v>
      </c>
      <c r="AH2068" s="15"/>
      <c r="AI2068" s="17"/>
      <c r="AJ2068" s="17"/>
      <c r="AK2068" s="17" t="e">
        <f>VLOOKUP(A2068,'[1]Deals (Exits)'!B:B,1,FALSE)</f>
        <v>#N/A</v>
      </c>
      <c r="AL2068" s="23"/>
      <c r="AM2068" s="17"/>
      <c r="AN2068" s="17"/>
      <c r="AO2068" s="17"/>
      <c r="AP2068" s="17"/>
      <c r="AQ2068" s="18"/>
      <c r="AR2068" s="18"/>
      <c r="AS2068" s="17"/>
      <c r="AT2068" s="17"/>
      <c r="AU2068" s="18"/>
      <c r="AV2068" s="17"/>
      <c r="AW2068" s="17"/>
      <c r="AX2068" s="17"/>
      <c r="AY2068" s="17"/>
      <c r="AZ2068" s="17"/>
      <c r="BA2068" s="17"/>
      <c r="BB2068" s="17"/>
      <c r="BC2068" s="17"/>
      <c r="BD2068" s="17"/>
      <c r="BE2068" s="17"/>
      <c r="BF2068" s="17"/>
      <c r="BG2068" s="17"/>
      <c r="BH2068" s="17"/>
      <c r="BI2068" s="17"/>
      <c r="BJ2068" s="17"/>
      <c r="BK2068" s="17"/>
      <c r="BL2068" s="17"/>
      <c r="BM2068" s="17"/>
      <c r="BN2068" s="15"/>
      <c r="BO2068" s="15"/>
      <c r="BP2068" s="22"/>
      <c r="BQ2068" s="15"/>
      <c r="BR2068" s="15"/>
      <c r="BS2068" s="15"/>
      <c r="BT2068" s="15"/>
      <c r="BU2068" s="15"/>
      <c r="BV2068" s="15"/>
      <c r="BW2068" s="15"/>
      <c r="BX2068" s="15"/>
      <c r="BY2068" s="15"/>
      <c r="BZ2068" s="15"/>
      <c r="CA2068" s="15"/>
      <c r="CB2068" s="15"/>
      <c r="CC2068" s="15"/>
      <c r="CD2068" s="15"/>
      <c r="CE2068" s="15"/>
      <c r="CF2068" s="15"/>
      <c r="CG2068" s="15"/>
      <c r="CH2068" s="15"/>
      <c r="CI2068" s="15"/>
      <c r="CJ2068" s="15"/>
    </row>
    <row r="2069" spans="1:88" ht="12.75">
      <c r="A2069" s="74" t="s">
        <v>13219</v>
      </c>
      <c r="B2069" s="15" t="s">
        <v>13220</v>
      </c>
      <c r="C2069" s="15" t="s">
        <v>58</v>
      </c>
      <c r="D2069" s="16">
        <v>2014</v>
      </c>
      <c r="E2069" s="15" t="s">
        <v>117</v>
      </c>
      <c r="F2069" s="26"/>
      <c r="G2069" s="26" t="s">
        <v>118</v>
      </c>
      <c r="H2069" s="26" t="s">
        <v>118</v>
      </c>
      <c r="I2069" s="15" t="s">
        <v>118</v>
      </c>
      <c r="J2069" s="26"/>
      <c r="K2069" s="17">
        <f t="shared" si="281"/>
        <v>0</v>
      </c>
      <c r="L2069" s="15"/>
      <c r="M2069" s="15"/>
      <c r="N2069" s="15"/>
      <c r="O2069" s="15"/>
      <c r="P2069" s="15"/>
      <c r="Q2069" s="15"/>
      <c r="R2069" s="15"/>
      <c r="S2069" s="19"/>
      <c r="T2069" s="15"/>
      <c r="U2069" s="17"/>
      <c r="V2069" s="15" t="s">
        <v>13221</v>
      </c>
      <c r="W2069" s="15"/>
      <c r="X2069" s="15" t="s">
        <v>4628</v>
      </c>
      <c r="Y2069" s="15"/>
      <c r="AB2069" s="32">
        <v>43506</v>
      </c>
      <c r="AC2069" s="21" t="s">
        <v>13222</v>
      </c>
      <c r="AD2069" s="21" t="s">
        <v>13223</v>
      </c>
      <c r="AE2069" s="21" t="s">
        <v>13224</v>
      </c>
      <c r="AF2069" s="21" t="s">
        <v>13225</v>
      </c>
      <c r="AG2069" s="22">
        <f t="shared" si="282"/>
        <v>0.4838709677419355</v>
      </c>
      <c r="AH2069" s="15"/>
      <c r="AI2069" s="17"/>
      <c r="AJ2069" s="17"/>
      <c r="AK2069" s="17" t="e">
        <f>VLOOKUP(A2069,'[1]Deals (Exits)'!B:B,1,FALSE)</f>
        <v>#N/A</v>
      </c>
      <c r="AL2069" s="23"/>
      <c r="AM2069" s="17"/>
      <c r="AN2069" s="17"/>
      <c r="AO2069" s="17"/>
      <c r="AP2069" s="17"/>
      <c r="AQ2069" s="18"/>
      <c r="AR2069" s="18"/>
      <c r="AS2069" s="17"/>
      <c r="AT2069" s="17"/>
      <c r="AU2069" s="18"/>
      <c r="AV2069" s="17"/>
      <c r="AW2069" s="17"/>
      <c r="AX2069" s="17"/>
      <c r="AY2069" s="17"/>
      <c r="AZ2069" s="17"/>
      <c r="BA2069" s="17"/>
      <c r="BB2069" s="17"/>
      <c r="BC2069" s="17"/>
      <c r="BD2069" s="17"/>
      <c r="BE2069" s="17"/>
      <c r="BF2069" s="17"/>
      <c r="BG2069" s="17"/>
      <c r="BH2069" s="17"/>
      <c r="BI2069" s="17"/>
      <c r="BJ2069" s="17"/>
      <c r="BK2069" s="17"/>
      <c r="BL2069" s="17"/>
      <c r="BM2069" s="17"/>
      <c r="BN2069" s="15"/>
      <c r="BO2069" s="15"/>
      <c r="BP2069" s="22"/>
      <c r="BQ2069" s="15"/>
      <c r="BR2069" s="15"/>
      <c r="BS2069" s="15"/>
      <c r="BT2069" s="15"/>
      <c r="BU2069" s="15"/>
      <c r="BV2069" s="15"/>
      <c r="BW2069" s="15"/>
      <c r="BX2069" s="15"/>
      <c r="BY2069" s="15"/>
      <c r="BZ2069" s="15"/>
      <c r="CA2069" s="15"/>
      <c r="CB2069" s="15"/>
      <c r="CC2069" s="15"/>
      <c r="CD2069" s="15"/>
      <c r="CE2069" s="15"/>
      <c r="CF2069" s="15"/>
      <c r="CG2069" s="15"/>
      <c r="CH2069" s="15"/>
      <c r="CI2069" s="15"/>
      <c r="CJ2069" s="15"/>
    </row>
    <row r="2070" spans="1:88" ht="12.75">
      <c r="A2070" s="74" t="s">
        <v>13226</v>
      </c>
      <c r="B2070" s="15" t="s">
        <v>13227</v>
      </c>
      <c r="C2070" s="15" t="s">
        <v>58</v>
      </c>
      <c r="D2070" s="16">
        <v>2004</v>
      </c>
      <c r="E2070" s="15" t="s">
        <v>13228</v>
      </c>
      <c r="F2070" s="26"/>
      <c r="G2070" s="26" t="s">
        <v>118</v>
      </c>
      <c r="H2070" s="26" t="s">
        <v>118</v>
      </c>
      <c r="I2070" s="15" t="s">
        <v>118</v>
      </c>
      <c r="J2070" s="26"/>
      <c r="K2070" s="17">
        <f t="shared" si="281"/>
        <v>0</v>
      </c>
      <c r="L2070" s="15"/>
      <c r="M2070" s="15"/>
      <c r="N2070" s="15"/>
      <c r="O2070" s="15"/>
      <c r="P2070" s="15"/>
      <c r="Q2070" s="15"/>
      <c r="R2070" s="15"/>
      <c r="S2070" s="19"/>
      <c r="T2070" s="15"/>
      <c r="U2070" s="17"/>
      <c r="V2070" s="15"/>
      <c r="W2070" s="15"/>
      <c r="X2070" s="15" t="s">
        <v>538</v>
      </c>
      <c r="Y2070" s="15"/>
      <c r="AB2070" s="20" t="s">
        <v>286</v>
      </c>
      <c r="AC2070" s="21" t="s">
        <v>13229</v>
      </c>
      <c r="AD2070" s="21" t="s">
        <v>13230</v>
      </c>
      <c r="AE2070" s="15"/>
      <c r="AF2070" s="21" t="s">
        <v>13231</v>
      </c>
      <c r="AG2070" s="22">
        <f t="shared" si="282"/>
        <v>0.41935483870967744</v>
      </c>
      <c r="AH2070" s="15"/>
      <c r="AI2070" s="17"/>
      <c r="AJ2070" s="17"/>
      <c r="AK2070" s="17" t="e">
        <f>VLOOKUP(A2070,'[1]Deals (Exits)'!B:B,1,FALSE)</f>
        <v>#N/A</v>
      </c>
      <c r="AL2070" s="23"/>
      <c r="AM2070" s="17"/>
      <c r="AN2070" s="17"/>
      <c r="AO2070" s="17"/>
      <c r="AP2070" s="17"/>
      <c r="AQ2070" s="18"/>
      <c r="AR2070" s="18"/>
      <c r="AS2070" s="17"/>
      <c r="AT2070" s="17"/>
      <c r="AU2070" s="18"/>
      <c r="AV2070" s="17"/>
      <c r="AW2070" s="17"/>
      <c r="AX2070" s="17"/>
      <c r="AY2070" s="17"/>
      <c r="AZ2070" s="17"/>
      <c r="BA2070" s="17"/>
      <c r="BB2070" s="17"/>
      <c r="BC2070" s="17"/>
      <c r="BD2070" s="17"/>
      <c r="BE2070" s="17"/>
      <c r="BF2070" s="17"/>
      <c r="BG2070" s="17"/>
      <c r="BH2070" s="17"/>
      <c r="BI2070" s="17"/>
      <c r="BJ2070" s="17"/>
      <c r="BK2070" s="17"/>
      <c r="BL2070" s="17"/>
      <c r="BM2070" s="17"/>
      <c r="BN2070" s="15"/>
      <c r="BO2070" s="15"/>
      <c r="BP2070" s="22"/>
      <c r="BQ2070" s="15"/>
      <c r="BR2070" s="15"/>
      <c r="BS2070" s="15"/>
      <c r="BT2070" s="15"/>
      <c r="BU2070" s="15"/>
      <c r="BV2070" s="15"/>
      <c r="BW2070" s="15"/>
      <c r="BX2070" s="15"/>
      <c r="BY2070" s="15"/>
      <c r="BZ2070" s="15"/>
      <c r="CA2070" s="15"/>
      <c r="CB2070" s="15"/>
      <c r="CC2070" s="15"/>
      <c r="CD2070" s="15"/>
      <c r="CE2070" s="15"/>
      <c r="CF2070" s="15"/>
      <c r="CG2070" s="15"/>
      <c r="CH2070" s="15"/>
      <c r="CI2070" s="15"/>
      <c r="CJ2070" s="15"/>
    </row>
    <row r="2071" spans="1:88" ht="12.75">
      <c r="A2071" s="27" t="s">
        <v>13232</v>
      </c>
      <c r="B2071" s="15" t="s">
        <v>13233</v>
      </c>
      <c r="C2071" s="15" t="s">
        <v>58</v>
      </c>
      <c r="D2071" s="16">
        <v>2010</v>
      </c>
      <c r="E2071" s="15" t="s">
        <v>117</v>
      </c>
      <c r="F2071" s="26"/>
      <c r="G2071" s="26" t="s">
        <v>118</v>
      </c>
      <c r="H2071" s="26" t="s">
        <v>118</v>
      </c>
      <c r="I2071" s="15" t="s">
        <v>118</v>
      </c>
      <c r="J2071" s="26"/>
      <c r="K2071" s="17">
        <f t="shared" si="281"/>
        <v>0</v>
      </c>
      <c r="L2071" s="15"/>
      <c r="M2071" s="15"/>
      <c r="N2071" s="15"/>
      <c r="O2071" s="15"/>
      <c r="P2071" s="15"/>
      <c r="Q2071" s="15"/>
      <c r="R2071" s="15"/>
      <c r="S2071" s="19"/>
      <c r="T2071" s="15"/>
      <c r="U2071" s="17"/>
      <c r="V2071" s="15" t="s">
        <v>13234</v>
      </c>
      <c r="W2071" s="15"/>
      <c r="X2071" s="15" t="s">
        <v>12957</v>
      </c>
      <c r="Y2071" s="15"/>
      <c r="AB2071" s="20" t="s">
        <v>286</v>
      </c>
      <c r="AC2071" s="21" t="s">
        <v>13235</v>
      </c>
      <c r="AD2071" s="21" t="s">
        <v>13236</v>
      </c>
      <c r="AE2071" s="21" t="s">
        <v>13237</v>
      </c>
      <c r="AF2071" s="21" t="s">
        <v>13238</v>
      </c>
      <c r="AG2071" s="22">
        <f t="shared" si="282"/>
        <v>0.4838709677419355</v>
      </c>
      <c r="AH2071" s="15"/>
      <c r="AI2071" s="17"/>
      <c r="AJ2071" s="17"/>
      <c r="AK2071" s="17" t="e">
        <f>VLOOKUP(A2071,'[1]Deals (Exits)'!B:B,1,FALSE)</f>
        <v>#N/A</v>
      </c>
      <c r="AL2071" s="23"/>
      <c r="AM2071" s="17"/>
      <c r="AN2071" s="17"/>
      <c r="AO2071" s="17"/>
      <c r="AP2071" s="17"/>
      <c r="AQ2071" s="18"/>
      <c r="AR2071" s="18"/>
      <c r="AS2071" s="17"/>
      <c r="AT2071" s="17"/>
      <c r="AU2071" s="18"/>
      <c r="AV2071" s="17"/>
      <c r="AW2071" s="17"/>
      <c r="AX2071" s="17"/>
      <c r="AY2071" s="17"/>
      <c r="AZ2071" s="17"/>
      <c r="BA2071" s="17"/>
      <c r="BB2071" s="17"/>
      <c r="BC2071" s="17"/>
      <c r="BD2071" s="17"/>
      <c r="BE2071" s="17"/>
      <c r="BF2071" s="17"/>
      <c r="BG2071" s="17"/>
      <c r="BH2071" s="17"/>
      <c r="BI2071" s="17"/>
      <c r="BJ2071" s="17"/>
      <c r="BK2071" s="17"/>
      <c r="BL2071" s="17"/>
      <c r="BM2071" s="17"/>
      <c r="BN2071" s="15"/>
      <c r="BO2071" s="15"/>
      <c r="BP2071" s="22"/>
      <c r="BQ2071" s="15"/>
      <c r="BR2071" s="15"/>
      <c r="BS2071" s="15"/>
      <c r="BT2071" s="15"/>
      <c r="BU2071" s="15"/>
      <c r="BV2071" s="15"/>
      <c r="BW2071" s="15"/>
      <c r="BX2071" s="15"/>
      <c r="BY2071" s="15"/>
      <c r="BZ2071" s="15"/>
      <c r="CA2071" s="15"/>
      <c r="CB2071" s="15"/>
      <c r="CC2071" s="15"/>
      <c r="CD2071" s="15"/>
      <c r="CE2071" s="15"/>
      <c r="CF2071" s="15"/>
      <c r="CG2071" s="15"/>
      <c r="CH2071" s="15"/>
      <c r="CI2071" s="15"/>
      <c r="CJ2071" s="15"/>
    </row>
    <row r="2072" spans="1:88" ht="12.75">
      <c r="A2072" s="74" t="s">
        <v>13239</v>
      </c>
      <c r="B2072" s="15" t="s">
        <v>13240</v>
      </c>
      <c r="C2072" s="15" t="s">
        <v>58</v>
      </c>
      <c r="D2072" s="16">
        <v>2016</v>
      </c>
      <c r="E2072" s="15" t="s">
        <v>117</v>
      </c>
      <c r="F2072" s="26"/>
      <c r="G2072" s="26" t="s">
        <v>118</v>
      </c>
      <c r="H2072" s="26" t="s">
        <v>118</v>
      </c>
      <c r="I2072" s="15" t="s">
        <v>118</v>
      </c>
      <c r="J2072" s="26"/>
      <c r="K2072" s="17">
        <f t="shared" si="281"/>
        <v>0</v>
      </c>
      <c r="L2072" s="15"/>
      <c r="M2072" s="15"/>
      <c r="N2072" s="15"/>
      <c r="O2072" s="15"/>
      <c r="P2072" s="15"/>
      <c r="Q2072" s="15"/>
      <c r="R2072" s="15"/>
      <c r="S2072" s="19"/>
      <c r="T2072" s="15"/>
      <c r="U2072" s="17"/>
      <c r="V2072" s="15"/>
      <c r="W2072" s="15"/>
      <c r="X2072" s="15" t="s">
        <v>79</v>
      </c>
      <c r="Y2072" s="15"/>
      <c r="AB2072" s="20" t="s">
        <v>333</v>
      </c>
      <c r="AC2072" s="21" t="s">
        <v>13241</v>
      </c>
      <c r="AD2072" s="21" t="s">
        <v>13242</v>
      </c>
      <c r="AE2072" s="21" t="s">
        <v>13243</v>
      </c>
      <c r="AF2072" s="21" t="s">
        <v>13244</v>
      </c>
      <c r="AG2072" s="22">
        <f t="shared" si="282"/>
        <v>0.45161290322580644</v>
      </c>
      <c r="AH2072" s="15"/>
      <c r="AI2072" s="17"/>
      <c r="AJ2072" s="17"/>
      <c r="AK2072" s="17" t="e">
        <f>VLOOKUP(A2072,'[1]Deals (Exits)'!B:B,1,FALSE)</f>
        <v>#N/A</v>
      </c>
      <c r="AL2072" s="23"/>
      <c r="AM2072" s="17"/>
      <c r="AN2072" s="17"/>
      <c r="AO2072" s="17"/>
      <c r="AP2072" s="17"/>
      <c r="AQ2072" s="18"/>
      <c r="AR2072" s="18"/>
      <c r="AS2072" s="17"/>
      <c r="AT2072" s="17"/>
      <c r="AU2072" s="18"/>
      <c r="AV2072" s="17"/>
      <c r="AW2072" s="17"/>
      <c r="AX2072" s="17"/>
      <c r="AY2072" s="17"/>
      <c r="AZ2072" s="17"/>
      <c r="BA2072" s="17"/>
      <c r="BB2072" s="17"/>
      <c r="BC2072" s="17"/>
      <c r="BD2072" s="17"/>
      <c r="BE2072" s="17"/>
      <c r="BF2072" s="17"/>
      <c r="BG2072" s="17"/>
      <c r="BH2072" s="17"/>
      <c r="BI2072" s="17"/>
      <c r="BJ2072" s="17"/>
      <c r="BK2072" s="17"/>
      <c r="BL2072" s="17"/>
      <c r="BM2072" s="17"/>
      <c r="BN2072" s="15"/>
      <c r="BO2072" s="15"/>
      <c r="BP2072" s="22"/>
      <c r="BQ2072" s="15"/>
      <c r="BR2072" s="15"/>
      <c r="BS2072" s="15"/>
      <c r="BT2072" s="15"/>
      <c r="BU2072" s="15"/>
      <c r="BV2072" s="15"/>
      <c r="BW2072" s="15"/>
      <c r="BX2072" s="15"/>
      <c r="BY2072" s="15"/>
      <c r="BZ2072" s="15"/>
      <c r="CA2072" s="15"/>
      <c r="CB2072" s="15"/>
      <c r="CC2072" s="15"/>
      <c r="CD2072" s="15"/>
      <c r="CE2072" s="15"/>
      <c r="CF2072" s="15"/>
      <c r="CG2072" s="15"/>
      <c r="CH2072" s="15"/>
      <c r="CI2072" s="15"/>
      <c r="CJ2072" s="15"/>
    </row>
    <row r="2073" spans="1:88" ht="12.75">
      <c r="A2073" s="74" t="s">
        <v>13245</v>
      </c>
      <c r="B2073" s="15" t="s">
        <v>13246</v>
      </c>
      <c r="C2073" s="15" t="s">
        <v>58</v>
      </c>
      <c r="D2073" s="16">
        <v>2016</v>
      </c>
      <c r="E2073" s="15" t="s">
        <v>13247</v>
      </c>
      <c r="F2073" s="26"/>
      <c r="G2073" s="26" t="s">
        <v>118</v>
      </c>
      <c r="H2073" s="26" t="s">
        <v>118</v>
      </c>
      <c r="I2073" s="15" t="s">
        <v>118</v>
      </c>
      <c r="J2073" s="26"/>
      <c r="K2073" s="17">
        <f t="shared" si="281"/>
        <v>0</v>
      </c>
      <c r="L2073" s="15"/>
      <c r="M2073" s="15"/>
      <c r="N2073" s="15"/>
      <c r="O2073" s="15"/>
      <c r="P2073" s="15"/>
      <c r="Q2073" s="15"/>
      <c r="R2073" s="15"/>
      <c r="S2073" s="19"/>
      <c r="T2073" s="15"/>
      <c r="U2073" s="17"/>
      <c r="V2073" s="15"/>
      <c r="W2073" s="15"/>
      <c r="X2073" s="15" t="s">
        <v>13248</v>
      </c>
      <c r="Y2073" s="15"/>
      <c r="AB2073" s="20" t="s">
        <v>286</v>
      </c>
      <c r="AC2073" s="21" t="s">
        <v>13249</v>
      </c>
      <c r="AD2073" s="21" t="s">
        <v>13250</v>
      </c>
      <c r="AE2073" s="15"/>
      <c r="AF2073" s="15"/>
      <c r="AG2073" s="22">
        <f t="shared" si="282"/>
        <v>0.38709677419354838</v>
      </c>
      <c r="AH2073" s="15"/>
      <c r="AI2073" s="17"/>
      <c r="AJ2073" s="17"/>
      <c r="AK2073" s="17" t="e">
        <f>VLOOKUP(A2073,'[1]Deals (Exits)'!B:B,1,FALSE)</f>
        <v>#N/A</v>
      </c>
      <c r="AL2073" s="23"/>
      <c r="AM2073" s="17"/>
      <c r="AN2073" s="17"/>
      <c r="AO2073" s="17"/>
      <c r="AP2073" s="17"/>
      <c r="AQ2073" s="18"/>
      <c r="AR2073" s="18"/>
      <c r="AS2073" s="17"/>
      <c r="AT2073" s="17"/>
      <c r="AU2073" s="18"/>
      <c r="AV2073" s="17"/>
      <c r="AW2073" s="17"/>
      <c r="AX2073" s="17"/>
      <c r="AY2073" s="17"/>
      <c r="AZ2073" s="17"/>
      <c r="BA2073" s="17"/>
      <c r="BB2073" s="17"/>
      <c r="BC2073" s="17"/>
      <c r="BD2073" s="17"/>
      <c r="BE2073" s="17"/>
      <c r="BF2073" s="17"/>
      <c r="BG2073" s="17"/>
      <c r="BH2073" s="17"/>
      <c r="BI2073" s="17"/>
      <c r="BJ2073" s="17"/>
      <c r="BK2073" s="17"/>
      <c r="BL2073" s="17"/>
      <c r="BM2073" s="17"/>
      <c r="BN2073" s="15"/>
      <c r="BO2073" s="15"/>
      <c r="BP2073" s="22"/>
      <c r="BQ2073" s="15"/>
      <c r="BR2073" s="15"/>
      <c r="BS2073" s="15"/>
      <c r="BT2073" s="15"/>
      <c r="BU2073" s="15"/>
      <c r="BV2073" s="15"/>
      <c r="BW2073" s="15"/>
      <c r="BX2073" s="15"/>
      <c r="BY2073" s="15"/>
      <c r="BZ2073" s="15"/>
      <c r="CA2073" s="15"/>
      <c r="CB2073" s="15"/>
      <c r="CC2073" s="15"/>
      <c r="CD2073" s="15"/>
      <c r="CE2073" s="15"/>
      <c r="CF2073" s="15"/>
      <c r="CG2073" s="15"/>
      <c r="CH2073" s="15"/>
      <c r="CI2073" s="15"/>
      <c r="CJ2073" s="15"/>
    </row>
    <row r="2074" spans="1:88" ht="12.75">
      <c r="A2074" s="74" t="s">
        <v>13251</v>
      </c>
      <c r="B2074" s="15" t="s">
        <v>13252</v>
      </c>
      <c r="C2074" s="15" t="s">
        <v>58</v>
      </c>
      <c r="D2074" s="16">
        <v>2005</v>
      </c>
      <c r="E2074" s="15" t="s">
        <v>117</v>
      </c>
      <c r="F2074" s="26"/>
      <c r="G2074" s="26" t="s">
        <v>118</v>
      </c>
      <c r="H2074" s="26" t="s">
        <v>118</v>
      </c>
      <c r="I2074" s="15" t="s">
        <v>118</v>
      </c>
      <c r="J2074" s="26"/>
      <c r="K2074" s="17">
        <f t="shared" si="281"/>
        <v>0</v>
      </c>
      <c r="L2074" s="15"/>
      <c r="M2074" s="15"/>
      <c r="N2074" s="15"/>
      <c r="O2074" s="15"/>
      <c r="P2074" s="15"/>
      <c r="Q2074" s="15"/>
      <c r="R2074" s="15"/>
      <c r="S2074" s="19"/>
      <c r="T2074" s="15"/>
      <c r="U2074" s="17"/>
      <c r="V2074" s="15" t="s">
        <v>13253</v>
      </c>
      <c r="W2074" s="15"/>
      <c r="X2074" s="15" t="s">
        <v>4513</v>
      </c>
      <c r="Y2074" s="15"/>
      <c r="AB2074" s="20" t="s">
        <v>286</v>
      </c>
      <c r="AC2074" s="21" t="s">
        <v>13254</v>
      </c>
      <c r="AD2074" s="21" t="s">
        <v>13255</v>
      </c>
      <c r="AE2074" s="21" t="s">
        <v>13256</v>
      </c>
      <c r="AF2074" s="21" t="s">
        <v>13257</v>
      </c>
      <c r="AG2074" s="22">
        <f t="shared" si="282"/>
        <v>0.4838709677419355</v>
      </c>
      <c r="AH2074" s="15"/>
      <c r="AI2074" s="17"/>
      <c r="AJ2074" s="17"/>
      <c r="AK2074" s="17" t="e">
        <f>VLOOKUP(A2074,'[1]Deals (Exits)'!B:B,1,FALSE)</f>
        <v>#N/A</v>
      </c>
      <c r="AL2074" s="23"/>
      <c r="AM2074" s="17"/>
      <c r="AN2074" s="17"/>
      <c r="AO2074" s="17"/>
      <c r="AP2074" s="17"/>
      <c r="AQ2074" s="18"/>
      <c r="AR2074" s="18"/>
      <c r="AS2074" s="17"/>
      <c r="AT2074" s="17"/>
      <c r="AU2074" s="18"/>
      <c r="AV2074" s="17"/>
      <c r="AW2074" s="17"/>
      <c r="AX2074" s="17"/>
      <c r="AY2074" s="17"/>
      <c r="AZ2074" s="17"/>
      <c r="BA2074" s="17"/>
      <c r="BB2074" s="17"/>
      <c r="BC2074" s="17"/>
      <c r="BD2074" s="17"/>
      <c r="BE2074" s="17"/>
      <c r="BF2074" s="17"/>
      <c r="BG2074" s="17"/>
      <c r="BH2074" s="17"/>
      <c r="BI2074" s="17"/>
      <c r="BJ2074" s="17"/>
      <c r="BK2074" s="17"/>
      <c r="BL2074" s="17"/>
      <c r="BM2074" s="17"/>
      <c r="BN2074" s="15"/>
      <c r="BO2074" s="15"/>
      <c r="BP2074" s="22"/>
      <c r="BQ2074" s="15"/>
      <c r="BR2074" s="15"/>
      <c r="BS2074" s="15"/>
      <c r="BT2074" s="15"/>
      <c r="BU2074" s="15"/>
      <c r="BV2074" s="15"/>
      <c r="BW2074" s="15"/>
      <c r="BX2074" s="15"/>
      <c r="BY2074" s="15"/>
      <c r="BZ2074" s="15"/>
      <c r="CA2074" s="15"/>
      <c r="CB2074" s="15"/>
      <c r="CC2074" s="15"/>
      <c r="CD2074" s="15"/>
      <c r="CE2074" s="15"/>
      <c r="CF2074" s="15"/>
      <c r="CG2074" s="15"/>
      <c r="CH2074" s="15"/>
      <c r="CI2074" s="15"/>
      <c r="CJ2074" s="15"/>
    </row>
    <row r="2075" spans="1:88" ht="12.75">
      <c r="A2075" s="74" t="s">
        <v>13258</v>
      </c>
      <c r="B2075" s="15" t="s">
        <v>13259</v>
      </c>
      <c r="C2075" s="15" t="s">
        <v>58</v>
      </c>
      <c r="D2075" s="16">
        <v>2018</v>
      </c>
      <c r="E2075" s="15" t="s">
        <v>117</v>
      </c>
      <c r="F2075" s="26"/>
      <c r="G2075" s="26" t="s">
        <v>118</v>
      </c>
      <c r="H2075" s="26" t="s">
        <v>118</v>
      </c>
      <c r="I2075" s="15" t="s">
        <v>118</v>
      </c>
      <c r="J2075" s="26"/>
      <c r="K2075" s="17">
        <f t="shared" si="281"/>
        <v>0</v>
      </c>
      <c r="L2075" s="15"/>
      <c r="M2075" s="15"/>
      <c r="N2075" s="15"/>
      <c r="O2075" s="15"/>
      <c r="P2075" s="15"/>
      <c r="Q2075" s="15"/>
      <c r="R2075" s="15"/>
      <c r="S2075" s="19"/>
      <c r="T2075" s="15"/>
      <c r="U2075" s="17"/>
      <c r="V2075" s="15" t="s">
        <v>13260</v>
      </c>
      <c r="W2075" s="15"/>
      <c r="X2075" s="15" t="s">
        <v>64</v>
      </c>
      <c r="Y2075" s="15"/>
      <c r="AB2075" s="32">
        <v>43506</v>
      </c>
      <c r="AC2075" s="21" t="s">
        <v>13261</v>
      </c>
      <c r="AD2075" s="21" t="s">
        <v>13262</v>
      </c>
      <c r="AE2075" s="21" t="s">
        <v>13263</v>
      </c>
      <c r="AF2075" s="21" t="s">
        <v>13264</v>
      </c>
      <c r="AG2075" s="22">
        <f t="shared" si="282"/>
        <v>0.4838709677419355</v>
      </c>
      <c r="AH2075" s="15"/>
      <c r="AI2075" s="17"/>
      <c r="AJ2075" s="17"/>
      <c r="AK2075" s="17" t="e">
        <f>VLOOKUP(A2075,'[1]Deals (Exits)'!B:B,1,FALSE)</f>
        <v>#N/A</v>
      </c>
      <c r="AL2075" s="23"/>
      <c r="AM2075" s="17"/>
      <c r="AN2075" s="17"/>
      <c r="AO2075" s="17"/>
      <c r="AP2075" s="17"/>
      <c r="AQ2075" s="18"/>
      <c r="AR2075" s="18"/>
      <c r="AS2075" s="17"/>
      <c r="AT2075" s="17"/>
      <c r="AU2075" s="18"/>
      <c r="AV2075" s="17"/>
      <c r="AW2075" s="17"/>
      <c r="AX2075" s="17"/>
      <c r="AY2075" s="17"/>
      <c r="AZ2075" s="17"/>
      <c r="BA2075" s="17"/>
      <c r="BB2075" s="17"/>
      <c r="BC2075" s="17"/>
      <c r="BD2075" s="17"/>
      <c r="BE2075" s="17"/>
      <c r="BF2075" s="17"/>
      <c r="BG2075" s="17"/>
      <c r="BH2075" s="17"/>
      <c r="BI2075" s="17"/>
      <c r="BJ2075" s="17"/>
      <c r="BK2075" s="17"/>
      <c r="BL2075" s="17"/>
      <c r="BM2075" s="17"/>
      <c r="BN2075" s="15"/>
      <c r="BO2075" s="15"/>
      <c r="BP2075" s="22"/>
      <c r="BQ2075" s="15"/>
      <c r="BR2075" s="15"/>
      <c r="BS2075" s="15"/>
      <c r="BT2075" s="15"/>
      <c r="BU2075" s="15"/>
      <c r="BV2075" s="15"/>
      <c r="BW2075" s="15"/>
      <c r="BX2075" s="15"/>
      <c r="BY2075" s="15"/>
      <c r="BZ2075" s="15"/>
      <c r="CA2075" s="15"/>
      <c r="CB2075" s="15"/>
      <c r="CC2075" s="15"/>
      <c r="CD2075" s="15"/>
      <c r="CE2075" s="15"/>
      <c r="CF2075" s="15"/>
      <c r="CG2075" s="15"/>
      <c r="CH2075" s="15"/>
      <c r="CI2075" s="15"/>
      <c r="CJ2075" s="15"/>
    </row>
    <row r="2076" spans="1:88" ht="12.75">
      <c r="A2076" s="74" t="s">
        <v>13265</v>
      </c>
      <c r="B2076" s="15" t="s">
        <v>13266</v>
      </c>
      <c r="C2076" s="15" t="s">
        <v>58</v>
      </c>
      <c r="D2076" s="16">
        <v>2012</v>
      </c>
      <c r="E2076" s="15" t="s">
        <v>117</v>
      </c>
      <c r="F2076" s="26"/>
      <c r="G2076" s="26" t="s">
        <v>118</v>
      </c>
      <c r="H2076" s="26" t="s">
        <v>118</v>
      </c>
      <c r="I2076" s="15" t="s">
        <v>118</v>
      </c>
      <c r="J2076" s="26"/>
      <c r="K2076" s="17">
        <f t="shared" si="281"/>
        <v>0</v>
      </c>
      <c r="L2076" s="15"/>
      <c r="M2076" s="15"/>
      <c r="N2076" s="15"/>
      <c r="O2076" s="15"/>
      <c r="P2076" s="15"/>
      <c r="Q2076" s="15"/>
      <c r="R2076" s="15"/>
      <c r="S2076" s="19"/>
      <c r="T2076" s="15"/>
      <c r="U2076" s="17"/>
      <c r="V2076" s="15" t="s">
        <v>13267</v>
      </c>
      <c r="W2076" s="15"/>
      <c r="X2076" s="15" t="s">
        <v>4628</v>
      </c>
      <c r="Y2076" s="15"/>
      <c r="AB2076" s="20" t="s">
        <v>286</v>
      </c>
      <c r="AC2076" s="21" t="s">
        <v>13268</v>
      </c>
      <c r="AD2076" s="21" t="s">
        <v>13269</v>
      </c>
      <c r="AE2076" s="21" t="s">
        <v>13270</v>
      </c>
      <c r="AF2076" s="21" t="s">
        <v>13271</v>
      </c>
      <c r="AG2076" s="22">
        <f t="shared" si="282"/>
        <v>0.4838709677419355</v>
      </c>
      <c r="AH2076" s="15"/>
      <c r="AI2076" s="17"/>
      <c r="AJ2076" s="17"/>
      <c r="AK2076" s="17" t="e">
        <f>VLOOKUP(A2076,'[1]Deals (Exits)'!B:B,1,FALSE)</f>
        <v>#N/A</v>
      </c>
      <c r="AL2076" s="23"/>
      <c r="AM2076" s="17"/>
      <c r="AN2076" s="17"/>
      <c r="AO2076" s="17"/>
      <c r="AP2076" s="17"/>
      <c r="AQ2076" s="18"/>
      <c r="AR2076" s="18"/>
      <c r="AS2076" s="17"/>
      <c r="AT2076" s="17"/>
      <c r="AU2076" s="18"/>
      <c r="AV2076" s="17"/>
      <c r="AW2076" s="17"/>
      <c r="AX2076" s="17"/>
      <c r="AY2076" s="17"/>
      <c r="AZ2076" s="17"/>
      <c r="BA2076" s="17"/>
      <c r="BB2076" s="17"/>
      <c r="BC2076" s="17"/>
      <c r="BD2076" s="17"/>
      <c r="BE2076" s="17"/>
      <c r="BF2076" s="17"/>
      <c r="BG2076" s="17"/>
      <c r="BH2076" s="17"/>
      <c r="BI2076" s="17"/>
      <c r="BJ2076" s="17"/>
      <c r="BK2076" s="17"/>
      <c r="BL2076" s="17"/>
      <c r="BM2076" s="17"/>
      <c r="BN2076" s="15"/>
      <c r="BO2076" s="15"/>
      <c r="BP2076" s="22"/>
      <c r="BQ2076" s="15"/>
      <c r="BR2076" s="15"/>
      <c r="BS2076" s="15"/>
      <c r="BT2076" s="15"/>
      <c r="BU2076" s="15"/>
      <c r="BV2076" s="15"/>
      <c r="BW2076" s="15"/>
      <c r="BX2076" s="15"/>
      <c r="BY2076" s="15"/>
      <c r="BZ2076" s="15"/>
      <c r="CA2076" s="15"/>
      <c r="CB2076" s="15"/>
      <c r="CC2076" s="15"/>
      <c r="CD2076" s="15"/>
      <c r="CE2076" s="15"/>
      <c r="CF2076" s="15"/>
      <c r="CG2076" s="15"/>
      <c r="CH2076" s="15"/>
      <c r="CI2076" s="15"/>
      <c r="CJ2076" s="15"/>
    </row>
    <row r="2077" spans="1:88" ht="12.75">
      <c r="A2077" s="74" t="s">
        <v>13272</v>
      </c>
      <c r="B2077" s="15" t="s">
        <v>13273</v>
      </c>
      <c r="C2077" s="15" t="s">
        <v>58</v>
      </c>
      <c r="D2077" s="16">
        <v>2015</v>
      </c>
      <c r="E2077" s="15" t="s">
        <v>117</v>
      </c>
      <c r="F2077" s="26"/>
      <c r="G2077" s="26" t="s">
        <v>118</v>
      </c>
      <c r="H2077" s="26" t="s">
        <v>118</v>
      </c>
      <c r="I2077" s="15" t="s">
        <v>118</v>
      </c>
      <c r="J2077" s="26"/>
      <c r="K2077" s="17">
        <f t="shared" si="281"/>
        <v>0</v>
      </c>
      <c r="L2077" s="15"/>
      <c r="M2077" s="15"/>
      <c r="N2077" s="15"/>
      <c r="O2077" s="15"/>
      <c r="P2077" s="15"/>
      <c r="Q2077" s="15"/>
      <c r="R2077" s="15"/>
      <c r="S2077" s="19"/>
      <c r="T2077" s="15"/>
      <c r="U2077" s="17"/>
      <c r="V2077" s="15" t="s">
        <v>13274</v>
      </c>
      <c r="W2077" s="15"/>
      <c r="X2077" s="15" t="s">
        <v>12957</v>
      </c>
      <c r="Y2077" s="15"/>
      <c r="AB2077" s="32">
        <v>43506</v>
      </c>
      <c r="AC2077" s="21" t="s">
        <v>13275</v>
      </c>
      <c r="AD2077" s="21" t="s">
        <v>13276</v>
      </c>
      <c r="AE2077" s="21" t="s">
        <v>13277</v>
      </c>
      <c r="AF2077" s="21" t="s">
        <v>13278</v>
      </c>
      <c r="AG2077" s="22">
        <f t="shared" si="282"/>
        <v>0.4838709677419355</v>
      </c>
      <c r="AH2077" s="15"/>
      <c r="AI2077" s="17"/>
      <c r="AJ2077" s="17"/>
      <c r="AK2077" s="17" t="e">
        <f>VLOOKUP(A2077,'[1]Deals (Exits)'!B:B,1,FALSE)</f>
        <v>#N/A</v>
      </c>
      <c r="AL2077" s="23"/>
      <c r="AM2077" s="17"/>
      <c r="AN2077" s="17"/>
      <c r="AO2077" s="17"/>
      <c r="AP2077" s="17"/>
      <c r="AQ2077" s="18"/>
      <c r="AR2077" s="18"/>
      <c r="AS2077" s="17"/>
      <c r="AT2077" s="17"/>
      <c r="AU2077" s="18"/>
      <c r="AV2077" s="17"/>
      <c r="AW2077" s="17"/>
      <c r="AX2077" s="17"/>
      <c r="AY2077" s="17"/>
      <c r="AZ2077" s="17"/>
      <c r="BA2077" s="17"/>
      <c r="BB2077" s="17"/>
      <c r="BC2077" s="17"/>
      <c r="BD2077" s="17"/>
      <c r="BE2077" s="17"/>
      <c r="BF2077" s="17"/>
      <c r="BG2077" s="17"/>
      <c r="BH2077" s="17"/>
      <c r="BI2077" s="17"/>
      <c r="BJ2077" s="17"/>
      <c r="BK2077" s="17"/>
      <c r="BL2077" s="17"/>
      <c r="BM2077" s="17"/>
      <c r="BN2077" s="15"/>
      <c r="BO2077" s="15"/>
      <c r="BP2077" s="22"/>
      <c r="BQ2077" s="15"/>
      <c r="BR2077" s="15"/>
      <c r="BS2077" s="15"/>
      <c r="BT2077" s="15"/>
      <c r="BU2077" s="15"/>
      <c r="BV2077" s="15"/>
      <c r="BW2077" s="15"/>
      <c r="BX2077" s="15"/>
      <c r="BY2077" s="15"/>
      <c r="BZ2077" s="15"/>
      <c r="CA2077" s="15"/>
      <c r="CB2077" s="15"/>
      <c r="CC2077" s="15"/>
      <c r="CD2077" s="15"/>
      <c r="CE2077" s="15"/>
      <c r="CF2077" s="15"/>
      <c r="CG2077" s="15"/>
      <c r="CH2077" s="15"/>
      <c r="CI2077" s="15"/>
      <c r="CJ2077" s="15"/>
    </row>
    <row r="2078" spans="1:88" ht="12.75">
      <c r="A2078" s="74" t="s">
        <v>13279</v>
      </c>
      <c r="B2078" s="15" t="s">
        <v>13280</v>
      </c>
      <c r="C2078" s="15" t="s">
        <v>58</v>
      </c>
      <c r="D2078" s="16">
        <v>2012</v>
      </c>
      <c r="E2078" s="15" t="s">
        <v>117</v>
      </c>
      <c r="F2078" s="26"/>
      <c r="G2078" s="26" t="s">
        <v>118</v>
      </c>
      <c r="H2078" s="26" t="s">
        <v>118</v>
      </c>
      <c r="I2078" s="15" t="s">
        <v>118</v>
      </c>
      <c r="J2078" s="26"/>
      <c r="K2078" s="17">
        <f t="shared" si="281"/>
        <v>0</v>
      </c>
      <c r="L2078" s="15"/>
      <c r="M2078" s="15"/>
      <c r="N2078" s="15"/>
      <c r="O2078" s="15"/>
      <c r="P2078" s="15"/>
      <c r="Q2078" s="15"/>
      <c r="R2078" s="15"/>
      <c r="S2078" s="19"/>
      <c r="T2078" s="15"/>
      <c r="U2078" s="17"/>
      <c r="V2078" s="15"/>
      <c r="W2078" s="15"/>
      <c r="X2078" s="15" t="s">
        <v>4628</v>
      </c>
      <c r="Y2078" s="15"/>
      <c r="AB2078" s="32">
        <v>43506</v>
      </c>
      <c r="AC2078" s="21" t="s">
        <v>13281</v>
      </c>
      <c r="AD2078" s="21" t="s">
        <v>13282</v>
      </c>
      <c r="AE2078" s="21" t="s">
        <v>13283</v>
      </c>
      <c r="AF2078" s="21" t="s">
        <v>13284</v>
      </c>
      <c r="AG2078" s="22">
        <f t="shared" si="282"/>
        <v>0.45161290322580644</v>
      </c>
      <c r="AH2078" s="15"/>
      <c r="AI2078" s="17"/>
      <c r="AJ2078" s="17"/>
      <c r="AK2078" s="17" t="e">
        <f>VLOOKUP(A2078,'[1]Deals (Exits)'!B:B,1,FALSE)</f>
        <v>#N/A</v>
      </c>
      <c r="AL2078" s="23"/>
      <c r="AM2078" s="17"/>
      <c r="AN2078" s="17"/>
      <c r="AO2078" s="17"/>
      <c r="AP2078" s="17"/>
      <c r="AQ2078" s="18"/>
      <c r="AR2078" s="18"/>
      <c r="AS2078" s="17"/>
      <c r="AT2078" s="17"/>
      <c r="AU2078" s="18"/>
      <c r="AV2078" s="17"/>
      <c r="AW2078" s="17"/>
      <c r="AX2078" s="17"/>
      <c r="AY2078" s="17"/>
      <c r="AZ2078" s="17"/>
      <c r="BA2078" s="17"/>
      <c r="BB2078" s="17"/>
      <c r="BC2078" s="17"/>
      <c r="BD2078" s="17"/>
      <c r="BE2078" s="17"/>
      <c r="BF2078" s="17"/>
      <c r="BG2078" s="17"/>
      <c r="BH2078" s="17"/>
      <c r="BI2078" s="17"/>
      <c r="BJ2078" s="17"/>
      <c r="BK2078" s="17"/>
      <c r="BL2078" s="17"/>
      <c r="BM2078" s="17"/>
      <c r="BN2078" s="15"/>
      <c r="BO2078" s="15"/>
      <c r="BP2078" s="22"/>
      <c r="BQ2078" s="15"/>
      <c r="BR2078" s="15"/>
      <c r="BS2078" s="15"/>
      <c r="BT2078" s="15"/>
      <c r="BU2078" s="15"/>
      <c r="BV2078" s="15"/>
      <c r="BW2078" s="15"/>
      <c r="BX2078" s="15"/>
      <c r="BY2078" s="15"/>
      <c r="BZ2078" s="15"/>
      <c r="CA2078" s="15"/>
      <c r="CB2078" s="15"/>
      <c r="CC2078" s="15"/>
      <c r="CD2078" s="15"/>
      <c r="CE2078" s="15"/>
      <c r="CF2078" s="15"/>
      <c r="CG2078" s="15"/>
      <c r="CH2078" s="15"/>
      <c r="CI2078" s="15"/>
      <c r="CJ2078" s="15"/>
    </row>
    <row r="2079" spans="1:88" ht="12.75">
      <c r="A2079" s="74" t="s">
        <v>13285</v>
      </c>
      <c r="B2079" s="15" t="s">
        <v>13286</v>
      </c>
      <c r="C2079" s="15" t="s">
        <v>58</v>
      </c>
      <c r="D2079" s="16">
        <v>2018</v>
      </c>
      <c r="E2079" s="15" t="s">
        <v>117</v>
      </c>
      <c r="F2079" s="26"/>
      <c r="G2079" s="26" t="s">
        <v>118</v>
      </c>
      <c r="H2079" s="26" t="s">
        <v>118</v>
      </c>
      <c r="I2079" s="15" t="s">
        <v>118</v>
      </c>
      <c r="J2079" s="26"/>
      <c r="K2079" s="17">
        <f t="shared" si="281"/>
        <v>0</v>
      </c>
      <c r="L2079" s="15"/>
      <c r="M2079" s="15"/>
      <c r="N2079" s="15"/>
      <c r="O2079" s="15"/>
      <c r="P2079" s="15"/>
      <c r="Q2079" s="15"/>
      <c r="R2079" s="15"/>
      <c r="S2079" s="19"/>
      <c r="T2079" s="15"/>
      <c r="U2079" s="17"/>
      <c r="V2079" s="15" t="s">
        <v>13287</v>
      </c>
      <c r="W2079" s="15"/>
      <c r="X2079" s="15" t="s">
        <v>64</v>
      </c>
      <c r="Y2079" s="15"/>
      <c r="AB2079" s="20" t="s">
        <v>286</v>
      </c>
      <c r="AC2079" s="21" t="s">
        <v>13288</v>
      </c>
      <c r="AD2079" s="21" t="s">
        <v>13289</v>
      </c>
      <c r="AE2079" s="21" t="s">
        <v>13290</v>
      </c>
      <c r="AF2079" s="21" t="s">
        <v>13291</v>
      </c>
      <c r="AG2079" s="22">
        <f t="shared" si="282"/>
        <v>0.4838709677419355</v>
      </c>
      <c r="AH2079" s="15"/>
      <c r="AI2079" s="17"/>
      <c r="AJ2079" s="17"/>
      <c r="AK2079" s="17" t="e">
        <f>VLOOKUP(A2079,'[1]Deals (Exits)'!B:B,1,FALSE)</f>
        <v>#N/A</v>
      </c>
      <c r="AL2079" s="23"/>
      <c r="AM2079" s="17"/>
      <c r="AN2079" s="17"/>
      <c r="AO2079" s="17"/>
      <c r="AP2079" s="17"/>
      <c r="AQ2079" s="18"/>
      <c r="AR2079" s="18"/>
      <c r="AS2079" s="17"/>
      <c r="AT2079" s="17"/>
      <c r="AU2079" s="18"/>
      <c r="AV2079" s="17"/>
      <c r="AW2079" s="17"/>
      <c r="AX2079" s="17"/>
      <c r="AY2079" s="17"/>
      <c r="AZ2079" s="17"/>
      <c r="BA2079" s="17"/>
      <c r="BB2079" s="17"/>
      <c r="BC2079" s="17"/>
      <c r="BD2079" s="17"/>
      <c r="BE2079" s="17"/>
      <c r="BF2079" s="17"/>
      <c r="BG2079" s="17"/>
      <c r="BH2079" s="17"/>
      <c r="BI2079" s="17"/>
      <c r="BJ2079" s="17"/>
      <c r="BK2079" s="17"/>
      <c r="BL2079" s="17"/>
      <c r="BM2079" s="17"/>
      <c r="BN2079" s="15"/>
      <c r="BO2079" s="15"/>
      <c r="BP2079" s="22"/>
      <c r="BQ2079" s="15"/>
      <c r="BR2079" s="15"/>
      <c r="BS2079" s="15"/>
      <c r="BT2079" s="15"/>
      <c r="BU2079" s="15"/>
      <c r="BV2079" s="15"/>
      <c r="BW2079" s="15"/>
      <c r="BX2079" s="15"/>
      <c r="BY2079" s="15"/>
      <c r="BZ2079" s="15"/>
      <c r="CA2079" s="15"/>
      <c r="CB2079" s="15"/>
      <c r="CC2079" s="15"/>
      <c r="CD2079" s="15"/>
      <c r="CE2079" s="15"/>
      <c r="CF2079" s="15"/>
      <c r="CG2079" s="15"/>
      <c r="CH2079" s="15"/>
      <c r="CI2079" s="15"/>
      <c r="CJ2079" s="15"/>
    </row>
    <row r="2080" spans="1:88" ht="12.75">
      <c r="A2080" s="74" t="s">
        <v>13292</v>
      </c>
      <c r="B2080" s="15" t="s">
        <v>13293</v>
      </c>
      <c r="C2080" s="15" t="s">
        <v>58</v>
      </c>
      <c r="D2080" s="16">
        <v>2013</v>
      </c>
      <c r="E2080" s="15" t="s">
        <v>117</v>
      </c>
      <c r="F2080" s="26"/>
      <c r="G2080" s="26" t="s">
        <v>118</v>
      </c>
      <c r="H2080" s="26" t="s">
        <v>118</v>
      </c>
      <c r="I2080" s="15" t="s">
        <v>118</v>
      </c>
      <c r="J2080" s="26"/>
      <c r="K2080" s="17">
        <f t="shared" si="281"/>
        <v>0</v>
      </c>
      <c r="L2080" s="15"/>
      <c r="M2080" s="15"/>
      <c r="N2080" s="15"/>
      <c r="O2080" s="15"/>
      <c r="P2080" s="15"/>
      <c r="Q2080" s="15"/>
      <c r="R2080" s="15"/>
      <c r="S2080" s="19"/>
      <c r="T2080" s="15"/>
      <c r="U2080" s="17"/>
      <c r="V2080" s="15" t="s">
        <v>13294</v>
      </c>
      <c r="W2080" s="15"/>
      <c r="X2080" s="15" t="s">
        <v>294</v>
      </c>
      <c r="Y2080" s="15"/>
      <c r="AB2080" s="20" t="s">
        <v>286</v>
      </c>
      <c r="AC2080" s="21" t="s">
        <v>13295</v>
      </c>
      <c r="AD2080" s="21" t="s">
        <v>13296</v>
      </c>
      <c r="AE2080" s="21" t="s">
        <v>13297</v>
      </c>
      <c r="AF2080" s="21" t="s">
        <v>13298</v>
      </c>
      <c r="AG2080" s="22">
        <f t="shared" si="282"/>
        <v>0.4838709677419355</v>
      </c>
      <c r="AH2080" s="15"/>
      <c r="AI2080" s="17"/>
      <c r="AJ2080" s="17"/>
      <c r="AK2080" s="17" t="e">
        <f>VLOOKUP(A2080,'[1]Deals (Exits)'!B:B,1,FALSE)</f>
        <v>#N/A</v>
      </c>
      <c r="AL2080" s="23"/>
      <c r="AM2080" s="17"/>
      <c r="AN2080" s="17"/>
      <c r="AO2080" s="17"/>
      <c r="AP2080" s="17"/>
      <c r="AQ2080" s="18"/>
      <c r="AR2080" s="18"/>
      <c r="AS2080" s="17"/>
      <c r="AT2080" s="17"/>
      <c r="AU2080" s="18"/>
      <c r="AV2080" s="17"/>
      <c r="AW2080" s="17"/>
      <c r="AX2080" s="17"/>
      <c r="AY2080" s="17"/>
      <c r="AZ2080" s="17"/>
      <c r="BA2080" s="17"/>
      <c r="BB2080" s="17"/>
      <c r="BC2080" s="17"/>
      <c r="BD2080" s="17"/>
      <c r="BE2080" s="17"/>
      <c r="BF2080" s="17"/>
      <c r="BG2080" s="17"/>
      <c r="BH2080" s="17"/>
      <c r="BI2080" s="17"/>
      <c r="BJ2080" s="17"/>
      <c r="BK2080" s="17"/>
      <c r="BL2080" s="17"/>
      <c r="BM2080" s="17"/>
      <c r="BN2080" s="15"/>
      <c r="BO2080" s="15"/>
      <c r="BP2080" s="22"/>
      <c r="BQ2080" s="15"/>
      <c r="BR2080" s="15"/>
      <c r="BS2080" s="15"/>
      <c r="BT2080" s="15"/>
      <c r="BU2080" s="15"/>
      <c r="BV2080" s="15"/>
      <c r="BW2080" s="15"/>
      <c r="BX2080" s="15"/>
      <c r="BY2080" s="15"/>
      <c r="BZ2080" s="15"/>
      <c r="CA2080" s="15"/>
      <c r="CB2080" s="15"/>
      <c r="CC2080" s="15"/>
      <c r="CD2080" s="15"/>
      <c r="CE2080" s="15"/>
      <c r="CF2080" s="15"/>
      <c r="CG2080" s="15"/>
      <c r="CH2080" s="15"/>
      <c r="CI2080" s="15"/>
      <c r="CJ2080" s="15"/>
    </row>
    <row r="2081" spans="1:88" ht="12.75">
      <c r="A2081" s="74" t="s">
        <v>13299</v>
      </c>
      <c r="B2081" s="15" t="s">
        <v>13300</v>
      </c>
      <c r="C2081" s="15" t="s">
        <v>58</v>
      </c>
      <c r="D2081" s="16">
        <v>2017</v>
      </c>
      <c r="E2081" s="15" t="s">
        <v>117</v>
      </c>
      <c r="F2081" s="26"/>
      <c r="G2081" s="26" t="s">
        <v>118</v>
      </c>
      <c r="H2081" s="26" t="s">
        <v>118</v>
      </c>
      <c r="I2081" s="15" t="s">
        <v>118</v>
      </c>
      <c r="J2081" s="26"/>
      <c r="K2081" s="17">
        <f t="shared" si="281"/>
        <v>0</v>
      </c>
      <c r="L2081" s="15"/>
      <c r="M2081" s="15"/>
      <c r="N2081" s="15"/>
      <c r="O2081" s="15"/>
      <c r="P2081" s="15"/>
      <c r="Q2081" s="15"/>
      <c r="R2081" s="15"/>
      <c r="S2081" s="19"/>
      <c r="T2081" s="15"/>
      <c r="U2081" s="17"/>
      <c r="V2081" s="15" t="s">
        <v>13301</v>
      </c>
      <c r="W2081" s="15"/>
      <c r="X2081" s="15" t="s">
        <v>12957</v>
      </c>
      <c r="Y2081" s="15"/>
      <c r="AB2081" s="32">
        <v>43506</v>
      </c>
      <c r="AC2081" s="21" t="s">
        <v>13302</v>
      </c>
      <c r="AD2081" s="21" t="s">
        <v>13303</v>
      </c>
      <c r="AE2081" s="21" t="s">
        <v>13304</v>
      </c>
      <c r="AF2081" s="15"/>
      <c r="AG2081" s="22">
        <f t="shared" si="282"/>
        <v>0.45161290322580644</v>
      </c>
      <c r="AH2081" s="15"/>
      <c r="AI2081" s="17"/>
      <c r="AJ2081" s="17"/>
      <c r="AK2081" s="17" t="e">
        <f>VLOOKUP(A2081,'[1]Deals (Exits)'!B:B,1,FALSE)</f>
        <v>#N/A</v>
      </c>
      <c r="AL2081" s="23"/>
      <c r="AM2081" s="17"/>
      <c r="AN2081" s="17"/>
      <c r="AO2081" s="17"/>
      <c r="AP2081" s="17"/>
      <c r="AQ2081" s="18"/>
      <c r="AR2081" s="18"/>
      <c r="AS2081" s="17"/>
      <c r="AT2081" s="17"/>
      <c r="AU2081" s="18"/>
      <c r="AV2081" s="17"/>
      <c r="AW2081" s="17"/>
      <c r="AX2081" s="17"/>
      <c r="AY2081" s="17"/>
      <c r="AZ2081" s="17"/>
      <c r="BA2081" s="17"/>
      <c r="BB2081" s="17"/>
      <c r="BC2081" s="17"/>
      <c r="BD2081" s="17"/>
      <c r="BE2081" s="17"/>
      <c r="BF2081" s="17"/>
      <c r="BG2081" s="17"/>
      <c r="BH2081" s="17"/>
      <c r="BI2081" s="17"/>
      <c r="BJ2081" s="17"/>
      <c r="BK2081" s="17"/>
      <c r="BL2081" s="17"/>
      <c r="BM2081" s="17"/>
      <c r="BN2081" s="15"/>
      <c r="BO2081" s="15"/>
      <c r="BP2081" s="22"/>
      <c r="BQ2081" s="15"/>
      <c r="BR2081" s="15"/>
      <c r="BS2081" s="15"/>
      <c r="BT2081" s="15"/>
      <c r="BU2081" s="15"/>
      <c r="BV2081" s="15"/>
      <c r="BW2081" s="15"/>
      <c r="BX2081" s="15"/>
      <c r="BY2081" s="15"/>
      <c r="BZ2081" s="15"/>
      <c r="CA2081" s="15"/>
      <c r="CB2081" s="15"/>
      <c r="CC2081" s="15"/>
      <c r="CD2081" s="15"/>
      <c r="CE2081" s="15"/>
      <c r="CF2081" s="15"/>
      <c r="CG2081" s="15"/>
      <c r="CH2081" s="15"/>
      <c r="CI2081" s="15"/>
      <c r="CJ2081" s="15"/>
    </row>
    <row r="2082" spans="1:88" ht="12.75">
      <c r="A2082" s="74" t="s">
        <v>13305</v>
      </c>
      <c r="B2082" s="15" t="s">
        <v>13306</v>
      </c>
      <c r="C2082" s="15" t="s">
        <v>58</v>
      </c>
      <c r="D2082" s="16"/>
      <c r="E2082" s="15" t="s">
        <v>117</v>
      </c>
      <c r="F2082" s="26"/>
      <c r="G2082" s="26" t="s">
        <v>118</v>
      </c>
      <c r="H2082" s="26" t="s">
        <v>118</v>
      </c>
      <c r="I2082" s="15" t="s">
        <v>118</v>
      </c>
      <c r="J2082" s="26"/>
      <c r="K2082" s="17">
        <f t="shared" si="281"/>
        <v>0</v>
      </c>
      <c r="L2082" s="15"/>
      <c r="M2082" s="15"/>
      <c r="N2082" s="15"/>
      <c r="O2082" s="15"/>
      <c r="P2082" s="15"/>
      <c r="Q2082" s="15"/>
      <c r="R2082" s="15"/>
      <c r="S2082" s="19"/>
      <c r="T2082" s="15"/>
      <c r="U2082" s="17"/>
      <c r="V2082" s="15"/>
      <c r="W2082" s="15"/>
      <c r="X2082" s="15" t="s">
        <v>4025</v>
      </c>
      <c r="Y2082" s="15"/>
      <c r="AB2082" s="32">
        <v>44206</v>
      </c>
      <c r="AC2082" s="21" t="s">
        <v>13307</v>
      </c>
      <c r="AD2082" s="15"/>
      <c r="AE2082" s="21" t="s">
        <v>13308</v>
      </c>
      <c r="AF2082" s="21" t="s">
        <v>13309</v>
      </c>
      <c r="AG2082" s="22">
        <f t="shared" si="282"/>
        <v>0.38709677419354838</v>
      </c>
      <c r="AH2082" s="15"/>
      <c r="AI2082" s="17"/>
      <c r="AJ2082" s="17"/>
      <c r="AK2082" s="17" t="e">
        <f>VLOOKUP(A2082,'[1]Deals (Exits)'!B:B,1,FALSE)</f>
        <v>#N/A</v>
      </c>
      <c r="AL2082" s="23"/>
      <c r="AM2082" s="17"/>
      <c r="AN2082" s="17"/>
      <c r="AO2082" s="17"/>
      <c r="AP2082" s="17"/>
      <c r="AQ2082" s="18"/>
      <c r="AR2082" s="18"/>
      <c r="AS2082" s="17"/>
      <c r="AT2082" s="17"/>
      <c r="AU2082" s="18"/>
      <c r="AV2082" s="17"/>
      <c r="AW2082" s="17"/>
      <c r="AX2082" s="17"/>
      <c r="AY2082" s="17"/>
      <c r="AZ2082" s="17"/>
      <c r="BA2082" s="17"/>
      <c r="BB2082" s="17"/>
      <c r="BC2082" s="17"/>
      <c r="BD2082" s="17"/>
      <c r="BE2082" s="17"/>
      <c r="BF2082" s="17"/>
      <c r="BG2082" s="17"/>
      <c r="BH2082" s="17"/>
      <c r="BI2082" s="17"/>
      <c r="BJ2082" s="17"/>
      <c r="BK2082" s="17"/>
      <c r="BL2082" s="17"/>
      <c r="BM2082" s="17"/>
      <c r="BN2082" s="15"/>
      <c r="BO2082" s="15"/>
      <c r="BP2082" s="22"/>
      <c r="BQ2082" s="15"/>
      <c r="BR2082" s="15"/>
      <c r="BS2082" s="15"/>
      <c r="BT2082" s="15"/>
      <c r="BU2082" s="15"/>
      <c r="BV2082" s="15"/>
      <c r="BW2082" s="15"/>
      <c r="BX2082" s="15"/>
      <c r="BY2082" s="15"/>
      <c r="BZ2082" s="15"/>
      <c r="CA2082" s="15"/>
      <c r="CB2082" s="15"/>
      <c r="CC2082" s="15"/>
      <c r="CD2082" s="15"/>
      <c r="CE2082" s="15"/>
      <c r="CF2082" s="15"/>
      <c r="CG2082" s="15"/>
      <c r="CH2082" s="15"/>
      <c r="CI2082" s="15"/>
      <c r="CJ2082" s="15"/>
    </row>
    <row r="2083" spans="1:88" ht="12.75">
      <c r="A2083" s="74" t="s">
        <v>13310</v>
      </c>
      <c r="B2083" s="15" t="s">
        <v>13311</v>
      </c>
      <c r="C2083" s="15" t="s">
        <v>58</v>
      </c>
      <c r="D2083" s="16">
        <v>2013</v>
      </c>
      <c r="E2083" s="15" t="s">
        <v>117</v>
      </c>
      <c r="F2083" s="26"/>
      <c r="G2083" s="26" t="s">
        <v>118</v>
      </c>
      <c r="H2083" s="26" t="s">
        <v>118</v>
      </c>
      <c r="I2083" s="15" t="s">
        <v>118</v>
      </c>
      <c r="J2083" s="26"/>
      <c r="K2083" s="17">
        <f t="shared" si="281"/>
        <v>0</v>
      </c>
      <c r="L2083" s="15"/>
      <c r="M2083" s="15"/>
      <c r="N2083" s="15"/>
      <c r="O2083" s="15"/>
      <c r="P2083" s="15"/>
      <c r="Q2083" s="15"/>
      <c r="R2083" s="15"/>
      <c r="S2083" s="19"/>
      <c r="T2083" s="15"/>
      <c r="U2083" s="17"/>
      <c r="V2083" s="15" t="s">
        <v>13312</v>
      </c>
      <c r="W2083" s="15"/>
      <c r="X2083" s="15" t="s">
        <v>107</v>
      </c>
      <c r="Y2083" s="15"/>
      <c r="AB2083" s="20" t="s">
        <v>286</v>
      </c>
      <c r="AC2083" s="21" t="s">
        <v>13313</v>
      </c>
      <c r="AD2083" s="21" t="s">
        <v>13314</v>
      </c>
      <c r="AE2083" s="21" t="s">
        <v>13315</v>
      </c>
      <c r="AF2083" s="21" t="s">
        <v>13316</v>
      </c>
      <c r="AG2083" s="22">
        <f t="shared" si="282"/>
        <v>0.4838709677419355</v>
      </c>
      <c r="AH2083" s="15"/>
      <c r="AI2083" s="17"/>
      <c r="AJ2083" s="17"/>
      <c r="AK2083" s="17" t="e">
        <f>VLOOKUP(A2083,'[1]Deals (Exits)'!B:B,1,FALSE)</f>
        <v>#N/A</v>
      </c>
      <c r="AL2083" s="23"/>
      <c r="AM2083" s="17"/>
      <c r="AN2083" s="17"/>
      <c r="AO2083" s="17"/>
      <c r="AP2083" s="17"/>
      <c r="AQ2083" s="18"/>
      <c r="AR2083" s="18"/>
      <c r="AS2083" s="17"/>
      <c r="AT2083" s="17"/>
      <c r="AU2083" s="18"/>
      <c r="AV2083" s="17"/>
      <c r="AW2083" s="17"/>
      <c r="AX2083" s="17"/>
      <c r="AY2083" s="17"/>
      <c r="AZ2083" s="17"/>
      <c r="BA2083" s="17"/>
      <c r="BB2083" s="17"/>
      <c r="BC2083" s="17"/>
      <c r="BD2083" s="17"/>
      <c r="BE2083" s="17"/>
      <c r="BF2083" s="17"/>
      <c r="BG2083" s="17"/>
      <c r="BH2083" s="17"/>
      <c r="BI2083" s="17"/>
      <c r="BJ2083" s="17"/>
      <c r="BK2083" s="17"/>
      <c r="BL2083" s="17"/>
      <c r="BM2083" s="17"/>
      <c r="BN2083" s="15"/>
      <c r="BO2083" s="15"/>
      <c r="BP2083" s="22"/>
      <c r="BQ2083" s="15"/>
      <c r="BR2083" s="15"/>
      <c r="BS2083" s="15"/>
      <c r="BT2083" s="15"/>
      <c r="BU2083" s="15"/>
      <c r="BV2083" s="15"/>
      <c r="BW2083" s="15"/>
      <c r="BX2083" s="15"/>
      <c r="BY2083" s="15"/>
      <c r="BZ2083" s="15"/>
      <c r="CA2083" s="15"/>
      <c r="CB2083" s="15"/>
      <c r="CC2083" s="15"/>
      <c r="CD2083" s="15"/>
      <c r="CE2083" s="15"/>
      <c r="CF2083" s="15"/>
      <c r="CG2083" s="15"/>
      <c r="CH2083" s="15"/>
      <c r="CI2083" s="15"/>
      <c r="CJ2083" s="15"/>
    </row>
    <row r="2084" spans="1:88" ht="12.75">
      <c r="A2084" s="25" t="s">
        <v>13317</v>
      </c>
      <c r="B2084" s="15" t="s">
        <v>13318</v>
      </c>
      <c r="C2084" s="15" t="s">
        <v>58</v>
      </c>
      <c r="D2084" s="16">
        <v>2017</v>
      </c>
      <c r="E2084" s="15" t="s">
        <v>117</v>
      </c>
      <c r="F2084" s="26"/>
      <c r="G2084" s="26" t="s">
        <v>118</v>
      </c>
      <c r="H2084" s="26" t="s">
        <v>118</v>
      </c>
      <c r="I2084" s="15" t="s">
        <v>118</v>
      </c>
      <c r="J2084" s="26"/>
      <c r="K2084" s="17">
        <f t="shared" si="281"/>
        <v>0</v>
      </c>
      <c r="L2084" s="15"/>
      <c r="M2084" s="15"/>
      <c r="N2084" s="15"/>
      <c r="O2084" s="15"/>
      <c r="P2084" s="15"/>
      <c r="Q2084" s="15"/>
      <c r="R2084" s="15"/>
      <c r="S2084" s="19"/>
      <c r="T2084" s="15"/>
      <c r="U2084" s="17"/>
      <c r="V2084" s="15"/>
      <c r="W2084" s="15"/>
      <c r="X2084" s="15" t="s">
        <v>79</v>
      </c>
      <c r="Y2084" s="15"/>
      <c r="AB2084" s="32">
        <v>43506</v>
      </c>
      <c r="AC2084" s="21" t="s">
        <v>13319</v>
      </c>
      <c r="AD2084" s="21" t="s">
        <v>13320</v>
      </c>
      <c r="AE2084" s="21" t="s">
        <v>13321</v>
      </c>
      <c r="AF2084" s="21" t="s">
        <v>13322</v>
      </c>
      <c r="AG2084" s="22">
        <f t="shared" si="282"/>
        <v>0.45161290322580644</v>
      </c>
      <c r="AH2084" s="15"/>
      <c r="AI2084" s="17"/>
      <c r="AJ2084" s="17"/>
      <c r="AK2084" s="17" t="e">
        <f>VLOOKUP(A2084,'[1]Deals (Exits)'!B:B,1,FALSE)</f>
        <v>#N/A</v>
      </c>
      <c r="AL2084" s="23"/>
      <c r="AM2084" s="17"/>
      <c r="AN2084" s="17"/>
      <c r="AO2084" s="17"/>
      <c r="AP2084" s="17"/>
      <c r="AQ2084" s="18"/>
      <c r="AR2084" s="18"/>
      <c r="AS2084" s="17"/>
      <c r="AT2084" s="17"/>
      <c r="AU2084" s="18"/>
      <c r="AV2084" s="17"/>
      <c r="AW2084" s="17"/>
      <c r="AX2084" s="17"/>
      <c r="AY2084" s="17"/>
      <c r="AZ2084" s="17"/>
      <c r="BA2084" s="17"/>
      <c r="BB2084" s="17"/>
      <c r="BC2084" s="17"/>
      <c r="BD2084" s="17"/>
      <c r="BE2084" s="17"/>
      <c r="BF2084" s="17"/>
      <c r="BG2084" s="17"/>
      <c r="BH2084" s="17"/>
      <c r="BI2084" s="17"/>
      <c r="BJ2084" s="17"/>
      <c r="BK2084" s="17"/>
      <c r="BL2084" s="17"/>
      <c r="BM2084" s="17"/>
      <c r="BN2084" s="15"/>
      <c r="BO2084" s="15"/>
      <c r="BP2084" s="22"/>
      <c r="BQ2084" s="15"/>
      <c r="BR2084" s="15"/>
      <c r="BS2084" s="15"/>
      <c r="BT2084" s="15"/>
      <c r="BU2084" s="15"/>
      <c r="BV2084" s="15"/>
      <c r="BW2084" s="15"/>
      <c r="BX2084" s="15"/>
      <c r="BY2084" s="15"/>
      <c r="BZ2084" s="15"/>
      <c r="CA2084" s="15"/>
      <c r="CB2084" s="15"/>
      <c r="CC2084" s="15"/>
      <c r="CD2084" s="15"/>
      <c r="CE2084" s="15"/>
      <c r="CF2084" s="15"/>
      <c r="CG2084" s="15"/>
      <c r="CH2084" s="15"/>
      <c r="CI2084" s="15"/>
      <c r="CJ2084" s="15"/>
    </row>
    <row r="2085" spans="1:88" ht="12.75">
      <c r="A2085" s="75" t="s">
        <v>13323</v>
      </c>
      <c r="B2085" s="15" t="s">
        <v>13324</v>
      </c>
      <c r="C2085" s="15" t="s">
        <v>58</v>
      </c>
      <c r="D2085" s="16">
        <v>2014</v>
      </c>
      <c r="E2085" s="15" t="s">
        <v>117</v>
      </c>
      <c r="F2085" s="26"/>
      <c r="G2085" s="26" t="s">
        <v>118</v>
      </c>
      <c r="H2085" s="26" t="s">
        <v>118</v>
      </c>
      <c r="I2085" s="15" t="s">
        <v>118</v>
      </c>
      <c r="J2085" s="26"/>
      <c r="K2085" s="17">
        <f t="shared" si="281"/>
        <v>0</v>
      </c>
      <c r="L2085" s="15"/>
      <c r="M2085" s="15"/>
      <c r="N2085" s="15"/>
      <c r="O2085" s="15"/>
      <c r="P2085" s="15"/>
      <c r="Q2085" s="15"/>
      <c r="R2085" s="15"/>
      <c r="S2085" s="19"/>
      <c r="T2085" s="15"/>
      <c r="U2085" s="17"/>
      <c r="V2085" s="15" t="s">
        <v>7254</v>
      </c>
      <c r="W2085" s="15"/>
      <c r="X2085" s="15" t="s">
        <v>12957</v>
      </c>
      <c r="Y2085" s="15"/>
      <c r="AB2085" s="20" t="s">
        <v>286</v>
      </c>
      <c r="AC2085" s="21" t="s">
        <v>13325</v>
      </c>
      <c r="AD2085" s="21" t="s">
        <v>7257</v>
      </c>
      <c r="AE2085" s="21" t="s">
        <v>7258</v>
      </c>
      <c r="AF2085" s="21" t="s">
        <v>7259</v>
      </c>
      <c r="AG2085" s="22">
        <f t="shared" si="282"/>
        <v>0.4838709677419355</v>
      </c>
      <c r="AH2085" s="15"/>
      <c r="AI2085" s="17"/>
      <c r="AJ2085" s="17"/>
      <c r="AK2085" s="17" t="e">
        <f>VLOOKUP(A2085,'[1]Deals (Exits)'!B:B,1,FALSE)</f>
        <v>#N/A</v>
      </c>
      <c r="AL2085" s="23"/>
      <c r="AM2085" s="17"/>
      <c r="AN2085" s="17"/>
      <c r="AO2085" s="17"/>
      <c r="AP2085" s="17"/>
      <c r="AQ2085" s="18"/>
      <c r="AR2085" s="18"/>
      <c r="AS2085" s="17"/>
      <c r="AT2085" s="17"/>
      <c r="AU2085" s="18"/>
      <c r="AV2085" s="17"/>
      <c r="AW2085" s="17"/>
      <c r="AX2085" s="17"/>
      <c r="AY2085" s="17"/>
      <c r="AZ2085" s="17"/>
      <c r="BA2085" s="17"/>
      <c r="BB2085" s="17"/>
      <c r="BC2085" s="17"/>
      <c r="BD2085" s="17"/>
      <c r="BE2085" s="17"/>
      <c r="BF2085" s="17"/>
      <c r="BG2085" s="17"/>
      <c r="BH2085" s="17"/>
      <c r="BI2085" s="17"/>
      <c r="BJ2085" s="17"/>
      <c r="BK2085" s="17"/>
      <c r="BL2085" s="17"/>
      <c r="BM2085" s="17"/>
      <c r="BN2085" s="15"/>
      <c r="BO2085" s="15"/>
      <c r="BP2085" s="22"/>
      <c r="BQ2085" s="15"/>
      <c r="BR2085" s="15"/>
      <c r="BS2085" s="15"/>
      <c r="BT2085" s="15"/>
      <c r="BU2085" s="15"/>
      <c r="BV2085" s="15"/>
      <c r="BW2085" s="15"/>
      <c r="BX2085" s="15"/>
      <c r="BY2085" s="15"/>
      <c r="BZ2085" s="15"/>
      <c r="CA2085" s="15"/>
      <c r="CB2085" s="15"/>
      <c r="CC2085" s="15"/>
      <c r="CD2085" s="15"/>
      <c r="CE2085" s="15"/>
      <c r="CF2085" s="15"/>
      <c r="CG2085" s="15"/>
      <c r="CH2085" s="15"/>
      <c r="CI2085" s="15"/>
      <c r="CJ2085" s="15"/>
    </row>
    <row r="2086" spans="1:88" ht="12.75">
      <c r="A2086" s="75" t="s">
        <v>13326</v>
      </c>
      <c r="B2086" s="15" t="s">
        <v>13327</v>
      </c>
      <c r="C2086" s="15" t="s">
        <v>58</v>
      </c>
      <c r="D2086" s="16">
        <v>2011</v>
      </c>
      <c r="E2086" s="15" t="s">
        <v>117</v>
      </c>
      <c r="F2086" s="26"/>
      <c r="G2086" s="26" t="s">
        <v>118</v>
      </c>
      <c r="H2086" s="26" t="s">
        <v>118</v>
      </c>
      <c r="I2086" s="15" t="s">
        <v>118</v>
      </c>
      <c r="J2086" s="26"/>
      <c r="K2086" s="17">
        <f t="shared" si="281"/>
        <v>0</v>
      </c>
      <c r="L2086" s="15"/>
      <c r="M2086" s="15"/>
      <c r="N2086" s="15"/>
      <c r="O2086" s="15"/>
      <c r="P2086" s="15"/>
      <c r="Q2086" s="15"/>
      <c r="R2086" s="15"/>
      <c r="S2086" s="19"/>
      <c r="T2086" s="15"/>
      <c r="U2086" s="17"/>
      <c r="V2086" s="15"/>
      <c r="W2086" s="15"/>
      <c r="X2086" s="15" t="s">
        <v>4628</v>
      </c>
      <c r="Y2086" s="15"/>
      <c r="AB2086" s="20" t="s">
        <v>286</v>
      </c>
      <c r="AC2086" s="21" t="s">
        <v>13328</v>
      </c>
      <c r="AD2086" s="15"/>
      <c r="AE2086" s="21" t="s">
        <v>13329</v>
      </c>
      <c r="AF2086" s="21" t="s">
        <v>13328</v>
      </c>
      <c r="AG2086" s="22">
        <f t="shared" si="282"/>
        <v>0.41935483870967744</v>
      </c>
      <c r="AH2086" s="15"/>
      <c r="AI2086" s="17"/>
      <c r="AJ2086" s="17"/>
      <c r="AK2086" s="17" t="e">
        <f>VLOOKUP(A2086,'[1]Deals (Exits)'!B:B,1,FALSE)</f>
        <v>#N/A</v>
      </c>
      <c r="AL2086" s="23"/>
      <c r="AM2086" s="17"/>
      <c r="AN2086" s="17"/>
      <c r="AO2086" s="17"/>
      <c r="AP2086" s="17"/>
      <c r="AQ2086" s="18"/>
      <c r="AR2086" s="18"/>
      <c r="AS2086" s="17"/>
      <c r="AT2086" s="17"/>
      <c r="AU2086" s="18"/>
      <c r="AV2086" s="17"/>
      <c r="AW2086" s="17"/>
      <c r="AX2086" s="17"/>
      <c r="AY2086" s="17"/>
      <c r="AZ2086" s="17"/>
      <c r="BA2086" s="17"/>
      <c r="BB2086" s="17"/>
      <c r="BC2086" s="17"/>
      <c r="BD2086" s="17"/>
      <c r="BE2086" s="17"/>
      <c r="BF2086" s="17"/>
      <c r="BG2086" s="17"/>
      <c r="BH2086" s="17"/>
      <c r="BI2086" s="17"/>
      <c r="BJ2086" s="17"/>
      <c r="BK2086" s="17"/>
      <c r="BL2086" s="17"/>
      <c r="BM2086" s="17"/>
      <c r="BN2086" s="15"/>
      <c r="BO2086" s="15"/>
      <c r="BP2086" s="22"/>
      <c r="BQ2086" s="15"/>
      <c r="BR2086" s="15"/>
      <c r="BS2086" s="15"/>
      <c r="BT2086" s="15"/>
      <c r="BU2086" s="15"/>
      <c r="BV2086" s="15"/>
      <c r="BW2086" s="15"/>
      <c r="BX2086" s="15"/>
      <c r="BY2086" s="15"/>
      <c r="BZ2086" s="15"/>
      <c r="CA2086" s="15"/>
      <c r="CB2086" s="15"/>
      <c r="CC2086" s="15"/>
      <c r="CD2086" s="15"/>
      <c r="CE2086" s="15"/>
      <c r="CF2086" s="15"/>
      <c r="CG2086" s="15"/>
      <c r="CH2086" s="15"/>
      <c r="CI2086" s="15"/>
      <c r="CJ2086" s="15"/>
    </row>
    <row r="2087" spans="1:88" ht="12.75">
      <c r="A2087" s="74" t="s">
        <v>13330</v>
      </c>
      <c r="B2087" s="15" t="s">
        <v>13331</v>
      </c>
      <c r="C2087" s="15" t="s">
        <v>58</v>
      </c>
      <c r="D2087" s="16">
        <v>2015</v>
      </c>
      <c r="E2087" s="15" t="s">
        <v>8285</v>
      </c>
      <c r="F2087" s="26"/>
      <c r="G2087" s="26" t="s">
        <v>118</v>
      </c>
      <c r="H2087" s="26" t="s">
        <v>118</v>
      </c>
      <c r="I2087" s="15" t="s">
        <v>118</v>
      </c>
      <c r="J2087" s="26"/>
      <c r="K2087" s="17">
        <f t="shared" si="281"/>
        <v>0</v>
      </c>
      <c r="L2087" s="15"/>
      <c r="M2087" s="15"/>
      <c r="N2087" s="15"/>
      <c r="O2087" s="15"/>
      <c r="P2087" s="15"/>
      <c r="Q2087" s="15"/>
      <c r="R2087" s="15"/>
      <c r="S2087" s="19"/>
      <c r="T2087" s="15"/>
      <c r="U2087" s="17"/>
      <c r="V2087" s="15"/>
      <c r="W2087" s="15"/>
      <c r="X2087" s="15" t="s">
        <v>79</v>
      </c>
      <c r="Y2087" s="15"/>
      <c r="AB2087" s="32">
        <v>43506</v>
      </c>
      <c r="AC2087" s="21" t="s">
        <v>13332</v>
      </c>
      <c r="AD2087" s="21" t="s">
        <v>13333</v>
      </c>
      <c r="AE2087" s="21" t="s">
        <v>13334</v>
      </c>
      <c r="AF2087" s="21" t="s">
        <v>13335</v>
      </c>
      <c r="AG2087" s="22">
        <f t="shared" si="282"/>
        <v>0.45161290322580644</v>
      </c>
      <c r="AH2087" s="15"/>
      <c r="AI2087" s="17"/>
      <c r="AJ2087" s="17"/>
      <c r="AK2087" s="17" t="e">
        <f>VLOOKUP(A2087,'[1]Deals (Exits)'!B:B,1,FALSE)</f>
        <v>#N/A</v>
      </c>
      <c r="AL2087" s="23"/>
      <c r="AM2087" s="17"/>
      <c r="AN2087" s="17"/>
      <c r="AO2087" s="17"/>
      <c r="AP2087" s="17"/>
      <c r="AQ2087" s="18"/>
      <c r="AR2087" s="18"/>
      <c r="AS2087" s="17"/>
      <c r="AT2087" s="17"/>
      <c r="AU2087" s="18"/>
      <c r="AV2087" s="17"/>
      <c r="AW2087" s="17"/>
      <c r="AX2087" s="17"/>
      <c r="AY2087" s="17"/>
      <c r="AZ2087" s="17"/>
      <c r="BA2087" s="17"/>
      <c r="BB2087" s="17"/>
      <c r="BC2087" s="17"/>
      <c r="BD2087" s="17"/>
      <c r="BE2087" s="17"/>
      <c r="BF2087" s="17"/>
      <c r="BG2087" s="17"/>
      <c r="BH2087" s="17"/>
      <c r="BI2087" s="17"/>
      <c r="BJ2087" s="17"/>
      <c r="BK2087" s="17"/>
      <c r="BL2087" s="17"/>
      <c r="BM2087" s="17"/>
      <c r="BN2087" s="15"/>
      <c r="BO2087" s="15"/>
      <c r="BP2087" s="22"/>
      <c r="BQ2087" s="15"/>
      <c r="BR2087" s="15"/>
      <c r="BS2087" s="15"/>
      <c r="BT2087" s="15"/>
      <c r="BU2087" s="15"/>
      <c r="BV2087" s="15"/>
      <c r="BW2087" s="15"/>
      <c r="BX2087" s="15"/>
      <c r="BY2087" s="15"/>
      <c r="BZ2087" s="15"/>
      <c r="CA2087" s="15"/>
      <c r="CB2087" s="15"/>
      <c r="CC2087" s="15"/>
      <c r="CD2087" s="15"/>
      <c r="CE2087" s="15"/>
      <c r="CF2087" s="15"/>
      <c r="CG2087" s="15"/>
      <c r="CH2087" s="15"/>
      <c r="CI2087" s="15"/>
      <c r="CJ2087" s="15"/>
    </row>
    <row r="2088" spans="1:88" ht="12.75">
      <c r="A2088" s="25" t="s">
        <v>13336</v>
      </c>
      <c r="B2088" s="15" t="s">
        <v>13337</v>
      </c>
      <c r="C2088" s="15" t="s">
        <v>58</v>
      </c>
      <c r="D2088" s="16">
        <v>2014</v>
      </c>
      <c r="E2088" s="15" t="s">
        <v>117</v>
      </c>
      <c r="F2088" s="26"/>
      <c r="G2088" s="26" t="s">
        <v>118</v>
      </c>
      <c r="H2088" s="26" t="s">
        <v>118</v>
      </c>
      <c r="I2088" s="15" t="s">
        <v>118</v>
      </c>
      <c r="J2088" s="26"/>
      <c r="K2088" s="17">
        <f t="shared" si="281"/>
        <v>0</v>
      </c>
      <c r="L2088" s="15"/>
      <c r="M2088" s="15"/>
      <c r="N2088" s="15"/>
      <c r="O2088" s="15"/>
      <c r="P2088" s="15"/>
      <c r="Q2088" s="15"/>
      <c r="R2088" s="15"/>
      <c r="S2088" s="19"/>
      <c r="T2088" s="15"/>
      <c r="U2088" s="17"/>
      <c r="V2088" s="15" t="s">
        <v>13338</v>
      </c>
      <c r="W2088" s="15"/>
      <c r="X2088" s="15" t="s">
        <v>64</v>
      </c>
      <c r="Y2088" s="15"/>
      <c r="AB2088" s="32">
        <v>44206</v>
      </c>
      <c r="AC2088" s="21" t="s">
        <v>13339</v>
      </c>
      <c r="AD2088" s="15"/>
      <c r="AE2088" s="21" t="s">
        <v>13340</v>
      </c>
      <c r="AF2088" s="21" t="s">
        <v>13341</v>
      </c>
      <c r="AG2088" s="22">
        <f t="shared" si="282"/>
        <v>0.45161290322580644</v>
      </c>
      <c r="AH2088" s="15"/>
      <c r="AI2088" s="17"/>
      <c r="AJ2088" s="17"/>
      <c r="AK2088" s="17" t="e">
        <f>VLOOKUP(A2088,'[1]Deals (Exits)'!B:B,1,FALSE)</f>
        <v>#N/A</v>
      </c>
      <c r="AL2088" s="23"/>
      <c r="AM2088" s="17"/>
      <c r="AN2088" s="17"/>
      <c r="AO2088" s="17"/>
      <c r="AP2088" s="17"/>
      <c r="AQ2088" s="18"/>
      <c r="AR2088" s="18"/>
      <c r="AS2088" s="17"/>
      <c r="AT2088" s="17"/>
      <c r="AU2088" s="18"/>
      <c r="AV2088" s="17"/>
      <c r="AW2088" s="17"/>
      <c r="AX2088" s="17"/>
      <c r="AY2088" s="17"/>
      <c r="AZ2088" s="17"/>
      <c r="BA2088" s="17"/>
      <c r="BB2088" s="17"/>
      <c r="BC2088" s="17"/>
      <c r="BD2088" s="17"/>
      <c r="BE2088" s="17"/>
      <c r="BF2088" s="17"/>
      <c r="BG2088" s="17"/>
      <c r="BH2088" s="17"/>
      <c r="BI2088" s="17"/>
      <c r="BJ2088" s="17"/>
      <c r="BK2088" s="17"/>
      <c r="BL2088" s="17"/>
      <c r="BM2088" s="17"/>
      <c r="BN2088" s="15"/>
      <c r="BO2088" s="15"/>
      <c r="BP2088" s="22"/>
      <c r="BQ2088" s="15"/>
      <c r="BR2088" s="15"/>
      <c r="BS2088" s="15"/>
      <c r="BT2088" s="15"/>
      <c r="BU2088" s="15"/>
      <c r="BV2088" s="15"/>
      <c r="BW2088" s="15"/>
      <c r="BX2088" s="15"/>
      <c r="BY2088" s="15"/>
      <c r="BZ2088" s="15"/>
      <c r="CA2088" s="15"/>
      <c r="CB2088" s="15"/>
      <c r="CC2088" s="15"/>
      <c r="CD2088" s="15"/>
      <c r="CE2088" s="15"/>
      <c r="CF2088" s="15"/>
      <c r="CG2088" s="15"/>
      <c r="CH2088" s="15"/>
      <c r="CI2088" s="15"/>
      <c r="CJ2088" s="15"/>
    </row>
    <row r="2089" spans="1:88" ht="12.75">
      <c r="A2089" s="25" t="s">
        <v>13342</v>
      </c>
      <c r="B2089" s="15" t="s">
        <v>13343</v>
      </c>
      <c r="C2089" s="15" t="s">
        <v>58</v>
      </c>
      <c r="D2089" s="16">
        <v>2017</v>
      </c>
      <c r="E2089" s="15" t="s">
        <v>8285</v>
      </c>
      <c r="F2089" s="26"/>
      <c r="G2089" s="26" t="s">
        <v>118</v>
      </c>
      <c r="H2089" s="26" t="s">
        <v>118</v>
      </c>
      <c r="I2089" s="15" t="s">
        <v>118</v>
      </c>
      <c r="J2089" s="26"/>
      <c r="K2089" s="17">
        <f t="shared" si="281"/>
        <v>0</v>
      </c>
      <c r="L2089" s="15"/>
      <c r="M2089" s="15"/>
      <c r="N2089" s="15"/>
      <c r="O2089" s="15"/>
      <c r="P2089" s="15"/>
      <c r="Q2089" s="15"/>
      <c r="R2089" s="15"/>
      <c r="S2089" s="19"/>
      <c r="T2089" s="15"/>
      <c r="U2089" s="17"/>
      <c r="V2089" s="15"/>
      <c r="W2089" s="15"/>
      <c r="X2089" s="15" t="s">
        <v>4628</v>
      </c>
      <c r="Y2089" s="15"/>
      <c r="AB2089" s="20" t="s">
        <v>286</v>
      </c>
      <c r="AC2089" s="21" t="s">
        <v>13344</v>
      </c>
      <c r="AD2089" s="15"/>
      <c r="AE2089" s="21" t="s">
        <v>13345</v>
      </c>
      <c r="AF2089" s="21" t="s">
        <v>13346</v>
      </c>
      <c r="AG2089" s="22">
        <f t="shared" si="282"/>
        <v>0.41935483870967744</v>
      </c>
      <c r="AH2089" s="15"/>
      <c r="AI2089" s="17"/>
      <c r="AJ2089" s="17"/>
      <c r="AK2089" s="17" t="e">
        <f>VLOOKUP(A2089,'[1]Deals (Exits)'!B:B,1,FALSE)</f>
        <v>#N/A</v>
      </c>
      <c r="AL2089" s="23"/>
      <c r="AM2089" s="17"/>
      <c r="AN2089" s="17"/>
      <c r="AO2089" s="17"/>
      <c r="AP2089" s="17"/>
      <c r="AQ2089" s="18"/>
      <c r="AR2089" s="18"/>
      <c r="AS2089" s="17"/>
      <c r="AT2089" s="17"/>
      <c r="AU2089" s="18"/>
      <c r="AV2089" s="17"/>
      <c r="AW2089" s="17"/>
      <c r="AX2089" s="17"/>
      <c r="AY2089" s="17"/>
      <c r="AZ2089" s="17"/>
      <c r="BA2089" s="17"/>
      <c r="BB2089" s="17"/>
      <c r="BC2089" s="17"/>
      <c r="BD2089" s="17"/>
      <c r="BE2089" s="17"/>
      <c r="BF2089" s="17"/>
      <c r="BG2089" s="17"/>
      <c r="BH2089" s="17"/>
      <c r="BI2089" s="17"/>
      <c r="BJ2089" s="17"/>
      <c r="BK2089" s="17"/>
      <c r="BL2089" s="17"/>
      <c r="BM2089" s="17"/>
      <c r="BN2089" s="15"/>
      <c r="BO2089" s="15"/>
      <c r="BP2089" s="22"/>
      <c r="BQ2089" s="15"/>
      <c r="BR2089" s="15"/>
      <c r="BS2089" s="15"/>
      <c r="BT2089" s="15"/>
      <c r="BU2089" s="15"/>
      <c r="BV2089" s="15"/>
      <c r="BW2089" s="15"/>
      <c r="BX2089" s="15"/>
      <c r="BY2089" s="15"/>
      <c r="BZ2089" s="15"/>
      <c r="CA2089" s="15"/>
      <c r="CB2089" s="15"/>
      <c r="CC2089" s="15"/>
      <c r="CD2089" s="15"/>
      <c r="CE2089" s="15"/>
      <c r="CF2089" s="15"/>
      <c r="CG2089" s="15"/>
      <c r="CH2089" s="15"/>
      <c r="CI2089" s="15"/>
      <c r="CJ2089" s="15"/>
    </row>
    <row r="2090" spans="1:88" ht="12.75">
      <c r="A2090" s="25" t="s">
        <v>13347</v>
      </c>
      <c r="B2090" s="15" t="s">
        <v>13348</v>
      </c>
      <c r="C2090" s="15" t="s">
        <v>58</v>
      </c>
      <c r="D2090" s="16">
        <v>2012</v>
      </c>
      <c r="E2090" s="15" t="s">
        <v>117</v>
      </c>
      <c r="F2090" s="26"/>
      <c r="G2090" s="26" t="s">
        <v>118</v>
      </c>
      <c r="H2090" s="26" t="s">
        <v>118</v>
      </c>
      <c r="I2090" s="15" t="s">
        <v>118</v>
      </c>
      <c r="J2090" s="26"/>
      <c r="K2090" s="17">
        <f t="shared" si="281"/>
        <v>0</v>
      </c>
      <c r="L2090" s="15"/>
      <c r="M2090" s="15"/>
      <c r="N2090" s="15"/>
      <c r="O2090" s="15"/>
      <c r="P2090" s="15"/>
      <c r="Q2090" s="15"/>
      <c r="R2090" s="15"/>
      <c r="S2090" s="19"/>
      <c r="T2090" s="15"/>
      <c r="U2090" s="17"/>
      <c r="V2090" s="15"/>
      <c r="W2090" s="15"/>
      <c r="X2090" s="15" t="s">
        <v>12957</v>
      </c>
      <c r="Y2090" s="15"/>
      <c r="AB2090" s="20" t="s">
        <v>286</v>
      </c>
      <c r="AC2090" s="21" t="s">
        <v>13349</v>
      </c>
      <c r="AD2090" s="21" t="s">
        <v>13350</v>
      </c>
      <c r="AE2090" s="21" t="s">
        <v>13351</v>
      </c>
      <c r="AF2090" s="21" t="s">
        <v>13352</v>
      </c>
      <c r="AG2090" s="22">
        <f t="shared" si="282"/>
        <v>0.45161290322580644</v>
      </c>
      <c r="AH2090" s="15"/>
      <c r="AI2090" s="17"/>
      <c r="AJ2090" s="17"/>
      <c r="AK2090" s="17" t="e">
        <f>VLOOKUP(A2090,'[1]Deals (Exits)'!B:B,1,FALSE)</f>
        <v>#N/A</v>
      </c>
      <c r="AL2090" s="23"/>
      <c r="AM2090" s="17"/>
      <c r="AN2090" s="17"/>
      <c r="AO2090" s="17"/>
      <c r="AP2090" s="17"/>
      <c r="AQ2090" s="18"/>
      <c r="AR2090" s="18"/>
      <c r="AS2090" s="17"/>
      <c r="AT2090" s="17"/>
      <c r="AU2090" s="18"/>
      <c r="AV2090" s="17"/>
      <c r="AW2090" s="17"/>
      <c r="AX2090" s="17"/>
      <c r="AY2090" s="17"/>
      <c r="AZ2090" s="17"/>
      <c r="BA2090" s="17"/>
      <c r="BB2090" s="17"/>
      <c r="BC2090" s="17"/>
      <c r="BD2090" s="17"/>
      <c r="BE2090" s="17"/>
      <c r="BF2090" s="17"/>
      <c r="BG2090" s="17"/>
      <c r="BH2090" s="17"/>
      <c r="BI2090" s="17"/>
      <c r="BJ2090" s="17"/>
      <c r="BK2090" s="17"/>
      <c r="BL2090" s="17"/>
      <c r="BM2090" s="17"/>
      <c r="BN2090" s="15"/>
      <c r="BO2090" s="15"/>
      <c r="BP2090" s="22"/>
      <c r="BQ2090" s="15"/>
      <c r="BR2090" s="15"/>
      <c r="BS2090" s="15"/>
      <c r="BT2090" s="15"/>
      <c r="BU2090" s="15"/>
      <c r="BV2090" s="15"/>
      <c r="BW2090" s="15"/>
      <c r="BX2090" s="15"/>
      <c r="BY2090" s="15"/>
      <c r="BZ2090" s="15"/>
      <c r="CA2090" s="15"/>
      <c r="CB2090" s="15"/>
      <c r="CC2090" s="15"/>
      <c r="CD2090" s="15"/>
      <c r="CE2090" s="15"/>
      <c r="CF2090" s="15"/>
      <c r="CG2090" s="15"/>
      <c r="CH2090" s="15"/>
      <c r="CI2090" s="15"/>
      <c r="CJ2090" s="15"/>
    </row>
    <row r="2091" spans="1:88" ht="12.75">
      <c r="A2091" s="25" t="s">
        <v>13353</v>
      </c>
      <c r="B2091" s="15" t="s">
        <v>13354</v>
      </c>
      <c r="C2091" s="15" t="s">
        <v>58</v>
      </c>
      <c r="D2091" s="16">
        <v>2010</v>
      </c>
      <c r="E2091" s="15" t="s">
        <v>117</v>
      </c>
      <c r="F2091" s="26"/>
      <c r="G2091" s="26" t="s">
        <v>118</v>
      </c>
      <c r="H2091" s="26" t="s">
        <v>118</v>
      </c>
      <c r="I2091" s="15" t="s">
        <v>118</v>
      </c>
      <c r="J2091" s="26"/>
      <c r="K2091" s="17">
        <f t="shared" si="281"/>
        <v>0</v>
      </c>
      <c r="L2091" s="15"/>
      <c r="M2091" s="15"/>
      <c r="N2091" s="15"/>
      <c r="O2091" s="15"/>
      <c r="P2091" s="15"/>
      <c r="Q2091" s="15"/>
      <c r="R2091" s="15"/>
      <c r="S2091" s="19"/>
      <c r="T2091" s="15"/>
      <c r="U2091" s="17"/>
      <c r="V2091" s="15" t="s">
        <v>13355</v>
      </c>
      <c r="W2091" s="15"/>
      <c r="X2091" s="15" t="s">
        <v>79</v>
      </c>
      <c r="Y2091" s="15"/>
      <c r="AB2091" s="32">
        <v>43506</v>
      </c>
      <c r="AC2091" s="21" t="s">
        <v>13356</v>
      </c>
      <c r="AD2091" s="21" t="s">
        <v>13357</v>
      </c>
      <c r="AE2091" s="21" t="s">
        <v>13358</v>
      </c>
      <c r="AF2091" s="21" t="s">
        <v>13359</v>
      </c>
      <c r="AG2091" s="22">
        <f t="shared" si="282"/>
        <v>0.4838709677419355</v>
      </c>
      <c r="AH2091" s="15"/>
      <c r="AI2091" s="17"/>
      <c r="AJ2091" s="17"/>
      <c r="AK2091" s="17" t="e">
        <f>VLOOKUP(A2091,'[1]Deals (Exits)'!B:B,1,FALSE)</f>
        <v>#N/A</v>
      </c>
      <c r="AL2091" s="23"/>
      <c r="AM2091" s="17"/>
      <c r="AN2091" s="17"/>
      <c r="AO2091" s="17"/>
      <c r="AP2091" s="17"/>
      <c r="AQ2091" s="18"/>
      <c r="AR2091" s="18"/>
      <c r="AS2091" s="17"/>
      <c r="AT2091" s="17"/>
      <c r="AU2091" s="18"/>
      <c r="AV2091" s="17"/>
      <c r="AW2091" s="17"/>
      <c r="AX2091" s="17"/>
      <c r="AY2091" s="17"/>
      <c r="AZ2091" s="17"/>
      <c r="BA2091" s="17"/>
      <c r="BB2091" s="17"/>
      <c r="BC2091" s="17"/>
      <c r="BD2091" s="17"/>
      <c r="BE2091" s="17"/>
      <c r="BF2091" s="17"/>
      <c r="BG2091" s="17"/>
      <c r="BH2091" s="17"/>
      <c r="BI2091" s="17"/>
      <c r="BJ2091" s="17"/>
      <c r="BK2091" s="17"/>
      <c r="BL2091" s="17"/>
      <c r="BM2091" s="17"/>
      <c r="BN2091" s="15"/>
      <c r="BO2091" s="15"/>
      <c r="BP2091" s="22"/>
      <c r="BQ2091" s="15"/>
      <c r="BR2091" s="15"/>
      <c r="BS2091" s="15"/>
      <c r="BT2091" s="15"/>
      <c r="BU2091" s="15"/>
      <c r="BV2091" s="15"/>
      <c r="BW2091" s="15"/>
      <c r="BX2091" s="15"/>
      <c r="BY2091" s="15"/>
      <c r="BZ2091" s="15"/>
      <c r="CA2091" s="15"/>
      <c r="CB2091" s="15"/>
      <c r="CC2091" s="15"/>
      <c r="CD2091" s="15"/>
      <c r="CE2091" s="15"/>
      <c r="CF2091" s="15"/>
      <c r="CG2091" s="15"/>
      <c r="CH2091" s="15"/>
      <c r="CI2091" s="15"/>
      <c r="CJ2091" s="15"/>
    </row>
    <row r="2092" spans="1:88" ht="12.75">
      <c r="A2092" s="74" t="s">
        <v>13360</v>
      </c>
      <c r="B2092" s="15" t="s">
        <v>13361</v>
      </c>
      <c r="C2092" s="15" t="s">
        <v>58</v>
      </c>
      <c r="D2092" s="16">
        <v>2010</v>
      </c>
      <c r="E2092" s="15" t="s">
        <v>117</v>
      </c>
      <c r="F2092" s="26"/>
      <c r="G2092" s="26" t="s">
        <v>118</v>
      </c>
      <c r="H2092" s="26" t="s">
        <v>118</v>
      </c>
      <c r="I2092" s="15" t="s">
        <v>118</v>
      </c>
      <c r="J2092" s="26"/>
      <c r="K2092" s="17">
        <f t="shared" si="281"/>
        <v>0</v>
      </c>
      <c r="L2092" s="15"/>
      <c r="M2092" s="15"/>
      <c r="N2092" s="15"/>
      <c r="O2092" s="15"/>
      <c r="P2092" s="15"/>
      <c r="Q2092" s="15"/>
      <c r="R2092" s="15"/>
      <c r="S2092" s="19"/>
      <c r="T2092" s="15"/>
      <c r="U2092" s="17"/>
      <c r="V2092" s="15"/>
      <c r="W2092" s="15"/>
      <c r="X2092" s="15" t="s">
        <v>12957</v>
      </c>
      <c r="Y2092" s="15"/>
      <c r="AB2092" s="20" t="s">
        <v>333</v>
      </c>
      <c r="AC2092" s="21" t="s">
        <v>13362</v>
      </c>
      <c r="AD2092" s="21" t="s">
        <v>13363</v>
      </c>
      <c r="AE2092" s="21" t="s">
        <v>13364</v>
      </c>
      <c r="AF2092" s="21" t="s">
        <v>13365</v>
      </c>
      <c r="AG2092" s="22">
        <f t="shared" si="282"/>
        <v>0.45161290322580644</v>
      </c>
      <c r="AH2092" s="15"/>
      <c r="AI2092" s="17"/>
      <c r="AJ2092" s="17"/>
      <c r="AK2092" s="17" t="e">
        <f>VLOOKUP(A2092,'[1]Deals (Exits)'!B:B,1,FALSE)</f>
        <v>#N/A</v>
      </c>
      <c r="AL2092" s="23"/>
      <c r="AM2092" s="17"/>
      <c r="AN2092" s="17"/>
      <c r="AO2092" s="17"/>
      <c r="AP2092" s="17"/>
      <c r="AQ2092" s="18"/>
      <c r="AR2092" s="18"/>
      <c r="AS2092" s="17"/>
      <c r="AT2092" s="17"/>
      <c r="AU2092" s="18"/>
      <c r="AV2092" s="17"/>
      <c r="AW2092" s="17"/>
      <c r="AX2092" s="17"/>
      <c r="AY2092" s="17"/>
      <c r="AZ2092" s="17"/>
      <c r="BA2092" s="17"/>
      <c r="BB2092" s="17"/>
      <c r="BC2092" s="17"/>
      <c r="BD2092" s="17"/>
      <c r="BE2092" s="17"/>
      <c r="BF2092" s="17"/>
      <c r="BG2092" s="17"/>
      <c r="BH2092" s="17"/>
      <c r="BI2092" s="17"/>
      <c r="BJ2092" s="17"/>
      <c r="BK2092" s="17"/>
      <c r="BL2092" s="17"/>
      <c r="BM2092" s="17"/>
      <c r="BN2092" s="15"/>
      <c r="BO2092" s="15"/>
      <c r="BP2092" s="22"/>
      <c r="BQ2092" s="15"/>
      <c r="BR2092" s="15"/>
      <c r="BS2092" s="15"/>
      <c r="BT2092" s="15"/>
      <c r="BU2092" s="15"/>
      <c r="BV2092" s="15"/>
      <c r="BW2092" s="15"/>
      <c r="BX2092" s="15"/>
      <c r="BY2092" s="15"/>
      <c r="BZ2092" s="15"/>
      <c r="CA2092" s="15"/>
      <c r="CB2092" s="15"/>
      <c r="CC2092" s="15"/>
      <c r="CD2092" s="15"/>
      <c r="CE2092" s="15"/>
      <c r="CF2092" s="15"/>
      <c r="CG2092" s="15"/>
      <c r="CH2092" s="15"/>
      <c r="CI2092" s="15"/>
      <c r="CJ2092" s="15"/>
    </row>
    <row r="2093" spans="1:88" ht="12.75">
      <c r="A2093" s="74" t="s">
        <v>13366</v>
      </c>
      <c r="B2093" s="15" t="s">
        <v>13367</v>
      </c>
      <c r="C2093" s="15" t="s">
        <v>58</v>
      </c>
      <c r="D2093" s="16">
        <v>2016</v>
      </c>
      <c r="E2093" s="15" t="s">
        <v>117</v>
      </c>
      <c r="F2093" s="26"/>
      <c r="G2093" s="26" t="s">
        <v>118</v>
      </c>
      <c r="H2093" s="26" t="s">
        <v>118</v>
      </c>
      <c r="I2093" s="15" t="s">
        <v>118</v>
      </c>
      <c r="J2093" s="26"/>
      <c r="K2093" s="17">
        <f t="shared" si="281"/>
        <v>0</v>
      </c>
      <c r="L2093" s="15"/>
      <c r="M2093" s="15"/>
      <c r="N2093" s="15"/>
      <c r="O2093" s="15"/>
      <c r="P2093" s="15"/>
      <c r="Q2093" s="15"/>
      <c r="R2093" s="15"/>
      <c r="S2093" s="19"/>
      <c r="T2093" s="15"/>
      <c r="U2093" s="17"/>
      <c r="V2093" s="15"/>
      <c r="W2093" s="15"/>
      <c r="X2093" s="15" t="s">
        <v>107</v>
      </c>
      <c r="Y2093" s="15"/>
      <c r="AB2093" s="32">
        <v>44206</v>
      </c>
      <c r="AC2093" s="21" t="s">
        <v>13368</v>
      </c>
      <c r="AD2093" s="15"/>
      <c r="AE2093" s="21" t="s">
        <v>13369</v>
      </c>
      <c r="AF2093" s="21" t="s">
        <v>13370</v>
      </c>
      <c r="AG2093" s="22">
        <f t="shared" si="282"/>
        <v>0.41935483870967744</v>
      </c>
      <c r="AH2093" s="15"/>
      <c r="AI2093" s="17"/>
      <c r="AJ2093" s="17"/>
      <c r="AK2093" s="17" t="e">
        <f>VLOOKUP(A2093,'[1]Deals (Exits)'!B:B,1,FALSE)</f>
        <v>#N/A</v>
      </c>
      <c r="AL2093" s="23"/>
      <c r="AM2093" s="17"/>
      <c r="AN2093" s="17"/>
      <c r="AO2093" s="17"/>
      <c r="AP2093" s="17"/>
      <c r="AQ2093" s="18"/>
      <c r="AR2093" s="18"/>
      <c r="AS2093" s="17"/>
      <c r="AT2093" s="17"/>
      <c r="AU2093" s="18"/>
      <c r="AV2093" s="17"/>
      <c r="AW2093" s="17"/>
      <c r="AX2093" s="17"/>
      <c r="AY2093" s="17"/>
      <c r="AZ2093" s="17"/>
      <c r="BA2093" s="17"/>
      <c r="BB2093" s="17"/>
      <c r="BC2093" s="17"/>
      <c r="BD2093" s="17"/>
      <c r="BE2093" s="17"/>
      <c r="BF2093" s="17"/>
      <c r="BG2093" s="17"/>
      <c r="BH2093" s="17"/>
      <c r="BI2093" s="17"/>
      <c r="BJ2093" s="17"/>
      <c r="BK2093" s="17"/>
      <c r="BL2093" s="17"/>
      <c r="BM2093" s="17"/>
      <c r="BN2093" s="15"/>
      <c r="BO2093" s="15"/>
      <c r="BP2093" s="22"/>
      <c r="BQ2093" s="15"/>
      <c r="BR2093" s="15"/>
      <c r="BS2093" s="15"/>
      <c r="BT2093" s="15"/>
      <c r="BU2093" s="15"/>
      <c r="BV2093" s="15"/>
      <c r="BW2093" s="15"/>
      <c r="BX2093" s="15"/>
      <c r="BY2093" s="15"/>
      <c r="BZ2093" s="15"/>
      <c r="CA2093" s="15"/>
      <c r="CB2093" s="15"/>
      <c r="CC2093" s="15"/>
      <c r="CD2093" s="15"/>
      <c r="CE2093" s="15"/>
      <c r="CF2093" s="15"/>
      <c r="CG2093" s="15"/>
      <c r="CH2093" s="15"/>
      <c r="CI2093" s="15"/>
      <c r="CJ2093" s="15"/>
    </row>
    <row r="2094" spans="1:88" ht="12.75">
      <c r="A2094" s="74" t="s">
        <v>13371</v>
      </c>
      <c r="B2094" s="15" t="s">
        <v>13372</v>
      </c>
      <c r="C2094" s="15" t="s">
        <v>58</v>
      </c>
      <c r="D2094" s="16">
        <v>2017</v>
      </c>
      <c r="E2094" s="15" t="s">
        <v>117</v>
      </c>
      <c r="F2094" s="26"/>
      <c r="G2094" s="26" t="s">
        <v>118</v>
      </c>
      <c r="H2094" s="26" t="s">
        <v>118</v>
      </c>
      <c r="I2094" s="15" t="s">
        <v>118</v>
      </c>
      <c r="J2094" s="26"/>
      <c r="K2094" s="17">
        <f t="shared" si="281"/>
        <v>0</v>
      </c>
      <c r="L2094" s="15"/>
      <c r="M2094" s="15"/>
      <c r="N2094" s="15"/>
      <c r="O2094" s="15"/>
      <c r="P2094" s="15"/>
      <c r="Q2094" s="15"/>
      <c r="R2094" s="15"/>
      <c r="S2094" s="19"/>
      <c r="T2094" s="15"/>
      <c r="U2094" s="17"/>
      <c r="V2094" s="15" t="s">
        <v>13373</v>
      </c>
      <c r="W2094" s="15"/>
      <c r="X2094" s="15" t="s">
        <v>12957</v>
      </c>
      <c r="Y2094" s="15"/>
      <c r="AB2094" s="32">
        <v>44206</v>
      </c>
      <c r="AC2094" s="21" t="s">
        <v>13374</v>
      </c>
      <c r="AD2094" s="15"/>
      <c r="AE2094" s="15"/>
      <c r="AF2094" s="15"/>
      <c r="AG2094" s="22">
        <f t="shared" si="282"/>
        <v>0.38709677419354838</v>
      </c>
      <c r="AH2094" s="15"/>
      <c r="AI2094" s="17"/>
      <c r="AJ2094" s="17"/>
      <c r="AK2094" s="17" t="e">
        <f>VLOOKUP(A2094,'[1]Deals (Exits)'!B:B,1,FALSE)</f>
        <v>#N/A</v>
      </c>
      <c r="AL2094" s="23"/>
      <c r="AM2094" s="17"/>
      <c r="AN2094" s="17"/>
      <c r="AO2094" s="17"/>
      <c r="AP2094" s="17"/>
      <c r="AQ2094" s="18"/>
      <c r="AR2094" s="18"/>
      <c r="AS2094" s="17"/>
      <c r="AT2094" s="17"/>
      <c r="AU2094" s="18"/>
      <c r="AV2094" s="17"/>
      <c r="AW2094" s="17"/>
      <c r="AX2094" s="17"/>
      <c r="AY2094" s="17"/>
      <c r="AZ2094" s="17"/>
      <c r="BA2094" s="17"/>
      <c r="BB2094" s="17"/>
      <c r="BC2094" s="17"/>
      <c r="BD2094" s="17"/>
      <c r="BE2094" s="17"/>
      <c r="BF2094" s="17"/>
      <c r="BG2094" s="17"/>
      <c r="BH2094" s="17"/>
      <c r="BI2094" s="17"/>
      <c r="BJ2094" s="17"/>
      <c r="BK2094" s="17"/>
      <c r="BL2094" s="17"/>
      <c r="BM2094" s="17"/>
      <c r="BN2094" s="15"/>
      <c r="BO2094" s="15"/>
      <c r="BP2094" s="22"/>
      <c r="BQ2094" s="15"/>
      <c r="BR2094" s="15"/>
      <c r="BS2094" s="15"/>
      <c r="BT2094" s="15"/>
      <c r="BU2094" s="15"/>
      <c r="BV2094" s="15"/>
      <c r="BW2094" s="15"/>
      <c r="BX2094" s="15"/>
      <c r="BY2094" s="15"/>
      <c r="BZ2094" s="15"/>
      <c r="CA2094" s="15"/>
      <c r="CB2094" s="15"/>
      <c r="CC2094" s="15"/>
      <c r="CD2094" s="15"/>
      <c r="CE2094" s="15"/>
      <c r="CF2094" s="15"/>
      <c r="CG2094" s="15"/>
      <c r="CH2094" s="15"/>
      <c r="CI2094" s="15"/>
      <c r="CJ2094" s="15"/>
    </row>
    <row r="2095" spans="1:88" ht="12.75">
      <c r="A2095" s="74" t="s">
        <v>13375</v>
      </c>
      <c r="B2095" s="15" t="s">
        <v>13376</v>
      </c>
      <c r="C2095" s="15" t="s">
        <v>58</v>
      </c>
      <c r="D2095" s="16">
        <v>2017</v>
      </c>
      <c r="E2095" s="15" t="s">
        <v>117</v>
      </c>
      <c r="F2095" s="26"/>
      <c r="G2095" s="26" t="s">
        <v>118</v>
      </c>
      <c r="H2095" s="26" t="s">
        <v>118</v>
      </c>
      <c r="I2095" s="15" t="s">
        <v>118</v>
      </c>
      <c r="J2095" s="26"/>
      <c r="K2095" s="17">
        <f t="shared" si="281"/>
        <v>0</v>
      </c>
      <c r="L2095" s="15"/>
      <c r="M2095" s="15"/>
      <c r="N2095" s="15"/>
      <c r="O2095" s="15"/>
      <c r="P2095" s="15"/>
      <c r="Q2095" s="15"/>
      <c r="R2095" s="15"/>
      <c r="S2095" s="19"/>
      <c r="T2095" s="15"/>
      <c r="U2095" s="17"/>
      <c r="V2095" s="15" t="s">
        <v>13377</v>
      </c>
      <c r="W2095" s="15"/>
      <c r="X2095" s="15" t="s">
        <v>4513</v>
      </c>
      <c r="Y2095" s="15"/>
      <c r="AB2095" s="32">
        <v>44206</v>
      </c>
      <c r="AC2095" s="21" t="s">
        <v>13378</v>
      </c>
      <c r="AD2095" s="15"/>
      <c r="AE2095" s="15"/>
      <c r="AF2095" s="15"/>
      <c r="AG2095" s="22">
        <f t="shared" si="282"/>
        <v>0.38709677419354838</v>
      </c>
      <c r="AH2095" s="15"/>
      <c r="AI2095" s="17"/>
      <c r="AJ2095" s="17"/>
      <c r="AK2095" s="17" t="e">
        <f>VLOOKUP(A2095,'[1]Deals (Exits)'!B:B,1,FALSE)</f>
        <v>#N/A</v>
      </c>
      <c r="AL2095" s="23"/>
      <c r="AM2095" s="17"/>
      <c r="AN2095" s="17"/>
      <c r="AO2095" s="17"/>
      <c r="AP2095" s="17"/>
      <c r="AQ2095" s="18"/>
      <c r="AR2095" s="18"/>
      <c r="AS2095" s="17"/>
      <c r="AT2095" s="17"/>
      <c r="AU2095" s="18"/>
      <c r="AV2095" s="17"/>
      <c r="AW2095" s="17"/>
      <c r="AX2095" s="17"/>
      <c r="AY2095" s="17"/>
      <c r="AZ2095" s="17"/>
      <c r="BA2095" s="17"/>
      <c r="BB2095" s="17"/>
      <c r="BC2095" s="17"/>
      <c r="BD2095" s="17"/>
      <c r="BE2095" s="17"/>
      <c r="BF2095" s="17"/>
      <c r="BG2095" s="17"/>
      <c r="BH2095" s="17"/>
      <c r="BI2095" s="17"/>
      <c r="BJ2095" s="17"/>
      <c r="BK2095" s="17"/>
      <c r="BL2095" s="17"/>
      <c r="BM2095" s="17"/>
      <c r="BN2095" s="15"/>
      <c r="BO2095" s="15"/>
      <c r="BP2095" s="22"/>
      <c r="BQ2095" s="15"/>
      <c r="BR2095" s="15"/>
      <c r="BS2095" s="15"/>
      <c r="BT2095" s="15"/>
      <c r="BU2095" s="15"/>
      <c r="BV2095" s="15"/>
      <c r="BW2095" s="15"/>
      <c r="BX2095" s="15"/>
      <c r="BY2095" s="15"/>
      <c r="BZ2095" s="15"/>
      <c r="CA2095" s="15"/>
      <c r="CB2095" s="15"/>
      <c r="CC2095" s="15"/>
      <c r="CD2095" s="15"/>
      <c r="CE2095" s="15"/>
      <c r="CF2095" s="15"/>
      <c r="CG2095" s="15"/>
      <c r="CH2095" s="15"/>
      <c r="CI2095" s="15"/>
      <c r="CJ2095" s="15"/>
    </row>
    <row r="2096" spans="1:88" ht="12.75">
      <c r="A2096" s="74" t="s">
        <v>13379</v>
      </c>
      <c r="B2096" s="15" t="s">
        <v>13380</v>
      </c>
      <c r="C2096" s="15" t="s">
        <v>58</v>
      </c>
      <c r="D2096" s="16">
        <v>2011</v>
      </c>
      <c r="E2096" s="15" t="s">
        <v>117</v>
      </c>
      <c r="F2096" s="26"/>
      <c r="G2096" s="26" t="s">
        <v>118</v>
      </c>
      <c r="H2096" s="26" t="s">
        <v>118</v>
      </c>
      <c r="I2096" s="15" t="s">
        <v>118</v>
      </c>
      <c r="J2096" s="26"/>
      <c r="K2096" s="17">
        <f t="shared" si="281"/>
        <v>0</v>
      </c>
      <c r="L2096" s="15"/>
      <c r="M2096" s="15"/>
      <c r="N2096" s="15"/>
      <c r="O2096" s="15"/>
      <c r="P2096" s="15"/>
      <c r="Q2096" s="15"/>
      <c r="R2096" s="15"/>
      <c r="S2096" s="19"/>
      <c r="T2096" s="15"/>
      <c r="U2096" s="17"/>
      <c r="V2096" s="15" t="s">
        <v>13381</v>
      </c>
      <c r="W2096" s="15"/>
      <c r="X2096" s="15" t="s">
        <v>158</v>
      </c>
      <c r="Y2096" s="15"/>
      <c r="AB2096" s="20" t="s">
        <v>13382</v>
      </c>
      <c r="AC2096" s="21" t="s">
        <v>6631</v>
      </c>
      <c r="AD2096" s="21" t="s">
        <v>6632</v>
      </c>
      <c r="AE2096" s="21" t="s">
        <v>6633</v>
      </c>
      <c r="AF2096" s="21" t="s">
        <v>6634</v>
      </c>
      <c r="AG2096" s="22">
        <f t="shared" si="282"/>
        <v>0.4838709677419355</v>
      </c>
      <c r="AH2096" s="15"/>
      <c r="AI2096" s="17"/>
      <c r="AJ2096" s="17"/>
      <c r="AK2096" s="17" t="e">
        <f>VLOOKUP(A2096,'[1]Deals (Exits)'!B:B,1,FALSE)</f>
        <v>#N/A</v>
      </c>
      <c r="AL2096" s="23"/>
      <c r="AM2096" s="17"/>
      <c r="AN2096" s="17"/>
      <c r="AO2096" s="17"/>
      <c r="AP2096" s="17"/>
      <c r="AQ2096" s="18"/>
      <c r="AR2096" s="18"/>
      <c r="AS2096" s="17"/>
      <c r="AT2096" s="17"/>
      <c r="AU2096" s="18"/>
      <c r="AV2096" s="17"/>
      <c r="AW2096" s="17"/>
      <c r="AX2096" s="17"/>
      <c r="AY2096" s="17"/>
      <c r="AZ2096" s="17"/>
      <c r="BA2096" s="17"/>
      <c r="BB2096" s="17"/>
      <c r="BC2096" s="17"/>
      <c r="BD2096" s="17"/>
      <c r="BE2096" s="17"/>
      <c r="BF2096" s="17"/>
      <c r="BG2096" s="17"/>
      <c r="BH2096" s="17"/>
      <c r="BI2096" s="17"/>
      <c r="BJ2096" s="17"/>
      <c r="BK2096" s="17"/>
      <c r="BL2096" s="17"/>
      <c r="BM2096" s="17"/>
      <c r="BN2096" s="15"/>
      <c r="BO2096" s="15"/>
      <c r="BP2096" s="22"/>
      <c r="BQ2096" s="15"/>
      <c r="BR2096" s="15"/>
      <c r="BS2096" s="15"/>
      <c r="BT2096" s="15"/>
      <c r="BU2096" s="15"/>
      <c r="BV2096" s="15"/>
      <c r="BW2096" s="15"/>
      <c r="BX2096" s="15"/>
      <c r="BY2096" s="15"/>
      <c r="BZ2096" s="15"/>
      <c r="CA2096" s="15"/>
      <c r="CB2096" s="15"/>
      <c r="CC2096" s="15"/>
      <c r="CD2096" s="15"/>
      <c r="CE2096" s="15"/>
      <c r="CF2096" s="15"/>
      <c r="CG2096" s="15"/>
      <c r="CH2096" s="15"/>
      <c r="CI2096" s="15"/>
      <c r="CJ2096" s="15"/>
    </row>
    <row r="2097" spans="1:88" ht="12.75">
      <c r="A2097" s="74" t="s">
        <v>13383</v>
      </c>
      <c r="B2097" s="15" t="s">
        <v>13384</v>
      </c>
      <c r="C2097" s="15" t="s">
        <v>58</v>
      </c>
      <c r="D2097" s="16">
        <v>2017</v>
      </c>
      <c r="E2097" s="15" t="s">
        <v>117</v>
      </c>
      <c r="F2097" s="26"/>
      <c r="G2097" s="26" t="s">
        <v>118</v>
      </c>
      <c r="H2097" s="26" t="s">
        <v>118</v>
      </c>
      <c r="I2097" s="15" t="s">
        <v>118</v>
      </c>
      <c r="J2097" s="26"/>
      <c r="K2097" s="17">
        <f t="shared" si="281"/>
        <v>0</v>
      </c>
      <c r="L2097" s="15"/>
      <c r="M2097" s="15"/>
      <c r="N2097" s="15"/>
      <c r="O2097" s="15"/>
      <c r="P2097" s="15"/>
      <c r="Q2097" s="15"/>
      <c r="R2097" s="15"/>
      <c r="S2097" s="19"/>
      <c r="T2097" s="15"/>
      <c r="U2097" s="17"/>
      <c r="V2097" s="15" t="s">
        <v>13385</v>
      </c>
      <c r="W2097" s="15"/>
      <c r="X2097" s="15" t="s">
        <v>12957</v>
      </c>
      <c r="Y2097" s="15"/>
      <c r="AB2097" s="32">
        <v>43506</v>
      </c>
      <c r="AC2097" s="21" t="s">
        <v>13386</v>
      </c>
      <c r="AD2097" s="21" t="s">
        <v>13387</v>
      </c>
      <c r="AE2097" s="21" t="s">
        <v>13388</v>
      </c>
      <c r="AF2097" s="21" t="s">
        <v>13389</v>
      </c>
      <c r="AG2097" s="22">
        <f t="shared" si="282"/>
        <v>0.4838709677419355</v>
      </c>
      <c r="AH2097" s="15"/>
      <c r="AI2097" s="17"/>
      <c r="AJ2097" s="17"/>
      <c r="AK2097" s="17" t="e">
        <f>VLOOKUP(A2097,'[1]Deals (Exits)'!B:B,1,FALSE)</f>
        <v>#N/A</v>
      </c>
      <c r="AL2097" s="23"/>
      <c r="AM2097" s="17"/>
      <c r="AN2097" s="17"/>
      <c r="AO2097" s="17"/>
      <c r="AP2097" s="17"/>
      <c r="AQ2097" s="18"/>
      <c r="AR2097" s="18"/>
      <c r="AS2097" s="17"/>
      <c r="AT2097" s="17"/>
      <c r="AU2097" s="18"/>
      <c r="AV2097" s="17"/>
      <c r="AW2097" s="17"/>
      <c r="AX2097" s="17"/>
      <c r="AY2097" s="17"/>
      <c r="AZ2097" s="17"/>
      <c r="BA2097" s="17"/>
      <c r="BB2097" s="17"/>
      <c r="BC2097" s="17"/>
      <c r="BD2097" s="17"/>
      <c r="BE2097" s="17"/>
      <c r="BF2097" s="17"/>
      <c r="BG2097" s="17"/>
      <c r="BH2097" s="17"/>
      <c r="BI2097" s="17"/>
      <c r="BJ2097" s="17"/>
      <c r="BK2097" s="17"/>
      <c r="BL2097" s="17"/>
      <c r="BM2097" s="17"/>
      <c r="BN2097" s="15"/>
      <c r="BO2097" s="15"/>
      <c r="BP2097" s="22"/>
      <c r="BQ2097" s="15"/>
      <c r="BR2097" s="15"/>
      <c r="BS2097" s="15"/>
      <c r="BT2097" s="15"/>
      <c r="BU2097" s="15"/>
      <c r="BV2097" s="15"/>
      <c r="BW2097" s="15"/>
      <c r="BX2097" s="15"/>
      <c r="BY2097" s="15"/>
      <c r="BZ2097" s="15"/>
      <c r="CA2097" s="15"/>
      <c r="CB2097" s="15"/>
      <c r="CC2097" s="15"/>
      <c r="CD2097" s="15"/>
      <c r="CE2097" s="15"/>
      <c r="CF2097" s="15"/>
      <c r="CG2097" s="15"/>
      <c r="CH2097" s="15"/>
      <c r="CI2097" s="15"/>
      <c r="CJ2097" s="15"/>
    </row>
    <row r="2098" spans="1:88" ht="12.75">
      <c r="A2098" s="75" t="s">
        <v>13390</v>
      </c>
      <c r="B2098" s="15" t="s">
        <v>7540</v>
      </c>
      <c r="C2098" s="15" t="s">
        <v>58</v>
      </c>
      <c r="D2098" s="16">
        <v>2015</v>
      </c>
      <c r="E2098" s="15" t="s">
        <v>117</v>
      </c>
      <c r="F2098" s="26"/>
      <c r="G2098" s="26" t="s">
        <v>118</v>
      </c>
      <c r="H2098" s="26" t="s">
        <v>118</v>
      </c>
      <c r="I2098" s="15" t="s">
        <v>118</v>
      </c>
      <c r="J2098" s="26"/>
      <c r="K2098" s="17">
        <f t="shared" si="281"/>
        <v>0</v>
      </c>
      <c r="L2098" s="15"/>
      <c r="M2098" s="15"/>
      <c r="N2098" s="15"/>
      <c r="O2098" s="15"/>
      <c r="P2098" s="15"/>
      <c r="Q2098" s="15"/>
      <c r="R2098" s="15"/>
      <c r="S2098" s="19"/>
      <c r="T2098" s="15"/>
      <c r="U2098" s="17"/>
      <c r="V2098" s="15"/>
      <c r="W2098" s="15"/>
      <c r="X2098" s="15" t="s">
        <v>64</v>
      </c>
      <c r="Y2098" s="15"/>
      <c r="AB2098" s="32">
        <v>44206</v>
      </c>
      <c r="AC2098" s="21" t="s">
        <v>13391</v>
      </c>
      <c r="AD2098" s="15"/>
      <c r="AE2098" s="21" t="s">
        <v>7545</v>
      </c>
      <c r="AF2098" s="21" t="s">
        <v>7546</v>
      </c>
      <c r="AG2098" s="22">
        <f t="shared" si="282"/>
        <v>0.41935483870967744</v>
      </c>
      <c r="AH2098" s="15"/>
      <c r="AI2098" s="17"/>
      <c r="AJ2098" s="17"/>
      <c r="AK2098" s="17" t="e">
        <f>VLOOKUP(A2098,'[1]Deals (Exits)'!B:B,1,FALSE)</f>
        <v>#N/A</v>
      </c>
      <c r="AL2098" s="23"/>
      <c r="AM2098" s="17"/>
      <c r="AN2098" s="17"/>
      <c r="AO2098" s="17"/>
      <c r="AP2098" s="17"/>
      <c r="AQ2098" s="18"/>
      <c r="AR2098" s="18"/>
      <c r="AS2098" s="17"/>
      <c r="AT2098" s="17"/>
      <c r="AU2098" s="18"/>
      <c r="AV2098" s="17"/>
      <c r="AW2098" s="17"/>
      <c r="AX2098" s="17"/>
      <c r="AY2098" s="17"/>
      <c r="AZ2098" s="17"/>
      <c r="BA2098" s="17"/>
      <c r="BB2098" s="17"/>
      <c r="BC2098" s="17"/>
      <c r="BD2098" s="17"/>
      <c r="BE2098" s="17"/>
      <c r="BF2098" s="17"/>
      <c r="BG2098" s="17"/>
      <c r="BH2098" s="17"/>
      <c r="BI2098" s="17"/>
      <c r="BJ2098" s="17"/>
      <c r="BK2098" s="17"/>
      <c r="BL2098" s="17"/>
      <c r="BM2098" s="17"/>
      <c r="BN2098" s="15"/>
      <c r="BO2098" s="15"/>
      <c r="BP2098" s="22"/>
      <c r="BQ2098" s="15"/>
      <c r="BR2098" s="15"/>
      <c r="BS2098" s="15"/>
      <c r="BT2098" s="15"/>
      <c r="BU2098" s="15"/>
      <c r="BV2098" s="15"/>
      <c r="BW2098" s="15"/>
      <c r="BX2098" s="15"/>
      <c r="BY2098" s="15"/>
      <c r="BZ2098" s="15"/>
      <c r="CA2098" s="15"/>
      <c r="CB2098" s="15"/>
      <c r="CC2098" s="15"/>
      <c r="CD2098" s="15"/>
      <c r="CE2098" s="15"/>
      <c r="CF2098" s="15"/>
      <c r="CG2098" s="15"/>
      <c r="CH2098" s="15"/>
      <c r="CI2098" s="15"/>
      <c r="CJ2098" s="15"/>
    </row>
    <row r="2099" spans="1:88" ht="12.75">
      <c r="A2099" s="25" t="s">
        <v>13392</v>
      </c>
      <c r="B2099" s="15" t="s">
        <v>13393</v>
      </c>
      <c r="C2099" s="15" t="s">
        <v>58</v>
      </c>
      <c r="D2099" s="16">
        <v>2008</v>
      </c>
      <c r="E2099" s="15" t="s">
        <v>117</v>
      </c>
      <c r="F2099" s="26"/>
      <c r="G2099" s="26" t="s">
        <v>118</v>
      </c>
      <c r="H2099" s="26" t="s">
        <v>118</v>
      </c>
      <c r="I2099" s="15" t="s">
        <v>118</v>
      </c>
      <c r="J2099" s="26"/>
      <c r="K2099" s="17">
        <f t="shared" si="281"/>
        <v>0</v>
      </c>
      <c r="L2099" s="15"/>
      <c r="M2099" s="15"/>
      <c r="N2099" s="15"/>
      <c r="O2099" s="15"/>
      <c r="P2099" s="15"/>
      <c r="Q2099" s="15"/>
      <c r="R2099" s="15"/>
      <c r="S2099" s="19"/>
      <c r="T2099" s="15"/>
      <c r="U2099" s="17"/>
      <c r="V2099" s="15"/>
      <c r="W2099" s="15"/>
      <c r="X2099" s="15" t="s">
        <v>79</v>
      </c>
      <c r="Y2099" s="15"/>
      <c r="AB2099" s="20" t="s">
        <v>286</v>
      </c>
      <c r="AC2099" s="21" t="s">
        <v>13394</v>
      </c>
      <c r="AD2099" s="15"/>
      <c r="AE2099" s="21" t="s">
        <v>13395</v>
      </c>
      <c r="AF2099" s="21" t="s">
        <v>13396</v>
      </c>
      <c r="AG2099" s="22">
        <f t="shared" si="282"/>
        <v>0.41935483870967744</v>
      </c>
      <c r="AH2099" s="15"/>
      <c r="AI2099" s="17"/>
      <c r="AJ2099" s="17"/>
      <c r="AK2099" s="17" t="e">
        <f>VLOOKUP(A2099,'[1]Deals (Exits)'!B:B,1,FALSE)</f>
        <v>#N/A</v>
      </c>
      <c r="AL2099" s="23"/>
      <c r="AM2099" s="17"/>
      <c r="AN2099" s="17"/>
      <c r="AO2099" s="17"/>
      <c r="AP2099" s="17"/>
      <c r="AQ2099" s="18"/>
      <c r="AR2099" s="18"/>
      <c r="AS2099" s="17"/>
      <c r="AT2099" s="17"/>
      <c r="AU2099" s="18"/>
      <c r="AV2099" s="17"/>
      <c r="AW2099" s="17"/>
      <c r="AX2099" s="17"/>
      <c r="AY2099" s="17"/>
      <c r="AZ2099" s="17"/>
      <c r="BA2099" s="17"/>
      <c r="BB2099" s="17"/>
      <c r="BC2099" s="17"/>
      <c r="BD2099" s="17"/>
      <c r="BE2099" s="17"/>
      <c r="BF2099" s="17"/>
      <c r="BG2099" s="17"/>
      <c r="BH2099" s="17"/>
      <c r="BI2099" s="17"/>
      <c r="BJ2099" s="17"/>
      <c r="BK2099" s="17"/>
      <c r="BL2099" s="17"/>
      <c r="BM2099" s="17"/>
      <c r="BN2099" s="15"/>
      <c r="BO2099" s="15"/>
      <c r="BP2099" s="22"/>
      <c r="BQ2099" s="15"/>
      <c r="BR2099" s="15"/>
      <c r="BS2099" s="15"/>
      <c r="BT2099" s="15"/>
      <c r="BU2099" s="15"/>
      <c r="BV2099" s="15"/>
      <c r="BW2099" s="15"/>
      <c r="BX2099" s="15"/>
      <c r="BY2099" s="15"/>
      <c r="BZ2099" s="15"/>
      <c r="CA2099" s="15"/>
      <c r="CB2099" s="15"/>
      <c r="CC2099" s="15"/>
      <c r="CD2099" s="15"/>
      <c r="CE2099" s="15"/>
      <c r="CF2099" s="15"/>
      <c r="CG2099" s="15"/>
      <c r="CH2099" s="15"/>
      <c r="CI2099" s="15"/>
      <c r="CJ2099" s="15"/>
    </row>
    <row r="2100" spans="1:88" ht="12.75">
      <c r="A2100" s="75" t="s">
        <v>13397</v>
      </c>
      <c r="B2100" s="15" t="s">
        <v>13398</v>
      </c>
      <c r="C2100" s="15" t="s">
        <v>58</v>
      </c>
      <c r="D2100" s="16">
        <v>2017</v>
      </c>
      <c r="E2100" s="15" t="s">
        <v>117</v>
      </c>
      <c r="F2100" s="26"/>
      <c r="G2100" s="26" t="s">
        <v>118</v>
      </c>
      <c r="H2100" s="26" t="s">
        <v>118</v>
      </c>
      <c r="I2100" s="15" t="s">
        <v>118</v>
      </c>
      <c r="J2100" s="26"/>
      <c r="K2100" s="17">
        <f t="shared" si="281"/>
        <v>0</v>
      </c>
      <c r="L2100" s="15"/>
      <c r="M2100" s="15"/>
      <c r="N2100" s="15"/>
      <c r="O2100" s="15"/>
      <c r="P2100" s="15"/>
      <c r="Q2100" s="15"/>
      <c r="R2100" s="15"/>
      <c r="S2100" s="19"/>
      <c r="T2100" s="15"/>
      <c r="U2100" s="17"/>
      <c r="V2100" s="15"/>
      <c r="W2100" s="15"/>
      <c r="X2100" s="15" t="s">
        <v>1072</v>
      </c>
      <c r="Y2100" s="15"/>
      <c r="AB2100" s="32">
        <v>44206</v>
      </c>
      <c r="AC2100" s="21" t="s">
        <v>13399</v>
      </c>
      <c r="AD2100" s="15"/>
      <c r="AE2100" s="15"/>
      <c r="AF2100" s="21" t="s">
        <v>13400</v>
      </c>
      <c r="AG2100" s="22">
        <f t="shared" si="282"/>
        <v>0.38709677419354838</v>
      </c>
      <c r="AH2100" s="15"/>
      <c r="AI2100" s="17"/>
      <c r="AJ2100" s="17"/>
      <c r="AK2100" s="17" t="e">
        <f>VLOOKUP(A2100,'[1]Deals (Exits)'!B:B,1,FALSE)</f>
        <v>#N/A</v>
      </c>
      <c r="AL2100" s="23"/>
      <c r="AM2100" s="17"/>
      <c r="AN2100" s="17"/>
      <c r="AO2100" s="17"/>
      <c r="AP2100" s="17"/>
      <c r="AQ2100" s="18"/>
      <c r="AR2100" s="18"/>
      <c r="AS2100" s="17"/>
      <c r="AT2100" s="17"/>
      <c r="AU2100" s="18"/>
      <c r="AV2100" s="17"/>
      <c r="AW2100" s="17"/>
      <c r="AX2100" s="17"/>
      <c r="AY2100" s="17"/>
      <c r="AZ2100" s="17"/>
      <c r="BA2100" s="17"/>
      <c r="BB2100" s="17"/>
      <c r="BC2100" s="17"/>
      <c r="BD2100" s="17"/>
      <c r="BE2100" s="17"/>
      <c r="BF2100" s="17"/>
      <c r="BG2100" s="17"/>
      <c r="BH2100" s="17"/>
      <c r="BI2100" s="17"/>
      <c r="BJ2100" s="17"/>
      <c r="BK2100" s="17"/>
      <c r="BL2100" s="17"/>
      <c r="BM2100" s="17"/>
      <c r="BN2100" s="15"/>
      <c r="BO2100" s="15"/>
      <c r="BP2100" s="22"/>
      <c r="BQ2100" s="15"/>
      <c r="BR2100" s="15"/>
      <c r="BS2100" s="15"/>
      <c r="BT2100" s="15"/>
      <c r="BU2100" s="15"/>
      <c r="BV2100" s="15"/>
      <c r="BW2100" s="15"/>
      <c r="BX2100" s="15"/>
      <c r="BY2100" s="15"/>
      <c r="BZ2100" s="15"/>
      <c r="CA2100" s="15"/>
      <c r="CB2100" s="15"/>
      <c r="CC2100" s="15"/>
      <c r="CD2100" s="15"/>
      <c r="CE2100" s="15"/>
      <c r="CF2100" s="15"/>
      <c r="CG2100" s="15"/>
      <c r="CH2100" s="15"/>
      <c r="CI2100" s="15"/>
      <c r="CJ2100" s="15"/>
    </row>
    <row r="2101" spans="1:88" ht="12.75">
      <c r="A2101" s="74" t="s">
        <v>13401</v>
      </c>
      <c r="B2101" s="15" t="s">
        <v>13402</v>
      </c>
      <c r="C2101" s="15" t="s">
        <v>58</v>
      </c>
      <c r="D2101" s="16">
        <v>2019</v>
      </c>
      <c r="E2101" s="15" t="s">
        <v>117</v>
      </c>
      <c r="F2101" s="26"/>
      <c r="G2101" s="26" t="s">
        <v>118</v>
      </c>
      <c r="H2101" s="26" t="s">
        <v>118</v>
      </c>
      <c r="I2101" s="15" t="s">
        <v>118</v>
      </c>
      <c r="J2101" s="26"/>
      <c r="K2101" s="17">
        <f t="shared" si="281"/>
        <v>0</v>
      </c>
      <c r="L2101" s="15"/>
      <c r="M2101" s="15"/>
      <c r="N2101" s="15"/>
      <c r="O2101" s="15"/>
      <c r="P2101" s="15"/>
      <c r="Q2101" s="15"/>
      <c r="R2101" s="15"/>
      <c r="S2101" s="19"/>
      <c r="T2101" s="15"/>
      <c r="U2101" s="17"/>
      <c r="V2101" s="15" t="s">
        <v>13403</v>
      </c>
      <c r="W2101" s="15"/>
      <c r="X2101" s="15" t="s">
        <v>79</v>
      </c>
      <c r="Y2101" s="15"/>
      <c r="AB2101" s="32">
        <v>44206</v>
      </c>
      <c r="AC2101" s="21" t="s">
        <v>13404</v>
      </c>
      <c r="AD2101" s="15"/>
      <c r="AE2101" s="15"/>
      <c r="AF2101" s="21" t="s">
        <v>13405</v>
      </c>
      <c r="AG2101" s="22">
        <f t="shared" si="282"/>
        <v>0.41935483870967744</v>
      </c>
      <c r="AH2101" s="15"/>
      <c r="AI2101" s="17"/>
      <c r="AJ2101" s="17"/>
      <c r="AK2101" s="17" t="e">
        <f>VLOOKUP(A2101,'[1]Deals (Exits)'!B:B,1,FALSE)</f>
        <v>#N/A</v>
      </c>
      <c r="AL2101" s="23"/>
      <c r="AM2101" s="17"/>
      <c r="AN2101" s="17"/>
      <c r="AO2101" s="17"/>
      <c r="AP2101" s="17"/>
      <c r="AQ2101" s="18"/>
      <c r="AR2101" s="18"/>
      <c r="AS2101" s="17"/>
      <c r="AT2101" s="17"/>
      <c r="AU2101" s="18"/>
      <c r="AV2101" s="17"/>
      <c r="AW2101" s="17"/>
      <c r="AX2101" s="17"/>
      <c r="AY2101" s="17"/>
      <c r="AZ2101" s="17"/>
      <c r="BA2101" s="17"/>
      <c r="BB2101" s="17"/>
      <c r="BC2101" s="17"/>
      <c r="BD2101" s="17"/>
      <c r="BE2101" s="17"/>
      <c r="BF2101" s="17"/>
      <c r="BG2101" s="17"/>
      <c r="BH2101" s="17"/>
      <c r="BI2101" s="17"/>
      <c r="BJ2101" s="17"/>
      <c r="BK2101" s="17"/>
      <c r="BL2101" s="17"/>
      <c r="BM2101" s="17"/>
      <c r="BN2101" s="15"/>
      <c r="BO2101" s="15"/>
      <c r="BP2101" s="22"/>
      <c r="BQ2101" s="15"/>
      <c r="BR2101" s="15"/>
      <c r="BS2101" s="15"/>
      <c r="BT2101" s="15"/>
      <c r="BU2101" s="15"/>
      <c r="BV2101" s="15"/>
      <c r="BW2101" s="15"/>
      <c r="BX2101" s="15"/>
      <c r="BY2101" s="15"/>
      <c r="BZ2101" s="15"/>
      <c r="CA2101" s="15"/>
      <c r="CB2101" s="15"/>
      <c r="CC2101" s="15"/>
      <c r="CD2101" s="15"/>
      <c r="CE2101" s="15"/>
      <c r="CF2101" s="15"/>
      <c r="CG2101" s="15"/>
      <c r="CH2101" s="15"/>
      <c r="CI2101" s="15"/>
      <c r="CJ2101" s="15"/>
    </row>
    <row r="2102" spans="1:88" ht="12.75">
      <c r="A2102" s="74" t="s">
        <v>13406</v>
      </c>
      <c r="B2102" s="15" t="s">
        <v>13407</v>
      </c>
      <c r="C2102" s="15" t="s">
        <v>58</v>
      </c>
      <c r="D2102" s="16">
        <v>2013</v>
      </c>
      <c r="E2102" s="15" t="s">
        <v>117</v>
      </c>
      <c r="F2102" s="26"/>
      <c r="G2102" s="26" t="s">
        <v>118</v>
      </c>
      <c r="H2102" s="26" t="s">
        <v>118</v>
      </c>
      <c r="I2102" s="15" t="s">
        <v>118</v>
      </c>
      <c r="J2102" s="26"/>
      <c r="K2102" s="17">
        <f t="shared" si="281"/>
        <v>0</v>
      </c>
      <c r="L2102" s="15"/>
      <c r="M2102" s="15"/>
      <c r="N2102" s="15"/>
      <c r="O2102" s="15"/>
      <c r="P2102" s="15"/>
      <c r="Q2102" s="15"/>
      <c r="R2102" s="15"/>
      <c r="S2102" s="19"/>
      <c r="T2102" s="15"/>
      <c r="U2102" s="17"/>
      <c r="V2102" s="15" t="s">
        <v>13408</v>
      </c>
      <c r="W2102" s="15"/>
      <c r="X2102" s="15" t="s">
        <v>191</v>
      </c>
      <c r="Y2102" s="15"/>
      <c r="AB2102" s="32">
        <v>43506</v>
      </c>
      <c r="AC2102" s="21" t="s">
        <v>13409</v>
      </c>
      <c r="AD2102" s="21" t="s">
        <v>13410</v>
      </c>
      <c r="AE2102" s="21" t="s">
        <v>13411</v>
      </c>
      <c r="AF2102" s="21" t="s">
        <v>13412</v>
      </c>
      <c r="AG2102" s="22">
        <f t="shared" si="282"/>
        <v>0.4838709677419355</v>
      </c>
      <c r="AH2102" s="15"/>
      <c r="AI2102" s="17"/>
      <c r="AJ2102" s="17"/>
      <c r="AK2102" s="17" t="e">
        <f>VLOOKUP(A2102,'[1]Deals (Exits)'!B:B,1,FALSE)</f>
        <v>#N/A</v>
      </c>
      <c r="AL2102" s="23"/>
      <c r="AM2102" s="17"/>
      <c r="AN2102" s="17"/>
      <c r="AO2102" s="17"/>
      <c r="AP2102" s="17"/>
      <c r="AQ2102" s="18"/>
      <c r="AR2102" s="18"/>
      <c r="AS2102" s="17"/>
      <c r="AT2102" s="17"/>
      <c r="AU2102" s="18"/>
      <c r="AV2102" s="17"/>
      <c r="AW2102" s="17"/>
      <c r="AX2102" s="17"/>
      <c r="AY2102" s="17"/>
      <c r="AZ2102" s="17"/>
      <c r="BA2102" s="17"/>
      <c r="BB2102" s="17"/>
      <c r="BC2102" s="17"/>
      <c r="BD2102" s="17"/>
      <c r="BE2102" s="17"/>
      <c r="BF2102" s="17"/>
      <c r="BG2102" s="17"/>
      <c r="BH2102" s="17"/>
      <c r="BI2102" s="17"/>
      <c r="BJ2102" s="17"/>
      <c r="BK2102" s="17"/>
      <c r="BL2102" s="17"/>
      <c r="BM2102" s="17"/>
      <c r="BN2102" s="15"/>
      <c r="BO2102" s="15"/>
      <c r="BP2102" s="22"/>
      <c r="BQ2102" s="15"/>
      <c r="BR2102" s="15"/>
      <c r="BS2102" s="15"/>
      <c r="BT2102" s="15"/>
      <c r="BU2102" s="15"/>
      <c r="BV2102" s="15"/>
      <c r="BW2102" s="15"/>
      <c r="BX2102" s="15"/>
      <c r="BY2102" s="15"/>
      <c r="BZ2102" s="15"/>
      <c r="CA2102" s="15"/>
      <c r="CB2102" s="15"/>
      <c r="CC2102" s="15"/>
      <c r="CD2102" s="15"/>
      <c r="CE2102" s="15"/>
      <c r="CF2102" s="15"/>
      <c r="CG2102" s="15"/>
      <c r="CH2102" s="15"/>
      <c r="CI2102" s="15"/>
      <c r="CJ2102" s="15"/>
    </row>
    <row r="2103" spans="1:88" ht="12.75">
      <c r="A2103" s="74" t="s">
        <v>13413</v>
      </c>
      <c r="B2103" s="15" t="s">
        <v>13414</v>
      </c>
      <c r="C2103" s="15" t="s">
        <v>58</v>
      </c>
      <c r="D2103" s="16">
        <v>2010</v>
      </c>
      <c r="E2103" s="15" t="s">
        <v>117</v>
      </c>
      <c r="F2103" s="26"/>
      <c r="G2103" s="26" t="s">
        <v>118</v>
      </c>
      <c r="H2103" s="26" t="s">
        <v>118</v>
      </c>
      <c r="I2103" s="15" t="s">
        <v>118</v>
      </c>
      <c r="J2103" s="26"/>
      <c r="K2103" s="17">
        <f t="shared" si="281"/>
        <v>0</v>
      </c>
      <c r="L2103" s="15"/>
      <c r="M2103" s="15"/>
      <c r="N2103" s="15"/>
      <c r="O2103" s="15"/>
      <c r="P2103" s="15"/>
      <c r="Q2103" s="15"/>
      <c r="R2103" s="15"/>
      <c r="S2103" s="19"/>
      <c r="T2103" s="15"/>
      <c r="U2103" s="17"/>
      <c r="V2103" s="15" t="s">
        <v>13415</v>
      </c>
      <c r="W2103" s="15"/>
      <c r="X2103" s="15" t="s">
        <v>13416</v>
      </c>
      <c r="Y2103" s="15"/>
      <c r="AB2103" s="20" t="s">
        <v>136</v>
      </c>
      <c r="AC2103" s="21" t="s">
        <v>13417</v>
      </c>
      <c r="AD2103" s="15"/>
      <c r="AE2103" s="21" t="s">
        <v>13418</v>
      </c>
      <c r="AF2103" s="21" t="s">
        <v>13419</v>
      </c>
      <c r="AG2103" s="22">
        <f t="shared" si="282"/>
        <v>0.45161290322580644</v>
      </c>
      <c r="AH2103" s="15"/>
      <c r="AI2103" s="17"/>
      <c r="AJ2103" s="17"/>
      <c r="AK2103" s="17" t="e">
        <f>VLOOKUP(A2103,'[1]Deals (Exits)'!B:B,1,FALSE)</f>
        <v>#N/A</v>
      </c>
      <c r="AL2103" s="23"/>
      <c r="AM2103" s="17"/>
      <c r="AN2103" s="17"/>
      <c r="AO2103" s="17"/>
      <c r="AP2103" s="17"/>
      <c r="AQ2103" s="18"/>
      <c r="AR2103" s="18"/>
      <c r="AS2103" s="17"/>
      <c r="AT2103" s="17"/>
      <c r="AU2103" s="18"/>
      <c r="AV2103" s="17"/>
      <c r="AW2103" s="17"/>
      <c r="AX2103" s="17"/>
      <c r="AY2103" s="17"/>
      <c r="AZ2103" s="17"/>
      <c r="BA2103" s="17"/>
      <c r="BB2103" s="17"/>
      <c r="BC2103" s="17"/>
      <c r="BD2103" s="17"/>
      <c r="BE2103" s="17"/>
      <c r="BF2103" s="17"/>
      <c r="BG2103" s="17"/>
      <c r="BH2103" s="17"/>
      <c r="BI2103" s="17"/>
      <c r="BJ2103" s="17"/>
      <c r="BK2103" s="17"/>
      <c r="BL2103" s="17"/>
      <c r="BM2103" s="17"/>
      <c r="BN2103" s="15"/>
      <c r="BO2103" s="15"/>
      <c r="BP2103" s="22"/>
      <c r="BQ2103" s="15"/>
      <c r="BR2103" s="15"/>
      <c r="BS2103" s="15"/>
      <c r="BT2103" s="15"/>
      <c r="BU2103" s="15"/>
      <c r="BV2103" s="15"/>
      <c r="BW2103" s="15"/>
      <c r="BX2103" s="15"/>
      <c r="BY2103" s="15"/>
      <c r="BZ2103" s="15"/>
      <c r="CA2103" s="15"/>
      <c r="CB2103" s="15"/>
      <c r="CC2103" s="15"/>
      <c r="CD2103" s="15"/>
      <c r="CE2103" s="15"/>
      <c r="CF2103" s="15"/>
      <c r="CG2103" s="15"/>
      <c r="CH2103" s="15"/>
      <c r="CI2103" s="15"/>
      <c r="CJ2103" s="15"/>
    </row>
    <row r="2104" spans="1:88" ht="12.75">
      <c r="A2104" s="74" t="s">
        <v>13420</v>
      </c>
      <c r="B2104" s="15" t="s">
        <v>7630</v>
      </c>
      <c r="C2104" s="15" t="s">
        <v>58</v>
      </c>
      <c r="D2104" s="16">
        <v>2010</v>
      </c>
      <c r="E2104" s="15" t="s">
        <v>117</v>
      </c>
      <c r="F2104" s="26"/>
      <c r="G2104" s="26" t="s">
        <v>118</v>
      </c>
      <c r="H2104" s="26" t="s">
        <v>118</v>
      </c>
      <c r="I2104" s="15" t="s">
        <v>118</v>
      </c>
      <c r="J2104" s="26"/>
      <c r="K2104" s="17">
        <f t="shared" si="281"/>
        <v>0</v>
      </c>
      <c r="L2104" s="15"/>
      <c r="M2104" s="15"/>
      <c r="N2104" s="15"/>
      <c r="O2104" s="15"/>
      <c r="P2104" s="15"/>
      <c r="Q2104" s="15"/>
      <c r="R2104" s="15"/>
      <c r="S2104" s="19"/>
      <c r="T2104" s="15"/>
      <c r="U2104" s="17"/>
      <c r="V2104" s="15"/>
      <c r="W2104" s="15"/>
      <c r="X2104" s="15" t="s">
        <v>79</v>
      </c>
      <c r="Y2104" s="15"/>
      <c r="AB2104" s="20" t="s">
        <v>286</v>
      </c>
      <c r="AC2104" s="21" t="s">
        <v>7632</v>
      </c>
      <c r="AD2104" s="21" t="s">
        <v>13421</v>
      </c>
      <c r="AE2104" s="21" t="s">
        <v>7634</v>
      </c>
      <c r="AF2104" s="21" t="s">
        <v>7635</v>
      </c>
      <c r="AG2104" s="22">
        <f t="shared" si="282"/>
        <v>0.45161290322580644</v>
      </c>
      <c r="AH2104" s="15"/>
      <c r="AI2104" s="17"/>
      <c r="AJ2104" s="17"/>
      <c r="AK2104" s="17" t="e">
        <f>VLOOKUP(A2104,'[1]Deals (Exits)'!B:B,1,FALSE)</f>
        <v>#N/A</v>
      </c>
      <c r="AL2104" s="23"/>
      <c r="AM2104" s="17"/>
      <c r="AN2104" s="17"/>
      <c r="AO2104" s="17"/>
      <c r="AP2104" s="17"/>
      <c r="AQ2104" s="18"/>
      <c r="AR2104" s="18"/>
      <c r="AS2104" s="17"/>
      <c r="AT2104" s="17"/>
      <c r="AU2104" s="18"/>
      <c r="AV2104" s="17"/>
      <c r="AW2104" s="17"/>
      <c r="AX2104" s="17"/>
      <c r="AY2104" s="17"/>
      <c r="AZ2104" s="17"/>
      <c r="BA2104" s="17"/>
      <c r="BB2104" s="17"/>
      <c r="BC2104" s="17"/>
      <c r="BD2104" s="17"/>
      <c r="BE2104" s="17"/>
      <c r="BF2104" s="17"/>
      <c r="BG2104" s="17"/>
      <c r="BH2104" s="17"/>
      <c r="BI2104" s="17"/>
      <c r="BJ2104" s="17"/>
      <c r="BK2104" s="17"/>
      <c r="BL2104" s="17"/>
      <c r="BM2104" s="17"/>
      <c r="BN2104" s="15"/>
      <c r="BO2104" s="15"/>
      <c r="BP2104" s="22"/>
      <c r="BQ2104" s="15"/>
      <c r="BR2104" s="15"/>
      <c r="BS2104" s="15"/>
      <c r="BT2104" s="15"/>
      <c r="BU2104" s="15"/>
      <c r="BV2104" s="15"/>
      <c r="BW2104" s="15"/>
      <c r="BX2104" s="15"/>
      <c r="BY2104" s="15"/>
      <c r="BZ2104" s="15"/>
      <c r="CA2104" s="15"/>
      <c r="CB2104" s="15"/>
      <c r="CC2104" s="15"/>
      <c r="CD2104" s="15"/>
      <c r="CE2104" s="15"/>
      <c r="CF2104" s="15"/>
      <c r="CG2104" s="15"/>
      <c r="CH2104" s="15"/>
      <c r="CI2104" s="15"/>
      <c r="CJ2104" s="15"/>
    </row>
    <row r="2105" spans="1:88" ht="12.75">
      <c r="A2105" s="74" t="s">
        <v>13422</v>
      </c>
      <c r="B2105" s="15" t="s">
        <v>13423</v>
      </c>
      <c r="C2105" s="15" t="s">
        <v>58</v>
      </c>
      <c r="D2105" s="16">
        <v>2017</v>
      </c>
      <c r="E2105" s="15" t="s">
        <v>117</v>
      </c>
      <c r="F2105" s="26"/>
      <c r="G2105" s="26" t="s">
        <v>118</v>
      </c>
      <c r="H2105" s="26" t="s">
        <v>118</v>
      </c>
      <c r="I2105" s="15" t="s">
        <v>118</v>
      </c>
      <c r="J2105" s="26"/>
      <c r="K2105" s="17">
        <f t="shared" si="281"/>
        <v>0</v>
      </c>
      <c r="L2105" s="15"/>
      <c r="M2105" s="15"/>
      <c r="N2105" s="15"/>
      <c r="O2105" s="15"/>
      <c r="P2105" s="15"/>
      <c r="Q2105" s="15"/>
      <c r="R2105" s="15"/>
      <c r="S2105" s="19"/>
      <c r="T2105" s="15"/>
      <c r="U2105" s="17"/>
      <c r="V2105" s="15" t="s">
        <v>13424</v>
      </c>
      <c r="W2105" s="15"/>
      <c r="X2105" s="15" t="s">
        <v>5334</v>
      </c>
      <c r="Y2105" s="15"/>
      <c r="AB2105" s="32">
        <v>43506</v>
      </c>
      <c r="AC2105" s="21" t="s">
        <v>13425</v>
      </c>
      <c r="AD2105" s="21" t="s">
        <v>13426</v>
      </c>
      <c r="AE2105" s="21" t="s">
        <v>13427</v>
      </c>
      <c r="AF2105" s="21" t="s">
        <v>13428</v>
      </c>
      <c r="AG2105" s="22">
        <f t="shared" si="282"/>
        <v>0.4838709677419355</v>
      </c>
      <c r="AH2105" s="15"/>
      <c r="AI2105" s="17"/>
      <c r="AJ2105" s="17"/>
      <c r="AK2105" s="17" t="e">
        <f>VLOOKUP(A2105,'[1]Deals (Exits)'!B:B,1,FALSE)</f>
        <v>#N/A</v>
      </c>
      <c r="AL2105" s="23"/>
      <c r="AM2105" s="17"/>
      <c r="AN2105" s="17"/>
      <c r="AO2105" s="17"/>
      <c r="AP2105" s="17"/>
      <c r="AQ2105" s="18"/>
      <c r="AR2105" s="18"/>
      <c r="AS2105" s="17"/>
      <c r="AT2105" s="17"/>
      <c r="AU2105" s="18"/>
      <c r="AV2105" s="17"/>
      <c r="AW2105" s="17"/>
      <c r="AX2105" s="17"/>
      <c r="AY2105" s="17"/>
      <c r="AZ2105" s="17"/>
      <c r="BA2105" s="17"/>
      <c r="BB2105" s="17"/>
      <c r="BC2105" s="17"/>
      <c r="BD2105" s="17"/>
      <c r="BE2105" s="17"/>
      <c r="BF2105" s="17"/>
      <c r="BG2105" s="17"/>
      <c r="BH2105" s="17"/>
      <c r="BI2105" s="17"/>
      <c r="BJ2105" s="17"/>
      <c r="BK2105" s="17"/>
      <c r="BL2105" s="17"/>
      <c r="BM2105" s="17"/>
      <c r="BN2105" s="15"/>
      <c r="BO2105" s="15"/>
      <c r="BP2105" s="22"/>
      <c r="BQ2105" s="15"/>
      <c r="BR2105" s="15"/>
      <c r="BS2105" s="15"/>
      <c r="BT2105" s="15"/>
      <c r="BU2105" s="15"/>
      <c r="BV2105" s="15"/>
      <c r="BW2105" s="15"/>
      <c r="BX2105" s="15"/>
      <c r="BY2105" s="15"/>
      <c r="BZ2105" s="15"/>
      <c r="CA2105" s="15"/>
      <c r="CB2105" s="15"/>
      <c r="CC2105" s="15"/>
      <c r="CD2105" s="15"/>
      <c r="CE2105" s="15"/>
      <c r="CF2105" s="15"/>
      <c r="CG2105" s="15"/>
      <c r="CH2105" s="15"/>
      <c r="CI2105" s="15"/>
      <c r="CJ2105" s="15"/>
    </row>
    <row r="2106" spans="1:88" ht="12.75">
      <c r="A2106" s="74" t="s">
        <v>13429</v>
      </c>
      <c r="B2106" s="15" t="s">
        <v>13430</v>
      </c>
      <c r="C2106" s="15" t="s">
        <v>58</v>
      </c>
      <c r="D2106" s="16">
        <v>2018</v>
      </c>
      <c r="E2106" s="15" t="s">
        <v>117</v>
      </c>
      <c r="F2106" s="26"/>
      <c r="G2106" s="26" t="s">
        <v>118</v>
      </c>
      <c r="H2106" s="26" t="s">
        <v>118</v>
      </c>
      <c r="I2106" s="15" t="s">
        <v>118</v>
      </c>
      <c r="J2106" s="26"/>
      <c r="K2106" s="17">
        <f t="shared" si="281"/>
        <v>0</v>
      </c>
      <c r="L2106" s="15"/>
      <c r="M2106" s="15"/>
      <c r="N2106" s="15"/>
      <c r="O2106" s="15"/>
      <c r="P2106" s="15"/>
      <c r="Q2106" s="15"/>
      <c r="R2106" s="15"/>
      <c r="S2106" s="19"/>
      <c r="T2106" s="15"/>
      <c r="U2106" s="17"/>
      <c r="V2106" s="15"/>
      <c r="W2106" s="15"/>
      <c r="X2106" s="15" t="s">
        <v>4628</v>
      </c>
      <c r="Y2106" s="15"/>
      <c r="AB2106" s="32">
        <v>44206</v>
      </c>
      <c r="AC2106" s="21" t="s">
        <v>13431</v>
      </c>
      <c r="AD2106" s="15"/>
      <c r="AE2106" s="21" t="s">
        <v>13432</v>
      </c>
      <c r="AF2106" s="21" t="s">
        <v>13433</v>
      </c>
      <c r="AG2106" s="22">
        <f t="shared" si="282"/>
        <v>0.41935483870967744</v>
      </c>
      <c r="AH2106" s="15"/>
      <c r="AI2106" s="17"/>
      <c r="AJ2106" s="17"/>
      <c r="AK2106" s="17" t="e">
        <f>VLOOKUP(A2106,'[1]Deals (Exits)'!B:B,1,FALSE)</f>
        <v>#N/A</v>
      </c>
      <c r="AL2106" s="23"/>
      <c r="AM2106" s="17"/>
      <c r="AN2106" s="17"/>
      <c r="AO2106" s="17"/>
      <c r="AP2106" s="17"/>
      <c r="AQ2106" s="18"/>
      <c r="AR2106" s="18"/>
      <c r="AS2106" s="17"/>
      <c r="AT2106" s="17"/>
      <c r="AU2106" s="18"/>
      <c r="AV2106" s="17"/>
      <c r="AW2106" s="17"/>
      <c r="AX2106" s="17"/>
      <c r="AY2106" s="17"/>
      <c r="AZ2106" s="17"/>
      <c r="BA2106" s="17"/>
      <c r="BB2106" s="17"/>
      <c r="BC2106" s="17"/>
      <c r="BD2106" s="17"/>
      <c r="BE2106" s="17"/>
      <c r="BF2106" s="17"/>
      <c r="BG2106" s="17"/>
      <c r="BH2106" s="17"/>
      <c r="BI2106" s="17"/>
      <c r="BJ2106" s="17"/>
      <c r="BK2106" s="17"/>
      <c r="BL2106" s="17"/>
      <c r="BM2106" s="17"/>
      <c r="BN2106" s="15"/>
      <c r="BO2106" s="15"/>
      <c r="BP2106" s="22"/>
      <c r="BQ2106" s="15"/>
      <c r="BR2106" s="15"/>
      <c r="BS2106" s="15"/>
      <c r="BT2106" s="15"/>
      <c r="BU2106" s="15"/>
      <c r="BV2106" s="15"/>
      <c r="BW2106" s="15"/>
      <c r="BX2106" s="15"/>
      <c r="BY2106" s="15"/>
      <c r="BZ2106" s="15"/>
      <c r="CA2106" s="15"/>
      <c r="CB2106" s="15"/>
      <c r="CC2106" s="15"/>
      <c r="CD2106" s="15"/>
      <c r="CE2106" s="15"/>
      <c r="CF2106" s="15"/>
      <c r="CG2106" s="15"/>
      <c r="CH2106" s="15"/>
      <c r="CI2106" s="15"/>
      <c r="CJ2106" s="15"/>
    </row>
    <row r="2107" spans="1:88" ht="12.75">
      <c r="A2107" s="74" t="s">
        <v>13434</v>
      </c>
      <c r="B2107" s="15" t="s">
        <v>13435</v>
      </c>
      <c r="C2107" s="15" t="s">
        <v>58</v>
      </c>
      <c r="D2107" s="16">
        <v>2012</v>
      </c>
      <c r="E2107" s="15" t="s">
        <v>117</v>
      </c>
      <c r="F2107" s="26"/>
      <c r="G2107" s="26" t="s">
        <v>118</v>
      </c>
      <c r="H2107" s="26" t="s">
        <v>118</v>
      </c>
      <c r="I2107" s="15" t="s">
        <v>118</v>
      </c>
      <c r="J2107" s="26"/>
      <c r="K2107" s="17">
        <f t="shared" si="281"/>
        <v>0</v>
      </c>
      <c r="L2107" s="15"/>
      <c r="M2107" s="15"/>
      <c r="N2107" s="15"/>
      <c r="O2107" s="15"/>
      <c r="P2107" s="15"/>
      <c r="Q2107" s="15"/>
      <c r="R2107" s="15"/>
      <c r="S2107" s="19"/>
      <c r="T2107" s="15"/>
      <c r="U2107" s="17"/>
      <c r="V2107" s="15" t="s">
        <v>13436</v>
      </c>
      <c r="W2107" s="15"/>
      <c r="X2107" s="15" t="s">
        <v>4628</v>
      </c>
      <c r="Y2107" s="15"/>
      <c r="AB2107" s="20" t="s">
        <v>286</v>
      </c>
      <c r="AC2107" s="80" t="s">
        <v>13437</v>
      </c>
      <c r="AD2107" s="21" t="s">
        <v>13438</v>
      </c>
      <c r="AE2107" s="21" t="s">
        <v>13439</v>
      </c>
      <c r="AF2107" s="21" t="s">
        <v>13440</v>
      </c>
      <c r="AG2107" s="22">
        <f t="shared" si="282"/>
        <v>0.4838709677419355</v>
      </c>
      <c r="AH2107" s="15"/>
      <c r="AI2107" s="17"/>
      <c r="AJ2107" s="17"/>
      <c r="AK2107" s="17" t="e">
        <f>VLOOKUP(A2107,'[1]Deals (Exits)'!B:B,1,FALSE)</f>
        <v>#N/A</v>
      </c>
      <c r="AL2107" s="23"/>
      <c r="AM2107" s="17"/>
      <c r="AN2107" s="17"/>
      <c r="AO2107" s="17"/>
      <c r="AP2107" s="17"/>
      <c r="AQ2107" s="18"/>
      <c r="AR2107" s="18"/>
      <c r="AS2107" s="17"/>
      <c r="AT2107" s="17"/>
      <c r="AU2107" s="18"/>
      <c r="AV2107" s="17"/>
      <c r="AW2107" s="17"/>
      <c r="AX2107" s="17"/>
      <c r="AY2107" s="17"/>
      <c r="AZ2107" s="17"/>
      <c r="BA2107" s="17"/>
      <c r="BB2107" s="17"/>
      <c r="BC2107" s="17"/>
      <c r="BD2107" s="17"/>
      <c r="BE2107" s="17"/>
      <c r="BF2107" s="17"/>
      <c r="BG2107" s="17"/>
      <c r="BH2107" s="17"/>
      <c r="BI2107" s="17"/>
      <c r="BJ2107" s="17"/>
      <c r="BK2107" s="17"/>
      <c r="BL2107" s="17"/>
      <c r="BM2107" s="17"/>
      <c r="BN2107" s="15"/>
      <c r="BO2107" s="15"/>
      <c r="BP2107" s="22"/>
      <c r="BQ2107" s="15"/>
      <c r="BR2107" s="15"/>
      <c r="BS2107" s="15"/>
      <c r="BT2107" s="15"/>
      <c r="BU2107" s="15"/>
      <c r="BV2107" s="15"/>
      <c r="BW2107" s="15"/>
      <c r="BX2107" s="15"/>
      <c r="BY2107" s="15"/>
      <c r="BZ2107" s="15"/>
      <c r="CA2107" s="15"/>
      <c r="CB2107" s="15"/>
      <c r="CC2107" s="15"/>
      <c r="CD2107" s="15"/>
      <c r="CE2107" s="15"/>
      <c r="CF2107" s="15"/>
      <c r="CG2107" s="15"/>
      <c r="CH2107" s="15"/>
      <c r="CI2107" s="15"/>
      <c r="CJ2107" s="15"/>
    </row>
    <row r="2108" spans="1:88" ht="12.75">
      <c r="A2108" s="74" t="s">
        <v>13441</v>
      </c>
      <c r="B2108" s="15" t="s">
        <v>13442</v>
      </c>
      <c r="C2108" s="15" t="s">
        <v>58</v>
      </c>
      <c r="D2108" s="16">
        <v>2012</v>
      </c>
      <c r="E2108" s="15" t="s">
        <v>117</v>
      </c>
      <c r="F2108" s="26"/>
      <c r="G2108" s="26" t="s">
        <v>118</v>
      </c>
      <c r="H2108" s="26" t="s">
        <v>118</v>
      </c>
      <c r="I2108" s="15" t="s">
        <v>118</v>
      </c>
      <c r="J2108" s="26"/>
      <c r="K2108" s="17">
        <f t="shared" si="281"/>
        <v>0</v>
      </c>
      <c r="L2108" s="15"/>
      <c r="M2108" s="15"/>
      <c r="N2108" s="15"/>
      <c r="O2108" s="15"/>
      <c r="P2108" s="15"/>
      <c r="Q2108" s="15"/>
      <c r="R2108" s="15"/>
      <c r="S2108" s="19"/>
      <c r="T2108" s="15"/>
      <c r="U2108" s="17"/>
      <c r="V2108" s="15" t="s">
        <v>13443</v>
      </c>
      <c r="W2108" s="15"/>
      <c r="X2108" s="15" t="s">
        <v>64</v>
      </c>
      <c r="Y2108" s="15"/>
      <c r="AB2108" s="32">
        <v>44206</v>
      </c>
      <c r="AC2108" s="21" t="s">
        <v>13444</v>
      </c>
      <c r="AD2108" s="15"/>
      <c r="AE2108" s="21" t="s">
        <v>13445</v>
      </c>
      <c r="AF2108" s="21" t="s">
        <v>13446</v>
      </c>
      <c r="AG2108" s="22">
        <f t="shared" si="282"/>
        <v>0.45161290322580644</v>
      </c>
      <c r="AH2108" s="15"/>
      <c r="AI2108" s="17"/>
      <c r="AJ2108" s="17"/>
      <c r="AK2108" s="17" t="e">
        <f>VLOOKUP(A2108,'[1]Deals (Exits)'!B:B,1,FALSE)</f>
        <v>#N/A</v>
      </c>
      <c r="AL2108" s="23"/>
      <c r="AM2108" s="17"/>
      <c r="AN2108" s="17"/>
      <c r="AO2108" s="17"/>
      <c r="AP2108" s="17"/>
      <c r="AQ2108" s="18"/>
      <c r="AR2108" s="18"/>
      <c r="AS2108" s="17"/>
      <c r="AT2108" s="17"/>
      <c r="AU2108" s="18"/>
      <c r="AV2108" s="17"/>
      <c r="AW2108" s="17"/>
      <c r="AX2108" s="17"/>
      <c r="AY2108" s="17"/>
      <c r="AZ2108" s="17"/>
      <c r="BA2108" s="17"/>
      <c r="BB2108" s="17"/>
      <c r="BC2108" s="17"/>
      <c r="BD2108" s="17"/>
      <c r="BE2108" s="17"/>
      <c r="BF2108" s="17"/>
      <c r="BG2108" s="17"/>
      <c r="BH2108" s="17"/>
      <c r="BI2108" s="17"/>
      <c r="BJ2108" s="17"/>
      <c r="BK2108" s="17"/>
      <c r="BL2108" s="17"/>
      <c r="BM2108" s="17"/>
      <c r="BN2108" s="15"/>
      <c r="BO2108" s="15"/>
      <c r="BP2108" s="22"/>
      <c r="BQ2108" s="15"/>
      <c r="BR2108" s="15"/>
      <c r="BS2108" s="15"/>
      <c r="BT2108" s="15"/>
      <c r="BU2108" s="15"/>
      <c r="BV2108" s="15"/>
      <c r="BW2108" s="15"/>
      <c r="BX2108" s="15"/>
      <c r="BY2108" s="15"/>
      <c r="BZ2108" s="15"/>
      <c r="CA2108" s="15"/>
      <c r="CB2108" s="15"/>
      <c r="CC2108" s="15"/>
      <c r="CD2108" s="15"/>
      <c r="CE2108" s="15"/>
      <c r="CF2108" s="15"/>
      <c r="CG2108" s="15"/>
      <c r="CH2108" s="15"/>
      <c r="CI2108" s="15"/>
      <c r="CJ2108" s="15"/>
    </row>
    <row r="2109" spans="1:88" ht="12.75">
      <c r="A2109" s="25" t="s">
        <v>13447</v>
      </c>
      <c r="B2109" s="15" t="s">
        <v>13448</v>
      </c>
      <c r="C2109" s="15" t="s">
        <v>58</v>
      </c>
      <c r="D2109" s="16">
        <v>2009</v>
      </c>
      <c r="E2109" s="15" t="s">
        <v>117</v>
      </c>
      <c r="F2109" s="26"/>
      <c r="G2109" s="26" t="s">
        <v>118</v>
      </c>
      <c r="H2109" s="26" t="s">
        <v>118</v>
      </c>
      <c r="I2109" s="15" t="s">
        <v>118</v>
      </c>
      <c r="J2109" s="26"/>
      <c r="K2109" s="17">
        <f t="shared" si="281"/>
        <v>0</v>
      </c>
      <c r="L2109" s="15"/>
      <c r="M2109" s="15"/>
      <c r="N2109" s="15"/>
      <c r="O2109" s="15"/>
      <c r="P2109" s="15"/>
      <c r="Q2109" s="15"/>
      <c r="R2109" s="15"/>
      <c r="S2109" s="19"/>
      <c r="T2109" s="15"/>
      <c r="U2109" s="17"/>
      <c r="V2109" s="15"/>
      <c r="W2109" s="15"/>
      <c r="X2109" s="15" t="s">
        <v>158</v>
      </c>
      <c r="Y2109" s="15"/>
      <c r="AB2109" s="20" t="s">
        <v>121</v>
      </c>
      <c r="AC2109" s="21" t="s">
        <v>13449</v>
      </c>
      <c r="AD2109" s="21" t="s">
        <v>13450</v>
      </c>
      <c r="AE2109" s="21" t="s">
        <v>13451</v>
      </c>
      <c r="AF2109" s="21" t="s">
        <v>13452</v>
      </c>
      <c r="AG2109" s="22">
        <f t="shared" si="282"/>
        <v>0.45161290322580644</v>
      </c>
      <c r="AH2109" s="15"/>
      <c r="AI2109" s="17"/>
      <c r="AJ2109" s="17"/>
      <c r="AK2109" s="17" t="e">
        <f>VLOOKUP(A2109,'[1]Deals (Exits)'!B:B,1,FALSE)</f>
        <v>#N/A</v>
      </c>
      <c r="AL2109" s="23"/>
      <c r="AM2109" s="17"/>
      <c r="AN2109" s="17"/>
      <c r="AO2109" s="17"/>
      <c r="AP2109" s="17"/>
      <c r="AQ2109" s="18"/>
      <c r="AR2109" s="18"/>
      <c r="AS2109" s="17"/>
      <c r="AT2109" s="17"/>
      <c r="AU2109" s="18"/>
      <c r="AV2109" s="17"/>
      <c r="AW2109" s="17"/>
      <c r="AX2109" s="17"/>
      <c r="AY2109" s="17"/>
      <c r="AZ2109" s="17"/>
      <c r="BA2109" s="17"/>
      <c r="BB2109" s="17"/>
      <c r="BC2109" s="17"/>
      <c r="BD2109" s="17"/>
      <c r="BE2109" s="17"/>
      <c r="BF2109" s="17"/>
      <c r="BG2109" s="17"/>
      <c r="BH2109" s="17"/>
      <c r="BI2109" s="17"/>
      <c r="BJ2109" s="17"/>
      <c r="BK2109" s="17"/>
      <c r="BL2109" s="17"/>
      <c r="BM2109" s="17"/>
      <c r="BN2109" s="15"/>
      <c r="BO2109" s="15"/>
      <c r="BP2109" s="22"/>
      <c r="BQ2109" s="15"/>
      <c r="BR2109" s="15"/>
      <c r="BS2109" s="15"/>
      <c r="BT2109" s="15"/>
      <c r="BU2109" s="15"/>
      <c r="BV2109" s="15"/>
      <c r="BW2109" s="15"/>
      <c r="BX2109" s="15"/>
      <c r="BY2109" s="15"/>
      <c r="BZ2109" s="15"/>
      <c r="CA2109" s="15"/>
      <c r="CB2109" s="15"/>
      <c r="CC2109" s="15"/>
      <c r="CD2109" s="15"/>
      <c r="CE2109" s="15"/>
      <c r="CF2109" s="15"/>
      <c r="CG2109" s="15"/>
      <c r="CH2109" s="15"/>
      <c r="CI2109" s="15"/>
      <c r="CJ2109" s="15"/>
    </row>
    <row r="2110" spans="1:88" ht="12.75">
      <c r="A2110" s="74" t="s">
        <v>13453</v>
      </c>
      <c r="B2110" s="15" t="s">
        <v>13454</v>
      </c>
      <c r="C2110" s="15" t="s">
        <v>58</v>
      </c>
      <c r="D2110" s="16">
        <v>2009</v>
      </c>
      <c r="E2110" s="15" t="s">
        <v>117</v>
      </c>
      <c r="F2110" s="26"/>
      <c r="G2110" s="26" t="s">
        <v>118</v>
      </c>
      <c r="H2110" s="26" t="s">
        <v>118</v>
      </c>
      <c r="I2110" s="15" t="s">
        <v>118</v>
      </c>
      <c r="J2110" s="26"/>
      <c r="K2110" s="17">
        <f t="shared" si="281"/>
        <v>0</v>
      </c>
      <c r="L2110" s="15"/>
      <c r="M2110" s="15"/>
      <c r="N2110" s="15"/>
      <c r="O2110" s="15"/>
      <c r="P2110" s="15"/>
      <c r="Q2110" s="15"/>
      <c r="R2110" s="15"/>
      <c r="S2110" s="19"/>
      <c r="T2110" s="15"/>
      <c r="U2110" s="17"/>
      <c r="V2110" s="15"/>
      <c r="W2110" s="15"/>
      <c r="X2110" s="15" t="s">
        <v>474</v>
      </c>
      <c r="Y2110" s="15"/>
      <c r="AB2110" s="32">
        <v>43506</v>
      </c>
      <c r="AC2110" s="21" t="s">
        <v>13455</v>
      </c>
      <c r="AD2110" s="21" t="s">
        <v>13456</v>
      </c>
      <c r="AE2110" s="21" t="s">
        <v>13457</v>
      </c>
      <c r="AF2110" s="21" t="s">
        <v>13458</v>
      </c>
      <c r="AG2110" s="22">
        <f t="shared" si="282"/>
        <v>0.45161290322580644</v>
      </c>
      <c r="AH2110" s="15"/>
      <c r="AI2110" s="17"/>
      <c r="AJ2110" s="17"/>
      <c r="AK2110" s="17" t="e">
        <f>VLOOKUP(A2110,'[1]Deals (Exits)'!B:B,1,FALSE)</f>
        <v>#N/A</v>
      </c>
      <c r="AL2110" s="23"/>
      <c r="AM2110" s="17"/>
      <c r="AN2110" s="17"/>
      <c r="AO2110" s="17"/>
      <c r="AP2110" s="17"/>
      <c r="AQ2110" s="18"/>
      <c r="AR2110" s="18"/>
      <c r="AS2110" s="17"/>
      <c r="AT2110" s="17"/>
      <c r="AU2110" s="18"/>
      <c r="AV2110" s="17"/>
      <c r="AW2110" s="17"/>
      <c r="AX2110" s="17"/>
      <c r="AY2110" s="17"/>
      <c r="AZ2110" s="17"/>
      <c r="BA2110" s="17"/>
      <c r="BB2110" s="17"/>
      <c r="BC2110" s="17"/>
      <c r="BD2110" s="17"/>
      <c r="BE2110" s="17"/>
      <c r="BF2110" s="17"/>
      <c r="BG2110" s="17"/>
      <c r="BH2110" s="17"/>
      <c r="BI2110" s="17"/>
      <c r="BJ2110" s="17"/>
      <c r="BK2110" s="17"/>
      <c r="BL2110" s="17"/>
      <c r="BM2110" s="17"/>
      <c r="BN2110" s="15"/>
      <c r="BO2110" s="15"/>
      <c r="BP2110" s="22"/>
      <c r="BQ2110" s="15"/>
      <c r="BR2110" s="15"/>
      <c r="BS2110" s="15"/>
      <c r="BT2110" s="15"/>
      <c r="BU2110" s="15"/>
      <c r="BV2110" s="15"/>
      <c r="BW2110" s="15"/>
      <c r="BX2110" s="15"/>
      <c r="BY2110" s="15"/>
      <c r="BZ2110" s="15"/>
      <c r="CA2110" s="15"/>
      <c r="CB2110" s="15"/>
      <c r="CC2110" s="15"/>
      <c r="CD2110" s="15"/>
      <c r="CE2110" s="15"/>
      <c r="CF2110" s="15"/>
      <c r="CG2110" s="15"/>
      <c r="CH2110" s="15"/>
      <c r="CI2110" s="15"/>
      <c r="CJ2110" s="15"/>
    </row>
    <row r="2111" spans="1:88" ht="12.75">
      <c r="A2111" s="74" t="s">
        <v>13459</v>
      </c>
      <c r="B2111" s="15" t="s">
        <v>13460</v>
      </c>
      <c r="C2111" s="15" t="s">
        <v>58</v>
      </c>
      <c r="D2111" s="16">
        <v>2016</v>
      </c>
      <c r="E2111" s="15" t="s">
        <v>117</v>
      </c>
      <c r="F2111" s="26"/>
      <c r="G2111" s="26" t="s">
        <v>118</v>
      </c>
      <c r="H2111" s="26" t="s">
        <v>118</v>
      </c>
      <c r="I2111" s="15" t="s">
        <v>118</v>
      </c>
      <c r="J2111" s="26"/>
      <c r="K2111" s="17">
        <f t="shared" si="281"/>
        <v>0</v>
      </c>
      <c r="L2111" s="15"/>
      <c r="M2111" s="15"/>
      <c r="N2111" s="15"/>
      <c r="O2111" s="15"/>
      <c r="P2111" s="15"/>
      <c r="Q2111" s="15"/>
      <c r="R2111" s="15"/>
      <c r="S2111" s="19"/>
      <c r="T2111" s="15"/>
      <c r="U2111" s="17"/>
      <c r="V2111" s="15"/>
      <c r="W2111" s="15"/>
      <c r="X2111" s="15" t="s">
        <v>12945</v>
      </c>
      <c r="Y2111" s="15"/>
      <c r="AB2111" s="32">
        <v>43506</v>
      </c>
      <c r="AC2111" s="21" t="s">
        <v>13461</v>
      </c>
      <c r="AD2111" s="21" t="s">
        <v>13462</v>
      </c>
      <c r="AE2111" s="15"/>
      <c r="AF2111" s="15"/>
      <c r="AG2111" s="22">
        <f t="shared" si="282"/>
        <v>0.38709677419354838</v>
      </c>
      <c r="AH2111" s="15"/>
      <c r="AI2111" s="17"/>
      <c r="AJ2111" s="17"/>
      <c r="AK2111" s="17" t="e">
        <f>VLOOKUP(A2111,'[1]Deals (Exits)'!B:B,1,FALSE)</f>
        <v>#N/A</v>
      </c>
      <c r="AL2111" s="23"/>
      <c r="AM2111" s="17"/>
      <c r="AN2111" s="17"/>
      <c r="AO2111" s="17"/>
      <c r="AP2111" s="17"/>
      <c r="AQ2111" s="18"/>
      <c r="AR2111" s="18"/>
      <c r="AS2111" s="17"/>
      <c r="AT2111" s="17"/>
      <c r="AU2111" s="18"/>
      <c r="AV2111" s="17"/>
      <c r="AW2111" s="17"/>
      <c r="AX2111" s="17"/>
      <c r="AY2111" s="17"/>
      <c r="AZ2111" s="17"/>
      <c r="BA2111" s="17"/>
      <c r="BB2111" s="17"/>
      <c r="BC2111" s="17"/>
      <c r="BD2111" s="17"/>
      <c r="BE2111" s="17"/>
      <c r="BF2111" s="17"/>
      <c r="BG2111" s="17"/>
      <c r="BH2111" s="17"/>
      <c r="BI2111" s="17"/>
      <c r="BJ2111" s="17"/>
      <c r="BK2111" s="17"/>
      <c r="BL2111" s="17"/>
      <c r="BM2111" s="17"/>
      <c r="BN2111" s="15"/>
      <c r="BO2111" s="15"/>
      <c r="BP2111" s="22"/>
      <c r="BQ2111" s="15"/>
      <c r="BR2111" s="15"/>
      <c r="BS2111" s="15"/>
      <c r="BT2111" s="15"/>
      <c r="BU2111" s="15"/>
      <c r="BV2111" s="15"/>
      <c r="BW2111" s="15"/>
      <c r="BX2111" s="15"/>
      <c r="BY2111" s="15"/>
      <c r="BZ2111" s="15"/>
      <c r="CA2111" s="15"/>
      <c r="CB2111" s="15"/>
      <c r="CC2111" s="15"/>
      <c r="CD2111" s="15"/>
      <c r="CE2111" s="15"/>
      <c r="CF2111" s="15"/>
      <c r="CG2111" s="15"/>
      <c r="CH2111" s="15"/>
      <c r="CI2111" s="15"/>
      <c r="CJ2111" s="15"/>
    </row>
    <row r="2112" spans="1:88" ht="12.75">
      <c r="A2112" s="74" t="s">
        <v>13463</v>
      </c>
      <c r="B2112" s="15" t="s">
        <v>13464</v>
      </c>
      <c r="C2112" s="15" t="s">
        <v>58</v>
      </c>
      <c r="D2112" s="16">
        <v>2009</v>
      </c>
      <c r="E2112" s="15" t="s">
        <v>117</v>
      </c>
      <c r="F2112" s="26"/>
      <c r="G2112" s="26" t="s">
        <v>118</v>
      </c>
      <c r="H2112" s="26" t="s">
        <v>118</v>
      </c>
      <c r="I2112" s="15" t="s">
        <v>118</v>
      </c>
      <c r="J2112" s="26"/>
      <c r="K2112" s="17">
        <f t="shared" si="281"/>
        <v>0</v>
      </c>
      <c r="L2112" s="15"/>
      <c r="M2112" s="15"/>
      <c r="N2112" s="15"/>
      <c r="O2112" s="15"/>
      <c r="P2112" s="15"/>
      <c r="Q2112" s="15"/>
      <c r="R2112" s="15"/>
      <c r="S2112" s="19"/>
      <c r="T2112" s="15"/>
      <c r="U2112" s="17"/>
      <c r="V2112" s="15"/>
      <c r="W2112" s="15"/>
      <c r="X2112" s="15" t="s">
        <v>5334</v>
      </c>
      <c r="Y2112" s="15"/>
      <c r="AB2112" s="20"/>
      <c r="AC2112" s="21" t="s">
        <v>13465</v>
      </c>
      <c r="AD2112" s="15"/>
      <c r="AE2112" s="21" t="s">
        <v>13466</v>
      </c>
      <c r="AF2112" s="21" t="s">
        <v>13467</v>
      </c>
      <c r="AG2112" s="22">
        <f t="shared" si="282"/>
        <v>0.38709677419354838</v>
      </c>
      <c r="AH2112" s="15"/>
      <c r="AI2112" s="17"/>
      <c r="AJ2112" s="17"/>
      <c r="AK2112" s="17" t="e">
        <f>VLOOKUP(A2112,'[1]Deals (Exits)'!B:B,1,FALSE)</f>
        <v>#N/A</v>
      </c>
      <c r="AL2112" s="23"/>
      <c r="AM2112" s="17"/>
      <c r="AN2112" s="17"/>
      <c r="AO2112" s="17"/>
      <c r="AP2112" s="17"/>
      <c r="AQ2112" s="18"/>
      <c r="AR2112" s="18"/>
      <c r="AS2112" s="17"/>
      <c r="AT2112" s="17"/>
      <c r="AU2112" s="18"/>
      <c r="AV2112" s="17"/>
      <c r="AW2112" s="17"/>
      <c r="AX2112" s="17"/>
      <c r="AY2112" s="17"/>
      <c r="AZ2112" s="17"/>
      <c r="BA2112" s="17"/>
      <c r="BB2112" s="17"/>
      <c r="BC2112" s="17"/>
      <c r="BD2112" s="17"/>
      <c r="BE2112" s="17"/>
      <c r="BF2112" s="17"/>
      <c r="BG2112" s="17"/>
      <c r="BH2112" s="17"/>
      <c r="BI2112" s="17"/>
      <c r="BJ2112" s="17"/>
      <c r="BK2112" s="17"/>
      <c r="BL2112" s="17"/>
      <c r="BM2112" s="17"/>
      <c r="BN2112" s="15"/>
      <c r="BO2112" s="15"/>
      <c r="BP2112" s="22"/>
      <c r="BQ2112" s="15"/>
      <c r="BR2112" s="15"/>
      <c r="BS2112" s="15"/>
      <c r="BT2112" s="15"/>
      <c r="BU2112" s="15"/>
      <c r="BV2112" s="15"/>
      <c r="BW2112" s="15"/>
      <c r="BX2112" s="15"/>
      <c r="BY2112" s="15"/>
      <c r="BZ2112" s="15"/>
      <c r="CA2112" s="15"/>
      <c r="CB2112" s="15"/>
      <c r="CC2112" s="15"/>
      <c r="CD2112" s="15"/>
      <c r="CE2112" s="15"/>
      <c r="CF2112" s="15"/>
      <c r="CG2112" s="15"/>
      <c r="CH2112" s="15"/>
      <c r="CI2112" s="15"/>
      <c r="CJ2112" s="15"/>
    </row>
    <row r="2113" spans="1:88" ht="12.75">
      <c r="A2113" s="25" t="s">
        <v>13468</v>
      </c>
      <c r="B2113" s="15" t="s">
        <v>13469</v>
      </c>
      <c r="C2113" s="15" t="s">
        <v>58</v>
      </c>
      <c r="D2113" s="16">
        <v>2009</v>
      </c>
      <c r="E2113" s="15" t="s">
        <v>117</v>
      </c>
      <c r="F2113" s="26"/>
      <c r="G2113" s="26" t="s">
        <v>118</v>
      </c>
      <c r="H2113" s="26" t="s">
        <v>118</v>
      </c>
      <c r="I2113" s="15" t="s">
        <v>118</v>
      </c>
      <c r="J2113" s="26"/>
      <c r="K2113" s="17">
        <f t="shared" si="281"/>
        <v>0</v>
      </c>
      <c r="L2113" s="15"/>
      <c r="M2113" s="15"/>
      <c r="N2113" s="15"/>
      <c r="O2113" s="15"/>
      <c r="P2113" s="15"/>
      <c r="Q2113" s="15"/>
      <c r="R2113" s="15"/>
      <c r="S2113" s="19"/>
      <c r="T2113" s="15"/>
      <c r="U2113" s="17"/>
      <c r="V2113" s="15"/>
      <c r="W2113" s="15"/>
      <c r="X2113" s="15" t="s">
        <v>79</v>
      </c>
      <c r="Y2113" s="15"/>
      <c r="AB2113" s="20"/>
      <c r="AC2113" s="21" t="s">
        <v>13470</v>
      </c>
      <c r="AD2113" s="15"/>
      <c r="AE2113" s="15"/>
      <c r="AF2113" s="15"/>
      <c r="AG2113" s="22">
        <f t="shared" si="282"/>
        <v>0.32258064516129031</v>
      </c>
      <c r="AH2113" s="15"/>
      <c r="AI2113" s="17"/>
      <c r="AJ2113" s="17"/>
      <c r="AK2113" s="17" t="e">
        <f>VLOOKUP(A2113,'[1]Deals (Exits)'!B:B,1,FALSE)</f>
        <v>#N/A</v>
      </c>
      <c r="AL2113" s="23"/>
      <c r="AM2113" s="17"/>
      <c r="AN2113" s="17"/>
      <c r="AO2113" s="17"/>
      <c r="AP2113" s="17"/>
      <c r="AQ2113" s="18"/>
      <c r="AR2113" s="18"/>
      <c r="AS2113" s="17"/>
      <c r="AT2113" s="17"/>
      <c r="AU2113" s="18"/>
      <c r="AV2113" s="17"/>
      <c r="AW2113" s="17"/>
      <c r="AX2113" s="17"/>
      <c r="AY2113" s="17"/>
      <c r="AZ2113" s="17"/>
      <c r="BA2113" s="17"/>
      <c r="BB2113" s="17"/>
      <c r="BC2113" s="17"/>
      <c r="BD2113" s="17"/>
      <c r="BE2113" s="17"/>
      <c r="BF2113" s="17"/>
      <c r="BG2113" s="17"/>
      <c r="BH2113" s="17"/>
      <c r="BI2113" s="17"/>
      <c r="BJ2113" s="17"/>
      <c r="BK2113" s="17"/>
      <c r="BL2113" s="17"/>
      <c r="BM2113" s="17"/>
      <c r="BN2113" s="15"/>
      <c r="BO2113" s="15"/>
      <c r="BP2113" s="22"/>
      <c r="BQ2113" s="15"/>
      <c r="BR2113" s="15"/>
      <c r="BS2113" s="15"/>
      <c r="BT2113" s="15"/>
      <c r="BU2113" s="15"/>
      <c r="BV2113" s="15"/>
      <c r="BW2113" s="15"/>
      <c r="BX2113" s="15"/>
      <c r="BY2113" s="15"/>
      <c r="BZ2113" s="15"/>
      <c r="CA2113" s="15"/>
      <c r="CB2113" s="15"/>
      <c r="CC2113" s="15"/>
      <c r="CD2113" s="15"/>
      <c r="CE2113" s="15"/>
      <c r="CF2113" s="15"/>
      <c r="CG2113" s="15"/>
      <c r="CH2113" s="15"/>
      <c r="CI2113" s="15"/>
      <c r="CJ2113" s="15"/>
    </row>
    <row r="2114" spans="1:88" ht="12.75">
      <c r="A2114" s="74" t="s">
        <v>13471</v>
      </c>
      <c r="B2114" s="15" t="s">
        <v>13472</v>
      </c>
      <c r="C2114" s="15" t="s">
        <v>58</v>
      </c>
      <c r="D2114" s="16">
        <v>2018</v>
      </c>
      <c r="E2114" s="15" t="s">
        <v>117</v>
      </c>
      <c r="F2114" s="26"/>
      <c r="G2114" s="26" t="s">
        <v>118</v>
      </c>
      <c r="H2114" s="26" t="s">
        <v>118</v>
      </c>
      <c r="I2114" s="15" t="s">
        <v>118</v>
      </c>
      <c r="J2114" s="26"/>
      <c r="K2114" s="17">
        <f t="shared" si="281"/>
        <v>0</v>
      </c>
      <c r="L2114" s="15"/>
      <c r="M2114" s="15"/>
      <c r="N2114" s="15"/>
      <c r="O2114" s="15"/>
      <c r="P2114" s="15"/>
      <c r="Q2114" s="15"/>
      <c r="R2114" s="15"/>
      <c r="S2114" s="19"/>
      <c r="T2114" s="15"/>
      <c r="U2114" s="17"/>
      <c r="V2114" s="15" t="s">
        <v>13473</v>
      </c>
      <c r="W2114" s="15"/>
      <c r="X2114" s="15" t="s">
        <v>5334</v>
      </c>
      <c r="Y2114" s="15"/>
      <c r="AB2114" s="32">
        <v>43506</v>
      </c>
      <c r="AC2114" s="21" t="s">
        <v>13474</v>
      </c>
      <c r="AD2114" s="21" t="s">
        <v>13475</v>
      </c>
      <c r="AE2114" s="21" t="s">
        <v>13476</v>
      </c>
      <c r="AF2114" s="21" t="s">
        <v>13477</v>
      </c>
      <c r="AG2114" s="22">
        <f t="shared" si="282"/>
        <v>0.4838709677419355</v>
      </c>
      <c r="AH2114" s="15"/>
      <c r="AI2114" s="17"/>
      <c r="AJ2114" s="17"/>
      <c r="AK2114" s="17" t="e">
        <f>VLOOKUP(A2114,'[1]Deals (Exits)'!B:B,1,FALSE)</f>
        <v>#N/A</v>
      </c>
      <c r="AL2114" s="23"/>
      <c r="AM2114" s="17"/>
      <c r="AN2114" s="17"/>
      <c r="AO2114" s="17"/>
      <c r="AP2114" s="17"/>
      <c r="AQ2114" s="18"/>
      <c r="AR2114" s="18"/>
      <c r="AS2114" s="17"/>
      <c r="AT2114" s="17"/>
      <c r="AU2114" s="18"/>
      <c r="AV2114" s="17"/>
      <c r="AW2114" s="17"/>
      <c r="AX2114" s="17"/>
      <c r="AY2114" s="17"/>
      <c r="AZ2114" s="17"/>
      <c r="BA2114" s="17"/>
      <c r="BB2114" s="17"/>
      <c r="BC2114" s="17"/>
      <c r="BD2114" s="17"/>
      <c r="BE2114" s="17"/>
      <c r="BF2114" s="17"/>
      <c r="BG2114" s="17"/>
      <c r="BH2114" s="17"/>
      <c r="BI2114" s="17"/>
      <c r="BJ2114" s="17"/>
      <c r="BK2114" s="17"/>
      <c r="BL2114" s="17"/>
      <c r="BM2114" s="17"/>
      <c r="BN2114" s="15"/>
      <c r="BO2114" s="15"/>
      <c r="BP2114" s="22"/>
      <c r="BQ2114" s="15"/>
      <c r="BR2114" s="15"/>
      <c r="BS2114" s="15"/>
      <c r="BT2114" s="15"/>
      <c r="BU2114" s="15"/>
      <c r="BV2114" s="15"/>
      <c r="BW2114" s="15"/>
      <c r="BX2114" s="15"/>
      <c r="BY2114" s="15"/>
      <c r="BZ2114" s="15"/>
      <c r="CA2114" s="15"/>
      <c r="CB2114" s="15"/>
      <c r="CC2114" s="15"/>
      <c r="CD2114" s="15"/>
      <c r="CE2114" s="15"/>
      <c r="CF2114" s="15"/>
      <c r="CG2114" s="15"/>
      <c r="CH2114" s="15"/>
      <c r="CI2114" s="15"/>
      <c r="CJ2114" s="15"/>
    </row>
    <row r="2115" spans="1:88" ht="12.75">
      <c r="A2115" s="74" t="s">
        <v>13478</v>
      </c>
      <c r="B2115" s="15" t="s">
        <v>13479</v>
      </c>
      <c r="C2115" s="15" t="s">
        <v>58</v>
      </c>
      <c r="D2115" s="16">
        <v>2019</v>
      </c>
      <c r="E2115" s="15" t="s">
        <v>117</v>
      </c>
      <c r="F2115" s="26"/>
      <c r="G2115" s="26" t="s">
        <v>118</v>
      </c>
      <c r="H2115" s="26" t="s">
        <v>118</v>
      </c>
      <c r="I2115" s="15" t="s">
        <v>118</v>
      </c>
      <c r="J2115" s="26"/>
      <c r="K2115" s="17">
        <f t="shared" si="281"/>
        <v>0</v>
      </c>
      <c r="L2115" s="15"/>
      <c r="M2115" s="15"/>
      <c r="N2115" s="15"/>
      <c r="O2115" s="15"/>
      <c r="P2115" s="15"/>
      <c r="Q2115" s="15"/>
      <c r="R2115" s="15"/>
      <c r="S2115" s="19"/>
      <c r="T2115" s="15"/>
      <c r="U2115" s="17"/>
      <c r="V2115" s="15"/>
      <c r="W2115" s="15"/>
      <c r="X2115" s="15" t="s">
        <v>5334</v>
      </c>
      <c r="Y2115" s="15"/>
      <c r="AB2115" s="32">
        <v>44206</v>
      </c>
      <c r="AC2115" s="21" t="s">
        <v>13480</v>
      </c>
      <c r="AD2115" s="21" t="s">
        <v>13481</v>
      </c>
      <c r="AE2115" s="21" t="s">
        <v>13482</v>
      </c>
      <c r="AF2115" s="21" t="s">
        <v>13483</v>
      </c>
      <c r="AG2115" s="22">
        <f t="shared" si="282"/>
        <v>0.45161290322580644</v>
      </c>
      <c r="AH2115" s="15"/>
      <c r="AI2115" s="17"/>
      <c r="AJ2115" s="17"/>
      <c r="AK2115" s="17" t="e">
        <f>VLOOKUP(A2115,'[1]Deals (Exits)'!B:B,1,FALSE)</f>
        <v>#N/A</v>
      </c>
      <c r="AL2115" s="23"/>
      <c r="AM2115" s="17"/>
      <c r="AN2115" s="17"/>
      <c r="AO2115" s="17"/>
      <c r="AP2115" s="17"/>
      <c r="AQ2115" s="18"/>
      <c r="AR2115" s="18"/>
      <c r="AS2115" s="17"/>
      <c r="AT2115" s="17"/>
      <c r="AU2115" s="18"/>
      <c r="AV2115" s="17"/>
      <c r="AW2115" s="17"/>
      <c r="AX2115" s="17"/>
      <c r="AY2115" s="17"/>
      <c r="AZ2115" s="17"/>
      <c r="BA2115" s="17"/>
      <c r="BB2115" s="17"/>
      <c r="BC2115" s="17"/>
      <c r="BD2115" s="17"/>
      <c r="BE2115" s="17"/>
      <c r="BF2115" s="17"/>
      <c r="BG2115" s="17"/>
      <c r="BH2115" s="17"/>
      <c r="BI2115" s="17"/>
      <c r="BJ2115" s="17"/>
      <c r="BK2115" s="17"/>
      <c r="BL2115" s="17"/>
      <c r="BM2115" s="17"/>
      <c r="BN2115" s="15"/>
      <c r="BO2115" s="15"/>
      <c r="BP2115" s="22"/>
      <c r="BQ2115" s="15"/>
      <c r="BR2115" s="15"/>
      <c r="BS2115" s="15"/>
      <c r="BT2115" s="15"/>
      <c r="BU2115" s="15"/>
      <c r="BV2115" s="15"/>
      <c r="BW2115" s="15"/>
      <c r="BX2115" s="15"/>
      <c r="BY2115" s="15"/>
      <c r="BZ2115" s="15"/>
      <c r="CA2115" s="15"/>
      <c r="CB2115" s="15"/>
      <c r="CC2115" s="15"/>
      <c r="CD2115" s="15"/>
      <c r="CE2115" s="15"/>
      <c r="CF2115" s="15"/>
      <c r="CG2115" s="15"/>
      <c r="CH2115" s="15"/>
      <c r="CI2115" s="15"/>
      <c r="CJ2115" s="15"/>
    </row>
    <row r="2116" spans="1:88" ht="12.75">
      <c r="A2116" s="27" t="s">
        <v>13484</v>
      </c>
      <c r="B2116" s="15" t="s">
        <v>13485</v>
      </c>
      <c r="C2116" s="15" t="s">
        <v>58</v>
      </c>
      <c r="D2116" s="16">
        <v>2014</v>
      </c>
      <c r="E2116" s="15" t="s">
        <v>117</v>
      </c>
      <c r="F2116" s="26"/>
      <c r="G2116" s="26" t="s">
        <v>118</v>
      </c>
      <c r="H2116" s="26" t="s">
        <v>118</v>
      </c>
      <c r="I2116" s="15" t="s">
        <v>118</v>
      </c>
      <c r="J2116" s="26"/>
      <c r="K2116" s="17">
        <f t="shared" si="281"/>
        <v>0</v>
      </c>
      <c r="L2116" s="15"/>
      <c r="M2116" s="15"/>
      <c r="N2116" s="15"/>
      <c r="O2116" s="15"/>
      <c r="P2116" s="15"/>
      <c r="Q2116" s="15"/>
      <c r="R2116" s="15"/>
      <c r="S2116" s="19"/>
      <c r="T2116" s="15"/>
      <c r="U2116" s="17"/>
      <c r="V2116" s="15" t="s">
        <v>13486</v>
      </c>
      <c r="W2116" s="15"/>
      <c r="X2116" s="15" t="s">
        <v>1072</v>
      </c>
      <c r="Y2116" s="15"/>
      <c r="AB2116" s="32">
        <v>43506</v>
      </c>
      <c r="AC2116" s="21" t="s">
        <v>13487</v>
      </c>
      <c r="AD2116" s="21" t="s">
        <v>13488</v>
      </c>
      <c r="AE2116" s="21" t="s">
        <v>13489</v>
      </c>
      <c r="AF2116" s="21" t="s">
        <v>13490</v>
      </c>
      <c r="AG2116" s="22">
        <f t="shared" si="282"/>
        <v>0.4838709677419355</v>
      </c>
      <c r="AH2116" s="15"/>
      <c r="AI2116" s="17"/>
      <c r="AJ2116" s="17"/>
      <c r="AK2116" s="17" t="e">
        <f>VLOOKUP(A2116,'[1]Deals (Exits)'!B:B,1,FALSE)</f>
        <v>#N/A</v>
      </c>
      <c r="AL2116" s="23"/>
      <c r="AM2116" s="17"/>
      <c r="AN2116" s="17"/>
      <c r="AO2116" s="17"/>
      <c r="AP2116" s="17"/>
      <c r="AQ2116" s="18"/>
      <c r="AR2116" s="18"/>
      <c r="AS2116" s="17"/>
      <c r="AT2116" s="17"/>
      <c r="AU2116" s="18"/>
      <c r="AV2116" s="17"/>
      <c r="AW2116" s="17"/>
      <c r="AX2116" s="17"/>
      <c r="AY2116" s="17"/>
      <c r="AZ2116" s="17"/>
      <c r="BA2116" s="17"/>
      <c r="BB2116" s="17"/>
      <c r="BC2116" s="17"/>
      <c r="BD2116" s="17"/>
      <c r="BE2116" s="17"/>
      <c r="BF2116" s="17"/>
      <c r="BG2116" s="17"/>
      <c r="BH2116" s="17"/>
      <c r="BI2116" s="17"/>
      <c r="BJ2116" s="17"/>
      <c r="BK2116" s="17"/>
      <c r="BL2116" s="17"/>
      <c r="BM2116" s="17"/>
      <c r="BN2116" s="15"/>
      <c r="BO2116" s="15"/>
      <c r="BP2116" s="22"/>
      <c r="BQ2116" s="15"/>
      <c r="BR2116" s="15"/>
      <c r="BS2116" s="15"/>
      <c r="BT2116" s="15"/>
      <c r="BU2116" s="15"/>
      <c r="BV2116" s="15"/>
      <c r="BW2116" s="15"/>
      <c r="BX2116" s="15"/>
      <c r="BY2116" s="15"/>
      <c r="BZ2116" s="15"/>
      <c r="CA2116" s="15"/>
      <c r="CB2116" s="15"/>
      <c r="CC2116" s="15"/>
      <c r="CD2116" s="15"/>
      <c r="CE2116" s="15"/>
      <c r="CF2116" s="15"/>
      <c r="CG2116" s="15"/>
      <c r="CH2116" s="15"/>
      <c r="CI2116" s="15"/>
      <c r="CJ2116" s="15"/>
    </row>
    <row r="2117" spans="1:88" ht="12.75">
      <c r="A2117" s="75" t="s">
        <v>13491</v>
      </c>
      <c r="B2117" s="15" t="s">
        <v>13492</v>
      </c>
      <c r="C2117" s="15" t="s">
        <v>58</v>
      </c>
      <c r="D2117" s="16">
        <v>2008</v>
      </c>
      <c r="E2117" s="15" t="s">
        <v>117</v>
      </c>
      <c r="F2117" s="26"/>
      <c r="G2117" s="26" t="s">
        <v>118</v>
      </c>
      <c r="H2117" s="26" t="s">
        <v>118</v>
      </c>
      <c r="I2117" s="15" t="s">
        <v>118</v>
      </c>
      <c r="J2117" s="26"/>
      <c r="K2117" s="17">
        <f t="shared" si="281"/>
        <v>0</v>
      </c>
      <c r="L2117" s="15"/>
      <c r="M2117" s="15"/>
      <c r="N2117" s="15"/>
      <c r="O2117" s="15"/>
      <c r="P2117" s="15"/>
      <c r="Q2117" s="15"/>
      <c r="R2117" s="15"/>
      <c r="S2117" s="19"/>
      <c r="T2117" s="15"/>
      <c r="U2117" s="17"/>
      <c r="V2117" s="15" t="s">
        <v>13493</v>
      </c>
      <c r="W2117" s="15"/>
      <c r="X2117" s="15" t="s">
        <v>191</v>
      </c>
      <c r="Y2117" s="15"/>
      <c r="AB2117" s="32">
        <v>44206</v>
      </c>
      <c r="AC2117" s="21" t="s">
        <v>13494</v>
      </c>
      <c r="AD2117" s="15"/>
      <c r="AE2117" s="21" t="s">
        <v>13495</v>
      </c>
      <c r="AF2117" s="21" t="s">
        <v>13496</v>
      </c>
      <c r="AG2117" s="22">
        <f t="shared" si="282"/>
        <v>0.45161290322580644</v>
      </c>
      <c r="AH2117" s="15"/>
      <c r="AI2117" s="17"/>
      <c r="AJ2117" s="17"/>
      <c r="AK2117" s="17" t="e">
        <f>VLOOKUP(A2117,'[1]Deals (Exits)'!B:B,1,FALSE)</f>
        <v>#N/A</v>
      </c>
      <c r="AL2117" s="23"/>
      <c r="AM2117" s="17"/>
      <c r="AN2117" s="17"/>
      <c r="AO2117" s="17"/>
      <c r="AP2117" s="17"/>
      <c r="AQ2117" s="18"/>
      <c r="AR2117" s="18"/>
      <c r="AS2117" s="17"/>
      <c r="AT2117" s="17"/>
      <c r="AU2117" s="18"/>
      <c r="AV2117" s="17"/>
      <c r="AW2117" s="17"/>
      <c r="AX2117" s="17"/>
      <c r="AY2117" s="17"/>
      <c r="AZ2117" s="17"/>
      <c r="BA2117" s="17"/>
      <c r="BB2117" s="17"/>
      <c r="BC2117" s="17"/>
      <c r="BD2117" s="17"/>
      <c r="BE2117" s="17"/>
      <c r="BF2117" s="17"/>
      <c r="BG2117" s="17"/>
      <c r="BH2117" s="17"/>
      <c r="BI2117" s="17"/>
      <c r="BJ2117" s="17"/>
      <c r="BK2117" s="17"/>
      <c r="BL2117" s="17"/>
      <c r="BM2117" s="17"/>
      <c r="BN2117" s="15"/>
      <c r="BO2117" s="15"/>
      <c r="BP2117" s="22"/>
      <c r="BQ2117" s="15"/>
      <c r="BR2117" s="15"/>
      <c r="BS2117" s="15"/>
      <c r="BT2117" s="15"/>
      <c r="BU2117" s="15"/>
      <c r="BV2117" s="15"/>
      <c r="BW2117" s="15"/>
      <c r="BX2117" s="15"/>
      <c r="BY2117" s="15"/>
      <c r="BZ2117" s="15"/>
      <c r="CA2117" s="15"/>
      <c r="CB2117" s="15"/>
      <c r="CC2117" s="15"/>
      <c r="CD2117" s="15"/>
      <c r="CE2117" s="15"/>
      <c r="CF2117" s="15"/>
      <c r="CG2117" s="15"/>
      <c r="CH2117" s="15"/>
      <c r="CI2117" s="15"/>
      <c r="CJ2117" s="15"/>
    </row>
    <row r="2118" spans="1:88" ht="12.75">
      <c r="A2118" s="27" t="s">
        <v>13497</v>
      </c>
      <c r="B2118" s="15" t="s">
        <v>13498</v>
      </c>
      <c r="C2118" s="15" t="s">
        <v>58</v>
      </c>
      <c r="D2118" s="16">
        <v>2011</v>
      </c>
      <c r="E2118" s="15" t="s">
        <v>117</v>
      </c>
      <c r="F2118" s="26"/>
      <c r="G2118" s="26" t="s">
        <v>118</v>
      </c>
      <c r="H2118" s="26" t="s">
        <v>118</v>
      </c>
      <c r="I2118" s="15" t="s">
        <v>118</v>
      </c>
      <c r="J2118" s="26"/>
      <c r="K2118" s="17">
        <f t="shared" si="281"/>
        <v>0</v>
      </c>
      <c r="L2118" s="15"/>
      <c r="M2118" s="15"/>
      <c r="N2118" s="15"/>
      <c r="O2118" s="15"/>
      <c r="P2118" s="15"/>
      <c r="Q2118" s="15"/>
      <c r="R2118" s="15"/>
      <c r="S2118" s="19"/>
      <c r="T2118" s="15"/>
      <c r="U2118" s="17"/>
      <c r="V2118" s="15" t="s">
        <v>13499</v>
      </c>
      <c r="W2118" s="15"/>
      <c r="X2118" s="15" t="s">
        <v>191</v>
      </c>
      <c r="Y2118" s="15"/>
      <c r="AB2118" s="32">
        <v>43506</v>
      </c>
      <c r="AC2118" s="21" t="s">
        <v>13500</v>
      </c>
      <c r="AD2118" s="21" t="s">
        <v>13501</v>
      </c>
      <c r="AE2118" s="21" t="s">
        <v>13502</v>
      </c>
      <c r="AF2118" s="21" t="s">
        <v>13503</v>
      </c>
      <c r="AG2118" s="22">
        <f t="shared" si="282"/>
        <v>0.4838709677419355</v>
      </c>
      <c r="AH2118" s="15"/>
      <c r="AI2118" s="17"/>
      <c r="AJ2118" s="17"/>
      <c r="AK2118" s="17" t="e">
        <f>VLOOKUP(A2118,'[1]Deals (Exits)'!B:B,1,FALSE)</f>
        <v>#N/A</v>
      </c>
      <c r="AL2118" s="23"/>
      <c r="AM2118" s="17"/>
      <c r="AN2118" s="17"/>
      <c r="AO2118" s="17"/>
      <c r="AP2118" s="17"/>
      <c r="AQ2118" s="18"/>
      <c r="AR2118" s="18"/>
      <c r="AS2118" s="17"/>
      <c r="AT2118" s="17"/>
      <c r="AU2118" s="18"/>
      <c r="AV2118" s="17"/>
      <c r="AW2118" s="17"/>
      <c r="AX2118" s="17"/>
      <c r="AY2118" s="17"/>
      <c r="AZ2118" s="17"/>
      <c r="BA2118" s="17"/>
      <c r="BB2118" s="17"/>
      <c r="BC2118" s="17"/>
      <c r="BD2118" s="17"/>
      <c r="BE2118" s="17"/>
      <c r="BF2118" s="17"/>
      <c r="BG2118" s="17"/>
      <c r="BH2118" s="17"/>
      <c r="BI2118" s="17"/>
      <c r="BJ2118" s="17"/>
      <c r="BK2118" s="17"/>
      <c r="BL2118" s="17"/>
      <c r="BM2118" s="17"/>
      <c r="BN2118" s="15"/>
      <c r="BO2118" s="15"/>
      <c r="BP2118" s="22"/>
      <c r="BQ2118" s="15"/>
      <c r="BR2118" s="15"/>
      <c r="BS2118" s="15"/>
      <c r="BT2118" s="15"/>
      <c r="BU2118" s="15"/>
      <c r="BV2118" s="15"/>
      <c r="BW2118" s="15"/>
      <c r="BX2118" s="15"/>
      <c r="BY2118" s="15"/>
      <c r="BZ2118" s="15"/>
      <c r="CA2118" s="15"/>
      <c r="CB2118" s="15"/>
      <c r="CC2118" s="15"/>
      <c r="CD2118" s="15"/>
      <c r="CE2118" s="15"/>
      <c r="CF2118" s="15"/>
      <c r="CG2118" s="15"/>
      <c r="CH2118" s="15"/>
      <c r="CI2118" s="15"/>
      <c r="CJ2118" s="15"/>
    </row>
    <row r="2119" spans="1:88" ht="12.75">
      <c r="A2119" s="25" t="s">
        <v>13504</v>
      </c>
      <c r="B2119" s="15" t="s">
        <v>13505</v>
      </c>
      <c r="C2119" s="15" t="s">
        <v>58</v>
      </c>
      <c r="D2119" s="16">
        <v>2013</v>
      </c>
      <c r="E2119" s="15" t="s">
        <v>117</v>
      </c>
      <c r="F2119" s="26"/>
      <c r="G2119" s="26" t="s">
        <v>118</v>
      </c>
      <c r="H2119" s="26" t="s">
        <v>118</v>
      </c>
      <c r="I2119" s="15" t="s">
        <v>118</v>
      </c>
      <c r="J2119" s="26"/>
      <c r="K2119" s="17">
        <f t="shared" si="281"/>
        <v>0</v>
      </c>
      <c r="L2119" s="15"/>
      <c r="M2119" s="15"/>
      <c r="N2119" s="15"/>
      <c r="O2119" s="15"/>
      <c r="P2119" s="15"/>
      <c r="Q2119" s="15"/>
      <c r="R2119" s="15"/>
      <c r="S2119" s="19"/>
      <c r="T2119" s="15"/>
      <c r="U2119" s="17"/>
      <c r="V2119" s="15" t="s">
        <v>13506</v>
      </c>
      <c r="W2119" s="15"/>
      <c r="X2119" s="15" t="s">
        <v>191</v>
      </c>
      <c r="Y2119" s="15"/>
      <c r="AB2119" s="32">
        <v>44206</v>
      </c>
      <c r="AC2119" s="21" t="s">
        <v>13507</v>
      </c>
      <c r="AD2119" s="21" t="s">
        <v>13508</v>
      </c>
      <c r="AE2119" s="21" t="s">
        <v>13509</v>
      </c>
      <c r="AF2119" s="21" t="s">
        <v>13510</v>
      </c>
      <c r="AG2119" s="22">
        <f t="shared" si="282"/>
        <v>0.4838709677419355</v>
      </c>
      <c r="AH2119" s="15"/>
      <c r="AI2119" s="17"/>
      <c r="AJ2119" s="17"/>
      <c r="AK2119" s="17" t="e">
        <f>VLOOKUP(A2119,'[1]Deals (Exits)'!B:B,1,FALSE)</f>
        <v>#N/A</v>
      </c>
      <c r="AL2119" s="23"/>
      <c r="AM2119" s="17"/>
      <c r="AN2119" s="17"/>
      <c r="AO2119" s="17"/>
      <c r="AP2119" s="17"/>
      <c r="AQ2119" s="18"/>
      <c r="AR2119" s="18"/>
      <c r="AS2119" s="17"/>
      <c r="AT2119" s="17"/>
      <c r="AU2119" s="18"/>
      <c r="AV2119" s="17"/>
      <c r="AW2119" s="17"/>
      <c r="AX2119" s="17"/>
      <c r="AY2119" s="17"/>
      <c r="AZ2119" s="17"/>
      <c r="BA2119" s="17"/>
      <c r="BB2119" s="17"/>
      <c r="BC2119" s="17"/>
      <c r="BD2119" s="17"/>
      <c r="BE2119" s="17"/>
      <c r="BF2119" s="17"/>
      <c r="BG2119" s="17"/>
      <c r="BH2119" s="17"/>
      <c r="BI2119" s="17"/>
      <c r="BJ2119" s="17"/>
      <c r="BK2119" s="17"/>
      <c r="BL2119" s="17"/>
      <c r="BM2119" s="17"/>
      <c r="BN2119" s="15"/>
      <c r="BO2119" s="15"/>
      <c r="BP2119" s="22"/>
      <c r="BQ2119" s="15"/>
      <c r="BR2119" s="15"/>
      <c r="BS2119" s="15"/>
      <c r="BT2119" s="15"/>
      <c r="BU2119" s="15"/>
      <c r="BV2119" s="15"/>
      <c r="BW2119" s="15"/>
      <c r="BX2119" s="15"/>
      <c r="BY2119" s="15"/>
      <c r="BZ2119" s="15"/>
      <c r="CA2119" s="15"/>
      <c r="CB2119" s="15"/>
      <c r="CC2119" s="15"/>
      <c r="CD2119" s="15"/>
      <c r="CE2119" s="15"/>
      <c r="CF2119" s="15"/>
      <c r="CG2119" s="15"/>
      <c r="CH2119" s="15"/>
      <c r="CI2119" s="15"/>
      <c r="CJ2119" s="15"/>
    </row>
    <row r="2120" spans="1:88" ht="12.75">
      <c r="A2120" s="74" t="s">
        <v>13511</v>
      </c>
      <c r="B2120" s="15" t="s">
        <v>13512</v>
      </c>
      <c r="C2120" s="15" t="s">
        <v>58</v>
      </c>
      <c r="D2120" s="16">
        <v>2018</v>
      </c>
      <c r="E2120" s="15" t="s">
        <v>117</v>
      </c>
      <c r="F2120" s="26"/>
      <c r="G2120" s="26" t="s">
        <v>118</v>
      </c>
      <c r="H2120" s="26" t="s">
        <v>118</v>
      </c>
      <c r="I2120" s="15" t="s">
        <v>118</v>
      </c>
      <c r="J2120" s="26"/>
      <c r="K2120" s="17">
        <f t="shared" si="281"/>
        <v>0</v>
      </c>
      <c r="L2120" s="15"/>
      <c r="M2120" s="15"/>
      <c r="N2120" s="15"/>
      <c r="O2120" s="15"/>
      <c r="P2120" s="15"/>
      <c r="Q2120" s="15"/>
      <c r="R2120" s="15"/>
      <c r="S2120" s="19"/>
      <c r="T2120" s="15"/>
      <c r="U2120" s="17"/>
      <c r="V2120" s="15"/>
      <c r="W2120" s="15"/>
      <c r="X2120" s="15" t="s">
        <v>79</v>
      </c>
      <c r="Y2120" s="15"/>
      <c r="AB2120" s="32">
        <v>44206</v>
      </c>
      <c r="AC2120" s="21" t="s">
        <v>13513</v>
      </c>
      <c r="AD2120" s="15"/>
      <c r="AE2120" s="21" t="s">
        <v>13514</v>
      </c>
      <c r="AF2120" s="21" t="s">
        <v>13515</v>
      </c>
      <c r="AG2120" s="22">
        <f t="shared" si="282"/>
        <v>0.41935483870967744</v>
      </c>
      <c r="AH2120" s="15"/>
      <c r="AI2120" s="17"/>
      <c r="AJ2120" s="17"/>
      <c r="AK2120" s="17" t="e">
        <f>VLOOKUP(A2120,'[1]Deals (Exits)'!B:B,1,FALSE)</f>
        <v>#N/A</v>
      </c>
      <c r="AL2120" s="23"/>
      <c r="AM2120" s="17"/>
      <c r="AN2120" s="17"/>
      <c r="AO2120" s="17"/>
      <c r="AP2120" s="17"/>
      <c r="AQ2120" s="18"/>
      <c r="AR2120" s="18"/>
      <c r="AS2120" s="17"/>
      <c r="AT2120" s="17"/>
      <c r="AU2120" s="18"/>
      <c r="AV2120" s="17"/>
      <c r="AW2120" s="17"/>
      <c r="AX2120" s="17"/>
      <c r="AY2120" s="17"/>
      <c r="AZ2120" s="17"/>
      <c r="BA2120" s="17"/>
      <c r="BB2120" s="17"/>
      <c r="BC2120" s="17"/>
      <c r="BD2120" s="17"/>
      <c r="BE2120" s="17"/>
      <c r="BF2120" s="17"/>
      <c r="BG2120" s="17"/>
      <c r="BH2120" s="17"/>
      <c r="BI2120" s="17"/>
      <c r="BJ2120" s="17"/>
      <c r="BK2120" s="17"/>
      <c r="BL2120" s="17"/>
      <c r="BM2120" s="17"/>
      <c r="BN2120" s="15"/>
      <c r="BO2120" s="15"/>
      <c r="BP2120" s="22"/>
      <c r="BQ2120" s="15"/>
      <c r="BR2120" s="15"/>
      <c r="BS2120" s="15"/>
      <c r="BT2120" s="15"/>
      <c r="BU2120" s="15"/>
      <c r="BV2120" s="15"/>
      <c r="BW2120" s="15"/>
      <c r="BX2120" s="15"/>
      <c r="BY2120" s="15"/>
      <c r="BZ2120" s="15"/>
      <c r="CA2120" s="15"/>
      <c r="CB2120" s="15"/>
      <c r="CC2120" s="15"/>
      <c r="CD2120" s="15"/>
      <c r="CE2120" s="15"/>
      <c r="CF2120" s="15"/>
      <c r="CG2120" s="15"/>
      <c r="CH2120" s="15"/>
      <c r="CI2120" s="15"/>
      <c r="CJ2120" s="15"/>
    </row>
    <row r="2121" spans="1:88" ht="12.75">
      <c r="A2121" s="25" t="s">
        <v>13516</v>
      </c>
      <c r="B2121" s="15" t="s">
        <v>13517</v>
      </c>
      <c r="C2121" s="15" t="s">
        <v>58</v>
      </c>
      <c r="D2121" s="16">
        <v>2010</v>
      </c>
      <c r="E2121" s="15" t="s">
        <v>117</v>
      </c>
      <c r="F2121" s="26"/>
      <c r="G2121" s="26" t="s">
        <v>118</v>
      </c>
      <c r="H2121" s="26" t="s">
        <v>118</v>
      </c>
      <c r="I2121" s="15" t="s">
        <v>118</v>
      </c>
      <c r="J2121" s="26"/>
      <c r="K2121" s="17">
        <f t="shared" si="281"/>
        <v>0</v>
      </c>
      <c r="L2121" s="15"/>
      <c r="M2121" s="15"/>
      <c r="N2121" s="15"/>
      <c r="O2121" s="15"/>
      <c r="P2121" s="15"/>
      <c r="Q2121" s="15"/>
      <c r="R2121" s="15"/>
      <c r="S2121" s="19"/>
      <c r="T2121" s="15"/>
      <c r="U2121" s="17"/>
      <c r="V2121" s="15"/>
      <c r="W2121" s="15"/>
      <c r="X2121" s="15" t="s">
        <v>79</v>
      </c>
      <c r="Y2121" s="15"/>
      <c r="AB2121" s="32">
        <v>43506</v>
      </c>
      <c r="AC2121" s="21" t="s">
        <v>13518</v>
      </c>
      <c r="AD2121" s="21" t="s">
        <v>13519</v>
      </c>
      <c r="AE2121" s="21" t="s">
        <v>13520</v>
      </c>
      <c r="AF2121" s="21" t="s">
        <v>13521</v>
      </c>
      <c r="AG2121" s="22">
        <f t="shared" si="282"/>
        <v>0.45161290322580644</v>
      </c>
      <c r="AH2121" s="15"/>
      <c r="AI2121" s="17"/>
      <c r="AJ2121" s="17"/>
      <c r="AK2121" s="17" t="e">
        <f>VLOOKUP(A2121,'[1]Deals (Exits)'!B:B,1,FALSE)</f>
        <v>#N/A</v>
      </c>
      <c r="AL2121" s="23"/>
      <c r="AM2121" s="17"/>
      <c r="AN2121" s="17"/>
      <c r="AO2121" s="17"/>
      <c r="AP2121" s="17"/>
      <c r="AQ2121" s="18"/>
      <c r="AR2121" s="18"/>
      <c r="AS2121" s="17"/>
      <c r="AT2121" s="17"/>
      <c r="AU2121" s="18"/>
      <c r="AV2121" s="17"/>
      <c r="AW2121" s="17"/>
      <c r="AX2121" s="17"/>
      <c r="AY2121" s="17"/>
      <c r="AZ2121" s="17"/>
      <c r="BA2121" s="17"/>
      <c r="BB2121" s="17"/>
      <c r="BC2121" s="17"/>
      <c r="BD2121" s="17"/>
      <c r="BE2121" s="17"/>
      <c r="BF2121" s="17"/>
      <c r="BG2121" s="17"/>
      <c r="BH2121" s="17"/>
      <c r="BI2121" s="17"/>
      <c r="BJ2121" s="17"/>
      <c r="BK2121" s="17"/>
      <c r="BL2121" s="17"/>
      <c r="BM2121" s="17"/>
      <c r="BN2121" s="15"/>
      <c r="BO2121" s="15"/>
      <c r="BP2121" s="22"/>
      <c r="BQ2121" s="15"/>
      <c r="BR2121" s="15"/>
      <c r="BS2121" s="15"/>
      <c r="BT2121" s="15"/>
      <c r="BU2121" s="15"/>
      <c r="BV2121" s="15"/>
      <c r="BW2121" s="15"/>
      <c r="BX2121" s="15"/>
      <c r="BY2121" s="15"/>
      <c r="BZ2121" s="15"/>
      <c r="CA2121" s="15"/>
      <c r="CB2121" s="15"/>
      <c r="CC2121" s="15"/>
      <c r="CD2121" s="15"/>
      <c r="CE2121" s="15"/>
      <c r="CF2121" s="15"/>
      <c r="CG2121" s="15"/>
      <c r="CH2121" s="15"/>
      <c r="CI2121" s="15"/>
      <c r="CJ2121" s="15"/>
    </row>
    <row r="2122" spans="1:88" ht="12.75">
      <c r="A2122" s="74" t="s">
        <v>13522</v>
      </c>
      <c r="B2122" s="15" t="s">
        <v>13523</v>
      </c>
      <c r="C2122" s="15" t="s">
        <v>58</v>
      </c>
      <c r="D2122" s="16">
        <v>2014</v>
      </c>
      <c r="E2122" s="15" t="s">
        <v>117</v>
      </c>
      <c r="F2122" s="26"/>
      <c r="G2122" s="26" t="s">
        <v>118</v>
      </c>
      <c r="H2122" s="26" t="s">
        <v>118</v>
      </c>
      <c r="I2122" s="15" t="s">
        <v>118</v>
      </c>
      <c r="J2122" s="26"/>
      <c r="K2122" s="17">
        <f t="shared" si="281"/>
        <v>0</v>
      </c>
      <c r="L2122" s="15"/>
      <c r="M2122" s="15"/>
      <c r="N2122" s="15"/>
      <c r="O2122" s="15"/>
      <c r="P2122" s="15"/>
      <c r="Q2122" s="15"/>
      <c r="R2122" s="15"/>
      <c r="S2122" s="19"/>
      <c r="T2122" s="15"/>
      <c r="U2122" s="17"/>
      <c r="V2122" s="15" t="s">
        <v>13524</v>
      </c>
      <c r="W2122" s="15"/>
      <c r="X2122" s="15" t="s">
        <v>12945</v>
      </c>
      <c r="Y2122" s="15"/>
      <c r="AB2122" s="32">
        <v>44206</v>
      </c>
      <c r="AC2122" s="21" t="s">
        <v>13525</v>
      </c>
      <c r="AD2122" s="15"/>
      <c r="AE2122" s="21" t="s">
        <v>13526</v>
      </c>
      <c r="AF2122" s="21" t="s">
        <v>13527</v>
      </c>
      <c r="AG2122" s="22">
        <f t="shared" si="282"/>
        <v>0.45161290322580644</v>
      </c>
      <c r="AH2122" s="15"/>
      <c r="AI2122" s="17"/>
      <c r="AJ2122" s="17"/>
      <c r="AK2122" s="17" t="e">
        <f>VLOOKUP(A2122,'[1]Deals (Exits)'!B:B,1,FALSE)</f>
        <v>#N/A</v>
      </c>
      <c r="AL2122" s="23"/>
      <c r="AM2122" s="17"/>
      <c r="AN2122" s="17"/>
      <c r="AO2122" s="17"/>
      <c r="AP2122" s="17"/>
      <c r="AQ2122" s="18"/>
      <c r="AR2122" s="18"/>
      <c r="AS2122" s="17"/>
      <c r="AT2122" s="17"/>
      <c r="AU2122" s="18"/>
      <c r="AV2122" s="17"/>
      <c r="AW2122" s="17"/>
      <c r="AX2122" s="17"/>
      <c r="AY2122" s="17"/>
      <c r="AZ2122" s="17"/>
      <c r="BA2122" s="17"/>
      <c r="BB2122" s="17"/>
      <c r="BC2122" s="17"/>
      <c r="BD2122" s="17"/>
      <c r="BE2122" s="17"/>
      <c r="BF2122" s="17"/>
      <c r="BG2122" s="17"/>
      <c r="BH2122" s="17"/>
      <c r="BI2122" s="17"/>
      <c r="BJ2122" s="17"/>
      <c r="BK2122" s="17"/>
      <c r="BL2122" s="17"/>
      <c r="BM2122" s="17"/>
      <c r="BN2122" s="15"/>
      <c r="BO2122" s="15"/>
      <c r="BP2122" s="22"/>
      <c r="BQ2122" s="15"/>
      <c r="BR2122" s="15"/>
      <c r="BS2122" s="15"/>
      <c r="BT2122" s="15"/>
      <c r="BU2122" s="15"/>
      <c r="BV2122" s="15"/>
      <c r="BW2122" s="15"/>
      <c r="BX2122" s="15"/>
      <c r="BY2122" s="15"/>
      <c r="BZ2122" s="15"/>
      <c r="CA2122" s="15"/>
      <c r="CB2122" s="15"/>
      <c r="CC2122" s="15"/>
      <c r="CD2122" s="15"/>
      <c r="CE2122" s="15"/>
      <c r="CF2122" s="15"/>
      <c r="CG2122" s="15"/>
      <c r="CH2122" s="15"/>
      <c r="CI2122" s="15"/>
      <c r="CJ2122" s="15"/>
    </row>
    <row r="2123" spans="1:88" ht="12.75">
      <c r="A2123" s="75" t="s">
        <v>13528</v>
      </c>
      <c r="B2123" s="15" t="s">
        <v>13529</v>
      </c>
      <c r="C2123" s="15" t="s">
        <v>58</v>
      </c>
      <c r="D2123" s="16">
        <v>2012</v>
      </c>
      <c r="E2123" s="15" t="s">
        <v>117</v>
      </c>
      <c r="F2123" s="26"/>
      <c r="G2123" s="26" t="s">
        <v>118</v>
      </c>
      <c r="H2123" s="26" t="s">
        <v>118</v>
      </c>
      <c r="I2123" s="15" t="s">
        <v>118</v>
      </c>
      <c r="J2123" s="26"/>
      <c r="K2123" s="17">
        <f t="shared" si="281"/>
        <v>0</v>
      </c>
      <c r="L2123" s="15"/>
      <c r="M2123" s="15"/>
      <c r="N2123" s="15"/>
      <c r="O2123" s="15"/>
      <c r="P2123" s="15"/>
      <c r="Q2123" s="15"/>
      <c r="R2123" s="15"/>
      <c r="S2123" s="19"/>
      <c r="T2123" s="15"/>
      <c r="U2123" s="17"/>
      <c r="V2123" s="15"/>
      <c r="W2123" s="15"/>
      <c r="X2123" s="15" t="s">
        <v>64</v>
      </c>
      <c r="Y2123" s="15"/>
      <c r="AB2123" s="32">
        <v>44206</v>
      </c>
      <c r="AC2123" s="21" t="s">
        <v>13530</v>
      </c>
      <c r="AD2123" s="15"/>
      <c r="AE2123" s="21" t="s">
        <v>13531</v>
      </c>
      <c r="AF2123" s="21" t="s">
        <v>13532</v>
      </c>
      <c r="AG2123" s="22">
        <f t="shared" si="282"/>
        <v>0.41935483870967744</v>
      </c>
      <c r="AH2123" s="15"/>
      <c r="AI2123" s="17"/>
      <c r="AJ2123" s="17"/>
      <c r="AK2123" s="17" t="e">
        <f>VLOOKUP(A2123,'[1]Deals (Exits)'!B:B,1,FALSE)</f>
        <v>#N/A</v>
      </c>
      <c r="AL2123" s="23"/>
      <c r="AM2123" s="17"/>
      <c r="AN2123" s="17"/>
      <c r="AO2123" s="17"/>
      <c r="AP2123" s="17"/>
      <c r="AQ2123" s="18"/>
      <c r="AR2123" s="18"/>
      <c r="AS2123" s="17"/>
      <c r="AT2123" s="17"/>
      <c r="AU2123" s="18"/>
      <c r="AV2123" s="17"/>
      <c r="AW2123" s="17"/>
      <c r="AX2123" s="17"/>
      <c r="AY2123" s="17"/>
      <c r="AZ2123" s="17"/>
      <c r="BA2123" s="17"/>
      <c r="BB2123" s="17"/>
      <c r="BC2123" s="17"/>
      <c r="BD2123" s="17"/>
      <c r="BE2123" s="17"/>
      <c r="BF2123" s="17"/>
      <c r="BG2123" s="17"/>
      <c r="BH2123" s="17"/>
      <c r="BI2123" s="17"/>
      <c r="BJ2123" s="17"/>
      <c r="BK2123" s="17"/>
      <c r="BL2123" s="17"/>
      <c r="BM2123" s="17"/>
      <c r="BN2123" s="15"/>
      <c r="BO2123" s="15"/>
      <c r="BP2123" s="22"/>
      <c r="BQ2123" s="15"/>
      <c r="BR2123" s="15"/>
      <c r="BS2123" s="15"/>
      <c r="BT2123" s="15"/>
      <c r="BU2123" s="15"/>
      <c r="BV2123" s="15"/>
      <c r="BW2123" s="15"/>
      <c r="BX2123" s="15"/>
      <c r="BY2123" s="15"/>
      <c r="BZ2123" s="15"/>
      <c r="CA2123" s="15"/>
      <c r="CB2123" s="15"/>
      <c r="CC2123" s="15"/>
      <c r="CD2123" s="15"/>
      <c r="CE2123" s="15"/>
      <c r="CF2123" s="15"/>
      <c r="CG2123" s="15"/>
      <c r="CH2123" s="15"/>
      <c r="CI2123" s="15"/>
      <c r="CJ2123" s="15"/>
    </row>
    <row r="2124" spans="1:88" ht="12.75">
      <c r="A2124" s="74" t="s">
        <v>13533</v>
      </c>
      <c r="B2124" s="15" t="s">
        <v>13534</v>
      </c>
      <c r="C2124" s="15" t="s">
        <v>58</v>
      </c>
      <c r="D2124" s="16">
        <v>2018</v>
      </c>
      <c r="E2124" s="15" t="s">
        <v>117</v>
      </c>
      <c r="F2124" s="26"/>
      <c r="G2124" s="26" t="s">
        <v>118</v>
      </c>
      <c r="H2124" s="26" t="s">
        <v>118</v>
      </c>
      <c r="I2124" s="15" t="s">
        <v>118</v>
      </c>
      <c r="J2124" s="26"/>
      <c r="K2124" s="17">
        <f t="shared" si="281"/>
        <v>0</v>
      </c>
      <c r="L2124" s="15"/>
      <c r="M2124" s="15"/>
      <c r="N2124" s="15"/>
      <c r="O2124" s="15"/>
      <c r="P2124" s="15"/>
      <c r="Q2124" s="15"/>
      <c r="R2124" s="15"/>
      <c r="S2124" s="19"/>
      <c r="T2124" s="15"/>
      <c r="U2124" s="17"/>
      <c r="V2124" s="15"/>
      <c r="W2124" s="15"/>
      <c r="X2124" s="15" t="s">
        <v>13416</v>
      </c>
      <c r="Y2124" s="15"/>
      <c r="AB2124" s="32">
        <v>43506</v>
      </c>
      <c r="AC2124" s="21" t="s">
        <v>13535</v>
      </c>
      <c r="AD2124" s="21" t="s">
        <v>13536</v>
      </c>
      <c r="AE2124" s="21" t="s">
        <v>13537</v>
      </c>
      <c r="AF2124" s="21" t="s">
        <v>13538</v>
      </c>
      <c r="AG2124" s="22">
        <f t="shared" si="282"/>
        <v>0.45161290322580644</v>
      </c>
      <c r="AH2124" s="15"/>
      <c r="AI2124" s="17"/>
      <c r="AJ2124" s="17"/>
      <c r="AK2124" s="17" t="e">
        <f>VLOOKUP(A2124,'[1]Deals (Exits)'!B:B,1,FALSE)</f>
        <v>#N/A</v>
      </c>
      <c r="AL2124" s="23"/>
      <c r="AM2124" s="17"/>
      <c r="AN2124" s="17"/>
      <c r="AO2124" s="17"/>
      <c r="AP2124" s="17"/>
      <c r="AQ2124" s="18"/>
      <c r="AR2124" s="18"/>
      <c r="AS2124" s="17"/>
      <c r="AT2124" s="17"/>
      <c r="AU2124" s="18"/>
      <c r="AV2124" s="17"/>
      <c r="AW2124" s="17"/>
      <c r="AX2124" s="17"/>
      <c r="AY2124" s="17"/>
      <c r="AZ2124" s="17"/>
      <c r="BA2124" s="17"/>
      <c r="BB2124" s="17"/>
      <c r="BC2124" s="17"/>
      <c r="BD2124" s="17"/>
      <c r="BE2124" s="17"/>
      <c r="BF2124" s="17"/>
      <c r="BG2124" s="17"/>
      <c r="BH2124" s="17"/>
      <c r="BI2124" s="17"/>
      <c r="BJ2124" s="17"/>
      <c r="BK2124" s="17"/>
      <c r="BL2124" s="17"/>
      <c r="BM2124" s="17"/>
      <c r="BN2124" s="15"/>
      <c r="BO2124" s="15"/>
      <c r="BP2124" s="22"/>
      <c r="BQ2124" s="15"/>
      <c r="BR2124" s="15"/>
      <c r="BS2124" s="15"/>
      <c r="BT2124" s="15"/>
      <c r="BU2124" s="15"/>
      <c r="BV2124" s="15"/>
      <c r="BW2124" s="15"/>
      <c r="BX2124" s="15"/>
      <c r="BY2124" s="15"/>
      <c r="BZ2124" s="15"/>
      <c r="CA2124" s="15"/>
      <c r="CB2124" s="15"/>
      <c r="CC2124" s="15"/>
      <c r="CD2124" s="15"/>
      <c r="CE2124" s="15"/>
      <c r="CF2124" s="15"/>
      <c r="CG2124" s="15"/>
      <c r="CH2124" s="15"/>
      <c r="CI2124" s="15"/>
      <c r="CJ2124" s="15"/>
    </row>
    <row r="2125" spans="1:88" ht="12.75">
      <c r="A2125" s="81" t="s">
        <v>13539</v>
      </c>
      <c r="B2125" s="15" t="s">
        <v>13540</v>
      </c>
      <c r="C2125" s="15" t="s">
        <v>58</v>
      </c>
      <c r="D2125" s="16">
        <v>2018</v>
      </c>
      <c r="E2125" s="15" t="s">
        <v>117</v>
      </c>
      <c r="F2125" s="26"/>
      <c r="G2125" s="26" t="s">
        <v>118</v>
      </c>
      <c r="H2125" s="26" t="s">
        <v>118</v>
      </c>
      <c r="I2125" s="15" t="s">
        <v>118</v>
      </c>
      <c r="J2125" s="26"/>
      <c r="K2125" s="17">
        <f t="shared" si="281"/>
        <v>0</v>
      </c>
      <c r="L2125" s="15"/>
      <c r="M2125" s="15"/>
      <c r="N2125" s="15"/>
      <c r="O2125" s="15"/>
      <c r="P2125" s="15"/>
      <c r="Q2125" s="15"/>
      <c r="R2125" s="15"/>
      <c r="S2125" s="19"/>
      <c r="T2125" s="15"/>
      <c r="U2125" s="17"/>
      <c r="V2125" s="15" t="s">
        <v>13541</v>
      </c>
      <c r="W2125" s="15"/>
      <c r="X2125" s="15" t="s">
        <v>158</v>
      </c>
      <c r="Y2125" s="15"/>
      <c r="AB2125" s="32">
        <v>43506</v>
      </c>
      <c r="AC2125" s="21" t="s">
        <v>13542</v>
      </c>
      <c r="AD2125" s="21" t="s">
        <v>13543</v>
      </c>
      <c r="AE2125" s="21" t="s">
        <v>13544</v>
      </c>
      <c r="AF2125" s="21" t="s">
        <v>13545</v>
      </c>
      <c r="AG2125" s="22">
        <f t="shared" si="282"/>
        <v>0.4838709677419355</v>
      </c>
      <c r="AH2125" s="15"/>
      <c r="AI2125" s="17"/>
      <c r="AJ2125" s="17"/>
      <c r="AK2125" s="17" t="e">
        <f>VLOOKUP(A2125,'[1]Deals (Exits)'!B:B,1,FALSE)</f>
        <v>#N/A</v>
      </c>
      <c r="AL2125" s="23"/>
      <c r="AM2125" s="17"/>
      <c r="AN2125" s="17"/>
      <c r="AO2125" s="17"/>
      <c r="AP2125" s="17"/>
      <c r="AQ2125" s="18"/>
      <c r="AR2125" s="18"/>
      <c r="AS2125" s="17"/>
      <c r="AT2125" s="17"/>
      <c r="AU2125" s="18"/>
      <c r="AV2125" s="17"/>
      <c r="AW2125" s="17"/>
      <c r="AX2125" s="17"/>
      <c r="AY2125" s="17"/>
      <c r="AZ2125" s="17"/>
      <c r="BA2125" s="17"/>
      <c r="BB2125" s="17"/>
      <c r="BC2125" s="17"/>
      <c r="BD2125" s="17"/>
      <c r="BE2125" s="17"/>
      <c r="BF2125" s="17"/>
      <c r="BG2125" s="17"/>
      <c r="BH2125" s="17"/>
      <c r="BI2125" s="17"/>
      <c r="BJ2125" s="17"/>
      <c r="BK2125" s="17"/>
      <c r="BL2125" s="17"/>
      <c r="BM2125" s="17"/>
      <c r="BN2125" s="15"/>
      <c r="BO2125" s="15"/>
      <c r="BP2125" s="22"/>
      <c r="BQ2125" s="15"/>
      <c r="BR2125" s="15"/>
      <c r="BS2125" s="15"/>
      <c r="BT2125" s="15"/>
      <c r="BU2125" s="15"/>
      <c r="BV2125" s="15"/>
      <c r="BW2125" s="15"/>
      <c r="BX2125" s="15"/>
      <c r="BY2125" s="15"/>
      <c r="BZ2125" s="15"/>
      <c r="CA2125" s="15"/>
      <c r="CB2125" s="15"/>
      <c r="CC2125" s="15"/>
      <c r="CD2125" s="15"/>
      <c r="CE2125" s="15"/>
      <c r="CF2125" s="15"/>
      <c r="CG2125" s="15"/>
      <c r="CH2125" s="15"/>
      <c r="CI2125" s="15"/>
      <c r="CJ2125" s="15"/>
    </row>
    <row r="2126" spans="1:88" ht="12.75">
      <c r="A2126" s="74" t="s">
        <v>13546</v>
      </c>
      <c r="B2126" s="15" t="s">
        <v>13547</v>
      </c>
      <c r="C2126" s="15" t="s">
        <v>58</v>
      </c>
      <c r="D2126" s="16">
        <v>2012</v>
      </c>
      <c r="E2126" s="15" t="s">
        <v>117</v>
      </c>
      <c r="F2126" s="26"/>
      <c r="G2126" s="26" t="s">
        <v>118</v>
      </c>
      <c r="H2126" s="26" t="s">
        <v>118</v>
      </c>
      <c r="I2126" s="15" t="s">
        <v>118</v>
      </c>
      <c r="J2126" s="26"/>
      <c r="K2126" s="17">
        <f t="shared" si="281"/>
        <v>0</v>
      </c>
      <c r="L2126" s="15"/>
      <c r="M2126" s="15"/>
      <c r="N2126" s="15"/>
      <c r="O2126" s="15"/>
      <c r="P2126" s="15"/>
      <c r="Q2126" s="15"/>
      <c r="R2126" s="15"/>
      <c r="S2126" s="19"/>
      <c r="T2126" s="15"/>
      <c r="U2126" s="17"/>
      <c r="V2126" s="15" t="s">
        <v>13548</v>
      </c>
      <c r="W2126" s="15"/>
      <c r="X2126" s="15" t="s">
        <v>4025</v>
      </c>
      <c r="Y2126" s="15"/>
      <c r="AB2126" s="32">
        <v>43506</v>
      </c>
      <c r="AC2126" s="21" t="s">
        <v>13549</v>
      </c>
      <c r="AD2126" s="21" t="s">
        <v>13550</v>
      </c>
      <c r="AE2126" s="21" t="s">
        <v>13551</v>
      </c>
      <c r="AF2126" s="21" t="s">
        <v>13552</v>
      </c>
      <c r="AG2126" s="22">
        <f t="shared" si="282"/>
        <v>0.4838709677419355</v>
      </c>
      <c r="AH2126" s="15"/>
      <c r="AI2126" s="17"/>
      <c r="AJ2126" s="17"/>
      <c r="AK2126" s="17" t="e">
        <f>VLOOKUP(A2126,'[1]Deals (Exits)'!B:B,1,FALSE)</f>
        <v>#N/A</v>
      </c>
      <c r="AL2126" s="23"/>
      <c r="AM2126" s="17"/>
      <c r="AN2126" s="17"/>
      <c r="AO2126" s="17"/>
      <c r="AP2126" s="17"/>
      <c r="AQ2126" s="18"/>
      <c r="AR2126" s="18"/>
      <c r="AS2126" s="17"/>
      <c r="AT2126" s="17"/>
      <c r="AU2126" s="18"/>
      <c r="AV2126" s="17"/>
      <c r="AW2126" s="17"/>
      <c r="AX2126" s="17"/>
      <c r="AY2126" s="17"/>
      <c r="AZ2126" s="17"/>
      <c r="BA2126" s="17"/>
      <c r="BB2126" s="17"/>
      <c r="BC2126" s="17"/>
      <c r="BD2126" s="17"/>
      <c r="BE2126" s="17"/>
      <c r="BF2126" s="17"/>
      <c r="BG2126" s="17"/>
      <c r="BH2126" s="17"/>
      <c r="BI2126" s="17"/>
      <c r="BJ2126" s="17"/>
      <c r="BK2126" s="17"/>
      <c r="BL2126" s="17"/>
      <c r="BM2126" s="17"/>
      <c r="BN2126" s="15"/>
      <c r="BO2126" s="15"/>
      <c r="BP2126" s="22"/>
      <c r="BQ2126" s="15"/>
      <c r="BR2126" s="15"/>
      <c r="BS2126" s="15"/>
      <c r="BT2126" s="15"/>
      <c r="BU2126" s="15"/>
      <c r="BV2126" s="15"/>
      <c r="BW2126" s="15"/>
      <c r="BX2126" s="15"/>
      <c r="BY2126" s="15"/>
      <c r="BZ2126" s="15"/>
      <c r="CA2126" s="15"/>
      <c r="CB2126" s="15"/>
      <c r="CC2126" s="15"/>
      <c r="CD2126" s="15"/>
      <c r="CE2126" s="15"/>
      <c r="CF2126" s="15"/>
      <c r="CG2126" s="15"/>
      <c r="CH2126" s="15"/>
      <c r="CI2126" s="15"/>
      <c r="CJ2126" s="15"/>
    </row>
    <row r="2127" spans="1:88" ht="12.75">
      <c r="A2127" s="74" t="s">
        <v>13553</v>
      </c>
      <c r="B2127" s="15" t="s">
        <v>13554</v>
      </c>
      <c r="C2127" s="15" t="s">
        <v>58</v>
      </c>
      <c r="D2127" s="16">
        <v>2011</v>
      </c>
      <c r="E2127" s="15" t="s">
        <v>117</v>
      </c>
      <c r="F2127" s="26"/>
      <c r="G2127" s="26" t="s">
        <v>118</v>
      </c>
      <c r="H2127" s="26" t="s">
        <v>118</v>
      </c>
      <c r="I2127" s="15" t="s">
        <v>118</v>
      </c>
      <c r="J2127" s="26"/>
      <c r="K2127" s="17">
        <f t="shared" si="281"/>
        <v>0</v>
      </c>
      <c r="L2127" s="15"/>
      <c r="M2127" s="15"/>
      <c r="N2127" s="15"/>
      <c r="O2127" s="15"/>
      <c r="P2127" s="15"/>
      <c r="Q2127" s="15"/>
      <c r="R2127" s="15"/>
      <c r="S2127" s="19"/>
      <c r="T2127" s="15"/>
      <c r="U2127" s="17"/>
      <c r="V2127" s="15"/>
      <c r="W2127" s="15"/>
      <c r="X2127" s="15" t="s">
        <v>79</v>
      </c>
      <c r="Y2127" s="15"/>
      <c r="AB2127" s="20" t="s">
        <v>286</v>
      </c>
      <c r="AC2127" s="21" t="s">
        <v>13555</v>
      </c>
      <c r="AD2127" s="21" t="s">
        <v>13556</v>
      </c>
      <c r="AE2127" s="21" t="s">
        <v>13557</v>
      </c>
      <c r="AF2127" s="21" t="s">
        <v>13558</v>
      </c>
      <c r="AG2127" s="22">
        <f t="shared" si="282"/>
        <v>0.45161290322580644</v>
      </c>
      <c r="AH2127" s="15"/>
      <c r="AI2127" s="17"/>
      <c r="AJ2127" s="17"/>
      <c r="AK2127" s="17" t="e">
        <f>VLOOKUP(A2127,'[1]Deals (Exits)'!B:B,1,FALSE)</f>
        <v>#N/A</v>
      </c>
      <c r="AL2127" s="23"/>
      <c r="AM2127" s="17"/>
      <c r="AN2127" s="17"/>
      <c r="AO2127" s="17"/>
      <c r="AP2127" s="17"/>
      <c r="AQ2127" s="18"/>
      <c r="AR2127" s="18"/>
      <c r="AS2127" s="17"/>
      <c r="AT2127" s="17"/>
      <c r="AU2127" s="18"/>
      <c r="AV2127" s="17"/>
      <c r="AW2127" s="17"/>
      <c r="AX2127" s="17"/>
      <c r="AY2127" s="17"/>
      <c r="AZ2127" s="17"/>
      <c r="BA2127" s="17"/>
      <c r="BB2127" s="17"/>
      <c r="BC2127" s="17"/>
      <c r="BD2127" s="17"/>
      <c r="BE2127" s="17"/>
      <c r="BF2127" s="17"/>
      <c r="BG2127" s="17"/>
      <c r="BH2127" s="17"/>
      <c r="BI2127" s="17"/>
      <c r="BJ2127" s="17"/>
      <c r="BK2127" s="17"/>
      <c r="BL2127" s="17"/>
      <c r="BM2127" s="17"/>
      <c r="BN2127" s="15"/>
      <c r="BO2127" s="15"/>
      <c r="BP2127" s="22"/>
      <c r="BQ2127" s="15"/>
      <c r="BR2127" s="15"/>
      <c r="BS2127" s="15"/>
      <c r="BT2127" s="15"/>
      <c r="BU2127" s="15"/>
      <c r="BV2127" s="15"/>
      <c r="BW2127" s="15"/>
      <c r="BX2127" s="15"/>
      <c r="BY2127" s="15"/>
      <c r="BZ2127" s="15"/>
      <c r="CA2127" s="15"/>
      <c r="CB2127" s="15"/>
      <c r="CC2127" s="15"/>
      <c r="CD2127" s="15"/>
      <c r="CE2127" s="15"/>
      <c r="CF2127" s="15"/>
      <c r="CG2127" s="15"/>
      <c r="CH2127" s="15"/>
      <c r="CI2127" s="15"/>
      <c r="CJ2127" s="15"/>
    </row>
    <row r="2128" spans="1:88" ht="12.75">
      <c r="A2128" s="74" t="s">
        <v>13559</v>
      </c>
      <c r="B2128" s="15" t="s">
        <v>13560</v>
      </c>
      <c r="C2128" s="15" t="s">
        <v>58</v>
      </c>
      <c r="D2128" s="16">
        <v>2010</v>
      </c>
      <c r="E2128" s="15" t="s">
        <v>13561</v>
      </c>
      <c r="F2128" s="26"/>
      <c r="G2128" s="26" t="s">
        <v>118</v>
      </c>
      <c r="H2128" s="26" t="s">
        <v>118</v>
      </c>
      <c r="I2128" s="15" t="s">
        <v>118</v>
      </c>
      <c r="J2128" s="26"/>
      <c r="K2128" s="17">
        <f t="shared" si="281"/>
        <v>0</v>
      </c>
      <c r="L2128" s="15"/>
      <c r="M2128" s="15"/>
      <c r="N2128" s="15"/>
      <c r="O2128" s="15"/>
      <c r="P2128" s="15"/>
      <c r="Q2128" s="15"/>
      <c r="R2128" s="15"/>
      <c r="S2128" s="19"/>
      <c r="T2128" s="15"/>
      <c r="U2128" s="17"/>
      <c r="V2128" s="15"/>
      <c r="W2128" s="15"/>
      <c r="X2128" s="15" t="s">
        <v>5334</v>
      </c>
      <c r="Y2128" s="15"/>
      <c r="AB2128" s="20" t="s">
        <v>171</v>
      </c>
      <c r="AC2128" s="21" t="s">
        <v>13562</v>
      </c>
      <c r="AD2128" s="21" t="s">
        <v>13563</v>
      </c>
      <c r="AE2128" s="21" t="s">
        <v>13564</v>
      </c>
      <c r="AF2128" s="21" t="s">
        <v>13565</v>
      </c>
      <c r="AG2128" s="22">
        <f t="shared" si="282"/>
        <v>0.45161290322580644</v>
      </c>
      <c r="AH2128" s="15"/>
      <c r="AI2128" s="17"/>
      <c r="AJ2128" s="17"/>
      <c r="AK2128" s="17" t="e">
        <f>VLOOKUP(A2128,'[1]Deals (Exits)'!B:B,1,FALSE)</f>
        <v>#N/A</v>
      </c>
      <c r="AL2128" s="23"/>
      <c r="AM2128" s="17"/>
      <c r="AN2128" s="17"/>
      <c r="AO2128" s="17"/>
      <c r="AP2128" s="17"/>
      <c r="AQ2128" s="18"/>
      <c r="AR2128" s="18"/>
      <c r="AS2128" s="17"/>
      <c r="AT2128" s="17"/>
      <c r="AU2128" s="18"/>
      <c r="AV2128" s="17"/>
      <c r="AW2128" s="17"/>
      <c r="AX2128" s="17"/>
      <c r="AY2128" s="17"/>
      <c r="AZ2128" s="17"/>
      <c r="BA2128" s="17"/>
      <c r="BB2128" s="17"/>
      <c r="BC2128" s="17"/>
      <c r="BD2128" s="17"/>
      <c r="BE2128" s="17"/>
      <c r="BF2128" s="17"/>
      <c r="BG2128" s="17"/>
      <c r="BH2128" s="17"/>
      <c r="BI2128" s="17"/>
      <c r="BJ2128" s="17"/>
      <c r="BK2128" s="17"/>
      <c r="BL2128" s="17"/>
      <c r="BM2128" s="17"/>
      <c r="BN2128" s="15"/>
      <c r="BO2128" s="15"/>
      <c r="BP2128" s="22"/>
      <c r="BQ2128" s="15"/>
      <c r="BR2128" s="15"/>
      <c r="BS2128" s="15"/>
      <c r="BT2128" s="15"/>
      <c r="BU2128" s="15"/>
      <c r="BV2128" s="15"/>
      <c r="BW2128" s="15"/>
      <c r="BX2128" s="15"/>
      <c r="BY2128" s="15"/>
      <c r="BZ2128" s="15"/>
      <c r="CA2128" s="15"/>
      <c r="CB2128" s="15"/>
      <c r="CC2128" s="15"/>
      <c r="CD2128" s="15"/>
      <c r="CE2128" s="15"/>
      <c r="CF2128" s="15"/>
      <c r="CG2128" s="15"/>
      <c r="CH2128" s="15"/>
      <c r="CI2128" s="15"/>
      <c r="CJ2128" s="15"/>
    </row>
    <row r="2129" spans="1:88" ht="12.75">
      <c r="A2129" s="25" t="s">
        <v>13566</v>
      </c>
      <c r="B2129" s="15" t="s">
        <v>13567</v>
      </c>
      <c r="C2129" s="15" t="s">
        <v>58</v>
      </c>
      <c r="D2129" s="16">
        <v>2012</v>
      </c>
      <c r="E2129" s="15" t="s">
        <v>117</v>
      </c>
      <c r="F2129" s="26"/>
      <c r="G2129" s="26" t="s">
        <v>118</v>
      </c>
      <c r="H2129" s="26" t="s">
        <v>118</v>
      </c>
      <c r="I2129" s="15" t="s">
        <v>118</v>
      </c>
      <c r="J2129" s="26"/>
      <c r="K2129" s="17">
        <f t="shared" si="281"/>
        <v>0</v>
      </c>
      <c r="L2129" s="15"/>
      <c r="M2129" s="15"/>
      <c r="N2129" s="15"/>
      <c r="O2129" s="15"/>
      <c r="P2129" s="15"/>
      <c r="Q2129" s="15"/>
      <c r="R2129" s="15"/>
      <c r="S2129" s="19"/>
      <c r="T2129" s="15"/>
      <c r="U2129" s="17"/>
      <c r="V2129" s="15" t="s">
        <v>13568</v>
      </c>
      <c r="W2129" s="15"/>
      <c r="X2129" s="15" t="s">
        <v>4628</v>
      </c>
      <c r="Y2129" s="15"/>
      <c r="AB2129" s="20" t="s">
        <v>286</v>
      </c>
      <c r="AC2129" s="21" t="s">
        <v>13569</v>
      </c>
      <c r="AD2129" s="21" t="s">
        <v>13570</v>
      </c>
      <c r="AE2129" s="21" t="s">
        <v>13571</v>
      </c>
      <c r="AF2129" s="21" t="s">
        <v>13572</v>
      </c>
      <c r="AG2129" s="22">
        <f t="shared" si="282"/>
        <v>0.4838709677419355</v>
      </c>
      <c r="AH2129" s="15"/>
      <c r="AI2129" s="17"/>
      <c r="AJ2129" s="17"/>
      <c r="AK2129" s="17" t="e">
        <f>VLOOKUP(A2129,'[1]Deals (Exits)'!B:B,1,FALSE)</f>
        <v>#N/A</v>
      </c>
      <c r="AL2129" s="23"/>
      <c r="AM2129" s="17"/>
      <c r="AN2129" s="17"/>
      <c r="AO2129" s="17"/>
      <c r="AP2129" s="17"/>
      <c r="AQ2129" s="18"/>
      <c r="AR2129" s="18"/>
      <c r="AS2129" s="17"/>
      <c r="AT2129" s="17"/>
      <c r="AU2129" s="18"/>
      <c r="AV2129" s="17"/>
      <c r="AW2129" s="17"/>
      <c r="AX2129" s="17"/>
      <c r="AY2129" s="17"/>
      <c r="AZ2129" s="17"/>
      <c r="BA2129" s="17"/>
      <c r="BB2129" s="17"/>
      <c r="BC2129" s="17"/>
      <c r="BD2129" s="17"/>
      <c r="BE2129" s="17"/>
      <c r="BF2129" s="17"/>
      <c r="BG2129" s="17"/>
      <c r="BH2129" s="17"/>
      <c r="BI2129" s="17"/>
      <c r="BJ2129" s="17"/>
      <c r="BK2129" s="17"/>
      <c r="BL2129" s="17"/>
      <c r="BM2129" s="17"/>
      <c r="BN2129" s="15"/>
      <c r="BO2129" s="15"/>
      <c r="BP2129" s="22"/>
      <c r="BQ2129" s="15"/>
      <c r="BR2129" s="15"/>
      <c r="BS2129" s="15"/>
      <c r="BT2129" s="15"/>
      <c r="BU2129" s="15"/>
      <c r="BV2129" s="15"/>
      <c r="BW2129" s="15"/>
      <c r="BX2129" s="15"/>
      <c r="BY2129" s="15"/>
      <c r="BZ2129" s="15"/>
      <c r="CA2129" s="15"/>
      <c r="CB2129" s="15"/>
      <c r="CC2129" s="15"/>
      <c r="CD2129" s="15"/>
      <c r="CE2129" s="15"/>
      <c r="CF2129" s="15"/>
      <c r="CG2129" s="15"/>
      <c r="CH2129" s="15"/>
      <c r="CI2129" s="15"/>
      <c r="CJ2129" s="15"/>
    </row>
    <row r="2130" spans="1:88" ht="12.75">
      <c r="A2130" s="74" t="s">
        <v>13573</v>
      </c>
      <c r="B2130" s="15" t="s">
        <v>13574</v>
      </c>
      <c r="C2130" s="15" t="s">
        <v>13575</v>
      </c>
      <c r="D2130" s="16">
        <v>2017</v>
      </c>
      <c r="E2130" s="15" t="s">
        <v>117</v>
      </c>
      <c r="F2130" s="26"/>
      <c r="G2130" s="26" t="s">
        <v>118</v>
      </c>
      <c r="H2130" s="26" t="s">
        <v>118</v>
      </c>
      <c r="I2130" s="15" t="s">
        <v>118</v>
      </c>
      <c r="J2130" s="26"/>
      <c r="K2130" s="17">
        <f t="shared" si="281"/>
        <v>0</v>
      </c>
      <c r="L2130" s="15"/>
      <c r="M2130" s="15"/>
      <c r="N2130" s="15"/>
      <c r="O2130" s="15"/>
      <c r="P2130" s="15"/>
      <c r="Q2130" s="15"/>
      <c r="R2130" s="15"/>
      <c r="S2130" s="19"/>
      <c r="T2130" s="15"/>
      <c r="U2130" s="17"/>
      <c r="V2130" s="15" t="s">
        <v>13576</v>
      </c>
      <c r="W2130" s="15"/>
      <c r="X2130" s="15" t="s">
        <v>13416</v>
      </c>
      <c r="Y2130" s="15"/>
      <c r="AB2130" s="20" t="s">
        <v>286</v>
      </c>
      <c r="AC2130" s="21" t="s">
        <v>13577</v>
      </c>
      <c r="AD2130" s="21" t="s">
        <v>13578</v>
      </c>
      <c r="AE2130" s="21" t="s">
        <v>13579</v>
      </c>
      <c r="AF2130" s="21" t="s">
        <v>13580</v>
      </c>
      <c r="AG2130" s="22">
        <f t="shared" si="282"/>
        <v>0.4838709677419355</v>
      </c>
      <c r="AH2130" s="15"/>
      <c r="AI2130" s="17"/>
      <c r="AJ2130" s="17"/>
      <c r="AK2130" s="17" t="e">
        <f>VLOOKUP(A2130,'[1]Deals (Exits)'!B:B,1,FALSE)</f>
        <v>#N/A</v>
      </c>
      <c r="AL2130" s="23"/>
      <c r="AM2130" s="17"/>
      <c r="AN2130" s="17"/>
      <c r="AO2130" s="17"/>
      <c r="AP2130" s="17"/>
      <c r="AQ2130" s="18"/>
      <c r="AR2130" s="18"/>
      <c r="AS2130" s="17"/>
      <c r="AT2130" s="17"/>
      <c r="AU2130" s="18"/>
      <c r="AV2130" s="17"/>
      <c r="AW2130" s="17"/>
      <c r="AX2130" s="17"/>
      <c r="AY2130" s="17"/>
      <c r="AZ2130" s="17"/>
      <c r="BA2130" s="17"/>
      <c r="BB2130" s="17"/>
      <c r="BC2130" s="17"/>
      <c r="BD2130" s="17"/>
      <c r="BE2130" s="17"/>
      <c r="BF2130" s="17"/>
      <c r="BG2130" s="17"/>
      <c r="BH2130" s="17"/>
      <c r="BI2130" s="17"/>
      <c r="BJ2130" s="17"/>
      <c r="BK2130" s="17"/>
      <c r="BL2130" s="17"/>
      <c r="BM2130" s="17"/>
      <c r="BN2130" s="15"/>
      <c r="BO2130" s="15"/>
      <c r="BP2130" s="22"/>
      <c r="BQ2130" s="15"/>
      <c r="BR2130" s="15"/>
      <c r="BS2130" s="15"/>
      <c r="BT2130" s="15"/>
      <c r="BU2130" s="15"/>
      <c r="BV2130" s="15"/>
      <c r="BW2130" s="15"/>
      <c r="BX2130" s="15"/>
      <c r="BY2130" s="15"/>
      <c r="BZ2130" s="15"/>
      <c r="CA2130" s="15"/>
      <c r="CB2130" s="15"/>
      <c r="CC2130" s="15"/>
      <c r="CD2130" s="15"/>
      <c r="CE2130" s="15"/>
      <c r="CF2130" s="15"/>
      <c r="CG2130" s="15"/>
      <c r="CH2130" s="15"/>
      <c r="CI2130" s="15"/>
      <c r="CJ2130" s="15"/>
    </row>
    <row r="2131" spans="1:88" ht="12.75">
      <c r="A2131" s="74" t="s">
        <v>13581</v>
      </c>
      <c r="B2131" s="15" t="s">
        <v>13582</v>
      </c>
      <c r="C2131" s="15" t="s">
        <v>58</v>
      </c>
      <c r="D2131" s="16">
        <v>2013</v>
      </c>
      <c r="E2131" s="15" t="s">
        <v>117</v>
      </c>
      <c r="F2131" s="26"/>
      <c r="G2131" s="26" t="s">
        <v>118</v>
      </c>
      <c r="H2131" s="26" t="s">
        <v>118</v>
      </c>
      <c r="I2131" s="15" t="s">
        <v>118</v>
      </c>
      <c r="J2131" s="26"/>
      <c r="K2131" s="17">
        <f t="shared" si="281"/>
        <v>0</v>
      </c>
      <c r="L2131" s="15"/>
      <c r="M2131" s="15"/>
      <c r="N2131" s="15"/>
      <c r="O2131" s="15"/>
      <c r="P2131" s="15"/>
      <c r="Q2131" s="15"/>
      <c r="R2131" s="15"/>
      <c r="S2131" s="19"/>
      <c r="T2131" s="15"/>
      <c r="U2131" s="17"/>
      <c r="V2131" s="15"/>
      <c r="W2131" s="15"/>
      <c r="X2131" s="15" t="s">
        <v>79</v>
      </c>
      <c r="Y2131" s="15"/>
      <c r="AB2131" s="32">
        <v>44206</v>
      </c>
      <c r="AC2131" s="21" t="s">
        <v>13583</v>
      </c>
      <c r="AD2131" s="15"/>
      <c r="AE2131" s="21" t="s">
        <v>13584</v>
      </c>
      <c r="AF2131" s="21" t="s">
        <v>13585</v>
      </c>
      <c r="AG2131" s="22">
        <f t="shared" si="282"/>
        <v>0.41935483870967744</v>
      </c>
      <c r="AH2131" s="15"/>
      <c r="AI2131" s="17"/>
      <c r="AJ2131" s="17"/>
      <c r="AK2131" s="17" t="e">
        <f>VLOOKUP(A2131,'[1]Deals (Exits)'!B:B,1,FALSE)</f>
        <v>#N/A</v>
      </c>
      <c r="AL2131" s="23"/>
      <c r="AM2131" s="17"/>
      <c r="AN2131" s="17"/>
      <c r="AO2131" s="17"/>
      <c r="AP2131" s="17"/>
      <c r="AQ2131" s="18"/>
      <c r="AR2131" s="18"/>
      <c r="AS2131" s="17"/>
      <c r="AT2131" s="17"/>
      <c r="AU2131" s="18"/>
      <c r="AV2131" s="17"/>
      <c r="AW2131" s="17"/>
      <c r="AX2131" s="17"/>
      <c r="AY2131" s="17"/>
      <c r="AZ2131" s="17"/>
      <c r="BA2131" s="17"/>
      <c r="BB2131" s="17"/>
      <c r="BC2131" s="17"/>
      <c r="BD2131" s="17"/>
      <c r="BE2131" s="17"/>
      <c r="BF2131" s="17"/>
      <c r="BG2131" s="17"/>
      <c r="BH2131" s="17"/>
      <c r="BI2131" s="17"/>
      <c r="BJ2131" s="17"/>
      <c r="BK2131" s="17"/>
      <c r="BL2131" s="17"/>
      <c r="BM2131" s="17"/>
      <c r="BN2131" s="15"/>
      <c r="BO2131" s="15"/>
      <c r="BP2131" s="22"/>
      <c r="BQ2131" s="15"/>
      <c r="BR2131" s="15"/>
      <c r="BS2131" s="15"/>
      <c r="BT2131" s="15"/>
      <c r="BU2131" s="15"/>
      <c r="BV2131" s="15"/>
      <c r="BW2131" s="15"/>
      <c r="BX2131" s="15"/>
      <c r="BY2131" s="15"/>
      <c r="BZ2131" s="15"/>
      <c r="CA2131" s="15"/>
      <c r="CB2131" s="15"/>
      <c r="CC2131" s="15"/>
      <c r="CD2131" s="15"/>
      <c r="CE2131" s="15"/>
      <c r="CF2131" s="15"/>
      <c r="CG2131" s="15"/>
      <c r="CH2131" s="15"/>
      <c r="CI2131" s="15"/>
      <c r="CJ2131" s="15"/>
    </row>
    <row r="2132" spans="1:88" ht="12.75">
      <c r="A2132" s="25" t="s">
        <v>13586</v>
      </c>
      <c r="B2132" s="15" t="s">
        <v>13587</v>
      </c>
      <c r="C2132" s="15" t="s">
        <v>58</v>
      </c>
      <c r="D2132" s="16">
        <v>2012</v>
      </c>
      <c r="E2132" s="15" t="s">
        <v>117</v>
      </c>
      <c r="F2132" s="26"/>
      <c r="G2132" s="26" t="s">
        <v>118</v>
      </c>
      <c r="H2132" s="26" t="s">
        <v>118</v>
      </c>
      <c r="I2132" s="15" t="s">
        <v>118</v>
      </c>
      <c r="J2132" s="26"/>
      <c r="K2132" s="17">
        <f t="shared" si="281"/>
        <v>0</v>
      </c>
      <c r="L2132" s="15"/>
      <c r="M2132" s="15"/>
      <c r="N2132" s="15"/>
      <c r="O2132" s="15"/>
      <c r="P2132" s="15"/>
      <c r="Q2132" s="15"/>
      <c r="R2132" s="15"/>
      <c r="S2132" s="19"/>
      <c r="T2132" s="15"/>
      <c r="U2132" s="17"/>
      <c r="V2132" s="15"/>
      <c r="W2132" s="15"/>
      <c r="X2132" s="15" t="s">
        <v>13416</v>
      </c>
      <c r="Y2132" s="15"/>
      <c r="AB2132" s="20" t="s">
        <v>286</v>
      </c>
      <c r="AC2132" s="21" t="s">
        <v>13588</v>
      </c>
      <c r="AD2132" s="21" t="s">
        <v>13589</v>
      </c>
      <c r="AE2132" s="21" t="s">
        <v>13590</v>
      </c>
      <c r="AF2132" s="21" t="s">
        <v>13591</v>
      </c>
      <c r="AG2132" s="22">
        <f t="shared" si="282"/>
        <v>0.45161290322580644</v>
      </c>
      <c r="AH2132" s="15"/>
      <c r="AI2132" s="17"/>
      <c r="AJ2132" s="17"/>
      <c r="AK2132" s="17" t="e">
        <f>VLOOKUP(A2132,'[1]Deals (Exits)'!B:B,1,FALSE)</f>
        <v>#N/A</v>
      </c>
      <c r="AL2132" s="23"/>
      <c r="AM2132" s="17"/>
      <c r="AN2132" s="17"/>
      <c r="AO2132" s="17"/>
      <c r="AP2132" s="17"/>
      <c r="AQ2132" s="18"/>
      <c r="AR2132" s="18"/>
      <c r="AS2132" s="17"/>
      <c r="AT2132" s="17"/>
      <c r="AU2132" s="18"/>
      <c r="AV2132" s="17"/>
      <c r="AW2132" s="17"/>
      <c r="AX2132" s="17"/>
      <c r="AY2132" s="17"/>
      <c r="AZ2132" s="17"/>
      <c r="BA2132" s="17"/>
      <c r="BB2132" s="17"/>
      <c r="BC2132" s="17"/>
      <c r="BD2132" s="17"/>
      <c r="BE2132" s="17"/>
      <c r="BF2132" s="17"/>
      <c r="BG2132" s="17"/>
      <c r="BH2132" s="17"/>
      <c r="BI2132" s="17"/>
      <c r="BJ2132" s="17"/>
      <c r="BK2132" s="17"/>
      <c r="BL2132" s="17"/>
      <c r="BM2132" s="17"/>
      <c r="BN2132" s="15"/>
      <c r="BO2132" s="15"/>
      <c r="BP2132" s="22"/>
      <c r="BQ2132" s="15"/>
      <c r="BR2132" s="15"/>
      <c r="BS2132" s="15"/>
      <c r="BT2132" s="15"/>
      <c r="BU2132" s="15"/>
      <c r="BV2132" s="15"/>
      <c r="BW2132" s="15"/>
      <c r="BX2132" s="15"/>
      <c r="BY2132" s="15"/>
      <c r="BZ2132" s="15"/>
      <c r="CA2132" s="15"/>
      <c r="CB2132" s="15"/>
      <c r="CC2132" s="15"/>
      <c r="CD2132" s="15"/>
      <c r="CE2132" s="15"/>
      <c r="CF2132" s="15"/>
      <c r="CG2132" s="15"/>
      <c r="CH2132" s="15"/>
      <c r="CI2132" s="15"/>
      <c r="CJ2132" s="15"/>
    </row>
    <row r="2133" spans="1:88" ht="12.75">
      <c r="A2133" s="74" t="s">
        <v>13592</v>
      </c>
      <c r="B2133" s="15" t="s">
        <v>13593</v>
      </c>
      <c r="C2133" s="15" t="s">
        <v>58</v>
      </c>
      <c r="D2133" s="16">
        <v>2015</v>
      </c>
      <c r="E2133" s="15" t="s">
        <v>117</v>
      </c>
      <c r="F2133" s="26"/>
      <c r="G2133" s="26" t="s">
        <v>118</v>
      </c>
      <c r="H2133" s="26" t="s">
        <v>118</v>
      </c>
      <c r="I2133" s="15" t="s">
        <v>118</v>
      </c>
      <c r="J2133" s="26"/>
      <c r="K2133" s="17">
        <f t="shared" si="281"/>
        <v>0</v>
      </c>
      <c r="L2133" s="15"/>
      <c r="M2133" s="15"/>
      <c r="N2133" s="15"/>
      <c r="O2133" s="15"/>
      <c r="P2133" s="15"/>
      <c r="Q2133" s="15"/>
      <c r="R2133" s="15"/>
      <c r="S2133" s="19"/>
      <c r="T2133" s="15"/>
      <c r="U2133" s="17"/>
      <c r="V2133" s="15"/>
      <c r="W2133" s="15"/>
      <c r="X2133" s="15" t="s">
        <v>294</v>
      </c>
      <c r="Y2133" s="15"/>
      <c r="AB2133" s="32">
        <v>43506</v>
      </c>
      <c r="AC2133" s="21" t="s">
        <v>13594</v>
      </c>
      <c r="AD2133" s="21" t="s">
        <v>13595</v>
      </c>
      <c r="AE2133" s="21" t="s">
        <v>13596</v>
      </c>
      <c r="AF2133" s="21" t="s">
        <v>13597</v>
      </c>
      <c r="AG2133" s="22">
        <f t="shared" si="282"/>
        <v>0.45161290322580644</v>
      </c>
      <c r="AH2133" s="15"/>
      <c r="AI2133" s="17"/>
      <c r="AJ2133" s="17"/>
      <c r="AK2133" s="17" t="e">
        <f>VLOOKUP(A2133,'[1]Deals (Exits)'!B:B,1,FALSE)</f>
        <v>#N/A</v>
      </c>
      <c r="AL2133" s="23"/>
      <c r="AM2133" s="17"/>
      <c r="AN2133" s="17"/>
      <c r="AO2133" s="17"/>
      <c r="AP2133" s="17"/>
      <c r="AQ2133" s="18"/>
      <c r="AR2133" s="18"/>
      <c r="AS2133" s="17"/>
      <c r="AT2133" s="17"/>
      <c r="AU2133" s="18"/>
      <c r="AV2133" s="17"/>
      <c r="AW2133" s="17"/>
      <c r="AX2133" s="17"/>
      <c r="AY2133" s="17"/>
      <c r="AZ2133" s="17"/>
      <c r="BA2133" s="17"/>
      <c r="BB2133" s="17"/>
      <c r="BC2133" s="17"/>
      <c r="BD2133" s="17"/>
      <c r="BE2133" s="17"/>
      <c r="BF2133" s="17"/>
      <c r="BG2133" s="17"/>
      <c r="BH2133" s="17"/>
      <c r="BI2133" s="17"/>
      <c r="BJ2133" s="17"/>
      <c r="BK2133" s="17"/>
      <c r="BL2133" s="17"/>
      <c r="BM2133" s="17"/>
      <c r="BN2133" s="15"/>
      <c r="BO2133" s="15"/>
      <c r="BP2133" s="22"/>
      <c r="BQ2133" s="15"/>
      <c r="BR2133" s="15"/>
      <c r="BS2133" s="15"/>
      <c r="BT2133" s="15"/>
      <c r="BU2133" s="15"/>
      <c r="BV2133" s="15"/>
      <c r="BW2133" s="15"/>
      <c r="BX2133" s="15"/>
      <c r="BY2133" s="15"/>
      <c r="BZ2133" s="15"/>
      <c r="CA2133" s="15"/>
      <c r="CB2133" s="15"/>
      <c r="CC2133" s="15"/>
      <c r="CD2133" s="15"/>
      <c r="CE2133" s="15"/>
      <c r="CF2133" s="15"/>
      <c r="CG2133" s="15"/>
      <c r="CH2133" s="15"/>
      <c r="CI2133" s="15"/>
      <c r="CJ2133" s="15"/>
    </row>
    <row r="2134" spans="1:88" ht="12.75">
      <c r="A2134" s="74" t="s">
        <v>13598</v>
      </c>
      <c r="B2134" s="15" t="s">
        <v>13599</v>
      </c>
      <c r="C2134" s="15" t="s">
        <v>58</v>
      </c>
      <c r="D2134" s="16"/>
      <c r="E2134" s="15" t="s">
        <v>117</v>
      </c>
      <c r="F2134" s="26"/>
      <c r="G2134" s="26" t="s">
        <v>118</v>
      </c>
      <c r="H2134" s="26" t="s">
        <v>118</v>
      </c>
      <c r="I2134" s="15" t="s">
        <v>118</v>
      </c>
      <c r="J2134" s="26"/>
      <c r="K2134" s="17">
        <f t="shared" si="281"/>
        <v>0</v>
      </c>
      <c r="L2134" s="15"/>
      <c r="M2134" s="15"/>
      <c r="N2134" s="15"/>
      <c r="O2134" s="15"/>
      <c r="P2134" s="15"/>
      <c r="Q2134" s="15"/>
      <c r="R2134" s="15"/>
      <c r="S2134" s="19"/>
      <c r="T2134" s="15"/>
      <c r="U2134" s="17"/>
      <c r="V2134" s="15"/>
      <c r="W2134" s="15"/>
      <c r="X2134" s="15" t="s">
        <v>79</v>
      </c>
      <c r="Y2134" s="15"/>
      <c r="AB2134" s="32">
        <v>44206</v>
      </c>
      <c r="AC2134" s="21" t="s">
        <v>13600</v>
      </c>
      <c r="AD2134" s="21" t="s">
        <v>13601</v>
      </c>
      <c r="AE2134" s="21" t="s">
        <v>13602</v>
      </c>
      <c r="AF2134" s="15"/>
      <c r="AG2134" s="22">
        <f t="shared" si="282"/>
        <v>0.38709677419354838</v>
      </c>
      <c r="AH2134" s="15"/>
      <c r="AI2134" s="17"/>
      <c r="AJ2134" s="17"/>
      <c r="AK2134" s="17" t="e">
        <f>VLOOKUP(A2134,'[1]Deals (Exits)'!B:B,1,FALSE)</f>
        <v>#N/A</v>
      </c>
      <c r="AL2134" s="23"/>
      <c r="AM2134" s="17"/>
      <c r="AN2134" s="17"/>
      <c r="AO2134" s="17"/>
      <c r="AP2134" s="17"/>
      <c r="AQ2134" s="18"/>
      <c r="AR2134" s="18"/>
      <c r="AS2134" s="17"/>
      <c r="AT2134" s="17"/>
      <c r="AU2134" s="18"/>
      <c r="AV2134" s="17"/>
      <c r="AW2134" s="17"/>
      <c r="AX2134" s="17"/>
      <c r="AY2134" s="17"/>
      <c r="AZ2134" s="17"/>
      <c r="BA2134" s="17"/>
      <c r="BB2134" s="17"/>
      <c r="BC2134" s="17"/>
      <c r="BD2134" s="17"/>
      <c r="BE2134" s="17"/>
      <c r="BF2134" s="17"/>
      <c r="BG2134" s="17"/>
      <c r="BH2134" s="17"/>
      <c r="BI2134" s="17"/>
      <c r="BJ2134" s="17"/>
      <c r="BK2134" s="17"/>
      <c r="BL2134" s="17"/>
      <c r="BM2134" s="17"/>
      <c r="BN2134" s="15"/>
      <c r="BO2134" s="15"/>
      <c r="BP2134" s="22"/>
      <c r="BQ2134" s="15"/>
      <c r="BR2134" s="15"/>
      <c r="BS2134" s="15"/>
      <c r="BT2134" s="15"/>
      <c r="BU2134" s="15"/>
      <c r="BV2134" s="15"/>
      <c r="BW2134" s="15"/>
      <c r="BX2134" s="15"/>
      <c r="BY2134" s="15"/>
      <c r="BZ2134" s="15"/>
      <c r="CA2134" s="15"/>
      <c r="CB2134" s="15"/>
      <c r="CC2134" s="15"/>
      <c r="CD2134" s="15"/>
      <c r="CE2134" s="15"/>
      <c r="CF2134" s="15"/>
      <c r="CG2134" s="15"/>
      <c r="CH2134" s="15"/>
      <c r="CI2134" s="15"/>
      <c r="CJ2134" s="15"/>
    </row>
    <row r="2135" spans="1:88" ht="12.75">
      <c r="A2135" s="74" t="s">
        <v>13603</v>
      </c>
      <c r="B2135" s="15" t="s">
        <v>13604</v>
      </c>
      <c r="C2135" s="15" t="s">
        <v>58</v>
      </c>
      <c r="D2135" s="16">
        <v>2011</v>
      </c>
      <c r="E2135" s="15" t="s">
        <v>117</v>
      </c>
      <c r="F2135" s="26"/>
      <c r="G2135" s="26" t="s">
        <v>118</v>
      </c>
      <c r="H2135" s="26" t="s">
        <v>118</v>
      </c>
      <c r="I2135" s="15" t="s">
        <v>118</v>
      </c>
      <c r="J2135" s="26"/>
      <c r="K2135" s="17">
        <f t="shared" si="281"/>
        <v>0</v>
      </c>
      <c r="L2135" s="15"/>
      <c r="M2135" s="15"/>
      <c r="N2135" s="15"/>
      <c r="O2135" s="15"/>
      <c r="P2135" s="15"/>
      <c r="Q2135" s="15"/>
      <c r="R2135" s="15"/>
      <c r="S2135" s="19"/>
      <c r="T2135" s="15"/>
      <c r="U2135" s="17"/>
      <c r="V2135" s="15"/>
      <c r="W2135" s="15"/>
      <c r="X2135" s="15" t="s">
        <v>79</v>
      </c>
      <c r="Y2135" s="15"/>
      <c r="AB2135" s="32">
        <v>44206</v>
      </c>
      <c r="AC2135" s="21" t="s">
        <v>13605</v>
      </c>
      <c r="AD2135" s="15"/>
      <c r="AE2135" s="15"/>
      <c r="AF2135" s="15"/>
      <c r="AG2135" s="22">
        <f t="shared" si="282"/>
        <v>0.35483870967741937</v>
      </c>
      <c r="AH2135" s="15"/>
      <c r="AI2135" s="17"/>
      <c r="AJ2135" s="17"/>
      <c r="AK2135" s="17" t="e">
        <f>VLOOKUP(A2135,'[1]Deals (Exits)'!B:B,1,FALSE)</f>
        <v>#N/A</v>
      </c>
      <c r="AL2135" s="23"/>
      <c r="AM2135" s="17"/>
      <c r="AN2135" s="17"/>
      <c r="AO2135" s="17"/>
      <c r="AP2135" s="17"/>
      <c r="AQ2135" s="18"/>
      <c r="AR2135" s="18"/>
      <c r="AS2135" s="17"/>
      <c r="AT2135" s="17"/>
      <c r="AU2135" s="18"/>
      <c r="AV2135" s="17"/>
      <c r="AW2135" s="17"/>
      <c r="AX2135" s="17"/>
      <c r="AY2135" s="17"/>
      <c r="AZ2135" s="17"/>
      <c r="BA2135" s="17"/>
      <c r="BB2135" s="17"/>
      <c r="BC2135" s="17"/>
      <c r="BD2135" s="17"/>
      <c r="BE2135" s="17"/>
      <c r="BF2135" s="17"/>
      <c r="BG2135" s="17"/>
      <c r="BH2135" s="17"/>
      <c r="BI2135" s="17"/>
      <c r="BJ2135" s="17"/>
      <c r="BK2135" s="17"/>
      <c r="BL2135" s="17"/>
      <c r="BM2135" s="17"/>
      <c r="BN2135" s="15"/>
      <c r="BO2135" s="15"/>
      <c r="BP2135" s="22"/>
      <c r="BQ2135" s="15"/>
      <c r="BR2135" s="15"/>
      <c r="BS2135" s="15"/>
      <c r="BT2135" s="15"/>
      <c r="BU2135" s="15"/>
      <c r="BV2135" s="15"/>
      <c r="BW2135" s="15"/>
      <c r="BX2135" s="15"/>
      <c r="BY2135" s="15"/>
      <c r="BZ2135" s="15"/>
      <c r="CA2135" s="15"/>
      <c r="CB2135" s="15"/>
      <c r="CC2135" s="15"/>
      <c r="CD2135" s="15"/>
      <c r="CE2135" s="15"/>
      <c r="CF2135" s="15"/>
      <c r="CG2135" s="15"/>
      <c r="CH2135" s="15"/>
      <c r="CI2135" s="15"/>
      <c r="CJ2135" s="15"/>
    </row>
    <row r="2136" spans="1:88" ht="12.75">
      <c r="A2136" s="74" t="s">
        <v>13606</v>
      </c>
      <c r="B2136" s="15" t="s">
        <v>13607</v>
      </c>
      <c r="C2136" s="15" t="s">
        <v>58</v>
      </c>
      <c r="D2136" s="16">
        <v>2010</v>
      </c>
      <c r="E2136" s="15" t="s">
        <v>117</v>
      </c>
      <c r="F2136" s="26"/>
      <c r="G2136" s="26" t="s">
        <v>118</v>
      </c>
      <c r="H2136" s="26" t="s">
        <v>118</v>
      </c>
      <c r="I2136" s="15" t="s">
        <v>118</v>
      </c>
      <c r="J2136" s="26"/>
      <c r="K2136" s="17">
        <f t="shared" si="281"/>
        <v>0</v>
      </c>
      <c r="L2136" s="15"/>
      <c r="M2136" s="15"/>
      <c r="N2136" s="15"/>
      <c r="O2136" s="15"/>
      <c r="P2136" s="15"/>
      <c r="Q2136" s="15"/>
      <c r="R2136" s="15"/>
      <c r="S2136" s="19"/>
      <c r="T2136" s="15"/>
      <c r="U2136" s="17"/>
      <c r="V2136" s="15"/>
      <c r="W2136" s="15"/>
      <c r="X2136" s="15" t="s">
        <v>107</v>
      </c>
      <c r="Y2136" s="15"/>
      <c r="AB2136" s="20"/>
      <c r="AC2136" s="21" t="s">
        <v>13608</v>
      </c>
      <c r="AD2136" s="15"/>
      <c r="AE2136" s="21" t="s">
        <v>13609</v>
      </c>
      <c r="AF2136" s="21" t="s">
        <v>13610</v>
      </c>
      <c r="AG2136" s="22">
        <f t="shared" si="282"/>
        <v>0.38709677419354838</v>
      </c>
      <c r="AH2136" s="15"/>
      <c r="AI2136" s="17"/>
      <c r="AJ2136" s="17"/>
      <c r="AK2136" s="17" t="e">
        <f>VLOOKUP(A2136,'[1]Deals (Exits)'!B:B,1,FALSE)</f>
        <v>#N/A</v>
      </c>
      <c r="AL2136" s="23"/>
      <c r="AM2136" s="17"/>
      <c r="AN2136" s="17"/>
      <c r="AO2136" s="17"/>
      <c r="AP2136" s="17"/>
      <c r="AQ2136" s="18"/>
      <c r="AR2136" s="18"/>
      <c r="AS2136" s="17"/>
      <c r="AT2136" s="17"/>
      <c r="AU2136" s="18"/>
      <c r="AV2136" s="17"/>
      <c r="AW2136" s="17"/>
      <c r="AX2136" s="17"/>
      <c r="AY2136" s="17"/>
      <c r="AZ2136" s="17"/>
      <c r="BA2136" s="17"/>
      <c r="BB2136" s="17"/>
      <c r="BC2136" s="17"/>
      <c r="BD2136" s="17"/>
      <c r="BE2136" s="17"/>
      <c r="BF2136" s="17"/>
      <c r="BG2136" s="17"/>
      <c r="BH2136" s="17"/>
      <c r="BI2136" s="17"/>
      <c r="BJ2136" s="17"/>
      <c r="BK2136" s="17"/>
      <c r="BL2136" s="17"/>
      <c r="BM2136" s="17"/>
      <c r="BN2136" s="15"/>
      <c r="BO2136" s="15"/>
      <c r="BP2136" s="22"/>
      <c r="BQ2136" s="15"/>
      <c r="BR2136" s="15"/>
      <c r="BS2136" s="15"/>
      <c r="BT2136" s="15"/>
      <c r="BU2136" s="15"/>
      <c r="BV2136" s="15"/>
      <c r="BW2136" s="15"/>
      <c r="BX2136" s="15"/>
      <c r="BY2136" s="15"/>
      <c r="BZ2136" s="15"/>
      <c r="CA2136" s="15"/>
      <c r="CB2136" s="15"/>
      <c r="CC2136" s="15"/>
      <c r="CD2136" s="15"/>
      <c r="CE2136" s="15"/>
      <c r="CF2136" s="15"/>
      <c r="CG2136" s="15"/>
      <c r="CH2136" s="15"/>
      <c r="CI2136" s="15"/>
      <c r="CJ2136" s="15"/>
    </row>
    <row r="2137" spans="1:88" ht="12.75">
      <c r="A2137" s="75" t="s">
        <v>13611</v>
      </c>
      <c r="B2137" s="15" t="s">
        <v>13612</v>
      </c>
      <c r="C2137" s="15" t="s">
        <v>58</v>
      </c>
      <c r="D2137" s="16">
        <v>2017</v>
      </c>
      <c r="E2137" s="15" t="s">
        <v>117</v>
      </c>
      <c r="F2137" s="26"/>
      <c r="G2137" s="26" t="s">
        <v>118</v>
      </c>
      <c r="H2137" s="26" t="s">
        <v>118</v>
      </c>
      <c r="I2137" s="15" t="s">
        <v>118</v>
      </c>
      <c r="J2137" s="26"/>
      <c r="K2137" s="17">
        <f t="shared" si="281"/>
        <v>0</v>
      </c>
      <c r="L2137" s="15"/>
      <c r="M2137" s="15"/>
      <c r="N2137" s="15"/>
      <c r="O2137" s="15"/>
      <c r="P2137" s="15"/>
      <c r="Q2137" s="15"/>
      <c r="R2137" s="15"/>
      <c r="S2137" s="19"/>
      <c r="T2137" s="15"/>
      <c r="U2137" s="17"/>
      <c r="V2137" s="15"/>
      <c r="W2137" s="15"/>
      <c r="X2137" s="15" t="s">
        <v>64</v>
      </c>
      <c r="Y2137" s="15"/>
      <c r="AB2137" s="32">
        <v>43506</v>
      </c>
      <c r="AC2137" s="21" t="s">
        <v>13613</v>
      </c>
      <c r="AD2137" s="21" t="s">
        <v>13614</v>
      </c>
      <c r="AE2137" s="21" t="s">
        <v>13615</v>
      </c>
      <c r="AF2137" s="21" t="s">
        <v>13616</v>
      </c>
      <c r="AG2137" s="22">
        <f t="shared" si="282"/>
        <v>0.45161290322580644</v>
      </c>
      <c r="AH2137" s="15"/>
      <c r="AI2137" s="17"/>
      <c r="AJ2137" s="17"/>
      <c r="AK2137" s="17" t="e">
        <f>VLOOKUP(A2137,'[1]Deals (Exits)'!B:B,1,FALSE)</f>
        <v>#N/A</v>
      </c>
      <c r="AL2137" s="23"/>
      <c r="AM2137" s="17"/>
      <c r="AN2137" s="17"/>
      <c r="AO2137" s="17"/>
      <c r="AP2137" s="17"/>
      <c r="AQ2137" s="18"/>
      <c r="AR2137" s="18"/>
      <c r="AS2137" s="17"/>
      <c r="AT2137" s="17"/>
      <c r="AU2137" s="18"/>
      <c r="AV2137" s="17"/>
      <c r="AW2137" s="17"/>
      <c r="AX2137" s="17"/>
      <c r="AY2137" s="17"/>
      <c r="AZ2137" s="17"/>
      <c r="BA2137" s="17"/>
      <c r="BB2137" s="17"/>
      <c r="BC2137" s="17"/>
      <c r="BD2137" s="17"/>
      <c r="BE2137" s="17"/>
      <c r="BF2137" s="17"/>
      <c r="BG2137" s="17"/>
      <c r="BH2137" s="17"/>
      <c r="BI2137" s="17"/>
      <c r="BJ2137" s="17"/>
      <c r="BK2137" s="17"/>
      <c r="BL2137" s="17"/>
      <c r="BM2137" s="17"/>
      <c r="BN2137" s="15"/>
      <c r="BO2137" s="15"/>
      <c r="BP2137" s="22"/>
      <c r="BQ2137" s="15"/>
      <c r="BR2137" s="15"/>
      <c r="BS2137" s="15"/>
      <c r="BT2137" s="15"/>
      <c r="BU2137" s="15"/>
      <c r="BV2137" s="15"/>
      <c r="BW2137" s="15"/>
      <c r="BX2137" s="15"/>
      <c r="BY2137" s="15"/>
      <c r="BZ2137" s="15"/>
      <c r="CA2137" s="15"/>
      <c r="CB2137" s="15"/>
      <c r="CC2137" s="15"/>
      <c r="CD2137" s="15"/>
      <c r="CE2137" s="15"/>
      <c r="CF2137" s="15"/>
      <c r="CG2137" s="15"/>
      <c r="CH2137" s="15"/>
      <c r="CI2137" s="15"/>
      <c r="CJ2137" s="15"/>
    </row>
    <row r="2138" spans="1:88" ht="12.75">
      <c r="A2138" s="25" t="s">
        <v>13617</v>
      </c>
      <c r="B2138" s="15" t="s">
        <v>13618</v>
      </c>
      <c r="C2138" s="15" t="s">
        <v>58</v>
      </c>
      <c r="D2138" s="16">
        <v>2015</v>
      </c>
      <c r="E2138" s="15" t="s">
        <v>117</v>
      </c>
      <c r="F2138" s="26"/>
      <c r="G2138" s="26" t="s">
        <v>118</v>
      </c>
      <c r="H2138" s="26" t="s">
        <v>118</v>
      </c>
      <c r="I2138" s="15" t="s">
        <v>118</v>
      </c>
      <c r="J2138" s="26"/>
      <c r="K2138" s="17">
        <f t="shared" si="281"/>
        <v>0</v>
      </c>
      <c r="L2138" s="15"/>
      <c r="M2138" s="15"/>
      <c r="N2138" s="15"/>
      <c r="O2138" s="15"/>
      <c r="P2138" s="15"/>
      <c r="Q2138" s="15"/>
      <c r="R2138" s="15"/>
      <c r="S2138" s="19"/>
      <c r="T2138" s="15"/>
      <c r="U2138" s="17"/>
      <c r="V2138" s="15"/>
      <c r="W2138" s="15"/>
      <c r="X2138" s="15" t="s">
        <v>79</v>
      </c>
      <c r="Y2138" s="15"/>
      <c r="AB2138" s="32">
        <v>43506</v>
      </c>
      <c r="AC2138" s="21" t="s">
        <v>13619</v>
      </c>
      <c r="AD2138" s="21" t="s">
        <v>13620</v>
      </c>
      <c r="AE2138" s="21" t="s">
        <v>13621</v>
      </c>
      <c r="AF2138" s="21" t="s">
        <v>13622</v>
      </c>
      <c r="AG2138" s="22">
        <f t="shared" si="282"/>
        <v>0.45161290322580644</v>
      </c>
      <c r="AH2138" s="15"/>
      <c r="AI2138" s="17"/>
      <c r="AJ2138" s="17"/>
      <c r="AK2138" s="17" t="e">
        <f>VLOOKUP(A2138,'[1]Deals (Exits)'!B:B,1,FALSE)</f>
        <v>#N/A</v>
      </c>
      <c r="AL2138" s="23"/>
      <c r="AM2138" s="17"/>
      <c r="AN2138" s="17"/>
      <c r="AO2138" s="17"/>
      <c r="AP2138" s="17"/>
      <c r="AQ2138" s="18"/>
      <c r="AR2138" s="18"/>
      <c r="AS2138" s="17"/>
      <c r="AT2138" s="17"/>
      <c r="AU2138" s="18"/>
      <c r="AV2138" s="17"/>
      <c r="AW2138" s="17"/>
      <c r="AX2138" s="17"/>
      <c r="AY2138" s="17"/>
      <c r="AZ2138" s="17"/>
      <c r="BA2138" s="17"/>
      <c r="BB2138" s="17"/>
      <c r="BC2138" s="17"/>
      <c r="BD2138" s="17"/>
      <c r="BE2138" s="17"/>
      <c r="BF2138" s="17"/>
      <c r="BG2138" s="17"/>
      <c r="BH2138" s="17"/>
      <c r="BI2138" s="17"/>
      <c r="BJ2138" s="17"/>
      <c r="BK2138" s="17"/>
      <c r="BL2138" s="17"/>
      <c r="BM2138" s="17"/>
      <c r="BN2138" s="15"/>
      <c r="BO2138" s="15"/>
      <c r="BP2138" s="22"/>
      <c r="BQ2138" s="15"/>
      <c r="BR2138" s="15"/>
      <c r="BS2138" s="15"/>
      <c r="BT2138" s="15"/>
      <c r="BU2138" s="15"/>
      <c r="BV2138" s="15"/>
      <c r="BW2138" s="15"/>
      <c r="BX2138" s="15"/>
      <c r="BY2138" s="15"/>
      <c r="BZ2138" s="15"/>
      <c r="CA2138" s="15"/>
      <c r="CB2138" s="15"/>
      <c r="CC2138" s="15"/>
      <c r="CD2138" s="15"/>
      <c r="CE2138" s="15"/>
      <c r="CF2138" s="15"/>
      <c r="CG2138" s="15"/>
      <c r="CH2138" s="15"/>
      <c r="CI2138" s="15"/>
      <c r="CJ2138" s="15"/>
    </row>
    <row r="2139" spans="1:88" ht="12.75">
      <c r="A2139" s="74" t="s">
        <v>13623</v>
      </c>
      <c r="B2139" s="15" t="s">
        <v>13624</v>
      </c>
      <c r="C2139" s="15" t="s">
        <v>58</v>
      </c>
      <c r="D2139" s="16">
        <v>2016</v>
      </c>
      <c r="E2139" s="15" t="s">
        <v>117</v>
      </c>
      <c r="F2139" s="26"/>
      <c r="G2139" s="26" t="s">
        <v>118</v>
      </c>
      <c r="H2139" s="26" t="s">
        <v>118</v>
      </c>
      <c r="I2139" s="15" t="s">
        <v>118</v>
      </c>
      <c r="J2139" s="26"/>
      <c r="K2139" s="17">
        <f t="shared" si="281"/>
        <v>0</v>
      </c>
      <c r="L2139" s="15"/>
      <c r="M2139" s="15"/>
      <c r="N2139" s="15"/>
      <c r="O2139" s="15"/>
      <c r="P2139" s="15"/>
      <c r="Q2139" s="15"/>
      <c r="R2139" s="15"/>
      <c r="S2139" s="19"/>
      <c r="T2139" s="15"/>
      <c r="U2139" s="17"/>
      <c r="V2139" s="15"/>
      <c r="W2139" s="15"/>
      <c r="X2139" s="15" t="s">
        <v>4628</v>
      </c>
      <c r="Y2139" s="15"/>
      <c r="AB2139" s="32">
        <v>44206</v>
      </c>
      <c r="AC2139" s="21" t="s">
        <v>13625</v>
      </c>
      <c r="AD2139" s="21" t="s">
        <v>13626</v>
      </c>
      <c r="AE2139" s="21" t="s">
        <v>13627</v>
      </c>
      <c r="AF2139" s="21" t="s">
        <v>13628</v>
      </c>
      <c r="AG2139" s="22">
        <f t="shared" si="282"/>
        <v>0.45161290322580644</v>
      </c>
      <c r="AH2139" s="15"/>
      <c r="AI2139" s="17"/>
      <c r="AJ2139" s="17"/>
      <c r="AK2139" s="17" t="e">
        <f>VLOOKUP(A2139,'[1]Deals (Exits)'!B:B,1,FALSE)</f>
        <v>#N/A</v>
      </c>
      <c r="AL2139" s="23"/>
      <c r="AM2139" s="17"/>
      <c r="AN2139" s="17"/>
      <c r="AO2139" s="17"/>
      <c r="AP2139" s="17"/>
      <c r="AQ2139" s="18"/>
      <c r="AR2139" s="18"/>
      <c r="AS2139" s="17"/>
      <c r="AT2139" s="17"/>
      <c r="AU2139" s="18"/>
      <c r="AV2139" s="17"/>
      <c r="AW2139" s="17"/>
      <c r="AX2139" s="17"/>
      <c r="AY2139" s="17"/>
      <c r="AZ2139" s="17"/>
      <c r="BA2139" s="17"/>
      <c r="BB2139" s="17"/>
      <c r="BC2139" s="17"/>
      <c r="BD2139" s="17"/>
      <c r="BE2139" s="17"/>
      <c r="BF2139" s="17"/>
      <c r="BG2139" s="17"/>
      <c r="BH2139" s="17"/>
      <c r="BI2139" s="17"/>
      <c r="BJ2139" s="17"/>
      <c r="BK2139" s="17"/>
      <c r="BL2139" s="17"/>
      <c r="BM2139" s="17"/>
      <c r="BN2139" s="15"/>
      <c r="BO2139" s="15"/>
      <c r="BP2139" s="22"/>
      <c r="BQ2139" s="15"/>
      <c r="BR2139" s="15"/>
      <c r="BS2139" s="15"/>
      <c r="BT2139" s="15"/>
      <c r="BU2139" s="15"/>
      <c r="BV2139" s="15"/>
      <c r="BW2139" s="15"/>
      <c r="BX2139" s="15"/>
      <c r="BY2139" s="15"/>
      <c r="BZ2139" s="15"/>
      <c r="CA2139" s="15"/>
      <c r="CB2139" s="15"/>
      <c r="CC2139" s="15"/>
      <c r="CD2139" s="15"/>
      <c r="CE2139" s="15"/>
      <c r="CF2139" s="15"/>
      <c r="CG2139" s="15"/>
      <c r="CH2139" s="15"/>
      <c r="CI2139" s="15"/>
      <c r="CJ2139" s="15"/>
    </row>
    <row r="2140" spans="1:88" ht="12.75">
      <c r="A2140" s="74" t="s">
        <v>13629</v>
      </c>
      <c r="B2140" s="15" t="s">
        <v>13630</v>
      </c>
      <c r="C2140" s="15" t="s">
        <v>58</v>
      </c>
      <c r="D2140" s="16">
        <v>2018</v>
      </c>
      <c r="E2140" s="15" t="s">
        <v>117</v>
      </c>
      <c r="F2140" s="26"/>
      <c r="G2140" s="26" t="s">
        <v>118</v>
      </c>
      <c r="H2140" s="26" t="s">
        <v>118</v>
      </c>
      <c r="I2140" s="15" t="s">
        <v>118</v>
      </c>
      <c r="J2140" s="26"/>
      <c r="K2140" s="17">
        <f t="shared" si="281"/>
        <v>0</v>
      </c>
      <c r="L2140" s="15"/>
      <c r="M2140" s="15"/>
      <c r="N2140" s="15"/>
      <c r="O2140" s="15"/>
      <c r="P2140" s="15"/>
      <c r="Q2140" s="15"/>
      <c r="R2140" s="15"/>
      <c r="S2140" s="19"/>
      <c r="T2140" s="15"/>
      <c r="U2140" s="17"/>
      <c r="V2140" s="15" t="s">
        <v>13631</v>
      </c>
      <c r="W2140" s="15"/>
      <c r="X2140" s="15" t="s">
        <v>64</v>
      </c>
      <c r="Y2140" s="15"/>
      <c r="AB2140" s="32">
        <v>44206</v>
      </c>
      <c r="AC2140" s="21" t="s">
        <v>13632</v>
      </c>
      <c r="AD2140" s="15"/>
      <c r="AE2140" s="21" t="s">
        <v>13633</v>
      </c>
      <c r="AF2140" s="21" t="s">
        <v>13634</v>
      </c>
      <c r="AG2140" s="22">
        <f t="shared" si="282"/>
        <v>0.45161290322580644</v>
      </c>
      <c r="AH2140" s="15"/>
      <c r="AI2140" s="17"/>
      <c r="AJ2140" s="17"/>
      <c r="AK2140" s="17" t="e">
        <f>VLOOKUP(A2140,'[1]Deals (Exits)'!B:B,1,FALSE)</f>
        <v>#N/A</v>
      </c>
      <c r="AL2140" s="23"/>
      <c r="AM2140" s="17"/>
      <c r="AN2140" s="17"/>
      <c r="AO2140" s="17"/>
      <c r="AP2140" s="17"/>
      <c r="AQ2140" s="18"/>
      <c r="AR2140" s="18"/>
      <c r="AS2140" s="17"/>
      <c r="AT2140" s="17"/>
      <c r="AU2140" s="18"/>
      <c r="AV2140" s="17"/>
      <c r="AW2140" s="17"/>
      <c r="AX2140" s="17"/>
      <c r="AY2140" s="17"/>
      <c r="AZ2140" s="17"/>
      <c r="BA2140" s="17"/>
      <c r="BB2140" s="17"/>
      <c r="BC2140" s="17"/>
      <c r="BD2140" s="17"/>
      <c r="BE2140" s="17"/>
      <c r="BF2140" s="17"/>
      <c r="BG2140" s="17"/>
      <c r="BH2140" s="17"/>
      <c r="BI2140" s="17"/>
      <c r="BJ2140" s="17"/>
      <c r="BK2140" s="17"/>
      <c r="BL2140" s="17"/>
      <c r="BM2140" s="17"/>
      <c r="BN2140" s="15"/>
      <c r="BO2140" s="15"/>
      <c r="BP2140" s="22"/>
      <c r="BQ2140" s="15"/>
      <c r="BR2140" s="15"/>
      <c r="BS2140" s="15"/>
      <c r="BT2140" s="15"/>
      <c r="BU2140" s="15"/>
      <c r="BV2140" s="15"/>
      <c r="BW2140" s="15"/>
      <c r="BX2140" s="15"/>
      <c r="BY2140" s="15"/>
      <c r="BZ2140" s="15"/>
      <c r="CA2140" s="15"/>
      <c r="CB2140" s="15"/>
      <c r="CC2140" s="15"/>
      <c r="CD2140" s="15"/>
      <c r="CE2140" s="15"/>
      <c r="CF2140" s="15"/>
      <c r="CG2140" s="15"/>
      <c r="CH2140" s="15"/>
      <c r="CI2140" s="15"/>
      <c r="CJ2140" s="15"/>
    </row>
    <row r="2141" spans="1:88" ht="12.75">
      <c r="A2141" s="74" t="s">
        <v>13635</v>
      </c>
      <c r="B2141" s="15" t="s">
        <v>13636</v>
      </c>
      <c r="C2141" s="15" t="s">
        <v>58</v>
      </c>
      <c r="D2141" s="16">
        <v>2016</v>
      </c>
      <c r="E2141" s="15" t="s">
        <v>117</v>
      </c>
      <c r="F2141" s="26"/>
      <c r="G2141" s="26" t="s">
        <v>118</v>
      </c>
      <c r="H2141" s="26" t="s">
        <v>118</v>
      </c>
      <c r="I2141" s="15" t="s">
        <v>118</v>
      </c>
      <c r="J2141" s="26"/>
      <c r="K2141" s="17">
        <f t="shared" si="281"/>
        <v>0</v>
      </c>
      <c r="L2141" s="15"/>
      <c r="M2141" s="15"/>
      <c r="N2141" s="15"/>
      <c r="O2141" s="15"/>
      <c r="P2141" s="15"/>
      <c r="Q2141" s="15"/>
      <c r="R2141" s="15"/>
      <c r="S2141" s="19"/>
      <c r="T2141" s="15"/>
      <c r="U2141" s="17"/>
      <c r="V2141" s="15" t="s">
        <v>13637</v>
      </c>
      <c r="W2141" s="15"/>
      <c r="X2141" s="15" t="s">
        <v>64</v>
      </c>
      <c r="Y2141" s="15"/>
      <c r="AB2141" s="32">
        <v>43506</v>
      </c>
      <c r="AC2141" s="21" t="s">
        <v>13638</v>
      </c>
      <c r="AD2141" s="21" t="s">
        <v>13639</v>
      </c>
      <c r="AE2141" s="15"/>
      <c r="AF2141" s="21" t="s">
        <v>13640</v>
      </c>
      <c r="AG2141" s="22">
        <f t="shared" si="282"/>
        <v>0.45161290322580644</v>
      </c>
      <c r="AH2141" s="15"/>
      <c r="AI2141" s="17"/>
      <c r="AJ2141" s="17"/>
      <c r="AK2141" s="17" t="e">
        <f>VLOOKUP(A2141,'[1]Deals (Exits)'!B:B,1,FALSE)</f>
        <v>#N/A</v>
      </c>
      <c r="AL2141" s="23"/>
      <c r="AM2141" s="17"/>
      <c r="AN2141" s="17"/>
      <c r="AO2141" s="17"/>
      <c r="AP2141" s="17"/>
      <c r="AQ2141" s="18"/>
      <c r="AR2141" s="18"/>
      <c r="AS2141" s="17"/>
      <c r="AT2141" s="17"/>
      <c r="AU2141" s="18"/>
      <c r="AV2141" s="17"/>
      <c r="AW2141" s="17"/>
      <c r="AX2141" s="17"/>
      <c r="AY2141" s="17"/>
      <c r="AZ2141" s="17"/>
      <c r="BA2141" s="17"/>
      <c r="BB2141" s="17"/>
      <c r="BC2141" s="17"/>
      <c r="BD2141" s="17"/>
      <c r="BE2141" s="17"/>
      <c r="BF2141" s="17"/>
      <c r="BG2141" s="17"/>
      <c r="BH2141" s="17"/>
      <c r="BI2141" s="17"/>
      <c r="BJ2141" s="17"/>
      <c r="BK2141" s="17"/>
      <c r="BL2141" s="17"/>
      <c r="BM2141" s="17"/>
      <c r="BN2141" s="15"/>
      <c r="BO2141" s="15"/>
      <c r="BP2141" s="22"/>
      <c r="BQ2141" s="15"/>
      <c r="BR2141" s="15"/>
      <c r="BS2141" s="15"/>
      <c r="BT2141" s="15"/>
      <c r="BU2141" s="15"/>
      <c r="BV2141" s="15"/>
      <c r="BW2141" s="15"/>
      <c r="BX2141" s="15"/>
      <c r="BY2141" s="15"/>
      <c r="BZ2141" s="15"/>
      <c r="CA2141" s="15"/>
      <c r="CB2141" s="15"/>
      <c r="CC2141" s="15"/>
      <c r="CD2141" s="15"/>
      <c r="CE2141" s="15"/>
      <c r="CF2141" s="15"/>
      <c r="CG2141" s="15"/>
      <c r="CH2141" s="15"/>
      <c r="CI2141" s="15"/>
      <c r="CJ2141" s="15"/>
    </row>
    <row r="2142" spans="1:88" ht="12.75">
      <c r="A2142" s="74" t="s">
        <v>13641</v>
      </c>
      <c r="B2142" s="15" t="s">
        <v>13642</v>
      </c>
      <c r="C2142" s="15" t="s">
        <v>58</v>
      </c>
      <c r="D2142" s="16">
        <v>2017</v>
      </c>
      <c r="E2142" s="15" t="s">
        <v>117</v>
      </c>
      <c r="F2142" s="26"/>
      <c r="G2142" s="26" t="s">
        <v>118</v>
      </c>
      <c r="H2142" s="26" t="s">
        <v>118</v>
      </c>
      <c r="I2142" s="15" t="s">
        <v>118</v>
      </c>
      <c r="J2142" s="26"/>
      <c r="K2142" s="17">
        <f t="shared" si="281"/>
        <v>0</v>
      </c>
      <c r="L2142" s="15"/>
      <c r="M2142" s="15"/>
      <c r="N2142" s="15"/>
      <c r="O2142" s="15"/>
      <c r="P2142" s="15"/>
      <c r="Q2142" s="15"/>
      <c r="R2142" s="15"/>
      <c r="S2142" s="19"/>
      <c r="T2142" s="15"/>
      <c r="U2142" s="17"/>
      <c r="V2142" s="15" t="s">
        <v>13643</v>
      </c>
      <c r="W2142" s="15"/>
      <c r="X2142" s="15" t="s">
        <v>4628</v>
      </c>
      <c r="Y2142" s="15"/>
      <c r="AB2142" s="32">
        <v>44206</v>
      </c>
      <c r="AC2142" s="21" t="s">
        <v>13644</v>
      </c>
      <c r="AD2142" s="15"/>
      <c r="AE2142" s="21" t="s">
        <v>13645</v>
      </c>
      <c r="AF2142" s="15"/>
      <c r="AG2142" s="22">
        <f t="shared" si="282"/>
        <v>0.41935483870967744</v>
      </c>
      <c r="AH2142" s="15"/>
      <c r="AI2142" s="17"/>
      <c r="AJ2142" s="17"/>
      <c r="AK2142" s="17" t="e">
        <f>VLOOKUP(A2142,'[1]Deals (Exits)'!B:B,1,FALSE)</f>
        <v>#N/A</v>
      </c>
      <c r="AL2142" s="23"/>
      <c r="AM2142" s="17"/>
      <c r="AN2142" s="17"/>
      <c r="AO2142" s="17"/>
      <c r="AP2142" s="17"/>
      <c r="AQ2142" s="18"/>
      <c r="AR2142" s="18"/>
      <c r="AS2142" s="17"/>
      <c r="AT2142" s="17"/>
      <c r="AU2142" s="18"/>
      <c r="AV2142" s="17"/>
      <c r="AW2142" s="17"/>
      <c r="AX2142" s="17"/>
      <c r="AY2142" s="17"/>
      <c r="AZ2142" s="17"/>
      <c r="BA2142" s="17"/>
      <c r="BB2142" s="17"/>
      <c r="BC2142" s="17"/>
      <c r="BD2142" s="17"/>
      <c r="BE2142" s="17"/>
      <c r="BF2142" s="17"/>
      <c r="BG2142" s="17"/>
      <c r="BH2142" s="17"/>
      <c r="BI2142" s="17"/>
      <c r="BJ2142" s="17"/>
      <c r="BK2142" s="17"/>
      <c r="BL2142" s="17"/>
      <c r="BM2142" s="17"/>
      <c r="BN2142" s="15"/>
      <c r="BO2142" s="15"/>
      <c r="BP2142" s="22"/>
      <c r="BQ2142" s="15"/>
      <c r="BR2142" s="15"/>
      <c r="BS2142" s="15"/>
      <c r="BT2142" s="15"/>
      <c r="BU2142" s="15"/>
      <c r="BV2142" s="15"/>
      <c r="BW2142" s="15"/>
      <c r="BX2142" s="15"/>
      <c r="BY2142" s="15"/>
      <c r="BZ2142" s="15"/>
      <c r="CA2142" s="15"/>
      <c r="CB2142" s="15"/>
      <c r="CC2142" s="15"/>
      <c r="CD2142" s="15"/>
      <c r="CE2142" s="15"/>
      <c r="CF2142" s="15"/>
      <c r="CG2142" s="15"/>
      <c r="CH2142" s="15"/>
      <c r="CI2142" s="15"/>
      <c r="CJ2142" s="15"/>
    </row>
    <row r="2143" spans="1:88" ht="12.75">
      <c r="A2143" s="25" t="s">
        <v>13646</v>
      </c>
      <c r="B2143" s="15" t="s">
        <v>13647</v>
      </c>
      <c r="C2143" s="15" t="s">
        <v>58</v>
      </c>
      <c r="D2143" s="16">
        <v>2017</v>
      </c>
      <c r="E2143" s="15" t="s">
        <v>117</v>
      </c>
      <c r="F2143" s="26"/>
      <c r="G2143" s="26" t="s">
        <v>118</v>
      </c>
      <c r="H2143" s="26" t="s">
        <v>118</v>
      </c>
      <c r="I2143" s="15" t="s">
        <v>118</v>
      </c>
      <c r="J2143" s="26"/>
      <c r="K2143" s="17">
        <f t="shared" si="281"/>
        <v>0</v>
      </c>
      <c r="L2143" s="15"/>
      <c r="M2143" s="15"/>
      <c r="N2143" s="15"/>
      <c r="O2143" s="15"/>
      <c r="P2143" s="15"/>
      <c r="Q2143" s="15"/>
      <c r="R2143" s="15"/>
      <c r="S2143" s="19"/>
      <c r="T2143" s="15"/>
      <c r="U2143" s="17"/>
      <c r="V2143" s="15" t="s">
        <v>13648</v>
      </c>
      <c r="W2143" s="15">
        <v>0</v>
      </c>
      <c r="X2143" s="15" t="s">
        <v>294</v>
      </c>
      <c r="Y2143" s="15" t="s">
        <v>11871</v>
      </c>
      <c r="AA2143" s="25" t="s">
        <v>13649</v>
      </c>
      <c r="AB2143" s="20"/>
      <c r="AC2143" s="21" t="s">
        <v>13650</v>
      </c>
      <c r="AD2143" s="15"/>
      <c r="AE2143" s="15"/>
      <c r="AF2143" s="15"/>
      <c r="AG2143" s="22">
        <f t="shared" si="282"/>
        <v>0.45161290322580644</v>
      </c>
      <c r="AH2143" s="15"/>
      <c r="AI2143" s="17"/>
      <c r="AJ2143" s="17"/>
      <c r="AK2143" s="17" t="e">
        <f>VLOOKUP(A2143,'[1]Deals (Exits)'!B:B,1,FALSE)</f>
        <v>#N/A</v>
      </c>
      <c r="AL2143" s="23"/>
      <c r="AM2143" s="17"/>
      <c r="AN2143" s="17"/>
      <c r="AO2143" s="17"/>
      <c r="AP2143" s="17"/>
      <c r="AQ2143" s="18"/>
      <c r="AR2143" s="18"/>
      <c r="AS2143" s="17"/>
      <c r="AT2143" s="17"/>
      <c r="AU2143" s="18"/>
      <c r="AV2143" s="17"/>
      <c r="AW2143" s="17"/>
      <c r="AX2143" s="17"/>
      <c r="AY2143" s="17"/>
      <c r="AZ2143" s="17"/>
      <c r="BA2143" s="17"/>
      <c r="BB2143" s="17"/>
      <c r="BC2143" s="17"/>
      <c r="BD2143" s="17"/>
      <c r="BE2143" s="17"/>
      <c r="BF2143" s="17"/>
      <c r="BG2143" s="17"/>
      <c r="BH2143" s="17"/>
      <c r="BI2143" s="17"/>
      <c r="BJ2143" s="17"/>
      <c r="BK2143" s="17"/>
      <c r="BL2143" s="17"/>
      <c r="BM2143" s="17"/>
      <c r="BN2143" s="15"/>
      <c r="BO2143" s="15"/>
      <c r="BP2143" s="22"/>
      <c r="BQ2143" s="15"/>
      <c r="BR2143" s="15"/>
      <c r="BS2143" s="15"/>
      <c r="BT2143" s="15"/>
      <c r="BU2143" s="15"/>
      <c r="BV2143" s="15"/>
      <c r="BW2143" s="15"/>
      <c r="BX2143" s="15"/>
      <c r="BY2143" s="15"/>
      <c r="BZ2143" s="15"/>
      <c r="CA2143" s="15"/>
      <c r="CB2143" s="15"/>
      <c r="CC2143" s="15"/>
      <c r="CD2143" s="15"/>
      <c r="CE2143" s="15"/>
      <c r="CF2143" s="15"/>
      <c r="CG2143" s="15"/>
      <c r="CH2143" s="15"/>
      <c r="CI2143" s="15"/>
      <c r="CJ2143" s="15"/>
    </row>
    <row r="2144" spans="1:88" ht="12.75">
      <c r="A2144" s="74" t="s">
        <v>13651</v>
      </c>
      <c r="B2144" s="15" t="s">
        <v>13652</v>
      </c>
      <c r="C2144" s="15" t="s">
        <v>58</v>
      </c>
      <c r="D2144" s="16">
        <v>2017</v>
      </c>
      <c r="E2144" s="15" t="s">
        <v>117</v>
      </c>
      <c r="F2144" s="26"/>
      <c r="G2144" s="26" t="s">
        <v>118</v>
      </c>
      <c r="H2144" s="26" t="s">
        <v>118</v>
      </c>
      <c r="I2144" s="15" t="s">
        <v>118</v>
      </c>
      <c r="J2144" s="26"/>
      <c r="K2144" s="17">
        <f t="shared" si="281"/>
        <v>0</v>
      </c>
      <c r="L2144" s="15"/>
      <c r="M2144" s="15"/>
      <c r="N2144" s="15"/>
      <c r="O2144" s="15"/>
      <c r="P2144" s="15"/>
      <c r="Q2144" s="15"/>
      <c r="R2144" s="15"/>
      <c r="S2144" s="19"/>
      <c r="T2144" s="15"/>
      <c r="U2144" s="17"/>
      <c r="V2144" s="15" t="s">
        <v>13653</v>
      </c>
      <c r="W2144" s="15"/>
      <c r="X2144" s="15" t="s">
        <v>79</v>
      </c>
      <c r="Y2144" s="15"/>
      <c r="AB2144" s="20" t="s">
        <v>286</v>
      </c>
      <c r="AC2144" s="21" t="s">
        <v>13654</v>
      </c>
      <c r="AD2144" s="21" t="s">
        <v>13655</v>
      </c>
      <c r="AE2144" s="21" t="s">
        <v>13656</v>
      </c>
      <c r="AF2144" s="21" t="s">
        <v>13657</v>
      </c>
      <c r="AG2144" s="22">
        <f t="shared" si="282"/>
        <v>0.4838709677419355</v>
      </c>
      <c r="AH2144" s="15"/>
      <c r="AI2144" s="17"/>
      <c r="AJ2144" s="17"/>
      <c r="AK2144" s="17" t="e">
        <f>VLOOKUP(A2144,'[1]Deals (Exits)'!B:B,1,FALSE)</f>
        <v>#N/A</v>
      </c>
      <c r="AL2144" s="23"/>
      <c r="AM2144" s="17"/>
      <c r="AN2144" s="17"/>
      <c r="AO2144" s="17"/>
      <c r="AP2144" s="17"/>
      <c r="AQ2144" s="18"/>
      <c r="AR2144" s="18"/>
      <c r="AS2144" s="17"/>
      <c r="AT2144" s="17"/>
      <c r="AU2144" s="18"/>
      <c r="AV2144" s="17"/>
      <c r="AW2144" s="17"/>
      <c r="AX2144" s="17"/>
      <c r="AY2144" s="17"/>
      <c r="AZ2144" s="17"/>
      <c r="BA2144" s="17"/>
      <c r="BB2144" s="17"/>
      <c r="BC2144" s="17"/>
      <c r="BD2144" s="17"/>
      <c r="BE2144" s="17"/>
      <c r="BF2144" s="17"/>
      <c r="BG2144" s="17"/>
      <c r="BH2144" s="17"/>
      <c r="BI2144" s="17"/>
      <c r="BJ2144" s="17"/>
      <c r="BK2144" s="17"/>
      <c r="BL2144" s="17"/>
      <c r="BM2144" s="17"/>
      <c r="BN2144" s="15"/>
      <c r="BO2144" s="15"/>
      <c r="BP2144" s="22"/>
      <c r="BQ2144" s="15"/>
      <c r="BR2144" s="15"/>
      <c r="BS2144" s="15"/>
      <c r="BT2144" s="15"/>
      <c r="BU2144" s="15"/>
      <c r="BV2144" s="15"/>
      <c r="BW2144" s="15"/>
      <c r="BX2144" s="15"/>
      <c r="BY2144" s="15"/>
      <c r="BZ2144" s="15"/>
      <c r="CA2144" s="15"/>
      <c r="CB2144" s="15"/>
      <c r="CC2144" s="15"/>
      <c r="CD2144" s="15"/>
      <c r="CE2144" s="15"/>
      <c r="CF2144" s="15"/>
      <c r="CG2144" s="15"/>
      <c r="CH2144" s="15"/>
      <c r="CI2144" s="15"/>
      <c r="CJ2144" s="15"/>
    </row>
    <row r="2145" spans="1:88" ht="12.75">
      <c r="A2145" s="25" t="s">
        <v>13658</v>
      </c>
      <c r="B2145" s="15" t="s">
        <v>13659</v>
      </c>
      <c r="C2145" s="15" t="s">
        <v>58</v>
      </c>
      <c r="D2145" s="16">
        <v>2018</v>
      </c>
      <c r="E2145" s="15" t="s">
        <v>117</v>
      </c>
      <c r="F2145" s="26"/>
      <c r="G2145" s="26" t="s">
        <v>118</v>
      </c>
      <c r="H2145" s="26" t="s">
        <v>118</v>
      </c>
      <c r="I2145" s="15" t="s">
        <v>118</v>
      </c>
      <c r="J2145" s="26"/>
      <c r="K2145" s="17">
        <f t="shared" si="281"/>
        <v>0</v>
      </c>
      <c r="L2145" s="15"/>
      <c r="M2145" s="15"/>
      <c r="N2145" s="15"/>
      <c r="O2145" s="15"/>
      <c r="P2145" s="15"/>
      <c r="Q2145" s="15"/>
      <c r="R2145" s="15"/>
      <c r="S2145" s="19"/>
      <c r="T2145" s="15"/>
      <c r="U2145" s="17"/>
      <c r="V2145" s="15" t="s">
        <v>3905</v>
      </c>
      <c r="W2145" s="15"/>
      <c r="X2145" s="15" t="s">
        <v>79</v>
      </c>
      <c r="Y2145" s="15"/>
      <c r="AB2145" s="32">
        <v>43506</v>
      </c>
      <c r="AC2145" s="21" t="s">
        <v>13660</v>
      </c>
      <c r="AD2145" s="21" t="s">
        <v>13661</v>
      </c>
      <c r="AE2145" s="21" t="s">
        <v>13662</v>
      </c>
      <c r="AF2145" s="21" t="s">
        <v>13663</v>
      </c>
      <c r="AG2145" s="22">
        <f t="shared" si="282"/>
        <v>0.4838709677419355</v>
      </c>
      <c r="AH2145" s="15"/>
      <c r="AI2145" s="17"/>
      <c r="AJ2145" s="17"/>
      <c r="AK2145" s="17" t="e">
        <f>VLOOKUP(A2145,'[1]Deals (Exits)'!B:B,1,FALSE)</f>
        <v>#N/A</v>
      </c>
      <c r="AL2145" s="23"/>
      <c r="AM2145" s="17"/>
      <c r="AN2145" s="17"/>
      <c r="AO2145" s="17"/>
      <c r="AP2145" s="17"/>
      <c r="AQ2145" s="18"/>
      <c r="AR2145" s="18"/>
      <c r="AS2145" s="17"/>
      <c r="AT2145" s="17"/>
      <c r="AU2145" s="18"/>
      <c r="AV2145" s="17"/>
      <c r="AW2145" s="17"/>
      <c r="AX2145" s="17"/>
      <c r="AY2145" s="17"/>
      <c r="AZ2145" s="17"/>
      <c r="BA2145" s="17"/>
      <c r="BB2145" s="17"/>
      <c r="BC2145" s="17"/>
      <c r="BD2145" s="17"/>
      <c r="BE2145" s="17"/>
      <c r="BF2145" s="17"/>
      <c r="BG2145" s="17"/>
      <c r="BH2145" s="17"/>
      <c r="BI2145" s="17"/>
      <c r="BJ2145" s="17"/>
      <c r="BK2145" s="17"/>
      <c r="BL2145" s="17"/>
      <c r="BM2145" s="17"/>
      <c r="BN2145" s="15"/>
      <c r="BO2145" s="15"/>
      <c r="BP2145" s="22"/>
      <c r="BQ2145" s="15"/>
      <c r="BR2145" s="15"/>
      <c r="BS2145" s="15"/>
      <c r="BT2145" s="15"/>
      <c r="BU2145" s="15"/>
      <c r="BV2145" s="15"/>
      <c r="BW2145" s="15"/>
      <c r="BX2145" s="15"/>
      <c r="BY2145" s="15"/>
      <c r="BZ2145" s="15"/>
      <c r="CA2145" s="15"/>
      <c r="CB2145" s="15"/>
      <c r="CC2145" s="15"/>
      <c r="CD2145" s="15"/>
      <c r="CE2145" s="15"/>
      <c r="CF2145" s="15"/>
      <c r="CG2145" s="15"/>
      <c r="CH2145" s="15"/>
      <c r="CI2145" s="15"/>
      <c r="CJ2145" s="15"/>
    </row>
    <row r="2146" spans="1:88" ht="12.75">
      <c r="A2146" s="74" t="s">
        <v>13664</v>
      </c>
      <c r="B2146" s="15" t="s">
        <v>13665</v>
      </c>
      <c r="C2146" s="15" t="s">
        <v>58</v>
      </c>
      <c r="D2146" s="16">
        <v>2007</v>
      </c>
      <c r="E2146" s="15" t="s">
        <v>117</v>
      </c>
      <c r="F2146" s="26"/>
      <c r="G2146" s="26" t="s">
        <v>118</v>
      </c>
      <c r="H2146" s="26" t="s">
        <v>118</v>
      </c>
      <c r="I2146" s="15" t="s">
        <v>118</v>
      </c>
      <c r="J2146" s="26"/>
      <c r="K2146" s="17">
        <f t="shared" si="281"/>
        <v>0</v>
      </c>
      <c r="L2146" s="15"/>
      <c r="M2146" s="15"/>
      <c r="N2146" s="15"/>
      <c r="O2146" s="15"/>
      <c r="P2146" s="15"/>
      <c r="Q2146" s="15"/>
      <c r="R2146" s="15"/>
      <c r="S2146" s="19"/>
      <c r="T2146" s="15"/>
      <c r="U2146" s="17"/>
      <c r="V2146" s="15" t="s">
        <v>13666</v>
      </c>
      <c r="W2146" s="15"/>
      <c r="X2146" s="15" t="s">
        <v>107</v>
      </c>
      <c r="Y2146" s="15"/>
      <c r="AB2146" s="32">
        <v>44206</v>
      </c>
      <c r="AC2146" s="21" t="s">
        <v>13667</v>
      </c>
      <c r="AD2146" s="15"/>
      <c r="AE2146" s="21" t="s">
        <v>13668</v>
      </c>
      <c r="AF2146" s="21" t="s">
        <v>13669</v>
      </c>
      <c r="AG2146" s="22">
        <f t="shared" si="282"/>
        <v>0.45161290322580644</v>
      </c>
      <c r="AH2146" s="15"/>
      <c r="AI2146" s="17"/>
      <c r="AJ2146" s="17"/>
      <c r="AK2146" s="17" t="e">
        <f>VLOOKUP(A2146,'[1]Deals (Exits)'!B:B,1,FALSE)</f>
        <v>#N/A</v>
      </c>
      <c r="AL2146" s="23"/>
      <c r="AM2146" s="17"/>
      <c r="AN2146" s="17"/>
      <c r="AO2146" s="17"/>
      <c r="AP2146" s="17"/>
      <c r="AQ2146" s="18"/>
      <c r="AR2146" s="18"/>
      <c r="AS2146" s="17"/>
      <c r="AT2146" s="17"/>
      <c r="AU2146" s="18"/>
      <c r="AV2146" s="17"/>
      <c r="AW2146" s="17"/>
      <c r="AX2146" s="17"/>
      <c r="AY2146" s="17"/>
      <c r="AZ2146" s="17"/>
      <c r="BA2146" s="17"/>
      <c r="BB2146" s="17"/>
      <c r="BC2146" s="17"/>
      <c r="BD2146" s="17"/>
      <c r="BE2146" s="17"/>
      <c r="BF2146" s="17"/>
      <c r="BG2146" s="17"/>
      <c r="BH2146" s="17"/>
      <c r="BI2146" s="17"/>
      <c r="BJ2146" s="17"/>
      <c r="BK2146" s="17"/>
      <c r="BL2146" s="17"/>
      <c r="BM2146" s="17"/>
      <c r="BN2146" s="15"/>
      <c r="BO2146" s="15"/>
      <c r="BP2146" s="22"/>
      <c r="BQ2146" s="15"/>
      <c r="BR2146" s="15"/>
      <c r="BS2146" s="15"/>
      <c r="BT2146" s="15"/>
      <c r="BU2146" s="15"/>
      <c r="BV2146" s="15"/>
      <c r="BW2146" s="15"/>
      <c r="BX2146" s="15"/>
      <c r="BY2146" s="15"/>
      <c r="BZ2146" s="15"/>
      <c r="CA2146" s="15"/>
      <c r="CB2146" s="15"/>
      <c r="CC2146" s="15"/>
      <c r="CD2146" s="15"/>
      <c r="CE2146" s="15"/>
      <c r="CF2146" s="15"/>
      <c r="CG2146" s="15"/>
      <c r="CH2146" s="15"/>
      <c r="CI2146" s="15"/>
      <c r="CJ2146" s="15"/>
    </row>
    <row r="2147" spans="1:88" ht="12.75">
      <c r="A2147" s="74" t="s">
        <v>13670</v>
      </c>
      <c r="B2147" s="15" t="s">
        <v>13671</v>
      </c>
      <c r="C2147" s="15" t="s">
        <v>58</v>
      </c>
      <c r="D2147" s="16">
        <v>2016</v>
      </c>
      <c r="E2147" s="15" t="s">
        <v>13672</v>
      </c>
      <c r="F2147" s="26"/>
      <c r="G2147" s="26" t="s">
        <v>118</v>
      </c>
      <c r="H2147" s="26" t="s">
        <v>118</v>
      </c>
      <c r="I2147" s="15" t="s">
        <v>118</v>
      </c>
      <c r="J2147" s="26"/>
      <c r="K2147" s="17">
        <f t="shared" si="281"/>
        <v>0</v>
      </c>
      <c r="L2147" s="15"/>
      <c r="M2147" s="15"/>
      <c r="N2147" s="15"/>
      <c r="O2147" s="15"/>
      <c r="P2147" s="15"/>
      <c r="Q2147" s="15"/>
      <c r="R2147" s="15"/>
      <c r="S2147" s="19"/>
      <c r="T2147" s="15"/>
      <c r="U2147" s="17"/>
      <c r="V2147" s="15"/>
      <c r="W2147" s="15"/>
      <c r="X2147" s="15" t="s">
        <v>4628</v>
      </c>
      <c r="Y2147" s="15"/>
      <c r="AB2147" s="32">
        <v>44206</v>
      </c>
      <c r="AC2147" s="21" t="s">
        <v>13673</v>
      </c>
      <c r="AD2147" s="15"/>
      <c r="AE2147" s="21" t="s">
        <v>13674</v>
      </c>
      <c r="AF2147" s="21" t="s">
        <v>13675</v>
      </c>
      <c r="AG2147" s="22">
        <f t="shared" si="282"/>
        <v>0.41935483870967744</v>
      </c>
      <c r="AH2147" s="15"/>
      <c r="AI2147" s="17"/>
      <c r="AJ2147" s="17"/>
      <c r="AK2147" s="17" t="e">
        <f>VLOOKUP(A2147,'[1]Deals (Exits)'!B:B,1,FALSE)</f>
        <v>#N/A</v>
      </c>
      <c r="AL2147" s="23"/>
      <c r="AM2147" s="17"/>
      <c r="AN2147" s="17"/>
      <c r="AO2147" s="17"/>
      <c r="AP2147" s="17"/>
      <c r="AQ2147" s="18"/>
      <c r="AR2147" s="18"/>
      <c r="AS2147" s="17"/>
      <c r="AT2147" s="17"/>
      <c r="AU2147" s="18"/>
      <c r="AV2147" s="17"/>
      <c r="AW2147" s="17"/>
      <c r="AX2147" s="17"/>
      <c r="AY2147" s="17"/>
      <c r="AZ2147" s="17"/>
      <c r="BA2147" s="17"/>
      <c r="BB2147" s="17"/>
      <c r="BC2147" s="17"/>
      <c r="BD2147" s="17"/>
      <c r="BE2147" s="17"/>
      <c r="BF2147" s="17"/>
      <c r="BG2147" s="17"/>
      <c r="BH2147" s="17"/>
      <c r="BI2147" s="17"/>
      <c r="BJ2147" s="17"/>
      <c r="BK2147" s="17"/>
      <c r="BL2147" s="17"/>
      <c r="BM2147" s="17"/>
      <c r="BN2147" s="15"/>
      <c r="BO2147" s="15"/>
      <c r="BP2147" s="22"/>
      <c r="BQ2147" s="15"/>
      <c r="BR2147" s="15"/>
      <c r="BS2147" s="15"/>
      <c r="BT2147" s="15"/>
      <c r="BU2147" s="15"/>
      <c r="BV2147" s="15"/>
      <c r="BW2147" s="15"/>
      <c r="BX2147" s="15"/>
      <c r="BY2147" s="15"/>
      <c r="BZ2147" s="15"/>
      <c r="CA2147" s="15"/>
      <c r="CB2147" s="15"/>
      <c r="CC2147" s="15"/>
      <c r="CD2147" s="15"/>
      <c r="CE2147" s="15"/>
      <c r="CF2147" s="15"/>
      <c r="CG2147" s="15"/>
      <c r="CH2147" s="15"/>
      <c r="CI2147" s="15"/>
      <c r="CJ2147" s="15"/>
    </row>
    <row r="2148" spans="1:88" ht="12.75">
      <c r="A2148" s="74" t="s">
        <v>13676</v>
      </c>
      <c r="B2148" s="15" t="s">
        <v>13677</v>
      </c>
      <c r="C2148" s="15" t="s">
        <v>58</v>
      </c>
      <c r="D2148" s="16">
        <v>2016</v>
      </c>
      <c r="E2148" s="15" t="s">
        <v>117</v>
      </c>
      <c r="F2148" s="26"/>
      <c r="G2148" s="26" t="s">
        <v>118</v>
      </c>
      <c r="H2148" s="26" t="s">
        <v>118</v>
      </c>
      <c r="I2148" s="15" t="s">
        <v>118</v>
      </c>
      <c r="J2148" s="26"/>
      <c r="K2148" s="17">
        <f t="shared" si="281"/>
        <v>0</v>
      </c>
      <c r="L2148" s="15"/>
      <c r="M2148" s="15"/>
      <c r="N2148" s="15"/>
      <c r="O2148" s="15"/>
      <c r="P2148" s="15"/>
      <c r="Q2148" s="15"/>
      <c r="R2148" s="15"/>
      <c r="S2148" s="19"/>
      <c r="T2148" s="15"/>
      <c r="U2148" s="17"/>
      <c r="V2148" s="15" t="s">
        <v>13678</v>
      </c>
      <c r="W2148" s="15"/>
      <c r="X2148" s="15" t="s">
        <v>4628</v>
      </c>
      <c r="Y2148" s="15"/>
      <c r="AB2148" s="32">
        <v>44206</v>
      </c>
      <c r="AC2148" s="21" t="s">
        <v>13679</v>
      </c>
      <c r="AD2148" s="15"/>
      <c r="AE2148" s="21" t="s">
        <v>13680</v>
      </c>
      <c r="AF2148" s="21" t="s">
        <v>13681</v>
      </c>
      <c r="AG2148" s="22">
        <f t="shared" si="282"/>
        <v>0.45161290322580644</v>
      </c>
      <c r="AH2148" s="15"/>
      <c r="AI2148" s="17"/>
      <c r="AJ2148" s="17"/>
      <c r="AK2148" s="17" t="e">
        <f>VLOOKUP(A2148,'[1]Deals (Exits)'!B:B,1,FALSE)</f>
        <v>#N/A</v>
      </c>
      <c r="AL2148" s="23"/>
      <c r="AM2148" s="17"/>
      <c r="AN2148" s="17"/>
      <c r="AO2148" s="17"/>
      <c r="AP2148" s="17"/>
      <c r="AQ2148" s="18"/>
      <c r="AR2148" s="18"/>
      <c r="AS2148" s="17"/>
      <c r="AT2148" s="17"/>
      <c r="AU2148" s="18"/>
      <c r="AV2148" s="17"/>
      <c r="AW2148" s="17"/>
      <c r="AX2148" s="17"/>
      <c r="AY2148" s="17"/>
      <c r="AZ2148" s="17"/>
      <c r="BA2148" s="17"/>
      <c r="BB2148" s="17"/>
      <c r="BC2148" s="17"/>
      <c r="BD2148" s="17"/>
      <c r="BE2148" s="17"/>
      <c r="BF2148" s="17"/>
      <c r="BG2148" s="17"/>
      <c r="BH2148" s="17"/>
      <c r="BI2148" s="17"/>
      <c r="BJ2148" s="17"/>
      <c r="BK2148" s="17"/>
      <c r="BL2148" s="17"/>
      <c r="BM2148" s="17"/>
      <c r="BN2148" s="15"/>
      <c r="BO2148" s="15"/>
      <c r="BP2148" s="22"/>
      <c r="BQ2148" s="15"/>
      <c r="BR2148" s="15"/>
      <c r="BS2148" s="15"/>
      <c r="BT2148" s="15"/>
      <c r="BU2148" s="15"/>
      <c r="BV2148" s="15"/>
      <c r="BW2148" s="15"/>
      <c r="BX2148" s="15"/>
      <c r="BY2148" s="15"/>
      <c r="BZ2148" s="15"/>
      <c r="CA2148" s="15"/>
      <c r="CB2148" s="15"/>
      <c r="CC2148" s="15"/>
      <c r="CD2148" s="15"/>
      <c r="CE2148" s="15"/>
      <c r="CF2148" s="15"/>
      <c r="CG2148" s="15"/>
      <c r="CH2148" s="15"/>
      <c r="CI2148" s="15"/>
      <c r="CJ2148" s="15"/>
    </row>
    <row r="2149" spans="1:88" ht="12.75">
      <c r="A2149" s="25" t="s">
        <v>13682</v>
      </c>
      <c r="B2149" s="15" t="s">
        <v>13683</v>
      </c>
      <c r="C2149" s="15" t="s">
        <v>58</v>
      </c>
      <c r="D2149" s="16">
        <v>2016</v>
      </c>
      <c r="E2149" s="15" t="s">
        <v>117</v>
      </c>
      <c r="F2149" s="26"/>
      <c r="G2149" s="26" t="s">
        <v>118</v>
      </c>
      <c r="H2149" s="26" t="s">
        <v>118</v>
      </c>
      <c r="I2149" s="15" t="s">
        <v>118</v>
      </c>
      <c r="J2149" s="26"/>
      <c r="K2149" s="17">
        <f t="shared" si="281"/>
        <v>0</v>
      </c>
      <c r="L2149" s="15"/>
      <c r="M2149" s="15"/>
      <c r="N2149" s="15"/>
      <c r="O2149" s="15"/>
      <c r="P2149" s="15"/>
      <c r="Q2149" s="15"/>
      <c r="R2149" s="15"/>
      <c r="S2149" s="19"/>
      <c r="T2149" s="15"/>
      <c r="U2149" s="17"/>
      <c r="V2149" s="15" t="s">
        <v>13684</v>
      </c>
      <c r="W2149" s="15"/>
      <c r="X2149" s="15" t="s">
        <v>79</v>
      </c>
      <c r="Y2149" s="15"/>
      <c r="AB2149" s="32">
        <v>43506</v>
      </c>
      <c r="AC2149" s="21" t="s">
        <v>13685</v>
      </c>
      <c r="AD2149" s="21" t="s">
        <v>13686</v>
      </c>
      <c r="AE2149" s="21" t="s">
        <v>13687</v>
      </c>
      <c r="AF2149" s="21" t="s">
        <v>13688</v>
      </c>
      <c r="AG2149" s="22">
        <f t="shared" si="282"/>
        <v>0.4838709677419355</v>
      </c>
      <c r="AH2149" s="15"/>
      <c r="AI2149" s="17"/>
      <c r="AJ2149" s="17"/>
      <c r="AK2149" s="17" t="e">
        <f>VLOOKUP(A2149,'[1]Deals (Exits)'!B:B,1,FALSE)</f>
        <v>#VALUE!</v>
      </c>
      <c r="AL2149" s="23"/>
      <c r="AM2149" s="17"/>
      <c r="AN2149" s="17"/>
      <c r="AO2149" s="17"/>
      <c r="AP2149" s="17"/>
      <c r="AQ2149" s="18"/>
      <c r="AR2149" s="18"/>
      <c r="AS2149" s="17"/>
      <c r="AT2149" s="17"/>
      <c r="AU2149" s="18"/>
      <c r="AV2149" s="17"/>
      <c r="AW2149" s="17"/>
      <c r="AX2149" s="17"/>
      <c r="AY2149" s="17"/>
      <c r="AZ2149" s="17"/>
      <c r="BA2149" s="17"/>
      <c r="BB2149" s="17"/>
      <c r="BC2149" s="17"/>
      <c r="BD2149" s="17"/>
      <c r="BE2149" s="17"/>
      <c r="BF2149" s="17"/>
      <c r="BG2149" s="17"/>
      <c r="BH2149" s="17"/>
      <c r="BI2149" s="17"/>
      <c r="BJ2149" s="17"/>
      <c r="BK2149" s="17"/>
      <c r="BL2149" s="17"/>
      <c r="BM2149" s="17"/>
      <c r="BN2149" s="15"/>
      <c r="BO2149" s="15"/>
      <c r="BP2149" s="22"/>
      <c r="BQ2149" s="15"/>
      <c r="BR2149" s="15"/>
      <c r="BS2149" s="15"/>
      <c r="BT2149" s="15"/>
      <c r="BU2149" s="15"/>
      <c r="BV2149" s="15"/>
      <c r="BW2149" s="15"/>
      <c r="BX2149" s="15"/>
      <c r="BY2149" s="15"/>
      <c r="BZ2149" s="15"/>
      <c r="CA2149" s="15"/>
      <c r="CB2149" s="15"/>
      <c r="CC2149" s="15"/>
      <c r="CD2149" s="15"/>
      <c r="CE2149" s="15"/>
      <c r="CF2149" s="15"/>
      <c r="CG2149" s="15"/>
      <c r="CH2149" s="15"/>
      <c r="CI2149" s="15"/>
      <c r="CJ2149" s="15"/>
    </row>
    <row r="2150" spans="1:88" ht="12.75">
      <c r="A2150" s="74" t="s">
        <v>13689</v>
      </c>
      <c r="B2150" s="15" t="s">
        <v>13690</v>
      </c>
      <c r="C2150" s="15" t="s">
        <v>58</v>
      </c>
      <c r="D2150" s="16">
        <v>2016</v>
      </c>
      <c r="E2150" s="15" t="s">
        <v>117</v>
      </c>
      <c r="F2150" s="26"/>
      <c r="G2150" s="26" t="s">
        <v>118</v>
      </c>
      <c r="H2150" s="26" t="s">
        <v>118</v>
      </c>
      <c r="I2150" s="15" t="s">
        <v>118</v>
      </c>
      <c r="J2150" s="26"/>
      <c r="K2150" s="17">
        <f t="shared" si="281"/>
        <v>0</v>
      </c>
      <c r="L2150" s="15"/>
      <c r="M2150" s="15"/>
      <c r="N2150" s="15"/>
      <c r="O2150" s="15"/>
      <c r="P2150" s="15"/>
      <c r="Q2150" s="15"/>
      <c r="R2150" s="15"/>
      <c r="S2150" s="19"/>
      <c r="T2150" s="15"/>
      <c r="U2150" s="17"/>
      <c r="V2150" s="15" t="s">
        <v>13691</v>
      </c>
      <c r="W2150" s="15"/>
      <c r="X2150" s="15" t="s">
        <v>12945</v>
      </c>
      <c r="Y2150" s="15"/>
      <c r="AB2150" s="32">
        <v>44206</v>
      </c>
      <c r="AC2150" s="21" t="s">
        <v>13692</v>
      </c>
      <c r="AD2150" s="15"/>
      <c r="AE2150" s="21" t="s">
        <v>13693</v>
      </c>
      <c r="AF2150" s="21" t="s">
        <v>13694</v>
      </c>
      <c r="AG2150" s="22">
        <f t="shared" si="282"/>
        <v>0.45161290322580644</v>
      </c>
      <c r="AH2150" s="15"/>
      <c r="AI2150" s="17"/>
      <c r="AJ2150" s="17"/>
      <c r="AK2150" s="17" t="e">
        <f>VLOOKUP(A2150,'[1]Deals (Exits)'!B:B,1,FALSE)</f>
        <v>#N/A</v>
      </c>
      <c r="AL2150" s="23"/>
      <c r="AM2150" s="17"/>
      <c r="AN2150" s="17"/>
      <c r="AO2150" s="17"/>
      <c r="AP2150" s="17"/>
      <c r="AQ2150" s="18"/>
      <c r="AR2150" s="18"/>
      <c r="AS2150" s="17"/>
      <c r="AT2150" s="17"/>
      <c r="AU2150" s="18"/>
      <c r="AV2150" s="17"/>
      <c r="AW2150" s="17"/>
      <c r="AX2150" s="17"/>
      <c r="AY2150" s="17"/>
      <c r="AZ2150" s="17"/>
      <c r="BA2150" s="17"/>
      <c r="BB2150" s="17"/>
      <c r="BC2150" s="17"/>
      <c r="BD2150" s="17"/>
      <c r="BE2150" s="17"/>
      <c r="BF2150" s="17"/>
      <c r="BG2150" s="17"/>
      <c r="BH2150" s="17"/>
      <c r="BI2150" s="17"/>
      <c r="BJ2150" s="17"/>
      <c r="BK2150" s="17"/>
      <c r="BL2150" s="17"/>
      <c r="BM2150" s="17"/>
      <c r="BN2150" s="15"/>
      <c r="BO2150" s="15"/>
      <c r="BP2150" s="22"/>
      <c r="BQ2150" s="15"/>
      <c r="BR2150" s="15"/>
      <c r="BS2150" s="15"/>
      <c r="BT2150" s="15"/>
      <c r="BU2150" s="15"/>
      <c r="BV2150" s="15"/>
      <c r="BW2150" s="15"/>
      <c r="BX2150" s="15"/>
      <c r="BY2150" s="15"/>
      <c r="BZ2150" s="15"/>
      <c r="CA2150" s="15"/>
      <c r="CB2150" s="15"/>
      <c r="CC2150" s="15"/>
      <c r="CD2150" s="15"/>
      <c r="CE2150" s="15"/>
      <c r="CF2150" s="15"/>
      <c r="CG2150" s="15"/>
      <c r="CH2150" s="15"/>
      <c r="CI2150" s="15"/>
      <c r="CJ2150" s="15"/>
    </row>
    <row r="2151" spans="1:88" ht="12.75">
      <c r="A2151" s="25" t="s">
        <v>13695</v>
      </c>
      <c r="B2151" s="15" t="s">
        <v>13696</v>
      </c>
      <c r="C2151" s="15" t="s">
        <v>58</v>
      </c>
      <c r="D2151" s="16">
        <v>2017</v>
      </c>
      <c r="E2151" s="15" t="s">
        <v>117</v>
      </c>
      <c r="F2151" s="26"/>
      <c r="G2151" s="26" t="s">
        <v>118</v>
      </c>
      <c r="H2151" s="26" t="s">
        <v>118</v>
      </c>
      <c r="I2151" s="15" t="s">
        <v>118</v>
      </c>
      <c r="J2151" s="26"/>
      <c r="K2151" s="17">
        <f t="shared" si="281"/>
        <v>0</v>
      </c>
      <c r="L2151" s="15"/>
      <c r="M2151" s="15"/>
      <c r="N2151" s="15"/>
      <c r="O2151" s="15"/>
      <c r="P2151" s="15"/>
      <c r="Q2151" s="15"/>
      <c r="R2151" s="15"/>
      <c r="S2151" s="19"/>
      <c r="T2151" s="15"/>
      <c r="U2151" s="17"/>
      <c r="V2151" s="15"/>
      <c r="W2151" s="15"/>
      <c r="X2151" s="15" t="s">
        <v>4025</v>
      </c>
      <c r="Y2151" s="15"/>
      <c r="AB2151" s="20"/>
      <c r="AC2151" s="21" t="s">
        <v>13697</v>
      </c>
      <c r="AD2151" s="15"/>
      <c r="AE2151" s="21" t="s">
        <v>13698</v>
      </c>
      <c r="AF2151" s="21" t="s">
        <v>13699</v>
      </c>
      <c r="AG2151" s="22">
        <f t="shared" si="282"/>
        <v>0.38709677419354838</v>
      </c>
      <c r="AH2151" s="15"/>
      <c r="AI2151" s="17"/>
      <c r="AJ2151" s="17"/>
      <c r="AK2151" s="17" t="e">
        <f>VLOOKUP(A2151,'[1]Deals (Exits)'!B:B,1,FALSE)</f>
        <v>#N/A</v>
      </c>
      <c r="AL2151" s="23"/>
      <c r="AM2151" s="17"/>
      <c r="AN2151" s="17"/>
      <c r="AO2151" s="17"/>
      <c r="AP2151" s="17"/>
      <c r="AQ2151" s="18"/>
      <c r="AR2151" s="18"/>
      <c r="AS2151" s="17"/>
      <c r="AT2151" s="17"/>
      <c r="AU2151" s="18"/>
      <c r="AV2151" s="17"/>
      <c r="AW2151" s="17"/>
      <c r="AX2151" s="17"/>
      <c r="AY2151" s="17"/>
      <c r="AZ2151" s="17"/>
      <c r="BA2151" s="17"/>
      <c r="BB2151" s="17"/>
      <c r="BC2151" s="17"/>
      <c r="BD2151" s="17"/>
      <c r="BE2151" s="17"/>
      <c r="BF2151" s="17"/>
      <c r="BG2151" s="17"/>
      <c r="BH2151" s="17"/>
      <c r="BI2151" s="17"/>
      <c r="BJ2151" s="17"/>
      <c r="BK2151" s="17"/>
      <c r="BL2151" s="17"/>
      <c r="BM2151" s="17"/>
      <c r="BN2151" s="15"/>
      <c r="BO2151" s="15"/>
      <c r="BP2151" s="22"/>
      <c r="BQ2151" s="15"/>
      <c r="BR2151" s="15"/>
      <c r="BS2151" s="15"/>
      <c r="BT2151" s="15"/>
      <c r="BU2151" s="15"/>
      <c r="BV2151" s="15"/>
      <c r="BW2151" s="15"/>
      <c r="BX2151" s="15"/>
      <c r="BY2151" s="15"/>
      <c r="BZ2151" s="15"/>
      <c r="CA2151" s="15"/>
      <c r="CB2151" s="15"/>
      <c r="CC2151" s="15"/>
      <c r="CD2151" s="15"/>
      <c r="CE2151" s="15"/>
      <c r="CF2151" s="15"/>
      <c r="CG2151" s="15"/>
      <c r="CH2151" s="15"/>
      <c r="CI2151" s="15"/>
      <c r="CJ2151" s="15"/>
    </row>
    <row r="2152" spans="1:88" ht="12.75">
      <c r="A2152" s="74" t="s">
        <v>13700</v>
      </c>
      <c r="B2152" s="15" t="s">
        <v>13701</v>
      </c>
      <c r="C2152" s="15" t="s">
        <v>58</v>
      </c>
      <c r="D2152" s="16">
        <v>2016</v>
      </c>
      <c r="E2152" s="15" t="s">
        <v>117</v>
      </c>
      <c r="F2152" s="26"/>
      <c r="G2152" s="26" t="s">
        <v>118</v>
      </c>
      <c r="H2152" s="26" t="s">
        <v>118</v>
      </c>
      <c r="I2152" s="15" t="s">
        <v>118</v>
      </c>
      <c r="J2152" s="26"/>
      <c r="K2152" s="17">
        <f t="shared" si="281"/>
        <v>0</v>
      </c>
      <c r="L2152" s="15"/>
      <c r="M2152" s="15"/>
      <c r="N2152" s="15"/>
      <c r="O2152" s="15"/>
      <c r="P2152" s="15"/>
      <c r="Q2152" s="15"/>
      <c r="R2152" s="15"/>
      <c r="S2152" s="19"/>
      <c r="T2152" s="15"/>
      <c r="U2152" s="17"/>
      <c r="V2152" s="15"/>
      <c r="W2152" s="15"/>
      <c r="X2152" s="15" t="s">
        <v>4628</v>
      </c>
      <c r="Y2152" s="15"/>
      <c r="AB2152" s="32">
        <v>44206</v>
      </c>
      <c r="AC2152" s="21" t="s">
        <v>13702</v>
      </c>
      <c r="AD2152" s="15"/>
      <c r="AE2152" s="15"/>
      <c r="AF2152" s="15"/>
      <c r="AG2152" s="22">
        <f t="shared" si="282"/>
        <v>0.35483870967741937</v>
      </c>
      <c r="AH2152" s="15"/>
      <c r="AI2152" s="17"/>
      <c r="AJ2152" s="17"/>
      <c r="AK2152" s="17" t="e">
        <f>VLOOKUP(A2152,'[1]Deals (Exits)'!B:B,1,FALSE)</f>
        <v>#N/A</v>
      </c>
      <c r="AL2152" s="23"/>
      <c r="AM2152" s="17"/>
      <c r="AN2152" s="17"/>
      <c r="AO2152" s="17"/>
      <c r="AP2152" s="17"/>
      <c r="AQ2152" s="18"/>
      <c r="AR2152" s="18"/>
      <c r="AS2152" s="17"/>
      <c r="AT2152" s="17"/>
      <c r="AU2152" s="18"/>
      <c r="AV2152" s="17"/>
      <c r="AW2152" s="17"/>
      <c r="AX2152" s="17"/>
      <c r="AY2152" s="17"/>
      <c r="AZ2152" s="17"/>
      <c r="BA2152" s="17"/>
      <c r="BB2152" s="17"/>
      <c r="BC2152" s="17"/>
      <c r="BD2152" s="17"/>
      <c r="BE2152" s="17"/>
      <c r="BF2152" s="17"/>
      <c r="BG2152" s="17"/>
      <c r="BH2152" s="17"/>
      <c r="BI2152" s="17"/>
      <c r="BJ2152" s="17"/>
      <c r="BK2152" s="17"/>
      <c r="BL2152" s="17"/>
      <c r="BM2152" s="17"/>
      <c r="BN2152" s="15"/>
      <c r="BO2152" s="15"/>
      <c r="BP2152" s="22"/>
      <c r="BQ2152" s="15"/>
      <c r="BR2152" s="15"/>
      <c r="BS2152" s="15"/>
      <c r="BT2152" s="15"/>
      <c r="BU2152" s="15"/>
      <c r="BV2152" s="15"/>
      <c r="BW2152" s="15"/>
      <c r="BX2152" s="15"/>
      <c r="BY2152" s="15"/>
      <c r="BZ2152" s="15"/>
      <c r="CA2152" s="15"/>
      <c r="CB2152" s="15"/>
      <c r="CC2152" s="15"/>
      <c r="CD2152" s="15"/>
      <c r="CE2152" s="15"/>
      <c r="CF2152" s="15"/>
      <c r="CG2152" s="15"/>
      <c r="CH2152" s="15"/>
      <c r="CI2152" s="15"/>
      <c r="CJ2152" s="15"/>
    </row>
    <row r="2153" spans="1:88" ht="12.75">
      <c r="A2153" s="74" t="s">
        <v>13703</v>
      </c>
      <c r="B2153" s="15" t="s">
        <v>13704</v>
      </c>
      <c r="C2153" s="15" t="s">
        <v>58</v>
      </c>
      <c r="D2153" s="16">
        <v>2017</v>
      </c>
      <c r="E2153" s="15" t="s">
        <v>117</v>
      </c>
      <c r="F2153" s="26"/>
      <c r="G2153" s="26" t="s">
        <v>118</v>
      </c>
      <c r="H2153" s="26" t="s">
        <v>118</v>
      </c>
      <c r="I2153" s="15" t="s">
        <v>118</v>
      </c>
      <c r="J2153" s="26"/>
      <c r="K2153" s="17">
        <f t="shared" si="281"/>
        <v>0</v>
      </c>
      <c r="L2153" s="15"/>
      <c r="M2153" s="15"/>
      <c r="N2153" s="15"/>
      <c r="O2153" s="15"/>
      <c r="P2153" s="15"/>
      <c r="Q2153" s="15"/>
      <c r="R2153" s="15"/>
      <c r="S2153" s="19"/>
      <c r="T2153" s="15"/>
      <c r="U2153" s="17"/>
      <c r="V2153" s="15" t="s">
        <v>13705</v>
      </c>
      <c r="W2153" s="15"/>
      <c r="X2153" s="15" t="s">
        <v>294</v>
      </c>
      <c r="Y2153" s="15"/>
      <c r="AB2153" s="20"/>
      <c r="AC2153" s="21" t="s">
        <v>13706</v>
      </c>
      <c r="AD2153" s="15"/>
      <c r="AE2153" s="15"/>
      <c r="AF2153" s="15"/>
      <c r="AG2153" s="22">
        <f t="shared" si="282"/>
        <v>0.35483870967741937</v>
      </c>
      <c r="AH2153" s="15"/>
      <c r="AI2153" s="17"/>
      <c r="AJ2153" s="17"/>
      <c r="AK2153" s="17" t="e">
        <f>VLOOKUP(A2153,'[1]Deals (Exits)'!B:B,1,FALSE)</f>
        <v>#N/A</v>
      </c>
      <c r="AL2153" s="23"/>
      <c r="AM2153" s="17"/>
      <c r="AN2153" s="17"/>
      <c r="AO2153" s="17"/>
      <c r="AP2153" s="17"/>
      <c r="AQ2153" s="18"/>
      <c r="AR2153" s="18"/>
      <c r="AS2153" s="17"/>
      <c r="AT2153" s="17"/>
      <c r="AU2153" s="18"/>
      <c r="AV2153" s="17"/>
      <c r="AW2153" s="17"/>
      <c r="AX2153" s="17"/>
      <c r="AY2153" s="17"/>
      <c r="AZ2153" s="17"/>
      <c r="BA2153" s="17"/>
      <c r="BB2153" s="17"/>
      <c r="BC2153" s="17"/>
      <c r="BD2153" s="17"/>
      <c r="BE2153" s="17"/>
      <c r="BF2153" s="17"/>
      <c r="BG2153" s="17"/>
      <c r="BH2153" s="17"/>
      <c r="BI2153" s="17"/>
      <c r="BJ2153" s="17"/>
      <c r="BK2153" s="17"/>
      <c r="BL2153" s="17"/>
      <c r="BM2153" s="17"/>
      <c r="BN2153" s="15"/>
      <c r="BO2153" s="15"/>
      <c r="BP2153" s="22"/>
      <c r="BQ2153" s="15"/>
      <c r="BR2153" s="15"/>
      <c r="BS2153" s="15"/>
      <c r="BT2153" s="15"/>
      <c r="BU2153" s="15"/>
      <c r="BV2153" s="15"/>
      <c r="BW2153" s="15"/>
      <c r="BX2153" s="15"/>
      <c r="BY2153" s="15"/>
      <c r="BZ2153" s="15"/>
      <c r="CA2153" s="15"/>
      <c r="CB2153" s="15"/>
      <c r="CC2153" s="15"/>
      <c r="CD2153" s="15"/>
      <c r="CE2153" s="15"/>
      <c r="CF2153" s="15"/>
      <c r="CG2153" s="15"/>
      <c r="CH2153" s="15"/>
      <c r="CI2153" s="15"/>
      <c r="CJ2153" s="15"/>
    </row>
    <row r="2154" spans="1:88" ht="12.75">
      <c r="A2154" s="74" t="s">
        <v>13707</v>
      </c>
      <c r="B2154" s="15" t="s">
        <v>13708</v>
      </c>
      <c r="C2154" s="15" t="s">
        <v>58</v>
      </c>
      <c r="D2154" s="16">
        <v>2018</v>
      </c>
      <c r="E2154" s="15" t="s">
        <v>117</v>
      </c>
      <c r="F2154" s="26"/>
      <c r="G2154" s="26" t="s">
        <v>118</v>
      </c>
      <c r="H2154" s="26" t="s">
        <v>118</v>
      </c>
      <c r="I2154" s="15" t="s">
        <v>118</v>
      </c>
      <c r="J2154" s="26"/>
      <c r="K2154" s="17">
        <f t="shared" si="281"/>
        <v>0</v>
      </c>
      <c r="L2154" s="15"/>
      <c r="M2154" s="15"/>
      <c r="N2154" s="15"/>
      <c r="O2154" s="15"/>
      <c r="P2154" s="15"/>
      <c r="Q2154" s="15"/>
      <c r="R2154" s="15"/>
      <c r="S2154" s="19"/>
      <c r="T2154" s="15"/>
      <c r="U2154" s="17"/>
      <c r="V2154" s="15" t="s">
        <v>13709</v>
      </c>
      <c r="W2154" s="15"/>
      <c r="X2154" s="15" t="s">
        <v>1877</v>
      </c>
      <c r="Y2154" s="15"/>
      <c r="AB2154" s="20" t="s">
        <v>286</v>
      </c>
      <c r="AC2154" s="21" t="s">
        <v>13710</v>
      </c>
      <c r="AD2154" s="15"/>
      <c r="AE2154" s="15"/>
      <c r="AF2154" s="15"/>
      <c r="AG2154" s="22">
        <f t="shared" si="282"/>
        <v>0.38709677419354838</v>
      </c>
      <c r="AH2154" s="15"/>
      <c r="AI2154" s="17"/>
      <c r="AJ2154" s="17"/>
      <c r="AK2154" s="17" t="e">
        <f>VLOOKUP(A2154,'[1]Deals (Exits)'!B:B,1,FALSE)</f>
        <v>#N/A</v>
      </c>
      <c r="AL2154" s="23"/>
      <c r="AM2154" s="17"/>
      <c r="AN2154" s="17"/>
      <c r="AO2154" s="17"/>
      <c r="AP2154" s="17"/>
      <c r="AQ2154" s="18"/>
      <c r="AR2154" s="18"/>
      <c r="AS2154" s="17"/>
      <c r="AT2154" s="17"/>
      <c r="AU2154" s="18"/>
      <c r="AV2154" s="17"/>
      <c r="AW2154" s="17"/>
      <c r="AX2154" s="17"/>
      <c r="AY2154" s="17"/>
      <c r="AZ2154" s="17"/>
      <c r="BA2154" s="17"/>
      <c r="BB2154" s="17"/>
      <c r="BC2154" s="17"/>
      <c r="BD2154" s="17"/>
      <c r="BE2154" s="17"/>
      <c r="BF2154" s="17"/>
      <c r="BG2154" s="17"/>
      <c r="BH2154" s="17"/>
      <c r="BI2154" s="17"/>
      <c r="BJ2154" s="17"/>
      <c r="BK2154" s="17"/>
      <c r="BL2154" s="17"/>
      <c r="BM2154" s="17"/>
      <c r="BN2154" s="15"/>
      <c r="BO2154" s="15"/>
      <c r="BP2154" s="22"/>
      <c r="BQ2154" s="15"/>
      <c r="BR2154" s="15"/>
      <c r="BS2154" s="15"/>
      <c r="BT2154" s="15"/>
      <c r="BU2154" s="15"/>
      <c r="BV2154" s="15"/>
      <c r="BW2154" s="15"/>
      <c r="BX2154" s="15"/>
      <c r="BY2154" s="15"/>
      <c r="BZ2154" s="15"/>
      <c r="CA2154" s="15"/>
      <c r="CB2154" s="15"/>
      <c r="CC2154" s="15"/>
      <c r="CD2154" s="15"/>
      <c r="CE2154" s="15"/>
      <c r="CF2154" s="15"/>
      <c r="CG2154" s="15"/>
      <c r="CH2154" s="15"/>
      <c r="CI2154" s="15"/>
      <c r="CJ2154" s="15"/>
    </row>
    <row r="2155" spans="1:88" ht="12.75">
      <c r="A2155" s="74" t="s">
        <v>13711</v>
      </c>
      <c r="B2155" s="15" t="s">
        <v>13712</v>
      </c>
      <c r="C2155" s="15" t="s">
        <v>58</v>
      </c>
      <c r="D2155" s="16">
        <v>2017</v>
      </c>
      <c r="E2155" s="15" t="s">
        <v>8285</v>
      </c>
      <c r="F2155" s="26"/>
      <c r="G2155" s="26" t="s">
        <v>118</v>
      </c>
      <c r="H2155" s="26" t="s">
        <v>118</v>
      </c>
      <c r="I2155" s="15" t="s">
        <v>118</v>
      </c>
      <c r="J2155" s="26"/>
      <c r="K2155" s="17">
        <f t="shared" si="281"/>
        <v>0</v>
      </c>
      <c r="L2155" s="15"/>
      <c r="M2155" s="15"/>
      <c r="N2155" s="15"/>
      <c r="O2155" s="15"/>
      <c r="P2155" s="15"/>
      <c r="Q2155" s="15"/>
      <c r="R2155" s="15"/>
      <c r="S2155" s="19"/>
      <c r="T2155" s="15"/>
      <c r="U2155" s="17"/>
      <c r="V2155" s="15"/>
      <c r="W2155" s="15"/>
      <c r="X2155" s="15" t="s">
        <v>64</v>
      </c>
      <c r="Y2155" s="15"/>
      <c r="AB2155" s="32">
        <v>43506</v>
      </c>
      <c r="AC2155" s="21" t="s">
        <v>13713</v>
      </c>
      <c r="AD2155" s="21" t="s">
        <v>13714</v>
      </c>
      <c r="AE2155" s="21" t="s">
        <v>13715</v>
      </c>
      <c r="AF2155" s="21" t="s">
        <v>13716</v>
      </c>
      <c r="AG2155" s="22">
        <f t="shared" si="282"/>
        <v>0.45161290322580644</v>
      </c>
      <c r="AH2155" s="15"/>
      <c r="AI2155" s="17"/>
      <c r="AJ2155" s="17"/>
      <c r="AK2155" s="17" t="e">
        <f>VLOOKUP(A2155,'[1]Deals (Exits)'!B:B,1,FALSE)</f>
        <v>#N/A</v>
      </c>
      <c r="AL2155" s="23"/>
      <c r="AM2155" s="17"/>
      <c r="AN2155" s="17"/>
      <c r="AO2155" s="17"/>
      <c r="AP2155" s="17"/>
      <c r="AQ2155" s="18"/>
      <c r="AR2155" s="18"/>
      <c r="AS2155" s="17"/>
      <c r="AT2155" s="17"/>
      <c r="AU2155" s="18"/>
      <c r="AV2155" s="17"/>
      <c r="AW2155" s="17"/>
      <c r="AX2155" s="17"/>
      <c r="AY2155" s="17"/>
      <c r="AZ2155" s="17"/>
      <c r="BA2155" s="17"/>
      <c r="BB2155" s="17"/>
      <c r="BC2155" s="17"/>
      <c r="BD2155" s="17"/>
      <c r="BE2155" s="17"/>
      <c r="BF2155" s="17"/>
      <c r="BG2155" s="17"/>
      <c r="BH2155" s="17"/>
      <c r="BI2155" s="17"/>
      <c r="BJ2155" s="17"/>
      <c r="BK2155" s="17"/>
      <c r="BL2155" s="17"/>
      <c r="BM2155" s="17"/>
      <c r="BN2155" s="15"/>
      <c r="BO2155" s="15"/>
      <c r="BP2155" s="22"/>
      <c r="BQ2155" s="15"/>
      <c r="BR2155" s="15"/>
      <c r="BS2155" s="15"/>
      <c r="BT2155" s="15"/>
      <c r="BU2155" s="15"/>
      <c r="BV2155" s="15"/>
      <c r="BW2155" s="15"/>
      <c r="BX2155" s="15"/>
      <c r="BY2155" s="15"/>
      <c r="BZ2155" s="15"/>
      <c r="CA2155" s="15"/>
      <c r="CB2155" s="15"/>
      <c r="CC2155" s="15"/>
      <c r="CD2155" s="15"/>
      <c r="CE2155" s="15"/>
      <c r="CF2155" s="15"/>
      <c r="CG2155" s="15"/>
      <c r="CH2155" s="15"/>
      <c r="CI2155" s="15"/>
      <c r="CJ2155" s="15"/>
    </row>
    <row r="2156" spans="1:88" ht="12.75">
      <c r="A2156" s="74" t="s">
        <v>13717</v>
      </c>
      <c r="B2156" s="15" t="s">
        <v>13718</v>
      </c>
      <c r="C2156" s="15" t="s">
        <v>58</v>
      </c>
      <c r="D2156" s="16">
        <v>2017</v>
      </c>
      <c r="E2156" s="15" t="s">
        <v>117</v>
      </c>
      <c r="F2156" s="26"/>
      <c r="G2156" s="26" t="s">
        <v>118</v>
      </c>
      <c r="H2156" s="26" t="s">
        <v>118</v>
      </c>
      <c r="I2156" s="15" t="s">
        <v>118</v>
      </c>
      <c r="J2156" s="26"/>
      <c r="K2156" s="17">
        <f t="shared" si="281"/>
        <v>0</v>
      </c>
      <c r="L2156" s="15"/>
      <c r="M2156" s="15"/>
      <c r="N2156" s="15"/>
      <c r="O2156" s="15"/>
      <c r="P2156" s="15"/>
      <c r="Q2156" s="15"/>
      <c r="R2156" s="15"/>
      <c r="S2156" s="19"/>
      <c r="T2156" s="15"/>
      <c r="U2156" s="17"/>
      <c r="V2156" s="15" t="s">
        <v>13719</v>
      </c>
      <c r="W2156" s="15"/>
      <c r="X2156" s="15" t="s">
        <v>5334</v>
      </c>
      <c r="Y2156" s="15"/>
      <c r="AB2156" s="32">
        <v>44206</v>
      </c>
      <c r="AC2156" s="21" t="s">
        <v>13720</v>
      </c>
      <c r="AD2156" s="21" t="s">
        <v>13721</v>
      </c>
      <c r="AE2156" s="21" t="s">
        <v>13722</v>
      </c>
      <c r="AF2156" s="21" t="s">
        <v>13723</v>
      </c>
      <c r="AG2156" s="22">
        <f t="shared" si="282"/>
        <v>0.4838709677419355</v>
      </c>
      <c r="AH2156" s="15"/>
      <c r="AI2156" s="17"/>
      <c r="AJ2156" s="17"/>
      <c r="AK2156" s="17" t="e">
        <f>VLOOKUP(A2156,'[1]Deals (Exits)'!B:B,1,FALSE)</f>
        <v>#N/A</v>
      </c>
      <c r="AL2156" s="23"/>
      <c r="AM2156" s="17"/>
      <c r="AN2156" s="17"/>
      <c r="AO2156" s="17"/>
      <c r="AP2156" s="17"/>
      <c r="AQ2156" s="18"/>
      <c r="AR2156" s="18"/>
      <c r="AS2156" s="17"/>
      <c r="AT2156" s="17"/>
      <c r="AU2156" s="18"/>
      <c r="AV2156" s="17"/>
      <c r="AW2156" s="17"/>
      <c r="AX2156" s="17"/>
      <c r="AY2156" s="17"/>
      <c r="AZ2156" s="17"/>
      <c r="BA2156" s="17"/>
      <c r="BB2156" s="17"/>
      <c r="BC2156" s="17"/>
      <c r="BD2156" s="17"/>
      <c r="BE2156" s="17"/>
      <c r="BF2156" s="17"/>
      <c r="BG2156" s="17"/>
      <c r="BH2156" s="17"/>
      <c r="BI2156" s="17"/>
      <c r="BJ2156" s="17"/>
      <c r="BK2156" s="17"/>
      <c r="BL2156" s="17"/>
      <c r="BM2156" s="17"/>
      <c r="BN2156" s="15"/>
      <c r="BO2156" s="15"/>
      <c r="BP2156" s="22"/>
      <c r="BQ2156" s="15"/>
      <c r="BR2156" s="15"/>
      <c r="BS2156" s="15"/>
      <c r="BT2156" s="15"/>
      <c r="BU2156" s="15"/>
      <c r="BV2156" s="15"/>
      <c r="BW2156" s="15"/>
      <c r="BX2156" s="15"/>
      <c r="BY2156" s="15"/>
      <c r="BZ2156" s="15"/>
      <c r="CA2156" s="15"/>
      <c r="CB2156" s="15"/>
      <c r="CC2156" s="15"/>
      <c r="CD2156" s="15"/>
      <c r="CE2156" s="15"/>
      <c r="CF2156" s="15"/>
      <c r="CG2156" s="15"/>
      <c r="CH2156" s="15"/>
      <c r="CI2156" s="15"/>
      <c r="CJ2156" s="15"/>
    </row>
    <row r="2157" spans="1:88" ht="12.75">
      <c r="A2157" s="74" t="s">
        <v>13724</v>
      </c>
      <c r="B2157" s="15" t="s">
        <v>13725</v>
      </c>
      <c r="C2157" s="15" t="s">
        <v>58</v>
      </c>
      <c r="D2157" s="16">
        <v>2016</v>
      </c>
      <c r="E2157" s="15" t="s">
        <v>117</v>
      </c>
      <c r="F2157" s="26"/>
      <c r="G2157" s="26" t="s">
        <v>118</v>
      </c>
      <c r="H2157" s="26" t="s">
        <v>118</v>
      </c>
      <c r="I2157" s="15" t="s">
        <v>118</v>
      </c>
      <c r="J2157" s="26"/>
      <c r="K2157" s="17">
        <f t="shared" si="281"/>
        <v>0</v>
      </c>
      <c r="L2157" s="15"/>
      <c r="M2157" s="15"/>
      <c r="N2157" s="15"/>
      <c r="O2157" s="15"/>
      <c r="P2157" s="15"/>
      <c r="Q2157" s="15"/>
      <c r="R2157" s="15"/>
      <c r="S2157" s="19"/>
      <c r="T2157" s="15"/>
      <c r="U2157" s="17"/>
      <c r="V2157" s="15"/>
      <c r="W2157" s="15"/>
      <c r="X2157" s="15"/>
      <c r="Y2157" s="15"/>
      <c r="AB2157" s="20"/>
      <c r="AC2157" s="21" t="s">
        <v>13726</v>
      </c>
      <c r="AD2157" s="21" t="s">
        <v>13727</v>
      </c>
      <c r="AE2157" s="21" t="s">
        <v>13728</v>
      </c>
      <c r="AF2157" s="21" t="s">
        <v>13729</v>
      </c>
      <c r="AG2157" s="22">
        <f t="shared" si="282"/>
        <v>0.38709677419354838</v>
      </c>
      <c r="AH2157" s="15"/>
      <c r="AI2157" s="17"/>
      <c r="AJ2157" s="17"/>
      <c r="AK2157" s="17" t="e">
        <f>VLOOKUP(A2157,'[1]Deals (Exits)'!B:B,1,FALSE)</f>
        <v>#N/A</v>
      </c>
      <c r="AL2157" s="23"/>
      <c r="AM2157" s="17"/>
      <c r="AN2157" s="17"/>
      <c r="AO2157" s="17"/>
      <c r="AP2157" s="17"/>
      <c r="AQ2157" s="18"/>
      <c r="AR2157" s="18"/>
      <c r="AS2157" s="17"/>
      <c r="AT2157" s="17"/>
      <c r="AU2157" s="18"/>
      <c r="AV2157" s="17"/>
      <c r="AW2157" s="17"/>
      <c r="AX2157" s="17"/>
      <c r="AY2157" s="17"/>
      <c r="AZ2157" s="17"/>
      <c r="BA2157" s="17"/>
      <c r="BB2157" s="17"/>
      <c r="BC2157" s="17"/>
      <c r="BD2157" s="17"/>
      <c r="BE2157" s="17"/>
      <c r="BF2157" s="17"/>
      <c r="BG2157" s="17"/>
      <c r="BH2157" s="17"/>
      <c r="BI2157" s="17"/>
      <c r="BJ2157" s="17"/>
      <c r="BK2157" s="17"/>
      <c r="BL2157" s="17"/>
      <c r="BM2157" s="17"/>
      <c r="BN2157" s="15"/>
      <c r="BO2157" s="15"/>
      <c r="BP2157" s="22"/>
      <c r="BQ2157" s="15"/>
      <c r="BR2157" s="15"/>
      <c r="BS2157" s="15"/>
      <c r="BT2157" s="15"/>
      <c r="BU2157" s="15"/>
      <c r="BV2157" s="15"/>
      <c r="BW2157" s="15"/>
      <c r="BX2157" s="15"/>
      <c r="BY2157" s="15"/>
      <c r="BZ2157" s="15"/>
      <c r="CA2157" s="15"/>
      <c r="CB2157" s="15"/>
      <c r="CC2157" s="15"/>
      <c r="CD2157" s="15"/>
      <c r="CE2157" s="15"/>
      <c r="CF2157" s="15"/>
      <c r="CG2157" s="15"/>
      <c r="CH2157" s="15"/>
      <c r="CI2157" s="15"/>
      <c r="CJ2157" s="15"/>
    </row>
    <row r="2158" spans="1:88" ht="12.75">
      <c r="A2158" s="74" t="s">
        <v>13730</v>
      </c>
      <c r="B2158" s="15" t="s">
        <v>13731</v>
      </c>
      <c r="C2158" s="15" t="s">
        <v>58</v>
      </c>
      <c r="D2158" s="16">
        <v>2016</v>
      </c>
      <c r="E2158" s="15" t="s">
        <v>117</v>
      </c>
      <c r="F2158" s="26"/>
      <c r="G2158" s="26" t="s">
        <v>118</v>
      </c>
      <c r="H2158" s="26" t="s">
        <v>118</v>
      </c>
      <c r="I2158" s="15" t="s">
        <v>118</v>
      </c>
      <c r="J2158" s="26"/>
      <c r="K2158" s="17">
        <f t="shared" si="281"/>
        <v>0</v>
      </c>
      <c r="L2158" s="15"/>
      <c r="M2158" s="15"/>
      <c r="N2158" s="15"/>
      <c r="O2158" s="15"/>
      <c r="P2158" s="15"/>
      <c r="Q2158" s="15"/>
      <c r="R2158" s="15"/>
      <c r="S2158" s="19"/>
      <c r="T2158" s="15"/>
      <c r="U2158" s="17"/>
      <c r="V2158" s="15" t="s">
        <v>13732</v>
      </c>
      <c r="W2158" s="15">
        <v>0</v>
      </c>
      <c r="X2158" s="15" t="s">
        <v>12945</v>
      </c>
      <c r="Y2158" s="15"/>
      <c r="AB2158" s="32">
        <v>43506</v>
      </c>
      <c r="AC2158" s="21" t="s">
        <v>13733</v>
      </c>
      <c r="AD2158" s="21" t="s">
        <v>13734</v>
      </c>
      <c r="AE2158" s="21" t="s">
        <v>13735</v>
      </c>
      <c r="AF2158" s="21" t="s">
        <v>13736</v>
      </c>
      <c r="AG2158" s="22">
        <f t="shared" si="282"/>
        <v>0.5161290322580645</v>
      </c>
      <c r="AH2158" s="15"/>
      <c r="AI2158" s="17"/>
      <c r="AJ2158" s="17"/>
      <c r="AK2158" s="17" t="e">
        <f>VLOOKUP(A2158,'[1]Deals (Exits)'!B:B,1,FALSE)</f>
        <v>#N/A</v>
      </c>
      <c r="AL2158" s="23"/>
      <c r="AM2158" s="17"/>
      <c r="AN2158" s="17"/>
      <c r="AO2158" s="17"/>
      <c r="AP2158" s="17"/>
      <c r="AQ2158" s="18"/>
      <c r="AR2158" s="18"/>
      <c r="AS2158" s="17"/>
      <c r="AT2158" s="17"/>
      <c r="AU2158" s="18"/>
      <c r="AV2158" s="17"/>
      <c r="AW2158" s="17"/>
      <c r="AX2158" s="17"/>
      <c r="AY2158" s="17"/>
      <c r="AZ2158" s="17"/>
      <c r="BA2158" s="17"/>
      <c r="BB2158" s="17"/>
      <c r="BC2158" s="17"/>
      <c r="BD2158" s="17"/>
      <c r="BE2158" s="17"/>
      <c r="BF2158" s="17"/>
      <c r="BG2158" s="17"/>
      <c r="BH2158" s="17"/>
      <c r="BI2158" s="17"/>
      <c r="BJ2158" s="17"/>
      <c r="BK2158" s="17"/>
      <c r="BL2158" s="17"/>
      <c r="BM2158" s="17"/>
      <c r="BN2158" s="15"/>
      <c r="BO2158" s="15"/>
      <c r="BP2158" s="22"/>
      <c r="BQ2158" s="15"/>
      <c r="BR2158" s="15"/>
      <c r="BS2158" s="15"/>
      <c r="BT2158" s="15"/>
      <c r="BU2158" s="15"/>
      <c r="BV2158" s="15"/>
      <c r="BW2158" s="15"/>
      <c r="BX2158" s="15"/>
      <c r="BY2158" s="15"/>
      <c r="BZ2158" s="15"/>
      <c r="CA2158" s="15"/>
      <c r="CB2158" s="15"/>
      <c r="CC2158" s="15"/>
      <c r="CD2158" s="15"/>
      <c r="CE2158" s="15"/>
      <c r="CF2158" s="15"/>
      <c r="CG2158" s="15"/>
      <c r="CH2158" s="15"/>
      <c r="CI2158" s="15"/>
      <c r="CJ2158" s="15"/>
    </row>
    <row r="2159" spans="1:88" ht="12.75">
      <c r="A2159" s="74" t="s">
        <v>13737</v>
      </c>
      <c r="B2159" s="15" t="s">
        <v>13738</v>
      </c>
      <c r="C2159" s="15" t="s">
        <v>58</v>
      </c>
      <c r="D2159" s="16">
        <v>2015</v>
      </c>
      <c r="E2159" s="15" t="s">
        <v>117</v>
      </c>
      <c r="F2159" s="26"/>
      <c r="G2159" s="26" t="s">
        <v>118</v>
      </c>
      <c r="H2159" s="26" t="s">
        <v>118</v>
      </c>
      <c r="I2159" s="15" t="s">
        <v>118</v>
      </c>
      <c r="J2159" s="26"/>
      <c r="K2159" s="17">
        <f t="shared" si="281"/>
        <v>0</v>
      </c>
      <c r="L2159" s="15"/>
      <c r="M2159" s="15"/>
      <c r="N2159" s="15"/>
      <c r="O2159" s="15"/>
      <c r="P2159" s="15"/>
      <c r="Q2159" s="15"/>
      <c r="R2159" s="15"/>
      <c r="S2159" s="19"/>
      <c r="T2159" s="15"/>
      <c r="U2159" s="17"/>
      <c r="V2159" s="15" t="s">
        <v>13739</v>
      </c>
      <c r="W2159" s="15"/>
      <c r="X2159" s="15" t="s">
        <v>5334</v>
      </c>
      <c r="Y2159" s="15"/>
      <c r="AB2159" s="20"/>
      <c r="AC2159" s="21" t="s">
        <v>13740</v>
      </c>
      <c r="AD2159" s="21" t="s">
        <v>13741</v>
      </c>
      <c r="AE2159" s="21" t="s">
        <v>13742</v>
      </c>
      <c r="AF2159" s="21" t="s">
        <v>13743</v>
      </c>
      <c r="AG2159" s="22">
        <f t="shared" si="282"/>
        <v>0.45161290322580644</v>
      </c>
      <c r="AH2159" s="15"/>
      <c r="AI2159" s="17"/>
      <c r="AJ2159" s="17"/>
      <c r="AK2159" s="17" t="e">
        <f>VLOOKUP(A2159,'[1]Deals (Exits)'!B:B,1,FALSE)</f>
        <v>#N/A</v>
      </c>
      <c r="AL2159" s="23"/>
      <c r="AM2159" s="17"/>
      <c r="AN2159" s="17"/>
      <c r="AO2159" s="17"/>
      <c r="AP2159" s="17"/>
      <c r="AQ2159" s="18"/>
      <c r="AR2159" s="18"/>
      <c r="AS2159" s="17"/>
      <c r="AT2159" s="17"/>
      <c r="AU2159" s="18"/>
      <c r="AV2159" s="17"/>
      <c r="AW2159" s="17"/>
      <c r="AX2159" s="17"/>
      <c r="AY2159" s="17"/>
      <c r="AZ2159" s="17"/>
      <c r="BA2159" s="17"/>
      <c r="BB2159" s="17"/>
      <c r="BC2159" s="17"/>
      <c r="BD2159" s="17"/>
      <c r="BE2159" s="17"/>
      <c r="BF2159" s="17"/>
      <c r="BG2159" s="17"/>
      <c r="BH2159" s="17"/>
      <c r="BI2159" s="17"/>
      <c r="BJ2159" s="17"/>
      <c r="BK2159" s="17"/>
      <c r="BL2159" s="17"/>
      <c r="BM2159" s="17"/>
      <c r="BN2159" s="15"/>
      <c r="BO2159" s="15"/>
      <c r="BP2159" s="22"/>
      <c r="BQ2159" s="15"/>
      <c r="BR2159" s="15"/>
      <c r="BS2159" s="15"/>
      <c r="BT2159" s="15"/>
      <c r="BU2159" s="15"/>
      <c r="BV2159" s="15"/>
      <c r="BW2159" s="15"/>
      <c r="BX2159" s="15"/>
      <c r="BY2159" s="15"/>
      <c r="BZ2159" s="15"/>
      <c r="CA2159" s="15"/>
      <c r="CB2159" s="15"/>
      <c r="CC2159" s="15"/>
      <c r="CD2159" s="15"/>
      <c r="CE2159" s="15"/>
      <c r="CF2159" s="15"/>
      <c r="CG2159" s="15"/>
      <c r="CH2159" s="15"/>
      <c r="CI2159" s="15"/>
      <c r="CJ2159" s="15"/>
    </row>
    <row r="2160" spans="1:88" ht="12.75">
      <c r="A2160" s="25" t="s">
        <v>13744</v>
      </c>
      <c r="B2160" s="15" t="s">
        <v>13745</v>
      </c>
      <c r="C2160" s="15" t="s">
        <v>58</v>
      </c>
      <c r="D2160" s="16">
        <v>2016</v>
      </c>
      <c r="E2160" s="15" t="s">
        <v>117</v>
      </c>
      <c r="F2160" s="26"/>
      <c r="G2160" s="26" t="s">
        <v>118</v>
      </c>
      <c r="H2160" s="26" t="s">
        <v>118</v>
      </c>
      <c r="I2160" s="15" t="s">
        <v>118</v>
      </c>
      <c r="J2160" s="26"/>
      <c r="K2160" s="17">
        <f t="shared" si="281"/>
        <v>0</v>
      </c>
      <c r="L2160" s="15"/>
      <c r="M2160" s="15"/>
      <c r="N2160" s="15"/>
      <c r="O2160" s="15"/>
      <c r="P2160" s="15"/>
      <c r="Q2160" s="15"/>
      <c r="R2160" s="15"/>
      <c r="S2160" s="19"/>
      <c r="T2160" s="15"/>
      <c r="U2160" s="17"/>
      <c r="V2160" s="15"/>
      <c r="W2160" s="15"/>
      <c r="X2160" s="15" t="s">
        <v>13746</v>
      </c>
      <c r="Y2160" s="15"/>
      <c r="AB2160" s="32">
        <v>44206</v>
      </c>
      <c r="AC2160" s="21" t="s">
        <v>13747</v>
      </c>
      <c r="AD2160" s="15"/>
      <c r="AE2160" s="21" t="s">
        <v>13748</v>
      </c>
      <c r="AF2160" s="21" t="s">
        <v>13749</v>
      </c>
      <c r="AG2160" s="22">
        <f t="shared" si="282"/>
        <v>0.41935483870967744</v>
      </c>
      <c r="AH2160" s="15"/>
      <c r="AI2160" s="17"/>
      <c r="AJ2160" s="17"/>
      <c r="AK2160" s="17" t="e">
        <f>VLOOKUP(A2160,'[1]Deals (Exits)'!B:B,1,FALSE)</f>
        <v>#N/A</v>
      </c>
      <c r="AL2160" s="23"/>
      <c r="AM2160" s="17"/>
      <c r="AN2160" s="17"/>
      <c r="AO2160" s="17"/>
      <c r="AP2160" s="17"/>
      <c r="AQ2160" s="18"/>
      <c r="AR2160" s="18"/>
      <c r="AS2160" s="17"/>
      <c r="AT2160" s="17"/>
      <c r="AU2160" s="18"/>
      <c r="AV2160" s="17"/>
      <c r="AW2160" s="17"/>
      <c r="AX2160" s="17"/>
      <c r="AY2160" s="17"/>
      <c r="AZ2160" s="17"/>
      <c r="BA2160" s="17"/>
      <c r="BB2160" s="17"/>
      <c r="BC2160" s="17"/>
      <c r="BD2160" s="17"/>
      <c r="BE2160" s="17"/>
      <c r="BF2160" s="17"/>
      <c r="BG2160" s="17"/>
      <c r="BH2160" s="17"/>
      <c r="BI2160" s="17"/>
      <c r="BJ2160" s="17"/>
      <c r="BK2160" s="17"/>
      <c r="BL2160" s="17"/>
      <c r="BM2160" s="17"/>
      <c r="BN2160" s="15"/>
      <c r="BO2160" s="15"/>
      <c r="BP2160" s="22"/>
      <c r="BQ2160" s="15"/>
      <c r="BR2160" s="15"/>
      <c r="BS2160" s="15"/>
      <c r="BT2160" s="15"/>
      <c r="BU2160" s="15"/>
      <c r="BV2160" s="15"/>
      <c r="BW2160" s="15"/>
      <c r="BX2160" s="15"/>
      <c r="BY2160" s="15"/>
      <c r="BZ2160" s="15"/>
      <c r="CA2160" s="15"/>
      <c r="CB2160" s="15"/>
      <c r="CC2160" s="15"/>
      <c r="CD2160" s="15"/>
      <c r="CE2160" s="15"/>
      <c r="CF2160" s="15"/>
      <c r="CG2160" s="15"/>
      <c r="CH2160" s="15"/>
      <c r="CI2160" s="15"/>
      <c r="CJ2160" s="15"/>
    </row>
    <row r="2161" spans="1:88" ht="12.75">
      <c r="A2161" s="74" t="s">
        <v>13750</v>
      </c>
      <c r="B2161" s="15" t="s">
        <v>13751</v>
      </c>
      <c r="C2161" s="15" t="s">
        <v>58</v>
      </c>
      <c r="D2161" s="16">
        <v>2016</v>
      </c>
      <c r="E2161" s="15" t="s">
        <v>117</v>
      </c>
      <c r="F2161" s="26"/>
      <c r="G2161" s="26" t="s">
        <v>118</v>
      </c>
      <c r="H2161" s="26" t="s">
        <v>118</v>
      </c>
      <c r="I2161" s="15" t="s">
        <v>118</v>
      </c>
      <c r="J2161" s="26"/>
      <c r="K2161" s="17">
        <f t="shared" si="281"/>
        <v>0</v>
      </c>
      <c r="L2161" s="15"/>
      <c r="M2161" s="15"/>
      <c r="N2161" s="15"/>
      <c r="O2161" s="15"/>
      <c r="P2161" s="15"/>
      <c r="Q2161" s="15"/>
      <c r="R2161" s="15"/>
      <c r="S2161" s="19"/>
      <c r="T2161" s="15"/>
      <c r="U2161" s="17"/>
      <c r="V2161" s="15" t="s">
        <v>801</v>
      </c>
      <c r="W2161" s="15">
        <v>0</v>
      </c>
      <c r="X2161" s="15" t="s">
        <v>12945</v>
      </c>
      <c r="Y2161" s="15" t="s">
        <v>13752</v>
      </c>
      <c r="AB2161" s="20" t="s">
        <v>286</v>
      </c>
      <c r="AC2161" s="21" t="s">
        <v>13753</v>
      </c>
      <c r="AD2161" s="21" t="s">
        <v>13754</v>
      </c>
      <c r="AE2161" s="21" t="s">
        <v>13755</v>
      </c>
      <c r="AF2161" s="21" t="s">
        <v>805</v>
      </c>
      <c r="AG2161" s="22">
        <f t="shared" si="282"/>
        <v>0.54838709677419351</v>
      </c>
      <c r="AH2161" s="15"/>
      <c r="AI2161" s="17"/>
      <c r="AJ2161" s="17"/>
      <c r="AK2161" s="17" t="e">
        <f>VLOOKUP(A2161,'[1]Deals (Exits)'!B:B,1,FALSE)</f>
        <v>#N/A</v>
      </c>
      <c r="AL2161" s="23"/>
      <c r="AM2161" s="17"/>
      <c r="AN2161" s="17"/>
      <c r="AO2161" s="17"/>
      <c r="AP2161" s="17"/>
      <c r="AQ2161" s="18"/>
      <c r="AR2161" s="18"/>
      <c r="AS2161" s="17"/>
      <c r="AT2161" s="17"/>
      <c r="AU2161" s="18"/>
      <c r="AV2161" s="17"/>
      <c r="AW2161" s="17"/>
      <c r="AX2161" s="17"/>
      <c r="AY2161" s="17"/>
      <c r="AZ2161" s="17"/>
      <c r="BA2161" s="17"/>
      <c r="BB2161" s="17"/>
      <c r="BC2161" s="17"/>
      <c r="BD2161" s="17"/>
      <c r="BE2161" s="17"/>
      <c r="BF2161" s="17"/>
      <c r="BG2161" s="17"/>
      <c r="BH2161" s="17"/>
      <c r="BI2161" s="17"/>
      <c r="BJ2161" s="17"/>
      <c r="BK2161" s="17"/>
      <c r="BL2161" s="17"/>
      <c r="BM2161" s="17"/>
      <c r="BN2161" s="15"/>
      <c r="BO2161" s="15"/>
      <c r="BP2161" s="22"/>
      <c r="BQ2161" s="15"/>
      <c r="BR2161" s="15"/>
      <c r="BS2161" s="15"/>
      <c r="BT2161" s="15"/>
      <c r="BU2161" s="15"/>
      <c r="BV2161" s="15"/>
      <c r="BW2161" s="15"/>
      <c r="BX2161" s="15"/>
      <c r="BY2161" s="15"/>
      <c r="BZ2161" s="15"/>
      <c r="CA2161" s="15"/>
      <c r="CB2161" s="15"/>
      <c r="CC2161" s="15"/>
      <c r="CD2161" s="15"/>
      <c r="CE2161" s="15"/>
      <c r="CF2161" s="15"/>
      <c r="CG2161" s="15"/>
      <c r="CH2161" s="15"/>
      <c r="CI2161" s="15"/>
      <c r="CJ2161" s="15"/>
    </row>
    <row r="2162" spans="1:88" ht="12.75">
      <c r="A2162" s="74" t="s">
        <v>13756</v>
      </c>
      <c r="B2162" s="15" t="s">
        <v>13757</v>
      </c>
      <c r="C2162" s="15" t="s">
        <v>58</v>
      </c>
      <c r="D2162" s="16">
        <v>2017</v>
      </c>
      <c r="E2162" s="15" t="s">
        <v>117</v>
      </c>
      <c r="F2162" s="26"/>
      <c r="G2162" s="26" t="s">
        <v>118</v>
      </c>
      <c r="H2162" s="26" t="s">
        <v>118</v>
      </c>
      <c r="I2162" s="15" t="s">
        <v>118</v>
      </c>
      <c r="J2162" s="26"/>
      <c r="K2162" s="17">
        <f t="shared" si="281"/>
        <v>0</v>
      </c>
      <c r="L2162" s="15"/>
      <c r="M2162" s="15"/>
      <c r="N2162" s="15"/>
      <c r="O2162" s="15"/>
      <c r="P2162" s="15"/>
      <c r="Q2162" s="15"/>
      <c r="R2162" s="15"/>
      <c r="S2162" s="19"/>
      <c r="T2162" s="15"/>
      <c r="U2162" s="17"/>
      <c r="V2162" s="15" t="s">
        <v>13758</v>
      </c>
      <c r="W2162" s="15"/>
      <c r="X2162" s="15" t="s">
        <v>79</v>
      </c>
      <c r="Y2162" s="15"/>
      <c r="AB2162" s="32">
        <v>44206</v>
      </c>
      <c r="AC2162" s="21" t="s">
        <v>13759</v>
      </c>
      <c r="AD2162" s="15"/>
      <c r="AE2162" s="21" t="s">
        <v>13760</v>
      </c>
      <c r="AF2162" s="21" t="s">
        <v>13761</v>
      </c>
      <c r="AG2162" s="22">
        <f t="shared" si="282"/>
        <v>0.45161290322580644</v>
      </c>
      <c r="AH2162" s="15"/>
      <c r="AI2162" s="17"/>
      <c r="AJ2162" s="17"/>
      <c r="AK2162" s="17" t="e">
        <f>VLOOKUP(A2162,'[1]Deals (Exits)'!B:B,1,FALSE)</f>
        <v>#N/A</v>
      </c>
      <c r="AL2162" s="23"/>
      <c r="AM2162" s="17"/>
      <c r="AN2162" s="17"/>
      <c r="AO2162" s="17"/>
      <c r="AP2162" s="17"/>
      <c r="AQ2162" s="18"/>
      <c r="AR2162" s="18"/>
      <c r="AS2162" s="17"/>
      <c r="AT2162" s="17"/>
      <c r="AU2162" s="18"/>
      <c r="AV2162" s="17"/>
      <c r="AW2162" s="17"/>
      <c r="AX2162" s="17"/>
      <c r="AY2162" s="17"/>
      <c r="AZ2162" s="17"/>
      <c r="BA2162" s="17"/>
      <c r="BB2162" s="17"/>
      <c r="BC2162" s="17"/>
      <c r="BD2162" s="17"/>
      <c r="BE2162" s="17"/>
      <c r="BF2162" s="17"/>
      <c r="BG2162" s="17"/>
      <c r="BH2162" s="17"/>
      <c r="BI2162" s="17"/>
      <c r="BJ2162" s="17"/>
      <c r="BK2162" s="17"/>
      <c r="BL2162" s="17"/>
      <c r="BM2162" s="17"/>
      <c r="BN2162" s="15"/>
      <c r="BO2162" s="15"/>
      <c r="BP2162" s="22"/>
      <c r="BQ2162" s="15"/>
      <c r="BR2162" s="15"/>
      <c r="BS2162" s="15"/>
      <c r="BT2162" s="15"/>
      <c r="BU2162" s="15"/>
      <c r="BV2162" s="15"/>
      <c r="BW2162" s="15"/>
      <c r="BX2162" s="15"/>
      <c r="BY2162" s="15"/>
      <c r="BZ2162" s="15"/>
      <c r="CA2162" s="15"/>
      <c r="CB2162" s="15"/>
      <c r="CC2162" s="15"/>
      <c r="CD2162" s="15"/>
      <c r="CE2162" s="15"/>
      <c r="CF2162" s="15"/>
      <c r="CG2162" s="15"/>
      <c r="CH2162" s="15"/>
      <c r="CI2162" s="15"/>
      <c r="CJ2162" s="15"/>
    </row>
    <row r="2163" spans="1:88" ht="12.75">
      <c r="A2163" s="74" t="s">
        <v>13762</v>
      </c>
      <c r="B2163" s="15" t="s">
        <v>13763</v>
      </c>
      <c r="C2163" s="15" t="s">
        <v>58</v>
      </c>
      <c r="D2163" s="16">
        <v>2016</v>
      </c>
      <c r="E2163" s="15" t="s">
        <v>117</v>
      </c>
      <c r="F2163" s="26"/>
      <c r="G2163" s="26" t="s">
        <v>118</v>
      </c>
      <c r="H2163" s="26" t="s">
        <v>118</v>
      </c>
      <c r="I2163" s="15" t="s">
        <v>118</v>
      </c>
      <c r="J2163" s="26"/>
      <c r="K2163" s="17">
        <f t="shared" si="281"/>
        <v>0</v>
      </c>
      <c r="L2163" s="15"/>
      <c r="M2163" s="15"/>
      <c r="N2163" s="15"/>
      <c r="O2163" s="15"/>
      <c r="P2163" s="15"/>
      <c r="Q2163" s="15"/>
      <c r="R2163" s="15"/>
      <c r="S2163" s="19"/>
      <c r="T2163" s="15"/>
      <c r="U2163" s="17"/>
      <c r="V2163" s="15"/>
      <c r="W2163" s="15"/>
      <c r="X2163" s="15" t="s">
        <v>5334</v>
      </c>
      <c r="Y2163" s="15"/>
      <c r="AB2163" s="20"/>
      <c r="AC2163" s="21" t="s">
        <v>13764</v>
      </c>
      <c r="AD2163" s="21" t="s">
        <v>13765</v>
      </c>
      <c r="AE2163" s="21" t="s">
        <v>13766</v>
      </c>
      <c r="AF2163" s="21" t="s">
        <v>13767</v>
      </c>
      <c r="AG2163" s="22">
        <f t="shared" si="282"/>
        <v>0.41935483870967744</v>
      </c>
      <c r="AH2163" s="15"/>
      <c r="AI2163" s="17"/>
      <c r="AJ2163" s="17"/>
      <c r="AK2163" s="17" t="e">
        <f>VLOOKUP(A2163,'[1]Deals (Exits)'!B:B,1,FALSE)</f>
        <v>#N/A</v>
      </c>
      <c r="AL2163" s="23"/>
      <c r="AM2163" s="17"/>
      <c r="AN2163" s="17"/>
      <c r="AO2163" s="17"/>
      <c r="AP2163" s="17"/>
      <c r="AQ2163" s="18"/>
      <c r="AR2163" s="18"/>
      <c r="AS2163" s="17"/>
      <c r="AT2163" s="17"/>
      <c r="AU2163" s="18"/>
      <c r="AV2163" s="17"/>
      <c r="AW2163" s="17"/>
      <c r="AX2163" s="17"/>
      <c r="AY2163" s="17"/>
      <c r="AZ2163" s="17"/>
      <c r="BA2163" s="17"/>
      <c r="BB2163" s="17"/>
      <c r="BC2163" s="17"/>
      <c r="BD2163" s="17"/>
      <c r="BE2163" s="17"/>
      <c r="BF2163" s="17"/>
      <c r="BG2163" s="17"/>
      <c r="BH2163" s="17"/>
      <c r="BI2163" s="17"/>
      <c r="BJ2163" s="17"/>
      <c r="BK2163" s="17"/>
      <c r="BL2163" s="17"/>
      <c r="BM2163" s="17"/>
      <c r="BN2163" s="15"/>
      <c r="BO2163" s="15"/>
      <c r="BP2163" s="22"/>
      <c r="BQ2163" s="15"/>
      <c r="BR2163" s="15"/>
      <c r="BS2163" s="15"/>
      <c r="BT2163" s="15"/>
      <c r="BU2163" s="15"/>
      <c r="BV2163" s="15"/>
      <c r="BW2163" s="15"/>
      <c r="BX2163" s="15"/>
      <c r="BY2163" s="15"/>
      <c r="BZ2163" s="15"/>
      <c r="CA2163" s="15"/>
      <c r="CB2163" s="15"/>
      <c r="CC2163" s="15"/>
      <c r="CD2163" s="15"/>
      <c r="CE2163" s="15"/>
      <c r="CF2163" s="15"/>
      <c r="CG2163" s="15"/>
      <c r="CH2163" s="15"/>
      <c r="CI2163" s="15"/>
      <c r="CJ2163" s="15"/>
    </row>
    <row r="2164" spans="1:88" ht="12.75">
      <c r="A2164" s="74" t="s">
        <v>13768</v>
      </c>
      <c r="B2164" s="15" t="s">
        <v>13769</v>
      </c>
      <c r="C2164" s="15" t="s">
        <v>58</v>
      </c>
      <c r="D2164" s="16">
        <v>2016</v>
      </c>
      <c r="E2164" s="15" t="s">
        <v>117</v>
      </c>
      <c r="F2164" s="26"/>
      <c r="G2164" s="26" t="s">
        <v>118</v>
      </c>
      <c r="H2164" s="26" t="s">
        <v>118</v>
      </c>
      <c r="I2164" s="15" t="s">
        <v>118</v>
      </c>
      <c r="J2164" s="26"/>
      <c r="K2164" s="17">
        <f t="shared" si="281"/>
        <v>0</v>
      </c>
      <c r="L2164" s="15"/>
      <c r="M2164" s="15"/>
      <c r="N2164" s="15"/>
      <c r="O2164" s="15"/>
      <c r="P2164" s="15"/>
      <c r="Q2164" s="15"/>
      <c r="R2164" s="15"/>
      <c r="S2164" s="19"/>
      <c r="T2164" s="15"/>
      <c r="U2164" s="17"/>
      <c r="V2164" s="15" t="s">
        <v>13770</v>
      </c>
      <c r="W2164" s="15"/>
      <c r="X2164" s="15" t="s">
        <v>79</v>
      </c>
      <c r="Y2164" s="15"/>
      <c r="AB2164" s="32">
        <v>44206</v>
      </c>
      <c r="AC2164" s="21" t="s">
        <v>13771</v>
      </c>
      <c r="AD2164" s="21" t="s">
        <v>13772</v>
      </c>
      <c r="AE2164" s="21" t="s">
        <v>13773</v>
      </c>
      <c r="AF2164" s="21" t="s">
        <v>13774</v>
      </c>
      <c r="AG2164" s="22">
        <f t="shared" si="282"/>
        <v>0.4838709677419355</v>
      </c>
      <c r="AH2164" s="15"/>
      <c r="AI2164" s="17"/>
      <c r="AJ2164" s="17"/>
      <c r="AK2164" s="17" t="e">
        <f>VLOOKUP(A2164,'[1]Deals (Exits)'!B:B,1,FALSE)</f>
        <v>#N/A</v>
      </c>
      <c r="AL2164" s="23"/>
      <c r="AM2164" s="17"/>
      <c r="AN2164" s="17"/>
      <c r="AO2164" s="17"/>
      <c r="AP2164" s="17"/>
      <c r="AQ2164" s="18"/>
      <c r="AR2164" s="18"/>
      <c r="AS2164" s="17"/>
      <c r="AT2164" s="17"/>
      <c r="AU2164" s="18"/>
      <c r="AV2164" s="17"/>
      <c r="AW2164" s="17"/>
      <c r="AX2164" s="17"/>
      <c r="AY2164" s="17"/>
      <c r="AZ2164" s="17"/>
      <c r="BA2164" s="17"/>
      <c r="BB2164" s="17"/>
      <c r="BC2164" s="17"/>
      <c r="BD2164" s="17"/>
      <c r="BE2164" s="17"/>
      <c r="BF2164" s="17"/>
      <c r="BG2164" s="17"/>
      <c r="BH2164" s="17"/>
      <c r="BI2164" s="17"/>
      <c r="BJ2164" s="17"/>
      <c r="BK2164" s="17"/>
      <c r="BL2164" s="17"/>
      <c r="BM2164" s="17"/>
      <c r="BN2164" s="15"/>
      <c r="BO2164" s="15"/>
      <c r="BP2164" s="22"/>
      <c r="BQ2164" s="15"/>
      <c r="BR2164" s="15"/>
      <c r="BS2164" s="15"/>
      <c r="BT2164" s="15"/>
      <c r="BU2164" s="15"/>
      <c r="BV2164" s="15"/>
      <c r="BW2164" s="15"/>
      <c r="BX2164" s="15"/>
      <c r="BY2164" s="15"/>
      <c r="BZ2164" s="15"/>
      <c r="CA2164" s="15"/>
      <c r="CB2164" s="15"/>
      <c r="CC2164" s="15"/>
      <c r="CD2164" s="15"/>
      <c r="CE2164" s="15"/>
      <c r="CF2164" s="15"/>
      <c r="CG2164" s="15"/>
      <c r="CH2164" s="15"/>
      <c r="CI2164" s="15"/>
      <c r="CJ2164" s="15"/>
    </row>
    <row r="2165" spans="1:88" ht="12.75">
      <c r="A2165" s="25" t="s">
        <v>13775</v>
      </c>
      <c r="B2165" s="15" t="s">
        <v>13776</v>
      </c>
      <c r="C2165" s="15" t="s">
        <v>58</v>
      </c>
      <c r="D2165" s="16">
        <v>2017</v>
      </c>
      <c r="E2165" s="15" t="s">
        <v>117</v>
      </c>
      <c r="F2165" s="26"/>
      <c r="G2165" s="26" t="s">
        <v>118</v>
      </c>
      <c r="H2165" s="26" t="s">
        <v>118</v>
      </c>
      <c r="I2165" s="15" t="s">
        <v>118</v>
      </c>
      <c r="J2165" s="26"/>
      <c r="K2165" s="17">
        <f t="shared" si="281"/>
        <v>0</v>
      </c>
      <c r="L2165" s="15"/>
      <c r="M2165" s="15"/>
      <c r="N2165" s="15"/>
      <c r="O2165" s="15"/>
      <c r="P2165" s="15"/>
      <c r="Q2165" s="15"/>
      <c r="R2165" s="15"/>
      <c r="S2165" s="19"/>
      <c r="T2165" s="15"/>
      <c r="U2165" s="17"/>
      <c r="V2165" s="15" t="s">
        <v>13777</v>
      </c>
      <c r="W2165" s="15"/>
      <c r="X2165" s="15" t="s">
        <v>13746</v>
      </c>
      <c r="Y2165" s="15"/>
      <c r="AB2165" s="32">
        <v>43506</v>
      </c>
      <c r="AC2165" s="21" t="s">
        <v>13778</v>
      </c>
      <c r="AD2165" s="21" t="s">
        <v>13779</v>
      </c>
      <c r="AE2165" s="21" t="s">
        <v>13780</v>
      </c>
      <c r="AF2165" s="21" t="s">
        <v>13781</v>
      </c>
      <c r="AG2165" s="22">
        <f t="shared" si="282"/>
        <v>0.4838709677419355</v>
      </c>
      <c r="AH2165" s="15"/>
      <c r="AI2165" s="17"/>
      <c r="AJ2165" s="17"/>
      <c r="AK2165" s="17" t="e">
        <f>VLOOKUP(A2165,'[1]Deals (Exits)'!B:B,1,FALSE)</f>
        <v>#N/A</v>
      </c>
      <c r="AL2165" s="23"/>
      <c r="AM2165" s="17"/>
      <c r="AN2165" s="17"/>
      <c r="AO2165" s="17"/>
      <c r="AP2165" s="17"/>
      <c r="AQ2165" s="18"/>
      <c r="AR2165" s="18"/>
      <c r="AS2165" s="17"/>
      <c r="AT2165" s="17"/>
      <c r="AU2165" s="18"/>
      <c r="AV2165" s="17"/>
      <c r="AW2165" s="17"/>
      <c r="AX2165" s="17"/>
      <c r="AY2165" s="17"/>
      <c r="AZ2165" s="17"/>
      <c r="BA2165" s="17"/>
      <c r="BB2165" s="17"/>
      <c r="BC2165" s="17"/>
      <c r="BD2165" s="17"/>
      <c r="BE2165" s="17"/>
      <c r="BF2165" s="17"/>
      <c r="BG2165" s="17"/>
      <c r="BH2165" s="17"/>
      <c r="BI2165" s="17"/>
      <c r="BJ2165" s="17"/>
      <c r="BK2165" s="17"/>
      <c r="BL2165" s="17"/>
      <c r="BM2165" s="17"/>
      <c r="BN2165" s="15"/>
      <c r="BO2165" s="15"/>
      <c r="BP2165" s="22"/>
      <c r="BQ2165" s="15"/>
      <c r="BR2165" s="15"/>
      <c r="BS2165" s="15"/>
      <c r="BT2165" s="15"/>
      <c r="BU2165" s="15"/>
      <c r="BV2165" s="15"/>
      <c r="BW2165" s="15"/>
      <c r="BX2165" s="15"/>
      <c r="BY2165" s="15"/>
      <c r="BZ2165" s="15"/>
      <c r="CA2165" s="15"/>
      <c r="CB2165" s="15"/>
      <c r="CC2165" s="15"/>
      <c r="CD2165" s="15"/>
      <c r="CE2165" s="15"/>
      <c r="CF2165" s="15"/>
      <c r="CG2165" s="15"/>
      <c r="CH2165" s="15"/>
      <c r="CI2165" s="15"/>
      <c r="CJ2165" s="15"/>
    </row>
    <row r="2166" spans="1:88" ht="12.75">
      <c r="A2166" s="74" t="s">
        <v>13782</v>
      </c>
      <c r="B2166" s="15" t="s">
        <v>13783</v>
      </c>
      <c r="C2166" s="15" t="s">
        <v>58</v>
      </c>
      <c r="D2166" s="16">
        <v>2017</v>
      </c>
      <c r="E2166" s="15" t="s">
        <v>117</v>
      </c>
      <c r="F2166" s="26"/>
      <c r="G2166" s="26" t="s">
        <v>118</v>
      </c>
      <c r="H2166" s="26" t="s">
        <v>118</v>
      </c>
      <c r="I2166" s="15" t="s">
        <v>118</v>
      </c>
      <c r="J2166" s="26"/>
      <c r="K2166" s="17">
        <f t="shared" si="281"/>
        <v>0</v>
      </c>
      <c r="L2166" s="15"/>
      <c r="M2166" s="15"/>
      <c r="N2166" s="15"/>
      <c r="O2166" s="15"/>
      <c r="P2166" s="15"/>
      <c r="Q2166" s="15"/>
      <c r="R2166" s="15"/>
      <c r="S2166" s="19"/>
      <c r="T2166" s="15"/>
      <c r="U2166" s="17"/>
      <c r="V2166" s="15" t="s">
        <v>13784</v>
      </c>
      <c r="W2166" s="15"/>
      <c r="X2166" s="15" t="s">
        <v>79</v>
      </c>
      <c r="Y2166" s="15"/>
      <c r="AB2166" s="32">
        <v>44206</v>
      </c>
      <c r="AC2166" s="21" t="s">
        <v>13785</v>
      </c>
      <c r="AD2166" s="15"/>
      <c r="AE2166" s="21" t="s">
        <v>13786</v>
      </c>
      <c r="AF2166" s="15"/>
      <c r="AG2166" s="22">
        <f t="shared" si="282"/>
        <v>0.41935483870967744</v>
      </c>
      <c r="AH2166" s="15"/>
      <c r="AI2166" s="17"/>
      <c r="AJ2166" s="17"/>
      <c r="AK2166" s="17" t="e">
        <f>VLOOKUP(A2166,'[1]Deals (Exits)'!B:B,1,FALSE)</f>
        <v>#N/A</v>
      </c>
      <c r="AL2166" s="23"/>
      <c r="AM2166" s="17"/>
      <c r="AN2166" s="17"/>
      <c r="AO2166" s="17"/>
      <c r="AP2166" s="17"/>
      <c r="AQ2166" s="18"/>
      <c r="AR2166" s="18"/>
      <c r="AS2166" s="17"/>
      <c r="AT2166" s="17"/>
      <c r="AU2166" s="18"/>
      <c r="AV2166" s="17"/>
      <c r="AW2166" s="17"/>
      <c r="AX2166" s="17"/>
      <c r="AY2166" s="17"/>
      <c r="AZ2166" s="17"/>
      <c r="BA2166" s="17"/>
      <c r="BB2166" s="17"/>
      <c r="BC2166" s="17"/>
      <c r="BD2166" s="17"/>
      <c r="BE2166" s="17"/>
      <c r="BF2166" s="17"/>
      <c r="BG2166" s="17"/>
      <c r="BH2166" s="17"/>
      <c r="BI2166" s="17"/>
      <c r="BJ2166" s="17"/>
      <c r="BK2166" s="17"/>
      <c r="BL2166" s="17"/>
      <c r="BM2166" s="17"/>
      <c r="BN2166" s="15"/>
      <c r="BO2166" s="15"/>
      <c r="BP2166" s="22"/>
      <c r="BQ2166" s="15"/>
      <c r="BR2166" s="15"/>
      <c r="BS2166" s="15"/>
      <c r="BT2166" s="15"/>
      <c r="BU2166" s="15"/>
      <c r="BV2166" s="15"/>
      <c r="BW2166" s="15"/>
      <c r="BX2166" s="15"/>
      <c r="BY2166" s="15"/>
      <c r="BZ2166" s="15"/>
      <c r="CA2166" s="15"/>
      <c r="CB2166" s="15"/>
      <c r="CC2166" s="15"/>
      <c r="CD2166" s="15"/>
      <c r="CE2166" s="15"/>
      <c r="CF2166" s="15"/>
      <c r="CG2166" s="15"/>
      <c r="CH2166" s="15"/>
      <c r="CI2166" s="15"/>
      <c r="CJ2166" s="15"/>
    </row>
    <row r="2167" spans="1:88" ht="12.75">
      <c r="A2167" s="74" t="s">
        <v>13787</v>
      </c>
      <c r="B2167" s="15" t="s">
        <v>13788</v>
      </c>
      <c r="C2167" s="15" t="s">
        <v>58</v>
      </c>
      <c r="D2167" s="16">
        <v>2019</v>
      </c>
      <c r="E2167" s="15" t="s">
        <v>13789</v>
      </c>
      <c r="F2167" s="26"/>
      <c r="G2167" s="26" t="s">
        <v>118</v>
      </c>
      <c r="H2167" s="26" t="s">
        <v>118</v>
      </c>
      <c r="I2167" s="15" t="s">
        <v>118</v>
      </c>
      <c r="J2167" s="26"/>
      <c r="K2167" s="17">
        <f t="shared" si="281"/>
        <v>0</v>
      </c>
      <c r="L2167" s="15"/>
      <c r="M2167" s="15"/>
      <c r="N2167" s="15"/>
      <c r="O2167" s="15"/>
      <c r="P2167" s="15"/>
      <c r="Q2167" s="15"/>
      <c r="R2167" s="15"/>
      <c r="S2167" s="19"/>
      <c r="T2167" s="15"/>
      <c r="U2167" s="17"/>
      <c r="V2167" s="15"/>
      <c r="W2167" s="15"/>
      <c r="X2167" s="15" t="s">
        <v>294</v>
      </c>
      <c r="Y2167" s="15"/>
      <c r="AB2167" s="32">
        <v>44206</v>
      </c>
      <c r="AC2167" s="21" t="s">
        <v>13790</v>
      </c>
      <c r="AD2167" s="15"/>
      <c r="AE2167" s="21" t="s">
        <v>13791</v>
      </c>
      <c r="AF2167" s="21" t="s">
        <v>13792</v>
      </c>
      <c r="AG2167" s="22">
        <f t="shared" si="282"/>
        <v>0.41935483870967744</v>
      </c>
      <c r="AH2167" s="15"/>
      <c r="AI2167" s="17"/>
      <c r="AJ2167" s="17"/>
      <c r="AK2167" s="17" t="e">
        <f>VLOOKUP(A2167,'[1]Deals (Exits)'!B:B,1,FALSE)</f>
        <v>#N/A</v>
      </c>
      <c r="AL2167" s="23"/>
      <c r="AM2167" s="17"/>
      <c r="AN2167" s="17"/>
      <c r="AO2167" s="17"/>
      <c r="AP2167" s="17"/>
      <c r="AQ2167" s="18"/>
      <c r="AR2167" s="18"/>
      <c r="AS2167" s="17"/>
      <c r="AT2167" s="17"/>
      <c r="AU2167" s="18"/>
      <c r="AV2167" s="17"/>
      <c r="AW2167" s="17"/>
      <c r="AX2167" s="17"/>
      <c r="AY2167" s="17"/>
      <c r="AZ2167" s="17"/>
      <c r="BA2167" s="17"/>
      <c r="BB2167" s="17"/>
      <c r="BC2167" s="17"/>
      <c r="BD2167" s="17"/>
      <c r="BE2167" s="17"/>
      <c r="BF2167" s="17"/>
      <c r="BG2167" s="17"/>
      <c r="BH2167" s="17"/>
      <c r="BI2167" s="17"/>
      <c r="BJ2167" s="17"/>
      <c r="BK2167" s="17"/>
      <c r="BL2167" s="17"/>
      <c r="BM2167" s="17"/>
      <c r="BN2167" s="15"/>
      <c r="BO2167" s="15"/>
      <c r="BP2167" s="22"/>
      <c r="BQ2167" s="15"/>
      <c r="BR2167" s="15"/>
      <c r="BS2167" s="15"/>
      <c r="BT2167" s="15"/>
      <c r="BU2167" s="15"/>
      <c r="BV2167" s="15"/>
      <c r="BW2167" s="15"/>
      <c r="BX2167" s="15"/>
      <c r="BY2167" s="15"/>
      <c r="BZ2167" s="15"/>
      <c r="CA2167" s="15"/>
      <c r="CB2167" s="15"/>
      <c r="CC2167" s="15"/>
      <c r="CD2167" s="15"/>
      <c r="CE2167" s="15"/>
      <c r="CF2167" s="15"/>
      <c r="CG2167" s="15"/>
      <c r="CH2167" s="15"/>
      <c r="CI2167" s="15"/>
      <c r="CJ2167" s="15"/>
    </row>
    <row r="2168" spans="1:88" ht="12.75">
      <c r="A2168" s="82" t="s">
        <v>13793</v>
      </c>
      <c r="B2168" s="15" t="s">
        <v>13794</v>
      </c>
      <c r="C2168" s="15" t="s">
        <v>58</v>
      </c>
      <c r="D2168" s="16">
        <v>2017</v>
      </c>
      <c r="E2168" s="15" t="s">
        <v>117</v>
      </c>
      <c r="F2168" s="26"/>
      <c r="G2168" s="26" t="s">
        <v>118</v>
      </c>
      <c r="H2168" s="26" t="s">
        <v>118</v>
      </c>
      <c r="I2168" s="15" t="s">
        <v>118</v>
      </c>
      <c r="J2168" s="26"/>
      <c r="K2168" s="17">
        <f t="shared" si="281"/>
        <v>0</v>
      </c>
      <c r="L2168" s="15"/>
      <c r="M2168" s="15"/>
      <c r="N2168" s="15"/>
      <c r="O2168" s="15"/>
      <c r="P2168" s="15"/>
      <c r="Q2168" s="15"/>
      <c r="R2168" s="15"/>
      <c r="S2168" s="19"/>
      <c r="T2168" s="15"/>
      <c r="U2168" s="17"/>
      <c r="V2168" s="15"/>
      <c r="W2168" s="15"/>
      <c r="X2168" s="15" t="s">
        <v>79</v>
      </c>
      <c r="Y2168" s="15"/>
      <c r="AB2168" s="20"/>
      <c r="AC2168" s="21" t="s">
        <v>13795</v>
      </c>
      <c r="AD2168" s="15"/>
      <c r="AE2168" s="21" t="s">
        <v>13796</v>
      </c>
      <c r="AF2168" s="21" t="s">
        <v>13797</v>
      </c>
      <c r="AG2168" s="22">
        <f t="shared" si="282"/>
        <v>0.38709677419354838</v>
      </c>
      <c r="AH2168" s="15"/>
      <c r="AI2168" s="17"/>
      <c r="AJ2168" s="17"/>
      <c r="AK2168" s="17" t="e">
        <f>VLOOKUP(A2168,'[1]Deals (Exits)'!B:B,1,FALSE)</f>
        <v>#N/A</v>
      </c>
      <c r="AL2168" s="23"/>
      <c r="AM2168" s="17"/>
      <c r="AN2168" s="17"/>
      <c r="AO2168" s="17"/>
      <c r="AP2168" s="17"/>
      <c r="AQ2168" s="18"/>
      <c r="AR2168" s="18"/>
      <c r="AS2168" s="17"/>
      <c r="AT2168" s="17"/>
      <c r="AU2168" s="18"/>
      <c r="AV2168" s="17"/>
      <c r="AW2168" s="17"/>
      <c r="AX2168" s="17"/>
      <c r="AY2168" s="17"/>
      <c r="AZ2168" s="17"/>
      <c r="BA2168" s="17"/>
      <c r="BB2168" s="17"/>
      <c r="BC2168" s="17"/>
      <c r="BD2168" s="17"/>
      <c r="BE2168" s="17"/>
      <c r="BF2168" s="17"/>
      <c r="BG2168" s="17"/>
      <c r="BH2168" s="17"/>
      <c r="BI2168" s="17"/>
      <c r="BJ2168" s="17"/>
      <c r="BK2168" s="17"/>
      <c r="BL2168" s="17"/>
      <c r="BM2168" s="17"/>
      <c r="BN2168" s="15"/>
      <c r="BO2168" s="15"/>
      <c r="BP2168" s="22"/>
      <c r="BQ2168" s="15"/>
      <c r="BR2168" s="15"/>
      <c r="BS2168" s="15"/>
      <c r="BT2168" s="15"/>
      <c r="BU2168" s="15"/>
      <c r="BV2168" s="15"/>
      <c r="BW2168" s="15"/>
      <c r="BX2168" s="15"/>
      <c r="BY2168" s="15"/>
      <c r="BZ2168" s="15"/>
      <c r="CA2168" s="15"/>
      <c r="CB2168" s="15"/>
      <c r="CC2168" s="15"/>
      <c r="CD2168" s="15"/>
      <c r="CE2168" s="15"/>
      <c r="CF2168" s="15"/>
      <c r="CG2168" s="15"/>
      <c r="CH2168" s="15"/>
      <c r="CI2168" s="15"/>
      <c r="CJ2168" s="15"/>
    </row>
    <row r="2169" spans="1:88" ht="12.75">
      <c r="A2169" s="74" t="s">
        <v>13798</v>
      </c>
      <c r="B2169" s="15" t="s">
        <v>13799</v>
      </c>
      <c r="C2169" s="15" t="s">
        <v>58</v>
      </c>
      <c r="D2169" s="16">
        <v>2018</v>
      </c>
      <c r="E2169" s="15" t="s">
        <v>117</v>
      </c>
      <c r="F2169" s="26"/>
      <c r="G2169" s="26" t="s">
        <v>118</v>
      </c>
      <c r="H2169" s="26" t="s">
        <v>118</v>
      </c>
      <c r="I2169" s="15" t="s">
        <v>118</v>
      </c>
      <c r="J2169" s="26"/>
      <c r="K2169" s="17">
        <f t="shared" si="281"/>
        <v>0</v>
      </c>
      <c r="L2169" s="15"/>
      <c r="M2169" s="15"/>
      <c r="N2169" s="15"/>
      <c r="O2169" s="15"/>
      <c r="P2169" s="15"/>
      <c r="Q2169" s="15"/>
      <c r="R2169" s="15"/>
      <c r="S2169" s="19"/>
      <c r="T2169" s="15"/>
      <c r="U2169" s="17"/>
      <c r="V2169" s="15" t="s">
        <v>13800</v>
      </c>
      <c r="W2169" s="15"/>
      <c r="X2169" s="15" t="s">
        <v>191</v>
      </c>
      <c r="Y2169" s="15"/>
      <c r="AB2169" s="32">
        <v>44206</v>
      </c>
      <c r="AC2169" s="21" t="s">
        <v>13801</v>
      </c>
      <c r="AD2169" s="15"/>
      <c r="AE2169" s="15"/>
      <c r="AF2169" s="15"/>
      <c r="AG2169" s="22">
        <f t="shared" si="282"/>
        <v>0.38709677419354838</v>
      </c>
      <c r="AH2169" s="15"/>
      <c r="AI2169" s="17"/>
      <c r="AJ2169" s="17"/>
      <c r="AK2169" s="17" t="e">
        <f>VLOOKUP(A2169,'[1]Deals (Exits)'!B:B,1,FALSE)</f>
        <v>#N/A</v>
      </c>
      <c r="AL2169" s="23"/>
      <c r="AM2169" s="17"/>
      <c r="AN2169" s="17"/>
      <c r="AO2169" s="17"/>
      <c r="AP2169" s="17"/>
      <c r="AQ2169" s="18"/>
      <c r="AR2169" s="18"/>
      <c r="AS2169" s="17"/>
      <c r="AT2169" s="17"/>
      <c r="AU2169" s="18"/>
      <c r="AV2169" s="17"/>
      <c r="AW2169" s="17"/>
      <c r="AX2169" s="17"/>
      <c r="AY2169" s="17"/>
      <c r="AZ2169" s="17"/>
      <c r="BA2169" s="17"/>
      <c r="BB2169" s="17"/>
      <c r="BC2169" s="17"/>
      <c r="BD2169" s="17"/>
      <c r="BE2169" s="17"/>
      <c r="BF2169" s="17"/>
      <c r="BG2169" s="17"/>
      <c r="BH2169" s="17"/>
      <c r="BI2169" s="17"/>
      <c r="BJ2169" s="17"/>
      <c r="BK2169" s="17"/>
      <c r="BL2169" s="17"/>
      <c r="BM2169" s="17"/>
      <c r="BN2169" s="15"/>
      <c r="BO2169" s="15"/>
      <c r="BP2169" s="22"/>
      <c r="BQ2169" s="15"/>
      <c r="BR2169" s="15"/>
      <c r="BS2169" s="15"/>
      <c r="BT2169" s="15"/>
      <c r="BU2169" s="15"/>
      <c r="BV2169" s="15"/>
      <c r="BW2169" s="15"/>
      <c r="BX2169" s="15"/>
      <c r="BY2169" s="15"/>
      <c r="BZ2169" s="15"/>
      <c r="CA2169" s="15"/>
      <c r="CB2169" s="15"/>
      <c r="CC2169" s="15"/>
      <c r="CD2169" s="15"/>
      <c r="CE2169" s="15"/>
      <c r="CF2169" s="15"/>
      <c r="CG2169" s="15"/>
      <c r="CH2169" s="15"/>
      <c r="CI2169" s="15"/>
      <c r="CJ2169" s="15"/>
    </row>
    <row r="2170" spans="1:88" ht="12.75">
      <c r="A2170" s="74" t="s">
        <v>13802</v>
      </c>
      <c r="B2170" s="15" t="s">
        <v>13803</v>
      </c>
      <c r="C2170" s="15" t="s">
        <v>58</v>
      </c>
      <c r="D2170" s="16">
        <v>2017</v>
      </c>
      <c r="E2170" s="15" t="s">
        <v>117</v>
      </c>
      <c r="F2170" s="26"/>
      <c r="G2170" s="26" t="s">
        <v>118</v>
      </c>
      <c r="H2170" s="26" t="s">
        <v>118</v>
      </c>
      <c r="I2170" s="15" t="s">
        <v>118</v>
      </c>
      <c r="J2170" s="26"/>
      <c r="K2170" s="17">
        <f t="shared" si="281"/>
        <v>0</v>
      </c>
      <c r="L2170" s="15"/>
      <c r="M2170" s="15"/>
      <c r="N2170" s="15"/>
      <c r="O2170" s="15"/>
      <c r="P2170" s="15"/>
      <c r="Q2170" s="15"/>
      <c r="R2170" s="15"/>
      <c r="S2170" s="19"/>
      <c r="T2170" s="15"/>
      <c r="U2170" s="17"/>
      <c r="V2170" s="15"/>
      <c r="W2170" s="15"/>
      <c r="X2170" s="15" t="s">
        <v>64</v>
      </c>
      <c r="Y2170" s="15"/>
      <c r="AB2170" s="32">
        <v>44206</v>
      </c>
      <c r="AC2170" s="21" t="s">
        <v>13804</v>
      </c>
      <c r="AD2170" s="15"/>
      <c r="AE2170" s="15"/>
      <c r="AF2170" s="21" t="s">
        <v>13805</v>
      </c>
      <c r="AG2170" s="22">
        <f t="shared" si="282"/>
        <v>0.38709677419354838</v>
      </c>
      <c r="AH2170" s="15"/>
      <c r="AI2170" s="17"/>
      <c r="AJ2170" s="17"/>
      <c r="AK2170" s="17" t="e">
        <f>VLOOKUP(A2170,'[1]Deals (Exits)'!B:B,1,FALSE)</f>
        <v>#N/A</v>
      </c>
      <c r="AL2170" s="23"/>
      <c r="AM2170" s="17"/>
      <c r="AN2170" s="17"/>
      <c r="AO2170" s="17"/>
      <c r="AP2170" s="17"/>
      <c r="AQ2170" s="18"/>
      <c r="AR2170" s="18"/>
      <c r="AS2170" s="17"/>
      <c r="AT2170" s="17"/>
      <c r="AU2170" s="18"/>
      <c r="AV2170" s="17"/>
      <c r="AW2170" s="17"/>
      <c r="AX2170" s="17"/>
      <c r="AY2170" s="17"/>
      <c r="AZ2170" s="17"/>
      <c r="BA2170" s="17"/>
      <c r="BB2170" s="17"/>
      <c r="BC2170" s="17"/>
      <c r="BD2170" s="17"/>
      <c r="BE2170" s="17"/>
      <c r="BF2170" s="17"/>
      <c r="BG2170" s="17"/>
      <c r="BH2170" s="17"/>
      <c r="BI2170" s="17"/>
      <c r="BJ2170" s="17"/>
      <c r="BK2170" s="17"/>
      <c r="BL2170" s="17"/>
      <c r="BM2170" s="17"/>
      <c r="BN2170" s="15"/>
      <c r="BO2170" s="15"/>
      <c r="BP2170" s="22"/>
      <c r="BQ2170" s="15"/>
      <c r="BR2170" s="15"/>
      <c r="BS2170" s="15"/>
      <c r="BT2170" s="15"/>
      <c r="BU2170" s="15"/>
      <c r="BV2170" s="15"/>
      <c r="BW2170" s="15"/>
      <c r="BX2170" s="15"/>
      <c r="BY2170" s="15"/>
      <c r="BZ2170" s="15"/>
      <c r="CA2170" s="15"/>
      <c r="CB2170" s="15"/>
      <c r="CC2170" s="15"/>
      <c r="CD2170" s="15"/>
      <c r="CE2170" s="15"/>
      <c r="CF2170" s="15"/>
      <c r="CG2170" s="15"/>
      <c r="CH2170" s="15"/>
      <c r="CI2170" s="15"/>
      <c r="CJ2170" s="15"/>
    </row>
    <row r="2171" spans="1:88" ht="12.75">
      <c r="A2171" s="25" t="s">
        <v>13806</v>
      </c>
      <c r="B2171" s="15" t="s">
        <v>13807</v>
      </c>
      <c r="C2171" s="15" t="s">
        <v>58</v>
      </c>
      <c r="D2171" s="16">
        <v>2019</v>
      </c>
      <c r="E2171" s="15" t="s">
        <v>117</v>
      </c>
      <c r="F2171" s="26"/>
      <c r="G2171" s="26" t="s">
        <v>118</v>
      </c>
      <c r="H2171" s="26" t="s">
        <v>118</v>
      </c>
      <c r="I2171" s="15" t="s">
        <v>118</v>
      </c>
      <c r="J2171" s="26"/>
      <c r="K2171" s="17">
        <f t="shared" si="281"/>
        <v>0</v>
      </c>
      <c r="L2171" s="15"/>
      <c r="M2171" s="15"/>
      <c r="N2171" s="15"/>
      <c r="O2171" s="15"/>
      <c r="P2171" s="15"/>
      <c r="Q2171" s="15"/>
      <c r="R2171" s="15"/>
      <c r="S2171" s="19"/>
      <c r="T2171" s="15"/>
      <c r="U2171" s="17"/>
      <c r="V2171" s="15"/>
      <c r="W2171" s="15"/>
      <c r="X2171" s="15" t="s">
        <v>79</v>
      </c>
      <c r="Y2171" s="15"/>
      <c r="AB2171" s="32">
        <v>43506</v>
      </c>
      <c r="AC2171" s="21" t="s">
        <v>13808</v>
      </c>
      <c r="AD2171" s="21" t="s">
        <v>13809</v>
      </c>
      <c r="AE2171" s="21" t="s">
        <v>13810</v>
      </c>
      <c r="AF2171" s="21" t="s">
        <v>13811</v>
      </c>
      <c r="AG2171" s="22">
        <f t="shared" si="282"/>
        <v>0.45161290322580644</v>
      </c>
      <c r="AH2171" s="15"/>
      <c r="AI2171" s="17"/>
      <c r="AJ2171" s="17"/>
      <c r="AK2171" s="17" t="e">
        <f>VLOOKUP(A2171,'[1]Deals (Exits)'!B:B,1,FALSE)</f>
        <v>#N/A</v>
      </c>
      <c r="AL2171" s="23"/>
      <c r="AM2171" s="17"/>
      <c r="AN2171" s="17"/>
      <c r="AO2171" s="17"/>
      <c r="AP2171" s="17"/>
      <c r="AQ2171" s="18"/>
      <c r="AR2171" s="18"/>
      <c r="AS2171" s="17"/>
      <c r="AT2171" s="17"/>
      <c r="AU2171" s="18"/>
      <c r="AV2171" s="17"/>
      <c r="AW2171" s="17"/>
      <c r="AX2171" s="17"/>
      <c r="AY2171" s="17"/>
      <c r="AZ2171" s="17"/>
      <c r="BA2171" s="17"/>
      <c r="BB2171" s="17"/>
      <c r="BC2171" s="17"/>
      <c r="BD2171" s="17"/>
      <c r="BE2171" s="17"/>
      <c r="BF2171" s="17"/>
      <c r="BG2171" s="17"/>
      <c r="BH2171" s="17"/>
      <c r="BI2171" s="17"/>
      <c r="BJ2171" s="17"/>
      <c r="BK2171" s="17"/>
      <c r="BL2171" s="17"/>
      <c r="BM2171" s="17"/>
      <c r="BN2171" s="15"/>
      <c r="BO2171" s="15"/>
      <c r="BP2171" s="22"/>
      <c r="BQ2171" s="15"/>
      <c r="BR2171" s="15"/>
      <c r="BS2171" s="15"/>
      <c r="BT2171" s="15"/>
      <c r="BU2171" s="15"/>
      <c r="BV2171" s="15"/>
      <c r="BW2171" s="15"/>
      <c r="BX2171" s="15"/>
      <c r="BY2171" s="15"/>
      <c r="BZ2171" s="15"/>
      <c r="CA2171" s="15"/>
      <c r="CB2171" s="15"/>
      <c r="CC2171" s="15"/>
      <c r="CD2171" s="15"/>
      <c r="CE2171" s="15"/>
      <c r="CF2171" s="15"/>
      <c r="CG2171" s="15"/>
      <c r="CH2171" s="15"/>
      <c r="CI2171" s="15"/>
      <c r="CJ2171" s="15"/>
    </row>
    <row r="2172" spans="1:88" ht="12.75">
      <c r="A2172" s="74" t="s">
        <v>13812</v>
      </c>
      <c r="B2172" s="15" t="s">
        <v>13813</v>
      </c>
      <c r="C2172" s="15" t="s">
        <v>58</v>
      </c>
      <c r="D2172" s="16">
        <v>2016</v>
      </c>
      <c r="E2172" s="15" t="s">
        <v>117</v>
      </c>
      <c r="F2172" s="26"/>
      <c r="G2172" s="26" t="s">
        <v>118</v>
      </c>
      <c r="H2172" s="26" t="s">
        <v>118</v>
      </c>
      <c r="I2172" s="15" t="s">
        <v>118</v>
      </c>
      <c r="J2172" s="26"/>
      <c r="K2172" s="17">
        <f t="shared" si="281"/>
        <v>0</v>
      </c>
      <c r="L2172" s="15"/>
      <c r="M2172" s="15"/>
      <c r="N2172" s="15"/>
      <c r="O2172" s="15"/>
      <c r="P2172" s="15"/>
      <c r="Q2172" s="15"/>
      <c r="R2172" s="15"/>
      <c r="S2172" s="19"/>
      <c r="T2172" s="15"/>
      <c r="U2172" s="17"/>
      <c r="V2172" s="15"/>
      <c r="W2172" s="15"/>
      <c r="X2172" s="15" t="s">
        <v>1072</v>
      </c>
      <c r="Y2172" s="15"/>
      <c r="AB2172" s="20" t="s">
        <v>286</v>
      </c>
      <c r="AC2172" s="21" t="s">
        <v>13814</v>
      </c>
      <c r="AD2172" s="21" t="s">
        <v>13815</v>
      </c>
      <c r="AE2172" s="21" t="s">
        <v>13816</v>
      </c>
      <c r="AF2172" s="21" t="s">
        <v>13817</v>
      </c>
      <c r="AG2172" s="22">
        <f t="shared" si="282"/>
        <v>0.45161290322580644</v>
      </c>
      <c r="AH2172" s="15"/>
      <c r="AI2172" s="17"/>
      <c r="AJ2172" s="17"/>
      <c r="AK2172" s="17" t="e">
        <f>VLOOKUP(A2172,'[1]Deals (Exits)'!B:B,1,FALSE)</f>
        <v>#N/A</v>
      </c>
      <c r="AL2172" s="23"/>
      <c r="AM2172" s="17"/>
      <c r="AN2172" s="17"/>
      <c r="AO2172" s="17"/>
      <c r="AP2172" s="17"/>
      <c r="AQ2172" s="18"/>
      <c r="AR2172" s="18"/>
      <c r="AS2172" s="17"/>
      <c r="AT2172" s="17"/>
      <c r="AU2172" s="18"/>
      <c r="AV2172" s="17"/>
      <c r="AW2172" s="17"/>
      <c r="AX2172" s="17"/>
      <c r="AY2172" s="17"/>
      <c r="AZ2172" s="17"/>
      <c r="BA2172" s="17"/>
      <c r="BB2172" s="17"/>
      <c r="BC2172" s="17"/>
      <c r="BD2172" s="17"/>
      <c r="BE2172" s="17"/>
      <c r="BF2172" s="17"/>
      <c r="BG2172" s="17"/>
      <c r="BH2172" s="17"/>
      <c r="BI2172" s="17"/>
      <c r="BJ2172" s="17"/>
      <c r="BK2172" s="17"/>
      <c r="BL2172" s="17"/>
      <c r="BM2172" s="17"/>
      <c r="BN2172" s="15"/>
      <c r="BO2172" s="15"/>
      <c r="BP2172" s="22"/>
      <c r="BQ2172" s="15"/>
      <c r="BR2172" s="15"/>
      <c r="BS2172" s="15"/>
      <c r="BT2172" s="15"/>
      <c r="BU2172" s="15"/>
      <c r="BV2172" s="15"/>
      <c r="BW2172" s="15"/>
      <c r="BX2172" s="15"/>
      <c r="BY2172" s="15"/>
      <c r="BZ2172" s="15"/>
      <c r="CA2172" s="15"/>
      <c r="CB2172" s="15"/>
      <c r="CC2172" s="15"/>
      <c r="CD2172" s="15"/>
      <c r="CE2172" s="15"/>
      <c r="CF2172" s="15"/>
      <c r="CG2172" s="15"/>
      <c r="CH2172" s="15"/>
      <c r="CI2172" s="15"/>
      <c r="CJ2172" s="15"/>
    </row>
    <row r="2173" spans="1:88" ht="12.75">
      <c r="A2173" s="25" t="s">
        <v>13818</v>
      </c>
      <c r="B2173" s="15" t="s">
        <v>13819</v>
      </c>
      <c r="C2173" s="15" t="s">
        <v>58</v>
      </c>
      <c r="D2173" s="16">
        <v>2017</v>
      </c>
      <c r="E2173" s="15" t="s">
        <v>117</v>
      </c>
      <c r="F2173" s="26"/>
      <c r="G2173" s="26" t="s">
        <v>118</v>
      </c>
      <c r="H2173" s="26" t="s">
        <v>118</v>
      </c>
      <c r="I2173" s="15" t="s">
        <v>118</v>
      </c>
      <c r="J2173" s="26"/>
      <c r="K2173" s="17">
        <f t="shared" si="281"/>
        <v>0</v>
      </c>
      <c r="L2173" s="15"/>
      <c r="M2173" s="15"/>
      <c r="N2173" s="15"/>
      <c r="O2173" s="15"/>
      <c r="P2173" s="15"/>
      <c r="Q2173" s="15"/>
      <c r="R2173" s="15"/>
      <c r="S2173" s="19"/>
      <c r="T2173" s="15"/>
      <c r="U2173" s="17"/>
      <c r="V2173" s="15"/>
      <c r="W2173" s="15"/>
      <c r="X2173" s="15" t="s">
        <v>294</v>
      </c>
      <c r="Y2173" s="15"/>
      <c r="AB2173" s="32">
        <v>44206</v>
      </c>
      <c r="AC2173" s="21" t="s">
        <v>13820</v>
      </c>
      <c r="AD2173" s="15"/>
      <c r="AE2173" s="15"/>
      <c r="AF2173" s="15"/>
      <c r="AG2173" s="22">
        <f t="shared" si="282"/>
        <v>0.35483870967741937</v>
      </c>
      <c r="AH2173" s="15"/>
      <c r="AI2173" s="17"/>
      <c r="AJ2173" s="17"/>
      <c r="AK2173" s="17" t="e">
        <f>VLOOKUP(A2173,'[1]Deals (Exits)'!B:B,1,FALSE)</f>
        <v>#N/A</v>
      </c>
      <c r="AL2173" s="23"/>
      <c r="AM2173" s="17"/>
      <c r="AN2173" s="17"/>
      <c r="AO2173" s="17"/>
      <c r="AP2173" s="17"/>
      <c r="AQ2173" s="18"/>
      <c r="AR2173" s="18"/>
      <c r="AS2173" s="17"/>
      <c r="AT2173" s="17"/>
      <c r="AU2173" s="18"/>
      <c r="AV2173" s="17"/>
      <c r="AW2173" s="17"/>
      <c r="AX2173" s="17"/>
      <c r="AY2173" s="17"/>
      <c r="AZ2173" s="17"/>
      <c r="BA2173" s="17"/>
      <c r="BB2173" s="17"/>
      <c r="BC2173" s="17"/>
      <c r="BD2173" s="17"/>
      <c r="BE2173" s="17"/>
      <c r="BF2173" s="17"/>
      <c r="BG2173" s="17"/>
      <c r="BH2173" s="17"/>
      <c r="BI2173" s="17"/>
      <c r="BJ2173" s="17"/>
      <c r="BK2173" s="17"/>
      <c r="BL2173" s="17"/>
      <c r="BM2173" s="17"/>
      <c r="BN2173" s="15"/>
      <c r="BO2173" s="15"/>
      <c r="BP2173" s="22"/>
      <c r="BQ2173" s="15"/>
      <c r="BR2173" s="15"/>
      <c r="BS2173" s="15"/>
      <c r="BT2173" s="15"/>
      <c r="BU2173" s="15"/>
      <c r="BV2173" s="15"/>
      <c r="BW2173" s="15"/>
      <c r="BX2173" s="15"/>
      <c r="BY2173" s="15"/>
      <c r="BZ2173" s="15"/>
      <c r="CA2173" s="15"/>
      <c r="CB2173" s="15"/>
      <c r="CC2173" s="15"/>
      <c r="CD2173" s="15"/>
      <c r="CE2173" s="15"/>
      <c r="CF2173" s="15"/>
      <c r="CG2173" s="15"/>
      <c r="CH2173" s="15"/>
      <c r="CI2173" s="15"/>
      <c r="CJ2173" s="15"/>
    </row>
    <row r="2174" spans="1:88" ht="12.75">
      <c r="A2174" s="25" t="s">
        <v>13821</v>
      </c>
      <c r="B2174" s="15" t="s">
        <v>13822</v>
      </c>
      <c r="C2174" s="15" t="s">
        <v>58</v>
      </c>
      <c r="D2174" s="16">
        <v>2016</v>
      </c>
      <c r="E2174" s="15" t="s">
        <v>117</v>
      </c>
      <c r="F2174" s="26"/>
      <c r="G2174" s="26" t="s">
        <v>118</v>
      </c>
      <c r="H2174" s="26" t="s">
        <v>118</v>
      </c>
      <c r="I2174" s="15" t="s">
        <v>118</v>
      </c>
      <c r="J2174" s="26"/>
      <c r="K2174" s="17">
        <f t="shared" si="281"/>
        <v>0</v>
      </c>
      <c r="L2174" s="15"/>
      <c r="M2174" s="15"/>
      <c r="N2174" s="15"/>
      <c r="O2174" s="15"/>
      <c r="P2174" s="15"/>
      <c r="Q2174" s="15"/>
      <c r="R2174" s="15"/>
      <c r="S2174" s="19"/>
      <c r="T2174" s="15"/>
      <c r="U2174" s="17"/>
      <c r="V2174" s="15" t="s">
        <v>13823</v>
      </c>
      <c r="W2174" s="15"/>
      <c r="X2174" s="15" t="s">
        <v>191</v>
      </c>
      <c r="Y2174" s="15"/>
      <c r="AB2174" s="32">
        <v>44206</v>
      </c>
      <c r="AC2174" s="21" t="s">
        <v>13824</v>
      </c>
      <c r="AD2174" s="15"/>
      <c r="AE2174" s="21" t="s">
        <v>13825</v>
      </c>
      <c r="AF2174" s="21" t="s">
        <v>13826</v>
      </c>
      <c r="AG2174" s="22">
        <f t="shared" si="282"/>
        <v>0.45161290322580644</v>
      </c>
      <c r="AH2174" s="15"/>
      <c r="AI2174" s="17"/>
      <c r="AJ2174" s="17"/>
      <c r="AK2174" s="17" t="e">
        <f>VLOOKUP(A2174,'[1]Deals (Exits)'!B:B,1,FALSE)</f>
        <v>#N/A</v>
      </c>
      <c r="AL2174" s="23"/>
      <c r="AM2174" s="17"/>
      <c r="AN2174" s="17"/>
      <c r="AO2174" s="17"/>
      <c r="AP2174" s="17"/>
      <c r="AQ2174" s="18"/>
      <c r="AR2174" s="18"/>
      <c r="AS2174" s="17"/>
      <c r="AT2174" s="17"/>
      <c r="AU2174" s="18"/>
      <c r="AV2174" s="17"/>
      <c r="AW2174" s="17"/>
      <c r="AX2174" s="17"/>
      <c r="AY2174" s="17"/>
      <c r="AZ2174" s="17"/>
      <c r="BA2174" s="17"/>
      <c r="BB2174" s="17"/>
      <c r="BC2174" s="17"/>
      <c r="BD2174" s="17"/>
      <c r="BE2174" s="17"/>
      <c r="BF2174" s="17"/>
      <c r="BG2174" s="17"/>
      <c r="BH2174" s="17"/>
      <c r="BI2174" s="17"/>
      <c r="BJ2174" s="17"/>
      <c r="BK2174" s="17"/>
      <c r="BL2174" s="17"/>
      <c r="BM2174" s="17"/>
      <c r="BN2174" s="15"/>
      <c r="BO2174" s="15"/>
      <c r="BP2174" s="22"/>
      <c r="BQ2174" s="15"/>
      <c r="BR2174" s="15"/>
      <c r="BS2174" s="15"/>
      <c r="BT2174" s="15"/>
      <c r="BU2174" s="15"/>
      <c r="BV2174" s="15"/>
      <c r="BW2174" s="15"/>
      <c r="BX2174" s="15"/>
      <c r="BY2174" s="15"/>
      <c r="BZ2174" s="15"/>
      <c r="CA2174" s="15"/>
      <c r="CB2174" s="15"/>
      <c r="CC2174" s="15"/>
      <c r="CD2174" s="15"/>
      <c r="CE2174" s="15"/>
      <c r="CF2174" s="15"/>
      <c r="CG2174" s="15"/>
      <c r="CH2174" s="15"/>
      <c r="CI2174" s="15"/>
      <c r="CJ2174" s="15"/>
    </row>
    <row r="2175" spans="1:88" ht="12.75">
      <c r="A2175" s="74" t="s">
        <v>13827</v>
      </c>
      <c r="B2175" s="15" t="s">
        <v>13828</v>
      </c>
      <c r="C2175" s="15" t="s">
        <v>58</v>
      </c>
      <c r="D2175" s="16">
        <v>2017</v>
      </c>
      <c r="E2175" s="15" t="s">
        <v>117</v>
      </c>
      <c r="F2175" s="26"/>
      <c r="G2175" s="26" t="s">
        <v>118</v>
      </c>
      <c r="H2175" s="26" t="s">
        <v>118</v>
      </c>
      <c r="I2175" s="15" t="s">
        <v>118</v>
      </c>
      <c r="J2175" s="26"/>
      <c r="K2175" s="17">
        <f t="shared" si="281"/>
        <v>0</v>
      </c>
      <c r="L2175" s="15"/>
      <c r="M2175" s="15"/>
      <c r="N2175" s="15"/>
      <c r="O2175" s="15"/>
      <c r="P2175" s="15"/>
      <c r="Q2175" s="15"/>
      <c r="R2175" s="15"/>
      <c r="S2175" s="19"/>
      <c r="T2175" s="15"/>
      <c r="U2175" s="17"/>
      <c r="V2175" s="15"/>
      <c r="W2175" s="15"/>
      <c r="X2175" s="15" t="s">
        <v>64</v>
      </c>
      <c r="Y2175" s="15"/>
      <c r="AB2175" s="32">
        <v>44206</v>
      </c>
      <c r="AC2175" s="21" t="s">
        <v>13829</v>
      </c>
      <c r="AD2175" s="15"/>
      <c r="AE2175" s="15"/>
      <c r="AF2175" s="21" t="s">
        <v>13830</v>
      </c>
      <c r="AG2175" s="22">
        <f t="shared" si="282"/>
        <v>0.38709677419354838</v>
      </c>
      <c r="AH2175" s="15"/>
      <c r="AI2175" s="17"/>
      <c r="AJ2175" s="17"/>
      <c r="AK2175" s="17" t="e">
        <f>VLOOKUP(A2175,'[1]Deals (Exits)'!B:B,1,FALSE)</f>
        <v>#N/A</v>
      </c>
      <c r="AL2175" s="23"/>
      <c r="AM2175" s="17"/>
      <c r="AN2175" s="17"/>
      <c r="AO2175" s="17"/>
      <c r="AP2175" s="17"/>
      <c r="AQ2175" s="18"/>
      <c r="AR2175" s="18"/>
      <c r="AS2175" s="17"/>
      <c r="AT2175" s="17"/>
      <c r="AU2175" s="18"/>
      <c r="AV2175" s="17"/>
      <c r="AW2175" s="17"/>
      <c r="AX2175" s="17"/>
      <c r="AY2175" s="17"/>
      <c r="AZ2175" s="17"/>
      <c r="BA2175" s="17"/>
      <c r="BB2175" s="17"/>
      <c r="BC2175" s="17"/>
      <c r="BD2175" s="17"/>
      <c r="BE2175" s="17"/>
      <c r="BF2175" s="17"/>
      <c r="BG2175" s="17"/>
      <c r="BH2175" s="17"/>
      <c r="BI2175" s="17"/>
      <c r="BJ2175" s="17"/>
      <c r="BK2175" s="17"/>
      <c r="BL2175" s="17"/>
      <c r="BM2175" s="17"/>
      <c r="BN2175" s="15"/>
      <c r="BO2175" s="15"/>
      <c r="BP2175" s="22"/>
      <c r="BQ2175" s="15"/>
      <c r="BR2175" s="15"/>
      <c r="BS2175" s="15"/>
      <c r="BT2175" s="15"/>
      <c r="BU2175" s="15"/>
      <c r="BV2175" s="15"/>
      <c r="BW2175" s="15"/>
      <c r="BX2175" s="15"/>
      <c r="BY2175" s="15"/>
      <c r="BZ2175" s="15"/>
      <c r="CA2175" s="15"/>
      <c r="CB2175" s="15"/>
      <c r="CC2175" s="15"/>
      <c r="CD2175" s="15"/>
      <c r="CE2175" s="15"/>
      <c r="CF2175" s="15"/>
      <c r="CG2175" s="15"/>
      <c r="CH2175" s="15"/>
      <c r="CI2175" s="15"/>
      <c r="CJ2175" s="15"/>
    </row>
    <row r="2176" spans="1:88" ht="12.75">
      <c r="A2176" s="74" t="s">
        <v>13831</v>
      </c>
      <c r="B2176" s="15" t="s">
        <v>13832</v>
      </c>
      <c r="C2176" s="15" t="s">
        <v>58</v>
      </c>
      <c r="D2176" s="16">
        <v>2017</v>
      </c>
      <c r="E2176" s="15" t="s">
        <v>117</v>
      </c>
      <c r="F2176" s="26"/>
      <c r="G2176" s="26" t="s">
        <v>118</v>
      </c>
      <c r="H2176" s="26" t="s">
        <v>118</v>
      </c>
      <c r="I2176" s="15" t="s">
        <v>118</v>
      </c>
      <c r="J2176" s="26"/>
      <c r="K2176" s="17">
        <f t="shared" si="281"/>
        <v>0</v>
      </c>
      <c r="L2176" s="15"/>
      <c r="M2176" s="15"/>
      <c r="N2176" s="15"/>
      <c r="O2176" s="15"/>
      <c r="P2176" s="15"/>
      <c r="Q2176" s="15"/>
      <c r="R2176" s="15"/>
      <c r="S2176" s="19"/>
      <c r="T2176" s="15"/>
      <c r="U2176" s="17"/>
      <c r="V2176" s="15" t="s">
        <v>13833</v>
      </c>
      <c r="W2176" s="15"/>
      <c r="X2176" s="15" t="s">
        <v>5334</v>
      </c>
      <c r="Y2176" s="15"/>
      <c r="AB2176" s="32">
        <v>44206</v>
      </c>
      <c r="AC2176" s="21" t="s">
        <v>13834</v>
      </c>
      <c r="AD2176" s="15"/>
      <c r="AE2176" s="15"/>
      <c r="AF2176" s="15"/>
      <c r="AG2176" s="22">
        <f t="shared" si="282"/>
        <v>0.38709677419354838</v>
      </c>
      <c r="AH2176" s="15"/>
      <c r="AI2176" s="17"/>
      <c r="AJ2176" s="17"/>
      <c r="AK2176" s="17" t="e">
        <f>VLOOKUP(A2176,'[1]Deals (Exits)'!B:B,1,FALSE)</f>
        <v>#N/A</v>
      </c>
      <c r="AL2176" s="23"/>
      <c r="AM2176" s="17"/>
      <c r="AN2176" s="17"/>
      <c r="AO2176" s="17"/>
      <c r="AP2176" s="17"/>
      <c r="AQ2176" s="18"/>
      <c r="AR2176" s="18"/>
      <c r="AS2176" s="17"/>
      <c r="AT2176" s="17"/>
      <c r="AU2176" s="18"/>
      <c r="AV2176" s="17"/>
      <c r="AW2176" s="17"/>
      <c r="AX2176" s="17"/>
      <c r="AY2176" s="17"/>
      <c r="AZ2176" s="17"/>
      <c r="BA2176" s="17"/>
      <c r="BB2176" s="17"/>
      <c r="BC2176" s="17"/>
      <c r="BD2176" s="17"/>
      <c r="BE2176" s="17"/>
      <c r="BF2176" s="17"/>
      <c r="BG2176" s="17"/>
      <c r="BH2176" s="17"/>
      <c r="BI2176" s="17"/>
      <c r="BJ2176" s="17"/>
      <c r="BK2176" s="17"/>
      <c r="BL2176" s="17"/>
      <c r="BM2176" s="17"/>
      <c r="BN2176" s="15"/>
      <c r="BO2176" s="15"/>
      <c r="BP2176" s="22"/>
      <c r="BQ2176" s="15"/>
      <c r="BR2176" s="15"/>
      <c r="BS2176" s="15"/>
      <c r="BT2176" s="15"/>
      <c r="BU2176" s="15"/>
      <c r="BV2176" s="15"/>
      <c r="BW2176" s="15"/>
      <c r="BX2176" s="15"/>
      <c r="BY2176" s="15"/>
      <c r="BZ2176" s="15"/>
      <c r="CA2176" s="15"/>
      <c r="CB2176" s="15"/>
      <c r="CC2176" s="15"/>
      <c r="CD2176" s="15"/>
      <c r="CE2176" s="15"/>
      <c r="CF2176" s="15"/>
      <c r="CG2176" s="15"/>
      <c r="CH2176" s="15"/>
      <c r="CI2176" s="15"/>
      <c r="CJ2176" s="15"/>
    </row>
    <row r="2177" spans="1:88" ht="12.75">
      <c r="A2177" s="74" t="s">
        <v>13835</v>
      </c>
      <c r="B2177" s="15" t="s">
        <v>13836</v>
      </c>
      <c r="C2177" s="15" t="s">
        <v>58</v>
      </c>
      <c r="D2177" s="16">
        <v>2017</v>
      </c>
      <c r="E2177" s="15" t="s">
        <v>117</v>
      </c>
      <c r="F2177" s="26"/>
      <c r="G2177" s="26" t="s">
        <v>118</v>
      </c>
      <c r="H2177" s="26" t="s">
        <v>118</v>
      </c>
      <c r="I2177" s="15" t="s">
        <v>118</v>
      </c>
      <c r="J2177" s="26"/>
      <c r="K2177" s="17">
        <f t="shared" si="281"/>
        <v>0</v>
      </c>
      <c r="L2177" s="15"/>
      <c r="M2177" s="15"/>
      <c r="N2177" s="15"/>
      <c r="O2177" s="15"/>
      <c r="P2177" s="15"/>
      <c r="Q2177" s="15"/>
      <c r="R2177" s="15"/>
      <c r="S2177" s="19"/>
      <c r="T2177" s="15"/>
      <c r="U2177" s="17"/>
      <c r="V2177" s="15" t="s">
        <v>13837</v>
      </c>
      <c r="W2177" s="15"/>
      <c r="X2177" s="15" t="s">
        <v>12945</v>
      </c>
      <c r="Y2177" s="15"/>
      <c r="AB2177" s="32">
        <v>43506</v>
      </c>
      <c r="AC2177" s="21" t="s">
        <v>13838</v>
      </c>
      <c r="AD2177" s="21" t="s">
        <v>13839</v>
      </c>
      <c r="AE2177" s="21" t="s">
        <v>13840</v>
      </c>
      <c r="AF2177" s="21" t="s">
        <v>13841</v>
      </c>
      <c r="AG2177" s="22">
        <f t="shared" si="282"/>
        <v>0.4838709677419355</v>
      </c>
      <c r="AH2177" s="15"/>
      <c r="AI2177" s="17"/>
      <c r="AJ2177" s="17"/>
      <c r="AK2177" s="17" t="e">
        <f>VLOOKUP(A2177,'[1]Deals (Exits)'!B:B,1,FALSE)</f>
        <v>#N/A</v>
      </c>
      <c r="AL2177" s="23"/>
      <c r="AM2177" s="17"/>
      <c r="AN2177" s="17"/>
      <c r="AO2177" s="17"/>
      <c r="AP2177" s="17"/>
      <c r="AQ2177" s="18"/>
      <c r="AR2177" s="18"/>
      <c r="AS2177" s="17"/>
      <c r="AT2177" s="17"/>
      <c r="AU2177" s="18"/>
      <c r="AV2177" s="17"/>
      <c r="AW2177" s="17"/>
      <c r="AX2177" s="17"/>
      <c r="AY2177" s="17"/>
      <c r="AZ2177" s="17"/>
      <c r="BA2177" s="17"/>
      <c r="BB2177" s="17"/>
      <c r="BC2177" s="17"/>
      <c r="BD2177" s="17"/>
      <c r="BE2177" s="17"/>
      <c r="BF2177" s="17"/>
      <c r="BG2177" s="17"/>
      <c r="BH2177" s="17"/>
      <c r="BI2177" s="17"/>
      <c r="BJ2177" s="17"/>
      <c r="BK2177" s="17"/>
      <c r="BL2177" s="17"/>
      <c r="BM2177" s="17"/>
      <c r="BN2177" s="15"/>
      <c r="BO2177" s="15"/>
      <c r="BP2177" s="22"/>
      <c r="BQ2177" s="15"/>
      <c r="BR2177" s="15"/>
      <c r="BS2177" s="15"/>
      <c r="BT2177" s="15"/>
      <c r="BU2177" s="15"/>
      <c r="BV2177" s="15"/>
      <c r="BW2177" s="15"/>
      <c r="BX2177" s="15"/>
      <c r="BY2177" s="15"/>
      <c r="BZ2177" s="15"/>
      <c r="CA2177" s="15"/>
      <c r="CB2177" s="15"/>
      <c r="CC2177" s="15"/>
      <c r="CD2177" s="15"/>
      <c r="CE2177" s="15"/>
      <c r="CF2177" s="15"/>
      <c r="CG2177" s="15"/>
      <c r="CH2177" s="15"/>
      <c r="CI2177" s="15"/>
      <c r="CJ2177" s="15"/>
    </row>
    <row r="2178" spans="1:88" ht="12.75">
      <c r="A2178" s="74" t="s">
        <v>13842</v>
      </c>
      <c r="B2178" s="15" t="s">
        <v>13843</v>
      </c>
      <c r="C2178" s="15" t="s">
        <v>58</v>
      </c>
      <c r="D2178" s="16">
        <v>2011</v>
      </c>
      <c r="E2178" s="15" t="s">
        <v>117</v>
      </c>
      <c r="F2178" s="26"/>
      <c r="G2178" s="26" t="s">
        <v>118</v>
      </c>
      <c r="H2178" s="26" t="s">
        <v>118</v>
      </c>
      <c r="I2178" s="15" t="s">
        <v>118</v>
      </c>
      <c r="J2178" s="26"/>
      <c r="K2178" s="17">
        <f t="shared" si="281"/>
        <v>0</v>
      </c>
      <c r="L2178" s="15"/>
      <c r="M2178" s="15"/>
      <c r="N2178" s="15"/>
      <c r="O2178" s="15"/>
      <c r="P2178" s="15"/>
      <c r="Q2178" s="15"/>
      <c r="R2178" s="15"/>
      <c r="S2178" s="19"/>
      <c r="T2178" s="15"/>
      <c r="U2178" s="17"/>
      <c r="V2178" s="15"/>
      <c r="W2178" s="15"/>
      <c r="X2178" s="15" t="s">
        <v>4628</v>
      </c>
      <c r="Y2178" s="15"/>
      <c r="AB2178" s="20"/>
      <c r="AC2178" s="21" t="s">
        <v>13844</v>
      </c>
      <c r="AD2178" s="15"/>
      <c r="AE2178" s="21" t="s">
        <v>13845</v>
      </c>
      <c r="AF2178" s="21" t="s">
        <v>13846</v>
      </c>
      <c r="AG2178" s="22">
        <f t="shared" si="282"/>
        <v>0.38709677419354838</v>
      </c>
      <c r="AH2178" s="15"/>
      <c r="AI2178" s="17"/>
      <c r="AJ2178" s="17"/>
      <c r="AK2178" s="17" t="e">
        <f>VLOOKUP(A2178,'[1]Deals (Exits)'!B:B,1,FALSE)</f>
        <v>#N/A</v>
      </c>
      <c r="AL2178" s="23"/>
      <c r="AM2178" s="17"/>
      <c r="AN2178" s="17"/>
      <c r="AO2178" s="17"/>
      <c r="AP2178" s="17"/>
      <c r="AQ2178" s="18"/>
      <c r="AR2178" s="18"/>
      <c r="AS2178" s="17"/>
      <c r="AT2178" s="17"/>
      <c r="AU2178" s="18"/>
      <c r="AV2178" s="17"/>
      <c r="AW2178" s="17"/>
      <c r="AX2178" s="17"/>
      <c r="AY2178" s="17"/>
      <c r="AZ2178" s="17"/>
      <c r="BA2178" s="17"/>
      <c r="BB2178" s="17"/>
      <c r="BC2178" s="17"/>
      <c r="BD2178" s="17"/>
      <c r="BE2178" s="17"/>
      <c r="BF2178" s="17"/>
      <c r="BG2178" s="17"/>
      <c r="BH2178" s="17"/>
      <c r="BI2178" s="17"/>
      <c r="BJ2178" s="17"/>
      <c r="BK2178" s="17"/>
      <c r="BL2178" s="17"/>
      <c r="BM2178" s="17"/>
      <c r="BN2178" s="15"/>
      <c r="BO2178" s="15"/>
      <c r="BP2178" s="22"/>
      <c r="BQ2178" s="15"/>
      <c r="BR2178" s="15"/>
      <c r="BS2178" s="15"/>
      <c r="BT2178" s="15"/>
      <c r="BU2178" s="15"/>
      <c r="BV2178" s="15"/>
      <c r="BW2178" s="15"/>
      <c r="BX2178" s="15"/>
      <c r="BY2178" s="15"/>
      <c r="BZ2178" s="15"/>
      <c r="CA2178" s="15"/>
      <c r="CB2178" s="15"/>
      <c r="CC2178" s="15"/>
      <c r="CD2178" s="15"/>
      <c r="CE2178" s="15"/>
      <c r="CF2178" s="15"/>
      <c r="CG2178" s="15"/>
      <c r="CH2178" s="15"/>
      <c r="CI2178" s="15"/>
      <c r="CJ2178" s="15"/>
    </row>
    <row r="2179" spans="1:88" ht="12.75">
      <c r="A2179" s="25" t="s">
        <v>13847</v>
      </c>
      <c r="B2179" s="15" t="s">
        <v>3220</v>
      </c>
      <c r="C2179" s="15" t="s">
        <v>58</v>
      </c>
      <c r="D2179" s="16">
        <v>2011</v>
      </c>
      <c r="E2179" s="15" t="s">
        <v>117</v>
      </c>
      <c r="F2179" s="26"/>
      <c r="G2179" s="26" t="s">
        <v>118</v>
      </c>
      <c r="H2179" s="26" t="s">
        <v>118</v>
      </c>
      <c r="I2179" s="15" t="s">
        <v>118</v>
      </c>
      <c r="J2179" s="26"/>
      <c r="K2179" s="17">
        <f t="shared" si="281"/>
        <v>0</v>
      </c>
      <c r="L2179" s="15"/>
      <c r="M2179" s="15"/>
      <c r="N2179" s="15"/>
      <c r="O2179" s="15"/>
      <c r="P2179" s="15"/>
      <c r="Q2179" s="15"/>
      <c r="R2179" s="15"/>
      <c r="S2179" s="19"/>
      <c r="T2179" s="15"/>
      <c r="U2179" s="17"/>
      <c r="V2179" s="15" t="s">
        <v>13848</v>
      </c>
      <c r="W2179" s="15"/>
      <c r="X2179" s="15" t="s">
        <v>64</v>
      </c>
      <c r="Y2179" s="15"/>
      <c r="AB2179" s="20" t="s">
        <v>333</v>
      </c>
      <c r="AC2179" s="21" t="s">
        <v>13849</v>
      </c>
      <c r="AD2179" s="21" t="s">
        <v>13850</v>
      </c>
      <c r="AE2179" s="21" t="s">
        <v>13851</v>
      </c>
      <c r="AF2179" s="21" t="s">
        <v>13852</v>
      </c>
      <c r="AG2179" s="22">
        <f t="shared" si="282"/>
        <v>0.4838709677419355</v>
      </c>
      <c r="AH2179" s="15"/>
      <c r="AI2179" s="17"/>
      <c r="AJ2179" s="17"/>
      <c r="AK2179" s="17" t="e">
        <f>VLOOKUP(A2179,'[1]Deals (Exits)'!B:B,1,FALSE)</f>
        <v>#N/A</v>
      </c>
      <c r="AL2179" s="23"/>
      <c r="AM2179" s="17"/>
      <c r="AN2179" s="17"/>
      <c r="AO2179" s="17"/>
      <c r="AP2179" s="17"/>
      <c r="AQ2179" s="18"/>
      <c r="AR2179" s="18"/>
      <c r="AS2179" s="17"/>
      <c r="AT2179" s="17"/>
      <c r="AU2179" s="18"/>
      <c r="AV2179" s="17"/>
      <c r="AW2179" s="17"/>
      <c r="AX2179" s="17"/>
      <c r="AY2179" s="17"/>
      <c r="AZ2179" s="17"/>
      <c r="BA2179" s="17"/>
      <c r="BB2179" s="17"/>
      <c r="BC2179" s="17"/>
      <c r="BD2179" s="17"/>
      <c r="BE2179" s="17"/>
      <c r="BF2179" s="17"/>
      <c r="BG2179" s="17"/>
      <c r="BH2179" s="17"/>
      <c r="BI2179" s="17"/>
      <c r="BJ2179" s="17"/>
      <c r="BK2179" s="17"/>
      <c r="BL2179" s="17"/>
      <c r="BM2179" s="17"/>
      <c r="BN2179" s="15"/>
      <c r="BO2179" s="15"/>
      <c r="BP2179" s="22"/>
      <c r="BQ2179" s="15"/>
      <c r="BR2179" s="15"/>
      <c r="BS2179" s="15"/>
      <c r="BT2179" s="15"/>
      <c r="BU2179" s="15"/>
      <c r="BV2179" s="15"/>
      <c r="BW2179" s="15"/>
      <c r="BX2179" s="15"/>
      <c r="BY2179" s="15"/>
      <c r="BZ2179" s="15"/>
      <c r="CA2179" s="15"/>
      <c r="CB2179" s="15"/>
      <c r="CC2179" s="15"/>
      <c r="CD2179" s="15"/>
      <c r="CE2179" s="15"/>
      <c r="CF2179" s="15"/>
      <c r="CG2179" s="15"/>
      <c r="CH2179" s="15"/>
      <c r="CI2179" s="15"/>
      <c r="CJ2179" s="15"/>
    </row>
    <row r="2180" spans="1:88" ht="12.75">
      <c r="A2180" s="74" t="s">
        <v>13853</v>
      </c>
      <c r="B2180" s="15" t="s">
        <v>13854</v>
      </c>
      <c r="C2180" s="15" t="s">
        <v>58</v>
      </c>
      <c r="D2180" s="16">
        <v>2013</v>
      </c>
      <c r="E2180" s="15" t="s">
        <v>117</v>
      </c>
      <c r="F2180" s="26"/>
      <c r="G2180" s="26" t="s">
        <v>118</v>
      </c>
      <c r="H2180" s="26" t="s">
        <v>118</v>
      </c>
      <c r="I2180" s="15" t="s">
        <v>118</v>
      </c>
      <c r="J2180" s="26"/>
      <c r="K2180" s="17">
        <f t="shared" si="281"/>
        <v>0</v>
      </c>
      <c r="L2180" s="15"/>
      <c r="M2180" s="15"/>
      <c r="N2180" s="15"/>
      <c r="O2180" s="15"/>
      <c r="P2180" s="15"/>
      <c r="Q2180" s="15"/>
      <c r="R2180" s="15"/>
      <c r="S2180" s="19"/>
      <c r="T2180" s="15"/>
      <c r="U2180" s="17"/>
      <c r="V2180" s="15"/>
      <c r="W2180" s="15"/>
      <c r="X2180" s="15" t="s">
        <v>79</v>
      </c>
      <c r="Y2180" s="15"/>
      <c r="AB2180" s="20"/>
      <c r="AC2180" s="21" t="s">
        <v>13855</v>
      </c>
      <c r="AD2180" s="21" t="s">
        <v>13856</v>
      </c>
      <c r="AE2180" s="15"/>
      <c r="AF2180" s="21" t="s">
        <v>13857</v>
      </c>
      <c r="AG2180" s="22">
        <f t="shared" si="282"/>
        <v>0.38709677419354838</v>
      </c>
      <c r="AH2180" s="15"/>
      <c r="AI2180" s="17"/>
      <c r="AJ2180" s="17"/>
      <c r="AK2180" s="17" t="e">
        <f>VLOOKUP(A2180,'[1]Deals (Exits)'!B:B,1,FALSE)</f>
        <v>#N/A</v>
      </c>
      <c r="AL2180" s="23"/>
      <c r="AM2180" s="17"/>
      <c r="AN2180" s="17"/>
      <c r="AO2180" s="17"/>
      <c r="AP2180" s="17"/>
      <c r="AQ2180" s="18"/>
      <c r="AR2180" s="18"/>
      <c r="AS2180" s="17"/>
      <c r="AT2180" s="17"/>
      <c r="AU2180" s="18"/>
      <c r="AV2180" s="17"/>
      <c r="AW2180" s="17"/>
      <c r="AX2180" s="17"/>
      <c r="AY2180" s="17"/>
      <c r="AZ2180" s="17"/>
      <c r="BA2180" s="17"/>
      <c r="BB2180" s="17"/>
      <c r="BC2180" s="17"/>
      <c r="BD2180" s="17"/>
      <c r="BE2180" s="17"/>
      <c r="BF2180" s="17"/>
      <c r="BG2180" s="17"/>
      <c r="BH2180" s="17"/>
      <c r="BI2180" s="17"/>
      <c r="BJ2180" s="17"/>
      <c r="BK2180" s="17"/>
      <c r="BL2180" s="17"/>
      <c r="BM2180" s="17"/>
      <c r="BN2180" s="15"/>
      <c r="BO2180" s="15"/>
      <c r="BP2180" s="22"/>
      <c r="BQ2180" s="15"/>
      <c r="BR2180" s="15"/>
      <c r="BS2180" s="15"/>
      <c r="BT2180" s="15"/>
      <c r="BU2180" s="15"/>
      <c r="BV2180" s="15"/>
      <c r="BW2180" s="15"/>
      <c r="BX2180" s="15"/>
      <c r="BY2180" s="15"/>
      <c r="BZ2180" s="15"/>
      <c r="CA2180" s="15"/>
      <c r="CB2180" s="15"/>
      <c r="CC2180" s="15"/>
      <c r="CD2180" s="15"/>
      <c r="CE2180" s="15"/>
      <c r="CF2180" s="15"/>
      <c r="CG2180" s="15"/>
      <c r="CH2180" s="15"/>
      <c r="CI2180" s="15"/>
      <c r="CJ2180" s="15"/>
    </row>
    <row r="2181" spans="1:88" ht="12.75">
      <c r="A2181" s="74" t="s">
        <v>13858</v>
      </c>
      <c r="B2181" s="15" t="s">
        <v>13859</v>
      </c>
      <c r="C2181" s="15" t="s">
        <v>58</v>
      </c>
      <c r="D2181" s="16">
        <v>2015</v>
      </c>
      <c r="E2181" s="15" t="s">
        <v>117</v>
      </c>
      <c r="F2181" s="26"/>
      <c r="G2181" s="26" t="s">
        <v>118</v>
      </c>
      <c r="H2181" s="26" t="s">
        <v>118</v>
      </c>
      <c r="I2181" s="15" t="s">
        <v>118</v>
      </c>
      <c r="J2181" s="26"/>
      <c r="K2181" s="17">
        <f t="shared" si="281"/>
        <v>0</v>
      </c>
      <c r="L2181" s="15"/>
      <c r="M2181" s="15"/>
      <c r="N2181" s="15"/>
      <c r="O2181" s="15"/>
      <c r="P2181" s="15"/>
      <c r="Q2181" s="15"/>
      <c r="R2181" s="15"/>
      <c r="S2181" s="19"/>
      <c r="T2181" s="15"/>
      <c r="U2181" s="17"/>
      <c r="V2181" s="15"/>
      <c r="W2181" s="15"/>
      <c r="X2181" s="15" t="s">
        <v>79</v>
      </c>
      <c r="Y2181" s="15"/>
      <c r="AB2181" s="20" t="s">
        <v>286</v>
      </c>
      <c r="AC2181" s="21" t="s">
        <v>13860</v>
      </c>
      <c r="AD2181" s="21" t="s">
        <v>13861</v>
      </c>
      <c r="AE2181" s="15"/>
      <c r="AF2181" s="15"/>
      <c r="AG2181" s="22">
        <f t="shared" si="282"/>
        <v>0.38709677419354838</v>
      </c>
      <c r="AH2181" s="15"/>
      <c r="AI2181" s="17"/>
      <c r="AJ2181" s="17"/>
      <c r="AK2181" s="17" t="e">
        <f>VLOOKUP(A2181,'[1]Deals (Exits)'!B:B,1,FALSE)</f>
        <v>#N/A</v>
      </c>
      <c r="AL2181" s="23"/>
      <c r="AM2181" s="17"/>
      <c r="AN2181" s="17"/>
      <c r="AO2181" s="17"/>
      <c r="AP2181" s="17"/>
      <c r="AQ2181" s="18"/>
      <c r="AR2181" s="18"/>
      <c r="AS2181" s="17"/>
      <c r="AT2181" s="17"/>
      <c r="AU2181" s="18"/>
      <c r="AV2181" s="17"/>
      <c r="AW2181" s="17"/>
      <c r="AX2181" s="17"/>
      <c r="AY2181" s="17"/>
      <c r="AZ2181" s="17"/>
      <c r="BA2181" s="17"/>
      <c r="BB2181" s="17"/>
      <c r="BC2181" s="17"/>
      <c r="BD2181" s="17"/>
      <c r="BE2181" s="17"/>
      <c r="BF2181" s="17"/>
      <c r="BG2181" s="17"/>
      <c r="BH2181" s="17"/>
      <c r="BI2181" s="17"/>
      <c r="BJ2181" s="17"/>
      <c r="BK2181" s="17"/>
      <c r="BL2181" s="17"/>
      <c r="BM2181" s="17"/>
      <c r="BN2181" s="15"/>
      <c r="BO2181" s="15"/>
      <c r="BP2181" s="22"/>
      <c r="BQ2181" s="15"/>
      <c r="BR2181" s="15"/>
      <c r="BS2181" s="15"/>
      <c r="BT2181" s="15"/>
      <c r="BU2181" s="15"/>
      <c r="BV2181" s="15"/>
      <c r="BW2181" s="15"/>
      <c r="BX2181" s="15"/>
      <c r="BY2181" s="15"/>
      <c r="BZ2181" s="15"/>
      <c r="CA2181" s="15"/>
      <c r="CB2181" s="15"/>
      <c r="CC2181" s="15"/>
      <c r="CD2181" s="15"/>
      <c r="CE2181" s="15"/>
      <c r="CF2181" s="15"/>
      <c r="CG2181" s="15"/>
      <c r="CH2181" s="15"/>
      <c r="CI2181" s="15"/>
      <c r="CJ2181" s="15"/>
    </row>
    <row r="2182" spans="1:88" ht="12.75">
      <c r="A2182" s="74" t="s">
        <v>13862</v>
      </c>
      <c r="B2182" s="15" t="s">
        <v>4754</v>
      </c>
      <c r="C2182" s="15" t="s">
        <v>58</v>
      </c>
      <c r="D2182" s="16">
        <v>2008</v>
      </c>
      <c r="E2182" s="15" t="s">
        <v>117</v>
      </c>
      <c r="F2182" s="26"/>
      <c r="G2182" s="26" t="s">
        <v>118</v>
      </c>
      <c r="H2182" s="26" t="s">
        <v>118</v>
      </c>
      <c r="I2182" s="15" t="s">
        <v>118</v>
      </c>
      <c r="J2182" s="26"/>
      <c r="K2182" s="17">
        <f t="shared" si="281"/>
        <v>0</v>
      </c>
      <c r="L2182" s="15"/>
      <c r="M2182" s="15"/>
      <c r="N2182" s="15"/>
      <c r="O2182" s="15"/>
      <c r="P2182" s="15"/>
      <c r="Q2182" s="15"/>
      <c r="R2182" s="15"/>
      <c r="S2182" s="19"/>
      <c r="T2182" s="15"/>
      <c r="U2182" s="17"/>
      <c r="V2182" s="15" t="s">
        <v>13863</v>
      </c>
      <c r="W2182" s="15"/>
      <c r="X2182" s="15" t="s">
        <v>1877</v>
      </c>
      <c r="Y2182" s="15"/>
      <c r="AB2182" s="32">
        <v>44206</v>
      </c>
      <c r="AC2182" s="21" t="s">
        <v>13864</v>
      </c>
      <c r="AD2182" s="21" t="s">
        <v>13865</v>
      </c>
      <c r="AE2182" s="21" t="s">
        <v>13866</v>
      </c>
      <c r="AF2182" s="21" t="s">
        <v>13867</v>
      </c>
      <c r="AG2182" s="22">
        <f t="shared" si="282"/>
        <v>0.4838709677419355</v>
      </c>
      <c r="AH2182" s="15"/>
      <c r="AI2182" s="17"/>
      <c r="AJ2182" s="17"/>
      <c r="AK2182" s="17" t="e">
        <f>VLOOKUP(A2182,'[1]Deals (Exits)'!B:B,1,FALSE)</f>
        <v>#N/A</v>
      </c>
      <c r="AL2182" s="23"/>
      <c r="AM2182" s="17"/>
      <c r="AN2182" s="17"/>
      <c r="AO2182" s="17"/>
      <c r="AP2182" s="17"/>
      <c r="AQ2182" s="18"/>
      <c r="AR2182" s="18"/>
      <c r="AS2182" s="17"/>
      <c r="AT2182" s="17"/>
      <c r="AU2182" s="18"/>
      <c r="AV2182" s="17"/>
      <c r="AW2182" s="17"/>
      <c r="AX2182" s="17"/>
      <c r="AY2182" s="17"/>
      <c r="AZ2182" s="17"/>
      <c r="BA2182" s="17"/>
      <c r="BB2182" s="17"/>
      <c r="BC2182" s="17"/>
      <c r="BD2182" s="17"/>
      <c r="BE2182" s="17"/>
      <c r="BF2182" s="17"/>
      <c r="BG2182" s="17"/>
      <c r="BH2182" s="17"/>
      <c r="BI2182" s="17"/>
      <c r="BJ2182" s="17"/>
      <c r="BK2182" s="17"/>
      <c r="BL2182" s="17"/>
      <c r="BM2182" s="17"/>
      <c r="BN2182" s="15"/>
      <c r="BO2182" s="15"/>
      <c r="BP2182" s="22"/>
      <c r="BQ2182" s="15"/>
      <c r="BR2182" s="15"/>
      <c r="BS2182" s="15"/>
      <c r="BT2182" s="15"/>
      <c r="BU2182" s="15"/>
      <c r="BV2182" s="15"/>
      <c r="BW2182" s="15"/>
      <c r="BX2182" s="15"/>
      <c r="BY2182" s="15"/>
      <c r="BZ2182" s="15"/>
      <c r="CA2182" s="15"/>
      <c r="CB2182" s="15"/>
      <c r="CC2182" s="15"/>
      <c r="CD2182" s="15"/>
      <c r="CE2182" s="15"/>
      <c r="CF2182" s="15"/>
      <c r="CG2182" s="15"/>
      <c r="CH2182" s="15"/>
      <c r="CI2182" s="15"/>
      <c r="CJ2182" s="15"/>
    </row>
    <row r="2183" spans="1:88" ht="12.75">
      <c r="A2183" s="25" t="s">
        <v>13868</v>
      </c>
      <c r="B2183" s="15" t="s">
        <v>13869</v>
      </c>
      <c r="C2183" s="15" t="s">
        <v>58</v>
      </c>
      <c r="D2183" s="16">
        <v>2011</v>
      </c>
      <c r="E2183" s="15" t="s">
        <v>13870</v>
      </c>
      <c r="F2183" s="26"/>
      <c r="G2183" s="26" t="s">
        <v>118</v>
      </c>
      <c r="H2183" s="26" t="s">
        <v>118</v>
      </c>
      <c r="I2183" s="15" t="s">
        <v>118</v>
      </c>
      <c r="J2183" s="26"/>
      <c r="K2183" s="17">
        <f t="shared" si="281"/>
        <v>0</v>
      </c>
      <c r="L2183" s="15"/>
      <c r="M2183" s="15"/>
      <c r="N2183" s="15"/>
      <c r="O2183" s="15"/>
      <c r="P2183" s="15"/>
      <c r="Q2183" s="15"/>
      <c r="R2183" s="15"/>
      <c r="S2183" s="19"/>
      <c r="T2183" s="15"/>
      <c r="U2183" s="17"/>
      <c r="V2183" s="15"/>
      <c r="W2183" s="15"/>
      <c r="X2183" s="15" t="s">
        <v>1072</v>
      </c>
      <c r="Y2183" s="15"/>
      <c r="AB2183" s="32">
        <v>44206</v>
      </c>
      <c r="AC2183" s="21" t="s">
        <v>13871</v>
      </c>
      <c r="AD2183" s="15"/>
      <c r="AE2183" s="21" t="s">
        <v>13872</v>
      </c>
      <c r="AF2183" s="21" t="s">
        <v>13873</v>
      </c>
      <c r="AG2183" s="22">
        <f t="shared" si="282"/>
        <v>0.41935483870967744</v>
      </c>
      <c r="AH2183" s="15"/>
      <c r="AI2183" s="17"/>
      <c r="AJ2183" s="17"/>
      <c r="AK2183" s="17" t="e">
        <f>VLOOKUP(A2183,'[1]Deals (Exits)'!B:B,1,FALSE)</f>
        <v>#N/A</v>
      </c>
      <c r="AL2183" s="23"/>
      <c r="AM2183" s="17"/>
      <c r="AN2183" s="17"/>
      <c r="AO2183" s="17"/>
      <c r="AP2183" s="17"/>
      <c r="AQ2183" s="18"/>
      <c r="AR2183" s="18"/>
      <c r="AS2183" s="17"/>
      <c r="AT2183" s="17"/>
      <c r="AU2183" s="18"/>
      <c r="AV2183" s="17"/>
      <c r="AW2183" s="17"/>
      <c r="AX2183" s="17"/>
      <c r="AY2183" s="17"/>
      <c r="AZ2183" s="17"/>
      <c r="BA2183" s="17"/>
      <c r="BB2183" s="17"/>
      <c r="BC2183" s="17"/>
      <c r="BD2183" s="17"/>
      <c r="BE2183" s="17"/>
      <c r="BF2183" s="17"/>
      <c r="BG2183" s="17"/>
      <c r="BH2183" s="17"/>
      <c r="BI2183" s="17"/>
      <c r="BJ2183" s="17"/>
      <c r="BK2183" s="17"/>
      <c r="BL2183" s="17"/>
      <c r="BM2183" s="17"/>
      <c r="BN2183" s="15"/>
      <c r="BO2183" s="15"/>
      <c r="BP2183" s="22"/>
      <c r="BQ2183" s="15"/>
      <c r="BR2183" s="15"/>
      <c r="BS2183" s="15"/>
      <c r="BT2183" s="15"/>
      <c r="BU2183" s="15"/>
      <c r="BV2183" s="15"/>
      <c r="BW2183" s="15"/>
      <c r="BX2183" s="15"/>
      <c r="BY2183" s="15"/>
      <c r="BZ2183" s="15"/>
      <c r="CA2183" s="15"/>
      <c r="CB2183" s="15"/>
      <c r="CC2183" s="15"/>
      <c r="CD2183" s="15"/>
      <c r="CE2183" s="15"/>
      <c r="CF2183" s="15"/>
      <c r="CG2183" s="15"/>
      <c r="CH2183" s="15"/>
      <c r="CI2183" s="15"/>
      <c r="CJ2183" s="15"/>
    </row>
    <row r="2184" spans="1:88" ht="12.75">
      <c r="A2184" s="74" t="s">
        <v>13874</v>
      </c>
      <c r="B2184" s="15" t="s">
        <v>13875</v>
      </c>
      <c r="C2184" s="15" t="s">
        <v>58</v>
      </c>
      <c r="D2184" s="16">
        <v>2013</v>
      </c>
      <c r="E2184" s="15" t="s">
        <v>117</v>
      </c>
      <c r="F2184" s="26"/>
      <c r="G2184" s="26" t="s">
        <v>118</v>
      </c>
      <c r="H2184" s="26" t="s">
        <v>118</v>
      </c>
      <c r="I2184" s="15" t="s">
        <v>118</v>
      </c>
      <c r="J2184" s="26"/>
      <c r="K2184" s="17">
        <f t="shared" si="281"/>
        <v>0</v>
      </c>
      <c r="L2184" s="15"/>
      <c r="M2184" s="15"/>
      <c r="N2184" s="15"/>
      <c r="O2184" s="15"/>
      <c r="P2184" s="15"/>
      <c r="Q2184" s="15"/>
      <c r="R2184" s="15"/>
      <c r="S2184" s="19"/>
      <c r="T2184" s="15"/>
      <c r="U2184" s="17"/>
      <c r="V2184" s="15" t="s">
        <v>13876</v>
      </c>
      <c r="W2184" s="15"/>
      <c r="X2184" s="15" t="s">
        <v>64</v>
      </c>
      <c r="Y2184" s="15"/>
      <c r="AB2184" s="20" t="s">
        <v>121</v>
      </c>
      <c r="AC2184" s="21" t="s">
        <v>13877</v>
      </c>
      <c r="AD2184" s="21" t="s">
        <v>13878</v>
      </c>
      <c r="AE2184" s="21" t="s">
        <v>13879</v>
      </c>
      <c r="AF2184" s="21" t="s">
        <v>13880</v>
      </c>
      <c r="AG2184" s="22">
        <f t="shared" si="282"/>
        <v>0.4838709677419355</v>
      </c>
      <c r="AH2184" s="15"/>
      <c r="AI2184" s="17"/>
      <c r="AJ2184" s="17"/>
      <c r="AK2184" s="17" t="e">
        <f>VLOOKUP(A2184,'[1]Deals (Exits)'!B:B,1,FALSE)</f>
        <v>#N/A</v>
      </c>
      <c r="AL2184" s="23"/>
      <c r="AM2184" s="17"/>
      <c r="AN2184" s="17"/>
      <c r="AO2184" s="17"/>
      <c r="AP2184" s="17"/>
      <c r="AQ2184" s="18"/>
      <c r="AR2184" s="18"/>
      <c r="AS2184" s="17"/>
      <c r="AT2184" s="17"/>
      <c r="AU2184" s="18"/>
      <c r="AV2184" s="17"/>
      <c r="AW2184" s="17"/>
      <c r="AX2184" s="17"/>
      <c r="AY2184" s="17"/>
      <c r="AZ2184" s="17"/>
      <c r="BA2184" s="17"/>
      <c r="BB2184" s="17"/>
      <c r="BC2184" s="17"/>
      <c r="BD2184" s="17"/>
      <c r="BE2184" s="17"/>
      <c r="BF2184" s="17"/>
      <c r="BG2184" s="17"/>
      <c r="BH2184" s="17"/>
      <c r="BI2184" s="17"/>
      <c r="BJ2184" s="17"/>
      <c r="BK2184" s="17"/>
      <c r="BL2184" s="17"/>
      <c r="BM2184" s="17"/>
      <c r="BN2184" s="15"/>
      <c r="BO2184" s="15"/>
      <c r="BP2184" s="22"/>
      <c r="BQ2184" s="15"/>
      <c r="BR2184" s="15"/>
      <c r="BS2184" s="15"/>
      <c r="BT2184" s="15"/>
      <c r="BU2184" s="15"/>
      <c r="BV2184" s="15"/>
      <c r="BW2184" s="15"/>
      <c r="BX2184" s="15"/>
      <c r="BY2184" s="15"/>
      <c r="BZ2184" s="15"/>
      <c r="CA2184" s="15"/>
      <c r="CB2184" s="15"/>
      <c r="CC2184" s="15"/>
      <c r="CD2184" s="15"/>
      <c r="CE2184" s="15"/>
      <c r="CF2184" s="15"/>
      <c r="CG2184" s="15"/>
      <c r="CH2184" s="15"/>
      <c r="CI2184" s="15"/>
      <c r="CJ2184" s="15"/>
    </row>
    <row r="2185" spans="1:88" ht="12.75">
      <c r="A2185" s="25" t="s">
        <v>13881</v>
      </c>
      <c r="B2185" s="15" t="s">
        <v>13882</v>
      </c>
      <c r="C2185" s="15" t="s">
        <v>58</v>
      </c>
      <c r="D2185" s="16">
        <v>2011</v>
      </c>
      <c r="E2185" s="15" t="s">
        <v>117</v>
      </c>
      <c r="F2185" s="26"/>
      <c r="G2185" s="26" t="s">
        <v>118</v>
      </c>
      <c r="H2185" s="26" t="s">
        <v>118</v>
      </c>
      <c r="I2185" s="15" t="s">
        <v>118</v>
      </c>
      <c r="J2185" s="26"/>
      <c r="K2185" s="17">
        <f t="shared" si="281"/>
        <v>0</v>
      </c>
      <c r="L2185" s="15"/>
      <c r="M2185" s="15"/>
      <c r="N2185" s="15"/>
      <c r="O2185" s="15"/>
      <c r="P2185" s="15"/>
      <c r="Q2185" s="15"/>
      <c r="R2185" s="15"/>
      <c r="S2185" s="19"/>
      <c r="T2185" s="15"/>
      <c r="U2185" s="17"/>
      <c r="V2185" s="15"/>
      <c r="W2185" s="15"/>
      <c r="X2185" s="15" t="s">
        <v>79</v>
      </c>
      <c r="Y2185" s="15"/>
      <c r="AB2185" s="20" t="s">
        <v>286</v>
      </c>
      <c r="AC2185" s="21" t="s">
        <v>13883</v>
      </c>
      <c r="AD2185" s="15"/>
      <c r="AE2185" s="15"/>
      <c r="AF2185" s="21" t="s">
        <v>13884</v>
      </c>
      <c r="AG2185" s="22">
        <f t="shared" si="282"/>
        <v>0.38709677419354838</v>
      </c>
      <c r="AH2185" s="15"/>
      <c r="AI2185" s="17"/>
      <c r="AJ2185" s="17"/>
      <c r="AK2185" s="17" t="e">
        <f>VLOOKUP(A2185,'[1]Deals (Exits)'!B:B,1,FALSE)</f>
        <v>#N/A</v>
      </c>
      <c r="AL2185" s="23"/>
      <c r="AM2185" s="17"/>
      <c r="AN2185" s="17"/>
      <c r="AO2185" s="17"/>
      <c r="AP2185" s="17"/>
      <c r="AQ2185" s="18"/>
      <c r="AR2185" s="18"/>
      <c r="AS2185" s="17"/>
      <c r="AT2185" s="17"/>
      <c r="AU2185" s="18"/>
      <c r="AV2185" s="17"/>
      <c r="AW2185" s="17"/>
      <c r="AX2185" s="17"/>
      <c r="AY2185" s="17"/>
      <c r="AZ2185" s="17"/>
      <c r="BA2185" s="17"/>
      <c r="BB2185" s="17"/>
      <c r="BC2185" s="17"/>
      <c r="BD2185" s="17"/>
      <c r="BE2185" s="17"/>
      <c r="BF2185" s="17"/>
      <c r="BG2185" s="17"/>
      <c r="BH2185" s="17"/>
      <c r="BI2185" s="17"/>
      <c r="BJ2185" s="17"/>
      <c r="BK2185" s="17"/>
      <c r="BL2185" s="17"/>
      <c r="BM2185" s="17"/>
      <c r="BN2185" s="15"/>
      <c r="BO2185" s="15"/>
      <c r="BP2185" s="22"/>
      <c r="BQ2185" s="15"/>
      <c r="BR2185" s="15"/>
      <c r="BS2185" s="15"/>
      <c r="BT2185" s="15"/>
      <c r="BU2185" s="15"/>
      <c r="BV2185" s="15"/>
      <c r="BW2185" s="15"/>
      <c r="BX2185" s="15"/>
      <c r="BY2185" s="15"/>
      <c r="BZ2185" s="15"/>
      <c r="CA2185" s="15"/>
      <c r="CB2185" s="15"/>
      <c r="CC2185" s="15"/>
      <c r="CD2185" s="15"/>
      <c r="CE2185" s="15"/>
      <c r="CF2185" s="15"/>
      <c r="CG2185" s="15"/>
      <c r="CH2185" s="15"/>
      <c r="CI2185" s="15"/>
      <c r="CJ2185" s="15"/>
    </row>
    <row r="2186" spans="1:88" ht="12.75">
      <c r="A2186" s="74" t="s">
        <v>13885</v>
      </c>
      <c r="B2186" s="15" t="s">
        <v>13886</v>
      </c>
      <c r="C2186" s="15" t="s">
        <v>58</v>
      </c>
      <c r="D2186" s="16">
        <v>2014</v>
      </c>
      <c r="E2186" s="15" t="s">
        <v>117</v>
      </c>
      <c r="F2186" s="26"/>
      <c r="G2186" s="26" t="s">
        <v>118</v>
      </c>
      <c r="H2186" s="26" t="s">
        <v>118</v>
      </c>
      <c r="I2186" s="15" t="s">
        <v>118</v>
      </c>
      <c r="J2186" s="26"/>
      <c r="K2186" s="17">
        <f t="shared" si="281"/>
        <v>0</v>
      </c>
      <c r="L2186" s="15"/>
      <c r="M2186" s="15"/>
      <c r="N2186" s="15"/>
      <c r="O2186" s="15"/>
      <c r="P2186" s="15"/>
      <c r="Q2186" s="15"/>
      <c r="R2186" s="15"/>
      <c r="S2186" s="19"/>
      <c r="T2186" s="15"/>
      <c r="U2186" s="17"/>
      <c r="V2186" s="15" t="s">
        <v>13887</v>
      </c>
      <c r="W2186" s="15"/>
      <c r="X2186" s="15" t="s">
        <v>5334</v>
      </c>
      <c r="Y2186" s="15"/>
      <c r="AB2186" s="32">
        <v>43506</v>
      </c>
      <c r="AC2186" s="21" t="s">
        <v>13888</v>
      </c>
      <c r="AD2186" s="21" t="s">
        <v>13889</v>
      </c>
      <c r="AE2186" s="21" t="s">
        <v>13890</v>
      </c>
      <c r="AF2186" s="21" t="s">
        <v>13891</v>
      </c>
      <c r="AG2186" s="22">
        <f t="shared" si="282"/>
        <v>0.4838709677419355</v>
      </c>
      <c r="AH2186" s="15"/>
      <c r="AI2186" s="17"/>
      <c r="AJ2186" s="17"/>
      <c r="AK2186" s="17" t="e">
        <f>VLOOKUP(A2186,'[1]Deals (Exits)'!B:B,1,FALSE)</f>
        <v>#N/A</v>
      </c>
      <c r="AL2186" s="23"/>
      <c r="AM2186" s="17"/>
      <c r="AN2186" s="17"/>
      <c r="AO2186" s="17"/>
      <c r="AP2186" s="17"/>
      <c r="AQ2186" s="18"/>
      <c r="AR2186" s="18"/>
      <c r="AS2186" s="17"/>
      <c r="AT2186" s="17"/>
      <c r="AU2186" s="18"/>
      <c r="AV2186" s="17"/>
      <c r="AW2186" s="17"/>
      <c r="AX2186" s="17"/>
      <c r="AY2186" s="17"/>
      <c r="AZ2186" s="17"/>
      <c r="BA2186" s="17"/>
      <c r="BB2186" s="17"/>
      <c r="BC2186" s="17"/>
      <c r="BD2186" s="17"/>
      <c r="BE2186" s="17"/>
      <c r="BF2186" s="17"/>
      <c r="BG2186" s="17"/>
      <c r="BH2186" s="17"/>
      <c r="BI2186" s="17"/>
      <c r="BJ2186" s="17"/>
      <c r="BK2186" s="17"/>
      <c r="BL2186" s="17"/>
      <c r="BM2186" s="17"/>
      <c r="BN2186" s="15"/>
      <c r="BO2186" s="15"/>
      <c r="BP2186" s="22"/>
      <c r="BQ2186" s="15"/>
      <c r="BR2186" s="15"/>
      <c r="BS2186" s="15"/>
      <c r="BT2186" s="15"/>
      <c r="BU2186" s="15"/>
      <c r="BV2186" s="15"/>
      <c r="BW2186" s="15"/>
      <c r="BX2186" s="15"/>
      <c r="BY2186" s="15"/>
      <c r="BZ2186" s="15"/>
      <c r="CA2186" s="15"/>
      <c r="CB2186" s="15"/>
      <c r="CC2186" s="15"/>
      <c r="CD2186" s="15"/>
      <c r="CE2186" s="15"/>
      <c r="CF2186" s="15"/>
      <c r="CG2186" s="15"/>
      <c r="CH2186" s="15"/>
      <c r="CI2186" s="15"/>
      <c r="CJ2186" s="15"/>
    </row>
    <row r="2187" spans="1:88" ht="12.75">
      <c r="A2187" s="74" t="s">
        <v>13892</v>
      </c>
      <c r="B2187" s="15" t="s">
        <v>13893</v>
      </c>
      <c r="C2187" s="15" t="s">
        <v>58</v>
      </c>
      <c r="D2187" s="16">
        <v>2010</v>
      </c>
      <c r="E2187" s="15" t="s">
        <v>117</v>
      </c>
      <c r="F2187" s="26"/>
      <c r="G2187" s="26" t="s">
        <v>118</v>
      </c>
      <c r="H2187" s="26" t="s">
        <v>118</v>
      </c>
      <c r="I2187" s="15" t="s">
        <v>118</v>
      </c>
      <c r="J2187" s="26"/>
      <c r="K2187" s="17">
        <f t="shared" si="281"/>
        <v>0</v>
      </c>
      <c r="L2187" s="15"/>
      <c r="M2187" s="15"/>
      <c r="N2187" s="15"/>
      <c r="O2187" s="15"/>
      <c r="P2187" s="15"/>
      <c r="Q2187" s="15"/>
      <c r="R2187" s="15"/>
      <c r="S2187" s="19"/>
      <c r="T2187" s="15"/>
      <c r="U2187" s="17"/>
      <c r="V2187" s="15"/>
      <c r="W2187" s="15"/>
      <c r="X2187" s="15" t="s">
        <v>294</v>
      </c>
      <c r="Y2187" s="15"/>
      <c r="AB2187" s="20" t="s">
        <v>136</v>
      </c>
      <c r="AC2187" s="21" t="s">
        <v>13894</v>
      </c>
      <c r="AD2187" s="21" t="s">
        <v>13895</v>
      </c>
      <c r="AE2187" s="15"/>
      <c r="AF2187" s="15"/>
      <c r="AG2187" s="22">
        <f t="shared" si="282"/>
        <v>0.38709677419354838</v>
      </c>
      <c r="AH2187" s="15"/>
      <c r="AI2187" s="17"/>
      <c r="AJ2187" s="17"/>
      <c r="AK2187" s="17" t="e">
        <f>VLOOKUP(A2187,'[1]Deals (Exits)'!B:B,1,FALSE)</f>
        <v>#N/A</v>
      </c>
      <c r="AL2187" s="23"/>
      <c r="AM2187" s="17"/>
      <c r="AN2187" s="17"/>
      <c r="AO2187" s="17"/>
      <c r="AP2187" s="17"/>
      <c r="AQ2187" s="18"/>
      <c r="AR2187" s="18"/>
      <c r="AS2187" s="17"/>
      <c r="AT2187" s="17"/>
      <c r="AU2187" s="18"/>
      <c r="AV2187" s="17"/>
      <c r="AW2187" s="17"/>
      <c r="AX2187" s="17"/>
      <c r="AY2187" s="17"/>
      <c r="AZ2187" s="17"/>
      <c r="BA2187" s="17"/>
      <c r="BB2187" s="17"/>
      <c r="BC2187" s="17"/>
      <c r="BD2187" s="17"/>
      <c r="BE2187" s="17"/>
      <c r="BF2187" s="17"/>
      <c r="BG2187" s="17"/>
      <c r="BH2187" s="17"/>
      <c r="BI2187" s="17"/>
      <c r="BJ2187" s="17"/>
      <c r="BK2187" s="17"/>
      <c r="BL2187" s="17"/>
      <c r="BM2187" s="17"/>
      <c r="BN2187" s="15"/>
      <c r="BO2187" s="15"/>
      <c r="BP2187" s="22"/>
      <c r="BQ2187" s="15"/>
      <c r="BR2187" s="15"/>
      <c r="BS2187" s="15"/>
      <c r="BT2187" s="15"/>
      <c r="BU2187" s="15"/>
      <c r="BV2187" s="15"/>
      <c r="BW2187" s="15"/>
      <c r="BX2187" s="15"/>
      <c r="BY2187" s="15"/>
      <c r="BZ2187" s="15"/>
      <c r="CA2187" s="15"/>
      <c r="CB2187" s="15"/>
      <c r="CC2187" s="15"/>
      <c r="CD2187" s="15"/>
      <c r="CE2187" s="15"/>
      <c r="CF2187" s="15"/>
      <c r="CG2187" s="15"/>
      <c r="CH2187" s="15"/>
      <c r="CI2187" s="15"/>
      <c r="CJ2187" s="15"/>
    </row>
    <row r="2188" spans="1:88" ht="12.75">
      <c r="A2188" s="25" t="s">
        <v>13896</v>
      </c>
      <c r="B2188" s="15" t="s">
        <v>13897</v>
      </c>
      <c r="C2188" s="15" t="s">
        <v>58</v>
      </c>
      <c r="D2188" s="16">
        <v>2011</v>
      </c>
      <c r="E2188" s="15" t="s">
        <v>2523</v>
      </c>
      <c r="F2188" s="26"/>
      <c r="G2188" s="26" t="s">
        <v>118</v>
      </c>
      <c r="H2188" s="26" t="s">
        <v>118</v>
      </c>
      <c r="I2188" s="15" t="s">
        <v>118</v>
      </c>
      <c r="J2188" s="26"/>
      <c r="K2188" s="17">
        <f t="shared" si="281"/>
        <v>0</v>
      </c>
      <c r="L2188" s="15"/>
      <c r="M2188" s="15"/>
      <c r="N2188" s="15"/>
      <c r="O2188" s="15"/>
      <c r="P2188" s="15"/>
      <c r="Q2188" s="15"/>
      <c r="R2188" s="15"/>
      <c r="S2188" s="19"/>
      <c r="T2188" s="15"/>
      <c r="U2188" s="17"/>
      <c r="V2188" s="15" t="s">
        <v>2422</v>
      </c>
      <c r="W2188" s="15"/>
      <c r="X2188" s="15" t="s">
        <v>5334</v>
      </c>
      <c r="Y2188" s="15"/>
      <c r="AB2188" s="32">
        <v>43506</v>
      </c>
      <c r="AC2188" s="21" t="s">
        <v>13898</v>
      </c>
      <c r="AD2188" s="21" t="s">
        <v>13899</v>
      </c>
      <c r="AE2188" s="21" t="s">
        <v>13900</v>
      </c>
      <c r="AF2188" s="21" t="s">
        <v>13901</v>
      </c>
      <c r="AG2188" s="22">
        <f t="shared" si="282"/>
        <v>0.4838709677419355</v>
      </c>
      <c r="AH2188" s="15"/>
      <c r="AI2188" s="17"/>
      <c r="AJ2188" s="17"/>
      <c r="AK2188" s="17" t="e">
        <f>VLOOKUP(A2188,'[1]Deals (Exits)'!B:B,1,FALSE)</f>
        <v>#N/A</v>
      </c>
      <c r="AL2188" s="23"/>
      <c r="AM2188" s="17"/>
      <c r="AN2188" s="17"/>
      <c r="AO2188" s="17"/>
      <c r="AP2188" s="17"/>
      <c r="AQ2188" s="18"/>
      <c r="AR2188" s="18"/>
      <c r="AS2188" s="17"/>
      <c r="AT2188" s="17"/>
      <c r="AU2188" s="18"/>
      <c r="AV2188" s="17"/>
      <c r="AW2188" s="17"/>
      <c r="AX2188" s="17"/>
      <c r="AY2188" s="17"/>
      <c r="AZ2188" s="17"/>
      <c r="BA2188" s="17"/>
      <c r="BB2188" s="17"/>
      <c r="BC2188" s="17"/>
      <c r="BD2188" s="17"/>
      <c r="BE2188" s="17"/>
      <c r="BF2188" s="17"/>
      <c r="BG2188" s="17"/>
      <c r="BH2188" s="17"/>
      <c r="BI2188" s="17"/>
      <c r="BJ2188" s="17"/>
      <c r="BK2188" s="17"/>
      <c r="BL2188" s="17"/>
      <c r="BM2188" s="17"/>
      <c r="BN2188" s="15"/>
      <c r="BO2188" s="15"/>
      <c r="BP2188" s="22"/>
      <c r="BQ2188" s="15"/>
      <c r="BR2188" s="15"/>
      <c r="BS2188" s="15"/>
      <c r="BT2188" s="15"/>
      <c r="BU2188" s="15"/>
      <c r="BV2188" s="15"/>
      <c r="BW2188" s="15"/>
      <c r="BX2188" s="15"/>
      <c r="BY2188" s="15"/>
      <c r="BZ2188" s="15"/>
      <c r="CA2188" s="15"/>
      <c r="CB2188" s="15"/>
      <c r="CC2188" s="15"/>
      <c r="CD2188" s="15"/>
      <c r="CE2188" s="15"/>
      <c r="CF2188" s="15"/>
      <c r="CG2188" s="15"/>
      <c r="CH2188" s="15"/>
      <c r="CI2188" s="15"/>
      <c r="CJ2188" s="15"/>
    </row>
    <row r="2189" spans="1:88" ht="12.75">
      <c r="A2189" s="74" t="s">
        <v>13902</v>
      </c>
      <c r="B2189" s="15" t="s">
        <v>13903</v>
      </c>
      <c r="C2189" s="15" t="s">
        <v>58</v>
      </c>
      <c r="D2189" s="16">
        <v>2012</v>
      </c>
      <c r="E2189" s="15" t="s">
        <v>2523</v>
      </c>
      <c r="F2189" s="26"/>
      <c r="G2189" s="26" t="s">
        <v>118</v>
      </c>
      <c r="H2189" s="26" t="s">
        <v>118</v>
      </c>
      <c r="I2189" s="15" t="s">
        <v>118</v>
      </c>
      <c r="J2189" s="26"/>
      <c r="K2189" s="17">
        <f t="shared" si="281"/>
        <v>0</v>
      </c>
      <c r="L2189" s="15"/>
      <c r="M2189" s="15"/>
      <c r="N2189" s="15"/>
      <c r="O2189" s="15"/>
      <c r="P2189" s="15"/>
      <c r="Q2189" s="15"/>
      <c r="R2189" s="15"/>
      <c r="S2189" s="19"/>
      <c r="T2189" s="15"/>
      <c r="U2189" s="17"/>
      <c r="V2189" s="15" t="s">
        <v>3946</v>
      </c>
      <c r="W2189" s="15"/>
      <c r="X2189" s="15" t="s">
        <v>79</v>
      </c>
      <c r="Y2189" s="15"/>
      <c r="AB2189" s="32">
        <v>44206</v>
      </c>
      <c r="AC2189" s="21" t="s">
        <v>13904</v>
      </c>
      <c r="AD2189" s="21" t="s">
        <v>13905</v>
      </c>
      <c r="AE2189" s="21" t="s">
        <v>13906</v>
      </c>
      <c r="AF2189" s="21" t="s">
        <v>13907</v>
      </c>
      <c r="AG2189" s="22">
        <f t="shared" si="282"/>
        <v>0.4838709677419355</v>
      </c>
      <c r="AH2189" s="15"/>
      <c r="AI2189" s="17"/>
      <c r="AJ2189" s="17"/>
      <c r="AK2189" s="17" t="e">
        <f>VLOOKUP(A2189,'[1]Deals (Exits)'!B:B,1,FALSE)</f>
        <v>#N/A</v>
      </c>
      <c r="AL2189" s="23"/>
      <c r="AM2189" s="17"/>
      <c r="AN2189" s="17"/>
      <c r="AO2189" s="17"/>
      <c r="AP2189" s="17"/>
      <c r="AQ2189" s="18"/>
      <c r="AR2189" s="18"/>
      <c r="AS2189" s="17"/>
      <c r="AT2189" s="17"/>
      <c r="AU2189" s="18"/>
      <c r="AV2189" s="17"/>
      <c r="AW2189" s="17"/>
      <c r="AX2189" s="17"/>
      <c r="AY2189" s="17"/>
      <c r="AZ2189" s="17"/>
      <c r="BA2189" s="17"/>
      <c r="BB2189" s="17"/>
      <c r="BC2189" s="17"/>
      <c r="BD2189" s="17"/>
      <c r="BE2189" s="17"/>
      <c r="BF2189" s="17"/>
      <c r="BG2189" s="17"/>
      <c r="BH2189" s="17"/>
      <c r="BI2189" s="17"/>
      <c r="BJ2189" s="17"/>
      <c r="BK2189" s="17"/>
      <c r="BL2189" s="17"/>
      <c r="BM2189" s="17"/>
      <c r="BN2189" s="15"/>
      <c r="BO2189" s="15"/>
      <c r="BP2189" s="22"/>
      <c r="BQ2189" s="15"/>
      <c r="BR2189" s="15"/>
      <c r="BS2189" s="15"/>
      <c r="BT2189" s="15"/>
      <c r="BU2189" s="15"/>
      <c r="BV2189" s="15"/>
      <c r="BW2189" s="15"/>
      <c r="BX2189" s="15"/>
      <c r="BY2189" s="15"/>
      <c r="BZ2189" s="15"/>
      <c r="CA2189" s="15"/>
      <c r="CB2189" s="15"/>
      <c r="CC2189" s="15"/>
      <c r="CD2189" s="15"/>
      <c r="CE2189" s="15"/>
      <c r="CF2189" s="15"/>
      <c r="CG2189" s="15"/>
      <c r="CH2189" s="15"/>
      <c r="CI2189" s="15"/>
      <c r="CJ2189" s="15"/>
    </row>
    <row r="2190" spans="1:88" ht="12.75">
      <c r="A2190" s="25" t="s">
        <v>13908</v>
      </c>
      <c r="B2190" s="15" t="s">
        <v>13909</v>
      </c>
      <c r="C2190" s="15" t="s">
        <v>13910</v>
      </c>
      <c r="D2190" s="16">
        <v>2012</v>
      </c>
      <c r="E2190" s="15" t="s">
        <v>117</v>
      </c>
      <c r="F2190" s="26"/>
      <c r="G2190" s="26" t="s">
        <v>118</v>
      </c>
      <c r="H2190" s="26" t="s">
        <v>118</v>
      </c>
      <c r="I2190" s="15" t="s">
        <v>118</v>
      </c>
      <c r="J2190" s="26"/>
      <c r="K2190" s="17">
        <f t="shared" si="281"/>
        <v>0</v>
      </c>
      <c r="L2190" s="15"/>
      <c r="M2190" s="15"/>
      <c r="N2190" s="15"/>
      <c r="O2190" s="15"/>
      <c r="P2190" s="15"/>
      <c r="Q2190" s="15"/>
      <c r="R2190" s="15"/>
      <c r="S2190" s="19"/>
      <c r="T2190" s="15"/>
      <c r="U2190" s="17"/>
      <c r="V2190" s="15"/>
      <c r="W2190" s="15"/>
      <c r="X2190" s="15" t="s">
        <v>64</v>
      </c>
      <c r="Y2190" s="15"/>
      <c r="AB2190" s="20"/>
      <c r="AC2190" s="21" t="s">
        <v>13911</v>
      </c>
      <c r="AD2190" s="15"/>
      <c r="AE2190" s="21" t="s">
        <v>13912</v>
      </c>
      <c r="AF2190" s="21" t="s">
        <v>13913</v>
      </c>
      <c r="AG2190" s="22">
        <f t="shared" si="282"/>
        <v>0.38709677419354838</v>
      </c>
      <c r="AH2190" s="15"/>
      <c r="AI2190" s="17"/>
      <c r="AJ2190" s="17"/>
      <c r="AK2190" s="17" t="e">
        <f>VLOOKUP(A2190,'[1]Deals (Exits)'!B:B,1,FALSE)</f>
        <v>#N/A</v>
      </c>
      <c r="AL2190" s="23"/>
      <c r="AM2190" s="17"/>
      <c r="AN2190" s="17"/>
      <c r="AO2190" s="17"/>
      <c r="AP2190" s="17"/>
      <c r="AQ2190" s="18"/>
      <c r="AR2190" s="18"/>
      <c r="AS2190" s="17"/>
      <c r="AT2190" s="17"/>
      <c r="AU2190" s="18"/>
      <c r="AV2190" s="17"/>
      <c r="AW2190" s="17"/>
      <c r="AX2190" s="17"/>
      <c r="AY2190" s="17"/>
      <c r="AZ2190" s="17"/>
      <c r="BA2190" s="17"/>
      <c r="BB2190" s="17"/>
      <c r="BC2190" s="17"/>
      <c r="BD2190" s="17"/>
      <c r="BE2190" s="17"/>
      <c r="BF2190" s="17"/>
      <c r="BG2190" s="17"/>
      <c r="BH2190" s="17"/>
      <c r="BI2190" s="17"/>
      <c r="BJ2190" s="17"/>
      <c r="BK2190" s="17"/>
      <c r="BL2190" s="17"/>
      <c r="BM2190" s="17"/>
      <c r="BN2190" s="15"/>
      <c r="BO2190" s="15"/>
      <c r="BP2190" s="22"/>
      <c r="BQ2190" s="15"/>
      <c r="BR2190" s="15"/>
      <c r="BS2190" s="15"/>
      <c r="BT2190" s="15"/>
      <c r="BU2190" s="15"/>
      <c r="BV2190" s="15"/>
      <c r="BW2190" s="15"/>
      <c r="BX2190" s="15"/>
      <c r="BY2190" s="15"/>
      <c r="BZ2190" s="15"/>
      <c r="CA2190" s="15"/>
      <c r="CB2190" s="15"/>
      <c r="CC2190" s="15"/>
      <c r="CD2190" s="15"/>
      <c r="CE2190" s="15"/>
      <c r="CF2190" s="15"/>
      <c r="CG2190" s="15"/>
      <c r="CH2190" s="15"/>
      <c r="CI2190" s="15"/>
      <c r="CJ2190" s="15"/>
    </row>
    <row r="2191" spans="1:88" ht="12.75">
      <c r="A2191" s="74" t="s">
        <v>13914</v>
      </c>
      <c r="B2191" s="15" t="s">
        <v>13915</v>
      </c>
      <c r="C2191" s="15" t="s">
        <v>58</v>
      </c>
      <c r="D2191" s="16">
        <v>2012</v>
      </c>
      <c r="E2191" s="15" t="s">
        <v>117</v>
      </c>
      <c r="F2191" s="26"/>
      <c r="G2191" s="26" t="s">
        <v>118</v>
      </c>
      <c r="H2191" s="26" t="s">
        <v>118</v>
      </c>
      <c r="I2191" s="15" t="s">
        <v>118</v>
      </c>
      <c r="J2191" s="26"/>
      <c r="K2191" s="17">
        <f t="shared" si="281"/>
        <v>0</v>
      </c>
      <c r="L2191" s="15"/>
      <c r="M2191" s="15"/>
      <c r="N2191" s="15"/>
      <c r="O2191" s="15"/>
      <c r="P2191" s="15"/>
      <c r="Q2191" s="15"/>
      <c r="R2191" s="15"/>
      <c r="S2191" s="19"/>
      <c r="T2191" s="15"/>
      <c r="U2191" s="17"/>
      <c r="V2191" s="15"/>
      <c r="W2191" s="15"/>
      <c r="X2191" s="15" t="s">
        <v>5334</v>
      </c>
      <c r="Y2191" s="15"/>
      <c r="AB2191" s="20" t="s">
        <v>286</v>
      </c>
      <c r="AC2191" s="21" t="s">
        <v>13916</v>
      </c>
      <c r="AD2191" s="21" t="s">
        <v>13917</v>
      </c>
      <c r="AE2191" s="21" t="s">
        <v>13918</v>
      </c>
      <c r="AF2191" s="21" t="s">
        <v>13919</v>
      </c>
      <c r="AG2191" s="22">
        <f t="shared" si="282"/>
        <v>0.45161290322580644</v>
      </c>
      <c r="AH2191" s="15"/>
      <c r="AI2191" s="17"/>
      <c r="AJ2191" s="17"/>
      <c r="AK2191" s="17" t="e">
        <f>VLOOKUP(A2191,'[1]Deals (Exits)'!B:B,1,FALSE)</f>
        <v>#N/A</v>
      </c>
      <c r="AL2191" s="23"/>
      <c r="AM2191" s="17"/>
      <c r="AN2191" s="17"/>
      <c r="AO2191" s="17"/>
      <c r="AP2191" s="17"/>
      <c r="AQ2191" s="18"/>
      <c r="AR2191" s="18"/>
      <c r="AS2191" s="17"/>
      <c r="AT2191" s="17"/>
      <c r="AU2191" s="18"/>
      <c r="AV2191" s="17"/>
      <c r="AW2191" s="17"/>
      <c r="AX2191" s="17"/>
      <c r="AY2191" s="17"/>
      <c r="AZ2191" s="17"/>
      <c r="BA2191" s="17"/>
      <c r="BB2191" s="17"/>
      <c r="BC2191" s="17"/>
      <c r="BD2191" s="17"/>
      <c r="BE2191" s="17"/>
      <c r="BF2191" s="17"/>
      <c r="BG2191" s="17"/>
      <c r="BH2191" s="17"/>
      <c r="BI2191" s="17"/>
      <c r="BJ2191" s="17"/>
      <c r="BK2191" s="17"/>
      <c r="BL2191" s="17"/>
      <c r="BM2191" s="17"/>
      <c r="BN2191" s="15"/>
      <c r="BO2191" s="15"/>
      <c r="BP2191" s="22"/>
      <c r="BQ2191" s="15"/>
      <c r="BR2191" s="15"/>
      <c r="BS2191" s="15"/>
      <c r="BT2191" s="15"/>
      <c r="BU2191" s="15"/>
      <c r="BV2191" s="15"/>
      <c r="BW2191" s="15"/>
      <c r="BX2191" s="15"/>
      <c r="BY2191" s="15"/>
      <c r="BZ2191" s="15"/>
      <c r="CA2191" s="15"/>
      <c r="CB2191" s="15"/>
      <c r="CC2191" s="15"/>
      <c r="CD2191" s="15"/>
      <c r="CE2191" s="15"/>
      <c r="CF2191" s="15"/>
      <c r="CG2191" s="15"/>
      <c r="CH2191" s="15"/>
      <c r="CI2191" s="15"/>
      <c r="CJ2191" s="15"/>
    </row>
    <row r="2192" spans="1:88" ht="12.75">
      <c r="A2192" s="74" t="s">
        <v>13920</v>
      </c>
      <c r="B2192" s="15" t="s">
        <v>13921</v>
      </c>
      <c r="C2192" s="15" t="s">
        <v>58</v>
      </c>
      <c r="D2192" s="16">
        <v>2014</v>
      </c>
      <c r="E2192" s="15" t="s">
        <v>13922</v>
      </c>
      <c r="F2192" s="26"/>
      <c r="G2192" s="26" t="s">
        <v>118</v>
      </c>
      <c r="H2192" s="26" t="s">
        <v>118</v>
      </c>
      <c r="I2192" s="15" t="s">
        <v>118</v>
      </c>
      <c r="J2192" s="26"/>
      <c r="K2192" s="17">
        <f t="shared" si="281"/>
        <v>0</v>
      </c>
      <c r="L2192" s="15"/>
      <c r="M2192" s="15"/>
      <c r="N2192" s="15"/>
      <c r="O2192" s="15"/>
      <c r="P2192" s="15"/>
      <c r="Q2192" s="15"/>
      <c r="R2192" s="15"/>
      <c r="S2192" s="19"/>
      <c r="T2192" s="15"/>
      <c r="U2192" s="17"/>
      <c r="V2192" s="15"/>
      <c r="W2192" s="15"/>
      <c r="X2192" s="15" t="s">
        <v>538</v>
      </c>
      <c r="Y2192" s="15"/>
      <c r="AB2192" s="20"/>
      <c r="AC2192" s="21" t="s">
        <v>13923</v>
      </c>
      <c r="AD2192" s="15"/>
      <c r="AE2192" s="21" t="s">
        <v>13924</v>
      </c>
      <c r="AF2192" s="21" t="s">
        <v>13925</v>
      </c>
      <c r="AG2192" s="22">
        <f t="shared" si="282"/>
        <v>0.38709677419354838</v>
      </c>
      <c r="AH2192" s="15"/>
      <c r="AI2192" s="17"/>
      <c r="AJ2192" s="17"/>
      <c r="AK2192" s="17" t="e">
        <f>VLOOKUP(A2192,'[1]Deals (Exits)'!B:B,1,FALSE)</f>
        <v>#N/A</v>
      </c>
      <c r="AL2192" s="23"/>
      <c r="AM2192" s="17"/>
      <c r="AN2192" s="17"/>
      <c r="AO2192" s="17"/>
      <c r="AP2192" s="17"/>
      <c r="AQ2192" s="18"/>
      <c r="AR2192" s="18"/>
      <c r="AS2192" s="17"/>
      <c r="AT2192" s="17"/>
      <c r="AU2192" s="18"/>
      <c r="AV2192" s="17"/>
      <c r="AW2192" s="17"/>
      <c r="AX2192" s="17"/>
      <c r="AY2192" s="17"/>
      <c r="AZ2192" s="17"/>
      <c r="BA2192" s="17"/>
      <c r="BB2192" s="17"/>
      <c r="BC2192" s="17"/>
      <c r="BD2192" s="17"/>
      <c r="BE2192" s="17"/>
      <c r="BF2192" s="17"/>
      <c r="BG2192" s="17"/>
      <c r="BH2192" s="17"/>
      <c r="BI2192" s="17"/>
      <c r="BJ2192" s="17"/>
      <c r="BK2192" s="17"/>
      <c r="BL2192" s="17"/>
      <c r="BM2192" s="17"/>
      <c r="BN2192" s="15"/>
      <c r="BO2192" s="15"/>
      <c r="BP2192" s="22"/>
      <c r="BQ2192" s="15"/>
      <c r="BR2192" s="15"/>
      <c r="BS2192" s="15"/>
      <c r="BT2192" s="15"/>
      <c r="BU2192" s="15"/>
      <c r="BV2192" s="15"/>
      <c r="BW2192" s="15"/>
      <c r="BX2192" s="15"/>
      <c r="BY2192" s="15"/>
      <c r="BZ2192" s="15"/>
      <c r="CA2192" s="15"/>
      <c r="CB2192" s="15"/>
      <c r="CC2192" s="15"/>
      <c r="CD2192" s="15"/>
      <c r="CE2192" s="15"/>
      <c r="CF2192" s="15"/>
      <c r="CG2192" s="15"/>
      <c r="CH2192" s="15"/>
      <c r="CI2192" s="15"/>
      <c r="CJ2192" s="15"/>
    </row>
    <row r="2193" spans="1:88" ht="12.75">
      <c r="A2193" s="74" t="s">
        <v>13926</v>
      </c>
      <c r="B2193" s="15" t="s">
        <v>13927</v>
      </c>
      <c r="C2193" s="15" t="s">
        <v>58</v>
      </c>
      <c r="D2193" s="16">
        <v>2014</v>
      </c>
      <c r="E2193" s="15" t="s">
        <v>117</v>
      </c>
      <c r="F2193" s="26"/>
      <c r="G2193" s="26" t="s">
        <v>118</v>
      </c>
      <c r="H2193" s="26" t="s">
        <v>118</v>
      </c>
      <c r="I2193" s="15" t="s">
        <v>118</v>
      </c>
      <c r="J2193" s="26"/>
      <c r="K2193" s="17">
        <f t="shared" si="281"/>
        <v>0</v>
      </c>
      <c r="L2193" s="15"/>
      <c r="M2193" s="15"/>
      <c r="N2193" s="15"/>
      <c r="O2193" s="15"/>
      <c r="P2193" s="15"/>
      <c r="Q2193" s="15"/>
      <c r="R2193" s="15"/>
      <c r="S2193" s="19"/>
      <c r="T2193" s="15"/>
      <c r="U2193" s="17"/>
      <c r="V2193" s="15"/>
      <c r="W2193" s="15"/>
      <c r="X2193" s="15" t="s">
        <v>4628</v>
      </c>
      <c r="Y2193" s="15"/>
      <c r="AB2193" s="20"/>
      <c r="AC2193" s="21" t="s">
        <v>13928</v>
      </c>
      <c r="AD2193" s="15"/>
      <c r="AE2193" s="21" t="s">
        <v>13929</v>
      </c>
      <c r="AF2193" s="21" t="s">
        <v>13930</v>
      </c>
      <c r="AG2193" s="22">
        <f t="shared" si="282"/>
        <v>0.38709677419354838</v>
      </c>
      <c r="AH2193" s="15"/>
      <c r="AI2193" s="17"/>
      <c r="AJ2193" s="17"/>
      <c r="AK2193" s="17" t="e">
        <f>VLOOKUP(A2193,'[1]Deals (Exits)'!B:B,1,FALSE)</f>
        <v>#N/A</v>
      </c>
      <c r="AL2193" s="23"/>
      <c r="AM2193" s="17"/>
      <c r="AN2193" s="17"/>
      <c r="AO2193" s="17"/>
      <c r="AP2193" s="17"/>
      <c r="AQ2193" s="18"/>
      <c r="AR2193" s="18"/>
      <c r="AS2193" s="17"/>
      <c r="AT2193" s="17"/>
      <c r="AU2193" s="18"/>
      <c r="AV2193" s="17"/>
      <c r="AW2193" s="17"/>
      <c r="AX2193" s="17"/>
      <c r="AY2193" s="17"/>
      <c r="AZ2193" s="17"/>
      <c r="BA2193" s="17"/>
      <c r="BB2193" s="17"/>
      <c r="BC2193" s="17"/>
      <c r="BD2193" s="17"/>
      <c r="BE2193" s="17"/>
      <c r="BF2193" s="17"/>
      <c r="BG2193" s="17"/>
      <c r="BH2193" s="17"/>
      <c r="BI2193" s="17"/>
      <c r="BJ2193" s="17"/>
      <c r="BK2193" s="17"/>
      <c r="BL2193" s="17"/>
      <c r="BM2193" s="17"/>
      <c r="BN2193" s="15"/>
      <c r="BO2193" s="15"/>
      <c r="BP2193" s="22"/>
      <c r="BQ2193" s="15"/>
      <c r="BR2193" s="15"/>
      <c r="BS2193" s="15"/>
      <c r="BT2193" s="15"/>
      <c r="BU2193" s="15"/>
      <c r="BV2193" s="15"/>
      <c r="BW2193" s="15"/>
      <c r="BX2193" s="15"/>
      <c r="BY2193" s="15"/>
      <c r="BZ2193" s="15"/>
      <c r="CA2193" s="15"/>
      <c r="CB2193" s="15"/>
      <c r="CC2193" s="15"/>
      <c r="CD2193" s="15"/>
      <c r="CE2193" s="15"/>
      <c r="CF2193" s="15"/>
      <c r="CG2193" s="15"/>
      <c r="CH2193" s="15"/>
      <c r="CI2193" s="15"/>
      <c r="CJ2193" s="15"/>
    </row>
    <row r="2194" spans="1:88" ht="12.75">
      <c r="A2194" s="74" t="s">
        <v>13931</v>
      </c>
      <c r="B2194" s="15" t="s">
        <v>13932</v>
      </c>
      <c r="C2194" s="15" t="s">
        <v>58</v>
      </c>
      <c r="D2194" s="16">
        <v>2015</v>
      </c>
      <c r="E2194" s="15" t="s">
        <v>13065</v>
      </c>
      <c r="F2194" s="26"/>
      <c r="G2194" s="26" t="s">
        <v>118</v>
      </c>
      <c r="H2194" s="26" t="s">
        <v>118</v>
      </c>
      <c r="I2194" s="15" t="s">
        <v>118</v>
      </c>
      <c r="J2194" s="26"/>
      <c r="K2194" s="17">
        <f t="shared" si="281"/>
        <v>0</v>
      </c>
      <c r="L2194" s="15"/>
      <c r="M2194" s="15"/>
      <c r="N2194" s="15"/>
      <c r="O2194" s="15"/>
      <c r="P2194" s="15"/>
      <c r="Q2194" s="15"/>
      <c r="R2194" s="15"/>
      <c r="S2194" s="19"/>
      <c r="T2194" s="15"/>
      <c r="U2194" s="17"/>
      <c r="V2194" s="15" t="s">
        <v>13933</v>
      </c>
      <c r="W2194" s="15"/>
      <c r="X2194" s="15" t="s">
        <v>538</v>
      </c>
      <c r="Y2194" s="15"/>
      <c r="AB2194" s="32">
        <v>44206</v>
      </c>
      <c r="AC2194" s="21" t="s">
        <v>13934</v>
      </c>
      <c r="AD2194" s="15"/>
      <c r="AE2194" s="21" t="s">
        <v>13935</v>
      </c>
      <c r="AF2194" s="21" t="s">
        <v>13936</v>
      </c>
      <c r="AG2194" s="22">
        <f t="shared" si="282"/>
        <v>0.45161290322580644</v>
      </c>
      <c r="AH2194" s="15"/>
      <c r="AI2194" s="17"/>
      <c r="AJ2194" s="17"/>
      <c r="AK2194" s="17" t="e">
        <f>VLOOKUP(A2194,'[1]Deals (Exits)'!B:B,1,FALSE)</f>
        <v>#N/A</v>
      </c>
      <c r="AL2194" s="23"/>
      <c r="AM2194" s="17"/>
      <c r="AN2194" s="17"/>
      <c r="AO2194" s="17"/>
      <c r="AP2194" s="17"/>
      <c r="AQ2194" s="18"/>
      <c r="AR2194" s="18"/>
      <c r="AS2194" s="17"/>
      <c r="AT2194" s="17"/>
      <c r="AU2194" s="18"/>
      <c r="AV2194" s="17"/>
      <c r="AW2194" s="17"/>
      <c r="AX2194" s="17"/>
      <c r="AY2194" s="17"/>
      <c r="AZ2194" s="17"/>
      <c r="BA2194" s="17"/>
      <c r="BB2194" s="17"/>
      <c r="BC2194" s="17"/>
      <c r="BD2194" s="17"/>
      <c r="BE2194" s="17"/>
      <c r="BF2194" s="17"/>
      <c r="BG2194" s="17"/>
      <c r="BH2194" s="17"/>
      <c r="BI2194" s="17"/>
      <c r="BJ2194" s="17"/>
      <c r="BK2194" s="17"/>
      <c r="BL2194" s="17"/>
      <c r="BM2194" s="17"/>
      <c r="BN2194" s="15"/>
      <c r="BO2194" s="15"/>
      <c r="BP2194" s="22"/>
      <c r="BQ2194" s="15"/>
      <c r="BR2194" s="15"/>
      <c r="BS2194" s="15"/>
      <c r="BT2194" s="15"/>
      <c r="BU2194" s="15"/>
      <c r="BV2194" s="15"/>
      <c r="BW2194" s="15"/>
      <c r="BX2194" s="15"/>
      <c r="BY2194" s="15"/>
      <c r="BZ2194" s="15"/>
      <c r="CA2194" s="15"/>
      <c r="CB2194" s="15"/>
      <c r="CC2194" s="15"/>
      <c r="CD2194" s="15"/>
      <c r="CE2194" s="15"/>
      <c r="CF2194" s="15"/>
      <c r="CG2194" s="15"/>
      <c r="CH2194" s="15"/>
      <c r="CI2194" s="15"/>
      <c r="CJ2194" s="15"/>
    </row>
    <row r="2195" spans="1:88" ht="12.75">
      <c r="A2195" s="74" t="s">
        <v>13937</v>
      </c>
      <c r="B2195" s="15" t="s">
        <v>13938</v>
      </c>
      <c r="C2195" s="15" t="s">
        <v>58</v>
      </c>
      <c r="D2195" s="16">
        <v>2014</v>
      </c>
      <c r="E2195" s="15" t="s">
        <v>117</v>
      </c>
      <c r="F2195" s="26"/>
      <c r="G2195" s="26" t="s">
        <v>118</v>
      </c>
      <c r="H2195" s="26" t="s">
        <v>118</v>
      </c>
      <c r="I2195" s="15" t="s">
        <v>118</v>
      </c>
      <c r="J2195" s="26"/>
      <c r="K2195" s="17">
        <f t="shared" si="281"/>
        <v>0</v>
      </c>
      <c r="L2195" s="15"/>
      <c r="M2195" s="15"/>
      <c r="N2195" s="15"/>
      <c r="O2195" s="15"/>
      <c r="P2195" s="15"/>
      <c r="Q2195" s="15"/>
      <c r="R2195" s="15"/>
      <c r="S2195" s="19"/>
      <c r="T2195" s="15"/>
      <c r="U2195" s="17"/>
      <c r="V2195" s="15"/>
      <c r="W2195" s="15"/>
      <c r="X2195" s="15" t="s">
        <v>79</v>
      </c>
      <c r="Y2195" s="15"/>
      <c r="AB2195" s="20" t="s">
        <v>13939</v>
      </c>
      <c r="AC2195" s="21" t="s">
        <v>13940</v>
      </c>
      <c r="AD2195" s="21" t="s">
        <v>13941</v>
      </c>
      <c r="AE2195" s="15"/>
      <c r="AF2195" s="15"/>
      <c r="AG2195" s="22">
        <f t="shared" si="282"/>
        <v>0.38709677419354838</v>
      </c>
      <c r="AH2195" s="15"/>
      <c r="AI2195" s="17"/>
      <c r="AJ2195" s="17"/>
      <c r="AK2195" s="17" t="e">
        <f>VLOOKUP(A2195,'[1]Deals (Exits)'!B:B,1,FALSE)</f>
        <v>#N/A</v>
      </c>
      <c r="AL2195" s="23"/>
      <c r="AM2195" s="17"/>
      <c r="AN2195" s="17"/>
      <c r="AO2195" s="17"/>
      <c r="AP2195" s="17"/>
      <c r="AQ2195" s="18"/>
      <c r="AR2195" s="18"/>
      <c r="AS2195" s="17"/>
      <c r="AT2195" s="17"/>
      <c r="AU2195" s="18"/>
      <c r="AV2195" s="17"/>
      <c r="AW2195" s="17"/>
      <c r="AX2195" s="17"/>
      <c r="AY2195" s="17"/>
      <c r="AZ2195" s="17"/>
      <c r="BA2195" s="17"/>
      <c r="BB2195" s="17"/>
      <c r="BC2195" s="17"/>
      <c r="BD2195" s="17"/>
      <c r="BE2195" s="17"/>
      <c r="BF2195" s="17"/>
      <c r="BG2195" s="17"/>
      <c r="BH2195" s="17"/>
      <c r="BI2195" s="17"/>
      <c r="BJ2195" s="17"/>
      <c r="BK2195" s="17"/>
      <c r="BL2195" s="17"/>
      <c r="BM2195" s="17"/>
      <c r="BN2195" s="15"/>
      <c r="BO2195" s="15"/>
      <c r="BP2195" s="22"/>
      <c r="BQ2195" s="15"/>
      <c r="BR2195" s="15"/>
      <c r="BS2195" s="15"/>
      <c r="BT2195" s="15"/>
      <c r="BU2195" s="15"/>
      <c r="BV2195" s="15"/>
      <c r="BW2195" s="15"/>
      <c r="BX2195" s="15"/>
      <c r="BY2195" s="15"/>
      <c r="BZ2195" s="15"/>
      <c r="CA2195" s="15"/>
      <c r="CB2195" s="15"/>
      <c r="CC2195" s="15"/>
      <c r="CD2195" s="15"/>
      <c r="CE2195" s="15"/>
      <c r="CF2195" s="15"/>
      <c r="CG2195" s="15"/>
      <c r="CH2195" s="15"/>
      <c r="CI2195" s="15"/>
      <c r="CJ2195" s="15"/>
    </row>
    <row r="2196" spans="1:88" ht="12.75">
      <c r="A2196" s="25" t="s">
        <v>13942</v>
      </c>
      <c r="B2196" s="15" t="s">
        <v>13943</v>
      </c>
      <c r="C2196" s="15" t="s">
        <v>58</v>
      </c>
      <c r="D2196" s="16">
        <v>2012</v>
      </c>
      <c r="E2196" s="15" t="s">
        <v>117</v>
      </c>
      <c r="F2196" s="26"/>
      <c r="G2196" s="26" t="s">
        <v>118</v>
      </c>
      <c r="H2196" s="26" t="s">
        <v>118</v>
      </c>
      <c r="I2196" s="15" t="s">
        <v>118</v>
      </c>
      <c r="J2196" s="26"/>
      <c r="K2196" s="17">
        <f t="shared" si="281"/>
        <v>0</v>
      </c>
      <c r="L2196" s="15"/>
      <c r="M2196" s="15"/>
      <c r="N2196" s="15"/>
      <c r="O2196" s="15"/>
      <c r="P2196" s="15"/>
      <c r="Q2196" s="15"/>
      <c r="R2196" s="15"/>
      <c r="S2196" s="19"/>
      <c r="T2196" s="15"/>
      <c r="U2196" s="17"/>
      <c r="V2196" s="15"/>
      <c r="W2196" s="15"/>
      <c r="X2196" s="15" t="s">
        <v>79</v>
      </c>
      <c r="Y2196" s="15"/>
      <c r="AB2196" s="20"/>
      <c r="AC2196" s="21" t="s">
        <v>13944</v>
      </c>
      <c r="AD2196" s="15"/>
      <c r="AE2196" s="15"/>
      <c r="AF2196" s="21" t="s">
        <v>13945</v>
      </c>
      <c r="AG2196" s="22">
        <f t="shared" si="282"/>
        <v>0.35483870967741937</v>
      </c>
      <c r="AH2196" s="15"/>
      <c r="AI2196" s="17"/>
      <c r="AJ2196" s="17"/>
      <c r="AK2196" s="17" t="e">
        <f>VLOOKUP(A2196,'[1]Deals (Exits)'!B:B,1,FALSE)</f>
        <v>#N/A</v>
      </c>
      <c r="AL2196" s="23"/>
      <c r="AM2196" s="17"/>
      <c r="AN2196" s="17"/>
      <c r="AO2196" s="17"/>
      <c r="AP2196" s="17"/>
      <c r="AQ2196" s="18"/>
      <c r="AR2196" s="18"/>
      <c r="AS2196" s="17"/>
      <c r="AT2196" s="17"/>
      <c r="AU2196" s="18"/>
      <c r="AV2196" s="17"/>
      <c r="AW2196" s="17"/>
      <c r="AX2196" s="17"/>
      <c r="AY2196" s="17"/>
      <c r="AZ2196" s="17"/>
      <c r="BA2196" s="17"/>
      <c r="BB2196" s="17"/>
      <c r="BC2196" s="17"/>
      <c r="BD2196" s="17"/>
      <c r="BE2196" s="17"/>
      <c r="BF2196" s="17"/>
      <c r="BG2196" s="17"/>
      <c r="BH2196" s="17"/>
      <c r="BI2196" s="17"/>
      <c r="BJ2196" s="17"/>
      <c r="BK2196" s="17"/>
      <c r="BL2196" s="17"/>
      <c r="BM2196" s="17"/>
      <c r="BN2196" s="15"/>
      <c r="BO2196" s="15"/>
      <c r="BP2196" s="22"/>
      <c r="BQ2196" s="15"/>
      <c r="BR2196" s="15"/>
      <c r="BS2196" s="15"/>
      <c r="BT2196" s="15"/>
      <c r="BU2196" s="15"/>
      <c r="BV2196" s="15"/>
      <c r="BW2196" s="15"/>
      <c r="BX2196" s="15"/>
      <c r="BY2196" s="15"/>
      <c r="BZ2196" s="15"/>
      <c r="CA2196" s="15"/>
      <c r="CB2196" s="15"/>
      <c r="CC2196" s="15"/>
      <c r="CD2196" s="15"/>
      <c r="CE2196" s="15"/>
      <c r="CF2196" s="15"/>
      <c r="CG2196" s="15"/>
      <c r="CH2196" s="15"/>
      <c r="CI2196" s="15"/>
      <c r="CJ2196" s="15"/>
    </row>
    <row r="2197" spans="1:88" ht="12.75">
      <c r="A2197" s="74" t="s">
        <v>13946</v>
      </c>
      <c r="B2197" s="15" t="s">
        <v>13947</v>
      </c>
      <c r="C2197" s="15" t="s">
        <v>58</v>
      </c>
      <c r="D2197" s="16">
        <v>2010</v>
      </c>
      <c r="E2197" s="15" t="s">
        <v>117</v>
      </c>
      <c r="F2197" s="26"/>
      <c r="G2197" s="26" t="s">
        <v>118</v>
      </c>
      <c r="H2197" s="26" t="s">
        <v>118</v>
      </c>
      <c r="I2197" s="15" t="s">
        <v>118</v>
      </c>
      <c r="J2197" s="26"/>
      <c r="K2197" s="17">
        <f t="shared" si="281"/>
        <v>0</v>
      </c>
      <c r="L2197" s="15"/>
      <c r="M2197" s="15"/>
      <c r="N2197" s="15"/>
      <c r="O2197" s="15"/>
      <c r="P2197" s="15"/>
      <c r="Q2197" s="15"/>
      <c r="R2197" s="15"/>
      <c r="S2197" s="19"/>
      <c r="T2197" s="15"/>
      <c r="U2197" s="17"/>
      <c r="V2197" s="15" t="s">
        <v>13948</v>
      </c>
      <c r="W2197" s="15"/>
      <c r="X2197" s="15" t="s">
        <v>79</v>
      </c>
      <c r="Y2197" s="15"/>
      <c r="AB2197" s="32">
        <v>44206</v>
      </c>
      <c r="AC2197" s="21" t="s">
        <v>13949</v>
      </c>
      <c r="AD2197" s="15"/>
      <c r="AE2197" s="21" t="s">
        <v>13950</v>
      </c>
      <c r="AF2197" s="21" t="s">
        <v>13951</v>
      </c>
      <c r="AG2197" s="22">
        <f t="shared" si="282"/>
        <v>0.45161290322580644</v>
      </c>
      <c r="AH2197" s="15"/>
      <c r="AI2197" s="17"/>
      <c r="AJ2197" s="17"/>
      <c r="AK2197" s="17" t="e">
        <f>VLOOKUP(A2197,'[1]Deals (Exits)'!B:B,1,FALSE)</f>
        <v>#N/A</v>
      </c>
      <c r="AL2197" s="23"/>
      <c r="AM2197" s="17"/>
      <c r="AN2197" s="17"/>
      <c r="AO2197" s="17"/>
      <c r="AP2197" s="17"/>
      <c r="AQ2197" s="18"/>
      <c r="AR2197" s="18"/>
      <c r="AS2197" s="17"/>
      <c r="AT2197" s="17"/>
      <c r="AU2197" s="18"/>
      <c r="AV2197" s="17"/>
      <c r="AW2197" s="17"/>
      <c r="AX2197" s="17"/>
      <c r="AY2197" s="17"/>
      <c r="AZ2197" s="17"/>
      <c r="BA2197" s="17"/>
      <c r="BB2197" s="17"/>
      <c r="BC2197" s="17"/>
      <c r="BD2197" s="17"/>
      <c r="BE2197" s="17"/>
      <c r="BF2197" s="17"/>
      <c r="BG2197" s="17"/>
      <c r="BH2197" s="17"/>
      <c r="BI2197" s="17"/>
      <c r="BJ2197" s="17"/>
      <c r="BK2197" s="17"/>
      <c r="BL2197" s="17"/>
      <c r="BM2197" s="17"/>
      <c r="BN2197" s="15"/>
      <c r="BO2197" s="15"/>
      <c r="BP2197" s="22"/>
      <c r="BQ2197" s="15"/>
      <c r="BR2197" s="15"/>
      <c r="BS2197" s="15"/>
      <c r="BT2197" s="15"/>
      <c r="BU2197" s="15"/>
      <c r="BV2197" s="15"/>
      <c r="BW2197" s="15"/>
      <c r="BX2197" s="15"/>
      <c r="BY2197" s="15"/>
      <c r="BZ2197" s="15"/>
      <c r="CA2197" s="15"/>
      <c r="CB2197" s="15"/>
      <c r="CC2197" s="15"/>
      <c r="CD2197" s="15"/>
      <c r="CE2197" s="15"/>
      <c r="CF2197" s="15"/>
      <c r="CG2197" s="15"/>
      <c r="CH2197" s="15"/>
      <c r="CI2197" s="15"/>
      <c r="CJ2197" s="15"/>
    </row>
    <row r="2198" spans="1:88" ht="12.75">
      <c r="A2198" s="74" t="s">
        <v>13952</v>
      </c>
      <c r="B2198" s="15" t="s">
        <v>13953</v>
      </c>
      <c r="C2198" s="15" t="s">
        <v>58</v>
      </c>
      <c r="D2198" s="16">
        <v>2012</v>
      </c>
      <c r="E2198" s="15" t="s">
        <v>117</v>
      </c>
      <c r="F2198" s="26"/>
      <c r="G2198" s="26" t="s">
        <v>118</v>
      </c>
      <c r="H2198" s="26" t="s">
        <v>118</v>
      </c>
      <c r="I2198" s="15" t="s">
        <v>118</v>
      </c>
      <c r="J2198" s="26"/>
      <c r="K2198" s="17">
        <f t="shared" si="281"/>
        <v>0</v>
      </c>
      <c r="L2198" s="15"/>
      <c r="M2198" s="15"/>
      <c r="N2198" s="15"/>
      <c r="O2198" s="15"/>
      <c r="P2198" s="15"/>
      <c r="Q2198" s="15"/>
      <c r="R2198" s="15"/>
      <c r="S2198" s="19"/>
      <c r="T2198" s="15"/>
      <c r="U2198" s="17"/>
      <c r="V2198" s="15" t="s">
        <v>13954</v>
      </c>
      <c r="W2198" s="15"/>
      <c r="X2198" s="15" t="s">
        <v>79</v>
      </c>
      <c r="Y2198" s="15"/>
      <c r="AB2198" s="32">
        <v>43506</v>
      </c>
      <c r="AC2198" s="21" t="s">
        <v>13955</v>
      </c>
      <c r="AD2198" s="21" t="s">
        <v>13956</v>
      </c>
      <c r="AE2198" s="21" t="s">
        <v>13957</v>
      </c>
      <c r="AF2198" s="21" t="s">
        <v>13958</v>
      </c>
      <c r="AG2198" s="22">
        <f t="shared" si="282"/>
        <v>0.4838709677419355</v>
      </c>
      <c r="AH2198" s="15"/>
      <c r="AI2198" s="17"/>
      <c r="AJ2198" s="17"/>
      <c r="AK2198" s="17" t="e">
        <f>VLOOKUP(A2198,'[1]Deals (Exits)'!B:B,1,FALSE)</f>
        <v>#N/A</v>
      </c>
      <c r="AL2198" s="23"/>
      <c r="AM2198" s="17"/>
      <c r="AN2198" s="17"/>
      <c r="AO2198" s="17"/>
      <c r="AP2198" s="17"/>
      <c r="AQ2198" s="18"/>
      <c r="AR2198" s="18"/>
      <c r="AS2198" s="17"/>
      <c r="AT2198" s="17"/>
      <c r="AU2198" s="18"/>
      <c r="AV2198" s="17"/>
      <c r="AW2198" s="17"/>
      <c r="AX2198" s="17"/>
      <c r="AY2198" s="17"/>
      <c r="AZ2198" s="17"/>
      <c r="BA2198" s="17"/>
      <c r="BB2198" s="17"/>
      <c r="BC2198" s="17"/>
      <c r="BD2198" s="17"/>
      <c r="BE2198" s="17"/>
      <c r="BF2198" s="17"/>
      <c r="BG2198" s="17"/>
      <c r="BH2198" s="17"/>
      <c r="BI2198" s="17"/>
      <c r="BJ2198" s="17"/>
      <c r="BK2198" s="17"/>
      <c r="BL2198" s="17"/>
      <c r="BM2198" s="17"/>
      <c r="BN2198" s="15"/>
      <c r="BO2198" s="15"/>
      <c r="BP2198" s="22"/>
      <c r="BQ2198" s="15"/>
      <c r="BR2198" s="15"/>
      <c r="BS2198" s="15"/>
      <c r="BT2198" s="15"/>
      <c r="BU2198" s="15"/>
      <c r="BV2198" s="15"/>
      <c r="BW2198" s="15"/>
      <c r="BX2198" s="15"/>
      <c r="BY2198" s="15"/>
      <c r="BZ2198" s="15"/>
      <c r="CA2198" s="15"/>
      <c r="CB2198" s="15"/>
      <c r="CC2198" s="15"/>
      <c r="CD2198" s="15"/>
      <c r="CE2198" s="15"/>
      <c r="CF2198" s="15"/>
      <c r="CG2198" s="15"/>
      <c r="CH2198" s="15"/>
      <c r="CI2198" s="15"/>
      <c r="CJ2198" s="15"/>
    </row>
    <row r="2199" spans="1:88" ht="12.75">
      <c r="A2199" s="74" t="s">
        <v>13959</v>
      </c>
      <c r="B2199" s="15" t="s">
        <v>13960</v>
      </c>
      <c r="C2199" s="15" t="s">
        <v>58</v>
      </c>
      <c r="D2199" s="16">
        <v>2015</v>
      </c>
      <c r="E2199" s="15" t="s">
        <v>117</v>
      </c>
      <c r="F2199" s="26"/>
      <c r="G2199" s="26" t="s">
        <v>118</v>
      </c>
      <c r="H2199" s="26" t="s">
        <v>118</v>
      </c>
      <c r="I2199" s="15" t="s">
        <v>118</v>
      </c>
      <c r="J2199" s="26"/>
      <c r="K2199" s="17">
        <f t="shared" si="281"/>
        <v>0</v>
      </c>
      <c r="L2199" s="15"/>
      <c r="M2199" s="15"/>
      <c r="N2199" s="15"/>
      <c r="O2199" s="15"/>
      <c r="P2199" s="15"/>
      <c r="Q2199" s="15"/>
      <c r="R2199" s="15"/>
      <c r="S2199" s="19"/>
      <c r="T2199" s="15"/>
      <c r="U2199" s="17"/>
      <c r="V2199" s="15"/>
      <c r="W2199" s="15"/>
      <c r="X2199" s="15" t="s">
        <v>64</v>
      </c>
      <c r="Y2199" s="15"/>
      <c r="AB2199" s="32">
        <v>43506</v>
      </c>
      <c r="AC2199" s="21" t="s">
        <v>13961</v>
      </c>
      <c r="AD2199" s="21" t="s">
        <v>13962</v>
      </c>
      <c r="AE2199" s="21" t="s">
        <v>13963</v>
      </c>
      <c r="AF2199" s="21" t="s">
        <v>13964</v>
      </c>
      <c r="AG2199" s="22">
        <f t="shared" si="282"/>
        <v>0.45161290322580644</v>
      </c>
      <c r="AH2199" s="15"/>
      <c r="AI2199" s="17"/>
      <c r="AJ2199" s="17"/>
      <c r="AK2199" s="17" t="e">
        <f>VLOOKUP(A2199,'[1]Deals (Exits)'!B:B,1,FALSE)</f>
        <v>#N/A</v>
      </c>
      <c r="AL2199" s="23"/>
      <c r="AM2199" s="17"/>
      <c r="AN2199" s="17"/>
      <c r="AO2199" s="17"/>
      <c r="AP2199" s="17"/>
      <c r="AQ2199" s="18"/>
      <c r="AR2199" s="18"/>
      <c r="AS2199" s="17"/>
      <c r="AT2199" s="17"/>
      <c r="AU2199" s="18"/>
      <c r="AV2199" s="17"/>
      <c r="AW2199" s="17"/>
      <c r="AX2199" s="17"/>
      <c r="AY2199" s="17"/>
      <c r="AZ2199" s="17"/>
      <c r="BA2199" s="17"/>
      <c r="BB2199" s="17"/>
      <c r="BC2199" s="17"/>
      <c r="BD2199" s="17"/>
      <c r="BE2199" s="17"/>
      <c r="BF2199" s="17"/>
      <c r="BG2199" s="17"/>
      <c r="BH2199" s="17"/>
      <c r="BI2199" s="17"/>
      <c r="BJ2199" s="17"/>
      <c r="BK2199" s="17"/>
      <c r="BL2199" s="17"/>
      <c r="BM2199" s="17"/>
      <c r="BN2199" s="15"/>
      <c r="BO2199" s="15"/>
      <c r="BP2199" s="22"/>
      <c r="BQ2199" s="15"/>
      <c r="BR2199" s="15"/>
      <c r="BS2199" s="15"/>
      <c r="BT2199" s="15"/>
      <c r="BU2199" s="15"/>
      <c r="BV2199" s="15"/>
      <c r="BW2199" s="15"/>
      <c r="BX2199" s="15"/>
      <c r="BY2199" s="15"/>
      <c r="BZ2199" s="15"/>
      <c r="CA2199" s="15"/>
      <c r="CB2199" s="15"/>
      <c r="CC2199" s="15"/>
      <c r="CD2199" s="15"/>
      <c r="CE2199" s="15"/>
      <c r="CF2199" s="15"/>
      <c r="CG2199" s="15"/>
      <c r="CH2199" s="15"/>
      <c r="CI2199" s="15"/>
      <c r="CJ2199" s="15"/>
    </row>
    <row r="2200" spans="1:88" ht="12.75">
      <c r="A2200" s="25" t="s">
        <v>13965</v>
      </c>
      <c r="B2200" s="79" t="s">
        <v>13966</v>
      </c>
      <c r="C2200" s="15" t="s">
        <v>58</v>
      </c>
      <c r="D2200" s="16">
        <v>2011</v>
      </c>
      <c r="E2200" s="15" t="s">
        <v>117</v>
      </c>
      <c r="F2200" s="26"/>
      <c r="G2200" s="26" t="s">
        <v>118</v>
      </c>
      <c r="H2200" s="26" t="s">
        <v>118</v>
      </c>
      <c r="I2200" s="15" t="s">
        <v>118</v>
      </c>
      <c r="J2200" s="26"/>
      <c r="K2200" s="17">
        <f t="shared" si="281"/>
        <v>0</v>
      </c>
      <c r="L2200" s="15"/>
      <c r="M2200" s="15"/>
      <c r="N2200" s="15"/>
      <c r="O2200" s="15"/>
      <c r="P2200" s="15"/>
      <c r="Q2200" s="15"/>
      <c r="R2200" s="15"/>
      <c r="S2200" s="19"/>
      <c r="T2200" s="15"/>
      <c r="U2200" s="17"/>
      <c r="V2200" s="15" t="s">
        <v>13967</v>
      </c>
      <c r="W2200" s="15"/>
      <c r="X2200" s="15" t="s">
        <v>5334</v>
      </c>
      <c r="Y2200" s="15"/>
      <c r="AB2200" s="32">
        <v>43506</v>
      </c>
      <c r="AC2200" s="21" t="s">
        <v>13968</v>
      </c>
      <c r="AD2200" s="21" t="s">
        <v>13969</v>
      </c>
      <c r="AE2200" s="21" t="s">
        <v>13970</v>
      </c>
      <c r="AF2200" s="21" t="s">
        <v>13971</v>
      </c>
      <c r="AG2200" s="22">
        <f t="shared" si="282"/>
        <v>0.4838709677419355</v>
      </c>
      <c r="AH2200" s="15"/>
      <c r="AI2200" s="17"/>
      <c r="AJ2200" s="17"/>
      <c r="AK2200" s="17" t="e">
        <f>VLOOKUP(A2200,'[1]Deals (Exits)'!B:B,1,FALSE)</f>
        <v>#N/A</v>
      </c>
      <c r="AL2200" s="23"/>
      <c r="AM2200" s="17"/>
      <c r="AN2200" s="17"/>
      <c r="AO2200" s="17"/>
      <c r="AP2200" s="17"/>
      <c r="AQ2200" s="18"/>
      <c r="AR2200" s="18"/>
      <c r="AS2200" s="17"/>
      <c r="AT2200" s="17"/>
      <c r="AU2200" s="18"/>
      <c r="AV2200" s="17"/>
      <c r="AW2200" s="17"/>
      <c r="AX2200" s="17"/>
      <c r="AY2200" s="17"/>
      <c r="AZ2200" s="17"/>
      <c r="BA2200" s="17"/>
      <c r="BB2200" s="17"/>
      <c r="BC2200" s="17"/>
      <c r="BD2200" s="17"/>
      <c r="BE2200" s="17"/>
      <c r="BF2200" s="17"/>
      <c r="BG2200" s="17"/>
      <c r="BH2200" s="17"/>
      <c r="BI2200" s="17"/>
      <c r="BJ2200" s="17"/>
      <c r="BK2200" s="17"/>
      <c r="BL2200" s="17"/>
      <c r="BM2200" s="17"/>
      <c r="BN2200" s="15"/>
      <c r="BO2200" s="15"/>
      <c r="BP2200" s="22"/>
      <c r="BQ2200" s="15"/>
      <c r="BR2200" s="15"/>
      <c r="BS2200" s="15"/>
      <c r="BT2200" s="15"/>
      <c r="BU2200" s="15"/>
      <c r="BV2200" s="15"/>
      <c r="BW2200" s="15"/>
      <c r="BX2200" s="15"/>
      <c r="BY2200" s="15"/>
      <c r="BZ2200" s="15"/>
      <c r="CA2200" s="15"/>
      <c r="CB2200" s="15"/>
      <c r="CC2200" s="15"/>
      <c r="CD2200" s="15"/>
      <c r="CE2200" s="15"/>
      <c r="CF2200" s="15"/>
      <c r="CG2200" s="15"/>
      <c r="CH2200" s="15"/>
      <c r="CI2200" s="15"/>
      <c r="CJ2200" s="15"/>
    </row>
    <row r="2201" spans="1:88" ht="12.75">
      <c r="A2201" s="74" t="s">
        <v>13972</v>
      </c>
      <c r="B2201" s="15" t="s">
        <v>13973</v>
      </c>
      <c r="C2201" s="15" t="s">
        <v>58</v>
      </c>
      <c r="D2201" s="16">
        <v>2012</v>
      </c>
      <c r="E2201" s="15" t="s">
        <v>117</v>
      </c>
      <c r="F2201" s="26"/>
      <c r="G2201" s="26" t="s">
        <v>118</v>
      </c>
      <c r="H2201" s="26" t="s">
        <v>118</v>
      </c>
      <c r="I2201" s="15" t="s">
        <v>118</v>
      </c>
      <c r="J2201" s="26"/>
      <c r="K2201" s="17">
        <f t="shared" si="281"/>
        <v>0</v>
      </c>
      <c r="L2201" s="15"/>
      <c r="M2201" s="15"/>
      <c r="N2201" s="15"/>
      <c r="O2201" s="15"/>
      <c r="P2201" s="15"/>
      <c r="Q2201" s="15"/>
      <c r="R2201" s="15"/>
      <c r="S2201" s="19"/>
      <c r="T2201" s="15"/>
      <c r="U2201" s="17"/>
      <c r="V2201" s="15" t="s">
        <v>13974</v>
      </c>
      <c r="W2201" s="15"/>
      <c r="X2201" s="15" t="s">
        <v>4025</v>
      </c>
      <c r="Y2201" s="15"/>
      <c r="AB2201" s="20" t="s">
        <v>286</v>
      </c>
      <c r="AC2201" s="21" t="s">
        <v>13975</v>
      </c>
      <c r="AD2201" s="21" t="s">
        <v>13976</v>
      </c>
      <c r="AE2201" s="21" t="s">
        <v>13977</v>
      </c>
      <c r="AF2201" s="15"/>
      <c r="AG2201" s="22">
        <f t="shared" si="282"/>
        <v>0.45161290322580644</v>
      </c>
      <c r="AH2201" s="15"/>
      <c r="AI2201" s="17"/>
      <c r="AJ2201" s="17"/>
      <c r="AK2201" s="17" t="e">
        <f>VLOOKUP(A2201,'[1]Deals (Exits)'!B:B,1,FALSE)</f>
        <v>#N/A</v>
      </c>
      <c r="AL2201" s="23"/>
      <c r="AM2201" s="17"/>
      <c r="AN2201" s="17"/>
      <c r="AO2201" s="17"/>
      <c r="AP2201" s="17"/>
      <c r="AQ2201" s="18"/>
      <c r="AR2201" s="18"/>
      <c r="AS2201" s="17"/>
      <c r="AT2201" s="17"/>
      <c r="AU2201" s="18"/>
      <c r="AV2201" s="17"/>
      <c r="AW2201" s="17"/>
      <c r="AX2201" s="17"/>
      <c r="AY2201" s="17"/>
      <c r="AZ2201" s="17"/>
      <c r="BA2201" s="17"/>
      <c r="BB2201" s="17"/>
      <c r="BC2201" s="17"/>
      <c r="BD2201" s="17"/>
      <c r="BE2201" s="17"/>
      <c r="BF2201" s="17"/>
      <c r="BG2201" s="17"/>
      <c r="BH2201" s="17"/>
      <c r="BI2201" s="17"/>
      <c r="BJ2201" s="17"/>
      <c r="BK2201" s="17"/>
      <c r="BL2201" s="17"/>
      <c r="BM2201" s="17"/>
      <c r="BN2201" s="15"/>
      <c r="BO2201" s="15"/>
      <c r="BP2201" s="22"/>
      <c r="BQ2201" s="15"/>
      <c r="BR2201" s="15"/>
      <c r="BS2201" s="15"/>
      <c r="BT2201" s="15"/>
      <c r="BU2201" s="15"/>
      <c r="BV2201" s="15"/>
      <c r="BW2201" s="15"/>
      <c r="BX2201" s="15"/>
      <c r="BY2201" s="15"/>
      <c r="BZ2201" s="15"/>
      <c r="CA2201" s="15"/>
      <c r="CB2201" s="15"/>
      <c r="CC2201" s="15"/>
      <c r="CD2201" s="15"/>
      <c r="CE2201" s="15"/>
      <c r="CF2201" s="15"/>
      <c r="CG2201" s="15"/>
      <c r="CH2201" s="15"/>
      <c r="CI2201" s="15"/>
      <c r="CJ2201" s="15"/>
    </row>
    <row r="2202" spans="1:88" ht="12.75">
      <c r="A2202" s="25" t="s">
        <v>13978</v>
      </c>
      <c r="B2202" s="15" t="s">
        <v>13979</v>
      </c>
      <c r="C2202" s="15" t="s">
        <v>58</v>
      </c>
      <c r="D2202" s="16">
        <v>2011</v>
      </c>
      <c r="E2202" s="15" t="s">
        <v>117</v>
      </c>
      <c r="F2202" s="26"/>
      <c r="G2202" s="26" t="s">
        <v>118</v>
      </c>
      <c r="H2202" s="26" t="s">
        <v>118</v>
      </c>
      <c r="I2202" s="15" t="s">
        <v>118</v>
      </c>
      <c r="J2202" s="26"/>
      <c r="K2202" s="17">
        <f t="shared" si="281"/>
        <v>0</v>
      </c>
      <c r="L2202" s="15"/>
      <c r="M2202" s="15"/>
      <c r="N2202" s="15"/>
      <c r="O2202" s="15"/>
      <c r="P2202" s="15"/>
      <c r="Q2202" s="15"/>
      <c r="R2202" s="15"/>
      <c r="S2202" s="19"/>
      <c r="T2202" s="15"/>
      <c r="U2202" s="17"/>
      <c r="V2202" s="15" t="s">
        <v>13980</v>
      </c>
      <c r="W2202" s="15"/>
      <c r="X2202" s="15" t="s">
        <v>4628</v>
      </c>
      <c r="Y2202" s="15"/>
      <c r="AB2202" s="20" t="s">
        <v>286</v>
      </c>
      <c r="AC2202" s="21" t="s">
        <v>13981</v>
      </c>
      <c r="AD2202" s="21" t="s">
        <v>13982</v>
      </c>
      <c r="AE2202" s="21" t="s">
        <v>13983</v>
      </c>
      <c r="AF2202" s="21" t="s">
        <v>13984</v>
      </c>
      <c r="AG2202" s="22">
        <f t="shared" si="282"/>
        <v>0.4838709677419355</v>
      </c>
      <c r="AH2202" s="15"/>
      <c r="AI2202" s="17"/>
      <c r="AJ2202" s="17"/>
      <c r="AK2202" s="17" t="e">
        <f>VLOOKUP(A2202,'[1]Deals (Exits)'!B:B,1,FALSE)</f>
        <v>#N/A</v>
      </c>
      <c r="AL2202" s="23"/>
      <c r="AM2202" s="17"/>
      <c r="AN2202" s="17"/>
      <c r="AO2202" s="17"/>
      <c r="AP2202" s="17"/>
      <c r="AQ2202" s="18"/>
      <c r="AR2202" s="18"/>
      <c r="AS2202" s="17"/>
      <c r="AT2202" s="17"/>
      <c r="AU2202" s="18"/>
      <c r="AV2202" s="17"/>
      <c r="AW2202" s="17"/>
      <c r="AX2202" s="17"/>
      <c r="AY2202" s="17"/>
      <c r="AZ2202" s="17"/>
      <c r="BA2202" s="17"/>
      <c r="BB2202" s="17"/>
      <c r="BC2202" s="17"/>
      <c r="BD2202" s="17"/>
      <c r="BE2202" s="17"/>
      <c r="BF2202" s="17"/>
      <c r="BG2202" s="17"/>
      <c r="BH2202" s="17"/>
      <c r="BI2202" s="17"/>
      <c r="BJ2202" s="17"/>
      <c r="BK2202" s="17"/>
      <c r="BL2202" s="17"/>
      <c r="BM2202" s="17"/>
      <c r="BN2202" s="15"/>
      <c r="BO2202" s="15"/>
      <c r="BP2202" s="22"/>
      <c r="BQ2202" s="15"/>
      <c r="BR2202" s="15"/>
      <c r="BS2202" s="15"/>
      <c r="BT2202" s="15"/>
      <c r="BU2202" s="15"/>
      <c r="BV2202" s="15"/>
      <c r="BW2202" s="15"/>
      <c r="BX2202" s="15"/>
      <c r="BY2202" s="15"/>
      <c r="BZ2202" s="15"/>
      <c r="CA2202" s="15"/>
      <c r="CB2202" s="15"/>
      <c r="CC2202" s="15"/>
      <c r="CD2202" s="15"/>
      <c r="CE2202" s="15"/>
      <c r="CF2202" s="15"/>
      <c r="CG2202" s="15"/>
      <c r="CH2202" s="15"/>
      <c r="CI2202" s="15"/>
      <c r="CJ2202" s="15"/>
    </row>
    <row r="2203" spans="1:88" ht="12.75">
      <c r="A2203" s="74" t="s">
        <v>13985</v>
      </c>
      <c r="B2203" s="15" t="s">
        <v>13986</v>
      </c>
      <c r="C2203" s="15" t="s">
        <v>58</v>
      </c>
      <c r="D2203" s="16">
        <v>2015</v>
      </c>
      <c r="E2203" s="15" t="s">
        <v>117</v>
      </c>
      <c r="F2203" s="26"/>
      <c r="G2203" s="26" t="s">
        <v>118</v>
      </c>
      <c r="H2203" s="26" t="s">
        <v>118</v>
      </c>
      <c r="I2203" s="15" t="s">
        <v>118</v>
      </c>
      <c r="J2203" s="26"/>
      <c r="K2203" s="17">
        <f t="shared" si="281"/>
        <v>0</v>
      </c>
      <c r="L2203" s="15"/>
      <c r="M2203" s="15"/>
      <c r="N2203" s="15"/>
      <c r="O2203" s="15"/>
      <c r="P2203" s="15"/>
      <c r="Q2203" s="15"/>
      <c r="R2203" s="15"/>
      <c r="S2203" s="19"/>
      <c r="T2203" s="15"/>
      <c r="U2203" s="17"/>
      <c r="V2203" s="15"/>
      <c r="W2203" s="15"/>
      <c r="X2203" s="15" t="s">
        <v>64</v>
      </c>
      <c r="Y2203" s="15"/>
      <c r="AB2203" s="32">
        <v>44206</v>
      </c>
      <c r="AC2203" s="21" t="s">
        <v>13987</v>
      </c>
      <c r="AD2203" s="15"/>
      <c r="AE2203" s="15"/>
      <c r="AF2203" s="15"/>
      <c r="AG2203" s="22">
        <f t="shared" si="282"/>
        <v>0.35483870967741937</v>
      </c>
      <c r="AH2203" s="15"/>
      <c r="AI2203" s="17"/>
      <c r="AJ2203" s="17"/>
      <c r="AK2203" s="17" t="e">
        <f>VLOOKUP(A2203,'[1]Deals (Exits)'!B:B,1,FALSE)</f>
        <v>#N/A</v>
      </c>
      <c r="AL2203" s="23"/>
      <c r="AM2203" s="17"/>
      <c r="AN2203" s="17"/>
      <c r="AO2203" s="17"/>
      <c r="AP2203" s="17"/>
      <c r="AQ2203" s="18"/>
      <c r="AR2203" s="18"/>
      <c r="AS2203" s="17"/>
      <c r="AT2203" s="17"/>
      <c r="AU2203" s="18"/>
      <c r="AV2203" s="17"/>
      <c r="AW2203" s="17"/>
      <c r="AX2203" s="17"/>
      <c r="AY2203" s="17"/>
      <c r="AZ2203" s="17"/>
      <c r="BA2203" s="17"/>
      <c r="BB2203" s="17"/>
      <c r="BC2203" s="17"/>
      <c r="BD2203" s="17"/>
      <c r="BE2203" s="17"/>
      <c r="BF2203" s="17"/>
      <c r="BG2203" s="17"/>
      <c r="BH2203" s="17"/>
      <c r="BI2203" s="17"/>
      <c r="BJ2203" s="17"/>
      <c r="BK2203" s="17"/>
      <c r="BL2203" s="17"/>
      <c r="BM2203" s="17"/>
      <c r="BN2203" s="15"/>
      <c r="BO2203" s="15"/>
      <c r="BP2203" s="22"/>
      <c r="BQ2203" s="15"/>
      <c r="BR2203" s="15"/>
      <c r="BS2203" s="15"/>
      <c r="BT2203" s="15"/>
      <c r="BU2203" s="15"/>
      <c r="BV2203" s="15"/>
      <c r="BW2203" s="15"/>
      <c r="BX2203" s="15"/>
      <c r="BY2203" s="15"/>
      <c r="BZ2203" s="15"/>
      <c r="CA2203" s="15"/>
      <c r="CB2203" s="15"/>
      <c r="CC2203" s="15"/>
      <c r="CD2203" s="15"/>
      <c r="CE2203" s="15"/>
      <c r="CF2203" s="15"/>
      <c r="CG2203" s="15"/>
      <c r="CH2203" s="15"/>
      <c r="CI2203" s="15"/>
      <c r="CJ2203" s="15"/>
    </row>
    <row r="2204" spans="1:88" ht="12.75">
      <c r="A2204" s="74" t="s">
        <v>13988</v>
      </c>
      <c r="B2204" s="15" t="s">
        <v>10453</v>
      </c>
      <c r="C2204" s="15" t="s">
        <v>58</v>
      </c>
      <c r="D2204" s="16">
        <v>2019</v>
      </c>
      <c r="E2204" s="15" t="s">
        <v>117</v>
      </c>
      <c r="F2204" s="26"/>
      <c r="G2204" s="26" t="s">
        <v>118</v>
      </c>
      <c r="H2204" s="26" t="s">
        <v>118</v>
      </c>
      <c r="I2204" s="15" t="s">
        <v>118</v>
      </c>
      <c r="J2204" s="26"/>
      <c r="K2204" s="17">
        <f t="shared" ref="K2204:K2458" si="283">AT2204</f>
        <v>0</v>
      </c>
      <c r="L2204" s="15"/>
      <c r="M2204" s="15"/>
      <c r="N2204" s="15"/>
      <c r="O2204" s="15"/>
      <c r="P2204" s="15"/>
      <c r="Q2204" s="15"/>
      <c r="R2204" s="15"/>
      <c r="S2204" s="19"/>
      <c r="T2204" s="15"/>
      <c r="U2204" s="17"/>
      <c r="V2204" s="15"/>
      <c r="W2204" s="15"/>
      <c r="X2204" s="15" t="s">
        <v>13746</v>
      </c>
      <c r="Y2204" s="15"/>
      <c r="AB2204" s="32">
        <v>43506</v>
      </c>
      <c r="AC2204" s="21" t="s">
        <v>13989</v>
      </c>
      <c r="AD2204" s="21" t="s">
        <v>13990</v>
      </c>
      <c r="AE2204" s="21" t="s">
        <v>13991</v>
      </c>
      <c r="AF2204" s="21" t="s">
        <v>13992</v>
      </c>
      <c r="AG2204" s="22">
        <f t="shared" si="282"/>
        <v>0.45161290322580644</v>
      </c>
      <c r="AH2204" s="15"/>
      <c r="AI2204" s="17"/>
      <c r="AJ2204" s="17"/>
      <c r="AK2204" s="17" t="e">
        <f>VLOOKUP(A2204,'[1]Deals (Exits)'!B:B,1,FALSE)</f>
        <v>#N/A</v>
      </c>
      <c r="AL2204" s="23"/>
      <c r="AM2204" s="17"/>
      <c r="AN2204" s="17"/>
      <c r="AO2204" s="17"/>
      <c r="AP2204" s="17"/>
      <c r="AQ2204" s="18"/>
      <c r="AR2204" s="18"/>
      <c r="AS2204" s="17"/>
      <c r="AT2204" s="17"/>
      <c r="AU2204" s="18"/>
      <c r="AV2204" s="17"/>
      <c r="AW2204" s="17"/>
      <c r="AX2204" s="17"/>
      <c r="AY2204" s="17"/>
      <c r="AZ2204" s="17"/>
      <c r="BA2204" s="17"/>
      <c r="BB2204" s="17"/>
      <c r="BC2204" s="17"/>
      <c r="BD2204" s="17"/>
      <c r="BE2204" s="17"/>
      <c r="BF2204" s="17"/>
      <c r="BG2204" s="17"/>
      <c r="BH2204" s="17"/>
      <c r="BI2204" s="17"/>
      <c r="BJ2204" s="17"/>
      <c r="BK2204" s="17"/>
      <c r="BL2204" s="17"/>
      <c r="BM2204" s="17"/>
      <c r="BN2204" s="15"/>
      <c r="BO2204" s="15"/>
      <c r="BP2204" s="22"/>
      <c r="BQ2204" s="15"/>
      <c r="BR2204" s="15"/>
      <c r="BS2204" s="15"/>
      <c r="BT2204" s="15"/>
      <c r="BU2204" s="15"/>
      <c r="BV2204" s="15"/>
      <c r="BW2204" s="15"/>
      <c r="BX2204" s="15"/>
      <c r="BY2204" s="15"/>
      <c r="BZ2204" s="15"/>
      <c r="CA2204" s="15"/>
      <c r="CB2204" s="15"/>
      <c r="CC2204" s="15"/>
      <c r="CD2204" s="15"/>
      <c r="CE2204" s="15"/>
      <c r="CF2204" s="15"/>
      <c r="CG2204" s="15"/>
      <c r="CH2204" s="15"/>
      <c r="CI2204" s="15"/>
      <c r="CJ2204" s="15"/>
    </row>
    <row r="2205" spans="1:88" ht="12.75">
      <c r="A2205" s="74" t="s">
        <v>13993</v>
      </c>
      <c r="B2205" s="15" t="s">
        <v>13994</v>
      </c>
      <c r="C2205" s="15" t="s">
        <v>58</v>
      </c>
      <c r="D2205" s="16">
        <v>2013</v>
      </c>
      <c r="E2205" s="15" t="s">
        <v>117</v>
      </c>
      <c r="F2205" s="26"/>
      <c r="G2205" s="26" t="s">
        <v>118</v>
      </c>
      <c r="H2205" s="26" t="s">
        <v>118</v>
      </c>
      <c r="I2205" s="15" t="s">
        <v>118</v>
      </c>
      <c r="J2205" s="26"/>
      <c r="K2205" s="17">
        <f t="shared" si="283"/>
        <v>0</v>
      </c>
      <c r="L2205" s="15"/>
      <c r="M2205" s="15"/>
      <c r="N2205" s="15"/>
      <c r="O2205" s="15"/>
      <c r="P2205" s="15"/>
      <c r="Q2205" s="15"/>
      <c r="R2205" s="15"/>
      <c r="S2205" s="19"/>
      <c r="T2205" s="15"/>
      <c r="U2205" s="17"/>
      <c r="V2205" s="15" t="s">
        <v>13995</v>
      </c>
      <c r="W2205" s="15"/>
      <c r="X2205" s="15" t="s">
        <v>294</v>
      </c>
      <c r="Y2205" s="15"/>
      <c r="AB2205" s="20" t="s">
        <v>162</v>
      </c>
      <c r="AC2205" s="21" t="s">
        <v>13996</v>
      </c>
      <c r="AD2205" s="21" t="s">
        <v>13997</v>
      </c>
      <c r="AE2205" s="21" t="s">
        <v>13998</v>
      </c>
      <c r="AF2205" s="21" t="s">
        <v>13999</v>
      </c>
      <c r="AG2205" s="22">
        <f t="shared" si="282"/>
        <v>0.4838709677419355</v>
      </c>
      <c r="AH2205" s="15"/>
      <c r="AI2205" s="17"/>
      <c r="AJ2205" s="17"/>
      <c r="AK2205" s="17" t="e">
        <f>VLOOKUP(A2205,'[1]Deals (Exits)'!B:B,1,FALSE)</f>
        <v>#N/A</v>
      </c>
      <c r="AL2205" s="23"/>
      <c r="AM2205" s="17"/>
      <c r="AN2205" s="17"/>
      <c r="AO2205" s="17"/>
      <c r="AP2205" s="17"/>
      <c r="AQ2205" s="18"/>
      <c r="AR2205" s="18"/>
      <c r="AS2205" s="17"/>
      <c r="AT2205" s="17"/>
      <c r="AU2205" s="18"/>
      <c r="AV2205" s="17"/>
      <c r="AW2205" s="17"/>
      <c r="AX2205" s="17"/>
      <c r="AY2205" s="17"/>
      <c r="AZ2205" s="17"/>
      <c r="BA2205" s="17"/>
      <c r="BB2205" s="17"/>
      <c r="BC2205" s="17"/>
      <c r="BD2205" s="17"/>
      <c r="BE2205" s="17"/>
      <c r="BF2205" s="17"/>
      <c r="BG2205" s="17"/>
      <c r="BH2205" s="17"/>
      <c r="BI2205" s="17"/>
      <c r="BJ2205" s="17"/>
      <c r="BK2205" s="17"/>
      <c r="BL2205" s="17"/>
      <c r="BM2205" s="17"/>
      <c r="BN2205" s="15"/>
      <c r="BO2205" s="15"/>
      <c r="BP2205" s="22"/>
      <c r="BQ2205" s="15"/>
      <c r="BR2205" s="15"/>
      <c r="BS2205" s="15"/>
      <c r="BT2205" s="15"/>
      <c r="BU2205" s="15"/>
      <c r="BV2205" s="15"/>
      <c r="BW2205" s="15"/>
      <c r="BX2205" s="15"/>
      <c r="BY2205" s="15"/>
      <c r="BZ2205" s="15"/>
      <c r="CA2205" s="15"/>
      <c r="CB2205" s="15"/>
      <c r="CC2205" s="15"/>
      <c r="CD2205" s="15"/>
      <c r="CE2205" s="15"/>
      <c r="CF2205" s="15"/>
      <c r="CG2205" s="15"/>
      <c r="CH2205" s="15"/>
      <c r="CI2205" s="15"/>
      <c r="CJ2205" s="15"/>
    </row>
    <row r="2206" spans="1:88" ht="12.75">
      <c r="A2206" s="74" t="s">
        <v>14000</v>
      </c>
      <c r="B2206" s="15" t="s">
        <v>14001</v>
      </c>
      <c r="C2206" s="15" t="s">
        <v>58</v>
      </c>
      <c r="D2206" s="16">
        <v>2014</v>
      </c>
      <c r="E2206" s="15" t="s">
        <v>117</v>
      </c>
      <c r="F2206" s="26"/>
      <c r="G2206" s="26" t="s">
        <v>118</v>
      </c>
      <c r="H2206" s="26" t="s">
        <v>118</v>
      </c>
      <c r="I2206" s="15" t="s">
        <v>118</v>
      </c>
      <c r="J2206" s="26"/>
      <c r="K2206" s="17">
        <f t="shared" si="283"/>
        <v>0</v>
      </c>
      <c r="L2206" s="15"/>
      <c r="M2206" s="15"/>
      <c r="N2206" s="15"/>
      <c r="O2206" s="15"/>
      <c r="P2206" s="15"/>
      <c r="Q2206" s="15"/>
      <c r="R2206" s="15"/>
      <c r="S2206" s="19"/>
      <c r="T2206" s="15"/>
      <c r="U2206" s="17"/>
      <c r="V2206" s="15"/>
      <c r="W2206" s="15"/>
      <c r="X2206" s="15" t="s">
        <v>64</v>
      </c>
      <c r="Y2206" s="15"/>
      <c r="AB2206" s="20" t="s">
        <v>286</v>
      </c>
      <c r="AC2206" s="21" t="s">
        <v>14002</v>
      </c>
      <c r="AD2206" s="21" t="s">
        <v>14003</v>
      </c>
      <c r="AE2206" s="21" t="s">
        <v>14004</v>
      </c>
      <c r="AF2206" s="21" t="s">
        <v>14005</v>
      </c>
      <c r="AG2206" s="22">
        <f t="shared" si="282"/>
        <v>0.45161290322580644</v>
      </c>
      <c r="AH2206" s="15"/>
      <c r="AI2206" s="17"/>
      <c r="AJ2206" s="17"/>
      <c r="AK2206" s="17" t="e">
        <f>VLOOKUP(A2206,'[1]Deals (Exits)'!B:B,1,FALSE)</f>
        <v>#N/A</v>
      </c>
      <c r="AL2206" s="23"/>
      <c r="AM2206" s="17"/>
      <c r="AN2206" s="17"/>
      <c r="AO2206" s="17"/>
      <c r="AP2206" s="17"/>
      <c r="AQ2206" s="18"/>
      <c r="AR2206" s="18"/>
      <c r="AS2206" s="17"/>
      <c r="AT2206" s="17"/>
      <c r="AU2206" s="18"/>
      <c r="AV2206" s="17"/>
      <c r="AW2206" s="17"/>
      <c r="AX2206" s="17"/>
      <c r="AY2206" s="17"/>
      <c r="AZ2206" s="17"/>
      <c r="BA2206" s="17"/>
      <c r="BB2206" s="17"/>
      <c r="BC2206" s="17"/>
      <c r="BD2206" s="17"/>
      <c r="BE2206" s="17"/>
      <c r="BF2206" s="17"/>
      <c r="BG2206" s="17"/>
      <c r="BH2206" s="17"/>
      <c r="BI2206" s="17"/>
      <c r="BJ2206" s="17"/>
      <c r="BK2206" s="17"/>
      <c r="BL2206" s="17"/>
      <c r="BM2206" s="17"/>
      <c r="BN2206" s="15"/>
      <c r="BO2206" s="15"/>
      <c r="BP2206" s="22"/>
      <c r="BQ2206" s="15"/>
      <c r="BR2206" s="15"/>
      <c r="BS2206" s="15"/>
      <c r="BT2206" s="15"/>
      <c r="BU2206" s="15"/>
      <c r="BV2206" s="15"/>
      <c r="BW2206" s="15"/>
      <c r="BX2206" s="15"/>
      <c r="BY2206" s="15"/>
      <c r="BZ2206" s="15"/>
      <c r="CA2206" s="15"/>
      <c r="CB2206" s="15"/>
      <c r="CC2206" s="15"/>
      <c r="CD2206" s="15"/>
      <c r="CE2206" s="15"/>
      <c r="CF2206" s="15"/>
      <c r="CG2206" s="15"/>
      <c r="CH2206" s="15"/>
      <c r="CI2206" s="15"/>
      <c r="CJ2206" s="15"/>
    </row>
    <row r="2207" spans="1:88" ht="12.75">
      <c r="A2207" s="74" t="s">
        <v>14006</v>
      </c>
      <c r="B2207" s="15" t="s">
        <v>14007</v>
      </c>
      <c r="C2207" s="15" t="s">
        <v>58</v>
      </c>
      <c r="D2207" s="16">
        <v>2010</v>
      </c>
      <c r="E2207" s="15" t="s">
        <v>117</v>
      </c>
      <c r="F2207" s="26"/>
      <c r="G2207" s="26" t="s">
        <v>118</v>
      </c>
      <c r="H2207" s="26" t="s">
        <v>118</v>
      </c>
      <c r="I2207" s="15" t="s">
        <v>118</v>
      </c>
      <c r="J2207" s="26"/>
      <c r="K2207" s="17">
        <f t="shared" si="283"/>
        <v>0</v>
      </c>
      <c r="L2207" s="15"/>
      <c r="M2207" s="15"/>
      <c r="N2207" s="15"/>
      <c r="O2207" s="15"/>
      <c r="P2207" s="15"/>
      <c r="Q2207" s="15"/>
      <c r="R2207" s="15"/>
      <c r="S2207" s="19"/>
      <c r="T2207" s="15"/>
      <c r="U2207" s="17"/>
      <c r="V2207" s="15" t="s">
        <v>14008</v>
      </c>
      <c r="W2207" s="15"/>
      <c r="X2207" s="15" t="s">
        <v>13746</v>
      </c>
      <c r="Y2207" s="15"/>
      <c r="AB2207" s="20" t="s">
        <v>286</v>
      </c>
      <c r="AC2207" s="21" t="s">
        <v>14009</v>
      </c>
      <c r="AD2207" s="15"/>
      <c r="AE2207" s="21" t="s">
        <v>14010</v>
      </c>
      <c r="AF2207" s="21" t="s">
        <v>14011</v>
      </c>
      <c r="AG2207" s="22">
        <f t="shared" si="282"/>
        <v>0.45161290322580644</v>
      </c>
      <c r="AH2207" s="15"/>
      <c r="AI2207" s="17"/>
      <c r="AJ2207" s="17"/>
      <c r="AK2207" s="17" t="e">
        <f>VLOOKUP(A2207,'[1]Deals (Exits)'!B:B,1,FALSE)</f>
        <v>#N/A</v>
      </c>
      <c r="AL2207" s="23"/>
      <c r="AM2207" s="17"/>
      <c r="AN2207" s="17"/>
      <c r="AO2207" s="17"/>
      <c r="AP2207" s="17"/>
      <c r="AQ2207" s="18"/>
      <c r="AR2207" s="18"/>
      <c r="AS2207" s="17"/>
      <c r="AT2207" s="17"/>
      <c r="AU2207" s="18"/>
      <c r="AV2207" s="17"/>
      <c r="AW2207" s="17"/>
      <c r="AX2207" s="17"/>
      <c r="AY2207" s="17"/>
      <c r="AZ2207" s="17"/>
      <c r="BA2207" s="17"/>
      <c r="BB2207" s="17"/>
      <c r="BC2207" s="17"/>
      <c r="BD2207" s="17"/>
      <c r="BE2207" s="17"/>
      <c r="BF2207" s="17"/>
      <c r="BG2207" s="17"/>
      <c r="BH2207" s="17"/>
      <c r="BI2207" s="17"/>
      <c r="BJ2207" s="17"/>
      <c r="BK2207" s="17"/>
      <c r="BL2207" s="17"/>
      <c r="BM2207" s="17"/>
      <c r="BN2207" s="15"/>
      <c r="BO2207" s="15"/>
      <c r="BP2207" s="22"/>
      <c r="BQ2207" s="15"/>
      <c r="BR2207" s="15"/>
      <c r="BS2207" s="15"/>
      <c r="BT2207" s="15"/>
      <c r="BU2207" s="15"/>
      <c r="BV2207" s="15"/>
      <c r="BW2207" s="15"/>
      <c r="BX2207" s="15"/>
      <c r="BY2207" s="15"/>
      <c r="BZ2207" s="15"/>
      <c r="CA2207" s="15"/>
      <c r="CB2207" s="15"/>
      <c r="CC2207" s="15"/>
      <c r="CD2207" s="15"/>
      <c r="CE2207" s="15"/>
      <c r="CF2207" s="15"/>
      <c r="CG2207" s="15"/>
      <c r="CH2207" s="15"/>
      <c r="CI2207" s="15"/>
      <c r="CJ2207" s="15"/>
    </row>
    <row r="2208" spans="1:88" ht="12.75">
      <c r="A2208" s="74" t="s">
        <v>14012</v>
      </c>
      <c r="B2208" s="15" t="s">
        <v>14013</v>
      </c>
      <c r="C2208" s="15" t="s">
        <v>58</v>
      </c>
      <c r="D2208" s="16">
        <v>2010</v>
      </c>
      <c r="E2208" s="15" t="s">
        <v>117</v>
      </c>
      <c r="F2208" s="26"/>
      <c r="G2208" s="26" t="s">
        <v>118</v>
      </c>
      <c r="H2208" s="26" t="s">
        <v>118</v>
      </c>
      <c r="I2208" s="15" t="s">
        <v>118</v>
      </c>
      <c r="J2208" s="26"/>
      <c r="K2208" s="17">
        <f t="shared" si="283"/>
        <v>0</v>
      </c>
      <c r="L2208" s="15"/>
      <c r="M2208" s="15"/>
      <c r="N2208" s="15"/>
      <c r="O2208" s="15"/>
      <c r="P2208" s="15"/>
      <c r="Q2208" s="15"/>
      <c r="R2208" s="15"/>
      <c r="S2208" s="19"/>
      <c r="T2208" s="15"/>
      <c r="U2208" s="17"/>
      <c r="V2208" s="15" t="s">
        <v>14014</v>
      </c>
      <c r="W2208" s="15">
        <v>0</v>
      </c>
      <c r="X2208" s="15" t="s">
        <v>12945</v>
      </c>
      <c r="Y2208" s="15"/>
      <c r="AB2208" s="20" t="s">
        <v>286</v>
      </c>
      <c r="AC2208" s="21" t="s">
        <v>14015</v>
      </c>
      <c r="AD2208" s="21" t="s">
        <v>14016</v>
      </c>
      <c r="AE2208" s="21" t="s">
        <v>14017</v>
      </c>
      <c r="AF2208" s="21" t="s">
        <v>14018</v>
      </c>
      <c r="AG2208" s="22">
        <f t="shared" si="282"/>
        <v>0.5161290322580645</v>
      </c>
      <c r="AH2208" s="15"/>
      <c r="AI2208" s="17"/>
      <c r="AJ2208" s="17"/>
      <c r="AK2208" s="17" t="e">
        <f>VLOOKUP(A2208,'[1]Deals (Exits)'!B:B,1,FALSE)</f>
        <v>#N/A</v>
      </c>
      <c r="AL2208" s="23"/>
      <c r="AM2208" s="17"/>
      <c r="AN2208" s="17"/>
      <c r="AO2208" s="17"/>
      <c r="AP2208" s="17"/>
      <c r="AQ2208" s="18"/>
      <c r="AR2208" s="18"/>
      <c r="AS2208" s="17"/>
      <c r="AT2208" s="17"/>
      <c r="AU2208" s="18"/>
      <c r="AV2208" s="17"/>
      <c r="AW2208" s="17"/>
      <c r="AX2208" s="17"/>
      <c r="AY2208" s="17"/>
      <c r="AZ2208" s="17"/>
      <c r="BA2208" s="17"/>
      <c r="BB2208" s="17"/>
      <c r="BC2208" s="17"/>
      <c r="BD2208" s="17"/>
      <c r="BE2208" s="17"/>
      <c r="BF2208" s="17"/>
      <c r="BG2208" s="17"/>
      <c r="BH2208" s="17"/>
      <c r="BI2208" s="17"/>
      <c r="BJ2208" s="17"/>
      <c r="BK2208" s="17"/>
      <c r="BL2208" s="17"/>
      <c r="BM2208" s="17"/>
      <c r="BN2208" s="15"/>
      <c r="BO2208" s="15"/>
      <c r="BP2208" s="22"/>
      <c r="BQ2208" s="15"/>
      <c r="BR2208" s="15"/>
      <c r="BS2208" s="15"/>
      <c r="BT2208" s="15"/>
      <c r="BU2208" s="15"/>
      <c r="BV2208" s="15"/>
      <c r="BW2208" s="15"/>
      <c r="BX2208" s="15"/>
      <c r="BY2208" s="15"/>
      <c r="BZ2208" s="15"/>
      <c r="CA2208" s="15"/>
      <c r="CB2208" s="15"/>
      <c r="CC2208" s="15"/>
      <c r="CD2208" s="15"/>
      <c r="CE2208" s="15"/>
      <c r="CF2208" s="15"/>
      <c r="CG2208" s="15"/>
      <c r="CH2208" s="15"/>
      <c r="CI2208" s="15"/>
      <c r="CJ2208" s="15"/>
    </row>
    <row r="2209" spans="1:88" ht="12.75">
      <c r="A2209" s="74" t="s">
        <v>14019</v>
      </c>
      <c r="B2209" s="15" t="s">
        <v>14020</v>
      </c>
      <c r="C2209" s="15" t="s">
        <v>58</v>
      </c>
      <c r="D2209" s="16">
        <v>2013</v>
      </c>
      <c r="E2209" s="15" t="s">
        <v>117</v>
      </c>
      <c r="F2209" s="26"/>
      <c r="G2209" s="26" t="s">
        <v>118</v>
      </c>
      <c r="H2209" s="26" t="s">
        <v>118</v>
      </c>
      <c r="I2209" s="15" t="s">
        <v>118</v>
      </c>
      <c r="J2209" s="26"/>
      <c r="K2209" s="17">
        <f t="shared" si="283"/>
        <v>0</v>
      </c>
      <c r="L2209" s="15"/>
      <c r="M2209" s="15"/>
      <c r="N2209" s="15"/>
      <c r="O2209" s="15"/>
      <c r="P2209" s="15"/>
      <c r="Q2209" s="15"/>
      <c r="R2209" s="15"/>
      <c r="S2209" s="19"/>
      <c r="T2209" s="15"/>
      <c r="U2209" s="17"/>
      <c r="V2209" s="15" t="s">
        <v>14021</v>
      </c>
      <c r="W2209" s="15"/>
      <c r="X2209" s="15" t="s">
        <v>79</v>
      </c>
      <c r="Y2209" s="15"/>
      <c r="AB2209" s="32">
        <v>44206</v>
      </c>
      <c r="AC2209" s="21" t="s">
        <v>14022</v>
      </c>
      <c r="AD2209" s="15"/>
      <c r="AE2209" s="21" t="s">
        <v>14023</v>
      </c>
      <c r="AF2209" s="15"/>
      <c r="AG2209" s="22">
        <f t="shared" si="282"/>
        <v>0.41935483870967744</v>
      </c>
      <c r="AH2209" s="15"/>
      <c r="AI2209" s="17"/>
      <c r="AJ2209" s="17"/>
      <c r="AK2209" s="17" t="e">
        <f>VLOOKUP(A2209,'[1]Deals (Exits)'!B:B,1,FALSE)</f>
        <v>#N/A</v>
      </c>
      <c r="AL2209" s="23"/>
      <c r="AM2209" s="17"/>
      <c r="AN2209" s="17"/>
      <c r="AO2209" s="17"/>
      <c r="AP2209" s="17"/>
      <c r="AQ2209" s="18"/>
      <c r="AR2209" s="18"/>
      <c r="AS2209" s="17"/>
      <c r="AT2209" s="17"/>
      <c r="AU2209" s="18"/>
      <c r="AV2209" s="17"/>
      <c r="AW2209" s="17"/>
      <c r="AX2209" s="17"/>
      <c r="AY2209" s="17"/>
      <c r="AZ2209" s="17"/>
      <c r="BA2209" s="17"/>
      <c r="BB2209" s="17"/>
      <c r="BC2209" s="17"/>
      <c r="BD2209" s="17"/>
      <c r="BE2209" s="17"/>
      <c r="BF2209" s="17"/>
      <c r="BG2209" s="17"/>
      <c r="BH2209" s="17"/>
      <c r="BI2209" s="17"/>
      <c r="BJ2209" s="17"/>
      <c r="BK2209" s="17"/>
      <c r="BL2209" s="17"/>
      <c r="BM2209" s="17"/>
      <c r="BN2209" s="15"/>
      <c r="BO2209" s="15"/>
      <c r="BP2209" s="22"/>
      <c r="BQ2209" s="15"/>
      <c r="BR2209" s="15"/>
      <c r="BS2209" s="15"/>
      <c r="BT2209" s="15"/>
      <c r="BU2209" s="15"/>
      <c r="BV2209" s="15"/>
      <c r="BW2209" s="15"/>
      <c r="BX2209" s="15"/>
      <c r="BY2209" s="15"/>
      <c r="BZ2209" s="15"/>
      <c r="CA2209" s="15"/>
      <c r="CB2209" s="15"/>
      <c r="CC2209" s="15"/>
      <c r="CD2209" s="15"/>
      <c r="CE2209" s="15"/>
      <c r="CF2209" s="15"/>
      <c r="CG2209" s="15"/>
      <c r="CH2209" s="15"/>
      <c r="CI2209" s="15"/>
      <c r="CJ2209" s="15"/>
    </row>
    <row r="2210" spans="1:88" ht="12.75">
      <c r="A2210" s="25" t="s">
        <v>14024</v>
      </c>
      <c r="B2210" s="15" t="s">
        <v>14025</v>
      </c>
      <c r="C2210" s="15" t="s">
        <v>58</v>
      </c>
      <c r="D2210" s="16">
        <v>2015</v>
      </c>
      <c r="E2210" s="15" t="s">
        <v>117</v>
      </c>
      <c r="F2210" s="26"/>
      <c r="G2210" s="26" t="s">
        <v>118</v>
      </c>
      <c r="H2210" s="26" t="s">
        <v>118</v>
      </c>
      <c r="I2210" s="15" t="s">
        <v>118</v>
      </c>
      <c r="J2210" s="26"/>
      <c r="K2210" s="17">
        <f t="shared" si="283"/>
        <v>0</v>
      </c>
      <c r="L2210" s="15"/>
      <c r="M2210" s="15"/>
      <c r="N2210" s="15"/>
      <c r="O2210" s="15"/>
      <c r="P2210" s="15"/>
      <c r="Q2210" s="15"/>
      <c r="R2210" s="15"/>
      <c r="S2210" s="19"/>
      <c r="T2210" s="15"/>
      <c r="U2210" s="17"/>
      <c r="V2210" s="15"/>
      <c r="W2210" s="15"/>
      <c r="X2210" s="15" t="s">
        <v>5334</v>
      </c>
      <c r="Y2210" s="15"/>
      <c r="AB2210" s="20" t="s">
        <v>286</v>
      </c>
      <c r="AC2210" s="21" t="s">
        <v>14026</v>
      </c>
      <c r="AD2210" s="15"/>
      <c r="AE2210" s="21" t="s">
        <v>14027</v>
      </c>
      <c r="AF2210" s="21" t="s">
        <v>14028</v>
      </c>
      <c r="AG2210" s="22">
        <f t="shared" si="282"/>
        <v>0.41935483870967744</v>
      </c>
      <c r="AH2210" s="15"/>
      <c r="AI2210" s="17"/>
      <c r="AJ2210" s="17"/>
      <c r="AK2210" s="17" t="e">
        <f>VLOOKUP(A2210,'[1]Deals (Exits)'!B:B,1,FALSE)</f>
        <v>#N/A</v>
      </c>
      <c r="AL2210" s="23"/>
      <c r="AM2210" s="17"/>
      <c r="AN2210" s="17"/>
      <c r="AO2210" s="17"/>
      <c r="AP2210" s="17"/>
      <c r="AQ2210" s="18"/>
      <c r="AR2210" s="18"/>
      <c r="AS2210" s="17"/>
      <c r="AT2210" s="17"/>
      <c r="AU2210" s="18"/>
      <c r="AV2210" s="17"/>
      <c r="AW2210" s="17"/>
      <c r="AX2210" s="17"/>
      <c r="AY2210" s="17"/>
      <c r="AZ2210" s="17"/>
      <c r="BA2210" s="17"/>
      <c r="BB2210" s="17"/>
      <c r="BC2210" s="17"/>
      <c r="BD2210" s="17"/>
      <c r="BE2210" s="17"/>
      <c r="BF2210" s="17"/>
      <c r="BG2210" s="17"/>
      <c r="BH2210" s="17"/>
      <c r="BI2210" s="17"/>
      <c r="BJ2210" s="17"/>
      <c r="BK2210" s="17"/>
      <c r="BL2210" s="17"/>
      <c r="BM2210" s="17"/>
      <c r="BN2210" s="15"/>
      <c r="BO2210" s="15"/>
      <c r="BP2210" s="22"/>
      <c r="BQ2210" s="15"/>
      <c r="BR2210" s="15"/>
      <c r="BS2210" s="15"/>
      <c r="BT2210" s="15"/>
      <c r="BU2210" s="15"/>
      <c r="BV2210" s="15"/>
      <c r="BW2210" s="15"/>
      <c r="BX2210" s="15"/>
      <c r="BY2210" s="15"/>
      <c r="BZ2210" s="15"/>
      <c r="CA2210" s="15"/>
      <c r="CB2210" s="15"/>
      <c r="CC2210" s="15"/>
      <c r="CD2210" s="15"/>
      <c r="CE2210" s="15"/>
      <c r="CF2210" s="15"/>
      <c r="CG2210" s="15"/>
      <c r="CH2210" s="15"/>
      <c r="CI2210" s="15"/>
      <c r="CJ2210" s="15"/>
    </row>
    <row r="2211" spans="1:88" ht="12.75">
      <c r="A2211" s="74" t="s">
        <v>14029</v>
      </c>
      <c r="B2211" s="15" t="s">
        <v>14030</v>
      </c>
      <c r="C2211" s="15" t="s">
        <v>58</v>
      </c>
      <c r="D2211" s="16">
        <v>2012</v>
      </c>
      <c r="E2211" s="15" t="s">
        <v>117</v>
      </c>
      <c r="F2211" s="26"/>
      <c r="G2211" s="26" t="s">
        <v>118</v>
      </c>
      <c r="H2211" s="26" t="s">
        <v>118</v>
      </c>
      <c r="I2211" s="15" t="s">
        <v>118</v>
      </c>
      <c r="J2211" s="26"/>
      <c r="K2211" s="17">
        <f t="shared" si="283"/>
        <v>0</v>
      </c>
      <c r="L2211" s="15"/>
      <c r="M2211" s="15"/>
      <c r="N2211" s="15"/>
      <c r="O2211" s="15"/>
      <c r="P2211" s="15"/>
      <c r="Q2211" s="15"/>
      <c r="R2211" s="15"/>
      <c r="S2211" s="19"/>
      <c r="T2211" s="15"/>
      <c r="U2211" s="17"/>
      <c r="V2211" s="15" t="s">
        <v>14031</v>
      </c>
      <c r="W2211" s="15"/>
      <c r="X2211" s="15" t="s">
        <v>191</v>
      </c>
      <c r="Y2211" s="15"/>
      <c r="AB2211" s="32">
        <v>44206</v>
      </c>
      <c r="AC2211" s="21" t="s">
        <v>14032</v>
      </c>
      <c r="AD2211" s="15"/>
      <c r="AE2211" s="21" t="s">
        <v>14033</v>
      </c>
      <c r="AF2211" s="21" t="s">
        <v>14034</v>
      </c>
      <c r="AG2211" s="22">
        <f t="shared" si="282"/>
        <v>0.45161290322580644</v>
      </c>
      <c r="AH2211" s="15"/>
      <c r="AI2211" s="17"/>
      <c r="AJ2211" s="17"/>
      <c r="AK2211" s="17" t="e">
        <f>VLOOKUP(A2211,'[1]Deals (Exits)'!B:B,1,FALSE)</f>
        <v>#N/A</v>
      </c>
      <c r="AL2211" s="23"/>
      <c r="AM2211" s="17"/>
      <c r="AN2211" s="17"/>
      <c r="AO2211" s="17"/>
      <c r="AP2211" s="17"/>
      <c r="AQ2211" s="18"/>
      <c r="AR2211" s="18"/>
      <c r="AS2211" s="17"/>
      <c r="AT2211" s="17"/>
      <c r="AU2211" s="18"/>
      <c r="AV2211" s="17"/>
      <c r="AW2211" s="17"/>
      <c r="AX2211" s="17"/>
      <c r="AY2211" s="17"/>
      <c r="AZ2211" s="17"/>
      <c r="BA2211" s="17"/>
      <c r="BB2211" s="17"/>
      <c r="BC2211" s="17"/>
      <c r="BD2211" s="17"/>
      <c r="BE2211" s="17"/>
      <c r="BF2211" s="17"/>
      <c r="BG2211" s="17"/>
      <c r="BH2211" s="17"/>
      <c r="BI2211" s="17"/>
      <c r="BJ2211" s="17"/>
      <c r="BK2211" s="17"/>
      <c r="BL2211" s="17"/>
      <c r="BM2211" s="17"/>
      <c r="BN2211" s="15"/>
      <c r="BO2211" s="15"/>
      <c r="BP2211" s="22"/>
      <c r="BQ2211" s="15"/>
      <c r="BR2211" s="15"/>
      <c r="BS2211" s="15"/>
      <c r="BT2211" s="15"/>
      <c r="BU2211" s="15"/>
      <c r="BV2211" s="15"/>
      <c r="BW2211" s="15"/>
      <c r="BX2211" s="15"/>
      <c r="BY2211" s="15"/>
      <c r="BZ2211" s="15"/>
      <c r="CA2211" s="15"/>
      <c r="CB2211" s="15"/>
      <c r="CC2211" s="15"/>
      <c r="CD2211" s="15"/>
      <c r="CE2211" s="15"/>
      <c r="CF2211" s="15"/>
      <c r="CG2211" s="15"/>
      <c r="CH2211" s="15"/>
      <c r="CI2211" s="15"/>
      <c r="CJ2211" s="15"/>
    </row>
    <row r="2212" spans="1:88" ht="12.75">
      <c r="A2212" s="74" t="s">
        <v>14035</v>
      </c>
      <c r="B2212" s="15" t="s">
        <v>14036</v>
      </c>
      <c r="C2212" s="15" t="s">
        <v>58</v>
      </c>
      <c r="D2212" s="16">
        <v>2014</v>
      </c>
      <c r="E2212" s="15" t="s">
        <v>117</v>
      </c>
      <c r="F2212" s="26"/>
      <c r="G2212" s="26" t="s">
        <v>118</v>
      </c>
      <c r="H2212" s="26" t="s">
        <v>118</v>
      </c>
      <c r="I2212" s="15" t="s">
        <v>118</v>
      </c>
      <c r="J2212" s="26"/>
      <c r="K2212" s="17">
        <f t="shared" si="283"/>
        <v>0</v>
      </c>
      <c r="L2212" s="15"/>
      <c r="M2212" s="15"/>
      <c r="N2212" s="15"/>
      <c r="O2212" s="15"/>
      <c r="P2212" s="15"/>
      <c r="Q2212" s="15"/>
      <c r="R2212" s="15"/>
      <c r="S2212" s="19"/>
      <c r="T2212" s="15"/>
      <c r="U2212" s="17"/>
      <c r="V2212" s="15"/>
      <c r="W2212" s="15"/>
      <c r="X2212" s="15" t="s">
        <v>4628</v>
      </c>
      <c r="Y2212" s="15"/>
      <c r="AB2212" s="32">
        <v>44206</v>
      </c>
      <c r="AC2212" s="21" t="s">
        <v>14037</v>
      </c>
      <c r="AD2212" s="15"/>
      <c r="AE2212" s="21" t="s">
        <v>14038</v>
      </c>
      <c r="AF2212" s="21" t="s">
        <v>14039</v>
      </c>
      <c r="AG2212" s="22">
        <f t="shared" si="282"/>
        <v>0.41935483870967744</v>
      </c>
      <c r="AH2212" s="15"/>
      <c r="AI2212" s="17"/>
      <c r="AJ2212" s="17"/>
      <c r="AK2212" s="17" t="e">
        <f>VLOOKUP(A2212,'[1]Deals (Exits)'!B:B,1,FALSE)</f>
        <v>#N/A</v>
      </c>
      <c r="AL2212" s="23"/>
      <c r="AM2212" s="17"/>
      <c r="AN2212" s="17"/>
      <c r="AO2212" s="17"/>
      <c r="AP2212" s="17"/>
      <c r="AQ2212" s="18"/>
      <c r="AR2212" s="18"/>
      <c r="AS2212" s="17"/>
      <c r="AT2212" s="17"/>
      <c r="AU2212" s="18"/>
      <c r="AV2212" s="17"/>
      <c r="AW2212" s="17"/>
      <c r="AX2212" s="17"/>
      <c r="AY2212" s="17"/>
      <c r="AZ2212" s="17"/>
      <c r="BA2212" s="17"/>
      <c r="BB2212" s="17"/>
      <c r="BC2212" s="17"/>
      <c r="BD2212" s="17"/>
      <c r="BE2212" s="17"/>
      <c r="BF2212" s="17"/>
      <c r="BG2212" s="17"/>
      <c r="BH2212" s="17"/>
      <c r="BI2212" s="17"/>
      <c r="BJ2212" s="17"/>
      <c r="BK2212" s="17"/>
      <c r="BL2212" s="17"/>
      <c r="BM2212" s="17"/>
      <c r="BN2212" s="15"/>
      <c r="BO2212" s="15"/>
      <c r="BP2212" s="22"/>
      <c r="BQ2212" s="15"/>
      <c r="BR2212" s="15"/>
      <c r="BS2212" s="15"/>
      <c r="BT2212" s="15"/>
      <c r="BU2212" s="15"/>
      <c r="BV2212" s="15"/>
      <c r="BW2212" s="15"/>
      <c r="BX2212" s="15"/>
      <c r="BY2212" s="15"/>
      <c r="BZ2212" s="15"/>
      <c r="CA2212" s="15"/>
      <c r="CB2212" s="15"/>
      <c r="CC2212" s="15"/>
      <c r="CD2212" s="15"/>
      <c r="CE2212" s="15"/>
      <c r="CF2212" s="15"/>
      <c r="CG2212" s="15"/>
      <c r="CH2212" s="15"/>
      <c r="CI2212" s="15"/>
      <c r="CJ2212" s="15"/>
    </row>
    <row r="2213" spans="1:88" ht="12.75">
      <c r="A2213" s="74" t="s">
        <v>14040</v>
      </c>
      <c r="B2213" s="15" t="s">
        <v>14041</v>
      </c>
      <c r="C2213" s="15" t="s">
        <v>58</v>
      </c>
      <c r="D2213" s="16">
        <v>2014</v>
      </c>
      <c r="E2213" s="15" t="s">
        <v>117</v>
      </c>
      <c r="F2213" s="26"/>
      <c r="G2213" s="26" t="s">
        <v>118</v>
      </c>
      <c r="H2213" s="26" t="s">
        <v>118</v>
      </c>
      <c r="I2213" s="15" t="s">
        <v>118</v>
      </c>
      <c r="J2213" s="26"/>
      <c r="K2213" s="17">
        <f t="shared" si="283"/>
        <v>0</v>
      </c>
      <c r="L2213" s="15"/>
      <c r="M2213" s="15"/>
      <c r="N2213" s="15"/>
      <c r="O2213" s="15"/>
      <c r="P2213" s="15"/>
      <c r="Q2213" s="15"/>
      <c r="R2213" s="15"/>
      <c r="S2213" s="19"/>
      <c r="T2213" s="15"/>
      <c r="U2213" s="17"/>
      <c r="V2213" s="15"/>
      <c r="W2213" s="15"/>
      <c r="X2213" s="15" t="s">
        <v>64</v>
      </c>
      <c r="Y2213" s="15"/>
      <c r="AB2213" s="20"/>
      <c r="AC2213" s="21" t="s">
        <v>14042</v>
      </c>
      <c r="AD2213" s="15"/>
      <c r="AE2213" s="21" t="s">
        <v>14043</v>
      </c>
      <c r="AF2213" s="21" t="s">
        <v>14044</v>
      </c>
      <c r="AG2213" s="22">
        <f t="shared" si="282"/>
        <v>0.38709677419354838</v>
      </c>
      <c r="AH2213" s="15"/>
      <c r="AI2213" s="17"/>
      <c r="AJ2213" s="17"/>
      <c r="AK2213" s="17" t="e">
        <f>VLOOKUP(A2213,'[1]Deals (Exits)'!B:B,1,FALSE)</f>
        <v>#N/A</v>
      </c>
      <c r="AL2213" s="23"/>
      <c r="AM2213" s="17"/>
      <c r="AN2213" s="17"/>
      <c r="AO2213" s="17"/>
      <c r="AP2213" s="17"/>
      <c r="AQ2213" s="18"/>
      <c r="AR2213" s="18"/>
      <c r="AS2213" s="17"/>
      <c r="AT2213" s="17"/>
      <c r="AU2213" s="18"/>
      <c r="AV2213" s="17"/>
      <c r="AW2213" s="17"/>
      <c r="AX2213" s="17"/>
      <c r="AY2213" s="17"/>
      <c r="AZ2213" s="17"/>
      <c r="BA2213" s="17"/>
      <c r="BB2213" s="17"/>
      <c r="BC2213" s="17"/>
      <c r="BD2213" s="17"/>
      <c r="BE2213" s="17"/>
      <c r="BF2213" s="17"/>
      <c r="BG2213" s="17"/>
      <c r="BH2213" s="17"/>
      <c r="BI2213" s="17"/>
      <c r="BJ2213" s="17"/>
      <c r="BK2213" s="17"/>
      <c r="BL2213" s="17"/>
      <c r="BM2213" s="17"/>
      <c r="BN2213" s="15"/>
      <c r="BO2213" s="15"/>
      <c r="BP2213" s="22"/>
      <c r="BQ2213" s="15"/>
      <c r="BR2213" s="15"/>
      <c r="BS2213" s="15"/>
      <c r="BT2213" s="15"/>
      <c r="BU2213" s="15"/>
      <c r="BV2213" s="15"/>
      <c r="BW2213" s="15"/>
      <c r="BX2213" s="15"/>
      <c r="BY2213" s="15"/>
      <c r="BZ2213" s="15"/>
      <c r="CA2213" s="15"/>
      <c r="CB2213" s="15"/>
      <c r="CC2213" s="15"/>
      <c r="CD2213" s="15"/>
      <c r="CE2213" s="15"/>
      <c r="CF2213" s="15"/>
      <c r="CG2213" s="15"/>
      <c r="CH2213" s="15"/>
      <c r="CI2213" s="15"/>
      <c r="CJ2213" s="15"/>
    </row>
    <row r="2214" spans="1:88" ht="12.75">
      <c r="A2214" s="74" t="s">
        <v>14045</v>
      </c>
      <c r="B2214" s="15" t="s">
        <v>14046</v>
      </c>
      <c r="C2214" s="15" t="s">
        <v>58</v>
      </c>
      <c r="D2214" s="16">
        <v>2014</v>
      </c>
      <c r="E2214" s="15" t="s">
        <v>117</v>
      </c>
      <c r="F2214" s="26"/>
      <c r="G2214" s="26" t="s">
        <v>118</v>
      </c>
      <c r="H2214" s="26" t="s">
        <v>118</v>
      </c>
      <c r="I2214" s="15" t="s">
        <v>118</v>
      </c>
      <c r="J2214" s="26"/>
      <c r="K2214" s="17">
        <f t="shared" si="283"/>
        <v>0</v>
      </c>
      <c r="L2214" s="15"/>
      <c r="M2214" s="15"/>
      <c r="N2214" s="15"/>
      <c r="O2214" s="15"/>
      <c r="P2214" s="15"/>
      <c r="Q2214" s="15"/>
      <c r="R2214" s="15"/>
      <c r="S2214" s="19"/>
      <c r="T2214" s="15"/>
      <c r="U2214" s="17"/>
      <c r="V2214" s="15" t="s">
        <v>12911</v>
      </c>
      <c r="W2214" s="15"/>
      <c r="X2214" s="15" t="s">
        <v>79</v>
      </c>
      <c r="Y2214" s="15"/>
      <c r="AB2214" s="20" t="s">
        <v>333</v>
      </c>
      <c r="AC2214" s="21" t="s">
        <v>12913</v>
      </c>
      <c r="AD2214" s="21" t="s">
        <v>14047</v>
      </c>
      <c r="AE2214" s="15"/>
      <c r="AF2214" s="21" t="s">
        <v>12915</v>
      </c>
      <c r="AG2214" s="22">
        <f t="shared" si="282"/>
        <v>0.45161290322580644</v>
      </c>
      <c r="AH2214" s="15"/>
      <c r="AI2214" s="17"/>
      <c r="AJ2214" s="17"/>
      <c r="AK2214" s="17" t="e">
        <f>VLOOKUP(A2214,'[1]Deals (Exits)'!B:B,1,FALSE)</f>
        <v>#N/A</v>
      </c>
      <c r="AL2214" s="23"/>
      <c r="AM2214" s="17"/>
      <c r="AN2214" s="17"/>
      <c r="AO2214" s="17"/>
      <c r="AP2214" s="17"/>
      <c r="AQ2214" s="18"/>
      <c r="AR2214" s="18"/>
      <c r="AS2214" s="17"/>
      <c r="AT2214" s="17"/>
      <c r="AU2214" s="18"/>
      <c r="AV2214" s="17"/>
      <c r="AW2214" s="17"/>
      <c r="AX2214" s="17"/>
      <c r="AY2214" s="17"/>
      <c r="AZ2214" s="17"/>
      <c r="BA2214" s="17"/>
      <c r="BB2214" s="17"/>
      <c r="BC2214" s="17"/>
      <c r="BD2214" s="17"/>
      <c r="BE2214" s="17"/>
      <c r="BF2214" s="17"/>
      <c r="BG2214" s="17"/>
      <c r="BH2214" s="17"/>
      <c r="BI2214" s="17"/>
      <c r="BJ2214" s="17"/>
      <c r="BK2214" s="17"/>
      <c r="BL2214" s="17"/>
      <c r="BM2214" s="17"/>
      <c r="BN2214" s="15"/>
      <c r="BO2214" s="15"/>
      <c r="BP2214" s="22"/>
      <c r="BQ2214" s="15"/>
      <c r="BR2214" s="15"/>
      <c r="BS2214" s="15"/>
      <c r="BT2214" s="15"/>
      <c r="BU2214" s="15"/>
      <c r="BV2214" s="15"/>
      <c r="BW2214" s="15"/>
      <c r="BX2214" s="15"/>
      <c r="BY2214" s="15"/>
      <c r="BZ2214" s="15"/>
      <c r="CA2214" s="15"/>
      <c r="CB2214" s="15"/>
      <c r="CC2214" s="15"/>
      <c r="CD2214" s="15"/>
      <c r="CE2214" s="15"/>
      <c r="CF2214" s="15"/>
      <c r="CG2214" s="15"/>
      <c r="CH2214" s="15"/>
      <c r="CI2214" s="15"/>
      <c r="CJ2214" s="15"/>
    </row>
    <row r="2215" spans="1:88" ht="12.75">
      <c r="A2215" s="25" t="s">
        <v>14048</v>
      </c>
      <c r="B2215" s="15" t="s">
        <v>14049</v>
      </c>
      <c r="C2215" s="15" t="s">
        <v>58</v>
      </c>
      <c r="D2215" s="16">
        <v>2014</v>
      </c>
      <c r="E2215" s="15" t="s">
        <v>117</v>
      </c>
      <c r="F2215" s="26"/>
      <c r="G2215" s="26" t="s">
        <v>118</v>
      </c>
      <c r="H2215" s="26" t="s">
        <v>118</v>
      </c>
      <c r="I2215" s="15" t="s">
        <v>118</v>
      </c>
      <c r="J2215" s="26"/>
      <c r="K2215" s="17">
        <f t="shared" si="283"/>
        <v>0</v>
      </c>
      <c r="L2215" s="15"/>
      <c r="M2215" s="15"/>
      <c r="N2215" s="15"/>
      <c r="O2215" s="15"/>
      <c r="P2215" s="15"/>
      <c r="Q2215" s="15"/>
      <c r="R2215" s="15"/>
      <c r="S2215" s="19"/>
      <c r="T2215" s="15"/>
      <c r="U2215" s="17"/>
      <c r="V2215" s="15"/>
      <c r="W2215" s="15"/>
      <c r="X2215" s="15" t="s">
        <v>4025</v>
      </c>
      <c r="Y2215" s="15"/>
      <c r="AB2215" s="20" t="s">
        <v>136</v>
      </c>
      <c r="AC2215" s="21" t="s">
        <v>14050</v>
      </c>
      <c r="AD2215" s="15"/>
      <c r="AE2215" s="21" t="s">
        <v>14051</v>
      </c>
      <c r="AF2215" s="21" t="s">
        <v>14052</v>
      </c>
      <c r="AG2215" s="22">
        <f t="shared" si="282"/>
        <v>0.41935483870967744</v>
      </c>
      <c r="AH2215" s="15"/>
      <c r="AI2215" s="17"/>
      <c r="AJ2215" s="17"/>
      <c r="AK2215" s="17" t="e">
        <f>VLOOKUP(A2215,'[1]Deals (Exits)'!B:B,1,FALSE)</f>
        <v>#N/A</v>
      </c>
      <c r="AL2215" s="23"/>
      <c r="AM2215" s="17"/>
      <c r="AN2215" s="17"/>
      <c r="AO2215" s="17"/>
      <c r="AP2215" s="17"/>
      <c r="AQ2215" s="18"/>
      <c r="AR2215" s="18"/>
      <c r="AS2215" s="17"/>
      <c r="AT2215" s="17"/>
      <c r="AU2215" s="18"/>
      <c r="AV2215" s="17"/>
      <c r="AW2215" s="17"/>
      <c r="AX2215" s="17"/>
      <c r="AY2215" s="17"/>
      <c r="AZ2215" s="17"/>
      <c r="BA2215" s="17"/>
      <c r="BB2215" s="17"/>
      <c r="BC2215" s="17"/>
      <c r="BD2215" s="17"/>
      <c r="BE2215" s="17"/>
      <c r="BF2215" s="17"/>
      <c r="BG2215" s="17"/>
      <c r="BH2215" s="17"/>
      <c r="BI2215" s="17"/>
      <c r="BJ2215" s="17"/>
      <c r="BK2215" s="17"/>
      <c r="BL2215" s="17"/>
      <c r="BM2215" s="17"/>
      <c r="BN2215" s="15"/>
      <c r="BO2215" s="15"/>
      <c r="BP2215" s="22"/>
      <c r="BQ2215" s="15"/>
      <c r="BR2215" s="15"/>
      <c r="BS2215" s="15"/>
      <c r="BT2215" s="15"/>
      <c r="BU2215" s="15"/>
      <c r="BV2215" s="15"/>
      <c r="BW2215" s="15"/>
      <c r="BX2215" s="15"/>
      <c r="BY2215" s="15"/>
      <c r="BZ2215" s="15"/>
      <c r="CA2215" s="15"/>
      <c r="CB2215" s="15"/>
      <c r="CC2215" s="15"/>
      <c r="CD2215" s="15"/>
      <c r="CE2215" s="15"/>
      <c r="CF2215" s="15"/>
      <c r="CG2215" s="15"/>
      <c r="CH2215" s="15"/>
      <c r="CI2215" s="15"/>
      <c r="CJ2215" s="15"/>
    </row>
    <row r="2216" spans="1:88" ht="12.75">
      <c r="A2216" s="25" t="s">
        <v>14053</v>
      </c>
      <c r="B2216" s="15" t="s">
        <v>14054</v>
      </c>
      <c r="C2216" s="15" t="s">
        <v>58</v>
      </c>
      <c r="D2216" s="16">
        <v>2013</v>
      </c>
      <c r="E2216" s="15" t="s">
        <v>117</v>
      </c>
      <c r="F2216" s="26"/>
      <c r="G2216" s="26" t="s">
        <v>118</v>
      </c>
      <c r="H2216" s="26" t="s">
        <v>118</v>
      </c>
      <c r="I2216" s="15" t="s">
        <v>118</v>
      </c>
      <c r="J2216" s="26"/>
      <c r="K2216" s="17">
        <f t="shared" si="283"/>
        <v>0</v>
      </c>
      <c r="L2216" s="15"/>
      <c r="M2216" s="15"/>
      <c r="N2216" s="15"/>
      <c r="O2216" s="15"/>
      <c r="P2216" s="15"/>
      <c r="Q2216" s="15"/>
      <c r="R2216" s="15"/>
      <c r="S2216" s="19"/>
      <c r="T2216" s="15"/>
      <c r="U2216" s="17"/>
      <c r="V2216" s="15"/>
      <c r="W2216" s="15"/>
      <c r="X2216" s="15" t="s">
        <v>64</v>
      </c>
      <c r="Y2216" s="15"/>
      <c r="AB2216" s="32">
        <v>44206</v>
      </c>
      <c r="AC2216" s="21" t="s">
        <v>14055</v>
      </c>
      <c r="AD2216" s="15"/>
      <c r="AE2216" s="21" t="s">
        <v>14056</v>
      </c>
      <c r="AF2216" s="21" t="s">
        <v>14057</v>
      </c>
      <c r="AG2216" s="22">
        <f t="shared" si="282"/>
        <v>0.41935483870967744</v>
      </c>
      <c r="AH2216" s="15"/>
      <c r="AI2216" s="17"/>
      <c r="AJ2216" s="17"/>
      <c r="AK2216" s="17" t="e">
        <f>VLOOKUP(A2216,'[1]Deals (Exits)'!B:B,1,FALSE)</f>
        <v>#N/A</v>
      </c>
      <c r="AL2216" s="23"/>
      <c r="AM2216" s="17"/>
      <c r="AN2216" s="17"/>
      <c r="AO2216" s="17"/>
      <c r="AP2216" s="17"/>
      <c r="AQ2216" s="18"/>
      <c r="AR2216" s="18"/>
      <c r="AS2216" s="17"/>
      <c r="AT2216" s="17"/>
      <c r="AU2216" s="18"/>
      <c r="AV2216" s="17"/>
      <c r="AW2216" s="17"/>
      <c r="AX2216" s="17"/>
      <c r="AY2216" s="17"/>
      <c r="AZ2216" s="17"/>
      <c r="BA2216" s="17"/>
      <c r="BB2216" s="17"/>
      <c r="BC2216" s="17"/>
      <c r="BD2216" s="17"/>
      <c r="BE2216" s="17"/>
      <c r="BF2216" s="17"/>
      <c r="BG2216" s="17"/>
      <c r="BH2216" s="17"/>
      <c r="BI2216" s="17"/>
      <c r="BJ2216" s="17"/>
      <c r="BK2216" s="17"/>
      <c r="BL2216" s="17"/>
      <c r="BM2216" s="17"/>
      <c r="BN2216" s="15"/>
      <c r="BO2216" s="15"/>
      <c r="BP2216" s="22"/>
      <c r="BQ2216" s="15"/>
      <c r="BR2216" s="15"/>
      <c r="BS2216" s="15"/>
      <c r="BT2216" s="15"/>
      <c r="BU2216" s="15"/>
      <c r="BV2216" s="15"/>
      <c r="BW2216" s="15"/>
      <c r="BX2216" s="15"/>
      <c r="BY2216" s="15"/>
      <c r="BZ2216" s="15"/>
      <c r="CA2216" s="15"/>
      <c r="CB2216" s="15"/>
      <c r="CC2216" s="15"/>
      <c r="CD2216" s="15"/>
      <c r="CE2216" s="15"/>
      <c r="CF2216" s="15"/>
      <c r="CG2216" s="15"/>
      <c r="CH2216" s="15"/>
      <c r="CI2216" s="15"/>
      <c r="CJ2216" s="15"/>
    </row>
    <row r="2217" spans="1:88" ht="12.75">
      <c r="A2217" s="25" t="s">
        <v>14058</v>
      </c>
      <c r="B2217" s="15" t="s">
        <v>14059</v>
      </c>
      <c r="C2217" s="15" t="s">
        <v>58</v>
      </c>
      <c r="D2217" s="16">
        <v>2012</v>
      </c>
      <c r="E2217" s="15" t="s">
        <v>117</v>
      </c>
      <c r="F2217" s="26"/>
      <c r="G2217" s="26" t="s">
        <v>118</v>
      </c>
      <c r="H2217" s="26" t="s">
        <v>118</v>
      </c>
      <c r="I2217" s="15" t="s">
        <v>118</v>
      </c>
      <c r="J2217" s="26"/>
      <c r="K2217" s="17">
        <f t="shared" si="283"/>
        <v>0</v>
      </c>
      <c r="L2217" s="15"/>
      <c r="M2217" s="15"/>
      <c r="N2217" s="15"/>
      <c r="O2217" s="15"/>
      <c r="P2217" s="15"/>
      <c r="Q2217" s="15"/>
      <c r="R2217" s="15"/>
      <c r="S2217" s="19"/>
      <c r="T2217" s="15"/>
      <c r="U2217" s="17"/>
      <c r="V2217" s="15" t="s">
        <v>14060</v>
      </c>
      <c r="W2217" s="15"/>
      <c r="X2217" s="15" t="s">
        <v>4025</v>
      </c>
      <c r="Y2217" s="15"/>
      <c r="AB2217" s="20"/>
      <c r="AC2217" s="21" t="s">
        <v>14061</v>
      </c>
      <c r="AD2217" s="15"/>
      <c r="AE2217" s="21" t="s">
        <v>14062</v>
      </c>
      <c r="AF2217" s="15"/>
      <c r="AG2217" s="22">
        <f t="shared" si="282"/>
        <v>0.38709677419354838</v>
      </c>
      <c r="AH2217" s="15"/>
      <c r="AI2217" s="17"/>
      <c r="AJ2217" s="17"/>
      <c r="AK2217" s="17" t="e">
        <f>VLOOKUP(A2217,'[1]Deals (Exits)'!B:B,1,FALSE)</f>
        <v>#N/A</v>
      </c>
      <c r="AL2217" s="23"/>
      <c r="AM2217" s="17"/>
      <c r="AN2217" s="17"/>
      <c r="AO2217" s="17"/>
      <c r="AP2217" s="17"/>
      <c r="AQ2217" s="18"/>
      <c r="AR2217" s="18"/>
      <c r="AS2217" s="17"/>
      <c r="AT2217" s="17"/>
      <c r="AU2217" s="18"/>
      <c r="AV2217" s="17"/>
      <c r="AW2217" s="17"/>
      <c r="AX2217" s="17"/>
      <c r="AY2217" s="17"/>
      <c r="AZ2217" s="17"/>
      <c r="BA2217" s="17"/>
      <c r="BB2217" s="17"/>
      <c r="BC2217" s="17"/>
      <c r="BD2217" s="17"/>
      <c r="BE2217" s="17"/>
      <c r="BF2217" s="17"/>
      <c r="BG2217" s="17"/>
      <c r="BH2217" s="17"/>
      <c r="BI2217" s="17"/>
      <c r="BJ2217" s="17"/>
      <c r="BK2217" s="17"/>
      <c r="BL2217" s="17"/>
      <c r="BM2217" s="17"/>
      <c r="BN2217" s="15"/>
      <c r="BO2217" s="15"/>
      <c r="BP2217" s="22"/>
      <c r="BQ2217" s="15"/>
      <c r="BR2217" s="15"/>
      <c r="BS2217" s="15"/>
      <c r="BT2217" s="15"/>
      <c r="BU2217" s="15"/>
      <c r="BV2217" s="15"/>
      <c r="BW2217" s="15"/>
      <c r="BX2217" s="15"/>
      <c r="BY2217" s="15"/>
      <c r="BZ2217" s="15"/>
      <c r="CA2217" s="15"/>
      <c r="CB2217" s="15"/>
      <c r="CC2217" s="15"/>
      <c r="CD2217" s="15"/>
      <c r="CE2217" s="15"/>
      <c r="CF2217" s="15"/>
      <c r="CG2217" s="15"/>
      <c r="CH2217" s="15"/>
      <c r="CI2217" s="15"/>
      <c r="CJ2217" s="15"/>
    </row>
    <row r="2218" spans="1:88" ht="12.75">
      <c r="A2218" s="74" t="s">
        <v>14063</v>
      </c>
      <c r="B2218" s="15" t="s">
        <v>14064</v>
      </c>
      <c r="C2218" s="15" t="s">
        <v>58</v>
      </c>
      <c r="D2218" s="16">
        <v>2015</v>
      </c>
      <c r="E2218" s="15" t="s">
        <v>14065</v>
      </c>
      <c r="F2218" s="26"/>
      <c r="G2218" s="26" t="s">
        <v>118</v>
      </c>
      <c r="H2218" s="26" t="s">
        <v>118</v>
      </c>
      <c r="I2218" s="15" t="s">
        <v>118</v>
      </c>
      <c r="J2218" s="26"/>
      <c r="K2218" s="17">
        <f t="shared" si="283"/>
        <v>0</v>
      </c>
      <c r="L2218" s="15"/>
      <c r="M2218" s="15"/>
      <c r="N2218" s="15"/>
      <c r="O2218" s="15"/>
      <c r="P2218" s="15"/>
      <c r="Q2218" s="15"/>
      <c r="R2218" s="15"/>
      <c r="S2218" s="19"/>
      <c r="T2218" s="15"/>
      <c r="U2218" s="17"/>
      <c r="V2218" s="15"/>
      <c r="W2218" s="15"/>
      <c r="X2218" s="15" t="s">
        <v>79</v>
      </c>
      <c r="Y2218" s="15"/>
      <c r="AB2218" s="32">
        <v>44206</v>
      </c>
      <c r="AC2218" s="21" t="s">
        <v>14066</v>
      </c>
      <c r="AD2218" s="15"/>
      <c r="AE2218" s="21" t="s">
        <v>14067</v>
      </c>
      <c r="AF2218" s="21" t="s">
        <v>14068</v>
      </c>
      <c r="AG2218" s="22">
        <f t="shared" si="282"/>
        <v>0.41935483870967744</v>
      </c>
      <c r="AH2218" s="15"/>
      <c r="AI2218" s="17"/>
      <c r="AJ2218" s="17"/>
      <c r="AK2218" s="17" t="e">
        <f>VLOOKUP(A2218,'[1]Deals (Exits)'!B:B,1,FALSE)</f>
        <v>#N/A</v>
      </c>
      <c r="AL2218" s="23"/>
      <c r="AM2218" s="17"/>
      <c r="AN2218" s="17"/>
      <c r="AO2218" s="17"/>
      <c r="AP2218" s="17"/>
      <c r="AQ2218" s="18"/>
      <c r="AR2218" s="18"/>
      <c r="AS2218" s="17"/>
      <c r="AT2218" s="17"/>
      <c r="AU2218" s="18"/>
      <c r="AV2218" s="17"/>
      <c r="AW2218" s="17"/>
      <c r="AX2218" s="17"/>
      <c r="AY2218" s="17"/>
      <c r="AZ2218" s="17"/>
      <c r="BA2218" s="17"/>
      <c r="BB2218" s="17"/>
      <c r="BC2218" s="17"/>
      <c r="BD2218" s="17"/>
      <c r="BE2218" s="17"/>
      <c r="BF2218" s="17"/>
      <c r="BG2218" s="17"/>
      <c r="BH2218" s="17"/>
      <c r="BI2218" s="17"/>
      <c r="BJ2218" s="17"/>
      <c r="BK2218" s="17"/>
      <c r="BL2218" s="17"/>
      <c r="BM2218" s="17"/>
      <c r="BN2218" s="15"/>
      <c r="BO2218" s="15"/>
      <c r="BP2218" s="22"/>
      <c r="BQ2218" s="15"/>
      <c r="BR2218" s="15"/>
      <c r="BS2218" s="15"/>
      <c r="BT2218" s="15"/>
      <c r="BU2218" s="15"/>
      <c r="BV2218" s="15"/>
      <c r="BW2218" s="15"/>
      <c r="BX2218" s="15"/>
      <c r="BY2218" s="15"/>
      <c r="BZ2218" s="15"/>
      <c r="CA2218" s="15"/>
      <c r="CB2218" s="15"/>
      <c r="CC2218" s="15"/>
      <c r="CD2218" s="15"/>
      <c r="CE2218" s="15"/>
      <c r="CF2218" s="15"/>
      <c r="CG2218" s="15"/>
      <c r="CH2218" s="15"/>
      <c r="CI2218" s="15"/>
      <c r="CJ2218" s="15"/>
    </row>
    <row r="2219" spans="1:88" ht="12.75">
      <c r="A2219" s="74" t="s">
        <v>14069</v>
      </c>
      <c r="B2219" s="15" t="s">
        <v>14070</v>
      </c>
      <c r="C2219" s="15" t="s">
        <v>58</v>
      </c>
      <c r="D2219" s="16">
        <v>2015</v>
      </c>
      <c r="E2219" s="15" t="s">
        <v>117</v>
      </c>
      <c r="F2219" s="26"/>
      <c r="G2219" s="26" t="s">
        <v>118</v>
      </c>
      <c r="H2219" s="26" t="s">
        <v>118</v>
      </c>
      <c r="I2219" s="15" t="s">
        <v>118</v>
      </c>
      <c r="J2219" s="26"/>
      <c r="K2219" s="17">
        <f t="shared" si="283"/>
        <v>0</v>
      </c>
      <c r="L2219" s="15"/>
      <c r="M2219" s="15"/>
      <c r="N2219" s="15"/>
      <c r="O2219" s="15"/>
      <c r="P2219" s="15"/>
      <c r="Q2219" s="15"/>
      <c r="R2219" s="15"/>
      <c r="S2219" s="19"/>
      <c r="T2219" s="15"/>
      <c r="U2219" s="17"/>
      <c r="V2219" s="15"/>
      <c r="W2219" s="15"/>
      <c r="X2219" s="15" t="s">
        <v>5334</v>
      </c>
      <c r="Y2219" s="15"/>
      <c r="AB2219" s="32">
        <v>43506</v>
      </c>
      <c r="AC2219" s="21" t="s">
        <v>14071</v>
      </c>
      <c r="AD2219" s="21" t="s">
        <v>14072</v>
      </c>
      <c r="AE2219" s="21" t="s">
        <v>14073</v>
      </c>
      <c r="AF2219" s="21" t="s">
        <v>14074</v>
      </c>
      <c r="AG2219" s="22">
        <f t="shared" si="282"/>
        <v>0.45161290322580644</v>
      </c>
      <c r="AH2219" s="15"/>
      <c r="AI2219" s="17"/>
      <c r="AJ2219" s="17"/>
      <c r="AK2219" s="17" t="e">
        <f>VLOOKUP(A2219,'[1]Deals (Exits)'!B:B,1,FALSE)</f>
        <v>#N/A</v>
      </c>
      <c r="AL2219" s="23"/>
      <c r="AM2219" s="17"/>
      <c r="AN2219" s="17"/>
      <c r="AO2219" s="17"/>
      <c r="AP2219" s="17"/>
      <c r="AQ2219" s="18"/>
      <c r="AR2219" s="18"/>
      <c r="AS2219" s="17"/>
      <c r="AT2219" s="17"/>
      <c r="AU2219" s="18"/>
      <c r="AV2219" s="17"/>
      <c r="AW2219" s="17"/>
      <c r="AX2219" s="17"/>
      <c r="AY2219" s="17"/>
      <c r="AZ2219" s="17"/>
      <c r="BA2219" s="17"/>
      <c r="BB2219" s="17"/>
      <c r="BC2219" s="17"/>
      <c r="BD2219" s="17"/>
      <c r="BE2219" s="17"/>
      <c r="BF2219" s="17"/>
      <c r="BG2219" s="17"/>
      <c r="BH2219" s="17"/>
      <c r="BI2219" s="17"/>
      <c r="BJ2219" s="17"/>
      <c r="BK2219" s="17"/>
      <c r="BL2219" s="17"/>
      <c r="BM2219" s="17"/>
      <c r="BN2219" s="15"/>
      <c r="BO2219" s="15"/>
      <c r="BP2219" s="22"/>
      <c r="BQ2219" s="15"/>
      <c r="BR2219" s="15"/>
      <c r="BS2219" s="15"/>
      <c r="BT2219" s="15"/>
      <c r="BU2219" s="15"/>
      <c r="BV2219" s="15"/>
      <c r="BW2219" s="15"/>
      <c r="BX2219" s="15"/>
      <c r="BY2219" s="15"/>
      <c r="BZ2219" s="15"/>
      <c r="CA2219" s="15"/>
      <c r="CB2219" s="15"/>
      <c r="CC2219" s="15"/>
      <c r="CD2219" s="15"/>
      <c r="CE2219" s="15"/>
      <c r="CF2219" s="15"/>
      <c r="CG2219" s="15"/>
      <c r="CH2219" s="15"/>
      <c r="CI2219" s="15"/>
      <c r="CJ2219" s="15"/>
    </row>
    <row r="2220" spans="1:88" ht="12.75">
      <c r="A2220" s="25" t="s">
        <v>14075</v>
      </c>
      <c r="B2220" s="15" t="s">
        <v>14076</v>
      </c>
      <c r="C2220" s="15" t="s">
        <v>58</v>
      </c>
      <c r="D2220" s="16">
        <v>2015</v>
      </c>
      <c r="E2220" s="15" t="s">
        <v>117</v>
      </c>
      <c r="F2220" s="26"/>
      <c r="G2220" s="26" t="s">
        <v>118</v>
      </c>
      <c r="H2220" s="26" t="s">
        <v>118</v>
      </c>
      <c r="I2220" s="15" t="s">
        <v>118</v>
      </c>
      <c r="J2220" s="26"/>
      <c r="K2220" s="17">
        <f t="shared" si="283"/>
        <v>0</v>
      </c>
      <c r="L2220" s="15"/>
      <c r="M2220" s="15"/>
      <c r="N2220" s="15"/>
      <c r="O2220" s="15"/>
      <c r="P2220" s="15"/>
      <c r="Q2220" s="15"/>
      <c r="R2220" s="15"/>
      <c r="S2220" s="19"/>
      <c r="T2220" s="15"/>
      <c r="U2220" s="17"/>
      <c r="V2220" s="15" t="s">
        <v>14077</v>
      </c>
      <c r="W2220" s="15"/>
      <c r="X2220" s="15" t="s">
        <v>294</v>
      </c>
      <c r="Y2220" s="15"/>
      <c r="AB2220" s="32">
        <v>44206</v>
      </c>
      <c r="AC2220" s="21" t="s">
        <v>14078</v>
      </c>
      <c r="AD2220" s="15"/>
      <c r="AE2220" s="15"/>
      <c r="AF2220" s="21" t="s">
        <v>14079</v>
      </c>
      <c r="AG2220" s="22">
        <f t="shared" si="282"/>
        <v>0.41935483870967744</v>
      </c>
      <c r="AH2220" s="15"/>
      <c r="AI2220" s="17"/>
      <c r="AJ2220" s="17"/>
      <c r="AK2220" s="17" t="e">
        <f>VLOOKUP(A2220,'[1]Deals (Exits)'!B:B,1,FALSE)</f>
        <v>#N/A</v>
      </c>
      <c r="AL2220" s="23"/>
      <c r="AM2220" s="17"/>
      <c r="AN2220" s="17"/>
      <c r="AO2220" s="17"/>
      <c r="AP2220" s="17"/>
      <c r="AQ2220" s="18"/>
      <c r="AR2220" s="18"/>
      <c r="AS2220" s="17"/>
      <c r="AT2220" s="17"/>
      <c r="AU2220" s="18"/>
      <c r="AV2220" s="17"/>
      <c r="AW2220" s="17"/>
      <c r="AX2220" s="17"/>
      <c r="AY2220" s="17"/>
      <c r="AZ2220" s="17"/>
      <c r="BA2220" s="17"/>
      <c r="BB2220" s="17"/>
      <c r="BC2220" s="17"/>
      <c r="BD2220" s="17"/>
      <c r="BE2220" s="17"/>
      <c r="BF2220" s="17"/>
      <c r="BG2220" s="17"/>
      <c r="BH2220" s="17"/>
      <c r="BI2220" s="17"/>
      <c r="BJ2220" s="17"/>
      <c r="BK2220" s="17"/>
      <c r="BL2220" s="17"/>
      <c r="BM2220" s="17"/>
      <c r="BN2220" s="15"/>
      <c r="BO2220" s="15"/>
      <c r="BP2220" s="22"/>
      <c r="BQ2220" s="15"/>
      <c r="BR2220" s="15"/>
      <c r="BS2220" s="15"/>
      <c r="BT2220" s="15"/>
      <c r="BU2220" s="15"/>
      <c r="BV2220" s="15"/>
      <c r="BW2220" s="15"/>
      <c r="BX2220" s="15"/>
      <c r="BY2220" s="15"/>
      <c r="BZ2220" s="15"/>
      <c r="CA2220" s="15"/>
      <c r="CB2220" s="15"/>
      <c r="CC2220" s="15"/>
      <c r="CD2220" s="15"/>
      <c r="CE2220" s="15"/>
      <c r="CF2220" s="15"/>
      <c r="CG2220" s="15"/>
      <c r="CH2220" s="15"/>
      <c r="CI2220" s="15"/>
      <c r="CJ2220" s="15"/>
    </row>
    <row r="2221" spans="1:88" ht="12.75">
      <c r="A2221" s="74" t="s">
        <v>14080</v>
      </c>
      <c r="B2221" s="15" t="s">
        <v>14081</v>
      </c>
      <c r="C2221" s="15" t="s">
        <v>58</v>
      </c>
      <c r="D2221" s="16">
        <v>2015</v>
      </c>
      <c r="E2221" s="15" t="s">
        <v>117</v>
      </c>
      <c r="F2221" s="26"/>
      <c r="G2221" s="26" t="s">
        <v>118</v>
      </c>
      <c r="H2221" s="26" t="s">
        <v>118</v>
      </c>
      <c r="I2221" s="15" t="s">
        <v>118</v>
      </c>
      <c r="J2221" s="26"/>
      <c r="K2221" s="17">
        <f t="shared" si="283"/>
        <v>0</v>
      </c>
      <c r="L2221" s="15"/>
      <c r="M2221" s="15"/>
      <c r="N2221" s="15"/>
      <c r="O2221" s="15"/>
      <c r="P2221" s="15"/>
      <c r="Q2221" s="15"/>
      <c r="R2221" s="15"/>
      <c r="S2221" s="19"/>
      <c r="T2221" s="15"/>
      <c r="U2221" s="17"/>
      <c r="V2221" s="15" t="s">
        <v>14082</v>
      </c>
      <c r="W2221" s="15"/>
      <c r="X2221" s="15" t="s">
        <v>79</v>
      </c>
      <c r="Y2221" s="15"/>
      <c r="AB2221" s="32">
        <v>43506</v>
      </c>
      <c r="AC2221" s="21" t="s">
        <v>14083</v>
      </c>
      <c r="AD2221" s="21" t="s">
        <v>14084</v>
      </c>
      <c r="AE2221" s="21" t="s">
        <v>14085</v>
      </c>
      <c r="AF2221" s="21" t="s">
        <v>14086</v>
      </c>
      <c r="AG2221" s="22">
        <f t="shared" si="282"/>
        <v>0.4838709677419355</v>
      </c>
      <c r="AH2221" s="15"/>
      <c r="AI2221" s="17"/>
      <c r="AJ2221" s="17"/>
      <c r="AK2221" s="17" t="e">
        <f>VLOOKUP(A2221,'[1]Deals (Exits)'!B:B,1,FALSE)</f>
        <v>#N/A</v>
      </c>
      <c r="AL2221" s="23"/>
      <c r="AM2221" s="17"/>
      <c r="AN2221" s="17"/>
      <c r="AO2221" s="17"/>
      <c r="AP2221" s="17"/>
      <c r="AQ2221" s="18"/>
      <c r="AR2221" s="18"/>
      <c r="AS2221" s="17"/>
      <c r="AT2221" s="17"/>
      <c r="AU2221" s="18"/>
      <c r="AV2221" s="17"/>
      <c r="AW2221" s="17"/>
      <c r="AX2221" s="17"/>
      <c r="AY2221" s="17"/>
      <c r="AZ2221" s="17"/>
      <c r="BA2221" s="17"/>
      <c r="BB2221" s="17"/>
      <c r="BC2221" s="17"/>
      <c r="BD2221" s="17"/>
      <c r="BE2221" s="17"/>
      <c r="BF2221" s="17"/>
      <c r="BG2221" s="17"/>
      <c r="BH2221" s="17"/>
      <c r="BI2221" s="17"/>
      <c r="BJ2221" s="17"/>
      <c r="BK2221" s="17"/>
      <c r="BL2221" s="17"/>
      <c r="BM2221" s="17"/>
      <c r="BN2221" s="15"/>
      <c r="BO2221" s="15"/>
      <c r="BP2221" s="22"/>
      <c r="BQ2221" s="15"/>
      <c r="BR2221" s="15"/>
      <c r="BS2221" s="15"/>
      <c r="BT2221" s="15"/>
      <c r="BU2221" s="15"/>
      <c r="BV2221" s="15"/>
      <c r="BW2221" s="15"/>
      <c r="BX2221" s="15"/>
      <c r="BY2221" s="15"/>
      <c r="BZ2221" s="15"/>
      <c r="CA2221" s="15"/>
      <c r="CB2221" s="15"/>
      <c r="CC2221" s="15"/>
      <c r="CD2221" s="15"/>
      <c r="CE2221" s="15"/>
      <c r="CF2221" s="15"/>
      <c r="CG2221" s="15"/>
      <c r="CH2221" s="15"/>
      <c r="CI2221" s="15"/>
      <c r="CJ2221" s="15"/>
    </row>
    <row r="2222" spans="1:88" ht="12.75">
      <c r="A2222" s="74" t="s">
        <v>14087</v>
      </c>
      <c r="B2222" s="15" t="s">
        <v>14088</v>
      </c>
      <c r="C2222" s="15" t="s">
        <v>58</v>
      </c>
      <c r="D2222" s="16">
        <v>2014</v>
      </c>
      <c r="E2222" s="15" t="s">
        <v>117</v>
      </c>
      <c r="F2222" s="26"/>
      <c r="G2222" s="26" t="s">
        <v>118</v>
      </c>
      <c r="H2222" s="26" t="s">
        <v>118</v>
      </c>
      <c r="I2222" s="15" t="s">
        <v>118</v>
      </c>
      <c r="J2222" s="26"/>
      <c r="K2222" s="17">
        <f t="shared" si="283"/>
        <v>0</v>
      </c>
      <c r="L2222" s="15"/>
      <c r="M2222" s="15"/>
      <c r="N2222" s="15"/>
      <c r="O2222" s="15"/>
      <c r="P2222" s="15"/>
      <c r="Q2222" s="15"/>
      <c r="R2222" s="15"/>
      <c r="S2222" s="19"/>
      <c r="T2222" s="15"/>
      <c r="U2222" s="17"/>
      <c r="V2222" s="15" t="s">
        <v>14089</v>
      </c>
      <c r="W2222" s="15"/>
      <c r="X2222" s="15" t="s">
        <v>538</v>
      </c>
      <c r="Y2222" s="15"/>
      <c r="AB2222" s="32">
        <v>44206</v>
      </c>
      <c r="AC2222" s="21" t="s">
        <v>14090</v>
      </c>
      <c r="AD2222" s="21" t="s">
        <v>14091</v>
      </c>
      <c r="AE2222" s="21" t="s">
        <v>14092</v>
      </c>
      <c r="AF2222" s="15"/>
      <c r="AG2222" s="22">
        <f t="shared" si="282"/>
        <v>0.45161290322580644</v>
      </c>
      <c r="AH2222" s="15"/>
      <c r="AI2222" s="17"/>
      <c r="AJ2222" s="17"/>
      <c r="AK2222" s="17" t="e">
        <f>VLOOKUP(A2222,'[1]Deals (Exits)'!B:B,1,FALSE)</f>
        <v>#N/A</v>
      </c>
      <c r="AL2222" s="23"/>
      <c r="AM2222" s="17"/>
      <c r="AN2222" s="17"/>
      <c r="AO2222" s="17"/>
      <c r="AP2222" s="17"/>
      <c r="AQ2222" s="18"/>
      <c r="AR2222" s="18"/>
      <c r="AS2222" s="17"/>
      <c r="AT2222" s="17"/>
      <c r="AU2222" s="18"/>
      <c r="AV2222" s="17"/>
      <c r="AW2222" s="17"/>
      <c r="AX2222" s="17"/>
      <c r="AY2222" s="17"/>
      <c r="AZ2222" s="17"/>
      <c r="BA2222" s="17"/>
      <c r="BB2222" s="17"/>
      <c r="BC2222" s="17"/>
      <c r="BD2222" s="17"/>
      <c r="BE2222" s="17"/>
      <c r="BF2222" s="17"/>
      <c r="BG2222" s="17"/>
      <c r="BH2222" s="17"/>
      <c r="BI2222" s="17"/>
      <c r="BJ2222" s="17"/>
      <c r="BK2222" s="17"/>
      <c r="BL2222" s="17"/>
      <c r="BM2222" s="17"/>
      <c r="BN2222" s="15"/>
      <c r="BO2222" s="15"/>
      <c r="BP2222" s="22"/>
      <c r="BQ2222" s="15"/>
      <c r="BR2222" s="15"/>
      <c r="BS2222" s="15"/>
      <c r="BT2222" s="15"/>
      <c r="BU2222" s="15"/>
      <c r="BV2222" s="15"/>
      <c r="BW2222" s="15"/>
      <c r="BX2222" s="15"/>
      <c r="BY2222" s="15"/>
      <c r="BZ2222" s="15"/>
      <c r="CA2222" s="15"/>
      <c r="CB2222" s="15"/>
      <c r="CC2222" s="15"/>
      <c r="CD2222" s="15"/>
      <c r="CE2222" s="15"/>
      <c r="CF2222" s="15"/>
      <c r="CG2222" s="15"/>
      <c r="CH2222" s="15"/>
      <c r="CI2222" s="15"/>
      <c r="CJ2222" s="15"/>
    </row>
    <row r="2223" spans="1:88" ht="12.75">
      <c r="A2223" s="74" t="s">
        <v>14093</v>
      </c>
      <c r="B2223" s="15" t="s">
        <v>14094</v>
      </c>
      <c r="C2223" s="15" t="s">
        <v>58</v>
      </c>
      <c r="D2223" s="16">
        <v>2013</v>
      </c>
      <c r="E2223" s="15" t="s">
        <v>117</v>
      </c>
      <c r="F2223" s="26"/>
      <c r="G2223" s="26" t="s">
        <v>118</v>
      </c>
      <c r="H2223" s="26" t="s">
        <v>118</v>
      </c>
      <c r="I2223" s="15" t="s">
        <v>118</v>
      </c>
      <c r="J2223" s="26"/>
      <c r="K2223" s="17">
        <f t="shared" si="283"/>
        <v>0</v>
      </c>
      <c r="L2223" s="15"/>
      <c r="M2223" s="15"/>
      <c r="N2223" s="15"/>
      <c r="O2223" s="15"/>
      <c r="P2223" s="15"/>
      <c r="Q2223" s="15"/>
      <c r="R2223" s="15"/>
      <c r="S2223" s="19"/>
      <c r="T2223" s="15"/>
      <c r="U2223" s="17"/>
      <c r="V2223" s="15" t="s">
        <v>14095</v>
      </c>
      <c r="W2223" s="15"/>
      <c r="X2223" s="15" t="s">
        <v>79</v>
      </c>
      <c r="Y2223" s="15"/>
      <c r="AB2223" s="20" t="s">
        <v>286</v>
      </c>
      <c r="AC2223" s="21" t="s">
        <v>14096</v>
      </c>
      <c r="AD2223" s="21" t="s">
        <v>14097</v>
      </c>
      <c r="AE2223" s="21" t="s">
        <v>14098</v>
      </c>
      <c r="AF2223" s="21" t="s">
        <v>14099</v>
      </c>
      <c r="AG2223" s="22">
        <f t="shared" si="282"/>
        <v>0.4838709677419355</v>
      </c>
      <c r="AH2223" s="15"/>
      <c r="AI2223" s="17"/>
      <c r="AJ2223" s="17"/>
      <c r="AK2223" s="17" t="e">
        <f>VLOOKUP(A2223,'[1]Deals (Exits)'!B:B,1,FALSE)</f>
        <v>#N/A</v>
      </c>
      <c r="AL2223" s="23"/>
      <c r="AM2223" s="17"/>
      <c r="AN2223" s="17"/>
      <c r="AO2223" s="17"/>
      <c r="AP2223" s="17"/>
      <c r="AQ2223" s="18"/>
      <c r="AR2223" s="18"/>
      <c r="AS2223" s="17"/>
      <c r="AT2223" s="17"/>
      <c r="AU2223" s="18"/>
      <c r="AV2223" s="17"/>
      <c r="AW2223" s="17"/>
      <c r="AX2223" s="17"/>
      <c r="AY2223" s="17"/>
      <c r="AZ2223" s="17"/>
      <c r="BA2223" s="17"/>
      <c r="BB2223" s="17"/>
      <c r="BC2223" s="17"/>
      <c r="BD2223" s="17"/>
      <c r="BE2223" s="17"/>
      <c r="BF2223" s="17"/>
      <c r="BG2223" s="17"/>
      <c r="BH2223" s="17"/>
      <c r="BI2223" s="17"/>
      <c r="BJ2223" s="17"/>
      <c r="BK2223" s="17"/>
      <c r="BL2223" s="17"/>
      <c r="BM2223" s="17"/>
      <c r="BN2223" s="15"/>
      <c r="BO2223" s="15"/>
      <c r="BP2223" s="22"/>
      <c r="BQ2223" s="15"/>
      <c r="BR2223" s="15"/>
      <c r="BS2223" s="15"/>
      <c r="BT2223" s="15"/>
      <c r="BU2223" s="15"/>
      <c r="BV2223" s="15"/>
      <c r="BW2223" s="15"/>
      <c r="BX2223" s="15"/>
      <c r="BY2223" s="15"/>
      <c r="BZ2223" s="15"/>
      <c r="CA2223" s="15"/>
      <c r="CB2223" s="15"/>
      <c r="CC2223" s="15"/>
      <c r="CD2223" s="15"/>
      <c r="CE2223" s="15"/>
      <c r="CF2223" s="15"/>
      <c r="CG2223" s="15"/>
      <c r="CH2223" s="15"/>
      <c r="CI2223" s="15"/>
      <c r="CJ2223" s="15"/>
    </row>
    <row r="2224" spans="1:88" ht="12.75">
      <c r="A2224" s="74" t="s">
        <v>14100</v>
      </c>
      <c r="B2224" s="15" t="s">
        <v>14101</v>
      </c>
      <c r="C2224" s="15" t="s">
        <v>58</v>
      </c>
      <c r="D2224" s="16">
        <v>2011</v>
      </c>
      <c r="E2224" s="15" t="s">
        <v>117</v>
      </c>
      <c r="F2224" s="26"/>
      <c r="G2224" s="26" t="s">
        <v>118</v>
      </c>
      <c r="H2224" s="26" t="s">
        <v>118</v>
      </c>
      <c r="I2224" s="15" t="s">
        <v>118</v>
      </c>
      <c r="J2224" s="26"/>
      <c r="K2224" s="17">
        <f t="shared" si="283"/>
        <v>0</v>
      </c>
      <c r="L2224" s="15"/>
      <c r="M2224" s="15"/>
      <c r="N2224" s="15"/>
      <c r="O2224" s="15"/>
      <c r="P2224" s="15"/>
      <c r="Q2224" s="15"/>
      <c r="R2224" s="15"/>
      <c r="S2224" s="19"/>
      <c r="T2224" s="15"/>
      <c r="U2224" s="17"/>
      <c r="V2224" s="15" t="s">
        <v>14102</v>
      </c>
      <c r="W2224" s="15"/>
      <c r="X2224" s="15" t="s">
        <v>107</v>
      </c>
      <c r="Y2224" s="15"/>
      <c r="AB2224" s="20" t="s">
        <v>286</v>
      </c>
      <c r="AC2224" s="21" t="s">
        <v>14103</v>
      </c>
      <c r="AD2224" s="21" t="s">
        <v>14104</v>
      </c>
      <c r="AE2224" s="21" t="s">
        <v>14105</v>
      </c>
      <c r="AF2224" s="21" t="s">
        <v>14106</v>
      </c>
      <c r="AG2224" s="22">
        <f t="shared" si="282"/>
        <v>0.4838709677419355</v>
      </c>
      <c r="AH2224" s="15"/>
      <c r="AI2224" s="17"/>
      <c r="AJ2224" s="17"/>
      <c r="AK2224" s="17" t="e">
        <f>VLOOKUP(A2224,'[1]Deals (Exits)'!B:B,1,FALSE)</f>
        <v>#N/A</v>
      </c>
      <c r="AL2224" s="23"/>
      <c r="AM2224" s="17"/>
      <c r="AN2224" s="17"/>
      <c r="AO2224" s="17"/>
      <c r="AP2224" s="17"/>
      <c r="AQ2224" s="18"/>
      <c r="AR2224" s="18"/>
      <c r="AS2224" s="17"/>
      <c r="AT2224" s="17"/>
      <c r="AU2224" s="18"/>
      <c r="AV2224" s="17"/>
      <c r="AW2224" s="17"/>
      <c r="AX2224" s="17"/>
      <c r="AY2224" s="17"/>
      <c r="AZ2224" s="17"/>
      <c r="BA2224" s="17"/>
      <c r="BB2224" s="17"/>
      <c r="BC2224" s="17"/>
      <c r="BD2224" s="17"/>
      <c r="BE2224" s="17"/>
      <c r="BF2224" s="17"/>
      <c r="BG2224" s="17"/>
      <c r="BH2224" s="17"/>
      <c r="BI2224" s="17"/>
      <c r="BJ2224" s="17"/>
      <c r="BK2224" s="17"/>
      <c r="BL2224" s="17"/>
      <c r="BM2224" s="17"/>
      <c r="BN2224" s="15"/>
      <c r="BO2224" s="15"/>
      <c r="BP2224" s="22"/>
      <c r="BQ2224" s="15"/>
      <c r="BR2224" s="15"/>
      <c r="BS2224" s="15"/>
      <c r="BT2224" s="15"/>
      <c r="BU2224" s="15"/>
      <c r="BV2224" s="15"/>
      <c r="BW2224" s="15"/>
      <c r="BX2224" s="15"/>
      <c r="BY2224" s="15"/>
      <c r="BZ2224" s="15"/>
      <c r="CA2224" s="15"/>
      <c r="CB2224" s="15"/>
      <c r="CC2224" s="15"/>
      <c r="CD2224" s="15"/>
      <c r="CE2224" s="15"/>
      <c r="CF2224" s="15"/>
      <c r="CG2224" s="15"/>
      <c r="CH2224" s="15"/>
      <c r="CI2224" s="15"/>
      <c r="CJ2224" s="15"/>
    </row>
    <row r="2225" spans="1:88" ht="12.75">
      <c r="A2225" s="74" t="s">
        <v>14107</v>
      </c>
      <c r="B2225" s="15" t="s">
        <v>14108</v>
      </c>
      <c r="C2225" s="15" t="s">
        <v>58</v>
      </c>
      <c r="D2225" s="16">
        <v>2013</v>
      </c>
      <c r="E2225" s="15" t="s">
        <v>117</v>
      </c>
      <c r="F2225" s="26"/>
      <c r="G2225" s="26" t="s">
        <v>118</v>
      </c>
      <c r="H2225" s="26" t="s">
        <v>118</v>
      </c>
      <c r="I2225" s="15" t="s">
        <v>118</v>
      </c>
      <c r="J2225" s="26"/>
      <c r="K2225" s="17">
        <f t="shared" si="283"/>
        <v>0</v>
      </c>
      <c r="L2225" s="15"/>
      <c r="M2225" s="15"/>
      <c r="N2225" s="15"/>
      <c r="O2225" s="15"/>
      <c r="P2225" s="15"/>
      <c r="Q2225" s="15"/>
      <c r="R2225" s="15"/>
      <c r="S2225" s="19"/>
      <c r="T2225" s="15"/>
      <c r="U2225" s="17"/>
      <c r="V2225" s="15"/>
      <c r="W2225" s="15"/>
      <c r="X2225" s="15" t="s">
        <v>5334</v>
      </c>
      <c r="Y2225" s="15"/>
      <c r="AB2225" s="20" t="s">
        <v>286</v>
      </c>
      <c r="AC2225" s="21" t="s">
        <v>14109</v>
      </c>
      <c r="AD2225" s="21" t="s">
        <v>14110</v>
      </c>
      <c r="AE2225" s="21" t="s">
        <v>14111</v>
      </c>
      <c r="AF2225" s="21" t="s">
        <v>14112</v>
      </c>
      <c r="AG2225" s="22">
        <f t="shared" si="282"/>
        <v>0.45161290322580644</v>
      </c>
      <c r="AH2225" s="15"/>
      <c r="AI2225" s="17"/>
      <c r="AJ2225" s="17"/>
      <c r="AK2225" s="17" t="e">
        <f>VLOOKUP(A2225,'[1]Deals (Exits)'!B:B,1,FALSE)</f>
        <v>#N/A</v>
      </c>
      <c r="AL2225" s="23"/>
      <c r="AM2225" s="17"/>
      <c r="AN2225" s="17"/>
      <c r="AO2225" s="17"/>
      <c r="AP2225" s="17"/>
      <c r="AQ2225" s="18"/>
      <c r="AR2225" s="18"/>
      <c r="AS2225" s="17"/>
      <c r="AT2225" s="17"/>
      <c r="AU2225" s="18"/>
      <c r="AV2225" s="17"/>
      <c r="AW2225" s="17"/>
      <c r="AX2225" s="17"/>
      <c r="AY2225" s="17"/>
      <c r="AZ2225" s="17"/>
      <c r="BA2225" s="17"/>
      <c r="BB2225" s="17"/>
      <c r="BC2225" s="17"/>
      <c r="BD2225" s="17"/>
      <c r="BE2225" s="17"/>
      <c r="BF2225" s="17"/>
      <c r="BG2225" s="17"/>
      <c r="BH2225" s="17"/>
      <c r="BI2225" s="17"/>
      <c r="BJ2225" s="17"/>
      <c r="BK2225" s="17"/>
      <c r="BL2225" s="17"/>
      <c r="BM2225" s="17"/>
      <c r="BN2225" s="15"/>
      <c r="BO2225" s="15"/>
      <c r="BP2225" s="22"/>
      <c r="BQ2225" s="15"/>
      <c r="BR2225" s="15"/>
      <c r="BS2225" s="15"/>
      <c r="BT2225" s="15"/>
      <c r="BU2225" s="15"/>
      <c r="BV2225" s="15"/>
      <c r="BW2225" s="15"/>
      <c r="BX2225" s="15"/>
      <c r="BY2225" s="15"/>
      <c r="BZ2225" s="15"/>
      <c r="CA2225" s="15"/>
      <c r="CB2225" s="15"/>
      <c r="CC2225" s="15"/>
      <c r="CD2225" s="15"/>
      <c r="CE2225" s="15"/>
      <c r="CF2225" s="15"/>
      <c r="CG2225" s="15"/>
      <c r="CH2225" s="15"/>
      <c r="CI2225" s="15"/>
      <c r="CJ2225" s="15"/>
    </row>
    <row r="2226" spans="1:88" ht="12.75">
      <c r="A2226" s="74" t="s">
        <v>14113</v>
      </c>
      <c r="B2226" s="15" t="s">
        <v>14114</v>
      </c>
      <c r="C2226" s="15" t="s">
        <v>58</v>
      </c>
      <c r="D2226" s="16">
        <v>2013</v>
      </c>
      <c r="E2226" s="15" t="s">
        <v>117</v>
      </c>
      <c r="F2226" s="26"/>
      <c r="G2226" s="26" t="s">
        <v>118</v>
      </c>
      <c r="H2226" s="26" t="s">
        <v>118</v>
      </c>
      <c r="I2226" s="15" t="s">
        <v>118</v>
      </c>
      <c r="J2226" s="26"/>
      <c r="K2226" s="17">
        <f t="shared" si="283"/>
        <v>0</v>
      </c>
      <c r="L2226" s="15"/>
      <c r="M2226" s="15"/>
      <c r="N2226" s="15"/>
      <c r="O2226" s="15"/>
      <c r="P2226" s="15"/>
      <c r="Q2226" s="15"/>
      <c r="R2226" s="15"/>
      <c r="S2226" s="19"/>
      <c r="T2226" s="15"/>
      <c r="U2226" s="17"/>
      <c r="V2226" s="15"/>
      <c r="W2226" s="15"/>
      <c r="X2226" s="15" t="s">
        <v>79</v>
      </c>
      <c r="Y2226" s="15"/>
      <c r="AB2226" s="32">
        <v>43506</v>
      </c>
      <c r="AC2226" s="21" t="s">
        <v>14115</v>
      </c>
      <c r="AD2226" s="21" t="s">
        <v>14116</v>
      </c>
      <c r="AE2226" s="21" t="s">
        <v>14117</v>
      </c>
      <c r="AF2226" s="21" t="s">
        <v>14118</v>
      </c>
      <c r="AG2226" s="22">
        <f t="shared" si="282"/>
        <v>0.45161290322580644</v>
      </c>
      <c r="AH2226" s="15"/>
      <c r="AI2226" s="17"/>
      <c r="AJ2226" s="17"/>
      <c r="AK2226" s="17" t="e">
        <f>VLOOKUP(A2226,'[1]Deals (Exits)'!B:B,1,FALSE)</f>
        <v>#N/A</v>
      </c>
      <c r="AL2226" s="23"/>
      <c r="AM2226" s="17"/>
      <c r="AN2226" s="17"/>
      <c r="AO2226" s="17"/>
      <c r="AP2226" s="17"/>
      <c r="AQ2226" s="18"/>
      <c r="AR2226" s="18"/>
      <c r="AS2226" s="17"/>
      <c r="AT2226" s="17"/>
      <c r="AU2226" s="18"/>
      <c r="AV2226" s="17"/>
      <c r="AW2226" s="17"/>
      <c r="AX2226" s="17"/>
      <c r="AY2226" s="17"/>
      <c r="AZ2226" s="17"/>
      <c r="BA2226" s="17"/>
      <c r="BB2226" s="17"/>
      <c r="BC2226" s="17"/>
      <c r="BD2226" s="17"/>
      <c r="BE2226" s="17"/>
      <c r="BF2226" s="17"/>
      <c r="BG2226" s="17"/>
      <c r="BH2226" s="17"/>
      <c r="BI2226" s="17"/>
      <c r="BJ2226" s="17"/>
      <c r="BK2226" s="17"/>
      <c r="BL2226" s="17"/>
      <c r="BM2226" s="17"/>
      <c r="BN2226" s="15"/>
      <c r="BO2226" s="15"/>
      <c r="BP2226" s="22"/>
      <c r="BQ2226" s="15"/>
      <c r="BR2226" s="15"/>
      <c r="BS2226" s="15"/>
      <c r="BT2226" s="15"/>
      <c r="BU2226" s="15"/>
      <c r="BV2226" s="15"/>
      <c r="BW2226" s="15"/>
      <c r="BX2226" s="15"/>
      <c r="BY2226" s="15"/>
      <c r="BZ2226" s="15"/>
      <c r="CA2226" s="15"/>
      <c r="CB2226" s="15"/>
      <c r="CC2226" s="15"/>
      <c r="CD2226" s="15"/>
      <c r="CE2226" s="15"/>
      <c r="CF2226" s="15"/>
      <c r="CG2226" s="15"/>
      <c r="CH2226" s="15"/>
      <c r="CI2226" s="15"/>
      <c r="CJ2226" s="15"/>
    </row>
    <row r="2227" spans="1:88" ht="12.75">
      <c r="A2227" s="74" t="s">
        <v>14119</v>
      </c>
      <c r="B2227" s="15" t="s">
        <v>14120</v>
      </c>
      <c r="C2227" s="15" t="s">
        <v>58</v>
      </c>
      <c r="D2227" s="16">
        <v>2012</v>
      </c>
      <c r="E2227" s="15" t="s">
        <v>117</v>
      </c>
      <c r="F2227" s="26"/>
      <c r="G2227" s="26" t="s">
        <v>118</v>
      </c>
      <c r="H2227" s="26" t="s">
        <v>118</v>
      </c>
      <c r="I2227" s="15" t="s">
        <v>118</v>
      </c>
      <c r="J2227" s="26"/>
      <c r="K2227" s="17">
        <f t="shared" si="283"/>
        <v>0</v>
      </c>
      <c r="L2227" s="15"/>
      <c r="M2227" s="15"/>
      <c r="N2227" s="15"/>
      <c r="O2227" s="15"/>
      <c r="P2227" s="15"/>
      <c r="Q2227" s="15"/>
      <c r="R2227" s="15"/>
      <c r="S2227" s="19"/>
      <c r="T2227" s="15"/>
      <c r="U2227" s="17"/>
      <c r="V2227" s="15" t="s">
        <v>14121</v>
      </c>
      <c r="W2227" s="15"/>
      <c r="X2227" s="15" t="s">
        <v>5334</v>
      </c>
      <c r="Y2227" s="15"/>
      <c r="AB2227" s="32">
        <v>43506</v>
      </c>
      <c r="AC2227" s="21" t="s">
        <v>14122</v>
      </c>
      <c r="AD2227" s="21" t="s">
        <v>14123</v>
      </c>
      <c r="AE2227" s="15"/>
      <c r="AF2227" s="21" t="s">
        <v>14124</v>
      </c>
      <c r="AG2227" s="22">
        <f t="shared" si="282"/>
        <v>0.45161290322580644</v>
      </c>
      <c r="AH2227" s="15"/>
      <c r="AI2227" s="17"/>
      <c r="AJ2227" s="17"/>
      <c r="AK2227" s="17" t="e">
        <f>VLOOKUP(A2227,'[1]Deals (Exits)'!B:B,1,FALSE)</f>
        <v>#N/A</v>
      </c>
      <c r="AL2227" s="23"/>
      <c r="AM2227" s="17"/>
      <c r="AN2227" s="17"/>
      <c r="AO2227" s="17"/>
      <c r="AP2227" s="17"/>
      <c r="AQ2227" s="18"/>
      <c r="AR2227" s="18"/>
      <c r="AS2227" s="17"/>
      <c r="AT2227" s="17"/>
      <c r="AU2227" s="18"/>
      <c r="AV2227" s="17"/>
      <c r="AW2227" s="17"/>
      <c r="AX2227" s="17"/>
      <c r="AY2227" s="17"/>
      <c r="AZ2227" s="17"/>
      <c r="BA2227" s="17"/>
      <c r="BB2227" s="17"/>
      <c r="BC2227" s="17"/>
      <c r="BD2227" s="17"/>
      <c r="BE2227" s="17"/>
      <c r="BF2227" s="17"/>
      <c r="BG2227" s="17"/>
      <c r="BH2227" s="17"/>
      <c r="BI2227" s="17"/>
      <c r="BJ2227" s="17"/>
      <c r="BK2227" s="17"/>
      <c r="BL2227" s="17"/>
      <c r="BM2227" s="17"/>
      <c r="BN2227" s="15"/>
      <c r="BO2227" s="15"/>
      <c r="BP2227" s="22"/>
      <c r="BQ2227" s="15"/>
      <c r="BR2227" s="15"/>
      <c r="BS2227" s="15"/>
      <c r="BT2227" s="15"/>
      <c r="BU2227" s="15"/>
      <c r="BV2227" s="15"/>
      <c r="BW2227" s="15"/>
      <c r="BX2227" s="15"/>
      <c r="BY2227" s="15"/>
      <c r="BZ2227" s="15"/>
      <c r="CA2227" s="15"/>
      <c r="CB2227" s="15"/>
      <c r="CC2227" s="15"/>
      <c r="CD2227" s="15"/>
      <c r="CE2227" s="15"/>
      <c r="CF2227" s="15"/>
      <c r="CG2227" s="15"/>
      <c r="CH2227" s="15"/>
      <c r="CI2227" s="15"/>
      <c r="CJ2227" s="15"/>
    </row>
    <row r="2228" spans="1:88" ht="12.75">
      <c r="A2228" s="75" t="s">
        <v>14125</v>
      </c>
      <c r="B2228" s="15" t="s">
        <v>14126</v>
      </c>
      <c r="C2228" s="15" t="s">
        <v>58</v>
      </c>
      <c r="D2228" s="16">
        <v>2014</v>
      </c>
      <c r="E2228" s="15" t="s">
        <v>117</v>
      </c>
      <c r="F2228" s="26"/>
      <c r="G2228" s="26" t="s">
        <v>118</v>
      </c>
      <c r="H2228" s="26" t="s">
        <v>118</v>
      </c>
      <c r="I2228" s="15" t="s">
        <v>118</v>
      </c>
      <c r="J2228" s="26"/>
      <c r="K2228" s="17">
        <f t="shared" si="283"/>
        <v>0</v>
      </c>
      <c r="L2228" s="15"/>
      <c r="M2228" s="15"/>
      <c r="N2228" s="15"/>
      <c r="O2228" s="15"/>
      <c r="P2228" s="15"/>
      <c r="Q2228" s="15"/>
      <c r="R2228" s="15"/>
      <c r="S2228" s="19"/>
      <c r="T2228" s="15"/>
      <c r="U2228" s="17"/>
      <c r="V2228" s="15" t="s">
        <v>14127</v>
      </c>
      <c r="W2228" s="15"/>
      <c r="X2228" s="15" t="s">
        <v>79</v>
      </c>
      <c r="Y2228" s="15"/>
      <c r="AB2228" s="32">
        <v>44206</v>
      </c>
      <c r="AC2228" s="21" t="s">
        <v>14128</v>
      </c>
      <c r="AD2228" s="21" t="s">
        <v>14129</v>
      </c>
      <c r="AE2228" s="21" t="s">
        <v>14130</v>
      </c>
      <c r="AF2228" s="21" t="s">
        <v>14131</v>
      </c>
      <c r="AG2228" s="22">
        <f t="shared" si="282"/>
        <v>0.4838709677419355</v>
      </c>
      <c r="AH2228" s="15"/>
      <c r="AI2228" s="17"/>
      <c r="AJ2228" s="17"/>
      <c r="AK2228" s="17" t="e">
        <f>VLOOKUP(A2228,'[1]Deals (Exits)'!B:B,1,FALSE)</f>
        <v>#N/A</v>
      </c>
      <c r="AL2228" s="23"/>
      <c r="AM2228" s="17"/>
      <c r="AN2228" s="17"/>
      <c r="AO2228" s="17"/>
      <c r="AP2228" s="17"/>
      <c r="AQ2228" s="18"/>
      <c r="AR2228" s="18"/>
      <c r="AS2228" s="17"/>
      <c r="AT2228" s="17"/>
      <c r="AU2228" s="18"/>
      <c r="AV2228" s="17"/>
      <c r="AW2228" s="17"/>
      <c r="AX2228" s="17"/>
      <c r="AY2228" s="17"/>
      <c r="AZ2228" s="17"/>
      <c r="BA2228" s="17"/>
      <c r="BB2228" s="17"/>
      <c r="BC2228" s="17"/>
      <c r="BD2228" s="17"/>
      <c r="BE2228" s="17"/>
      <c r="BF2228" s="17"/>
      <c r="BG2228" s="17"/>
      <c r="BH2228" s="17"/>
      <c r="BI2228" s="17"/>
      <c r="BJ2228" s="17"/>
      <c r="BK2228" s="17"/>
      <c r="BL2228" s="17"/>
      <c r="BM2228" s="17"/>
      <c r="BN2228" s="15"/>
      <c r="BO2228" s="15"/>
      <c r="BP2228" s="22"/>
      <c r="BQ2228" s="15"/>
      <c r="BR2228" s="15"/>
      <c r="BS2228" s="15"/>
      <c r="BT2228" s="15"/>
      <c r="BU2228" s="15"/>
      <c r="BV2228" s="15"/>
      <c r="BW2228" s="15"/>
      <c r="BX2228" s="15"/>
      <c r="BY2228" s="15"/>
      <c r="BZ2228" s="15"/>
      <c r="CA2228" s="15"/>
      <c r="CB2228" s="15"/>
      <c r="CC2228" s="15"/>
      <c r="CD2228" s="15"/>
      <c r="CE2228" s="15"/>
      <c r="CF2228" s="15"/>
      <c r="CG2228" s="15"/>
      <c r="CH2228" s="15"/>
      <c r="CI2228" s="15"/>
      <c r="CJ2228" s="15"/>
    </row>
    <row r="2229" spans="1:88" ht="12.75">
      <c r="A2229" s="74" t="s">
        <v>14132</v>
      </c>
      <c r="B2229" s="15" t="s">
        <v>14133</v>
      </c>
      <c r="C2229" s="15" t="s">
        <v>58</v>
      </c>
      <c r="D2229" s="16">
        <v>2010</v>
      </c>
      <c r="E2229" s="15" t="s">
        <v>117</v>
      </c>
      <c r="F2229" s="26"/>
      <c r="G2229" s="26" t="s">
        <v>118</v>
      </c>
      <c r="H2229" s="26" t="s">
        <v>118</v>
      </c>
      <c r="I2229" s="15" t="s">
        <v>118</v>
      </c>
      <c r="J2229" s="26"/>
      <c r="K2229" s="17">
        <f t="shared" si="283"/>
        <v>0</v>
      </c>
      <c r="L2229" s="15"/>
      <c r="M2229" s="15"/>
      <c r="N2229" s="15"/>
      <c r="O2229" s="15"/>
      <c r="P2229" s="15"/>
      <c r="Q2229" s="15"/>
      <c r="R2229" s="15"/>
      <c r="S2229" s="19"/>
      <c r="T2229" s="15"/>
      <c r="U2229" s="17"/>
      <c r="V2229" s="15"/>
      <c r="W2229" s="15"/>
      <c r="X2229" s="15" t="s">
        <v>107</v>
      </c>
      <c r="Y2229" s="15"/>
      <c r="AB2229" s="32">
        <v>43506</v>
      </c>
      <c r="AC2229" s="21" t="s">
        <v>14134</v>
      </c>
      <c r="AD2229" s="21" t="s">
        <v>14135</v>
      </c>
      <c r="AE2229" s="21" t="s">
        <v>14136</v>
      </c>
      <c r="AF2229" s="21" t="s">
        <v>14137</v>
      </c>
      <c r="AG2229" s="22">
        <f t="shared" si="282"/>
        <v>0.45161290322580644</v>
      </c>
      <c r="AH2229" s="15"/>
      <c r="AI2229" s="17"/>
      <c r="AJ2229" s="17"/>
      <c r="AK2229" s="17" t="e">
        <f>VLOOKUP(A2229,'[1]Deals (Exits)'!B:B,1,FALSE)</f>
        <v>#N/A</v>
      </c>
      <c r="AL2229" s="23"/>
      <c r="AM2229" s="17"/>
      <c r="AN2229" s="17"/>
      <c r="AO2229" s="17"/>
      <c r="AP2229" s="17"/>
      <c r="AQ2229" s="18"/>
      <c r="AR2229" s="18"/>
      <c r="AS2229" s="17"/>
      <c r="AT2229" s="17"/>
      <c r="AU2229" s="18"/>
      <c r="AV2229" s="17"/>
      <c r="AW2229" s="17"/>
      <c r="AX2229" s="17"/>
      <c r="AY2229" s="17"/>
      <c r="AZ2229" s="17"/>
      <c r="BA2229" s="17"/>
      <c r="BB2229" s="17"/>
      <c r="BC2229" s="17"/>
      <c r="BD2229" s="17"/>
      <c r="BE2229" s="17"/>
      <c r="BF2229" s="17"/>
      <c r="BG2229" s="17"/>
      <c r="BH2229" s="17"/>
      <c r="BI2229" s="17"/>
      <c r="BJ2229" s="17"/>
      <c r="BK2229" s="17"/>
      <c r="BL2229" s="17"/>
      <c r="BM2229" s="17"/>
      <c r="BN2229" s="15"/>
      <c r="BO2229" s="15"/>
      <c r="BP2229" s="22"/>
      <c r="BQ2229" s="15"/>
      <c r="BR2229" s="15"/>
      <c r="BS2229" s="15"/>
      <c r="BT2229" s="15"/>
      <c r="BU2229" s="15"/>
      <c r="BV2229" s="15"/>
      <c r="BW2229" s="15"/>
      <c r="BX2229" s="15"/>
      <c r="BY2229" s="15"/>
      <c r="BZ2229" s="15"/>
      <c r="CA2229" s="15"/>
      <c r="CB2229" s="15"/>
      <c r="CC2229" s="15"/>
      <c r="CD2229" s="15"/>
      <c r="CE2229" s="15"/>
      <c r="CF2229" s="15"/>
      <c r="CG2229" s="15"/>
      <c r="CH2229" s="15"/>
      <c r="CI2229" s="15"/>
      <c r="CJ2229" s="15"/>
    </row>
    <row r="2230" spans="1:88" ht="12.75">
      <c r="A2230" s="74" t="s">
        <v>14138</v>
      </c>
      <c r="B2230" s="15" t="s">
        <v>14139</v>
      </c>
      <c r="C2230" s="15" t="s">
        <v>58</v>
      </c>
      <c r="D2230" s="16">
        <v>2013</v>
      </c>
      <c r="E2230" s="15" t="s">
        <v>14140</v>
      </c>
      <c r="F2230" s="26"/>
      <c r="G2230" s="26" t="s">
        <v>118</v>
      </c>
      <c r="H2230" s="26" t="s">
        <v>118</v>
      </c>
      <c r="I2230" s="15" t="s">
        <v>118</v>
      </c>
      <c r="J2230" s="26"/>
      <c r="K2230" s="17">
        <f t="shared" si="283"/>
        <v>0</v>
      </c>
      <c r="L2230" s="15"/>
      <c r="M2230" s="15"/>
      <c r="N2230" s="15"/>
      <c r="O2230" s="15"/>
      <c r="P2230" s="15"/>
      <c r="Q2230" s="15"/>
      <c r="R2230" s="15"/>
      <c r="S2230" s="19"/>
      <c r="T2230" s="15"/>
      <c r="U2230" s="17"/>
      <c r="V2230" s="15"/>
      <c r="W2230" s="15"/>
      <c r="X2230" s="15" t="s">
        <v>5334</v>
      </c>
      <c r="Y2230" s="15"/>
      <c r="AB2230" s="32">
        <v>43506</v>
      </c>
      <c r="AC2230" s="21" t="s">
        <v>14141</v>
      </c>
      <c r="AD2230" s="21" t="s">
        <v>14142</v>
      </c>
      <c r="AE2230" s="21" t="s">
        <v>14143</v>
      </c>
      <c r="AF2230" s="21" t="s">
        <v>14144</v>
      </c>
      <c r="AG2230" s="22">
        <f t="shared" si="282"/>
        <v>0.45161290322580644</v>
      </c>
      <c r="AH2230" s="15"/>
      <c r="AI2230" s="17"/>
      <c r="AJ2230" s="17"/>
      <c r="AK2230" s="17" t="e">
        <f>VLOOKUP(A2230,'[1]Deals (Exits)'!B:B,1,FALSE)</f>
        <v>#N/A</v>
      </c>
      <c r="AL2230" s="23"/>
      <c r="AM2230" s="17"/>
      <c r="AN2230" s="17"/>
      <c r="AO2230" s="17"/>
      <c r="AP2230" s="17"/>
      <c r="AQ2230" s="18"/>
      <c r="AR2230" s="18"/>
      <c r="AS2230" s="17"/>
      <c r="AT2230" s="17"/>
      <c r="AU2230" s="18"/>
      <c r="AV2230" s="17"/>
      <c r="AW2230" s="17"/>
      <c r="AX2230" s="17"/>
      <c r="AY2230" s="17"/>
      <c r="AZ2230" s="17"/>
      <c r="BA2230" s="17"/>
      <c r="BB2230" s="17"/>
      <c r="BC2230" s="17"/>
      <c r="BD2230" s="17"/>
      <c r="BE2230" s="17"/>
      <c r="BF2230" s="17"/>
      <c r="BG2230" s="17"/>
      <c r="BH2230" s="17"/>
      <c r="BI2230" s="17"/>
      <c r="BJ2230" s="17"/>
      <c r="BK2230" s="17"/>
      <c r="BL2230" s="17"/>
      <c r="BM2230" s="17"/>
      <c r="BN2230" s="15"/>
      <c r="BO2230" s="15"/>
      <c r="BP2230" s="22"/>
      <c r="BQ2230" s="15"/>
      <c r="BR2230" s="15"/>
      <c r="BS2230" s="15"/>
      <c r="BT2230" s="15"/>
      <c r="BU2230" s="15"/>
      <c r="BV2230" s="15"/>
      <c r="BW2230" s="15"/>
      <c r="BX2230" s="15"/>
      <c r="BY2230" s="15"/>
      <c r="BZ2230" s="15"/>
      <c r="CA2230" s="15"/>
      <c r="CB2230" s="15"/>
      <c r="CC2230" s="15"/>
      <c r="CD2230" s="15"/>
      <c r="CE2230" s="15"/>
      <c r="CF2230" s="15"/>
      <c r="CG2230" s="15"/>
      <c r="CH2230" s="15"/>
      <c r="CI2230" s="15"/>
      <c r="CJ2230" s="15"/>
    </row>
    <row r="2231" spans="1:88" ht="12.75">
      <c r="A2231" s="27" t="s">
        <v>14145</v>
      </c>
      <c r="B2231" s="15" t="s">
        <v>14146</v>
      </c>
      <c r="C2231" s="15" t="s">
        <v>58</v>
      </c>
      <c r="D2231" s="16">
        <v>2010</v>
      </c>
      <c r="E2231" s="15" t="s">
        <v>117</v>
      </c>
      <c r="F2231" s="26"/>
      <c r="G2231" s="26" t="s">
        <v>118</v>
      </c>
      <c r="H2231" s="26" t="s">
        <v>118</v>
      </c>
      <c r="I2231" s="15" t="s">
        <v>118</v>
      </c>
      <c r="J2231" s="26"/>
      <c r="K2231" s="17">
        <f t="shared" si="283"/>
        <v>0</v>
      </c>
      <c r="L2231" s="15"/>
      <c r="M2231" s="15"/>
      <c r="N2231" s="15"/>
      <c r="O2231" s="15"/>
      <c r="P2231" s="15"/>
      <c r="Q2231" s="15"/>
      <c r="R2231" s="15"/>
      <c r="S2231" s="19"/>
      <c r="T2231" s="15"/>
      <c r="U2231" s="17"/>
      <c r="V2231" s="15"/>
      <c r="W2231" s="15"/>
      <c r="X2231" s="15" t="s">
        <v>64</v>
      </c>
      <c r="Y2231" s="15"/>
      <c r="AB2231" s="32">
        <v>43506</v>
      </c>
      <c r="AC2231" s="21" t="s">
        <v>14147</v>
      </c>
      <c r="AD2231" s="15"/>
      <c r="AE2231" s="21" t="s">
        <v>14148</v>
      </c>
      <c r="AF2231" s="21" t="s">
        <v>14149</v>
      </c>
      <c r="AG2231" s="22">
        <f t="shared" si="282"/>
        <v>0.41935483870967744</v>
      </c>
      <c r="AH2231" s="15"/>
      <c r="AI2231" s="17"/>
      <c r="AJ2231" s="17"/>
      <c r="AK2231" s="17" t="e">
        <f>VLOOKUP(A2231,'[1]Deals (Exits)'!B:B,1,FALSE)</f>
        <v>#N/A</v>
      </c>
      <c r="AL2231" s="23"/>
      <c r="AM2231" s="17"/>
      <c r="AN2231" s="17"/>
      <c r="AO2231" s="17"/>
      <c r="AP2231" s="17"/>
      <c r="AQ2231" s="18"/>
      <c r="AR2231" s="18"/>
      <c r="AS2231" s="17"/>
      <c r="AT2231" s="17"/>
      <c r="AU2231" s="18"/>
      <c r="AV2231" s="17"/>
      <c r="AW2231" s="17"/>
      <c r="AX2231" s="17"/>
      <c r="AY2231" s="17"/>
      <c r="AZ2231" s="17"/>
      <c r="BA2231" s="17"/>
      <c r="BB2231" s="17"/>
      <c r="BC2231" s="17"/>
      <c r="BD2231" s="17"/>
      <c r="BE2231" s="17"/>
      <c r="BF2231" s="17"/>
      <c r="BG2231" s="17"/>
      <c r="BH2231" s="17"/>
      <c r="BI2231" s="17"/>
      <c r="BJ2231" s="17"/>
      <c r="BK2231" s="17"/>
      <c r="BL2231" s="17"/>
      <c r="BM2231" s="17"/>
      <c r="BN2231" s="15"/>
      <c r="BO2231" s="15"/>
      <c r="BP2231" s="22"/>
      <c r="BQ2231" s="15"/>
      <c r="BR2231" s="15"/>
      <c r="BS2231" s="15"/>
      <c r="BT2231" s="15"/>
      <c r="BU2231" s="15"/>
      <c r="BV2231" s="15"/>
      <c r="BW2231" s="15"/>
      <c r="BX2231" s="15"/>
      <c r="BY2231" s="15"/>
      <c r="BZ2231" s="15"/>
      <c r="CA2231" s="15"/>
      <c r="CB2231" s="15"/>
      <c r="CC2231" s="15"/>
      <c r="CD2231" s="15"/>
      <c r="CE2231" s="15"/>
      <c r="CF2231" s="15"/>
      <c r="CG2231" s="15"/>
      <c r="CH2231" s="15"/>
      <c r="CI2231" s="15"/>
      <c r="CJ2231" s="15"/>
    </row>
    <row r="2232" spans="1:88" ht="12.75">
      <c r="A2232" s="74" t="s">
        <v>14150</v>
      </c>
      <c r="B2232" s="15" t="s">
        <v>14151</v>
      </c>
      <c r="C2232" s="15" t="s">
        <v>58</v>
      </c>
      <c r="D2232" s="16">
        <v>2011</v>
      </c>
      <c r="E2232" s="15" t="s">
        <v>14152</v>
      </c>
      <c r="F2232" s="26"/>
      <c r="G2232" s="26" t="s">
        <v>118</v>
      </c>
      <c r="H2232" s="26" t="s">
        <v>118</v>
      </c>
      <c r="I2232" s="15" t="s">
        <v>118</v>
      </c>
      <c r="J2232" s="26"/>
      <c r="K2232" s="17">
        <f t="shared" si="283"/>
        <v>0</v>
      </c>
      <c r="L2232" s="15"/>
      <c r="M2232" s="15"/>
      <c r="N2232" s="15"/>
      <c r="O2232" s="15"/>
      <c r="P2232" s="15"/>
      <c r="Q2232" s="15"/>
      <c r="R2232" s="15"/>
      <c r="S2232" s="19"/>
      <c r="T2232" s="15"/>
      <c r="U2232" s="17"/>
      <c r="V2232" s="15" t="s">
        <v>14153</v>
      </c>
      <c r="W2232" s="15"/>
      <c r="X2232" s="15" t="s">
        <v>79</v>
      </c>
      <c r="Y2232" s="15"/>
      <c r="AB2232" s="20" t="s">
        <v>286</v>
      </c>
      <c r="AC2232" s="21" t="s">
        <v>14154</v>
      </c>
      <c r="AD2232" s="21" t="s">
        <v>14155</v>
      </c>
      <c r="AE2232" s="21" t="s">
        <v>14156</v>
      </c>
      <c r="AF2232" s="21" t="s">
        <v>14157</v>
      </c>
      <c r="AG2232" s="22">
        <f t="shared" si="282"/>
        <v>0.4838709677419355</v>
      </c>
      <c r="AH2232" s="15"/>
      <c r="AI2232" s="17"/>
      <c r="AJ2232" s="17"/>
      <c r="AK2232" s="17" t="e">
        <f>VLOOKUP(A2232,'[1]Deals (Exits)'!B:B,1,FALSE)</f>
        <v>#N/A</v>
      </c>
      <c r="AL2232" s="23"/>
      <c r="AM2232" s="17"/>
      <c r="AN2232" s="17"/>
      <c r="AO2232" s="17"/>
      <c r="AP2232" s="17"/>
      <c r="AQ2232" s="18"/>
      <c r="AR2232" s="18"/>
      <c r="AS2232" s="17"/>
      <c r="AT2232" s="17"/>
      <c r="AU2232" s="18"/>
      <c r="AV2232" s="17"/>
      <c r="AW2232" s="17"/>
      <c r="AX2232" s="17"/>
      <c r="AY2232" s="17"/>
      <c r="AZ2232" s="17"/>
      <c r="BA2232" s="17"/>
      <c r="BB2232" s="17"/>
      <c r="BC2232" s="17"/>
      <c r="BD2232" s="17"/>
      <c r="BE2232" s="17"/>
      <c r="BF2232" s="17"/>
      <c r="BG2232" s="17"/>
      <c r="BH2232" s="17"/>
      <c r="BI2232" s="17"/>
      <c r="BJ2232" s="17"/>
      <c r="BK2232" s="17"/>
      <c r="BL2232" s="17"/>
      <c r="BM2232" s="17"/>
      <c r="BN2232" s="15"/>
      <c r="BO2232" s="15"/>
      <c r="BP2232" s="22"/>
      <c r="BQ2232" s="15"/>
      <c r="BR2232" s="15"/>
      <c r="BS2232" s="15"/>
      <c r="BT2232" s="15"/>
      <c r="BU2232" s="15"/>
      <c r="BV2232" s="15"/>
      <c r="BW2232" s="15"/>
      <c r="BX2232" s="15"/>
      <c r="BY2232" s="15"/>
      <c r="BZ2232" s="15"/>
      <c r="CA2232" s="15"/>
      <c r="CB2232" s="15"/>
      <c r="CC2232" s="15"/>
      <c r="CD2232" s="15"/>
      <c r="CE2232" s="15"/>
      <c r="CF2232" s="15"/>
      <c r="CG2232" s="15"/>
      <c r="CH2232" s="15"/>
      <c r="CI2232" s="15"/>
      <c r="CJ2232" s="15"/>
    </row>
    <row r="2233" spans="1:88" ht="12.75">
      <c r="A2233" s="25" t="s">
        <v>14158</v>
      </c>
      <c r="B2233" s="15" t="s">
        <v>14159</v>
      </c>
      <c r="C2233" s="15" t="s">
        <v>58</v>
      </c>
      <c r="D2233" s="16">
        <v>2014</v>
      </c>
      <c r="E2233" s="15" t="s">
        <v>117</v>
      </c>
      <c r="F2233" s="26"/>
      <c r="G2233" s="26" t="s">
        <v>118</v>
      </c>
      <c r="H2233" s="26" t="s">
        <v>118</v>
      </c>
      <c r="I2233" s="15" t="s">
        <v>118</v>
      </c>
      <c r="J2233" s="26"/>
      <c r="K2233" s="17">
        <f t="shared" si="283"/>
        <v>0</v>
      </c>
      <c r="L2233" s="15"/>
      <c r="M2233" s="15"/>
      <c r="N2233" s="15"/>
      <c r="O2233" s="15"/>
      <c r="P2233" s="15"/>
      <c r="Q2233" s="15"/>
      <c r="R2233" s="15"/>
      <c r="S2233" s="19"/>
      <c r="T2233" s="15"/>
      <c r="U2233" s="17"/>
      <c r="V2233" s="15"/>
      <c r="W2233" s="15"/>
      <c r="X2233" s="15" t="s">
        <v>5334</v>
      </c>
      <c r="Y2233" s="15"/>
      <c r="AB2233" s="20"/>
      <c r="AC2233" s="21" t="s">
        <v>14160</v>
      </c>
      <c r="AD2233" s="15"/>
      <c r="AE2233" s="21" t="s">
        <v>14161</v>
      </c>
      <c r="AF2233" s="21" t="s">
        <v>14162</v>
      </c>
      <c r="AG2233" s="22">
        <f t="shared" si="282"/>
        <v>0.38709677419354838</v>
      </c>
      <c r="AH2233" s="15"/>
      <c r="AI2233" s="17"/>
      <c r="AJ2233" s="17"/>
      <c r="AK2233" s="17" t="e">
        <f>VLOOKUP(A2233,'[1]Deals (Exits)'!B:B,1,FALSE)</f>
        <v>#N/A</v>
      </c>
      <c r="AL2233" s="23"/>
      <c r="AM2233" s="17"/>
      <c r="AN2233" s="17"/>
      <c r="AO2233" s="17"/>
      <c r="AP2233" s="17"/>
      <c r="AQ2233" s="18"/>
      <c r="AR2233" s="18"/>
      <c r="AS2233" s="17"/>
      <c r="AT2233" s="17"/>
      <c r="AU2233" s="18"/>
      <c r="AV2233" s="17"/>
      <c r="AW2233" s="17"/>
      <c r="AX2233" s="17"/>
      <c r="AY2233" s="17"/>
      <c r="AZ2233" s="17"/>
      <c r="BA2233" s="17"/>
      <c r="BB2233" s="17"/>
      <c r="BC2233" s="17"/>
      <c r="BD2233" s="17"/>
      <c r="BE2233" s="17"/>
      <c r="BF2233" s="17"/>
      <c r="BG2233" s="17"/>
      <c r="BH2233" s="17"/>
      <c r="BI2233" s="17"/>
      <c r="BJ2233" s="17"/>
      <c r="BK2233" s="17"/>
      <c r="BL2233" s="17"/>
      <c r="BM2233" s="17"/>
      <c r="BN2233" s="15"/>
      <c r="BO2233" s="15"/>
      <c r="BP2233" s="22"/>
      <c r="BQ2233" s="15"/>
      <c r="BR2233" s="15"/>
      <c r="BS2233" s="15"/>
      <c r="BT2233" s="15"/>
      <c r="BU2233" s="15"/>
      <c r="BV2233" s="15"/>
      <c r="BW2233" s="15"/>
      <c r="BX2233" s="15"/>
      <c r="BY2233" s="15"/>
      <c r="BZ2233" s="15"/>
      <c r="CA2233" s="15"/>
      <c r="CB2233" s="15"/>
      <c r="CC2233" s="15"/>
      <c r="CD2233" s="15"/>
      <c r="CE2233" s="15"/>
      <c r="CF2233" s="15"/>
      <c r="CG2233" s="15"/>
      <c r="CH2233" s="15"/>
      <c r="CI2233" s="15"/>
      <c r="CJ2233" s="15"/>
    </row>
    <row r="2234" spans="1:88" ht="12.75">
      <c r="A2234" s="74" t="s">
        <v>14163</v>
      </c>
      <c r="B2234" s="15" t="s">
        <v>14164</v>
      </c>
      <c r="C2234" s="15" t="s">
        <v>58</v>
      </c>
      <c r="D2234" s="16">
        <v>2014</v>
      </c>
      <c r="E2234" s="15" t="s">
        <v>117</v>
      </c>
      <c r="F2234" s="26"/>
      <c r="G2234" s="26" t="s">
        <v>118</v>
      </c>
      <c r="H2234" s="26" t="s">
        <v>118</v>
      </c>
      <c r="I2234" s="15" t="s">
        <v>118</v>
      </c>
      <c r="J2234" s="26"/>
      <c r="K2234" s="17">
        <f t="shared" si="283"/>
        <v>0</v>
      </c>
      <c r="L2234" s="15"/>
      <c r="M2234" s="15"/>
      <c r="N2234" s="15"/>
      <c r="O2234" s="15"/>
      <c r="P2234" s="15"/>
      <c r="Q2234" s="15"/>
      <c r="R2234" s="15"/>
      <c r="S2234" s="19"/>
      <c r="T2234" s="15"/>
      <c r="U2234" s="17"/>
      <c r="V2234" s="15" t="s">
        <v>14165</v>
      </c>
      <c r="W2234" s="15"/>
      <c r="X2234" s="15" t="s">
        <v>5334</v>
      </c>
      <c r="Y2234" s="15"/>
      <c r="AB2234" s="32">
        <v>44206</v>
      </c>
      <c r="AC2234" s="21" t="s">
        <v>14166</v>
      </c>
      <c r="AD2234" s="21" t="s">
        <v>14167</v>
      </c>
      <c r="AE2234" s="21" t="s">
        <v>14168</v>
      </c>
      <c r="AF2234" s="21" t="s">
        <v>14169</v>
      </c>
      <c r="AG2234" s="22">
        <f t="shared" si="282"/>
        <v>0.4838709677419355</v>
      </c>
      <c r="AH2234" s="15"/>
      <c r="AI2234" s="17"/>
      <c r="AJ2234" s="17"/>
      <c r="AK2234" s="17" t="e">
        <f>VLOOKUP(A2234,'[1]Deals (Exits)'!B:B,1,FALSE)</f>
        <v>#N/A</v>
      </c>
      <c r="AL2234" s="23"/>
      <c r="AM2234" s="17"/>
      <c r="AN2234" s="17"/>
      <c r="AO2234" s="17"/>
      <c r="AP2234" s="17"/>
      <c r="AQ2234" s="18"/>
      <c r="AR2234" s="18"/>
      <c r="AS2234" s="17"/>
      <c r="AT2234" s="17"/>
      <c r="AU2234" s="18"/>
      <c r="AV2234" s="17"/>
      <c r="AW2234" s="17"/>
      <c r="AX2234" s="17"/>
      <c r="AY2234" s="17"/>
      <c r="AZ2234" s="17"/>
      <c r="BA2234" s="17"/>
      <c r="BB2234" s="17"/>
      <c r="BC2234" s="17"/>
      <c r="BD2234" s="17"/>
      <c r="BE2234" s="17"/>
      <c r="BF2234" s="17"/>
      <c r="BG2234" s="17"/>
      <c r="BH2234" s="17"/>
      <c r="BI2234" s="17"/>
      <c r="BJ2234" s="17"/>
      <c r="BK2234" s="17"/>
      <c r="BL2234" s="17"/>
      <c r="BM2234" s="17"/>
      <c r="BN2234" s="15"/>
      <c r="BO2234" s="15"/>
      <c r="BP2234" s="22"/>
      <c r="BQ2234" s="15"/>
      <c r="BR2234" s="15"/>
      <c r="BS2234" s="15"/>
      <c r="BT2234" s="15"/>
      <c r="BU2234" s="15"/>
      <c r="BV2234" s="15"/>
      <c r="BW2234" s="15"/>
      <c r="BX2234" s="15"/>
      <c r="BY2234" s="15"/>
      <c r="BZ2234" s="15"/>
      <c r="CA2234" s="15"/>
      <c r="CB2234" s="15"/>
      <c r="CC2234" s="15"/>
      <c r="CD2234" s="15"/>
      <c r="CE2234" s="15"/>
      <c r="CF2234" s="15"/>
      <c r="CG2234" s="15"/>
      <c r="CH2234" s="15"/>
      <c r="CI2234" s="15"/>
      <c r="CJ2234" s="15"/>
    </row>
    <row r="2235" spans="1:88" ht="12.75">
      <c r="A2235" s="74" t="s">
        <v>14170</v>
      </c>
      <c r="B2235" s="15" t="s">
        <v>14171</v>
      </c>
      <c r="C2235" s="15" t="s">
        <v>58</v>
      </c>
      <c r="D2235" s="16">
        <v>2010</v>
      </c>
      <c r="E2235" s="15" t="s">
        <v>117</v>
      </c>
      <c r="F2235" s="26"/>
      <c r="G2235" s="26" t="s">
        <v>118</v>
      </c>
      <c r="H2235" s="26" t="s">
        <v>118</v>
      </c>
      <c r="I2235" s="15" t="s">
        <v>118</v>
      </c>
      <c r="J2235" s="26"/>
      <c r="K2235" s="17">
        <f t="shared" si="283"/>
        <v>0</v>
      </c>
      <c r="L2235" s="15"/>
      <c r="M2235" s="15"/>
      <c r="N2235" s="15"/>
      <c r="O2235" s="15"/>
      <c r="P2235" s="15"/>
      <c r="Q2235" s="15"/>
      <c r="R2235" s="15"/>
      <c r="S2235" s="19"/>
      <c r="T2235" s="15"/>
      <c r="U2235" s="17"/>
      <c r="V2235" s="15"/>
      <c r="W2235" s="15"/>
      <c r="X2235" s="15" t="s">
        <v>79</v>
      </c>
      <c r="Y2235" s="15"/>
      <c r="AB2235" s="32">
        <v>44206</v>
      </c>
      <c r="AC2235" s="21" t="s">
        <v>14172</v>
      </c>
      <c r="AD2235" s="21" t="s">
        <v>14173</v>
      </c>
      <c r="AE2235" s="21" t="s">
        <v>14174</v>
      </c>
      <c r="AF2235" s="21" t="s">
        <v>14175</v>
      </c>
      <c r="AG2235" s="22">
        <f t="shared" si="282"/>
        <v>0.45161290322580644</v>
      </c>
      <c r="AH2235" s="15"/>
      <c r="AI2235" s="17"/>
      <c r="AJ2235" s="17"/>
      <c r="AK2235" s="17" t="e">
        <f>VLOOKUP(A2235,'[1]Deals (Exits)'!B:B,1,FALSE)</f>
        <v>#N/A</v>
      </c>
      <c r="AL2235" s="23"/>
      <c r="AM2235" s="17"/>
      <c r="AN2235" s="17"/>
      <c r="AO2235" s="17"/>
      <c r="AP2235" s="17"/>
      <c r="AQ2235" s="18"/>
      <c r="AR2235" s="18"/>
      <c r="AS2235" s="17"/>
      <c r="AT2235" s="17"/>
      <c r="AU2235" s="18"/>
      <c r="AV2235" s="17"/>
      <c r="AW2235" s="17"/>
      <c r="AX2235" s="17"/>
      <c r="AY2235" s="17"/>
      <c r="AZ2235" s="17"/>
      <c r="BA2235" s="17"/>
      <c r="BB2235" s="17"/>
      <c r="BC2235" s="17"/>
      <c r="BD2235" s="17"/>
      <c r="BE2235" s="17"/>
      <c r="BF2235" s="17"/>
      <c r="BG2235" s="17"/>
      <c r="BH2235" s="17"/>
      <c r="BI2235" s="17"/>
      <c r="BJ2235" s="17"/>
      <c r="BK2235" s="17"/>
      <c r="BL2235" s="17"/>
      <c r="BM2235" s="17"/>
      <c r="BN2235" s="15"/>
      <c r="BO2235" s="15"/>
      <c r="BP2235" s="22"/>
      <c r="BQ2235" s="15"/>
      <c r="BR2235" s="15"/>
      <c r="BS2235" s="15"/>
      <c r="BT2235" s="15"/>
      <c r="BU2235" s="15"/>
      <c r="BV2235" s="15"/>
      <c r="BW2235" s="15"/>
      <c r="BX2235" s="15"/>
      <c r="BY2235" s="15"/>
      <c r="BZ2235" s="15"/>
      <c r="CA2235" s="15"/>
      <c r="CB2235" s="15"/>
      <c r="CC2235" s="15"/>
      <c r="CD2235" s="15"/>
      <c r="CE2235" s="15"/>
      <c r="CF2235" s="15"/>
      <c r="CG2235" s="15"/>
      <c r="CH2235" s="15"/>
      <c r="CI2235" s="15"/>
      <c r="CJ2235" s="15"/>
    </row>
    <row r="2236" spans="1:88" ht="12.75">
      <c r="A2236" s="74" t="s">
        <v>14176</v>
      </c>
      <c r="B2236" s="15" t="s">
        <v>14177</v>
      </c>
      <c r="C2236" s="15" t="s">
        <v>58</v>
      </c>
      <c r="D2236" s="16">
        <v>2015</v>
      </c>
      <c r="E2236" s="15" t="s">
        <v>117</v>
      </c>
      <c r="F2236" s="26"/>
      <c r="G2236" s="26" t="s">
        <v>118</v>
      </c>
      <c r="H2236" s="26" t="s">
        <v>118</v>
      </c>
      <c r="I2236" s="15" t="s">
        <v>118</v>
      </c>
      <c r="J2236" s="26"/>
      <c r="K2236" s="17">
        <f t="shared" si="283"/>
        <v>0</v>
      </c>
      <c r="L2236" s="15"/>
      <c r="M2236" s="15"/>
      <c r="N2236" s="15"/>
      <c r="O2236" s="15"/>
      <c r="P2236" s="15"/>
      <c r="Q2236" s="15"/>
      <c r="R2236" s="15"/>
      <c r="S2236" s="19"/>
      <c r="T2236" s="15"/>
      <c r="U2236" s="17"/>
      <c r="V2236" s="15" t="s">
        <v>10334</v>
      </c>
      <c r="W2236" s="15"/>
      <c r="X2236" s="15" t="s">
        <v>5334</v>
      </c>
      <c r="Y2236" s="15"/>
      <c r="AB2236" s="20" t="s">
        <v>286</v>
      </c>
      <c r="AC2236" s="21" t="s">
        <v>14178</v>
      </c>
      <c r="AD2236" s="21" t="s">
        <v>14179</v>
      </c>
      <c r="AE2236" s="21" t="s">
        <v>14180</v>
      </c>
      <c r="AF2236" s="21" t="s">
        <v>14181</v>
      </c>
      <c r="AG2236" s="22">
        <f t="shared" si="282"/>
        <v>0.4838709677419355</v>
      </c>
      <c r="AH2236" s="15"/>
      <c r="AI2236" s="17"/>
      <c r="AJ2236" s="17"/>
      <c r="AK2236" s="17" t="e">
        <f>VLOOKUP(A2236,'[1]Deals (Exits)'!B:B,1,FALSE)</f>
        <v>#N/A</v>
      </c>
      <c r="AL2236" s="23"/>
      <c r="AM2236" s="17"/>
      <c r="AN2236" s="17"/>
      <c r="AO2236" s="17"/>
      <c r="AP2236" s="17"/>
      <c r="AQ2236" s="18"/>
      <c r="AR2236" s="18"/>
      <c r="AS2236" s="17"/>
      <c r="AT2236" s="17"/>
      <c r="AU2236" s="18"/>
      <c r="AV2236" s="17"/>
      <c r="AW2236" s="17"/>
      <c r="AX2236" s="17"/>
      <c r="AY2236" s="17"/>
      <c r="AZ2236" s="17"/>
      <c r="BA2236" s="17"/>
      <c r="BB2236" s="17"/>
      <c r="BC2236" s="17"/>
      <c r="BD2236" s="17"/>
      <c r="BE2236" s="17"/>
      <c r="BF2236" s="17"/>
      <c r="BG2236" s="17"/>
      <c r="BH2236" s="17"/>
      <c r="BI2236" s="17"/>
      <c r="BJ2236" s="17"/>
      <c r="BK2236" s="17"/>
      <c r="BL2236" s="17"/>
      <c r="BM2236" s="17"/>
      <c r="BN2236" s="15"/>
      <c r="BO2236" s="15"/>
      <c r="BP2236" s="22"/>
      <c r="BQ2236" s="15"/>
      <c r="BR2236" s="15"/>
      <c r="BS2236" s="15"/>
      <c r="BT2236" s="15"/>
      <c r="BU2236" s="15"/>
      <c r="BV2236" s="15"/>
      <c r="BW2236" s="15"/>
      <c r="BX2236" s="15"/>
      <c r="BY2236" s="15"/>
      <c r="BZ2236" s="15"/>
      <c r="CA2236" s="15"/>
      <c r="CB2236" s="15"/>
      <c r="CC2236" s="15"/>
      <c r="CD2236" s="15"/>
      <c r="CE2236" s="15"/>
      <c r="CF2236" s="15"/>
      <c r="CG2236" s="15"/>
      <c r="CH2236" s="15"/>
      <c r="CI2236" s="15"/>
      <c r="CJ2236" s="15"/>
    </row>
    <row r="2237" spans="1:88" ht="12.75">
      <c r="A2237" s="74" t="s">
        <v>14182</v>
      </c>
      <c r="B2237" s="15" t="s">
        <v>14183</v>
      </c>
      <c r="C2237" s="15" t="s">
        <v>58</v>
      </c>
      <c r="D2237" s="16">
        <v>2015</v>
      </c>
      <c r="E2237" s="15" t="s">
        <v>117</v>
      </c>
      <c r="F2237" s="26"/>
      <c r="G2237" s="26" t="s">
        <v>118</v>
      </c>
      <c r="H2237" s="26" t="s">
        <v>118</v>
      </c>
      <c r="I2237" s="15" t="s">
        <v>118</v>
      </c>
      <c r="J2237" s="26"/>
      <c r="K2237" s="17">
        <f t="shared" si="283"/>
        <v>0</v>
      </c>
      <c r="L2237" s="15"/>
      <c r="M2237" s="15"/>
      <c r="N2237" s="15"/>
      <c r="O2237" s="15"/>
      <c r="P2237" s="15"/>
      <c r="Q2237" s="15"/>
      <c r="R2237" s="15"/>
      <c r="S2237" s="19"/>
      <c r="T2237" s="15"/>
      <c r="U2237" s="17"/>
      <c r="V2237" s="15"/>
      <c r="W2237" s="15"/>
      <c r="X2237" s="15" t="s">
        <v>5334</v>
      </c>
      <c r="Y2237" s="15"/>
      <c r="AB2237" s="20" t="s">
        <v>286</v>
      </c>
      <c r="AC2237" s="21" t="s">
        <v>14184</v>
      </c>
      <c r="AD2237" s="21" t="s">
        <v>14185</v>
      </c>
      <c r="AE2237" s="21" t="s">
        <v>14186</v>
      </c>
      <c r="AF2237" s="21" t="s">
        <v>14187</v>
      </c>
      <c r="AG2237" s="22">
        <f t="shared" si="282"/>
        <v>0.45161290322580644</v>
      </c>
      <c r="AH2237" s="15"/>
      <c r="AI2237" s="17"/>
      <c r="AJ2237" s="17"/>
      <c r="AK2237" s="17" t="e">
        <f>VLOOKUP(A2237,'[1]Deals (Exits)'!B:B,1,FALSE)</f>
        <v>#N/A</v>
      </c>
      <c r="AL2237" s="23"/>
      <c r="AM2237" s="17"/>
      <c r="AN2237" s="17"/>
      <c r="AO2237" s="17"/>
      <c r="AP2237" s="17"/>
      <c r="AQ2237" s="18"/>
      <c r="AR2237" s="18"/>
      <c r="AS2237" s="17"/>
      <c r="AT2237" s="17"/>
      <c r="AU2237" s="18"/>
      <c r="AV2237" s="17"/>
      <c r="AW2237" s="17"/>
      <c r="AX2237" s="17"/>
      <c r="AY2237" s="17"/>
      <c r="AZ2237" s="17"/>
      <c r="BA2237" s="17"/>
      <c r="BB2237" s="17"/>
      <c r="BC2237" s="17"/>
      <c r="BD2237" s="17"/>
      <c r="BE2237" s="17"/>
      <c r="BF2237" s="17"/>
      <c r="BG2237" s="17"/>
      <c r="BH2237" s="17"/>
      <c r="BI2237" s="17"/>
      <c r="BJ2237" s="17"/>
      <c r="BK2237" s="17"/>
      <c r="BL2237" s="17"/>
      <c r="BM2237" s="17"/>
      <c r="BN2237" s="15"/>
      <c r="BO2237" s="15"/>
      <c r="BP2237" s="22"/>
      <c r="BQ2237" s="15"/>
      <c r="BR2237" s="15"/>
      <c r="BS2237" s="15"/>
      <c r="BT2237" s="15"/>
      <c r="BU2237" s="15"/>
      <c r="BV2237" s="15"/>
      <c r="BW2237" s="15"/>
      <c r="BX2237" s="15"/>
      <c r="BY2237" s="15"/>
      <c r="BZ2237" s="15"/>
      <c r="CA2237" s="15"/>
      <c r="CB2237" s="15"/>
      <c r="CC2237" s="15"/>
      <c r="CD2237" s="15"/>
      <c r="CE2237" s="15"/>
      <c r="CF2237" s="15"/>
      <c r="CG2237" s="15"/>
      <c r="CH2237" s="15"/>
      <c r="CI2237" s="15"/>
      <c r="CJ2237" s="15"/>
    </row>
    <row r="2238" spans="1:88" ht="12.75">
      <c r="A2238" s="25" t="s">
        <v>14188</v>
      </c>
      <c r="B2238" s="15" t="s">
        <v>14189</v>
      </c>
      <c r="C2238" s="15" t="s">
        <v>58</v>
      </c>
      <c r="D2238" s="16">
        <v>2013</v>
      </c>
      <c r="E2238" s="15" t="s">
        <v>117</v>
      </c>
      <c r="F2238" s="26"/>
      <c r="G2238" s="26" t="s">
        <v>118</v>
      </c>
      <c r="H2238" s="26" t="s">
        <v>118</v>
      </c>
      <c r="I2238" s="15" t="s">
        <v>118</v>
      </c>
      <c r="J2238" s="26"/>
      <c r="K2238" s="17">
        <f t="shared" si="283"/>
        <v>0</v>
      </c>
      <c r="L2238" s="15"/>
      <c r="M2238" s="15"/>
      <c r="N2238" s="15"/>
      <c r="O2238" s="15"/>
      <c r="P2238" s="15"/>
      <c r="Q2238" s="15"/>
      <c r="R2238" s="15"/>
      <c r="S2238" s="19"/>
      <c r="T2238" s="15"/>
      <c r="U2238" s="17"/>
      <c r="V2238" s="15" t="s">
        <v>14190</v>
      </c>
      <c r="W2238" s="15"/>
      <c r="X2238" s="15" t="s">
        <v>4628</v>
      </c>
      <c r="Y2238" s="15"/>
      <c r="AB2238" s="20"/>
      <c r="AC2238" s="21" t="s">
        <v>14191</v>
      </c>
      <c r="AD2238" s="15"/>
      <c r="AE2238" s="21" t="s">
        <v>14192</v>
      </c>
      <c r="AF2238" s="21" t="s">
        <v>14193</v>
      </c>
      <c r="AG2238" s="22">
        <f t="shared" si="282"/>
        <v>0.41935483870967744</v>
      </c>
      <c r="AH2238" s="15"/>
      <c r="AI2238" s="17"/>
      <c r="AJ2238" s="17"/>
      <c r="AK2238" s="17" t="e">
        <f>VLOOKUP(A2238,'[1]Deals (Exits)'!B:B,1,FALSE)</f>
        <v>#N/A</v>
      </c>
      <c r="AL2238" s="23"/>
      <c r="AM2238" s="17"/>
      <c r="AN2238" s="17"/>
      <c r="AO2238" s="17"/>
      <c r="AP2238" s="17"/>
      <c r="AQ2238" s="18"/>
      <c r="AR2238" s="18"/>
      <c r="AS2238" s="17"/>
      <c r="AT2238" s="17"/>
      <c r="AU2238" s="18"/>
      <c r="AV2238" s="17"/>
      <c r="AW2238" s="17"/>
      <c r="AX2238" s="17"/>
      <c r="AY2238" s="17"/>
      <c r="AZ2238" s="17"/>
      <c r="BA2238" s="17"/>
      <c r="BB2238" s="17"/>
      <c r="BC2238" s="17"/>
      <c r="BD2238" s="17"/>
      <c r="BE2238" s="17"/>
      <c r="BF2238" s="17"/>
      <c r="BG2238" s="17"/>
      <c r="BH2238" s="17"/>
      <c r="BI2238" s="17"/>
      <c r="BJ2238" s="17"/>
      <c r="BK2238" s="17"/>
      <c r="BL2238" s="17"/>
      <c r="BM2238" s="17"/>
      <c r="BN2238" s="15"/>
      <c r="BO2238" s="15"/>
      <c r="BP2238" s="22"/>
      <c r="BQ2238" s="15"/>
      <c r="BR2238" s="15"/>
      <c r="BS2238" s="15"/>
      <c r="BT2238" s="15"/>
      <c r="BU2238" s="15"/>
      <c r="BV2238" s="15"/>
      <c r="BW2238" s="15"/>
      <c r="BX2238" s="15"/>
      <c r="BY2238" s="15"/>
      <c r="BZ2238" s="15"/>
      <c r="CA2238" s="15"/>
      <c r="CB2238" s="15"/>
      <c r="CC2238" s="15"/>
      <c r="CD2238" s="15"/>
      <c r="CE2238" s="15"/>
      <c r="CF2238" s="15"/>
      <c r="CG2238" s="15"/>
      <c r="CH2238" s="15"/>
      <c r="CI2238" s="15"/>
      <c r="CJ2238" s="15"/>
    </row>
    <row r="2239" spans="1:88" ht="12.75">
      <c r="A2239" s="74" t="s">
        <v>14194</v>
      </c>
      <c r="B2239" s="15" t="s">
        <v>14195</v>
      </c>
      <c r="C2239" s="15" t="s">
        <v>58</v>
      </c>
      <c r="D2239" s="16">
        <v>2014</v>
      </c>
      <c r="E2239" s="15" t="s">
        <v>8285</v>
      </c>
      <c r="F2239" s="26"/>
      <c r="G2239" s="26" t="s">
        <v>118</v>
      </c>
      <c r="H2239" s="26" t="s">
        <v>118</v>
      </c>
      <c r="I2239" s="15" t="s">
        <v>118</v>
      </c>
      <c r="J2239" s="26"/>
      <c r="K2239" s="17">
        <f t="shared" si="283"/>
        <v>0</v>
      </c>
      <c r="L2239" s="15"/>
      <c r="M2239" s="15"/>
      <c r="N2239" s="15"/>
      <c r="O2239" s="15"/>
      <c r="P2239" s="15"/>
      <c r="Q2239" s="15"/>
      <c r="R2239" s="15"/>
      <c r="S2239" s="19"/>
      <c r="T2239" s="15"/>
      <c r="U2239" s="17"/>
      <c r="V2239" s="15" t="s">
        <v>13186</v>
      </c>
      <c r="W2239" s="15"/>
      <c r="X2239" s="15" t="s">
        <v>4628</v>
      </c>
      <c r="Y2239" s="15"/>
      <c r="AB2239" s="32">
        <v>44206</v>
      </c>
      <c r="AC2239" s="21" t="s">
        <v>14196</v>
      </c>
      <c r="AD2239" s="21" t="s">
        <v>14197</v>
      </c>
      <c r="AE2239" s="21" t="s">
        <v>14198</v>
      </c>
      <c r="AF2239" s="21" t="s">
        <v>14199</v>
      </c>
      <c r="AG2239" s="22">
        <f t="shared" si="282"/>
        <v>0.4838709677419355</v>
      </c>
      <c r="AH2239" s="15"/>
      <c r="AI2239" s="17"/>
      <c r="AJ2239" s="17"/>
      <c r="AK2239" s="17" t="e">
        <f>VLOOKUP(A2239,'[1]Deals (Exits)'!B:B,1,FALSE)</f>
        <v>#N/A</v>
      </c>
      <c r="AL2239" s="23"/>
      <c r="AM2239" s="17"/>
      <c r="AN2239" s="17"/>
      <c r="AO2239" s="17"/>
      <c r="AP2239" s="17"/>
      <c r="AQ2239" s="18"/>
      <c r="AR2239" s="18"/>
      <c r="AS2239" s="17"/>
      <c r="AT2239" s="17"/>
      <c r="AU2239" s="18"/>
      <c r="AV2239" s="17"/>
      <c r="AW2239" s="17"/>
      <c r="AX2239" s="17"/>
      <c r="AY2239" s="17"/>
      <c r="AZ2239" s="17"/>
      <c r="BA2239" s="17"/>
      <c r="BB2239" s="17"/>
      <c r="BC2239" s="17"/>
      <c r="BD2239" s="17"/>
      <c r="BE2239" s="17"/>
      <c r="BF2239" s="17"/>
      <c r="BG2239" s="17"/>
      <c r="BH2239" s="17"/>
      <c r="BI2239" s="17"/>
      <c r="BJ2239" s="17"/>
      <c r="BK2239" s="17"/>
      <c r="BL2239" s="17"/>
      <c r="BM2239" s="17"/>
      <c r="BN2239" s="15"/>
      <c r="BO2239" s="15"/>
      <c r="BP2239" s="22"/>
      <c r="BQ2239" s="15"/>
      <c r="BR2239" s="15"/>
      <c r="BS2239" s="15"/>
      <c r="BT2239" s="15"/>
      <c r="BU2239" s="15"/>
      <c r="BV2239" s="15"/>
      <c r="BW2239" s="15"/>
      <c r="BX2239" s="15"/>
      <c r="BY2239" s="15"/>
      <c r="BZ2239" s="15"/>
      <c r="CA2239" s="15"/>
      <c r="CB2239" s="15"/>
      <c r="CC2239" s="15"/>
      <c r="CD2239" s="15"/>
      <c r="CE2239" s="15"/>
      <c r="CF2239" s="15"/>
      <c r="CG2239" s="15"/>
      <c r="CH2239" s="15"/>
      <c r="CI2239" s="15"/>
      <c r="CJ2239" s="15"/>
    </row>
    <row r="2240" spans="1:88" ht="12.75">
      <c r="A2240" s="74" t="s">
        <v>14200</v>
      </c>
      <c r="B2240" s="15" t="s">
        <v>14201</v>
      </c>
      <c r="C2240" s="15" t="s">
        <v>58</v>
      </c>
      <c r="D2240" s="16">
        <v>2012</v>
      </c>
      <c r="E2240" s="15" t="s">
        <v>117</v>
      </c>
      <c r="F2240" s="26"/>
      <c r="G2240" s="26" t="s">
        <v>118</v>
      </c>
      <c r="H2240" s="26" t="s">
        <v>118</v>
      </c>
      <c r="I2240" s="15" t="s">
        <v>118</v>
      </c>
      <c r="J2240" s="26"/>
      <c r="K2240" s="17">
        <f t="shared" si="283"/>
        <v>0</v>
      </c>
      <c r="L2240" s="15"/>
      <c r="M2240" s="15"/>
      <c r="N2240" s="15"/>
      <c r="O2240" s="15"/>
      <c r="P2240" s="15"/>
      <c r="Q2240" s="15"/>
      <c r="R2240" s="15"/>
      <c r="S2240" s="19"/>
      <c r="T2240" s="15"/>
      <c r="U2240" s="17"/>
      <c r="V2240" s="15"/>
      <c r="W2240" s="15"/>
      <c r="X2240" s="15" t="s">
        <v>4628</v>
      </c>
      <c r="Y2240" s="15"/>
      <c r="AB2240" s="20"/>
      <c r="AC2240" s="21" t="s">
        <v>14202</v>
      </c>
      <c r="AD2240" s="15"/>
      <c r="AE2240" s="21" t="s">
        <v>14203</v>
      </c>
      <c r="AF2240" s="21" t="s">
        <v>14204</v>
      </c>
      <c r="AG2240" s="22">
        <f t="shared" si="282"/>
        <v>0.38709677419354838</v>
      </c>
      <c r="AH2240" s="15"/>
      <c r="AI2240" s="17"/>
      <c r="AJ2240" s="17"/>
      <c r="AK2240" s="17" t="e">
        <f>VLOOKUP(A2240,'[1]Deals (Exits)'!B:B,1,FALSE)</f>
        <v>#N/A</v>
      </c>
      <c r="AL2240" s="23"/>
      <c r="AM2240" s="17"/>
      <c r="AN2240" s="17"/>
      <c r="AO2240" s="17"/>
      <c r="AP2240" s="17"/>
      <c r="AQ2240" s="18"/>
      <c r="AR2240" s="18"/>
      <c r="AS2240" s="17"/>
      <c r="AT2240" s="17"/>
      <c r="AU2240" s="18"/>
      <c r="AV2240" s="17"/>
      <c r="AW2240" s="17"/>
      <c r="AX2240" s="17"/>
      <c r="AY2240" s="17"/>
      <c r="AZ2240" s="17"/>
      <c r="BA2240" s="17"/>
      <c r="BB2240" s="17"/>
      <c r="BC2240" s="17"/>
      <c r="BD2240" s="17"/>
      <c r="BE2240" s="17"/>
      <c r="BF2240" s="17"/>
      <c r="BG2240" s="17"/>
      <c r="BH2240" s="17"/>
      <c r="BI2240" s="17"/>
      <c r="BJ2240" s="17"/>
      <c r="BK2240" s="17"/>
      <c r="BL2240" s="17"/>
      <c r="BM2240" s="17"/>
      <c r="BN2240" s="15"/>
      <c r="BO2240" s="15"/>
      <c r="BP2240" s="22"/>
      <c r="BQ2240" s="15"/>
      <c r="BR2240" s="15"/>
      <c r="BS2240" s="15"/>
      <c r="BT2240" s="15"/>
      <c r="BU2240" s="15"/>
      <c r="BV2240" s="15"/>
      <c r="BW2240" s="15"/>
      <c r="BX2240" s="15"/>
      <c r="BY2240" s="15"/>
      <c r="BZ2240" s="15"/>
      <c r="CA2240" s="15"/>
      <c r="CB2240" s="15"/>
      <c r="CC2240" s="15"/>
      <c r="CD2240" s="15"/>
      <c r="CE2240" s="15"/>
      <c r="CF2240" s="15"/>
      <c r="CG2240" s="15"/>
      <c r="CH2240" s="15"/>
      <c r="CI2240" s="15"/>
      <c r="CJ2240" s="15"/>
    </row>
    <row r="2241" spans="1:88" ht="12.75">
      <c r="A2241" s="74" t="s">
        <v>14205</v>
      </c>
      <c r="B2241" s="15" t="s">
        <v>14206</v>
      </c>
      <c r="C2241" s="15" t="s">
        <v>58</v>
      </c>
      <c r="D2241" s="16">
        <v>2012</v>
      </c>
      <c r="E2241" s="15" t="s">
        <v>117</v>
      </c>
      <c r="F2241" s="26"/>
      <c r="G2241" s="26" t="s">
        <v>118</v>
      </c>
      <c r="H2241" s="26" t="s">
        <v>118</v>
      </c>
      <c r="I2241" s="15" t="s">
        <v>118</v>
      </c>
      <c r="J2241" s="26"/>
      <c r="K2241" s="17">
        <f t="shared" si="283"/>
        <v>0</v>
      </c>
      <c r="L2241" s="15"/>
      <c r="M2241" s="15"/>
      <c r="N2241" s="15"/>
      <c r="O2241" s="15"/>
      <c r="P2241" s="15"/>
      <c r="Q2241" s="15"/>
      <c r="R2241" s="15"/>
      <c r="S2241" s="19"/>
      <c r="T2241" s="15"/>
      <c r="U2241" s="17"/>
      <c r="V2241" s="15" t="s">
        <v>14207</v>
      </c>
      <c r="W2241" s="15"/>
      <c r="X2241" s="15" t="s">
        <v>5334</v>
      </c>
      <c r="Y2241" s="15"/>
      <c r="AB2241" s="32">
        <v>44206</v>
      </c>
      <c r="AC2241" s="21" t="s">
        <v>14208</v>
      </c>
      <c r="AD2241" s="21" t="s">
        <v>14209</v>
      </c>
      <c r="AE2241" s="15"/>
      <c r="AF2241" s="15"/>
      <c r="AG2241" s="22">
        <f t="shared" si="282"/>
        <v>0.41935483870967744</v>
      </c>
      <c r="AH2241" s="15"/>
      <c r="AI2241" s="17"/>
      <c r="AJ2241" s="17"/>
      <c r="AK2241" s="17" t="e">
        <f>VLOOKUP(A2241,'[1]Deals (Exits)'!B:B,1,FALSE)</f>
        <v>#N/A</v>
      </c>
      <c r="AL2241" s="23"/>
      <c r="AM2241" s="17"/>
      <c r="AN2241" s="17"/>
      <c r="AO2241" s="17"/>
      <c r="AP2241" s="17"/>
      <c r="AQ2241" s="18"/>
      <c r="AR2241" s="18"/>
      <c r="AS2241" s="17"/>
      <c r="AT2241" s="17"/>
      <c r="AU2241" s="18"/>
      <c r="AV2241" s="17"/>
      <c r="AW2241" s="17"/>
      <c r="AX2241" s="17"/>
      <c r="AY2241" s="17"/>
      <c r="AZ2241" s="17"/>
      <c r="BA2241" s="17"/>
      <c r="BB2241" s="17"/>
      <c r="BC2241" s="17"/>
      <c r="BD2241" s="17"/>
      <c r="BE2241" s="17"/>
      <c r="BF2241" s="17"/>
      <c r="BG2241" s="17"/>
      <c r="BH2241" s="17"/>
      <c r="BI2241" s="17"/>
      <c r="BJ2241" s="17"/>
      <c r="BK2241" s="17"/>
      <c r="BL2241" s="17"/>
      <c r="BM2241" s="17"/>
      <c r="BN2241" s="15"/>
      <c r="BO2241" s="15"/>
      <c r="BP2241" s="22"/>
      <c r="BQ2241" s="15"/>
      <c r="BR2241" s="15"/>
      <c r="BS2241" s="15"/>
      <c r="BT2241" s="15"/>
      <c r="BU2241" s="15"/>
      <c r="BV2241" s="15"/>
      <c r="BW2241" s="15"/>
      <c r="BX2241" s="15"/>
      <c r="BY2241" s="15"/>
      <c r="BZ2241" s="15"/>
      <c r="CA2241" s="15"/>
      <c r="CB2241" s="15"/>
      <c r="CC2241" s="15"/>
      <c r="CD2241" s="15"/>
      <c r="CE2241" s="15"/>
      <c r="CF2241" s="15"/>
      <c r="CG2241" s="15"/>
      <c r="CH2241" s="15"/>
      <c r="CI2241" s="15"/>
      <c r="CJ2241" s="15"/>
    </row>
    <row r="2242" spans="1:88" ht="12.75">
      <c r="A2242" s="25" t="s">
        <v>14210</v>
      </c>
      <c r="B2242" s="15" t="s">
        <v>14211</v>
      </c>
      <c r="C2242" s="15" t="s">
        <v>58</v>
      </c>
      <c r="D2242" s="16">
        <v>2011</v>
      </c>
      <c r="E2242" s="15" t="s">
        <v>117</v>
      </c>
      <c r="F2242" s="26"/>
      <c r="G2242" s="26" t="s">
        <v>118</v>
      </c>
      <c r="H2242" s="26" t="s">
        <v>118</v>
      </c>
      <c r="I2242" s="15" t="s">
        <v>118</v>
      </c>
      <c r="J2242" s="26"/>
      <c r="K2242" s="17">
        <f t="shared" si="283"/>
        <v>0</v>
      </c>
      <c r="L2242" s="15"/>
      <c r="M2242" s="15"/>
      <c r="N2242" s="15"/>
      <c r="O2242" s="15"/>
      <c r="P2242" s="15"/>
      <c r="Q2242" s="15"/>
      <c r="R2242" s="15"/>
      <c r="S2242" s="19"/>
      <c r="T2242" s="15"/>
      <c r="U2242" s="17"/>
      <c r="V2242" s="15" t="s">
        <v>14212</v>
      </c>
      <c r="W2242" s="15"/>
      <c r="X2242" s="15" t="s">
        <v>191</v>
      </c>
      <c r="Y2242" s="15"/>
      <c r="AB2242" s="32">
        <v>44206</v>
      </c>
      <c r="AC2242" s="21" t="s">
        <v>14213</v>
      </c>
      <c r="AD2242" s="21" t="s">
        <v>14214</v>
      </c>
      <c r="AE2242" s="21" t="s">
        <v>14215</v>
      </c>
      <c r="AF2242" s="21" t="s">
        <v>14216</v>
      </c>
      <c r="AG2242" s="22">
        <f t="shared" si="282"/>
        <v>0.4838709677419355</v>
      </c>
      <c r="AH2242" s="15"/>
      <c r="AI2242" s="17"/>
      <c r="AJ2242" s="17"/>
      <c r="AK2242" s="17" t="e">
        <f>VLOOKUP(A2242,'[1]Deals (Exits)'!B:B,1,FALSE)</f>
        <v>#N/A</v>
      </c>
      <c r="AL2242" s="23"/>
      <c r="AM2242" s="17"/>
      <c r="AN2242" s="17"/>
      <c r="AO2242" s="17"/>
      <c r="AP2242" s="17"/>
      <c r="AQ2242" s="18"/>
      <c r="AR2242" s="18"/>
      <c r="AS2242" s="17"/>
      <c r="AT2242" s="17"/>
      <c r="AU2242" s="18"/>
      <c r="AV2242" s="17"/>
      <c r="AW2242" s="17"/>
      <c r="AX2242" s="17"/>
      <c r="AY2242" s="17"/>
      <c r="AZ2242" s="17"/>
      <c r="BA2242" s="17"/>
      <c r="BB2242" s="17"/>
      <c r="BC2242" s="17"/>
      <c r="BD2242" s="17"/>
      <c r="BE2242" s="17"/>
      <c r="BF2242" s="17"/>
      <c r="BG2242" s="17"/>
      <c r="BH2242" s="17"/>
      <c r="BI2242" s="17"/>
      <c r="BJ2242" s="17"/>
      <c r="BK2242" s="17"/>
      <c r="BL2242" s="17"/>
      <c r="BM2242" s="17"/>
      <c r="BN2242" s="15"/>
      <c r="BO2242" s="15"/>
      <c r="BP2242" s="22"/>
      <c r="BQ2242" s="15"/>
      <c r="BR2242" s="15"/>
      <c r="BS2242" s="15"/>
      <c r="BT2242" s="15"/>
      <c r="BU2242" s="15"/>
      <c r="BV2242" s="15"/>
      <c r="BW2242" s="15"/>
      <c r="BX2242" s="15"/>
      <c r="BY2242" s="15"/>
      <c r="BZ2242" s="15"/>
      <c r="CA2242" s="15"/>
      <c r="CB2242" s="15"/>
      <c r="CC2242" s="15"/>
      <c r="CD2242" s="15"/>
      <c r="CE2242" s="15"/>
      <c r="CF2242" s="15"/>
      <c r="CG2242" s="15"/>
      <c r="CH2242" s="15"/>
      <c r="CI2242" s="15"/>
      <c r="CJ2242" s="15"/>
    </row>
    <row r="2243" spans="1:88" ht="12.75">
      <c r="A2243" s="74" t="s">
        <v>14217</v>
      </c>
      <c r="B2243" s="15" t="s">
        <v>14218</v>
      </c>
      <c r="C2243" s="15" t="s">
        <v>58</v>
      </c>
      <c r="D2243" s="16">
        <v>2015</v>
      </c>
      <c r="E2243" s="15" t="s">
        <v>117</v>
      </c>
      <c r="F2243" s="26"/>
      <c r="G2243" s="26" t="s">
        <v>118</v>
      </c>
      <c r="H2243" s="26" t="s">
        <v>118</v>
      </c>
      <c r="I2243" s="15" t="s">
        <v>118</v>
      </c>
      <c r="J2243" s="26"/>
      <c r="K2243" s="17">
        <f t="shared" si="283"/>
        <v>0</v>
      </c>
      <c r="L2243" s="15"/>
      <c r="M2243" s="15"/>
      <c r="N2243" s="15"/>
      <c r="O2243" s="15"/>
      <c r="P2243" s="15"/>
      <c r="Q2243" s="15"/>
      <c r="R2243" s="15"/>
      <c r="S2243" s="19"/>
      <c r="T2243" s="15"/>
      <c r="U2243" s="17"/>
      <c r="V2243" s="15" t="s">
        <v>14219</v>
      </c>
      <c r="W2243" s="15"/>
      <c r="X2243" s="15" t="s">
        <v>4628</v>
      </c>
      <c r="Y2243" s="15"/>
      <c r="AB2243" s="32">
        <v>44206</v>
      </c>
      <c r="AC2243" s="21" t="s">
        <v>14220</v>
      </c>
      <c r="AD2243" s="21" t="s">
        <v>14221</v>
      </c>
      <c r="AE2243" s="21" t="s">
        <v>14222</v>
      </c>
      <c r="AF2243" s="21" t="s">
        <v>14223</v>
      </c>
      <c r="AG2243" s="22">
        <f t="shared" si="282"/>
        <v>0.4838709677419355</v>
      </c>
      <c r="AH2243" s="15"/>
      <c r="AI2243" s="17"/>
      <c r="AJ2243" s="17"/>
      <c r="AK2243" s="17" t="e">
        <f>VLOOKUP(A2243,'[1]Deals (Exits)'!B:B,1,FALSE)</f>
        <v>#N/A</v>
      </c>
      <c r="AL2243" s="23"/>
      <c r="AM2243" s="17"/>
      <c r="AN2243" s="17"/>
      <c r="AO2243" s="17"/>
      <c r="AP2243" s="17"/>
      <c r="AQ2243" s="18"/>
      <c r="AR2243" s="18"/>
      <c r="AS2243" s="17"/>
      <c r="AT2243" s="17"/>
      <c r="AU2243" s="18"/>
      <c r="AV2243" s="17"/>
      <c r="AW2243" s="17"/>
      <c r="AX2243" s="17"/>
      <c r="AY2243" s="17"/>
      <c r="AZ2243" s="17"/>
      <c r="BA2243" s="17"/>
      <c r="BB2243" s="17"/>
      <c r="BC2243" s="17"/>
      <c r="BD2243" s="17"/>
      <c r="BE2243" s="17"/>
      <c r="BF2243" s="17"/>
      <c r="BG2243" s="17"/>
      <c r="BH2243" s="17"/>
      <c r="BI2243" s="17"/>
      <c r="BJ2243" s="17"/>
      <c r="BK2243" s="17"/>
      <c r="BL2243" s="17"/>
      <c r="BM2243" s="17"/>
      <c r="BN2243" s="15"/>
      <c r="BO2243" s="15"/>
      <c r="BP2243" s="22"/>
      <c r="BQ2243" s="15"/>
      <c r="BR2243" s="15"/>
      <c r="BS2243" s="15"/>
      <c r="BT2243" s="15"/>
      <c r="BU2243" s="15"/>
      <c r="BV2243" s="15"/>
      <c r="BW2243" s="15"/>
      <c r="BX2243" s="15"/>
      <c r="BY2243" s="15"/>
      <c r="BZ2243" s="15"/>
      <c r="CA2243" s="15"/>
      <c r="CB2243" s="15"/>
      <c r="CC2243" s="15"/>
      <c r="CD2243" s="15"/>
      <c r="CE2243" s="15"/>
      <c r="CF2243" s="15"/>
      <c r="CG2243" s="15"/>
      <c r="CH2243" s="15"/>
      <c r="CI2243" s="15"/>
      <c r="CJ2243" s="15"/>
    </row>
    <row r="2244" spans="1:88" ht="12.75">
      <c r="A2244" s="74" t="s">
        <v>14224</v>
      </c>
      <c r="B2244" s="15" t="s">
        <v>10715</v>
      </c>
      <c r="C2244" s="15" t="s">
        <v>58</v>
      </c>
      <c r="D2244" s="16">
        <v>2014</v>
      </c>
      <c r="E2244" s="15" t="s">
        <v>117</v>
      </c>
      <c r="F2244" s="26"/>
      <c r="G2244" s="26" t="s">
        <v>118</v>
      </c>
      <c r="H2244" s="26" t="s">
        <v>118</v>
      </c>
      <c r="I2244" s="15" t="s">
        <v>118</v>
      </c>
      <c r="J2244" s="26"/>
      <c r="K2244" s="17">
        <f t="shared" si="283"/>
        <v>0</v>
      </c>
      <c r="L2244" s="15"/>
      <c r="M2244" s="15"/>
      <c r="N2244" s="15"/>
      <c r="O2244" s="15"/>
      <c r="P2244" s="15"/>
      <c r="Q2244" s="15"/>
      <c r="R2244" s="15"/>
      <c r="S2244" s="19"/>
      <c r="T2244" s="15"/>
      <c r="U2244" s="17"/>
      <c r="V2244" s="15" t="s">
        <v>14225</v>
      </c>
      <c r="W2244" s="15"/>
      <c r="X2244" s="15" t="s">
        <v>294</v>
      </c>
      <c r="Y2244" s="15"/>
      <c r="AB2244" s="32">
        <v>44206</v>
      </c>
      <c r="AC2244" s="21" t="s">
        <v>14226</v>
      </c>
      <c r="AD2244" s="21" t="s">
        <v>10719</v>
      </c>
      <c r="AE2244" s="21" t="s">
        <v>10720</v>
      </c>
      <c r="AF2244" s="21" t="s">
        <v>10721</v>
      </c>
      <c r="AG2244" s="22">
        <f t="shared" si="282"/>
        <v>0.4838709677419355</v>
      </c>
      <c r="AH2244" s="15"/>
      <c r="AI2244" s="17"/>
      <c r="AJ2244" s="17"/>
      <c r="AK2244" s="17" t="e">
        <f>VLOOKUP(A2244,'[1]Deals (Exits)'!B:B,1,FALSE)</f>
        <v>#N/A</v>
      </c>
      <c r="AL2244" s="23"/>
      <c r="AM2244" s="17"/>
      <c r="AN2244" s="17"/>
      <c r="AO2244" s="17"/>
      <c r="AP2244" s="17"/>
      <c r="AQ2244" s="18"/>
      <c r="AR2244" s="18"/>
      <c r="AS2244" s="17"/>
      <c r="AT2244" s="17"/>
      <c r="AU2244" s="18"/>
      <c r="AV2244" s="17"/>
      <c r="AW2244" s="17"/>
      <c r="AX2244" s="17"/>
      <c r="AY2244" s="17"/>
      <c r="AZ2244" s="17"/>
      <c r="BA2244" s="17"/>
      <c r="BB2244" s="17"/>
      <c r="BC2244" s="17"/>
      <c r="BD2244" s="17"/>
      <c r="BE2244" s="17"/>
      <c r="BF2244" s="17"/>
      <c r="BG2244" s="17"/>
      <c r="BH2244" s="17"/>
      <c r="BI2244" s="17"/>
      <c r="BJ2244" s="17"/>
      <c r="BK2244" s="17"/>
      <c r="BL2244" s="17"/>
      <c r="BM2244" s="17"/>
      <c r="BN2244" s="15"/>
      <c r="BO2244" s="15"/>
      <c r="BP2244" s="22"/>
      <c r="BQ2244" s="15"/>
      <c r="BR2244" s="15"/>
      <c r="BS2244" s="15"/>
      <c r="BT2244" s="15"/>
      <c r="BU2244" s="15"/>
      <c r="BV2244" s="15"/>
      <c r="BW2244" s="15"/>
      <c r="BX2244" s="15"/>
      <c r="BY2244" s="15"/>
      <c r="BZ2244" s="15"/>
      <c r="CA2244" s="15"/>
      <c r="CB2244" s="15"/>
      <c r="CC2244" s="15"/>
      <c r="CD2244" s="15"/>
      <c r="CE2244" s="15"/>
      <c r="CF2244" s="15"/>
      <c r="CG2244" s="15"/>
      <c r="CH2244" s="15"/>
      <c r="CI2244" s="15"/>
      <c r="CJ2244" s="15"/>
    </row>
    <row r="2245" spans="1:88" ht="12.75">
      <c r="A2245" s="74" t="s">
        <v>14227</v>
      </c>
      <c r="B2245" s="15" t="s">
        <v>14228</v>
      </c>
      <c r="C2245" s="15" t="s">
        <v>58</v>
      </c>
      <c r="D2245" s="16">
        <v>2011</v>
      </c>
      <c r="E2245" s="15" t="s">
        <v>117</v>
      </c>
      <c r="F2245" s="26"/>
      <c r="G2245" s="26" t="s">
        <v>118</v>
      </c>
      <c r="H2245" s="26" t="s">
        <v>118</v>
      </c>
      <c r="I2245" s="15" t="s">
        <v>118</v>
      </c>
      <c r="J2245" s="26"/>
      <c r="K2245" s="17">
        <f t="shared" si="283"/>
        <v>0</v>
      </c>
      <c r="L2245" s="15"/>
      <c r="M2245" s="15"/>
      <c r="N2245" s="15"/>
      <c r="O2245" s="15"/>
      <c r="P2245" s="15"/>
      <c r="Q2245" s="15"/>
      <c r="R2245" s="15"/>
      <c r="S2245" s="19"/>
      <c r="T2245" s="15"/>
      <c r="U2245" s="17"/>
      <c r="V2245" s="15" t="s">
        <v>14229</v>
      </c>
      <c r="W2245" s="15"/>
      <c r="X2245" s="15" t="s">
        <v>191</v>
      </c>
      <c r="Y2245" s="15"/>
      <c r="AB2245" s="32">
        <v>44510</v>
      </c>
      <c r="AC2245" s="21" t="s">
        <v>14230</v>
      </c>
      <c r="AD2245" s="21" t="s">
        <v>14231</v>
      </c>
      <c r="AE2245" s="21" t="s">
        <v>14232</v>
      </c>
      <c r="AF2245" s="21" t="s">
        <v>14233</v>
      </c>
      <c r="AG2245" s="22">
        <f t="shared" si="282"/>
        <v>0.4838709677419355</v>
      </c>
      <c r="AH2245" s="15"/>
      <c r="AI2245" s="17"/>
      <c r="AJ2245" s="17"/>
      <c r="AK2245" s="17" t="e">
        <f>VLOOKUP(A2245,'[1]Deals (Exits)'!B:B,1,FALSE)</f>
        <v>#N/A</v>
      </c>
      <c r="AL2245" s="23"/>
      <c r="AM2245" s="17"/>
      <c r="AN2245" s="17"/>
      <c r="AO2245" s="17"/>
      <c r="AP2245" s="17"/>
      <c r="AQ2245" s="18"/>
      <c r="AR2245" s="18"/>
      <c r="AS2245" s="17"/>
      <c r="AT2245" s="17"/>
      <c r="AU2245" s="18"/>
      <c r="AV2245" s="17"/>
      <c r="AW2245" s="17"/>
      <c r="AX2245" s="17"/>
      <c r="AY2245" s="17"/>
      <c r="AZ2245" s="17"/>
      <c r="BA2245" s="17"/>
      <c r="BB2245" s="17"/>
      <c r="BC2245" s="17"/>
      <c r="BD2245" s="17"/>
      <c r="BE2245" s="17"/>
      <c r="BF2245" s="17"/>
      <c r="BG2245" s="17"/>
      <c r="BH2245" s="17"/>
      <c r="BI2245" s="17"/>
      <c r="BJ2245" s="17"/>
      <c r="BK2245" s="17"/>
      <c r="BL2245" s="17"/>
      <c r="BM2245" s="17"/>
      <c r="BN2245" s="15"/>
      <c r="BO2245" s="15"/>
      <c r="BP2245" s="22"/>
      <c r="BQ2245" s="15"/>
      <c r="BR2245" s="15"/>
      <c r="BS2245" s="15"/>
      <c r="BT2245" s="15"/>
      <c r="BU2245" s="15"/>
      <c r="BV2245" s="15"/>
      <c r="BW2245" s="15"/>
      <c r="BX2245" s="15"/>
      <c r="BY2245" s="15"/>
      <c r="BZ2245" s="15"/>
      <c r="CA2245" s="15"/>
      <c r="CB2245" s="15"/>
      <c r="CC2245" s="15"/>
      <c r="CD2245" s="15"/>
      <c r="CE2245" s="15"/>
      <c r="CF2245" s="15"/>
      <c r="CG2245" s="15"/>
      <c r="CH2245" s="15"/>
      <c r="CI2245" s="15"/>
      <c r="CJ2245" s="15"/>
    </row>
    <row r="2246" spans="1:88" ht="12.75">
      <c r="A2246" s="25" t="s">
        <v>14234</v>
      </c>
      <c r="B2246" s="15" t="s">
        <v>14235</v>
      </c>
      <c r="C2246" s="15" t="s">
        <v>58</v>
      </c>
      <c r="D2246" s="16">
        <v>2010</v>
      </c>
      <c r="E2246" s="15" t="s">
        <v>117</v>
      </c>
      <c r="F2246" s="26"/>
      <c r="G2246" s="26" t="s">
        <v>118</v>
      </c>
      <c r="H2246" s="26" t="s">
        <v>118</v>
      </c>
      <c r="I2246" s="15" t="s">
        <v>118</v>
      </c>
      <c r="J2246" s="26"/>
      <c r="K2246" s="17">
        <f t="shared" si="283"/>
        <v>0</v>
      </c>
      <c r="L2246" s="15"/>
      <c r="M2246" s="15"/>
      <c r="N2246" s="15"/>
      <c r="O2246" s="15"/>
      <c r="P2246" s="15"/>
      <c r="Q2246" s="15"/>
      <c r="R2246" s="15"/>
      <c r="S2246" s="19"/>
      <c r="T2246" s="15"/>
      <c r="U2246" s="17"/>
      <c r="V2246" s="15"/>
      <c r="W2246" s="15"/>
      <c r="X2246" s="15" t="s">
        <v>4025</v>
      </c>
      <c r="Y2246" s="15"/>
      <c r="AB2246" s="32">
        <v>43506</v>
      </c>
      <c r="AC2246" s="21" t="s">
        <v>14236</v>
      </c>
      <c r="AD2246" s="21" t="s">
        <v>14237</v>
      </c>
      <c r="AE2246" s="21" t="s">
        <v>14238</v>
      </c>
      <c r="AF2246" s="21" t="s">
        <v>14239</v>
      </c>
      <c r="AG2246" s="22">
        <f t="shared" si="282"/>
        <v>0.45161290322580644</v>
      </c>
      <c r="AH2246" s="15"/>
      <c r="AI2246" s="17"/>
      <c r="AJ2246" s="17"/>
      <c r="AK2246" s="17" t="e">
        <f>VLOOKUP(A2246,'[1]Deals (Exits)'!B:B,1,FALSE)</f>
        <v>#N/A</v>
      </c>
      <c r="AL2246" s="23"/>
      <c r="AM2246" s="17"/>
      <c r="AN2246" s="17"/>
      <c r="AO2246" s="17"/>
      <c r="AP2246" s="17"/>
      <c r="AQ2246" s="18"/>
      <c r="AR2246" s="18"/>
      <c r="AS2246" s="17"/>
      <c r="AT2246" s="17"/>
      <c r="AU2246" s="18"/>
      <c r="AV2246" s="17"/>
      <c r="AW2246" s="17"/>
      <c r="AX2246" s="17"/>
      <c r="AY2246" s="17"/>
      <c r="AZ2246" s="17"/>
      <c r="BA2246" s="17"/>
      <c r="BB2246" s="17"/>
      <c r="BC2246" s="17"/>
      <c r="BD2246" s="17"/>
      <c r="BE2246" s="17"/>
      <c r="BF2246" s="17"/>
      <c r="BG2246" s="17"/>
      <c r="BH2246" s="17"/>
      <c r="BI2246" s="17"/>
      <c r="BJ2246" s="17"/>
      <c r="BK2246" s="17"/>
      <c r="BL2246" s="17"/>
      <c r="BM2246" s="17"/>
      <c r="BN2246" s="15"/>
      <c r="BO2246" s="15"/>
      <c r="BP2246" s="22"/>
      <c r="BQ2246" s="15"/>
      <c r="BR2246" s="15"/>
      <c r="BS2246" s="15"/>
      <c r="BT2246" s="15"/>
      <c r="BU2246" s="15"/>
      <c r="BV2246" s="15"/>
      <c r="BW2246" s="15"/>
      <c r="BX2246" s="15"/>
      <c r="BY2246" s="15"/>
      <c r="BZ2246" s="15"/>
      <c r="CA2246" s="15"/>
      <c r="CB2246" s="15"/>
      <c r="CC2246" s="15"/>
      <c r="CD2246" s="15"/>
      <c r="CE2246" s="15"/>
      <c r="CF2246" s="15"/>
      <c r="CG2246" s="15"/>
      <c r="CH2246" s="15"/>
      <c r="CI2246" s="15"/>
      <c r="CJ2246" s="15"/>
    </row>
    <row r="2247" spans="1:88" ht="12.75">
      <c r="A2247" s="75" t="s">
        <v>14240</v>
      </c>
      <c r="B2247" s="15" t="s">
        <v>14241</v>
      </c>
      <c r="C2247" s="15" t="s">
        <v>58</v>
      </c>
      <c r="D2247" s="16">
        <v>2010</v>
      </c>
      <c r="E2247" s="15" t="s">
        <v>117</v>
      </c>
      <c r="F2247" s="26"/>
      <c r="G2247" s="26" t="s">
        <v>118</v>
      </c>
      <c r="H2247" s="26" t="s">
        <v>118</v>
      </c>
      <c r="I2247" s="15" t="s">
        <v>118</v>
      </c>
      <c r="J2247" s="26"/>
      <c r="K2247" s="17">
        <f t="shared" si="283"/>
        <v>0</v>
      </c>
      <c r="L2247" s="15"/>
      <c r="M2247" s="15"/>
      <c r="N2247" s="15"/>
      <c r="O2247" s="15"/>
      <c r="P2247" s="15"/>
      <c r="Q2247" s="15"/>
      <c r="R2247" s="15"/>
      <c r="S2247" s="19"/>
      <c r="T2247" s="15"/>
      <c r="U2247" s="17"/>
      <c r="V2247" s="15"/>
      <c r="W2247" s="15"/>
      <c r="X2247" s="15" t="s">
        <v>79</v>
      </c>
      <c r="Y2247" s="15"/>
      <c r="AB2247" s="32">
        <v>43506</v>
      </c>
      <c r="AC2247" s="21" t="s">
        <v>14242</v>
      </c>
      <c r="AD2247" s="21" t="s">
        <v>14243</v>
      </c>
      <c r="AE2247" s="21" t="s">
        <v>14244</v>
      </c>
      <c r="AF2247" s="21" t="s">
        <v>14245</v>
      </c>
      <c r="AG2247" s="22">
        <f t="shared" si="282"/>
        <v>0.45161290322580644</v>
      </c>
      <c r="AH2247" s="15"/>
      <c r="AI2247" s="17"/>
      <c r="AJ2247" s="17"/>
      <c r="AK2247" s="17" t="e">
        <f>VLOOKUP(A2247,'[1]Deals (Exits)'!B:B,1,FALSE)</f>
        <v>#N/A</v>
      </c>
      <c r="AL2247" s="23"/>
      <c r="AM2247" s="17"/>
      <c r="AN2247" s="17"/>
      <c r="AO2247" s="17"/>
      <c r="AP2247" s="17"/>
      <c r="AQ2247" s="18"/>
      <c r="AR2247" s="18"/>
      <c r="AS2247" s="17"/>
      <c r="AT2247" s="17"/>
      <c r="AU2247" s="18"/>
      <c r="AV2247" s="17"/>
      <c r="AW2247" s="17"/>
      <c r="AX2247" s="17"/>
      <c r="AY2247" s="17"/>
      <c r="AZ2247" s="17"/>
      <c r="BA2247" s="17"/>
      <c r="BB2247" s="17"/>
      <c r="BC2247" s="17"/>
      <c r="BD2247" s="17"/>
      <c r="BE2247" s="17"/>
      <c r="BF2247" s="17"/>
      <c r="BG2247" s="17"/>
      <c r="BH2247" s="17"/>
      <c r="BI2247" s="17"/>
      <c r="BJ2247" s="17"/>
      <c r="BK2247" s="17"/>
      <c r="BL2247" s="17"/>
      <c r="BM2247" s="17"/>
      <c r="BN2247" s="15"/>
      <c r="BO2247" s="15"/>
      <c r="BP2247" s="22"/>
      <c r="BQ2247" s="15"/>
      <c r="BR2247" s="15"/>
      <c r="BS2247" s="15"/>
      <c r="BT2247" s="15"/>
      <c r="BU2247" s="15"/>
      <c r="BV2247" s="15"/>
      <c r="BW2247" s="15"/>
      <c r="BX2247" s="15"/>
      <c r="BY2247" s="15"/>
      <c r="BZ2247" s="15"/>
      <c r="CA2247" s="15"/>
      <c r="CB2247" s="15"/>
      <c r="CC2247" s="15"/>
      <c r="CD2247" s="15"/>
      <c r="CE2247" s="15"/>
      <c r="CF2247" s="15"/>
      <c r="CG2247" s="15"/>
      <c r="CH2247" s="15"/>
      <c r="CI2247" s="15"/>
      <c r="CJ2247" s="15"/>
    </row>
    <row r="2248" spans="1:88" ht="12.75">
      <c r="A2248" s="25" t="s">
        <v>14246</v>
      </c>
      <c r="B2248" s="15" t="s">
        <v>14247</v>
      </c>
      <c r="C2248" s="15" t="s">
        <v>58</v>
      </c>
      <c r="D2248" s="16">
        <v>2015</v>
      </c>
      <c r="E2248" s="15" t="s">
        <v>117</v>
      </c>
      <c r="F2248" s="26"/>
      <c r="G2248" s="26" t="s">
        <v>118</v>
      </c>
      <c r="H2248" s="26" t="s">
        <v>118</v>
      </c>
      <c r="I2248" s="15" t="s">
        <v>118</v>
      </c>
      <c r="J2248" s="26"/>
      <c r="K2248" s="17">
        <f t="shared" si="283"/>
        <v>0</v>
      </c>
      <c r="L2248" s="15"/>
      <c r="M2248" s="15"/>
      <c r="N2248" s="15"/>
      <c r="O2248" s="15"/>
      <c r="P2248" s="15"/>
      <c r="Q2248" s="15"/>
      <c r="R2248" s="15"/>
      <c r="S2248" s="19"/>
      <c r="T2248" s="15"/>
      <c r="U2248" s="17"/>
      <c r="V2248" s="15"/>
      <c r="W2248" s="15"/>
      <c r="X2248" s="15" t="s">
        <v>5334</v>
      </c>
      <c r="Y2248" s="15"/>
      <c r="AB2248" s="20"/>
      <c r="AC2248" s="21" t="s">
        <v>14248</v>
      </c>
      <c r="AD2248" s="15"/>
      <c r="AE2248" s="15"/>
      <c r="AF2248" s="15"/>
      <c r="AG2248" s="22">
        <f t="shared" si="282"/>
        <v>0.32258064516129031</v>
      </c>
      <c r="AH2248" s="15"/>
      <c r="AI2248" s="17"/>
      <c r="AJ2248" s="17"/>
      <c r="AK2248" s="17" t="e">
        <f>VLOOKUP(A2248,'[1]Deals (Exits)'!B:B,1,FALSE)</f>
        <v>#N/A</v>
      </c>
      <c r="AL2248" s="23"/>
      <c r="AM2248" s="17"/>
      <c r="AN2248" s="17"/>
      <c r="AO2248" s="17"/>
      <c r="AP2248" s="17"/>
      <c r="AQ2248" s="18"/>
      <c r="AR2248" s="18"/>
      <c r="AS2248" s="17"/>
      <c r="AT2248" s="17"/>
      <c r="AU2248" s="18"/>
      <c r="AV2248" s="17"/>
      <c r="AW2248" s="17"/>
      <c r="AX2248" s="17"/>
      <c r="AY2248" s="17"/>
      <c r="AZ2248" s="17"/>
      <c r="BA2248" s="17"/>
      <c r="BB2248" s="17"/>
      <c r="BC2248" s="17"/>
      <c r="BD2248" s="17"/>
      <c r="BE2248" s="17"/>
      <c r="BF2248" s="17"/>
      <c r="BG2248" s="17"/>
      <c r="BH2248" s="17"/>
      <c r="BI2248" s="17"/>
      <c r="BJ2248" s="17"/>
      <c r="BK2248" s="17"/>
      <c r="BL2248" s="17"/>
      <c r="BM2248" s="17"/>
      <c r="BN2248" s="15"/>
      <c r="BO2248" s="15"/>
      <c r="BP2248" s="22"/>
      <c r="BQ2248" s="15"/>
      <c r="BR2248" s="15"/>
      <c r="BS2248" s="15"/>
      <c r="BT2248" s="15"/>
      <c r="BU2248" s="15"/>
      <c r="BV2248" s="15"/>
      <c r="BW2248" s="15"/>
      <c r="BX2248" s="15"/>
      <c r="BY2248" s="15"/>
      <c r="BZ2248" s="15"/>
      <c r="CA2248" s="15"/>
      <c r="CB2248" s="15"/>
      <c r="CC2248" s="15"/>
      <c r="CD2248" s="15"/>
      <c r="CE2248" s="15"/>
      <c r="CF2248" s="15"/>
      <c r="CG2248" s="15"/>
      <c r="CH2248" s="15"/>
      <c r="CI2248" s="15"/>
      <c r="CJ2248" s="15"/>
    </row>
    <row r="2249" spans="1:88" ht="12.75">
      <c r="A2249" s="25" t="s">
        <v>14249</v>
      </c>
      <c r="B2249" s="15" t="s">
        <v>14250</v>
      </c>
      <c r="C2249" s="15" t="s">
        <v>58</v>
      </c>
      <c r="D2249" s="16">
        <v>2011</v>
      </c>
      <c r="E2249" s="15" t="s">
        <v>117</v>
      </c>
      <c r="F2249" s="26"/>
      <c r="G2249" s="26" t="s">
        <v>118</v>
      </c>
      <c r="H2249" s="26" t="s">
        <v>118</v>
      </c>
      <c r="I2249" s="15" t="s">
        <v>118</v>
      </c>
      <c r="J2249" s="26"/>
      <c r="K2249" s="17">
        <f t="shared" si="283"/>
        <v>0</v>
      </c>
      <c r="L2249" s="15"/>
      <c r="M2249" s="15"/>
      <c r="N2249" s="15"/>
      <c r="O2249" s="15"/>
      <c r="P2249" s="15"/>
      <c r="Q2249" s="15"/>
      <c r="R2249" s="15"/>
      <c r="S2249" s="19"/>
      <c r="T2249" s="15"/>
      <c r="U2249" s="17"/>
      <c r="V2249" s="15" t="s">
        <v>14251</v>
      </c>
      <c r="W2249" s="15"/>
      <c r="X2249" s="15" t="s">
        <v>538</v>
      </c>
      <c r="Y2249" s="15"/>
      <c r="AB2249" s="20" t="s">
        <v>286</v>
      </c>
      <c r="AC2249" s="21" t="s">
        <v>14252</v>
      </c>
      <c r="AD2249" s="21" t="s">
        <v>14253</v>
      </c>
      <c r="AE2249" s="21" t="s">
        <v>14254</v>
      </c>
      <c r="AF2249" s="21" t="s">
        <v>14255</v>
      </c>
      <c r="AG2249" s="22">
        <f t="shared" si="282"/>
        <v>0.4838709677419355</v>
      </c>
      <c r="AH2249" s="15"/>
      <c r="AI2249" s="17"/>
      <c r="AJ2249" s="17"/>
      <c r="AK2249" s="17" t="e">
        <f>VLOOKUP(A2249,'[1]Deals (Exits)'!B:B,1,FALSE)</f>
        <v>#N/A</v>
      </c>
      <c r="AL2249" s="23"/>
      <c r="AM2249" s="17"/>
      <c r="AN2249" s="17"/>
      <c r="AO2249" s="17"/>
      <c r="AP2249" s="17"/>
      <c r="AQ2249" s="18"/>
      <c r="AR2249" s="18"/>
      <c r="AS2249" s="17"/>
      <c r="AT2249" s="17"/>
      <c r="AU2249" s="18"/>
      <c r="AV2249" s="17"/>
      <c r="AW2249" s="17"/>
      <c r="AX2249" s="17"/>
      <c r="AY2249" s="17"/>
      <c r="AZ2249" s="17"/>
      <c r="BA2249" s="17"/>
      <c r="BB2249" s="17"/>
      <c r="BC2249" s="17"/>
      <c r="BD2249" s="17"/>
      <c r="BE2249" s="17"/>
      <c r="BF2249" s="17"/>
      <c r="BG2249" s="17"/>
      <c r="BH2249" s="17"/>
      <c r="BI2249" s="17"/>
      <c r="BJ2249" s="17"/>
      <c r="BK2249" s="17"/>
      <c r="BL2249" s="17"/>
      <c r="BM2249" s="17"/>
      <c r="BN2249" s="15"/>
      <c r="BO2249" s="15"/>
      <c r="BP2249" s="22"/>
      <c r="BQ2249" s="15"/>
      <c r="BR2249" s="15"/>
      <c r="BS2249" s="15"/>
      <c r="BT2249" s="15"/>
      <c r="BU2249" s="15"/>
      <c r="BV2249" s="15"/>
      <c r="BW2249" s="15"/>
      <c r="BX2249" s="15"/>
      <c r="BY2249" s="15"/>
      <c r="BZ2249" s="15"/>
      <c r="CA2249" s="15"/>
      <c r="CB2249" s="15"/>
      <c r="CC2249" s="15"/>
      <c r="CD2249" s="15"/>
      <c r="CE2249" s="15"/>
      <c r="CF2249" s="15"/>
      <c r="CG2249" s="15"/>
      <c r="CH2249" s="15"/>
      <c r="CI2249" s="15"/>
      <c r="CJ2249" s="15"/>
    </row>
    <row r="2250" spans="1:88" ht="12.75">
      <c r="A2250" s="74" t="s">
        <v>14256</v>
      </c>
      <c r="B2250" s="15" t="s">
        <v>14257</v>
      </c>
      <c r="C2250" s="15" t="s">
        <v>58</v>
      </c>
      <c r="D2250" s="16">
        <v>2010</v>
      </c>
      <c r="E2250" s="15" t="s">
        <v>8285</v>
      </c>
      <c r="F2250" s="26"/>
      <c r="G2250" s="26" t="s">
        <v>118</v>
      </c>
      <c r="H2250" s="26" t="s">
        <v>118</v>
      </c>
      <c r="I2250" s="15" t="s">
        <v>118</v>
      </c>
      <c r="J2250" s="26"/>
      <c r="K2250" s="17">
        <f t="shared" si="283"/>
        <v>0</v>
      </c>
      <c r="L2250" s="15"/>
      <c r="M2250" s="15"/>
      <c r="N2250" s="15"/>
      <c r="O2250" s="15"/>
      <c r="P2250" s="15"/>
      <c r="Q2250" s="15"/>
      <c r="R2250" s="15"/>
      <c r="S2250" s="19"/>
      <c r="T2250" s="15"/>
      <c r="U2250" s="17"/>
      <c r="V2250" s="15"/>
      <c r="W2250" s="15"/>
      <c r="X2250" s="15" t="s">
        <v>64</v>
      </c>
      <c r="Y2250" s="15"/>
      <c r="AB2250" s="32">
        <v>44206</v>
      </c>
      <c r="AC2250" s="21" t="s">
        <v>14258</v>
      </c>
      <c r="AD2250" s="15"/>
      <c r="AE2250" s="15"/>
      <c r="AF2250" s="15"/>
      <c r="AG2250" s="22">
        <f t="shared" si="282"/>
        <v>0.35483870967741937</v>
      </c>
      <c r="AH2250" s="15"/>
      <c r="AI2250" s="17"/>
      <c r="AJ2250" s="17"/>
      <c r="AK2250" s="17" t="e">
        <f>VLOOKUP(A2250,'[1]Deals (Exits)'!B:B,1,FALSE)</f>
        <v>#N/A</v>
      </c>
      <c r="AL2250" s="23"/>
      <c r="AM2250" s="17"/>
      <c r="AN2250" s="17"/>
      <c r="AO2250" s="17"/>
      <c r="AP2250" s="17"/>
      <c r="AQ2250" s="18"/>
      <c r="AR2250" s="18"/>
      <c r="AS2250" s="17"/>
      <c r="AT2250" s="17"/>
      <c r="AU2250" s="18"/>
      <c r="AV2250" s="17"/>
      <c r="AW2250" s="17"/>
      <c r="AX2250" s="17"/>
      <c r="AY2250" s="17"/>
      <c r="AZ2250" s="17"/>
      <c r="BA2250" s="17"/>
      <c r="BB2250" s="17"/>
      <c r="BC2250" s="17"/>
      <c r="BD2250" s="17"/>
      <c r="BE2250" s="17"/>
      <c r="BF2250" s="17"/>
      <c r="BG2250" s="17"/>
      <c r="BH2250" s="17"/>
      <c r="BI2250" s="17"/>
      <c r="BJ2250" s="17"/>
      <c r="BK2250" s="17"/>
      <c r="BL2250" s="17"/>
      <c r="BM2250" s="17"/>
      <c r="BN2250" s="15"/>
      <c r="BO2250" s="15"/>
      <c r="BP2250" s="22"/>
      <c r="BQ2250" s="15"/>
      <c r="BR2250" s="15"/>
      <c r="BS2250" s="15"/>
      <c r="BT2250" s="15"/>
      <c r="BU2250" s="15"/>
      <c r="BV2250" s="15"/>
      <c r="BW2250" s="15"/>
      <c r="BX2250" s="15"/>
      <c r="BY2250" s="15"/>
      <c r="BZ2250" s="15"/>
      <c r="CA2250" s="15"/>
      <c r="CB2250" s="15"/>
      <c r="CC2250" s="15"/>
      <c r="CD2250" s="15"/>
      <c r="CE2250" s="15"/>
      <c r="CF2250" s="15"/>
      <c r="CG2250" s="15"/>
      <c r="CH2250" s="15"/>
      <c r="CI2250" s="15"/>
      <c r="CJ2250" s="15"/>
    </row>
    <row r="2251" spans="1:88" ht="12.75">
      <c r="A2251" s="74" t="s">
        <v>14259</v>
      </c>
      <c r="B2251" s="15" t="s">
        <v>14260</v>
      </c>
      <c r="C2251" s="15" t="s">
        <v>58</v>
      </c>
      <c r="D2251" s="16">
        <v>2012</v>
      </c>
      <c r="E2251" s="15" t="s">
        <v>117</v>
      </c>
      <c r="F2251" s="26"/>
      <c r="G2251" s="26" t="s">
        <v>118</v>
      </c>
      <c r="H2251" s="26" t="s">
        <v>118</v>
      </c>
      <c r="I2251" s="15" t="s">
        <v>118</v>
      </c>
      <c r="J2251" s="26"/>
      <c r="K2251" s="17">
        <f t="shared" si="283"/>
        <v>0</v>
      </c>
      <c r="L2251" s="15"/>
      <c r="M2251" s="15"/>
      <c r="N2251" s="15"/>
      <c r="O2251" s="15"/>
      <c r="P2251" s="15"/>
      <c r="Q2251" s="15"/>
      <c r="R2251" s="15"/>
      <c r="S2251" s="19"/>
      <c r="T2251" s="15"/>
      <c r="U2251" s="17"/>
      <c r="V2251" s="15"/>
      <c r="W2251" s="15"/>
      <c r="X2251" s="15" t="s">
        <v>1877</v>
      </c>
      <c r="Y2251" s="15"/>
      <c r="AB2251" s="20" t="s">
        <v>286</v>
      </c>
      <c r="AC2251" s="21" t="s">
        <v>14261</v>
      </c>
      <c r="AD2251" s="21" t="s">
        <v>14262</v>
      </c>
      <c r="AE2251" s="21" t="s">
        <v>14263</v>
      </c>
      <c r="AF2251" s="21" t="s">
        <v>14264</v>
      </c>
      <c r="AG2251" s="22">
        <f t="shared" si="282"/>
        <v>0.45161290322580644</v>
      </c>
      <c r="AH2251" s="15"/>
      <c r="AI2251" s="17"/>
      <c r="AJ2251" s="17"/>
      <c r="AK2251" s="17" t="e">
        <f>VLOOKUP(A2251,'[1]Deals (Exits)'!B:B,1,FALSE)</f>
        <v>#N/A</v>
      </c>
      <c r="AL2251" s="23"/>
      <c r="AM2251" s="17"/>
      <c r="AN2251" s="17"/>
      <c r="AO2251" s="17"/>
      <c r="AP2251" s="17"/>
      <c r="AQ2251" s="18"/>
      <c r="AR2251" s="18"/>
      <c r="AS2251" s="17"/>
      <c r="AT2251" s="17"/>
      <c r="AU2251" s="18"/>
      <c r="AV2251" s="17"/>
      <c r="AW2251" s="17"/>
      <c r="AX2251" s="17"/>
      <c r="AY2251" s="17"/>
      <c r="AZ2251" s="17"/>
      <c r="BA2251" s="17"/>
      <c r="BB2251" s="17"/>
      <c r="BC2251" s="17"/>
      <c r="BD2251" s="17"/>
      <c r="BE2251" s="17"/>
      <c r="BF2251" s="17"/>
      <c r="BG2251" s="17"/>
      <c r="BH2251" s="17"/>
      <c r="BI2251" s="17"/>
      <c r="BJ2251" s="17"/>
      <c r="BK2251" s="17"/>
      <c r="BL2251" s="17"/>
      <c r="BM2251" s="17"/>
      <c r="BN2251" s="15"/>
      <c r="BO2251" s="15"/>
      <c r="BP2251" s="22"/>
      <c r="BQ2251" s="15"/>
      <c r="BR2251" s="15"/>
      <c r="BS2251" s="15"/>
      <c r="BT2251" s="15"/>
      <c r="BU2251" s="15"/>
      <c r="BV2251" s="15"/>
      <c r="BW2251" s="15"/>
      <c r="BX2251" s="15"/>
      <c r="BY2251" s="15"/>
      <c r="BZ2251" s="15"/>
      <c r="CA2251" s="15"/>
      <c r="CB2251" s="15"/>
      <c r="CC2251" s="15"/>
      <c r="CD2251" s="15"/>
      <c r="CE2251" s="15"/>
      <c r="CF2251" s="15"/>
      <c r="CG2251" s="15"/>
      <c r="CH2251" s="15"/>
      <c r="CI2251" s="15"/>
      <c r="CJ2251" s="15"/>
    </row>
    <row r="2252" spans="1:88" ht="12.75">
      <c r="A2252" s="74" t="s">
        <v>14265</v>
      </c>
      <c r="B2252" s="15" t="s">
        <v>14266</v>
      </c>
      <c r="C2252" s="15" t="s">
        <v>58</v>
      </c>
      <c r="D2252" s="16">
        <v>2010</v>
      </c>
      <c r="E2252" s="15" t="s">
        <v>117</v>
      </c>
      <c r="F2252" s="26"/>
      <c r="G2252" s="26" t="s">
        <v>118</v>
      </c>
      <c r="H2252" s="26" t="s">
        <v>118</v>
      </c>
      <c r="I2252" s="15" t="s">
        <v>118</v>
      </c>
      <c r="J2252" s="26"/>
      <c r="K2252" s="17">
        <f t="shared" si="283"/>
        <v>0</v>
      </c>
      <c r="L2252" s="15"/>
      <c r="M2252" s="15"/>
      <c r="N2252" s="15"/>
      <c r="O2252" s="15"/>
      <c r="P2252" s="15"/>
      <c r="Q2252" s="15"/>
      <c r="R2252" s="15"/>
      <c r="S2252" s="19"/>
      <c r="T2252" s="15"/>
      <c r="U2252" s="17"/>
      <c r="V2252" s="15"/>
      <c r="W2252" s="15"/>
      <c r="X2252" s="15" t="s">
        <v>107</v>
      </c>
      <c r="Y2252" s="15"/>
      <c r="AB2252" s="32">
        <v>44206</v>
      </c>
      <c r="AC2252" s="21" t="s">
        <v>14267</v>
      </c>
      <c r="AD2252" s="15"/>
      <c r="AE2252" s="21" t="s">
        <v>14268</v>
      </c>
      <c r="AF2252" s="21" t="s">
        <v>14269</v>
      </c>
      <c r="AG2252" s="22">
        <f t="shared" si="282"/>
        <v>0.41935483870967744</v>
      </c>
      <c r="AH2252" s="15"/>
      <c r="AI2252" s="17"/>
      <c r="AJ2252" s="17"/>
      <c r="AK2252" s="17" t="e">
        <f>VLOOKUP(A2252,'[1]Deals (Exits)'!B:B,1,FALSE)</f>
        <v>#N/A</v>
      </c>
      <c r="AL2252" s="23"/>
      <c r="AM2252" s="17"/>
      <c r="AN2252" s="17"/>
      <c r="AO2252" s="17"/>
      <c r="AP2252" s="17"/>
      <c r="AQ2252" s="18"/>
      <c r="AR2252" s="18"/>
      <c r="AS2252" s="17"/>
      <c r="AT2252" s="17"/>
      <c r="AU2252" s="18"/>
      <c r="AV2252" s="17"/>
      <c r="AW2252" s="17"/>
      <c r="AX2252" s="17"/>
      <c r="AY2252" s="17"/>
      <c r="AZ2252" s="17"/>
      <c r="BA2252" s="17"/>
      <c r="BB2252" s="17"/>
      <c r="BC2252" s="17"/>
      <c r="BD2252" s="17"/>
      <c r="BE2252" s="17"/>
      <c r="BF2252" s="17"/>
      <c r="BG2252" s="17"/>
      <c r="BH2252" s="17"/>
      <c r="BI2252" s="17"/>
      <c r="BJ2252" s="17"/>
      <c r="BK2252" s="17"/>
      <c r="BL2252" s="17"/>
      <c r="BM2252" s="17"/>
      <c r="BN2252" s="15"/>
      <c r="BO2252" s="15"/>
      <c r="BP2252" s="22"/>
      <c r="BQ2252" s="15"/>
      <c r="BR2252" s="15"/>
      <c r="BS2252" s="15"/>
      <c r="BT2252" s="15"/>
      <c r="BU2252" s="15"/>
      <c r="BV2252" s="15"/>
      <c r="BW2252" s="15"/>
      <c r="BX2252" s="15"/>
      <c r="BY2252" s="15"/>
      <c r="BZ2252" s="15"/>
      <c r="CA2252" s="15"/>
      <c r="CB2252" s="15"/>
      <c r="CC2252" s="15"/>
      <c r="CD2252" s="15"/>
      <c r="CE2252" s="15"/>
      <c r="CF2252" s="15"/>
      <c r="CG2252" s="15"/>
      <c r="CH2252" s="15"/>
      <c r="CI2252" s="15"/>
      <c r="CJ2252" s="15"/>
    </row>
    <row r="2253" spans="1:88" ht="12.75">
      <c r="A2253" s="74" t="s">
        <v>14270</v>
      </c>
      <c r="B2253" s="15" t="s">
        <v>14271</v>
      </c>
      <c r="C2253" s="15" t="s">
        <v>58</v>
      </c>
      <c r="D2253" s="16">
        <v>2012</v>
      </c>
      <c r="E2253" s="15" t="s">
        <v>117</v>
      </c>
      <c r="F2253" s="26"/>
      <c r="G2253" s="26" t="s">
        <v>118</v>
      </c>
      <c r="H2253" s="26" t="s">
        <v>118</v>
      </c>
      <c r="I2253" s="15" t="s">
        <v>118</v>
      </c>
      <c r="J2253" s="26"/>
      <c r="K2253" s="17">
        <f t="shared" si="283"/>
        <v>0</v>
      </c>
      <c r="L2253" s="15"/>
      <c r="M2253" s="15"/>
      <c r="N2253" s="15"/>
      <c r="O2253" s="15"/>
      <c r="P2253" s="15"/>
      <c r="Q2253" s="15"/>
      <c r="R2253" s="15"/>
      <c r="S2253" s="19"/>
      <c r="T2253" s="15"/>
      <c r="U2253" s="17"/>
      <c r="V2253" s="15" t="s">
        <v>14272</v>
      </c>
      <c r="W2253" s="15"/>
      <c r="X2253" s="15" t="s">
        <v>64</v>
      </c>
      <c r="Y2253" s="15"/>
      <c r="AB2253" s="20" t="s">
        <v>286</v>
      </c>
      <c r="AC2253" s="21" t="s">
        <v>14273</v>
      </c>
      <c r="AD2253" s="21" t="s">
        <v>14274</v>
      </c>
      <c r="AE2253" s="21" t="s">
        <v>11377</v>
      </c>
      <c r="AF2253" s="21" t="s">
        <v>11378</v>
      </c>
      <c r="AG2253" s="22">
        <f t="shared" si="282"/>
        <v>0.4838709677419355</v>
      </c>
      <c r="AH2253" s="15"/>
      <c r="AI2253" s="17"/>
      <c r="AJ2253" s="17"/>
      <c r="AK2253" s="17" t="e">
        <f>VLOOKUP(A2253,'[1]Deals (Exits)'!B:B,1,FALSE)</f>
        <v>#N/A</v>
      </c>
      <c r="AL2253" s="23"/>
      <c r="AM2253" s="17"/>
      <c r="AN2253" s="17"/>
      <c r="AO2253" s="17"/>
      <c r="AP2253" s="17"/>
      <c r="AQ2253" s="18"/>
      <c r="AR2253" s="18"/>
      <c r="AS2253" s="17"/>
      <c r="AT2253" s="17"/>
      <c r="AU2253" s="18"/>
      <c r="AV2253" s="17"/>
      <c r="AW2253" s="17"/>
      <c r="AX2253" s="17"/>
      <c r="AY2253" s="17"/>
      <c r="AZ2253" s="17"/>
      <c r="BA2253" s="17"/>
      <c r="BB2253" s="17"/>
      <c r="BC2253" s="17"/>
      <c r="BD2253" s="17"/>
      <c r="BE2253" s="17"/>
      <c r="BF2253" s="17"/>
      <c r="BG2253" s="17"/>
      <c r="BH2253" s="17"/>
      <c r="BI2253" s="17"/>
      <c r="BJ2253" s="17"/>
      <c r="BK2253" s="17"/>
      <c r="BL2253" s="17"/>
      <c r="BM2253" s="17"/>
      <c r="BN2253" s="15"/>
      <c r="BO2253" s="15"/>
      <c r="BP2253" s="22"/>
      <c r="BQ2253" s="15"/>
      <c r="BR2253" s="15"/>
      <c r="BS2253" s="15"/>
      <c r="BT2253" s="15"/>
      <c r="BU2253" s="15"/>
      <c r="BV2253" s="15"/>
      <c r="BW2253" s="15"/>
      <c r="BX2253" s="15"/>
      <c r="BY2253" s="15"/>
      <c r="BZ2253" s="15"/>
      <c r="CA2253" s="15"/>
      <c r="CB2253" s="15"/>
      <c r="CC2253" s="15"/>
      <c r="CD2253" s="15"/>
      <c r="CE2253" s="15"/>
      <c r="CF2253" s="15"/>
      <c r="CG2253" s="15"/>
      <c r="CH2253" s="15"/>
      <c r="CI2253" s="15"/>
      <c r="CJ2253" s="15"/>
    </row>
    <row r="2254" spans="1:88" ht="12.75">
      <c r="A2254" s="74" t="s">
        <v>14275</v>
      </c>
      <c r="B2254" s="15" t="s">
        <v>14276</v>
      </c>
      <c r="C2254" s="15" t="s">
        <v>58</v>
      </c>
      <c r="D2254" s="16">
        <v>2015</v>
      </c>
      <c r="E2254" s="15" t="s">
        <v>117</v>
      </c>
      <c r="F2254" s="26"/>
      <c r="G2254" s="26" t="s">
        <v>118</v>
      </c>
      <c r="H2254" s="26" t="s">
        <v>118</v>
      </c>
      <c r="I2254" s="15" t="s">
        <v>118</v>
      </c>
      <c r="J2254" s="26"/>
      <c r="K2254" s="17">
        <f t="shared" si="283"/>
        <v>0</v>
      </c>
      <c r="L2254" s="15"/>
      <c r="M2254" s="15"/>
      <c r="N2254" s="15"/>
      <c r="O2254" s="15"/>
      <c r="P2254" s="15"/>
      <c r="Q2254" s="15"/>
      <c r="R2254" s="15"/>
      <c r="S2254" s="19"/>
      <c r="T2254" s="15"/>
      <c r="U2254" s="17"/>
      <c r="V2254" s="15"/>
      <c r="W2254" s="15"/>
      <c r="X2254" s="15" t="s">
        <v>5334</v>
      </c>
      <c r="Y2254" s="15"/>
      <c r="AB2254" s="32">
        <v>44206</v>
      </c>
      <c r="AC2254" s="21" t="s">
        <v>14277</v>
      </c>
      <c r="AD2254" s="15"/>
      <c r="AE2254" s="21" t="s">
        <v>14278</v>
      </c>
      <c r="AF2254" s="21" t="s">
        <v>14279</v>
      </c>
      <c r="AG2254" s="22">
        <f t="shared" si="282"/>
        <v>0.41935483870967744</v>
      </c>
      <c r="AH2254" s="15"/>
      <c r="AI2254" s="17"/>
      <c r="AJ2254" s="17"/>
      <c r="AK2254" s="17" t="e">
        <f>VLOOKUP(A2254,'[1]Deals (Exits)'!B:B,1,FALSE)</f>
        <v>#N/A</v>
      </c>
      <c r="AL2254" s="23"/>
      <c r="AM2254" s="17"/>
      <c r="AN2254" s="17"/>
      <c r="AO2254" s="17"/>
      <c r="AP2254" s="17"/>
      <c r="AQ2254" s="18"/>
      <c r="AR2254" s="18"/>
      <c r="AS2254" s="17"/>
      <c r="AT2254" s="17"/>
      <c r="AU2254" s="18"/>
      <c r="AV2254" s="17"/>
      <c r="AW2254" s="17"/>
      <c r="AX2254" s="17"/>
      <c r="AY2254" s="17"/>
      <c r="AZ2254" s="17"/>
      <c r="BA2254" s="17"/>
      <c r="BB2254" s="17"/>
      <c r="BC2254" s="17"/>
      <c r="BD2254" s="17"/>
      <c r="BE2254" s="17"/>
      <c r="BF2254" s="17"/>
      <c r="BG2254" s="17"/>
      <c r="BH2254" s="17"/>
      <c r="BI2254" s="17"/>
      <c r="BJ2254" s="17"/>
      <c r="BK2254" s="17"/>
      <c r="BL2254" s="17"/>
      <c r="BM2254" s="17"/>
      <c r="BN2254" s="15"/>
      <c r="BO2254" s="15"/>
      <c r="BP2254" s="22"/>
      <c r="BQ2254" s="15"/>
      <c r="BR2254" s="15"/>
      <c r="BS2254" s="15"/>
      <c r="BT2254" s="15"/>
      <c r="BU2254" s="15"/>
      <c r="BV2254" s="15"/>
      <c r="BW2254" s="15"/>
      <c r="BX2254" s="15"/>
      <c r="BY2254" s="15"/>
      <c r="BZ2254" s="15"/>
      <c r="CA2254" s="15"/>
      <c r="CB2254" s="15"/>
      <c r="CC2254" s="15"/>
      <c r="CD2254" s="15"/>
      <c r="CE2254" s="15"/>
      <c r="CF2254" s="15"/>
      <c r="CG2254" s="15"/>
      <c r="CH2254" s="15"/>
      <c r="CI2254" s="15"/>
      <c r="CJ2254" s="15"/>
    </row>
    <row r="2255" spans="1:88" ht="12.75">
      <c r="A2255" s="74" t="s">
        <v>14280</v>
      </c>
      <c r="B2255" s="15" t="s">
        <v>14281</v>
      </c>
      <c r="C2255" s="15" t="s">
        <v>58</v>
      </c>
      <c r="D2255" s="16">
        <v>2010</v>
      </c>
      <c r="E2255" s="15" t="s">
        <v>117</v>
      </c>
      <c r="F2255" s="26"/>
      <c r="G2255" s="26" t="s">
        <v>118</v>
      </c>
      <c r="H2255" s="26" t="s">
        <v>118</v>
      </c>
      <c r="I2255" s="15" t="s">
        <v>118</v>
      </c>
      <c r="J2255" s="26"/>
      <c r="K2255" s="17">
        <f t="shared" si="283"/>
        <v>0</v>
      </c>
      <c r="L2255" s="15"/>
      <c r="M2255" s="15"/>
      <c r="N2255" s="15"/>
      <c r="O2255" s="15"/>
      <c r="P2255" s="15"/>
      <c r="Q2255" s="15"/>
      <c r="R2255" s="15"/>
      <c r="S2255" s="19"/>
      <c r="T2255" s="15"/>
      <c r="U2255" s="17"/>
      <c r="V2255" s="15" t="s">
        <v>8673</v>
      </c>
      <c r="W2255" s="15"/>
      <c r="X2255" s="15" t="s">
        <v>5334</v>
      </c>
      <c r="Y2255" s="15"/>
      <c r="AB2255" s="32">
        <v>43506</v>
      </c>
      <c r="AC2255" s="21" t="s">
        <v>14282</v>
      </c>
      <c r="AD2255" s="21" t="s">
        <v>14283</v>
      </c>
      <c r="AE2255" s="21" t="s">
        <v>14284</v>
      </c>
      <c r="AF2255" s="21" t="s">
        <v>8677</v>
      </c>
      <c r="AG2255" s="22">
        <f t="shared" si="282"/>
        <v>0.4838709677419355</v>
      </c>
      <c r="AH2255" s="15"/>
      <c r="AI2255" s="17"/>
      <c r="AJ2255" s="17"/>
      <c r="AK2255" s="17" t="e">
        <f>VLOOKUP(A2255,'[1]Deals (Exits)'!B:B,1,FALSE)</f>
        <v>#N/A</v>
      </c>
      <c r="AL2255" s="23"/>
      <c r="AM2255" s="17"/>
      <c r="AN2255" s="17"/>
      <c r="AO2255" s="17"/>
      <c r="AP2255" s="17"/>
      <c r="AQ2255" s="18"/>
      <c r="AR2255" s="18"/>
      <c r="AS2255" s="17"/>
      <c r="AT2255" s="17"/>
      <c r="AU2255" s="18"/>
      <c r="AV2255" s="17"/>
      <c r="AW2255" s="17"/>
      <c r="AX2255" s="17"/>
      <c r="AY2255" s="17"/>
      <c r="AZ2255" s="17"/>
      <c r="BA2255" s="17"/>
      <c r="BB2255" s="17"/>
      <c r="BC2255" s="17"/>
      <c r="BD2255" s="17"/>
      <c r="BE2255" s="17"/>
      <c r="BF2255" s="17"/>
      <c r="BG2255" s="17"/>
      <c r="BH2255" s="17"/>
      <c r="BI2255" s="17"/>
      <c r="BJ2255" s="17"/>
      <c r="BK2255" s="17"/>
      <c r="BL2255" s="17"/>
      <c r="BM2255" s="17"/>
      <c r="BN2255" s="15"/>
      <c r="BO2255" s="15"/>
      <c r="BP2255" s="22"/>
      <c r="BQ2255" s="15"/>
      <c r="BR2255" s="15"/>
      <c r="BS2255" s="15"/>
      <c r="BT2255" s="15"/>
      <c r="BU2255" s="15"/>
      <c r="BV2255" s="15"/>
      <c r="BW2255" s="15"/>
      <c r="BX2255" s="15"/>
      <c r="BY2255" s="15"/>
      <c r="BZ2255" s="15"/>
      <c r="CA2255" s="15"/>
      <c r="CB2255" s="15"/>
      <c r="CC2255" s="15"/>
      <c r="CD2255" s="15"/>
      <c r="CE2255" s="15"/>
      <c r="CF2255" s="15"/>
      <c r="CG2255" s="15"/>
      <c r="CH2255" s="15"/>
      <c r="CI2255" s="15"/>
      <c r="CJ2255" s="15"/>
    </row>
    <row r="2256" spans="1:88" ht="12.75">
      <c r="A2256" s="25" t="s">
        <v>14285</v>
      </c>
      <c r="B2256" s="15" t="s">
        <v>14286</v>
      </c>
      <c r="C2256" s="15" t="s">
        <v>58</v>
      </c>
      <c r="D2256" s="16">
        <v>2018</v>
      </c>
      <c r="E2256" s="15" t="s">
        <v>117</v>
      </c>
      <c r="F2256" s="26"/>
      <c r="G2256" s="26" t="s">
        <v>118</v>
      </c>
      <c r="H2256" s="26" t="s">
        <v>118</v>
      </c>
      <c r="I2256" s="15" t="s">
        <v>118</v>
      </c>
      <c r="J2256" s="26"/>
      <c r="K2256" s="17">
        <f t="shared" si="283"/>
        <v>0</v>
      </c>
      <c r="L2256" s="15"/>
      <c r="M2256" s="15"/>
      <c r="N2256" s="15"/>
      <c r="O2256" s="15"/>
      <c r="P2256" s="15"/>
      <c r="Q2256" s="15"/>
      <c r="R2256" s="15"/>
      <c r="S2256" s="19"/>
      <c r="T2256" s="15"/>
      <c r="U2256" s="17"/>
      <c r="V2256" s="25" t="s">
        <v>14287</v>
      </c>
      <c r="W2256" s="15">
        <v>0</v>
      </c>
      <c r="X2256" s="15" t="s">
        <v>134</v>
      </c>
      <c r="Y2256" s="15" t="s">
        <v>6956</v>
      </c>
      <c r="AB2256" s="20"/>
      <c r="AC2256" s="21" t="s">
        <v>14288</v>
      </c>
      <c r="AD2256" s="15"/>
      <c r="AE2256" s="21" t="s">
        <v>14289</v>
      </c>
      <c r="AF2256" s="21" t="s">
        <v>14290</v>
      </c>
      <c r="AG2256" s="22">
        <f t="shared" si="282"/>
        <v>0.4838709677419355</v>
      </c>
      <c r="AH2256" s="15"/>
      <c r="AI2256" s="17"/>
      <c r="AJ2256" s="17"/>
      <c r="AK2256" s="17" t="e">
        <f>VLOOKUP(A2256,'[1]Deals (Exits)'!B:B,1,FALSE)</f>
        <v>#N/A</v>
      </c>
      <c r="AL2256" s="23"/>
      <c r="AM2256" s="17"/>
      <c r="AN2256" s="17"/>
      <c r="AO2256" s="17"/>
      <c r="AP2256" s="17"/>
      <c r="AQ2256" s="18"/>
      <c r="AR2256" s="18"/>
      <c r="AS2256" s="17"/>
      <c r="AT2256" s="17"/>
      <c r="AU2256" s="18"/>
      <c r="AV2256" s="17"/>
      <c r="AW2256" s="17"/>
      <c r="AX2256" s="17"/>
      <c r="AY2256" s="17"/>
      <c r="AZ2256" s="17"/>
      <c r="BA2256" s="17"/>
      <c r="BB2256" s="17"/>
      <c r="BC2256" s="17"/>
      <c r="BD2256" s="17"/>
      <c r="BE2256" s="17"/>
      <c r="BF2256" s="17"/>
      <c r="BG2256" s="17"/>
      <c r="BH2256" s="17"/>
      <c r="BI2256" s="17"/>
      <c r="BJ2256" s="17"/>
      <c r="BK2256" s="17"/>
      <c r="BL2256" s="17"/>
      <c r="BM2256" s="17"/>
      <c r="BN2256" s="15"/>
      <c r="BO2256" s="15"/>
      <c r="BP2256" s="22"/>
      <c r="BQ2256" s="15"/>
      <c r="BR2256" s="15"/>
      <c r="BS2256" s="15"/>
      <c r="BT2256" s="15"/>
      <c r="BU2256" s="15"/>
      <c r="BV2256" s="15"/>
      <c r="BW2256" s="15"/>
      <c r="BX2256" s="15"/>
      <c r="BY2256" s="15"/>
      <c r="BZ2256" s="15"/>
      <c r="CA2256" s="15"/>
      <c r="CB2256" s="15"/>
      <c r="CC2256" s="15"/>
      <c r="CD2256" s="15"/>
      <c r="CE2256" s="15"/>
      <c r="CF2256" s="15"/>
      <c r="CG2256" s="15"/>
      <c r="CH2256" s="15"/>
      <c r="CI2256" s="15"/>
      <c r="CJ2256" s="15"/>
    </row>
    <row r="2257" spans="1:88" ht="12.75">
      <c r="A2257" s="74" t="s">
        <v>14291</v>
      </c>
      <c r="B2257" s="15" t="s">
        <v>14292</v>
      </c>
      <c r="C2257" s="15" t="s">
        <v>58</v>
      </c>
      <c r="D2257" s="16">
        <v>2017</v>
      </c>
      <c r="E2257" s="15" t="s">
        <v>117</v>
      </c>
      <c r="F2257" s="26"/>
      <c r="G2257" s="26" t="s">
        <v>118</v>
      </c>
      <c r="H2257" s="26" t="s">
        <v>118</v>
      </c>
      <c r="I2257" s="15" t="s">
        <v>118</v>
      </c>
      <c r="J2257" s="26"/>
      <c r="K2257" s="17">
        <f t="shared" si="283"/>
        <v>0</v>
      </c>
      <c r="L2257" s="15"/>
      <c r="M2257" s="15"/>
      <c r="N2257" s="15"/>
      <c r="O2257" s="15"/>
      <c r="P2257" s="15"/>
      <c r="Q2257" s="15"/>
      <c r="R2257" s="15"/>
      <c r="S2257" s="19"/>
      <c r="T2257" s="15"/>
      <c r="U2257" s="17"/>
      <c r="V2257" s="25" t="s">
        <v>14293</v>
      </c>
      <c r="W2257" s="15"/>
      <c r="X2257" s="15" t="s">
        <v>1611</v>
      </c>
      <c r="Y2257" s="15"/>
      <c r="AB2257" s="32">
        <v>43506</v>
      </c>
      <c r="AC2257" s="21" t="s">
        <v>14294</v>
      </c>
      <c r="AD2257" s="27" t="s">
        <v>14295</v>
      </c>
      <c r="AE2257" s="21" t="s">
        <v>14296</v>
      </c>
      <c r="AF2257" s="21" t="s">
        <v>14297</v>
      </c>
      <c r="AG2257" s="22">
        <f t="shared" si="282"/>
        <v>0.4838709677419355</v>
      </c>
      <c r="AH2257" s="15"/>
      <c r="AI2257" s="17"/>
      <c r="AJ2257" s="17"/>
      <c r="AK2257" s="17" t="e">
        <f>VLOOKUP(A2257,'[1]Deals (Exits)'!B:B,1,FALSE)</f>
        <v>#N/A</v>
      </c>
      <c r="AL2257" s="23"/>
      <c r="AM2257" s="17"/>
      <c r="AN2257" s="17"/>
      <c r="AO2257" s="17"/>
      <c r="AP2257" s="17"/>
      <c r="AQ2257" s="18"/>
      <c r="AR2257" s="18"/>
      <c r="AS2257" s="17"/>
      <c r="AT2257" s="17"/>
      <c r="AU2257" s="18"/>
      <c r="AV2257" s="17"/>
      <c r="AW2257" s="17"/>
      <c r="AX2257" s="17"/>
      <c r="AY2257" s="17"/>
      <c r="AZ2257" s="17"/>
      <c r="BA2257" s="17"/>
      <c r="BB2257" s="17"/>
      <c r="BC2257" s="17"/>
      <c r="BD2257" s="17"/>
      <c r="BE2257" s="17"/>
      <c r="BF2257" s="17"/>
      <c r="BG2257" s="17"/>
      <c r="BH2257" s="17"/>
      <c r="BI2257" s="17"/>
      <c r="BJ2257" s="17"/>
      <c r="BK2257" s="17"/>
      <c r="BL2257" s="17"/>
      <c r="BM2257" s="17"/>
      <c r="BN2257" s="15"/>
      <c r="BO2257" s="15"/>
      <c r="BP2257" s="22"/>
      <c r="BQ2257" s="15"/>
      <c r="BR2257" s="15"/>
      <c r="BS2257" s="15"/>
      <c r="BT2257" s="15"/>
      <c r="BU2257" s="15"/>
      <c r="BV2257" s="15"/>
      <c r="BW2257" s="15"/>
      <c r="BX2257" s="15"/>
      <c r="BY2257" s="15"/>
      <c r="BZ2257" s="15"/>
      <c r="CA2257" s="15"/>
      <c r="CB2257" s="15"/>
      <c r="CC2257" s="15"/>
      <c r="CD2257" s="15"/>
      <c r="CE2257" s="15"/>
      <c r="CF2257" s="15"/>
      <c r="CG2257" s="15"/>
      <c r="CH2257" s="15"/>
      <c r="CI2257" s="15"/>
      <c r="CJ2257" s="15"/>
    </row>
    <row r="2258" spans="1:88" ht="12.75">
      <c r="A2258" s="74" t="s">
        <v>14298</v>
      </c>
      <c r="B2258" s="15" t="s">
        <v>14299</v>
      </c>
      <c r="C2258" s="15" t="s">
        <v>58</v>
      </c>
      <c r="D2258" s="16"/>
      <c r="E2258" s="15" t="s">
        <v>117</v>
      </c>
      <c r="F2258" s="26"/>
      <c r="G2258" s="26" t="s">
        <v>118</v>
      </c>
      <c r="H2258" s="26" t="s">
        <v>118</v>
      </c>
      <c r="I2258" s="15" t="s">
        <v>118</v>
      </c>
      <c r="J2258" s="26"/>
      <c r="K2258" s="17">
        <f t="shared" si="283"/>
        <v>0</v>
      </c>
      <c r="L2258" s="15"/>
      <c r="M2258" s="15"/>
      <c r="N2258" s="15"/>
      <c r="O2258" s="15"/>
      <c r="P2258" s="15"/>
      <c r="Q2258" s="15"/>
      <c r="R2258" s="15"/>
      <c r="S2258" s="19"/>
      <c r="T2258" s="15"/>
      <c r="U2258" s="17"/>
      <c r="V2258" s="15" t="s">
        <v>14300</v>
      </c>
      <c r="W2258" s="15">
        <v>1</v>
      </c>
      <c r="X2258" s="15" t="s">
        <v>134</v>
      </c>
      <c r="Y2258" s="15"/>
      <c r="AB2258" s="32">
        <v>43506</v>
      </c>
      <c r="AC2258" s="27" t="s">
        <v>14301</v>
      </c>
      <c r="AD2258" s="15"/>
      <c r="AE2258" s="21" t="s">
        <v>14302</v>
      </c>
      <c r="AF2258" s="21" t="s">
        <v>14303</v>
      </c>
      <c r="AG2258" s="22">
        <f t="shared" si="282"/>
        <v>0.45161290322580644</v>
      </c>
      <c r="AH2258" s="15"/>
      <c r="AI2258" s="17"/>
      <c r="AJ2258" s="17"/>
      <c r="AK2258" s="17" t="e">
        <f>VLOOKUP(A2258,'[1]Deals (Exits)'!B:B,1,FALSE)</f>
        <v>#N/A</v>
      </c>
      <c r="AL2258" s="23"/>
      <c r="AM2258" s="17"/>
      <c r="AN2258" s="17"/>
      <c r="AO2258" s="17"/>
      <c r="AP2258" s="17"/>
      <c r="AQ2258" s="18"/>
      <c r="AR2258" s="18"/>
      <c r="AS2258" s="17"/>
      <c r="AT2258" s="17"/>
      <c r="AU2258" s="18"/>
      <c r="AV2258" s="17"/>
      <c r="AW2258" s="17"/>
      <c r="AX2258" s="17"/>
      <c r="AY2258" s="17"/>
      <c r="AZ2258" s="17"/>
      <c r="BA2258" s="17"/>
      <c r="BB2258" s="17"/>
      <c r="BC2258" s="17"/>
      <c r="BD2258" s="17"/>
      <c r="BE2258" s="17"/>
      <c r="BF2258" s="17"/>
      <c r="BG2258" s="17"/>
      <c r="BH2258" s="17"/>
      <c r="BI2258" s="17"/>
      <c r="BJ2258" s="17"/>
      <c r="BK2258" s="17"/>
      <c r="BL2258" s="17"/>
      <c r="BM2258" s="17"/>
      <c r="BN2258" s="15"/>
      <c r="BO2258" s="15"/>
      <c r="BP2258" s="22"/>
      <c r="BQ2258" s="15"/>
      <c r="BR2258" s="15"/>
      <c r="BS2258" s="15"/>
      <c r="BT2258" s="15"/>
      <c r="BU2258" s="15"/>
      <c r="BV2258" s="15"/>
      <c r="BW2258" s="15"/>
      <c r="BX2258" s="15"/>
      <c r="BY2258" s="15"/>
      <c r="BZ2258" s="15"/>
      <c r="CA2258" s="15"/>
      <c r="CB2258" s="15"/>
      <c r="CC2258" s="15"/>
      <c r="CD2258" s="15"/>
      <c r="CE2258" s="15"/>
      <c r="CF2258" s="15"/>
      <c r="CG2258" s="15"/>
      <c r="CH2258" s="15"/>
      <c r="CI2258" s="15"/>
      <c r="CJ2258" s="15"/>
    </row>
    <row r="2259" spans="1:88" ht="12.75">
      <c r="A2259" s="25" t="s">
        <v>14304</v>
      </c>
      <c r="B2259" s="15" t="s">
        <v>14305</v>
      </c>
      <c r="C2259" s="15" t="s">
        <v>58</v>
      </c>
      <c r="D2259" s="16">
        <v>2013</v>
      </c>
      <c r="E2259" s="15" t="s">
        <v>117</v>
      </c>
      <c r="F2259" s="26"/>
      <c r="G2259" s="26" t="s">
        <v>118</v>
      </c>
      <c r="H2259" s="26" t="s">
        <v>118</v>
      </c>
      <c r="I2259" s="15" t="s">
        <v>118</v>
      </c>
      <c r="J2259" s="26"/>
      <c r="K2259" s="17">
        <f t="shared" si="283"/>
        <v>0</v>
      </c>
      <c r="L2259" s="15"/>
      <c r="M2259" s="15"/>
      <c r="N2259" s="15"/>
      <c r="O2259" s="15"/>
      <c r="P2259" s="15"/>
      <c r="Q2259" s="15"/>
      <c r="R2259" s="15"/>
      <c r="S2259" s="19"/>
      <c r="T2259" s="15"/>
      <c r="U2259" s="17"/>
      <c r="V2259" s="15" t="s">
        <v>14306</v>
      </c>
      <c r="W2259" s="15">
        <v>0</v>
      </c>
      <c r="X2259" s="15" t="s">
        <v>134</v>
      </c>
      <c r="Y2259" s="15"/>
      <c r="AB2259" s="20" t="s">
        <v>286</v>
      </c>
      <c r="AC2259" s="27" t="s">
        <v>14307</v>
      </c>
      <c r="AD2259" s="27" t="s">
        <v>14308</v>
      </c>
      <c r="AE2259" s="21" t="s">
        <v>14309</v>
      </c>
      <c r="AF2259" s="21" t="s">
        <v>14310</v>
      </c>
      <c r="AG2259" s="22">
        <f t="shared" si="282"/>
        <v>0.5161290322580645</v>
      </c>
      <c r="AH2259" s="15"/>
      <c r="AI2259" s="17"/>
      <c r="AJ2259" s="17"/>
      <c r="AK2259" s="17" t="e">
        <f>VLOOKUP(A2259,'[1]Deals (Exits)'!B:B,1,FALSE)</f>
        <v>#N/A</v>
      </c>
      <c r="AL2259" s="23"/>
      <c r="AM2259" s="17"/>
      <c r="AN2259" s="17"/>
      <c r="AO2259" s="17"/>
      <c r="AP2259" s="17"/>
      <c r="AQ2259" s="18"/>
      <c r="AR2259" s="18"/>
      <c r="AS2259" s="17"/>
      <c r="AT2259" s="17"/>
      <c r="AU2259" s="18"/>
      <c r="AV2259" s="17"/>
      <c r="AW2259" s="17"/>
      <c r="AX2259" s="17"/>
      <c r="AY2259" s="17"/>
      <c r="AZ2259" s="17"/>
      <c r="BA2259" s="17"/>
      <c r="BB2259" s="17"/>
      <c r="BC2259" s="17"/>
      <c r="BD2259" s="17"/>
      <c r="BE2259" s="17"/>
      <c r="BF2259" s="17"/>
      <c r="BG2259" s="17"/>
      <c r="BH2259" s="17"/>
      <c r="BI2259" s="17"/>
      <c r="BJ2259" s="17"/>
      <c r="BK2259" s="17"/>
      <c r="BL2259" s="17"/>
      <c r="BM2259" s="17"/>
      <c r="BN2259" s="15"/>
      <c r="BO2259" s="15"/>
      <c r="BP2259" s="22"/>
      <c r="BQ2259" s="15"/>
      <c r="BR2259" s="15"/>
      <c r="BS2259" s="15"/>
      <c r="BT2259" s="15"/>
      <c r="BU2259" s="15"/>
      <c r="BV2259" s="15"/>
      <c r="BW2259" s="15"/>
      <c r="BX2259" s="15"/>
      <c r="BY2259" s="15"/>
      <c r="BZ2259" s="15"/>
      <c r="CA2259" s="15"/>
      <c r="CB2259" s="15"/>
      <c r="CC2259" s="15"/>
      <c r="CD2259" s="15"/>
      <c r="CE2259" s="15"/>
      <c r="CF2259" s="15"/>
      <c r="CG2259" s="15"/>
      <c r="CH2259" s="15"/>
      <c r="CI2259" s="15"/>
      <c r="CJ2259" s="15"/>
    </row>
    <row r="2260" spans="1:88" ht="12.75">
      <c r="A2260" s="74" t="s">
        <v>14311</v>
      </c>
      <c r="B2260" s="15" t="s">
        <v>14312</v>
      </c>
      <c r="C2260" s="15" t="s">
        <v>58</v>
      </c>
      <c r="D2260" s="16"/>
      <c r="E2260" s="15" t="s">
        <v>117</v>
      </c>
      <c r="F2260" s="26"/>
      <c r="G2260" s="26" t="s">
        <v>118</v>
      </c>
      <c r="H2260" s="26" t="s">
        <v>118</v>
      </c>
      <c r="I2260" s="15" t="s">
        <v>118</v>
      </c>
      <c r="J2260" s="26"/>
      <c r="K2260" s="17">
        <f t="shared" si="283"/>
        <v>0</v>
      </c>
      <c r="L2260" s="15"/>
      <c r="M2260" s="15"/>
      <c r="N2260" s="15"/>
      <c r="O2260" s="15"/>
      <c r="P2260" s="15"/>
      <c r="Q2260" s="15"/>
      <c r="R2260" s="15"/>
      <c r="S2260" s="19"/>
      <c r="T2260" s="15"/>
      <c r="U2260" s="17"/>
      <c r="V2260" s="25" t="s">
        <v>14313</v>
      </c>
      <c r="W2260" s="15">
        <v>0</v>
      </c>
      <c r="X2260" s="15" t="s">
        <v>134</v>
      </c>
      <c r="Y2260" s="15" t="s">
        <v>14314</v>
      </c>
      <c r="AB2260" s="20"/>
      <c r="AC2260" s="27" t="s">
        <v>14315</v>
      </c>
      <c r="AD2260" s="15"/>
      <c r="AE2260" s="21" t="s">
        <v>14316</v>
      </c>
      <c r="AF2260" s="21" t="s">
        <v>14317</v>
      </c>
      <c r="AG2260" s="22">
        <f t="shared" si="282"/>
        <v>0.45161290322580644</v>
      </c>
      <c r="AH2260" s="15"/>
      <c r="AI2260" s="17"/>
      <c r="AJ2260" s="17"/>
      <c r="AK2260" s="17" t="e">
        <f>VLOOKUP(A2260,'[1]Deals (Exits)'!B:B,1,FALSE)</f>
        <v>#N/A</v>
      </c>
      <c r="AL2260" s="23"/>
      <c r="AM2260" s="17"/>
      <c r="AN2260" s="17"/>
      <c r="AO2260" s="17"/>
      <c r="AP2260" s="17"/>
      <c r="AQ2260" s="18"/>
      <c r="AR2260" s="18"/>
      <c r="AS2260" s="17"/>
      <c r="AT2260" s="17"/>
      <c r="AU2260" s="18"/>
      <c r="AV2260" s="17"/>
      <c r="AW2260" s="17"/>
      <c r="AX2260" s="17"/>
      <c r="AY2260" s="17"/>
      <c r="AZ2260" s="17"/>
      <c r="BA2260" s="17"/>
      <c r="BB2260" s="17"/>
      <c r="BC2260" s="17"/>
      <c r="BD2260" s="17"/>
      <c r="BE2260" s="17"/>
      <c r="BF2260" s="17"/>
      <c r="BG2260" s="17"/>
      <c r="BH2260" s="17"/>
      <c r="BI2260" s="17"/>
      <c r="BJ2260" s="17"/>
      <c r="BK2260" s="17"/>
      <c r="BL2260" s="17"/>
      <c r="BM2260" s="17"/>
      <c r="BN2260" s="15"/>
      <c r="BO2260" s="15"/>
      <c r="BP2260" s="22"/>
      <c r="BQ2260" s="15"/>
      <c r="BR2260" s="15"/>
      <c r="BS2260" s="15"/>
      <c r="BT2260" s="15"/>
      <c r="BU2260" s="15"/>
      <c r="BV2260" s="15"/>
      <c r="BW2260" s="15"/>
      <c r="BX2260" s="15"/>
      <c r="BY2260" s="15"/>
      <c r="BZ2260" s="15"/>
      <c r="CA2260" s="15"/>
      <c r="CB2260" s="15"/>
      <c r="CC2260" s="15"/>
      <c r="CD2260" s="15"/>
      <c r="CE2260" s="15"/>
      <c r="CF2260" s="15"/>
      <c r="CG2260" s="15"/>
      <c r="CH2260" s="15"/>
      <c r="CI2260" s="15"/>
      <c r="CJ2260" s="15"/>
    </row>
    <row r="2261" spans="1:88" ht="12.75">
      <c r="A2261" s="25" t="s">
        <v>14318</v>
      </c>
      <c r="B2261" s="15" t="s">
        <v>14319</v>
      </c>
      <c r="C2261" s="15" t="s">
        <v>58</v>
      </c>
      <c r="D2261" s="16">
        <v>2018</v>
      </c>
      <c r="E2261" s="15" t="s">
        <v>117</v>
      </c>
      <c r="F2261" s="26"/>
      <c r="G2261" s="26" t="s">
        <v>118</v>
      </c>
      <c r="H2261" s="26" t="s">
        <v>118</v>
      </c>
      <c r="I2261" s="15" t="s">
        <v>118</v>
      </c>
      <c r="J2261" s="26"/>
      <c r="K2261" s="17">
        <f t="shared" si="283"/>
        <v>0</v>
      </c>
      <c r="L2261" s="15"/>
      <c r="M2261" s="15"/>
      <c r="N2261" s="15"/>
      <c r="O2261" s="15"/>
      <c r="P2261" s="15"/>
      <c r="Q2261" s="15" t="s">
        <v>10361</v>
      </c>
      <c r="R2261" s="15"/>
      <c r="S2261" s="19"/>
      <c r="T2261" s="15"/>
      <c r="U2261" s="17"/>
      <c r="V2261" s="25" t="s">
        <v>14320</v>
      </c>
      <c r="W2261" s="15">
        <v>0</v>
      </c>
      <c r="X2261" s="15" t="s">
        <v>134</v>
      </c>
      <c r="Y2261" s="15" t="s">
        <v>14321</v>
      </c>
      <c r="AB2261" s="20"/>
      <c r="AC2261" s="27" t="s">
        <v>14322</v>
      </c>
      <c r="AD2261" s="15"/>
      <c r="AE2261" s="15"/>
      <c r="AF2261" s="21" t="s">
        <v>14323</v>
      </c>
      <c r="AG2261" s="22">
        <f t="shared" si="282"/>
        <v>0.4838709677419355</v>
      </c>
      <c r="AH2261" s="15"/>
      <c r="AI2261" s="17"/>
      <c r="AJ2261" s="17"/>
      <c r="AK2261" s="17" t="e">
        <f>VLOOKUP(A2261,'[1]Deals (Exits)'!B:B,1,FALSE)</f>
        <v>#N/A</v>
      </c>
      <c r="AL2261" s="23"/>
      <c r="AM2261" s="17"/>
      <c r="AN2261" s="17"/>
      <c r="AO2261" s="17"/>
      <c r="AP2261" s="17"/>
      <c r="AQ2261" s="18"/>
      <c r="AR2261" s="18"/>
      <c r="AS2261" s="17"/>
      <c r="AT2261" s="17"/>
      <c r="AU2261" s="18"/>
      <c r="AV2261" s="17"/>
      <c r="AW2261" s="17"/>
      <c r="AX2261" s="17"/>
      <c r="AY2261" s="17"/>
      <c r="AZ2261" s="17"/>
      <c r="BA2261" s="17"/>
      <c r="BB2261" s="17"/>
      <c r="BC2261" s="17"/>
      <c r="BD2261" s="17"/>
      <c r="BE2261" s="17"/>
      <c r="BF2261" s="17"/>
      <c r="BG2261" s="17"/>
      <c r="BH2261" s="17"/>
      <c r="BI2261" s="17"/>
      <c r="BJ2261" s="17"/>
      <c r="BK2261" s="17"/>
      <c r="BL2261" s="17"/>
      <c r="BM2261" s="17"/>
      <c r="BN2261" s="15"/>
      <c r="BO2261" s="15"/>
      <c r="BP2261" s="22"/>
      <c r="BQ2261" s="15"/>
      <c r="BR2261" s="15"/>
      <c r="BS2261" s="15"/>
      <c r="BT2261" s="15"/>
      <c r="BU2261" s="15"/>
      <c r="BV2261" s="15"/>
      <c r="BW2261" s="15"/>
      <c r="BX2261" s="15"/>
      <c r="BY2261" s="15"/>
      <c r="BZ2261" s="15"/>
      <c r="CA2261" s="15"/>
      <c r="CB2261" s="15"/>
      <c r="CC2261" s="15"/>
      <c r="CD2261" s="15"/>
      <c r="CE2261" s="15"/>
      <c r="CF2261" s="15"/>
      <c r="CG2261" s="15"/>
      <c r="CH2261" s="15"/>
      <c r="CI2261" s="15"/>
      <c r="CJ2261" s="15"/>
    </row>
    <row r="2262" spans="1:88" ht="12.75">
      <c r="A2262" s="74" t="s">
        <v>14324</v>
      </c>
      <c r="B2262" s="15" t="s">
        <v>14325</v>
      </c>
      <c r="C2262" s="15" t="s">
        <v>58</v>
      </c>
      <c r="D2262" s="16">
        <v>2018</v>
      </c>
      <c r="E2262" s="15" t="s">
        <v>117</v>
      </c>
      <c r="F2262" s="26"/>
      <c r="G2262" s="26" t="s">
        <v>118</v>
      </c>
      <c r="H2262" s="26" t="s">
        <v>118</v>
      </c>
      <c r="I2262" s="15" t="s">
        <v>118</v>
      </c>
      <c r="J2262" s="26"/>
      <c r="K2262" s="17">
        <f t="shared" si="283"/>
        <v>0</v>
      </c>
      <c r="L2262" s="15"/>
      <c r="M2262" s="15"/>
      <c r="N2262" s="15"/>
      <c r="O2262" s="15"/>
      <c r="P2262" s="15"/>
      <c r="Q2262" s="15"/>
      <c r="R2262" s="15"/>
      <c r="S2262" s="19"/>
      <c r="T2262" s="15"/>
      <c r="U2262" s="17"/>
      <c r="V2262" s="15" t="s">
        <v>14326</v>
      </c>
      <c r="W2262" s="15">
        <v>1</v>
      </c>
      <c r="X2262" s="15" t="s">
        <v>191</v>
      </c>
      <c r="Y2262" s="15" t="s">
        <v>9442</v>
      </c>
      <c r="AA2262" s="25" t="s">
        <v>14327</v>
      </c>
      <c r="AB2262" s="32">
        <v>43506</v>
      </c>
      <c r="AC2262" s="27" t="s">
        <v>14328</v>
      </c>
      <c r="AD2262" s="27" t="s">
        <v>14329</v>
      </c>
      <c r="AE2262" s="27" t="s">
        <v>14330</v>
      </c>
      <c r="AF2262" s="21" t="s">
        <v>14331</v>
      </c>
      <c r="AG2262" s="22">
        <f t="shared" si="282"/>
        <v>0.58064516129032262</v>
      </c>
      <c r="AH2262" s="15"/>
      <c r="AI2262" s="17"/>
      <c r="AJ2262" s="17"/>
      <c r="AK2262" s="17" t="e">
        <f>VLOOKUP(A2262,'[1]Deals (Exits)'!B:B,1,FALSE)</f>
        <v>#N/A</v>
      </c>
      <c r="AL2262" s="23"/>
      <c r="AM2262" s="17"/>
      <c r="AN2262" s="17"/>
      <c r="AO2262" s="17"/>
      <c r="AP2262" s="17"/>
      <c r="AQ2262" s="18"/>
      <c r="AR2262" s="18"/>
      <c r="AS2262" s="17"/>
      <c r="AT2262" s="17"/>
      <c r="AU2262" s="18"/>
      <c r="AV2262" s="17"/>
      <c r="AW2262" s="17"/>
      <c r="AX2262" s="17"/>
      <c r="AY2262" s="17"/>
      <c r="AZ2262" s="17"/>
      <c r="BA2262" s="17"/>
      <c r="BB2262" s="17"/>
      <c r="BC2262" s="17"/>
      <c r="BD2262" s="17"/>
      <c r="BE2262" s="17"/>
      <c r="BF2262" s="17"/>
      <c r="BG2262" s="17"/>
      <c r="BH2262" s="17"/>
      <c r="BI2262" s="17"/>
      <c r="BJ2262" s="17"/>
      <c r="BK2262" s="17"/>
      <c r="BL2262" s="17"/>
      <c r="BM2262" s="17"/>
      <c r="BN2262" s="15"/>
      <c r="BO2262" s="15"/>
      <c r="BP2262" s="22"/>
      <c r="BQ2262" s="15"/>
      <c r="BR2262" s="15"/>
      <c r="BS2262" s="15"/>
      <c r="BT2262" s="15"/>
      <c r="BU2262" s="15"/>
      <c r="BV2262" s="15"/>
      <c r="BW2262" s="15"/>
      <c r="BX2262" s="15"/>
      <c r="BY2262" s="15"/>
      <c r="BZ2262" s="15"/>
      <c r="CA2262" s="15"/>
      <c r="CB2262" s="15"/>
      <c r="CC2262" s="15"/>
      <c r="CD2262" s="15"/>
      <c r="CE2262" s="15"/>
      <c r="CF2262" s="15"/>
      <c r="CG2262" s="15"/>
      <c r="CH2262" s="15"/>
      <c r="CI2262" s="15"/>
      <c r="CJ2262" s="15"/>
    </row>
    <row r="2263" spans="1:88" ht="12.75">
      <c r="A2263" s="25" t="s">
        <v>14332</v>
      </c>
      <c r="B2263" s="15" t="s">
        <v>14333</v>
      </c>
      <c r="C2263" s="15" t="s">
        <v>58</v>
      </c>
      <c r="D2263" s="16">
        <v>2015</v>
      </c>
      <c r="E2263" s="15" t="s">
        <v>117</v>
      </c>
      <c r="F2263" s="26" t="s">
        <v>110</v>
      </c>
      <c r="G2263" s="26" t="s">
        <v>118</v>
      </c>
      <c r="H2263" s="26" t="s">
        <v>118</v>
      </c>
      <c r="I2263" s="15" t="s">
        <v>118</v>
      </c>
      <c r="J2263" s="26"/>
      <c r="K2263" s="17">
        <f t="shared" si="283"/>
        <v>0</v>
      </c>
      <c r="L2263" s="15"/>
      <c r="M2263" s="15"/>
      <c r="N2263" s="15"/>
      <c r="O2263" s="15"/>
      <c r="P2263" s="15"/>
      <c r="Q2263" s="15"/>
      <c r="R2263" s="15"/>
      <c r="S2263" s="19"/>
      <c r="T2263" s="15"/>
      <c r="U2263" s="17"/>
      <c r="V2263" s="15" t="s">
        <v>14334</v>
      </c>
      <c r="W2263" s="15">
        <v>0</v>
      </c>
      <c r="X2263" s="15" t="s">
        <v>294</v>
      </c>
      <c r="Y2263" s="15" t="s">
        <v>14335</v>
      </c>
      <c r="AA2263" s="25" t="s">
        <v>14327</v>
      </c>
      <c r="AB2263" s="32">
        <v>43506</v>
      </c>
      <c r="AC2263" s="27" t="s">
        <v>14336</v>
      </c>
      <c r="AD2263" s="15" t="s">
        <v>110</v>
      </c>
      <c r="AE2263" s="27" t="s">
        <v>14337</v>
      </c>
      <c r="AF2263" s="27" t="s">
        <v>14338</v>
      </c>
      <c r="AG2263" s="22">
        <f t="shared" si="282"/>
        <v>0.61290322580645162</v>
      </c>
      <c r="AH2263" s="15"/>
      <c r="AI2263" s="17"/>
      <c r="AJ2263" s="17"/>
      <c r="AK2263" s="17" t="e">
        <f>VLOOKUP(A2263,'[1]Deals (Exits)'!B:B,1,FALSE)</f>
        <v>#N/A</v>
      </c>
      <c r="AL2263" s="23"/>
      <c r="AM2263" s="17"/>
      <c r="AN2263" s="17"/>
      <c r="AO2263" s="17"/>
      <c r="AP2263" s="17"/>
      <c r="AQ2263" s="18"/>
      <c r="AR2263" s="18"/>
      <c r="AS2263" s="17"/>
      <c r="AT2263" s="17"/>
      <c r="AU2263" s="18"/>
      <c r="AV2263" s="17"/>
      <c r="AW2263" s="17"/>
      <c r="AX2263" s="17"/>
      <c r="AY2263" s="17"/>
      <c r="AZ2263" s="17"/>
      <c r="BA2263" s="17"/>
      <c r="BB2263" s="17"/>
      <c r="BC2263" s="17"/>
      <c r="BD2263" s="17"/>
      <c r="BE2263" s="17"/>
      <c r="BF2263" s="17"/>
      <c r="BG2263" s="17"/>
      <c r="BH2263" s="17"/>
      <c r="BI2263" s="17"/>
      <c r="BJ2263" s="17"/>
      <c r="BK2263" s="17"/>
      <c r="BL2263" s="17"/>
      <c r="BM2263" s="17"/>
      <c r="BN2263" s="15"/>
      <c r="BO2263" s="15"/>
      <c r="BP2263" s="22"/>
      <c r="BQ2263" s="15"/>
      <c r="BR2263" s="15"/>
      <c r="BS2263" s="15"/>
      <c r="BT2263" s="15"/>
      <c r="BU2263" s="15"/>
      <c r="BV2263" s="15"/>
      <c r="BW2263" s="15"/>
      <c r="BX2263" s="15"/>
      <c r="BY2263" s="15"/>
      <c r="BZ2263" s="15"/>
      <c r="CA2263" s="15"/>
      <c r="CB2263" s="15"/>
      <c r="CC2263" s="15"/>
      <c r="CD2263" s="15"/>
      <c r="CE2263" s="15"/>
      <c r="CF2263" s="15"/>
      <c r="CG2263" s="15"/>
      <c r="CH2263" s="15"/>
      <c r="CI2263" s="15"/>
      <c r="CJ2263" s="15"/>
    </row>
    <row r="2264" spans="1:88" ht="12.75">
      <c r="A2264" s="74" t="s">
        <v>14339</v>
      </c>
      <c r="B2264" s="15" t="s">
        <v>14340</v>
      </c>
      <c r="C2264" s="15" t="s">
        <v>58</v>
      </c>
      <c r="D2264" s="16">
        <v>2018</v>
      </c>
      <c r="E2264" s="15" t="s">
        <v>429</v>
      </c>
      <c r="F2264" s="26"/>
      <c r="G2264" s="26" t="s">
        <v>188</v>
      </c>
      <c r="H2264" s="26" t="s">
        <v>188</v>
      </c>
      <c r="I2264" s="15" t="s">
        <v>188</v>
      </c>
      <c r="J2264" s="26"/>
      <c r="K2264" s="17">
        <f t="shared" si="283"/>
        <v>0</v>
      </c>
      <c r="L2264" s="15"/>
      <c r="M2264" s="15"/>
      <c r="N2264" s="15"/>
      <c r="O2264" s="15"/>
      <c r="P2264" s="15"/>
      <c r="Q2264" s="15"/>
      <c r="R2264" s="15"/>
      <c r="S2264" s="19"/>
      <c r="T2264" s="15"/>
      <c r="U2264" s="17"/>
      <c r="V2264" s="15" t="s">
        <v>14341</v>
      </c>
      <c r="W2264" s="15">
        <v>0</v>
      </c>
      <c r="X2264" s="15" t="s">
        <v>294</v>
      </c>
      <c r="Y2264" s="15" t="s">
        <v>14342</v>
      </c>
      <c r="AB2264" s="20" t="s">
        <v>286</v>
      </c>
      <c r="AC2264" s="27" t="s">
        <v>14343</v>
      </c>
      <c r="AD2264" s="27" t="s">
        <v>14344</v>
      </c>
      <c r="AE2264" s="15" t="s">
        <v>110</v>
      </c>
      <c r="AF2264" s="27" t="s">
        <v>14345</v>
      </c>
      <c r="AG2264" s="22">
        <f t="shared" si="282"/>
        <v>0.54838709677419351</v>
      </c>
      <c r="AH2264" s="15"/>
      <c r="AI2264" s="17"/>
      <c r="AJ2264" s="17"/>
      <c r="AK2264" s="17" t="e">
        <f>VLOOKUP(A2264,'[1]Deals (Exits)'!B:B,1,FALSE)</f>
        <v>#N/A</v>
      </c>
      <c r="AL2264" s="23"/>
      <c r="AM2264" s="17"/>
      <c r="AN2264" s="17"/>
      <c r="AO2264" s="17"/>
      <c r="AP2264" s="17"/>
      <c r="AQ2264" s="18"/>
      <c r="AR2264" s="18"/>
      <c r="AS2264" s="17"/>
      <c r="AT2264" s="17"/>
      <c r="AU2264" s="18"/>
      <c r="AV2264" s="17"/>
      <c r="AW2264" s="17"/>
      <c r="AX2264" s="17"/>
      <c r="AY2264" s="17"/>
      <c r="AZ2264" s="17"/>
      <c r="BA2264" s="17"/>
      <c r="BB2264" s="17"/>
      <c r="BC2264" s="17"/>
      <c r="BD2264" s="17"/>
      <c r="BE2264" s="17"/>
      <c r="BF2264" s="17"/>
      <c r="BG2264" s="17"/>
      <c r="BH2264" s="17"/>
      <c r="BI2264" s="17"/>
      <c r="BJ2264" s="17"/>
      <c r="BK2264" s="17"/>
      <c r="BL2264" s="17"/>
      <c r="BM2264" s="17"/>
      <c r="BN2264" s="15"/>
      <c r="BO2264" s="15"/>
      <c r="BP2264" s="22"/>
      <c r="BQ2264" s="15"/>
      <c r="BR2264" s="15"/>
      <c r="BS2264" s="15"/>
      <c r="BT2264" s="15"/>
      <c r="BU2264" s="15"/>
      <c r="BV2264" s="15"/>
      <c r="BW2264" s="15"/>
      <c r="BX2264" s="15"/>
      <c r="BY2264" s="15"/>
      <c r="BZ2264" s="15"/>
      <c r="CA2264" s="15"/>
      <c r="CB2264" s="15"/>
      <c r="CC2264" s="15"/>
      <c r="CD2264" s="15"/>
      <c r="CE2264" s="15"/>
      <c r="CF2264" s="15"/>
      <c r="CG2264" s="15"/>
      <c r="CH2264" s="15"/>
      <c r="CI2264" s="15"/>
      <c r="CJ2264" s="15"/>
    </row>
    <row r="2265" spans="1:88" ht="12.75">
      <c r="A2265" s="79" t="s">
        <v>14346</v>
      </c>
      <c r="B2265" s="15" t="s">
        <v>14347</v>
      </c>
      <c r="C2265" s="15" t="s">
        <v>58</v>
      </c>
      <c r="D2265" s="16">
        <v>2012</v>
      </c>
      <c r="E2265" s="15" t="s">
        <v>59</v>
      </c>
      <c r="F2265" s="15" t="s">
        <v>110</v>
      </c>
      <c r="G2265" s="15" t="s">
        <v>61</v>
      </c>
      <c r="H2265" s="15" t="s">
        <v>61</v>
      </c>
      <c r="I2265" s="15" t="s">
        <v>61</v>
      </c>
      <c r="J2265" s="15"/>
      <c r="K2265" s="17">
        <f t="shared" si="283"/>
        <v>0</v>
      </c>
      <c r="L2265" s="15"/>
      <c r="M2265" s="15"/>
      <c r="N2265" s="15"/>
      <c r="O2265" s="15"/>
      <c r="P2265" s="15"/>
      <c r="Q2265" s="24"/>
      <c r="R2265" s="15"/>
      <c r="S2265" s="19"/>
      <c r="T2265" s="15"/>
      <c r="U2265" s="17"/>
      <c r="V2265" s="15" t="s">
        <v>14348</v>
      </c>
      <c r="W2265" s="15">
        <v>1</v>
      </c>
      <c r="X2265" s="15" t="s">
        <v>294</v>
      </c>
      <c r="Y2265" s="15" t="s">
        <v>14349</v>
      </c>
      <c r="AB2265" s="32">
        <v>43506</v>
      </c>
      <c r="AC2265" s="27" t="s">
        <v>14350</v>
      </c>
      <c r="AD2265" s="27" t="s">
        <v>14351</v>
      </c>
      <c r="AE2265" s="21" t="s">
        <v>14352</v>
      </c>
      <c r="AF2265" s="21" t="s">
        <v>14353</v>
      </c>
      <c r="AG2265" s="22"/>
      <c r="AH2265" s="15"/>
      <c r="AI2265" s="22"/>
      <c r="AJ2265" s="22"/>
      <c r="AK2265" s="17" t="e">
        <f>VLOOKUP(A2265,'[1]Deals (Exits)'!B:B,1,FALSE)</f>
        <v>#N/A</v>
      </c>
      <c r="AL2265" s="23"/>
      <c r="AM2265" s="17"/>
      <c r="AN2265" s="17"/>
      <c r="AO2265" s="17"/>
      <c r="AP2265" s="17"/>
      <c r="AQ2265" s="18"/>
      <c r="AR2265" s="18"/>
      <c r="AS2265" s="17"/>
      <c r="AT2265" s="17"/>
      <c r="AU2265" s="18"/>
      <c r="AV2265" s="17"/>
      <c r="AW2265" s="17"/>
      <c r="AX2265" s="17"/>
      <c r="AY2265" s="17"/>
      <c r="AZ2265" s="17"/>
      <c r="BA2265" s="17"/>
      <c r="BB2265" s="17"/>
      <c r="BC2265" s="17"/>
      <c r="BD2265" s="17"/>
      <c r="BE2265" s="17"/>
      <c r="BF2265" s="17"/>
      <c r="BG2265" s="17"/>
      <c r="BH2265" s="17"/>
      <c r="BI2265" s="17"/>
      <c r="BJ2265" s="17"/>
      <c r="BK2265" s="17"/>
      <c r="BL2265" s="17"/>
      <c r="BM2265" s="17"/>
      <c r="BN2265" s="15"/>
      <c r="BO2265" s="15"/>
      <c r="BP2265" s="22"/>
      <c r="BQ2265" s="15"/>
      <c r="BR2265" s="15"/>
      <c r="BS2265" s="15"/>
      <c r="BT2265" s="15"/>
      <c r="BU2265" s="15"/>
      <c r="BV2265" s="15"/>
      <c r="BW2265" s="15"/>
      <c r="BX2265" s="15"/>
      <c r="BY2265" s="15"/>
      <c r="BZ2265" s="15"/>
      <c r="CA2265" s="15"/>
      <c r="CB2265" s="15"/>
      <c r="CC2265" s="15"/>
      <c r="CD2265" s="15"/>
      <c r="CE2265" s="15"/>
      <c r="CF2265" s="15"/>
      <c r="CG2265" s="15"/>
      <c r="CH2265" s="15"/>
      <c r="CI2265" s="15"/>
      <c r="CJ2265" s="15"/>
    </row>
    <row r="2266" spans="1:88" ht="12.75">
      <c r="A2266" s="74" t="s">
        <v>14354</v>
      </c>
      <c r="B2266" s="15" t="s">
        <v>14355</v>
      </c>
      <c r="C2266" s="15" t="s">
        <v>58</v>
      </c>
      <c r="D2266" s="16"/>
      <c r="E2266" s="26" t="s">
        <v>14356</v>
      </c>
      <c r="F2266" s="26" t="s">
        <v>59</v>
      </c>
      <c r="G2266" s="26" t="s">
        <v>3623</v>
      </c>
      <c r="H2266" s="26" t="s">
        <v>61</v>
      </c>
      <c r="I2266" s="15" t="s">
        <v>61</v>
      </c>
      <c r="J2266" s="26"/>
      <c r="K2266" s="17">
        <f t="shared" si="283"/>
        <v>0</v>
      </c>
      <c r="L2266" s="15"/>
      <c r="M2266" s="15"/>
      <c r="N2266" s="15" t="s">
        <v>12903</v>
      </c>
      <c r="O2266" s="15"/>
      <c r="P2266" s="15"/>
      <c r="Q2266" s="15"/>
      <c r="R2266" s="15"/>
      <c r="S2266" s="19"/>
      <c r="T2266" s="15"/>
      <c r="U2266" s="17"/>
      <c r="V2266" s="15" t="s">
        <v>14357</v>
      </c>
      <c r="W2266" s="15">
        <v>0</v>
      </c>
      <c r="X2266" s="15" t="s">
        <v>294</v>
      </c>
      <c r="Y2266" s="15" t="s">
        <v>14358</v>
      </c>
      <c r="AB2266" s="20"/>
      <c r="AC2266" s="27" t="s">
        <v>14359</v>
      </c>
      <c r="AD2266" s="15" t="s">
        <v>110</v>
      </c>
      <c r="AE2266" s="15" t="s">
        <v>110</v>
      </c>
      <c r="AF2266" s="15"/>
      <c r="AG2266" s="22">
        <f t="shared" ref="AG2266:AG2520" si="284">COUNTA(B2266:AF2266)/(COUNTA(B2266:AF2266)+COUNTBLANK(B2266:AF2266))</f>
        <v>0.5161290322580645</v>
      </c>
      <c r="AH2266" s="15"/>
      <c r="AI2266" s="17"/>
      <c r="AJ2266" s="17"/>
      <c r="AK2266" s="17" t="e">
        <f>VLOOKUP(A2266,'[1]Deals (Exits)'!B:B,1,FALSE)</f>
        <v>#N/A</v>
      </c>
      <c r="AL2266" s="23"/>
      <c r="AM2266" s="17"/>
      <c r="AN2266" s="17"/>
      <c r="AO2266" s="17"/>
      <c r="AP2266" s="17"/>
      <c r="AQ2266" s="18"/>
      <c r="AR2266" s="18"/>
      <c r="AS2266" s="17"/>
      <c r="AT2266" s="17"/>
      <c r="AU2266" s="18"/>
      <c r="AV2266" s="17"/>
      <c r="AW2266" s="17"/>
      <c r="AX2266" s="17"/>
      <c r="AY2266" s="17"/>
      <c r="AZ2266" s="17"/>
      <c r="BA2266" s="17"/>
      <c r="BB2266" s="17"/>
      <c r="BC2266" s="17"/>
      <c r="BD2266" s="17"/>
      <c r="BE2266" s="17"/>
      <c r="BF2266" s="17"/>
      <c r="BG2266" s="17"/>
      <c r="BH2266" s="17"/>
      <c r="BI2266" s="17"/>
      <c r="BJ2266" s="17"/>
      <c r="BK2266" s="17"/>
      <c r="BL2266" s="17"/>
      <c r="BM2266" s="17"/>
      <c r="BN2266" s="15"/>
      <c r="BO2266" s="15"/>
      <c r="BP2266" s="22"/>
      <c r="BQ2266" s="15"/>
      <c r="BR2266" s="15"/>
      <c r="BS2266" s="15"/>
      <c r="BT2266" s="15"/>
      <c r="BU2266" s="15"/>
      <c r="BV2266" s="15"/>
      <c r="BW2266" s="15"/>
      <c r="BX2266" s="15"/>
      <c r="BY2266" s="15"/>
      <c r="BZ2266" s="15"/>
      <c r="CA2266" s="15"/>
      <c r="CB2266" s="15"/>
      <c r="CC2266" s="15"/>
      <c r="CD2266" s="15"/>
      <c r="CE2266" s="15"/>
      <c r="CF2266" s="15"/>
      <c r="CG2266" s="15"/>
      <c r="CH2266" s="15"/>
      <c r="CI2266" s="15"/>
      <c r="CJ2266" s="15"/>
    </row>
    <row r="2267" spans="1:88" ht="12.75">
      <c r="A2267" s="25" t="s">
        <v>14360</v>
      </c>
      <c r="B2267" s="15" t="s">
        <v>14361</v>
      </c>
      <c r="C2267" s="15" t="s">
        <v>58</v>
      </c>
      <c r="D2267" s="16">
        <v>2019</v>
      </c>
      <c r="E2267" s="15" t="s">
        <v>59</v>
      </c>
      <c r="F2267" s="26"/>
      <c r="G2267" s="26" t="s">
        <v>61</v>
      </c>
      <c r="H2267" s="26" t="s">
        <v>61</v>
      </c>
      <c r="I2267" s="15" t="s">
        <v>61</v>
      </c>
      <c r="J2267" s="26"/>
      <c r="K2267" s="17">
        <f t="shared" si="283"/>
        <v>0</v>
      </c>
      <c r="L2267" s="15"/>
      <c r="M2267" s="15"/>
      <c r="N2267" s="15" t="s">
        <v>14362</v>
      </c>
      <c r="O2267" s="15"/>
      <c r="P2267" s="15"/>
      <c r="Q2267" s="24">
        <v>43693</v>
      </c>
      <c r="R2267" s="15" t="s">
        <v>284</v>
      </c>
      <c r="S2267" s="19" t="s">
        <v>14363</v>
      </c>
      <c r="T2267" s="15" t="s">
        <v>110</v>
      </c>
      <c r="U2267" s="17" t="s">
        <v>110</v>
      </c>
      <c r="V2267" s="15" t="s">
        <v>14364</v>
      </c>
      <c r="W2267" s="15">
        <v>0</v>
      </c>
      <c r="X2267" s="15" t="s">
        <v>158</v>
      </c>
      <c r="Y2267" s="15" t="s">
        <v>12424</v>
      </c>
      <c r="AB2267" s="32">
        <v>43506</v>
      </c>
      <c r="AC2267" s="27" t="s">
        <v>14365</v>
      </c>
      <c r="AD2267" s="15" t="s">
        <v>110</v>
      </c>
      <c r="AE2267" s="21" t="s">
        <v>14366</v>
      </c>
      <c r="AF2267" s="21" t="s">
        <v>14367</v>
      </c>
      <c r="AG2267" s="22">
        <f t="shared" si="284"/>
        <v>0.74193548387096775</v>
      </c>
      <c r="AH2267" s="15"/>
      <c r="AI2267" s="17"/>
      <c r="AJ2267" s="17"/>
      <c r="AK2267" s="17" t="e">
        <f>VLOOKUP(A2267,'[1]Deals (Exits)'!B:B,1,FALSE)</f>
        <v>#N/A</v>
      </c>
      <c r="AL2267" s="23"/>
      <c r="AM2267" s="17"/>
      <c r="AN2267" s="17"/>
      <c r="AO2267" s="17"/>
      <c r="AP2267" s="17"/>
      <c r="AQ2267" s="18"/>
      <c r="AR2267" s="18"/>
      <c r="AS2267" s="17"/>
      <c r="AT2267" s="17"/>
      <c r="AU2267" s="18"/>
      <c r="AV2267" s="17"/>
      <c r="AW2267" s="17"/>
      <c r="AX2267" s="17"/>
      <c r="AY2267" s="17"/>
      <c r="AZ2267" s="17"/>
      <c r="BA2267" s="17"/>
      <c r="BB2267" s="17"/>
      <c r="BC2267" s="17"/>
      <c r="BD2267" s="17"/>
      <c r="BE2267" s="17"/>
      <c r="BF2267" s="17"/>
      <c r="BG2267" s="17"/>
      <c r="BH2267" s="17"/>
      <c r="BI2267" s="17"/>
      <c r="BJ2267" s="17"/>
      <c r="BK2267" s="17"/>
      <c r="BL2267" s="17"/>
      <c r="BM2267" s="17"/>
      <c r="BN2267" s="15"/>
      <c r="BO2267" s="15"/>
      <c r="BP2267" s="22"/>
      <c r="BQ2267" s="15"/>
      <c r="BR2267" s="15"/>
      <c r="BS2267" s="15"/>
      <c r="BT2267" s="15"/>
      <c r="BU2267" s="15"/>
      <c r="BV2267" s="15"/>
      <c r="BW2267" s="15"/>
      <c r="BX2267" s="15"/>
      <c r="BY2267" s="15"/>
      <c r="BZ2267" s="15"/>
      <c r="CA2267" s="15"/>
      <c r="CB2267" s="15"/>
      <c r="CC2267" s="15"/>
      <c r="CD2267" s="15"/>
      <c r="CE2267" s="15"/>
      <c r="CF2267" s="15"/>
      <c r="CG2267" s="15"/>
      <c r="CH2267" s="15"/>
      <c r="CI2267" s="15"/>
      <c r="CJ2267" s="15"/>
    </row>
    <row r="2268" spans="1:88" ht="12.75">
      <c r="A2268" s="25" t="s">
        <v>14368</v>
      </c>
      <c r="B2268" s="15" t="s">
        <v>14369</v>
      </c>
      <c r="C2268" s="15" t="s">
        <v>58</v>
      </c>
      <c r="D2268" s="16">
        <v>2019</v>
      </c>
      <c r="E2268" s="15" t="s">
        <v>59</v>
      </c>
      <c r="F2268" s="26"/>
      <c r="G2268" s="26" t="s">
        <v>61</v>
      </c>
      <c r="H2268" s="26" t="s">
        <v>61</v>
      </c>
      <c r="I2268" s="15" t="s">
        <v>14370</v>
      </c>
      <c r="J2268" s="26"/>
      <c r="K2268" s="17">
        <f t="shared" si="283"/>
        <v>0</v>
      </c>
      <c r="L2268" s="15"/>
      <c r="M2268" s="15"/>
      <c r="N2268" s="25" t="s">
        <v>12416</v>
      </c>
      <c r="O2268" s="15"/>
      <c r="P2268" s="15"/>
      <c r="Q2268" s="24">
        <v>43698</v>
      </c>
      <c r="R2268" s="15" t="s">
        <v>375</v>
      </c>
      <c r="S2268" s="19">
        <v>100000</v>
      </c>
      <c r="T2268" s="15" t="s">
        <v>375</v>
      </c>
      <c r="U2268" s="19">
        <v>100000</v>
      </c>
      <c r="V2268" s="15"/>
      <c r="W2268" s="15"/>
      <c r="X2268" s="15" t="s">
        <v>79</v>
      </c>
      <c r="Y2268" s="15" t="s">
        <v>14371</v>
      </c>
      <c r="AA2268" s="25" t="s">
        <v>12416</v>
      </c>
      <c r="AB2268" s="32">
        <v>43506</v>
      </c>
      <c r="AC2268" s="27" t="s">
        <v>14372</v>
      </c>
      <c r="AD2268" s="15"/>
      <c r="AE2268" s="21" t="s">
        <v>14373</v>
      </c>
      <c r="AF2268" s="21" t="s">
        <v>14374</v>
      </c>
      <c r="AG2268" s="22">
        <f t="shared" si="284"/>
        <v>0.67741935483870963</v>
      </c>
      <c r="AH2268" s="15"/>
      <c r="AI2268" s="17"/>
      <c r="AJ2268" s="17"/>
      <c r="AK2268" s="17" t="e">
        <f>VLOOKUP(A2268,'[1]Deals (Exits)'!B:B,1,FALSE)</f>
        <v>#N/A</v>
      </c>
      <c r="AL2268" s="23"/>
      <c r="AM2268" s="17"/>
      <c r="AN2268" s="17"/>
      <c r="AO2268" s="17"/>
      <c r="AP2268" s="17"/>
      <c r="AQ2268" s="18"/>
      <c r="AR2268" s="18"/>
      <c r="AS2268" s="17"/>
      <c r="AT2268" s="17"/>
      <c r="AU2268" s="18"/>
      <c r="AV2268" s="17"/>
      <c r="AW2268" s="17"/>
      <c r="AX2268" s="17"/>
      <c r="AY2268" s="17"/>
      <c r="AZ2268" s="17"/>
      <c r="BA2268" s="17"/>
      <c r="BB2268" s="17"/>
      <c r="BC2268" s="17"/>
      <c r="BD2268" s="17"/>
      <c r="BE2268" s="17"/>
      <c r="BF2268" s="17"/>
      <c r="BG2268" s="17"/>
      <c r="BH2268" s="17"/>
      <c r="BI2268" s="17"/>
      <c r="BJ2268" s="17"/>
      <c r="BK2268" s="17"/>
      <c r="BL2268" s="17"/>
      <c r="BM2268" s="17"/>
      <c r="BN2268" s="15"/>
      <c r="BO2268" s="15"/>
      <c r="BP2268" s="22"/>
      <c r="BQ2268" s="15"/>
      <c r="BR2268" s="15"/>
      <c r="BS2268" s="15"/>
      <c r="BT2268" s="15"/>
      <c r="BU2268" s="15"/>
      <c r="BV2268" s="15"/>
      <c r="BW2268" s="15"/>
      <c r="BX2268" s="15"/>
      <c r="BY2268" s="15"/>
      <c r="BZ2268" s="15"/>
      <c r="CA2268" s="15"/>
      <c r="CB2268" s="15"/>
      <c r="CC2268" s="15"/>
      <c r="CD2268" s="15"/>
      <c r="CE2268" s="15"/>
      <c r="CF2268" s="15"/>
      <c r="CG2268" s="15"/>
      <c r="CH2268" s="15"/>
      <c r="CI2268" s="15"/>
      <c r="CJ2268" s="15"/>
    </row>
    <row r="2269" spans="1:88" ht="12.75">
      <c r="A2269" s="25" t="s">
        <v>14375</v>
      </c>
      <c r="B2269" s="15" t="s">
        <v>14376</v>
      </c>
      <c r="C2269" s="15" t="s">
        <v>58</v>
      </c>
      <c r="D2269" s="16">
        <v>2019</v>
      </c>
      <c r="E2269" s="15" t="s">
        <v>59</v>
      </c>
      <c r="F2269" s="26"/>
      <c r="G2269" s="26" t="s">
        <v>61</v>
      </c>
      <c r="H2269" s="26" t="s">
        <v>61</v>
      </c>
      <c r="I2269" s="15" t="s">
        <v>61</v>
      </c>
      <c r="J2269" s="26"/>
      <c r="K2269" s="17">
        <f t="shared" si="283"/>
        <v>0</v>
      </c>
      <c r="L2269" s="15"/>
      <c r="M2269" s="15"/>
      <c r="N2269" s="25" t="s">
        <v>12416</v>
      </c>
      <c r="O2269" s="15"/>
      <c r="P2269" s="15"/>
      <c r="Q2269" s="24">
        <v>43698</v>
      </c>
      <c r="R2269" s="15" t="s">
        <v>375</v>
      </c>
      <c r="S2269" s="19">
        <v>100000</v>
      </c>
      <c r="T2269" s="15" t="s">
        <v>375</v>
      </c>
      <c r="U2269" s="19">
        <v>100000</v>
      </c>
      <c r="V2269" s="15"/>
      <c r="W2269" s="15"/>
      <c r="X2269" s="15" t="s">
        <v>404</v>
      </c>
      <c r="Y2269" s="15" t="s">
        <v>14377</v>
      </c>
      <c r="AA2269" s="25" t="s">
        <v>12416</v>
      </c>
      <c r="AB2269" s="20"/>
      <c r="AC2269" s="27" t="s">
        <v>14378</v>
      </c>
      <c r="AD2269" s="15"/>
      <c r="AE2269" s="27" t="s">
        <v>14379</v>
      </c>
      <c r="AF2269" s="21" t="s">
        <v>14380</v>
      </c>
      <c r="AG2269" s="22">
        <f t="shared" si="284"/>
        <v>0.64516129032258063</v>
      </c>
      <c r="AH2269" s="15"/>
      <c r="AI2269" s="17"/>
      <c r="AJ2269" s="17"/>
      <c r="AK2269" s="17" t="e">
        <f>VLOOKUP(A2269,'[1]Deals (Exits)'!B:B,1,FALSE)</f>
        <v>#N/A</v>
      </c>
      <c r="AL2269" s="23"/>
      <c r="AM2269" s="17"/>
      <c r="AN2269" s="17"/>
      <c r="AO2269" s="17"/>
      <c r="AP2269" s="17"/>
      <c r="AQ2269" s="18"/>
      <c r="AR2269" s="18"/>
      <c r="AS2269" s="17"/>
      <c r="AT2269" s="17"/>
      <c r="AU2269" s="18"/>
      <c r="AV2269" s="17"/>
      <c r="AW2269" s="17"/>
      <c r="AX2269" s="17"/>
      <c r="AY2269" s="17"/>
      <c r="AZ2269" s="17"/>
      <c r="BA2269" s="17"/>
      <c r="BB2269" s="17"/>
      <c r="BC2269" s="17"/>
      <c r="BD2269" s="17"/>
      <c r="BE2269" s="17"/>
      <c r="BF2269" s="17"/>
      <c r="BG2269" s="17"/>
      <c r="BH2269" s="17"/>
      <c r="BI2269" s="17"/>
      <c r="BJ2269" s="17"/>
      <c r="BK2269" s="17"/>
      <c r="BL2269" s="17"/>
      <c r="BM2269" s="17"/>
      <c r="BN2269" s="15"/>
      <c r="BO2269" s="15"/>
      <c r="BP2269" s="22"/>
      <c r="BQ2269" s="15"/>
      <c r="BR2269" s="15"/>
      <c r="BS2269" s="15"/>
      <c r="BT2269" s="15"/>
      <c r="BU2269" s="15"/>
      <c r="BV2269" s="15"/>
      <c r="BW2269" s="15"/>
      <c r="BX2269" s="15"/>
      <c r="BY2269" s="15"/>
      <c r="BZ2269" s="15"/>
      <c r="CA2269" s="15"/>
      <c r="CB2269" s="15"/>
      <c r="CC2269" s="15"/>
      <c r="CD2269" s="15"/>
      <c r="CE2269" s="15"/>
      <c r="CF2269" s="15"/>
      <c r="CG2269" s="15"/>
      <c r="CH2269" s="15"/>
      <c r="CI2269" s="15"/>
      <c r="CJ2269" s="15"/>
    </row>
    <row r="2270" spans="1:88" ht="12.75">
      <c r="A2270" s="74" t="s">
        <v>14381</v>
      </c>
      <c r="B2270" s="15" t="s">
        <v>14382</v>
      </c>
      <c r="C2270" s="15" t="s">
        <v>58</v>
      </c>
      <c r="D2270" s="16">
        <v>2012</v>
      </c>
      <c r="E2270" s="15" t="s">
        <v>59</v>
      </c>
      <c r="F2270" s="26"/>
      <c r="G2270" s="26" t="s">
        <v>61</v>
      </c>
      <c r="H2270" s="26" t="s">
        <v>61</v>
      </c>
      <c r="I2270" s="15" t="s">
        <v>61</v>
      </c>
      <c r="J2270" s="26"/>
      <c r="K2270" s="17">
        <f t="shared" si="283"/>
        <v>0</v>
      </c>
      <c r="L2270" s="15"/>
      <c r="M2270" s="15"/>
      <c r="N2270" s="15"/>
      <c r="O2270" s="15"/>
      <c r="P2270" s="15"/>
      <c r="Q2270" s="15"/>
      <c r="R2270" s="15"/>
      <c r="S2270" s="19"/>
      <c r="T2270" s="15"/>
      <c r="U2270" s="17"/>
      <c r="V2270" s="15" t="s">
        <v>14383</v>
      </c>
      <c r="W2270" s="15"/>
      <c r="X2270" s="15" t="s">
        <v>538</v>
      </c>
      <c r="Y2270" s="15"/>
      <c r="AB2270" s="20" t="s">
        <v>171</v>
      </c>
      <c r="AC2270" s="21" t="s">
        <v>14384</v>
      </c>
      <c r="AD2270" s="21" t="s">
        <v>14385</v>
      </c>
      <c r="AE2270" s="21" t="s">
        <v>14386</v>
      </c>
      <c r="AF2270" s="21" t="s">
        <v>14387</v>
      </c>
      <c r="AG2270" s="22">
        <f t="shared" si="284"/>
        <v>0.4838709677419355</v>
      </c>
      <c r="AH2270" s="15"/>
      <c r="AI2270" s="17"/>
      <c r="AJ2270" s="17"/>
      <c r="AK2270" s="17" t="e">
        <f>VLOOKUP(A2270,'[1]Deals (Exits)'!B:B,1,FALSE)</f>
        <v>#N/A</v>
      </c>
      <c r="AL2270" s="23"/>
      <c r="AM2270" s="17"/>
      <c r="AN2270" s="17"/>
      <c r="AO2270" s="17"/>
      <c r="AP2270" s="17"/>
      <c r="AQ2270" s="18"/>
      <c r="AR2270" s="18"/>
      <c r="AS2270" s="17"/>
      <c r="AT2270" s="17"/>
      <c r="AU2270" s="18"/>
      <c r="AV2270" s="17"/>
      <c r="AW2270" s="17"/>
      <c r="AX2270" s="17"/>
      <c r="AY2270" s="17"/>
      <c r="AZ2270" s="17"/>
      <c r="BA2270" s="17"/>
      <c r="BB2270" s="17"/>
      <c r="BC2270" s="17"/>
      <c r="BD2270" s="17"/>
      <c r="BE2270" s="17"/>
      <c r="BF2270" s="17"/>
      <c r="BG2270" s="17"/>
      <c r="BH2270" s="17"/>
      <c r="BI2270" s="17"/>
      <c r="BJ2270" s="17"/>
      <c r="BK2270" s="17"/>
      <c r="BL2270" s="17"/>
      <c r="BM2270" s="17"/>
      <c r="BN2270" s="15"/>
      <c r="BO2270" s="15"/>
      <c r="BP2270" s="22"/>
      <c r="BQ2270" s="15"/>
      <c r="BR2270" s="15"/>
      <c r="BS2270" s="15"/>
      <c r="BT2270" s="15"/>
      <c r="BU2270" s="15"/>
      <c r="BV2270" s="15"/>
      <c r="BW2270" s="15"/>
      <c r="BX2270" s="15"/>
      <c r="BY2270" s="15"/>
      <c r="BZ2270" s="15"/>
      <c r="CA2270" s="15"/>
      <c r="CB2270" s="15"/>
      <c r="CC2270" s="15"/>
      <c r="CD2270" s="15"/>
      <c r="CE2270" s="15"/>
      <c r="CF2270" s="15"/>
      <c r="CG2270" s="15"/>
      <c r="CH2270" s="15"/>
      <c r="CI2270" s="15"/>
      <c r="CJ2270" s="15"/>
    </row>
    <row r="2271" spans="1:88" ht="12.75">
      <c r="A2271" s="74" t="s">
        <v>14388</v>
      </c>
      <c r="B2271" s="15" t="s">
        <v>14389</v>
      </c>
      <c r="C2271" s="15" t="s">
        <v>58</v>
      </c>
      <c r="D2271" s="16">
        <v>2016</v>
      </c>
      <c r="E2271" s="15" t="s">
        <v>3506</v>
      </c>
      <c r="F2271" s="26"/>
      <c r="G2271" s="26" t="s">
        <v>61</v>
      </c>
      <c r="H2271" s="26" t="s">
        <v>61</v>
      </c>
      <c r="I2271" s="15" t="s">
        <v>61</v>
      </c>
      <c r="J2271" s="26"/>
      <c r="K2271" s="17">
        <f t="shared" si="283"/>
        <v>0</v>
      </c>
      <c r="L2271" s="15"/>
      <c r="M2271" s="15"/>
      <c r="N2271" s="15"/>
      <c r="O2271" s="15"/>
      <c r="P2271" s="15"/>
      <c r="Q2271" s="15"/>
      <c r="R2271" s="15"/>
      <c r="S2271" s="19"/>
      <c r="T2271" s="15"/>
      <c r="U2271" s="17"/>
      <c r="V2271" s="15" t="s">
        <v>14390</v>
      </c>
      <c r="W2271" s="15"/>
      <c r="X2271" s="15" t="s">
        <v>107</v>
      </c>
      <c r="Y2271" s="15"/>
      <c r="AB2271" s="20"/>
      <c r="AC2271" s="21" t="s">
        <v>14391</v>
      </c>
      <c r="AD2271" s="15"/>
      <c r="AE2271" s="21" t="s">
        <v>14392</v>
      </c>
      <c r="AF2271" s="21" t="s">
        <v>14393</v>
      </c>
      <c r="AG2271" s="22">
        <f t="shared" si="284"/>
        <v>0.41935483870967744</v>
      </c>
      <c r="AH2271" s="15"/>
      <c r="AI2271" s="17"/>
      <c r="AJ2271" s="17"/>
      <c r="AK2271" s="17" t="e">
        <f>VLOOKUP(A2271,'[1]Deals (Exits)'!B:B,1,FALSE)</f>
        <v>#N/A</v>
      </c>
      <c r="AL2271" s="23"/>
      <c r="AM2271" s="17"/>
      <c r="AN2271" s="17"/>
      <c r="AO2271" s="17"/>
      <c r="AP2271" s="17"/>
      <c r="AQ2271" s="18"/>
      <c r="AR2271" s="18"/>
      <c r="AS2271" s="17"/>
      <c r="AT2271" s="17"/>
      <c r="AU2271" s="18"/>
      <c r="AV2271" s="17"/>
      <c r="AW2271" s="17"/>
      <c r="AX2271" s="17"/>
      <c r="AY2271" s="17"/>
      <c r="AZ2271" s="17"/>
      <c r="BA2271" s="17"/>
      <c r="BB2271" s="17"/>
      <c r="BC2271" s="17"/>
      <c r="BD2271" s="17"/>
      <c r="BE2271" s="17"/>
      <c r="BF2271" s="17"/>
      <c r="BG2271" s="17"/>
      <c r="BH2271" s="17"/>
      <c r="BI2271" s="17"/>
      <c r="BJ2271" s="17"/>
      <c r="BK2271" s="17"/>
      <c r="BL2271" s="17"/>
      <c r="BM2271" s="17"/>
      <c r="BN2271" s="15"/>
      <c r="BO2271" s="15"/>
      <c r="BP2271" s="22"/>
      <c r="BQ2271" s="15"/>
      <c r="BR2271" s="15"/>
      <c r="BS2271" s="15"/>
      <c r="BT2271" s="15"/>
      <c r="BU2271" s="15"/>
      <c r="BV2271" s="15"/>
      <c r="BW2271" s="15"/>
      <c r="BX2271" s="15"/>
      <c r="BY2271" s="15"/>
      <c r="BZ2271" s="15"/>
      <c r="CA2271" s="15"/>
      <c r="CB2271" s="15"/>
      <c r="CC2271" s="15"/>
      <c r="CD2271" s="15"/>
      <c r="CE2271" s="15"/>
      <c r="CF2271" s="15"/>
      <c r="CG2271" s="15"/>
      <c r="CH2271" s="15"/>
      <c r="CI2271" s="15"/>
      <c r="CJ2271" s="15"/>
    </row>
    <row r="2272" spans="1:88" ht="12.75">
      <c r="A2272" s="74" t="s">
        <v>14394</v>
      </c>
      <c r="B2272" s="15" t="s">
        <v>14395</v>
      </c>
      <c r="C2272" s="15" t="s">
        <v>58</v>
      </c>
      <c r="D2272" s="16">
        <v>2015</v>
      </c>
      <c r="E2272" s="15" t="s">
        <v>59</v>
      </c>
      <c r="F2272" s="26"/>
      <c r="G2272" s="26" t="s">
        <v>61</v>
      </c>
      <c r="H2272" s="26" t="s">
        <v>61</v>
      </c>
      <c r="I2272" s="15" t="s">
        <v>61</v>
      </c>
      <c r="J2272" s="26"/>
      <c r="K2272" s="17">
        <f t="shared" si="283"/>
        <v>0</v>
      </c>
      <c r="L2272" s="15"/>
      <c r="M2272" s="15"/>
      <c r="N2272" s="15"/>
      <c r="O2272" s="15"/>
      <c r="P2272" s="15"/>
      <c r="Q2272" s="15"/>
      <c r="R2272" s="15"/>
      <c r="S2272" s="19"/>
      <c r="T2272" s="15"/>
      <c r="U2272" s="17"/>
      <c r="V2272" s="15" t="s">
        <v>14396</v>
      </c>
      <c r="W2272" s="15"/>
      <c r="X2272" s="15" t="s">
        <v>158</v>
      </c>
      <c r="Y2272" s="15"/>
      <c r="AB2272" s="20" t="s">
        <v>286</v>
      </c>
      <c r="AC2272" s="21" t="s">
        <v>14397</v>
      </c>
      <c r="AD2272" s="21" t="s">
        <v>14398</v>
      </c>
      <c r="AE2272" s="21" t="s">
        <v>14399</v>
      </c>
      <c r="AF2272" s="21" t="s">
        <v>14400</v>
      </c>
      <c r="AG2272" s="22">
        <f t="shared" si="284"/>
        <v>0.4838709677419355</v>
      </c>
      <c r="AH2272" s="15"/>
      <c r="AI2272" s="17"/>
      <c r="AJ2272" s="17"/>
      <c r="AK2272" s="17" t="e">
        <f>VLOOKUP(A2272,'[1]Deals (Exits)'!B:B,1,FALSE)</f>
        <v>#N/A</v>
      </c>
      <c r="AL2272" s="23"/>
      <c r="AM2272" s="17"/>
      <c r="AN2272" s="17"/>
      <c r="AO2272" s="17"/>
      <c r="AP2272" s="17"/>
      <c r="AQ2272" s="18"/>
      <c r="AR2272" s="18"/>
      <c r="AS2272" s="17"/>
      <c r="AT2272" s="17"/>
      <c r="AU2272" s="18"/>
      <c r="AV2272" s="17"/>
      <c r="AW2272" s="17"/>
      <c r="AX2272" s="17"/>
      <c r="AY2272" s="17"/>
      <c r="AZ2272" s="17"/>
      <c r="BA2272" s="17"/>
      <c r="BB2272" s="17"/>
      <c r="BC2272" s="17"/>
      <c r="BD2272" s="17"/>
      <c r="BE2272" s="17"/>
      <c r="BF2272" s="17"/>
      <c r="BG2272" s="17"/>
      <c r="BH2272" s="17"/>
      <c r="BI2272" s="17"/>
      <c r="BJ2272" s="17"/>
      <c r="BK2272" s="17"/>
      <c r="BL2272" s="17"/>
      <c r="BM2272" s="17"/>
      <c r="BN2272" s="15"/>
      <c r="BO2272" s="15"/>
      <c r="BP2272" s="22"/>
      <c r="BQ2272" s="15"/>
      <c r="BR2272" s="15"/>
      <c r="BS2272" s="15"/>
      <c r="BT2272" s="15"/>
      <c r="BU2272" s="15"/>
      <c r="BV2272" s="15"/>
      <c r="BW2272" s="15"/>
      <c r="BX2272" s="15"/>
      <c r="BY2272" s="15"/>
      <c r="BZ2272" s="15"/>
      <c r="CA2272" s="15"/>
      <c r="CB2272" s="15"/>
      <c r="CC2272" s="15"/>
      <c r="CD2272" s="15"/>
      <c r="CE2272" s="15"/>
      <c r="CF2272" s="15"/>
      <c r="CG2272" s="15"/>
      <c r="CH2272" s="15"/>
      <c r="CI2272" s="15"/>
      <c r="CJ2272" s="15"/>
    </row>
    <row r="2273" spans="1:88" ht="12.75">
      <c r="A2273" s="25" t="s">
        <v>14401</v>
      </c>
      <c r="B2273" s="15" t="s">
        <v>14402</v>
      </c>
      <c r="C2273" s="15" t="s">
        <v>58</v>
      </c>
      <c r="D2273" s="16">
        <v>2014</v>
      </c>
      <c r="E2273" s="15" t="s">
        <v>14403</v>
      </c>
      <c r="F2273" s="26"/>
      <c r="G2273" s="26" t="s">
        <v>61</v>
      </c>
      <c r="H2273" s="26" t="s">
        <v>61</v>
      </c>
      <c r="I2273" s="15" t="s">
        <v>61</v>
      </c>
      <c r="J2273" s="26"/>
      <c r="K2273" s="17">
        <f t="shared" si="283"/>
        <v>0</v>
      </c>
      <c r="L2273" s="15"/>
      <c r="M2273" s="15"/>
      <c r="N2273" s="15"/>
      <c r="O2273" s="15"/>
      <c r="P2273" s="15"/>
      <c r="Q2273" s="15"/>
      <c r="R2273" s="15"/>
      <c r="S2273" s="19"/>
      <c r="T2273" s="15"/>
      <c r="U2273" s="17"/>
      <c r="V2273" s="15" t="s">
        <v>14404</v>
      </c>
      <c r="W2273" s="15"/>
      <c r="X2273" s="15" t="s">
        <v>538</v>
      </c>
      <c r="Y2273" s="15"/>
      <c r="AB2273" s="20" t="s">
        <v>286</v>
      </c>
      <c r="AC2273" s="21" t="s">
        <v>14405</v>
      </c>
      <c r="AD2273" s="21" t="s">
        <v>14406</v>
      </c>
      <c r="AE2273" s="21" t="s">
        <v>14407</v>
      </c>
      <c r="AF2273" s="21" t="s">
        <v>14408</v>
      </c>
      <c r="AG2273" s="22">
        <f t="shared" si="284"/>
        <v>0.4838709677419355</v>
      </c>
      <c r="AH2273" s="15"/>
      <c r="AI2273" s="17"/>
      <c r="AJ2273" s="17"/>
      <c r="AK2273" s="17" t="e">
        <f>VLOOKUP(A2273,'[1]Deals (Exits)'!B:B,1,FALSE)</f>
        <v>#N/A</v>
      </c>
      <c r="AL2273" s="23"/>
      <c r="AM2273" s="17"/>
      <c r="AN2273" s="17"/>
      <c r="AO2273" s="17"/>
      <c r="AP2273" s="17"/>
      <c r="AQ2273" s="18"/>
      <c r="AR2273" s="18"/>
      <c r="AS2273" s="17"/>
      <c r="AT2273" s="17"/>
      <c r="AU2273" s="18"/>
      <c r="AV2273" s="17"/>
      <c r="AW2273" s="17"/>
      <c r="AX2273" s="17"/>
      <c r="AY2273" s="17"/>
      <c r="AZ2273" s="17"/>
      <c r="BA2273" s="17"/>
      <c r="BB2273" s="17"/>
      <c r="BC2273" s="17"/>
      <c r="BD2273" s="17"/>
      <c r="BE2273" s="17"/>
      <c r="BF2273" s="17"/>
      <c r="BG2273" s="17"/>
      <c r="BH2273" s="17"/>
      <c r="BI2273" s="17"/>
      <c r="BJ2273" s="17"/>
      <c r="BK2273" s="17"/>
      <c r="BL2273" s="17"/>
      <c r="BM2273" s="17"/>
      <c r="BN2273" s="15"/>
      <c r="BO2273" s="15"/>
      <c r="BP2273" s="22"/>
      <c r="BQ2273" s="15"/>
      <c r="BR2273" s="15"/>
      <c r="BS2273" s="15"/>
      <c r="BT2273" s="15"/>
      <c r="BU2273" s="15"/>
      <c r="BV2273" s="15"/>
      <c r="BW2273" s="15"/>
      <c r="BX2273" s="15"/>
      <c r="BY2273" s="15"/>
      <c r="BZ2273" s="15"/>
      <c r="CA2273" s="15"/>
      <c r="CB2273" s="15"/>
      <c r="CC2273" s="15"/>
      <c r="CD2273" s="15"/>
      <c r="CE2273" s="15"/>
      <c r="CF2273" s="15"/>
      <c r="CG2273" s="15"/>
      <c r="CH2273" s="15"/>
      <c r="CI2273" s="15"/>
      <c r="CJ2273" s="15"/>
    </row>
    <row r="2274" spans="1:88" ht="12.75">
      <c r="A2274" s="25" t="s">
        <v>14409</v>
      </c>
      <c r="B2274" s="15" t="s">
        <v>14410</v>
      </c>
      <c r="C2274" s="15" t="s">
        <v>58</v>
      </c>
      <c r="D2274" s="16">
        <v>2013</v>
      </c>
      <c r="E2274" s="15" t="s">
        <v>59</v>
      </c>
      <c r="F2274" s="26"/>
      <c r="G2274" s="26" t="s">
        <v>61</v>
      </c>
      <c r="H2274" s="26" t="s">
        <v>61</v>
      </c>
      <c r="I2274" s="15" t="s">
        <v>61</v>
      </c>
      <c r="J2274" s="26"/>
      <c r="K2274" s="17">
        <f t="shared" si="283"/>
        <v>0</v>
      </c>
      <c r="L2274" s="15"/>
      <c r="M2274" s="15"/>
      <c r="N2274" s="15"/>
      <c r="O2274" s="15"/>
      <c r="P2274" s="15"/>
      <c r="Q2274" s="15"/>
      <c r="R2274" s="15"/>
      <c r="S2274" s="19"/>
      <c r="T2274" s="15"/>
      <c r="U2274" s="17"/>
      <c r="V2274" s="15" t="s">
        <v>14411</v>
      </c>
      <c r="W2274" s="15"/>
      <c r="X2274" s="15" t="s">
        <v>158</v>
      </c>
      <c r="Y2274" s="15"/>
      <c r="AB2274" s="20"/>
      <c r="AC2274" s="21" t="s">
        <v>14412</v>
      </c>
      <c r="AD2274" s="15"/>
      <c r="AE2274" s="15"/>
      <c r="AF2274" s="15"/>
      <c r="AG2274" s="22">
        <f t="shared" si="284"/>
        <v>0.35483870967741937</v>
      </c>
      <c r="AH2274" s="15"/>
      <c r="AI2274" s="17"/>
      <c r="AJ2274" s="17"/>
      <c r="AK2274" s="17" t="e">
        <f>VLOOKUP(A2274,'[1]Deals (Exits)'!B:B,1,FALSE)</f>
        <v>#N/A</v>
      </c>
      <c r="AL2274" s="23"/>
      <c r="AM2274" s="17"/>
      <c r="AN2274" s="17"/>
      <c r="AO2274" s="17"/>
      <c r="AP2274" s="17"/>
      <c r="AQ2274" s="18"/>
      <c r="AR2274" s="18"/>
      <c r="AS2274" s="17"/>
      <c r="AT2274" s="17"/>
      <c r="AU2274" s="18"/>
      <c r="AV2274" s="17"/>
      <c r="AW2274" s="17"/>
      <c r="AX2274" s="17"/>
      <c r="AY2274" s="17"/>
      <c r="AZ2274" s="17"/>
      <c r="BA2274" s="17"/>
      <c r="BB2274" s="17"/>
      <c r="BC2274" s="17"/>
      <c r="BD2274" s="17"/>
      <c r="BE2274" s="17"/>
      <c r="BF2274" s="17"/>
      <c r="BG2274" s="17"/>
      <c r="BH2274" s="17"/>
      <c r="BI2274" s="17"/>
      <c r="BJ2274" s="17"/>
      <c r="BK2274" s="17"/>
      <c r="BL2274" s="17"/>
      <c r="BM2274" s="17"/>
      <c r="BN2274" s="15"/>
      <c r="BO2274" s="15"/>
      <c r="BP2274" s="22"/>
      <c r="BQ2274" s="15"/>
      <c r="BR2274" s="15"/>
      <c r="BS2274" s="15"/>
      <c r="BT2274" s="15"/>
      <c r="BU2274" s="15"/>
      <c r="BV2274" s="15"/>
      <c r="BW2274" s="15"/>
      <c r="BX2274" s="15"/>
      <c r="BY2274" s="15"/>
      <c r="BZ2274" s="15"/>
      <c r="CA2274" s="15"/>
      <c r="CB2274" s="15"/>
      <c r="CC2274" s="15"/>
      <c r="CD2274" s="15"/>
      <c r="CE2274" s="15"/>
      <c r="CF2274" s="15"/>
      <c r="CG2274" s="15"/>
      <c r="CH2274" s="15"/>
      <c r="CI2274" s="15"/>
      <c r="CJ2274" s="15"/>
    </row>
    <row r="2275" spans="1:88" ht="12.75">
      <c r="A2275" s="25" t="s">
        <v>14413</v>
      </c>
      <c r="B2275" s="15" t="s">
        <v>14414</v>
      </c>
      <c r="C2275" s="15" t="s">
        <v>58</v>
      </c>
      <c r="D2275" s="16">
        <v>2010</v>
      </c>
      <c r="E2275" s="15" t="s">
        <v>59</v>
      </c>
      <c r="F2275" s="26"/>
      <c r="G2275" s="26" t="s">
        <v>61</v>
      </c>
      <c r="H2275" s="26" t="s">
        <v>61</v>
      </c>
      <c r="I2275" s="15" t="s">
        <v>61</v>
      </c>
      <c r="J2275" s="26"/>
      <c r="K2275" s="17">
        <f t="shared" si="283"/>
        <v>0</v>
      </c>
      <c r="L2275" s="15"/>
      <c r="M2275" s="15"/>
      <c r="N2275" s="15"/>
      <c r="O2275" s="15"/>
      <c r="P2275" s="15"/>
      <c r="Q2275" s="15"/>
      <c r="R2275" s="15"/>
      <c r="S2275" s="19"/>
      <c r="T2275" s="15"/>
      <c r="U2275" s="17"/>
      <c r="V2275" s="15"/>
      <c r="W2275" s="15"/>
      <c r="X2275" s="15" t="s">
        <v>107</v>
      </c>
      <c r="Y2275" s="15"/>
      <c r="AB2275" s="20" t="s">
        <v>214</v>
      </c>
      <c r="AC2275" s="21" t="s">
        <v>14415</v>
      </c>
      <c r="AD2275" s="21" t="s">
        <v>14416</v>
      </c>
      <c r="AE2275" s="21" t="s">
        <v>14417</v>
      </c>
      <c r="AF2275" s="21" t="s">
        <v>14418</v>
      </c>
      <c r="AG2275" s="22">
        <f t="shared" si="284"/>
        <v>0.45161290322580644</v>
      </c>
      <c r="AH2275" s="15"/>
      <c r="AI2275" s="17"/>
      <c r="AJ2275" s="17"/>
      <c r="AK2275" s="17" t="e">
        <f>VLOOKUP(A2275,'[1]Deals (Exits)'!B:B,1,FALSE)</f>
        <v>#N/A</v>
      </c>
      <c r="AL2275" s="23"/>
      <c r="AM2275" s="17"/>
      <c r="AN2275" s="17"/>
      <c r="AO2275" s="17"/>
      <c r="AP2275" s="17"/>
      <c r="AQ2275" s="18"/>
      <c r="AR2275" s="18"/>
      <c r="AS2275" s="17"/>
      <c r="AT2275" s="17"/>
      <c r="AU2275" s="18"/>
      <c r="AV2275" s="17"/>
      <c r="AW2275" s="17"/>
      <c r="AX2275" s="17"/>
      <c r="AY2275" s="17"/>
      <c r="AZ2275" s="17"/>
      <c r="BA2275" s="17"/>
      <c r="BB2275" s="17"/>
      <c r="BC2275" s="17"/>
      <c r="BD2275" s="17"/>
      <c r="BE2275" s="17"/>
      <c r="BF2275" s="17"/>
      <c r="BG2275" s="17"/>
      <c r="BH2275" s="17"/>
      <c r="BI2275" s="17"/>
      <c r="BJ2275" s="17"/>
      <c r="BK2275" s="17"/>
      <c r="BL2275" s="17"/>
      <c r="BM2275" s="17"/>
      <c r="BN2275" s="15"/>
      <c r="BO2275" s="15"/>
      <c r="BP2275" s="22"/>
      <c r="BQ2275" s="15"/>
      <c r="BR2275" s="15"/>
      <c r="BS2275" s="15"/>
      <c r="BT2275" s="15"/>
      <c r="BU2275" s="15"/>
      <c r="BV2275" s="15"/>
      <c r="BW2275" s="15"/>
      <c r="BX2275" s="15"/>
      <c r="BY2275" s="15"/>
      <c r="BZ2275" s="15"/>
      <c r="CA2275" s="15"/>
      <c r="CB2275" s="15"/>
      <c r="CC2275" s="15"/>
      <c r="CD2275" s="15"/>
      <c r="CE2275" s="15"/>
      <c r="CF2275" s="15"/>
      <c r="CG2275" s="15"/>
      <c r="CH2275" s="15"/>
      <c r="CI2275" s="15"/>
      <c r="CJ2275" s="15"/>
    </row>
    <row r="2276" spans="1:88" ht="12.75">
      <c r="A2276" s="74" t="s">
        <v>14419</v>
      </c>
      <c r="B2276" s="15" t="s">
        <v>14420</v>
      </c>
      <c r="C2276" s="15" t="s">
        <v>58</v>
      </c>
      <c r="D2276" s="16">
        <v>2015</v>
      </c>
      <c r="E2276" s="15" t="s">
        <v>3506</v>
      </c>
      <c r="F2276" s="26"/>
      <c r="G2276" s="26" t="s">
        <v>61</v>
      </c>
      <c r="H2276" s="26" t="s">
        <v>61</v>
      </c>
      <c r="I2276" s="15" t="s">
        <v>61</v>
      </c>
      <c r="J2276" s="26"/>
      <c r="K2276" s="17">
        <f t="shared" si="283"/>
        <v>0</v>
      </c>
      <c r="L2276" s="15"/>
      <c r="M2276" s="15"/>
      <c r="N2276" s="15"/>
      <c r="O2276" s="15"/>
      <c r="P2276" s="15"/>
      <c r="Q2276" s="15"/>
      <c r="R2276" s="15"/>
      <c r="S2276" s="19"/>
      <c r="T2276" s="15"/>
      <c r="U2276" s="17"/>
      <c r="V2276" s="15" t="s">
        <v>14421</v>
      </c>
      <c r="W2276" s="15"/>
      <c r="X2276" s="15" t="s">
        <v>158</v>
      </c>
      <c r="Y2276" s="15"/>
      <c r="AB2276" s="32">
        <v>43506</v>
      </c>
      <c r="AC2276" s="21" t="s">
        <v>14422</v>
      </c>
      <c r="AD2276" s="21" t="s">
        <v>14423</v>
      </c>
      <c r="AE2276" s="21" t="s">
        <v>14424</v>
      </c>
      <c r="AF2276" s="21" t="s">
        <v>14425</v>
      </c>
      <c r="AG2276" s="22">
        <f t="shared" si="284"/>
        <v>0.4838709677419355</v>
      </c>
      <c r="AH2276" s="15"/>
      <c r="AI2276" s="17"/>
      <c r="AJ2276" s="17"/>
      <c r="AK2276" s="17" t="e">
        <f>VLOOKUP(A2276,'[1]Deals (Exits)'!B:B,1,FALSE)</f>
        <v>#N/A</v>
      </c>
      <c r="AL2276" s="23"/>
      <c r="AM2276" s="17"/>
      <c r="AN2276" s="17"/>
      <c r="AO2276" s="17"/>
      <c r="AP2276" s="17"/>
      <c r="AQ2276" s="18"/>
      <c r="AR2276" s="18"/>
      <c r="AS2276" s="17"/>
      <c r="AT2276" s="17"/>
      <c r="AU2276" s="18"/>
      <c r="AV2276" s="17"/>
      <c r="AW2276" s="17"/>
      <c r="AX2276" s="17"/>
      <c r="AY2276" s="17"/>
      <c r="AZ2276" s="17"/>
      <c r="BA2276" s="17"/>
      <c r="BB2276" s="17"/>
      <c r="BC2276" s="17"/>
      <c r="BD2276" s="17"/>
      <c r="BE2276" s="17"/>
      <c r="BF2276" s="17"/>
      <c r="BG2276" s="17"/>
      <c r="BH2276" s="17"/>
      <c r="BI2276" s="17"/>
      <c r="BJ2276" s="17"/>
      <c r="BK2276" s="17"/>
      <c r="BL2276" s="17"/>
      <c r="BM2276" s="17"/>
      <c r="BN2276" s="15"/>
      <c r="BO2276" s="15"/>
      <c r="BP2276" s="22"/>
      <c r="BQ2276" s="15"/>
      <c r="BR2276" s="15"/>
      <c r="BS2276" s="15"/>
      <c r="BT2276" s="15"/>
      <c r="BU2276" s="15"/>
      <c r="BV2276" s="15"/>
      <c r="BW2276" s="15"/>
      <c r="BX2276" s="15"/>
      <c r="BY2276" s="15"/>
      <c r="BZ2276" s="15"/>
      <c r="CA2276" s="15"/>
      <c r="CB2276" s="15"/>
      <c r="CC2276" s="15"/>
      <c r="CD2276" s="15"/>
      <c r="CE2276" s="15"/>
      <c r="CF2276" s="15"/>
      <c r="CG2276" s="15"/>
      <c r="CH2276" s="15"/>
      <c r="CI2276" s="15"/>
      <c r="CJ2276" s="15"/>
    </row>
    <row r="2277" spans="1:88" ht="12.75">
      <c r="A2277" s="75" t="s">
        <v>14426</v>
      </c>
      <c r="B2277" s="15" t="s">
        <v>14427</v>
      </c>
      <c r="C2277" s="15" t="s">
        <v>58</v>
      </c>
      <c r="D2277" s="16">
        <v>2015</v>
      </c>
      <c r="E2277" s="15" t="s">
        <v>3528</v>
      </c>
      <c r="F2277" s="26"/>
      <c r="G2277" s="26" t="s">
        <v>61</v>
      </c>
      <c r="H2277" s="26" t="s">
        <v>61</v>
      </c>
      <c r="I2277" s="15" t="s">
        <v>61</v>
      </c>
      <c r="J2277" s="26"/>
      <c r="K2277" s="17">
        <f t="shared" si="283"/>
        <v>0</v>
      </c>
      <c r="L2277" s="15"/>
      <c r="M2277" s="15"/>
      <c r="N2277" s="15"/>
      <c r="O2277" s="15"/>
      <c r="P2277" s="15"/>
      <c r="Q2277" s="15"/>
      <c r="R2277" s="15"/>
      <c r="S2277" s="19"/>
      <c r="T2277" s="15"/>
      <c r="U2277" s="17"/>
      <c r="V2277" s="15" t="s">
        <v>14428</v>
      </c>
      <c r="W2277" s="15"/>
      <c r="X2277" s="15" t="s">
        <v>64</v>
      </c>
      <c r="Y2277" s="15"/>
      <c r="AB2277" s="32">
        <v>43506</v>
      </c>
      <c r="AC2277" s="21" t="s">
        <v>14429</v>
      </c>
      <c r="AD2277" s="21" t="s">
        <v>14430</v>
      </c>
      <c r="AE2277" s="21" t="s">
        <v>14431</v>
      </c>
      <c r="AF2277" s="21" t="s">
        <v>14432</v>
      </c>
      <c r="AG2277" s="22">
        <f t="shared" si="284"/>
        <v>0.4838709677419355</v>
      </c>
      <c r="AH2277" s="15"/>
      <c r="AI2277" s="17"/>
      <c r="AJ2277" s="17"/>
      <c r="AK2277" s="17" t="e">
        <f>VLOOKUP(A2277,'[1]Deals (Exits)'!B:B,1,FALSE)</f>
        <v>#N/A</v>
      </c>
      <c r="AL2277" s="23"/>
      <c r="AM2277" s="17"/>
      <c r="AN2277" s="17"/>
      <c r="AO2277" s="17"/>
      <c r="AP2277" s="17"/>
      <c r="AQ2277" s="18"/>
      <c r="AR2277" s="18"/>
      <c r="AS2277" s="17"/>
      <c r="AT2277" s="17"/>
      <c r="AU2277" s="18"/>
      <c r="AV2277" s="17"/>
      <c r="AW2277" s="17"/>
      <c r="AX2277" s="17"/>
      <c r="AY2277" s="17"/>
      <c r="AZ2277" s="17"/>
      <c r="BA2277" s="17"/>
      <c r="BB2277" s="17"/>
      <c r="BC2277" s="17"/>
      <c r="BD2277" s="17"/>
      <c r="BE2277" s="17"/>
      <c r="BF2277" s="17"/>
      <c r="BG2277" s="17"/>
      <c r="BH2277" s="17"/>
      <c r="BI2277" s="17"/>
      <c r="BJ2277" s="17"/>
      <c r="BK2277" s="17"/>
      <c r="BL2277" s="17"/>
      <c r="BM2277" s="17"/>
      <c r="BN2277" s="15"/>
      <c r="BO2277" s="15"/>
      <c r="BP2277" s="22"/>
      <c r="BQ2277" s="15"/>
      <c r="BR2277" s="15"/>
      <c r="BS2277" s="15"/>
      <c r="BT2277" s="15"/>
      <c r="BU2277" s="15"/>
      <c r="BV2277" s="15"/>
      <c r="BW2277" s="15"/>
      <c r="BX2277" s="15"/>
      <c r="BY2277" s="15"/>
      <c r="BZ2277" s="15"/>
      <c r="CA2277" s="15"/>
      <c r="CB2277" s="15"/>
      <c r="CC2277" s="15"/>
      <c r="CD2277" s="15"/>
      <c r="CE2277" s="15"/>
      <c r="CF2277" s="15"/>
      <c r="CG2277" s="15"/>
      <c r="CH2277" s="15"/>
      <c r="CI2277" s="15"/>
      <c r="CJ2277" s="15"/>
    </row>
    <row r="2278" spans="1:88" ht="12.75">
      <c r="A2278" s="75" t="s">
        <v>14433</v>
      </c>
      <c r="B2278" s="15" t="s">
        <v>14434</v>
      </c>
      <c r="C2278" s="15" t="s">
        <v>58</v>
      </c>
      <c r="D2278" s="16">
        <v>2016</v>
      </c>
      <c r="E2278" s="15" t="s">
        <v>59</v>
      </c>
      <c r="F2278" s="26"/>
      <c r="G2278" s="26" t="s">
        <v>61</v>
      </c>
      <c r="H2278" s="26" t="s">
        <v>61</v>
      </c>
      <c r="I2278" s="15" t="s">
        <v>61</v>
      </c>
      <c r="J2278" s="26"/>
      <c r="K2278" s="17">
        <f t="shared" si="283"/>
        <v>0</v>
      </c>
      <c r="L2278" s="15"/>
      <c r="M2278" s="15"/>
      <c r="N2278" s="15"/>
      <c r="O2278" s="15"/>
      <c r="P2278" s="15"/>
      <c r="Q2278" s="15"/>
      <c r="R2278" s="15"/>
      <c r="S2278" s="19"/>
      <c r="T2278" s="15"/>
      <c r="U2278" s="17"/>
      <c r="V2278" s="15" t="s">
        <v>7156</v>
      </c>
      <c r="W2278" s="15"/>
      <c r="X2278" s="15" t="s">
        <v>538</v>
      </c>
      <c r="Y2278" s="15"/>
      <c r="AB2278" s="20" t="s">
        <v>286</v>
      </c>
      <c r="AC2278" s="21" t="s">
        <v>14435</v>
      </c>
      <c r="AD2278" s="21" t="s">
        <v>14436</v>
      </c>
      <c r="AE2278" s="21" t="s">
        <v>14437</v>
      </c>
      <c r="AF2278" s="21" t="s">
        <v>14438</v>
      </c>
      <c r="AG2278" s="22">
        <f t="shared" si="284"/>
        <v>0.4838709677419355</v>
      </c>
      <c r="AH2278" s="15"/>
      <c r="AI2278" s="17"/>
      <c r="AJ2278" s="17"/>
      <c r="AK2278" s="17" t="e">
        <f>VLOOKUP(A2278,'[1]Deals (Exits)'!B:B,1,FALSE)</f>
        <v>#N/A</v>
      </c>
      <c r="AL2278" s="23"/>
      <c r="AM2278" s="17"/>
      <c r="AN2278" s="17"/>
      <c r="AO2278" s="17"/>
      <c r="AP2278" s="17"/>
      <c r="AQ2278" s="18"/>
      <c r="AR2278" s="18"/>
      <c r="AS2278" s="17"/>
      <c r="AT2278" s="17"/>
      <c r="AU2278" s="18"/>
      <c r="AV2278" s="17"/>
      <c r="AW2278" s="17"/>
      <c r="AX2278" s="17"/>
      <c r="AY2278" s="17"/>
      <c r="AZ2278" s="17"/>
      <c r="BA2278" s="17"/>
      <c r="BB2278" s="17"/>
      <c r="BC2278" s="17"/>
      <c r="BD2278" s="17"/>
      <c r="BE2278" s="17"/>
      <c r="BF2278" s="17"/>
      <c r="BG2278" s="17"/>
      <c r="BH2278" s="17"/>
      <c r="BI2278" s="17"/>
      <c r="BJ2278" s="17"/>
      <c r="BK2278" s="17"/>
      <c r="BL2278" s="17"/>
      <c r="BM2278" s="17"/>
      <c r="BN2278" s="15"/>
      <c r="BO2278" s="15"/>
      <c r="BP2278" s="22"/>
      <c r="BQ2278" s="15"/>
      <c r="BR2278" s="15"/>
      <c r="BS2278" s="15"/>
      <c r="BT2278" s="15"/>
      <c r="BU2278" s="15"/>
      <c r="BV2278" s="15"/>
      <c r="BW2278" s="15"/>
      <c r="BX2278" s="15"/>
      <c r="BY2278" s="15"/>
      <c r="BZ2278" s="15"/>
      <c r="CA2278" s="15"/>
      <c r="CB2278" s="15"/>
      <c r="CC2278" s="15"/>
      <c r="CD2278" s="15"/>
      <c r="CE2278" s="15"/>
      <c r="CF2278" s="15"/>
      <c r="CG2278" s="15"/>
      <c r="CH2278" s="15"/>
      <c r="CI2278" s="15"/>
      <c r="CJ2278" s="15"/>
    </row>
    <row r="2279" spans="1:88" ht="12.75">
      <c r="A2279" s="75" t="s">
        <v>14439</v>
      </c>
      <c r="B2279" s="15" t="s">
        <v>14440</v>
      </c>
      <c r="C2279" s="15" t="s">
        <v>58</v>
      </c>
      <c r="D2279" s="16">
        <v>2016</v>
      </c>
      <c r="E2279" s="15" t="s">
        <v>59</v>
      </c>
      <c r="F2279" s="26"/>
      <c r="G2279" s="26" t="s">
        <v>61</v>
      </c>
      <c r="H2279" s="26" t="s">
        <v>61</v>
      </c>
      <c r="I2279" s="15" t="s">
        <v>61</v>
      </c>
      <c r="J2279" s="26"/>
      <c r="K2279" s="17">
        <f t="shared" si="283"/>
        <v>0</v>
      </c>
      <c r="L2279" s="15"/>
      <c r="M2279" s="15"/>
      <c r="N2279" s="15"/>
      <c r="O2279" s="15"/>
      <c r="P2279" s="15"/>
      <c r="Q2279" s="15"/>
      <c r="R2279" s="15"/>
      <c r="S2279" s="19"/>
      <c r="T2279" s="15"/>
      <c r="U2279" s="17"/>
      <c r="V2279" s="15" t="s">
        <v>14441</v>
      </c>
      <c r="W2279" s="15"/>
      <c r="X2279" s="15" t="s">
        <v>64</v>
      </c>
      <c r="Y2279" s="15"/>
      <c r="AB2279" s="20" t="s">
        <v>286</v>
      </c>
      <c r="AC2279" s="21" t="s">
        <v>14442</v>
      </c>
      <c r="AD2279" s="21" t="s">
        <v>14443</v>
      </c>
      <c r="AE2279" s="21" t="s">
        <v>14444</v>
      </c>
      <c r="AF2279" s="21" t="s">
        <v>14445</v>
      </c>
      <c r="AG2279" s="22">
        <f t="shared" si="284"/>
        <v>0.4838709677419355</v>
      </c>
      <c r="AH2279" s="15"/>
      <c r="AI2279" s="17"/>
      <c r="AJ2279" s="17"/>
      <c r="AK2279" s="17" t="e">
        <f>VLOOKUP(A2279,'[1]Deals (Exits)'!B:B,1,FALSE)</f>
        <v>#N/A</v>
      </c>
      <c r="AL2279" s="23"/>
      <c r="AM2279" s="17"/>
      <c r="AN2279" s="17"/>
      <c r="AO2279" s="17"/>
      <c r="AP2279" s="17"/>
      <c r="AQ2279" s="18"/>
      <c r="AR2279" s="18"/>
      <c r="AS2279" s="17"/>
      <c r="AT2279" s="17"/>
      <c r="AU2279" s="18"/>
      <c r="AV2279" s="17"/>
      <c r="AW2279" s="17"/>
      <c r="AX2279" s="17"/>
      <c r="AY2279" s="17"/>
      <c r="AZ2279" s="17"/>
      <c r="BA2279" s="17"/>
      <c r="BB2279" s="17"/>
      <c r="BC2279" s="17"/>
      <c r="BD2279" s="17"/>
      <c r="BE2279" s="17"/>
      <c r="BF2279" s="17"/>
      <c r="BG2279" s="17"/>
      <c r="BH2279" s="17"/>
      <c r="BI2279" s="17"/>
      <c r="BJ2279" s="17"/>
      <c r="BK2279" s="17"/>
      <c r="BL2279" s="17"/>
      <c r="BM2279" s="17"/>
      <c r="BN2279" s="15"/>
      <c r="BO2279" s="15"/>
      <c r="BP2279" s="22"/>
      <c r="BQ2279" s="15"/>
      <c r="BR2279" s="15"/>
      <c r="BS2279" s="15"/>
      <c r="BT2279" s="15"/>
      <c r="BU2279" s="15"/>
      <c r="BV2279" s="15"/>
      <c r="BW2279" s="15"/>
      <c r="BX2279" s="15"/>
      <c r="BY2279" s="15"/>
      <c r="BZ2279" s="15"/>
      <c r="CA2279" s="15"/>
      <c r="CB2279" s="15"/>
      <c r="CC2279" s="15"/>
      <c r="CD2279" s="15"/>
      <c r="CE2279" s="15"/>
      <c r="CF2279" s="15"/>
      <c r="CG2279" s="15"/>
      <c r="CH2279" s="15"/>
      <c r="CI2279" s="15"/>
      <c r="CJ2279" s="15"/>
    </row>
    <row r="2280" spans="1:88" ht="12.75">
      <c r="A2280" s="74" t="s">
        <v>14446</v>
      </c>
      <c r="B2280" s="15" t="s">
        <v>14447</v>
      </c>
      <c r="C2280" s="15" t="s">
        <v>58</v>
      </c>
      <c r="D2280" s="16">
        <v>2010</v>
      </c>
      <c r="E2280" s="15" t="s">
        <v>3506</v>
      </c>
      <c r="F2280" s="26"/>
      <c r="G2280" s="26" t="s">
        <v>61</v>
      </c>
      <c r="H2280" s="26" t="s">
        <v>61</v>
      </c>
      <c r="I2280" s="15" t="s">
        <v>61</v>
      </c>
      <c r="J2280" s="26"/>
      <c r="K2280" s="17">
        <f t="shared" si="283"/>
        <v>0</v>
      </c>
      <c r="L2280" s="15"/>
      <c r="M2280" s="15"/>
      <c r="N2280" s="15"/>
      <c r="O2280" s="15"/>
      <c r="P2280" s="15"/>
      <c r="Q2280" s="15"/>
      <c r="R2280" s="15"/>
      <c r="S2280" s="19"/>
      <c r="T2280" s="15"/>
      <c r="U2280" s="17"/>
      <c r="V2280" s="15" t="s">
        <v>14448</v>
      </c>
      <c r="W2280" s="15"/>
      <c r="X2280" s="15" t="s">
        <v>5334</v>
      </c>
      <c r="Y2280" s="15"/>
      <c r="AB2280" s="20" t="s">
        <v>286</v>
      </c>
      <c r="AC2280" s="21" t="s">
        <v>14449</v>
      </c>
      <c r="AD2280" s="21" t="s">
        <v>14450</v>
      </c>
      <c r="AE2280" s="21" t="s">
        <v>14451</v>
      </c>
      <c r="AF2280" s="21" t="s">
        <v>14452</v>
      </c>
      <c r="AG2280" s="22">
        <f t="shared" si="284"/>
        <v>0.4838709677419355</v>
      </c>
      <c r="AH2280" s="15"/>
      <c r="AI2280" s="17"/>
      <c r="AJ2280" s="17"/>
      <c r="AK2280" s="17" t="e">
        <f>VLOOKUP(A2280,'[1]Deals (Exits)'!B:B,1,FALSE)</f>
        <v>#N/A</v>
      </c>
      <c r="AL2280" s="23"/>
      <c r="AM2280" s="17"/>
      <c r="AN2280" s="17"/>
      <c r="AO2280" s="17"/>
      <c r="AP2280" s="17"/>
      <c r="AQ2280" s="18"/>
      <c r="AR2280" s="18"/>
      <c r="AS2280" s="17"/>
      <c r="AT2280" s="17"/>
      <c r="AU2280" s="18"/>
      <c r="AV2280" s="17"/>
      <c r="AW2280" s="17"/>
      <c r="AX2280" s="17"/>
      <c r="AY2280" s="17"/>
      <c r="AZ2280" s="17"/>
      <c r="BA2280" s="17"/>
      <c r="BB2280" s="17"/>
      <c r="BC2280" s="17"/>
      <c r="BD2280" s="17"/>
      <c r="BE2280" s="17"/>
      <c r="BF2280" s="17"/>
      <c r="BG2280" s="17"/>
      <c r="BH2280" s="17"/>
      <c r="BI2280" s="17"/>
      <c r="BJ2280" s="17"/>
      <c r="BK2280" s="17"/>
      <c r="BL2280" s="17"/>
      <c r="BM2280" s="17"/>
      <c r="BN2280" s="15"/>
      <c r="BO2280" s="15"/>
      <c r="BP2280" s="22"/>
      <c r="BQ2280" s="15"/>
      <c r="BR2280" s="15"/>
      <c r="BS2280" s="15"/>
      <c r="BT2280" s="15"/>
      <c r="BU2280" s="15"/>
      <c r="BV2280" s="15"/>
      <c r="BW2280" s="15"/>
      <c r="BX2280" s="15"/>
      <c r="BY2280" s="15"/>
      <c r="BZ2280" s="15"/>
      <c r="CA2280" s="15"/>
      <c r="CB2280" s="15"/>
      <c r="CC2280" s="15"/>
      <c r="CD2280" s="15"/>
      <c r="CE2280" s="15"/>
      <c r="CF2280" s="15"/>
      <c r="CG2280" s="15"/>
      <c r="CH2280" s="15"/>
      <c r="CI2280" s="15"/>
      <c r="CJ2280" s="15"/>
    </row>
    <row r="2281" spans="1:88" ht="12.75">
      <c r="A2281" s="74" t="s">
        <v>14453</v>
      </c>
      <c r="B2281" s="15" t="s">
        <v>14454</v>
      </c>
      <c r="C2281" s="15" t="s">
        <v>58</v>
      </c>
      <c r="D2281" s="16">
        <v>2010</v>
      </c>
      <c r="E2281" s="15" t="s">
        <v>272</v>
      </c>
      <c r="F2281" s="26"/>
      <c r="G2281" s="26" t="s">
        <v>61</v>
      </c>
      <c r="H2281" s="26" t="s">
        <v>61</v>
      </c>
      <c r="I2281" s="15" t="s">
        <v>61</v>
      </c>
      <c r="J2281" s="26"/>
      <c r="K2281" s="17">
        <f t="shared" si="283"/>
        <v>0</v>
      </c>
      <c r="L2281" s="15"/>
      <c r="M2281" s="15"/>
      <c r="N2281" s="15"/>
      <c r="O2281" s="15"/>
      <c r="P2281" s="15"/>
      <c r="Q2281" s="15"/>
      <c r="R2281" s="15"/>
      <c r="S2281" s="19"/>
      <c r="T2281" s="15"/>
      <c r="U2281" s="17"/>
      <c r="V2281" s="15" t="s">
        <v>14455</v>
      </c>
      <c r="W2281" s="15"/>
      <c r="X2281" s="15" t="s">
        <v>158</v>
      </c>
      <c r="Y2281" s="15"/>
      <c r="AB2281" s="20" t="s">
        <v>286</v>
      </c>
      <c r="AC2281" s="21" t="s">
        <v>14456</v>
      </c>
      <c r="AD2281" s="21" t="s">
        <v>14457</v>
      </c>
      <c r="AE2281" s="15"/>
      <c r="AF2281" s="15"/>
      <c r="AG2281" s="22">
        <f t="shared" si="284"/>
        <v>0.41935483870967744</v>
      </c>
      <c r="AH2281" s="15"/>
      <c r="AI2281" s="17"/>
      <c r="AJ2281" s="17"/>
      <c r="AK2281" s="17" t="e">
        <f>VLOOKUP(A2281,'[1]Deals (Exits)'!B:B,1,FALSE)</f>
        <v>#N/A</v>
      </c>
      <c r="AL2281" s="23"/>
      <c r="AM2281" s="17"/>
      <c r="AN2281" s="17"/>
      <c r="AO2281" s="17"/>
      <c r="AP2281" s="17"/>
      <c r="AQ2281" s="18"/>
      <c r="AR2281" s="18"/>
      <c r="AS2281" s="17"/>
      <c r="AT2281" s="17"/>
      <c r="AU2281" s="18"/>
      <c r="AV2281" s="17"/>
      <c r="AW2281" s="17"/>
      <c r="AX2281" s="17"/>
      <c r="AY2281" s="17"/>
      <c r="AZ2281" s="17"/>
      <c r="BA2281" s="17"/>
      <c r="BB2281" s="17"/>
      <c r="BC2281" s="17"/>
      <c r="BD2281" s="17"/>
      <c r="BE2281" s="17"/>
      <c r="BF2281" s="17"/>
      <c r="BG2281" s="17"/>
      <c r="BH2281" s="17"/>
      <c r="BI2281" s="17"/>
      <c r="BJ2281" s="17"/>
      <c r="BK2281" s="17"/>
      <c r="BL2281" s="17"/>
      <c r="BM2281" s="17"/>
      <c r="BN2281" s="15"/>
      <c r="BO2281" s="15"/>
      <c r="BP2281" s="22"/>
      <c r="BQ2281" s="15"/>
      <c r="BR2281" s="15"/>
      <c r="BS2281" s="15"/>
      <c r="BT2281" s="15"/>
      <c r="BU2281" s="15"/>
      <c r="BV2281" s="15"/>
      <c r="BW2281" s="15"/>
      <c r="BX2281" s="15"/>
      <c r="BY2281" s="15"/>
      <c r="BZ2281" s="15"/>
      <c r="CA2281" s="15"/>
      <c r="CB2281" s="15"/>
      <c r="CC2281" s="15"/>
      <c r="CD2281" s="15"/>
      <c r="CE2281" s="15"/>
      <c r="CF2281" s="15"/>
      <c r="CG2281" s="15"/>
      <c r="CH2281" s="15"/>
      <c r="CI2281" s="15"/>
      <c r="CJ2281" s="15"/>
    </row>
    <row r="2282" spans="1:88" ht="12.75">
      <c r="A2282" s="74" t="s">
        <v>14458</v>
      </c>
      <c r="B2282" s="15" t="s">
        <v>14459</v>
      </c>
      <c r="C2282" s="15" t="s">
        <v>58</v>
      </c>
      <c r="D2282" s="16">
        <v>2013</v>
      </c>
      <c r="E2282" s="15" t="s">
        <v>59</v>
      </c>
      <c r="F2282" s="26"/>
      <c r="G2282" s="26" t="s">
        <v>61</v>
      </c>
      <c r="H2282" s="26" t="s">
        <v>61</v>
      </c>
      <c r="I2282" s="15" t="s">
        <v>61</v>
      </c>
      <c r="J2282" s="26"/>
      <c r="K2282" s="17">
        <f t="shared" si="283"/>
        <v>0</v>
      </c>
      <c r="L2282" s="15"/>
      <c r="M2282" s="15"/>
      <c r="N2282" s="15"/>
      <c r="O2282" s="15"/>
      <c r="P2282" s="15"/>
      <c r="Q2282" s="15"/>
      <c r="R2282" s="15"/>
      <c r="S2282" s="19"/>
      <c r="T2282" s="15"/>
      <c r="U2282" s="17"/>
      <c r="V2282" s="15"/>
      <c r="W2282" s="15"/>
      <c r="X2282" s="15" t="s">
        <v>4628</v>
      </c>
      <c r="Y2282" s="15"/>
      <c r="AB2282" s="32">
        <v>44206</v>
      </c>
      <c r="AC2282" s="21" t="s">
        <v>14460</v>
      </c>
      <c r="AD2282" s="15"/>
      <c r="AE2282" s="21" t="s">
        <v>14461</v>
      </c>
      <c r="AF2282" s="21" t="s">
        <v>14462</v>
      </c>
      <c r="AG2282" s="22">
        <f t="shared" si="284"/>
        <v>0.41935483870967744</v>
      </c>
      <c r="AH2282" s="15"/>
      <c r="AI2282" s="17"/>
      <c r="AJ2282" s="17"/>
      <c r="AK2282" s="17" t="e">
        <f>VLOOKUP(A2282,'[1]Deals (Exits)'!B:B,1,FALSE)</f>
        <v>#N/A</v>
      </c>
      <c r="AL2282" s="23"/>
      <c r="AM2282" s="17"/>
      <c r="AN2282" s="17"/>
      <c r="AO2282" s="17"/>
      <c r="AP2282" s="17"/>
      <c r="AQ2282" s="18"/>
      <c r="AR2282" s="18"/>
      <c r="AS2282" s="17"/>
      <c r="AT2282" s="17"/>
      <c r="AU2282" s="18"/>
      <c r="AV2282" s="17"/>
      <c r="AW2282" s="17"/>
      <c r="AX2282" s="17"/>
      <c r="AY2282" s="17"/>
      <c r="AZ2282" s="17"/>
      <c r="BA2282" s="17"/>
      <c r="BB2282" s="17"/>
      <c r="BC2282" s="17"/>
      <c r="BD2282" s="17"/>
      <c r="BE2282" s="17"/>
      <c r="BF2282" s="17"/>
      <c r="BG2282" s="17"/>
      <c r="BH2282" s="17"/>
      <c r="BI2282" s="17"/>
      <c r="BJ2282" s="17"/>
      <c r="BK2282" s="17"/>
      <c r="BL2282" s="17"/>
      <c r="BM2282" s="17"/>
      <c r="BN2282" s="15"/>
      <c r="BO2282" s="15"/>
      <c r="BP2282" s="22"/>
      <c r="BQ2282" s="15"/>
      <c r="BR2282" s="15"/>
      <c r="BS2282" s="15"/>
      <c r="BT2282" s="15"/>
      <c r="BU2282" s="15"/>
      <c r="BV2282" s="15"/>
      <c r="BW2282" s="15"/>
      <c r="BX2282" s="15"/>
      <c r="BY2282" s="15"/>
      <c r="BZ2282" s="15"/>
      <c r="CA2282" s="15"/>
      <c r="CB2282" s="15"/>
      <c r="CC2282" s="15"/>
      <c r="CD2282" s="15"/>
      <c r="CE2282" s="15"/>
      <c r="CF2282" s="15"/>
      <c r="CG2282" s="15"/>
      <c r="CH2282" s="15"/>
      <c r="CI2282" s="15"/>
      <c r="CJ2282" s="15"/>
    </row>
    <row r="2283" spans="1:88" ht="12.75">
      <c r="A2283" s="74" t="s">
        <v>14463</v>
      </c>
      <c r="B2283" s="15" t="s">
        <v>14464</v>
      </c>
      <c r="C2283" s="15" t="s">
        <v>58</v>
      </c>
      <c r="D2283" s="16">
        <v>2015</v>
      </c>
      <c r="E2283" s="15" t="s">
        <v>59</v>
      </c>
      <c r="F2283" s="26"/>
      <c r="G2283" s="26" t="s">
        <v>61</v>
      </c>
      <c r="H2283" s="26" t="s">
        <v>61</v>
      </c>
      <c r="I2283" s="15" t="s">
        <v>61</v>
      </c>
      <c r="J2283" s="26"/>
      <c r="K2283" s="17">
        <f t="shared" si="283"/>
        <v>0</v>
      </c>
      <c r="L2283" s="15"/>
      <c r="M2283" s="15"/>
      <c r="N2283" s="15"/>
      <c r="O2283" s="15"/>
      <c r="P2283" s="15"/>
      <c r="Q2283" s="15"/>
      <c r="R2283" s="15"/>
      <c r="S2283" s="19"/>
      <c r="T2283" s="15"/>
      <c r="U2283" s="17"/>
      <c r="V2283" s="15" t="s">
        <v>14465</v>
      </c>
      <c r="W2283" s="15"/>
      <c r="X2283" s="15" t="s">
        <v>107</v>
      </c>
      <c r="Y2283" s="15"/>
      <c r="AB2283" s="20" t="s">
        <v>286</v>
      </c>
      <c r="AC2283" s="21" t="s">
        <v>14466</v>
      </c>
      <c r="AD2283" s="21" t="s">
        <v>14467</v>
      </c>
      <c r="AE2283" s="21" t="s">
        <v>14468</v>
      </c>
      <c r="AF2283" s="21" t="s">
        <v>14469</v>
      </c>
      <c r="AG2283" s="22">
        <f t="shared" si="284"/>
        <v>0.4838709677419355</v>
      </c>
      <c r="AH2283" s="15"/>
      <c r="AI2283" s="17"/>
      <c r="AJ2283" s="17"/>
      <c r="AK2283" s="17" t="e">
        <f>VLOOKUP(A2283,'[1]Deals (Exits)'!B:B,1,FALSE)</f>
        <v>#N/A</v>
      </c>
      <c r="AL2283" s="23"/>
      <c r="AM2283" s="17"/>
      <c r="AN2283" s="17"/>
      <c r="AO2283" s="17"/>
      <c r="AP2283" s="17"/>
      <c r="AQ2283" s="18"/>
      <c r="AR2283" s="18"/>
      <c r="AS2283" s="17"/>
      <c r="AT2283" s="17"/>
      <c r="AU2283" s="18"/>
      <c r="AV2283" s="17"/>
      <c r="AW2283" s="17"/>
      <c r="AX2283" s="17"/>
      <c r="AY2283" s="17"/>
      <c r="AZ2283" s="17"/>
      <c r="BA2283" s="17"/>
      <c r="BB2283" s="17"/>
      <c r="BC2283" s="17"/>
      <c r="BD2283" s="17"/>
      <c r="BE2283" s="17"/>
      <c r="BF2283" s="17"/>
      <c r="BG2283" s="17"/>
      <c r="BH2283" s="17"/>
      <c r="BI2283" s="17"/>
      <c r="BJ2283" s="17"/>
      <c r="BK2283" s="17"/>
      <c r="BL2283" s="17"/>
      <c r="BM2283" s="17"/>
      <c r="BN2283" s="15"/>
      <c r="BO2283" s="15"/>
      <c r="BP2283" s="22"/>
      <c r="BQ2283" s="15"/>
      <c r="BR2283" s="15"/>
      <c r="BS2283" s="15"/>
      <c r="BT2283" s="15"/>
      <c r="BU2283" s="15"/>
      <c r="BV2283" s="15"/>
      <c r="BW2283" s="15"/>
      <c r="BX2283" s="15"/>
      <c r="BY2283" s="15"/>
      <c r="BZ2283" s="15"/>
      <c r="CA2283" s="15"/>
      <c r="CB2283" s="15"/>
      <c r="CC2283" s="15"/>
      <c r="CD2283" s="15"/>
      <c r="CE2283" s="15"/>
      <c r="CF2283" s="15"/>
      <c r="CG2283" s="15"/>
      <c r="CH2283" s="15"/>
      <c r="CI2283" s="15"/>
      <c r="CJ2283" s="15"/>
    </row>
    <row r="2284" spans="1:88" ht="12.75">
      <c r="A2284" s="74" t="s">
        <v>14470</v>
      </c>
      <c r="B2284" s="15" t="s">
        <v>14471</v>
      </c>
      <c r="C2284" s="15" t="s">
        <v>58</v>
      </c>
      <c r="D2284" s="16">
        <v>2015</v>
      </c>
      <c r="E2284" s="15" t="s">
        <v>59</v>
      </c>
      <c r="F2284" s="26"/>
      <c r="G2284" s="26" t="s">
        <v>61</v>
      </c>
      <c r="H2284" s="26" t="s">
        <v>61</v>
      </c>
      <c r="I2284" s="15" t="s">
        <v>61</v>
      </c>
      <c r="J2284" s="26"/>
      <c r="K2284" s="17">
        <f t="shared" si="283"/>
        <v>0</v>
      </c>
      <c r="L2284" s="15"/>
      <c r="M2284" s="15"/>
      <c r="N2284" s="15"/>
      <c r="O2284" s="15"/>
      <c r="P2284" s="15"/>
      <c r="Q2284" s="15"/>
      <c r="R2284" s="15"/>
      <c r="S2284" s="19"/>
      <c r="T2284" s="15"/>
      <c r="U2284" s="17"/>
      <c r="V2284" s="15" t="s">
        <v>14472</v>
      </c>
      <c r="W2284" s="15"/>
      <c r="X2284" s="15" t="s">
        <v>5334</v>
      </c>
      <c r="Y2284" s="15"/>
      <c r="AB2284" s="20" t="s">
        <v>286</v>
      </c>
      <c r="AC2284" s="21" t="s">
        <v>14473</v>
      </c>
      <c r="AD2284" s="21" t="s">
        <v>14474</v>
      </c>
      <c r="AE2284" s="21" t="s">
        <v>14475</v>
      </c>
      <c r="AF2284" s="21" t="s">
        <v>14476</v>
      </c>
      <c r="AG2284" s="22">
        <f t="shared" si="284"/>
        <v>0.4838709677419355</v>
      </c>
      <c r="AH2284" s="15"/>
      <c r="AI2284" s="17"/>
      <c r="AJ2284" s="17"/>
      <c r="AK2284" s="17" t="e">
        <f>VLOOKUP(A2284,'[1]Deals (Exits)'!B:B,1,FALSE)</f>
        <v>#N/A</v>
      </c>
      <c r="AL2284" s="23"/>
      <c r="AM2284" s="17"/>
      <c r="AN2284" s="17"/>
      <c r="AO2284" s="17"/>
      <c r="AP2284" s="17"/>
      <c r="AQ2284" s="18"/>
      <c r="AR2284" s="18"/>
      <c r="AS2284" s="17"/>
      <c r="AT2284" s="17"/>
      <c r="AU2284" s="18"/>
      <c r="AV2284" s="17"/>
      <c r="AW2284" s="17"/>
      <c r="AX2284" s="17"/>
      <c r="AY2284" s="17"/>
      <c r="AZ2284" s="17"/>
      <c r="BA2284" s="17"/>
      <c r="BB2284" s="17"/>
      <c r="BC2284" s="17"/>
      <c r="BD2284" s="17"/>
      <c r="BE2284" s="17"/>
      <c r="BF2284" s="17"/>
      <c r="BG2284" s="17"/>
      <c r="BH2284" s="17"/>
      <c r="BI2284" s="17"/>
      <c r="BJ2284" s="17"/>
      <c r="BK2284" s="17"/>
      <c r="BL2284" s="17"/>
      <c r="BM2284" s="17"/>
      <c r="BN2284" s="15"/>
      <c r="BO2284" s="15"/>
      <c r="BP2284" s="22"/>
      <c r="BQ2284" s="15"/>
      <c r="BR2284" s="15"/>
      <c r="BS2284" s="15"/>
      <c r="BT2284" s="15"/>
      <c r="BU2284" s="15"/>
      <c r="BV2284" s="15"/>
      <c r="BW2284" s="15"/>
      <c r="BX2284" s="15"/>
      <c r="BY2284" s="15"/>
      <c r="BZ2284" s="15"/>
      <c r="CA2284" s="15"/>
      <c r="CB2284" s="15"/>
      <c r="CC2284" s="15"/>
      <c r="CD2284" s="15"/>
      <c r="CE2284" s="15"/>
      <c r="CF2284" s="15"/>
      <c r="CG2284" s="15"/>
      <c r="CH2284" s="15"/>
      <c r="CI2284" s="15"/>
      <c r="CJ2284" s="15"/>
    </row>
    <row r="2285" spans="1:88" ht="12.75">
      <c r="A2285" s="74" t="s">
        <v>14477</v>
      </c>
      <c r="B2285" s="15" t="s">
        <v>14478</v>
      </c>
      <c r="C2285" s="15" t="s">
        <v>58</v>
      </c>
      <c r="D2285" s="16">
        <v>2014</v>
      </c>
      <c r="E2285" s="15" t="s">
        <v>14479</v>
      </c>
      <c r="F2285" s="26"/>
      <c r="G2285" s="26" t="s">
        <v>61</v>
      </c>
      <c r="H2285" s="26" t="s">
        <v>61</v>
      </c>
      <c r="I2285" s="15" t="s">
        <v>61</v>
      </c>
      <c r="J2285" s="26"/>
      <c r="K2285" s="17">
        <f t="shared" si="283"/>
        <v>0</v>
      </c>
      <c r="L2285" s="15"/>
      <c r="M2285" s="15"/>
      <c r="N2285" s="15"/>
      <c r="O2285" s="15"/>
      <c r="P2285" s="15"/>
      <c r="Q2285" s="15"/>
      <c r="R2285" s="15"/>
      <c r="S2285" s="19"/>
      <c r="T2285" s="15"/>
      <c r="U2285" s="17"/>
      <c r="V2285" s="15" t="s">
        <v>14480</v>
      </c>
      <c r="W2285" s="15"/>
      <c r="X2285" s="15" t="s">
        <v>64</v>
      </c>
      <c r="Y2285" s="15"/>
      <c r="AB2285" s="32">
        <v>43506</v>
      </c>
      <c r="AC2285" s="21" t="s">
        <v>14481</v>
      </c>
      <c r="AD2285" s="21" t="s">
        <v>14482</v>
      </c>
      <c r="AE2285" s="21" t="s">
        <v>14483</v>
      </c>
      <c r="AF2285" s="21" t="s">
        <v>14484</v>
      </c>
      <c r="AG2285" s="22">
        <f t="shared" si="284"/>
        <v>0.4838709677419355</v>
      </c>
      <c r="AH2285" s="15"/>
      <c r="AI2285" s="17"/>
      <c r="AJ2285" s="17"/>
      <c r="AK2285" s="17" t="e">
        <f>VLOOKUP(A2285,'[1]Deals (Exits)'!B:B,1,FALSE)</f>
        <v>#N/A</v>
      </c>
      <c r="AL2285" s="23"/>
      <c r="AM2285" s="17"/>
      <c r="AN2285" s="17"/>
      <c r="AO2285" s="17"/>
      <c r="AP2285" s="17"/>
      <c r="AQ2285" s="18"/>
      <c r="AR2285" s="18"/>
      <c r="AS2285" s="17"/>
      <c r="AT2285" s="17"/>
      <c r="AU2285" s="18"/>
      <c r="AV2285" s="17"/>
      <c r="AW2285" s="17"/>
      <c r="AX2285" s="17"/>
      <c r="AY2285" s="17"/>
      <c r="AZ2285" s="17"/>
      <c r="BA2285" s="17"/>
      <c r="BB2285" s="17"/>
      <c r="BC2285" s="17"/>
      <c r="BD2285" s="17"/>
      <c r="BE2285" s="17"/>
      <c r="BF2285" s="17"/>
      <c r="BG2285" s="17"/>
      <c r="BH2285" s="17"/>
      <c r="BI2285" s="17"/>
      <c r="BJ2285" s="17"/>
      <c r="BK2285" s="17"/>
      <c r="BL2285" s="17"/>
      <c r="BM2285" s="17"/>
      <c r="BN2285" s="15"/>
      <c r="BO2285" s="15"/>
      <c r="BP2285" s="22"/>
      <c r="BQ2285" s="15"/>
      <c r="BR2285" s="15"/>
      <c r="BS2285" s="15"/>
      <c r="BT2285" s="15"/>
      <c r="BU2285" s="15"/>
      <c r="BV2285" s="15"/>
      <c r="BW2285" s="15"/>
      <c r="BX2285" s="15"/>
      <c r="BY2285" s="15"/>
      <c r="BZ2285" s="15"/>
      <c r="CA2285" s="15"/>
      <c r="CB2285" s="15"/>
      <c r="CC2285" s="15"/>
      <c r="CD2285" s="15"/>
      <c r="CE2285" s="15"/>
      <c r="CF2285" s="15"/>
      <c r="CG2285" s="15"/>
      <c r="CH2285" s="15"/>
      <c r="CI2285" s="15"/>
      <c r="CJ2285" s="15"/>
    </row>
    <row r="2286" spans="1:88" ht="12.75">
      <c r="A2286" s="74" t="s">
        <v>14485</v>
      </c>
      <c r="B2286" s="15" t="s">
        <v>14486</v>
      </c>
      <c r="C2286" s="15" t="s">
        <v>58</v>
      </c>
      <c r="D2286" s="16">
        <v>2010</v>
      </c>
      <c r="E2286" s="15" t="s">
        <v>59</v>
      </c>
      <c r="F2286" s="26"/>
      <c r="G2286" s="26" t="s">
        <v>61</v>
      </c>
      <c r="H2286" s="26" t="s">
        <v>61</v>
      </c>
      <c r="I2286" s="15" t="s">
        <v>61</v>
      </c>
      <c r="J2286" s="26"/>
      <c r="K2286" s="17">
        <f t="shared" si="283"/>
        <v>0</v>
      </c>
      <c r="L2286" s="15"/>
      <c r="M2286" s="15"/>
      <c r="N2286" s="15"/>
      <c r="O2286" s="15"/>
      <c r="P2286" s="15"/>
      <c r="Q2286" s="15"/>
      <c r="R2286" s="15"/>
      <c r="S2286" s="19"/>
      <c r="T2286" s="15"/>
      <c r="U2286" s="17"/>
      <c r="V2286" s="15"/>
      <c r="W2286" s="15"/>
      <c r="X2286" s="15" t="s">
        <v>64</v>
      </c>
      <c r="Y2286" s="15"/>
      <c r="AB2286" s="20"/>
      <c r="AC2286" s="21" t="s">
        <v>14487</v>
      </c>
      <c r="AD2286" s="15"/>
      <c r="AE2286" s="21" t="s">
        <v>14488</v>
      </c>
      <c r="AF2286" s="15"/>
      <c r="AG2286" s="22">
        <f t="shared" si="284"/>
        <v>0.35483870967741937</v>
      </c>
      <c r="AH2286" s="15"/>
      <c r="AI2286" s="17"/>
      <c r="AJ2286" s="17"/>
      <c r="AK2286" s="17" t="e">
        <f>VLOOKUP(A2286,'[1]Deals (Exits)'!B:B,1,FALSE)</f>
        <v>#N/A</v>
      </c>
      <c r="AL2286" s="23"/>
      <c r="AM2286" s="17"/>
      <c r="AN2286" s="17"/>
      <c r="AO2286" s="17"/>
      <c r="AP2286" s="17"/>
      <c r="AQ2286" s="18"/>
      <c r="AR2286" s="18"/>
      <c r="AS2286" s="17"/>
      <c r="AT2286" s="17"/>
      <c r="AU2286" s="18"/>
      <c r="AV2286" s="17"/>
      <c r="AW2286" s="17"/>
      <c r="AX2286" s="17"/>
      <c r="AY2286" s="17"/>
      <c r="AZ2286" s="17"/>
      <c r="BA2286" s="17"/>
      <c r="BB2286" s="17"/>
      <c r="BC2286" s="17"/>
      <c r="BD2286" s="17"/>
      <c r="BE2286" s="17"/>
      <c r="BF2286" s="17"/>
      <c r="BG2286" s="17"/>
      <c r="BH2286" s="17"/>
      <c r="BI2286" s="17"/>
      <c r="BJ2286" s="17"/>
      <c r="BK2286" s="17"/>
      <c r="BL2286" s="17"/>
      <c r="BM2286" s="17"/>
      <c r="BN2286" s="15"/>
      <c r="BO2286" s="15"/>
      <c r="BP2286" s="22"/>
      <c r="BQ2286" s="15"/>
      <c r="BR2286" s="15"/>
      <c r="BS2286" s="15"/>
      <c r="BT2286" s="15"/>
      <c r="BU2286" s="15"/>
      <c r="BV2286" s="15"/>
      <c r="BW2286" s="15"/>
      <c r="BX2286" s="15"/>
      <c r="BY2286" s="15"/>
      <c r="BZ2286" s="15"/>
      <c r="CA2286" s="15"/>
      <c r="CB2286" s="15"/>
      <c r="CC2286" s="15"/>
      <c r="CD2286" s="15"/>
      <c r="CE2286" s="15"/>
      <c r="CF2286" s="15"/>
      <c r="CG2286" s="15"/>
      <c r="CH2286" s="15"/>
      <c r="CI2286" s="15"/>
      <c r="CJ2286" s="15"/>
    </row>
    <row r="2287" spans="1:88" ht="12.75">
      <c r="A2287" s="25" t="s">
        <v>14489</v>
      </c>
      <c r="B2287" s="15" t="s">
        <v>14490</v>
      </c>
      <c r="C2287" s="15" t="s">
        <v>58</v>
      </c>
      <c r="D2287" s="16">
        <v>2012</v>
      </c>
      <c r="E2287" s="15" t="s">
        <v>59</v>
      </c>
      <c r="F2287" s="26"/>
      <c r="G2287" s="26" t="s">
        <v>61</v>
      </c>
      <c r="H2287" s="26" t="s">
        <v>61</v>
      </c>
      <c r="I2287" s="15" t="s">
        <v>61</v>
      </c>
      <c r="J2287" s="26"/>
      <c r="K2287" s="17">
        <f t="shared" si="283"/>
        <v>0</v>
      </c>
      <c r="L2287" s="15"/>
      <c r="M2287" s="15"/>
      <c r="N2287" s="15"/>
      <c r="O2287" s="15"/>
      <c r="P2287" s="15"/>
      <c r="Q2287" s="15"/>
      <c r="R2287" s="15"/>
      <c r="S2287" s="19"/>
      <c r="T2287" s="15"/>
      <c r="U2287" s="17"/>
      <c r="V2287" s="15" t="s">
        <v>14491</v>
      </c>
      <c r="W2287" s="15"/>
      <c r="X2287" s="15" t="s">
        <v>5334</v>
      </c>
      <c r="Y2287" s="15"/>
      <c r="AB2287" s="32">
        <v>44206</v>
      </c>
      <c r="AC2287" s="21" t="s">
        <v>14492</v>
      </c>
      <c r="AD2287" s="21" t="s">
        <v>14493</v>
      </c>
      <c r="AE2287" s="15"/>
      <c r="AF2287" s="21" t="s">
        <v>14494</v>
      </c>
      <c r="AG2287" s="22">
        <f t="shared" si="284"/>
        <v>0.45161290322580644</v>
      </c>
      <c r="AH2287" s="15"/>
      <c r="AI2287" s="17"/>
      <c r="AJ2287" s="17"/>
      <c r="AK2287" s="17" t="e">
        <f>VLOOKUP(A2287,'[1]Deals (Exits)'!B:B,1,FALSE)</f>
        <v>#N/A</v>
      </c>
      <c r="AL2287" s="23"/>
      <c r="AM2287" s="17"/>
      <c r="AN2287" s="17"/>
      <c r="AO2287" s="17"/>
      <c r="AP2287" s="17"/>
      <c r="AQ2287" s="18"/>
      <c r="AR2287" s="18"/>
      <c r="AS2287" s="17"/>
      <c r="AT2287" s="17"/>
      <c r="AU2287" s="18"/>
      <c r="AV2287" s="17"/>
      <c r="AW2287" s="17"/>
      <c r="AX2287" s="17"/>
      <c r="AY2287" s="17"/>
      <c r="AZ2287" s="17"/>
      <c r="BA2287" s="17"/>
      <c r="BB2287" s="17"/>
      <c r="BC2287" s="17"/>
      <c r="BD2287" s="17"/>
      <c r="BE2287" s="17"/>
      <c r="BF2287" s="17"/>
      <c r="BG2287" s="17"/>
      <c r="BH2287" s="17"/>
      <c r="BI2287" s="17"/>
      <c r="BJ2287" s="17"/>
      <c r="BK2287" s="17"/>
      <c r="BL2287" s="17"/>
      <c r="BM2287" s="17"/>
      <c r="BN2287" s="15"/>
      <c r="BO2287" s="15"/>
      <c r="BP2287" s="22"/>
      <c r="BQ2287" s="15"/>
      <c r="BR2287" s="15"/>
      <c r="BS2287" s="15"/>
      <c r="BT2287" s="15"/>
      <c r="BU2287" s="15"/>
      <c r="BV2287" s="15"/>
      <c r="BW2287" s="15"/>
      <c r="BX2287" s="15"/>
      <c r="BY2287" s="15"/>
      <c r="BZ2287" s="15"/>
      <c r="CA2287" s="15"/>
      <c r="CB2287" s="15"/>
      <c r="CC2287" s="15"/>
      <c r="CD2287" s="15"/>
      <c r="CE2287" s="15"/>
      <c r="CF2287" s="15"/>
      <c r="CG2287" s="15"/>
      <c r="CH2287" s="15"/>
      <c r="CI2287" s="15"/>
      <c r="CJ2287" s="15"/>
    </row>
    <row r="2288" spans="1:88" ht="12.75">
      <c r="A2288" s="74" t="s">
        <v>14495</v>
      </c>
      <c r="B2288" s="15" t="s">
        <v>14496</v>
      </c>
      <c r="C2288" s="15" t="s">
        <v>58</v>
      </c>
      <c r="D2288" s="16">
        <v>2013</v>
      </c>
      <c r="E2288" s="15" t="s">
        <v>3506</v>
      </c>
      <c r="F2288" s="26"/>
      <c r="G2288" s="26" t="s">
        <v>61</v>
      </c>
      <c r="H2288" s="26" t="s">
        <v>61</v>
      </c>
      <c r="I2288" s="15" t="s">
        <v>61</v>
      </c>
      <c r="J2288" s="26"/>
      <c r="K2288" s="17">
        <f t="shared" si="283"/>
        <v>0</v>
      </c>
      <c r="L2288" s="15"/>
      <c r="M2288" s="15"/>
      <c r="N2288" s="15"/>
      <c r="O2288" s="15"/>
      <c r="P2288" s="15"/>
      <c r="Q2288" s="15"/>
      <c r="R2288" s="15"/>
      <c r="S2288" s="19"/>
      <c r="T2288" s="15"/>
      <c r="U2288" s="17"/>
      <c r="V2288" s="15" t="s">
        <v>14497</v>
      </c>
      <c r="W2288" s="15"/>
      <c r="X2288" s="15" t="s">
        <v>64</v>
      </c>
      <c r="Y2288" s="15"/>
      <c r="AB2288" s="20" t="s">
        <v>286</v>
      </c>
      <c r="AC2288" s="21" t="s">
        <v>14498</v>
      </c>
      <c r="AD2288" s="21" t="s">
        <v>14499</v>
      </c>
      <c r="AE2288" s="21" t="s">
        <v>14500</v>
      </c>
      <c r="AF2288" s="21" t="s">
        <v>14501</v>
      </c>
      <c r="AG2288" s="22">
        <f t="shared" si="284"/>
        <v>0.4838709677419355</v>
      </c>
      <c r="AH2288" s="15"/>
      <c r="AI2288" s="17"/>
      <c r="AJ2288" s="17"/>
      <c r="AK2288" s="17" t="e">
        <f>VLOOKUP(A2288,'[1]Deals (Exits)'!B:B,1,FALSE)</f>
        <v>#N/A</v>
      </c>
      <c r="AL2288" s="23"/>
      <c r="AM2288" s="17"/>
      <c r="AN2288" s="17"/>
      <c r="AO2288" s="17"/>
      <c r="AP2288" s="17"/>
      <c r="AQ2288" s="18"/>
      <c r="AR2288" s="18"/>
      <c r="AS2288" s="17"/>
      <c r="AT2288" s="17"/>
      <c r="AU2288" s="18"/>
      <c r="AV2288" s="17"/>
      <c r="AW2288" s="17"/>
      <c r="AX2288" s="17"/>
      <c r="AY2288" s="17"/>
      <c r="AZ2288" s="17"/>
      <c r="BA2288" s="17"/>
      <c r="BB2288" s="17"/>
      <c r="BC2288" s="17"/>
      <c r="BD2288" s="17"/>
      <c r="BE2288" s="17"/>
      <c r="BF2288" s="17"/>
      <c r="BG2288" s="17"/>
      <c r="BH2288" s="17"/>
      <c r="BI2288" s="17"/>
      <c r="BJ2288" s="17"/>
      <c r="BK2288" s="17"/>
      <c r="BL2288" s="17"/>
      <c r="BM2288" s="17"/>
      <c r="BN2288" s="15"/>
      <c r="BO2288" s="15"/>
      <c r="BP2288" s="22"/>
      <c r="BQ2288" s="15"/>
      <c r="BR2288" s="15"/>
      <c r="BS2288" s="15"/>
      <c r="BT2288" s="15"/>
      <c r="BU2288" s="15"/>
      <c r="BV2288" s="15"/>
      <c r="BW2288" s="15"/>
      <c r="BX2288" s="15"/>
      <c r="BY2288" s="15"/>
      <c r="BZ2288" s="15"/>
      <c r="CA2288" s="15"/>
      <c r="CB2288" s="15"/>
      <c r="CC2288" s="15"/>
      <c r="CD2288" s="15"/>
      <c r="CE2288" s="15"/>
      <c r="CF2288" s="15"/>
      <c r="CG2288" s="15"/>
      <c r="CH2288" s="15"/>
      <c r="CI2288" s="15"/>
      <c r="CJ2288" s="15"/>
    </row>
    <row r="2289" spans="1:88" ht="12.75">
      <c r="A2289" s="74" t="s">
        <v>14502</v>
      </c>
      <c r="B2289" s="15" t="s">
        <v>14503</v>
      </c>
      <c r="C2289" s="15" t="s">
        <v>58</v>
      </c>
      <c r="D2289" s="16">
        <v>2011</v>
      </c>
      <c r="E2289" s="15" t="s">
        <v>14504</v>
      </c>
      <c r="F2289" s="26"/>
      <c r="G2289" s="26" t="s">
        <v>61</v>
      </c>
      <c r="H2289" s="26" t="s">
        <v>61</v>
      </c>
      <c r="I2289" s="15" t="s">
        <v>61</v>
      </c>
      <c r="J2289" s="26"/>
      <c r="K2289" s="17">
        <f t="shared" si="283"/>
        <v>0</v>
      </c>
      <c r="L2289" s="15"/>
      <c r="M2289" s="15"/>
      <c r="N2289" s="15"/>
      <c r="O2289" s="15"/>
      <c r="P2289" s="15"/>
      <c r="Q2289" s="15"/>
      <c r="R2289" s="15"/>
      <c r="S2289" s="19"/>
      <c r="T2289" s="15"/>
      <c r="U2289" s="17"/>
      <c r="V2289" s="15"/>
      <c r="W2289" s="15"/>
      <c r="X2289" s="15" t="s">
        <v>4628</v>
      </c>
      <c r="Y2289" s="15"/>
      <c r="AB2289" s="20" t="s">
        <v>286</v>
      </c>
      <c r="AC2289" s="21" t="s">
        <v>14505</v>
      </c>
      <c r="AD2289" s="21" t="s">
        <v>14506</v>
      </c>
      <c r="AE2289" s="21" t="s">
        <v>14507</v>
      </c>
      <c r="AF2289" s="21" t="s">
        <v>14508</v>
      </c>
      <c r="AG2289" s="22">
        <f t="shared" si="284"/>
        <v>0.45161290322580644</v>
      </c>
      <c r="AH2289" s="15"/>
      <c r="AI2289" s="17"/>
      <c r="AJ2289" s="17"/>
      <c r="AK2289" s="17" t="e">
        <f>VLOOKUP(A2289,'[1]Deals (Exits)'!B:B,1,FALSE)</f>
        <v>#N/A</v>
      </c>
      <c r="AL2289" s="23"/>
      <c r="AM2289" s="17"/>
      <c r="AN2289" s="17"/>
      <c r="AO2289" s="17"/>
      <c r="AP2289" s="17"/>
      <c r="AQ2289" s="18"/>
      <c r="AR2289" s="18"/>
      <c r="AS2289" s="17"/>
      <c r="AT2289" s="17"/>
      <c r="AU2289" s="18"/>
      <c r="AV2289" s="17"/>
      <c r="AW2289" s="17"/>
      <c r="AX2289" s="17"/>
      <c r="AY2289" s="17"/>
      <c r="AZ2289" s="17"/>
      <c r="BA2289" s="17"/>
      <c r="BB2289" s="17"/>
      <c r="BC2289" s="17"/>
      <c r="BD2289" s="17"/>
      <c r="BE2289" s="17"/>
      <c r="BF2289" s="17"/>
      <c r="BG2289" s="17"/>
      <c r="BH2289" s="17"/>
      <c r="BI2289" s="17"/>
      <c r="BJ2289" s="17"/>
      <c r="BK2289" s="17"/>
      <c r="BL2289" s="17"/>
      <c r="BM2289" s="17"/>
      <c r="BN2289" s="15"/>
      <c r="BO2289" s="15"/>
      <c r="BP2289" s="22"/>
      <c r="BQ2289" s="15"/>
      <c r="BR2289" s="15"/>
      <c r="BS2289" s="15"/>
      <c r="BT2289" s="15"/>
      <c r="BU2289" s="15"/>
      <c r="BV2289" s="15"/>
      <c r="BW2289" s="15"/>
      <c r="BX2289" s="15"/>
      <c r="BY2289" s="15"/>
      <c r="BZ2289" s="15"/>
      <c r="CA2289" s="15"/>
      <c r="CB2289" s="15"/>
      <c r="CC2289" s="15"/>
      <c r="CD2289" s="15"/>
      <c r="CE2289" s="15"/>
      <c r="CF2289" s="15"/>
      <c r="CG2289" s="15"/>
      <c r="CH2289" s="15"/>
      <c r="CI2289" s="15"/>
      <c r="CJ2289" s="15"/>
    </row>
    <row r="2290" spans="1:88" ht="12.75">
      <c r="A2290" s="74" t="s">
        <v>14509</v>
      </c>
      <c r="B2290" s="15" t="s">
        <v>14510</v>
      </c>
      <c r="C2290" s="15" t="s">
        <v>58</v>
      </c>
      <c r="D2290" s="16">
        <v>2016</v>
      </c>
      <c r="E2290" s="15" t="s">
        <v>59</v>
      </c>
      <c r="F2290" s="26"/>
      <c r="G2290" s="26" t="s">
        <v>61</v>
      </c>
      <c r="H2290" s="26" t="s">
        <v>61</v>
      </c>
      <c r="I2290" s="15" t="s">
        <v>61</v>
      </c>
      <c r="J2290" s="26"/>
      <c r="K2290" s="17">
        <f t="shared" si="283"/>
        <v>0</v>
      </c>
      <c r="L2290" s="15"/>
      <c r="M2290" s="15"/>
      <c r="N2290" s="15"/>
      <c r="O2290" s="15"/>
      <c r="P2290" s="15"/>
      <c r="Q2290" s="15"/>
      <c r="R2290" s="15"/>
      <c r="S2290" s="19"/>
      <c r="T2290" s="15"/>
      <c r="U2290" s="17"/>
      <c r="V2290" s="15" t="s">
        <v>14511</v>
      </c>
      <c r="W2290" s="15"/>
      <c r="X2290" s="15" t="s">
        <v>191</v>
      </c>
      <c r="Y2290" s="15"/>
      <c r="AB2290" s="32">
        <v>43506</v>
      </c>
      <c r="AC2290" s="21" t="s">
        <v>14512</v>
      </c>
      <c r="AD2290" s="21" t="s">
        <v>14513</v>
      </c>
      <c r="AE2290" s="21" t="s">
        <v>14514</v>
      </c>
      <c r="AF2290" s="21" t="s">
        <v>14515</v>
      </c>
      <c r="AG2290" s="22">
        <f t="shared" si="284"/>
        <v>0.4838709677419355</v>
      </c>
      <c r="AH2290" s="15"/>
      <c r="AI2290" s="17"/>
      <c r="AJ2290" s="17"/>
      <c r="AK2290" s="17" t="e">
        <f>VLOOKUP(A2290,'[1]Deals (Exits)'!B:B,1,FALSE)</f>
        <v>#N/A</v>
      </c>
      <c r="AL2290" s="23"/>
      <c r="AM2290" s="17"/>
      <c r="AN2290" s="17"/>
      <c r="AO2290" s="17"/>
      <c r="AP2290" s="17"/>
      <c r="AQ2290" s="18"/>
      <c r="AR2290" s="18"/>
      <c r="AS2290" s="17"/>
      <c r="AT2290" s="17"/>
      <c r="AU2290" s="18"/>
      <c r="AV2290" s="17"/>
      <c r="AW2290" s="17"/>
      <c r="AX2290" s="17"/>
      <c r="AY2290" s="17"/>
      <c r="AZ2290" s="17"/>
      <c r="BA2290" s="17"/>
      <c r="BB2290" s="17"/>
      <c r="BC2290" s="17"/>
      <c r="BD2290" s="17"/>
      <c r="BE2290" s="17"/>
      <c r="BF2290" s="17"/>
      <c r="BG2290" s="17"/>
      <c r="BH2290" s="17"/>
      <c r="BI2290" s="17"/>
      <c r="BJ2290" s="17"/>
      <c r="BK2290" s="17"/>
      <c r="BL2290" s="17"/>
      <c r="BM2290" s="17"/>
      <c r="BN2290" s="15"/>
      <c r="BO2290" s="15"/>
      <c r="BP2290" s="22"/>
      <c r="BQ2290" s="15"/>
      <c r="BR2290" s="15"/>
      <c r="BS2290" s="15"/>
      <c r="BT2290" s="15"/>
      <c r="BU2290" s="15"/>
      <c r="BV2290" s="15"/>
      <c r="BW2290" s="15"/>
      <c r="BX2290" s="15"/>
      <c r="BY2290" s="15"/>
      <c r="BZ2290" s="15"/>
      <c r="CA2290" s="15"/>
      <c r="CB2290" s="15"/>
      <c r="CC2290" s="15"/>
      <c r="CD2290" s="15"/>
      <c r="CE2290" s="15"/>
      <c r="CF2290" s="15"/>
      <c r="CG2290" s="15"/>
      <c r="CH2290" s="15"/>
      <c r="CI2290" s="15"/>
      <c r="CJ2290" s="15"/>
    </row>
    <row r="2291" spans="1:88" ht="12.75">
      <c r="A2291" s="25" t="s">
        <v>14516</v>
      </c>
      <c r="B2291" s="15" t="s">
        <v>14517</v>
      </c>
      <c r="C2291" s="15" t="s">
        <v>58</v>
      </c>
      <c r="D2291" s="16">
        <v>2015</v>
      </c>
      <c r="E2291" s="15" t="s">
        <v>59</v>
      </c>
      <c r="F2291" s="26"/>
      <c r="G2291" s="26" t="s">
        <v>61</v>
      </c>
      <c r="H2291" s="26" t="s">
        <v>61</v>
      </c>
      <c r="I2291" s="15" t="s">
        <v>61</v>
      </c>
      <c r="J2291" s="26"/>
      <c r="K2291" s="17">
        <f t="shared" si="283"/>
        <v>0</v>
      </c>
      <c r="L2291" s="15"/>
      <c r="M2291" s="15"/>
      <c r="N2291" s="15"/>
      <c r="O2291" s="15"/>
      <c r="P2291" s="15"/>
      <c r="Q2291" s="15"/>
      <c r="R2291" s="15"/>
      <c r="S2291" s="19"/>
      <c r="T2291" s="15"/>
      <c r="U2291" s="17"/>
      <c r="V2291" s="15" t="s">
        <v>14518</v>
      </c>
      <c r="W2291" s="15"/>
      <c r="X2291" s="15" t="s">
        <v>79</v>
      </c>
      <c r="Y2291" s="15"/>
      <c r="AB2291" s="32">
        <v>44206</v>
      </c>
      <c r="AC2291" s="21" t="s">
        <v>14519</v>
      </c>
      <c r="AD2291" s="15"/>
      <c r="AE2291" s="21" t="s">
        <v>14520</v>
      </c>
      <c r="AF2291" s="15"/>
      <c r="AG2291" s="22">
        <f t="shared" si="284"/>
        <v>0.41935483870967744</v>
      </c>
      <c r="AH2291" s="15"/>
      <c r="AI2291" s="17"/>
      <c r="AJ2291" s="17"/>
      <c r="AK2291" s="17" t="e">
        <f>VLOOKUP(A2291,'[1]Deals (Exits)'!B:B,1,FALSE)</f>
        <v>#N/A</v>
      </c>
      <c r="AL2291" s="23"/>
      <c r="AM2291" s="17"/>
      <c r="AN2291" s="17"/>
      <c r="AO2291" s="17"/>
      <c r="AP2291" s="17"/>
      <c r="AQ2291" s="18"/>
      <c r="AR2291" s="18"/>
      <c r="AS2291" s="17"/>
      <c r="AT2291" s="17"/>
      <c r="AU2291" s="18"/>
      <c r="AV2291" s="17"/>
      <c r="AW2291" s="17"/>
      <c r="AX2291" s="17"/>
      <c r="AY2291" s="17"/>
      <c r="AZ2291" s="17"/>
      <c r="BA2291" s="17"/>
      <c r="BB2291" s="17"/>
      <c r="BC2291" s="17"/>
      <c r="BD2291" s="17"/>
      <c r="BE2291" s="17"/>
      <c r="BF2291" s="17"/>
      <c r="BG2291" s="17"/>
      <c r="BH2291" s="17"/>
      <c r="BI2291" s="17"/>
      <c r="BJ2291" s="17"/>
      <c r="BK2291" s="17"/>
      <c r="BL2291" s="17"/>
      <c r="BM2291" s="17"/>
      <c r="BN2291" s="15"/>
      <c r="BO2291" s="15"/>
      <c r="BP2291" s="22"/>
      <c r="BQ2291" s="15"/>
      <c r="BR2291" s="15"/>
      <c r="BS2291" s="15"/>
      <c r="BT2291" s="15"/>
      <c r="BU2291" s="15"/>
      <c r="BV2291" s="15"/>
      <c r="BW2291" s="15"/>
      <c r="BX2291" s="15"/>
      <c r="BY2291" s="15"/>
      <c r="BZ2291" s="15"/>
      <c r="CA2291" s="15"/>
      <c r="CB2291" s="15"/>
      <c r="CC2291" s="15"/>
      <c r="CD2291" s="15"/>
      <c r="CE2291" s="15"/>
      <c r="CF2291" s="15"/>
      <c r="CG2291" s="15"/>
      <c r="CH2291" s="15"/>
      <c r="CI2291" s="15"/>
      <c r="CJ2291" s="15"/>
    </row>
    <row r="2292" spans="1:88" ht="12.75">
      <c r="A2292" s="25" t="s">
        <v>14521</v>
      </c>
      <c r="B2292" s="15" t="s">
        <v>14522</v>
      </c>
      <c r="C2292" s="15" t="s">
        <v>58</v>
      </c>
      <c r="D2292" s="16">
        <v>2019</v>
      </c>
      <c r="E2292" s="15" t="s">
        <v>59</v>
      </c>
      <c r="F2292" s="26"/>
      <c r="G2292" s="26" t="s">
        <v>61</v>
      </c>
      <c r="H2292" s="26" t="s">
        <v>61</v>
      </c>
      <c r="I2292" s="15" t="s">
        <v>61</v>
      </c>
      <c r="J2292" s="26"/>
      <c r="K2292" s="17">
        <f t="shared" si="283"/>
        <v>0</v>
      </c>
      <c r="L2292" s="15"/>
      <c r="M2292" s="15"/>
      <c r="N2292" s="15"/>
      <c r="O2292" s="15"/>
      <c r="P2292" s="15"/>
      <c r="Q2292" s="15"/>
      <c r="R2292" s="15"/>
      <c r="S2292" s="19"/>
      <c r="T2292" s="15"/>
      <c r="U2292" s="17"/>
      <c r="V2292" s="15" t="s">
        <v>14523</v>
      </c>
      <c r="W2292" s="15"/>
      <c r="X2292" s="15" t="s">
        <v>64</v>
      </c>
      <c r="Y2292" s="15"/>
      <c r="AB2292" s="32">
        <v>44206</v>
      </c>
      <c r="AC2292" s="21" t="s">
        <v>14524</v>
      </c>
      <c r="AD2292" s="15"/>
      <c r="AE2292" s="21" t="s">
        <v>14525</v>
      </c>
      <c r="AF2292" s="21" t="s">
        <v>14526</v>
      </c>
      <c r="AG2292" s="22">
        <f t="shared" si="284"/>
        <v>0.45161290322580644</v>
      </c>
      <c r="AH2292" s="15"/>
      <c r="AI2292" s="17"/>
      <c r="AJ2292" s="17"/>
      <c r="AK2292" s="17" t="e">
        <f>VLOOKUP(A2292,'[1]Deals (Exits)'!B:B,1,FALSE)</f>
        <v>#N/A</v>
      </c>
      <c r="AL2292" s="23"/>
      <c r="AM2292" s="17"/>
      <c r="AN2292" s="17"/>
      <c r="AO2292" s="17"/>
      <c r="AP2292" s="17"/>
      <c r="AQ2292" s="18"/>
      <c r="AR2292" s="18"/>
      <c r="AS2292" s="17"/>
      <c r="AT2292" s="17"/>
      <c r="AU2292" s="18"/>
      <c r="AV2292" s="17"/>
      <c r="AW2292" s="17"/>
      <c r="AX2292" s="17"/>
      <c r="AY2292" s="17"/>
      <c r="AZ2292" s="17"/>
      <c r="BA2292" s="17"/>
      <c r="BB2292" s="17"/>
      <c r="BC2292" s="17"/>
      <c r="BD2292" s="17"/>
      <c r="BE2292" s="17"/>
      <c r="BF2292" s="17"/>
      <c r="BG2292" s="17"/>
      <c r="BH2292" s="17"/>
      <c r="BI2292" s="17"/>
      <c r="BJ2292" s="17"/>
      <c r="BK2292" s="17"/>
      <c r="BL2292" s="17"/>
      <c r="BM2292" s="17"/>
      <c r="BN2292" s="15"/>
      <c r="BO2292" s="15"/>
      <c r="BP2292" s="22"/>
      <c r="BQ2292" s="15"/>
      <c r="BR2292" s="15"/>
      <c r="BS2292" s="15"/>
      <c r="BT2292" s="15"/>
      <c r="BU2292" s="15"/>
      <c r="BV2292" s="15"/>
      <c r="BW2292" s="15"/>
      <c r="BX2292" s="15"/>
      <c r="BY2292" s="15"/>
      <c r="BZ2292" s="15"/>
      <c r="CA2292" s="15"/>
      <c r="CB2292" s="15"/>
      <c r="CC2292" s="15"/>
      <c r="CD2292" s="15"/>
      <c r="CE2292" s="15"/>
      <c r="CF2292" s="15"/>
      <c r="CG2292" s="15"/>
      <c r="CH2292" s="15"/>
      <c r="CI2292" s="15"/>
      <c r="CJ2292" s="15"/>
    </row>
    <row r="2293" spans="1:88" ht="12.75">
      <c r="A2293" s="74" t="s">
        <v>14527</v>
      </c>
      <c r="B2293" s="15" t="s">
        <v>14528</v>
      </c>
      <c r="C2293" s="15" t="s">
        <v>58</v>
      </c>
      <c r="D2293" s="16">
        <v>2015</v>
      </c>
      <c r="E2293" s="15" t="s">
        <v>59</v>
      </c>
      <c r="F2293" s="26"/>
      <c r="G2293" s="26" t="s">
        <v>61</v>
      </c>
      <c r="H2293" s="26" t="s">
        <v>61</v>
      </c>
      <c r="I2293" s="15" t="s">
        <v>61</v>
      </c>
      <c r="J2293" s="26"/>
      <c r="K2293" s="17">
        <f t="shared" si="283"/>
        <v>0</v>
      </c>
      <c r="L2293" s="15"/>
      <c r="M2293" s="15"/>
      <c r="N2293" s="15"/>
      <c r="O2293" s="15"/>
      <c r="P2293" s="15"/>
      <c r="Q2293" s="15"/>
      <c r="R2293" s="15"/>
      <c r="S2293" s="19"/>
      <c r="T2293" s="15"/>
      <c r="U2293" s="17"/>
      <c r="V2293" s="25" t="s">
        <v>14529</v>
      </c>
      <c r="W2293" s="15"/>
      <c r="X2293" s="15" t="s">
        <v>12945</v>
      </c>
      <c r="Y2293" s="15"/>
      <c r="AB2293" s="20"/>
      <c r="AC2293" s="21" t="s">
        <v>14530</v>
      </c>
      <c r="AD2293" s="15"/>
      <c r="AE2293" s="21" t="s">
        <v>14531</v>
      </c>
      <c r="AF2293" s="15"/>
      <c r="AG2293" s="22">
        <f t="shared" si="284"/>
        <v>0.38709677419354838</v>
      </c>
      <c r="AH2293" s="15"/>
      <c r="AI2293" s="17"/>
      <c r="AJ2293" s="17"/>
      <c r="AK2293" s="17" t="e">
        <f>VLOOKUP(A2293,'[1]Deals (Exits)'!B:B,1,FALSE)</f>
        <v>#N/A</v>
      </c>
      <c r="AL2293" s="23"/>
      <c r="AM2293" s="17"/>
      <c r="AN2293" s="17"/>
      <c r="AO2293" s="17"/>
      <c r="AP2293" s="17"/>
      <c r="AQ2293" s="18"/>
      <c r="AR2293" s="18"/>
      <c r="AS2293" s="17"/>
      <c r="AT2293" s="17"/>
      <c r="AU2293" s="18"/>
      <c r="AV2293" s="17"/>
      <c r="AW2293" s="17"/>
      <c r="AX2293" s="17"/>
      <c r="AY2293" s="17"/>
      <c r="AZ2293" s="17"/>
      <c r="BA2293" s="17"/>
      <c r="BB2293" s="17"/>
      <c r="BC2293" s="17"/>
      <c r="BD2293" s="17"/>
      <c r="BE2293" s="17"/>
      <c r="BF2293" s="17"/>
      <c r="BG2293" s="17"/>
      <c r="BH2293" s="17"/>
      <c r="BI2293" s="17"/>
      <c r="BJ2293" s="17"/>
      <c r="BK2293" s="17"/>
      <c r="BL2293" s="17"/>
      <c r="BM2293" s="17"/>
      <c r="BN2293" s="15"/>
      <c r="BO2293" s="15"/>
      <c r="BP2293" s="22"/>
      <c r="BQ2293" s="15"/>
      <c r="BR2293" s="15"/>
      <c r="BS2293" s="15"/>
      <c r="BT2293" s="15"/>
      <c r="BU2293" s="15"/>
      <c r="BV2293" s="15"/>
      <c r="BW2293" s="15"/>
      <c r="BX2293" s="15"/>
      <c r="BY2293" s="15"/>
      <c r="BZ2293" s="15"/>
      <c r="CA2293" s="15"/>
      <c r="CB2293" s="15"/>
      <c r="CC2293" s="15"/>
      <c r="CD2293" s="15"/>
      <c r="CE2293" s="15"/>
      <c r="CF2293" s="15"/>
      <c r="CG2293" s="15"/>
      <c r="CH2293" s="15"/>
      <c r="CI2293" s="15"/>
      <c r="CJ2293" s="15"/>
    </row>
    <row r="2294" spans="1:88" ht="12.75">
      <c r="A2294" s="74" t="s">
        <v>14532</v>
      </c>
      <c r="B2294" s="15" t="s">
        <v>14533</v>
      </c>
      <c r="C2294" s="15" t="s">
        <v>58</v>
      </c>
      <c r="D2294" s="16">
        <v>2013</v>
      </c>
      <c r="E2294" s="15" t="s">
        <v>59</v>
      </c>
      <c r="F2294" s="26"/>
      <c r="G2294" s="26" t="s">
        <v>61</v>
      </c>
      <c r="H2294" s="26" t="s">
        <v>61</v>
      </c>
      <c r="I2294" s="15" t="s">
        <v>61</v>
      </c>
      <c r="J2294" s="26"/>
      <c r="K2294" s="17">
        <f t="shared" si="283"/>
        <v>0</v>
      </c>
      <c r="L2294" s="15"/>
      <c r="M2294" s="15"/>
      <c r="N2294" s="15"/>
      <c r="O2294" s="15"/>
      <c r="P2294" s="15"/>
      <c r="Q2294" s="15"/>
      <c r="R2294" s="15"/>
      <c r="S2294" s="19"/>
      <c r="T2294" s="15"/>
      <c r="U2294" s="17"/>
      <c r="V2294" s="15" t="s">
        <v>14534</v>
      </c>
      <c r="W2294" s="15"/>
      <c r="X2294" s="15" t="s">
        <v>4513</v>
      </c>
      <c r="Y2294" s="15"/>
      <c r="AB2294" s="32">
        <v>43506</v>
      </c>
      <c r="AC2294" s="21" t="s">
        <v>14535</v>
      </c>
      <c r="AD2294" s="21" t="s">
        <v>14536</v>
      </c>
      <c r="AE2294" s="21" t="s">
        <v>14537</v>
      </c>
      <c r="AF2294" s="21" t="s">
        <v>14538</v>
      </c>
      <c r="AG2294" s="22">
        <f t="shared" si="284"/>
        <v>0.4838709677419355</v>
      </c>
      <c r="AH2294" s="15"/>
      <c r="AI2294" s="17"/>
      <c r="AJ2294" s="17"/>
      <c r="AK2294" s="17" t="e">
        <f>VLOOKUP(A2294,'[1]Deals (Exits)'!B:B,1,FALSE)</f>
        <v>#N/A</v>
      </c>
      <c r="AL2294" s="23"/>
      <c r="AM2294" s="17"/>
      <c r="AN2294" s="17"/>
      <c r="AO2294" s="17"/>
      <c r="AP2294" s="17"/>
      <c r="AQ2294" s="18"/>
      <c r="AR2294" s="18"/>
      <c r="AS2294" s="17"/>
      <c r="AT2294" s="17"/>
      <c r="AU2294" s="18"/>
      <c r="AV2294" s="17"/>
      <c r="AW2294" s="17"/>
      <c r="AX2294" s="17"/>
      <c r="AY2294" s="17"/>
      <c r="AZ2294" s="17"/>
      <c r="BA2294" s="17"/>
      <c r="BB2294" s="17"/>
      <c r="BC2294" s="17"/>
      <c r="BD2294" s="17"/>
      <c r="BE2294" s="17"/>
      <c r="BF2294" s="17"/>
      <c r="BG2294" s="17"/>
      <c r="BH2294" s="17"/>
      <c r="BI2294" s="17"/>
      <c r="BJ2294" s="17"/>
      <c r="BK2294" s="17"/>
      <c r="BL2294" s="17"/>
      <c r="BM2294" s="17"/>
      <c r="BN2294" s="15"/>
      <c r="BO2294" s="15"/>
      <c r="BP2294" s="22"/>
      <c r="BQ2294" s="15"/>
      <c r="BR2294" s="15"/>
      <c r="BS2294" s="15"/>
      <c r="BT2294" s="15"/>
      <c r="BU2294" s="15"/>
      <c r="BV2294" s="15"/>
      <c r="BW2294" s="15"/>
      <c r="BX2294" s="15"/>
      <c r="BY2294" s="15"/>
      <c r="BZ2294" s="15"/>
      <c r="CA2294" s="15"/>
      <c r="CB2294" s="15"/>
      <c r="CC2294" s="15"/>
      <c r="CD2294" s="15"/>
      <c r="CE2294" s="15"/>
      <c r="CF2294" s="15"/>
      <c r="CG2294" s="15"/>
      <c r="CH2294" s="15"/>
      <c r="CI2294" s="15"/>
      <c r="CJ2294" s="15"/>
    </row>
    <row r="2295" spans="1:88" ht="12.75">
      <c r="A2295" s="74" t="s">
        <v>14539</v>
      </c>
      <c r="B2295" s="15" t="s">
        <v>14540</v>
      </c>
      <c r="C2295" s="15" t="s">
        <v>58</v>
      </c>
      <c r="D2295" s="16">
        <v>2016</v>
      </c>
      <c r="E2295" s="15" t="s">
        <v>59</v>
      </c>
      <c r="F2295" s="26"/>
      <c r="G2295" s="26" t="s">
        <v>61</v>
      </c>
      <c r="H2295" s="26" t="s">
        <v>61</v>
      </c>
      <c r="I2295" s="15" t="s">
        <v>61</v>
      </c>
      <c r="J2295" s="26"/>
      <c r="K2295" s="17">
        <f t="shared" si="283"/>
        <v>0</v>
      </c>
      <c r="L2295" s="15"/>
      <c r="M2295" s="15"/>
      <c r="N2295" s="15"/>
      <c r="O2295" s="15"/>
      <c r="P2295" s="15"/>
      <c r="Q2295" s="15"/>
      <c r="R2295" s="15"/>
      <c r="S2295" s="19"/>
      <c r="T2295" s="15"/>
      <c r="U2295" s="17"/>
      <c r="V2295" s="15" t="s">
        <v>14541</v>
      </c>
      <c r="W2295" s="15"/>
      <c r="X2295" s="15" t="s">
        <v>191</v>
      </c>
      <c r="Y2295" s="15"/>
      <c r="AB2295" s="32">
        <v>44206</v>
      </c>
      <c r="AC2295" s="21" t="s">
        <v>14542</v>
      </c>
      <c r="AD2295" s="21" t="s">
        <v>14543</v>
      </c>
      <c r="AE2295" s="21" t="s">
        <v>14544</v>
      </c>
      <c r="AF2295" s="21" t="s">
        <v>14545</v>
      </c>
      <c r="AG2295" s="22">
        <f t="shared" si="284"/>
        <v>0.4838709677419355</v>
      </c>
      <c r="AH2295" s="15"/>
      <c r="AI2295" s="17"/>
      <c r="AJ2295" s="17"/>
      <c r="AK2295" s="17" t="e">
        <f>VLOOKUP(A2295,'[1]Deals (Exits)'!B:B,1,FALSE)</f>
        <v>#N/A</v>
      </c>
      <c r="AL2295" s="23"/>
      <c r="AM2295" s="17"/>
      <c r="AN2295" s="17"/>
      <c r="AO2295" s="17"/>
      <c r="AP2295" s="17"/>
      <c r="AQ2295" s="18"/>
      <c r="AR2295" s="18"/>
      <c r="AS2295" s="17"/>
      <c r="AT2295" s="17"/>
      <c r="AU2295" s="18"/>
      <c r="AV2295" s="17"/>
      <c r="AW2295" s="17"/>
      <c r="AX2295" s="17"/>
      <c r="AY2295" s="17"/>
      <c r="AZ2295" s="17"/>
      <c r="BA2295" s="17"/>
      <c r="BB2295" s="17"/>
      <c r="BC2295" s="17"/>
      <c r="BD2295" s="17"/>
      <c r="BE2295" s="17"/>
      <c r="BF2295" s="17"/>
      <c r="BG2295" s="17"/>
      <c r="BH2295" s="17"/>
      <c r="BI2295" s="17"/>
      <c r="BJ2295" s="17"/>
      <c r="BK2295" s="17"/>
      <c r="BL2295" s="17"/>
      <c r="BM2295" s="17"/>
      <c r="BN2295" s="15"/>
      <c r="BO2295" s="15"/>
      <c r="BP2295" s="22"/>
      <c r="BQ2295" s="15"/>
      <c r="BR2295" s="15"/>
      <c r="BS2295" s="15"/>
      <c r="BT2295" s="15"/>
      <c r="BU2295" s="15"/>
      <c r="BV2295" s="15"/>
      <c r="BW2295" s="15"/>
      <c r="BX2295" s="15"/>
      <c r="BY2295" s="15"/>
      <c r="BZ2295" s="15"/>
      <c r="CA2295" s="15"/>
      <c r="CB2295" s="15"/>
      <c r="CC2295" s="15"/>
      <c r="CD2295" s="15"/>
      <c r="CE2295" s="15"/>
      <c r="CF2295" s="15"/>
      <c r="CG2295" s="15"/>
      <c r="CH2295" s="15"/>
      <c r="CI2295" s="15"/>
      <c r="CJ2295" s="15"/>
    </row>
    <row r="2296" spans="1:88" ht="12.75">
      <c r="A2296" s="74" t="s">
        <v>14546</v>
      </c>
      <c r="B2296" s="15" t="s">
        <v>14547</v>
      </c>
      <c r="C2296" s="15" t="s">
        <v>58</v>
      </c>
      <c r="D2296" s="16">
        <v>2016</v>
      </c>
      <c r="E2296" s="15" t="s">
        <v>14548</v>
      </c>
      <c r="F2296" s="26"/>
      <c r="G2296" s="26" t="s">
        <v>61</v>
      </c>
      <c r="H2296" s="26" t="s">
        <v>61</v>
      </c>
      <c r="I2296" s="15" t="s">
        <v>61</v>
      </c>
      <c r="J2296" s="26"/>
      <c r="K2296" s="17">
        <f t="shared" si="283"/>
        <v>0</v>
      </c>
      <c r="L2296" s="15"/>
      <c r="M2296" s="15"/>
      <c r="N2296" s="15"/>
      <c r="O2296" s="15"/>
      <c r="P2296" s="15"/>
      <c r="Q2296" s="15"/>
      <c r="R2296" s="15"/>
      <c r="S2296" s="19"/>
      <c r="T2296" s="15"/>
      <c r="U2296" s="17"/>
      <c r="V2296" s="15" t="s">
        <v>14549</v>
      </c>
      <c r="W2296" s="15"/>
      <c r="X2296" s="15" t="s">
        <v>191</v>
      </c>
      <c r="Y2296" s="15"/>
      <c r="AB2296" s="20"/>
      <c r="AC2296" s="21" t="s">
        <v>14550</v>
      </c>
      <c r="AD2296" s="21" t="s">
        <v>14551</v>
      </c>
      <c r="AE2296" s="21" t="s">
        <v>14552</v>
      </c>
      <c r="AF2296" s="21" t="s">
        <v>14553</v>
      </c>
      <c r="AG2296" s="22">
        <f t="shared" si="284"/>
        <v>0.45161290322580644</v>
      </c>
      <c r="AH2296" s="15"/>
      <c r="AI2296" s="17"/>
      <c r="AJ2296" s="17"/>
      <c r="AK2296" s="17" t="e">
        <f>VLOOKUP(A2296,'[1]Deals (Exits)'!B:B,1,FALSE)</f>
        <v>#N/A</v>
      </c>
      <c r="AL2296" s="23"/>
      <c r="AM2296" s="17"/>
      <c r="AN2296" s="17"/>
      <c r="AO2296" s="17"/>
      <c r="AP2296" s="17"/>
      <c r="AQ2296" s="18"/>
      <c r="AR2296" s="18"/>
      <c r="AS2296" s="17"/>
      <c r="AT2296" s="17"/>
      <c r="AU2296" s="18"/>
      <c r="AV2296" s="17"/>
      <c r="AW2296" s="17"/>
      <c r="AX2296" s="17"/>
      <c r="AY2296" s="17"/>
      <c r="AZ2296" s="17"/>
      <c r="BA2296" s="17"/>
      <c r="BB2296" s="17"/>
      <c r="BC2296" s="17"/>
      <c r="BD2296" s="17"/>
      <c r="BE2296" s="17"/>
      <c r="BF2296" s="17"/>
      <c r="BG2296" s="17"/>
      <c r="BH2296" s="17"/>
      <c r="BI2296" s="17"/>
      <c r="BJ2296" s="17"/>
      <c r="BK2296" s="17"/>
      <c r="BL2296" s="17"/>
      <c r="BM2296" s="17"/>
      <c r="BN2296" s="15"/>
      <c r="BO2296" s="15"/>
      <c r="BP2296" s="22"/>
      <c r="BQ2296" s="15"/>
      <c r="BR2296" s="15"/>
      <c r="BS2296" s="15"/>
      <c r="BT2296" s="15"/>
      <c r="BU2296" s="15"/>
      <c r="BV2296" s="15"/>
      <c r="BW2296" s="15"/>
      <c r="BX2296" s="15"/>
      <c r="BY2296" s="15"/>
      <c r="BZ2296" s="15"/>
      <c r="CA2296" s="15"/>
      <c r="CB2296" s="15"/>
      <c r="CC2296" s="15"/>
      <c r="CD2296" s="15"/>
      <c r="CE2296" s="15"/>
      <c r="CF2296" s="15"/>
      <c r="CG2296" s="15"/>
      <c r="CH2296" s="15"/>
      <c r="CI2296" s="15"/>
      <c r="CJ2296" s="15"/>
    </row>
    <row r="2297" spans="1:88" ht="12.75">
      <c r="A2297" s="74" t="s">
        <v>14554</v>
      </c>
      <c r="B2297" s="15" t="s">
        <v>14555</v>
      </c>
      <c r="C2297" s="15" t="s">
        <v>58</v>
      </c>
      <c r="D2297" s="16">
        <v>2012</v>
      </c>
      <c r="E2297" s="15" t="s">
        <v>14556</v>
      </c>
      <c r="F2297" s="26"/>
      <c r="G2297" s="26" t="s">
        <v>61</v>
      </c>
      <c r="H2297" s="26" t="s">
        <v>61</v>
      </c>
      <c r="I2297" s="15" t="s">
        <v>61</v>
      </c>
      <c r="J2297" s="26"/>
      <c r="K2297" s="17">
        <f t="shared" si="283"/>
        <v>0</v>
      </c>
      <c r="L2297" s="15"/>
      <c r="M2297" s="15"/>
      <c r="N2297" s="15"/>
      <c r="O2297" s="15"/>
      <c r="P2297" s="15"/>
      <c r="Q2297" s="15"/>
      <c r="R2297" s="15"/>
      <c r="S2297" s="19"/>
      <c r="T2297" s="15"/>
      <c r="U2297" s="17"/>
      <c r="V2297" s="15" t="s">
        <v>14557</v>
      </c>
      <c r="W2297" s="15"/>
      <c r="X2297" s="15" t="s">
        <v>64</v>
      </c>
      <c r="Y2297" s="15"/>
      <c r="AB2297" s="20" t="s">
        <v>333</v>
      </c>
      <c r="AC2297" s="21" t="s">
        <v>14558</v>
      </c>
      <c r="AD2297" s="21" t="s">
        <v>14559</v>
      </c>
      <c r="AE2297" s="21" t="s">
        <v>14560</v>
      </c>
      <c r="AF2297" s="21" t="s">
        <v>14561</v>
      </c>
      <c r="AG2297" s="22">
        <f t="shared" si="284"/>
        <v>0.4838709677419355</v>
      </c>
      <c r="AH2297" s="15"/>
      <c r="AI2297" s="17"/>
      <c r="AJ2297" s="17"/>
      <c r="AK2297" s="17" t="e">
        <f>VLOOKUP(A2297,'[1]Deals (Exits)'!B:B,1,FALSE)</f>
        <v>#N/A</v>
      </c>
      <c r="AL2297" s="23"/>
      <c r="AM2297" s="17"/>
      <c r="AN2297" s="17"/>
      <c r="AO2297" s="17"/>
      <c r="AP2297" s="17"/>
      <c r="AQ2297" s="18"/>
      <c r="AR2297" s="18"/>
      <c r="AS2297" s="17"/>
      <c r="AT2297" s="17"/>
      <c r="AU2297" s="18"/>
      <c r="AV2297" s="17"/>
      <c r="AW2297" s="17"/>
      <c r="AX2297" s="17"/>
      <c r="AY2297" s="17"/>
      <c r="AZ2297" s="17"/>
      <c r="BA2297" s="17"/>
      <c r="BB2297" s="17"/>
      <c r="BC2297" s="17"/>
      <c r="BD2297" s="17"/>
      <c r="BE2297" s="17"/>
      <c r="BF2297" s="17"/>
      <c r="BG2297" s="17"/>
      <c r="BH2297" s="17"/>
      <c r="BI2297" s="17"/>
      <c r="BJ2297" s="17"/>
      <c r="BK2297" s="17"/>
      <c r="BL2297" s="17"/>
      <c r="BM2297" s="17"/>
      <c r="BN2297" s="15"/>
      <c r="BO2297" s="15"/>
      <c r="BP2297" s="22"/>
      <c r="BQ2297" s="15"/>
      <c r="BR2297" s="15"/>
      <c r="BS2297" s="15"/>
      <c r="BT2297" s="15"/>
      <c r="BU2297" s="15"/>
      <c r="BV2297" s="15"/>
      <c r="BW2297" s="15"/>
      <c r="BX2297" s="15"/>
      <c r="BY2297" s="15"/>
      <c r="BZ2297" s="15"/>
      <c r="CA2297" s="15"/>
      <c r="CB2297" s="15"/>
      <c r="CC2297" s="15"/>
      <c r="CD2297" s="15"/>
      <c r="CE2297" s="15"/>
      <c r="CF2297" s="15"/>
      <c r="CG2297" s="15"/>
      <c r="CH2297" s="15"/>
      <c r="CI2297" s="15"/>
      <c r="CJ2297" s="15"/>
    </row>
    <row r="2298" spans="1:88" ht="12.75">
      <c r="A2298" s="74" t="s">
        <v>14562</v>
      </c>
      <c r="B2298" s="15" t="s">
        <v>14563</v>
      </c>
      <c r="C2298" s="15" t="s">
        <v>58</v>
      </c>
      <c r="D2298" s="16">
        <v>2012</v>
      </c>
      <c r="E2298" s="15" t="s">
        <v>59</v>
      </c>
      <c r="F2298" s="26"/>
      <c r="G2298" s="26" t="s">
        <v>61</v>
      </c>
      <c r="H2298" s="26" t="s">
        <v>61</v>
      </c>
      <c r="I2298" s="15" t="s">
        <v>61</v>
      </c>
      <c r="J2298" s="26"/>
      <c r="K2298" s="17">
        <f t="shared" si="283"/>
        <v>0</v>
      </c>
      <c r="L2298" s="15"/>
      <c r="M2298" s="15"/>
      <c r="N2298" s="15"/>
      <c r="O2298" s="15"/>
      <c r="P2298" s="15"/>
      <c r="Q2298" s="15"/>
      <c r="R2298" s="15"/>
      <c r="S2298" s="19"/>
      <c r="T2298" s="15"/>
      <c r="U2298" s="17"/>
      <c r="V2298" s="15" t="s">
        <v>14564</v>
      </c>
      <c r="W2298" s="15"/>
      <c r="X2298" s="15" t="s">
        <v>4628</v>
      </c>
      <c r="Y2298" s="15"/>
      <c r="AB2298" s="32">
        <v>44206</v>
      </c>
      <c r="AC2298" s="21" t="s">
        <v>14565</v>
      </c>
      <c r="AD2298" s="15"/>
      <c r="AE2298" s="21" t="s">
        <v>14566</v>
      </c>
      <c r="AF2298" s="21" t="s">
        <v>14462</v>
      </c>
      <c r="AG2298" s="22">
        <f t="shared" si="284"/>
        <v>0.45161290322580644</v>
      </c>
      <c r="AH2298" s="15"/>
      <c r="AI2298" s="17"/>
      <c r="AJ2298" s="17"/>
      <c r="AK2298" s="17" t="e">
        <f>VLOOKUP(A2298,'[1]Deals (Exits)'!B:B,1,FALSE)</f>
        <v>#N/A</v>
      </c>
      <c r="AL2298" s="23"/>
      <c r="AM2298" s="17"/>
      <c r="AN2298" s="17"/>
      <c r="AO2298" s="17"/>
      <c r="AP2298" s="17"/>
      <c r="AQ2298" s="18"/>
      <c r="AR2298" s="18"/>
      <c r="AS2298" s="17"/>
      <c r="AT2298" s="17"/>
      <c r="AU2298" s="18"/>
      <c r="AV2298" s="17"/>
      <c r="AW2298" s="17"/>
      <c r="AX2298" s="17"/>
      <c r="AY2298" s="17"/>
      <c r="AZ2298" s="17"/>
      <c r="BA2298" s="17"/>
      <c r="BB2298" s="17"/>
      <c r="BC2298" s="17"/>
      <c r="BD2298" s="17"/>
      <c r="BE2298" s="17"/>
      <c r="BF2298" s="17"/>
      <c r="BG2298" s="17"/>
      <c r="BH2298" s="17"/>
      <c r="BI2298" s="17"/>
      <c r="BJ2298" s="17"/>
      <c r="BK2298" s="17"/>
      <c r="BL2298" s="17"/>
      <c r="BM2298" s="17"/>
      <c r="BN2298" s="15"/>
      <c r="BO2298" s="15"/>
      <c r="BP2298" s="22"/>
      <c r="BQ2298" s="15"/>
      <c r="BR2298" s="15"/>
      <c r="BS2298" s="15"/>
      <c r="BT2298" s="15"/>
      <c r="BU2298" s="15"/>
      <c r="BV2298" s="15"/>
      <c r="BW2298" s="15"/>
      <c r="BX2298" s="15"/>
      <c r="BY2298" s="15"/>
      <c r="BZ2298" s="15"/>
      <c r="CA2298" s="15"/>
      <c r="CB2298" s="15"/>
      <c r="CC2298" s="15"/>
      <c r="CD2298" s="15"/>
      <c r="CE2298" s="15"/>
      <c r="CF2298" s="15"/>
      <c r="CG2298" s="15"/>
      <c r="CH2298" s="15"/>
      <c r="CI2298" s="15"/>
      <c r="CJ2298" s="15"/>
    </row>
    <row r="2299" spans="1:88" ht="12.75">
      <c r="A2299" s="74" t="s">
        <v>14567</v>
      </c>
      <c r="B2299" s="15" t="s">
        <v>14568</v>
      </c>
      <c r="C2299" s="15" t="s">
        <v>58</v>
      </c>
      <c r="D2299" s="16">
        <v>2014</v>
      </c>
      <c r="E2299" s="15" t="s">
        <v>59</v>
      </c>
      <c r="F2299" s="26"/>
      <c r="G2299" s="26" t="s">
        <v>61</v>
      </c>
      <c r="H2299" s="26" t="s">
        <v>61</v>
      </c>
      <c r="I2299" s="15" t="s">
        <v>61</v>
      </c>
      <c r="J2299" s="26"/>
      <c r="K2299" s="17">
        <f t="shared" si="283"/>
        <v>0</v>
      </c>
      <c r="L2299" s="15"/>
      <c r="M2299" s="15"/>
      <c r="N2299" s="15"/>
      <c r="O2299" s="15"/>
      <c r="P2299" s="15"/>
      <c r="Q2299" s="15"/>
      <c r="R2299" s="15"/>
      <c r="S2299" s="19"/>
      <c r="T2299" s="15"/>
      <c r="U2299" s="17"/>
      <c r="V2299" s="15" t="s">
        <v>14569</v>
      </c>
      <c r="W2299" s="15"/>
      <c r="X2299" s="15" t="s">
        <v>5334</v>
      </c>
      <c r="Y2299" s="15"/>
      <c r="AB2299" s="20" t="s">
        <v>286</v>
      </c>
      <c r="AC2299" s="21" t="s">
        <v>14570</v>
      </c>
      <c r="AD2299" s="21" t="s">
        <v>14571</v>
      </c>
      <c r="AE2299" s="21" t="s">
        <v>14572</v>
      </c>
      <c r="AF2299" s="21" t="s">
        <v>14573</v>
      </c>
      <c r="AG2299" s="22">
        <f t="shared" si="284"/>
        <v>0.4838709677419355</v>
      </c>
      <c r="AH2299" s="15"/>
      <c r="AI2299" s="17"/>
      <c r="AJ2299" s="17"/>
      <c r="AK2299" s="17" t="e">
        <f>VLOOKUP(A2299,'[1]Deals (Exits)'!B:B,1,FALSE)</f>
        <v>#N/A</v>
      </c>
      <c r="AL2299" s="23"/>
      <c r="AM2299" s="17"/>
      <c r="AN2299" s="17"/>
      <c r="AO2299" s="17"/>
      <c r="AP2299" s="17"/>
      <c r="AQ2299" s="18"/>
      <c r="AR2299" s="18"/>
      <c r="AS2299" s="17"/>
      <c r="AT2299" s="17"/>
      <c r="AU2299" s="18"/>
      <c r="AV2299" s="17"/>
      <c r="AW2299" s="17"/>
      <c r="AX2299" s="17"/>
      <c r="AY2299" s="17"/>
      <c r="AZ2299" s="17"/>
      <c r="BA2299" s="17"/>
      <c r="BB2299" s="17"/>
      <c r="BC2299" s="17"/>
      <c r="BD2299" s="17"/>
      <c r="BE2299" s="17"/>
      <c r="BF2299" s="17"/>
      <c r="BG2299" s="17"/>
      <c r="BH2299" s="17"/>
      <c r="BI2299" s="17"/>
      <c r="BJ2299" s="17"/>
      <c r="BK2299" s="17"/>
      <c r="BL2299" s="17"/>
      <c r="BM2299" s="17"/>
      <c r="BN2299" s="15"/>
      <c r="BO2299" s="15"/>
      <c r="BP2299" s="22"/>
      <c r="BQ2299" s="15"/>
      <c r="BR2299" s="15"/>
      <c r="BS2299" s="15"/>
      <c r="BT2299" s="15"/>
      <c r="BU2299" s="15"/>
      <c r="BV2299" s="15"/>
      <c r="BW2299" s="15"/>
      <c r="BX2299" s="15"/>
      <c r="BY2299" s="15"/>
      <c r="BZ2299" s="15"/>
      <c r="CA2299" s="15"/>
      <c r="CB2299" s="15"/>
      <c r="CC2299" s="15"/>
      <c r="CD2299" s="15"/>
      <c r="CE2299" s="15"/>
      <c r="CF2299" s="15"/>
      <c r="CG2299" s="15"/>
      <c r="CH2299" s="15"/>
      <c r="CI2299" s="15"/>
      <c r="CJ2299" s="15"/>
    </row>
    <row r="2300" spans="1:88" ht="12.75">
      <c r="A2300" s="75" t="s">
        <v>14574</v>
      </c>
      <c r="B2300" s="15" t="s">
        <v>14575</v>
      </c>
      <c r="C2300" s="15" t="s">
        <v>58</v>
      </c>
      <c r="D2300" s="16">
        <v>2015</v>
      </c>
      <c r="E2300" s="15" t="s">
        <v>59</v>
      </c>
      <c r="F2300" s="26"/>
      <c r="G2300" s="26" t="s">
        <v>61</v>
      </c>
      <c r="H2300" s="26" t="s">
        <v>61</v>
      </c>
      <c r="I2300" s="15" t="s">
        <v>61</v>
      </c>
      <c r="J2300" s="26"/>
      <c r="K2300" s="17">
        <f t="shared" si="283"/>
        <v>0</v>
      </c>
      <c r="L2300" s="15"/>
      <c r="M2300" s="15"/>
      <c r="N2300" s="15"/>
      <c r="O2300" s="15"/>
      <c r="P2300" s="15"/>
      <c r="Q2300" s="15"/>
      <c r="R2300" s="15"/>
      <c r="S2300" s="19"/>
      <c r="T2300" s="15"/>
      <c r="U2300" s="17"/>
      <c r="V2300" s="15" t="s">
        <v>14576</v>
      </c>
      <c r="W2300" s="15"/>
      <c r="X2300" s="15" t="s">
        <v>4628</v>
      </c>
      <c r="Y2300" s="15"/>
      <c r="AB2300" s="20" t="s">
        <v>286</v>
      </c>
      <c r="AC2300" s="21" t="s">
        <v>14577</v>
      </c>
      <c r="AD2300" s="21" t="s">
        <v>14578</v>
      </c>
      <c r="AE2300" s="21" t="s">
        <v>14579</v>
      </c>
      <c r="AF2300" s="21" t="s">
        <v>14580</v>
      </c>
      <c r="AG2300" s="22">
        <f t="shared" si="284"/>
        <v>0.4838709677419355</v>
      </c>
      <c r="AH2300" s="15"/>
      <c r="AI2300" s="17"/>
      <c r="AJ2300" s="17"/>
      <c r="AK2300" s="17" t="e">
        <f>VLOOKUP(A2300,'[1]Deals (Exits)'!B:B,1,FALSE)</f>
        <v>#N/A</v>
      </c>
      <c r="AL2300" s="23"/>
      <c r="AM2300" s="17"/>
      <c r="AN2300" s="17"/>
      <c r="AO2300" s="17"/>
      <c r="AP2300" s="17"/>
      <c r="AQ2300" s="18"/>
      <c r="AR2300" s="18"/>
      <c r="AS2300" s="17"/>
      <c r="AT2300" s="17"/>
      <c r="AU2300" s="18"/>
      <c r="AV2300" s="17"/>
      <c r="AW2300" s="17"/>
      <c r="AX2300" s="17"/>
      <c r="AY2300" s="17"/>
      <c r="AZ2300" s="17"/>
      <c r="BA2300" s="17"/>
      <c r="BB2300" s="17"/>
      <c r="BC2300" s="17"/>
      <c r="BD2300" s="17"/>
      <c r="BE2300" s="17"/>
      <c r="BF2300" s="17"/>
      <c r="BG2300" s="17"/>
      <c r="BH2300" s="17"/>
      <c r="BI2300" s="17"/>
      <c r="BJ2300" s="17"/>
      <c r="BK2300" s="17"/>
      <c r="BL2300" s="17"/>
      <c r="BM2300" s="17"/>
      <c r="BN2300" s="15"/>
      <c r="BO2300" s="15"/>
      <c r="BP2300" s="22"/>
      <c r="BQ2300" s="15"/>
      <c r="BR2300" s="15"/>
      <c r="BS2300" s="15"/>
      <c r="BT2300" s="15"/>
      <c r="BU2300" s="15"/>
      <c r="BV2300" s="15"/>
      <c r="BW2300" s="15"/>
      <c r="BX2300" s="15"/>
      <c r="BY2300" s="15"/>
      <c r="BZ2300" s="15"/>
      <c r="CA2300" s="15"/>
      <c r="CB2300" s="15"/>
      <c r="CC2300" s="15"/>
      <c r="CD2300" s="15"/>
      <c r="CE2300" s="15"/>
      <c r="CF2300" s="15"/>
      <c r="CG2300" s="15"/>
      <c r="CH2300" s="15"/>
      <c r="CI2300" s="15"/>
      <c r="CJ2300" s="15"/>
    </row>
    <row r="2301" spans="1:88" ht="12.75">
      <c r="A2301" s="75" t="s">
        <v>14581</v>
      </c>
      <c r="B2301" s="15" t="s">
        <v>14582</v>
      </c>
      <c r="C2301" s="15" t="s">
        <v>58</v>
      </c>
      <c r="D2301" s="16">
        <v>2014</v>
      </c>
      <c r="E2301" s="15" t="s">
        <v>59</v>
      </c>
      <c r="F2301" s="26"/>
      <c r="G2301" s="26" t="s">
        <v>61</v>
      </c>
      <c r="H2301" s="26" t="s">
        <v>61</v>
      </c>
      <c r="I2301" s="15" t="s">
        <v>61</v>
      </c>
      <c r="J2301" s="26"/>
      <c r="K2301" s="17">
        <f t="shared" si="283"/>
        <v>0</v>
      </c>
      <c r="L2301" s="15"/>
      <c r="M2301" s="15"/>
      <c r="N2301" s="15"/>
      <c r="O2301" s="15"/>
      <c r="P2301" s="15"/>
      <c r="Q2301" s="15"/>
      <c r="R2301" s="15"/>
      <c r="S2301" s="19"/>
      <c r="T2301" s="15"/>
      <c r="U2301" s="17"/>
      <c r="V2301" s="15" t="s">
        <v>14583</v>
      </c>
      <c r="W2301" s="15"/>
      <c r="X2301" s="15" t="s">
        <v>12945</v>
      </c>
      <c r="Y2301" s="15"/>
      <c r="AB2301" s="20" t="s">
        <v>286</v>
      </c>
      <c r="AC2301" s="21" t="s">
        <v>14584</v>
      </c>
      <c r="AD2301" s="21" t="s">
        <v>14585</v>
      </c>
      <c r="AE2301" s="21" t="s">
        <v>14586</v>
      </c>
      <c r="AF2301" s="21" t="s">
        <v>14587</v>
      </c>
      <c r="AG2301" s="22">
        <f t="shared" si="284"/>
        <v>0.4838709677419355</v>
      </c>
      <c r="AH2301" s="15"/>
      <c r="AI2301" s="17"/>
      <c r="AJ2301" s="17"/>
      <c r="AK2301" s="17" t="e">
        <f>VLOOKUP(A2301,'[1]Deals (Exits)'!B:B,1,FALSE)</f>
        <v>#N/A</v>
      </c>
      <c r="AL2301" s="23"/>
      <c r="AM2301" s="17"/>
      <c r="AN2301" s="17"/>
      <c r="AO2301" s="17"/>
      <c r="AP2301" s="17"/>
      <c r="AQ2301" s="18"/>
      <c r="AR2301" s="18"/>
      <c r="AS2301" s="17"/>
      <c r="AT2301" s="17"/>
      <c r="AU2301" s="18"/>
      <c r="AV2301" s="17"/>
      <c r="AW2301" s="17"/>
      <c r="AX2301" s="17"/>
      <c r="AY2301" s="17"/>
      <c r="AZ2301" s="17"/>
      <c r="BA2301" s="17"/>
      <c r="BB2301" s="17"/>
      <c r="BC2301" s="17"/>
      <c r="BD2301" s="17"/>
      <c r="BE2301" s="17"/>
      <c r="BF2301" s="17"/>
      <c r="BG2301" s="17"/>
      <c r="BH2301" s="17"/>
      <c r="BI2301" s="17"/>
      <c r="BJ2301" s="17"/>
      <c r="BK2301" s="17"/>
      <c r="BL2301" s="17"/>
      <c r="BM2301" s="17"/>
      <c r="BN2301" s="15"/>
      <c r="BO2301" s="15"/>
      <c r="BP2301" s="22"/>
      <c r="BQ2301" s="15"/>
      <c r="BR2301" s="15"/>
      <c r="BS2301" s="15"/>
      <c r="BT2301" s="15"/>
      <c r="BU2301" s="15"/>
      <c r="BV2301" s="15"/>
      <c r="BW2301" s="15"/>
      <c r="BX2301" s="15"/>
      <c r="BY2301" s="15"/>
      <c r="BZ2301" s="15"/>
      <c r="CA2301" s="15"/>
      <c r="CB2301" s="15"/>
      <c r="CC2301" s="15"/>
      <c r="CD2301" s="15"/>
      <c r="CE2301" s="15"/>
      <c r="CF2301" s="15"/>
      <c r="CG2301" s="15"/>
      <c r="CH2301" s="15"/>
      <c r="CI2301" s="15"/>
      <c r="CJ2301" s="15"/>
    </row>
    <row r="2302" spans="1:88" ht="12.75">
      <c r="A2302" s="74" t="s">
        <v>14588</v>
      </c>
      <c r="B2302" s="15" t="s">
        <v>14589</v>
      </c>
      <c r="C2302" s="15" t="s">
        <v>58</v>
      </c>
      <c r="D2302" s="16">
        <v>2012</v>
      </c>
      <c r="E2302" s="15" t="s">
        <v>59</v>
      </c>
      <c r="F2302" s="26"/>
      <c r="G2302" s="26" t="s">
        <v>61</v>
      </c>
      <c r="H2302" s="26" t="s">
        <v>61</v>
      </c>
      <c r="I2302" s="15" t="s">
        <v>61</v>
      </c>
      <c r="J2302" s="26"/>
      <c r="K2302" s="17">
        <f t="shared" si="283"/>
        <v>0</v>
      </c>
      <c r="L2302" s="15"/>
      <c r="M2302" s="15"/>
      <c r="N2302" s="15"/>
      <c r="O2302" s="15"/>
      <c r="P2302" s="15"/>
      <c r="Q2302" s="15"/>
      <c r="R2302" s="15"/>
      <c r="S2302" s="19"/>
      <c r="T2302" s="15"/>
      <c r="U2302" s="17"/>
      <c r="V2302" s="15" t="s">
        <v>14590</v>
      </c>
      <c r="W2302" s="15"/>
      <c r="X2302" s="15" t="s">
        <v>79</v>
      </c>
      <c r="Y2302" s="15"/>
      <c r="AB2302" s="32">
        <v>43506</v>
      </c>
      <c r="AC2302" s="21" t="s">
        <v>14591</v>
      </c>
      <c r="AD2302" s="21" t="s">
        <v>14592</v>
      </c>
      <c r="AE2302" s="15"/>
      <c r="AF2302" s="21" t="s">
        <v>14593</v>
      </c>
      <c r="AG2302" s="22">
        <f t="shared" si="284"/>
        <v>0.45161290322580644</v>
      </c>
      <c r="AH2302" s="15"/>
      <c r="AI2302" s="17"/>
      <c r="AJ2302" s="17"/>
      <c r="AK2302" s="17" t="e">
        <f>VLOOKUP(A2302,'[1]Deals (Exits)'!B:B,1,FALSE)</f>
        <v>#N/A</v>
      </c>
      <c r="AL2302" s="23"/>
      <c r="AM2302" s="17"/>
      <c r="AN2302" s="17"/>
      <c r="AO2302" s="17"/>
      <c r="AP2302" s="17"/>
      <c r="AQ2302" s="18"/>
      <c r="AR2302" s="18"/>
      <c r="AS2302" s="17"/>
      <c r="AT2302" s="17"/>
      <c r="AU2302" s="18"/>
      <c r="AV2302" s="17"/>
      <c r="AW2302" s="17"/>
      <c r="AX2302" s="17"/>
      <c r="AY2302" s="17"/>
      <c r="AZ2302" s="17"/>
      <c r="BA2302" s="17"/>
      <c r="BB2302" s="17"/>
      <c r="BC2302" s="17"/>
      <c r="BD2302" s="17"/>
      <c r="BE2302" s="17"/>
      <c r="BF2302" s="17"/>
      <c r="BG2302" s="17"/>
      <c r="BH2302" s="17"/>
      <c r="BI2302" s="17"/>
      <c r="BJ2302" s="17"/>
      <c r="BK2302" s="17"/>
      <c r="BL2302" s="17"/>
      <c r="BM2302" s="17"/>
      <c r="BN2302" s="15"/>
      <c r="BO2302" s="15"/>
      <c r="BP2302" s="22"/>
      <c r="BQ2302" s="15"/>
      <c r="BR2302" s="15"/>
      <c r="BS2302" s="15"/>
      <c r="BT2302" s="15"/>
      <c r="BU2302" s="15"/>
      <c r="BV2302" s="15"/>
      <c r="BW2302" s="15"/>
      <c r="BX2302" s="15"/>
      <c r="BY2302" s="15"/>
      <c r="BZ2302" s="15"/>
      <c r="CA2302" s="15"/>
      <c r="CB2302" s="15"/>
      <c r="CC2302" s="15"/>
      <c r="CD2302" s="15"/>
      <c r="CE2302" s="15"/>
      <c r="CF2302" s="15"/>
      <c r="CG2302" s="15"/>
      <c r="CH2302" s="15"/>
      <c r="CI2302" s="15"/>
      <c r="CJ2302" s="15"/>
    </row>
    <row r="2303" spans="1:88" ht="12.75">
      <c r="A2303" s="25" t="s">
        <v>14594</v>
      </c>
      <c r="B2303" s="15" t="s">
        <v>14595</v>
      </c>
      <c r="C2303" s="15" t="s">
        <v>58</v>
      </c>
      <c r="D2303" s="16">
        <v>2010</v>
      </c>
      <c r="E2303" s="15" t="s">
        <v>59</v>
      </c>
      <c r="F2303" s="26"/>
      <c r="G2303" s="26" t="s">
        <v>61</v>
      </c>
      <c r="H2303" s="26" t="s">
        <v>61</v>
      </c>
      <c r="I2303" s="15" t="s">
        <v>61</v>
      </c>
      <c r="J2303" s="26"/>
      <c r="K2303" s="17">
        <f t="shared" si="283"/>
        <v>0</v>
      </c>
      <c r="L2303" s="15"/>
      <c r="M2303" s="15"/>
      <c r="N2303" s="15"/>
      <c r="O2303" s="15"/>
      <c r="P2303" s="15"/>
      <c r="Q2303" s="15"/>
      <c r="R2303" s="15"/>
      <c r="S2303" s="19"/>
      <c r="T2303" s="15"/>
      <c r="U2303" s="17"/>
      <c r="V2303" s="15"/>
      <c r="W2303" s="15"/>
      <c r="X2303" s="15" t="s">
        <v>107</v>
      </c>
      <c r="Y2303" s="15"/>
      <c r="AB2303" s="20"/>
      <c r="AC2303" s="21" t="s">
        <v>14596</v>
      </c>
      <c r="AD2303" s="15"/>
      <c r="AE2303" s="15"/>
      <c r="AF2303" s="15"/>
      <c r="AG2303" s="22">
        <f t="shared" si="284"/>
        <v>0.32258064516129031</v>
      </c>
      <c r="AH2303" s="15"/>
      <c r="AI2303" s="17"/>
      <c r="AJ2303" s="17"/>
      <c r="AK2303" s="17" t="e">
        <f>VLOOKUP(A2303,'[1]Deals (Exits)'!B:B,1,FALSE)</f>
        <v>#N/A</v>
      </c>
      <c r="AL2303" s="23"/>
      <c r="AM2303" s="17"/>
      <c r="AN2303" s="17"/>
      <c r="AO2303" s="17"/>
      <c r="AP2303" s="17"/>
      <c r="AQ2303" s="18"/>
      <c r="AR2303" s="18"/>
      <c r="AS2303" s="17"/>
      <c r="AT2303" s="17"/>
      <c r="AU2303" s="18"/>
      <c r="AV2303" s="17"/>
      <c r="AW2303" s="17"/>
      <c r="AX2303" s="17"/>
      <c r="AY2303" s="17"/>
      <c r="AZ2303" s="17"/>
      <c r="BA2303" s="17"/>
      <c r="BB2303" s="17"/>
      <c r="BC2303" s="17"/>
      <c r="BD2303" s="17"/>
      <c r="BE2303" s="17"/>
      <c r="BF2303" s="17"/>
      <c r="BG2303" s="17"/>
      <c r="BH2303" s="17"/>
      <c r="BI2303" s="17"/>
      <c r="BJ2303" s="17"/>
      <c r="BK2303" s="17"/>
      <c r="BL2303" s="17"/>
      <c r="BM2303" s="17"/>
      <c r="BN2303" s="15"/>
      <c r="BO2303" s="15"/>
      <c r="BP2303" s="22"/>
      <c r="BQ2303" s="15"/>
      <c r="BR2303" s="15"/>
      <c r="BS2303" s="15"/>
      <c r="BT2303" s="15"/>
      <c r="BU2303" s="15"/>
      <c r="BV2303" s="15"/>
      <c r="BW2303" s="15"/>
      <c r="BX2303" s="15"/>
      <c r="BY2303" s="15"/>
      <c r="BZ2303" s="15"/>
      <c r="CA2303" s="15"/>
      <c r="CB2303" s="15"/>
      <c r="CC2303" s="15"/>
      <c r="CD2303" s="15"/>
      <c r="CE2303" s="15"/>
      <c r="CF2303" s="15"/>
      <c r="CG2303" s="15"/>
      <c r="CH2303" s="15"/>
      <c r="CI2303" s="15"/>
      <c r="CJ2303" s="15"/>
    </row>
    <row r="2304" spans="1:88" ht="12.75">
      <c r="A2304" s="74" t="s">
        <v>14597</v>
      </c>
      <c r="B2304" s="15" t="s">
        <v>14598</v>
      </c>
      <c r="C2304" s="15" t="s">
        <v>58</v>
      </c>
      <c r="D2304" s="16">
        <v>2016</v>
      </c>
      <c r="E2304" s="15" t="s">
        <v>14556</v>
      </c>
      <c r="F2304" s="26"/>
      <c r="G2304" s="26" t="s">
        <v>61</v>
      </c>
      <c r="H2304" s="26" t="s">
        <v>61</v>
      </c>
      <c r="I2304" s="15" t="s">
        <v>61</v>
      </c>
      <c r="J2304" s="26"/>
      <c r="K2304" s="17">
        <f t="shared" si="283"/>
        <v>0</v>
      </c>
      <c r="L2304" s="15"/>
      <c r="M2304" s="15"/>
      <c r="N2304" s="15"/>
      <c r="O2304" s="15"/>
      <c r="P2304" s="15"/>
      <c r="Q2304" s="15"/>
      <c r="R2304" s="15"/>
      <c r="S2304" s="19"/>
      <c r="T2304" s="15"/>
      <c r="U2304" s="17"/>
      <c r="V2304" s="15" t="s">
        <v>14599</v>
      </c>
      <c r="W2304" s="15"/>
      <c r="X2304" s="15" t="s">
        <v>1072</v>
      </c>
      <c r="Y2304" s="15"/>
      <c r="AB2304" s="32">
        <v>43506</v>
      </c>
      <c r="AC2304" s="21" t="s">
        <v>14600</v>
      </c>
      <c r="AD2304" s="21" t="s">
        <v>14601</v>
      </c>
      <c r="AE2304" s="21" t="s">
        <v>14602</v>
      </c>
      <c r="AF2304" s="21" t="s">
        <v>14603</v>
      </c>
      <c r="AG2304" s="22">
        <f t="shared" si="284"/>
        <v>0.4838709677419355</v>
      </c>
      <c r="AH2304" s="15"/>
      <c r="AI2304" s="17"/>
      <c r="AJ2304" s="17"/>
      <c r="AK2304" s="17" t="e">
        <f>VLOOKUP(A2304,'[1]Deals (Exits)'!B:B,1,FALSE)</f>
        <v>#N/A</v>
      </c>
      <c r="AL2304" s="23"/>
      <c r="AM2304" s="17"/>
      <c r="AN2304" s="17"/>
      <c r="AO2304" s="17"/>
      <c r="AP2304" s="17"/>
      <c r="AQ2304" s="18"/>
      <c r="AR2304" s="18"/>
      <c r="AS2304" s="17"/>
      <c r="AT2304" s="17"/>
      <c r="AU2304" s="18"/>
      <c r="AV2304" s="17"/>
      <c r="AW2304" s="17"/>
      <c r="AX2304" s="17"/>
      <c r="AY2304" s="17"/>
      <c r="AZ2304" s="17"/>
      <c r="BA2304" s="17"/>
      <c r="BB2304" s="17"/>
      <c r="BC2304" s="17"/>
      <c r="BD2304" s="17"/>
      <c r="BE2304" s="17"/>
      <c r="BF2304" s="17"/>
      <c r="BG2304" s="17"/>
      <c r="BH2304" s="17"/>
      <c r="BI2304" s="17"/>
      <c r="BJ2304" s="17"/>
      <c r="BK2304" s="17"/>
      <c r="BL2304" s="17"/>
      <c r="BM2304" s="17"/>
      <c r="BN2304" s="15"/>
      <c r="BO2304" s="15"/>
      <c r="BP2304" s="22"/>
      <c r="BQ2304" s="15"/>
      <c r="BR2304" s="15"/>
      <c r="BS2304" s="15"/>
      <c r="BT2304" s="15"/>
      <c r="BU2304" s="15"/>
      <c r="BV2304" s="15"/>
      <c r="BW2304" s="15"/>
      <c r="BX2304" s="15"/>
      <c r="BY2304" s="15"/>
      <c r="BZ2304" s="15"/>
      <c r="CA2304" s="15"/>
      <c r="CB2304" s="15"/>
      <c r="CC2304" s="15"/>
      <c r="CD2304" s="15"/>
      <c r="CE2304" s="15"/>
      <c r="CF2304" s="15"/>
      <c r="CG2304" s="15"/>
      <c r="CH2304" s="15"/>
      <c r="CI2304" s="15"/>
      <c r="CJ2304" s="15"/>
    </row>
    <row r="2305" spans="1:88" ht="12.75">
      <c r="A2305" s="75" t="s">
        <v>14604</v>
      </c>
      <c r="B2305" s="15" t="s">
        <v>14605</v>
      </c>
      <c r="C2305" s="15" t="s">
        <v>58</v>
      </c>
      <c r="D2305" s="16">
        <v>2010</v>
      </c>
      <c r="E2305" s="15" t="s">
        <v>59</v>
      </c>
      <c r="F2305" s="26"/>
      <c r="G2305" s="26" t="s">
        <v>61</v>
      </c>
      <c r="H2305" s="26" t="s">
        <v>61</v>
      </c>
      <c r="I2305" s="15" t="s">
        <v>61</v>
      </c>
      <c r="J2305" s="26"/>
      <c r="K2305" s="17">
        <f t="shared" si="283"/>
        <v>0</v>
      </c>
      <c r="L2305" s="15"/>
      <c r="M2305" s="15"/>
      <c r="N2305" s="15"/>
      <c r="O2305" s="15"/>
      <c r="P2305" s="15"/>
      <c r="Q2305" s="15"/>
      <c r="R2305" s="15"/>
      <c r="S2305" s="19"/>
      <c r="T2305" s="15"/>
      <c r="U2305" s="17"/>
      <c r="V2305" s="15"/>
      <c r="W2305" s="15"/>
      <c r="X2305" s="15" t="s">
        <v>12945</v>
      </c>
      <c r="Y2305" s="15"/>
      <c r="AB2305" s="20" t="s">
        <v>333</v>
      </c>
      <c r="AC2305" s="21" t="s">
        <v>14606</v>
      </c>
      <c r="AD2305" s="21" t="s">
        <v>14607</v>
      </c>
      <c r="AE2305" s="21" t="s">
        <v>14608</v>
      </c>
      <c r="AF2305" s="21" t="s">
        <v>14609</v>
      </c>
      <c r="AG2305" s="22">
        <f t="shared" si="284"/>
        <v>0.45161290322580644</v>
      </c>
      <c r="AH2305" s="15"/>
      <c r="AI2305" s="17"/>
      <c r="AJ2305" s="17"/>
      <c r="AK2305" s="17" t="e">
        <f>VLOOKUP(A2305,'[1]Deals (Exits)'!B:B,1,FALSE)</f>
        <v>#N/A</v>
      </c>
      <c r="AL2305" s="23"/>
      <c r="AM2305" s="17"/>
      <c r="AN2305" s="17"/>
      <c r="AO2305" s="17"/>
      <c r="AP2305" s="17"/>
      <c r="AQ2305" s="18"/>
      <c r="AR2305" s="18"/>
      <c r="AS2305" s="17"/>
      <c r="AT2305" s="17"/>
      <c r="AU2305" s="18"/>
      <c r="AV2305" s="17"/>
      <c r="AW2305" s="17"/>
      <c r="AX2305" s="17"/>
      <c r="AY2305" s="17"/>
      <c r="AZ2305" s="17"/>
      <c r="BA2305" s="17"/>
      <c r="BB2305" s="17"/>
      <c r="BC2305" s="17"/>
      <c r="BD2305" s="17"/>
      <c r="BE2305" s="17"/>
      <c r="BF2305" s="17"/>
      <c r="BG2305" s="17"/>
      <c r="BH2305" s="17"/>
      <c r="BI2305" s="17"/>
      <c r="BJ2305" s="17"/>
      <c r="BK2305" s="17"/>
      <c r="BL2305" s="17"/>
      <c r="BM2305" s="17"/>
      <c r="BN2305" s="15"/>
      <c r="BO2305" s="15"/>
      <c r="BP2305" s="22"/>
      <c r="BQ2305" s="15"/>
      <c r="BR2305" s="15"/>
      <c r="BS2305" s="15"/>
      <c r="BT2305" s="15"/>
      <c r="BU2305" s="15"/>
      <c r="BV2305" s="15"/>
      <c r="BW2305" s="15"/>
      <c r="BX2305" s="15"/>
      <c r="BY2305" s="15"/>
      <c r="BZ2305" s="15"/>
      <c r="CA2305" s="15"/>
      <c r="CB2305" s="15"/>
      <c r="CC2305" s="15"/>
      <c r="CD2305" s="15"/>
      <c r="CE2305" s="15"/>
      <c r="CF2305" s="15"/>
      <c r="CG2305" s="15"/>
      <c r="CH2305" s="15"/>
      <c r="CI2305" s="15"/>
      <c r="CJ2305" s="15"/>
    </row>
    <row r="2306" spans="1:88" ht="12.75">
      <c r="A2306" s="74" t="s">
        <v>14610</v>
      </c>
      <c r="B2306" s="15" t="s">
        <v>14611</v>
      </c>
      <c r="C2306" s="15" t="s">
        <v>58</v>
      </c>
      <c r="D2306" s="16">
        <v>2012</v>
      </c>
      <c r="E2306" s="15" t="s">
        <v>14612</v>
      </c>
      <c r="F2306" s="26"/>
      <c r="G2306" s="26" t="s">
        <v>61</v>
      </c>
      <c r="H2306" s="26" t="s">
        <v>61</v>
      </c>
      <c r="I2306" s="15" t="s">
        <v>61</v>
      </c>
      <c r="J2306" s="26"/>
      <c r="K2306" s="17">
        <f t="shared" si="283"/>
        <v>0</v>
      </c>
      <c r="L2306" s="15"/>
      <c r="M2306" s="15"/>
      <c r="N2306" s="15"/>
      <c r="O2306" s="15"/>
      <c r="P2306" s="15"/>
      <c r="Q2306" s="15"/>
      <c r="R2306" s="15"/>
      <c r="S2306" s="19"/>
      <c r="T2306" s="15"/>
      <c r="U2306" s="17"/>
      <c r="V2306" s="15"/>
      <c r="W2306" s="15"/>
      <c r="X2306" s="15" t="s">
        <v>4628</v>
      </c>
      <c r="Y2306" s="15"/>
      <c r="AB2306" s="20" t="s">
        <v>286</v>
      </c>
      <c r="AC2306" s="21" t="s">
        <v>14613</v>
      </c>
      <c r="AD2306" s="21" t="s">
        <v>14614</v>
      </c>
      <c r="AE2306" s="21" t="s">
        <v>14615</v>
      </c>
      <c r="AF2306" s="21" t="s">
        <v>14616</v>
      </c>
      <c r="AG2306" s="22">
        <f t="shared" si="284"/>
        <v>0.45161290322580644</v>
      </c>
      <c r="AH2306" s="15"/>
      <c r="AI2306" s="17"/>
      <c r="AJ2306" s="17"/>
      <c r="AK2306" s="17" t="e">
        <f>VLOOKUP(A2306,'[1]Deals (Exits)'!B:B,1,FALSE)</f>
        <v>#N/A</v>
      </c>
      <c r="AL2306" s="23"/>
      <c r="AM2306" s="17"/>
      <c r="AN2306" s="17"/>
      <c r="AO2306" s="17"/>
      <c r="AP2306" s="17"/>
      <c r="AQ2306" s="18"/>
      <c r="AR2306" s="18"/>
      <c r="AS2306" s="17"/>
      <c r="AT2306" s="17"/>
      <c r="AU2306" s="18"/>
      <c r="AV2306" s="17"/>
      <c r="AW2306" s="17"/>
      <c r="AX2306" s="17"/>
      <c r="AY2306" s="17"/>
      <c r="AZ2306" s="17"/>
      <c r="BA2306" s="17"/>
      <c r="BB2306" s="17"/>
      <c r="BC2306" s="17"/>
      <c r="BD2306" s="17"/>
      <c r="BE2306" s="17"/>
      <c r="BF2306" s="17"/>
      <c r="BG2306" s="17"/>
      <c r="BH2306" s="17"/>
      <c r="BI2306" s="17"/>
      <c r="BJ2306" s="17"/>
      <c r="BK2306" s="17"/>
      <c r="BL2306" s="17"/>
      <c r="BM2306" s="17"/>
      <c r="BN2306" s="15"/>
      <c r="BO2306" s="15"/>
      <c r="BP2306" s="22"/>
      <c r="BQ2306" s="15"/>
      <c r="BR2306" s="15"/>
      <c r="BS2306" s="15"/>
      <c r="BT2306" s="15"/>
      <c r="BU2306" s="15"/>
      <c r="BV2306" s="15"/>
      <c r="BW2306" s="15"/>
      <c r="BX2306" s="15"/>
      <c r="BY2306" s="15"/>
      <c r="BZ2306" s="15"/>
      <c r="CA2306" s="15"/>
      <c r="CB2306" s="15"/>
      <c r="CC2306" s="15"/>
      <c r="CD2306" s="15"/>
      <c r="CE2306" s="15"/>
      <c r="CF2306" s="15"/>
      <c r="CG2306" s="15"/>
      <c r="CH2306" s="15"/>
      <c r="CI2306" s="15"/>
      <c r="CJ2306" s="15"/>
    </row>
    <row r="2307" spans="1:88" ht="12.75">
      <c r="A2307" s="74" t="s">
        <v>14617</v>
      </c>
      <c r="B2307" s="15" t="s">
        <v>14618</v>
      </c>
      <c r="C2307" s="15" t="s">
        <v>58</v>
      </c>
      <c r="D2307" s="16">
        <v>2016</v>
      </c>
      <c r="E2307" s="15" t="s">
        <v>3506</v>
      </c>
      <c r="F2307" s="26"/>
      <c r="G2307" s="26" t="s">
        <v>61</v>
      </c>
      <c r="H2307" s="26" t="s">
        <v>61</v>
      </c>
      <c r="I2307" s="15" t="s">
        <v>61</v>
      </c>
      <c r="J2307" s="26"/>
      <c r="K2307" s="17">
        <f t="shared" si="283"/>
        <v>0</v>
      </c>
      <c r="L2307" s="15"/>
      <c r="M2307" s="15"/>
      <c r="N2307" s="15"/>
      <c r="O2307" s="15"/>
      <c r="P2307" s="15"/>
      <c r="Q2307" s="15"/>
      <c r="R2307" s="15"/>
      <c r="S2307" s="19"/>
      <c r="T2307" s="15"/>
      <c r="U2307" s="17"/>
      <c r="V2307" s="15"/>
      <c r="W2307" s="15"/>
      <c r="X2307" s="15" t="s">
        <v>5334</v>
      </c>
      <c r="Y2307" s="15"/>
      <c r="AB2307" s="20" t="s">
        <v>286</v>
      </c>
      <c r="AC2307" s="21" t="s">
        <v>14619</v>
      </c>
      <c r="AD2307" s="21" t="s">
        <v>14620</v>
      </c>
      <c r="AE2307" s="21" t="s">
        <v>14621</v>
      </c>
      <c r="AF2307" s="15"/>
      <c r="AG2307" s="22">
        <f t="shared" si="284"/>
        <v>0.41935483870967744</v>
      </c>
      <c r="AH2307" s="15"/>
      <c r="AI2307" s="17"/>
      <c r="AJ2307" s="17"/>
      <c r="AK2307" s="17" t="e">
        <f>VLOOKUP(A2307,'[1]Deals (Exits)'!B:B,1,FALSE)</f>
        <v>#N/A</v>
      </c>
      <c r="AL2307" s="23"/>
      <c r="AM2307" s="17"/>
      <c r="AN2307" s="17"/>
      <c r="AO2307" s="17"/>
      <c r="AP2307" s="17"/>
      <c r="AQ2307" s="18"/>
      <c r="AR2307" s="18"/>
      <c r="AS2307" s="17"/>
      <c r="AT2307" s="17"/>
      <c r="AU2307" s="18"/>
      <c r="AV2307" s="17"/>
      <c r="AW2307" s="17"/>
      <c r="AX2307" s="17"/>
      <c r="AY2307" s="17"/>
      <c r="AZ2307" s="17"/>
      <c r="BA2307" s="17"/>
      <c r="BB2307" s="17"/>
      <c r="BC2307" s="17"/>
      <c r="BD2307" s="17"/>
      <c r="BE2307" s="17"/>
      <c r="BF2307" s="17"/>
      <c r="BG2307" s="17"/>
      <c r="BH2307" s="17"/>
      <c r="BI2307" s="17"/>
      <c r="BJ2307" s="17"/>
      <c r="BK2307" s="17"/>
      <c r="BL2307" s="17"/>
      <c r="BM2307" s="17"/>
      <c r="BN2307" s="15"/>
      <c r="BO2307" s="15"/>
      <c r="BP2307" s="22"/>
      <c r="BQ2307" s="15"/>
      <c r="BR2307" s="15"/>
      <c r="BS2307" s="15"/>
      <c r="BT2307" s="15"/>
      <c r="BU2307" s="15"/>
      <c r="BV2307" s="15"/>
      <c r="BW2307" s="15"/>
      <c r="BX2307" s="15"/>
      <c r="BY2307" s="15"/>
      <c r="BZ2307" s="15"/>
      <c r="CA2307" s="15"/>
      <c r="CB2307" s="15"/>
      <c r="CC2307" s="15"/>
      <c r="CD2307" s="15"/>
      <c r="CE2307" s="15"/>
      <c r="CF2307" s="15"/>
      <c r="CG2307" s="15"/>
      <c r="CH2307" s="15"/>
      <c r="CI2307" s="15"/>
      <c r="CJ2307" s="15"/>
    </row>
    <row r="2308" spans="1:88" ht="12.75">
      <c r="A2308" s="74" t="s">
        <v>14622</v>
      </c>
      <c r="B2308" s="15" t="s">
        <v>14623</v>
      </c>
      <c r="C2308" s="15" t="s">
        <v>58</v>
      </c>
      <c r="D2308" s="16">
        <v>2016</v>
      </c>
      <c r="E2308" s="15" t="s">
        <v>14624</v>
      </c>
      <c r="F2308" s="26"/>
      <c r="G2308" s="26" t="s">
        <v>61</v>
      </c>
      <c r="H2308" s="26" t="s">
        <v>61</v>
      </c>
      <c r="I2308" s="15" t="s">
        <v>61</v>
      </c>
      <c r="J2308" s="26"/>
      <c r="K2308" s="17">
        <f t="shared" si="283"/>
        <v>0</v>
      </c>
      <c r="L2308" s="15"/>
      <c r="M2308" s="15"/>
      <c r="N2308" s="15"/>
      <c r="O2308" s="15"/>
      <c r="P2308" s="15"/>
      <c r="Q2308" s="15"/>
      <c r="R2308" s="15"/>
      <c r="S2308" s="19"/>
      <c r="T2308" s="15"/>
      <c r="U2308" s="17"/>
      <c r="V2308" s="15" t="s">
        <v>14625</v>
      </c>
      <c r="W2308" s="15"/>
      <c r="X2308" s="15" t="s">
        <v>4628</v>
      </c>
      <c r="Y2308" s="15"/>
      <c r="AB2308" s="32">
        <v>43506</v>
      </c>
      <c r="AC2308" s="21" t="s">
        <v>14626</v>
      </c>
      <c r="AD2308" s="21" t="s">
        <v>14627</v>
      </c>
      <c r="AE2308" s="21" t="s">
        <v>14628</v>
      </c>
      <c r="AF2308" s="21" t="s">
        <v>14629</v>
      </c>
      <c r="AG2308" s="22">
        <f t="shared" si="284"/>
        <v>0.4838709677419355</v>
      </c>
      <c r="AH2308" s="15"/>
      <c r="AI2308" s="17"/>
      <c r="AJ2308" s="17"/>
      <c r="AK2308" s="17" t="e">
        <f>VLOOKUP(A2308,'[1]Deals (Exits)'!B:B,1,FALSE)</f>
        <v>#N/A</v>
      </c>
      <c r="AL2308" s="23"/>
      <c r="AM2308" s="17"/>
      <c r="AN2308" s="17"/>
      <c r="AO2308" s="17"/>
      <c r="AP2308" s="17"/>
      <c r="AQ2308" s="18"/>
      <c r="AR2308" s="18"/>
      <c r="AS2308" s="17"/>
      <c r="AT2308" s="17"/>
      <c r="AU2308" s="18"/>
      <c r="AV2308" s="17"/>
      <c r="AW2308" s="17"/>
      <c r="AX2308" s="17"/>
      <c r="AY2308" s="17"/>
      <c r="AZ2308" s="17"/>
      <c r="BA2308" s="17"/>
      <c r="BB2308" s="17"/>
      <c r="BC2308" s="17"/>
      <c r="BD2308" s="17"/>
      <c r="BE2308" s="17"/>
      <c r="BF2308" s="17"/>
      <c r="BG2308" s="17"/>
      <c r="BH2308" s="17"/>
      <c r="BI2308" s="17"/>
      <c r="BJ2308" s="17"/>
      <c r="BK2308" s="17"/>
      <c r="BL2308" s="17"/>
      <c r="BM2308" s="17"/>
      <c r="BN2308" s="15"/>
      <c r="BO2308" s="15"/>
      <c r="BP2308" s="22"/>
      <c r="BQ2308" s="15"/>
      <c r="BR2308" s="15"/>
      <c r="BS2308" s="15"/>
      <c r="BT2308" s="15"/>
      <c r="BU2308" s="15"/>
      <c r="BV2308" s="15"/>
      <c r="BW2308" s="15"/>
      <c r="BX2308" s="15"/>
      <c r="BY2308" s="15"/>
      <c r="BZ2308" s="15"/>
      <c r="CA2308" s="15"/>
      <c r="CB2308" s="15"/>
      <c r="CC2308" s="15"/>
      <c r="CD2308" s="15"/>
      <c r="CE2308" s="15"/>
      <c r="CF2308" s="15"/>
      <c r="CG2308" s="15"/>
      <c r="CH2308" s="15"/>
      <c r="CI2308" s="15"/>
      <c r="CJ2308" s="15"/>
    </row>
    <row r="2309" spans="1:88" ht="12.75">
      <c r="A2309" s="74" t="s">
        <v>14630</v>
      </c>
      <c r="B2309" s="15" t="s">
        <v>14631</v>
      </c>
      <c r="C2309" s="15" t="s">
        <v>58</v>
      </c>
      <c r="D2309" s="16">
        <v>2013</v>
      </c>
      <c r="E2309" s="15" t="s">
        <v>59</v>
      </c>
      <c r="F2309" s="26"/>
      <c r="G2309" s="26" t="s">
        <v>61</v>
      </c>
      <c r="H2309" s="26" t="s">
        <v>61</v>
      </c>
      <c r="I2309" s="15" t="s">
        <v>61</v>
      </c>
      <c r="J2309" s="26"/>
      <c r="K2309" s="17">
        <f t="shared" si="283"/>
        <v>0</v>
      </c>
      <c r="L2309" s="15"/>
      <c r="M2309" s="15"/>
      <c r="N2309" s="15"/>
      <c r="O2309" s="15"/>
      <c r="P2309" s="15"/>
      <c r="Q2309" s="15"/>
      <c r="R2309" s="15"/>
      <c r="S2309" s="19"/>
      <c r="T2309" s="15"/>
      <c r="U2309" s="17"/>
      <c r="V2309" s="15" t="s">
        <v>14632</v>
      </c>
      <c r="W2309" s="15"/>
      <c r="X2309" s="15" t="s">
        <v>4628</v>
      </c>
      <c r="Y2309" s="15"/>
      <c r="AB2309" s="32">
        <v>44206</v>
      </c>
      <c r="AC2309" s="21" t="s">
        <v>14633</v>
      </c>
      <c r="AD2309" s="21" t="s">
        <v>14634</v>
      </c>
      <c r="AE2309" s="21" t="s">
        <v>14635</v>
      </c>
      <c r="AF2309" s="21" t="s">
        <v>14636</v>
      </c>
      <c r="AG2309" s="22">
        <f t="shared" si="284"/>
        <v>0.4838709677419355</v>
      </c>
      <c r="AH2309" s="15"/>
      <c r="AI2309" s="17"/>
      <c r="AJ2309" s="17"/>
      <c r="AK2309" s="17" t="e">
        <f>VLOOKUP(A2309,'[1]Deals (Exits)'!B:B,1,FALSE)</f>
        <v>#N/A</v>
      </c>
      <c r="AL2309" s="23"/>
      <c r="AM2309" s="17"/>
      <c r="AN2309" s="17"/>
      <c r="AO2309" s="17"/>
      <c r="AP2309" s="17"/>
      <c r="AQ2309" s="18"/>
      <c r="AR2309" s="18"/>
      <c r="AS2309" s="17"/>
      <c r="AT2309" s="17"/>
      <c r="AU2309" s="18"/>
      <c r="AV2309" s="17"/>
      <c r="AW2309" s="17"/>
      <c r="AX2309" s="17"/>
      <c r="AY2309" s="17"/>
      <c r="AZ2309" s="17"/>
      <c r="BA2309" s="17"/>
      <c r="BB2309" s="17"/>
      <c r="BC2309" s="17"/>
      <c r="BD2309" s="17"/>
      <c r="BE2309" s="17"/>
      <c r="BF2309" s="17"/>
      <c r="BG2309" s="17"/>
      <c r="BH2309" s="17"/>
      <c r="BI2309" s="17"/>
      <c r="BJ2309" s="17"/>
      <c r="BK2309" s="17"/>
      <c r="BL2309" s="17"/>
      <c r="BM2309" s="17"/>
      <c r="BN2309" s="15"/>
      <c r="BO2309" s="15"/>
      <c r="BP2309" s="22"/>
      <c r="BQ2309" s="15"/>
      <c r="BR2309" s="15"/>
      <c r="BS2309" s="15"/>
      <c r="BT2309" s="15"/>
      <c r="BU2309" s="15"/>
      <c r="BV2309" s="15"/>
      <c r="BW2309" s="15"/>
      <c r="BX2309" s="15"/>
      <c r="BY2309" s="15"/>
      <c r="BZ2309" s="15"/>
      <c r="CA2309" s="15"/>
      <c r="CB2309" s="15"/>
      <c r="CC2309" s="15"/>
      <c r="CD2309" s="15"/>
      <c r="CE2309" s="15"/>
      <c r="CF2309" s="15"/>
      <c r="CG2309" s="15"/>
      <c r="CH2309" s="15"/>
      <c r="CI2309" s="15"/>
      <c r="CJ2309" s="15"/>
    </row>
    <row r="2310" spans="1:88" ht="12.75">
      <c r="A2310" s="74" t="s">
        <v>14637</v>
      </c>
      <c r="B2310" s="15" t="s">
        <v>14638</v>
      </c>
      <c r="C2310" s="15" t="s">
        <v>58</v>
      </c>
      <c r="D2310" s="16">
        <v>2012</v>
      </c>
      <c r="E2310" s="15" t="s">
        <v>59</v>
      </c>
      <c r="F2310" s="26"/>
      <c r="G2310" s="26" t="s">
        <v>61</v>
      </c>
      <c r="H2310" s="26" t="s">
        <v>61</v>
      </c>
      <c r="I2310" s="15" t="s">
        <v>61</v>
      </c>
      <c r="J2310" s="26"/>
      <c r="K2310" s="17">
        <f t="shared" si="283"/>
        <v>0</v>
      </c>
      <c r="L2310" s="15"/>
      <c r="M2310" s="15"/>
      <c r="N2310" s="15"/>
      <c r="O2310" s="15"/>
      <c r="P2310" s="15"/>
      <c r="Q2310" s="15"/>
      <c r="R2310" s="15"/>
      <c r="S2310" s="19"/>
      <c r="T2310" s="15"/>
      <c r="U2310" s="17"/>
      <c r="V2310" s="15"/>
      <c r="W2310" s="15"/>
      <c r="X2310" s="15" t="s">
        <v>4628</v>
      </c>
      <c r="Y2310" s="15"/>
      <c r="AB2310" s="20" t="s">
        <v>333</v>
      </c>
      <c r="AC2310" s="21" t="s">
        <v>14639</v>
      </c>
      <c r="AD2310" s="21" t="s">
        <v>14640</v>
      </c>
      <c r="AE2310" s="21" t="s">
        <v>14641</v>
      </c>
      <c r="AF2310" s="21" t="s">
        <v>14642</v>
      </c>
      <c r="AG2310" s="22">
        <f t="shared" si="284"/>
        <v>0.45161290322580644</v>
      </c>
      <c r="AH2310" s="15"/>
      <c r="AI2310" s="17"/>
      <c r="AJ2310" s="17"/>
      <c r="AK2310" s="17" t="e">
        <f>VLOOKUP(A2310,'[1]Deals (Exits)'!B:B,1,FALSE)</f>
        <v>#N/A</v>
      </c>
      <c r="AL2310" s="23"/>
      <c r="AM2310" s="17"/>
      <c r="AN2310" s="17"/>
      <c r="AO2310" s="17"/>
      <c r="AP2310" s="17"/>
      <c r="AQ2310" s="18"/>
      <c r="AR2310" s="18"/>
      <c r="AS2310" s="17"/>
      <c r="AT2310" s="17"/>
      <c r="AU2310" s="18"/>
      <c r="AV2310" s="17"/>
      <c r="AW2310" s="17"/>
      <c r="AX2310" s="17"/>
      <c r="AY2310" s="17"/>
      <c r="AZ2310" s="17"/>
      <c r="BA2310" s="17"/>
      <c r="BB2310" s="17"/>
      <c r="BC2310" s="17"/>
      <c r="BD2310" s="17"/>
      <c r="BE2310" s="17"/>
      <c r="BF2310" s="17"/>
      <c r="BG2310" s="17"/>
      <c r="BH2310" s="17"/>
      <c r="BI2310" s="17"/>
      <c r="BJ2310" s="17"/>
      <c r="BK2310" s="17"/>
      <c r="BL2310" s="17"/>
      <c r="BM2310" s="17"/>
      <c r="BN2310" s="15"/>
      <c r="BO2310" s="15"/>
      <c r="BP2310" s="22"/>
      <c r="BQ2310" s="15"/>
      <c r="BR2310" s="15"/>
      <c r="BS2310" s="15"/>
      <c r="BT2310" s="15"/>
      <c r="BU2310" s="15"/>
      <c r="BV2310" s="15"/>
      <c r="BW2310" s="15"/>
      <c r="BX2310" s="15"/>
      <c r="BY2310" s="15"/>
      <c r="BZ2310" s="15"/>
      <c r="CA2310" s="15"/>
      <c r="CB2310" s="15"/>
      <c r="CC2310" s="15"/>
      <c r="CD2310" s="15"/>
      <c r="CE2310" s="15"/>
      <c r="CF2310" s="15"/>
      <c r="CG2310" s="15"/>
      <c r="CH2310" s="15"/>
      <c r="CI2310" s="15"/>
      <c r="CJ2310" s="15"/>
    </row>
    <row r="2311" spans="1:88" ht="12.75">
      <c r="A2311" s="75" t="s">
        <v>14643</v>
      </c>
      <c r="B2311" s="15" t="s">
        <v>14644</v>
      </c>
      <c r="C2311" s="15" t="s">
        <v>58</v>
      </c>
      <c r="D2311" s="16">
        <v>2018</v>
      </c>
      <c r="E2311" s="15" t="s">
        <v>59</v>
      </c>
      <c r="F2311" s="26"/>
      <c r="G2311" s="26" t="s">
        <v>61</v>
      </c>
      <c r="H2311" s="26" t="s">
        <v>61</v>
      </c>
      <c r="I2311" s="15" t="s">
        <v>61</v>
      </c>
      <c r="J2311" s="26"/>
      <c r="K2311" s="17">
        <f t="shared" si="283"/>
        <v>0</v>
      </c>
      <c r="L2311" s="15"/>
      <c r="M2311" s="15"/>
      <c r="N2311" s="15"/>
      <c r="O2311" s="15"/>
      <c r="P2311" s="15"/>
      <c r="Q2311" s="15"/>
      <c r="R2311" s="15"/>
      <c r="S2311" s="19"/>
      <c r="T2311" s="15"/>
      <c r="U2311" s="17"/>
      <c r="V2311" s="15"/>
      <c r="W2311" s="15"/>
      <c r="X2311" s="15" t="s">
        <v>79</v>
      </c>
      <c r="Y2311" s="15"/>
      <c r="AB2311" s="32">
        <v>43506</v>
      </c>
      <c r="AC2311" s="21" t="s">
        <v>14645</v>
      </c>
      <c r="AD2311" s="21" t="s">
        <v>14646</v>
      </c>
      <c r="AE2311" s="21" t="s">
        <v>14647</v>
      </c>
      <c r="AF2311" s="15"/>
      <c r="AG2311" s="22">
        <f t="shared" si="284"/>
        <v>0.41935483870967744</v>
      </c>
      <c r="AH2311" s="15"/>
      <c r="AI2311" s="17"/>
      <c r="AJ2311" s="17"/>
      <c r="AK2311" s="17" t="e">
        <f>VLOOKUP(A2311,'[1]Deals (Exits)'!B:B,1,FALSE)</f>
        <v>#N/A</v>
      </c>
      <c r="AL2311" s="23"/>
      <c r="AM2311" s="17"/>
      <c r="AN2311" s="17"/>
      <c r="AO2311" s="17"/>
      <c r="AP2311" s="17"/>
      <c r="AQ2311" s="18"/>
      <c r="AR2311" s="18"/>
      <c r="AS2311" s="17"/>
      <c r="AT2311" s="17"/>
      <c r="AU2311" s="18"/>
      <c r="AV2311" s="17"/>
      <c r="AW2311" s="17"/>
      <c r="AX2311" s="17"/>
      <c r="AY2311" s="17"/>
      <c r="AZ2311" s="17"/>
      <c r="BA2311" s="17"/>
      <c r="BB2311" s="17"/>
      <c r="BC2311" s="17"/>
      <c r="BD2311" s="17"/>
      <c r="BE2311" s="17"/>
      <c r="BF2311" s="17"/>
      <c r="BG2311" s="17"/>
      <c r="BH2311" s="17"/>
      <c r="BI2311" s="17"/>
      <c r="BJ2311" s="17"/>
      <c r="BK2311" s="17"/>
      <c r="BL2311" s="17"/>
      <c r="BM2311" s="17"/>
      <c r="BN2311" s="15"/>
      <c r="BO2311" s="15"/>
      <c r="BP2311" s="22"/>
      <c r="BQ2311" s="15"/>
      <c r="BR2311" s="15"/>
      <c r="BS2311" s="15"/>
      <c r="BT2311" s="15"/>
      <c r="BU2311" s="15"/>
      <c r="BV2311" s="15"/>
      <c r="BW2311" s="15"/>
      <c r="BX2311" s="15"/>
      <c r="BY2311" s="15"/>
      <c r="BZ2311" s="15"/>
      <c r="CA2311" s="15"/>
      <c r="CB2311" s="15"/>
      <c r="CC2311" s="15"/>
      <c r="CD2311" s="15"/>
      <c r="CE2311" s="15"/>
      <c r="CF2311" s="15"/>
      <c r="CG2311" s="15"/>
      <c r="CH2311" s="15"/>
      <c r="CI2311" s="15"/>
      <c r="CJ2311" s="15"/>
    </row>
    <row r="2312" spans="1:88" ht="12.75">
      <c r="A2312" s="74" t="s">
        <v>14648</v>
      </c>
      <c r="B2312" s="15" t="s">
        <v>14649</v>
      </c>
      <c r="C2312" s="15" t="s">
        <v>58</v>
      </c>
      <c r="D2312" s="16">
        <v>2013</v>
      </c>
      <c r="E2312" s="15" t="s">
        <v>59</v>
      </c>
      <c r="F2312" s="26"/>
      <c r="G2312" s="26" t="s">
        <v>61</v>
      </c>
      <c r="H2312" s="26" t="s">
        <v>61</v>
      </c>
      <c r="I2312" s="15" t="s">
        <v>61</v>
      </c>
      <c r="J2312" s="26"/>
      <c r="K2312" s="17">
        <f t="shared" si="283"/>
        <v>0</v>
      </c>
      <c r="L2312" s="15"/>
      <c r="M2312" s="15"/>
      <c r="N2312" s="15"/>
      <c r="O2312" s="15"/>
      <c r="P2312" s="15"/>
      <c r="Q2312" s="15"/>
      <c r="R2312" s="15"/>
      <c r="S2312" s="19"/>
      <c r="T2312" s="15"/>
      <c r="U2312" s="17"/>
      <c r="V2312" s="15" t="s">
        <v>14650</v>
      </c>
      <c r="W2312" s="15"/>
      <c r="X2312" s="15" t="s">
        <v>4628</v>
      </c>
      <c r="Y2312" s="15"/>
      <c r="AB2312" s="32">
        <v>44206</v>
      </c>
      <c r="AC2312" s="21" t="s">
        <v>14651</v>
      </c>
      <c r="AD2312" s="15"/>
      <c r="AE2312" s="15"/>
      <c r="AF2312" s="21" t="s">
        <v>14652</v>
      </c>
      <c r="AG2312" s="22">
        <f t="shared" si="284"/>
        <v>0.41935483870967744</v>
      </c>
      <c r="AH2312" s="15"/>
      <c r="AI2312" s="17"/>
      <c r="AJ2312" s="17"/>
      <c r="AK2312" s="17" t="e">
        <f>VLOOKUP(A2312,'[1]Deals (Exits)'!B:B,1,FALSE)</f>
        <v>#N/A</v>
      </c>
      <c r="AL2312" s="23"/>
      <c r="AM2312" s="17"/>
      <c r="AN2312" s="17"/>
      <c r="AO2312" s="17"/>
      <c r="AP2312" s="17"/>
      <c r="AQ2312" s="18"/>
      <c r="AR2312" s="18"/>
      <c r="AS2312" s="17"/>
      <c r="AT2312" s="17"/>
      <c r="AU2312" s="18"/>
      <c r="AV2312" s="17"/>
      <c r="AW2312" s="17"/>
      <c r="AX2312" s="17"/>
      <c r="AY2312" s="17"/>
      <c r="AZ2312" s="17"/>
      <c r="BA2312" s="17"/>
      <c r="BB2312" s="17"/>
      <c r="BC2312" s="17"/>
      <c r="BD2312" s="17"/>
      <c r="BE2312" s="17"/>
      <c r="BF2312" s="17"/>
      <c r="BG2312" s="17"/>
      <c r="BH2312" s="17"/>
      <c r="BI2312" s="17"/>
      <c r="BJ2312" s="17"/>
      <c r="BK2312" s="17"/>
      <c r="BL2312" s="17"/>
      <c r="BM2312" s="17"/>
      <c r="BN2312" s="15"/>
      <c r="BO2312" s="15"/>
      <c r="BP2312" s="22"/>
      <c r="BQ2312" s="15"/>
      <c r="BR2312" s="15"/>
      <c r="BS2312" s="15"/>
      <c r="BT2312" s="15"/>
      <c r="BU2312" s="15"/>
      <c r="BV2312" s="15"/>
      <c r="BW2312" s="15"/>
      <c r="BX2312" s="15"/>
      <c r="BY2312" s="15"/>
      <c r="BZ2312" s="15"/>
      <c r="CA2312" s="15"/>
      <c r="CB2312" s="15"/>
      <c r="CC2312" s="15"/>
      <c r="CD2312" s="15"/>
      <c r="CE2312" s="15"/>
      <c r="CF2312" s="15"/>
      <c r="CG2312" s="15"/>
      <c r="CH2312" s="15"/>
      <c r="CI2312" s="15"/>
      <c r="CJ2312" s="15"/>
    </row>
    <row r="2313" spans="1:88" ht="12.75">
      <c r="A2313" s="74" t="s">
        <v>14653</v>
      </c>
      <c r="B2313" s="15" t="s">
        <v>14654</v>
      </c>
      <c r="C2313" s="15" t="s">
        <v>58</v>
      </c>
      <c r="D2313" s="16">
        <v>2013</v>
      </c>
      <c r="E2313" s="15" t="s">
        <v>59</v>
      </c>
      <c r="F2313" s="26"/>
      <c r="G2313" s="26" t="s">
        <v>61</v>
      </c>
      <c r="H2313" s="26" t="s">
        <v>61</v>
      </c>
      <c r="I2313" s="15" t="s">
        <v>61</v>
      </c>
      <c r="J2313" s="26"/>
      <c r="K2313" s="17">
        <f t="shared" si="283"/>
        <v>0</v>
      </c>
      <c r="L2313" s="15"/>
      <c r="M2313" s="15"/>
      <c r="N2313" s="15"/>
      <c r="O2313" s="15"/>
      <c r="P2313" s="15"/>
      <c r="Q2313" s="15"/>
      <c r="R2313" s="15"/>
      <c r="S2313" s="19"/>
      <c r="T2313" s="15"/>
      <c r="U2313" s="17"/>
      <c r="V2313" s="15"/>
      <c r="W2313" s="15"/>
      <c r="X2313" s="15" t="s">
        <v>4628</v>
      </c>
      <c r="Y2313" s="15"/>
      <c r="AB2313" s="20" t="s">
        <v>286</v>
      </c>
      <c r="AC2313" s="21" t="s">
        <v>14655</v>
      </c>
      <c r="AD2313" s="21" t="s">
        <v>14656</v>
      </c>
      <c r="AE2313" s="21" t="s">
        <v>14657</v>
      </c>
      <c r="AF2313" s="21" t="s">
        <v>14658</v>
      </c>
      <c r="AG2313" s="22">
        <f t="shared" si="284"/>
        <v>0.45161290322580644</v>
      </c>
      <c r="AH2313" s="15"/>
      <c r="AI2313" s="17"/>
      <c r="AJ2313" s="17"/>
      <c r="AK2313" s="17" t="e">
        <f>VLOOKUP(A2313,'[1]Deals (Exits)'!B:B,1,FALSE)</f>
        <v>#N/A</v>
      </c>
      <c r="AL2313" s="23"/>
      <c r="AM2313" s="17"/>
      <c r="AN2313" s="17"/>
      <c r="AO2313" s="17"/>
      <c r="AP2313" s="17"/>
      <c r="AQ2313" s="18"/>
      <c r="AR2313" s="18"/>
      <c r="AS2313" s="17"/>
      <c r="AT2313" s="17"/>
      <c r="AU2313" s="18"/>
      <c r="AV2313" s="17"/>
      <c r="AW2313" s="17"/>
      <c r="AX2313" s="17"/>
      <c r="AY2313" s="17"/>
      <c r="AZ2313" s="17"/>
      <c r="BA2313" s="17"/>
      <c r="BB2313" s="17"/>
      <c r="BC2313" s="17"/>
      <c r="BD2313" s="17"/>
      <c r="BE2313" s="17"/>
      <c r="BF2313" s="17"/>
      <c r="BG2313" s="17"/>
      <c r="BH2313" s="17"/>
      <c r="BI2313" s="17"/>
      <c r="BJ2313" s="17"/>
      <c r="BK2313" s="17"/>
      <c r="BL2313" s="17"/>
      <c r="BM2313" s="17"/>
      <c r="BN2313" s="15"/>
      <c r="BO2313" s="15"/>
      <c r="BP2313" s="22"/>
      <c r="BQ2313" s="15"/>
      <c r="BR2313" s="15"/>
      <c r="BS2313" s="15"/>
      <c r="BT2313" s="15"/>
      <c r="BU2313" s="15"/>
      <c r="BV2313" s="15"/>
      <c r="BW2313" s="15"/>
      <c r="BX2313" s="15"/>
      <c r="BY2313" s="15"/>
      <c r="BZ2313" s="15"/>
      <c r="CA2313" s="15"/>
      <c r="CB2313" s="15"/>
      <c r="CC2313" s="15"/>
      <c r="CD2313" s="15"/>
      <c r="CE2313" s="15"/>
      <c r="CF2313" s="15"/>
      <c r="CG2313" s="15"/>
      <c r="CH2313" s="15"/>
      <c r="CI2313" s="15"/>
      <c r="CJ2313" s="15"/>
    </row>
    <row r="2314" spans="1:88" ht="12.75">
      <c r="A2314" s="74" t="s">
        <v>14659</v>
      </c>
      <c r="B2314" s="15" t="s">
        <v>14660</v>
      </c>
      <c r="C2314" s="15" t="s">
        <v>58</v>
      </c>
      <c r="D2314" s="16">
        <v>2014</v>
      </c>
      <c r="E2314" s="15" t="s">
        <v>59</v>
      </c>
      <c r="F2314" s="26"/>
      <c r="G2314" s="26" t="s">
        <v>61</v>
      </c>
      <c r="H2314" s="26" t="s">
        <v>61</v>
      </c>
      <c r="I2314" s="15" t="s">
        <v>61</v>
      </c>
      <c r="J2314" s="26"/>
      <c r="K2314" s="17">
        <f t="shared" si="283"/>
        <v>0</v>
      </c>
      <c r="L2314" s="15"/>
      <c r="M2314" s="15"/>
      <c r="N2314" s="15"/>
      <c r="O2314" s="15"/>
      <c r="P2314" s="15"/>
      <c r="Q2314" s="15"/>
      <c r="R2314" s="15"/>
      <c r="S2314" s="19"/>
      <c r="T2314" s="15"/>
      <c r="U2314" s="17"/>
      <c r="V2314" s="15" t="s">
        <v>14661</v>
      </c>
      <c r="W2314" s="15"/>
      <c r="X2314" s="15" t="s">
        <v>4628</v>
      </c>
      <c r="Y2314" s="15"/>
      <c r="AB2314" s="20" t="s">
        <v>286</v>
      </c>
      <c r="AC2314" s="21" t="s">
        <v>14662</v>
      </c>
      <c r="AD2314" s="21" t="s">
        <v>14663</v>
      </c>
      <c r="AE2314" s="21" t="s">
        <v>14664</v>
      </c>
      <c r="AF2314" s="21" t="s">
        <v>14665</v>
      </c>
      <c r="AG2314" s="22">
        <f t="shared" si="284"/>
        <v>0.4838709677419355</v>
      </c>
      <c r="AH2314" s="15"/>
      <c r="AI2314" s="17"/>
      <c r="AJ2314" s="17"/>
      <c r="AK2314" s="17" t="e">
        <f>VLOOKUP(A2314,'[1]Deals (Exits)'!B:B,1,FALSE)</f>
        <v>#N/A</v>
      </c>
      <c r="AL2314" s="23"/>
      <c r="AM2314" s="17"/>
      <c r="AN2314" s="17"/>
      <c r="AO2314" s="17"/>
      <c r="AP2314" s="17"/>
      <c r="AQ2314" s="18"/>
      <c r="AR2314" s="18"/>
      <c r="AS2314" s="17"/>
      <c r="AT2314" s="17"/>
      <c r="AU2314" s="18"/>
      <c r="AV2314" s="17"/>
      <c r="AW2314" s="17"/>
      <c r="AX2314" s="17"/>
      <c r="AY2314" s="17"/>
      <c r="AZ2314" s="17"/>
      <c r="BA2314" s="17"/>
      <c r="BB2314" s="17"/>
      <c r="BC2314" s="17"/>
      <c r="BD2314" s="17"/>
      <c r="BE2314" s="17"/>
      <c r="BF2314" s="17"/>
      <c r="BG2314" s="17"/>
      <c r="BH2314" s="17"/>
      <c r="BI2314" s="17"/>
      <c r="BJ2314" s="17"/>
      <c r="BK2314" s="17"/>
      <c r="BL2314" s="17"/>
      <c r="BM2314" s="17"/>
      <c r="BN2314" s="15"/>
      <c r="BO2314" s="15"/>
      <c r="BP2314" s="22"/>
      <c r="BQ2314" s="15"/>
      <c r="BR2314" s="15"/>
      <c r="BS2314" s="15"/>
      <c r="BT2314" s="15"/>
      <c r="BU2314" s="15"/>
      <c r="BV2314" s="15"/>
      <c r="BW2314" s="15"/>
      <c r="BX2314" s="15"/>
      <c r="BY2314" s="15"/>
      <c r="BZ2314" s="15"/>
      <c r="CA2314" s="15"/>
      <c r="CB2314" s="15"/>
      <c r="CC2314" s="15"/>
      <c r="CD2314" s="15"/>
      <c r="CE2314" s="15"/>
      <c r="CF2314" s="15"/>
      <c r="CG2314" s="15"/>
      <c r="CH2314" s="15"/>
      <c r="CI2314" s="15"/>
      <c r="CJ2314" s="15"/>
    </row>
    <row r="2315" spans="1:88" ht="12.75">
      <c r="A2315" s="74" t="s">
        <v>14666</v>
      </c>
      <c r="B2315" s="15" t="s">
        <v>14667</v>
      </c>
      <c r="C2315" s="15" t="s">
        <v>58</v>
      </c>
      <c r="D2315" s="16">
        <v>2012</v>
      </c>
      <c r="E2315" s="15" t="s">
        <v>59</v>
      </c>
      <c r="F2315" s="26"/>
      <c r="G2315" s="26" t="s">
        <v>61</v>
      </c>
      <c r="H2315" s="26" t="s">
        <v>61</v>
      </c>
      <c r="I2315" s="15" t="s">
        <v>61</v>
      </c>
      <c r="J2315" s="26"/>
      <c r="K2315" s="17">
        <f t="shared" si="283"/>
        <v>0</v>
      </c>
      <c r="L2315" s="15"/>
      <c r="M2315" s="15"/>
      <c r="N2315" s="15"/>
      <c r="O2315" s="15"/>
      <c r="P2315" s="15"/>
      <c r="Q2315" s="15"/>
      <c r="R2315" s="15"/>
      <c r="S2315" s="19"/>
      <c r="T2315" s="15"/>
      <c r="U2315" s="17"/>
      <c r="V2315" s="15" t="s">
        <v>14668</v>
      </c>
      <c r="W2315" s="15"/>
      <c r="X2315" s="15" t="s">
        <v>4628</v>
      </c>
      <c r="Y2315" s="15"/>
      <c r="AB2315" s="32">
        <v>43506</v>
      </c>
      <c r="AC2315" s="21" t="s">
        <v>14669</v>
      </c>
      <c r="AD2315" s="21" t="s">
        <v>14670</v>
      </c>
      <c r="AE2315" s="21" t="s">
        <v>14671</v>
      </c>
      <c r="AF2315" s="21" t="s">
        <v>14672</v>
      </c>
      <c r="AG2315" s="22">
        <f t="shared" si="284"/>
        <v>0.4838709677419355</v>
      </c>
      <c r="AH2315" s="15"/>
      <c r="AI2315" s="17"/>
      <c r="AJ2315" s="17"/>
      <c r="AK2315" s="17" t="e">
        <f>VLOOKUP(A2315,'[1]Deals (Exits)'!B:B,1,FALSE)</f>
        <v>#N/A</v>
      </c>
      <c r="AL2315" s="23"/>
      <c r="AM2315" s="17"/>
      <c r="AN2315" s="17"/>
      <c r="AO2315" s="17"/>
      <c r="AP2315" s="17"/>
      <c r="AQ2315" s="18"/>
      <c r="AR2315" s="18"/>
      <c r="AS2315" s="17"/>
      <c r="AT2315" s="17"/>
      <c r="AU2315" s="18"/>
      <c r="AV2315" s="17"/>
      <c r="AW2315" s="17"/>
      <c r="AX2315" s="17"/>
      <c r="AY2315" s="17"/>
      <c r="AZ2315" s="17"/>
      <c r="BA2315" s="17"/>
      <c r="BB2315" s="17"/>
      <c r="BC2315" s="17"/>
      <c r="BD2315" s="17"/>
      <c r="BE2315" s="17"/>
      <c r="BF2315" s="17"/>
      <c r="BG2315" s="17"/>
      <c r="BH2315" s="17"/>
      <c r="BI2315" s="17"/>
      <c r="BJ2315" s="17"/>
      <c r="BK2315" s="17"/>
      <c r="BL2315" s="17"/>
      <c r="BM2315" s="17"/>
      <c r="BN2315" s="15"/>
      <c r="BO2315" s="15"/>
      <c r="BP2315" s="22"/>
      <c r="BQ2315" s="15"/>
      <c r="BR2315" s="15"/>
      <c r="BS2315" s="15"/>
      <c r="BT2315" s="15"/>
      <c r="BU2315" s="15"/>
      <c r="BV2315" s="15"/>
      <c r="BW2315" s="15"/>
      <c r="BX2315" s="15"/>
      <c r="BY2315" s="15"/>
      <c r="BZ2315" s="15"/>
      <c r="CA2315" s="15"/>
      <c r="CB2315" s="15"/>
      <c r="CC2315" s="15"/>
      <c r="CD2315" s="15"/>
      <c r="CE2315" s="15"/>
      <c r="CF2315" s="15"/>
      <c r="CG2315" s="15"/>
      <c r="CH2315" s="15"/>
      <c r="CI2315" s="15"/>
      <c r="CJ2315" s="15"/>
    </row>
    <row r="2316" spans="1:88" ht="12.75">
      <c r="A2316" s="74" t="s">
        <v>14673</v>
      </c>
      <c r="B2316" s="15" t="s">
        <v>14674</v>
      </c>
      <c r="C2316" s="15" t="s">
        <v>13910</v>
      </c>
      <c r="D2316" s="16">
        <v>2013</v>
      </c>
      <c r="E2316" s="15" t="s">
        <v>59</v>
      </c>
      <c r="F2316" s="26"/>
      <c r="G2316" s="26" t="s">
        <v>61</v>
      </c>
      <c r="H2316" s="26" t="s">
        <v>61</v>
      </c>
      <c r="I2316" s="15" t="s">
        <v>61</v>
      </c>
      <c r="J2316" s="26"/>
      <c r="K2316" s="17">
        <f t="shared" si="283"/>
        <v>0</v>
      </c>
      <c r="L2316" s="15"/>
      <c r="M2316" s="15"/>
      <c r="N2316" s="15"/>
      <c r="O2316" s="15"/>
      <c r="P2316" s="15"/>
      <c r="Q2316" s="15"/>
      <c r="R2316" s="15"/>
      <c r="S2316" s="19"/>
      <c r="T2316" s="15"/>
      <c r="U2316" s="17"/>
      <c r="V2316" s="15"/>
      <c r="W2316" s="15"/>
      <c r="X2316" s="15" t="s">
        <v>4628</v>
      </c>
      <c r="Y2316" s="15"/>
      <c r="AB2316" s="20"/>
      <c r="AC2316" s="21" t="s">
        <v>14675</v>
      </c>
      <c r="AD2316" s="15"/>
      <c r="AE2316" s="15"/>
      <c r="AF2316" s="15"/>
      <c r="AG2316" s="22">
        <f t="shared" si="284"/>
        <v>0.32258064516129031</v>
      </c>
      <c r="AH2316" s="15"/>
      <c r="AI2316" s="17"/>
      <c r="AJ2316" s="17"/>
      <c r="AK2316" s="17" t="e">
        <f>VLOOKUP(A2316,'[1]Deals (Exits)'!B:B,1,FALSE)</f>
        <v>#N/A</v>
      </c>
      <c r="AL2316" s="23"/>
      <c r="AM2316" s="17"/>
      <c r="AN2316" s="17"/>
      <c r="AO2316" s="17"/>
      <c r="AP2316" s="17"/>
      <c r="AQ2316" s="18"/>
      <c r="AR2316" s="18"/>
      <c r="AS2316" s="17"/>
      <c r="AT2316" s="17"/>
      <c r="AU2316" s="18"/>
      <c r="AV2316" s="17"/>
      <c r="AW2316" s="17"/>
      <c r="AX2316" s="17"/>
      <c r="AY2316" s="17"/>
      <c r="AZ2316" s="17"/>
      <c r="BA2316" s="17"/>
      <c r="BB2316" s="17"/>
      <c r="BC2316" s="17"/>
      <c r="BD2316" s="17"/>
      <c r="BE2316" s="17"/>
      <c r="BF2316" s="17"/>
      <c r="BG2316" s="17"/>
      <c r="BH2316" s="17"/>
      <c r="BI2316" s="17"/>
      <c r="BJ2316" s="17"/>
      <c r="BK2316" s="17"/>
      <c r="BL2316" s="17"/>
      <c r="BM2316" s="17"/>
      <c r="BN2316" s="15"/>
      <c r="BO2316" s="15"/>
      <c r="BP2316" s="22"/>
      <c r="BQ2316" s="15"/>
      <c r="BR2316" s="15"/>
      <c r="BS2316" s="15"/>
      <c r="BT2316" s="15"/>
      <c r="BU2316" s="15"/>
      <c r="BV2316" s="15"/>
      <c r="BW2316" s="15"/>
      <c r="BX2316" s="15"/>
      <c r="BY2316" s="15"/>
      <c r="BZ2316" s="15"/>
      <c r="CA2316" s="15"/>
      <c r="CB2316" s="15"/>
      <c r="CC2316" s="15"/>
      <c r="CD2316" s="15"/>
      <c r="CE2316" s="15"/>
      <c r="CF2316" s="15"/>
      <c r="CG2316" s="15"/>
      <c r="CH2316" s="15"/>
      <c r="CI2316" s="15"/>
      <c r="CJ2316" s="15"/>
    </row>
    <row r="2317" spans="1:88" ht="12.75">
      <c r="A2317" s="74" t="s">
        <v>14676</v>
      </c>
      <c r="B2317" s="15" t="s">
        <v>14677</v>
      </c>
      <c r="C2317" s="15" t="s">
        <v>58</v>
      </c>
      <c r="D2317" s="16">
        <v>2017</v>
      </c>
      <c r="E2317" s="15" t="s">
        <v>14678</v>
      </c>
      <c r="F2317" s="26"/>
      <c r="G2317" s="26" t="s">
        <v>61</v>
      </c>
      <c r="H2317" s="26" t="s">
        <v>61</v>
      </c>
      <c r="I2317" s="15" t="s">
        <v>61</v>
      </c>
      <c r="J2317" s="26"/>
      <c r="K2317" s="17">
        <f t="shared" si="283"/>
        <v>0</v>
      </c>
      <c r="L2317" s="15"/>
      <c r="M2317" s="15"/>
      <c r="N2317" s="15"/>
      <c r="O2317" s="15"/>
      <c r="P2317" s="15"/>
      <c r="Q2317" s="15"/>
      <c r="R2317" s="15"/>
      <c r="S2317" s="19"/>
      <c r="T2317" s="15"/>
      <c r="U2317" s="17"/>
      <c r="V2317" s="15" t="s">
        <v>14679</v>
      </c>
      <c r="W2317" s="15"/>
      <c r="X2317" s="15" t="s">
        <v>4513</v>
      </c>
      <c r="Y2317" s="15"/>
      <c r="AB2317" s="32">
        <v>44206</v>
      </c>
      <c r="AC2317" s="21" t="s">
        <v>14680</v>
      </c>
      <c r="AD2317" s="15"/>
      <c r="AE2317" s="21" t="s">
        <v>14681</v>
      </c>
      <c r="AF2317" s="21" t="s">
        <v>14682</v>
      </c>
      <c r="AG2317" s="22">
        <f t="shared" si="284"/>
        <v>0.45161290322580644</v>
      </c>
      <c r="AH2317" s="15"/>
      <c r="AI2317" s="17"/>
      <c r="AJ2317" s="17"/>
      <c r="AK2317" s="17" t="e">
        <f>VLOOKUP(A2317,'[1]Deals (Exits)'!B:B,1,FALSE)</f>
        <v>#N/A</v>
      </c>
      <c r="AL2317" s="23"/>
      <c r="AM2317" s="17"/>
      <c r="AN2317" s="17"/>
      <c r="AO2317" s="17"/>
      <c r="AP2317" s="17"/>
      <c r="AQ2317" s="18"/>
      <c r="AR2317" s="18"/>
      <c r="AS2317" s="17"/>
      <c r="AT2317" s="17"/>
      <c r="AU2317" s="18"/>
      <c r="AV2317" s="17"/>
      <c r="AW2317" s="17"/>
      <c r="AX2317" s="17"/>
      <c r="AY2317" s="17"/>
      <c r="AZ2317" s="17"/>
      <c r="BA2317" s="17"/>
      <c r="BB2317" s="17"/>
      <c r="BC2317" s="17"/>
      <c r="BD2317" s="17"/>
      <c r="BE2317" s="17"/>
      <c r="BF2317" s="17"/>
      <c r="BG2317" s="17"/>
      <c r="BH2317" s="17"/>
      <c r="BI2317" s="17"/>
      <c r="BJ2317" s="17"/>
      <c r="BK2317" s="17"/>
      <c r="BL2317" s="17"/>
      <c r="BM2317" s="17"/>
      <c r="BN2317" s="15"/>
      <c r="BO2317" s="15"/>
      <c r="BP2317" s="22"/>
      <c r="BQ2317" s="15"/>
      <c r="BR2317" s="15"/>
      <c r="BS2317" s="15"/>
      <c r="BT2317" s="15"/>
      <c r="BU2317" s="15"/>
      <c r="BV2317" s="15"/>
      <c r="BW2317" s="15"/>
      <c r="BX2317" s="15"/>
      <c r="BY2317" s="15"/>
      <c r="BZ2317" s="15"/>
      <c r="CA2317" s="15"/>
      <c r="CB2317" s="15"/>
      <c r="CC2317" s="15"/>
      <c r="CD2317" s="15"/>
      <c r="CE2317" s="15"/>
      <c r="CF2317" s="15"/>
      <c r="CG2317" s="15"/>
      <c r="CH2317" s="15"/>
      <c r="CI2317" s="15"/>
      <c r="CJ2317" s="15"/>
    </row>
    <row r="2318" spans="1:88" ht="12.75">
      <c r="A2318" s="74" t="s">
        <v>14683</v>
      </c>
      <c r="B2318" s="15" t="s">
        <v>14684</v>
      </c>
      <c r="C2318" s="15" t="s">
        <v>58</v>
      </c>
      <c r="D2318" s="16">
        <v>2016</v>
      </c>
      <c r="E2318" s="15" t="s">
        <v>59</v>
      </c>
      <c r="F2318" s="26"/>
      <c r="G2318" s="26" t="s">
        <v>61</v>
      </c>
      <c r="H2318" s="26" t="s">
        <v>61</v>
      </c>
      <c r="I2318" s="15" t="s">
        <v>61</v>
      </c>
      <c r="J2318" s="26"/>
      <c r="K2318" s="17">
        <f t="shared" si="283"/>
        <v>0</v>
      </c>
      <c r="L2318" s="15"/>
      <c r="M2318" s="15"/>
      <c r="N2318" s="15"/>
      <c r="O2318" s="15"/>
      <c r="P2318" s="15"/>
      <c r="Q2318" s="15"/>
      <c r="R2318" s="15"/>
      <c r="S2318" s="19"/>
      <c r="T2318" s="15"/>
      <c r="U2318" s="17"/>
      <c r="V2318" s="15" t="s">
        <v>14685</v>
      </c>
      <c r="W2318" s="15"/>
      <c r="X2318" s="15" t="s">
        <v>1072</v>
      </c>
      <c r="Y2318" s="15"/>
      <c r="AB2318" s="32">
        <v>44206</v>
      </c>
      <c r="AC2318" s="21" t="s">
        <v>14686</v>
      </c>
      <c r="AD2318" s="21" t="s">
        <v>14687</v>
      </c>
      <c r="AE2318" s="21" t="s">
        <v>14688</v>
      </c>
      <c r="AF2318" s="21" t="s">
        <v>14689</v>
      </c>
      <c r="AG2318" s="22">
        <f t="shared" si="284"/>
        <v>0.4838709677419355</v>
      </c>
      <c r="AH2318" s="15"/>
      <c r="AI2318" s="17"/>
      <c r="AJ2318" s="17"/>
      <c r="AK2318" s="17" t="e">
        <f>VLOOKUP(A2318,'[1]Deals (Exits)'!B:B,1,FALSE)</f>
        <v>#N/A</v>
      </c>
      <c r="AL2318" s="23"/>
      <c r="AM2318" s="17"/>
      <c r="AN2318" s="17"/>
      <c r="AO2318" s="17"/>
      <c r="AP2318" s="17"/>
      <c r="AQ2318" s="18"/>
      <c r="AR2318" s="18"/>
      <c r="AS2318" s="17"/>
      <c r="AT2318" s="17"/>
      <c r="AU2318" s="18"/>
      <c r="AV2318" s="17"/>
      <c r="AW2318" s="17"/>
      <c r="AX2318" s="17"/>
      <c r="AY2318" s="17"/>
      <c r="AZ2318" s="17"/>
      <c r="BA2318" s="17"/>
      <c r="BB2318" s="17"/>
      <c r="BC2318" s="17"/>
      <c r="BD2318" s="17"/>
      <c r="BE2318" s="17"/>
      <c r="BF2318" s="17"/>
      <c r="BG2318" s="17"/>
      <c r="BH2318" s="17"/>
      <c r="BI2318" s="17"/>
      <c r="BJ2318" s="17"/>
      <c r="BK2318" s="17"/>
      <c r="BL2318" s="17"/>
      <c r="BM2318" s="17"/>
      <c r="BN2318" s="15"/>
      <c r="BO2318" s="15"/>
      <c r="BP2318" s="22"/>
      <c r="BQ2318" s="15"/>
      <c r="BR2318" s="15"/>
      <c r="BS2318" s="15"/>
      <c r="BT2318" s="15"/>
      <c r="BU2318" s="15"/>
      <c r="BV2318" s="15"/>
      <c r="BW2318" s="15"/>
      <c r="BX2318" s="15"/>
      <c r="BY2318" s="15"/>
      <c r="BZ2318" s="15"/>
      <c r="CA2318" s="15"/>
      <c r="CB2318" s="15"/>
      <c r="CC2318" s="15"/>
      <c r="CD2318" s="15"/>
      <c r="CE2318" s="15"/>
      <c r="CF2318" s="15"/>
      <c r="CG2318" s="15"/>
      <c r="CH2318" s="15"/>
      <c r="CI2318" s="15"/>
      <c r="CJ2318" s="15"/>
    </row>
    <row r="2319" spans="1:88" ht="12.75">
      <c r="A2319" s="74" t="s">
        <v>14690</v>
      </c>
      <c r="B2319" s="15" t="s">
        <v>14691</v>
      </c>
      <c r="C2319" s="15" t="s">
        <v>58</v>
      </c>
      <c r="D2319" s="16">
        <v>2016</v>
      </c>
      <c r="E2319" s="15" t="s">
        <v>59</v>
      </c>
      <c r="F2319" s="26"/>
      <c r="G2319" s="26" t="s">
        <v>61</v>
      </c>
      <c r="H2319" s="26" t="s">
        <v>61</v>
      </c>
      <c r="I2319" s="15" t="s">
        <v>61</v>
      </c>
      <c r="J2319" s="26"/>
      <c r="K2319" s="17">
        <f t="shared" si="283"/>
        <v>0</v>
      </c>
      <c r="L2319" s="15"/>
      <c r="M2319" s="15"/>
      <c r="N2319" s="15"/>
      <c r="O2319" s="15"/>
      <c r="P2319" s="15"/>
      <c r="Q2319" s="15"/>
      <c r="R2319" s="15"/>
      <c r="S2319" s="19"/>
      <c r="T2319" s="15"/>
      <c r="U2319" s="17"/>
      <c r="V2319" s="15" t="s">
        <v>14692</v>
      </c>
      <c r="W2319" s="15"/>
      <c r="X2319" s="15" t="s">
        <v>5334</v>
      </c>
      <c r="Y2319" s="15"/>
      <c r="AB2319" s="32">
        <v>44206</v>
      </c>
      <c r="AC2319" s="21" t="s">
        <v>14693</v>
      </c>
      <c r="AD2319" s="15"/>
      <c r="AE2319" s="21" t="s">
        <v>14694</v>
      </c>
      <c r="AF2319" s="21" t="s">
        <v>14695</v>
      </c>
      <c r="AG2319" s="22">
        <f t="shared" si="284"/>
        <v>0.45161290322580644</v>
      </c>
      <c r="AH2319" s="15"/>
      <c r="AI2319" s="17"/>
      <c r="AJ2319" s="17"/>
      <c r="AK2319" s="17" t="e">
        <f>VLOOKUP(A2319,'[1]Deals (Exits)'!B:B,1,FALSE)</f>
        <v>#N/A</v>
      </c>
      <c r="AL2319" s="23"/>
      <c r="AM2319" s="17"/>
      <c r="AN2319" s="17"/>
      <c r="AO2319" s="17"/>
      <c r="AP2319" s="17"/>
      <c r="AQ2319" s="18"/>
      <c r="AR2319" s="18"/>
      <c r="AS2319" s="17"/>
      <c r="AT2319" s="17"/>
      <c r="AU2319" s="18"/>
      <c r="AV2319" s="17"/>
      <c r="AW2319" s="17"/>
      <c r="AX2319" s="17"/>
      <c r="AY2319" s="17"/>
      <c r="AZ2319" s="17"/>
      <c r="BA2319" s="17"/>
      <c r="BB2319" s="17"/>
      <c r="BC2319" s="17"/>
      <c r="BD2319" s="17"/>
      <c r="BE2319" s="17"/>
      <c r="BF2319" s="17"/>
      <c r="BG2319" s="17"/>
      <c r="BH2319" s="17"/>
      <c r="BI2319" s="17"/>
      <c r="BJ2319" s="17"/>
      <c r="BK2319" s="17"/>
      <c r="BL2319" s="17"/>
      <c r="BM2319" s="17"/>
      <c r="BN2319" s="15"/>
      <c r="BO2319" s="15"/>
      <c r="BP2319" s="22"/>
      <c r="BQ2319" s="15"/>
      <c r="BR2319" s="15"/>
      <c r="BS2319" s="15"/>
      <c r="BT2319" s="15"/>
      <c r="BU2319" s="15"/>
      <c r="BV2319" s="15"/>
      <c r="BW2319" s="15"/>
      <c r="BX2319" s="15"/>
      <c r="BY2319" s="15"/>
      <c r="BZ2319" s="15"/>
      <c r="CA2319" s="15"/>
      <c r="CB2319" s="15"/>
      <c r="CC2319" s="15"/>
      <c r="CD2319" s="15"/>
      <c r="CE2319" s="15"/>
      <c r="CF2319" s="15"/>
      <c r="CG2319" s="15"/>
      <c r="CH2319" s="15"/>
      <c r="CI2319" s="15"/>
      <c r="CJ2319" s="15"/>
    </row>
    <row r="2320" spans="1:88" ht="12.75">
      <c r="A2320" s="74" t="s">
        <v>14696</v>
      </c>
      <c r="B2320" s="15" t="s">
        <v>14697</v>
      </c>
      <c r="C2320" s="15" t="s">
        <v>58</v>
      </c>
      <c r="D2320" s="16">
        <v>2017</v>
      </c>
      <c r="E2320" s="15" t="s">
        <v>59</v>
      </c>
      <c r="F2320" s="26"/>
      <c r="G2320" s="26" t="s">
        <v>61</v>
      </c>
      <c r="H2320" s="26" t="s">
        <v>61</v>
      </c>
      <c r="I2320" s="15" t="s">
        <v>61</v>
      </c>
      <c r="J2320" s="26"/>
      <c r="K2320" s="17">
        <f t="shared" si="283"/>
        <v>0</v>
      </c>
      <c r="L2320" s="15"/>
      <c r="M2320" s="15"/>
      <c r="N2320" s="15"/>
      <c r="O2320" s="15"/>
      <c r="P2320" s="15"/>
      <c r="Q2320" s="15"/>
      <c r="R2320" s="15"/>
      <c r="S2320" s="19"/>
      <c r="T2320" s="15"/>
      <c r="U2320" s="17"/>
      <c r="V2320" s="15"/>
      <c r="W2320" s="15"/>
      <c r="X2320" s="15" t="s">
        <v>5334</v>
      </c>
      <c r="Y2320" s="15"/>
      <c r="AB2320" s="32">
        <v>43506</v>
      </c>
      <c r="AC2320" s="21" t="s">
        <v>14698</v>
      </c>
      <c r="AD2320" s="21" t="s">
        <v>14699</v>
      </c>
      <c r="AE2320" s="21" t="s">
        <v>4454</v>
      </c>
      <c r="AF2320" s="21" t="s">
        <v>4455</v>
      </c>
      <c r="AG2320" s="22">
        <f t="shared" si="284"/>
        <v>0.45161290322580644</v>
      </c>
      <c r="AH2320" s="15"/>
      <c r="AI2320" s="17"/>
      <c r="AJ2320" s="17"/>
      <c r="AK2320" s="17" t="e">
        <f>VLOOKUP(A2320,'[1]Deals (Exits)'!B:B,1,FALSE)</f>
        <v>#N/A</v>
      </c>
      <c r="AL2320" s="23"/>
      <c r="AM2320" s="17"/>
      <c r="AN2320" s="17"/>
      <c r="AO2320" s="17"/>
      <c r="AP2320" s="17"/>
      <c r="AQ2320" s="18"/>
      <c r="AR2320" s="18"/>
      <c r="AS2320" s="17"/>
      <c r="AT2320" s="17"/>
      <c r="AU2320" s="18"/>
      <c r="AV2320" s="17"/>
      <c r="AW2320" s="17"/>
      <c r="AX2320" s="17"/>
      <c r="AY2320" s="17"/>
      <c r="AZ2320" s="17"/>
      <c r="BA2320" s="17"/>
      <c r="BB2320" s="17"/>
      <c r="BC2320" s="17"/>
      <c r="BD2320" s="17"/>
      <c r="BE2320" s="17"/>
      <c r="BF2320" s="17"/>
      <c r="BG2320" s="17"/>
      <c r="BH2320" s="17"/>
      <c r="BI2320" s="17"/>
      <c r="BJ2320" s="17"/>
      <c r="BK2320" s="17"/>
      <c r="BL2320" s="17"/>
      <c r="BM2320" s="17"/>
      <c r="BN2320" s="15"/>
      <c r="BO2320" s="15"/>
      <c r="BP2320" s="22"/>
      <c r="BQ2320" s="15"/>
      <c r="BR2320" s="15"/>
      <c r="BS2320" s="15"/>
      <c r="BT2320" s="15"/>
      <c r="BU2320" s="15"/>
      <c r="BV2320" s="15"/>
      <c r="BW2320" s="15"/>
      <c r="BX2320" s="15"/>
      <c r="BY2320" s="15"/>
      <c r="BZ2320" s="15"/>
      <c r="CA2320" s="15"/>
      <c r="CB2320" s="15"/>
      <c r="CC2320" s="15"/>
      <c r="CD2320" s="15"/>
      <c r="CE2320" s="15"/>
      <c r="CF2320" s="15"/>
      <c r="CG2320" s="15"/>
      <c r="CH2320" s="15"/>
      <c r="CI2320" s="15"/>
      <c r="CJ2320" s="15"/>
    </row>
    <row r="2321" spans="1:88" ht="12.75">
      <c r="A2321" s="74" t="s">
        <v>14700</v>
      </c>
      <c r="B2321" s="15" t="s">
        <v>14701</v>
      </c>
      <c r="C2321" s="15" t="s">
        <v>58</v>
      </c>
      <c r="D2321" s="16">
        <v>2014</v>
      </c>
      <c r="E2321" s="15" t="s">
        <v>59</v>
      </c>
      <c r="F2321" s="26"/>
      <c r="G2321" s="26" t="s">
        <v>61</v>
      </c>
      <c r="H2321" s="26" t="s">
        <v>61</v>
      </c>
      <c r="I2321" s="15" t="s">
        <v>61</v>
      </c>
      <c r="J2321" s="26"/>
      <c r="K2321" s="17">
        <f t="shared" si="283"/>
        <v>0</v>
      </c>
      <c r="L2321" s="15"/>
      <c r="M2321" s="15"/>
      <c r="N2321" s="15"/>
      <c r="O2321" s="15"/>
      <c r="P2321" s="15"/>
      <c r="Q2321" s="15"/>
      <c r="R2321" s="15"/>
      <c r="S2321" s="19"/>
      <c r="T2321" s="15"/>
      <c r="U2321" s="17"/>
      <c r="V2321" s="15" t="s">
        <v>14632</v>
      </c>
      <c r="W2321" s="15"/>
      <c r="X2321" s="15" t="s">
        <v>4628</v>
      </c>
      <c r="Y2321" s="15"/>
      <c r="AB2321" s="20" t="s">
        <v>286</v>
      </c>
      <c r="AC2321" s="21" t="s">
        <v>14702</v>
      </c>
      <c r="AD2321" s="21" t="s">
        <v>14703</v>
      </c>
      <c r="AE2321" s="21" t="s">
        <v>14704</v>
      </c>
      <c r="AF2321" s="15"/>
      <c r="AG2321" s="22">
        <f t="shared" si="284"/>
        <v>0.45161290322580644</v>
      </c>
      <c r="AH2321" s="15"/>
      <c r="AI2321" s="17"/>
      <c r="AJ2321" s="17"/>
      <c r="AK2321" s="17" t="e">
        <f>VLOOKUP(A2321,'[1]Deals (Exits)'!B:B,1,FALSE)</f>
        <v>#N/A</v>
      </c>
      <c r="AL2321" s="23"/>
      <c r="AM2321" s="17"/>
      <c r="AN2321" s="17"/>
      <c r="AO2321" s="17"/>
      <c r="AP2321" s="17"/>
      <c r="AQ2321" s="18"/>
      <c r="AR2321" s="18"/>
      <c r="AS2321" s="17"/>
      <c r="AT2321" s="17"/>
      <c r="AU2321" s="18"/>
      <c r="AV2321" s="17"/>
      <c r="AW2321" s="17"/>
      <c r="AX2321" s="17"/>
      <c r="AY2321" s="17"/>
      <c r="AZ2321" s="17"/>
      <c r="BA2321" s="17"/>
      <c r="BB2321" s="17"/>
      <c r="BC2321" s="17"/>
      <c r="BD2321" s="17"/>
      <c r="BE2321" s="17"/>
      <c r="BF2321" s="17"/>
      <c r="BG2321" s="17"/>
      <c r="BH2321" s="17"/>
      <c r="BI2321" s="17"/>
      <c r="BJ2321" s="17"/>
      <c r="BK2321" s="17"/>
      <c r="BL2321" s="17"/>
      <c r="BM2321" s="17"/>
      <c r="BN2321" s="15"/>
      <c r="BO2321" s="15"/>
      <c r="BP2321" s="22"/>
      <c r="BQ2321" s="15"/>
      <c r="BR2321" s="15"/>
      <c r="BS2321" s="15"/>
      <c r="BT2321" s="15"/>
      <c r="BU2321" s="15"/>
      <c r="BV2321" s="15"/>
      <c r="BW2321" s="15"/>
      <c r="BX2321" s="15"/>
      <c r="BY2321" s="15"/>
      <c r="BZ2321" s="15"/>
      <c r="CA2321" s="15"/>
      <c r="CB2321" s="15"/>
      <c r="CC2321" s="15"/>
      <c r="CD2321" s="15"/>
      <c r="CE2321" s="15"/>
      <c r="CF2321" s="15"/>
      <c r="CG2321" s="15"/>
      <c r="CH2321" s="15"/>
      <c r="CI2321" s="15"/>
      <c r="CJ2321" s="15"/>
    </row>
    <row r="2322" spans="1:88" ht="12.75">
      <c r="A2322" s="25" t="s">
        <v>14705</v>
      </c>
      <c r="B2322" s="15" t="s">
        <v>14706</v>
      </c>
      <c r="C2322" s="15" t="s">
        <v>58</v>
      </c>
      <c r="D2322" s="16">
        <v>2012</v>
      </c>
      <c r="E2322" s="15" t="s">
        <v>14678</v>
      </c>
      <c r="F2322" s="26"/>
      <c r="G2322" s="26" t="s">
        <v>61</v>
      </c>
      <c r="H2322" s="26" t="s">
        <v>61</v>
      </c>
      <c r="I2322" s="15" t="s">
        <v>61</v>
      </c>
      <c r="J2322" s="26"/>
      <c r="K2322" s="17">
        <f t="shared" si="283"/>
        <v>0</v>
      </c>
      <c r="L2322" s="15"/>
      <c r="M2322" s="15"/>
      <c r="N2322" s="15"/>
      <c r="O2322" s="15"/>
      <c r="P2322" s="15"/>
      <c r="Q2322" s="15"/>
      <c r="R2322" s="15"/>
      <c r="S2322" s="19"/>
      <c r="T2322" s="15"/>
      <c r="U2322" s="17"/>
      <c r="V2322" s="15" t="s">
        <v>14707</v>
      </c>
      <c r="W2322" s="15"/>
      <c r="X2322" s="15" t="s">
        <v>79</v>
      </c>
      <c r="Y2322" s="15"/>
      <c r="AB2322" s="32">
        <v>43506</v>
      </c>
      <c r="AC2322" s="21" t="s">
        <v>14708</v>
      </c>
      <c r="AD2322" s="21" t="s">
        <v>14709</v>
      </c>
      <c r="AE2322" s="21" t="s">
        <v>14710</v>
      </c>
      <c r="AF2322" s="21" t="s">
        <v>14711</v>
      </c>
      <c r="AG2322" s="22">
        <f t="shared" si="284"/>
        <v>0.4838709677419355</v>
      </c>
      <c r="AH2322" s="15"/>
      <c r="AI2322" s="17"/>
      <c r="AJ2322" s="17"/>
      <c r="AK2322" s="17" t="e">
        <f>VLOOKUP(A2322,'[1]Deals (Exits)'!B:B,1,FALSE)</f>
        <v>#N/A</v>
      </c>
      <c r="AL2322" s="23"/>
      <c r="AM2322" s="17"/>
      <c r="AN2322" s="17"/>
      <c r="AO2322" s="17"/>
      <c r="AP2322" s="17"/>
      <c r="AQ2322" s="18"/>
      <c r="AR2322" s="18"/>
      <c r="AS2322" s="17"/>
      <c r="AT2322" s="17"/>
      <c r="AU2322" s="18"/>
      <c r="AV2322" s="17"/>
      <c r="AW2322" s="17"/>
      <c r="AX2322" s="17"/>
      <c r="AY2322" s="17"/>
      <c r="AZ2322" s="17"/>
      <c r="BA2322" s="17"/>
      <c r="BB2322" s="17"/>
      <c r="BC2322" s="17"/>
      <c r="BD2322" s="17"/>
      <c r="BE2322" s="17"/>
      <c r="BF2322" s="17"/>
      <c r="BG2322" s="17"/>
      <c r="BH2322" s="17"/>
      <c r="BI2322" s="17"/>
      <c r="BJ2322" s="17"/>
      <c r="BK2322" s="17"/>
      <c r="BL2322" s="17"/>
      <c r="BM2322" s="17"/>
      <c r="BN2322" s="15"/>
      <c r="BO2322" s="15"/>
      <c r="BP2322" s="22"/>
      <c r="BQ2322" s="15"/>
      <c r="BR2322" s="15"/>
      <c r="BS2322" s="15"/>
      <c r="BT2322" s="15"/>
      <c r="BU2322" s="15"/>
      <c r="BV2322" s="15"/>
      <c r="BW2322" s="15"/>
      <c r="BX2322" s="15"/>
      <c r="BY2322" s="15"/>
      <c r="BZ2322" s="15"/>
      <c r="CA2322" s="15"/>
      <c r="CB2322" s="15"/>
      <c r="CC2322" s="15"/>
      <c r="CD2322" s="15"/>
      <c r="CE2322" s="15"/>
      <c r="CF2322" s="15"/>
      <c r="CG2322" s="15"/>
      <c r="CH2322" s="15"/>
      <c r="CI2322" s="15"/>
      <c r="CJ2322" s="15"/>
    </row>
    <row r="2323" spans="1:88" ht="12.75">
      <c r="A2323" s="74" t="s">
        <v>14712</v>
      </c>
      <c r="B2323" s="15" t="s">
        <v>14713</v>
      </c>
      <c r="C2323" s="15" t="s">
        <v>58</v>
      </c>
      <c r="D2323" s="16">
        <v>2017</v>
      </c>
      <c r="E2323" s="15" t="s">
        <v>3506</v>
      </c>
      <c r="F2323" s="26"/>
      <c r="G2323" s="26" t="s">
        <v>61</v>
      </c>
      <c r="H2323" s="26" t="s">
        <v>61</v>
      </c>
      <c r="I2323" s="15" t="s">
        <v>61</v>
      </c>
      <c r="J2323" s="26"/>
      <c r="K2323" s="17">
        <f t="shared" si="283"/>
        <v>0</v>
      </c>
      <c r="L2323" s="15"/>
      <c r="M2323" s="15"/>
      <c r="N2323" s="15"/>
      <c r="O2323" s="15"/>
      <c r="P2323" s="15"/>
      <c r="Q2323" s="15"/>
      <c r="R2323" s="15"/>
      <c r="S2323" s="19"/>
      <c r="T2323" s="15"/>
      <c r="U2323" s="17"/>
      <c r="V2323" s="15" t="s">
        <v>14714</v>
      </c>
      <c r="W2323" s="15"/>
      <c r="X2323" s="15" t="s">
        <v>79</v>
      </c>
      <c r="Y2323" s="15"/>
      <c r="AB2323" s="32">
        <v>44206</v>
      </c>
      <c r="AC2323" s="21" t="s">
        <v>14715</v>
      </c>
      <c r="AD2323" s="21" t="s">
        <v>14716</v>
      </c>
      <c r="AE2323" s="21" t="s">
        <v>14717</v>
      </c>
      <c r="AF2323" s="21" t="s">
        <v>14718</v>
      </c>
      <c r="AG2323" s="22">
        <f t="shared" si="284"/>
        <v>0.4838709677419355</v>
      </c>
      <c r="AH2323" s="15"/>
      <c r="AI2323" s="17"/>
      <c r="AJ2323" s="17"/>
      <c r="AK2323" s="17" t="e">
        <f>VLOOKUP(A2323,'[1]Deals (Exits)'!B:B,1,FALSE)</f>
        <v>#N/A</v>
      </c>
      <c r="AL2323" s="23"/>
      <c r="AM2323" s="17"/>
      <c r="AN2323" s="17"/>
      <c r="AO2323" s="17"/>
      <c r="AP2323" s="17"/>
      <c r="AQ2323" s="18"/>
      <c r="AR2323" s="18"/>
      <c r="AS2323" s="17"/>
      <c r="AT2323" s="17"/>
      <c r="AU2323" s="18"/>
      <c r="AV2323" s="17"/>
      <c r="AW2323" s="17"/>
      <c r="AX2323" s="17"/>
      <c r="AY2323" s="17"/>
      <c r="AZ2323" s="17"/>
      <c r="BA2323" s="17"/>
      <c r="BB2323" s="17"/>
      <c r="BC2323" s="17"/>
      <c r="BD2323" s="17"/>
      <c r="BE2323" s="17"/>
      <c r="BF2323" s="17"/>
      <c r="BG2323" s="17"/>
      <c r="BH2323" s="17"/>
      <c r="BI2323" s="17"/>
      <c r="BJ2323" s="17"/>
      <c r="BK2323" s="17"/>
      <c r="BL2323" s="17"/>
      <c r="BM2323" s="17"/>
      <c r="BN2323" s="15"/>
      <c r="BO2323" s="15"/>
      <c r="BP2323" s="22"/>
      <c r="BQ2323" s="15"/>
      <c r="BR2323" s="15"/>
      <c r="BS2323" s="15"/>
      <c r="BT2323" s="15"/>
      <c r="BU2323" s="15"/>
      <c r="BV2323" s="15"/>
      <c r="BW2323" s="15"/>
      <c r="BX2323" s="15"/>
      <c r="BY2323" s="15"/>
      <c r="BZ2323" s="15"/>
      <c r="CA2323" s="15"/>
      <c r="CB2323" s="15"/>
      <c r="CC2323" s="15"/>
      <c r="CD2323" s="15"/>
      <c r="CE2323" s="15"/>
      <c r="CF2323" s="15"/>
      <c r="CG2323" s="15"/>
      <c r="CH2323" s="15"/>
      <c r="CI2323" s="15"/>
      <c r="CJ2323" s="15"/>
    </row>
    <row r="2324" spans="1:88" ht="12.75">
      <c r="A2324" s="74" t="s">
        <v>14719</v>
      </c>
      <c r="B2324" s="15" t="s">
        <v>14720</v>
      </c>
      <c r="C2324" s="15" t="s">
        <v>58</v>
      </c>
      <c r="D2324" s="16">
        <v>2016</v>
      </c>
      <c r="E2324" s="15" t="s">
        <v>59</v>
      </c>
      <c r="F2324" s="26"/>
      <c r="G2324" s="26" t="s">
        <v>61</v>
      </c>
      <c r="H2324" s="26" t="s">
        <v>61</v>
      </c>
      <c r="I2324" s="15" t="s">
        <v>61</v>
      </c>
      <c r="J2324" s="26"/>
      <c r="K2324" s="17">
        <f t="shared" si="283"/>
        <v>0</v>
      </c>
      <c r="L2324" s="15"/>
      <c r="M2324" s="15"/>
      <c r="N2324" s="15"/>
      <c r="O2324" s="15"/>
      <c r="P2324" s="15"/>
      <c r="Q2324" s="15"/>
      <c r="R2324" s="15"/>
      <c r="S2324" s="19"/>
      <c r="T2324" s="15"/>
      <c r="U2324" s="17"/>
      <c r="V2324" s="15" t="s">
        <v>14721</v>
      </c>
      <c r="W2324" s="15"/>
      <c r="X2324" s="15" t="s">
        <v>79</v>
      </c>
      <c r="Y2324" s="15"/>
      <c r="AB2324" s="20"/>
      <c r="AC2324" s="21" t="s">
        <v>14722</v>
      </c>
      <c r="AD2324" s="15"/>
      <c r="AE2324" s="21" t="s">
        <v>14723</v>
      </c>
      <c r="AF2324" s="15"/>
      <c r="AG2324" s="22">
        <f t="shared" si="284"/>
        <v>0.38709677419354838</v>
      </c>
      <c r="AH2324" s="15"/>
      <c r="AI2324" s="17"/>
      <c r="AJ2324" s="17"/>
      <c r="AK2324" s="17" t="e">
        <f>VLOOKUP(A2324,'[1]Deals (Exits)'!B:B,1,FALSE)</f>
        <v>#N/A</v>
      </c>
      <c r="AL2324" s="23"/>
      <c r="AM2324" s="17"/>
      <c r="AN2324" s="17"/>
      <c r="AO2324" s="17"/>
      <c r="AP2324" s="17"/>
      <c r="AQ2324" s="18"/>
      <c r="AR2324" s="18"/>
      <c r="AS2324" s="17"/>
      <c r="AT2324" s="17"/>
      <c r="AU2324" s="18"/>
      <c r="AV2324" s="17"/>
      <c r="AW2324" s="17"/>
      <c r="AX2324" s="17"/>
      <c r="AY2324" s="17"/>
      <c r="AZ2324" s="17"/>
      <c r="BA2324" s="17"/>
      <c r="BB2324" s="17"/>
      <c r="BC2324" s="17"/>
      <c r="BD2324" s="17"/>
      <c r="BE2324" s="17"/>
      <c r="BF2324" s="17"/>
      <c r="BG2324" s="17"/>
      <c r="BH2324" s="17"/>
      <c r="BI2324" s="17"/>
      <c r="BJ2324" s="17"/>
      <c r="BK2324" s="17"/>
      <c r="BL2324" s="17"/>
      <c r="BM2324" s="17"/>
      <c r="BN2324" s="15"/>
      <c r="BO2324" s="15"/>
      <c r="BP2324" s="22"/>
      <c r="BQ2324" s="15"/>
      <c r="BR2324" s="15"/>
      <c r="BS2324" s="15"/>
      <c r="BT2324" s="15"/>
      <c r="BU2324" s="15"/>
      <c r="BV2324" s="15"/>
      <c r="BW2324" s="15"/>
      <c r="BX2324" s="15"/>
      <c r="BY2324" s="15"/>
      <c r="BZ2324" s="15"/>
      <c r="CA2324" s="15"/>
      <c r="CB2324" s="15"/>
      <c r="CC2324" s="15"/>
      <c r="CD2324" s="15"/>
      <c r="CE2324" s="15"/>
      <c r="CF2324" s="15"/>
      <c r="CG2324" s="15"/>
      <c r="CH2324" s="15"/>
      <c r="CI2324" s="15"/>
      <c r="CJ2324" s="15"/>
    </row>
    <row r="2325" spans="1:88" ht="12.75">
      <c r="A2325" s="74" t="s">
        <v>14724</v>
      </c>
      <c r="B2325" s="15" t="s">
        <v>14725</v>
      </c>
      <c r="C2325" s="15" t="s">
        <v>58</v>
      </c>
      <c r="D2325" s="16">
        <v>2012</v>
      </c>
      <c r="E2325" s="15" t="s">
        <v>59</v>
      </c>
      <c r="F2325" s="26"/>
      <c r="G2325" s="26" t="s">
        <v>61</v>
      </c>
      <c r="H2325" s="26" t="s">
        <v>61</v>
      </c>
      <c r="I2325" s="15" t="s">
        <v>61</v>
      </c>
      <c r="J2325" s="26"/>
      <c r="K2325" s="17">
        <f t="shared" si="283"/>
        <v>0</v>
      </c>
      <c r="L2325" s="15"/>
      <c r="M2325" s="15"/>
      <c r="N2325" s="15"/>
      <c r="O2325" s="15"/>
      <c r="P2325" s="15"/>
      <c r="Q2325" s="15"/>
      <c r="R2325" s="15"/>
      <c r="S2325" s="19"/>
      <c r="T2325" s="15"/>
      <c r="U2325" s="17"/>
      <c r="V2325" s="15" t="s">
        <v>14726</v>
      </c>
      <c r="W2325" s="15"/>
      <c r="X2325" s="15" t="s">
        <v>4628</v>
      </c>
      <c r="Y2325" s="15"/>
      <c r="AB2325" s="20" t="s">
        <v>95</v>
      </c>
      <c r="AC2325" s="21" t="s">
        <v>14727</v>
      </c>
      <c r="AD2325" s="21" t="s">
        <v>14728</v>
      </c>
      <c r="AE2325" s="21" t="s">
        <v>14729</v>
      </c>
      <c r="AF2325" s="21" t="s">
        <v>14730</v>
      </c>
      <c r="AG2325" s="22">
        <f t="shared" si="284"/>
        <v>0.4838709677419355</v>
      </c>
      <c r="AH2325" s="15"/>
      <c r="AI2325" s="17"/>
      <c r="AJ2325" s="17"/>
      <c r="AK2325" s="17" t="e">
        <f>VLOOKUP(A2325,'[1]Deals (Exits)'!B:B,1,FALSE)</f>
        <v>#N/A</v>
      </c>
      <c r="AL2325" s="23"/>
      <c r="AM2325" s="17"/>
      <c r="AN2325" s="17"/>
      <c r="AO2325" s="17"/>
      <c r="AP2325" s="17"/>
      <c r="AQ2325" s="18"/>
      <c r="AR2325" s="18"/>
      <c r="AS2325" s="17"/>
      <c r="AT2325" s="17"/>
      <c r="AU2325" s="18"/>
      <c r="AV2325" s="17"/>
      <c r="AW2325" s="17"/>
      <c r="AX2325" s="17"/>
      <c r="AY2325" s="17"/>
      <c r="AZ2325" s="17"/>
      <c r="BA2325" s="17"/>
      <c r="BB2325" s="17"/>
      <c r="BC2325" s="17"/>
      <c r="BD2325" s="17"/>
      <c r="BE2325" s="17"/>
      <c r="BF2325" s="17"/>
      <c r="BG2325" s="17"/>
      <c r="BH2325" s="17"/>
      <c r="BI2325" s="17"/>
      <c r="BJ2325" s="17"/>
      <c r="BK2325" s="17"/>
      <c r="BL2325" s="17"/>
      <c r="BM2325" s="17"/>
      <c r="BN2325" s="15"/>
      <c r="BO2325" s="15"/>
      <c r="BP2325" s="22"/>
      <c r="BQ2325" s="15"/>
      <c r="BR2325" s="15"/>
      <c r="BS2325" s="15"/>
      <c r="BT2325" s="15"/>
      <c r="BU2325" s="15"/>
      <c r="BV2325" s="15"/>
      <c r="BW2325" s="15"/>
      <c r="BX2325" s="15"/>
      <c r="BY2325" s="15"/>
      <c r="BZ2325" s="15"/>
      <c r="CA2325" s="15"/>
      <c r="CB2325" s="15"/>
      <c r="CC2325" s="15"/>
      <c r="CD2325" s="15"/>
      <c r="CE2325" s="15"/>
      <c r="CF2325" s="15"/>
      <c r="CG2325" s="15"/>
      <c r="CH2325" s="15"/>
      <c r="CI2325" s="15"/>
      <c r="CJ2325" s="15"/>
    </row>
    <row r="2326" spans="1:88" ht="12.75">
      <c r="A2326" s="75" t="s">
        <v>14731</v>
      </c>
      <c r="B2326" s="15" t="s">
        <v>14732</v>
      </c>
      <c r="C2326" s="15" t="s">
        <v>58</v>
      </c>
      <c r="D2326" s="16">
        <v>2015</v>
      </c>
      <c r="E2326" s="15" t="s">
        <v>59</v>
      </c>
      <c r="F2326" s="26"/>
      <c r="G2326" s="26" t="s">
        <v>61</v>
      </c>
      <c r="H2326" s="26" t="s">
        <v>61</v>
      </c>
      <c r="I2326" s="15" t="s">
        <v>61</v>
      </c>
      <c r="J2326" s="26"/>
      <c r="K2326" s="17">
        <f t="shared" si="283"/>
        <v>0</v>
      </c>
      <c r="L2326" s="15"/>
      <c r="M2326" s="15"/>
      <c r="N2326" s="15"/>
      <c r="O2326" s="15"/>
      <c r="P2326" s="15"/>
      <c r="Q2326" s="15"/>
      <c r="R2326" s="15"/>
      <c r="S2326" s="19"/>
      <c r="T2326" s="15"/>
      <c r="U2326" s="17"/>
      <c r="V2326" s="15"/>
      <c r="W2326" s="15"/>
      <c r="X2326" s="15" t="s">
        <v>64</v>
      </c>
      <c r="Y2326" s="15"/>
      <c r="AB2326" s="20" t="s">
        <v>162</v>
      </c>
      <c r="AC2326" s="21" t="s">
        <v>14733</v>
      </c>
      <c r="AD2326" s="21" t="s">
        <v>14734</v>
      </c>
      <c r="AE2326" s="21" t="s">
        <v>14735</v>
      </c>
      <c r="AF2326" s="21" t="s">
        <v>14736</v>
      </c>
      <c r="AG2326" s="22">
        <f t="shared" si="284"/>
        <v>0.45161290322580644</v>
      </c>
      <c r="AH2326" s="15"/>
      <c r="AI2326" s="17"/>
      <c r="AJ2326" s="17"/>
      <c r="AK2326" s="17" t="e">
        <f>VLOOKUP(A2326,'[1]Deals (Exits)'!B:B,1,FALSE)</f>
        <v>#N/A</v>
      </c>
      <c r="AL2326" s="23"/>
      <c r="AM2326" s="17"/>
      <c r="AN2326" s="17"/>
      <c r="AO2326" s="17"/>
      <c r="AP2326" s="17"/>
      <c r="AQ2326" s="18"/>
      <c r="AR2326" s="18"/>
      <c r="AS2326" s="17"/>
      <c r="AT2326" s="17"/>
      <c r="AU2326" s="18"/>
      <c r="AV2326" s="17"/>
      <c r="AW2326" s="17"/>
      <c r="AX2326" s="17"/>
      <c r="AY2326" s="17"/>
      <c r="AZ2326" s="17"/>
      <c r="BA2326" s="17"/>
      <c r="BB2326" s="17"/>
      <c r="BC2326" s="17"/>
      <c r="BD2326" s="17"/>
      <c r="BE2326" s="17"/>
      <c r="BF2326" s="17"/>
      <c r="BG2326" s="17"/>
      <c r="BH2326" s="17"/>
      <c r="BI2326" s="17"/>
      <c r="BJ2326" s="17"/>
      <c r="BK2326" s="17"/>
      <c r="BL2326" s="17"/>
      <c r="BM2326" s="17"/>
      <c r="BN2326" s="15"/>
      <c r="BO2326" s="15"/>
      <c r="BP2326" s="22"/>
      <c r="BQ2326" s="15"/>
      <c r="BR2326" s="15"/>
      <c r="BS2326" s="15"/>
      <c r="BT2326" s="15"/>
      <c r="BU2326" s="15"/>
      <c r="BV2326" s="15"/>
      <c r="BW2326" s="15"/>
      <c r="BX2326" s="15"/>
      <c r="BY2326" s="15"/>
      <c r="BZ2326" s="15"/>
      <c r="CA2326" s="15"/>
      <c r="CB2326" s="15"/>
      <c r="CC2326" s="15"/>
      <c r="CD2326" s="15"/>
      <c r="CE2326" s="15"/>
      <c r="CF2326" s="15"/>
      <c r="CG2326" s="15"/>
      <c r="CH2326" s="15"/>
      <c r="CI2326" s="15"/>
      <c r="CJ2326" s="15"/>
    </row>
    <row r="2327" spans="1:88" ht="12.75">
      <c r="A2327" s="74" t="s">
        <v>14737</v>
      </c>
      <c r="B2327" s="15" t="s">
        <v>14738</v>
      </c>
      <c r="C2327" s="15" t="s">
        <v>58</v>
      </c>
      <c r="D2327" s="16">
        <v>2013</v>
      </c>
      <c r="E2327" s="15" t="s">
        <v>59</v>
      </c>
      <c r="F2327" s="26"/>
      <c r="G2327" s="26" t="s">
        <v>61</v>
      </c>
      <c r="H2327" s="26" t="s">
        <v>61</v>
      </c>
      <c r="I2327" s="15" t="s">
        <v>61</v>
      </c>
      <c r="J2327" s="26"/>
      <c r="K2327" s="17">
        <f t="shared" si="283"/>
        <v>0</v>
      </c>
      <c r="L2327" s="15"/>
      <c r="M2327" s="15"/>
      <c r="N2327" s="15"/>
      <c r="O2327" s="15"/>
      <c r="P2327" s="15"/>
      <c r="Q2327" s="15"/>
      <c r="R2327" s="15"/>
      <c r="S2327" s="19"/>
      <c r="T2327" s="15"/>
      <c r="U2327" s="17"/>
      <c r="V2327" s="15" t="s">
        <v>14739</v>
      </c>
      <c r="W2327" s="15"/>
      <c r="X2327" s="15" t="s">
        <v>12945</v>
      </c>
      <c r="Y2327" s="15"/>
      <c r="AB2327" s="20" t="s">
        <v>286</v>
      </c>
      <c r="AC2327" s="21" t="s">
        <v>14740</v>
      </c>
      <c r="AD2327" s="21" t="s">
        <v>14741</v>
      </c>
      <c r="AE2327" s="21" t="s">
        <v>14742</v>
      </c>
      <c r="AF2327" s="15"/>
      <c r="AG2327" s="22">
        <f t="shared" si="284"/>
        <v>0.45161290322580644</v>
      </c>
      <c r="AH2327" s="15"/>
      <c r="AI2327" s="17"/>
      <c r="AJ2327" s="17"/>
      <c r="AK2327" s="17" t="e">
        <f>VLOOKUP(A2327,'[1]Deals (Exits)'!B:B,1,FALSE)</f>
        <v>#N/A</v>
      </c>
      <c r="AL2327" s="23"/>
      <c r="AM2327" s="17"/>
      <c r="AN2327" s="17"/>
      <c r="AO2327" s="17"/>
      <c r="AP2327" s="17"/>
      <c r="AQ2327" s="18"/>
      <c r="AR2327" s="18"/>
      <c r="AS2327" s="17"/>
      <c r="AT2327" s="17"/>
      <c r="AU2327" s="18"/>
      <c r="AV2327" s="17"/>
      <c r="AW2327" s="17"/>
      <c r="AX2327" s="17"/>
      <c r="AY2327" s="17"/>
      <c r="AZ2327" s="17"/>
      <c r="BA2327" s="17"/>
      <c r="BB2327" s="17"/>
      <c r="BC2327" s="17"/>
      <c r="BD2327" s="17"/>
      <c r="BE2327" s="17"/>
      <c r="BF2327" s="17"/>
      <c r="BG2327" s="17"/>
      <c r="BH2327" s="17"/>
      <c r="BI2327" s="17"/>
      <c r="BJ2327" s="17"/>
      <c r="BK2327" s="17"/>
      <c r="BL2327" s="17"/>
      <c r="BM2327" s="17"/>
      <c r="BN2327" s="15"/>
      <c r="BO2327" s="15"/>
      <c r="BP2327" s="22"/>
      <c r="BQ2327" s="15"/>
      <c r="BR2327" s="15"/>
      <c r="BS2327" s="15"/>
      <c r="BT2327" s="15"/>
      <c r="BU2327" s="15"/>
      <c r="BV2327" s="15"/>
      <c r="BW2327" s="15"/>
      <c r="BX2327" s="15"/>
      <c r="BY2327" s="15"/>
      <c r="BZ2327" s="15"/>
      <c r="CA2327" s="15"/>
      <c r="CB2327" s="15"/>
      <c r="CC2327" s="15"/>
      <c r="CD2327" s="15"/>
      <c r="CE2327" s="15"/>
      <c r="CF2327" s="15"/>
      <c r="CG2327" s="15"/>
      <c r="CH2327" s="15"/>
      <c r="CI2327" s="15"/>
      <c r="CJ2327" s="15"/>
    </row>
    <row r="2328" spans="1:88" ht="12.75">
      <c r="A2328" s="74" t="s">
        <v>14743</v>
      </c>
      <c r="B2328" s="15" t="s">
        <v>14744</v>
      </c>
      <c r="C2328" s="15" t="s">
        <v>58</v>
      </c>
      <c r="D2328" s="16">
        <v>2017</v>
      </c>
      <c r="E2328" s="15" t="s">
        <v>59</v>
      </c>
      <c r="F2328" s="26"/>
      <c r="G2328" s="26" t="s">
        <v>61</v>
      </c>
      <c r="H2328" s="26" t="s">
        <v>61</v>
      </c>
      <c r="I2328" s="15" t="s">
        <v>61</v>
      </c>
      <c r="J2328" s="26"/>
      <c r="K2328" s="17">
        <f t="shared" si="283"/>
        <v>0</v>
      </c>
      <c r="L2328" s="15"/>
      <c r="M2328" s="15"/>
      <c r="N2328" s="15"/>
      <c r="O2328" s="15"/>
      <c r="P2328" s="15"/>
      <c r="Q2328" s="15"/>
      <c r="R2328" s="15"/>
      <c r="S2328" s="19"/>
      <c r="T2328" s="15"/>
      <c r="U2328" s="17"/>
      <c r="V2328" s="15" t="s">
        <v>14745</v>
      </c>
      <c r="W2328" s="15"/>
      <c r="X2328" s="15" t="s">
        <v>64</v>
      </c>
      <c r="Y2328" s="15"/>
      <c r="AB2328" s="20" t="s">
        <v>121</v>
      </c>
      <c r="AC2328" s="21" t="s">
        <v>14746</v>
      </c>
      <c r="AD2328" s="21" t="s">
        <v>14747</v>
      </c>
      <c r="AE2328" s="21" t="s">
        <v>14748</v>
      </c>
      <c r="AF2328" s="21" t="s">
        <v>14749</v>
      </c>
      <c r="AG2328" s="22">
        <f t="shared" si="284"/>
        <v>0.4838709677419355</v>
      </c>
      <c r="AH2328" s="15"/>
      <c r="AI2328" s="17"/>
      <c r="AJ2328" s="17"/>
      <c r="AK2328" s="17" t="e">
        <f>VLOOKUP(A2328,'[1]Deals (Exits)'!B:B,1,FALSE)</f>
        <v>#N/A</v>
      </c>
      <c r="AL2328" s="23"/>
      <c r="AM2328" s="17"/>
      <c r="AN2328" s="17"/>
      <c r="AO2328" s="17"/>
      <c r="AP2328" s="17"/>
      <c r="AQ2328" s="18"/>
      <c r="AR2328" s="18"/>
      <c r="AS2328" s="17"/>
      <c r="AT2328" s="17"/>
      <c r="AU2328" s="18"/>
      <c r="AV2328" s="17"/>
      <c r="AW2328" s="17"/>
      <c r="AX2328" s="17"/>
      <c r="AY2328" s="17"/>
      <c r="AZ2328" s="17"/>
      <c r="BA2328" s="17"/>
      <c r="BB2328" s="17"/>
      <c r="BC2328" s="17"/>
      <c r="BD2328" s="17"/>
      <c r="BE2328" s="17"/>
      <c r="BF2328" s="17"/>
      <c r="BG2328" s="17"/>
      <c r="BH2328" s="17"/>
      <c r="BI2328" s="17"/>
      <c r="BJ2328" s="17"/>
      <c r="BK2328" s="17"/>
      <c r="BL2328" s="17"/>
      <c r="BM2328" s="17"/>
      <c r="BN2328" s="15"/>
      <c r="BO2328" s="15"/>
      <c r="BP2328" s="22"/>
      <c r="BQ2328" s="15"/>
      <c r="BR2328" s="15"/>
      <c r="BS2328" s="15"/>
      <c r="BT2328" s="15"/>
      <c r="BU2328" s="15"/>
      <c r="BV2328" s="15"/>
      <c r="BW2328" s="15"/>
      <c r="BX2328" s="15"/>
      <c r="BY2328" s="15"/>
      <c r="BZ2328" s="15"/>
      <c r="CA2328" s="15"/>
      <c r="CB2328" s="15"/>
      <c r="CC2328" s="15"/>
      <c r="CD2328" s="15"/>
      <c r="CE2328" s="15"/>
      <c r="CF2328" s="15"/>
      <c r="CG2328" s="15"/>
      <c r="CH2328" s="15"/>
      <c r="CI2328" s="15"/>
      <c r="CJ2328" s="15"/>
    </row>
    <row r="2329" spans="1:88" ht="12.75">
      <c r="A2329" s="74" t="s">
        <v>14750</v>
      </c>
      <c r="B2329" s="15" t="s">
        <v>14751</v>
      </c>
      <c r="C2329" s="15" t="s">
        <v>58</v>
      </c>
      <c r="D2329" s="16">
        <v>2014</v>
      </c>
      <c r="E2329" s="15" t="s">
        <v>59</v>
      </c>
      <c r="F2329" s="26"/>
      <c r="G2329" s="26" t="s">
        <v>61</v>
      </c>
      <c r="H2329" s="26" t="s">
        <v>61</v>
      </c>
      <c r="I2329" s="15" t="s">
        <v>61</v>
      </c>
      <c r="J2329" s="26"/>
      <c r="K2329" s="17">
        <f t="shared" si="283"/>
        <v>0</v>
      </c>
      <c r="L2329" s="15"/>
      <c r="M2329" s="15"/>
      <c r="N2329" s="15"/>
      <c r="O2329" s="15"/>
      <c r="P2329" s="15"/>
      <c r="Q2329" s="15"/>
      <c r="R2329" s="15"/>
      <c r="S2329" s="19"/>
      <c r="T2329" s="15"/>
      <c r="U2329" s="17"/>
      <c r="V2329" s="15" t="s">
        <v>14752</v>
      </c>
      <c r="W2329" s="15"/>
      <c r="X2329" s="15" t="s">
        <v>79</v>
      </c>
      <c r="Y2329" s="15"/>
      <c r="AB2329" s="20" t="s">
        <v>286</v>
      </c>
      <c r="AC2329" s="21" t="s">
        <v>14753</v>
      </c>
      <c r="AD2329" s="21" t="s">
        <v>14754</v>
      </c>
      <c r="AE2329" s="21" t="s">
        <v>14755</v>
      </c>
      <c r="AF2329" s="21" t="s">
        <v>14756</v>
      </c>
      <c r="AG2329" s="22">
        <f t="shared" si="284"/>
        <v>0.4838709677419355</v>
      </c>
      <c r="AH2329" s="15"/>
      <c r="AI2329" s="17"/>
      <c r="AJ2329" s="17"/>
      <c r="AK2329" s="17" t="e">
        <f>VLOOKUP(A2329,'[1]Deals (Exits)'!B:B,1,FALSE)</f>
        <v>#N/A</v>
      </c>
      <c r="AL2329" s="23"/>
      <c r="AM2329" s="17"/>
      <c r="AN2329" s="17"/>
      <c r="AO2329" s="17"/>
      <c r="AP2329" s="17"/>
      <c r="AQ2329" s="18"/>
      <c r="AR2329" s="18"/>
      <c r="AS2329" s="17"/>
      <c r="AT2329" s="17"/>
      <c r="AU2329" s="18"/>
      <c r="AV2329" s="17"/>
      <c r="AW2329" s="17"/>
      <c r="AX2329" s="17"/>
      <c r="AY2329" s="17"/>
      <c r="AZ2329" s="17"/>
      <c r="BA2329" s="17"/>
      <c r="BB2329" s="17"/>
      <c r="BC2329" s="17"/>
      <c r="BD2329" s="17"/>
      <c r="BE2329" s="17"/>
      <c r="BF2329" s="17"/>
      <c r="BG2329" s="17"/>
      <c r="BH2329" s="17"/>
      <c r="BI2329" s="17"/>
      <c r="BJ2329" s="17"/>
      <c r="BK2329" s="17"/>
      <c r="BL2329" s="17"/>
      <c r="BM2329" s="17"/>
      <c r="BN2329" s="15"/>
      <c r="BO2329" s="15"/>
      <c r="BP2329" s="22"/>
      <c r="BQ2329" s="15"/>
      <c r="BR2329" s="15"/>
      <c r="BS2329" s="15"/>
      <c r="BT2329" s="15"/>
      <c r="BU2329" s="15"/>
      <c r="BV2329" s="15"/>
      <c r="BW2329" s="15"/>
      <c r="BX2329" s="15"/>
      <c r="BY2329" s="15"/>
      <c r="BZ2329" s="15"/>
      <c r="CA2329" s="15"/>
      <c r="CB2329" s="15"/>
      <c r="CC2329" s="15"/>
      <c r="CD2329" s="15"/>
      <c r="CE2329" s="15"/>
      <c r="CF2329" s="15"/>
      <c r="CG2329" s="15"/>
      <c r="CH2329" s="15"/>
      <c r="CI2329" s="15"/>
      <c r="CJ2329" s="15"/>
    </row>
    <row r="2330" spans="1:88" ht="12.75">
      <c r="A2330" s="74" t="s">
        <v>14757</v>
      </c>
      <c r="B2330" s="15" t="s">
        <v>14758</v>
      </c>
      <c r="C2330" s="15" t="s">
        <v>58</v>
      </c>
      <c r="D2330" s="16">
        <v>2011</v>
      </c>
      <c r="E2330" s="15" t="s">
        <v>3506</v>
      </c>
      <c r="F2330" s="26"/>
      <c r="G2330" s="26" t="s">
        <v>61</v>
      </c>
      <c r="H2330" s="26" t="s">
        <v>61</v>
      </c>
      <c r="I2330" s="15" t="s">
        <v>61</v>
      </c>
      <c r="J2330" s="26"/>
      <c r="K2330" s="17">
        <f t="shared" si="283"/>
        <v>0</v>
      </c>
      <c r="L2330" s="15"/>
      <c r="M2330" s="15"/>
      <c r="N2330" s="15"/>
      <c r="O2330" s="15"/>
      <c r="P2330" s="15"/>
      <c r="Q2330" s="15"/>
      <c r="R2330" s="15"/>
      <c r="S2330" s="19"/>
      <c r="T2330" s="15"/>
      <c r="U2330" s="17"/>
      <c r="V2330" s="15"/>
      <c r="W2330" s="15"/>
      <c r="X2330" s="15" t="s">
        <v>4628</v>
      </c>
      <c r="Y2330" s="15"/>
      <c r="AB2330" s="20" t="s">
        <v>286</v>
      </c>
      <c r="AC2330" s="21" t="s">
        <v>14759</v>
      </c>
      <c r="AD2330" s="21" t="s">
        <v>14760</v>
      </c>
      <c r="AE2330" s="21" t="s">
        <v>14761</v>
      </c>
      <c r="AF2330" s="21" t="s">
        <v>14762</v>
      </c>
      <c r="AG2330" s="22">
        <f t="shared" si="284"/>
        <v>0.45161290322580644</v>
      </c>
      <c r="AH2330" s="15"/>
      <c r="AI2330" s="17"/>
      <c r="AJ2330" s="17"/>
      <c r="AK2330" s="17" t="e">
        <f>VLOOKUP(A2330,'[1]Deals (Exits)'!B:B,1,FALSE)</f>
        <v>#N/A</v>
      </c>
      <c r="AL2330" s="23"/>
      <c r="AM2330" s="17"/>
      <c r="AN2330" s="17"/>
      <c r="AO2330" s="17"/>
      <c r="AP2330" s="17"/>
      <c r="AQ2330" s="18"/>
      <c r="AR2330" s="18"/>
      <c r="AS2330" s="17"/>
      <c r="AT2330" s="17"/>
      <c r="AU2330" s="18"/>
      <c r="AV2330" s="17"/>
      <c r="AW2330" s="17"/>
      <c r="AX2330" s="17"/>
      <c r="AY2330" s="17"/>
      <c r="AZ2330" s="17"/>
      <c r="BA2330" s="17"/>
      <c r="BB2330" s="17"/>
      <c r="BC2330" s="17"/>
      <c r="BD2330" s="17"/>
      <c r="BE2330" s="17"/>
      <c r="BF2330" s="17"/>
      <c r="BG2330" s="17"/>
      <c r="BH2330" s="17"/>
      <c r="BI2330" s="17"/>
      <c r="BJ2330" s="17"/>
      <c r="BK2330" s="17"/>
      <c r="BL2330" s="17"/>
      <c r="BM2330" s="17"/>
      <c r="BN2330" s="15"/>
      <c r="BO2330" s="15"/>
      <c r="BP2330" s="22"/>
      <c r="BQ2330" s="15"/>
      <c r="BR2330" s="15"/>
      <c r="BS2330" s="15"/>
      <c r="BT2330" s="15"/>
      <c r="BU2330" s="15"/>
      <c r="BV2330" s="15"/>
      <c r="BW2330" s="15"/>
      <c r="BX2330" s="15"/>
      <c r="BY2330" s="15"/>
      <c r="BZ2330" s="15"/>
      <c r="CA2330" s="15"/>
      <c r="CB2330" s="15"/>
      <c r="CC2330" s="15"/>
      <c r="CD2330" s="15"/>
      <c r="CE2330" s="15"/>
      <c r="CF2330" s="15"/>
      <c r="CG2330" s="15"/>
      <c r="CH2330" s="15"/>
      <c r="CI2330" s="15"/>
      <c r="CJ2330" s="15"/>
    </row>
    <row r="2331" spans="1:88" ht="12.75">
      <c r="A2331" s="74" t="s">
        <v>14763</v>
      </c>
      <c r="B2331" s="15" t="s">
        <v>14764</v>
      </c>
      <c r="C2331" s="15" t="s">
        <v>58</v>
      </c>
      <c r="D2331" s="16">
        <v>2017</v>
      </c>
      <c r="E2331" s="15" t="s">
        <v>59</v>
      </c>
      <c r="F2331" s="26"/>
      <c r="G2331" s="26" t="s">
        <v>61</v>
      </c>
      <c r="H2331" s="26" t="s">
        <v>61</v>
      </c>
      <c r="I2331" s="15" t="s">
        <v>61</v>
      </c>
      <c r="J2331" s="26"/>
      <c r="K2331" s="17">
        <f t="shared" si="283"/>
        <v>0</v>
      </c>
      <c r="L2331" s="15"/>
      <c r="M2331" s="15"/>
      <c r="N2331" s="15"/>
      <c r="O2331" s="15"/>
      <c r="P2331" s="15"/>
      <c r="Q2331" s="15"/>
      <c r="R2331" s="15"/>
      <c r="S2331" s="19"/>
      <c r="T2331" s="15"/>
      <c r="U2331" s="17"/>
      <c r="V2331" s="15"/>
      <c r="W2331" s="15"/>
      <c r="X2331" s="15" t="s">
        <v>79</v>
      </c>
      <c r="Y2331" s="15"/>
      <c r="AB2331" s="32">
        <v>43506</v>
      </c>
      <c r="AC2331" s="21" t="s">
        <v>14765</v>
      </c>
      <c r="AD2331" s="21" t="s">
        <v>14766</v>
      </c>
      <c r="AE2331" s="15"/>
      <c r="AF2331" s="21" t="s">
        <v>14767</v>
      </c>
      <c r="AG2331" s="22">
        <f t="shared" si="284"/>
        <v>0.41935483870967744</v>
      </c>
      <c r="AH2331" s="15"/>
      <c r="AI2331" s="17"/>
      <c r="AJ2331" s="17"/>
      <c r="AK2331" s="17" t="e">
        <f>VLOOKUP(A2331,'[1]Deals (Exits)'!B:B,1,FALSE)</f>
        <v>#N/A</v>
      </c>
      <c r="AL2331" s="23"/>
      <c r="AM2331" s="17"/>
      <c r="AN2331" s="17"/>
      <c r="AO2331" s="17"/>
      <c r="AP2331" s="17"/>
      <c r="AQ2331" s="18"/>
      <c r="AR2331" s="18"/>
      <c r="AS2331" s="17"/>
      <c r="AT2331" s="17"/>
      <c r="AU2331" s="18"/>
      <c r="AV2331" s="17"/>
      <c r="AW2331" s="17"/>
      <c r="AX2331" s="17"/>
      <c r="AY2331" s="17"/>
      <c r="AZ2331" s="17"/>
      <c r="BA2331" s="17"/>
      <c r="BB2331" s="17"/>
      <c r="BC2331" s="17"/>
      <c r="BD2331" s="17"/>
      <c r="BE2331" s="17"/>
      <c r="BF2331" s="17"/>
      <c r="BG2331" s="17"/>
      <c r="BH2331" s="17"/>
      <c r="BI2331" s="17"/>
      <c r="BJ2331" s="17"/>
      <c r="BK2331" s="17"/>
      <c r="BL2331" s="17"/>
      <c r="BM2331" s="17"/>
      <c r="BN2331" s="15"/>
      <c r="BO2331" s="15"/>
      <c r="BP2331" s="22"/>
      <c r="BQ2331" s="15"/>
      <c r="BR2331" s="15"/>
      <c r="BS2331" s="15"/>
      <c r="BT2331" s="15"/>
      <c r="BU2331" s="15"/>
      <c r="BV2331" s="15"/>
      <c r="BW2331" s="15"/>
      <c r="BX2331" s="15"/>
      <c r="BY2331" s="15"/>
      <c r="BZ2331" s="15"/>
      <c r="CA2331" s="15"/>
      <c r="CB2331" s="15"/>
      <c r="CC2331" s="15"/>
      <c r="CD2331" s="15"/>
      <c r="CE2331" s="15"/>
      <c r="CF2331" s="15"/>
      <c r="CG2331" s="15"/>
      <c r="CH2331" s="15"/>
      <c r="CI2331" s="15"/>
      <c r="CJ2331" s="15"/>
    </row>
    <row r="2332" spans="1:88" ht="12.75">
      <c r="A2332" s="74" t="s">
        <v>14768</v>
      </c>
      <c r="B2332" s="15" t="s">
        <v>14769</v>
      </c>
      <c r="C2332" s="15" t="s">
        <v>58</v>
      </c>
      <c r="D2332" s="16">
        <v>2014</v>
      </c>
      <c r="E2332" s="15" t="s">
        <v>59</v>
      </c>
      <c r="F2332" s="26"/>
      <c r="G2332" s="26" t="s">
        <v>61</v>
      </c>
      <c r="H2332" s="26" t="s">
        <v>61</v>
      </c>
      <c r="I2332" s="15" t="s">
        <v>61</v>
      </c>
      <c r="J2332" s="26"/>
      <c r="K2332" s="17">
        <f t="shared" si="283"/>
        <v>0</v>
      </c>
      <c r="L2332" s="15"/>
      <c r="M2332" s="15"/>
      <c r="N2332" s="15"/>
      <c r="O2332" s="15"/>
      <c r="P2332" s="15"/>
      <c r="Q2332" s="15"/>
      <c r="R2332" s="15"/>
      <c r="S2332" s="19"/>
      <c r="T2332" s="15"/>
      <c r="U2332" s="17"/>
      <c r="V2332" s="15"/>
      <c r="W2332" s="15"/>
      <c r="X2332" s="15" t="s">
        <v>191</v>
      </c>
      <c r="Y2332" s="15"/>
      <c r="AB2332" s="20" t="s">
        <v>286</v>
      </c>
      <c r="AC2332" s="21" t="s">
        <v>14770</v>
      </c>
      <c r="AD2332" s="21" t="s">
        <v>14771</v>
      </c>
      <c r="AE2332" s="21" t="s">
        <v>14772</v>
      </c>
      <c r="AF2332" s="21" t="s">
        <v>14773</v>
      </c>
      <c r="AG2332" s="22">
        <f t="shared" si="284"/>
        <v>0.45161290322580644</v>
      </c>
      <c r="AH2332" s="15"/>
      <c r="AI2332" s="17"/>
      <c r="AJ2332" s="17"/>
      <c r="AK2332" s="17" t="e">
        <f>VLOOKUP(A2332,'[1]Deals (Exits)'!B:B,1,FALSE)</f>
        <v>#N/A</v>
      </c>
      <c r="AL2332" s="23"/>
      <c r="AM2332" s="17"/>
      <c r="AN2332" s="17"/>
      <c r="AO2332" s="17"/>
      <c r="AP2332" s="17"/>
      <c r="AQ2332" s="18"/>
      <c r="AR2332" s="18"/>
      <c r="AS2332" s="17"/>
      <c r="AT2332" s="17"/>
      <c r="AU2332" s="18"/>
      <c r="AV2332" s="17"/>
      <c r="AW2332" s="17"/>
      <c r="AX2332" s="17"/>
      <c r="AY2332" s="17"/>
      <c r="AZ2332" s="17"/>
      <c r="BA2332" s="17"/>
      <c r="BB2332" s="17"/>
      <c r="BC2332" s="17"/>
      <c r="BD2332" s="17"/>
      <c r="BE2332" s="17"/>
      <c r="BF2332" s="17"/>
      <c r="BG2332" s="17"/>
      <c r="BH2332" s="17"/>
      <c r="BI2332" s="17"/>
      <c r="BJ2332" s="17"/>
      <c r="BK2332" s="17"/>
      <c r="BL2332" s="17"/>
      <c r="BM2332" s="17"/>
      <c r="BN2332" s="15"/>
      <c r="BO2332" s="15"/>
      <c r="BP2332" s="22"/>
      <c r="BQ2332" s="15"/>
      <c r="BR2332" s="15"/>
      <c r="BS2332" s="15"/>
      <c r="BT2332" s="15"/>
      <c r="BU2332" s="15"/>
      <c r="BV2332" s="15"/>
      <c r="BW2332" s="15"/>
      <c r="BX2332" s="15"/>
      <c r="BY2332" s="15"/>
      <c r="BZ2332" s="15"/>
      <c r="CA2332" s="15"/>
      <c r="CB2332" s="15"/>
      <c r="CC2332" s="15"/>
      <c r="CD2332" s="15"/>
      <c r="CE2332" s="15"/>
      <c r="CF2332" s="15"/>
      <c r="CG2332" s="15"/>
      <c r="CH2332" s="15"/>
      <c r="CI2332" s="15"/>
      <c r="CJ2332" s="15"/>
    </row>
    <row r="2333" spans="1:88" ht="12.75">
      <c r="A2333" s="74" t="s">
        <v>14774</v>
      </c>
      <c r="B2333" s="15" t="s">
        <v>14775</v>
      </c>
      <c r="C2333" s="15" t="s">
        <v>58</v>
      </c>
      <c r="D2333" s="16">
        <v>2012</v>
      </c>
      <c r="E2333" s="15" t="s">
        <v>3528</v>
      </c>
      <c r="F2333" s="26"/>
      <c r="G2333" s="26" t="s">
        <v>61</v>
      </c>
      <c r="H2333" s="26" t="s">
        <v>61</v>
      </c>
      <c r="I2333" s="15" t="s">
        <v>61</v>
      </c>
      <c r="J2333" s="26"/>
      <c r="K2333" s="17">
        <f t="shared" si="283"/>
        <v>0</v>
      </c>
      <c r="L2333" s="15"/>
      <c r="M2333" s="15"/>
      <c r="N2333" s="15"/>
      <c r="O2333" s="15"/>
      <c r="P2333" s="15"/>
      <c r="Q2333" s="15"/>
      <c r="R2333" s="15"/>
      <c r="S2333" s="19"/>
      <c r="T2333" s="15"/>
      <c r="U2333" s="17"/>
      <c r="V2333" s="15"/>
      <c r="W2333" s="15"/>
      <c r="X2333" s="15" t="s">
        <v>5334</v>
      </c>
      <c r="Y2333" s="15"/>
      <c r="AB2333" s="20" t="s">
        <v>286</v>
      </c>
      <c r="AC2333" s="21" t="s">
        <v>14776</v>
      </c>
      <c r="AD2333" s="21" t="s">
        <v>14777</v>
      </c>
      <c r="AE2333" s="21" t="s">
        <v>14778</v>
      </c>
      <c r="AF2333" s="21" t="s">
        <v>14779</v>
      </c>
      <c r="AG2333" s="22">
        <f t="shared" si="284"/>
        <v>0.45161290322580644</v>
      </c>
      <c r="AH2333" s="15"/>
      <c r="AI2333" s="17"/>
      <c r="AJ2333" s="17"/>
      <c r="AK2333" s="17" t="e">
        <f>VLOOKUP(A2333,'[1]Deals (Exits)'!B:B,1,FALSE)</f>
        <v>#N/A</v>
      </c>
      <c r="AL2333" s="23"/>
      <c r="AM2333" s="17"/>
      <c r="AN2333" s="17"/>
      <c r="AO2333" s="17"/>
      <c r="AP2333" s="17"/>
      <c r="AQ2333" s="18"/>
      <c r="AR2333" s="18"/>
      <c r="AS2333" s="17"/>
      <c r="AT2333" s="17"/>
      <c r="AU2333" s="18"/>
      <c r="AV2333" s="17"/>
      <c r="AW2333" s="17"/>
      <c r="AX2333" s="17"/>
      <c r="AY2333" s="17"/>
      <c r="AZ2333" s="17"/>
      <c r="BA2333" s="17"/>
      <c r="BB2333" s="17"/>
      <c r="BC2333" s="17"/>
      <c r="BD2333" s="17"/>
      <c r="BE2333" s="17"/>
      <c r="BF2333" s="17"/>
      <c r="BG2333" s="17"/>
      <c r="BH2333" s="17"/>
      <c r="BI2333" s="17"/>
      <c r="BJ2333" s="17"/>
      <c r="BK2333" s="17"/>
      <c r="BL2333" s="17"/>
      <c r="BM2333" s="17"/>
      <c r="BN2333" s="15"/>
      <c r="BO2333" s="15"/>
      <c r="BP2333" s="22"/>
      <c r="BQ2333" s="15"/>
      <c r="BR2333" s="15"/>
      <c r="BS2333" s="15"/>
      <c r="BT2333" s="15"/>
      <c r="BU2333" s="15"/>
      <c r="BV2333" s="15"/>
      <c r="BW2333" s="15"/>
      <c r="BX2333" s="15"/>
      <c r="BY2333" s="15"/>
      <c r="BZ2333" s="15"/>
      <c r="CA2333" s="15"/>
      <c r="CB2333" s="15"/>
      <c r="CC2333" s="15"/>
      <c r="CD2333" s="15"/>
      <c r="CE2333" s="15"/>
      <c r="CF2333" s="15"/>
      <c r="CG2333" s="15"/>
      <c r="CH2333" s="15"/>
      <c r="CI2333" s="15"/>
      <c r="CJ2333" s="15"/>
    </row>
    <row r="2334" spans="1:88" ht="12.75">
      <c r="A2334" s="74" t="s">
        <v>14780</v>
      </c>
      <c r="B2334" s="15" t="s">
        <v>14781</v>
      </c>
      <c r="C2334" s="15" t="s">
        <v>58</v>
      </c>
      <c r="D2334" s="16">
        <v>2012</v>
      </c>
      <c r="E2334" s="15" t="s">
        <v>59</v>
      </c>
      <c r="F2334" s="26"/>
      <c r="G2334" s="26" t="s">
        <v>61</v>
      </c>
      <c r="H2334" s="26" t="s">
        <v>61</v>
      </c>
      <c r="I2334" s="15" t="s">
        <v>61</v>
      </c>
      <c r="J2334" s="26"/>
      <c r="K2334" s="17">
        <f t="shared" si="283"/>
        <v>0</v>
      </c>
      <c r="L2334" s="15"/>
      <c r="M2334" s="15"/>
      <c r="N2334" s="15"/>
      <c r="O2334" s="15"/>
      <c r="P2334" s="15"/>
      <c r="Q2334" s="15"/>
      <c r="R2334" s="15"/>
      <c r="S2334" s="19"/>
      <c r="T2334" s="15"/>
      <c r="U2334" s="17"/>
      <c r="V2334" s="15"/>
      <c r="W2334" s="15"/>
      <c r="X2334" s="15" t="s">
        <v>4628</v>
      </c>
      <c r="Y2334" s="15"/>
      <c r="AB2334" s="20" t="s">
        <v>286</v>
      </c>
      <c r="AC2334" s="21" t="s">
        <v>14782</v>
      </c>
      <c r="AD2334" s="21" t="s">
        <v>14783</v>
      </c>
      <c r="AE2334" s="21" t="s">
        <v>14784</v>
      </c>
      <c r="AF2334" s="21" t="s">
        <v>14785</v>
      </c>
      <c r="AG2334" s="22">
        <f t="shared" si="284"/>
        <v>0.45161290322580644</v>
      </c>
      <c r="AH2334" s="15"/>
      <c r="AI2334" s="17"/>
      <c r="AJ2334" s="17"/>
      <c r="AK2334" s="17" t="e">
        <f>VLOOKUP(A2334,'[1]Deals (Exits)'!B:B,1,FALSE)</f>
        <v>#N/A</v>
      </c>
      <c r="AL2334" s="23"/>
      <c r="AM2334" s="17"/>
      <c r="AN2334" s="17"/>
      <c r="AO2334" s="17"/>
      <c r="AP2334" s="17"/>
      <c r="AQ2334" s="18"/>
      <c r="AR2334" s="18"/>
      <c r="AS2334" s="17"/>
      <c r="AT2334" s="17"/>
      <c r="AU2334" s="18"/>
      <c r="AV2334" s="17"/>
      <c r="AW2334" s="17"/>
      <c r="AX2334" s="17"/>
      <c r="AY2334" s="17"/>
      <c r="AZ2334" s="17"/>
      <c r="BA2334" s="17"/>
      <c r="BB2334" s="17"/>
      <c r="BC2334" s="17"/>
      <c r="BD2334" s="17"/>
      <c r="BE2334" s="17"/>
      <c r="BF2334" s="17"/>
      <c r="BG2334" s="17"/>
      <c r="BH2334" s="17"/>
      <c r="BI2334" s="17"/>
      <c r="BJ2334" s="17"/>
      <c r="BK2334" s="17"/>
      <c r="BL2334" s="17"/>
      <c r="BM2334" s="17"/>
      <c r="BN2334" s="15"/>
      <c r="BO2334" s="15"/>
      <c r="BP2334" s="22"/>
      <c r="BQ2334" s="15"/>
      <c r="BR2334" s="15"/>
      <c r="BS2334" s="15"/>
      <c r="BT2334" s="15"/>
      <c r="BU2334" s="15"/>
      <c r="BV2334" s="15"/>
      <c r="BW2334" s="15"/>
      <c r="BX2334" s="15"/>
      <c r="BY2334" s="15"/>
      <c r="BZ2334" s="15"/>
      <c r="CA2334" s="15"/>
      <c r="CB2334" s="15"/>
      <c r="CC2334" s="15"/>
      <c r="CD2334" s="15"/>
      <c r="CE2334" s="15"/>
      <c r="CF2334" s="15"/>
      <c r="CG2334" s="15"/>
      <c r="CH2334" s="15"/>
      <c r="CI2334" s="15"/>
      <c r="CJ2334" s="15"/>
    </row>
    <row r="2335" spans="1:88" ht="12.75">
      <c r="A2335" s="74" t="s">
        <v>14786</v>
      </c>
      <c r="B2335" s="15" t="s">
        <v>14787</v>
      </c>
      <c r="C2335" s="15" t="s">
        <v>58</v>
      </c>
      <c r="D2335" s="16">
        <v>2019</v>
      </c>
      <c r="E2335" s="15" t="s">
        <v>59</v>
      </c>
      <c r="F2335" s="26"/>
      <c r="G2335" s="26" t="s">
        <v>61</v>
      </c>
      <c r="H2335" s="26" t="s">
        <v>61</v>
      </c>
      <c r="I2335" s="15" t="s">
        <v>61</v>
      </c>
      <c r="J2335" s="26"/>
      <c r="K2335" s="17">
        <f t="shared" si="283"/>
        <v>0</v>
      </c>
      <c r="L2335" s="15"/>
      <c r="M2335" s="15"/>
      <c r="N2335" s="15"/>
      <c r="O2335" s="15"/>
      <c r="P2335" s="15"/>
      <c r="Q2335" s="15"/>
      <c r="R2335" s="15"/>
      <c r="S2335" s="19"/>
      <c r="T2335" s="15"/>
      <c r="U2335" s="17"/>
      <c r="V2335" s="15" t="s">
        <v>14788</v>
      </c>
      <c r="W2335" s="15"/>
      <c r="X2335" s="15" t="s">
        <v>4628</v>
      </c>
      <c r="Y2335" s="15"/>
      <c r="AB2335" s="32">
        <v>44206</v>
      </c>
      <c r="AC2335" s="21" t="s">
        <v>14789</v>
      </c>
      <c r="AD2335" s="15"/>
      <c r="AE2335" s="21" t="s">
        <v>14790</v>
      </c>
      <c r="AF2335" s="21" t="s">
        <v>14791</v>
      </c>
      <c r="AG2335" s="22">
        <f t="shared" si="284"/>
        <v>0.45161290322580644</v>
      </c>
      <c r="AH2335" s="15"/>
      <c r="AI2335" s="17"/>
      <c r="AJ2335" s="17"/>
      <c r="AK2335" s="17" t="e">
        <f>VLOOKUP(A2335,'[1]Deals (Exits)'!B:B,1,FALSE)</f>
        <v>#N/A</v>
      </c>
      <c r="AL2335" s="23"/>
      <c r="AM2335" s="17"/>
      <c r="AN2335" s="17"/>
      <c r="AO2335" s="17"/>
      <c r="AP2335" s="17"/>
      <c r="AQ2335" s="18"/>
      <c r="AR2335" s="18"/>
      <c r="AS2335" s="17"/>
      <c r="AT2335" s="17"/>
      <c r="AU2335" s="18"/>
      <c r="AV2335" s="17"/>
      <c r="AW2335" s="17"/>
      <c r="AX2335" s="17"/>
      <c r="AY2335" s="17"/>
      <c r="AZ2335" s="17"/>
      <c r="BA2335" s="17"/>
      <c r="BB2335" s="17"/>
      <c r="BC2335" s="17"/>
      <c r="BD2335" s="17"/>
      <c r="BE2335" s="17"/>
      <c r="BF2335" s="17"/>
      <c r="BG2335" s="17"/>
      <c r="BH2335" s="17"/>
      <c r="BI2335" s="17"/>
      <c r="BJ2335" s="17"/>
      <c r="BK2335" s="17"/>
      <c r="BL2335" s="17"/>
      <c r="BM2335" s="17"/>
      <c r="BN2335" s="15"/>
      <c r="BO2335" s="15"/>
      <c r="BP2335" s="22"/>
      <c r="BQ2335" s="15"/>
      <c r="BR2335" s="15"/>
      <c r="BS2335" s="15"/>
      <c r="BT2335" s="15"/>
      <c r="BU2335" s="15"/>
      <c r="BV2335" s="15"/>
      <c r="BW2335" s="15"/>
      <c r="BX2335" s="15"/>
      <c r="BY2335" s="15"/>
      <c r="BZ2335" s="15"/>
      <c r="CA2335" s="15"/>
      <c r="CB2335" s="15"/>
      <c r="CC2335" s="15"/>
      <c r="CD2335" s="15"/>
      <c r="CE2335" s="15"/>
      <c r="CF2335" s="15"/>
      <c r="CG2335" s="15"/>
      <c r="CH2335" s="15"/>
      <c r="CI2335" s="15"/>
      <c r="CJ2335" s="15"/>
    </row>
    <row r="2336" spans="1:88" ht="12.75">
      <c r="A2336" s="74" t="s">
        <v>14792</v>
      </c>
      <c r="B2336" s="15" t="s">
        <v>14793</v>
      </c>
      <c r="C2336" s="15" t="s">
        <v>58</v>
      </c>
      <c r="D2336" s="16">
        <v>2018</v>
      </c>
      <c r="E2336" s="15" t="s">
        <v>59</v>
      </c>
      <c r="F2336" s="26"/>
      <c r="G2336" s="26" t="s">
        <v>61</v>
      </c>
      <c r="H2336" s="26" t="s">
        <v>61</v>
      </c>
      <c r="I2336" s="15" t="s">
        <v>61</v>
      </c>
      <c r="J2336" s="26"/>
      <c r="K2336" s="17">
        <f t="shared" si="283"/>
        <v>0</v>
      </c>
      <c r="L2336" s="15"/>
      <c r="M2336" s="15"/>
      <c r="N2336" s="15"/>
      <c r="O2336" s="15"/>
      <c r="P2336" s="15"/>
      <c r="Q2336" s="15"/>
      <c r="R2336" s="15"/>
      <c r="S2336" s="19"/>
      <c r="T2336" s="15"/>
      <c r="U2336" s="17"/>
      <c r="V2336" s="15"/>
      <c r="W2336" s="15"/>
      <c r="X2336" s="15" t="s">
        <v>191</v>
      </c>
      <c r="Y2336" s="15"/>
      <c r="AB2336" s="32">
        <v>44206</v>
      </c>
      <c r="AC2336" s="21" t="s">
        <v>14794</v>
      </c>
      <c r="AD2336" s="21" t="s">
        <v>14795</v>
      </c>
      <c r="AE2336" s="21" t="s">
        <v>14796</v>
      </c>
      <c r="AF2336" s="21" t="s">
        <v>14797</v>
      </c>
      <c r="AG2336" s="22">
        <f t="shared" si="284"/>
        <v>0.45161290322580644</v>
      </c>
      <c r="AH2336" s="15"/>
      <c r="AI2336" s="17"/>
      <c r="AJ2336" s="17"/>
      <c r="AK2336" s="17" t="e">
        <f>VLOOKUP(A2336,'[1]Deals (Exits)'!B:B,1,FALSE)</f>
        <v>#N/A</v>
      </c>
      <c r="AL2336" s="23"/>
      <c r="AM2336" s="17"/>
      <c r="AN2336" s="17"/>
      <c r="AO2336" s="17"/>
      <c r="AP2336" s="17"/>
      <c r="AQ2336" s="18"/>
      <c r="AR2336" s="18"/>
      <c r="AS2336" s="17"/>
      <c r="AT2336" s="17"/>
      <c r="AU2336" s="18"/>
      <c r="AV2336" s="17"/>
      <c r="AW2336" s="17"/>
      <c r="AX2336" s="17"/>
      <c r="AY2336" s="17"/>
      <c r="AZ2336" s="17"/>
      <c r="BA2336" s="17"/>
      <c r="BB2336" s="17"/>
      <c r="BC2336" s="17"/>
      <c r="BD2336" s="17"/>
      <c r="BE2336" s="17"/>
      <c r="BF2336" s="17"/>
      <c r="BG2336" s="17"/>
      <c r="BH2336" s="17"/>
      <c r="BI2336" s="17"/>
      <c r="BJ2336" s="17"/>
      <c r="BK2336" s="17"/>
      <c r="BL2336" s="17"/>
      <c r="BM2336" s="17"/>
      <c r="BN2336" s="15"/>
      <c r="BO2336" s="15"/>
      <c r="BP2336" s="22"/>
      <c r="BQ2336" s="15"/>
      <c r="BR2336" s="15"/>
      <c r="BS2336" s="15"/>
      <c r="BT2336" s="15"/>
      <c r="BU2336" s="15"/>
      <c r="BV2336" s="15"/>
      <c r="BW2336" s="15"/>
      <c r="BX2336" s="15"/>
      <c r="BY2336" s="15"/>
      <c r="BZ2336" s="15"/>
      <c r="CA2336" s="15"/>
      <c r="CB2336" s="15"/>
      <c r="CC2336" s="15"/>
      <c r="CD2336" s="15"/>
      <c r="CE2336" s="15"/>
      <c r="CF2336" s="15"/>
      <c r="CG2336" s="15"/>
      <c r="CH2336" s="15"/>
      <c r="CI2336" s="15"/>
      <c r="CJ2336" s="15"/>
    </row>
    <row r="2337" spans="1:88" ht="12.75">
      <c r="A2337" s="74" t="s">
        <v>14798</v>
      </c>
      <c r="B2337" s="15" t="s">
        <v>14799</v>
      </c>
      <c r="C2337" s="15" t="s">
        <v>58</v>
      </c>
      <c r="D2337" s="16">
        <v>2012</v>
      </c>
      <c r="E2337" s="15" t="s">
        <v>59</v>
      </c>
      <c r="F2337" s="26"/>
      <c r="G2337" s="26" t="s">
        <v>61</v>
      </c>
      <c r="H2337" s="26" t="s">
        <v>61</v>
      </c>
      <c r="I2337" s="15" t="s">
        <v>61</v>
      </c>
      <c r="J2337" s="26"/>
      <c r="K2337" s="17">
        <f t="shared" si="283"/>
        <v>0</v>
      </c>
      <c r="L2337" s="15"/>
      <c r="M2337" s="15"/>
      <c r="N2337" s="15"/>
      <c r="O2337" s="15"/>
      <c r="P2337" s="15"/>
      <c r="Q2337" s="15"/>
      <c r="R2337" s="15"/>
      <c r="S2337" s="19"/>
      <c r="T2337" s="15"/>
      <c r="U2337" s="17"/>
      <c r="V2337" s="15" t="s">
        <v>14800</v>
      </c>
      <c r="W2337" s="15"/>
      <c r="X2337" s="15" t="s">
        <v>191</v>
      </c>
      <c r="Y2337" s="15"/>
      <c r="AB2337" s="20" t="s">
        <v>286</v>
      </c>
      <c r="AC2337" s="21" t="s">
        <v>14801</v>
      </c>
      <c r="AD2337" s="21" t="s">
        <v>14802</v>
      </c>
      <c r="AE2337" s="21" t="s">
        <v>14803</v>
      </c>
      <c r="AF2337" s="21" t="s">
        <v>14804</v>
      </c>
      <c r="AG2337" s="22">
        <f t="shared" si="284"/>
        <v>0.4838709677419355</v>
      </c>
      <c r="AH2337" s="15"/>
      <c r="AI2337" s="17"/>
      <c r="AJ2337" s="17"/>
      <c r="AK2337" s="17" t="e">
        <f>VLOOKUP(A2337,'[1]Deals (Exits)'!B:B,1,FALSE)</f>
        <v>#N/A</v>
      </c>
      <c r="AL2337" s="23"/>
      <c r="AM2337" s="17"/>
      <c r="AN2337" s="17"/>
      <c r="AO2337" s="17"/>
      <c r="AP2337" s="17"/>
      <c r="AQ2337" s="18"/>
      <c r="AR2337" s="18"/>
      <c r="AS2337" s="17"/>
      <c r="AT2337" s="17"/>
      <c r="AU2337" s="18"/>
      <c r="AV2337" s="17"/>
      <c r="AW2337" s="17"/>
      <c r="AX2337" s="17"/>
      <c r="AY2337" s="17"/>
      <c r="AZ2337" s="17"/>
      <c r="BA2337" s="17"/>
      <c r="BB2337" s="17"/>
      <c r="BC2337" s="17"/>
      <c r="BD2337" s="17"/>
      <c r="BE2337" s="17"/>
      <c r="BF2337" s="17"/>
      <c r="BG2337" s="17"/>
      <c r="BH2337" s="17"/>
      <c r="BI2337" s="17"/>
      <c r="BJ2337" s="17"/>
      <c r="BK2337" s="17"/>
      <c r="BL2337" s="17"/>
      <c r="BM2337" s="17"/>
      <c r="BN2337" s="15"/>
      <c r="BO2337" s="15"/>
      <c r="BP2337" s="22"/>
      <c r="BQ2337" s="15"/>
      <c r="BR2337" s="15"/>
      <c r="BS2337" s="15"/>
      <c r="BT2337" s="15"/>
      <c r="BU2337" s="15"/>
      <c r="BV2337" s="15"/>
      <c r="BW2337" s="15"/>
      <c r="BX2337" s="15"/>
      <c r="BY2337" s="15"/>
      <c r="BZ2337" s="15"/>
      <c r="CA2337" s="15"/>
      <c r="CB2337" s="15"/>
      <c r="CC2337" s="15"/>
      <c r="CD2337" s="15"/>
      <c r="CE2337" s="15"/>
      <c r="CF2337" s="15"/>
      <c r="CG2337" s="15"/>
      <c r="CH2337" s="15"/>
      <c r="CI2337" s="15"/>
      <c r="CJ2337" s="15"/>
    </row>
    <row r="2338" spans="1:88" ht="12.75">
      <c r="A2338" s="74" t="s">
        <v>14805</v>
      </c>
      <c r="B2338" s="15" t="s">
        <v>14806</v>
      </c>
      <c r="C2338" s="15" t="s">
        <v>58</v>
      </c>
      <c r="D2338" s="16">
        <v>2017</v>
      </c>
      <c r="E2338" s="15" t="s">
        <v>59</v>
      </c>
      <c r="F2338" s="26"/>
      <c r="G2338" s="26" t="s">
        <v>61</v>
      </c>
      <c r="H2338" s="26" t="s">
        <v>61</v>
      </c>
      <c r="I2338" s="15" t="s">
        <v>61</v>
      </c>
      <c r="J2338" s="26"/>
      <c r="K2338" s="17">
        <f t="shared" si="283"/>
        <v>0</v>
      </c>
      <c r="L2338" s="15"/>
      <c r="M2338" s="15"/>
      <c r="N2338" s="15"/>
      <c r="O2338" s="15"/>
      <c r="P2338" s="15"/>
      <c r="Q2338" s="15"/>
      <c r="R2338" s="15"/>
      <c r="S2338" s="19"/>
      <c r="T2338" s="15"/>
      <c r="U2338" s="17"/>
      <c r="V2338" s="15" t="s">
        <v>14807</v>
      </c>
      <c r="W2338" s="15"/>
      <c r="X2338" s="15" t="s">
        <v>191</v>
      </c>
      <c r="Y2338" s="15"/>
      <c r="AB2338" s="32">
        <v>43506</v>
      </c>
      <c r="AC2338" s="21" t="s">
        <v>14808</v>
      </c>
      <c r="AD2338" s="21" t="s">
        <v>14809</v>
      </c>
      <c r="AE2338" s="21" t="s">
        <v>14810</v>
      </c>
      <c r="AF2338" s="21" t="s">
        <v>14811</v>
      </c>
      <c r="AG2338" s="22">
        <f t="shared" si="284"/>
        <v>0.4838709677419355</v>
      </c>
      <c r="AH2338" s="15"/>
      <c r="AI2338" s="17"/>
      <c r="AJ2338" s="17"/>
      <c r="AK2338" s="17" t="e">
        <f>VLOOKUP(A2338,'[1]Deals (Exits)'!B:B,1,FALSE)</f>
        <v>#N/A</v>
      </c>
      <c r="AL2338" s="23"/>
      <c r="AM2338" s="17"/>
      <c r="AN2338" s="17"/>
      <c r="AO2338" s="17"/>
      <c r="AP2338" s="17"/>
      <c r="AQ2338" s="18"/>
      <c r="AR2338" s="18"/>
      <c r="AS2338" s="17"/>
      <c r="AT2338" s="17"/>
      <c r="AU2338" s="18"/>
      <c r="AV2338" s="17"/>
      <c r="AW2338" s="17"/>
      <c r="AX2338" s="17"/>
      <c r="AY2338" s="17"/>
      <c r="AZ2338" s="17"/>
      <c r="BA2338" s="17"/>
      <c r="BB2338" s="17"/>
      <c r="BC2338" s="17"/>
      <c r="BD2338" s="17"/>
      <c r="BE2338" s="17"/>
      <c r="BF2338" s="17"/>
      <c r="BG2338" s="17"/>
      <c r="BH2338" s="17"/>
      <c r="BI2338" s="17"/>
      <c r="BJ2338" s="17"/>
      <c r="BK2338" s="17"/>
      <c r="BL2338" s="17"/>
      <c r="BM2338" s="17"/>
      <c r="BN2338" s="15"/>
      <c r="BO2338" s="15"/>
      <c r="BP2338" s="22"/>
      <c r="BQ2338" s="15"/>
      <c r="BR2338" s="15"/>
      <c r="BS2338" s="15"/>
      <c r="BT2338" s="15"/>
      <c r="BU2338" s="15"/>
      <c r="BV2338" s="15"/>
      <c r="BW2338" s="15"/>
      <c r="BX2338" s="15"/>
      <c r="BY2338" s="15"/>
      <c r="BZ2338" s="15"/>
      <c r="CA2338" s="15"/>
      <c r="CB2338" s="15"/>
      <c r="CC2338" s="15"/>
      <c r="CD2338" s="15"/>
      <c r="CE2338" s="15"/>
      <c r="CF2338" s="15"/>
      <c r="CG2338" s="15"/>
      <c r="CH2338" s="15"/>
      <c r="CI2338" s="15"/>
      <c r="CJ2338" s="15"/>
    </row>
    <row r="2339" spans="1:88" ht="12.75">
      <c r="A2339" s="25" t="s">
        <v>14812</v>
      </c>
      <c r="B2339" s="15" t="s">
        <v>14813</v>
      </c>
      <c r="C2339" s="15" t="s">
        <v>58</v>
      </c>
      <c r="D2339" s="16">
        <v>2015</v>
      </c>
      <c r="E2339" s="15" t="s">
        <v>14814</v>
      </c>
      <c r="F2339" s="26"/>
      <c r="G2339" s="26" t="s">
        <v>61</v>
      </c>
      <c r="H2339" s="26" t="s">
        <v>61</v>
      </c>
      <c r="I2339" s="15" t="s">
        <v>61</v>
      </c>
      <c r="J2339" s="26"/>
      <c r="K2339" s="17">
        <f t="shared" si="283"/>
        <v>0</v>
      </c>
      <c r="L2339" s="15"/>
      <c r="M2339" s="15"/>
      <c r="N2339" s="15"/>
      <c r="O2339" s="15"/>
      <c r="P2339" s="15"/>
      <c r="Q2339" s="15"/>
      <c r="R2339" s="15"/>
      <c r="S2339" s="19"/>
      <c r="T2339" s="15"/>
      <c r="U2339" s="17"/>
      <c r="V2339" s="15" t="s">
        <v>14815</v>
      </c>
      <c r="W2339" s="15"/>
      <c r="X2339" s="15" t="s">
        <v>294</v>
      </c>
      <c r="Y2339" s="15"/>
      <c r="AB2339" s="20"/>
      <c r="AC2339" s="21" t="s">
        <v>14816</v>
      </c>
      <c r="AD2339" s="15"/>
      <c r="AE2339" s="21" t="s">
        <v>14817</v>
      </c>
      <c r="AF2339" s="21" t="s">
        <v>14818</v>
      </c>
      <c r="AG2339" s="22">
        <f t="shared" si="284"/>
        <v>0.41935483870967744</v>
      </c>
      <c r="AH2339" s="15"/>
      <c r="AI2339" s="17"/>
      <c r="AJ2339" s="17"/>
      <c r="AK2339" s="17" t="e">
        <f>VLOOKUP(A2339,'[1]Deals (Exits)'!B:B,1,FALSE)</f>
        <v>#N/A</v>
      </c>
      <c r="AL2339" s="23"/>
      <c r="AM2339" s="17"/>
      <c r="AN2339" s="17"/>
      <c r="AO2339" s="17"/>
      <c r="AP2339" s="17"/>
      <c r="AQ2339" s="18"/>
      <c r="AR2339" s="18"/>
      <c r="AS2339" s="17"/>
      <c r="AT2339" s="17"/>
      <c r="AU2339" s="18"/>
      <c r="AV2339" s="17"/>
      <c r="AW2339" s="17"/>
      <c r="AX2339" s="17"/>
      <c r="AY2339" s="17"/>
      <c r="AZ2339" s="17"/>
      <c r="BA2339" s="17"/>
      <c r="BB2339" s="17"/>
      <c r="BC2339" s="17"/>
      <c r="BD2339" s="17"/>
      <c r="BE2339" s="17"/>
      <c r="BF2339" s="17"/>
      <c r="BG2339" s="17"/>
      <c r="BH2339" s="17"/>
      <c r="BI2339" s="17"/>
      <c r="BJ2339" s="17"/>
      <c r="BK2339" s="17"/>
      <c r="BL2339" s="17"/>
      <c r="BM2339" s="17"/>
      <c r="BN2339" s="15"/>
      <c r="BO2339" s="15"/>
      <c r="BP2339" s="22"/>
      <c r="BQ2339" s="15"/>
      <c r="BR2339" s="15"/>
      <c r="BS2339" s="15"/>
      <c r="BT2339" s="15"/>
      <c r="BU2339" s="15"/>
      <c r="BV2339" s="15"/>
      <c r="BW2339" s="15"/>
      <c r="BX2339" s="15"/>
      <c r="BY2339" s="15"/>
      <c r="BZ2339" s="15"/>
      <c r="CA2339" s="15"/>
      <c r="CB2339" s="15"/>
      <c r="CC2339" s="15"/>
      <c r="CD2339" s="15"/>
      <c r="CE2339" s="15"/>
      <c r="CF2339" s="15"/>
      <c r="CG2339" s="15"/>
      <c r="CH2339" s="15"/>
      <c r="CI2339" s="15"/>
      <c r="CJ2339" s="15"/>
    </row>
    <row r="2340" spans="1:88" ht="12.75">
      <c r="A2340" s="74" t="s">
        <v>14819</v>
      </c>
      <c r="B2340" s="15" t="s">
        <v>14820</v>
      </c>
      <c r="C2340" s="15" t="s">
        <v>58</v>
      </c>
      <c r="D2340" s="16">
        <v>2010</v>
      </c>
      <c r="E2340" s="15" t="s">
        <v>59</v>
      </c>
      <c r="F2340" s="26"/>
      <c r="G2340" s="26" t="s">
        <v>61</v>
      </c>
      <c r="H2340" s="26" t="s">
        <v>61</v>
      </c>
      <c r="I2340" s="15" t="s">
        <v>61</v>
      </c>
      <c r="J2340" s="26"/>
      <c r="K2340" s="17">
        <f t="shared" si="283"/>
        <v>0</v>
      </c>
      <c r="L2340" s="15"/>
      <c r="M2340" s="15"/>
      <c r="N2340" s="15"/>
      <c r="O2340" s="15"/>
      <c r="P2340" s="15"/>
      <c r="Q2340" s="15"/>
      <c r="R2340" s="15"/>
      <c r="S2340" s="19"/>
      <c r="T2340" s="15"/>
      <c r="U2340" s="17"/>
      <c r="V2340" s="15" t="s">
        <v>14821</v>
      </c>
      <c r="W2340" s="15"/>
      <c r="X2340" s="15" t="s">
        <v>64</v>
      </c>
      <c r="Y2340" s="15"/>
      <c r="AB2340" s="20" t="s">
        <v>286</v>
      </c>
      <c r="AC2340" s="21" t="s">
        <v>14822</v>
      </c>
      <c r="AD2340" s="21" t="s">
        <v>14823</v>
      </c>
      <c r="AE2340" s="21" t="s">
        <v>14824</v>
      </c>
      <c r="AF2340" s="15"/>
      <c r="AG2340" s="22">
        <f t="shared" si="284"/>
        <v>0.45161290322580644</v>
      </c>
      <c r="AH2340" s="15"/>
      <c r="AI2340" s="17"/>
      <c r="AJ2340" s="17"/>
      <c r="AK2340" s="17" t="e">
        <f>VLOOKUP(A2340,'[1]Deals (Exits)'!B:B,1,FALSE)</f>
        <v>#N/A</v>
      </c>
      <c r="AL2340" s="23"/>
      <c r="AM2340" s="17"/>
      <c r="AN2340" s="17"/>
      <c r="AO2340" s="17"/>
      <c r="AP2340" s="17"/>
      <c r="AQ2340" s="18"/>
      <c r="AR2340" s="18"/>
      <c r="AS2340" s="17"/>
      <c r="AT2340" s="17"/>
      <c r="AU2340" s="18"/>
      <c r="AV2340" s="17"/>
      <c r="AW2340" s="17"/>
      <c r="AX2340" s="17"/>
      <c r="AY2340" s="17"/>
      <c r="AZ2340" s="17"/>
      <c r="BA2340" s="17"/>
      <c r="BB2340" s="17"/>
      <c r="BC2340" s="17"/>
      <c r="BD2340" s="17"/>
      <c r="BE2340" s="17"/>
      <c r="BF2340" s="17"/>
      <c r="BG2340" s="17"/>
      <c r="BH2340" s="17"/>
      <c r="BI2340" s="17"/>
      <c r="BJ2340" s="17"/>
      <c r="BK2340" s="17"/>
      <c r="BL2340" s="17"/>
      <c r="BM2340" s="17"/>
      <c r="BN2340" s="15"/>
      <c r="BO2340" s="15"/>
      <c r="BP2340" s="22"/>
      <c r="BQ2340" s="15"/>
      <c r="BR2340" s="15"/>
      <c r="BS2340" s="15"/>
      <c r="BT2340" s="15"/>
      <c r="BU2340" s="15"/>
      <c r="BV2340" s="15"/>
      <c r="BW2340" s="15"/>
      <c r="BX2340" s="15"/>
      <c r="BY2340" s="15"/>
      <c r="BZ2340" s="15"/>
      <c r="CA2340" s="15"/>
      <c r="CB2340" s="15"/>
      <c r="CC2340" s="15"/>
      <c r="CD2340" s="15"/>
      <c r="CE2340" s="15"/>
      <c r="CF2340" s="15"/>
      <c r="CG2340" s="15"/>
      <c r="CH2340" s="15"/>
      <c r="CI2340" s="15"/>
      <c r="CJ2340" s="15"/>
    </row>
    <row r="2341" spans="1:88" ht="12.75">
      <c r="A2341" s="74" t="s">
        <v>14825</v>
      </c>
      <c r="B2341" s="15" t="s">
        <v>14826</v>
      </c>
      <c r="C2341" s="15" t="s">
        <v>58</v>
      </c>
      <c r="D2341" s="16">
        <v>2011</v>
      </c>
      <c r="E2341" s="15" t="s">
        <v>59</v>
      </c>
      <c r="F2341" s="26"/>
      <c r="G2341" s="26" t="s">
        <v>61</v>
      </c>
      <c r="H2341" s="26" t="s">
        <v>61</v>
      </c>
      <c r="I2341" s="15" t="s">
        <v>61</v>
      </c>
      <c r="J2341" s="26"/>
      <c r="K2341" s="17">
        <f t="shared" si="283"/>
        <v>0</v>
      </c>
      <c r="L2341" s="15"/>
      <c r="M2341" s="15"/>
      <c r="N2341" s="15"/>
      <c r="O2341" s="15"/>
      <c r="P2341" s="15"/>
      <c r="Q2341" s="15"/>
      <c r="R2341" s="15"/>
      <c r="S2341" s="19"/>
      <c r="T2341" s="15"/>
      <c r="U2341" s="17"/>
      <c r="V2341" s="15"/>
      <c r="W2341" s="15"/>
      <c r="X2341" s="15" t="s">
        <v>158</v>
      </c>
      <c r="Y2341" s="15"/>
      <c r="AB2341" s="20" t="s">
        <v>333</v>
      </c>
      <c r="AC2341" s="21" t="s">
        <v>14827</v>
      </c>
      <c r="AD2341" s="21" t="s">
        <v>14828</v>
      </c>
      <c r="AE2341" s="15"/>
      <c r="AF2341" s="21" t="s">
        <v>14829</v>
      </c>
      <c r="AG2341" s="22">
        <f t="shared" si="284"/>
        <v>0.41935483870967744</v>
      </c>
      <c r="AH2341" s="15"/>
      <c r="AI2341" s="17"/>
      <c r="AJ2341" s="17"/>
      <c r="AK2341" s="17" t="e">
        <f>VLOOKUP(A2341,'[1]Deals (Exits)'!B:B,1,FALSE)</f>
        <v>#N/A</v>
      </c>
      <c r="AL2341" s="23"/>
      <c r="AM2341" s="17"/>
      <c r="AN2341" s="17"/>
      <c r="AO2341" s="17"/>
      <c r="AP2341" s="17"/>
      <c r="AQ2341" s="18"/>
      <c r="AR2341" s="18"/>
      <c r="AS2341" s="17"/>
      <c r="AT2341" s="17"/>
      <c r="AU2341" s="18"/>
      <c r="AV2341" s="17"/>
      <c r="AW2341" s="17"/>
      <c r="AX2341" s="17"/>
      <c r="AY2341" s="17"/>
      <c r="AZ2341" s="17"/>
      <c r="BA2341" s="17"/>
      <c r="BB2341" s="17"/>
      <c r="BC2341" s="17"/>
      <c r="BD2341" s="17"/>
      <c r="BE2341" s="17"/>
      <c r="BF2341" s="17"/>
      <c r="BG2341" s="17"/>
      <c r="BH2341" s="17"/>
      <c r="BI2341" s="17"/>
      <c r="BJ2341" s="17"/>
      <c r="BK2341" s="17"/>
      <c r="BL2341" s="17"/>
      <c r="BM2341" s="17"/>
      <c r="BN2341" s="15"/>
      <c r="BO2341" s="15"/>
      <c r="BP2341" s="22"/>
      <c r="BQ2341" s="15"/>
      <c r="BR2341" s="15"/>
      <c r="BS2341" s="15"/>
      <c r="BT2341" s="15"/>
      <c r="BU2341" s="15"/>
      <c r="BV2341" s="15"/>
      <c r="BW2341" s="15"/>
      <c r="BX2341" s="15"/>
      <c r="BY2341" s="15"/>
      <c r="BZ2341" s="15"/>
      <c r="CA2341" s="15"/>
      <c r="CB2341" s="15"/>
      <c r="CC2341" s="15"/>
      <c r="CD2341" s="15"/>
      <c r="CE2341" s="15"/>
      <c r="CF2341" s="15"/>
      <c r="CG2341" s="15"/>
      <c r="CH2341" s="15"/>
      <c r="CI2341" s="15"/>
      <c r="CJ2341" s="15"/>
    </row>
    <row r="2342" spans="1:88" ht="12.75">
      <c r="A2342" s="25" t="s">
        <v>14830</v>
      </c>
      <c r="B2342" s="15" t="s">
        <v>14831</v>
      </c>
      <c r="C2342" s="15" t="s">
        <v>58</v>
      </c>
      <c r="D2342" s="16">
        <v>2018</v>
      </c>
      <c r="E2342" s="15" t="s">
        <v>59</v>
      </c>
      <c r="F2342" s="26"/>
      <c r="G2342" s="26" t="s">
        <v>61</v>
      </c>
      <c r="H2342" s="26" t="s">
        <v>61</v>
      </c>
      <c r="I2342" s="15" t="s">
        <v>61</v>
      </c>
      <c r="J2342" s="26"/>
      <c r="K2342" s="17">
        <f t="shared" si="283"/>
        <v>0</v>
      </c>
      <c r="L2342" s="15"/>
      <c r="M2342" s="15"/>
      <c r="N2342" s="15"/>
      <c r="O2342" s="15"/>
      <c r="P2342" s="15"/>
      <c r="Q2342" s="15"/>
      <c r="R2342" s="15"/>
      <c r="S2342" s="19"/>
      <c r="T2342" s="15"/>
      <c r="U2342" s="17"/>
      <c r="V2342" s="15" t="s">
        <v>14832</v>
      </c>
      <c r="W2342" s="15"/>
      <c r="X2342" s="15" t="s">
        <v>12945</v>
      </c>
      <c r="Y2342" s="15"/>
      <c r="AB2342" s="32">
        <v>44206</v>
      </c>
      <c r="AC2342" s="21" t="s">
        <v>14833</v>
      </c>
      <c r="AD2342" s="21" t="s">
        <v>14834</v>
      </c>
      <c r="AE2342" s="21" t="s">
        <v>14835</v>
      </c>
      <c r="AF2342" s="21" t="s">
        <v>14836</v>
      </c>
      <c r="AG2342" s="22">
        <f t="shared" si="284"/>
        <v>0.4838709677419355</v>
      </c>
      <c r="AH2342" s="15"/>
      <c r="AI2342" s="17"/>
      <c r="AJ2342" s="17"/>
      <c r="AK2342" s="17" t="e">
        <f>VLOOKUP(A2342,'[1]Deals (Exits)'!B:B,1,FALSE)</f>
        <v>#N/A</v>
      </c>
      <c r="AL2342" s="23"/>
      <c r="AM2342" s="17"/>
      <c r="AN2342" s="17"/>
      <c r="AO2342" s="17"/>
      <c r="AP2342" s="17"/>
      <c r="AQ2342" s="18"/>
      <c r="AR2342" s="18"/>
      <c r="AS2342" s="17"/>
      <c r="AT2342" s="17"/>
      <c r="AU2342" s="18"/>
      <c r="AV2342" s="17"/>
      <c r="AW2342" s="17"/>
      <c r="AX2342" s="17"/>
      <c r="AY2342" s="17"/>
      <c r="AZ2342" s="17"/>
      <c r="BA2342" s="17"/>
      <c r="BB2342" s="17"/>
      <c r="BC2342" s="17"/>
      <c r="BD2342" s="17"/>
      <c r="BE2342" s="17"/>
      <c r="BF2342" s="17"/>
      <c r="BG2342" s="17"/>
      <c r="BH2342" s="17"/>
      <c r="BI2342" s="17"/>
      <c r="BJ2342" s="17"/>
      <c r="BK2342" s="17"/>
      <c r="BL2342" s="17"/>
      <c r="BM2342" s="17"/>
      <c r="BN2342" s="15"/>
      <c r="BO2342" s="15"/>
      <c r="BP2342" s="22"/>
      <c r="BQ2342" s="15"/>
      <c r="BR2342" s="15"/>
      <c r="BS2342" s="15"/>
      <c r="BT2342" s="15"/>
      <c r="BU2342" s="15"/>
      <c r="BV2342" s="15"/>
      <c r="BW2342" s="15"/>
      <c r="BX2342" s="15"/>
      <c r="BY2342" s="15"/>
      <c r="BZ2342" s="15"/>
      <c r="CA2342" s="15"/>
      <c r="CB2342" s="15"/>
      <c r="CC2342" s="15"/>
      <c r="CD2342" s="15"/>
      <c r="CE2342" s="15"/>
      <c r="CF2342" s="15"/>
      <c r="CG2342" s="15"/>
      <c r="CH2342" s="15"/>
      <c r="CI2342" s="15"/>
      <c r="CJ2342" s="15"/>
    </row>
    <row r="2343" spans="1:88" ht="12.75">
      <c r="A2343" s="75" t="s">
        <v>14837</v>
      </c>
      <c r="B2343" s="15" t="s">
        <v>14838</v>
      </c>
      <c r="C2343" s="15" t="s">
        <v>58</v>
      </c>
      <c r="D2343" s="16">
        <v>2016</v>
      </c>
      <c r="E2343" s="15" t="s">
        <v>14839</v>
      </c>
      <c r="F2343" s="26"/>
      <c r="G2343" s="26" t="s">
        <v>61</v>
      </c>
      <c r="H2343" s="26" t="s">
        <v>61</v>
      </c>
      <c r="I2343" s="15" t="s">
        <v>61</v>
      </c>
      <c r="J2343" s="26"/>
      <c r="K2343" s="17">
        <f t="shared" si="283"/>
        <v>0</v>
      </c>
      <c r="L2343" s="15"/>
      <c r="M2343" s="15"/>
      <c r="N2343" s="15"/>
      <c r="O2343" s="15"/>
      <c r="P2343" s="15"/>
      <c r="Q2343" s="15"/>
      <c r="R2343" s="15"/>
      <c r="S2343" s="19"/>
      <c r="T2343" s="15"/>
      <c r="U2343" s="17"/>
      <c r="V2343" s="15"/>
      <c r="W2343" s="15"/>
      <c r="X2343" s="15" t="s">
        <v>158</v>
      </c>
      <c r="Y2343" s="15"/>
      <c r="AB2343" s="20"/>
      <c r="AC2343" s="21" t="s">
        <v>14840</v>
      </c>
      <c r="AD2343" s="15"/>
      <c r="AE2343" s="21" t="s">
        <v>14841</v>
      </c>
      <c r="AF2343" s="21" t="s">
        <v>14842</v>
      </c>
      <c r="AG2343" s="22">
        <f t="shared" si="284"/>
        <v>0.38709677419354838</v>
      </c>
      <c r="AH2343" s="15"/>
      <c r="AI2343" s="17"/>
      <c r="AJ2343" s="17"/>
      <c r="AK2343" s="17" t="e">
        <f>VLOOKUP(A2343,'[1]Deals (Exits)'!B:B,1,FALSE)</f>
        <v>#N/A</v>
      </c>
      <c r="AL2343" s="23"/>
      <c r="AM2343" s="17"/>
      <c r="AN2343" s="17"/>
      <c r="AO2343" s="17"/>
      <c r="AP2343" s="17"/>
      <c r="AQ2343" s="18"/>
      <c r="AR2343" s="18"/>
      <c r="AS2343" s="17"/>
      <c r="AT2343" s="17"/>
      <c r="AU2343" s="18"/>
      <c r="AV2343" s="17"/>
      <c r="AW2343" s="17"/>
      <c r="AX2343" s="17"/>
      <c r="AY2343" s="17"/>
      <c r="AZ2343" s="17"/>
      <c r="BA2343" s="17"/>
      <c r="BB2343" s="17"/>
      <c r="BC2343" s="17"/>
      <c r="BD2343" s="17"/>
      <c r="BE2343" s="17"/>
      <c r="BF2343" s="17"/>
      <c r="BG2343" s="17"/>
      <c r="BH2343" s="17"/>
      <c r="BI2343" s="17"/>
      <c r="BJ2343" s="17"/>
      <c r="BK2343" s="17"/>
      <c r="BL2343" s="17"/>
      <c r="BM2343" s="17"/>
      <c r="BN2343" s="15"/>
      <c r="BO2343" s="15"/>
      <c r="BP2343" s="22"/>
      <c r="BQ2343" s="15"/>
      <c r="BR2343" s="15"/>
      <c r="BS2343" s="15"/>
      <c r="BT2343" s="15"/>
      <c r="BU2343" s="15"/>
      <c r="BV2343" s="15"/>
      <c r="BW2343" s="15"/>
      <c r="BX2343" s="15"/>
      <c r="BY2343" s="15"/>
      <c r="BZ2343" s="15"/>
      <c r="CA2343" s="15"/>
      <c r="CB2343" s="15"/>
      <c r="CC2343" s="15"/>
      <c r="CD2343" s="15"/>
      <c r="CE2343" s="15"/>
      <c r="CF2343" s="15"/>
      <c r="CG2343" s="15"/>
      <c r="CH2343" s="15"/>
      <c r="CI2343" s="15"/>
      <c r="CJ2343" s="15"/>
    </row>
    <row r="2344" spans="1:88" ht="12.75">
      <c r="A2344" s="74" t="s">
        <v>14843</v>
      </c>
      <c r="B2344" s="15" t="s">
        <v>14844</v>
      </c>
      <c r="C2344" s="15" t="s">
        <v>58</v>
      </c>
      <c r="D2344" s="16">
        <v>2012</v>
      </c>
      <c r="E2344" s="15" t="s">
        <v>59</v>
      </c>
      <c r="F2344" s="26"/>
      <c r="G2344" s="26" t="s">
        <v>61</v>
      </c>
      <c r="H2344" s="26" t="s">
        <v>61</v>
      </c>
      <c r="I2344" s="15" t="s">
        <v>61</v>
      </c>
      <c r="J2344" s="26"/>
      <c r="K2344" s="17">
        <f t="shared" si="283"/>
        <v>0</v>
      </c>
      <c r="L2344" s="15"/>
      <c r="M2344" s="15"/>
      <c r="N2344" s="15"/>
      <c r="O2344" s="15"/>
      <c r="P2344" s="15"/>
      <c r="Q2344" s="15"/>
      <c r="R2344" s="15"/>
      <c r="S2344" s="19"/>
      <c r="T2344" s="15"/>
      <c r="U2344" s="17"/>
      <c r="V2344" s="15"/>
      <c r="W2344" s="15"/>
      <c r="X2344" s="15" t="s">
        <v>294</v>
      </c>
      <c r="Y2344" s="15"/>
      <c r="AB2344" s="32">
        <v>44206</v>
      </c>
      <c r="AC2344" s="21" t="s">
        <v>14845</v>
      </c>
      <c r="AD2344" s="15"/>
      <c r="AE2344" s="21" t="s">
        <v>14846</v>
      </c>
      <c r="AF2344" s="15"/>
      <c r="AG2344" s="22">
        <f t="shared" si="284"/>
        <v>0.38709677419354838</v>
      </c>
      <c r="AH2344" s="15"/>
      <c r="AI2344" s="17"/>
      <c r="AJ2344" s="17"/>
      <c r="AK2344" s="17" t="e">
        <f>VLOOKUP(A2344,'[1]Deals (Exits)'!B:B,1,FALSE)</f>
        <v>#N/A</v>
      </c>
      <c r="AL2344" s="23"/>
      <c r="AM2344" s="17"/>
      <c r="AN2344" s="17"/>
      <c r="AO2344" s="17"/>
      <c r="AP2344" s="17"/>
      <c r="AQ2344" s="18"/>
      <c r="AR2344" s="18"/>
      <c r="AS2344" s="17"/>
      <c r="AT2344" s="17"/>
      <c r="AU2344" s="18"/>
      <c r="AV2344" s="17"/>
      <c r="AW2344" s="17"/>
      <c r="AX2344" s="17"/>
      <c r="AY2344" s="17"/>
      <c r="AZ2344" s="17"/>
      <c r="BA2344" s="17"/>
      <c r="BB2344" s="17"/>
      <c r="BC2344" s="17"/>
      <c r="BD2344" s="17"/>
      <c r="BE2344" s="17"/>
      <c r="BF2344" s="17"/>
      <c r="BG2344" s="17"/>
      <c r="BH2344" s="17"/>
      <c r="BI2344" s="17"/>
      <c r="BJ2344" s="17"/>
      <c r="BK2344" s="17"/>
      <c r="BL2344" s="17"/>
      <c r="BM2344" s="17"/>
      <c r="BN2344" s="15"/>
      <c r="BO2344" s="15"/>
      <c r="BP2344" s="22"/>
      <c r="BQ2344" s="15"/>
      <c r="BR2344" s="15"/>
      <c r="BS2344" s="15"/>
      <c r="BT2344" s="15"/>
      <c r="BU2344" s="15"/>
      <c r="BV2344" s="15"/>
      <c r="BW2344" s="15"/>
      <c r="BX2344" s="15"/>
      <c r="BY2344" s="15"/>
      <c r="BZ2344" s="15"/>
      <c r="CA2344" s="15"/>
      <c r="CB2344" s="15"/>
      <c r="CC2344" s="15"/>
      <c r="CD2344" s="15"/>
      <c r="CE2344" s="15"/>
      <c r="CF2344" s="15"/>
      <c r="CG2344" s="15"/>
      <c r="CH2344" s="15"/>
      <c r="CI2344" s="15"/>
      <c r="CJ2344" s="15"/>
    </row>
    <row r="2345" spans="1:88" ht="12.75">
      <c r="A2345" s="74" t="s">
        <v>14847</v>
      </c>
      <c r="B2345" s="15" t="s">
        <v>14848</v>
      </c>
      <c r="C2345" s="15" t="s">
        <v>58</v>
      </c>
      <c r="D2345" s="16">
        <v>2014</v>
      </c>
      <c r="E2345" s="15" t="s">
        <v>59</v>
      </c>
      <c r="F2345" s="26"/>
      <c r="G2345" s="26" t="s">
        <v>61</v>
      </c>
      <c r="H2345" s="26" t="s">
        <v>61</v>
      </c>
      <c r="I2345" s="15" t="s">
        <v>61</v>
      </c>
      <c r="J2345" s="26"/>
      <c r="K2345" s="17">
        <f t="shared" si="283"/>
        <v>0</v>
      </c>
      <c r="L2345" s="15"/>
      <c r="M2345" s="15"/>
      <c r="N2345" s="15"/>
      <c r="O2345" s="15"/>
      <c r="P2345" s="15"/>
      <c r="Q2345" s="15"/>
      <c r="R2345" s="15"/>
      <c r="S2345" s="19"/>
      <c r="T2345" s="15"/>
      <c r="U2345" s="17"/>
      <c r="V2345" s="15" t="s">
        <v>14849</v>
      </c>
      <c r="W2345" s="15"/>
      <c r="X2345" s="15" t="s">
        <v>79</v>
      </c>
      <c r="Y2345" s="15"/>
      <c r="AB2345" s="32">
        <v>44206</v>
      </c>
      <c r="AC2345" s="21" t="s">
        <v>14850</v>
      </c>
      <c r="AD2345" s="21" t="s">
        <v>14851</v>
      </c>
      <c r="AE2345" s="21" t="s">
        <v>14852</v>
      </c>
      <c r="AF2345" s="21" t="s">
        <v>14853</v>
      </c>
      <c r="AG2345" s="22">
        <f t="shared" si="284"/>
        <v>0.4838709677419355</v>
      </c>
      <c r="AH2345" s="15"/>
      <c r="AI2345" s="17"/>
      <c r="AJ2345" s="17"/>
      <c r="AK2345" s="17" t="e">
        <f>VLOOKUP(A2345,'[1]Deals (Exits)'!B:B,1,FALSE)</f>
        <v>#N/A</v>
      </c>
      <c r="AL2345" s="23"/>
      <c r="AM2345" s="17"/>
      <c r="AN2345" s="17"/>
      <c r="AO2345" s="17"/>
      <c r="AP2345" s="17"/>
      <c r="AQ2345" s="18"/>
      <c r="AR2345" s="18"/>
      <c r="AS2345" s="17"/>
      <c r="AT2345" s="17"/>
      <c r="AU2345" s="18"/>
      <c r="AV2345" s="17"/>
      <c r="AW2345" s="17"/>
      <c r="AX2345" s="17"/>
      <c r="AY2345" s="17"/>
      <c r="AZ2345" s="17"/>
      <c r="BA2345" s="17"/>
      <c r="BB2345" s="17"/>
      <c r="BC2345" s="17"/>
      <c r="BD2345" s="17"/>
      <c r="BE2345" s="17"/>
      <c r="BF2345" s="17"/>
      <c r="BG2345" s="17"/>
      <c r="BH2345" s="17"/>
      <c r="BI2345" s="17"/>
      <c r="BJ2345" s="17"/>
      <c r="BK2345" s="17"/>
      <c r="BL2345" s="17"/>
      <c r="BM2345" s="17"/>
      <c r="BN2345" s="15"/>
      <c r="BO2345" s="15"/>
      <c r="BP2345" s="22"/>
      <c r="BQ2345" s="15"/>
      <c r="BR2345" s="15"/>
      <c r="BS2345" s="15"/>
      <c r="BT2345" s="15"/>
      <c r="BU2345" s="15"/>
      <c r="BV2345" s="15"/>
      <c r="BW2345" s="15"/>
      <c r="BX2345" s="15"/>
      <c r="BY2345" s="15"/>
      <c r="BZ2345" s="15"/>
      <c r="CA2345" s="15"/>
      <c r="CB2345" s="15"/>
      <c r="CC2345" s="15"/>
      <c r="CD2345" s="15"/>
      <c r="CE2345" s="15"/>
      <c r="CF2345" s="15"/>
      <c r="CG2345" s="15"/>
      <c r="CH2345" s="15"/>
      <c r="CI2345" s="15"/>
      <c r="CJ2345" s="15"/>
    </row>
    <row r="2346" spans="1:88" ht="12.75">
      <c r="A2346" s="74" t="s">
        <v>14854</v>
      </c>
      <c r="B2346" s="15" t="s">
        <v>14855</v>
      </c>
      <c r="C2346" s="15" t="s">
        <v>58</v>
      </c>
      <c r="D2346" s="16">
        <v>2018</v>
      </c>
      <c r="E2346" s="15" t="s">
        <v>59</v>
      </c>
      <c r="F2346" s="26"/>
      <c r="G2346" s="26" t="s">
        <v>61</v>
      </c>
      <c r="H2346" s="26" t="s">
        <v>61</v>
      </c>
      <c r="I2346" s="15" t="s">
        <v>61</v>
      </c>
      <c r="J2346" s="26"/>
      <c r="K2346" s="17">
        <f t="shared" si="283"/>
        <v>0</v>
      </c>
      <c r="L2346" s="15"/>
      <c r="M2346" s="15"/>
      <c r="N2346" s="15"/>
      <c r="O2346" s="15"/>
      <c r="P2346" s="15"/>
      <c r="Q2346" s="15"/>
      <c r="R2346" s="15"/>
      <c r="S2346" s="19"/>
      <c r="T2346" s="15"/>
      <c r="U2346" s="17"/>
      <c r="V2346" s="15" t="s">
        <v>14856</v>
      </c>
      <c r="W2346" s="15"/>
      <c r="X2346" s="15" t="s">
        <v>158</v>
      </c>
      <c r="Y2346" s="15"/>
      <c r="AB2346" s="20" t="s">
        <v>286</v>
      </c>
      <c r="AC2346" s="21" t="s">
        <v>14857</v>
      </c>
      <c r="AD2346" s="21" t="s">
        <v>14858</v>
      </c>
      <c r="AE2346" s="15"/>
      <c r="AF2346" s="21" t="s">
        <v>14859</v>
      </c>
      <c r="AG2346" s="22">
        <f t="shared" si="284"/>
        <v>0.45161290322580644</v>
      </c>
      <c r="AH2346" s="15"/>
      <c r="AI2346" s="17"/>
      <c r="AJ2346" s="17"/>
      <c r="AK2346" s="17" t="e">
        <f>VLOOKUP(A2346,'[1]Deals (Exits)'!B:B,1,FALSE)</f>
        <v>#N/A</v>
      </c>
      <c r="AL2346" s="23"/>
      <c r="AM2346" s="17"/>
      <c r="AN2346" s="17"/>
      <c r="AO2346" s="17"/>
      <c r="AP2346" s="17"/>
      <c r="AQ2346" s="18"/>
      <c r="AR2346" s="18"/>
      <c r="AS2346" s="17"/>
      <c r="AT2346" s="17"/>
      <c r="AU2346" s="18"/>
      <c r="AV2346" s="17"/>
      <c r="AW2346" s="17"/>
      <c r="AX2346" s="17"/>
      <c r="AY2346" s="17"/>
      <c r="AZ2346" s="17"/>
      <c r="BA2346" s="17"/>
      <c r="BB2346" s="17"/>
      <c r="BC2346" s="17"/>
      <c r="BD2346" s="17"/>
      <c r="BE2346" s="17"/>
      <c r="BF2346" s="17"/>
      <c r="BG2346" s="17"/>
      <c r="BH2346" s="17"/>
      <c r="BI2346" s="17"/>
      <c r="BJ2346" s="17"/>
      <c r="BK2346" s="17"/>
      <c r="BL2346" s="17"/>
      <c r="BM2346" s="17"/>
      <c r="BN2346" s="15"/>
      <c r="BO2346" s="15"/>
      <c r="BP2346" s="22"/>
      <c r="BQ2346" s="15"/>
      <c r="BR2346" s="15"/>
      <c r="BS2346" s="15"/>
      <c r="BT2346" s="15"/>
      <c r="BU2346" s="15"/>
      <c r="BV2346" s="15"/>
      <c r="BW2346" s="15"/>
      <c r="BX2346" s="15"/>
      <c r="BY2346" s="15"/>
      <c r="BZ2346" s="15"/>
      <c r="CA2346" s="15"/>
      <c r="CB2346" s="15"/>
      <c r="CC2346" s="15"/>
      <c r="CD2346" s="15"/>
      <c r="CE2346" s="15"/>
      <c r="CF2346" s="15"/>
      <c r="CG2346" s="15"/>
      <c r="CH2346" s="15"/>
      <c r="CI2346" s="15"/>
      <c r="CJ2346" s="15"/>
    </row>
    <row r="2347" spans="1:88" ht="12.75">
      <c r="A2347" s="74" t="s">
        <v>14860</v>
      </c>
      <c r="B2347" s="15" t="s">
        <v>14861</v>
      </c>
      <c r="C2347" s="15" t="s">
        <v>58</v>
      </c>
      <c r="D2347" s="16">
        <v>2017</v>
      </c>
      <c r="E2347" s="15" t="s">
        <v>59</v>
      </c>
      <c r="F2347" s="26"/>
      <c r="G2347" s="26" t="s">
        <v>61</v>
      </c>
      <c r="H2347" s="26" t="s">
        <v>61</v>
      </c>
      <c r="I2347" s="15" t="s">
        <v>61</v>
      </c>
      <c r="J2347" s="26"/>
      <c r="K2347" s="17">
        <f t="shared" si="283"/>
        <v>0</v>
      </c>
      <c r="L2347" s="15"/>
      <c r="M2347" s="15"/>
      <c r="N2347" s="15"/>
      <c r="O2347" s="15"/>
      <c r="P2347" s="15"/>
      <c r="Q2347" s="15"/>
      <c r="R2347" s="15"/>
      <c r="S2347" s="19"/>
      <c r="T2347" s="15"/>
      <c r="U2347" s="17"/>
      <c r="V2347" s="15" t="s">
        <v>14862</v>
      </c>
      <c r="W2347" s="15"/>
      <c r="X2347" s="15" t="s">
        <v>64</v>
      </c>
      <c r="Y2347" s="15"/>
      <c r="AB2347" s="20" t="s">
        <v>333</v>
      </c>
      <c r="AC2347" s="21" t="s">
        <v>14863</v>
      </c>
      <c r="AD2347" s="21" t="s">
        <v>14864</v>
      </c>
      <c r="AE2347" s="15"/>
      <c r="AF2347" s="21" t="s">
        <v>14865</v>
      </c>
      <c r="AG2347" s="22">
        <f t="shared" si="284"/>
        <v>0.45161290322580644</v>
      </c>
      <c r="AH2347" s="15"/>
      <c r="AI2347" s="17"/>
      <c r="AJ2347" s="17"/>
      <c r="AK2347" s="17" t="e">
        <f>VLOOKUP(A2347,'[1]Deals (Exits)'!B:B,1,FALSE)</f>
        <v>#N/A</v>
      </c>
      <c r="AL2347" s="23"/>
      <c r="AM2347" s="17"/>
      <c r="AN2347" s="17"/>
      <c r="AO2347" s="17"/>
      <c r="AP2347" s="17"/>
      <c r="AQ2347" s="18"/>
      <c r="AR2347" s="18"/>
      <c r="AS2347" s="17"/>
      <c r="AT2347" s="17"/>
      <c r="AU2347" s="18"/>
      <c r="AV2347" s="17"/>
      <c r="AW2347" s="17"/>
      <c r="AX2347" s="17"/>
      <c r="AY2347" s="17"/>
      <c r="AZ2347" s="17"/>
      <c r="BA2347" s="17"/>
      <c r="BB2347" s="17"/>
      <c r="BC2347" s="17"/>
      <c r="BD2347" s="17"/>
      <c r="BE2347" s="17"/>
      <c r="BF2347" s="17"/>
      <c r="BG2347" s="17"/>
      <c r="BH2347" s="17"/>
      <c r="BI2347" s="17"/>
      <c r="BJ2347" s="17"/>
      <c r="BK2347" s="17"/>
      <c r="BL2347" s="17"/>
      <c r="BM2347" s="17"/>
      <c r="BN2347" s="15"/>
      <c r="BO2347" s="15"/>
      <c r="BP2347" s="22"/>
      <c r="BQ2347" s="15"/>
      <c r="BR2347" s="15"/>
      <c r="BS2347" s="15"/>
      <c r="BT2347" s="15"/>
      <c r="BU2347" s="15"/>
      <c r="BV2347" s="15"/>
      <c r="BW2347" s="15"/>
      <c r="BX2347" s="15"/>
      <c r="BY2347" s="15"/>
      <c r="BZ2347" s="15"/>
      <c r="CA2347" s="15"/>
      <c r="CB2347" s="15"/>
      <c r="CC2347" s="15"/>
      <c r="CD2347" s="15"/>
      <c r="CE2347" s="15"/>
      <c r="CF2347" s="15"/>
      <c r="CG2347" s="15"/>
      <c r="CH2347" s="15"/>
      <c r="CI2347" s="15"/>
      <c r="CJ2347" s="15"/>
    </row>
    <row r="2348" spans="1:88" ht="12.75">
      <c r="A2348" s="74" t="s">
        <v>14866</v>
      </c>
      <c r="B2348" s="15" t="s">
        <v>14867</v>
      </c>
      <c r="C2348" s="15" t="s">
        <v>58</v>
      </c>
      <c r="D2348" s="16">
        <v>2018</v>
      </c>
      <c r="E2348" s="15" t="s">
        <v>59</v>
      </c>
      <c r="F2348" s="26"/>
      <c r="G2348" s="26" t="s">
        <v>61</v>
      </c>
      <c r="H2348" s="26" t="s">
        <v>61</v>
      </c>
      <c r="I2348" s="15" t="s">
        <v>61</v>
      </c>
      <c r="J2348" s="26"/>
      <c r="K2348" s="17">
        <f t="shared" si="283"/>
        <v>0</v>
      </c>
      <c r="L2348" s="15"/>
      <c r="M2348" s="15"/>
      <c r="N2348" s="15"/>
      <c r="O2348" s="15"/>
      <c r="P2348" s="15"/>
      <c r="Q2348" s="15"/>
      <c r="R2348" s="15"/>
      <c r="S2348" s="19"/>
      <c r="T2348" s="15"/>
      <c r="U2348" s="17"/>
      <c r="V2348" s="15" t="s">
        <v>14868</v>
      </c>
      <c r="W2348" s="15"/>
      <c r="X2348" s="15" t="s">
        <v>5334</v>
      </c>
      <c r="Y2348" s="15"/>
      <c r="AB2348" s="32">
        <v>43506</v>
      </c>
      <c r="AC2348" s="21" t="s">
        <v>14869</v>
      </c>
      <c r="AD2348" s="21" t="s">
        <v>14870</v>
      </c>
      <c r="AE2348" s="21" t="s">
        <v>14871</v>
      </c>
      <c r="AF2348" s="21" t="s">
        <v>14872</v>
      </c>
      <c r="AG2348" s="22">
        <f t="shared" si="284"/>
        <v>0.4838709677419355</v>
      </c>
      <c r="AH2348" s="15"/>
      <c r="AI2348" s="17"/>
      <c r="AJ2348" s="17"/>
      <c r="AK2348" s="17" t="e">
        <f>VLOOKUP(A2348,'[1]Deals (Exits)'!B:B,1,FALSE)</f>
        <v>#N/A</v>
      </c>
      <c r="AL2348" s="23"/>
      <c r="AM2348" s="17"/>
      <c r="AN2348" s="17"/>
      <c r="AO2348" s="17"/>
      <c r="AP2348" s="17"/>
      <c r="AQ2348" s="18"/>
      <c r="AR2348" s="18"/>
      <c r="AS2348" s="17"/>
      <c r="AT2348" s="17"/>
      <c r="AU2348" s="18"/>
      <c r="AV2348" s="17"/>
      <c r="AW2348" s="17"/>
      <c r="AX2348" s="17"/>
      <c r="AY2348" s="17"/>
      <c r="AZ2348" s="17"/>
      <c r="BA2348" s="17"/>
      <c r="BB2348" s="17"/>
      <c r="BC2348" s="17"/>
      <c r="BD2348" s="17"/>
      <c r="BE2348" s="17"/>
      <c r="BF2348" s="17"/>
      <c r="BG2348" s="17"/>
      <c r="BH2348" s="17"/>
      <c r="BI2348" s="17"/>
      <c r="BJ2348" s="17"/>
      <c r="BK2348" s="17"/>
      <c r="BL2348" s="17"/>
      <c r="BM2348" s="17"/>
      <c r="BN2348" s="15"/>
      <c r="BO2348" s="15"/>
      <c r="BP2348" s="22"/>
      <c r="BQ2348" s="15"/>
      <c r="BR2348" s="15"/>
      <c r="BS2348" s="15"/>
      <c r="BT2348" s="15"/>
      <c r="BU2348" s="15"/>
      <c r="BV2348" s="15"/>
      <c r="BW2348" s="15"/>
      <c r="BX2348" s="15"/>
      <c r="BY2348" s="15"/>
      <c r="BZ2348" s="15"/>
      <c r="CA2348" s="15"/>
      <c r="CB2348" s="15"/>
      <c r="CC2348" s="15"/>
      <c r="CD2348" s="15"/>
      <c r="CE2348" s="15"/>
      <c r="CF2348" s="15"/>
      <c r="CG2348" s="15"/>
      <c r="CH2348" s="15"/>
      <c r="CI2348" s="15"/>
      <c r="CJ2348" s="15"/>
    </row>
    <row r="2349" spans="1:88" ht="12.75">
      <c r="A2349" s="74" t="s">
        <v>14873</v>
      </c>
      <c r="B2349" s="15" t="s">
        <v>14874</v>
      </c>
      <c r="C2349" s="15" t="s">
        <v>58</v>
      </c>
      <c r="D2349" s="16">
        <v>2017</v>
      </c>
      <c r="E2349" s="15" t="s">
        <v>59</v>
      </c>
      <c r="F2349" s="26"/>
      <c r="G2349" s="26" t="s">
        <v>61</v>
      </c>
      <c r="H2349" s="26" t="s">
        <v>61</v>
      </c>
      <c r="I2349" s="15" t="s">
        <v>61</v>
      </c>
      <c r="J2349" s="26"/>
      <c r="K2349" s="17">
        <f t="shared" si="283"/>
        <v>0</v>
      </c>
      <c r="L2349" s="15"/>
      <c r="M2349" s="15"/>
      <c r="N2349" s="15"/>
      <c r="O2349" s="15"/>
      <c r="P2349" s="15"/>
      <c r="Q2349" s="15"/>
      <c r="R2349" s="15"/>
      <c r="S2349" s="19"/>
      <c r="T2349" s="15"/>
      <c r="U2349" s="17"/>
      <c r="V2349" s="15" t="s">
        <v>14875</v>
      </c>
      <c r="W2349" s="15"/>
      <c r="X2349" s="15" t="s">
        <v>5334</v>
      </c>
      <c r="Y2349" s="15"/>
      <c r="AB2349" s="20" t="s">
        <v>286</v>
      </c>
      <c r="AC2349" s="21" t="s">
        <v>14876</v>
      </c>
      <c r="AD2349" s="21" t="s">
        <v>14877</v>
      </c>
      <c r="AE2349" s="21" t="s">
        <v>14878</v>
      </c>
      <c r="AF2349" s="21" t="s">
        <v>14879</v>
      </c>
      <c r="AG2349" s="22">
        <f t="shared" si="284"/>
        <v>0.4838709677419355</v>
      </c>
      <c r="AH2349" s="15"/>
      <c r="AI2349" s="17"/>
      <c r="AJ2349" s="17"/>
      <c r="AK2349" s="17" t="e">
        <f>VLOOKUP(A2349,'[1]Deals (Exits)'!B:B,1,FALSE)</f>
        <v>#N/A</v>
      </c>
      <c r="AL2349" s="23"/>
      <c r="AM2349" s="17"/>
      <c r="AN2349" s="17"/>
      <c r="AO2349" s="17"/>
      <c r="AP2349" s="17"/>
      <c r="AQ2349" s="18"/>
      <c r="AR2349" s="18"/>
      <c r="AS2349" s="17"/>
      <c r="AT2349" s="17"/>
      <c r="AU2349" s="18"/>
      <c r="AV2349" s="17"/>
      <c r="AW2349" s="17"/>
      <c r="AX2349" s="17"/>
      <c r="AY2349" s="17"/>
      <c r="AZ2349" s="17"/>
      <c r="BA2349" s="17"/>
      <c r="BB2349" s="17"/>
      <c r="BC2349" s="17"/>
      <c r="BD2349" s="17"/>
      <c r="BE2349" s="17"/>
      <c r="BF2349" s="17"/>
      <c r="BG2349" s="17"/>
      <c r="BH2349" s="17"/>
      <c r="BI2349" s="17"/>
      <c r="BJ2349" s="17"/>
      <c r="BK2349" s="17"/>
      <c r="BL2349" s="17"/>
      <c r="BM2349" s="17"/>
      <c r="BN2349" s="15"/>
      <c r="BO2349" s="15"/>
      <c r="BP2349" s="22"/>
      <c r="BQ2349" s="15"/>
      <c r="BR2349" s="15"/>
      <c r="BS2349" s="15"/>
      <c r="BT2349" s="15"/>
      <c r="BU2349" s="15"/>
      <c r="BV2349" s="15"/>
      <c r="BW2349" s="15"/>
      <c r="BX2349" s="15"/>
      <c r="BY2349" s="15"/>
      <c r="BZ2349" s="15"/>
      <c r="CA2349" s="15"/>
      <c r="CB2349" s="15"/>
      <c r="CC2349" s="15"/>
      <c r="CD2349" s="15"/>
      <c r="CE2349" s="15"/>
      <c r="CF2349" s="15"/>
      <c r="CG2349" s="15"/>
      <c r="CH2349" s="15"/>
      <c r="CI2349" s="15"/>
      <c r="CJ2349" s="15"/>
    </row>
    <row r="2350" spans="1:88" ht="12.75">
      <c r="A2350" s="75" t="s">
        <v>14880</v>
      </c>
      <c r="B2350" s="15" t="s">
        <v>14881</v>
      </c>
      <c r="C2350" s="15" t="s">
        <v>58</v>
      </c>
      <c r="D2350" s="16">
        <v>2018</v>
      </c>
      <c r="E2350" s="15" t="s">
        <v>59</v>
      </c>
      <c r="F2350" s="26"/>
      <c r="G2350" s="26" t="s">
        <v>61</v>
      </c>
      <c r="H2350" s="26" t="s">
        <v>61</v>
      </c>
      <c r="I2350" s="15" t="s">
        <v>61</v>
      </c>
      <c r="J2350" s="26"/>
      <c r="K2350" s="17">
        <f t="shared" si="283"/>
        <v>0</v>
      </c>
      <c r="L2350" s="15"/>
      <c r="M2350" s="15"/>
      <c r="N2350" s="15"/>
      <c r="O2350" s="15"/>
      <c r="P2350" s="15"/>
      <c r="Q2350" s="15"/>
      <c r="R2350" s="15"/>
      <c r="S2350" s="19"/>
      <c r="T2350" s="15"/>
      <c r="U2350" s="17"/>
      <c r="V2350" s="15" t="s">
        <v>14882</v>
      </c>
      <c r="W2350" s="15"/>
      <c r="X2350" s="15" t="s">
        <v>1072</v>
      </c>
      <c r="Y2350" s="15"/>
      <c r="AB2350" s="32">
        <v>43506</v>
      </c>
      <c r="AC2350" s="21" t="s">
        <v>14883</v>
      </c>
      <c r="AD2350" s="21" t="s">
        <v>14884</v>
      </c>
      <c r="AE2350" s="21" t="s">
        <v>14885</v>
      </c>
      <c r="AF2350" s="21" t="s">
        <v>14886</v>
      </c>
      <c r="AG2350" s="22">
        <f t="shared" si="284"/>
        <v>0.4838709677419355</v>
      </c>
      <c r="AH2350" s="15"/>
      <c r="AI2350" s="17"/>
      <c r="AJ2350" s="17"/>
      <c r="AK2350" s="17" t="e">
        <f>VLOOKUP(A2350,'[1]Deals (Exits)'!B:B,1,FALSE)</f>
        <v>#N/A</v>
      </c>
      <c r="AL2350" s="23"/>
      <c r="AM2350" s="17"/>
      <c r="AN2350" s="17"/>
      <c r="AO2350" s="17"/>
      <c r="AP2350" s="17"/>
      <c r="AQ2350" s="18"/>
      <c r="AR2350" s="18"/>
      <c r="AS2350" s="17"/>
      <c r="AT2350" s="17"/>
      <c r="AU2350" s="18"/>
      <c r="AV2350" s="17"/>
      <c r="AW2350" s="17"/>
      <c r="AX2350" s="17"/>
      <c r="AY2350" s="17"/>
      <c r="AZ2350" s="17"/>
      <c r="BA2350" s="17"/>
      <c r="BB2350" s="17"/>
      <c r="BC2350" s="17"/>
      <c r="BD2350" s="17"/>
      <c r="BE2350" s="17"/>
      <c r="BF2350" s="17"/>
      <c r="BG2350" s="17"/>
      <c r="BH2350" s="17"/>
      <c r="BI2350" s="17"/>
      <c r="BJ2350" s="17"/>
      <c r="BK2350" s="17"/>
      <c r="BL2350" s="17"/>
      <c r="BM2350" s="17"/>
      <c r="BN2350" s="15"/>
      <c r="BO2350" s="15"/>
      <c r="BP2350" s="22"/>
      <c r="BQ2350" s="15"/>
      <c r="BR2350" s="15"/>
      <c r="BS2350" s="15"/>
      <c r="BT2350" s="15"/>
      <c r="BU2350" s="15"/>
      <c r="BV2350" s="15"/>
      <c r="BW2350" s="15"/>
      <c r="BX2350" s="15"/>
      <c r="BY2350" s="15"/>
      <c r="BZ2350" s="15"/>
      <c r="CA2350" s="15"/>
      <c r="CB2350" s="15"/>
      <c r="CC2350" s="15"/>
      <c r="CD2350" s="15"/>
      <c r="CE2350" s="15"/>
      <c r="CF2350" s="15"/>
      <c r="CG2350" s="15"/>
      <c r="CH2350" s="15"/>
      <c r="CI2350" s="15"/>
      <c r="CJ2350" s="15"/>
    </row>
    <row r="2351" spans="1:88" ht="12.75">
      <c r="A2351" s="25" t="s">
        <v>14887</v>
      </c>
      <c r="B2351" s="15" t="s">
        <v>14888</v>
      </c>
      <c r="C2351" s="15" t="s">
        <v>58</v>
      </c>
      <c r="D2351" s="16">
        <v>2017</v>
      </c>
      <c r="E2351" s="15" t="s">
        <v>59</v>
      </c>
      <c r="F2351" s="26"/>
      <c r="G2351" s="26" t="s">
        <v>61</v>
      </c>
      <c r="H2351" s="26" t="s">
        <v>61</v>
      </c>
      <c r="I2351" s="15" t="s">
        <v>61</v>
      </c>
      <c r="J2351" s="26"/>
      <c r="K2351" s="17">
        <f t="shared" si="283"/>
        <v>0</v>
      </c>
      <c r="L2351" s="15"/>
      <c r="M2351" s="15"/>
      <c r="N2351" s="15"/>
      <c r="O2351" s="15"/>
      <c r="P2351" s="15"/>
      <c r="Q2351" s="15"/>
      <c r="R2351" s="15"/>
      <c r="S2351" s="19"/>
      <c r="T2351" s="15"/>
      <c r="U2351" s="17"/>
      <c r="V2351" s="15" t="s">
        <v>14889</v>
      </c>
      <c r="W2351" s="15"/>
      <c r="X2351" s="15" t="s">
        <v>5334</v>
      </c>
      <c r="Y2351" s="15"/>
      <c r="AB2351" s="32">
        <v>43506</v>
      </c>
      <c r="AC2351" s="21" t="s">
        <v>14890</v>
      </c>
      <c r="AD2351" s="21" t="s">
        <v>14891</v>
      </c>
      <c r="AE2351" s="21" t="s">
        <v>14892</v>
      </c>
      <c r="AF2351" s="21" t="s">
        <v>14893</v>
      </c>
      <c r="AG2351" s="22">
        <f t="shared" si="284"/>
        <v>0.4838709677419355</v>
      </c>
      <c r="AH2351" s="15"/>
      <c r="AI2351" s="17"/>
      <c r="AJ2351" s="17"/>
      <c r="AK2351" s="17" t="e">
        <f>VLOOKUP(A2351,'[1]Deals (Exits)'!B:B,1,FALSE)</f>
        <v>#N/A</v>
      </c>
      <c r="AL2351" s="23"/>
      <c r="AM2351" s="17"/>
      <c r="AN2351" s="17"/>
      <c r="AO2351" s="17"/>
      <c r="AP2351" s="17"/>
      <c r="AQ2351" s="18"/>
      <c r="AR2351" s="18"/>
      <c r="AS2351" s="17"/>
      <c r="AT2351" s="17"/>
      <c r="AU2351" s="18"/>
      <c r="AV2351" s="17"/>
      <c r="AW2351" s="17"/>
      <c r="AX2351" s="17"/>
      <c r="AY2351" s="17"/>
      <c r="AZ2351" s="17"/>
      <c r="BA2351" s="17"/>
      <c r="BB2351" s="17"/>
      <c r="BC2351" s="17"/>
      <c r="BD2351" s="17"/>
      <c r="BE2351" s="17"/>
      <c r="BF2351" s="17"/>
      <c r="BG2351" s="17"/>
      <c r="BH2351" s="17"/>
      <c r="BI2351" s="17"/>
      <c r="BJ2351" s="17"/>
      <c r="BK2351" s="17"/>
      <c r="BL2351" s="17"/>
      <c r="BM2351" s="17"/>
      <c r="BN2351" s="15"/>
      <c r="BO2351" s="15"/>
      <c r="BP2351" s="22"/>
      <c r="BQ2351" s="15"/>
      <c r="BR2351" s="15"/>
      <c r="BS2351" s="15"/>
      <c r="BT2351" s="15"/>
      <c r="BU2351" s="15"/>
      <c r="BV2351" s="15"/>
      <c r="BW2351" s="15"/>
      <c r="BX2351" s="15"/>
      <c r="BY2351" s="15"/>
      <c r="BZ2351" s="15"/>
      <c r="CA2351" s="15"/>
      <c r="CB2351" s="15"/>
      <c r="CC2351" s="15"/>
      <c r="CD2351" s="15"/>
      <c r="CE2351" s="15"/>
      <c r="CF2351" s="15"/>
      <c r="CG2351" s="15"/>
      <c r="CH2351" s="15"/>
      <c r="CI2351" s="15"/>
      <c r="CJ2351" s="15"/>
    </row>
    <row r="2352" spans="1:88" ht="12.75">
      <c r="A2352" s="74" t="s">
        <v>14894</v>
      </c>
      <c r="B2352" s="15" t="s">
        <v>14895</v>
      </c>
      <c r="C2352" s="15" t="s">
        <v>58</v>
      </c>
      <c r="D2352" s="16">
        <v>2016</v>
      </c>
      <c r="E2352" s="15" t="s">
        <v>59</v>
      </c>
      <c r="F2352" s="26"/>
      <c r="G2352" s="26" t="s">
        <v>61</v>
      </c>
      <c r="H2352" s="26" t="s">
        <v>61</v>
      </c>
      <c r="I2352" s="15" t="s">
        <v>61</v>
      </c>
      <c r="J2352" s="26"/>
      <c r="K2352" s="17">
        <f t="shared" si="283"/>
        <v>0</v>
      </c>
      <c r="L2352" s="15"/>
      <c r="M2352" s="15"/>
      <c r="N2352" s="15"/>
      <c r="O2352" s="15"/>
      <c r="P2352" s="15"/>
      <c r="Q2352" s="15"/>
      <c r="R2352" s="15"/>
      <c r="S2352" s="19"/>
      <c r="T2352" s="15"/>
      <c r="U2352" s="17"/>
      <c r="V2352" s="15"/>
      <c r="W2352" s="15"/>
      <c r="X2352" s="15" t="s">
        <v>158</v>
      </c>
      <c r="Y2352" s="15"/>
      <c r="AB2352" s="32">
        <v>43506</v>
      </c>
      <c r="AC2352" s="21" t="s">
        <v>14896</v>
      </c>
      <c r="AD2352" s="21" t="s">
        <v>14897</v>
      </c>
      <c r="AE2352" s="21" t="s">
        <v>14898</v>
      </c>
      <c r="AF2352" s="21" t="s">
        <v>14899</v>
      </c>
      <c r="AG2352" s="22">
        <f t="shared" si="284"/>
        <v>0.45161290322580644</v>
      </c>
      <c r="AH2352" s="15"/>
      <c r="AI2352" s="17"/>
      <c r="AJ2352" s="17"/>
      <c r="AK2352" s="17" t="e">
        <f>VLOOKUP(A2352,'[1]Deals (Exits)'!B:B,1,FALSE)</f>
        <v>#N/A</v>
      </c>
      <c r="AL2352" s="23"/>
      <c r="AM2352" s="17"/>
      <c r="AN2352" s="17"/>
      <c r="AO2352" s="17"/>
      <c r="AP2352" s="17"/>
      <c r="AQ2352" s="18"/>
      <c r="AR2352" s="18"/>
      <c r="AS2352" s="17"/>
      <c r="AT2352" s="17"/>
      <c r="AU2352" s="18"/>
      <c r="AV2352" s="17"/>
      <c r="AW2352" s="17"/>
      <c r="AX2352" s="17"/>
      <c r="AY2352" s="17"/>
      <c r="AZ2352" s="17"/>
      <c r="BA2352" s="17"/>
      <c r="BB2352" s="17"/>
      <c r="BC2352" s="17"/>
      <c r="BD2352" s="17"/>
      <c r="BE2352" s="17"/>
      <c r="BF2352" s="17"/>
      <c r="BG2352" s="17"/>
      <c r="BH2352" s="17"/>
      <c r="BI2352" s="17"/>
      <c r="BJ2352" s="17"/>
      <c r="BK2352" s="17"/>
      <c r="BL2352" s="17"/>
      <c r="BM2352" s="17"/>
      <c r="BN2352" s="15"/>
      <c r="BO2352" s="15"/>
      <c r="BP2352" s="22"/>
      <c r="BQ2352" s="15"/>
      <c r="BR2352" s="15"/>
      <c r="BS2352" s="15"/>
      <c r="BT2352" s="15"/>
      <c r="BU2352" s="15"/>
      <c r="BV2352" s="15"/>
      <c r="BW2352" s="15"/>
      <c r="BX2352" s="15"/>
      <c r="BY2352" s="15"/>
      <c r="BZ2352" s="15"/>
      <c r="CA2352" s="15"/>
      <c r="CB2352" s="15"/>
      <c r="CC2352" s="15"/>
      <c r="CD2352" s="15"/>
      <c r="CE2352" s="15"/>
      <c r="CF2352" s="15"/>
      <c r="CG2352" s="15"/>
      <c r="CH2352" s="15"/>
      <c r="CI2352" s="15"/>
      <c r="CJ2352" s="15"/>
    </row>
    <row r="2353" spans="1:88" ht="12.75">
      <c r="A2353" s="74" t="s">
        <v>14900</v>
      </c>
      <c r="B2353" s="15" t="s">
        <v>14901</v>
      </c>
      <c r="C2353" s="15" t="s">
        <v>58</v>
      </c>
      <c r="D2353" s="16">
        <v>2016</v>
      </c>
      <c r="E2353" s="15" t="s">
        <v>59</v>
      </c>
      <c r="F2353" s="26"/>
      <c r="G2353" s="26" t="s">
        <v>61</v>
      </c>
      <c r="H2353" s="26" t="s">
        <v>61</v>
      </c>
      <c r="I2353" s="15" t="s">
        <v>61</v>
      </c>
      <c r="J2353" s="26"/>
      <c r="K2353" s="17">
        <f t="shared" si="283"/>
        <v>0</v>
      </c>
      <c r="L2353" s="15"/>
      <c r="M2353" s="15"/>
      <c r="N2353" s="15"/>
      <c r="O2353" s="15"/>
      <c r="P2353" s="15"/>
      <c r="Q2353" s="15"/>
      <c r="R2353" s="15"/>
      <c r="S2353" s="19"/>
      <c r="T2353" s="15"/>
      <c r="U2353" s="17"/>
      <c r="V2353" s="15" t="s">
        <v>14902</v>
      </c>
      <c r="W2353" s="15"/>
      <c r="X2353" s="15" t="s">
        <v>5334</v>
      </c>
      <c r="Y2353" s="15"/>
      <c r="AB2353" s="32">
        <v>43506</v>
      </c>
      <c r="AC2353" s="21" t="s">
        <v>14903</v>
      </c>
      <c r="AD2353" s="21" t="s">
        <v>14904</v>
      </c>
      <c r="AE2353" s="21" t="s">
        <v>14905</v>
      </c>
      <c r="AF2353" s="21" t="s">
        <v>14906</v>
      </c>
      <c r="AG2353" s="22">
        <f t="shared" si="284"/>
        <v>0.4838709677419355</v>
      </c>
      <c r="AH2353" s="15"/>
      <c r="AI2353" s="17"/>
      <c r="AJ2353" s="17"/>
      <c r="AK2353" s="17" t="e">
        <f>VLOOKUP(A2353,'[1]Deals (Exits)'!B:B,1,FALSE)</f>
        <v>#N/A</v>
      </c>
      <c r="AL2353" s="23"/>
      <c r="AM2353" s="17"/>
      <c r="AN2353" s="17"/>
      <c r="AO2353" s="17"/>
      <c r="AP2353" s="17"/>
      <c r="AQ2353" s="18"/>
      <c r="AR2353" s="18"/>
      <c r="AS2353" s="17"/>
      <c r="AT2353" s="17"/>
      <c r="AU2353" s="18"/>
      <c r="AV2353" s="17"/>
      <c r="AW2353" s="17"/>
      <c r="AX2353" s="17"/>
      <c r="AY2353" s="17"/>
      <c r="AZ2353" s="17"/>
      <c r="BA2353" s="17"/>
      <c r="BB2353" s="17"/>
      <c r="BC2353" s="17"/>
      <c r="BD2353" s="17"/>
      <c r="BE2353" s="17"/>
      <c r="BF2353" s="17"/>
      <c r="BG2353" s="17"/>
      <c r="BH2353" s="17"/>
      <c r="BI2353" s="17"/>
      <c r="BJ2353" s="17"/>
      <c r="BK2353" s="17"/>
      <c r="BL2353" s="17"/>
      <c r="BM2353" s="17"/>
      <c r="BN2353" s="15"/>
      <c r="BO2353" s="15"/>
      <c r="BP2353" s="22"/>
      <c r="BQ2353" s="15"/>
      <c r="BR2353" s="15"/>
      <c r="BS2353" s="15"/>
      <c r="BT2353" s="15"/>
      <c r="BU2353" s="15"/>
      <c r="BV2353" s="15"/>
      <c r="BW2353" s="15"/>
      <c r="BX2353" s="15"/>
      <c r="BY2353" s="15"/>
      <c r="BZ2353" s="15"/>
      <c r="CA2353" s="15"/>
      <c r="CB2353" s="15"/>
      <c r="CC2353" s="15"/>
      <c r="CD2353" s="15"/>
      <c r="CE2353" s="15"/>
      <c r="CF2353" s="15"/>
      <c r="CG2353" s="15"/>
      <c r="CH2353" s="15"/>
      <c r="CI2353" s="15"/>
      <c r="CJ2353" s="15"/>
    </row>
    <row r="2354" spans="1:88" ht="12.75">
      <c r="A2354" s="25" t="s">
        <v>14907</v>
      </c>
      <c r="B2354" s="15" t="s">
        <v>14908</v>
      </c>
      <c r="C2354" s="15" t="s">
        <v>58</v>
      </c>
      <c r="D2354" s="16">
        <v>2018</v>
      </c>
      <c r="E2354" s="15" t="s">
        <v>59</v>
      </c>
      <c r="F2354" s="26"/>
      <c r="G2354" s="26" t="s">
        <v>61</v>
      </c>
      <c r="H2354" s="26" t="s">
        <v>61</v>
      </c>
      <c r="I2354" s="15" t="s">
        <v>61</v>
      </c>
      <c r="J2354" s="26"/>
      <c r="K2354" s="17">
        <f t="shared" si="283"/>
        <v>0</v>
      </c>
      <c r="L2354" s="15"/>
      <c r="M2354" s="15"/>
      <c r="N2354" s="15"/>
      <c r="O2354" s="15"/>
      <c r="P2354" s="15"/>
      <c r="Q2354" s="15"/>
      <c r="R2354" s="15"/>
      <c r="S2354" s="19"/>
      <c r="T2354" s="15"/>
      <c r="U2354" s="17"/>
      <c r="V2354" s="15" t="s">
        <v>14909</v>
      </c>
      <c r="W2354" s="15"/>
      <c r="X2354" s="15" t="s">
        <v>1072</v>
      </c>
      <c r="Y2354" s="15"/>
      <c r="AB2354" s="32">
        <v>43506</v>
      </c>
      <c r="AC2354" s="21" t="s">
        <v>14910</v>
      </c>
      <c r="AD2354" s="21" t="s">
        <v>14911</v>
      </c>
      <c r="AE2354" s="15"/>
      <c r="AF2354" s="15"/>
      <c r="AG2354" s="22">
        <f t="shared" si="284"/>
        <v>0.41935483870967744</v>
      </c>
      <c r="AH2354" s="15"/>
      <c r="AI2354" s="17"/>
      <c r="AJ2354" s="17"/>
      <c r="AK2354" s="17" t="e">
        <f>VLOOKUP(A2354,'[1]Deals (Exits)'!B:B,1,FALSE)</f>
        <v>#N/A</v>
      </c>
      <c r="AL2354" s="23"/>
      <c r="AM2354" s="17"/>
      <c r="AN2354" s="17"/>
      <c r="AO2354" s="17"/>
      <c r="AP2354" s="17"/>
      <c r="AQ2354" s="18"/>
      <c r="AR2354" s="18"/>
      <c r="AS2354" s="17"/>
      <c r="AT2354" s="17"/>
      <c r="AU2354" s="18"/>
      <c r="AV2354" s="17"/>
      <c r="AW2354" s="17"/>
      <c r="AX2354" s="17"/>
      <c r="AY2354" s="17"/>
      <c r="AZ2354" s="17"/>
      <c r="BA2354" s="17"/>
      <c r="BB2354" s="17"/>
      <c r="BC2354" s="17"/>
      <c r="BD2354" s="17"/>
      <c r="BE2354" s="17"/>
      <c r="BF2354" s="17"/>
      <c r="BG2354" s="17"/>
      <c r="BH2354" s="17"/>
      <c r="BI2354" s="17"/>
      <c r="BJ2354" s="17"/>
      <c r="BK2354" s="17"/>
      <c r="BL2354" s="17"/>
      <c r="BM2354" s="17"/>
      <c r="BN2354" s="15"/>
      <c r="BO2354" s="15"/>
      <c r="BP2354" s="22"/>
      <c r="BQ2354" s="15"/>
      <c r="BR2354" s="15"/>
      <c r="BS2354" s="15"/>
      <c r="BT2354" s="15"/>
      <c r="BU2354" s="15"/>
      <c r="BV2354" s="15"/>
      <c r="BW2354" s="15"/>
      <c r="BX2354" s="15"/>
      <c r="BY2354" s="15"/>
      <c r="BZ2354" s="15"/>
      <c r="CA2354" s="15"/>
      <c r="CB2354" s="15"/>
      <c r="CC2354" s="15"/>
      <c r="CD2354" s="15"/>
      <c r="CE2354" s="15"/>
      <c r="CF2354" s="15"/>
      <c r="CG2354" s="15"/>
      <c r="CH2354" s="15"/>
      <c r="CI2354" s="15"/>
      <c r="CJ2354" s="15"/>
    </row>
    <row r="2355" spans="1:88" ht="12.75">
      <c r="A2355" s="74" t="s">
        <v>14912</v>
      </c>
      <c r="B2355" s="15" t="s">
        <v>14913</v>
      </c>
      <c r="C2355" s="15" t="s">
        <v>58</v>
      </c>
      <c r="D2355" s="16">
        <v>2017</v>
      </c>
      <c r="E2355" s="15" t="s">
        <v>14678</v>
      </c>
      <c r="F2355" s="26"/>
      <c r="G2355" s="26" t="s">
        <v>61</v>
      </c>
      <c r="H2355" s="26" t="s">
        <v>61</v>
      </c>
      <c r="I2355" s="15" t="s">
        <v>61</v>
      </c>
      <c r="J2355" s="26"/>
      <c r="K2355" s="17">
        <f t="shared" si="283"/>
        <v>0</v>
      </c>
      <c r="L2355" s="15"/>
      <c r="M2355" s="15"/>
      <c r="N2355" s="15"/>
      <c r="O2355" s="15"/>
      <c r="P2355" s="15"/>
      <c r="Q2355" s="15"/>
      <c r="R2355" s="15"/>
      <c r="S2355" s="19"/>
      <c r="T2355" s="15"/>
      <c r="U2355" s="17"/>
      <c r="V2355" s="15"/>
      <c r="W2355" s="15"/>
      <c r="X2355" s="15" t="s">
        <v>158</v>
      </c>
      <c r="Y2355" s="15"/>
      <c r="AB2355" s="32">
        <v>44206</v>
      </c>
      <c r="AC2355" s="21" t="s">
        <v>14914</v>
      </c>
      <c r="AD2355" s="15"/>
      <c r="AE2355" s="21" t="s">
        <v>14915</v>
      </c>
      <c r="AF2355" s="15"/>
      <c r="AG2355" s="22">
        <f t="shared" si="284"/>
        <v>0.38709677419354838</v>
      </c>
      <c r="AH2355" s="15"/>
      <c r="AI2355" s="17"/>
      <c r="AJ2355" s="17"/>
      <c r="AK2355" s="17" t="e">
        <f>VLOOKUP(A2355,'[1]Deals (Exits)'!B:B,1,FALSE)</f>
        <v>#N/A</v>
      </c>
      <c r="AL2355" s="23"/>
      <c r="AM2355" s="17"/>
      <c r="AN2355" s="17"/>
      <c r="AO2355" s="17"/>
      <c r="AP2355" s="17"/>
      <c r="AQ2355" s="18"/>
      <c r="AR2355" s="18"/>
      <c r="AS2355" s="17"/>
      <c r="AT2355" s="17"/>
      <c r="AU2355" s="18"/>
      <c r="AV2355" s="17"/>
      <c r="AW2355" s="17"/>
      <c r="AX2355" s="17"/>
      <c r="AY2355" s="17"/>
      <c r="AZ2355" s="17"/>
      <c r="BA2355" s="17"/>
      <c r="BB2355" s="17"/>
      <c r="BC2355" s="17"/>
      <c r="BD2355" s="17"/>
      <c r="BE2355" s="17"/>
      <c r="BF2355" s="17"/>
      <c r="BG2355" s="17"/>
      <c r="BH2355" s="17"/>
      <c r="BI2355" s="17"/>
      <c r="BJ2355" s="17"/>
      <c r="BK2355" s="17"/>
      <c r="BL2355" s="17"/>
      <c r="BM2355" s="17"/>
      <c r="BN2355" s="15"/>
      <c r="BO2355" s="15"/>
      <c r="BP2355" s="22"/>
      <c r="BQ2355" s="15"/>
      <c r="BR2355" s="15"/>
      <c r="BS2355" s="15"/>
      <c r="BT2355" s="15"/>
      <c r="BU2355" s="15"/>
      <c r="BV2355" s="15"/>
      <c r="BW2355" s="15"/>
      <c r="BX2355" s="15"/>
      <c r="BY2355" s="15"/>
      <c r="BZ2355" s="15"/>
      <c r="CA2355" s="15"/>
      <c r="CB2355" s="15"/>
      <c r="CC2355" s="15"/>
      <c r="CD2355" s="15"/>
      <c r="CE2355" s="15"/>
      <c r="CF2355" s="15"/>
      <c r="CG2355" s="15"/>
      <c r="CH2355" s="15"/>
      <c r="CI2355" s="15"/>
      <c r="CJ2355" s="15"/>
    </row>
    <row r="2356" spans="1:88" ht="12.75">
      <c r="A2356" s="74" t="s">
        <v>14916</v>
      </c>
      <c r="B2356" s="15" t="s">
        <v>14917</v>
      </c>
      <c r="C2356" s="15" t="s">
        <v>58</v>
      </c>
      <c r="D2356" s="16">
        <v>2013</v>
      </c>
      <c r="E2356" s="15" t="s">
        <v>59</v>
      </c>
      <c r="F2356" s="26"/>
      <c r="G2356" s="26" t="s">
        <v>61</v>
      </c>
      <c r="H2356" s="26" t="s">
        <v>61</v>
      </c>
      <c r="I2356" s="15" t="s">
        <v>61</v>
      </c>
      <c r="J2356" s="26"/>
      <c r="K2356" s="17">
        <f t="shared" si="283"/>
        <v>0</v>
      </c>
      <c r="L2356" s="15"/>
      <c r="M2356" s="15"/>
      <c r="N2356" s="15"/>
      <c r="O2356" s="15"/>
      <c r="P2356" s="15"/>
      <c r="Q2356" s="15"/>
      <c r="R2356" s="15"/>
      <c r="S2356" s="19"/>
      <c r="T2356" s="15"/>
      <c r="U2356" s="17"/>
      <c r="V2356" s="15" t="s">
        <v>14918</v>
      </c>
      <c r="W2356" s="15"/>
      <c r="X2356" s="15" t="s">
        <v>191</v>
      </c>
      <c r="Y2356" s="15"/>
      <c r="AB2356" s="20" t="s">
        <v>286</v>
      </c>
      <c r="AC2356" s="21" t="s">
        <v>14919</v>
      </c>
      <c r="AD2356" s="21" t="s">
        <v>14920</v>
      </c>
      <c r="AE2356" s="21" t="s">
        <v>14921</v>
      </c>
      <c r="AF2356" s="21" t="s">
        <v>14922</v>
      </c>
      <c r="AG2356" s="22">
        <f t="shared" si="284"/>
        <v>0.4838709677419355</v>
      </c>
      <c r="AH2356" s="15"/>
      <c r="AI2356" s="17"/>
      <c r="AJ2356" s="17"/>
      <c r="AK2356" s="17" t="e">
        <f>VLOOKUP(A2356,'[1]Deals (Exits)'!B:B,1,FALSE)</f>
        <v>#N/A</v>
      </c>
      <c r="AL2356" s="23"/>
      <c r="AM2356" s="17"/>
      <c r="AN2356" s="17"/>
      <c r="AO2356" s="17"/>
      <c r="AP2356" s="17"/>
      <c r="AQ2356" s="18"/>
      <c r="AR2356" s="18"/>
      <c r="AS2356" s="17"/>
      <c r="AT2356" s="17"/>
      <c r="AU2356" s="18"/>
      <c r="AV2356" s="17"/>
      <c r="AW2356" s="17"/>
      <c r="AX2356" s="17"/>
      <c r="AY2356" s="17"/>
      <c r="AZ2356" s="17"/>
      <c r="BA2356" s="17"/>
      <c r="BB2356" s="17"/>
      <c r="BC2356" s="17"/>
      <c r="BD2356" s="17"/>
      <c r="BE2356" s="17"/>
      <c r="BF2356" s="17"/>
      <c r="BG2356" s="17"/>
      <c r="BH2356" s="17"/>
      <c r="BI2356" s="17"/>
      <c r="BJ2356" s="17"/>
      <c r="BK2356" s="17"/>
      <c r="BL2356" s="17"/>
      <c r="BM2356" s="17"/>
      <c r="BN2356" s="15"/>
      <c r="BO2356" s="15"/>
      <c r="BP2356" s="22"/>
      <c r="BQ2356" s="15"/>
      <c r="BR2356" s="15"/>
      <c r="BS2356" s="15"/>
      <c r="BT2356" s="15"/>
      <c r="BU2356" s="15"/>
      <c r="BV2356" s="15"/>
      <c r="BW2356" s="15"/>
      <c r="BX2356" s="15"/>
      <c r="BY2356" s="15"/>
      <c r="BZ2356" s="15"/>
      <c r="CA2356" s="15"/>
      <c r="CB2356" s="15"/>
      <c r="CC2356" s="15"/>
      <c r="CD2356" s="15"/>
      <c r="CE2356" s="15"/>
      <c r="CF2356" s="15"/>
      <c r="CG2356" s="15"/>
      <c r="CH2356" s="15"/>
      <c r="CI2356" s="15"/>
      <c r="CJ2356" s="15"/>
    </row>
    <row r="2357" spans="1:88" ht="12.75">
      <c r="A2357" s="75" t="s">
        <v>14923</v>
      </c>
      <c r="B2357" s="15" t="s">
        <v>14924</v>
      </c>
      <c r="C2357" s="15" t="s">
        <v>58</v>
      </c>
      <c r="D2357" s="16">
        <v>2013</v>
      </c>
      <c r="E2357" s="15" t="s">
        <v>59</v>
      </c>
      <c r="F2357" s="26"/>
      <c r="G2357" s="26" t="s">
        <v>61</v>
      </c>
      <c r="H2357" s="26" t="s">
        <v>61</v>
      </c>
      <c r="I2357" s="15" t="s">
        <v>61</v>
      </c>
      <c r="J2357" s="26"/>
      <c r="K2357" s="17">
        <f t="shared" si="283"/>
        <v>0</v>
      </c>
      <c r="L2357" s="15"/>
      <c r="M2357" s="15"/>
      <c r="N2357" s="15"/>
      <c r="O2357" s="15"/>
      <c r="P2357" s="15"/>
      <c r="Q2357" s="15"/>
      <c r="R2357" s="15"/>
      <c r="S2357" s="19"/>
      <c r="T2357" s="15"/>
      <c r="U2357" s="17"/>
      <c r="V2357" s="15"/>
      <c r="W2357" s="15"/>
      <c r="X2357" s="15" t="s">
        <v>64</v>
      </c>
      <c r="Y2357" s="15"/>
      <c r="AB2357" s="32">
        <v>43506</v>
      </c>
      <c r="AC2357" s="21" t="s">
        <v>14925</v>
      </c>
      <c r="AD2357" s="21" t="s">
        <v>14926</v>
      </c>
      <c r="AE2357" s="21" t="s">
        <v>14927</v>
      </c>
      <c r="AF2357" s="21" t="s">
        <v>14928</v>
      </c>
      <c r="AG2357" s="22">
        <f t="shared" si="284"/>
        <v>0.45161290322580644</v>
      </c>
      <c r="AH2357" s="15"/>
      <c r="AI2357" s="17"/>
      <c r="AJ2357" s="17"/>
      <c r="AK2357" s="17" t="e">
        <f>VLOOKUP(A2357,'[1]Deals (Exits)'!B:B,1,FALSE)</f>
        <v>#N/A</v>
      </c>
      <c r="AL2357" s="23"/>
      <c r="AM2357" s="17"/>
      <c r="AN2357" s="17"/>
      <c r="AO2357" s="17"/>
      <c r="AP2357" s="17"/>
      <c r="AQ2357" s="18"/>
      <c r="AR2357" s="18"/>
      <c r="AS2357" s="17"/>
      <c r="AT2357" s="17"/>
      <c r="AU2357" s="18"/>
      <c r="AV2357" s="17"/>
      <c r="AW2357" s="17"/>
      <c r="AX2357" s="17"/>
      <c r="AY2357" s="17"/>
      <c r="AZ2357" s="17"/>
      <c r="BA2357" s="17"/>
      <c r="BB2357" s="17"/>
      <c r="BC2357" s="17"/>
      <c r="BD2357" s="17"/>
      <c r="BE2357" s="17"/>
      <c r="BF2357" s="17"/>
      <c r="BG2357" s="17"/>
      <c r="BH2357" s="17"/>
      <c r="BI2357" s="17"/>
      <c r="BJ2357" s="17"/>
      <c r="BK2357" s="17"/>
      <c r="BL2357" s="17"/>
      <c r="BM2357" s="17"/>
      <c r="BN2357" s="15"/>
      <c r="BO2357" s="15"/>
      <c r="BP2357" s="22"/>
      <c r="BQ2357" s="15"/>
      <c r="BR2357" s="15"/>
      <c r="BS2357" s="15"/>
      <c r="BT2357" s="15"/>
      <c r="BU2357" s="15"/>
      <c r="BV2357" s="15"/>
      <c r="BW2357" s="15"/>
      <c r="BX2357" s="15"/>
      <c r="BY2357" s="15"/>
      <c r="BZ2357" s="15"/>
      <c r="CA2357" s="15"/>
      <c r="CB2357" s="15"/>
      <c r="CC2357" s="15"/>
      <c r="CD2357" s="15"/>
      <c r="CE2357" s="15"/>
      <c r="CF2357" s="15"/>
      <c r="CG2357" s="15"/>
      <c r="CH2357" s="15"/>
      <c r="CI2357" s="15"/>
      <c r="CJ2357" s="15"/>
    </row>
    <row r="2358" spans="1:88" ht="12.75">
      <c r="A2358" s="74" t="s">
        <v>14929</v>
      </c>
      <c r="B2358" s="15" t="s">
        <v>14930</v>
      </c>
      <c r="C2358" s="15" t="s">
        <v>58</v>
      </c>
      <c r="D2358" s="16">
        <v>2017</v>
      </c>
      <c r="E2358" s="15" t="s">
        <v>14678</v>
      </c>
      <c r="F2358" s="26"/>
      <c r="G2358" s="26" t="s">
        <v>61</v>
      </c>
      <c r="H2358" s="26" t="s">
        <v>61</v>
      </c>
      <c r="I2358" s="15" t="s">
        <v>61</v>
      </c>
      <c r="J2358" s="26"/>
      <c r="K2358" s="17">
        <f t="shared" si="283"/>
        <v>0</v>
      </c>
      <c r="L2358" s="15"/>
      <c r="M2358" s="15"/>
      <c r="N2358" s="15"/>
      <c r="O2358" s="15"/>
      <c r="P2358" s="15"/>
      <c r="Q2358" s="15"/>
      <c r="R2358" s="15"/>
      <c r="S2358" s="19"/>
      <c r="T2358" s="15"/>
      <c r="U2358" s="17"/>
      <c r="V2358" s="15" t="s">
        <v>14931</v>
      </c>
      <c r="W2358" s="15"/>
      <c r="X2358" s="15" t="s">
        <v>5334</v>
      </c>
      <c r="Y2358" s="15"/>
      <c r="AB2358" s="20" t="s">
        <v>286</v>
      </c>
      <c r="AC2358" s="21" t="s">
        <v>14932</v>
      </c>
      <c r="AD2358" s="21" t="s">
        <v>14933</v>
      </c>
      <c r="AE2358" s="21" t="s">
        <v>14934</v>
      </c>
      <c r="AF2358" s="21" t="s">
        <v>14935</v>
      </c>
      <c r="AG2358" s="22">
        <f t="shared" si="284"/>
        <v>0.4838709677419355</v>
      </c>
      <c r="AH2358" s="15"/>
      <c r="AI2358" s="17"/>
      <c r="AJ2358" s="17"/>
      <c r="AK2358" s="17" t="e">
        <f>VLOOKUP(A2358,'[1]Deals (Exits)'!B:B,1,FALSE)</f>
        <v>#N/A</v>
      </c>
      <c r="AL2358" s="23"/>
      <c r="AM2358" s="17"/>
      <c r="AN2358" s="17"/>
      <c r="AO2358" s="17"/>
      <c r="AP2358" s="17"/>
      <c r="AQ2358" s="18"/>
      <c r="AR2358" s="18"/>
      <c r="AS2358" s="17"/>
      <c r="AT2358" s="17"/>
      <c r="AU2358" s="18"/>
      <c r="AV2358" s="17"/>
      <c r="AW2358" s="17"/>
      <c r="AX2358" s="17"/>
      <c r="AY2358" s="17"/>
      <c r="AZ2358" s="17"/>
      <c r="BA2358" s="17"/>
      <c r="BB2358" s="17"/>
      <c r="BC2358" s="17"/>
      <c r="BD2358" s="17"/>
      <c r="BE2358" s="17"/>
      <c r="BF2358" s="17"/>
      <c r="BG2358" s="17"/>
      <c r="BH2358" s="17"/>
      <c r="BI2358" s="17"/>
      <c r="BJ2358" s="17"/>
      <c r="BK2358" s="17"/>
      <c r="BL2358" s="17"/>
      <c r="BM2358" s="17"/>
      <c r="BN2358" s="15"/>
      <c r="BO2358" s="15"/>
      <c r="BP2358" s="22"/>
      <c r="BQ2358" s="15"/>
      <c r="BR2358" s="15"/>
      <c r="BS2358" s="15"/>
      <c r="BT2358" s="15"/>
      <c r="BU2358" s="15"/>
      <c r="BV2358" s="15"/>
      <c r="BW2358" s="15"/>
      <c r="BX2358" s="15"/>
      <c r="BY2358" s="15"/>
      <c r="BZ2358" s="15"/>
      <c r="CA2358" s="15"/>
      <c r="CB2358" s="15"/>
      <c r="CC2358" s="15"/>
      <c r="CD2358" s="15"/>
      <c r="CE2358" s="15"/>
      <c r="CF2358" s="15"/>
      <c r="CG2358" s="15"/>
      <c r="CH2358" s="15"/>
      <c r="CI2358" s="15"/>
      <c r="CJ2358" s="15"/>
    </row>
    <row r="2359" spans="1:88" ht="12.75">
      <c r="A2359" s="74" t="s">
        <v>14936</v>
      </c>
      <c r="B2359" s="15" t="s">
        <v>14937</v>
      </c>
      <c r="C2359" s="15" t="s">
        <v>58</v>
      </c>
      <c r="D2359" s="16">
        <v>2015</v>
      </c>
      <c r="E2359" s="15" t="s">
        <v>59</v>
      </c>
      <c r="F2359" s="26"/>
      <c r="G2359" s="26" t="s">
        <v>61</v>
      </c>
      <c r="H2359" s="26" t="s">
        <v>61</v>
      </c>
      <c r="I2359" s="15" t="s">
        <v>61</v>
      </c>
      <c r="J2359" s="26"/>
      <c r="K2359" s="17">
        <f t="shared" si="283"/>
        <v>0</v>
      </c>
      <c r="L2359" s="15"/>
      <c r="M2359" s="15"/>
      <c r="N2359" s="15"/>
      <c r="O2359" s="15"/>
      <c r="P2359" s="15"/>
      <c r="Q2359" s="15"/>
      <c r="R2359" s="15"/>
      <c r="S2359" s="19"/>
      <c r="T2359" s="15"/>
      <c r="U2359" s="17"/>
      <c r="V2359" s="15" t="s">
        <v>14938</v>
      </c>
      <c r="W2359" s="15"/>
      <c r="X2359" s="15" t="s">
        <v>79</v>
      </c>
      <c r="Y2359" s="15"/>
      <c r="AB2359" s="32">
        <v>43506</v>
      </c>
      <c r="AC2359" s="21" t="s">
        <v>14939</v>
      </c>
      <c r="AD2359" s="21" t="s">
        <v>14940</v>
      </c>
      <c r="AE2359" s="21" t="s">
        <v>14941</v>
      </c>
      <c r="AF2359" s="21" t="s">
        <v>14942</v>
      </c>
      <c r="AG2359" s="22">
        <f t="shared" si="284"/>
        <v>0.4838709677419355</v>
      </c>
      <c r="AH2359" s="15"/>
      <c r="AI2359" s="17"/>
      <c r="AJ2359" s="17"/>
      <c r="AK2359" s="17" t="e">
        <f>VLOOKUP(A2359,'[1]Deals (Exits)'!B:B,1,FALSE)</f>
        <v>#N/A</v>
      </c>
      <c r="AL2359" s="23"/>
      <c r="AM2359" s="17"/>
      <c r="AN2359" s="17"/>
      <c r="AO2359" s="17"/>
      <c r="AP2359" s="17"/>
      <c r="AQ2359" s="18"/>
      <c r="AR2359" s="18"/>
      <c r="AS2359" s="17"/>
      <c r="AT2359" s="17"/>
      <c r="AU2359" s="18"/>
      <c r="AV2359" s="17"/>
      <c r="AW2359" s="17"/>
      <c r="AX2359" s="17"/>
      <c r="AY2359" s="17"/>
      <c r="AZ2359" s="17"/>
      <c r="BA2359" s="17"/>
      <c r="BB2359" s="17"/>
      <c r="BC2359" s="17"/>
      <c r="BD2359" s="17"/>
      <c r="BE2359" s="17"/>
      <c r="BF2359" s="17"/>
      <c r="BG2359" s="17"/>
      <c r="BH2359" s="17"/>
      <c r="BI2359" s="17"/>
      <c r="BJ2359" s="17"/>
      <c r="BK2359" s="17"/>
      <c r="BL2359" s="17"/>
      <c r="BM2359" s="17"/>
      <c r="BN2359" s="15"/>
      <c r="BO2359" s="15"/>
      <c r="BP2359" s="22"/>
      <c r="BQ2359" s="15"/>
      <c r="BR2359" s="15"/>
      <c r="BS2359" s="15"/>
      <c r="BT2359" s="15"/>
      <c r="BU2359" s="15"/>
      <c r="BV2359" s="15"/>
      <c r="BW2359" s="15"/>
      <c r="BX2359" s="15"/>
      <c r="BY2359" s="15"/>
      <c r="BZ2359" s="15"/>
      <c r="CA2359" s="15"/>
      <c r="CB2359" s="15"/>
      <c r="CC2359" s="15"/>
      <c r="CD2359" s="15"/>
      <c r="CE2359" s="15"/>
      <c r="CF2359" s="15"/>
      <c r="CG2359" s="15"/>
      <c r="CH2359" s="15"/>
      <c r="CI2359" s="15"/>
      <c r="CJ2359" s="15"/>
    </row>
    <row r="2360" spans="1:88" ht="12.75">
      <c r="A2360" s="25" t="s">
        <v>14943</v>
      </c>
      <c r="B2360" s="15" t="s">
        <v>14944</v>
      </c>
      <c r="C2360" s="15" t="s">
        <v>58</v>
      </c>
      <c r="D2360" s="16">
        <v>2015</v>
      </c>
      <c r="E2360" s="15" t="s">
        <v>3506</v>
      </c>
      <c r="F2360" s="26"/>
      <c r="G2360" s="26" t="s">
        <v>61</v>
      </c>
      <c r="H2360" s="26" t="s">
        <v>61</v>
      </c>
      <c r="I2360" s="15" t="s">
        <v>61</v>
      </c>
      <c r="J2360" s="26"/>
      <c r="K2360" s="17">
        <f t="shared" si="283"/>
        <v>0</v>
      </c>
      <c r="L2360" s="15"/>
      <c r="M2360" s="15"/>
      <c r="N2360" s="15"/>
      <c r="O2360" s="15"/>
      <c r="P2360" s="15"/>
      <c r="Q2360" s="15"/>
      <c r="R2360" s="15"/>
      <c r="S2360" s="19"/>
      <c r="T2360" s="15"/>
      <c r="U2360" s="17"/>
      <c r="V2360" s="15"/>
      <c r="W2360" s="15"/>
      <c r="X2360" s="15" t="s">
        <v>294</v>
      </c>
      <c r="Y2360" s="15"/>
      <c r="AB2360" s="20" t="s">
        <v>286</v>
      </c>
      <c r="AC2360" s="21" t="s">
        <v>14945</v>
      </c>
      <c r="AD2360" s="21" t="s">
        <v>14946</v>
      </c>
      <c r="AE2360" s="21" t="s">
        <v>14947</v>
      </c>
      <c r="AF2360" s="21" t="s">
        <v>14947</v>
      </c>
      <c r="AG2360" s="22">
        <f t="shared" si="284"/>
        <v>0.45161290322580644</v>
      </c>
      <c r="AH2360" s="15"/>
      <c r="AI2360" s="17"/>
      <c r="AJ2360" s="17"/>
      <c r="AK2360" s="17" t="e">
        <f>VLOOKUP(A2360,'[1]Deals (Exits)'!B:B,1,FALSE)</f>
        <v>#N/A</v>
      </c>
      <c r="AL2360" s="23"/>
      <c r="AM2360" s="17"/>
      <c r="AN2360" s="17"/>
      <c r="AO2360" s="17"/>
      <c r="AP2360" s="17"/>
      <c r="AQ2360" s="18"/>
      <c r="AR2360" s="18"/>
      <c r="AS2360" s="17"/>
      <c r="AT2360" s="17"/>
      <c r="AU2360" s="18"/>
      <c r="AV2360" s="17"/>
      <c r="AW2360" s="17"/>
      <c r="AX2360" s="17"/>
      <c r="AY2360" s="17"/>
      <c r="AZ2360" s="17"/>
      <c r="BA2360" s="17"/>
      <c r="BB2360" s="17"/>
      <c r="BC2360" s="17"/>
      <c r="BD2360" s="17"/>
      <c r="BE2360" s="17"/>
      <c r="BF2360" s="17"/>
      <c r="BG2360" s="17"/>
      <c r="BH2360" s="17"/>
      <c r="BI2360" s="17"/>
      <c r="BJ2360" s="17"/>
      <c r="BK2360" s="17"/>
      <c r="BL2360" s="17"/>
      <c r="BM2360" s="17"/>
      <c r="BN2360" s="15"/>
      <c r="BO2360" s="15"/>
      <c r="BP2360" s="22"/>
      <c r="BQ2360" s="15"/>
      <c r="BR2360" s="15"/>
      <c r="BS2360" s="15"/>
      <c r="BT2360" s="15"/>
      <c r="BU2360" s="15"/>
      <c r="BV2360" s="15"/>
      <c r="BW2360" s="15"/>
      <c r="BX2360" s="15"/>
      <c r="BY2360" s="15"/>
      <c r="BZ2360" s="15"/>
      <c r="CA2360" s="15"/>
      <c r="CB2360" s="15"/>
      <c r="CC2360" s="15"/>
      <c r="CD2360" s="15"/>
      <c r="CE2360" s="15"/>
      <c r="CF2360" s="15"/>
      <c r="CG2360" s="15"/>
      <c r="CH2360" s="15"/>
      <c r="CI2360" s="15"/>
      <c r="CJ2360" s="15"/>
    </row>
    <row r="2361" spans="1:88" ht="12.75">
      <c r="A2361" s="74" t="s">
        <v>14948</v>
      </c>
      <c r="B2361" s="15" t="s">
        <v>14949</v>
      </c>
      <c r="C2361" s="15" t="s">
        <v>58</v>
      </c>
      <c r="D2361" s="16">
        <v>2010</v>
      </c>
      <c r="E2361" s="15" t="s">
        <v>3528</v>
      </c>
      <c r="F2361" s="26"/>
      <c r="G2361" s="26" t="s">
        <v>61</v>
      </c>
      <c r="H2361" s="26" t="s">
        <v>61</v>
      </c>
      <c r="I2361" s="15" t="s">
        <v>61</v>
      </c>
      <c r="J2361" s="26"/>
      <c r="K2361" s="17">
        <f t="shared" si="283"/>
        <v>0</v>
      </c>
      <c r="L2361" s="15"/>
      <c r="M2361" s="15"/>
      <c r="N2361" s="15"/>
      <c r="O2361" s="15"/>
      <c r="P2361" s="15"/>
      <c r="Q2361" s="15"/>
      <c r="R2361" s="15"/>
      <c r="S2361" s="19"/>
      <c r="T2361" s="15"/>
      <c r="U2361" s="17"/>
      <c r="V2361" s="15" t="s">
        <v>14950</v>
      </c>
      <c r="W2361" s="15"/>
      <c r="X2361" s="15" t="s">
        <v>5334</v>
      </c>
      <c r="Y2361" s="15"/>
      <c r="AB2361" s="32">
        <v>44206</v>
      </c>
      <c r="AC2361" s="21" t="s">
        <v>14951</v>
      </c>
      <c r="AD2361" s="21" t="s">
        <v>14952</v>
      </c>
      <c r="AE2361" s="21" t="s">
        <v>14953</v>
      </c>
      <c r="AF2361" s="21" t="s">
        <v>14954</v>
      </c>
      <c r="AG2361" s="22">
        <f t="shared" si="284"/>
        <v>0.4838709677419355</v>
      </c>
      <c r="AH2361" s="15"/>
      <c r="AI2361" s="17"/>
      <c r="AJ2361" s="17"/>
      <c r="AK2361" s="17" t="e">
        <f>VLOOKUP(A2361,'[1]Deals (Exits)'!B:B,1,FALSE)</f>
        <v>#N/A</v>
      </c>
      <c r="AL2361" s="23"/>
      <c r="AM2361" s="17"/>
      <c r="AN2361" s="17"/>
      <c r="AO2361" s="17"/>
      <c r="AP2361" s="17"/>
      <c r="AQ2361" s="18"/>
      <c r="AR2361" s="18"/>
      <c r="AS2361" s="17"/>
      <c r="AT2361" s="17"/>
      <c r="AU2361" s="18"/>
      <c r="AV2361" s="17"/>
      <c r="AW2361" s="17"/>
      <c r="AX2361" s="17"/>
      <c r="AY2361" s="17"/>
      <c r="AZ2361" s="17"/>
      <c r="BA2361" s="17"/>
      <c r="BB2361" s="17"/>
      <c r="BC2361" s="17"/>
      <c r="BD2361" s="17"/>
      <c r="BE2361" s="17"/>
      <c r="BF2361" s="17"/>
      <c r="BG2361" s="17"/>
      <c r="BH2361" s="17"/>
      <c r="BI2361" s="17"/>
      <c r="BJ2361" s="17"/>
      <c r="BK2361" s="17"/>
      <c r="BL2361" s="17"/>
      <c r="BM2361" s="17"/>
      <c r="BN2361" s="15"/>
      <c r="BO2361" s="15"/>
      <c r="BP2361" s="22"/>
      <c r="BQ2361" s="15"/>
      <c r="BR2361" s="15"/>
      <c r="BS2361" s="15"/>
      <c r="BT2361" s="15"/>
      <c r="BU2361" s="15"/>
      <c r="BV2361" s="15"/>
      <c r="BW2361" s="15"/>
      <c r="BX2361" s="15"/>
      <c r="BY2361" s="15"/>
      <c r="BZ2361" s="15"/>
      <c r="CA2361" s="15"/>
      <c r="CB2361" s="15"/>
      <c r="CC2361" s="15"/>
      <c r="CD2361" s="15"/>
      <c r="CE2361" s="15"/>
      <c r="CF2361" s="15"/>
      <c r="CG2361" s="15"/>
      <c r="CH2361" s="15"/>
      <c r="CI2361" s="15"/>
      <c r="CJ2361" s="15"/>
    </row>
    <row r="2362" spans="1:88" ht="12.75">
      <c r="A2362" s="25" t="s">
        <v>14955</v>
      </c>
      <c r="B2362" s="15" t="s">
        <v>14956</v>
      </c>
      <c r="C2362" s="15" t="s">
        <v>58</v>
      </c>
      <c r="D2362" s="16">
        <v>2017</v>
      </c>
      <c r="E2362" s="15" t="s">
        <v>59</v>
      </c>
      <c r="F2362" s="26"/>
      <c r="G2362" s="26" t="s">
        <v>61</v>
      </c>
      <c r="H2362" s="26" t="s">
        <v>61</v>
      </c>
      <c r="I2362" s="15" t="s">
        <v>61</v>
      </c>
      <c r="J2362" s="26"/>
      <c r="K2362" s="17">
        <f t="shared" si="283"/>
        <v>0</v>
      </c>
      <c r="L2362" s="15"/>
      <c r="M2362" s="15"/>
      <c r="N2362" s="15"/>
      <c r="O2362" s="15"/>
      <c r="P2362" s="15"/>
      <c r="Q2362" s="15"/>
      <c r="R2362" s="15"/>
      <c r="S2362" s="19"/>
      <c r="T2362" s="15"/>
      <c r="U2362" s="17"/>
      <c r="V2362" s="15" t="s">
        <v>14957</v>
      </c>
      <c r="W2362" s="15"/>
      <c r="X2362" s="15" t="s">
        <v>12945</v>
      </c>
      <c r="Y2362" s="15"/>
      <c r="AB2362" s="20" t="s">
        <v>286</v>
      </c>
      <c r="AC2362" s="21" t="s">
        <v>14958</v>
      </c>
      <c r="AD2362" s="21" t="s">
        <v>14959</v>
      </c>
      <c r="AE2362" s="21" t="s">
        <v>14960</v>
      </c>
      <c r="AF2362" s="21" t="s">
        <v>14961</v>
      </c>
      <c r="AG2362" s="22">
        <f t="shared" si="284"/>
        <v>0.4838709677419355</v>
      </c>
      <c r="AH2362" s="15"/>
      <c r="AI2362" s="17"/>
      <c r="AJ2362" s="17"/>
      <c r="AK2362" s="17" t="e">
        <f>VLOOKUP(A2362,'[1]Deals (Exits)'!B:B,1,FALSE)</f>
        <v>#N/A</v>
      </c>
      <c r="AL2362" s="23"/>
      <c r="AM2362" s="17"/>
      <c r="AN2362" s="17"/>
      <c r="AO2362" s="17"/>
      <c r="AP2362" s="17"/>
      <c r="AQ2362" s="18"/>
      <c r="AR2362" s="18"/>
      <c r="AS2362" s="17"/>
      <c r="AT2362" s="17"/>
      <c r="AU2362" s="18"/>
      <c r="AV2362" s="17"/>
      <c r="AW2362" s="17"/>
      <c r="AX2362" s="17"/>
      <c r="AY2362" s="17"/>
      <c r="AZ2362" s="17"/>
      <c r="BA2362" s="17"/>
      <c r="BB2362" s="17"/>
      <c r="BC2362" s="17"/>
      <c r="BD2362" s="17"/>
      <c r="BE2362" s="17"/>
      <c r="BF2362" s="17"/>
      <c r="BG2362" s="17"/>
      <c r="BH2362" s="17"/>
      <c r="BI2362" s="17"/>
      <c r="BJ2362" s="17"/>
      <c r="BK2362" s="17"/>
      <c r="BL2362" s="17"/>
      <c r="BM2362" s="17"/>
      <c r="BN2362" s="15"/>
      <c r="BO2362" s="15"/>
      <c r="BP2362" s="22"/>
      <c r="BQ2362" s="15"/>
      <c r="BR2362" s="15"/>
      <c r="BS2362" s="15"/>
      <c r="BT2362" s="15"/>
      <c r="BU2362" s="15"/>
      <c r="BV2362" s="15"/>
      <c r="BW2362" s="15"/>
      <c r="BX2362" s="15"/>
      <c r="BY2362" s="15"/>
      <c r="BZ2362" s="15"/>
      <c r="CA2362" s="15"/>
      <c r="CB2362" s="15"/>
      <c r="CC2362" s="15"/>
      <c r="CD2362" s="15"/>
      <c r="CE2362" s="15"/>
      <c r="CF2362" s="15"/>
      <c r="CG2362" s="15"/>
      <c r="CH2362" s="15"/>
      <c r="CI2362" s="15"/>
      <c r="CJ2362" s="15"/>
    </row>
    <row r="2363" spans="1:88" ht="12.75">
      <c r="A2363" s="74" t="s">
        <v>14962</v>
      </c>
      <c r="B2363" s="15" t="s">
        <v>14963</v>
      </c>
      <c r="C2363" s="15" t="s">
        <v>58</v>
      </c>
      <c r="D2363" s="16">
        <v>2016</v>
      </c>
      <c r="E2363" s="15" t="s">
        <v>59</v>
      </c>
      <c r="F2363" s="26"/>
      <c r="G2363" s="26" t="s">
        <v>61</v>
      </c>
      <c r="H2363" s="26" t="s">
        <v>61</v>
      </c>
      <c r="I2363" s="15" t="s">
        <v>61</v>
      </c>
      <c r="J2363" s="26"/>
      <c r="K2363" s="17">
        <f t="shared" si="283"/>
        <v>0</v>
      </c>
      <c r="L2363" s="15"/>
      <c r="M2363" s="15"/>
      <c r="N2363" s="15"/>
      <c r="O2363" s="15"/>
      <c r="P2363" s="15"/>
      <c r="Q2363" s="15"/>
      <c r="R2363" s="15"/>
      <c r="S2363" s="19"/>
      <c r="T2363" s="15"/>
      <c r="U2363" s="17"/>
      <c r="V2363" s="15" t="s">
        <v>14964</v>
      </c>
      <c r="W2363" s="15"/>
      <c r="X2363" s="15" t="s">
        <v>4628</v>
      </c>
      <c r="Y2363" s="15"/>
      <c r="AB2363" s="20"/>
      <c r="AC2363" s="21" t="s">
        <v>14965</v>
      </c>
      <c r="AD2363" s="15"/>
      <c r="AE2363" s="21" t="s">
        <v>14966</v>
      </c>
      <c r="AF2363" s="21" t="s">
        <v>14967</v>
      </c>
      <c r="AG2363" s="22">
        <f t="shared" si="284"/>
        <v>0.41935483870967744</v>
      </c>
      <c r="AH2363" s="15"/>
      <c r="AI2363" s="17"/>
      <c r="AJ2363" s="17"/>
      <c r="AK2363" s="17" t="e">
        <f>VLOOKUP(A2363,'[1]Deals (Exits)'!B:B,1,FALSE)</f>
        <v>#N/A</v>
      </c>
      <c r="AL2363" s="23"/>
      <c r="AM2363" s="17"/>
      <c r="AN2363" s="17"/>
      <c r="AO2363" s="17"/>
      <c r="AP2363" s="17"/>
      <c r="AQ2363" s="18"/>
      <c r="AR2363" s="18"/>
      <c r="AS2363" s="17"/>
      <c r="AT2363" s="17"/>
      <c r="AU2363" s="18"/>
      <c r="AV2363" s="17"/>
      <c r="AW2363" s="17"/>
      <c r="AX2363" s="17"/>
      <c r="AY2363" s="17"/>
      <c r="AZ2363" s="17"/>
      <c r="BA2363" s="17"/>
      <c r="BB2363" s="17"/>
      <c r="BC2363" s="17"/>
      <c r="BD2363" s="17"/>
      <c r="BE2363" s="17"/>
      <c r="BF2363" s="17"/>
      <c r="BG2363" s="17"/>
      <c r="BH2363" s="17"/>
      <c r="BI2363" s="17"/>
      <c r="BJ2363" s="17"/>
      <c r="BK2363" s="17"/>
      <c r="BL2363" s="17"/>
      <c r="BM2363" s="17"/>
      <c r="BN2363" s="15"/>
      <c r="BO2363" s="15"/>
      <c r="BP2363" s="22"/>
      <c r="BQ2363" s="15"/>
      <c r="BR2363" s="15"/>
      <c r="BS2363" s="15"/>
      <c r="BT2363" s="15"/>
      <c r="BU2363" s="15"/>
      <c r="BV2363" s="15"/>
      <c r="BW2363" s="15"/>
      <c r="BX2363" s="15"/>
      <c r="BY2363" s="15"/>
      <c r="BZ2363" s="15"/>
      <c r="CA2363" s="15"/>
      <c r="CB2363" s="15"/>
      <c r="CC2363" s="15"/>
      <c r="CD2363" s="15"/>
      <c r="CE2363" s="15"/>
      <c r="CF2363" s="15"/>
      <c r="CG2363" s="15"/>
      <c r="CH2363" s="15"/>
      <c r="CI2363" s="15"/>
      <c r="CJ2363" s="15"/>
    </row>
    <row r="2364" spans="1:88" ht="12.75">
      <c r="A2364" s="74" t="s">
        <v>14968</v>
      </c>
      <c r="B2364" s="15" t="s">
        <v>14969</v>
      </c>
      <c r="C2364" s="15" t="s">
        <v>58</v>
      </c>
      <c r="D2364" s="16">
        <v>2013</v>
      </c>
      <c r="E2364" s="15" t="s">
        <v>3528</v>
      </c>
      <c r="F2364" s="26"/>
      <c r="G2364" s="26" t="s">
        <v>61</v>
      </c>
      <c r="H2364" s="26" t="s">
        <v>61</v>
      </c>
      <c r="I2364" s="15" t="s">
        <v>61</v>
      </c>
      <c r="J2364" s="26"/>
      <c r="K2364" s="17">
        <f t="shared" si="283"/>
        <v>0</v>
      </c>
      <c r="L2364" s="15"/>
      <c r="M2364" s="15"/>
      <c r="N2364" s="15"/>
      <c r="O2364" s="15"/>
      <c r="P2364" s="15"/>
      <c r="Q2364" s="15"/>
      <c r="R2364" s="15"/>
      <c r="S2364" s="19"/>
      <c r="T2364" s="15"/>
      <c r="U2364" s="17"/>
      <c r="V2364" s="15" t="s">
        <v>14970</v>
      </c>
      <c r="W2364" s="15"/>
      <c r="X2364" s="15" t="s">
        <v>1072</v>
      </c>
      <c r="Y2364" s="15"/>
      <c r="AB2364" s="32">
        <v>43506</v>
      </c>
      <c r="AC2364" s="21" t="s">
        <v>14971</v>
      </c>
      <c r="AD2364" s="21" t="s">
        <v>14972</v>
      </c>
      <c r="AE2364" s="21" t="s">
        <v>14973</v>
      </c>
      <c r="AF2364" s="21" t="s">
        <v>14974</v>
      </c>
      <c r="AG2364" s="22">
        <f t="shared" si="284"/>
        <v>0.4838709677419355</v>
      </c>
      <c r="AH2364" s="15"/>
      <c r="AI2364" s="17"/>
      <c r="AJ2364" s="17"/>
      <c r="AK2364" s="17" t="e">
        <f>VLOOKUP(A2364,'[1]Deals (Exits)'!B:B,1,FALSE)</f>
        <v>#N/A</v>
      </c>
      <c r="AL2364" s="23"/>
      <c r="AM2364" s="17"/>
      <c r="AN2364" s="17"/>
      <c r="AO2364" s="17"/>
      <c r="AP2364" s="17"/>
      <c r="AQ2364" s="18"/>
      <c r="AR2364" s="18"/>
      <c r="AS2364" s="17"/>
      <c r="AT2364" s="17"/>
      <c r="AU2364" s="18"/>
      <c r="AV2364" s="17"/>
      <c r="AW2364" s="17"/>
      <c r="AX2364" s="17"/>
      <c r="AY2364" s="17"/>
      <c r="AZ2364" s="17"/>
      <c r="BA2364" s="17"/>
      <c r="BB2364" s="17"/>
      <c r="BC2364" s="17"/>
      <c r="BD2364" s="17"/>
      <c r="BE2364" s="17"/>
      <c r="BF2364" s="17"/>
      <c r="BG2364" s="17"/>
      <c r="BH2364" s="17"/>
      <c r="BI2364" s="17"/>
      <c r="BJ2364" s="17"/>
      <c r="BK2364" s="17"/>
      <c r="BL2364" s="17"/>
      <c r="BM2364" s="17"/>
      <c r="BN2364" s="15"/>
      <c r="BO2364" s="15"/>
      <c r="BP2364" s="22"/>
      <c r="BQ2364" s="15"/>
      <c r="BR2364" s="15"/>
      <c r="BS2364" s="15"/>
      <c r="BT2364" s="15"/>
      <c r="BU2364" s="15"/>
      <c r="BV2364" s="15"/>
      <c r="BW2364" s="15"/>
      <c r="BX2364" s="15"/>
      <c r="BY2364" s="15"/>
      <c r="BZ2364" s="15"/>
      <c r="CA2364" s="15"/>
      <c r="CB2364" s="15"/>
      <c r="CC2364" s="15"/>
      <c r="CD2364" s="15"/>
      <c r="CE2364" s="15"/>
      <c r="CF2364" s="15"/>
      <c r="CG2364" s="15"/>
      <c r="CH2364" s="15"/>
      <c r="CI2364" s="15"/>
      <c r="CJ2364" s="15"/>
    </row>
    <row r="2365" spans="1:88" ht="12.75">
      <c r="A2365" s="74" t="s">
        <v>14975</v>
      </c>
      <c r="B2365" s="15" t="s">
        <v>14976</v>
      </c>
      <c r="C2365" s="15" t="s">
        <v>58</v>
      </c>
      <c r="D2365" s="16">
        <v>2012</v>
      </c>
      <c r="E2365" s="15" t="s">
        <v>59</v>
      </c>
      <c r="F2365" s="26"/>
      <c r="G2365" s="26" t="s">
        <v>61</v>
      </c>
      <c r="H2365" s="26" t="s">
        <v>61</v>
      </c>
      <c r="I2365" s="15" t="s">
        <v>61</v>
      </c>
      <c r="J2365" s="26"/>
      <c r="K2365" s="17">
        <f t="shared" si="283"/>
        <v>0</v>
      </c>
      <c r="L2365" s="15"/>
      <c r="M2365" s="15"/>
      <c r="N2365" s="15"/>
      <c r="O2365" s="15"/>
      <c r="P2365" s="15"/>
      <c r="Q2365" s="15"/>
      <c r="R2365" s="15"/>
      <c r="S2365" s="19"/>
      <c r="T2365" s="15"/>
      <c r="U2365" s="17"/>
      <c r="V2365" s="15"/>
      <c r="W2365" s="15"/>
      <c r="X2365" s="15" t="s">
        <v>5334</v>
      </c>
      <c r="Y2365" s="15"/>
      <c r="AB2365" s="20" t="s">
        <v>286</v>
      </c>
      <c r="AC2365" s="21" t="s">
        <v>14977</v>
      </c>
      <c r="AD2365" s="21" t="s">
        <v>14978</v>
      </c>
      <c r="AE2365" s="21" t="s">
        <v>14979</v>
      </c>
      <c r="AF2365" s="21" t="s">
        <v>14980</v>
      </c>
      <c r="AG2365" s="22">
        <f t="shared" si="284"/>
        <v>0.45161290322580644</v>
      </c>
      <c r="AH2365" s="15"/>
      <c r="AI2365" s="17"/>
      <c r="AJ2365" s="17"/>
      <c r="AK2365" s="17" t="e">
        <f>VLOOKUP(A2365,'[1]Deals (Exits)'!B:B,1,FALSE)</f>
        <v>#N/A</v>
      </c>
      <c r="AL2365" s="23"/>
      <c r="AM2365" s="17"/>
      <c r="AN2365" s="17"/>
      <c r="AO2365" s="17"/>
      <c r="AP2365" s="17"/>
      <c r="AQ2365" s="18"/>
      <c r="AR2365" s="18"/>
      <c r="AS2365" s="17"/>
      <c r="AT2365" s="17"/>
      <c r="AU2365" s="18"/>
      <c r="AV2365" s="17"/>
      <c r="AW2365" s="17"/>
      <c r="AX2365" s="17"/>
      <c r="AY2365" s="17"/>
      <c r="AZ2365" s="17"/>
      <c r="BA2365" s="17"/>
      <c r="BB2365" s="17"/>
      <c r="BC2365" s="17"/>
      <c r="BD2365" s="17"/>
      <c r="BE2365" s="17"/>
      <c r="BF2365" s="17"/>
      <c r="BG2365" s="17"/>
      <c r="BH2365" s="17"/>
      <c r="BI2365" s="17"/>
      <c r="BJ2365" s="17"/>
      <c r="BK2365" s="17"/>
      <c r="BL2365" s="17"/>
      <c r="BM2365" s="17"/>
      <c r="BN2365" s="15"/>
      <c r="BO2365" s="15"/>
      <c r="BP2365" s="22"/>
      <c r="BQ2365" s="15"/>
      <c r="BR2365" s="15"/>
      <c r="BS2365" s="15"/>
      <c r="BT2365" s="15"/>
      <c r="BU2365" s="15"/>
      <c r="BV2365" s="15"/>
      <c r="BW2365" s="15"/>
      <c r="BX2365" s="15"/>
      <c r="BY2365" s="15"/>
      <c r="BZ2365" s="15"/>
      <c r="CA2365" s="15"/>
      <c r="CB2365" s="15"/>
      <c r="CC2365" s="15"/>
      <c r="CD2365" s="15"/>
      <c r="CE2365" s="15"/>
      <c r="CF2365" s="15"/>
      <c r="CG2365" s="15"/>
      <c r="CH2365" s="15"/>
      <c r="CI2365" s="15"/>
      <c r="CJ2365" s="15"/>
    </row>
    <row r="2366" spans="1:88" ht="12.75">
      <c r="A2366" s="74" t="s">
        <v>14981</v>
      </c>
      <c r="B2366" s="15" t="s">
        <v>14982</v>
      </c>
      <c r="C2366" s="15" t="s">
        <v>58</v>
      </c>
      <c r="D2366" s="16">
        <v>2012</v>
      </c>
      <c r="E2366" s="15" t="s">
        <v>14548</v>
      </c>
      <c r="F2366" s="26"/>
      <c r="G2366" s="26" t="s">
        <v>61</v>
      </c>
      <c r="H2366" s="26" t="s">
        <v>61</v>
      </c>
      <c r="I2366" s="15" t="s">
        <v>61</v>
      </c>
      <c r="J2366" s="26"/>
      <c r="K2366" s="17">
        <f t="shared" si="283"/>
        <v>0</v>
      </c>
      <c r="L2366" s="15"/>
      <c r="M2366" s="15"/>
      <c r="N2366" s="15"/>
      <c r="O2366" s="15"/>
      <c r="P2366" s="15"/>
      <c r="Q2366" s="15"/>
      <c r="R2366" s="15"/>
      <c r="S2366" s="19"/>
      <c r="T2366" s="15"/>
      <c r="U2366" s="17"/>
      <c r="V2366" s="15"/>
      <c r="W2366" s="15"/>
      <c r="X2366" s="15" t="s">
        <v>4628</v>
      </c>
      <c r="Y2366" s="15"/>
      <c r="AB2366" s="32">
        <v>44206</v>
      </c>
      <c r="AC2366" s="21" t="s">
        <v>14983</v>
      </c>
      <c r="AD2366" s="21" t="s">
        <v>14984</v>
      </c>
      <c r="AE2366" s="21" t="s">
        <v>14985</v>
      </c>
      <c r="AF2366" s="21" t="s">
        <v>14986</v>
      </c>
      <c r="AG2366" s="22">
        <f t="shared" si="284"/>
        <v>0.45161290322580644</v>
      </c>
      <c r="AH2366" s="15"/>
      <c r="AI2366" s="17"/>
      <c r="AJ2366" s="17"/>
      <c r="AK2366" s="17" t="e">
        <f>VLOOKUP(A2366,'[1]Deals (Exits)'!B:B,1,FALSE)</f>
        <v>#N/A</v>
      </c>
      <c r="AL2366" s="23"/>
      <c r="AM2366" s="17"/>
      <c r="AN2366" s="17"/>
      <c r="AO2366" s="17"/>
      <c r="AP2366" s="17"/>
      <c r="AQ2366" s="18"/>
      <c r="AR2366" s="18"/>
      <c r="AS2366" s="17"/>
      <c r="AT2366" s="17"/>
      <c r="AU2366" s="18"/>
      <c r="AV2366" s="17"/>
      <c r="AW2366" s="17"/>
      <c r="AX2366" s="17"/>
      <c r="AY2366" s="17"/>
      <c r="AZ2366" s="17"/>
      <c r="BA2366" s="17"/>
      <c r="BB2366" s="17"/>
      <c r="BC2366" s="17"/>
      <c r="BD2366" s="17"/>
      <c r="BE2366" s="17"/>
      <c r="BF2366" s="17"/>
      <c r="BG2366" s="17"/>
      <c r="BH2366" s="17"/>
      <c r="BI2366" s="17"/>
      <c r="BJ2366" s="17"/>
      <c r="BK2366" s="17"/>
      <c r="BL2366" s="17"/>
      <c r="BM2366" s="17"/>
      <c r="BN2366" s="15"/>
      <c r="BO2366" s="15"/>
      <c r="BP2366" s="22"/>
      <c r="BQ2366" s="15"/>
      <c r="BR2366" s="15"/>
      <c r="BS2366" s="15"/>
      <c r="BT2366" s="15"/>
      <c r="BU2366" s="15"/>
      <c r="BV2366" s="15"/>
      <c r="BW2366" s="15"/>
      <c r="BX2366" s="15"/>
      <c r="BY2366" s="15"/>
      <c r="BZ2366" s="15"/>
      <c r="CA2366" s="15"/>
      <c r="CB2366" s="15"/>
      <c r="CC2366" s="15"/>
      <c r="CD2366" s="15"/>
      <c r="CE2366" s="15"/>
      <c r="CF2366" s="15"/>
      <c r="CG2366" s="15"/>
      <c r="CH2366" s="15"/>
      <c r="CI2366" s="15"/>
      <c r="CJ2366" s="15"/>
    </row>
    <row r="2367" spans="1:88" ht="12.75">
      <c r="A2367" s="25" t="s">
        <v>14987</v>
      </c>
      <c r="B2367" s="15" t="s">
        <v>14988</v>
      </c>
      <c r="C2367" s="15" t="s">
        <v>58</v>
      </c>
      <c r="D2367" s="16">
        <v>2019</v>
      </c>
      <c r="E2367" s="15" t="s">
        <v>59</v>
      </c>
      <c r="F2367" s="26"/>
      <c r="G2367" s="26" t="s">
        <v>61</v>
      </c>
      <c r="H2367" s="26" t="s">
        <v>61</v>
      </c>
      <c r="I2367" s="15" t="s">
        <v>61</v>
      </c>
      <c r="J2367" s="26"/>
      <c r="K2367" s="17">
        <f t="shared" si="283"/>
        <v>0</v>
      </c>
      <c r="L2367" s="15"/>
      <c r="M2367" s="15"/>
      <c r="N2367" s="15"/>
      <c r="O2367" s="15"/>
      <c r="P2367" s="15"/>
      <c r="Q2367" s="15"/>
      <c r="R2367" s="15"/>
      <c r="S2367" s="19"/>
      <c r="T2367" s="15"/>
      <c r="U2367" s="17"/>
      <c r="V2367" s="15" t="s">
        <v>14989</v>
      </c>
      <c r="W2367" s="15"/>
      <c r="X2367" s="15" t="s">
        <v>64</v>
      </c>
      <c r="Y2367" s="15"/>
      <c r="AB2367" s="20" t="s">
        <v>286</v>
      </c>
      <c r="AC2367" s="21" t="s">
        <v>14990</v>
      </c>
      <c r="AD2367" s="15"/>
      <c r="AE2367" s="21" t="s">
        <v>14991</v>
      </c>
      <c r="AF2367" s="21" t="s">
        <v>14992</v>
      </c>
      <c r="AG2367" s="22">
        <f t="shared" si="284"/>
        <v>0.45161290322580644</v>
      </c>
      <c r="AH2367" s="15"/>
      <c r="AI2367" s="17"/>
      <c r="AJ2367" s="17"/>
      <c r="AK2367" s="17" t="e">
        <f>VLOOKUP(A2367,'[1]Deals (Exits)'!B:B,1,FALSE)</f>
        <v>#N/A</v>
      </c>
      <c r="AL2367" s="23"/>
      <c r="AM2367" s="17"/>
      <c r="AN2367" s="17"/>
      <c r="AO2367" s="17"/>
      <c r="AP2367" s="17"/>
      <c r="AQ2367" s="18"/>
      <c r="AR2367" s="18"/>
      <c r="AS2367" s="17"/>
      <c r="AT2367" s="17"/>
      <c r="AU2367" s="18"/>
      <c r="AV2367" s="17"/>
      <c r="AW2367" s="17"/>
      <c r="AX2367" s="17"/>
      <c r="AY2367" s="17"/>
      <c r="AZ2367" s="17"/>
      <c r="BA2367" s="17"/>
      <c r="BB2367" s="17"/>
      <c r="BC2367" s="17"/>
      <c r="BD2367" s="17"/>
      <c r="BE2367" s="17"/>
      <c r="BF2367" s="17"/>
      <c r="BG2367" s="17"/>
      <c r="BH2367" s="17"/>
      <c r="BI2367" s="17"/>
      <c r="BJ2367" s="17"/>
      <c r="BK2367" s="17"/>
      <c r="BL2367" s="17"/>
      <c r="BM2367" s="17"/>
      <c r="BN2367" s="15"/>
      <c r="BO2367" s="15"/>
      <c r="BP2367" s="22"/>
      <c r="BQ2367" s="15"/>
      <c r="BR2367" s="15"/>
      <c r="BS2367" s="15"/>
      <c r="BT2367" s="15"/>
      <c r="BU2367" s="15"/>
      <c r="BV2367" s="15"/>
      <c r="BW2367" s="15"/>
      <c r="BX2367" s="15"/>
      <c r="BY2367" s="15"/>
      <c r="BZ2367" s="15"/>
      <c r="CA2367" s="15"/>
      <c r="CB2367" s="15"/>
      <c r="CC2367" s="15"/>
      <c r="CD2367" s="15"/>
      <c r="CE2367" s="15"/>
      <c r="CF2367" s="15"/>
      <c r="CG2367" s="15"/>
      <c r="CH2367" s="15"/>
      <c r="CI2367" s="15"/>
      <c r="CJ2367" s="15"/>
    </row>
    <row r="2368" spans="1:88" ht="12.75">
      <c r="A2368" s="74" t="s">
        <v>14993</v>
      </c>
      <c r="B2368" s="15" t="s">
        <v>14994</v>
      </c>
      <c r="C2368" s="15" t="s">
        <v>58</v>
      </c>
      <c r="D2368" s="16">
        <v>2010</v>
      </c>
      <c r="E2368" s="15" t="s">
        <v>59</v>
      </c>
      <c r="F2368" s="26"/>
      <c r="G2368" s="26" t="s">
        <v>61</v>
      </c>
      <c r="H2368" s="26" t="s">
        <v>61</v>
      </c>
      <c r="I2368" s="15" t="s">
        <v>61</v>
      </c>
      <c r="J2368" s="26"/>
      <c r="K2368" s="17">
        <f t="shared" si="283"/>
        <v>0</v>
      </c>
      <c r="L2368" s="15"/>
      <c r="M2368" s="15"/>
      <c r="N2368" s="15"/>
      <c r="O2368" s="15"/>
      <c r="P2368" s="15"/>
      <c r="Q2368" s="15"/>
      <c r="R2368" s="15"/>
      <c r="S2368" s="19"/>
      <c r="T2368" s="15"/>
      <c r="U2368" s="17"/>
      <c r="V2368" s="15" t="s">
        <v>14995</v>
      </c>
      <c r="W2368" s="15"/>
      <c r="X2368" s="15" t="s">
        <v>5334</v>
      </c>
      <c r="Y2368" s="15"/>
      <c r="AB2368" s="20" t="s">
        <v>121</v>
      </c>
      <c r="AC2368" s="21" t="s">
        <v>14996</v>
      </c>
      <c r="AD2368" s="21" t="s">
        <v>14997</v>
      </c>
      <c r="AE2368" s="21" t="s">
        <v>14998</v>
      </c>
      <c r="AF2368" s="15"/>
      <c r="AG2368" s="22">
        <f t="shared" si="284"/>
        <v>0.45161290322580644</v>
      </c>
      <c r="AH2368" s="15"/>
      <c r="AI2368" s="17"/>
      <c r="AJ2368" s="17"/>
      <c r="AK2368" s="17" t="e">
        <f>VLOOKUP(A2368,'[1]Deals (Exits)'!B:B,1,FALSE)</f>
        <v>#N/A</v>
      </c>
      <c r="AL2368" s="23"/>
      <c r="AM2368" s="17"/>
      <c r="AN2368" s="17"/>
      <c r="AO2368" s="17"/>
      <c r="AP2368" s="17"/>
      <c r="AQ2368" s="18"/>
      <c r="AR2368" s="18"/>
      <c r="AS2368" s="17"/>
      <c r="AT2368" s="17"/>
      <c r="AU2368" s="18"/>
      <c r="AV2368" s="17"/>
      <c r="AW2368" s="17"/>
      <c r="AX2368" s="17"/>
      <c r="AY2368" s="17"/>
      <c r="AZ2368" s="17"/>
      <c r="BA2368" s="17"/>
      <c r="BB2368" s="17"/>
      <c r="BC2368" s="17"/>
      <c r="BD2368" s="17"/>
      <c r="BE2368" s="17"/>
      <c r="BF2368" s="17"/>
      <c r="BG2368" s="17"/>
      <c r="BH2368" s="17"/>
      <c r="BI2368" s="17"/>
      <c r="BJ2368" s="17"/>
      <c r="BK2368" s="17"/>
      <c r="BL2368" s="17"/>
      <c r="BM2368" s="17"/>
      <c r="BN2368" s="15"/>
      <c r="BO2368" s="15"/>
      <c r="BP2368" s="22"/>
      <c r="BQ2368" s="15"/>
      <c r="BR2368" s="15"/>
      <c r="BS2368" s="15"/>
      <c r="BT2368" s="15"/>
      <c r="BU2368" s="15"/>
      <c r="BV2368" s="15"/>
      <c r="BW2368" s="15"/>
      <c r="BX2368" s="15"/>
      <c r="BY2368" s="15"/>
      <c r="BZ2368" s="15"/>
      <c r="CA2368" s="15"/>
      <c r="CB2368" s="15"/>
      <c r="CC2368" s="15"/>
      <c r="CD2368" s="15"/>
      <c r="CE2368" s="15"/>
      <c r="CF2368" s="15"/>
      <c r="CG2368" s="15"/>
      <c r="CH2368" s="15"/>
      <c r="CI2368" s="15"/>
      <c r="CJ2368" s="15"/>
    </row>
    <row r="2369" spans="1:88" ht="12.75">
      <c r="A2369" s="74" t="s">
        <v>14999</v>
      </c>
      <c r="B2369" s="15" t="s">
        <v>15000</v>
      </c>
      <c r="C2369" s="15" t="s">
        <v>58</v>
      </c>
      <c r="D2369" s="16">
        <v>2014</v>
      </c>
      <c r="E2369" s="15" t="s">
        <v>59</v>
      </c>
      <c r="F2369" s="26"/>
      <c r="G2369" s="26" t="s">
        <v>61</v>
      </c>
      <c r="H2369" s="26" t="s">
        <v>61</v>
      </c>
      <c r="I2369" s="15" t="s">
        <v>61</v>
      </c>
      <c r="J2369" s="26"/>
      <c r="K2369" s="17">
        <f t="shared" si="283"/>
        <v>0</v>
      </c>
      <c r="L2369" s="15"/>
      <c r="M2369" s="15"/>
      <c r="N2369" s="15"/>
      <c r="O2369" s="15"/>
      <c r="P2369" s="15"/>
      <c r="Q2369" s="15"/>
      <c r="R2369" s="15"/>
      <c r="S2369" s="19"/>
      <c r="T2369" s="15"/>
      <c r="U2369" s="17"/>
      <c r="V2369" s="15" t="s">
        <v>15001</v>
      </c>
      <c r="W2369" s="15"/>
      <c r="X2369" s="15" t="s">
        <v>5334</v>
      </c>
      <c r="Y2369" s="15"/>
      <c r="AB2369" s="32">
        <v>43506</v>
      </c>
      <c r="AC2369" s="21" t="s">
        <v>15002</v>
      </c>
      <c r="AD2369" s="21" t="s">
        <v>15003</v>
      </c>
      <c r="AE2369" s="21" t="s">
        <v>15004</v>
      </c>
      <c r="AF2369" s="21" t="s">
        <v>15005</v>
      </c>
      <c r="AG2369" s="22">
        <f t="shared" si="284"/>
        <v>0.4838709677419355</v>
      </c>
      <c r="AH2369" s="15"/>
      <c r="AI2369" s="17"/>
      <c r="AJ2369" s="17"/>
      <c r="AK2369" s="17" t="e">
        <f>VLOOKUP(A2369,'[1]Deals (Exits)'!B:B,1,FALSE)</f>
        <v>#N/A</v>
      </c>
      <c r="AL2369" s="23"/>
      <c r="AM2369" s="17"/>
      <c r="AN2369" s="17"/>
      <c r="AO2369" s="17"/>
      <c r="AP2369" s="17"/>
      <c r="AQ2369" s="18"/>
      <c r="AR2369" s="18"/>
      <c r="AS2369" s="17"/>
      <c r="AT2369" s="17"/>
      <c r="AU2369" s="18"/>
      <c r="AV2369" s="17"/>
      <c r="AW2369" s="17"/>
      <c r="AX2369" s="17"/>
      <c r="AY2369" s="17"/>
      <c r="AZ2369" s="17"/>
      <c r="BA2369" s="17"/>
      <c r="BB2369" s="17"/>
      <c r="BC2369" s="17"/>
      <c r="BD2369" s="17"/>
      <c r="BE2369" s="17"/>
      <c r="BF2369" s="17"/>
      <c r="BG2369" s="17"/>
      <c r="BH2369" s="17"/>
      <c r="BI2369" s="17"/>
      <c r="BJ2369" s="17"/>
      <c r="BK2369" s="17"/>
      <c r="BL2369" s="17"/>
      <c r="BM2369" s="17"/>
      <c r="BN2369" s="15"/>
      <c r="BO2369" s="15"/>
      <c r="BP2369" s="22"/>
      <c r="BQ2369" s="15"/>
      <c r="BR2369" s="15"/>
      <c r="BS2369" s="15"/>
      <c r="BT2369" s="15"/>
      <c r="BU2369" s="15"/>
      <c r="BV2369" s="15"/>
      <c r="BW2369" s="15"/>
      <c r="BX2369" s="15"/>
      <c r="BY2369" s="15"/>
      <c r="BZ2369" s="15"/>
      <c r="CA2369" s="15"/>
      <c r="CB2369" s="15"/>
      <c r="CC2369" s="15"/>
      <c r="CD2369" s="15"/>
      <c r="CE2369" s="15"/>
      <c r="CF2369" s="15"/>
      <c r="CG2369" s="15"/>
      <c r="CH2369" s="15"/>
      <c r="CI2369" s="15"/>
      <c r="CJ2369" s="15"/>
    </row>
    <row r="2370" spans="1:88" ht="12.75">
      <c r="A2370" s="74" t="s">
        <v>15006</v>
      </c>
      <c r="B2370" s="15" t="s">
        <v>15007</v>
      </c>
      <c r="C2370" s="15" t="s">
        <v>58</v>
      </c>
      <c r="D2370" s="16">
        <v>2018</v>
      </c>
      <c r="E2370" s="15" t="s">
        <v>59</v>
      </c>
      <c r="F2370" s="26"/>
      <c r="G2370" s="26" t="s">
        <v>61</v>
      </c>
      <c r="H2370" s="26" t="s">
        <v>61</v>
      </c>
      <c r="I2370" s="15" t="s">
        <v>61</v>
      </c>
      <c r="J2370" s="26"/>
      <c r="K2370" s="17">
        <f t="shared" si="283"/>
        <v>0</v>
      </c>
      <c r="L2370" s="15"/>
      <c r="M2370" s="15"/>
      <c r="N2370" s="15"/>
      <c r="O2370" s="15"/>
      <c r="P2370" s="15"/>
      <c r="Q2370" s="15"/>
      <c r="R2370" s="15"/>
      <c r="S2370" s="19"/>
      <c r="T2370" s="15"/>
      <c r="U2370" s="17"/>
      <c r="V2370" s="15" t="s">
        <v>15008</v>
      </c>
      <c r="W2370" s="15"/>
      <c r="X2370" s="15" t="s">
        <v>158</v>
      </c>
      <c r="Y2370" s="15"/>
      <c r="AB2370" s="32">
        <v>43506</v>
      </c>
      <c r="AC2370" s="21" t="s">
        <v>15009</v>
      </c>
      <c r="AD2370" s="21" t="s">
        <v>15010</v>
      </c>
      <c r="AE2370" s="15"/>
      <c r="AF2370" s="21" t="s">
        <v>15011</v>
      </c>
      <c r="AG2370" s="22">
        <f t="shared" si="284"/>
        <v>0.45161290322580644</v>
      </c>
      <c r="AH2370" s="15"/>
      <c r="AI2370" s="17"/>
      <c r="AJ2370" s="17"/>
      <c r="AK2370" s="17" t="e">
        <f>VLOOKUP(A2370,'[1]Deals (Exits)'!B:B,1,FALSE)</f>
        <v>#N/A</v>
      </c>
      <c r="AL2370" s="23"/>
      <c r="AM2370" s="17"/>
      <c r="AN2370" s="17"/>
      <c r="AO2370" s="17"/>
      <c r="AP2370" s="17"/>
      <c r="AQ2370" s="18"/>
      <c r="AR2370" s="18"/>
      <c r="AS2370" s="17"/>
      <c r="AT2370" s="17"/>
      <c r="AU2370" s="18"/>
      <c r="AV2370" s="17"/>
      <c r="AW2370" s="17"/>
      <c r="AX2370" s="17"/>
      <c r="AY2370" s="17"/>
      <c r="AZ2370" s="17"/>
      <c r="BA2370" s="17"/>
      <c r="BB2370" s="17"/>
      <c r="BC2370" s="17"/>
      <c r="BD2370" s="17"/>
      <c r="BE2370" s="17"/>
      <c r="BF2370" s="17"/>
      <c r="BG2370" s="17"/>
      <c r="BH2370" s="17"/>
      <c r="BI2370" s="17"/>
      <c r="BJ2370" s="17"/>
      <c r="BK2370" s="17"/>
      <c r="BL2370" s="17"/>
      <c r="BM2370" s="17"/>
      <c r="BN2370" s="15"/>
      <c r="BO2370" s="15"/>
      <c r="BP2370" s="22"/>
      <c r="BQ2370" s="15"/>
      <c r="BR2370" s="15"/>
      <c r="BS2370" s="15"/>
      <c r="BT2370" s="15"/>
      <c r="BU2370" s="15"/>
      <c r="BV2370" s="15"/>
      <c r="BW2370" s="15"/>
      <c r="BX2370" s="15"/>
      <c r="BY2370" s="15"/>
      <c r="BZ2370" s="15"/>
      <c r="CA2370" s="15"/>
      <c r="CB2370" s="15"/>
      <c r="CC2370" s="15"/>
      <c r="CD2370" s="15"/>
      <c r="CE2370" s="15"/>
      <c r="CF2370" s="15"/>
      <c r="CG2370" s="15"/>
      <c r="CH2370" s="15"/>
      <c r="CI2370" s="15"/>
      <c r="CJ2370" s="15"/>
    </row>
    <row r="2371" spans="1:88" ht="12.75">
      <c r="A2371" s="74" t="s">
        <v>15012</v>
      </c>
      <c r="B2371" s="15" t="s">
        <v>15013</v>
      </c>
      <c r="C2371" s="15" t="s">
        <v>58</v>
      </c>
      <c r="D2371" s="16">
        <v>2018</v>
      </c>
      <c r="E2371" s="15" t="s">
        <v>59</v>
      </c>
      <c r="F2371" s="26"/>
      <c r="G2371" s="26" t="s">
        <v>61</v>
      </c>
      <c r="H2371" s="26" t="s">
        <v>61</v>
      </c>
      <c r="I2371" s="15" t="s">
        <v>61</v>
      </c>
      <c r="J2371" s="26"/>
      <c r="K2371" s="17">
        <f t="shared" si="283"/>
        <v>0</v>
      </c>
      <c r="L2371" s="15"/>
      <c r="M2371" s="15"/>
      <c r="N2371" s="15"/>
      <c r="O2371" s="15"/>
      <c r="P2371" s="15"/>
      <c r="Q2371" s="15"/>
      <c r="R2371" s="15"/>
      <c r="S2371" s="19"/>
      <c r="T2371" s="15"/>
      <c r="U2371" s="17"/>
      <c r="V2371" s="15" t="s">
        <v>15014</v>
      </c>
      <c r="W2371" s="15"/>
      <c r="X2371" s="15" t="s">
        <v>64</v>
      </c>
      <c r="Y2371" s="15"/>
      <c r="AB2371" s="32">
        <v>44206</v>
      </c>
      <c r="AC2371" s="21" t="s">
        <v>15015</v>
      </c>
      <c r="AD2371" s="15"/>
      <c r="AE2371" s="21" t="s">
        <v>15016</v>
      </c>
      <c r="AF2371" s="15"/>
      <c r="AG2371" s="22">
        <f t="shared" si="284"/>
        <v>0.41935483870967744</v>
      </c>
      <c r="AH2371" s="15"/>
      <c r="AI2371" s="17"/>
      <c r="AJ2371" s="17"/>
      <c r="AK2371" s="17" t="e">
        <f>VLOOKUP(A2371,'[1]Deals (Exits)'!B:B,1,FALSE)</f>
        <v>#N/A</v>
      </c>
      <c r="AL2371" s="23"/>
      <c r="AM2371" s="17"/>
      <c r="AN2371" s="17"/>
      <c r="AO2371" s="17"/>
      <c r="AP2371" s="17"/>
      <c r="AQ2371" s="18"/>
      <c r="AR2371" s="18"/>
      <c r="AS2371" s="17"/>
      <c r="AT2371" s="17"/>
      <c r="AU2371" s="18"/>
      <c r="AV2371" s="17"/>
      <c r="AW2371" s="17"/>
      <c r="AX2371" s="17"/>
      <c r="AY2371" s="17"/>
      <c r="AZ2371" s="17"/>
      <c r="BA2371" s="17"/>
      <c r="BB2371" s="17"/>
      <c r="BC2371" s="17"/>
      <c r="BD2371" s="17"/>
      <c r="BE2371" s="17"/>
      <c r="BF2371" s="17"/>
      <c r="BG2371" s="17"/>
      <c r="BH2371" s="17"/>
      <c r="BI2371" s="17"/>
      <c r="BJ2371" s="17"/>
      <c r="BK2371" s="17"/>
      <c r="BL2371" s="17"/>
      <c r="BM2371" s="17"/>
      <c r="BN2371" s="15"/>
      <c r="BO2371" s="15"/>
      <c r="BP2371" s="22"/>
      <c r="BQ2371" s="15"/>
      <c r="BR2371" s="15"/>
      <c r="BS2371" s="15"/>
      <c r="BT2371" s="15"/>
      <c r="BU2371" s="15"/>
      <c r="BV2371" s="15"/>
      <c r="BW2371" s="15"/>
      <c r="BX2371" s="15"/>
      <c r="BY2371" s="15"/>
      <c r="BZ2371" s="15"/>
      <c r="CA2371" s="15"/>
      <c r="CB2371" s="15"/>
      <c r="CC2371" s="15"/>
      <c r="CD2371" s="15"/>
      <c r="CE2371" s="15"/>
      <c r="CF2371" s="15"/>
      <c r="CG2371" s="15"/>
      <c r="CH2371" s="15"/>
      <c r="CI2371" s="15"/>
      <c r="CJ2371" s="15"/>
    </row>
    <row r="2372" spans="1:88" ht="12.75">
      <c r="A2372" s="25" t="s">
        <v>15017</v>
      </c>
      <c r="B2372" s="15" t="s">
        <v>15018</v>
      </c>
      <c r="C2372" s="15" t="s">
        <v>58</v>
      </c>
      <c r="D2372" s="16">
        <v>2018</v>
      </c>
      <c r="E2372" s="15" t="s">
        <v>59</v>
      </c>
      <c r="F2372" s="26"/>
      <c r="G2372" s="26" t="s">
        <v>61</v>
      </c>
      <c r="H2372" s="26" t="s">
        <v>61</v>
      </c>
      <c r="I2372" s="15" t="s">
        <v>61</v>
      </c>
      <c r="J2372" s="26"/>
      <c r="K2372" s="17">
        <f t="shared" si="283"/>
        <v>0</v>
      </c>
      <c r="L2372" s="15"/>
      <c r="M2372" s="15"/>
      <c r="N2372" s="15"/>
      <c r="O2372" s="15"/>
      <c r="P2372" s="15"/>
      <c r="Q2372" s="15"/>
      <c r="R2372" s="15"/>
      <c r="S2372" s="19"/>
      <c r="T2372" s="15"/>
      <c r="U2372" s="17"/>
      <c r="V2372" s="15" t="s">
        <v>15019</v>
      </c>
      <c r="W2372" s="15"/>
      <c r="X2372" s="15" t="s">
        <v>5334</v>
      </c>
      <c r="Y2372" s="15"/>
      <c r="AB2372" s="32">
        <v>44206</v>
      </c>
      <c r="AC2372" s="21" t="s">
        <v>15020</v>
      </c>
      <c r="AD2372" s="21" t="s">
        <v>15021</v>
      </c>
      <c r="AE2372" s="21" t="s">
        <v>15022</v>
      </c>
      <c r="AF2372" s="21" t="s">
        <v>15023</v>
      </c>
      <c r="AG2372" s="22">
        <f t="shared" si="284"/>
        <v>0.4838709677419355</v>
      </c>
      <c r="AH2372" s="15"/>
      <c r="AI2372" s="17"/>
      <c r="AJ2372" s="17"/>
      <c r="AK2372" s="17" t="e">
        <f>VLOOKUP(A2372,'[1]Deals (Exits)'!B:B,1,FALSE)</f>
        <v>#N/A</v>
      </c>
      <c r="AL2372" s="23"/>
      <c r="AM2372" s="17"/>
      <c r="AN2372" s="17"/>
      <c r="AO2372" s="17"/>
      <c r="AP2372" s="17"/>
      <c r="AQ2372" s="18"/>
      <c r="AR2372" s="18"/>
      <c r="AS2372" s="17"/>
      <c r="AT2372" s="17"/>
      <c r="AU2372" s="18"/>
      <c r="AV2372" s="17"/>
      <c r="AW2372" s="17"/>
      <c r="AX2372" s="17"/>
      <c r="AY2372" s="17"/>
      <c r="AZ2372" s="17"/>
      <c r="BA2372" s="17"/>
      <c r="BB2372" s="17"/>
      <c r="BC2372" s="17"/>
      <c r="BD2372" s="17"/>
      <c r="BE2372" s="17"/>
      <c r="BF2372" s="17"/>
      <c r="BG2372" s="17"/>
      <c r="BH2372" s="17"/>
      <c r="BI2372" s="17"/>
      <c r="BJ2372" s="17"/>
      <c r="BK2372" s="17"/>
      <c r="BL2372" s="17"/>
      <c r="BM2372" s="17"/>
      <c r="BN2372" s="15"/>
      <c r="BO2372" s="15"/>
      <c r="BP2372" s="22"/>
      <c r="BQ2372" s="15"/>
      <c r="BR2372" s="15"/>
      <c r="BS2372" s="15"/>
      <c r="BT2372" s="15"/>
      <c r="BU2372" s="15"/>
      <c r="BV2372" s="15"/>
      <c r="BW2372" s="15"/>
      <c r="BX2372" s="15"/>
      <c r="BY2372" s="15"/>
      <c r="BZ2372" s="15"/>
      <c r="CA2372" s="15"/>
      <c r="CB2372" s="15"/>
      <c r="CC2372" s="15"/>
      <c r="CD2372" s="15"/>
      <c r="CE2372" s="15"/>
      <c r="CF2372" s="15"/>
      <c r="CG2372" s="15"/>
      <c r="CH2372" s="15"/>
      <c r="CI2372" s="15"/>
      <c r="CJ2372" s="15"/>
    </row>
    <row r="2373" spans="1:88" ht="12.75">
      <c r="A2373" s="25" t="s">
        <v>15024</v>
      </c>
      <c r="B2373" s="15" t="s">
        <v>15025</v>
      </c>
      <c r="C2373" s="15" t="s">
        <v>58</v>
      </c>
      <c r="D2373" s="16">
        <v>2011</v>
      </c>
      <c r="E2373" s="15" t="s">
        <v>59</v>
      </c>
      <c r="F2373" s="26"/>
      <c r="G2373" s="26" t="s">
        <v>61</v>
      </c>
      <c r="H2373" s="26" t="s">
        <v>61</v>
      </c>
      <c r="I2373" s="15" t="s">
        <v>61</v>
      </c>
      <c r="J2373" s="26"/>
      <c r="K2373" s="17">
        <f t="shared" si="283"/>
        <v>0</v>
      </c>
      <c r="L2373" s="15"/>
      <c r="M2373" s="15"/>
      <c r="N2373" s="15"/>
      <c r="O2373" s="15"/>
      <c r="P2373" s="15"/>
      <c r="Q2373" s="15"/>
      <c r="R2373" s="15"/>
      <c r="S2373" s="19"/>
      <c r="T2373" s="15"/>
      <c r="U2373" s="17"/>
      <c r="V2373" s="15" t="s">
        <v>15026</v>
      </c>
      <c r="W2373" s="15"/>
      <c r="X2373" s="15" t="s">
        <v>5334</v>
      </c>
      <c r="Y2373" s="15"/>
      <c r="AB2373" s="20" t="s">
        <v>286</v>
      </c>
      <c r="AC2373" s="21" t="s">
        <v>15027</v>
      </c>
      <c r="AD2373" s="21" t="s">
        <v>15028</v>
      </c>
      <c r="AE2373" s="21" t="s">
        <v>15029</v>
      </c>
      <c r="AF2373" s="21" t="s">
        <v>15030</v>
      </c>
      <c r="AG2373" s="22">
        <f t="shared" si="284"/>
        <v>0.4838709677419355</v>
      </c>
      <c r="AH2373" s="15"/>
      <c r="AI2373" s="17"/>
      <c r="AJ2373" s="17"/>
      <c r="AK2373" s="17" t="e">
        <f>VLOOKUP(A2373,'[1]Deals (Exits)'!B:B,1,FALSE)</f>
        <v>#N/A</v>
      </c>
      <c r="AL2373" s="23"/>
      <c r="AM2373" s="17"/>
      <c r="AN2373" s="17"/>
      <c r="AO2373" s="17"/>
      <c r="AP2373" s="17"/>
      <c r="AQ2373" s="18"/>
      <c r="AR2373" s="18"/>
      <c r="AS2373" s="17"/>
      <c r="AT2373" s="17"/>
      <c r="AU2373" s="18"/>
      <c r="AV2373" s="17"/>
      <c r="AW2373" s="17"/>
      <c r="AX2373" s="17"/>
      <c r="AY2373" s="17"/>
      <c r="AZ2373" s="17"/>
      <c r="BA2373" s="17"/>
      <c r="BB2373" s="17"/>
      <c r="BC2373" s="17"/>
      <c r="BD2373" s="17"/>
      <c r="BE2373" s="17"/>
      <c r="BF2373" s="17"/>
      <c r="BG2373" s="17"/>
      <c r="BH2373" s="17"/>
      <c r="BI2373" s="17"/>
      <c r="BJ2373" s="17"/>
      <c r="BK2373" s="17"/>
      <c r="BL2373" s="17"/>
      <c r="BM2373" s="17"/>
      <c r="BN2373" s="15"/>
      <c r="BO2373" s="15"/>
      <c r="BP2373" s="22"/>
      <c r="BQ2373" s="15"/>
      <c r="BR2373" s="15"/>
      <c r="BS2373" s="15"/>
      <c r="BT2373" s="15"/>
      <c r="BU2373" s="15"/>
      <c r="BV2373" s="15"/>
      <c r="BW2373" s="15"/>
      <c r="BX2373" s="15"/>
      <c r="BY2373" s="15"/>
      <c r="BZ2373" s="15"/>
      <c r="CA2373" s="15"/>
      <c r="CB2373" s="15"/>
      <c r="CC2373" s="15"/>
      <c r="CD2373" s="15"/>
      <c r="CE2373" s="15"/>
      <c r="CF2373" s="15"/>
      <c r="CG2373" s="15"/>
      <c r="CH2373" s="15"/>
      <c r="CI2373" s="15"/>
      <c r="CJ2373" s="15"/>
    </row>
    <row r="2374" spans="1:88" ht="12.75">
      <c r="A2374" s="25" t="s">
        <v>15031</v>
      </c>
      <c r="B2374" s="15" t="s">
        <v>15032</v>
      </c>
      <c r="C2374" s="15" t="s">
        <v>58</v>
      </c>
      <c r="D2374" s="16">
        <v>2018</v>
      </c>
      <c r="E2374" s="15" t="s">
        <v>59</v>
      </c>
      <c r="F2374" s="26"/>
      <c r="G2374" s="26" t="s">
        <v>61</v>
      </c>
      <c r="H2374" s="26" t="s">
        <v>61</v>
      </c>
      <c r="I2374" s="15" t="s">
        <v>61</v>
      </c>
      <c r="J2374" s="26"/>
      <c r="K2374" s="17">
        <f t="shared" si="283"/>
        <v>0</v>
      </c>
      <c r="L2374" s="15"/>
      <c r="M2374" s="15"/>
      <c r="N2374" s="15"/>
      <c r="O2374" s="15"/>
      <c r="P2374" s="15"/>
      <c r="Q2374" s="15"/>
      <c r="R2374" s="15"/>
      <c r="S2374" s="19"/>
      <c r="T2374" s="15"/>
      <c r="U2374" s="17"/>
      <c r="V2374" s="15"/>
      <c r="W2374" s="15"/>
      <c r="X2374" s="15" t="s">
        <v>12945</v>
      </c>
      <c r="Y2374" s="15"/>
      <c r="AB2374" s="32">
        <v>44206</v>
      </c>
      <c r="AC2374" s="21" t="s">
        <v>15033</v>
      </c>
      <c r="AD2374" s="21" t="s">
        <v>15034</v>
      </c>
      <c r="AE2374" s="21" t="s">
        <v>15035</v>
      </c>
      <c r="AF2374" s="21" t="s">
        <v>15036</v>
      </c>
      <c r="AG2374" s="22">
        <f t="shared" si="284"/>
        <v>0.45161290322580644</v>
      </c>
      <c r="AH2374" s="15"/>
      <c r="AI2374" s="17"/>
      <c r="AJ2374" s="17"/>
      <c r="AK2374" s="17" t="e">
        <f>VLOOKUP(A2374,'[1]Deals (Exits)'!B:B,1,FALSE)</f>
        <v>#N/A</v>
      </c>
      <c r="AL2374" s="23"/>
      <c r="AM2374" s="17"/>
      <c r="AN2374" s="17"/>
      <c r="AO2374" s="17"/>
      <c r="AP2374" s="17"/>
      <c r="AQ2374" s="18"/>
      <c r="AR2374" s="18"/>
      <c r="AS2374" s="17"/>
      <c r="AT2374" s="17"/>
      <c r="AU2374" s="18"/>
      <c r="AV2374" s="17"/>
      <c r="AW2374" s="17"/>
      <c r="AX2374" s="17"/>
      <c r="AY2374" s="17"/>
      <c r="AZ2374" s="17"/>
      <c r="BA2374" s="17"/>
      <c r="BB2374" s="17"/>
      <c r="BC2374" s="17"/>
      <c r="BD2374" s="17"/>
      <c r="BE2374" s="17"/>
      <c r="BF2374" s="17"/>
      <c r="BG2374" s="17"/>
      <c r="BH2374" s="17"/>
      <c r="BI2374" s="17"/>
      <c r="BJ2374" s="17"/>
      <c r="BK2374" s="17"/>
      <c r="BL2374" s="17"/>
      <c r="BM2374" s="17"/>
      <c r="BN2374" s="15"/>
      <c r="BO2374" s="15"/>
      <c r="BP2374" s="22"/>
      <c r="BQ2374" s="15"/>
      <c r="BR2374" s="15"/>
      <c r="BS2374" s="15"/>
      <c r="BT2374" s="15"/>
      <c r="BU2374" s="15"/>
      <c r="BV2374" s="15"/>
      <c r="BW2374" s="15"/>
      <c r="BX2374" s="15"/>
      <c r="BY2374" s="15"/>
      <c r="BZ2374" s="15"/>
      <c r="CA2374" s="15"/>
      <c r="CB2374" s="15"/>
      <c r="CC2374" s="15"/>
      <c r="CD2374" s="15"/>
      <c r="CE2374" s="15"/>
      <c r="CF2374" s="15"/>
      <c r="CG2374" s="15"/>
      <c r="CH2374" s="15"/>
      <c r="CI2374" s="15"/>
      <c r="CJ2374" s="15"/>
    </row>
    <row r="2375" spans="1:88" ht="12.75">
      <c r="A2375" s="27" t="s">
        <v>15037</v>
      </c>
      <c r="B2375" s="15" t="s">
        <v>15038</v>
      </c>
      <c r="C2375" s="15" t="s">
        <v>58</v>
      </c>
      <c r="D2375" s="16">
        <v>2016</v>
      </c>
      <c r="E2375" s="15" t="s">
        <v>59</v>
      </c>
      <c r="F2375" s="26"/>
      <c r="G2375" s="26" t="s">
        <v>61</v>
      </c>
      <c r="H2375" s="26" t="s">
        <v>61</v>
      </c>
      <c r="I2375" s="15" t="s">
        <v>61</v>
      </c>
      <c r="J2375" s="26"/>
      <c r="K2375" s="17">
        <f t="shared" si="283"/>
        <v>0</v>
      </c>
      <c r="L2375" s="15"/>
      <c r="M2375" s="15"/>
      <c r="N2375" s="15"/>
      <c r="O2375" s="15"/>
      <c r="P2375" s="15"/>
      <c r="Q2375" s="15"/>
      <c r="R2375" s="15"/>
      <c r="S2375" s="19"/>
      <c r="T2375" s="15"/>
      <c r="U2375" s="17"/>
      <c r="V2375" s="15" t="s">
        <v>15039</v>
      </c>
      <c r="W2375" s="15"/>
      <c r="X2375" s="15" t="s">
        <v>64</v>
      </c>
      <c r="Y2375" s="15"/>
      <c r="AB2375" s="32">
        <v>43506</v>
      </c>
      <c r="AC2375" s="21" t="s">
        <v>15040</v>
      </c>
      <c r="AD2375" s="21" t="s">
        <v>15041</v>
      </c>
      <c r="AE2375" s="21" t="s">
        <v>15042</v>
      </c>
      <c r="AF2375" s="21" t="s">
        <v>15043</v>
      </c>
      <c r="AG2375" s="22">
        <f t="shared" si="284"/>
        <v>0.4838709677419355</v>
      </c>
      <c r="AH2375" s="15"/>
      <c r="AI2375" s="17"/>
      <c r="AJ2375" s="17"/>
      <c r="AK2375" s="17" t="e">
        <f>VLOOKUP(A2375,'[1]Deals (Exits)'!B:B,1,FALSE)</f>
        <v>#N/A</v>
      </c>
      <c r="AL2375" s="23"/>
      <c r="AM2375" s="17"/>
      <c r="AN2375" s="17"/>
      <c r="AO2375" s="17"/>
      <c r="AP2375" s="17"/>
      <c r="AQ2375" s="18"/>
      <c r="AR2375" s="18"/>
      <c r="AS2375" s="17"/>
      <c r="AT2375" s="17"/>
      <c r="AU2375" s="18"/>
      <c r="AV2375" s="17"/>
      <c r="AW2375" s="17"/>
      <c r="AX2375" s="17"/>
      <c r="AY2375" s="17"/>
      <c r="AZ2375" s="17"/>
      <c r="BA2375" s="17"/>
      <c r="BB2375" s="17"/>
      <c r="BC2375" s="17"/>
      <c r="BD2375" s="17"/>
      <c r="BE2375" s="17"/>
      <c r="BF2375" s="17"/>
      <c r="BG2375" s="17"/>
      <c r="BH2375" s="17"/>
      <c r="BI2375" s="17"/>
      <c r="BJ2375" s="17"/>
      <c r="BK2375" s="17"/>
      <c r="BL2375" s="17"/>
      <c r="BM2375" s="17"/>
      <c r="BN2375" s="15"/>
      <c r="BO2375" s="15"/>
      <c r="BP2375" s="22"/>
      <c r="BQ2375" s="15"/>
      <c r="BR2375" s="15"/>
      <c r="BS2375" s="15"/>
      <c r="BT2375" s="15"/>
      <c r="BU2375" s="15"/>
      <c r="BV2375" s="15"/>
      <c r="BW2375" s="15"/>
      <c r="BX2375" s="15"/>
      <c r="BY2375" s="15"/>
      <c r="BZ2375" s="15"/>
      <c r="CA2375" s="15"/>
      <c r="CB2375" s="15"/>
      <c r="CC2375" s="15"/>
      <c r="CD2375" s="15"/>
      <c r="CE2375" s="15"/>
      <c r="CF2375" s="15"/>
      <c r="CG2375" s="15"/>
      <c r="CH2375" s="15"/>
      <c r="CI2375" s="15"/>
      <c r="CJ2375" s="15"/>
    </row>
    <row r="2376" spans="1:88" ht="12.75">
      <c r="A2376" s="25" t="s">
        <v>15044</v>
      </c>
      <c r="B2376" s="15" t="s">
        <v>11490</v>
      </c>
      <c r="C2376" s="15" t="s">
        <v>58</v>
      </c>
      <c r="D2376" s="16">
        <v>2010</v>
      </c>
      <c r="E2376" s="15" t="s">
        <v>3506</v>
      </c>
      <c r="F2376" s="26"/>
      <c r="G2376" s="26" t="s">
        <v>61</v>
      </c>
      <c r="H2376" s="26" t="s">
        <v>61</v>
      </c>
      <c r="I2376" s="15" t="s">
        <v>61</v>
      </c>
      <c r="J2376" s="26"/>
      <c r="K2376" s="17">
        <f t="shared" si="283"/>
        <v>0</v>
      </c>
      <c r="L2376" s="15"/>
      <c r="M2376" s="15"/>
      <c r="N2376" s="15"/>
      <c r="O2376" s="15"/>
      <c r="P2376" s="15"/>
      <c r="Q2376" s="15"/>
      <c r="R2376" s="15"/>
      <c r="S2376" s="19"/>
      <c r="T2376" s="15"/>
      <c r="U2376" s="17"/>
      <c r="V2376" s="15" t="s">
        <v>15045</v>
      </c>
      <c r="W2376" s="15"/>
      <c r="X2376" s="15" t="s">
        <v>5334</v>
      </c>
      <c r="Y2376" s="15"/>
      <c r="AB2376" s="32">
        <v>44206</v>
      </c>
      <c r="AC2376" s="21" t="s">
        <v>15046</v>
      </c>
      <c r="AD2376" s="21" t="s">
        <v>15047</v>
      </c>
      <c r="AE2376" s="21" t="s">
        <v>15048</v>
      </c>
      <c r="AF2376" s="21" t="s">
        <v>15049</v>
      </c>
      <c r="AG2376" s="22">
        <f t="shared" si="284"/>
        <v>0.4838709677419355</v>
      </c>
      <c r="AH2376" s="15"/>
      <c r="AI2376" s="17"/>
      <c r="AJ2376" s="17"/>
      <c r="AK2376" s="17" t="e">
        <f>VLOOKUP(A2376,'[1]Deals (Exits)'!B:B,1,FALSE)</f>
        <v>#N/A</v>
      </c>
      <c r="AL2376" s="23"/>
      <c r="AM2376" s="17"/>
      <c r="AN2376" s="17"/>
      <c r="AO2376" s="17"/>
      <c r="AP2376" s="17"/>
      <c r="AQ2376" s="18"/>
      <c r="AR2376" s="18"/>
      <c r="AS2376" s="17"/>
      <c r="AT2376" s="17"/>
      <c r="AU2376" s="18"/>
      <c r="AV2376" s="17"/>
      <c r="AW2376" s="17"/>
      <c r="AX2376" s="17"/>
      <c r="AY2376" s="17"/>
      <c r="AZ2376" s="17"/>
      <c r="BA2376" s="17"/>
      <c r="BB2376" s="17"/>
      <c r="BC2376" s="17"/>
      <c r="BD2376" s="17"/>
      <c r="BE2376" s="17"/>
      <c r="BF2376" s="17"/>
      <c r="BG2376" s="17"/>
      <c r="BH2376" s="17"/>
      <c r="BI2376" s="17"/>
      <c r="BJ2376" s="17"/>
      <c r="BK2376" s="17"/>
      <c r="BL2376" s="17"/>
      <c r="BM2376" s="17"/>
      <c r="BN2376" s="15"/>
      <c r="BO2376" s="15"/>
      <c r="BP2376" s="22"/>
      <c r="BQ2376" s="15"/>
      <c r="BR2376" s="15"/>
      <c r="BS2376" s="15"/>
      <c r="BT2376" s="15"/>
      <c r="BU2376" s="15"/>
      <c r="BV2376" s="15"/>
      <c r="BW2376" s="15"/>
      <c r="BX2376" s="15"/>
      <c r="BY2376" s="15"/>
      <c r="BZ2376" s="15"/>
      <c r="CA2376" s="15"/>
      <c r="CB2376" s="15"/>
      <c r="CC2376" s="15"/>
      <c r="CD2376" s="15"/>
      <c r="CE2376" s="15"/>
      <c r="CF2376" s="15"/>
      <c r="CG2376" s="15"/>
      <c r="CH2376" s="15"/>
      <c r="CI2376" s="15"/>
      <c r="CJ2376" s="15"/>
    </row>
    <row r="2377" spans="1:88" ht="12.75">
      <c r="A2377" s="25" t="s">
        <v>15050</v>
      </c>
      <c r="B2377" s="15" t="s">
        <v>15051</v>
      </c>
      <c r="C2377" s="15" t="s">
        <v>58</v>
      </c>
      <c r="D2377" s="16">
        <v>2018</v>
      </c>
      <c r="E2377" s="15" t="s">
        <v>59</v>
      </c>
      <c r="F2377" s="26"/>
      <c r="G2377" s="26" t="s">
        <v>61</v>
      </c>
      <c r="H2377" s="26" t="s">
        <v>61</v>
      </c>
      <c r="I2377" s="15" t="s">
        <v>61</v>
      </c>
      <c r="J2377" s="26"/>
      <c r="K2377" s="17">
        <f t="shared" si="283"/>
        <v>0</v>
      </c>
      <c r="L2377" s="15"/>
      <c r="M2377" s="15"/>
      <c r="N2377" s="15"/>
      <c r="O2377" s="15"/>
      <c r="P2377" s="15"/>
      <c r="Q2377" s="15"/>
      <c r="R2377" s="15"/>
      <c r="S2377" s="19"/>
      <c r="T2377" s="15"/>
      <c r="U2377" s="17"/>
      <c r="V2377" s="15" t="s">
        <v>15052</v>
      </c>
      <c r="W2377" s="15"/>
      <c r="X2377" s="15" t="s">
        <v>5334</v>
      </c>
      <c r="Y2377" s="15"/>
      <c r="AB2377" s="32">
        <v>43506</v>
      </c>
      <c r="AC2377" s="21" t="s">
        <v>15053</v>
      </c>
      <c r="AD2377" s="21" t="s">
        <v>15054</v>
      </c>
      <c r="AE2377" s="21" t="s">
        <v>15055</v>
      </c>
      <c r="AF2377" s="21" t="s">
        <v>15056</v>
      </c>
      <c r="AG2377" s="22">
        <f t="shared" si="284"/>
        <v>0.4838709677419355</v>
      </c>
      <c r="AH2377" s="15"/>
      <c r="AI2377" s="17"/>
      <c r="AJ2377" s="17"/>
      <c r="AK2377" s="17" t="e">
        <f>VLOOKUP(A2377,'[1]Deals (Exits)'!B:B,1,FALSE)</f>
        <v>#N/A</v>
      </c>
      <c r="AL2377" s="23"/>
      <c r="AM2377" s="17"/>
      <c r="AN2377" s="17"/>
      <c r="AO2377" s="17"/>
      <c r="AP2377" s="17"/>
      <c r="AQ2377" s="18"/>
      <c r="AR2377" s="18"/>
      <c r="AS2377" s="17"/>
      <c r="AT2377" s="17"/>
      <c r="AU2377" s="18"/>
      <c r="AV2377" s="17"/>
      <c r="AW2377" s="17"/>
      <c r="AX2377" s="17"/>
      <c r="AY2377" s="17"/>
      <c r="AZ2377" s="17"/>
      <c r="BA2377" s="17"/>
      <c r="BB2377" s="17"/>
      <c r="BC2377" s="17"/>
      <c r="BD2377" s="17"/>
      <c r="BE2377" s="17"/>
      <c r="BF2377" s="17"/>
      <c r="BG2377" s="17"/>
      <c r="BH2377" s="17"/>
      <c r="BI2377" s="17"/>
      <c r="BJ2377" s="17"/>
      <c r="BK2377" s="17"/>
      <c r="BL2377" s="17"/>
      <c r="BM2377" s="17"/>
      <c r="BN2377" s="15"/>
      <c r="BO2377" s="15"/>
      <c r="BP2377" s="22"/>
      <c r="BQ2377" s="15"/>
      <c r="BR2377" s="15"/>
      <c r="BS2377" s="15"/>
      <c r="BT2377" s="15"/>
      <c r="BU2377" s="15"/>
      <c r="BV2377" s="15"/>
      <c r="BW2377" s="15"/>
      <c r="BX2377" s="15"/>
      <c r="BY2377" s="15"/>
      <c r="BZ2377" s="15"/>
      <c r="CA2377" s="15"/>
      <c r="CB2377" s="15"/>
      <c r="CC2377" s="15"/>
      <c r="CD2377" s="15"/>
      <c r="CE2377" s="15"/>
      <c r="CF2377" s="15"/>
      <c r="CG2377" s="15"/>
      <c r="CH2377" s="15"/>
      <c r="CI2377" s="15"/>
      <c r="CJ2377" s="15"/>
    </row>
    <row r="2378" spans="1:88" ht="12.75">
      <c r="A2378" s="25" t="s">
        <v>15057</v>
      </c>
      <c r="B2378" s="15" t="s">
        <v>15058</v>
      </c>
      <c r="C2378" s="15" t="s">
        <v>58</v>
      </c>
      <c r="D2378" s="16">
        <v>2017</v>
      </c>
      <c r="E2378" s="15" t="s">
        <v>15059</v>
      </c>
      <c r="F2378" s="26"/>
      <c r="G2378" s="26" t="s">
        <v>61</v>
      </c>
      <c r="H2378" s="26" t="s">
        <v>61</v>
      </c>
      <c r="I2378" s="15" t="s">
        <v>61</v>
      </c>
      <c r="J2378" s="26"/>
      <c r="K2378" s="17">
        <f t="shared" si="283"/>
        <v>0</v>
      </c>
      <c r="L2378" s="15"/>
      <c r="M2378" s="15"/>
      <c r="N2378" s="15"/>
      <c r="O2378" s="15"/>
      <c r="P2378" s="15"/>
      <c r="Q2378" s="15"/>
      <c r="R2378" s="15"/>
      <c r="S2378" s="19"/>
      <c r="T2378" s="15"/>
      <c r="U2378" s="17"/>
      <c r="V2378" s="15" t="s">
        <v>15060</v>
      </c>
      <c r="W2378" s="15"/>
      <c r="X2378" s="15" t="s">
        <v>5334</v>
      </c>
      <c r="Y2378" s="15"/>
      <c r="AB2378" s="32">
        <v>43506</v>
      </c>
      <c r="AC2378" s="21" t="s">
        <v>15061</v>
      </c>
      <c r="AD2378" s="21" t="s">
        <v>15062</v>
      </c>
      <c r="AE2378" s="21" t="s">
        <v>15063</v>
      </c>
      <c r="AF2378" s="21" t="s">
        <v>15064</v>
      </c>
      <c r="AG2378" s="22">
        <f t="shared" si="284"/>
        <v>0.4838709677419355</v>
      </c>
      <c r="AH2378" s="15"/>
      <c r="AI2378" s="17"/>
      <c r="AJ2378" s="17"/>
      <c r="AK2378" s="17" t="e">
        <f>VLOOKUP(A2378,'[1]Deals (Exits)'!B:B,1,FALSE)</f>
        <v>#N/A</v>
      </c>
      <c r="AL2378" s="23"/>
      <c r="AM2378" s="17"/>
      <c r="AN2378" s="17"/>
      <c r="AO2378" s="17"/>
      <c r="AP2378" s="17"/>
      <c r="AQ2378" s="18"/>
      <c r="AR2378" s="18"/>
      <c r="AS2378" s="17"/>
      <c r="AT2378" s="17"/>
      <c r="AU2378" s="18"/>
      <c r="AV2378" s="17"/>
      <c r="AW2378" s="17"/>
      <c r="AX2378" s="17"/>
      <c r="AY2378" s="17"/>
      <c r="AZ2378" s="17"/>
      <c r="BA2378" s="17"/>
      <c r="BB2378" s="17"/>
      <c r="BC2378" s="17"/>
      <c r="BD2378" s="17"/>
      <c r="BE2378" s="17"/>
      <c r="BF2378" s="17"/>
      <c r="BG2378" s="17"/>
      <c r="BH2378" s="17"/>
      <c r="BI2378" s="17"/>
      <c r="BJ2378" s="17"/>
      <c r="BK2378" s="17"/>
      <c r="BL2378" s="17"/>
      <c r="BM2378" s="17"/>
      <c r="BN2378" s="15"/>
      <c r="BO2378" s="15"/>
      <c r="BP2378" s="22"/>
      <c r="BQ2378" s="15"/>
      <c r="BR2378" s="15"/>
      <c r="BS2378" s="15"/>
      <c r="BT2378" s="15"/>
      <c r="BU2378" s="15"/>
      <c r="BV2378" s="15"/>
      <c r="BW2378" s="15"/>
      <c r="BX2378" s="15"/>
      <c r="BY2378" s="15"/>
      <c r="BZ2378" s="15"/>
      <c r="CA2378" s="15"/>
      <c r="CB2378" s="15"/>
      <c r="CC2378" s="15"/>
      <c r="CD2378" s="15"/>
      <c r="CE2378" s="15"/>
      <c r="CF2378" s="15"/>
      <c r="CG2378" s="15"/>
      <c r="CH2378" s="15"/>
      <c r="CI2378" s="15"/>
      <c r="CJ2378" s="15"/>
    </row>
    <row r="2379" spans="1:88" ht="12.75">
      <c r="A2379" s="75" t="s">
        <v>15065</v>
      </c>
      <c r="B2379" s="15" t="s">
        <v>15066</v>
      </c>
      <c r="C2379" s="15" t="s">
        <v>58</v>
      </c>
      <c r="D2379" s="16">
        <v>2016</v>
      </c>
      <c r="E2379" s="15" t="s">
        <v>59</v>
      </c>
      <c r="F2379" s="26"/>
      <c r="G2379" s="26" t="s">
        <v>61</v>
      </c>
      <c r="H2379" s="26" t="s">
        <v>61</v>
      </c>
      <c r="I2379" s="15" t="s">
        <v>61</v>
      </c>
      <c r="J2379" s="26"/>
      <c r="K2379" s="17">
        <f t="shared" si="283"/>
        <v>0</v>
      </c>
      <c r="L2379" s="15"/>
      <c r="M2379" s="15"/>
      <c r="N2379" s="15"/>
      <c r="O2379" s="15"/>
      <c r="P2379" s="15"/>
      <c r="Q2379" s="15"/>
      <c r="R2379" s="15"/>
      <c r="S2379" s="19"/>
      <c r="T2379" s="15"/>
      <c r="U2379" s="17"/>
      <c r="V2379" s="15" t="s">
        <v>15067</v>
      </c>
      <c r="W2379" s="15"/>
      <c r="X2379" s="15" t="s">
        <v>79</v>
      </c>
      <c r="Y2379" s="15"/>
      <c r="AB2379" s="32">
        <v>43506</v>
      </c>
      <c r="AC2379" s="21" t="s">
        <v>15068</v>
      </c>
      <c r="AD2379" s="21" t="s">
        <v>15069</v>
      </c>
      <c r="AE2379" s="21" t="s">
        <v>15070</v>
      </c>
      <c r="AF2379" s="21" t="s">
        <v>15071</v>
      </c>
      <c r="AG2379" s="22">
        <f t="shared" si="284"/>
        <v>0.4838709677419355</v>
      </c>
      <c r="AH2379" s="15"/>
      <c r="AI2379" s="17"/>
      <c r="AJ2379" s="17"/>
      <c r="AK2379" s="17" t="e">
        <f>VLOOKUP(A2379,'[1]Deals (Exits)'!B:B,1,FALSE)</f>
        <v>#N/A</v>
      </c>
      <c r="AL2379" s="23"/>
      <c r="AM2379" s="17"/>
      <c r="AN2379" s="17"/>
      <c r="AO2379" s="17"/>
      <c r="AP2379" s="17"/>
      <c r="AQ2379" s="18"/>
      <c r="AR2379" s="18"/>
      <c r="AS2379" s="17"/>
      <c r="AT2379" s="17"/>
      <c r="AU2379" s="18"/>
      <c r="AV2379" s="17"/>
      <c r="AW2379" s="17"/>
      <c r="AX2379" s="17"/>
      <c r="AY2379" s="17"/>
      <c r="AZ2379" s="17"/>
      <c r="BA2379" s="17"/>
      <c r="BB2379" s="17"/>
      <c r="BC2379" s="17"/>
      <c r="BD2379" s="17"/>
      <c r="BE2379" s="17"/>
      <c r="BF2379" s="17"/>
      <c r="BG2379" s="17"/>
      <c r="BH2379" s="17"/>
      <c r="BI2379" s="17"/>
      <c r="BJ2379" s="17"/>
      <c r="BK2379" s="17"/>
      <c r="BL2379" s="17"/>
      <c r="BM2379" s="17"/>
      <c r="BN2379" s="15"/>
      <c r="BO2379" s="15"/>
      <c r="BP2379" s="22"/>
      <c r="BQ2379" s="15"/>
      <c r="BR2379" s="15"/>
      <c r="BS2379" s="15"/>
      <c r="BT2379" s="15"/>
      <c r="BU2379" s="15"/>
      <c r="BV2379" s="15"/>
      <c r="BW2379" s="15"/>
      <c r="BX2379" s="15"/>
      <c r="BY2379" s="15"/>
      <c r="BZ2379" s="15"/>
      <c r="CA2379" s="15"/>
      <c r="CB2379" s="15"/>
      <c r="CC2379" s="15"/>
      <c r="CD2379" s="15"/>
      <c r="CE2379" s="15"/>
      <c r="CF2379" s="15"/>
      <c r="CG2379" s="15"/>
      <c r="CH2379" s="15"/>
      <c r="CI2379" s="15"/>
      <c r="CJ2379" s="15"/>
    </row>
    <row r="2380" spans="1:88" ht="12.75">
      <c r="A2380" s="74" t="s">
        <v>15072</v>
      </c>
      <c r="B2380" s="15" t="s">
        <v>15073</v>
      </c>
      <c r="C2380" s="15" t="s">
        <v>58</v>
      </c>
      <c r="D2380" s="16">
        <v>2014</v>
      </c>
      <c r="E2380" s="15" t="s">
        <v>14814</v>
      </c>
      <c r="F2380" s="26"/>
      <c r="G2380" s="26" t="s">
        <v>61</v>
      </c>
      <c r="H2380" s="26" t="s">
        <v>61</v>
      </c>
      <c r="I2380" s="15" t="s">
        <v>61</v>
      </c>
      <c r="J2380" s="26"/>
      <c r="K2380" s="17">
        <f t="shared" si="283"/>
        <v>0</v>
      </c>
      <c r="L2380" s="15"/>
      <c r="M2380" s="15"/>
      <c r="N2380" s="15"/>
      <c r="O2380" s="15"/>
      <c r="P2380" s="15"/>
      <c r="Q2380" s="15"/>
      <c r="R2380" s="15"/>
      <c r="S2380" s="19"/>
      <c r="T2380" s="15"/>
      <c r="U2380" s="17"/>
      <c r="V2380" s="15" t="s">
        <v>15074</v>
      </c>
      <c r="W2380" s="15"/>
      <c r="X2380" s="15" t="s">
        <v>294</v>
      </c>
      <c r="Y2380" s="15"/>
      <c r="AB2380" s="20"/>
      <c r="AC2380" s="21" t="s">
        <v>15075</v>
      </c>
      <c r="AD2380" s="15"/>
      <c r="AE2380" s="21" t="s">
        <v>15076</v>
      </c>
      <c r="AF2380" s="21" t="s">
        <v>15077</v>
      </c>
      <c r="AG2380" s="22">
        <f t="shared" si="284"/>
        <v>0.41935483870967744</v>
      </c>
      <c r="AH2380" s="15"/>
      <c r="AI2380" s="17"/>
      <c r="AJ2380" s="17"/>
      <c r="AK2380" s="17" t="e">
        <f>VLOOKUP(A2380,'[1]Deals (Exits)'!B:B,1,FALSE)</f>
        <v>#N/A</v>
      </c>
      <c r="AL2380" s="23"/>
      <c r="AM2380" s="17"/>
      <c r="AN2380" s="17"/>
      <c r="AO2380" s="17"/>
      <c r="AP2380" s="17"/>
      <c r="AQ2380" s="18"/>
      <c r="AR2380" s="18"/>
      <c r="AS2380" s="17"/>
      <c r="AT2380" s="17"/>
      <c r="AU2380" s="18"/>
      <c r="AV2380" s="17"/>
      <c r="AW2380" s="17"/>
      <c r="AX2380" s="17"/>
      <c r="AY2380" s="17"/>
      <c r="AZ2380" s="17"/>
      <c r="BA2380" s="17"/>
      <c r="BB2380" s="17"/>
      <c r="BC2380" s="17"/>
      <c r="BD2380" s="17"/>
      <c r="BE2380" s="17"/>
      <c r="BF2380" s="17"/>
      <c r="BG2380" s="17"/>
      <c r="BH2380" s="17"/>
      <c r="BI2380" s="17"/>
      <c r="BJ2380" s="17"/>
      <c r="BK2380" s="17"/>
      <c r="BL2380" s="17"/>
      <c r="BM2380" s="17"/>
      <c r="BN2380" s="15"/>
      <c r="BO2380" s="15"/>
      <c r="BP2380" s="22"/>
      <c r="BQ2380" s="15"/>
      <c r="BR2380" s="15"/>
      <c r="BS2380" s="15"/>
      <c r="BT2380" s="15"/>
      <c r="BU2380" s="15"/>
      <c r="BV2380" s="15"/>
      <c r="BW2380" s="15"/>
      <c r="BX2380" s="15"/>
      <c r="BY2380" s="15"/>
      <c r="BZ2380" s="15"/>
      <c r="CA2380" s="15"/>
      <c r="CB2380" s="15"/>
      <c r="CC2380" s="15"/>
      <c r="CD2380" s="15"/>
      <c r="CE2380" s="15"/>
      <c r="CF2380" s="15"/>
      <c r="CG2380" s="15"/>
      <c r="CH2380" s="15"/>
      <c r="CI2380" s="15"/>
      <c r="CJ2380" s="15"/>
    </row>
    <row r="2381" spans="1:88" ht="12.75">
      <c r="A2381" s="74" t="s">
        <v>15078</v>
      </c>
      <c r="B2381" s="15" t="s">
        <v>15079</v>
      </c>
      <c r="C2381" s="15" t="s">
        <v>58</v>
      </c>
      <c r="D2381" s="16">
        <v>2019</v>
      </c>
      <c r="E2381" s="15" t="s">
        <v>59</v>
      </c>
      <c r="F2381" s="26"/>
      <c r="G2381" s="26" t="s">
        <v>61</v>
      </c>
      <c r="H2381" s="26" t="s">
        <v>61</v>
      </c>
      <c r="I2381" s="15" t="s">
        <v>61</v>
      </c>
      <c r="J2381" s="26"/>
      <c r="K2381" s="17">
        <f t="shared" si="283"/>
        <v>0</v>
      </c>
      <c r="L2381" s="15"/>
      <c r="M2381" s="15"/>
      <c r="N2381" s="15"/>
      <c r="O2381" s="15"/>
      <c r="P2381" s="15"/>
      <c r="Q2381" s="15"/>
      <c r="R2381" s="15"/>
      <c r="S2381" s="19"/>
      <c r="T2381" s="15"/>
      <c r="U2381" s="17"/>
      <c r="V2381" s="15" t="s">
        <v>15080</v>
      </c>
      <c r="W2381" s="15"/>
      <c r="X2381" s="15" t="s">
        <v>1072</v>
      </c>
      <c r="Y2381" s="15"/>
      <c r="AB2381" s="32">
        <v>43506</v>
      </c>
      <c r="AC2381" s="21" t="s">
        <v>15081</v>
      </c>
      <c r="AD2381" s="21" t="s">
        <v>15082</v>
      </c>
      <c r="AE2381" s="21" t="s">
        <v>15083</v>
      </c>
      <c r="AF2381" s="21" t="s">
        <v>15084</v>
      </c>
      <c r="AG2381" s="22">
        <f t="shared" si="284"/>
        <v>0.4838709677419355</v>
      </c>
      <c r="AH2381" s="15"/>
      <c r="AI2381" s="17"/>
      <c r="AJ2381" s="17"/>
      <c r="AK2381" s="17" t="e">
        <f>VLOOKUP(A2381,'[1]Deals (Exits)'!B:B,1,FALSE)</f>
        <v>#N/A</v>
      </c>
      <c r="AL2381" s="23"/>
      <c r="AM2381" s="17"/>
      <c r="AN2381" s="17"/>
      <c r="AO2381" s="17"/>
      <c r="AP2381" s="17"/>
      <c r="AQ2381" s="18"/>
      <c r="AR2381" s="18"/>
      <c r="AS2381" s="17"/>
      <c r="AT2381" s="17"/>
      <c r="AU2381" s="18"/>
      <c r="AV2381" s="17"/>
      <c r="AW2381" s="17"/>
      <c r="AX2381" s="17"/>
      <c r="AY2381" s="17"/>
      <c r="AZ2381" s="17"/>
      <c r="BA2381" s="17"/>
      <c r="BB2381" s="17"/>
      <c r="BC2381" s="17"/>
      <c r="BD2381" s="17"/>
      <c r="BE2381" s="17"/>
      <c r="BF2381" s="17"/>
      <c r="BG2381" s="17"/>
      <c r="BH2381" s="17"/>
      <c r="BI2381" s="17"/>
      <c r="BJ2381" s="17"/>
      <c r="BK2381" s="17"/>
      <c r="BL2381" s="17"/>
      <c r="BM2381" s="17"/>
      <c r="BN2381" s="15"/>
      <c r="BO2381" s="15"/>
      <c r="BP2381" s="22"/>
      <c r="BQ2381" s="15"/>
      <c r="BR2381" s="15"/>
      <c r="BS2381" s="15"/>
      <c r="BT2381" s="15"/>
      <c r="BU2381" s="15"/>
      <c r="BV2381" s="15"/>
      <c r="BW2381" s="15"/>
      <c r="BX2381" s="15"/>
      <c r="BY2381" s="15"/>
      <c r="BZ2381" s="15"/>
      <c r="CA2381" s="15"/>
      <c r="CB2381" s="15"/>
      <c r="CC2381" s="15"/>
      <c r="CD2381" s="15"/>
      <c r="CE2381" s="15"/>
      <c r="CF2381" s="15"/>
      <c r="CG2381" s="15"/>
      <c r="CH2381" s="15"/>
      <c r="CI2381" s="15"/>
      <c r="CJ2381" s="15"/>
    </row>
    <row r="2382" spans="1:88" ht="12.75">
      <c r="A2382" s="74" t="s">
        <v>15085</v>
      </c>
      <c r="B2382" s="15" t="s">
        <v>15086</v>
      </c>
      <c r="C2382" s="15" t="s">
        <v>58</v>
      </c>
      <c r="D2382" s="16">
        <v>2010</v>
      </c>
      <c r="E2382" s="15" t="s">
        <v>59</v>
      </c>
      <c r="F2382" s="26"/>
      <c r="G2382" s="26" t="s">
        <v>61</v>
      </c>
      <c r="H2382" s="26" t="s">
        <v>61</v>
      </c>
      <c r="I2382" s="15" t="s">
        <v>61</v>
      </c>
      <c r="J2382" s="26"/>
      <c r="K2382" s="17">
        <f t="shared" si="283"/>
        <v>0</v>
      </c>
      <c r="L2382" s="15"/>
      <c r="M2382" s="15"/>
      <c r="N2382" s="15"/>
      <c r="O2382" s="15"/>
      <c r="P2382" s="15"/>
      <c r="Q2382" s="15"/>
      <c r="R2382" s="15"/>
      <c r="S2382" s="19"/>
      <c r="T2382" s="15"/>
      <c r="U2382" s="17"/>
      <c r="V2382" s="15"/>
      <c r="W2382" s="15"/>
      <c r="X2382" s="15" t="s">
        <v>5334</v>
      </c>
      <c r="Y2382" s="15"/>
      <c r="AB2382" s="20" t="s">
        <v>286</v>
      </c>
      <c r="AC2382" s="21" t="s">
        <v>15087</v>
      </c>
      <c r="AD2382" s="21" t="s">
        <v>15088</v>
      </c>
      <c r="AE2382" s="21" t="s">
        <v>15089</v>
      </c>
      <c r="AF2382" s="21" t="s">
        <v>15090</v>
      </c>
      <c r="AG2382" s="22">
        <f t="shared" si="284"/>
        <v>0.45161290322580644</v>
      </c>
      <c r="AH2382" s="15"/>
      <c r="AI2382" s="17"/>
      <c r="AJ2382" s="17"/>
      <c r="AK2382" s="17" t="e">
        <f>VLOOKUP(A2382,'[1]Deals (Exits)'!B:B,1,FALSE)</f>
        <v>#N/A</v>
      </c>
      <c r="AL2382" s="23"/>
      <c r="AM2382" s="17"/>
      <c r="AN2382" s="17"/>
      <c r="AO2382" s="17"/>
      <c r="AP2382" s="17"/>
      <c r="AQ2382" s="18"/>
      <c r="AR2382" s="18"/>
      <c r="AS2382" s="17"/>
      <c r="AT2382" s="17"/>
      <c r="AU2382" s="18"/>
      <c r="AV2382" s="17"/>
      <c r="AW2382" s="17"/>
      <c r="AX2382" s="17"/>
      <c r="AY2382" s="17"/>
      <c r="AZ2382" s="17"/>
      <c r="BA2382" s="17"/>
      <c r="BB2382" s="17"/>
      <c r="BC2382" s="17"/>
      <c r="BD2382" s="17"/>
      <c r="BE2382" s="17"/>
      <c r="BF2382" s="17"/>
      <c r="BG2382" s="17"/>
      <c r="BH2382" s="17"/>
      <c r="BI2382" s="17"/>
      <c r="BJ2382" s="17"/>
      <c r="BK2382" s="17"/>
      <c r="BL2382" s="17"/>
      <c r="BM2382" s="17"/>
      <c r="BN2382" s="15"/>
      <c r="BO2382" s="15"/>
      <c r="BP2382" s="22"/>
      <c r="BQ2382" s="15"/>
      <c r="BR2382" s="15"/>
      <c r="BS2382" s="15"/>
      <c r="BT2382" s="15"/>
      <c r="BU2382" s="15"/>
      <c r="BV2382" s="15"/>
      <c r="BW2382" s="15"/>
      <c r="BX2382" s="15"/>
      <c r="BY2382" s="15"/>
      <c r="BZ2382" s="15"/>
      <c r="CA2382" s="15"/>
      <c r="CB2382" s="15"/>
      <c r="CC2382" s="15"/>
      <c r="CD2382" s="15"/>
      <c r="CE2382" s="15"/>
      <c r="CF2382" s="15"/>
      <c r="CG2382" s="15"/>
      <c r="CH2382" s="15"/>
      <c r="CI2382" s="15"/>
      <c r="CJ2382" s="15"/>
    </row>
    <row r="2383" spans="1:88" ht="12.75">
      <c r="A2383" s="74" t="s">
        <v>15091</v>
      </c>
      <c r="B2383" s="15" t="s">
        <v>15092</v>
      </c>
      <c r="C2383" s="15" t="s">
        <v>58</v>
      </c>
      <c r="D2383" s="16">
        <v>2017</v>
      </c>
      <c r="E2383" s="15" t="s">
        <v>15093</v>
      </c>
      <c r="F2383" s="26"/>
      <c r="G2383" s="26" t="s">
        <v>61</v>
      </c>
      <c r="H2383" s="26" t="s">
        <v>61</v>
      </c>
      <c r="I2383" s="15" t="s">
        <v>61</v>
      </c>
      <c r="J2383" s="26"/>
      <c r="K2383" s="17">
        <f t="shared" si="283"/>
        <v>0</v>
      </c>
      <c r="L2383" s="15"/>
      <c r="M2383" s="15"/>
      <c r="N2383" s="15"/>
      <c r="O2383" s="15"/>
      <c r="P2383" s="15"/>
      <c r="Q2383" s="15"/>
      <c r="R2383" s="15"/>
      <c r="S2383" s="19"/>
      <c r="T2383" s="15"/>
      <c r="U2383" s="17"/>
      <c r="V2383" s="15"/>
      <c r="W2383" s="15"/>
      <c r="X2383" s="15" t="s">
        <v>4628</v>
      </c>
      <c r="Y2383" s="15"/>
      <c r="AB2383" s="32">
        <v>44206</v>
      </c>
      <c r="AC2383" s="21" t="s">
        <v>15094</v>
      </c>
      <c r="AD2383" s="15"/>
      <c r="AE2383" s="21" t="s">
        <v>15095</v>
      </c>
      <c r="AF2383" s="21" t="s">
        <v>15096</v>
      </c>
      <c r="AG2383" s="22">
        <f t="shared" si="284"/>
        <v>0.41935483870967744</v>
      </c>
      <c r="AH2383" s="15"/>
      <c r="AI2383" s="17"/>
      <c r="AJ2383" s="17"/>
      <c r="AK2383" s="17" t="e">
        <f>VLOOKUP(A2383,'[1]Deals (Exits)'!B:B,1,FALSE)</f>
        <v>#N/A</v>
      </c>
      <c r="AL2383" s="23"/>
      <c r="AM2383" s="17"/>
      <c r="AN2383" s="17"/>
      <c r="AO2383" s="17"/>
      <c r="AP2383" s="17"/>
      <c r="AQ2383" s="18"/>
      <c r="AR2383" s="18"/>
      <c r="AS2383" s="17"/>
      <c r="AT2383" s="17"/>
      <c r="AU2383" s="18"/>
      <c r="AV2383" s="17"/>
      <c r="AW2383" s="17"/>
      <c r="AX2383" s="17"/>
      <c r="AY2383" s="17"/>
      <c r="AZ2383" s="17"/>
      <c r="BA2383" s="17"/>
      <c r="BB2383" s="17"/>
      <c r="BC2383" s="17"/>
      <c r="BD2383" s="17"/>
      <c r="BE2383" s="17"/>
      <c r="BF2383" s="17"/>
      <c r="BG2383" s="17"/>
      <c r="BH2383" s="17"/>
      <c r="BI2383" s="17"/>
      <c r="BJ2383" s="17"/>
      <c r="BK2383" s="17"/>
      <c r="BL2383" s="17"/>
      <c r="BM2383" s="17"/>
      <c r="BN2383" s="15"/>
      <c r="BO2383" s="15"/>
      <c r="BP2383" s="22"/>
      <c r="BQ2383" s="15"/>
      <c r="BR2383" s="15"/>
      <c r="BS2383" s="15"/>
      <c r="BT2383" s="15"/>
      <c r="BU2383" s="15"/>
      <c r="BV2383" s="15"/>
      <c r="BW2383" s="15"/>
      <c r="BX2383" s="15"/>
      <c r="BY2383" s="15"/>
      <c r="BZ2383" s="15"/>
      <c r="CA2383" s="15"/>
      <c r="CB2383" s="15"/>
      <c r="CC2383" s="15"/>
      <c r="CD2383" s="15"/>
      <c r="CE2383" s="15"/>
      <c r="CF2383" s="15"/>
      <c r="CG2383" s="15"/>
      <c r="CH2383" s="15"/>
      <c r="CI2383" s="15"/>
      <c r="CJ2383" s="15"/>
    </row>
    <row r="2384" spans="1:88" ht="12.75">
      <c r="A2384" s="25" t="s">
        <v>15097</v>
      </c>
      <c r="B2384" s="15" t="s">
        <v>15098</v>
      </c>
      <c r="C2384" s="15" t="s">
        <v>58</v>
      </c>
      <c r="D2384" s="16">
        <v>2014</v>
      </c>
      <c r="E2384" s="15" t="s">
        <v>14548</v>
      </c>
      <c r="F2384" s="26"/>
      <c r="G2384" s="26" t="s">
        <v>61</v>
      </c>
      <c r="H2384" s="26" t="s">
        <v>61</v>
      </c>
      <c r="I2384" s="15" t="s">
        <v>61</v>
      </c>
      <c r="J2384" s="26"/>
      <c r="K2384" s="17">
        <f t="shared" si="283"/>
        <v>0</v>
      </c>
      <c r="L2384" s="15"/>
      <c r="M2384" s="15"/>
      <c r="N2384" s="15"/>
      <c r="O2384" s="15"/>
      <c r="P2384" s="15"/>
      <c r="Q2384" s="15"/>
      <c r="R2384" s="15"/>
      <c r="S2384" s="19"/>
      <c r="T2384" s="15"/>
      <c r="U2384" s="17"/>
      <c r="V2384" s="15" t="s">
        <v>15099</v>
      </c>
      <c r="W2384" s="15"/>
      <c r="X2384" s="15" t="s">
        <v>5334</v>
      </c>
      <c r="Y2384" s="15"/>
      <c r="AB2384" s="32">
        <v>43506</v>
      </c>
      <c r="AC2384" s="21" t="s">
        <v>15100</v>
      </c>
      <c r="AD2384" s="21" t="s">
        <v>15101</v>
      </c>
      <c r="AE2384" s="15"/>
      <c r="AF2384" s="21" t="s">
        <v>15102</v>
      </c>
      <c r="AG2384" s="22">
        <f t="shared" si="284"/>
        <v>0.45161290322580644</v>
      </c>
      <c r="AH2384" s="15"/>
      <c r="AI2384" s="17"/>
      <c r="AJ2384" s="17"/>
      <c r="AK2384" s="17" t="e">
        <f>VLOOKUP(A2384,'[1]Deals (Exits)'!B:B,1,FALSE)</f>
        <v>#N/A</v>
      </c>
      <c r="AL2384" s="23"/>
      <c r="AM2384" s="17"/>
      <c r="AN2384" s="17"/>
      <c r="AO2384" s="17"/>
      <c r="AP2384" s="17"/>
      <c r="AQ2384" s="18"/>
      <c r="AR2384" s="18"/>
      <c r="AS2384" s="17"/>
      <c r="AT2384" s="17"/>
      <c r="AU2384" s="18"/>
      <c r="AV2384" s="17"/>
      <c r="AW2384" s="17"/>
      <c r="AX2384" s="17"/>
      <c r="AY2384" s="17"/>
      <c r="AZ2384" s="17"/>
      <c r="BA2384" s="17"/>
      <c r="BB2384" s="17"/>
      <c r="BC2384" s="17"/>
      <c r="BD2384" s="17"/>
      <c r="BE2384" s="17"/>
      <c r="BF2384" s="17"/>
      <c r="BG2384" s="17"/>
      <c r="BH2384" s="17"/>
      <c r="BI2384" s="17"/>
      <c r="BJ2384" s="17"/>
      <c r="BK2384" s="17"/>
      <c r="BL2384" s="17"/>
      <c r="BM2384" s="17"/>
      <c r="BN2384" s="15"/>
      <c r="BO2384" s="15"/>
      <c r="BP2384" s="22"/>
      <c r="BQ2384" s="15"/>
      <c r="BR2384" s="15"/>
      <c r="BS2384" s="15"/>
      <c r="BT2384" s="15"/>
      <c r="BU2384" s="15"/>
      <c r="BV2384" s="15"/>
      <c r="BW2384" s="15"/>
      <c r="BX2384" s="15"/>
      <c r="BY2384" s="15"/>
      <c r="BZ2384" s="15"/>
      <c r="CA2384" s="15"/>
      <c r="CB2384" s="15"/>
      <c r="CC2384" s="15"/>
      <c r="CD2384" s="15"/>
      <c r="CE2384" s="15"/>
      <c r="CF2384" s="15"/>
      <c r="CG2384" s="15"/>
      <c r="CH2384" s="15"/>
      <c r="CI2384" s="15"/>
      <c r="CJ2384" s="15"/>
    </row>
    <row r="2385" spans="1:88" ht="12.75">
      <c r="A2385" s="74" t="s">
        <v>15103</v>
      </c>
      <c r="B2385" s="15" t="s">
        <v>15104</v>
      </c>
      <c r="C2385" s="15" t="s">
        <v>58</v>
      </c>
      <c r="D2385" s="16">
        <v>2017</v>
      </c>
      <c r="E2385" s="15" t="s">
        <v>59</v>
      </c>
      <c r="F2385" s="26"/>
      <c r="G2385" s="26" t="s">
        <v>61</v>
      </c>
      <c r="H2385" s="26" t="s">
        <v>61</v>
      </c>
      <c r="I2385" s="15" t="s">
        <v>61</v>
      </c>
      <c r="J2385" s="26"/>
      <c r="K2385" s="17">
        <f t="shared" si="283"/>
        <v>0</v>
      </c>
      <c r="L2385" s="15"/>
      <c r="M2385" s="15"/>
      <c r="N2385" s="15"/>
      <c r="O2385" s="15"/>
      <c r="P2385" s="15"/>
      <c r="Q2385" s="15"/>
      <c r="R2385" s="15"/>
      <c r="S2385" s="19"/>
      <c r="T2385" s="15"/>
      <c r="U2385" s="17"/>
      <c r="V2385" s="15"/>
      <c r="W2385" s="15"/>
      <c r="X2385" s="15" t="s">
        <v>294</v>
      </c>
      <c r="Y2385" s="15"/>
      <c r="AB2385" s="20"/>
      <c r="AC2385" s="21" t="s">
        <v>15105</v>
      </c>
      <c r="AD2385" s="21" t="s">
        <v>15106</v>
      </c>
      <c r="AE2385" s="21" t="s">
        <v>15107</v>
      </c>
      <c r="AF2385" s="21" t="s">
        <v>15108</v>
      </c>
      <c r="AG2385" s="22">
        <f t="shared" si="284"/>
        <v>0.41935483870967744</v>
      </c>
      <c r="AH2385" s="15"/>
      <c r="AI2385" s="17"/>
      <c r="AJ2385" s="17"/>
      <c r="AK2385" s="17" t="e">
        <f>VLOOKUP(A2385,'[1]Deals (Exits)'!B:B,1,FALSE)</f>
        <v>#N/A</v>
      </c>
      <c r="AL2385" s="23"/>
      <c r="AM2385" s="17"/>
      <c r="AN2385" s="17"/>
      <c r="AO2385" s="17"/>
      <c r="AP2385" s="17"/>
      <c r="AQ2385" s="18"/>
      <c r="AR2385" s="18"/>
      <c r="AS2385" s="17"/>
      <c r="AT2385" s="17"/>
      <c r="AU2385" s="18"/>
      <c r="AV2385" s="17"/>
      <c r="AW2385" s="17"/>
      <c r="AX2385" s="17"/>
      <c r="AY2385" s="17"/>
      <c r="AZ2385" s="17"/>
      <c r="BA2385" s="17"/>
      <c r="BB2385" s="17"/>
      <c r="BC2385" s="17"/>
      <c r="BD2385" s="17"/>
      <c r="BE2385" s="17"/>
      <c r="BF2385" s="17"/>
      <c r="BG2385" s="17"/>
      <c r="BH2385" s="17"/>
      <c r="BI2385" s="17"/>
      <c r="BJ2385" s="17"/>
      <c r="BK2385" s="17"/>
      <c r="BL2385" s="17"/>
      <c r="BM2385" s="17"/>
      <c r="BN2385" s="15"/>
      <c r="BO2385" s="15"/>
      <c r="BP2385" s="22"/>
      <c r="BQ2385" s="15"/>
      <c r="BR2385" s="15"/>
      <c r="BS2385" s="15"/>
      <c r="BT2385" s="15"/>
      <c r="BU2385" s="15"/>
      <c r="BV2385" s="15"/>
      <c r="BW2385" s="15"/>
      <c r="BX2385" s="15"/>
      <c r="BY2385" s="15"/>
      <c r="BZ2385" s="15"/>
      <c r="CA2385" s="15"/>
      <c r="CB2385" s="15"/>
      <c r="CC2385" s="15"/>
      <c r="CD2385" s="15"/>
      <c r="CE2385" s="15"/>
      <c r="CF2385" s="15"/>
      <c r="CG2385" s="15"/>
      <c r="CH2385" s="15"/>
      <c r="CI2385" s="15"/>
      <c r="CJ2385" s="15"/>
    </row>
    <row r="2386" spans="1:88" ht="12.75">
      <c r="A2386" s="74" t="s">
        <v>15109</v>
      </c>
      <c r="B2386" s="15" t="s">
        <v>15110</v>
      </c>
      <c r="C2386" s="15" t="s">
        <v>58</v>
      </c>
      <c r="D2386" s="16">
        <v>2012</v>
      </c>
      <c r="E2386" s="15" t="s">
        <v>59</v>
      </c>
      <c r="F2386" s="26"/>
      <c r="G2386" s="26" t="s">
        <v>61</v>
      </c>
      <c r="H2386" s="26" t="s">
        <v>61</v>
      </c>
      <c r="I2386" s="15" t="s">
        <v>61</v>
      </c>
      <c r="J2386" s="26"/>
      <c r="K2386" s="17">
        <f t="shared" si="283"/>
        <v>0</v>
      </c>
      <c r="L2386" s="15"/>
      <c r="M2386" s="15"/>
      <c r="N2386" s="15"/>
      <c r="O2386" s="15"/>
      <c r="P2386" s="15"/>
      <c r="Q2386" s="15"/>
      <c r="R2386" s="15"/>
      <c r="S2386" s="19"/>
      <c r="T2386" s="15"/>
      <c r="U2386" s="17"/>
      <c r="V2386" s="15" t="s">
        <v>15111</v>
      </c>
      <c r="W2386" s="15"/>
      <c r="X2386" s="15" t="s">
        <v>4628</v>
      </c>
      <c r="Y2386" s="15"/>
      <c r="AB2386" s="20" t="s">
        <v>136</v>
      </c>
      <c r="AC2386" s="21" t="s">
        <v>15112</v>
      </c>
      <c r="AD2386" s="15"/>
      <c r="AE2386" s="21" t="s">
        <v>15113</v>
      </c>
      <c r="AF2386" s="21" t="s">
        <v>15114</v>
      </c>
      <c r="AG2386" s="22">
        <f t="shared" si="284"/>
        <v>0.45161290322580644</v>
      </c>
      <c r="AH2386" s="15"/>
      <c r="AI2386" s="17"/>
      <c r="AJ2386" s="17"/>
      <c r="AK2386" s="17" t="e">
        <f>VLOOKUP(A2386,'[1]Deals (Exits)'!B:B,1,FALSE)</f>
        <v>#N/A</v>
      </c>
      <c r="AL2386" s="23"/>
      <c r="AM2386" s="17"/>
      <c r="AN2386" s="17"/>
      <c r="AO2386" s="17"/>
      <c r="AP2386" s="17"/>
      <c r="AQ2386" s="18"/>
      <c r="AR2386" s="18"/>
      <c r="AS2386" s="17"/>
      <c r="AT2386" s="17"/>
      <c r="AU2386" s="18"/>
      <c r="AV2386" s="17"/>
      <c r="AW2386" s="17"/>
      <c r="AX2386" s="17"/>
      <c r="AY2386" s="17"/>
      <c r="AZ2386" s="17"/>
      <c r="BA2386" s="17"/>
      <c r="BB2386" s="17"/>
      <c r="BC2386" s="17"/>
      <c r="BD2386" s="17"/>
      <c r="BE2386" s="17"/>
      <c r="BF2386" s="17"/>
      <c r="BG2386" s="17"/>
      <c r="BH2386" s="17"/>
      <c r="BI2386" s="17"/>
      <c r="BJ2386" s="17"/>
      <c r="BK2386" s="17"/>
      <c r="BL2386" s="17"/>
      <c r="BM2386" s="17"/>
      <c r="BN2386" s="15"/>
      <c r="BO2386" s="15"/>
      <c r="BP2386" s="22"/>
      <c r="BQ2386" s="15"/>
      <c r="BR2386" s="15"/>
      <c r="BS2386" s="15"/>
      <c r="BT2386" s="15"/>
      <c r="BU2386" s="15"/>
      <c r="BV2386" s="15"/>
      <c r="BW2386" s="15"/>
      <c r="BX2386" s="15"/>
      <c r="BY2386" s="15"/>
      <c r="BZ2386" s="15"/>
      <c r="CA2386" s="15"/>
      <c r="CB2386" s="15"/>
      <c r="CC2386" s="15"/>
      <c r="CD2386" s="15"/>
      <c r="CE2386" s="15"/>
      <c r="CF2386" s="15"/>
      <c r="CG2386" s="15"/>
      <c r="CH2386" s="15"/>
      <c r="CI2386" s="15"/>
      <c r="CJ2386" s="15"/>
    </row>
    <row r="2387" spans="1:88" ht="12.75">
      <c r="A2387" s="74" t="s">
        <v>15115</v>
      </c>
      <c r="B2387" s="15" t="s">
        <v>15116</v>
      </c>
      <c r="C2387" s="15" t="s">
        <v>58</v>
      </c>
      <c r="D2387" s="16">
        <v>2017</v>
      </c>
      <c r="E2387" s="15" t="s">
        <v>59</v>
      </c>
      <c r="F2387" s="26"/>
      <c r="G2387" s="26" t="s">
        <v>61</v>
      </c>
      <c r="H2387" s="26" t="s">
        <v>61</v>
      </c>
      <c r="I2387" s="15" t="s">
        <v>61</v>
      </c>
      <c r="J2387" s="26"/>
      <c r="K2387" s="17">
        <f t="shared" si="283"/>
        <v>0</v>
      </c>
      <c r="L2387" s="15"/>
      <c r="M2387" s="15"/>
      <c r="N2387" s="15"/>
      <c r="O2387" s="15"/>
      <c r="P2387" s="15"/>
      <c r="Q2387" s="15"/>
      <c r="R2387" s="15"/>
      <c r="S2387" s="19"/>
      <c r="T2387" s="15"/>
      <c r="U2387" s="17"/>
      <c r="V2387" s="15" t="s">
        <v>15117</v>
      </c>
      <c r="W2387" s="15"/>
      <c r="X2387" s="15" t="s">
        <v>64</v>
      </c>
      <c r="Y2387" s="15"/>
      <c r="AB2387" s="32">
        <v>43506</v>
      </c>
      <c r="AC2387" s="21" t="s">
        <v>15118</v>
      </c>
      <c r="AD2387" s="21" t="s">
        <v>15119</v>
      </c>
      <c r="AE2387" s="21" t="s">
        <v>15120</v>
      </c>
      <c r="AF2387" s="21" t="s">
        <v>15121</v>
      </c>
      <c r="AG2387" s="22">
        <f t="shared" si="284"/>
        <v>0.4838709677419355</v>
      </c>
      <c r="AH2387" s="15"/>
      <c r="AI2387" s="17"/>
      <c r="AJ2387" s="17"/>
      <c r="AK2387" s="17" t="e">
        <f>VLOOKUP(A2387,'[1]Deals (Exits)'!B:B,1,FALSE)</f>
        <v>#N/A</v>
      </c>
      <c r="AL2387" s="23"/>
      <c r="AM2387" s="17"/>
      <c r="AN2387" s="17"/>
      <c r="AO2387" s="17"/>
      <c r="AP2387" s="17"/>
      <c r="AQ2387" s="18"/>
      <c r="AR2387" s="18"/>
      <c r="AS2387" s="17"/>
      <c r="AT2387" s="17"/>
      <c r="AU2387" s="18"/>
      <c r="AV2387" s="17"/>
      <c r="AW2387" s="17"/>
      <c r="AX2387" s="17"/>
      <c r="AY2387" s="17"/>
      <c r="AZ2387" s="17"/>
      <c r="BA2387" s="17"/>
      <c r="BB2387" s="17"/>
      <c r="BC2387" s="17"/>
      <c r="BD2387" s="17"/>
      <c r="BE2387" s="17"/>
      <c r="BF2387" s="17"/>
      <c r="BG2387" s="17"/>
      <c r="BH2387" s="17"/>
      <c r="BI2387" s="17"/>
      <c r="BJ2387" s="17"/>
      <c r="BK2387" s="17"/>
      <c r="BL2387" s="17"/>
      <c r="BM2387" s="17"/>
      <c r="BN2387" s="15"/>
      <c r="BO2387" s="15"/>
      <c r="BP2387" s="22"/>
      <c r="BQ2387" s="15"/>
      <c r="BR2387" s="15"/>
      <c r="BS2387" s="15"/>
      <c r="BT2387" s="15"/>
      <c r="BU2387" s="15"/>
      <c r="BV2387" s="15"/>
      <c r="BW2387" s="15"/>
      <c r="BX2387" s="15"/>
      <c r="BY2387" s="15"/>
      <c r="BZ2387" s="15"/>
      <c r="CA2387" s="15"/>
      <c r="CB2387" s="15"/>
      <c r="CC2387" s="15"/>
      <c r="CD2387" s="15"/>
      <c r="CE2387" s="15"/>
      <c r="CF2387" s="15"/>
      <c r="CG2387" s="15"/>
      <c r="CH2387" s="15"/>
      <c r="CI2387" s="15"/>
      <c r="CJ2387" s="15"/>
    </row>
    <row r="2388" spans="1:88" ht="12.75">
      <c r="A2388" s="74" t="s">
        <v>15122</v>
      </c>
      <c r="B2388" s="15" t="s">
        <v>15123</v>
      </c>
      <c r="C2388" s="15" t="s">
        <v>58</v>
      </c>
      <c r="D2388" s="16">
        <v>2018</v>
      </c>
      <c r="E2388" s="15" t="s">
        <v>59</v>
      </c>
      <c r="F2388" s="26"/>
      <c r="G2388" s="26" t="s">
        <v>61</v>
      </c>
      <c r="H2388" s="26" t="s">
        <v>61</v>
      </c>
      <c r="I2388" s="15" t="s">
        <v>61</v>
      </c>
      <c r="J2388" s="26"/>
      <c r="K2388" s="17">
        <f t="shared" si="283"/>
        <v>0</v>
      </c>
      <c r="L2388" s="15"/>
      <c r="M2388" s="15"/>
      <c r="N2388" s="15"/>
      <c r="O2388" s="15"/>
      <c r="P2388" s="15"/>
      <c r="Q2388" s="15"/>
      <c r="R2388" s="15"/>
      <c r="S2388" s="19"/>
      <c r="T2388" s="15"/>
      <c r="U2388" s="17"/>
      <c r="V2388" s="15"/>
      <c r="W2388" s="15"/>
      <c r="X2388" s="15" t="s">
        <v>12945</v>
      </c>
      <c r="Y2388" s="15"/>
      <c r="AB2388" s="32">
        <v>43506</v>
      </c>
      <c r="AC2388" s="21" t="s">
        <v>15124</v>
      </c>
      <c r="AD2388" s="21" t="s">
        <v>15125</v>
      </c>
      <c r="AE2388" s="21" t="s">
        <v>15126</v>
      </c>
      <c r="AF2388" s="21" t="s">
        <v>15127</v>
      </c>
      <c r="AG2388" s="22">
        <f t="shared" si="284"/>
        <v>0.45161290322580644</v>
      </c>
      <c r="AH2388" s="15"/>
      <c r="AI2388" s="17"/>
      <c r="AJ2388" s="17"/>
      <c r="AK2388" s="17" t="e">
        <f>VLOOKUP(A2388,'[1]Deals (Exits)'!B:B,1,FALSE)</f>
        <v>#N/A</v>
      </c>
      <c r="AL2388" s="23"/>
      <c r="AM2388" s="17"/>
      <c r="AN2388" s="17"/>
      <c r="AO2388" s="17"/>
      <c r="AP2388" s="17"/>
      <c r="AQ2388" s="18"/>
      <c r="AR2388" s="18"/>
      <c r="AS2388" s="17"/>
      <c r="AT2388" s="17"/>
      <c r="AU2388" s="18"/>
      <c r="AV2388" s="17"/>
      <c r="AW2388" s="17"/>
      <c r="AX2388" s="17"/>
      <c r="AY2388" s="17"/>
      <c r="AZ2388" s="17"/>
      <c r="BA2388" s="17"/>
      <c r="BB2388" s="17"/>
      <c r="BC2388" s="17"/>
      <c r="BD2388" s="17"/>
      <c r="BE2388" s="17"/>
      <c r="BF2388" s="17"/>
      <c r="BG2388" s="17"/>
      <c r="BH2388" s="17"/>
      <c r="BI2388" s="17"/>
      <c r="BJ2388" s="17"/>
      <c r="BK2388" s="17"/>
      <c r="BL2388" s="17"/>
      <c r="BM2388" s="17"/>
      <c r="BN2388" s="15"/>
      <c r="BO2388" s="15"/>
      <c r="BP2388" s="22"/>
      <c r="BQ2388" s="15"/>
      <c r="BR2388" s="15"/>
      <c r="BS2388" s="15"/>
      <c r="BT2388" s="15"/>
      <c r="BU2388" s="15"/>
      <c r="BV2388" s="15"/>
      <c r="BW2388" s="15"/>
      <c r="BX2388" s="15"/>
      <c r="BY2388" s="15"/>
      <c r="BZ2388" s="15"/>
      <c r="CA2388" s="15"/>
      <c r="CB2388" s="15"/>
      <c r="CC2388" s="15"/>
      <c r="CD2388" s="15"/>
      <c r="CE2388" s="15"/>
      <c r="CF2388" s="15"/>
      <c r="CG2388" s="15"/>
      <c r="CH2388" s="15"/>
      <c r="CI2388" s="15"/>
      <c r="CJ2388" s="15"/>
    </row>
    <row r="2389" spans="1:88" ht="12.75">
      <c r="A2389" s="75" t="s">
        <v>15128</v>
      </c>
      <c r="B2389" s="15" t="s">
        <v>15129</v>
      </c>
      <c r="C2389" s="15" t="s">
        <v>58</v>
      </c>
      <c r="D2389" s="16">
        <v>2017</v>
      </c>
      <c r="E2389" s="15" t="s">
        <v>59</v>
      </c>
      <c r="F2389" s="26"/>
      <c r="G2389" s="26" t="s">
        <v>61</v>
      </c>
      <c r="H2389" s="26" t="s">
        <v>61</v>
      </c>
      <c r="I2389" s="15" t="s">
        <v>61</v>
      </c>
      <c r="J2389" s="26"/>
      <c r="K2389" s="17">
        <f t="shared" si="283"/>
        <v>0</v>
      </c>
      <c r="L2389" s="15"/>
      <c r="M2389" s="15"/>
      <c r="N2389" s="15"/>
      <c r="O2389" s="15"/>
      <c r="P2389" s="15"/>
      <c r="Q2389" s="15"/>
      <c r="R2389" s="15"/>
      <c r="S2389" s="19"/>
      <c r="T2389" s="15"/>
      <c r="U2389" s="17"/>
      <c r="V2389" s="15" t="s">
        <v>15130</v>
      </c>
      <c r="W2389" s="15"/>
      <c r="X2389" s="15" t="s">
        <v>4628</v>
      </c>
      <c r="Y2389" s="15"/>
      <c r="AB2389" s="32">
        <v>43506</v>
      </c>
      <c r="AC2389" s="21" t="s">
        <v>15131</v>
      </c>
      <c r="AD2389" s="21" t="s">
        <v>15132</v>
      </c>
      <c r="AE2389" s="21" t="s">
        <v>15133</v>
      </c>
      <c r="AF2389" s="21" t="s">
        <v>15134</v>
      </c>
      <c r="AG2389" s="22">
        <f t="shared" si="284"/>
        <v>0.4838709677419355</v>
      </c>
      <c r="AH2389" s="15"/>
      <c r="AI2389" s="17"/>
      <c r="AJ2389" s="17"/>
      <c r="AK2389" s="17" t="e">
        <f>VLOOKUP(A2389,'[1]Deals (Exits)'!B:B,1,FALSE)</f>
        <v>#N/A</v>
      </c>
      <c r="AL2389" s="23"/>
      <c r="AM2389" s="17"/>
      <c r="AN2389" s="17"/>
      <c r="AO2389" s="17"/>
      <c r="AP2389" s="17"/>
      <c r="AQ2389" s="18"/>
      <c r="AR2389" s="18"/>
      <c r="AS2389" s="17"/>
      <c r="AT2389" s="17"/>
      <c r="AU2389" s="18"/>
      <c r="AV2389" s="17"/>
      <c r="AW2389" s="17"/>
      <c r="AX2389" s="17"/>
      <c r="AY2389" s="17"/>
      <c r="AZ2389" s="17"/>
      <c r="BA2389" s="17"/>
      <c r="BB2389" s="17"/>
      <c r="BC2389" s="17"/>
      <c r="BD2389" s="17"/>
      <c r="BE2389" s="17"/>
      <c r="BF2389" s="17"/>
      <c r="BG2389" s="17"/>
      <c r="BH2389" s="17"/>
      <c r="BI2389" s="17"/>
      <c r="BJ2389" s="17"/>
      <c r="BK2389" s="17"/>
      <c r="BL2389" s="17"/>
      <c r="BM2389" s="17"/>
      <c r="BN2389" s="15"/>
      <c r="BO2389" s="15"/>
      <c r="BP2389" s="22"/>
      <c r="BQ2389" s="15"/>
      <c r="BR2389" s="15"/>
      <c r="BS2389" s="15"/>
      <c r="BT2389" s="15"/>
      <c r="BU2389" s="15"/>
      <c r="BV2389" s="15"/>
      <c r="BW2389" s="15"/>
      <c r="BX2389" s="15"/>
      <c r="BY2389" s="15"/>
      <c r="BZ2389" s="15"/>
      <c r="CA2389" s="15"/>
      <c r="CB2389" s="15"/>
      <c r="CC2389" s="15"/>
      <c r="CD2389" s="15"/>
      <c r="CE2389" s="15"/>
      <c r="CF2389" s="15"/>
      <c r="CG2389" s="15"/>
      <c r="CH2389" s="15"/>
      <c r="CI2389" s="15"/>
      <c r="CJ2389" s="15"/>
    </row>
    <row r="2390" spans="1:88" ht="12.75">
      <c r="A2390" s="74" t="s">
        <v>15135</v>
      </c>
      <c r="B2390" s="15" t="s">
        <v>15136</v>
      </c>
      <c r="C2390" s="15" t="s">
        <v>58</v>
      </c>
      <c r="D2390" s="16">
        <v>2016</v>
      </c>
      <c r="E2390" s="15" t="s">
        <v>59</v>
      </c>
      <c r="F2390" s="26"/>
      <c r="G2390" s="26" t="s">
        <v>61</v>
      </c>
      <c r="H2390" s="26" t="s">
        <v>61</v>
      </c>
      <c r="I2390" s="15" t="s">
        <v>61</v>
      </c>
      <c r="J2390" s="26"/>
      <c r="K2390" s="17">
        <f t="shared" si="283"/>
        <v>0</v>
      </c>
      <c r="L2390" s="15"/>
      <c r="M2390" s="15"/>
      <c r="N2390" s="15"/>
      <c r="O2390" s="15"/>
      <c r="P2390" s="15"/>
      <c r="Q2390" s="15"/>
      <c r="R2390" s="15"/>
      <c r="S2390" s="19"/>
      <c r="T2390" s="15"/>
      <c r="U2390" s="17"/>
      <c r="V2390" s="15"/>
      <c r="W2390" s="15"/>
      <c r="X2390" s="15" t="s">
        <v>294</v>
      </c>
      <c r="Y2390" s="15"/>
      <c r="AB2390" s="20" t="s">
        <v>286</v>
      </c>
      <c r="AC2390" s="21" t="s">
        <v>15137</v>
      </c>
      <c r="AD2390" s="21" t="s">
        <v>15138</v>
      </c>
      <c r="AE2390" s="21" t="s">
        <v>15139</v>
      </c>
      <c r="AF2390" s="15"/>
      <c r="AG2390" s="22">
        <f t="shared" si="284"/>
        <v>0.41935483870967744</v>
      </c>
      <c r="AH2390" s="15"/>
      <c r="AI2390" s="17"/>
      <c r="AJ2390" s="17"/>
      <c r="AK2390" s="17" t="e">
        <f>VLOOKUP(A2390,'[1]Deals (Exits)'!B:B,1,FALSE)</f>
        <v>#N/A</v>
      </c>
      <c r="AL2390" s="23"/>
      <c r="AM2390" s="17"/>
      <c r="AN2390" s="17"/>
      <c r="AO2390" s="17"/>
      <c r="AP2390" s="17"/>
      <c r="AQ2390" s="18"/>
      <c r="AR2390" s="18"/>
      <c r="AS2390" s="17"/>
      <c r="AT2390" s="17"/>
      <c r="AU2390" s="18"/>
      <c r="AV2390" s="17"/>
      <c r="AW2390" s="17"/>
      <c r="AX2390" s="17"/>
      <c r="AY2390" s="17"/>
      <c r="AZ2390" s="17"/>
      <c r="BA2390" s="17"/>
      <c r="BB2390" s="17"/>
      <c r="BC2390" s="17"/>
      <c r="BD2390" s="17"/>
      <c r="BE2390" s="17"/>
      <c r="BF2390" s="17"/>
      <c r="BG2390" s="17"/>
      <c r="BH2390" s="17"/>
      <c r="BI2390" s="17"/>
      <c r="BJ2390" s="17"/>
      <c r="BK2390" s="17"/>
      <c r="BL2390" s="17"/>
      <c r="BM2390" s="17"/>
      <c r="BN2390" s="15"/>
      <c r="BO2390" s="15"/>
      <c r="BP2390" s="22"/>
      <c r="BQ2390" s="15"/>
      <c r="BR2390" s="15"/>
      <c r="BS2390" s="15"/>
      <c r="BT2390" s="15"/>
      <c r="BU2390" s="15"/>
      <c r="BV2390" s="15"/>
      <c r="BW2390" s="15"/>
      <c r="BX2390" s="15"/>
      <c r="BY2390" s="15"/>
      <c r="BZ2390" s="15"/>
      <c r="CA2390" s="15"/>
      <c r="CB2390" s="15"/>
      <c r="CC2390" s="15"/>
      <c r="CD2390" s="15"/>
      <c r="CE2390" s="15"/>
      <c r="CF2390" s="15"/>
      <c r="CG2390" s="15"/>
      <c r="CH2390" s="15"/>
      <c r="CI2390" s="15"/>
      <c r="CJ2390" s="15"/>
    </row>
    <row r="2391" spans="1:88" ht="12.75">
      <c r="A2391" s="74" t="s">
        <v>15140</v>
      </c>
      <c r="B2391" s="15" t="s">
        <v>15141</v>
      </c>
      <c r="C2391" s="15" t="s">
        <v>58</v>
      </c>
      <c r="D2391" s="16">
        <v>2018</v>
      </c>
      <c r="E2391" s="15" t="s">
        <v>59</v>
      </c>
      <c r="F2391" s="26"/>
      <c r="G2391" s="26" t="s">
        <v>61</v>
      </c>
      <c r="H2391" s="26" t="s">
        <v>61</v>
      </c>
      <c r="I2391" s="15" t="s">
        <v>61</v>
      </c>
      <c r="J2391" s="26"/>
      <c r="K2391" s="17">
        <f t="shared" si="283"/>
        <v>0</v>
      </c>
      <c r="L2391" s="15"/>
      <c r="M2391" s="15"/>
      <c r="N2391" s="15"/>
      <c r="O2391" s="15"/>
      <c r="P2391" s="15"/>
      <c r="Q2391" s="15"/>
      <c r="R2391" s="15"/>
      <c r="S2391" s="19"/>
      <c r="T2391" s="15"/>
      <c r="U2391" s="17"/>
      <c r="V2391" s="15" t="s">
        <v>15142</v>
      </c>
      <c r="W2391" s="15"/>
      <c r="X2391" s="15" t="s">
        <v>158</v>
      </c>
      <c r="Y2391" s="15"/>
      <c r="AB2391" s="32">
        <v>44206</v>
      </c>
      <c r="AC2391" s="21" t="s">
        <v>15143</v>
      </c>
      <c r="AD2391" s="15"/>
      <c r="AE2391" s="15"/>
      <c r="AF2391" s="15"/>
      <c r="AG2391" s="22">
        <f t="shared" si="284"/>
        <v>0.38709677419354838</v>
      </c>
      <c r="AH2391" s="15"/>
      <c r="AI2391" s="17"/>
      <c r="AJ2391" s="17"/>
      <c r="AK2391" s="17" t="e">
        <f>VLOOKUP(A2391,'[1]Deals (Exits)'!B:B,1,FALSE)</f>
        <v>#N/A</v>
      </c>
      <c r="AL2391" s="23"/>
      <c r="AM2391" s="17"/>
      <c r="AN2391" s="17"/>
      <c r="AO2391" s="17"/>
      <c r="AP2391" s="17"/>
      <c r="AQ2391" s="18"/>
      <c r="AR2391" s="18"/>
      <c r="AS2391" s="17"/>
      <c r="AT2391" s="17"/>
      <c r="AU2391" s="18"/>
      <c r="AV2391" s="17"/>
      <c r="AW2391" s="17"/>
      <c r="AX2391" s="17"/>
      <c r="AY2391" s="17"/>
      <c r="AZ2391" s="17"/>
      <c r="BA2391" s="17"/>
      <c r="BB2391" s="17"/>
      <c r="BC2391" s="17"/>
      <c r="BD2391" s="17"/>
      <c r="BE2391" s="17"/>
      <c r="BF2391" s="17"/>
      <c r="BG2391" s="17"/>
      <c r="BH2391" s="17"/>
      <c r="BI2391" s="17"/>
      <c r="BJ2391" s="17"/>
      <c r="BK2391" s="17"/>
      <c r="BL2391" s="17"/>
      <c r="BM2391" s="17"/>
      <c r="BN2391" s="15"/>
      <c r="BO2391" s="15"/>
      <c r="BP2391" s="22"/>
      <c r="BQ2391" s="15"/>
      <c r="BR2391" s="15"/>
      <c r="BS2391" s="15"/>
      <c r="BT2391" s="15"/>
      <c r="BU2391" s="15"/>
      <c r="BV2391" s="15"/>
      <c r="BW2391" s="15"/>
      <c r="BX2391" s="15"/>
      <c r="BY2391" s="15"/>
      <c r="BZ2391" s="15"/>
      <c r="CA2391" s="15"/>
      <c r="CB2391" s="15"/>
      <c r="CC2391" s="15"/>
      <c r="CD2391" s="15"/>
      <c r="CE2391" s="15"/>
      <c r="CF2391" s="15"/>
      <c r="CG2391" s="15"/>
      <c r="CH2391" s="15"/>
      <c r="CI2391" s="15"/>
      <c r="CJ2391" s="15"/>
    </row>
    <row r="2392" spans="1:88" ht="12.75">
      <c r="A2392" s="74" t="s">
        <v>15144</v>
      </c>
      <c r="B2392" s="15" t="s">
        <v>15145</v>
      </c>
      <c r="C2392" s="15" t="s">
        <v>58</v>
      </c>
      <c r="D2392" s="16">
        <v>2015</v>
      </c>
      <c r="E2392" s="15" t="s">
        <v>14479</v>
      </c>
      <c r="F2392" s="26"/>
      <c r="G2392" s="26" t="s">
        <v>61</v>
      </c>
      <c r="H2392" s="26" t="s">
        <v>61</v>
      </c>
      <c r="I2392" s="15" t="s">
        <v>61</v>
      </c>
      <c r="J2392" s="26"/>
      <c r="K2392" s="17">
        <f t="shared" si="283"/>
        <v>0</v>
      </c>
      <c r="L2392" s="15"/>
      <c r="M2392" s="15"/>
      <c r="N2392" s="15"/>
      <c r="O2392" s="15"/>
      <c r="P2392" s="15"/>
      <c r="Q2392" s="15"/>
      <c r="R2392" s="15"/>
      <c r="S2392" s="19"/>
      <c r="T2392" s="15"/>
      <c r="U2392" s="17"/>
      <c r="V2392" s="15"/>
      <c r="W2392" s="15"/>
      <c r="X2392" s="15" t="s">
        <v>5334</v>
      </c>
      <c r="Y2392" s="15"/>
      <c r="AB2392" s="20"/>
      <c r="AC2392" s="21" t="s">
        <v>15146</v>
      </c>
      <c r="AD2392" s="15"/>
      <c r="AE2392" s="21" t="s">
        <v>15147</v>
      </c>
      <c r="AF2392" s="21" t="s">
        <v>15148</v>
      </c>
      <c r="AG2392" s="22">
        <f t="shared" si="284"/>
        <v>0.38709677419354838</v>
      </c>
      <c r="AH2392" s="15"/>
      <c r="AI2392" s="17"/>
      <c r="AJ2392" s="17"/>
      <c r="AK2392" s="17" t="e">
        <f>VLOOKUP(A2392,'[1]Deals (Exits)'!B:B,1,FALSE)</f>
        <v>#N/A</v>
      </c>
      <c r="AL2392" s="23"/>
      <c r="AM2392" s="17"/>
      <c r="AN2392" s="17"/>
      <c r="AO2392" s="17"/>
      <c r="AP2392" s="17"/>
      <c r="AQ2392" s="18"/>
      <c r="AR2392" s="18"/>
      <c r="AS2392" s="17"/>
      <c r="AT2392" s="17"/>
      <c r="AU2392" s="18"/>
      <c r="AV2392" s="17"/>
      <c r="AW2392" s="17"/>
      <c r="AX2392" s="17"/>
      <c r="AY2392" s="17"/>
      <c r="AZ2392" s="17"/>
      <c r="BA2392" s="17"/>
      <c r="BB2392" s="17"/>
      <c r="BC2392" s="17"/>
      <c r="BD2392" s="17"/>
      <c r="BE2392" s="17"/>
      <c r="BF2392" s="17"/>
      <c r="BG2392" s="17"/>
      <c r="BH2392" s="17"/>
      <c r="BI2392" s="17"/>
      <c r="BJ2392" s="17"/>
      <c r="BK2392" s="17"/>
      <c r="BL2392" s="17"/>
      <c r="BM2392" s="17"/>
      <c r="BN2392" s="15"/>
      <c r="BO2392" s="15"/>
      <c r="BP2392" s="22"/>
      <c r="BQ2392" s="15"/>
      <c r="BR2392" s="15"/>
      <c r="BS2392" s="15"/>
      <c r="BT2392" s="15"/>
      <c r="BU2392" s="15"/>
      <c r="BV2392" s="15"/>
      <c r="BW2392" s="15"/>
      <c r="BX2392" s="15"/>
      <c r="BY2392" s="15"/>
      <c r="BZ2392" s="15"/>
      <c r="CA2392" s="15"/>
      <c r="CB2392" s="15"/>
      <c r="CC2392" s="15"/>
      <c r="CD2392" s="15"/>
      <c r="CE2392" s="15"/>
      <c r="CF2392" s="15"/>
      <c r="CG2392" s="15"/>
      <c r="CH2392" s="15"/>
      <c r="CI2392" s="15"/>
      <c r="CJ2392" s="15"/>
    </row>
    <row r="2393" spans="1:88" ht="12.75">
      <c r="A2393" s="74" t="s">
        <v>15149</v>
      </c>
      <c r="B2393" s="15" t="s">
        <v>15150</v>
      </c>
      <c r="C2393" s="15" t="s">
        <v>58</v>
      </c>
      <c r="D2393" s="16">
        <v>2017</v>
      </c>
      <c r="E2393" s="15" t="s">
        <v>14678</v>
      </c>
      <c r="F2393" s="26"/>
      <c r="G2393" s="26" t="s">
        <v>61</v>
      </c>
      <c r="H2393" s="26" t="s">
        <v>61</v>
      </c>
      <c r="I2393" s="15" t="s">
        <v>61</v>
      </c>
      <c r="J2393" s="26"/>
      <c r="K2393" s="17">
        <f t="shared" si="283"/>
        <v>0</v>
      </c>
      <c r="L2393" s="15"/>
      <c r="M2393" s="15"/>
      <c r="N2393" s="15"/>
      <c r="O2393" s="15"/>
      <c r="P2393" s="15"/>
      <c r="Q2393" s="15"/>
      <c r="R2393" s="15"/>
      <c r="S2393" s="19"/>
      <c r="T2393" s="15"/>
      <c r="U2393" s="17"/>
      <c r="V2393" s="15"/>
      <c r="W2393" s="15"/>
      <c r="X2393" s="15" t="s">
        <v>64</v>
      </c>
      <c r="Y2393" s="15"/>
      <c r="AB2393" s="32">
        <v>44206</v>
      </c>
      <c r="AC2393" s="21" t="s">
        <v>15151</v>
      </c>
      <c r="AD2393" s="15"/>
      <c r="AE2393" s="21" t="s">
        <v>15152</v>
      </c>
      <c r="AF2393" s="21" t="s">
        <v>15153</v>
      </c>
      <c r="AG2393" s="22">
        <f t="shared" si="284"/>
        <v>0.41935483870967744</v>
      </c>
      <c r="AH2393" s="15"/>
      <c r="AI2393" s="17"/>
      <c r="AJ2393" s="17"/>
      <c r="AK2393" s="17" t="e">
        <f>VLOOKUP(A2393,'[1]Deals (Exits)'!B:B,1,FALSE)</f>
        <v>#N/A</v>
      </c>
      <c r="AL2393" s="23"/>
      <c r="AM2393" s="17"/>
      <c r="AN2393" s="17"/>
      <c r="AO2393" s="17"/>
      <c r="AP2393" s="17"/>
      <c r="AQ2393" s="18"/>
      <c r="AR2393" s="18"/>
      <c r="AS2393" s="17"/>
      <c r="AT2393" s="17"/>
      <c r="AU2393" s="18"/>
      <c r="AV2393" s="17"/>
      <c r="AW2393" s="17"/>
      <c r="AX2393" s="17"/>
      <c r="AY2393" s="17"/>
      <c r="AZ2393" s="17"/>
      <c r="BA2393" s="17"/>
      <c r="BB2393" s="17"/>
      <c r="BC2393" s="17"/>
      <c r="BD2393" s="17"/>
      <c r="BE2393" s="17"/>
      <c r="BF2393" s="17"/>
      <c r="BG2393" s="17"/>
      <c r="BH2393" s="17"/>
      <c r="BI2393" s="17"/>
      <c r="BJ2393" s="17"/>
      <c r="BK2393" s="17"/>
      <c r="BL2393" s="17"/>
      <c r="BM2393" s="17"/>
      <c r="BN2393" s="15"/>
      <c r="BO2393" s="15"/>
      <c r="BP2393" s="22"/>
      <c r="BQ2393" s="15"/>
      <c r="BR2393" s="15"/>
      <c r="BS2393" s="15"/>
      <c r="BT2393" s="15"/>
      <c r="BU2393" s="15"/>
      <c r="BV2393" s="15"/>
      <c r="BW2393" s="15"/>
      <c r="BX2393" s="15"/>
      <c r="BY2393" s="15"/>
      <c r="BZ2393" s="15"/>
      <c r="CA2393" s="15"/>
      <c r="CB2393" s="15"/>
      <c r="CC2393" s="15"/>
      <c r="CD2393" s="15"/>
      <c r="CE2393" s="15"/>
      <c r="CF2393" s="15"/>
      <c r="CG2393" s="15"/>
      <c r="CH2393" s="15"/>
      <c r="CI2393" s="15"/>
      <c r="CJ2393" s="15"/>
    </row>
    <row r="2394" spans="1:88" ht="12.75">
      <c r="A2394" s="74" t="s">
        <v>15154</v>
      </c>
      <c r="B2394" s="15" t="s">
        <v>15155</v>
      </c>
      <c r="C2394" s="15" t="s">
        <v>58</v>
      </c>
      <c r="D2394" s="16">
        <v>2011</v>
      </c>
      <c r="E2394" s="15" t="s">
        <v>59</v>
      </c>
      <c r="F2394" s="26"/>
      <c r="G2394" s="26" t="s">
        <v>61</v>
      </c>
      <c r="H2394" s="26" t="s">
        <v>61</v>
      </c>
      <c r="I2394" s="15" t="s">
        <v>61</v>
      </c>
      <c r="J2394" s="26"/>
      <c r="K2394" s="17">
        <f t="shared" si="283"/>
        <v>0</v>
      </c>
      <c r="L2394" s="15"/>
      <c r="M2394" s="15"/>
      <c r="N2394" s="15"/>
      <c r="O2394" s="15"/>
      <c r="P2394" s="15"/>
      <c r="Q2394" s="15"/>
      <c r="R2394" s="15"/>
      <c r="S2394" s="19"/>
      <c r="T2394" s="15"/>
      <c r="U2394" s="17"/>
      <c r="V2394" s="15" t="s">
        <v>15156</v>
      </c>
      <c r="W2394" s="15"/>
      <c r="X2394" s="15" t="s">
        <v>64</v>
      </c>
      <c r="Y2394" s="15"/>
      <c r="AB2394" s="32">
        <v>43506</v>
      </c>
      <c r="AC2394" s="21" t="s">
        <v>15157</v>
      </c>
      <c r="AD2394" s="21" t="s">
        <v>15158</v>
      </c>
      <c r="AE2394" s="21" t="s">
        <v>15159</v>
      </c>
      <c r="AF2394" s="21" t="s">
        <v>15160</v>
      </c>
      <c r="AG2394" s="22">
        <f t="shared" si="284"/>
        <v>0.4838709677419355</v>
      </c>
      <c r="AH2394" s="15"/>
      <c r="AI2394" s="17"/>
      <c r="AJ2394" s="17"/>
      <c r="AK2394" s="17" t="e">
        <f>VLOOKUP(A2394,'[1]Deals (Exits)'!B:B,1,FALSE)</f>
        <v>#N/A</v>
      </c>
      <c r="AL2394" s="23"/>
      <c r="AM2394" s="17"/>
      <c r="AN2394" s="17"/>
      <c r="AO2394" s="17"/>
      <c r="AP2394" s="17"/>
      <c r="AQ2394" s="18"/>
      <c r="AR2394" s="18"/>
      <c r="AS2394" s="17"/>
      <c r="AT2394" s="17"/>
      <c r="AU2394" s="18"/>
      <c r="AV2394" s="17"/>
      <c r="AW2394" s="17"/>
      <c r="AX2394" s="17"/>
      <c r="AY2394" s="17"/>
      <c r="AZ2394" s="17"/>
      <c r="BA2394" s="17"/>
      <c r="BB2394" s="17"/>
      <c r="BC2394" s="17"/>
      <c r="BD2394" s="17"/>
      <c r="BE2394" s="17"/>
      <c r="BF2394" s="17"/>
      <c r="BG2394" s="17"/>
      <c r="BH2394" s="17"/>
      <c r="BI2394" s="17"/>
      <c r="BJ2394" s="17"/>
      <c r="BK2394" s="17"/>
      <c r="BL2394" s="17"/>
      <c r="BM2394" s="17"/>
      <c r="BN2394" s="15"/>
      <c r="BO2394" s="15"/>
      <c r="BP2394" s="22"/>
      <c r="BQ2394" s="15"/>
      <c r="BR2394" s="15"/>
      <c r="BS2394" s="15"/>
      <c r="BT2394" s="15"/>
      <c r="BU2394" s="15"/>
      <c r="BV2394" s="15"/>
      <c r="BW2394" s="15"/>
      <c r="BX2394" s="15"/>
      <c r="BY2394" s="15"/>
      <c r="BZ2394" s="15"/>
      <c r="CA2394" s="15"/>
      <c r="CB2394" s="15"/>
      <c r="CC2394" s="15"/>
      <c r="CD2394" s="15"/>
      <c r="CE2394" s="15"/>
      <c r="CF2394" s="15"/>
      <c r="CG2394" s="15"/>
      <c r="CH2394" s="15"/>
      <c r="CI2394" s="15"/>
      <c r="CJ2394" s="15"/>
    </row>
    <row r="2395" spans="1:88" ht="12.75">
      <c r="A2395" s="74" t="s">
        <v>15161</v>
      </c>
      <c r="B2395" s="15" t="s">
        <v>15162</v>
      </c>
      <c r="C2395" s="15" t="s">
        <v>58</v>
      </c>
      <c r="D2395" s="16">
        <v>2017</v>
      </c>
      <c r="E2395" s="15" t="s">
        <v>59</v>
      </c>
      <c r="F2395" s="26"/>
      <c r="G2395" s="26" t="s">
        <v>61</v>
      </c>
      <c r="H2395" s="26" t="s">
        <v>61</v>
      </c>
      <c r="I2395" s="15" t="s">
        <v>61</v>
      </c>
      <c r="J2395" s="26"/>
      <c r="K2395" s="17">
        <f t="shared" si="283"/>
        <v>0</v>
      </c>
      <c r="L2395" s="15"/>
      <c r="M2395" s="15"/>
      <c r="N2395" s="15"/>
      <c r="O2395" s="15"/>
      <c r="P2395" s="15"/>
      <c r="Q2395" s="15"/>
      <c r="R2395" s="15"/>
      <c r="S2395" s="19"/>
      <c r="T2395" s="15"/>
      <c r="U2395" s="17"/>
      <c r="V2395" s="15"/>
      <c r="W2395" s="15"/>
      <c r="X2395" s="15" t="s">
        <v>64</v>
      </c>
      <c r="Y2395" s="15"/>
      <c r="AB2395" s="20" t="s">
        <v>333</v>
      </c>
      <c r="AC2395" s="21" t="s">
        <v>15163</v>
      </c>
      <c r="AD2395" s="21" t="s">
        <v>15164</v>
      </c>
      <c r="AE2395" s="21" t="s">
        <v>15165</v>
      </c>
      <c r="AF2395" s="21" t="s">
        <v>15166</v>
      </c>
      <c r="AG2395" s="22">
        <f t="shared" si="284"/>
        <v>0.45161290322580644</v>
      </c>
      <c r="AH2395" s="15"/>
      <c r="AI2395" s="17"/>
      <c r="AJ2395" s="17"/>
      <c r="AK2395" s="17" t="e">
        <f>VLOOKUP(A2395,'[1]Deals (Exits)'!B:B,1,FALSE)</f>
        <v>#N/A</v>
      </c>
      <c r="AL2395" s="23"/>
      <c r="AM2395" s="17"/>
      <c r="AN2395" s="17"/>
      <c r="AO2395" s="17"/>
      <c r="AP2395" s="17"/>
      <c r="AQ2395" s="18"/>
      <c r="AR2395" s="18"/>
      <c r="AS2395" s="17"/>
      <c r="AT2395" s="17"/>
      <c r="AU2395" s="18"/>
      <c r="AV2395" s="17"/>
      <c r="AW2395" s="17"/>
      <c r="AX2395" s="17"/>
      <c r="AY2395" s="17"/>
      <c r="AZ2395" s="17"/>
      <c r="BA2395" s="17"/>
      <c r="BB2395" s="17"/>
      <c r="BC2395" s="17"/>
      <c r="BD2395" s="17"/>
      <c r="BE2395" s="17"/>
      <c r="BF2395" s="17"/>
      <c r="BG2395" s="17"/>
      <c r="BH2395" s="17"/>
      <c r="BI2395" s="17"/>
      <c r="BJ2395" s="17"/>
      <c r="BK2395" s="17"/>
      <c r="BL2395" s="17"/>
      <c r="BM2395" s="17"/>
      <c r="BN2395" s="15"/>
      <c r="BO2395" s="15"/>
      <c r="BP2395" s="22"/>
      <c r="BQ2395" s="15"/>
      <c r="BR2395" s="15"/>
      <c r="BS2395" s="15"/>
      <c r="BT2395" s="15"/>
      <c r="BU2395" s="15"/>
      <c r="BV2395" s="15"/>
      <c r="BW2395" s="15"/>
      <c r="BX2395" s="15"/>
      <c r="BY2395" s="15"/>
      <c r="BZ2395" s="15"/>
      <c r="CA2395" s="15"/>
      <c r="CB2395" s="15"/>
      <c r="CC2395" s="15"/>
      <c r="CD2395" s="15"/>
      <c r="CE2395" s="15"/>
      <c r="CF2395" s="15"/>
      <c r="CG2395" s="15"/>
      <c r="CH2395" s="15"/>
      <c r="CI2395" s="15"/>
      <c r="CJ2395" s="15"/>
    </row>
    <row r="2396" spans="1:88" ht="12.75">
      <c r="A2396" s="25" t="s">
        <v>15167</v>
      </c>
      <c r="B2396" s="15" t="s">
        <v>15168</v>
      </c>
      <c r="C2396" s="15" t="s">
        <v>58</v>
      </c>
      <c r="D2396" s="16">
        <v>2017</v>
      </c>
      <c r="E2396" s="15" t="s">
        <v>59</v>
      </c>
      <c r="F2396" s="26"/>
      <c r="G2396" s="26" t="s">
        <v>61</v>
      </c>
      <c r="H2396" s="26" t="s">
        <v>61</v>
      </c>
      <c r="I2396" s="15" t="s">
        <v>61</v>
      </c>
      <c r="J2396" s="26"/>
      <c r="K2396" s="17">
        <f t="shared" si="283"/>
        <v>0</v>
      </c>
      <c r="L2396" s="15"/>
      <c r="M2396" s="15"/>
      <c r="N2396" s="15"/>
      <c r="O2396" s="15"/>
      <c r="P2396" s="15"/>
      <c r="Q2396" s="15"/>
      <c r="R2396" s="15"/>
      <c r="S2396" s="19"/>
      <c r="T2396" s="15"/>
      <c r="U2396" s="17"/>
      <c r="V2396" s="15" t="s">
        <v>15169</v>
      </c>
      <c r="W2396" s="15"/>
      <c r="X2396" s="15" t="s">
        <v>191</v>
      </c>
      <c r="Y2396" s="15"/>
      <c r="AB2396" s="20" t="s">
        <v>162</v>
      </c>
      <c r="AC2396" s="21" t="s">
        <v>15170</v>
      </c>
      <c r="AD2396" s="15"/>
      <c r="AE2396" s="21" t="s">
        <v>15171</v>
      </c>
      <c r="AF2396" s="21" t="s">
        <v>15172</v>
      </c>
      <c r="AG2396" s="22">
        <f t="shared" si="284"/>
        <v>0.45161290322580644</v>
      </c>
      <c r="AH2396" s="15"/>
      <c r="AI2396" s="17"/>
      <c r="AJ2396" s="17"/>
      <c r="AK2396" s="17" t="e">
        <f>VLOOKUP(A2396,'[1]Deals (Exits)'!B:B,1,FALSE)</f>
        <v>#N/A</v>
      </c>
      <c r="AL2396" s="23"/>
      <c r="AM2396" s="17"/>
      <c r="AN2396" s="17"/>
      <c r="AO2396" s="17"/>
      <c r="AP2396" s="17"/>
      <c r="AQ2396" s="18"/>
      <c r="AR2396" s="18"/>
      <c r="AS2396" s="17"/>
      <c r="AT2396" s="17"/>
      <c r="AU2396" s="18"/>
      <c r="AV2396" s="17"/>
      <c r="AW2396" s="17"/>
      <c r="AX2396" s="17"/>
      <c r="AY2396" s="17"/>
      <c r="AZ2396" s="17"/>
      <c r="BA2396" s="17"/>
      <c r="BB2396" s="17"/>
      <c r="BC2396" s="17"/>
      <c r="BD2396" s="17"/>
      <c r="BE2396" s="17"/>
      <c r="BF2396" s="17"/>
      <c r="BG2396" s="17"/>
      <c r="BH2396" s="17"/>
      <c r="BI2396" s="17"/>
      <c r="BJ2396" s="17"/>
      <c r="BK2396" s="17"/>
      <c r="BL2396" s="17"/>
      <c r="BM2396" s="17"/>
      <c r="BN2396" s="15"/>
      <c r="BO2396" s="15"/>
      <c r="BP2396" s="22"/>
      <c r="BQ2396" s="15"/>
      <c r="BR2396" s="15"/>
      <c r="BS2396" s="15"/>
      <c r="BT2396" s="15"/>
      <c r="BU2396" s="15"/>
      <c r="BV2396" s="15"/>
      <c r="BW2396" s="15"/>
      <c r="BX2396" s="15"/>
      <c r="BY2396" s="15"/>
      <c r="BZ2396" s="15"/>
      <c r="CA2396" s="15"/>
      <c r="CB2396" s="15"/>
      <c r="CC2396" s="15"/>
      <c r="CD2396" s="15"/>
      <c r="CE2396" s="15"/>
      <c r="CF2396" s="15"/>
      <c r="CG2396" s="15"/>
      <c r="CH2396" s="15"/>
      <c r="CI2396" s="15"/>
      <c r="CJ2396" s="15"/>
    </row>
    <row r="2397" spans="1:88" ht="12.75">
      <c r="A2397" s="74" t="s">
        <v>15173</v>
      </c>
      <c r="B2397" s="15" t="s">
        <v>15174</v>
      </c>
      <c r="C2397" s="15" t="s">
        <v>58</v>
      </c>
      <c r="D2397" s="16">
        <v>2017</v>
      </c>
      <c r="E2397" s="15" t="s">
        <v>59</v>
      </c>
      <c r="F2397" s="26"/>
      <c r="G2397" s="26" t="s">
        <v>61</v>
      </c>
      <c r="H2397" s="26" t="s">
        <v>61</v>
      </c>
      <c r="I2397" s="15" t="s">
        <v>61</v>
      </c>
      <c r="J2397" s="26"/>
      <c r="K2397" s="17">
        <f t="shared" si="283"/>
        <v>0</v>
      </c>
      <c r="L2397" s="15"/>
      <c r="M2397" s="15"/>
      <c r="N2397" s="15"/>
      <c r="O2397" s="15"/>
      <c r="P2397" s="15"/>
      <c r="Q2397" s="15"/>
      <c r="R2397" s="15"/>
      <c r="S2397" s="19"/>
      <c r="T2397" s="15"/>
      <c r="U2397" s="17"/>
      <c r="V2397" s="15"/>
      <c r="W2397" s="15"/>
      <c r="X2397" s="15" t="s">
        <v>294</v>
      </c>
      <c r="Y2397" s="15"/>
      <c r="AB2397" s="32">
        <v>43506</v>
      </c>
      <c r="AC2397" s="21" t="s">
        <v>15175</v>
      </c>
      <c r="AD2397" s="21" t="s">
        <v>15176</v>
      </c>
      <c r="AE2397" s="21" t="s">
        <v>15177</v>
      </c>
      <c r="AF2397" s="21" t="s">
        <v>15178</v>
      </c>
      <c r="AG2397" s="22">
        <f t="shared" si="284"/>
        <v>0.45161290322580644</v>
      </c>
      <c r="AH2397" s="15"/>
      <c r="AI2397" s="17"/>
      <c r="AJ2397" s="17"/>
      <c r="AK2397" s="17" t="e">
        <f>VLOOKUP(A2397,'[1]Deals (Exits)'!B:B,1,FALSE)</f>
        <v>#N/A</v>
      </c>
      <c r="AL2397" s="23"/>
      <c r="AM2397" s="17"/>
      <c r="AN2397" s="17"/>
      <c r="AO2397" s="17"/>
      <c r="AP2397" s="17"/>
      <c r="AQ2397" s="18"/>
      <c r="AR2397" s="18"/>
      <c r="AS2397" s="17"/>
      <c r="AT2397" s="17"/>
      <c r="AU2397" s="18"/>
      <c r="AV2397" s="17"/>
      <c r="AW2397" s="17"/>
      <c r="AX2397" s="17"/>
      <c r="AY2397" s="17"/>
      <c r="AZ2397" s="17"/>
      <c r="BA2397" s="17"/>
      <c r="BB2397" s="17"/>
      <c r="BC2397" s="17"/>
      <c r="BD2397" s="17"/>
      <c r="BE2397" s="17"/>
      <c r="BF2397" s="17"/>
      <c r="BG2397" s="17"/>
      <c r="BH2397" s="17"/>
      <c r="BI2397" s="17"/>
      <c r="BJ2397" s="17"/>
      <c r="BK2397" s="17"/>
      <c r="BL2397" s="17"/>
      <c r="BM2397" s="17"/>
      <c r="BN2397" s="15"/>
      <c r="BO2397" s="15"/>
      <c r="BP2397" s="22"/>
      <c r="BQ2397" s="15"/>
      <c r="BR2397" s="15"/>
      <c r="BS2397" s="15"/>
      <c r="BT2397" s="15"/>
      <c r="BU2397" s="15"/>
      <c r="BV2397" s="15"/>
      <c r="BW2397" s="15"/>
      <c r="BX2397" s="15"/>
      <c r="BY2397" s="15"/>
      <c r="BZ2397" s="15"/>
      <c r="CA2397" s="15"/>
      <c r="CB2397" s="15"/>
      <c r="CC2397" s="15"/>
      <c r="CD2397" s="15"/>
      <c r="CE2397" s="15"/>
      <c r="CF2397" s="15"/>
      <c r="CG2397" s="15"/>
      <c r="CH2397" s="15"/>
      <c r="CI2397" s="15"/>
      <c r="CJ2397" s="15"/>
    </row>
    <row r="2398" spans="1:88" ht="12.75">
      <c r="A2398" s="74" t="s">
        <v>15179</v>
      </c>
      <c r="B2398" s="15" t="s">
        <v>15180</v>
      </c>
      <c r="C2398" s="15" t="s">
        <v>58</v>
      </c>
      <c r="D2398" s="16">
        <v>2016</v>
      </c>
      <c r="E2398" s="15" t="s">
        <v>3528</v>
      </c>
      <c r="F2398" s="26"/>
      <c r="G2398" s="26" t="s">
        <v>61</v>
      </c>
      <c r="H2398" s="26" t="s">
        <v>61</v>
      </c>
      <c r="I2398" s="15" t="s">
        <v>61</v>
      </c>
      <c r="J2398" s="26"/>
      <c r="K2398" s="17">
        <f t="shared" si="283"/>
        <v>0</v>
      </c>
      <c r="L2398" s="15"/>
      <c r="M2398" s="15"/>
      <c r="N2398" s="15"/>
      <c r="O2398" s="15"/>
      <c r="P2398" s="15"/>
      <c r="Q2398" s="15"/>
      <c r="R2398" s="15"/>
      <c r="S2398" s="19"/>
      <c r="T2398" s="15"/>
      <c r="U2398" s="17"/>
      <c r="V2398" s="15"/>
      <c r="W2398" s="15"/>
      <c r="X2398" s="15" t="s">
        <v>64</v>
      </c>
      <c r="Y2398" s="15"/>
      <c r="AB2398" s="32">
        <v>43506</v>
      </c>
      <c r="AC2398" s="21" t="s">
        <v>15181</v>
      </c>
      <c r="AD2398" s="21" t="s">
        <v>15182</v>
      </c>
      <c r="AE2398" s="21" t="s">
        <v>15183</v>
      </c>
      <c r="AF2398" s="21" t="s">
        <v>15184</v>
      </c>
      <c r="AG2398" s="22">
        <f t="shared" si="284"/>
        <v>0.45161290322580644</v>
      </c>
      <c r="AH2398" s="15"/>
      <c r="AI2398" s="17"/>
      <c r="AJ2398" s="17"/>
      <c r="AK2398" s="17" t="e">
        <f>VLOOKUP(A2398,'[1]Deals (Exits)'!B:B,1,FALSE)</f>
        <v>#N/A</v>
      </c>
      <c r="AL2398" s="23"/>
      <c r="AM2398" s="17"/>
      <c r="AN2398" s="17"/>
      <c r="AO2398" s="17"/>
      <c r="AP2398" s="17"/>
      <c r="AQ2398" s="18"/>
      <c r="AR2398" s="18"/>
      <c r="AS2398" s="17"/>
      <c r="AT2398" s="17"/>
      <c r="AU2398" s="18"/>
      <c r="AV2398" s="17"/>
      <c r="AW2398" s="17"/>
      <c r="AX2398" s="17"/>
      <c r="AY2398" s="17"/>
      <c r="AZ2398" s="17"/>
      <c r="BA2398" s="17"/>
      <c r="BB2398" s="17"/>
      <c r="BC2398" s="17"/>
      <c r="BD2398" s="17"/>
      <c r="BE2398" s="17"/>
      <c r="BF2398" s="17"/>
      <c r="BG2398" s="17"/>
      <c r="BH2398" s="17"/>
      <c r="BI2398" s="17"/>
      <c r="BJ2398" s="17"/>
      <c r="BK2398" s="17"/>
      <c r="BL2398" s="17"/>
      <c r="BM2398" s="17"/>
      <c r="BN2398" s="15"/>
      <c r="BO2398" s="15"/>
      <c r="BP2398" s="22"/>
      <c r="BQ2398" s="15"/>
      <c r="BR2398" s="15"/>
      <c r="BS2398" s="15"/>
      <c r="BT2398" s="15"/>
      <c r="BU2398" s="15"/>
      <c r="BV2398" s="15"/>
      <c r="BW2398" s="15"/>
      <c r="BX2398" s="15"/>
      <c r="BY2398" s="15"/>
      <c r="BZ2398" s="15"/>
      <c r="CA2398" s="15"/>
      <c r="CB2398" s="15"/>
      <c r="CC2398" s="15"/>
      <c r="CD2398" s="15"/>
      <c r="CE2398" s="15"/>
      <c r="CF2398" s="15"/>
      <c r="CG2398" s="15"/>
      <c r="CH2398" s="15"/>
      <c r="CI2398" s="15"/>
      <c r="CJ2398" s="15"/>
    </row>
    <row r="2399" spans="1:88" ht="12.75">
      <c r="A2399" s="25" t="s">
        <v>15185</v>
      </c>
      <c r="B2399" s="15" t="s">
        <v>15186</v>
      </c>
      <c r="C2399" s="15" t="s">
        <v>58</v>
      </c>
      <c r="D2399" s="16">
        <v>2017</v>
      </c>
      <c r="E2399" s="15" t="s">
        <v>59</v>
      </c>
      <c r="F2399" s="26"/>
      <c r="G2399" s="26" t="s">
        <v>61</v>
      </c>
      <c r="H2399" s="26" t="s">
        <v>61</v>
      </c>
      <c r="I2399" s="15" t="s">
        <v>61</v>
      </c>
      <c r="J2399" s="26"/>
      <c r="K2399" s="17">
        <f t="shared" si="283"/>
        <v>0</v>
      </c>
      <c r="L2399" s="15"/>
      <c r="M2399" s="15"/>
      <c r="N2399" s="15"/>
      <c r="O2399" s="15"/>
      <c r="P2399" s="15"/>
      <c r="Q2399" s="15"/>
      <c r="R2399" s="15"/>
      <c r="S2399" s="19"/>
      <c r="T2399" s="15"/>
      <c r="U2399" s="17"/>
      <c r="V2399" s="15"/>
      <c r="W2399" s="15"/>
      <c r="X2399" s="15" t="s">
        <v>294</v>
      </c>
      <c r="Y2399" s="15"/>
      <c r="AB2399" s="32">
        <v>43506</v>
      </c>
      <c r="AC2399" s="21" t="s">
        <v>15187</v>
      </c>
      <c r="AD2399" s="21" t="s">
        <v>15188</v>
      </c>
      <c r="AE2399" s="21" t="s">
        <v>15189</v>
      </c>
      <c r="AF2399" s="21" t="s">
        <v>15190</v>
      </c>
      <c r="AG2399" s="22">
        <f t="shared" si="284"/>
        <v>0.45161290322580644</v>
      </c>
      <c r="AH2399" s="15"/>
      <c r="AI2399" s="17"/>
      <c r="AJ2399" s="17"/>
      <c r="AK2399" s="17" t="e">
        <f>VLOOKUP(A2399,'[1]Deals (Exits)'!B:B,1,FALSE)</f>
        <v>#N/A</v>
      </c>
      <c r="AL2399" s="23"/>
      <c r="AM2399" s="17"/>
      <c r="AN2399" s="17"/>
      <c r="AO2399" s="17"/>
      <c r="AP2399" s="17"/>
      <c r="AQ2399" s="18"/>
      <c r="AR2399" s="18"/>
      <c r="AS2399" s="17"/>
      <c r="AT2399" s="17"/>
      <c r="AU2399" s="18"/>
      <c r="AV2399" s="17"/>
      <c r="AW2399" s="17"/>
      <c r="AX2399" s="17"/>
      <c r="AY2399" s="17"/>
      <c r="AZ2399" s="17"/>
      <c r="BA2399" s="17"/>
      <c r="BB2399" s="17"/>
      <c r="BC2399" s="17"/>
      <c r="BD2399" s="17"/>
      <c r="BE2399" s="17"/>
      <c r="BF2399" s="17"/>
      <c r="BG2399" s="17"/>
      <c r="BH2399" s="17"/>
      <c r="BI2399" s="17"/>
      <c r="BJ2399" s="17"/>
      <c r="BK2399" s="17"/>
      <c r="BL2399" s="17"/>
      <c r="BM2399" s="17"/>
      <c r="BN2399" s="15"/>
      <c r="BO2399" s="15"/>
      <c r="BP2399" s="22"/>
      <c r="BQ2399" s="15"/>
      <c r="BR2399" s="15"/>
      <c r="BS2399" s="15"/>
      <c r="BT2399" s="15"/>
      <c r="BU2399" s="15"/>
      <c r="BV2399" s="15"/>
      <c r="BW2399" s="15"/>
      <c r="BX2399" s="15"/>
      <c r="BY2399" s="15"/>
      <c r="BZ2399" s="15"/>
      <c r="CA2399" s="15"/>
      <c r="CB2399" s="15"/>
      <c r="CC2399" s="15"/>
      <c r="CD2399" s="15"/>
      <c r="CE2399" s="15"/>
      <c r="CF2399" s="15"/>
      <c r="CG2399" s="15"/>
      <c r="CH2399" s="15"/>
      <c r="CI2399" s="15"/>
      <c r="CJ2399" s="15"/>
    </row>
    <row r="2400" spans="1:88" ht="12.75">
      <c r="A2400" s="74" t="s">
        <v>15191</v>
      </c>
      <c r="B2400" s="15" t="s">
        <v>15192</v>
      </c>
      <c r="C2400" s="15" t="s">
        <v>58</v>
      </c>
      <c r="D2400" s="16">
        <v>2017</v>
      </c>
      <c r="E2400" s="15" t="s">
        <v>59</v>
      </c>
      <c r="F2400" s="26"/>
      <c r="G2400" s="26" t="s">
        <v>61</v>
      </c>
      <c r="H2400" s="26" t="s">
        <v>61</v>
      </c>
      <c r="I2400" s="15" t="s">
        <v>61</v>
      </c>
      <c r="J2400" s="26"/>
      <c r="K2400" s="17">
        <f t="shared" si="283"/>
        <v>0</v>
      </c>
      <c r="L2400" s="15"/>
      <c r="M2400" s="15"/>
      <c r="N2400" s="15"/>
      <c r="O2400" s="15"/>
      <c r="P2400" s="15"/>
      <c r="Q2400" s="15"/>
      <c r="R2400" s="15"/>
      <c r="S2400" s="19"/>
      <c r="T2400" s="15"/>
      <c r="U2400" s="17"/>
      <c r="V2400" s="15"/>
      <c r="W2400" s="15"/>
      <c r="X2400" s="15" t="s">
        <v>5334</v>
      </c>
      <c r="Y2400" s="15"/>
      <c r="AB2400" s="20"/>
      <c r="AC2400" s="21" t="s">
        <v>15193</v>
      </c>
      <c r="AD2400" s="21" t="s">
        <v>15194</v>
      </c>
      <c r="AE2400" s="21" t="s">
        <v>15195</v>
      </c>
      <c r="AF2400" s="21" t="s">
        <v>15196</v>
      </c>
      <c r="AG2400" s="22">
        <f t="shared" si="284"/>
        <v>0.41935483870967744</v>
      </c>
      <c r="AH2400" s="15"/>
      <c r="AI2400" s="17"/>
      <c r="AJ2400" s="17"/>
      <c r="AK2400" s="17" t="e">
        <f>VLOOKUP(A2400,'[1]Deals (Exits)'!B:B,1,FALSE)</f>
        <v>#N/A</v>
      </c>
      <c r="AL2400" s="23"/>
      <c r="AM2400" s="17"/>
      <c r="AN2400" s="17"/>
      <c r="AO2400" s="17"/>
      <c r="AP2400" s="17"/>
      <c r="AQ2400" s="18"/>
      <c r="AR2400" s="18"/>
      <c r="AS2400" s="17"/>
      <c r="AT2400" s="17"/>
      <c r="AU2400" s="18"/>
      <c r="AV2400" s="17"/>
      <c r="AW2400" s="17"/>
      <c r="AX2400" s="17"/>
      <c r="AY2400" s="17"/>
      <c r="AZ2400" s="17"/>
      <c r="BA2400" s="17"/>
      <c r="BB2400" s="17"/>
      <c r="BC2400" s="17"/>
      <c r="BD2400" s="17"/>
      <c r="BE2400" s="17"/>
      <c r="BF2400" s="17"/>
      <c r="BG2400" s="17"/>
      <c r="BH2400" s="17"/>
      <c r="BI2400" s="17"/>
      <c r="BJ2400" s="17"/>
      <c r="BK2400" s="17"/>
      <c r="BL2400" s="17"/>
      <c r="BM2400" s="17"/>
      <c r="BN2400" s="15"/>
      <c r="BO2400" s="15"/>
      <c r="BP2400" s="22"/>
      <c r="BQ2400" s="15"/>
      <c r="BR2400" s="15"/>
      <c r="BS2400" s="15"/>
      <c r="BT2400" s="15"/>
      <c r="BU2400" s="15"/>
      <c r="BV2400" s="15"/>
      <c r="BW2400" s="15"/>
      <c r="BX2400" s="15"/>
      <c r="BY2400" s="15"/>
      <c r="BZ2400" s="15"/>
      <c r="CA2400" s="15"/>
      <c r="CB2400" s="15"/>
      <c r="CC2400" s="15"/>
      <c r="CD2400" s="15"/>
      <c r="CE2400" s="15"/>
      <c r="CF2400" s="15"/>
      <c r="CG2400" s="15"/>
      <c r="CH2400" s="15"/>
      <c r="CI2400" s="15"/>
      <c r="CJ2400" s="15"/>
    </row>
    <row r="2401" spans="1:88" ht="12.75">
      <c r="A2401" s="74" t="s">
        <v>15197</v>
      </c>
      <c r="B2401" s="15" t="s">
        <v>15198</v>
      </c>
      <c r="C2401" s="15" t="s">
        <v>58</v>
      </c>
      <c r="D2401" s="16">
        <v>2017</v>
      </c>
      <c r="E2401" s="15" t="s">
        <v>59</v>
      </c>
      <c r="F2401" s="26"/>
      <c r="G2401" s="26" t="s">
        <v>61</v>
      </c>
      <c r="H2401" s="26" t="s">
        <v>61</v>
      </c>
      <c r="I2401" s="15" t="s">
        <v>61</v>
      </c>
      <c r="J2401" s="26"/>
      <c r="K2401" s="17">
        <f t="shared" si="283"/>
        <v>0</v>
      </c>
      <c r="L2401" s="15"/>
      <c r="M2401" s="15"/>
      <c r="N2401" s="15"/>
      <c r="O2401" s="15"/>
      <c r="P2401" s="15"/>
      <c r="Q2401" s="15"/>
      <c r="R2401" s="15"/>
      <c r="S2401" s="19"/>
      <c r="T2401" s="15"/>
      <c r="U2401" s="17"/>
      <c r="V2401" s="15" t="s">
        <v>15199</v>
      </c>
      <c r="W2401" s="15"/>
      <c r="X2401" s="15" t="s">
        <v>79</v>
      </c>
      <c r="Y2401" s="15"/>
      <c r="AB2401" s="20" t="s">
        <v>286</v>
      </c>
      <c r="AC2401" s="21" t="s">
        <v>15200</v>
      </c>
      <c r="AD2401" s="21" t="s">
        <v>15201</v>
      </c>
      <c r="AE2401" s="21" t="s">
        <v>15202</v>
      </c>
      <c r="AF2401" s="15"/>
      <c r="AG2401" s="22">
        <f t="shared" si="284"/>
        <v>0.45161290322580644</v>
      </c>
      <c r="AH2401" s="15"/>
      <c r="AI2401" s="17"/>
      <c r="AJ2401" s="17"/>
      <c r="AK2401" s="17" t="e">
        <f>VLOOKUP(A2401,'[1]Deals (Exits)'!B:B,1,FALSE)</f>
        <v>#N/A</v>
      </c>
      <c r="AL2401" s="23"/>
      <c r="AM2401" s="17"/>
      <c r="AN2401" s="17"/>
      <c r="AO2401" s="17"/>
      <c r="AP2401" s="17"/>
      <c r="AQ2401" s="18"/>
      <c r="AR2401" s="18"/>
      <c r="AS2401" s="17"/>
      <c r="AT2401" s="17"/>
      <c r="AU2401" s="18"/>
      <c r="AV2401" s="17"/>
      <c r="AW2401" s="17"/>
      <c r="AX2401" s="17"/>
      <c r="AY2401" s="17"/>
      <c r="AZ2401" s="17"/>
      <c r="BA2401" s="17"/>
      <c r="BB2401" s="17"/>
      <c r="BC2401" s="17"/>
      <c r="BD2401" s="17"/>
      <c r="BE2401" s="17"/>
      <c r="BF2401" s="17"/>
      <c r="BG2401" s="17"/>
      <c r="BH2401" s="17"/>
      <c r="BI2401" s="17"/>
      <c r="BJ2401" s="17"/>
      <c r="BK2401" s="17"/>
      <c r="BL2401" s="17"/>
      <c r="BM2401" s="17"/>
      <c r="BN2401" s="15"/>
      <c r="BO2401" s="15"/>
      <c r="BP2401" s="22"/>
      <c r="BQ2401" s="15"/>
      <c r="BR2401" s="15"/>
      <c r="BS2401" s="15"/>
      <c r="BT2401" s="15"/>
      <c r="BU2401" s="15"/>
      <c r="BV2401" s="15"/>
      <c r="BW2401" s="15"/>
      <c r="BX2401" s="15"/>
      <c r="BY2401" s="15"/>
      <c r="BZ2401" s="15"/>
      <c r="CA2401" s="15"/>
      <c r="CB2401" s="15"/>
      <c r="CC2401" s="15"/>
      <c r="CD2401" s="15"/>
      <c r="CE2401" s="15"/>
      <c r="CF2401" s="15"/>
      <c r="CG2401" s="15"/>
      <c r="CH2401" s="15"/>
      <c r="CI2401" s="15"/>
      <c r="CJ2401" s="15"/>
    </row>
    <row r="2402" spans="1:88" ht="12.75">
      <c r="A2402" s="74" t="s">
        <v>15203</v>
      </c>
      <c r="B2402" s="15" t="s">
        <v>15204</v>
      </c>
      <c r="C2402" s="15" t="s">
        <v>58</v>
      </c>
      <c r="D2402" s="16">
        <v>2016</v>
      </c>
      <c r="E2402" s="15" t="s">
        <v>14504</v>
      </c>
      <c r="F2402" s="26"/>
      <c r="G2402" s="26" t="s">
        <v>61</v>
      </c>
      <c r="H2402" s="26" t="s">
        <v>61</v>
      </c>
      <c r="I2402" s="15" t="s">
        <v>61</v>
      </c>
      <c r="J2402" s="26"/>
      <c r="K2402" s="17">
        <f t="shared" si="283"/>
        <v>0</v>
      </c>
      <c r="L2402" s="15"/>
      <c r="M2402" s="15"/>
      <c r="N2402" s="15"/>
      <c r="O2402" s="15"/>
      <c r="P2402" s="15"/>
      <c r="Q2402" s="15"/>
      <c r="R2402" s="15"/>
      <c r="S2402" s="19"/>
      <c r="T2402" s="15"/>
      <c r="U2402" s="17"/>
      <c r="V2402" s="15" t="s">
        <v>15205</v>
      </c>
      <c r="W2402" s="15"/>
      <c r="X2402" s="15" t="s">
        <v>191</v>
      </c>
      <c r="Y2402" s="15"/>
      <c r="AB2402" s="32">
        <v>44206</v>
      </c>
      <c r="AC2402" s="21" t="s">
        <v>15206</v>
      </c>
      <c r="AD2402" s="15"/>
      <c r="AE2402" s="21" t="s">
        <v>15207</v>
      </c>
      <c r="AF2402" s="21" t="s">
        <v>15208</v>
      </c>
      <c r="AG2402" s="22">
        <f t="shared" si="284"/>
        <v>0.45161290322580644</v>
      </c>
      <c r="AH2402" s="15"/>
      <c r="AI2402" s="17"/>
      <c r="AJ2402" s="17"/>
      <c r="AK2402" s="17" t="e">
        <f>VLOOKUP(A2402,'[1]Deals (Exits)'!B:B,1,FALSE)</f>
        <v>#N/A</v>
      </c>
      <c r="AL2402" s="23"/>
      <c r="AM2402" s="17"/>
      <c r="AN2402" s="17"/>
      <c r="AO2402" s="17"/>
      <c r="AP2402" s="17"/>
      <c r="AQ2402" s="18"/>
      <c r="AR2402" s="18"/>
      <c r="AS2402" s="17"/>
      <c r="AT2402" s="17"/>
      <c r="AU2402" s="18"/>
      <c r="AV2402" s="17"/>
      <c r="AW2402" s="17"/>
      <c r="AX2402" s="17"/>
      <c r="AY2402" s="17"/>
      <c r="AZ2402" s="17"/>
      <c r="BA2402" s="17"/>
      <c r="BB2402" s="17"/>
      <c r="BC2402" s="17"/>
      <c r="BD2402" s="17"/>
      <c r="BE2402" s="17"/>
      <c r="BF2402" s="17"/>
      <c r="BG2402" s="17"/>
      <c r="BH2402" s="17"/>
      <c r="BI2402" s="17"/>
      <c r="BJ2402" s="17"/>
      <c r="BK2402" s="17"/>
      <c r="BL2402" s="17"/>
      <c r="BM2402" s="17"/>
      <c r="BN2402" s="15"/>
      <c r="BO2402" s="15"/>
      <c r="BP2402" s="22"/>
      <c r="BQ2402" s="15"/>
      <c r="BR2402" s="15"/>
      <c r="BS2402" s="15"/>
      <c r="BT2402" s="15"/>
      <c r="BU2402" s="15"/>
      <c r="BV2402" s="15"/>
      <c r="BW2402" s="15"/>
      <c r="BX2402" s="15"/>
      <c r="BY2402" s="15"/>
      <c r="BZ2402" s="15"/>
      <c r="CA2402" s="15"/>
      <c r="CB2402" s="15"/>
      <c r="CC2402" s="15"/>
      <c r="CD2402" s="15"/>
      <c r="CE2402" s="15"/>
      <c r="CF2402" s="15"/>
      <c r="CG2402" s="15"/>
      <c r="CH2402" s="15"/>
      <c r="CI2402" s="15"/>
      <c r="CJ2402" s="15"/>
    </row>
    <row r="2403" spans="1:88" ht="12.75">
      <c r="A2403" s="74" t="s">
        <v>15209</v>
      </c>
      <c r="B2403" s="15" t="s">
        <v>15210</v>
      </c>
      <c r="C2403" s="15" t="s">
        <v>58</v>
      </c>
      <c r="D2403" s="16">
        <v>2019</v>
      </c>
      <c r="E2403" s="15" t="s">
        <v>59</v>
      </c>
      <c r="F2403" s="26"/>
      <c r="G2403" s="26" t="s">
        <v>61</v>
      </c>
      <c r="H2403" s="26" t="s">
        <v>61</v>
      </c>
      <c r="I2403" s="15" t="s">
        <v>61</v>
      </c>
      <c r="J2403" s="26"/>
      <c r="K2403" s="17">
        <f t="shared" si="283"/>
        <v>0</v>
      </c>
      <c r="L2403" s="15"/>
      <c r="M2403" s="15"/>
      <c r="N2403" s="15"/>
      <c r="O2403" s="15"/>
      <c r="P2403" s="15"/>
      <c r="Q2403" s="15"/>
      <c r="R2403" s="15"/>
      <c r="S2403" s="19"/>
      <c r="T2403" s="15"/>
      <c r="U2403" s="17"/>
      <c r="V2403" s="15" t="s">
        <v>15211</v>
      </c>
      <c r="W2403" s="15"/>
      <c r="X2403" s="15" t="s">
        <v>5334</v>
      </c>
      <c r="Y2403" s="15"/>
      <c r="AB2403" s="20" t="s">
        <v>286</v>
      </c>
      <c r="AC2403" s="21" t="s">
        <v>15212</v>
      </c>
      <c r="AD2403" s="21" t="s">
        <v>15213</v>
      </c>
      <c r="AE2403" s="21" t="s">
        <v>15214</v>
      </c>
      <c r="AF2403" s="21" t="s">
        <v>15215</v>
      </c>
      <c r="AG2403" s="22">
        <f t="shared" si="284"/>
        <v>0.4838709677419355</v>
      </c>
      <c r="AH2403" s="15"/>
      <c r="AI2403" s="17"/>
      <c r="AJ2403" s="17"/>
      <c r="AK2403" s="17" t="e">
        <f>VLOOKUP(A2403,'[1]Deals (Exits)'!B:B,1,FALSE)</f>
        <v>#N/A</v>
      </c>
      <c r="AL2403" s="23"/>
      <c r="AM2403" s="17"/>
      <c r="AN2403" s="17"/>
      <c r="AO2403" s="17"/>
      <c r="AP2403" s="17"/>
      <c r="AQ2403" s="18"/>
      <c r="AR2403" s="18"/>
      <c r="AS2403" s="17"/>
      <c r="AT2403" s="17"/>
      <c r="AU2403" s="18"/>
      <c r="AV2403" s="17"/>
      <c r="AW2403" s="17"/>
      <c r="AX2403" s="17"/>
      <c r="AY2403" s="17"/>
      <c r="AZ2403" s="17"/>
      <c r="BA2403" s="17"/>
      <c r="BB2403" s="17"/>
      <c r="BC2403" s="17"/>
      <c r="BD2403" s="17"/>
      <c r="BE2403" s="17"/>
      <c r="BF2403" s="17"/>
      <c r="BG2403" s="17"/>
      <c r="BH2403" s="17"/>
      <c r="BI2403" s="17"/>
      <c r="BJ2403" s="17"/>
      <c r="BK2403" s="17"/>
      <c r="BL2403" s="17"/>
      <c r="BM2403" s="17"/>
      <c r="BN2403" s="15"/>
      <c r="BO2403" s="15"/>
      <c r="BP2403" s="22"/>
      <c r="BQ2403" s="15"/>
      <c r="BR2403" s="15"/>
      <c r="BS2403" s="15"/>
      <c r="BT2403" s="15"/>
      <c r="BU2403" s="15"/>
      <c r="BV2403" s="15"/>
      <c r="BW2403" s="15"/>
      <c r="BX2403" s="15"/>
      <c r="BY2403" s="15"/>
      <c r="BZ2403" s="15"/>
      <c r="CA2403" s="15"/>
      <c r="CB2403" s="15"/>
      <c r="CC2403" s="15"/>
      <c r="CD2403" s="15"/>
      <c r="CE2403" s="15"/>
      <c r="CF2403" s="15"/>
      <c r="CG2403" s="15"/>
      <c r="CH2403" s="15"/>
      <c r="CI2403" s="15"/>
      <c r="CJ2403" s="15"/>
    </row>
    <row r="2404" spans="1:88" ht="12.75">
      <c r="A2404" s="74" t="s">
        <v>15216</v>
      </c>
      <c r="B2404" s="15" t="s">
        <v>15217</v>
      </c>
      <c r="C2404" s="15" t="s">
        <v>58</v>
      </c>
      <c r="D2404" s="16">
        <v>2016</v>
      </c>
      <c r="E2404" s="15" t="s">
        <v>59</v>
      </c>
      <c r="F2404" s="26"/>
      <c r="G2404" s="26" t="s">
        <v>61</v>
      </c>
      <c r="H2404" s="26" t="s">
        <v>61</v>
      </c>
      <c r="I2404" s="15" t="s">
        <v>61</v>
      </c>
      <c r="J2404" s="26"/>
      <c r="K2404" s="17">
        <f t="shared" si="283"/>
        <v>0</v>
      </c>
      <c r="L2404" s="15"/>
      <c r="M2404" s="15"/>
      <c r="N2404" s="15"/>
      <c r="O2404" s="15"/>
      <c r="P2404" s="15"/>
      <c r="Q2404" s="15"/>
      <c r="R2404" s="15"/>
      <c r="S2404" s="19"/>
      <c r="T2404" s="15"/>
      <c r="U2404" s="17"/>
      <c r="V2404" s="15" t="s">
        <v>15218</v>
      </c>
      <c r="W2404" s="15"/>
      <c r="X2404" s="15" t="s">
        <v>1877</v>
      </c>
      <c r="Y2404" s="15"/>
      <c r="AB2404" s="32">
        <v>43506</v>
      </c>
      <c r="AC2404" s="21" t="s">
        <v>15219</v>
      </c>
      <c r="AD2404" s="21" t="s">
        <v>15220</v>
      </c>
      <c r="AE2404" s="15"/>
      <c r="AF2404" s="21" t="s">
        <v>15221</v>
      </c>
      <c r="AG2404" s="22">
        <f t="shared" si="284"/>
        <v>0.45161290322580644</v>
      </c>
      <c r="AH2404" s="15"/>
      <c r="AI2404" s="17"/>
      <c r="AJ2404" s="17"/>
      <c r="AK2404" s="17" t="e">
        <f>VLOOKUP(A2404,'[1]Deals (Exits)'!B:B,1,FALSE)</f>
        <v>#N/A</v>
      </c>
      <c r="AL2404" s="23"/>
      <c r="AM2404" s="17"/>
      <c r="AN2404" s="17"/>
      <c r="AO2404" s="17"/>
      <c r="AP2404" s="17"/>
      <c r="AQ2404" s="18"/>
      <c r="AR2404" s="18"/>
      <c r="AS2404" s="17"/>
      <c r="AT2404" s="17"/>
      <c r="AU2404" s="18"/>
      <c r="AV2404" s="17"/>
      <c r="AW2404" s="17"/>
      <c r="AX2404" s="17"/>
      <c r="AY2404" s="17"/>
      <c r="AZ2404" s="17"/>
      <c r="BA2404" s="17"/>
      <c r="BB2404" s="17"/>
      <c r="BC2404" s="17"/>
      <c r="BD2404" s="17"/>
      <c r="BE2404" s="17"/>
      <c r="BF2404" s="17"/>
      <c r="BG2404" s="17"/>
      <c r="BH2404" s="17"/>
      <c r="BI2404" s="17"/>
      <c r="BJ2404" s="17"/>
      <c r="BK2404" s="17"/>
      <c r="BL2404" s="17"/>
      <c r="BM2404" s="17"/>
      <c r="BN2404" s="15"/>
      <c r="BO2404" s="15"/>
      <c r="BP2404" s="22"/>
      <c r="BQ2404" s="15"/>
      <c r="BR2404" s="15"/>
      <c r="BS2404" s="15"/>
      <c r="BT2404" s="15"/>
      <c r="BU2404" s="15"/>
      <c r="BV2404" s="15"/>
      <c r="BW2404" s="15"/>
      <c r="BX2404" s="15"/>
      <c r="BY2404" s="15"/>
      <c r="BZ2404" s="15"/>
      <c r="CA2404" s="15"/>
      <c r="CB2404" s="15"/>
      <c r="CC2404" s="15"/>
      <c r="CD2404" s="15"/>
      <c r="CE2404" s="15"/>
      <c r="CF2404" s="15"/>
      <c r="CG2404" s="15"/>
      <c r="CH2404" s="15"/>
      <c r="CI2404" s="15"/>
      <c r="CJ2404" s="15"/>
    </row>
    <row r="2405" spans="1:88" ht="12.75">
      <c r="A2405" s="74" t="s">
        <v>15222</v>
      </c>
      <c r="B2405" s="15" t="s">
        <v>15223</v>
      </c>
      <c r="C2405" s="15" t="s">
        <v>58</v>
      </c>
      <c r="D2405" s="16">
        <v>2018</v>
      </c>
      <c r="E2405" s="15" t="s">
        <v>59</v>
      </c>
      <c r="F2405" s="26"/>
      <c r="G2405" s="26" t="s">
        <v>61</v>
      </c>
      <c r="H2405" s="26" t="s">
        <v>61</v>
      </c>
      <c r="I2405" s="15" t="s">
        <v>61</v>
      </c>
      <c r="J2405" s="26"/>
      <c r="K2405" s="17">
        <f t="shared" si="283"/>
        <v>0</v>
      </c>
      <c r="L2405" s="15"/>
      <c r="M2405" s="15"/>
      <c r="N2405" s="15"/>
      <c r="O2405" s="15"/>
      <c r="P2405" s="15"/>
      <c r="Q2405" s="15"/>
      <c r="R2405" s="15"/>
      <c r="S2405" s="19"/>
      <c r="T2405" s="15"/>
      <c r="U2405" s="17"/>
      <c r="V2405" s="15" t="s">
        <v>15224</v>
      </c>
      <c r="W2405" s="15"/>
      <c r="X2405" s="15" t="s">
        <v>294</v>
      </c>
      <c r="Y2405" s="15"/>
      <c r="AB2405" s="32">
        <v>43506</v>
      </c>
      <c r="AC2405" s="21" t="s">
        <v>15225</v>
      </c>
      <c r="AD2405" s="21" t="s">
        <v>15226</v>
      </c>
      <c r="AE2405" s="21" t="s">
        <v>15227</v>
      </c>
      <c r="AF2405" s="21" t="s">
        <v>15228</v>
      </c>
      <c r="AG2405" s="22">
        <f t="shared" si="284"/>
        <v>0.4838709677419355</v>
      </c>
      <c r="AH2405" s="15"/>
      <c r="AI2405" s="17"/>
      <c r="AJ2405" s="17"/>
      <c r="AK2405" s="17" t="e">
        <f>VLOOKUP(A2405,'[1]Deals (Exits)'!B:B,1,FALSE)</f>
        <v>#N/A</v>
      </c>
      <c r="AL2405" s="23"/>
      <c r="AM2405" s="17"/>
      <c r="AN2405" s="17"/>
      <c r="AO2405" s="17"/>
      <c r="AP2405" s="17"/>
      <c r="AQ2405" s="18"/>
      <c r="AR2405" s="18"/>
      <c r="AS2405" s="17"/>
      <c r="AT2405" s="17"/>
      <c r="AU2405" s="18"/>
      <c r="AV2405" s="17"/>
      <c r="AW2405" s="17"/>
      <c r="AX2405" s="17"/>
      <c r="AY2405" s="17"/>
      <c r="AZ2405" s="17"/>
      <c r="BA2405" s="17"/>
      <c r="BB2405" s="17"/>
      <c r="BC2405" s="17"/>
      <c r="BD2405" s="17"/>
      <c r="BE2405" s="17"/>
      <c r="BF2405" s="17"/>
      <c r="BG2405" s="17"/>
      <c r="BH2405" s="17"/>
      <c r="BI2405" s="17"/>
      <c r="BJ2405" s="17"/>
      <c r="BK2405" s="17"/>
      <c r="BL2405" s="17"/>
      <c r="BM2405" s="17"/>
      <c r="BN2405" s="15"/>
      <c r="BO2405" s="15"/>
      <c r="BP2405" s="22"/>
      <c r="BQ2405" s="15"/>
      <c r="BR2405" s="15"/>
      <c r="BS2405" s="15"/>
      <c r="BT2405" s="15"/>
      <c r="BU2405" s="15"/>
      <c r="BV2405" s="15"/>
      <c r="BW2405" s="15"/>
      <c r="BX2405" s="15"/>
      <c r="BY2405" s="15"/>
      <c r="BZ2405" s="15"/>
      <c r="CA2405" s="15"/>
      <c r="CB2405" s="15"/>
      <c r="CC2405" s="15"/>
      <c r="CD2405" s="15"/>
      <c r="CE2405" s="15"/>
      <c r="CF2405" s="15"/>
      <c r="CG2405" s="15"/>
      <c r="CH2405" s="15"/>
      <c r="CI2405" s="15"/>
      <c r="CJ2405" s="15"/>
    </row>
    <row r="2406" spans="1:88" ht="12.75">
      <c r="A2406" s="74" t="s">
        <v>15229</v>
      </c>
      <c r="B2406" s="15" t="s">
        <v>15230</v>
      </c>
      <c r="C2406" s="15" t="s">
        <v>58</v>
      </c>
      <c r="D2406" s="16">
        <v>2013</v>
      </c>
      <c r="E2406" s="15" t="s">
        <v>59</v>
      </c>
      <c r="F2406" s="26"/>
      <c r="G2406" s="26" t="s">
        <v>61</v>
      </c>
      <c r="H2406" s="26" t="s">
        <v>61</v>
      </c>
      <c r="I2406" s="15" t="s">
        <v>61</v>
      </c>
      <c r="J2406" s="26"/>
      <c r="K2406" s="17">
        <f t="shared" si="283"/>
        <v>0</v>
      </c>
      <c r="L2406" s="15"/>
      <c r="M2406" s="15"/>
      <c r="N2406" s="15"/>
      <c r="O2406" s="15"/>
      <c r="P2406" s="15"/>
      <c r="Q2406" s="15"/>
      <c r="R2406" s="15"/>
      <c r="S2406" s="19"/>
      <c r="T2406" s="15"/>
      <c r="U2406" s="17"/>
      <c r="V2406" s="15" t="s">
        <v>15231</v>
      </c>
      <c r="W2406" s="15"/>
      <c r="X2406" s="15" t="s">
        <v>158</v>
      </c>
      <c r="Y2406" s="15"/>
      <c r="AB2406" s="32">
        <v>43506</v>
      </c>
      <c r="AC2406" s="21" t="s">
        <v>15232</v>
      </c>
      <c r="AD2406" s="21" t="s">
        <v>15233</v>
      </c>
      <c r="AE2406" s="21" t="s">
        <v>15234</v>
      </c>
      <c r="AF2406" s="21" t="s">
        <v>15235</v>
      </c>
      <c r="AG2406" s="22">
        <f t="shared" si="284"/>
        <v>0.4838709677419355</v>
      </c>
      <c r="AH2406" s="15"/>
      <c r="AI2406" s="17"/>
      <c r="AJ2406" s="17"/>
      <c r="AK2406" s="17" t="e">
        <f>VLOOKUP(A2406,'[1]Deals (Exits)'!B:B,1,FALSE)</f>
        <v>#N/A</v>
      </c>
      <c r="AL2406" s="23"/>
      <c r="AM2406" s="17"/>
      <c r="AN2406" s="17"/>
      <c r="AO2406" s="17"/>
      <c r="AP2406" s="17"/>
      <c r="AQ2406" s="18"/>
      <c r="AR2406" s="18"/>
      <c r="AS2406" s="17"/>
      <c r="AT2406" s="17"/>
      <c r="AU2406" s="18"/>
      <c r="AV2406" s="17"/>
      <c r="AW2406" s="17"/>
      <c r="AX2406" s="17"/>
      <c r="AY2406" s="17"/>
      <c r="AZ2406" s="17"/>
      <c r="BA2406" s="17"/>
      <c r="BB2406" s="17"/>
      <c r="BC2406" s="17"/>
      <c r="BD2406" s="17"/>
      <c r="BE2406" s="17"/>
      <c r="BF2406" s="17"/>
      <c r="BG2406" s="17"/>
      <c r="BH2406" s="17"/>
      <c r="BI2406" s="17"/>
      <c r="BJ2406" s="17"/>
      <c r="BK2406" s="17"/>
      <c r="BL2406" s="17"/>
      <c r="BM2406" s="17"/>
      <c r="BN2406" s="15"/>
      <c r="BO2406" s="15"/>
      <c r="BP2406" s="22"/>
      <c r="BQ2406" s="15"/>
      <c r="BR2406" s="15"/>
      <c r="BS2406" s="15"/>
      <c r="BT2406" s="15"/>
      <c r="BU2406" s="15"/>
      <c r="BV2406" s="15"/>
      <c r="BW2406" s="15"/>
      <c r="BX2406" s="15"/>
      <c r="BY2406" s="15"/>
      <c r="BZ2406" s="15"/>
      <c r="CA2406" s="15"/>
      <c r="CB2406" s="15"/>
      <c r="CC2406" s="15"/>
      <c r="CD2406" s="15"/>
      <c r="CE2406" s="15"/>
      <c r="CF2406" s="15"/>
      <c r="CG2406" s="15"/>
      <c r="CH2406" s="15"/>
      <c r="CI2406" s="15"/>
      <c r="CJ2406" s="15"/>
    </row>
    <row r="2407" spans="1:88" ht="12.75">
      <c r="A2407" s="74" t="s">
        <v>15236</v>
      </c>
      <c r="B2407" s="15" t="s">
        <v>15237</v>
      </c>
      <c r="C2407" s="15" t="s">
        <v>58</v>
      </c>
      <c r="D2407" s="16">
        <v>2015</v>
      </c>
      <c r="E2407" s="15" t="s">
        <v>59</v>
      </c>
      <c r="F2407" s="26"/>
      <c r="G2407" s="26" t="s">
        <v>61</v>
      </c>
      <c r="H2407" s="26" t="s">
        <v>61</v>
      </c>
      <c r="I2407" s="15" t="s">
        <v>61</v>
      </c>
      <c r="J2407" s="26"/>
      <c r="K2407" s="17">
        <f t="shared" si="283"/>
        <v>0</v>
      </c>
      <c r="L2407" s="15"/>
      <c r="M2407" s="15"/>
      <c r="N2407" s="15"/>
      <c r="O2407" s="15"/>
      <c r="P2407" s="15"/>
      <c r="Q2407" s="15"/>
      <c r="R2407" s="15"/>
      <c r="S2407" s="19"/>
      <c r="T2407" s="15"/>
      <c r="U2407" s="17"/>
      <c r="V2407" s="15"/>
      <c r="W2407" s="15"/>
      <c r="X2407" s="15" t="s">
        <v>12945</v>
      </c>
      <c r="Y2407" s="15"/>
      <c r="AB2407" s="32">
        <v>43506</v>
      </c>
      <c r="AC2407" s="21" t="s">
        <v>15238</v>
      </c>
      <c r="AD2407" s="21" t="s">
        <v>15239</v>
      </c>
      <c r="AE2407" s="21" t="s">
        <v>15240</v>
      </c>
      <c r="AF2407" s="21" t="s">
        <v>15241</v>
      </c>
      <c r="AG2407" s="22">
        <f t="shared" si="284"/>
        <v>0.45161290322580644</v>
      </c>
      <c r="AH2407" s="15"/>
      <c r="AI2407" s="17"/>
      <c r="AJ2407" s="17"/>
      <c r="AK2407" s="17" t="e">
        <f>VLOOKUP(A2407,'[1]Deals (Exits)'!B:B,1,FALSE)</f>
        <v>#N/A</v>
      </c>
      <c r="AL2407" s="23"/>
      <c r="AM2407" s="17"/>
      <c r="AN2407" s="17"/>
      <c r="AO2407" s="17"/>
      <c r="AP2407" s="17"/>
      <c r="AQ2407" s="18"/>
      <c r="AR2407" s="18"/>
      <c r="AS2407" s="17"/>
      <c r="AT2407" s="17"/>
      <c r="AU2407" s="18"/>
      <c r="AV2407" s="17"/>
      <c r="AW2407" s="17"/>
      <c r="AX2407" s="17"/>
      <c r="AY2407" s="17"/>
      <c r="AZ2407" s="17"/>
      <c r="BA2407" s="17"/>
      <c r="BB2407" s="17"/>
      <c r="BC2407" s="17"/>
      <c r="BD2407" s="17"/>
      <c r="BE2407" s="17"/>
      <c r="BF2407" s="17"/>
      <c r="BG2407" s="17"/>
      <c r="BH2407" s="17"/>
      <c r="BI2407" s="17"/>
      <c r="BJ2407" s="17"/>
      <c r="BK2407" s="17"/>
      <c r="BL2407" s="17"/>
      <c r="BM2407" s="17"/>
      <c r="BN2407" s="15"/>
      <c r="BO2407" s="15"/>
      <c r="BP2407" s="22"/>
      <c r="BQ2407" s="15"/>
      <c r="BR2407" s="15"/>
      <c r="BS2407" s="15"/>
      <c r="BT2407" s="15"/>
      <c r="BU2407" s="15"/>
      <c r="BV2407" s="15"/>
      <c r="BW2407" s="15"/>
      <c r="BX2407" s="15"/>
      <c r="BY2407" s="15"/>
      <c r="BZ2407" s="15"/>
      <c r="CA2407" s="15"/>
      <c r="CB2407" s="15"/>
      <c r="CC2407" s="15"/>
      <c r="CD2407" s="15"/>
      <c r="CE2407" s="15"/>
      <c r="CF2407" s="15"/>
      <c r="CG2407" s="15"/>
      <c r="CH2407" s="15"/>
      <c r="CI2407" s="15"/>
      <c r="CJ2407" s="15"/>
    </row>
    <row r="2408" spans="1:88" ht="12.75">
      <c r="A2408" s="74" t="s">
        <v>15242</v>
      </c>
      <c r="B2408" s="15" t="s">
        <v>15243</v>
      </c>
      <c r="C2408" s="15" t="s">
        <v>58</v>
      </c>
      <c r="D2408" s="16">
        <v>2013</v>
      </c>
      <c r="E2408" s="15" t="s">
        <v>15244</v>
      </c>
      <c r="F2408" s="26"/>
      <c r="G2408" s="26" t="s">
        <v>61</v>
      </c>
      <c r="H2408" s="26" t="s">
        <v>61</v>
      </c>
      <c r="I2408" s="15" t="s">
        <v>61</v>
      </c>
      <c r="J2408" s="26"/>
      <c r="K2408" s="17">
        <f t="shared" si="283"/>
        <v>0</v>
      </c>
      <c r="L2408" s="15"/>
      <c r="M2408" s="15"/>
      <c r="N2408" s="15"/>
      <c r="O2408" s="15"/>
      <c r="P2408" s="15"/>
      <c r="Q2408" s="15"/>
      <c r="R2408" s="15"/>
      <c r="S2408" s="19"/>
      <c r="T2408" s="15"/>
      <c r="U2408" s="17"/>
      <c r="V2408" s="15" t="s">
        <v>15245</v>
      </c>
      <c r="W2408" s="15"/>
      <c r="X2408" s="15" t="s">
        <v>64</v>
      </c>
      <c r="Y2408" s="15"/>
      <c r="AB2408" s="32">
        <v>44206</v>
      </c>
      <c r="AC2408" s="21" t="s">
        <v>15246</v>
      </c>
      <c r="AD2408" s="15"/>
      <c r="AE2408" s="21" t="s">
        <v>15247</v>
      </c>
      <c r="AF2408" s="21" t="s">
        <v>15248</v>
      </c>
      <c r="AG2408" s="22">
        <f t="shared" si="284"/>
        <v>0.45161290322580644</v>
      </c>
      <c r="AH2408" s="15"/>
      <c r="AI2408" s="17"/>
      <c r="AJ2408" s="17"/>
      <c r="AK2408" s="17" t="e">
        <f>VLOOKUP(A2408,'[1]Deals (Exits)'!B:B,1,FALSE)</f>
        <v>#N/A</v>
      </c>
      <c r="AL2408" s="23"/>
      <c r="AM2408" s="17"/>
      <c r="AN2408" s="17"/>
      <c r="AO2408" s="17"/>
      <c r="AP2408" s="17"/>
      <c r="AQ2408" s="18"/>
      <c r="AR2408" s="18"/>
      <c r="AS2408" s="17"/>
      <c r="AT2408" s="17"/>
      <c r="AU2408" s="18"/>
      <c r="AV2408" s="17"/>
      <c r="AW2408" s="17"/>
      <c r="AX2408" s="17"/>
      <c r="AY2408" s="17"/>
      <c r="AZ2408" s="17"/>
      <c r="BA2408" s="17"/>
      <c r="BB2408" s="17"/>
      <c r="BC2408" s="17"/>
      <c r="BD2408" s="17"/>
      <c r="BE2408" s="17"/>
      <c r="BF2408" s="17"/>
      <c r="BG2408" s="17"/>
      <c r="BH2408" s="17"/>
      <c r="BI2408" s="17"/>
      <c r="BJ2408" s="17"/>
      <c r="BK2408" s="17"/>
      <c r="BL2408" s="17"/>
      <c r="BM2408" s="17"/>
      <c r="BN2408" s="15"/>
      <c r="BO2408" s="15"/>
      <c r="BP2408" s="22"/>
      <c r="BQ2408" s="15"/>
      <c r="BR2408" s="15"/>
      <c r="BS2408" s="15"/>
      <c r="BT2408" s="15"/>
      <c r="BU2408" s="15"/>
      <c r="BV2408" s="15"/>
      <c r="BW2408" s="15"/>
      <c r="BX2408" s="15"/>
      <c r="BY2408" s="15"/>
      <c r="BZ2408" s="15"/>
      <c r="CA2408" s="15"/>
      <c r="CB2408" s="15"/>
      <c r="CC2408" s="15"/>
      <c r="CD2408" s="15"/>
      <c r="CE2408" s="15"/>
      <c r="CF2408" s="15"/>
      <c r="CG2408" s="15"/>
      <c r="CH2408" s="15"/>
      <c r="CI2408" s="15"/>
      <c r="CJ2408" s="15"/>
    </row>
    <row r="2409" spans="1:88" ht="12.75">
      <c r="A2409" s="25" t="s">
        <v>15249</v>
      </c>
      <c r="B2409" s="15" t="s">
        <v>15250</v>
      </c>
      <c r="C2409" s="15" t="s">
        <v>58</v>
      </c>
      <c r="D2409" s="16">
        <v>2018</v>
      </c>
      <c r="E2409" s="15" t="s">
        <v>59</v>
      </c>
      <c r="F2409" s="26"/>
      <c r="G2409" s="26" t="s">
        <v>61</v>
      </c>
      <c r="H2409" s="26" t="s">
        <v>61</v>
      </c>
      <c r="I2409" s="15" t="s">
        <v>61</v>
      </c>
      <c r="J2409" s="26"/>
      <c r="K2409" s="17">
        <f t="shared" si="283"/>
        <v>0</v>
      </c>
      <c r="L2409" s="15"/>
      <c r="M2409" s="15"/>
      <c r="N2409" s="15"/>
      <c r="O2409" s="15"/>
      <c r="P2409" s="15"/>
      <c r="Q2409" s="15"/>
      <c r="R2409" s="15"/>
      <c r="S2409" s="19"/>
      <c r="T2409" s="15"/>
      <c r="U2409" s="17"/>
      <c r="V2409" s="15" t="s">
        <v>15251</v>
      </c>
      <c r="W2409" s="15"/>
      <c r="X2409" s="15" t="s">
        <v>79</v>
      </c>
      <c r="Y2409" s="15"/>
      <c r="AB2409" s="32">
        <v>44206</v>
      </c>
      <c r="AC2409" s="21" t="s">
        <v>15252</v>
      </c>
      <c r="AD2409" s="15"/>
      <c r="AE2409" s="15"/>
      <c r="AF2409" s="15"/>
      <c r="AG2409" s="22">
        <f t="shared" si="284"/>
        <v>0.38709677419354838</v>
      </c>
      <c r="AH2409" s="15"/>
      <c r="AI2409" s="17"/>
      <c r="AJ2409" s="17"/>
      <c r="AK2409" s="17" t="e">
        <f>VLOOKUP(A2409,'[1]Deals (Exits)'!B:B,1,FALSE)</f>
        <v>#N/A</v>
      </c>
      <c r="AL2409" s="23"/>
      <c r="AM2409" s="17"/>
      <c r="AN2409" s="17"/>
      <c r="AO2409" s="17"/>
      <c r="AP2409" s="17"/>
      <c r="AQ2409" s="18"/>
      <c r="AR2409" s="18"/>
      <c r="AS2409" s="17"/>
      <c r="AT2409" s="17"/>
      <c r="AU2409" s="18"/>
      <c r="AV2409" s="17"/>
      <c r="AW2409" s="17"/>
      <c r="AX2409" s="17"/>
      <c r="AY2409" s="17"/>
      <c r="AZ2409" s="17"/>
      <c r="BA2409" s="17"/>
      <c r="BB2409" s="17"/>
      <c r="BC2409" s="17"/>
      <c r="BD2409" s="17"/>
      <c r="BE2409" s="17"/>
      <c r="BF2409" s="17"/>
      <c r="BG2409" s="17"/>
      <c r="BH2409" s="17"/>
      <c r="BI2409" s="17"/>
      <c r="BJ2409" s="17"/>
      <c r="BK2409" s="17"/>
      <c r="BL2409" s="17"/>
      <c r="BM2409" s="17"/>
      <c r="BN2409" s="15"/>
      <c r="BO2409" s="15"/>
      <c r="BP2409" s="22"/>
      <c r="BQ2409" s="15"/>
      <c r="BR2409" s="15"/>
      <c r="BS2409" s="15"/>
      <c r="BT2409" s="15"/>
      <c r="BU2409" s="15"/>
      <c r="BV2409" s="15"/>
      <c r="BW2409" s="15"/>
      <c r="BX2409" s="15"/>
      <c r="BY2409" s="15"/>
      <c r="BZ2409" s="15"/>
      <c r="CA2409" s="15"/>
      <c r="CB2409" s="15"/>
      <c r="CC2409" s="15"/>
      <c r="CD2409" s="15"/>
      <c r="CE2409" s="15"/>
      <c r="CF2409" s="15"/>
      <c r="CG2409" s="15"/>
      <c r="CH2409" s="15"/>
      <c r="CI2409" s="15"/>
      <c r="CJ2409" s="15"/>
    </row>
    <row r="2410" spans="1:88" ht="12.75">
      <c r="A2410" s="74" t="s">
        <v>15253</v>
      </c>
      <c r="B2410" s="15" t="s">
        <v>15254</v>
      </c>
      <c r="C2410" s="15" t="s">
        <v>58</v>
      </c>
      <c r="D2410" s="16">
        <v>2014</v>
      </c>
      <c r="E2410" s="15" t="s">
        <v>59</v>
      </c>
      <c r="F2410" s="26"/>
      <c r="G2410" s="26" t="s">
        <v>61</v>
      </c>
      <c r="H2410" s="26" t="s">
        <v>61</v>
      </c>
      <c r="I2410" s="15" t="s">
        <v>61</v>
      </c>
      <c r="J2410" s="26"/>
      <c r="K2410" s="17">
        <f t="shared" si="283"/>
        <v>0</v>
      </c>
      <c r="L2410" s="15"/>
      <c r="M2410" s="15"/>
      <c r="N2410" s="15"/>
      <c r="O2410" s="15"/>
      <c r="P2410" s="15"/>
      <c r="Q2410" s="15"/>
      <c r="R2410" s="15"/>
      <c r="S2410" s="19"/>
      <c r="T2410" s="15"/>
      <c r="U2410" s="17"/>
      <c r="V2410" s="15"/>
      <c r="W2410" s="15"/>
      <c r="X2410" s="15" t="s">
        <v>5334</v>
      </c>
      <c r="Y2410" s="15"/>
      <c r="AB2410" s="32">
        <v>43506</v>
      </c>
      <c r="AC2410" s="21" t="s">
        <v>15255</v>
      </c>
      <c r="AD2410" s="21" t="s">
        <v>15256</v>
      </c>
      <c r="AE2410" s="21" t="s">
        <v>15257</v>
      </c>
      <c r="AF2410" s="21" t="s">
        <v>15258</v>
      </c>
      <c r="AG2410" s="22">
        <f t="shared" si="284"/>
        <v>0.45161290322580644</v>
      </c>
      <c r="AH2410" s="15"/>
      <c r="AI2410" s="17"/>
      <c r="AJ2410" s="17"/>
      <c r="AK2410" s="17" t="e">
        <f>VLOOKUP(A2410,'[1]Deals (Exits)'!B:B,1,FALSE)</f>
        <v>#N/A</v>
      </c>
      <c r="AL2410" s="23"/>
      <c r="AM2410" s="17"/>
      <c r="AN2410" s="17"/>
      <c r="AO2410" s="17"/>
      <c r="AP2410" s="17"/>
      <c r="AQ2410" s="18"/>
      <c r="AR2410" s="18"/>
      <c r="AS2410" s="17"/>
      <c r="AT2410" s="17"/>
      <c r="AU2410" s="18"/>
      <c r="AV2410" s="17"/>
      <c r="AW2410" s="17"/>
      <c r="AX2410" s="17"/>
      <c r="AY2410" s="17"/>
      <c r="AZ2410" s="17"/>
      <c r="BA2410" s="17"/>
      <c r="BB2410" s="17"/>
      <c r="BC2410" s="17"/>
      <c r="BD2410" s="17"/>
      <c r="BE2410" s="17"/>
      <c r="BF2410" s="17"/>
      <c r="BG2410" s="17"/>
      <c r="BH2410" s="17"/>
      <c r="BI2410" s="17"/>
      <c r="BJ2410" s="17"/>
      <c r="BK2410" s="17"/>
      <c r="BL2410" s="17"/>
      <c r="BM2410" s="17"/>
      <c r="BN2410" s="15"/>
      <c r="BO2410" s="15"/>
      <c r="BP2410" s="22"/>
      <c r="BQ2410" s="15"/>
      <c r="BR2410" s="15"/>
      <c r="BS2410" s="15"/>
      <c r="BT2410" s="15"/>
      <c r="BU2410" s="15"/>
      <c r="BV2410" s="15"/>
      <c r="BW2410" s="15"/>
      <c r="BX2410" s="15"/>
      <c r="BY2410" s="15"/>
      <c r="BZ2410" s="15"/>
      <c r="CA2410" s="15"/>
      <c r="CB2410" s="15"/>
      <c r="CC2410" s="15"/>
      <c r="CD2410" s="15"/>
      <c r="CE2410" s="15"/>
      <c r="CF2410" s="15"/>
      <c r="CG2410" s="15"/>
      <c r="CH2410" s="15"/>
      <c r="CI2410" s="15"/>
      <c r="CJ2410" s="15"/>
    </row>
    <row r="2411" spans="1:88" ht="12.75">
      <c r="A2411" s="74" t="s">
        <v>15259</v>
      </c>
      <c r="B2411" s="15" t="s">
        <v>15260</v>
      </c>
      <c r="C2411" s="15" t="s">
        <v>58</v>
      </c>
      <c r="D2411" s="16">
        <v>2017</v>
      </c>
      <c r="E2411" s="15" t="s">
        <v>3506</v>
      </c>
      <c r="F2411" s="26"/>
      <c r="G2411" s="26" t="s">
        <v>61</v>
      </c>
      <c r="H2411" s="26" t="s">
        <v>61</v>
      </c>
      <c r="I2411" s="15" t="s">
        <v>61</v>
      </c>
      <c r="J2411" s="26"/>
      <c r="K2411" s="17">
        <f t="shared" si="283"/>
        <v>0</v>
      </c>
      <c r="L2411" s="15"/>
      <c r="M2411" s="15"/>
      <c r="N2411" s="15"/>
      <c r="O2411" s="15"/>
      <c r="P2411" s="15"/>
      <c r="Q2411" s="15"/>
      <c r="R2411" s="15"/>
      <c r="S2411" s="19"/>
      <c r="T2411" s="15"/>
      <c r="U2411" s="17"/>
      <c r="V2411" s="15"/>
      <c r="W2411" s="15"/>
      <c r="X2411" s="15" t="s">
        <v>12945</v>
      </c>
      <c r="Y2411" s="15"/>
      <c r="AB2411" s="20" t="s">
        <v>286</v>
      </c>
      <c r="AC2411" s="21" t="s">
        <v>15261</v>
      </c>
      <c r="AD2411" s="21" t="s">
        <v>15262</v>
      </c>
      <c r="AE2411" s="21" t="s">
        <v>15263</v>
      </c>
      <c r="AF2411" s="21" t="s">
        <v>15264</v>
      </c>
      <c r="AG2411" s="22">
        <f t="shared" si="284"/>
        <v>0.45161290322580644</v>
      </c>
      <c r="AH2411" s="15"/>
      <c r="AI2411" s="17"/>
      <c r="AJ2411" s="17"/>
      <c r="AK2411" s="17" t="e">
        <f>VLOOKUP(A2411,'[1]Deals (Exits)'!B:B,1,FALSE)</f>
        <v>#N/A</v>
      </c>
      <c r="AL2411" s="23"/>
      <c r="AM2411" s="17"/>
      <c r="AN2411" s="17"/>
      <c r="AO2411" s="17"/>
      <c r="AP2411" s="17"/>
      <c r="AQ2411" s="18"/>
      <c r="AR2411" s="18"/>
      <c r="AS2411" s="17"/>
      <c r="AT2411" s="17"/>
      <c r="AU2411" s="18"/>
      <c r="AV2411" s="17"/>
      <c r="AW2411" s="17"/>
      <c r="AX2411" s="17"/>
      <c r="AY2411" s="17"/>
      <c r="AZ2411" s="17"/>
      <c r="BA2411" s="17"/>
      <c r="BB2411" s="17"/>
      <c r="BC2411" s="17"/>
      <c r="BD2411" s="17"/>
      <c r="BE2411" s="17"/>
      <c r="BF2411" s="17"/>
      <c r="BG2411" s="17"/>
      <c r="BH2411" s="17"/>
      <c r="BI2411" s="17"/>
      <c r="BJ2411" s="17"/>
      <c r="BK2411" s="17"/>
      <c r="BL2411" s="17"/>
      <c r="BM2411" s="17"/>
      <c r="BN2411" s="15"/>
      <c r="BO2411" s="15"/>
      <c r="BP2411" s="22"/>
      <c r="BQ2411" s="15"/>
      <c r="BR2411" s="15"/>
      <c r="BS2411" s="15"/>
      <c r="BT2411" s="15"/>
      <c r="BU2411" s="15"/>
      <c r="BV2411" s="15"/>
      <c r="BW2411" s="15"/>
      <c r="BX2411" s="15"/>
      <c r="BY2411" s="15"/>
      <c r="BZ2411" s="15"/>
      <c r="CA2411" s="15"/>
      <c r="CB2411" s="15"/>
      <c r="CC2411" s="15"/>
      <c r="CD2411" s="15"/>
      <c r="CE2411" s="15"/>
      <c r="CF2411" s="15"/>
      <c r="CG2411" s="15"/>
      <c r="CH2411" s="15"/>
      <c r="CI2411" s="15"/>
      <c r="CJ2411" s="15"/>
    </row>
    <row r="2412" spans="1:88" ht="12.75">
      <c r="A2412" s="25" t="s">
        <v>15265</v>
      </c>
      <c r="B2412" s="15" t="s">
        <v>15266</v>
      </c>
      <c r="C2412" s="15" t="s">
        <v>58</v>
      </c>
      <c r="D2412" s="16">
        <v>2016</v>
      </c>
      <c r="E2412" s="15" t="s">
        <v>15267</v>
      </c>
      <c r="F2412" s="26"/>
      <c r="G2412" s="26" t="s">
        <v>61</v>
      </c>
      <c r="H2412" s="26" t="s">
        <v>61</v>
      </c>
      <c r="I2412" s="15" t="s">
        <v>61</v>
      </c>
      <c r="J2412" s="26"/>
      <c r="K2412" s="17">
        <f t="shared" si="283"/>
        <v>0</v>
      </c>
      <c r="L2412" s="15"/>
      <c r="M2412" s="15"/>
      <c r="N2412" s="15"/>
      <c r="O2412" s="15"/>
      <c r="P2412" s="15"/>
      <c r="Q2412" s="15"/>
      <c r="R2412" s="15"/>
      <c r="S2412" s="19"/>
      <c r="T2412" s="15"/>
      <c r="U2412" s="17"/>
      <c r="V2412" s="15"/>
      <c r="W2412" s="15"/>
      <c r="X2412" s="15" t="s">
        <v>79</v>
      </c>
      <c r="Y2412" s="15"/>
      <c r="AB2412" s="32">
        <v>43506</v>
      </c>
      <c r="AC2412" s="21" t="s">
        <v>15268</v>
      </c>
      <c r="AD2412" s="15"/>
      <c r="AE2412" s="21" t="s">
        <v>15269</v>
      </c>
      <c r="AF2412" s="21" t="s">
        <v>15270</v>
      </c>
      <c r="AG2412" s="22">
        <f t="shared" si="284"/>
        <v>0.41935483870967744</v>
      </c>
      <c r="AH2412" s="15"/>
      <c r="AI2412" s="17"/>
      <c r="AJ2412" s="17"/>
      <c r="AK2412" s="17" t="e">
        <f>VLOOKUP(A2412,'[1]Deals (Exits)'!B:B,1,FALSE)</f>
        <v>#N/A</v>
      </c>
      <c r="AL2412" s="23"/>
      <c r="AM2412" s="17"/>
      <c r="AN2412" s="17"/>
      <c r="AO2412" s="17"/>
      <c r="AP2412" s="17"/>
      <c r="AQ2412" s="18"/>
      <c r="AR2412" s="18"/>
      <c r="AS2412" s="17"/>
      <c r="AT2412" s="17"/>
      <c r="AU2412" s="18"/>
      <c r="AV2412" s="17"/>
      <c r="AW2412" s="17"/>
      <c r="AX2412" s="17"/>
      <c r="AY2412" s="17"/>
      <c r="AZ2412" s="17"/>
      <c r="BA2412" s="17"/>
      <c r="BB2412" s="17"/>
      <c r="BC2412" s="17"/>
      <c r="BD2412" s="17"/>
      <c r="BE2412" s="17"/>
      <c r="BF2412" s="17"/>
      <c r="BG2412" s="17"/>
      <c r="BH2412" s="17"/>
      <c r="BI2412" s="17"/>
      <c r="BJ2412" s="17"/>
      <c r="BK2412" s="17"/>
      <c r="BL2412" s="17"/>
      <c r="BM2412" s="17"/>
      <c r="BN2412" s="15"/>
      <c r="BO2412" s="15"/>
      <c r="BP2412" s="22"/>
      <c r="BQ2412" s="15"/>
      <c r="BR2412" s="15"/>
      <c r="BS2412" s="15"/>
      <c r="BT2412" s="15"/>
      <c r="BU2412" s="15"/>
      <c r="BV2412" s="15"/>
      <c r="BW2412" s="15"/>
      <c r="BX2412" s="15"/>
      <c r="BY2412" s="15"/>
      <c r="BZ2412" s="15"/>
      <c r="CA2412" s="15"/>
      <c r="CB2412" s="15"/>
      <c r="CC2412" s="15"/>
      <c r="CD2412" s="15"/>
      <c r="CE2412" s="15"/>
      <c r="CF2412" s="15"/>
      <c r="CG2412" s="15"/>
      <c r="CH2412" s="15"/>
      <c r="CI2412" s="15"/>
      <c r="CJ2412" s="15"/>
    </row>
    <row r="2413" spans="1:88" ht="12.75">
      <c r="A2413" s="74" t="s">
        <v>15271</v>
      </c>
      <c r="B2413" s="15" t="s">
        <v>15272</v>
      </c>
      <c r="C2413" s="15" t="s">
        <v>58</v>
      </c>
      <c r="D2413" s="16">
        <v>2013</v>
      </c>
      <c r="E2413" s="15" t="s">
        <v>59</v>
      </c>
      <c r="F2413" s="26"/>
      <c r="G2413" s="26" t="s">
        <v>61</v>
      </c>
      <c r="H2413" s="26" t="s">
        <v>61</v>
      </c>
      <c r="I2413" s="15" t="s">
        <v>61</v>
      </c>
      <c r="J2413" s="26"/>
      <c r="K2413" s="17">
        <f t="shared" si="283"/>
        <v>0</v>
      </c>
      <c r="L2413" s="15"/>
      <c r="M2413" s="15"/>
      <c r="N2413" s="15"/>
      <c r="O2413" s="15"/>
      <c r="P2413" s="15"/>
      <c r="Q2413" s="15"/>
      <c r="R2413" s="15"/>
      <c r="S2413" s="19"/>
      <c r="T2413" s="15"/>
      <c r="U2413" s="17"/>
      <c r="V2413" s="15" t="s">
        <v>5599</v>
      </c>
      <c r="W2413" s="15"/>
      <c r="X2413" s="15" t="s">
        <v>5334</v>
      </c>
      <c r="Y2413" s="15"/>
      <c r="AB2413" s="32">
        <v>44206</v>
      </c>
      <c r="AC2413" s="21" t="s">
        <v>15273</v>
      </c>
      <c r="AD2413" s="21" t="s">
        <v>15274</v>
      </c>
      <c r="AE2413" s="21" t="s">
        <v>15275</v>
      </c>
      <c r="AF2413" s="21" t="s">
        <v>15276</v>
      </c>
      <c r="AG2413" s="22">
        <f t="shared" si="284"/>
        <v>0.4838709677419355</v>
      </c>
      <c r="AH2413" s="15"/>
      <c r="AI2413" s="17"/>
      <c r="AJ2413" s="17"/>
      <c r="AK2413" s="17" t="e">
        <f>VLOOKUP(A2413,'[1]Deals (Exits)'!B:B,1,FALSE)</f>
        <v>#N/A</v>
      </c>
      <c r="AL2413" s="23"/>
      <c r="AM2413" s="17"/>
      <c r="AN2413" s="17"/>
      <c r="AO2413" s="17"/>
      <c r="AP2413" s="17"/>
      <c r="AQ2413" s="18"/>
      <c r="AR2413" s="18"/>
      <c r="AS2413" s="17"/>
      <c r="AT2413" s="17"/>
      <c r="AU2413" s="18"/>
      <c r="AV2413" s="17"/>
      <c r="AW2413" s="17"/>
      <c r="AX2413" s="17"/>
      <c r="AY2413" s="17"/>
      <c r="AZ2413" s="17"/>
      <c r="BA2413" s="17"/>
      <c r="BB2413" s="17"/>
      <c r="BC2413" s="17"/>
      <c r="BD2413" s="17"/>
      <c r="BE2413" s="17"/>
      <c r="BF2413" s="17"/>
      <c r="BG2413" s="17"/>
      <c r="BH2413" s="17"/>
      <c r="BI2413" s="17"/>
      <c r="BJ2413" s="17"/>
      <c r="BK2413" s="17"/>
      <c r="BL2413" s="17"/>
      <c r="BM2413" s="17"/>
      <c r="BN2413" s="15"/>
      <c r="BO2413" s="15"/>
      <c r="BP2413" s="22"/>
      <c r="BQ2413" s="15"/>
      <c r="BR2413" s="15"/>
      <c r="BS2413" s="15"/>
      <c r="BT2413" s="15"/>
      <c r="BU2413" s="15"/>
      <c r="BV2413" s="15"/>
      <c r="BW2413" s="15"/>
      <c r="BX2413" s="15"/>
      <c r="BY2413" s="15"/>
      <c r="BZ2413" s="15"/>
      <c r="CA2413" s="15"/>
      <c r="CB2413" s="15"/>
      <c r="CC2413" s="15"/>
      <c r="CD2413" s="15"/>
      <c r="CE2413" s="15"/>
      <c r="CF2413" s="15"/>
      <c r="CG2413" s="15"/>
      <c r="CH2413" s="15"/>
      <c r="CI2413" s="15"/>
      <c r="CJ2413" s="15"/>
    </row>
    <row r="2414" spans="1:88" ht="12.75">
      <c r="A2414" s="74" t="s">
        <v>15277</v>
      </c>
      <c r="B2414" s="15" t="s">
        <v>670</v>
      </c>
      <c r="C2414" s="15" t="s">
        <v>58</v>
      </c>
      <c r="D2414" s="16">
        <v>2018</v>
      </c>
      <c r="E2414" s="15" t="s">
        <v>59</v>
      </c>
      <c r="F2414" s="26"/>
      <c r="G2414" s="26" t="s">
        <v>61</v>
      </c>
      <c r="H2414" s="26" t="s">
        <v>61</v>
      </c>
      <c r="I2414" s="15" t="s">
        <v>61</v>
      </c>
      <c r="J2414" s="26"/>
      <c r="K2414" s="17">
        <f t="shared" si="283"/>
        <v>0</v>
      </c>
      <c r="L2414" s="15"/>
      <c r="M2414" s="15"/>
      <c r="N2414" s="15"/>
      <c r="O2414" s="15"/>
      <c r="P2414" s="15"/>
      <c r="Q2414" s="15"/>
      <c r="R2414" s="15"/>
      <c r="S2414" s="19"/>
      <c r="T2414" s="15"/>
      <c r="U2414" s="17"/>
      <c r="V2414" s="15" t="s">
        <v>15278</v>
      </c>
      <c r="W2414" s="15"/>
      <c r="X2414" s="15" t="s">
        <v>294</v>
      </c>
      <c r="Y2414" s="15"/>
      <c r="AB2414" s="32">
        <v>43506</v>
      </c>
      <c r="AC2414" s="21" t="s">
        <v>15279</v>
      </c>
      <c r="AD2414" s="21" t="s">
        <v>15280</v>
      </c>
      <c r="AE2414" s="21" t="s">
        <v>15281</v>
      </c>
      <c r="AF2414" s="21" t="s">
        <v>15282</v>
      </c>
      <c r="AG2414" s="22">
        <f t="shared" si="284"/>
        <v>0.4838709677419355</v>
      </c>
      <c r="AH2414" s="15"/>
      <c r="AI2414" s="17"/>
      <c r="AJ2414" s="17"/>
      <c r="AK2414" s="17" t="e">
        <f>VLOOKUP(A2414,'[1]Deals (Exits)'!B:B,1,FALSE)</f>
        <v>#N/A</v>
      </c>
      <c r="AL2414" s="23"/>
      <c r="AM2414" s="17"/>
      <c r="AN2414" s="17"/>
      <c r="AO2414" s="17"/>
      <c r="AP2414" s="17"/>
      <c r="AQ2414" s="18"/>
      <c r="AR2414" s="18"/>
      <c r="AS2414" s="17"/>
      <c r="AT2414" s="17"/>
      <c r="AU2414" s="18"/>
      <c r="AV2414" s="17"/>
      <c r="AW2414" s="17"/>
      <c r="AX2414" s="17"/>
      <c r="AY2414" s="17"/>
      <c r="AZ2414" s="17"/>
      <c r="BA2414" s="17"/>
      <c r="BB2414" s="17"/>
      <c r="BC2414" s="17"/>
      <c r="BD2414" s="17"/>
      <c r="BE2414" s="17"/>
      <c r="BF2414" s="17"/>
      <c r="BG2414" s="17"/>
      <c r="BH2414" s="17"/>
      <c r="BI2414" s="17"/>
      <c r="BJ2414" s="17"/>
      <c r="BK2414" s="17"/>
      <c r="BL2414" s="17"/>
      <c r="BM2414" s="17"/>
      <c r="BN2414" s="15"/>
      <c r="BO2414" s="15"/>
      <c r="BP2414" s="22"/>
      <c r="BQ2414" s="15"/>
      <c r="BR2414" s="15"/>
      <c r="BS2414" s="15"/>
      <c r="BT2414" s="15"/>
      <c r="BU2414" s="15"/>
      <c r="BV2414" s="15"/>
      <c r="BW2414" s="15"/>
      <c r="BX2414" s="15"/>
      <c r="BY2414" s="15"/>
      <c r="BZ2414" s="15"/>
      <c r="CA2414" s="15"/>
      <c r="CB2414" s="15"/>
      <c r="CC2414" s="15"/>
      <c r="CD2414" s="15"/>
      <c r="CE2414" s="15"/>
      <c r="CF2414" s="15"/>
      <c r="CG2414" s="15"/>
      <c r="CH2414" s="15"/>
      <c r="CI2414" s="15"/>
      <c r="CJ2414" s="15"/>
    </row>
    <row r="2415" spans="1:88" ht="12.75">
      <c r="A2415" s="74" t="s">
        <v>15283</v>
      </c>
      <c r="B2415" s="15" t="s">
        <v>15284</v>
      </c>
      <c r="C2415" s="15" t="s">
        <v>58</v>
      </c>
      <c r="D2415" s="16">
        <v>2010</v>
      </c>
      <c r="E2415" s="15" t="s">
        <v>59</v>
      </c>
      <c r="F2415" s="26"/>
      <c r="G2415" s="26" t="s">
        <v>61</v>
      </c>
      <c r="H2415" s="26" t="s">
        <v>61</v>
      </c>
      <c r="I2415" s="15" t="s">
        <v>61</v>
      </c>
      <c r="J2415" s="26"/>
      <c r="K2415" s="17">
        <f t="shared" si="283"/>
        <v>0</v>
      </c>
      <c r="L2415" s="15"/>
      <c r="M2415" s="15"/>
      <c r="N2415" s="15"/>
      <c r="O2415" s="15"/>
      <c r="P2415" s="15"/>
      <c r="Q2415" s="15"/>
      <c r="R2415" s="15"/>
      <c r="S2415" s="19"/>
      <c r="T2415" s="15"/>
      <c r="U2415" s="17"/>
      <c r="V2415" s="15" t="s">
        <v>15285</v>
      </c>
      <c r="W2415" s="15"/>
      <c r="X2415" s="15" t="s">
        <v>4628</v>
      </c>
      <c r="Y2415" s="15"/>
      <c r="AB2415" s="20" t="s">
        <v>286</v>
      </c>
      <c r="AC2415" s="21" t="s">
        <v>15286</v>
      </c>
      <c r="AD2415" s="21" t="s">
        <v>15287</v>
      </c>
      <c r="AE2415" s="21" t="s">
        <v>15288</v>
      </c>
      <c r="AF2415" s="21" t="s">
        <v>15289</v>
      </c>
      <c r="AG2415" s="22">
        <f t="shared" si="284"/>
        <v>0.4838709677419355</v>
      </c>
      <c r="AH2415" s="15"/>
      <c r="AI2415" s="17"/>
      <c r="AJ2415" s="17"/>
      <c r="AK2415" s="17" t="e">
        <f>VLOOKUP(A2415,'[1]Deals (Exits)'!B:B,1,FALSE)</f>
        <v>#N/A</v>
      </c>
      <c r="AL2415" s="23"/>
      <c r="AM2415" s="17"/>
      <c r="AN2415" s="17"/>
      <c r="AO2415" s="17"/>
      <c r="AP2415" s="17"/>
      <c r="AQ2415" s="18"/>
      <c r="AR2415" s="18"/>
      <c r="AS2415" s="17"/>
      <c r="AT2415" s="17"/>
      <c r="AU2415" s="18"/>
      <c r="AV2415" s="17"/>
      <c r="AW2415" s="17"/>
      <c r="AX2415" s="17"/>
      <c r="AY2415" s="17"/>
      <c r="AZ2415" s="17"/>
      <c r="BA2415" s="17"/>
      <c r="BB2415" s="17"/>
      <c r="BC2415" s="17"/>
      <c r="BD2415" s="17"/>
      <c r="BE2415" s="17"/>
      <c r="BF2415" s="17"/>
      <c r="BG2415" s="17"/>
      <c r="BH2415" s="17"/>
      <c r="BI2415" s="17"/>
      <c r="BJ2415" s="17"/>
      <c r="BK2415" s="17"/>
      <c r="BL2415" s="17"/>
      <c r="BM2415" s="17"/>
      <c r="BN2415" s="15"/>
      <c r="BO2415" s="15"/>
      <c r="BP2415" s="22"/>
      <c r="BQ2415" s="15"/>
      <c r="BR2415" s="15"/>
      <c r="BS2415" s="15"/>
      <c r="BT2415" s="15"/>
      <c r="BU2415" s="15"/>
      <c r="BV2415" s="15"/>
      <c r="BW2415" s="15"/>
      <c r="BX2415" s="15"/>
      <c r="BY2415" s="15"/>
      <c r="BZ2415" s="15"/>
      <c r="CA2415" s="15"/>
      <c r="CB2415" s="15"/>
      <c r="CC2415" s="15"/>
      <c r="CD2415" s="15"/>
      <c r="CE2415" s="15"/>
      <c r="CF2415" s="15"/>
      <c r="CG2415" s="15"/>
      <c r="CH2415" s="15"/>
      <c r="CI2415" s="15"/>
      <c r="CJ2415" s="15"/>
    </row>
    <row r="2416" spans="1:88" ht="12.75">
      <c r="A2416" s="74" t="s">
        <v>15290</v>
      </c>
      <c r="B2416" s="15" t="s">
        <v>15291</v>
      </c>
      <c r="C2416" s="15" t="s">
        <v>58</v>
      </c>
      <c r="D2416" s="16">
        <v>2017</v>
      </c>
      <c r="E2416" s="15" t="s">
        <v>3528</v>
      </c>
      <c r="F2416" s="26"/>
      <c r="G2416" s="26" t="s">
        <v>61</v>
      </c>
      <c r="H2416" s="26" t="s">
        <v>61</v>
      </c>
      <c r="I2416" s="15" t="s">
        <v>61</v>
      </c>
      <c r="J2416" s="26"/>
      <c r="K2416" s="17">
        <f t="shared" si="283"/>
        <v>0</v>
      </c>
      <c r="L2416" s="15"/>
      <c r="M2416" s="15"/>
      <c r="N2416" s="15"/>
      <c r="O2416" s="15"/>
      <c r="P2416" s="15"/>
      <c r="Q2416" s="15"/>
      <c r="R2416" s="15"/>
      <c r="S2416" s="19"/>
      <c r="T2416" s="15"/>
      <c r="U2416" s="17"/>
      <c r="V2416" s="15" t="s">
        <v>15292</v>
      </c>
      <c r="W2416" s="15"/>
      <c r="X2416" s="15" t="s">
        <v>64</v>
      </c>
      <c r="Y2416" s="15"/>
      <c r="AB2416" s="32">
        <v>44206</v>
      </c>
      <c r="AC2416" s="21" t="s">
        <v>15293</v>
      </c>
      <c r="AD2416" s="21" t="s">
        <v>15294</v>
      </c>
      <c r="AE2416" s="21" t="s">
        <v>15295</v>
      </c>
      <c r="AF2416" s="21" t="s">
        <v>15296</v>
      </c>
      <c r="AG2416" s="22">
        <f t="shared" si="284"/>
        <v>0.4838709677419355</v>
      </c>
      <c r="AH2416" s="15"/>
      <c r="AI2416" s="17"/>
      <c r="AJ2416" s="17"/>
      <c r="AK2416" s="17" t="e">
        <f>VLOOKUP(A2416,'[1]Deals (Exits)'!B:B,1,FALSE)</f>
        <v>#N/A</v>
      </c>
      <c r="AL2416" s="23"/>
      <c r="AM2416" s="17"/>
      <c r="AN2416" s="17"/>
      <c r="AO2416" s="17"/>
      <c r="AP2416" s="17"/>
      <c r="AQ2416" s="18"/>
      <c r="AR2416" s="18"/>
      <c r="AS2416" s="17"/>
      <c r="AT2416" s="17"/>
      <c r="AU2416" s="18"/>
      <c r="AV2416" s="17"/>
      <c r="AW2416" s="17"/>
      <c r="AX2416" s="17"/>
      <c r="AY2416" s="17"/>
      <c r="AZ2416" s="17"/>
      <c r="BA2416" s="17"/>
      <c r="BB2416" s="17"/>
      <c r="BC2416" s="17"/>
      <c r="BD2416" s="17"/>
      <c r="BE2416" s="17"/>
      <c r="BF2416" s="17"/>
      <c r="BG2416" s="17"/>
      <c r="BH2416" s="17"/>
      <c r="BI2416" s="17"/>
      <c r="BJ2416" s="17"/>
      <c r="BK2416" s="17"/>
      <c r="BL2416" s="17"/>
      <c r="BM2416" s="17"/>
      <c r="BN2416" s="15"/>
      <c r="BO2416" s="15"/>
      <c r="BP2416" s="22"/>
      <c r="BQ2416" s="15"/>
      <c r="BR2416" s="15"/>
      <c r="BS2416" s="15"/>
      <c r="BT2416" s="15"/>
      <c r="BU2416" s="15"/>
      <c r="BV2416" s="15"/>
      <c r="BW2416" s="15"/>
      <c r="BX2416" s="15"/>
      <c r="BY2416" s="15"/>
      <c r="BZ2416" s="15"/>
      <c r="CA2416" s="15"/>
      <c r="CB2416" s="15"/>
      <c r="CC2416" s="15"/>
      <c r="CD2416" s="15"/>
      <c r="CE2416" s="15"/>
      <c r="CF2416" s="15"/>
      <c r="CG2416" s="15"/>
      <c r="CH2416" s="15"/>
      <c r="CI2416" s="15"/>
      <c r="CJ2416" s="15"/>
    </row>
    <row r="2417" spans="1:88" ht="12.75">
      <c r="A2417" s="74" t="s">
        <v>15297</v>
      </c>
      <c r="B2417" s="15" t="s">
        <v>15298</v>
      </c>
      <c r="C2417" s="15" t="s">
        <v>58</v>
      </c>
      <c r="D2417" s="16">
        <v>2013</v>
      </c>
      <c r="E2417" s="15" t="s">
        <v>59</v>
      </c>
      <c r="F2417" s="26"/>
      <c r="G2417" s="26" t="s">
        <v>61</v>
      </c>
      <c r="H2417" s="26" t="s">
        <v>61</v>
      </c>
      <c r="I2417" s="15" t="s">
        <v>61</v>
      </c>
      <c r="J2417" s="26"/>
      <c r="K2417" s="17">
        <f t="shared" si="283"/>
        <v>0</v>
      </c>
      <c r="L2417" s="15"/>
      <c r="M2417" s="15"/>
      <c r="N2417" s="15"/>
      <c r="O2417" s="15"/>
      <c r="P2417" s="15"/>
      <c r="Q2417" s="15"/>
      <c r="R2417" s="15"/>
      <c r="S2417" s="19"/>
      <c r="T2417" s="15"/>
      <c r="U2417" s="17"/>
      <c r="V2417" s="15"/>
      <c r="W2417" s="15"/>
      <c r="X2417" s="15" t="s">
        <v>5334</v>
      </c>
      <c r="Y2417" s="15"/>
      <c r="AB2417" s="20" t="s">
        <v>333</v>
      </c>
      <c r="AC2417" s="21" t="s">
        <v>15299</v>
      </c>
      <c r="AD2417" s="21" t="s">
        <v>15300</v>
      </c>
      <c r="AE2417" s="21" t="s">
        <v>15301</v>
      </c>
      <c r="AF2417" s="21" t="s">
        <v>15302</v>
      </c>
      <c r="AG2417" s="22">
        <f t="shared" si="284"/>
        <v>0.45161290322580644</v>
      </c>
      <c r="AH2417" s="15"/>
      <c r="AI2417" s="17"/>
      <c r="AJ2417" s="17"/>
      <c r="AK2417" s="17" t="e">
        <f>VLOOKUP(A2417,'[1]Deals (Exits)'!B:B,1,FALSE)</f>
        <v>#N/A</v>
      </c>
      <c r="AL2417" s="23"/>
      <c r="AM2417" s="17"/>
      <c r="AN2417" s="17"/>
      <c r="AO2417" s="17"/>
      <c r="AP2417" s="17"/>
      <c r="AQ2417" s="18"/>
      <c r="AR2417" s="18"/>
      <c r="AS2417" s="17"/>
      <c r="AT2417" s="17"/>
      <c r="AU2417" s="18"/>
      <c r="AV2417" s="17"/>
      <c r="AW2417" s="17"/>
      <c r="AX2417" s="17"/>
      <c r="AY2417" s="17"/>
      <c r="AZ2417" s="17"/>
      <c r="BA2417" s="17"/>
      <c r="BB2417" s="17"/>
      <c r="BC2417" s="17"/>
      <c r="BD2417" s="17"/>
      <c r="BE2417" s="17"/>
      <c r="BF2417" s="17"/>
      <c r="BG2417" s="17"/>
      <c r="BH2417" s="17"/>
      <c r="BI2417" s="17"/>
      <c r="BJ2417" s="17"/>
      <c r="BK2417" s="17"/>
      <c r="BL2417" s="17"/>
      <c r="BM2417" s="17"/>
      <c r="BN2417" s="15"/>
      <c r="BO2417" s="15"/>
      <c r="BP2417" s="22"/>
      <c r="BQ2417" s="15"/>
      <c r="BR2417" s="15"/>
      <c r="BS2417" s="15"/>
      <c r="BT2417" s="15"/>
      <c r="BU2417" s="15"/>
      <c r="BV2417" s="15"/>
      <c r="BW2417" s="15"/>
      <c r="BX2417" s="15"/>
      <c r="BY2417" s="15"/>
      <c r="BZ2417" s="15"/>
      <c r="CA2417" s="15"/>
      <c r="CB2417" s="15"/>
      <c r="CC2417" s="15"/>
      <c r="CD2417" s="15"/>
      <c r="CE2417" s="15"/>
      <c r="CF2417" s="15"/>
      <c r="CG2417" s="15"/>
      <c r="CH2417" s="15"/>
      <c r="CI2417" s="15"/>
      <c r="CJ2417" s="15"/>
    </row>
    <row r="2418" spans="1:88" ht="12.75">
      <c r="A2418" s="74" t="s">
        <v>15303</v>
      </c>
      <c r="B2418" s="15" t="s">
        <v>15304</v>
      </c>
      <c r="C2418" s="15" t="s">
        <v>58</v>
      </c>
      <c r="D2418" s="16">
        <v>2017</v>
      </c>
      <c r="E2418" s="15" t="s">
        <v>59</v>
      </c>
      <c r="F2418" s="26"/>
      <c r="G2418" s="26" t="s">
        <v>61</v>
      </c>
      <c r="H2418" s="26" t="s">
        <v>61</v>
      </c>
      <c r="I2418" s="15" t="s">
        <v>61</v>
      </c>
      <c r="J2418" s="26"/>
      <c r="K2418" s="17">
        <f t="shared" si="283"/>
        <v>0</v>
      </c>
      <c r="L2418" s="15"/>
      <c r="M2418" s="15"/>
      <c r="N2418" s="15"/>
      <c r="O2418" s="15"/>
      <c r="P2418" s="15"/>
      <c r="Q2418" s="15"/>
      <c r="R2418" s="15"/>
      <c r="S2418" s="19"/>
      <c r="T2418" s="15"/>
      <c r="U2418" s="17"/>
      <c r="V2418" s="15"/>
      <c r="W2418" s="15"/>
      <c r="X2418" s="15" t="s">
        <v>538</v>
      </c>
      <c r="Y2418" s="15"/>
      <c r="AB2418" s="20" t="s">
        <v>286</v>
      </c>
      <c r="AC2418" s="21" t="s">
        <v>15305</v>
      </c>
      <c r="AD2418" s="15"/>
      <c r="AE2418" s="21" t="s">
        <v>15306</v>
      </c>
      <c r="AF2418" s="21" t="s">
        <v>15307</v>
      </c>
      <c r="AG2418" s="22">
        <f t="shared" si="284"/>
        <v>0.41935483870967744</v>
      </c>
      <c r="AH2418" s="15"/>
      <c r="AI2418" s="17"/>
      <c r="AJ2418" s="17"/>
      <c r="AK2418" s="17" t="e">
        <f>VLOOKUP(A2418,'[1]Deals (Exits)'!B:B,1,FALSE)</f>
        <v>#N/A</v>
      </c>
      <c r="AL2418" s="23"/>
      <c r="AM2418" s="17"/>
      <c r="AN2418" s="17"/>
      <c r="AO2418" s="17"/>
      <c r="AP2418" s="17"/>
      <c r="AQ2418" s="18"/>
      <c r="AR2418" s="18"/>
      <c r="AS2418" s="17"/>
      <c r="AT2418" s="17"/>
      <c r="AU2418" s="18"/>
      <c r="AV2418" s="17"/>
      <c r="AW2418" s="17"/>
      <c r="AX2418" s="17"/>
      <c r="AY2418" s="17"/>
      <c r="AZ2418" s="17"/>
      <c r="BA2418" s="17"/>
      <c r="BB2418" s="17"/>
      <c r="BC2418" s="17"/>
      <c r="BD2418" s="17"/>
      <c r="BE2418" s="17"/>
      <c r="BF2418" s="17"/>
      <c r="BG2418" s="17"/>
      <c r="BH2418" s="17"/>
      <c r="BI2418" s="17"/>
      <c r="BJ2418" s="17"/>
      <c r="BK2418" s="17"/>
      <c r="BL2418" s="17"/>
      <c r="BM2418" s="17"/>
      <c r="BN2418" s="15"/>
      <c r="BO2418" s="15"/>
      <c r="BP2418" s="22"/>
      <c r="BQ2418" s="15"/>
      <c r="BR2418" s="15"/>
      <c r="BS2418" s="15"/>
      <c r="BT2418" s="15"/>
      <c r="BU2418" s="15"/>
      <c r="BV2418" s="15"/>
      <c r="BW2418" s="15"/>
      <c r="BX2418" s="15"/>
      <c r="BY2418" s="15"/>
      <c r="BZ2418" s="15"/>
      <c r="CA2418" s="15"/>
      <c r="CB2418" s="15"/>
      <c r="CC2418" s="15"/>
      <c r="CD2418" s="15"/>
      <c r="CE2418" s="15"/>
      <c r="CF2418" s="15"/>
      <c r="CG2418" s="15"/>
      <c r="CH2418" s="15"/>
      <c r="CI2418" s="15"/>
      <c r="CJ2418" s="15"/>
    </row>
    <row r="2419" spans="1:88" ht="12.75">
      <c r="A2419" s="74" t="s">
        <v>15308</v>
      </c>
      <c r="B2419" s="15" t="s">
        <v>15309</v>
      </c>
      <c r="C2419" s="15" t="s">
        <v>58</v>
      </c>
      <c r="D2419" s="16">
        <v>2015</v>
      </c>
      <c r="E2419" s="15" t="s">
        <v>59</v>
      </c>
      <c r="F2419" s="26"/>
      <c r="G2419" s="26" t="s">
        <v>61</v>
      </c>
      <c r="H2419" s="26" t="s">
        <v>61</v>
      </c>
      <c r="I2419" s="15" t="s">
        <v>61</v>
      </c>
      <c r="J2419" s="26"/>
      <c r="K2419" s="17">
        <f t="shared" si="283"/>
        <v>0</v>
      </c>
      <c r="L2419" s="15"/>
      <c r="M2419" s="15"/>
      <c r="N2419" s="15"/>
      <c r="O2419" s="15"/>
      <c r="P2419" s="15"/>
      <c r="Q2419" s="15"/>
      <c r="R2419" s="15"/>
      <c r="S2419" s="19"/>
      <c r="T2419" s="15"/>
      <c r="U2419" s="17"/>
      <c r="V2419" s="15" t="s">
        <v>15310</v>
      </c>
      <c r="W2419" s="15"/>
      <c r="X2419" s="15" t="s">
        <v>4628</v>
      </c>
      <c r="Y2419" s="15"/>
      <c r="AB2419" s="32">
        <v>44206</v>
      </c>
      <c r="AC2419" s="21" t="s">
        <v>15311</v>
      </c>
      <c r="AD2419" s="21" t="s">
        <v>15312</v>
      </c>
      <c r="AE2419" s="21" t="s">
        <v>15313</v>
      </c>
      <c r="AF2419" s="21" t="s">
        <v>15314</v>
      </c>
      <c r="AG2419" s="22">
        <f t="shared" si="284"/>
        <v>0.4838709677419355</v>
      </c>
      <c r="AH2419" s="15"/>
      <c r="AI2419" s="17"/>
      <c r="AJ2419" s="17"/>
      <c r="AK2419" s="17" t="e">
        <f>VLOOKUP(A2419,'[1]Deals (Exits)'!B:B,1,FALSE)</f>
        <v>#N/A</v>
      </c>
      <c r="AL2419" s="23"/>
      <c r="AM2419" s="17"/>
      <c r="AN2419" s="17"/>
      <c r="AO2419" s="17"/>
      <c r="AP2419" s="17"/>
      <c r="AQ2419" s="18"/>
      <c r="AR2419" s="18"/>
      <c r="AS2419" s="17"/>
      <c r="AT2419" s="17"/>
      <c r="AU2419" s="18"/>
      <c r="AV2419" s="17"/>
      <c r="AW2419" s="17"/>
      <c r="AX2419" s="17"/>
      <c r="AY2419" s="17"/>
      <c r="AZ2419" s="17"/>
      <c r="BA2419" s="17"/>
      <c r="BB2419" s="17"/>
      <c r="BC2419" s="17"/>
      <c r="BD2419" s="17"/>
      <c r="BE2419" s="17"/>
      <c r="BF2419" s="17"/>
      <c r="BG2419" s="17"/>
      <c r="BH2419" s="17"/>
      <c r="BI2419" s="17"/>
      <c r="BJ2419" s="17"/>
      <c r="BK2419" s="17"/>
      <c r="BL2419" s="17"/>
      <c r="BM2419" s="17"/>
      <c r="BN2419" s="15"/>
      <c r="BO2419" s="15"/>
      <c r="BP2419" s="22"/>
      <c r="BQ2419" s="15"/>
      <c r="BR2419" s="15"/>
      <c r="BS2419" s="15"/>
      <c r="BT2419" s="15"/>
      <c r="BU2419" s="15"/>
      <c r="BV2419" s="15"/>
      <c r="BW2419" s="15"/>
      <c r="BX2419" s="15"/>
      <c r="BY2419" s="15"/>
      <c r="BZ2419" s="15"/>
      <c r="CA2419" s="15"/>
      <c r="CB2419" s="15"/>
      <c r="CC2419" s="15"/>
      <c r="CD2419" s="15"/>
      <c r="CE2419" s="15"/>
      <c r="CF2419" s="15"/>
      <c r="CG2419" s="15"/>
      <c r="CH2419" s="15"/>
      <c r="CI2419" s="15"/>
      <c r="CJ2419" s="15"/>
    </row>
    <row r="2420" spans="1:88" ht="12.75">
      <c r="A2420" s="74" t="s">
        <v>15315</v>
      </c>
      <c r="B2420" s="15" t="s">
        <v>15316</v>
      </c>
      <c r="C2420" s="15" t="s">
        <v>58</v>
      </c>
      <c r="D2420" s="16">
        <v>2014</v>
      </c>
      <c r="E2420" s="15" t="s">
        <v>59</v>
      </c>
      <c r="F2420" s="26"/>
      <c r="G2420" s="26" t="s">
        <v>61</v>
      </c>
      <c r="H2420" s="26" t="s">
        <v>61</v>
      </c>
      <c r="I2420" s="15" t="s">
        <v>61</v>
      </c>
      <c r="J2420" s="26"/>
      <c r="K2420" s="17">
        <f t="shared" si="283"/>
        <v>0</v>
      </c>
      <c r="L2420" s="15"/>
      <c r="M2420" s="15"/>
      <c r="N2420" s="15"/>
      <c r="O2420" s="15"/>
      <c r="P2420" s="15"/>
      <c r="Q2420" s="15"/>
      <c r="R2420" s="15"/>
      <c r="S2420" s="19"/>
      <c r="T2420" s="15"/>
      <c r="U2420" s="17"/>
      <c r="V2420" s="15" t="s">
        <v>15317</v>
      </c>
      <c r="W2420" s="15"/>
      <c r="X2420" s="15" t="s">
        <v>5334</v>
      </c>
      <c r="Y2420" s="15"/>
      <c r="AB2420" s="32">
        <v>43506</v>
      </c>
      <c r="AC2420" s="21" t="s">
        <v>15318</v>
      </c>
      <c r="AD2420" s="21" t="s">
        <v>15319</v>
      </c>
      <c r="AE2420" s="21" t="s">
        <v>15320</v>
      </c>
      <c r="AF2420" s="21" t="s">
        <v>15321</v>
      </c>
      <c r="AG2420" s="22">
        <f t="shared" si="284"/>
        <v>0.4838709677419355</v>
      </c>
      <c r="AH2420" s="15"/>
      <c r="AI2420" s="17"/>
      <c r="AJ2420" s="17"/>
      <c r="AK2420" s="17" t="e">
        <f>VLOOKUP(A2420,'[1]Deals (Exits)'!B:B,1,FALSE)</f>
        <v>#N/A</v>
      </c>
      <c r="AL2420" s="23"/>
      <c r="AM2420" s="17"/>
      <c r="AN2420" s="17"/>
      <c r="AO2420" s="17"/>
      <c r="AP2420" s="17"/>
      <c r="AQ2420" s="18"/>
      <c r="AR2420" s="18"/>
      <c r="AS2420" s="17"/>
      <c r="AT2420" s="17"/>
      <c r="AU2420" s="18"/>
      <c r="AV2420" s="17"/>
      <c r="AW2420" s="17"/>
      <c r="AX2420" s="17"/>
      <c r="AY2420" s="17"/>
      <c r="AZ2420" s="17"/>
      <c r="BA2420" s="17"/>
      <c r="BB2420" s="17"/>
      <c r="BC2420" s="17"/>
      <c r="BD2420" s="17"/>
      <c r="BE2420" s="17"/>
      <c r="BF2420" s="17"/>
      <c r="BG2420" s="17"/>
      <c r="BH2420" s="17"/>
      <c r="BI2420" s="17"/>
      <c r="BJ2420" s="17"/>
      <c r="BK2420" s="17"/>
      <c r="BL2420" s="17"/>
      <c r="BM2420" s="17"/>
      <c r="BN2420" s="15"/>
      <c r="BO2420" s="15"/>
      <c r="BP2420" s="22"/>
      <c r="BQ2420" s="15"/>
      <c r="BR2420" s="15"/>
      <c r="BS2420" s="15"/>
      <c r="BT2420" s="15"/>
      <c r="BU2420" s="15"/>
      <c r="BV2420" s="15"/>
      <c r="BW2420" s="15"/>
      <c r="BX2420" s="15"/>
      <c r="BY2420" s="15"/>
      <c r="BZ2420" s="15"/>
      <c r="CA2420" s="15"/>
      <c r="CB2420" s="15"/>
      <c r="CC2420" s="15"/>
      <c r="CD2420" s="15"/>
      <c r="CE2420" s="15"/>
      <c r="CF2420" s="15"/>
      <c r="CG2420" s="15"/>
      <c r="CH2420" s="15"/>
      <c r="CI2420" s="15"/>
      <c r="CJ2420" s="15"/>
    </row>
    <row r="2421" spans="1:88" ht="12.75">
      <c r="A2421" s="74" t="s">
        <v>15322</v>
      </c>
      <c r="B2421" s="15" t="s">
        <v>15323</v>
      </c>
      <c r="C2421" s="15" t="s">
        <v>58</v>
      </c>
      <c r="D2421" s="16">
        <v>2016</v>
      </c>
      <c r="E2421" s="15" t="s">
        <v>59</v>
      </c>
      <c r="F2421" s="26"/>
      <c r="G2421" s="26" t="s">
        <v>61</v>
      </c>
      <c r="H2421" s="26" t="s">
        <v>61</v>
      </c>
      <c r="I2421" s="15" t="s">
        <v>61</v>
      </c>
      <c r="J2421" s="26"/>
      <c r="K2421" s="17">
        <f t="shared" si="283"/>
        <v>0</v>
      </c>
      <c r="L2421" s="15"/>
      <c r="M2421" s="15"/>
      <c r="N2421" s="15"/>
      <c r="O2421" s="15"/>
      <c r="P2421" s="15"/>
      <c r="Q2421" s="15"/>
      <c r="R2421" s="15"/>
      <c r="S2421" s="19"/>
      <c r="T2421" s="15"/>
      <c r="U2421" s="17"/>
      <c r="V2421" s="15" t="s">
        <v>15324</v>
      </c>
      <c r="W2421" s="15"/>
      <c r="X2421" s="15" t="s">
        <v>1072</v>
      </c>
      <c r="Y2421" s="15"/>
      <c r="AB2421" s="32">
        <v>43506</v>
      </c>
      <c r="AC2421" s="21" t="s">
        <v>15325</v>
      </c>
      <c r="AD2421" s="21" t="s">
        <v>15326</v>
      </c>
      <c r="AE2421" s="21" t="s">
        <v>15327</v>
      </c>
      <c r="AF2421" s="21" t="s">
        <v>15328</v>
      </c>
      <c r="AG2421" s="22">
        <f t="shared" si="284"/>
        <v>0.4838709677419355</v>
      </c>
      <c r="AH2421" s="15"/>
      <c r="AI2421" s="17"/>
      <c r="AJ2421" s="17"/>
      <c r="AK2421" s="17" t="e">
        <f>VLOOKUP(A2421,'[1]Deals (Exits)'!B:B,1,FALSE)</f>
        <v>#N/A</v>
      </c>
      <c r="AL2421" s="23"/>
      <c r="AM2421" s="17"/>
      <c r="AN2421" s="17"/>
      <c r="AO2421" s="17"/>
      <c r="AP2421" s="17"/>
      <c r="AQ2421" s="18"/>
      <c r="AR2421" s="18"/>
      <c r="AS2421" s="17"/>
      <c r="AT2421" s="17"/>
      <c r="AU2421" s="18"/>
      <c r="AV2421" s="17"/>
      <c r="AW2421" s="17"/>
      <c r="AX2421" s="17"/>
      <c r="AY2421" s="17"/>
      <c r="AZ2421" s="17"/>
      <c r="BA2421" s="17"/>
      <c r="BB2421" s="17"/>
      <c r="BC2421" s="17"/>
      <c r="BD2421" s="17"/>
      <c r="BE2421" s="17"/>
      <c r="BF2421" s="17"/>
      <c r="BG2421" s="17"/>
      <c r="BH2421" s="17"/>
      <c r="BI2421" s="17"/>
      <c r="BJ2421" s="17"/>
      <c r="BK2421" s="17"/>
      <c r="BL2421" s="17"/>
      <c r="BM2421" s="17"/>
      <c r="BN2421" s="15"/>
      <c r="BO2421" s="15"/>
      <c r="BP2421" s="22"/>
      <c r="BQ2421" s="15"/>
      <c r="BR2421" s="15"/>
      <c r="BS2421" s="15"/>
      <c r="BT2421" s="15"/>
      <c r="BU2421" s="15"/>
      <c r="BV2421" s="15"/>
      <c r="BW2421" s="15"/>
      <c r="BX2421" s="15"/>
      <c r="BY2421" s="15"/>
      <c r="BZ2421" s="15"/>
      <c r="CA2421" s="15"/>
      <c r="CB2421" s="15"/>
      <c r="CC2421" s="15"/>
      <c r="CD2421" s="15"/>
      <c r="CE2421" s="15"/>
      <c r="CF2421" s="15"/>
      <c r="CG2421" s="15"/>
      <c r="CH2421" s="15"/>
      <c r="CI2421" s="15"/>
      <c r="CJ2421" s="15"/>
    </row>
    <row r="2422" spans="1:88" ht="12.75">
      <c r="A2422" s="75" t="s">
        <v>15329</v>
      </c>
      <c r="B2422" s="15" t="s">
        <v>15330</v>
      </c>
      <c r="C2422" s="15" t="s">
        <v>58</v>
      </c>
      <c r="D2422" s="16">
        <v>2014</v>
      </c>
      <c r="E2422" s="15" t="s">
        <v>59</v>
      </c>
      <c r="F2422" s="26"/>
      <c r="G2422" s="26" t="s">
        <v>61</v>
      </c>
      <c r="H2422" s="26" t="s">
        <v>61</v>
      </c>
      <c r="I2422" s="15" t="s">
        <v>61</v>
      </c>
      <c r="J2422" s="26"/>
      <c r="K2422" s="17">
        <f t="shared" si="283"/>
        <v>0</v>
      </c>
      <c r="L2422" s="15"/>
      <c r="M2422" s="15"/>
      <c r="N2422" s="15"/>
      <c r="O2422" s="15"/>
      <c r="P2422" s="15"/>
      <c r="Q2422" s="15"/>
      <c r="R2422" s="15"/>
      <c r="S2422" s="19"/>
      <c r="T2422" s="15"/>
      <c r="U2422" s="17"/>
      <c r="V2422" s="15" t="s">
        <v>15331</v>
      </c>
      <c r="W2422" s="15"/>
      <c r="X2422" s="15" t="s">
        <v>64</v>
      </c>
      <c r="Y2422" s="15"/>
      <c r="AB2422" s="32">
        <v>43506</v>
      </c>
      <c r="AC2422" s="21" t="s">
        <v>15332</v>
      </c>
      <c r="AD2422" s="21" t="s">
        <v>15333</v>
      </c>
      <c r="AE2422" s="21" t="s">
        <v>15334</v>
      </c>
      <c r="AF2422" s="21" t="s">
        <v>15335</v>
      </c>
      <c r="AG2422" s="22">
        <f t="shared" si="284"/>
        <v>0.4838709677419355</v>
      </c>
      <c r="AH2422" s="15"/>
      <c r="AI2422" s="17"/>
      <c r="AJ2422" s="17"/>
      <c r="AK2422" s="17" t="e">
        <f>VLOOKUP(A2422,'[1]Deals (Exits)'!B:B,1,FALSE)</f>
        <v>#N/A</v>
      </c>
      <c r="AL2422" s="23"/>
      <c r="AM2422" s="17"/>
      <c r="AN2422" s="17"/>
      <c r="AO2422" s="17"/>
      <c r="AP2422" s="17"/>
      <c r="AQ2422" s="18"/>
      <c r="AR2422" s="18"/>
      <c r="AS2422" s="17"/>
      <c r="AT2422" s="17"/>
      <c r="AU2422" s="18"/>
      <c r="AV2422" s="17"/>
      <c r="AW2422" s="17"/>
      <c r="AX2422" s="17"/>
      <c r="AY2422" s="17"/>
      <c r="AZ2422" s="17"/>
      <c r="BA2422" s="17"/>
      <c r="BB2422" s="17"/>
      <c r="BC2422" s="17"/>
      <c r="BD2422" s="17"/>
      <c r="BE2422" s="17"/>
      <c r="BF2422" s="17"/>
      <c r="BG2422" s="17"/>
      <c r="BH2422" s="17"/>
      <c r="BI2422" s="17"/>
      <c r="BJ2422" s="17"/>
      <c r="BK2422" s="17"/>
      <c r="BL2422" s="17"/>
      <c r="BM2422" s="17"/>
      <c r="BN2422" s="15"/>
      <c r="BO2422" s="15"/>
      <c r="BP2422" s="22"/>
      <c r="BQ2422" s="15"/>
      <c r="BR2422" s="15"/>
      <c r="BS2422" s="15"/>
      <c r="BT2422" s="15"/>
      <c r="BU2422" s="15"/>
      <c r="BV2422" s="15"/>
      <c r="BW2422" s="15"/>
      <c r="BX2422" s="15"/>
      <c r="BY2422" s="15"/>
      <c r="BZ2422" s="15"/>
      <c r="CA2422" s="15"/>
      <c r="CB2422" s="15"/>
      <c r="CC2422" s="15"/>
      <c r="CD2422" s="15"/>
      <c r="CE2422" s="15"/>
      <c r="CF2422" s="15"/>
      <c r="CG2422" s="15"/>
      <c r="CH2422" s="15"/>
      <c r="CI2422" s="15"/>
      <c r="CJ2422" s="15"/>
    </row>
    <row r="2423" spans="1:88" ht="12.75">
      <c r="A2423" s="74" t="s">
        <v>15336</v>
      </c>
      <c r="B2423" s="15" t="s">
        <v>15337</v>
      </c>
      <c r="C2423" s="15" t="s">
        <v>58</v>
      </c>
      <c r="D2423" s="16">
        <v>2014</v>
      </c>
      <c r="E2423" s="15" t="s">
        <v>15338</v>
      </c>
      <c r="F2423" s="26"/>
      <c r="G2423" s="26" t="s">
        <v>61</v>
      </c>
      <c r="H2423" s="26" t="s">
        <v>61</v>
      </c>
      <c r="I2423" s="15" t="s">
        <v>61</v>
      </c>
      <c r="J2423" s="26"/>
      <c r="K2423" s="17">
        <f t="shared" si="283"/>
        <v>0</v>
      </c>
      <c r="L2423" s="15"/>
      <c r="M2423" s="15"/>
      <c r="N2423" s="15"/>
      <c r="O2423" s="15"/>
      <c r="P2423" s="15"/>
      <c r="Q2423" s="15"/>
      <c r="R2423" s="15"/>
      <c r="S2423" s="19"/>
      <c r="T2423" s="15"/>
      <c r="U2423" s="17"/>
      <c r="V2423" s="15"/>
      <c r="W2423" s="15"/>
      <c r="X2423" s="15" t="s">
        <v>5334</v>
      </c>
      <c r="Y2423" s="15"/>
      <c r="AB2423" s="20" t="s">
        <v>286</v>
      </c>
      <c r="AC2423" s="21" t="s">
        <v>15339</v>
      </c>
      <c r="AD2423" s="21" t="s">
        <v>15340</v>
      </c>
      <c r="AE2423" s="21" t="s">
        <v>15341</v>
      </c>
      <c r="AF2423" s="21" t="s">
        <v>15342</v>
      </c>
      <c r="AG2423" s="22">
        <f t="shared" si="284"/>
        <v>0.45161290322580644</v>
      </c>
      <c r="AH2423" s="15"/>
      <c r="AI2423" s="17"/>
      <c r="AJ2423" s="17"/>
      <c r="AK2423" s="17" t="e">
        <f>VLOOKUP(A2423,'[1]Deals (Exits)'!B:B,1,FALSE)</f>
        <v>#N/A</v>
      </c>
      <c r="AL2423" s="23"/>
      <c r="AM2423" s="17"/>
      <c r="AN2423" s="17"/>
      <c r="AO2423" s="17"/>
      <c r="AP2423" s="17"/>
      <c r="AQ2423" s="18"/>
      <c r="AR2423" s="18"/>
      <c r="AS2423" s="17"/>
      <c r="AT2423" s="17"/>
      <c r="AU2423" s="18"/>
      <c r="AV2423" s="17"/>
      <c r="AW2423" s="17"/>
      <c r="AX2423" s="17"/>
      <c r="AY2423" s="17"/>
      <c r="AZ2423" s="17"/>
      <c r="BA2423" s="17"/>
      <c r="BB2423" s="17"/>
      <c r="BC2423" s="17"/>
      <c r="BD2423" s="17"/>
      <c r="BE2423" s="17"/>
      <c r="BF2423" s="17"/>
      <c r="BG2423" s="17"/>
      <c r="BH2423" s="17"/>
      <c r="BI2423" s="17"/>
      <c r="BJ2423" s="17"/>
      <c r="BK2423" s="17"/>
      <c r="BL2423" s="17"/>
      <c r="BM2423" s="17"/>
      <c r="BN2423" s="15"/>
      <c r="BO2423" s="15"/>
      <c r="BP2423" s="22"/>
      <c r="BQ2423" s="15"/>
      <c r="BR2423" s="15"/>
      <c r="BS2423" s="15"/>
      <c r="BT2423" s="15"/>
      <c r="BU2423" s="15"/>
      <c r="BV2423" s="15"/>
      <c r="BW2423" s="15"/>
      <c r="BX2423" s="15"/>
      <c r="BY2423" s="15"/>
      <c r="BZ2423" s="15"/>
      <c r="CA2423" s="15"/>
      <c r="CB2423" s="15"/>
      <c r="CC2423" s="15"/>
      <c r="CD2423" s="15"/>
      <c r="CE2423" s="15"/>
      <c r="CF2423" s="15"/>
      <c r="CG2423" s="15"/>
      <c r="CH2423" s="15"/>
      <c r="CI2423" s="15"/>
      <c r="CJ2423" s="15"/>
    </row>
    <row r="2424" spans="1:88" ht="12.75">
      <c r="A2424" s="74" t="s">
        <v>15343</v>
      </c>
      <c r="B2424" s="15" t="s">
        <v>15344</v>
      </c>
      <c r="C2424" s="15" t="s">
        <v>58</v>
      </c>
      <c r="D2424" s="16">
        <v>2014</v>
      </c>
      <c r="E2424" s="15" t="s">
        <v>59</v>
      </c>
      <c r="F2424" s="26"/>
      <c r="G2424" s="26" t="s">
        <v>61</v>
      </c>
      <c r="H2424" s="26" t="s">
        <v>61</v>
      </c>
      <c r="I2424" s="15" t="s">
        <v>61</v>
      </c>
      <c r="J2424" s="26"/>
      <c r="K2424" s="17">
        <f t="shared" si="283"/>
        <v>0</v>
      </c>
      <c r="L2424" s="15"/>
      <c r="M2424" s="15"/>
      <c r="N2424" s="15"/>
      <c r="O2424" s="15"/>
      <c r="P2424" s="15"/>
      <c r="Q2424" s="15"/>
      <c r="R2424" s="15"/>
      <c r="S2424" s="19"/>
      <c r="T2424" s="15"/>
      <c r="U2424" s="17"/>
      <c r="V2424" s="15" t="s">
        <v>15345</v>
      </c>
      <c r="W2424" s="15"/>
      <c r="X2424" s="15" t="s">
        <v>12945</v>
      </c>
      <c r="Y2424" s="15"/>
      <c r="AB2424" s="20"/>
      <c r="AC2424" s="21" t="s">
        <v>15346</v>
      </c>
      <c r="AD2424" s="15"/>
      <c r="AE2424" s="21" t="s">
        <v>15347</v>
      </c>
      <c r="AF2424" s="21" t="s">
        <v>15348</v>
      </c>
      <c r="AG2424" s="22">
        <f t="shared" si="284"/>
        <v>0.41935483870967744</v>
      </c>
      <c r="AH2424" s="15"/>
      <c r="AI2424" s="17"/>
      <c r="AJ2424" s="17"/>
      <c r="AK2424" s="17" t="e">
        <f>VLOOKUP(A2424,'[1]Deals (Exits)'!B:B,1,FALSE)</f>
        <v>#N/A</v>
      </c>
      <c r="AL2424" s="23"/>
      <c r="AM2424" s="17"/>
      <c r="AN2424" s="17"/>
      <c r="AO2424" s="17"/>
      <c r="AP2424" s="17"/>
      <c r="AQ2424" s="18"/>
      <c r="AR2424" s="18"/>
      <c r="AS2424" s="17"/>
      <c r="AT2424" s="17"/>
      <c r="AU2424" s="18"/>
      <c r="AV2424" s="17"/>
      <c r="AW2424" s="17"/>
      <c r="AX2424" s="17"/>
      <c r="AY2424" s="17"/>
      <c r="AZ2424" s="17"/>
      <c r="BA2424" s="17"/>
      <c r="BB2424" s="17"/>
      <c r="BC2424" s="17"/>
      <c r="BD2424" s="17"/>
      <c r="BE2424" s="17"/>
      <c r="BF2424" s="17"/>
      <c r="BG2424" s="17"/>
      <c r="BH2424" s="17"/>
      <c r="BI2424" s="17"/>
      <c r="BJ2424" s="17"/>
      <c r="BK2424" s="17"/>
      <c r="BL2424" s="17"/>
      <c r="BM2424" s="17"/>
      <c r="BN2424" s="15"/>
      <c r="BO2424" s="15"/>
      <c r="BP2424" s="22"/>
      <c r="BQ2424" s="15"/>
      <c r="BR2424" s="15"/>
      <c r="BS2424" s="15"/>
      <c r="BT2424" s="15"/>
      <c r="BU2424" s="15"/>
      <c r="BV2424" s="15"/>
      <c r="BW2424" s="15"/>
      <c r="BX2424" s="15"/>
      <c r="BY2424" s="15"/>
      <c r="BZ2424" s="15"/>
      <c r="CA2424" s="15"/>
      <c r="CB2424" s="15"/>
      <c r="CC2424" s="15"/>
      <c r="CD2424" s="15"/>
      <c r="CE2424" s="15"/>
      <c r="CF2424" s="15"/>
      <c r="CG2424" s="15"/>
      <c r="CH2424" s="15"/>
      <c r="CI2424" s="15"/>
      <c r="CJ2424" s="15"/>
    </row>
    <row r="2425" spans="1:88" ht="12.75">
      <c r="A2425" s="74" t="s">
        <v>15349</v>
      </c>
      <c r="B2425" s="15" t="s">
        <v>15350</v>
      </c>
      <c r="C2425" s="15" t="s">
        <v>58</v>
      </c>
      <c r="D2425" s="16">
        <v>2019</v>
      </c>
      <c r="E2425" s="15" t="s">
        <v>59</v>
      </c>
      <c r="F2425" s="26"/>
      <c r="G2425" s="26" t="s">
        <v>61</v>
      </c>
      <c r="H2425" s="26" t="s">
        <v>61</v>
      </c>
      <c r="I2425" s="15" t="s">
        <v>61</v>
      </c>
      <c r="J2425" s="26"/>
      <c r="K2425" s="17">
        <f t="shared" si="283"/>
        <v>0</v>
      </c>
      <c r="L2425" s="15"/>
      <c r="M2425" s="15"/>
      <c r="N2425" s="15"/>
      <c r="O2425" s="15"/>
      <c r="P2425" s="15"/>
      <c r="Q2425" s="15"/>
      <c r="R2425" s="15"/>
      <c r="S2425" s="19"/>
      <c r="T2425" s="15"/>
      <c r="U2425" s="17"/>
      <c r="V2425" s="15"/>
      <c r="W2425" s="15"/>
      <c r="X2425" s="15" t="s">
        <v>4628</v>
      </c>
      <c r="Y2425" s="15"/>
      <c r="AB2425" s="32">
        <v>44206</v>
      </c>
      <c r="AC2425" s="21" t="s">
        <v>15351</v>
      </c>
      <c r="AD2425" s="15"/>
      <c r="AE2425" s="21" t="s">
        <v>15352</v>
      </c>
      <c r="AF2425" s="15"/>
      <c r="AG2425" s="22">
        <f t="shared" si="284"/>
        <v>0.38709677419354838</v>
      </c>
      <c r="AH2425" s="15"/>
      <c r="AI2425" s="17"/>
      <c r="AJ2425" s="17"/>
      <c r="AK2425" s="17" t="e">
        <f>VLOOKUP(A2425,'[1]Deals (Exits)'!B:B,1,FALSE)</f>
        <v>#N/A</v>
      </c>
      <c r="AL2425" s="23"/>
      <c r="AM2425" s="17"/>
      <c r="AN2425" s="17"/>
      <c r="AO2425" s="17"/>
      <c r="AP2425" s="17"/>
      <c r="AQ2425" s="18"/>
      <c r="AR2425" s="18"/>
      <c r="AS2425" s="17"/>
      <c r="AT2425" s="17"/>
      <c r="AU2425" s="18"/>
      <c r="AV2425" s="17"/>
      <c r="AW2425" s="17"/>
      <c r="AX2425" s="17"/>
      <c r="AY2425" s="17"/>
      <c r="AZ2425" s="17"/>
      <c r="BA2425" s="17"/>
      <c r="BB2425" s="17"/>
      <c r="BC2425" s="17"/>
      <c r="BD2425" s="17"/>
      <c r="BE2425" s="17"/>
      <c r="BF2425" s="17"/>
      <c r="BG2425" s="17"/>
      <c r="BH2425" s="17"/>
      <c r="BI2425" s="17"/>
      <c r="BJ2425" s="17"/>
      <c r="BK2425" s="17"/>
      <c r="BL2425" s="17"/>
      <c r="BM2425" s="17"/>
      <c r="BN2425" s="15"/>
      <c r="BO2425" s="15"/>
      <c r="BP2425" s="22"/>
      <c r="BQ2425" s="15"/>
      <c r="BR2425" s="15"/>
      <c r="BS2425" s="15"/>
      <c r="BT2425" s="15"/>
      <c r="BU2425" s="15"/>
      <c r="BV2425" s="15"/>
      <c r="BW2425" s="15"/>
      <c r="BX2425" s="15"/>
      <c r="BY2425" s="15"/>
      <c r="BZ2425" s="15"/>
      <c r="CA2425" s="15"/>
      <c r="CB2425" s="15"/>
      <c r="CC2425" s="15"/>
      <c r="CD2425" s="15"/>
      <c r="CE2425" s="15"/>
      <c r="CF2425" s="15"/>
      <c r="CG2425" s="15"/>
      <c r="CH2425" s="15"/>
      <c r="CI2425" s="15"/>
      <c r="CJ2425" s="15"/>
    </row>
    <row r="2426" spans="1:88" ht="12.75">
      <c r="A2426" s="74" t="s">
        <v>15353</v>
      </c>
      <c r="B2426" s="15" t="s">
        <v>15354</v>
      </c>
      <c r="C2426" s="15" t="s">
        <v>58</v>
      </c>
      <c r="D2426" s="16">
        <v>2018</v>
      </c>
      <c r="E2426" s="15" t="s">
        <v>59</v>
      </c>
      <c r="F2426" s="26"/>
      <c r="G2426" s="26" t="s">
        <v>61</v>
      </c>
      <c r="H2426" s="26" t="s">
        <v>61</v>
      </c>
      <c r="I2426" s="15" t="s">
        <v>61</v>
      </c>
      <c r="J2426" s="26"/>
      <c r="K2426" s="17">
        <f t="shared" si="283"/>
        <v>0</v>
      </c>
      <c r="L2426" s="15"/>
      <c r="M2426" s="15"/>
      <c r="N2426" s="15"/>
      <c r="O2426" s="15"/>
      <c r="P2426" s="15"/>
      <c r="Q2426" s="15"/>
      <c r="R2426" s="15"/>
      <c r="S2426" s="19"/>
      <c r="T2426" s="15"/>
      <c r="U2426" s="17"/>
      <c r="V2426" s="15"/>
      <c r="W2426" s="15"/>
      <c r="X2426" s="15" t="s">
        <v>79</v>
      </c>
      <c r="Y2426" s="15"/>
      <c r="AB2426" s="32">
        <v>44206</v>
      </c>
      <c r="AC2426" s="21" t="s">
        <v>15355</v>
      </c>
      <c r="AD2426" s="21" t="s">
        <v>15356</v>
      </c>
      <c r="AE2426" s="21" t="s">
        <v>15357</v>
      </c>
      <c r="AF2426" s="21" t="s">
        <v>15358</v>
      </c>
      <c r="AG2426" s="22">
        <f t="shared" si="284"/>
        <v>0.45161290322580644</v>
      </c>
      <c r="AH2426" s="15"/>
      <c r="AI2426" s="17"/>
      <c r="AJ2426" s="17"/>
      <c r="AK2426" s="17" t="e">
        <f>VLOOKUP(A2426,'[1]Deals (Exits)'!B:B,1,FALSE)</f>
        <v>#N/A</v>
      </c>
      <c r="AL2426" s="23"/>
      <c r="AM2426" s="17"/>
      <c r="AN2426" s="17"/>
      <c r="AO2426" s="17"/>
      <c r="AP2426" s="17"/>
      <c r="AQ2426" s="18"/>
      <c r="AR2426" s="18"/>
      <c r="AS2426" s="17"/>
      <c r="AT2426" s="17"/>
      <c r="AU2426" s="18"/>
      <c r="AV2426" s="17"/>
      <c r="AW2426" s="17"/>
      <c r="AX2426" s="17"/>
      <c r="AY2426" s="17"/>
      <c r="AZ2426" s="17"/>
      <c r="BA2426" s="17"/>
      <c r="BB2426" s="17"/>
      <c r="BC2426" s="17"/>
      <c r="BD2426" s="17"/>
      <c r="BE2426" s="17"/>
      <c r="BF2426" s="17"/>
      <c r="BG2426" s="17"/>
      <c r="BH2426" s="17"/>
      <c r="BI2426" s="17"/>
      <c r="BJ2426" s="17"/>
      <c r="BK2426" s="17"/>
      <c r="BL2426" s="17"/>
      <c r="BM2426" s="17"/>
      <c r="BN2426" s="15"/>
      <c r="BO2426" s="15"/>
      <c r="BP2426" s="22"/>
      <c r="BQ2426" s="15"/>
      <c r="BR2426" s="15"/>
      <c r="BS2426" s="15"/>
      <c r="BT2426" s="15"/>
      <c r="BU2426" s="15"/>
      <c r="BV2426" s="15"/>
      <c r="BW2426" s="15"/>
      <c r="BX2426" s="15"/>
      <c r="BY2426" s="15"/>
      <c r="BZ2426" s="15"/>
      <c r="CA2426" s="15"/>
      <c r="CB2426" s="15"/>
      <c r="CC2426" s="15"/>
      <c r="CD2426" s="15"/>
      <c r="CE2426" s="15"/>
      <c r="CF2426" s="15"/>
      <c r="CG2426" s="15"/>
      <c r="CH2426" s="15"/>
      <c r="CI2426" s="15"/>
      <c r="CJ2426" s="15"/>
    </row>
    <row r="2427" spans="1:88" ht="12.75">
      <c r="A2427" s="74" t="s">
        <v>15359</v>
      </c>
      <c r="B2427" s="15" t="s">
        <v>15360</v>
      </c>
      <c r="C2427" s="15" t="s">
        <v>58</v>
      </c>
      <c r="D2427" s="16">
        <v>2010</v>
      </c>
      <c r="E2427" s="15" t="s">
        <v>59</v>
      </c>
      <c r="F2427" s="26"/>
      <c r="G2427" s="26" t="s">
        <v>61</v>
      </c>
      <c r="H2427" s="26" t="s">
        <v>61</v>
      </c>
      <c r="I2427" s="15" t="s">
        <v>61</v>
      </c>
      <c r="J2427" s="26"/>
      <c r="K2427" s="17">
        <f t="shared" si="283"/>
        <v>0</v>
      </c>
      <c r="L2427" s="15"/>
      <c r="M2427" s="15"/>
      <c r="N2427" s="15"/>
      <c r="O2427" s="15"/>
      <c r="P2427" s="15"/>
      <c r="Q2427" s="15"/>
      <c r="R2427" s="15"/>
      <c r="S2427" s="19"/>
      <c r="T2427" s="15"/>
      <c r="U2427" s="17"/>
      <c r="V2427" s="15" t="s">
        <v>15361</v>
      </c>
      <c r="W2427" s="15"/>
      <c r="X2427" s="15" t="s">
        <v>79</v>
      </c>
      <c r="Y2427" s="15"/>
      <c r="AB2427" s="20" t="s">
        <v>286</v>
      </c>
      <c r="AC2427" s="21" t="s">
        <v>15362</v>
      </c>
      <c r="AD2427" s="21" t="s">
        <v>15363</v>
      </c>
      <c r="AE2427" s="21" t="s">
        <v>15364</v>
      </c>
      <c r="AF2427" s="21" t="s">
        <v>15365</v>
      </c>
      <c r="AG2427" s="22">
        <f t="shared" si="284"/>
        <v>0.4838709677419355</v>
      </c>
      <c r="AH2427" s="15"/>
      <c r="AI2427" s="17"/>
      <c r="AJ2427" s="17"/>
      <c r="AK2427" s="17" t="e">
        <f>VLOOKUP(A2427,'[1]Deals (Exits)'!B:B,1,FALSE)</f>
        <v>#N/A</v>
      </c>
      <c r="AL2427" s="23"/>
      <c r="AM2427" s="17"/>
      <c r="AN2427" s="17"/>
      <c r="AO2427" s="17"/>
      <c r="AP2427" s="17"/>
      <c r="AQ2427" s="18"/>
      <c r="AR2427" s="18"/>
      <c r="AS2427" s="17"/>
      <c r="AT2427" s="17"/>
      <c r="AU2427" s="18"/>
      <c r="AV2427" s="17"/>
      <c r="AW2427" s="17"/>
      <c r="AX2427" s="17"/>
      <c r="AY2427" s="17"/>
      <c r="AZ2427" s="17"/>
      <c r="BA2427" s="17"/>
      <c r="BB2427" s="17"/>
      <c r="BC2427" s="17"/>
      <c r="BD2427" s="17"/>
      <c r="BE2427" s="17"/>
      <c r="BF2427" s="17"/>
      <c r="BG2427" s="17"/>
      <c r="BH2427" s="17"/>
      <c r="BI2427" s="17"/>
      <c r="BJ2427" s="17"/>
      <c r="BK2427" s="17"/>
      <c r="BL2427" s="17"/>
      <c r="BM2427" s="17"/>
      <c r="BN2427" s="15"/>
      <c r="BO2427" s="15"/>
      <c r="BP2427" s="22"/>
      <c r="BQ2427" s="15"/>
      <c r="BR2427" s="15"/>
      <c r="BS2427" s="15"/>
      <c r="BT2427" s="15"/>
      <c r="BU2427" s="15"/>
      <c r="BV2427" s="15"/>
      <c r="BW2427" s="15"/>
      <c r="BX2427" s="15"/>
      <c r="BY2427" s="15"/>
      <c r="BZ2427" s="15"/>
      <c r="CA2427" s="15"/>
      <c r="CB2427" s="15"/>
      <c r="CC2427" s="15"/>
      <c r="CD2427" s="15"/>
      <c r="CE2427" s="15"/>
      <c r="CF2427" s="15"/>
      <c r="CG2427" s="15"/>
      <c r="CH2427" s="15"/>
      <c r="CI2427" s="15"/>
      <c r="CJ2427" s="15"/>
    </row>
    <row r="2428" spans="1:88" ht="12.75">
      <c r="A2428" s="74" t="s">
        <v>15366</v>
      </c>
      <c r="B2428" s="15" t="s">
        <v>15367</v>
      </c>
      <c r="C2428" s="15" t="s">
        <v>58</v>
      </c>
      <c r="D2428" s="16">
        <v>2017</v>
      </c>
      <c r="E2428" s="15" t="s">
        <v>59</v>
      </c>
      <c r="F2428" s="26"/>
      <c r="G2428" s="26" t="s">
        <v>61</v>
      </c>
      <c r="H2428" s="26" t="s">
        <v>61</v>
      </c>
      <c r="I2428" s="15" t="s">
        <v>61</v>
      </c>
      <c r="J2428" s="26"/>
      <c r="K2428" s="17">
        <f t="shared" si="283"/>
        <v>0</v>
      </c>
      <c r="L2428" s="15"/>
      <c r="M2428" s="15"/>
      <c r="N2428" s="15"/>
      <c r="O2428" s="15"/>
      <c r="P2428" s="15"/>
      <c r="Q2428" s="15"/>
      <c r="R2428" s="15"/>
      <c r="S2428" s="19"/>
      <c r="T2428" s="15"/>
      <c r="U2428" s="17"/>
      <c r="V2428" s="15" t="s">
        <v>15368</v>
      </c>
      <c r="W2428" s="15"/>
      <c r="X2428" s="15" t="s">
        <v>4628</v>
      </c>
      <c r="Y2428" s="15"/>
      <c r="AB2428" s="32">
        <v>44206</v>
      </c>
      <c r="AC2428" s="21" t="s">
        <v>15369</v>
      </c>
      <c r="AD2428" s="15"/>
      <c r="AE2428" s="21" t="s">
        <v>15370</v>
      </c>
      <c r="AF2428" s="21" t="s">
        <v>15371</v>
      </c>
      <c r="AG2428" s="22">
        <f t="shared" si="284"/>
        <v>0.45161290322580644</v>
      </c>
      <c r="AH2428" s="15"/>
      <c r="AI2428" s="17"/>
      <c r="AJ2428" s="17"/>
      <c r="AK2428" s="17" t="e">
        <f>VLOOKUP(A2428,'[1]Deals (Exits)'!B:B,1,FALSE)</f>
        <v>#N/A</v>
      </c>
      <c r="AL2428" s="23"/>
      <c r="AM2428" s="17"/>
      <c r="AN2428" s="17"/>
      <c r="AO2428" s="17"/>
      <c r="AP2428" s="17"/>
      <c r="AQ2428" s="18"/>
      <c r="AR2428" s="18"/>
      <c r="AS2428" s="17"/>
      <c r="AT2428" s="17"/>
      <c r="AU2428" s="18"/>
      <c r="AV2428" s="17"/>
      <c r="AW2428" s="17"/>
      <c r="AX2428" s="17"/>
      <c r="AY2428" s="17"/>
      <c r="AZ2428" s="17"/>
      <c r="BA2428" s="17"/>
      <c r="BB2428" s="17"/>
      <c r="BC2428" s="17"/>
      <c r="BD2428" s="17"/>
      <c r="BE2428" s="17"/>
      <c r="BF2428" s="17"/>
      <c r="BG2428" s="17"/>
      <c r="BH2428" s="17"/>
      <c r="BI2428" s="17"/>
      <c r="BJ2428" s="17"/>
      <c r="BK2428" s="17"/>
      <c r="BL2428" s="17"/>
      <c r="BM2428" s="17"/>
      <c r="BN2428" s="15"/>
      <c r="BO2428" s="15"/>
      <c r="BP2428" s="22"/>
      <c r="BQ2428" s="15"/>
      <c r="BR2428" s="15"/>
      <c r="BS2428" s="15"/>
      <c r="BT2428" s="15"/>
      <c r="BU2428" s="15"/>
      <c r="BV2428" s="15"/>
      <c r="BW2428" s="15"/>
      <c r="BX2428" s="15"/>
      <c r="BY2428" s="15"/>
      <c r="BZ2428" s="15"/>
      <c r="CA2428" s="15"/>
      <c r="CB2428" s="15"/>
      <c r="CC2428" s="15"/>
      <c r="CD2428" s="15"/>
      <c r="CE2428" s="15"/>
      <c r="CF2428" s="15"/>
      <c r="CG2428" s="15"/>
      <c r="CH2428" s="15"/>
      <c r="CI2428" s="15"/>
      <c r="CJ2428" s="15"/>
    </row>
    <row r="2429" spans="1:88" ht="12.75">
      <c r="A2429" s="74" t="s">
        <v>15372</v>
      </c>
      <c r="B2429" s="15" t="s">
        <v>15373</v>
      </c>
      <c r="C2429" s="15" t="s">
        <v>58</v>
      </c>
      <c r="D2429" s="16">
        <v>2017</v>
      </c>
      <c r="E2429" s="15" t="s">
        <v>59</v>
      </c>
      <c r="F2429" s="26"/>
      <c r="G2429" s="26" t="s">
        <v>61</v>
      </c>
      <c r="H2429" s="26" t="s">
        <v>61</v>
      </c>
      <c r="I2429" s="15" t="s">
        <v>61</v>
      </c>
      <c r="J2429" s="26"/>
      <c r="K2429" s="17">
        <f t="shared" si="283"/>
        <v>0</v>
      </c>
      <c r="L2429" s="15"/>
      <c r="M2429" s="15"/>
      <c r="N2429" s="15"/>
      <c r="O2429" s="15"/>
      <c r="P2429" s="15"/>
      <c r="Q2429" s="15"/>
      <c r="R2429" s="15"/>
      <c r="S2429" s="19"/>
      <c r="T2429" s="15"/>
      <c r="U2429" s="17"/>
      <c r="V2429" s="15"/>
      <c r="W2429" s="15"/>
      <c r="X2429" s="15" t="s">
        <v>79</v>
      </c>
      <c r="Y2429" s="15"/>
      <c r="AB2429" s="20" t="s">
        <v>15374</v>
      </c>
      <c r="AC2429" s="21" t="s">
        <v>15375</v>
      </c>
      <c r="AD2429" s="21" t="s">
        <v>15376</v>
      </c>
      <c r="AE2429" s="15"/>
      <c r="AF2429" s="15"/>
      <c r="AG2429" s="22">
        <f t="shared" si="284"/>
        <v>0.38709677419354838</v>
      </c>
      <c r="AH2429" s="15"/>
      <c r="AI2429" s="17"/>
      <c r="AJ2429" s="17"/>
      <c r="AK2429" s="17" t="e">
        <f>VLOOKUP(A2429,'[1]Deals (Exits)'!B:B,1,FALSE)</f>
        <v>#N/A</v>
      </c>
      <c r="AL2429" s="23"/>
      <c r="AM2429" s="17"/>
      <c r="AN2429" s="17"/>
      <c r="AO2429" s="17"/>
      <c r="AP2429" s="17"/>
      <c r="AQ2429" s="18"/>
      <c r="AR2429" s="18"/>
      <c r="AS2429" s="17"/>
      <c r="AT2429" s="17"/>
      <c r="AU2429" s="18"/>
      <c r="AV2429" s="17"/>
      <c r="AW2429" s="17"/>
      <c r="AX2429" s="17"/>
      <c r="AY2429" s="17"/>
      <c r="AZ2429" s="17"/>
      <c r="BA2429" s="17"/>
      <c r="BB2429" s="17"/>
      <c r="BC2429" s="17"/>
      <c r="BD2429" s="17"/>
      <c r="BE2429" s="17"/>
      <c r="BF2429" s="17"/>
      <c r="BG2429" s="17"/>
      <c r="BH2429" s="17"/>
      <c r="BI2429" s="17"/>
      <c r="BJ2429" s="17"/>
      <c r="BK2429" s="17"/>
      <c r="BL2429" s="17"/>
      <c r="BM2429" s="17"/>
      <c r="BN2429" s="15"/>
      <c r="BO2429" s="15"/>
      <c r="BP2429" s="22"/>
      <c r="BQ2429" s="15"/>
      <c r="BR2429" s="15"/>
      <c r="BS2429" s="15"/>
      <c r="BT2429" s="15"/>
      <c r="BU2429" s="15"/>
      <c r="BV2429" s="15"/>
      <c r="BW2429" s="15"/>
      <c r="BX2429" s="15"/>
      <c r="BY2429" s="15"/>
      <c r="BZ2429" s="15"/>
      <c r="CA2429" s="15"/>
      <c r="CB2429" s="15"/>
      <c r="CC2429" s="15"/>
      <c r="CD2429" s="15"/>
      <c r="CE2429" s="15"/>
      <c r="CF2429" s="15"/>
      <c r="CG2429" s="15"/>
      <c r="CH2429" s="15"/>
      <c r="CI2429" s="15"/>
      <c r="CJ2429" s="15"/>
    </row>
    <row r="2430" spans="1:88" ht="12.75">
      <c r="A2430" s="74" t="s">
        <v>15377</v>
      </c>
      <c r="B2430" s="15" t="s">
        <v>15378</v>
      </c>
      <c r="C2430" s="15" t="s">
        <v>58</v>
      </c>
      <c r="D2430" s="16">
        <v>2012</v>
      </c>
      <c r="E2430" s="15" t="s">
        <v>59</v>
      </c>
      <c r="F2430" s="26"/>
      <c r="G2430" s="26" t="s">
        <v>61</v>
      </c>
      <c r="H2430" s="26" t="s">
        <v>61</v>
      </c>
      <c r="I2430" s="15" t="s">
        <v>61</v>
      </c>
      <c r="J2430" s="26"/>
      <c r="K2430" s="17">
        <f t="shared" si="283"/>
        <v>0</v>
      </c>
      <c r="L2430" s="15"/>
      <c r="M2430" s="15"/>
      <c r="N2430" s="15"/>
      <c r="O2430" s="15"/>
      <c r="P2430" s="15"/>
      <c r="Q2430" s="15"/>
      <c r="R2430" s="15"/>
      <c r="S2430" s="19"/>
      <c r="T2430" s="15"/>
      <c r="U2430" s="17"/>
      <c r="V2430" s="15"/>
      <c r="W2430" s="15"/>
      <c r="X2430" s="15" t="s">
        <v>158</v>
      </c>
      <c r="Y2430" s="15"/>
      <c r="AB2430" s="20" t="s">
        <v>286</v>
      </c>
      <c r="AC2430" s="21" t="s">
        <v>15379</v>
      </c>
      <c r="AD2430" s="21" t="s">
        <v>15380</v>
      </c>
      <c r="AE2430" s="21" t="s">
        <v>15381</v>
      </c>
      <c r="AF2430" s="21" t="s">
        <v>15382</v>
      </c>
      <c r="AG2430" s="22">
        <f t="shared" si="284"/>
        <v>0.45161290322580644</v>
      </c>
      <c r="AH2430" s="15"/>
      <c r="AI2430" s="17"/>
      <c r="AJ2430" s="17"/>
      <c r="AK2430" s="17" t="e">
        <f>VLOOKUP(A2430,'[1]Deals (Exits)'!B:B,1,FALSE)</f>
        <v>#N/A</v>
      </c>
      <c r="AL2430" s="23"/>
      <c r="AM2430" s="17"/>
      <c r="AN2430" s="17"/>
      <c r="AO2430" s="17"/>
      <c r="AP2430" s="17"/>
      <c r="AQ2430" s="18"/>
      <c r="AR2430" s="18"/>
      <c r="AS2430" s="17"/>
      <c r="AT2430" s="17"/>
      <c r="AU2430" s="18"/>
      <c r="AV2430" s="17"/>
      <c r="AW2430" s="17"/>
      <c r="AX2430" s="17"/>
      <c r="AY2430" s="17"/>
      <c r="AZ2430" s="17"/>
      <c r="BA2430" s="17"/>
      <c r="BB2430" s="17"/>
      <c r="BC2430" s="17"/>
      <c r="BD2430" s="17"/>
      <c r="BE2430" s="17"/>
      <c r="BF2430" s="17"/>
      <c r="BG2430" s="17"/>
      <c r="BH2430" s="17"/>
      <c r="BI2430" s="17"/>
      <c r="BJ2430" s="17"/>
      <c r="BK2430" s="17"/>
      <c r="BL2430" s="17"/>
      <c r="BM2430" s="17"/>
      <c r="BN2430" s="15"/>
      <c r="BO2430" s="15"/>
      <c r="BP2430" s="22"/>
      <c r="BQ2430" s="15"/>
      <c r="BR2430" s="15"/>
      <c r="BS2430" s="15"/>
      <c r="BT2430" s="15"/>
      <c r="BU2430" s="15"/>
      <c r="BV2430" s="15"/>
      <c r="BW2430" s="15"/>
      <c r="BX2430" s="15"/>
      <c r="BY2430" s="15"/>
      <c r="BZ2430" s="15"/>
      <c r="CA2430" s="15"/>
      <c r="CB2430" s="15"/>
      <c r="CC2430" s="15"/>
      <c r="CD2430" s="15"/>
      <c r="CE2430" s="15"/>
      <c r="CF2430" s="15"/>
      <c r="CG2430" s="15"/>
      <c r="CH2430" s="15"/>
      <c r="CI2430" s="15"/>
      <c r="CJ2430" s="15"/>
    </row>
    <row r="2431" spans="1:88" ht="12.75">
      <c r="A2431" s="74" t="s">
        <v>15383</v>
      </c>
      <c r="B2431" s="15" t="s">
        <v>15384</v>
      </c>
      <c r="C2431" s="15" t="s">
        <v>58</v>
      </c>
      <c r="D2431" s="16">
        <v>2015</v>
      </c>
      <c r="E2431" s="15" t="s">
        <v>59</v>
      </c>
      <c r="F2431" s="26"/>
      <c r="G2431" s="26" t="s">
        <v>61</v>
      </c>
      <c r="H2431" s="26" t="s">
        <v>61</v>
      </c>
      <c r="I2431" s="15" t="s">
        <v>61</v>
      </c>
      <c r="J2431" s="26"/>
      <c r="K2431" s="17">
        <f t="shared" si="283"/>
        <v>0</v>
      </c>
      <c r="L2431" s="15"/>
      <c r="M2431" s="15"/>
      <c r="N2431" s="15"/>
      <c r="O2431" s="15"/>
      <c r="P2431" s="15"/>
      <c r="Q2431" s="15"/>
      <c r="R2431" s="15"/>
      <c r="S2431" s="19"/>
      <c r="T2431" s="15"/>
      <c r="U2431" s="17"/>
      <c r="V2431" s="15"/>
      <c r="W2431" s="15"/>
      <c r="X2431" s="15" t="s">
        <v>64</v>
      </c>
      <c r="Y2431" s="15"/>
      <c r="AB2431" s="20" t="s">
        <v>286</v>
      </c>
      <c r="AC2431" s="21" t="s">
        <v>15385</v>
      </c>
      <c r="AD2431" s="21" t="s">
        <v>15386</v>
      </c>
      <c r="AE2431" s="21" t="s">
        <v>15387</v>
      </c>
      <c r="AF2431" s="21" t="s">
        <v>15388</v>
      </c>
      <c r="AG2431" s="22">
        <f t="shared" si="284"/>
        <v>0.45161290322580644</v>
      </c>
      <c r="AH2431" s="15"/>
      <c r="AI2431" s="17"/>
      <c r="AJ2431" s="17"/>
      <c r="AK2431" s="17" t="e">
        <f>VLOOKUP(A2431,'[1]Deals (Exits)'!B:B,1,FALSE)</f>
        <v>#N/A</v>
      </c>
      <c r="AL2431" s="23"/>
      <c r="AM2431" s="17"/>
      <c r="AN2431" s="17"/>
      <c r="AO2431" s="17"/>
      <c r="AP2431" s="17"/>
      <c r="AQ2431" s="18"/>
      <c r="AR2431" s="18"/>
      <c r="AS2431" s="17"/>
      <c r="AT2431" s="17"/>
      <c r="AU2431" s="18"/>
      <c r="AV2431" s="17"/>
      <c r="AW2431" s="17"/>
      <c r="AX2431" s="17"/>
      <c r="AY2431" s="17"/>
      <c r="AZ2431" s="17"/>
      <c r="BA2431" s="17"/>
      <c r="BB2431" s="17"/>
      <c r="BC2431" s="17"/>
      <c r="BD2431" s="17"/>
      <c r="BE2431" s="17"/>
      <c r="BF2431" s="17"/>
      <c r="BG2431" s="17"/>
      <c r="BH2431" s="17"/>
      <c r="BI2431" s="17"/>
      <c r="BJ2431" s="17"/>
      <c r="BK2431" s="17"/>
      <c r="BL2431" s="17"/>
      <c r="BM2431" s="17"/>
      <c r="BN2431" s="15"/>
      <c r="BO2431" s="15"/>
      <c r="BP2431" s="22"/>
      <c r="BQ2431" s="15"/>
      <c r="BR2431" s="15"/>
      <c r="BS2431" s="15"/>
      <c r="BT2431" s="15"/>
      <c r="BU2431" s="15"/>
      <c r="BV2431" s="15"/>
      <c r="BW2431" s="15"/>
      <c r="BX2431" s="15"/>
      <c r="BY2431" s="15"/>
      <c r="BZ2431" s="15"/>
      <c r="CA2431" s="15"/>
      <c r="CB2431" s="15"/>
      <c r="CC2431" s="15"/>
      <c r="CD2431" s="15"/>
      <c r="CE2431" s="15"/>
      <c r="CF2431" s="15"/>
      <c r="CG2431" s="15"/>
      <c r="CH2431" s="15"/>
      <c r="CI2431" s="15"/>
      <c r="CJ2431" s="15"/>
    </row>
    <row r="2432" spans="1:88" ht="12.75">
      <c r="A2432" s="74" t="s">
        <v>15389</v>
      </c>
      <c r="B2432" s="15" t="s">
        <v>15390</v>
      </c>
      <c r="C2432" s="15" t="s">
        <v>58</v>
      </c>
      <c r="D2432" s="16">
        <v>2017</v>
      </c>
      <c r="E2432" s="15" t="s">
        <v>59</v>
      </c>
      <c r="F2432" s="26"/>
      <c r="G2432" s="26" t="s">
        <v>61</v>
      </c>
      <c r="H2432" s="26" t="s">
        <v>61</v>
      </c>
      <c r="I2432" s="15" t="s">
        <v>61</v>
      </c>
      <c r="J2432" s="26"/>
      <c r="K2432" s="17">
        <f t="shared" si="283"/>
        <v>0</v>
      </c>
      <c r="L2432" s="15"/>
      <c r="M2432" s="15"/>
      <c r="N2432" s="15"/>
      <c r="O2432" s="15"/>
      <c r="P2432" s="15"/>
      <c r="Q2432" s="15"/>
      <c r="R2432" s="15"/>
      <c r="S2432" s="19"/>
      <c r="T2432" s="15"/>
      <c r="U2432" s="17"/>
      <c r="V2432" s="15" t="s">
        <v>15391</v>
      </c>
      <c r="W2432" s="15"/>
      <c r="X2432" s="15" t="s">
        <v>79</v>
      </c>
      <c r="Y2432" s="15"/>
      <c r="AB2432" s="32">
        <v>44206</v>
      </c>
      <c r="AC2432" s="21" t="s">
        <v>15392</v>
      </c>
      <c r="AD2432" s="15"/>
      <c r="AE2432" s="21" t="s">
        <v>15393</v>
      </c>
      <c r="AF2432" s="15"/>
      <c r="AG2432" s="22">
        <f t="shared" si="284"/>
        <v>0.41935483870967744</v>
      </c>
      <c r="AH2432" s="15"/>
      <c r="AI2432" s="17"/>
      <c r="AJ2432" s="17"/>
      <c r="AK2432" s="17" t="e">
        <f>VLOOKUP(A2432,'[1]Deals (Exits)'!B:B,1,FALSE)</f>
        <v>#N/A</v>
      </c>
      <c r="AL2432" s="23"/>
      <c r="AM2432" s="17"/>
      <c r="AN2432" s="17"/>
      <c r="AO2432" s="17"/>
      <c r="AP2432" s="17"/>
      <c r="AQ2432" s="18"/>
      <c r="AR2432" s="18"/>
      <c r="AS2432" s="17"/>
      <c r="AT2432" s="17"/>
      <c r="AU2432" s="18"/>
      <c r="AV2432" s="17"/>
      <c r="AW2432" s="17"/>
      <c r="AX2432" s="17"/>
      <c r="AY2432" s="17"/>
      <c r="AZ2432" s="17"/>
      <c r="BA2432" s="17"/>
      <c r="BB2432" s="17"/>
      <c r="BC2432" s="17"/>
      <c r="BD2432" s="17"/>
      <c r="BE2432" s="17"/>
      <c r="BF2432" s="17"/>
      <c r="BG2432" s="17"/>
      <c r="BH2432" s="17"/>
      <c r="BI2432" s="17"/>
      <c r="BJ2432" s="17"/>
      <c r="BK2432" s="17"/>
      <c r="BL2432" s="17"/>
      <c r="BM2432" s="17"/>
      <c r="BN2432" s="15"/>
      <c r="BO2432" s="15"/>
      <c r="BP2432" s="22"/>
      <c r="BQ2432" s="15"/>
      <c r="BR2432" s="15"/>
      <c r="BS2432" s="15"/>
      <c r="BT2432" s="15"/>
      <c r="BU2432" s="15"/>
      <c r="BV2432" s="15"/>
      <c r="BW2432" s="15"/>
      <c r="BX2432" s="15"/>
      <c r="BY2432" s="15"/>
      <c r="BZ2432" s="15"/>
      <c r="CA2432" s="15"/>
      <c r="CB2432" s="15"/>
      <c r="CC2432" s="15"/>
      <c r="CD2432" s="15"/>
      <c r="CE2432" s="15"/>
      <c r="CF2432" s="15"/>
      <c r="CG2432" s="15"/>
      <c r="CH2432" s="15"/>
      <c r="CI2432" s="15"/>
      <c r="CJ2432" s="15"/>
    </row>
    <row r="2433" spans="1:88" ht="12.75">
      <c r="A2433" s="74" t="s">
        <v>15394</v>
      </c>
      <c r="B2433" s="15" t="s">
        <v>15395</v>
      </c>
      <c r="C2433" s="15" t="s">
        <v>58</v>
      </c>
      <c r="D2433" s="16">
        <v>2014</v>
      </c>
      <c r="E2433" s="15" t="s">
        <v>59</v>
      </c>
      <c r="F2433" s="26"/>
      <c r="G2433" s="26" t="s">
        <v>61</v>
      </c>
      <c r="H2433" s="26" t="s">
        <v>61</v>
      </c>
      <c r="I2433" s="15" t="s">
        <v>61</v>
      </c>
      <c r="J2433" s="26"/>
      <c r="K2433" s="17">
        <f t="shared" si="283"/>
        <v>0</v>
      </c>
      <c r="L2433" s="15"/>
      <c r="M2433" s="15"/>
      <c r="N2433" s="15"/>
      <c r="O2433" s="15"/>
      <c r="P2433" s="15"/>
      <c r="Q2433" s="15"/>
      <c r="R2433" s="15"/>
      <c r="S2433" s="19"/>
      <c r="T2433" s="15"/>
      <c r="U2433" s="17"/>
      <c r="V2433" s="15" t="s">
        <v>15396</v>
      </c>
      <c r="W2433" s="15"/>
      <c r="X2433" s="15" t="s">
        <v>191</v>
      </c>
      <c r="Y2433" s="15"/>
      <c r="AB2433" s="32">
        <v>43506</v>
      </c>
      <c r="AC2433" s="21" t="s">
        <v>15397</v>
      </c>
      <c r="AD2433" s="21" t="s">
        <v>15398</v>
      </c>
      <c r="AE2433" s="21" t="s">
        <v>15399</v>
      </c>
      <c r="AF2433" s="21" t="s">
        <v>15400</v>
      </c>
      <c r="AG2433" s="22">
        <f t="shared" si="284"/>
        <v>0.4838709677419355</v>
      </c>
      <c r="AH2433" s="15"/>
      <c r="AI2433" s="17"/>
      <c r="AJ2433" s="17"/>
      <c r="AK2433" s="17" t="e">
        <f>VLOOKUP(A2433,'[1]Deals (Exits)'!B:B,1,FALSE)</f>
        <v>#N/A</v>
      </c>
      <c r="AL2433" s="23"/>
      <c r="AM2433" s="17"/>
      <c r="AN2433" s="17"/>
      <c r="AO2433" s="17"/>
      <c r="AP2433" s="17"/>
      <c r="AQ2433" s="18"/>
      <c r="AR2433" s="18"/>
      <c r="AS2433" s="17"/>
      <c r="AT2433" s="17"/>
      <c r="AU2433" s="18"/>
      <c r="AV2433" s="17"/>
      <c r="AW2433" s="17"/>
      <c r="AX2433" s="17"/>
      <c r="AY2433" s="17"/>
      <c r="AZ2433" s="17"/>
      <c r="BA2433" s="17"/>
      <c r="BB2433" s="17"/>
      <c r="BC2433" s="17"/>
      <c r="BD2433" s="17"/>
      <c r="BE2433" s="17"/>
      <c r="BF2433" s="17"/>
      <c r="BG2433" s="17"/>
      <c r="BH2433" s="17"/>
      <c r="BI2433" s="17"/>
      <c r="BJ2433" s="17"/>
      <c r="BK2433" s="17"/>
      <c r="BL2433" s="17"/>
      <c r="BM2433" s="17"/>
      <c r="BN2433" s="15"/>
      <c r="BO2433" s="15"/>
      <c r="BP2433" s="22"/>
      <c r="BQ2433" s="15"/>
      <c r="BR2433" s="15"/>
      <c r="BS2433" s="15"/>
      <c r="BT2433" s="15"/>
      <c r="BU2433" s="15"/>
      <c r="BV2433" s="15"/>
      <c r="BW2433" s="15"/>
      <c r="BX2433" s="15"/>
      <c r="BY2433" s="15"/>
      <c r="BZ2433" s="15"/>
      <c r="CA2433" s="15"/>
      <c r="CB2433" s="15"/>
      <c r="CC2433" s="15"/>
      <c r="CD2433" s="15"/>
      <c r="CE2433" s="15"/>
      <c r="CF2433" s="15"/>
      <c r="CG2433" s="15"/>
      <c r="CH2433" s="15"/>
      <c r="CI2433" s="15"/>
      <c r="CJ2433" s="15"/>
    </row>
    <row r="2434" spans="1:88" ht="12.75">
      <c r="A2434" s="74" t="s">
        <v>15401</v>
      </c>
      <c r="B2434" s="15" t="s">
        <v>15402</v>
      </c>
      <c r="C2434" s="15" t="s">
        <v>58</v>
      </c>
      <c r="D2434" s="16">
        <v>2014</v>
      </c>
      <c r="E2434" s="15" t="s">
        <v>59</v>
      </c>
      <c r="F2434" s="26"/>
      <c r="G2434" s="26" t="s">
        <v>61</v>
      </c>
      <c r="H2434" s="26" t="s">
        <v>61</v>
      </c>
      <c r="I2434" s="15" t="s">
        <v>61</v>
      </c>
      <c r="J2434" s="26"/>
      <c r="K2434" s="17">
        <f t="shared" si="283"/>
        <v>0</v>
      </c>
      <c r="L2434" s="15"/>
      <c r="M2434" s="15"/>
      <c r="N2434" s="15"/>
      <c r="O2434" s="15"/>
      <c r="P2434" s="15"/>
      <c r="Q2434" s="15"/>
      <c r="R2434" s="15"/>
      <c r="S2434" s="19"/>
      <c r="T2434" s="15"/>
      <c r="U2434" s="17"/>
      <c r="V2434" s="15"/>
      <c r="W2434" s="15"/>
      <c r="X2434" s="15" t="s">
        <v>79</v>
      </c>
      <c r="Y2434" s="15"/>
      <c r="AB2434" s="20" t="s">
        <v>286</v>
      </c>
      <c r="AC2434" s="21" t="s">
        <v>15403</v>
      </c>
      <c r="AD2434" s="21" t="s">
        <v>15404</v>
      </c>
      <c r="AE2434" s="21" t="s">
        <v>15405</v>
      </c>
      <c r="AF2434" s="21" t="s">
        <v>15406</v>
      </c>
      <c r="AG2434" s="22">
        <f t="shared" si="284"/>
        <v>0.45161290322580644</v>
      </c>
      <c r="AH2434" s="15"/>
      <c r="AI2434" s="17"/>
      <c r="AJ2434" s="17"/>
      <c r="AK2434" s="17" t="e">
        <f>VLOOKUP(A2434,'[1]Deals (Exits)'!B:B,1,FALSE)</f>
        <v>#N/A</v>
      </c>
      <c r="AL2434" s="23"/>
      <c r="AM2434" s="17"/>
      <c r="AN2434" s="17"/>
      <c r="AO2434" s="17"/>
      <c r="AP2434" s="17"/>
      <c r="AQ2434" s="18"/>
      <c r="AR2434" s="18"/>
      <c r="AS2434" s="17"/>
      <c r="AT2434" s="17"/>
      <c r="AU2434" s="18"/>
      <c r="AV2434" s="17"/>
      <c r="AW2434" s="17"/>
      <c r="AX2434" s="17"/>
      <c r="AY2434" s="17"/>
      <c r="AZ2434" s="17"/>
      <c r="BA2434" s="17"/>
      <c r="BB2434" s="17"/>
      <c r="BC2434" s="17"/>
      <c r="BD2434" s="17"/>
      <c r="BE2434" s="17"/>
      <c r="BF2434" s="17"/>
      <c r="BG2434" s="17"/>
      <c r="BH2434" s="17"/>
      <c r="BI2434" s="17"/>
      <c r="BJ2434" s="17"/>
      <c r="BK2434" s="17"/>
      <c r="BL2434" s="17"/>
      <c r="BM2434" s="17"/>
      <c r="BN2434" s="15"/>
      <c r="BO2434" s="15"/>
      <c r="BP2434" s="22"/>
      <c r="BQ2434" s="15"/>
      <c r="BR2434" s="15"/>
      <c r="BS2434" s="15"/>
      <c r="BT2434" s="15"/>
      <c r="BU2434" s="15"/>
      <c r="BV2434" s="15"/>
      <c r="BW2434" s="15"/>
      <c r="BX2434" s="15"/>
      <c r="BY2434" s="15"/>
      <c r="BZ2434" s="15"/>
      <c r="CA2434" s="15"/>
      <c r="CB2434" s="15"/>
      <c r="CC2434" s="15"/>
      <c r="CD2434" s="15"/>
      <c r="CE2434" s="15"/>
      <c r="CF2434" s="15"/>
      <c r="CG2434" s="15"/>
      <c r="CH2434" s="15"/>
      <c r="CI2434" s="15"/>
      <c r="CJ2434" s="15"/>
    </row>
    <row r="2435" spans="1:88" ht="12.75">
      <c r="A2435" s="74" t="s">
        <v>15407</v>
      </c>
      <c r="B2435" s="15" t="s">
        <v>15408</v>
      </c>
      <c r="C2435" s="15" t="s">
        <v>58</v>
      </c>
      <c r="D2435" s="16">
        <v>2017</v>
      </c>
      <c r="E2435" s="15" t="s">
        <v>59</v>
      </c>
      <c r="F2435" s="26"/>
      <c r="G2435" s="26" t="s">
        <v>61</v>
      </c>
      <c r="H2435" s="26" t="s">
        <v>61</v>
      </c>
      <c r="I2435" s="15" t="s">
        <v>61</v>
      </c>
      <c r="J2435" s="26"/>
      <c r="K2435" s="17">
        <f t="shared" si="283"/>
        <v>0</v>
      </c>
      <c r="L2435" s="15"/>
      <c r="M2435" s="15"/>
      <c r="N2435" s="15"/>
      <c r="O2435" s="15"/>
      <c r="P2435" s="15"/>
      <c r="Q2435" s="15"/>
      <c r="R2435" s="15"/>
      <c r="S2435" s="19"/>
      <c r="T2435" s="15"/>
      <c r="U2435" s="17"/>
      <c r="V2435" s="15"/>
      <c r="W2435" s="15"/>
      <c r="X2435" s="15" t="s">
        <v>64</v>
      </c>
      <c r="Y2435" s="15"/>
      <c r="AB2435" s="32">
        <v>43506</v>
      </c>
      <c r="AC2435" s="21" t="s">
        <v>15409</v>
      </c>
      <c r="AD2435" s="21" t="s">
        <v>15410</v>
      </c>
      <c r="AE2435" s="21" t="s">
        <v>15411</v>
      </c>
      <c r="AF2435" s="21" t="s">
        <v>15412</v>
      </c>
      <c r="AG2435" s="22">
        <f t="shared" si="284"/>
        <v>0.45161290322580644</v>
      </c>
      <c r="AH2435" s="15"/>
      <c r="AI2435" s="17"/>
      <c r="AJ2435" s="17"/>
      <c r="AK2435" s="17" t="e">
        <f>VLOOKUP(A2435,'[1]Deals (Exits)'!B:B,1,FALSE)</f>
        <v>#N/A</v>
      </c>
      <c r="AL2435" s="23"/>
      <c r="AM2435" s="17"/>
      <c r="AN2435" s="17"/>
      <c r="AO2435" s="17"/>
      <c r="AP2435" s="17"/>
      <c r="AQ2435" s="18"/>
      <c r="AR2435" s="18"/>
      <c r="AS2435" s="17"/>
      <c r="AT2435" s="17"/>
      <c r="AU2435" s="18"/>
      <c r="AV2435" s="17"/>
      <c r="AW2435" s="17"/>
      <c r="AX2435" s="17"/>
      <c r="AY2435" s="17"/>
      <c r="AZ2435" s="17"/>
      <c r="BA2435" s="17"/>
      <c r="BB2435" s="17"/>
      <c r="BC2435" s="17"/>
      <c r="BD2435" s="17"/>
      <c r="BE2435" s="17"/>
      <c r="BF2435" s="17"/>
      <c r="BG2435" s="17"/>
      <c r="BH2435" s="17"/>
      <c r="BI2435" s="17"/>
      <c r="BJ2435" s="17"/>
      <c r="BK2435" s="17"/>
      <c r="BL2435" s="17"/>
      <c r="BM2435" s="17"/>
      <c r="BN2435" s="15"/>
      <c r="BO2435" s="15"/>
      <c r="BP2435" s="22"/>
      <c r="BQ2435" s="15"/>
      <c r="BR2435" s="15"/>
      <c r="BS2435" s="15"/>
      <c r="BT2435" s="15"/>
      <c r="BU2435" s="15"/>
      <c r="BV2435" s="15"/>
      <c r="BW2435" s="15"/>
      <c r="BX2435" s="15"/>
      <c r="BY2435" s="15"/>
      <c r="BZ2435" s="15"/>
      <c r="CA2435" s="15"/>
      <c r="CB2435" s="15"/>
      <c r="CC2435" s="15"/>
      <c r="CD2435" s="15"/>
      <c r="CE2435" s="15"/>
      <c r="CF2435" s="15"/>
      <c r="CG2435" s="15"/>
      <c r="CH2435" s="15"/>
      <c r="CI2435" s="15"/>
      <c r="CJ2435" s="15"/>
    </row>
    <row r="2436" spans="1:88" ht="12.75">
      <c r="A2436" s="74" t="s">
        <v>15413</v>
      </c>
      <c r="B2436" s="15" t="s">
        <v>15414</v>
      </c>
      <c r="C2436" s="15" t="s">
        <v>58</v>
      </c>
      <c r="D2436" s="16">
        <v>2019</v>
      </c>
      <c r="E2436" s="15" t="s">
        <v>59</v>
      </c>
      <c r="F2436" s="26"/>
      <c r="G2436" s="26" t="s">
        <v>61</v>
      </c>
      <c r="H2436" s="26" t="s">
        <v>61</v>
      </c>
      <c r="I2436" s="15" t="s">
        <v>61</v>
      </c>
      <c r="J2436" s="26"/>
      <c r="K2436" s="17">
        <f t="shared" si="283"/>
        <v>0</v>
      </c>
      <c r="L2436" s="15"/>
      <c r="M2436" s="15"/>
      <c r="N2436" s="15"/>
      <c r="O2436" s="15"/>
      <c r="P2436" s="15"/>
      <c r="Q2436" s="15"/>
      <c r="R2436" s="15"/>
      <c r="S2436" s="19"/>
      <c r="T2436" s="15"/>
      <c r="U2436" s="17"/>
      <c r="V2436" s="15" t="s">
        <v>15415</v>
      </c>
      <c r="W2436" s="15"/>
      <c r="X2436" s="15" t="s">
        <v>191</v>
      </c>
      <c r="Y2436" s="15"/>
      <c r="AB2436" s="32">
        <v>43506</v>
      </c>
      <c r="AC2436" s="21" t="s">
        <v>15416</v>
      </c>
      <c r="AD2436" s="15"/>
      <c r="AE2436" s="21" t="s">
        <v>15417</v>
      </c>
      <c r="AF2436" s="15"/>
      <c r="AG2436" s="22">
        <f t="shared" si="284"/>
        <v>0.41935483870967744</v>
      </c>
      <c r="AH2436" s="15"/>
      <c r="AI2436" s="17"/>
      <c r="AJ2436" s="17"/>
      <c r="AK2436" s="17" t="e">
        <f>VLOOKUP(A2436,'[1]Deals (Exits)'!B:B,1,FALSE)</f>
        <v>#N/A</v>
      </c>
      <c r="AL2436" s="23"/>
      <c r="AM2436" s="17"/>
      <c r="AN2436" s="17"/>
      <c r="AO2436" s="17"/>
      <c r="AP2436" s="17"/>
      <c r="AQ2436" s="18"/>
      <c r="AR2436" s="18"/>
      <c r="AS2436" s="17"/>
      <c r="AT2436" s="17"/>
      <c r="AU2436" s="18"/>
      <c r="AV2436" s="17"/>
      <c r="AW2436" s="17"/>
      <c r="AX2436" s="17"/>
      <c r="AY2436" s="17"/>
      <c r="AZ2436" s="17"/>
      <c r="BA2436" s="17"/>
      <c r="BB2436" s="17"/>
      <c r="BC2436" s="17"/>
      <c r="BD2436" s="17"/>
      <c r="BE2436" s="17"/>
      <c r="BF2436" s="17"/>
      <c r="BG2436" s="17"/>
      <c r="BH2436" s="17"/>
      <c r="BI2436" s="17"/>
      <c r="BJ2436" s="17"/>
      <c r="BK2436" s="17"/>
      <c r="BL2436" s="17"/>
      <c r="BM2436" s="17"/>
      <c r="BN2436" s="15"/>
      <c r="BO2436" s="15"/>
      <c r="BP2436" s="22"/>
      <c r="BQ2436" s="15"/>
      <c r="BR2436" s="15"/>
      <c r="BS2436" s="15"/>
      <c r="BT2436" s="15"/>
      <c r="BU2436" s="15"/>
      <c r="BV2436" s="15"/>
      <c r="BW2436" s="15"/>
      <c r="BX2436" s="15"/>
      <c r="BY2436" s="15"/>
      <c r="BZ2436" s="15"/>
      <c r="CA2436" s="15"/>
      <c r="CB2436" s="15"/>
      <c r="CC2436" s="15"/>
      <c r="CD2436" s="15"/>
      <c r="CE2436" s="15"/>
      <c r="CF2436" s="15"/>
      <c r="CG2436" s="15"/>
      <c r="CH2436" s="15"/>
      <c r="CI2436" s="15"/>
      <c r="CJ2436" s="15"/>
    </row>
    <row r="2437" spans="1:88" ht="12.75">
      <c r="A2437" s="75" t="s">
        <v>15418</v>
      </c>
      <c r="B2437" s="15" t="s">
        <v>15419</v>
      </c>
      <c r="C2437" s="15" t="s">
        <v>58</v>
      </c>
      <c r="D2437" s="16">
        <v>2017</v>
      </c>
      <c r="E2437" s="15" t="s">
        <v>59</v>
      </c>
      <c r="F2437" s="26"/>
      <c r="G2437" s="26" t="s">
        <v>61</v>
      </c>
      <c r="H2437" s="26" t="s">
        <v>61</v>
      </c>
      <c r="I2437" s="15" t="s">
        <v>61</v>
      </c>
      <c r="J2437" s="26"/>
      <c r="K2437" s="17">
        <f t="shared" si="283"/>
        <v>0</v>
      </c>
      <c r="L2437" s="15"/>
      <c r="M2437" s="15"/>
      <c r="N2437" s="15"/>
      <c r="O2437" s="15"/>
      <c r="P2437" s="15"/>
      <c r="Q2437" s="15"/>
      <c r="R2437" s="15"/>
      <c r="S2437" s="19"/>
      <c r="T2437" s="15"/>
      <c r="U2437" s="17"/>
      <c r="V2437" s="15" t="s">
        <v>15420</v>
      </c>
      <c r="W2437" s="15"/>
      <c r="X2437" s="15" t="s">
        <v>79</v>
      </c>
      <c r="Y2437" s="15"/>
      <c r="AB2437" s="20"/>
      <c r="AC2437" s="21" t="s">
        <v>15421</v>
      </c>
      <c r="AD2437" s="21" t="s">
        <v>15422</v>
      </c>
      <c r="AE2437" s="21" t="s">
        <v>15423</v>
      </c>
      <c r="AF2437" s="21" t="s">
        <v>15424</v>
      </c>
      <c r="AG2437" s="22">
        <f t="shared" si="284"/>
        <v>0.45161290322580644</v>
      </c>
      <c r="AH2437" s="15"/>
      <c r="AI2437" s="17"/>
      <c r="AJ2437" s="17"/>
      <c r="AK2437" s="17" t="e">
        <f>VLOOKUP(A2437,'[1]Deals (Exits)'!B:B,1,FALSE)</f>
        <v>#N/A</v>
      </c>
      <c r="AL2437" s="23"/>
      <c r="AM2437" s="17"/>
      <c r="AN2437" s="17"/>
      <c r="AO2437" s="17"/>
      <c r="AP2437" s="17"/>
      <c r="AQ2437" s="18"/>
      <c r="AR2437" s="18"/>
      <c r="AS2437" s="17"/>
      <c r="AT2437" s="17"/>
      <c r="AU2437" s="18"/>
      <c r="AV2437" s="17"/>
      <c r="AW2437" s="17"/>
      <c r="AX2437" s="17"/>
      <c r="AY2437" s="17"/>
      <c r="AZ2437" s="17"/>
      <c r="BA2437" s="17"/>
      <c r="BB2437" s="17"/>
      <c r="BC2437" s="17"/>
      <c r="BD2437" s="17"/>
      <c r="BE2437" s="17"/>
      <c r="BF2437" s="17"/>
      <c r="BG2437" s="17"/>
      <c r="BH2437" s="17"/>
      <c r="BI2437" s="17"/>
      <c r="BJ2437" s="17"/>
      <c r="BK2437" s="17"/>
      <c r="BL2437" s="17"/>
      <c r="BM2437" s="17"/>
      <c r="BN2437" s="15"/>
      <c r="BO2437" s="15"/>
      <c r="BP2437" s="22"/>
      <c r="BQ2437" s="15"/>
      <c r="BR2437" s="15"/>
      <c r="BS2437" s="15"/>
      <c r="BT2437" s="15"/>
      <c r="BU2437" s="15"/>
      <c r="BV2437" s="15"/>
      <c r="BW2437" s="15"/>
      <c r="BX2437" s="15"/>
      <c r="BY2437" s="15"/>
      <c r="BZ2437" s="15"/>
      <c r="CA2437" s="15"/>
      <c r="CB2437" s="15"/>
      <c r="CC2437" s="15"/>
      <c r="CD2437" s="15"/>
      <c r="CE2437" s="15"/>
      <c r="CF2437" s="15"/>
      <c r="CG2437" s="15"/>
      <c r="CH2437" s="15"/>
      <c r="CI2437" s="15"/>
      <c r="CJ2437" s="15"/>
    </row>
    <row r="2438" spans="1:88" ht="12.75">
      <c r="A2438" s="25" t="s">
        <v>15425</v>
      </c>
      <c r="B2438" s="15" t="s">
        <v>15426</v>
      </c>
      <c r="C2438" s="15" t="s">
        <v>58</v>
      </c>
      <c r="D2438" s="16">
        <v>2010</v>
      </c>
      <c r="E2438" s="15" t="s">
        <v>59</v>
      </c>
      <c r="F2438" s="26"/>
      <c r="G2438" s="26" t="s">
        <v>61</v>
      </c>
      <c r="H2438" s="26" t="s">
        <v>61</v>
      </c>
      <c r="I2438" s="15" t="s">
        <v>61</v>
      </c>
      <c r="J2438" s="26"/>
      <c r="K2438" s="17">
        <f t="shared" si="283"/>
        <v>0</v>
      </c>
      <c r="L2438" s="15"/>
      <c r="M2438" s="15"/>
      <c r="N2438" s="15"/>
      <c r="O2438" s="15"/>
      <c r="P2438" s="15"/>
      <c r="Q2438" s="15"/>
      <c r="R2438" s="15"/>
      <c r="S2438" s="19"/>
      <c r="T2438" s="15"/>
      <c r="U2438" s="17"/>
      <c r="V2438" s="15" t="s">
        <v>15427</v>
      </c>
      <c r="W2438" s="15"/>
      <c r="X2438" s="15" t="s">
        <v>4628</v>
      </c>
      <c r="Y2438" s="15"/>
      <c r="AB2438" s="20" t="s">
        <v>286</v>
      </c>
      <c r="AC2438" s="21" t="s">
        <v>15428</v>
      </c>
      <c r="AD2438" s="21" t="s">
        <v>15429</v>
      </c>
      <c r="AE2438" s="21" t="s">
        <v>15430</v>
      </c>
      <c r="AF2438" s="21" t="s">
        <v>15431</v>
      </c>
      <c r="AG2438" s="22">
        <f t="shared" si="284"/>
        <v>0.4838709677419355</v>
      </c>
      <c r="AH2438" s="15"/>
      <c r="AI2438" s="17"/>
      <c r="AJ2438" s="17"/>
      <c r="AK2438" s="17" t="e">
        <f>VLOOKUP(A2438,'[1]Deals (Exits)'!B:B,1,FALSE)</f>
        <v>#N/A</v>
      </c>
      <c r="AL2438" s="23"/>
      <c r="AM2438" s="17"/>
      <c r="AN2438" s="17"/>
      <c r="AO2438" s="17"/>
      <c r="AP2438" s="17"/>
      <c r="AQ2438" s="18"/>
      <c r="AR2438" s="18"/>
      <c r="AS2438" s="17"/>
      <c r="AT2438" s="17"/>
      <c r="AU2438" s="18"/>
      <c r="AV2438" s="17"/>
      <c r="AW2438" s="17"/>
      <c r="AX2438" s="17"/>
      <c r="AY2438" s="17"/>
      <c r="AZ2438" s="17"/>
      <c r="BA2438" s="17"/>
      <c r="BB2438" s="17"/>
      <c r="BC2438" s="17"/>
      <c r="BD2438" s="17"/>
      <c r="BE2438" s="17"/>
      <c r="BF2438" s="17"/>
      <c r="BG2438" s="17"/>
      <c r="BH2438" s="17"/>
      <c r="BI2438" s="17"/>
      <c r="BJ2438" s="17"/>
      <c r="BK2438" s="17"/>
      <c r="BL2438" s="17"/>
      <c r="BM2438" s="17"/>
      <c r="BN2438" s="15"/>
      <c r="BO2438" s="15"/>
      <c r="BP2438" s="22"/>
      <c r="BQ2438" s="15"/>
      <c r="BR2438" s="15"/>
      <c r="BS2438" s="15"/>
      <c r="BT2438" s="15"/>
      <c r="BU2438" s="15"/>
      <c r="BV2438" s="15"/>
      <c r="BW2438" s="15"/>
      <c r="BX2438" s="15"/>
      <c r="BY2438" s="15"/>
      <c r="BZ2438" s="15"/>
      <c r="CA2438" s="15"/>
      <c r="CB2438" s="15"/>
      <c r="CC2438" s="15"/>
      <c r="CD2438" s="15"/>
      <c r="CE2438" s="15"/>
      <c r="CF2438" s="15"/>
      <c r="CG2438" s="15"/>
      <c r="CH2438" s="15"/>
      <c r="CI2438" s="15"/>
      <c r="CJ2438" s="15"/>
    </row>
    <row r="2439" spans="1:88" ht="12.75">
      <c r="A2439" s="74" t="s">
        <v>15432</v>
      </c>
      <c r="B2439" s="15" t="s">
        <v>15433</v>
      </c>
      <c r="C2439" s="15" t="s">
        <v>58</v>
      </c>
      <c r="D2439" s="16">
        <v>2014</v>
      </c>
      <c r="E2439" s="15" t="s">
        <v>59</v>
      </c>
      <c r="F2439" s="26"/>
      <c r="G2439" s="26" t="s">
        <v>61</v>
      </c>
      <c r="H2439" s="26" t="s">
        <v>61</v>
      </c>
      <c r="I2439" s="15" t="s">
        <v>61</v>
      </c>
      <c r="J2439" s="26"/>
      <c r="K2439" s="17">
        <f t="shared" si="283"/>
        <v>0</v>
      </c>
      <c r="L2439" s="15"/>
      <c r="M2439" s="15"/>
      <c r="N2439" s="15"/>
      <c r="O2439" s="15"/>
      <c r="P2439" s="15"/>
      <c r="Q2439" s="15"/>
      <c r="R2439" s="15"/>
      <c r="S2439" s="19"/>
      <c r="T2439" s="15"/>
      <c r="U2439" s="17"/>
      <c r="V2439" s="15" t="s">
        <v>15434</v>
      </c>
      <c r="W2439" s="15"/>
      <c r="X2439" s="15" t="s">
        <v>79</v>
      </c>
      <c r="Y2439" s="15"/>
      <c r="AB2439" s="32">
        <v>43506</v>
      </c>
      <c r="AC2439" s="21" t="s">
        <v>15435</v>
      </c>
      <c r="AD2439" s="21" t="s">
        <v>15436</v>
      </c>
      <c r="AE2439" s="21" t="s">
        <v>15437</v>
      </c>
      <c r="AF2439" s="21" t="s">
        <v>15438</v>
      </c>
      <c r="AG2439" s="22">
        <f t="shared" si="284"/>
        <v>0.4838709677419355</v>
      </c>
      <c r="AH2439" s="15"/>
      <c r="AI2439" s="17"/>
      <c r="AJ2439" s="17"/>
      <c r="AK2439" s="17" t="e">
        <f>VLOOKUP(A2439,'[1]Deals (Exits)'!B:B,1,FALSE)</f>
        <v>#N/A</v>
      </c>
      <c r="AL2439" s="23"/>
      <c r="AM2439" s="17"/>
      <c r="AN2439" s="17"/>
      <c r="AO2439" s="17"/>
      <c r="AP2439" s="17"/>
      <c r="AQ2439" s="18"/>
      <c r="AR2439" s="18"/>
      <c r="AS2439" s="17"/>
      <c r="AT2439" s="17"/>
      <c r="AU2439" s="18"/>
      <c r="AV2439" s="17"/>
      <c r="AW2439" s="17"/>
      <c r="AX2439" s="17"/>
      <c r="AY2439" s="17"/>
      <c r="AZ2439" s="17"/>
      <c r="BA2439" s="17"/>
      <c r="BB2439" s="17"/>
      <c r="BC2439" s="17"/>
      <c r="BD2439" s="17"/>
      <c r="BE2439" s="17"/>
      <c r="BF2439" s="17"/>
      <c r="BG2439" s="17"/>
      <c r="BH2439" s="17"/>
      <c r="BI2439" s="17"/>
      <c r="BJ2439" s="17"/>
      <c r="BK2439" s="17"/>
      <c r="BL2439" s="17"/>
      <c r="BM2439" s="17"/>
      <c r="BN2439" s="15"/>
      <c r="BO2439" s="15"/>
      <c r="BP2439" s="22"/>
      <c r="BQ2439" s="15"/>
      <c r="BR2439" s="15"/>
      <c r="BS2439" s="15"/>
      <c r="BT2439" s="15"/>
      <c r="BU2439" s="15"/>
      <c r="BV2439" s="15"/>
      <c r="BW2439" s="15"/>
      <c r="BX2439" s="15"/>
      <c r="BY2439" s="15"/>
      <c r="BZ2439" s="15"/>
      <c r="CA2439" s="15"/>
      <c r="CB2439" s="15"/>
      <c r="CC2439" s="15"/>
      <c r="CD2439" s="15"/>
      <c r="CE2439" s="15"/>
      <c r="CF2439" s="15"/>
      <c r="CG2439" s="15"/>
      <c r="CH2439" s="15"/>
      <c r="CI2439" s="15"/>
      <c r="CJ2439" s="15"/>
    </row>
    <row r="2440" spans="1:88" ht="12.75">
      <c r="A2440" s="25" t="s">
        <v>15439</v>
      </c>
      <c r="B2440" s="15" t="s">
        <v>15440</v>
      </c>
      <c r="C2440" s="15" t="s">
        <v>58</v>
      </c>
      <c r="D2440" s="16">
        <v>2014</v>
      </c>
      <c r="E2440" s="15" t="s">
        <v>59</v>
      </c>
      <c r="F2440" s="26"/>
      <c r="G2440" s="26" t="s">
        <v>61</v>
      </c>
      <c r="H2440" s="26" t="s">
        <v>61</v>
      </c>
      <c r="I2440" s="15" t="s">
        <v>61</v>
      </c>
      <c r="J2440" s="26"/>
      <c r="K2440" s="17">
        <f t="shared" si="283"/>
        <v>0</v>
      </c>
      <c r="L2440" s="15"/>
      <c r="M2440" s="15"/>
      <c r="N2440" s="15"/>
      <c r="O2440" s="15"/>
      <c r="P2440" s="15"/>
      <c r="Q2440" s="15"/>
      <c r="R2440" s="15"/>
      <c r="S2440" s="19"/>
      <c r="T2440" s="15"/>
      <c r="U2440" s="17"/>
      <c r="V2440" s="15" t="s">
        <v>15441</v>
      </c>
      <c r="W2440" s="15"/>
      <c r="X2440" s="15" t="s">
        <v>5334</v>
      </c>
      <c r="Y2440" s="15"/>
      <c r="AB2440" s="32">
        <v>43506</v>
      </c>
      <c r="AC2440" s="21" t="s">
        <v>15442</v>
      </c>
      <c r="AD2440" s="21" t="s">
        <v>15443</v>
      </c>
      <c r="AE2440" s="21" t="s">
        <v>15444</v>
      </c>
      <c r="AF2440" s="21" t="s">
        <v>15445</v>
      </c>
      <c r="AG2440" s="22">
        <f t="shared" si="284"/>
        <v>0.4838709677419355</v>
      </c>
      <c r="AH2440" s="15"/>
      <c r="AI2440" s="17"/>
      <c r="AJ2440" s="17"/>
      <c r="AK2440" s="17" t="e">
        <f>VLOOKUP(A2440,'[1]Deals (Exits)'!B:B,1,FALSE)</f>
        <v>#N/A</v>
      </c>
      <c r="AL2440" s="23"/>
      <c r="AM2440" s="17"/>
      <c r="AN2440" s="17"/>
      <c r="AO2440" s="17"/>
      <c r="AP2440" s="17"/>
      <c r="AQ2440" s="18"/>
      <c r="AR2440" s="18"/>
      <c r="AS2440" s="17"/>
      <c r="AT2440" s="17"/>
      <c r="AU2440" s="18"/>
      <c r="AV2440" s="17"/>
      <c r="AW2440" s="17"/>
      <c r="AX2440" s="17"/>
      <c r="AY2440" s="17"/>
      <c r="AZ2440" s="17"/>
      <c r="BA2440" s="17"/>
      <c r="BB2440" s="17"/>
      <c r="BC2440" s="17"/>
      <c r="BD2440" s="17"/>
      <c r="BE2440" s="17"/>
      <c r="BF2440" s="17"/>
      <c r="BG2440" s="17"/>
      <c r="BH2440" s="17"/>
      <c r="BI2440" s="17"/>
      <c r="BJ2440" s="17"/>
      <c r="BK2440" s="17"/>
      <c r="BL2440" s="17"/>
      <c r="BM2440" s="17"/>
      <c r="BN2440" s="15"/>
      <c r="BO2440" s="15"/>
      <c r="BP2440" s="22"/>
      <c r="BQ2440" s="15"/>
      <c r="BR2440" s="15"/>
      <c r="BS2440" s="15"/>
      <c r="BT2440" s="15"/>
      <c r="BU2440" s="15"/>
      <c r="BV2440" s="15"/>
      <c r="BW2440" s="15"/>
      <c r="BX2440" s="15"/>
      <c r="BY2440" s="15"/>
      <c r="BZ2440" s="15"/>
      <c r="CA2440" s="15"/>
      <c r="CB2440" s="15"/>
      <c r="CC2440" s="15"/>
      <c r="CD2440" s="15"/>
      <c r="CE2440" s="15"/>
      <c r="CF2440" s="15"/>
      <c r="CG2440" s="15"/>
      <c r="CH2440" s="15"/>
      <c r="CI2440" s="15"/>
      <c r="CJ2440" s="15"/>
    </row>
    <row r="2441" spans="1:88" ht="12.75">
      <c r="A2441" s="74" t="s">
        <v>15446</v>
      </c>
      <c r="B2441" s="15" t="s">
        <v>15447</v>
      </c>
      <c r="C2441" s="15" t="s">
        <v>58</v>
      </c>
      <c r="D2441" s="16">
        <v>2017</v>
      </c>
      <c r="E2441" s="15" t="s">
        <v>59</v>
      </c>
      <c r="F2441" s="26"/>
      <c r="G2441" s="26" t="s">
        <v>61</v>
      </c>
      <c r="H2441" s="26" t="s">
        <v>61</v>
      </c>
      <c r="I2441" s="15" t="s">
        <v>61</v>
      </c>
      <c r="J2441" s="26"/>
      <c r="K2441" s="17">
        <f t="shared" si="283"/>
        <v>0</v>
      </c>
      <c r="L2441" s="15"/>
      <c r="M2441" s="15"/>
      <c r="N2441" s="15"/>
      <c r="O2441" s="15"/>
      <c r="P2441" s="15"/>
      <c r="Q2441" s="15"/>
      <c r="R2441" s="15"/>
      <c r="S2441" s="19"/>
      <c r="T2441" s="15"/>
      <c r="U2441" s="17"/>
      <c r="V2441" s="15"/>
      <c r="W2441" s="15"/>
      <c r="X2441" s="15" t="s">
        <v>79</v>
      </c>
      <c r="Y2441" s="15"/>
      <c r="AB2441" s="20" t="s">
        <v>286</v>
      </c>
      <c r="AC2441" s="21" t="s">
        <v>15448</v>
      </c>
      <c r="AD2441" s="21" t="s">
        <v>15449</v>
      </c>
      <c r="AE2441" s="21" t="s">
        <v>15450</v>
      </c>
      <c r="AF2441" s="21" t="s">
        <v>15451</v>
      </c>
      <c r="AG2441" s="22">
        <f t="shared" si="284"/>
        <v>0.45161290322580644</v>
      </c>
      <c r="AH2441" s="15"/>
      <c r="AI2441" s="17"/>
      <c r="AJ2441" s="17"/>
      <c r="AK2441" s="17" t="e">
        <f>VLOOKUP(A2441,'[1]Deals (Exits)'!B:B,1,FALSE)</f>
        <v>#N/A</v>
      </c>
      <c r="AL2441" s="23"/>
      <c r="AM2441" s="17"/>
      <c r="AN2441" s="17"/>
      <c r="AO2441" s="17"/>
      <c r="AP2441" s="17"/>
      <c r="AQ2441" s="18"/>
      <c r="AR2441" s="18"/>
      <c r="AS2441" s="17"/>
      <c r="AT2441" s="17"/>
      <c r="AU2441" s="18"/>
      <c r="AV2441" s="17"/>
      <c r="AW2441" s="17"/>
      <c r="AX2441" s="17"/>
      <c r="AY2441" s="17"/>
      <c r="AZ2441" s="17"/>
      <c r="BA2441" s="17"/>
      <c r="BB2441" s="17"/>
      <c r="BC2441" s="17"/>
      <c r="BD2441" s="17"/>
      <c r="BE2441" s="17"/>
      <c r="BF2441" s="17"/>
      <c r="BG2441" s="17"/>
      <c r="BH2441" s="17"/>
      <c r="BI2441" s="17"/>
      <c r="BJ2441" s="17"/>
      <c r="BK2441" s="17"/>
      <c r="BL2441" s="17"/>
      <c r="BM2441" s="17"/>
      <c r="BN2441" s="15"/>
      <c r="BO2441" s="15"/>
      <c r="BP2441" s="22"/>
      <c r="BQ2441" s="15"/>
      <c r="BR2441" s="15"/>
      <c r="BS2441" s="15"/>
      <c r="BT2441" s="15"/>
      <c r="BU2441" s="15"/>
      <c r="BV2441" s="15"/>
      <c r="BW2441" s="15"/>
      <c r="BX2441" s="15"/>
      <c r="BY2441" s="15"/>
      <c r="BZ2441" s="15"/>
      <c r="CA2441" s="15"/>
      <c r="CB2441" s="15"/>
      <c r="CC2441" s="15"/>
      <c r="CD2441" s="15"/>
      <c r="CE2441" s="15"/>
      <c r="CF2441" s="15"/>
      <c r="CG2441" s="15"/>
      <c r="CH2441" s="15"/>
      <c r="CI2441" s="15"/>
      <c r="CJ2441" s="15"/>
    </row>
    <row r="2442" spans="1:88" ht="12.75">
      <c r="A2442" s="25" t="s">
        <v>15452</v>
      </c>
      <c r="B2442" s="15" t="s">
        <v>15453</v>
      </c>
      <c r="C2442" s="15" t="s">
        <v>58</v>
      </c>
      <c r="D2442" s="16">
        <v>2018</v>
      </c>
      <c r="E2442" s="15" t="s">
        <v>59</v>
      </c>
      <c r="F2442" s="26"/>
      <c r="G2442" s="26" t="s">
        <v>61</v>
      </c>
      <c r="H2442" s="26" t="s">
        <v>61</v>
      </c>
      <c r="I2442" s="15" t="s">
        <v>61</v>
      </c>
      <c r="J2442" s="26"/>
      <c r="K2442" s="17">
        <f t="shared" si="283"/>
        <v>0</v>
      </c>
      <c r="L2442" s="15"/>
      <c r="M2442" s="15"/>
      <c r="N2442" s="15"/>
      <c r="O2442" s="15"/>
      <c r="P2442" s="15"/>
      <c r="Q2442" s="15"/>
      <c r="R2442" s="15"/>
      <c r="S2442" s="19"/>
      <c r="T2442" s="15"/>
      <c r="U2442" s="17"/>
      <c r="V2442" s="15"/>
      <c r="W2442" s="15"/>
      <c r="X2442" s="15" t="s">
        <v>191</v>
      </c>
      <c r="Y2442" s="15"/>
      <c r="AB2442" s="20" t="s">
        <v>286</v>
      </c>
      <c r="AC2442" s="21" t="s">
        <v>15454</v>
      </c>
      <c r="AD2442" s="21" t="s">
        <v>15455</v>
      </c>
      <c r="AE2442" s="21" t="s">
        <v>15456</v>
      </c>
      <c r="AF2442" s="21" t="s">
        <v>15457</v>
      </c>
      <c r="AG2442" s="22">
        <f t="shared" si="284"/>
        <v>0.45161290322580644</v>
      </c>
      <c r="AH2442" s="15"/>
      <c r="AI2442" s="17"/>
      <c r="AJ2442" s="17"/>
      <c r="AK2442" s="17" t="e">
        <f>VLOOKUP(A2442,'[1]Deals (Exits)'!B:B,1,FALSE)</f>
        <v>#N/A</v>
      </c>
      <c r="AL2442" s="23"/>
      <c r="AM2442" s="17"/>
      <c r="AN2442" s="17"/>
      <c r="AO2442" s="17"/>
      <c r="AP2442" s="17"/>
      <c r="AQ2442" s="18"/>
      <c r="AR2442" s="18"/>
      <c r="AS2442" s="17"/>
      <c r="AT2442" s="17"/>
      <c r="AU2442" s="18"/>
      <c r="AV2442" s="17"/>
      <c r="AW2442" s="17"/>
      <c r="AX2442" s="17"/>
      <c r="AY2442" s="17"/>
      <c r="AZ2442" s="17"/>
      <c r="BA2442" s="17"/>
      <c r="BB2442" s="17"/>
      <c r="BC2442" s="17"/>
      <c r="BD2442" s="17"/>
      <c r="BE2442" s="17"/>
      <c r="BF2442" s="17"/>
      <c r="BG2442" s="17"/>
      <c r="BH2442" s="17"/>
      <c r="BI2442" s="17"/>
      <c r="BJ2442" s="17"/>
      <c r="BK2442" s="17"/>
      <c r="BL2442" s="17"/>
      <c r="BM2442" s="17"/>
      <c r="BN2442" s="15"/>
      <c r="BO2442" s="15"/>
      <c r="BP2442" s="22"/>
      <c r="BQ2442" s="15"/>
      <c r="BR2442" s="15"/>
      <c r="BS2442" s="15"/>
      <c r="BT2442" s="15"/>
      <c r="BU2442" s="15"/>
      <c r="BV2442" s="15"/>
      <c r="BW2442" s="15"/>
      <c r="BX2442" s="15"/>
      <c r="BY2442" s="15"/>
      <c r="BZ2442" s="15"/>
      <c r="CA2442" s="15"/>
      <c r="CB2442" s="15"/>
      <c r="CC2442" s="15"/>
      <c r="CD2442" s="15"/>
      <c r="CE2442" s="15"/>
      <c r="CF2442" s="15"/>
      <c r="CG2442" s="15"/>
      <c r="CH2442" s="15"/>
      <c r="CI2442" s="15"/>
      <c r="CJ2442" s="15"/>
    </row>
    <row r="2443" spans="1:88" ht="12.75">
      <c r="A2443" s="75" t="s">
        <v>15458</v>
      </c>
      <c r="B2443" s="15" t="s">
        <v>15459</v>
      </c>
      <c r="C2443" s="15" t="s">
        <v>58</v>
      </c>
      <c r="D2443" s="16">
        <v>2015</v>
      </c>
      <c r="E2443" s="15" t="s">
        <v>59</v>
      </c>
      <c r="F2443" s="26"/>
      <c r="G2443" s="26" t="s">
        <v>61</v>
      </c>
      <c r="H2443" s="26" t="s">
        <v>61</v>
      </c>
      <c r="I2443" s="15" t="s">
        <v>61</v>
      </c>
      <c r="J2443" s="26"/>
      <c r="K2443" s="17">
        <f t="shared" si="283"/>
        <v>0</v>
      </c>
      <c r="L2443" s="15"/>
      <c r="M2443" s="15"/>
      <c r="N2443" s="15"/>
      <c r="O2443" s="15"/>
      <c r="P2443" s="15"/>
      <c r="Q2443" s="15"/>
      <c r="R2443" s="15"/>
      <c r="S2443" s="19"/>
      <c r="T2443" s="15"/>
      <c r="U2443" s="17"/>
      <c r="V2443" s="15"/>
      <c r="W2443" s="15"/>
      <c r="X2443" s="15" t="s">
        <v>191</v>
      </c>
      <c r="Y2443" s="15"/>
      <c r="AB2443" s="32">
        <v>43506</v>
      </c>
      <c r="AC2443" s="21" t="s">
        <v>15460</v>
      </c>
      <c r="AD2443" s="21" t="s">
        <v>15461</v>
      </c>
      <c r="AE2443" s="21" t="s">
        <v>15462</v>
      </c>
      <c r="AF2443" s="21" t="s">
        <v>15463</v>
      </c>
      <c r="AG2443" s="22">
        <f t="shared" si="284"/>
        <v>0.45161290322580644</v>
      </c>
      <c r="AH2443" s="15"/>
      <c r="AI2443" s="17"/>
      <c r="AJ2443" s="17"/>
      <c r="AK2443" s="17" t="e">
        <f>VLOOKUP(A2443,'[1]Deals (Exits)'!B:B,1,FALSE)</f>
        <v>#N/A</v>
      </c>
      <c r="AL2443" s="23"/>
      <c r="AM2443" s="17"/>
      <c r="AN2443" s="17"/>
      <c r="AO2443" s="17"/>
      <c r="AP2443" s="17"/>
      <c r="AQ2443" s="18"/>
      <c r="AR2443" s="18"/>
      <c r="AS2443" s="17"/>
      <c r="AT2443" s="17"/>
      <c r="AU2443" s="18"/>
      <c r="AV2443" s="17"/>
      <c r="AW2443" s="17"/>
      <c r="AX2443" s="17"/>
      <c r="AY2443" s="17"/>
      <c r="AZ2443" s="17"/>
      <c r="BA2443" s="17"/>
      <c r="BB2443" s="17"/>
      <c r="BC2443" s="17"/>
      <c r="BD2443" s="17"/>
      <c r="BE2443" s="17"/>
      <c r="BF2443" s="17"/>
      <c r="BG2443" s="17"/>
      <c r="BH2443" s="17"/>
      <c r="BI2443" s="17"/>
      <c r="BJ2443" s="17"/>
      <c r="BK2443" s="17"/>
      <c r="BL2443" s="17"/>
      <c r="BM2443" s="17"/>
      <c r="BN2443" s="15"/>
      <c r="BO2443" s="15"/>
      <c r="BP2443" s="22"/>
      <c r="BQ2443" s="15"/>
      <c r="BR2443" s="15"/>
      <c r="BS2443" s="15"/>
      <c r="BT2443" s="15"/>
      <c r="BU2443" s="15"/>
      <c r="BV2443" s="15"/>
      <c r="BW2443" s="15"/>
      <c r="BX2443" s="15"/>
      <c r="BY2443" s="15"/>
      <c r="BZ2443" s="15"/>
      <c r="CA2443" s="15"/>
      <c r="CB2443" s="15"/>
      <c r="CC2443" s="15"/>
      <c r="CD2443" s="15"/>
      <c r="CE2443" s="15"/>
      <c r="CF2443" s="15"/>
      <c r="CG2443" s="15"/>
      <c r="CH2443" s="15"/>
      <c r="CI2443" s="15"/>
      <c r="CJ2443" s="15"/>
    </row>
    <row r="2444" spans="1:88" ht="12.75">
      <c r="A2444" s="74" t="s">
        <v>15464</v>
      </c>
      <c r="B2444" s="15" t="s">
        <v>15465</v>
      </c>
      <c r="C2444" s="15" t="s">
        <v>58</v>
      </c>
      <c r="D2444" s="16">
        <v>2012</v>
      </c>
      <c r="E2444" s="15" t="s">
        <v>3506</v>
      </c>
      <c r="F2444" s="26"/>
      <c r="G2444" s="26" t="s">
        <v>61</v>
      </c>
      <c r="H2444" s="26" t="s">
        <v>61</v>
      </c>
      <c r="I2444" s="15" t="s">
        <v>61</v>
      </c>
      <c r="J2444" s="26"/>
      <c r="K2444" s="17">
        <f t="shared" si="283"/>
        <v>0</v>
      </c>
      <c r="L2444" s="15"/>
      <c r="M2444" s="15"/>
      <c r="N2444" s="15"/>
      <c r="O2444" s="15"/>
      <c r="P2444" s="15"/>
      <c r="Q2444" s="15"/>
      <c r="R2444" s="15"/>
      <c r="S2444" s="19"/>
      <c r="T2444" s="15"/>
      <c r="U2444" s="17"/>
      <c r="V2444" s="15" t="s">
        <v>15466</v>
      </c>
      <c r="W2444" s="15"/>
      <c r="X2444" s="15" t="s">
        <v>191</v>
      </c>
      <c r="Y2444" s="15"/>
      <c r="AB2444" s="20" t="s">
        <v>333</v>
      </c>
      <c r="AC2444" s="21" t="s">
        <v>15467</v>
      </c>
      <c r="AD2444" s="21" t="s">
        <v>15468</v>
      </c>
      <c r="AE2444" s="21" t="s">
        <v>15469</v>
      </c>
      <c r="AF2444" s="21" t="s">
        <v>15470</v>
      </c>
      <c r="AG2444" s="22">
        <f t="shared" si="284"/>
        <v>0.4838709677419355</v>
      </c>
      <c r="AH2444" s="15"/>
      <c r="AI2444" s="17"/>
      <c r="AJ2444" s="17"/>
      <c r="AK2444" s="17" t="e">
        <f>VLOOKUP(A2444,'[1]Deals (Exits)'!B:B,1,FALSE)</f>
        <v>#N/A</v>
      </c>
      <c r="AL2444" s="23"/>
      <c r="AM2444" s="17"/>
      <c r="AN2444" s="17"/>
      <c r="AO2444" s="17"/>
      <c r="AP2444" s="17"/>
      <c r="AQ2444" s="18"/>
      <c r="AR2444" s="18"/>
      <c r="AS2444" s="17"/>
      <c r="AT2444" s="17"/>
      <c r="AU2444" s="18"/>
      <c r="AV2444" s="17"/>
      <c r="AW2444" s="17"/>
      <c r="AX2444" s="17"/>
      <c r="AY2444" s="17"/>
      <c r="AZ2444" s="17"/>
      <c r="BA2444" s="17"/>
      <c r="BB2444" s="17"/>
      <c r="BC2444" s="17"/>
      <c r="BD2444" s="17"/>
      <c r="BE2444" s="17"/>
      <c r="BF2444" s="17"/>
      <c r="BG2444" s="17"/>
      <c r="BH2444" s="17"/>
      <c r="BI2444" s="17"/>
      <c r="BJ2444" s="17"/>
      <c r="BK2444" s="17"/>
      <c r="BL2444" s="17"/>
      <c r="BM2444" s="17"/>
      <c r="BN2444" s="15"/>
      <c r="BO2444" s="15"/>
      <c r="BP2444" s="22"/>
      <c r="BQ2444" s="15"/>
      <c r="BR2444" s="15"/>
      <c r="BS2444" s="15"/>
      <c r="BT2444" s="15"/>
      <c r="BU2444" s="15"/>
      <c r="BV2444" s="15"/>
      <c r="BW2444" s="15"/>
      <c r="BX2444" s="15"/>
      <c r="BY2444" s="15"/>
      <c r="BZ2444" s="15"/>
      <c r="CA2444" s="15"/>
      <c r="CB2444" s="15"/>
      <c r="CC2444" s="15"/>
      <c r="CD2444" s="15"/>
      <c r="CE2444" s="15"/>
      <c r="CF2444" s="15"/>
      <c r="CG2444" s="15"/>
      <c r="CH2444" s="15"/>
      <c r="CI2444" s="15"/>
      <c r="CJ2444" s="15"/>
    </row>
    <row r="2445" spans="1:88" ht="12.75">
      <c r="A2445" s="74" t="s">
        <v>15471</v>
      </c>
      <c r="B2445" s="15" t="s">
        <v>15472</v>
      </c>
      <c r="C2445" s="15" t="s">
        <v>58</v>
      </c>
      <c r="D2445" s="16">
        <v>2015</v>
      </c>
      <c r="E2445" s="15" t="s">
        <v>59</v>
      </c>
      <c r="F2445" s="26"/>
      <c r="G2445" s="26" t="s">
        <v>61</v>
      </c>
      <c r="H2445" s="26" t="s">
        <v>61</v>
      </c>
      <c r="I2445" s="15" t="s">
        <v>61</v>
      </c>
      <c r="J2445" s="26"/>
      <c r="K2445" s="17">
        <f t="shared" si="283"/>
        <v>0</v>
      </c>
      <c r="L2445" s="15"/>
      <c r="M2445" s="15"/>
      <c r="N2445" s="15"/>
      <c r="O2445" s="15"/>
      <c r="P2445" s="15"/>
      <c r="Q2445" s="15"/>
      <c r="R2445" s="15"/>
      <c r="S2445" s="19"/>
      <c r="T2445" s="15"/>
      <c r="U2445" s="17"/>
      <c r="V2445" s="15" t="s">
        <v>15473</v>
      </c>
      <c r="W2445" s="15"/>
      <c r="X2445" s="15" t="s">
        <v>4628</v>
      </c>
      <c r="Y2445" s="15"/>
      <c r="AB2445" s="32">
        <v>44206</v>
      </c>
      <c r="AC2445" s="21" t="s">
        <v>15474</v>
      </c>
      <c r="AD2445" s="21" t="s">
        <v>15475</v>
      </c>
      <c r="AE2445" s="15"/>
      <c r="AF2445" s="21" t="s">
        <v>15476</v>
      </c>
      <c r="AG2445" s="22">
        <f t="shared" si="284"/>
        <v>0.45161290322580644</v>
      </c>
      <c r="AH2445" s="15"/>
      <c r="AI2445" s="17"/>
      <c r="AJ2445" s="17"/>
      <c r="AK2445" s="17" t="e">
        <f>VLOOKUP(A2445,'[1]Deals (Exits)'!B:B,1,FALSE)</f>
        <v>#N/A</v>
      </c>
      <c r="AL2445" s="23"/>
      <c r="AM2445" s="17"/>
      <c r="AN2445" s="17"/>
      <c r="AO2445" s="17"/>
      <c r="AP2445" s="17"/>
      <c r="AQ2445" s="18"/>
      <c r="AR2445" s="18"/>
      <c r="AS2445" s="17"/>
      <c r="AT2445" s="17"/>
      <c r="AU2445" s="18"/>
      <c r="AV2445" s="17"/>
      <c r="AW2445" s="17"/>
      <c r="AX2445" s="17"/>
      <c r="AY2445" s="17"/>
      <c r="AZ2445" s="17"/>
      <c r="BA2445" s="17"/>
      <c r="BB2445" s="17"/>
      <c r="BC2445" s="17"/>
      <c r="BD2445" s="17"/>
      <c r="BE2445" s="17"/>
      <c r="BF2445" s="17"/>
      <c r="BG2445" s="17"/>
      <c r="BH2445" s="17"/>
      <c r="BI2445" s="17"/>
      <c r="BJ2445" s="17"/>
      <c r="BK2445" s="17"/>
      <c r="BL2445" s="17"/>
      <c r="BM2445" s="17"/>
      <c r="BN2445" s="15"/>
      <c r="BO2445" s="15"/>
      <c r="BP2445" s="22"/>
      <c r="BQ2445" s="15"/>
      <c r="BR2445" s="15"/>
      <c r="BS2445" s="15"/>
      <c r="BT2445" s="15"/>
      <c r="BU2445" s="15"/>
      <c r="BV2445" s="15"/>
      <c r="BW2445" s="15"/>
      <c r="BX2445" s="15"/>
      <c r="BY2445" s="15"/>
      <c r="BZ2445" s="15"/>
      <c r="CA2445" s="15"/>
      <c r="CB2445" s="15"/>
      <c r="CC2445" s="15"/>
      <c r="CD2445" s="15"/>
      <c r="CE2445" s="15"/>
      <c r="CF2445" s="15"/>
      <c r="CG2445" s="15"/>
      <c r="CH2445" s="15"/>
      <c r="CI2445" s="15"/>
      <c r="CJ2445" s="15"/>
    </row>
    <row r="2446" spans="1:88" ht="12.75">
      <c r="A2446" s="74" t="s">
        <v>15477</v>
      </c>
      <c r="B2446" s="15" t="s">
        <v>15478</v>
      </c>
      <c r="C2446" s="15" t="s">
        <v>58</v>
      </c>
      <c r="D2446" s="16">
        <v>2015</v>
      </c>
      <c r="E2446" s="15" t="s">
        <v>3506</v>
      </c>
      <c r="F2446" s="26"/>
      <c r="G2446" s="26" t="s">
        <v>61</v>
      </c>
      <c r="H2446" s="26" t="s">
        <v>61</v>
      </c>
      <c r="I2446" s="15" t="s">
        <v>61</v>
      </c>
      <c r="J2446" s="26"/>
      <c r="K2446" s="17">
        <f t="shared" si="283"/>
        <v>0</v>
      </c>
      <c r="L2446" s="15"/>
      <c r="M2446" s="15"/>
      <c r="N2446" s="15"/>
      <c r="O2446" s="15"/>
      <c r="P2446" s="15"/>
      <c r="Q2446" s="15"/>
      <c r="R2446" s="15"/>
      <c r="S2446" s="19"/>
      <c r="T2446" s="15"/>
      <c r="U2446" s="17"/>
      <c r="V2446" s="15" t="s">
        <v>15479</v>
      </c>
      <c r="W2446" s="15"/>
      <c r="X2446" s="15" t="s">
        <v>107</v>
      </c>
      <c r="Y2446" s="15"/>
      <c r="AB2446" s="32">
        <v>43506</v>
      </c>
      <c r="AC2446" s="21" t="s">
        <v>15480</v>
      </c>
      <c r="AD2446" s="21" t="s">
        <v>15481</v>
      </c>
      <c r="AE2446" s="21" t="s">
        <v>15482</v>
      </c>
      <c r="AF2446" s="21" t="s">
        <v>15483</v>
      </c>
      <c r="AG2446" s="22">
        <f t="shared" si="284"/>
        <v>0.4838709677419355</v>
      </c>
      <c r="AH2446" s="15"/>
      <c r="AI2446" s="17"/>
      <c r="AJ2446" s="17"/>
      <c r="AK2446" s="17" t="e">
        <f>VLOOKUP(A2446,'[1]Deals (Exits)'!B:B,1,FALSE)</f>
        <v>#N/A</v>
      </c>
      <c r="AL2446" s="23"/>
      <c r="AM2446" s="17"/>
      <c r="AN2446" s="17"/>
      <c r="AO2446" s="17"/>
      <c r="AP2446" s="17"/>
      <c r="AQ2446" s="18"/>
      <c r="AR2446" s="18"/>
      <c r="AS2446" s="17"/>
      <c r="AT2446" s="17"/>
      <c r="AU2446" s="18"/>
      <c r="AV2446" s="17"/>
      <c r="AW2446" s="17"/>
      <c r="AX2446" s="17"/>
      <c r="AY2446" s="17"/>
      <c r="AZ2446" s="17"/>
      <c r="BA2446" s="17"/>
      <c r="BB2446" s="17"/>
      <c r="BC2446" s="17"/>
      <c r="BD2446" s="17"/>
      <c r="BE2446" s="17"/>
      <c r="BF2446" s="17"/>
      <c r="BG2446" s="17"/>
      <c r="BH2446" s="17"/>
      <c r="BI2446" s="17"/>
      <c r="BJ2446" s="17"/>
      <c r="BK2446" s="17"/>
      <c r="BL2446" s="17"/>
      <c r="BM2446" s="17"/>
      <c r="BN2446" s="15"/>
      <c r="BO2446" s="15"/>
      <c r="BP2446" s="22"/>
      <c r="BQ2446" s="15"/>
      <c r="BR2446" s="15"/>
      <c r="BS2446" s="15"/>
      <c r="BT2446" s="15"/>
      <c r="BU2446" s="15"/>
      <c r="BV2446" s="15"/>
      <c r="BW2446" s="15"/>
      <c r="BX2446" s="15"/>
      <c r="BY2446" s="15"/>
      <c r="BZ2446" s="15"/>
      <c r="CA2446" s="15"/>
      <c r="CB2446" s="15"/>
      <c r="CC2446" s="15"/>
      <c r="CD2446" s="15"/>
      <c r="CE2446" s="15"/>
      <c r="CF2446" s="15"/>
      <c r="CG2446" s="15"/>
      <c r="CH2446" s="15"/>
      <c r="CI2446" s="15"/>
      <c r="CJ2446" s="15"/>
    </row>
    <row r="2447" spans="1:88" ht="12.75">
      <c r="A2447" s="74" t="s">
        <v>15484</v>
      </c>
      <c r="B2447" s="15" t="s">
        <v>15485</v>
      </c>
      <c r="C2447" s="15" t="s">
        <v>58</v>
      </c>
      <c r="D2447" s="16">
        <v>2016</v>
      </c>
      <c r="E2447" s="15" t="s">
        <v>59</v>
      </c>
      <c r="F2447" s="26"/>
      <c r="G2447" s="26" t="s">
        <v>61</v>
      </c>
      <c r="H2447" s="26" t="s">
        <v>61</v>
      </c>
      <c r="I2447" s="15" t="s">
        <v>61</v>
      </c>
      <c r="J2447" s="26"/>
      <c r="K2447" s="17">
        <f t="shared" si="283"/>
        <v>0</v>
      </c>
      <c r="L2447" s="15"/>
      <c r="M2447" s="15"/>
      <c r="N2447" s="15"/>
      <c r="O2447" s="15"/>
      <c r="P2447" s="15"/>
      <c r="Q2447" s="15"/>
      <c r="R2447" s="15"/>
      <c r="S2447" s="19"/>
      <c r="T2447" s="15"/>
      <c r="U2447" s="17"/>
      <c r="V2447" s="15" t="s">
        <v>15486</v>
      </c>
      <c r="W2447" s="15"/>
      <c r="X2447" s="15" t="s">
        <v>79</v>
      </c>
      <c r="Y2447" s="15"/>
      <c r="AB2447" s="32">
        <v>43506</v>
      </c>
      <c r="AC2447" s="21" t="s">
        <v>15487</v>
      </c>
      <c r="AD2447" s="21" t="s">
        <v>15488</v>
      </c>
      <c r="AE2447" s="21" t="s">
        <v>15489</v>
      </c>
      <c r="AF2447" s="21" t="s">
        <v>15490</v>
      </c>
      <c r="AG2447" s="22">
        <f t="shared" si="284"/>
        <v>0.4838709677419355</v>
      </c>
      <c r="AH2447" s="15"/>
      <c r="AI2447" s="17"/>
      <c r="AJ2447" s="17"/>
      <c r="AK2447" s="17" t="e">
        <f>VLOOKUP(A2447,'[1]Deals (Exits)'!B:B,1,FALSE)</f>
        <v>#N/A</v>
      </c>
      <c r="AL2447" s="23"/>
      <c r="AM2447" s="17"/>
      <c r="AN2447" s="17"/>
      <c r="AO2447" s="17"/>
      <c r="AP2447" s="17"/>
      <c r="AQ2447" s="18"/>
      <c r="AR2447" s="18"/>
      <c r="AS2447" s="17"/>
      <c r="AT2447" s="17"/>
      <c r="AU2447" s="18"/>
      <c r="AV2447" s="17"/>
      <c r="AW2447" s="17"/>
      <c r="AX2447" s="17"/>
      <c r="AY2447" s="17"/>
      <c r="AZ2447" s="17"/>
      <c r="BA2447" s="17"/>
      <c r="BB2447" s="17"/>
      <c r="BC2447" s="17"/>
      <c r="BD2447" s="17"/>
      <c r="BE2447" s="17"/>
      <c r="BF2447" s="17"/>
      <c r="BG2447" s="17"/>
      <c r="BH2447" s="17"/>
      <c r="BI2447" s="17"/>
      <c r="BJ2447" s="17"/>
      <c r="BK2447" s="17"/>
      <c r="BL2447" s="17"/>
      <c r="BM2447" s="17"/>
      <c r="BN2447" s="15"/>
      <c r="BO2447" s="15"/>
      <c r="BP2447" s="22"/>
      <c r="BQ2447" s="15"/>
      <c r="BR2447" s="15"/>
      <c r="BS2447" s="15"/>
      <c r="BT2447" s="15"/>
      <c r="BU2447" s="15"/>
      <c r="BV2447" s="15"/>
      <c r="BW2447" s="15"/>
      <c r="BX2447" s="15"/>
      <c r="BY2447" s="15"/>
      <c r="BZ2447" s="15"/>
      <c r="CA2447" s="15"/>
      <c r="CB2447" s="15"/>
      <c r="CC2447" s="15"/>
      <c r="CD2447" s="15"/>
      <c r="CE2447" s="15"/>
      <c r="CF2447" s="15"/>
      <c r="CG2447" s="15"/>
      <c r="CH2447" s="15"/>
      <c r="CI2447" s="15"/>
      <c r="CJ2447" s="15"/>
    </row>
    <row r="2448" spans="1:88" ht="12.75">
      <c r="A2448" s="74" t="s">
        <v>15491</v>
      </c>
      <c r="B2448" s="15" t="s">
        <v>15492</v>
      </c>
      <c r="C2448" s="15" t="s">
        <v>58</v>
      </c>
      <c r="D2448" s="16">
        <v>2018</v>
      </c>
      <c r="E2448" s="15" t="s">
        <v>59</v>
      </c>
      <c r="F2448" s="26"/>
      <c r="G2448" s="26" t="s">
        <v>61</v>
      </c>
      <c r="H2448" s="26" t="s">
        <v>61</v>
      </c>
      <c r="I2448" s="15" t="s">
        <v>61</v>
      </c>
      <c r="J2448" s="26"/>
      <c r="K2448" s="17">
        <f t="shared" si="283"/>
        <v>0</v>
      </c>
      <c r="L2448" s="15"/>
      <c r="M2448" s="15"/>
      <c r="N2448" s="15"/>
      <c r="O2448" s="15"/>
      <c r="P2448" s="15"/>
      <c r="Q2448" s="15"/>
      <c r="R2448" s="15"/>
      <c r="S2448" s="19"/>
      <c r="T2448" s="15"/>
      <c r="U2448" s="17"/>
      <c r="V2448" s="15"/>
      <c r="W2448" s="15"/>
      <c r="X2448" s="15" t="s">
        <v>158</v>
      </c>
      <c r="Y2448" s="15"/>
      <c r="AB2448" s="32">
        <v>43506</v>
      </c>
      <c r="AC2448" s="21" t="s">
        <v>15493</v>
      </c>
      <c r="AD2448" s="15"/>
      <c r="AE2448" s="15"/>
      <c r="AF2448" s="21" t="s">
        <v>15494</v>
      </c>
      <c r="AG2448" s="22">
        <f t="shared" si="284"/>
        <v>0.38709677419354838</v>
      </c>
      <c r="AH2448" s="15"/>
      <c r="AI2448" s="17"/>
      <c r="AJ2448" s="17"/>
      <c r="AK2448" s="17" t="e">
        <f>VLOOKUP(A2448,'[1]Deals (Exits)'!B:B,1,FALSE)</f>
        <v>#N/A</v>
      </c>
      <c r="AL2448" s="23"/>
      <c r="AM2448" s="17"/>
      <c r="AN2448" s="17"/>
      <c r="AO2448" s="17"/>
      <c r="AP2448" s="17"/>
      <c r="AQ2448" s="18"/>
      <c r="AR2448" s="18"/>
      <c r="AS2448" s="17"/>
      <c r="AT2448" s="17"/>
      <c r="AU2448" s="18"/>
      <c r="AV2448" s="17"/>
      <c r="AW2448" s="17"/>
      <c r="AX2448" s="17"/>
      <c r="AY2448" s="17"/>
      <c r="AZ2448" s="17"/>
      <c r="BA2448" s="17"/>
      <c r="BB2448" s="17"/>
      <c r="BC2448" s="17"/>
      <c r="BD2448" s="17"/>
      <c r="BE2448" s="17"/>
      <c r="BF2448" s="17"/>
      <c r="BG2448" s="17"/>
      <c r="BH2448" s="17"/>
      <c r="BI2448" s="17"/>
      <c r="BJ2448" s="17"/>
      <c r="BK2448" s="17"/>
      <c r="BL2448" s="17"/>
      <c r="BM2448" s="17"/>
      <c r="BN2448" s="15"/>
      <c r="BO2448" s="15"/>
      <c r="BP2448" s="22"/>
      <c r="BQ2448" s="15"/>
      <c r="BR2448" s="15"/>
      <c r="BS2448" s="15"/>
      <c r="BT2448" s="15"/>
      <c r="BU2448" s="15"/>
      <c r="BV2448" s="15"/>
      <c r="BW2448" s="15"/>
      <c r="BX2448" s="15"/>
      <c r="BY2448" s="15"/>
      <c r="BZ2448" s="15"/>
      <c r="CA2448" s="15"/>
      <c r="CB2448" s="15"/>
      <c r="CC2448" s="15"/>
      <c r="CD2448" s="15"/>
      <c r="CE2448" s="15"/>
      <c r="CF2448" s="15"/>
      <c r="CG2448" s="15"/>
      <c r="CH2448" s="15"/>
      <c r="CI2448" s="15"/>
      <c r="CJ2448" s="15"/>
    </row>
    <row r="2449" spans="1:88" ht="12.75">
      <c r="A2449" s="74" t="s">
        <v>15495</v>
      </c>
      <c r="B2449" s="15" t="s">
        <v>15496</v>
      </c>
      <c r="C2449" s="15" t="s">
        <v>58</v>
      </c>
      <c r="D2449" s="16">
        <v>2018</v>
      </c>
      <c r="E2449" s="15" t="s">
        <v>59</v>
      </c>
      <c r="F2449" s="26"/>
      <c r="G2449" s="26" t="s">
        <v>61</v>
      </c>
      <c r="H2449" s="26" t="s">
        <v>61</v>
      </c>
      <c r="I2449" s="15" t="s">
        <v>61</v>
      </c>
      <c r="J2449" s="26"/>
      <c r="K2449" s="17">
        <f t="shared" si="283"/>
        <v>0</v>
      </c>
      <c r="L2449" s="15"/>
      <c r="M2449" s="15"/>
      <c r="N2449" s="15"/>
      <c r="O2449" s="15"/>
      <c r="P2449" s="15"/>
      <c r="Q2449" s="15"/>
      <c r="R2449" s="15"/>
      <c r="S2449" s="19"/>
      <c r="T2449" s="15"/>
      <c r="U2449" s="17"/>
      <c r="V2449" s="15"/>
      <c r="W2449" s="15"/>
      <c r="X2449" s="15" t="s">
        <v>12945</v>
      </c>
      <c r="Y2449" s="15"/>
      <c r="AB2449" s="32">
        <v>43506</v>
      </c>
      <c r="AC2449" s="21" t="s">
        <v>15497</v>
      </c>
      <c r="AD2449" s="15"/>
      <c r="AE2449" s="15"/>
      <c r="AF2449" s="15"/>
      <c r="AG2449" s="22">
        <f t="shared" si="284"/>
        <v>0.35483870967741937</v>
      </c>
      <c r="AH2449" s="15"/>
      <c r="AI2449" s="17"/>
      <c r="AJ2449" s="17"/>
      <c r="AK2449" s="17" t="e">
        <f>VLOOKUP(A2449,'[1]Deals (Exits)'!B:B,1,FALSE)</f>
        <v>#N/A</v>
      </c>
      <c r="AL2449" s="23"/>
      <c r="AM2449" s="17"/>
      <c r="AN2449" s="17"/>
      <c r="AO2449" s="17"/>
      <c r="AP2449" s="17"/>
      <c r="AQ2449" s="18"/>
      <c r="AR2449" s="18"/>
      <c r="AS2449" s="17"/>
      <c r="AT2449" s="17"/>
      <c r="AU2449" s="18"/>
      <c r="AV2449" s="17"/>
      <c r="AW2449" s="17"/>
      <c r="AX2449" s="17"/>
      <c r="AY2449" s="17"/>
      <c r="AZ2449" s="17"/>
      <c r="BA2449" s="17"/>
      <c r="BB2449" s="17"/>
      <c r="BC2449" s="17"/>
      <c r="BD2449" s="17"/>
      <c r="BE2449" s="17"/>
      <c r="BF2449" s="17"/>
      <c r="BG2449" s="17"/>
      <c r="BH2449" s="17"/>
      <c r="BI2449" s="17"/>
      <c r="BJ2449" s="17"/>
      <c r="BK2449" s="17"/>
      <c r="BL2449" s="17"/>
      <c r="BM2449" s="17"/>
      <c r="BN2449" s="15"/>
      <c r="BO2449" s="15"/>
      <c r="BP2449" s="22"/>
      <c r="BQ2449" s="15"/>
      <c r="BR2449" s="15"/>
      <c r="BS2449" s="15"/>
      <c r="BT2449" s="15"/>
      <c r="BU2449" s="15"/>
      <c r="BV2449" s="15"/>
      <c r="BW2449" s="15"/>
      <c r="BX2449" s="15"/>
      <c r="BY2449" s="15"/>
      <c r="BZ2449" s="15"/>
      <c r="CA2449" s="15"/>
      <c r="CB2449" s="15"/>
      <c r="CC2449" s="15"/>
      <c r="CD2449" s="15"/>
      <c r="CE2449" s="15"/>
      <c r="CF2449" s="15"/>
      <c r="CG2449" s="15"/>
      <c r="CH2449" s="15"/>
      <c r="CI2449" s="15"/>
      <c r="CJ2449" s="15"/>
    </row>
    <row r="2450" spans="1:88" ht="12.75">
      <c r="A2450" s="74" t="s">
        <v>15498</v>
      </c>
      <c r="B2450" s="15" t="s">
        <v>15499</v>
      </c>
      <c r="C2450" s="15" t="s">
        <v>58</v>
      </c>
      <c r="D2450" s="16">
        <v>2011</v>
      </c>
      <c r="E2450" s="15" t="s">
        <v>3506</v>
      </c>
      <c r="F2450" s="26"/>
      <c r="G2450" s="26" t="s">
        <v>61</v>
      </c>
      <c r="H2450" s="26" t="s">
        <v>61</v>
      </c>
      <c r="I2450" s="15" t="s">
        <v>61</v>
      </c>
      <c r="J2450" s="26"/>
      <c r="K2450" s="17">
        <f t="shared" si="283"/>
        <v>0</v>
      </c>
      <c r="L2450" s="15"/>
      <c r="M2450" s="15"/>
      <c r="N2450" s="15"/>
      <c r="O2450" s="15"/>
      <c r="P2450" s="15"/>
      <c r="Q2450" s="15"/>
      <c r="R2450" s="15"/>
      <c r="S2450" s="19"/>
      <c r="T2450" s="15"/>
      <c r="U2450" s="17"/>
      <c r="V2450" s="15" t="s">
        <v>15500</v>
      </c>
      <c r="W2450" s="15"/>
      <c r="X2450" s="15" t="s">
        <v>191</v>
      </c>
      <c r="Y2450" s="15"/>
      <c r="AB2450" s="20" t="s">
        <v>286</v>
      </c>
      <c r="AC2450" s="21" t="s">
        <v>15501</v>
      </c>
      <c r="AD2450" s="15"/>
      <c r="AE2450" s="21" t="s">
        <v>15502</v>
      </c>
      <c r="AF2450" s="21" t="s">
        <v>15503</v>
      </c>
      <c r="AG2450" s="22">
        <f t="shared" si="284"/>
        <v>0.45161290322580644</v>
      </c>
      <c r="AH2450" s="15"/>
      <c r="AI2450" s="17"/>
      <c r="AJ2450" s="17"/>
      <c r="AK2450" s="17" t="e">
        <f>VLOOKUP(A2450,'[1]Deals (Exits)'!B:B,1,FALSE)</f>
        <v>#N/A</v>
      </c>
      <c r="AL2450" s="23"/>
      <c r="AM2450" s="17"/>
      <c r="AN2450" s="17"/>
      <c r="AO2450" s="17"/>
      <c r="AP2450" s="17"/>
      <c r="AQ2450" s="18"/>
      <c r="AR2450" s="18"/>
      <c r="AS2450" s="17"/>
      <c r="AT2450" s="17"/>
      <c r="AU2450" s="18"/>
      <c r="AV2450" s="17"/>
      <c r="AW2450" s="17"/>
      <c r="AX2450" s="17"/>
      <c r="AY2450" s="17"/>
      <c r="AZ2450" s="17"/>
      <c r="BA2450" s="17"/>
      <c r="BB2450" s="17"/>
      <c r="BC2450" s="17"/>
      <c r="BD2450" s="17"/>
      <c r="BE2450" s="17"/>
      <c r="BF2450" s="17"/>
      <c r="BG2450" s="17"/>
      <c r="BH2450" s="17"/>
      <c r="BI2450" s="17"/>
      <c r="BJ2450" s="17"/>
      <c r="BK2450" s="17"/>
      <c r="BL2450" s="17"/>
      <c r="BM2450" s="17"/>
      <c r="BN2450" s="15"/>
      <c r="BO2450" s="15"/>
      <c r="BP2450" s="22"/>
      <c r="BQ2450" s="15"/>
      <c r="BR2450" s="15"/>
      <c r="BS2450" s="15"/>
      <c r="BT2450" s="15"/>
      <c r="BU2450" s="15"/>
      <c r="BV2450" s="15"/>
      <c r="BW2450" s="15"/>
      <c r="BX2450" s="15"/>
      <c r="BY2450" s="15"/>
      <c r="BZ2450" s="15"/>
      <c r="CA2450" s="15"/>
      <c r="CB2450" s="15"/>
      <c r="CC2450" s="15"/>
      <c r="CD2450" s="15"/>
      <c r="CE2450" s="15"/>
      <c r="CF2450" s="15"/>
      <c r="CG2450" s="15"/>
      <c r="CH2450" s="15"/>
      <c r="CI2450" s="15"/>
      <c r="CJ2450" s="15"/>
    </row>
    <row r="2451" spans="1:88" ht="12.75">
      <c r="A2451" s="74" t="s">
        <v>15504</v>
      </c>
      <c r="B2451" s="15" t="s">
        <v>15505</v>
      </c>
      <c r="C2451" s="15" t="s">
        <v>58</v>
      </c>
      <c r="D2451" s="16">
        <v>2014</v>
      </c>
      <c r="E2451" s="15" t="s">
        <v>59</v>
      </c>
      <c r="F2451" s="26"/>
      <c r="G2451" s="26" t="s">
        <v>61</v>
      </c>
      <c r="H2451" s="26" t="s">
        <v>61</v>
      </c>
      <c r="I2451" s="15" t="s">
        <v>61</v>
      </c>
      <c r="J2451" s="26"/>
      <c r="K2451" s="17">
        <f t="shared" si="283"/>
        <v>0</v>
      </c>
      <c r="L2451" s="15"/>
      <c r="M2451" s="15"/>
      <c r="N2451" s="15"/>
      <c r="O2451" s="15"/>
      <c r="P2451" s="15"/>
      <c r="Q2451" s="15"/>
      <c r="R2451" s="15"/>
      <c r="S2451" s="19"/>
      <c r="T2451" s="15"/>
      <c r="U2451" s="17"/>
      <c r="V2451" s="15"/>
      <c r="W2451" s="15"/>
      <c r="X2451" s="15" t="s">
        <v>5334</v>
      </c>
      <c r="Y2451" s="15"/>
      <c r="AB2451" s="32">
        <v>43506</v>
      </c>
      <c r="AC2451" s="21" t="s">
        <v>15506</v>
      </c>
      <c r="AD2451" s="21" t="s">
        <v>15507</v>
      </c>
      <c r="AE2451" s="15"/>
      <c r="AF2451" s="21" t="s">
        <v>15508</v>
      </c>
      <c r="AG2451" s="22">
        <f t="shared" si="284"/>
        <v>0.41935483870967744</v>
      </c>
      <c r="AH2451" s="15"/>
      <c r="AI2451" s="17"/>
      <c r="AJ2451" s="17"/>
      <c r="AK2451" s="17" t="e">
        <f>VLOOKUP(A2451,'[1]Deals (Exits)'!B:B,1,FALSE)</f>
        <v>#N/A</v>
      </c>
      <c r="AL2451" s="23"/>
      <c r="AM2451" s="17"/>
      <c r="AN2451" s="17"/>
      <c r="AO2451" s="17"/>
      <c r="AP2451" s="17"/>
      <c r="AQ2451" s="18"/>
      <c r="AR2451" s="18"/>
      <c r="AS2451" s="17"/>
      <c r="AT2451" s="17"/>
      <c r="AU2451" s="18"/>
      <c r="AV2451" s="17"/>
      <c r="AW2451" s="17"/>
      <c r="AX2451" s="17"/>
      <c r="AY2451" s="17"/>
      <c r="AZ2451" s="17"/>
      <c r="BA2451" s="17"/>
      <c r="BB2451" s="17"/>
      <c r="BC2451" s="17"/>
      <c r="BD2451" s="17"/>
      <c r="BE2451" s="17"/>
      <c r="BF2451" s="17"/>
      <c r="BG2451" s="17"/>
      <c r="BH2451" s="17"/>
      <c r="BI2451" s="17"/>
      <c r="BJ2451" s="17"/>
      <c r="BK2451" s="17"/>
      <c r="BL2451" s="17"/>
      <c r="BM2451" s="17"/>
      <c r="BN2451" s="15"/>
      <c r="BO2451" s="15"/>
      <c r="BP2451" s="22"/>
      <c r="BQ2451" s="15"/>
      <c r="BR2451" s="15"/>
      <c r="BS2451" s="15"/>
      <c r="BT2451" s="15"/>
      <c r="BU2451" s="15"/>
      <c r="BV2451" s="15"/>
      <c r="BW2451" s="15"/>
      <c r="BX2451" s="15"/>
      <c r="BY2451" s="15"/>
      <c r="BZ2451" s="15"/>
      <c r="CA2451" s="15"/>
      <c r="CB2451" s="15"/>
      <c r="CC2451" s="15"/>
      <c r="CD2451" s="15"/>
      <c r="CE2451" s="15"/>
      <c r="CF2451" s="15"/>
      <c r="CG2451" s="15"/>
      <c r="CH2451" s="15"/>
      <c r="CI2451" s="15"/>
      <c r="CJ2451" s="15"/>
    </row>
    <row r="2452" spans="1:88" ht="12.75">
      <c r="A2452" s="74" t="s">
        <v>15509</v>
      </c>
      <c r="B2452" s="15" t="s">
        <v>15510</v>
      </c>
      <c r="C2452" s="15" t="s">
        <v>58</v>
      </c>
      <c r="D2452" s="16">
        <v>2016</v>
      </c>
      <c r="E2452" s="15" t="s">
        <v>59</v>
      </c>
      <c r="F2452" s="26"/>
      <c r="G2452" s="26" t="s">
        <v>61</v>
      </c>
      <c r="H2452" s="26" t="s">
        <v>61</v>
      </c>
      <c r="I2452" s="15" t="s">
        <v>61</v>
      </c>
      <c r="J2452" s="26"/>
      <c r="K2452" s="17">
        <f t="shared" si="283"/>
        <v>0</v>
      </c>
      <c r="L2452" s="15"/>
      <c r="M2452" s="15"/>
      <c r="N2452" s="15"/>
      <c r="O2452" s="15"/>
      <c r="P2452" s="15"/>
      <c r="Q2452" s="15"/>
      <c r="R2452" s="15"/>
      <c r="S2452" s="19"/>
      <c r="T2452" s="15"/>
      <c r="U2452" s="17"/>
      <c r="V2452" s="15"/>
      <c r="W2452" s="15"/>
      <c r="X2452" s="15" t="s">
        <v>64</v>
      </c>
      <c r="Y2452" s="15"/>
      <c r="AB2452" s="32">
        <v>43506</v>
      </c>
      <c r="AC2452" s="21" t="s">
        <v>15511</v>
      </c>
      <c r="AD2452" s="21" t="s">
        <v>15512</v>
      </c>
      <c r="AE2452" s="21" t="s">
        <v>15513</v>
      </c>
      <c r="AF2452" s="21" t="s">
        <v>15514</v>
      </c>
      <c r="AG2452" s="22">
        <f t="shared" si="284"/>
        <v>0.45161290322580644</v>
      </c>
      <c r="AH2452" s="15"/>
      <c r="AI2452" s="17"/>
      <c r="AJ2452" s="17"/>
      <c r="AK2452" s="17" t="e">
        <f>VLOOKUP(A2452,'[1]Deals (Exits)'!B:B,1,FALSE)</f>
        <v>#N/A</v>
      </c>
      <c r="AL2452" s="23"/>
      <c r="AM2452" s="17"/>
      <c r="AN2452" s="17"/>
      <c r="AO2452" s="17"/>
      <c r="AP2452" s="17"/>
      <c r="AQ2452" s="18"/>
      <c r="AR2452" s="18"/>
      <c r="AS2452" s="17"/>
      <c r="AT2452" s="17"/>
      <c r="AU2452" s="18"/>
      <c r="AV2452" s="17"/>
      <c r="AW2452" s="17"/>
      <c r="AX2452" s="17"/>
      <c r="AY2452" s="17"/>
      <c r="AZ2452" s="17"/>
      <c r="BA2452" s="17"/>
      <c r="BB2452" s="17"/>
      <c r="BC2452" s="17"/>
      <c r="BD2452" s="17"/>
      <c r="BE2452" s="17"/>
      <c r="BF2452" s="17"/>
      <c r="BG2452" s="17"/>
      <c r="BH2452" s="17"/>
      <c r="BI2452" s="17"/>
      <c r="BJ2452" s="17"/>
      <c r="BK2452" s="17"/>
      <c r="BL2452" s="17"/>
      <c r="BM2452" s="17"/>
      <c r="BN2452" s="15"/>
      <c r="BO2452" s="15"/>
      <c r="BP2452" s="22"/>
      <c r="BQ2452" s="15"/>
      <c r="BR2452" s="15"/>
      <c r="BS2452" s="15"/>
      <c r="BT2452" s="15"/>
      <c r="BU2452" s="15"/>
      <c r="BV2452" s="15"/>
      <c r="BW2452" s="15"/>
      <c r="BX2452" s="15"/>
      <c r="BY2452" s="15"/>
      <c r="BZ2452" s="15"/>
      <c r="CA2452" s="15"/>
      <c r="CB2452" s="15"/>
      <c r="CC2452" s="15"/>
      <c r="CD2452" s="15"/>
      <c r="CE2452" s="15"/>
      <c r="CF2452" s="15"/>
      <c r="CG2452" s="15"/>
      <c r="CH2452" s="15"/>
      <c r="CI2452" s="15"/>
      <c r="CJ2452" s="15"/>
    </row>
    <row r="2453" spans="1:88" ht="12.75">
      <c r="A2453" s="75" t="s">
        <v>15515</v>
      </c>
      <c r="B2453" s="15" t="s">
        <v>15516</v>
      </c>
      <c r="C2453" s="15" t="s">
        <v>58</v>
      </c>
      <c r="D2453" s="16">
        <v>2011</v>
      </c>
      <c r="E2453" s="15" t="s">
        <v>59</v>
      </c>
      <c r="F2453" s="26"/>
      <c r="G2453" s="26" t="s">
        <v>61</v>
      </c>
      <c r="H2453" s="26" t="s">
        <v>61</v>
      </c>
      <c r="I2453" s="15" t="s">
        <v>61</v>
      </c>
      <c r="J2453" s="26"/>
      <c r="K2453" s="17">
        <f t="shared" si="283"/>
        <v>0</v>
      </c>
      <c r="L2453" s="15"/>
      <c r="M2453" s="15"/>
      <c r="N2453" s="15"/>
      <c r="O2453" s="15"/>
      <c r="P2453" s="15"/>
      <c r="Q2453" s="15"/>
      <c r="R2453" s="15"/>
      <c r="S2453" s="19"/>
      <c r="T2453" s="15"/>
      <c r="U2453" s="17"/>
      <c r="V2453" s="15"/>
      <c r="W2453" s="15"/>
      <c r="X2453" s="15" t="s">
        <v>79</v>
      </c>
      <c r="Y2453" s="15"/>
      <c r="AB2453" s="32">
        <v>43506</v>
      </c>
      <c r="AC2453" s="21" t="s">
        <v>15517</v>
      </c>
      <c r="AD2453" s="21" t="s">
        <v>15518</v>
      </c>
      <c r="AE2453" s="21" t="s">
        <v>15519</v>
      </c>
      <c r="AF2453" s="21" t="s">
        <v>15520</v>
      </c>
      <c r="AG2453" s="22">
        <f t="shared" si="284"/>
        <v>0.45161290322580644</v>
      </c>
      <c r="AH2453" s="15"/>
      <c r="AI2453" s="17"/>
      <c r="AJ2453" s="17"/>
      <c r="AK2453" s="17" t="e">
        <f>VLOOKUP(A2453,'[1]Deals (Exits)'!B:B,1,FALSE)</f>
        <v>#N/A</v>
      </c>
      <c r="AL2453" s="23"/>
      <c r="AM2453" s="17"/>
      <c r="AN2453" s="17"/>
      <c r="AO2453" s="17"/>
      <c r="AP2453" s="17"/>
      <c r="AQ2453" s="18"/>
      <c r="AR2453" s="18"/>
      <c r="AS2453" s="17"/>
      <c r="AT2453" s="17"/>
      <c r="AU2453" s="18"/>
      <c r="AV2453" s="17"/>
      <c r="AW2453" s="17"/>
      <c r="AX2453" s="17"/>
      <c r="AY2453" s="17"/>
      <c r="AZ2453" s="17"/>
      <c r="BA2453" s="17"/>
      <c r="BB2453" s="17"/>
      <c r="BC2453" s="17"/>
      <c r="BD2453" s="17"/>
      <c r="BE2453" s="17"/>
      <c r="BF2453" s="17"/>
      <c r="BG2453" s="17"/>
      <c r="BH2453" s="17"/>
      <c r="BI2453" s="17"/>
      <c r="BJ2453" s="17"/>
      <c r="BK2453" s="17"/>
      <c r="BL2453" s="17"/>
      <c r="BM2453" s="17"/>
      <c r="BN2453" s="15"/>
      <c r="BO2453" s="15"/>
      <c r="BP2453" s="22"/>
      <c r="BQ2453" s="15"/>
      <c r="BR2453" s="15"/>
      <c r="BS2453" s="15"/>
      <c r="BT2453" s="15"/>
      <c r="BU2453" s="15"/>
      <c r="BV2453" s="15"/>
      <c r="BW2453" s="15"/>
      <c r="BX2453" s="15"/>
      <c r="BY2453" s="15"/>
      <c r="BZ2453" s="15"/>
      <c r="CA2453" s="15"/>
      <c r="CB2453" s="15"/>
      <c r="CC2453" s="15"/>
      <c r="CD2453" s="15"/>
      <c r="CE2453" s="15"/>
      <c r="CF2453" s="15"/>
      <c r="CG2453" s="15"/>
      <c r="CH2453" s="15"/>
      <c r="CI2453" s="15"/>
      <c r="CJ2453" s="15"/>
    </row>
    <row r="2454" spans="1:88" ht="12.75">
      <c r="A2454" s="75" t="s">
        <v>15521</v>
      </c>
      <c r="B2454" s="15" t="s">
        <v>15522</v>
      </c>
      <c r="C2454" s="15" t="s">
        <v>58</v>
      </c>
      <c r="D2454" s="16">
        <v>2015</v>
      </c>
      <c r="E2454" s="15" t="s">
        <v>59</v>
      </c>
      <c r="F2454" s="26"/>
      <c r="G2454" s="26" t="s">
        <v>61</v>
      </c>
      <c r="H2454" s="26" t="s">
        <v>61</v>
      </c>
      <c r="I2454" s="15" t="s">
        <v>61</v>
      </c>
      <c r="J2454" s="26"/>
      <c r="K2454" s="17">
        <f t="shared" si="283"/>
        <v>0</v>
      </c>
      <c r="L2454" s="15"/>
      <c r="M2454" s="15"/>
      <c r="N2454" s="15"/>
      <c r="O2454" s="15"/>
      <c r="P2454" s="15"/>
      <c r="Q2454" s="15"/>
      <c r="R2454" s="15"/>
      <c r="S2454" s="19"/>
      <c r="T2454" s="15"/>
      <c r="U2454" s="17"/>
      <c r="V2454" s="15" t="s">
        <v>15523</v>
      </c>
      <c r="W2454" s="15"/>
      <c r="X2454" s="15" t="s">
        <v>64</v>
      </c>
      <c r="Y2454" s="15"/>
      <c r="AB2454" s="20"/>
      <c r="AC2454" s="21" t="s">
        <v>15524</v>
      </c>
      <c r="AD2454" s="15"/>
      <c r="AE2454" s="21" t="s">
        <v>15525</v>
      </c>
      <c r="AF2454" s="21" t="s">
        <v>15526</v>
      </c>
      <c r="AG2454" s="22">
        <f t="shared" si="284"/>
        <v>0.41935483870967744</v>
      </c>
      <c r="AH2454" s="15"/>
      <c r="AI2454" s="17"/>
      <c r="AJ2454" s="17"/>
      <c r="AK2454" s="17" t="e">
        <f>VLOOKUP(A2454,'[1]Deals (Exits)'!B:B,1,FALSE)</f>
        <v>#N/A</v>
      </c>
      <c r="AL2454" s="23"/>
      <c r="AM2454" s="17"/>
      <c r="AN2454" s="17"/>
      <c r="AO2454" s="17"/>
      <c r="AP2454" s="17"/>
      <c r="AQ2454" s="18"/>
      <c r="AR2454" s="18"/>
      <c r="AS2454" s="17"/>
      <c r="AT2454" s="17"/>
      <c r="AU2454" s="18"/>
      <c r="AV2454" s="17"/>
      <c r="AW2454" s="17"/>
      <c r="AX2454" s="17"/>
      <c r="AY2454" s="17"/>
      <c r="AZ2454" s="17"/>
      <c r="BA2454" s="17"/>
      <c r="BB2454" s="17"/>
      <c r="BC2454" s="17"/>
      <c r="BD2454" s="17"/>
      <c r="BE2454" s="17"/>
      <c r="BF2454" s="17"/>
      <c r="BG2454" s="17"/>
      <c r="BH2454" s="17"/>
      <c r="BI2454" s="17"/>
      <c r="BJ2454" s="17"/>
      <c r="BK2454" s="17"/>
      <c r="BL2454" s="17"/>
      <c r="BM2454" s="17"/>
      <c r="BN2454" s="15"/>
      <c r="BO2454" s="15"/>
      <c r="BP2454" s="22"/>
      <c r="BQ2454" s="15"/>
      <c r="BR2454" s="15"/>
      <c r="BS2454" s="15"/>
      <c r="BT2454" s="15"/>
      <c r="BU2454" s="15"/>
      <c r="BV2454" s="15"/>
      <c r="BW2454" s="15"/>
      <c r="BX2454" s="15"/>
      <c r="BY2454" s="15"/>
      <c r="BZ2454" s="15"/>
      <c r="CA2454" s="15"/>
      <c r="CB2454" s="15"/>
      <c r="CC2454" s="15"/>
      <c r="CD2454" s="15"/>
      <c r="CE2454" s="15"/>
      <c r="CF2454" s="15"/>
      <c r="CG2454" s="15"/>
      <c r="CH2454" s="15"/>
      <c r="CI2454" s="15"/>
      <c r="CJ2454" s="15"/>
    </row>
    <row r="2455" spans="1:88" ht="12.75">
      <c r="A2455" s="74" t="s">
        <v>15527</v>
      </c>
      <c r="B2455" s="15" t="s">
        <v>15528</v>
      </c>
      <c r="C2455" s="15" t="s">
        <v>58</v>
      </c>
      <c r="D2455" s="16">
        <v>2015</v>
      </c>
      <c r="E2455" s="15" t="s">
        <v>3506</v>
      </c>
      <c r="F2455" s="26"/>
      <c r="G2455" s="26" t="s">
        <v>61</v>
      </c>
      <c r="H2455" s="26" t="s">
        <v>61</v>
      </c>
      <c r="I2455" s="15" t="s">
        <v>61</v>
      </c>
      <c r="J2455" s="26"/>
      <c r="K2455" s="17">
        <f t="shared" si="283"/>
        <v>0</v>
      </c>
      <c r="L2455" s="15"/>
      <c r="M2455" s="15"/>
      <c r="N2455" s="15"/>
      <c r="O2455" s="15"/>
      <c r="P2455" s="15"/>
      <c r="Q2455" s="15"/>
      <c r="R2455" s="15"/>
      <c r="S2455" s="19"/>
      <c r="T2455" s="15"/>
      <c r="U2455" s="17"/>
      <c r="V2455" s="15" t="s">
        <v>15529</v>
      </c>
      <c r="W2455" s="15"/>
      <c r="X2455" s="15" t="s">
        <v>64</v>
      </c>
      <c r="Y2455" s="15"/>
      <c r="AB2455" s="32">
        <v>43506</v>
      </c>
      <c r="AC2455" s="21" t="s">
        <v>15530</v>
      </c>
      <c r="AD2455" s="15"/>
      <c r="AE2455" s="21" t="s">
        <v>15531</v>
      </c>
      <c r="AF2455" s="21" t="s">
        <v>15532</v>
      </c>
      <c r="AG2455" s="22">
        <f t="shared" si="284"/>
        <v>0.45161290322580644</v>
      </c>
      <c r="AH2455" s="15"/>
      <c r="AI2455" s="17"/>
      <c r="AJ2455" s="17"/>
      <c r="AK2455" s="17" t="e">
        <f>VLOOKUP(A2455,'[1]Deals (Exits)'!B:B,1,FALSE)</f>
        <v>#N/A</v>
      </c>
      <c r="AL2455" s="23"/>
      <c r="AM2455" s="17"/>
      <c r="AN2455" s="17"/>
      <c r="AO2455" s="17"/>
      <c r="AP2455" s="17"/>
      <c r="AQ2455" s="18"/>
      <c r="AR2455" s="18"/>
      <c r="AS2455" s="17"/>
      <c r="AT2455" s="17"/>
      <c r="AU2455" s="18"/>
      <c r="AV2455" s="17"/>
      <c r="AW2455" s="17"/>
      <c r="AX2455" s="17"/>
      <c r="AY2455" s="17"/>
      <c r="AZ2455" s="17"/>
      <c r="BA2455" s="17"/>
      <c r="BB2455" s="17"/>
      <c r="BC2455" s="17"/>
      <c r="BD2455" s="17"/>
      <c r="BE2455" s="17"/>
      <c r="BF2455" s="17"/>
      <c r="BG2455" s="17"/>
      <c r="BH2455" s="17"/>
      <c r="BI2455" s="17"/>
      <c r="BJ2455" s="17"/>
      <c r="BK2455" s="17"/>
      <c r="BL2455" s="17"/>
      <c r="BM2455" s="17"/>
      <c r="BN2455" s="15"/>
      <c r="BO2455" s="15"/>
      <c r="BP2455" s="22"/>
      <c r="BQ2455" s="15"/>
      <c r="BR2455" s="15"/>
      <c r="BS2455" s="15"/>
      <c r="BT2455" s="15"/>
      <c r="BU2455" s="15"/>
      <c r="BV2455" s="15"/>
      <c r="BW2455" s="15"/>
      <c r="BX2455" s="15"/>
      <c r="BY2455" s="15"/>
      <c r="BZ2455" s="15"/>
      <c r="CA2455" s="15"/>
      <c r="CB2455" s="15"/>
      <c r="CC2455" s="15"/>
      <c r="CD2455" s="15"/>
      <c r="CE2455" s="15"/>
      <c r="CF2455" s="15"/>
      <c r="CG2455" s="15"/>
      <c r="CH2455" s="15"/>
      <c r="CI2455" s="15"/>
      <c r="CJ2455" s="15"/>
    </row>
    <row r="2456" spans="1:88" ht="12.75">
      <c r="A2456" s="74" t="s">
        <v>15533</v>
      </c>
      <c r="B2456" s="15" t="s">
        <v>15534</v>
      </c>
      <c r="C2456" s="15" t="s">
        <v>58</v>
      </c>
      <c r="D2456" s="16">
        <v>2018</v>
      </c>
      <c r="E2456" s="15" t="s">
        <v>59</v>
      </c>
      <c r="F2456" s="26"/>
      <c r="G2456" s="26" t="s">
        <v>61</v>
      </c>
      <c r="H2456" s="26" t="s">
        <v>61</v>
      </c>
      <c r="I2456" s="15" t="s">
        <v>61</v>
      </c>
      <c r="J2456" s="26"/>
      <c r="K2456" s="17">
        <f t="shared" si="283"/>
        <v>0</v>
      </c>
      <c r="L2456" s="15"/>
      <c r="M2456" s="15"/>
      <c r="N2456" s="15"/>
      <c r="O2456" s="15"/>
      <c r="P2456" s="15"/>
      <c r="Q2456" s="15"/>
      <c r="R2456" s="15"/>
      <c r="S2456" s="19"/>
      <c r="T2456" s="15"/>
      <c r="U2456" s="17"/>
      <c r="V2456" s="15" t="s">
        <v>15535</v>
      </c>
      <c r="W2456" s="15"/>
      <c r="X2456" s="15" t="s">
        <v>64</v>
      </c>
      <c r="Y2456" s="15"/>
      <c r="AB2456" s="32">
        <v>43506</v>
      </c>
      <c r="AC2456" s="21" t="s">
        <v>15536</v>
      </c>
      <c r="AD2456" s="15"/>
      <c r="AE2456" s="21" t="s">
        <v>15537</v>
      </c>
      <c r="AF2456" s="21" t="s">
        <v>15538</v>
      </c>
      <c r="AG2456" s="22">
        <f t="shared" si="284"/>
        <v>0.45161290322580644</v>
      </c>
      <c r="AH2456" s="15"/>
      <c r="AI2456" s="17"/>
      <c r="AJ2456" s="17"/>
      <c r="AK2456" s="17" t="e">
        <f>VLOOKUP(A2456,'[1]Deals (Exits)'!B:B,1,FALSE)</f>
        <v>#N/A</v>
      </c>
      <c r="AL2456" s="23"/>
      <c r="AM2456" s="17"/>
      <c r="AN2456" s="17"/>
      <c r="AO2456" s="17"/>
      <c r="AP2456" s="17"/>
      <c r="AQ2456" s="18"/>
      <c r="AR2456" s="18"/>
      <c r="AS2456" s="17"/>
      <c r="AT2456" s="17"/>
      <c r="AU2456" s="18"/>
      <c r="AV2456" s="17"/>
      <c r="AW2456" s="17"/>
      <c r="AX2456" s="17"/>
      <c r="AY2456" s="17"/>
      <c r="AZ2456" s="17"/>
      <c r="BA2456" s="17"/>
      <c r="BB2456" s="17"/>
      <c r="BC2456" s="17"/>
      <c r="BD2456" s="17"/>
      <c r="BE2456" s="17"/>
      <c r="BF2456" s="17"/>
      <c r="BG2456" s="17"/>
      <c r="BH2456" s="17"/>
      <c r="BI2456" s="17"/>
      <c r="BJ2456" s="17"/>
      <c r="BK2456" s="17"/>
      <c r="BL2456" s="17"/>
      <c r="BM2456" s="17"/>
      <c r="BN2456" s="15"/>
      <c r="BO2456" s="15"/>
      <c r="BP2456" s="22"/>
      <c r="BQ2456" s="15"/>
      <c r="BR2456" s="15"/>
      <c r="BS2456" s="15"/>
      <c r="BT2456" s="15"/>
      <c r="BU2456" s="15"/>
      <c r="BV2456" s="15"/>
      <c r="BW2456" s="15"/>
      <c r="BX2456" s="15"/>
      <c r="BY2456" s="15"/>
      <c r="BZ2456" s="15"/>
      <c r="CA2456" s="15"/>
      <c r="CB2456" s="15"/>
      <c r="CC2456" s="15"/>
      <c r="CD2456" s="15"/>
      <c r="CE2456" s="15"/>
      <c r="CF2456" s="15"/>
      <c r="CG2456" s="15"/>
      <c r="CH2456" s="15"/>
      <c r="CI2456" s="15"/>
      <c r="CJ2456" s="15"/>
    </row>
    <row r="2457" spans="1:88" ht="12.75">
      <c r="A2457" s="74" t="s">
        <v>15539</v>
      </c>
      <c r="B2457" s="15" t="s">
        <v>15540</v>
      </c>
      <c r="C2457" s="15" t="s">
        <v>58</v>
      </c>
      <c r="D2457" s="16">
        <v>2018</v>
      </c>
      <c r="E2457" s="15" t="s">
        <v>59</v>
      </c>
      <c r="F2457" s="26"/>
      <c r="G2457" s="26" t="s">
        <v>61</v>
      </c>
      <c r="H2457" s="26" t="s">
        <v>61</v>
      </c>
      <c r="I2457" s="15" t="s">
        <v>61</v>
      </c>
      <c r="J2457" s="26"/>
      <c r="K2457" s="17">
        <f t="shared" si="283"/>
        <v>0</v>
      </c>
      <c r="L2457" s="15"/>
      <c r="M2457" s="15"/>
      <c r="N2457" s="15"/>
      <c r="O2457" s="15"/>
      <c r="P2457" s="15"/>
      <c r="Q2457" s="15"/>
      <c r="R2457" s="15"/>
      <c r="S2457" s="19"/>
      <c r="T2457" s="15"/>
      <c r="U2457" s="17"/>
      <c r="V2457" s="15" t="s">
        <v>15541</v>
      </c>
      <c r="W2457" s="15"/>
      <c r="X2457" s="15" t="s">
        <v>79</v>
      </c>
      <c r="Y2457" s="15"/>
      <c r="AB2457" s="32">
        <v>43506</v>
      </c>
      <c r="AC2457" s="21" t="s">
        <v>15542</v>
      </c>
      <c r="AD2457" s="21" t="s">
        <v>15543</v>
      </c>
      <c r="AE2457" s="21" t="s">
        <v>15544</v>
      </c>
      <c r="AF2457" s="21" t="s">
        <v>15545</v>
      </c>
      <c r="AG2457" s="22">
        <f t="shared" si="284"/>
        <v>0.4838709677419355</v>
      </c>
      <c r="AH2457" s="15"/>
      <c r="AI2457" s="17"/>
      <c r="AJ2457" s="17"/>
      <c r="AK2457" s="17" t="e">
        <f>VLOOKUP(A2457,'[1]Deals (Exits)'!B:B,1,FALSE)</f>
        <v>#N/A</v>
      </c>
      <c r="AL2457" s="23"/>
      <c r="AM2457" s="17"/>
      <c r="AN2457" s="17"/>
      <c r="AO2457" s="17"/>
      <c r="AP2457" s="17"/>
      <c r="AQ2457" s="18"/>
      <c r="AR2457" s="18"/>
      <c r="AS2457" s="17"/>
      <c r="AT2457" s="17"/>
      <c r="AU2457" s="18"/>
      <c r="AV2457" s="17"/>
      <c r="AW2457" s="17"/>
      <c r="AX2457" s="17"/>
      <c r="AY2457" s="17"/>
      <c r="AZ2457" s="17"/>
      <c r="BA2457" s="17"/>
      <c r="BB2457" s="17"/>
      <c r="BC2457" s="17"/>
      <c r="BD2457" s="17"/>
      <c r="BE2457" s="17"/>
      <c r="BF2457" s="17"/>
      <c r="BG2457" s="17"/>
      <c r="BH2457" s="17"/>
      <c r="BI2457" s="17"/>
      <c r="BJ2457" s="17"/>
      <c r="BK2457" s="17"/>
      <c r="BL2457" s="17"/>
      <c r="BM2457" s="17"/>
      <c r="BN2457" s="15"/>
      <c r="BO2457" s="15"/>
      <c r="BP2457" s="22"/>
      <c r="BQ2457" s="15"/>
      <c r="BR2457" s="15"/>
      <c r="BS2457" s="15"/>
      <c r="BT2457" s="15"/>
      <c r="BU2457" s="15"/>
      <c r="BV2457" s="15"/>
      <c r="BW2457" s="15"/>
      <c r="BX2457" s="15"/>
      <c r="BY2457" s="15"/>
      <c r="BZ2457" s="15"/>
      <c r="CA2457" s="15"/>
      <c r="CB2457" s="15"/>
      <c r="CC2457" s="15"/>
      <c r="CD2457" s="15"/>
      <c r="CE2457" s="15"/>
      <c r="CF2457" s="15"/>
      <c r="CG2457" s="15"/>
      <c r="CH2457" s="15"/>
      <c r="CI2457" s="15"/>
      <c r="CJ2457" s="15"/>
    </row>
    <row r="2458" spans="1:88" ht="12.75">
      <c r="A2458" s="74" t="s">
        <v>15546</v>
      </c>
      <c r="B2458" s="15" t="s">
        <v>15547</v>
      </c>
      <c r="C2458" s="15" t="s">
        <v>58</v>
      </c>
      <c r="D2458" s="16">
        <v>2013</v>
      </c>
      <c r="E2458" s="15" t="s">
        <v>3506</v>
      </c>
      <c r="F2458" s="26"/>
      <c r="G2458" s="26" t="s">
        <v>61</v>
      </c>
      <c r="H2458" s="26" t="s">
        <v>61</v>
      </c>
      <c r="I2458" s="15" t="s">
        <v>61</v>
      </c>
      <c r="J2458" s="26"/>
      <c r="K2458" s="17">
        <f t="shared" si="283"/>
        <v>0</v>
      </c>
      <c r="L2458" s="15"/>
      <c r="M2458" s="15"/>
      <c r="N2458" s="15"/>
      <c r="O2458" s="15"/>
      <c r="P2458" s="15"/>
      <c r="Q2458" s="15"/>
      <c r="R2458" s="15"/>
      <c r="S2458" s="19"/>
      <c r="T2458" s="15"/>
      <c r="U2458" s="17"/>
      <c r="V2458" s="15" t="s">
        <v>15548</v>
      </c>
      <c r="W2458" s="15"/>
      <c r="X2458" s="15" t="s">
        <v>79</v>
      </c>
      <c r="Y2458" s="15"/>
      <c r="AB2458" s="20" t="s">
        <v>286</v>
      </c>
      <c r="AC2458" s="21" t="s">
        <v>15549</v>
      </c>
      <c r="AD2458" s="21" t="s">
        <v>15550</v>
      </c>
      <c r="AE2458" s="21" t="s">
        <v>15551</v>
      </c>
      <c r="AF2458" s="21" t="s">
        <v>15552</v>
      </c>
      <c r="AG2458" s="22">
        <f t="shared" si="284"/>
        <v>0.4838709677419355</v>
      </c>
      <c r="AH2458" s="15"/>
      <c r="AI2458" s="17"/>
      <c r="AJ2458" s="17"/>
      <c r="AK2458" s="17" t="e">
        <f>VLOOKUP(A2458,'[1]Deals (Exits)'!B:B,1,FALSE)</f>
        <v>#N/A</v>
      </c>
      <c r="AL2458" s="23"/>
      <c r="AM2458" s="17"/>
      <c r="AN2458" s="17"/>
      <c r="AO2458" s="17"/>
      <c r="AP2458" s="17"/>
      <c r="AQ2458" s="18"/>
      <c r="AR2458" s="18"/>
      <c r="AS2458" s="17"/>
      <c r="AT2458" s="17"/>
      <c r="AU2458" s="18"/>
      <c r="AV2458" s="17"/>
      <c r="AW2458" s="17"/>
      <c r="AX2458" s="17"/>
      <c r="AY2458" s="17"/>
      <c r="AZ2458" s="17"/>
      <c r="BA2458" s="17"/>
      <c r="BB2458" s="17"/>
      <c r="BC2458" s="17"/>
      <c r="BD2458" s="17"/>
      <c r="BE2458" s="17"/>
      <c r="BF2458" s="17"/>
      <c r="BG2458" s="17"/>
      <c r="BH2458" s="17"/>
      <c r="BI2458" s="17"/>
      <c r="BJ2458" s="17"/>
      <c r="BK2458" s="17"/>
      <c r="BL2458" s="17"/>
      <c r="BM2458" s="17"/>
      <c r="BN2458" s="15"/>
      <c r="BO2458" s="15"/>
      <c r="BP2458" s="22"/>
      <c r="BQ2458" s="15"/>
      <c r="BR2458" s="15"/>
      <c r="BS2458" s="15"/>
      <c r="BT2458" s="15"/>
      <c r="BU2458" s="15"/>
      <c r="BV2458" s="15"/>
      <c r="BW2458" s="15"/>
      <c r="BX2458" s="15"/>
      <c r="BY2458" s="15"/>
      <c r="BZ2458" s="15"/>
      <c r="CA2458" s="15"/>
      <c r="CB2458" s="15"/>
      <c r="CC2458" s="15"/>
      <c r="CD2458" s="15"/>
      <c r="CE2458" s="15"/>
      <c r="CF2458" s="15"/>
      <c r="CG2458" s="15"/>
      <c r="CH2458" s="15"/>
      <c r="CI2458" s="15"/>
      <c r="CJ2458" s="15"/>
    </row>
    <row r="2459" spans="1:88" ht="12.75">
      <c r="A2459" s="74" t="s">
        <v>15553</v>
      </c>
      <c r="B2459" s="15" t="s">
        <v>15554</v>
      </c>
      <c r="C2459" s="15" t="s">
        <v>58</v>
      </c>
      <c r="D2459" s="16">
        <v>2017</v>
      </c>
      <c r="E2459" s="15" t="s">
        <v>59</v>
      </c>
      <c r="F2459" s="26"/>
      <c r="G2459" s="26" t="s">
        <v>61</v>
      </c>
      <c r="H2459" s="26" t="s">
        <v>61</v>
      </c>
      <c r="I2459" s="15" t="s">
        <v>61</v>
      </c>
      <c r="J2459" s="26"/>
      <c r="K2459" s="17">
        <f t="shared" ref="K2459:K2713" si="285">AT2459</f>
        <v>0</v>
      </c>
      <c r="L2459" s="15"/>
      <c r="M2459" s="15"/>
      <c r="N2459" s="15"/>
      <c r="O2459" s="15"/>
      <c r="P2459" s="15"/>
      <c r="Q2459" s="15"/>
      <c r="R2459" s="15"/>
      <c r="S2459" s="19"/>
      <c r="T2459" s="15"/>
      <c r="U2459" s="17"/>
      <c r="V2459" s="15" t="s">
        <v>15555</v>
      </c>
      <c r="W2459" s="15"/>
      <c r="X2459" s="15" t="s">
        <v>4628</v>
      </c>
      <c r="Y2459" s="15"/>
      <c r="AB2459" s="32">
        <v>43506</v>
      </c>
      <c r="AC2459" s="21" t="s">
        <v>15556</v>
      </c>
      <c r="AD2459" s="15"/>
      <c r="AE2459" s="21" t="s">
        <v>15557</v>
      </c>
      <c r="AF2459" s="21" t="s">
        <v>15558</v>
      </c>
      <c r="AG2459" s="22">
        <f t="shared" si="284"/>
        <v>0.45161290322580644</v>
      </c>
      <c r="AH2459" s="15"/>
      <c r="AI2459" s="17"/>
      <c r="AJ2459" s="17"/>
      <c r="AK2459" s="17" t="e">
        <f>VLOOKUP(A2459,'[1]Deals (Exits)'!B:B,1,FALSE)</f>
        <v>#N/A</v>
      </c>
      <c r="AL2459" s="23"/>
      <c r="AM2459" s="17"/>
      <c r="AN2459" s="17"/>
      <c r="AO2459" s="17"/>
      <c r="AP2459" s="17"/>
      <c r="AQ2459" s="18"/>
      <c r="AR2459" s="18"/>
      <c r="AS2459" s="17"/>
      <c r="AT2459" s="17"/>
      <c r="AU2459" s="18"/>
      <c r="AV2459" s="17"/>
      <c r="AW2459" s="17"/>
      <c r="AX2459" s="17"/>
      <c r="AY2459" s="17"/>
      <c r="AZ2459" s="17"/>
      <c r="BA2459" s="17"/>
      <c r="BB2459" s="17"/>
      <c r="BC2459" s="17"/>
      <c r="BD2459" s="17"/>
      <c r="BE2459" s="17"/>
      <c r="BF2459" s="17"/>
      <c r="BG2459" s="17"/>
      <c r="BH2459" s="17"/>
      <c r="BI2459" s="17"/>
      <c r="BJ2459" s="17"/>
      <c r="BK2459" s="17"/>
      <c r="BL2459" s="17"/>
      <c r="BM2459" s="17"/>
      <c r="BN2459" s="15"/>
      <c r="BO2459" s="15"/>
      <c r="BP2459" s="22"/>
      <c r="BQ2459" s="15"/>
      <c r="BR2459" s="15"/>
      <c r="BS2459" s="15"/>
      <c r="BT2459" s="15"/>
      <c r="BU2459" s="15"/>
      <c r="BV2459" s="15"/>
      <c r="BW2459" s="15"/>
      <c r="BX2459" s="15"/>
      <c r="BY2459" s="15"/>
      <c r="BZ2459" s="15"/>
      <c r="CA2459" s="15"/>
      <c r="CB2459" s="15"/>
      <c r="CC2459" s="15"/>
      <c r="CD2459" s="15"/>
      <c r="CE2459" s="15"/>
      <c r="CF2459" s="15"/>
      <c r="CG2459" s="15"/>
      <c r="CH2459" s="15"/>
      <c r="CI2459" s="15"/>
      <c r="CJ2459" s="15"/>
    </row>
    <row r="2460" spans="1:88" ht="12.75">
      <c r="A2460" s="25" t="s">
        <v>15559</v>
      </c>
      <c r="B2460" s="15" t="s">
        <v>15560</v>
      </c>
      <c r="C2460" s="15" t="s">
        <v>58</v>
      </c>
      <c r="D2460" s="16">
        <v>2014</v>
      </c>
      <c r="E2460" s="15" t="s">
        <v>59</v>
      </c>
      <c r="F2460" s="26"/>
      <c r="G2460" s="26" t="s">
        <v>61</v>
      </c>
      <c r="H2460" s="26" t="s">
        <v>61</v>
      </c>
      <c r="I2460" s="15" t="s">
        <v>61</v>
      </c>
      <c r="J2460" s="26"/>
      <c r="K2460" s="17">
        <f t="shared" si="285"/>
        <v>0</v>
      </c>
      <c r="L2460" s="15"/>
      <c r="M2460" s="15"/>
      <c r="N2460" s="15"/>
      <c r="O2460" s="15"/>
      <c r="P2460" s="15"/>
      <c r="Q2460" s="15"/>
      <c r="R2460" s="15"/>
      <c r="S2460" s="19"/>
      <c r="T2460" s="15"/>
      <c r="U2460" s="17"/>
      <c r="V2460" s="15" t="s">
        <v>15561</v>
      </c>
      <c r="W2460" s="15"/>
      <c r="X2460" s="15" t="s">
        <v>158</v>
      </c>
      <c r="Y2460" s="15"/>
      <c r="AB2460" s="32">
        <v>43506</v>
      </c>
      <c r="AC2460" s="21" t="s">
        <v>15562</v>
      </c>
      <c r="AD2460" s="15"/>
      <c r="AE2460" s="21" t="s">
        <v>15563</v>
      </c>
      <c r="AF2460" s="21" t="s">
        <v>15564</v>
      </c>
      <c r="AG2460" s="22">
        <f t="shared" si="284"/>
        <v>0.45161290322580644</v>
      </c>
      <c r="AH2460" s="15"/>
      <c r="AI2460" s="17"/>
      <c r="AJ2460" s="17"/>
      <c r="AK2460" s="17" t="e">
        <f>VLOOKUP(A2460,'[1]Deals (Exits)'!B:B,1,FALSE)</f>
        <v>#N/A</v>
      </c>
      <c r="AL2460" s="23"/>
      <c r="AM2460" s="17"/>
      <c r="AN2460" s="17"/>
      <c r="AO2460" s="17"/>
      <c r="AP2460" s="17"/>
      <c r="AQ2460" s="18"/>
      <c r="AR2460" s="18"/>
      <c r="AS2460" s="17"/>
      <c r="AT2460" s="17"/>
      <c r="AU2460" s="18"/>
      <c r="AV2460" s="17"/>
      <c r="AW2460" s="17"/>
      <c r="AX2460" s="17"/>
      <c r="AY2460" s="17"/>
      <c r="AZ2460" s="17"/>
      <c r="BA2460" s="17"/>
      <c r="BB2460" s="17"/>
      <c r="BC2460" s="17"/>
      <c r="BD2460" s="17"/>
      <c r="BE2460" s="17"/>
      <c r="BF2460" s="17"/>
      <c r="BG2460" s="17"/>
      <c r="BH2460" s="17"/>
      <c r="BI2460" s="17"/>
      <c r="BJ2460" s="17"/>
      <c r="BK2460" s="17"/>
      <c r="BL2460" s="17"/>
      <c r="BM2460" s="17"/>
      <c r="BN2460" s="15"/>
      <c r="BO2460" s="15"/>
      <c r="BP2460" s="22"/>
      <c r="BQ2460" s="15"/>
      <c r="BR2460" s="15"/>
      <c r="BS2460" s="15"/>
      <c r="BT2460" s="15"/>
      <c r="BU2460" s="15"/>
      <c r="BV2460" s="15"/>
      <c r="BW2460" s="15"/>
      <c r="BX2460" s="15"/>
      <c r="BY2460" s="15"/>
      <c r="BZ2460" s="15"/>
      <c r="CA2460" s="15"/>
      <c r="CB2460" s="15"/>
      <c r="CC2460" s="15"/>
      <c r="CD2460" s="15"/>
      <c r="CE2460" s="15"/>
      <c r="CF2460" s="15"/>
      <c r="CG2460" s="15"/>
      <c r="CH2460" s="15"/>
      <c r="CI2460" s="15"/>
      <c r="CJ2460" s="15"/>
    </row>
    <row r="2461" spans="1:88" ht="12.75">
      <c r="A2461" s="74" t="s">
        <v>15565</v>
      </c>
      <c r="B2461" s="15" t="s">
        <v>15566</v>
      </c>
      <c r="C2461" s="15" t="s">
        <v>58</v>
      </c>
      <c r="D2461" s="16">
        <v>2015</v>
      </c>
      <c r="E2461" s="15" t="s">
        <v>15267</v>
      </c>
      <c r="F2461" s="26"/>
      <c r="G2461" s="26" t="s">
        <v>61</v>
      </c>
      <c r="H2461" s="26" t="s">
        <v>61</v>
      </c>
      <c r="I2461" s="15" t="s">
        <v>61</v>
      </c>
      <c r="J2461" s="26"/>
      <c r="K2461" s="17">
        <f t="shared" si="285"/>
        <v>0</v>
      </c>
      <c r="L2461" s="15"/>
      <c r="M2461" s="15"/>
      <c r="N2461" s="15"/>
      <c r="O2461" s="15"/>
      <c r="P2461" s="15"/>
      <c r="Q2461" s="15"/>
      <c r="R2461" s="15"/>
      <c r="S2461" s="19"/>
      <c r="T2461" s="15"/>
      <c r="U2461" s="17"/>
      <c r="V2461" s="15"/>
      <c r="W2461" s="15"/>
      <c r="X2461" s="15" t="s">
        <v>5334</v>
      </c>
      <c r="Y2461" s="15"/>
      <c r="AB2461" s="32">
        <v>44206</v>
      </c>
      <c r="AC2461" s="21" t="s">
        <v>15567</v>
      </c>
      <c r="AD2461" s="21" t="s">
        <v>15568</v>
      </c>
      <c r="AE2461" s="21" t="s">
        <v>15569</v>
      </c>
      <c r="AF2461" s="21" t="s">
        <v>15570</v>
      </c>
      <c r="AG2461" s="22">
        <f t="shared" si="284"/>
        <v>0.45161290322580644</v>
      </c>
      <c r="AH2461" s="15"/>
      <c r="AI2461" s="17"/>
      <c r="AJ2461" s="17"/>
      <c r="AK2461" s="17" t="e">
        <f>VLOOKUP(A2461,'[1]Deals (Exits)'!B:B,1,FALSE)</f>
        <v>#N/A</v>
      </c>
      <c r="AL2461" s="23"/>
      <c r="AM2461" s="17"/>
      <c r="AN2461" s="17"/>
      <c r="AO2461" s="17"/>
      <c r="AP2461" s="17"/>
      <c r="AQ2461" s="18"/>
      <c r="AR2461" s="18"/>
      <c r="AS2461" s="17"/>
      <c r="AT2461" s="17"/>
      <c r="AU2461" s="18"/>
      <c r="AV2461" s="17"/>
      <c r="AW2461" s="17"/>
      <c r="AX2461" s="17"/>
      <c r="AY2461" s="17"/>
      <c r="AZ2461" s="17"/>
      <c r="BA2461" s="17"/>
      <c r="BB2461" s="17"/>
      <c r="BC2461" s="17"/>
      <c r="BD2461" s="17"/>
      <c r="BE2461" s="17"/>
      <c r="BF2461" s="17"/>
      <c r="BG2461" s="17"/>
      <c r="BH2461" s="17"/>
      <c r="BI2461" s="17"/>
      <c r="BJ2461" s="17"/>
      <c r="BK2461" s="17"/>
      <c r="BL2461" s="17"/>
      <c r="BM2461" s="17"/>
      <c r="BN2461" s="15"/>
      <c r="BO2461" s="15"/>
      <c r="BP2461" s="22"/>
      <c r="BQ2461" s="15"/>
      <c r="BR2461" s="15"/>
      <c r="BS2461" s="15"/>
      <c r="BT2461" s="15"/>
      <c r="BU2461" s="15"/>
      <c r="BV2461" s="15"/>
      <c r="BW2461" s="15"/>
      <c r="BX2461" s="15"/>
      <c r="BY2461" s="15"/>
      <c r="BZ2461" s="15"/>
      <c r="CA2461" s="15"/>
      <c r="CB2461" s="15"/>
      <c r="CC2461" s="15"/>
      <c r="CD2461" s="15"/>
      <c r="CE2461" s="15"/>
      <c r="CF2461" s="15"/>
      <c r="CG2461" s="15"/>
      <c r="CH2461" s="15"/>
      <c r="CI2461" s="15"/>
      <c r="CJ2461" s="15"/>
    </row>
    <row r="2462" spans="1:88" ht="12.75">
      <c r="A2462" s="74" t="s">
        <v>15571</v>
      </c>
      <c r="B2462" s="15" t="s">
        <v>15572</v>
      </c>
      <c r="C2462" s="15" t="s">
        <v>58</v>
      </c>
      <c r="D2462" s="16">
        <v>2018</v>
      </c>
      <c r="E2462" s="15" t="s">
        <v>59</v>
      </c>
      <c r="F2462" s="26"/>
      <c r="G2462" s="26" t="s">
        <v>61</v>
      </c>
      <c r="H2462" s="26" t="s">
        <v>61</v>
      </c>
      <c r="I2462" s="15" t="s">
        <v>61</v>
      </c>
      <c r="J2462" s="26"/>
      <c r="K2462" s="17">
        <f t="shared" si="285"/>
        <v>0</v>
      </c>
      <c r="L2462" s="15"/>
      <c r="M2462" s="15"/>
      <c r="N2462" s="15"/>
      <c r="O2462" s="15"/>
      <c r="P2462" s="15"/>
      <c r="Q2462" s="15"/>
      <c r="R2462" s="15"/>
      <c r="S2462" s="19"/>
      <c r="T2462" s="15"/>
      <c r="U2462" s="17"/>
      <c r="V2462" s="15"/>
      <c r="W2462" s="15"/>
      <c r="X2462" s="15" t="s">
        <v>79</v>
      </c>
      <c r="Y2462" s="15"/>
      <c r="AB2462" s="32">
        <v>43506</v>
      </c>
      <c r="AC2462" s="21" t="s">
        <v>15573</v>
      </c>
      <c r="AD2462" s="21" t="s">
        <v>15574</v>
      </c>
      <c r="AE2462" s="21" t="s">
        <v>15575</v>
      </c>
      <c r="AF2462" s="21" t="s">
        <v>15576</v>
      </c>
      <c r="AG2462" s="22">
        <f t="shared" si="284"/>
        <v>0.45161290322580644</v>
      </c>
      <c r="AH2462" s="15"/>
      <c r="AI2462" s="17"/>
      <c r="AJ2462" s="17"/>
      <c r="AK2462" s="17" t="e">
        <f>VLOOKUP(A2462,'[1]Deals (Exits)'!B:B,1,FALSE)</f>
        <v>#N/A</v>
      </c>
      <c r="AL2462" s="23"/>
      <c r="AM2462" s="17"/>
      <c r="AN2462" s="17"/>
      <c r="AO2462" s="17"/>
      <c r="AP2462" s="17"/>
      <c r="AQ2462" s="18"/>
      <c r="AR2462" s="18"/>
      <c r="AS2462" s="17"/>
      <c r="AT2462" s="17"/>
      <c r="AU2462" s="18"/>
      <c r="AV2462" s="17"/>
      <c r="AW2462" s="17"/>
      <c r="AX2462" s="17"/>
      <c r="AY2462" s="17"/>
      <c r="AZ2462" s="17"/>
      <c r="BA2462" s="17"/>
      <c r="BB2462" s="17"/>
      <c r="BC2462" s="17"/>
      <c r="BD2462" s="17"/>
      <c r="BE2462" s="17"/>
      <c r="BF2462" s="17"/>
      <c r="BG2462" s="17"/>
      <c r="BH2462" s="17"/>
      <c r="BI2462" s="17"/>
      <c r="BJ2462" s="17"/>
      <c r="BK2462" s="17"/>
      <c r="BL2462" s="17"/>
      <c r="BM2462" s="17"/>
      <c r="BN2462" s="15"/>
      <c r="BO2462" s="15"/>
      <c r="BP2462" s="22"/>
      <c r="BQ2462" s="15"/>
      <c r="BR2462" s="15"/>
      <c r="BS2462" s="15"/>
      <c r="BT2462" s="15"/>
      <c r="BU2462" s="15"/>
      <c r="BV2462" s="15"/>
      <c r="BW2462" s="15"/>
      <c r="BX2462" s="15"/>
      <c r="BY2462" s="15"/>
      <c r="BZ2462" s="15"/>
      <c r="CA2462" s="15"/>
      <c r="CB2462" s="15"/>
      <c r="CC2462" s="15"/>
      <c r="CD2462" s="15"/>
      <c r="CE2462" s="15"/>
      <c r="CF2462" s="15"/>
      <c r="CG2462" s="15"/>
      <c r="CH2462" s="15"/>
      <c r="CI2462" s="15"/>
      <c r="CJ2462" s="15"/>
    </row>
    <row r="2463" spans="1:88" ht="12.75">
      <c r="A2463" s="74" t="s">
        <v>15577</v>
      </c>
      <c r="B2463" s="15" t="s">
        <v>15578</v>
      </c>
      <c r="C2463" s="15" t="s">
        <v>58</v>
      </c>
      <c r="D2463" s="16">
        <v>2017</v>
      </c>
      <c r="E2463" s="15" t="s">
        <v>3506</v>
      </c>
      <c r="F2463" s="26"/>
      <c r="G2463" s="26" t="s">
        <v>61</v>
      </c>
      <c r="H2463" s="26" t="s">
        <v>61</v>
      </c>
      <c r="I2463" s="15" t="s">
        <v>61</v>
      </c>
      <c r="J2463" s="26"/>
      <c r="K2463" s="17">
        <f t="shared" si="285"/>
        <v>0</v>
      </c>
      <c r="L2463" s="15"/>
      <c r="M2463" s="15"/>
      <c r="N2463" s="15"/>
      <c r="O2463" s="15"/>
      <c r="P2463" s="15"/>
      <c r="Q2463" s="15"/>
      <c r="R2463" s="15"/>
      <c r="S2463" s="19"/>
      <c r="T2463" s="15"/>
      <c r="U2463" s="17"/>
      <c r="V2463" s="15" t="s">
        <v>15579</v>
      </c>
      <c r="W2463" s="15"/>
      <c r="X2463" s="15" t="s">
        <v>79</v>
      </c>
      <c r="Y2463" s="15"/>
      <c r="AB2463" s="32">
        <v>43506</v>
      </c>
      <c r="AC2463" s="21" t="s">
        <v>15580</v>
      </c>
      <c r="AD2463" s="15"/>
      <c r="AE2463" s="21" t="s">
        <v>15581</v>
      </c>
      <c r="AF2463" s="21" t="s">
        <v>15582</v>
      </c>
      <c r="AG2463" s="22">
        <f t="shared" si="284"/>
        <v>0.45161290322580644</v>
      </c>
      <c r="AH2463" s="15"/>
      <c r="AI2463" s="17"/>
      <c r="AJ2463" s="17"/>
      <c r="AK2463" s="17" t="e">
        <f>VLOOKUP(A2463,'[1]Deals (Exits)'!B:B,1,FALSE)</f>
        <v>#N/A</v>
      </c>
      <c r="AL2463" s="23"/>
      <c r="AM2463" s="17"/>
      <c r="AN2463" s="17"/>
      <c r="AO2463" s="17"/>
      <c r="AP2463" s="17"/>
      <c r="AQ2463" s="18"/>
      <c r="AR2463" s="18"/>
      <c r="AS2463" s="17"/>
      <c r="AT2463" s="17"/>
      <c r="AU2463" s="18"/>
      <c r="AV2463" s="17"/>
      <c r="AW2463" s="17"/>
      <c r="AX2463" s="17"/>
      <c r="AY2463" s="17"/>
      <c r="AZ2463" s="17"/>
      <c r="BA2463" s="17"/>
      <c r="BB2463" s="17"/>
      <c r="BC2463" s="17"/>
      <c r="BD2463" s="17"/>
      <c r="BE2463" s="17"/>
      <c r="BF2463" s="17"/>
      <c r="BG2463" s="17"/>
      <c r="BH2463" s="17"/>
      <c r="BI2463" s="17"/>
      <c r="BJ2463" s="17"/>
      <c r="BK2463" s="17"/>
      <c r="BL2463" s="17"/>
      <c r="BM2463" s="17"/>
      <c r="BN2463" s="15"/>
      <c r="BO2463" s="15"/>
      <c r="BP2463" s="22"/>
      <c r="BQ2463" s="15"/>
      <c r="BR2463" s="15"/>
      <c r="BS2463" s="15"/>
      <c r="BT2463" s="15"/>
      <c r="BU2463" s="15"/>
      <c r="BV2463" s="15"/>
      <c r="BW2463" s="15"/>
      <c r="BX2463" s="15"/>
      <c r="BY2463" s="15"/>
      <c r="BZ2463" s="15"/>
      <c r="CA2463" s="15"/>
      <c r="CB2463" s="15"/>
      <c r="CC2463" s="15"/>
      <c r="CD2463" s="15"/>
      <c r="CE2463" s="15"/>
      <c r="CF2463" s="15"/>
      <c r="CG2463" s="15"/>
      <c r="CH2463" s="15"/>
      <c r="CI2463" s="15"/>
      <c r="CJ2463" s="15"/>
    </row>
    <row r="2464" spans="1:88" ht="12.75">
      <c r="A2464" s="74" t="s">
        <v>15583</v>
      </c>
      <c r="B2464" s="15" t="s">
        <v>15584</v>
      </c>
      <c r="C2464" s="15" t="s">
        <v>58</v>
      </c>
      <c r="D2464" s="16">
        <v>2019</v>
      </c>
      <c r="E2464" s="15" t="s">
        <v>15059</v>
      </c>
      <c r="F2464" s="26"/>
      <c r="G2464" s="26" t="s">
        <v>61</v>
      </c>
      <c r="H2464" s="26" t="s">
        <v>61</v>
      </c>
      <c r="I2464" s="15" t="s">
        <v>61</v>
      </c>
      <c r="J2464" s="26"/>
      <c r="K2464" s="17">
        <f t="shared" si="285"/>
        <v>0</v>
      </c>
      <c r="L2464" s="15"/>
      <c r="M2464" s="15"/>
      <c r="N2464" s="15"/>
      <c r="O2464" s="15"/>
      <c r="P2464" s="15"/>
      <c r="Q2464" s="15"/>
      <c r="R2464" s="15"/>
      <c r="S2464" s="19"/>
      <c r="T2464" s="15"/>
      <c r="U2464" s="17"/>
      <c r="V2464" s="15"/>
      <c r="W2464" s="15"/>
      <c r="X2464" s="15" t="s">
        <v>5334</v>
      </c>
      <c r="Y2464" s="15"/>
      <c r="AB2464" s="32">
        <v>43506</v>
      </c>
      <c r="AC2464" s="21" t="s">
        <v>15585</v>
      </c>
      <c r="AD2464" s="21" t="s">
        <v>15586</v>
      </c>
      <c r="AE2464" s="21" t="s">
        <v>15587</v>
      </c>
      <c r="AF2464" s="21" t="s">
        <v>15588</v>
      </c>
      <c r="AG2464" s="22">
        <f t="shared" si="284"/>
        <v>0.45161290322580644</v>
      </c>
      <c r="AH2464" s="15"/>
      <c r="AI2464" s="17"/>
      <c r="AJ2464" s="17"/>
      <c r="AK2464" s="17" t="e">
        <f>VLOOKUP(A2464,'[1]Deals (Exits)'!B:B,1,FALSE)</f>
        <v>#N/A</v>
      </c>
      <c r="AL2464" s="23"/>
      <c r="AM2464" s="17"/>
      <c r="AN2464" s="17"/>
      <c r="AO2464" s="17"/>
      <c r="AP2464" s="17"/>
      <c r="AQ2464" s="18"/>
      <c r="AR2464" s="18"/>
      <c r="AS2464" s="17"/>
      <c r="AT2464" s="17"/>
      <c r="AU2464" s="18"/>
      <c r="AV2464" s="17"/>
      <c r="AW2464" s="17"/>
      <c r="AX2464" s="17"/>
      <c r="AY2464" s="17"/>
      <c r="AZ2464" s="17"/>
      <c r="BA2464" s="17"/>
      <c r="BB2464" s="17"/>
      <c r="BC2464" s="17"/>
      <c r="BD2464" s="17"/>
      <c r="BE2464" s="17"/>
      <c r="BF2464" s="17"/>
      <c r="BG2464" s="17"/>
      <c r="BH2464" s="17"/>
      <c r="BI2464" s="17"/>
      <c r="BJ2464" s="17"/>
      <c r="BK2464" s="17"/>
      <c r="BL2464" s="17"/>
      <c r="BM2464" s="17"/>
      <c r="BN2464" s="15"/>
      <c r="BO2464" s="15"/>
      <c r="BP2464" s="22"/>
      <c r="BQ2464" s="15"/>
      <c r="BR2464" s="15"/>
      <c r="BS2464" s="15"/>
      <c r="BT2464" s="15"/>
      <c r="BU2464" s="15"/>
      <c r="BV2464" s="15"/>
      <c r="BW2464" s="15"/>
      <c r="BX2464" s="15"/>
      <c r="BY2464" s="15"/>
      <c r="BZ2464" s="15"/>
      <c r="CA2464" s="15"/>
      <c r="CB2464" s="15"/>
      <c r="CC2464" s="15"/>
      <c r="CD2464" s="15"/>
      <c r="CE2464" s="15"/>
      <c r="CF2464" s="15"/>
      <c r="CG2464" s="15"/>
      <c r="CH2464" s="15"/>
      <c r="CI2464" s="15"/>
      <c r="CJ2464" s="15"/>
    </row>
    <row r="2465" spans="1:88" ht="12.75">
      <c r="A2465" s="75" t="s">
        <v>15589</v>
      </c>
      <c r="B2465" s="15" t="s">
        <v>15590</v>
      </c>
      <c r="C2465" s="15" t="s">
        <v>58</v>
      </c>
      <c r="D2465" s="16">
        <v>2018</v>
      </c>
      <c r="E2465" s="15" t="s">
        <v>59</v>
      </c>
      <c r="F2465" s="26"/>
      <c r="G2465" s="26" t="s">
        <v>61</v>
      </c>
      <c r="H2465" s="26" t="s">
        <v>61</v>
      </c>
      <c r="I2465" s="15" t="s">
        <v>61</v>
      </c>
      <c r="J2465" s="26"/>
      <c r="K2465" s="17">
        <f t="shared" si="285"/>
        <v>0</v>
      </c>
      <c r="L2465" s="15"/>
      <c r="M2465" s="15"/>
      <c r="N2465" s="15"/>
      <c r="O2465" s="15"/>
      <c r="P2465" s="15"/>
      <c r="Q2465" s="15"/>
      <c r="R2465" s="15"/>
      <c r="S2465" s="19"/>
      <c r="T2465" s="15"/>
      <c r="U2465" s="17"/>
      <c r="V2465" s="15"/>
      <c r="W2465" s="15"/>
      <c r="X2465" s="15" t="s">
        <v>79</v>
      </c>
      <c r="Y2465" s="15"/>
      <c r="AB2465" s="32">
        <v>43506</v>
      </c>
      <c r="AC2465" s="21" t="s">
        <v>15591</v>
      </c>
      <c r="AD2465" s="21" t="s">
        <v>15592</v>
      </c>
      <c r="AE2465" s="21" t="s">
        <v>15593</v>
      </c>
      <c r="AF2465" s="21" t="s">
        <v>15594</v>
      </c>
      <c r="AG2465" s="22">
        <f t="shared" si="284"/>
        <v>0.45161290322580644</v>
      </c>
      <c r="AH2465" s="15"/>
      <c r="AI2465" s="17"/>
      <c r="AJ2465" s="17"/>
      <c r="AK2465" s="17" t="e">
        <f>VLOOKUP(A2465,'[1]Deals (Exits)'!B:B,1,FALSE)</f>
        <v>#N/A</v>
      </c>
      <c r="AL2465" s="23"/>
      <c r="AM2465" s="17"/>
      <c r="AN2465" s="17"/>
      <c r="AO2465" s="17"/>
      <c r="AP2465" s="17"/>
      <c r="AQ2465" s="18"/>
      <c r="AR2465" s="18"/>
      <c r="AS2465" s="17"/>
      <c r="AT2465" s="17"/>
      <c r="AU2465" s="18"/>
      <c r="AV2465" s="17"/>
      <c r="AW2465" s="17"/>
      <c r="AX2465" s="17"/>
      <c r="AY2465" s="17"/>
      <c r="AZ2465" s="17"/>
      <c r="BA2465" s="17"/>
      <c r="BB2465" s="17"/>
      <c r="BC2465" s="17"/>
      <c r="BD2465" s="17"/>
      <c r="BE2465" s="17"/>
      <c r="BF2465" s="17"/>
      <c r="BG2465" s="17"/>
      <c r="BH2465" s="17"/>
      <c r="BI2465" s="17"/>
      <c r="BJ2465" s="17"/>
      <c r="BK2465" s="17"/>
      <c r="BL2465" s="17"/>
      <c r="BM2465" s="17"/>
      <c r="BN2465" s="15"/>
      <c r="BO2465" s="15"/>
      <c r="BP2465" s="22"/>
      <c r="BQ2465" s="15"/>
      <c r="BR2465" s="15"/>
      <c r="BS2465" s="15"/>
      <c r="BT2465" s="15"/>
      <c r="BU2465" s="15"/>
      <c r="BV2465" s="15"/>
      <c r="BW2465" s="15"/>
      <c r="BX2465" s="15"/>
      <c r="BY2465" s="15"/>
      <c r="BZ2465" s="15"/>
      <c r="CA2465" s="15"/>
      <c r="CB2465" s="15"/>
      <c r="CC2465" s="15"/>
      <c r="CD2465" s="15"/>
      <c r="CE2465" s="15"/>
      <c r="CF2465" s="15"/>
      <c r="CG2465" s="15"/>
      <c r="CH2465" s="15"/>
      <c r="CI2465" s="15"/>
      <c r="CJ2465" s="15"/>
    </row>
    <row r="2466" spans="1:88" ht="13.5" thickBot="1">
      <c r="A2466" s="83" t="s">
        <v>15595</v>
      </c>
      <c r="B2466" s="15" t="s">
        <v>15596</v>
      </c>
      <c r="C2466" s="15" t="s">
        <v>58</v>
      </c>
      <c r="D2466" s="16">
        <v>2010</v>
      </c>
      <c r="E2466" s="15" t="s">
        <v>59</v>
      </c>
      <c r="F2466" s="26"/>
      <c r="G2466" s="26" t="s">
        <v>61</v>
      </c>
      <c r="H2466" s="26" t="s">
        <v>61</v>
      </c>
      <c r="I2466" s="15" t="s">
        <v>61</v>
      </c>
      <c r="J2466" s="26"/>
      <c r="K2466" s="17">
        <f t="shared" si="285"/>
        <v>0</v>
      </c>
      <c r="L2466" s="15"/>
      <c r="M2466" s="15"/>
      <c r="N2466" s="15"/>
      <c r="O2466" s="15"/>
      <c r="P2466" s="15"/>
      <c r="Q2466" s="15"/>
      <c r="R2466" s="15"/>
      <c r="S2466" s="19"/>
      <c r="T2466" s="15"/>
      <c r="U2466" s="17"/>
      <c r="V2466" s="15"/>
      <c r="W2466" s="15"/>
      <c r="X2466" s="15" t="s">
        <v>5334</v>
      </c>
      <c r="Y2466" s="15"/>
      <c r="AB2466" s="20" t="s">
        <v>286</v>
      </c>
      <c r="AC2466" s="21" t="s">
        <v>15597</v>
      </c>
      <c r="AD2466" s="21" t="s">
        <v>15598</v>
      </c>
      <c r="AE2466" s="21" t="s">
        <v>15599</v>
      </c>
      <c r="AF2466" s="21" t="s">
        <v>15600</v>
      </c>
      <c r="AG2466" s="22">
        <f t="shared" si="284"/>
        <v>0.45161290322580644</v>
      </c>
      <c r="AH2466" s="15"/>
      <c r="AI2466" s="17"/>
      <c r="AJ2466" s="17"/>
      <c r="AK2466" s="17" t="e">
        <f>VLOOKUP(A2466,'[1]Deals (Exits)'!B:B,1,FALSE)</f>
        <v>#N/A</v>
      </c>
      <c r="AL2466" s="23"/>
      <c r="AM2466" s="17"/>
      <c r="AN2466" s="17"/>
      <c r="AO2466" s="17"/>
      <c r="AP2466" s="17"/>
      <c r="AQ2466" s="18"/>
      <c r="AR2466" s="18"/>
      <c r="AS2466" s="17"/>
      <c r="AT2466" s="17"/>
      <c r="AU2466" s="18"/>
      <c r="AV2466" s="17"/>
      <c r="AW2466" s="17"/>
      <c r="AX2466" s="17"/>
      <c r="AY2466" s="17"/>
      <c r="AZ2466" s="17"/>
      <c r="BA2466" s="17"/>
      <c r="BB2466" s="17"/>
      <c r="BC2466" s="17"/>
      <c r="BD2466" s="17"/>
      <c r="BE2466" s="17"/>
      <c r="BF2466" s="17"/>
      <c r="BG2466" s="17"/>
      <c r="BH2466" s="17"/>
      <c r="BI2466" s="17"/>
      <c r="BJ2466" s="17"/>
      <c r="BK2466" s="17"/>
      <c r="BL2466" s="17"/>
      <c r="BM2466" s="17"/>
      <c r="BN2466" s="15"/>
      <c r="BO2466" s="15"/>
      <c r="BP2466" s="22"/>
      <c r="BQ2466" s="15"/>
      <c r="BR2466" s="15"/>
      <c r="BS2466" s="15"/>
      <c r="BT2466" s="15"/>
      <c r="BU2466" s="15"/>
      <c r="BV2466" s="15"/>
      <c r="BW2466" s="15"/>
      <c r="BX2466" s="15"/>
      <c r="BY2466" s="15"/>
      <c r="BZ2466" s="15"/>
      <c r="CA2466" s="15"/>
      <c r="CB2466" s="15"/>
      <c r="CC2466" s="15"/>
      <c r="CD2466" s="15"/>
      <c r="CE2466" s="15"/>
      <c r="CF2466" s="15"/>
      <c r="CG2466" s="15"/>
      <c r="CH2466" s="15"/>
      <c r="CI2466" s="15"/>
      <c r="CJ2466" s="15"/>
    </row>
    <row r="2467" spans="1:88" ht="13.5" thickTop="1">
      <c r="A2467" s="25" t="s">
        <v>15601</v>
      </c>
      <c r="B2467" s="15" t="s">
        <v>15602</v>
      </c>
      <c r="C2467" s="15" t="s">
        <v>58</v>
      </c>
      <c r="D2467" s="16">
        <v>2010</v>
      </c>
      <c r="E2467" s="15" t="s">
        <v>15603</v>
      </c>
      <c r="F2467" s="26"/>
      <c r="G2467" s="26" t="s">
        <v>61</v>
      </c>
      <c r="H2467" s="26" t="s">
        <v>61</v>
      </c>
      <c r="I2467" s="15" t="s">
        <v>61</v>
      </c>
      <c r="J2467" s="26"/>
      <c r="K2467" s="17">
        <f t="shared" si="285"/>
        <v>0</v>
      </c>
      <c r="L2467" s="15"/>
      <c r="M2467" s="15"/>
      <c r="N2467" s="15"/>
      <c r="O2467" s="15"/>
      <c r="P2467" s="15"/>
      <c r="Q2467" s="15"/>
      <c r="R2467" s="15"/>
      <c r="S2467" s="19"/>
      <c r="T2467" s="15"/>
      <c r="U2467" s="17"/>
      <c r="V2467" s="15"/>
      <c r="W2467" s="15"/>
      <c r="X2467" s="15" t="s">
        <v>79</v>
      </c>
      <c r="Y2467" s="15"/>
      <c r="AB2467" s="20" t="s">
        <v>136</v>
      </c>
      <c r="AC2467" s="21" t="s">
        <v>15604</v>
      </c>
      <c r="AD2467" s="15"/>
      <c r="AE2467" s="21" t="s">
        <v>15605</v>
      </c>
      <c r="AF2467" s="21" t="s">
        <v>15606</v>
      </c>
      <c r="AG2467" s="22">
        <f t="shared" si="284"/>
        <v>0.41935483870967744</v>
      </c>
      <c r="AH2467" s="15"/>
      <c r="AI2467" s="17"/>
      <c r="AJ2467" s="17"/>
      <c r="AK2467" s="17" t="e">
        <f>VLOOKUP(A2467,'[1]Deals (Exits)'!B:B,1,FALSE)</f>
        <v>#N/A</v>
      </c>
      <c r="AL2467" s="23"/>
      <c r="AM2467" s="17"/>
      <c r="AN2467" s="17"/>
      <c r="AO2467" s="17"/>
      <c r="AP2467" s="17"/>
      <c r="AQ2467" s="18"/>
      <c r="AR2467" s="18"/>
      <c r="AS2467" s="17"/>
      <c r="AT2467" s="17"/>
      <c r="AU2467" s="18"/>
      <c r="AV2467" s="17"/>
      <c r="AW2467" s="17"/>
      <c r="AX2467" s="17"/>
      <c r="AY2467" s="17"/>
      <c r="AZ2467" s="17"/>
      <c r="BA2467" s="17"/>
      <c r="BB2467" s="17"/>
      <c r="BC2467" s="17"/>
      <c r="BD2467" s="17"/>
      <c r="BE2467" s="17"/>
      <c r="BF2467" s="17"/>
      <c r="BG2467" s="17"/>
      <c r="BH2467" s="17"/>
      <c r="BI2467" s="17"/>
      <c r="BJ2467" s="17"/>
      <c r="BK2467" s="17"/>
      <c r="BL2467" s="17"/>
      <c r="BM2467" s="17"/>
      <c r="BN2467" s="15"/>
      <c r="BO2467" s="15"/>
      <c r="BP2467" s="22"/>
      <c r="BQ2467" s="15"/>
      <c r="BR2467" s="15"/>
      <c r="BS2467" s="15"/>
      <c r="BT2467" s="15"/>
      <c r="BU2467" s="15"/>
      <c r="BV2467" s="15"/>
      <c r="BW2467" s="15"/>
      <c r="BX2467" s="15"/>
      <c r="BY2467" s="15"/>
      <c r="BZ2467" s="15"/>
      <c r="CA2467" s="15"/>
      <c r="CB2467" s="15"/>
      <c r="CC2467" s="15"/>
      <c r="CD2467" s="15"/>
      <c r="CE2467" s="15"/>
      <c r="CF2467" s="15"/>
      <c r="CG2467" s="15"/>
      <c r="CH2467" s="15"/>
      <c r="CI2467" s="15"/>
      <c r="CJ2467" s="15"/>
    </row>
    <row r="2468" spans="1:88" ht="12.75">
      <c r="A2468" s="25" t="s">
        <v>15607</v>
      </c>
      <c r="B2468" s="15" t="s">
        <v>15608</v>
      </c>
      <c r="C2468" s="15" t="s">
        <v>58</v>
      </c>
      <c r="D2468" s="16">
        <v>2018</v>
      </c>
      <c r="E2468" s="15" t="s">
        <v>59</v>
      </c>
      <c r="F2468" s="26"/>
      <c r="G2468" s="26" t="s">
        <v>61</v>
      </c>
      <c r="H2468" s="26" t="s">
        <v>61</v>
      </c>
      <c r="I2468" s="15" t="s">
        <v>61</v>
      </c>
      <c r="J2468" s="26"/>
      <c r="K2468" s="17">
        <f t="shared" si="285"/>
        <v>0</v>
      </c>
      <c r="L2468" s="15"/>
      <c r="M2468" s="15"/>
      <c r="N2468" s="15"/>
      <c r="O2468" s="15"/>
      <c r="P2468" s="15"/>
      <c r="Q2468" s="15"/>
      <c r="R2468" s="15"/>
      <c r="S2468" s="19"/>
      <c r="T2468" s="15"/>
      <c r="U2468" s="17"/>
      <c r="V2468" s="15"/>
      <c r="W2468" s="15"/>
      <c r="X2468" s="15" t="s">
        <v>1072</v>
      </c>
      <c r="Y2468" s="15"/>
      <c r="AB2468" s="32">
        <v>43506</v>
      </c>
      <c r="AC2468" s="21" t="s">
        <v>15609</v>
      </c>
      <c r="AD2468" s="21" t="s">
        <v>15610</v>
      </c>
      <c r="AE2468" s="21" t="s">
        <v>15611</v>
      </c>
      <c r="AF2468" s="21" t="s">
        <v>15612</v>
      </c>
      <c r="AG2468" s="22">
        <f t="shared" si="284"/>
        <v>0.45161290322580644</v>
      </c>
      <c r="AH2468" s="15"/>
      <c r="AI2468" s="17"/>
      <c r="AJ2468" s="17"/>
      <c r="AK2468" s="17" t="e">
        <f>VLOOKUP(A2468,'[1]Deals (Exits)'!B:B,1,FALSE)</f>
        <v>#N/A</v>
      </c>
      <c r="AL2468" s="23"/>
      <c r="AM2468" s="17"/>
      <c r="AN2468" s="17"/>
      <c r="AO2468" s="17"/>
      <c r="AP2468" s="17"/>
      <c r="AQ2468" s="18"/>
      <c r="AR2468" s="18"/>
      <c r="AS2468" s="17"/>
      <c r="AT2468" s="17"/>
      <c r="AU2468" s="18"/>
      <c r="AV2468" s="17"/>
      <c r="AW2468" s="17"/>
      <c r="AX2468" s="17"/>
      <c r="AY2468" s="17"/>
      <c r="AZ2468" s="17"/>
      <c r="BA2468" s="17"/>
      <c r="BB2468" s="17"/>
      <c r="BC2468" s="17"/>
      <c r="BD2468" s="17"/>
      <c r="BE2468" s="17"/>
      <c r="BF2468" s="17"/>
      <c r="BG2468" s="17"/>
      <c r="BH2468" s="17"/>
      <c r="BI2468" s="17"/>
      <c r="BJ2468" s="17"/>
      <c r="BK2468" s="17"/>
      <c r="BL2468" s="17"/>
      <c r="BM2468" s="17"/>
      <c r="BN2468" s="15"/>
      <c r="BO2468" s="15"/>
      <c r="BP2468" s="22"/>
      <c r="BQ2468" s="15"/>
      <c r="BR2468" s="15"/>
      <c r="BS2468" s="15"/>
      <c r="BT2468" s="15"/>
      <c r="BU2468" s="15"/>
      <c r="BV2468" s="15"/>
      <c r="BW2468" s="15"/>
      <c r="BX2468" s="15"/>
      <c r="BY2468" s="15"/>
      <c r="BZ2468" s="15"/>
      <c r="CA2468" s="15"/>
      <c r="CB2468" s="15"/>
      <c r="CC2468" s="15"/>
      <c r="CD2468" s="15"/>
      <c r="CE2468" s="15"/>
      <c r="CF2468" s="15"/>
      <c r="CG2468" s="15"/>
      <c r="CH2468" s="15"/>
      <c r="CI2468" s="15"/>
      <c r="CJ2468" s="15"/>
    </row>
    <row r="2469" spans="1:88" ht="12.75">
      <c r="A2469" s="25" t="s">
        <v>15613</v>
      </c>
      <c r="B2469" s="15" t="s">
        <v>15614</v>
      </c>
      <c r="C2469" s="15" t="s">
        <v>58</v>
      </c>
      <c r="D2469" s="16">
        <v>2012</v>
      </c>
      <c r="E2469" s="15" t="s">
        <v>59</v>
      </c>
      <c r="F2469" s="26"/>
      <c r="G2469" s="26" t="s">
        <v>61</v>
      </c>
      <c r="H2469" s="26" t="s">
        <v>61</v>
      </c>
      <c r="I2469" s="15" t="s">
        <v>61</v>
      </c>
      <c r="J2469" s="26"/>
      <c r="K2469" s="17">
        <f t="shared" si="285"/>
        <v>0</v>
      </c>
      <c r="L2469" s="15"/>
      <c r="M2469" s="15"/>
      <c r="N2469" s="15"/>
      <c r="O2469" s="15"/>
      <c r="P2469" s="15"/>
      <c r="Q2469" s="15"/>
      <c r="R2469" s="15"/>
      <c r="S2469" s="19"/>
      <c r="T2469" s="15"/>
      <c r="U2469" s="17"/>
      <c r="V2469" s="15" t="s">
        <v>15615</v>
      </c>
      <c r="W2469" s="15"/>
      <c r="X2469" s="15" t="s">
        <v>4628</v>
      </c>
      <c r="Y2469" s="15"/>
      <c r="AB2469" s="32">
        <v>43506</v>
      </c>
      <c r="AC2469" s="21" t="s">
        <v>15616</v>
      </c>
      <c r="AD2469" s="15"/>
      <c r="AE2469" s="21" t="s">
        <v>15617</v>
      </c>
      <c r="AF2469" s="21" t="s">
        <v>15618</v>
      </c>
      <c r="AG2469" s="22">
        <f t="shared" si="284"/>
        <v>0.45161290322580644</v>
      </c>
      <c r="AH2469" s="15"/>
      <c r="AI2469" s="17"/>
      <c r="AJ2469" s="17"/>
      <c r="AK2469" s="17" t="e">
        <f>VLOOKUP(A2469,'[1]Deals (Exits)'!B:B,1,FALSE)</f>
        <v>#N/A</v>
      </c>
      <c r="AL2469" s="23"/>
      <c r="AM2469" s="17"/>
      <c r="AN2469" s="17"/>
      <c r="AO2469" s="17"/>
      <c r="AP2469" s="17"/>
      <c r="AQ2469" s="18"/>
      <c r="AR2469" s="18"/>
      <c r="AS2469" s="17"/>
      <c r="AT2469" s="17"/>
      <c r="AU2469" s="18"/>
      <c r="AV2469" s="17"/>
      <c r="AW2469" s="17"/>
      <c r="AX2469" s="17"/>
      <c r="AY2469" s="17"/>
      <c r="AZ2469" s="17"/>
      <c r="BA2469" s="17"/>
      <c r="BB2469" s="17"/>
      <c r="BC2469" s="17"/>
      <c r="BD2469" s="17"/>
      <c r="BE2469" s="17"/>
      <c r="BF2469" s="17"/>
      <c r="BG2469" s="17"/>
      <c r="BH2469" s="17"/>
      <c r="BI2469" s="17"/>
      <c r="BJ2469" s="17"/>
      <c r="BK2469" s="17"/>
      <c r="BL2469" s="17"/>
      <c r="BM2469" s="17"/>
      <c r="BN2469" s="15"/>
      <c r="BO2469" s="15"/>
      <c r="BP2469" s="22"/>
      <c r="BQ2469" s="15"/>
      <c r="BR2469" s="15"/>
      <c r="BS2469" s="15"/>
      <c r="BT2469" s="15"/>
      <c r="BU2469" s="15"/>
      <c r="BV2469" s="15"/>
      <c r="BW2469" s="15"/>
      <c r="BX2469" s="15"/>
      <c r="BY2469" s="15"/>
      <c r="BZ2469" s="15"/>
      <c r="CA2469" s="15"/>
      <c r="CB2469" s="15"/>
      <c r="CC2469" s="15"/>
      <c r="CD2469" s="15"/>
      <c r="CE2469" s="15"/>
      <c r="CF2469" s="15"/>
      <c r="CG2469" s="15"/>
      <c r="CH2469" s="15"/>
      <c r="CI2469" s="15"/>
      <c r="CJ2469" s="15"/>
    </row>
    <row r="2470" spans="1:88" ht="12.75">
      <c r="A2470" s="25" t="s">
        <v>15619</v>
      </c>
      <c r="B2470" s="15" t="s">
        <v>15620</v>
      </c>
      <c r="C2470" s="15" t="s">
        <v>58</v>
      </c>
      <c r="D2470" s="16">
        <v>2018</v>
      </c>
      <c r="E2470" s="15" t="s">
        <v>15093</v>
      </c>
      <c r="F2470" s="26"/>
      <c r="G2470" s="26" t="s">
        <v>61</v>
      </c>
      <c r="H2470" s="26" t="s">
        <v>61</v>
      </c>
      <c r="I2470" s="15" t="s">
        <v>61</v>
      </c>
      <c r="J2470" s="26"/>
      <c r="K2470" s="17">
        <f t="shared" si="285"/>
        <v>0</v>
      </c>
      <c r="L2470" s="15"/>
      <c r="M2470" s="15"/>
      <c r="N2470" s="15"/>
      <c r="O2470" s="15"/>
      <c r="P2470" s="15"/>
      <c r="Q2470" s="15"/>
      <c r="R2470" s="15"/>
      <c r="S2470" s="19"/>
      <c r="T2470" s="15"/>
      <c r="U2470" s="17"/>
      <c r="V2470" s="15" t="s">
        <v>15621</v>
      </c>
      <c r="W2470" s="15"/>
      <c r="X2470" s="15" t="s">
        <v>4628</v>
      </c>
      <c r="Y2470" s="15"/>
      <c r="AB2470" s="32">
        <v>43506</v>
      </c>
      <c r="AC2470" s="21" t="s">
        <v>15622</v>
      </c>
      <c r="AD2470" s="15"/>
      <c r="AE2470" s="21" t="s">
        <v>15623</v>
      </c>
      <c r="AF2470" s="21" t="s">
        <v>15624</v>
      </c>
      <c r="AG2470" s="22">
        <f t="shared" si="284"/>
        <v>0.45161290322580644</v>
      </c>
      <c r="AH2470" s="15"/>
      <c r="AI2470" s="17"/>
      <c r="AJ2470" s="17"/>
      <c r="AK2470" s="17" t="e">
        <f>VLOOKUP(A2470,'[1]Deals (Exits)'!B:B,1,FALSE)</f>
        <v>#N/A</v>
      </c>
      <c r="AL2470" s="23"/>
      <c r="AM2470" s="17"/>
      <c r="AN2470" s="17"/>
      <c r="AO2470" s="17"/>
      <c r="AP2470" s="17"/>
      <c r="AQ2470" s="18"/>
      <c r="AR2470" s="18"/>
      <c r="AS2470" s="17"/>
      <c r="AT2470" s="17"/>
      <c r="AU2470" s="18"/>
      <c r="AV2470" s="17"/>
      <c r="AW2470" s="17"/>
      <c r="AX2470" s="17"/>
      <c r="AY2470" s="17"/>
      <c r="AZ2470" s="17"/>
      <c r="BA2470" s="17"/>
      <c r="BB2470" s="17"/>
      <c r="BC2470" s="17"/>
      <c r="BD2470" s="17"/>
      <c r="BE2470" s="17"/>
      <c r="BF2470" s="17"/>
      <c r="BG2470" s="17"/>
      <c r="BH2470" s="17"/>
      <c r="BI2470" s="17"/>
      <c r="BJ2470" s="17"/>
      <c r="BK2470" s="17"/>
      <c r="BL2470" s="17"/>
      <c r="BM2470" s="17"/>
      <c r="BN2470" s="15"/>
      <c r="BO2470" s="15"/>
      <c r="BP2470" s="22"/>
      <c r="BQ2470" s="15"/>
      <c r="BR2470" s="15"/>
      <c r="BS2470" s="15"/>
      <c r="BT2470" s="15"/>
      <c r="BU2470" s="15"/>
      <c r="BV2470" s="15"/>
      <c r="BW2470" s="15"/>
      <c r="BX2470" s="15"/>
      <c r="BY2470" s="15"/>
      <c r="BZ2470" s="15"/>
      <c r="CA2470" s="15"/>
      <c r="CB2470" s="15"/>
      <c r="CC2470" s="15"/>
      <c r="CD2470" s="15"/>
      <c r="CE2470" s="15"/>
      <c r="CF2470" s="15"/>
      <c r="CG2470" s="15"/>
      <c r="CH2470" s="15"/>
      <c r="CI2470" s="15"/>
      <c r="CJ2470" s="15"/>
    </row>
    <row r="2471" spans="1:88" ht="12.75">
      <c r="A2471" s="27" t="s">
        <v>15625</v>
      </c>
      <c r="B2471" s="15" t="s">
        <v>15626</v>
      </c>
      <c r="C2471" s="15" t="s">
        <v>58</v>
      </c>
      <c r="D2471" s="16">
        <v>2016</v>
      </c>
      <c r="E2471" s="15" t="s">
        <v>59</v>
      </c>
      <c r="F2471" s="26"/>
      <c r="G2471" s="26" t="s">
        <v>61</v>
      </c>
      <c r="H2471" s="26" t="s">
        <v>61</v>
      </c>
      <c r="I2471" s="15" t="s">
        <v>61</v>
      </c>
      <c r="J2471" s="26"/>
      <c r="K2471" s="17">
        <f t="shared" si="285"/>
        <v>0</v>
      </c>
      <c r="L2471" s="15"/>
      <c r="M2471" s="15"/>
      <c r="N2471" s="15"/>
      <c r="O2471" s="15"/>
      <c r="P2471" s="15"/>
      <c r="Q2471" s="15"/>
      <c r="R2471" s="15"/>
      <c r="S2471" s="19"/>
      <c r="T2471" s="15"/>
      <c r="U2471" s="17"/>
      <c r="V2471" s="15" t="s">
        <v>15627</v>
      </c>
      <c r="W2471" s="15"/>
      <c r="X2471" s="15" t="s">
        <v>64</v>
      </c>
      <c r="Y2471" s="15"/>
      <c r="AB2471" s="32">
        <v>43506</v>
      </c>
      <c r="AC2471" s="21" t="s">
        <v>15628</v>
      </c>
      <c r="AD2471" s="15"/>
      <c r="AE2471" s="21" t="s">
        <v>15629</v>
      </c>
      <c r="AF2471" s="21" t="s">
        <v>15630</v>
      </c>
      <c r="AG2471" s="22">
        <f t="shared" si="284"/>
        <v>0.45161290322580644</v>
      </c>
      <c r="AH2471" s="15"/>
      <c r="AI2471" s="17"/>
      <c r="AJ2471" s="17"/>
      <c r="AK2471" s="17" t="e">
        <f>VLOOKUP(A2471,'[1]Deals (Exits)'!B:B,1,FALSE)</f>
        <v>#N/A</v>
      </c>
      <c r="AL2471" s="23"/>
      <c r="AM2471" s="17"/>
      <c r="AN2471" s="17"/>
      <c r="AO2471" s="17"/>
      <c r="AP2471" s="17"/>
      <c r="AQ2471" s="18"/>
      <c r="AR2471" s="18"/>
      <c r="AS2471" s="17"/>
      <c r="AT2471" s="17"/>
      <c r="AU2471" s="18"/>
      <c r="AV2471" s="17"/>
      <c r="AW2471" s="17"/>
      <c r="AX2471" s="17"/>
      <c r="AY2471" s="17"/>
      <c r="AZ2471" s="17"/>
      <c r="BA2471" s="17"/>
      <c r="BB2471" s="17"/>
      <c r="BC2471" s="17"/>
      <c r="BD2471" s="17"/>
      <c r="BE2471" s="17"/>
      <c r="BF2471" s="17"/>
      <c r="BG2471" s="17"/>
      <c r="BH2471" s="17"/>
      <c r="BI2471" s="17"/>
      <c r="BJ2471" s="17"/>
      <c r="BK2471" s="17"/>
      <c r="BL2471" s="17"/>
      <c r="BM2471" s="17"/>
      <c r="BN2471" s="15"/>
      <c r="BO2471" s="15"/>
      <c r="BP2471" s="22"/>
      <c r="BQ2471" s="15"/>
      <c r="BR2471" s="15"/>
      <c r="BS2471" s="15"/>
      <c r="BT2471" s="15"/>
      <c r="BU2471" s="15"/>
      <c r="BV2471" s="15"/>
      <c r="BW2471" s="15"/>
      <c r="BX2471" s="15"/>
      <c r="BY2471" s="15"/>
      <c r="BZ2471" s="15"/>
      <c r="CA2471" s="15"/>
      <c r="CB2471" s="15"/>
      <c r="CC2471" s="15"/>
      <c r="CD2471" s="15"/>
      <c r="CE2471" s="15"/>
      <c r="CF2471" s="15"/>
      <c r="CG2471" s="15"/>
      <c r="CH2471" s="15"/>
      <c r="CI2471" s="15"/>
      <c r="CJ2471" s="15"/>
    </row>
    <row r="2472" spans="1:88" ht="12.75">
      <c r="A2472" s="25" t="s">
        <v>15631</v>
      </c>
      <c r="B2472" s="15" t="s">
        <v>15632</v>
      </c>
      <c r="C2472" s="15" t="s">
        <v>58</v>
      </c>
      <c r="D2472" s="16">
        <v>2013</v>
      </c>
      <c r="E2472" s="15" t="s">
        <v>59</v>
      </c>
      <c r="F2472" s="26"/>
      <c r="G2472" s="26" t="s">
        <v>61</v>
      </c>
      <c r="H2472" s="26" t="s">
        <v>61</v>
      </c>
      <c r="I2472" s="15" t="s">
        <v>61</v>
      </c>
      <c r="J2472" s="26"/>
      <c r="K2472" s="17">
        <f t="shared" si="285"/>
        <v>0</v>
      </c>
      <c r="L2472" s="15"/>
      <c r="M2472" s="15"/>
      <c r="N2472" s="15"/>
      <c r="O2472" s="15"/>
      <c r="P2472" s="15"/>
      <c r="Q2472" s="15"/>
      <c r="R2472" s="15"/>
      <c r="S2472" s="19"/>
      <c r="T2472" s="15"/>
      <c r="U2472" s="17"/>
      <c r="V2472" s="15"/>
      <c r="W2472" s="15"/>
      <c r="X2472" s="15" t="s">
        <v>79</v>
      </c>
      <c r="Y2472" s="15"/>
      <c r="AB2472" s="32">
        <v>43506</v>
      </c>
      <c r="AC2472" s="21" t="s">
        <v>15633</v>
      </c>
      <c r="AD2472" s="15"/>
      <c r="AE2472" s="21" t="s">
        <v>15634</v>
      </c>
      <c r="AF2472" s="21" t="s">
        <v>15635</v>
      </c>
      <c r="AG2472" s="22">
        <f t="shared" si="284"/>
        <v>0.41935483870967744</v>
      </c>
      <c r="AH2472" s="15"/>
      <c r="AI2472" s="17"/>
      <c r="AJ2472" s="17"/>
      <c r="AK2472" s="17" t="e">
        <f>VLOOKUP(A2472,'[1]Deals (Exits)'!B:B,1,FALSE)</f>
        <v>#N/A</v>
      </c>
      <c r="AL2472" s="23"/>
      <c r="AM2472" s="17"/>
      <c r="AN2472" s="17"/>
      <c r="AO2472" s="17"/>
      <c r="AP2472" s="17"/>
      <c r="AQ2472" s="18"/>
      <c r="AR2472" s="18"/>
      <c r="AS2472" s="17"/>
      <c r="AT2472" s="17"/>
      <c r="AU2472" s="18"/>
      <c r="AV2472" s="17"/>
      <c r="AW2472" s="17"/>
      <c r="AX2472" s="17"/>
      <c r="AY2472" s="17"/>
      <c r="AZ2472" s="17"/>
      <c r="BA2472" s="17"/>
      <c r="BB2472" s="17"/>
      <c r="BC2472" s="17"/>
      <c r="BD2472" s="17"/>
      <c r="BE2472" s="17"/>
      <c r="BF2472" s="17"/>
      <c r="BG2472" s="17"/>
      <c r="BH2472" s="17"/>
      <c r="BI2472" s="17"/>
      <c r="BJ2472" s="17"/>
      <c r="BK2472" s="17"/>
      <c r="BL2472" s="17"/>
      <c r="BM2472" s="17"/>
      <c r="BN2472" s="15"/>
      <c r="BO2472" s="15"/>
      <c r="BP2472" s="22"/>
      <c r="BQ2472" s="15"/>
      <c r="BR2472" s="15"/>
      <c r="BS2472" s="15"/>
      <c r="BT2472" s="15"/>
      <c r="BU2472" s="15"/>
      <c r="BV2472" s="15"/>
      <c r="BW2472" s="15"/>
      <c r="BX2472" s="15"/>
      <c r="BY2472" s="15"/>
      <c r="BZ2472" s="15"/>
      <c r="CA2472" s="15"/>
      <c r="CB2472" s="15"/>
      <c r="CC2472" s="15"/>
      <c r="CD2472" s="15"/>
      <c r="CE2472" s="15"/>
      <c r="CF2472" s="15"/>
      <c r="CG2472" s="15"/>
      <c r="CH2472" s="15"/>
      <c r="CI2472" s="15"/>
      <c r="CJ2472" s="15"/>
    </row>
    <row r="2473" spans="1:88" ht="12.75">
      <c r="A2473" s="27" t="s">
        <v>15636</v>
      </c>
      <c r="B2473" s="15" t="s">
        <v>15637</v>
      </c>
      <c r="C2473" s="15" t="s">
        <v>58</v>
      </c>
      <c r="D2473" s="16">
        <v>2012</v>
      </c>
      <c r="E2473" s="15" t="s">
        <v>59</v>
      </c>
      <c r="F2473" s="26"/>
      <c r="G2473" s="26" t="s">
        <v>61</v>
      </c>
      <c r="H2473" s="26" t="s">
        <v>61</v>
      </c>
      <c r="I2473" s="15" t="s">
        <v>61</v>
      </c>
      <c r="J2473" s="26"/>
      <c r="K2473" s="17">
        <f t="shared" si="285"/>
        <v>0</v>
      </c>
      <c r="L2473" s="15"/>
      <c r="M2473" s="15"/>
      <c r="N2473" s="15"/>
      <c r="O2473" s="15"/>
      <c r="P2473" s="15"/>
      <c r="Q2473" s="15"/>
      <c r="R2473" s="15"/>
      <c r="S2473" s="19"/>
      <c r="T2473" s="15"/>
      <c r="U2473" s="17"/>
      <c r="V2473" s="15"/>
      <c r="W2473" s="15"/>
      <c r="X2473" s="15" t="s">
        <v>64</v>
      </c>
      <c r="Y2473" s="15"/>
      <c r="AB2473" s="20" t="s">
        <v>286</v>
      </c>
      <c r="AC2473" s="21" t="s">
        <v>15638</v>
      </c>
      <c r="AD2473" s="15"/>
      <c r="AE2473" s="21" t="s">
        <v>15639</v>
      </c>
      <c r="AF2473" s="15"/>
      <c r="AG2473" s="22">
        <f t="shared" si="284"/>
        <v>0.38709677419354838</v>
      </c>
      <c r="AH2473" s="15"/>
      <c r="AI2473" s="17"/>
      <c r="AJ2473" s="17"/>
      <c r="AK2473" s="17" t="e">
        <f>VLOOKUP(A2473,'[1]Deals (Exits)'!B:B,1,FALSE)</f>
        <v>#N/A</v>
      </c>
      <c r="AL2473" s="23"/>
      <c r="AM2473" s="17"/>
      <c r="AN2473" s="17"/>
      <c r="AO2473" s="17"/>
      <c r="AP2473" s="17"/>
      <c r="AQ2473" s="18"/>
      <c r="AR2473" s="18"/>
      <c r="AS2473" s="17"/>
      <c r="AT2473" s="17"/>
      <c r="AU2473" s="18"/>
      <c r="AV2473" s="17"/>
      <c r="AW2473" s="17"/>
      <c r="AX2473" s="17"/>
      <c r="AY2473" s="17"/>
      <c r="AZ2473" s="17"/>
      <c r="BA2473" s="17"/>
      <c r="BB2473" s="17"/>
      <c r="BC2473" s="17"/>
      <c r="BD2473" s="17"/>
      <c r="BE2473" s="17"/>
      <c r="BF2473" s="17"/>
      <c r="BG2473" s="17"/>
      <c r="BH2473" s="17"/>
      <c r="BI2473" s="17"/>
      <c r="BJ2473" s="17"/>
      <c r="BK2473" s="17"/>
      <c r="BL2473" s="17"/>
      <c r="BM2473" s="17"/>
      <c r="BN2473" s="15"/>
      <c r="BO2473" s="15"/>
      <c r="BP2473" s="22"/>
      <c r="BQ2473" s="15"/>
      <c r="BR2473" s="15"/>
      <c r="BS2473" s="15"/>
      <c r="BT2473" s="15"/>
      <c r="BU2473" s="15"/>
      <c r="BV2473" s="15"/>
      <c r="BW2473" s="15"/>
      <c r="BX2473" s="15"/>
      <c r="BY2473" s="15"/>
      <c r="BZ2473" s="15"/>
      <c r="CA2473" s="15"/>
      <c r="CB2473" s="15"/>
      <c r="CC2473" s="15"/>
      <c r="CD2473" s="15"/>
      <c r="CE2473" s="15"/>
      <c r="CF2473" s="15"/>
      <c r="CG2473" s="15"/>
      <c r="CH2473" s="15"/>
      <c r="CI2473" s="15"/>
      <c r="CJ2473" s="15"/>
    </row>
    <row r="2474" spans="1:88" ht="12.75">
      <c r="A2474" s="25" t="s">
        <v>15640</v>
      </c>
      <c r="B2474" s="15" t="s">
        <v>15641</v>
      </c>
      <c r="C2474" s="15" t="s">
        <v>58</v>
      </c>
      <c r="D2474" s="16">
        <v>2017</v>
      </c>
      <c r="E2474" s="15" t="s">
        <v>59</v>
      </c>
      <c r="F2474" s="26"/>
      <c r="G2474" s="26" t="s">
        <v>61</v>
      </c>
      <c r="H2474" s="26" t="s">
        <v>61</v>
      </c>
      <c r="I2474" s="15" t="s">
        <v>61</v>
      </c>
      <c r="J2474" s="26"/>
      <c r="K2474" s="17">
        <f t="shared" si="285"/>
        <v>0</v>
      </c>
      <c r="L2474" s="15"/>
      <c r="M2474" s="15"/>
      <c r="N2474" s="15"/>
      <c r="O2474" s="15"/>
      <c r="P2474" s="15"/>
      <c r="Q2474" s="15"/>
      <c r="R2474" s="15"/>
      <c r="S2474" s="19"/>
      <c r="T2474" s="15"/>
      <c r="U2474" s="17"/>
      <c r="V2474" s="15"/>
      <c r="W2474" s="15"/>
      <c r="X2474" s="15" t="s">
        <v>1072</v>
      </c>
      <c r="Y2474" s="15"/>
      <c r="AB2474" s="20" t="s">
        <v>333</v>
      </c>
      <c r="AC2474" s="21" t="s">
        <v>15642</v>
      </c>
      <c r="AD2474" s="21" t="s">
        <v>15642</v>
      </c>
      <c r="AE2474" s="21" t="s">
        <v>15643</v>
      </c>
      <c r="AF2474" s="21" t="s">
        <v>15644</v>
      </c>
      <c r="AG2474" s="22">
        <f t="shared" si="284"/>
        <v>0.45161290322580644</v>
      </c>
      <c r="AH2474" s="15"/>
      <c r="AI2474" s="17"/>
      <c r="AJ2474" s="17"/>
      <c r="AK2474" s="17" t="e">
        <f>VLOOKUP(A2474,'[1]Deals (Exits)'!B:B,1,FALSE)</f>
        <v>#N/A</v>
      </c>
      <c r="AL2474" s="23"/>
      <c r="AM2474" s="17"/>
      <c r="AN2474" s="17"/>
      <c r="AO2474" s="17"/>
      <c r="AP2474" s="17"/>
      <c r="AQ2474" s="18"/>
      <c r="AR2474" s="18"/>
      <c r="AS2474" s="17"/>
      <c r="AT2474" s="17"/>
      <c r="AU2474" s="18"/>
      <c r="AV2474" s="17"/>
      <c r="AW2474" s="17"/>
      <c r="AX2474" s="17"/>
      <c r="AY2474" s="17"/>
      <c r="AZ2474" s="17"/>
      <c r="BA2474" s="17"/>
      <c r="BB2474" s="17"/>
      <c r="BC2474" s="17"/>
      <c r="BD2474" s="17"/>
      <c r="BE2474" s="17"/>
      <c r="BF2474" s="17"/>
      <c r="BG2474" s="17"/>
      <c r="BH2474" s="17"/>
      <c r="BI2474" s="17"/>
      <c r="BJ2474" s="17"/>
      <c r="BK2474" s="17"/>
      <c r="BL2474" s="17"/>
      <c r="BM2474" s="17"/>
      <c r="BN2474" s="15"/>
      <c r="BO2474" s="15"/>
      <c r="BP2474" s="22"/>
      <c r="BQ2474" s="15"/>
      <c r="BR2474" s="15"/>
      <c r="BS2474" s="15"/>
      <c r="BT2474" s="15"/>
      <c r="BU2474" s="15"/>
      <c r="BV2474" s="15"/>
      <c r="BW2474" s="15"/>
      <c r="BX2474" s="15"/>
      <c r="BY2474" s="15"/>
      <c r="BZ2474" s="15"/>
      <c r="CA2474" s="15"/>
      <c r="CB2474" s="15"/>
      <c r="CC2474" s="15"/>
      <c r="CD2474" s="15"/>
      <c r="CE2474" s="15"/>
      <c r="CF2474" s="15"/>
      <c r="CG2474" s="15"/>
      <c r="CH2474" s="15"/>
      <c r="CI2474" s="15"/>
      <c r="CJ2474" s="15"/>
    </row>
    <row r="2475" spans="1:88" ht="12.75">
      <c r="A2475" s="25" t="s">
        <v>15645</v>
      </c>
      <c r="B2475" s="15" t="s">
        <v>15646</v>
      </c>
      <c r="C2475" s="15" t="s">
        <v>58</v>
      </c>
      <c r="D2475" s="16">
        <v>2011</v>
      </c>
      <c r="E2475" s="15" t="s">
        <v>59</v>
      </c>
      <c r="F2475" s="26"/>
      <c r="G2475" s="26" t="s">
        <v>61</v>
      </c>
      <c r="H2475" s="26" t="s">
        <v>61</v>
      </c>
      <c r="I2475" s="15" t="s">
        <v>61</v>
      </c>
      <c r="J2475" s="26"/>
      <c r="K2475" s="17">
        <f t="shared" si="285"/>
        <v>0</v>
      </c>
      <c r="L2475" s="15"/>
      <c r="M2475" s="15"/>
      <c r="N2475" s="15"/>
      <c r="O2475" s="15"/>
      <c r="P2475" s="15"/>
      <c r="Q2475" s="15"/>
      <c r="R2475" s="15"/>
      <c r="S2475" s="19"/>
      <c r="T2475" s="15"/>
      <c r="U2475" s="17"/>
      <c r="V2475" s="15" t="s">
        <v>15647</v>
      </c>
      <c r="W2475" s="15"/>
      <c r="X2475" s="15" t="s">
        <v>1072</v>
      </c>
      <c r="Y2475" s="15"/>
      <c r="AB2475" s="32">
        <v>43506</v>
      </c>
      <c r="AC2475" s="21" t="s">
        <v>15648</v>
      </c>
      <c r="AD2475" s="21" t="s">
        <v>15649</v>
      </c>
      <c r="AE2475" s="21" t="s">
        <v>15650</v>
      </c>
      <c r="AF2475" s="21" t="s">
        <v>15651</v>
      </c>
      <c r="AG2475" s="22">
        <f t="shared" si="284"/>
        <v>0.4838709677419355</v>
      </c>
      <c r="AH2475" s="15"/>
      <c r="AI2475" s="17"/>
      <c r="AJ2475" s="17"/>
      <c r="AK2475" s="17" t="e">
        <f>VLOOKUP(A2475,'[1]Deals (Exits)'!B:B,1,FALSE)</f>
        <v>#N/A</v>
      </c>
      <c r="AL2475" s="23"/>
      <c r="AM2475" s="17"/>
      <c r="AN2475" s="17"/>
      <c r="AO2475" s="17"/>
      <c r="AP2475" s="17"/>
      <c r="AQ2475" s="18"/>
      <c r="AR2475" s="18"/>
      <c r="AS2475" s="17"/>
      <c r="AT2475" s="17"/>
      <c r="AU2475" s="18"/>
      <c r="AV2475" s="17"/>
      <c r="AW2475" s="17"/>
      <c r="AX2475" s="17"/>
      <c r="AY2475" s="17"/>
      <c r="AZ2475" s="17"/>
      <c r="BA2475" s="17"/>
      <c r="BB2475" s="17"/>
      <c r="BC2475" s="17"/>
      <c r="BD2475" s="17"/>
      <c r="BE2475" s="17"/>
      <c r="BF2475" s="17"/>
      <c r="BG2475" s="17"/>
      <c r="BH2475" s="17"/>
      <c r="BI2475" s="17"/>
      <c r="BJ2475" s="17"/>
      <c r="BK2475" s="17"/>
      <c r="BL2475" s="17"/>
      <c r="BM2475" s="17"/>
      <c r="BN2475" s="15"/>
      <c r="BO2475" s="15"/>
      <c r="BP2475" s="22"/>
      <c r="BQ2475" s="15"/>
      <c r="BR2475" s="15"/>
      <c r="BS2475" s="15"/>
      <c r="BT2475" s="15"/>
      <c r="BU2475" s="15"/>
      <c r="BV2475" s="15"/>
      <c r="BW2475" s="15"/>
      <c r="BX2475" s="15"/>
      <c r="BY2475" s="15"/>
      <c r="BZ2475" s="15"/>
      <c r="CA2475" s="15"/>
      <c r="CB2475" s="15"/>
      <c r="CC2475" s="15"/>
      <c r="CD2475" s="15"/>
      <c r="CE2475" s="15"/>
      <c r="CF2475" s="15"/>
      <c r="CG2475" s="15"/>
      <c r="CH2475" s="15"/>
      <c r="CI2475" s="15"/>
      <c r="CJ2475" s="15"/>
    </row>
    <row r="2476" spans="1:88" ht="12.75">
      <c r="A2476" s="25" t="s">
        <v>15652</v>
      </c>
      <c r="B2476" s="15" t="s">
        <v>15653</v>
      </c>
      <c r="C2476" s="15" t="s">
        <v>58</v>
      </c>
      <c r="D2476" s="16">
        <v>2017</v>
      </c>
      <c r="E2476" s="15" t="s">
        <v>3506</v>
      </c>
      <c r="F2476" s="26"/>
      <c r="G2476" s="26" t="s">
        <v>61</v>
      </c>
      <c r="H2476" s="26" t="s">
        <v>61</v>
      </c>
      <c r="I2476" s="15" t="s">
        <v>61</v>
      </c>
      <c r="J2476" s="26"/>
      <c r="K2476" s="17">
        <f t="shared" si="285"/>
        <v>0</v>
      </c>
      <c r="L2476" s="15"/>
      <c r="M2476" s="15"/>
      <c r="N2476" s="15"/>
      <c r="O2476" s="15"/>
      <c r="P2476" s="15"/>
      <c r="Q2476" s="15"/>
      <c r="R2476" s="15"/>
      <c r="S2476" s="19"/>
      <c r="T2476" s="15"/>
      <c r="U2476" s="17"/>
      <c r="V2476" s="15" t="s">
        <v>15654</v>
      </c>
      <c r="W2476" s="15"/>
      <c r="X2476" s="15" t="s">
        <v>538</v>
      </c>
      <c r="Y2476" s="15"/>
      <c r="AB2476" s="20" t="s">
        <v>286</v>
      </c>
      <c r="AC2476" s="21" t="s">
        <v>15655</v>
      </c>
      <c r="AD2476" s="21" t="s">
        <v>15656</v>
      </c>
      <c r="AE2476" s="21" t="s">
        <v>15657</v>
      </c>
      <c r="AF2476" s="21" t="s">
        <v>15658</v>
      </c>
      <c r="AG2476" s="22">
        <f t="shared" si="284"/>
        <v>0.4838709677419355</v>
      </c>
      <c r="AH2476" s="15"/>
      <c r="AI2476" s="17"/>
      <c r="AJ2476" s="17"/>
      <c r="AK2476" s="17" t="e">
        <f>VLOOKUP(A2476,'[1]Deals (Exits)'!B:B,1,FALSE)</f>
        <v>#N/A</v>
      </c>
      <c r="AL2476" s="23"/>
      <c r="AM2476" s="17"/>
      <c r="AN2476" s="17"/>
      <c r="AO2476" s="17"/>
      <c r="AP2476" s="17"/>
      <c r="AQ2476" s="18"/>
      <c r="AR2476" s="18"/>
      <c r="AS2476" s="17"/>
      <c r="AT2476" s="17"/>
      <c r="AU2476" s="18"/>
      <c r="AV2476" s="17"/>
      <c r="AW2476" s="17"/>
      <c r="AX2476" s="17"/>
      <c r="AY2476" s="17"/>
      <c r="AZ2476" s="17"/>
      <c r="BA2476" s="17"/>
      <c r="BB2476" s="17"/>
      <c r="BC2476" s="17"/>
      <c r="BD2476" s="17"/>
      <c r="BE2476" s="17"/>
      <c r="BF2476" s="17"/>
      <c r="BG2476" s="17"/>
      <c r="BH2476" s="17"/>
      <c r="BI2476" s="17"/>
      <c r="BJ2476" s="17"/>
      <c r="BK2476" s="17"/>
      <c r="BL2476" s="17"/>
      <c r="BM2476" s="17"/>
      <c r="BN2476" s="15"/>
      <c r="BO2476" s="15"/>
      <c r="BP2476" s="22"/>
      <c r="BQ2476" s="15"/>
      <c r="BR2476" s="15"/>
      <c r="BS2476" s="15"/>
      <c r="BT2476" s="15"/>
      <c r="BU2476" s="15"/>
      <c r="BV2476" s="15"/>
      <c r="BW2476" s="15"/>
      <c r="BX2476" s="15"/>
      <c r="BY2476" s="15"/>
      <c r="BZ2476" s="15"/>
      <c r="CA2476" s="15"/>
      <c r="CB2476" s="15"/>
      <c r="CC2476" s="15"/>
      <c r="CD2476" s="15"/>
      <c r="CE2476" s="15"/>
      <c r="CF2476" s="15"/>
      <c r="CG2476" s="15"/>
      <c r="CH2476" s="15"/>
      <c r="CI2476" s="15"/>
      <c r="CJ2476" s="15"/>
    </row>
    <row r="2477" spans="1:88" ht="12.75">
      <c r="A2477" s="25" t="s">
        <v>15659</v>
      </c>
      <c r="B2477" s="15" t="s">
        <v>15660</v>
      </c>
      <c r="C2477" s="15" t="s">
        <v>58</v>
      </c>
      <c r="D2477" s="16">
        <v>2019</v>
      </c>
      <c r="E2477" s="15" t="s">
        <v>14479</v>
      </c>
      <c r="F2477" s="26"/>
      <c r="G2477" s="26" t="s">
        <v>61</v>
      </c>
      <c r="H2477" s="26" t="s">
        <v>61</v>
      </c>
      <c r="I2477" s="15" t="s">
        <v>61</v>
      </c>
      <c r="J2477" s="26"/>
      <c r="K2477" s="17">
        <f t="shared" si="285"/>
        <v>0</v>
      </c>
      <c r="L2477" s="15"/>
      <c r="M2477" s="15"/>
      <c r="N2477" s="15"/>
      <c r="O2477" s="15"/>
      <c r="P2477" s="15"/>
      <c r="Q2477" s="15"/>
      <c r="R2477" s="15"/>
      <c r="S2477" s="19"/>
      <c r="T2477" s="15"/>
      <c r="U2477" s="17"/>
      <c r="V2477" s="15" t="s">
        <v>15661</v>
      </c>
      <c r="W2477" s="15"/>
      <c r="X2477" s="15" t="s">
        <v>12945</v>
      </c>
      <c r="Y2477" s="15"/>
      <c r="AB2477" s="32">
        <v>43506</v>
      </c>
      <c r="AC2477" s="21" t="s">
        <v>15662</v>
      </c>
      <c r="AD2477" s="15"/>
      <c r="AE2477" s="15"/>
      <c r="AF2477" s="21" t="s">
        <v>15663</v>
      </c>
      <c r="AG2477" s="22">
        <f t="shared" si="284"/>
        <v>0.41935483870967744</v>
      </c>
      <c r="AH2477" s="15"/>
      <c r="AI2477" s="17"/>
      <c r="AJ2477" s="17"/>
      <c r="AK2477" s="17" t="e">
        <f>VLOOKUP(A2477,'[1]Deals (Exits)'!B:B,1,FALSE)</f>
        <v>#N/A</v>
      </c>
      <c r="AL2477" s="23"/>
      <c r="AM2477" s="17"/>
      <c r="AN2477" s="17"/>
      <c r="AO2477" s="17"/>
      <c r="AP2477" s="17"/>
      <c r="AQ2477" s="18"/>
      <c r="AR2477" s="18"/>
      <c r="AS2477" s="17"/>
      <c r="AT2477" s="17"/>
      <c r="AU2477" s="18"/>
      <c r="AV2477" s="17"/>
      <c r="AW2477" s="17"/>
      <c r="AX2477" s="17"/>
      <c r="AY2477" s="17"/>
      <c r="AZ2477" s="17"/>
      <c r="BA2477" s="17"/>
      <c r="BB2477" s="17"/>
      <c r="BC2477" s="17"/>
      <c r="BD2477" s="17"/>
      <c r="BE2477" s="17"/>
      <c r="BF2477" s="17"/>
      <c r="BG2477" s="17"/>
      <c r="BH2477" s="17"/>
      <c r="BI2477" s="17"/>
      <c r="BJ2477" s="17"/>
      <c r="BK2477" s="17"/>
      <c r="BL2477" s="17"/>
      <c r="BM2477" s="17"/>
      <c r="BN2477" s="15"/>
      <c r="BO2477" s="15"/>
      <c r="BP2477" s="22"/>
      <c r="BQ2477" s="15"/>
      <c r="BR2477" s="15"/>
      <c r="BS2477" s="15"/>
      <c r="BT2477" s="15"/>
      <c r="BU2477" s="15"/>
      <c r="BV2477" s="15"/>
      <c r="BW2477" s="15"/>
      <c r="BX2477" s="15"/>
      <c r="BY2477" s="15"/>
      <c r="BZ2477" s="15"/>
      <c r="CA2477" s="15"/>
      <c r="CB2477" s="15"/>
      <c r="CC2477" s="15"/>
      <c r="CD2477" s="15"/>
      <c r="CE2477" s="15"/>
      <c r="CF2477" s="15"/>
      <c r="CG2477" s="15"/>
      <c r="CH2477" s="15"/>
      <c r="CI2477" s="15"/>
      <c r="CJ2477" s="15"/>
    </row>
    <row r="2478" spans="1:88" ht="12.75">
      <c r="A2478" s="25" t="s">
        <v>15664</v>
      </c>
      <c r="B2478" s="15" t="s">
        <v>15665</v>
      </c>
      <c r="C2478" s="15" t="s">
        <v>58</v>
      </c>
      <c r="D2478" s="16">
        <v>2015</v>
      </c>
      <c r="E2478" s="15" t="s">
        <v>59</v>
      </c>
      <c r="F2478" s="26"/>
      <c r="G2478" s="26" t="s">
        <v>61</v>
      </c>
      <c r="H2478" s="26" t="s">
        <v>61</v>
      </c>
      <c r="I2478" s="15" t="s">
        <v>61</v>
      </c>
      <c r="J2478" s="26"/>
      <c r="K2478" s="17">
        <f t="shared" si="285"/>
        <v>0</v>
      </c>
      <c r="L2478" s="15"/>
      <c r="M2478" s="15"/>
      <c r="N2478" s="15"/>
      <c r="O2478" s="15"/>
      <c r="P2478" s="15"/>
      <c r="Q2478" s="15"/>
      <c r="R2478" s="15"/>
      <c r="S2478" s="19"/>
      <c r="T2478" s="15"/>
      <c r="U2478" s="17"/>
      <c r="V2478" s="15" t="s">
        <v>15666</v>
      </c>
      <c r="W2478" s="15"/>
      <c r="X2478" s="15" t="s">
        <v>107</v>
      </c>
      <c r="Y2478" s="15"/>
      <c r="AB2478" s="32">
        <v>43506</v>
      </c>
      <c r="AC2478" s="21" t="s">
        <v>15667</v>
      </c>
      <c r="AD2478" s="21" t="s">
        <v>15668</v>
      </c>
      <c r="AE2478" s="21" t="s">
        <v>15669</v>
      </c>
      <c r="AF2478" s="15"/>
      <c r="AG2478" s="22">
        <f t="shared" si="284"/>
        <v>0.45161290322580644</v>
      </c>
      <c r="AH2478" s="15"/>
      <c r="AI2478" s="17"/>
      <c r="AJ2478" s="17"/>
      <c r="AK2478" s="17" t="e">
        <f>VLOOKUP(A2478,'[1]Deals (Exits)'!B:B,1,FALSE)</f>
        <v>#N/A</v>
      </c>
      <c r="AL2478" s="23"/>
      <c r="AM2478" s="17"/>
      <c r="AN2478" s="17"/>
      <c r="AO2478" s="17"/>
      <c r="AP2478" s="17"/>
      <c r="AQ2478" s="18"/>
      <c r="AR2478" s="18"/>
      <c r="AS2478" s="17"/>
      <c r="AT2478" s="17"/>
      <c r="AU2478" s="18"/>
      <c r="AV2478" s="17"/>
      <c r="AW2478" s="17"/>
      <c r="AX2478" s="17"/>
      <c r="AY2478" s="17"/>
      <c r="AZ2478" s="17"/>
      <c r="BA2478" s="17"/>
      <c r="BB2478" s="17"/>
      <c r="BC2478" s="17"/>
      <c r="BD2478" s="17"/>
      <c r="BE2478" s="17"/>
      <c r="BF2478" s="17"/>
      <c r="BG2478" s="17"/>
      <c r="BH2478" s="17"/>
      <c r="BI2478" s="17"/>
      <c r="BJ2478" s="17"/>
      <c r="BK2478" s="17"/>
      <c r="BL2478" s="17"/>
      <c r="BM2478" s="17"/>
      <c r="BN2478" s="15"/>
      <c r="BO2478" s="15"/>
      <c r="BP2478" s="22"/>
      <c r="BQ2478" s="15"/>
      <c r="BR2478" s="15"/>
      <c r="BS2478" s="15"/>
      <c r="BT2478" s="15"/>
      <c r="BU2478" s="15"/>
      <c r="BV2478" s="15"/>
      <c r="BW2478" s="15"/>
      <c r="BX2478" s="15"/>
      <c r="BY2478" s="15"/>
      <c r="BZ2478" s="15"/>
      <c r="CA2478" s="15"/>
      <c r="CB2478" s="15"/>
      <c r="CC2478" s="15"/>
      <c r="CD2478" s="15"/>
      <c r="CE2478" s="15"/>
      <c r="CF2478" s="15"/>
      <c r="CG2478" s="15"/>
      <c r="CH2478" s="15"/>
      <c r="CI2478" s="15"/>
      <c r="CJ2478" s="15"/>
    </row>
    <row r="2479" spans="1:88" ht="12.75">
      <c r="A2479" s="25" t="s">
        <v>15670</v>
      </c>
      <c r="B2479" s="15" t="s">
        <v>15671</v>
      </c>
      <c r="C2479" s="15" t="s">
        <v>58</v>
      </c>
      <c r="D2479" s="16">
        <v>2018</v>
      </c>
      <c r="E2479" s="15" t="s">
        <v>59</v>
      </c>
      <c r="F2479" s="26"/>
      <c r="G2479" s="26" t="s">
        <v>61</v>
      </c>
      <c r="H2479" s="26" t="s">
        <v>61</v>
      </c>
      <c r="I2479" s="15" t="s">
        <v>61</v>
      </c>
      <c r="J2479" s="26"/>
      <c r="K2479" s="17">
        <f t="shared" si="285"/>
        <v>0</v>
      </c>
      <c r="L2479" s="15"/>
      <c r="M2479" s="15"/>
      <c r="N2479" s="15"/>
      <c r="O2479" s="15"/>
      <c r="P2479" s="15"/>
      <c r="Q2479" s="15"/>
      <c r="R2479" s="15"/>
      <c r="S2479" s="19"/>
      <c r="T2479" s="15"/>
      <c r="U2479" s="17"/>
      <c r="V2479" s="15" t="s">
        <v>15672</v>
      </c>
      <c r="W2479" s="15"/>
      <c r="X2479" s="15" t="s">
        <v>79</v>
      </c>
      <c r="Y2479" s="15"/>
      <c r="AB2479" s="32">
        <v>43506</v>
      </c>
      <c r="AC2479" s="21" t="s">
        <v>15673</v>
      </c>
      <c r="AD2479" s="15"/>
      <c r="AE2479" s="21" t="s">
        <v>15674</v>
      </c>
      <c r="AF2479" s="21" t="s">
        <v>15675</v>
      </c>
      <c r="AG2479" s="22">
        <f t="shared" si="284"/>
        <v>0.45161290322580644</v>
      </c>
      <c r="AH2479" s="15"/>
      <c r="AI2479" s="17"/>
      <c r="AJ2479" s="17"/>
      <c r="AK2479" s="17" t="e">
        <f>VLOOKUP(A2479,'[1]Deals (Exits)'!B:B,1,FALSE)</f>
        <v>#N/A</v>
      </c>
      <c r="AL2479" s="23"/>
      <c r="AM2479" s="17"/>
      <c r="AN2479" s="17"/>
      <c r="AO2479" s="17"/>
      <c r="AP2479" s="17"/>
      <c r="AQ2479" s="18"/>
      <c r="AR2479" s="18"/>
      <c r="AS2479" s="17"/>
      <c r="AT2479" s="17"/>
      <c r="AU2479" s="18"/>
      <c r="AV2479" s="17"/>
      <c r="AW2479" s="17"/>
      <c r="AX2479" s="17"/>
      <c r="AY2479" s="17"/>
      <c r="AZ2479" s="17"/>
      <c r="BA2479" s="17"/>
      <c r="BB2479" s="17"/>
      <c r="BC2479" s="17"/>
      <c r="BD2479" s="17"/>
      <c r="BE2479" s="17"/>
      <c r="BF2479" s="17"/>
      <c r="BG2479" s="17"/>
      <c r="BH2479" s="17"/>
      <c r="BI2479" s="17"/>
      <c r="BJ2479" s="17"/>
      <c r="BK2479" s="17"/>
      <c r="BL2479" s="17"/>
      <c r="BM2479" s="17"/>
      <c r="BN2479" s="15"/>
      <c r="BO2479" s="15"/>
      <c r="BP2479" s="22"/>
      <c r="BQ2479" s="15"/>
      <c r="BR2479" s="15"/>
      <c r="BS2479" s="15"/>
      <c r="BT2479" s="15"/>
      <c r="BU2479" s="15"/>
      <c r="BV2479" s="15"/>
      <c r="BW2479" s="15"/>
      <c r="BX2479" s="15"/>
      <c r="BY2479" s="15"/>
      <c r="BZ2479" s="15"/>
      <c r="CA2479" s="15"/>
      <c r="CB2479" s="15"/>
      <c r="CC2479" s="15"/>
      <c r="CD2479" s="15"/>
      <c r="CE2479" s="15"/>
      <c r="CF2479" s="15"/>
      <c r="CG2479" s="15"/>
      <c r="CH2479" s="15"/>
      <c r="CI2479" s="15"/>
      <c r="CJ2479" s="15"/>
    </row>
    <row r="2480" spans="1:88" ht="12.75">
      <c r="A2480" s="25" t="s">
        <v>15676</v>
      </c>
      <c r="B2480" s="15" t="s">
        <v>15677</v>
      </c>
      <c r="C2480" s="15" t="s">
        <v>58</v>
      </c>
      <c r="D2480" s="16">
        <v>2014</v>
      </c>
      <c r="E2480" s="15"/>
      <c r="F2480" s="26"/>
      <c r="G2480" s="26" t="s">
        <v>61</v>
      </c>
      <c r="H2480" s="26" t="s">
        <v>61</v>
      </c>
      <c r="I2480" s="15" t="s">
        <v>61</v>
      </c>
      <c r="J2480" s="26"/>
      <c r="K2480" s="17">
        <f t="shared" si="285"/>
        <v>0</v>
      </c>
      <c r="L2480" s="15"/>
      <c r="M2480" s="15"/>
      <c r="N2480" s="15"/>
      <c r="O2480" s="15"/>
      <c r="P2480" s="15"/>
      <c r="Q2480" s="15"/>
      <c r="R2480" s="15"/>
      <c r="S2480" s="19"/>
      <c r="T2480" s="15"/>
      <c r="U2480" s="17"/>
      <c r="V2480" s="15" t="s">
        <v>15678</v>
      </c>
      <c r="W2480" s="15"/>
      <c r="X2480" s="15" t="s">
        <v>79</v>
      </c>
      <c r="Y2480" s="15"/>
      <c r="AB2480" s="32">
        <v>43506</v>
      </c>
      <c r="AC2480" s="21" t="s">
        <v>15679</v>
      </c>
      <c r="AD2480" s="21" t="s">
        <v>15680</v>
      </c>
      <c r="AE2480" s="15"/>
      <c r="AF2480" s="21" t="s">
        <v>15681</v>
      </c>
      <c r="AG2480" s="22">
        <f t="shared" si="284"/>
        <v>0.41935483870967744</v>
      </c>
      <c r="AH2480" s="15"/>
      <c r="AI2480" s="17"/>
      <c r="AJ2480" s="17"/>
      <c r="AK2480" s="17" t="e">
        <f>VLOOKUP(A2480,'[1]Deals (Exits)'!B:B,1,FALSE)</f>
        <v>#N/A</v>
      </c>
      <c r="AL2480" s="23"/>
      <c r="AM2480" s="17"/>
      <c r="AN2480" s="17"/>
      <c r="AO2480" s="17"/>
      <c r="AP2480" s="17"/>
      <c r="AQ2480" s="18"/>
      <c r="AR2480" s="18"/>
      <c r="AS2480" s="17"/>
      <c r="AT2480" s="17"/>
      <c r="AU2480" s="18"/>
      <c r="AV2480" s="17"/>
      <c r="AW2480" s="17"/>
      <c r="AX2480" s="17"/>
      <c r="AY2480" s="17"/>
      <c r="AZ2480" s="17"/>
      <c r="BA2480" s="17"/>
      <c r="BB2480" s="17"/>
      <c r="BC2480" s="17"/>
      <c r="BD2480" s="17"/>
      <c r="BE2480" s="17"/>
      <c r="BF2480" s="17"/>
      <c r="BG2480" s="17"/>
      <c r="BH2480" s="17"/>
      <c r="BI2480" s="17"/>
      <c r="BJ2480" s="17"/>
      <c r="BK2480" s="17"/>
      <c r="BL2480" s="17"/>
      <c r="BM2480" s="17"/>
      <c r="BN2480" s="15"/>
      <c r="BO2480" s="15"/>
      <c r="BP2480" s="22"/>
      <c r="BQ2480" s="15"/>
      <c r="BR2480" s="15"/>
      <c r="BS2480" s="15"/>
      <c r="BT2480" s="15"/>
      <c r="BU2480" s="15"/>
      <c r="BV2480" s="15"/>
      <c r="BW2480" s="15"/>
      <c r="BX2480" s="15"/>
      <c r="BY2480" s="15"/>
      <c r="BZ2480" s="15"/>
      <c r="CA2480" s="15"/>
      <c r="CB2480" s="15"/>
      <c r="CC2480" s="15"/>
      <c r="CD2480" s="15"/>
      <c r="CE2480" s="15"/>
      <c r="CF2480" s="15"/>
      <c r="CG2480" s="15"/>
      <c r="CH2480" s="15"/>
      <c r="CI2480" s="15"/>
      <c r="CJ2480" s="15"/>
    </row>
    <row r="2481" spans="1:88" ht="12.75">
      <c r="A2481" s="25" t="s">
        <v>15682</v>
      </c>
      <c r="B2481" s="15" t="s">
        <v>15683</v>
      </c>
      <c r="C2481" s="15" t="s">
        <v>58</v>
      </c>
      <c r="D2481" s="16">
        <v>2015</v>
      </c>
      <c r="E2481" s="15" t="s">
        <v>59</v>
      </c>
      <c r="F2481" s="26"/>
      <c r="G2481" s="26" t="s">
        <v>61</v>
      </c>
      <c r="H2481" s="26" t="s">
        <v>61</v>
      </c>
      <c r="I2481" s="15" t="s">
        <v>61</v>
      </c>
      <c r="J2481" s="26"/>
      <c r="K2481" s="17">
        <f t="shared" si="285"/>
        <v>0</v>
      </c>
      <c r="L2481" s="15"/>
      <c r="M2481" s="15"/>
      <c r="N2481" s="15"/>
      <c r="O2481" s="15"/>
      <c r="P2481" s="15"/>
      <c r="Q2481" s="15"/>
      <c r="R2481" s="15"/>
      <c r="S2481" s="19"/>
      <c r="T2481" s="15"/>
      <c r="U2481" s="17"/>
      <c r="V2481" s="15"/>
      <c r="W2481" s="15"/>
      <c r="X2481" s="15" t="s">
        <v>294</v>
      </c>
      <c r="Y2481" s="15"/>
      <c r="AB2481" s="20"/>
      <c r="AC2481" s="21" t="s">
        <v>15684</v>
      </c>
      <c r="AD2481" s="15"/>
      <c r="AE2481" s="21" t="s">
        <v>15685</v>
      </c>
      <c r="AF2481" s="21" t="s">
        <v>15686</v>
      </c>
      <c r="AG2481" s="22">
        <f t="shared" si="284"/>
        <v>0.38709677419354838</v>
      </c>
      <c r="AH2481" s="15"/>
      <c r="AI2481" s="17"/>
      <c r="AJ2481" s="17"/>
      <c r="AK2481" s="17" t="e">
        <f>VLOOKUP(A2481,'[1]Deals (Exits)'!B:B,1,FALSE)</f>
        <v>#N/A</v>
      </c>
      <c r="AL2481" s="23"/>
      <c r="AM2481" s="17"/>
      <c r="AN2481" s="17"/>
      <c r="AO2481" s="17"/>
      <c r="AP2481" s="17"/>
      <c r="AQ2481" s="18"/>
      <c r="AR2481" s="18"/>
      <c r="AS2481" s="17"/>
      <c r="AT2481" s="17"/>
      <c r="AU2481" s="18"/>
      <c r="AV2481" s="17"/>
      <c r="AW2481" s="17"/>
      <c r="AX2481" s="17"/>
      <c r="AY2481" s="17"/>
      <c r="AZ2481" s="17"/>
      <c r="BA2481" s="17"/>
      <c r="BB2481" s="17"/>
      <c r="BC2481" s="17"/>
      <c r="BD2481" s="17"/>
      <c r="BE2481" s="17"/>
      <c r="BF2481" s="17"/>
      <c r="BG2481" s="17"/>
      <c r="BH2481" s="17"/>
      <c r="BI2481" s="17"/>
      <c r="BJ2481" s="17"/>
      <c r="BK2481" s="17"/>
      <c r="BL2481" s="17"/>
      <c r="BM2481" s="17"/>
      <c r="BN2481" s="15"/>
      <c r="BO2481" s="15"/>
      <c r="BP2481" s="22"/>
      <c r="BQ2481" s="15"/>
      <c r="BR2481" s="15"/>
      <c r="BS2481" s="15"/>
      <c r="BT2481" s="15"/>
      <c r="BU2481" s="15"/>
      <c r="BV2481" s="15"/>
      <c r="BW2481" s="15"/>
      <c r="BX2481" s="15"/>
      <c r="BY2481" s="15"/>
      <c r="BZ2481" s="15"/>
      <c r="CA2481" s="15"/>
      <c r="CB2481" s="15"/>
      <c r="CC2481" s="15"/>
      <c r="CD2481" s="15"/>
      <c r="CE2481" s="15"/>
      <c r="CF2481" s="15"/>
      <c r="CG2481" s="15"/>
      <c r="CH2481" s="15"/>
      <c r="CI2481" s="15"/>
      <c r="CJ2481" s="15"/>
    </row>
    <row r="2482" spans="1:88" ht="12.75">
      <c r="A2482" s="25" t="s">
        <v>15687</v>
      </c>
      <c r="B2482" s="15" t="s">
        <v>15688</v>
      </c>
      <c r="C2482" s="15" t="s">
        <v>58</v>
      </c>
      <c r="D2482" s="16">
        <v>2016</v>
      </c>
      <c r="E2482" s="15" t="s">
        <v>59</v>
      </c>
      <c r="F2482" s="26"/>
      <c r="G2482" s="26" t="s">
        <v>61</v>
      </c>
      <c r="H2482" s="26" t="s">
        <v>61</v>
      </c>
      <c r="I2482" s="15" t="s">
        <v>61</v>
      </c>
      <c r="J2482" s="26"/>
      <c r="K2482" s="17">
        <f t="shared" si="285"/>
        <v>0</v>
      </c>
      <c r="L2482" s="15"/>
      <c r="M2482" s="15"/>
      <c r="N2482" s="15"/>
      <c r="O2482" s="15"/>
      <c r="P2482" s="15"/>
      <c r="Q2482" s="15"/>
      <c r="R2482" s="15"/>
      <c r="S2482" s="19"/>
      <c r="T2482" s="15"/>
      <c r="U2482" s="17"/>
      <c r="V2482" s="15"/>
      <c r="W2482" s="15"/>
      <c r="X2482" s="15" t="s">
        <v>1877</v>
      </c>
      <c r="Y2482" s="15"/>
      <c r="AB2482" s="20" t="s">
        <v>286</v>
      </c>
      <c r="AC2482" s="21" t="s">
        <v>15689</v>
      </c>
      <c r="AD2482" s="21" t="s">
        <v>15690</v>
      </c>
      <c r="AE2482" s="21" t="s">
        <v>15691</v>
      </c>
      <c r="AF2482" s="21" t="s">
        <v>15692</v>
      </c>
      <c r="AG2482" s="22">
        <f t="shared" si="284"/>
        <v>0.45161290322580644</v>
      </c>
      <c r="AH2482" s="15"/>
      <c r="AI2482" s="17"/>
      <c r="AJ2482" s="17"/>
      <c r="AK2482" s="17" t="e">
        <f>VLOOKUP(A2482,'[1]Deals (Exits)'!B:B,1,FALSE)</f>
        <v>#N/A</v>
      </c>
      <c r="AL2482" s="23"/>
      <c r="AM2482" s="17"/>
      <c r="AN2482" s="17"/>
      <c r="AO2482" s="17"/>
      <c r="AP2482" s="17"/>
      <c r="AQ2482" s="18"/>
      <c r="AR2482" s="18"/>
      <c r="AS2482" s="17"/>
      <c r="AT2482" s="17"/>
      <c r="AU2482" s="18"/>
      <c r="AV2482" s="17"/>
      <c r="AW2482" s="17"/>
      <c r="AX2482" s="17"/>
      <c r="AY2482" s="17"/>
      <c r="AZ2482" s="17"/>
      <c r="BA2482" s="17"/>
      <c r="BB2482" s="17"/>
      <c r="BC2482" s="17"/>
      <c r="BD2482" s="17"/>
      <c r="BE2482" s="17"/>
      <c r="BF2482" s="17"/>
      <c r="BG2482" s="17"/>
      <c r="BH2482" s="17"/>
      <c r="BI2482" s="17"/>
      <c r="BJ2482" s="17"/>
      <c r="BK2482" s="17"/>
      <c r="BL2482" s="17"/>
      <c r="BM2482" s="17"/>
      <c r="BN2482" s="15"/>
      <c r="BO2482" s="15"/>
      <c r="BP2482" s="22"/>
      <c r="BQ2482" s="15"/>
      <c r="BR2482" s="15"/>
      <c r="BS2482" s="15"/>
      <c r="BT2482" s="15"/>
      <c r="BU2482" s="15"/>
      <c r="BV2482" s="15"/>
      <c r="BW2482" s="15"/>
      <c r="BX2482" s="15"/>
      <c r="BY2482" s="15"/>
      <c r="BZ2482" s="15"/>
      <c r="CA2482" s="15"/>
      <c r="CB2482" s="15"/>
      <c r="CC2482" s="15"/>
      <c r="CD2482" s="15"/>
      <c r="CE2482" s="15"/>
      <c r="CF2482" s="15"/>
      <c r="CG2482" s="15"/>
      <c r="CH2482" s="15"/>
      <c r="CI2482" s="15"/>
      <c r="CJ2482" s="15"/>
    </row>
    <row r="2483" spans="1:88" ht="12.75">
      <c r="A2483" s="27" t="s">
        <v>15693</v>
      </c>
      <c r="B2483" s="15" t="s">
        <v>15694</v>
      </c>
      <c r="C2483" s="15" t="s">
        <v>58</v>
      </c>
      <c r="D2483" s="16">
        <v>2017</v>
      </c>
      <c r="E2483" s="15" t="s">
        <v>59</v>
      </c>
      <c r="F2483" s="26"/>
      <c r="G2483" s="26" t="s">
        <v>61</v>
      </c>
      <c r="H2483" s="26" t="s">
        <v>61</v>
      </c>
      <c r="I2483" s="15" t="s">
        <v>61</v>
      </c>
      <c r="J2483" s="26"/>
      <c r="K2483" s="17">
        <f t="shared" si="285"/>
        <v>0</v>
      </c>
      <c r="L2483" s="15"/>
      <c r="M2483" s="15"/>
      <c r="N2483" s="15"/>
      <c r="O2483" s="15"/>
      <c r="P2483" s="15"/>
      <c r="Q2483" s="15"/>
      <c r="R2483" s="15"/>
      <c r="S2483" s="19"/>
      <c r="T2483" s="15"/>
      <c r="U2483" s="17"/>
      <c r="V2483" s="15" t="s">
        <v>15695</v>
      </c>
      <c r="W2483" s="15"/>
      <c r="X2483" s="15" t="s">
        <v>79</v>
      </c>
      <c r="Y2483" s="15"/>
      <c r="AB2483" s="32">
        <v>43506</v>
      </c>
      <c r="AC2483" s="21" t="s">
        <v>15696</v>
      </c>
      <c r="AD2483" s="21" t="s">
        <v>15697</v>
      </c>
      <c r="AE2483" s="15"/>
      <c r="AF2483" s="15"/>
      <c r="AG2483" s="22">
        <f t="shared" si="284"/>
        <v>0.41935483870967744</v>
      </c>
      <c r="AH2483" s="15"/>
      <c r="AI2483" s="17"/>
      <c r="AJ2483" s="17"/>
      <c r="AK2483" s="17" t="e">
        <f>VLOOKUP(A2483,'[1]Deals (Exits)'!B:B,1,FALSE)</f>
        <v>#N/A</v>
      </c>
      <c r="AL2483" s="23"/>
      <c r="AM2483" s="17"/>
      <c r="AN2483" s="17"/>
      <c r="AO2483" s="17"/>
      <c r="AP2483" s="17"/>
      <c r="AQ2483" s="18"/>
      <c r="AR2483" s="18"/>
      <c r="AS2483" s="17"/>
      <c r="AT2483" s="17"/>
      <c r="AU2483" s="18"/>
      <c r="AV2483" s="17"/>
      <c r="AW2483" s="17"/>
      <c r="AX2483" s="17"/>
      <c r="AY2483" s="17"/>
      <c r="AZ2483" s="17"/>
      <c r="BA2483" s="17"/>
      <c r="BB2483" s="17"/>
      <c r="BC2483" s="17"/>
      <c r="BD2483" s="17"/>
      <c r="BE2483" s="17"/>
      <c r="BF2483" s="17"/>
      <c r="BG2483" s="17"/>
      <c r="BH2483" s="17"/>
      <c r="BI2483" s="17"/>
      <c r="BJ2483" s="17"/>
      <c r="BK2483" s="17"/>
      <c r="BL2483" s="17"/>
      <c r="BM2483" s="17"/>
      <c r="BN2483" s="15"/>
      <c r="BO2483" s="15"/>
      <c r="BP2483" s="22"/>
      <c r="BQ2483" s="15"/>
      <c r="BR2483" s="15"/>
      <c r="BS2483" s="15"/>
      <c r="BT2483" s="15"/>
      <c r="BU2483" s="15"/>
      <c r="BV2483" s="15"/>
      <c r="BW2483" s="15"/>
      <c r="BX2483" s="15"/>
      <c r="BY2483" s="15"/>
      <c r="BZ2483" s="15"/>
      <c r="CA2483" s="15"/>
      <c r="CB2483" s="15"/>
      <c r="CC2483" s="15"/>
      <c r="CD2483" s="15"/>
      <c r="CE2483" s="15"/>
      <c r="CF2483" s="15"/>
      <c r="CG2483" s="15"/>
      <c r="CH2483" s="15"/>
      <c r="CI2483" s="15"/>
      <c r="CJ2483" s="15"/>
    </row>
    <row r="2484" spans="1:88" ht="12.75">
      <c r="A2484" s="25" t="s">
        <v>15698</v>
      </c>
      <c r="B2484" s="15" t="s">
        <v>15699</v>
      </c>
      <c r="C2484" s="15" t="s">
        <v>58</v>
      </c>
      <c r="D2484" s="16">
        <v>2011</v>
      </c>
      <c r="E2484" s="15" t="s">
        <v>59</v>
      </c>
      <c r="F2484" s="26"/>
      <c r="G2484" s="26" t="s">
        <v>61</v>
      </c>
      <c r="H2484" s="26" t="s">
        <v>61</v>
      </c>
      <c r="I2484" s="15" t="s">
        <v>61</v>
      </c>
      <c r="J2484" s="26"/>
      <c r="K2484" s="17">
        <f t="shared" si="285"/>
        <v>0</v>
      </c>
      <c r="L2484" s="15"/>
      <c r="M2484" s="15"/>
      <c r="N2484" s="15"/>
      <c r="O2484" s="15"/>
      <c r="P2484" s="15"/>
      <c r="Q2484" s="15"/>
      <c r="R2484" s="15"/>
      <c r="S2484" s="19"/>
      <c r="T2484" s="15"/>
      <c r="U2484" s="17"/>
      <c r="V2484" s="15"/>
      <c r="W2484" s="15"/>
      <c r="X2484" s="15" t="s">
        <v>64</v>
      </c>
      <c r="Y2484" s="15"/>
      <c r="AB2484" s="20" t="s">
        <v>286</v>
      </c>
      <c r="AC2484" s="21" t="s">
        <v>15700</v>
      </c>
      <c r="AD2484" s="15"/>
      <c r="AE2484" s="21" t="s">
        <v>15701</v>
      </c>
      <c r="AF2484" s="21" t="s">
        <v>15702</v>
      </c>
      <c r="AG2484" s="22">
        <f t="shared" si="284"/>
        <v>0.41935483870967744</v>
      </c>
      <c r="AH2484" s="15"/>
      <c r="AI2484" s="17"/>
      <c r="AJ2484" s="17"/>
      <c r="AK2484" s="17" t="e">
        <f>VLOOKUP(A2484,'[1]Deals (Exits)'!B:B,1,FALSE)</f>
        <v>#N/A</v>
      </c>
      <c r="AL2484" s="23"/>
      <c r="AM2484" s="17"/>
      <c r="AN2484" s="17"/>
      <c r="AO2484" s="17"/>
      <c r="AP2484" s="17"/>
      <c r="AQ2484" s="18"/>
      <c r="AR2484" s="18"/>
      <c r="AS2484" s="17"/>
      <c r="AT2484" s="17"/>
      <c r="AU2484" s="18"/>
      <c r="AV2484" s="17"/>
      <c r="AW2484" s="17"/>
      <c r="AX2484" s="17"/>
      <c r="AY2484" s="17"/>
      <c r="AZ2484" s="17"/>
      <c r="BA2484" s="17"/>
      <c r="BB2484" s="17"/>
      <c r="BC2484" s="17"/>
      <c r="BD2484" s="17"/>
      <c r="BE2484" s="17"/>
      <c r="BF2484" s="17"/>
      <c r="BG2484" s="17"/>
      <c r="BH2484" s="17"/>
      <c r="BI2484" s="17"/>
      <c r="BJ2484" s="17"/>
      <c r="BK2484" s="17"/>
      <c r="BL2484" s="17"/>
      <c r="BM2484" s="17"/>
      <c r="BN2484" s="15"/>
      <c r="BO2484" s="15"/>
      <c r="BP2484" s="22"/>
      <c r="BQ2484" s="15"/>
      <c r="BR2484" s="15"/>
      <c r="BS2484" s="15"/>
      <c r="BT2484" s="15"/>
      <c r="BU2484" s="15"/>
      <c r="BV2484" s="15"/>
      <c r="BW2484" s="15"/>
      <c r="BX2484" s="15"/>
      <c r="BY2484" s="15"/>
      <c r="BZ2484" s="15"/>
      <c r="CA2484" s="15"/>
      <c r="CB2484" s="15"/>
      <c r="CC2484" s="15"/>
      <c r="CD2484" s="15"/>
      <c r="CE2484" s="15"/>
      <c r="CF2484" s="15"/>
      <c r="CG2484" s="15"/>
      <c r="CH2484" s="15"/>
      <c r="CI2484" s="15"/>
      <c r="CJ2484" s="15"/>
    </row>
    <row r="2485" spans="1:88" ht="12.75">
      <c r="A2485" s="25" t="s">
        <v>15703</v>
      </c>
      <c r="B2485" s="15" t="s">
        <v>15704</v>
      </c>
      <c r="C2485" s="15" t="s">
        <v>58</v>
      </c>
      <c r="D2485" s="16">
        <v>2017</v>
      </c>
      <c r="E2485" s="15" t="s">
        <v>14504</v>
      </c>
      <c r="F2485" s="26"/>
      <c r="G2485" s="26" t="s">
        <v>61</v>
      </c>
      <c r="H2485" s="26" t="s">
        <v>61</v>
      </c>
      <c r="I2485" s="15" t="s">
        <v>61</v>
      </c>
      <c r="J2485" s="26"/>
      <c r="K2485" s="17">
        <f t="shared" si="285"/>
        <v>0</v>
      </c>
      <c r="L2485" s="15"/>
      <c r="M2485" s="15"/>
      <c r="N2485" s="15"/>
      <c r="O2485" s="15"/>
      <c r="P2485" s="15"/>
      <c r="Q2485" s="15"/>
      <c r="R2485" s="15"/>
      <c r="S2485" s="19"/>
      <c r="T2485" s="15"/>
      <c r="U2485" s="17"/>
      <c r="V2485" s="15"/>
      <c r="W2485" s="15"/>
      <c r="X2485" s="15" t="s">
        <v>4628</v>
      </c>
      <c r="Y2485" s="15"/>
      <c r="AB2485" s="20"/>
      <c r="AC2485" s="21" t="s">
        <v>15705</v>
      </c>
      <c r="AD2485" s="21" t="s">
        <v>15706</v>
      </c>
      <c r="AE2485" s="21" t="s">
        <v>15707</v>
      </c>
      <c r="AF2485" s="21" t="s">
        <v>15708</v>
      </c>
      <c r="AG2485" s="22">
        <f t="shared" si="284"/>
        <v>0.41935483870967744</v>
      </c>
      <c r="AH2485" s="15"/>
      <c r="AI2485" s="17"/>
      <c r="AJ2485" s="17"/>
      <c r="AK2485" s="17" t="e">
        <f>VLOOKUP(A2485,'[1]Deals (Exits)'!B:B,1,FALSE)</f>
        <v>#N/A</v>
      </c>
      <c r="AL2485" s="23"/>
      <c r="AM2485" s="17"/>
      <c r="AN2485" s="17"/>
      <c r="AO2485" s="17"/>
      <c r="AP2485" s="17"/>
      <c r="AQ2485" s="18"/>
      <c r="AR2485" s="18"/>
      <c r="AS2485" s="17"/>
      <c r="AT2485" s="17"/>
      <c r="AU2485" s="18"/>
      <c r="AV2485" s="17"/>
      <c r="AW2485" s="17"/>
      <c r="AX2485" s="17"/>
      <c r="AY2485" s="17"/>
      <c r="AZ2485" s="17"/>
      <c r="BA2485" s="17"/>
      <c r="BB2485" s="17"/>
      <c r="BC2485" s="17"/>
      <c r="BD2485" s="17"/>
      <c r="BE2485" s="17"/>
      <c r="BF2485" s="17"/>
      <c r="BG2485" s="17"/>
      <c r="BH2485" s="17"/>
      <c r="BI2485" s="17"/>
      <c r="BJ2485" s="17"/>
      <c r="BK2485" s="17"/>
      <c r="BL2485" s="17"/>
      <c r="BM2485" s="17"/>
      <c r="BN2485" s="15"/>
      <c r="BO2485" s="15"/>
      <c r="BP2485" s="22"/>
      <c r="BQ2485" s="15"/>
      <c r="BR2485" s="15"/>
      <c r="BS2485" s="15"/>
      <c r="BT2485" s="15"/>
      <c r="BU2485" s="15"/>
      <c r="BV2485" s="15"/>
      <c r="BW2485" s="15"/>
      <c r="BX2485" s="15"/>
      <c r="BY2485" s="15"/>
      <c r="BZ2485" s="15"/>
      <c r="CA2485" s="15"/>
      <c r="CB2485" s="15"/>
      <c r="CC2485" s="15"/>
      <c r="CD2485" s="15"/>
      <c r="CE2485" s="15"/>
      <c r="CF2485" s="15"/>
      <c r="CG2485" s="15"/>
      <c r="CH2485" s="15"/>
      <c r="CI2485" s="15"/>
      <c r="CJ2485" s="15"/>
    </row>
    <row r="2486" spans="1:88" ht="12.75">
      <c r="A2486" s="25" t="s">
        <v>15709</v>
      </c>
      <c r="B2486" s="15" t="s">
        <v>15710</v>
      </c>
      <c r="C2486" s="15" t="s">
        <v>58</v>
      </c>
      <c r="D2486" s="16">
        <v>2012</v>
      </c>
      <c r="E2486" s="15" t="s">
        <v>15711</v>
      </c>
      <c r="F2486" s="26"/>
      <c r="G2486" s="26" t="s">
        <v>61</v>
      </c>
      <c r="H2486" s="26" t="s">
        <v>61</v>
      </c>
      <c r="I2486" s="15" t="s">
        <v>61</v>
      </c>
      <c r="J2486" s="26"/>
      <c r="K2486" s="17">
        <f t="shared" si="285"/>
        <v>0</v>
      </c>
      <c r="L2486" s="15"/>
      <c r="M2486" s="15"/>
      <c r="N2486" s="15"/>
      <c r="O2486" s="15"/>
      <c r="P2486" s="15"/>
      <c r="Q2486" s="15"/>
      <c r="R2486" s="15"/>
      <c r="S2486" s="19"/>
      <c r="T2486" s="15"/>
      <c r="U2486" s="17"/>
      <c r="V2486" s="15" t="s">
        <v>15712</v>
      </c>
      <c r="W2486" s="15"/>
      <c r="X2486" s="15" t="s">
        <v>5334</v>
      </c>
      <c r="Y2486" s="15"/>
      <c r="AB2486" s="20"/>
      <c r="AC2486" s="21" t="s">
        <v>15713</v>
      </c>
      <c r="AD2486" s="15"/>
      <c r="AE2486" s="21" t="s">
        <v>15714</v>
      </c>
      <c r="AF2486" s="21" t="s">
        <v>15715</v>
      </c>
      <c r="AG2486" s="22">
        <f t="shared" si="284"/>
        <v>0.41935483870967744</v>
      </c>
      <c r="AH2486" s="15"/>
      <c r="AI2486" s="17"/>
      <c r="AJ2486" s="17"/>
      <c r="AK2486" s="17" t="e">
        <f>VLOOKUP(A2486,'[1]Deals (Exits)'!B:B,1,FALSE)</f>
        <v>#N/A</v>
      </c>
      <c r="AL2486" s="23"/>
      <c r="AM2486" s="17"/>
      <c r="AN2486" s="17"/>
      <c r="AO2486" s="17"/>
      <c r="AP2486" s="17"/>
      <c r="AQ2486" s="18"/>
      <c r="AR2486" s="18"/>
      <c r="AS2486" s="17"/>
      <c r="AT2486" s="17"/>
      <c r="AU2486" s="18"/>
      <c r="AV2486" s="17"/>
      <c r="AW2486" s="17"/>
      <c r="AX2486" s="17"/>
      <c r="AY2486" s="17"/>
      <c r="AZ2486" s="17"/>
      <c r="BA2486" s="17"/>
      <c r="BB2486" s="17"/>
      <c r="BC2486" s="17"/>
      <c r="BD2486" s="17"/>
      <c r="BE2486" s="17"/>
      <c r="BF2486" s="17"/>
      <c r="BG2486" s="17"/>
      <c r="BH2486" s="17"/>
      <c r="BI2486" s="17"/>
      <c r="BJ2486" s="17"/>
      <c r="BK2486" s="17"/>
      <c r="BL2486" s="17"/>
      <c r="BM2486" s="17"/>
      <c r="BN2486" s="15"/>
      <c r="BO2486" s="15"/>
      <c r="BP2486" s="22"/>
      <c r="BQ2486" s="15"/>
      <c r="BR2486" s="15"/>
      <c r="BS2486" s="15"/>
      <c r="BT2486" s="15"/>
      <c r="BU2486" s="15"/>
      <c r="BV2486" s="15"/>
      <c r="BW2486" s="15"/>
      <c r="BX2486" s="15"/>
      <c r="BY2486" s="15"/>
      <c r="BZ2486" s="15"/>
      <c r="CA2486" s="15"/>
      <c r="CB2486" s="15"/>
      <c r="CC2486" s="15"/>
      <c r="CD2486" s="15"/>
      <c r="CE2486" s="15"/>
      <c r="CF2486" s="15"/>
      <c r="CG2486" s="15"/>
      <c r="CH2486" s="15"/>
      <c r="CI2486" s="15"/>
      <c r="CJ2486" s="15"/>
    </row>
    <row r="2487" spans="1:88" ht="12.75">
      <c r="A2487" s="27" t="s">
        <v>15716</v>
      </c>
      <c r="B2487" s="15" t="s">
        <v>15717</v>
      </c>
      <c r="C2487" s="15" t="s">
        <v>58</v>
      </c>
      <c r="D2487" s="16">
        <v>2018</v>
      </c>
      <c r="E2487" s="15" t="s">
        <v>59</v>
      </c>
      <c r="F2487" s="26"/>
      <c r="G2487" s="26" t="s">
        <v>61</v>
      </c>
      <c r="H2487" s="26" t="s">
        <v>61</v>
      </c>
      <c r="I2487" s="15" t="s">
        <v>61</v>
      </c>
      <c r="J2487" s="26"/>
      <c r="K2487" s="17">
        <f t="shared" si="285"/>
        <v>0</v>
      </c>
      <c r="L2487" s="15"/>
      <c r="M2487" s="15"/>
      <c r="N2487" s="15"/>
      <c r="O2487" s="15"/>
      <c r="P2487" s="15"/>
      <c r="Q2487" s="15"/>
      <c r="R2487" s="15"/>
      <c r="S2487" s="19"/>
      <c r="T2487" s="15"/>
      <c r="U2487" s="17"/>
      <c r="V2487" s="15" t="s">
        <v>15718</v>
      </c>
      <c r="W2487" s="15"/>
      <c r="X2487" s="15" t="s">
        <v>191</v>
      </c>
      <c r="Y2487" s="15"/>
      <c r="AB2487" s="32">
        <v>43506</v>
      </c>
      <c r="AC2487" s="21" t="s">
        <v>15719</v>
      </c>
      <c r="AD2487" s="21" t="s">
        <v>15720</v>
      </c>
      <c r="AE2487" s="21" t="s">
        <v>15721</v>
      </c>
      <c r="AF2487" s="21" t="s">
        <v>15722</v>
      </c>
      <c r="AG2487" s="22">
        <f t="shared" si="284"/>
        <v>0.4838709677419355</v>
      </c>
      <c r="AH2487" s="15"/>
      <c r="AI2487" s="17"/>
      <c r="AJ2487" s="17"/>
      <c r="AK2487" s="17" t="e">
        <f>VLOOKUP(A2487,'[1]Deals (Exits)'!B:B,1,FALSE)</f>
        <v>#N/A</v>
      </c>
      <c r="AL2487" s="23"/>
      <c r="AM2487" s="17"/>
      <c r="AN2487" s="17"/>
      <c r="AO2487" s="17"/>
      <c r="AP2487" s="17"/>
      <c r="AQ2487" s="18"/>
      <c r="AR2487" s="18"/>
      <c r="AS2487" s="17"/>
      <c r="AT2487" s="17"/>
      <c r="AU2487" s="18"/>
      <c r="AV2487" s="17"/>
      <c r="AW2487" s="17"/>
      <c r="AX2487" s="17"/>
      <c r="AY2487" s="17"/>
      <c r="AZ2487" s="17"/>
      <c r="BA2487" s="17"/>
      <c r="BB2487" s="17"/>
      <c r="BC2487" s="17"/>
      <c r="BD2487" s="17"/>
      <c r="BE2487" s="17"/>
      <c r="BF2487" s="17"/>
      <c r="BG2487" s="17"/>
      <c r="BH2487" s="17"/>
      <c r="BI2487" s="17"/>
      <c r="BJ2487" s="17"/>
      <c r="BK2487" s="17"/>
      <c r="BL2487" s="17"/>
      <c r="BM2487" s="17"/>
      <c r="BN2487" s="15"/>
      <c r="BO2487" s="15"/>
      <c r="BP2487" s="22"/>
      <c r="BQ2487" s="15"/>
      <c r="BR2487" s="15"/>
      <c r="BS2487" s="15"/>
      <c r="BT2487" s="15"/>
      <c r="BU2487" s="15"/>
      <c r="BV2487" s="15"/>
      <c r="BW2487" s="15"/>
      <c r="BX2487" s="15"/>
      <c r="BY2487" s="15"/>
      <c r="BZ2487" s="15"/>
      <c r="CA2487" s="15"/>
      <c r="CB2487" s="15"/>
      <c r="CC2487" s="15"/>
      <c r="CD2487" s="15"/>
      <c r="CE2487" s="15"/>
      <c r="CF2487" s="15"/>
      <c r="CG2487" s="15"/>
      <c r="CH2487" s="15"/>
      <c r="CI2487" s="15"/>
      <c r="CJ2487" s="15"/>
    </row>
    <row r="2488" spans="1:88" ht="12.75">
      <c r="A2488" s="25" t="s">
        <v>15723</v>
      </c>
      <c r="B2488" s="15" t="s">
        <v>15724</v>
      </c>
      <c r="C2488" s="15" t="s">
        <v>58</v>
      </c>
      <c r="D2488" s="16">
        <v>2013</v>
      </c>
      <c r="E2488" s="15" t="s">
        <v>59</v>
      </c>
      <c r="F2488" s="26"/>
      <c r="G2488" s="26" t="s">
        <v>61</v>
      </c>
      <c r="H2488" s="26" t="s">
        <v>61</v>
      </c>
      <c r="I2488" s="15" t="s">
        <v>61</v>
      </c>
      <c r="J2488" s="26"/>
      <c r="K2488" s="17">
        <f t="shared" si="285"/>
        <v>0</v>
      </c>
      <c r="L2488" s="15"/>
      <c r="M2488" s="15"/>
      <c r="N2488" s="15"/>
      <c r="O2488" s="15"/>
      <c r="P2488" s="15"/>
      <c r="Q2488" s="15"/>
      <c r="R2488" s="15"/>
      <c r="S2488" s="19"/>
      <c r="T2488" s="15"/>
      <c r="U2488" s="17"/>
      <c r="V2488" s="15"/>
      <c r="W2488" s="15"/>
      <c r="X2488" s="15" t="s">
        <v>4628</v>
      </c>
      <c r="Y2488" s="15"/>
      <c r="AB2488" s="32">
        <v>43506</v>
      </c>
      <c r="AC2488" s="21" t="s">
        <v>15725</v>
      </c>
      <c r="AD2488" s="15"/>
      <c r="AE2488" s="21" t="s">
        <v>15726</v>
      </c>
      <c r="AF2488" s="21" t="s">
        <v>15727</v>
      </c>
      <c r="AG2488" s="22">
        <f t="shared" si="284"/>
        <v>0.41935483870967744</v>
      </c>
      <c r="AH2488" s="15"/>
      <c r="AI2488" s="17"/>
      <c r="AJ2488" s="17"/>
      <c r="AK2488" s="17" t="e">
        <f>VLOOKUP(A2488,'[1]Deals (Exits)'!B:B,1,FALSE)</f>
        <v>#N/A</v>
      </c>
      <c r="AL2488" s="23"/>
      <c r="AM2488" s="17"/>
      <c r="AN2488" s="17"/>
      <c r="AO2488" s="17"/>
      <c r="AP2488" s="17"/>
      <c r="AQ2488" s="18"/>
      <c r="AR2488" s="18"/>
      <c r="AS2488" s="17"/>
      <c r="AT2488" s="17"/>
      <c r="AU2488" s="18"/>
      <c r="AV2488" s="17"/>
      <c r="AW2488" s="17"/>
      <c r="AX2488" s="17"/>
      <c r="AY2488" s="17"/>
      <c r="AZ2488" s="17"/>
      <c r="BA2488" s="17"/>
      <c r="BB2488" s="17"/>
      <c r="BC2488" s="17"/>
      <c r="BD2488" s="17"/>
      <c r="BE2488" s="17"/>
      <c r="BF2488" s="17"/>
      <c r="BG2488" s="17"/>
      <c r="BH2488" s="17"/>
      <c r="BI2488" s="17"/>
      <c r="BJ2488" s="17"/>
      <c r="BK2488" s="17"/>
      <c r="BL2488" s="17"/>
      <c r="BM2488" s="17"/>
      <c r="BN2488" s="15"/>
      <c r="BO2488" s="15"/>
      <c r="BP2488" s="22"/>
      <c r="BQ2488" s="15"/>
      <c r="BR2488" s="15"/>
      <c r="BS2488" s="15"/>
      <c r="BT2488" s="15"/>
      <c r="BU2488" s="15"/>
      <c r="BV2488" s="15"/>
      <c r="BW2488" s="15"/>
      <c r="BX2488" s="15"/>
      <c r="BY2488" s="15"/>
      <c r="BZ2488" s="15"/>
      <c r="CA2488" s="15"/>
      <c r="CB2488" s="15"/>
      <c r="CC2488" s="15"/>
      <c r="CD2488" s="15"/>
      <c r="CE2488" s="15"/>
      <c r="CF2488" s="15"/>
      <c r="CG2488" s="15"/>
      <c r="CH2488" s="15"/>
      <c r="CI2488" s="15"/>
      <c r="CJ2488" s="15"/>
    </row>
    <row r="2489" spans="1:88" ht="12.75">
      <c r="A2489" s="25" t="s">
        <v>15728</v>
      </c>
      <c r="B2489" s="15" t="s">
        <v>15729</v>
      </c>
      <c r="C2489" s="15" t="s">
        <v>58</v>
      </c>
      <c r="D2489" s="16">
        <v>2015</v>
      </c>
      <c r="E2489" s="15" t="s">
        <v>59</v>
      </c>
      <c r="F2489" s="26"/>
      <c r="G2489" s="26" t="s">
        <v>61</v>
      </c>
      <c r="H2489" s="26" t="s">
        <v>61</v>
      </c>
      <c r="I2489" s="15" t="s">
        <v>61</v>
      </c>
      <c r="J2489" s="26"/>
      <c r="K2489" s="17">
        <f t="shared" si="285"/>
        <v>0</v>
      </c>
      <c r="L2489" s="15"/>
      <c r="M2489" s="15"/>
      <c r="N2489" s="15"/>
      <c r="O2489" s="15"/>
      <c r="P2489" s="15"/>
      <c r="Q2489" s="15"/>
      <c r="R2489" s="15"/>
      <c r="S2489" s="19"/>
      <c r="T2489" s="15"/>
      <c r="U2489" s="17"/>
      <c r="V2489" s="15"/>
      <c r="W2489" s="15"/>
      <c r="X2489" s="15" t="s">
        <v>79</v>
      </c>
      <c r="Y2489" s="15"/>
      <c r="AB2489" s="32">
        <v>43506</v>
      </c>
      <c r="AC2489" s="21" t="s">
        <v>15730</v>
      </c>
      <c r="AD2489" s="21" t="s">
        <v>15731</v>
      </c>
      <c r="AE2489" s="21" t="s">
        <v>15732</v>
      </c>
      <c r="AF2489" s="21" t="s">
        <v>15733</v>
      </c>
      <c r="AG2489" s="22">
        <f t="shared" si="284"/>
        <v>0.45161290322580644</v>
      </c>
      <c r="AH2489" s="15"/>
      <c r="AI2489" s="17"/>
      <c r="AJ2489" s="17"/>
      <c r="AK2489" s="17" t="e">
        <f>VLOOKUP(A2489,'[1]Deals (Exits)'!B:B,1,FALSE)</f>
        <v>#N/A</v>
      </c>
      <c r="AL2489" s="23"/>
      <c r="AM2489" s="17"/>
      <c r="AN2489" s="17"/>
      <c r="AO2489" s="17"/>
      <c r="AP2489" s="17"/>
      <c r="AQ2489" s="18"/>
      <c r="AR2489" s="18"/>
      <c r="AS2489" s="17"/>
      <c r="AT2489" s="17"/>
      <c r="AU2489" s="18"/>
      <c r="AV2489" s="17"/>
      <c r="AW2489" s="17"/>
      <c r="AX2489" s="17"/>
      <c r="AY2489" s="17"/>
      <c r="AZ2489" s="17"/>
      <c r="BA2489" s="17"/>
      <c r="BB2489" s="17"/>
      <c r="BC2489" s="17"/>
      <c r="BD2489" s="17"/>
      <c r="BE2489" s="17"/>
      <c r="BF2489" s="17"/>
      <c r="BG2489" s="17"/>
      <c r="BH2489" s="17"/>
      <c r="BI2489" s="17"/>
      <c r="BJ2489" s="17"/>
      <c r="BK2489" s="17"/>
      <c r="BL2489" s="17"/>
      <c r="BM2489" s="17"/>
      <c r="BN2489" s="15"/>
      <c r="BO2489" s="15"/>
      <c r="BP2489" s="22"/>
      <c r="BQ2489" s="15"/>
      <c r="BR2489" s="15"/>
      <c r="BS2489" s="15"/>
      <c r="BT2489" s="15"/>
      <c r="BU2489" s="15"/>
      <c r="BV2489" s="15"/>
      <c r="BW2489" s="15"/>
      <c r="BX2489" s="15"/>
      <c r="BY2489" s="15"/>
      <c r="BZ2489" s="15"/>
      <c r="CA2489" s="15"/>
      <c r="CB2489" s="15"/>
      <c r="CC2489" s="15"/>
      <c r="CD2489" s="15"/>
      <c r="CE2489" s="15"/>
      <c r="CF2489" s="15"/>
      <c r="CG2489" s="15"/>
      <c r="CH2489" s="15"/>
      <c r="CI2489" s="15"/>
      <c r="CJ2489" s="15"/>
    </row>
    <row r="2490" spans="1:88" ht="12.75">
      <c r="A2490" s="25" t="s">
        <v>15734</v>
      </c>
      <c r="B2490" s="15" t="s">
        <v>15735</v>
      </c>
      <c r="C2490" s="15" t="s">
        <v>58</v>
      </c>
      <c r="D2490" s="16">
        <v>2010</v>
      </c>
      <c r="E2490" s="15" t="s">
        <v>59</v>
      </c>
      <c r="F2490" s="26"/>
      <c r="G2490" s="26" t="s">
        <v>61</v>
      </c>
      <c r="H2490" s="26" t="s">
        <v>61</v>
      </c>
      <c r="I2490" s="15" t="s">
        <v>61</v>
      </c>
      <c r="J2490" s="26"/>
      <c r="K2490" s="17">
        <f t="shared" si="285"/>
        <v>0</v>
      </c>
      <c r="L2490" s="15"/>
      <c r="M2490" s="15"/>
      <c r="N2490" s="15"/>
      <c r="O2490" s="15"/>
      <c r="P2490" s="15"/>
      <c r="Q2490" s="15"/>
      <c r="R2490" s="15"/>
      <c r="S2490" s="19"/>
      <c r="T2490" s="15"/>
      <c r="U2490" s="17"/>
      <c r="V2490" s="15"/>
      <c r="W2490" s="15"/>
      <c r="X2490" s="15" t="s">
        <v>5334</v>
      </c>
      <c r="Y2490" s="15"/>
      <c r="AB2490" s="32">
        <v>43506</v>
      </c>
      <c r="AC2490" s="21" t="s">
        <v>15736</v>
      </c>
      <c r="AD2490" s="21" t="s">
        <v>15737</v>
      </c>
      <c r="AE2490" s="21" t="s">
        <v>15738</v>
      </c>
      <c r="AF2490" s="21" t="s">
        <v>15739</v>
      </c>
      <c r="AG2490" s="22">
        <f t="shared" si="284"/>
        <v>0.45161290322580644</v>
      </c>
      <c r="AH2490" s="15"/>
      <c r="AI2490" s="17"/>
      <c r="AJ2490" s="17"/>
      <c r="AK2490" s="17" t="e">
        <f>VLOOKUP(A2490,'[1]Deals (Exits)'!B:B,1,FALSE)</f>
        <v>#N/A</v>
      </c>
      <c r="AL2490" s="23"/>
      <c r="AM2490" s="17"/>
      <c r="AN2490" s="17"/>
      <c r="AO2490" s="17"/>
      <c r="AP2490" s="17"/>
      <c r="AQ2490" s="18"/>
      <c r="AR2490" s="18"/>
      <c r="AS2490" s="17"/>
      <c r="AT2490" s="17"/>
      <c r="AU2490" s="18"/>
      <c r="AV2490" s="17"/>
      <c r="AW2490" s="17"/>
      <c r="AX2490" s="17"/>
      <c r="AY2490" s="17"/>
      <c r="AZ2490" s="17"/>
      <c r="BA2490" s="17"/>
      <c r="BB2490" s="17"/>
      <c r="BC2490" s="17"/>
      <c r="BD2490" s="17"/>
      <c r="BE2490" s="17"/>
      <c r="BF2490" s="17"/>
      <c r="BG2490" s="17"/>
      <c r="BH2490" s="17"/>
      <c r="BI2490" s="17"/>
      <c r="BJ2490" s="17"/>
      <c r="BK2490" s="17"/>
      <c r="BL2490" s="17"/>
      <c r="BM2490" s="17"/>
      <c r="BN2490" s="15"/>
      <c r="BO2490" s="15"/>
      <c r="BP2490" s="22"/>
      <c r="BQ2490" s="15"/>
      <c r="BR2490" s="15"/>
      <c r="BS2490" s="15"/>
      <c r="BT2490" s="15"/>
      <c r="BU2490" s="15"/>
      <c r="BV2490" s="15"/>
      <c r="BW2490" s="15"/>
      <c r="BX2490" s="15"/>
      <c r="BY2490" s="15"/>
      <c r="BZ2490" s="15"/>
      <c r="CA2490" s="15"/>
      <c r="CB2490" s="15"/>
      <c r="CC2490" s="15"/>
      <c r="CD2490" s="15"/>
      <c r="CE2490" s="15"/>
      <c r="CF2490" s="15"/>
      <c r="CG2490" s="15"/>
      <c r="CH2490" s="15"/>
      <c r="CI2490" s="15"/>
      <c r="CJ2490" s="15"/>
    </row>
    <row r="2491" spans="1:88" ht="12.75">
      <c r="A2491" s="25" t="s">
        <v>15740</v>
      </c>
      <c r="B2491" s="15" t="s">
        <v>15741</v>
      </c>
      <c r="C2491" s="15" t="s">
        <v>58</v>
      </c>
      <c r="D2491" s="16">
        <v>2018</v>
      </c>
      <c r="E2491" s="15" t="s">
        <v>59</v>
      </c>
      <c r="F2491" s="26"/>
      <c r="G2491" s="26" t="s">
        <v>61</v>
      </c>
      <c r="H2491" s="26" t="s">
        <v>61</v>
      </c>
      <c r="I2491" s="15" t="s">
        <v>61</v>
      </c>
      <c r="J2491" s="26"/>
      <c r="K2491" s="17">
        <f t="shared" si="285"/>
        <v>0</v>
      </c>
      <c r="L2491" s="15"/>
      <c r="M2491" s="15"/>
      <c r="N2491" s="15"/>
      <c r="O2491" s="15"/>
      <c r="P2491" s="15"/>
      <c r="Q2491" s="15"/>
      <c r="R2491" s="15"/>
      <c r="S2491" s="19"/>
      <c r="T2491" s="15"/>
      <c r="U2491" s="17"/>
      <c r="V2491" s="15"/>
      <c r="W2491" s="15"/>
      <c r="X2491" s="15" t="s">
        <v>64</v>
      </c>
      <c r="Y2491" s="15"/>
      <c r="AB2491" s="32">
        <v>43506</v>
      </c>
      <c r="AC2491" s="21" t="s">
        <v>15742</v>
      </c>
      <c r="AD2491" s="21" t="s">
        <v>15743</v>
      </c>
      <c r="AE2491" s="21" t="s">
        <v>15744</v>
      </c>
      <c r="AF2491" s="21" t="s">
        <v>15745</v>
      </c>
      <c r="AG2491" s="22">
        <f t="shared" si="284"/>
        <v>0.45161290322580644</v>
      </c>
      <c r="AH2491" s="15"/>
      <c r="AI2491" s="17"/>
      <c r="AJ2491" s="17"/>
      <c r="AK2491" s="17" t="e">
        <f>VLOOKUP(A2491,'[1]Deals (Exits)'!B:B,1,FALSE)</f>
        <v>#N/A</v>
      </c>
      <c r="AL2491" s="23"/>
      <c r="AM2491" s="17"/>
      <c r="AN2491" s="17"/>
      <c r="AO2491" s="17"/>
      <c r="AP2491" s="17"/>
      <c r="AQ2491" s="18"/>
      <c r="AR2491" s="18"/>
      <c r="AS2491" s="17"/>
      <c r="AT2491" s="17"/>
      <c r="AU2491" s="18"/>
      <c r="AV2491" s="17"/>
      <c r="AW2491" s="17"/>
      <c r="AX2491" s="17"/>
      <c r="AY2491" s="17"/>
      <c r="AZ2491" s="17"/>
      <c r="BA2491" s="17"/>
      <c r="BB2491" s="17"/>
      <c r="BC2491" s="17"/>
      <c r="BD2491" s="17"/>
      <c r="BE2491" s="17"/>
      <c r="BF2491" s="17"/>
      <c r="BG2491" s="17"/>
      <c r="BH2491" s="17"/>
      <c r="BI2491" s="17"/>
      <c r="BJ2491" s="17"/>
      <c r="BK2491" s="17"/>
      <c r="BL2491" s="17"/>
      <c r="BM2491" s="17"/>
      <c r="BN2491" s="15"/>
      <c r="BO2491" s="15"/>
      <c r="BP2491" s="22"/>
      <c r="BQ2491" s="15"/>
      <c r="BR2491" s="15"/>
      <c r="BS2491" s="15"/>
      <c r="BT2491" s="15"/>
      <c r="BU2491" s="15"/>
      <c r="BV2491" s="15"/>
      <c r="BW2491" s="15"/>
      <c r="BX2491" s="15"/>
      <c r="BY2491" s="15"/>
      <c r="BZ2491" s="15"/>
      <c r="CA2491" s="15"/>
      <c r="CB2491" s="15"/>
      <c r="CC2491" s="15"/>
      <c r="CD2491" s="15"/>
      <c r="CE2491" s="15"/>
      <c r="CF2491" s="15"/>
      <c r="CG2491" s="15"/>
      <c r="CH2491" s="15"/>
      <c r="CI2491" s="15"/>
      <c r="CJ2491" s="15"/>
    </row>
    <row r="2492" spans="1:88" ht="12.75">
      <c r="A2492" s="25" t="s">
        <v>15746</v>
      </c>
      <c r="B2492" s="15" t="s">
        <v>15747</v>
      </c>
      <c r="C2492" s="15" t="s">
        <v>58</v>
      </c>
      <c r="D2492" s="16">
        <v>2018</v>
      </c>
      <c r="E2492" s="15" t="s">
        <v>3506</v>
      </c>
      <c r="F2492" s="26"/>
      <c r="G2492" s="26" t="s">
        <v>61</v>
      </c>
      <c r="H2492" s="26" t="s">
        <v>61</v>
      </c>
      <c r="I2492" s="15" t="s">
        <v>61</v>
      </c>
      <c r="J2492" s="26"/>
      <c r="K2492" s="17">
        <f t="shared" si="285"/>
        <v>0</v>
      </c>
      <c r="L2492" s="15"/>
      <c r="M2492" s="15"/>
      <c r="N2492" s="15"/>
      <c r="O2492" s="15"/>
      <c r="P2492" s="15"/>
      <c r="Q2492" s="15"/>
      <c r="R2492" s="15"/>
      <c r="S2492" s="19"/>
      <c r="T2492" s="15"/>
      <c r="U2492" s="17"/>
      <c r="V2492" s="15" t="s">
        <v>15748</v>
      </c>
      <c r="W2492" s="15"/>
      <c r="X2492" s="15" t="s">
        <v>5334</v>
      </c>
      <c r="Y2492" s="15"/>
      <c r="AB2492" s="20" t="s">
        <v>286</v>
      </c>
      <c r="AC2492" s="21" t="s">
        <v>15749</v>
      </c>
      <c r="AD2492" s="21" t="s">
        <v>15750</v>
      </c>
      <c r="AE2492" s="15"/>
      <c r="AF2492" s="21" t="s">
        <v>15751</v>
      </c>
      <c r="AG2492" s="22">
        <f t="shared" si="284"/>
        <v>0.45161290322580644</v>
      </c>
      <c r="AH2492" s="15"/>
      <c r="AI2492" s="17"/>
      <c r="AJ2492" s="17"/>
      <c r="AK2492" s="17" t="e">
        <f>VLOOKUP(A2492,'[1]Deals (Exits)'!B:B,1,FALSE)</f>
        <v>#N/A</v>
      </c>
      <c r="AL2492" s="23"/>
      <c r="AM2492" s="17"/>
      <c r="AN2492" s="17"/>
      <c r="AO2492" s="17"/>
      <c r="AP2492" s="17"/>
      <c r="AQ2492" s="18"/>
      <c r="AR2492" s="18"/>
      <c r="AS2492" s="17"/>
      <c r="AT2492" s="17"/>
      <c r="AU2492" s="18"/>
      <c r="AV2492" s="17"/>
      <c r="AW2492" s="17"/>
      <c r="AX2492" s="17"/>
      <c r="AY2492" s="17"/>
      <c r="AZ2492" s="17"/>
      <c r="BA2492" s="17"/>
      <c r="BB2492" s="17"/>
      <c r="BC2492" s="17"/>
      <c r="BD2492" s="17"/>
      <c r="BE2492" s="17"/>
      <c r="BF2492" s="17"/>
      <c r="BG2492" s="17"/>
      <c r="BH2492" s="17"/>
      <c r="BI2492" s="17"/>
      <c r="BJ2492" s="17"/>
      <c r="BK2492" s="17"/>
      <c r="BL2492" s="17"/>
      <c r="BM2492" s="17"/>
      <c r="BN2492" s="15"/>
      <c r="BO2492" s="15"/>
      <c r="BP2492" s="22"/>
      <c r="BQ2492" s="15"/>
      <c r="BR2492" s="15"/>
      <c r="BS2492" s="15"/>
      <c r="BT2492" s="15"/>
      <c r="BU2492" s="15"/>
      <c r="BV2492" s="15"/>
      <c r="BW2492" s="15"/>
      <c r="BX2492" s="15"/>
      <c r="BY2492" s="15"/>
      <c r="BZ2492" s="15"/>
      <c r="CA2492" s="15"/>
      <c r="CB2492" s="15"/>
      <c r="CC2492" s="15"/>
      <c r="CD2492" s="15"/>
      <c r="CE2492" s="15"/>
      <c r="CF2492" s="15"/>
      <c r="CG2492" s="15"/>
      <c r="CH2492" s="15"/>
      <c r="CI2492" s="15"/>
      <c r="CJ2492" s="15"/>
    </row>
    <row r="2493" spans="1:88" ht="12.75">
      <c r="A2493" s="25" t="s">
        <v>15752</v>
      </c>
      <c r="B2493" s="15" t="s">
        <v>15753</v>
      </c>
      <c r="C2493" s="15" t="s">
        <v>58</v>
      </c>
      <c r="D2493" s="16">
        <v>2011</v>
      </c>
      <c r="E2493" s="15" t="s">
        <v>59</v>
      </c>
      <c r="F2493" s="26"/>
      <c r="G2493" s="26" t="s">
        <v>61</v>
      </c>
      <c r="H2493" s="26" t="s">
        <v>61</v>
      </c>
      <c r="I2493" s="15" t="s">
        <v>61</v>
      </c>
      <c r="J2493" s="26"/>
      <c r="K2493" s="17">
        <f t="shared" si="285"/>
        <v>0</v>
      </c>
      <c r="L2493" s="15"/>
      <c r="M2493" s="15"/>
      <c r="N2493" s="15"/>
      <c r="O2493" s="15"/>
      <c r="P2493" s="15"/>
      <c r="Q2493" s="15"/>
      <c r="R2493" s="15"/>
      <c r="S2493" s="19"/>
      <c r="T2493" s="15"/>
      <c r="U2493" s="17"/>
      <c r="V2493" s="15" t="s">
        <v>15754</v>
      </c>
      <c r="W2493" s="15"/>
      <c r="X2493" s="15" t="s">
        <v>5334</v>
      </c>
      <c r="Y2493" s="15"/>
      <c r="AB2493" s="32">
        <v>43506</v>
      </c>
      <c r="AC2493" s="21" t="s">
        <v>15755</v>
      </c>
      <c r="AD2493" s="21" t="s">
        <v>15756</v>
      </c>
      <c r="AE2493" s="21" t="s">
        <v>15757</v>
      </c>
      <c r="AF2493" s="21" t="s">
        <v>15758</v>
      </c>
      <c r="AG2493" s="22">
        <f t="shared" si="284"/>
        <v>0.4838709677419355</v>
      </c>
      <c r="AH2493" s="15"/>
      <c r="AI2493" s="17"/>
      <c r="AJ2493" s="17"/>
      <c r="AK2493" s="17" t="e">
        <f>VLOOKUP(A2493,'[1]Deals (Exits)'!B:B,1,FALSE)</f>
        <v>#N/A</v>
      </c>
      <c r="AL2493" s="23"/>
      <c r="AM2493" s="17"/>
      <c r="AN2493" s="17"/>
      <c r="AO2493" s="17"/>
      <c r="AP2493" s="17"/>
      <c r="AQ2493" s="18"/>
      <c r="AR2493" s="18"/>
      <c r="AS2493" s="17"/>
      <c r="AT2493" s="17"/>
      <c r="AU2493" s="18"/>
      <c r="AV2493" s="17"/>
      <c r="AW2493" s="17"/>
      <c r="AX2493" s="17"/>
      <c r="AY2493" s="17"/>
      <c r="AZ2493" s="17"/>
      <c r="BA2493" s="17"/>
      <c r="BB2493" s="17"/>
      <c r="BC2493" s="17"/>
      <c r="BD2493" s="17"/>
      <c r="BE2493" s="17"/>
      <c r="BF2493" s="17"/>
      <c r="BG2493" s="17"/>
      <c r="BH2493" s="17"/>
      <c r="BI2493" s="17"/>
      <c r="BJ2493" s="17"/>
      <c r="BK2493" s="17"/>
      <c r="BL2493" s="17"/>
      <c r="BM2493" s="17"/>
      <c r="BN2493" s="15"/>
      <c r="BO2493" s="15"/>
      <c r="BP2493" s="22"/>
      <c r="BQ2493" s="15"/>
      <c r="BR2493" s="15"/>
      <c r="BS2493" s="15"/>
      <c r="BT2493" s="15"/>
      <c r="BU2493" s="15"/>
      <c r="BV2493" s="15"/>
      <c r="BW2493" s="15"/>
      <c r="BX2493" s="15"/>
      <c r="BY2493" s="15"/>
      <c r="BZ2493" s="15"/>
      <c r="CA2493" s="15"/>
      <c r="CB2493" s="15"/>
      <c r="CC2493" s="15"/>
      <c r="CD2493" s="15"/>
      <c r="CE2493" s="15"/>
      <c r="CF2493" s="15"/>
      <c r="CG2493" s="15"/>
      <c r="CH2493" s="15"/>
      <c r="CI2493" s="15"/>
      <c r="CJ2493" s="15"/>
    </row>
    <row r="2494" spans="1:88" ht="12.75">
      <c r="A2494" s="25" t="s">
        <v>15759</v>
      </c>
      <c r="B2494" s="15" t="s">
        <v>15760</v>
      </c>
      <c r="C2494" s="15" t="s">
        <v>58</v>
      </c>
      <c r="D2494" s="16">
        <v>2017</v>
      </c>
      <c r="E2494" s="15" t="s">
        <v>4436</v>
      </c>
      <c r="F2494" s="26"/>
      <c r="G2494" s="26" t="s">
        <v>61</v>
      </c>
      <c r="H2494" s="26" t="s">
        <v>61</v>
      </c>
      <c r="I2494" s="15" t="s">
        <v>61</v>
      </c>
      <c r="J2494" s="26"/>
      <c r="K2494" s="17">
        <f t="shared" si="285"/>
        <v>0</v>
      </c>
      <c r="L2494" s="15"/>
      <c r="M2494" s="15"/>
      <c r="N2494" s="15"/>
      <c r="O2494" s="15"/>
      <c r="P2494" s="15"/>
      <c r="Q2494" s="15"/>
      <c r="R2494" s="15"/>
      <c r="S2494" s="19"/>
      <c r="T2494" s="15"/>
      <c r="U2494" s="17"/>
      <c r="V2494" s="15" t="s">
        <v>15761</v>
      </c>
      <c r="W2494" s="15"/>
      <c r="X2494" s="15" t="s">
        <v>79</v>
      </c>
      <c r="Y2494" s="15"/>
      <c r="AB2494" s="32">
        <v>43506</v>
      </c>
      <c r="AC2494" s="21" t="s">
        <v>15762</v>
      </c>
      <c r="AD2494" s="21" t="s">
        <v>15763</v>
      </c>
      <c r="AE2494" s="21" t="s">
        <v>15764</v>
      </c>
      <c r="AF2494" s="21" t="s">
        <v>15765</v>
      </c>
      <c r="AG2494" s="22">
        <f t="shared" si="284"/>
        <v>0.4838709677419355</v>
      </c>
      <c r="AH2494" s="15"/>
      <c r="AI2494" s="17"/>
      <c r="AJ2494" s="17"/>
      <c r="AK2494" s="17" t="e">
        <f>VLOOKUP(A2494,'[1]Deals (Exits)'!B:B,1,FALSE)</f>
        <v>#N/A</v>
      </c>
      <c r="AL2494" s="23"/>
      <c r="AM2494" s="17"/>
      <c r="AN2494" s="17"/>
      <c r="AO2494" s="17"/>
      <c r="AP2494" s="17"/>
      <c r="AQ2494" s="18"/>
      <c r="AR2494" s="18"/>
      <c r="AS2494" s="17"/>
      <c r="AT2494" s="17"/>
      <c r="AU2494" s="18"/>
      <c r="AV2494" s="17"/>
      <c r="AW2494" s="17"/>
      <c r="AX2494" s="17"/>
      <c r="AY2494" s="17"/>
      <c r="AZ2494" s="17"/>
      <c r="BA2494" s="17"/>
      <c r="BB2494" s="17"/>
      <c r="BC2494" s="17"/>
      <c r="BD2494" s="17"/>
      <c r="BE2494" s="17"/>
      <c r="BF2494" s="17"/>
      <c r="BG2494" s="17"/>
      <c r="BH2494" s="17"/>
      <c r="BI2494" s="17"/>
      <c r="BJ2494" s="17"/>
      <c r="BK2494" s="17"/>
      <c r="BL2494" s="17"/>
      <c r="BM2494" s="17"/>
      <c r="BN2494" s="15"/>
      <c r="BO2494" s="15"/>
      <c r="BP2494" s="22"/>
      <c r="BQ2494" s="15"/>
      <c r="BR2494" s="15"/>
      <c r="BS2494" s="15"/>
      <c r="BT2494" s="15"/>
      <c r="BU2494" s="15"/>
      <c r="BV2494" s="15"/>
      <c r="BW2494" s="15"/>
      <c r="BX2494" s="15"/>
      <c r="BY2494" s="15"/>
      <c r="BZ2494" s="15"/>
      <c r="CA2494" s="15"/>
      <c r="CB2494" s="15"/>
      <c r="CC2494" s="15"/>
      <c r="CD2494" s="15"/>
      <c r="CE2494" s="15"/>
      <c r="CF2494" s="15"/>
      <c r="CG2494" s="15"/>
      <c r="CH2494" s="15"/>
      <c r="CI2494" s="15"/>
      <c r="CJ2494" s="15"/>
    </row>
    <row r="2495" spans="1:88" ht="12.75">
      <c r="A2495" s="27" t="s">
        <v>15766</v>
      </c>
      <c r="B2495" s="15" t="s">
        <v>15767</v>
      </c>
      <c r="C2495" s="15" t="s">
        <v>58</v>
      </c>
      <c r="D2495" s="16">
        <v>2015</v>
      </c>
      <c r="E2495" s="15" t="s">
        <v>59</v>
      </c>
      <c r="F2495" s="26"/>
      <c r="G2495" s="26" t="s">
        <v>61</v>
      </c>
      <c r="H2495" s="26" t="s">
        <v>61</v>
      </c>
      <c r="I2495" s="15" t="s">
        <v>61</v>
      </c>
      <c r="J2495" s="26"/>
      <c r="K2495" s="17">
        <f t="shared" si="285"/>
        <v>0</v>
      </c>
      <c r="L2495" s="15"/>
      <c r="M2495" s="15"/>
      <c r="N2495" s="15"/>
      <c r="O2495" s="15"/>
      <c r="P2495" s="15"/>
      <c r="Q2495" s="15"/>
      <c r="R2495" s="15"/>
      <c r="S2495" s="19"/>
      <c r="T2495" s="15"/>
      <c r="U2495" s="17"/>
      <c r="V2495" s="15"/>
      <c r="W2495" s="15"/>
      <c r="X2495" s="15" t="s">
        <v>64</v>
      </c>
      <c r="Y2495" s="15"/>
      <c r="AB2495" s="32">
        <v>43506</v>
      </c>
      <c r="AC2495" s="21" t="s">
        <v>15768</v>
      </c>
      <c r="AD2495" s="15"/>
      <c r="AE2495" s="21" t="s">
        <v>15769</v>
      </c>
      <c r="AF2495" s="21" t="s">
        <v>15770</v>
      </c>
      <c r="AG2495" s="22">
        <f t="shared" si="284"/>
        <v>0.41935483870967744</v>
      </c>
      <c r="AH2495" s="15"/>
      <c r="AI2495" s="17"/>
      <c r="AJ2495" s="17"/>
      <c r="AK2495" s="17" t="e">
        <f>VLOOKUP(A2495,'[1]Deals (Exits)'!B:B,1,FALSE)</f>
        <v>#N/A</v>
      </c>
      <c r="AL2495" s="23"/>
      <c r="AM2495" s="17"/>
      <c r="AN2495" s="17"/>
      <c r="AO2495" s="17"/>
      <c r="AP2495" s="17"/>
      <c r="AQ2495" s="18"/>
      <c r="AR2495" s="18"/>
      <c r="AS2495" s="17"/>
      <c r="AT2495" s="17"/>
      <c r="AU2495" s="18"/>
      <c r="AV2495" s="17"/>
      <c r="AW2495" s="17"/>
      <c r="AX2495" s="17"/>
      <c r="AY2495" s="17"/>
      <c r="AZ2495" s="17"/>
      <c r="BA2495" s="17"/>
      <c r="BB2495" s="17"/>
      <c r="BC2495" s="17"/>
      <c r="BD2495" s="17"/>
      <c r="BE2495" s="17"/>
      <c r="BF2495" s="17"/>
      <c r="BG2495" s="17"/>
      <c r="BH2495" s="17"/>
      <c r="BI2495" s="17"/>
      <c r="BJ2495" s="17"/>
      <c r="BK2495" s="17"/>
      <c r="BL2495" s="17"/>
      <c r="BM2495" s="17"/>
      <c r="BN2495" s="15"/>
      <c r="BO2495" s="15"/>
      <c r="BP2495" s="22"/>
      <c r="BQ2495" s="15"/>
      <c r="BR2495" s="15"/>
      <c r="BS2495" s="15"/>
      <c r="BT2495" s="15"/>
      <c r="BU2495" s="15"/>
      <c r="BV2495" s="15"/>
      <c r="BW2495" s="15"/>
      <c r="BX2495" s="15"/>
      <c r="BY2495" s="15"/>
      <c r="BZ2495" s="15"/>
      <c r="CA2495" s="15"/>
      <c r="CB2495" s="15"/>
      <c r="CC2495" s="15"/>
      <c r="CD2495" s="15"/>
      <c r="CE2495" s="15"/>
      <c r="CF2495" s="15"/>
      <c r="CG2495" s="15"/>
      <c r="CH2495" s="15"/>
      <c r="CI2495" s="15"/>
      <c r="CJ2495" s="15"/>
    </row>
    <row r="2496" spans="1:88" ht="12.75">
      <c r="A2496" s="25" t="s">
        <v>15771</v>
      </c>
      <c r="B2496" s="15" t="s">
        <v>15772</v>
      </c>
      <c r="C2496" s="15" t="s">
        <v>58</v>
      </c>
      <c r="D2496" s="16">
        <v>2016</v>
      </c>
      <c r="E2496" s="15" t="s">
        <v>4468</v>
      </c>
      <c r="F2496" s="26"/>
      <c r="G2496" s="26" t="s">
        <v>61</v>
      </c>
      <c r="H2496" s="26" t="s">
        <v>61</v>
      </c>
      <c r="I2496" s="15" t="s">
        <v>61</v>
      </c>
      <c r="J2496" s="26"/>
      <c r="K2496" s="17">
        <f t="shared" si="285"/>
        <v>0</v>
      </c>
      <c r="L2496" s="15"/>
      <c r="M2496" s="15"/>
      <c r="N2496" s="15"/>
      <c r="O2496" s="15"/>
      <c r="P2496" s="15"/>
      <c r="Q2496" s="15"/>
      <c r="R2496" s="15"/>
      <c r="S2496" s="19"/>
      <c r="T2496" s="15"/>
      <c r="U2496" s="17"/>
      <c r="V2496" s="15" t="s">
        <v>15773</v>
      </c>
      <c r="W2496" s="15"/>
      <c r="X2496" s="15" t="s">
        <v>158</v>
      </c>
      <c r="Y2496" s="15"/>
      <c r="AB2496" s="20"/>
      <c r="AC2496" s="21" t="s">
        <v>15774</v>
      </c>
      <c r="AD2496" s="15"/>
      <c r="AE2496" s="15"/>
      <c r="AF2496" s="15"/>
      <c r="AG2496" s="22">
        <f t="shared" si="284"/>
        <v>0.35483870967741937</v>
      </c>
      <c r="AH2496" s="15"/>
      <c r="AI2496" s="17"/>
      <c r="AJ2496" s="17"/>
      <c r="AK2496" s="17" t="e">
        <f>VLOOKUP(A2496,'[1]Deals (Exits)'!B:B,1,FALSE)</f>
        <v>#N/A</v>
      </c>
      <c r="AL2496" s="23"/>
      <c r="AM2496" s="17"/>
      <c r="AN2496" s="17"/>
      <c r="AO2496" s="17"/>
      <c r="AP2496" s="17"/>
      <c r="AQ2496" s="18"/>
      <c r="AR2496" s="18"/>
      <c r="AS2496" s="17"/>
      <c r="AT2496" s="17"/>
      <c r="AU2496" s="18"/>
      <c r="AV2496" s="17"/>
      <c r="AW2496" s="17"/>
      <c r="AX2496" s="17"/>
      <c r="AY2496" s="17"/>
      <c r="AZ2496" s="17"/>
      <c r="BA2496" s="17"/>
      <c r="BB2496" s="17"/>
      <c r="BC2496" s="17"/>
      <c r="BD2496" s="17"/>
      <c r="BE2496" s="17"/>
      <c r="BF2496" s="17"/>
      <c r="BG2496" s="17"/>
      <c r="BH2496" s="17"/>
      <c r="BI2496" s="17"/>
      <c r="BJ2496" s="17"/>
      <c r="BK2496" s="17"/>
      <c r="BL2496" s="17"/>
      <c r="BM2496" s="17"/>
      <c r="BN2496" s="15"/>
      <c r="BO2496" s="15"/>
      <c r="BP2496" s="22"/>
      <c r="BQ2496" s="15"/>
      <c r="BR2496" s="15"/>
      <c r="BS2496" s="15"/>
      <c r="BT2496" s="15"/>
      <c r="BU2496" s="15"/>
      <c r="BV2496" s="15"/>
      <c r="BW2496" s="15"/>
      <c r="BX2496" s="15"/>
      <c r="BY2496" s="15"/>
      <c r="BZ2496" s="15"/>
      <c r="CA2496" s="15"/>
      <c r="CB2496" s="15"/>
      <c r="CC2496" s="15"/>
      <c r="CD2496" s="15"/>
      <c r="CE2496" s="15"/>
      <c r="CF2496" s="15"/>
      <c r="CG2496" s="15"/>
      <c r="CH2496" s="15"/>
      <c r="CI2496" s="15"/>
      <c r="CJ2496" s="15"/>
    </row>
    <row r="2497" spans="1:88" ht="12.75">
      <c r="A2497" s="25" t="s">
        <v>15775</v>
      </c>
      <c r="B2497" s="15" t="s">
        <v>15776</v>
      </c>
      <c r="C2497" s="15" t="s">
        <v>58</v>
      </c>
      <c r="D2497" s="16">
        <v>2013</v>
      </c>
      <c r="E2497" s="15" t="s">
        <v>59</v>
      </c>
      <c r="F2497" s="26"/>
      <c r="G2497" s="26" t="s">
        <v>61</v>
      </c>
      <c r="H2497" s="26" t="s">
        <v>61</v>
      </c>
      <c r="I2497" s="15" t="s">
        <v>61</v>
      </c>
      <c r="J2497" s="26"/>
      <c r="K2497" s="17">
        <f t="shared" si="285"/>
        <v>0</v>
      </c>
      <c r="L2497" s="15"/>
      <c r="M2497" s="15"/>
      <c r="N2497" s="15"/>
      <c r="O2497" s="15"/>
      <c r="P2497" s="15"/>
      <c r="Q2497" s="15"/>
      <c r="R2497" s="15"/>
      <c r="S2497" s="19"/>
      <c r="T2497" s="15"/>
      <c r="U2497" s="17"/>
      <c r="V2497" s="15" t="s">
        <v>15777</v>
      </c>
      <c r="W2497" s="15"/>
      <c r="X2497" s="15" t="s">
        <v>79</v>
      </c>
      <c r="Y2497" s="15"/>
      <c r="AB2497" s="32">
        <v>43506</v>
      </c>
      <c r="AC2497" s="21" t="s">
        <v>15778</v>
      </c>
      <c r="AD2497" s="21" t="s">
        <v>15779</v>
      </c>
      <c r="AE2497" s="21" t="s">
        <v>15780</v>
      </c>
      <c r="AF2497" s="21" t="s">
        <v>15781</v>
      </c>
      <c r="AG2497" s="22">
        <f t="shared" si="284"/>
        <v>0.4838709677419355</v>
      </c>
      <c r="AH2497" s="15"/>
      <c r="AI2497" s="17"/>
      <c r="AJ2497" s="17"/>
      <c r="AK2497" s="17" t="e">
        <f>VLOOKUP(A2497,'[1]Deals (Exits)'!B:B,1,FALSE)</f>
        <v>#N/A</v>
      </c>
      <c r="AL2497" s="23"/>
      <c r="AM2497" s="17"/>
      <c r="AN2497" s="17"/>
      <c r="AO2497" s="17"/>
      <c r="AP2497" s="17"/>
      <c r="AQ2497" s="18"/>
      <c r="AR2497" s="18"/>
      <c r="AS2497" s="17"/>
      <c r="AT2497" s="17"/>
      <c r="AU2497" s="18"/>
      <c r="AV2497" s="17"/>
      <c r="AW2497" s="17"/>
      <c r="AX2497" s="17"/>
      <c r="AY2497" s="17"/>
      <c r="AZ2497" s="17"/>
      <c r="BA2497" s="17"/>
      <c r="BB2497" s="17"/>
      <c r="BC2497" s="17"/>
      <c r="BD2497" s="17"/>
      <c r="BE2497" s="17"/>
      <c r="BF2497" s="17"/>
      <c r="BG2497" s="17"/>
      <c r="BH2497" s="17"/>
      <c r="BI2497" s="17"/>
      <c r="BJ2497" s="17"/>
      <c r="BK2497" s="17"/>
      <c r="BL2497" s="17"/>
      <c r="BM2497" s="17"/>
      <c r="BN2497" s="15"/>
      <c r="BO2497" s="15"/>
      <c r="BP2497" s="22"/>
      <c r="BQ2497" s="15"/>
      <c r="BR2497" s="15"/>
      <c r="BS2497" s="15"/>
      <c r="BT2497" s="15"/>
      <c r="BU2497" s="15"/>
      <c r="BV2497" s="15"/>
      <c r="BW2497" s="15"/>
      <c r="BX2497" s="15"/>
      <c r="BY2497" s="15"/>
      <c r="BZ2497" s="15"/>
      <c r="CA2497" s="15"/>
      <c r="CB2497" s="15"/>
      <c r="CC2497" s="15"/>
      <c r="CD2497" s="15"/>
      <c r="CE2497" s="15"/>
      <c r="CF2497" s="15"/>
      <c r="CG2497" s="15"/>
      <c r="CH2497" s="15"/>
      <c r="CI2497" s="15"/>
      <c r="CJ2497" s="15"/>
    </row>
    <row r="2498" spans="1:88" ht="12.75">
      <c r="A2498" s="25" t="s">
        <v>15782</v>
      </c>
      <c r="B2498" s="15" t="s">
        <v>15783</v>
      </c>
      <c r="C2498" s="15" t="s">
        <v>58</v>
      </c>
      <c r="D2498" s="16">
        <v>2018</v>
      </c>
      <c r="E2498" s="15" t="s">
        <v>59</v>
      </c>
      <c r="F2498" s="26"/>
      <c r="G2498" s="26" t="s">
        <v>61</v>
      </c>
      <c r="H2498" s="26" t="s">
        <v>61</v>
      </c>
      <c r="I2498" s="15" t="s">
        <v>61</v>
      </c>
      <c r="J2498" s="26"/>
      <c r="K2498" s="17">
        <f t="shared" si="285"/>
        <v>0</v>
      </c>
      <c r="L2498" s="15"/>
      <c r="M2498" s="15"/>
      <c r="N2498" s="15"/>
      <c r="O2498" s="15"/>
      <c r="P2498" s="15"/>
      <c r="Q2498" s="15"/>
      <c r="R2498" s="15"/>
      <c r="S2498" s="19"/>
      <c r="T2498" s="15"/>
      <c r="U2498" s="17"/>
      <c r="V2498" s="15"/>
      <c r="W2498" s="15"/>
      <c r="X2498" s="15" t="s">
        <v>538</v>
      </c>
      <c r="Y2498" s="15"/>
      <c r="AB2498" s="32">
        <v>43506</v>
      </c>
      <c r="AC2498" s="21" t="s">
        <v>15784</v>
      </c>
      <c r="AD2498" s="21" t="s">
        <v>15785</v>
      </c>
      <c r="AE2498" s="21" t="s">
        <v>15786</v>
      </c>
      <c r="AF2498" s="21" t="s">
        <v>15787</v>
      </c>
      <c r="AG2498" s="22">
        <f t="shared" si="284"/>
        <v>0.45161290322580644</v>
      </c>
      <c r="AH2498" s="15"/>
      <c r="AI2498" s="17"/>
      <c r="AJ2498" s="17"/>
      <c r="AK2498" s="17" t="e">
        <f>VLOOKUP(A2498,'[1]Deals (Exits)'!B:B,1,FALSE)</f>
        <v>#N/A</v>
      </c>
      <c r="AL2498" s="23"/>
      <c r="AM2498" s="17"/>
      <c r="AN2498" s="17"/>
      <c r="AO2498" s="17"/>
      <c r="AP2498" s="17"/>
      <c r="AQ2498" s="18"/>
      <c r="AR2498" s="18"/>
      <c r="AS2498" s="17"/>
      <c r="AT2498" s="17"/>
      <c r="AU2498" s="18"/>
      <c r="AV2498" s="17"/>
      <c r="AW2498" s="17"/>
      <c r="AX2498" s="17"/>
      <c r="AY2498" s="17"/>
      <c r="AZ2498" s="17"/>
      <c r="BA2498" s="17"/>
      <c r="BB2498" s="17"/>
      <c r="BC2498" s="17"/>
      <c r="BD2498" s="17"/>
      <c r="BE2498" s="17"/>
      <c r="BF2498" s="17"/>
      <c r="BG2498" s="17"/>
      <c r="BH2498" s="17"/>
      <c r="BI2498" s="17"/>
      <c r="BJ2498" s="17"/>
      <c r="BK2498" s="17"/>
      <c r="BL2498" s="17"/>
      <c r="BM2498" s="17"/>
      <c r="BN2498" s="15"/>
      <c r="BO2498" s="15"/>
      <c r="BP2498" s="22"/>
      <c r="BQ2498" s="15"/>
      <c r="BR2498" s="15"/>
      <c r="BS2498" s="15"/>
      <c r="BT2498" s="15"/>
      <c r="BU2498" s="15"/>
      <c r="BV2498" s="15"/>
      <c r="BW2498" s="15"/>
      <c r="BX2498" s="15"/>
      <c r="BY2498" s="15"/>
      <c r="BZ2498" s="15"/>
      <c r="CA2498" s="15"/>
      <c r="CB2498" s="15"/>
      <c r="CC2498" s="15"/>
      <c r="CD2498" s="15"/>
      <c r="CE2498" s="15"/>
      <c r="CF2498" s="15"/>
      <c r="CG2498" s="15"/>
      <c r="CH2498" s="15"/>
      <c r="CI2498" s="15"/>
      <c r="CJ2498" s="15"/>
    </row>
    <row r="2499" spans="1:88" ht="12.75">
      <c r="A2499" s="25" t="s">
        <v>15788</v>
      </c>
      <c r="B2499" s="15" t="s">
        <v>15789</v>
      </c>
      <c r="C2499" s="15" t="s">
        <v>58</v>
      </c>
      <c r="D2499" s="16">
        <v>2015</v>
      </c>
      <c r="E2499" s="15" t="s">
        <v>59</v>
      </c>
      <c r="F2499" s="26"/>
      <c r="G2499" s="26" t="s">
        <v>61</v>
      </c>
      <c r="H2499" s="26" t="s">
        <v>61</v>
      </c>
      <c r="I2499" s="15" t="s">
        <v>61</v>
      </c>
      <c r="J2499" s="26"/>
      <c r="K2499" s="17">
        <f t="shared" si="285"/>
        <v>0</v>
      </c>
      <c r="L2499" s="15"/>
      <c r="M2499" s="15"/>
      <c r="N2499" s="15"/>
      <c r="O2499" s="15"/>
      <c r="P2499" s="15"/>
      <c r="Q2499" s="15"/>
      <c r="R2499" s="15"/>
      <c r="S2499" s="19"/>
      <c r="T2499" s="15"/>
      <c r="U2499" s="17"/>
      <c r="V2499" s="15" t="s">
        <v>15790</v>
      </c>
      <c r="W2499" s="15"/>
      <c r="X2499" s="15" t="s">
        <v>4628</v>
      </c>
      <c r="Y2499" s="15"/>
      <c r="AB2499" s="32">
        <v>43506</v>
      </c>
      <c r="AC2499" s="21" t="s">
        <v>15791</v>
      </c>
      <c r="AD2499" s="15"/>
      <c r="AE2499" s="21" t="s">
        <v>15792</v>
      </c>
      <c r="AF2499" s="21" t="s">
        <v>15793</v>
      </c>
      <c r="AG2499" s="22">
        <f t="shared" si="284"/>
        <v>0.45161290322580644</v>
      </c>
      <c r="AH2499" s="15"/>
      <c r="AI2499" s="17"/>
      <c r="AJ2499" s="17"/>
      <c r="AK2499" s="17" t="e">
        <f>VLOOKUP(A2499,'[1]Deals (Exits)'!B:B,1,FALSE)</f>
        <v>#N/A</v>
      </c>
      <c r="AL2499" s="23"/>
      <c r="AM2499" s="17"/>
      <c r="AN2499" s="17"/>
      <c r="AO2499" s="17"/>
      <c r="AP2499" s="17"/>
      <c r="AQ2499" s="18"/>
      <c r="AR2499" s="18"/>
      <c r="AS2499" s="17"/>
      <c r="AT2499" s="17"/>
      <c r="AU2499" s="18"/>
      <c r="AV2499" s="17"/>
      <c r="AW2499" s="17"/>
      <c r="AX2499" s="17"/>
      <c r="AY2499" s="17"/>
      <c r="AZ2499" s="17"/>
      <c r="BA2499" s="17"/>
      <c r="BB2499" s="17"/>
      <c r="BC2499" s="17"/>
      <c r="BD2499" s="17"/>
      <c r="BE2499" s="17"/>
      <c r="BF2499" s="17"/>
      <c r="BG2499" s="17"/>
      <c r="BH2499" s="17"/>
      <c r="BI2499" s="17"/>
      <c r="BJ2499" s="17"/>
      <c r="BK2499" s="17"/>
      <c r="BL2499" s="17"/>
      <c r="BM2499" s="17"/>
      <c r="BN2499" s="15"/>
      <c r="BO2499" s="15"/>
      <c r="BP2499" s="22"/>
      <c r="BQ2499" s="15"/>
      <c r="BR2499" s="15"/>
      <c r="BS2499" s="15"/>
      <c r="BT2499" s="15"/>
      <c r="BU2499" s="15"/>
      <c r="BV2499" s="15"/>
      <c r="BW2499" s="15"/>
      <c r="BX2499" s="15"/>
      <c r="BY2499" s="15"/>
      <c r="BZ2499" s="15"/>
      <c r="CA2499" s="15"/>
      <c r="CB2499" s="15"/>
      <c r="CC2499" s="15"/>
      <c r="CD2499" s="15"/>
      <c r="CE2499" s="15"/>
      <c r="CF2499" s="15"/>
      <c r="CG2499" s="15"/>
      <c r="CH2499" s="15"/>
      <c r="CI2499" s="15"/>
      <c r="CJ2499" s="15"/>
    </row>
    <row r="2500" spans="1:88" ht="12.75">
      <c r="A2500" s="25" t="s">
        <v>15794</v>
      </c>
      <c r="B2500" s="15" t="s">
        <v>15795</v>
      </c>
      <c r="C2500" s="15" t="s">
        <v>58</v>
      </c>
      <c r="D2500" s="16">
        <v>2012</v>
      </c>
      <c r="E2500" s="15" t="s">
        <v>59</v>
      </c>
      <c r="F2500" s="26"/>
      <c r="G2500" s="26" t="s">
        <v>61</v>
      </c>
      <c r="H2500" s="26" t="s">
        <v>61</v>
      </c>
      <c r="I2500" s="15" t="s">
        <v>61</v>
      </c>
      <c r="J2500" s="26"/>
      <c r="K2500" s="17">
        <f t="shared" si="285"/>
        <v>0</v>
      </c>
      <c r="L2500" s="15"/>
      <c r="M2500" s="15"/>
      <c r="N2500" s="15"/>
      <c r="O2500" s="15"/>
      <c r="P2500" s="15"/>
      <c r="Q2500" s="15"/>
      <c r="R2500" s="15"/>
      <c r="S2500" s="19"/>
      <c r="T2500" s="15"/>
      <c r="U2500" s="17"/>
      <c r="V2500" s="15"/>
      <c r="W2500" s="15"/>
      <c r="X2500" s="15" t="s">
        <v>191</v>
      </c>
      <c r="Y2500" s="15"/>
      <c r="AB2500" s="32">
        <v>44206</v>
      </c>
      <c r="AC2500" s="21" t="s">
        <v>15796</v>
      </c>
      <c r="AD2500" s="21" t="s">
        <v>15797</v>
      </c>
      <c r="AE2500" s="21" t="s">
        <v>15798</v>
      </c>
      <c r="AF2500" s="21" t="s">
        <v>15799</v>
      </c>
      <c r="AG2500" s="22">
        <f t="shared" si="284"/>
        <v>0.45161290322580644</v>
      </c>
      <c r="AH2500" s="15"/>
      <c r="AI2500" s="17"/>
      <c r="AJ2500" s="17"/>
      <c r="AK2500" s="17" t="e">
        <f>VLOOKUP(A2500,'[1]Deals (Exits)'!B:B,1,FALSE)</f>
        <v>#N/A</v>
      </c>
      <c r="AL2500" s="23"/>
      <c r="AM2500" s="17"/>
      <c r="AN2500" s="17"/>
      <c r="AO2500" s="17"/>
      <c r="AP2500" s="17"/>
      <c r="AQ2500" s="18"/>
      <c r="AR2500" s="18"/>
      <c r="AS2500" s="17"/>
      <c r="AT2500" s="17"/>
      <c r="AU2500" s="18"/>
      <c r="AV2500" s="17"/>
      <c r="AW2500" s="17"/>
      <c r="AX2500" s="17"/>
      <c r="AY2500" s="17"/>
      <c r="AZ2500" s="17"/>
      <c r="BA2500" s="17"/>
      <c r="BB2500" s="17"/>
      <c r="BC2500" s="17"/>
      <c r="BD2500" s="17"/>
      <c r="BE2500" s="17"/>
      <c r="BF2500" s="17"/>
      <c r="BG2500" s="17"/>
      <c r="BH2500" s="17"/>
      <c r="BI2500" s="17"/>
      <c r="BJ2500" s="17"/>
      <c r="BK2500" s="17"/>
      <c r="BL2500" s="17"/>
      <c r="BM2500" s="17"/>
      <c r="BN2500" s="15"/>
      <c r="BO2500" s="15"/>
      <c r="BP2500" s="22"/>
      <c r="BQ2500" s="15"/>
      <c r="BR2500" s="15"/>
      <c r="BS2500" s="15"/>
      <c r="BT2500" s="15"/>
      <c r="BU2500" s="15"/>
      <c r="BV2500" s="15"/>
      <c r="BW2500" s="15"/>
      <c r="BX2500" s="15"/>
      <c r="BY2500" s="15"/>
      <c r="BZ2500" s="15"/>
      <c r="CA2500" s="15"/>
      <c r="CB2500" s="15"/>
      <c r="CC2500" s="15"/>
      <c r="CD2500" s="15"/>
      <c r="CE2500" s="15"/>
      <c r="CF2500" s="15"/>
      <c r="CG2500" s="15"/>
      <c r="CH2500" s="15"/>
      <c r="CI2500" s="15"/>
      <c r="CJ2500" s="15"/>
    </row>
    <row r="2501" spans="1:88" ht="12.75">
      <c r="A2501" s="25" t="s">
        <v>15800</v>
      </c>
      <c r="B2501" s="15" t="s">
        <v>15801</v>
      </c>
      <c r="C2501" s="15" t="s">
        <v>58</v>
      </c>
      <c r="D2501" s="16">
        <v>2015</v>
      </c>
      <c r="E2501" s="15" t="s">
        <v>3198</v>
      </c>
      <c r="F2501" s="26"/>
      <c r="G2501" s="26" t="s">
        <v>61</v>
      </c>
      <c r="H2501" s="26" t="s">
        <v>61</v>
      </c>
      <c r="I2501" s="15" t="s">
        <v>61</v>
      </c>
      <c r="J2501" s="26"/>
      <c r="K2501" s="17">
        <f t="shared" si="285"/>
        <v>0</v>
      </c>
      <c r="L2501" s="15"/>
      <c r="M2501" s="15"/>
      <c r="N2501" s="15"/>
      <c r="O2501" s="15"/>
      <c r="P2501" s="15"/>
      <c r="Q2501" s="15"/>
      <c r="R2501" s="15"/>
      <c r="S2501" s="19"/>
      <c r="T2501" s="15"/>
      <c r="U2501" s="17"/>
      <c r="V2501" s="15" t="s">
        <v>15802</v>
      </c>
      <c r="W2501" s="15"/>
      <c r="X2501" s="15" t="s">
        <v>4628</v>
      </c>
      <c r="Y2501" s="15"/>
      <c r="AB2501" s="32">
        <v>43506</v>
      </c>
      <c r="AC2501" s="21" t="s">
        <v>15803</v>
      </c>
      <c r="AD2501" s="21" t="s">
        <v>15804</v>
      </c>
      <c r="AE2501" s="21" t="s">
        <v>15805</v>
      </c>
      <c r="AF2501" s="21" t="s">
        <v>15806</v>
      </c>
      <c r="AG2501" s="22">
        <f t="shared" si="284"/>
        <v>0.4838709677419355</v>
      </c>
      <c r="AH2501" s="15"/>
      <c r="AI2501" s="17"/>
      <c r="AJ2501" s="17"/>
      <c r="AK2501" s="17" t="e">
        <f>VLOOKUP(A2501,'[1]Deals (Exits)'!B:B,1,FALSE)</f>
        <v>#N/A</v>
      </c>
      <c r="AL2501" s="23"/>
      <c r="AM2501" s="17"/>
      <c r="AN2501" s="17"/>
      <c r="AO2501" s="17"/>
      <c r="AP2501" s="17"/>
      <c r="AQ2501" s="18"/>
      <c r="AR2501" s="18"/>
      <c r="AS2501" s="17"/>
      <c r="AT2501" s="17"/>
      <c r="AU2501" s="18"/>
      <c r="AV2501" s="17"/>
      <c r="AW2501" s="17"/>
      <c r="AX2501" s="17"/>
      <c r="AY2501" s="17"/>
      <c r="AZ2501" s="17"/>
      <c r="BA2501" s="17"/>
      <c r="BB2501" s="17"/>
      <c r="BC2501" s="17"/>
      <c r="BD2501" s="17"/>
      <c r="BE2501" s="17"/>
      <c r="BF2501" s="17"/>
      <c r="BG2501" s="17"/>
      <c r="BH2501" s="17"/>
      <c r="BI2501" s="17"/>
      <c r="BJ2501" s="17"/>
      <c r="BK2501" s="17"/>
      <c r="BL2501" s="17"/>
      <c r="BM2501" s="17"/>
      <c r="BN2501" s="15"/>
      <c r="BO2501" s="15"/>
      <c r="BP2501" s="22"/>
      <c r="BQ2501" s="15"/>
      <c r="BR2501" s="15"/>
      <c r="BS2501" s="15"/>
      <c r="BT2501" s="15"/>
      <c r="BU2501" s="15"/>
      <c r="BV2501" s="15"/>
      <c r="BW2501" s="15"/>
      <c r="BX2501" s="15"/>
      <c r="BY2501" s="15"/>
      <c r="BZ2501" s="15"/>
      <c r="CA2501" s="15"/>
      <c r="CB2501" s="15"/>
      <c r="CC2501" s="15"/>
      <c r="CD2501" s="15"/>
      <c r="CE2501" s="15"/>
      <c r="CF2501" s="15"/>
      <c r="CG2501" s="15"/>
      <c r="CH2501" s="15"/>
      <c r="CI2501" s="15"/>
      <c r="CJ2501" s="15"/>
    </row>
    <row r="2502" spans="1:88" ht="12.75">
      <c r="A2502" s="27" t="s">
        <v>15807</v>
      </c>
      <c r="B2502" s="15" t="s">
        <v>15808</v>
      </c>
      <c r="C2502" s="15" t="s">
        <v>58</v>
      </c>
      <c r="D2502" s="16">
        <v>2016</v>
      </c>
      <c r="E2502" s="15" t="s">
        <v>59</v>
      </c>
      <c r="F2502" s="26"/>
      <c r="G2502" s="26" t="s">
        <v>61</v>
      </c>
      <c r="H2502" s="26" t="s">
        <v>61</v>
      </c>
      <c r="I2502" s="15" t="s">
        <v>61</v>
      </c>
      <c r="J2502" s="26"/>
      <c r="K2502" s="17">
        <f t="shared" si="285"/>
        <v>0</v>
      </c>
      <c r="L2502" s="15"/>
      <c r="M2502" s="15"/>
      <c r="N2502" s="15"/>
      <c r="O2502" s="15"/>
      <c r="P2502" s="15"/>
      <c r="Q2502" s="15"/>
      <c r="R2502" s="15"/>
      <c r="S2502" s="19"/>
      <c r="T2502" s="15"/>
      <c r="U2502" s="17"/>
      <c r="V2502" s="15" t="s">
        <v>15809</v>
      </c>
      <c r="W2502" s="15"/>
      <c r="X2502" s="15" t="s">
        <v>64</v>
      </c>
      <c r="Y2502" s="15"/>
      <c r="AB2502" s="32">
        <v>43506</v>
      </c>
      <c r="AC2502" s="21" t="s">
        <v>15810</v>
      </c>
      <c r="AD2502" s="15"/>
      <c r="AE2502" s="21" t="s">
        <v>15811</v>
      </c>
      <c r="AF2502" s="21" t="s">
        <v>15812</v>
      </c>
      <c r="AG2502" s="22">
        <f t="shared" si="284"/>
        <v>0.45161290322580644</v>
      </c>
      <c r="AH2502" s="15"/>
      <c r="AI2502" s="17"/>
      <c r="AJ2502" s="17"/>
      <c r="AK2502" s="17" t="e">
        <f>VLOOKUP(A2502,'[1]Deals (Exits)'!B:B,1,FALSE)</f>
        <v>#N/A</v>
      </c>
      <c r="AL2502" s="23"/>
      <c r="AM2502" s="17"/>
      <c r="AN2502" s="17"/>
      <c r="AO2502" s="17"/>
      <c r="AP2502" s="17"/>
      <c r="AQ2502" s="18"/>
      <c r="AR2502" s="18"/>
      <c r="AS2502" s="17"/>
      <c r="AT2502" s="17"/>
      <c r="AU2502" s="18"/>
      <c r="AV2502" s="17"/>
      <c r="AW2502" s="17"/>
      <c r="AX2502" s="17"/>
      <c r="AY2502" s="17"/>
      <c r="AZ2502" s="17"/>
      <c r="BA2502" s="17"/>
      <c r="BB2502" s="17"/>
      <c r="BC2502" s="17"/>
      <c r="BD2502" s="17"/>
      <c r="BE2502" s="17"/>
      <c r="BF2502" s="17"/>
      <c r="BG2502" s="17"/>
      <c r="BH2502" s="17"/>
      <c r="BI2502" s="17"/>
      <c r="BJ2502" s="17"/>
      <c r="BK2502" s="17"/>
      <c r="BL2502" s="17"/>
      <c r="BM2502" s="17"/>
      <c r="BN2502" s="15"/>
      <c r="BO2502" s="15"/>
      <c r="BP2502" s="22"/>
      <c r="BQ2502" s="15"/>
      <c r="BR2502" s="15"/>
      <c r="BS2502" s="15"/>
      <c r="BT2502" s="15"/>
      <c r="BU2502" s="15"/>
      <c r="BV2502" s="15"/>
      <c r="BW2502" s="15"/>
      <c r="BX2502" s="15"/>
      <c r="BY2502" s="15"/>
      <c r="BZ2502" s="15"/>
      <c r="CA2502" s="15"/>
      <c r="CB2502" s="15"/>
      <c r="CC2502" s="15"/>
      <c r="CD2502" s="15"/>
      <c r="CE2502" s="15"/>
      <c r="CF2502" s="15"/>
      <c r="CG2502" s="15"/>
      <c r="CH2502" s="15"/>
      <c r="CI2502" s="15"/>
      <c r="CJ2502" s="15"/>
    </row>
    <row r="2503" spans="1:88" ht="12.75">
      <c r="A2503" s="25" t="s">
        <v>15813</v>
      </c>
      <c r="B2503" s="15" t="s">
        <v>15814</v>
      </c>
      <c r="C2503" s="15" t="s">
        <v>58</v>
      </c>
      <c r="D2503" s="16">
        <v>2018</v>
      </c>
      <c r="E2503" s="15" t="s">
        <v>15603</v>
      </c>
      <c r="F2503" s="26"/>
      <c r="G2503" s="26" t="s">
        <v>61</v>
      </c>
      <c r="H2503" s="26" t="s">
        <v>61</v>
      </c>
      <c r="I2503" s="15" t="s">
        <v>61</v>
      </c>
      <c r="J2503" s="26"/>
      <c r="K2503" s="17">
        <f t="shared" si="285"/>
        <v>0</v>
      </c>
      <c r="L2503" s="15"/>
      <c r="M2503" s="15"/>
      <c r="N2503" s="15"/>
      <c r="O2503" s="15"/>
      <c r="P2503" s="15"/>
      <c r="Q2503" s="15"/>
      <c r="R2503" s="15"/>
      <c r="S2503" s="19"/>
      <c r="T2503" s="15"/>
      <c r="U2503" s="17"/>
      <c r="V2503" s="15" t="s">
        <v>15815</v>
      </c>
      <c r="W2503" s="15"/>
      <c r="X2503" s="15" t="s">
        <v>4628</v>
      </c>
      <c r="Y2503" s="15"/>
      <c r="AB2503" s="32">
        <v>43506</v>
      </c>
      <c r="AC2503" s="21" t="s">
        <v>15816</v>
      </c>
      <c r="AD2503" s="15"/>
      <c r="AE2503" s="21" t="s">
        <v>15817</v>
      </c>
      <c r="AF2503" s="21" t="s">
        <v>15818</v>
      </c>
      <c r="AG2503" s="22">
        <f t="shared" si="284"/>
        <v>0.45161290322580644</v>
      </c>
      <c r="AH2503" s="15"/>
      <c r="AI2503" s="17"/>
      <c r="AJ2503" s="17"/>
      <c r="AK2503" s="17" t="e">
        <f>VLOOKUP(A2503,'[1]Deals (Exits)'!B:B,1,FALSE)</f>
        <v>#N/A</v>
      </c>
      <c r="AL2503" s="23"/>
      <c r="AM2503" s="17"/>
      <c r="AN2503" s="17"/>
      <c r="AO2503" s="17"/>
      <c r="AP2503" s="17"/>
      <c r="AQ2503" s="18"/>
      <c r="AR2503" s="18"/>
      <c r="AS2503" s="17"/>
      <c r="AT2503" s="17"/>
      <c r="AU2503" s="18"/>
      <c r="AV2503" s="17"/>
      <c r="AW2503" s="17"/>
      <c r="AX2503" s="17"/>
      <c r="AY2503" s="17"/>
      <c r="AZ2503" s="17"/>
      <c r="BA2503" s="17"/>
      <c r="BB2503" s="17"/>
      <c r="BC2503" s="17"/>
      <c r="BD2503" s="17"/>
      <c r="BE2503" s="17"/>
      <c r="BF2503" s="17"/>
      <c r="BG2503" s="17"/>
      <c r="BH2503" s="17"/>
      <c r="BI2503" s="17"/>
      <c r="BJ2503" s="17"/>
      <c r="BK2503" s="17"/>
      <c r="BL2503" s="17"/>
      <c r="BM2503" s="17"/>
      <c r="BN2503" s="15"/>
      <c r="BO2503" s="15"/>
      <c r="BP2503" s="22"/>
      <c r="BQ2503" s="15"/>
      <c r="BR2503" s="15"/>
      <c r="BS2503" s="15"/>
      <c r="BT2503" s="15"/>
      <c r="BU2503" s="15"/>
      <c r="BV2503" s="15"/>
      <c r="BW2503" s="15"/>
      <c r="BX2503" s="15"/>
      <c r="BY2503" s="15"/>
      <c r="BZ2503" s="15"/>
      <c r="CA2503" s="15"/>
      <c r="CB2503" s="15"/>
      <c r="CC2503" s="15"/>
      <c r="CD2503" s="15"/>
      <c r="CE2503" s="15"/>
      <c r="CF2503" s="15"/>
      <c r="CG2503" s="15"/>
      <c r="CH2503" s="15"/>
      <c r="CI2503" s="15"/>
      <c r="CJ2503" s="15"/>
    </row>
    <row r="2504" spans="1:88" ht="12.75">
      <c r="A2504" s="25" t="s">
        <v>15819</v>
      </c>
      <c r="B2504" s="15" t="s">
        <v>15820</v>
      </c>
      <c r="C2504" s="15" t="s">
        <v>58</v>
      </c>
      <c r="D2504" s="16">
        <v>2016</v>
      </c>
      <c r="E2504" s="15" t="s">
        <v>59</v>
      </c>
      <c r="F2504" s="26"/>
      <c r="G2504" s="26" t="s">
        <v>61</v>
      </c>
      <c r="H2504" s="26" t="s">
        <v>61</v>
      </c>
      <c r="I2504" s="15" t="s">
        <v>61</v>
      </c>
      <c r="J2504" s="26"/>
      <c r="K2504" s="17">
        <f t="shared" si="285"/>
        <v>0</v>
      </c>
      <c r="L2504" s="15"/>
      <c r="M2504" s="15"/>
      <c r="N2504" s="15"/>
      <c r="O2504" s="15"/>
      <c r="P2504" s="15"/>
      <c r="Q2504" s="15"/>
      <c r="R2504" s="15"/>
      <c r="S2504" s="19"/>
      <c r="T2504" s="15"/>
      <c r="U2504" s="17"/>
      <c r="V2504" s="15" t="s">
        <v>15821</v>
      </c>
      <c r="W2504" s="15"/>
      <c r="X2504" s="15" t="s">
        <v>64</v>
      </c>
      <c r="Y2504" s="15"/>
      <c r="AB2504" s="32">
        <v>43506</v>
      </c>
      <c r="AC2504" s="21" t="s">
        <v>15822</v>
      </c>
      <c r="AD2504" s="21" t="s">
        <v>15823</v>
      </c>
      <c r="AE2504" s="21" t="s">
        <v>15824</v>
      </c>
      <c r="AF2504" s="21" t="s">
        <v>15825</v>
      </c>
      <c r="AG2504" s="22">
        <f t="shared" si="284"/>
        <v>0.4838709677419355</v>
      </c>
      <c r="AH2504" s="15"/>
      <c r="AI2504" s="17"/>
      <c r="AJ2504" s="17"/>
      <c r="AK2504" s="17" t="e">
        <f>VLOOKUP(A2504,'[1]Deals (Exits)'!B:B,1,FALSE)</f>
        <v>#N/A</v>
      </c>
      <c r="AL2504" s="23"/>
      <c r="AM2504" s="17"/>
      <c r="AN2504" s="17"/>
      <c r="AO2504" s="17"/>
      <c r="AP2504" s="17"/>
      <c r="AQ2504" s="18"/>
      <c r="AR2504" s="18"/>
      <c r="AS2504" s="17"/>
      <c r="AT2504" s="17"/>
      <c r="AU2504" s="18"/>
      <c r="AV2504" s="17"/>
      <c r="AW2504" s="17"/>
      <c r="AX2504" s="17"/>
      <c r="AY2504" s="17"/>
      <c r="AZ2504" s="17"/>
      <c r="BA2504" s="17"/>
      <c r="BB2504" s="17"/>
      <c r="BC2504" s="17"/>
      <c r="BD2504" s="17"/>
      <c r="BE2504" s="17"/>
      <c r="BF2504" s="17"/>
      <c r="BG2504" s="17"/>
      <c r="BH2504" s="17"/>
      <c r="BI2504" s="17"/>
      <c r="BJ2504" s="17"/>
      <c r="BK2504" s="17"/>
      <c r="BL2504" s="17"/>
      <c r="BM2504" s="17"/>
      <c r="BN2504" s="15"/>
      <c r="BO2504" s="15"/>
      <c r="BP2504" s="22"/>
      <c r="BQ2504" s="15"/>
      <c r="BR2504" s="15"/>
      <c r="BS2504" s="15"/>
      <c r="BT2504" s="15"/>
      <c r="BU2504" s="15"/>
      <c r="BV2504" s="15"/>
      <c r="BW2504" s="15"/>
      <c r="BX2504" s="15"/>
      <c r="BY2504" s="15"/>
      <c r="BZ2504" s="15"/>
      <c r="CA2504" s="15"/>
      <c r="CB2504" s="15"/>
      <c r="CC2504" s="15"/>
      <c r="CD2504" s="15"/>
      <c r="CE2504" s="15"/>
      <c r="CF2504" s="15"/>
      <c r="CG2504" s="15"/>
      <c r="CH2504" s="15"/>
      <c r="CI2504" s="15"/>
      <c r="CJ2504" s="15"/>
    </row>
    <row r="2505" spans="1:88" ht="12.75">
      <c r="A2505" s="25" t="s">
        <v>15826</v>
      </c>
      <c r="B2505" s="15" t="s">
        <v>15827</v>
      </c>
      <c r="C2505" s="15" t="s">
        <v>58</v>
      </c>
      <c r="D2505" s="16">
        <v>2016</v>
      </c>
      <c r="E2505" s="15" t="s">
        <v>3198</v>
      </c>
      <c r="F2505" s="26"/>
      <c r="G2505" s="26" t="s">
        <v>61</v>
      </c>
      <c r="H2505" s="26" t="s">
        <v>61</v>
      </c>
      <c r="I2505" s="15" t="s">
        <v>61</v>
      </c>
      <c r="J2505" s="26"/>
      <c r="K2505" s="17">
        <f t="shared" si="285"/>
        <v>0</v>
      </c>
      <c r="L2505" s="15"/>
      <c r="M2505" s="15"/>
      <c r="N2505" s="15"/>
      <c r="O2505" s="15"/>
      <c r="P2505" s="15"/>
      <c r="Q2505" s="15"/>
      <c r="R2505" s="15"/>
      <c r="S2505" s="19"/>
      <c r="T2505" s="15"/>
      <c r="U2505" s="17"/>
      <c r="V2505" s="15"/>
      <c r="W2505" s="15"/>
      <c r="X2505" s="15" t="s">
        <v>79</v>
      </c>
      <c r="Y2505" s="15"/>
      <c r="AB2505" s="32">
        <v>43506</v>
      </c>
      <c r="AC2505" s="21" t="s">
        <v>15828</v>
      </c>
      <c r="AD2505" s="21" t="s">
        <v>15829</v>
      </c>
      <c r="AE2505" s="21" t="s">
        <v>15830</v>
      </c>
      <c r="AF2505" s="15"/>
      <c r="AG2505" s="22">
        <f t="shared" si="284"/>
        <v>0.41935483870967744</v>
      </c>
      <c r="AH2505" s="15"/>
      <c r="AI2505" s="17"/>
      <c r="AJ2505" s="17"/>
      <c r="AK2505" s="17" t="e">
        <f>VLOOKUP(A2505,'[1]Deals (Exits)'!B:B,1,FALSE)</f>
        <v>#N/A</v>
      </c>
      <c r="AL2505" s="23"/>
      <c r="AM2505" s="17"/>
      <c r="AN2505" s="17"/>
      <c r="AO2505" s="17"/>
      <c r="AP2505" s="17"/>
      <c r="AQ2505" s="18"/>
      <c r="AR2505" s="18"/>
      <c r="AS2505" s="17"/>
      <c r="AT2505" s="17"/>
      <c r="AU2505" s="18"/>
      <c r="AV2505" s="17"/>
      <c r="AW2505" s="17"/>
      <c r="AX2505" s="17"/>
      <c r="AY2505" s="17"/>
      <c r="AZ2505" s="17"/>
      <c r="BA2505" s="17"/>
      <c r="BB2505" s="17"/>
      <c r="BC2505" s="17"/>
      <c r="BD2505" s="17"/>
      <c r="BE2505" s="17"/>
      <c r="BF2505" s="17"/>
      <c r="BG2505" s="17"/>
      <c r="BH2505" s="17"/>
      <c r="BI2505" s="17"/>
      <c r="BJ2505" s="17"/>
      <c r="BK2505" s="17"/>
      <c r="BL2505" s="17"/>
      <c r="BM2505" s="17"/>
      <c r="BN2505" s="15"/>
      <c r="BO2505" s="15"/>
      <c r="BP2505" s="22"/>
      <c r="BQ2505" s="15"/>
      <c r="BR2505" s="15"/>
      <c r="BS2505" s="15"/>
      <c r="BT2505" s="15"/>
      <c r="BU2505" s="15"/>
      <c r="BV2505" s="15"/>
      <c r="BW2505" s="15"/>
      <c r="BX2505" s="15"/>
      <c r="BY2505" s="15"/>
      <c r="BZ2505" s="15"/>
      <c r="CA2505" s="15"/>
      <c r="CB2505" s="15"/>
      <c r="CC2505" s="15"/>
      <c r="CD2505" s="15"/>
      <c r="CE2505" s="15"/>
      <c r="CF2505" s="15"/>
      <c r="CG2505" s="15"/>
      <c r="CH2505" s="15"/>
      <c r="CI2505" s="15"/>
      <c r="CJ2505" s="15"/>
    </row>
    <row r="2506" spans="1:88" ht="12.75">
      <c r="A2506" s="25" t="s">
        <v>15831</v>
      </c>
      <c r="B2506" s="15" t="s">
        <v>15832</v>
      </c>
      <c r="C2506" s="15" t="s">
        <v>58</v>
      </c>
      <c r="D2506" s="16">
        <v>2015</v>
      </c>
      <c r="E2506" s="15" t="s">
        <v>14624</v>
      </c>
      <c r="F2506" s="26"/>
      <c r="G2506" s="26" t="s">
        <v>61</v>
      </c>
      <c r="H2506" s="26" t="s">
        <v>61</v>
      </c>
      <c r="I2506" s="15" t="s">
        <v>61</v>
      </c>
      <c r="J2506" s="26"/>
      <c r="K2506" s="17">
        <f t="shared" si="285"/>
        <v>0</v>
      </c>
      <c r="L2506" s="15"/>
      <c r="M2506" s="15"/>
      <c r="N2506" s="15"/>
      <c r="O2506" s="15"/>
      <c r="P2506" s="15"/>
      <c r="Q2506" s="15"/>
      <c r="R2506" s="15"/>
      <c r="S2506" s="19"/>
      <c r="T2506" s="15"/>
      <c r="U2506" s="17"/>
      <c r="V2506" s="15" t="s">
        <v>15833</v>
      </c>
      <c r="W2506" s="15"/>
      <c r="X2506" s="15" t="s">
        <v>64</v>
      </c>
      <c r="Y2506" s="15"/>
      <c r="AB2506" s="32">
        <v>43506</v>
      </c>
      <c r="AC2506" s="21" t="s">
        <v>15834</v>
      </c>
      <c r="AD2506" s="21" t="s">
        <v>15835</v>
      </c>
      <c r="AE2506" s="21" t="s">
        <v>15836</v>
      </c>
      <c r="AF2506" s="21" t="s">
        <v>15837</v>
      </c>
      <c r="AG2506" s="22">
        <f t="shared" si="284"/>
        <v>0.4838709677419355</v>
      </c>
      <c r="AH2506" s="15"/>
      <c r="AI2506" s="17"/>
      <c r="AJ2506" s="17"/>
      <c r="AK2506" s="17" t="e">
        <f>VLOOKUP(A2506,'[1]Deals (Exits)'!B:B,1,FALSE)</f>
        <v>#N/A</v>
      </c>
      <c r="AL2506" s="23"/>
      <c r="AM2506" s="17"/>
      <c r="AN2506" s="17"/>
      <c r="AO2506" s="17"/>
      <c r="AP2506" s="17"/>
      <c r="AQ2506" s="18"/>
      <c r="AR2506" s="18"/>
      <c r="AS2506" s="17"/>
      <c r="AT2506" s="17"/>
      <c r="AU2506" s="18"/>
      <c r="AV2506" s="17"/>
      <c r="AW2506" s="17"/>
      <c r="AX2506" s="17"/>
      <c r="AY2506" s="17"/>
      <c r="AZ2506" s="17"/>
      <c r="BA2506" s="17"/>
      <c r="BB2506" s="17"/>
      <c r="BC2506" s="17"/>
      <c r="BD2506" s="17"/>
      <c r="BE2506" s="17"/>
      <c r="BF2506" s="17"/>
      <c r="BG2506" s="17"/>
      <c r="BH2506" s="17"/>
      <c r="BI2506" s="17"/>
      <c r="BJ2506" s="17"/>
      <c r="BK2506" s="17"/>
      <c r="BL2506" s="17"/>
      <c r="BM2506" s="17"/>
      <c r="BN2506" s="15"/>
      <c r="BO2506" s="15"/>
      <c r="BP2506" s="22"/>
      <c r="BQ2506" s="15"/>
      <c r="BR2506" s="15"/>
      <c r="BS2506" s="15"/>
      <c r="BT2506" s="15"/>
      <c r="BU2506" s="15"/>
      <c r="BV2506" s="15"/>
      <c r="BW2506" s="15"/>
      <c r="BX2506" s="15"/>
      <c r="BY2506" s="15"/>
      <c r="BZ2506" s="15"/>
      <c r="CA2506" s="15"/>
      <c r="CB2506" s="15"/>
      <c r="CC2506" s="15"/>
      <c r="CD2506" s="15"/>
      <c r="CE2506" s="15"/>
      <c r="CF2506" s="15"/>
      <c r="CG2506" s="15"/>
      <c r="CH2506" s="15"/>
      <c r="CI2506" s="15"/>
      <c r="CJ2506" s="15"/>
    </row>
    <row r="2507" spans="1:88" ht="12.75">
      <c r="A2507" s="25" t="s">
        <v>15838</v>
      </c>
      <c r="B2507" s="15" t="s">
        <v>15839</v>
      </c>
      <c r="C2507" s="15" t="s">
        <v>58</v>
      </c>
      <c r="D2507" s="16">
        <v>2019</v>
      </c>
      <c r="E2507" s="15" t="s">
        <v>59</v>
      </c>
      <c r="F2507" s="26"/>
      <c r="G2507" s="26" t="s">
        <v>61</v>
      </c>
      <c r="H2507" s="26" t="s">
        <v>61</v>
      </c>
      <c r="I2507" s="15" t="s">
        <v>61</v>
      </c>
      <c r="J2507" s="26"/>
      <c r="K2507" s="17">
        <f t="shared" si="285"/>
        <v>0</v>
      </c>
      <c r="L2507" s="15"/>
      <c r="M2507" s="15"/>
      <c r="N2507" s="15"/>
      <c r="O2507" s="15"/>
      <c r="P2507" s="15"/>
      <c r="Q2507" s="15"/>
      <c r="R2507" s="15"/>
      <c r="S2507" s="19"/>
      <c r="T2507" s="15"/>
      <c r="U2507" s="17"/>
      <c r="V2507" s="15" t="s">
        <v>15840</v>
      </c>
      <c r="W2507" s="15"/>
      <c r="X2507" s="15" t="s">
        <v>64</v>
      </c>
      <c r="Y2507" s="15"/>
      <c r="AB2507" s="32">
        <v>43506</v>
      </c>
      <c r="AC2507" s="21" t="s">
        <v>15841</v>
      </c>
      <c r="AD2507" s="15"/>
      <c r="AE2507" s="15"/>
      <c r="AF2507" s="21" t="s">
        <v>15842</v>
      </c>
      <c r="AG2507" s="22">
        <f t="shared" si="284"/>
        <v>0.41935483870967744</v>
      </c>
      <c r="AH2507" s="15"/>
      <c r="AI2507" s="17"/>
      <c r="AJ2507" s="17"/>
      <c r="AK2507" s="17" t="e">
        <f>VLOOKUP(A2507,'[1]Deals (Exits)'!B:B,1,FALSE)</f>
        <v>#N/A</v>
      </c>
      <c r="AL2507" s="23"/>
      <c r="AM2507" s="17"/>
      <c r="AN2507" s="17"/>
      <c r="AO2507" s="17"/>
      <c r="AP2507" s="17"/>
      <c r="AQ2507" s="18"/>
      <c r="AR2507" s="18"/>
      <c r="AS2507" s="17"/>
      <c r="AT2507" s="17"/>
      <c r="AU2507" s="18"/>
      <c r="AV2507" s="17"/>
      <c r="AW2507" s="17"/>
      <c r="AX2507" s="17"/>
      <c r="AY2507" s="17"/>
      <c r="AZ2507" s="17"/>
      <c r="BA2507" s="17"/>
      <c r="BB2507" s="17"/>
      <c r="BC2507" s="17"/>
      <c r="BD2507" s="17"/>
      <c r="BE2507" s="17"/>
      <c r="BF2507" s="17"/>
      <c r="BG2507" s="17"/>
      <c r="BH2507" s="17"/>
      <c r="BI2507" s="17"/>
      <c r="BJ2507" s="17"/>
      <c r="BK2507" s="17"/>
      <c r="BL2507" s="17"/>
      <c r="BM2507" s="17"/>
      <c r="BN2507" s="15"/>
      <c r="BO2507" s="15"/>
      <c r="BP2507" s="22"/>
      <c r="BQ2507" s="15"/>
      <c r="BR2507" s="15"/>
      <c r="BS2507" s="15"/>
      <c r="BT2507" s="15"/>
      <c r="BU2507" s="15"/>
      <c r="BV2507" s="15"/>
      <c r="BW2507" s="15"/>
      <c r="BX2507" s="15"/>
      <c r="BY2507" s="15"/>
      <c r="BZ2507" s="15"/>
      <c r="CA2507" s="15"/>
      <c r="CB2507" s="15"/>
      <c r="CC2507" s="15"/>
      <c r="CD2507" s="15"/>
      <c r="CE2507" s="15"/>
      <c r="CF2507" s="15"/>
      <c r="CG2507" s="15"/>
      <c r="CH2507" s="15"/>
      <c r="CI2507" s="15"/>
      <c r="CJ2507" s="15"/>
    </row>
    <row r="2508" spans="1:88" ht="12.75">
      <c r="A2508" s="25" t="s">
        <v>15843</v>
      </c>
      <c r="B2508" s="15" t="s">
        <v>15844</v>
      </c>
      <c r="C2508" s="15" t="s">
        <v>58</v>
      </c>
      <c r="D2508" s="16">
        <v>2015</v>
      </c>
      <c r="E2508" s="15" t="s">
        <v>15845</v>
      </c>
      <c r="F2508" s="26"/>
      <c r="G2508" s="26" t="s">
        <v>61</v>
      </c>
      <c r="H2508" s="26" t="s">
        <v>61</v>
      </c>
      <c r="I2508" s="15" t="s">
        <v>61</v>
      </c>
      <c r="J2508" s="26"/>
      <c r="K2508" s="17">
        <f t="shared" si="285"/>
        <v>0</v>
      </c>
      <c r="L2508" s="15"/>
      <c r="M2508" s="15"/>
      <c r="N2508" s="15"/>
      <c r="O2508" s="15"/>
      <c r="P2508" s="15"/>
      <c r="Q2508" s="15"/>
      <c r="R2508" s="15"/>
      <c r="S2508" s="19"/>
      <c r="T2508" s="15"/>
      <c r="U2508" s="17"/>
      <c r="V2508" s="15" t="s">
        <v>15846</v>
      </c>
      <c r="W2508" s="15"/>
      <c r="X2508" s="15" t="s">
        <v>5334</v>
      </c>
      <c r="Y2508" s="15"/>
      <c r="AB2508" s="20"/>
      <c r="AC2508" s="21" t="s">
        <v>15847</v>
      </c>
      <c r="AD2508" s="15"/>
      <c r="AE2508" s="21" t="s">
        <v>15848</v>
      </c>
      <c r="AF2508" s="21" t="s">
        <v>15849</v>
      </c>
      <c r="AG2508" s="22">
        <f t="shared" si="284"/>
        <v>0.41935483870967744</v>
      </c>
      <c r="AH2508" s="15"/>
      <c r="AI2508" s="17"/>
      <c r="AJ2508" s="17"/>
      <c r="AK2508" s="17" t="e">
        <f>VLOOKUP(A2508,'[1]Deals (Exits)'!B:B,1,FALSE)</f>
        <v>#N/A</v>
      </c>
      <c r="AL2508" s="23"/>
      <c r="AM2508" s="17"/>
      <c r="AN2508" s="17"/>
      <c r="AO2508" s="17"/>
      <c r="AP2508" s="17"/>
      <c r="AQ2508" s="18"/>
      <c r="AR2508" s="18"/>
      <c r="AS2508" s="17"/>
      <c r="AT2508" s="17"/>
      <c r="AU2508" s="18"/>
      <c r="AV2508" s="17"/>
      <c r="AW2508" s="17"/>
      <c r="AX2508" s="17"/>
      <c r="AY2508" s="17"/>
      <c r="AZ2508" s="17"/>
      <c r="BA2508" s="17"/>
      <c r="BB2508" s="17"/>
      <c r="BC2508" s="17"/>
      <c r="BD2508" s="17"/>
      <c r="BE2508" s="17"/>
      <c r="BF2508" s="17"/>
      <c r="BG2508" s="17"/>
      <c r="BH2508" s="17"/>
      <c r="BI2508" s="17"/>
      <c r="BJ2508" s="17"/>
      <c r="BK2508" s="17"/>
      <c r="BL2508" s="17"/>
      <c r="BM2508" s="17"/>
      <c r="BN2508" s="15"/>
      <c r="BO2508" s="15"/>
      <c r="BP2508" s="22"/>
      <c r="BQ2508" s="15"/>
      <c r="BR2508" s="15"/>
      <c r="BS2508" s="15"/>
      <c r="BT2508" s="15"/>
      <c r="BU2508" s="15"/>
      <c r="BV2508" s="15"/>
      <c r="BW2508" s="15"/>
      <c r="BX2508" s="15"/>
      <c r="BY2508" s="15"/>
      <c r="BZ2508" s="15"/>
      <c r="CA2508" s="15"/>
      <c r="CB2508" s="15"/>
      <c r="CC2508" s="15"/>
      <c r="CD2508" s="15"/>
      <c r="CE2508" s="15"/>
      <c r="CF2508" s="15"/>
      <c r="CG2508" s="15"/>
      <c r="CH2508" s="15"/>
      <c r="CI2508" s="15"/>
      <c r="CJ2508" s="15"/>
    </row>
    <row r="2509" spans="1:88" ht="12.75">
      <c r="A2509" s="25" t="s">
        <v>15850</v>
      </c>
      <c r="B2509" s="15" t="s">
        <v>15851</v>
      </c>
      <c r="C2509" s="15" t="s">
        <v>58</v>
      </c>
      <c r="D2509" s="16">
        <v>2018</v>
      </c>
      <c r="E2509" s="15" t="s">
        <v>14678</v>
      </c>
      <c r="F2509" s="26"/>
      <c r="G2509" s="26" t="s">
        <v>61</v>
      </c>
      <c r="H2509" s="26" t="s">
        <v>61</v>
      </c>
      <c r="I2509" s="15" t="s">
        <v>61</v>
      </c>
      <c r="J2509" s="26"/>
      <c r="K2509" s="17">
        <f t="shared" si="285"/>
        <v>0</v>
      </c>
      <c r="L2509" s="15"/>
      <c r="M2509" s="15"/>
      <c r="N2509" s="15"/>
      <c r="O2509" s="15"/>
      <c r="P2509" s="15"/>
      <c r="Q2509" s="15"/>
      <c r="R2509" s="15"/>
      <c r="S2509" s="19"/>
      <c r="T2509" s="15"/>
      <c r="U2509" s="17"/>
      <c r="V2509" s="15" t="s">
        <v>15852</v>
      </c>
      <c r="W2509" s="15"/>
      <c r="X2509" s="15" t="s">
        <v>4628</v>
      </c>
      <c r="Y2509" s="15"/>
      <c r="AB2509" s="32">
        <v>43506</v>
      </c>
      <c r="AC2509" s="21" t="s">
        <v>15853</v>
      </c>
      <c r="AD2509" s="15"/>
      <c r="AE2509" s="15"/>
      <c r="AF2509" s="21" t="s">
        <v>15854</v>
      </c>
      <c r="AG2509" s="22">
        <f t="shared" si="284"/>
        <v>0.41935483870967744</v>
      </c>
      <c r="AH2509" s="15"/>
      <c r="AI2509" s="17"/>
      <c r="AJ2509" s="17"/>
      <c r="AK2509" s="17" t="e">
        <f>VLOOKUP(A2509,'[1]Deals (Exits)'!B:B,1,FALSE)</f>
        <v>#N/A</v>
      </c>
      <c r="AL2509" s="23"/>
      <c r="AM2509" s="17"/>
      <c r="AN2509" s="17"/>
      <c r="AO2509" s="17"/>
      <c r="AP2509" s="17"/>
      <c r="AQ2509" s="18"/>
      <c r="AR2509" s="18"/>
      <c r="AS2509" s="17"/>
      <c r="AT2509" s="17"/>
      <c r="AU2509" s="18"/>
      <c r="AV2509" s="17"/>
      <c r="AW2509" s="17"/>
      <c r="AX2509" s="17"/>
      <c r="AY2509" s="17"/>
      <c r="AZ2509" s="17"/>
      <c r="BA2509" s="17"/>
      <c r="BB2509" s="17"/>
      <c r="BC2509" s="17"/>
      <c r="BD2509" s="17"/>
      <c r="BE2509" s="17"/>
      <c r="BF2509" s="17"/>
      <c r="BG2509" s="17"/>
      <c r="BH2509" s="17"/>
      <c r="BI2509" s="17"/>
      <c r="BJ2509" s="17"/>
      <c r="BK2509" s="17"/>
      <c r="BL2509" s="17"/>
      <c r="BM2509" s="17"/>
      <c r="BN2509" s="15"/>
      <c r="BO2509" s="15"/>
      <c r="BP2509" s="22"/>
      <c r="BQ2509" s="15"/>
      <c r="BR2509" s="15"/>
      <c r="BS2509" s="15"/>
      <c r="BT2509" s="15"/>
      <c r="BU2509" s="15"/>
      <c r="BV2509" s="15"/>
      <c r="BW2509" s="15"/>
      <c r="BX2509" s="15"/>
      <c r="BY2509" s="15"/>
      <c r="BZ2509" s="15"/>
      <c r="CA2509" s="15"/>
      <c r="CB2509" s="15"/>
      <c r="CC2509" s="15"/>
      <c r="CD2509" s="15"/>
      <c r="CE2509" s="15"/>
      <c r="CF2509" s="15"/>
      <c r="CG2509" s="15"/>
      <c r="CH2509" s="15"/>
      <c r="CI2509" s="15"/>
      <c r="CJ2509" s="15"/>
    </row>
    <row r="2510" spans="1:88" ht="12.75">
      <c r="A2510" s="25" t="s">
        <v>15855</v>
      </c>
      <c r="B2510" s="15" t="s">
        <v>15856</v>
      </c>
      <c r="C2510" s="15" t="s">
        <v>58</v>
      </c>
      <c r="D2510" s="16">
        <v>2016</v>
      </c>
      <c r="E2510" s="15" t="s">
        <v>3528</v>
      </c>
      <c r="F2510" s="26"/>
      <c r="G2510" s="26" t="s">
        <v>61</v>
      </c>
      <c r="H2510" s="26" t="s">
        <v>61</v>
      </c>
      <c r="I2510" s="15" t="s">
        <v>61</v>
      </c>
      <c r="J2510" s="26"/>
      <c r="K2510" s="17">
        <f t="shared" si="285"/>
        <v>0</v>
      </c>
      <c r="L2510" s="15"/>
      <c r="M2510" s="15"/>
      <c r="N2510" s="15"/>
      <c r="O2510" s="15"/>
      <c r="P2510" s="15"/>
      <c r="Q2510" s="15"/>
      <c r="R2510" s="15"/>
      <c r="S2510" s="19"/>
      <c r="T2510" s="15"/>
      <c r="U2510" s="17"/>
      <c r="V2510" s="15" t="s">
        <v>15857</v>
      </c>
      <c r="W2510" s="15"/>
      <c r="X2510" s="15" t="s">
        <v>79</v>
      </c>
      <c r="Y2510" s="15"/>
      <c r="AB2510" s="32">
        <v>43506</v>
      </c>
      <c r="AC2510" s="21" t="s">
        <v>15858</v>
      </c>
      <c r="AD2510" s="21" t="s">
        <v>15859</v>
      </c>
      <c r="AE2510" s="21" t="s">
        <v>15860</v>
      </c>
      <c r="AF2510" s="21" t="s">
        <v>15861</v>
      </c>
      <c r="AG2510" s="22">
        <f t="shared" si="284"/>
        <v>0.4838709677419355</v>
      </c>
      <c r="AH2510" s="15"/>
      <c r="AI2510" s="17"/>
      <c r="AJ2510" s="17"/>
      <c r="AK2510" s="17" t="e">
        <f>VLOOKUP(A2510,'[1]Deals (Exits)'!B:B,1,FALSE)</f>
        <v>#N/A</v>
      </c>
      <c r="AL2510" s="23"/>
      <c r="AM2510" s="17"/>
      <c r="AN2510" s="17"/>
      <c r="AO2510" s="17"/>
      <c r="AP2510" s="17"/>
      <c r="AQ2510" s="18"/>
      <c r="AR2510" s="18"/>
      <c r="AS2510" s="17"/>
      <c r="AT2510" s="17"/>
      <c r="AU2510" s="18"/>
      <c r="AV2510" s="17"/>
      <c r="AW2510" s="17"/>
      <c r="AX2510" s="17"/>
      <c r="AY2510" s="17"/>
      <c r="AZ2510" s="17"/>
      <c r="BA2510" s="17"/>
      <c r="BB2510" s="17"/>
      <c r="BC2510" s="17"/>
      <c r="BD2510" s="17"/>
      <c r="BE2510" s="17"/>
      <c r="BF2510" s="17"/>
      <c r="BG2510" s="17"/>
      <c r="BH2510" s="17"/>
      <c r="BI2510" s="17"/>
      <c r="BJ2510" s="17"/>
      <c r="BK2510" s="17"/>
      <c r="BL2510" s="17"/>
      <c r="BM2510" s="17"/>
      <c r="BN2510" s="15"/>
      <c r="BO2510" s="15"/>
      <c r="BP2510" s="22"/>
      <c r="BQ2510" s="15"/>
      <c r="BR2510" s="15"/>
      <c r="BS2510" s="15"/>
      <c r="BT2510" s="15"/>
      <c r="BU2510" s="15"/>
      <c r="BV2510" s="15"/>
      <c r="BW2510" s="15"/>
      <c r="BX2510" s="15"/>
      <c r="BY2510" s="15"/>
      <c r="BZ2510" s="15"/>
      <c r="CA2510" s="15"/>
      <c r="CB2510" s="15"/>
      <c r="CC2510" s="15"/>
      <c r="CD2510" s="15"/>
      <c r="CE2510" s="15"/>
      <c r="CF2510" s="15"/>
      <c r="CG2510" s="15"/>
      <c r="CH2510" s="15"/>
      <c r="CI2510" s="15"/>
      <c r="CJ2510" s="15"/>
    </row>
    <row r="2511" spans="1:88" ht="12.75">
      <c r="A2511" s="25" t="s">
        <v>15862</v>
      </c>
      <c r="B2511" s="15" t="s">
        <v>15863</v>
      </c>
      <c r="C2511" s="15" t="s">
        <v>58</v>
      </c>
      <c r="D2511" s="16">
        <v>2014</v>
      </c>
      <c r="E2511" s="15" t="s">
        <v>59</v>
      </c>
      <c r="F2511" s="26"/>
      <c r="G2511" s="26" t="s">
        <v>61</v>
      </c>
      <c r="H2511" s="26" t="s">
        <v>61</v>
      </c>
      <c r="I2511" s="15" t="s">
        <v>61</v>
      </c>
      <c r="J2511" s="26"/>
      <c r="K2511" s="17">
        <f t="shared" si="285"/>
        <v>0</v>
      </c>
      <c r="L2511" s="15"/>
      <c r="M2511" s="15"/>
      <c r="N2511" s="15"/>
      <c r="O2511" s="15"/>
      <c r="P2511" s="15"/>
      <c r="Q2511" s="15"/>
      <c r="R2511" s="15"/>
      <c r="S2511" s="19"/>
      <c r="T2511" s="15"/>
      <c r="U2511" s="17"/>
      <c r="V2511" s="15"/>
      <c r="W2511" s="15"/>
      <c r="X2511" s="15" t="s">
        <v>158</v>
      </c>
      <c r="Y2511" s="15"/>
      <c r="AB2511" s="20"/>
      <c r="AC2511" s="21" t="s">
        <v>15864</v>
      </c>
      <c r="AD2511" s="15"/>
      <c r="AE2511" s="21" t="s">
        <v>15865</v>
      </c>
      <c r="AF2511" s="21" t="s">
        <v>15866</v>
      </c>
      <c r="AG2511" s="22">
        <f t="shared" si="284"/>
        <v>0.38709677419354838</v>
      </c>
      <c r="AH2511" s="15"/>
      <c r="AI2511" s="17"/>
      <c r="AJ2511" s="17"/>
      <c r="AK2511" s="17" t="e">
        <f>VLOOKUP(A2511,'[1]Deals (Exits)'!B:B,1,FALSE)</f>
        <v>#N/A</v>
      </c>
      <c r="AL2511" s="23"/>
      <c r="AM2511" s="17"/>
      <c r="AN2511" s="17"/>
      <c r="AO2511" s="17"/>
      <c r="AP2511" s="17"/>
      <c r="AQ2511" s="18"/>
      <c r="AR2511" s="18"/>
      <c r="AS2511" s="17"/>
      <c r="AT2511" s="17"/>
      <c r="AU2511" s="18"/>
      <c r="AV2511" s="17"/>
      <c r="AW2511" s="17"/>
      <c r="AX2511" s="17"/>
      <c r="AY2511" s="17"/>
      <c r="AZ2511" s="17"/>
      <c r="BA2511" s="17"/>
      <c r="BB2511" s="17"/>
      <c r="BC2511" s="17"/>
      <c r="BD2511" s="17"/>
      <c r="BE2511" s="17"/>
      <c r="BF2511" s="17"/>
      <c r="BG2511" s="17"/>
      <c r="BH2511" s="17"/>
      <c r="BI2511" s="17"/>
      <c r="BJ2511" s="17"/>
      <c r="BK2511" s="17"/>
      <c r="BL2511" s="17"/>
      <c r="BM2511" s="17"/>
      <c r="BN2511" s="15"/>
      <c r="BO2511" s="15"/>
      <c r="BP2511" s="22"/>
      <c r="BQ2511" s="15"/>
      <c r="BR2511" s="15"/>
      <c r="BS2511" s="15"/>
      <c r="BT2511" s="15"/>
      <c r="BU2511" s="15"/>
      <c r="BV2511" s="15"/>
      <c r="BW2511" s="15"/>
      <c r="BX2511" s="15"/>
      <c r="BY2511" s="15"/>
      <c r="BZ2511" s="15"/>
      <c r="CA2511" s="15"/>
      <c r="CB2511" s="15"/>
      <c r="CC2511" s="15"/>
      <c r="CD2511" s="15"/>
      <c r="CE2511" s="15"/>
      <c r="CF2511" s="15"/>
      <c r="CG2511" s="15"/>
      <c r="CH2511" s="15"/>
      <c r="CI2511" s="15"/>
      <c r="CJ2511" s="15"/>
    </row>
    <row r="2512" spans="1:88" ht="12.75">
      <c r="A2512" s="25" t="s">
        <v>15867</v>
      </c>
      <c r="B2512" s="15" t="s">
        <v>15868</v>
      </c>
      <c r="C2512" s="15" t="s">
        <v>58</v>
      </c>
      <c r="D2512" s="16">
        <v>2017</v>
      </c>
      <c r="E2512" s="15" t="s">
        <v>3506</v>
      </c>
      <c r="F2512" s="26"/>
      <c r="G2512" s="26" t="s">
        <v>61</v>
      </c>
      <c r="H2512" s="26" t="s">
        <v>61</v>
      </c>
      <c r="I2512" s="15" t="s">
        <v>61</v>
      </c>
      <c r="J2512" s="26"/>
      <c r="K2512" s="17">
        <f t="shared" si="285"/>
        <v>0</v>
      </c>
      <c r="L2512" s="15"/>
      <c r="M2512" s="15"/>
      <c r="N2512" s="15"/>
      <c r="O2512" s="15"/>
      <c r="P2512" s="15"/>
      <c r="Q2512" s="15"/>
      <c r="R2512" s="15"/>
      <c r="S2512" s="19"/>
      <c r="T2512" s="15"/>
      <c r="U2512" s="17"/>
      <c r="V2512" s="15"/>
      <c r="W2512" s="15"/>
      <c r="X2512" s="15" t="s">
        <v>191</v>
      </c>
      <c r="Y2512" s="15"/>
      <c r="AB2512" s="32">
        <v>43506</v>
      </c>
      <c r="AC2512" s="21" t="s">
        <v>15869</v>
      </c>
      <c r="AD2512" s="21" t="s">
        <v>15870</v>
      </c>
      <c r="AE2512" s="21" t="s">
        <v>15871</v>
      </c>
      <c r="AF2512" s="21" t="s">
        <v>15872</v>
      </c>
      <c r="AG2512" s="22">
        <f t="shared" si="284"/>
        <v>0.45161290322580644</v>
      </c>
      <c r="AH2512" s="15"/>
      <c r="AI2512" s="17"/>
      <c r="AJ2512" s="17"/>
      <c r="AK2512" s="17" t="e">
        <f>VLOOKUP(A2512,'[1]Deals (Exits)'!B:B,1,FALSE)</f>
        <v>#N/A</v>
      </c>
      <c r="AL2512" s="23"/>
      <c r="AM2512" s="17"/>
      <c r="AN2512" s="17"/>
      <c r="AO2512" s="17"/>
      <c r="AP2512" s="17"/>
      <c r="AQ2512" s="18"/>
      <c r="AR2512" s="18"/>
      <c r="AS2512" s="17"/>
      <c r="AT2512" s="17"/>
      <c r="AU2512" s="18"/>
      <c r="AV2512" s="17"/>
      <c r="AW2512" s="17"/>
      <c r="AX2512" s="17"/>
      <c r="AY2512" s="17"/>
      <c r="AZ2512" s="17"/>
      <c r="BA2512" s="17"/>
      <c r="BB2512" s="17"/>
      <c r="BC2512" s="17"/>
      <c r="BD2512" s="17"/>
      <c r="BE2512" s="17"/>
      <c r="BF2512" s="17"/>
      <c r="BG2512" s="17"/>
      <c r="BH2512" s="17"/>
      <c r="BI2512" s="17"/>
      <c r="BJ2512" s="17"/>
      <c r="BK2512" s="17"/>
      <c r="BL2512" s="17"/>
      <c r="BM2512" s="17"/>
      <c r="BN2512" s="15"/>
      <c r="BO2512" s="15"/>
      <c r="BP2512" s="22"/>
      <c r="BQ2512" s="15"/>
      <c r="BR2512" s="15"/>
      <c r="BS2512" s="15"/>
      <c r="BT2512" s="15"/>
      <c r="BU2512" s="15"/>
      <c r="BV2512" s="15"/>
      <c r="BW2512" s="15"/>
      <c r="BX2512" s="15"/>
      <c r="BY2512" s="15"/>
      <c r="BZ2512" s="15"/>
      <c r="CA2512" s="15"/>
      <c r="CB2512" s="15"/>
      <c r="CC2512" s="15"/>
      <c r="CD2512" s="15"/>
      <c r="CE2512" s="15"/>
      <c r="CF2512" s="15"/>
      <c r="CG2512" s="15"/>
      <c r="CH2512" s="15"/>
      <c r="CI2512" s="15"/>
      <c r="CJ2512" s="15"/>
    </row>
    <row r="2513" spans="1:88" ht="12.75">
      <c r="A2513" s="25" t="s">
        <v>15873</v>
      </c>
      <c r="B2513" s="15" t="s">
        <v>15874</v>
      </c>
      <c r="C2513" s="15" t="s">
        <v>58</v>
      </c>
      <c r="D2513" s="16">
        <v>2017</v>
      </c>
      <c r="E2513" s="15" t="s">
        <v>3198</v>
      </c>
      <c r="F2513" s="26"/>
      <c r="G2513" s="26" t="s">
        <v>61</v>
      </c>
      <c r="H2513" s="26" t="s">
        <v>61</v>
      </c>
      <c r="I2513" s="15" t="s">
        <v>61</v>
      </c>
      <c r="J2513" s="26"/>
      <c r="K2513" s="17">
        <f t="shared" si="285"/>
        <v>0</v>
      </c>
      <c r="L2513" s="15"/>
      <c r="M2513" s="15"/>
      <c r="N2513" s="15"/>
      <c r="O2513" s="15"/>
      <c r="P2513" s="15"/>
      <c r="Q2513" s="15"/>
      <c r="R2513" s="15"/>
      <c r="S2513" s="19"/>
      <c r="T2513" s="15"/>
      <c r="U2513" s="17"/>
      <c r="V2513" s="15"/>
      <c r="W2513" s="15"/>
      <c r="X2513" s="15" t="s">
        <v>4628</v>
      </c>
      <c r="Y2513" s="15"/>
      <c r="AB2513" s="32">
        <v>43506</v>
      </c>
      <c r="AC2513" s="21" t="s">
        <v>15875</v>
      </c>
      <c r="AD2513" s="21" t="s">
        <v>15876</v>
      </c>
      <c r="AE2513" s="21" t="s">
        <v>15877</v>
      </c>
      <c r="AF2513" s="21" t="s">
        <v>15878</v>
      </c>
      <c r="AG2513" s="22">
        <f t="shared" si="284"/>
        <v>0.45161290322580644</v>
      </c>
      <c r="AH2513" s="15"/>
      <c r="AI2513" s="17"/>
      <c r="AJ2513" s="17"/>
      <c r="AK2513" s="17" t="e">
        <f>VLOOKUP(A2513,'[1]Deals (Exits)'!B:B,1,FALSE)</f>
        <v>#N/A</v>
      </c>
      <c r="AL2513" s="23"/>
      <c r="AM2513" s="17"/>
      <c r="AN2513" s="17"/>
      <c r="AO2513" s="17"/>
      <c r="AP2513" s="17"/>
      <c r="AQ2513" s="18"/>
      <c r="AR2513" s="18"/>
      <c r="AS2513" s="17"/>
      <c r="AT2513" s="17"/>
      <c r="AU2513" s="18"/>
      <c r="AV2513" s="17"/>
      <c r="AW2513" s="17"/>
      <c r="AX2513" s="17"/>
      <c r="AY2513" s="17"/>
      <c r="AZ2513" s="17"/>
      <c r="BA2513" s="17"/>
      <c r="BB2513" s="17"/>
      <c r="BC2513" s="17"/>
      <c r="BD2513" s="17"/>
      <c r="BE2513" s="17"/>
      <c r="BF2513" s="17"/>
      <c r="BG2513" s="17"/>
      <c r="BH2513" s="17"/>
      <c r="BI2513" s="17"/>
      <c r="BJ2513" s="17"/>
      <c r="BK2513" s="17"/>
      <c r="BL2513" s="17"/>
      <c r="BM2513" s="17"/>
      <c r="BN2513" s="15"/>
      <c r="BO2513" s="15"/>
      <c r="BP2513" s="22"/>
      <c r="BQ2513" s="15"/>
      <c r="BR2513" s="15"/>
      <c r="BS2513" s="15"/>
      <c r="BT2513" s="15"/>
      <c r="BU2513" s="15"/>
      <c r="BV2513" s="15"/>
      <c r="BW2513" s="15"/>
      <c r="BX2513" s="15"/>
      <c r="BY2513" s="15"/>
      <c r="BZ2513" s="15"/>
      <c r="CA2513" s="15"/>
      <c r="CB2513" s="15"/>
      <c r="CC2513" s="15"/>
      <c r="CD2513" s="15"/>
      <c r="CE2513" s="15"/>
      <c r="CF2513" s="15"/>
      <c r="CG2513" s="15"/>
      <c r="CH2513" s="15"/>
      <c r="CI2513" s="15"/>
      <c r="CJ2513" s="15"/>
    </row>
    <row r="2514" spans="1:88" ht="12.75">
      <c r="A2514" s="25" t="s">
        <v>15879</v>
      </c>
      <c r="B2514" s="15" t="s">
        <v>15880</v>
      </c>
      <c r="C2514" s="15" t="s">
        <v>58</v>
      </c>
      <c r="D2514" s="16">
        <v>2018</v>
      </c>
      <c r="E2514" s="15" t="s">
        <v>59</v>
      </c>
      <c r="F2514" s="26"/>
      <c r="G2514" s="26" t="s">
        <v>61</v>
      </c>
      <c r="H2514" s="26" t="s">
        <v>61</v>
      </c>
      <c r="I2514" s="15" t="s">
        <v>61</v>
      </c>
      <c r="J2514" s="26"/>
      <c r="K2514" s="17">
        <f t="shared" si="285"/>
        <v>0</v>
      </c>
      <c r="L2514" s="15"/>
      <c r="M2514" s="15"/>
      <c r="N2514" s="15"/>
      <c r="O2514" s="15"/>
      <c r="P2514" s="15"/>
      <c r="Q2514" s="15"/>
      <c r="R2514" s="15"/>
      <c r="S2514" s="19"/>
      <c r="T2514" s="15"/>
      <c r="U2514" s="17"/>
      <c r="V2514" s="15" t="s">
        <v>15881</v>
      </c>
      <c r="W2514" s="15"/>
      <c r="X2514" s="15" t="s">
        <v>294</v>
      </c>
      <c r="Y2514" s="15"/>
      <c r="AB2514" s="20"/>
      <c r="AC2514" s="21" t="s">
        <v>15882</v>
      </c>
      <c r="AD2514" s="15"/>
      <c r="AE2514" s="15"/>
      <c r="AF2514" s="15"/>
      <c r="AG2514" s="22">
        <f t="shared" si="284"/>
        <v>0.35483870967741937</v>
      </c>
      <c r="AH2514" s="15"/>
      <c r="AI2514" s="17"/>
      <c r="AJ2514" s="17"/>
      <c r="AK2514" s="17" t="e">
        <f>VLOOKUP(A2514,'[1]Deals (Exits)'!B:B,1,FALSE)</f>
        <v>#N/A</v>
      </c>
      <c r="AL2514" s="23"/>
      <c r="AM2514" s="17"/>
      <c r="AN2514" s="17"/>
      <c r="AO2514" s="17"/>
      <c r="AP2514" s="17"/>
      <c r="AQ2514" s="18"/>
      <c r="AR2514" s="18"/>
      <c r="AS2514" s="17"/>
      <c r="AT2514" s="17"/>
      <c r="AU2514" s="18"/>
      <c r="AV2514" s="17"/>
      <c r="AW2514" s="17"/>
      <c r="AX2514" s="17"/>
      <c r="AY2514" s="17"/>
      <c r="AZ2514" s="17"/>
      <c r="BA2514" s="17"/>
      <c r="BB2514" s="17"/>
      <c r="BC2514" s="17"/>
      <c r="BD2514" s="17"/>
      <c r="BE2514" s="17"/>
      <c r="BF2514" s="17"/>
      <c r="BG2514" s="17"/>
      <c r="BH2514" s="17"/>
      <c r="BI2514" s="17"/>
      <c r="BJ2514" s="17"/>
      <c r="BK2514" s="17"/>
      <c r="BL2514" s="17"/>
      <c r="BM2514" s="17"/>
      <c r="BN2514" s="15"/>
      <c r="BO2514" s="15"/>
      <c r="BP2514" s="22"/>
      <c r="BQ2514" s="15"/>
      <c r="BR2514" s="15"/>
      <c r="BS2514" s="15"/>
      <c r="BT2514" s="15"/>
      <c r="BU2514" s="15"/>
      <c r="BV2514" s="15"/>
      <c r="BW2514" s="15"/>
      <c r="BX2514" s="15"/>
      <c r="BY2514" s="15"/>
      <c r="BZ2514" s="15"/>
      <c r="CA2514" s="15"/>
      <c r="CB2514" s="15"/>
      <c r="CC2514" s="15"/>
      <c r="CD2514" s="15"/>
      <c r="CE2514" s="15"/>
      <c r="CF2514" s="15"/>
      <c r="CG2514" s="15"/>
      <c r="CH2514" s="15"/>
      <c r="CI2514" s="15"/>
      <c r="CJ2514" s="15"/>
    </row>
    <row r="2515" spans="1:88" ht="12.75">
      <c r="A2515" s="25" t="s">
        <v>15883</v>
      </c>
      <c r="B2515" s="15" t="s">
        <v>15884</v>
      </c>
      <c r="C2515" s="15" t="s">
        <v>58</v>
      </c>
      <c r="D2515" s="16">
        <v>2014</v>
      </c>
      <c r="E2515" s="15" t="s">
        <v>15885</v>
      </c>
      <c r="F2515" s="26"/>
      <c r="G2515" s="26" t="s">
        <v>61</v>
      </c>
      <c r="H2515" s="26" t="s">
        <v>61</v>
      </c>
      <c r="I2515" s="15" t="s">
        <v>61</v>
      </c>
      <c r="J2515" s="26"/>
      <c r="K2515" s="17">
        <f t="shared" si="285"/>
        <v>0</v>
      </c>
      <c r="L2515" s="15"/>
      <c r="M2515" s="15"/>
      <c r="N2515" s="15"/>
      <c r="O2515" s="15"/>
      <c r="P2515" s="15"/>
      <c r="Q2515" s="15"/>
      <c r="R2515" s="15"/>
      <c r="S2515" s="19"/>
      <c r="T2515" s="15"/>
      <c r="U2515" s="17"/>
      <c r="V2515" s="15"/>
      <c r="W2515" s="15"/>
      <c r="X2515" s="15" t="s">
        <v>64</v>
      </c>
      <c r="Y2515" s="15"/>
      <c r="AB2515" s="32">
        <v>43506</v>
      </c>
      <c r="AC2515" s="21" t="s">
        <v>15886</v>
      </c>
      <c r="AD2515" s="15"/>
      <c r="AE2515" s="21" t="s">
        <v>15887</v>
      </c>
      <c r="AF2515" s="21" t="s">
        <v>15888</v>
      </c>
      <c r="AG2515" s="22">
        <f t="shared" si="284"/>
        <v>0.41935483870967744</v>
      </c>
      <c r="AH2515" s="15"/>
      <c r="AI2515" s="17"/>
      <c r="AJ2515" s="17"/>
      <c r="AK2515" s="17" t="e">
        <f>VLOOKUP(A2515,'[1]Deals (Exits)'!B:B,1,FALSE)</f>
        <v>#N/A</v>
      </c>
      <c r="AL2515" s="23"/>
      <c r="AM2515" s="17"/>
      <c r="AN2515" s="17"/>
      <c r="AO2515" s="17"/>
      <c r="AP2515" s="17"/>
      <c r="AQ2515" s="18"/>
      <c r="AR2515" s="18"/>
      <c r="AS2515" s="17"/>
      <c r="AT2515" s="17"/>
      <c r="AU2515" s="18"/>
      <c r="AV2515" s="17"/>
      <c r="AW2515" s="17"/>
      <c r="AX2515" s="17"/>
      <c r="AY2515" s="17"/>
      <c r="AZ2515" s="17"/>
      <c r="BA2515" s="17"/>
      <c r="BB2515" s="17"/>
      <c r="BC2515" s="17"/>
      <c r="BD2515" s="17"/>
      <c r="BE2515" s="17"/>
      <c r="BF2515" s="17"/>
      <c r="BG2515" s="17"/>
      <c r="BH2515" s="17"/>
      <c r="BI2515" s="17"/>
      <c r="BJ2515" s="17"/>
      <c r="BK2515" s="17"/>
      <c r="BL2515" s="17"/>
      <c r="BM2515" s="17"/>
      <c r="BN2515" s="15"/>
      <c r="BO2515" s="15"/>
      <c r="BP2515" s="22"/>
      <c r="BQ2515" s="15"/>
      <c r="BR2515" s="15"/>
      <c r="BS2515" s="15"/>
      <c r="BT2515" s="15"/>
      <c r="BU2515" s="15"/>
      <c r="BV2515" s="15"/>
      <c r="BW2515" s="15"/>
      <c r="BX2515" s="15"/>
      <c r="BY2515" s="15"/>
      <c r="BZ2515" s="15"/>
      <c r="CA2515" s="15"/>
      <c r="CB2515" s="15"/>
      <c r="CC2515" s="15"/>
      <c r="CD2515" s="15"/>
      <c r="CE2515" s="15"/>
      <c r="CF2515" s="15"/>
      <c r="CG2515" s="15"/>
      <c r="CH2515" s="15"/>
      <c r="CI2515" s="15"/>
      <c r="CJ2515" s="15"/>
    </row>
    <row r="2516" spans="1:88" ht="12.75">
      <c r="A2516" s="25" t="s">
        <v>15889</v>
      </c>
      <c r="B2516" s="15" t="s">
        <v>15890</v>
      </c>
      <c r="C2516" s="15" t="s">
        <v>58</v>
      </c>
      <c r="D2516" s="16">
        <v>2012</v>
      </c>
      <c r="E2516" s="15" t="s">
        <v>59</v>
      </c>
      <c r="F2516" s="26"/>
      <c r="G2516" s="26" t="s">
        <v>61</v>
      </c>
      <c r="H2516" s="26" t="s">
        <v>61</v>
      </c>
      <c r="I2516" s="15" t="s">
        <v>61</v>
      </c>
      <c r="J2516" s="26"/>
      <c r="K2516" s="17">
        <f t="shared" si="285"/>
        <v>0</v>
      </c>
      <c r="L2516" s="15"/>
      <c r="M2516" s="15"/>
      <c r="N2516" s="15"/>
      <c r="O2516" s="15"/>
      <c r="P2516" s="15"/>
      <c r="Q2516" s="15"/>
      <c r="R2516" s="15"/>
      <c r="S2516" s="19"/>
      <c r="T2516" s="15"/>
      <c r="U2516" s="17"/>
      <c r="V2516" s="15" t="s">
        <v>7156</v>
      </c>
      <c r="W2516" s="15"/>
      <c r="X2516" s="15" t="s">
        <v>5334</v>
      </c>
      <c r="Y2516" s="15"/>
      <c r="AB2516" s="32">
        <v>44505</v>
      </c>
      <c r="AC2516" s="21" t="s">
        <v>15891</v>
      </c>
      <c r="AD2516" s="21" t="s">
        <v>15892</v>
      </c>
      <c r="AE2516" s="21" t="s">
        <v>15893</v>
      </c>
      <c r="AF2516" s="21" t="s">
        <v>15894</v>
      </c>
      <c r="AG2516" s="22">
        <f t="shared" si="284"/>
        <v>0.4838709677419355</v>
      </c>
      <c r="AH2516" s="15"/>
      <c r="AI2516" s="17"/>
      <c r="AJ2516" s="17"/>
      <c r="AK2516" s="17" t="e">
        <f>VLOOKUP(A2516,'[1]Deals (Exits)'!B:B,1,FALSE)</f>
        <v>#N/A</v>
      </c>
      <c r="AL2516" s="23"/>
      <c r="AM2516" s="17"/>
      <c r="AN2516" s="17"/>
      <c r="AO2516" s="17"/>
      <c r="AP2516" s="17"/>
      <c r="AQ2516" s="18"/>
      <c r="AR2516" s="18"/>
      <c r="AS2516" s="17"/>
      <c r="AT2516" s="17"/>
      <c r="AU2516" s="18"/>
      <c r="AV2516" s="17"/>
      <c r="AW2516" s="17"/>
      <c r="AX2516" s="17"/>
      <c r="AY2516" s="17"/>
      <c r="AZ2516" s="17"/>
      <c r="BA2516" s="17"/>
      <c r="BB2516" s="17"/>
      <c r="BC2516" s="17"/>
      <c r="BD2516" s="17"/>
      <c r="BE2516" s="17"/>
      <c r="BF2516" s="17"/>
      <c r="BG2516" s="17"/>
      <c r="BH2516" s="17"/>
      <c r="BI2516" s="17"/>
      <c r="BJ2516" s="17"/>
      <c r="BK2516" s="17"/>
      <c r="BL2516" s="17"/>
      <c r="BM2516" s="17"/>
      <c r="BN2516" s="15"/>
      <c r="BO2516" s="15"/>
      <c r="BP2516" s="22"/>
      <c r="BQ2516" s="15"/>
      <c r="BR2516" s="15"/>
      <c r="BS2516" s="15"/>
      <c r="BT2516" s="15"/>
      <c r="BU2516" s="15"/>
      <c r="BV2516" s="15"/>
      <c r="BW2516" s="15"/>
      <c r="BX2516" s="15"/>
      <c r="BY2516" s="15"/>
      <c r="BZ2516" s="15"/>
      <c r="CA2516" s="15"/>
      <c r="CB2516" s="15"/>
      <c r="CC2516" s="15"/>
      <c r="CD2516" s="15"/>
      <c r="CE2516" s="15"/>
      <c r="CF2516" s="15"/>
      <c r="CG2516" s="15"/>
      <c r="CH2516" s="15"/>
      <c r="CI2516" s="15"/>
      <c r="CJ2516" s="15"/>
    </row>
    <row r="2517" spans="1:88" ht="12.75">
      <c r="A2517" s="25" t="s">
        <v>15895</v>
      </c>
      <c r="B2517" s="15" t="s">
        <v>15896</v>
      </c>
      <c r="C2517" s="15" t="s">
        <v>58</v>
      </c>
      <c r="D2517" s="16">
        <v>2018</v>
      </c>
      <c r="E2517" s="15" t="s">
        <v>15244</v>
      </c>
      <c r="F2517" s="26"/>
      <c r="G2517" s="26" t="s">
        <v>61</v>
      </c>
      <c r="H2517" s="26" t="s">
        <v>61</v>
      </c>
      <c r="I2517" s="15" t="s">
        <v>61</v>
      </c>
      <c r="J2517" s="26"/>
      <c r="K2517" s="17">
        <f t="shared" si="285"/>
        <v>0</v>
      </c>
      <c r="L2517" s="15"/>
      <c r="M2517" s="15"/>
      <c r="N2517" s="15"/>
      <c r="O2517" s="15"/>
      <c r="P2517" s="15"/>
      <c r="Q2517" s="15"/>
      <c r="R2517" s="15"/>
      <c r="S2517" s="19"/>
      <c r="T2517" s="15"/>
      <c r="U2517" s="17"/>
      <c r="V2517" s="15" t="s">
        <v>15897</v>
      </c>
      <c r="W2517" s="15"/>
      <c r="X2517" s="15" t="s">
        <v>79</v>
      </c>
      <c r="Y2517" s="15"/>
      <c r="AB2517" s="32">
        <v>43506</v>
      </c>
      <c r="AC2517" s="21" t="s">
        <v>15898</v>
      </c>
      <c r="AD2517" s="21" t="s">
        <v>15899</v>
      </c>
      <c r="AE2517" s="21" t="s">
        <v>15900</v>
      </c>
      <c r="AF2517" s="21" t="s">
        <v>15901</v>
      </c>
      <c r="AG2517" s="22">
        <f t="shared" si="284"/>
        <v>0.4838709677419355</v>
      </c>
      <c r="AH2517" s="15"/>
      <c r="AI2517" s="17"/>
      <c r="AJ2517" s="17"/>
      <c r="AK2517" s="17" t="e">
        <f>VLOOKUP(A2517,'[1]Deals (Exits)'!B:B,1,FALSE)</f>
        <v>#N/A</v>
      </c>
      <c r="AL2517" s="23"/>
      <c r="AM2517" s="17"/>
      <c r="AN2517" s="17"/>
      <c r="AO2517" s="17"/>
      <c r="AP2517" s="17"/>
      <c r="AQ2517" s="18"/>
      <c r="AR2517" s="18"/>
      <c r="AS2517" s="17"/>
      <c r="AT2517" s="17"/>
      <c r="AU2517" s="18"/>
      <c r="AV2517" s="17"/>
      <c r="AW2517" s="17"/>
      <c r="AX2517" s="17"/>
      <c r="AY2517" s="17"/>
      <c r="AZ2517" s="17"/>
      <c r="BA2517" s="17"/>
      <c r="BB2517" s="17"/>
      <c r="BC2517" s="17"/>
      <c r="BD2517" s="17"/>
      <c r="BE2517" s="17"/>
      <c r="BF2517" s="17"/>
      <c r="BG2517" s="17"/>
      <c r="BH2517" s="17"/>
      <c r="BI2517" s="17"/>
      <c r="BJ2517" s="17"/>
      <c r="BK2517" s="17"/>
      <c r="BL2517" s="17"/>
      <c r="BM2517" s="17"/>
      <c r="BN2517" s="15"/>
      <c r="BO2517" s="15"/>
      <c r="BP2517" s="22"/>
      <c r="BQ2517" s="15"/>
      <c r="BR2517" s="15"/>
      <c r="BS2517" s="15"/>
      <c r="BT2517" s="15"/>
      <c r="BU2517" s="15"/>
      <c r="BV2517" s="15"/>
      <c r="BW2517" s="15"/>
      <c r="BX2517" s="15"/>
      <c r="BY2517" s="15"/>
      <c r="BZ2517" s="15"/>
      <c r="CA2517" s="15"/>
      <c r="CB2517" s="15"/>
      <c r="CC2517" s="15"/>
      <c r="CD2517" s="15"/>
      <c r="CE2517" s="15"/>
      <c r="CF2517" s="15"/>
      <c r="CG2517" s="15"/>
      <c r="CH2517" s="15"/>
      <c r="CI2517" s="15"/>
      <c r="CJ2517" s="15"/>
    </row>
    <row r="2518" spans="1:88" ht="12.75">
      <c r="A2518" s="25" t="s">
        <v>15902</v>
      </c>
      <c r="B2518" s="15" t="s">
        <v>15903</v>
      </c>
      <c r="C2518" s="15" t="s">
        <v>58</v>
      </c>
      <c r="D2518" s="16">
        <v>2016</v>
      </c>
      <c r="E2518" s="15" t="s">
        <v>5574</v>
      </c>
      <c r="F2518" s="26"/>
      <c r="G2518" s="26" t="s">
        <v>61</v>
      </c>
      <c r="H2518" s="26" t="s">
        <v>61</v>
      </c>
      <c r="I2518" s="15" t="s">
        <v>61</v>
      </c>
      <c r="J2518" s="26"/>
      <c r="K2518" s="17">
        <f t="shared" si="285"/>
        <v>0</v>
      </c>
      <c r="L2518" s="15"/>
      <c r="M2518" s="15"/>
      <c r="N2518" s="15"/>
      <c r="O2518" s="15"/>
      <c r="P2518" s="15"/>
      <c r="Q2518" s="15"/>
      <c r="R2518" s="15"/>
      <c r="S2518" s="19"/>
      <c r="T2518" s="15"/>
      <c r="U2518" s="17"/>
      <c r="V2518" s="15" t="s">
        <v>15904</v>
      </c>
      <c r="W2518" s="15"/>
      <c r="X2518" s="15" t="s">
        <v>191</v>
      </c>
      <c r="Y2518" s="15"/>
      <c r="AB2518" s="32">
        <v>43506</v>
      </c>
      <c r="AC2518" s="21" t="s">
        <v>15905</v>
      </c>
      <c r="AD2518" s="15"/>
      <c r="AE2518" s="21" t="s">
        <v>15906</v>
      </c>
      <c r="AF2518" s="21" t="s">
        <v>15907</v>
      </c>
      <c r="AG2518" s="22">
        <f t="shared" si="284"/>
        <v>0.45161290322580644</v>
      </c>
      <c r="AH2518" s="15"/>
      <c r="AI2518" s="17"/>
      <c r="AJ2518" s="17"/>
      <c r="AK2518" s="17" t="e">
        <f>VLOOKUP(A2518,'[1]Deals (Exits)'!B:B,1,FALSE)</f>
        <v>#N/A</v>
      </c>
      <c r="AL2518" s="23"/>
      <c r="AM2518" s="17"/>
      <c r="AN2518" s="17"/>
      <c r="AO2518" s="17"/>
      <c r="AP2518" s="17"/>
      <c r="AQ2518" s="18"/>
      <c r="AR2518" s="18"/>
      <c r="AS2518" s="17"/>
      <c r="AT2518" s="17"/>
      <c r="AU2518" s="18"/>
      <c r="AV2518" s="17"/>
      <c r="AW2518" s="17"/>
      <c r="AX2518" s="17"/>
      <c r="AY2518" s="17"/>
      <c r="AZ2518" s="17"/>
      <c r="BA2518" s="17"/>
      <c r="BB2518" s="17"/>
      <c r="BC2518" s="17"/>
      <c r="BD2518" s="17"/>
      <c r="BE2518" s="17"/>
      <c r="BF2518" s="17"/>
      <c r="BG2518" s="17"/>
      <c r="BH2518" s="17"/>
      <c r="BI2518" s="17"/>
      <c r="BJ2518" s="17"/>
      <c r="BK2518" s="17"/>
      <c r="BL2518" s="17"/>
      <c r="BM2518" s="17"/>
      <c r="BN2518" s="15"/>
      <c r="BO2518" s="15"/>
      <c r="BP2518" s="22"/>
      <c r="BQ2518" s="15"/>
      <c r="BR2518" s="15"/>
      <c r="BS2518" s="15"/>
      <c r="BT2518" s="15"/>
      <c r="BU2518" s="15"/>
      <c r="BV2518" s="15"/>
      <c r="BW2518" s="15"/>
      <c r="BX2518" s="15"/>
      <c r="BY2518" s="15"/>
      <c r="BZ2518" s="15"/>
      <c r="CA2518" s="15"/>
      <c r="CB2518" s="15"/>
      <c r="CC2518" s="15"/>
      <c r="CD2518" s="15"/>
      <c r="CE2518" s="15"/>
      <c r="CF2518" s="15"/>
      <c r="CG2518" s="15"/>
      <c r="CH2518" s="15"/>
      <c r="CI2518" s="15"/>
      <c r="CJ2518" s="15"/>
    </row>
    <row r="2519" spans="1:88" ht="12.75">
      <c r="A2519" s="25" t="s">
        <v>15908</v>
      </c>
      <c r="B2519" s="15" t="s">
        <v>15909</v>
      </c>
      <c r="C2519" s="15" t="s">
        <v>58</v>
      </c>
      <c r="D2519" s="16">
        <v>2019</v>
      </c>
      <c r="E2519" s="15" t="s">
        <v>59</v>
      </c>
      <c r="F2519" s="26"/>
      <c r="G2519" s="26" t="s">
        <v>61</v>
      </c>
      <c r="H2519" s="26" t="s">
        <v>61</v>
      </c>
      <c r="I2519" s="15" t="s">
        <v>61</v>
      </c>
      <c r="J2519" s="26"/>
      <c r="K2519" s="17">
        <f t="shared" si="285"/>
        <v>0</v>
      </c>
      <c r="L2519" s="15"/>
      <c r="M2519" s="15"/>
      <c r="N2519" s="15"/>
      <c r="O2519" s="15"/>
      <c r="P2519" s="15"/>
      <c r="Q2519" s="15"/>
      <c r="R2519" s="15"/>
      <c r="S2519" s="19"/>
      <c r="T2519" s="15"/>
      <c r="U2519" s="17"/>
      <c r="V2519" s="15"/>
      <c r="W2519" s="15"/>
      <c r="X2519" s="15" t="s">
        <v>191</v>
      </c>
      <c r="Y2519" s="15"/>
      <c r="AB2519" s="32">
        <v>44206</v>
      </c>
      <c r="AC2519" s="21" t="s">
        <v>15910</v>
      </c>
      <c r="AD2519" s="21" t="s">
        <v>15911</v>
      </c>
      <c r="AE2519" s="21" t="s">
        <v>15912</v>
      </c>
      <c r="AF2519" s="21" t="s">
        <v>15913</v>
      </c>
      <c r="AG2519" s="22">
        <f t="shared" si="284"/>
        <v>0.45161290322580644</v>
      </c>
      <c r="AH2519" s="15"/>
      <c r="AI2519" s="17"/>
      <c r="AJ2519" s="17"/>
      <c r="AK2519" s="17" t="e">
        <f>VLOOKUP(A2519,'[1]Deals (Exits)'!B:B,1,FALSE)</f>
        <v>#N/A</v>
      </c>
      <c r="AL2519" s="23"/>
      <c r="AM2519" s="17"/>
      <c r="AN2519" s="17"/>
      <c r="AO2519" s="17"/>
      <c r="AP2519" s="17"/>
      <c r="AQ2519" s="18"/>
      <c r="AR2519" s="18"/>
      <c r="AS2519" s="17"/>
      <c r="AT2519" s="17"/>
      <c r="AU2519" s="18"/>
      <c r="AV2519" s="17"/>
      <c r="AW2519" s="17"/>
      <c r="AX2519" s="17"/>
      <c r="AY2519" s="17"/>
      <c r="AZ2519" s="17"/>
      <c r="BA2519" s="17"/>
      <c r="BB2519" s="17"/>
      <c r="BC2519" s="17"/>
      <c r="BD2519" s="17"/>
      <c r="BE2519" s="17"/>
      <c r="BF2519" s="17"/>
      <c r="BG2519" s="17"/>
      <c r="BH2519" s="17"/>
      <c r="BI2519" s="17"/>
      <c r="BJ2519" s="17"/>
      <c r="BK2519" s="17"/>
      <c r="BL2519" s="17"/>
      <c r="BM2519" s="17"/>
      <c r="BN2519" s="15"/>
      <c r="BO2519" s="15"/>
      <c r="BP2519" s="22"/>
      <c r="BQ2519" s="15"/>
      <c r="BR2519" s="15"/>
      <c r="BS2519" s="15"/>
      <c r="BT2519" s="15"/>
      <c r="BU2519" s="15"/>
      <c r="BV2519" s="15"/>
      <c r="BW2519" s="15"/>
      <c r="BX2519" s="15"/>
      <c r="BY2519" s="15"/>
      <c r="BZ2519" s="15"/>
      <c r="CA2519" s="15"/>
      <c r="CB2519" s="15"/>
      <c r="CC2519" s="15"/>
      <c r="CD2519" s="15"/>
      <c r="CE2519" s="15"/>
      <c r="CF2519" s="15"/>
      <c r="CG2519" s="15"/>
      <c r="CH2519" s="15"/>
      <c r="CI2519" s="15"/>
      <c r="CJ2519" s="15"/>
    </row>
    <row r="2520" spans="1:88" ht="12.75">
      <c r="A2520" s="25" t="s">
        <v>15914</v>
      </c>
      <c r="B2520" s="15" t="s">
        <v>15915</v>
      </c>
      <c r="C2520" s="15" t="s">
        <v>58</v>
      </c>
      <c r="D2520" s="16">
        <v>2014</v>
      </c>
      <c r="E2520" s="15" t="s">
        <v>3528</v>
      </c>
      <c r="F2520" s="26"/>
      <c r="G2520" s="26" t="s">
        <v>61</v>
      </c>
      <c r="H2520" s="26" t="s">
        <v>61</v>
      </c>
      <c r="I2520" s="15" t="s">
        <v>61</v>
      </c>
      <c r="J2520" s="26"/>
      <c r="K2520" s="17">
        <f t="shared" si="285"/>
        <v>0</v>
      </c>
      <c r="L2520" s="15"/>
      <c r="M2520" s="15"/>
      <c r="N2520" s="15"/>
      <c r="O2520" s="15"/>
      <c r="P2520" s="15"/>
      <c r="Q2520" s="15"/>
      <c r="R2520" s="15"/>
      <c r="S2520" s="19"/>
      <c r="T2520" s="15"/>
      <c r="U2520" s="17"/>
      <c r="V2520" s="15"/>
      <c r="W2520" s="15"/>
      <c r="X2520" s="15" t="s">
        <v>79</v>
      </c>
      <c r="Y2520" s="15"/>
      <c r="AB2520" s="32">
        <v>43506</v>
      </c>
      <c r="AC2520" s="21" t="s">
        <v>15916</v>
      </c>
      <c r="AD2520" s="21" t="s">
        <v>15916</v>
      </c>
      <c r="AE2520" s="21" t="s">
        <v>15917</v>
      </c>
      <c r="AF2520" s="21" t="s">
        <v>15918</v>
      </c>
      <c r="AG2520" s="22">
        <f t="shared" si="284"/>
        <v>0.45161290322580644</v>
      </c>
      <c r="AH2520" s="15"/>
      <c r="AI2520" s="17"/>
      <c r="AJ2520" s="17"/>
      <c r="AK2520" s="17" t="e">
        <f>VLOOKUP(A2520,'[1]Deals (Exits)'!B:B,1,FALSE)</f>
        <v>#N/A</v>
      </c>
      <c r="AL2520" s="23"/>
      <c r="AM2520" s="17"/>
      <c r="AN2520" s="17"/>
      <c r="AO2520" s="17"/>
      <c r="AP2520" s="17"/>
      <c r="AQ2520" s="18"/>
      <c r="AR2520" s="18"/>
      <c r="AS2520" s="17"/>
      <c r="AT2520" s="17"/>
      <c r="AU2520" s="18"/>
      <c r="AV2520" s="17"/>
      <c r="AW2520" s="17"/>
      <c r="AX2520" s="17"/>
      <c r="AY2520" s="17"/>
      <c r="AZ2520" s="17"/>
      <c r="BA2520" s="17"/>
      <c r="BB2520" s="17"/>
      <c r="BC2520" s="17"/>
      <c r="BD2520" s="17"/>
      <c r="BE2520" s="17"/>
      <c r="BF2520" s="17"/>
      <c r="BG2520" s="17"/>
      <c r="BH2520" s="17"/>
      <c r="BI2520" s="17"/>
      <c r="BJ2520" s="17"/>
      <c r="BK2520" s="17"/>
      <c r="BL2520" s="17"/>
      <c r="BM2520" s="17"/>
      <c r="BN2520" s="15"/>
      <c r="BO2520" s="15"/>
      <c r="BP2520" s="22"/>
      <c r="BQ2520" s="15"/>
      <c r="BR2520" s="15"/>
      <c r="BS2520" s="15"/>
      <c r="BT2520" s="15"/>
      <c r="BU2520" s="15"/>
      <c r="BV2520" s="15"/>
      <c r="BW2520" s="15"/>
      <c r="BX2520" s="15"/>
      <c r="BY2520" s="15"/>
      <c r="BZ2520" s="15"/>
      <c r="CA2520" s="15"/>
      <c r="CB2520" s="15"/>
      <c r="CC2520" s="15"/>
      <c r="CD2520" s="15"/>
      <c r="CE2520" s="15"/>
      <c r="CF2520" s="15"/>
      <c r="CG2520" s="15"/>
      <c r="CH2520" s="15"/>
      <c r="CI2520" s="15"/>
      <c r="CJ2520" s="15"/>
    </row>
    <row r="2521" spans="1:88" ht="12.75">
      <c r="A2521" s="25" t="s">
        <v>15919</v>
      </c>
      <c r="B2521" s="15" t="s">
        <v>15920</v>
      </c>
      <c r="C2521" s="15" t="s">
        <v>58</v>
      </c>
      <c r="D2521" s="16">
        <v>2018</v>
      </c>
      <c r="E2521" s="15" t="s">
        <v>5574</v>
      </c>
      <c r="F2521" s="26"/>
      <c r="G2521" s="26" t="s">
        <v>61</v>
      </c>
      <c r="H2521" s="26" t="s">
        <v>61</v>
      </c>
      <c r="I2521" s="15" t="s">
        <v>61</v>
      </c>
      <c r="J2521" s="26"/>
      <c r="K2521" s="17">
        <f t="shared" si="285"/>
        <v>0</v>
      </c>
      <c r="L2521" s="15"/>
      <c r="M2521" s="15"/>
      <c r="N2521" s="15"/>
      <c r="O2521" s="15"/>
      <c r="P2521" s="15"/>
      <c r="Q2521" s="15"/>
      <c r="R2521" s="15"/>
      <c r="S2521" s="19"/>
      <c r="T2521" s="15"/>
      <c r="U2521" s="17"/>
      <c r="V2521" s="15"/>
      <c r="W2521" s="15"/>
      <c r="X2521" s="15" t="s">
        <v>79</v>
      </c>
      <c r="Y2521" s="15"/>
      <c r="AB2521" s="20" t="s">
        <v>286</v>
      </c>
      <c r="AC2521" s="21" t="s">
        <v>15921</v>
      </c>
      <c r="AD2521" s="21" t="s">
        <v>15922</v>
      </c>
      <c r="AE2521" s="21" t="s">
        <v>15923</v>
      </c>
      <c r="AF2521" s="21" t="s">
        <v>15924</v>
      </c>
      <c r="AG2521" s="22">
        <f t="shared" ref="AG2521:AG2614" si="286">COUNTA(B2521:AF2521)/(COUNTA(B2521:AF2521)+COUNTBLANK(B2521:AF2521))</f>
        <v>0.45161290322580644</v>
      </c>
      <c r="AH2521" s="15"/>
      <c r="AI2521" s="17"/>
      <c r="AJ2521" s="17"/>
      <c r="AK2521" s="17" t="e">
        <f>VLOOKUP(A2521,'[1]Deals (Exits)'!B:B,1,FALSE)</f>
        <v>#N/A</v>
      </c>
      <c r="AL2521" s="23"/>
      <c r="AM2521" s="17"/>
      <c r="AN2521" s="17"/>
      <c r="AO2521" s="17"/>
      <c r="AP2521" s="17"/>
      <c r="AQ2521" s="18"/>
      <c r="AR2521" s="18"/>
      <c r="AS2521" s="17"/>
      <c r="AT2521" s="17"/>
      <c r="AU2521" s="18"/>
      <c r="AV2521" s="17"/>
      <c r="AW2521" s="17"/>
      <c r="AX2521" s="17"/>
      <c r="AY2521" s="17"/>
      <c r="AZ2521" s="17"/>
      <c r="BA2521" s="17"/>
      <c r="BB2521" s="17"/>
      <c r="BC2521" s="17"/>
      <c r="BD2521" s="17"/>
      <c r="BE2521" s="17"/>
      <c r="BF2521" s="17"/>
      <c r="BG2521" s="17"/>
      <c r="BH2521" s="17"/>
      <c r="BI2521" s="17"/>
      <c r="BJ2521" s="17"/>
      <c r="BK2521" s="17"/>
      <c r="BL2521" s="17"/>
      <c r="BM2521" s="17"/>
      <c r="BN2521" s="15"/>
      <c r="BO2521" s="15"/>
      <c r="BP2521" s="22"/>
      <c r="BQ2521" s="15"/>
      <c r="BR2521" s="15"/>
      <c r="BS2521" s="15"/>
      <c r="BT2521" s="15"/>
      <c r="BU2521" s="15"/>
      <c r="BV2521" s="15"/>
      <c r="BW2521" s="15"/>
      <c r="BX2521" s="15"/>
      <c r="BY2521" s="15"/>
      <c r="BZ2521" s="15"/>
      <c r="CA2521" s="15"/>
      <c r="CB2521" s="15"/>
      <c r="CC2521" s="15"/>
      <c r="CD2521" s="15"/>
      <c r="CE2521" s="15"/>
      <c r="CF2521" s="15"/>
      <c r="CG2521" s="15"/>
      <c r="CH2521" s="15"/>
      <c r="CI2521" s="15"/>
      <c r="CJ2521" s="15"/>
    </row>
    <row r="2522" spans="1:88" ht="12.75">
      <c r="A2522" s="25" t="s">
        <v>15925</v>
      </c>
      <c r="B2522" s="15" t="s">
        <v>15926</v>
      </c>
      <c r="C2522" s="15" t="s">
        <v>58</v>
      </c>
      <c r="D2522" s="16">
        <v>2014</v>
      </c>
      <c r="E2522" s="15" t="s">
        <v>59</v>
      </c>
      <c r="F2522" s="26"/>
      <c r="G2522" s="26" t="s">
        <v>61</v>
      </c>
      <c r="H2522" s="26" t="s">
        <v>61</v>
      </c>
      <c r="I2522" s="15" t="s">
        <v>61</v>
      </c>
      <c r="J2522" s="26"/>
      <c r="K2522" s="17">
        <f t="shared" si="285"/>
        <v>0</v>
      </c>
      <c r="L2522" s="15"/>
      <c r="M2522" s="15"/>
      <c r="N2522" s="15"/>
      <c r="O2522" s="15"/>
      <c r="P2522" s="15"/>
      <c r="Q2522" s="15"/>
      <c r="R2522" s="15"/>
      <c r="S2522" s="19"/>
      <c r="T2522" s="15"/>
      <c r="U2522" s="17"/>
      <c r="V2522" s="15" t="s">
        <v>15927</v>
      </c>
      <c r="W2522" s="15"/>
      <c r="X2522" s="15" t="s">
        <v>79</v>
      </c>
      <c r="Y2522" s="15"/>
      <c r="AB2522" s="20" t="s">
        <v>286</v>
      </c>
      <c r="AC2522" s="21" t="s">
        <v>15928</v>
      </c>
      <c r="AD2522" s="21" t="s">
        <v>15929</v>
      </c>
      <c r="AE2522" s="21" t="s">
        <v>15930</v>
      </c>
      <c r="AF2522" s="21" t="s">
        <v>15931</v>
      </c>
      <c r="AG2522" s="22">
        <f t="shared" si="286"/>
        <v>0.4838709677419355</v>
      </c>
      <c r="AH2522" s="15"/>
      <c r="AI2522" s="17"/>
      <c r="AJ2522" s="17"/>
      <c r="AK2522" s="17" t="e">
        <f>VLOOKUP(A2522,'[1]Deals (Exits)'!B:B,1,FALSE)</f>
        <v>#N/A</v>
      </c>
      <c r="AL2522" s="23"/>
      <c r="AM2522" s="17"/>
      <c r="AN2522" s="17"/>
      <c r="AO2522" s="17"/>
      <c r="AP2522" s="17"/>
      <c r="AQ2522" s="18"/>
      <c r="AR2522" s="18"/>
      <c r="AS2522" s="17"/>
      <c r="AT2522" s="17"/>
      <c r="AU2522" s="18"/>
      <c r="AV2522" s="17"/>
      <c r="AW2522" s="17"/>
      <c r="AX2522" s="17"/>
      <c r="AY2522" s="17"/>
      <c r="AZ2522" s="17"/>
      <c r="BA2522" s="17"/>
      <c r="BB2522" s="17"/>
      <c r="BC2522" s="17"/>
      <c r="BD2522" s="17"/>
      <c r="BE2522" s="17"/>
      <c r="BF2522" s="17"/>
      <c r="BG2522" s="17"/>
      <c r="BH2522" s="17"/>
      <c r="BI2522" s="17"/>
      <c r="BJ2522" s="17"/>
      <c r="BK2522" s="17"/>
      <c r="BL2522" s="17"/>
      <c r="BM2522" s="17"/>
      <c r="BN2522" s="15"/>
      <c r="BO2522" s="15"/>
      <c r="BP2522" s="22"/>
      <c r="BQ2522" s="15"/>
      <c r="BR2522" s="15"/>
      <c r="BS2522" s="15"/>
      <c r="BT2522" s="15"/>
      <c r="BU2522" s="15"/>
      <c r="BV2522" s="15"/>
      <c r="BW2522" s="15"/>
      <c r="BX2522" s="15"/>
      <c r="BY2522" s="15"/>
      <c r="BZ2522" s="15"/>
      <c r="CA2522" s="15"/>
      <c r="CB2522" s="15"/>
      <c r="CC2522" s="15"/>
      <c r="CD2522" s="15"/>
      <c r="CE2522" s="15"/>
      <c r="CF2522" s="15"/>
      <c r="CG2522" s="15"/>
      <c r="CH2522" s="15"/>
      <c r="CI2522" s="15"/>
      <c r="CJ2522" s="15"/>
    </row>
    <row r="2523" spans="1:88" ht="12.75">
      <c r="A2523" s="25" t="s">
        <v>15932</v>
      </c>
      <c r="B2523" s="15" t="s">
        <v>15933</v>
      </c>
      <c r="C2523" s="15" t="s">
        <v>58</v>
      </c>
      <c r="D2523" s="16">
        <v>2011</v>
      </c>
      <c r="E2523" s="15" t="s">
        <v>59</v>
      </c>
      <c r="F2523" s="26"/>
      <c r="G2523" s="26" t="s">
        <v>61</v>
      </c>
      <c r="H2523" s="26" t="s">
        <v>61</v>
      </c>
      <c r="I2523" s="15" t="s">
        <v>61</v>
      </c>
      <c r="J2523" s="26"/>
      <c r="K2523" s="17">
        <f t="shared" si="285"/>
        <v>0</v>
      </c>
      <c r="L2523" s="15"/>
      <c r="M2523" s="15"/>
      <c r="N2523" s="15"/>
      <c r="O2523" s="15"/>
      <c r="P2523" s="15"/>
      <c r="Q2523" s="15"/>
      <c r="R2523" s="15"/>
      <c r="S2523" s="19"/>
      <c r="T2523" s="15"/>
      <c r="U2523" s="17"/>
      <c r="V2523" s="15"/>
      <c r="W2523" s="15"/>
      <c r="X2523" s="15" t="s">
        <v>79</v>
      </c>
      <c r="Y2523" s="15"/>
      <c r="AB2523" s="20" t="s">
        <v>286</v>
      </c>
      <c r="AC2523" s="21" t="s">
        <v>15934</v>
      </c>
      <c r="AD2523" s="21" t="s">
        <v>15935</v>
      </c>
      <c r="AE2523" s="21" t="s">
        <v>15936</v>
      </c>
      <c r="AF2523" s="21" t="s">
        <v>15937</v>
      </c>
      <c r="AG2523" s="22">
        <f t="shared" si="286"/>
        <v>0.45161290322580644</v>
      </c>
      <c r="AH2523" s="15"/>
      <c r="AI2523" s="17"/>
      <c r="AJ2523" s="17"/>
      <c r="AK2523" s="17" t="e">
        <f>VLOOKUP(A2523,'[1]Deals (Exits)'!B:B,1,FALSE)</f>
        <v>#N/A</v>
      </c>
      <c r="AL2523" s="23"/>
      <c r="AM2523" s="17"/>
      <c r="AN2523" s="17"/>
      <c r="AO2523" s="17"/>
      <c r="AP2523" s="17"/>
      <c r="AQ2523" s="18"/>
      <c r="AR2523" s="18"/>
      <c r="AS2523" s="17"/>
      <c r="AT2523" s="17"/>
      <c r="AU2523" s="18"/>
      <c r="AV2523" s="17"/>
      <c r="AW2523" s="17"/>
      <c r="AX2523" s="17"/>
      <c r="AY2523" s="17"/>
      <c r="AZ2523" s="17"/>
      <c r="BA2523" s="17"/>
      <c r="BB2523" s="17"/>
      <c r="BC2523" s="17"/>
      <c r="BD2523" s="17"/>
      <c r="BE2523" s="17"/>
      <c r="BF2523" s="17"/>
      <c r="BG2523" s="17"/>
      <c r="BH2523" s="17"/>
      <c r="BI2523" s="17"/>
      <c r="BJ2523" s="17"/>
      <c r="BK2523" s="17"/>
      <c r="BL2523" s="17"/>
      <c r="BM2523" s="17"/>
      <c r="BN2523" s="15"/>
      <c r="BO2523" s="15"/>
      <c r="BP2523" s="22"/>
      <c r="BQ2523" s="15"/>
      <c r="BR2523" s="15"/>
      <c r="BS2523" s="15"/>
      <c r="BT2523" s="15"/>
      <c r="BU2523" s="15"/>
      <c r="BV2523" s="15"/>
      <c r="BW2523" s="15"/>
      <c r="BX2523" s="15"/>
      <c r="BY2523" s="15"/>
      <c r="BZ2523" s="15"/>
      <c r="CA2523" s="15"/>
      <c r="CB2523" s="15"/>
      <c r="CC2523" s="15"/>
      <c r="CD2523" s="15"/>
      <c r="CE2523" s="15"/>
      <c r="CF2523" s="15"/>
      <c r="CG2523" s="15"/>
      <c r="CH2523" s="15"/>
      <c r="CI2523" s="15"/>
      <c r="CJ2523" s="15"/>
    </row>
    <row r="2524" spans="1:88" ht="12.75">
      <c r="A2524" s="25" t="s">
        <v>15938</v>
      </c>
      <c r="B2524" s="15" t="s">
        <v>15939</v>
      </c>
      <c r="C2524" s="15" t="s">
        <v>58</v>
      </c>
      <c r="D2524" s="16">
        <v>2018</v>
      </c>
      <c r="E2524" s="15" t="s">
        <v>59</v>
      </c>
      <c r="F2524" s="26"/>
      <c r="G2524" s="26" t="s">
        <v>61</v>
      </c>
      <c r="H2524" s="26" t="s">
        <v>61</v>
      </c>
      <c r="I2524" s="15" t="s">
        <v>61</v>
      </c>
      <c r="J2524" s="26"/>
      <c r="K2524" s="17">
        <f t="shared" si="285"/>
        <v>0</v>
      </c>
      <c r="L2524" s="15"/>
      <c r="M2524" s="15"/>
      <c r="N2524" s="15"/>
      <c r="O2524" s="15"/>
      <c r="P2524" s="15"/>
      <c r="Q2524" s="15"/>
      <c r="R2524" s="15"/>
      <c r="S2524" s="19"/>
      <c r="T2524" s="15"/>
      <c r="U2524" s="17"/>
      <c r="V2524" s="15" t="s">
        <v>15940</v>
      </c>
      <c r="W2524" s="15"/>
      <c r="X2524" s="15" t="s">
        <v>5334</v>
      </c>
      <c r="Y2524" s="15"/>
      <c r="AB2524" s="32">
        <v>43506</v>
      </c>
      <c r="AC2524" s="21" t="s">
        <v>15941</v>
      </c>
      <c r="AD2524" s="15"/>
      <c r="AE2524" s="21" t="s">
        <v>15942</v>
      </c>
      <c r="AF2524" s="21" t="s">
        <v>15943</v>
      </c>
      <c r="AG2524" s="22">
        <f t="shared" si="286"/>
        <v>0.45161290322580644</v>
      </c>
      <c r="AH2524" s="15"/>
      <c r="AI2524" s="17"/>
      <c r="AJ2524" s="17"/>
      <c r="AK2524" s="17" t="e">
        <f>VLOOKUP(A2524,'[1]Deals (Exits)'!B:B,1,FALSE)</f>
        <v>#N/A</v>
      </c>
      <c r="AL2524" s="23"/>
      <c r="AM2524" s="17"/>
      <c r="AN2524" s="17"/>
      <c r="AO2524" s="17"/>
      <c r="AP2524" s="17"/>
      <c r="AQ2524" s="18"/>
      <c r="AR2524" s="18"/>
      <c r="AS2524" s="17"/>
      <c r="AT2524" s="17"/>
      <c r="AU2524" s="18"/>
      <c r="AV2524" s="17"/>
      <c r="AW2524" s="17"/>
      <c r="AX2524" s="17"/>
      <c r="AY2524" s="17"/>
      <c r="AZ2524" s="17"/>
      <c r="BA2524" s="17"/>
      <c r="BB2524" s="17"/>
      <c r="BC2524" s="17"/>
      <c r="BD2524" s="17"/>
      <c r="BE2524" s="17"/>
      <c r="BF2524" s="17"/>
      <c r="BG2524" s="17"/>
      <c r="BH2524" s="17"/>
      <c r="BI2524" s="17"/>
      <c r="BJ2524" s="17"/>
      <c r="BK2524" s="17"/>
      <c r="BL2524" s="17"/>
      <c r="BM2524" s="17"/>
      <c r="BN2524" s="15"/>
      <c r="BO2524" s="15"/>
      <c r="BP2524" s="22"/>
      <c r="BQ2524" s="15"/>
      <c r="BR2524" s="15"/>
      <c r="BS2524" s="15"/>
      <c r="BT2524" s="15"/>
      <c r="BU2524" s="15"/>
      <c r="BV2524" s="15"/>
      <c r="BW2524" s="15"/>
      <c r="BX2524" s="15"/>
      <c r="BY2524" s="15"/>
      <c r="BZ2524" s="15"/>
      <c r="CA2524" s="15"/>
      <c r="CB2524" s="15"/>
      <c r="CC2524" s="15"/>
      <c r="CD2524" s="15"/>
      <c r="CE2524" s="15"/>
      <c r="CF2524" s="15"/>
      <c r="CG2524" s="15"/>
      <c r="CH2524" s="15"/>
      <c r="CI2524" s="15"/>
      <c r="CJ2524" s="15"/>
    </row>
    <row r="2525" spans="1:88" ht="12.75">
      <c r="A2525" s="25" t="s">
        <v>15944</v>
      </c>
      <c r="B2525" s="15" t="s">
        <v>15945</v>
      </c>
      <c r="C2525" s="15" t="s">
        <v>58</v>
      </c>
      <c r="D2525" s="16">
        <v>2018</v>
      </c>
      <c r="E2525" s="15" t="s">
        <v>59</v>
      </c>
      <c r="F2525" s="26"/>
      <c r="G2525" s="26" t="s">
        <v>61</v>
      </c>
      <c r="H2525" s="26" t="s">
        <v>61</v>
      </c>
      <c r="I2525" s="15" t="s">
        <v>61</v>
      </c>
      <c r="J2525" s="26"/>
      <c r="K2525" s="17">
        <f t="shared" si="285"/>
        <v>0</v>
      </c>
      <c r="L2525" s="15"/>
      <c r="M2525" s="15"/>
      <c r="N2525" s="15"/>
      <c r="O2525" s="15"/>
      <c r="P2525" s="15"/>
      <c r="Q2525" s="15"/>
      <c r="R2525" s="15"/>
      <c r="S2525" s="19"/>
      <c r="T2525" s="15"/>
      <c r="U2525" s="17"/>
      <c r="V2525" s="15" t="s">
        <v>14918</v>
      </c>
      <c r="W2525" s="15"/>
      <c r="X2525" s="15" t="s">
        <v>191</v>
      </c>
      <c r="Y2525" s="15"/>
      <c r="AB2525" s="32">
        <v>43506</v>
      </c>
      <c r="AC2525" s="21" t="s">
        <v>15946</v>
      </c>
      <c r="AD2525" s="21" t="s">
        <v>15947</v>
      </c>
      <c r="AE2525" s="21" t="s">
        <v>15948</v>
      </c>
      <c r="AF2525" s="21" t="s">
        <v>15949</v>
      </c>
      <c r="AG2525" s="22">
        <f t="shared" si="286"/>
        <v>0.4838709677419355</v>
      </c>
      <c r="AH2525" s="15"/>
      <c r="AI2525" s="17"/>
      <c r="AJ2525" s="17"/>
      <c r="AK2525" s="17" t="e">
        <f>VLOOKUP(A2525,'[1]Deals (Exits)'!B:B,1,FALSE)</f>
        <v>#N/A</v>
      </c>
      <c r="AL2525" s="23"/>
      <c r="AM2525" s="17"/>
      <c r="AN2525" s="17"/>
      <c r="AO2525" s="17"/>
      <c r="AP2525" s="17"/>
      <c r="AQ2525" s="18"/>
      <c r="AR2525" s="18"/>
      <c r="AS2525" s="17"/>
      <c r="AT2525" s="17"/>
      <c r="AU2525" s="18"/>
      <c r="AV2525" s="17"/>
      <c r="AW2525" s="17"/>
      <c r="AX2525" s="17"/>
      <c r="AY2525" s="17"/>
      <c r="AZ2525" s="17"/>
      <c r="BA2525" s="17"/>
      <c r="BB2525" s="17"/>
      <c r="BC2525" s="17"/>
      <c r="BD2525" s="17"/>
      <c r="BE2525" s="17"/>
      <c r="BF2525" s="17"/>
      <c r="BG2525" s="17"/>
      <c r="BH2525" s="17"/>
      <c r="BI2525" s="17"/>
      <c r="BJ2525" s="17"/>
      <c r="BK2525" s="17"/>
      <c r="BL2525" s="17"/>
      <c r="BM2525" s="17"/>
      <c r="BN2525" s="15"/>
      <c r="BO2525" s="15"/>
      <c r="BP2525" s="22"/>
      <c r="BQ2525" s="15"/>
      <c r="BR2525" s="15"/>
      <c r="BS2525" s="15"/>
      <c r="BT2525" s="15"/>
      <c r="BU2525" s="15"/>
      <c r="BV2525" s="15"/>
      <c r="BW2525" s="15"/>
      <c r="BX2525" s="15"/>
      <c r="BY2525" s="15"/>
      <c r="BZ2525" s="15"/>
      <c r="CA2525" s="15"/>
      <c r="CB2525" s="15"/>
      <c r="CC2525" s="15"/>
      <c r="CD2525" s="15"/>
      <c r="CE2525" s="15"/>
      <c r="CF2525" s="15"/>
      <c r="CG2525" s="15"/>
      <c r="CH2525" s="15"/>
      <c r="CI2525" s="15"/>
      <c r="CJ2525" s="15"/>
    </row>
    <row r="2526" spans="1:88" ht="12.75">
      <c r="A2526" s="25" t="s">
        <v>15950</v>
      </c>
      <c r="B2526" s="15" t="s">
        <v>15951</v>
      </c>
      <c r="C2526" s="15" t="s">
        <v>58</v>
      </c>
      <c r="D2526" s="16">
        <v>2018</v>
      </c>
      <c r="E2526" s="15" t="s">
        <v>59</v>
      </c>
      <c r="F2526" s="26"/>
      <c r="G2526" s="26" t="s">
        <v>61</v>
      </c>
      <c r="H2526" s="26" t="s">
        <v>61</v>
      </c>
      <c r="I2526" s="15" t="s">
        <v>61</v>
      </c>
      <c r="J2526" s="26"/>
      <c r="K2526" s="17">
        <f t="shared" si="285"/>
        <v>0</v>
      </c>
      <c r="L2526" s="15"/>
      <c r="M2526" s="15"/>
      <c r="N2526" s="15"/>
      <c r="O2526" s="15"/>
      <c r="P2526" s="15"/>
      <c r="Q2526" s="15"/>
      <c r="R2526" s="15"/>
      <c r="S2526" s="19"/>
      <c r="T2526" s="15"/>
      <c r="U2526" s="17"/>
      <c r="V2526" s="15" t="s">
        <v>15952</v>
      </c>
      <c r="W2526" s="15"/>
      <c r="X2526" s="15" t="s">
        <v>64</v>
      </c>
      <c r="Y2526" s="15"/>
      <c r="AB2526" s="32">
        <v>43506</v>
      </c>
      <c r="AC2526" s="21" t="s">
        <v>15953</v>
      </c>
      <c r="AD2526" s="15"/>
      <c r="AE2526" s="21" t="s">
        <v>15954</v>
      </c>
      <c r="AF2526" s="21" t="s">
        <v>15955</v>
      </c>
      <c r="AG2526" s="22">
        <f t="shared" si="286"/>
        <v>0.45161290322580644</v>
      </c>
      <c r="AH2526" s="15"/>
      <c r="AI2526" s="17"/>
      <c r="AJ2526" s="17"/>
      <c r="AK2526" s="17" t="e">
        <f>VLOOKUP(A2526,'[1]Deals (Exits)'!B:B,1,FALSE)</f>
        <v>#N/A</v>
      </c>
      <c r="AL2526" s="23"/>
      <c r="AM2526" s="17"/>
      <c r="AN2526" s="17"/>
      <c r="AO2526" s="17"/>
      <c r="AP2526" s="17"/>
      <c r="AQ2526" s="18"/>
      <c r="AR2526" s="18"/>
      <c r="AS2526" s="17"/>
      <c r="AT2526" s="17"/>
      <c r="AU2526" s="18"/>
      <c r="AV2526" s="17"/>
      <c r="AW2526" s="17"/>
      <c r="AX2526" s="17"/>
      <c r="AY2526" s="17"/>
      <c r="AZ2526" s="17"/>
      <c r="BA2526" s="17"/>
      <c r="BB2526" s="17"/>
      <c r="BC2526" s="17"/>
      <c r="BD2526" s="17"/>
      <c r="BE2526" s="17"/>
      <c r="BF2526" s="17"/>
      <c r="BG2526" s="17"/>
      <c r="BH2526" s="17"/>
      <c r="BI2526" s="17"/>
      <c r="BJ2526" s="17"/>
      <c r="BK2526" s="17"/>
      <c r="BL2526" s="17"/>
      <c r="BM2526" s="17"/>
      <c r="BN2526" s="15"/>
      <c r="BO2526" s="15"/>
      <c r="BP2526" s="22"/>
      <c r="BQ2526" s="15"/>
      <c r="BR2526" s="15"/>
      <c r="BS2526" s="15"/>
      <c r="BT2526" s="15"/>
      <c r="BU2526" s="15"/>
      <c r="BV2526" s="15"/>
      <c r="BW2526" s="15"/>
      <c r="BX2526" s="15"/>
      <c r="BY2526" s="15"/>
      <c r="BZ2526" s="15"/>
      <c r="CA2526" s="15"/>
      <c r="CB2526" s="15"/>
      <c r="CC2526" s="15"/>
      <c r="CD2526" s="15"/>
      <c r="CE2526" s="15"/>
      <c r="CF2526" s="15"/>
      <c r="CG2526" s="15"/>
      <c r="CH2526" s="15"/>
      <c r="CI2526" s="15"/>
      <c r="CJ2526" s="15"/>
    </row>
    <row r="2527" spans="1:88" ht="12.75">
      <c r="A2527" s="25" t="s">
        <v>15956</v>
      </c>
      <c r="B2527" s="15" t="s">
        <v>15957</v>
      </c>
      <c r="C2527" s="15" t="s">
        <v>58</v>
      </c>
      <c r="D2527" s="16">
        <v>2016</v>
      </c>
      <c r="E2527" s="15" t="s">
        <v>59</v>
      </c>
      <c r="F2527" s="26"/>
      <c r="G2527" s="26" t="s">
        <v>61</v>
      </c>
      <c r="H2527" s="26" t="s">
        <v>61</v>
      </c>
      <c r="I2527" s="15" t="s">
        <v>61</v>
      </c>
      <c r="J2527" s="26"/>
      <c r="K2527" s="17">
        <f t="shared" si="285"/>
        <v>0</v>
      </c>
      <c r="L2527" s="15"/>
      <c r="M2527" s="15"/>
      <c r="N2527" s="15"/>
      <c r="O2527" s="15"/>
      <c r="P2527" s="15"/>
      <c r="Q2527" s="15"/>
      <c r="R2527" s="15"/>
      <c r="S2527" s="19"/>
      <c r="T2527" s="15"/>
      <c r="U2527" s="17"/>
      <c r="V2527" s="15" t="s">
        <v>15958</v>
      </c>
      <c r="W2527" s="15"/>
      <c r="X2527" s="15" t="s">
        <v>64</v>
      </c>
      <c r="Y2527" s="15"/>
      <c r="AB2527" s="20" t="s">
        <v>333</v>
      </c>
      <c r="AC2527" s="21" t="s">
        <v>15959</v>
      </c>
      <c r="AD2527" s="15"/>
      <c r="AE2527" s="21" t="s">
        <v>15960</v>
      </c>
      <c r="AF2527" s="21" t="s">
        <v>15961</v>
      </c>
      <c r="AG2527" s="22">
        <f t="shared" si="286"/>
        <v>0.45161290322580644</v>
      </c>
      <c r="AH2527" s="15"/>
      <c r="AI2527" s="17"/>
      <c r="AJ2527" s="17"/>
      <c r="AK2527" s="17" t="e">
        <f>VLOOKUP(A2527,'[1]Deals (Exits)'!B:B,1,FALSE)</f>
        <v>#N/A</v>
      </c>
      <c r="AL2527" s="23"/>
      <c r="AM2527" s="17"/>
      <c r="AN2527" s="17"/>
      <c r="AO2527" s="17"/>
      <c r="AP2527" s="17"/>
      <c r="AQ2527" s="18"/>
      <c r="AR2527" s="18"/>
      <c r="AS2527" s="17"/>
      <c r="AT2527" s="17"/>
      <c r="AU2527" s="18"/>
      <c r="AV2527" s="17"/>
      <c r="AW2527" s="17"/>
      <c r="AX2527" s="17"/>
      <c r="AY2527" s="17"/>
      <c r="AZ2527" s="17"/>
      <c r="BA2527" s="17"/>
      <c r="BB2527" s="17"/>
      <c r="BC2527" s="17"/>
      <c r="BD2527" s="17"/>
      <c r="BE2527" s="17"/>
      <c r="BF2527" s="17"/>
      <c r="BG2527" s="17"/>
      <c r="BH2527" s="17"/>
      <c r="BI2527" s="17"/>
      <c r="BJ2527" s="17"/>
      <c r="BK2527" s="17"/>
      <c r="BL2527" s="17"/>
      <c r="BM2527" s="17"/>
      <c r="BN2527" s="15"/>
      <c r="BO2527" s="15"/>
      <c r="BP2527" s="22"/>
      <c r="BQ2527" s="15"/>
      <c r="BR2527" s="15"/>
      <c r="BS2527" s="15"/>
      <c r="BT2527" s="15"/>
      <c r="BU2527" s="15"/>
      <c r="BV2527" s="15"/>
      <c r="BW2527" s="15"/>
      <c r="BX2527" s="15"/>
      <c r="BY2527" s="15"/>
      <c r="BZ2527" s="15"/>
      <c r="CA2527" s="15"/>
      <c r="CB2527" s="15"/>
      <c r="CC2527" s="15"/>
      <c r="CD2527" s="15"/>
      <c r="CE2527" s="15"/>
      <c r="CF2527" s="15"/>
      <c r="CG2527" s="15"/>
      <c r="CH2527" s="15"/>
      <c r="CI2527" s="15"/>
      <c r="CJ2527" s="15"/>
    </row>
    <row r="2528" spans="1:88" ht="12.75">
      <c r="A2528" s="25" t="s">
        <v>15962</v>
      </c>
      <c r="B2528" s="15" t="s">
        <v>15963</v>
      </c>
      <c r="C2528" s="15" t="s">
        <v>58</v>
      </c>
      <c r="D2528" s="16">
        <v>2014</v>
      </c>
      <c r="E2528" s="15" t="s">
        <v>59</v>
      </c>
      <c r="F2528" s="26"/>
      <c r="G2528" s="26" t="s">
        <v>61</v>
      </c>
      <c r="H2528" s="26" t="s">
        <v>61</v>
      </c>
      <c r="I2528" s="15" t="s">
        <v>61</v>
      </c>
      <c r="J2528" s="26"/>
      <c r="K2528" s="17">
        <f t="shared" si="285"/>
        <v>0</v>
      </c>
      <c r="L2528" s="15"/>
      <c r="M2528" s="15"/>
      <c r="N2528" s="15"/>
      <c r="O2528" s="15"/>
      <c r="P2528" s="15"/>
      <c r="Q2528" s="15"/>
      <c r="R2528" s="15"/>
      <c r="S2528" s="19"/>
      <c r="T2528" s="15"/>
      <c r="U2528" s="17"/>
      <c r="V2528" s="15" t="s">
        <v>15964</v>
      </c>
      <c r="W2528" s="15"/>
      <c r="X2528" s="15" t="s">
        <v>79</v>
      </c>
      <c r="Y2528" s="15"/>
      <c r="AB2528" s="32">
        <v>43506</v>
      </c>
      <c r="AC2528" s="21" t="s">
        <v>15965</v>
      </c>
      <c r="AD2528" s="21" t="s">
        <v>15966</v>
      </c>
      <c r="AE2528" s="21" t="s">
        <v>15967</v>
      </c>
      <c r="AF2528" s="21" t="s">
        <v>15968</v>
      </c>
      <c r="AG2528" s="22">
        <f t="shared" si="286"/>
        <v>0.4838709677419355</v>
      </c>
      <c r="AH2528" s="15"/>
      <c r="AI2528" s="17"/>
      <c r="AJ2528" s="17"/>
      <c r="AK2528" s="17" t="e">
        <f>VLOOKUP(A2528,'[1]Deals (Exits)'!B:B,1,FALSE)</f>
        <v>#N/A</v>
      </c>
      <c r="AL2528" s="23"/>
      <c r="AM2528" s="17"/>
      <c r="AN2528" s="17"/>
      <c r="AO2528" s="17"/>
      <c r="AP2528" s="17"/>
      <c r="AQ2528" s="18"/>
      <c r="AR2528" s="18"/>
      <c r="AS2528" s="17"/>
      <c r="AT2528" s="17"/>
      <c r="AU2528" s="18"/>
      <c r="AV2528" s="17"/>
      <c r="AW2528" s="17"/>
      <c r="AX2528" s="17"/>
      <c r="AY2528" s="17"/>
      <c r="AZ2528" s="17"/>
      <c r="BA2528" s="17"/>
      <c r="BB2528" s="17"/>
      <c r="BC2528" s="17"/>
      <c r="BD2528" s="17"/>
      <c r="BE2528" s="17"/>
      <c r="BF2528" s="17"/>
      <c r="BG2528" s="17"/>
      <c r="BH2528" s="17"/>
      <c r="BI2528" s="17"/>
      <c r="BJ2528" s="17"/>
      <c r="BK2528" s="17"/>
      <c r="BL2528" s="17"/>
      <c r="BM2528" s="17"/>
      <c r="BN2528" s="15"/>
      <c r="BO2528" s="15"/>
      <c r="BP2528" s="22"/>
      <c r="BQ2528" s="15"/>
      <c r="BR2528" s="15"/>
      <c r="BS2528" s="15"/>
      <c r="BT2528" s="15"/>
      <c r="BU2528" s="15"/>
      <c r="BV2528" s="15"/>
      <c r="BW2528" s="15"/>
      <c r="BX2528" s="15"/>
      <c r="BY2528" s="15"/>
      <c r="BZ2528" s="15"/>
      <c r="CA2528" s="15"/>
      <c r="CB2528" s="15"/>
      <c r="CC2528" s="15"/>
      <c r="CD2528" s="15"/>
      <c r="CE2528" s="15"/>
      <c r="CF2528" s="15"/>
      <c r="CG2528" s="15"/>
      <c r="CH2528" s="15"/>
      <c r="CI2528" s="15"/>
      <c r="CJ2528" s="15"/>
    </row>
    <row r="2529" spans="1:88" ht="12.75">
      <c r="A2529" s="25" t="s">
        <v>15969</v>
      </c>
      <c r="B2529" s="15" t="s">
        <v>15970</v>
      </c>
      <c r="C2529" s="15" t="s">
        <v>58</v>
      </c>
      <c r="D2529" s="16">
        <v>2016</v>
      </c>
      <c r="E2529" s="15" t="s">
        <v>59</v>
      </c>
      <c r="F2529" s="26"/>
      <c r="G2529" s="26" t="s">
        <v>61</v>
      </c>
      <c r="H2529" s="26" t="s">
        <v>61</v>
      </c>
      <c r="I2529" s="15" t="s">
        <v>61</v>
      </c>
      <c r="J2529" s="26"/>
      <c r="K2529" s="17">
        <f t="shared" si="285"/>
        <v>0</v>
      </c>
      <c r="L2529" s="15"/>
      <c r="M2529" s="15"/>
      <c r="N2529" s="15"/>
      <c r="O2529" s="15"/>
      <c r="P2529" s="15"/>
      <c r="Q2529" s="15"/>
      <c r="R2529" s="15"/>
      <c r="S2529" s="19"/>
      <c r="T2529" s="15"/>
      <c r="U2529" s="17"/>
      <c r="V2529" s="15" t="s">
        <v>15971</v>
      </c>
      <c r="W2529" s="15"/>
      <c r="X2529" s="15" t="s">
        <v>4628</v>
      </c>
      <c r="Y2529" s="15"/>
      <c r="AB2529" s="20"/>
      <c r="AC2529" s="21" t="s">
        <v>15972</v>
      </c>
      <c r="AD2529" s="15"/>
      <c r="AE2529" s="21" t="s">
        <v>15973</v>
      </c>
      <c r="AF2529" s="21" t="s">
        <v>15974</v>
      </c>
      <c r="AG2529" s="22">
        <f t="shared" si="286"/>
        <v>0.41935483870967744</v>
      </c>
      <c r="AH2529" s="15"/>
      <c r="AI2529" s="17"/>
      <c r="AJ2529" s="17"/>
      <c r="AK2529" s="17" t="e">
        <f>VLOOKUP(A2529,'[1]Deals (Exits)'!B:B,1,FALSE)</f>
        <v>#N/A</v>
      </c>
      <c r="AL2529" s="23"/>
      <c r="AM2529" s="17"/>
      <c r="AN2529" s="17"/>
      <c r="AO2529" s="17"/>
      <c r="AP2529" s="17"/>
      <c r="AQ2529" s="18"/>
      <c r="AR2529" s="18"/>
      <c r="AS2529" s="17"/>
      <c r="AT2529" s="17"/>
      <c r="AU2529" s="18"/>
      <c r="AV2529" s="17"/>
      <c r="AW2529" s="17"/>
      <c r="AX2529" s="17"/>
      <c r="AY2529" s="17"/>
      <c r="AZ2529" s="17"/>
      <c r="BA2529" s="17"/>
      <c r="BB2529" s="17"/>
      <c r="BC2529" s="17"/>
      <c r="BD2529" s="17"/>
      <c r="BE2529" s="17"/>
      <c r="BF2529" s="17"/>
      <c r="BG2529" s="17"/>
      <c r="BH2529" s="17"/>
      <c r="BI2529" s="17"/>
      <c r="BJ2529" s="17"/>
      <c r="BK2529" s="17"/>
      <c r="BL2529" s="17"/>
      <c r="BM2529" s="17"/>
      <c r="BN2529" s="15"/>
      <c r="BO2529" s="15"/>
      <c r="BP2529" s="22"/>
      <c r="BQ2529" s="15"/>
      <c r="BR2529" s="15"/>
      <c r="BS2529" s="15"/>
      <c r="BT2529" s="15"/>
      <c r="BU2529" s="15"/>
      <c r="BV2529" s="15"/>
      <c r="BW2529" s="15"/>
      <c r="BX2529" s="15"/>
      <c r="BY2529" s="15"/>
      <c r="BZ2529" s="15"/>
      <c r="CA2529" s="15"/>
      <c r="CB2529" s="15"/>
      <c r="CC2529" s="15"/>
      <c r="CD2529" s="15"/>
      <c r="CE2529" s="15"/>
      <c r="CF2529" s="15"/>
      <c r="CG2529" s="15"/>
      <c r="CH2529" s="15"/>
      <c r="CI2529" s="15"/>
      <c r="CJ2529" s="15"/>
    </row>
    <row r="2530" spans="1:88" ht="12.75">
      <c r="A2530" s="25" t="s">
        <v>15975</v>
      </c>
      <c r="B2530" s="15" t="s">
        <v>15976</v>
      </c>
      <c r="C2530" s="15" t="s">
        <v>58</v>
      </c>
      <c r="D2530" s="16">
        <v>2015</v>
      </c>
      <c r="E2530" s="15" t="s">
        <v>59</v>
      </c>
      <c r="F2530" s="26"/>
      <c r="G2530" s="26" t="s">
        <v>61</v>
      </c>
      <c r="H2530" s="26" t="s">
        <v>61</v>
      </c>
      <c r="I2530" s="15" t="s">
        <v>61</v>
      </c>
      <c r="J2530" s="26"/>
      <c r="K2530" s="17">
        <f t="shared" si="285"/>
        <v>0</v>
      </c>
      <c r="L2530" s="15"/>
      <c r="M2530" s="15"/>
      <c r="N2530" s="15"/>
      <c r="O2530" s="15"/>
      <c r="P2530" s="15"/>
      <c r="Q2530" s="15"/>
      <c r="R2530" s="15"/>
      <c r="S2530" s="19"/>
      <c r="T2530" s="15"/>
      <c r="U2530" s="17"/>
      <c r="V2530" s="15" t="s">
        <v>15977</v>
      </c>
      <c r="W2530" s="15"/>
      <c r="X2530" s="15" t="s">
        <v>4628</v>
      </c>
      <c r="Y2530" s="15"/>
      <c r="AB2530" s="32">
        <v>43506</v>
      </c>
      <c r="AC2530" s="21" t="s">
        <v>15978</v>
      </c>
      <c r="AD2530" s="15"/>
      <c r="AE2530" s="21" t="s">
        <v>15978</v>
      </c>
      <c r="AF2530" s="21" t="s">
        <v>15979</v>
      </c>
      <c r="AG2530" s="22">
        <f t="shared" si="286"/>
        <v>0.45161290322580644</v>
      </c>
      <c r="AH2530" s="15"/>
      <c r="AI2530" s="17"/>
      <c r="AJ2530" s="17"/>
      <c r="AK2530" s="17" t="e">
        <f>VLOOKUP(A2530,'[1]Deals (Exits)'!B:B,1,FALSE)</f>
        <v>#N/A</v>
      </c>
      <c r="AL2530" s="23"/>
      <c r="AM2530" s="17"/>
      <c r="AN2530" s="17"/>
      <c r="AO2530" s="17"/>
      <c r="AP2530" s="17"/>
      <c r="AQ2530" s="18"/>
      <c r="AR2530" s="18"/>
      <c r="AS2530" s="17"/>
      <c r="AT2530" s="17"/>
      <c r="AU2530" s="18"/>
      <c r="AV2530" s="17"/>
      <c r="AW2530" s="17"/>
      <c r="AX2530" s="17"/>
      <c r="AY2530" s="17"/>
      <c r="AZ2530" s="17"/>
      <c r="BA2530" s="17"/>
      <c r="BB2530" s="17"/>
      <c r="BC2530" s="17"/>
      <c r="BD2530" s="17"/>
      <c r="BE2530" s="17"/>
      <c r="BF2530" s="17"/>
      <c r="BG2530" s="17"/>
      <c r="BH2530" s="17"/>
      <c r="BI2530" s="17"/>
      <c r="BJ2530" s="17"/>
      <c r="BK2530" s="17"/>
      <c r="BL2530" s="17"/>
      <c r="BM2530" s="17"/>
      <c r="BN2530" s="15"/>
      <c r="BO2530" s="15"/>
      <c r="BP2530" s="22"/>
      <c r="BQ2530" s="15"/>
      <c r="BR2530" s="15"/>
      <c r="BS2530" s="15"/>
      <c r="BT2530" s="15"/>
      <c r="BU2530" s="15"/>
      <c r="BV2530" s="15"/>
      <c r="BW2530" s="15"/>
      <c r="BX2530" s="15"/>
      <c r="BY2530" s="15"/>
      <c r="BZ2530" s="15"/>
      <c r="CA2530" s="15"/>
      <c r="CB2530" s="15"/>
      <c r="CC2530" s="15"/>
      <c r="CD2530" s="15"/>
      <c r="CE2530" s="15"/>
      <c r="CF2530" s="15"/>
      <c r="CG2530" s="15"/>
      <c r="CH2530" s="15"/>
      <c r="CI2530" s="15"/>
      <c r="CJ2530" s="15"/>
    </row>
    <row r="2531" spans="1:88" ht="12.75">
      <c r="A2531" s="25" t="s">
        <v>15980</v>
      </c>
      <c r="B2531" s="15" t="s">
        <v>15981</v>
      </c>
      <c r="C2531" s="15" t="s">
        <v>58</v>
      </c>
      <c r="D2531" s="16">
        <v>2013</v>
      </c>
      <c r="E2531" s="15" t="s">
        <v>59</v>
      </c>
      <c r="F2531" s="26"/>
      <c r="G2531" s="26" t="s">
        <v>61</v>
      </c>
      <c r="H2531" s="26" t="s">
        <v>61</v>
      </c>
      <c r="I2531" s="15" t="s">
        <v>61</v>
      </c>
      <c r="J2531" s="26"/>
      <c r="K2531" s="17">
        <f t="shared" si="285"/>
        <v>0</v>
      </c>
      <c r="L2531" s="15"/>
      <c r="M2531" s="15"/>
      <c r="N2531" s="15"/>
      <c r="O2531" s="15"/>
      <c r="P2531" s="15"/>
      <c r="Q2531" s="15"/>
      <c r="R2531" s="15"/>
      <c r="S2531" s="19"/>
      <c r="T2531" s="15"/>
      <c r="U2531" s="17"/>
      <c r="V2531" s="15"/>
      <c r="W2531" s="15"/>
      <c r="X2531" s="15" t="s">
        <v>64</v>
      </c>
      <c r="Y2531" s="15"/>
      <c r="AB2531" s="32">
        <v>43506</v>
      </c>
      <c r="AC2531" s="21" t="s">
        <v>15982</v>
      </c>
      <c r="AD2531" s="15"/>
      <c r="AE2531" s="21" t="s">
        <v>15983</v>
      </c>
      <c r="AF2531" s="21" t="s">
        <v>15984</v>
      </c>
      <c r="AG2531" s="22">
        <f t="shared" si="286"/>
        <v>0.41935483870967744</v>
      </c>
      <c r="AH2531" s="15"/>
      <c r="AI2531" s="17"/>
      <c r="AJ2531" s="17"/>
      <c r="AK2531" s="17" t="e">
        <f>VLOOKUP(A2531,'[1]Deals (Exits)'!B:B,1,FALSE)</f>
        <v>#N/A</v>
      </c>
      <c r="AL2531" s="23"/>
      <c r="AM2531" s="17"/>
      <c r="AN2531" s="17"/>
      <c r="AO2531" s="17"/>
      <c r="AP2531" s="17"/>
      <c r="AQ2531" s="18"/>
      <c r="AR2531" s="18"/>
      <c r="AS2531" s="17"/>
      <c r="AT2531" s="17"/>
      <c r="AU2531" s="18"/>
      <c r="AV2531" s="17"/>
      <c r="AW2531" s="17"/>
      <c r="AX2531" s="17"/>
      <c r="AY2531" s="17"/>
      <c r="AZ2531" s="17"/>
      <c r="BA2531" s="17"/>
      <c r="BB2531" s="17"/>
      <c r="BC2531" s="17"/>
      <c r="BD2531" s="17"/>
      <c r="BE2531" s="17"/>
      <c r="BF2531" s="17"/>
      <c r="BG2531" s="17"/>
      <c r="BH2531" s="17"/>
      <c r="BI2531" s="17"/>
      <c r="BJ2531" s="17"/>
      <c r="BK2531" s="17"/>
      <c r="BL2531" s="17"/>
      <c r="BM2531" s="17"/>
      <c r="BN2531" s="15"/>
      <c r="BO2531" s="15"/>
      <c r="BP2531" s="22"/>
      <c r="BQ2531" s="15"/>
      <c r="BR2531" s="15"/>
      <c r="BS2531" s="15"/>
      <c r="BT2531" s="15"/>
      <c r="BU2531" s="15"/>
      <c r="BV2531" s="15"/>
      <c r="BW2531" s="15"/>
      <c r="BX2531" s="15"/>
      <c r="BY2531" s="15"/>
      <c r="BZ2531" s="15"/>
      <c r="CA2531" s="15"/>
      <c r="CB2531" s="15"/>
      <c r="CC2531" s="15"/>
      <c r="CD2531" s="15"/>
      <c r="CE2531" s="15"/>
      <c r="CF2531" s="15"/>
      <c r="CG2531" s="15"/>
      <c r="CH2531" s="15"/>
      <c r="CI2531" s="15"/>
      <c r="CJ2531" s="15"/>
    </row>
    <row r="2532" spans="1:88" ht="12.75">
      <c r="A2532" s="25" t="s">
        <v>15985</v>
      </c>
      <c r="B2532" s="15" t="s">
        <v>15986</v>
      </c>
      <c r="C2532" s="15" t="s">
        <v>58</v>
      </c>
      <c r="D2532" s="16">
        <v>2018</v>
      </c>
      <c r="E2532" s="15" t="s">
        <v>59</v>
      </c>
      <c r="F2532" s="26"/>
      <c r="G2532" s="26" t="s">
        <v>61</v>
      </c>
      <c r="H2532" s="26" t="s">
        <v>61</v>
      </c>
      <c r="I2532" s="15" t="s">
        <v>61</v>
      </c>
      <c r="J2532" s="26"/>
      <c r="K2532" s="17">
        <f t="shared" si="285"/>
        <v>0</v>
      </c>
      <c r="L2532" s="15"/>
      <c r="M2532" s="15"/>
      <c r="N2532" s="15"/>
      <c r="O2532" s="15"/>
      <c r="P2532" s="15"/>
      <c r="Q2532" s="15"/>
      <c r="R2532" s="15"/>
      <c r="S2532" s="19"/>
      <c r="T2532" s="15"/>
      <c r="U2532" s="17"/>
      <c r="V2532" s="15"/>
      <c r="W2532" s="15"/>
      <c r="X2532" s="15" t="s">
        <v>79</v>
      </c>
      <c r="Y2532" s="15"/>
      <c r="AB2532" s="32">
        <v>43506</v>
      </c>
      <c r="AC2532" s="21" t="s">
        <v>15987</v>
      </c>
      <c r="AD2532" s="21" t="s">
        <v>15988</v>
      </c>
      <c r="AE2532" s="15"/>
      <c r="AF2532" s="21" t="s">
        <v>15989</v>
      </c>
      <c r="AG2532" s="22">
        <f t="shared" si="286"/>
        <v>0.41935483870967744</v>
      </c>
      <c r="AH2532" s="15"/>
      <c r="AI2532" s="17"/>
      <c r="AJ2532" s="17"/>
      <c r="AK2532" s="17" t="e">
        <f>VLOOKUP(A2532,'[1]Deals (Exits)'!B:B,1,FALSE)</f>
        <v>#N/A</v>
      </c>
      <c r="AL2532" s="23"/>
      <c r="AM2532" s="17"/>
      <c r="AN2532" s="17"/>
      <c r="AO2532" s="17"/>
      <c r="AP2532" s="17"/>
      <c r="AQ2532" s="18"/>
      <c r="AR2532" s="18"/>
      <c r="AS2532" s="17"/>
      <c r="AT2532" s="17"/>
      <c r="AU2532" s="18"/>
      <c r="AV2532" s="17"/>
      <c r="AW2532" s="17"/>
      <c r="AX2532" s="17"/>
      <c r="AY2532" s="17"/>
      <c r="AZ2532" s="17"/>
      <c r="BA2532" s="17"/>
      <c r="BB2532" s="17"/>
      <c r="BC2532" s="17"/>
      <c r="BD2532" s="17"/>
      <c r="BE2532" s="17"/>
      <c r="BF2532" s="17"/>
      <c r="BG2532" s="17"/>
      <c r="BH2532" s="17"/>
      <c r="BI2532" s="17"/>
      <c r="BJ2532" s="17"/>
      <c r="BK2532" s="17"/>
      <c r="BL2532" s="17"/>
      <c r="BM2532" s="17"/>
      <c r="BN2532" s="15"/>
      <c r="BO2532" s="15"/>
      <c r="BP2532" s="22"/>
      <c r="BQ2532" s="15"/>
      <c r="BR2532" s="15"/>
      <c r="BS2532" s="15"/>
      <c r="BT2532" s="15"/>
      <c r="BU2532" s="15"/>
      <c r="BV2532" s="15"/>
      <c r="BW2532" s="15"/>
      <c r="BX2532" s="15"/>
      <c r="BY2532" s="15"/>
      <c r="BZ2532" s="15"/>
      <c r="CA2532" s="15"/>
      <c r="CB2532" s="15"/>
      <c r="CC2532" s="15"/>
      <c r="CD2532" s="15"/>
      <c r="CE2532" s="15"/>
      <c r="CF2532" s="15"/>
      <c r="CG2532" s="15"/>
      <c r="CH2532" s="15"/>
      <c r="CI2532" s="15"/>
      <c r="CJ2532" s="15"/>
    </row>
    <row r="2533" spans="1:88" ht="12.75">
      <c r="A2533" s="25" t="s">
        <v>15990</v>
      </c>
      <c r="B2533" s="15" t="s">
        <v>15991</v>
      </c>
      <c r="C2533" s="15" t="s">
        <v>58</v>
      </c>
      <c r="D2533" s="16">
        <v>2014</v>
      </c>
      <c r="E2533" s="15" t="s">
        <v>15992</v>
      </c>
      <c r="F2533" s="26"/>
      <c r="G2533" s="26" t="s">
        <v>61</v>
      </c>
      <c r="H2533" s="26" t="s">
        <v>61</v>
      </c>
      <c r="I2533" s="15" t="s">
        <v>61</v>
      </c>
      <c r="J2533" s="26"/>
      <c r="K2533" s="17">
        <f t="shared" si="285"/>
        <v>0</v>
      </c>
      <c r="L2533" s="15"/>
      <c r="M2533" s="15"/>
      <c r="N2533" s="15"/>
      <c r="O2533" s="15"/>
      <c r="P2533" s="15"/>
      <c r="Q2533" s="15"/>
      <c r="R2533" s="15"/>
      <c r="S2533" s="19"/>
      <c r="T2533" s="15"/>
      <c r="U2533" s="17"/>
      <c r="V2533" s="15" t="s">
        <v>15993</v>
      </c>
      <c r="W2533" s="15"/>
      <c r="X2533" s="15" t="s">
        <v>5334</v>
      </c>
      <c r="Y2533" s="15"/>
      <c r="AB2533" s="20"/>
      <c r="AC2533" s="21" t="s">
        <v>15994</v>
      </c>
      <c r="AD2533" s="15"/>
      <c r="AE2533" s="21" t="s">
        <v>15995</v>
      </c>
      <c r="AF2533" s="21" t="s">
        <v>15996</v>
      </c>
      <c r="AG2533" s="22">
        <f t="shared" si="286"/>
        <v>0.41935483870967744</v>
      </c>
      <c r="AH2533" s="15"/>
      <c r="AI2533" s="17"/>
      <c r="AJ2533" s="17"/>
      <c r="AK2533" s="17" t="e">
        <f>VLOOKUP(A2533,'[1]Deals (Exits)'!B:B,1,FALSE)</f>
        <v>#N/A</v>
      </c>
      <c r="AL2533" s="23"/>
      <c r="AM2533" s="17"/>
      <c r="AN2533" s="17"/>
      <c r="AO2533" s="17"/>
      <c r="AP2533" s="17"/>
      <c r="AQ2533" s="18"/>
      <c r="AR2533" s="18"/>
      <c r="AS2533" s="17"/>
      <c r="AT2533" s="17"/>
      <c r="AU2533" s="18"/>
      <c r="AV2533" s="17"/>
      <c r="AW2533" s="17"/>
      <c r="AX2533" s="17"/>
      <c r="AY2533" s="17"/>
      <c r="AZ2533" s="17"/>
      <c r="BA2533" s="17"/>
      <c r="BB2533" s="17"/>
      <c r="BC2533" s="17"/>
      <c r="BD2533" s="17"/>
      <c r="BE2533" s="17"/>
      <c r="BF2533" s="17"/>
      <c r="BG2533" s="17"/>
      <c r="BH2533" s="17"/>
      <c r="BI2533" s="17"/>
      <c r="BJ2533" s="17"/>
      <c r="BK2533" s="17"/>
      <c r="BL2533" s="17"/>
      <c r="BM2533" s="17"/>
      <c r="BN2533" s="15"/>
      <c r="BO2533" s="15"/>
      <c r="BP2533" s="22"/>
      <c r="BQ2533" s="15"/>
      <c r="BR2533" s="15"/>
      <c r="BS2533" s="15"/>
      <c r="BT2533" s="15"/>
      <c r="BU2533" s="15"/>
      <c r="BV2533" s="15"/>
      <c r="BW2533" s="15"/>
      <c r="BX2533" s="15"/>
      <c r="BY2533" s="15"/>
      <c r="BZ2533" s="15"/>
      <c r="CA2533" s="15"/>
      <c r="CB2533" s="15"/>
      <c r="CC2533" s="15"/>
      <c r="CD2533" s="15"/>
      <c r="CE2533" s="15"/>
      <c r="CF2533" s="15"/>
      <c r="CG2533" s="15"/>
      <c r="CH2533" s="15"/>
      <c r="CI2533" s="15"/>
      <c r="CJ2533" s="15"/>
    </row>
    <row r="2534" spans="1:88" ht="12.75">
      <c r="A2534" s="25" t="s">
        <v>15997</v>
      </c>
      <c r="B2534" s="15" t="s">
        <v>15998</v>
      </c>
      <c r="C2534" s="15" t="s">
        <v>58</v>
      </c>
      <c r="D2534" s="16">
        <v>2016</v>
      </c>
      <c r="E2534" s="15" t="s">
        <v>59</v>
      </c>
      <c r="F2534" s="26"/>
      <c r="G2534" s="26" t="s">
        <v>61</v>
      </c>
      <c r="H2534" s="26" t="s">
        <v>61</v>
      </c>
      <c r="I2534" s="15" t="s">
        <v>61</v>
      </c>
      <c r="J2534" s="26"/>
      <c r="K2534" s="17">
        <f t="shared" si="285"/>
        <v>0</v>
      </c>
      <c r="L2534" s="15"/>
      <c r="M2534" s="15"/>
      <c r="N2534" s="15"/>
      <c r="O2534" s="15"/>
      <c r="P2534" s="15"/>
      <c r="Q2534" s="15"/>
      <c r="R2534" s="15"/>
      <c r="S2534" s="19"/>
      <c r="T2534" s="15"/>
      <c r="U2534" s="17"/>
      <c r="V2534" s="15"/>
      <c r="W2534" s="15"/>
      <c r="X2534" s="15" t="s">
        <v>191</v>
      </c>
      <c r="Y2534" s="15"/>
      <c r="AB2534" s="20"/>
      <c r="AC2534" s="21" t="s">
        <v>15999</v>
      </c>
      <c r="AD2534" s="15"/>
      <c r="AE2534" s="21" t="s">
        <v>16000</v>
      </c>
      <c r="AF2534" s="21" t="s">
        <v>16001</v>
      </c>
      <c r="AG2534" s="22">
        <f t="shared" si="286"/>
        <v>0.38709677419354838</v>
      </c>
      <c r="AH2534" s="15"/>
      <c r="AI2534" s="17"/>
      <c r="AJ2534" s="17"/>
      <c r="AK2534" s="17" t="e">
        <f>VLOOKUP(A2534,'[1]Deals (Exits)'!B:B,1,FALSE)</f>
        <v>#N/A</v>
      </c>
      <c r="AL2534" s="23"/>
      <c r="AM2534" s="17"/>
      <c r="AN2534" s="17"/>
      <c r="AO2534" s="17"/>
      <c r="AP2534" s="17"/>
      <c r="AQ2534" s="18"/>
      <c r="AR2534" s="18"/>
      <c r="AS2534" s="17"/>
      <c r="AT2534" s="17"/>
      <c r="AU2534" s="18"/>
      <c r="AV2534" s="17"/>
      <c r="AW2534" s="17"/>
      <c r="AX2534" s="17"/>
      <c r="AY2534" s="17"/>
      <c r="AZ2534" s="17"/>
      <c r="BA2534" s="17"/>
      <c r="BB2534" s="17"/>
      <c r="BC2534" s="17"/>
      <c r="BD2534" s="17"/>
      <c r="BE2534" s="17"/>
      <c r="BF2534" s="17"/>
      <c r="BG2534" s="17"/>
      <c r="BH2534" s="17"/>
      <c r="BI2534" s="17"/>
      <c r="BJ2534" s="17"/>
      <c r="BK2534" s="17"/>
      <c r="BL2534" s="17"/>
      <c r="BM2534" s="17"/>
      <c r="BN2534" s="15"/>
      <c r="BO2534" s="15"/>
      <c r="BP2534" s="22"/>
      <c r="BQ2534" s="15"/>
      <c r="BR2534" s="15"/>
      <c r="BS2534" s="15"/>
      <c r="BT2534" s="15"/>
      <c r="BU2534" s="15"/>
      <c r="BV2534" s="15"/>
      <c r="BW2534" s="15"/>
      <c r="BX2534" s="15"/>
      <c r="BY2534" s="15"/>
      <c r="BZ2534" s="15"/>
      <c r="CA2534" s="15"/>
      <c r="CB2534" s="15"/>
      <c r="CC2534" s="15"/>
      <c r="CD2534" s="15"/>
      <c r="CE2534" s="15"/>
      <c r="CF2534" s="15"/>
      <c r="CG2534" s="15"/>
      <c r="CH2534" s="15"/>
      <c r="CI2534" s="15"/>
      <c r="CJ2534" s="15"/>
    </row>
    <row r="2535" spans="1:88" ht="12.75">
      <c r="A2535" s="25" t="s">
        <v>16002</v>
      </c>
      <c r="B2535" s="15" t="s">
        <v>16003</v>
      </c>
      <c r="C2535" s="15" t="s">
        <v>58</v>
      </c>
      <c r="D2535" s="16">
        <v>2018</v>
      </c>
      <c r="E2535" s="15" t="s">
        <v>59</v>
      </c>
      <c r="F2535" s="26"/>
      <c r="G2535" s="26" t="s">
        <v>61</v>
      </c>
      <c r="H2535" s="26" t="s">
        <v>61</v>
      </c>
      <c r="I2535" s="15" t="s">
        <v>61</v>
      </c>
      <c r="J2535" s="26"/>
      <c r="K2535" s="17">
        <f t="shared" si="285"/>
        <v>0</v>
      </c>
      <c r="L2535" s="15"/>
      <c r="M2535" s="15"/>
      <c r="N2535" s="15"/>
      <c r="O2535" s="15"/>
      <c r="P2535" s="15"/>
      <c r="Q2535" s="15"/>
      <c r="R2535" s="15"/>
      <c r="S2535" s="19"/>
      <c r="T2535" s="15"/>
      <c r="U2535" s="17"/>
      <c r="V2535" s="15"/>
      <c r="W2535" s="15"/>
      <c r="X2535" s="15" t="s">
        <v>64</v>
      </c>
      <c r="Y2535" s="15"/>
      <c r="AB2535" s="20"/>
      <c r="AC2535" s="21" t="s">
        <v>16004</v>
      </c>
      <c r="AD2535" s="15"/>
      <c r="AE2535" s="15"/>
      <c r="AF2535" s="15"/>
      <c r="AG2535" s="22">
        <f t="shared" si="286"/>
        <v>0.32258064516129031</v>
      </c>
      <c r="AH2535" s="15"/>
      <c r="AI2535" s="17"/>
      <c r="AJ2535" s="17"/>
      <c r="AK2535" s="17" t="e">
        <f>VLOOKUP(A2535,'[1]Deals (Exits)'!B:B,1,FALSE)</f>
        <v>#N/A</v>
      </c>
      <c r="AL2535" s="23"/>
      <c r="AM2535" s="17"/>
      <c r="AN2535" s="17"/>
      <c r="AO2535" s="17"/>
      <c r="AP2535" s="17"/>
      <c r="AQ2535" s="18"/>
      <c r="AR2535" s="18"/>
      <c r="AS2535" s="17"/>
      <c r="AT2535" s="17"/>
      <c r="AU2535" s="18"/>
      <c r="AV2535" s="17"/>
      <c r="AW2535" s="17"/>
      <c r="AX2535" s="17"/>
      <c r="AY2535" s="17"/>
      <c r="AZ2535" s="17"/>
      <c r="BA2535" s="17"/>
      <c r="BB2535" s="17"/>
      <c r="BC2535" s="17"/>
      <c r="BD2535" s="17"/>
      <c r="BE2535" s="17"/>
      <c r="BF2535" s="17"/>
      <c r="BG2535" s="17"/>
      <c r="BH2535" s="17"/>
      <c r="BI2535" s="17"/>
      <c r="BJ2535" s="17"/>
      <c r="BK2535" s="17"/>
      <c r="BL2535" s="17"/>
      <c r="BM2535" s="17"/>
      <c r="BN2535" s="15"/>
      <c r="BO2535" s="15"/>
      <c r="BP2535" s="22"/>
      <c r="BQ2535" s="15"/>
      <c r="BR2535" s="15"/>
      <c r="BS2535" s="15"/>
      <c r="BT2535" s="15"/>
      <c r="BU2535" s="15"/>
      <c r="BV2535" s="15"/>
      <c r="BW2535" s="15"/>
      <c r="BX2535" s="15"/>
      <c r="BY2535" s="15"/>
      <c r="BZ2535" s="15"/>
      <c r="CA2535" s="15"/>
      <c r="CB2535" s="15"/>
      <c r="CC2535" s="15"/>
      <c r="CD2535" s="15"/>
      <c r="CE2535" s="15"/>
      <c r="CF2535" s="15"/>
      <c r="CG2535" s="15"/>
      <c r="CH2535" s="15"/>
      <c r="CI2535" s="15"/>
      <c r="CJ2535" s="15"/>
    </row>
    <row r="2536" spans="1:88" ht="12.75">
      <c r="A2536" s="25" t="s">
        <v>16005</v>
      </c>
      <c r="B2536" s="15" t="s">
        <v>16006</v>
      </c>
      <c r="C2536" s="15" t="s">
        <v>58</v>
      </c>
      <c r="D2536" s="16">
        <v>2014</v>
      </c>
      <c r="E2536" s="15" t="s">
        <v>3506</v>
      </c>
      <c r="F2536" s="26"/>
      <c r="G2536" s="26" t="s">
        <v>61</v>
      </c>
      <c r="H2536" s="26" t="s">
        <v>61</v>
      </c>
      <c r="I2536" s="15" t="s">
        <v>61</v>
      </c>
      <c r="J2536" s="26"/>
      <c r="K2536" s="17">
        <f t="shared" si="285"/>
        <v>0</v>
      </c>
      <c r="L2536" s="15"/>
      <c r="M2536" s="15"/>
      <c r="N2536" s="15"/>
      <c r="O2536" s="15"/>
      <c r="P2536" s="15"/>
      <c r="Q2536" s="15"/>
      <c r="R2536" s="15"/>
      <c r="S2536" s="19"/>
      <c r="T2536" s="15"/>
      <c r="U2536" s="17"/>
      <c r="V2536" s="15"/>
      <c r="W2536" s="15"/>
      <c r="X2536" s="15" t="s">
        <v>64</v>
      </c>
      <c r="Y2536" s="15"/>
      <c r="AB2536" s="32">
        <v>43506</v>
      </c>
      <c r="AC2536" s="21" t="s">
        <v>16007</v>
      </c>
      <c r="AD2536" s="15"/>
      <c r="AE2536" s="21" t="s">
        <v>16008</v>
      </c>
      <c r="AF2536" s="21" t="s">
        <v>16009</v>
      </c>
      <c r="AG2536" s="22">
        <f t="shared" si="286"/>
        <v>0.41935483870967744</v>
      </c>
      <c r="AH2536" s="15"/>
      <c r="AI2536" s="17"/>
      <c r="AJ2536" s="17"/>
      <c r="AK2536" s="17" t="e">
        <f>VLOOKUP(A2536,'[1]Deals (Exits)'!B:B,1,FALSE)</f>
        <v>#N/A</v>
      </c>
      <c r="AL2536" s="23"/>
      <c r="AM2536" s="17"/>
      <c r="AN2536" s="17"/>
      <c r="AO2536" s="17"/>
      <c r="AP2536" s="17"/>
      <c r="AQ2536" s="18"/>
      <c r="AR2536" s="18"/>
      <c r="AS2536" s="17"/>
      <c r="AT2536" s="17"/>
      <c r="AU2536" s="18"/>
      <c r="AV2536" s="17"/>
      <c r="AW2536" s="17"/>
      <c r="AX2536" s="17"/>
      <c r="AY2536" s="17"/>
      <c r="AZ2536" s="17"/>
      <c r="BA2536" s="17"/>
      <c r="BB2536" s="17"/>
      <c r="BC2536" s="17"/>
      <c r="BD2536" s="17"/>
      <c r="BE2536" s="17"/>
      <c r="BF2536" s="17"/>
      <c r="BG2536" s="17"/>
      <c r="BH2536" s="17"/>
      <c r="BI2536" s="17"/>
      <c r="BJ2536" s="17"/>
      <c r="BK2536" s="17"/>
      <c r="BL2536" s="17"/>
      <c r="BM2536" s="17"/>
      <c r="BN2536" s="15"/>
      <c r="BO2536" s="15"/>
      <c r="BP2536" s="22"/>
      <c r="BQ2536" s="15"/>
      <c r="BR2536" s="15"/>
      <c r="BS2536" s="15"/>
      <c r="BT2536" s="15"/>
      <c r="BU2536" s="15"/>
      <c r="BV2536" s="15"/>
      <c r="BW2536" s="15"/>
      <c r="BX2536" s="15"/>
      <c r="BY2536" s="15"/>
      <c r="BZ2536" s="15"/>
      <c r="CA2536" s="15"/>
      <c r="CB2536" s="15"/>
      <c r="CC2536" s="15"/>
      <c r="CD2536" s="15"/>
      <c r="CE2536" s="15"/>
      <c r="CF2536" s="15"/>
      <c r="CG2536" s="15"/>
      <c r="CH2536" s="15"/>
      <c r="CI2536" s="15"/>
      <c r="CJ2536" s="15"/>
    </row>
    <row r="2537" spans="1:88" ht="12.75">
      <c r="A2537" s="25" t="s">
        <v>16010</v>
      </c>
      <c r="B2537" s="15" t="s">
        <v>16011</v>
      </c>
      <c r="C2537" s="15" t="s">
        <v>58</v>
      </c>
      <c r="D2537" s="16">
        <v>2019</v>
      </c>
      <c r="E2537" s="15" t="s">
        <v>15711</v>
      </c>
      <c r="F2537" s="26"/>
      <c r="G2537" s="26" t="s">
        <v>61</v>
      </c>
      <c r="H2537" s="26" t="s">
        <v>61</v>
      </c>
      <c r="I2537" s="15" t="s">
        <v>61</v>
      </c>
      <c r="J2537" s="26"/>
      <c r="K2537" s="17">
        <f t="shared" si="285"/>
        <v>0</v>
      </c>
      <c r="L2537" s="15"/>
      <c r="M2537" s="15"/>
      <c r="N2537" s="15"/>
      <c r="O2537" s="15"/>
      <c r="P2537" s="15"/>
      <c r="Q2537" s="15"/>
      <c r="R2537" s="15"/>
      <c r="S2537" s="19"/>
      <c r="T2537" s="15"/>
      <c r="U2537" s="17"/>
      <c r="V2537" s="15" t="s">
        <v>16012</v>
      </c>
      <c r="W2537" s="15"/>
      <c r="X2537" s="15" t="s">
        <v>79</v>
      </c>
      <c r="Y2537" s="15"/>
      <c r="AB2537" s="32">
        <v>43506</v>
      </c>
      <c r="AC2537" s="21" t="s">
        <v>16013</v>
      </c>
      <c r="AD2537" s="15"/>
      <c r="AE2537" s="21" t="s">
        <v>16014</v>
      </c>
      <c r="AF2537" s="21" t="s">
        <v>16015</v>
      </c>
      <c r="AG2537" s="22">
        <f t="shared" si="286"/>
        <v>0.45161290322580644</v>
      </c>
      <c r="AH2537" s="15"/>
      <c r="AI2537" s="17"/>
      <c r="AJ2537" s="17"/>
      <c r="AK2537" s="17" t="e">
        <f>VLOOKUP(A2537,'[1]Deals (Exits)'!B:B,1,FALSE)</f>
        <v>#N/A</v>
      </c>
      <c r="AL2537" s="23"/>
      <c r="AM2537" s="17"/>
      <c r="AN2537" s="17"/>
      <c r="AO2537" s="17"/>
      <c r="AP2537" s="17"/>
      <c r="AQ2537" s="18"/>
      <c r="AR2537" s="18"/>
      <c r="AS2537" s="17"/>
      <c r="AT2537" s="17"/>
      <c r="AU2537" s="18"/>
      <c r="AV2537" s="17"/>
      <c r="AW2537" s="17"/>
      <c r="AX2537" s="17"/>
      <c r="AY2537" s="17"/>
      <c r="AZ2537" s="17"/>
      <c r="BA2537" s="17"/>
      <c r="BB2537" s="17"/>
      <c r="BC2537" s="17"/>
      <c r="BD2537" s="17"/>
      <c r="BE2537" s="17"/>
      <c r="BF2537" s="17"/>
      <c r="BG2537" s="17"/>
      <c r="BH2537" s="17"/>
      <c r="BI2537" s="17"/>
      <c r="BJ2537" s="17"/>
      <c r="BK2537" s="17"/>
      <c r="BL2537" s="17"/>
      <c r="BM2537" s="17"/>
      <c r="BN2537" s="15"/>
      <c r="BO2537" s="15"/>
      <c r="BP2537" s="22"/>
      <c r="BQ2537" s="15"/>
      <c r="BR2537" s="15"/>
      <c r="BS2537" s="15"/>
      <c r="BT2537" s="15"/>
      <c r="BU2537" s="15"/>
      <c r="BV2537" s="15"/>
      <c r="BW2537" s="15"/>
      <c r="BX2537" s="15"/>
      <c r="BY2537" s="15"/>
      <c r="BZ2537" s="15"/>
      <c r="CA2537" s="15"/>
      <c r="CB2537" s="15"/>
      <c r="CC2537" s="15"/>
      <c r="CD2537" s="15"/>
      <c r="CE2537" s="15"/>
      <c r="CF2537" s="15"/>
      <c r="CG2537" s="15"/>
      <c r="CH2537" s="15"/>
      <c r="CI2537" s="15"/>
      <c r="CJ2537" s="15"/>
    </row>
    <row r="2538" spans="1:88" ht="12.75">
      <c r="A2538" s="25" t="s">
        <v>16016</v>
      </c>
      <c r="B2538" s="15" t="s">
        <v>16017</v>
      </c>
      <c r="C2538" s="15" t="s">
        <v>58</v>
      </c>
      <c r="D2538" s="16">
        <v>2010</v>
      </c>
      <c r="E2538" s="15" t="s">
        <v>59</v>
      </c>
      <c r="F2538" s="26"/>
      <c r="G2538" s="26" t="s">
        <v>61</v>
      </c>
      <c r="H2538" s="26" t="s">
        <v>61</v>
      </c>
      <c r="I2538" s="15" t="s">
        <v>61</v>
      </c>
      <c r="J2538" s="26"/>
      <c r="K2538" s="17">
        <f t="shared" si="285"/>
        <v>0</v>
      </c>
      <c r="L2538" s="15"/>
      <c r="M2538" s="15"/>
      <c r="N2538" s="15"/>
      <c r="O2538" s="15"/>
      <c r="P2538" s="15"/>
      <c r="Q2538" s="15"/>
      <c r="R2538" s="15"/>
      <c r="S2538" s="19"/>
      <c r="T2538" s="15"/>
      <c r="U2538" s="17"/>
      <c r="V2538" s="15"/>
      <c r="W2538" s="15"/>
      <c r="X2538" s="15" t="s">
        <v>64</v>
      </c>
      <c r="Y2538" s="15"/>
      <c r="AB2538" s="32">
        <v>43506</v>
      </c>
      <c r="AC2538" s="21" t="s">
        <v>16018</v>
      </c>
      <c r="AD2538" s="21" t="s">
        <v>16019</v>
      </c>
      <c r="AE2538" s="21" t="s">
        <v>16020</v>
      </c>
      <c r="AF2538" s="21" t="s">
        <v>16021</v>
      </c>
      <c r="AG2538" s="22">
        <f t="shared" si="286"/>
        <v>0.45161290322580644</v>
      </c>
      <c r="AH2538" s="15"/>
      <c r="AI2538" s="17"/>
      <c r="AJ2538" s="17"/>
      <c r="AK2538" s="17" t="e">
        <f>VLOOKUP(A2538,'[1]Deals (Exits)'!B:B,1,FALSE)</f>
        <v>#N/A</v>
      </c>
      <c r="AL2538" s="23"/>
      <c r="AM2538" s="17"/>
      <c r="AN2538" s="17"/>
      <c r="AO2538" s="17"/>
      <c r="AP2538" s="17"/>
      <c r="AQ2538" s="18"/>
      <c r="AR2538" s="18"/>
      <c r="AS2538" s="17"/>
      <c r="AT2538" s="17"/>
      <c r="AU2538" s="18"/>
      <c r="AV2538" s="17"/>
      <c r="AW2538" s="17"/>
      <c r="AX2538" s="17"/>
      <c r="AY2538" s="17"/>
      <c r="AZ2538" s="17"/>
      <c r="BA2538" s="17"/>
      <c r="BB2538" s="17"/>
      <c r="BC2538" s="17"/>
      <c r="BD2538" s="17"/>
      <c r="BE2538" s="17"/>
      <c r="BF2538" s="17"/>
      <c r="BG2538" s="17"/>
      <c r="BH2538" s="17"/>
      <c r="BI2538" s="17"/>
      <c r="BJ2538" s="17"/>
      <c r="BK2538" s="17"/>
      <c r="BL2538" s="17"/>
      <c r="BM2538" s="17"/>
      <c r="BN2538" s="15"/>
      <c r="BO2538" s="15"/>
      <c r="BP2538" s="22"/>
      <c r="BQ2538" s="15"/>
      <c r="BR2538" s="15"/>
      <c r="BS2538" s="15"/>
      <c r="BT2538" s="15"/>
      <c r="BU2538" s="15"/>
      <c r="BV2538" s="15"/>
      <c r="BW2538" s="15"/>
      <c r="BX2538" s="15"/>
      <c r="BY2538" s="15"/>
      <c r="BZ2538" s="15"/>
      <c r="CA2538" s="15"/>
      <c r="CB2538" s="15"/>
      <c r="CC2538" s="15"/>
      <c r="CD2538" s="15"/>
      <c r="CE2538" s="15"/>
      <c r="CF2538" s="15"/>
      <c r="CG2538" s="15"/>
      <c r="CH2538" s="15"/>
      <c r="CI2538" s="15"/>
      <c r="CJ2538" s="15"/>
    </row>
    <row r="2539" spans="1:88" ht="12.75">
      <c r="A2539" s="25" t="s">
        <v>16022</v>
      </c>
      <c r="B2539" s="15" t="s">
        <v>16023</v>
      </c>
      <c r="C2539" s="15" t="s">
        <v>58</v>
      </c>
      <c r="D2539" s="16">
        <v>2016</v>
      </c>
      <c r="E2539" s="15" t="s">
        <v>59</v>
      </c>
      <c r="F2539" s="26"/>
      <c r="G2539" s="26" t="s">
        <v>61</v>
      </c>
      <c r="H2539" s="26" t="s">
        <v>61</v>
      </c>
      <c r="I2539" s="15" t="s">
        <v>61</v>
      </c>
      <c r="J2539" s="26"/>
      <c r="K2539" s="17">
        <f t="shared" si="285"/>
        <v>0</v>
      </c>
      <c r="L2539" s="15"/>
      <c r="M2539" s="15"/>
      <c r="N2539" s="15"/>
      <c r="O2539" s="15"/>
      <c r="P2539" s="15"/>
      <c r="Q2539" s="15"/>
      <c r="R2539" s="15"/>
      <c r="S2539" s="19"/>
      <c r="T2539" s="15"/>
      <c r="U2539" s="17"/>
      <c r="V2539" s="15"/>
      <c r="W2539" s="15"/>
      <c r="X2539" s="15" t="s">
        <v>64</v>
      </c>
      <c r="Y2539" s="15"/>
      <c r="AB2539" s="32">
        <v>43506</v>
      </c>
      <c r="AC2539" s="21" t="s">
        <v>16024</v>
      </c>
      <c r="AD2539" s="15"/>
      <c r="AE2539" s="21" t="s">
        <v>16025</v>
      </c>
      <c r="AF2539" s="21" t="s">
        <v>16026</v>
      </c>
      <c r="AG2539" s="22">
        <f t="shared" si="286"/>
        <v>0.41935483870967744</v>
      </c>
      <c r="AH2539" s="15"/>
      <c r="AI2539" s="17"/>
      <c r="AJ2539" s="17"/>
      <c r="AK2539" s="17" t="e">
        <f>VLOOKUP(A2539,'[1]Deals (Exits)'!B:B,1,FALSE)</f>
        <v>#N/A</v>
      </c>
      <c r="AL2539" s="23"/>
      <c r="AM2539" s="17"/>
      <c r="AN2539" s="17"/>
      <c r="AO2539" s="17"/>
      <c r="AP2539" s="17"/>
      <c r="AQ2539" s="18"/>
      <c r="AR2539" s="18"/>
      <c r="AS2539" s="17"/>
      <c r="AT2539" s="17"/>
      <c r="AU2539" s="18"/>
      <c r="AV2539" s="17"/>
      <c r="AW2539" s="17"/>
      <c r="AX2539" s="17"/>
      <c r="AY2539" s="17"/>
      <c r="AZ2539" s="17"/>
      <c r="BA2539" s="17"/>
      <c r="BB2539" s="17"/>
      <c r="BC2539" s="17"/>
      <c r="BD2539" s="17"/>
      <c r="BE2539" s="17"/>
      <c r="BF2539" s="17"/>
      <c r="BG2539" s="17"/>
      <c r="BH2539" s="17"/>
      <c r="BI2539" s="17"/>
      <c r="BJ2539" s="17"/>
      <c r="BK2539" s="17"/>
      <c r="BL2539" s="17"/>
      <c r="BM2539" s="17"/>
      <c r="BN2539" s="15"/>
      <c r="BO2539" s="15"/>
      <c r="BP2539" s="22"/>
      <c r="BQ2539" s="15"/>
      <c r="BR2539" s="15"/>
      <c r="BS2539" s="15"/>
      <c r="BT2539" s="15"/>
      <c r="BU2539" s="15"/>
      <c r="BV2539" s="15"/>
      <c r="BW2539" s="15"/>
      <c r="BX2539" s="15"/>
      <c r="BY2539" s="15"/>
      <c r="BZ2539" s="15"/>
      <c r="CA2539" s="15"/>
      <c r="CB2539" s="15"/>
      <c r="CC2539" s="15"/>
      <c r="CD2539" s="15"/>
      <c r="CE2539" s="15"/>
      <c r="CF2539" s="15"/>
      <c r="CG2539" s="15"/>
      <c r="CH2539" s="15"/>
      <c r="CI2539" s="15"/>
      <c r="CJ2539" s="15"/>
    </row>
    <row r="2540" spans="1:88" ht="12.75">
      <c r="A2540" s="25" t="s">
        <v>16027</v>
      </c>
      <c r="B2540" s="15" t="s">
        <v>7905</v>
      </c>
      <c r="C2540" s="15" t="s">
        <v>58</v>
      </c>
      <c r="D2540" s="16">
        <v>2018</v>
      </c>
      <c r="E2540" s="15" t="s">
        <v>59</v>
      </c>
      <c r="F2540" s="26"/>
      <c r="G2540" s="26" t="s">
        <v>61</v>
      </c>
      <c r="H2540" s="26" t="s">
        <v>61</v>
      </c>
      <c r="I2540" s="15" t="s">
        <v>61</v>
      </c>
      <c r="J2540" s="26"/>
      <c r="K2540" s="17">
        <f t="shared" si="285"/>
        <v>0</v>
      </c>
      <c r="L2540" s="15"/>
      <c r="M2540" s="15"/>
      <c r="N2540" s="15"/>
      <c r="O2540" s="15"/>
      <c r="P2540" s="15"/>
      <c r="Q2540" s="15"/>
      <c r="R2540" s="15"/>
      <c r="S2540" s="19"/>
      <c r="T2540" s="15"/>
      <c r="U2540" s="17"/>
      <c r="V2540" s="15" t="s">
        <v>16028</v>
      </c>
      <c r="W2540" s="15"/>
      <c r="X2540" s="15" t="s">
        <v>79</v>
      </c>
      <c r="Y2540" s="15"/>
      <c r="AB2540" s="32">
        <v>43506</v>
      </c>
      <c r="AC2540" s="21" t="s">
        <v>16029</v>
      </c>
      <c r="AD2540" s="21" t="s">
        <v>16030</v>
      </c>
      <c r="AE2540" s="21" t="s">
        <v>16031</v>
      </c>
      <c r="AF2540" s="21" t="s">
        <v>16032</v>
      </c>
      <c r="AG2540" s="22">
        <f t="shared" si="286"/>
        <v>0.4838709677419355</v>
      </c>
      <c r="AH2540" s="15"/>
      <c r="AI2540" s="17"/>
      <c r="AJ2540" s="17"/>
      <c r="AK2540" s="17" t="e">
        <f>VLOOKUP(A2540,'[1]Deals (Exits)'!B:B,1,FALSE)</f>
        <v>#N/A</v>
      </c>
      <c r="AL2540" s="23"/>
      <c r="AM2540" s="17"/>
      <c r="AN2540" s="17"/>
      <c r="AO2540" s="17"/>
      <c r="AP2540" s="17"/>
      <c r="AQ2540" s="18"/>
      <c r="AR2540" s="18"/>
      <c r="AS2540" s="17"/>
      <c r="AT2540" s="17"/>
      <c r="AU2540" s="18"/>
      <c r="AV2540" s="17"/>
      <c r="AW2540" s="17"/>
      <c r="AX2540" s="17"/>
      <c r="AY2540" s="17"/>
      <c r="AZ2540" s="17"/>
      <c r="BA2540" s="17"/>
      <c r="BB2540" s="17"/>
      <c r="BC2540" s="17"/>
      <c r="BD2540" s="17"/>
      <c r="BE2540" s="17"/>
      <c r="BF2540" s="17"/>
      <c r="BG2540" s="17"/>
      <c r="BH2540" s="17"/>
      <c r="BI2540" s="17"/>
      <c r="BJ2540" s="17"/>
      <c r="BK2540" s="17"/>
      <c r="BL2540" s="17"/>
      <c r="BM2540" s="17"/>
      <c r="BN2540" s="15"/>
      <c r="BO2540" s="15"/>
      <c r="BP2540" s="22"/>
      <c r="BQ2540" s="15"/>
      <c r="BR2540" s="15"/>
      <c r="BS2540" s="15"/>
      <c r="BT2540" s="15"/>
      <c r="BU2540" s="15"/>
      <c r="BV2540" s="15"/>
      <c r="BW2540" s="15"/>
      <c r="BX2540" s="15"/>
      <c r="BY2540" s="15"/>
      <c r="BZ2540" s="15"/>
      <c r="CA2540" s="15"/>
      <c r="CB2540" s="15"/>
      <c r="CC2540" s="15"/>
      <c r="CD2540" s="15"/>
      <c r="CE2540" s="15"/>
      <c r="CF2540" s="15"/>
      <c r="CG2540" s="15"/>
      <c r="CH2540" s="15"/>
      <c r="CI2540" s="15"/>
      <c r="CJ2540" s="15"/>
    </row>
    <row r="2541" spans="1:88" ht="12.75">
      <c r="A2541" s="25" t="s">
        <v>16033</v>
      </c>
      <c r="B2541" s="15" t="s">
        <v>16034</v>
      </c>
      <c r="C2541" s="15" t="s">
        <v>58</v>
      </c>
      <c r="D2541" s="16">
        <v>2015</v>
      </c>
      <c r="E2541" s="15" t="s">
        <v>16035</v>
      </c>
      <c r="F2541" s="26"/>
      <c r="G2541" s="26" t="s">
        <v>61</v>
      </c>
      <c r="H2541" s="26" t="s">
        <v>61</v>
      </c>
      <c r="I2541" s="15" t="s">
        <v>61</v>
      </c>
      <c r="J2541" s="26"/>
      <c r="K2541" s="17">
        <f t="shared" si="285"/>
        <v>0</v>
      </c>
      <c r="L2541" s="15"/>
      <c r="M2541" s="15"/>
      <c r="N2541" s="15"/>
      <c r="O2541" s="15"/>
      <c r="P2541" s="15"/>
      <c r="Q2541" s="15"/>
      <c r="R2541" s="15"/>
      <c r="S2541" s="19"/>
      <c r="T2541" s="15"/>
      <c r="U2541" s="17"/>
      <c r="V2541" s="15" t="s">
        <v>16036</v>
      </c>
      <c r="W2541" s="15"/>
      <c r="X2541" s="15" t="s">
        <v>79</v>
      </c>
      <c r="Y2541" s="15"/>
      <c r="AB2541" s="32">
        <v>43506</v>
      </c>
      <c r="AC2541" s="21" t="s">
        <v>16037</v>
      </c>
      <c r="AD2541" s="21" t="s">
        <v>16038</v>
      </c>
      <c r="AE2541" s="21" t="s">
        <v>16039</v>
      </c>
      <c r="AF2541" s="21" t="s">
        <v>16040</v>
      </c>
      <c r="AG2541" s="22">
        <f t="shared" si="286"/>
        <v>0.4838709677419355</v>
      </c>
      <c r="AH2541" s="15"/>
      <c r="AI2541" s="17"/>
      <c r="AJ2541" s="17"/>
      <c r="AK2541" s="17" t="e">
        <f>VLOOKUP(A2541,'[1]Deals (Exits)'!B:B,1,FALSE)</f>
        <v>#N/A</v>
      </c>
      <c r="AL2541" s="23"/>
      <c r="AM2541" s="17"/>
      <c r="AN2541" s="17"/>
      <c r="AO2541" s="17"/>
      <c r="AP2541" s="17"/>
      <c r="AQ2541" s="18"/>
      <c r="AR2541" s="18"/>
      <c r="AS2541" s="17"/>
      <c r="AT2541" s="17"/>
      <c r="AU2541" s="18"/>
      <c r="AV2541" s="17"/>
      <c r="AW2541" s="17"/>
      <c r="AX2541" s="17"/>
      <c r="AY2541" s="17"/>
      <c r="AZ2541" s="17"/>
      <c r="BA2541" s="17"/>
      <c r="BB2541" s="17"/>
      <c r="BC2541" s="17"/>
      <c r="BD2541" s="17"/>
      <c r="BE2541" s="17"/>
      <c r="BF2541" s="17"/>
      <c r="BG2541" s="17"/>
      <c r="BH2541" s="17"/>
      <c r="BI2541" s="17"/>
      <c r="BJ2541" s="17"/>
      <c r="BK2541" s="17"/>
      <c r="BL2541" s="17"/>
      <c r="BM2541" s="17"/>
      <c r="BN2541" s="15"/>
      <c r="BO2541" s="15"/>
      <c r="BP2541" s="22"/>
      <c r="BQ2541" s="15"/>
      <c r="BR2541" s="15"/>
      <c r="BS2541" s="15"/>
      <c r="BT2541" s="15"/>
      <c r="BU2541" s="15"/>
      <c r="BV2541" s="15"/>
      <c r="BW2541" s="15"/>
      <c r="BX2541" s="15"/>
      <c r="BY2541" s="15"/>
      <c r="BZ2541" s="15"/>
      <c r="CA2541" s="15"/>
      <c r="CB2541" s="15"/>
      <c r="CC2541" s="15"/>
      <c r="CD2541" s="15"/>
      <c r="CE2541" s="15"/>
      <c r="CF2541" s="15"/>
      <c r="CG2541" s="15"/>
      <c r="CH2541" s="15"/>
      <c r="CI2541" s="15"/>
      <c r="CJ2541" s="15"/>
    </row>
    <row r="2542" spans="1:88" ht="12.75">
      <c r="A2542" s="25" t="s">
        <v>16041</v>
      </c>
      <c r="B2542" s="15" t="s">
        <v>16042</v>
      </c>
      <c r="C2542" s="15" t="s">
        <v>58</v>
      </c>
      <c r="D2542" s="16">
        <v>2018</v>
      </c>
      <c r="E2542" s="15" t="s">
        <v>59</v>
      </c>
      <c r="F2542" s="26"/>
      <c r="G2542" s="26" t="s">
        <v>61</v>
      </c>
      <c r="H2542" s="26" t="s">
        <v>61</v>
      </c>
      <c r="I2542" s="15" t="s">
        <v>61</v>
      </c>
      <c r="J2542" s="26"/>
      <c r="K2542" s="17">
        <f t="shared" si="285"/>
        <v>0</v>
      </c>
      <c r="L2542" s="15"/>
      <c r="M2542" s="15"/>
      <c r="N2542" s="15"/>
      <c r="O2542" s="15"/>
      <c r="P2542" s="15"/>
      <c r="Q2542" s="15"/>
      <c r="R2542" s="15"/>
      <c r="S2542" s="19"/>
      <c r="T2542" s="15"/>
      <c r="U2542" s="17"/>
      <c r="V2542" s="15"/>
      <c r="W2542" s="15"/>
      <c r="X2542" s="15" t="s">
        <v>12945</v>
      </c>
      <c r="Y2542" s="15"/>
      <c r="AB2542" s="20" t="s">
        <v>286</v>
      </c>
      <c r="AC2542" s="21" t="s">
        <v>16043</v>
      </c>
      <c r="AD2542" s="15"/>
      <c r="AE2542" s="21" t="s">
        <v>16044</v>
      </c>
      <c r="AF2542" s="15"/>
      <c r="AG2542" s="22">
        <f t="shared" si="286"/>
        <v>0.38709677419354838</v>
      </c>
      <c r="AH2542" s="15"/>
      <c r="AI2542" s="17"/>
      <c r="AJ2542" s="17"/>
      <c r="AK2542" s="17" t="e">
        <f>VLOOKUP(A2542,'[1]Deals (Exits)'!B:B,1,FALSE)</f>
        <v>#N/A</v>
      </c>
      <c r="AL2542" s="23"/>
      <c r="AM2542" s="17"/>
      <c r="AN2542" s="17"/>
      <c r="AO2542" s="17"/>
      <c r="AP2542" s="17"/>
      <c r="AQ2542" s="18"/>
      <c r="AR2542" s="18"/>
      <c r="AS2542" s="17"/>
      <c r="AT2542" s="17"/>
      <c r="AU2542" s="18"/>
      <c r="AV2542" s="17"/>
      <c r="AW2542" s="17"/>
      <c r="AX2542" s="17"/>
      <c r="AY2542" s="17"/>
      <c r="AZ2542" s="17"/>
      <c r="BA2542" s="17"/>
      <c r="BB2542" s="17"/>
      <c r="BC2542" s="17"/>
      <c r="BD2542" s="17"/>
      <c r="BE2542" s="17"/>
      <c r="BF2542" s="17"/>
      <c r="BG2542" s="17"/>
      <c r="BH2542" s="17"/>
      <c r="BI2542" s="17"/>
      <c r="BJ2542" s="17"/>
      <c r="BK2542" s="17"/>
      <c r="BL2542" s="17"/>
      <c r="BM2542" s="17"/>
      <c r="BN2542" s="15"/>
      <c r="BO2542" s="15"/>
      <c r="BP2542" s="22"/>
      <c r="BQ2542" s="15"/>
      <c r="BR2542" s="15"/>
      <c r="BS2542" s="15"/>
      <c r="BT2542" s="15"/>
      <c r="BU2542" s="15"/>
      <c r="BV2542" s="15"/>
      <c r="BW2542" s="15"/>
      <c r="BX2542" s="15"/>
      <c r="BY2542" s="15"/>
      <c r="BZ2542" s="15"/>
      <c r="CA2542" s="15"/>
      <c r="CB2542" s="15"/>
      <c r="CC2542" s="15"/>
      <c r="CD2542" s="15"/>
      <c r="CE2542" s="15"/>
      <c r="CF2542" s="15"/>
      <c r="CG2542" s="15"/>
      <c r="CH2542" s="15"/>
      <c r="CI2542" s="15"/>
      <c r="CJ2542" s="15"/>
    </row>
    <row r="2543" spans="1:88" ht="12.75">
      <c r="A2543" s="25" t="s">
        <v>16045</v>
      </c>
      <c r="B2543" s="15" t="s">
        <v>16046</v>
      </c>
      <c r="C2543" s="15" t="s">
        <v>58</v>
      </c>
      <c r="D2543" s="16">
        <v>2018</v>
      </c>
      <c r="E2543" s="15" t="s">
        <v>59</v>
      </c>
      <c r="F2543" s="26"/>
      <c r="G2543" s="26" t="s">
        <v>61</v>
      </c>
      <c r="H2543" s="26" t="s">
        <v>61</v>
      </c>
      <c r="I2543" s="15" t="s">
        <v>61</v>
      </c>
      <c r="J2543" s="26"/>
      <c r="K2543" s="17">
        <f t="shared" si="285"/>
        <v>0</v>
      </c>
      <c r="L2543" s="15"/>
      <c r="M2543" s="15"/>
      <c r="N2543" s="15"/>
      <c r="O2543" s="15"/>
      <c r="P2543" s="15"/>
      <c r="Q2543" s="15"/>
      <c r="R2543" s="15"/>
      <c r="S2543" s="19"/>
      <c r="T2543" s="15"/>
      <c r="U2543" s="17"/>
      <c r="V2543" s="15"/>
      <c r="W2543" s="15"/>
      <c r="X2543" s="15" t="s">
        <v>79</v>
      </c>
      <c r="Y2543" s="15"/>
      <c r="AB2543" s="32">
        <v>44206</v>
      </c>
      <c r="AC2543" s="21" t="s">
        <v>16047</v>
      </c>
      <c r="AD2543" s="15"/>
      <c r="AE2543" s="15"/>
      <c r="AF2543" s="15"/>
      <c r="AG2543" s="22">
        <f t="shared" si="286"/>
        <v>0.35483870967741937</v>
      </c>
      <c r="AH2543" s="15"/>
      <c r="AI2543" s="17"/>
      <c r="AJ2543" s="17"/>
      <c r="AK2543" s="17" t="e">
        <f>VLOOKUP(A2543,'[1]Deals (Exits)'!B:B,1,FALSE)</f>
        <v>#N/A</v>
      </c>
      <c r="AL2543" s="23"/>
      <c r="AM2543" s="17"/>
      <c r="AN2543" s="17"/>
      <c r="AO2543" s="17"/>
      <c r="AP2543" s="17"/>
      <c r="AQ2543" s="18"/>
      <c r="AR2543" s="18"/>
      <c r="AS2543" s="17"/>
      <c r="AT2543" s="17"/>
      <c r="AU2543" s="18"/>
      <c r="AV2543" s="17"/>
      <c r="AW2543" s="17"/>
      <c r="AX2543" s="17"/>
      <c r="AY2543" s="17"/>
      <c r="AZ2543" s="17"/>
      <c r="BA2543" s="17"/>
      <c r="BB2543" s="17"/>
      <c r="BC2543" s="17"/>
      <c r="BD2543" s="17"/>
      <c r="BE2543" s="17"/>
      <c r="BF2543" s="17"/>
      <c r="BG2543" s="17"/>
      <c r="BH2543" s="17"/>
      <c r="BI2543" s="17"/>
      <c r="BJ2543" s="17"/>
      <c r="BK2543" s="17"/>
      <c r="BL2543" s="17"/>
      <c r="BM2543" s="17"/>
      <c r="BN2543" s="15"/>
      <c r="BO2543" s="15"/>
      <c r="BP2543" s="22"/>
      <c r="BQ2543" s="15"/>
      <c r="BR2543" s="15"/>
      <c r="BS2543" s="15"/>
      <c r="BT2543" s="15"/>
      <c r="BU2543" s="15"/>
      <c r="BV2543" s="15"/>
      <c r="BW2543" s="15"/>
      <c r="BX2543" s="15"/>
      <c r="BY2543" s="15"/>
      <c r="BZ2543" s="15"/>
      <c r="CA2543" s="15"/>
      <c r="CB2543" s="15"/>
      <c r="CC2543" s="15"/>
      <c r="CD2543" s="15"/>
      <c r="CE2543" s="15"/>
      <c r="CF2543" s="15"/>
      <c r="CG2543" s="15"/>
      <c r="CH2543" s="15"/>
      <c r="CI2543" s="15"/>
      <c r="CJ2543" s="15"/>
    </row>
    <row r="2544" spans="1:88" ht="12.75">
      <c r="A2544" s="27" t="s">
        <v>16048</v>
      </c>
      <c r="B2544" s="15" t="s">
        <v>16049</v>
      </c>
      <c r="C2544" s="15" t="s">
        <v>58</v>
      </c>
      <c r="D2544" s="16">
        <v>2016</v>
      </c>
      <c r="E2544" s="15" t="s">
        <v>59</v>
      </c>
      <c r="F2544" s="26"/>
      <c r="G2544" s="26" t="s">
        <v>61</v>
      </c>
      <c r="H2544" s="26" t="s">
        <v>61</v>
      </c>
      <c r="I2544" s="15" t="s">
        <v>61</v>
      </c>
      <c r="J2544" s="26"/>
      <c r="K2544" s="17">
        <f t="shared" si="285"/>
        <v>0</v>
      </c>
      <c r="L2544" s="15"/>
      <c r="M2544" s="15"/>
      <c r="N2544" s="15"/>
      <c r="O2544" s="15"/>
      <c r="P2544" s="15"/>
      <c r="Q2544" s="15"/>
      <c r="R2544" s="15"/>
      <c r="S2544" s="19"/>
      <c r="T2544" s="15"/>
      <c r="U2544" s="17"/>
      <c r="V2544" s="15" t="s">
        <v>16050</v>
      </c>
      <c r="W2544" s="15"/>
      <c r="X2544" s="15" t="s">
        <v>64</v>
      </c>
      <c r="Y2544" s="15"/>
      <c r="AB2544" s="32">
        <v>43506</v>
      </c>
      <c r="AC2544" s="21" t="s">
        <v>16051</v>
      </c>
      <c r="AD2544" s="21" t="s">
        <v>16052</v>
      </c>
      <c r="AE2544" s="21" t="s">
        <v>16053</v>
      </c>
      <c r="AF2544" s="21" t="s">
        <v>16054</v>
      </c>
      <c r="AG2544" s="22">
        <f t="shared" si="286"/>
        <v>0.4838709677419355</v>
      </c>
      <c r="AH2544" s="15"/>
      <c r="AI2544" s="17"/>
      <c r="AJ2544" s="17"/>
      <c r="AK2544" s="17" t="e">
        <f>VLOOKUP(A2544,'[1]Deals (Exits)'!B:B,1,FALSE)</f>
        <v>#N/A</v>
      </c>
      <c r="AL2544" s="23"/>
      <c r="AM2544" s="17"/>
      <c r="AN2544" s="17"/>
      <c r="AO2544" s="17"/>
      <c r="AP2544" s="17"/>
      <c r="AQ2544" s="18"/>
      <c r="AR2544" s="18"/>
      <c r="AS2544" s="17"/>
      <c r="AT2544" s="17"/>
      <c r="AU2544" s="18"/>
      <c r="AV2544" s="17"/>
      <c r="AW2544" s="17"/>
      <c r="AX2544" s="17"/>
      <c r="AY2544" s="17"/>
      <c r="AZ2544" s="17"/>
      <c r="BA2544" s="17"/>
      <c r="BB2544" s="17"/>
      <c r="BC2544" s="17"/>
      <c r="BD2544" s="17"/>
      <c r="BE2544" s="17"/>
      <c r="BF2544" s="17"/>
      <c r="BG2544" s="17"/>
      <c r="BH2544" s="17"/>
      <c r="BI2544" s="17"/>
      <c r="BJ2544" s="17"/>
      <c r="BK2544" s="17"/>
      <c r="BL2544" s="17"/>
      <c r="BM2544" s="17"/>
      <c r="BN2544" s="15"/>
      <c r="BO2544" s="15"/>
      <c r="BP2544" s="22"/>
      <c r="BQ2544" s="15"/>
      <c r="BR2544" s="15"/>
      <c r="BS2544" s="15"/>
      <c r="BT2544" s="15"/>
      <c r="BU2544" s="15"/>
      <c r="BV2544" s="15"/>
      <c r="BW2544" s="15"/>
      <c r="BX2544" s="15"/>
      <c r="BY2544" s="15"/>
      <c r="BZ2544" s="15"/>
      <c r="CA2544" s="15"/>
      <c r="CB2544" s="15"/>
      <c r="CC2544" s="15"/>
      <c r="CD2544" s="15"/>
      <c r="CE2544" s="15"/>
      <c r="CF2544" s="15"/>
      <c r="CG2544" s="15"/>
      <c r="CH2544" s="15"/>
      <c r="CI2544" s="15"/>
      <c r="CJ2544" s="15"/>
    </row>
    <row r="2545" spans="1:88" ht="12.75">
      <c r="A2545" s="25" t="s">
        <v>16055</v>
      </c>
      <c r="B2545" s="15" t="s">
        <v>16056</v>
      </c>
      <c r="C2545" s="15" t="s">
        <v>58</v>
      </c>
      <c r="D2545" s="16">
        <v>2017</v>
      </c>
      <c r="E2545" s="15" t="s">
        <v>59</v>
      </c>
      <c r="F2545" s="26"/>
      <c r="G2545" s="26" t="s">
        <v>61</v>
      </c>
      <c r="H2545" s="26" t="s">
        <v>61</v>
      </c>
      <c r="I2545" s="15" t="s">
        <v>61</v>
      </c>
      <c r="J2545" s="26"/>
      <c r="K2545" s="17">
        <f t="shared" si="285"/>
        <v>0</v>
      </c>
      <c r="L2545" s="15"/>
      <c r="M2545" s="15"/>
      <c r="N2545" s="15"/>
      <c r="O2545" s="15"/>
      <c r="P2545" s="15"/>
      <c r="Q2545" s="15"/>
      <c r="R2545" s="15"/>
      <c r="S2545" s="19"/>
      <c r="T2545" s="15"/>
      <c r="U2545" s="17"/>
      <c r="V2545" s="15" t="s">
        <v>16057</v>
      </c>
      <c r="W2545" s="15"/>
      <c r="X2545" s="15" t="s">
        <v>79</v>
      </c>
      <c r="Y2545" s="15"/>
      <c r="AB2545" s="32">
        <v>44206</v>
      </c>
      <c r="AC2545" s="21" t="s">
        <v>16058</v>
      </c>
      <c r="AD2545" s="21" t="s">
        <v>16059</v>
      </c>
      <c r="AE2545" s="21" t="s">
        <v>16060</v>
      </c>
      <c r="AF2545" s="15"/>
      <c r="AG2545" s="22">
        <f t="shared" si="286"/>
        <v>0.45161290322580644</v>
      </c>
      <c r="AH2545" s="15"/>
      <c r="AI2545" s="17"/>
      <c r="AJ2545" s="17"/>
      <c r="AK2545" s="17" t="e">
        <f>VLOOKUP(A2545,'[1]Deals (Exits)'!B:B,1,FALSE)</f>
        <v>#N/A</v>
      </c>
      <c r="AL2545" s="23"/>
      <c r="AM2545" s="17"/>
      <c r="AN2545" s="17"/>
      <c r="AO2545" s="17"/>
      <c r="AP2545" s="17"/>
      <c r="AQ2545" s="18"/>
      <c r="AR2545" s="18"/>
      <c r="AS2545" s="17"/>
      <c r="AT2545" s="17"/>
      <c r="AU2545" s="18"/>
      <c r="AV2545" s="17"/>
      <c r="AW2545" s="17"/>
      <c r="AX2545" s="17"/>
      <c r="AY2545" s="17"/>
      <c r="AZ2545" s="17"/>
      <c r="BA2545" s="17"/>
      <c r="BB2545" s="17"/>
      <c r="BC2545" s="17"/>
      <c r="BD2545" s="17"/>
      <c r="BE2545" s="17"/>
      <c r="BF2545" s="17"/>
      <c r="BG2545" s="17"/>
      <c r="BH2545" s="17"/>
      <c r="BI2545" s="17"/>
      <c r="BJ2545" s="17"/>
      <c r="BK2545" s="17"/>
      <c r="BL2545" s="17"/>
      <c r="BM2545" s="17"/>
      <c r="BN2545" s="15"/>
      <c r="BO2545" s="15"/>
      <c r="BP2545" s="22"/>
      <c r="BQ2545" s="15"/>
      <c r="BR2545" s="15"/>
      <c r="BS2545" s="15"/>
      <c r="BT2545" s="15"/>
      <c r="BU2545" s="15"/>
      <c r="BV2545" s="15"/>
      <c r="BW2545" s="15"/>
      <c r="BX2545" s="15"/>
      <c r="BY2545" s="15"/>
      <c r="BZ2545" s="15"/>
      <c r="CA2545" s="15"/>
      <c r="CB2545" s="15"/>
      <c r="CC2545" s="15"/>
      <c r="CD2545" s="15"/>
      <c r="CE2545" s="15"/>
      <c r="CF2545" s="15"/>
      <c r="CG2545" s="15"/>
      <c r="CH2545" s="15"/>
      <c r="CI2545" s="15"/>
      <c r="CJ2545" s="15"/>
    </row>
    <row r="2546" spans="1:88" ht="12.75">
      <c r="A2546" s="27" t="s">
        <v>16061</v>
      </c>
      <c r="B2546" s="15" t="s">
        <v>16062</v>
      </c>
      <c r="C2546" s="15" t="s">
        <v>58</v>
      </c>
      <c r="D2546" s="16">
        <v>2013</v>
      </c>
      <c r="E2546" s="15" t="s">
        <v>15603</v>
      </c>
      <c r="F2546" s="26"/>
      <c r="G2546" s="26" t="s">
        <v>61</v>
      </c>
      <c r="H2546" s="26" t="s">
        <v>61</v>
      </c>
      <c r="I2546" s="15" t="s">
        <v>61</v>
      </c>
      <c r="J2546" s="26"/>
      <c r="K2546" s="17">
        <f t="shared" si="285"/>
        <v>0</v>
      </c>
      <c r="L2546" s="15"/>
      <c r="M2546" s="15"/>
      <c r="N2546" s="15"/>
      <c r="O2546" s="15"/>
      <c r="P2546" s="15"/>
      <c r="Q2546" s="15"/>
      <c r="R2546" s="15"/>
      <c r="S2546" s="19"/>
      <c r="T2546" s="15"/>
      <c r="U2546" s="17"/>
      <c r="V2546" s="15"/>
      <c r="W2546" s="15"/>
      <c r="X2546" s="15" t="s">
        <v>64</v>
      </c>
      <c r="Y2546" s="15"/>
      <c r="AB2546" s="32">
        <v>43506</v>
      </c>
      <c r="AC2546" s="21" t="s">
        <v>16063</v>
      </c>
      <c r="AD2546" s="21" t="s">
        <v>16064</v>
      </c>
      <c r="AE2546" s="21" t="s">
        <v>16065</v>
      </c>
      <c r="AF2546" s="21" t="s">
        <v>16066</v>
      </c>
      <c r="AG2546" s="22">
        <f t="shared" si="286"/>
        <v>0.45161290322580644</v>
      </c>
      <c r="AH2546" s="15"/>
      <c r="AI2546" s="17"/>
      <c r="AJ2546" s="17"/>
      <c r="AK2546" s="17" t="e">
        <f>VLOOKUP(A2546,'[1]Deals (Exits)'!B:B,1,FALSE)</f>
        <v>#N/A</v>
      </c>
      <c r="AL2546" s="23"/>
      <c r="AM2546" s="17"/>
      <c r="AN2546" s="17"/>
      <c r="AO2546" s="17"/>
      <c r="AP2546" s="17"/>
      <c r="AQ2546" s="18"/>
      <c r="AR2546" s="18"/>
      <c r="AS2546" s="17"/>
      <c r="AT2546" s="17"/>
      <c r="AU2546" s="18"/>
      <c r="AV2546" s="17"/>
      <c r="AW2546" s="17"/>
      <c r="AX2546" s="17"/>
      <c r="AY2546" s="17"/>
      <c r="AZ2546" s="17"/>
      <c r="BA2546" s="17"/>
      <c r="BB2546" s="17"/>
      <c r="BC2546" s="17"/>
      <c r="BD2546" s="17"/>
      <c r="BE2546" s="17"/>
      <c r="BF2546" s="17"/>
      <c r="BG2546" s="17"/>
      <c r="BH2546" s="17"/>
      <c r="BI2546" s="17"/>
      <c r="BJ2546" s="17"/>
      <c r="BK2546" s="17"/>
      <c r="BL2546" s="17"/>
      <c r="BM2546" s="17"/>
      <c r="BN2546" s="15"/>
      <c r="BO2546" s="15"/>
      <c r="BP2546" s="22"/>
      <c r="BQ2546" s="15"/>
      <c r="BR2546" s="15"/>
      <c r="BS2546" s="15"/>
      <c r="BT2546" s="15"/>
      <c r="BU2546" s="15"/>
      <c r="BV2546" s="15"/>
      <c r="BW2546" s="15"/>
      <c r="BX2546" s="15"/>
      <c r="BY2546" s="15"/>
      <c r="BZ2546" s="15"/>
      <c r="CA2546" s="15"/>
      <c r="CB2546" s="15"/>
      <c r="CC2546" s="15"/>
      <c r="CD2546" s="15"/>
      <c r="CE2546" s="15"/>
      <c r="CF2546" s="15"/>
      <c r="CG2546" s="15"/>
      <c r="CH2546" s="15"/>
      <c r="CI2546" s="15"/>
      <c r="CJ2546" s="15"/>
    </row>
    <row r="2547" spans="1:88" ht="12.75">
      <c r="A2547" s="25" t="s">
        <v>16067</v>
      </c>
      <c r="B2547" s="15" t="s">
        <v>16068</v>
      </c>
      <c r="C2547" s="15" t="s">
        <v>58</v>
      </c>
      <c r="D2547" s="16">
        <v>2010</v>
      </c>
      <c r="E2547" s="15" t="s">
        <v>59</v>
      </c>
      <c r="F2547" s="26"/>
      <c r="G2547" s="26" t="s">
        <v>61</v>
      </c>
      <c r="H2547" s="26" t="s">
        <v>61</v>
      </c>
      <c r="I2547" s="15" t="s">
        <v>61</v>
      </c>
      <c r="J2547" s="26"/>
      <c r="K2547" s="17">
        <f t="shared" si="285"/>
        <v>0</v>
      </c>
      <c r="L2547" s="15"/>
      <c r="M2547" s="15"/>
      <c r="N2547" s="15"/>
      <c r="O2547" s="15"/>
      <c r="P2547" s="15"/>
      <c r="Q2547" s="15"/>
      <c r="R2547" s="15"/>
      <c r="S2547" s="19"/>
      <c r="T2547" s="15"/>
      <c r="U2547" s="17"/>
      <c r="V2547" s="15"/>
      <c r="W2547" s="15"/>
      <c r="X2547" s="15" t="s">
        <v>191</v>
      </c>
      <c r="Y2547" s="15"/>
      <c r="AB2547" s="32">
        <v>43506</v>
      </c>
      <c r="AC2547" s="21" t="s">
        <v>16069</v>
      </c>
      <c r="AD2547" s="21" t="s">
        <v>16070</v>
      </c>
      <c r="AE2547" s="21" t="s">
        <v>16071</v>
      </c>
      <c r="AF2547" s="21" t="s">
        <v>16072</v>
      </c>
      <c r="AG2547" s="22">
        <f t="shared" si="286"/>
        <v>0.45161290322580644</v>
      </c>
      <c r="AH2547" s="15"/>
      <c r="AI2547" s="17"/>
      <c r="AJ2547" s="17"/>
      <c r="AK2547" s="17" t="e">
        <f>VLOOKUP(A2547,'[1]Deals (Exits)'!B:B,1,FALSE)</f>
        <v>#N/A</v>
      </c>
      <c r="AL2547" s="23"/>
      <c r="AM2547" s="17"/>
      <c r="AN2547" s="17"/>
      <c r="AO2547" s="17"/>
      <c r="AP2547" s="17"/>
      <c r="AQ2547" s="18"/>
      <c r="AR2547" s="18"/>
      <c r="AS2547" s="17"/>
      <c r="AT2547" s="17"/>
      <c r="AU2547" s="18"/>
      <c r="AV2547" s="17"/>
      <c r="AW2547" s="17"/>
      <c r="AX2547" s="17"/>
      <c r="AY2547" s="17"/>
      <c r="AZ2547" s="17"/>
      <c r="BA2547" s="17"/>
      <c r="BB2547" s="17"/>
      <c r="BC2547" s="17"/>
      <c r="BD2547" s="17"/>
      <c r="BE2547" s="17"/>
      <c r="BF2547" s="17"/>
      <c r="BG2547" s="17"/>
      <c r="BH2547" s="17"/>
      <c r="BI2547" s="17"/>
      <c r="BJ2547" s="17"/>
      <c r="BK2547" s="17"/>
      <c r="BL2547" s="17"/>
      <c r="BM2547" s="17"/>
      <c r="BN2547" s="15"/>
      <c r="BO2547" s="15"/>
      <c r="BP2547" s="22"/>
      <c r="BQ2547" s="15"/>
      <c r="BR2547" s="15"/>
      <c r="BS2547" s="15"/>
      <c r="BT2547" s="15"/>
      <c r="BU2547" s="15"/>
      <c r="BV2547" s="15"/>
      <c r="BW2547" s="15"/>
      <c r="BX2547" s="15"/>
      <c r="BY2547" s="15"/>
      <c r="BZ2547" s="15"/>
      <c r="CA2547" s="15"/>
      <c r="CB2547" s="15"/>
      <c r="CC2547" s="15"/>
      <c r="CD2547" s="15"/>
      <c r="CE2547" s="15"/>
      <c r="CF2547" s="15"/>
      <c r="CG2547" s="15"/>
      <c r="CH2547" s="15"/>
      <c r="CI2547" s="15"/>
      <c r="CJ2547" s="15"/>
    </row>
    <row r="2548" spans="1:88" ht="12.75">
      <c r="A2548" s="25" t="s">
        <v>16073</v>
      </c>
      <c r="B2548" s="15" t="s">
        <v>16074</v>
      </c>
      <c r="C2548" s="15" t="s">
        <v>58</v>
      </c>
      <c r="D2548" s="16">
        <v>2010</v>
      </c>
      <c r="E2548" s="15" t="s">
        <v>59</v>
      </c>
      <c r="F2548" s="26"/>
      <c r="G2548" s="26" t="s">
        <v>61</v>
      </c>
      <c r="H2548" s="26" t="s">
        <v>61</v>
      </c>
      <c r="I2548" s="15" t="s">
        <v>61</v>
      </c>
      <c r="J2548" s="26"/>
      <c r="K2548" s="17">
        <f t="shared" si="285"/>
        <v>0</v>
      </c>
      <c r="L2548" s="15"/>
      <c r="M2548" s="15"/>
      <c r="N2548" s="15"/>
      <c r="O2548" s="15"/>
      <c r="P2548" s="15"/>
      <c r="Q2548" s="15"/>
      <c r="R2548" s="15"/>
      <c r="S2548" s="19"/>
      <c r="T2548" s="15"/>
      <c r="U2548" s="17"/>
      <c r="V2548" s="15"/>
      <c r="W2548" s="15"/>
      <c r="X2548" s="15" t="s">
        <v>5334</v>
      </c>
      <c r="Y2548" s="15"/>
      <c r="AB2548" s="20" t="s">
        <v>333</v>
      </c>
      <c r="AC2548" s="21" t="s">
        <v>16075</v>
      </c>
      <c r="AD2548" s="21" t="s">
        <v>16076</v>
      </c>
      <c r="AE2548" s="15"/>
      <c r="AF2548" s="21" t="s">
        <v>16077</v>
      </c>
      <c r="AG2548" s="22">
        <f t="shared" si="286"/>
        <v>0.41935483870967744</v>
      </c>
      <c r="AH2548" s="15"/>
      <c r="AI2548" s="17"/>
      <c r="AJ2548" s="17"/>
      <c r="AK2548" s="17" t="e">
        <f>VLOOKUP(A2548,'[1]Deals (Exits)'!B:B,1,FALSE)</f>
        <v>#N/A</v>
      </c>
      <c r="AL2548" s="23"/>
      <c r="AM2548" s="17"/>
      <c r="AN2548" s="17"/>
      <c r="AO2548" s="17"/>
      <c r="AP2548" s="17"/>
      <c r="AQ2548" s="18"/>
      <c r="AR2548" s="18"/>
      <c r="AS2548" s="17"/>
      <c r="AT2548" s="17"/>
      <c r="AU2548" s="18"/>
      <c r="AV2548" s="17"/>
      <c r="AW2548" s="17"/>
      <c r="AX2548" s="17"/>
      <c r="AY2548" s="17"/>
      <c r="AZ2548" s="17"/>
      <c r="BA2548" s="17"/>
      <c r="BB2548" s="17"/>
      <c r="BC2548" s="17"/>
      <c r="BD2548" s="17"/>
      <c r="BE2548" s="17"/>
      <c r="BF2548" s="17"/>
      <c r="BG2548" s="17"/>
      <c r="BH2548" s="17"/>
      <c r="BI2548" s="17"/>
      <c r="BJ2548" s="17"/>
      <c r="BK2548" s="17"/>
      <c r="BL2548" s="17"/>
      <c r="BM2548" s="17"/>
      <c r="BN2548" s="15"/>
      <c r="BO2548" s="15"/>
      <c r="BP2548" s="22"/>
      <c r="BQ2548" s="15"/>
      <c r="BR2548" s="15"/>
      <c r="BS2548" s="15"/>
      <c r="BT2548" s="15"/>
      <c r="BU2548" s="15"/>
      <c r="BV2548" s="15"/>
      <c r="BW2548" s="15"/>
      <c r="BX2548" s="15"/>
      <c r="BY2548" s="15"/>
      <c r="BZ2548" s="15"/>
      <c r="CA2548" s="15"/>
      <c r="CB2548" s="15"/>
      <c r="CC2548" s="15"/>
      <c r="CD2548" s="15"/>
      <c r="CE2548" s="15"/>
      <c r="CF2548" s="15"/>
      <c r="CG2548" s="15"/>
      <c r="CH2548" s="15"/>
      <c r="CI2548" s="15"/>
      <c r="CJ2548" s="15"/>
    </row>
    <row r="2549" spans="1:88" ht="12.75">
      <c r="A2549" s="25" t="s">
        <v>16078</v>
      </c>
      <c r="B2549" s="15" t="s">
        <v>16079</v>
      </c>
      <c r="C2549" s="15" t="s">
        <v>58</v>
      </c>
      <c r="D2549" s="16">
        <v>2015</v>
      </c>
      <c r="E2549" s="15" t="s">
        <v>3506</v>
      </c>
      <c r="F2549" s="26"/>
      <c r="G2549" s="26" t="s">
        <v>61</v>
      </c>
      <c r="H2549" s="26" t="s">
        <v>61</v>
      </c>
      <c r="I2549" s="15" t="s">
        <v>61</v>
      </c>
      <c r="J2549" s="26"/>
      <c r="K2549" s="17">
        <f t="shared" si="285"/>
        <v>0</v>
      </c>
      <c r="L2549" s="15"/>
      <c r="M2549" s="15"/>
      <c r="N2549" s="15"/>
      <c r="O2549" s="15"/>
      <c r="P2549" s="15"/>
      <c r="Q2549" s="15"/>
      <c r="R2549" s="15"/>
      <c r="S2549" s="19"/>
      <c r="T2549" s="15"/>
      <c r="U2549" s="17"/>
      <c r="V2549" s="15" t="s">
        <v>16080</v>
      </c>
      <c r="W2549" s="15"/>
      <c r="X2549" s="15" t="s">
        <v>4628</v>
      </c>
      <c r="Y2549" s="15"/>
      <c r="AB2549" s="32">
        <v>43506</v>
      </c>
      <c r="AC2549" s="21" t="s">
        <v>16081</v>
      </c>
      <c r="AD2549" s="21" t="s">
        <v>16082</v>
      </c>
      <c r="AE2549" s="21" t="s">
        <v>16083</v>
      </c>
      <c r="AF2549" s="21" t="s">
        <v>16084</v>
      </c>
      <c r="AG2549" s="22">
        <f t="shared" si="286"/>
        <v>0.4838709677419355</v>
      </c>
      <c r="AH2549" s="15"/>
      <c r="AI2549" s="17"/>
      <c r="AJ2549" s="17"/>
      <c r="AK2549" s="17" t="e">
        <f>VLOOKUP(A2549,'[1]Deals (Exits)'!B:B,1,FALSE)</f>
        <v>#N/A</v>
      </c>
      <c r="AL2549" s="23"/>
      <c r="AM2549" s="17"/>
      <c r="AN2549" s="17"/>
      <c r="AO2549" s="17"/>
      <c r="AP2549" s="17"/>
      <c r="AQ2549" s="18"/>
      <c r="AR2549" s="18"/>
      <c r="AS2549" s="17"/>
      <c r="AT2549" s="17"/>
      <c r="AU2549" s="18"/>
      <c r="AV2549" s="17"/>
      <c r="AW2549" s="17"/>
      <c r="AX2549" s="17"/>
      <c r="AY2549" s="17"/>
      <c r="AZ2549" s="17"/>
      <c r="BA2549" s="17"/>
      <c r="BB2549" s="17"/>
      <c r="BC2549" s="17"/>
      <c r="BD2549" s="17"/>
      <c r="BE2549" s="17"/>
      <c r="BF2549" s="17"/>
      <c r="BG2549" s="17"/>
      <c r="BH2549" s="17"/>
      <c r="BI2549" s="17"/>
      <c r="BJ2549" s="17"/>
      <c r="BK2549" s="17"/>
      <c r="BL2549" s="17"/>
      <c r="BM2549" s="17"/>
      <c r="BN2549" s="15"/>
      <c r="BO2549" s="15"/>
      <c r="BP2549" s="22"/>
      <c r="BQ2549" s="15"/>
      <c r="BR2549" s="15"/>
      <c r="BS2549" s="15"/>
      <c r="BT2549" s="15"/>
      <c r="BU2549" s="15"/>
      <c r="BV2549" s="15"/>
      <c r="BW2549" s="15"/>
      <c r="BX2549" s="15"/>
      <c r="BY2549" s="15"/>
      <c r="BZ2549" s="15"/>
      <c r="CA2549" s="15"/>
      <c r="CB2549" s="15"/>
      <c r="CC2549" s="15"/>
      <c r="CD2549" s="15"/>
      <c r="CE2549" s="15"/>
      <c r="CF2549" s="15"/>
      <c r="CG2549" s="15"/>
      <c r="CH2549" s="15"/>
      <c r="CI2549" s="15"/>
      <c r="CJ2549" s="15"/>
    </row>
    <row r="2550" spans="1:88" ht="12.75">
      <c r="A2550" s="27" t="s">
        <v>16085</v>
      </c>
      <c r="B2550" s="15" t="s">
        <v>16086</v>
      </c>
      <c r="C2550" s="15" t="s">
        <v>58</v>
      </c>
      <c r="D2550" s="16">
        <v>2016</v>
      </c>
      <c r="E2550" s="15" t="s">
        <v>59</v>
      </c>
      <c r="F2550" s="26"/>
      <c r="G2550" s="26" t="s">
        <v>61</v>
      </c>
      <c r="H2550" s="26" t="s">
        <v>61</v>
      </c>
      <c r="I2550" s="15" t="s">
        <v>61</v>
      </c>
      <c r="J2550" s="26"/>
      <c r="K2550" s="17">
        <f t="shared" si="285"/>
        <v>0</v>
      </c>
      <c r="L2550" s="15"/>
      <c r="M2550" s="15"/>
      <c r="N2550" s="15"/>
      <c r="O2550" s="15"/>
      <c r="P2550" s="15"/>
      <c r="Q2550" s="15"/>
      <c r="R2550" s="15"/>
      <c r="S2550" s="19"/>
      <c r="T2550" s="15"/>
      <c r="U2550" s="17"/>
      <c r="V2550" s="15"/>
      <c r="W2550" s="15"/>
      <c r="X2550" s="15" t="s">
        <v>64</v>
      </c>
      <c r="Y2550" s="15"/>
      <c r="AB2550" s="32">
        <v>43506</v>
      </c>
      <c r="AC2550" s="21" t="s">
        <v>16087</v>
      </c>
      <c r="AD2550" s="21" t="s">
        <v>16088</v>
      </c>
      <c r="AE2550" s="21" t="s">
        <v>16089</v>
      </c>
      <c r="AF2550" s="21" t="s">
        <v>16090</v>
      </c>
      <c r="AG2550" s="22">
        <f t="shared" si="286"/>
        <v>0.45161290322580644</v>
      </c>
      <c r="AH2550" s="15"/>
      <c r="AI2550" s="17"/>
      <c r="AJ2550" s="17"/>
      <c r="AK2550" s="17" t="e">
        <f>VLOOKUP(A2550,'[1]Deals (Exits)'!B:B,1,FALSE)</f>
        <v>#N/A</v>
      </c>
      <c r="AL2550" s="23"/>
      <c r="AM2550" s="17"/>
      <c r="AN2550" s="17"/>
      <c r="AO2550" s="17"/>
      <c r="AP2550" s="17"/>
      <c r="AQ2550" s="18"/>
      <c r="AR2550" s="18"/>
      <c r="AS2550" s="17"/>
      <c r="AT2550" s="17"/>
      <c r="AU2550" s="18"/>
      <c r="AV2550" s="17"/>
      <c r="AW2550" s="17"/>
      <c r="AX2550" s="17"/>
      <c r="AY2550" s="17"/>
      <c r="AZ2550" s="17"/>
      <c r="BA2550" s="17"/>
      <c r="BB2550" s="17"/>
      <c r="BC2550" s="17"/>
      <c r="BD2550" s="17"/>
      <c r="BE2550" s="17"/>
      <c r="BF2550" s="17"/>
      <c r="BG2550" s="17"/>
      <c r="BH2550" s="17"/>
      <c r="BI2550" s="17"/>
      <c r="BJ2550" s="17"/>
      <c r="BK2550" s="17"/>
      <c r="BL2550" s="17"/>
      <c r="BM2550" s="17"/>
      <c r="BN2550" s="15"/>
      <c r="BO2550" s="15"/>
      <c r="BP2550" s="22"/>
      <c r="BQ2550" s="15"/>
      <c r="BR2550" s="15"/>
      <c r="BS2550" s="15"/>
      <c r="BT2550" s="15"/>
      <c r="BU2550" s="15"/>
      <c r="BV2550" s="15"/>
      <c r="BW2550" s="15"/>
      <c r="BX2550" s="15"/>
      <c r="BY2550" s="15"/>
      <c r="BZ2550" s="15"/>
      <c r="CA2550" s="15"/>
      <c r="CB2550" s="15"/>
      <c r="CC2550" s="15"/>
      <c r="CD2550" s="15"/>
      <c r="CE2550" s="15"/>
      <c r="CF2550" s="15"/>
      <c r="CG2550" s="15"/>
      <c r="CH2550" s="15"/>
      <c r="CI2550" s="15"/>
      <c r="CJ2550" s="15"/>
    </row>
    <row r="2551" spans="1:88" ht="12.75">
      <c r="A2551" s="25" t="s">
        <v>16091</v>
      </c>
      <c r="B2551" s="15" t="s">
        <v>16092</v>
      </c>
      <c r="C2551" s="15" t="s">
        <v>58</v>
      </c>
      <c r="D2551" s="16">
        <v>2017</v>
      </c>
      <c r="E2551" s="15" t="s">
        <v>59</v>
      </c>
      <c r="F2551" s="26"/>
      <c r="G2551" s="26" t="s">
        <v>61</v>
      </c>
      <c r="H2551" s="26" t="s">
        <v>61</v>
      </c>
      <c r="I2551" s="15" t="s">
        <v>61</v>
      </c>
      <c r="J2551" s="26"/>
      <c r="K2551" s="17">
        <f t="shared" si="285"/>
        <v>0</v>
      </c>
      <c r="L2551" s="15"/>
      <c r="M2551" s="15"/>
      <c r="N2551" s="15"/>
      <c r="O2551" s="15"/>
      <c r="P2551" s="15"/>
      <c r="Q2551" s="15"/>
      <c r="R2551" s="15"/>
      <c r="S2551" s="19"/>
      <c r="T2551" s="15"/>
      <c r="U2551" s="17"/>
      <c r="V2551" s="15" t="s">
        <v>16093</v>
      </c>
      <c r="W2551" s="15"/>
      <c r="X2551" s="15" t="s">
        <v>5334</v>
      </c>
      <c r="Y2551" s="15"/>
      <c r="AB2551" s="32">
        <v>43506</v>
      </c>
      <c r="AC2551" s="21" t="s">
        <v>16094</v>
      </c>
      <c r="AD2551" s="15"/>
      <c r="AE2551" s="21" t="s">
        <v>16095</v>
      </c>
      <c r="AF2551" s="21" t="s">
        <v>16096</v>
      </c>
      <c r="AG2551" s="22">
        <f t="shared" si="286"/>
        <v>0.45161290322580644</v>
      </c>
      <c r="AH2551" s="15"/>
      <c r="AI2551" s="17"/>
      <c r="AJ2551" s="17"/>
      <c r="AK2551" s="17" t="e">
        <f>VLOOKUP(A2551,'[1]Deals (Exits)'!B:B,1,FALSE)</f>
        <v>#N/A</v>
      </c>
      <c r="AL2551" s="23"/>
      <c r="AM2551" s="17"/>
      <c r="AN2551" s="17"/>
      <c r="AO2551" s="17"/>
      <c r="AP2551" s="17"/>
      <c r="AQ2551" s="18"/>
      <c r="AR2551" s="18"/>
      <c r="AS2551" s="17"/>
      <c r="AT2551" s="17"/>
      <c r="AU2551" s="18"/>
      <c r="AV2551" s="17"/>
      <c r="AW2551" s="17"/>
      <c r="AX2551" s="17"/>
      <c r="AY2551" s="17"/>
      <c r="AZ2551" s="17"/>
      <c r="BA2551" s="17"/>
      <c r="BB2551" s="17"/>
      <c r="BC2551" s="17"/>
      <c r="BD2551" s="17"/>
      <c r="BE2551" s="17"/>
      <c r="BF2551" s="17"/>
      <c r="BG2551" s="17"/>
      <c r="BH2551" s="17"/>
      <c r="BI2551" s="17"/>
      <c r="BJ2551" s="17"/>
      <c r="BK2551" s="17"/>
      <c r="BL2551" s="17"/>
      <c r="BM2551" s="17"/>
      <c r="BN2551" s="15"/>
      <c r="BO2551" s="15"/>
      <c r="BP2551" s="22"/>
      <c r="BQ2551" s="15"/>
      <c r="BR2551" s="15"/>
      <c r="BS2551" s="15"/>
      <c r="BT2551" s="15"/>
      <c r="BU2551" s="15"/>
      <c r="BV2551" s="15"/>
      <c r="BW2551" s="15"/>
      <c r="BX2551" s="15"/>
      <c r="BY2551" s="15"/>
      <c r="BZ2551" s="15"/>
      <c r="CA2551" s="15"/>
      <c r="CB2551" s="15"/>
      <c r="CC2551" s="15"/>
      <c r="CD2551" s="15"/>
      <c r="CE2551" s="15"/>
      <c r="CF2551" s="15"/>
      <c r="CG2551" s="15"/>
      <c r="CH2551" s="15"/>
      <c r="CI2551" s="15"/>
      <c r="CJ2551" s="15"/>
    </row>
    <row r="2552" spans="1:88" ht="12.75">
      <c r="A2552" s="25" t="s">
        <v>16097</v>
      </c>
      <c r="B2552" s="15" t="s">
        <v>16098</v>
      </c>
      <c r="C2552" s="15" t="s">
        <v>58</v>
      </c>
      <c r="D2552" s="16">
        <v>2017</v>
      </c>
      <c r="E2552" s="15" t="s">
        <v>3528</v>
      </c>
      <c r="F2552" s="26"/>
      <c r="G2552" s="26" t="s">
        <v>61</v>
      </c>
      <c r="H2552" s="26" t="s">
        <v>61</v>
      </c>
      <c r="I2552" s="15" t="s">
        <v>61</v>
      </c>
      <c r="J2552" s="26"/>
      <c r="K2552" s="17">
        <f t="shared" si="285"/>
        <v>0</v>
      </c>
      <c r="L2552" s="15"/>
      <c r="M2552" s="15"/>
      <c r="N2552" s="15"/>
      <c r="O2552" s="15"/>
      <c r="P2552" s="15"/>
      <c r="Q2552" s="15"/>
      <c r="R2552" s="15"/>
      <c r="S2552" s="19"/>
      <c r="T2552" s="15"/>
      <c r="U2552" s="17"/>
      <c r="V2552" s="15"/>
      <c r="W2552" s="15"/>
      <c r="X2552" s="15" t="s">
        <v>1072</v>
      </c>
      <c r="Y2552" s="15"/>
      <c r="AB2552" s="32">
        <v>43506</v>
      </c>
      <c r="AC2552" s="21" t="s">
        <v>16099</v>
      </c>
      <c r="AD2552" s="21" t="s">
        <v>16100</v>
      </c>
      <c r="AE2552" s="21" t="s">
        <v>16101</v>
      </c>
      <c r="AF2552" s="21" t="s">
        <v>16102</v>
      </c>
      <c r="AG2552" s="22">
        <f t="shared" si="286"/>
        <v>0.45161290322580644</v>
      </c>
      <c r="AH2552" s="15"/>
      <c r="AI2552" s="17"/>
      <c r="AJ2552" s="17"/>
      <c r="AK2552" s="17" t="e">
        <f>VLOOKUP(A2552,'[1]Deals (Exits)'!B:B,1,FALSE)</f>
        <v>#N/A</v>
      </c>
      <c r="AL2552" s="23"/>
      <c r="AM2552" s="17"/>
      <c r="AN2552" s="17"/>
      <c r="AO2552" s="17"/>
      <c r="AP2552" s="17"/>
      <c r="AQ2552" s="18"/>
      <c r="AR2552" s="18"/>
      <c r="AS2552" s="17"/>
      <c r="AT2552" s="17"/>
      <c r="AU2552" s="18"/>
      <c r="AV2552" s="17"/>
      <c r="AW2552" s="17"/>
      <c r="AX2552" s="17"/>
      <c r="AY2552" s="17"/>
      <c r="AZ2552" s="17"/>
      <c r="BA2552" s="17"/>
      <c r="BB2552" s="17"/>
      <c r="BC2552" s="17"/>
      <c r="BD2552" s="17"/>
      <c r="BE2552" s="17"/>
      <c r="BF2552" s="17"/>
      <c r="BG2552" s="17"/>
      <c r="BH2552" s="17"/>
      <c r="BI2552" s="17"/>
      <c r="BJ2552" s="17"/>
      <c r="BK2552" s="17"/>
      <c r="BL2552" s="17"/>
      <c r="BM2552" s="17"/>
      <c r="BN2552" s="15"/>
      <c r="BO2552" s="15"/>
      <c r="BP2552" s="22"/>
      <c r="BQ2552" s="15"/>
      <c r="BR2552" s="15"/>
      <c r="BS2552" s="15"/>
      <c r="BT2552" s="15"/>
      <c r="BU2552" s="15"/>
      <c r="BV2552" s="15"/>
      <c r="BW2552" s="15"/>
      <c r="BX2552" s="15"/>
      <c r="BY2552" s="15"/>
      <c r="BZ2552" s="15"/>
      <c r="CA2552" s="15"/>
      <c r="CB2552" s="15"/>
      <c r="CC2552" s="15"/>
      <c r="CD2552" s="15"/>
      <c r="CE2552" s="15"/>
      <c r="CF2552" s="15"/>
      <c r="CG2552" s="15"/>
      <c r="CH2552" s="15"/>
      <c r="CI2552" s="15"/>
      <c r="CJ2552" s="15"/>
    </row>
    <row r="2553" spans="1:88" ht="12.75">
      <c r="A2553" s="25" t="s">
        <v>16103</v>
      </c>
      <c r="B2553" s="15" t="s">
        <v>16104</v>
      </c>
      <c r="C2553" s="15" t="s">
        <v>58</v>
      </c>
      <c r="D2553" s="16">
        <v>2011</v>
      </c>
      <c r="E2553" s="15" t="s">
        <v>59</v>
      </c>
      <c r="F2553" s="26"/>
      <c r="G2553" s="26" t="s">
        <v>61</v>
      </c>
      <c r="H2553" s="26" t="s">
        <v>61</v>
      </c>
      <c r="I2553" s="15" t="s">
        <v>61</v>
      </c>
      <c r="J2553" s="26"/>
      <c r="K2553" s="17">
        <f t="shared" si="285"/>
        <v>0</v>
      </c>
      <c r="L2553" s="15"/>
      <c r="M2553" s="15"/>
      <c r="N2553" s="15"/>
      <c r="O2553" s="15"/>
      <c r="P2553" s="15"/>
      <c r="Q2553" s="15"/>
      <c r="R2553" s="15"/>
      <c r="S2553" s="19"/>
      <c r="T2553" s="15"/>
      <c r="U2553" s="17"/>
      <c r="V2553" s="15"/>
      <c r="W2553" s="15"/>
      <c r="X2553" s="15" t="s">
        <v>4628</v>
      </c>
      <c r="Y2553" s="15"/>
      <c r="AB2553" s="32">
        <v>44206</v>
      </c>
      <c r="AC2553" s="21" t="s">
        <v>16105</v>
      </c>
      <c r="AD2553" s="21" t="s">
        <v>16106</v>
      </c>
      <c r="AE2553" s="21" t="s">
        <v>16107</v>
      </c>
      <c r="AF2553" s="21" t="s">
        <v>16108</v>
      </c>
      <c r="AG2553" s="22">
        <f t="shared" si="286"/>
        <v>0.45161290322580644</v>
      </c>
      <c r="AH2553" s="15"/>
      <c r="AI2553" s="17"/>
      <c r="AJ2553" s="17"/>
      <c r="AK2553" s="17" t="e">
        <f>VLOOKUP(A2553,'[1]Deals (Exits)'!B:B,1,FALSE)</f>
        <v>#N/A</v>
      </c>
      <c r="AL2553" s="23"/>
      <c r="AM2553" s="17"/>
      <c r="AN2553" s="17"/>
      <c r="AO2553" s="17"/>
      <c r="AP2553" s="17"/>
      <c r="AQ2553" s="18"/>
      <c r="AR2553" s="18"/>
      <c r="AS2553" s="17"/>
      <c r="AT2553" s="17"/>
      <c r="AU2553" s="18"/>
      <c r="AV2553" s="17"/>
      <c r="AW2553" s="17"/>
      <c r="AX2553" s="17"/>
      <c r="AY2553" s="17"/>
      <c r="AZ2553" s="17"/>
      <c r="BA2553" s="17"/>
      <c r="BB2553" s="17"/>
      <c r="BC2553" s="17"/>
      <c r="BD2553" s="17"/>
      <c r="BE2553" s="17"/>
      <c r="BF2553" s="17"/>
      <c r="BG2553" s="17"/>
      <c r="BH2553" s="17"/>
      <c r="BI2553" s="17"/>
      <c r="BJ2553" s="17"/>
      <c r="BK2553" s="17"/>
      <c r="BL2553" s="17"/>
      <c r="BM2553" s="17"/>
      <c r="BN2553" s="15"/>
      <c r="BO2553" s="15"/>
      <c r="BP2553" s="22"/>
      <c r="BQ2553" s="15"/>
      <c r="BR2553" s="15"/>
      <c r="BS2553" s="15"/>
      <c r="BT2553" s="15"/>
      <c r="BU2553" s="15"/>
      <c r="BV2553" s="15"/>
      <c r="BW2553" s="15"/>
      <c r="BX2553" s="15"/>
      <c r="BY2553" s="15"/>
      <c r="BZ2553" s="15"/>
      <c r="CA2553" s="15"/>
      <c r="CB2553" s="15"/>
      <c r="CC2553" s="15"/>
      <c r="CD2553" s="15"/>
      <c r="CE2553" s="15"/>
      <c r="CF2553" s="15"/>
      <c r="CG2553" s="15"/>
      <c r="CH2553" s="15"/>
      <c r="CI2553" s="15"/>
      <c r="CJ2553" s="15"/>
    </row>
    <row r="2554" spans="1:88" ht="12.75">
      <c r="A2554" s="25" t="s">
        <v>16109</v>
      </c>
      <c r="B2554" s="15" t="s">
        <v>16110</v>
      </c>
      <c r="C2554" s="15" t="s">
        <v>58</v>
      </c>
      <c r="D2554" s="16">
        <v>2017</v>
      </c>
      <c r="E2554" s="15" t="s">
        <v>5574</v>
      </c>
      <c r="F2554" s="26"/>
      <c r="G2554" s="26" t="s">
        <v>61</v>
      </c>
      <c r="H2554" s="26" t="s">
        <v>61</v>
      </c>
      <c r="I2554" s="15" t="s">
        <v>61</v>
      </c>
      <c r="J2554" s="26"/>
      <c r="K2554" s="17">
        <f t="shared" si="285"/>
        <v>0</v>
      </c>
      <c r="L2554" s="15"/>
      <c r="M2554" s="15"/>
      <c r="N2554" s="15"/>
      <c r="O2554" s="15"/>
      <c r="P2554" s="15"/>
      <c r="Q2554" s="15"/>
      <c r="R2554" s="15"/>
      <c r="S2554" s="19"/>
      <c r="T2554" s="15"/>
      <c r="U2554" s="17"/>
      <c r="V2554" s="15"/>
      <c r="W2554" s="15"/>
      <c r="X2554" s="15" t="s">
        <v>4628</v>
      </c>
      <c r="Y2554" s="15"/>
      <c r="AB2554" s="32">
        <v>44206</v>
      </c>
      <c r="AC2554" s="21" t="s">
        <v>16111</v>
      </c>
      <c r="AD2554" s="21" t="s">
        <v>16112</v>
      </c>
      <c r="AE2554" s="21" t="s">
        <v>16113</v>
      </c>
      <c r="AF2554" s="21" t="s">
        <v>16114</v>
      </c>
      <c r="AG2554" s="22">
        <f t="shared" si="286"/>
        <v>0.45161290322580644</v>
      </c>
      <c r="AH2554" s="15"/>
      <c r="AI2554" s="17"/>
      <c r="AJ2554" s="17"/>
      <c r="AK2554" s="17" t="e">
        <f>VLOOKUP(A2554,'[1]Deals (Exits)'!B:B,1,FALSE)</f>
        <v>#N/A</v>
      </c>
      <c r="AL2554" s="23"/>
      <c r="AM2554" s="17"/>
      <c r="AN2554" s="17"/>
      <c r="AO2554" s="17"/>
      <c r="AP2554" s="17"/>
      <c r="AQ2554" s="18"/>
      <c r="AR2554" s="18"/>
      <c r="AS2554" s="17"/>
      <c r="AT2554" s="17"/>
      <c r="AU2554" s="18"/>
      <c r="AV2554" s="17"/>
      <c r="AW2554" s="17"/>
      <c r="AX2554" s="17"/>
      <c r="AY2554" s="17"/>
      <c r="AZ2554" s="17"/>
      <c r="BA2554" s="17"/>
      <c r="BB2554" s="17"/>
      <c r="BC2554" s="17"/>
      <c r="BD2554" s="17"/>
      <c r="BE2554" s="17"/>
      <c r="BF2554" s="17"/>
      <c r="BG2554" s="17"/>
      <c r="BH2554" s="17"/>
      <c r="BI2554" s="17"/>
      <c r="BJ2554" s="17"/>
      <c r="BK2554" s="17"/>
      <c r="BL2554" s="17"/>
      <c r="BM2554" s="17"/>
      <c r="BN2554" s="15"/>
      <c r="BO2554" s="15"/>
      <c r="BP2554" s="22"/>
      <c r="BQ2554" s="15"/>
      <c r="BR2554" s="15"/>
      <c r="BS2554" s="15"/>
      <c r="BT2554" s="15"/>
      <c r="BU2554" s="15"/>
      <c r="BV2554" s="15"/>
      <c r="BW2554" s="15"/>
      <c r="BX2554" s="15"/>
      <c r="BY2554" s="15"/>
      <c r="BZ2554" s="15"/>
      <c r="CA2554" s="15"/>
      <c r="CB2554" s="15"/>
      <c r="CC2554" s="15"/>
      <c r="CD2554" s="15"/>
      <c r="CE2554" s="15"/>
      <c r="CF2554" s="15"/>
      <c r="CG2554" s="15"/>
      <c r="CH2554" s="15"/>
      <c r="CI2554" s="15"/>
      <c r="CJ2554" s="15"/>
    </row>
    <row r="2555" spans="1:88" ht="12.75">
      <c r="A2555" s="25" t="s">
        <v>16115</v>
      </c>
      <c r="B2555" s="15" t="s">
        <v>16116</v>
      </c>
      <c r="C2555" s="15" t="s">
        <v>58</v>
      </c>
      <c r="D2555" s="16">
        <v>2018</v>
      </c>
      <c r="E2555" s="15" t="s">
        <v>16117</v>
      </c>
      <c r="F2555" s="26"/>
      <c r="G2555" s="26" t="s">
        <v>61</v>
      </c>
      <c r="H2555" s="26" t="s">
        <v>61</v>
      </c>
      <c r="I2555" s="15" t="s">
        <v>61</v>
      </c>
      <c r="J2555" s="26"/>
      <c r="K2555" s="17">
        <f t="shared" si="285"/>
        <v>0</v>
      </c>
      <c r="L2555" s="15"/>
      <c r="M2555" s="15"/>
      <c r="N2555" s="15"/>
      <c r="O2555" s="15"/>
      <c r="P2555" s="15"/>
      <c r="Q2555" s="15"/>
      <c r="R2555" s="15"/>
      <c r="S2555" s="19"/>
      <c r="T2555" s="15"/>
      <c r="U2555" s="17"/>
      <c r="V2555" s="15"/>
      <c r="W2555" s="15"/>
      <c r="X2555" s="15" t="s">
        <v>4628</v>
      </c>
      <c r="Y2555" s="15"/>
      <c r="AB2555" s="32">
        <v>43506</v>
      </c>
      <c r="AC2555" s="21" t="s">
        <v>16118</v>
      </c>
      <c r="AD2555" s="21" t="s">
        <v>16119</v>
      </c>
      <c r="AE2555" s="21" t="s">
        <v>16120</v>
      </c>
      <c r="AF2555" s="21" t="s">
        <v>16121</v>
      </c>
      <c r="AG2555" s="22">
        <f t="shared" si="286"/>
        <v>0.45161290322580644</v>
      </c>
      <c r="AH2555" s="15"/>
      <c r="AI2555" s="17"/>
      <c r="AJ2555" s="17"/>
      <c r="AK2555" s="17" t="e">
        <f>VLOOKUP(A2555,'[1]Deals (Exits)'!B:B,1,FALSE)</f>
        <v>#N/A</v>
      </c>
      <c r="AL2555" s="23"/>
      <c r="AM2555" s="17"/>
      <c r="AN2555" s="17"/>
      <c r="AO2555" s="17"/>
      <c r="AP2555" s="17"/>
      <c r="AQ2555" s="18"/>
      <c r="AR2555" s="18"/>
      <c r="AS2555" s="17"/>
      <c r="AT2555" s="17"/>
      <c r="AU2555" s="18"/>
      <c r="AV2555" s="17"/>
      <c r="AW2555" s="17"/>
      <c r="AX2555" s="17"/>
      <c r="AY2555" s="17"/>
      <c r="AZ2555" s="17"/>
      <c r="BA2555" s="17"/>
      <c r="BB2555" s="17"/>
      <c r="BC2555" s="17"/>
      <c r="BD2555" s="17"/>
      <c r="BE2555" s="17"/>
      <c r="BF2555" s="17"/>
      <c r="BG2555" s="17"/>
      <c r="BH2555" s="17"/>
      <c r="BI2555" s="17"/>
      <c r="BJ2555" s="17"/>
      <c r="BK2555" s="17"/>
      <c r="BL2555" s="17"/>
      <c r="BM2555" s="17"/>
      <c r="BN2555" s="15"/>
      <c r="BO2555" s="15"/>
      <c r="BP2555" s="22"/>
      <c r="BQ2555" s="15"/>
      <c r="BR2555" s="15"/>
      <c r="BS2555" s="15"/>
      <c r="BT2555" s="15"/>
      <c r="BU2555" s="15"/>
      <c r="BV2555" s="15"/>
      <c r="BW2555" s="15"/>
      <c r="BX2555" s="15"/>
      <c r="BY2555" s="15"/>
      <c r="BZ2555" s="15"/>
      <c r="CA2555" s="15"/>
      <c r="CB2555" s="15"/>
      <c r="CC2555" s="15"/>
      <c r="CD2555" s="15"/>
      <c r="CE2555" s="15"/>
      <c r="CF2555" s="15"/>
      <c r="CG2555" s="15"/>
      <c r="CH2555" s="15"/>
      <c r="CI2555" s="15"/>
      <c r="CJ2555" s="15"/>
    </row>
    <row r="2556" spans="1:88" ht="12.75">
      <c r="A2556" s="25" t="s">
        <v>16122</v>
      </c>
      <c r="B2556" s="15" t="s">
        <v>16123</v>
      </c>
      <c r="C2556" s="15" t="s">
        <v>58</v>
      </c>
      <c r="D2556" s="16">
        <v>2014</v>
      </c>
      <c r="E2556" s="15" t="s">
        <v>3198</v>
      </c>
      <c r="F2556" s="26"/>
      <c r="G2556" s="26" t="s">
        <v>61</v>
      </c>
      <c r="H2556" s="26" t="s">
        <v>61</v>
      </c>
      <c r="I2556" s="15" t="s">
        <v>61</v>
      </c>
      <c r="J2556" s="26"/>
      <c r="K2556" s="17">
        <f t="shared" si="285"/>
        <v>0</v>
      </c>
      <c r="L2556" s="15"/>
      <c r="M2556" s="15"/>
      <c r="N2556" s="15"/>
      <c r="O2556" s="15"/>
      <c r="P2556" s="15"/>
      <c r="Q2556" s="15"/>
      <c r="R2556" s="15"/>
      <c r="S2556" s="19"/>
      <c r="T2556" s="15"/>
      <c r="U2556" s="17"/>
      <c r="V2556" s="15" t="s">
        <v>16124</v>
      </c>
      <c r="W2556" s="15"/>
      <c r="X2556" s="15" t="s">
        <v>79</v>
      </c>
      <c r="Y2556" s="15"/>
      <c r="AB2556" s="32">
        <v>44206</v>
      </c>
      <c r="AC2556" s="21" t="s">
        <v>16125</v>
      </c>
      <c r="AD2556" s="21" t="s">
        <v>16126</v>
      </c>
      <c r="AE2556" s="21" t="s">
        <v>16127</v>
      </c>
      <c r="AF2556" s="21" t="s">
        <v>16128</v>
      </c>
      <c r="AG2556" s="22">
        <f t="shared" si="286"/>
        <v>0.4838709677419355</v>
      </c>
      <c r="AH2556" s="15"/>
      <c r="AI2556" s="17"/>
      <c r="AJ2556" s="17"/>
      <c r="AK2556" s="17" t="e">
        <f>VLOOKUP(A2556,'[1]Deals (Exits)'!B:B,1,FALSE)</f>
        <v>#N/A</v>
      </c>
      <c r="AL2556" s="23"/>
      <c r="AM2556" s="17"/>
      <c r="AN2556" s="17"/>
      <c r="AO2556" s="17"/>
      <c r="AP2556" s="17"/>
      <c r="AQ2556" s="18"/>
      <c r="AR2556" s="18"/>
      <c r="AS2556" s="17"/>
      <c r="AT2556" s="17"/>
      <c r="AU2556" s="18"/>
      <c r="AV2556" s="17"/>
      <c r="AW2556" s="17"/>
      <c r="AX2556" s="17"/>
      <c r="AY2556" s="17"/>
      <c r="AZ2556" s="17"/>
      <c r="BA2556" s="17"/>
      <c r="BB2556" s="17"/>
      <c r="BC2556" s="17"/>
      <c r="BD2556" s="17"/>
      <c r="BE2556" s="17"/>
      <c r="BF2556" s="17"/>
      <c r="BG2556" s="17"/>
      <c r="BH2556" s="17"/>
      <c r="BI2556" s="17"/>
      <c r="BJ2556" s="17"/>
      <c r="BK2556" s="17"/>
      <c r="BL2556" s="17"/>
      <c r="BM2556" s="17"/>
      <c r="BN2556" s="15"/>
      <c r="BO2556" s="15"/>
      <c r="BP2556" s="22"/>
      <c r="BQ2556" s="15"/>
      <c r="BR2556" s="15"/>
      <c r="BS2556" s="15"/>
      <c r="BT2556" s="15"/>
      <c r="BU2556" s="15"/>
      <c r="BV2556" s="15"/>
      <c r="BW2556" s="15"/>
      <c r="BX2556" s="15"/>
      <c r="BY2556" s="15"/>
      <c r="BZ2556" s="15"/>
      <c r="CA2556" s="15"/>
      <c r="CB2556" s="15"/>
      <c r="CC2556" s="15"/>
      <c r="CD2556" s="15"/>
      <c r="CE2556" s="15"/>
      <c r="CF2556" s="15"/>
      <c r="CG2556" s="15"/>
      <c r="CH2556" s="15"/>
      <c r="CI2556" s="15"/>
      <c r="CJ2556" s="15"/>
    </row>
    <row r="2557" spans="1:88" ht="12.75">
      <c r="A2557" s="25" t="s">
        <v>16129</v>
      </c>
      <c r="B2557" s="15" t="s">
        <v>16130</v>
      </c>
      <c r="C2557" s="15" t="s">
        <v>58</v>
      </c>
      <c r="D2557" s="16">
        <v>2016</v>
      </c>
      <c r="E2557" s="15" t="s">
        <v>59</v>
      </c>
      <c r="F2557" s="26"/>
      <c r="G2557" s="26" t="s">
        <v>61</v>
      </c>
      <c r="H2557" s="26" t="s">
        <v>61</v>
      </c>
      <c r="I2557" s="15" t="s">
        <v>61</v>
      </c>
      <c r="J2557" s="26"/>
      <c r="K2557" s="17">
        <f t="shared" si="285"/>
        <v>0</v>
      </c>
      <c r="L2557" s="15"/>
      <c r="M2557" s="15"/>
      <c r="N2557" s="15"/>
      <c r="O2557" s="15"/>
      <c r="P2557" s="15"/>
      <c r="Q2557" s="15"/>
      <c r="R2557" s="15"/>
      <c r="S2557" s="19"/>
      <c r="T2557" s="15"/>
      <c r="U2557" s="17"/>
      <c r="V2557" s="15" t="s">
        <v>16131</v>
      </c>
      <c r="W2557" s="15"/>
      <c r="X2557" s="15" t="s">
        <v>1072</v>
      </c>
      <c r="Y2557" s="15"/>
      <c r="AB2557" s="32">
        <v>44206</v>
      </c>
      <c r="AC2557" s="21" t="s">
        <v>16132</v>
      </c>
      <c r="AD2557" s="15"/>
      <c r="AE2557" s="21" t="s">
        <v>16133</v>
      </c>
      <c r="AF2557" s="21" t="s">
        <v>16134</v>
      </c>
      <c r="AG2557" s="22">
        <f t="shared" si="286"/>
        <v>0.45161290322580644</v>
      </c>
      <c r="AH2557" s="15"/>
      <c r="AI2557" s="17"/>
      <c r="AJ2557" s="17"/>
      <c r="AK2557" s="17" t="e">
        <f>VLOOKUP(A2557,'[1]Deals (Exits)'!B:B,1,FALSE)</f>
        <v>#N/A</v>
      </c>
      <c r="AL2557" s="23"/>
      <c r="AM2557" s="17"/>
      <c r="AN2557" s="17"/>
      <c r="AO2557" s="17"/>
      <c r="AP2557" s="17"/>
      <c r="AQ2557" s="18"/>
      <c r="AR2557" s="18"/>
      <c r="AS2557" s="17"/>
      <c r="AT2557" s="17"/>
      <c r="AU2557" s="18"/>
      <c r="AV2557" s="17"/>
      <c r="AW2557" s="17"/>
      <c r="AX2557" s="17"/>
      <c r="AY2557" s="17"/>
      <c r="AZ2557" s="17"/>
      <c r="BA2557" s="17"/>
      <c r="BB2557" s="17"/>
      <c r="BC2557" s="17"/>
      <c r="BD2557" s="17"/>
      <c r="BE2557" s="17"/>
      <c r="BF2557" s="17"/>
      <c r="BG2557" s="17"/>
      <c r="BH2557" s="17"/>
      <c r="BI2557" s="17"/>
      <c r="BJ2557" s="17"/>
      <c r="BK2557" s="17"/>
      <c r="BL2557" s="17"/>
      <c r="BM2557" s="17"/>
      <c r="BN2557" s="15"/>
      <c r="BO2557" s="15"/>
      <c r="BP2557" s="22"/>
      <c r="BQ2557" s="15"/>
      <c r="BR2557" s="15"/>
      <c r="BS2557" s="15"/>
      <c r="BT2557" s="15"/>
      <c r="BU2557" s="15"/>
      <c r="BV2557" s="15"/>
      <c r="BW2557" s="15"/>
      <c r="BX2557" s="15"/>
      <c r="BY2557" s="15"/>
      <c r="BZ2557" s="15"/>
      <c r="CA2557" s="15"/>
      <c r="CB2557" s="15"/>
      <c r="CC2557" s="15"/>
      <c r="CD2557" s="15"/>
      <c r="CE2557" s="15"/>
      <c r="CF2557" s="15"/>
      <c r="CG2557" s="15"/>
      <c r="CH2557" s="15"/>
      <c r="CI2557" s="15"/>
      <c r="CJ2557" s="15"/>
    </row>
    <row r="2558" spans="1:88" ht="12.75">
      <c r="A2558" s="25" t="s">
        <v>16135</v>
      </c>
      <c r="B2558" s="15" t="s">
        <v>16136</v>
      </c>
      <c r="C2558" s="15" t="s">
        <v>58</v>
      </c>
      <c r="D2558" s="16">
        <v>2017</v>
      </c>
      <c r="E2558" s="15" t="s">
        <v>59</v>
      </c>
      <c r="F2558" s="26"/>
      <c r="G2558" s="26" t="s">
        <v>61</v>
      </c>
      <c r="H2558" s="26" t="s">
        <v>61</v>
      </c>
      <c r="I2558" s="15" t="s">
        <v>61</v>
      </c>
      <c r="J2558" s="26"/>
      <c r="K2558" s="17">
        <f t="shared" si="285"/>
        <v>0</v>
      </c>
      <c r="L2558" s="15"/>
      <c r="M2558" s="15"/>
      <c r="N2558" s="15"/>
      <c r="O2558" s="15"/>
      <c r="P2558" s="15"/>
      <c r="Q2558" s="15"/>
      <c r="R2558" s="15"/>
      <c r="S2558" s="19"/>
      <c r="T2558" s="15"/>
      <c r="U2558" s="17"/>
      <c r="V2558" s="15"/>
      <c r="W2558" s="15"/>
      <c r="X2558" s="15" t="s">
        <v>64</v>
      </c>
      <c r="Y2558" s="15"/>
      <c r="AB2558" s="32">
        <v>44206</v>
      </c>
      <c r="AC2558" s="21" t="s">
        <v>16137</v>
      </c>
      <c r="AD2558" s="15"/>
      <c r="AE2558" s="21" t="s">
        <v>16138</v>
      </c>
      <c r="AF2558" s="21" t="s">
        <v>16139</v>
      </c>
      <c r="AG2558" s="22">
        <f t="shared" si="286"/>
        <v>0.41935483870967744</v>
      </c>
      <c r="AH2558" s="15"/>
      <c r="AI2558" s="17"/>
      <c r="AJ2558" s="17"/>
      <c r="AK2558" s="17" t="e">
        <f>VLOOKUP(A2558,'[1]Deals (Exits)'!B:B,1,FALSE)</f>
        <v>#N/A</v>
      </c>
      <c r="AL2558" s="23"/>
      <c r="AM2558" s="17"/>
      <c r="AN2558" s="17"/>
      <c r="AO2558" s="17"/>
      <c r="AP2558" s="17"/>
      <c r="AQ2558" s="18"/>
      <c r="AR2558" s="18"/>
      <c r="AS2558" s="17"/>
      <c r="AT2558" s="17"/>
      <c r="AU2558" s="18"/>
      <c r="AV2558" s="17"/>
      <c r="AW2558" s="17"/>
      <c r="AX2558" s="17"/>
      <c r="AY2558" s="17"/>
      <c r="AZ2558" s="17"/>
      <c r="BA2558" s="17"/>
      <c r="BB2558" s="17"/>
      <c r="BC2558" s="17"/>
      <c r="BD2558" s="17"/>
      <c r="BE2558" s="17"/>
      <c r="BF2558" s="17"/>
      <c r="BG2558" s="17"/>
      <c r="BH2558" s="17"/>
      <c r="BI2558" s="17"/>
      <c r="BJ2558" s="17"/>
      <c r="BK2558" s="17"/>
      <c r="BL2558" s="17"/>
      <c r="BM2558" s="17"/>
      <c r="BN2558" s="15"/>
      <c r="BO2558" s="15"/>
      <c r="BP2558" s="22"/>
      <c r="BQ2558" s="15"/>
      <c r="BR2558" s="15"/>
      <c r="BS2558" s="15"/>
      <c r="BT2558" s="15"/>
      <c r="BU2558" s="15"/>
      <c r="BV2558" s="15"/>
      <c r="BW2558" s="15"/>
      <c r="BX2558" s="15"/>
      <c r="BY2558" s="15"/>
      <c r="BZ2558" s="15"/>
      <c r="CA2558" s="15"/>
      <c r="CB2558" s="15"/>
      <c r="CC2558" s="15"/>
      <c r="CD2558" s="15"/>
      <c r="CE2558" s="15"/>
      <c r="CF2558" s="15"/>
      <c r="CG2558" s="15"/>
      <c r="CH2558" s="15"/>
      <c r="CI2558" s="15"/>
      <c r="CJ2558" s="15"/>
    </row>
    <row r="2559" spans="1:88" ht="12.75">
      <c r="A2559" s="25" t="s">
        <v>16140</v>
      </c>
      <c r="B2559" s="15" t="s">
        <v>16141</v>
      </c>
      <c r="C2559" s="15" t="s">
        <v>58</v>
      </c>
      <c r="D2559" s="16">
        <v>2017</v>
      </c>
      <c r="E2559" s="15" t="s">
        <v>59</v>
      </c>
      <c r="F2559" s="26"/>
      <c r="G2559" s="26" t="s">
        <v>61</v>
      </c>
      <c r="H2559" s="26" t="s">
        <v>61</v>
      </c>
      <c r="I2559" s="15" t="s">
        <v>61</v>
      </c>
      <c r="J2559" s="26"/>
      <c r="K2559" s="17">
        <f t="shared" si="285"/>
        <v>0</v>
      </c>
      <c r="L2559" s="15"/>
      <c r="M2559" s="15"/>
      <c r="N2559" s="15"/>
      <c r="O2559" s="15"/>
      <c r="P2559" s="15"/>
      <c r="Q2559" s="15"/>
      <c r="R2559" s="15"/>
      <c r="S2559" s="19"/>
      <c r="T2559" s="15"/>
      <c r="U2559" s="17"/>
      <c r="V2559" s="15"/>
      <c r="W2559" s="15"/>
      <c r="X2559" s="15" t="s">
        <v>5334</v>
      </c>
      <c r="Y2559" s="15"/>
      <c r="AB2559" s="20"/>
      <c r="AC2559" s="21" t="s">
        <v>16142</v>
      </c>
      <c r="AD2559" s="15"/>
      <c r="AE2559" s="15"/>
      <c r="AF2559" s="15"/>
      <c r="AG2559" s="22">
        <f t="shared" si="286"/>
        <v>0.32258064516129031</v>
      </c>
      <c r="AH2559" s="15"/>
      <c r="AI2559" s="17"/>
      <c r="AJ2559" s="17"/>
      <c r="AK2559" s="17" t="e">
        <f>VLOOKUP(A2559,'[1]Deals (Exits)'!B:B,1,FALSE)</f>
        <v>#N/A</v>
      </c>
      <c r="AL2559" s="23"/>
      <c r="AM2559" s="17"/>
      <c r="AN2559" s="17"/>
      <c r="AO2559" s="17"/>
      <c r="AP2559" s="17"/>
      <c r="AQ2559" s="18"/>
      <c r="AR2559" s="18"/>
      <c r="AS2559" s="17"/>
      <c r="AT2559" s="17"/>
      <c r="AU2559" s="18"/>
      <c r="AV2559" s="17"/>
      <c r="AW2559" s="17"/>
      <c r="AX2559" s="17"/>
      <c r="AY2559" s="17"/>
      <c r="AZ2559" s="17"/>
      <c r="BA2559" s="17"/>
      <c r="BB2559" s="17"/>
      <c r="BC2559" s="17"/>
      <c r="BD2559" s="17"/>
      <c r="BE2559" s="17"/>
      <c r="BF2559" s="17"/>
      <c r="BG2559" s="17"/>
      <c r="BH2559" s="17"/>
      <c r="BI2559" s="17"/>
      <c r="BJ2559" s="17"/>
      <c r="BK2559" s="17"/>
      <c r="BL2559" s="17"/>
      <c r="BM2559" s="17"/>
      <c r="BN2559" s="15"/>
      <c r="BO2559" s="15"/>
      <c r="BP2559" s="22"/>
      <c r="BQ2559" s="15"/>
      <c r="BR2559" s="15"/>
      <c r="BS2559" s="15"/>
      <c r="BT2559" s="15"/>
      <c r="BU2559" s="15"/>
      <c r="BV2559" s="15"/>
      <c r="BW2559" s="15"/>
      <c r="BX2559" s="15"/>
      <c r="BY2559" s="15"/>
      <c r="BZ2559" s="15"/>
      <c r="CA2559" s="15"/>
      <c r="CB2559" s="15"/>
      <c r="CC2559" s="15"/>
      <c r="CD2559" s="15"/>
      <c r="CE2559" s="15"/>
      <c r="CF2559" s="15"/>
      <c r="CG2559" s="15"/>
      <c r="CH2559" s="15"/>
      <c r="CI2559" s="15"/>
      <c r="CJ2559" s="15"/>
    </row>
    <row r="2560" spans="1:88" ht="12.75">
      <c r="A2560" s="25" t="s">
        <v>16143</v>
      </c>
      <c r="B2560" s="15" t="s">
        <v>11490</v>
      </c>
      <c r="C2560" s="15" t="s">
        <v>58</v>
      </c>
      <c r="D2560" s="16">
        <v>2015</v>
      </c>
      <c r="E2560" s="15" t="s">
        <v>59</v>
      </c>
      <c r="F2560" s="26"/>
      <c r="G2560" s="26" t="s">
        <v>61</v>
      </c>
      <c r="H2560" s="26" t="s">
        <v>61</v>
      </c>
      <c r="I2560" s="15" t="s">
        <v>61</v>
      </c>
      <c r="J2560" s="26"/>
      <c r="K2560" s="17">
        <f t="shared" si="285"/>
        <v>0</v>
      </c>
      <c r="L2560" s="15"/>
      <c r="M2560" s="15"/>
      <c r="N2560" s="15"/>
      <c r="O2560" s="15"/>
      <c r="P2560" s="15"/>
      <c r="Q2560" s="15"/>
      <c r="R2560" s="15"/>
      <c r="S2560" s="19"/>
      <c r="T2560" s="15"/>
      <c r="U2560" s="17"/>
      <c r="V2560" s="15" t="s">
        <v>16144</v>
      </c>
      <c r="W2560" s="15"/>
      <c r="X2560" s="15" t="s">
        <v>79</v>
      </c>
      <c r="Y2560" s="15"/>
      <c r="AB2560" s="32">
        <v>44206</v>
      </c>
      <c r="AC2560" s="21" t="s">
        <v>16145</v>
      </c>
      <c r="AD2560" s="21" t="s">
        <v>16146</v>
      </c>
      <c r="AE2560" s="15"/>
      <c r="AF2560" s="15"/>
      <c r="AG2560" s="22">
        <f t="shared" si="286"/>
        <v>0.41935483870967744</v>
      </c>
      <c r="AH2560" s="15"/>
      <c r="AI2560" s="17"/>
      <c r="AJ2560" s="17"/>
      <c r="AK2560" s="17" t="e">
        <f>VLOOKUP(A2560,'[1]Deals (Exits)'!B:B,1,FALSE)</f>
        <v>#N/A</v>
      </c>
      <c r="AL2560" s="23"/>
      <c r="AM2560" s="17"/>
      <c r="AN2560" s="17"/>
      <c r="AO2560" s="17"/>
      <c r="AP2560" s="17"/>
      <c r="AQ2560" s="18"/>
      <c r="AR2560" s="18"/>
      <c r="AS2560" s="17"/>
      <c r="AT2560" s="17"/>
      <c r="AU2560" s="18"/>
      <c r="AV2560" s="17"/>
      <c r="AW2560" s="17"/>
      <c r="AX2560" s="17"/>
      <c r="AY2560" s="17"/>
      <c r="AZ2560" s="17"/>
      <c r="BA2560" s="17"/>
      <c r="BB2560" s="17"/>
      <c r="BC2560" s="17"/>
      <c r="BD2560" s="17"/>
      <c r="BE2560" s="17"/>
      <c r="BF2560" s="17"/>
      <c r="BG2560" s="17"/>
      <c r="BH2560" s="17"/>
      <c r="BI2560" s="17"/>
      <c r="BJ2560" s="17"/>
      <c r="BK2560" s="17"/>
      <c r="BL2560" s="17"/>
      <c r="BM2560" s="17"/>
      <c r="BN2560" s="15"/>
      <c r="BO2560" s="15"/>
      <c r="BP2560" s="22"/>
      <c r="BQ2560" s="15"/>
      <c r="BR2560" s="15"/>
      <c r="BS2560" s="15"/>
      <c r="BT2560" s="15"/>
      <c r="BU2560" s="15"/>
      <c r="BV2560" s="15"/>
      <c r="BW2560" s="15"/>
      <c r="BX2560" s="15"/>
      <c r="BY2560" s="15"/>
      <c r="BZ2560" s="15"/>
      <c r="CA2560" s="15"/>
      <c r="CB2560" s="15"/>
      <c r="CC2560" s="15"/>
      <c r="CD2560" s="15"/>
      <c r="CE2560" s="15"/>
      <c r="CF2560" s="15"/>
      <c r="CG2560" s="15"/>
      <c r="CH2560" s="15"/>
      <c r="CI2560" s="15"/>
      <c r="CJ2560" s="15"/>
    </row>
    <row r="2561" spans="1:88" ht="12.75">
      <c r="A2561" s="25" t="s">
        <v>16147</v>
      </c>
      <c r="B2561" s="15" t="s">
        <v>16148</v>
      </c>
      <c r="C2561" s="15" t="s">
        <v>58</v>
      </c>
      <c r="D2561" s="16">
        <v>2018</v>
      </c>
      <c r="E2561" s="15" t="s">
        <v>59</v>
      </c>
      <c r="F2561" s="26"/>
      <c r="G2561" s="26" t="s">
        <v>61</v>
      </c>
      <c r="H2561" s="26" t="s">
        <v>61</v>
      </c>
      <c r="I2561" s="15" t="s">
        <v>61</v>
      </c>
      <c r="J2561" s="26"/>
      <c r="K2561" s="17">
        <f t="shared" si="285"/>
        <v>0</v>
      </c>
      <c r="L2561" s="15"/>
      <c r="M2561" s="15"/>
      <c r="N2561" s="15"/>
      <c r="O2561" s="15"/>
      <c r="P2561" s="15"/>
      <c r="Q2561" s="15"/>
      <c r="R2561" s="15"/>
      <c r="S2561" s="19"/>
      <c r="T2561" s="15"/>
      <c r="U2561" s="17"/>
      <c r="V2561" s="15"/>
      <c r="W2561" s="15"/>
      <c r="X2561" s="15" t="s">
        <v>79</v>
      </c>
      <c r="Y2561" s="15"/>
      <c r="AB2561" s="32">
        <v>44206</v>
      </c>
      <c r="AC2561" s="21" t="s">
        <v>16149</v>
      </c>
      <c r="AD2561" s="15"/>
      <c r="AE2561" s="21" t="s">
        <v>16150</v>
      </c>
      <c r="AF2561" s="21" t="s">
        <v>16151</v>
      </c>
      <c r="AG2561" s="22">
        <f t="shared" si="286"/>
        <v>0.41935483870967744</v>
      </c>
      <c r="AH2561" s="15"/>
      <c r="AI2561" s="17"/>
      <c r="AJ2561" s="17"/>
      <c r="AK2561" s="17" t="e">
        <f>VLOOKUP(A2561,'[1]Deals (Exits)'!B:B,1,FALSE)</f>
        <v>#N/A</v>
      </c>
      <c r="AL2561" s="23"/>
      <c r="AM2561" s="17"/>
      <c r="AN2561" s="17"/>
      <c r="AO2561" s="17"/>
      <c r="AP2561" s="17"/>
      <c r="AQ2561" s="18"/>
      <c r="AR2561" s="18"/>
      <c r="AS2561" s="17"/>
      <c r="AT2561" s="17"/>
      <c r="AU2561" s="18"/>
      <c r="AV2561" s="17"/>
      <c r="AW2561" s="17"/>
      <c r="AX2561" s="17"/>
      <c r="AY2561" s="17"/>
      <c r="AZ2561" s="17"/>
      <c r="BA2561" s="17"/>
      <c r="BB2561" s="17"/>
      <c r="BC2561" s="17"/>
      <c r="BD2561" s="17"/>
      <c r="BE2561" s="17"/>
      <c r="BF2561" s="17"/>
      <c r="BG2561" s="17"/>
      <c r="BH2561" s="17"/>
      <c r="BI2561" s="17"/>
      <c r="BJ2561" s="17"/>
      <c r="BK2561" s="17"/>
      <c r="BL2561" s="17"/>
      <c r="BM2561" s="17"/>
      <c r="BN2561" s="15"/>
      <c r="BO2561" s="15"/>
      <c r="BP2561" s="22"/>
      <c r="BQ2561" s="15"/>
      <c r="BR2561" s="15"/>
      <c r="BS2561" s="15"/>
      <c r="BT2561" s="15"/>
      <c r="BU2561" s="15"/>
      <c r="BV2561" s="15"/>
      <c r="BW2561" s="15"/>
      <c r="BX2561" s="15"/>
      <c r="BY2561" s="15"/>
      <c r="BZ2561" s="15"/>
      <c r="CA2561" s="15"/>
      <c r="CB2561" s="15"/>
      <c r="CC2561" s="15"/>
      <c r="CD2561" s="15"/>
      <c r="CE2561" s="15"/>
      <c r="CF2561" s="15"/>
      <c r="CG2561" s="15"/>
      <c r="CH2561" s="15"/>
      <c r="CI2561" s="15"/>
      <c r="CJ2561" s="15"/>
    </row>
    <row r="2562" spans="1:88" ht="12.75">
      <c r="A2562" s="25" t="s">
        <v>16152</v>
      </c>
      <c r="B2562" s="15" t="s">
        <v>16153</v>
      </c>
      <c r="C2562" s="15" t="s">
        <v>58</v>
      </c>
      <c r="D2562" s="16">
        <v>2017</v>
      </c>
      <c r="E2562" s="15" t="s">
        <v>59</v>
      </c>
      <c r="F2562" s="26"/>
      <c r="G2562" s="26" t="s">
        <v>61</v>
      </c>
      <c r="H2562" s="26" t="s">
        <v>61</v>
      </c>
      <c r="I2562" s="15" t="s">
        <v>61</v>
      </c>
      <c r="J2562" s="26"/>
      <c r="K2562" s="17">
        <f t="shared" si="285"/>
        <v>0</v>
      </c>
      <c r="L2562" s="15"/>
      <c r="M2562" s="15"/>
      <c r="N2562" s="15"/>
      <c r="O2562" s="15"/>
      <c r="P2562" s="15"/>
      <c r="Q2562" s="15"/>
      <c r="R2562" s="15"/>
      <c r="S2562" s="19"/>
      <c r="T2562" s="15"/>
      <c r="U2562" s="17"/>
      <c r="V2562" s="15"/>
      <c r="W2562" s="15"/>
      <c r="X2562" s="15" t="s">
        <v>79</v>
      </c>
      <c r="Y2562" s="15"/>
      <c r="AB2562" s="32">
        <v>43506</v>
      </c>
      <c r="AC2562" s="21" t="s">
        <v>16154</v>
      </c>
      <c r="AD2562" s="21" t="s">
        <v>16155</v>
      </c>
      <c r="AE2562" s="21" t="s">
        <v>16156</v>
      </c>
      <c r="AF2562" s="21" t="s">
        <v>16157</v>
      </c>
      <c r="AG2562" s="22">
        <f t="shared" si="286"/>
        <v>0.45161290322580644</v>
      </c>
      <c r="AH2562" s="15"/>
      <c r="AI2562" s="17"/>
      <c r="AJ2562" s="17"/>
      <c r="AK2562" s="17" t="e">
        <f>VLOOKUP(A2562,'[1]Deals (Exits)'!B:B,1,FALSE)</f>
        <v>#N/A</v>
      </c>
      <c r="AL2562" s="23"/>
      <c r="AM2562" s="17"/>
      <c r="AN2562" s="17"/>
      <c r="AO2562" s="17"/>
      <c r="AP2562" s="17"/>
      <c r="AQ2562" s="18"/>
      <c r="AR2562" s="18"/>
      <c r="AS2562" s="17"/>
      <c r="AT2562" s="17"/>
      <c r="AU2562" s="18"/>
      <c r="AV2562" s="17"/>
      <c r="AW2562" s="17"/>
      <c r="AX2562" s="17"/>
      <c r="AY2562" s="17"/>
      <c r="AZ2562" s="17"/>
      <c r="BA2562" s="17"/>
      <c r="BB2562" s="17"/>
      <c r="BC2562" s="17"/>
      <c r="BD2562" s="17"/>
      <c r="BE2562" s="17"/>
      <c r="BF2562" s="17"/>
      <c r="BG2562" s="17"/>
      <c r="BH2562" s="17"/>
      <c r="BI2562" s="17"/>
      <c r="BJ2562" s="17"/>
      <c r="BK2562" s="17"/>
      <c r="BL2562" s="17"/>
      <c r="BM2562" s="17"/>
      <c r="BN2562" s="15"/>
      <c r="BO2562" s="15"/>
      <c r="BP2562" s="22"/>
      <c r="BQ2562" s="15"/>
      <c r="BR2562" s="15"/>
      <c r="BS2562" s="15"/>
      <c r="BT2562" s="15"/>
      <c r="BU2562" s="15"/>
      <c r="BV2562" s="15"/>
      <c r="BW2562" s="15"/>
      <c r="BX2562" s="15"/>
      <c r="BY2562" s="15"/>
      <c r="BZ2562" s="15"/>
      <c r="CA2562" s="15"/>
      <c r="CB2562" s="15"/>
      <c r="CC2562" s="15"/>
      <c r="CD2562" s="15"/>
      <c r="CE2562" s="15"/>
      <c r="CF2562" s="15"/>
      <c r="CG2562" s="15"/>
      <c r="CH2562" s="15"/>
      <c r="CI2562" s="15"/>
      <c r="CJ2562" s="15"/>
    </row>
    <row r="2563" spans="1:88" ht="12.75">
      <c r="A2563" s="25" t="s">
        <v>16158</v>
      </c>
      <c r="B2563" s="15" t="s">
        <v>16159</v>
      </c>
      <c r="C2563" s="15" t="s">
        <v>58</v>
      </c>
      <c r="D2563" s="16">
        <v>2016</v>
      </c>
      <c r="E2563" s="15" t="s">
        <v>16160</v>
      </c>
      <c r="F2563" s="26"/>
      <c r="G2563" s="26" t="s">
        <v>61</v>
      </c>
      <c r="H2563" s="26" t="s">
        <v>61</v>
      </c>
      <c r="I2563" s="15" t="s">
        <v>61</v>
      </c>
      <c r="J2563" s="26"/>
      <c r="K2563" s="17">
        <f t="shared" si="285"/>
        <v>0</v>
      </c>
      <c r="L2563" s="15"/>
      <c r="M2563" s="15"/>
      <c r="N2563" s="15"/>
      <c r="O2563" s="15"/>
      <c r="P2563" s="15"/>
      <c r="Q2563" s="15"/>
      <c r="R2563" s="15"/>
      <c r="S2563" s="19"/>
      <c r="T2563" s="15"/>
      <c r="U2563" s="17"/>
      <c r="V2563" s="15"/>
      <c r="W2563" s="15"/>
      <c r="X2563" s="15" t="s">
        <v>191</v>
      </c>
      <c r="Y2563" s="15"/>
      <c r="AB2563" s="20"/>
      <c r="AC2563" s="21" t="s">
        <v>16161</v>
      </c>
      <c r="AD2563" s="15"/>
      <c r="AE2563" s="21" t="s">
        <v>16162</v>
      </c>
      <c r="AF2563" s="21" t="s">
        <v>16163</v>
      </c>
      <c r="AG2563" s="22">
        <f t="shared" si="286"/>
        <v>0.38709677419354838</v>
      </c>
      <c r="AH2563" s="15"/>
      <c r="AI2563" s="17"/>
      <c r="AJ2563" s="17"/>
      <c r="AK2563" s="17" t="e">
        <f>VLOOKUP(A2563,'[1]Deals (Exits)'!B:B,1,FALSE)</f>
        <v>#N/A</v>
      </c>
      <c r="AL2563" s="23"/>
      <c r="AM2563" s="17"/>
      <c r="AN2563" s="17"/>
      <c r="AO2563" s="17"/>
      <c r="AP2563" s="17"/>
      <c r="AQ2563" s="18"/>
      <c r="AR2563" s="18"/>
      <c r="AS2563" s="17"/>
      <c r="AT2563" s="17"/>
      <c r="AU2563" s="18"/>
      <c r="AV2563" s="17"/>
      <c r="AW2563" s="17"/>
      <c r="AX2563" s="17"/>
      <c r="AY2563" s="17"/>
      <c r="AZ2563" s="17"/>
      <c r="BA2563" s="17"/>
      <c r="BB2563" s="17"/>
      <c r="BC2563" s="17"/>
      <c r="BD2563" s="17"/>
      <c r="BE2563" s="17"/>
      <c r="BF2563" s="17"/>
      <c r="BG2563" s="17"/>
      <c r="BH2563" s="17"/>
      <c r="BI2563" s="17"/>
      <c r="BJ2563" s="17"/>
      <c r="BK2563" s="17"/>
      <c r="BL2563" s="17"/>
      <c r="BM2563" s="17"/>
      <c r="BN2563" s="15"/>
      <c r="BO2563" s="15"/>
      <c r="BP2563" s="22"/>
      <c r="BQ2563" s="15"/>
      <c r="BR2563" s="15"/>
      <c r="BS2563" s="15"/>
      <c r="BT2563" s="15"/>
      <c r="BU2563" s="15"/>
      <c r="BV2563" s="15"/>
      <c r="BW2563" s="15"/>
      <c r="BX2563" s="15"/>
      <c r="BY2563" s="15"/>
      <c r="BZ2563" s="15"/>
      <c r="CA2563" s="15"/>
      <c r="CB2563" s="15"/>
      <c r="CC2563" s="15"/>
      <c r="CD2563" s="15"/>
      <c r="CE2563" s="15"/>
      <c r="CF2563" s="15"/>
      <c r="CG2563" s="15"/>
      <c r="CH2563" s="15"/>
      <c r="CI2563" s="15"/>
      <c r="CJ2563" s="15"/>
    </row>
    <row r="2564" spans="1:88" ht="12.75">
      <c r="A2564" s="25" t="s">
        <v>16164</v>
      </c>
      <c r="B2564" s="15" t="s">
        <v>16165</v>
      </c>
      <c r="C2564" s="15" t="s">
        <v>58</v>
      </c>
      <c r="D2564" s="16">
        <v>2013</v>
      </c>
      <c r="E2564" s="15" t="s">
        <v>59</v>
      </c>
      <c r="F2564" s="26"/>
      <c r="G2564" s="26" t="s">
        <v>61</v>
      </c>
      <c r="H2564" s="26" t="s">
        <v>61</v>
      </c>
      <c r="I2564" s="15" t="s">
        <v>61</v>
      </c>
      <c r="J2564" s="26"/>
      <c r="K2564" s="17">
        <f t="shared" si="285"/>
        <v>0</v>
      </c>
      <c r="L2564" s="15"/>
      <c r="M2564" s="15"/>
      <c r="N2564" s="15"/>
      <c r="O2564" s="15"/>
      <c r="P2564" s="15"/>
      <c r="Q2564" s="15"/>
      <c r="R2564" s="15"/>
      <c r="S2564" s="19"/>
      <c r="T2564" s="15"/>
      <c r="U2564" s="17"/>
      <c r="V2564" s="15" t="s">
        <v>15111</v>
      </c>
      <c r="W2564" s="15"/>
      <c r="X2564" s="15" t="s">
        <v>79</v>
      </c>
      <c r="Y2564" s="15"/>
      <c r="AB2564" s="20" t="s">
        <v>286</v>
      </c>
      <c r="AC2564" s="21" t="s">
        <v>16166</v>
      </c>
      <c r="AD2564" s="15"/>
      <c r="AE2564" s="21" t="s">
        <v>16167</v>
      </c>
      <c r="AF2564" s="21" t="s">
        <v>16168</v>
      </c>
      <c r="AG2564" s="22">
        <f t="shared" si="286"/>
        <v>0.45161290322580644</v>
      </c>
      <c r="AH2564" s="15"/>
      <c r="AI2564" s="17"/>
      <c r="AJ2564" s="17"/>
      <c r="AK2564" s="17" t="e">
        <f>VLOOKUP(A2564,'[1]Deals (Exits)'!B:B,1,FALSE)</f>
        <v>#N/A</v>
      </c>
      <c r="AL2564" s="23"/>
      <c r="AM2564" s="17"/>
      <c r="AN2564" s="17"/>
      <c r="AO2564" s="17"/>
      <c r="AP2564" s="17"/>
      <c r="AQ2564" s="18"/>
      <c r="AR2564" s="18"/>
      <c r="AS2564" s="17"/>
      <c r="AT2564" s="17"/>
      <c r="AU2564" s="18"/>
      <c r="AV2564" s="17"/>
      <c r="AW2564" s="17"/>
      <c r="AX2564" s="17"/>
      <c r="AY2564" s="17"/>
      <c r="AZ2564" s="17"/>
      <c r="BA2564" s="17"/>
      <c r="BB2564" s="17"/>
      <c r="BC2564" s="17"/>
      <c r="BD2564" s="17"/>
      <c r="BE2564" s="17"/>
      <c r="BF2564" s="17"/>
      <c r="BG2564" s="17"/>
      <c r="BH2564" s="17"/>
      <c r="BI2564" s="17"/>
      <c r="BJ2564" s="17"/>
      <c r="BK2564" s="17"/>
      <c r="BL2564" s="17"/>
      <c r="BM2564" s="17"/>
      <c r="BN2564" s="15"/>
      <c r="BO2564" s="15"/>
      <c r="BP2564" s="22"/>
      <c r="BQ2564" s="15"/>
      <c r="BR2564" s="15"/>
      <c r="BS2564" s="15"/>
      <c r="BT2564" s="15"/>
      <c r="BU2564" s="15"/>
      <c r="BV2564" s="15"/>
      <c r="BW2564" s="15"/>
      <c r="BX2564" s="15"/>
      <c r="BY2564" s="15"/>
      <c r="BZ2564" s="15"/>
      <c r="CA2564" s="15"/>
      <c r="CB2564" s="15"/>
      <c r="CC2564" s="15"/>
      <c r="CD2564" s="15"/>
      <c r="CE2564" s="15"/>
      <c r="CF2564" s="15"/>
      <c r="CG2564" s="15"/>
      <c r="CH2564" s="15"/>
      <c r="CI2564" s="15"/>
      <c r="CJ2564" s="15"/>
    </row>
    <row r="2565" spans="1:88" ht="12.75">
      <c r="A2565" s="25" t="s">
        <v>16169</v>
      </c>
      <c r="B2565" s="15" t="s">
        <v>16170</v>
      </c>
      <c r="C2565" s="15" t="s">
        <v>58</v>
      </c>
      <c r="D2565" s="16">
        <v>2013</v>
      </c>
      <c r="E2565" s="15" t="s">
        <v>59</v>
      </c>
      <c r="F2565" s="26"/>
      <c r="G2565" s="26" t="s">
        <v>61</v>
      </c>
      <c r="H2565" s="26" t="s">
        <v>61</v>
      </c>
      <c r="I2565" s="15" t="s">
        <v>61</v>
      </c>
      <c r="J2565" s="26"/>
      <c r="K2565" s="17">
        <f t="shared" si="285"/>
        <v>0</v>
      </c>
      <c r="L2565" s="15"/>
      <c r="M2565" s="15"/>
      <c r="N2565" s="15"/>
      <c r="O2565" s="15"/>
      <c r="P2565" s="15"/>
      <c r="Q2565" s="15"/>
      <c r="R2565" s="15"/>
      <c r="S2565" s="19"/>
      <c r="T2565" s="15"/>
      <c r="U2565" s="17"/>
      <c r="V2565" s="15"/>
      <c r="W2565" s="15"/>
      <c r="X2565" s="15" t="s">
        <v>79</v>
      </c>
      <c r="Y2565" s="15"/>
      <c r="AB2565" s="20" t="s">
        <v>286</v>
      </c>
      <c r="AC2565" s="21" t="s">
        <v>16171</v>
      </c>
      <c r="AD2565" s="21" t="s">
        <v>16172</v>
      </c>
      <c r="AE2565" s="21" t="s">
        <v>16173</v>
      </c>
      <c r="AF2565" s="21" t="s">
        <v>16174</v>
      </c>
      <c r="AG2565" s="22">
        <f t="shared" si="286"/>
        <v>0.45161290322580644</v>
      </c>
      <c r="AH2565" s="15"/>
      <c r="AI2565" s="17"/>
      <c r="AJ2565" s="17"/>
      <c r="AK2565" s="17" t="e">
        <f>VLOOKUP(A2565,'[1]Deals (Exits)'!B:B,1,FALSE)</f>
        <v>#N/A</v>
      </c>
      <c r="AL2565" s="23"/>
      <c r="AM2565" s="17"/>
      <c r="AN2565" s="17"/>
      <c r="AO2565" s="17"/>
      <c r="AP2565" s="17"/>
      <c r="AQ2565" s="18"/>
      <c r="AR2565" s="18"/>
      <c r="AS2565" s="17"/>
      <c r="AT2565" s="17"/>
      <c r="AU2565" s="18"/>
      <c r="AV2565" s="17"/>
      <c r="AW2565" s="17"/>
      <c r="AX2565" s="17"/>
      <c r="AY2565" s="17"/>
      <c r="AZ2565" s="17"/>
      <c r="BA2565" s="17"/>
      <c r="BB2565" s="17"/>
      <c r="BC2565" s="17"/>
      <c r="BD2565" s="17"/>
      <c r="BE2565" s="17"/>
      <c r="BF2565" s="17"/>
      <c r="BG2565" s="17"/>
      <c r="BH2565" s="17"/>
      <c r="BI2565" s="17"/>
      <c r="BJ2565" s="17"/>
      <c r="BK2565" s="17"/>
      <c r="BL2565" s="17"/>
      <c r="BM2565" s="17"/>
      <c r="BN2565" s="15"/>
      <c r="BO2565" s="15"/>
      <c r="BP2565" s="22"/>
      <c r="BQ2565" s="15"/>
      <c r="BR2565" s="15"/>
      <c r="BS2565" s="15"/>
      <c r="BT2565" s="15"/>
      <c r="BU2565" s="15"/>
      <c r="BV2565" s="15"/>
      <c r="BW2565" s="15"/>
      <c r="BX2565" s="15"/>
      <c r="BY2565" s="15"/>
      <c r="BZ2565" s="15"/>
      <c r="CA2565" s="15"/>
      <c r="CB2565" s="15"/>
      <c r="CC2565" s="15"/>
      <c r="CD2565" s="15"/>
      <c r="CE2565" s="15"/>
      <c r="CF2565" s="15"/>
      <c r="CG2565" s="15"/>
      <c r="CH2565" s="15"/>
      <c r="CI2565" s="15"/>
      <c r="CJ2565" s="15"/>
    </row>
    <row r="2566" spans="1:88" ht="12.75">
      <c r="A2566" s="25" t="s">
        <v>16175</v>
      </c>
      <c r="B2566" s="15" t="s">
        <v>16176</v>
      </c>
      <c r="C2566" s="15" t="s">
        <v>58</v>
      </c>
      <c r="D2566" s="16">
        <v>2013</v>
      </c>
      <c r="E2566" s="15" t="s">
        <v>59</v>
      </c>
      <c r="F2566" s="26"/>
      <c r="G2566" s="26" t="s">
        <v>61</v>
      </c>
      <c r="H2566" s="26" t="s">
        <v>61</v>
      </c>
      <c r="I2566" s="15" t="s">
        <v>61</v>
      </c>
      <c r="J2566" s="26"/>
      <c r="K2566" s="17">
        <f t="shared" si="285"/>
        <v>0</v>
      </c>
      <c r="L2566" s="15"/>
      <c r="M2566" s="15"/>
      <c r="N2566" s="15"/>
      <c r="O2566" s="15"/>
      <c r="P2566" s="15"/>
      <c r="Q2566" s="15"/>
      <c r="R2566" s="15"/>
      <c r="S2566" s="19"/>
      <c r="T2566" s="15"/>
      <c r="U2566" s="17"/>
      <c r="V2566" s="15" t="s">
        <v>16177</v>
      </c>
      <c r="W2566" s="15"/>
      <c r="X2566" s="15" t="s">
        <v>79</v>
      </c>
      <c r="Y2566" s="15"/>
      <c r="AB2566" s="20" t="s">
        <v>286</v>
      </c>
      <c r="AC2566" s="21" t="s">
        <v>16178</v>
      </c>
      <c r="AD2566" s="21" t="s">
        <v>16179</v>
      </c>
      <c r="AE2566" s="21" t="s">
        <v>16180</v>
      </c>
      <c r="AF2566" s="21" t="s">
        <v>16181</v>
      </c>
      <c r="AG2566" s="22">
        <f t="shared" si="286"/>
        <v>0.4838709677419355</v>
      </c>
      <c r="AH2566" s="15"/>
      <c r="AI2566" s="17"/>
      <c r="AJ2566" s="17"/>
      <c r="AK2566" s="17" t="e">
        <f>VLOOKUP(A2566,'[1]Deals (Exits)'!B:B,1,FALSE)</f>
        <v>#N/A</v>
      </c>
      <c r="AL2566" s="23"/>
      <c r="AM2566" s="17"/>
      <c r="AN2566" s="17"/>
      <c r="AO2566" s="17"/>
      <c r="AP2566" s="17"/>
      <c r="AQ2566" s="18"/>
      <c r="AR2566" s="18"/>
      <c r="AS2566" s="17"/>
      <c r="AT2566" s="17"/>
      <c r="AU2566" s="18"/>
      <c r="AV2566" s="17"/>
      <c r="AW2566" s="17"/>
      <c r="AX2566" s="17"/>
      <c r="AY2566" s="17"/>
      <c r="AZ2566" s="17"/>
      <c r="BA2566" s="17"/>
      <c r="BB2566" s="17"/>
      <c r="BC2566" s="17"/>
      <c r="BD2566" s="17"/>
      <c r="BE2566" s="17"/>
      <c r="BF2566" s="17"/>
      <c r="BG2566" s="17"/>
      <c r="BH2566" s="17"/>
      <c r="BI2566" s="17"/>
      <c r="BJ2566" s="17"/>
      <c r="BK2566" s="17"/>
      <c r="BL2566" s="17"/>
      <c r="BM2566" s="17"/>
      <c r="BN2566" s="15"/>
      <c r="BO2566" s="15"/>
      <c r="BP2566" s="22"/>
      <c r="BQ2566" s="15"/>
      <c r="BR2566" s="15"/>
      <c r="BS2566" s="15"/>
      <c r="BT2566" s="15"/>
      <c r="BU2566" s="15"/>
      <c r="BV2566" s="15"/>
      <c r="BW2566" s="15"/>
      <c r="BX2566" s="15"/>
      <c r="BY2566" s="15"/>
      <c r="BZ2566" s="15"/>
      <c r="CA2566" s="15"/>
      <c r="CB2566" s="15"/>
      <c r="CC2566" s="15"/>
      <c r="CD2566" s="15"/>
      <c r="CE2566" s="15"/>
      <c r="CF2566" s="15"/>
      <c r="CG2566" s="15"/>
      <c r="CH2566" s="15"/>
      <c r="CI2566" s="15"/>
      <c r="CJ2566" s="15"/>
    </row>
    <row r="2567" spans="1:88" ht="12.75">
      <c r="A2567" s="25" t="s">
        <v>16182</v>
      </c>
      <c r="B2567" s="15" t="s">
        <v>16183</v>
      </c>
      <c r="C2567" s="15" t="s">
        <v>58</v>
      </c>
      <c r="D2567" s="16">
        <v>2017</v>
      </c>
      <c r="E2567" s="15" t="s">
        <v>59</v>
      </c>
      <c r="F2567" s="26"/>
      <c r="G2567" s="26" t="s">
        <v>61</v>
      </c>
      <c r="H2567" s="26" t="s">
        <v>61</v>
      </c>
      <c r="I2567" s="15" t="s">
        <v>61</v>
      </c>
      <c r="J2567" s="26"/>
      <c r="K2567" s="17">
        <f t="shared" si="285"/>
        <v>0</v>
      </c>
      <c r="L2567" s="15"/>
      <c r="M2567" s="15"/>
      <c r="N2567" s="15"/>
      <c r="O2567" s="15"/>
      <c r="P2567" s="15"/>
      <c r="Q2567" s="15"/>
      <c r="R2567" s="15"/>
      <c r="S2567" s="19"/>
      <c r="T2567" s="15"/>
      <c r="U2567" s="17"/>
      <c r="V2567" s="15" t="s">
        <v>16184</v>
      </c>
      <c r="W2567" s="15"/>
      <c r="X2567" s="15" t="s">
        <v>64</v>
      </c>
      <c r="Y2567" s="15"/>
      <c r="AB2567" s="32">
        <v>44206</v>
      </c>
      <c r="AC2567" s="21" t="s">
        <v>16185</v>
      </c>
      <c r="AD2567" s="21" t="s">
        <v>16186</v>
      </c>
      <c r="AE2567" s="21" t="s">
        <v>16187</v>
      </c>
      <c r="AF2567" s="21" t="s">
        <v>16188</v>
      </c>
      <c r="AG2567" s="22">
        <f t="shared" si="286"/>
        <v>0.4838709677419355</v>
      </c>
      <c r="AH2567" s="15"/>
      <c r="AI2567" s="17"/>
      <c r="AJ2567" s="17"/>
      <c r="AK2567" s="17" t="e">
        <f>VLOOKUP(A2567,'[1]Deals (Exits)'!B:B,1,FALSE)</f>
        <v>#N/A</v>
      </c>
      <c r="AL2567" s="23"/>
      <c r="AM2567" s="17"/>
      <c r="AN2567" s="17"/>
      <c r="AO2567" s="17"/>
      <c r="AP2567" s="17"/>
      <c r="AQ2567" s="18"/>
      <c r="AR2567" s="18"/>
      <c r="AS2567" s="17"/>
      <c r="AT2567" s="17"/>
      <c r="AU2567" s="18"/>
      <c r="AV2567" s="17"/>
      <c r="AW2567" s="17"/>
      <c r="AX2567" s="17"/>
      <c r="AY2567" s="17"/>
      <c r="AZ2567" s="17"/>
      <c r="BA2567" s="17"/>
      <c r="BB2567" s="17"/>
      <c r="BC2567" s="17"/>
      <c r="BD2567" s="17"/>
      <c r="BE2567" s="17"/>
      <c r="BF2567" s="17"/>
      <c r="BG2567" s="17"/>
      <c r="BH2567" s="17"/>
      <c r="BI2567" s="17"/>
      <c r="BJ2567" s="17"/>
      <c r="BK2567" s="17"/>
      <c r="BL2567" s="17"/>
      <c r="BM2567" s="17"/>
      <c r="BN2567" s="15"/>
      <c r="BO2567" s="15"/>
      <c r="BP2567" s="22"/>
      <c r="BQ2567" s="15"/>
      <c r="BR2567" s="15"/>
      <c r="BS2567" s="15"/>
      <c r="BT2567" s="15"/>
      <c r="BU2567" s="15"/>
      <c r="BV2567" s="15"/>
      <c r="BW2567" s="15"/>
      <c r="BX2567" s="15"/>
      <c r="BY2567" s="15"/>
      <c r="BZ2567" s="15"/>
      <c r="CA2567" s="15"/>
      <c r="CB2567" s="15"/>
      <c r="CC2567" s="15"/>
      <c r="CD2567" s="15"/>
      <c r="CE2567" s="15"/>
      <c r="CF2567" s="15"/>
      <c r="CG2567" s="15"/>
      <c r="CH2567" s="15"/>
      <c r="CI2567" s="15"/>
      <c r="CJ2567" s="15"/>
    </row>
    <row r="2568" spans="1:88" ht="12.75">
      <c r="A2568" s="25" t="s">
        <v>16189</v>
      </c>
      <c r="B2568" s="15" t="s">
        <v>16190</v>
      </c>
      <c r="C2568" s="15" t="s">
        <v>58</v>
      </c>
      <c r="D2568" s="16">
        <v>2014</v>
      </c>
      <c r="E2568" s="15" t="s">
        <v>59</v>
      </c>
      <c r="F2568" s="26"/>
      <c r="G2568" s="26" t="s">
        <v>61</v>
      </c>
      <c r="H2568" s="26" t="s">
        <v>61</v>
      </c>
      <c r="I2568" s="15" t="s">
        <v>61</v>
      </c>
      <c r="J2568" s="26"/>
      <c r="K2568" s="17">
        <f t="shared" si="285"/>
        <v>0</v>
      </c>
      <c r="L2568" s="15"/>
      <c r="M2568" s="15"/>
      <c r="N2568" s="15"/>
      <c r="O2568" s="15"/>
      <c r="P2568" s="15"/>
      <c r="Q2568" s="15"/>
      <c r="R2568" s="15"/>
      <c r="S2568" s="19"/>
      <c r="T2568" s="15"/>
      <c r="U2568" s="17"/>
      <c r="V2568" s="15" t="s">
        <v>16191</v>
      </c>
      <c r="W2568" s="15"/>
      <c r="X2568" s="15" t="s">
        <v>79</v>
      </c>
      <c r="Y2568" s="15"/>
      <c r="AB2568" s="20" t="s">
        <v>286</v>
      </c>
      <c r="AC2568" s="21" t="s">
        <v>16192</v>
      </c>
      <c r="AD2568" s="21" t="s">
        <v>16193</v>
      </c>
      <c r="AE2568" s="21" t="s">
        <v>16194</v>
      </c>
      <c r="AF2568" s="15"/>
      <c r="AG2568" s="22">
        <f t="shared" si="286"/>
        <v>0.45161290322580644</v>
      </c>
      <c r="AH2568" s="15"/>
      <c r="AI2568" s="17"/>
      <c r="AJ2568" s="17"/>
      <c r="AK2568" s="17" t="e">
        <f>VLOOKUP(A2568,'[1]Deals (Exits)'!B:B,1,FALSE)</f>
        <v>#N/A</v>
      </c>
      <c r="AL2568" s="23"/>
      <c r="AM2568" s="17"/>
      <c r="AN2568" s="17"/>
      <c r="AO2568" s="17"/>
      <c r="AP2568" s="17"/>
      <c r="AQ2568" s="18"/>
      <c r="AR2568" s="18"/>
      <c r="AS2568" s="17"/>
      <c r="AT2568" s="17"/>
      <c r="AU2568" s="18"/>
      <c r="AV2568" s="17"/>
      <c r="AW2568" s="17"/>
      <c r="AX2568" s="17"/>
      <c r="AY2568" s="17"/>
      <c r="AZ2568" s="17"/>
      <c r="BA2568" s="17"/>
      <c r="BB2568" s="17"/>
      <c r="BC2568" s="17"/>
      <c r="BD2568" s="17"/>
      <c r="BE2568" s="17"/>
      <c r="BF2568" s="17"/>
      <c r="BG2568" s="17"/>
      <c r="BH2568" s="17"/>
      <c r="BI2568" s="17"/>
      <c r="BJ2568" s="17"/>
      <c r="BK2568" s="17"/>
      <c r="BL2568" s="17"/>
      <c r="BM2568" s="17"/>
      <c r="BN2568" s="15"/>
      <c r="BO2568" s="15"/>
      <c r="BP2568" s="22"/>
      <c r="BQ2568" s="15"/>
      <c r="BR2568" s="15"/>
      <c r="BS2568" s="15"/>
      <c r="BT2568" s="15"/>
      <c r="BU2568" s="15"/>
      <c r="BV2568" s="15"/>
      <c r="BW2568" s="15"/>
      <c r="BX2568" s="15"/>
      <c r="BY2568" s="15"/>
      <c r="BZ2568" s="15"/>
      <c r="CA2568" s="15"/>
      <c r="CB2568" s="15"/>
      <c r="CC2568" s="15"/>
      <c r="CD2568" s="15"/>
      <c r="CE2568" s="15"/>
      <c r="CF2568" s="15"/>
      <c r="CG2568" s="15"/>
      <c r="CH2568" s="15"/>
      <c r="CI2568" s="15"/>
      <c r="CJ2568" s="15"/>
    </row>
    <row r="2569" spans="1:88" ht="12.75">
      <c r="A2569" s="25" t="s">
        <v>16195</v>
      </c>
      <c r="B2569" s="15" t="s">
        <v>16196</v>
      </c>
      <c r="C2569" s="15" t="s">
        <v>58</v>
      </c>
      <c r="D2569" s="16">
        <v>2010</v>
      </c>
      <c r="E2569" s="15" t="s">
        <v>15267</v>
      </c>
      <c r="F2569" s="26"/>
      <c r="G2569" s="26" t="s">
        <v>61</v>
      </c>
      <c r="H2569" s="26" t="s">
        <v>61</v>
      </c>
      <c r="I2569" s="15" t="s">
        <v>61</v>
      </c>
      <c r="J2569" s="26"/>
      <c r="K2569" s="17">
        <f t="shared" si="285"/>
        <v>0</v>
      </c>
      <c r="L2569" s="15"/>
      <c r="M2569" s="15"/>
      <c r="N2569" s="15"/>
      <c r="O2569" s="15"/>
      <c r="P2569" s="15"/>
      <c r="Q2569" s="15"/>
      <c r="R2569" s="15"/>
      <c r="S2569" s="19"/>
      <c r="T2569" s="15"/>
      <c r="U2569" s="17"/>
      <c r="V2569" s="15"/>
      <c r="W2569" s="15"/>
      <c r="X2569" s="15" t="s">
        <v>79</v>
      </c>
      <c r="Y2569" s="15"/>
      <c r="AB2569" s="32">
        <v>43506</v>
      </c>
      <c r="AC2569" s="21" t="s">
        <v>16197</v>
      </c>
      <c r="AD2569" s="21" t="s">
        <v>16198</v>
      </c>
      <c r="AE2569" s="21" t="s">
        <v>16199</v>
      </c>
      <c r="AF2569" s="21" t="s">
        <v>16200</v>
      </c>
      <c r="AG2569" s="22">
        <f t="shared" si="286"/>
        <v>0.45161290322580644</v>
      </c>
      <c r="AH2569" s="15"/>
      <c r="AI2569" s="17"/>
      <c r="AJ2569" s="17"/>
      <c r="AK2569" s="17" t="e">
        <f>VLOOKUP(A2569,'[1]Deals (Exits)'!B:B,1,FALSE)</f>
        <v>#N/A</v>
      </c>
      <c r="AL2569" s="23"/>
      <c r="AM2569" s="17"/>
      <c r="AN2569" s="17"/>
      <c r="AO2569" s="17"/>
      <c r="AP2569" s="17"/>
      <c r="AQ2569" s="18"/>
      <c r="AR2569" s="18"/>
      <c r="AS2569" s="17"/>
      <c r="AT2569" s="17"/>
      <c r="AU2569" s="18"/>
      <c r="AV2569" s="17"/>
      <c r="AW2569" s="17"/>
      <c r="AX2569" s="17"/>
      <c r="AY2569" s="17"/>
      <c r="AZ2569" s="17"/>
      <c r="BA2569" s="17"/>
      <c r="BB2569" s="17"/>
      <c r="BC2569" s="17"/>
      <c r="BD2569" s="17"/>
      <c r="BE2569" s="17"/>
      <c r="BF2569" s="17"/>
      <c r="BG2569" s="17"/>
      <c r="BH2569" s="17"/>
      <c r="BI2569" s="17"/>
      <c r="BJ2569" s="17"/>
      <c r="BK2569" s="17"/>
      <c r="BL2569" s="17"/>
      <c r="BM2569" s="17"/>
      <c r="BN2569" s="15"/>
      <c r="BO2569" s="15"/>
      <c r="BP2569" s="22"/>
      <c r="BQ2569" s="15"/>
      <c r="BR2569" s="15"/>
      <c r="BS2569" s="15"/>
      <c r="BT2569" s="15"/>
      <c r="BU2569" s="15"/>
      <c r="BV2569" s="15"/>
      <c r="BW2569" s="15"/>
      <c r="BX2569" s="15"/>
      <c r="BY2569" s="15"/>
      <c r="BZ2569" s="15"/>
      <c r="CA2569" s="15"/>
      <c r="CB2569" s="15"/>
      <c r="CC2569" s="15"/>
      <c r="CD2569" s="15"/>
      <c r="CE2569" s="15"/>
      <c r="CF2569" s="15"/>
      <c r="CG2569" s="15"/>
      <c r="CH2569" s="15"/>
      <c r="CI2569" s="15"/>
      <c r="CJ2569" s="15"/>
    </row>
    <row r="2570" spans="1:88" ht="12.75">
      <c r="A2570" s="25" t="s">
        <v>16201</v>
      </c>
      <c r="B2570" s="15" t="s">
        <v>16202</v>
      </c>
      <c r="C2570" s="15" t="s">
        <v>58</v>
      </c>
      <c r="D2570" s="16">
        <v>2017</v>
      </c>
      <c r="E2570" s="15" t="s">
        <v>59</v>
      </c>
      <c r="F2570" s="26"/>
      <c r="G2570" s="26" t="s">
        <v>61</v>
      </c>
      <c r="H2570" s="26" t="s">
        <v>61</v>
      </c>
      <c r="I2570" s="15" t="s">
        <v>61</v>
      </c>
      <c r="J2570" s="26"/>
      <c r="K2570" s="17">
        <f t="shared" si="285"/>
        <v>0</v>
      </c>
      <c r="L2570" s="15"/>
      <c r="M2570" s="15"/>
      <c r="N2570" s="15"/>
      <c r="O2570" s="15"/>
      <c r="P2570" s="15"/>
      <c r="Q2570" s="15"/>
      <c r="R2570" s="15"/>
      <c r="S2570" s="19"/>
      <c r="T2570" s="15"/>
      <c r="U2570" s="17"/>
      <c r="V2570" s="15"/>
      <c r="W2570" s="15"/>
      <c r="X2570" s="15" t="s">
        <v>1072</v>
      </c>
      <c r="Y2570" s="15"/>
      <c r="AB2570" s="20" t="s">
        <v>286</v>
      </c>
      <c r="AC2570" s="21" t="s">
        <v>16203</v>
      </c>
      <c r="AD2570" s="21" t="s">
        <v>16204</v>
      </c>
      <c r="AE2570" s="21" t="s">
        <v>16205</v>
      </c>
      <c r="AF2570" s="21" t="s">
        <v>16206</v>
      </c>
      <c r="AG2570" s="22">
        <f t="shared" si="286"/>
        <v>0.45161290322580644</v>
      </c>
      <c r="AH2570" s="15"/>
      <c r="AI2570" s="17"/>
      <c r="AJ2570" s="17"/>
      <c r="AK2570" s="17" t="e">
        <f>VLOOKUP(A2570,'[1]Deals (Exits)'!B:B,1,FALSE)</f>
        <v>#N/A</v>
      </c>
      <c r="AL2570" s="23"/>
      <c r="AM2570" s="17"/>
      <c r="AN2570" s="17"/>
      <c r="AO2570" s="17"/>
      <c r="AP2570" s="17"/>
      <c r="AQ2570" s="18"/>
      <c r="AR2570" s="18"/>
      <c r="AS2570" s="17"/>
      <c r="AT2570" s="17"/>
      <c r="AU2570" s="18"/>
      <c r="AV2570" s="17"/>
      <c r="AW2570" s="17"/>
      <c r="AX2570" s="17"/>
      <c r="AY2570" s="17"/>
      <c r="AZ2570" s="17"/>
      <c r="BA2570" s="17"/>
      <c r="BB2570" s="17"/>
      <c r="BC2570" s="17"/>
      <c r="BD2570" s="17"/>
      <c r="BE2570" s="17"/>
      <c r="BF2570" s="17"/>
      <c r="BG2570" s="17"/>
      <c r="BH2570" s="17"/>
      <c r="BI2570" s="17"/>
      <c r="BJ2570" s="17"/>
      <c r="BK2570" s="17"/>
      <c r="BL2570" s="17"/>
      <c r="BM2570" s="17"/>
      <c r="BN2570" s="15"/>
      <c r="BO2570" s="15"/>
      <c r="BP2570" s="22"/>
      <c r="BQ2570" s="15"/>
      <c r="BR2570" s="15"/>
      <c r="BS2570" s="15"/>
      <c r="BT2570" s="15"/>
      <c r="BU2570" s="15"/>
      <c r="BV2570" s="15"/>
      <c r="BW2570" s="15"/>
      <c r="BX2570" s="15"/>
      <c r="BY2570" s="15"/>
      <c r="BZ2570" s="15"/>
      <c r="CA2570" s="15"/>
      <c r="CB2570" s="15"/>
      <c r="CC2570" s="15"/>
      <c r="CD2570" s="15"/>
      <c r="CE2570" s="15"/>
      <c r="CF2570" s="15"/>
      <c r="CG2570" s="15"/>
      <c r="CH2570" s="15"/>
      <c r="CI2570" s="15"/>
      <c r="CJ2570" s="15"/>
    </row>
    <row r="2571" spans="1:88" ht="12.75">
      <c r="A2571" s="25" t="s">
        <v>16207</v>
      </c>
      <c r="B2571" s="15" t="s">
        <v>16208</v>
      </c>
      <c r="C2571" s="15" t="s">
        <v>58</v>
      </c>
      <c r="D2571" s="16">
        <v>2013</v>
      </c>
      <c r="E2571" s="15" t="s">
        <v>59</v>
      </c>
      <c r="F2571" s="26"/>
      <c r="G2571" s="26" t="s">
        <v>61</v>
      </c>
      <c r="H2571" s="26" t="s">
        <v>61</v>
      </c>
      <c r="I2571" s="15" t="s">
        <v>61</v>
      </c>
      <c r="J2571" s="26"/>
      <c r="K2571" s="17">
        <f t="shared" si="285"/>
        <v>0</v>
      </c>
      <c r="L2571" s="15"/>
      <c r="M2571" s="15"/>
      <c r="N2571" s="15"/>
      <c r="O2571" s="15"/>
      <c r="P2571" s="15"/>
      <c r="Q2571" s="15"/>
      <c r="R2571" s="15"/>
      <c r="S2571" s="19"/>
      <c r="T2571" s="15"/>
      <c r="U2571" s="17"/>
      <c r="V2571" s="15"/>
      <c r="W2571" s="15"/>
      <c r="X2571" s="15" t="s">
        <v>79</v>
      </c>
      <c r="Y2571" s="15"/>
      <c r="AB2571" s="32">
        <v>43506</v>
      </c>
      <c r="AC2571" s="21" t="s">
        <v>16209</v>
      </c>
      <c r="AD2571" s="21" t="s">
        <v>16210</v>
      </c>
      <c r="AE2571" s="21" t="s">
        <v>16211</v>
      </c>
      <c r="AF2571" s="15"/>
      <c r="AG2571" s="22">
        <f t="shared" si="286"/>
        <v>0.41935483870967744</v>
      </c>
      <c r="AH2571" s="15"/>
      <c r="AI2571" s="17"/>
      <c r="AJ2571" s="17"/>
      <c r="AK2571" s="17" t="e">
        <f>VLOOKUP(A2571,'[1]Deals (Exits)'!B:B,1,FALSE)</f>
        <v>#N/A</v>
      </c>
      <c r="AL2571" s="23"/>
      <c r="AM2571" s="17"/>
      <c r="AN2571" s="17"/>
      <c r="AO2571" s="17"/>
      <c r="AP2571" s="17"/>
      <c r="AQ2571" s="18"/>
      <c r="AR2571" s="18"/>
      <c r="AS2571" s="17"/>
      <c r="AT2571" s="17"/>
      <c r="AU2571" s="18"/>
      <c r="AV2571" s="17"/>
      <c r="AW2571" s="17"/>
      <c r="AX2571" s="17"/>
      <c r="AY2571" s="17"/>
      <c r="AZ2571" s="17"/>
      <c r="BA2571" s="17"/>
      <c r="BB2571" s="17"/>
      <c r="BC2571" s="17"/>
      <c r="BD2571" s="17"/>
      <c r="BE2571" s="17"/>
      <c r="BF2571" s="17"/>
      <c r="BG2571" s="17"/>
      <c r="BH2571" s="17"/>
      <c r="BI2571" s="17"/>
      <c r="BJ2571" s="17"/>
      <c r="BK2571" s="17"/>
      <c r="BL2571" s="17"/>
      <c r="BM2571" s="17"/>
      <c r="BN2571" s="15"/>
      <c r="BO2571" s="15"/>
      <c r="BP2571" s="22"/>
      <c r="BQ2571" s="15"/>
      <c r="BR2571" s="15"/>
      <c r="BS2571" s="15"/>
      <c r="BT2571" s="15"/>
      <c r="BU2571" s="15"/>
      <c r="BV2571" s="15"/>
      <c r="BW2571" s="15"/>
      <c r="BX2571" s="15"/>
      <c r="BY2571" s="15"/>
      <c r="BZ2571" s="15"/>
      <c r="CA2571" s="15"/>
      <c r="CB2571" s="15"/>
      <c r="CC2571" s="15"/>
      <c r="CD2571" s="15"/>
      <c r="CE2571" s="15"/>
      <c r="CF2571" s="15"/>
      <c r="CG2571" s="15"/>
      <c r="CH2571" s="15"/>
      <c r="CI2571" s="15"/>
      <c r="CJ2571" s="15"/>
    </row>
    <row r="2572" spans="1:88" ht="12.75">
      <c r="A2572" s="25" t="s">
        <v>16212</v>
      </c>
      <c r="B2572" s="15" t="s">
        <v>16213</v>
      </c>
      <c r="C2572" s="15" t="s">
        <v>58</v>
      </c>
      <c r="D2572" s="16">
        <v>2017</v>
      </c>
      <c r="E2572" s="15" t="s">
        <v>59</v>
      </c>
      <c r="F2572" s="26"/>
      <c r="G2572" s="26" t="s">
        <v>61</v>
      </c>
      <c r="H2572" s="26" t="s">
        <v>61</v>
      </c>
      <c r="I2572" s="15" t="s">
        <v>61</v>
      </c>
      <c r="J2572" s="26"/>
      <c r="K2572" s="17">
        <f t="shared" si="285"/>
        <v>0</v>
      </c>
      <c r="L2572" s="15"/>
      <c r="M2572" s="15"/>
      <c r="N2572" s="15"/>
      <c r="O2572" s="15"/>
      <c r="P2572" s="15"/>
      <c r="Q2572" s="15"/>
      <c r="R2572" s="15"/>
      <c r="S2572" s="19"/>
      <c r="T2572" s="15"/>
      <c r="U2572" s="17"/>
      <c r="V2572" s="15" t="s">
        <v>16214</v>
      </c>
      <c r="W2572" s="15"/>
      <c r="X2572" s="15" t="s">
        <v>4628</v>
      </c>
      <c r="Y2572" s="15"/>
      <c r="AB2572" s="32">
        <v>43506</v>
      </c>
      <c r="AC2572" s="21" t="s">
        <v>16215</v>
      </c>
      <c r="AD2572" s="21" t="s">
        <v>16216</v>
      </c>
      <c r="AE2572" s="21" t="s">
        <v>16217</v>
      </c>
      <c r="AF2572" s="21" t="s">
        <v>16218</v>
      </c>
      <c r="AG2572" s="22">
        <f t="shared" si="286"/>
        <v>0.4838709677419355</v>
      </c>
      <c r="AH2572" s="15"/>
      <c r="AI2572" s="17"/>
      <c r="AJ2572" s="17"/>
      <c r="AK2572" s="17" t="e">
        <f>VLOOKUP(A2572,'[1]Deals (Exits)'!B:B,1,FALSE)</f>
        <v>#N/A</v>
      </c>
      <c r="AL2572" s="23"/>
      <c r="AM2572" s="17"/>
      <c r="AN2572" s="17"/>
      <c r="AO2572" s="17"/>
      <c r="AP2572" s="17"/>
      <c r="AQ2572" s="18"/>
      <c r="AR2572" s="18"/>
      <c r="AS2572" s="17"/>
      <c r="AT2572" s="17"/>
      <c r="AU2572" s="18"/>
      <c r="AV2572" s="17"/>
      <c r="AW2572" s="17"/>
      <c r="AX2572" s="17"/>
      <c r="AY2572" s="17"/>
      <c r="AZ2572" s="17"/>
      <c r="BA2572" s="17"/>
      <c r="BB2572" s="17"/>
      <c r="BC2572" s="17"/>
      <c r="BD2572" s="17"/>
      <c r="BE2572" s="17"/>
      <c r="BF2572" s="17"/>
      <c r="BG2572" s="17"/>
      <c r="BH2572" s="17"/>
      <c r="BI2572" s="17"/>
      <c r="BJ2572" s="17"/>
      <c r="BK2572" s="17"/>
      <c r="BL2572" s="17"/>
      <c r="BM2572" s="17"/>
      <c r="BN2572" s="15"/>
      <c r="BO2572" s="15"/>
      <c r="BP2572" s="22"/>
      <c r="BQ2572" s="15"/>
      <c r="BR2572" s="15"/>
      <c r="BS2572" s="15"/>
      <c r="BT2572" s="15"/>
      <c r="BU2572" s="15"/>
      <c r="BV2572" s="15"/>
      <c r="BW2572" s="15"/>
      <c r="BX2572" s="15"/>
      <c r="BY2572" s="15"/>
      <c r="BZ2572" s="15"/>
      <c r="CA2572" s="15"/>
      <c r="CB2572" s="15"/>
      <c r="CC2572" s="15"/>
      <c r="CD2572" s="15"/>
      <c r="CE2572" s="15"/>
      <c r="CF2572" s="15"/>
      <c r="CG2572" s="15"/>
      <c r="CH2572" s="15"/>
      <c r="CI2572" s="15"/>
      <c r="CJ2572" s="15"/>
    </row>
    <row r="2573" spans="1:88" ht="12.75">
      <c r="A2573" s="25" t="s">
        <v>16219</v>
      </c>
      <c r="B2573" s="15" t="s">
        <v>16220</v>
      </c>
      <c r="C2573" s="15" t="s">
        <v>58</v>
      </c>
      <c r="D2573" s="16">
        <v>2016</v>
      </c>
      <c r="E2573" s="15" t="s">
        <v>59</v>
      </c>
      <c r="F2573" s="26"/>
      <c r="G2573" s="26" t="s">
        <v>61</v>
      </c>
      <c r="H2573" s="26" t="s">
        <v>61</v>
      </c>
      <c r="I2573" s="15" t="s">
        <v>61</v>
      </c>
      <c r="J2573" s="26"/>
      <c r="K2573" s="17">
        <f t="shared" si="285"/>
        <v>0</v>
      </c>
      <c r="L2573" s="15"/>
      <c r="M2573" s="15"/>
      <c r="N2573" s="15"/>
      <c r="O2573" s="15"/>
      <c r="P2573" s="15"/>
      <c r="Q2573" s="15"/>
      <c r="R2573" s="15"/>
      <c r="S2573" s="19"/>
      <c r="T2573" s="15"/>
      <c r="U2573" s="17"/>
      <c r="V2573" s="15" t="s">
        <v>16221</v>
      </c>
      <c r="W2573" s="15"/>
      <c r="X2573" s="15" t="s">
        <v>5334</v>
      </c>
      <c r="Y2573" s="15"/>
      <c r="AB2573" s="32">
        <v>43506</v>
      </c>
      <c r="AC2573" s="21" t="s">
        <v>16222</v>
      </c>
      <c r="AD2573" s="21" t="s">
        <v>16223</v>
      </c>
      <c r="AE2573" s="15"/>
      <c r="AF2573" s="15"/>
      <c r="AG2573" s="22">
        <f t="shared" si="286"/>
        <v>0.41935483870967744</v>
      </c>
      <c r="AH2573" s="15"/>
      <c r="AI2573" s="17"/>
      <c r="AJ2573" s="17"/>
      <c r="AK2573" s="17" t="e">
        <f>VLOOKUP(A2573,'[1]Deals (Exits)'!B:B,1,FALSE)</f>
        <v>#N/A</v>
      </c>
      <c r="AL2573" s="23"/>
      <c r="AM2573" s="17"/>
      <c r="AN2573" s="17"/>
      <c r="AO2573" s="17"/>
      <c r="AP2573" s="17"/>
      <c r="AQ2573" s="18"/>
      <c r="AR2573" s="18"/>
      <c r="AS2573" s="17"/>
      <c r="AT2573" s="17"/>
      <c r="AU2573" s="18"/>
      <c r="AV2573" s="17"/>
      <c r="AW2573" s="17"/>
      <c r="AX2573" s="17"/>
      <c r="AY2573" s="17"/>
      <c r="AZ2573" s="17"/>
      <c r="BA2573" s="17"/>
      <c r="BB2573" s="17"/>
      <c r="BC2573" s="17"/>
      <c r="BD2573" s="17"/>
      <c r="BE2573" s="17"/>
      <c r="BF2573" s="17"/>
      <c r="BG2573" s="17"/>
      <c r="BH2573" s="17"/>
      <c r="BI2573" s="17"/>
      <c r="BJ2573" s="17"/>
      <c r="BK2573" s="17"/>
      <c r="BL2573" s="17"/>
      <c r="BM2573" s="17"/>
      <c r="BN2573" s="15"/>
      <c r="BO2573" s="15"/>
      <c r="BP2573" s="22"/>
      <c r="BQ2573" s="15"/>
      <c r="BR2573" s="15"/>
      <c r="BS2573" s="15"/>
      <c r="BT2573" s="15"/>
      <c r="BU2573" s="15"/>
      <c r="BV2573" s="15"/>
      <c r="BW2573" s="15"/>
      <c r="BX2573" s="15"/>
      <c r="BY2573" s="15"/>
      <c r="BZ2573" s="15"/>
      <c r="CA2573" s="15"/>
      <c r="CB2573" s="15"/>
      <c r="CC2573" s="15"/>
      <c r="CD2573" s="15"/>
      <c r="CE2573" s="15"/>
      <c r="CF2573" s="15"/>
      <c r="CG2573" s="15"/>
      <c r="CH2573" s="15"/>
      <c r="CI2573" s="15"/>
      <c r="CJ2573" s="15"/>
    </row>
    <row r="2574" spans="1:88" ht="12.75">
      <c r="A2574" s="25" t="s">
        <v>16224</v>
      </c>
      <c r="B2574" s="15" t="s">
        <v>16225</v>
      </c>
      <c r="C2574" s="15" t="s">
        <v>58</v>
      </c>
      <c r="D2574" s="16">
        <v>2019</v>
      </c>
      <c r="E2574" s="15" t="s">
        <v>15845</v>
      </c>
      <c r="F2574" s="26"/>
      <c r="G2574" s="26" t="s">
        <v>61</v>
      </c>
      <c r="H2574" s="26" t="s">
        <v>61</v>
      </c>
      <c r="I2574" s="15" t="s">
        <v>61</v>
      </c>
      <c r="J2574" s="26"/>
      <c r="K2574" s="17">
        <f t="shared" si="285"/>
        <v>0</v>
      </c>
      <c r="L2574" s="15"/>
      <c r="M2574" s="15"/>
      <c r="N2574" s="15"/>
      <c r="O2574" s="15"/>
      <c r="P2574" s="15"/>
      <c r="Q2574" s="15"/>
      <c r="R2574" s="15"/>
      <c r="S2574" s="19"/>
      <c r="T2574" s="15"/>
      <c r="U2574" s="17"/>
      <c r="V2574" s="15"/>
      <c r="W2574" s="15"/>
      <c r="X2574" s="15" t="s">
        <v>12945</v>
      </c>
      <c r="Y2574" s="15"/>
      <c r="AB2574" s="32">
        <v>44206</v>
      </c>
      <c r="AC2574" s="21" t="s">
        <v>16226</v>
      </c>
      <c r="AD2574" s="15"/>
      <c r="AE2574" s="15"/>
      <c r="AF2574" s="21" t="s">
        <v>16227</v>
      </c>
      <c r="AG2574" s="22">
        <f t="shared" si="286"/>
        <v>0.38709677419354838</v>
      </c>
      <c r="AH2574" s="15"/>
      <c r="AI2574" s="17"/>
      <c r="AJ2574" s="17"/>
      <c r="AK2574" s="17" t="e">
        <f>VLOOKUP(A2574,'[1]Deals (Exits)'!B:B,1,FALSE)</f>
        <v>#N/A</v>
      </c>
      <c r="AL2574" s="23"/>
      <c r="AM2574" s="17"/>
      <c r="AN2574" s="17"/>
      <c r="AO2574" s="17"/>
      <c r="AP2574" s="17"/>
      <c r="AQ2574" s="18"/>
      <c r="AR2574" s="18"/>
      <c r="AS2574" s="17"/>
      <c r="AT2574" s="17"/>
      <c r="AU2574" s="18"/>
      <c r="AV2574" s="17"/>
      <c r="AW2574" s="17"/>
      <c r="AX2574" s="17"/>
      <c r="AY2574" s="17"/>
      <c r="AZ2574" s="17"/>
      <c r="BA2574" s="17"/>
      <c r="BB2574" s="17"/>
      <c r="BC2574" s="17"/>
      <c r="BD2574" s="17"/>
      <c r="BE2574" s="17"/>
      <c r="BF2574" s="17"/>
      <c r="BG2574" s="17"/>
      <c r="BH2574" s="17"/>
      <c r="BI2574" s="17"/>
      <c r="BJ2574" s="17"/>
      <c r="BK2574" s="17"/>
      <c r="BL2574" s="17"/>
      <c r="BM2574" s="17"/>
      <c r="BN2574" s="15"/>
      <c r="BO2574" s="15"/>
      <c r="BP2574" s="22"/>
      <c r="BQ2574" s="15"/>
      <c r="BR2574" s="15"/>
      <c r="BS2574" s="15"/>
      <c r="BT2574" s="15"/>
      <c r="BU2574" s="15"/>
      <c r="BV2574" s="15"/>
      <c r="BW2574" s="15"/>
      <c r="BX2574" s="15"/>
      <c r="BY2574" s="15"/>
      <c r="BZ2574" s="15"/>
      <c r="CA2574" s="15"/>
      <c r="CB2574" s="15"/>
      <c r="CC2574" s="15"/>
      <c r="CD2574" s="15"/>
      <c r="CE2574" s="15"/>
      <c r="CF2574" s="15"/>
      <c r="CG2574" s="15"/>
      <c r="CH2574" s="15"/>
      <c r="CI2574" s="15"/>
      <c r="CJ2574" s="15"/>
    </row>
    <row r="2575" spans="1:88" ht="12.75">
      <c r="A2575" s="25" t="s">
        <v>16228</v>
      </c>
      <c r="B2575" s="15" t="s">
        <v>16229</v>
      </c>
      <c r="C2575" s="15" t="s">
        <v>58</v>
      </c>
      <c r="D2575" s="16">
        <v>2015</v>
      </c>
      <c r="E2575" s="15" t="s">
        <v>16230</v>
      </c>
      <c r="F2575" s="26"/>
      <c r="G2575" s="26" t="s">
        <v>61</v>
      </c>
      <c r="H2575" s="26" t="s">
        <v>61</v>
      </c>
      <c r="I2575" s="15" t="s">
        <v>61</v>
      </c>
      <c r="J2575" s="26"/>
      <c r="K2575" s="17">
        <f t="shared" si="285"/>
        <v>0</v>
      </c>
      <c r="L2575" s="15"/>
      <c r="M2575" s="15"/>
      <c r="N2575" s="15"/>
      <c r="O2575" s="15"/>
      <c r="P2575" s="15"/>
      <c r="Q2575" s="15"/>
      <c r="R2575" s="15"/>
      <c r="S2575" s="19"/>
      <c r="T2575" s="15"/>
      <c r="U2575" s="17"/>
      <c r="V2575" s="15" t="s">
        <v>16231</v>
      </c>
      <c r="W2575" s="15"/>
      <c r="X2575" s="15" t="s">
        <v>79</v>
      </c>
      <c r="Y2575" s="15"/>
      <c r="AB2575" s="20" t="s">
        <v>333</v>
      </c>
      <c r="AC2575" s="21" t="s">
        <v>16232</v>
      </c>
      <c r="AD2575" s="21" t="s">
        <v>16233</v>
      </c>
      <c r="AE2575" s="21" t="s">
        <v>16234</v>
      </c>
      <c r="AF2575" s="21" t="s">
        <v>16235</v>
      </c>
      <c r="AG2575" s="22">
        <f t="shared" si="286"/>
        <v>0.4838709677419355</v>
      </c>
      <c r="AH2575" s="15"/>
      <c r="AI2575" s="17"/>
      <c r="AJ2575" s="17"/>
      <c r="AK2575" s="17" t="e">
        <f>VLOOKUP(A2575,'[1]Deals (Exits)'!B:B,1,FALSE)</f>
        <v>#N/A</v>
      </c>
      <c r="AL2575" s="23"/>
      <c r="AM2575" s="17"/>
      <c r="AN2575" s="17"/>
      <c r="AO2575" s="17"/>
      <c r="AP2575" s="17"/>
      <c r="AQ2575" s="18"/>
      <c r="AR2575" s="18"/>
      <c r="AS2575" s="17"/>
      <c r="AT2575" s="17"/>
      <c r="AU2575" s="18"/>
      <c r="AV2575" s="17"/>
      <c r="AW2575" s="17"/>
      <c r="AX2575" s="17"/>
      <c r="AY2575" s="17"/>
      <c r="AZ2575" s="17"/>
      <c r="BA2575" s="17"/>
      <c r="BB2575" s="17"/>
      <c r="BC2575" s="17"/>
      <c r="BD2575" s="17"/>
      <c r="BE2575" s="17"/>
      <c r="BF2575" s="17"/>
      <c r="BG2575" s="17"/>
      <c r="BH2575" s="17"/>
      <c r="BI2575" s="17"/>
      <c r="BJ2575" s="17"/>
      <c r="BK2575" s="17"/>
      <c r="BL2575" s="17"/>
      <c r="BM2575" s="17"/>
      <c r="BN2575" s="15"/>
      <c r="BO2575" s="15"/>
      <c r="BP2575" s="22"/>
      <c r="BQ2575" s="15"/>
      <c r="BR2575" s="15"/>
      <c r="BS2575" s="15"/>
      <c r="BT2575" s="15"/>
      <c r="BU2575" s="15"/>
      <c r="BV2575" s="15"/>
      <c r="BW2575" s="15"/>
      <c r="BX2575" s="15"/>
      <c r="BY2575" s="15"/>
      <c r="BZ2575" s="15"/>
      <c r="CA2575" s="15"/>
      <c r="CB2575" s="15"/>
      <c r="CC2575" s="15"/>
      <c r="CD2575" s="15"/>
      <c r="CE2575" s="15"/>
      <c r="CF2575" s="15"/>
      <c r="CG2575" s="15"/>
      <c r="CH2575" s="15"/>
      <c r="CI2575" s="15"/>
      <c r="CJ2575" s="15"/>
    </row>
    <row r="2576" spans="1:88" ht="12.75">
      <c r="A2576" s="25" t="s">
        <v>16236</v>
      </c>
      <c r="B2576" s="15" t="s">
        <v>16237</v>
      </c>
      <c r="C2576" s="15" t="s">
        <v>58</v>
      </c>
      <c r="D2576" s="16">
        <v>2012</v>
      </c>
      <c r="E2576" s="15" t="s">
        <v>59</v>
      </c>
      <c r="F2576" s="26"/>
      <c r="G2576" s="26" t="s">
        <v>61</v>
      </c>
      <c r="H2576" s="26" t="s">
        <v>61</v>
      </c>
      <c r="I2576" s="15" t="s">
        <v>61</v>
      </c>
      <c r="J2576" s="26"/>
      <c r="K2576" s="17">
        <f t="shared" si="285"/>
        <v>0</v>
      </c>
      <c r="L2576" s="15"/>
      <c r="M2576" s="15"/>
      <c r="N2576" s="15"/>
      <c r="O2576" s="15"/>
      <c r="P2576" s="15"/>
      <c r="Q2576" s="15"/>
      <c r="R2576" s="15"/>
      <c r="S2576" s="19"/>
      <c r="T2576" s="15"/>
      <c r="U2576" s="17"/>
      <c r="V2576" s="15" t="s">
        <v>16238</v>
      </c>
      <c r="W2576" s="15"/>
      <c r="X2576" s="15" t="s">
        <v>5334</v>
      </c>
      <c r="Y2576" s="15"/>
      <c r="AB2576" s="32">
        <v>44237</v>
      </c>
      <c r="AC2576" s="21" t="s">
        <v>16239</v>
      </c>
      <c r="AD2576" s="21" t="s">
        <v>16240</v>
      </c>
      <c r="AE2576" s="15"/>
      <c r="AF2576" s="15"/>
      <c r="AG2576" s="22">
        <f t="shared" si="286"/>
        <v>0.41935483870967744</v>
      </c>
      <c r="AH2576" s="15"/>
      <c r="AI2576" s="17"/>
      <c r="AJ2576" s="17"/>
      <c r="AK2576" s="17" t="e">
        <f>VLOOKUP(A2576,'[1]Deals (Exits)'!B:B,1,FALSE)</f>
        <v>#N/A</v>
      </c>
      <c r="AL2576" s="23"/>
      <c r="AM2576" s="17"/>
      <c r="AN2576" s="17"/>
      <c r="AO2576" s="17"/>
      <c r="AP2576" s="17"/>
      <c r="AQ2576" s="18"/>
      <c r="AR2576" s="18"/>
      <c r="AS2576" s="17"/>
      <c r="AT2576" s="17"/>
      <c r="AU2576" s="18"/>
      <c r="AV2576" s="17"/>
      <c r="AW2576" s="17"/>
      <c r="AX2576" s="17"/>
      <c r="AY2576" s="17"/>
      <c r="AZ2576" s="17"/>
      <c r="BA2576" s="17"/>
      <c r="BB2576" s="17"/>
      <c r="BC2576" s="17"/>
      <c r="BD2576" s="17"/>
      <c r="BE2576" s="17"/>
      <c r="BF2576" s="17"/>
      <c r="BG2576" s="17"/>
      <c r="BH2576" s="17"/>
      <c r="BI2576" s="17"/>
      <c r="BJ2576" s="17"/>
      <c r="BK2576" s="17"/>
      <c r="BL2576" s="17"/>
      <c r="BM2576" s="17"/>
      <c r="BN2576" s="15"/>
      <c r="BO2576" s="15"/>
      <c r="BP2576" s="22"/>
      <c r="BQ2576" s="15"/>
      <c r="BR2576" s="15"/>
      <c r="BS2576" s="15"/>
      <c r="BT2576" s="15"/>
      <c r="BU2576" s="15"/>
      <c r="BV2576" s="15"/>
      <c r="BW2576" s="15"/>
      <c r="BX2576" s="15"/>
      <c r="BY2576" s="15"/>
      <c r="BZ2576" s="15"/>
      <c r="CA2576" s="15"/>
      <c r="CB2576" s="15"/>
      <c r="CC2576" s="15"/>
      <c r="CD2576" s="15"/>
      <c r="CE2576" s="15"/>
      <c r="CF2576" s="15"/>
      <c r="CG2576" s="15"/>
      <c r="CH2576" s="15"/>
      <c r="CI2576" s="15"/>
      <c r="CJ2576" s="15"/>
    </row>
    <row r="2577" spans="1:88" ht="12.75">
      <c r="A2577" s="25" t="s">
        <v>16241</v>
      </c>
      <c r="B2577" s="15" t="s">
        <v>16242</v>
      </c>
      <c r="C2577" s="15" t="s">
        <v>58</v>
      </c>
      <c r="D2577" s="16">
        <v>2015</v>
      </c>
      <c r="E2577" s="15" t="s">
        <v>3506</v>
      </c>
      <c r="F2577" s="26"/>
      <c r="G2577" s="26" t="s">
        <v>61</v>
      </c>
      <c r="H2577" s="26" t="s">
        <v>61</v>
      </c>
      <c r="I2577" s="15" t="s">
        <v>61</v>
      </c>
      <c r="J2577" s="26"/>
      <c r="K2577" s="17">
        <f t="shared" si="285"/>
        <v>0</v>
      </c>
      <c r="L2577" s="15"/>
      <c r="M2577" s="15"/>
      <c r="N2577" s="15"/>
      <c r="O2577" s="15"/>
      <c r="P2577" s="15"/>
      <c r="Q2577" s="15"/>
      <c r="R2577" s="15"/>
      <c r="S2577" s="19"/>
      <c r="T2577" s="15"/>
      <c r="U2577" s="17"/>
      <c r="V2577" s="15"/>
      <c r="W2577" s="15"/>
      <c r="X2577" s="15" t="s">
        <v>79</v>
      </c>
      <c r="Y2577" s="15"/>
      <c r="AB2577" s="32">
        <v>44237</v>
      </c>
      <c r="AC2577" s="21" t="s">
        <v>16243</v>
      </c>
      <c r="AD2577" s="21" t="s">
        <v>16244</v>
      </c>
      <c r="AE2577" s="21" t="s">
        <v>16245</v>
      </c>
      <c r="AF2577" s="21" t="s">
        <v>16246</v>
      </c>
      <c r="AG2577" s="22">
        <f t="shared" si="286"/>
        <v>0.45161290322580644</v>
      </c>
      <c r="AH2577" s="15"/>
      <c r="AI2577" s="17"/>
      <c r="AJ2577" s="17"/>
      <c r="AK2577" s="17" t="e">
        <f>VLOOKUP(A2577,'[1]Deals (Exits)'!B:B,1,FALSE)</f>
        <v>#N/A</v>
      </c>
      <c r="AL2577" s="23"/>
      <c r="AM2577" s="17"/>
      <c r="AN2577" s="17"/>
      <c r="AO2577" s="17"/>
      <c r="AP2577" s="17"/>
      <c r="AQ2577" s="18"/>
      <c r="AR2577" s="18"/>
      <c r="AS2577" s="17"/>
      <c r="AT2577" s="17"/>
      <c r="AU2577" s="18"/>
      <c r="AV2577" s="17"/>
      <c r="AW2577" s="17"/>
      <c r="AX2577" s="17"/>
      <c r="AY2577" s="17"/>
      <c r="AZ2577" s="17"/>
      <c r="BA2577" s="17"/>
      <c r="BB2577" s="17"/>
      <c r="BC2577" s="17"/>
      <c r="BD2577" s="17"/>
      <c r="BE2577" s="17"/>
      <c r="BF2577" s="17"/>
      <c r="BG2577" s="17"/>
      <c r="BH2577" s="17"/>
      <c r="BI2577" s="17"/>
      <c r="BJ2577" s="17"/>
      <c r="BK2577" s="17"/>
      <c r="BL2577" s="17"/>
      <c r="BM2577" s="17"/>
      <c r="BN2577" s="15"/>
      <c r="BO2577" s="15"/>
      <c r="BP2577" s="22"/>
      <c r="BQ2577" s="15"/>
      <c r="BR2577" s="15"/>
      <c r="BS2577" s="15"/>
      <c r="BT2577" s="15"/>
      <c r="BU2577" s="15"/>
      <c r="BV2577" s="15"/>
      <c r="BW2577" s="15"/>
      <c r="BX2577" s="15"/>
      <c r="BY2577" s="15"/>
      <c r="BZ2577" s="15"/>
      <c r="CA2577" s="15"/>
      <c r="CB2577" s="15"/>
      <c r="CC2577" s="15"/>
      <c r="CD2577" s="15"/>
      <c r="CE2577" s="15"/>
      <c r="CF2577" s="15"/>
      <c r="CG2577" s="15"/>
      <c r="CH2577" s="15"/>
      <c r="CI2577" s="15"/>
      <c r="CJ2577" s="15"/>
    </row>
    <row r="2578" spans="1:88" ht="12.75">
      <c r="A2578" s="25" t="s">
        <v>16247</v>
      </c>
      <c r="B2578" s="15" t="s">
        <v>16248</v>
      </c>
      <c r="C2578" s="15" t="s">
        <v>58</v>
      </c>
      <c r="D2578" s="16">
        <v>2018</v>
      </c>
      <c r="E2578" s="15" t="s">
        <v>59</v>
      </c>
      <c r="F2578" s="26"/>
      <c r="G2578" s="26" t="s">
        <v>61</v>
      </c>
      <c r="H2578" s="26" t="s">
        <v>61</v>
      </c>
      <c r="I2578" s="15" t="s">
        <v>61</v>
      </c>
      <c r="J2578" s="26"/>
      <c r="K2578" s="17">
        <f t="shared" si="285"/>
        <v>0</v>
      </c>
      <c r="L2578" s="15"/>
      <c r="M2578" s="15"/>
      <c r="N2578" s="15"/>
      <c r="O2578" s="15"/>
      <c r="P2578" s="15"/>
      <c r="Q2578" s="15"/>
      <c r="R2578" s="15"/>
      <c r="S2578" s="19"/>
      <c r="T2578" s="15"/>
      <c r="U2578" s="17"/>
      <c r="V2578" s="15" t="s">
        <v>16249</v>
      </c>
      <c r="W2578" s="15"/>
      <c r="X2578" s="15" t="s">
        <v>64</v>
      </c>
      <c r="Y2578" s="15"/>
      <c r="AB2578" s="20"/>
      <c r="AC2578" s="21" t="s">
        <v>16250</v>
      </c>
      <c r="AD2578" s="15"/>
      <c r="AE2578" s="21" t="s">
        <v>16251</v>
      </c>
      <c r="AF2578" s="21" t="s">
        <v>16252</v>
      </c>
      <c r="AG2578" s="22">
        <f t="shared" si="286"/>
        <v>0.41935483870967744</v>
      </c>
      <c r="AH2578" s="15"/>
      <c r="AI2578" s="17"/>
      <c r="AJ2578" s="17"/>
      <c r="AK2578" s="17" t="e">
        <f>VLOOKUP(A2578,'[1]Deals (Exits)'!B:B,1,FALSE)</f>
        <v>#N/A</v>
      </c>
      <c r="AL2578" s="23"/>
      <c r="AM2578" s="17"/>
      <c r="AN2578" s="17"/>
      <c r="AO2578" s="17"/>
      <c r="AP2578" s="17"/>
      <c r="AQ2578" s="18"/>
      <c r="AR2578" s="18"/>
      <c r="AS2578" s="17"/>
      <c r="AT2578" s="17"/>
      <c r="AU2578" s="18"/>
      <c r="AV2578" s="17"/>
      <c r="AW2578" s="17"/>
      <c r="AX2578" s="17"/>
      <c r="AY2578" s="17"/>
      <c r="AZ2578" s="17"/>
      <c r="BA2578" s="17"/>
      <c r="BB2578" s="17"/>
      <c r="BC2578" s="17"/>
      <c r="BD2578" s="17"/>
      <c r="BE2578" s="17"/>
      <c r="BF2578" s="17"/>
      <c r="BG2578" s="17"/>
      <c r="BH2578" s="17"/>
      <c r="BI2578" s="17"/>
      <c r="BJ2578" s="17"/>
      <c r="BK2578" s="17"/>
      <c r="BL2578" s="17"/>
      <c r="BM2578" s="17"/>
      <c r="BN2578" s="15"/>
      <c r="BO2578" s="15"/>
      <c r="BP2578" s="22"/>
      <c r="BQ2578" s="15"/>
      <c r="BR2578" s="15"/>
      <c r="BS2578" s="15"/>
      <c r="BT2578" s="15"/>
      <c r="BU2578" s="15"/>
      <c r="BV2578" s="15"/>
      <c r="BW2578" s="15"/>
      <c r="BX2578" s="15"/>
      <c r="BY2578" s="15"/>
      <c r="BZ2578" s="15"/>
      <c r="CA2578" s="15"/>
      <c r="CB2578" s="15"/>
      <c r="CC2578" s="15"/>
      <c r="CD2578" s="15"/>
      <c r="CE2578" s="15"/>
      <c r="CF2578" s="15"/>
      <c r="CG2578" s="15"/>
      <c r="CH2578" s="15"/>
      <c r="CI2578" s="15"/>
      <c r="CJ2578" s="15"/>
    </row>
    <row r="2579" spans="1:88" ht="12.75">
      <c r="A2579" s="25" t="s">
        <v>16253</v>
      </c>
      <c r="B2579" s="15" t="s">
        <v>16254</v>
      </c>
      <c r="C2579" s="15" t="s">
        <v>58</v>
      </c>
      <c r="D2579" s="16">
        <v>2016</v>
      </c>
      <c r="E2579" s="15" t="s">
        <v>59</v>
      </c>
      <c r="F2579" s="26"/>
      <c r="G2579" s="26" t="s">
        <v>61</v>
      </c>
      <c r="H2579" s="26" t="s">
        <v>61</v>
      </c>
      <c r="I2579" s="15" t="s">
        <v>61</v>
      </c>
      <c r="J2579" s="26"/>
      <c r="K2579" s="17">
        <f t="shared" si="285"/>
        <v>0</v>
      </c>
      <c r="L2579" s="15"/>
      <c r="M2579" s="15"/>
      <c r="N2579" s="15"/>
      <c r="O2579" s="15"/>
      <c r="P2579" s="15"/>
      <c r="Q2579" s="15"/>
      <c r="R2579" s="15"/>
      <c r="S2579" s="19"/>
      <c r="T2579" s="15"/>
      <c r="U2579" s="17"/>
      <c r="V2579" s="15"/>
      <c r="W2579" s="15"/>
      <c r="X2579" s="15" t="s">
        <v>4628</v>
      </c>
      <c r="Y2579" s="15"/>
      <c r="AB2579" s="20"/>
      <c r="AC2579" s="21" t="s">
        <v>16255</v>
      </c>
      <c r="AD2579" s="15"/>
      <c r="AE2579" s="21" t="s">
        <v>16256</v>
      </c>
      <c r="AF2579" s="21" t="s">
        <v>16257</v>
      </c>
      <c r="AG2579" s="22">
        <f t="shared" si="286"/>
        <v>0.38709677419354838</v>
      </c>
      <c r="AH2579" s="15"/>
      <c r="AI2579" s="17"/>
      <c r="AJ2579" s="17"/>
      <c r="AK2579" s="17" t="e">
        <f>VLOOKUP(A2579,'[1]Deals (Exits)'!B:B,1,FALSE)</f>
        <v>#N/A</v>
      </c>
      <c r="AL2579" s="23"/>
      <c r="AM2579" s="17"/>
      <c r="AN2579" s="17"/>
      <c r="AO2579" s="17"/>
      <c r="AP2579" s="17"/>
      <c r="AQ2579" s="18"/>
      <c r="AR2579" s="18"/>
      <c r="AS2579" s="17"/>
      <c r="AT2579" s="17"/>
      <c r="AU2579" s="18"/>
      <c r="AV2579" s="17"/>
      <c r="AW2579" s="17"/>
      <c r="AX2579" s="17"/>
      <c r="AY2579" s="17"/>
      <c r="AZ2579" s="17"/>
      <c r="BA2579" s="17"/>
      <c r="BB2579" s="17"/>
      <c r="BC2579" s="17"/>
      <c r="BD2579" s="17"/>
      <c r="BE2579" s="17"/>
      <c r="BF2579" s="17"/>
      <c r="BG2579" s="17"/>
      <c r="BH2579" s="17"/>
      <c r="BI2579" s="17"/>
      <c r="BJ2579" s="17"/>
      <c r="BK2579" s="17"/>
      <c r="BL2579" s="17"/>
      <c r="BM2579" s="17"/>
      <c r="BN2579" s="15"/>
      <c r="BO2579" s="15"/>
      <c r="BP2579" s="22"/>
      <c r="BQ2579" s="15"/>
      <c r="BR2579" s="15"/>
      <c r="BS2579" s="15"/>
      <c r="BT2579" s="15"/>
      <c r="BU2579" s="15"/>
      <c r="BV2579" s="15"/>
      <c r="BW2579" s="15"/>
      <c r="BX2579" s="15"/>
      <c r="BY2579" s="15"/>
      <c r="BZ2579" s="15"/>
      <c r="CA2579" s="15"/>
      <c r="CB2579" s="15"/>
      <c r="CC2579" s="15"/>
      <c r="CD2579" s="15"/>
      <c r="CE2579" s="15"/>
      <c r="CF2579" s="15"/>
      <c r="CG2579" s="15"/>
      <c r="CH2579" s="15"/>
      <c r="CI2579" s="15"/>
      <c r="CJ2579" s="15"/>
    </row>
    <row r="2580" spans="1:88" ht="12.75">
      <c r="A2580" s="25" t="s">
        <v>16258</v>
      </c>
      <c r="B2580" s="15" t="s">
        <v>16259</v>
      </c>
      <c r="C2580" s="15" t="s">
        <v>58</v>
      </c>
      <c r="D2580" s="16">
        <v>2017</v>
      </c>
      <c r="E2580" s="15" t="s">
        <v>59</v>
      </c>
      <c r="F2580" s="26"/>
      <c r="G2580" s="26" t="s">
        <v>61</v>
      </c>
      <c r="H2580" s="26" t="s">
        <v>61</v>
      </c>
      <c r="I2580" s="15" t="s">
        <v>61</v>
      </c>
      <c r="J2580" s="26"/>
      <c r="K2580" s="17">
        <f t="shared" si="285"/>
        <v>0</v>
      </c>
      <c r="L2580" s="15"/>
      <c r="M2580" s="15"/>
      <c r="N2580" s="15"/>
      <c r="O2580" s="15"/>
      <c r="P2580" s="15"/>
      <c r="Q2580" s="15"/>
      <c r="R2580" s="15"/>
      <c r="S2580" s="19"/>
      <c r="T2580" s="15"/>
      <c r="U2580" s="17"/>
      <c r="V2580" s="15"/>
      <c r="W2580" s="15"/>
      <c r="X2580" s="15" t="s">
        <v>1072</v>
      </c>
      <c r="Y2580" s="15"/>
      <c r="AB2580" s="32">
        <v>44237</v>
      </c>
      <c r="AC2580" s="21" t="s">
        <v>16260</v>
      </c>
      <c r="AD2580" s="21" t="s">
        <v>16261</v>
      </c>
      <c r="AE2580" s="15"/>
      <c r="AF2580" s="21" t="s">
        <v>16262</v>
      </c>
      <c r="AG2580" s="22">
        <f t="shared" si="286"/>
        <v>0.41935483870967744</v>
      </c>
      <c r="AH2580" s="15"/>
      <c r="AI2580" s="17"/>
      <c r="AJ2580" s="17"/>
      <c r="AK2580" s="17" t="e">
        <f>VLOOKUP(A2580,'[1]Deals (Exits)'!B:B,1,FALSE)</f>
        <v>#N/A</v>
      </c>
      <c r="AL2580" s="23"/>
      <c r="AM2580" s="17"/>
      <c r="AN2580" s="17"/>
      <c r="AO2580" s="17"/>
      <c r="AP2580" s="17"/>
      <c r="AQ2580" s="18"/>
      <c r="AR2580" s="18"/>
      <c r="AS2580" s="17"/>
      <c r="AT2580" s="17"/>
      <c r="AU2580" s="18"/>
      <c r="AV2580" s="17"/>
      <c r="AW2580" s="17"/>
      <c r="AX2580" s="17"/>
      <c r="AY2580" s="17"/>
      <c r="AZ2580" s="17"/>
      <c r="BA2580" s="17"/>
      <c r="BB2580" s="17"/>
      <c r="BC2580" s="17"/>
      <c r="BD2580" s="17"/>
      <c r="BE2580" s="17"/>
      <c r="BF2580" s="17"/>
      <c r="BG2580" s="17"/>
      <c r="BH2580" s="17"/>
      <c r="BI2580" s="17"/>
      <c r="BJ2580" s="17"/>
      <c r="BK2580" s="17"/>
      <c r="BL2580" s="17"/>
      <c r="BM2580" s="17"/>
      <c r="BN2580" s="15"/>
      <c r="BO2580" s="15"/>
      <c r="BP2580" s="22"/>
      <c r="BQ2580" s="15"/>
      <c r="BR2580" s="15"/>
      <c r="BS2580" s="15"/>
      <c r="BT2580" s="15"/>
      <c r="BU2580" s="15"/>
      <c r="BV2580" s="15"/>
      <c r="BW2580" s="15"/>
      <c r="BX2580" s="15"/>
      <c r="BY2580" s="15"/>
      <c r="BZ2580" s="15"/>
      <c r="CA2580" s="15"/>
      <c r="CB2580" s="15"/>
      <c r="CC2580" s="15"/>
      <c r="CD2580" s="15"/>
      <c r="CE2580" s="15"/>
      <c r="CF2580" s="15"/>
      <c r="CG2580" s="15"/>
      <c r="CH2580" s="15"/>
      <c r="CI2580" s="15"/>
      <c r="CJ2580" s="15"/>
    </row>
    <row r="2581" spans="1:88" ht="12.75">
      <c r="A2581" s="25" t="s">
        <v>16263</v>
      </c>
      <c r="B2581" s="15" t="s">
        <v>16264</v>
      </c>
      <c r="C2581" s="15" t="s">
        <v>58</v>
      </c>
      <c r="D2581" s="16">
        <v>2018</v>
      </c>
      <c r="E2581" s="15" t="s">
        <v>15244</v>
      </c>
      <c r="F2581" s="26"/>
      <c r="G2581" s="26" t="s">
        <v>61</v>
      </c>
      <c r="H2581" s="26" t="s">
        <v>61</v>
      </c>
      <c r="I2581" s="15" t="s">
        <v>61</v>
      </c>
      <c r="J2581" s="26"/>
      <c r="K2581" s="17">
        <f t="shared" si="285"/>
        <v>0</v>
      </c>
      <c r="L2581" s="15"/>
      <c r="M2581" s="15"/>
      <c r="N2581" s="15"/>
      <c r="O2581" s="15"/>
      <c r="P2581" s="15"/>
      <c r="Q2581" s="15"/>
      <c r="R2581" s="15"/>
      <c r="S2581" s="19"/>
      <c r="T2581" s="15"/>
      <c r="U2581" s="17"/>
      <c r="V2581" s="15"/>
      <c r="W2581" s="15"/>
      <c r="X2581" s="15" t="s">
        <v>64</v>
      </c>
      <c r="Y2581" s="15"/>
      <c r="AB2581" s="32">
        <v>44206</v>
      </c>
      <c r="AC2581" s="21" t="s">
        <v>16265</v>
      </c>
      <c r="AD2581" s="15"/>
      <c r="AE2581" s="21" t="s">
        <v>16266</v>
      </c>
      <c r="AF2581" s="21" t="s">
        <v>16267</v>
      </c>
      <c r="AG2581" s="22">
        <f t="shared" si="286"/>
        <v>0.41935483870967744</v>
      </c>
      <c r="AH2581" s="15"/>
      <c r="AI2581" s="17"/>
      <c r="AJ2581" s="17"/>
      <c r="AK2581" s="17" t="e">
        <f>VLOOKUP(A2581,'[1]Deals (Exits)'!B:B,1,FALSE)</f>
        <v>#N/A</v>
      </c>
      <c r="AL2581" s="23"/>
      <c r="AM2581" s="17"/>
      <c r="AN2581" s="17"/>
      <c r="AO2581" s="17"/>
      <c r="AP2581" s="17"/>
      <c r="AQ2581" s="18"/>
      <c r="AR2581" s="18"/>
      <c r="AS2581" s="17"/>
      <c r="AT2581" s="17"/>
      <c r="AU2581" s="18"/>
      <c r="AV2581" s="17"/>
      <c r="AW2581" s="17"/>
      <c r="AX2581" s="17"/>
      <c r="AY2581" s="17"/>
      <c r="AZ2581" s="17"/>
      <c r="BA2581" s="17"/>
      <c r="BB2581" s="17"/>
      <c r="BC2581" s="17"/>
      <c r="BD2581" s="17"/>
      <c r="BE2581" s="17"/>
      <c r="BF2581" s="17"/>
      <c r="BG2581" s="17"/>
      <c r="BH2581" s="17"/>
      <c r="BI2581" s="17"/>
      <c r="BJ2581" s="17"/>
      <c r="BK2581" s="17"/>
      <c r="BL2581" s="17"/>
      <c r="BM2581" s="17"/>
      <c r="BN2581" s="15"/>
      <c r="BO2581" s="15"/>
      <c r="BP2581" s="22"/>
      <c r="BQ2581" s="15"/>
      <c r="BR2581" s="15"/>
      <c r="BS2581" s="15"/>
      <c r="BT2581" s="15"/>
      <c r="BU2581" s="15"/>
      <c r="BV2581" s="15"/>
      <c r="BW2581" s="15"/>
      <c r="BX2581" s="15"/>
      <c r="BY2581" s="15"/>
      <c r="BZ2581" s="15"/>
      <c r="CA2581" s="15"/>
      <c r="CB2581" s="15"/>
      <c r="CC2581" s="15"/>
      <c r="CD2581" s="15"/>
      <c r="CE2581" s="15"/>
      <c r="CF2581" s="15"/>
      <c r="CG2581" s="15"/>
      <c r="CH2581" s="15"/>
      <c r="CI2581" s="15"/>
      <c r="CJ2581" s="15"/>
    </row>
    <row r="2582" spans="1:88" ht="12.75">
      <c r="A2582" s="27" t="s">
        <v>16268</v>
      </c>
      <c r="B2582" s="15" t="s">
        <v>16269</v>
      </c>
      <c r="C2582" s="15" t="s">
        <v>58</v>
      </c>
      <c r="D2582" s="16">
        <v>2018</v>
      </c>
      <c r="E2582" s="15" t="s">
        <v>59</v>
      </c>
      <c r="F2582" s="26"/>
      <c r="G2582" s="26" t="s">
        <v>61</v>
      </c>
      <c r="H2582" s="26" t="s">
        <v>61</v>
      </c>
      <c r="I2582" s="15" t="s">
        <v>61</v>
      </c>
      <c r="J2582" s="26"/>
      <c r="K2582" s="17">
        <f t="shared" si="285"/>
        <v>0</v>
      </c>
      <c r="L2582" s="15"/>
      <c r="M2582" s="15"/>
      <c r="N2582" s="15"/>
      <c r="O2582" s="15"/>
      <c r="P2582" s="15"/>
      <c r="Q2582" s="15"/>
      <c r="R2582" s="15"/>
      <c r="S2582" s="19"/>
      <c r="T2582" s="15"/>
      <c r="U2582" s="17"/>
      <c r="V2582" s="15" t="s">
        <v>16270</v>
      </c>
      <c r="W2582" s="15"/>
      <c r="X2582" s="15" t="s">
        <v>1877</v>
      </c>
      <c r="Y2582" s="15"/>
      <c r="AB2582" s="32">
        <v>44206</v>
      </c>
      <c r="AC2582" s="21" t="s">
        <v>16271</v>
      </c>
      <c r="AD2582" s="15"/>
      <c r="AE2582" s="21" t="s">
        <v>16272</v>
      </c>
      <c r="AF2582" s="15"/>
      <c r="AG2582" s="22">
        <f t="shared" si="286"/>
        <v>0.41935483870967744</v>
      </c>
      <c r="AH2582" s="15"/>
      <c r="AI2582" s="17"/>
      <c r="AJ2582" s="17"/>
      <c r="AK2582" s="17" t="e">
        <f>VLOOKUP(A2582,'[1]Deals (Exits)'!B:B,1,FALSE)</f>
        <v>#N/A</v>
      </c>
      <c r="AL2582" s="23"/>
      <c r="AM2582" s="17"/>
      <c r="AN2582" s="17"/>
      <c r="AO2582" s="17"/>
      <c r="AP2582" s="17"/>
      <c r="AQ2582" s="18"/>
      <c r="AR2582" s="18"/>
      <c r="AS2582" s="17"/>
      <c r="AT2582" s="17"/>
      <c r="AU2582" s="18"/>
      <c r="AV2582" s="17"/>
      <c r="AW2582" s="17"/>
      <c r="AX2582" s="17"/>
      <c r="AY2582" s="17"/>
      <c r="AZ2582" s="17"/>
      <c r="BA2582" s="17"/>
      <c r="BB2582" s="17"/>
      <c r="BC2582" s="17"/>
      <c r="BD2582" s="17"/>
      <c r="BE2582" s="17"/>
      <c r="BF2582" s="17"/>
      <c r="BG2582" s="17"/>
      <c r="BH2582" s="17"/>
      <c r="BI2582" s="17"/>
      <c r="BJ2582" s="17"/>
      <c r="BK2582" s="17"/>
      <c r="BL2582" s="17"/>
      <c r="BM2582" s="17"/>
      <c r="BN2582" s="15"/>
      <c r="BO2582" s="15"/>
      <c r="BP2582" s="22"/>
      <c r="BQ2582" s="15"/>
      <c r="BR2582" s="15"/>
      <c r="BS2582" s="15"/>
      <c r="BT2582" s="15"/>
      <c r="BU2582" s="15"/>
      <c r="BV2582" s="15"/>
      <c r="BW2582" s="15"/>
      <c r="BX2582" s="15"/>
      <c r="BY2582" s="15"/>
      <c r="BZ2582" s="15"/>
      <c r="CA2582" s="15"/>
      <c r="CB2582" s="15"/>
      <c r="CC2582" s="15"/>
      <c r="CD2582" s="15"/>
      <c r="CE2582" s="15"/>
      <c r="CF2582" s="15"/>
      <c r="CG2582" s="15"/>
      <c r="CH2582" s="15"/>
      <c r="CI2582" s="15"/>
      <c r="CJ2582" s="15"/>
    </row>
    <row r="2583" spans="1:88" ht="12.75">
      <c r="A2583" s="25" t="s">
        <v>16273</v>
      </c>
      <c r="B2583" s="15" t="s">
        <v>16274</v>
      </c>
      <c r="C2583" s="15" t="s">
        <v>58</v>
      </c>
      <c r="D2583" s="16">
        <v>2017</v>
      </c>
      <c r="E2583" s="15" t="s">
        <v>3506</v>
      </c>
      <c r="F2583" s="26"/>
      <c r="G2583" s="26" t="s">
        <v>61</v>
      </c>
      <c r="H2583" s="26" t="s">
        <v>61</v>
      </c>
      <c r="I2583" s="15" t="s">
        <v>61</v>
      </c>
      <c r="J2583" s="26"/>
      <c r="K2583" s="17">
        <f t="shared" si="285"/>
        <v>0</v>
      </c>
      <c r="L2583" s="15"/>
      <c r="M2583" s="15"/>
      <c r="N2583" s="15"/>
      <c r="O2583" s="15"/>
      <c r="P2583" s="15"/>
      <c r="Q2583" s="15"/>
      <c r="R2583" s="15"/>
      <c r="S2583" s="19"/>
      <c r="T2583" s="15"/>
      <c r="U2583" s="17"/>
      <c r="V2583" s="15" t="s">
        <v>16275</v>
      </c>
      <c r="W2583" s="15"/>
      <c r="X2583" s="15" t="s">
        <v>79</v>
      </c>
      <c r="Y2583" s="15"/>
      <c r="AB2583" s="32">
        <v>44237</v>
      </c>
      <c r="AC2583" s="21" t="s">
        <v>16276</v>
      </c>
      <c r="AD2583" s="21" t="s">
        <v>16277</v>
      </c>
      <c r="AE2583" s="21" t="s">
        <v>16278</v>
      </c>
      <c r="AF2583" s="21" t="s">
        <v>16279</v>
      </c>
      <c r="AG2583" s="22">
        <f t="shared" si="286"/>
        <v>0.4838709677419355</v>
      </c>
      <c r="AH2583" s="15"/>
      <c r="AI2583" s="17"/>
      <c r="AJ2583" s="17"/>
      <c r="AK2583" s="17" t="e">
        <f>VLOOKUP(A2583,'[1]Deals (Exits)'!B:B,1,FALSE)</f>
        <v>#N/A</v>
      </c>
      <c r="AL2583" s="23"/>
      <c r="AM2583" s="17"/>
      <c r="AN2583" s="17"/>
      <c r="AO2583" s="17"/>
      <c r="AP2583" s="17"/>
      <c r="AQ2583" s="18"/>
      <c r="AR2583" s="18"/>
      <c r="AS2583" s="17"/>
      <c r="AT2583" s="17"/>
      <c r="AU2583" s="18"/>
      <c r="AV2583" s="17"/>
      <c r="AW2583" s="17"/>
      <c r="AX2583" s="17"/>
      <c r="AY2583" s="17"/>
      <c r="AZ2583" s="17"/>
      <c r="BA2583" s="17"/>
      <c r="BB2583" s="17"/>
      <c r="BC2583" s="17"/>
      <c r="BD2583" s="17"/>
      <c r="BE2583" s="17"/>
      <c r="BF2583" s="17"/>
      <c r="BG2583" s="17"/>
      <c r="BH2583" s="17"/>
      <c r="BI2583" s="17"/>
      <c r="BJ2583" s="17"/>
      <c r="BK2583" s="17"/>
      <c r="BL2583" s="17"/>
      <c r="BM2583" s="17"/>
      <c r="BN2583" s="15"/>
      <c r="BO2583" s="15"/>
      <c r="BP2583" s="22"/>
      <c r="BQ2583" s="15"/>
      <c r="BR2583" s="15"/>
      <c r="BS2583" s="15"/>
      <c r="BT2583" s="15"/>
      <c r="BU2583" s="15"/>
      <c r="BV2583" s="15"/>
      <c r="BW2583" s="15"/>
      <c r="BX2583" s="15"/>
      <c r="BY2583" s="15"/>
      <c r="BZ2583" s="15"/>
      <c r="CA2583" s="15"/>
      <c r="CB2583" s="15"/>
      <c r="CC2583" s="15"/>
      <c r="CD2583" s="15"/>
      <c r="CE2583" s="15"/>
      <c r="CF2583" s="15"/>
      <c r="CG2583" s="15"/>
      <c r="CH2583" s="15"/>
      <c r="CI2583" s="15"/>
      <c r="CJ2583" s="15"/>
    </row>
    <row r="2584" spans="1:88" ht="12.75">
      <c r="A2584" s="25" t="s">
        <v>16280</v>
      </c>
      <c r="B2584" s="15" t="s">
        <v>16281</v>
      </c>
      <c r="C2584" s="15" t="s">
        <v>58</v>
      </c>
      <c r="D2584" s="16">
        <v>2017</v>
      </c>
      <c r="E2584" s="15" t="s">
        <v>15244</v>
      </c>
      <c r="F2584" s="26"/>
      <c r="G2584" s="26" t="s">
        <v>61</v>
      </c>
      <c r="H2584" s="26" t="s">
        <v>61</v>
      </c>
      <c r="I2584" s="15" t="s">
        <v>61</v>
      </c>
      <c r="J2584" s="26"/>
      <c r="K2584" s="17">
        <f t="shared" si="285"/>
        <v>0</v>
      </c>
      <c r="L2584" s="15"/>
      <c r="M2584" s="15"/>
      <c r="N2584" s="15"/>
      <c r="O2584" s="15"/>
      <c r="P2584" s="15"/>
      <c r="Q2584" s="15"/>
      <c r="R2584" s="15"/>
      <c r="S2584" s="19"/>
      <c r="T2584" s="15"/>
      <c r="U2584" s="17"/>
      <c r="V2584" s="15" t="s">
        <v>16282</v>
      </c>
      <c r="W2584" s="15"/>
      <c r="X2584" s="15" t="s">
        <v>191</v>
      </c>
      <c r="Y2584" s="15"/>
      <c r="AB2584" s="32">
        <v>44206</v>
      </c>
      <c r="AC2584" s="21" t="s">
        <v>16283</v>
      </c>
      <c r="AD2584" s="15"/>
      <c r="AE2584" s="21" t="s">
        <v>16284</v>
      </c>
      <c r="AF2584" s="21" t="s">
        <v>16285</v>
      </c>
      <c r="AG2584" s="22">
        <f t="shared" si="286"/>
        <v>0.45161290322580644</v>
      </c>
      <c r="AH2584" s="15"/>
      <c r="AI2584" s="17"/>
      <c r="AJ2584" s="17"/>
      <c r="AK2584" s="17" t="e">
        <f>VLOOKUP(A2584,'[1]Deals (Exits)'!B:B,1,FALSE)</f>
        <v>#N/A</v>
      </c>
      <c r="AL2584" s="23"/>
      <c r="AM2584" s="17"/>
      <c r="AN2584" s="17"/>
      <c r="AO2584" s="17"/>
      <c r="AP2584" s="17"/>
      <c r="AQ2584" s="18"/>
      <c r="AR2584" s="18"/>
      <c r="AS2584" s="17"/>
      <c r="AT2584" s="17"/>
      <c r="AU2584" s="18"/>
      <c r="AV2584" s="17"/>
      <c r="AW2584" s="17"/>
      <c r="AX2584" s="17"/>
      <c r="AY2584" s="17"/>
      <c r="AZ2584" s="17"/>
      <c r="BA2584" s="17"/>
      <c r="BB2584" s="17"/>
      <c r="BC2584" s="17"/>
      <c r="BD2584" s="17"/>
      <c r="BE2584" s="17"/>
      <c r="BF2584" s="17"/>
      <c r="BG2584" s="17"/>
      <c r="BH2584" s="17"/>
      <c r="BI2584" s="17"/>
      <c r="BJ2584" s="17"/>
      <c r="BK2584" s="17"/>
      <c r="BL2584" s="17"/>
      <c r="BM2584" s="17"/>
      <c r="BN2584" s="15"/>
      <c r="BO2584" s="15"/>
      <c r="BP2584" s="22"/>
      <c r="BQ2584" s="15"/>
      <c r="BR2584" s="15"/>
      <c r="BS2584" s="15"/>
      <c r="BT2584" s="15"/>
      <c r="BU2584" s="15"/>
      <c r="BV2584" s="15"/>
      <c r="BW2584" s="15"/>
      <c r="BX2584" s="15"/>
      <c r="BY2584" s="15"/>
      <c r="BZ2584" s="15"/>
      <c r="CA2584" s="15"/>
      <c r="CB2584" s="15"/>
      <c r="CC2584" s="15"/>
      <c r="CD2584" s="15"/>
      <c r="CE2584" s="15"/>
      <c r="CF2584" s="15"/>
      <c r="CG2584" s="15"/>
      <c r="CH2584" s="15"/>
      <c r="CI2584" s="15"/>
      <c r="CJ2584" s="15"/>
    </row>
    <row r="2585" spans="1:88" ht="12.75">
      <c r="A2585" s="25" t="s">
        <v>16286</v>
      </c>
      <c r="B2585" s="15" t="s">
        <v>16287</v>
      </c>
      <c r="C2585" s="15" t="s">
        <v>58</v>
      </c>
      <c r="D2585" s="16">
        <v>2016</v>
      </c>
      <c r="E2585" s="15" t="s">
        <v>59</v>
      </c>
      <c r="F2585" s="26"/>
      <c r="G2585" s="26" t="s">
        <v>61</v>
      </c>
      <c r="H2585" s="26" t="s">
        <v>61</v>
      </c>
      <c r="I2585" s="15" t="s">
        <v>61</v>
      </c>
      <c r="J2585" s="26"/>
      <c r="K2585" s="17">
        <f t="shared" si="285"/>
        <v>0</v>
      </c>
      <c r="L2585" s="15"/>
      <c r="M2585" s="15"/>
      <c r="N2585" s="15"/>
      <c r="O2585" s="15"/>
      <c r="P2585" s="15"/>
      <c r="Q2585" s="15"/>
      <c r="R2585" s="15"/>
      <c r="S2585" s="19"/>
      <c r="T2585" s="15"/>
      <c r="U2585" s="17"/>
      <c r="V2585" s="15" t="s">
        <v>16288</v>
      </c>
      <c r="W2585" s="15"/>
      <c r="X2585" s="15" t="s">
        <v>4628</v>
      </c>
      <c r="Y2585" s="15"/>
      <c r="AB2585" s="20"/>
      <c r="AC2585" s="21" t="s">
        <v>16289</v>
      </c>
      <c r="AD2585" s="15"/>
      <c r="AE2585" s="21" t="s">
        <v>16290</v>
      </c>
      <c r="AF2585" s="21" t="s">
        <v>16291</v>
      </c>
      <c r="AG2585" s="22">
        <f t="shared" si="286"/>
        <v>0.41935483870967744</v>
      </c>
      <c r="AH2585" s="15"/>
      <c r="AI2585" s="17"/>
      <c r="AJ2585" s="17"/>
      <c r="AK2585" s="17" t="e">
        <f>VLOOKUP(A2585,'[1]Deals (Exits)'!B:B,1,FALSE)</f>
        <v>#N/A</v>
      </c>
      <c r="AL2585" s="23"/>
      <c r="AM2585" s="17"/>
      <c r="AN2585" s="17"/>
      <c r="AO2585" s="17"/>
      <c r="AP2585" s="17"/>
      <c r="AQ2585" s="18"/>
      <c r="AR2585" s="18"/>
      <c r="AS2585" s="17"/>
      <c r="AT2585" s="17"/>
      <c r="AU2585" s="18"/>
      <c r="AV2585" s="17"/>
      <c r="AW2585" s="17"/>
      <c r="AX2585" s="17"/>
      <c r="AY2585" s="17"/>
      <c r="AZ2585" s="17"/>
      <c r="BA2585" s="17"/>
      <c r="BB2585" s="17"/>
      <c r="BC2585" s="17"/>
      <c r="BD2585" s="17"/>
      <c r="BE2585" s="17"/>
      <c r="BF2585" s="17"/>
      <c r="BG2585" s="17"/>
      <c r="BH2585" s="17"/>
      <c r="BI2585" s="17"/>
      <c r="BJ2585" s="17"/>
      <c r="BK2585" s="17"/>
      <c r="BL2585" s="17"/>
      <c r="BM2585" s="17"/>
      <c r="BN2585" s="15"/>
      <c r="BO2585" s="15"/>
      <c r="BP2585" s="22"/>
      <c r="BQ2585" s="15"/>
      <c r="BR2585" s="15"/>
      <c r="BS2585" s="15"/>
      <c r="BT2585" s="15"/>
      <c r="BU2585" s="15"/>
      <c r="BV2585" s="15"/>
      <c r="BW2585" s="15"/>
      <c r="BX2585" s="15"/>
      <c r="BY2585" s="15"/>
      <c r="BZ2585" s="15"/>
      <c r="CA2585" s="15"/>
      <c r="CB2585" s="15"/>
      <c r="CC2585" s="15"/>
      <c r="CD2585" s="15"/>
      <c r="CE2585" s="15"/>
      <c r="CF2585" s="15"/>
      <c r="CG2585" s="15"/>
      <c r="CH2585" s="15"/>
      <c r="CI2585" s="15"/>
      <c r="CJ2585" s="15"/>
    </row>
    <row r="2586" spans="1:88" ht="12.75">
      <c r="A2586" s="25" t="s">
        <v>16292</v>
      </c>
      <c r="B2586" s="15" t="s">
        <v>16293</v>
      </c>
      <c r="C2586" s="15" t="s">
        <v>58</v>
      </c>
      <c r="D2586" s="16">
        <v>2018</v>
      </c>
      <c r="E2586" s="15" t="s">
        <v>59</v>
      </c>
      <c r="F2586" s="26"/>
      <c r="G2586" s="26" t="s">
        <v>61</v>
      </c>
      <c r="H2586" s="26" t="s">
        <v>61</v>
      </c>
      <c r="I2586" s="15" t="s">
        <v>61</v>
      </c>
      <c r="J2586" s="26"/>
      <c r="K2586" s="17">
        <f t="shared" si="285"/>
        <v>0</v>
      </c>
      <c r="L2586" s="15"/>
      <c r="M2586" s="15"/>
      <c r="N2586" s="15"/>
      <c r="O2586" s="15"/>
      <c r="P2586" s="15"/>
      <c r="Q2586" s="15"/>
      <c r="R2586" s="15"/>
      <c r="S2586" s="19"/>
      <c r="T2586" s="15"/>
      <c r="U2586" s="17"/>
      <c r="V2586" s="15"/>
      <c r="W2586" s="15"/>
      <c r="X2586" s="15" t="s">
        <v>5334</v>
      </c>
      <c r="Y2586" s="15"/>
      <c r="AB2586" s="32">
        <v>44237</v>
      </c>
      <c r="AC2586" s="21" t="s">
        <v>16294</v>
      </c>
      <c r="AD2586" s="21" t="s">
        <v>16295</v>
      </c>
      <c r="AE2586" s="21" t="s">
        <v>16296</v>
      </c>
      <c r="AF2586" s="21" t="s">
        <v>16297</v>
      </c>
      <c r="AG2586" s="22">
        <f t="shared" si="286"/>
        <v>0.45161290322580644</v>
      </c>
      <c r="AH2586" s="15"/>
      <c r="AI2586" s="17"/>
      <c r="AJ2586" s="17"/>
      <c r="AK2586" s="17" t="e">
        <f>VLOOKUP(A2586,'[1]Deals (Exits)'!B:B,1,FALSE)</f>
        <v>#N/A</v>
      </c>
      <c r="AL2586" s="23"/>
      <c r="AM2586" s="17"/>
      <c r="AN2586" s="17"/>
      <c r="AO2586" s="17"/>
      <c r="AP2586" s="17"/>
      <c r="AQ2586" s="18"/>
      <c r="AR2586" s="18"/>
      <c r="AS2586" s="17"/>
      <c r="AT2586" s="17"/>
      <c r="AU2586" s="18"/>
      <c r="AV2586" s="17"/>
      <c r="AW2586" s="17"/>
      <c r="AX2586" s="17"/>
      <c r="AY2586" s="17"/>
      <c r="AZ2586" s="17"/>
      <c r="BA2586" s="17"/>
      <c r="BB2586" s="17"/>
      <c r="BC2586" s="17"/>
      <c r="BD2586" s="17"/>
      <c r="BE2586" s="17"/>
      <c r="BF2586" s="17"/>
      <c r="BG2586" s="17"/>
      <c r="BH2586" s="17"/>
      <c r="BI2586" s="17"/>
      <c r="BJ2586" s="17"/>
      <c r="BK2586" s="17"/>
      <c r="BL2586" s="17"/>
      <c r="BM2586" s="17"/>
      <c r="BN2586" s="15"/>
      <c r="BO2586" s="15"/>
      <c r="BP2586" s="22"/>
      <c r="BQ2586" s="15"/>
      <c r="BR2586" s="15"/>
      <c r="BS2586" s="15"/>
      <c r="BT2586" s="15"/>
      <c r="BU2586" s="15"/>
      <c r="BV2586" s="15"/>
      <c r="BW2586" s="15"/>
      <c r="BX2586" s="15"/>
      <c r="BY2586" s="15"/>
      <c r="BZ2586" s="15"/>
      <c r="CA2586" s="15"/>
      <c r="CB2586" s="15"/>
      <c r="CC2586" s="15"/>
      <c r="CD2586" s="15"/>
      <c r="CE2586" s="15"/>
      <c r="CF2586" s="15"/>
      <c r="CG2586" s="15"/>
      <c r="CH2586" s="15"/>
      <c r="CI2586" s="15"/>
      <c r="CJ2586" s="15"/>
    </row>
    <row r="2587" spans="1:88" ht="12.75">
      <c r="A2587" s="25" t="s">
        <v>16298</v>
      </c>
      <c r="B2587" s="15" t="s">
        <v>16299</v>
      </c>
      <c r="C2587" s="15" t="s">
        <v>58</v>
      </c>
      <c r="D2587" s="16">
        <v>2010</v>
      </c>
      <c r="E2587" s="15" t="s">
        <v>59</v>
      </c>
      <c r="F2587" s="26"/>
      <c r="G2587" s="26" t="s">
        <v>61</v>
      </c>
      <c r="H2587" s="26" t="s">
        <v>61</v>
      </c>
      <c r="I2587" s="15" t="s">
        <v>61</v>
      </c>
      <c r="J2587" s="26"/>
      <c r="K2587" s="17">
        <f t="shared" si="285"/>
        <v>0</v>
      </c>
      <c r="L2587" s="15"/>
      <c r="M2587" s="15"/>
      <c r="N2587" s="15"/>
      <c r="O2587" s="15"/>
      <c r="P2587" s="15"/>
      <c r="Q2587" s="15"/>
      <c r="R2587" s="15"/>
      <c r="S2587" s="19"/>
      <c r="T2587" s="15"/>
      <c r="U2587" s="17"/>
      <c r="V2587" s="15"/>
      <c r="W2587" s="15"/>
      <c r="X2587" s="15" t="s">
        <v>79</v>
      </c>
      <c r="Y2587" s="15"/>
      <c r="AB2587" s="20" t="s">
        <v>286</v>
      </c>
      <c r="AC2587" s="21" t="s">
        <v>16300</v>
      </c>
      <c r="AD2587" s="21" t="s">
        <v>16301</v>
      </c>
      <c r="AE2587" s="15"/>
      <c r="AF2587" s="15"/>
      <c r="AG2587" s="22">
        <f t="shared" si="286"/>
        <v>0.38709677419354838</v>
      </c>
      <c r="AH2587" s="15"/>
      <c r="AI2587" s="17"/>
      <c r="AJ2587" s="17"/>
      <c r="AK2587" s="17" t="e">
        <f>VLOOKUP(A2587,'[1]Deals (Exits)'!B:B,1,FALSE)</f>
        <v>#N/A</v>
      </c>
      <c r="AL2587" s="23"/>
      <c r="AM2587" s="17"/>
      <c r="AN2587" s="17"/>
      <c r="AO2587" s="17"/>
      <c r="AP2587" s="17"/>
      <c r="AQ2587" s="18"/>
      <c r="AR2587" s="18"/>
      <c r="AS2587" s="17"/>
      <c r="AT2587" s="17"/>
      <c r="AU2587" s="18"/>
      <c r="AV2587" s="17"/>
      <c r="AW2587" s="17"/>
      <c r="AX2587" s="17"/>
      <c r="AY2587" s="17"/>
      <c r="AZ2587" s="17"/>
      <c r="BA2587" s="17"/>
      <c r="BB2587" s="17"/>
      <c r="BC2587" s="17"/>
      <c r="BD2587" s="17"/>
      <c r="BE2587" s="17"/>
      <c r="BF2587" s="17"/>
      <c r="BG2587" s="17"/>
      <c r="BH2587" s="17"/>
      <c r="BI2587" s="17"/>
      <c r="BJ2587" s="17"/>
      <c r="BK2587" s="17"/>
      <c r="BL2587" s="17"/>
      <c r="BM2587" s="17"/>
      <c r="BN2587" s="15"/>
      <c r="BO2587" s="15"/>
      <c r="BP2587" s="22"/>
      <c r="BQ2587" s="15"/>
      <c r="BR2587" s="15"/>
      <c r="BS2587" s="15"/>
      <c r="BT2587" s="15"/>
      <c r="BU2587" s="15"/>
      <c r="BV2587" s="15"/>
      <c r="BW2587" s="15"/>
      <c r="BX2587" s="15"/>
      <c r="BY2587" s="15"/>
      <c r="BZ2587" s="15"/>
      <c r="CA2587" s="15"/>
      <c r="CB2587" s="15"/>
      <c r="CC2587" s="15"/>
      <c r="CD2587" s="15"/>
      <c r="CE2587" s="15"/>
      <c r="CF2587" s="15"/>
      <c r="CG2587" s="15"/>
      <c r="CH2587" s="15"/>
      <c r="CI2587" s="15"/>
      <c r="CJ2587" s="15"/>
    </row>
    <row r="2588" spans="1:88" ht="12.75">
      <c r="A2588" s="25" t="s">
        <v>16302</v>
      </c>
      <c r="B2588" s="15" t="s">
        <v>16303</v>
      </c>
      <c r="C2588" s="15" t="s">
        <v>58</v>
      </c>
      <c r="D2588" s="16">
        <v>2018</v>
      </c>
      <c r="E2588" s="15" t="s">
        <v>59</v>
      </c>
      <c r="F2588" s="26"/>
      <c r="G2588" s="26" t="s">
        <v>61</v>
      </c>
      <c r="H2588" s="26" t="s">
        <v>61</v>
      </c>
      <c r="I2588" s="15" t="s">
        <v>61</v>
      </c>
      <c r="J2588" s="26"/>
      <c r="K2588" s="17">
        <f t="shared" si="285"/>
        <v>0</v>
      </c>
      <c r="L2588" s="15"/>
      <c r="M2588" s="15"/>
      <c r="N2588" s="15"/>
      <c r="O2588" s="15"/>
      <c r="P2588" s="15"/>
      <c r="Q2588" s="15"/>
      <c r="R2588" s="15"/>
      <c r="S2588" s="19"/>
      <c r="T2588" s="15"/>
      <c r="U2588" s="17"/>
      <c r="V2588" s="15" t="s">
        <v>16304</v>
      </c>
      <c r="W2588" s="15"/>
      <c r="X2588" s="15" t="s">
        <v>1072</v>
      </c>
      <c r="Y2588" s="15"/>
      <c r="AB2588" s="32">
        <v>44237</v>
      </c>
      <c r="AC2588" s="21" t="s">
        <v>16305</v>
      </c>
      <c r="AD2588" s="21" t="s">
        <v>16306</v>
      </c>
      <c r="AE2588" s="21" t="s">
        <v>16307</v>
      </c>
      <c r="AF2588" s="21" t="s">
        <v>16308</v>
      </c>
      <c r="AG2588" s="22">
        <f t="shared" si="286"/>
        <v>0.4838709677419355</v>
      </c>
      <c r="AH2588" s="15"/>
      <c r="AI2588" s="17"/>
      <c r="AJ2588" s="17"/>
      <c r="AK2588" s="17" t="e">
        <f>VLOOKUP(A2588,'[1]Deals (Exits)'!B:B,1,FALSE)</f>
        <v>#N/A</v>
      </c>
      <c r="AL2588" s="23"/>
      <c r="AM2588" s="17"/>
      <c r="AN2588" s="17"/>
      <c r="AO2588" s="17"/>
      <c r="AP2588" s="17"/>
      <c r="AQ2588" s="18"/>
      <c r="AR2588" s="18"/>
      <c r="AS2588" s="17"/>
      <c r="AT2588" s="17"/>
      <c r="AU2588" s="18"/>
      <c r="AV2588" s="17"/>
      <c r="AW2588" s="17"/>
      <c r="AX2588" s="17"/>
      <c r="AY2588" s="17"/>
      <c r="AZ2588" s="17"/>
      <c r="BA2588" s="17"/>
      <c r="BB2588" s="17"/>
      <c r="BC2588" s="17"/>
      <c r="BD2588" s="17"/>
      <c r="BE2588" s="17"/>
      <c r="BF2588" s="17"/>
      <c r="BG2588" s="17"/>
      <c r="BH2588" s="17"/>
      <c r="BI2588" s="17"/>
      <c r="BJ2588" s="17"/>
      <c r="BK2588" s="17"/>
      <c r="BL2588" s="17"/>
      <c r="BM2588" s="17"/>
      <c r="BN2588" s="15"/>
      <c r="BO2588" s="15"/>
      <c r="BP2588" s="22"/>
      <c r="BQ2588" s="15"/>
      <c r="BR2588" s="15"/>
      <c r="BS2588" s="15"/>
      <c r="BT2588" s="15"/>
      <c r="BU2588" s="15"/>
      <c r="BV2588" s="15"/>
      <c r="BW2588" s="15"/>
      <c r="BX2588" s="15"/>
      <c r="BY2588" s="15"/>
      <c r="BZ2588" s="15"/>
      <c r="CA2588" s="15"/>
      <c r="CB2588" s="15"/>
      <c r="CC2588" s="15"/>
      <c r="CD2588" s="15"/>
      <c r="CE2588" s="15"/>
      <c r="CF2588" s="15"/>
      <c r="CG2588" s="15"/>
      <c r="CH2588" s="15"/>
      <c r="CI2588" s="15"/>
      <c r="CJ2588" s="15"/>
    </row>
    <row r="2589" spans="1:88" ht="12.75">
      <c r="A2589" s="25" t="s">
        <v>16309</v>
      </c>
      <c r="B2589" s="15" t="s">
        <v>16310</v>
      </c>
      <c r="C2589" s="15" t="s">
        <v>58</v>
      </c>
      <c r="D2589" s="16">
        <v>2015</v>
      </c>
      <c r="E2589" s="15" t="s">
        <v>59</v>
      </c>
      <c r="F2589" s="26"/>
      <c r="G2589" s="26" t="s">
        <v>61</v>
      </c>
      <c r="H2589" s="26" t="s">
        <v>61</v>
      </c>
      <c r="I2589" s="15" t="s">
        <v>61</v>
      </c>
      <c r="J2589" s="26"/>
      <c r="K2589" s="17">
        <f t="shared" si="285"/>
        <v>0</v>
      </c>
      <c r="L2589" s="15"/>
      <c r="M2589" s="15"/>
      <c r="N2589" s="15"/>
      <c r="O2589" s="15"/>
      <c r="P2589" s="15"/>
      <c r="Q2589" s="15"/>
      <c r="R2589" s="15"/>
      <c r="S2589" s="19"/>
      <c r="T2589" s="15"/>
      <c r="U2589" s="17"/>
      <c r="V2589" s="15"/>
      <c r="W2589" s="15"/>
      <c r="X2589" s="15" t="s">
        <v>294</v>
      </c>
      <c r="Y2589" s="15"/>
      <c r="AB2589" s="20"/>
      <c r="AC2589" s="21" t="s">
        <v>16311</v>
      </c>
      <c r="AD2589" s="15"/>
      <c r="AE2589" s="21" t="s">
        <v>16312</v>
      </c>
      <c r="AF2589" s="21" t="s">
        <v>16313</v>
      </c>
      <c r="AG2589" s="22">
        <f t="shared" si="286"/>
        <v>0.38709677419354838</v>
      </c>
      <c r="AH2589" s="15"/>
      <c r="AI2589" s="17"/>
      <c r="AJ2589" s="17"/>
      <c r="AK2589" s="17" t="e">
        <f>VLOOKUP(A2589,'[1]Deals (Exits)'!B:B,1,FALSE)</f>
        <v>#N/A</v>
      </c>
      <c r="AL2589" s="23"/>
      <c r="AM2589" s="17"/>
      <c r="AN2589" s="17"/>
      <c r="AO2589" s="17"/>
      <c r="AP2589" s="17"/>
      <c r="AQ2589" s="18"/>
      <c r="AR2589" s="18"/>
      <c r="AS2589" s="17"/>
      <c r="AT2589" s="17"/>
      <c r="AU2589" s="18"/>
      <c r="AV2589" s="17"/>
      <c r="AW2589" s="17"/>
      <c r="AX2589" s="17"/>
      <c r="AY2589" s="17"/>
      <c r="AZ2589" s="17"/>
      <c r="BA2589" s="17"/>
      <c r="BB2589" s="17"/>
      <c r="BC2589" s="17"/>
      <c r="BD2589" s="17"/>
      <c r="BE2589" s="17"/>
      <c r="BF2589" s="17"/>
      <c r="BG2589" s="17"/>
      <c r="BH2589" s="17"/>
      <c r="BI2589" s="17"/>
      <c r="BJ2589" s="17"/>
      <c r="BK2589" s="17"/>
      <c r="BL2589" s="17"/>
      <c r="BM2589" s="17"/>
      <c r="BN2589" s="15"/>
      <c r="BO2589" s="15"/>
      <c r="BP2589" s="22"/>
      <c r="BQ2589" s="15"/>
      <c r="BR2589" s="15"/>
      <c r="BS2589" s="15"/>
      <c r="BT2589" s="15"/>
      <c r="BU2589" s="15"/>
      <c r="BV2589" s="15"/>
      <c r="BW2589" s="15"/>
      <c r="BX2589" s="15"/>
      <c r="BY2589" s="15"/>
      <c r="BZ2589" s="15"/>
      <c r="CA2589" s="15"/>
      <c r="CB2589" s="15"/>
      <c r="CC2589" s="15"/>
      <c r="CD2589" s="15"/>
      <c r="CE2589" s="15"/>
      <c r="CF2589" s="15"/>
      <c r="CG2589" s="15"/>
      <c r="CH2589" s="15"/>
      <c r="CI2589" s="15"/>
      <c r="CJ2589" s="15"/>
    </row>
    <row r="2590" spans="1:88" ht="12.75">
      <c r="A2590" s="27" t="s">
        <v>16314</v>
      </c>
      <c r="B2590" s="15" t="s">
        <v>16315</v>
      </c>
      <c r="C2590" s="15" t="s">
        <v>58</v>
      </c>
      <c r="D2590" s="16">
        <v>2019</v>
      </c>
      <c r="E2590" s="15" t="s">
        <v>3198</v>
      </c>
      <c r="F2590" s="26"/>
      <c r="G2590" s="26" t="s">
        <v>61</v>
      </c>
      <c r="H2590" s="26" t="s">
        <v>61</v>
      </c>
      <c r="I2590" s="15" t="s">
        <v>61</v>
      </c>
      <c r="J2590" s="26"/>
      <c r="K2590" s="17">
        <f t="shared" si="285"/>
        <v>0</v>
      </c>
      <c r="L2590" s="15"/>
      <c r="M2590" s="15"/>
      <c r="N2590" s="15"/>
      <c r="O2590" s="15"/>
      <c r="P2590" s="15"/>
      <c r="Q2590" s="15"/>
      <c r="R2590" s="15"/>
      <c r="S2590" s="19"/>
      <c r="T2590" s="15"/>
      <c r="U2590" s="17"/>
      <c r="V2590" s="15"/>
      <c r="W2590" s="15"/>
      <c r="X2590" s="15" t="s">
        <v>64</v>
      </c>
      <c r="Y2590" s="15"/>
      <c r="AB2590" s="32">
        <v>44206</v>
      </c>
      <c r="AC2590" s="21" t="s">
        <v>16316</v>
      </c>
      <c r="AD2590" s="15"/>
      <c r="AE2590" s="15"/>
      <c r="AF2590" s="15"/>
      <c r="AG2590" s="22">
        <f t="shared" si="286"/>
        <v>0.35483870967741937</v>
      </c>
      <c r="AH2590" s="15"/>
      <c r="AI2590" s="17"/>
      <c r="AJ2590" s="17"/>
      <c r="AK2590" s="17" t="e">
        <f>VLOOKUP(A2590,'[1]Deals (Exits)'!B:B,1,FALSE)</f>
        <v>#N/A</v>
      </c>
      <c r="AL2590" s="23"/>
      <c r="AM2590" s="17"/>
      <c r="AN2590" s="17"/>
      <c r="AO2590" s="17"/>
      <c r="AP2590" s="17"/>
      <c r="AQ2590" s="18"/>
      <c r="AR2590" s="18"/>
      <c r="AS2590" s="17"/>
      <c r="AT2590" s="17"/>
      <c r="AU2590" s="18"/>
      <c r="AV2590" s="17"/>
      <c r="AW2590" s="17"/>
      <c r="AX2590" s="17"/>
      <c r="AY2590" s="17"/>
      <c r="AZ2590" s="17"/>
      <c r="BA2590" s="17"/>
      <c r="BB2590" s="17"/>
      <c r="BC2590" s="17"/>
      <c r="BD2590" s="17"/>
      <c r="BE2590" s="17"/>
      <c r="BF2590" s="17"/>
      <c r="BG2590" s="17"/>
      <c r="BH2590" s="17"/>
      <c r="BI2590" s="17"/>
      <c r="BJ2590" s="17"/>
      <c r="BK2590" s="17"/>
      <c r="BL2590" s="17"/>
      <c r="BM2590" s="17"/>
      <c r="BN2590" s="15"/>
      <c r="BO2590" s="15"/>
      <c r="BP2590" s="22"/>
      <c r="BQ2590" s="15"/>
      <c r="BR2590" s="15"/>
      <c r="BS2590" s="15"/>
      <c r="BT2590" s="15"/>
      <c r="BU2590" s="15"/>
      <c r="BV2590" s="15"/>
      <c r="BW2590" s="15"/>
      <c r="BX2590" s="15"/>
      <c r="BY2590" s="15"/>
      <c r="BZ2590" s="15"/>
      <c r="CA2590" s="15"/>
      <c r="CB2590" s="15"/>
      <c r="CC2590" s="15"/>
      <c r="CD2590" s="15"/>
      <c r="CE2590" s="15"/>
      <c r="CF2590" s="15"/>
      <c r="CG2590" s="15"/>
      <c r="CH2590" s="15"/>
      <c r="CI2590" s="15"/>
      <c r="CJ2590" s="15"/>
    </row>
    <row r="2591" spans="1:88" ht="12.75">
      <c r="A2591" s="25" t="s">
        <v>16317</v>
      </c>
      <c r="B2591" s="15" t="s">
        <v>16318</v>
      </c>
      <c r="C2591" s="15" t="s">
        <v>58</v>
      </c>
      <c r="D2591" s="16">
        <v>2018</v>
      </c>
      <c r="E2591" s="15" t="s">
        <v>3506</v>
      </c>
      <c r="F2591" s="26"/>
      <c r="G2591" s="26" t="s">
        <v>61</v>
      </c>
      <c r="H2591" s="26" t="s">
        <v>61</v>
      </c>
      <c r="I2591" s="15" t="s">
        <v>61</v>
      </c>
      <c r="J2591" s="26"/>
      <c r="K2591" s="17">
        <f t="shared" si="285"/>
        <v>0</v>
      </c>
      <c r="L2591" s="15"/>
      <c r="M2591" s="15"/>
      <c r="N2591" s="15"/>
      <c r="O2591" s="15"/>
      <c r="P2591" s="15"/>
      <c r="Q2591" s="15"/>
      <c r="R2591" s="15"/>
      <c r="S2591" s="19"/>
      <c r="T2591" s="15"/>
      <c r="U2591" s="17"/>
      <c r="V2591" s="15" t="s">
        <v>16319</v>
      </c>
      <c r="W2591" s="15"/>
      <c r="X2591" s="15" t="s">
        <v>79</v>
      </c>
      <c r="Y2591" s="15"/>
      <c r="AB2591" s="20" t="s">
        <v>286</v>
      </c>
      <c r="AC2591" s="21" t="s">
        <v>16320</v>
      </c>
      <c r="AD2591" s="21" t="s">
        <v>16321</v>
      </c>
      <c r="AE2591" s="21" t="s">
        <v>16322</v>
      </c>
      <c r="AF2591" s="21" t="s">
        <v>16323</v>
      </c>
      <c r="AG2591" s="22">
        <f t="shared" si="286"/>
        <v>0.4838709677419355</v>
      </c>
      <c r="AH2591" s="15"/>
      <c r="AI2591" s="17"/>
      <c r="AJ2591" s="17"/>
      <c r="AK2591" s="17" t="e">
        <f>VLOOKUP(A2591,'[1]Deals (Exits)'!B:B,1,FALSE)</f>
        <v>#N/A</v>
      </c>
      <c r="AL2591" s="23"/>
      <c r="AM2591" s="17"/>
      <c r="AN2591" s="17"/>
      <c r="AO2591" s="17"/>
      <c r="AP2591" s="17"/>
      <c r="AQ2591" s="18"/>
      <c r="AR2591" s="18"/>
      <c r="AS2591" s="17"/>
      <c r="AT2591" s="17"/>
      <c r="AU2591" s="18"/>
      <c r="AV2591" s="17"/>
      <c r="AW2591" s="17"/>
      <c r="AX2591" s="17"/>
      <c r="AY2591" s="17"/>
      <c r="AZ2591" s="17"/>
      <c r="BA2591" s="17"/>
      <c r="BB2591" s="17"/>
      <c r="BC2591" s="17"/>
      <c r="BD2591" s="17"/>
      <c r="BE2591" s="17"/>
      <c r="BF2591" s="17"/>
      <c r="BG2591" s="17"/>
      <c r="BH2591" s="17"/>
      <c r="BI2591" s="17"/>
      <c r="BJ2591" s="17"/>
      <c r="BK2591" s="17"/>
      <c r="BL2591" s="17"/>
      <c r="BM2591" s="17"/>
      <c r="BN2591" s="15"/>
      <c r="BO2591" s="15"/>
      <c r="BP2591" s="22"/>
      <c r="BQ2591" s="15"/>
      <c r="BR2591" s="15"/>
      <c r="BS2591" s="15"/>
      <c r="BT2591" s="15"/>
      <c r="BU2591" s="15"/>
      <c r="BV2591" s="15"/>
      <c r="BW2591" s="15"/>
      <c r="BX2591" s="15"/>
      <c r="BY2591" s="15"/>
      <c r="BZ2591" s="15"/>
      <c r="CA2591" s="15"/>
      <c r="CB2591" s="15"/>
      <c r="CC2591" s="15"/>
      <c r="CD2591" s="15"/>
      <c r="CE2591" s="15"/>
      <c r="CF2591" s="15"/>
      <c r="CG2591" s="15"/>
      <c r="CH2591" s="15"/>
      <c r="CI2591" s="15"/>
      <c r="CJ2591" s="15"/>
    </row>
    <row r="2592" spans="1:88" ht="12.75">
      <c r="A2592" s="25" t="s">
        <v>16324</v>
      </c>
      <c r="B2592" s="15" t="s">
        <v>16325</v>
      </c>
      <c r="C2592" s="15" t="s">
        <v>58</v>
      </c>
      <c r="D2592" s="16">
        <v>2016</v>
      </c>
      <c r="E2592" s="15" t="s">
        <v>16160</v>
      </c>
      <c r="F2592" s="26"/>
      <c r="G2592" s="26" t="s">
        <v>61</v>
      </c>
      <c r="H2592" s="26" t="s">
        <v>61</v>
      </c>
      <c r="I2592" s="15" t="s">
        <v>61</v>
      </c>
      <c r="J2592" s="26"/>
      <c r="K2592" s="17">
        <f t="shared" si="285"/>
        <v>0</v>
      </c>
      <c r="L2592" s="15"/>
      <c r="M2592" s="15"/>
      <c r="N2592" s="15"/>
      <c r="O2592" s="15"/>
      <c r="P2592" s="15"/>
      <c r="Q2592" s="15"/>
      <c r="R2592" s="15"/>
      <c r="S2592" s="19"/>
      <c r="T2592" s="15"/>
      <c r="U2592" s="17"/>
      <c r="V2592" s="15"/>
      <c r="W2592" s="15"/>
      <c r="X2592" s="15" t="s">
        <v>79</v>
      </c>
      <c r="Y2592" s="15"/>
      <c r="AB2592" s="32">
        <v>44237</v>
      </c>
      <c r="AC2592" s="21" t="s">
        <v>16326</v>
      </c>
      <c r="AD2592" s="21" t="s">
        <v>16327</v>
      </c>
      <c r="AE2592" s="21" t="s">
        <v>16328</v>
      </c>
      <c r="AF2592" s="21" t="s">
        <v>16329</v>
      </c>
      <c r="AG2592" s="22">
        <f t="shared" si="286"/>
        <v>0.45161290322580644</v>
      </c>
      <c r="AH2592" s="15"/>
      <c r="AI2592" s="17"/>
      <c r="AJ2592" s="17"/>
      <c r="AK2592" s="17" t="e">
        <f>VLOOKUP(A2592,'[1]Deals (Exits)'!B:B,1,FALSE)</f>
        <v>#N/A</v>
      </c>
      <c r="AL2592" s="23"/>
      <c r="AM2592" s="17"/>
      <c r="AN2592" s="17"/>
      <c r="AO2592" s="17"/>
      <c r="AP2592" s="17"/>
      <c r="AQ2592" s="18"/>
      <c r="AR2592" s="18"/>
      <c r="AS2592" s="17"/>
      <c r="AT2592" s="17"/>
      <c r="AU2592" s="18"/>
      <c r="AV2592" s="17"/>
      <c r="AW2592" s="17"/>
      <c r="AX2592" s="17"/>
      <c r="AY2592" s="17"/>
      <c r="AZ2592" s="17"/>
      <c r="BA2592" s="17"/>
      <c r="BB2592" s="17"/>
      <c r="BC2592" s="17"/>
      <c r="BD2592" s="17"/>
      <c r="BE2592" s="17"/>
      <c r="BF2592" s="17"/>
      <c r="BG2592" s="17"/>
      <c r="BH2592" s="17"/>
      <c r="BI2592" s="17"/>
      <c r="BJ2592" s="17"/>
      <c r="BK2592" s="17"/>
      <c r="BL2592" s="17"/>
      <c r="BM2592" s="17"/>
      <c r="BN2592" s="15"/>
      <c r="BO2592" s="15"/>
      <c r="BP2592" s="22"/>
      <c r="BQ2592" s="15"/>
      <c r="BR2592" s="15"/>
      <c r="BS2592" s="15"/>
      <c r="BT2592" s="15"/>
      <c r="BU2592" s="15"/>
      <c r="BV2592" s="15"/>
      <c r="BW2592" s="15"/>
      <c r="BX2592" s="15"/>
      <c r="BY2592" s="15"/>
      <c r="BZ2592" s="15"/>
      <c r="CA2592" s="15"/>
      <c r="CB2592" s="15"/>
      <c r="CC2592" s="15"/>
      <c r="CD2592" s="15"/>
      <c r="CE2592" s="15"/>
      <c r="CF2592" s="15"/>
      <c r="CG2592" s="15"/>
      <c r="CH2592" s="15"/>
      <c r="CI2592" s="15"/>
      <c r="CJ2592" s="15"/>
    </row>
    <row r="2593" spans="1:88" ht="12.75">
      <c r="A2593" s="25" t="s">
        <v>16330</v>
      </c>
      <c r="B2593" s="15" t="s">
        <v>16331</v>
      </c>
      <c r="C2593" s="15" t="s">
        <v>58</v>
      </c>
      <c r="D2593" s="16">
        <v>2018</v>
      </c>
      <c r="E2593" s="15" t="s">
        <v>59</v>
      </c>
      <c r="F2593" s="26"/>
      <c r="G2593" s="26" t="s">
        <v>61</v>
      </c>
      <c r="H2593" s="26" t="s">
        <v>61</v>
      </c>
      <c r="I2593" s="15" t="s">
        <v>61</v>
      </c>
      <c r="J2593" s="26"/>
      <c r="K2593" s="17">
        <f t="shared" si="285"/>
        <v>0</v>
      </c>
      <c r="L2593" s="15"/>
      <c r="M2593" s="15"/>
      <c r="N2593" s="15"/>
      <c r="O2593" s="15"/>
      <c r="P2593" s="15"/>
      <c r="Q2593" s="15"/>
      <c r="R2593" s="15"/>
      <c r="S2593" s="19"/>
      <c r="T2593" s="15"/>
      <c r="U2593" s="17"/>
      <c r="V2593" s="15"/>
      <c r="W2593" s="15"/>
      <c r="X2593" s="15" t="s">
        <v>79</v>
      </c>
      <c r="Y2593" s="15"/>
      <c r="AB2593" s="32">
        <v>44206</v>
      </c>
      <c r="AC2593" s="21" t="s">
        <v>16332</v>
      </c>
      <c r="AD2593" s="21" t="s">
        <v>16333</v>
      </c>
      <c r="AE2593" s="21" t="s">
        <v>16334</v>
      </c>
      <c r="AF2593" s="21" t="s">
        <v>16335</v>
      </c>
      <c r="AG2593" s="22">
        <f t="shared" si="286"/>
        <v>0.45161290322580644</v>
      </c>
      <c r="AH2593" s="15"/>
      <c r="AI2593" s="17"/>
      <c r="AJ2593" s="17"/>
      <c r="AK2593" s="17" t="e">
        <f>VLOOKUP(A2593,'[1]Deals (Exits)'!B:B,1,FALSE)</f>
        <v>#N/A</v>
      </c>
      <c r="AL2593" s="23"/>
      <c r="AM2593" s="17"/>
      <c r="AN2593" s="17"/>
      <c r="AO2593" s="17"/>
      <c r="AP2593" s="17"/>
      <c r="AQ2593" s="18"/>
      <c r="AR2593" s="18"/>
      <c r="AS2593" s="17"/>
      <c r="AT2593" s="17"/>
      <c r="AU2593" s="18"/>
      <c r="AV2593" s="17"/>
      <c r="AW2593" s="17"/>
      <c r="AX2593" s="17"/>
      <c r="AY2593" s="17"/>
      <c r="AZ2593" s="17"/>
      <c r="BA2593" s="17"/>
      <c r="BB2593" s="17"/>
      <c r="BC2593" s="17"/>
      <c r="BD2593" s="17"/>
      <c r="BE2593" s="17"/>
      <c r="BF2593" s="17"/>
      <c r="BG2593" s="17"/>
      <c r="BH2593" s="17"/>
      <c r="BI2593" s="17"/>
      <c r="BJ2593" s="17"/>
      <c r="BK2593" s="17"/>
      <c r="BL2593" s="17"/>
      <c r="BM2593" s="17"/>
      <c r="BN2593" s="15"/>
      <c r="BO2593" s="15"/>
      <c r="BP2593" s="22"/>
      <c r="BQ2593" s="15"/>
      <c r="BR2593" s="15"/>
      <c r="BS2593" s="15"/>
      <c r="BT2593" s="15"/>
      <c r="BU2593" s="15"/>
      <c r="BV2593" s="15"/>
      <c r="BW2593" s="15"/>
      <c r="BX2593" s="15"/>
      <c r="BY2593" s="15"/>
      <c r="BZ2593" s="15"/>
      <c r="CA2593" s="15"/>
      <c r="CB2593" s="15"/>
      <c r="CC2593" s="15"/>
      <c r="CD2593" s="15"/>
      <c r="CE2593" s="15"/>
      <c r="CF2593" s="15"/>
      <c r="CG2593" s="15"/>
      <c r="CH2593" s="15"/>
      <c r="CI2593" s="15"/>
      <c r="CJ2593" s="15"/>
    </row>
    <row r="2594" spans="1:88" ht="12.75">
      <c r="A2594" s="25" t="s">
        <v>16336</v>
      </c>
      <c r="B2594" s="15" t="s">
        <v>16337</v>
      </c>
      <c r="C2594" s="15" t="s">
        <v>58</v>
      </c>
      <c r="D2594" s="16">
        <v>2016</v>
      </c>
      <c r="E2594" s="15" t="s">
        <v>59</v>
      </c>
      <c r="F2594" s="26"/>
      <c r="G2594" s="26" t="s">
        <v>61</v>
      </c>
      <c r="H2594" s="26" t="s">
        <v>61</v>
      </c>
      <c r="I2594" s="15" t="s">
        <v>61</v>
      </c>
      <c r="J2594" s="26"/>
      <c r="K2594" s="17">
        <f t="shared" si="285"/>
        <v>0</v>
      </c>
      <c r="L2594" s="15"/>
      <c r="M2594" s="15"/>
      <c r="N2594" s="15"/>
      <c r="O2594" s="15"/>
      <c r="P2594" s="15"/>
      <c r="Q2594" s="15"/>
      <c r="R2594" s="15"/>
      <c r="S2594" s="19"/>
      <c r="T2594" s="15"/>
      <c r="U2594" s="17"/>
      <c r="V2594" s="15" t="s">
        <v>16338</v>
      </c>
      <c r="W2594" s="15"/>
      <c r="X2594" s="15" t="s">
        <v>79</v>
      </c>
      <c r="Y2594" s="15"/>
      <c r="AB2594" s="20" t="s">
        <v>286</v>
      </c>
      <c r="AC2594" s="21" t="s">
        <v>16339</v>
      </c>
      <c r="AD2594" s="21" t="s">
        <v>16340</v>
      </c>
      <c r="AE2594" s="21" t="s">
        <v>16341</v>
      </c>
      <c r="AF2594" s="21" t="s">
        <v>16342</v>
      </c>
      <c r="AG2594" s="22">
        <f t="shared" si="286"/>
        <v>0.4838709677419355</v>
      </c>
      <c r="AH2594" s="15"/>
      <c r="AI2594" s="17"/>
      <c r="AJ2594" s="17"/>
      <c r="AK2594" s="17" t="e">
        <f>VLOOKUP(A2594,'[1]Deals (Exits)'!B:B,1,FALSE)</f>
        <v>#N/A</v>
      </c>
      <c r="AL2594" s="23"/>
      <c r="AM2594" s="17"/>
      <c r="AN2594" s="17"/>
      <c r="AO2594" s="17"/>
      <c r="AP2594" s="17"/>
      <c r="AQ2594" s="18"/>
      <c r="AR2594" s="18"/>
      <c r="AS2594" s="17"/>
      <c r="AT2594" s="17"/>
      <c r="AU2594" s="18"/>
      <c r="AV2594" s="17"/>
      <c r="AW2594" s="17"/>
      <c r="AX2594" s="17"/>
      <c r="AY2594" s="17"/>
      <c r="AZ2594" s="17"/>
      <c r="BA2594" s="17"/>
      <c r="BB2594" s="17"/>
      <c r="BC2594" s="17"/>
      <c r="BD2594" s="17"/>
      <c r="BE2594" s="17"/>
      <c r="BF2594" s="17"/>
      <c r="BG2594" s="17"/>
      <c r="BH2594" s="17"/>
      <c r="BI2594" s="17"/>
      <c r="BJ2594" s="17"/>
      <c r="BK2594" s="17"/>
      <c r="BL2594" s="17"/>
      <c r="BM2594" s="17"/>
      <c r="BN2594" s="15"/>
      <c r="BO2594" s="15"/>
      <c r="BP2594" s="22"/>
      <c r="BQ2594" s="15"/>
      <c r="BR2594" s="15"/>
      <c r="BS2594" s="15"/>
      <c r="BT2594" s="15"/>
      <c r="BU2594" s="15"/>
      <c r="BV2594" s="15"/>
      <c r="BW2594" s="15"/>
      <c r="BX2594" s="15"/>
      <c r="BY2594" s="15"/>
      <c r="BZ2594" s="15"/>
      <c r="CA2594" s="15"/>
      <c r="CB2594" s="15"/>
      <c r="CC2594" s="15"/>
      <c r="CD2594" s="15"/>
      <c r="CE2594" s="15"/>
      <c r="CF2594" s="15"/>
      <c r="CG2594" s="15"/>
      <c r="CH2594" s="15"/>
      <c r="CI2594" s="15"/>
      <c r="CJ2594" s="15"/>
    </row>
    <row r="2595" spans="1:88" ht="12.75">
      <c r="A2595" s="25" t="s">
        <v>16343</v>
      </c>
      <c r="B2595" s="15" t="s">
        <v>16344</v>
      </c>
      <c r="C2595" s="15" t="s">
        <v>58</v>
      </c>
      <c r="D2595" s="16">
        <v>2016</v>
      </c>
      <c r="E2595" s="15" t="s">
        <v>59</v>
      </c>
      <c r="F2595" s="26"/>
      <c r="G2595" s="26" t="s">
        <v>61</v>
      </c>
      <c r="H2595" s="26" t="s">
        <v>61</v>
      </c>
      <c r="I2595" s="15" t="s">
        <v>61</v>
      </c>
      <c r="J2595" s="26"/>
      <c r="K2595" s="17">
        <f t="shared" si="285"/>
        <v>0</v>
      </c>
      <c r="L2595" s="15"/>
      <c r="M2595" s="15"/>
      <c r="N2595" s="15"/>
      <c r="O2595" s="15"/>
      <c r="P2595" s="15"/>
      <c r="Q2595" s="15"/>
      <c r="R2595" s="15"/>
      <c r="S2595" s="19"/>
      <c r="T2595" s="15"/>
      <c r="U2595" s="17"/>
      <c r="V2595" s="15"/>
      <c r="W2595" s="15"/>
      <c r="X2595" s="15" t="s">
        <v>191</v>
      </c>
      <c r="Y2595" s="15"/>
      <c r="AB2595" s="32">
        <v>44206</v>
      </c>
      <c r="AC2595" s="21" t="s">
        <v>16345</v>
      </c>
      <c r="AD2595" s="15"/>
      <c r="AE2595" s="21" t="s">
        <v>16346</v>
      </c>
      <c r="AF2595" s="15"/>
      <c r="AG2595" s="22">
        <f t="shared" si="286"/>
        <v>0.38709677419354838</v>
      </c>
      <c r="AH2595" s="15"/>
      <c r="AI2595" s="17"/>
      <c r="AJ2595" s="17"/>
      <c r="AK2595" s="17" t="e">
        <f>VLOOKUP(A2595,'[1]Deals (Exits)'!B:B,1,FALSE)</f>
        <v>#N/A</v>
      </c>
      <c r="AL2595" s="23"/>
      <c r="AM2595" s="17"/>
      <c r="AN2595" s="17"/>
      <c r="AO2595" s="17"/>
      <c r="AP2595" s="17"/>
      <c r="AQ2595" s="18"/>
      <c r="AR2595" s="18"/>
      <c r="AS2595" s="17"/>
      <c r="AT2595" s="17"/>
      <c r="AU2595" s="18"/>
      <c r="AV2595" s="17"/>
      <c r="AW2595" s="17"/>
      <c r="AX2595" s="17"/>
      <c r="AY2595" s="17"/>
      <c r="AZ2595" s="17"/>
      <c r="BA2595" s="17"/>
      <c r="BB2595" s="17"/>
      <c r="BC2595" s="17"/>
      <c r="BD2595" s="17"/>
      <c r="BE2595" s="17"/>
      <c r="BF2595" s="17"/>
      <c r="BG2595" s="17"/>
      <c r="BH2595" s="17"/>
      <c r="BI2595" s="17"/>
      <c r="BJ2595" s="17"/>
      <c r="BK2595" s="17"/>
      <c r="BL2595" s="17"/>
      <c r="BM2595" s="17"/>
      <c r="BN2595" s="15"/>
      <c r="BO2595" s="15"/>
      <c r="BP2595" s="22"/>
      <c r="BQ2595" s="15"/>
      <c r="BR2595" s="15"/>
      <c r="BS2595" s="15"/>
      <c r="BT2595" s="15"/>
      <c r="BU2595" s="15"/>
      <c r="BV2595" s="15"/>
      <c r="BW2595" s="15"/>
      <c r="BX2595" s="15"/>
      <c r="BY2595" s="15"/>
      <c r="BZ2595" s="15"/>
      <c r="CA2595" s="15"/>
      <c r="CB2595" s="15"/>
      <c r="CC2595" s="15"/>
      <c r="CD2595" s="15"/>
      <c r="CE2595" s="15"/>
      <c r="CF2595" s="15"/>
      <c r="CG2595" s="15"/>
      <c r="CH2595" s="15"/>
      <c r="CI2595" s="15"/>
      <c r="CJ2595" s="15"/>
    </row>
    <row r="2596" spans="1:88" ht="12.75">
      <c r="A2596" s="25" t="s">
        <v>16347</v>
      </c>
      <c r="B2596" s="15" t="s">
        <v>16348</v>
      </c>
      <c r="C2596" s="15" t="s">
        <v>58</v>
      </c>
      <c r="D2596" s="16">
        <v>2011</v>
      </c>
      <c r="E2596" s="15" t="s">
        <v>59</v>
      </c>
      <c r="F2596" s="26"/>
      <c r="G2596" s="26" t="s">
        <v>61</v>
      </c>
      <c r="H2596" s="26" t="s">
        <v>61</v>
      </c>
      <c r="I2596" s="15" t="s">
        <v>61</v>
      </c>
      <c r="J2596" s="26"/>
      <c r="K2596" s="17">
        <f t="shared" si="285"/>
        <v>0</v>
      </c>
      <c r="L2596" s="15"/>
      <c r="M2596" s="15"/>
      <c r="N2596" s="15"/>
      <c r="O2596" s="15"/>
      <c r="P2596" s="15"/>
      <c r="Q2596" s="15"/>
      <c r="R2596" s="15"/>
      <c r="S2596" s="19"/>
      <c r="T2596" s="15"/>
      <c r="U2596" s="17"/>
      <c r="V2596" s="15" t="s">
        <v>16349</v>
      </c>
      <c r="W2596" s="15"/>
      <c r="X2596" s="15" t="s">
        <v>4628</v>
      </c>
      <c r="Y2596" s="15"/>
      <c r="AB2596" s="32">
        <v>44206</v>
      </c>
      <c r="AC2596" s="21" t="s">
        <v>16350</v>
      </c>
      <c r="AD2596" s="15"/>
      <c r="AE2596" s="21" t="s">
        <v>16351</v>
      </c>
      <c r="AF2596" s="21" t="s">
        <v>16352</v>
      </c>
      <c r="AG2596" s="22">
        <f t="shared" si="286"/>
        <v>0.45161290322580644</v>
      </c>
      <c r="AH2596" s="15"/>
      <c r="AI2596" s="17"/>
      <c r="AJ2596" s="17"/>
      <c r="AK2596" s="17" t="e">
        <f>VLOOKUP(A2596,'[1]Deals (Exits)'!B:B,1,FALSE)</f>
        <v>#N/A</v>
      </c>
      <c r="AL2596" s="23"/>
      <c r="AM2596" s="17"/>
      <c r="AN2596" s="17"/>
      <c r="AO2596" s="17"/>
      <c r="AP2596" s="17"/>
      <c r="AQ2596" s="18"/>
      <c r="AR2596" s="18"/>
      <c r="AS2596" s="17"/>
      <c r="AT2596" s="17"/>
      <c r="AU2596" s="18"/>
      <c r="AV2596" s="17"/>
      <c r="AW2596" s="17"/>
      <c r="AX2596" s="17"/>
      <c r="AY2596" s="17"/>
      <c r="AZ2596" s="17"/>
      <c r="BA2596" s="17"/>
      <c r="BB2596" s="17"/>
      <c r="BC2596" s="17"/>
      <c r="BD2596" s="17"/>
      <c r="BE2596" s="17"/>
      <c r="BF2596" s="17"/>
      <c r="BG2596" s="17"/>
      <c r="BH2596" s="17"/>
      <c r="BI2596" s="17"/>
      <c r="BJ2596" s="17"/>
      <c r="BK2596" s="17"/>
      <c r="BL2596" s="17"/>
      <c r="BM2596" s="17"/>
      <c r="BN2596" s="15"/>
      <c r="BO2596" s="15"/>
      <c r="BP2596" s="22"/>
      <c r="BQ2596" s="15"/>
      <c r="BR2596" s="15"/>
      <c r="BS2596" s="15"/>
      <c r="BT2596" s="15"/>
      <c r="BU2596" s="15"/>
      <c r="BV2596" s="15"/>
      <c r="BW2596" s="15"/>
      <c r="BX2596" s="15"/>
      <c r="BY2596" s="15"/>
      <c r="BZ2596" s="15"/>
      <c r="CA2596" s="15"/>
      <c r="CB2596" s="15"/>
      <c r="CC2596" s="15"/>
      <c r="CD2596" s="15"/>
      <c r="CE2596" s="15"/>
      <c r="CF2596" s="15"/>
      <c r="CG2596" s="15"/>
      <c r="CH2596" s="15"/>
      <c r="CI2596" s="15"/>
      <c r="CJ2596" s="15"/>
    </row>
    <row r="2597" spans="1:88" ht="12.75">
      <c r="A2597" s="25" t="s">
        <v>16353</v>
      </c>
      <c r="B2597" s="15" t="s">
        <v>16354</v>
      </c>
      <c r="C2597" s="15" t="s">
        <v>58</v>
      </c>
      <c r="D2597" s="16">
        <v>2014</v>
      </c>
      <c r="E2597" s="15" t="s">
        <v>3198</v>
      </c>
      <c r="F2597" s="26"/>
      <c r="G2597" s="26" t="s">
        <v>61</v>
      </c>
      <c r="H2597" s="26" t="s">
        <v>61</v>
      </c>
      <c r="I2597" s="15" t="s">
        <v>61</v>
      </c>
      <c r="J2597" s="26"/>
      <c r="K2597" s="17">
        <f t="shared" si="285"/>
        <v>0</v>
      </c>
      <c r="L2597" s="15"/>
      <c r="M2597" s="15"/>
      <c r="N2597" s="15"/>
      <c r="O2597" s="15"/>
      <c r="P2597" s="15"/>
      <c r="Q2597" s="15"/>
      <c r="R2597" s="15"/>
      <c r="S2597" s="19"/>
      <c r="T2597" s="15"/>
      <c r="U2597" s="17"/>
      <c r="V2597" s="15"/>
      <c r="W2597" s="15"/>
      <c r="X2597" s="15" t="s">
        <v>1877</v>
      </c>
      <c r="Y2597" s="15"/>
      <c r="AB2597" s="32">
        <v>44206</v>
      </c>
      <c r="AC2597" s="21" t="s">
        <v>16355</v>
      </c>
      <c r="AD2597" s="21" t="s">
        <v>16356</v>
      </c>
      <c r="AE2597" s="21" t="s">
        <v>16357</v>
      </c>
      <c r="AF2597" s="21" t="s">
        <v>16358</v>
      </c>
      <c r="AG2597" s="22">
        <f t="shared" si="286"/>
        <v>0.45161290322580644</v>
      </c>
      <c r="AH2597" s="15"/>
      <c r="AI2597" s="17"/>
      <c r="AJ2597" s="17"/>
      <c r="AK2597" s="17" t="e">
        <f>VLOOKUP(A2597,'[1]Deals (Exits)'!B:B,1,FALSE)</f>
        <v>#N/A</v>
      </c>
      <c r="AL2597" s="23"/>
      <c r="AM2597" s="17"/>
      <c r="AN2597" s="17"/>
      <c r="AO2597" s="17"/>
      <c r="AP2597" s="17"/>
      <c r="AQ2597" s="18"/>
      <c r="AR2597" s="18"/>
      <c r="AS2597" s="17"/>
      <c r="AT2597" s="17"/>
      <c r="AU2597" s="18"/>
      <c r="AV2597" s="17"/>
      <c r="AW2597" s="17"/>
      <c r="AX2597" s="17"/>
      <c r="AY2597" s="17"/>
      <c r="AZ2597" s="17"/>
      <c r="BA2597" s="17"/>
      <c r="BB2597" s="17"/>
      <c r="BC2597" s="17"/>
      <c r="BD2597" s="17"/>
      <c r="BE2597" s="17"/>
      <c r="BF2597" s="17"/>
      <c r="BG2597" s="17"/>
      <c r="BH2597" s="17"/>
      <c r="BI2597" s="17"/>
      <c r="BJ2597" s="17"/>
      <c r="BK2597" s="17"/>
      <c r="BL2597" s="17"/>
      <c r="BM2597" s="17"/>
      <c r="BN2597" s="15"/>
      <c r="BO2597" s="15"/>
      <c r="BP2597" s="22"/>
      <c r="BQ2597" s="15"/>
      <c r="BR2597" s="15"/>
      <c r="BS2597" s="15"/>
      <c r="BT2597" s="15"/>
      <c r="BU2597" s="15"/>
      <c r="BV2597" s="15"/>
      <c r="BW2597" s="15"/>
      <c r="BX2597" s="15"/>
      <c r="BY2597" s="15"/>
      <c r="BZ2597" s="15"/>
      <c r="CA2597" s="15"/>
      <c r="CB2597" s="15"/>
      <c r="CC2597" s="15"/>
      <c r="CD2597" s="15"/>
      <c r="CE2597" s="15"/>
      <c r="CF2597" s="15"/>
      <c r="CG2597" s="15"/>
      <c r="CH2597" s="15"/>
      <c r="CI2597" s="15"/>
      <c r="CJ2597" s="15"/>
    </row>
    <row r="2598" spans="1:88" ht="12.75">
      <c r="A2598" s="25" t="s">
        <v>16359</v>
      </c>
      <c r="B2598" s="15" t="s">
        <v>16360</v>
      </c>
      <c r="C2598" s="15" t="s">
        <v>58</v>
      </c>
      <c r="D2598" s="16">
        <v>2015</v>
      </c>
      <c r="E2598" s="15" t="s">
        <v>59</v>
      </c>
      <c r="F2598" s="26"/>
      <c r="G2598" s="26" t="s">
        <v>61</v>
      </c>
      <c r="H2598" s="26" t="s">
        <v>61</v>
      </c>
      <c r="I2598" s="15" t="s">
        <v>61</v>
      </c>
      <c r="J2598" s="26"/>
      <c r="K2598" s="17">
        <f t="shared" si="285"/>
        <v>0</v>
      </c>
      <c r="L2598" s="15"/>
      <c r="M2598" s="15"/>
      <c r="N2598" s="15"/>
      <c r="O2598" s="15"/>
      <c r="P2598" s="15"/>
      <c r="Q2598" s="15"/>
      <c r="R2598" s="15"/>
      <c r="S2598" s="19"/>
      <c r="T2598" s="15"/>
      <c r="U2598" s="17"/>
      <c r="V2598" s="15" t="s">
        <v>16361</v>
      </c>
      <c r="W2598" s="15"/>
      <c r="X2598" s="15" t="s">
        <v>5334</v>
      </c>
      <c r="Y2598" s="15"/>
      <c r="AB2598" s="32">
        <v>44237</v>
      </c>
      <c r="AC2598" s="21" t="s">
        <v>16362</v>
      </c>
      <c r="AD2598" s="21" t="s">
        <v>16363</v>
      </c>
      <c r="AE2598" s="21" t="s">
        <v>16364</v>
      </c>
      <c r="AF2598" s="21" t="s">
        <v>16365</v>
      </c>
      <c r="AG2598" s="22">
        <f t="shared" si="286"/>
        <v>0.4838709677419355</v>
      </c>
      <c r="AH2598" s="15"/>
      <c r="AI2598" s="17"/>
      <c r="AJ2598" s="17"/>
      <c r="AK2598" s="17" t="e">
        <f>VLOOKUP(A2598,'[1]Deals (Exits)'!B:B,1,FALSE)</f>
        <v>#N/A</v>
      </c>
      <c r="AL2598" s="23"/>
      <c r="AM2598" s="17"/>
      <c r="AN2598" s="17"/>
      <c r="AO2598" s="17"/>
      <c r="AP2598" s="17"/>
      <c r="AQ2598" s="18"/>
      <c r="AR2598" s="18"/>
      <c r="AS2598" s="17"/>
      <c r="AT2598" s="17"/>
      <c r="AU2598" s="18"/>
      <c r="AV2598" s="17"/>
      <c r="AW2598" s="17"/>
      <c r="AX2598" s="17"/>
      <c r="AY2598" s="17"/>
      <c r="AZ2598" s="17"/>
      <c r="BA2598" s="17"/>
      <c r="BB2598" s="17"/>
      <c r="BC2598" s="17"/>
      <c r="BD2598" s="17"/>
      <c r="BE2598" s="17"/>
      <c r="BF2598" s="17"/>
      <c r="BG2598" s="17"/>
      <c r="BH2598" s="17"/>
      <c r="BI2598" s="17"/>
      <c r="BJ2598" s="17"/>
      <c r="BK2598" s="17"/>
      <c r="BL2598" s="17"/>
      <c r="BM2598" s="17"/>
      <c r="BN2598" s="15"/>
      <c r="BO2598" s="15"/>
      <c r="BP2598" s="22"/>
      <c r="BQ2598" s="15"/>
      <c r="BR2598" s="15"/>
      <c r="BS2598" s="15"/>
      <c r="BT2598" s="15"/>
      <c r="BU2598" s="15"/>
      <c r="BV2598" s="15"/>
      <c r="BW2598" s="15"/>
      <c r="BX2598" s="15"/>
      <c r="BY2598" s="15"/>
      <c r="BZ2598" s="15"/>
      <c r="CA2598" s="15"/>
      <c r="CB2598" s="15"/>
      <c r="CC2598" s="15"/>
      <c r="CD2598" s="15"/>
      <c r="CE2598" s="15"/>
      <c r="CF2598" s="15"/>
      <c r="CG2598" s="15"/>
      <c r="CH2598" s="15"/>
      <c r="CI2598" s="15"/>
      <c r="CJ2598" s="15"/>
    </row>
    <row r="2599" spans="1:88" ht="12.75">
      <c r="A2599" s="25" t="s">
        <v>16366</v>
      </c>
      <c r="B2599" s="15" t="s">
        <v>16367</v>
      </c>
      <c r="C2599" s="15" t="s">
        <v>58</v>
      </c>
      <c r="D2599" s="16">
        <v>2017</v>
      </c>
      <c r="E2599" s="15" t="s">
        <v>59</v>
      </c>
      <c r="F2599" s="26"/>
      <c r="G2599" s="26" t="s">
        <v>61</v>
      </c>
      <c r="H2599" s="26" t="s">
        <v>61</v>
      </c>
      <c r="I2599" s="15" t="s">
        <v>61</v>
      </c>
      <c r="J2599" s="26"/>
      <c r="K2599" s="17">
        <f t="shared" si="285"/>
        <v>0</v>
      </c>
      <c r="L2599" s="15"/>
      <c r="M2599" s="15"/>
      <c r="N2599" s="15"/>
      <c r="O2599" s="15"/>
      <c r="P2599" s="15"/>
      <c r="Q2599" s="15"/>
      <c r="R2599" s="15"/>
      <c r="S2599" s="19"/>
      <c r="T2599" s="15"/>
      <c r="U2599" s="17"/>
      <c r="V2599" s="15" t="s">
        <v>16368</v>
      </c>
      <c r="W2599" s="15"/>
      <c r="X2599" s="15" t="s">
        <v>79</v>
      </c>
      <c r="Y2599" s="15"/>
      <c r="AB2599" s="32">
        <v>44237</v>
      </c>
      <c r="AC2599" s="21" t="s">
        <v>16369</v>
      </c>
      <c r="AD2599" s="21" t="s">
        <v>16370</v>
      </c>
      <c r="AE2599" s="21" t="s">
        <v>16371</v>
      </c>
      <c r="AF2599" s="21" t="s">
        <v>16372</v>
      </c>
      <c r="AG2599" s="22">
        <f t="shared" si="286"/>
        <v>0.4838709677419355</v>
      </c>
      <c r="AH2599" s="15"/>
      <c r="AI2599" s="17"/>
      <c r="AJ2599" s="17"/>
      <c r="AK2599" s="17" t="e">
        <f>VLOOKUP(A2599,'[1]Deals (Exits)'!B:B,1,FALSE)</f>
        <v>#N/A</v>
      </c>
      <c r="AL2599" s="23"/>
      <c r="AM2599" s="17"/>
      <c r="AN2599" s="17"/>
      <c r="AO2599" s="17"/>
      <c r="AP2599" s="17"/>
      <c r="AQ2599" s="18"/>
      <c r="AR2599" s="18"/>
      <c r="AS2599" s="17"/>
      <c r="AT2599" s="17"/>
      <c r="AU2599" s="18"/>
      <c r="AV2599" s="17"/>
      <c r="AW2599" s="17"/>
      <c r="AX2599" s="17"/>
      <c r="AY2599" s="17"/>
      <c r="AZ2599" s="17"/>
      <c r="BA2599" s="17"/>
      <c r="BB2599" s="17"/>
      <c r="BC2599" s="17"/>
      <c r="BD2599" s="17"/>
      <c r="BE2599" s="17"/>
      <c r="BF2599" s="17"/>
      <c r="BG2599" s="17"/>
      <c r="BH2599" s="17"/>
      <c r="BI2599" s="17"/>
      <c r="BJ2599" s="17"/>
      <c r="BK2599" s="17"/>
      <c r="BL2599" s="17"/>
      <c r="BM2599" s="17"/>
      <c r="BN2599" s="15"/>
      <c r="BO2599" s="15"/>
      <c r="BP2599" s="22"/>
      <c r="BQ2599" s="15"/>
      <c r="BR2599" s="15"/>
      <c r="BS2599" s="15"/>
      <c r="BT2599" s="15"/>
      <c r="BU2599" s="15"/>
      <c r="BV2599" s="15"/>
      <c r="BW2599" s="15"/>
      <c r="BX2599" s="15"/>
      <c r="BY2599" s="15"/>
      <c r="BZ2599" s="15"/>
      <c r="CA2599" s="15"/>
      <c r="CB2599" s="15"/>
      <c r="CC2599" s="15"/>
      <c r="CD2599" s="15"/>
      <c r="CE2599" s="15"/>
      <c r="CF2599" s="15"/>
      <c r="CG2599" s="15"/>
      <c r="CH2599" s="15"/>
      <c r="CI2599" s="15"/>
      <c r="CJ2599" s="15"/>
    </row>
    <row r="2600" spans="1:88" ht="12.75">
      <c r="A2600" s="25" t="s">
        <v>16373</v>
      </c>
      <c r="B2600" s="15" t="s">
        <v>16374</v>
      </c>
      <c r="C2600" s="15" t="s">
        <v>58</v>
      </c>
      <c r="D2600" s="16">
        <v>2011</v>
      </c>
      <c r="E2600" s="15" t="s">
        <v>16375</v>
      </c>
      <c r="F2600" s="26"/>
      <c r="G2600" s="26" t="s">
        <v>61</v>
      </c>
      <c r="H2600" s="26" t="s">
        <v>61</v>
      </c>
      <c r="I2600" s="15" t="s">
        <v>61</v>
      </c>
      <c r="J2600" s="26"/>
      <c r="K2600" s="17">
        <f t="shared" si="285"/>
        <v>0</v>
      </c>
      <c r="L2600" s="15"/>
      <c r="M2600" s="15"/>
      <c r="N2600" s="15"/>
      <c r="O2600" s="15"/>
      <c r="P2600" s="15"/>
      <c r="Q2600" s="15"/>
      <c r="R2600" s="15"/>
      <c r="S2600" s="19"/>
      <c r="T2600" s="15"/>
      <c r="U2600" s="17"/>
      <c r="V2600" s="15" t="s">
        <v>16376</v>
      </c>
      <c r="W2600" s="15"/>
      <c r="X2600" s="15" t="s">
        <v>4628</v>
      </c>
      <c r="Y2600" s="15"/>
      <c r="AB2600" s="20" t="s">
        <v>136</v>
      </c>
      <c r="AC2600" s="21" t="s">
        <v>16377</v>
      </c>
      <c r="AD2600" s="15"/>
      <c r="AE2600" s="21" t="s">
        <v>16378</v>
      </c>
      <c r="AF2600" s="21" t="s">
        <v>16379</v>
      </c>
      <c r="AG2600" s="22">
        <f t="shared" si="286"/>
        <v>0.45161290322580644</v>
      </c>
      <c r="AH2600" s="15"/>
      <c r="AI2600" s="17"/>
      <c r="AJ2600" s="17"/>
      <c r="AK2600" s="17" t="e">
        <f>VLOOKUP(A2600,'[1]Deals (Exits)'!B:B,1,FALSE)</f>
        <v>#N/A</v>
      </c>
      <c r="AL2600" s="23"/>
      <c r="AM2600" s="17"/>
      <c r="AN2600" s="17"/>
      <c r="AO2600" s="17"/>
      <c r="AP2600" s="17"/>
      <c r="AQ2600" s="18"/>
      <c r="AR2600" s="18"/>
      <c r="AS2600" s="17"/>
      <c r="AT2600" s="17"/>
      <c r="AU2600" s="18"/>
      <c r="AV2600" s="17"/>
      <c r="AW2600" s="17"/>
      <c r="AX2600" s="17"/>
      <c r="AY2600" s="17"/>
      <c r="AZ2600" s="17"/>
      <c r="BA2600" s="17"/>
      <c r="BB2600" s="17"/>
      <c r="BC2600" s="17"/>
      <c r="BD2600" s="17"/>
      <c r="BE2600" s="17"/>
      <c r="BF2600" s="17"/>
      <c r="BG2600" s="17"/>
      <c r="BH2600" s="17"/>
      <c r="BI2600" s="17"/>
      <c r="BJ2600" s="17"/>
      <c r="BK2600" s="17"/>
      <c r="BL2600" s="17"/>
      <c r="BM2600" s="17"/>
      <c r="BN2600" s="15"/>
      <c r="BO2600" s="15"/>
      <c r="BP2600" s="22"/>
      <c r="BQ2600" s="15"/>
      <c r="BR2600" s="15"/>
      <c r="BS2600" s="15"/>
      <c r="BT2600" s="15"/>
      <c r="BU2600" s="15"/>
      <c r="BV2600" s="15"/>
      <c r="BW2600" s="15"/>
      <c r="BX2600" s="15"/>
      <c r="BY2600" s="15"/>
      <c r="BZ2600" s="15"/>
      <c r="CA2600" s="15"/>
      <c r="CB2600" s="15"/>
      <c r="CC2600" s="15"/>
      <c r="CD2600" s="15"/>
      <c r="CE2600" s="15"/>
      <c r="CF2600" s="15"/>
      <c r="CG2600" s="15"/>
      <c r="CH2600" s="15"/>
      <c r="CI2600" s="15"/>
      <c r="CJ2600" s="15"/>
    </row>
    <row r="2601" spans="1:88" ht="12.75">
      <c r="A2601" s="25" t="s">
        <v>16380</v>
      </c>
      <c r="B2601" s="15" t="s">
        <v>16381</v>
      </c>
      <c r="C2601" s="15" t="s">
        <v>58</v>
      </c>
      <c r="D2601" s="16">
        <v>2014</v>
      </c>
      <c r="E2601" s="15" t="s">
        <v>59</v>
      </c>
      <c r="F2601" s="26"/>
      <c r="G2601" s="26" t="s">
        <v>61</v>
      </c>
      <c r="H2601" s="26" t="s">
        <v>61</v>
      </c>
      <c r="I2601" s="15" t="s">
        <v>61</v>
      </c>
      <c r="J2601" s="26"/>
      <c r="K2601" s="17">
        <f t="shared" si="285"/>
        <v>0</v>
      </c>
      <c r="L2601" s="15"/>
      <c r="M2601" s="15"/>
      <c r="N2601" s="15"/>
      <c r="O2601" s="15"/>
      <c r="P2601" s="15"/>
      <c r="Q2601" s="15"/>
      <c r="R2601" s="15"/>
      <c r="S2601" s="19"/>
      <c r="T2601" s="15"/>
      <c r="U2601" s="17"/>
      <c r="V2601" s="15"/>
      <c r="W2601" s="15"/>
      <c r="X2601" s="15" t="s">
        <v>191</v>
      </c>
      <c r="Y2601" s="15"/>
      <c r="AB2601" s="20" t="s">
        <v>286</v>
      </c>
      <c r="AC2601" s="21" t="s">
        <v>16382</v>
      </c>
      <c r="AD2601" s="21" t="s">
        <v>16383</v>
      </c>
      <c r="AE2601" s="21" t="s">
        <v>16384</v>
      </c>
      <c r="AF2601" s="21" t="s">
        <v>16385</v>
      </c>
      <c r="AG2601" s="22">
        <f t="shared" si="286"/>
        <v>0.45161290322580644</v>
      </c>
      <c r="AH2601" s="15"/>
      <c r="AI2601" s="17"/>
      <c r="AJ2601" s="17"/>
      <c r="AK2601" s="17" t="e">
        <f>VLOOKUP(A2601,'[1]Deals (Exits)'!B:B,1,FALSE)</f>
        <v>#N/A</v>
      </c>
      <c r="AL2601" s="23"/>
      <c r="AM2601" s="17"/>
      <c r="AN2601" s="17"/>
      <c r="AO2601" s="17"/>
      <c r="AP2601" s="17"/>
      <c r="AQ2601" s="18"/>
      <c r="AR2601" s="18"/>
      <c r="AS2601" s="17"/>
      <c r="AT2601" s="17"/>
      <c r="AU2601" s="18"/>
      <c r="AV2601" s="17"/>
      <c r="AW2601" s="17"/>
      <c r="AX2601" s="17"/>
      <c r="AY2601" s="17"/>
      <c r="AZ2601" s="17"/>
      <c r="BA2601" s="17"/>
      <c r="BB2601" s="17"/>
      <c r="BC2601" s="17"/>
      <c r="BD2601" s="17"/>
      <c r="BE2601" s="17"/>
      <c r="BF2601" s="17"/>
      <c r="BG2601" s="17"/>
      <c r="BH2601" s="17"/>
      <c r="BI2601" s="17"/>
      <c r="BJ2601" s="17"/>
      <c r="BK2601" s="17"/>
      <c r="BL2601" s="17"/>
      <c r="BM2601" s="17"/>
      <c r="BN2601" s="15"/>
      <c r="BO2601" s="15"/>
      <c r="BP2601" s="22"/>
      <c r="BQ2601" s="15"/>
      <c r="BR2601" s="15"/>
      <c r="BS2601" s="15"/>
      <c r="BT2601" s="15"/>
      <c r="BU2601" s="15"/>
      <c r="BV2601" s="15"/>
      <c r="BW2601" s="15"/>
      <c r="BX2601" s="15"/>
      <c r="BY2601" s="15"/>
      <c r="BZ2601" s="15"/>
      <c r="CA2601" s="15"/>
      <c r="CB2601" s="15"/>
      <c r="CC2601" s="15"/>
      <c r="CD2601" s="15"/>
      <c r="CE2601" s="15"/>
      <c r="CF2601" s="15"/>
      <c r="CG2601" s="15"/>
      <c r="CH2601" s="15"/>
      <c r="CI2601" s="15"/>
      <c r="CJ2601" s="15"/>
    </row>
    <row r="2602" spans="1:88" ht="12.75">
      <c r="A2602" s="25" t="s">
        <v>16386</v>
      </c>
      <c r="B2602" s="15" t="s">
        <v>16387</v>
      </c>
      <c r="C2602" s="15" t="s">
        <v>58</v>
      </c>
      <c r="D2602" s="16">
        <v>2017</v>
      </c>
      <c r="E2602" s="15" t="s">
        <v>14624</v>
      </c>
      <c r="F2602" s="26"/>
      <c r="G2602" s="26" t="s">
        <v>61</v>
      </c>
      <c r="H2602" s="26" t="s">
        <v>61</v>
      </c>
      <c r="I2602" s="15" t="s">
        <v>61</v>
      </c>
      <c r="J2602" s="26"/>
      <c r="K2602" s="17">
        <f t="shared" si="285"/>
        <v>0</v>
      </c>
      <c r="L2602" s="15"/>
      <c r="M2602" s="15"/>
      <c r="N2602" s="15"/>
      <c r="O2602" s="15"/>
      <c r="P2602" s="15"/>
      <c r="Q2602" s="15"/>
      <c r="R2602" s="15"/>
      <c r="S2602" s="19"/>
      <c r="T2602" s="15"/>
      <c r="U2602" s="17"/>
      <c r="V2602" s="15"/>
      <c r="W2602" s="15"/>
      <c r="X2602" s="15" t="s">
        <v>79</v>
      </c>
      <c r="Y2602" s="15"/>
      <c r="AB2602" s="32">
        <v>44237</v>
      </c>
      <c r="AC2602" s="21" t="s">
        <v>16388</v>
      </c>
      <c r="AD2602" s="21" t="s">
        <v>16389</v>
      </c>
      <c r="AE2602" s="21" t="s">
        <v>16390</v>
      </c>
      <c r="AF2602" s="21" t="s">
        <v>16391</v>
      </c>
      <c r="AG2602" s="22">
        <f t="shared" si="286"/>
        <v>0.45161290322580644</v>
      </c>
      <c r="AH2602" s="15"/>
      <c r="AI2602" s="17"/>
      <c r="AJ2602" s="17"/>
      <c r="AK2602" s="17" t="e">
        <f>VLOOKUP(A2602,'[1]Deals (Exits)'!B:B,1,FALSE)</f>
        <v>#N/A</v>
      </c>
      <c r="AL2602" s="23"/>
      <c r="AM2602" s="17"/>
      <c r="AN2602" s="17"/>
      <c r="AO2602" s="17"/>
      <c r="AP2602" s="17"/>
      <c r="AQ2602" s="18"/>
      <c r="AR2602" s="18"/>
      <c r="AS2602" s="17"/>
      <c r="AT2602" s="17"/>
      <c r="AU2602" s="18"/>
      <c r="AV2602" s="17"/>
      <c r="AW2602" s="17"/>
      <c r="AX2602" s="17"/>
      <c r="AY2602" s="17"/>
      <c r="AZ2602" s="17"/>
      <c r="BA2602" s="17"/>
      <c r="BB2602" s="17"/>
      <c r="BC2602" s="17"/>
      <c r="BD2602" s="17"/>
      <c r="BE2602" s="17"/>
      <c r="BF2602" s="17"/>
      <c r="BG2602" s="17"/>
      <c r="BH2602" s="17"/>
      <c r="BI2602" s="17"/>
      <c r="BJ2602" s="17"/>
      <c r="BK2602" s="17"/>
      <c r="BL2602" s="17"/>
      <c r="BM2602" s="17"/>
      <c r="BN2602" s="15"/>
      <c r="BO2602" s="15"/>
      <c r="BP2602" s="22"/>
      <c r="BQ2602" s="15"/>
      <c r="BR2602" s="15"/>
      <c r="BS2602" s="15"/>
      <c r="BT2602" s="15"/>
      <c r="BU2602" s="15"/>
      <c r="BV2602" s="15"/>
      <c r="BW2602" s="15"/>
      <c r="BX2602" s="15"/>
      <c r="BY2602" s="15"/>
      <c r="BZ2602" s="15"/>
      <c r="CA2602" s="15"/>
      <c r="CB2602" s="15"/>
      <c r="CC2602" s="15"/>
      <c r="CD2602" s="15"/>
      <c r="CE2602" s="15"/>
      <c r="CF2602" s="15"/>
      <c r="CG2602" s="15"/>
      <c r="CH2602" s="15"/>
      <c r="CI2602" s="15"/>
      <c r="CJ2602" s="15"/>
    </row>
    <row r="2603" spans="1:88" ht="12.75">
      <c r="A2603" s="25" t="s">
        <v>16392</v>
      </c>
      <c r="B2603" s="15" t="s">
        <v>16393</v>
      </c>
      <c r="C2603" s="15" t="s">
        <v>58</v>
      </c>
      <c r="D2603" s="16">
        <v>2017</v>
      </c>
      <c r="E2603" s="15" t="s">
        <v>3506</v>
      </c>
      <c r="F2603" s="26"/>
      <c r="G2603" s="26" t="s">
        <v>61</v>
      </c>
      <c r="H2603" s="26" t="s">
        <v>61</v>
      </c>
      <c r="I2603" s="15" t="s">
        <v>61</v>
      </c>
      <c r="J2603" s="26"/>
      <c r="K2603" s="17">
        <f t="shared" si="285"/>
        <v>0</v>
      </c>
      <c r="L2603" s="15"/>
      <c r="M2603" s="15"/>
      <c r="N2603" s="15"/>
      <c r="O2603" s="15"/>
      <c r="P2603" s="15"/>
      <c r="Q2603" s="15"/>
      <c r="R2603" s="15"/>
      <c r="S2603" s="19"/>
      <c r="T2603" s="15"/>
      <c r="U2603" s="17"/>
      <c r="V2603" s="15"/>
      <c r="W2603" s="15"/>
      <c r="X2603" s="15" t="s">
        <v>64</v>
      </c>
      <c r="Y2603" s="15"/>
      <c r="AB2603" s="20" t="s">
        <v>286</v>
      </c>
      <c r="AC2603" s="21" t="s">
        <v>16394</v>
      </c>
      <c r="AD2603" s="21" t="s">
        <v>16395</v>
      </c>
      <c r="AE2603" s="21" t="s">
        <v>16396</v>
      </c>
      <c r="AF2603" s="21" t="s">
        <v>16397</v>
      </c>
      <c r="AG2603" s="22">
        <f t="shared" si="286"/>
        <v>0.45161290322580644</v>
      </c>
      <c r="AH2603" s="15"/>
      <c r="AI2603" s="17"/>
      <c r="AJ2603" s="17"/>
      <c r="AK2603" s="17" t="e">
        <f>VLOOKUP(A2603,'[1]Deals (Exits)'!B:B,1,FALSE)</f>
        <v>#N/A</v>
      </c>
      <c r="AL2603" s="23"/>
      <c r="AM2603" s="17"/>
      <c r="AN2603" s="17"/>
      <c r="AO2603" s="17"/>
      <c r="AP2603" s="17"/>
      <c r="AQ2603" s="18"/>
      <c r="AR2603" s="18"/>
      <c r="AS2603" s="17"/>
      <c r="AT2603" s="17"/>
      <c r="AU2603" s="18"/>
      <c r="AV2603" s="17"/>
      <c r="AW2603" s="17"/>
      <c r="AX2603" s="17"/>
      <c r="AY2603" s="17"/>
      <c r="AZ2603" s="17"/>
      <c r="BA2603" s="17"/>
      <c r="BB2603" s="17"/>
      <c r="BC2603" s="17"/>
      <c r="BD2603" s="17"/>
      <c r="BE2603" s="17"/>
      <c r="BF2603" s="17"/>
      <c r="BG2603" s="17"/>
      <c r="BH2603" s="17"/>
      <c r="BI2603" s="17"/>
      <c r="BJ2603" s="17"/>
      <c r="BK2603" s="17"/>
      <c r="BL2603" s="17"/>
      <c r="BM2603" s="17"/>
      <c r="BN2603" s="15"/>
      <c r="BO2603" s="15"/>
      <c r="BP2603" s="22"/>
      <c r="BQ2603" s="15"/>
      <c r="BR2603" s="15"/>
      <c r="BS2603" s="15"/>
      <c r="BT2603" s="15"/>
      <c r="BU2603" s="15"/>
      <c r="BV2603" s="15"/>
      <c r="BW2603" s="15"/>
      <c r="BX2603" s="15"/>
      <c r="BY2603" s="15"/>
      <c r="BZ2603" s="15"/>
      <c r="CA2603" s="15"/>
      <c r="CB2603" s="15"/>
      <c r="CC2603" s="15"/>
      <c r="CD2603" s="15"/>
      <c r="CE2603" s="15"/>
      <c r="CF2603" s="15"/>
      <c r="CG2603" s="15"/>
      <c r="CH2603" s="15"/>
      <c r="CI2603" s="15"/>
      <c r="CJ2603" s="15"/>
    </row>
    <row r="2604" spans="1:88" ht="12.75">
      <c r="A2604" s="25" t="s">
        <v>16398</v>
      </c>
      <c r="B2604" s="15" t="s">
        <v>16399</v>
      </c>
      <c r="C2604" s="15" t="s">
        <v>58</v>
      </c>
      <c r="D2604" s="16">
        <v>2012</v>
      </c>
      <c r="E2604" s="15" t="s">
        <v>3528</v>
      </c>
      <c r="F2604" s="26"/>
      <c r="G2604" s="26" t="s">
        <v>61</v>
      </c>
      <c r="H2604" s="26" t="s">
        <v>61</v>
      </c>
      <c r="I2604" s="15" t="s">
        <v>61</v>
      </c>
      <c r="J2604" s="26"/>
      <c r="K2604" s="17">
        <f t="shared" si="285"/>
        <v>0</v>
      </c>
      <c r="L2604" s="15"/>
      <c r="M2604" s="15"/>
      <c r="N2604" s="15"/>
      <c r="O2604" s="15"/>
      <c r="P2604" s="15"/>
      <c r="Q2604" s="15"/>
      <c r="R2604" s="15"/>
      <c r="S2604" s="19"/>
      <c r="T2604" s="15"/>
      <c r="U2604" s="17"/>
      <c r="V2604" s="15"/>
      <c r="W2604" s="15"/>
      <c r="X2604" s="15" t="s">
        <v>191</v>
      </c>
      <c r="Y2604" s="15"/>
      <c r="AB2604" s="20"/>
      <c r="AC2604" s="21" t="s">
        <v>16400</v>
      </c>
      <c r="AD2604" s="15"/>
      <c r="AE2604" s="21" t="s">
        <v>16401</v>
      </c>
      <c r="AF2604" s="21" t="s">
        <v>16402</v>
      </c>
      <c r="AG2604" s="22">
        <f t="shared" si="286"/>
        <v>0.38709677419354838</v>
      </c>
      <c r="AH2604" s="15"/>
      <c r="AI2604" s="17"/>
      <c r="AJ2604" s="17"/>
      <c r="AK2604" s="17" t="e">
        <f>VLOOKUP(A2604,'[1]Deals (Exits)'!B:B,1,FALSE)</f>
        <v>#N/A</v>
      </c>
      <c r="AL2604" s="23"/>
      <c r="AM2604" s="17"/>
      <c r="AN2604" s="17"/>
      <c r="AO2604" s="17"/>
      <c r="AP2604" s="17"/>
      <c r="AQ2604" s="18"/>
      <c r="AR2604" s="18"/>
      <c r="AS2604" s="17"/>
      <c r="AT2604" s="17"/>
      <c r="AU2604" s="18"/>
      <c r="AV2604" s="17"/>
      <c r="AW2604" s="17"/>
      <c r="AX2604" s="17"/>
      <c r="AY2604" s="17"/>
      <c r="AZ2604" s="17"/>
      <c r="BA2604" s="17"/>
      <c r="BB2604" s="17"/>
      <c r="BC2604" s="17"/>
      <c r="BD2604" s="17"/>
      <c r="BE2604" s="17"/>
      <c r="BF2604" s="17"/>
      <c r="BG2604" s="17"/>
      <c r="BH2604" s="17"/>
      <c r="BI2604" s="17"/>
      <c r="BJ2604" s="17"/>
      <c r="BK2604" s="17"/>
      <c r="BL2604" s="17"/>
      <c r="BM2604" s="17"/>
      <c r="BN2604" s="15"/>
      <c r="BO2604" s="15"/>
      <c r="BP2604" s="22"/>
      <c r="BQ2604" s="15"/>
      <c r="BR2604" s="15"/>
      <c r="BS2604" s="15"/>
      <c r="BT2604" s="15"/>
      <c r="BU2604" s="15"/>
      <c r="BV2604" s="15"/>
      <c r="BW2604" s="15"/>
      <c r="BX2604" s="15"/>
      <c r="BY2604" s="15"/>
      <c r="BZ2604" s="15"/>
      <c r="CA2604" s="15"/>
      <c r="CB2604" s="15"/>
      <c r="CC2604" s="15"/>
      <c r="CD2604" s="15"/>
      <c r="CE2604" s="15"/>
      <c r="CF2604" s="15"/>
      <c r="CG2604" s="15"/>
      <c r="CH2604" s="15"/>
      <c r="CI2604" s="15"/>
      <c r="CJ2604" s="15"/>
    </row>
    <row r="2605" spans="1:88" ht="12.75">
      <c r="A2605" s="25" t="s">
        <v>16403</v>
      </c>
      <c r="B2605" s="15" t="s">
        <v>16404</v>
      </c>
      <c r="C2605" s="15" t="s">
        <v>58</v>
      </c>
      <c r="D2605" s="16">
        <v>2016</v>
      </c>
      <c r="E2605" s="15" t="s">
        <v>3506</v>
      </c>
      <c r="F2605" s="26"/>
      <c r="G2605" s="26" t="s">
        <v>61</v>
      </c>
      <c r="H2605" s="26" t="s">
        <v>61</v>
      </c>
      <c r="I2605" s="15" t="s">
        <v>61</v>
      </c>
      <c r="J2605" s="26"/>
      <c r="K2605" s="17">
        <f t="shared" si="285"/>
        <v>0</v>
      </c>
      <c r="L2605" s="15"/>
      <c r="M2605" s="15"/>
      <c r="N2605" s="15"/>
      <c r="O2605" s="15"/>
      <c r="P2605" s="15"/>
      <c r="Q2605" s="15"/>
      <c r="R2605" s="15"/>
      <c r="S2605" s="19"/>
      <c r="T2605" s="15"/>
      <c r="U2605" s="17"/>
      <c r="V2605" s="15"/>
      <c r="W2605" s="15"/>
      <c r="X2605" s="15" t="s">
        <v>64</v>
      </c>
      <c r="Y2605" s="15"/>
      <c r="AB2605" s="32">
        <v>44237</v>
      </c>
      <c r="AC2605" s="21" t="s">
        <v>16405</v>
      </c>
      <c r="AD2605" s="21" t="s">
        <v>16406</v>
      </c>
      <c r="AE2605" s="21" t="s">
        <v>16407</v>
      </c>
      <c r="AF2605" s="21" t="s">
        <v>16408</v>
      </c>
      <c r="AG2605" s="22">
        <f t="shared" si="286"/>
        <v>0.45161290322580644</v>
      </c>
      <c r="AH2605" s="15"/>
      <c r="AI2605" s="17"/>
      <c r="AJ2605" s="17"/>
      <c r="AK2605" s="17" t="e">
        <f>VLOOKUP(A2605,'[1]Deals (Exits)'!B:B,1,FALSE)</f>
        <v>#N/A</v>
      </c>
      <c r="AL2605" s="23"/>
      <c r="AM2605" s="17"/>
      <c r="AN2605" s="17"/>
      <c r="AO2605" s="17"/>
      <c r="AP2605" s="17"/>
      <c r="AQ2605" s="18"/>
      <c r="AR2605" s="18"/>
      <c r="AS2605" s="17"/>
      <c r="AT2605" s="17"/>
      <c r="AU2605" s="18"/>
      <c r="AV2605" s="17"/>
      <c r="AW2605" s="17"/>
      <c r="AX2605" s="17"/>
      <c r="AY2605" s="17"/>
      <c r="AZ2605" s="17"/>
      <c r="BA2605" s="17"/>
      <c r="BB2605" s="17"/>
      <c r="BC2605" s="17"/>
      <c r="BD2605" s="17"/>
      <c r="BE2605" s="17"/>
      <c r="BF2605" s="17"/>
      <c r="BG2605" s="17"/>
      <c r="BH2605" s="17"/>
      <c r="BI2605" s="17"/>
      <c r="BJ2605" s="17"/>
      <c r="BK2605" s="17"/>
      <c r="BL2605" s="17"/>
      <c r="BM2605" s="17"/>
      <c r="BN2605" s="15"/>
      <c r="BO2605" s="15"/>
      <c r="BP2605" s="22"/>
      <c r="BQ2605" s="15"/>
      <c r="BR2605" s="15"/>
      <c r="BS2605" s="15"/>
      <c r="BT2605" s="15"/>
      <c r="BU2605" s="15"/>
      <c r="BV2605" s="15"/>
      <c r="BW2605" s="15"/>
      <c r="BX2605" s="15"/>
      <c r="BY2605" s="15"/>
      <c r="BZ2605" s="15"/>
      <c r="CA2605" s="15"/>
      <c r="CB2605" s="15"/>
      <c r="CC2605" s="15"/>
      <c r="CD2605" s="15"/>
      <c r="CE2605" s="15"/>
      <c r="CF2605" s="15"/>
      <c r="CG2605" s="15"/>
      <c r="CH2605" s="15"/>
      <c r="CI2605" s="15"/>
      <c r="CJ2605" s="15"/>
    </row>
    <row r="2606" spans="1:88" ht="12.75">
      <c r="A2606" s="25" t="s">
        <v>16409</v>
      </c>
      <c r="B2606" s="15" t="s">
        <v>16410</v>
      </c>
      <c r="C2606" s="15" t="s">
        <v>58</v>
      </c>
      <c r="D2606" s="16">
        <v>2015</v>
      </c>
      <c r="E2606" s="15" t="s">
        <v>59</v>
      </c>
      <c r="F2606" s="26"/>
      <c r="G2606" s="26" t="s">
        <v>61</v>
      </c>
      <c r="H2606" s="26" t="s">
        <v>61</v>
      </c>
      <c r="I2606" s="15" t="s">
        <v>61</v>
      </c>
      <c r="J2606" s="26"/>
      <c r="K2606" s="17">
        <f t="shared" si="285"/>
        <v>0</v>
      </c>
      <c r="L2606" s="15"/>
      <c r="M2606" s="15"/>
      <c r="N2606" s="15"/>
      <c r="O2606" s="15"/>
      <c r="P2606" s="15"/>
      <c r="Q2606" s="15"/>
      <c r="R2606" s="15"/>
      <c r="S2606" s="19"/>
      <c r="T2606" s="15"/>
      <c r="U2606" s="17"/>
      <c r="V2606" s="15"/>
      <c r="W2606" s="15"/>
      <c r="X2606" s="15" t="s">
        <v>5334</v>
      </c>
      <c r="Y2606" s="15"/>
      <c r="AB2606" s="20"/>
      <c r="AC2606" s="21" t="s">
        <v>16411</v>
      </c>
      <c r="AD2606" s="15"/>
      <c r="AE2606" s="21" t="s">
        <v>16412</v>
      </c>
      <c r="AF2606" s="21" t="s">
        <v>16413</v>
      </c>
      <c r="AG2606" s="22">
        <f t="shared" si="286"/>
        <v>0.38709677419354838</v>
      </c>
      <c r="AH2606" s="15"/>
      <c r="AI2606" s="17"/>
      <c r="AJ2606" s="17"/>
      <c r="AK2606" s="17" t="e">
        <f>VLOOKUP(A2606,'[1]Deals (Exits)'!B:B,1,FALSE)</f>
        <v>#N/A</v>
      </c>
      <c r="AL2606" s="23"/>
      <c r="AM2606" s="17"/>
      <c r="AN2606" s="17"/>
      <c r="AO2606" s="17"/>
      <c r="AP2606" s="17"/>
      <c r="AQ2606" s="18"/>
      <c r="AR2606" s="18"/>
      <c r="AS2606" s="17"/>
      <c r="AT2606" s="17"/>
      <c r="AU2606" s="18"/>
      <c r="AV2606" s="17"/>
      <c r="AW2606" s="17"/>
      <c r="AX2606" s="17"/>
      <c r="AY2606" s="17"/>
      <c r="AZ2606" s="17"/>
      <c r="BA2606" s="17"/>
      <c r="BB2606" s="17"/>
      <c r="BC2606" s="17"/>
      <c r="BD2606" s="17"/>
      <c r="BE2606" s="17"/>
      <c r="BF2606" s="17"/>
      <c r="BG2606" s="17"/>
      <c r="BH2606" s="17"/>
      <c r="BI2606" s="17"/>
      <c r="BJ2606" s="17"/>
      <c r="BK2606" s="17"/>
      <c r="BL2606" s="17"/>
      <c r="BM2606" s="17"/>
      <c r="BN2606" s="15"/>
      <c r="BO2606" s="15"/>
      <c r="BP2606" s="22"/>
      <c r="BQ2606" s="15"/>
      <c r="BR2606" s="15"/>
      <c r="BS2606" s="15"/>
      <c r="BT2606" s="15"/>
      <c r="BU2606" s="15"/>
      <c r="BV2606" s="15"/>
      <c r="BW2606" s="15"/>
      <c r="BX2606" s="15"/>
      <c r="BY2606" s="15"/>
      <c r="BZ2606" s="15"/>
      <c r="CA2606" s="15"/>
      <c r="CB2606" s="15"/>
      <c r="CC2606" s="15"/>
      <c r="CD2606" s="15"/>
      <c r="CE2606" s="15"/>
      <c r="CF2606" s="15"/>
      <c r="CG2606" s="15"/>
      <c r="CH2606" s="15"/>
      <c r="CI2606" s="15"/>
      <c r="CJ2606" s="15"/>
    </row>
    <row r="2607" spans="1:88" ht="12.75">
      <c r="A2607" s="25" t="s">
        <v>16414</v>
      </c>
      <c r="B2607" s="15" t="s">
        <v>16415</v>
      </c>
      <c r="C2607" s="15" t="s">
        <v>58</v>
      </c>
      <c r="D2607" s="16">
        <v>2016</v>
      </c>
      <c r="E2607" s="15" t="s">
        <v>16416</v>
      </c>
      <c r="F2607" s="26"/>
      <c r="G2607" s="26" t="s">
        <v>61</v>
      </c>
      <c r="H2607" s="26" t="s">
        <v>61</v>
      </c>
      <c r="I2607" s="15" t="s">
        <v>61</v>
      </c>
      <c r="J2607" s="26"/>
      <c r="K2607" s="17">
        <f t="shared" si="285"/>
        <v>0</v>
      </c>
      <c r="L2607" s="15"/>
      <c r="M2607" s="15"/>
      <c r="N2607" s="15"/>
      <c r="O2607" s="15"/>
      <c r="P2607" s="15"/>
      <c r="Q2607" s="15"/>
      <c r="R2607" s="15"/>
      <c r="S2607" s="19"/>
      <c r="T2607" s="15"/>
      <c r="U2607" s="17"/>
      <c r="V2607" s="15"/>
      <c r="W2607" s="15"/>
      <c r="X2607" s="15" t="s">
        <v>64</v>
      </c>
      <c r="Y2607" s="15"/>
      <c r="AB2607" s="20"/>
      <c r="AC2607" s="21" t="s">
        <v>16417</v>
      </c>
      <c r="AD2607" s="15"/>
      <c r="AE2607" s="21" t="s">
        <v>16418</v>
      </c>
      <c r="AF2607" s="15"/>
      <c r="AG2607" s="22">
        <f t="shared" si="286"/>
        <v>0.35483870967741937</v>
      </c>
      <c r="AH2607" s="15"/>
      <c r="AI2607" s="17"/>
      <c r="AJ2607" s="17"/>
      <c r="AK2607" s="17" t="e">
        <f>VLOOKUP(A2607,'[1]Deals (Exits)'!B:B,1,FALSE)</f>
        <v>#N/A</v>
      </c>
      <c r="AL2607" s="23"/>
      <c r="AM2607" s="17"/>
      <c r="AN2607" s="17"/>
      <c r="AO2607" s="17"/>
      <c r="AP2607" s="17"/>
      <c r="AQ2607" s="18"/>
      <c r="AR2607" s="18"/>
      <c r="AS2607" s="17"/>
      <c r="AT2607" s="17"/>
      <c r="AU2607" s="18"/>
      <c r="AV2607" s="17"/>
      <c r="AW2607" s="17"/>
      <c r="AX2607" s="17"/>
      <c r="AY2607" s="17"/>
      <c r="AZ2607" s="17"/>
      <c r="BA2607" s="17"/>
      <c r="BB2607" s="17"/>
      <c r="BC2607" s="17"/>
      <c r="BD2607" s="17"/>
      <c r="BE2607" s="17"/>
      <c r="BF2607" s="17"/>
      <c r="BG2607" s="17"/>
      <c r="BH2607" s="17"/>
      <c r="BI2607" s="17"/>
      <c r="BJ2607" s="17"/>
      <c r="BK2607" s="17"/>
      <c r="BL2607" s="17"/>
      <c r="BM2607" s="17"/>
      <c r="BN2607" s="15"/>
      <c r="BO2607" s="15"/>
      <c r="BP2607" s="22"/>
      <c r="BQ2607" s="15"/>
      <c r="BR2607" s="15"/>
      <c r="BS2607" s="15"/>
      <c r="BT2607" s="15"/>
      <c r="BU2607" s="15"/>
      <c r="BV2607" s="15"/>
      <c r="BW2607" s="15"/>
      <c r="BX2607" s="15"/>
      <c r="BY2607" s="15"/>
      <c r="BZ2607" s="15"/>
      <c r="CA2607" s="15"/>
      <c r="CB2607" s="15"/>
      <c r="CC2607" s="15"/>
      <c r="CD2607" s="15"/>
      <c r="CE2607" s="15"/>
      <c r="CF2607" s="15"/>
      <c r="CG2607" s="15"/>
      <c r="CH2607" s="15"/>
      <c r="CI2607" s="15"/>
      <c r="CJ2607" s="15"/>
    </row>
    <row r="2608" spans="1:88" ht="12.75">
      <c r="A2608" s="25" t="s">
        <v>16419</v>
      </c>
      <c r="B2608" s="15" t="s">
        <v>16420</v>
      </c>
      <c r="C2608" s="15" t="s">
        <v>58</v>
      </c>
      <c r="D2608" s="16">
        <v>2014</v>
      </c>
      <c r="E2608" s="15" t="s">
        <v>59</v>
      </c>
      <c r="F2608" s="26"/>
      <c r="G2608" s="26" t="s">
        <v>61</v>
      </c>
      <c r="H2608" s="26" t="s">
        <v>61</v>
      </c>
      <c r="I2608" s="15" t="s">
        <v>61</v>
      </c>
      <c r="J2608" s="26"/>
      <c r="K2608" s="17">
        <f t="shared" si="285"/>
        <v>0</v>
      </c>
      <c r="L2608" s="15"/>
      <c r="M2608" s="15"/>
      <c r="N2608" s="15"/>
      <c r="O2608" s="15"/>
      <c r="P2608" s="15"/>
      <c r="Q2608" s="15"/>
      <c r="R2608" s="15"/>
      <c r="S2608" s="19"/>
      <c r="T2608" s="15"/>
      <c r="U2608" s="17"/>
      <c r="V2608" s="15"/>
      <c r="W2608" s="15"/>
      <c r="X2608" s="15" t="s">
        <v>158</v>
      </c>
      <c r="Y2608" s="15"/>
      <c r="AB2608" s="32">
        <v>44237</v>
      </c>
      <c r="AC2608" s="21" t="s">
        <v>16421</v>
      </c>
      <c r="AD2608" s="21" t="s">
        <v>16422</v>
      </c>
      <c r="AE2608" s="21" t="s">
        <v>16423</v>
      </c>
      <c r="AF2608" s="15"/>
      <c r="AG2608" s="22">
        <f t="shared" si="286"/>
        <v>0.41935483870967744</v>
      </c>
      <c r="AH2608" s="15"/>
      <c r="AI2608" s="17"/>
      <c r="AJ2608" s="17"/>
      <c r="AK2608" s="17" t="e">
        <f>VLOOKUP(A2608,'[1]Deals (Exits)'!B:B,1,FALSE)</f>
        <v>#N/A</v>
      </c>
      <c r="AL2608" s="23"/>
      <c r="AM2608" s="17"/>
      <c r="AN2608" s="17"/>
      <c r="AO2608" s="17"/>
      <c r="AP2608" s="17"/>
      <c r="AQ2608" s="18"/>
      <c r="AR2608" s="18"/>
      <c r="AS2608" s="17"/>
      <c r="AT2608" s="17"/>
      <c r="AU2608" s="18"/>
      <c r="AV2608" s="17"/>
      <c r="AW2608" s="17"/>
      <c r="AX2608" s="17"/>
      <c r="AY2608" s="17"/>
      <c r="AZ2608" s="17"/>
      <c r="BA2608" s="17"/>
      <c r="BB2608" s="17"/>
      <c r="BC2608" s="17"/>
      <c r="BD2608" s="17"/>
      <c r="BE2608" s="17"/>
      <c r="BF2608" s="17"/>
      <c r="BG2608" s="17"/>
      <c r="BH2608" s="17"/>
      <c r="BI2608" s="17"/>
      <c r="BJ2608" s="17"/>
      <c r="BK2608" s="17"/>
      <c r="BL2608" s="17"/>
      <c r="BM2608" s="17"/>
      <c r="BN2608" s="15"/>
      <c r="BO2608" s="15"/>
      <c r="BP2608" s="22"/>
      <c r="BQ2608" s="15"/>
      <c r="BR2608" s="15"/>
      <c r="BS2608" s="15"/>
      <c r="BT2608" s="15"/>
      <c r="BU2608" s="15"/>
      <c r="BV2608" s="15"/>
      <c r="BW2608" s="15"/>
      <c r="BX2608" s="15"/>
      <c r="BY2608" s="15"/>
      <c r="BZ2608" s="15"/>
      <c r="CA2608" s="15"/>
      <c r="CB2608" s="15"/>
      <c r="CC2608" s="15"/>
      <c r="CD2608" s="15"/>
      <c r="CE2608" s="15"/>
      <c r="CF2608" s="15"/>
      <c r="CG2608" s="15"/>
      <c r="CH2608" s="15"/>
      <c r="CI2608" s="15"/>
      <c r="CJ2608" s="15"/>
    </row>
    <row r="2609" spans="1:88" ht="12.75">
      <c r="A2609" s="25" t="s">
        <v>16424</v>
      </c>
      <c r="B2609" s="15" t="s">
        <v>16425</v>
      </c>
      <c r="C2609" s="15" t="s">
        <v>58</v>
      </c>
      <c r="D2609" s="16">
        <v>2019</v>
      </c>
      <c r="E2609" s="15" t="s">
        <v>59</v>
      </c>
      <c r="F2609" s="26"/>
      <c r="G2609" s="26" t="s">
        <v>61</v>
      </c>
      <c r="H2609" s="26" t="s">
        <v>61</v>
      </c>
      <c r="I2609" s="15" t="s">
        <v>61</v>
      </c>
      <c r="J2609" s="26"/>
      <c r="K2609" s="17">
        <f t="shared" si="285"/>
        <v>0</v>
      </c>
      <c r="L2609" s="15"/>
      <c r="M2609" s="15"/>
      <c r="N2609" s="15"/>
      <c r="O2609" s="15"/>
      <c r="P2609" s="15"/>
      <c r="Q2609" s="15"/>
      <c r="R2609" s="15"/>
      <c r="S2609" s="19"/>
      <c r="T2609" s="15"/>
      <c r="U2609" s="17"/>
      <c r="V2609" s="15" t="s">
        <v>16426</v>
      </c>
      <c r="W2609" s="15"/>
      <c r="X2609" s="15" t="s">
        <v>79</v>
      </c>
      <c r="Y2609" s="15"/>
      <c r="AB2609" s="32">
        <v>44206</v>
      </c>
      <c r="AC2609" s="21" t="s">
        <v>16427</v>
      </c>
      <c r="AD2609" s="15"/>
      <c r="AE2609" s="15"/>
      <c r="AF2609" s="15"/>
      <c r="AG2609" s="22">
        <f t="shared" si="286"/>
        <v>0.38709677419354838</v>
      </c>
      <c r="AH2609" s="15"/>
      <c r="AI2609" s="17"/>
      <c r="AJ2609" s="17"/>
      <c r="AK2609" s="17" t="e">
        <f>VLOOKUP(A2609,'[1]Deals (Exits)'!B:B,1,FALSE)</f>
        <v>#N/A</v>
      </c>
      <c r="AL2609" s="23"/>
      <c r="AM2609" s="17"/>
      <c r="AN2609" s="17"/>
      <c r="AO2609" s="17"/>
      <c r="AP2609" s="17"/>
      <c r="AQ2609" s="18"/>
      <c r="AR2609" s="18"/>
      <c r="AS2609" s="17"/>
      <c r="AT2609" s="17"/>
      <c r="AU2609" s="18"/>
      <c r="AV2609" s="17"/>
      <c r="AW2609" s="17"/>
      <c r="AX2609" s="17"/>
      <c r="AY2609" s="17"/>
      <c r="AZ2609" s="17"/>
      <c r="BA2609" s="17"/>
      <c r="BB2609" s="17"/>
      <c r="BC2609" s="17"/>
      <c r="BD2609" s="17"/>
      <c r="BE2609" s="17"/>
      <c r="BF2609" s="17"/>
      <c r="BG2609" s="17"/>
      <c r="BH2609" s="17"/>
      <c r="BI2609" s="17"/>
      <c r="BJ2609" s="17"/>
      <c r="BK2609" s="17"/>
      <c r="BL2609" s="17"/>
      <c r="BM2609" s="17"/>
      <c r="BN2609" s="15"/>
      <c r="BO2609" s="15"/>
      <c r="BP2609" s="22"/>
      <c r="BQ2609" s="15"/>
      <c r="BR2609" s="15"/>
      <c r="BS2609" s="15"/>
      <c r="BT2609" s="15"/>
      <c r="BU2609" s="15"/>
      <c r="BV2609" s="15"/>
      <c r="BW2609" s="15"/>
      <c r="BX2609" s="15"/>
      <c r="BY2609" s="15"/>
      <c r="BZ2609" s="15"/>
      <c r="CA2609" s="15"/>
      <c r="CB2609" s="15"/>
      <c r="CC2609" s="15"/>
      <c r="CD2609" s="15"/>
      <c r="CE2609" s="15"/>
      <c r="CF2609" s="15"/>
      <c r="CG2609" s="15"/>
      <c r="CH2609" s="15"/>
      <c r="CI2609" s="15"/>
      <c r="CJ2609" s="15"/>
    </row>
    <row r="2610" spans="1:88" ht="12.75">
      <c r="A2610" s="25" t="s">
        <v>16428</v>
      </c>
      <c r="B2610" s="15" t="s">
        <v>16429</v>
      </c>
      <c r="C2610" s="15" t="s">
        <v>58</v>
      </c>
      <c r="D2610" s="16">
        <v>2016</v>
      </c>
      <c r="E2610" s="15" t="s">
        <v>59</v>
      </c>
      <c r="F2610" s="26"/>
      <c r="G2610" s="26" t="s">
        <v>61</v>
      </c>
      <c r="H2610" s="26" t="s">
        <v>61</v>
      </c>
      <c r="I2610" s="15" t="s">
        <v>61</v>
      </c>
      <c r="J2610" s="26"/>
      <c r="K2610" s="17">
        <f t="shared" si="285"/>
        <v>0</v>
      </c>
      <c r="L2610" s="15"/>
      <c r="M2610" s="15"/>
      <c r="N2610" s="15"/>
      <c r="O2610" s="15"/>
      <c r="P2610" s="15"/>
      <c r="Q2610" s="15"/>
      <c r="R2610" s="15"/>
      <c r="S2610" s="19"/>
      <c r="T2610" s="15"/>
      <c r="U2610" s="17"/>
      <c r="V2610" s="15"/>
      <c r="W2610" s="15"/>
      <c r="X2610" s="15" t="s">
        <v>79</v>
      </c>
      <c r="Y2610" s="15"/>
      <c r="AB2610" s="32">
        <v>44206</v>
      </c>
      <c r="AC2610" s="21" t="s">
        <v>16430</v>
      </c>
      <c r="AD2610" s="15"/>
      <c r="AE2610" s="21" t="s">
        <v>16431</v>
      </c>
      <c r="AF2610" s="21" t="s">
        <v>16432</v>
      </c>
      <c r="AG2610" s="22">
        <f t="shared" si="286"/>
        <v>0.41935483870967744</v>
      </c>
      <c r="AH2610" s="15"/>
      <c r="AI2610" s="17"/>
      <c r="AJ2610" s="17"/>
      <c r="AK2610" s="17" t="e">
        <f>VLOOKUP(A2610,'[1]Deals (Exits)'!B:B,1,FALSE)</f>
        <v>#N/A</v>
      </c>
      <c r="AL2610" s="23"/>
      <c r="AM2610" s="17"/>
      <c r="AN2610" s="17"/>
      <c r="AO2610" s="17"/>
      <c r="AP2610" s="17"/>
      <c r="AQ2610" s="18"/>
      <c r="AR2610" s="18"/>
      <c r="AS2610" s="17"/>
      <c r="AT2610" s="17"/>
      <c r="AU2610" s="18"/>
      <c r="AV2610" s="17"/>
      <c r="AW2610" s="17"/>
      <c r="AX2610" s="17"/>
      <c r="AY2610" s="17"/>
      <c r="AZ2610" s="17"/>
      <c r="BA2610" s="17"/>
      <c r="BB2610" s="17"/>
      <c r="BC2610" s="17"/>
      <c r="BD2610" s="17"/>
      <c r="BE2610" s="17"/>
      <c r="BF2610" s="17"/>
      <c r="BG2610" s="17"/>
      <c r="BH2610" s="17"/>
      <c r="BI2610" s="17"/>
      <c r="BJ2610" s="17"/>
      <c r="BK2610" s="17"/>
      <c r="BL2610" s="17"/>
      <c r="BM2610" s="17"/>
      <c r="BN2610" s="15"/>
      <c r="BO2610" s="15"/>
      <c r="BP2610" s="22"/>
      <c r="BQ2610" s="15"/>
      <c r="BR2610" s="15"/>
      <c r="BS2610" s="15"/>
      <c r="BT2610" s="15"/>
      <c r="BU2610" s="15"/>
      <c r="BV2610" s="15"/>
      <c r="BW2610" s="15"/>
      <c r="BX2610" s="15"/>
      <c r="BY2610" s="15"/>
      <c r="BZ2610" s="15"/>
      <c r="CA2610" s="15"/>
      <c r="CB2610" s="15"/>
      <c r="CC2610" s="15"/>
      <c r="CD2610" s="15"/>
      <c r="CE2610" s="15"/>
      <c r="CF2610" s="15"/>
      <c r="CG2610" s="15"/>
      <c r="CH2610" s="15"/>
      <c r="CI2610" s="15"/>
      <c r="CJ2610" s="15"/>
    </row>
    <row r="2611" spans="1:88" ht="12.75">
      <c r="A2611" s="25" t="s">
        <v>16433</v>
      </c>
      <c r="B2611" s="15" t="s">
        <v>16434</v>
      </c>
      <c r="C2611" s="15" t="s">
        <v>58</v>
      </c>
      <c r="D2611" s="16">
        <v>2016</v>
      </c>
      <c r="E2611" s="15" t="s">
        <v>59</v>
      </c>
      <c r="F2611" s="26"/>
      <c r="G2611" s="26" t="s">
        <v>61</v>
      </c>
      <c r="H2611" s="26" t="s">
        <v>61</v>
      </c>
      <c r="I2611" s="15" t="s">
        <v>61</v>
      </c>
      <c r="J2611" s="26"/>
      <c r="K2611" s="17">
        <f t="shared" si="285"/>
        <v>0</v>
      </c>
      <c r="L2611" s="15"/>
      <c r="M2611" s="15"/>
      <c r="N2611" s="15"/>
      <c r="O2611" s="15"/>
      <c r="P2611" s="15"/>
      <c r="Q2611" s="15"/>
      <c r="R2611" s="15"/>
      <c r="S2611" s="19"/>
      <c r="T2611" s="15"/>
      <c r="U2611" s="17"/>
      <c r="V2611" s="15"/>
      <c r="W2611" s="15"/>
      <c r="X2611" s="15" t="s">
        <v>79</v>
      </c>
      <c r="Y2611" s="15"/>
      <c r="AB2611" s="32">
        <v>44206</v>
      </c>
      <c r="AC2611" s="21" t="s">
        <v>16435</v>
      </c>
      <c r="AD2611" s="15"/>
      <c r="AE2611" s="15"/>
      <c r="AF2611" s="21" t="s">
        <v>16436</v>
      </c>
      <c r="AG2611" s="22">
        <f t="shared" si="286"/>
        <v>0.38709677419354838</v>
      </c>
      <c r="AH2611" s="15"/>
      <c r="AI2611" s="17"/>
      <c r="AJ2611" s="17"/>
      <c r="AK2611" s="17" t="e">
        <f>VLOOKUP(A2611,'[1]Deals (Exits)'!B:B,1,FALSE)</f>
        <v>#N/A</v>
      </c>
      <c r="AL2611" s="23"/>
      <c r="AM2611" s="17"/>
      <c r="AN2611" s="17"/>
      <c r="AO2611" s="17"/>
      <c r="AP2611" s="17"/>
      <c r="AQ2611" s="18"/>
      <c r="AR2611" s="18"/>
      <c r="AS2611" s="17"/>
      <c r="AT2611" s="17"/>
      <c r="AU2611" s="18"/>
      <c r="AV2611" s="17"/>
      <c r="AW2611" s="17"/>
      <c r="AX2611" s="17"/>
      <c r="AY2611" s="17"/>
      <c r="AZ2611" s="17"/>
      <c r="BA2611" s="17"/>
      <c r="BB2611" s="17"/>
      <c r="BC2611" s="17"/>
      <c r="BD2611" s="17"/>
      <c r="BE2611" s="17"/>
      <c r="BF2611" s="17"/>
      <c r="BG2611" s="17"/>
      <c r="BH2611" s="17"/>
      <c r="BI2611" s="17"/>
      <c r="BJ2611" s="17"/>
      <c r="BK2611" s="17"/>
      <c r="BL2611" s="17"/>
      <c r="BM2611" s="17"/>
      <c r="BN2611" s="15"/>
      <c r="BO2611" s="15"/>
      <c r="BP2611" s="22"/>
      <c r="BQ2611" s="15"/>
      <c r="BR2611" s="15"/>
      <c r="BS2611" s="15"/>
      <c r="BT2611" s="15"/>
      <c r="BU2611" s="15"/>
      <c r="BV2611" s="15"/>
      <c r="BW2611" s="15"/>
      <c r="BX2611" s="15"/>
      <c r="BY2611" s="15"/>
      <c r="BZ2611" s="15"/>
      <c r="CA2611" s="15"/>
      <c r="CB2611" s="15"/>
      <c r="CC2611" s="15"/>
      <c r="CD2611" s="15"/>
      <c r="CE2611" s="15"/>
      <c r="CF2611" s="15"/>
      <c r="CG2611" s="15"/>
      <c r="CH2611" s="15"/>
      <c r="CI2611" s="15"/>
      <c r="CJ2611" s="15"/>
    </row>
    <row r="2612" spans="1:88" ht="12.75">
      <c r="A2612" s="25" t="s">
        <v>16437</v>
      </c>
      <c r="B2612" s="15" t="s">
        <v>16438</v>
      </c>
      <c r="C2612" s="15" t="s">
        <v>58</v>
      </c>
      <c r="D2612" s="16">
        <v>2018</v>
      </c>
      <c r="E2612" s="15" t="s">
        <v>59</v>
      </c>
      <c r="F2612" s="26"/>
      <c r="G2612" s="26" t="s">
        <v>61</v>
      </c>
      <c r="H2612" s="26" t="s">
        <v>61</v>
      </c>
      <c r="I2612" s="15" t="s">
        <v>61</v>
      </c>
      <c r="J2612" s="26"/>
      <c r="K2612" s="17">
        <f t="shared" si="285"/>
        <v>0</v>
      </c>
      <c r="L2612" s="15"/>
      <c r="M2612" s="15"/>
      <c r="N2612" s="15"/>
      <c r="O2612" s="15"/>
      <c r="P2612" s="15"/>
      <c r="Q2612" s="15"/>
      <c r="R2612" s="15"/>
      <c r="S2612" s="19"/>
      <c r="T2612" s="15"/>
      <c r="U2612" s="17"/>
      <c r="V2612" s="15"/>
      <c r="W2612" s="15"/>
      <c r="X2612" s="15" t="s">
        <v>191</v>
      </c>
      <c r="Y2612" s="15"/>
      <c r="AB2612" s="32">
        <v>44206</v>
      </c>
      <c r="AC2612" s="21" t="s">
        <v>14794</v>
      </c>
      <c r="AD2612" s="21" t="s">
        <v>16439</v>
      </c>
      <c r="AE2612" s="21" t="s">
        <v>16440</v>
      </c>
      <c r="AF2612" s="21" t="s">
        <v>16441</v>
      </c>
      <c r="AG2612" s="22">
        <f t="shared" si="286"/>
        <v>0.45161290322580644</v>
      </c>
      <c r="AH2612" s="15"/>
      <c r="AI2612" s="17"/>
      <c r="AJ2612" s="17"/>
      <c r="AK2612" s="17" t="e">
        <f>VLOOKUP(A2612,'[1]Deals (Exits)'!B:B,1,FALSE)</f>
        <v>#N/A</v>
      </c>
      <c r="AL2612" s="23"/>
      <c r="AM2612" s="17"/>
      <c r="AN2612" s="17"/>
      <c r="AO2612" s="17"/>
      <c r="AP2612" s="17"/>
      <c r="AQ2612" s="18"/>
      <c r="AR2612" s="18"/>
      <c r="AS2612" s="17"/>
      <c r="AT2612" s="17"/>
      <c r="AU2612" s="18"/>
      <c r="AV2612" s="17"/>
      <c r="AW2612" s="17"/>
      <c r="AX2612" s="17"/>
      <c r="AY2612" s="17"/>
      <c r="AZ2612" s="17"/>
      <c r="BA2612" s="17"/>
      <c r="BB2612" s="17"/>
      <c r="BC2612" s="17"/>
      <c r="BD2612" s="17"/>
      <c r="BE2612" s="17"/>
      <c r="BF2612" s="17"/>
      <c r="BG2612" s="17"/>
      <c r="BH2612" s="17"/>
      <c r="BI2612" s="17"/>
      <c r="BJ2612" s="17"/>
      <c r="BK2612" s="17"/>
      <c r="BL2612" s="17"/>
      <c r="BM2612" s="17"/>
      <c r="BN2612" s="15"/>
      <c r="BO2612" s="15"/>
      <c r="BP2612" s="22"/>
      <c r="BQ2612" s="15"/>
      <c r="BR2612" s="15"/>
      <c r="BS2612" s="15"/>
      <c r="BT2612" s="15"/>
      <c r="BU2612" s="15"/>
      <c r="BV2612" s="15"/>
      <c r="BW2612" s="15"/>
      <c r="BX2612" s="15"/>
      <c r="BY2612" s="15"/>
      <c r="BZ2612" s="15"/>
      <c r="CA2612" s="15"/>
      <c r="CB2612" s="15"/>
      <c r="CC2612" s="15"/>
      <c r="CD2612" s="15"/>
      <c r="CE2612" s="15"/>
      <c r="CF2612" s="15"/>
      <c r="CG2612" s="15"/>
      <c r="CH2612" s="15"/>
      <c r="CI2612" s="15"/>
      <c r="CJ2612" s="15"/>
    </row>
    <row r="2613" spans="1:88" ht="12.75">
      <c r="A2613" s="25" t="s">
        <v>16442</v>
      </c>
      <c r="B2613" s="15" t="s">
        <v>16443</v>
      </c>
      <c r="C2613" s="15" t="s">
        <v>58</v>
      </c>
      <c r="D2613" s="16"/>
      <c r="E2613" s="15" t="s">
        <v>59</v>
      </c>
      <c r="F2613" s="26"/>
      <c r="G2613" s="26" t="s">
        <v>61</v>
      </c>
      <c r="H2613" s="26" t="s">
        <v>61</v>
      </c>
      <c r="I2613" s="15" t="s">
        <v>61</v>
      </c>
      <c r="J2613" s="26"/>
      <c r="K2613" s="17">
        <f t="shared" si="285"/>
        <v>0</v>
      </c>
      <c r="L2613" s="15"/>
      <c r="M2613" s="15"/>
      <c r="N2613" s="15"/>
      <c r="O2613" s="15"/>
      <c r="P2613" s="15"/>
      <c r="Q2613" s="15"/>
      <c r="R2613" s="15"/>
      <c r="S2613" s="19"/>
      <c r="T2613" s="15"/>
      <c r="U2613" s="17"/>
      <c r="V2613" s="15" t="s">
        <v>16444</v>
      </c>
      <c r="W2613" s="15">
        <v>1</v>
      </c>
      <c r="X2613" s="15" t="s">
        <v>134</v>
      </c>
      <c r="Y2613" s="15" t="s">
        <v>13752</v>
      </c>
      <c r="AB2613" s="20"/>
      <c r="AC2613" s="27" t="s">
        <v>16445</v>
      </c>
      <c r="AD2613" s="15"/>
      <c r="AE2613" s="21" t="s">
        <v>16446</v>
      </c>
      <c r="AF2613" s="21" t="s">
        <v>16447</v>
      </c>
      <c r="AG2613" s="22">
        <f t="shared" si="286"/>
        <v>0.45161290322580644</v>
      </c>
      <c r="AH2613" s="15"/>
      <c r="AI2613" s="17"/>
      <c r="AJ2613" s="17"/>
      <c r="AK2613" s="17" t="e">
        <f>VLOOKUP(A2613,'[1]Deals (Exits)'!B:B,1,FALSE)</f>
        <v>#N/A</v>
      </c>
      <c r="AL2613" s="23"/>
      <c r="AM2613" s="17"/>
      <c r="AN2613" s="17"/>
      <c r="AO2613" s="17"/>
      <c r="AP2613" s="17"/>
      <c r="AQ2613" s="18"/>
      <c r="AR2613" s="18"/>
      <c r="AS2613" s="17"/>
      <c r="AT2613" s="17"/>
      <c r="AU2613" s="18"/>
      <c r="AV2613" s="17"/>
      <c r="AW2613" s="17"/>
      <c r="AX2613" s="17"/>
      <c r="AY2613" s="17"/>
      <c r="AZ2613" s="17"/>
      <c r="BA2613" s="17"/>
      <c r="BB2613" s="17"/>
      <c r="BC2613" s="17"/>
      <c r="BD2613" s="17"/>
      <c r="BE2613" s="17"/>
      <c r="BF2613" s="17"/>
      <c r="BG2613" s="17"/>
      <c r="BH2613" s="17"/>
      <c r="BI2613" s="17"/>
      <c r="BJ2613" s="17"/>
      <c r="BK2613" s="17"/>
      <c r="BL2613" s="17"/>
      <c r="BM2613" s="17"/>
      <c r="BN2613" s="15"/>
      <c r="BO2613" s="15"/>
      <c r="BP2613" s="22"/>
      <c r="BQ2613" s="15"/>
      <c r="BR2613" s="15"/>
      <c r="BS2613" s="15"/>
      <c r="BT2613" s="15"/>
      <c r="BU2613" s="15"/>
      <c r="BV2613" s="15"/>
      <c r="BW2613" s="15"/>
      <c r="BX2613" s="15"/>
      <c r="BY2613" s="15"/>
      <c r="BZ2613" s="15"/>
      <c r="CA2613" s="15"/>
      <c r="CB2613" s="15"/>
      <c r="CC2613" s="15"/>
      <c r="CD2613" s="15"/>
      <c r="CE2613" s="15"/>
      <c r="CF2613" s="15"/>
      <c r="CG2613" s="15"/>
      <c r="CH2613" s="15"/>
      <c r="CI2613" s="15"/>
      <c r="CJ2613" s="15"/>
    </row>
    <row r="2614" spans="1:88" ht="12.75">
      <c r="A2614" s="25" t="s">
        <v>16448</v>
      </c>
      <c r="B2614" s="15" t="s">
        <v>16449</v>
      </c>
      <c r="C2614" s="15" t="s">
        <v>58</v>
      </c>
      <c r="D2614" s="16">
        <v>2016</v>
      </c>
      <c r="E2614" s="15" t="s">
        <v>59</v>
      </c>
      <c r="F2614" s="26"/>
      <c r="G2614" s="26" t="s">
        <v>61</v>
      </c>
      <c r="H2614" s="26" t="s">
        <v>61</v>
      </c>
      <c r="I2614" s="15" t="s">
        <v>61</v>
      </c>
      <c r="J2614" s="26"/>
      <c r="K2614" s="17">
        <f t="shared" si="285"/>
        <v>0</v>
      </c>
      <c r="L2614" s="15"/>
      <c r="M2614" s="15"/>
      <c r="N2614" s="15"/>
      <c r="O2614" s="15"/>
      <c r="P2614" s="15"/>
      <c r="Q2614" s="15"/>
      <c r="R2614" s="15"/>
      <c r="S2614" s="19"/>
      <c r="T2614" s="15"/>
      <c r="U2614" s="17"/>
      <c r="V2614" s="15" t="s">
        <v>16450</v>
      </c>
      <c r="W2614" s="15">
        <v>1</v>
      </c>
      <c r="X2614" s="15" t="s">
        <v>294</v>
      </c>
      <c r="Y2614" s="15" t="s">
        <v>16451</v>
      </c>
      <c r="AB2614" s="20"/>
      <c r="AC2614" s="21" t="s">
        <v>16452</v>
      </c>
      <c r="AD2614" s="15"/>
      <c r="AE2614" s="15"/>
      <c r="AF2614" s="21" t="s">
        <v>16453</v>
      </c>
      <c r="AG2614" s="22">
        <f t="shared" si="286"/>
        <v>0.45161290322580644</v>
      </c>
      <c r="AH2614" s="15"/>
      <c r="AI2614" s="17"/>
      <c r="AJ2614" s="17"/>
      <c r="AK2614" s="17" t="e">
        <f>VLOOKUP(A2614,'[1]Deals (Exits)'!B:B,1,FALSE)</f>
        <v>#N/A</v>
      </c>
      <c r="AL2614" s="23"/>
      <c r="AM2614" s="17"/>
      <c r="AN2614" s="17"/>
      <c r="AO2614" s="17"/>
      <c r="AP2614" s="17"/>
      <c r="AQ2614" s="18"/>
      <c r="AR2614" s="18"/>
      <c r="AS2614" s="17"/>
      <c r="AT2614" s="17"/>
      <c r="AU2614" s="18"/>
      <c r="AV2614" s="17"/>
      <c r="AW2614" s="17"/>
      <c r="AX2614" s="17"/>
      <c r="AY2614" s="17"/>
      <c r="AZ2614" s="17"/>
      <c r="BA2614" s="17"/>
      <c r="BB2614" s="17"/>
      <c r="BC2614" s="17"/>
      <c r="BD2614" s="17"/>
      <c r="BE2614" s="17"/>
      <c r="BF2614" s="17"/>
      <c r="BG2614" s="17"/>
      <c r="BH2614" s="17"/>
      <c r="BI2614" s="17"/>
      <c r="BJ2614" s="17"/>
      <c r="BK2614" s="17"/>
      <c r="BL2614" s="17"/>
      <c r="BM2614" s="17"/>
      <c r="BN2614" s="15"/>
      <c r="BO2614" s="15"/>
      <c r="BP2614" s="22"/>
      <c r="BQ2614" s="15"/>
      <c r="BR2614" s="15"/>
      <c r="BS2614" s="15"/>
      <c r="BT2614" s="15"/>
      <c r="BU2614" s="15"/>
      <c r="BV2614" s="15"/>
      <c r="BW2614" s="15"/>
      <c r="BX2614" s="15"/>
      <c r="BY2614" s="15"/>
      <c r="BZ2614" s="15"/>
      <c r="CA2614" s="15"/>
      <c r="CB2614" s="15"/>
      <c r="CC2614" s="15"/>
      <c r="CD2614" s="15"/>
      <c r="CE2614" s="15"/>
      <c r="CF2614" s="15"/>
      <c r="CG2614" s="15"/>
      <c r="CH2614" s="15"/>
      <c r="CI2614" s="15"/>
      <c r="CJ2614" s="15"/>
    </row>
    <row r="2615" spans="1:88" ht="25.5">
      <c r="A2615" s="25" t="s">
        <v>16454</v>
      </c>
      <c r="B2615" s="25" t="s">
        <v>16455</v>
      </c>
      <c r="C2615" s="15" t="s">
        <v>58</v>
      </c>
      <c r="D2615" s="16">
        <v>2014</v>
      </c>
      <c r="E2615" s="26" t="s">
        <v>482</v>
      </c>
      <c r="F2615" s="26" t="s">
        <v>470</v>
      </c>
      <c r="G2615" s="26" t="s">
        <v>282</v>
      </c>
      <c r="H2615" s="26" t="s">
        <v>471</v>
      </c>
      <c r="I2615" s="15" t="s">
        <v>16456</v>
      </c>
      <c r="J2615" s="26"/>
      <c r="K2615" s="17">
        <f t="shared" si="285"/>
        <v>0</v>
      </c>
      <c r="L2615" s="15"/>
      <c r="M2615" s="15"/>
      <c r="N2615" s="15"/>
      <c r="O2615" s="15"/>
      <c r="P2615" s="15"/>
      <c r="Q2615" s="24"/>
      <c r="R2615" s="15"/>
      <c r="S2615" s="19"/>
      <c r="T2615" s="15"/>
      <c r="U2615" s="17"/>
      <c r="V2615" s="25" t="s">
        <v>16457</v>
      </c>
      <c r="W2615" s="15">
        <v>0</v>
      </c>
      <c r="X2615" s="15" t="s">
        <v>294</v>
      </c>
      <c r="Y2615" s="15"/>
      <c r="Z2615" s="25"/>
      <c r="AA2615" s="25"/>
      <c r="AB2615" s="20" t="s">
        <v>286</v>
      </c>
      <c r="AC2615" s="36" t="s">
        <v>16458</v>
      </c>
      <c r="AD2615" s="25" t="s">
        <v>110</v>
      </c>
      <c r="AE2615" s="36" t="s">
        <v>16459</v>
      </c>
      <c r="AF2615" s="36" t="s">
        <v>16460</v>
      </c>
      <c r="AG2615" s="22"/>
      <c r="AH2615" s="15"/>
      <c r="AI2615" s="22"/>
      <c r="AJ2615" s="22"/>
      <c r="AK2615" s="17" t="e">
        <f>VLOOKUP(A2615,'[1]Deals (Exits)'!B:B,1,FALSE)</f>
        <v>#N/A</v>
      </c>
      <c r="AL2615" s="23"/>
      <c r="AM2615" s="17"/>
      <c r="AN2615" s="17"/>
      <c r="AO2615" s="17"/>
      <c r="AP2615" s="17"/>
      <c r="AQ2615" s="18"/>
      <c r="AR2615" s="18"/>
      <c r="AS2615" s="17"/>
      <c r="AT2615" s="17"/>
      <c r="AU2615" s="18"/>
      <c r="AV2615" s="17"/>
      <c r="AW2615" s="17"/>
      <c r="AX2615" s="17"/>
      <c r="AY2615" s="17"/>
      <c r="AZ2615" s="17"/>
      <c r="BA2615" s="17"/>
      <c r="BB2615" s="17"/>
      <c r="BC2615" s="17"/>
      <c r="BD2615" s="17"/>
      <c r="BE2615" s="17"/>
      <c r="BF2615" s="17"/>
      <c r="BG2615" s="17"/>
      <c r="BH2615" s="17"/>
      <c r="BI2615" s="17"/>
      <c r="BJ2615" s="17"/>
      <c r="BK2615" s="17"/>
      <c r="BL2615" s="17"/>
      <c r="BM2615" s="17"/>
      <c r="BN2615" s="15"/>
      <c r="BO2615" s="15"/>
      <c r="BP2615" s="22"/>
      <c r="BQ2615" s="15"/>
      <c r="BR2615" s="15"/>
      <c r="BS2615" s="15"/>
      <c r="BT2615" s="15"/>
      <c r="BU2615" s="15"/>
      <c r="BV2615" s="15"/>
      <c r="BW2615" s="15"/>
      <c r="BX2615" s="15"/>
      <c r="BY2615" s="15"/>
      <c r="BZ2615" s="15"/>
      <c r="CA2615" s="15"/>
      <c r="CB2615" s="15"/>
      <c r="CC2615" s="15"/>
      <c r="CD2615" s="15"/>
      <c r="CE2615" s="15"/>
      <c r="CF2615" s="15"/>
      <c r="CG2615" s="15"/>
      <c r="CH2615" s="15"/>
      <c r="CI2615" s="15"/>
      <c r="CJ2615" s="15"/>
    </row>
    <row r="2616" spans="1:88" ht="25.5">
      <c r="A2616" s="25" t="s">
        <v>16461</v>
      </c>
      <c r="B2616" s="15" t="s">
        <v>16462</v>
      </c>
      <c r="C2616" s="15" t="s">
        <v>58</v>
      </c>
      <c r="D2616" s="16">
        <v>2017</v>
      </c>
      <c r="E2616" s="15" t="s">
        <v>470</v>
      </c>
      <c r="F2616" s="26" t="s">
        <v>16463</v>
      </c>
      <c r="G2616" s="26" t="s">
        <v>471</v>
      </c>
      <c r="H2616" s="26" t="s">
        <v>471</v>
      </c>
      <c r="I2616" s="15" t="s">
        <v>16464</v>
      </c>
      <c r="J2616" s="26"/>
      <c r="K2616" s="17">
        <f t="shared" si="285"/>
        <v>0</v>
      </c>
      <c r="L2616" s="15"/>
      <c r="M2616" s="15"/>
      <c r="N2616" s="15"/>
      <c r="O2616" s="15"/>
      <c r="P2616" s="15"/>
      <c r="Q2616" s="15"/>
      <c r="R2616" s="15"/>
      <c r="S2616" s="19"/>
      <c r="T2616" s="15"/>
      <c r="U2616" s="17"/>
      <c r="V2616" s="15" t="s">
        <v>16465</v>
      </c>
      <c r="W2616" s="15">
        <v>0</v>
      </c>
      <c r="X2616" s="15" t="s">
        <v>158</v>
      </c>
      <c r="Y2616" s="15" t="s">
        <v>961</v>
      </c>
      <c r="AA2616" s="25" t="s">
        <v>14327</v>
      </c>
      <c r="AB2616" s="32">
        <v>44237</v>
      </c>
      <c r="AC2616" s="21" t="s">
        <v>16466</v>
      </c>
      <c r="AD2616" s="21" t="s">
        <v>16467</v>
      </c>
      <c r="AE2616" s="27" t="s">
        <v>16468</v>
      </c>
      <c r="AF2616" s="27" t="s">
        <v>16469</v>
      </c>
      <c r="AG2616" s="22">
        <f t="shared" ref="AG2616:AG2618" si="287">COUNTA(B2616:AF2616)/(COUNTA(B2616:AF2616)+COUNTBLANK(B2616:AF2616))</f>
        <v>0.61290322580645162</v>
      </c>
      <c r="AH2616" s="15"/>
      <c r="AI2616" s="17"/>
      <c r="AJ2616" s="17"/>
      <c r="AK2616" s="17" t="e">
        <f>VLOOKUP(A2616,'[1]Deals (Exits)'!B:B,1,FALSE)</f>
        <v>#N/A</v>
      </c>
      <c r="AL2616" s="23"/>
      <c r="AM2616" s="17"/>
      <c r="AN2616" s="17"/>
      <c r="AO2616" s="17"/>
      <c r="AP2616" s="17"/>
      <c r="AQ2616" s="18"/>
      <c r="AR2616" s="18"/>
      <c r="AS2616" s="17"/>
      <c r="AT2616" s="17"/>
      <c r="AU2616" s="18"/>
      <c r="AV2616" s="17"/>
      <c r="AW2616" s="17"/>
      <c r="AX2616" s="17"/>
      <c r="AY2616" s="17"/>
      <c r="AZ2616" s="17"/>
      <c r="BA2616" s="17"/>
      <c r="BB2616" s="17"/>
      <c r="BC2616" s="17"/>
      <c r="BD2616" s="17"/>
      <c r="BE2616" s="17"/>
      <c r="BF2616" s="17"/>
      <c r="BG2616" s="17"/>
      <c r="BH2616" s="17"/>
      <c r="BI2616" s="17"/>
      <c r="BJ2616" s="17"/>
      <c r="BK2616" s="17"/>
      <c r="BL2616" s="17"/>
      <c r="BM2616" s="17"/>
      <c r="BN2616" s="15"/>
      <c r="BO2616" s="15"/>
      <c r="BP2616" s="22"/>
      <c r="BQ2616" s="15"/>
      <c r="BR2616" s="15"/>
      <c r="BS2616" s="15"/>
      <c r="BT2616" s="15"/>
      <c r="BU2616" s="15"/>
      <c r="BV2616" s="15"/>
      <c r="BW2616" s="15"/>
      <c r="BX2616" s="15"/>
      <c r="BY2616" s="15"/>
      <c r="BZ2616" s="15"/>
      <c r="CA2616" s="15"/>
      <c r="CB2616" s="15"/>
      <c r="CC2616" s="15"/>
      <c r="CD2616" s="15"/>
      <c r="CE2616" s="15"/>
      <c r="CF2616" s="15"/>
      <c r="CG2616" s="15"/>
      <c r="CH2616" s="15"/>
      <c r="CI2616" s="15"/>
      <c r="CJ2616" s="15"/>
    </row>
    <row r="2617" spans="1:88" ht="12.75">
      <c r="A2617" s="25" t="s">
        <v>16470</v>
      </c>
      <c r="B2617" s="15" t="s">
        <v>16471</v>
      </c>
      <c r="C2617" s="15" t="s">
        <v>58</v>
      </c>
      <c r="D2617" s="16"/>
      <c r="E2617" s="15" t="s">
        <v>470</v>
      </c>
      <c r="F2617" s="26"/>
      <c r="G2617" s="26" t="s">
        <v>471</v>
      </c>
      <c r="H2617" s="26" t="s">
        <v>471</v>
      </c>
      <c r="I2617" s="15" t="s">
        <v>471</v>
      </c>
      <c r="J2617" s="26"/>
      <c r="K2617" s="17">
        <f t="shared" si="285"/>
        <v>0</v>
      </c>
      <c r="L2617" s="15"/>
      <c r="M2617" s="15"/>
      <c r="N2617" s="15"/>
      <c r="O2617" s="15"/>
      <c r="P2617" s="15"/>
      <c r="Q2617" s="15"/>
      <c r="R2617" s="15"/>
      <c r="S2617" s="19"/>
      <c r="T2617" s="15"/>
      <c r="U2617" s="17"/>
      <c r="V2617" s="15" t="s">
        <v>16472</v>
      </c>
      <c r="W2617" s="15">
        <v>1</v>
      </c>
      <c r="X2617" s="15" t="s">
        <v>191</v>
      </c>
      <c r="Y2617" s="15" t="s">
        <v>10528</v>
      </c>
      <c r="AA2617" s="25" t="s">
        <v>14327</v>
      </c>
      <c r="AB2617" s="32">
        <v>44237</v>
      </c>
      <c r="AC2617" s="27" t="s">
        <v>16473</v>
      </c>
      <c r="AD2617" s="27" t="s">
        <v>16474</v>
      </c>
      <c r="AE2617" s="15"/>
      <c r="AF2617" s="21" t="s">
        <v>16475</v>
      </c>
      <c r="AG2617" s="22">
        <f t="shared" si="287"/>
        <v>0.5161290322580645</v>
      </c>
      <c r="AH2617" s="15"/>
      <c r="AI2617" s="17"/>
      <c r="AJ2617" s="17"/>
      <c r="AK2617" s="17" t="e">
        <f>VLOOKUP(A2617,'[1]Deals (Exits)'!B:B,1,FALSE)</f>
        <v>#N/A</v>
      </c>
      <c r="AL2617" s="23"/>
      <c r="AM2617" s="17"/>
      <c r="AN2617" s="17"/>
      <c r="AO2617" s="17"/>
      <c r="AP2617" s="17"/>
      <c r="AQ2617" s="18"/>
      <c r="AR2617" s="18"/>
      <c r="AS2617" s="17"/>
      <c r="AT2617" s="17"/>
      <c r="AU2617" s="18"/>
      <c r="AV2617" s="17"/>
      <c r="AW2617" s="17"/>
      <c r="AX2617" s="17"/>
      <c r="AY2617" s="17"/>
      <c r="AZ2617" s="17"/>
      <c r="BA2617" s="17"/>
      <c r="BB2617" s="17"/>
      <c r="BC2617" s="17"/>
      <c r="BD2617" s="17"/>
      <c r="BE2617" s="17"/>
      <c r="BF2617" s="17"/>
      <c r="BG2617" s="17"/>
      <c r="BH2617" s="17"/>
      <c r="BI2617" s="17"/>
      <c r="BJ2617" s="17"/>
      <c r="BK2617" s="17"/>
      <c r="BL2617" s="17"/>
      <c r="BM2617" s="17"/>
      <c r="BN2617" s="15"/>
      <c r="BO2617" s="15"/>
      <c r="BP2617" s="22"/>
      <c r="BQ2617" s="15"/>
      <c r="BR2617" s="15"/>
      <c r="BS2617" s="15"/>
      <c r="BT2617" s="15"/>
      <c r="BU2617" s="15"/>
      <c r="BV2617" s="15"/>
      <c r="BW2617" s="15"/>
      <c r="BX2617" s="15"/>
      <c r="BY2617" s="15"/>
      <c r="BZ2617" s="15"/>
      <c r="CA2617" s="15"/>
      <c r="CB2617" s="15"/>
      <c r="CC2617" s="15"/>
      <c r="CD2617" s="15"/>
      <c r="CE2617" s="15"/>
      <c r="CF2617" s="15"/>
      <c r="CG2617" s="15"/>
      <c r="CH2617" s="15"/>
      <c r="CI2617" s="15"/>
      <c r="CJ2617" s="15"/>
    </row>
    <row r="2618" spans="1:88" ht="12.75">
      <c r="A2618" s="25" t="s">
        <v>16476</v>
      </c>
      <c r="B2618" s="15" t="s">
        <v>16477</v>
      </c>
      <c r="C2618" s="15" t="s">
        <v>58</v>
      </c>
      <c r="D2618" s="16">
        <v>2008</v>
      </c>
      <c r="E2618" s="15" t="s">
        <v>470</v>
      </c>
      <c r="F2618" s="26" t="s">
        <v>110</v>
      </c>
      <c r="G2618" s="26" t="s">
        <v>471</v>
      </c>
      <c r="H2618" s="26" t="s">
        <v>471</v>
      </c>
      <c r="I2618" s="15" t="s">
        <v>471</v>
      </c>
      <c r="J2618" s="26"/>
      <c r="K2618" s="17">
        <f t="shared" si="285"/>
        <v>0</v>
      </c>
      <c r="L2618" s="15"/>
      <c r="M2618" s="15"/>
      <c r="N2618" s="15"/>
      <c r="O2618" s="15"/>
      <c r="P2618" s="15"/>
      <c r="Q2618" s="15"/>
      <c r="R2618" s="15"/>
      <c r="S2618" s="19"/>
      <c r="T2618" s="15"/>
      <c r="U2618" s="17"/>
      <c r="V2618" s="15" t="s">
        <v>16478</v>
      </c>
      <c r="W2618" s="15">
        <v>1</v>
      </c>
      <c r="X2618" s="15" t="s">
        <v>294</v>
      </c>
      <c r="Y2618" s="15"/>
      <c r="AB2618" s="20"/>
      <c r="AC2618" s="15"/>
      <c r="AD2618" s="15"/>
      <c r="AE2618" s="15"/>
      <c r="AF2618" s="21" t="s">
        <v>16479</v>
      </c>
      <c r="AG2618" s="22">
        <f t="shared" si="287"/>
        <v>0.41935483870967744</v>
      </c>
      <c r="AH2618" s="15"/>
      <c r="AI2618" s="17"/>
      <c r="AJ2618" s="17"/>
      <c r="AK2618" s="17" t="e">
        <f>VLOOKUP(A2618,'[1]Deals (Exits)'!B:B,1,FALSE)</f>
        <v>#N/A</v>
      </c>
      <c r="AL2618" s="23"/>
      <c r="AM2618" s="17"/>
      <c r="AN2618" s="17"/>
      <c r="AO2618" s="17"/>
      <c r="AP2618" s="17"/>
      <c r="AQ2618" s="18"/>
      <c r="AR2618" s="18"/>
      <c r="AS2618" s="17"/>
      <c r="AT2618" s="17"/>
      <c r="AU2618" s="18"/>
      <c r="AV2618" s="17"/>
      <c r="AW2618" s="17"/>
      <c r="AX2618" s="17"/>
      <c r="AY2618" s="17"/>
      <c r="AZ2618" s="17"/>
      <c r="BA2618" s="17"/>
      <c r="BB2618" s="17"/>
      <c r="BC2618" s="17"/>
      <c r="BD2618" s="17"/>
      <c r="BE2618" s="17"/>
      <c r="BF2618" s="17"/>
      <c r="BG2618" s="17"/>
      <c r="BH2618" s="17"/>
      <c r="BI2618" s="17"/>
      <c r="BJ2618" s="17"/>
      <c r="BK2618" s="17"/>
      <c r="BL2618" s="17"/>
      <c r="BM2618" s="17"/>
      <c r="BN2618" s="15"/>
      <c r="BO2618" s="15"/>
      <c r="BP2618" s="22"/>
      <c r="BQ2618" s="15"/>
      <c r="BR2618" s="15"/>
      <c r="BS2618" s="15"/>
      <c r="BT2618" s="15"/>
      <c r="BU2618" s="15"/>
      <c r="BV2618" s="15"/>
      <c r="BW2618" s="15"/>
      <c r="BX2618" s="15"/>
      <c r="BY2618" s="15"/>
      <c r="BZ2618" s="15"/>
      <c r="CA2618" s="15"/>
      <c r="CB2618" s="15"/>
      <c r="CC2618" s="15"/>
      <c r="CD2618" s="15"/>
      <c r="CE2618" s="15"/>
      <c r="CF2618" s="15"/>
      <c r="CG2618" s="15"/>
      <c r="CH2618" s="15"/>
      <c r="CI2618" s="15"/>
      <c r="CJ2618" s="15"/>
    </row>
    <row r="2619" spans="1:88" ht="12.75">
      <c r="A2619" s="15" t="s">
        <v>16480</v>
      </c>
      <c r="B2619" s="15" t="s">
        <v>16481</v>
      </c>
      <c r="C2619" s="15" t="s">
        <v>58</v>
      </c>
      <c r="D2619" s="16">
        <v>2015</v>
      </c>
      <c r="E2619" s="15" t="s">
        <v>90</v>
      </c>
      <c r="F2619" s="15" t="s">
        <v>110</v>
      </c>
      <c r="G2619" s="15" t="s">
        <v>91</v>
      </c>
      <c r="H2619" s="15" t="s">
        <v>91</v>
      </c>
      <c r="I2619" s="15" t="s">
        <v>91</v>
      </c>
      <c r="J2619" s="15"/>
      <c r="K2619" s="17">
        <f t="shared" si="285"/>
        <v>0</v>
      </c>
      <c r="L2619" s="15"/>
      <c r="M2619" s="15"/>
      <c r="N2619" s="15"/>
      <c r="O2619" s="15"/>
      <c r="P2619" s="15"/>
      <c r="Q2619" s="24"/>
      <c r="R2619" s="15"/>
      <c r="S2619" s="19"/>
      <c r="T2619" s="15"/>
      <c r="U2619" s="17"/>
      <c r="V2619" s="15" t="s">
        <v>4570</v>
      </c>
      <c r="W2619" s="15">
        <v>1</v>
      </c>
      <c r="X2619" s="15" t="s">
        <v>294</v>
      </c>
      <c r="Y2619" s="15"/>
      <c r="AB2619" s="20"/>
      <c r="AC2619" s="15"/>
      <c r="AD2619" s="15"/>
      <c r="AE2619" s="21" t="s">
        <v>16482</v>
      </c>
      <c r="AF2619" s="15"/>
      <c r="AG2619" s="22"/>
      <c r="AH2619" s="15"/>
      <c r="AI2619" s="22"/>
      <c r="AJ2619" s="22"/>
      <c r="AK2619" s="17" t="e">
        <f>VLOOKUP(A2619,'[1]Deals (Exits)'!B:B,1,FALSE)</f>
        <v>#N/A</v>
      </c>
      <c r="AL2619" s="23"/>
      <c r="AM2619" s="17"/>
      <c r="AN2619" s="17"/>
      <c r="AO2619" s="17"/>
      <c r="AP2619" s="17"/>
      <c r="AQ2619" s="18"/>
      <c r="AR2619" s="18"/>
      <c r="AS2619" s="17"/>
      <c r="AT2619" s="17"/>
      <c r="AU2619" s="18"/>
      <c r="AV2619" s="17"/>
      <c r="AW2619" s="17"/>
      <c r="AX2619" s="17"/>
      <c r="AY2619" s="17"/>
      <c r="AZ2619" s="17"/>
      <c r="BA2619" s="17"/>
      <c r="BB2619" s="17"/>
      <c r="BC2619" s="17"/>
      <c r="BD2619" s="17"/>
      <c r="BE2619" s="17"/>
      <c r="BF2619" s="17"/>
      <c r="BG2619" s="17"/>
      <c r="BH2619" s="17"/>
      <c r="BI2619" s="17"/>
      <c r="BJ2619" s="17"/>
      <c r="BK2619" s="17"/>
      <c r="BL2619" s="17"/>
      <c r="BM2619" s="17"/>
      <c r="BN2619" s="15"/>
      <c r="BO2619" s="15"/>
      <c r="BP2619" s="22"/>
      <c r="BQ2619" s="15"/>
      <c r="BR2619" s="15"/>
      <c r="BS2619" s="15"/>
      <c r="BT2619" s="15"/>
      <c r="BU2619" s="15"/>
      <c r="BV2619" s="15"/>
      <c r="BW2619" s="15"/>
      <c r="BX2619" s="15"/>
      <c r="BY2619" s="15"/>
      <c r="BZ2619" s="15"/>
      <c r="CA2619" s="15"/>
      <c r="CB2619" s="15"/>
      <c r="CC2619" s="15"/>
      <c r="CD2619" s="15"/>
      <c r="CE2619" s="15"/>
      <c r="CF2619" s="15"/>
      <c r="CG2619" s="15"/>
      <c r="CH2619" s="15"/>
      <c r="CI2619" s="15"/>
      <c r="CJ2619" s="15"/>
    </row>
    <row r="2620" spans="1:88" ht="25.5">
      <c r="A2620" t="s">
        <v>16483</v>
      </c>
      <c r="B2620" t="s">
        <v>16484</v>
      </c>
      <c r="C2620" s="15" t="s">
        <v>58</v>
      </c>
      <c r="D2620" s="16">
        <v>2016</v>
      </c>
      <c r="E2620" s="26" t="s">
        <v>1472</v>
      </c>
      <c r="F2620" s="26" t="s">
        <v>110</v>
      </c>
      <c r="G2620" s="26" t="s">
        <v>91</v>
      </c>
      <c r="H2620" s="26" t="s">
        <v>91</v>
      </c>
      <c r="I2620" s="15" t="s">
        <v>91</v>
      </c>
      <c r="J2620" s="26"/>
      <c r="K2620" s="17">
        <f t="shared" si="285"/>
        <v>0</v>
      </c>
      <c r="L2620" s="15"/>
      <c r="M2620" s="15"/>
      <c r="N2620" s="15"/>
      <c r="O2620" s="15"/>
      <c r="P2620" s="15"/>
      <c r="Q2620" s="15"/>
      <c r="R2620" s="15"/>
      <c r="S2620" s="19"/>
      <c r="T2620" s="15"/>
      <c r="U2620" s="17"/>
      <c r="V2620" s="15"/>
      <c r="W2620" s="15"/>
      <c r="X2620" s="15"/>
      <c r="Y2620" s="15"/>
      <c r="AB2620" s="20"/>
      <c r="AC2620" t="s">
        <v>16485</v>
      </c>
      <c r="AD2620" s="15"/>
      <c r="AE2620" t="s">
        <v>16486</v>
      </c>
      <c r="AF2620" t="s">
        <v>16487</v>
      </c>
      <c r="AG2620" s="22">
        <f t="shared" ref="AG2620:AG2874" si="288">COUNTA(B2620:AF2620)/(COUNTA(B2620:AF2620)+COUNTBLANK(B2620:AF2620))</f>
        <v>0.38709677419354838</v>
      </c>
      <c r="AH2620" s="15"/>
      <c r="AI2620" s="17"/>
      <c r="AJ2620" s="17"/>
      <c r="AK2620" s="17" t="e">
        <f>VLOOKUP(A2620,'[1]Deals (Exits)'!B:B,1,FALSE)</f>
        <v>#N/A</v>
      </c>
      <c r="AL2620" s="23"/>
      <c r="AM2620" s="17"/>
      <c r="AN2620" s="17"/>
      <c r="AO2620" s="17"/>
      <c r="AP2620" s="17"/>
      <c r="AQ2620" s="18"/>
      <c r="AR2620" s="18"/>
      <c r="AS2620" s="17"/>
      <c r="AT2620" s="17"/>
      <c r="AU2620" s="18"/>
      <c r="AV2620" s="17"/>
      <c r="AW2620" s="17"/>
      <c r="AX2620" s="17"/>
      <c r="AY2620" s="17"/>
      <c r="AZ2620" s="17"/>
      <c r="BA2620" s="17"/>
      <c r="BB2620" s="17"/>
      <c r="BC2620" s="17"/>
      <c r="BD2620" s="17"/>
      <c r="BE2620" s="17"/>
      <c r="BF2620" s="17"/>
      <c r="BG2620" s="17"/>
      <c r="BH2620" s="17"/>
      <c r="BI2620" s="17"/>
      <c r="BJ2620" s="17"/>
      <c r="BK2620" s="17"/>
      <c r="BL2620" s="17"/>
      <c r="BM2620" s="17"/>
      <c r="BN2620" s="15"/>
      <c r="BO2620" s="15"/>
      <c r="BP2620" s="22"/>
      <c r="BQ2620" s="15"/>
      <c r="BR2620" s="15"/>
      <c r="BS2620" s="15"/>
      <c r="BT2620" s="15"/>
      <c r="BU2620" s="15"/>
      <c r="BV2620" s="15"/>
      <c r="BW2620" s="15"/>
      <c r="BX2620" s="15"/>
      <c r="BY2620" s="15"/>
      <c r="BZ2620" s="15"/>
      <c r="CA2620" s="15"/>
      <c r="CB2620" s="15"/>
      <c r="CC2620" s="15"/>
      <c r="CD2620" s="15"/>
      <c r="CE2620" s="15"/>
      <c r="CF2620" s="15"/>
      <c r="CG2620" s="15"/>
      <c r="CH2620" s="15"/>
      <c r="CI2620" s="15"/>
      <c r="CJ2620" s="15"/>
    </row>
    <row r="2621" spans="1:88" ht="25.5">
      <c r="A2621" t="s">
        <v>16488</v>
      </c>
      <c r="B2621" t="s">
        <v>16489</v>
      </c>
      <c r="C2621" s="15" t="s">
        <v>58</v>
      </c>
      <c r="D2621" s="16">
        <v>2014</v>
      </c>
      <c r="E2621" s="26" t="s">
        <v>90</v>
      </c>
      <c r="F2621" s="26"/>
      <c r="G2621" s="26" t="s">
        <v>91</v>
      </c>
      <c r="H2621" s="26" t="s">
        <v>91</v>
      </c>
      <c r="I2621" s="15" t="s">
        <v>91</v>
      </c>
      <c r="J2621" s="26"/>
      <c r="K2621" s="17">
        <f t="shared" si="285"/>
        <v>0</v>
      </c>
      <c r="L2621" s="15"/>
      <c r="M2621" s="15"/>
      <c r="N2621" s="15"/>
      <c r="O2621" s="15"/>
      <c r="P2621" s="15"/>
      <c r="Q2621" s="15"/>
      <c r="R2621" s="15"/>
      <c r="S2621" s="19"/>
      <c r="T2621" s="15"/>
      <c r="U2621" s="17"/>
      <c r="V2621" s="15"/>
      <c r="W2621" s="15"/>
      <c r="X2621" s="15"/>
      <c r="Y2621" s="15"/>
      <c r="AB2621" s="20"/>
      <c r="AC2621" s="21" t="s">
        <v>16490</v>
      </c>
      <c r="AE2621" s="21" t="s">
        <v>16491</v>
      </c>
      <c r="AF2621" s="21" t="s">
        <v>16492</v>
      </c>
      <c r="AG2621" s="22">
        <f t="shared" si="288"/>
        <v>0.35483870967741937</v>
      </c>
      <c r="AH2621" s="15"/>
      <c r="AI2621" s="17"/>
      <c r="AJ2621" s="17"/>
      <c r="AK2621" s="17" t="e">
        <f>VLOOKUP(A2621,'[1]Deals (Exits)'!B:B,1,FALSE)</f>
        <v>#N/A</v>
      </c>
      <c r="AL2621" s="23"/>
      <c r="AM2621" s="17"/>
      <c r="AN2621" s="17"/>
      <c r="AO2621" s="17"/>
      <c r="AP2621" s="17"/>
      <c r="AQ2621" s="18"/>
      <c r="AR2621" s="18"/>
      <c r="AS2621" s="17"/>
      <c r="AT2621" s="17"/>
      <c r="AU2621" s="18"/>
      <c r="AV2621" s="17"/>
      <c r="AW2621" s="17"/>
      <c r="AX2621" s="17"/>
      <c r="AY2621" s="17"/>
      <c r="AZ2621" s="17"/>
      <c r="BA2621" s="17"/>
      <c r="BB2621" s="17"/>
      <c r="BC2621" s="17"/>
      <c r="BD2621" s="17"/>
      <c r="BE2621" s="17"/>
      <c r="BF2621" s="17"/>
      <c r="BG2621" s="17"/>
      <c r="BH2621" s="17"/>
      <c r="BI2621" s="17"/>
      <c r="BJ2621" s="17"/>
      <c r="BK2621" s="17"/>
      <c r="BL2621" s="17"/>
      <c r="BM2621" s="17"/>
      <c r="BN2621" s="15"/>
      <c r="BO2621" s="15"/>
      <c r="BP2621" s="22"/>
      <c r="BQ2621" s="15"/>
      <c r="BR2621" s="15"/>
      <c r="BS2621" s="15"/>
      <c r="BT2621" s="15"/>
      <c r="BU2621" s="15"/>
      <c r="BV2621" s="15"/>
      <c r="BW2621" s="15"/>
      <c r="BX2621" s="15"/>
      <c r="BY2621" s="15"/>
      <c r="BZ2621" s="15"/>
      <c r="CA2621" s="15"/>
      <c r="CB2621" s="15"/>
      <c r="CC2621" s="15"/>
      <c r="CD2621" s="15"/>
      <c r="CE2621" s="15"/>
      <c r="CF2621" s="15"/>
      <c r="CG2621" s="15"/>
      <c r="CH2621" s="15"/>
      <c r="CI2621" s="15"/>
      <c r="CJ2621" s="15"/>
    </row>
    <row r="2622" spans="1:88" ht="25.5">
      <c r="A2622" t="s">
        <v>16493</v>
      </c>
      <c r="B2622" t="s">
        <v>16494</v>
      </c>
      <c r="C2622" s="15" t="s">
        <v>58</v>
      </c>
      <c r="D2622" s="16">
        <v>2014</v>
      </c>
      <c r="E2622" s="26" t="s">
        <v>90</v>
      </c>
      <c r="F2622" s="26"/>
      <c r="G2622" s="26" t="s">
        <v>91</v>
      </c>
      <c r="H2622" s="26" t="s">
        <v>91</v>
      </c>
      <c r="I2622" s="15" t="s">
        <v>91</v>
      </c>
      <c r="J2622" s="26"/>
      <c r="K2622" s="17">
        <f t="shared" si="285"/>
        <v>0</v>
      </c>
      <c r="L2622" s="15"/>
      <c r="M2622" s="15"/>
      <c r="N2622" s="15"/>
      <c r="O2622" s="15"/>
      <c r="P2622" s="15"/>
      <c r="Q2622" s="15"/>
      <c r="R2622" s="15"/>
      <c r="S2622" s="19"/>
      <c r="T2622" s="15"/>
      <c r="U2622" s="17"/>
      <c r="V2622" s="15"/>
      <c r="W2622" s="15"/>
      <c r="X2622" s="15"/>
      <c r="Y2622" s="15"/>
      <c r="AB2622" s="20"/>
      <c r="AC2622" s="21" t="s">
        <v>16495</v>
      </c>
      <c r="AD2622" s="21" t="s">
        <v>16496</v>
      </c>
      <c r="AE2622" s="21" t="s">
        <v>16497</v>
      </c>
      <c r="AF2622" s="21" t="s">
        <v>16498</v>
      </c>
      <c r="AG2622" s="22">
        <f t="shared" si="288"/>
        <v>0.38709677419354838</v>
      </c>
      <c r="AH2622" s="15"/>
      <c r="AI2622" s="17"/>
      <c r="AJ2622" s="17"/>
      <c r="AK2622" s="17" t="e">
        <f>VLOOKUP(A2622,'[1]Deals (Exits)'!B:B,1,FALSE)</f>
        <v>#N/A</v>
      </c>
      <c r="AL2622" s="23"/>
      <c r="AM2622" s="17"/>
      <c r="AN2622" s="17"/>
      <c r="AO2622" s="17"/>
      <c r="AP2622" s="17"/>
      <c r="AQ2622" s="18"/>
      <c r="AR2622" s="18"/>
      <c r="AS2622" s="17"/>
      <c r="AT2622" s="17"/>
      <c r="AU2622" s="18"/>
      <c r="AV2622" s="17"/>
      <c r="AW2622" s="17"/>
      <c r="AX2622" s="17"/>
      <c r="AY2622" s="17"/>
      <c r="AZ2622" s="17"/>
      <c r="BA2622" s="17"/>
      <c r="BB2622" s="17"/>
      <c r="BC2622" s="17"/>
      <c r="BD2622" s="17"/>
      <c r="BE2622" s="17"/>
      <c r="BF2622" s="17"/>
      <c r="BG2622" s="17"/>
      <c r="BH2622" s="17"/>
      <c r="BI2622" s="17"/>
      <c r="BJ2622" s="17"/>
      <c r="BK2622" s="17"/>
      <c r="BL2622" s="17"/>
      <c r="BM2622" s="17"/>
      <c r="BN2622" s="15"/>
      <c r="BO2622" s="15"/>
      <c r="BP2622" s="22"/>
      <c r="BQ2622" s="15"/>
      <c r="BR2622" s="15"/>
      <c r="BS2622" s="15"/>
      <c r="BT2622" s="15"/>
      <c r="BU2622" s="15"/>
      <c r="BV2622" s="15"/>
      <c r="BW2622" s="15"/>
      <c r="BX2622" s="15"/>
      <c r="BY2622" s="15"/>
      <c r="BZ2622" s="15"/>
      <c r="CA2622" s="15"/>
      <c r="CB2622" s="15"/>
      <c r="CC2622" s="15"/>
      <c r="CD2622" s="15"/>
      <c r="CE2622" s="15"/>
      <c r="CF2622" s="15"/>
      <c r="CG2622" s="15"/>
      <c r="CH2622" s="15"/>
      <c r="CI2622" s="15"/>
      <c r="CJ2622" s="15"/>
    </row>
    <row r="2623" spans="1:88" ht="25.5">
      <c r="A2623" t="s">
        <v>16499</v>
      </c>
      <c r="B2623" t="s">
        <v>16500</v>
      </c>
      <c r="C2623" s="15" t="s">
        <v>58</v>
      </c>
      <c r="D2623" s="16">
        <v>2017</v>
      </c>
      <c r="E2623" s="26" t="s">
        <v>90</v>
      </c>
      <c r="F2623" s="26"/>
      <c r="G2623" s="26" t="s">
        <v>91</v>
      </c>
      <c r="H2623" s="26" t="s">
        <v>91</v>
      </c>
      <c r="I2623" s="15" t="s">
        <v>91</v>
      </c>
      <c r="J2623" s="26"/>
      <c r="K2623" s="17">
        <f t="shared" si="285"/>
        <v>0</v>
      </c>
      <c r="L2623" s="15"/>
      <c r="M2623" s="15"/>
      <c r="N2623" s="15"/>
      <c r="O2623" s="15"/>
      <c r="P2623" s="15"/>
      <c r="Q2623" s="15"/>
      <c r="R2623" s="15"/>
      <c r="S2623" s="19"/>
      <c r="T2623" s="15"/>
      <c r="U2623" s="17"/>
      <c r="V2623" s="15"/>
      <c r="W2623" s="15"/>
      <c r="X2623" s="15"/>
      <c r="Y2623" s="15"/>
      <c r="AB2623" s="20"/>
      <c r="AC2623" s="21" t="s">
        <v>16501</v>
      </c>
      <c r="AD2623" s="21" t="s">
        <v>16502</v>
      </c>
      <c r="AE2623" s="21" t="s">
        <v>1415</v>
      </c>
      <c r="AF2623" s="21" t="s">
        <v>1416</v>
      </c>
      <c r="AG2623" s="22">
        <f t="shared" si="288"/>
        <v>0.38709677419354838</v>
      </c>
      <c r="AH2623" s="15"/>
      <c r="AI2623" s="17"/>
      <c r="AJ2623" s="17"/>
      <c r="AK2623" s="17" t="e">
        <f>VLOOKUP(A2623,'[1]Deals (Exits)'!B:B,1,FALSE)</f>
        <v>#N/A</v>
      </c>
      <c r="AL2623" s="23"/>
      <c r="AM2623" s="17"/>
      <c r="AN2623" s="17"/>
      <c r="AO2623" s="17"/>
      <c r="AP2623" s="17"/>
      <c r="AQ2623" s="18"/>
      <c r="AR2623" s="18"/>
      <c r="AS2623" s="17"/>
      <c r="AT2623" s="17"/>
      <c r="AU2623" s="18"/>
      <c r="AV2623" s="17"/>
      <c r="AW2623" s="17"/>
      <c r="AX2623" s="17"/>
      <c r="AY2623" s="17"/>
      <c r="AZ2623" s="17"/>
      <c r="BA2623" s="17"/>
      <c r="BB2623" s="17"/>
      <c r="BC2623" s="17"/>
      <c r="BD2623" s="17"/>
      <c r="BE2623" s="17"/>
      <c r="BF2623" s="17"/>
      <c r="BG2623" s="17"/>
      <c r="BH2623" s="17"/>
      <c r="BI2623" s="17"/>
      <c r="BJ2623" s="17"/>
      <c r="BK2623" s="17"/>
      <c r="BL2623" s="17"/>
      <c r="BM2623" s="17"/>
      <c r="BN2623" s="15"/>
      <c r="BO2623" s="15"/>
      <c r="BP2623" s="22"/>
      <c r="BQ2623" s="15"/>
      <c r="BR2623" s="15"/>
      <c r="BS2623" s="15"/>
      <c r="BT2623" s="15"/>
      <c r="BU2623" s="15"/>
      <c r="BV2623" s="15"/>
      <c r="BW2623" s="15"/>
      <c r="BX2623" s="15"/>
      <c r="BY2623" s="15"/>
      <c r="BZ2623" s="15"/>
      <c r="CA2623" s="15"/>
      <c r="CB2623" s="15"/>
      <c r="CC2623" s="15"/>
      <c r="CD2623" s="15"/>
      <c r="CE2623" s="15"/>
      <c r="CF2623" s="15"/>
      <c r="CG2623" s="15"/>
      <c r="CH2623" s="15"/>
      <c r="CI2623" s="15"/>
      <c r="CJ2623" s="15"/>
    </row>
    <row r="2624" spans="1:88" ht="25.5">
      <c r="A2624" t="s">
        <v>16503</v>
      </c>
      <c r="B2624" t="s">
        <v>16504</v>
      </c>
      <c r="C2624" s="15" t="s">
        <v>58</v>
      </c>
      <c r="D2624" s="16">
        <v>2014</v>
      </c>
      <c r="E2624" s="26" t="s">
        <v>1472</v>
      </c>
      <c r="F2624" s="26"/>
      <c r="G2624" s="26" t="s">
        <v>91</v>
      </c>
      <c r="H2624" s="26" t="s">
        <v>91</v>
      </c>
      <c r="I2624" s="15" t="s">
        <v>91</v>
      </c>
      <c r="J2624" s="26"/>
      <c r="K2624" s="17">
        <f t="shared" si="285"/>
        <v>0</v>
      </c>
      <c r="L2624" s="15"/>
      <c r="M2624" s="15"/>
      <c r="N2624" s="15"/>
      <c r="O2624" s="15"/>
      <c r="P2624" s="15"/>
      <c r="Q2624" s="15"/>
      <c r="R2624" s="15"/>
      <c r="S2624" s="19"/>
      <c r="T2624" s="15"/>
      <c r="U2624" s="17"/>
      <c r="V2624" s="15"/>
      <c r="W2624" s="15"/>
      <c r="X2624" s="15"/>
      <c r="Y2624" s="15"/>
      <c r="AB2624" s="20"/>
      <c r="AC2624" s="21" t="s">
        <v>16505</v>
      </c>
      <c r="AD2624" s="21" t="s">
        <v>16506</v>
      </c>
      <c r="AE2624" s="21" t="s">
        <v>16507</v>
      </c>
      <c r="AF2624" s="21" t="s">
        <v>16508</v>
      </c>
      <c r="AG2624" s="22">
        <f t="shared" si="288"/>
        <v>0.38709677419354838</v>
      </c>
      <c r="AH2624" s="15"/>
      <c r="AI2624" s="17"/>
      <c r="AJ2624" s="17"/>
      <c r="AK2624" s="17" t="e">
        <f>VLOOKUP(A2624,'[1]Deals (Exits)'!B:B,1,FALSE)</f>
        <v>#N/A</v>
      </c>
      <c r="AL2624" s="23"/>
      <c r="AM2624" s="17"/>
      <c r="AN2624" s="17"/>
      <c r="AO2624" s="17"/>
      <c r="AP2624" s="17"/>
      <c r="AQ2624" s="18"/>
      <c r="AR2624" s="18"/>
      <c r="AS2624" s="17"/>
      <c r="AT2624" s="17"/>
      <c r="AU2624" s="18"/>
      <c r="AV2624" s="17"/>
      <c r="AW2624" s="17"/>
      <c r="AX2624" s="17"/>
      <c r="AY2624" s="17"/>
      <c r="AZ2624" s="17"/>
      <c r="BA2624" s="17"/>
      <c r="BB2624" s="17"/>
      <c r="BC2624" s="17"/>
      <c r="BD2624" s="17"/>
      <c r="BE2624" s="17"/>
      <c r="BF2624" s="17"/>
      <c r="BG2624" s="17"/>
      <c r="BH2624" s="17"/>
      <c r="BI2624" s="17"/>
      <c r="BJ2624" s="17"/>
      <c r="BK2624" s="17"/>
      <c r="BL2624" s="17"/>
      <c r="BM2624" s="17"/>
      <c r="BN2624" s="15"/>
      <c r="BO2624" s="15"/>
      <c r="BP2624" s="22"/>
      <c r="BQ2624" s="15"/>
      <c r="BR2624" s="15"/>
      <c r="BS2624" s="15"/>
      <c r="BT2624" s="15"/>
      <c r="BU2624" s="15"/>
      <c r="BV2624" s="15"/>
      <c r="BW2624" s="15"/>
      <c r="BX2624" s="15"/>
      <c r="BY2624" s="15"/>
      <c r="BZ2624" s="15"/>
      <c r="CA2624" s="15"/>
      <c r="CB2624" s="15"/>
      <c r="CC2624" s="15"/>
      <c r="CD2624" s="15"/>
      <c r="CE2624" s="15"/>
      <c r="CF2624" s="15"/>
      <c r="CG2624" s="15"/>
      <c r="CH2624" s="15"/>
      <c r="CI2624" s="15"/>
      <c r="CJ2624" s="15"/>
    </row>
    <row r="2625" spans="1:88" ht="25.5">
      <c r="A2625" t="s">
        <v>16509</v>
      </c>
      <c r="B2625" t="s">
        <v>16510</v>
      </c>
      <c r="C2625" s="15" t="s">
        <v>58</v>
      </c>
      <c r="D2625" s="16">
        <v>2015</v>
      </c>
      <c r="E2625" s="26" t="s">
        <v>2406</v>
      </c>
      <c r="F2625" s="26"/>
      <c r="G2625" s="26" t="s">
        <v>91</v>
      </c>
      <c r="H2625" s="26" t="s">
        <v>91</v>
      </c>
      <c r="I2625" s="15" t="s">
        <v>91</v>
      </c>
      <c r="J2625" s="26"/>
      <c r="K2625" s="17">
        <f t="shared" si="285"/>
        <v>0</v>
      </c>
      <c r="L2625" s="15"/>
      <c r="M2625" s="15"/>
      <c r="N2625" s="15"/>
      <c r="O2625" s="15"/>
      <c r="P2625" s="15"/>
      <c r="Q2625" s="15"/>
      <c r="R2625" s="15"/>
      <c r="S2625" s="19"/>
      <c r="T2625" s="15"/>
      <c r="U2625" s="17"/>
      <c r="V2625" s="15"/>
      <c r="W2625" s="15"/>
      <c r="X2625" s="15"/>
      <c r="Y2625" s="15"/>
      <c r="AB2625" s="20"/>
      <c r="AC2625" s="21" t="s">
        <v>16511</v>
      </c>
      <c r="AD2625" s="21" t="s">
        <v>16512</v>
      </c>
      <c r="AE2625" s="15"/>
      <c r="AF2625" s="21" t="s">
        <v>16513</v>
      </c>
      <c r="AG2625" s="22">
        <f t="shared" si="288"/>
        <v>0.35483870967741937</v>
      </c>
      <c r="AH2625" s="15"/>
      <c r="AI2625" s="17"/>
      <c r="AJ2625" s="17"/>
      <c r="AK2625" s="17" t="e">
        <f>VLOOKUP(A2625,'[1]Deals (Exits)'!B:B,1,FALSE)</f>
        <v>#N/A</v>
      </c>
      <c r="AL2625" s="23"/>
      <c r="AM2625" s="17"/>
      <c r="AN2625" s="17"/>
      <c r="AO2625" s="17"/>
      <c r="AP2625" s="17"/>
      <c r="AQ2625" s="18"/>
      <c r="AR2625" s="18"/>
      <c r="AS2625" s="17"/>
      <c r="AT2625" s="17"/>
      <c r="AU2625" s="18"/>
      <c r="AV2625" s="17"/>
      <c r="AW2625" s="17"/>
      <c r="AX2625" s="17"/>
      <c r="AY2625" s="17"/>
      <c r="AZ2625" s="17"/>
      <c r="BA2625" s="17"/>
      <c r="BB2625" s="17"/>
      <c r="BC2625" s="17"/>
      <c r="BD2625" s="17"/>
      <c r="BE2625" s="17"/>
      <c r="BF2625" s="17"/>
      <c r="BG2625" s="17"/>
      <c r="BH2625" s="17"/>
      <c r="BI2625" s="17"/>
      <c r="BJ2625" s="17"/>
      <c r="BK2625" s="17"/>
      <c r="BL2625" s="17"/>
      <c r="BM2625" s="17"/>
      <c r="BN2625" s="15"/>
      <c r="BO2625" s="15"/>
      <c r="BP2625" s="22"/>
      <c r="BQ2625" s="15"/>
      <c r="BR2625" s="15"/>
      <c r="BS2625" s="15"/>
      <c r="BT2625" s="15"/>
      <c r="BU2625" s="15"/>
      <c r="BV2625" s="15"/>
      <c r="BW2625" s="15"/>
      <c r="BX2625" s="15"/>
      <c r="BY2625" s="15"/>
      <c r="BZ2625" s="15"/>
      <c r="CA2625" s="15"/>
      <c r="CB2625" s="15"/>
      <c r="CC2625" s="15"/>
      <c r="CD2625" s="15"/>
      <c r="CE2625" s="15"/>
      <c r="CF2625" s="15"/>
      <c r="CG2625" s="15"/>
      <c r="CH2625" s="15"/>
      <c r="CI2625" s="15"/>
      <c r="CJ2625" s="15"/>
    </row>
    <row r="2626" spans="1:88" ht="25.5">
      <c r="A2626" t="s">
        <v>16514</v>
      </c>
      <c r="B2626" t="s">
        <v>16515</v>
      </c>
      <c r="C2626" s="15" t="s">
        <v>58</v>
      </c>
      <c r="D2626" s="16">
        <v>2016</v>
      </c>
      <c r="E2626" s="26" t="s">
        <v>90</v>
      </c>
      <c r="F2626" s="26"/>
      <c r="G2626" s="26" t="s">
        <v>91</v>
      </c>
      <c r="H2626" s="26" t="s">
        <v>91</v>
      </c>
      <c r="I2626" s="15" t="s">
        <v>91</v>
      </c>
      <c r="J2626" s="26"/>
      <c r="K2626" s="17">
        <f t="shared" si="285"/>
        <v>0</v>
      </c>
      <c r="L2626" s="15"/>
      <c r="M2626" s="15"/>
      <c r="N2626" s="15"/>
      <c r="O2626" s="15"/>
      <c r="P2626" s="15"/>
      <c r="Q2626" s="15"/>
      <c r="R2626" s="15"/>
      <c r="S2626" s="19"/>
      <c r="T2626" s="15"/>
      <c r="U2626" s="17"/>
      <c r="V2626" s="15"/>
      <c r="W2626" s="15"/>
      <c r="X2626" s="15"/>
      <c r="Y2626" s="15"/>
      <c r="AB2626" s="20"/>
      <c r="AC2626" t="s">
        <v>16516</v>
      </c>
      <c r="AD2626" t="s">
        <v>16517</v>
      </c>
      <c r="AE2626" t="s">
        <v>16518</v>
      </c>
      <c r="AF2626" t="s">
        <v>16519</v>
      </c>
      <c r="AG2626" s="22">
        <f t="shared" si="288"/>
        <v>0.38709677419354838</v>
      </c>
      <c r="AH2626" s="15"/>
      <c r="AI2626" s="17"/>
      <c r="AJ2626" s="17"/>
      <c r="AK2626" s="17" t="e">
        <f>VLOOKUP(A2626,'[1]Deals (Exits)'!B:B,1,FALSE)</f>
        <v>#N/A</v>
      </c>
      <c r="AL2626" s="23"/>
      <c r="AM2626" s="17"/>
      <c r="AN2626" s="17"/>
      <c r="AO2626" s="17"/>
      <c r="AP2626" s="17"/>
      <c r="AQ2626" s="18"/>
      <c r="AR2626" s="18"/>
      <c r="AS2626" s="17"/>
      <c r="AT2626" s="17"/>
      <c r="AU2626" s="18"/>
      <c r="AV2626" s="17"/>
      <c r="AW2626" s="17"/>
      <c r="AX2626" s="17"/>
      <c r="AY2626" s="17"/>
      <c r="AZ2626" s="17"/>
      <c r="BA2626" s="17"/>
      <c r="BB2626" s="17"/>
      <c r="BC2626" s="17"/>
      <c r="BD2626" s="17"/>
      <c r="BE2626" s="17"/>
      <c r="BF2626" s="17"/>
      <c r="BG2626" s="17"/>
      <c r="BH2626" s="17"/>
      <c r="BI2626" s="17"/>
      <c r="BJ2626" s="17"/>
      <c r="BK2626" s="17"/>
      <c r="BL2626" s="17"/>
      <c r="BM2626" s="17"/>
      <c r="BN2626" s="15"/>
      <c r="BO2626" s="15"/>
      <c r="BP2626" s="22"/>
      <c r="BQ2626" s="15"/>
      <c r="BR2626" s="15"/>
      <c r="BS2626" s="15"/>
      <c r="BT2626" s="15"/>
      <c r="BU2626" s="15"/>
      <c r="BV2626" s="15"/>
      <c r="BW2626" s="15"/>
      <c r="BX2626" s="15"/>
      <c r="BY2626" s="15"/>
      <c r="BZ2626" s="15"/>
      <c r="CA2626" s="15"/>
      <c r="CB2626" s="15"/>
      <c r="CC2626" s="15"/>
      <c r="CD2626" s="15"/>
      <c r="CE2626" s="15"/>
      <c r="CF2626" s="15"/>
      <c r="CG2626" s="15"/>
      <c r="CH2626" s="15"/>
      <c r="CI2626" s="15"/>
      <c r="CJ2626" s="15"/>
    </row>
    <row r="2627" spans="1:88" ht="25.5">
      <c r="A2627" t="s">
        <v>16520</v>
      </c>
      <c r="B2627" s="15" t="s">
        <v>16521</v>
      </c>
      <c r="C2627" s="15" t="s">
        <v>58</v>
      </c>
      <c r="D2627" s="16">
        <v>2017</v>
      </c>
      <c r="E2627" s="26" t="s">
        <v>1472</v>
      </c>
      <c r="F2627" s="26"/>
      <c r="G2627" s="26" t="s">
        <v>91</v>
      </c>
      <c r="H2627" s="26" t="s">
        <v>91</v>
      </c>
      <c r="I2627" s="15" t="s">
        <v>91</v>
      </c>
      <c r="J2627" s="26"/>
      <c r="K2627" s="17">
        <f t="shared" si="285"/>
        <v>0</v>
      </c>
      <c r="L2627" s="15"/>
      <c r="M2627" s="15"/>
      <c r="N2627" s="15"/>
      <c r="O2627" s="15"/>
      <c r="P2627" s="15"/>
      <c r="Q2627" s="15"/>
      <c r="R2627" s="15"/>
      <c r="S2627" s="19"/>
      <c r="T2627" s="15"/>
      <c r="U2627" s="17"/>
      <c r="V2627" s="15"/>
      <c r="W2627" s="15"/>
      <c r="X2627" s="15"/>
      <c r="Y2627" s="15"/>
      <c r="AB2627" s="20"/>
      <c r="AC2627" s="21" t="s">
        <v>16522</v>
      </c>
      <c r="AD2627" s="21" t="s">
        <v>16523</v>
      </c>
      <c r="AE2627" s="21" t="s">
        <v>16524</v>
      </c>
      <c r="AF2627" s="15"/>
      <c r="AG2627" s="22">
        <f t="shared" si="288"/>
        <v>0.35483870967741937</v>
      </c>
      <c r="AH2627" s="15"/>
      <c r="AI2627" s="17"/>
      <c r="AJ2627" s="17"/>
      <c r="AK2627" s="17" t="e">
        <f>VLOOKUP(A2627,'[1]Deals (Exits)'!B:B,1,FALSE)</f>
        <v>#N/A</v>
      </c>
      <c r="AL2627" s="23"/>
      <c r="AM2627" s="17"/>
      <c r="AN2627" s="17"/>
      <c r="AO2627" s="17"/>
      <c r="AP2627" s="17"/>
      <c r="AQ2627" s="18"/>
      <c r="AR2627" s="18"/>
      <c r="AS2627" s="17"/>
      <c r="AT2627" s="17"/>
      <c r="AU2627" s="18"/>
      <c r="AV2627" s="17"/>
      <c r="AW2627" s="17"/>
      <c r="AX2627" s="17"/>
      <c r="AY2627" s="17"/>
      <c r="AZ2627" s="17"/>
      <c r="BA2627" s="17"/>
      <c r="BB2627" s="17"/>
      <c r="BC2627" s="17"/>
      <c r="BD2627" s="17"/>
      <c r="BE2627" s="17"/>
      <c r="BF2627" s="17"/>
      <c r="BG2627" s="17"/>
      <c r="BH2627" s="17"/>
      <c r="BI2627" s="17"/>
      <c r="BJ2627" s="17"/>
      <c r="BK2627" s="17"/>
      <c r="BL2627" s="17"/>
      <c r="BM2627" s="17"/>
      <c r="BN2627" s="15"/>
      <c r="BO2627" s="15"/>
      <c r="BP2627" s="22"/>
      <c r="BQ2627" s="15"/>
      <c r="BR2627" s="15"/>
      <c r="BS2627" s="15"/>
      <c r="BT2627" s="15"/>
      <c r="BU2627" s="15"/>
      <c r="BV2627" s="15"/>
      <c r="BW2627" s="15"/>
      <c r="BX2627" s="15"/>
      <c r="BY2627" s="15"/>
      <c r="BZ2627" s="15"/>
      <c r="CA2627" s="15"/>
      <c r="CB2627" s="15"/>
      <c r="CC2627" s="15"/>
      <c r="CD2627" s="15"/>
      <c r="CE2627" s="15"/>
      <c r="CF2627" s="15"/>
      <c r="CG2627" s="15"/>
      <c r="CH2627" s="15"/>
      <c r="CI2627" s="15"/>
      <c r="CJ2627" s="15"/>
    </row>
    <row r="2628" spans="1:88" ht="25.5">
      <c r="A2628" t="s">
        <v>16525</v>
      </c>
      <c r="B2628" t="s">
        <v>16526</v>
      </c>
      <c r="C2628" s="15" t="s">
        <v>58</v>
      </c>
      <c r="D2628" s="16">
        <v>2016</v>
      </c>
      <c r="E2628" s="26" t="s">
        <v>1472</v>
      </c>
      <c r="F2628" s="26"/>
      <c r="G2628" s="26" t="s">
        <v>91</v>
      </c>
      <c r="H2628" s="26" t="s">
        <v>91</v>
      </c>
      <c r="I2628" s="15" t="s">
        <v>91</v>
      </c>
      <c r="J2628" s="26"/>
      <c r="K2628" s="17">
        <f t="shared" si="285"/>
        <v>0</v>
      </c>
      <c r="L2628" s="15"/>
      <c r="M2628" s="15"/>
      <c r="N2628" s="15"/>
      <c r="O2628" s="15"/>
      <c r="P2628" s="15"/>
      <c r="Q2628" s="15"/>
      <c r="R2628" s="15"/>
      <c r="S2628" s="19"/>
      <c r="T2628" s="15"/>
      <c r="U2628" s="17"/>
      <c r="V2628" s="15"/>
      <c r="W2628" s="15"/>
      <c r="X2628" s="15"/>
      <c r="Y2628" s="15"/>
      <c r="AB2628" s="20"/>
      <c r="AC2628" s="21" t="s">
        <v>16527</v>
      </c>
      <c r="AD2628" s="15"/>
      <c r="AE2628" s="15"/>
      <c r="AF2628" s="15"/>
      <c r="AG2628" s="22">
        <f t="shared" si="288"/>
        <v>0.29032258064516131</v>
      </c>
      <c r="AH2628" s="15"/>
      <c r="AI2628" s="17"/>
      <c r="AJ2628" s="17"/>
      <c r="AK2628" s="17" t="e">
        <f>VLOOKUP(A2628,'[1]Deals (Exits)'!B:B,1,FALSE)</f>
        <v>#N/A</v>
      </c>
      <c r="AL2628" s="23"/>
      <c r="AM2628" s="17"/>
      <c r="AN2628" s="17"/>
      <c r="AO2628" s="17"/>
      <c r="AP2628" s="17"/>
      <c r="AQ2628" s="18"/>
      <c r="AR2628" s="18"/>
      <c r="AS2628" s="17"/>
      <c r="AT2628" s="17"/>
      <c r="AU2628" s="18"/>
      <c r="AV2628" s="17"/>
      <c r="AW2628" s="17"/>
      <c r="AX2628" s="17"/>
      <c r="AY2628" s="17"/>
      <c r="AZ2628" s="17"/>
      <c r="BA2628" s="17"/>
      <c r="BB2628" s="17"/>
      <c r="BC2628" s="17"/>
      <c r="BD2628" s="17"/>
      <c r="BE2628" s="17"/>
      <c r="BF2628" s="17"/>
      <c r="BG2628" s="17"/>
      <c r="BH2628" s="17"/>
      <c r="BI2628" s="17"/>
      <c r="BJ2628" s="17"/>
      <c r="BK2628" s="17"/>
      <c r="BL2628" s="17"/>
      <c r="BM2628" s="17"/>
      <c r="BN2628" s="15"/>
      <c r="BO2628" s="15"/>
      <c r="BP2628" s="22"/>
      <c r="BQ2628" s="15"/>
      <c r="BR2628" s="15"/>
      <c r="BS2628" s="15"/>
      <c r="BT2628" s="15"/>
      <c r="BU2628" s="15"/>
      <c r="BV2628" s="15"/>
      <c r="BW2628" s="15"/>
      <c r="BX2628" s="15"/>
      <c r="BY2628" s="15"/>
      <c r="BZ2628" s="15"/>
      <c r="CA2628" s="15"/>
      <c r="CB2628" s="15"/>
      <c r="CC2628" s="15"/>
      <c r="CD2628" s="15"/>
      <c r="CE2628" s="15"/>
      <c r="CF2628" s="15"/>
      <c r="CG2628" s="15"/>
      <c r="CH2628" s="15"/>
      <c r="CI2628" s="15"/>
      <c r="CJ2628" s="15"/>
    </row>
    <row r="2629" spans="1:88" ht="25.5">
      <c r="A2629" t="s">
        <v>16528</v>
      </c>
      <c r="B2629" t="s">
        <v>16529</v>
      </c>
      <c r="C2629" s="15" t="s">
        <v>58</v>
      </c>
      <c r="D2629" s="16">
        <v>2013</v>
      </c>
      <c r="E2629" s="26" t="s">
        <v>2406</v>
      </c>
      <c r="F2629" s="26"/>
      <c r="G2629" s="26" t="s">
        <v>91</v>
      </c>
      <c r="H2629" s="26" t="s">
        <v>91</v>
      </c>
      <c r="I2629" s="15" t="s">
        <v>91</v>
      </c>
      <c r="J2629" s="26"/>
      <c r="K2629" s="17">
        <f t="shared" si="285"/>
        <v>0</v>
      </c>
      <c r="L2629" s="15"/>
      <c r="M2629" s="15"/>
      <c r="N2629" s="15"/>
      <c r="O2629" s="15"/>
      <c r="P2629" s="15"/>
      <c r="Q2629" s="15"/>
      <c r="R2629" s="15"/>
      <c r="S2629" s="19"/>
      <c r="T2629" s="15"/>
      <c r="U2629" s="17"/>
      <c r="V2629" s="15"/>
      <c r="W2629" s="15"/>
      <c r="X2629" s="15"/>
      <c r="Y2629" s="15"/>
      <c r="AB2629" s="20"/>
      <c r="AC2629" t="s">
        <v>16530</v>
      </c>
      <c r="AD2629" t="s">
        <v>16531</v>
      </c>
      <c r="AE2629" t="s">
        <v>16532</v>
      </c>
      <c r="AF2629" t="s">
        <v>16533</v>
      </c>
      <c r="AG2629" s="22">
        <f t="shared" si="288"/>
        <v>0.38709677419354838</v>
      </c>
      <c r="AH2629" s="15"/>
      <c r="AI2629" s="17"/>
      <c r="AJ2629" s="17"/>
      <c r="AK2629" s="17" t="e">
        <f>VLOOKUP(A2629,'[1]Deals (Exits)'!B:B,1,FALSE)</f>
        <v>#N/A</v>
      </c>
      <c r="AL2629" s="23"/>
      <c r="AM2629" s="17"/>
      <c r="AN2629" s="17"/>
      <c r="AO2629" s="17"/>
      <c r="AP2629" s="17"/>
      <c r="AQ2629" s="18"/>
      <c r="AR2629" s="18"/>
      <c r="AS2629" s="17"/>
      <c r="AT2629" s="17"/>
      <c r="AU2629" s="18"/>
      <c r="AV2629" s="17"/>
      <c r="AW2629" s="17"/>
      <c r="AX2629" s="17"/>
      <c r="AY2629" s="17"/>
      <c r="AZ2629" s="17"/>
      <c r="BA2629" s="17"/>
      <c r="BB2629" s="17"/>
      <c r="BC2629" s="17"/>
      <c r="BD2629" s="17"/>
      <c r="BE2629" s="17"/>
      <c r="BF2629" s="17"/>
      <c r="BG2629" s="17"/>
      <c r="BH2629" s="17"/>
      <c r="BI2629" s="17"/>
      <c r="BJ2629" s="17"/>
      <c r="BK2629" s="17"/>
      <c r="BL2629" s="17"/>
      <c r="BM2629" s="17"/>
      <c r="BN2629" s="15"/>
      <c r="BO2629" s="15"/>
      <c r="BP2629" s="22"/>
      <c r="BQ2629" s="15"/>
      <c r="BR2629" s="15"/>
      <c r="BS2629" s="15"/>
      <c r="BT2629" s="15"/>
      <c r="BU2629" s="15"/>
      <c r="BV2629" s="15"/>
      <c r="BW2629" s="15"/>
      <c r="BX2629" s="15"/>
      <c r="BY2629" s="15"/>
      <c r="BZ2629" s="15"/>
      <c r="CA2629" s="15"/>
      <c r="CB2629" s="15"/>
      <c r="CC2629" s="15"/>
      <c r="CD2629" s="15"/>
      <c r="CE2629" s="15"/>
      <c r="CF2629" s="15"/>
      <c r="CG2629" s="15"/>
      <c r="CH2629" s="15"/>
      <c r="CI2629" s="15"/>
      <c r="CJ2629" s="15"/>
    </row>
    <row r="2630" spans="1:88" ht="25.5">
      <c r="A2630" t="s">
        <v>16534</v>
      </c>
      <c r="B2630" t="s">
        <v>16535</v>
      </c>
      <c r="C2630" s="15" t="s">
        <v>58</v>
      </c>
      <c r="D2630" s="16">
        <v>2012</v>
      </c>
      <c r="E2630" s="26" t="s">
        <v>90</v>
      </c>
      <c r="F2630" s="26"/>
      <c r="G2630" s="26" t="s">
        <v>91</v>
      </c>
      <c r="H2630" s="26" t="s">
        <v>91</v>
      </c>
      <c r="I2630" s="15" t="s">
        <v>91</v>
      </c>
      <c r="J2630" s="26"/>
      <c r="K2630" s="17">
        <f t="shared" si="285"/>
        <v>0</v>
      </c>
      <c r="L2630" s="15"/>
      <c r="M2630" s="15"/>
      <c r="N2630" s="15"/>
      <c r="O2630" s="15"/>
      <c r="P2630" s="15"/>
      <c r="Q2630" s="15"/>
      <c r="R2630" s="15"/>
      <c r="S2630" s="19"/>
      <c r="T2630" s="15"/>
      <c r="U2630" s="17"/>
      <c r="V2630" s="15"/>
      <c r="W2630" s="15"/>
      <c r="X2630" s="15"/>
      <c r="Y2630" s="15"/>
      <c r="AB2630" s="20"/>
      <c r="AC2630" s="21" t="s">
        <v>16536</v>
      </c>
      <c r="AD2630" s="21" t="s">
        <v>16537</v>
      </c>
      <c r="AE2630" s="21" t="s">
        <v>16538</v>
      </c>
      <c r="AF2630" s="21" t="s">
        <v>16539</v>
      </c>
      <c r="AG2630" s="22">
        <f t="shared" si="288"/>
        <v>0.38709677419354838</v>
      </c>
      <c r="AH2630" s="15"/>
      <c r="AI2630" s="17"/>
      <c r="AJ2630" s="17"/>
      <c r="AK2630" s="17" t="e">
        <f>VLOOKUP(A2630,'[1]Deals (Exits)'!B:B,1,FALSE)</f>
        <v>#N/A</v>
      </c>
      <c r="AL2630" s="23"/>
      <c r="AM2630" s="17"/>
      <c r="AN2630" s="17"/>
      <c r="AO2630" s="17"/>
      <c r="AP2630" s="17"/>
      <c r="AQ2630" s="18"/>
      <c r="AR2630" s="18"/>
      <c r="AS2630" s="17"/>
      <c r="AT2630" s="17"/>
      <c r="AU2630" s="18"/>
      <c r="AV2630" s="17"/>
      <c r="AW2630" s="17"/>
      <c r="AX2630" s="17"/>
      <c r="AY2630" s="17"/>
      <c r="AZ2630" s="17"/>
      <c r="BA2630" s="17"/>
      <c r="BB2630" s="17"/>
      <c r="BC2630" s="17"/>
      <c r="BD2630" s="17"/>
      <c r="BE2630" s="17"/>
      <c r="BF2630" s="17"/>
      <c r="BG2630" s="17"/>
      <c r="BH2630" s="17"/>
      <c r="BI2630" s="17"/>
      <c r="BJ2630" s="17"/>
      <c r="BK2630" s="17"/>
      <c r="BL2630" s="17"/>
      <c r="BM2630" s="17"/>
      <c r="BN2630" s="15"/>
      <c r="BO2630" s="15"/>
      <c r="BP2630" s="22"/>
      <c r="BQ2630" s="15"/>
      <c r="BR2630" s="15"/>
      <c r="BS2630" s="15"/>
      <c r="BT2630" s="15"/>
      <c r="BU2630" s="15"/>
      <c r="BV2630" s="15"/>
      <c r="BW2630" s="15"/>
      <c r="BX2630" s="15"/>
      <c r="BY2630" s="15"/>
      <c r="BZ2630" s="15"/>
      <c r="CA2630" s="15"/>
      <c r="CB2630" s="15"/>
      <c r="CC2630" s="15"/>
      <c r="CD2630" s="15"/>
      <c r="CE2630" s="15"/>
      <c r="CF2630" s="15"/>
      <c r="CG2630" s="15"/>
      <c r="CH2630" s="15"/>
      <c r="CI2630" s="15"/>
      <c r="CJ2630" s="15"/>
    </row>
    <row r="2631" spans="1:88" ht="25.5">
      <c r="A2631" s="71" t="s">
        <v>16540</v>
      </c>
      <c r="B2631" s="71" t="s">
        <v>16541</v>
      </c>
      <c r="C2631" s="15" t="s">
        <v>58</v>
      </c>
      <c r="D2631" s="16">
        <v>2010</v>
      </c>
      <c r="E2631" s="26" t="s">
        <v>2406</v>
      </c>
      <c r="F2631" s="26"/>
      <c r="G2631" s="26" t="s">
        <v>91</v>
      </c>
      <c r="H2631" s="26" t="s">
        <v>91</v>
      </c>
      <c r="I2631" s="15" t="s">
        <v>91</v>
      </c>
      <c r="J2631" s="26"/>
      <c r="K2631" s="17">
        <f t="shared" si="285"/>
        <v>0</v>
      </c>
      <c r="L2631" s="15"/>
      <c r="M2631" s="15"/>
      <c r="N2631" s="15"/>
      <c r="O2631" s="15"/>
      <c r="P2631" s="15"/>
      <c r="Q2631" s="15"/>
      <c r="R2631" s="15"/>
      <c r="S2631" s="19"/>
      <c r="T2631" s="15"/>
      <c r="U2631" s="17"/>
      <c r="V2631" s="15"/>
      <c r="W2631" s="15"/>
      <c r="X2631" s="15"/>
      <c r="Y2631" s="15"/>
      <c r="AB2631" s="20"/>
      <c r="AC2631" s="21" t="s">
        <v>16542</v>
      </c>
      <c r="AD2631" s="21" t="s">
        <v>16543</v>
      </c>
      <c r="AE2631" s="21" t="s">
        <v>16544</v>
      </c>
      <c r="AF2631" s="15"/>
      <c r="AG2631" s="22">
        <f t="shared" si="288"/>
        <v>0.35483870967741937</v>
      </c>
      <c r="AH2631" s="15"/>
      <c r="AI2631" s="17"/>
      <c r="AJ2631" s="17"/>
      <c r="AK2631" s="17" t="e">
        <f>VLOOKUP(A2631,'[1]Deals (Exits)'!B:B,1,FALSE)</f>
        <v>#N/A</v>
      </c>
      <c r="AL2631" s="23"/>
      <c r="AM2631" s="17"/>
      <c r="AN2631" s="17"/>
      <c r="AO2631" s="17"/>
      <c r="AP2631" s="17"/>
      <c r="AQ2631" s="18"/>
      <c r="AR2631" s="18"/>
      <c r="AS2631" s="17"/>
      <c r="AT2631" s="17"/>
      <c r="AU2631" s="18"/>
      <c r="AV2631" s="17"/>
      <c r="AW2631" s="17"/>
      <c r="AX2631" s="17"/>
      <c r="AY2631" s="17"/>
      <c r="AZ2631" s="17"/>
      <c r="BA2631" s="17"/>
      <c r="BB2631" s="17"/>
      <c r="BC2631" s="17"/>
      <c r="BD2631" s="17"/>
      <c r="BE2631" s="17"/>
      <c r="BF2631" s="17"/>
      <c r="BG2631" s="17"/>
      <c r="BH2631" s="17"/>
      <c r="BI2631" s="17"/>
      <c r="BJ2631" s="17"/>
      <c r="BK2631" s="17"/>
      <c r="BL2631" s="17"/>
      <c r="BM2631" s="17"/>
      <c r="BN2631" s="15"/>
      <c r="BO2631" s="15"/>
      <c r="BP2631" s="22"/>
      <c r="BQ2631" s="15"/>
      <c r="BR2631" s="15"/>
      <c r="BS2631" s="15"/>
      <c r="BT2631" s="15"/>
      <c r="BU2631" s="15"/>
      <c r="BV2631" s="15"/>
      <c r="BW2631" s="15"/>
      <c r="BX2631" s="15"/>
      <c r="BY2631" s="15"/>
      <c r="BZ2631" s="15"/>
      <c r="CA2631" s="15"/>
      <c r="CB2631" s="15"/>
      <c r="CC2631" s="15"/>
      <c r="CD2631" s="15"/>
      <c r="CE2631" s="15"/>
      <c r="CF2631" s="15"/>
      <c r="CG2631" s="15"/>
      <c r="CH2631" s="15"/>
      <c r="CI2631" s="15"/>
      <c r="CJ2631" s="15"/>
    </row>
    <row r="2632" spans="1:88" ht="25.5">
      <c r="A2632" s="71" t="s">
        <v>16545</v>
      </c>
      <c r="B2632" s="71" t="s">
        <v>16546</v>
      </c>
      <c r="C2632" s="15" t="s">
        <v>58</v>
      </c>
      <c r="D2632" s="16">
        <v>2010</v>
      </c>
      <c r="E2632" s="26" t="s">
        <v>90</v>
      </c>
      <c r="F2632" s="26"/>
      <c r="G2632" s="26" t="s">
        <v>91</v>
      </c>
      <c r="H2632" s="26" t="s">
        <v>91</v>
      </c>
      <c r="I2632" s="15" t="s">
        <v>91</v>
      </c>
      <c r="J2632" s="26"/>
      <c r="K2632" s="17">
        <f t="shared" si="285"/>
        <v>0</v>
      </c>
      <c r="L2632" s="15"/>
      <c r="M2632" s="15"/>
      <c r="N2632" s="15"/>
      <c r="O2632" s="15"/>
      <c r="P2632" s="15"/>
      <c r="Q2632" s="15"/>
      <c r="R2632" s="15"/>
      <c r="S2632" s="19"/>
      <c r="T2632" s="15"/>
      <c r="U2632" s="17"/>
      <c r="V2632" s="15"/>
      <c r="W2632" s="15"/>
      <c r="X2632" s="15"/>
      <c r="Y2632" s="15"/>
      <c r="AB2632" s="20"/>
      <c r="AC2632" s="21" t="s">
        <v>16547</v>
      </c>
      <c r="AD2632" s="21" t="s">
        <v>16548</v>
      </c>
      <c r="AE2632" s="15"/>
      <c r="AF2632" s="15"/>
      <c r="AG2632" s="22">
        <f t="shared" si="288"/>
        <v>0.32258064516129031</v>
      </c>
      <c r="AH2632" s="15"/>
      <c r="AI2632" s="17"/>
      <c r="AJ2632" s="17"/>
      <c r="AK2632" s="17" t="e">
        <f>VLOOKUP(A2632,'[1]Deals (Exits)'!B:B,1,FALSE)</f>
        <v>#N/A</v>
      </c>
      <c r="AL2632" s="23"/>
      <c r="AM2632" s="17"/>
      <c r="AN2632" s="17"/>
      <c r="AO2632" s="17"/>
      <c r="AP2632" s="17"/>
      <c r="AQ2632" s="18"/>
      <c r="AR2632" s="18"/>
      <c r="AS2632" s="17"/>
      <c r="AT2632" s="17"/>
      <c r="AU2632" s="18"/>
      <c r="AV2632" s="17"/>
      <c r="AW2632" s="17"/>
      <c r="AX2632" s="17"/>
      <c r="AY2632" s="17"/>
      <c r="AZ2632" s="17"/>
      <c r="BA2632" s="17"/>
      <c r="BB2632" s="17"/>
      <c r="BC2632" s="17"/>
      <c r="BD2632" s="17"/>
      <c r="BE2632" s="17"/>
      <c r="BF2632" s="17"/>
      <c r="BG2632" s="17"/>
      <c r="BH2632" s="17"/>
      <c r="BI2632" s="17"/>
      <c r="BJ2632" s="17"/>
      <c r="BK2632" s="17"/>
      <c r="BL2632" s="17"/>
      <c r="BM2632" s="17"/>
      <c r="BN2632" s="15"/>
      <c r="BO2632" s="15"/>
      <c r="BP2632" s="22"/>
      <c r="BQ2632" s="15"/>
      <c r="BR2632" s="15"/>
      <c r="BS2632" s="15"/>
      <c r="BT2632" s="15"/>
      <c r="BU2632" s="15"/>
      <c r="BV2632" s="15"/>
      <c r="BW2632" s="15"/>
      <c r="BX2632" s="15"/>
      <c r="BY2632" s="15"/>
      <c r="BZ2632" s="15"/>
      <c r="CA2632" s="15"/>
      <c r="CB2632" s="15"/>
      <c r="CC2632" s="15"/>
      <c r="CD2632" s="15"/>
      <c r="CE2632" s="15"/>
      <c r="CF2632" s="15"/>
      <c r="CG2632" s="15"/>
      <c r="CH2632" s="15"/>
      <c r="CI2632" s="15"/>
      <c r="CJ2632" s="15"/>
    </row>
    <row r="2633" spans="1:88" ht="25.5">
      <c r="A2633" s="71" t="s">
        <v>16549</v>
      </c>
      <c r="B2633" s="71" t="s">
        <v>16550</v>
      </c>
      <c r="C2633" s="15" t="s">
        <v>58</v>
      </c>
      <c r="D2633" s="16">
        <v>2012</v>
      </c>
      <c r="E2633" s="26" t="s">
        <v>90</v>
      </c>
      <c r="F2633" s="26"/>
      <c r="G2633" s="26" t="s">
        <v>91</v>
      </c>
      <c r="H2633" s="26" t="s">
        <v>91</v>
      </c>
      <c r="I2633" s="15" t="s">
        <v>91</v>
      </c>
      <c r="J2633" s="26"/>
      <c r="K2633" s="17">
        <f t="shared" si="285"/>
        <v>0</v>
      </c>
      <c r="L2633" s="15"/>
      <c r="M2633" s="15"/>
      <c r="N2633" s="15"/>
      <c r="O2633" s="15"/>
      <c r="P2633" s="15"/>
      <c r="Q2633" s="15"/>
      <c r="R2633" s="15"/>
      <c r="S2633" s="19"/>
      <c r="T2633" s="15"/>
      <c r="U2633" s="17"/>
      <c r="V2633" s="15"/>
      <c r="W2633" s="15"/>
      <c r="X2633" s="15"/>
      <c r="Y2633" s="15"/>
      <c r="AB2633" s="20"/>
      <c r="AC2633" s="77" t="s">
        <v>16551</v>
      </c>
      <c r="AD2633" s="15" t="s">
        <v>16552</v>
      </c>
      <c r="AE2633" s="21" t="s">
        <v>16553</v>
      </c>
      <c r="AF2633" s="21" t="s">
        <v>16554</v>
      </c>
      <c r="AG2633" s="22">
        <f t="shared" si="288"/>
        <v>0.38709677419354838</v>
      </c>
      <c r="AH2633" s="15"/>
      <c r="AI2633" s="17"/>
      <c r="AJ2633" s="17"/>
      <c r="AK2633" s="17" t="e">
        <f>VLOOKUP(A2633,'[1]Deals (Exits)'!B:B,1,FALSE)</f>
        <v>#N/A</v>
      </c>
      <c r="AL2633" s="23"/>
      <c r="AM2633" s="17"/>
      <c r="AN2633" s="17"/>
      <c r="AO2633" s="17"/>
      <c r="AP2633" s="17"/>
      <c r="AQ2633" s="18"/>
      <c r="AR2633" s="18"/>
      <c r="AS2633" s="17"/>
      <c r="AT2633" s="17"/>
      <c r="AU2633" s="18"/>
      <c r="AV2633" s="17"/>
      <c r="AW2633" s="17"/>
      <c r="AX2633" s="17"/>
      <c r="AY2633" s="17"/>
      <c r="AZ2633" s="17"/>
      <c r="BA2633" s="17"/>
      <c r="BB2633" s="17"/>
      <c r="BC2633" s="17"/>
      <c r="BD2633" s="17"/>
      <c r="BE2633" s="17"/>
      <c r="BF2633" s="17"/>
      <c r="BG2633" s="17"/>
      <c r="BH2633" s="17"/>
      <c r="BI2633" s="17"/>
      <c r="BJ2633" s="17"/>
      <c r="BK2633" s="17"/>
      <c r="BL2633" s="17"/>
      <c r="BM2633" s="17"/>
      <c r="BN2633" s="15"/>
      <c r="BO2633" s="15"/>
      <c r="BP2633" s="22"/>
      <c r="BQ2633" s="15"/>
      <c r="BR2633" s="15"/>
      <c r="BS2633" s="15"/>
      <c r="BT2633" s="15"/>
      <c r="BU2633" s="15"/>
      <c r="BV2633" s="15"/>
      <c r="BW2633" s="15"/>
      <c r="BX2633" s="15"/>
      <c r="BY2633" s="15"/>
      <c r="BZ2633" s="15"/>
      <c r="CA2633" s="15"/>
      <c r="CB2633" s="15"/>
      <c r="CC2633" s="15"/>
      <c r="CD2633" s="15"/>
      <c r="CE2633" s="15"/>
      <c r="CF2633" s="15"/>
      <c r="CG2633" s="15"/>
      <c r="CH2633" s="15"/>
      <c r="CI2633" s="15"/>
      <c r="CJ2633" s="15"/>
    </row>
    <row r="2634" spans="1:88" ht="25.5">
      <c r="A2634" s="77" t="s">
        <v>16555</v>
      </c>
      <c r="B2634" s="71" t="s">
        <v>16556</v>
      </c>
      <c r="C2634" s="15" t="s">
        <v>58</v>
      </c>
      <c r="D2634" s="16">
        <v>2013</v>
      </c>
      <c r="E2634" s="26" t="s">
        <v>90</v>
      </c>
      <c r="F2634" s="26"/>
      <c r="G2634" s="26" t="s">
        <v>91</v>
      </c>
      <c r="H2634" s="26" t="s">
        <v>91</v>
      </c>
      <c r="I2634" s="15" t="s">
        <v>91</v>
      </c>
      <c r="J2634" s="26"/>
      <c r="K2634" s="17">
        <f t="shared" si="285"/>
        <v>0</v>
      </c>
      <c r="L2634" s="15"/>
      <c r="M2634" s="15"/>
      <c r="N2634" s="15"/>
      <c r="O2634" s="15"/>
      <c r="P2634" s="15"/>
      <c r="Q2634" s="15"/>
      <c r="R2634" s="15"/>
      <c r="S2634" s="19"/>
      <c r="T2634" s="15"/>
      <c r="U2634" s="17"/>
      <c r="V2634" s="15"/>
      <c r="W2634" s="15"/>
      <c r="X2634" s="15"/>
      <c r="Y2634" s="15"/>
      <c r="AB2634" s="20"/>
      <c r="AC2634" s="77" t="s">
        <v>16557</v>
      </c>
      <c r="AD2634" s="15" t="s">
        <v>16558</v>
      </c>
      <c r="AE2634" s="21" t="s">
        <v>16559</v>
      </c>
      <c r="AF2634" s="21" t="s">
        <v>16560</v>
      </c>
      <c r="AG2634" s="22">
        <f t="shared" si="288"/>
        <v>0.38709677419354838</v>
      </c>
      <c r="AH2634" s="15"/>
      <c r="AI2634" s="17"/>
      <c r="AJ2634" s="17"/>
      <c r="AK2634" s="17" t="e">
        <f>VLOOKUP(A2634,'[1]Deals (Exits)'!B:B,1,FALSE)</f>
        <v>#N/A</v>
      </c>
      <c r="AL2634" s="23"/>
      <c r="AM2634" s="17"/>
      <c r="AN2634" s="17"/>
      <c r="AO2634" s="17"/>
      <c r="AP2634" s="17"/>
      <c r="AQ2634" s="18"/>
      <c r="AR2634" s="18"/>
      <c r="AS2634" s="17"/>
      <c r="AT2634" s="17"/>
      <c r="AU2634" s="18"/>
      <c r="AV2634" s="17"/>
      <c r="AW2634" s="17"/>
      <c r="AX2634" s="17"/>
      <c r="AY2634" s="17"/>
      <c r="AZ2634" s="17"/>
      <c r="BA2634" s="17"/>
      <c r="BB2634" s="17"/>
      <c r="BC2634" s="17"/>
      <c r="BD2634" s="17"/>
      <c r="BE2634" s="17"/>
      <c r="BF2634" s="17"/>
      <c r="BG2634" s="17"/>
      <c r="BH2634" s="17"/>
      <c r="BI2634" s="17"/>
      <c r="BJ2634" s="17"/>
      <c r="BK2634" s="17"/>
      <c r="BL2634" s="17"/>
      <c r="BM2634" s="17"/>
      <c r="BN2634" s="15"/>
      <c r="BO2634" s="15"/>
      <c r="BP2634" s="22"/>
      <c r="BQ2634" s="15"/>
      <c r="BR2634" s="15"/>
      <c r="BS2634" s="15"/>
      <c r="BT2634" s="15"/>
      <c r="BU2634" s="15"/>
      <c r="BV2634" s="15"/>
      <c r="BW2634" s="15"/>
      <c r="BX2634" s="15"/>
      <c r="BY2634" s="15"/>
      <c r="BZ2634" s="15"/>
      <c r="CA2634" s="15"/>
      <c r="CB2634" s="15"/>
      <c r="CC2634" s="15"/>
      <c r="CD2634" s="15"/>
      <c r="CE2634" s="15"/>
      <c r="CF2634" s="15"/>
      <c r="CG2634" s="15"/>
      <c r="CH2634" s="15"/>
      <c r="CI2634" s="15"/>
      <c r="CJ2634" s="15"/>
    </row>
    <row r="2635" spans="1:88" ht="25.5">
      <c r="A2635" s="71" t="s">
        <v>16561</v>
      </c>
      <c r="B2635" s="71" t="s">
        <v>16562</v>
      </c>
      <c r="C2635" s="15" t="s">
        <v>58</v>
      </c>
      <c r="D2635" s="16">
        <v>2017</v>
      </c>
      <c r="E2635" s="26" t="s">
        <v>1472</v>
      </c>
      <c r="F2635" s="26"/>
      <c r="G2635" s="26" t="s">
        <v>91</v>
      </c>
      <c r="H2635" s="26" t="s">
        <v>91</v>
      </c>
      <c r="I2635" s="15" t="s">
        <v>91</v>
      </c>
      <c r="J2635" s="26"/>
      <c r="K2635" s="17">
        <f t="shared" si="285"/>
        <v>0</v>
      </c>
      <c r="L2635" s="15"/>
      <c r="M2635" s="15"/>
      <c r="N2635" s="15"/>
      <c r="O2635" s="15"/>
      <c r="P2635" s="15"/>
      <c r="Q2635" s="15"/>
      <c r="R2635" s="15"/>
      <c r="S2635" s="19"/>
      <c r="T2635" s="15"/>
      <c r="U2635" s="17"/>
      <c r="V2635" s="15"/>
      <c r="W2635" s="15"/>
      <c r="X2635" s="15"/>
      <c r="Y2635" s="15"/>
      <c r="AB2635" s="20"/>
      <c r="AC2635" s="77" t="s">
        <v>16563</v>
      </c>
      <c r="AD2635" s="15" t="s">
        <v>16564</v>
      </c>
      <c r="AE2635" s="21" t="s">
        <v>16559</v>
      </c>
      <c r="AF2635" s="21" t="s">
        <v>16565</v>
      </c>
      <c r="AG2635" s="22">
        <f t="shared" si="288"/>
        <v>0.38709677419354838</v>
      </c>
      <c r="AH2635" s="15"/>
      <c r="AI2635" s="17"/>
      <c r="AJ2635" s="17"/>
      <c r="AK2635" s="17" t="e">
        <f>VLOOKUP(A2635,'[1]Deals (Exits)'!B:B,1,FALSE)</f>
        <v>#N/A</v>
      </c>
      <c r="AL2635" s="23"/>
      <c r="AM2635" s="17"/>
      <c r="AN2635" s="17"/>
      <c r="AO2635" s="17"/>
      <c r="AP2635" s="17"/>
      <c r="AQ2635" s="18"/>
      <c r="AR2635" s="18"/>
      <c r="AS2635" s="17"/>
      <c r="AT2635" s="17"/>
      <c r="AU2635" s="18"/>
      <c r="AV2635" s="17"/>
      <c r="AW2635" s="17"/>
      <c r="AX2635" s="17"/>
      <c r="AY2635" s="17"/>
      <c r="AZ2635" s="17"/>
      <c r="BA2635" s="17"/>
      <c r="BB2635" s="17"/>
      <c r="BC2635" s="17"/>
      <c r="BD2635" s="17"/>
      <c r="BE2635" s="17"/>
      <c r="BF2635" s="17"/>
      <c r="BG2635" s="17"/>
      <c r="BH2635" s="17"/>
      <c r="BI2635" s="17"/>
      <c r="BJ2635" s="17"/>
      <c r="BK2635" s="17"/>
      <c r="BL2635" s="17"/>
      <c r="BM2635" s="17"/>
      <c r="BN2635" s="15"/>
      <c r="BO2635" s="15"/>
      <c r="BP2635" s="22"/>
      <c r="BQ2635" s="15"/>
      <c r="BR2635" s="15"/>
      <c r="BS2635" s="15"/>
      <c r="BT2635" s="15"/>
      <c r="BU2635" s="15"/>
      <c r="BV2635" s="15"/>
      <c r="BW2635" s="15"/>
      <c r="BX2635" s="15"/>
      <c r="BY2635" s="15"/>
      <c r="BZ2635" s="15"/>
      <c r="CA2635" s="15"/>
      <c r="CB2635" s="15"/>
      <c r="CC2635" s="15"/>
      <c r="CD2635" s="15"/>
      <c r="CE2635" s="15"/>
      <c r="CF2635" s="15"/>
      <c r="CG2635" s="15"/>
      <c r="CH2635" s="15"/>
      <c r="CI2635" s="15"/>
      <c r="CJ2635" s="15"/>
    </row>
    <row r="2636" spans="1:88" ht="25.5">
      <c r="A2636" s="71" t="s">
        <v>16566</v>
      </c>
      <c r="B2636" t="s">
        <v>16567</v>
      </c>
      <c r="C2636" s="71" t="s">
        <v>58</v>
      </c>
      <c r="D2636" s="16">
        <v>2018</v>
      </c>
      <c r="E2636" s="26" t="s">
        <v>1472</v>
      </c>
      <c r="F2636" s="26"/>
      <c r="G2636" s="26" t="s">
        <v>91</v>
      </c>
      <c r="H2636" s="26" t="s">
        <v>91</v>
      </c>
      <c r="I2636" s="15" t="s">
        <v>91</v>
      </c>
      <c r="J2636" s="26"/>
      <c r="K2636" s="17">
        <f t="shared" si="285"/>
        <v>0</v>
      </c>
      <c r="L2636" s="15"/>
      <c r="M2636" s="15"/>
      <c r="N2636" s="15"/>
      <c r="O2636" s="15"/>
      <c r="P2636" s="15"/>
      <c r="Q2636" s="15"/>
      <c r="R2636" s="15"/>
      <c r="S2636" s="19"/>
      <c r="T2636" s="15"/>
      <c r="U2636" s="17"/>
      <c r="V2636" s="15"/>
      <c r="W2636" s="15"/>
      <c r="X2636" s="15"/>
      <c r="Y2636" s="15"/>
      <c r="AB2636" s="20"/>
      <c r="AC2636" s="21" t="s">
        <v>16568</v>
      </c>
      <c r="AD2636" s="21" t="s">
        <v>16569</v>
      </c>
      <c r="AE2636" s="21" t="s">
        <v>16570</v>
      </c>
      <c r="AF2636" s="21" t="s">
        <v>16571</v>
      </c>
      <c r="AG2636" s="22">
        <f t="shared" si="288"/>
        <v>0.38709677419354838</v>
      </c>
      <c r="AH2636" s="15"/>
      <c r="AI2636" s="17"/>
      <c r="AJ2636" s="17"/>
      <c r="AK2636" s="17" t="e">
        <f>VLOOKUP(A2636,'[1]Deals (Exits)'!B:B,1,FALSE)</f>
        <v>#N/A</v>
      </c>
      <c r="AL2636" s="23"/>
      <c r="AM2636" s="17"/>
      <c r="AN2636" s="17"/>
      <c r="AO2636" s="17"/>
      <c r="AP2636" s="17"/>
      <c r="AQ2636" s="18"/>
      <c r="AR2636" s="18"/>
      <c r="AS2636" s="17"/>
      <c r="AT2636" s="17"/>
      <c r="AU2636" s="18"/>
      <c r="AV2636" s="17"/>
      <c r="AW2636" s="17"/>
      <c r="AX2636" s="17"/>
      <c r="AY2636" s="17"/>
      <c r="AZ2636" s="17"/>
      <c r="BA2636" s="17"/>
      <c r="BB2636" s="17"/>
      <c r="BC2636" s="17"/>
      <c r="BD2636" s="17"/>
      <c r="BE2636" s="17"/>
      <c r="BF2636" s="17"/>
      <c r="BG2636" s="17"/>
      <c r="BH2636" s="17"/>
      <c r="BI2636" s="17"/>
      <c r="BJ2636" s="17"/>
      <c r="BK2636" s="17"/>
      <c r="BL2636" s="17"/>
      <c r="BM2636" s="17"/>
      <c r="BN2636" s="15"/>
      <c r="BO2636" s="15"/>
      <c r="BP2636" s="22"/>
      <c r="BQ2636" s="15"/>
      <c r="BR2636" s="15"/>
      <c r="BS2636" s="15"/>
      <c r="BT2636" s="15"/>
      <c r="BU2636" s="15"/>
      <c r="BV2636" s="15"/>
      <c r="BW2636" s="15"/>
      <c r="BX2636" s="15"/>
      <c r="BY2636" s="15"/>
      <c r="BZ2636" s="15"/>
      <c r="CA2636" s="15"/>
      <c r="CB2636" s="15"/>
      <c r="CC2636" s="15"/>
      <c r="CD2636" s="15"/>
      <c r="CE2636" s="15"/>
      <c r="CF2636" s="15"/>
      <c r="CG2636" s="15"/>
      <c r="CH2636" s="15"/>
      <c r="CI2636" s="15"/>
      <c r="CJ2636" s="15"/>
    </row>
    <row r="2637" spans="1:88" ht="25.5">
      <c r="A2637" t="s">
        <v>16572</v>
      </c>
      <c r="B2637" t="s">
        <v>16573</v>
      </c>
      <c r="C2637" s="71" t="s">
        <v>58</v>
      </c>
      <c r="D2637" s="16">
        <v>2016</v>
      </c>
      <c r="E2637" s="26" t="s">
        <v>90</v>
      </c>
      <c r="F2637" s="26"/>
      <c r="G2637" s="26" t="s">
        <v>91</v>
      </c>
      <c r="H2637" s="26" t="s">
        <v>91</v>
      </c>
      <c r="I2637" s="15" t="s">
        <v>91</v>
      </c>
      <c r="J2637" s="26"/>
      <c r="K2637" s="17">
        <f t="shared" si="285"/>
        <v>0</v>
      </c>
      <c r="L2637" s="15"/>
      <c r="M2637" s="15"/>
      <c r="N2637" s="15"/>
      <c r="O2637" s="15"/>
      <c r="P2637" s="15"/>
      <c r="Q2637" s="15"/>
      <c r="R2637" s="15"/>
      <c r="S2637" s="19"/>
      <c r="T2637" s="15"/>
      <c r="U2637" s="17"/>
      <c r="V2637" s="15"/>
      <c r="W2637" s="15"/>
      <c r="X2637" s="15"/>
      <c r="Y2637" s="15"/>
      <c r="AB2637" s="20"/>
      <c r="AC2637" s="21" t="s">
        <v>16574</v>
      </c>
      <c r="AD2637" s="21" t="s">
        <v>16575</v>
      </c>
      <c r="AE2637" s="15"/>
      <c r="AF2637" s="21" t="s">
        <v>16576</v>
      </c>
      <c r="AG2637" s="22">
        <f t="shared" si="288"/>
        <v>0.35483870967741937</v>
      </c>
      <c r="AH2637" s="15"/>
      <c r="AI2637" s="17"/>
      <c r="AJ2637" s="17"/>
      <c r="AK2637" s="17" t="e">
        <f>VLOOKUP(A2637,'[1]Deals (Exits)'!B:B,1,FALSE)</f>
        <v>#N/A</v>
      </c>
      <c r="AL2637" s="23"/>
      <c r="AM2637" s="17"/>
      <c r="AN2637" s="17"/>
      <c r="AO2637" s="17"/>
      <c r="AP2637" s="17"/>
      <c r="AQ2637" s="18"/>
      <c r="AR2637" s="18"/>
      <c r="AS2637" s="17"/>
      <c r="AT2637" s="17"/>
      <c r="AU2637" s="18"/>
      <c r="AV2637" s="17"/>
      <c r="AW2637" s="17"/>
      <c r="AX2637" s="17"/>
      <c r="AY2637" s="17"/>
      <c r="AZ2637" s="17"/>
      <c r="BA2637" s="17"/>
      <c r="BB2637" s="17"/>
      <c r="BC2637" s="17"/>
      <c r="BD2637" s="17"/>
      <c r="BE2637" s="17"/>
      <c r="BF2637" s="17"/>
      <c r="BG2637" s="17"/>
      <c r="BH2637" s="17"/>
      <c r="BI2637" s="17"/>
      <c r="BJ2637" s="17"/>
      <c r="BK2637" s="17"/>
      <c r="BL2637" s="17"/>
      <c r="BM2637" s="17"/>
      <c r="BN2637" s="15"/>
      <c r="BO2637" s="15"/>
      <c r="BP2637" s="22"/>
      <c r="BQ2637" s="15"/>
      <c r="BR2637" s="15"/>
      <c r="BS2637" s="15"/>
      <c r="BT2637" s="15"/>
      <c r="BU2637" s="15"/>
      <c r="BV2637" s="15"/>
      <c r="BW2637" s="15"/>
      <c r="BX2637" s="15"/>
      <c r="BY2637" s="15"/>
      <c r="BZ2637" s="15"/>
      <c r="CA2637" s="15"/>
      <c r="CB2637" s="15"/>
      <c r="CC2637" s="15"/>
      <c r="CD2637" s="15"/>
      <c r="CE2637" s="15"/>
      <c r="CF2637" s="15"/>
      <c r="CG2637" s="15"/>
      <c r="CH2637" s="15"/>
      <c r="CI2637" s="15"/>
      <c r="CJ2637" s="15"/>
    </row>
    <row r="2638" spans="1:88" ht="25.5">
      <c r="A2638" t="s">
        <v>16577</v>
      </c>
      <c r="B2638" t="s">
        <v>16578</v>
      </c>
      <c r="C2638" s="71" t="s">
        <v>58</v>
      </c>
      <c r="D2638" s="16">
        <v>2016</v>
      </c>
      <c r="E2638" s="26" t="s">
        <v>1472</v>
      </c>
      <c r="F2638" s="26"/>
      <c r="G2638" s="26" t="s">
        <v>91</v>
      </c>
      <c r="H2638" s="26" t="s">
        <v>91</v>
      </c>
      <c r="I2638" s="15" t="s">
        <v>91</v>
      </c>
      <c r="J2638" s="26"/>
      <c r="K2638" s="17">
        <f t="shared" si="285"/>
        <v>0</v>
      </c>
      <c r="L2638" s="15"/>
      <c r="M2638" s="15"/>
      <c r="N2638" s="15"/>
      <c r="O2638" s="15"/>
      <c r="P2638" s="15"/>
      <c r="Q2638" s="15"/>
      <c r="R2638" s="15"/>
      <c r="S2638" s="19"/>
      <c r="T2638" s="15"/>
      <c r="U2638" s="17"/>
      <c r="V2638" s="15"/>
      <c r="W2638" s="15"/>
      <c r="X2638" s="15"/>
      <c r="Y2638" s="15"/>
      <c r="AB2638" s="20"/>
      <c r="AC2638" s="21" t="s">
        <v>16579</v>
      </c>
      <c r="AD2638" s="21" t="s">
        <v>16580</v>
      </c>
      <c r="AE2638" s="15"/>
      <c r="AF2638" s="15"/>
      <c r="AG2638" s="22">
        <f t="shared" si="288"/>
        <v>0.32258064516129031</v>
      </c>
      <c r="AH2638" s="15"/>
      <c r="AI2638" s="17"/>
      <c r="AJ2638" s="17"/>
      <c r="AK2638" s="17" t="e">
        <f>VLOOKUP(A2638,'[1]Deals (Exits)'!B:B,1,FALSE)</f>
        <v>#N/A</v>
      </c>
      <c r="AL2638" s="23"/>
      <c r="AM2638" s="17"/>
      <c r="AN2638" s="17"/>
      <c r="AO2638" s="17"/>
      <c r="AP2638" s="17"/>
      <c r="AQ2638" s="18"/>
      <c r="AR2638" s="18"/>
      <c r="AS2638" s="17"/>
      <c r="AT2638" s="17"/>
      <c r="AU2638" s="18"/>
      <c r="AV2638" s="17"/>
      <c r="AW2638" s="17"/>
      <c r="AX2638" s="17"/>
      <c r="AY2638" s="17"/>
      <c r="AZ2638" s="17"/>
      <c r="BA2638" s="17"/>
      <c r="BB2638" s="17"/>
      <c r="BC2638" s="17"/>
      <c r="BD2638" s="17"/>
      <c r="BE2638" s="17"/>
      <c r="BF2638" s="17"/>
      <c r="BG2638" s="17"/>
      <c r="BH2638" s="17"/>
      <c r="BI2638" s="17"/>
      <c r="BJ2638" s="17"/>
      <c r="BK2638" s="17"/>
      <c r="BL2638" s="17"/>
      <c r="BM2638" s="17"/>
      <c r="BN2638" s="15"/>
      <c r="BO2638" s="15"/>
      <c r="BP2638" s="22"/>
      <c r="BQ2638" s="15"/>
      <c r="BR2638" s="15"/>
      <c r="BS2638" s="15"/>
      <c r="BT2638" s="15"/>
      <c r="BU2638" s="15"/>
      <c r="BV2638" s="15"/>
      <c r="BW2638" s="15"/>
      <c r="BX2638" s="15"/>
      <c r="BY2638" s="15"/>
      <c r="BZ2638" s="15"/>
      <c r="CA2638" s="15"/>
      <c r="CB2638" s="15"/>
      <c r="CC2638" s="15"/>
      <c r="CD2638" s="15"/>
      <c r="CE2638" s="15"/>
      <c r="CF2638" s="15"/>
      <c r="CG2638" s="15"/>
      <c r="CH2638" s="15"/>
      <c r="CI2638" s="15"/>
      <c r="CJ2638" s="15"/>
    </row>
    <row r="2639" spans="1:88" ht="25.5">
      <c r="A2639" t="s">
        <v>16581</v>
      </c>
      <c r="B2639" t="s">
        <v>16582</v>
      </c>
      <c r="C2639" s="71" t="s">
        <v>58</v>
      </c>
      <c r="D2639" s="16">
        <v>2014</v>
      </c>
      <c r="E2639" s="26" t="s">
        <v>90</v>
      </c>
      <c r="F2639" s="26"/>
      <c r="G2639" s="26" t="s">
        <v>91</v>
      </c>
      <c r="H2639" s="26" t="s">
        <v>91</v>
      </c>
      <c r="I2639" s="15" t="s">
        <v>91</v>
      </c>
      <c r="J2639" s="26"/>
      <c r="K2639" s="17">
        <f t="shared" si="285"/>
        <v>0</v>
      </c>
      <c r="L2639" s="15"/>
      <c r="M2639" s="15"/>
      <c r="N2639" s="15"/>
      <c r="O2639" s="15"/>
      <c r="P2639" s="15"/>
      <c r="Q2639" s="15"/>
      <c r="R2639" s="15"/>
      <c r="S2639" s="19"/>
      <c r="T2639" s="15"/>
      <c r="U2639" s="17"/>
      <c r="V2639" s="15"/>
      <c r="W2639" s="15"/>
      <c r="X2639" s="15"/>
      <c r="Y2639" s="15"/>
      <c r="AB2639" s="20"/>
      <c r="AC2639" s="21" t="s">
        <v>16583</v>
      </c>
      <c r="AD2639" s="21" t="s">
        <v>16584</v>
      </c>
      <c r="AE2639" s="21" t="s">
        <v>16585</v>
      </c>
      <c r="AF2639" s="21" t="s">
        <v>16586</v>
      </c>
      <c r="AG2639" s="22">
        <f t="shared" si="288"/>
        <v>0.38709677419354838</v>
      </c>
      <c r="AH2639" s="15"/>
      <c r="AI2639" s="17"/>
      <c r="AJ2639" s="17"/>
      <c r="AK2639" s="17" t="e">
        <f>VLOOKUP(A2639,'[1]Deals (Exits)'!B:B,1,FALSE)</f>
        <v>#N/A</v>
      </c>
      <c r="AL2639" s="23"/>
      <c r="AM2639" s="17"/>
      <c r="AN2639" s="17"/>
      <c r="AO2639" s="17"/>
      <c r="AP2639" s="17"/>
      <c r="AQ2639" s="18"/>
      <c r="AR2639" s="18"/>
      <c r="AS2639" s="17"/>
      <c r="AT2639" s="17"/>
      <c r="AU2639" s="18"/>
      <c r="AV2639" s="17"/>
      <c r="AW2639" s="17"/>
      <c r="AX2639" s="17"/>
      <c r="AY2639" s="17"/>
      <c r="AZ2639" s="17"/>
      <c r="BA2639" s="17"/>
      <c r="BB2639" s="17"/>
      <c r="BC2639" s="17"/>
      <c r="BD2639" s="17"/>
      <c r="BE2639" s="17"/>
      <c r="BF2639" s="17"/>
      <c r="BG2639" s="17"/>
      <c r="BH2639" s="17"/>
      <c r="BI2639" s="17"/>
      <c r="BJ2639" s="17"/>
      <c r="BK2639" s="17"/>
      <c r="BL2639" s="17"/>
      <c r="BM2639" s="17"/>
      <c r="BN2639" s="15"/>
      <c r="BO2639" s="15"/>
      <c r="BP2639" s="22"/>
      <c r="BQ2639" s="15"/>
      <c r="BR2639" s="15"/>
      <c r="BS2639" s="15"/>
      <c r="BT2639" s="15"/>
      <c r="BU2639" s="15"/>
      <c r="BV2639" s="15"/>
      <c r="BW2639" s="15"/>
      <c r="BX2639" s="15"/>
      <c r="BY2639" s="15"/>
      <c r="BZ2639" s="15"/>
      <c r="CA2639" s="15"/>
      <c r="CB2639" s="15"/>
      <c r="CC2639" s="15"/>
      <c r="CD2639" s="15"/>
      <c r="CE2639" s="15"/>
      <c r="CF2639" s="15"/>
      <c r="CG2639" s="15"/>
      <c r="CH2639" s="15"/>
      <c r="CI2639" s="15"/>
      <c r="CJ2639" s="15"/>
    </row>
    <row r="2640" spans="1:88" ht="25.5">
      <c r="A2640" t="s">
        <v>16587</v>
      </c>
      <c r="B2640" t="s">
        <v>16588</v>
      </c>
      <c r="C2640" s="71" t="s">
        <v>58</v>
      </c>
      <c r="D2640" s="16">
        <v>2010</v>
      </c>
      <c r="E2640" s="26" t="s">
        <v>90</v>
      </c>
      <c r="F2640" s="26"/>
      <c r="G2640" s="26" t="s">
        <v>91</v>
      </c>
      <c r="H2640" s="26" t="s">
        <v>91</v>
      </c>
      <c r="I2640" s="15" t="s">
        <v>91</v>
      </c>
      <c r="J2640" s="26"/>
      <c r="K2640" s="17">
        <f t="shared" si="285"/>
        <v>0</v>
      </c>
      <c r="L2640" s="15"/>
      <c r="M2640" s="15"/>
      <c r="N2640" s="15"/>
      <c r="O2640" s="15"/>
      <c r="P2640" s="15"/>
      <c r="Q2640" s="15"/>
      <c r="R2640" s="15"/>
      <c r="S2640" s="19"/>
      <c r="T2640" s="15"/>
      <c r="U2640" s="17"/>
      <c r="V2640" s="15"/>
      <c r="W2640" s="15"/>
      <c r="X2640" s="15"/>
      <c r="Y2640" s="15"/>
      <c r="AB2640" s="20"/>
      <c r="AC2640" s="21" t="s">
        <v>16589</v>
      </c>
      <c r="AD2640" s="21" t="s">
        <v>16590</v>
      </c>
      <c r="AE2640" s="21" t="s">
        <v>16591</v>
      </c>
      <c r="AF2640" s="21" t="s">
        <v>16592</v>
      </c>
      <c r="AG2640" s="22">
        <f t="shared" si="288"/>
        <v>0.38709677419354838</v>
      </c>
      <c r="AH2640" s="15"/>
      <c r="AI2640" s="17"/>
      <c r="AJ2640" s="17"/>
      <c r="AK2640" s="17" t="e">
        <f>VLOOKUP(A2640,'[1]Deals (Exits)'!B:B,1,FALSE)</f>
        <v>#N/A</v>
      </c>
      <c r="AL2640" s="23"/>
      <c r="AM2640" s="17"/>
      <c r="AN2640" s="17"/>
      <c r="AO2640" s="17"/>
      <c r="AP2640" s="17"/>
      <c r="AQ2640" s="18"/>
      <c r="AR2640" s="18"/>
      <c r="AS2640" s="17"/>
      <c r="AT2640" s="17"/>
      <c r="AU2640" s="18"/>
      <c r="AV2640" s="17"/>
      <c r="AW2640" s="17"/>
      <c r="AX2640" s="17"/>
      <c r="AY2640" s="17"/>
      <c r="AZ2640" s="17"/>
      <c r="BA2640" s="17"/>
      <c r="BB2640" s="17"/>
      <c r="BC2640" s="17"/>
      <c r="BD2640" s="17"/>
      <c r="BE2640" s="17"/>
      <c r="BF2640" s="17"/>
      <c r="BG2640" s="17"/>
      <c r="BH2640" s="17"/>
      <c r="BI2640" s="17"/>
      <c r="BJ2640" s="17"/>
      <c r="BK2640" s="17"/>
      <c r="BL2640" s="17"/>
      <c r="BM2640" s="17"/>
      <c r="BN2640" s="15"/>
      <c r="BO2640" s="15"/>
      <c r="BP2640" s="22"/>
      <c r="BQ2640" s="15"/>
      <c r="BR2640" s="15"/>
      <c r="BS2640" s="15"/>
      <c r="BT2640" s="15"/>
      <c r="BU2640" s="15"/>
      <c r="BV2640" s="15"/>
      <c r="BW2640" s="15"/>
      <c r="BX2640" s="15"/>
      <c r="BY2640" s="15"/>
      <c r="BZ2640" s="15"/>
      <c r="CA2640" s="15"/>
      <c r="CB2640" s="15"/>
      <c r="CC2640" s="15"/>
      <c r="CD2640" s="15"/>
      <c r="CE2640" s="15"/>
      <c r="CF2640" s="15"/>
      <c r="CG2640" s="15"/>
      <c r="CH2640" s="15"/>
      <c r="CI2640" s="15"/>
      <c r="CJ2640" s="15"/>
    </row>
    <row r="2641" spans="1:88" ht="25.5">
      <c r="A2641" t="s">
        <v>16593</v>
      </c>
      <c r="B2641" t="s">
        <v>16594</v>
      </c>
      <c r="C2641" s="71" t="s">
        <v>58</v>
      </c>
      <c r="D2641" s="16">
        <v>2014</v>
      </c>
      <c r="E2641" s="26" t="s">
        <v>6241</v>
      </c>
      <c r="F2641" s="26"/>
      <c r="G2641" s="26" t="s">
        <v>91</v>
      </c>
      <c r="H2641" s="26" t="s">
        <v>91</v>
      </c>
      <c r="I2641" s="15" t="s">
        <v>91</v>
      </c>
      <c r="J2641" s="26"/>
      <c r="K2641" s="17">
        <f t="shared" si="285"/>
        <v>0</v>
      </c>
      <c r="L2641" s="15"/>
      <c r="M2641" s="15"/>
      <c r="N2641" s="15"/>
      <c r="O2641" s="15"/>
      <c r="P2641" s="15"/>
      <c r="Q2641" s="15"/>
      <c r="R2641" s="15"/>
      <c r="S2641" s="19"/>
      <c r="T2641" s="15"/>
      <c r="U2641" s="17"/>
      <c r="V2641" s="15"/>
      <c r="W2641" s="15"/>
      <c r="X2641" s="15"/>
      <c r="Y2641" s="15"/>
      <c r="AB2641" s="20"/>
      <c r="AC2641" s="21" t="s">
        <v>16595</v>
      </c>
      <c r="AD2641" s="21" t="s">
        <v>16596</v>
      </c>
      <c r="AE2641" s="21" t="s">
        <v>16597</v>
      </c>
      <c r="AF2641" s="21" t="s">
        <v>16598</v>
      </c>
      <c r="AG2641" s="22">
        <f t="shared" si="288"/>
        <v>0.38709677419354838</v>
      </c>
      <c r="AH2641" s="15"/>
      <c r="AI2641" s="17"/>
      <c r="AJ2641" s="17"/>
      <c r="AK2641" s="17" t="e">
        <f>VLOOKUP(A2641,'[1]Deals (Exits)'!B:B,1,FALSE)</f>
        <v>#N/A</v>
      </c>
      <c r="AL2641" s="23"/>
      <c r="AM2641" s="17"/>
      <c r="AN2641" s="17"/>
      <c r="AO2641" s="17"/>
      <c r="AP2641" s="17"/>
      <c r="AQ2641" s="18"/>
      <c r="AR2641" s="18"/>
      <c r="AS2641" s="17"/>
      <c r="AT2641" s="17"/>
      <c r="AU2641" s="18"/>
      <c r="AV2641" s="17"/>
      <c r="AW2641" s="17"/>
      <c r="AX2641" s="17"/>
      <c r="AY2641" s="17"/>
      <c r="AZ2641" s="17"/>
      <c r="BA2641" s="17"/>
      <c r="BB2641" s="17"/>
      <c r="BC2641" s="17"/>
      <c r="BD2641" s="17"/>
      <c r="BE2641" s="17"/>
      <c r="BF2641" s="17"/>
      <c r="BG2641" s="17"/>
      <c r="BH2641" s="17"/>
      <c r="BI2641" s="17"/>
      <c r="BJ2641" s="17"/>
      <c r="BK2641" s="17"/>
      <c r="BL2641" s="17"/>
      <c r="BM2641" s="17"/>
      <c r="BN2641" s="15"/>
      <c r="BO2641" s="15"/>
      <c r="BP2641" s="22"/>
      <c r="BQ2641" s="15"/>
      <c r="BR2641" s="15"/>
      <c r="BS2641" s="15"/>
      <c r="BT2641" s="15"/>
      <c r="BU2641" s="15"/>
      <c r="BV2641" s="15"/>
      <c r="BW2641" s="15"/>
      <c r="BX2641" s="15"/>
      <c r="BY2641" s="15"/>
      <c r="BZ2641" s="15"/>
      <c r="CA2641" s="15"/>
      <c r="CB2641" s="15"/>
      <c r="CC2641" s="15"/>
      <c r="CD2641" s="15"/>
      <c r="CE2641" s="15"/>
      <c r="CF2641" s="15"/>
      <c r="CG2641" s="15"/>
      <c r="CH2641" s="15"/>
      <c r="CI2641" s="15"/>
      <c r="CJ2641" s="15"/>
    </row>
    <row r="2642" spans="1:88" ht="25.5">
      <c r="A2642" t="s">
        <v>16599</v>
      </c>
      <c r="B2642" t="s">
        <v>16600</v>
      </c>
      <c r="C2642" s="71" t="s">
        <v>58</v>
      </c>
      <c r="D2642" s="16">
        <v>2010</v>
      </c>
      <c r="E2642" s="26" t="s">
        <v>90</v>
      </c>
      <c r="F2642" s="26"/>
      <c r="G2642" s="26" t="s">
        <v>91</v>
      </c>
      <c r="H2642" s="26" t="s">
        <v>91</v>
      </c>
      <c r="I2642" s="15" t="s">
        <v>91</v>
      </c>
      <c r="J2642" s="26"/>
      <c r="K2642" s="17">
        <f t="shared" si="285"/>
        <v>0</v>
      </c>
      <c r="L2642" s="15"/>
      <c r="M2642" s="15"/>
      <c r="N2642" s="15"/>
      <c r="O2642" s="15"/>
      <c r="P2642" s="15"/>
      <c r="Q2642" s="15"/>
      <c r="R2642" s="15"/>
      <c r="S2642" s="19"/>
      <c r="T2642" s="15"/>
      <c r="U2642" s="17"/>
      <c r="V2642" s="15"/>
      <c r="W2642" s="15"/>
      <c r="X2642" s="15"/>
      <c r="Y2642" s="15"/>
      <c r="AB2642" s="20"/>
      <c r="AC2642" s="21" t="s">
        <v>16601</v>
      </c>
      <c r="AD2642" s="15"/>
      <c r="AE2642" s="21" t="s">
        <v>16602</v>
      </c>
      <c r="AF2642" s="21" t="s">
        <v>16603</v>
      </c>
      <c r="AG2642" s="22">
        <f t="shared" si="288"/>
        <v>0.35483870967741937</v>
      </c>
      <c r="AH2642" s="15"/>
      <c r="AI2642" s="17"/>
      <c r="AJ2642" s="17"/>
      <c r="AK2642" s="17" t="e">
        <f>VLOOKUP(A2642,'[1]Deals (Exits)'!B:B,1,FALSE)</f>
        <v>#N/A</v>
      </c>
      <c r="AL2642" s="23"/>
      <c r="AM2642" s="17"/>
      <c r="AN2642" s="17"/>
      <c r="AO2642" s="17"/>
      <c r="AP2642" s="17"/>
      <c r="AQ2642" s="18"/>
      <c r="AR2642" s="18"/>
      <c r="AS2642" s="17"/>
      <c r="AT2642" s="17"/>
      <c r="AU2642" s="18"/>
      <c r="AV2642" s="17"/>
      <c r="AW2642" s="17"/>
      <c r="AX2642" s="17"/>
      <c r="AY2642" s="17"/>
      <c r="AZ2642" s="17"/>
      <c r="BA2642" s="17"/>
      <c r="BB2642" s="17"/>
      <c r="BC2642" s="17"/>
      <c r="BD2642" s="17"/>
      <c r="BE2642" s="17"/>
      <c r="BF2642" s="17"/>
      <c r="BG2642" s="17"/>
      <c r="BH2642" s="17"/>
      <c r="BI2642" s="17"/>
      <c r="BJ2642" s="17"/>
      <c r="BK2642" s="17"/>
      <c r="BL2642" s="17"/>
      <c r="BM2642" s="17"/>
      <c r="BN2642" s="15"/>
      <c r="BO2642" s="15"/>
      <c r="BP2642" s="22"/>
      <c r="BQ2642" s="15"/>
      <c r="BR2642" s="15"/>
      <c r="BS2642" s="15"/>
      <c r="BT2642" s="15"/>
      <c r="BU2642" s="15"/>
      <c r="BV2642" s="15"/>
      <c r="BW2642" s="15"/>
      <c r="BX2642" s="15"/>
      <c r="BY2642" s="15"/>
      <c r="BZ2642" s="15"/>
      <c r="CA2642" s="15"/>
      <c r="CB2642" s="15"/>
      <c r="CC2642" s="15"/>
      <c r="CD2642" s="15"/>
      <c r="CE2642" s="15"/>
      <c r="CF2642" s="15"/>
      <c r="CG2642" s="15"/>
      <c r="CH2642" s="15"/>
      <c r="CI2642" s="15"/>
      <c r="CJ2642" s="15"/>
    </row>
    <row r="2643" spans="1:88" ht="25.5">
      <c r="A2643" t="s">
        <v>16604</v>
      </c>
      <c r="B2643" t="s">
        <v>16605</v>
      </c>
      <c r="C2643" s="71" t="s">
        <v>58</v>
      </c>
      <c r="D2643" s="16">
        <v>2012</v>
      </c>
      <c r="E2643" s="26" t="s">
        <v>90</v>
      </c>
      <c r="F2643" s="26"/>
      <c r="G2643" s="26" t="s">
        <v>91</v>
      </c>
      <c r="H2643" s="26" t="s">
        <v>91</v>
      </c>
      <c r="I2643" s="15" t="s">
        <v>91</v>
      </c>
      <c r="J2643" s="26"/>
      <c r="K2643" s="17">
        <f t="shared" si="285"/>
        <v>0</v>
      </c>
      <c r="L2643" s="15"/>
      <c r="M2643" s="15"/>
      <c r="N2643" s="15"/>
      <c r="O2643" s="15"/>
      <c r="P2643" s="15"/>
      <c r="Q2643" s="15"/>
      <c r="R2643" s="15"/>
      <c r="S2643" s="19"/>
      <c r="T2643" s="15"/>
      <c r="U2643" s="17"/>
      <c r="V2643" s="15"/>
      <c r="W2643" s="15"/>
      <c r="X2643" s="15"/>
      <c r="Y2643" s="15"/>
      <c r="AB2643" s="20"/>
      <c r="AC2643" s="21" t="s">
        <v>16606</v>
      </c>
      <c r="AD2643" s="21" t="s">
        <v>16607</v>
      </c>
      <c r="AE2643" s="21" t="s">
        <v>16608</v>
      </c>
      <c r="AF2643" s="21" t="s">
        <v>16609</v>
      </c>
      <c r="AG2643" s="22">
        <f t="shared" si="288"/>
        <v>0.38709677419354838</v>
      </c>
      <c r="AH2643" s="15"/>
      <c r="AI2643" s="17"/>
      <c r="AJ2643" s="17"/>
      <c r="AK2643" s="17" t="e">
        <f>VLOOKUP(A2643,'[1]Deals (Exits)'!B:B,1,FALSE)</f>
        <v>#N/A</v>
      </c>
      <c r="AL2643" s="23"/>
      <c r="AM2643" s="17"/>
      <c r="AN2643" s="17"/>
      <c r="AO2643" s="17"/>
      <c r="AP2643" s="17"/>
      <c r="AQ2643" s="18"/>
      <c r="AR2643" s="18"/>
      <c r="AS2643" s="17"/>
      <c r="AT2643" s="17"/>
      <c r="AU2643" s="18"/>
      <c r="AV2643" s="17"/>
      <c r="AW2643" s="17"/>
      <c r="AX2643" s="17"/>
      <c r="AY2643" s="17"/>
      <c r="AZ2643" s="17"/>
      <c r="BA2643" s="17"/>
      <c r="BB2643" s="17"/>
      <c r="BC2643" s="17"/>
      <c r="BD2643" s="17"/>
      <c r="BE2643" s="17"/>
      <c r="BF2643" s="17"/>
      <c r="BG2643" s="17"/>
      <c r="BH2643" s="17"/>
      <c r="BI2643" s="17"/>
      <c r="BJ2643" s="17"/>
      <c r="BK2643" s="17"/>
      <c r="BL2643" s="17"/>
      <c r="BM2643" s="17"/>
      <c r="BN2643" s="15"/>
      <c r="BO2643" s="15"/>
      <c r="BP2643" s="22"/>
      <c r="BQ2643" s="15"/>
      <c r="BR2643" s="15"/>
      <c r="BS2643" s="15"/>
      <c r="BT2643" s="15"/>
      <c r="BU2643" s="15"/>
      <c r="BV2643" s="15"/>
      <c r="BW2643" s="15"/>
      <c r="BX2643" s="15"/>
      <c r="BY2643" s="15"/>
      <c r="BZ2643" s="15"/>
      <c r="CA2643" s="15"/>
      <c r="CB2643" s="15"/>
      <c r="CC2643" s="15"/>
      <c r="CD2643" s="15"/>
      <c r="CE2643" s="15"/>
      <c r="CF2643" s="15"/>
      <c r="CG2643" s="15"/>
      <c r="CH2643" s="15"/>
      <c r="CI2643" s="15"/>
      <c r="CJ2643" s="15"/>
    </row>
    <row r="2644" spans="1:88" ht="25.5">
      <c r="A2644" t="s">
        <v>16610</v>
      </c>
      <c r="B2644" s="15" t="s">
        <v>16611</v>
      </c>
      <c r="C2644" s="71" t="s">
        <v>58</v>
      </c>
      <c r="D2644" s="16">
        <v>2017</v>
      </c>
      <c r="E2644" s="26" t="s">
        <v>2909</v>
      </c>
      <c r="F2644" s="26"/>
      <c r="G2644" s="26" t="s">
        <v>91</v>
      </c>
      <c r="H2644" s="26" t="s">
        <v>91</v>
      </c>
      <c r="I2644" s="15" t="s">
        <v>91</v>
      </c>
      <c r="J2644" s="26"/>
      <c r="K2644" s="17">
        <f t="shared" si="285"/>
        <v>0</v>
      </c>
      <c r="L2644" s="15"/>
      <c r="M2644" s="15"/>
      <c r="N2644" s="15"/>
      <c r="O2644" s="15"/>
      <c r="P2644" s="15"/>
      <c r="Q2644" s="15"/>
      <c r="R2644" s="15"/>
      <c r="S2644" s="19"/>
      <c r="T2644" s="15"/>
      <c r="U2644" s="17"/>
      <c r="V2644" s="15"/>
      <c r="W2644" s="15"/>
      <c r="X2644" s="15"/>
      <c r="Y2644" s="15"/>
      <c r="AB2644" s="20"/>
      <c r="AC2644" s="21" t="s">
        <v>16612</v>
      </c>
      <c r="AD2644" s="21" t="s">
        <v>16613</v>
      </c>
      <c r="AE2644" s="21" t="s">
        <v>16614</v>
      </c>
      <c r="AF2644" s="15"/>
      <c r="AG2644" s="22">
        <f t="shared" si="288"/>
        <v>0.35483870967741937</v>
      </c>
      <c r="AH2644" s="15"/>
      <c r="AI2644" s="17"/>
      <c r="AJ2644" s="17"/>
      <c r="AK2644" s="17" t="e">
        <f>VLOOKUP(A2644,'[1]Deals (Exits)'!B:B,1,FALSE)</f>
        <v>#N/A</v>
      </c>
      <c r="AL2644" s="23"/>
      <c r="AM2644" s="17"/>
      <c r="AN2644" s="17"/>
      <c r="AO2644" s="17"/>
      <c r="AP2644" s="17"/>
      <c r="AQ2644" s="18"/>
      <c r="AR2644" s="18"/>
      <c r="AS2644" s="17"/>
      <c r="AT2644" s="17"/>
      <c r="AU2644" s="18"/>
      <c r="AV2644" s="17"/>
      <c r="AW2644" s="17"/>
      <c r="AX2644" s="17"/>
      <c r="AY2644" s="17"/>
      <c r="AZ2644" s="17"/>
      <c r="BA2644" s="17"/>
      <c r="BB2644" s="17"/>
      <c r="BC2644" s="17"/>
      <c r="BD2644" s="17"/>
      <c r="BE2644" s="17"/>
      <c r="BF2644" s="17"/>
      <c r="BG2644" s="17"/>
      <c r="BH2644" s="17"/>
      <c r="BI2644" s="17"/>
      <c r="BJ2644" s="17"/>
      <c r="BK2644" s="17"/>
      <c r="BL2644" s="17"/>
      <c r="BM2644" s="17"/>
      <c r="BN2644" s="15"/>
      <c r="BO2644" s="15"/>
      <c r="BP2644" s="22"/>
      <c r="BQ2644" s="15"/>
      <c r="BR2644" s="15"/>
      <c r="BS2644" s="15"/>
      <c r="BT2644" s="15"/>
      <c r="BU2644" s="15"/>
      <c r="BV2644" s="15"/>
      <c r="BW2644" s="15"/>
      <c r="BX2644" s="15"/>
      <c r="BY2644" s="15"/>
      <c r="BZ2644" s="15"/>
      <c r="CA2644" s="15"/>
      <c r="CB2644" s="15"/>
      <c r="CC2644" s="15"/>
      <c r="CD2644" s="15"/>
      <c r="CE2644" s="15"/>
      <c r="CF2644" s="15"/>
      <c r="CG2644" s="15"/>
      <c r="CH2644" s="15"/>
      <c r="CI2644" s="15"/>
      <c r="CJ2644" s="15"/>
    </row>
    <row r="2645" spans="1:88" ht="25.5">
      <c r="A2645" t="s">
        <v>16615</v>
      </c>
      <c r="B2645" t="s">
        <v>16616</v>
      </c>
      <c r="C2645" s="71" t="s">
        <v>58</v>
      </c>
      <c r="D2645" s="16">
        <v>2015</v>
      </c>
      <c r="E2645" s="26" t="s">
        <v>1472</v>
      </c>
      <c r="F2645" s="26"/>
      <c r="G2645" s="26" t="s">
        <v>91</v>
      </c>
      <c r="H2645" s="26" t="s">
        <v>91</v>
      </c>
      <c r="I2645" s="15" t="s">
        <v>91</v>
      </c>
      <c r="J2645" s="26"/>
      <c r="K2645" s="17">
        <f t="shared" si="285"/>
        <v>0</v>
      </c>
      <c r="L2645" s="15"/>
      <c r="M2645" s="15"/>
      <c r="N2645" s="15"/>
      <c r="O2645" s="15"/>
      <c r="P2645" s="15"/>
      <c r="Q2645" s="15"/>
      <c r="R2645" s="15"/>
      <c r="S2645" s="19"/>
      <c r="T2645" s="15"/>
      <c r="U2645" s="17"/>
      <c r="V2645" s="15"/>
      <c r="W2645" s="15"/>
      <c r="X2645" s="15"/>
      <c r="Y2645" s="15"/>
      <c r="AB2645" s="20"/>
      <c r="AC2645" s="21" t="s">
        <v>16617</v>
      </c>
      <c r="AD2645" s="15"/>
      <c r="AE2645" s="15"/>
      <c r="AF2645" s="15"/>
      <c r="AG2645" s="22">
        <f t="shared" si="288"/>
        <v>0.29032258064516131</v>
      </c>
      <c r="AH2645" s="15"/>
      <c r="AI2645" s="17"/>
      <c r="AJ2645" s="17"/>
      <c r="AK2645" s="17" t="e">
        <f>VLOOKUP(A2645,'[1]Deals (Exits)'!B:B,1,FALSE)</f>
        <v>#N/A</v>
      </c>
      <c r="AL2645" s="23"/>
      <c r="AM2645" s="17"/>
      <c r="AN2645" s="17"/>
      <c r="AO2645" s="17"/>
      <c r="AP2645" s="17"/>
      <c r="AQ2645" s="18"/>
      <c r="AR2645" s="18"/>
      <c r="AS2645" s="17"/>
      <c r="AT2645" s="17"/>
      <c r="AU2645" s="18"/>
      <c r="AV2645" s="17"/>
      <c r="AW2645" s="17"/>
      <c r="AX2645" s="17"/>
      <c r="AY2645" s="17"/>
      <c r="AZ2645" s="17"/>
      <c r="BA2645" s="17"/>
      <c r="BB2645" s="17"/>
      <c r="BC2645" s="17"/>
      <c r="BD2645" s="17"/>
      <c r="BE2645" s="17"/>
      <c r="BF2645" s="17"/>
      <c r="BG2645" s="17"/>
      <c r="BH2645" s="17"/>
      <c r="BI2645" s="17"/>
      <c r="BJ2645" s="17"/>
      <c r="BK2645" s="17"/>
      <c r="BL2645" s="17"/>
      <c r="BM2645" s="17"/>
      <c r="BN2645" s="15"/>
      <c r="BO2645" s="15"/>
      <c r="BP2645" s="22"/>
      <c r="BQ2645" s="15"/>
      <c r="BR2645" s="15"/>
      <c r="BS2645" s="15"/>
      <c r="BT2645" s="15"/>
      <c r="BU2645" s="15"/>
      <c r="BV2645" s="15"/>
      <c r="BW2645" s="15"/>
      <c r="BX2645" s="15"/>
      <c r="BY2645" s="15"/>
      <c r="BZ2645" s="15"/>
      <c r="CA2645" s="15"/>
      <c r="CB2645" s="15"/>
      <c r="CC2645" s="15"/>
      <c r="CD2645" s="15"/>
      <c r="CE2645" s="15"/>
      <c r="CF2645" s="15"/>
      <c r="CG2645" s="15"/>
      <c r="CH2645" s="15"/>
      <c r="CI2645" s="15"/>
      <c r="CJ2645" s="15"/>
    </row>
    <row r="2646" spans="1:88" ht="25.5">
      <c r="A2646" t="s">
        <v>16618</v>
      </c>
      <c r="B2646" t="s">
        <v>16619</v>
      </c>
      <c r="C2646" s="71" t="s">
        <v>58</v>
      </c>
      <c r="D2646" s="16">
        <v>2013</v>
      </c>
      <c r="E2646" s="26" t="s">
        <v>1472</v>
      </c>
      <c r="F2646" s="26"/>
      <c r="G2646" s="26" t="s">
        <v>91</v>
      </c>
      <c r="H2646" s="26" t="s">
        <v>91</v>
      </c>
      <c r="I2646" s="15" t="s">
        <v>91</v>
      </c>
      <c r="J2646" s="26"/>
      <c r="K2646" s="17">
        <f t="shared" si="285"/>
        <v>0</v>
      </c>
      <c r="L2646" s="15"/>
      <c r="M2646" s="15"/>
      <c r="N2646" s="15"/>
      <c r="O2646" s="15"/>
      <c r="P2646" s="15"/>
      <c r="Q2646" s="15"/>
      <c r="R2646" s="15"/>
      <c r="S2646" s="19"/>
      <c r="T2646" s="15"/>
      <c r="U2646" s="17"/>
      <c r="V2646" s="15"/>
      <c r="W2646" s="15"/>
      <c r="X2646" s="15"/>
      <c r="Y2646" s="15"/>
      <c r="AB2646" s="20"/>
      <c r="AC2646" s="21" t="s">
        <v>16620</v>
      </c>
      <c r="AD2646" s="15"/>
      <c r="AE2646" s="21" t="s">
        <v>16621</v>
      </c>
      <c r="AF2646" s="21" t="s">
        <v>16622</v>
      </c>
      <c r="AG2646" s="22">
        <f t="shared" si="288"/>
        <v>0.35483870967741937</v>
      </c>
      <c r="AH2646" s="15"/>
      <c r="AI2646" s="17"/>
      <c r="AJ2646" s="17"/>
      <c r="AK2646" s="17" t="e">
        <f>VLOOKUP(A2646,'[1]Deals (Exits)'!B:B,1,FALSE)</f>
        <v>#N/A</v>
      </c>
      <c r="AL2646" s="23"/>
      <c r="AM2646" s="17"/>
      <c r="AN2646" s="17"/>
      <c r="AO2646" s="17"/>
      <c r="AP2646" s="17"/>
      <c r="AQ2646" s="18"/>
      <c r="AR2646" s="18"/>
      <c r="AS2646" s="17"/>
      <c r="AT2646" s="17"/>
      <c r="AU2646" s="18"/>
      <c r="AV2646" s="17"/>
      <c r="AW2646" s="17"/>
      <c r="AX2646" s="17"/>
      <c r="AY2646" s="17"/>
      <c r="AZ2646" s="17"/>
      <c r="BA2646" s="17"/>
      <c r="BB2646" s="17"/>
      <c r="BC2646" s="17"/>
      <c r="BD2646" s="17"/>
      <c r="BE2646" s="17"/>
      <c r="BF2646" s="17"/>
      <c r="BG2646" s="17"/>
      <c r="BH2646" s="17"/>
      <c r="BI2646" s="17"/>
      <c r="BJ2646" s="17"/>
      <c r="BK2646" s="17"/>
      <c r="BL2646" s="17"/>
      <c r="BM2646" s="17"/>
      <c r="BN2646" s="15"/>
      <c r="BO2646" s="15"/>
      <c r="BP2646" s="22"/>
      <c r="BQ2646" s="15"/>
      <c r="BR2646" s="15"/>
      <c r="BS2646" s="15"/>
      <c r="BT2646" s="15"/>
      <c r="BU2646" s="15"/>
      <c r="BV2646" s="15"/>
      <c r="BW2646" s="15"/>
      <c r="BX2646" s="15"/>
      <c r="BY2646" s="15"/>
      <c r="BZ2646" s="15"/>
      <c r="CA2646" s="15"/>
      <c r="CB2646" s="15"/>
      <c r="CC2646" s="15"/>
      <c r="CD2646" s="15"/>
      <c r="CE2646" s="15"/>
      <c r="CF2646" s="15"/>
      <c r="CG2646" s="15"/>
      <c r="CH2646" s="15"/>
      <c r="CI2646" s="15"/>
      <c r="CJ2646" s="15"/>
    </row>
    <row r="2647" spans="1:88" ht="25.5">
      <c r="A2647" t="s">
        <v>16623</v>
      </c>
      <c r="B2647" t="s">
        <v>16624</v>
      </c>
      <c r="C2647" s="71" t="s">
        <v>58</v>
      </c>
      <c r="D2647" s="16">
        <v>2016</v>
      </c>
      <c r="E2647" s="26" t="s">
        <v>1472</v>
      </c>
      <c r="F2647" s="26"/>
      <c r="G2647" s="26" t="s">
        <v>91</v>
      </c>
      <c r="H2647" s="26" t="s">
        <v>91</v>
      </c>
      <c r="I2647" s="15" t="s">
        <v>91</v>
      </c>
      <c r="J2647" s="26"/>
      <c r="K2647" s="17">
        <f t="shared" si="285"/>
        <v>0</v>
      </c>
      <c r="L2647" s="15"/>
      <c r="M2647" s="15"/>
      <c r="N2647" s="15"/>
      <c r="O2647" s="15"/>
      <c r="P2647" s="15"/>
      <c r="Q2647" s="15"/>
      <c r="R2647" s="15"/>
      <c r="S2647" s="19"/>
      <c r="T2647" s="15"/>
      <c r="U2647" s="17"/>
      <c r="V2647" s="15"/>
      <c r="W2647" s="15"/>
      <c r="X2647" s="15"/>
      <c r="Y2647" s="15"/>
      <c r="AB2647" s="20"/>
      <c r="AC2647" s="21" t="s">
        <v>16625</v>
      </c>
      <c r="AD2647" s="21" t="s">
        <v>16626</v>
      </c>
      <c r="AE2647" s="21" t="s">
        <v>16627</v>
      </c>
      <c r="AF2647" s="21" t="s">
        <v>16628</v>
      </c>
      <c r="AG2647" s="22">
        <f t="shared" si="288"/>
        <v>0.38709677419354838</v>
      </c>
      <c r="AH2647" s="15"/>
      <c r="AI2647" s="17"/>
      <c r="AJ2647" s="17"/>
      <c r="AK2647" s="17" t="e">
        <f>VLOOKUP(A2647,'[1]Deals (Exits)'!B:B,1,FALSE)</f>
        <v>#N/A</v>
      </c>
      <c r="AL2647" s="23"/>
      <c r="AM2647" s="17"/>
      <c r="AN2647" s="17"/>
      <c r="AO2647" s="17"/>
      <c r="AP2647" s="17"/>
      <c r="AQ2647" s="18"/>
      <c r="AR2647" s="18"/>
      <c r="AS2647" s="17"/>
      <c r="AT2647" s="17"/>
      <c r="AU2647" s="18"/>
      <c r="AV2647" s="17"/>
      <c r="AW2647" s="17"/>
      <c r="AX2647" s="17"/>
      <c r="AY2647" s="17"/>
      <c r="AZ2647" s="17"/>
      <c r="BA2647" s="17"/>
      <c r="BB2647" s="17"/>
      <c r="BC2647" s="17"/>
      <c r="BD2647" s="17"/>
      <c r="BE2647" s="17"/>
      <c r="BF2647" s="17"/>
      <c r="BG2647" s="17"/>
      <c r="BH2647" s="17"/>
      <c r="BI2647" s="17"/>
      <c r="BJ2647" s="17"/>
      <c r="BK2647" s="17"/>
      <c r="BL2647" s="17"/>
      <c r="BM2647" s="17"/>
      <c r="BN2647" s="15"/>
      <c r="BO2647" s="15"/>
      <c r="BP2647" s="22"/>
      <c r="BQ2647" s="15"/>
      <c r="BR2647" s="15"/>
      <c r="BS2647" s="15"/>
      <c r="BT2647" s="15"/>
      <c r="BU2647" s="15"/>
      <c r="BV2647" s="15"/>
      <c r="BW2647" s="15"/>
      <c r="BX2647" s="15"/>
      <c r="BY2647" s="15"/>
      <c r="BZ2647" s="15"/>
      <c r="CA2647" s="15"/>
      <c r="CB2647" s="15"/>
      <c r="CC2647" s="15"/>
      <c r="CD2647" s="15"/>
      <c r="CE2647" s="15"/>
      <c r="CF2647" s="15"/>
      <c r="CG2647" s="15"/>
      <c r="CH2647" s="15"/>
      <c r="CI2647" s="15"/>
      <c r="CJ2647" s="15"/>
    </row>
    <row r="2648" spans="1:88" ht="25.5">
      <c r="A2648" t="s">
        <v>16629</v>
      </c>
      <c r="B2648" t="s">
        <v>16630</v>
      </c>
      <c r="C2648" s="71" t="s">
        <v>58</v>
      </c>
      <c r="D2648" s="16">
        <v>2014</v>
      </c>
      <c r="E2648" s="26" t="s">
        <v>1472</v>
      </c>
      <c r="F2648" s="26"/>
      <c r="G2648" s="26" t="s">
        <v>91</v>
      </c>
      <c r="H2648" s="26" t="s">
        <v>91</v>
      </c>
      <c r="I2648" s="15" t="s">
        <v>91</v>
      </c>
      <c r="J2648" s="26"/>
      <c r="K2648" s="17">
        <f t="shared" si="285"/>
        <v>0</v>
      </c>
      <c r="L2648" s="15"/>
      <c r="M2648" s="15"/>
      <c r="N2648" s="15"/>
      <c r="O2648" s="15"/>
      <c r="P2648" s="15"/>
      <c r="Q2648" s="15"/>
      <c r="R2648" s="15"/>
      <c r="S2648" s="19"/>
      <c r="T2648" s="15"/>
      <c r="U2648" s="17"/>
      <c r="V2648" s="15"/>
      <c r="W2648" s="15"/>
      <c r="X2648" s="15"/>
      <c r="Y2648" s="15"/>
      <c r="AB2648" s="20"/>
      <c r="AC2648" s="21" t="s">
        <v>16631</v>
      </c>
      <c r="AD2648" s="21" t="s">
        <v>16632</v>
      </c>
      <c r="AE2648" s="21" t="s">
        <v>16633</v>
      </c>
      <c r="AF2648" s="21" t="s">
        <v>16634</v>
      </c>
      <c r="AG2648" s="22">
        <f t="shared" si="288"/>
        <v>0.38709677419354838</v>
      </c>
      <c r="AH2648" s="15"/>
      <c r="AI2648" s="17"/>
      <c r="AJ2648" s="17"/>
      <c r="AK2648" s="17" t="e">
        <f>VLOOKUP(A2648,'[1]Deals (Exits)'!B:B,1,FALSE)</f>
        <v>#N/A</v>
      </c>
      <c r="AL2648" s="23"/>
      <c r="AM2648" s="17"/>
      <c r="AN2648" s="17"/>
      <c r="AO2648" s="17"/>
      <c r="AP2648" s="17"/>
      <c r="AQ2648" s="18"/>
      <c r="AR2648" s="18"/>
      <c r="AS2648" s="17"/>
      <c r="AT2648" s="17"/>
      <c r="AU2648" s="18"/>
      <c r="AV2648" s="17"/>
      <c r="AW2648" s="17"/>
      <c r="AX2648" s="17"/>
      <c r="AY2648" s="17"/>
      <c r="AZ2648" s="17"/>
      <c r="BA2648" s="17"/>
      <c r="BB2648" s="17"/>
      <c r="BC2648" s="17"/>
      <c r="BD2648" s="17"/>
      <c r="BE2648" s="17"/>
      <c r="BF2648" s="17"/>
      <c r="BG2648" s="17"/>
      <c r="BH2648" s="17"/>
      <c r="BI2648" s="17"/>
      <c r="BJ2648" s="17"/>
      <c r="BK2648" s="17"/>
      <c r="BL2648" s="17"/>
      <c r="BM2648" s="17"/>
      <c r="BN2648" s="15"/>
      <c r="BO2648" s="15"/>
      <c r="BP2648" s="22"/>
      <c r="BQ2648" s="15"/>
      <c r="BR2648" s="15"/>
      <c r="BS2648" s="15"/>
      <c r="BT2648" s="15"/>
      <c r="BU2648" s="15"/>
      <c r="BV2648" s="15"/>
      <c r="BW2648" s="15"/>
      <c r="BX2648" s="15"/>
      <c r="BY2648" s="15"/>
      <c r="BZ2648" s="15"/>
      <c r="CA2648" s="15"/>
      <c r="CB2648" s="15"/>
      <c r="CC2648" s="15"/>
      <c r="CD2648" s="15"/>
      <c r="CE2648" s="15"/>
      <c r="CF2648" s="15"/>
      <c r="CG2648" s="15"/>
      <c r="CH2648" s="15"/>
      <c r="CI2648" s="15"/>
      <c r="CJ2648" s="15"/>
    </row>
    <row r="2649" spans="1:88" ht="12.75">
      <c r="A2649" t="s">
        <v>16635</v>
      </c>
      <c r="B2649" t="s">
        <v>16636</v>
      </c>
      <c r="C2649" s="71" t="s">
        <v>58</v>
      </c>
      <c r="D2649" s="16">
        <v>2016</v>
      </c>
      <c r="E2649" s="15" t="s">
        <v>8994</v>
      </c>
      <c r="F2649" s="26"/>
      <c r="G2649" s="26" t="s">
        <v>91</v>
      </c>
      <c r="H2649" s="26" t="s">
        <v>91</v>
      </c>
      <c r="I2649" s="15" t="s">
        <v>91</v>
      </c>
      <c r="J2649" s="26"/>
      <c r="K2649" s="17">
        <f t="shared" si="285"/>
        <v>0</v>
      </c>
      <c r="L2649" s="15"/>
      <c r="M2649" s="15"/>
      <c r="N2649" s="15"/>
      <c r="O2649" s="15"/>
      <c r="P2649" s="15"/>
      <c r="Q2649" s="15"/>
      <c r="R2649" s="15"/>
      <c r="S2649" s="19"/>
      <c r="T2649" s="15"/>
      <c r="U2649" s="17"/>
      <c r="V2649" s="15"/>
      <c r="W2649" s="15"/>
      <c r="X2649" s="15"/>
      <c r="Y2649" s="15"/>
      <c r="AB2649" s="20"/>
      <c r="AC2649" s="21" t="s">
        <v>16637</v>
      </c>
      <c r="AD2649" s="21" t="s">
        <v>16638</v>
      </c>
      <c r="AE2649" s="21" t="s">
        <v>16639</v>
      </c>
      <c r="AF2649" s="21" t="s">
        <v>16640</v>
      </c>
      <c r="AG2649" s="22">
        <f t="shared" si="288"/>
        <v>0.38709677419354838</v>
      </c>
      <c r="AH2649" s="15"/>
      <c r="AI2649" s="17"/>
      <c r="AJ2649" s="17"/>
      <c r="AK2649" s="17" t="e">
        <f>VLOOKUP(A2649,'[1]Deals (Exits)'!B:B,1,FALSE)</f>
        <v>#N/A</v>
      </c>
      <c r="AL2649" s="23"/>
      <c r="AM2649" s="17"/>
      <c r="AN2649" s="17"/>
      <c r="AO2649" s="17"/>
      <c r="AP2649" s="17"/>
      <c r="AQ2649" s="18"/>
      <c r="AR2649" s="18"/>
      <c r="AS2649" s="17"/>
      <c r="AT2649" s="17"/>
      <c r="AU2649" s="18"/>
      <c r="AV2649" s="17"/>
      <c r="AW2649" s="17"/>
      <c r="AX2649" s="17"/>
      <c r="AY2649" s="17"/>
      <c r="AZ2649" s="17"/>
      <c r="BA2649" s="17"/>
      <c r="BB2649" s="17"/>
      <c r="BC2649" s="17"/>
      <c r="BD2649" s="17"/>
      <c r="BE2649" s="17"/>
      <c r="BF2649" s="17"/>
      <c r="BG2649" s="17"/>
      <c r="BH2649" s="17"/>
      <c r="BI2649" s="17"/>
      <c r="BJ2649" s="17"/>
      <c r="BK2649" s="17"/>
      <c r="BL2649" s="17"/>
      <c r="BM2649" s="17"/>
      <c r="BN2649" s="15"/>
      <c r="BO2649" s="15"/>
      <c r="BP2649" s="22"/>
      <c r="BQ2649" s="15"/>
      <c r="BR2649" s="15"/>
      <c r="BS2649" s="15"/>
      <c r="BT2649" s="15"/>
      <c r="BU2649" s="15"/>
      <c r="BV2649" s="15"/>
      <c r="BW2649" s="15"/>
      <c r="BX2649" s="15"/>
      <c r="BY2649" s="15"/>
      <c r="BZ2649" s="15"/>
      <c r="CA2649" s="15"/>
      <c r="CB2649" s="15"/>
      <c r="CC2649" s="15"/>
      <c r="CD2649" s="15"/>
      <c r="CE2649" s="15"/>
      <c r="CF2649" s="15"/>
      <c r="CG2649" s="15"/>
      <c r="CH2649" s="15"/>
      <c r="CI2649" s="15"/>
      <c r="CJ2649" s="15"/>
    </row>
    <row r="2650" spans="1:88" ht="12.75">
      <c r="A2650" s="25" t="s">
        <v>16641</v>
      </c>
      <c r="B2650" t="s">
        <v>16642</v>
      </c>
      <c r="C2650" s="71" t="s">
        <v>58</v>
      </c>
      <c r="D2650" s="16">
        <v>2016</v>
      </c>
      <c r="E2650" s="15" t="s">
        <v>90</v>
      </c>
      <c r="F2650" s="26"/>
      <c r="G2650" s="26" t="s">
        <v>91</v>
      </c>
      <c r="H2650" s="26" t="s">
        <v>91</v>
      </c>
      <c r="I2650" s="15" t="s">
        <v>91</v>
      </c>
      <c r="J2650" s="26"/>
      <c r="K2650" s="17">
        <f t="shared" si="285"/>
        <v>0</v>
      </c>
      <c r="L2650" s="15"/>
      <c r="M2650" s="15"/>
      <c r="N2650" s="15"/>
      <c r="O2650" s="15"/>
      <c r="P2650" s="15"/>
      <c r="Q2650" s="15"/>
      <c r="R2650" s="15"/>
      <c r="S2650" s="19"/>
      <c r="T2650" s="15"/>
      <c r="U2650" s="17"/>
      <c r="V2650" s="15"/>
      <c r="W2650" s="15"/>
      <c r="X2650" s="15"/>
      <c r="Y2650" s="15"/>
      <c r="AB2650" s="20"/>
      <c r="AC2650" s="21" t="s">
        <v>16643</v>
      </c>
      <c r="AD2650" s="21" t="s">
        <v>16644</v>
      </c>
      <c r="AE2650" s="21" t="s">
        <v>16645</v>
      </c>
      <c r="AF2650" s="15"/>
      <c r="AG2650" s="22">
        <f t="shared" si="288"/>
        <v>0.35483870967741937</v>
      </c>
      <c r="AH2650" s="15"/>
      <c r="AI2650" s="17"/>
      <c r="AJ2650" s="17"/>
      <c r="AK2650" s="17" t="e">
        <f>VLOOKUP(A2650,'[1]Deals (Exits)'!B:B,1,FALSE)</f>
        <v>#N/A</v>
      </c>
      <c r="AL2650" s="23"/>
      <c r="AM2650" s="17"/>
      <c r="AN2650" s="17"/>
      <c r="AO2650" s="17"/>
      <c r="AP2650" s="17"/>
      <c r="AQ2650" s="18"/>
      <c r="AR2650" s="18"/>
      <c r="AS2650" s="17"/>
      <c r="AT2650" s="17"/>
      <c r="AU2650" s="18"/>
      <c r="AV2650" s="17"/>
      <c r="AW2650" s="17"/>
      <c r="AX2650" s="17"/>
      <c r="AY2650" s="17"/>
      <c r="AZ2650" s="17"/>
      <c r="BA2650" s="17"/>
      <c r="BB2650" s="17"/>
      <c r="BC2650" s="17"/>
      <c r="BD2650" s="17"/>
      <c r="BE2650" s="17"/>
      <c r="BF2650" s="17"/>
      <c r="BG2650" s="17"/>
      <c r="BH2650" s="17"/>
      <c r="BI2650" s="17"/>
      <c r="BJ2650" s="17"/>
      <c r="BK2650" s="17"/>
      <c r="BL2650" s="17"/>
      <c r="BM2650" s="17"/>
      <c r="BN2650" s="15"/>
      <c r="BO2650" s="15"/>
      <c r="BP2650" s="22"/>
      <c r="BQ2650" s="15"/>
      <c r="BR2650" s="15"/>
      <c r="BS2650" s="15"/>
      <c r="BT2650" s="15"/>
      <c r="BU2650" s="15"/>
      <c r="BV2650" s="15"/>
      <c r="BW2650" s="15"/>
      <c r="BX2650" s="15"/>
      <c r="BY2650" s="15"/>
      <c r="BZ2650" s="15"/>
      <c r="CA2650" s="15"/>
      <c r="CB2650" s="15"/>
      <c r="CC2650" s="15"/>
      <c r="CD2650" s="15"/>
      <c r="CE2650" s="15"/>
      <c r="CF2650" s="15"/>
      <c r="CG2650" s="15"/>
      <c r="CH2650" s="15"/>
      <c r="CI2650" s="15"/>
      <c r="CJ2650" s="15"/>
    </row>
    <row r="2651" spans="1:88" ht="12.75">
      <c r="A2651" t="s">
        <v>16646</v>
      </c>
      <c r="B2651" t="s">
        <v>16647</v>
      </c>
      <c r="C2651" s="71" t="s">
        <v>58</v>
      </c>
      <c r="D2651" s="16">
        <v>2016</v>
      </c>
      <c r="E2651" s="15" t="s">
        <v>16648</v>
      </c>
      <c r="F2651" s="26"/>
      <c r="G2651" s="26" t="s">
        <v>91</v>
      </c>
      <c r="H2651" s="26" t="s">
        <v>91</v>
      </c>
      <c r="I2651" s="15" t="s">
        <v>91</v>
      </c>
      <c r="J2651" s="26"/>
      <c r="K2651" s="17">
        <f t="shared" si="285"/>
        <v>0</v>
      </c>
      <c r="L2651" s="15"/>
      <c r="M2651" s="15"/>
      <c r="N2651" s="15"/>
      <c r="O2651" s="15"/>
      <c r="P2651" s="15"/>
      <c r="Q2651" s="15"/>
      <c r="R2651" s="15"/>
      <c r="S2651" s="19"/>
      <c r="T2651" s="15"/>
      <c r="U2651" s="17"/>
      <c r="V2651" s="15"/>
      <c r="W2651" s="15"/>
      <c r="X2651" s="15"/>
      <c r="Y2651" s="15"/>
      <c r="AB2651" s="20"/>
      <c r="AC2651" s="21" t="s">
        <v>16649</v>
      </c>
      <c r="AD2651" s="15"/>
      <c r="AE2651" s="15"/>
      <c r="AF2651" s="15"/>
      <c r="AG2651" s="22">
        <f t="shared" si="288"/>
        <v>0.29032258064516131</v>
      </c>
      <c r="AH2651" s="15"/>
      <c r="AI2651" s="17"/>
      <c r="AJ2651" s="17"/>
      <c r="AK2651" s="17" t="e">
        <f>VLOOKUP(A2651,'[1]Deals (Exits)'!B:B,1,FALSE)</f>
        <v>#N/A</v>
      </c>
      <c r="AL2651" s="23"/>
      <c r="AM2651" s="17"/>
      <c r="AN2651" s="17"/>
      <c r="AO2651" s="17"/>
      <c r="AP2651" s="17"/>
      <c r="AQ2651" s="18"/>
      <c r="AR2651" s="18"/>
      <c r="AS2651" s="17"/>
      <c r="AT2651" s="17"/>
      <c r="AU2651" s="18"/>
      <c r="AV2651" s="17"/>
      <c r="AW2651" s="17"/>
      <c r="AX2651" s="17"/>
      <c r="AY2651" s="17"/>
      <c r="AZ2651" s="17"/>
      <c r="BA2651" s="17"/>
      <c r="BB2651" s="17"/>
      <c r="BC2651" s="17"/>
      <c r="BD2651" s="17"/>
      <c r="BE2651" s="17"/>
      <c r="BF2651" s="17"/>
      <c r="BG2651" s="17"/>
      <c r="BH2651" s="17"/>
      <c r="BI2651" s="17"/>
      <c r="BJ2651" s="17"/>
      <c r="BK2651" s="17"/>
      <c r="BL2651" s="17"/>
      <c r="BM2651" s="17"/>
      <c r="BN2651" s="15"/>
      <c r="BO2651" s="15"/>
      <c r="BP2651" s="22"/>
      <c r="BQ2651" s="15"/>
      <c r="BR2651" s="15"/>
      <c r="BS2651" s="15"/>
      <c r="BT2651" s="15"/>
      <c r="BU2651" s="15"/>
      <c r="BV2651" s="15"/>
      <c r="BW2651" s="15"/>
      <c r="BX2651" s="15"/>
      <c r="BY2651" s="15"/>
      <c r="BZ2651" s="15"/>
      <c r="CA2651" s="15"/>
      <c r="CB2651" s="15"/>
      <c r="CC2651" s="15"/>
      <c r="CD2651" s="15"/>
      <c r="CE2651" s="15"/>
      <c r="CF2651" s="15"/>
      <c r="CG2651" s="15"/>
      <c r="CH2651" s="15"/>
      <c r="CI2651" s="15"/>
      <c r="CJ2651" s="15"/>
    </row>
    <row r="2652" spans="1:88" ht="12.75">
      <c r="A2652" t="s">
        <v>16650</v>
      </c>
      <c r="B2652" t="s">
        <v>16651</v>
      </c>
      <c r="C2652" s="71" t="s">
        <v>58</v>
      </c>
      <c r="D2652" s="16">
        <v>2015</v>
      </c>
      <c r="E2652" s="15" t="s">
        <v>90</v>
      </c>
      <c r="F2652" s="26"/>
      <c r="G2652" s="26" t="s">
        <v>91</v>
      </c>
      <c r="H2652" s="26" t="s">
        <v>91</v>
      </c>
      <c r="I2652" s="15" t="s">
        <v>91</v>
      </c>
      <c r="J2652" s="26"/>
      <c r="K2652" s="17">
        <f t="shared" si="285"/>
        <v>0</v>
      </c>
      <c r="L2652" s="15"/>
      <c r="M2652" s="15"/>
      <c r="N2652" s="15"/>
      <c r="O2652" s="15"/>
      <c r="P2652" s="15"/>
      <c r="Q2652" s="15"/>
      <c r="R2652" s="15"/>
      <c r="S2652" s="19"/>
      <c r="T2652" s="15"/>
      <c r="U2652" s="17"/>
      <c r="V2652" s="15"/>
      <c r="W2652" s="15"/>
      <c r="X2652" s="15"/>
      <c r="Y2652" s="15"/>
      <c r="AB2652" s="20"/>
      <c r="AC2652" s="21" t="s">
        <v>16652</v>
      </c>
      <c r="AD2652" s="21" t="s">
        <v>16653</v>
      </c>
      <c r="AE2652" s="21" t="s">
        <v>16654</v>
      </c>
      <c r="AF2652" s="21" t="s">
        <v>16655</v>
      </c>
      <c r="AG2652" s="22">
        <f t="shared" si="288"/>
        <v>0.38709677419354838</v>
      </c>
      <c r="AH2652" s="15"/>
      <c r="AI2652" s="17"/>
      <c r="AJ2652" s="17"/>
      <c r="AK2652" s="17" t="e">
        <f>VLOOKUP(A2652,'[1]Deals (Exits)'!B:B,1,FALSE)</f>
        <v>#N/A</v>
      </c>
      <c r="AL2652" s="23"/>
      <c r="AM2652" s="17"/>
      <c r="AN2652" s="17"/>
      <c r="AO2652" s="17"/>
      <c r="AP2652" s="17"/>
      <c r="AQ2652" s="18"/>
      <c r="AR2652" s="18"/>
      <c r="AS2652" s="17"/>
      <c r="AT2652" s="17"/>
      <c r="AU2652" s="18"/>
      <c r="AV2652" s="17"/>
      <c r="AW2652" s="17"/>
      <c r="AX2652" s="17"/>
      <c r="AY2652" s="17"/>
      <c r="AZ2652" s="17"/>
      <c r="BA2652" s="17"/>
      <c r="BB2652" s="17"/>
      <c r="BC2652" s="17"/>
      <c r="BD2652" s="17"/>
      <c r="BE2652" s="17"/>
      <c r="BF2652" s="17"/>
      <c r="BG2652" s="17"/>
      <c r="BH2652" s="17"/>
      <c r="BI2652" s="17"/>
      <c r="BJ2652" s="17"/>
      <c r="BK2652" s="17"/>
      <c r="BL2652" s="17"/>
      <c r="BM2652" s="17"/>
      <c r="BN2652" s="15"/>
      <c r="BO2652" s="15"/>
      <c r="BP2652" s="22"/>
      <c r="BQ2652" s="15"/>
      <c r="BR2652" s="15"/>
      <c r="BS2652" s="15"/>
      <c r="BT2652" s="15"/>
      <c r="BU2652" s="15"/>
      <c r="BV2652" s="15"/>
      <c r="BW2652" s="15"/>
      <c r="BX2652" s="15"/>
      <c r="BY2652" s="15"/>
      <c r="BZ2652" s="15"/>
      <c r="CA2652" s="15"/>
      <c r="CB2652" s="15"/>
      <c r="CC2652" s="15"/>
      <c r="CD2652" s="15"/>
      <c r="CE2652" s="15"/>
      <c r="CF2652" s="15"/>
      <c r="CG2652" s="15"/>
      <c r="CH2652" s="15"/>
      <c r="CI2652" s="15"/>
      <c r="CJ2652" s="15"/>
    </row>
    <row r="2653" spans="1:88" ht="12.75">
      <c r="A2653" s="25" t="s">
        <v>16656</v>
      </c>
      <c r="B2653" t="s">
        <v>16657</v>
      </c>
      <c r="C2653" s="71" t="s">
        <v>58</v>
      </c>
      <c r="D2653" s="16">
        <v>2014</v>
      </c>
      <c r="E2653" s="15" t="s">
        <v>90</v>
      </c>
      <c r="F2653" s="26"/>
      <c r="G2653" s="26" t="s">
        <v>91</v>
      </c>
      <c r="H2653" s="26" t="s">
        <v>91</v>
      </c>
      <c r="I2653" s="15" t="s">
        <v>91</v>
      </c>
      <c r="J2653" s="26"/>
      <c r="K2653" s="17">
        <f t="shared" si="285"/>
        <v>0</v>
      </c>
      <c r="L2653" s="15"/>
      <c r="M2653" s="15"/>
      <c r="N2653" s="15"/>
      <c r="O2653" s="15"/>
      <c r="P2653" s="15"/>
      <c r="Q2653" s="15"/>
      <c r="R2653" s="15"/>
      <c r="S2653" s="19"/>
      <c r="T2653" s="15"/>
      <c r="U2653" s="17"/>
      <c r="V2653" s="15"/>
      <c r="W2653" s="15"/>
      <c r="X2653" s="15"/>
      <c r="Y2653" s="15"/>
      <c r="AB2653" s="20"/>
      <c r="AC2653" s="21" t="s">
        <v>16658</v>
      </c>
      <c r="AD2653" s="21" t="s">
        <v>16659</v>
      </c>
      <c r="AE2653" s="21" t="s">
        <v>16660</v>
      </c>
      <c r="AF2653" s="21" t="s">
        <v>16661</v>
      </c>
      <c r="AG2653" s="22">
        <f t="shared" si="288"/>
        <v>0.38709677419354838</v>
      </c>
      <c r="AH2653" s="15"/>
      <c r="AI2653" s="17"/>
      <c r="AJ2653" s="17"/>
      <c r="AK2653" s="17" t="e">
        <f>VLOOKUP(A2653,'[1]Deals (Exits)'!B:B,1,FALSE)</f>
        <v>#N/A</v>
      </c>
      <c r="AL2653" s="23"/>
      <c r="AM2653" s="17"/>
      <c r="AN2653" s="17"/>
      <c r="AO2653" s="17"/>
      <c r="AP2653" s="17"/>
      <c r="AQ2653" s="18"/>
      <c r="AR2653" s="18"/>
      <c r="AS2653" s="17"/>
      <c r="AT2653" s="17"/>
      <c r="AU2653" s="18"/>
      <c r="AV2653" s="17"/>
      <c r="AW2653" s="17"/>
      <c r="AX2653" s="17"/>
      <c r="AY2653" s="17"/>
      <c r="AZ2653" s="17"/>
      <c r="BA2653" s="17"/>
      <c r="BB2653" s="17"/>
      <c r="BC2653" s="17"/>
      <c r="BD2653" s="17"/>
      <c r="BE2653" s="17"/>
      <c r="BF2653" s="17"/>
      <c r="BG2653" s="17"/>
      <c r="BH2653" s="17"/>
      <c r="BI2653" s="17"/>
      <c r="BJ2653" s="17"/>
      <c r="BK2653" s="17"/>
      <c r="BL2653" s="17"/>
      <c r="BM2653" s="17"/>
      <c r="BN2653" s="15"/>
      <c r="BO2653" s="15"/>
      <c r="BP2653" s="22"/>
      <c r="BQ2653" s="15"/>
      <c r="BR2653" s="15"/>
      <c r="BS2653" s="15"/>
      <c r="BT2653" s="15"/>
      <c r="BU2653" s="15"/>
      <c r="BV2653" s="15"/>
      <c r="BW2653" s="15"/>
      <c r="BX2653" s="15"/>
      <c r="BY2653" s="15"/>
      <c r="BZ2653" s="15"/>
      <c r="CA2653" s="15"/>
      <c r="CB2653" s="15"/>
      <c r="CC2653" s="15"/>
      <c r="CD2653" s="15"/>
      <c r="CE2653" s="15"/>
      <c r="CF2653" s="15"/>
      <c r="CG2653" s="15"/>
      <c r="CH2653" s="15"/>
      <c r="CI2653" s="15"/>
      <c r="CJ2653" s="15"/>
    </row>
    <row r="2654" spans="1:88" ht="12.75">
      <c r="A2654" t="s">
        <v>16662</v>
      </c>
      <c r="B2654" t="s">
        <v>16663</v>
      </c>
      <c r="C2654" s="71" t="s">
        <v>58</v>
      </c>
      <c r="D2654" s="16">
        <v>2011</v>
      </c>
      <c r="E2654" s="15" t="s">
        <v>90</v>
      </c>
      <c r="F2654" s="26"/>
      <c r="G2654" s="26" t="s">
        <v>91</v>
      </c>
      <c r="H2654" s="26" t="s">
        <v>91</v>
      </c>
      <c r="I2654" s="15" t="s">
        <v>91</v>
      </c>
      <c r="J2654" s="26"/>
      <c r="K2654" s="17">
        <f t="shared" si="285"/>
        <v>0</v>
      </c>
      <c r="L2654" s="15"/>
      <c r="M2654" s="15"/>
      <c r="N2654" s="15"/>
      <c r="O2654" s="15"/>
      <c r="P2654" s="15"/>
      <c r="Q2654" s="15"/>
      <c r="R2654" s="15"/>
      <c r="S2654" s="19"/>
      <c r="T2654" s="15"/>
      <c r="U2654" s="17"/>
      <c r="V2654" s="15"/>
      <c r="W2654" s="15"/>
      <c r="X2654" s="15"/>
      <c r="Y2654" s="15"/>
      <c r="AB2654" s="20"/>
      <c r="AC2654" s="21" t="s">
        <v>16664</v>
      </c>
      <c r="AD2654" s="21" t="s">
        <v>16665</v>
      </c>
      <c r="AE2654" s="21" t="s">
        <v>16666</v>
      </c>
      <c r="AF2654" s="21" t="s">
        <v>16667</v>
      </c>
      <c r="AG2654" s="22">
        <f t="shared" si="288"/>
        <v>0.38709677419354838</v>
      </c>
      <c r="AH2654" s="15"/>
      <c r="AI2654" s="17"/>
      <c r="AJ2654" s="17"/>
      <c r="AK2654" s="17" t="e">
        <f>VLOOKUP(A2654,'[1]Deals (Exits)'!B:B,1,FALSE)</f>
        <v>#N/A</v>
      </c>
      <c r="AL2654" s="23"/>
      <c r="AM2654" s="17"/>
      <c r="AN2654" s="17"/>
      <c r="AO2654" s="17"/>
      <c r="AP2654" s="17"/>
      <c r="AQ2654" s="18"/>
      <c r="AR2654" s="18"/>
      <c r="AS2654" s="17"/>
      <c r="AT2654" s="17"/>
      <c r="AU2654" s="18"/>
      <c r="AV2654" s="17"/>
      <c r="AW2654" s="17"/>
      <c r="AX2654" s="17"/>
      <c r="AY2654" s="17"/>
      <c r="AZ2654" s="17"/>
      <c r="BA2654" s="17"/>
      <c r="BB2654" s="17"/>
      <c r="BC2654" s="17"/>
      <c r="BD2654" s="17"/>
      <c r="BE2654" s="17"/>
      <c r="BF2654" s="17"/>
      <c r="BG2654" s="17"/>
      <c r="BH2654" s="17"/>
      <c r="BI2654" s="17"/>
      <c r="BJ2654" s="17"/>
      <c r="BK2654" s="17"/>
      <c r="BL2654" s="17"/>
      <c r="BM2654" s="17"/>
      <c r="BN2654" s="15"/>
      <c r="BO2654" s="15"/>
      <c r="BP2654" s="22"/>
      <c r="BQ2654" s="15"/>
      <c r="BR2654" s="15"/>
      <c r="BS2654" s="15"/>
      <c r="BT2654" s="15"/>
      <c r="BU2654" s="15"/>
      <c r="BV2654" s="15"/>
      <c r="BW2654" s="15"/>
      <c r="BX2654" s="15"/>
      <c r="BY2654" s="15"/>
      <c r="BZ2654" s="15"/>
      <c r="CA2654" s="15"/>
      <c r="CB2654" s="15"/>
      <c r="CC2654" s="15"/>
      <c r="CD2654" s="15"/>
      <c r="CE2654" s="15"/>
      <c r="CF2654" s="15"/>
      <c r="CG2654" s="15"/>
      <c r="CH2654" s="15"/>
      <c r="CI2654" s="15"/>
      <c r="CJ2654" s="15"/>
    </row>
    <row r="2655" spans="1:88" ht="12.75">
      <c r="A2655" t="s">
        <v>16668</v>
      </c>
      <c r="B2655" s="15" t="s">
        <v>16669</v>
      </c>
      <c r="C2655" s="71" t="s">
        <v>58</v>
      </c>
      <c r="D2655" s="16">
        <v>2018</v>
      </c>
      <c r="E2655" s="15" t="s">
        <v>1472</v>
      </c>
      <c r="F2655" s="26"/>
      <c r="G2655" s="26" t="s">
        <v>91</v>
      </c>
      <c r="H2655" s="26" t="s">
        <v>91</v>
      </c>
      <c r="I2655" s="15" t="s">
        <v>91</v>
      </c>
      <c r="J2655" s="26"/>
      <c r="K2655" s="17">
        <f t="shared" si="285"/>
        <v>0</v>
      </c>
      <c r="L2655" s="15"/>
      <c r="M2655" s="15"/>
      <c r="N2655" s="15"/>
      <c r="O2655" s="15"/>
      <c r="P2655" s="15"/>
      <c r="Q2655" s="15"/>
      <c r="R2655" s="15"/>
      <c r="S2655" s="19"/>
      <c r="T2655" s="15"/>
      <c r="U2655" s="17"/>
      <c r="V2655" s="15"/>
      <c r="W2655" s="15"/>
      <c r="X2655" s="15"/>
      <c r="Y2655" s="15"/>
      <c r="AB2655" s="20"/>
      <c r="AC2655" s="21" t="s">
        <v>16670</v>
      </c>
      <c r="AD2655" s="21" t="s">
        <v>16671</v>
      </c>
      <c r="AE2655" s="21" t="s">
        <v>16672</v>
      </c>
      <c r="AF2655" s="15"/>
      <c r="AG2655" s="22">
        <f t="shared" si="288"/>
        <v>0.35483870967741937</v>
      </c>
      <c r="AH2655" s="15"/>
      <c r="AI2655" s="17"/>
      <c r="AJ2655" s="17"/>
      <c r="AK2655" s="17" t="e">
        <f>VLOOKUP(A2655,'[1]Deals (Exits)'!B:B,1,FALSE)</f>
        <v>#N/A</v>
      </c>
      <c r="AL2655" s="23"/>
      <c r="AM2655" s="17"/>
      <c r="AN2655" s="17"/>
      <c r="AO2655" s="17"/>
      <c r="AP2655" s="17"/>
      <c r="AQ2655" s="18"/>
      <c r="AR2655" s="18"/>
      <c r="AS2655" s="17"/>
      <c r="AT2655" s="17"/>
      <c r="AU2655" s="18"/>
      <c r="AV2655" s="17"/>
      <c r="AW2655" s="17"/>
      <c r="AX2655" s="17"/>
      <c r="AY2655" s="17"/>
      <c r="AZ2655" s="17"/>
      <c r="BA2655" s="17"/>
      <c r="BB2655" s="17"/>
      <c r="BC2655" s="17"/>
      <c r="BD2655" s="17"/>
      <c r="BE2655" s="17"/>
      <c r="BF2655" s="17"/>
      <c r="BG2655" s="17"/>
      <c r="BH2655" s="17"/>
      <c r="BI2655" s="17"/>
      <c r="BJ2655" s="17"/>
      <c r="BK2655" s="17"/>
      <c r="BL2655" s="17"/>
      <c r="BM2655" s="17"/>
      <c r="BN2655" s="15"/>
      <c r="BO2655" s="15"/>
      <c r="BP2655" s="22"/>
      <c r="BQ2655" s="15"/>
      <c r="BR2655" s="15"/>
      <c r="BS2655" s="15"/>
      <c r="BT2655" s="15"/>
      <c r="BU2655" s="15"/>
      <c r="BV2655" s="15"/>
      <c r="BW2655" s="15"/>
      <c r="BX2655" s="15"/>
      <c r="BY2655" s="15"/>
      <c r="BZ2655" s="15"/>
      <c r="CA2655" s="15"/>
      <c r="CB2655" s="15"/>
      <c r="CC2655" s="15"/>
      <c r="CD2655" s="15"/>
      <c r="CE2655" s="15"/>
      <c r="CF2655" s="15"/>
      <c r="CG2655" s="15"/>
      <c r="CH2655" s="15"/>
      <c r="CI2655" s="15"/>
      <c r="CJ2655" s="15"/>
    </row>
    <row r="2656" spans="1:88" ht="12.75">
      <c r="A2656" s="25" t="s">
        <v>16673</v>
      </c>
      <c r="B2656" t="s">
        <v>16674</v>
      </c>
      <c r="C2656" s="71" t="s">
        <v>58</v>
      </c>
      <c r="D2656" s="16">
        <v>2018</v>
      </c>
      <c r="E2656" s="15" t="s">
        <v>90</v>
      </c>
      <c r="F2656" s="26"/>
      <c r="G2656" s="26" t="s">
        <v>91</v>
      </c>
      <c r="H2656" s="26" t="s">
        <v>91</v>
      </c>
      <c r="I2656" s="15" t="s">
        <v>91</v>
      </c>
      <c r="J2656" s="26"/>
      <c r="K2656" s="17">
        <f t="shared" si="285"/>
        <v>0</v>
      </c>
      <c r="L2656" s="15"/>
      <c r="M2656" s="15"/>
      <c r="N2656" s="15"/>
      <c r="O2656" s="15"/>
      <c r="P2656" s="15"/>
      <c r="Q2656" s="15"/>
      <c r="R2656" s="15"/>
      <c r="S2656" s="19"/>
      <c r="T2656" s="15"/>
      <c r="U2656" s="17"/>
      <c r="V2656" s="15"/>
      <c r="W2656" s="15"/>
      <c r="X2656" s="15"/>
      <c r="Y2656" s="15"/>
      <c r="AB2656" s="20"/>
      <c r="AC2656" s="21" t="s">
        <v>16675</v>
      </c>
      <c r="AD2656" s="15"/>
      <c r="AE2656" s="21" t="s">
        <v>16676</v>
      </c>
      <c r="AF2656" s="15"/>
      <c r="AG2656" s="22">
        <f t="shared" si="288"/>
        <v>0.32258064516129031</v>
      </c>
      <c r="AH2656" s="15"/>
      <c r="AI2656" s="17"/>
      <c r="AJ2656" s="17"/>
      <c r="AK2656" s="17" t="e">
        <f>VLOOKUP(A2656,'[1]Deals (Exits)'!B:B,1,FALSE)</f>
        <v>#N/A</v>
      </c>
      <c r="AL2656" s="23"/>
      <c r="AM2656" s="17"/>
      <c r="AN2656" s="17"/>
      <c r="AO2656" s="17"/>
      <c r="AP2656" s="17"/>
      <c r="AQ2656" s="18"/>
      <c r="AR2656" s="18"/>
      <c r="AS2656" s="17"/>
      <c r="AT2656" s="17"/>
      <c r="AU2656" s="18"/>
      <c r="AV2656" s="17"/>
      <c r="AW2656" s="17"/>
      <c r="AX2656" s="17"/>
      <c r="AY2656" s="17"/>
      <c r="AZ2656" s="17"/>
      <c r="BA2656" s="17"/>
      <c r="BB2656" s="17"/>
      <c r="BC2656" s="17"/>
      <c r="BD2656" s="17"/>
      <c r="BE2656" s="17"/>
      <c r="BF2656" s="17"/>
      <c r="BG2656" s="17"/>
      <c r="BH2656" s="17"/>
      <c r="BI2656" s="17"/>
      <c r="BJ2656" s="17"/>
      <c r="BK2656" s="17"/>
      <c r="BL2656" s="17"/>
      <c r="BM2656" s="17"/>
      <c r="BN2656" s="15"/>
      <c r="BO2656" s="15"/>
      <c r="BP2656" s="22"/>
      <c r="BQ2656" s="15"/>
      <c r="BR2656" s="15"/>
      <c r="BS2656" s="15"/>
      <c r="BT2656" s="15"/>
      <c r="BU2656" s="15"/>
      <c r="BV2656" s="15"/>
      <c r="BW2656" s="15"/>
      <c r="BX2656" s="15"/>
      <c r="BY2656" s="15"/>
      <c r="BZ2656" s="15"/>
      <c r="CA2656" s="15"/>
      <c r="CB2656" s="15"/>
      <c r="CC2656" s="15"/>
      <c r="CD2656" s="15"/>
      <c r="CE2656" s="15"/>
      <c r="CF2656" s="15"/>
      <c r="CG2656" s="15"/>
      <c r="CH2656" s="15"/>
      <c r="CI2656" s="15"/>
      <c r="CJ2656" s="15"/>
    </row>
    <row r="2657" spans="1:88" ht="12.75">
      <c r="A2657" s="25" t="s">
        <v>16677</v>
      </c>
      <c r="B2657" t="s">
        <v>16678</v>
      </c>
      <c r="C2657" s="71" t="s">
        <v>58</v>
      </c>
      <c r="D2657" s="16">
        <v>2015</v>
      </c>
      <c r="E2657" s="15" t="s">
        <v>90</v>
      </c>
      <c r="F2657" s="26"/>
      <c r="G2657" s="26" t="s">
        <v>91</v>
      </c>
      <c r="H2657" s="26" t="s">
        <v>91</v>
      </c>
      <c r="I2657" s="15" t="s">
        <v>91</v>
      </c>
      <c r="J2657" s="26"/>
      <c r="K2657" s="17">
        <f t="shared" si="285"/>
        <v>0</v>
      </c>
      <c r="L2657" s="15"/>
      <c r="M2657" s="15"/>
      <c r="N2657" s="15"/>
      <c r="O2657" s="15"/>
      <c r="P2657" s="15"/>
      <c r="Q2657" s="15"/>
      <c r="R2657" s="15"/>
      <c r="S2657" s="19"/>
      <c r="T2657" s="15"/>
      <c r="U2657" s="17"/>
      <c r="V2657" s="15"/>
      <c r="W2657" s="15"/>
      <c r="X2657" s="15"/>
      <c r="Y2657" s="15"/>
      <c r="AB2657" s="20"/>
      <c r="AC2657" s="21" t="s">
        <v>16679</v>
      </c>
      <c r="AD2657" s="21" t="s">
        <v>16680</v>
      </c>
      <c r="AE2657" s="21" t="s">
        <v>16681</v>
      </c>
      <c r="AF2657" s="21" t="s">
        <v>16682</v>
      </c>
      <c r="AG2657" s="22">
        <f t="shared" si="288"/>
        <v>0.38709677419354838</v>
      </c>
      <c r="AH2657" s="15"/>
      <c r="AI2657" s="17"/>
      <c r="AJ2657" s="17"/>
      <c r="AK2657" s="17" t="e">
        <f>VLOOKUP(A2657,'[1]Deals (Exits)'!B:B,1,FALSE)</f>
        <v>#N/A</v>
      </c>
      <c r="AL2657" s="23"/>
      <c r="AM2657" s="17"/>
      <c r="AN2657" s="17"/>
      <c r="AO2657" s="17"/>
      <c r="AP2657" s="17"/>
      <c r="AQ2657" s="18"/>
      <c r="AR2657" s="18"/>
      <c r="AS2657" s="17"/>
      <c r="AT2657" s="17"/>
      <c r="AU2657" s="18"/>
      <c r="AV2657" s="17"/>
      <c r="AW2657" s="17"/>
      <c r="AX2657" s="17"/>
      <c r="AY2657" s="17"/>
      <c r="AZ2657" s="17"/>
      <c r="BA2657" s="17"/>
      <c r="BB2657" s="17"/>
      <c r="BC2657" s="17"/>
      <c r="BD2657" s="17"/>
      <c r="BE2657" s="17"/>
      <c r="BF2657" s="17"/>
      <c r="BG2657" s="17"/>
      <c r="BH2657" s="17"/>
      <c r="BI2657" s="17"/>
      <c r="BJ2657" s="17"/>
      <c r="BK2657" s="17"/>
      <c r="BL2657" s="17"/>
      <c r="BM2657" s="17"/>
      <c r="BN2657" s="15"/>
      <c r="BO2657" s="15"/>
      <c r="BP2657" s="22"/>
      <c r="BQ2657" s="15"/>
      <c r="BR2657" s="15"/>
      <c r="BS2657" s="15"/>
      <c r="BT2657" s="15"/>
      <c r="BU2657" s="15"/>
      <c r="BV2657" s="15"/>
      <c r="BW2657" s="15"/>
      <c r="BX2657" s="15"/>
      <c r="BY2657" s="15"/>
      <c r="BZ2657" s="15"/>
      <c r="CA2657" s="15"/>
      <c r="CB2657" s="15"/>
      <c r="CC2657" s="15"/>
      <c r="CD2657" s="15"/>
      <c r="CE2657" s="15"/>
      <c r="CF2657" s="15"/>
      <c r="CG2657" s="15"/>
      <c r="CH2657" s="15"/>
      <c r="CI2657" s="15"/>
      <c r="CJ2657" s="15"/>
    </row>
    <row r="2658" spans="1:88" ht="12.75">
      <c r="A2658" t="s">
        <v>16683</v>
      </c>
      <c r="B2658" t="s">
        <v>16684</v>
      </c>
      <c r="C2658" s="71" t="s">
        <v>58</v>
      </c>
      <c r="D2658" s="16">
        <v>2016</v>
      </c>
      <c r="E2658" s="15" t="s">
        <v>1472</v>
      </c>
      <c r="F2658" s="26"/>
      <c r="G2658" s="26" t="s">
        <v>91</v>
      </c>
      <c r="H2658" s="26" t="s">
        <v>91</v>
      </c>
      <c r="I2658" s="15" t="s">
        <v>91</v>
      </c>
      <c r="J2658" s="26"/>
      <c r="K2658" s="17">
        <f t="shared" si="285"/>
        <v>0</v>
      </c>
      <c r="L2658" s="15"/>
      <c r="M2658" s="15"/>
      <c r="N2658" s="15"/>
      <c r="O2658" s="15"/>
      <c r="P2658" s="15"/>
      <c r="Q2658" s="15"/>
      <c r="R2658" s="15"/>
      <c r="S2658" s="19"/>
      <c r="T2658" s="15"/>
      <c r="U2658" s="17"/>
      <c r="V2658" s="15"/>
      <c r="W2658" s="15"/>
      <c r="X2658" s="15"/>
      <c r="Y2658" s="15"/>
      <c r="AB2658" s="20"/>
      <c r="AC2658" s="21" t="s">
        <v>16685</v>
      </c>
      <c r="AD2658" s="15"/>
      <c r="AE2658" s="15"/>
      <c r="AF2658" s="21" t="s">
        <v>16686</v>
      </c>
      <c r="AG2658" s="22">
        <f t="shared" si="288"/>
        <v>0.32258064516129031</v>
      </c>
      <c r="AH2658" s="15"/>
      <c r="AI2658" s="17"/>
      <c r="AJ2658" s="17"/>
      <c r="AK2658" s="17" t="e">
        <f>VLOOKUP(A2658,'[1]Deals (Exits)'!B:B,1,FALSE)</f>
        <v>#N/A</v>
      </c>
      <c r="AL2658" s="23"/>
      <c r="AM2658" s="17"/>
      <c r="AN2658" s="17"/>
      <c r="AO2658" s="17"/>
      <c r="AP2658" s="17"/>
      <c r="AQ2658" s="18"/>
      <c r="AR2658" s="18"/>
      <c r="AS2658" s="17"/>
      <c r="AT2658" s="17"/>
      <c r="AU2658" s="18"/>
      <c r="AV2658" s="17"/>
      <c r="AW2658" s="17"/>
      <c r="AX2658" s="17"/>
      <c r="AY2658" s="17"/>
      <c r="AZ2658" s="17"/>
      <c r="BA2658" s="17"/>
      <c r="BB2658" s="17"/>
      <c r="BC2658" s="17"/>
      <c r="BD2658" s="17"/>
      <c r="BE2658" s="17"/>
      <c r="BF2658" s="17"/>
      <c r="BG2658" s="17"/>
      <c r="BH2658" s="17"/>
      <c r="BI2658" s="17"/>
      <c r="BJ2658" s="17"/>
      <c r="BK2658" s="17"/>
      <c r="BL2658" s="17"/>
      <c r="BM2658" s="17"/>
      <c r="BN2658" s="15"/>
      <c r="BO2658" s="15"/>
      <c r="BP2658" s="22"/>
      <c r="BQ2658" s="15"/>
      <c r="BR2658" s="15"/>
      <c r="BS2658" s="15"/>
      <c r="BT2658" s="15"/>
      <c r="BU2658" s="15"/>
      <c r="BV2658" s="15"/>
      <c r="BW2658" s="15"/>
      <c r="BX2658" s="15"/>
      <c r="BY2658" s="15"/>
      <c r="BZ2658" s="15"/>
      <c r="CA2658" s="15"/>
      <c r="CB2658" s="15"/>
      <c r="CC2658" s="15"/>
      <c r="CD2658" s="15"/>
      <c r="CE2658" s="15"/>
      <c r="CF2658" s="15"/>
      <c r="CG2658" s="15"/>
      <c r="CH2658" s="15"/>
      <c r="CI2658" s="15"/>
      <c r="CJ2658" s="15"/>
    </row>
    <row r="2659" spans="1:88" ht="12.75">
      <c r="A2659" t="s">
        <v>16687</v>
      </c>
      <c r="B2659" t="s">
        <v>16688</v>
      </c>
      <c r="C2659" s="71" t="s">
        <v>58</v>
      </c>
      <c r="D2659" s="16">
        <v>2012</v>
      </c>
      <c r="E2659" s="15" t="s">
        <v>5917</v>
      </c>
      <c r="F2659" s="26"/>
      <c r="G2659" s="26" t="s">
        <v>91</v>
      </c>
      <c r="H2659" s="26" t="s">
        <v>91</v>
      </c>
      <c r="I2659" s="15" t="s">
        <v>91</v>
      </c>
      <c r="J2659" s="26"/>
      <c r="K2659" s="17">
        <f t="shared" si="285"/>
        <v>0</v>
      </c>
      <c r="L2659" s="15"/>
      <c r="M2659" s="15"/>
      <c r="N2659" s="15"/>
      <c r="O2659" s="15"/>
      <c r="P2659" s="15"/>
      <c r="Q2659" s="15"/>
      <c r="R2659" s="15"/>
      <c r="S2659" s="19"/>
      <c r="T2659" s="15"/>
      <c r="U2659" s="17"/>
      <c r="V2659" s="15"/>
      <c r="W2659" s="15"/>
      <c r="X2659" s="15"/>
      <c r="Y2659" s="15"/>
      <c r="AB2659" s="20"/>
      <c r="AC2659" s="21" t="s">
        <v>16689</v>
      </c>
      <c r="AD2659" s="21" t="s">
        <v>16690</v>
      </c>
      <c r="AE2659" s="21" t="s">
        <v>16691</v>
      </c>
      <c r="AF2659" s="21" t="s">
        <v>16692</v>
      </c>
      <c r="AG2659" s="22">
        <f t="shared" si="288"/>
        <v>0.38709677419354838</v>
      </c>
      <c r="AH2659" s="15"/>
      <c r="AI2659" s="17"/>
      <c r="AJ2659" s="17"/>
      <c r="AK2659" s="17" t="e">
        <f>VLOOKUP(A2659,'[1]Deals (Exits)'!B:B,1,FALSE)</f>
        <v>#N/A</v>
      </c>
      <c r="AL2659" s="23"/>
      <c r="AM2659" s="17"/>
      <c r="AN2659" s="17"/>
      <c r="AO2659" s="17"/>
      <c r="AP2659" s="17"/>
      <c r="AQ2659" s="18"/>
      <c r="AR2659" s="18"/>
      <c r="AS2659" s="17"/>
      <c r="AT2659" s="17"/>
      <c r="AU2659" s="18"/>
      <c r="AV2659" s="17"/>
      <c r="AW2659" s="17"/>
      <c r="AX2659" s="17"/>
      <c r="AY2659" s="17"/>
      <c r="AZ2659" s="17"/>
      <c r="BA2659" s="17"/>
      <c r="BB2659" s="17"/>
      <c r="BC2659" s="17"/>
      <c r="BD2659" s="17"/>
      <c r="BE2659" s="17"/>
      <c r="BF2659" s="17"/>
      <c r="BG2659" s="17"/>
      <c r="BH2659" s="17"/>
      <c r="BI2659" s="17"/>
      <c r="BJ2659" s="17"/>
      <c r="BK2659" s="17"/>
      <c r="BL2659" s="17"/>
      <c r="BM2659" s="17"/>
      <c r="BN2659" s="15"/>
      <c r="BO2659" s="15"/>
      <c r="BP2659" s="22"/>
      <c r="BQ2659" s="15"/>
      <c r="BR2659" s="15"/>
      <c r="BS2659" s="15"/>
      <c r="BT2659" s="15"/>
      <c r="BU2659" s="15"/>
      <c r="BV2659" s="15"/>
      <c r="BW2659" s="15"/>
      <c r="BX2659" s="15"/>
      <c r="BY2659" s="15"/>
      <c r="BZ2659" s="15"/>
      <c r="CA2659" s="15"/>
      <c r="CB2659" s="15"/>
      <c r="CC2659" s="15"/>
      <c r="CD2659" s="15"/>
      <c r="CE2659" s="15"/>
      <c r="CF2659" s="15"/>
      <c r="CG2659" s="15"/>
      <c r="CH2659" s="15"/>
      <c r="CI2659" s="15"/>
      <c r="CJ2659" s="15"/>
    </row>
    <row r="2660" spans="1:88" ht="12.75">
      <c r="A2660" t="s">
        <v>16693</v>
      </c>
      <c r="B2660" t="s">
        <v>16694</v>
      </c>
      <c r="C2660" s="71" t="s">
        <v>58</v>
      </c>
      <c r="D2660" s="16">
        <v>2014</v>
      </c>
      <c r="E2660" s="15" t="s">
        <v>5917</v>
      </c>
      <c r="F2660" s="26"/>
      <c r="G2660" s="26" t="s">
        <v>91</v>
      </c>
      <c r="H2660" s="26" t="s">
        <v>91</v>
      </c>
      <c r="I2660" s="15" t="s">
        <v>91</v>
      </c>
      <c r="J2660" s="26"/>
      <c r="K2660" s="17">
        <f t="shared" si="285"/>
        <v>0</v>
      </c>
      <c r="L2660" s="15"/>
      <c r="M2660" s="15"/>
      <c r="N2660" s="15"/>
      <c r="O2660" s="15"/>
      <c r="P2660" s="15"/>
      <c r="Q2660" s="15"/>
      <c r="R2660" s="15"/>
      <c r="S2660" s="19"/>
      <c r="T2660" s="15"/>
      <c r="U2660" s="17"/>
      <c r="V2660" s="15"/>
      <c r="W2660" s="15"/>
      <c r="X2660" s="15"/>
      <c r="Y2660" s="15"/>
      <c r="AB2660" s="20"/>
      <c r="AC2660" s="21" t="s">
        <v>16695</v>
      </c>
      <c r="AD2660" s="15"/>
      <c r="AE2660" s="21" t="s">
        <v>16696</v>
      </c>
      <c r="AF2660" s="15"/>
      <c r="AG2660" s="22">
        <f t="shared" si="288"/>
        <v>0.32258064516129031</v>
      </c>
      <c r="AH2660" s="15"/>
      <c r="AI2660" s="17"/>
      <c r="AJ2660" s="17"/>
      <c r="AK2660" s="17" t="e">
        <f>VLOOKUP(A2660,'[1]Deals (Exits)'!B:B,1,FALSE)</f>
        <v>#N/A</v>
      </c>
      <c r="AL2660" s="23"/>
      <c r="AM2660" s="17"/>
      <c r="AN2660" s="17"/>
      <c r="AO2660" s="17"/>
      <c r="AP2660" s="17"/>
      <c r="AQ2660" s="18"/>
      <c r="AR2660" s="18"/>
      <c r="AS2660" s="17"/>
      <c r="AT2660" s="17"/>
      <c r="AU2660" s="18"/>
      <c r="AV2660" s="17"/>
      <c r="AW2660" s="17"/>
      <c r="AX2660" s="17"/>
      <c r="AY2660" s="17"/>
      <c r="AZ2660" s="17"/>
      <c r="BA2660" s="17"/>
      <c r="BB2660" s="17"/>
      <c r="BC2660" s="17"/>
      <c r="BD2660" s="17"/>
      <c r="BE2660" s="17"/>
      <c r="BF2660" s="17"/>
      <c r="BG2660" s="17"/>
      <c r="BH2660" s="17"/>
      <c r="BI2660" s="17"/>
      <c r="BJ2660" s="17"/>
      <c r="BK2660" s="17"/>
      <c r="BL2660" s="17"/>
      <c r="BM2660" s="17"/>
      <c r="BN2660" s="15"/>
      <c r="BO2660" s="15"/>
      <c r="BP2660" s="22"/>
      <c r="BQ2660" s="15"/>
      <c r="BR2660" s="15"/>
      <c r="BS2660" s="15"/>
      <c r="BT2660" s="15"/>
      <c r="BU2660" s="15"/>
      <c r="BV2660" s="15"/>
      <c r="BW2660" s="15"/>
      <c r="BX2660" s="15"/>
      <c r="BY2660" s="15"/>
      <c r="BZ2660" s="15"/>
      <c r="CA2660" s="15"/>
      <c r="CB2660" s="15"/>
      <c r="CC2660" s="15"/>
      <c r="CD2660" s="15"/>
      <c r="CE2660" s="15"/>
      <c r="CF2660" s="15"/>
      <c r="CG2660" s="15"/>
      <c r="CH2660" s="15"/>
      <c r="CI2660" s="15"/>
      <c r="CJ2660" s="15"/>
    </row>
    <row r="2661" spans="1:88" ht="12.75">
      <c r="A2661" t="s">
        <v>16697</v>
      </c>
      <c r="B2661" t="s">
        <v>16698</v>
      </c>
      <c r="C2661" s="71" t="s">
        <v>58</v>
      </c>
      <c r="D2661" s="16">
        <v>2012</v>
      </c>
      <c r="E2661" s="15" t="s">
        <v>6241</v>
      </c>
      <c r="F2661" s="26"/>
      <c r="G2661" s="26" t="s">
        <v>91</v>
      </c>
      <c r="H2661" s="26" t="s">
        <v>91</v>
      </c>
      <c r="I2661" s="15" t="s">
        <v>91</v>
      </c>
      <c r="J2661" s="26"/>
      <c r="K2661" s="17">
        <f t="shared" si="285"/>
        <v>0</v>
      </c>
      <c r="L2661" s="15"/>
      <c r="M2661" s="15"/>
      <c r="N2661" s="15"/>
      <c r="O2661" s="15"/>
      <c r="P2661" s="15"/>
      <c r="Q2661" s="15"/>
      <c r="R2661" s="15"/>
      <c r="S2661" s="19"/>
      <c r="T2661" s="15"/>
      <c r="U2661" s="17"/>
      <c r="V2661" s="15"/>
      <c r="W2661" s="15"/>
      <c r="X2661" s="15"/>
      <c r="Y2661" s="15"/>
      <c r="AB2661" s="20"/>
      <c r="AC2661" s="21" t="s">
        <v>16699</v>
      </c>
      <c r="AD2661" s="21" t="s">
        <v>16700</v>
      </c>
      <c r="AE2661" s="21" t="s">
        <v>16701</v>
      </c>
      <c r="AF2661" s="21" t="s">
        <v>16702</v>
      </c>
      <c r="AG2661" s="22">
        <f t="shared" si="288"/>
        <v>0.38709677419354838</v>
      </c>
      <c r="AH2661" s="15"/>
      <c r="AI2661" s="17"/>
      <c r="AJ2661" s="17"/>
      <c r="AK2661" s="17" t="e">
        <f>VLOOKUP(A2661,'[1]Deals (Exits)'!B:B,1,FALSE)</f>
        <v>#N/A</v>
      </c>
      <c r="AL2661" s="23"/>
      <c r="AM2661" s="17"/>
      <c r="AN2661" s="17"/>
      <c r="AO2661" s="17"/>
      <c r="AP2661" s="17"/>
      <c r="AQ2661" s="18"/>
      <c r="AR2661" s="18"/>
      <c r="AS2661" s="17"/>
      <c r="AT2661" s="17"/>
      <c r="AU2661" s="18"/>
      <c r="AV2661" s="17"/>
      <c r="AW2661" s="17"/>
      <c r="AX2661" s="17"/>
      <c r="AY2661" s="17"/>
      <c r="AZ2661" s="17"/>
      <c r="BA2661" s="17"/>
      <c r="BB2661" s="17"/>
      <c r="BC2661" s="17"/>
      <c r="BD2661" s="17"/>
      <c r="BE2661" s="17"/>
      <c r="BF2661" s="17"/>
      <c r="BG2661" s="17"/>
      <c r="BH2661" s="17"/>
      <c r="BI2661" s="17"/>
      <c r="BJ2661" s="17"/>
      <c r="BK2661" s="17"/>
      <c r="BL2661" s="17"/>
      <c r="BM2661" s="17"/>
      <c r="BN2661" s="15"/>
      <c r="BO2661" s="15"/>
      <c r="BP2661" s="22"/>
      <c r="BQ2661" s="15"/>
      <c r="BR2661" s="15"/>
      <c r="BS2661" s="15"/>
      <c r="BT2661" s="15"/>
      <c r="BU2661" s="15"/>
      <c r="BV2661" s="15"/>
      <c r="BW2661" s="15"/>
      <c r="BX2661" s="15"/>
      <c r="BY2661" s="15"/>
      <c r="BZ2661" s="15"/>
      <c r="CA2661" s="15"/>
      <c r="CB2661" s="15"/>
      <c r="CC2661" s="15"/>
      <c r="CD2661" s="15"/>
      <c r="CE2661" s="15"/>
      <c r="CF2661" s="15"/>
      <c r="CG2661" s="15"/>
      <c r="CH2661" s="15"/>
      <c r="CI2661" s="15"/>
      <c r="CJ2661" s="15"/>
    </row>
    <row r="2662" spans="1:88" ht="12.75">
      <c r="A2662" s="25" t="s">
        <v>16703</v>
      </c>
      <c r="B2662" s="15" t="s">
        <v>16704</v>
      </c>
      <c r="C2662" s="71" t="s">
        <v>58</v>
      </c>
      <c r="D2662" s="16">
        <v>2015</v>
      </c>
      <c r="E2662" s="15" t="s">
        <v>1472</v>
      </c>
      <c r="F2662" s="26"/>
      <c r="G2662" s="26" t="s">
        <v>91</v>
      </c>
      <c r="H2662" s="26" t="s">
        <v>91</v>
      </c>
      <c r="I2662" s="15" t="s">
        <v>91</v>
      </c>
      <c r="J2662" s="26"/>
      <c r="K2662" s="17">
        <f t="shared" si="285"/>
        <v>0</v>
      </c>
      <c r="L2662" s="15"/>
      <c r="M2662" s="15"/>
      <c r="N2662" s="15"/>
      <c r="O2662" s="15"/>
      <c r="P2662" s="15"/>
      <c r="Q2662" s="15"/>
      <c r="R2662" s="15"/>
      <c r="S2662" s="19"/>
      <c r="T2662" s="15"/>
      <c r="U2662" s="17"/>
      <c r="V2662" s="15"/>
      <c r="W2662" s="15"/>
      <c r="X2662" s="15"/>
      <c r="Y2662" s="15"/>
      <c r="AB2662" s="20"/>
      <c r="AC2662" s="21" t="s">
        <v>16705</v>
      </c>
      <c r="AD2662" s="21" t="s">
        <v>16706</v>
      </c>
      <c r="AE2662" s="21" t="s">
        <v>16707</v>
      </c>
      <c r="AF2662" s="21" t="s">
        <v>16708</v>
      </c>
      <c r="AG2662" s="22">
        <f t="shared" si="288"/>
        <v>0.38709677419354838</v>
      </c>
      <c r="AH2662" s="15"/>
      <c r="AI2662" s="17"/>
      <c r="AJ2662" s="17"/>
      <c r="AK2662" s="17" t="e">
        <f>VLOOKUP(A2662,'[1]Deals (Exits)'!B:B,1,FALSE)</f>
        <v>#N/A</v>
      </c>
      <c r="AL2662" s="23"/>
      <c r="AM2662" s="17"/>
      <c r="AN2662" s="17"/>
      <c r="AO2662" s="17"/>
      <c r="AP2662" s="17"/>
      <c r="AQ2662" s="18"/>
      <c r="AR2662" s="18"/>
      <c r="AS2662" s="17"/>
      <c r="AT2662" s="17"/>
      <c r="AU2662" s="18"/>
      <c r="AV2662" s="17"/>
      <c r="AW2662" s="17"/>
      <c r="AX2662" s="17"/>
      <c r="AY2662" s="17"/>
      <c r="AZ2662" s="17"/>
      <c r="BA2662" s="17"/>
      <c r="BB2662" s="17"/>
      <c r="BC2662" s="17"/>
      <c r="BD2662" s="17"/>
      <c r="BE2662" s="17"/>
      <c r="BF2662" s="17"/>
      <c r="BG2662" s="17"/>
      <c r="BH2662" s="17"/>
      <c r="BI2662" s="17"/>
      <c r="BJ2662" s="17"/>
      <c r="BK2662" s="17"/>
      <c r="BL2662" s="17"/>
      <c r="BM2662" s="17"/>
      <c r="BN2662" s="15"/>
      <c r="BO2662" s="15"/>
      <c r="BP2662" s="22"/>
      <c r="BQ2662" s="15"/>
      <c r="BR2662" s="15"/>
      <c r="BS2662" s="15"/>
      <c r="BT2662" s="15"/>
      <c r="BU2662" s="15"/>
      <c r="BV2662" s="15"/>
      <c r="BW2662" s="15"/>
      <c r="BX2662" s="15"/>
      <c r="BY2662" s="15"/>
      <c r="BZ2662" s="15"/>
      <c r="CA2662" s="15"/>
      <c r="CB2662" s="15"/>
      <c r="CC2662" s="15"/>
      <c r="CD2662" s="15"/>
      <c r="CE2662" s="15"/>
      <c r="CF2662" s="15"/>
      <c r="CG2662" s="15"/>
      <c r="CH2662" s="15"/>
      <c r="CI2662" s="15"/>
      <c r="CJ2662" s="15"/>
    </row>
    <row r="2663" spans="1:88" ht="12.75">
      <c r="A2663" t="s">
        <v>16709</v>
      </c>
      <c r="B2663" t="s">
        <v>16710</v>
      </c>
      <c r="C2663" s="71" t="s">
        <v>58</v>
      </c>
      <c r="D2663" s="16">
        <v>2015</v>
      </c>
      <c r="E2663" s="15" t="s">
        <v>1472</v>
      </c>
      <c r="F2663" s="26"/>
      <c r="G2663" s="26" t="s">
        <v>91</v>
      </c>
      <c r="H2663" s="26" t="s">
        <v>91</v>
      </c>
      <c r="I2663" s="15" t="s">
        <v>91</v>
      </c>
      <c r="J2663" s="26"/>
      <c r="K2663" s="17">
        <f t="shared" si="285"/>
        <v>0</v>
      </c>
      <c r="L2663" s="15"/>
      <c r="M2663" s="15"/>
      <c r="N2663" s="15"/>
      <c r="O2663" s="15"/>
      <c r="P2663" s="15"/>
      <c r="Q2663" s="15"/>
      <c r="R2663" s="15"/>
      <c r="S2663" s="19"/>
      <c r="T2663" s="15"/>
      <c r="U2663" s="17"/>
      <c r="V2663" s="15"/>
      <c r="W2663" s="15"/>
      <c r="X2663" s="15"/>
      <c r="Y2663" s="15"/>
      <c r="AB2663" s="20"/>
      <c r="AC2663" s="21" t="s">
        <v>16711</v>
      </c>
      <c r="AD2663" s="21" t="s">
        <v>16712</v>
      </c>
      <c r="AE2663" s="21" t="s">
        <v>16713</v>
      </c>
      <c r="AF2663" s="15"/>
      <c r="AG2663" s="22">
        <f t="shared" si="288"/>
        <v>0.35483870967741937</v>
      </c>
      <c r="AH2663" s="15"/>
      <c r="AI2663" s="17"/>
      <c r="AJ2663" s="17"/>
      <c r="AK2663" s="17" t="e">
        <f>VLOOKUP(A2663,'[1]Deals (Exits)'!B:B,1,FALSE)</f>
        <v>#N/A</v>
      </c>
      <c r="AL2663" s="23"/>
      <c r="AM2663" s="17"/>
      <c r="AN2663" s="17"/>
      <c r="AO2663" s="17"/>
      <c r="AP2663" s="17"/>
      <c r="AQ2663" s="18"/>
      <c r="AR2663" s="18"/>
      <c r="AS2663" s="17"/>
      <c r="AT2663" s="17"/>
      <c r="AU2663" s="18"/>
      <c r="AV2663" s="17"/>
      <c r="AW2663" s="17"/>
      <c r="AX2663" s="17"/>
      <c r="AY2663" s="17"/>
      <c r="AZ2663" s="17"/>
      <c r="BA2663" s="17"/>
      <c r="BB2663" s="17"/>
      <c r="BC2663" s="17"/>
      <c r="BD2663" s="17"/>
      <c r="BE2663" s="17"/>
      <c r="BF2663" s="17"/>
      <c r="BG2663" s="17"/>
      <c r="BH2663" s="17"/>
      <c r="BI2663" s="17"/>
      <c r="BJ2663" s="17"/>
      <c r="BK2663" s="17"/>
      <c r="BL2663" s="17"/>
      <c r="BM2663" s="17"/>
      <c r="BN2663" s="15"/>
      <c r="BO2663" s="15"/>
      <c r="BP2663" s="22"/>
      <c r="BQ2663" s="15"/>
      <c r="BR2663" s="15"/>
      <c r="BS2663" s="15"/>
      <c r="BT2663" s="15"/>
      <c r="BU2663" s="15"/>
      <c r="BV2663" s="15"/>
      <c r="BW2663" s="15"/>
      <c r="BX2663" s="15"/>
      <c r="BY2663" s="15"/>
      <c r="BZ2663" s="15"/>
      <c r="CA2663" s="15"/>
      <c r="CB2663" s="15"/>
      <c r="CC2663" s="15"/>
      <c r="CD2663" s="15"/>
      <c r="CE2663" s="15"/>
      <c r="CF2663" s="15"/>
      <c r="CG2663" s="15"/>
      <c r="CH2663" s="15"/>
      <c r="CI2663" s="15"/>
      <c r="CJ2663" s="15"/>
    </row>
    <row r="2664" spans="1:88" ht="12.75">
      <c r="A2664" t="s">
        <v>16714</v>
      </c>
      <c r="B2664" s="15" t="s">
        <v>16715</v>
      </c>
      <c r="C2664" s="71" t="s">
        <v>58</v>
      </c>
      <c r="D2664" s="16">
        <v>2013</v>
      </c>
      <c r="E2664" s="15" t="s">
        <v>2406</v>
      </c>
      <c r="F2664" s="26"/>
      <c r="G2664" s="26" t="s">
        <v>91</v>
      </c>
      <c r="H2664" s="26" t="s">
        <v>91</v>
      </c>
      <c r="I2664" s="15" t="s">
        <v>91</v>
      </c>
      <c r="J2664" s="26"/>
      <c r="K2664" s="17">
        <f t="shared" si="285"/>
        <v>0</v>
      </c>
      <c r="L2664" s="15"/>
      <c r="M2664" s="15"/>
      <c r="N2664" s="15"/>
      <c r="O2664" s="15"/>
      <c r="P2664" s="15"/>
      <c r="Q2664" s="15"/>
      <c r="R2664" s="15"/>
      <c r="S2664" s="19"/>
      <c r="T2664" s="15"/>
      <c r="U2664" s="17"/>
      <c r="V2664" s="15"/>
      <c r="W2664" s="15"/>
      <c r="X2664" s="15"/>
      <c r="Y2664" s="15"/>
      <c r="AB2664" s="20"/>
      <c r="AC2664" s="21" t="s">
        <v>16716</v>
      </c>
      <c r="AD2664" s="21" t="s">
        <v>16717</v>
      </c>
      <c r="AE2664" s="15"/>
      <c r="AF2664" s="15"/>
      <c r="AG2664" s="22">
        <f t="shared" si="288"/>
        <v>0.32258064516129031</v>
      </c>
      <c r="AH2664" s="15"/>
      <c r="AI2664" s="17"/>
      <c r="AJ2664" s="17"/>
      <c r="AK2664" s="17" t="e">
        <f>VLOOKUP(A2664,'[1]Deals (Exits)'!B:B,1,FALSE)</f>
        <v>#N/A</v>
      </c>
      <c r="AL2664" s="23"/>
      <c r="AM2664" s="17"/>
      <c r="AN2664" s="17"/>
      <c r="AO2664" s="17"/>
      <c r="AP2664" s="17"/>
      <c r="AQ2664" s="18"/>
      <c r="AR2664" s="18"/>
      <c r="AS2664" s="17"/>
      <c r="AT2664" s="17"/>
      <c r="AU2664" s="18"/>
      <c r="AV2664" s="17"/>
      <c r="AW2664" s="17"/>
      <c r="AX2664" s="17"/>
      <c r="AY2664" s="17"/>
      <c r="AZ2664" s="17"/>
      <c r="BA2664" s="17"/>
      <c r="BB2664" s="17"/>
      <c r="BC2664" s="17"/>
      <c r="BD2664" s="17"/>
      <c r="BE2664" s="17"/>
      <c r="BF2664" s="17"/>
      <c r="BG2664" s="17"/>
      <c r="BH2664" s="17"/>
      <c r="BI2664" s="17"/>
      <c r="BJ2664" s="17"/>
      <c r="BK2664" s="17"/>
      <c r="BL2664" s="17"/>
      <c r="BM2664" s="17"/>
      <c r="BN2664" s="15"/>
      <c r="BO2664" s="15"/>
      <c r="BP2664" s="22"/>
      <c r="BQ2664" s="15"/>
      <c r="BR2664" s="15"/>
      <c r="BS2664" s="15"/>
      <c r="BT2664" s="15"/>
      <c r="BU2664" s="15"/>
      <c r="BV2664" s="15"/>
      <c r="BW2664" s="15"/>
      <c r="BX2664" s="15"/>
      <c r="BY2664" s="15"/>
      <c r="BZ2664" s="15"/>
      <c r="CA2664" s="15"/>
      <c r="CB2664" s="15"/>
      <c r="CC2664" s="15"/>
      <c r="CD2664" s="15"/>
      <c r="CE2664" s="15"/>
      <c r="CF2664" s="15"/>
      <c r="CG2664" s="15"/>
      <c r="CH2664" s="15"/>
      <c r="CI2664" s="15"/>
      <c r="CJ2664" s="15"/>
    </row>
    <row r="2665" spans="1:88" ht="12.75">
      <c r="A2665" t="s">
        <v>16718</v>
      </c>
      <c r="B2665" t="s">
        <v>16719</v>
      </c>
      <c r="C2665" s="71" t="s">
        <v>58</v>
      </c>
      <c r="D2665" s="16">
        <v>2015</v>
      </c>
      <c r="E2665" s="15" t="s">
        <v>1472</v>
      </c>
      <c r="F2665" s="26"/>
      <c r="G2665" s="26" t="s">
        <v>91</v>
      </c>
      <c r="H2665" s="26" t="s">
        <v>91</v>
      </c>
      <c r="I2665" s="15" t="s">
        <v>91</v>
      </c>
      <c r="J2665" s="26"/>
      <c r="K2665" s="17">
        <f t="shared" si="285"/>
        <v>0</v>
      </c>
      <c r="L2665" s="15"/>
      <c r="M2665" s="15"/>
      <c r="N2665" s="15"/>
      <c r="O2665" s="15"/>
      <c r="P2665" s="15"/>
      <c r="Q2665" s="15"/>
      <c r="R2665" s="15"/>
      <c r="S2665" s="19"/>
      <c r="T2665" s="15"/>
      <c r="U2665" s="17"/>
      <c r="V2665" s="15"/>
      <c r="W2665" s="15"/>
      <c r="X2665" s="15"/>
      <c r="Y2665" s="15"/>
      <c r="AB2665" s="20"/>
      <c r="AC2665" s="21" t="s">
        <v>16720</v>
      </c>
      <c r="AD2665" s="15"/>
      <c r="AE2665" s="21" t="s">
        <v>16721</v>
      </c>
      <c r="AF2665" s="21" t="s">
        <v>16722</v>
      </c>
      <c r="AG2665" s="22">
        <f t="shared" si="288"/>
        <v>0.35483870967741937</v>
      </c>
      <c r="AH2665" s="15"/>
      <c r="AI2665" s="17"/>
      <c r="AJ2665" s="17"/>
      <c r="AK2665" s="17" t="e">
        <f>VLOOKUP(A2665,'[1]Deals (Exits)'!B:B,1,FALSE)</f>
        <v>#N/A</v>
      </c>
      <c r="AL2665" s="23"/>
      <c r="AM2665" s="17"/>
      <c r="AN2665" s="17"/>
      <c r="AO2665" s="17"/>
      <c r="AP2665" s="17"/>
      <c r="AQ2665" s="18"/>
      <c r="AR2665" s="18"/>
      <c r="AS2665" s="17"/>
      <c r="AT2665" s="17"/>
      <c r="AU2665" s="18"/>
      <c r="AV2665" s="17"/>
      <c r="AW2665" s="17"/>
      <c r="AX2665" s="17"/>
      <c r="AY2665" s="17"/>
      <c r="AZ2665" s="17"/>
      <c r="BA2665" s="17"/>
      <c r="BB2665" s="17"/>
      <c r="BC2665" s="17"/>
      <c r="BD2665" s="17"/>
      <c r="BE2665" s="17"/>
      <c r="BF2665" s="17"/>
      <c r="BG2665" s="17"/>
      <c r="BH2665" s="17"/>
      <c r="BI2665" s="17"/>
      <c r="BJ2665" s="17"/>
      <c r="BK2665" s="17"/>
      <c r="BL2665" s="17"/>
      <c r="BM2665" s="17"/>
      <c r="BN2665" s="15"/>
      <c r="BO2665" s="15"/>
      <c r="BP2665" s="22"/>
      <c r="BQ2665" s="15"/>
      <c r="BR2665" s="15"/>
      <c r="BS2665" s="15"/>
      <c r="BT2665" s="15"/>
      <c r="BU2665" s="15"/>
      <c r="BV2665" s="15"/>
      <c r="BW2665" s="15"/>
      <c r="BX2665" s="15"/>
      <c r="BY2665" s="15"/>
      <c r="BZ2665" s="15"/>
      <c r="CA2665" s="15"/>
      <c r="CB2665" s="15"/>
      <c r="CC2665" s="15"/>
      <c r="CD2665" s="15"/>
      <c r="CE2665" s="15"/>
      <c r="CF2665" s="15"/>
      <c r="CG2665" s="15"/>
      <c r="CH2665" s="15"/>
      <c r="CI2665" s="15"/>
      <c r="CJ2665" s="15"/>
    </row>
    <row r="2666" spans="1:88" ht="12.75">
      <c r="A2666" t="s">
        <v>16723</v>
      </c>
      <c r="B2666" t="s">
        <v>16724</v>
      </c>
      <c r="C2666" s="71" t="s">
        <v>58</v>
      </c>
      <c r="D2666" s="16">
        <v>2013</v>
      </c>
      <c r="E2666" s="15" t="s">
        <v>90</v>
      </c>
      <c r="F2666" s="26"/>
      <c r="G2666" s="26" t="s">
        <v>91</v>
      </c>
      <c r="H2666" s="26" t="s">
        <v>91</v>
      </c>
      <c r="I2666" s="15" t="s">
        <v>91</v>
      </c>
      <c r="J2666" s="26"/>
      <c r="K2666" s="17">
        <f t="shared" si="285"/>
        <v>0</v>
      </c>
      <c r="L2666" s="15"/>
      <c r="M2666" s="15"/>
      <c r="N2666" s="15"/>
      <c r="O2666" s="15"/>
      <c r="P2666" s="15"/>
      <c r="Q2666" s="15"/>
      <c r="R2666" s="15"/>
      <c r="S2666" s="19"/>
      <c r="T2666" s="15"/>
      <c r="U2666" s="17"/>
      <c r="V2666" s="15"/>
      <c r="W2666" s="15"/>
      <c r="X2666" s="15"/>
      <c r="Y2666" s="15"/>
      <c r="AB2666" s="20"/>
      <c r="AC2666" s="21" t="s">
        <v>16725</v>
      </c>
      <c r="AD2666" s="21" t="s">
        <v>16726</v>
      </c>
      <c r="AE2666" s="21" t="s">
        <v>16727</v>
      </c>
      <c r="AF2666" s="21" t="s">
        <v>16728</v>
      </c>
      <c r="AG2666" s="22">
        <f t="shared" si="288"/>
        <v>0.38709677419354838</v>
      </c>
      <c r="AH2666" s="15"/>
      <c r="AI2666" s="17"/>
      <c r="AJ2666" s="17"/>
      <c r="AK2666" s="17" t="e">
        <f>VLOOKUP(A2666,'[1]Deals (Exits)'!B:B,1,FALSE)</f>
        <v>#N/A</v>
      </c>
      <c r="AL2666" s="23"/>
      <c r="AM2666" s="17"/>
      <c r="AN2666" s="17"/>
      <c r="AO2666" s="17"/>
      <c r="AP2666" s="17"/>
      <c r="AQ2666" s="18"/>
      <c r="AR2666" s="18"/>
      <c r="AS2666" s="17"/>
      <c r="AT2666" s="17"/>
      <c r="AU2666" s="18"/>
      <c r="AV2666" s="17"/>
      <c r="AW2666" s="17"/>
      <c r="AX2666" s="17"/>
      <c r="AY2666" s="17"/>
      <c r="AZ2666" s="17"/>
      <c r="BA2666" s="17"/>
      <c r="BB2666" s="17"/>
      <c r="BC2666" s="17"/>
      <c r="BD2666" s="17"/>
      <c r="BE2666" s="17"/>
      <c r="BF2666" s="17"/>
      <c r="BG2666" s="17"/>
      <c r="BH2666" s="17"/>
      <c r="BI2666" s="17"/>
      <c r="BJ2666" s="17"/>
      <c r="BK2666" s="17"/>
      <c r="BL2666" s="17"/>
      <c r="BM2666" s="17"/>
      <c r="BN2666" s="15"/>
      <c r="BO2666" s="15"/>
      <c r="BP2666" s="22"/>
      <c r="BQ2666" s="15"/>
      <c r="BR2666" s="15"/>
      <c r="BS2666" s="15"/>
      <c r="BT2666" s="15"/>
      <c r="BU2666" s="15"/>
      <c r="BV2666" s="15"/>
      <c r="BW2666" s="15"/>
      <c r="BX2666" s="15"/>
      <c r="BY2666" s="15"/>
      <c r="BZ2666" s="15"/>
      <c r="CA2666" s="15"/>
      <c r="CB2666" s="15"/>
      <c r="CC2666" s="15"/>
      <c r="CD2666" s="15"/>
      <c r="CE2666" s="15"/>
      <c r="CF2666" s="15"/>
      <c r="CG2666" s="15"/>
      <c r="CH2666" s="15"/>
      <c r="CI2666" s="15"/>
      <c r="CJ2666" s="15"/>
    </row>
    <row r="2667" spans="1:88" ht="12.75">
      <c r="A2667" t="s">
        <v>16729</v>
      </c>
      <c r="B2667" t="s">
        <v>16730</v>
      </c>
      <c r="C2667" s="71" t="s">
        <v>58</v>
      </c>
      <c r="D2667" s="16">
        <v>2014</v>
      </c>
      <c r="E2667" s="15" t="s">
        <v>1472</v>
      </c>
      <c r="F2667" s="26"/>
      <c r="G2667" s="26" t="s">
        <v>91</v>
      </c>
      <c r="H2667" s="26" t="s">
        <v>91</v>
      </c>
      <c r="I2667" s="15" t="s">
        <v>91</v>
      </c>
      <c r="J2667" s="26"/>
      <c r="K2667" s="17">
        <f t="shared" si="285"/>
        <v>0</v>
      </c>
      <c r="L2667" s="15"/>
      <c r="M2667" s="15"/>
      <c r="N2667" s="15"/>
      <c r="O2667" s="15"/>
      <c r="P2667" s="15"/>
      <c r="Q2667" s="15"/>
      <c r="R2667" s="15"/>
      <c r="S2667" s="19"/>
      <c r="T2667" s="15"/>
      <c r="U2667" s="17"/>
      <c r="V2667" s="15"/>
      <c r="W2667" s="15"/>
      <c r="X2667" s="15"/>
      <c r="Y2667" s="15"/>
      <c r="AB2667" s="20"/>
      <c r="AC2667" s="21" t="s">
        <v>16731</v>
      </c>
      <c r="AD2667" s="21" t="s">
        <v>16732</v>
      </c>
      <c r="AE2667" s="21" t="s">
        <v>16733</v>
      </c>
      <c r="AF2667" s="21" t="s">
        <v>16734</v>
      </c>
      <c r="AG2667" s="22">
        <f t="shared" si="288"/>
        <v>0.38709677419354838</v>
      </c>
      <c r="AH2667" s="15"/>
      <c r="AI2667" s="17"/>
      <c r="AJ2667" s="17"/>
      <c r="AK2667" s="17" t="e">
        <f>VLOOKUP(A2667,'[1]Deals (Exits)'!B:B,1,FALSE)</f>
        <v>#N/A</v>
      </c>
      <c r="AL2667" s="23"/>
      <c r="AM2667" s="17"/>
      <c r="AN2667" s="17"/>
      <c r="AO2667" s="17"/>
      <c r="AP2667" s="17"/>
      <c r="AQ2667" s="18"/>
      <c r="AR2667" s="18"/>
      <c r="AS2667" s="17"/>
      <c r="AT2667" s="17"/>
      <c r="AU2667" s="18"/>
      <c r="AV2667" s="17"/>
      <c r="AW2667" s="17"/>
      <c r="AX2667" s="17"/>
      <c r="AY2667" s="17"/>
      <c r="AZ2667" s="17"/>
      <c r="BA2667" s="17"/>
      <c r="BB2667" s="17"/>
      <c r="BC2667" s="17"/>
      <c r="BD2667" s="17"/>
      <c r="BE2667" s="17"/>
      <c r="BF2667" s="17"/>
      <c r="BG2667" s="17"/>
      <c r="BH2667" s="17"/>
      <c r="BI2667" s="17"/>
      <c r="BJ2667" s="17"/>
      <c r="BK2667" s="17"/>
      <c r="BL2667" s="17"/>
      <c r="BM2667" s="17"/>
      <c r="BN2667" s="15"/>
      <c r="BO2667" s="15"/>
      <c r="BP2667" s="22"/>
      <c r="BQ2667" s="15"/>
      <c r="BR2667" s="15"/>
      <c r="BS2667" s="15"/>
      <c r="BT2667" s="15"/>
      <c r="BU2667" s="15"/>
      <c r="BV2667" s="15"/>
      <c r="BW2667" s="15"/>
      <c r="BX2667" s="15"/>
      <c r="BY2667" s="15"/>
      <c r="BZ2667" s="15"/>
      <c r="CA2667" s="15"/>
      <c r="CB2667" s="15"/>
      <c r="CC2667" s="15"/>
      <c r="CD2667" s="15"/>
      <c r="CE2667" s="15"/>
      <c r="CF2667" s="15"/>
      <c r="CG2667" s="15"/>
      <c r="CH2667" s="15"/>
      <c r="CI2667" s="15"/>
      <c r="CJ2667" s="15"/>
    </row>
    <row r="2668" spans="1:88" ht="12.75">
      <c r="A2668" t="s">
        <v>16735</v>
      </c>
      <c r="B2668" s="15" t="s">
        <v>16736</v>
      </c>
      <c r="C2668" s="71" t="s">
        <v>58</v>
      </c>
      <c r="D2668" s="16">
        <v>2010</v>
      </c>
      <c r="E2668" s="15" t="s">
        <v>90</v>
      </c>
      <c r="F2668" s="26"/>
      <c r="G2668" s="26" t="s">
        <v>91</v>
      </c>
      <c r="H2668" s="26" t="s">
        <v>91</v>
      </c>
      <c r="I2668" s="15" t="s">
        <v>91</v>
      </c>
      <c r="J2668" s="26"/>
      <c r="K2668" s="17">
        <f t="shared" si="285"/>
        <v>0</v>
      </c>
      <c r="L2668" s="15"/>
      <c r="M2668" s="15"/>
      <c r="N2668" s="15"/>
      <c r="O2668" s="15"/>
      <c r="P2668" s="15"/>
      <c r="Q2668" s="15"/>
      <c r="R2668" s="15"/>
      <c r="S2668" s="19"/>
      <c r="T2668" s="15"/>
      <c r="U2668" s="17"/>
      <c r="V2668" s="15"/>
      <c r="W2668" s="15"/>
      <c r="X2668" s="15"/>
      <c r="Y2668" s="15"/>
      <c r="AB2668" s="20"/>
      <c r="AC2668" s="21" t="s">
        <v>16737</v>
      </c>
      <c r="AD2668" s="21" t="s">
        <v>16738</v>
      </c>
      <c r="AE2668" s="21" t="s">
        <v>16739</v>
      </c>
      <c r="AF2668" s="21" t="s">
        <v>16740</v>
      </c>
      <c r="AG2668" s="22">
        <f t="shared" si="288"/>
        <v>0.38709677419354838</v>
      </c>
      <c r="AH2668" s="15"/>
      <c r="AI2668" s="17"/>
      <c r="AJ2668" s="17"/>
      <c r="AK2668" s="17" t="e">
        <f>VLOOKUP(A2668,'[1]Deals (Exits)'!B:B,1,FALSE)</f>
        <v>#N/A</v>
      </c>
      <c r="AL2668" s="23"/>
      <c r="AM2668" s="17"/>
      <c r="AN2668" s="17"/>
      <c r="AO2668" s="17"/>
      <c r="AP2668" s="17"/>
      <c r="AQ2668" s="18"/>
      <c r="AR2668" s="18"/>
      <c r="AS2668" s="17"/>
      <c r="AT2668" s="17"/>
      <c r="AU2668" s="18"/>
      <c r="AV2668" s="17"/>
      <c r="AW2668" s="17"/>
      <c r="AX2668" s="17"/>
      <c r="AY2668" s="17"/>
      <c r="AZ2668" s="17"/>
      <c r="BA2668" s="17"/>
      <c r="BB2668" s="17"/>
      <c r="BC2668" s="17"/>
      <c r="BD2668" s="17"/>
      <c r="BE2668" s="17"/>
      <c r="BF2668" s="17"/>
      <c r="BG2668" s="17"/>
      <c r="BH2668" s="17"/>
      <c r="BI2668" s="17"/>
      <c r="BJ2668" s="17"/>
      <c r="BK2668" s="17"/>
      <c r="BL2668" s="17"/>
      <c r="BM2668" s="17"/>
      <c r="BN2668" s="15"/>
      <c r="BO2668" s="15"/>
      <c r="BP2668" s="22"/>
      <c r="BQ2668" s="15"/>
      <c r="BR2668" s="15"/>
      <c r="BS2668" s="15"/>
      <c r="BT2668" s="15"/>
      <c r="BU2668" s="15"/>
      <c r="BV2668" s="15"/>
      <c r="BW2668" s="15"/>
      <c r="BX2668" s="15"/>
      <c r="BY2668" s="15"/>
      <c r="BZ2668" s="15"/>
      <c r="CA2668" s="15"/>
      <c r="CB2668" s="15"/>
      <c r="CC2668" s="15"/>
      <c r="CD2668" s="15"/>
      <c r="CE2668" s="15"/>
      <c r="CF2668" s="15"/>
      <c r="CG2668" s="15"/>
      <c r="CH2668" s="15"/>
      <c r="CI2668" s="15"/>
      <c r="CJ2668" s="15"/>
    </row>
    <row r="2669" spans="1:88" ht="12.75">
      <c r="A2669" s="25" t="s">
        <v>16741</v>
      </c>
      <c r="B2669" t="s">
        <v>16742</v>
      </c>
      <c r="C2669" s="71" t="s">
        <v>58</v>
      </c>
      <c r="D2669" s="16">
        <v>2015</v>
      </c>
      <c r="E2669" s="15" t="s">
        <v>90</v>
      </c>
      <c r="F2669" s="26"/>
      <c r="G2669" s="26" t="s">
        <v>91</v>
      </c>
      <c r="H2669" s="26" t="s">
        <v>91</v>
      </c>
      <c r="I2669" s="15" t="s">
        <v>91</v>
      </c>
      <c r="J2669" s="26"/>
      <c r="K2669" s="17">
        <f t="shared" si="285"/>
        <v>0</v>
      </c>
      <c r="L2669" s="15"/>
      <c r="M2669" s="15"/>
      <c r="N2669" s="15"/>
      <c r="O2669" s="15"/>
      <c r="P2669" s="15"/>
      <c r="Q2669" s="15"/>
      <c r="R2669" s="15"/>
      <c r="S2669" s="19"/>
      <c r="T2669" s="15"/>
      <c r="U2669" s="17"/>
      <c r="V2669" s="15"/>
      <c r="W2669" s="15"/>
      <c r="X2669" s="15"/>
      <c r="Y2669" s="15"/>
      <c r="AB2669" s="20"/>
      <c r="AC2669" s="21" t="s">
        <v>16743</v>
      </c>
      <c r="AD2669" s="21" t="s">
        <v>16744</v>
      </c>
      <c r="AE2669" s="21" t="s">
        <v>16745</v>
      </c>
      <c r="AF2669" s="21" t="s">
        <v>16746</v>
      </c>
      <c r="AG2669" s="22">
        <f t="shared" si="288"/>
        <v>0.38709677419354838</v>
      </c>
      <c r="AH2669" s="15"/>
      <c r="AI2669" s="17"/>
      <c r="AJ2669" s="17"/>
      <c r="AK2669" s="17" t="e">
        <f>VLOOKUP(A2669,'[1]Deals (Exits)'!B:B,1,FALSE)</f>
        <v>#N/A</v>
      </c>
      <c r="AL2669" s="23"/>
      <c r="AM2669" s="17"/>
      <c r="AN2669" s="17"/>
      <c r="AO2669" s="17"/>
      <c r="AP2669" s="17"/>
      <c r="AQ2669" s="18"/>
      <c r="AR2669" s="18"/>
      <c r="AS2669" s="17"/>
      <c r="AT2669" s="17"/>
      <c r="AU2669" s="18"/>
      <c r="AV2669" s="17"/>
      <c r="AW2669" s="17"/>
      <c r="AX2669" s="17"/>
      <c r="AY2669" s="17"/>
      <c r="AZ2669" s="17"/>
      <c r="BA2669" s="17"/>
      <c r="BB2669" s="17"/>
      <c r="BC2669" s="17"/>
      <c r="BD2669" s="17"/>
      <c r="BE2669" s="17"/>
      <c r="BF2669" s="17"/>
      <c r="BG2669" s="17"/>
      <c r="BH2669" s="17"/>
      <c r="BI2669" s="17"/>
      <c r="BJ2669" s="17"/>
      <c r="BK2669" s="17"/>
      <c r="BL2669" s="17"/>
      <c r="BM2669" s="17"/>
      <c r="BN2669" s="15"/>
      <c r="BO2669" s="15"/>
      <c r="BP2669" s="22"/>
      <c r="BQ2669" s="15"/>
      <c r="BR2669" s="15"/>
      <c r="BS2669" s="15"/>
      <c r="BT2669" s="15"/>
      <c r="BU2669" s="15"/>
      <c r="BV2669" s="15"/>
      <c r="BW2669" s="15"/>
      <c r="BX2669" s="15"/>
      <c r="BY2669" s="15"/>
      <c r="BZ2669" s="15"/>
      <c r="CA2669" s="15"/>
      <c r="CB2669" s="15"/>
      <c r="CC2669" s="15"/>
      <c r="CD2669" s="15"/>
      <c r="CE2669" s="15"/>
      <c r="CF2669" s="15"/>
      <c r="CG2669" s="15"/>
      <c r="CH2669" s="15"/>
      <c r="CI2669" s="15"/>
      <c r="CJ2669" s="15"/>
    </row>
    <row r="2670" spans="1:88" ht="12.75">
      <c r="A2670" s="25" t="s">
        <v>16747</v>
      </c>
      <c r="B2670" s="15" t="s">
        <v>16748</v>
      </c>
      <c r="C2670" s="71" t="s">
        <v>58</v>
      </c>
      <c r="D2670" s="16">
        <v>2017</v>
      </c>
      <c r="E2670" s="15" t="s">
        <v>5582</v>
      </c>
      <c r="F2670" s="26"/>
      <c r="G2670" s="26" t="s">
        <v>91</v>
      </c>
      <c r="H2670" s="26" t="s">
        <v>91</v>
      </c>
      <c r="I2670" s="15" t="s">
        <v>91</v>
      </c>
      <c r="J2670" s="26"/>
      <c r="K2670" s="17">
        <f t="shared" si="285"/>
        <v>0</v>
      </c>
      <c r="L2670" s="15"/>
      <c r="M2670" s="15"/>
      <c r="N2670" s="15"/>
      <c r="O2670" s="15"/>
      <c r="P2670" s="15"/>
      <c r="Q2670" s="15"/>
      <c r="R2670" s="15"/>
      <c r="S2670" s="19"/>
      <c r="T2670" s="15"/>
      <c r="U2670" s="17"/>
      <c r="V2670" s="15"/>
      <c r="W2670" s="15"/>
      <c r="X2670" s="15"/>
      <c r="Y2670" s="15"/>
      <c r="AB2670" s="20"/>
      <c r="AC2670" s="21" t="s">
        <v>16749</v>
      </c>
      <c r="AD2670" s="15"/>
      <c r="AE2670" s="15"/>
      <c r="AF2670" s="15"/>
      <c r="AG2670" s="22">
        <f t="shared" si="288"/>
        <v>0.29032258064516131</v>
      </c>
      <c r="AH2670" s="15"/>
      <c r="AI2670" s="17"/>
      <c r="AJ2670" s="17"/>
      <c r="AK2670" s="17" t="e">
        <f>VLOOKUP(A2670,'[1]Deals (Exits)'!B:B,1,FALSE)</f>
        <v>#N/A</v>
      </c>
      <c r="AL2670" s="23"/>
      <c r="AM2670" s="17"/>
      <c r="AN2670" s="17"/>
      <c r="AO2670" s="17"/>
      <c r="AP2670" s="17"/>
      <c r="AQ2670" s="18"/>
      <c r="AR2670" s="18"/>
      <c r="AS2670" s="17"/>
      <c r="AT2670" s="17"/>
      <c r="AU2670" s="18"/>
      <c r="AV2670" s="17"/>
      <c r="AW2670" s="17"/>
      <c r="AX2670" s="17"/>
      <c r="AY2670" s="17"/>
      <c r="AZ2670" s="17"/>
      <c r="BA2670" s="17"/>
      <c r="BB2670" s="17"/>
      <c r="BC2670" s="17"/>
      <c r="BD2670" s="17"/>
      <c r="BE2670" s="17"/>
      <c r="BF2670" s="17"/>
      <c r="BG2670" s="17"/>
      <c r="BH2670" s="17"/>
      <c r="BI2670" s="17"/>
      <c r="BJ2670" s="17"/>
      <c r="BK2670" s="17"/>
      <c r="BL2670" s="17"/>
      <c r="BM2670" s="17"/>
      <c r="BN2670" s="15"/>
      <c r="BO2670" s="15"/>
      <c r="BP2670" s="22"/>
      <c r="BQ2670" s="15"/>
      <c r="BR2670" s="15"/>
      <c r="BS2670" s="15"/>
      <c r="BT2670" s="15"/>
      <c r="BU2670" s="15"/>
      <c r="BV2670" s="15"/>
      <c r="BW2670" s="15"/>
      <c r="BX2670" s="15"/>
      <c r="BY2670" s="15"/>
      <c r="BZ2670" s="15"/>
      <c r="CA2670" s="15"/>
      <c r="CB2670" s="15"/>
      <c r="CC2670" s="15"/>
      <c r="CD2670" s="15"/>
      <c r="CE2670" s="15"/>
      <c r="CF2670" s="15"/>
      <c r="CG2670" s="15"/>
      <c r="CH2670" s="15"/>
      <c r="CI2670" s="15"/>
      <c r="CJ2670" s="15"/>
    </row>
    <row r="2671" spans="1:88" ht="12.75">
      <c r="A2671" s="25" t="s">
        <v>16750</v>
      </c>
      <c r="B2671" s="15" t="s">
        <v>16751</v>
      </c>
      <c r="C2671" s="71" t="s">
        <v>58</v>
      </c>
      <c r="D2671" s="16">
        <v>2011</v>
      </c>
      <c r="E2671" s="15" t="s">
        <v>16752</v>
      </c>
      <c r="F2671" s="26"/>
      <c r="G2671" s="26" t="s">
        <v>91</v>
      </c>
      <c r="H2671" s="26" t="s">
        <v>91</v>
      </c>
      <c r="I2671" s="15" t="s">
        <v>91</v>
      </c>
      <c r="J2671" s="26"/>
      <c r="K2671" s="17">
        <f t="shared" si="285"/>
        <v>0</v>
      </c>
      <c r="L2671" s="15"/>
      <c r="M2671" s="15"/>
      <c r="N2671" s="15"/>
      <c r="O2671" s="15"/>
      <c r="P2671" s="15"/>
      <c r="Q2671" s="15"/>
      <c r="R2671" s="15"/>
      <c r="S2671" s="19"/>
      <c r="T2671" s="15"/>
      <c r="U2671" s="17"/>
      <c r="V2671" s="15"/>
      <c r="W2671" s="15"/>
      <c r="X2671" s="15"/>
      <c r="Y2671" s="15"/>
      <c r="AB2671" s="20"/>
      <c r="AC2671" s="21" t="s">
        <v>16753</v>
      </c>
      <c r="AD2671" s="21" t="s">
        <v>16754</v>
      </c>
      <c r="AE2671" s="21" t="s">
        <v>16755</v>
      </c>
      <c r="AF2671" s="21" t="s">
        <v>16756</v>
      </c>
      <c r="AG2671" s="22">
        <f t="shared" si="288"/>
        <v>0.38709677419354838</v>
      </c>
      <c r="AH2671" s="15"/>
      <c r="AI2671" s="17"/>
      <c r="AJ2671" s="17"/>
      <c r="AK2671" s="17" t="e">
        <f>VLOOKUP(A2671,'[1]Deals (Exits)'!B:B,1,FALSE)</f>
        <v>#N/A</v>
      </c>
      <c r="AL2671" s="23"/>
      <c r="AM2671" s="17"/>
      <c r="AN2671" s="17"/>
      <c r="AO2671" s="17"/>
      <c r="AP2671" s="17"/>
      <c r="AQ2671" s="18"/>
      <c r="AR2671" s="18"/>
      <c r="AS2671" s="17"/>
      <c r="AT2671" s="17"/>
      <c r="AU2671" s="18"/>
      <c r="AV2671" s="17"/>
      <c r="AW2671" s="17"/>
      <c r="AX2671" s="17"/>
      <c r="AY2671" s="17"/>
      <c r="AZ2671" s="17"/>
      <c r="BA2671" s="17"/>
      <c r="BB2671" s="17"/>
      <c r="BC2671" s="17"/>
      <c r="BD2671" s="17"/>
      <c r="BE2671" s="17"/>
      <c r="BF2671" s="17"/>
      <c r="BG2671" s="17"/>
      <c r="BH2671" s="17"/>
      <c r="BI2671" s="17"/>
      <c r="BJ2671" s="17"/>
      <c r="BK2671" s="17"/>
      <c r="BL2671" s="17"/>
      <c r="BM2671" s="17"/>
      <c r="BN2671" s="15"/>
      <c r="BO2671" s="15"/>
      <c r="BP2671" s="22"/>
      <c r="BQ2671" s="15"/>
      <c r="BR2671" s="15"/>
      <c r="BS2671" s="15"/>
      <c r="BT2671" s="15"/>
      <c r="BU2671" s="15"/>
      <c r="BV2671" s="15"/>
      <c r="BW2671" s="15"/>
      <c r="BX2671" s="15"/>
      <c r="BY2671" s="15"/>
      <c r="BZ2671" s="15"/>
      <c r="CA2671" s="15"/>
      <c r="CB2671" s="15"/>
      <c r="CC2671" s="15"/>
      <c r="CD2671" s="15"/>
      <c r="CE2671" s="15"/>
      <c r="CF2671" s="15"/>
      <c r="CG2671" s="15"/>
      <c r="CH2671" s="15"/>
      <c r="CI2671" s="15"/>
      <c r="CJ2671" s="15"/>
    </row>
    <row r="2672" spans="1:88" ht="12.75">
      <c r="A2672" s="25" t="s">
        <v>16757</v>
      </c>
      <c r="B2672" s="15" t="s">
        <v>16758</v>
      </c>
      <c r="C2672" s="71" t="s">
        <v>58</v>
      </c>
      <c r="D2672" s="16">
        <v>2015</v>
      </c>
      <c r="E2672" s="15" t="s">
        <v>90</v>
      </c>
      <c r="F2672" s="26"/>
      <c r="G2672" s="26" t="s">
        <v>91</v>
      </c>
      <c r="H2672" s="26" t="s">
        <v>91</v>
      </c>
      <c r="I2672" s="15" t="s">
        <v>91</v>
      </c>
      <c r="J2672" s="26"/>
      <c r="K2672" s="17">
        <f t="shared" si="285"/>
        <v>0</v>
      </c>
      <c r="L2672" s="15"/>
      <c r="M2672" s="15"/>
      <c r="N2672" s="15"/>
      <c r="O2672" s="15"/>
      <c r="P2672" s="15"/>
      <c r="Q2672" s="15"/>
      <c r="R2672" s="15"/>
      <c r="S2672" s="19"/>
      <c r="T2672" s="15"/>
      <c r="U2672" s="17"/>
      <c r="V2672" s="15"/>
      <c r="W2672" s="15"/>
      <c r="X2672" s="15"/>
      <c r="Y2672" s="15"/>
      <c r="AB2672" s="20"/>
      <c r="AC2672" s="21" t="s">
        <v>16759</v>
      </c>
      <c r="AD2672" s="21" t="s">
        <v>16760</v>
      </c>
      <c r="AE2672" s="21" t="s">
        <v>16761</v>
      </c>
      <c r="AF2672" s="21" t="s">
        <v>16762</v>
      </c>
      <c r="AG2672" s="22">
        <f t="shared" si="288"/>
        <v>0.38709677419354838</v>
      </c>
      <c r="AH2672" s="15"/>
      <c r="AI2672" s="17"/>
      <c r="AJ2672" s="17"/>
      <c r="AK2672" s="17" t="e">
        <f>VLOOKUP(A2672,'[1]Deals (Exits)'!B:B,1,FALSE)</f>
        <v>#N/A</v>
      </c>
      <c r="AL2672" s="23"/>
      <c r="AM2672" s="17"/>
      <c r="AN2672" s="17"/>
      <c r="AO2672" s="17"/>
      <c r="AP2672" s="17"/>
      <c r="AQ2672" s="18"/>
      <c r="AR2672" s="18"/>
      <c r="AS2672" s="17"/>
      <c r="AT2672" s="17"/>
      <c r="AU2672" s="18"/>
      <c r="AV2672" s="17"/>
      <c r="AW2672" s="17"/>
      <c r="AX2672" s="17"/>
      <c r="AY2672" s="17"/>
      <c r="AZ2672" s="17"/>
      <c r="BA2672" s="17"/>
      <c r="BB2672" s="17"/>
      <c r="BC2672" s="17"/>
      <c r="BD2672" s="17"/>
      <c r="BE2672" s="17"/>
      <c r="BF2672" s="17"/>
      <c r="BG2672" s="17"/>
      <c r="BH2672" s="17"/>
      <c r="BI2672" s="17"/>
      <c r="BJ2672" s="17"/>
      <c r="BK2672" s="17"/>
      <c r="BL2672" s="17"/>
      <c r="BM2672" s="17"/>
      <c r="BN2672" s="15"/>
      <c r="BO2672" s="15"/>
      <c r="BP2672" s="22"/>
      <c r="BQ2672" s="15"/>
      <c r="BR2672" s="15"/>
      <c r="BS2672" s="15"/>
      <c r="BT2672" s="15"/>
      <c r="BU2672" s="15"/>
      <c r="BV2672" s="15"/>
      <c r="BW2672" s="15"/>
      <c r="BX2672" s="15"/>
      <c r="BY2672" s="15"/>
      <c r="BZ2672" s="15"/>
      <c r="CA2672" s="15"/>
      <c r="CB2672" s="15"/>
      <c r="CC2672" s="15"/>
      <c r="CD2672" s="15"/>
      <c r="CE2672" s="15"/>
      <c r="CF2672" s="15"/>
      <c r="CG2672" s="15"/>
      <c r="CH2672" s="15"/>
      <c r="CI2672" s="15"/>
      <c r="CJ2672" s="15"/>
    </row>
    <row r="2673" spans="1:88" ht="12.75">
      <c r="A2673" t="s">
        <v>16763</v>
      </c>
      <c r="B2673" t="s">
        <v>16764</v>
      </c>
      <c r="C2673" s="71" t="s">
        <v>58</v>
      </c>
      <c r="D2673" s="16">
        <v>2014</v>
      </c>
      <c r="E2673" s="15" t="s">
        <v>1472</v>
      </c>
      <c r="F2673" s="26"/>
      <c r="G2673" s="26" t="s">
        <v>91</v>
      </c>
      <c r="H2673" s="26" t="s">
        <v>91</v>
      </c>
      <c r="I2673" s="15" t="s">
        <v>91</v>
      </c>
      <c r="J2673" s="26"/>
      <c r="K2673" s="17">
        <f t="shared" si="285"/>
        <v>0</v>
      </c>
      <c r="L2673" s="15"/>
      <c r="M2673" s="15"/>
      <c r="N2673" s="15"/>
      <c r="O2673" s="15"/>
      <c r="P2673" s="15"/>
      <c r="Q2673" s="15"/>
      <c r="R2673" s="15"/>
      <c r="S2673" s="19"/>
      <c r="T2673" s="15"/>
      <c r="U2673" s="17"/>
      <c r="V2673" s="15"/>
      <c r="W2673" s="15"/>
      <c r="X2673" s="15"/>
      <c r="Y2673" s="15"/>
      <c r="AB2673" s="20"/>
      <c r="AC2673" s="21" t="s">
        <v>16765</v>
      </c>
      <c r="AD2673" s="21" t="s">
        <v>16766</v>
      </c>
      <c r="AE2673" s="21" t="s">
        <v>16767</v>
      </c>
      <c r="AF2673" s="21" t="s">
        <v>16768</v>
      </c>
      <c r="AG2673" s="22">
        <f t="shared" si="288"/>
        <v>0.38709677419354838</v>
      </c>
      <c r="AH2673" s="15"/>
      <c r="AI2673" s="17"/>
      <c r="AJ2673" s="17"/>
      <c r="AK2673" s="17" t="e">
        <f>VLOOKUP(A2673,'[1]Deals (Exits)'!B:B,1,FALSE)</f>
        <v>#N/A</v>
      </c>
      <c r="AL2673" s="23"/>
      <c r="AM2673" s="17"/>
      <c r="AN2673" s="17"/>
      <c r="AO2673" s="17"/>
      <c r="AP2673" s="17"/>
      <c r="AQ2673" s="18"/>
      <c r="AR2673" s="18"/>
      <c r="AS2673" s="17"/>
      <c r="AT2673" s="17"/>
      <c r="AU2673" s="18"/>
      <c r="AV2673" s="17"/>
      <c r="AW2673" s="17"/>
      <c r="AX2673" s="17"/>
      <c r="AY2673" s="17"/>
      <c r="AZ2673" s="17"/>
      <c r="BA2673" s="17"/>
      <c r="BB2673" s="17"/>
      <c r="BC2673" s="17"/>
      <c r="BD2673" s="17"/>
      <c r="BE2673" s="17"/>
      <c r="BF2673" s="17"/>
      <c r="BG2673" s="17"/>
      <c r="BH2673" s="17"/>
      <c r="BI2673" s="17"/>
      <c r="BJ2673" s="17"/>
      <c r="BK2673" s="17"/>
      <c r="BL2673" s="17"/>
      <c r="BM2673" s="17"/>
      <c r="BN2673" s="15"/>
      <c r="BO2673" s="15"/>
      <c r="BP2673" s="22"/>
      <c r="BQ2673" s="15"/>
      <c r="BR2673" s="15"/>
      <c r="BS2673" s="15"/>
      <c r="BT2673" s="15"/>
      <c r="BU2673" s="15"/>
      <c r="BV2673" s="15"/>
      <c r="BW2673" s="15"/>
      <c r="BX2673" s="15"/>
      <c r="BY2673" s="15"/>
      <c r="BZ2673" s="15"/>
      <c r="CA2673" s="15"/>
      <c r="CB2673" s="15"/>
      <c r="CC2673" s="15"/>
      <c r="CD2673" s="15"/>
      <c r="CE2673" s="15"/>
      <c r="CF2673" s="15"/>
      <c r="CG2673" s="15"/>
      <c r="CH2673" s="15"/>
      <c r="CI2673" s="15"/>
      <c r="CJ2673" s="15"/>
    </row>
    <row r="2674" spans="1:88" ht="12.75">
      <c r="A2674" t="s">
        <v>16769</v>
      </c>
      <c r="B2674" t="s">
        <v>16770</v>
      </c>
      <c r="C2674" s="71" t="s">
        <v>58</v>
      </c>
      <c r="D2674" s="16">
        <v>2013</v>
      </c>
      <c r="E2674" s="15" t="s">
        <v>1472</v>
      </c>
      <c r="F2674" s="26"/>
      <c r="G2674" s="26" t="s">
        <v>91</v>
      </c>
      <c r="H2674" s="26" t="s">
        <v>91</v>
      </c>
      <c r="I2674" s="15" t="s">
        <v>91</v>
      </c>
      <c r="J2674" s="26"/>
      <c r="K2674" s="17">
        <f t="shared" si="285"/>
        <v>0</v>
      </c>
      <c r="L2674" s="15"/>
      <c r="M2674" s="15"/>
      <c r="N2674" s="15"/>
      <c r="O2674" s="15"/>
      <c r="P2674" s="15"/>
      <c r="Q2674" s="15"/>
      <c r="R2674" s="15"/>
      <c r="S2674" s="19"/>
      <c r="T2674" s="15"/>
      <c r="U2674" s="17"/>
      <c r="V2674" s="15"/>
      <c r="W2674" s="15"/>
      <c r="X2674" s="15"/>
      <c r="Y2674" s="15"/>
      <c r="AB2674" s="20"/>
      <c r="AC2674" s="21" t="s">
        <v>16771</v>
      </c>
      <c r="AD2674" s="21" t="s">
        <v>16772</v>
      </c>
      <c r="AE2674" s="21" t="s">
        <v>16773</v>
      </c>
      <c r="AF2674" s="21" t="s">
        <v>16774</v>
      </c>
      <c r="AG2674" s="22">
        <f t="shared" si="288"/>
        <v>0.38709677419354838</v>
      </c>
      <c r="AH2674" s="15"/>
      <c r="AI2674" s="17"/>
      <c r="AJ2674" s="17"/>
      <c r="AK2674" s="17" t="e">
        <f>VLOOKUP(A2674,'[1]Deals (Exits)'!B:B,1,FALSE)</f>
        <v>#N/A</v>
      </c>
      <c r="AL2674" s="23"/>
      <c r="AM2674" s="17"/>
      <c r="AN2674" s="17"/>
      <c r="AO2674" s="17"/>
      <c r="AP2674" s="17"/>
      <c r="AQ2674" s="18"/>
      <c r="AR2674" s="18"/>
      <c r="AS2674" s="17"/>
      <c r="AT2674" s="17"/>
      <c r="AU2674" s="18"/>
      <c r="AV2674" s="17"/>
      <c r="AW2674" s="17"/>
      <c r="AX2674" s="17"/>
      <c r="AY2674" s="17"/>
      <c r="AZ2674" s="17"/>
      <c r="BA2674" s="17"/>
      <c r="BB2674" s="17"/>
      <c r="BC2674" s="17"/>
      <c r="BD2674" s="17"/>
      <c r="BE2674" s="17"/>
      <c r="BF2674" s="17"/>
      <c r="BG2674" s="17"/>
      <c r="BH2674" s="17"/>
      <c r="BI2674" s="17"/>
      <c r="BJ2674" s="17"/>
      <c r="BK2674" s="17"/>
      <c r="BL2674" s="17"/>
      <c r="BM2674" s="17"/>
      <c r="BN2674" s="15"/>
      <c r="BO2674" s="15"/>
      <c r="BP2674" s="22"/>
      <c r="BQ2674" s="15"/>
      <c r="BR2674" s="15"/>
      <c r="BS2674" s="15"/>
      <c r="BT2674" s="15"/>
      <c r="BU2674" s="15"/>
      <c r="BV2674" s="15"/>
      <c r="BW2674" s="15"/>
      <c r="BX2674" s="15"/>
      <c r="BY2674" s="15"/>
      <c r="BZ2674" s="15"/>
      <c r="CA2674" s="15"/>
      <c r="CB2674" s="15"/>
      <c r="CC2674" s="15"/>
      <c r="CD2674" s="15"/>
      <c r="CE2674" s="15"/>
      <c r="CF2674" s="15"/>
      <c r="CG2674" s="15"/>
      <c r="CH2674" s="15"/>
      <c r="CI2674" s="15"/>
      <c r="CJ2674" s="15"/>
    </row>
    <row r="2675" spans="1:88" ht="12.75">
      <c r="A2675" t="s">
        <v>16775</v>
      </c>
      <c r="B2675" t="s">
        <v>16776</v>
      </c>
      <c r="C2675" s="71" t="s">
        <v>58</v>
      </c>
      <c r="D2675" s="16">
        <v>2010</v>
      </c>
      <c r="E2675" s="15" t="s">
        <v>90</v>
      </c>
      <c r="F2675" s="26"/>
      <c r="G2675" s="26" t="s">
        <v>91</v>
      </c>
      <c r="H2675" s="26" t="s">
        <v>91</v>
      </c>
      <c r="I2675" s="15" t="s">
        <v>91</v>
      </c>
      <c r="J2675" s="26"/>
      <c r="K2675" s="17">
        <f t="shared" si="285"/>
        <v>0</v>
      </c>
      <c r="L2675" s="15"/>
      <c r="M2675" s="15"/>
      <c r="N2675" s="15"/>
      <c r="O2675" s="15"/>
      <c r="P2675" s="15"/>
      <c r="Q2675" s="15"/>
      <c r="R2675" s="15"/>
      <c r="S2675" s="19"/>
      <c r="T2675" s="15"/>
      <c r="U2675" s="17"/>
      <c r="V2675" s="15"/>
      <c r="W2675" s="15"/>
      <c r="X2675" s="15"/>
      <c r="Y2675" s="15"/>
      <c r="AB2675" s="20"/>
      <c r="AC2675" s="21" t="s">
        <v>16777</v>
      </c>
      <c r="AD2675" s="15"/>
      <c r="AE2675" s="21" t="s">
        <v>16778</v>
      </c>
      <c r="AF2675" s="21" t="s">
        <v>16779</v>
      </c>
      <c r="AG2675" s="22">
        <f t="shared" si="288"/>
        <v>0.35483870967741937</v>
      </c>
      <c r="AH2675" s="15"/>
      <c r="AI2675" s="17"/>
      <c r="AJ2675" s="17"/>
      <c r="AK2675" s="17" t="e">
        <f>VLOOKUP(A2675,'[1]Deals (Exits)'!B:B,1,FALSE)</f>
        <v>#N/A</v>
      </c>
      <c r="AL2675" s="23"/>
      <c r="AM2675" s="17"/>
      <c r="AN2675" s="17"/>
      <c r="AO2675" s="17"/>
      <c r="AP2675" s="17"/>
      <c r="AQ2675" s="18"/>
      <c r="AR2675" s="18"/>
      <c r="AS2675" s="17"/>
      <c r="AT2675" s="17"/>
      <c r="AU2675" s="18"/>
      <c r="AV2675" s="17"/>
      <c r="AW2675" s="17"/>
      <c r="AX2675" s="17"/>
      <c r="AY2675" s="17"/>
      <c r="AZ2675" s="17"/>
      <c r="BA2675" s="17"/>
      <c r="BB2675" s="17"/>
      <c r="BC2675" s="17"/>
      <c r="BD2675" s="17"/>
      <c r="BE2675" s="17"/>
      <c r="BF2675" s="17"/>
      <c r="BG2675" s="17"/>
      <c r="BH2675" s="17"/>
      <c r="BI2675" s="17"/>
      <c r="BJ2675" s="17"/>
      <c r="BK2675" s="17"/>
      <c r="BL2675" s="17"/>
      <c r="BM2675" s="17"/>
      <c r="BN2675" s="15"/>
      <c r="BO2675" s="15"/>
      <c r="BP2675" s="22"/>
      <c r="BQ2675" s="15"/>
      <c r="BR2675" s="15"/>
      <c r="BS2675" s="15"/>
      <c r="BT2675" s="15"/>
      <c r="BU2675" s="15"/>
      <c r="BV2675" s="15"/>
      <c r="BW2675" s="15"/>
      <c r="BX2675" s="15"/>
      <c r="BY2675" s="15"/>
      <c r="BZ2675" s="15"/>
      <c r="CA2675" s="15"/>
      <c r="CB2675" s="15"/>
      <c r="CC2675" s="15"/>
      <c r="CD2675" s="15"/>
      <c r="CE2675" s="15"/>
      <c r="CF2675" s="15"/>
      <c r="CG2675" s="15"/>
      <c r="CH2675" s="15"/>
      <c r="CI2675" s="15"/>
      <c r="CJ2675" s="15"/>
    </row>
    <row r="2676" spans="1:88" ht="12.75">
      <c r="A2676" t="s">
        <v>16780</v>
      </c>
      <c r="B2676" t="s">
        <v>16781</v>
      </c>
      <c r="C2676" s="71" t="s">
        <v>58</v>
      </c>
      <c r="D2676" s="16">
        <v>2011</v>
      </c>
      <c r="E2676" s="15" t="s">
        <v>90</v>
      </c>
      <c r="F2676" s="26"/>
      <c r="G2676" s="26" t="s">
        <v>91</v>
      </c>
      <c r="H2676" s="26" t="s">
        <v>91</v>
      </c>
      <c r="I2676" s="15" t="s">
        <v>91</v>
      </c>
      <c r="J2676" s="26"/>
      <c r="K2676" s="17">
        <f t="shared" si="285"/>
        <v>0</v>
      </c>
      <c r="L2676" s="15"/>
      <c r="M2676" s="15"/>
      <c r="N2676" s="15"/>
      <c r="O2676" s="15"/>
      <c r="P2676" s="15"/>
      <c r="Q2676" s="15"/>
      <c r="R2676" s="15"/>
      <c r="S2676" s="19"/>
      <c r="T2676" s="15"/>
      <c r="U2676" s="17"/>
      <c r="V2676" s="15"/>
      <c r="W2676" s="15"/>
      <c r="X2676" s="15"/>
      <c r="Y2676" s="15"/>
      <c r="AB2676" s="20"/>
      <c r="AC2676" s="21" t="s">
        <v>16782</v>
      </c>
      <c r="AD2676" s="21" t="s">
        <v>16783</v>
      </c>
      <c r="AE2676" s="21" t="s">
        <v>16784</v>
      </c>
      <c r="AF2676" s="15"/>
      <c r="AG2676" s="22">
        <f t="shared" si="288"/>
        <v>0.35483870967741937</v>
      </c>
      <c r="AH2676" s="15"/>
      <c r="AI2676" s="17"/>
      <c r="AJ2676" s="17"/>
      <c r="AK2676" s="17" t="e">
        <f>VLOOKUP(A2676,'[1]Deals (Exits)'!B:B,1,FALSE)</f>
        <v>#N/A</v>
      </c>
      <c r="AL2676" s="23"/>
      <c r="AM2676" s="17"/>
      <c r="AN2676" s="17"/>
      <c r="AO2676" s="17"/>
      <c r="AP2676" s="17"/>
      <c r="AQ2676" s="18"/>
      <c r="AR2676" s="18"/>
      <c r="AS2676" s="17"/>
      <c r="AT2676" s="17"/>
      <c r="AU2676" s="18"/>
      <c r="AV2676" s="17"/>
      <c r="AW2676" s="17"/>
      <c r="AX2676" s="17"/>
      <c r="AY2676" s="17"/>
      <c r="AZ2676" s="17"/>
      <c r="BA2676" s="17"/>
      <c r="BB2676" s="17"/>
      <c r="BC2676" s="17"/>
      <c r="BD2676" s="17"/>
      <c r="BE2676" s="17"/>
      <c r="BF2676" s="17"/>
      <c r="BG2676" s="17"/>
      <c r="BH2676" s="17"/>
      <c r="BI2676" s="17"/>
      <c r="BJ2676" s="17"/>
      <c r="BK2676" s="17"/>
      <c r="BL2676" s="17"/>
      <c r="BM2676" s="17"/>
      <c r="BN2676" s="15"/>
      <c r="BO2676" s="15"/>
      <c r="BP2676" s="22"/>
      <c r="BQ2676" s="15"/>
      <c r="BR2676" s="15"/>
      <c r="BS2676" s="15"/>
      <c r="BT2676" s="15"/>
      <c r="BU2676" s="15"/>
      <c r="BV2676" s="15"/>
      <c r="BW2676" s="15"/>
      <c r="BX2676" s="15"/>
      <c r="BY2676" s="15"/>
      <c r="BZ2676" s="15"/>
      <c r="CA2676" s="15"/>
      <c r="CB2676" s="15"/>
      <c r="CC2676" s="15"/>
      <c r="CD2676" s="15"/>
      <c r="CE2676" s="15"/>
      <c r="CF2676" s="15"/>
      <c r="CG2676" s="15"/>
      <c r="CH2676" s="15"/>
      <c r="CI2676" s="15"/>
      <c r="CJ2676" s="15"/>
    </row>
    <row r="2677" spans="1:88" ht="12.75">
      <c r="A2677" t="s">
        <v>16785</v>
      </c>
      <c r="B2677" s="15" t="s">
        <v>16786</v>
      </c>
      <c r="C2677" s="71" t="s">
        <v>58</v>
      </c>
      <c r="D2677" s="16">
        <v>2018</v>
      </c>
      <c r="E2677" s="15" t="s">
        <v>1472</v>
      </c>
      <c r="F2677" s="26"/>
      <c r="G2677" s="26" t="s">
        <v>91</v>
      </c>
      <c r="H2677" s="26" t="s">
        <v>91</v>
      </c>
      <c r="I2677" s="15" t="s">
        <v>91</v>
      </c>
      <c r="J2677" s="26"/>
      <c r="K2677" s="17">
        <f t="shared" si="285"/>
        <v>0</v>
      </c>
      <c r="L2677" s="15"/>
      <c r="M2677" s="15"/>
      <c r="N2677" s="15"/>
      <c r="O2677" s="15"/>
      <c r="P2677" s="15"/>
      <c r="Q2677" s="15"/>
      <c r="R2677" s="15"/>
      <c r="S2677" s="19"/>
      <c r="T2677" s="15"/>
      <c r="U2677" s="17"/>
      <c r="V2677" s="15"/>
      <c r="W2677" s="15"/>
      <c r="X2677" s="15"/>
      <c r="Y2677" s="15"/>
      <c r="AB2677" s="20"/>
      <c r="AC2677" s="21" t="s">
        <v>16787</v>
      </c>
      <c r="AD2677" s="21" t="s">
        <v>16788</v>
      </c>
      <c r="AE2677" s="21" t="s">
        <v>16789</v>
      </c>
      <c r="AF2677" s="15"/>
      <c r="AG2677" s="22">
        <f t="shared" si="288"/>
        <v>0.35483870967741937</v>
      </c>
      <c r="AH2677" s="15"/>
      <c r="AI2677" s="17"/>
      <c r="AJ2677" s="17"/>
      <c r="AK2677" s="17" t="e">
        <f>VLOOKUP(A2677,'[1]Deals (Exits)'!B:B,1,FALSE)</f>
        <v>#N/A</v>
      </c>
      <c r="AL2677" s="23"/>
      <c r="AM2677" s="17"/>
      <c r="AN2677" s="17"/>
      <c r="AO2677" s="17"/>
      <c r="AP2677" s="17"/>
      <c r="AQ2677" s="18"/>
      <c r="AR2677" s="18"/>
      <c r="AS2677" s="17"/>
      <c r="AT2677" s="17"/>
      <c r="AU2677" s="18"/>
      <c r="AV2677" s="17"/>
      <c r="AW2677" s="17"/>
      <c r="AX2677" s="17"/>
      <c r="AY2677" s="17"/>
      <c r="AZ2677" s="17"/>
      <c r="BA2677" s="17"/>
      <c r="BB2677" s="17"/>
      <c r="BC2677" s="17"/>
      <c r="BD2677" s="17"/>
      <c r="BE2677" s="17"/>
      <c r="BF2677" s="17"/>
      <c r="BG2677" s="17"/>
      <c r="BH2677" s="17"/>
      <c r="BI2677" s="17"/>
      <c r="BJ2677" s="17"/>
      <c r="BK2677" s="17"/>
      <c r="BL2677" s="17"/>
      <c r="BM2677" s="17"/>
      <c r="BN2677" s="15"/>
      <c r="BO2677" s="15"/>
      <c r="BP2677" s="22"/>
      <c r="BQ2677" s="15"/>
      <c r="BR2677" s="15"/>
      <c r="BS2677" s="15"/>
      <c r="BT2677" s="15"/>
      <c r="BU2677" s="15"/>
      <c r="BV2677" s="15"/>
      <c r="BW2677" s="15"/>
      <c r="BX2677" s="15"/>
      <c r="BY2677" s="15"/>
      <c r="BZ2677" s="15"/>
      <c r="CA2677" s="15"/>
      <c r="CB2677" s="15"/>
      <c r="CC2677" s="15"/>
      <c r="CD2677" s="15"/>
      <c r="CE2677" s="15"/>
      <c r="CF2677" s="15"/>
      <c r="CG2677" s="15"/>
      <c r="CH2677" s="15"/>
      <c r="CI2677" s="15"/>
      <c r="CJ2677" s="15"/>
    </row>
    <row r="2678" spans="1:88" ht="12.75">
      <c r="A2678" t="s">
        <v>16790</v>
      </c>
      <c r="B2678" t="s">
        <v>16791</v>
      </c>
      <c r="C2678" s="71" t="s">
        <v>58</v>
      </c>
      <c r="D2678" s="16">
        <v>2016</v>
      </c>
      <c r="E2678" s="15" t="s">
        <v>1472</v>
      </c>
      <c r="F2678" s="26"/>
      <c r="G2678" s="26" t="s">
        <v>91</v>
      </c>
      <c r="H2678" s="26" t="s">
        <v>91</v>
      </c>
      <c r="I2678" s="15" t="s">
        <v>91</v>
      </c>
      <c r="J2678" s="26"/>
      <c r="K2678" s="17">
        <f t="shared" si="285"/>
        <v>0</v>
      </c>
      <c r="L2678" s="15"/>
      <c r="M2678" s="15"/>
      <c r="N2678" s="15"/>
      <c r="O2678" s="15"/>
      <c r="P2678" s="15"/>
      <c r="Q2678" s="15"/>
      <c r="R2678" s="15"/>
      <c r="S2678" s="19"/>
      <c r="T2678" s="15"/>
      <c r="U2678" s="17"/>
      <c r="V2678" s="15"/>
      <c r="W2678" s="15"/>
      <c r="X2678" s="15"/>
      <c r="Y2678" s="15"/>
      <c r="AB2678" s="20"/>
      <c r="AC2678" s="21" t="s">
        <v>16792</v>
      </c>
      <c r="AD2678" s="21" t="s">
        <v>16793</v>
      </c>
      <c r="AE2678" s="21" t="s">
        <v>16794</v>
      </c>
      <c r="AF2678" s="21" t="s">
        <v>16795</v>
      </c>
      <c r="AG2678" s="22">
        <f t="shared" si="288"/>
        <v>0.38709677419354838</v>
      </c>
      <c r="AH2678" s="15"/>
      <c r="AI2678" s="17"/>
      <c r="AJ2678" s="17"/>
      <c r="AK2678" s="17" t="e">
        <f>VLOOKUP(A2678,'[1]Deals (Exits)'!B:B,1,FALSE)</f>
        <v>#N/A</v>
      </c>
      <c r="AL2678" s="23"/>
      <c r="AM2678" s="17"/>
      <c r="AN2678" s="17"/>
      <c r="AO2678" s="17"/>
      <c r="AP2678" s="17"/>
      <c r="AQ2678" s="18"/>
      <c r="AR2678" s="18"/>
      <c r="AS2678" s="17"/>
      <c r="AT2678" s="17"/>
      <c r="AU2678" s="18"/>
      <c r="AV2678" s="17"/>
      <c r="AW2678" s="17"/>
      <c r="AX2678" s="17"/>
      <c r="AY2678" s="17"/>
      <c r="AZ2678" s="17"/>
      <c r="BA2678" s="17"/>
      <c r="BB2678" s="17"/>
      <c r="BC2678" s="17"/>
      <c r="BD2678" s="17"/>
      <c r="BE2678" s="17"/>
      <c r="BF2678" s="17"/>
      <c r="BG2678" s="17"/>
      <c r="BH2678" s="17"/>
      <c r="BI2678" s="17"/>
      <c r="BJ2678" s="17"/>
      <c r="BK2678" s="17"/>
      <c r="BL2678" s="17"/>
      <c r="BM2678" s="17"/>
      <c r="BN2678" s="15"/>
      <c r="BO2678" s="15"/>
      <c r="BP2678" s="22"/>
      <c r="BQ2678" s="15"/>
      <c r="BR2678" s="15"/>
      <c r="BS2678" s="15"/>
      <c r="BT2678" s="15"/>
      <c r="BU2678" s="15"/>
      <c r="BV2678" s="15"/>
      <c r="BW2678" s="15"/>
      <c r="BX2678" s="15"/>
      <c r="BY2678" s="15"/>
      <c r="BZ2678" s="15"/>
      <c r="CA2678" s="15"/>
      <c r="CB2678" s="15"/>
      <c r="CC2678" s="15"/>
      <c r="CD2678" s="15"/>
      <c r="CE2678" s="15"/>
      <c r="CF2678" s="15"/>
      <c r="CG2678" s="15"/>
      <c r="CH2678" s="15"/>
      <c r="CI2678" s="15"/>
      <c r="CJ2678" s="15"/>
    </row>
    <row r="2679" spans="1:88" ht="12.75">
      <c r="A2679" t="s">
        <v>16796</v>
      </c>
      <c r="B2679" t="s">
        <v>16797</v>
      </c>
      <c r="C2679" s="71" t="s">
        <v>58</v>
      </c>
      <c r="D2679" s="16">
        <v>2012</v>
      </c>
      <c r="E2679" s="15" t="s">
        <v>90</v>
      </c>
      <c r="F2679" s="26"/>
      <c r="G2679" s="26" t="s">
        <v>91</v>
      </c>
      <c r="H2679" s="26" t="s">
        <v>91</v>
      </c>
      <c r="I2679" s="15" t="s">
        <v>91</v>
      </c>
      <c r="J2679" s="26"/>
      <c r="K2679" s="17">
        <f t="shared" si="285"/>
        <v>0</v>
      </c>
      <c r="L2679" s="15"/>
      <c r="M2679" s="15"/>
      <c r="N2679" s="15"/>
      <c r="O2679" s="15"/>
      <c r="P2679" s="15"/>
      <c r="Q2679" s="15"/>
      <c r="R2679" s="15"/>
      <c r="S2679" s="19"/>
      <c r="T2679" s="15"/>
      <c r="U2679" s="17"/>
      <c r="V2679" s="15"/>
      <c r="W2679" s="15"/>
      <c r="X2679" s="15"/>
      <c r="Y2679" s="15"/>
      <c r="AB2679" s="20"/>
      <c r="AC2679" s="21" t="s">
        <v>16798</v>
      </c>
      <c r="AD2679" s="15"/>
      <c r="AE2679" s="21" t="s">
        <v>16799</v>
      </c>
      <c r="AF2679" s="21" t="s">
        <v>16800</v>
      </c>
      <c r="AG2679" s="22">
        <f t="shared" si="288"/>
        <v>0.35483870967741937</v>
      </c>
      <c r="AH2679" s="15"/>
      <c r="AI2679" s="17"/>
      <c r="AJ2679" s="17"/>
      <c r="AK2679" s="17" t="e">
        <f>VLOOKUP(A2679,'[1]Deals (Exits)'!B:B,1,FALSE)</f>
        <v>#N/A</v>
      </c>
      <c r="AL2679" s="23"/>
      <c r="AM2679" s="17"/>
      <c r="AN2679" s="17"/>
      <c r="AO2679" s="17"/>
      <c r="AP2679" s="17"/>
      <c r="AQ2679" s="18"/>
      <c r="AR2679" s="18"/>
      <c r="AS2679" s="17"/>
      <c r="AT2679" s="17"/>
      <c r="AU2679" s="18"/>
      <c r="AV2679" s="17"/>
      <c r="AW2679" s="17"/>
      <c r="AX2679" s="17"/>
      <c r="AY2679" s="17"/>
      <c r="AZ2679" s="17"/>
      <c r="BA2679" s="17"/>
      <c r="BB2679" s="17"/>
      <c r="BC2679" s="17"/>
      <c r="BD2679" s="17"/>
      <c r="BE2679" s="17"/>
      <c r="BF2679" s="17"/>
      <c r="BG2679" s="17"/>
      <c r="BH2679" s="17"/>
      <c r="BI2679" s="17"/>
      <c r="BJ2679" s="17"/>
      <c r="BK2679" s="17"/>
      <c r="BL2679" s="17"/>
      <c r="BM2679" s="17"/>
      <c r="BN2679" s="15"/>
      <c r="BO2679" s="15"/>
      <c r="BP2679" s="22"/>
      <c r="BQ2679" s="15"/>
      <c r="BR2679" s="15"/>
      <c r="BS2679" s="15"/>
      <c r="BT2679" s="15"/>
      <c r="BU2679" s="15"/>
      <c r="BV2679" s="15"/>
      <c r="BW2679" s="15"/>
      <c r="BX2679" s="15"/>
      <c r="BY2679" s="15"/>
      <c r="BZ2679" s="15"/>
      <c r="CA2679" s="15"/>
      <c r="CB2679" s="15"/>
      <c r="CC2679" s="15"/>
      <c r="CD2679" s="15"/>
      <c r="CE2679" s="15"/>
      <c r="CF2679" s="15"/>
      <c r="CG2679" s="15"/>
      <c r="CH2679" s="15"/>
      <c r="CI2679" s="15"/>
      <c r="CJ2679" s="15"/>
    </row>
    <row r="2680" spans="1:88" ht="12.75">
      <c r="A2680" t="s">
        <v>16801</v>
      </c>
      <c r="B2680" t="s">
        <v>16802</v>
      </c>
      <c r="C2680" s="71" t="s">
        <v>58</v>
      </c>
      <c r="D2680" s="16">
        <v>2015</v>
      </c>
      <c r="E2680" s="15" t="s">
        <v>1472</v>
      </c>
      <c r="F2680" s="26"/>
      <c r="G2680" s="26" t="s">
        <v>91</v>
      </c>
      <c r="H2680" s="26" t="s">
        <v>91</v>
      </c>
      <c r="I2680" s="15" t="s">
        <v>91</v>
      </c>
      <c r="J2680" s="26"/>
      <c r="K2680" s="17">
        <f t="shared" si="285"/>
        <v>0</v>
      </c>
      <c r="L2680" s="15"/>
      <c r="M2680" s="15"/>
      <c r="N2680" s="15"/>
      <c r="O2680" s="15"/>
      <c r="P2680" s="15"/>
      <c r="Q2680" s="15"/>
      <c r="R2680" s="15"/>
      <c r="S2680" s="19"/>
      <c r="T2680" s="15"/>
      <c r="U2680" s="17"/>
      <c r="V2680" s="15"/>
      <c r="W2680" s="15"/>
      <c r="X2680" s="15"/>
      <c r="Y2680" s="15"/>
      <c r="AB2680" s="20"/>
      <c r="AC2680" s="21" t="s">
        <v>16803</v>
      </c>
      <c r="AD2680" s="21" t="s">
        <v>16804</v>
      </c>
      <c r="AE2680" s="21" t="s">
        <v>16805</v>
      </c>
      <c r="AF2680" s="21" t="s">
        <v>16806</v>
      </c>
      <c r="AG2680" s="22">
        <f t="shared" si="288"/>
        <v>0.38709677419354838</v>
      </c>
      <c r="AH2680" s="15"/>
      <c r="AI2680" s="17"/>
      <c r="AJ2680" s="17"/>
      <c r="AK2680" s="17" t="e">
        <f>VLOOKUP(A2680,'[1]Deals (Exits)'!B:B,1,FALSE)</f>
        <v>#N/A</v>
      </c>
      <c r="AL2680" s="23"/>
      <c r="AM2680" s="17"/>
      <c r="AN2680" s="17"/>
      <c r="AO2680" s="17"/>
      <c r="AP2680" s="17"/>
      <c r="AQ2680" s="18"/>
      <c r="AR2680" s="18"/>
      <c r="AS2680" s="17"/>
      <c r="AT2680" s="17"/>
      <c r="AU2680" s="18"/>
      <c r="AV2680" s="17"/>
      <c r="AW2680" s="17"/>
      <c r="AX2680" s="17"/>
      <c r="AY2680" s="17"/>
      <c r="AZ2680" s="17"/>
      <c r="BA2680" s="17"/>
      <c r="BB2680" s="17"/>
      <c r="BC2680" s="17"/>
      <c r="BD2680" s="17"/>
      <c r="BE2680" s="17"/>
      <c r="BF2680" s="17"/>
      <c r="BG2680" s="17"/>
      <c r="BH2680" s="17"/>
      <c r="BI2680" s="17"/>
      <c r="BJ2680" s="17"/>
      <c r="BK2680" s="17"/>
      <c r="BL2680" s="17"/>
      <c r="BM2680" s="17"/>
      <c r="BN2680" s="15"/>
      <c r="BO2680" s="15"/>
      <c r="BP2680" s="22"/>
      <c r="BQ2680" s="15"/>
      <c r="BR2680" s="15"/>
      <c r="BS2680" s="15"/>
      <c r="BT2680" s="15"/>
      <c r="BU2680" s="15"/>
      <c r="BV2680" s="15"/>
      <c r="BW2680" s="15"/>
      <c r="BX2680" s="15"/>
      <c r="BY2680" s="15"/>
      <c r="BZ2680" s="15"/>
      <c r="CA2680" s="15"/>
      <c r="CB2680" s="15"/>
      <c r="CC2680" s="15"/>
      <c r="CD2680" s="15"/>
      <c r="CE2680" s="15"/>
      <c r="CF2680" s="15"/>
      <c r="CG2680" s="15"/>
      <c r="CH2680" s="15"/>
      <c r="CI2680" s="15"/>
      <c r="CJ2680" s="15"/>
    </row>
    <row r="2681" spans="1:88" ht="12.75">
      <c r="A2681" t="s">
        <v>16807</v>
      </c>
      <c r="B2681" t="s">
        <v>16808</v>
      </c>
      <c r="C2681" s="71" t="s">
        <v>58</v>
      </c>
      <c r="D2681" s="16">
        <v>2010</v>
      </c>
      <c r="E2681" s="15" t="s">
        <v>90</v>
      </c>
      <c r="F2681" s="26"/>
      <c r="G2681" s="26" t="s">
        <v>91</v>
      </c>
      <c r="H2681" s="26" t="s">
        <v>91</v>
      </c>
      <c r="I2681" s="15" t="s">
        <v>91</v>
      </c>
      <c r="J2681" s="26"/>
      <c r="K2681" s="17">
        <f t="shared" si="285"/>
        <v>0</v>
      </c>
      <c r="L2681" s="15"/>
      <c r="M2681" s="15"/>
      <c r="N2681" s="15"/>
      <c r="O2681" s="15"/>
      <c r="P2681" s="15"/>
      <c r="Q2681" s="15"/>
      <c r="R2681" s="15"/>
      <c r="S2681" s="19"/>
      <c r="T2681" s="15"/>
      <c r="U2681" s="17"/>
      <c r="V2681" s="15"/>
      <c r="W2681" s="15"/>
      <c r="X2681" s="15"/>
      <c r="Y2681" s="15"/>
      <c r="AB2681" s="20"/>
      <c r="AC2681" s="21" t="s">
        <v>16809</v>
      </c>
      <c r="AD2681" s="15"/>
      <c r="AE2681" s="21" t="s">
        <v>16810</v>
      </c>
      <c r="AF2681" s="21" t="s">
        <v>16811</v>
      </c>
      <c r="AG2681" s="22">
        <f t="shared" si="288"/>
        <v>0.35483870967741937</v>
      </c>
      <c r="AH2681" s="15"/>
      <c r="AI2681" s="17"/>
      <c r="AJ2681" s="17"/>
      <c r="AK2681" s="17" t="e">
        <f>VLOOKUP(A2681,'[1]Deals (Exits)'!B:B,1,FALSE)</f>
        <v>#N/A</v>
      </c>
      <c r="AL2681" s="23"/>
      <c r="AM2681" s="17"/>
      <c r="AN2681" s="17"/>
      <c r="AO2681" s="17"/>
      <c r="AP2681" s="17"/>
      <c r="AQ2681" s="18"/>
      <c r="AR2681" s="18"/>
      <c r="AS2681" s="17"/>
      <c r="AT2681" s="17"/>
      <c r="AU2681" s="18"/>
      <c r="AV2681" s="17"/>
      <c r="AW2681" s="17"/>
      <c r="AX2681" s="17"/>
      <c r="AY2681" s="17"/>
      <c r="AZ2681" s="17"/>
      <c r="BA2681" s="17"/>
      <c r="BB2681" s="17"/>
      <c r="BC2681" s="17"/>
      <c r="BD2681" s="17"/>
      <c r="BE2681" s="17"/>
      <c r="BF2681" s="17"/>
      <c r="BG2681" s="17"/>
      <c r="BH2681" s="17"/>
      <c r="BI2681" s="17"/>
      <c r="BJ2681" s="17"/>
      <c r="BK2681" s="17"/>
      <c r="BL2681" s="17"/>
      <c r="BM2681" s="17"/>
      <c r="BN2681" s="15"/>
      <c r="BO2681" s="15"/>
      <c r="BP2681" s="22"/>
      <c r="BQ2681" s="15"/>
      <c r="BR2681" s="15"/>
      <c r="BS2681" s="15"/>
      <c r="BT2681" s="15"/>
      <c r="BU2681" s="15"/>
      <c r="BV2681" s="15"/>
      <c r="BW2681" s="15"/>
      <c r="BX2681" s="15"/>
      <c r="BY2681" s="15"/>
      <c r="BZ2681" s="15"/>
      <c r="CA2681" s="15"/>
      <c r="CB2681" s="15"/>
      <c r="CC2681" s="15"/>
      <c r="CD2681" s="15"/>
      <c r="CE2681" s="15"/>
      <c r="CF2681" s="15"/>
      <c r="CG2681" s="15"/>
      <c r="CH2681" s="15"/>
      <c r="CI2681" s="15"/>
      <c r="CJ2681" s="15"/>
    </row>
    <row r="2682" spans="1:88" ht="12.75">
      <c r="A2682" t="s">
        <v>16812</v>
      </c>
      <c r="B2682" t="s">
        <v>16813</v>
      </c>
      <c r="C2682" s="71" t="s">
        <v>58</v>
      </c>
      <c r="D2682" s="16">
        <v>2011</v>
      </c>
      <c r="E2682" s="15" t="s">
        <v>90</v>
      </c>
      <c r="F2682" s="26"/>
      <c r="G2682" s="26" t="s">
        <v>91</v>
      </c>
      <c r="H2682" s="26" t="s">
        <v>91</v>
      </c>
      <c r="I2682" s="15" t="s">
        <v>91</v>
      </c>
      <c r="J2682" s="26"/>
      <c r="K2682" s="17">
        <f t="shared" si="285"/>
        <v>0</v>
      </c>
      <c r="L2682" s="15"/>
      <c r="M2682" s="15"/>
      <c r="N2682" s="15"/>
      <c r="O2682" s="15"/>
      <c r="P2682" s="15"/>
      <c r="Q2682" s="15"/>
      <c r="R2682" s="15"/>
      <c r="S2682" s="19"/>
      <c r="T2682" s="15"/>
      <c r="U2682" s="17"/>
      <c r="V2682" s="15"/>
      <c r="W2682" s="15"/>
      <c r="X2682" s="15"/>
      <c r="Y2682" s="15"/>
      <c r="AB2682" s="20"/>
      <c r="AC2682" s="21" t="s">
        <v>16814</v>
      </c>
      <c r="AD2682" s="15"/>
      <c r="AE2682" s="21" t="s">
        <v>16815</v>
      </c>
      <c r="AF2682" s="21" t="s">
        <v>16816</v>
      </c>
      <c r="AG2682" s="22">
        <f t="shared" si="288"/>
        <v>0.35483870967741937</v>
      </c>
      <c r="AH2682" s="15"/>
      <c r="AI2682" s="17"/>
      <c r="AJ2682" s="17"/>
      <c r="AK2682" s="17" t="e">
        <f>VLOOKUP(A2682,'[1]Deals (Exits)'!B:B,1,FALSE)</f>
        <v>#N/A</v>
      </c>
      <c r="AL2682" s="23"/>
      <c r="AM2682" s="17"/>
      <c r="AN2682" s="17"/>
      <c r="AO2682" s="17"/>
      <c r="AP2682" s="17"/>
      <c r="AQ2682" s="18"/>
      <c r="AR2682" s="18"/>
      <c r="AS2682" s="17"/>
      <c r="AT2682" s="17"/>
      <c r="AU2682" s="18"/>
      <c r="AV2682" s="17"/>
      <c r="AW2682" s="17"/>
      <c r="AX2682" s="17"/>
      <c r="AY2682" s="17"/>
      <c r="AZ2682" s="17"/>
      <c r="BA2682" s="17"/>
      <c r="BB2682" s="17"/>
      <c r="BC2682" s="17"/>
      <c r="BD2682" s="17"/>
      <c r="BE2682" s="17"/>
      <c r="BF2682" s="17"/>
      <c r="BG2682" s="17"/>
      <c r="BH2682" s="17"/>
      <c r="BI2682" s="17"/>
      <c r="BJ2682" s="17"/>
      <c r="BK2682" s="17"/>
      <c r="BL2682" s="17"/>
      <c r="BM2682" s="17"/>
      <c r="BN2682" s="15"/>
      <c r="BO2682" s="15"/>
      <c r="BP2682" s="22"/>
      <c r="BQ2682" s="15"/>
      <c r="BR2682" s="15"/>
      <c r="BS2682" s="15"/>
      <c r="BT2682" s="15"/>
      <c r="BU2682" s="15"/>
      <c r="BV2682" s="15"/>
      <c r="BW2682" s="15"/>
      <c r="BX2682" s="15"/>
      <c r="BY2682" s="15"/>
      <c r="BZ2682" s="15"/>
      <c r="CA2682" s="15"/>
      <c r="CB2682" s="15"/>
      <c r="CC2682" s="15"/>
      <c r="CD2682" s="15"/>
      <c r="CE2682" s="15"/>
      <c r="CF2682" s="15"/>
      <c r="CG2682" s="15"/>
      <c r="CH2682" s="15"/>
      <c r="CI2682" s="15"/>
      <c r="CJ2682" s="15"/>
    </row>
    <row r="2683" spans="1:88" ht="12.75">
      <c r="A2683" s="25" t="s">
        <v>16817</v>
      </c>
      <c r="B2683" s="15" t="s">
        <v>16818</v>
      </c>
      <c r="C2683" s="71" t="s">
        <v>58</v>
      </c>
      <c r="D2683" s="16">
        <v>2012</v>
      </c>
      <c r="E2683" s="15" t="s">
        <v>1472</v>
      </c>
      <c r="F2683" s="26"/>
      <c r="G2683" s="26" t="s">
        <v>91</v>
      </c>
      <c r="H2683" s="26" t="s">
        <v>91</v>
      </c>
      <c r="I2683" s="15" t="s">
        <v>91</v>
      </c>
      <c r="J2683" s="26"/>
      <c r="K2683" s="17">
        <f t="shared" si="285"/>
        <v>0</v>
      </c>
      <c r="L2683" s="15"/>
      <c r="M2683" s="15"/>
      <c r="N2683" s="15"/>
      <c r="O2683" s="15"/>
      <c r="P2683" s="15"/>
      <c r="Q2683" s="15"/>
      <c r="R2683" s="15"/>
      <c r="S2683" s="19"/>
      <c r="T2683" s="15"/>
      <c r="U2683" s="17"/>
      <c r="V2683" s="15"/>
      <c r="W2683" s="15"/>
      <c r="X2683" s="15"/>
      <c r="Y2683" s="15"/>
      <c r="AB2683" s="20"/>
      <c r="AC2683" s="27" t="s">
        <v>16819</v>
      </c>
      <c r="AD2683" s="15"/>
      <c r="AE2683" s="15"/>
      <c r="AF2683" s="27" t="s">
        <v>16820</v>
      </c>
      <c r="AG2683" s="22">
        <f t="shared" si="288"/>
        <v>0.32258064516129031</v>
      </c>
      <c r="AH2683" s="15"/>
      <c r="AI2683" s="17"/>
      <c r="AJ2683" s="17"/>
      <c r="AK2683" s="17" t="e">
        <f>VLOOKUP(A2683,'[1]Deals (Exits)'!B:B,1,FALSE)</f>
        <v>#N/A</v>
      </c>
      <c r="AL2683" s="23"/>
      <c r="AM2683" s="17"/>
      <c r="AN2683" s="17"/>
      <c r="AO2683" s="17"/>
      <c r="AP2683" s="17"/>
      <c r="AQ2683" s="18"/>
      <c r="AR2683" s="18"/>
      <c r="AS2683" s="17"/>
      <c r="AT2683" s="17"/>
      <c r="AU2683" s="18"/>
      <c r="AV2683" s="17"/>
      <c r="AW2683" s="17"/>
      <c r="AX2683" s="17"/>
      <c r="AY2683" s="17"/>
      <c r="AZ2683" s="17"/>
      <c r="BA2683" s="17"/>
      <c r="BB2683" s="17"/>
      <c r="BC2683" s="17"/>
      <c r="BD2683" s="17"/>
      <c r="BE2683" s="17"/>
      <c r="BF2683" s="17"/>
      <c r="BG2683" s="17"/>
      <c r="BH2683" s="17"/>
      <c r="BI2683" s="17"/>
      <c r="BJ2683" s="17"/>
      <c r="BK2683" s="17"/>
      <c r="BL2683" s="17"/>
      <c r="BM2683" s="17"/>
      <c r="BN2683" s="15"/>
      <c r="BO2683" s="15"/>
      <c r="BP2683" s="22"/>
      <c r="BQ2683" s="15"/>
      <c r="BR2683" s="15"/>
      <c r="BS2683" s="15"/>
      <c r="BT2683" s="15"/>
      <c r="BU2683" s="15"/>
      <c r="BV2683" s="15"/>
      <c r="BW2683" s="15"/>
      <c r="BX2683" s="15"/>
      <c r="BY2683" s="15"/>
      <c r="BZ2683" s="15"/>
      <c r="CA2683" s="15"/>
      <c r="CB2683" s="15"/>
      <c r="CC2683" s="15"/>
      <c r="CD2683" s="15"/>
      <c r="CE2683" s="15"/>
      <c r="CF2683" s="15"/>
      <c r="CG2683" s="15"/>
      <c r="CH2683" s="15"/>
      <c r="CI2683" s="15"/>
      <c r="CJ2683" s="15"/>
    </row>
    <row r="2684" spans="1:88" ht="12.75">
      <c r="A2684" t="s">
        <v>16821</v>
      </c>
      <c r="B2684" t="s">
        <v>16822</v>
      </c>
      <c r="C2684" s="71" t="s">
        <v>58</v>
      </c>
      <c r="D2684" s="16">
        <v>2014</v>
      </c>
      <c r="E2684" s="15" t="s">
        <v>1472</v>
      </c>
      <c r="F2684" s="26"/>
      <c r="G2684" s="26" t="s">
        <v>91</v>
      </c>
      <c r="H2684" s="26" t="s">
        <v>91</v>
      </c>
      <c r="I2684" s="15" t="s">
        <v>91</v>
      </c>
      <c r="J2684" s="26"/>
      <c r="K2684" s="17">
        <f t="shared" si="285"/>
        <v>0</v>
      </c>
      <c r="L2684" s="15"/>
      <c r="M2684" s="15"/>
      <c r="N2684" s="15"/>
      <c r="O2684" s="15"/>
      <c r="P2684" s="15"/>
      <c r="Q2684" s="15"/>
      <c r="R2684" s="15"/>
      <c r="S2684" s="19"/>
      <c r="T2684" s="15"/>
      <c r="U2684" s="17"/>
      <c r="V2684" s="15"/>
      <c r="W2684" s="15"/>
      <c r="X2684" s="15"/>
      <c r="Y2684" s="15"/>
      <c r="AB2684" s="20"/>
      <c r="AC2684" s="21" t="s">
        <v>16823</v>
      </c>
      <c r="AD2684" s="15"/>
      <c r="AE2684" s="15"/>
      <c r="AF2684" s="15"/>
      <c r="AG2684" s="22">
        <f t="shared" si="288"/>
        <v>0.29032258064516131</v>
      </c>
      <c r="AH2684" s="15"/>
      <c r="AI2684" s="17"/>
      <c r="AJ2684" s="17"/>
      <c r="AK2684" s="17" t="e">
        <f>VLOOKUP(A2684,'[1]Deals (Exits)'!B:B,1,FALSE)</f>
        <v>#N/A</v>
      </c>
      <c r="AL2684" s="23"/>
      <c r="AM2684" s="17"/>
      <c r="AN2684" s="17"/>
      <c r="AO2684" s="17"/>
      <c r="AP2684" s="17"/>
      <c r="AQ2684" s="18"/>
      <c r="AR2684" s="18"/>
      <c r="AS2684" s="17"/>
      <c r="AT2684" s="17"/>
      <c r="AU2684" s="18"/>
      <c r="AV2684" s="17"/>
      <c r="AW2684" s="17"/>
      <c r="AX2684" s="17"/>
      <c r="AY2684" s="17"/>
      <c r="AZ2684" s="17"/>
      <c r="BA2684" s="17"/>
      <c r="BB2684" s="17"/>
      <c r="BC2684" s="17"/>
      <c r="BD2684" s="17"/>
      <c r="BE2684" s="17"/>
      <c r="BF2684" s="17"/>
      <c r="BG2684" s="17"/>
      <c r="BH2684" s="17"/>
      <c r="BI2684" s="17"/>
      <c r="BJ2684" s="17"/>
      <c r="BK2684" s="17"/>
      <c r="BL2684" s="17"/>
      <c r="BM2684" s="17"/>
      <c r="BN2684" s="15"/>
      <c r="BO2684" s="15"/>
      <c r="BP2684" s="22"/>
      <c r="BQ2684" s="15"/>
      <c r="BR2684" s="15"/>
      <c r="BS2684" s="15"/>
      <c r="BT2684" s="15"/>
      <c r="BU2684" s="15"/>
      <c r="BV2684" s="15"/>
      <c r="BW2684" s="15"/>
      <c r="BX2684" s="15"/>
      <c r="BY2684" s="15"/>
      <c r="BZ2684" s="15"/>
      <c r="CA2684" s="15"/>
      <c r="CB2684" s="15"/>
      <c r="CC2684" s="15"/>
      <c r="CD2684" s="15"/>
      <c r="CE2684" s="15"/>
      <c r="CF2684" s="15"/>
      <c r="CG2684" s="15"/>
      <c r="CH2684" s="15"/>
      <c r="CI2684" s="15"/>
      <c r="CJ2684" s="15"/>
    </row>
    <row r="2685" spans="1:88" ht="12.75">
      <c r="A2685" t="s">
        <v>16824</v>
      </c>
      <c r="B2685" t="s">
        <v>16825</v>
      </c>
      <c r="C2685" s="71" t="s">
        <v>58</v>
      </c>
      <c r="D2685" s="16">
        <v>2019</v>
      </c>
      <c r="E2685" s="15" t="s">
        <v>1472</v>
      </c>
      <c r="F2685" s="26"/>
      <c r="G2685" s="26" t="s">
        <v>91</v>
      </c>
      <c r="H2685" s="26" t="s">
        <v>91</v>
      </c>
      <c r="I2685" s="15" t="s">
        <v>91</v>
      </c>
      <c r="J2685" s="26"/>
      <c r="K2685" s="17">
        <f t="shared" si="285"/>
        <v>0</v>
      </c>
      <c r="L2685" s="15"/>
      <c r="M2685" s="15"/>
      <c r="N2685" s="15"/>
      <c r="O2685" s="15"/>
      <c r="P2685" s="15"/>
      <c r="Q2685" s="15"/>
      <c r="R2685" s="15"/>
      <c r="S2685" s="19"/>
      <c r="T2685" s="15"/>
      <c r="U2685" s="17"/>
      <c r="V2685" s="15"/>
      <c r="W2685" s="15"/>
      <c r="X2685" s="15"/>
      <c r="Y2685" s="15"/>
      <c r="AB2685" s="20"/>
      <c r="AC2685" s="21" t="s">
        <v>16826</v>
      </c>
      <c r="AD2685" s="21" t="s">
        <v>16827</v>
      </c>
      <c r="AE2685" s="15"/>
      <c r="AF2685" s="15"/>
      <c r="AG2685" s="22">
        <f t="shared" si="288"/>
        <v>0.32258064516129031</v>
      </c>
      <c r="AH2685" s="15"/>
      <c r="AI2685" s="17"/>
      <c r="AJ2685" s="17"/>
      <c r="AK2685" s="17" t="e">
        <f>VLOOKUP(A2685,'[1]Deals (Exits)'!B:B,1,FALSE)</f>
        <v>#N/A</v>
      </c>
      <c r="AL2685" s="23"/>
      <c r="AM2685" s="17"/>
      <c r="AN2685" s="17"/>
      <c r="AO2685" s="17"/>
      <c r="AP2685" s="17"/>
      <c r="AQ2685" s="18"/>
      <c r="AR2685" s="18"/>
      <c r="AS2685" s="17"/>
      <c r="AT2685" s="17"/>
      <c r="AU2685" s="18"/>
      <c r="AV2685" s="17"/>
      <c r="AW2685" s="17"/>
      <c r="AX2685" s="17"/>
      <c r="AY2685" s="17"/>
      <c r="AZ2685" s="17"/>
      <c r="BA2685" s="17"/>
      <c r="BB2685" s="17"/>
      <c r="BC2685" s="17"/>
      <c r="BD2685" s="17"/>
      <c r="BE2685" s="17"/>
      <c r="BF2685" s="17"/>
      <c r="BG2685" s="17"/>
      <c r="BH2685" s="17"/>
      <c r="BI2685" s="17"/>
      <c r="BJ2685" s="17"/>
      <c r="BK2685" s="17"/>
      <c r="BL2685" s="17"/>
      <c r="BM2685" s="17"/>
      <c r="BN2685" s="15"/>
      <c r="BO2685" s="15"/>
      <c r="BP2685" s="22"/>
      <c r="BQ2685" s="15"/>
      <c r="BR2685" s="15"/>
      <c r="BS2685" s="15"/>
      <c r="BT2685" s="15"/>
      <c r="BU2685" s="15"/>
      <c r="BV2685" s="15"/>
      <c r="BW2685" s="15"/>
      <c r="BX2685" s="15"/>
      <c r="BY2685" s="15"/>
      <c r="BZ2685" s="15"/>
      <c r="CA2685" s="15"/>
      <c r="CB2685" s="15"/>
      <c r="CC2685" s="15"/>
      <c r="CD2685" s="15"/>
      <c r="CE2685" s="15"/>
      <c r="CF2685" s="15"/>
      <c r="CG2685" s="15"/>
      <c r="CH2685" s="15"/>
      <c r="CI2685" s="15"/>
      <c r="CJ2685" s="15"/>
    </row>
    <row r="2686" spans="1:88" ht="12.75">
      <c r="A2686" s="25" t="s">
        <v>16828</v>
      </c>
      <c r="B2686" t="s">
        <v>16829</v>
      </c>
      <c r="C2686" s="71" t="s">
        <v>58</v>
      </c>
      <c r="D2686" s="16">
        <v>2014</v>
      </c>
      <c r="E2686" s="15" t="s">
        <v>90</v>
      </c>
      <c r="F2686" s="26"/>
      <c r="G2686" s="26" t="s">
        <v>91</v>
      </c>
      <c r="H2686" s="26" t="s">
        <v>91</v>
      </c>
      <c r="I2686" s="15" t="s">
        <v>91</v>
      </c>
      <c r="J2686" s="26"/>
      <c r="K2686" s="17">
        <f t="shared" si="285"/>
        <v>0</v>
      </c>
      <c r="L2686" s="15"/>
      <c r="M2686" s="15"/>
      <c r="N2686" s="15"/>
      <c r="O2686" s="15"/>
      <c r="P2686" s="15"/>
      <c r="Q2686" s="15"/>
      <c r="R2686" s="15"/>
      <c r="S2686" s="19"/>
      <c r="T2686" s="15"/>
      <c r="U2686" s="17"/>
      <c r="V2686" s="15"/>
      <c r="W2686" s="15"/>
      <c r="X2686" s="15"/>
      <c r="Y2686" s="15"/>
      <c r="AB2686" s="20"/>
      <c r="AC2686" s="21" t="s">
        <v>16830</v>
      </c>
      <c r="AD2686" s="21" t="s">
        <v>16831</v>
      </c>
      <c r="AE2686" s="21" t="s">
        <v>16832</v>
      </c>
      <c r="AF2686" s="21" t="s">
        <v>16833</v>
      </c>
      <c r="AG2686" s="22">
        <f t="shared" si="288"/>
        <v>0.38709677419354838</v>
      </c>
      <c r="AH2686" s="15"/>
      <c r="AI2686" s="17"/>
      <c r="AJ2686" s="17"/>
      <c r="AK2686" s="17" t="e">
        <f>VLOOKUP(A2686,'[1]Deals (Exits)'!B:B,1,FALSE)</f>
        <v>#N/A</v>
      </c>
      <c r="AL2686" s="23"/>
      <c r="AM2686" s="17"/>
      <c r="AN2686" s="17"/>
      <c r="AO2686" s="17"/>
      <c r="AP2686" s="17"/>
      <c r="AQ2686" s="18"/>
      <c r="AR2686" s="18"/>
      <c r="AS2686" s="17"/>
      <c r="AT2686" s="17"/>
      <c r="AU2686" s="18"/>
      <c r="AV2686" s="17"/>
      <c r="AW2686" s="17"/>
      <c r="AX2686" s="17"/>
      <c r="AY2686" s="17"/>
      <c r="AZ2686" s="17"/>
      <c r="BA2686" s="17"/>
      <c r="BB2686" s="17"/>
      <c r="BC2686" s="17"/>
      <c r="BD2686" s="17"/>
      <c r="BE2686" s="17"/>
      <c r="BF2686" s="17"/>
      <c r="BG2686" s="17"/>
      <c r="BH2686" s="17"/>
      <c r="BI2686" s="17"/>
      <c r="BJ2686" s="17"/>
      <c r="BK2686" s="17"/>
      <c r="BL2686" s="17"/>
      <c r="BM2686" s="17"/>
      <c r="BN2686" s="15"/>
      <c r="BO2686" s="15"/>
      <c r="BP2686" s="22"/>
      <c r="BQ2686" s="15"/>
      <c r="BR2686" s="15"/>
      <c r="BS2686" s="15"/>
      <c r="BT2686" s="15"/>
      <c r="BU2686" s="15"/>
      <c r="BV2686" s="15"/>
      <c r="BW2686" s="15"/>
      <c r="BX2686" s="15"/>
      <c r="BY2686" s="15"/>
      <c r="BZ2686" s="15"/>
      <c r="CA2686" s="15"/>
      <c r="CB2686" s="15"/>
      <c r="CC2686" s="15"/>
      <c r="CD2686" s="15"/>
      <c r="CE2686" s="15"/>
      <c r="CF2686" s="15"/>
      <c r="CG2686" s="15"/>
      <c r="CH2686" s="15"/>
      <c r="CI2686" s="15"/>
      <c r="CJ2686" s="15"/>
    </row>
    <row r="2687" spans="1:88" ht="12.75">
      <c r="A2687" t="s">
        <v>16834</v>
      </c>
      <c r="B2687" t="s">
        <v>16835</v>
      </c>
      <c r="C2687" s="71" t="s">
        <v>58</v>
      </c>
      <c r="D2687" s="16">
        <v>2015</v>
      </c>
      <c r="E2687" s="15" t="s">
        <v>1472</v>
      </c>
      <c r="F2687" s="26"/>
      <c r="G2687" s="26" t="s">
        <v>91</v>
      </c>
      <c r="H2687" s="26" t="s">
        <v>91</v>
      </c>
      <c r="I2687" s="15" t="s">
        <v>91</v>
      </c>
      <c r="J2687" s="26"/>
      <c r="K2687" s="17">
        <f t="shared" si="285"/>
        <v>0</v>
      </c>
      <c r="L2687" s="15"/>
      <c r="M2687" s="15"/>
      <c r="N2687" s="15"/>
      <c r="O2687" s="15"/>
      <c r="P2687" s="15"/>
      <c r="Q2687" s="15"/>
      <c r="R2687" s="15"/>
      <c r="S2687" s="19"/>
      <c r="T2687" s="15"/>
      <c r="U2687" s="17"/>
      <c r="V2687" s="15"/>
      <c r="W2687" s="15"/>
      <c r="X2687" s="15" t="s">
        <v>404</v>
      </c>
      <c r="Y2687" s="15" t="s">
        <v>6645</v>
      </c>
      <c r="AB2687" s="32">
        <v>44237</v>
      </c>
      <c r="AC2687" s="21" t="s">
        <v>16836</v>
      </c>
      <c r="AD2687" s="27" t="s">
        <v>16837</v>
      </c>
      <c r="AE2687" s="21" t="s">
        <v>16838</v>
      </c>
      <c r="AF2687" s="21" t="s">
        <v>16839</v>
      </c>
      <c r="AG2687" s="22">
        <f t="shared" si="288"/>
        <v>0.4838709677419355</v>
      </c>
      <c r="AH2687" s="15"/>
      <c r="AI2687" s="17"/>
      <c r="AJ2687" s="17"/>
      <c r="AK2687" s="17" t="e">
        <f>VLOOKUP(A2687,'[1]Deals (Exits)'!B:B,1,FALSE)</f>
        <v>#N/A</v>
      </c>
      <c r="AL2687" s="23"/>
      <c r="AM2687" s="17"/>
      <c r="AN2687" s="17"/>
      <c r="AO2687" s="17"/>
      <c r="AP2687" s="17"/>
      <c r="AQ2687" s="18"/>
      <c r="AR2687" s="18"/>
      <c r="AS2687" s="17"/>
      <c r="AT2687" s="17"/>
      <c r="AU2687" s="18"/>
      <c r="AV2687" s="17"/>
      <c r="AW2687" s="17"/>
      <c r="AX2687" s="17"/>
      <c r="AY2687" s="17"/>
      <c r="AZ2687" s="17"/>
      <c r="BA2687" s="17"/>
      <c r="BB2687" s="17"/>
      <c r="BC2687" s="17"/>
      <c r="BD2687" s="17"/>
      <c r="BE2687" s="17"/>
      <c r="BF2687" s="17"/>
      <c r="BG2687" s="17"/>
      <c r="BH2687" s="17"/>
      <c r="BI2687" s="17"/>
      <c r="BJ2687" s="17"/>
      <c r="BK2687" s="17"/>
      <c r="BL2687" s="17"/>
      <c r="BM2687" s="17"/>
      <c r="BN2687" s="15"/>
      <c r="BO2687" s="15"/>
      <c r="BP2687" s="22"/>
      <c r="BQ2687" s="15"/>
      <c r="BR2687" s="15"/>
      <c r="BS2687" s="15"/>
      <c r="BT2687" s="15"/>
      <c r="BU2687" s="15"/>
      <c r="BV2687" s="15"/>
      <c r="BW2687" s="15"/>
      <c r="BX2687" s="15"/>
      <c r="BY2687" s="15"/>
      <c r="BZ2687" s="15"/>
      <c r="CA2687" s="15"/>
      <c r="CB2687" s="15"/>
      <c r="CC2687" s="15"/>
      <c r="CD2687" s="15"/>
      <c r="CE2687" s="15"/>
      <c r="CF2687" s="15"/>
      <c r="CG2687" s="15"/>
      <c r="CH2687" s="15"/>
      <c r="CI2687" s="15"/>
      <c r="CJ2687" s="15"/>
    </row>
    <row r="2688" spans="1:88" ht="12.75">
      <c r="A2688" t="s">
        <v>16840</v>
      </c>
      <c r="B2688" t="s">
        <v>16841</v>
      </c>
      <c r="C2688" s="71" t="s">
        <v>58</v>
      </c>
      <c r="D2688" s="16">
        <v>2012</v>
      </c>
      <c r="E2688" s="15" t="s">
        <v>90</v>
      </c>
      <c r="F2688" s="26"/>
      <c r="G2688" s="26" t="s">
        <v>91</v>
      </c>
      <c r="H2688" s="26" t="s">
        <v>91</v>
      </c>
      <c r="I2688" s="15" t="s">
        <v>91</v>
      </c>
      <c r="J2688" s="26"/>
      <c r="K2688" s="17">
        <f t="shared" si="285"/>
        <v>0</v>
      </c>
      <c r="L2688" s="15"/>
      <c r="M2688" s="15"/>
      <c r="N2688" s="15"/>
      <c r="O2688" s="15"/>
      <c r="P2688" s="15"/>
      <c r="Q2688" s="15"/>
      <c r="R2688" s="15"/>
      <c r="S2688" s="19"/>
      <c r="T2688" s="15"/>
      <c r="U2688" s="17"/>
      <c r="V2688" s="15" t="s">
        <v>10361</v>
      </c>
      <c r="W2688" s="15"/>
      <c r="X2688" s="15"/>
      <c r="Y2688" s="15"/>
      <c r="AB2688" s="20"/>
      <c r="AC2688" s="21" t="s">
        <v>16842</v>
      </c>
      <c r="AD2688" s="15"/>
      <c r="AE2688" s="21" t="s">
        <v>16843</v>
      </c>
      <c r="AF2688" s="21" t="s">
        <v>16844</v>
      </c>
      <c r="AG2688" s="22">
        <f t="shared" si="288"/>
        <v>0.38709677419354838</v>
      </c>
      <c r="AH2688" s="15"/>
      <c r="AI2688" s="17"/>
      <c r="AJ2688" s="17"/>
      <c r="AK2688" s="17" t="e">
        <f>VLOOKUP(A2688,'[1]Deals (Exits)'!B:B,1,FALSE)</f>
        <v>#N/A</v>
      </c>
      <c r="AL2688" s="23"/>
      <c r="AM2688" s="17"/>
      <c r="AN2688" s="17"/>
      <c r="AO2688" s="17"/>
      <c r="AP2688" s="17"/>
      <c r="AQ2688" s="18"/>
      <c r="AR2688" s="18"/>
      <c r="AS2688" s="17"/>
      <c r="AT2688" s="17"/>
      <c r="AU2688" s="18"/>
      <c r="AV2688" s="17"/>
      <c r="AW2688" s="17"/>
      <c r="AX2688" s="17"/>
      <c r="AY2688" s="17"/>
      <c r="AZ2688" s="17"/>
      <c r="BA2688" s="17"/>
      <c r="BB2688" s="17"/>
      <c r="BC2688" s="17"/>
      <c r="BD2688" s="17"/>
      <c r="BE2688" s="17"/>
      <c r="BF2688" s="17"/>
      <c r="BG2688" s="17"/>
      <c r="BH2688" s="17"/>
      <c r="BI2688" s="17"/>
      <c r="BJ2688" s="17"/>
      <c r="BK2688" s="17"/>
      <c r="BL2688" s="17"/>
      <c r="BM2688" s="17"/>
      <c r="BN2688" s="15"/>
      <c r="BO2688" s="15"/>
      <c r="BP2688" s="22"/>
      <c r="BQ2688" s="15"/>
      <c r="BR2688" s="15"/>
      <c r="BS2688" s="15"/>
      <c r="BT2688" s="15"/>
      <c r="BU2688" s="15"/>
      <c r="BV2688" s="15"/>
      <c r="BW2688" s="15"/>
      <c r="BX2688" s="15"/>
      <c r="BY2688" s="15"/>
      <c r="BZ2688" s="15"/>
      <c r="CA2688" s="15"/>
      <c r="CB2688" s="15"/>
      <c r="CC2688" s="15"/>
      <c r="CD2688" s="15"/>
      <c r="CE2688" s="15"/>
      <c r="CF2688" s="15"/>
      <c r="CG2688" s="15"/>
      <c r="CH2688" s="15"/>
      <c r="CI2688" s="15"/>
      <c r="CJ2688" s="15"/>
    </row>
    <row r="2689" spans="1:88" ht="12.75">
      <c r="A2689" s="25" t="s">
        <v>16845</v>
      </c>
      <c r="B2689" t="s">
        <v>16846</v>
      </c>
      <c r="C2689" s="71" t="s">
        <v>58</v>
      </c>
      <c r="D2689" s="16">
        <v>2011</v>
      </c>
      <c r="E2689" s="15" t="s">
        <v>90</v>
      </c>
      <c r="F2689" s="26"/>
      <c r="G2689" s="26" t="s">
        <v>91</v>
      </c>
      <c r="H2689" s="26" t="s">
        <v>91</v>
      </c>
      <c r="I2689" s="15" t="s">
        <v>91</v>
      </c>
      <c r="J2689" s="26"/>
      <c r="K2689" s="17">
        <f t="shared" si="285"/>
        <v>0</v>
      </c>
      <c r="L2689" s="15"/>
      <c r="M2689" s="15"/>
      <c r="N2689" s="15"/>
      <c r="O2689" s="15"/>
      <c r="P2689" s="15"/>
      <c r="Q2689" s="15"/>
      <c r="R2689" s="15"/>
      <c r="S2689" s="19"/>
      <c r="T2689" s="15"/>
      <c r="U2689" s="17"/>
      <c r="V2689" s="15"/>
      <c r="W2689" s="15"/>
      <c r="X2689" s="15"/>
      <c r="Y2689" s="15"/>
      <c r="AB2689" s="20"/>
      <c r="AC2689" s="21" t="s">
        <v>16847</v>
      </c>
      <c r="AD2689" s="15"/>
      <c r="AE2689" s="21" t="s">
        <v>16848</v>
      </c>
      <c r="AF2689" s="21" t="s">
        <v>16849</v>
      </c>
      <c r="AG2689" s="22">
        <f t="shared" si="288"/>
        <v>0.35483870967741937</v>
      </c>
      <c r="AH2689" s="15"/>
      <c r="AI2689" s="17"/>
      <c r="AJ2689" s="17"/>
      <c r="AK2689" s="17" t="e">
        <f>VLOOKUP(A2689,'[1]Deals (Exits)'!B:B,1,FALSE)</f>
        <v>#N/A</v>
      </c>
      <c r="AL2689" s="23"/>
      <c r="AM2689" s="17"/>
      <c r="AN2689" s="17"/>
      <c r="AO2689" s="17"/>
      <c r="AP2689" s="17"/>
      <c r="AQ2689" s="18"/>
      <c r="AR2689" s="18"/>
      <c r="AS2689" s="17"/>
      <c r="AT2689" s="17"/>
      <c r="AU2689" s="18"/>
      <c r="AV2689" s="17"/>
      <c r="AW2689" s="17"/>
      <c r="AX2689" s="17"/>
      <c r="AY2689" s="17"/>
      <c r="AZ2689" s="17"/>
      <c r="BA2689" s="17"/>
      <c r="BB2689" s="17"/>
      <c r="BC2689" s="17"/>
      <c r="BD2689" s="17"/>
      <c r="BE2689" s="17"/>
      <c r="BF2689" s="17"/>
      <c r="BG2689" s="17"/>
      <c r="BH2689" s="17"/>
      <c r="BI2689" s="17"/>
      <c r="BJ2689" s="17"/>
      <c r="BK2689" s="17"/>
      <c r="BL2689" s="17"/>
      <c r="BM2689" s="17"/>
      <c r="BN2689" s="15"/>
      <c r="BO2689" s="15"/>
      <c r="BP2689" s="22"/>
      <c r="BQ2689" s="15"/>
      <c r="BR2689" s="15"/>
      <c r="BS2689" s="15"/>
      <c r="BT2689" s="15"/>
      <c r="BU2689" s="15"/>
      <c r="BV2689" s="15"/>
      <c r="BW2689" s="15"/>
      <c r="BX2689" s="15"/>
      <c r="BY2689" s="15"/>
      <c r="BZ2689" s="15"/>
      <c r="CA2689" s="15"/>
      <c r="CB2689" s="15"/>
      <c r="CC2689" s="15"/>
      <c r="CD2689" s="15"/>
      <c r="CE2689" s="15"/>
      <c r="CF2689" s="15"/>
      <c r="CG2689" s="15"/>
      <c r="CH2689" s="15"/>
      <c r="CI2689" s="15"/>
      <c r="CJ2689" s="15"/>
    </row>
    <row r="2690" spans="1:88" ht="12.75">
      <c r="A2690" s="25" t="s">
        <v>16850</v>
      </c>
      <c r="B2690" t="s">
        <v>16851</v>
      </c>
      <c r="C2690" s="71" t="s">
        <v>58</v>
      </c>
      <c r="D2690" s="16">
        <v>2011</v>
      </c>
      <c r="E2690" s="15" t="s">
        <v>1472</v>
      </c>
      <c r="F2690" s="26"/>
      <c r="G2690" s="26" t="s">
        <v>91</v>
      </c>
      <c r="H2690" s="26" t="s">
        <v>91</v>
      </c>
      <c r="I2690" s="15" t="s">
        <v>91</v>
      </c>
      <c r="J2690" s="26"/>
      <c r="K2690" s="17">
        <f t="shared" si="285"/>
        <v>0</v>
      </c>
      <c r="L2690" s="15"/>
      <c r="M2690" s="15"/>
      <c r="N2690" s="15"/>
      <c r="O2690" s="15"/>
      <c r="P2690" s="15"/>
      <c r="Q2690" s="15"/>
      <c r="R2690" s="15"/>
      <c r="S2690" s="19"/>
      <c r="T2690" s="15"/>
      <c r="U2690" s="17"/>
      <c r="V2690" s="15"/>
      <c r="W2690" s="15"/>
      <c r="X2690" s="15"/>
      <c r="Y2690" s="15"/>
      <c r="AB2690" s="20"/>
      <c r="AC2690" s="21" t="s">
        <v>16852</v>
      </c>
      <c r="AD2690" s="15"/>
      <c r="AE2690" s="21" t="s">
        <v>16853</v>
      </c>
      <c r="AF2690" s="21" t="s">
        <v>16854</v>
      </c>
      <c r="AG2690" s="22">
        <f t="shared" si="288"/>
        <v>0.35483870967741937</v>
      </c>
      <c r="AH2690" s="15"/>
      <c r="AI2690" s="17"/>
      <c r="AJ2690" s="17"/>
      <c r="AK2690" s="17" t="e">
        <f>VLOOKUP(A2690,'[1]Deals (Exits)'!B:B,1,FALSE)</f>
        <v>#N/A</v>
      </c>
      <c r="AL2690" s="23"/>
      <c r="AM2690" s="17"/>
      <c r="AN2690" s="17"/>
      <c r="AO2690" s="17"/>
      <c r="AP2690" s="17"/>
      <c r="AQ2690" s="18"/>
      <c r="AR2690" s="18"/>
      <c r="AS2690" s="17"/>
      <c r="AT2690" s="17"/>
      <c r="AU2690" s="18"/>
      <c r="AV2690" s="17"/>
      <c r="AW2690" s="17"/>
      <c r="AX2690" s="17"/>
      <c r="AY2690" s="17"/>
      <c r="AZ2690" s="17"/>
      <c r="BA2690" s="17"/>
      <c r="BB2690" s="17"/>
      <c r="BC2690" s="17"/>
      <c r="BD2690" s="17"/>
      <c r="BE2690" s="17"/>
      <c r="BF2690" s="17"/>
      <c r="BG2690" s="17"/>
      <c r="BH2690" s="17"/>
      <c r="BI2690" s="17"/>
      <c r="BJ2690" s="17"/>
      <c r="BK2690" s="17"/>
      <c r="BL2690" s="17"/>
      <c r="BM2690" s="17"/>
      <c r="BN2690" s="15"/>
      <c r="BO2690" s="15"/>
      <c r="BP2690" s="22"/>
      <c r="BQ2690" s="15"/>
      <c r="BR2690" s="15"/>
      <c r="BS2690" s="15"/>
      <c r="BT2690" s="15"/>
      <c r="BU2690" s="15"/>
      <c r="BV2690" s="15"/>
      <c r="BW2690" s="15"/>
      <c r="BX2690" s="15"/>
      <c r="BY2690" s="15"/>
      <c r="BZ2690" s="15"/>
      <c r="CA2690" s="15"/>
      <c r="CB2690" s="15"/>
      <c r="CC2690" s="15"/>
      <c r="CD2690" s="15"/>
      <c r="CE2690" s="15"/>
      <c r="CF2690" s="15"/>
      <c r="CG2690" s="15"/>
      <c r="CH2690" s="15"/>
      <c r="CI2690" s="15"/>
      <c r="CJ2690" s="15"/>
    </row>
    <row r="2691" spans="1:88" ht="12.75">
      <c r="A2691" t="s">
        <v>16855</v>
      </c>
      <c r="B2691" t="s">
        <v>16856</v>
      </c>
      <c r="C2691" s="71" t="s">
        <v>58</v>
      </c>
      <c r="D2691" s="16">
        <v>2012</v>
      </c>
      <c r="E2691" s="15" t="s">
        <v>1472</v>
      </c>
      <c r="F2691" s="26"/>
      <c r="G2691" s="26" t="s">
        <v>91</v>
      </c>
      <c r="H2691" s="26" t="s">
        <v>91</v>
      </c>
      <c r="I2691" s="15" t="s">
        <v>91</v>
      </c>
      <c r="J2691" s="26"/>
      <c r="K2691" s="17">
        <f t="shared" si="285"/>
        <v>0</v>
      </c>
      <c r="L2691" s="15"/>
      <c r="M2691" s="15"/>
      <c r="N2691" s="15"/>
      <c r="O2691" s="15"/>
      <c r="P2691" s="15"/>
      <c r="Q2691" s="15"/>
      <c r="R2691" s="15"/>
      <c r="S2691" s="19"/>
      <c r="T2691" s="15"/>
      <c r="U2691" s="17"/>
      <c r="V2691" s="15"/>
      <c r="W2691" s="15"/>
      <c r="X2691" s="15"/>
      <c r="Y2691" s="15"/>
      <c r="AB2691" s="20"/>
      <c r="AC2691" s="21" t="s">
        <v>16857</v>
      </c>
      <c r="AD2691" s="21" t="s">
        <v>16858</v>
      </c>
      <c r="AE2691" s="21" t="s">
        <v>16859</v>
      </c>
      <c r="AF2691" s="21" t="s">
        <v>16860</v>
      </c>
      <c r="AG2691" s="22">
        <f t="shared" si="288"/>
        <v>0.38709677419354838</v>
      </c>
      <c r="AH2691" s="15"/>
      <c r="AI2691" s="17"/>
      <c r="AJ2691" s="17"/>
      <c r="AK2691" s="17" t="e">
        <f>VLOOKUP(A2691,'[1]Deals (Exits)'!B:B,1,FALSE)</f>
        <v>#N/A</v>
      </c>
      <c r="AL2691" s="23"/>
      <c r="AM2691" s="17"/>
      <c r="AN2691" s="17"/>
      <c r="AO2691" s="17"/>
      <c r="AP2691" s="17"/>
      <c r="AQ2691" s="18"/>
      <c r="AR2691" s="18"/>
      <c r="AS2691" s="17"/>
      <c r="AT2691" s="17"/>
      <c r="AU2691" s="18"/>
      <c r="AV2691" s="17"/>
      <c r="AW2691" s="17"/>
      <c r="AX2691" s="17"/>
      <c r="AY2691" s="17"/>
      <c r="AZ2691" s="17"/>
      <c r="BA2691" s="17"/>
      <c r="BB2691" s="17"/>
      <c r="BC2691" s="17"/>
      <c r="BD2691" s="17"/>
      <c r="BE2691" s="17"/>
      <c r="BF2691" s="17"/>
      <c r="BG2691" s="17"/>
      <c r="BH2691" s="17"/>
      <c r="BI2691" s="17"/>
      <c r="BJ2691" s="17"/>
      <c r="BK2691" s="17"/>
      <c r="BL2691" s="17"/>
      <c r="BM2691" s="17"/>
      <c r="BN2691" s="15"/>
      <c r="BO2691" s="15"/>
      <c r="BP2691" s="22"/>
      <c r="BQ2691" s="15"/>
      <c r="BR2691" s="15"/>
      <c r="BS2691" s="15"/>
      <c r="BT2691" s="15"/>
      <c r="BU2691" s="15"/>
      <c r="BV2691" s="15"/>
      <c r="BW2691" s="15"/>
      <c r="BX2691" s="15"/>
      <c r="BY2691" s="15"/>
      <c r="BZ2691" s="15"/>
      <c r="CA2691" s="15"/>
      <c r="CB2691" s="15"/>
      <c r="CC2691" s="15"/>
      <c r="CD2691" s="15"/>
      <c r="CE2691" s="15"/>
      <c r="CF2691" s="15"/>
      <c r="CG2691" s="15"/>
      <c r="CH2691" s="15"/>
      <c r="CI2691" s="15"/>
      <c r="CJ2691" s="15"/>
    </row>
    <row r="2692" spans="1:88" ht="12.75">
      <c r="A2692" s="25" t="s">
        <v>16861</v>
      </c>
      <c r="B2692" s="15" t="s">
        <v>16862</v>
      </c>
      <c r="C2692" s="71" t="s">
        <v>58</v>
      </c>
      <c r="D2692" s="16">
        <v>2012</v>
      </c>
      <c r="E2692" s="15" t="s">
        <v>90</v>
      </c>
      <c r="F2692" s="26"/>
      <c r="G2692" s="26" t="s">
        <v>91</v>
      </c>
      <c r="H2692" s="26" t="s">
        <v>91</v>
      </c>
      <c r="I2692" s="15" t="s">
        <v>91</v>
      </c>
      <c r="J2692" s="26"/>
      <c r="K2692" s="17">
        <f t="shared" si="285"/>
        <v>0</v>
      </c>
      <c r="L2692" s="15"/>
      <c r="M2692" s="15"/>
      <c r="N2692" s="15"/>
      <c r="O2692" s="15"/>
      <c r="P2692" s="15"/>
      <c r="Q2692" s="15"/>
      <c r="R2692" s="15"/>
      <c r="S2692" s="19"/>
      <c r="T2692" s="15"/>
      <c r="U2692" s="17"/>
      <c r="V2692" s="15"/>
      <c r="W2692" s="15"/>
      <c r="X2692" s="15"/>
      <c r="Y2692" s="15"/>
      <c r="AB2692" s="20"/>
      <c r="AC2692" s="21" t="s">
        <v>16863</v>
      </c>
      <c r="AD2692" s="15"/>
      <c r="AE2692" s="21" t="s">
        <v>16864</v>
      </c>
      <c r="AF2692" s="21" t="s">
        <v>16865</v>
      </c>
      <c r="AG2692" s="22">
        <f t="shared" si="288"/>
        <v>0.35483870967741937</v>
      </c>
      <c r="AH2692" s="15"/>
      <c r="AI2692" s="17"/>
      <c r="AJ2692" s="17"/>
      <c r="AK2692" s="17" t="e">
        <f>VLOOKUP(A2692,'[1]Deals (Exits)'!B:B,1,FALSE)</f>
        <v>#N/A</v>
      </c>
      <c r="AL2692" s="23"/>
      <c r="AM2692" s="17"/>
      <c r="AN2692" s="17"/>
      <c r="AO2692" s="17"/>
      <c r="AP2692" s="17"/>
      <c r="AQ2692" s="18"/>
      <c r="AR2692" s="18"/>
      <c r="AS2692" s="17"/>
      <c r="AT2692" s="17"/>
      <c r="AU2692" s="18"/>
      <c r="AV2692" s="17"/>
      <c r="AW2692" s="17"/>
      <c r="AX2692" s="17"/>
      <c r="AY2692" s="17"/>
      <c r="AZ2692" s="17"/>
      <c r="BA2692" s="17"/>
      <c r="BB2692" s="17"/>
      <c r="BC2692" s="17"/>
      <c r="BD2692" s="17"/>
      <c r="BE2692" s="17"/>
      <c r="BF2692" s="17"/>
      <c r="BG2692" s="17"/>
      <c r="BH2692" s="17"/>
      <c r="BI2692" s="17"/>
      <c r="BJ2692" s="17"/>
      <c r="BK2692" s="17"/>
      <c r="BL2692" s="17"/>
      <c r="BM2692" s="17"/>
      <c r="BN2692" s="15"/>
      <c r="BO2692" s="15"/>
      <c r="BP2692" s="22"/>
      <c r="BQ2692" s="15"/>
      <c r="BR2692" s="15"/>
      <c r="BS2692" s="15"/>
      <c r="BT2692" s="15"/>
      <c r="BU2692" s="15"/>
      <c r="BV2692" s="15"/>
      <c r="BW2692" s="15"/>
      <c r="BX2692" s="15"/>
      <c r="BY2692" s="15"/>
      <c r="BZ2692" s="15"/>
      <c r="CA2692" s="15"/>
      <c r="CB2692" s="15"/>
      <c r="CC2692" s="15"/>
      <c r="CD2692" s="15"/>
      <c r="CE2692" s="15"/>
      <c r="CF2692" s="15"/>
      <c r="CG2692" s="15"/>
      <c r="CH2692" s="15"/>
      <c r="CI2692" s="15"/>
      <c r="CJ2692" s="15"/>
    </row>
    <row r="2693" spans="1:88" ht="12.75">
      <c r="A2693" t="s">
        <v>16866</v>
      </c>
      <c r="B2693" t="s">
        <v>16867</v>
      </c>
      <c r="C2693" s="71" t="s">
        <v>58</v>
      </c>
      <c r="D2693" s="16">
        <v>2013</v>
      </c>
      <c r="E2693" s="15" t="s">
        <v>90</v>
      </c>
      <c r="F2693" s="26"/>
      <c r="G2693" s="26" t="s">
        <v>91</v>
      </c>
      <c r="H2693" s="26" t="s">
        <v>91</v>
      </c>
      <c r="I2693" s="15" t="s">
        <v>91</v>
      </c>
      <c r="J2693" s="26"/>
      <c r="K2693" s="17">
        <f t="shared" si="285"/>
        <v>0</v>
      </c>
      <c r="L2693" s="15"/>
      <c r="M2693" s="15"/>
      <c r="N2693" s="15"/>
      <c r="O2693" s="15"/>
      <c r="P2693" s="15"/>
      <c r="Q2693" s="15"/>
      <c r="R2693" s="15"/>
      <c r="S2693" s="19"/>
      <c r="T2693" s="15"/>
      <c r="U2693" s="17"/>
      <c r="V2693" s="15"/>
      <c r="W2693" s="15"/>
      <c r="X2693" s="15"/>
      <c r="Y2693" s="15"/>
      <c r="AB2693" s="20"/>
      <c r="AC2693" s="21" t="s">
        <v>16868</v>
      </c>
      <c r="AD2693" s="21" t="s">
        <v>16869</v>
      </c>
      <c r="AE2693" s="21" t="s">
        <v>16870</v>
      </c>
      <c r="AF2693" s="21" t="s">
        <v>16871</v>
      </c>
      <c r="AG2693" s="22">
        <f t="shared" si="288"/>
        <v>0.38709677419354838</v>
      </c>
      <c r="AH2693" s="15"/>
      <c r="AI2693" s="17"/>
      <c r="AJ2693" s="17"/>
      <c r="AK2693" s="17" t="e">
        <f>VLOOKUP(A2693,'[1]Deals (Exits)'!B:B,1,FALSE)</f>
        <v>#N/A</v>
      </c>
      <c r="AL2693" s="23"/>
      <c r="AM2693" s="17"/>
      <c r="AN2693" s="17"/>
      <c r="AO2693" s="17"/>
      <c r="AP2693" s="17"/>
      <c r="AQ2693" s="18"/>
      <c r="AR2693" s="18"/>
      <c r="AS2693" s="17"/>
      <c r="AT2693" s="17"/>
      <c r="AU2693" s="18"/>
      <c r="AV2693" s="17"/>
      <c r="AW2693" s="17"/>
      <c r="AX2693" s="17"/>
      <c r="AY2693" s="17"/>
      <c r="AZ2693" s="17"/>
      <c r="BA2693" s="17"/>
      <c r="BB2693" s="17"/>
      <c r="BC2693" s="17"/>
      <c r="BD2693" s="17"/>
      <c r="BE2693" s="17"/>
      <c r="BF2693" s="17"/>
      <c r="BG2693" s="17"/>
      <c r="BH2693" s="17"/>
      <c r="BI2693" s="17"/>
      <c r="BJ2693" s="17"/>
      <c r="BK2693" s="17"/>
      <c r="BL2693" s="17"/>
      <c r="BM2693" s="17"/>
      <c r="BN2693" s="15"/>
      <c r="BO2693" s="15"/>
      <c r="BP2693" s="22"/>
      <c r="BQ2693" s="15"/>
      <c r="BR2693" s="15"/>
      <c r="BS2693" s="15"/>
      <c r="BT2693" s="15"/>
      <c r="BU2693" s="15"/>
      <c r="BV2693" s="15"/>
      <c r="BW2693" s="15"/>
      <c r="BX2693" s="15"/>
      <c r="BY2693" s="15"/>
      <c r="BZ2693" s="15"/>
      <c r="CA2693" s="15"/>
      <c r="CB2693" s="15"/>
      <c r="CC2693" s="15"/>
      <c r="CD2693" s="15"/>
      <c r="CE2693" s="15"/>
      <c r="CF2693" s="15"/>
      <c r="CG2693" s="15"/>
      <c r="CH2693" s="15"/>
      <c r="CI2693" s="15"/>
      <c r="CJ2693" s="15"/>
    </row>
    <row r="2694" spans="1:88" ht="12.75">
      <c r="A2694" s="25" t="s">
        <v>16872</v>
      </c>
      <c r="B2694" s="15" t="s">
        <v>16873</v>
      </c>
      <c r="C2694" s="71" t="s">
        <v>58</v>
      </c>
      <c r="D2694" s="16">
        <v>2012</v>
      </c>
      <c r="E2694" s="15" t="s">
        <v>16874</v>
      </c>
      <c r="F2694" s="26"/>
      <c r="G2694" s="26" t="s">
        <v>91</v>
      </c>
      <c r="H2694" s="26" t="s">
        <v>91</v>
      </c>
      <c r="I2694" s="15" t="s">
        <v>91</v>
      </c>
      <c r="J2694" s="26"/>
      <c r="K2694" s="17">
        <f t="shared" si="285"/>
        <v>0</v>
      </c>
      <c r="L2694" s="15"/>
      <c r="M2694" s="15"/>
      <c r="N2694" s="15"/>
      <c r="O2694" s="15"/>
      <c r="P2694" s="15"/>
      <c r="Q2694" s="15"/>
      <c r="R2694" s="15"/>
      <c r="S2694" s="19"/>
      <c r="T2694" s="15"/>
      <c r="U2694" s="17"/>
      <c r="V2694" s="15"/>
      <c r="W2694" s="15"/>
      <c r="X2694" s="15"/>
      <c r="Y2694" s="15"/>
      <c r="AB2694" s="20"/>
      <c r="AC2694" s="21" t="s">
        <v>16875</v>
      </c>
      <c r="AD2694" s="21" t="s">
        <v>16876</v>
      </c>
      <c r="AE2694" s="21" t="s">
        <v>16877</v>
      </c>
      <c r="AF2694" s="21" t="s">
        <v>16878</v>
      </c>
      <c r="AG2694" s="22">
        <f t="shared" si="288"/>
        <v>0.38709677419354838</v>
      </c>
      <c r="AH2694" s="15"/>
      <c r="AI2694" s="17"/>
      <c r="AJ2694" s="17"/>
      <c r="AK2694" s="17" t="e">
        <f>VLOOKUP(A2694,'[1]Deals (Exits)'!B:B,1,FALSE)</f>
        <v>#N/A</v>
      </c>
      <c r="AL2694" s="23"/>
      <c r="AM2694" s="17"/>
      <c r="AN2694" s="17"/>
      <c r="AO2694" s="17"/>
      <c r="AP2694" s="17"/>
      <c r="AQ2694" s="18"/>
      <c r="AR2694" s="18"/>
      <c r="AS2694" s="17"/>
      <c r="AT2694" s="17"/>
      <c r="AU2694" s="18"/>
      <c r="AV2694" s="17"/>
      <c r="AW2694" s="17"/>
      <c r="AX2694" s="17"/>
      <c r="AY2694" s="17"/>
      <c r="AZ2694" s="17"/>
      <c r="BA2694" s="17"/>
      <c r="BB2694" s="17"/>
      <c r="BC2694" s="17"/>
      <c r="BD2694" s="17"/>
      <c r="BE2694" s="17"/>
      <c r="BF2694" s="17"/>
      <c r="BG2694" s="17"/>
      <c r="BH2694" s="17"/>
      <c r="BI2694" s="17"/>
      <c r="BJ2694" s="17"/>
      <c r="BK2694" s="17"/>
      <c r="BL2694" s="17"/>
      <c r="BM2694" s="17"/>
      <c r="BN2694" s="15"/>
      <c r="BO2694" s="15"/>
      <c r="BP2694" s="22"/>
      <c r="BQ2694" s="15"/>
      <c r="BR2694" s="15"/>
      <c r="BS2694" s="15"/>
      <c r="BT2694" s="15"/>
      <c r="BU2694" s="15"/>
      <c r="BV2694" s="15"/>
      <c r="BW2694" s="15"/>
      <c r="BX2694" s="15"/>
      <c r="BY2694" s="15"/>
      <c r="BZ2694" s="15"/>
      <c r="CA2694" s="15"/>
      <c r="CB2694" s="15"/>
      <c r="CC2694" s="15"/>
      <c r="CD2694" s="15"/>
      <c r="CE2694" s="15"/>
      <c r="CF2694" s="15"/>
      <c r="CG2694" s="15"/>
      <c r="CH2694" s="15"/>
      <c r="CI2694" s="15"/>
      <c r="CJ2694" s="15"/>
    </row>
    <row r="2695" spans="1:88" ht="12.75">
      <c r="A2695" s="25" t="s">
        <v>16879</v>
      </c>
      <c r="B2695" t="s">
        <v>16880</v>
      </c>
      <c r="C2695" s="71" t="s">
        <v>58</v>
      </c>
      <c r="D2695" s="16">
        <v>2015</v>
      </c>
      <c r="E2695" s="15" t="s">
        <v>1472</v>
      </c>
      <c r="F2695" s="26"/>
      <c r="G2695" s="26" t="s">
        <v>91</v>
      </c>
      <c r="H2695" s="26" t="s">
        <v>91</v>
      </c>
      <c r="I2695" s="15" t="s">
        <v>91</v>
      </c>
      <c r="J2695" s="26"/>
      <c r="K2695" s="17">
        <f t="shared" si="285"/>
        <v>0</v>
      </c>
      <c r="L2695" s="15"/>
      <c r="M2695" s="15"/>
      <c r="N2695" s="15"/>
      <c r="O2695" s="15"/>
      <c r="P2695" s="15"/>
      <c r="Q2695" s="15"/>
      <c r="R2695" s="15"/>
      <c r="S2695" s="19"/>
      <c r="T2695" s="15"/>
      <c r="U2695" s="17"/>
      <c r="V2695" s="15"/>
      <c r="W2695" s="15"/>
      <c r="X2695" s="15"/>
      <c r="Y2695" s="15"/>
      <c r="AB2695" s="20"/>
      <c r="AC2695" s="21" t="s">
        <v>16881</v>
      </c>
      <c r="AD2695" s="21" t="s">
        <v>16882</v>
      </c>
      <c r="AE2695" s="21" t="s">
        <v>16883</v>
      </c>
      <c r="AF2695" s="21" t="s">
        <v>16884</v>
      </c>
      <c r="AG2695" s="22">
        <f t="shared" si="288"/>
        <v>0.38709677419354838</v>
      </c>
      <c r="AH2695" s="15"/>
      <c r="AI2695" s="17"/>
      <c r="AJ2695" s="17"/>
      <c r="AK2695" s="17" t="e">
        <f>VLOOKUP(A2695,'[1]Deals (Exits)'!B:B,1,FALSE)</f>
        <v>#N/A</v>
      </c>
      <c r="AL2695" s="23"/>
      <c r="AM2695" s="17"/>
      <c r="AN2695" s="17"/>
      <c r="AO2695" s="17"/>
      <c r="AP2695" s="17"/>
      <c r="AQ2695" s="18"/>
      <c r="AR2695" s="18"/>
      <c r="AS2695" s="17"/>
      <c r="AT2695" s="17"/>
      <c r="AU2695" s="18"/>
      <c r="AV2695" s="17"/>
      <c r="AW2695" s="17"/>
      <c r="AX2695" s="17"/>
      <c r="AY2695" s="17"/>
      <c r="AZ2695" s="17"/>
      <c r="BA2695" s="17"/>
      <c r="BB2695" s="17"/>
      <c r="BC2695" s="17"/>
      <c r="BD2695" s="17"/>
      <c r="BE2695" s="17"/>
      <c r="BF2695" s="17"/>
      <c r="BG2695" s="17"/>
      <c r="BH2695" s="17"/>
      <c r="BI2695" s="17"/>
      <c r="BJ2695" s="17"/>
      <c r="BK2695" s="17"/>
      <c r="BL2695" s="17"/>
      <c r="BM2695" s="17"/>
      <c r="BN2695" s="15"/>
      <c r="BO2695" s="15"/>
      <c r="BP2695" s="22"/>
      <c r="BQ2695" s="15"/>
      <c r="BR2695" s="15"/>
      <c r="BS2695" s="15"/>
      <c r="BT2695" s="15"/>
      <c r="BU2695" s="15"/>
      <c r="BV2695" s="15"/>
      <c r="BW2695" s="15"/>
      <c r="BX2695" s="15"/>
      <c r="BY2695" s="15"/>
      <c r="BZ2695" s="15"/>
      <c r="CA2695" s="15"/>
      <c r="CB2695" s="15"/>
      <c r="CC2695" s="15"/>
      <c r="CD2695" s="15"/>
      <c r="CE2695" s="15"/>
      <c r="CF2695" s="15"/>
      <c r="CG2695" s="15"/>
      <c r="CH2695" s="15"/>
      <c r="CI2695" s="15"/>
      <c r="CJ2695" s="15"/>
    </row>
    <row r="2696" spans="1:88" ht="12.75">
      <c r="A2696" s="25" t="s">
        <v>16885</v>
      </c>
      <c r="B2696" s="15" t="s">
        <v>16886</v>
      </c>
      <c r="C2696" s="71" t="s">
        <v>58</v>
      </c>
      <c r="D2696" s="16">
        <v>2019</v>
      </c>
      <c r="E2696" s="15" t="s">
        <v>2909</v>
      </c>
      <c r="F2696" s="26"/>
      <c r="G2696" s="26" t="s">
        <v>91</v>
      </c>
      <c r="H2696" s="26" t="s">
        <v>91</v>
      </c>
      <c r="I2696" s="15" t="s">
        <v>91</v>
      </c>
      <c r="J2696" s="26"/>
      <c r="K2696" s="17">
        <f t="shared" si="285"/>
        <v>0</v>
      </c>
      <c r="L2696" s="15"/>
      <c r="M2696" s="15"/>
      <c r="N2696" s="15"/>
      <c r="O2696" s="15"/>
      <c r="P2696" s="15"/>
      <c r="Q2696" s="15"/>
      <c r="R2696" s="15"/>
      <c r="S2696" s="19"/>
      <c r="T2696" s="15"/>
      <c r="U2696" s="17"/>
      <c r="V2696" s="15"/>
      <c r="W2696" s="15"/>
      <c r="X2696" s="15"/>
      <c r="Y2696" s="15"/>
      <c r="AB2696" s="20"/>
      <c r="AC2696" s="21" t="s">
        <v>16887</v>
      </c>
      <c r="AD2696" s="15"/>
      <c r="AE2696" s="21" t="s">
        <v>16888</v>
      </c>
      <c r="AF2696" s="15"/>
      <c r="AG2696" s="22">
        <f t="shared" si="288"/>
        <v>0.32258064516129031</v>
      </c>
      <c r="AH2696" s="15"/>
      <c r="AI2696" s="17"/>
      <c r="AJ2696" s="17"/>
      <c r="AK2696" s="17" t="e">
        <f>VLOOKUP(A2696,'[1]Deals (Exits)'!B:B,1,FALSE)</f>
        <v>#N/A</v>
      </c>
      <c r="AL2696" s="23"/>
      <c r="AM2696" s="17"/>
      <c r="AN2696" s="17"/>
      <c r="AO2696" s="17"/>
      <c r="AP2696" s="17"/>
      <c r="AQ2696" s="18"/>
      <c r="AR2696" s="18"/>
      <c r="AS2696" s="17"/>
      <c r="AT2696" s="17"/>
      <c r="AU2696" s="18"/>
      <c r="AV2696" s="17"/>
      <c r="AW2696" s="17"/>
      <c r="AX2696" s="17"/>
      <c r="AY2696" s="17"/>
      <c r="AZ2696" s="17"/>
      <c r="BA2696" s="17"/>
      <c r="BB2696" s="17"/>
      <c r="BC2696" s="17"/>
      <c r="BD2696" s="17"/>
      <c r="BE2696" s="17"/>
      <c r="BF2696" s="17"/>
      <c r="BG2696" s="17"/>
      <c r="BH2696" s="17"/>
      <c r="BI2696" s="17"/>
      <c r="BJ2696" s="17"/>
      <c r="BK2696" s="17"/>
      <c r="BL2696" s="17"/>
      <c r="BM2696" s="17"/>
      <c r="BN2696" s="15"/>
      <c r="BO2696" s="15"/>
      <c r="BP2696" s="22"/>
      <c r="BQ2696" s="15"/>
      <c r="BR2696" s="15"/>
      <c r="BS2696" s="15"/>
      <c r="BT2696" s="15"/>
      <c r="BU2696" s="15"/>
      <c r="BV2696" s="15"/>
      <c r="BW2696" s="15"/>
      <c r="BX2696" s="15"/>
      <c r="BY2696" s="15"/>
      <c r="BZ2696" s="15"/>
      <c r="CA2696" s="15"/>
      <c r="CB2696" s="15"/>
      <c r="CC2696" s="15"/>
      <c r="CD2696" s="15"/>
      <c r="CE2696" s="15"/>
      <c r="CF2696" s="15"/>
      <c r="CG2696" s="15"/>
      <c r="CH2696" s="15"/>
      <c r="CI2696" s="15"/>
      <c r="CJ2696" s="15"/>
    </row>
    <row r="2697" spans="1:88" ht="12.75">
      <c r="A2697" t="s">
        <v>16889</v>
      </c>
      <c r="B2697" t="s">
        <v>16890</v>
      </c>
      <c r="C2697" s="71" t="s">
        <v>58</v>
      </c>
      <c r="D2697" s="16">
        <v>2013</v>
      </c>
      <c r="E2697" s="15" t="s">
        <v>1472</v>
      </c>
      <c r="F2697" s="26"/>
      <c r="G2697" s="26" t="s">
        <v>91</v>
      </c>
      <c r="H2697" s="26" t="s">
        <v>91</v>
      </c>
      <c r="I2697" s="15" t="s">
        <v>91</v>
      </c>
      <c r="J2697" s="26"/>
      <c r="K2697" s="17">
        <f t="shared" si="285"/>
        <v>0</v>
      </c>
      <c r="L2697" s="15"/>
      <c r="M2697" s="15"/>
      <c r="N2697" s="15"/>
      <c r="O2697" s="15"/>
      <c r="P2697" s="15"/>
      <c r="Q2697" s="15"/>
      <c r="R2697" s="15"/>
      <c r="S2697" s="19"/>
      <c r="T2697" s="15"/>
      <c r="U2697" s="17"/>
      <c r="V2697" s="15"/>
      <c r="W2697" s="15"/>
      <c r="X2697" s="15"/>
      <c r="Y2697" s="15"/>
      <c r="AB2697" s="20"/>
      <c r="AC2697" s="21" t="s">
        <v>16891</v>
      </c>
      <c r="AD2697" s="21" t="s">
        <v>16892</v>
      </c>
      <c r="AE2697" s="21" t="s">
        <v>16893</v>
      </c>
      <c r="AF2697" s="21" t="s">
        <v>16894</v>
      </c>
      <c r="AG2697" s="22">
        <f t="shared" si="288"/>
        <v>0.38709677419354838</v>
      </c>
      <c r="AH2697" s="15"/>
      <c r="AI2697" s="17"/>
      <c r="AJ2697" s="17"/>
      <c r="AK2697" s="17" t="e">
        <f>VLOOKUP(A2697,'[1]Deals (Exits)'!B:B,1,FALSE)</f>
        <v>#N/A</v>
      </c>
      <c r="AL2697" s="23"/>
      <c r="AM2697" s="17"/>
      <c r="AN2697" s="17"/>
      <c r="AO2697" s="17"/>
      <c r="AP2697" s="17"/>
      <c r="AQ2697" s="18"/>
      <c r="AR2697" s="18"/>
      <c r="AS2697" s="17"/>
      <c r="AT2697" s="17"/>
      <c r="AU2697" s="18"/>
      <c r="AV2697" s="17"/>
      <c r="AW2697" s="17"/>
      <c r="AX2697" s="17"/>
      <c r="AY2697" s="17"/>
      <c r="AZ2697" s="17"/>
      <c r="BA2697" s="17"/>
      <c r="BB2697" s="17"/>
      <c r="BC2697" s="17"/>
      <c r="BD2697" s="17"/>
      <c r="BE2697" s="17"/>
      <c r="BF2697" s="17"/>
      <c r="BG2697" s="17"/>
      <c r="BH2697" s="17"/>
      <c r="BI2697" s="17"/>
      <c r="BJ2697" s="17"/>
      <c r="BK2697" s="17"/>
      <c r="BL2697" s="17"/>
      <c r="BM2697" s="17"/>
      <c r="BN2697" s="15"/>
      <c r="BO2697" s="15"/>
      <c r="BP2697" s="22"/>
      <c r="BQ2697" s="15"/>
      <c r="BR2697" s="15"/>
      <c r="BS2697" s="15"/>
      <c r="BT2697" s="15"/>
      <c r="BU2697" s="15"/>
      <c r="BV2697" s="15"/>
      <c r="BW2697" s="15"/>
      <c r="BX2697" s="15"/>
      <c r="BY2697" s="15"/>
      <c r="BZ2697" s="15"/>
      <c r="CA2697" s="15"/>
      <c r="CB2697" s="15"/>
      <c r="CC2697" s="15"/>
      <c r="CD2697" s="15"/>
      <c r="CE2697" s="15"/>
      <c r="CF2697" s="15"/>
      <c r="CG2697" s="15"/>
      <c r="CH2697" s="15"/>
      <c r="CI2697" s="15"/>
      <c r="CJ2697" s="15"/>
    </row>
    <row r="2698" spans="1:88" ht="12.75">
      <c r="A2698" s="25" t="s">
        <v>16895</v>
      </c>
      <c r="B2698" t="s">
        <v>16896</v>
      </c>
      <c r="C2698" s="71" t="s">
        <v>58</v>
      </c>
      <c r="D2698" s="16">
        <v>2011</v>
      </c>
      <c r="E2698" s="15" t="s">
        <v>2909</v>
      </c>
      <c r="F2698" s="26"/>
      <c r="G2698" s="26" t="s">
        <v>91</v>
      </c>
      <c r="H2698" s="26" t="s">
        <v>91</v>
      </c>
      <c r="I2698" s="15" t="s">
        <v>91</v>
      </c>
      <c r="J2698" s="26"/>
      <c r="K2698" s="17">
        <f t="shared" si="285"/>
        <v>0</v>
      </c>
      <c r="L2698" s="15"/>
      <c r="M2698" s="15"/>
      <c r="N2698" s="15"/>
      <c r="O2698" s="15"/>
      <c r="P2698" s="15"/>
      <c r="Q2698" s="15"/>
      <c r="R2698" s="15"/>
      <c r="S2698" s="19"/>
      <c r="T2698" s="15"/>
      <c r="U2698" s="17"/>
      <c r="V2698" s="15"/>
      <c r="W2698" s="15"/>
      <c r="X2698" s="15"/>
      <c r="Y2698" s="15"/>
      <c r="AB2698" s="20"/>
      <c r="AC2698" s="21" t="s">
        <v>16897</v>
      </c>
      <c r="AD2698" s="21" t="s">
        <v>16898</v>
      </c>
      <c r="AE2698" s="21" t="s">
        <v>16899</v>
      </c>
      <c r="AF2698" s="21" t="s">
        <v>16900</v>
      </c>
      <c r="AG2698" s="22">
        <f t="shared" si="288"/>
        <v>0.38709677419354838</v>
      </c>
      <c r="AH2698" s="15"/>
      <c r="AI2698" s="17"/>
      <c r="AJ2698" s="17"/>
      <c r="AK2698" s="17" t="e">
        <f>VLOOKUP(A2698,'[1]Deals (Exits)'!B:B,1,FALSE)</f>
        <v>#N/A</v>
      </c>
      <c r="AL2698" s="23"/>
      <c r="AM2698" s="17"/>
      <c r="AN2698" s="17"/>
      <c r="AO2698" s="17"/>
      <c r="AP2698" s="17"/>
      <c r="AQ2698" s="18"/>
      <c r="AR2698" s="18"/>
      <c r="AS2698" s="17"/>
      <c r="AT2698" s="17"/>
      <c r="AU2698" s="18"/>
      <c r="AV2698" s="17"/>
      <c r="AW2698" s="17"/>
      <c r="AX2698" s="17"/>
      <c r="AY2698" s="17"/>
      <c r="AZ2698" s="17"/>
      <c r="BA2698" s="17"/>
      <c r="BB2698" s="17"/>
      <c r="BC2698" s="17"/>
      <c r="BD2698" s="17"/>
      <c r="BE2698" s="17"/>
      <c r="BF2698" s="17"/>
      <c r="BG2698" s="17"/>
      <c r="BH2698" s="17"/>
      <c r="BI2698" s="17"/>
      <c r="BJ2698" s="17"/>
      <c r="BK2698" s="17"/>
      <c r="BL2698" s="17"/>
      <c r="BM2698" s="17"/>
      <c r="BN2698" s="15"/>
      <c r="BO2698" s="15"/>
      <c r="BP2698" s="22"/>
      <c r="BQ2698" s="15"/>
      <c r="BR2698" s="15"/>
      <c r="BS2698" s="15"/>
      <c r="BT2698" s="15"/>
      <c r="BU2698" s="15"/>
      <c r="BV2698" s="15"/>
      <c r="BW2698" s="15"/>
      <c r="BX2698" s="15"/>
      <c r="BY2698" s="15"/>
      <c r="BZ2698" s="15"/>
      <c r="CA2698" s="15"/>
      <c r="CB2698" s="15"/>
      <c r="CC2698" s="15"/>
      <c r="CD2698" s="15"/>
      <c r="CE2698" s="15"/>
      <c r="CF2698" s="15"/>
      <c r="CG2698" s="15"/>
      <c r="CH2698" s="15"/>
      <c r="CI2698" s="15"/>
      <c r="CJ2698" s="15"/>
    </row>
    <row r="2699" spans="1:88" ht="12.75">
      <c r="A2699" s="25" t="s">
        <v>16901</v>
      </c>
      <c r="B2699" t="s">
        <v>16902</v>
      </c>
      <c r="C2699" s="71" t="s">
        <v>58</v>
      </c>
      <c r="D2699" s="16">
        <v>2016</v>
      </c>
      <c r="E2699" s="15" t="s">
        <v>1472</v>
      </c>
      <c r="F2699" s="26"/>
      <c r="G2699" s="26" t="s">
        <v>91</v>
      </c>
      <c r="H2699" s="26" t="s">
        <v>91</v>
      </c>
      <c r="I2699" s="15" t="s">
        <v>91</v>
      </c>
      <c r="J2699" s="26"/>
      <c r="K2699" s="17">
        <f t="shared" si="285"/>
        <v>0</v>
      </c>
      <c r="L2699" s="15"/>
      <c r="M2699" s="15"/>
      <c r="N2699" s="15"/>
      <c r="O2699" s="15"/>
      <c r="P2699" s="15"/>
      <c r="Q2699" s="15"/>
      <c r="R2699" s="15"/>
      <c r="S2699" s="19"/>
      <c r="T2699" s="15"/>
      <c r="U2699" s="17"/>
      <c r="V2699" s="15"/>
      <c r="W2699" s="15"/>
      <c r="X2699" s="15"/>
      <c r="Y2699" s="15"/>
      <c r="AB2699" s="20"/>
      <c r="AC2699" s="21" t="s">
        <v>16903</v>
      </c>
      <c r="AD2699" s="21" t="s">
        <v>16904</v>
      </c>
      <c r="AE2699" s="21" t="s">
        <v>16905</v>
      </c>
      <c r="AF2699" s="21" t="s">
        <v>16906</v>
      </c>
      <c r="AG2699" s="22">
        <f t="shared" si="288"/>
        <v>0.38709677419354838</v>
      </c>
      <c r="AH2699" s="15"/>
      <c r="AI2699" s="17"/>
      <c r="AJ2699" s="17"/>
      <c r="AK2699" s="17" t="e">
        <f>VLOOKUP(A2699,'[1]Deals (Exits)'!B:B,1,FALSE)</f>
        <v>#N/A</v>
      </c>
      <c r="AL2699" s="23"/>
      <c r="AM2699" s="17"/>
      <c r="AN2699" s="17"/>
      <c r="AO2699" s="17"/>
      <c r="AP2699" s="17"/>
      <c r="AQ2699" s="18"/>
      <c r="AR2699" s="18"/>
      <c r="AS2699" s="17"/>
      <c r="AT2699" s="17"/>
      <c r="AU2699" s="18"/>
      <c r="AV2699" s="17"/>
      <c r="AW2699" s="17"/>
      <c r="AX2699" s="17"/>
      <c r="AY2699" s="17"/>
      <c r="AZ2699" s="17"/>
      <c r="BA2699" s="17"/>
      <c r="BB2699" s="17"/>
      <c r="BC2699" s="17"/>
      <c r="BD2699" s="17"/>
      <c r="BE2699" s="17"/>
      <c r="BF2699" s="17"/>
      <c r="BG2699" s="17"/>
      <c r="BH2699" s="17"/>
      <c r="BI2699" s="17"/>
      <c r="BJ2699" s="17"/>
      <c r="BK2699" s="17"/>
      <c r="BL2699" s="17"/>
      <c r="BM2699" s="17"/>
      <c r="BN2699" s="15"/>
      <c r="BO2699" s="15"/>
      <c r="BP2699" s="22"/>
      <c r="BQ2699" s="15"/>
      <c r="BR2699" s="15"/>
      <c r="BS2699" s="15"/>
      <c r="BT2699" s="15"/>
      <c r="BU2699" s="15"/>
      <c r="BV2699" s="15"/>
      <c r="BW2699" s="15"/>
      <c r="BX2699" s="15"/>
      <c r="BY2699" s="15"/>
      <c r="BZ2699" s="15"/>
      <c r="CA2699" s="15"/>
      <c r="CB2699" s="15"/>
      <c r="CC2699" s="15"/>
      <c r="CD2699" s="15"/>
      <c r="CE2699" s="15"/>
      <c r="CF2699" s="15"/>
      <c r="CG2699" s="15"/>
      <c r="CH2699" s="15"/>
      <c r="CI2699" s="15"/>
      <c r="CJ2699" s="15"/>
    </row>
    <row r="2700" spans="1:88" ht="12.75">
      <c r="A2700" t="s">
        <v>16907</v>
      </c>
      <c r="B2700" t="s">
        <v>16908</v>
      </c>
      <c r="C2700" s="71" t="s">
        <v>58</v>
      </c>
      <c r="D2700" s="16">
        <v>2011</v>
      </c>
      <c r="E2700" s="15" t="s">
        <v>1472</v>
      </c>
      <c r="F2700" s="26"/>
      <c r="G2700" s="26" t="s">
        <v>91</v>
      </c>
      <c r="H2700" s="26" t="s">
        <v>91</v>
      </c>
      <c r="I2700" s="15" t="s">
        <v>91</v>
      </c>
      <c r="J2700" s="26"/>
      <c r="K2700" s="17">
        <f t="shared" si="285"/>
        <v>0</v>
      </c>
      <c r="L2700" s="15"/>
      <c r="M2700" s="15"/>
      <c r="N2700" s="15"/>
      <c r="O2700" s="15"/>
      <c r="P2700" s="15"/>
      <c r="Q2700" s="15"/>
      <c r="R2700" s="15"/>
      <c r="S2700" s="19"/>
      <c r="T2700" s="15"/>
      <c r="U2700" s="17"/>
      <c r="V2700" s="15"/>
      <c r="W2700" s="15"/>
      <c r="X2700" s="15"/>
      <c r="Y2700" s="15"/>
      <c r="AB2700" s="20"/>
      <c r="AC2700" s="21" t="s">
        <v>16909</v>
      </c>
      <c r="AD2700" s="21" t="s">
        <v>16910</v>
      </c>
      <c r="AE2700" s="21" t="s">
        <v>16911</v>
      </c>
      <c r="AF2700" s="21" t="s">
        <v>16912</v>
      </c>
      <c r="AG2700" s="22">
        <f t="shared" si="288"/>
        <v>0.38709677419354838</v>
      </c>
      <c r="AH2700" s="15"/>
      <c r="AI2700" s="17"/>
      <c r="AJ2700" s="17"/>
      <c r="AK2700" s="17" t="e">
        <f>VLOOKUP(A2700,'[1]Deals (Exits)'!B:B,1,FALSE)</f>
        <v>#N/A</v>
      </c>
      <c r="AL2700" s="23"/>
      <c r="AM2700" s="17"/>
      <c r="AN2700" s="17"/>
      <c r="AO2700" s="17"/>
      <c r="AP2700" s="17"/>
      <c r="AQ2700" s="18"/>
      <c r="AR2700" s="18"/>
      <c r="AS2700" s="17"/>
      <c r="AT2700" s="17"/>
      <c r="AU2700" s="18"/>
      <c r="AV2700" s="17"/>
      <c r="AW2700" s="17"/>
      <c r="AX2700" s="17"/>
      <c r="AY2700" s="17"/>
      <c r="AZ2700" s="17"/>
      <c r="BA2700" s="17"/>
      <c r="BB2700" s="17"/>
      <c r="BC2700" s="17"/>
      <c r="BD2700" s="17"/>
      <c r="BE2700" s="17"/>
      <c r="BF2700" s="17"/>
      <c r="BG2700" s="17"/>
      <c r="BH2700" s="17"/>
      <c r="BI2700" s="17"/>
      <c r="BJ2700" s="17"/>
      <c r="BK2700" s="17"/>
      <c r="BL2700" s="17"/>
      <c r="BM2700" s="17"/>
      <c r="BN2700" s="15"/>
      <c r="BO2700" s="15"/>
      <c r="BP2700" s="22"/>
      <c r="BQ2700" s="15"/>
      <c r="BR2700" s="15"/>
      <c r="BS2700" s="15"/>
      <c r="BT2700" s="15"/>
      <c r="BU2700" s="15"/>
      <c r="BV2700" s="15"/>
      <c r="BW2700" s="15"/>
      <c r="BX2700" s="15"/>
      <c r="BY2700" s="15"/>
      <c r="BZ2700" s="15"/>
      <c r="CA2700" s="15"/>
      <c r="CB2700" s="15"/>
      <c r="CC2700" s="15"/>
      <c r="CD2700" s="15"/>
      <c r="CE2700" s="15"/>
      <c r="CF2700" s="15"/>
      <c r="CG2700" s="15"/>
      <c r="CH2700" s="15"/>
      <c r="CI2700" s="15"/>
      <c r="CJ2700" s="15"/>
    </row>
    <row r="2701" spans="1:88" ht="12.75">
      <c r="A2701" t="s">
        <v>16913</v>
      </c>
      <c r="B2701" t="s">
        <v>16914</v>
      </c>
      <c r="C2701" s="71" t="s">
        <v>58</v>
      </c>
      <c r="D2701" s="16">
        <v>2014</v>
      </c>
      <c r="E2701" s="15" t="s">
        <v>90</v>
      </c>
      <c r="F2701" s="26"/>
      <c r="G2701" s="26" t="s">
        <v>91</v>
      </c>
      <c r="H2701" s="26" t="s">
        <v>91</v>
      </c>
      <c r="I2701" s="15" t="s">
        <v>91</v>
      </c>
      <c r="J2701" s="26"/>
      <c r="K2701" s="17">
        <f t="shared" si="285"/>
        <v>0</v>
      </c>
      <c r="L2701" s="15"/>
      <c r="M2701" s="15"/>
      <c r="N2701" s="15"/>
      <c r="O2701" s="15"/>
      <c r="P2701" s="15"/>
      <c r="Q2701" s="15"/>
      <c r="R2701" s="15"/>
      <c r="S2701" s="19"/>
      <c r="T2701" s="15"/>
      <c r="U2701" s="17"/>
      <c r="V2701" s="15"/>
      <c r="W2701" s="15"/>
      <c r="X2701" s="15"/>
      <c r="Y2701" s="15"/>
      <c r="AB2701" s="20"/>
      <c r="AC2701" s="21" t="s">
        <v>16915</v>
      </c>
      <c r="AD2701" s="21" t="s">
        <v>16916</v>
      </c>
      <c r="AE2701" s="15"/>
      <c r="AF2701" s="21" t="s">
        <v>16917</v>
      </c>
      <c r="AG2701" s="22">
        <f t="shared" si="288"/>
        <v>0.35483870967741937</v>
      </c>
      <c r="AH2701" s="15"/>
      <c r="AI2701" s="17"/>
      <c r="AJ2701" s="17"/>
      <c r="AK2701" s="17" t="e">
        <f>VLOOKUP(A2701,'[1]Deals (Exits)'!B:B,1,FALSE)</f>
        <v>#N/A</v>
      </c>
      <c r="AL2701" s="23"/>
      <c r="AM2701" s="17"/>
      <c r="AN2701" s="17"/>
      <c r="AO2701" s="17"/>
      <c r="AP2701" s="17"/>
      <c r="AQ2701" s="18"/>
      <c r="AR2701" s="18"/>
      <c r="AS2701" s="17"/>
      <c r="AT2701" s="17"/>
      <c r="AU2701" s="18"/>
      <c r="AV2701" s="17"/>
      <c r="AW2701" s="17"/>
      <c r="AX2701" s="17"/>
      <c r="AY2701" s="17"/>
      <c r="AZ2701" s="17"/>
      <c r="BA2701" s="17"/>
      <c r="BB2701" s="17"/>
      <c r="BC2701" s="17"/>
      <c r="BD2701" s="17"/>
      <c r="BE2701" s="17"/>
      <c r="BF2701" s="17"/>
      <c r="BG2701" s="17"/>
      <c r="BH2701" s="17"/>
      <c r="BI2701" s="17"/>
      <c r="BJ2701" s="17"/>
      <c r="BK2701" s="17"/>
      <c r="BL2701" s="17"/>
      <c r="BM2701" s="17"/>
      <c r="BN2701" s="15"/>
      <c r="BO2701" s="15"/>
      <c r="BP2701" s="22"/>
      <c r="BQ2701" s="15"/>
      <c r="BR2701" s="15"/>
      <c r="BS2701" s="15"/>
      <c r="BT2701" s="15"/>
      <c r="BU2701" s="15"/>
      <c r="BV2701" s="15"/>
      <c r="BW2701" s="15"/>
      <c r="BX2701" s="15"/>
      <c r="BY2701" s="15"/>
      <c r="BZ2701" s="15"/>
      <c r="CA2701" s="15"/>
      <c r="CB2701" s="15"/>
      <c r="CC2701" s="15"/>
      <c r="CD2701" s="15"/>
      <c r="CE2701" s="15"/>
      <c r="CF2701" s="15"/>
      <c r="CG2701" s="15"/>
      <c r="CH2701" s="15"/>
      <c r="CI2701" s="15"/>
      <c r="CJ2701" s="15"/>
    </row>
    <row r="2702" spans="1:88" ht="12.75">
      <c r="A2702" t="s">
        <v>16918</v>
      </c>
      <c r="B2702" t="s">
        <v>16919</v>
      </c>
      <c r="C2702" s="71" t="s">
        <v>58</v>
      </c>
      <c r="D2702" s="16">
        <v>2012</v>
      </c>
      <c r="E2702" s="15" t="s">
        <v>2406</v>
      </c>
      <c r="F2702" s="26"/>
      <c r="G2702" s="26" t="s">
        <v>91</v>
      </c>
      <c r="H2702" s="26" t="s">
        <v>91</v>
      </c>
      <c r="I2702" s="15" t="s">
        <v>91</v>
      </c>
      <c r="J2702" s="26"/>
      <c r="K2702" s="17">
        <f t="shared" si="285"/>
        <v>0</v>
      </c>
      <c r="L2702" s="15"/>
      <c r="M2702" s="15"/>
      <c r="N2702" s="15"/>
      <c r="O2702" s="15"/>
      <c r="P2702" s="15"/>
      <c r="Q2702" s="15"/>
      <c r="R2702" s="15"/>
      <c r="S2702" s="19"/>
      <c r="T2702" s="15"/>
      <c r="U2702" s="17"/>
      <c r="V2702" s="15"/>
      <c r="W2702" s="15"/>
      <c r="X2702" s="15"/>
      <c r="Y2702" s="15"/>
      <c r="AB2702" s="20"/>
      <c r="AC2702" s="21" t="s">
        <v>16920</v>
      </c>
      <c r="AD2702" s="21" t="s">
        <v>16921</v>
      </c>
      <c r="AE2702" s="21" t="s">
        <v>16922</v>
      </c>
      <c r="AF2702" s="21" t="s">
        <v>16923</v>
      </c>
      <c r="AG2702" s="22">
        <f t="shared" si="288"/>
        <v>0.38709677419354838</v>
      </c>
      <c r="AH2702" s="15"/>
      <c r="AI2702" s="17"/>
      <c r="AJ2702" s="17"/>
      <c r="AK2702" s="17" t="e">
        <f>VLOOKUP(A2702,'[1]Deals (Exits)'!B:B,1,FALSE)</f>
        <v>#N/A</v>
      </c>
      <c r="AL2702" s="23"/>
      <c r="AM2702" s="17"/>
      <c r="AN2702" s="17"/>
      <c r="AO2702" s="17"/>
      <c r="AP2702" s="17"/>
      <c r="AQ2702" s="18"/>
      <c r="AR2702" s="18"/>
      <c r="AS2702" s="17"/>
      <c r="AT2702" s="17"/>
      <c r="AU2702" s="18"/>
      <c r="AV2702" s="17"/>
      <c r="AW2702" s="17"/>
      <c r="AX2702" s="17"/>
      <c r="AY2702" s="17"/>
      <c r="AZ2702" s="17"/>
      <c r="BA2702" s="17"/>
      <c r="BB2702" s="17"/>
      <c r="BC2702" s="17"/>
      <c r="BD2702" s="17"/>
      <c r="BE2702" s="17"/>
      <c r="BF2702" s="17"/>
      <c r="BG2702" s="17"/>
      <c r="BH2702" s="17"/>
      <c r="BI2702" s="17"/>
      <c r="BJ2702" s="17"/>
      <c r="BK2702" s="17"/>
      <c r="BL2702" s="17"/>
      <c r="BM2702" s="17"/>
      <c r="BN2702" s="15"/>
      <c r="BO2702" s="15"/>
      <c r="BP2702" s="22"/>
      <c r="BQ2702" s="15"/>
      <c r="BR2702" s="15"/>
      <c r="BS2702" s="15"/>
      <c r="BT2702" s="15"/>
      <c r="BU2702" s="15"/>
      <c r="BV2702" s="15"/>
      <c r="BW2702" s="15"/>
      <c r="BX2702" s="15"/>
      <c r="BY2702" s="15"/>
      <c r="BZ2702" s="15"/>
      <c r="CA2702" s="15"/>
      <c r="CB2702" s="15"/>
      <c r="CC2702" s="15"/>
      <c r="CD2702" s="15"/>
      <c r="CE2702" s="15"/>
      <c r="CF2702" s="15"/>
      <c r="CG2702" s="15"/>
      <c r="CH2702" s="15"/>
      <c r="CI2702" s="15"/>
      <c r="CJ2702" s="15"/>
    </row>
    <row r="2703" spans="1:88" ht="12.75">
      <c r="A2703" t="s">
        <v>16924</v>
      </c>
      <c r="B2703" t="s">
        <v>16925</v>
      </c>
      <c r="C2703" s="71" t="s">
        <v>58</v>
      </c>
      <c r="D2703" s="16">
        <v>2014</v>
      </c>
      <c r="E2703" s="15" t="s">
        <v>90</v>
      </c>
      <c r="F2703" s="26"/>
      <c r="G2703" s="26" t="s">
        <v>91</v>
      </c>
      <c r="H2703" s="26" t="s">
        <v>91</v>
      </c>
      <c r="I2703" s="15" t="s">
        <v>91</v>
      </c>
      <c r="J2703" s="26"/>
      <c r="K2703" s="17">
        <f t="shared" si="285"/>
        <v>0</v>
      </c>
      <c r="L2703" s="15"/>
      <c r="M2703" s="15"/>
      <c r="N2703" s="15"/>
      <c r="O2703" s="15"/>
      <c r="P2703" s="15"/>
      <c r="Q2703" s="15"/>
      <c r="R2703" s="15"/>
      <c r="S2703" s="19"/>
      <c r="T2703" s="15"/>
      <c r="U2703" s="17"/>
      <c r="V2703" s="15"/>
      <c r="W2703" s="15"/>
      <c r="X2703" s="15"/>
      <c r="Y2703" s="15"/>
      <c r="AB2703" s="20"/>
      <c r="AC2703" s="21" t="s">
        <v>16926</v>
      </c>
      <c r="AD2703" s="21" t="s">
        <v>16927</v>
      </c>
      <c r="AE2703" s="21" t="s">
        <v>16928</v>
      </c>
      <c r="AF2703" s="21" t="s">
        <v>16929</v>
      </c>
      <c r="AG2703" s="22">
        <f t="shared" si="288"/>
        <v>0.38709677419354838</v>
      </c>
      <c r="AH2703" s="15"/>
      <c r="AI2703" s="17"/>
      <c r="AJ2703" s="17"/>
      <c r="AK2703" s="17" t="e">
        <f>VLOOKUP(A2703,'[1]Deals (Exits)'!B:B,1,FALSE)</f>
        <v>#N/A</v>
      </c>
      <c r="AL2703" s="23"/>
      <c r="AM2703" s="17"/>
      <c r="AN2703" s="17"/>
      <c r="AO2703" s="17"/>
      <c r="AP2703" s="17"/>
      <c r="AQ2703" s="18"/>
      <c r="AR2703" s="18"/>
      <c r="AS2703" s="17"/>
      <c r="AT2703" s="17"/>
      <c r="AU2703" s="18"/>
      <c r="AV2703" s="17"/>
      <c r="AW2703" s="17"/>
      <c r="AX2703" s="17"/>
      <c r="AY2703" s="17"/>
      <c r="AZ2703" s="17"/>
      <c r="BA2703" s="17"/>
      <c r="BB2703" s="17"/>
      <c r="BC2703" s="17"/>
      <c r="BD2703" s="17"/>
      <c r="BE2703" s="17"/>
      <c r="BF2703" s="17"/>
      <c r="BG2703" s="17"/>
      <c r="BH2703" s="17"/>
      <c r="BI2703" s="17"/>
      <c r="BJ2703" s="17"/>
      <c r="BK2703" s="17"/>
      <c r="BL2703" s="17"/>
      <c r="BM2703" s="17"/>
      <c r="BN2703" s="15"/>
      <c r="BO2703" s="15"/>
      <c r="BP2703" s="22"/>
      <c r="BQ2703" s="15"/>
      <c r="BR2703" s="15"/>
      <c r="BS2703" s="15"/>
      <c r="BT2703" s="15"/>
      <c r="BU2703" s="15"/>
      <c r="BV2703" s="15"/>
      <c r="BW2703" s="15"/>
      <c r="BX2703" s="15"/>
      <c r="BY2703" s="15"/>
      <c r="BZ2703" s="15"/>
      <c r="CA2703" s="15"/>
      <c r="CB2703" s="15"/>
      <c r="CC2703" s="15"/>
      <c r="CD2703" s="15"/>
      <c r="CE2703" s="15"/>
      <c r="CF2703" s="15"/>
      <c r="CG2703" s="15"/>
      <c r="CH2703" s="15"/>
      <c r="CI2703" s="15"/>
      <c r="CJ2703" s="15"/>
    </row>
    <row r="2704" spans="1:88" ht="12.75">
      <c r="A2704" t="s">
        <v>16930</v>
      </c>
      <c r="B2704" s="15" t="s">
        <v>16931</v>
      </c>
      <c r="C2704" s="71" t="s">
        <v>58</v>
      </c>
      <c r="D2704" s="16">
        <v>2013</v>
      </c>
      <c r="E2704" s="15" t="s">
        <v>1472</v>
      </c>
      <c r="F2704" s="26"/>
      <c r="G2704" s="26" t="s">
        <v>91</v>
      </c>
      <c r="H2704" s="26" t="s">
        <v>91</v>
      </c>
      <c r="I2704" s="15" t="s">
        <v>91</v>
      </c>
      <c r="J2704" s="26"/>
      <c r="K2704" s="17">
        <f t="shared" si="285"/>
        <v>0</v>
      </c>
      <c r="L2704" s="15"/>
      <c r="M2704" s="15"/>
      <c r="N2704" s="15"/>
      <c r="O2704" s="15"/>
      <c r="P2704" s="15"/>
      <c r="Q2704" s="15"/>
      <c r="R2704" s="15"/>
      <c r="S2704" s="19"/>
      <c r="T2704" s="15"/>
      <c r="U2704" s="17"/>
      <c r="V2704" s="15"/>
      <c r="W2704" s="15"/>
      <c r="X2704" s="15"/>
      <c r="Y2704" s="15"/>
      <c r="AB2704" s="20"/>
      <c r="AC2704" s="21" t="s">
        <v>16932</v>
      </c>
      <c r="AD2704" s="21" t="s">
        <v>16933</v>
      </c>
      <c r="AE2704" s="21" t="s">
        <v>16934</v>
      </c>
      <c r="AF2704" s="21" t="s">
        <v>16935</v>
      </c>
      <c r="AG2704" s="22">
        <f t="shared" si="288"/>
        <v>0.38709677419354838</v>
      </c>
      <c r="AH2704" s="15"/>
      <c r="AI2704" s="17"/>
      <c r="AJ2704" s="17"/>
      <c r="AK2704" s="17" t="e">
        <f>VLOOKUP(A2704,'[1]Deals (Exits)'!B:B,1,FALSE)</f>
        <v>#N/A</v>
      </c>
      <c r="AL2704" s="23"/>
      <c r="AM2704" s="17"/>
      <c r="AN2704" s="17"/>
      <c r="AO2704" s="17"/>
      <c r="AP2704" s="17"/>
      <c r="AQ2704" s="18"/>
      <c r="AR2704" s="18"/>
      <c r="AS2704" s="17"/>
      <c r="AT2704" s="17"/>
      <c r="AU2704" s="18"/>
      <c r="AV2704" s="17"/>
      <c r="AW2704" s="17"/>
      <c r="AX2704" s="17"/>
      <c r="AY2704" s="17"/>
      <c r="AZ2704" s="17"/>
      <c r="BA2704" s="17"/>
      <c r="BB2704" s="17"/>
      <c r="BC2704" s="17"/>
      <c r="BD2704" s="17"/>
      <c r="BE2704" s="17"/>
      <c r="BF2704" s="17"/>
      <c r="BG2704" s="17"/>
      <c r="BH2704" s="17"/>
      <c r="BI2704" s="17"/>
      <c r="BJ2704" s="17"/>
      <c r="BK2704" s="17"/>
      <c r="BL2704" s="17"/>
      <c r="BM2704" s="17"/>
      <c r="BN2704" s="15"/>
      <c r="BO2704" s="15"/>
      <c r="BP2704" s="22"/>
      <c r="BQ2704" s="15"/>
      <c r="BR2704" s="15"/>
      <c r="BS2704" s="15"/>
      <c r="BT2704" s="15"/>
      <c r="BU2704" s="15"/>
      <c r="BV2704" s="15"/>
      <c r="BW2704" s="15"/>
      <c r="BX2704" s="15"/>
      <c r="BY2704" s="15"/>
      <c r="BZ2704" s="15"/>
      <c r="CA2704" s="15"/>
      <c r="CB2704" s="15"/>
      <c r="CC2704" s="15"/>
      <c r="CD2704" s="15"/>
      <c r="CE2704" s="15"/>
      <c r="CF2704" s="15"/>
      <c r="CG2704" s="15"/>
      <c r="CH2704" s="15"/>
      <c r="CI2704" s="15"/>
      <c r="CJ2704" s="15"/>
    </row>
    <row r="2705" spans="1:88" ht="12.75">
      <c r="A2705" t="s">
        <v>16936</v>
      </c>
      <c r="B2705" s="15" t="s">
        <v>16937</v>
      </c>
      <c r="C2705" s="71" t="s">
        <v>58</v>
      </c>
      <c r="D2705" s="16">
        <v>2018</v>
      </c>
      <c r="E2705" s="15" t="s">
        <v>90</v>
      </c>
      <c r="F2705" s="26"/>
      <c r="G2705" s="26" t="s">
        <v>91</v>
      </c>
      <c r="H2705" s="26" t="s">
        <v>91</v>
      </c>
      <c r="I2705" s="15" t="s">
        <v>91</v>
      </c>
      <c r="J2705" s="26"/>
      <c r="K2705" s="17">
        <f t="shared" si="285"/>
        <v>0</v>
      </c>
      <c r="L2705" s="15"/>
      <c r="M2705" s="15"/>
      <c r="N2705" s="15"/>
      <c r="O2705" s="15"/>
      <c r="P2705" s="15"/>
      <c r="Q2705" s="15"/>
      <c r="R2705" s="15"/>
      <c r="S2705" s="19"/>
      <c r="T2705" s="15"/>
      <c r="U2705" s="17"/>
      <c r="V2705" s="15"/>
      <c r="W2705" s="15"/>
      <c r="X2705" s="15"/>
      <c r="Y2705" s="15"/>
      <c r="AB2705" s="20"/>
      <c r="AC2705" s="21" t="s">
        <v>16938</v>
      </c>
      <c r="AD2705" s="21" t="s">
        <v>16939</v>
      </c>
      <c r="AE2705" s="21" t="s">
        <v>16940</v>
      </c>
      <c r="AF2705" s="21" t="s">
        <v>16941</v>
      </c>
      <c r="AG2705" s="22">
        <f t="shared" si="288"/>
        <v>0.38709677419354838</v>
      </c>
      <c r="AH2705" s="15"/>
      <c r="AI2705" s="17"/>
      <c r="AJ2705" s="17"/>
      <c r="AK2705" s="17" t="e">
        <f>VLOOKUP(A2705,'[1]Deals (Exits)'!B:B,1,FALSE)</f>
        <v>#N/A</v>
      </c>
      <c r="AL2705" s="23"/>
      <c r="AM2705" s="17"/>
      <c r="AN2705" s="17"/>
      <c r="AO2705" s="17"/>
      <c r="AP2705" s="17"/>
      <c r="AQ2705" s="18"/>
      <c r="AR2705" s="18"/>
      <c r="AS2705" s="17"/>
      <c r="AT2705" s="17"/>
      <c r="AU2705" s="18"/>
      <c r="AV2705" s="17"/>
      <c r="AW2705" s="17"/>
      <c r="AX2705" s="17"/>
      <c r="AY2705" s="17"/>
      <c r="AZ2705" s="17"/>
      <c r="BA2705" s="17"/>
      <c r="BB2705" s="17"/>
      <c r="BC2705" s="17"/>
      <c r="BD2705" s="17"/>
      <c r="BE2705" s="17"/>
      <c r="BF2705" s="17"/>
      <c r="BG2705" s="17"/>
      <c r="BH2705" s="17"/>
      <c r="BI2705" s="17"/>
      <c r="BJ2705" s="17"/>
      <c r="BK2705" s="17"/>
      <c r="BL2705" s="17"/>
      <c r="BM2705" s="17"/>
      <c r="BN2705" s="15"/>
      <c r="BO2705" s="15"/>
      <c r="BP2705" s="22"/>
      <c r="BQ2705" s="15"/>
      <c r="BR2705" s="15"/>
      <c r="BS2705" s="15"/>
      <c r="BT2705" s="15"/>
      <c r="BU2705" s="15"/>
      <c r="BV2705" s="15"/>
      <c r="BW2705" s="15"/>
      <c r="BX2705" s="15"/>
      <c r="BY2705" s="15"/>
      <c r="BZ2705" s="15"/>
      <c r="CA2705" s="15"/>
      <c r="CB2705" s="15"/>
      <c r="CC2705" s="15"/>
      <c r="CD2705" s="15"/>
      <c r="CE2705" s="15"/>
      <c r="CF2705" s="15"/>
      <c r="CG2705" s="15"/>
      <c r="CH2705" s="15"/>
      <c r="CI2705" s="15"/>
      <c r="CJ2705" s="15"/>
    </row>
    <row r="2706" spans="1:88" ht="12.75">
      <c r="A2706" s="25" t="s">
        <v>16942</v>
      </c>
      <c r="B2706" s="15" t="s">
        <v>16943</v>
      </c>
      <c r="C2706" s="71" t="s">
        <v>58</v>
      </c>
      <c r="D2706" s="16">
        <v>2015</v>
      </c>
      <c r="E2706" s="15" t="s">
        <v>90</v>
      </c>
      <c r="F2706" s="26"/>
      <c r="G2706" s="26" t="s">
        <v>91</v>
      </c>
      <c r="H2706" s="26" t="s">
        <v>91</v>
      </c>
      <c r="I2706" s="15" t="s">
        <v>91</v>
      </c>
      <c r="J2706" s="26"/>
      <c r="K2706" s="17">
        <f t="shared" si="285"/>
        <v>0</v>
      </c>
      <c r="L2706" s="15"/>
      <c r="M2706" s="15"/>
      <c r="N2706" s="15"/>
      <c r="O2706" s="15"/>
      <c r="P2706" s="15"/>
      <c r="Q2706" s="15"/>
      <c r="R2706" s="15"/>
      <c r="S2706" s="19"/>
      <c r="T2706" s="15"/>
      <c r="U2706" s="17"/>
      <c r="V2706" s="15"/>
      <c r="W2706" s="15"/>
      <c r="X2706" s="15"/>
      <c r="Y2706" s="15"/>
      <c r="AB2706" s="20"/>
      <c r="AC2706" s="21" t="s">
        <v>16944</v>
      </c>
      <c r="AD2706" s="21" t="s">
        <v>16945</v>
      </c>
      <c r="AE2706" s="21" t="s">
        <v>16946</v>
      </c>
      <c r="AF2706" s="21" t="s">
        <v>16947</v>
      </c>
      <c r="AG2706" s="22">
        <f t="shared" si="288"/>
        <v>0.38709677419354838</v>
      </c>
      <c r="AH2706" s="15"/>
      <c r="AI2706" s="17"/>
      <c r="AJ2706" s="17"/>
      <c r="AK2706" s="17" t="e">
        <f>VLOOKUP(A2706,'[1]Deals (Exits)'!B:B,1,FALSE)</f>
        <v>#N/A</v>
      </c>
      <c r="AL2706" s="23"/>
      <c r="AM2706" s="17"/>
      <c r="AN2706" s="17"/>
      <c r="AO2706" s="17"/>
      <c r="AP2706" s="17"/>
      <c r="AQ2706" s="18"/>
      <c r="AR2706" s="18"/>
      <c r="AS2706" s="17"/>
      <c r="AT2706" s="17"/>
      <c r="AU2706" s="18"/>
      <c r="AV2706" s="17"/>
      <c r="AW2706" s="17"/>
      <c r="AX2706" s="17"/>
      <c r="AY2706" s="17"/>
      <c r="AZ2706" s="17"/>
      <c r="BA2706" s="17"/>
      <c r="BB2706" s="17"/>
      <c r="BC2706" s="17"/>
      <c r="BD2706" s="17"/>
      <c r="BE2706" s="17"/>
      <c r="BF2706" s="17"/>
      <c r="BG2706" s="17"/>
      <c r="BH2706" s="17"/>
      <c r="BI2706" s="17"/>
      <c r="BJ2706" s="17"/>
      <c r="BK2706" s="17"/>
      <c r="BL2706" s="17"/>
      <c r="BM2706" s="17"/>
      <c r="BN2706" s="15"/>
      <c r="BO2706" s="15"/>
      <c r="BP2706" s="22"/>
      <c r="BQ2706" s="15"/>
      <c r="BR2706" s="15"/>
      <c r="BS2706" s="15"/>
      <c r="BT2706" s="15"/>
      <c r="BU2706" s="15"/>
      <c r="BV2706" s="15"/>
      <c r="BW2706" s="15"/>
      <c r="BX2706" s="15"/>
      <c r="BY2706" s="15"/>
      <c r="BZ2706" s="15"/>
      <c r="CA2706" s="15"/>
      <c r="CB2706" s="15"/>
      <c r="CC2706" s="15"/>
      <c r="CD2706" s="15"/>
      <c r="CE2706" s="15"/>
      <c r="CF2706" s="15"/>
      <c r="CG2706" s="15"/>
      <c r="CH2706" s="15"/>
      <c r="CI2706" s="15"/>
      <c r="CJ2706" s="15"/>
    </row>
    <row r="2707" spans="1:88" ht="12.75">
      <c r="A2707" s="25" t="s">
        <v>16948</v>
      </c>
      <c r="B2707" s="15" t="s">
        <v>16949</v>
      </c>
      <c r="C2707" s="15" t="s">
        <v>58</v>
      </c>
      <c r="D2707" s="16">
        <v>2015</v>
      </c>
      <c r="E2707" s="15" t="s">
        <v>90</v>
      </c>
      <c r="F2707" s="26"/>
      <c r="G2707" s="26" t="s">
        <v>91</v>
      </c>
      <c r="H2707" s="26" t="s">
        <v>91</v>
      </c>
      <c r="I2707" s="15" t="s">
        <v>91</v>
      </c>
      <c r="J2707" s="26"/>
      <c r="K2707" s="17">
        <f t="shared" si="285"/>
        <v>0</v>
      </c>
      <c r="L2707" s="15"/>
      <c r="M2707" s="15"/>
      <c r="N2707" s="15"/>
      <c r="O2707" s="15"/>
      <c r="P2707" s="15"/>
      <c r="Q2707" s="15"/>
      <c r="R2707" s="15"/>
      <c r="S2707" s="19"/>
      <c r="T2707" s="15"/>
      <c r="U2707" s="17"/>
      <c r="V2707" s="15"/>
      <c r="W2707" s="15"/>
      <c r="X2707" s="15"/>
      <c r="Y2707" s="15"/>
      <c r="AB2707" s="20"/>
      <c r="AC2707" s="21" t="s">
        <v>16950</v>
      </c>
      <c r="AD2707" s="21" t="s">
        <v>16951</v>
      </c>
      <c r="AE2707" s="21" t="s">
        <v>16952</v>
      </c>
      <c r="AF2707" s="21" t="s">
        <v>16953</v>
      </c>
      <c r="AG2707" s="22">
        <f t="shared" si="288"/>
        <v>0.38709677419354838</v>
      </c>
      <c r="AH2707" s="15"/>
      <c r="AI2707" s="17"/>
      <c r="AJ2707" s="17"/>
      <c r="AK2707" s="17" t="e">
        <f>VLOOKUP(A2707,'[1]Deals (Exits)'!B:B,1,FALSE)</f>
        <v>#N/A</v>
      </c>
      <c r="AL2707" s="23"/>
      <c r="AM2707" s="17"/>
      <c r="AN2707" s="17"/>
      <c r="AO2707" s="17"/>
      <c r="AP2707" s="17"/>
      <c r="AQ2707" s="18"/>
      <c r="AR2707" s="18"/>
      <c r="AS2707" s="17"/>
      <c r="AT2707" s="17"/>
      <c r="AU2707" s="18"/>
      <c r="AV2707" s="17"/>
      <c r="AW2707" s="17"/>
      <c r="AX2707" s="17"/>
      <c r="AY2707" s="17"/>
      <c r="AZ2707" s="17"/>
      <c r="BA2707" s="17"/>
      <c r="BB2707" s="17"/>
      <c r="BC2707" s="17"/>
      <c r="BD2707" s="17"/>
      <c r="BE2707" s="17"/>
      <c r="BF2707" s="17"/>
      <c r="BG2707" s="17"/>
      <c r="BH2707" s="17"/>
      <c r="BI2707" s="17"/>
      <c r="BJ2707" s="17"/>
      <c r="BK2707" s="17"/>
      <c r="BL2707" s="17"/>
      <c r="BM2707" s="17"/>
      <c r="BN2707" s="15"/>
      <c r="BO2707" s="15"/>
      <c r="BP2707" s="22"/>
      <c r="BQ2707" s="15"/>
      <c r="BR2707" s="15"/>
      <c r="BS2707" s="15"/>
      <c r="BT2707" s="15"/>
      <c r="BU2707" s="15"/>
      <c r="BV2707" s="15"/>
      <c r="BW2707" s="15"/>
      <c r="BX2707" s="15"/>
      <c r="BY2707" s="15"/>
      <c r="BZ2707" s="15"/>
      <c r="CA2707" s="15"/>
      <c r="CB2707" s="15"/>
      <c r="CC2707" s="15"/>
      <c r="CD2707" s="15"/>
      <c r="CE2707" s="15"/>
      <c r="CF2707" s="15"/>
      <c r="CG2707" s="15"/>
      <c r="CH2707" s="15"/>
      <c r="CI2707" s="15"/>
      <c r="CJ2707" s="15"/>
    </row>
    <row r="2708" spans="1:88" ht="12.75">
      <c r="A2708" s="25" t="s">
        <v>16954</v>
      </c>
      <c r="B2708" s="15" t="s">
        <v>16955</v>
      </c>
      <c r="C2708" s="15" t="s">
        <v>58</v>
      </c>
      <c r="D2708" s="16">
        <v>2015</v>
      </c>
      <c r="E2708" s="15" t="s">
        <v>90</v>
      </c>
      <c r="F2708" s="26"/>
      <c r="G2708" s="26" t="s">
        <v>91</v>
      </c>
      <c r="H2708" s="26" t="s">
        <v>91</v>
      </c>
      <c r="I2708" s="15" t="s">
        <v>91</v>
      </c>
      <c r="J2708" s="26"/>
      <c r="K2708" s="17">
        <f t="shared" si="285"/>
        <v>0</v>
      </c>
      <c r="L2708" s="15"/>
      <c r="M2708" s="15"/>
      <c r="N2708" s="15"/>
      <c r="O2708" s="15"/>
      <c r="P2708" s="15"/>
      <c r="Q2708" s="15"/>
      <c r="R2708" s="15"/>
      <c r="S2708" s="19"/>
      <c r="T2708" s="15"/>
      <c r="U2708" s="17"/>
      <c r="V2708" s="15"/>
      <c r="W2708" s="15"/>
      <c r="X2708" s="15"/>
      <c r="Y2708" s="15"/>
      <c r="AB2708" s="20"/>
      <c r="AC2708" s="21" t="s">
        <v>16956</v>
      </c>
      <c r="AD2708" s="21" t="s">
        <v>16957</v>
      </c>
      <c r="AE2708" s="21" t="s">
        <v>16958</v>
      </c>
      <c r="AF2708" s="21" t="s">
        <v>16959</v>
      </c>
      <c r="AG2708" s="22">
        <f t="shared" si="288"/>
        <v>0.38709677419354838</v>
      </c>
      <c r="AH2708" s="15"/>
      <c r="AI2708" s="17"/>
      <c r="AJ2708" s="17"/>
      <c r="AK2708" s="17" t="e">
        <f>VLOOKUP(A2708,'[1]Deals (Exits)'!B:B,1,FALSE)</f>
        <v>#N/A</v>
      </c>
      <c r="AL2708" s="23"/>
      <c r="AM2708" s="17"/>
      <c r="AN2708" s="17"/>
      <c r="AO2708" s="17"/>
      <c r="AP2708" s="17"/>
      <c r="AQ2708" s="18"/>
      <c r="AR2708" s="18"/>
      <c r="AS2708" s="17"/>
      <c r="AT2708" s="17"/>
      <c r="AU2708" s="18"/>
      <c r="AV2708" s="17"/>
      <c r="AW2708" s="17"/>
      <c r="AX2708" s="17"/>
      <c r="AY2708" s="17"/>
      <c r="AZ2708" s="17"/>
      <c r="BA2708" s="17"/>
      <c r="BB2708" s="17"/>
      <c r="BC2708" s="17"/>
      <c r="BD2708" s="17"/>
      <c r="BE2708" s="17"/>
      <c r="BF2708" s="17"/>
      <c r="BG2708" s="17"/>
      <c r="BH2708" s="17"/>
      <c r="BI2708" s="17"/>
      <c r="BJ2708" s="17"/>
      <c r="BK2708" s="17"/>
      <c r="BL2708" s="17"/>
      <c r="BM2708" s="17"/>
      <c r="BN2708" s="15"/>
      <c r="BO2708" s="15"/>
      <c r="BP2708" s="22"/>
      <c r="BQ2708" s="15"/>
      <c r="BR2708" s="15"/>
      <c r="BS2708" s="15"/>
      <c r="BT2708" s="15"/>
      <c r="BU2708" s="15"/>
      <c r="BV2708" s="15"/>
      <c r="BW2708" s="15"/>
      <c r="BX2708" s="15"/>
      <c r="BY2708" s="15"/>
      <c r="BZ2708" s="15"/>
      <c r="CA2708" s="15"/>
      <c r="CB2708" s="15"/>
      <c r="CC2708" s="15"/>
      <c r="CD2708" s="15"/>
      <c r="CE2708" s="15"/>
      <c r="CF2708" s="15"/>
      <c r="CG2708" s="15"/>
      <c r="CH2708" s="15"/>
      <c r="CI2708" s="15"/>
      <c r="CJ2708" s="15"/>
    </row>
    <row r="2709" spans="1:88" ht="12.75">
      <c r="A2709" s="25" t="s">
        <v>16960</v>
      </c>
      <c r="B2709" s="15" t="s">
        <v>16961</v>
      </c>
      <c r="C2709" s="15" t="s">
        <v>58</v>
      </c>
      <c r="D2709" s="16">
        <v>2011</v>
      </c>
      <c r="E2709" s="15" t="s">
        <v>1472</v>
      </c>
      <c r="F2709" s="26"/>
      <c r="G2709" s="26" t="s">
        <v>91</v>
      </c>
      <c r="H2709" s="26" t="s">
        <v>91</v>
      </c>
      <c r="I2709" s="15" t="s">
        <v>91</v>
      </c>
      <c r="J2709" s="26"/>
      <c r="K2709" s="17">
        <f t="shared" si="285"/>
        <v>0</v>
      </c>
      <c r="L2709" s="15"/>
      <c r="M2709" s="15"/>
      <c r="N2709" s="15"/>
      <c r="O2709" s="15"/>
      <c r="P2709" s="15"/>
      <c r="Q2709" s="15"/>
      <c r="R2709" s="15"/>
      <c r="S2709" s="19"/>
      <c r="T2709" s="15"/>
      <c r="U2709" s="17"/>
      <c r="V2709" s="15"/>
      <c r="W2709" s="15"/>
      <c r="X2709" s="15"/>
      <c r="Y2709" s="15"/>
      <c r="AB2709" s="20"/>
      <c r="AC2709" s="21" t="s">
        <v>16962</v>
      </c>
      <c r="AD2709" s="21" t="s">
        <v>16963</v>
      </c>
      <c r="AE2709" s="21" t="s">
        <v>16958</v>
      </c>
      <c r="AF2709" s="21" t="s">
        <v>16964</v>
      </c>
      <c r="AG2709" s="22">
        <f t="shared" si="288"/>
        <v>0.38709677419354838</v>
      </c>
      <c r="AH2709" s="15"/>
      <c r="AI2709" s="17"/>
      <c r="AJ2709" s="17"/>
      <c r="AK2709" s="17" t="e">
        <f>VLOOKUP(A2709,'[1]Deals (Exits)'!B:B,1,FALSE)</f>
        <v>#N/A</v>
      </c>
      <c r="AL2709" s="23"/>
      <c r="AM2709" s="17"/>
      <c r="AN2709" s="17"/>
      <c r="AO2709" s="17"/>
      <c r="AP2709" s="17"/>
      <c r="AQ2709" s="18"/>
      <c r="AR2709" s="18"/>
      <c r="AS2709" s="17"/>
      <c r="AT2709" s="17"/>
      <c r="AU2709" s="18"/>
      <c r="AV2709" s="17"/>
      <c r="AW2709" s="17"/>
      <c r="AX2709" s="17"/>
      <c r="AY2709" s="17"/>
      <c r="AZ2709" s="17"/>
      <c r="BA2709" s="17"/>
      <c r="BB2709" s="17"/>
      <c r="BC2709" s="17"/>
      <c r="BD2709" s="17"/>
      <c r="BE2709" s="17"/>
      <c r="BF2709" s="17"/>
      <c r="BG2709" s="17"/>
      <c r="BH2709" s="17"/>
      <c r="BI2709" s="17"/>
      <c r="BJ2709" s="17"/>
      <c r="BK2709" s="17"/>
      <c r="BL2709" s="17"/>
      <c r="BM2709" s="17"/>
      <c r="BN2709" s="15"/>
      <c r="BO2709" s="15"/>
      <c r="BP2709" s="22"/>
      <c r="BQ2709" s="15"/>
      <c r="BR2709" s="15"/>
      <c r="BS2709" s="15"/>
      <c r="BT2709" s="15"/>
      <c r="BU2709" s="15"/>
      <c r="BV2709" s="15"/>
      <c r="BW2709" s="15"/>
      <c r="BX2709" s="15"/>
      <c r="BY2709" s="15"/>
      <c r="BZ2709" s="15"/>
      <c r="CA2709" s="15"/>
      <c r="CB2709" s="15"/>
      <c r="CC2709" s="15"/>
      <c r="CD2709" s="15"/>
      <c r="CE2709" s="15"/>
      <c r="CF2709" s="15"/>
      <c r="CG2709" s="15"/>
      <c r="CH2709" s="15"/>
      <c r="CI2709" s="15"/>
      <c r="CJ2709" s="15"/>
    </row>
    <row r="2710" spans="1:88" ht="12.75">
      <c r="A2710" s="25" t="s">
        <v>16965</v>
      </c>
      <c r="B2710" s="15" t="s">
        <v>16966</v>
      </c>
      <c r="C2710" s="15" t="s">
        <v>58</v>
      </c>
      <c r="D2710" s="16">
        <v>2013</v>
      </c>
      <c r="E2710" s="15" t="s">
        <v>90</v>
      </c>
      <c r="F2710" s="26"/>
      <c r="G2710" s="26" t="s">
        <v>91</v>
      </c>
      <c r="H2710" s="26" t="s">
        <v>91</v>
      </c>
      <c r="I2710" s="15" t="s">
        <v>91</v>
      </c>
      <c r="J2710" s="26"/>
      <c r="K2710" s="17">
        <f t="shared" si="285"/>
        <v>0</v>
      </c>
      <c r="L2710" s="15"/>
      <c r="M2710" s="15"/>
      <c r="N2710" s="15"/>
      <c r="O2710" s="15"/>
      <c r="P2710" s="15"/>
      <c r="Q2710" s="15"/>
      <c r="R2710" s="15"/>
      <c r="S2710" s="19"/>
      <c r="T2710" s="15"/>
      <c r="U2710" s="17"/>
      <c r="V2710" s="15"/>
      <c r="W2710" s="15"/>
      <c r="X2710" s="15"/>
      <c r="Y2710" s="15"/>
      <c r="AB2710" s="20"/>
      <c r="AC2710" s="21" t="s">
        <v>16967</v>
      </c>
      <c r="AD2710" s="15"/>
      <c r="AE2710" s="15"/>
      <c r="AF2710" s="15"/>
      <c r="AG2710" s="22">
        <f t="shared" si="288"/>
        <v>0.29032258064516131</v>
      </c>
      <c r="AH2710" s="15"/>
      <c r="AI2710" s="17"/>
      <c r="AJ2710" s="17"/>
      <c r="AK2710" s="17" t="e">
        <f>VLOOKUP(A2710,'[1]Deals (Exits)'!B:B,1,FALSE)</f>
        <v>#N/A</v>
      </c>
      <c r="AL2710" s="23"/>
      <c r="AM2710" s="17"/>
      <c r="AN2710" s="17"/>
      <c r="AO2710" s="17"/>
      <c r="AP2710" s="17"/>
      <c r="AQ2710" s="18"/>
      <c r="AR2710" s="18"/>
      <c r="AS2710" s="17"/>
      <c r="AT2710" s="17"/>
      <c r="AU2710" s="18"/>
      <c r="AV2710" s="17"/>
      <c r="AW2710" s="17"/>
      <c r="AX2710" s="17"/>
      <c r="AY2710" s="17"/>
      <c r="AZ2710" s="17"/>
      <c r="BA2710" s="17"/>
      <c r="BB2710" s="17"/>
      <c r="BC2710" s="17"/>
      <c r="BD2710" s="17"/>
      <c r="BE2710" s="17"/>
      <c r="BF2710" s="17"/>
      <c r="BG2710" s="17"/>
      <c r="BH2710" s="17"/>
      <c r="BI2710" s="17"/>
      <c r="BJ2710" s="17"/>
      <c r="BK2710" s="17"/>
      <c r="BL2710" s="17"/>
      <c r="BM2710" s="17"/>
      <c r="BN2710" s="15"/>
      <c r="BO2710" s="15"/>
      <c r="BP2710" s="22"/>
      <c r="BQ2710" s="15"/>
      <c r="BR2710" s="15"/>
      <c r="BS2710" s="15"/>
      <c r="BT2710" s="15"/>
      <c r="BU2710" s="15"/>
      <c r="BV2710" s="15"/>
      <c r="BW2710" s="15"/>
      <c r="BX2710" s="15"/>
      <c r="BY2710" s="15"/>
      <c r="BZ2710" s="15"/>
      <c r="CA2710" s="15"/>
      <c r="CB2710" s="15"/>
      <c r="CC2710" s="15"/>
      <c r="CD2710" s="15"/>
      <c r="CE2710" s="15"/>
      <c r="CF2710" s="15"/>
      <c r="CG2710" s="15"/>
      <c r="CH2710" s="15"/>
      <c r="CI2710" s="15"/>
      <c r="CJ2710" s="15"/>
    </row>
    <row r="2711" spans="1:88" ht="15">
      <c r="A2711" t="s">
        <v>16968</v>
      </c>
      <c r="B2711" s="84" t="s">
        <v>16969</v>
      </c>
      <c r="C2711" s="15" t="s">
        <v>58</v>
      </c>
      <c r="D2711" s="16">
        <v>2017</v>
      </c>
      <c r="E2711" s="15" t="s">
        <v>90</v>
      </c>
      <c r="F2711" s="26"/>
      <c r="G2711" s="26" t="s">
        <v>91</v>
      </c>
      <c r="H2711" s="26" t="s">
        <v>91</v>
      </c>
      <c r="I2711" s="15" t="s">
        <v>91</v>
      </c>
      <c r="J2711" s="26"/>
      <c r="K2711" s="17">
        <f t="shared" si="285"/>
        <v>0</v>
      </c>
      <c r="L2711" s="15"/>
      <c r="M2711" s="15"/>
      <c r="N2711" s="15"/>
      <c r="O2711" s="15"/>
      <c r="P2711" s="15"/>
      <c r="Q2711" s="15"/>
      <c r="R2711" s="15"/>
      <c r="S2711" s="19"/>
      <c r="T2711" s="15"/>
      <c r="U2711" s="17"/>
      <c r="V2711" s="15"/>
      <c r="W2711" s="15"/>
      <c r="X2711" s="15"/>
      <c r="Y2711" s="15"/>
      <c r="AB2711" s="20"/>
      <c r="AC2711" s="21" t="s">
        <v>16970</v>
      </c>
      <c r="AD2711" s="21" t="s">
        <v>16971</v>
      </c>
      <c r="AE2711" s="15"/>
      <c r="AF2711" s="15"/>
      <c r="AG2711" s="22">
        <f t="shared" si="288"/>
        <v>0.32258064516129031</v>
      </c>
      <c r="AH2711" s="15"/>
      <c r="AI2711" s="17"/>
      <c r="AJ2711" s="17"/>
      <c r="AK2711" s="17" t="e">
        <f>VLOOKUP(A2711,'[1]Deals (Exits)'!B:B,1,FALSE)</f>
        <v>#N/A</v>
      </c>
      <c r="AL2711" s="23"/>
      <c r="AM2711" s="17"/>
      <c r="AN2711" s="17"/>
      <c r="AO2711" s="17"/>
      <c r="AP2711" s="17"/>
      <c r="AQ2711" s="18"/>
      <c r="AR2711" s="18"/>
      <c r="AS2711" s="17"/>
      <c r="AT2711" s="17"/>
      <c r="AU2711" s="18"/>
      <c r="AV2711" s="17"/>
      <c r="AW2711" s="17"/>
      <c r="AX2711" s="17"/>
      <c r="AY2711" s="17"/>
      <c r="AZ2711" s="17"/>
      <c r="BA2711" s="17"/>
      <c r="BB2711" s="17"/>
      <c r="BC2711" s="17"/>
      <c r="BD2711" s="17"/>
      <c r="BE2711" s="17"/>
      <c r="BF2711" s="17"/>
      <c r="BG2711" s="17"/>
      <c r="BH2711" s="17"/>
      <c r="BI2711" s="17"/>
      <c r="BJ2711" s="17"/>
      <c r="BK2711" s="17"/>
      <c r="BL2711" s="17"/>
      <c r="BM2711" s="17"/>
      <c r="BN2711" s="15"/>
      <c r="BO2711" s="15"/>
      <c r="BP2711" s="22"/>
      <c r="BQ2711" s="15"/>
      <c r="BR2711" s="15"/>
      <c r="BS2711" s="15"/>
      <c r="BT2711" s="15"/>
      <c r="BU2711" s="15"/>
      <c r="BV2711" s="15"/>
      <c r="BW2711" s="15"/>
      <c r="BX2711" s="15"/>
      <c r="BY2711" s="15"/>
      <c r="BZ2711" s="15"/>
      <c r="CA2711" s="15"/>
      <c r="CB2711" s="15"/>
      <c r="CC2711" s="15"/>
      <c r="CD2711" s="15"/>
      <c r="CE2711" s="15"/>
      <c r="CF2711" s="15"/>
      <c r="CG2711" s="15"/>
      <c r="CH2711" s="15"/>
      <c r="CI2711" s="15"/>
      <c r="CJ2711" s="15"/>
    </row>
    <row r="2712" spans="1:88" ht="12.75">
      <c r="A2712" s="25" t="s">
        <v>16972</v>
      </c>
      <c r="B2712" t="s">
        <v>16973</v>
      </c>
      <c r="C2712" s="15" t="s">
        <v>58</v>
      </c>
      <c r="D2712" s="16">
        <v>2012</v>
      </c>
      <c r="E2712" s="15" t="s">
        <v>90</v>
      </c>
      <c r="F2712" s="26"/>
      <c r="G2712" s="26" t="s">
        <v>91</v>
      </c>
      <c r="H2712" s="26" t="s">
        <v>91</v>
      </c>
      <c r="I2712" s="15" t="s">
        <v>91</v>
      </c>
      <c r="J2712" s="26"/>
      <c r="K2712" s="17">
        <f t="shared" si="285"/>
        <v>0</v>
      </c>
      <c r="L2712" s="15"/>
      <c r="M2712" s="15"/>
      <c r="N2712" s="15"/>
      <c r="O2712" s="15"/>
      <c r="P2712" s="15"/>
      <c r="Q2712" s="15"/>
      <c r="R2712" s="15"/>
      <c r="S2712" s="19"/>
      <c r="T2712" s="15"/>
      <c r="U2712" s="17"/>
      <c r="V2712" s="15"/>
      <c r="W2712" s="15"/>
      <c r="X2712" s="15"/>
      <c r="Y2712" s="15"/>
      <c r="AB2712" s="20"/>
      <c r="AC2712" s="21" t="s">
        <v>16974</v>
      </c>
      <c r="AD2712" s="21" t="s">
        <v>16975</v>
      </c>
      <c r="AE2712" s="21" t="s">
        <v>16976</v>
      </c>
      <c r="AF2712" s="21" t="s">
        <v>16977</v>
      </c>
      <c r="AG2712" s="22">
        <f t="shared" si="288"/>
        <v>0.38709677419354838</v>
      </c>
      <c r="AH2712" s="15"/>
      <c r="AI2712" s="17"/>
      <c r="AJ2712" s="17"/>
      <c r="AK2712" s="17" t="e">
        <f>VLOOKUP(A2712,'[1]Deals (Exits)'!B:B,1,FALSE)</f>
        <v>#N/A</v>
      </c>
      <c r="AL2712" s="23"/>
      <c r="AM2712" s="17"/>
      <c r="AN2712" s="17"/>
      <c r="AO2712" s="17"/>
      <c r="AP2712" s="17"/>
      <c r="AQ2712" s="18"/>
      <c r="AR2712" s="18"/>
      <c r="AS2712" s="17"/>
      <c r="AT2712" s="17"/>
      <c r="AU2712" s="18"/>
      <c r="AV2712" s="17"/>
      <c r="AW2712" s="17"/>
      <c r="AX2712" s="17"/>
      <c r="AY2712" s="17"/>
      <c r="AZ2712" s="17"/>
      <c r="BA2712" s="17"/>
      <c r="BB2712" s="17"/>
      <c r="BC2712" s="17"/>
      <c r="BD2712" s="17"/>
      <c r="BE2712" s="17"/>
      <c r="BF2712" s="17"/>
      <c r="BG2712" s="17"/>
      <c r="BH2712" s="17"/>
      <c r="BI2712" s="17"/>
      <c r="BJ2712" s="17"/>
      <c r="BK2712" s="17"/>
      <c r="BL2712" s="17"/>
      <c r="BM2712" s="17"/>
      <c r="BN2712" s="15"/>
      <c r="BO2712" s="15"/>
      <c r="BP2712" s="22"/>
      <c r="BQ2712" s="15"/>
      <c r="BR2712" s="15"/>
      <c r="BS2712" s="15"/>
      <c r="BT2712" s="15"/>
      <c r="BU2712" s="15"/>
      <c r="BV2712" s="15"/>
      <c r="BW2712" s="15"/>
      <c r="BX2712" s="15"/>
      <c r="BY2712" s="15"/>
      <c r="BZ2712" s="15"/>
      <c r="CA2712" s="15"/>
      <c r="CB2712" s="15"/>
      <c r="CC2712" s="15"/>
      <c r="CD2712" s="15"/>
      <c r="CE2712" s="15"/>
      <c r="CF2712" s="15"/>
      <c r="CG2712" s="15"/>
      <c r="CH2712" s="15"/>
      <c r="CI2712" s="15"/>
      <c r="CJ2712" s="15"/>
    </row>
    <row r="2713" spans="1:88" ht="12.75">
      <c r="A2713" s="25" t="s">
        <v>16978</v>
      </c>
      <c r="B2713" s="15" t="s">
        <v>16979</v>
      </c>
      <c r="C2713" s="15" t="s">
        <v>58</v>
      </c>
      <c r="D2713" s="16">
        <v>2017</v>
      </c>
      <c r="E2713" s="15" t="s">
        <v>2406</v>
      </c>
      <c r="F2713" s="26"/>
      <c r="G2713" s="26" t="s">
        <v>91</v>
      </c>
      <c r="H2713" s="26" t="s">
        <v>91</v>
      </c>
      <c r="I2713" s="15" t="s">
        <v>91</v>
      </c>
      <c r="J2713" s="26"/>
      <c r="K2713" s="17">
        <f t="shared" si="285"/>
        <v>0</v>
      </c>
      <c r="L2713" s="15"/>
      <c r="M2713" s="15"/>
      <c r="N2713" s="15"/>
      <c r="O2713" s="15"/>
      <c r="P2713" s="15"/>
      <c r="Q2713" s="15"/>
      <c r="R2713" s="15"/>
      <c r="S2713" s="19"/>
      <c r="T2713" s="15"/>
      <c r="U2713" s="17"/>
      <c r="V2713" s="15"/>
      <c r="W2713" s="15"/>
      <c r="X2713" s="15"/>
      <c r="Y2713" s="15"/>
      <c r="AB2713" s="20"/>
      <c r="AC2713" s="21" t="s">
        <v>16980</v>
      </c>
      <c r="AD2713" s="15"/>
      <c r="AE2713" s="15"/>
      <c r="AF2713" s="15"/>
      <c r="AG2713" s="22">
        <f t="shared" si="288"/>
        <v>0.29032258064516131</v>
      </c>
      <c r="AH2713" s="15"/>
      <c r="AI2713" s="17"/>
      <c r="AJ2713" s="17"/>
      <c r="AK2713" s="17" t="e">
        <f>VLOOKUP(A2713,'[1]Deals (Exits)'!B:B,1,FALSE)</f>
        <v>#N/A</v>
      </c>
      <c r="AL2713" s="23"/>
      <c r="AM2713" s="17"/>
      <c r="AN2713" s="17"/>
      <c r="AO2713" s="17"/>
      <c r="AP2713" s="17"/>
      <c r="AQ2713" s="18"/>
      <c r="AR2713" s="18"/>
      <c r="AS2713" s="17"/>
      <c r="AT2713" s="17"/>
      <c r="AU2713" s="18"/>
      <c r="AV2713" s="17"/>
      <c r="AW2713" s="17"/>
      <c r="AX2713" s="17"/>
      <c r="AY2713" s="17"/>
      <c r="AZ2713" s="17"/>
      <c r="BA2713" s="17"/>
      <c r="BB2713" s="17"/>
      <c r="BC2713" s="17"/>
      <c r="BD2713" s="17"/>
      <c r="BE2713" s="17"/>
      <c r="BF2713" s="17"/>
      <c r="BG2713" s="17"/>
      <c r="BH2713" s="17"/>
      <c r="BI2713" s="17"/>
      <c r="BJ2713" s="17"/>
      <c r="BK2713" s="17"/>
      <c r="BL2713" s="17"/>
      <c r="BM2713" s="17"/>
      <c r="BN2713" s="15"/>
      <c r="BO2713" s="15"/>
      <c r="BP2713" s="22"/>
      <c r="BQ2713" s="15"/>
      <c r="BR2713" s="15"/>
      <c r="BS2713" s="15"/>
      <c r="BT2713" s="15"/>
      <c r="BU2713" s="15"/>
      <c r="BV2713" s="15"/>
      <c r="BW2713" s="15"/>
      <c r="BX2713" s="15"/>
      <c r="BY2713" s="15"/>
      <c r="BZ2713" s="15"/>
      <c r="CA2713" s="15"/>
      <c r="CB2713" s="15"/>
      <c r="CC2713" s="15"/>
      <c r="CD2713" s="15"/>
      <c r="CE2713" s="15"/>
      <c r="CF2713" s="15"/>
      <c r="CG2713" s="15"/>
      <c r="CH2713" s="15"/>
      <c r="CI2713" s="15"/>
      <c r="CJ2713" s="15"/>
    </row>
    <row r="2714" spans="1:88" ht="12.75">
      <c r="A2714" t="s">
        <v>16981</v>
      </c>
      <c r="B2714" t="s">
        <v>16982</v>
      </c>
      <c r="C2714" s="15" t="s">
        <v>58</v>
      </c>
      <c r="D2714" s="16">
        <v>2016</v>
      </c>
      <c r="E2714" s="15" t="s">
        <v>90</v>
      </c>
      <c r="F2714" s="26"/>
      <c r="G2714" s="26" t="s">
        <v>91</v>
      </c>
      <c r="H2714" s="26" t="s">
        <v>91</v>
      </c>
      <c r="I2714" s="15" t="s">
        <v>91</v>
      </c>
      <c r="J2714" s="26"/>
      <c r="K2714" s="17">
        <f t="shared" ref="K2714:K2968" si="289">AT2714</f>
        <v>0</v>
      </c>
      <c r="L2714" s="15"/>
      <c r="M2714" s="15"/>
      <c r="N2714" s="15"/>
      <c r="O2714" s="15"/>
      <c r="P2714" s="15"/>
      <c r="Q2714" s="15"/>
      <c r="R2714" s="15"/>
      <c r="S2714" s="19"/>
      <c r="T2714" s="15"/>
      <c r="U2714" s="17"/>
      <c r="V2714" s="15"/>
      <c r="W2714" s="15"/>
      <c r="X2714" s="15"/>
      <c r="Y2714" s="15"/>
      <c r="AB2714" s="20"/>
      <c r="AC2714" s="21" t="s">
        <v>16983</v>
      </c>
      <c r="AD2714" s="15"/>
      <c r="AE2714" s="15"/>
      <c r="AF2714" s="15"/>
      <c r="AG2714" s="22">
        <f t="shared" si="288"/>
        <v>0.29032258064516131</v>
      </c>
      <c r="AH2714" s="15"/>
      <c r="AI2714" s="17"/>
      <c r="AJ2714" s="17"/>
      <c r="AK2714" s="17" t="e">
        <f>VLOOKUP(A2714,'[1]Deals (Exits)'!B:B,1,FALSE)</f>
        <v>#N/A</v>
      </c>
      <c r="AL2714" s="23"/>
      <c r="AM2714" s="17"/>
      <c r="AN2714" s="17"/>
      <c r="AO2714" s="17"/>
      <c r="AP2714" s="17"/>
      <c r="AQ2714" s="18"/>
      <c r="AR2714" s="18"/>
      <c r="AS2714" s="17"/>
      <c r="AT2714" s="17"/>
      <c r="AU2714" s="18"/>
      <c r="AV2714" s="17"/>
      <c r="AW2714" s="17"/>
      <c r="AX2714" s="17"/>
      <c r="AY2714" s="17"/>
      <c r="AZ2714" s="17"/>
      <c r="BA2714" s="17"/>
      <c r="BB2714" s="17"/>
      <c r="BC2714" s="17"/>
      <c r="BD2714" s="17"/>
      <c r="BE2714" s="17"/>
      <c r="BF2714" s="17"/>
      <c r="BG2714" s="17"/>
      <c r="BH2714" s="17"/>
      <c r="BI2714" s="17"/>
      <c r="BJ2714" s="17"/>
      <c r="BK2714" s="17"/>
      <c r="BL2714" s="17"/>
      <c r="BM2714" s="17"/>
      <c r="BN2714" s="15"/>
      <c r="BO2714" s="15"/>
      <c r="BP2714" s="22"/>
      <c r="BQ2714" s="15"/>
      <c r="BR2714" s="15"/>
      <c r="BS2714" s="15"/>
      <c r="BT2714" s="15"/>
      <c r="BU2714" s="15"/>
      <c r="BV2714" s="15"/>
      <c r="BW2714" s="15"/>
      <c r="BX2714" s="15"/>
      <c r="BY2714" s="15"/>
      <c r="BZ2714" s="15"/>
      <c r="CA2714" s="15"/>
      <c r="CB2714" s="15"/>
      <c r="CC2714" s="15"/>
      <c r="CD2714" s="15"/>
      <c r="CE2714" s="15"/>
      <c r="CF2714" s="15"/>
      <c r="CG2714" s="15"/>
      <c r="CH2714" s="15"/>
      <c r="CI2714" s="15"/>
      <c r="CJ2714" s="15"/>
    </row>
    <row r="2715" spans="1:88" ht="12.75">
      <c r="A2715" t="s">
        <v>16984</v>
      </c>
      <c r="B2715" s="15" t="s">
        <v>16985</v>
      </c>
      <c r="C2715" s="15" t="s">
        <v>58</v>
      </c>
      <c r="D2715" s="16">
        <v>2012</v>
      </c>
      <c r="E2715" s="15" t="s">
        <v>90</v>
      </c>
      <c r="F2715" s="26"/>
      <c r="G2715" s="26" t="s">
        <v>91</v>
      </c>
      <c r="H2715" s="26" t="s">
        <v>91</v>
      </c>
      <c r="I2715" s="15" t="s">
        <v>91</v>
      </c>
      <c r="J2715" s="26"/>
      <c r="K2715" s="17">
        <f t="shared" si="289"/>
        <v>0</v>
      </c>
      <c r="L2715" s="15"/>
      <c r="M2715" s="15"/>
      <c r="N2715" s="15"/>
      <c r="O2715" s="15"/>
      <c r="P2715" s="15"/>
      <c r="Q2715" s="15"/>
      <c r="R2715" s="15"/>
      <c r="S2715" s="19"/>
      <c r="T2715" s="15"/>
      <c r="U2715" s="17"/>
      <c r="V2715" s="15"/>
      <c r="W2715" s="15"/>
      <c r="X2715" s="15"/>
      <c r="Y2715" s="15"/>
      <c r="AB2715" s="20"/>
      <c r="AC2715" s="21" t="s">
        <v>16986</v>
      </c>
      <c r="AD2715" s="21" t="s">
        <v>16987</v>
      </c>
      <c r="AE2715" s="21" t="s">
        <v>16988</v>
      </c>
      <c r="AF2715" s="21" t="s">
        <v>16989</v>
      </c>
      <c r="AG2715" s="22">
        <f t="shared" si="288"/>
        <v>0.38709677419354838</v>
      </c>
      <c r="AH2715" s="15"/>
      <c r="AI2715" s="17"/>
      <c r="AJ2715" s="17"/>
      <c r="AK2715" s="17" t="e">
        <f>VLOOKUP(A2715,'[1]Deals (Exits)'!B:B,1,FALSE)</f>
        <v>#N/A</v>
      </c>
      <c r="AL2715" s="23"/>
      <c r="AM2715" s="17"/>
      <c r="AN2715" s="17"/>
      <c r="AO2715" s="17"/>
      <c r="AP2715" s="17"/>
      <c r="AQ2715" s="18"/>
      <c r="AR2715" s="18"/>
      <c r="AS2715" s="17"/>
      <c r="AT2715" s="17"/>
      <c r="AU2715" s="18"/>
      <c r="AV2715" s="17"/>
      <c r="AW2715" s="17"/>
      <c r="AX2715" s="17"/>
      <c r="AY2715" s="17"/>
      <c r="AZ2715" s="17"/>
      <c r="BA2715" s="17"/>
      <c r="BB2715" s="17"/>
      <c r="BC2715" s="17"/>
      <c r="BD2715" s="17"/>
      <c r="BE2715" s="17"/>
      <c r="BF2715" s="17"/>
      <c r="BG2715" s="17"/>
      <c r="BH2715" s="17"/>
      <c r="BI2715" s="17"/>
      <c r="BJ2715" s="17"/>
      <c r="BK2715" s="17"/>
      <c r="BL2715" s="17"/>
      <c r="BM2715" s="17"/>
      <c r="BN2715" s="15"/>
      <c r="BO2715" s="15"/>
      <c r="BP2715" s="22"/>
      <c r="BQ2715" s="15"/>
      <c r="BR2715" s="15"/>
      <c r="BS2715" s="15"/>
      <c r="BT2715" s="15"/>
      <c r="BU2715" s="15"/>
      <c r="BV2715" s="15"/>
      <c r="BW2715" s="15"/>
      <c r="BX2715" s="15"/>
      <c r="BY2715" s="15"/>
      <c r="BZ2715" s="15"/>
      <c r="CA2715" s="15"/>
      <c r="CB2715" s="15"/>
      <c r="CC2715" s="15"/>
      <c r="CD2715" s="15"/>
      <c r="CE2715" s="15"/>
      <c r="CF2715" s="15"/>
      <c r="CG2715" s="15"/>
      <c r="CH2715" s="15"/>
      <c r="CI2715" s="15"/>
      <c r="CJ2715" s="15"/>
    </row>
    <row r="2716" spans="1:88" ht="12.75">
      <c r="A2716" s="25" t="s">
        <v>16990</v>
      </c>
      <c r="B2716" t="s">
        <v>16991</v>
      </c>
      <c r="C2716" s="15" t="s">
        <v>58</v>
      </c>
      <c r="D2716" s="16">
        <v>2017</v>
      </c>
      <c r="E2716" s="15" t="s">
        <v>2909</v>
      </c>
      <c r="F2716" s="26"/>
      <c r="G2716" s="26" t="s">
        <v>91</v>
      </c>
      <c r="H2716" s="26" t="s">
        <v>91</v>
      </c>
      <c r="I2716" s="15" t="s">
        <v>91</v>
      </c>
      <c r="J2716" s="26"/>
      <c r="K2716" s="17">
        <f t="shared" si="289"/>
        <v>0</v>
      </c>
      <c r="L2716" s="15"/>
      <c r="M2716" s="15"/>
      <c r="N2716" s="15"/>
      <c r="O2716" s="15"/>
      <c r="P2716" s="15"/>
      <c r="Q2716" s="15"/>
      <c r="R2716" s="15"/>
      <c r="S2716" s="19"/>
      <c r="T2716" s="15"/>
      <c r="U2716" s="17"/>
      <c r="V2716" s="15"/>
      <c r="W2716" s="15"/>
      <c r="X2716" s="15"/>
      <c r="Y2716" s="15"/>
      <c r="AB2716" s="20"/>
      <c r="AC2716" s="27" t="s">
        <v>16992</v>
      </c>
      <c r="AD2716" s="21" t="s">
        <v>16993</v>
      </c>
      <c r="AE2716" s="21" t="s">
        <v>16994</v>
      </c>
      <c r="AF2716" s="21" t="s">
        <v>16995</v>
      </c>
      <c r="AG2716" s="22">
        <f t="shared" si="288"/>
        <v>0.38709677419354838</v>
      </c>
      <c r="AH2716" s="15"/>
      <c r="AI2716" s="17"/>
      <c r="AJ2716" s="17"/>
      <c r="AK2716" s="17" t="e">
        <f>VLOOKUP(A2716,'[1]Deals (Exits)'!B:B,1,FALSE)</f>
        <v>#N/A</v>
      </c>
      <c r="AL2716" s="23"/>
      <c r="AM2716" s="17"/>
      <c r="AN2716" s="17"/>
      <c r="AO2716" s="17"/>
      <c r="AP2716" s="17"/>
      <c r="AQ2716" s="18"/>
      <c r="AR2716" s="18"/>
      <c r="AS2716" s="17"/>
      <c r="AT2716" s="17"/>
      <c r="AU2716" s="18"/>
      <c r="AV2716" s="17"/>
      <c r="AW2716" s="17"/>
      <c r="AX2716" s="17"/>
      <c r="AY2716" s="17"/>
      <c r="AZ2716" s="17"/>
      <c r="BA2716" s="17"/>
      <c r="BB2716" s="17"/>
      <c r="BC2716" s="17"/>
      <c r="BD2716" s="17"/>
      <c r="BE2716" s="17"/>
      <c r="BF2716" s="17"/>
      <c r="BG2716" s="17"/>
      <c r="BH2716" s="17"/>
      <c r="BI2716" s="17"/>
      <c r="BJ2716" s="17"/>
      <c r="BK2716" s="17"/>
      <c r="BL2716" s="17"/>
      <c r="BM2716" s="17"/>
      <c r="BN2716" s="15"/>
      <c r="BO2716" s="15"/>
      <c r="BP2716" s="22"/>
      <c r="BQ2716" s="15"/>
      <c r="BR2716" s="15"/>
      <c r="BS2716" s="15"/>
      <c r="BT2716" s="15"/>
      <c r="BU2716" s="15"/>
      <c r="BV2716" s="15"/>
      <c r="BW2716" s="15"/>
      <c r="BX2716" s="15"/>
      <c r="BY2716" s="15"/>
      <c r="BZ2716" s="15"/>
      <c r="CA2716" s="15"/>
      <c r="CB2716" s="15"/>
      <c r="CC2716" s="15"/>
      <c r="CD2716" s="15"/>
      <c r="CE2716" s="15"/>
      <c r="CF2716" s="15"/>
      <c r="CG2716" s="15"/>
      <c r="CH2716" s="15"/>
      <c r="CI2716" s="15"/>
      <c r="CJ2716" s="15"/>
    </row>
    <row r="2717" spans="1:88" ht="12.75">
      <c r="A2717" s="25" t="s">
        <v>16996</v>
      </c>
      <c r="B2717" s="15" t="s">
        <v>16997</v>
      </c>
      <c r="C2717" s="15" t="s">
        <v>58</v>
      </c>
      <c r="D2717" s="16">
        <v>2012</v>
      </c>
      <c r="E2717" s="15" t="s">
        <v>90</v>
      </c>
      <c r="F2717" s="26"/>
      <c r="G2717" s="26" t="s">
        <v>91</v>
      </c>
      <c r="H2717" s="26" t="s">
        <v>91</v>
      </c>
      <c r="I2717" s="15" t="s">
        <v>91</v>
      </c>
      <c r="J2717" s="26"/>
      <c r="K2717" s="17">
        <f t="shared" si="289"/>
        <v>0</v>
      </c>
      <c r="L2717" s="15"/>
      <c r="M2717" s="15"/>
      <c r="N2717" s="15"/>
      <c r="O2717" s="15"/>
      <c r="P2717" s="15"/>
      <c r="Q2717" s="15"/>
      <c r="R2717" s="15"/>
      <c r="S2717" s="19"/>
      <c r="T2717" s="15"/>
      <c r="U2717" s="17"/>
      <c r="V2717" s="15"/>
      <c r="W2717" s="15"/>
      <c r="X2717" s="15"/>
      <c r="Y2717" s="15"/>
      <c r="AB2717" s="20"/>
      <c r="AC2717" s="21" t="s">
        <v>16998</v>
      </c>
      <c r="AD2717" s="15"/>
      <c r="AE2717" s="21" t="s">
        <v>16999</v>
      </c>
      <c r="AF2717" s="21" t="s">
        <v>17000</v>
      </c>
      <c r="AG2717" s="22">
        <f t="shared" si="288"/>
        <v>0.35483870967741937</v>
      </c>
      <c r="AH2717" s="15"/>
      <c r="AI2717" s="17"/>
      <c r="AJ2717" s="17"/>
      <c r="AK2717" s="17" t="e">
        <f>VLOOKUP(A2717,'[1]Deals (Exits)'!B:B,1,FALSE)</f>
        <v>#N/A</v>
      </c>
      <c r="AL2717" s="23"/>
      <c r="AM2717" s="17"/>
      <c r="AN2717" s="17"/>
      <c r="AO2717" s="17"/>
      <c r="AP2717" s="17"/>
      <c r="AQ2717" s="18"/>
      <c r="AR2717" s="18"/>
      <c r="AS2717" s="17"/>
      <c r="AT2717" s="17"/>
      <c r="AU2717" s="18"/>
      <c r="AV2717" s="17"/>
      <c r="AW2717" s="17"/>
      <c r="AX2717" s="17"/>
      <c r="AY2717" s="17"/>
      <c r="AZ2717" s="17"/>
      <c r="BA2717" s="17"/>
      <c r="BB2717" s="17"/>
      <c r="BC2717" s="17"/>
      <c r="BD2717" s="17"/>
      <c r="BE2717" s="17"/>
      <c r="BF2717" s="17"/>
      <c r="BG2717" s="17"/>
      <c r="BH2717" s="17"/>
      <c r="BI2717" s="17"/>
      <c r="BJ2717" s="17"/>
      <c r="BK2717" s="17"/>
      <c r="BL2717" s="17"/>
      <c r="BM2717" s="17"/>
      <c r="BN2717" s="15"/>
      <c r="BO2717" s="15"/>
      <c r="BP2717" s="22"/>
      <c r="BQ2717" s="15"/>
      <c r="BR2717" s="15"/>
      <c r="BS2717" s="15"/>
      <c r="BT2717" s="15"/>
      <c r="BU2717" s="15"/>
      <c r="BV2717" s="15"/>
      <c r="BW2717" s="15"/>
      <c r="BX2717" s="15"/>
      <c r="BY2717" s="15"/>
      <c r="BZ2717" s="15"/>
      <c r="CA2717" s="15"/>
      <c r="CB2717" s="15"/>
      <c r="CC2717" s="15"/>
      <c r="CD2717" s="15"/>
      <c r="CE2717" s="15"/>
      <c r="CF2717" s="15"/>
      <c r="CG2717" s="15"/>
      <c r="CH2717" s="15"/>
      <c r="CI2717" s="15"/>
      <c r="CJ2717" s="15"/>
    </row>
    <row r="2718" spans="1:88" ht="12.75">
      <c r="A2718" t="s">
        <v>17001</v>
      </c>
      <c r="B2718" t="s">
        <v>17002</v>
      </c>
      <c r="C2718" s="15" t="s">
        <v>58</v>
      </c>
      <c r="D2718" s="16">
        <v>2013</v>
      </c>
      <c r="E2718" s="15" t="s">
        <v>90</v>
      </c>
      <c r="F2718" s="26"/>
      <c r="G2718" s="26" t="s">
        <v>91</v>
      </c>
      <c r="H2718" s="26" t="s">
        <v>91</v>
      </c>
      <c r="I2718" s="15" t="s">
        <v>91</v>
      </c>
      <c r="J2718" s="26"/>
      <c r="K2718" s="17">
        <f t="shared" si="289"/>
        <v>0</v>
      </c>
      <c r="L2718" s="15"/>
      <c r="M2718" s="15"/>
      <c r="N2718" s="15"/>
      <c r="O2718" s="15"/>
      <c r="P2718" s="15"/>
      <c r="Q2718" s="15"/>
      <c r="R2718" s="15"/>
      <c r="S2718" s="19"/>
      <c r="T2718" s="15"/>
      <c r="U2718" s="17"/>
      <c r="V2718" s="15"/>
      <c r="W2718" s="15"/>
      <c r="X2718" s="15"/>
      <c r="Y2718" s="15"/>
      <c r="AB2718" s="20"/>
      <c r="AC2718" s="21" t="s">
        <v>17003</v>
      </c>
      <c r="AD2718" s="21" t="s">
        <v>17004</v>
      </c>
      <c r="AE2718" s="15"/>
      <c r="AF2718" s="15"/>
      <c r="AG2718" s="22">
        <f t="shared" si="288"/>
        <v>0.32258064516129031</v>
      </c>
      <c r="AH2718" s="15"/>
      <c r="AI2718" s="17"/>
      <c r="AJ2718" s="17"/>
      <c r="AK2718" s="17" t="e">
        <f>VLOOKUP(A2718,'[1]Deals (Exits)'!B:B,1,FALSE)</f>
        <v>#N/A</v>
      </c>
      <c r="AL2718" s="23"/>
      <c r="AM2718" s="17"/>
      <c r="AN2718" s="17"/>
      <c r="AO2718" s="17"/>
      <c r="AP2718" s="17"/>
      <c r="AQ2718" s="18"/>
      <c r="AR2718" s="18"/>
      <c r="AS2718" s="17"/>
      <c r="AT2718" s="17"/>
      <c r="AU2718" s="18"/>
      <c r="AV2718" s="17"/>
      <c r="AW2718" s="17"/>
      <c r="AX2718" s="17"/>
      <c r="AY2718" s="17"/>
      <c r="AZ2718" s="17"/>
      <c r="BA2718" s="17"/>
      <c r="BB2718" s="17"/>
      <c r="BC2718" s="17"/>
      <c r="BD2718" s="17"/>
      <c r="BE2718" s="17"/>
      <c r="BF2718" s="17"/>
      <c r="BG2718" s="17"/>
      <c r="BH2718" s="17"/>
      <c r="BI2718" s="17"/>
      <c r="BJ2718" s="17"/>
      <c r="BK2718" s="17"/>
      <c r="BL2718" s="17"/>
      <c r="BM2718" s="17"/>
      <c r="BN2718" s="15"/>
      <c r="BO2718" s="15"/>
      <c r="BP2718" s="22"/>
      <c r="BQ2718" s="15"/>
      <c r="BR2718" s="15"/>
      <c r="BS2718" s="15"/>
      <c r="BT2718" s="15"/>
      <c r="BU2718" s="15"/>
      <c r="BV2718" s="15"/>
      <c r="BW2718" s="15"/>
      <c r="BX2718" s="15"/>
      <c r="BY2718" s="15"/>
      <c r="BZ2718" s="15"/>
      <c r="CA2718" s="15"/>
      <c r="CB2718" s="15"/>
      <c r="CC2718" s="15"/>
      <c r="CD2718" s="15"/>
      <c r="CE2718" s="15"/>
      <c r="CF2718" s="15"/>
      <c r="CG2718" s="15"/>
      <c r="CH2718" s="15"/>
      <c r="CI2718" s="15"/>
      <c r="CJ2718" s="15"/>
    </row>
    <row r="2719" spans="1:88" ht="12.75">
      <c r="A2719" s="25" t="s">
        <v>17005</v>
      </c>
      <c r="B2719" s="15" t="s">
        <v>17006</v>
      </c>
      <c r="C2719" s="15" t="s">
        <v>58</v>
      </c>
      <c r="D2719" s="16">
        <v>2011</v>
      </c>
      <c r="E2719" s="15" t="s">
        <v>6241</v>
      </c>
      <c r="F2719" s="26"/>
      <c r="G2719" s="26" t="s">
        <v>91</v>
      </c>
      <c r="H2719" s="26" t="s">
        <v>91</v>
      </c>
      <c r="I2719" s="15" t="s">
        <v>91</v>
      </c>
      <c r="J2719" s="26"/>
      <c r="K2719" s="17">
        <f t="shared" si="289"/>
        <v>0</v>
      </c>
      <c r="L2719" s="15"/>
      <c r="M2719" s="15"/>
      <c r="N2719" s="15"/>
      <c r="O2719" s="15"/>
      <c r="P2719" s="15"/>
      <c r="Q2719" s="15"/>
      <c r="R2719" s="15"/>
      <c r="S2719" s="19"/>
      <c r="T2719" s="15"/>
      <c r="U2719" s="17"/>
      <c r="V2719" s="15"/>
      <c r="W2719" s="15"/>
      <c r="X2719" s="15"/>
      <c r="Y2719" s="15"/>
      <c r="AB2719" s="20"/>
      <c r="AC2719" s="21" t="s">
        <v>17007</v>
      </c>
      <c r="AD2719" s="15"/>
      <c r="AE2719" s="21" t="s">
        <v>17008</v>
      </c>
      <c r="AF2719" s="21" t="s">
        <v>17009</v>
      </c>
      <c r="AG2719" s="22">
        <f t="shared" si="288"/>
        <v>0.35483870967741937</v>
      </c>
      <c r="AH2719" s="15"/>
      <c r="AI2719" s="17"/>
      <c r="AJ2719" s="17"/>
      <c r="AK2719" s="17" t="e">
        <f>VLOOKUP(A2719,'[1]Deals (Exits)'!B:B,1,FALSE)</f>
        <v>#N/A</v>
      </c>
      <c r="AL2719" s="23"/>
      <c r="AM2719" s="17"/>
      <c r="AN2719" s="17"/>
      <c r="AO2719" s="17"/>
      <c r="AP2719" s="17"/>
      <c r="AQ2719" s="18"/>
      <c r="AR2719" s="18"/>
      <c r="AS2719" s="17"/>
      <c r="AT2719" s="17"/>
      <c r="AU2719" s="18"/>
      <c r="AV2719" s="17"/>
      <c r="AW2719" s="17"/>
      <c r="AX2719" s="17"/>
      <c r="AY2719" s="17"/>
      <c r="AZ2719" s="17"/>
      <c r="BA2719" s="17"/>
      <c r="BB2719" s="17"/>
      <c r="BC2719" s="17"/>
      <c r="BD2719" s="17"/>
      <c r="BE2719" s="17"/>
      <c r="BF2719" s="17"/>
      <c r="BG2719" s="17"/>
      <c r="BH2719" s="17"/>
      <c r="BI2719" s="17"/>
      <c r="BJ2719" s="17"/>
      <c r="BK2719" s="17"/>
      <c r="BL2719" s="17"/>
      <c r="BM2719" s="17"/>
      <c r="BN2719" s="15"/>
      <c r="BO2719" s="15"/>
      <c r="BP2719" s="22"/>
      <c r="BQ2719" s="15"/>
      <c r="BR2719" s="15"/>
      <c r="BS2719" s="15"/>
      <c r="BT2719" s="15"/>
      <c r="BU2719" s="15"/>
      <c r="BV2719" s="15"/>
      <c r="BW2719" s="15"/>
      <c r="BX2719" s="15"/>
      <c r="BY2719" s="15"/>
      <c r="BZ2719" s="15"/>
      <c r="CA2719" s="15"/>
      <c r="CB2719" s="15"/>
      <c r="CC2719" s="15"/>
      <c r="CD2719" s="15"/>
      <c r="CE2719" s="15"/>
      <c r="CF2719" s="15"/>
      <c r="CG2719" s="15"/>
      <c r="CH2719" s="15"/>
      <c r="CI2719" s="15"/>
      <c r="CJ2719" s="15"/>
    </row>
    <row r="2720" spans="1:88" ht="12.75">
      <c r="A2720" s="25" t="s">
        <v>17010</v>
      </c>
      <c r="B2720" s="15" t="s">
        <v>17011</v>
      </c>
      <c r="C2720" s="15" t="s">
        <v>58</v>
      </c>
      <c r="D2720" s="16">
        <v>2014</v>
      </c>
      <c r="E2720" s="15" t="s">
        <v>90</v>
      </c>
      <c r="F2720" s="26"/>
      <c r="G2720" s="26" t="s">
        <v>91</v>
      </c>
      <c r="H2720" s="26" t="s">
        <v>91</v>
      </c>
      <c r="I2720" s="15" t="s">
        <v>91</v>
      </c>
      <c r="J2720" s="26"/>
      <c r="K2720" s="17">
        <f t="shared" si="289"/>
        <v>0</v>
      </c>
      <c r="L2720" s="15"/>
      <c r="M2720" s="15"/>
      <c r="N2720" s="15"/>
      <c r="O2720" s="15"/>
      <c r="P2720" s="15"/>
      <c r="Q2720" s="15"/>
      <c r="R2720" s="15"/>
      <c r="S2720" s="19"/>
      <c r="T2720" s="15"/>
      <c r="U2720" s="17"/>
      <c r="V2720" s="15"/>
      <c r="W2720" s="15"/>
      <c r="X2720" s="15"/>
      <c r="Y2720" s="15"/>
      <c r="AB2720" s="20"/>
      <c r="AC2720" s="21" t="s">
        <v>17012</v>
      </c>
      <c r="AD2720" s="21" t="s">
        <v>17013</v>
      </c>
      <c r="AE2720" s="21" t="s">
        <v>17014</v>
      </c>
      <c r="AF2720" s="21" t="s">
        <v>17015</v>
      </c>
      <c r="AG2720" s="22">
        <f t="shared" si="288"/>
        <v>0.38709677419354838</v>
      </c>
      <c r="AH2720" s="15"/>
      <c r="AI2720" s="17"/>
      <c r="AJ2720" s="17"/>
      <c r="AK2720" s="17" t="e">
        <f>VLOOKUP(A2720,'[1]Deals (Exits)'!B:B,1,FALSE)</f>
        <v>#N/A</v>
      </c>
      <c r="AL2720" s="23"/>
      <c r="AM2720" s="17"/>
      <c r="AN2720" s="17"/>
      <c r="AO2720" s="17"/>
      <c r="AP2720" s="17"/>
      <c r="AQ2720" s="18"/>
      <c r="AR2720" s="18"/>
      <c r="AS2720" s="17"/>
      <c r="AT2720" s="17"/>
      <c r="AU2720" s="18"/>
      <c r="AV2720" s="17"/>
      <c r="AW2720" s="17"/>
      <c r="AX2720" s="17"/>
      <c r="AY2720" s="17"/>
      <c r="AZ2720" s="17"/>
      <c r="BA2720" s="17"/>
      <c r="BB2720" s="17"/>
      <c r="BC2720" s="17"/>
      <c r="BD2720" s="17"/>
      <c r="BE2720" s="17"/>
      <c r="BF2720" s="17"/>
      <c r="BG2720" s="17"/>
      <c r="BH2720" s="17"/>
      <c r="BI2720" s="17"/>
      <c r="BJ2720" s="17"/>
      <c r="BK2720" s="17"/>
      <c r="BL2720" s="17"/>
      <c r="BM2720" s="17"/>
      <c r="BN2720" s="15"/>
      <c r="BO2720" s="15"/>
      <c r="BP2720" s="22"/>
      <c r="BQ2720" s="15"/>
      <c r="BR2720" s="15"/>
      <c r="BS2720" s="15"/>
      <c r="BT2720" s="15"/>
      <c r="BU2720" s="15"/>
      <c r="BV2720" s="15"/>
      <c r="BW2720" s="15"/>
      <c r="BX2720" s="15"/>
      <c r="BY2720" s="15"/>
      <c r="BZ2720" s="15"/>
      <c r="CA2720" s="15"/>
      <c r="CB2720" s="15"/>
      <c r="CC2720" s="15"/>
      <c r="CD2720" s="15"/>
      <c r="CE2720" s="15"/>
      <c r="CF2720" s="15"/>
      <c r="CG2720" s="15"/>
      <c r="CH2720" s="15"/>
      <c r="CI2720" s="15"/>
      <c r="CJ2720" s="15"/>
    </row>
    <row r="2721" spans="1:88" ht="12.75">
      <c r="A2721" s="25" t="s">
        <v>17016</v>
      </c>
      <c r="B2721" s="15" t="s">
        <v>17017</v>
      </c>
      <c r="C2721" s="15" t="s">
        <v>58</v>
      </c>
      <c r="D2721" s="16">
        <v>2013</v>
      </c>
      <c r="E2721" s="15" t="s">
        <v>90</v>
      </c>
      <c r="F2721" s="26"/>
      <c r="G2721" s="26" t="s">
        <v>91</v>
      </c>
      <c r="H2721" s="26" t="s">
        <v>91</v>
      </c>
      <c r="I2721" s="15" t="s">
        <v>91</v>
      </c>
      <c r="J2721" s="26"/>
      <c r="K2721" s="17">
        <f t="shared" si="289"/>
        <v>0</v>
      </c>
      <c r="L2721" s="15"/>
      <c r="M2721" s="15"/>
      <c r="N2721" s="15"/>
      <c r="O2721" s="15"/>
      <c r="P2721" s="15"/>
      <c r="Q2721" s="15"/>
      <c r="R2721" s="15"/>
      <c r="S2721" s="19"/>
      <c r="T2721" s="15"/>
      <c r="U2721" s="17"/>
      <c r="V2721" s="15"/>
      <c r="W2721" s="15"/>
      <c r="X2721" s="15"/>
      <c r="Y2721" s="15"/>
      <c r="AB2721" s="20"/>
      <c r="AC2721" s="21" t="s">
        <v>17018</v>
      </c>
      <c r="AD2721" s="21" t="s">
        <v>17019</v>
      </c>
      <c r="AE2721" s="21" t="s">
        <v>17020</v>
      </c>
      <c r="AF2721" s="21" t="s">
        <v>17021</v>
      </c>
      <c r="AG2721" s="22">
        <f t="shared" si="288"/>
        <v>0.38709677419354838</v>
      </c>
      <c r="AH2721" s="15"/>
      <c r="AI2721" s="17"/>
      <c r="AJ2721" s="17"/>
      <c r="AK2721" s="17" t="e">
        <f>VLOOKUP(A2721,'[1]Deals (Exits)'!B:B,1,FALSE)</f>
        <v>#N/A</v>
      </c>
      <c r="AL2721" s="23"/>
      <c r="AM2721" s="17"/>
      <c r="AN2721" s="17"/>
      <c r="AO2721" s="17"/>
      <c r="AP2721" s="17"/>
      <c r="AQ2721" s="18"/>
      <c r="AR2721" s="18"/>
      <c r="AS2721" s="17"/>
      <c r="AT2721" s="17"/>
      <c r="AU2721" s="18"/>
      <c r="AV2721" s="17"/>
      <c r="AW2721" s="17"/>
      <c r="AX2721" s="17"/>
      <c r="AY2721" s="17"/>
      <c r="AZ2721" s="17"/>
      <c r="BA2721" s="17"/>
      <c r="BB2721" s="17"/>
      <c r="BC2721" s="17"/>
      <c r="BD2721" s="17"/>
      <c r="BE2721" s="17"/>
      <c r="BF2721" s="17"/>
      <c r="BG2721" s="17"/>
      <c r="BH2721" s="17"/>
      <c r="BI2721" s="17"/>
      <c r="BJ2721" s="17"/>
      <c r="BK2721" s="17"/>
      <c r="BL2721" s="17"/>
      <c r="BM2721" s="17"/>
      <c r="BN2721" s="15"/>
      <c r="BO2721" s="15"/>
      <c r="BP2721" s="22"/>
      <c r="BQ2721" s="15"/>
      <c r="BR2721" s="15"/>
      <c r="BS2721" s="15"/>
      <c r="BT2721" s="15"/>
      <c r="BU2721" s="15"/>
      <c r="BV2721" s="15"/>
      <c r="BW2721" s="15"/>
      <c r="BX2721" s="15"/>
      <c r="BY2721" s="15"/>
      <c r="BZ2721" s="15"/>
      <c r="CA2721" s="15"/>
      <c r="CB2721" s="15"/>
      <c r="CC2721" s="15"/>
      <c r="CD2721" s="15"/>
      <c r="CE2721" s="15"/>
      <c r="CF2721" s="15"/>
      <c r="CG2721" s="15"/>
      <c r="CH2721" s="15"/>
      <c r="CI2721" s="15"/>
      <c r="CJ2721" s="15"/>
    </row>
    <row r="2722" spans="1:88" ht="12.75">
      <c r="A2722" s="25" t="s">
        <v>17022</v>
      </c>
      <c r="B2722" s="15" t="s">
        <v>17023</v>
      </c>
      <c r="C2722" s="15" t="s">
        <v>58</v>
      </c>
      <c r="D2722" s="16">
        <v>2016</v>
      </c>
      <c r="E2722" s="15" t="s">
        <v>1472</v>
      </c>
      <c r="F2722" s="26"/>
      <c r="G2722" s="26" t="s">
        <v>91</v>
      </c>
      <c r="H2722" s="26" t="s">
        <v>91</v>
      </c>
      <c r="I2722" s="15" t="s">
        <v>91</v>
      </c>
      <c r="J2722" s="26"/>
      <c r="K2722" s="17">
        <f t="shared" si="289"/>
        <v>0</v>
      </c>
      <c r="L2722" s="15"/>
      <c r="M2722" s="15"/>
      <c r="N2722" s="15"/>
      <c r="O2722" s="15"/>
      <c r="P2722" s="15"/>
      <c r="Q2722" s="15"/>
      <c r="R2722" s="15"/>
      <c r="S2722" s="19"/>
      <c r="T2722" s="15"/>
      <c r="U2722" s="17"/>
      <c r="V2722" s="15"/>
      <c r="W2722" s="15"/>
      <c r="X2722" s="15"/>
      <c r="Y2722" s="15"/>
      <c r="AB2722" s="20"/>
      <c r="AC2722" s="21" t="s">
        <v>17024</v>
      </c>
      <c r="AD2722" s="21" t="s">
        <v>17025</v>
      </c>
      <c r="AE2722" s="21" t="s">
        <v>17026</v>
      </c>
      <c r="AF2722" s="21" t="s">
        <v>17027</v>
      </c>
      <c r="AG2722" s="22">
        <f t="shared" si="288"/>
        <v>0.38709677419354838</v>
      </c>
      <c r="AH2722" s="15"/>
      <c r="AI2722" s="17"/>
      <c r="AJ2722" s="17"/>
      <c r="AK2722" s="17" t="e">
        <f>VLOOKUP(A2722,'[1]Deals (Exits)'!B:B,1,FALSE)</f>
        <v>#N/A</v>
      </c>
      <c r="AL2722" s="23"/>
      <c r="AM2722" s="17"/>
      <c r="AN2722" s="17"/>
      <c r="AO2722" s="17"/>
      <c r="AP2722" s="17"/>
      <c r="AQ2722" s="18"/>
      <c r="AR2722" s="18"/>
      <c r="AS2722" s="17"/>
      <c r="AT2722" s="17"/>
      <c r="AU2722" s="18"/>
      <c r="AV2722" s="17"/>
      <c r="AW2722" s="17"/>
      <c r="AX2722" s="17"/>
      <c r="AY2722" s="17"/>
      <c r="AZ2722" s="17"/>
      <c r="BA2722" s="17"/>
      <c r="BB2722" s="17"/>
      <c r="BC2722" s="17"/>
      <c r="BD2722" s="17"/>
      <c r="BE2722" s="17"/>
      <c r="BF2722" s="17"/>
      <c r="BG2722" s="17"/>
      <c r="BH2722" s="17"/>
      <c r="BI2722" s="17"/>
      <c r="BJ2722" s="17"/>
      <c r="BK2722" s="17"/>
      <c r="BL2722" s="17"/>
      <c r="BM2722" s="17"/>
      <c r="BN2722" s="15"/>
      <c r="BO2722" s="15"/>
      <c r="BP2722" s="22"/>
      <c r="BQ2722" s="15"/>
      <c r="BR2722" s="15"/>
      <c r="BS2722" s="15"/>
      <c r="BT2722" s="15"/>
      <c r="BU2722" s="15"/>
      <c r="BV2722" s="15"/>
      <c r="BW2722" s="15"/>
      <c r="BX2722" s="15"/>
      <c r="BY2722" s="15"/>
      <c r="BZ2722" s="15"/>
      <c r="CA2722" s="15"/>
      <c r="CB2722" s="15"/>
      <c r="CC2722" s="15"/>
      <c r="CD2722" s="15"/>
      <c r="CE2722" s="15"/>
      <c r="CF2722" s="15"/>
      <c r="CG2722" s="15"/>
      <c r="CH2722" s="15"/>
      <c r="CI2722" s="15"/>
      <c r="CJ2722" s="15"/>
    </row>
    <row r="2723" spans="1:88" ht="12.75">
      <c r="A2723" s="25" t="s">
        <v>17028</v>
      </c>
      <c r="B2723" s="15" t="s">
        <v>17029</v>
      </c>
      <c r="C2723" s="15" t="s">
        <v>58</v>
      </c>
      <c r="D2723" s="16">
        <v>2013</v>
      </c>
      <c r="E2723" s="15" t="s">
        <v>1472</v>
      </c>
      <c r="F2723" s="26"/>
      <c r="G2723" s="26" t="s">
        <v>91</v>
      </c>
      <c r="H2723" s="26" t="s">
        <v>91</v>
      </c>
      <c r="I2723" s="15" t="s">
        <v>91</v>
      </c>
      <c r="J2723" s="26"/>
      <c r="K2723" s="17">
        <f t="shared" si="289"/>
        <v>0</v>
      </c>
      <c r="L2723" s="15"/>
      <c r="M2723" s="15"/>
      <c r="N2723" s="15"/>
      <c r="O2723" s="15"/>
      <c r="P2723" s="15"/>
      <c r="Q2723" s="15"/>
      <c r="R2723" s="15"/>
      <c r="S2723" s="19"/>
      <c r="T2723" s="15"/>
      <c r="U2723" s="17"/>
      <c r="V2723" s="15"/>
      <c r="W2723" s="15"/>
      <c r="X2723" s="15"/>
      <c r="Y2723" s="15"/>
      <c r="AB2723" s="20"/>
      <c r="AC2723" s="21" t="s">
        <v>7775</v>
      </c>
      <c r="AD2723" s="21" t="s">
        <v>7776</v>
      </c>
      <c r="AE2723" s="21" t="s">
        <v>7777</v>
      </c>
      <c r="AF2723" s="21" t="s">
        <v>7778</v>
      </c>
      <c r="AG2723" s="22">
        <f t="shared" si="288"/>
        <v>0.38709677419354838</v>
      </c>
      <c r="AH2723" s="15"/>
      <c r="AI2723" s="17"/>
      <c r="AJ2723" s="17"/>
      <c r="AK2723" s="17" t="e">
        <f>VLOOKUP(A2723,'[1]Deals (Exits)'!B:B,1,FALSE)</f>
        <v>#N/A</v>
      </c>
      <c r="AL2723" s="23"/>
      <c r="AM2723" s="17"/>
      <c r="AN2723" s="17"/>
      <c r="AO2723" s="17"/>
      <c r="AP2723" s="17"/>
      <c r="AQ2723" s="18"/>
      <c r="AR2723" s="18"/>
      <c r="AS2723" s="17"/>
      <c r="AT2723" s="17"/>
      <c r="AU2723" s="18"/>
      <c r="AV2723" s="17"/>
      <c r="AW2723" s="17"/>
      <c r="AX2723" s="17"/>
      <c r="AY2723" s="17"/>
      <c r="AZ2723" s="17"/>
      <c r="BA2723" s="17"/>
      <c r="BB2723" s="17"/>
      <c r="BC2723" s="17"/>
      <c r="BD2723" s="17"/>
      <c r="BE2723" s="17"/>
      <c r="BF2723" s="17"/>
      <c r="BG2723" s="17"/>
      <c r="BH2723" s="17"/>
      <c r="BI2723" s="17"/>
      <c r="BJ2723" s="17"/>
      <c r="BK2723" s="17"/>
      <c r="BL2723" s="17"/>
      <c r="BM2723" s="17"/>
      <c r="BN2723" s="15"/>
      <c r="BO2723" s="15"/>
      <c r="BP2723" s="22"/>
      <c r="BQ2723" s="15"/>
      <c r="BR2723" s="15"/>
      <c r="BS2723" s="15"/>
      <c r="BT2723" s="15"/>
      <c r="BU2723" s="15"/>
      <c r="BV2723" s="15"/>
      <c r="BW2723" s="15"/>
      <c r="BX2723" s="15"/>
      <c r="BY2723" s="15"/>
      <c r="BZ2723" s="15"/>
      <c r="CA2723" s="15"/>
      <c r="CB2723" s="15"/>
      <c r="CC2723" s="15"/>
      <c r="CD2723" s="15"/>
      <c r="CE2723" s="15"/>
      <c r="CF2723" s="15"/>
      <c r="CG2723" s="15"/>
      <c r="CH2723" s="15"/>
      <c r="CI2723" s="15"/>
      <c r="CJ2723" s="15"/>
    </row>
    <row r="2724" spans="1:88" ht="12.75">
      <c r="A2724" s="25" t="s">
        <v>17030</v>
      </c>
      <c r="B2724" s="15" t="s">
        <v>17031</v>
      </c>
      <c r="C2724" s="15" t="s">
        <v>58</v>
      </c>
      <c r="D2724" s="16">
        <v>2017</v>
      </c>
      <c r="E2724" s="15" t="s">
        <v>90</v>
      </c>
      <c r="F2724" s="26"/>
      <c r="G2724" s="26" t="s">
        <v>91</v>
      </c>
      <c r="H2724" s="26" t="s">
        <v>91</v>
      </c>
      <c r="I2724" s="15" t="s">
        <v>91</v>
      </c>
      <c r="J2724" s="26"/>
      <c r="K2724" s="17">
        <f t="shared" si="289"/>
        <v>0</v>
      </c>
      <c r="L2724" s="15"/>
      <c r="M2724" s="15"/>
      <c r="N2724" s="15"/>
      <c r="O2724" s="15"/>
      <c r="P2724" s="15"/>
      <c r="Q2724" s="15"/>
      <c r="R2724" s="15"/>
      <c r="S2724" s="19"/>
      <c r="T2724" s="15"/>
      <c r="U2724" s="17"/>
      <c r="V2724" s="15"/>
      <c r="W2724" s="15"/>
      <c r="X2724" s="15"/>
      <c r="Y2724" s="15"/>
      <c r="AB2724" s="20"/>
      <c r="AC2724" s="21" t="s">
        <v>17032</v>
      </c>
      <c r="AD2724" s="21" t="s">
        <v>17033</v>
      </c>
      <c r="AE2724" s="21" t="s">
        <v>17034</v>
      </c>
      <c r="AF2724" s="21" t="s">
        <v>17035</v>
      </c>
      <c r="AG2724" s="22">
        <f t="shared" si="288"/>
        <v>0.38709677419354838</v>
      </c>
      <c r="AH2724" s="15"/>
      <c r="AI2724" s="17"/>
      <c r="AJ2724" s="17"/>
      <c r="AK2724" s="17" t="e">
        <f>VLOOKUP(A2724,'[1]Deals (Exits)'!B:B,1,FALSE)</f>
        <v>#N/A</v>
      </c>
      <c r="AL2724" s="23"/>
      <c r="AM2724" s="17"/>
      <c r="AN2724" s="17"/>
      <c r="AO2724" s="17"/>
      <c r="AP2724" s="17"/>
      <c r="AQ2724" s="18"/>
      <c r="AR2724" s="18"/>
      <c r="AS2724" s="17"/>
      <c r="AT2724" s="17"/>
      <c r="AU2724" s="18"/>
      <c r="AV2724" s="17"/>
      <c r="AW2724" s="17"/>
      <c r="AX2724" s="17"/>
      <c r="AY2724" s="17"/>
      <c r="AZ2724" s="17"/>
      <c r="BA2724" s="17"/>
      <c r="BB2724" s="17"/>
      <c r="BC2724" s="17"/>
      <c r="BD2724" s="17"/>
      <c r="BE2724" s="17"/>
      <c r="BF2724" s="17"/>
      <c r="BG2724" s="17"/>
      <c r="BH2724" s="17"/>
      <c r="BI2724" s="17"/>
      <c r="BJ2724" s="17"/>
      <c r="BK2724" s="17"/>
      <c r="BL2724" s="17"/>
      <c r="BM2724" s="17"/>
      <c r="BN2724" s="15"/>
      <c r="BO2724" s="15"/>
      <c r="BP2724" s="22"/>
      <c r="BQ2724" s="15"/>
      <c r="BR2724" s="15"/>
      <c r="BS2724" s="15"/>
      <c r="BT2724" s="15"/>
      <c r="BU2724" s="15"/>
      <c r="BV2724" s="15"/>
      <c r="BW2724" s="15"/>
      <c r="BX2724" s="15"/>
      <c r="BY2724" s="15"/>
      <c r="BZ2724" s="15"/>
      <c r="CA2724" s="15"/>
      <c r="CB2724" s="15"/>
      <c r="CC2724" s="15"/>
      <c r="CD2724" s="15"/>
      <c r="CE2724" s="15"/>
      <c r="CF2724" s="15"/>
      <c r="CG2724" s="15"/>
      <c r="CH2724" s="15"/>
      <c r="CI2724" s="15"/>
      <c r="CJ2724" s="15"/>
    </row>
    <row r="2725" spans="1:88" ht="12.75">
      <c r="A2725" s="25" t="s">
        <v>17036</v>
      </c>
      <c r="B2725" s="15" t="s">
        <v>17037</v>
      </c>
      <c r="C2725" s="15" t="s">
        <v>58</v>
      </c>
      <c r="D2725" s="16">
        <v>2013</v>
      </c>
      <c r="E2725" s="15" t="s">
        <v>1472</v>
      </c>
      <c r="F2725" s="26"/>
      <c r="G2725" s="26" t="s">
        <v>91</v>
      </c>
      <c r="H2725" s="26" t="s">
        <v>91</v>
      </c>
      <c r="I2725" s="15" t="s">
        <v>91</v>
      </c>
      <c r="J2725" s="26"/>
      <c r="K2725" s="17">
        <f t="shared" si="289"/>
        <v>0</v>
      </c>
      <c r="L2725" s="15"/>
      <c r="M2725" s="15"/>
      <c r="N2725" s="15"/>
      <c r="O2725" s="15"/>
      <c r="P2725" s="15"/>
      <c r="Q2725" s="15"/>
      <c r="R2725" s="15"/>
      <c r="S2725" s="19"/>
      <c r="T2725" s="15"/>
      <c r="U2725" s="17"/>
      <c r="V2725" s="15"/>
      <c r="W2725" s="15"/>
      <c r="X2725" s="15"/>
      <c r="Y2725" s="15"/>
      <c r="AB2725" s="20"/>
      <c r="AC2725" s="21" t="s">
        <v>17038</v>
      </c>
      <c r="AD2725" s="21" t="s">
        <v>17039</v>
      </c>
      <c r="AE2725" s="21" t="s">
        <v>17040</v>
      </c>
      <c r="AF2725" s="15"/>
      <c r="AG2725" s="22">
        <f t="shared" si="288"/>
        <v>0.35483870967741937</v>
      </c>
      <c r="AH2725" s="15"/>
      <c r="AI2725" s="17"/>
      <c r="AJ2725" s="17"/>
      <c r="AK2725" s="17" t="e">
        <f>VLOOKUP(A2725,'[1]Deals (Exits)'!B:B,1,FALSE)</f>
        <v>#N/A</v>
      </c>
      <c r="AL2725" s="23"/>
      <c r="AM2725" s="17"/>
      <c r="AN2725" s="17"/>
      <c r="AO2725" s="17"/>
      <c r="AP2725" s="17"/>
      <c r="AQ2725" s="18"/>
      <c r="AR2725" s="18"/>
      <c r="AS2725" s="17"/>
      <c r="AT2725" s="17"/>
      <c r="AU2725" s="18"/>
      <c r="AV2725" s="17"/>
      <c r="AW2725" s="17"/>
      <c r="AX2725" s="17"/>
      <c r="AY2725" s="17"/>
      <c r="AZ2725" s="17"/>
      <c r="BA2725" s="17"/>
      <c r="BB2725" s="17"/>
      <c r="BC2725" s="17"/>
      <c r="BD2725" s="17"/>
      <c r="BE2725" s="17"/>
      <c r="BF2725" s="17"/>
      <c r="BG2725" s="17"/>
      <c r="BH2725" s="17"/>
      <c r="BI2725" s="17"/>
      <c r="BJ2725" s="17"/>
      <c r="BK2725" s="17"/>
      <c r="BL2725" s="17"/>
      <c r="BM2725" s="17"/>
      <c r="BN2725" s="15"/>
      <c r="BO2725" s="15"/>
      <c r="BP2725" s="22"/>
      <c r="BQ2725" s="15"/>
      <c r="BR2725" s="15"/>
      <c r="BS2725" s="15"/>
      <c r="BT2725" s="15"/>
      <c r="BU2725" s="15"/>
      <c r="BV2725" s="15"/>
      <c r="BW2725" s="15"/>
      <c r="BX2725" s="15"/>
      <c r="BY2725" s="15"/>
      <c r="BZ2725" s="15"/>
      <c r="CA2725" s="15"/>
      <c r="CB2725" s="15"/>
      <c r="CC2725" s="15"/>
      <c r="CD2725" s="15"/>
      <c r="CE2725" s="15"/>
      <c r="CF2725" s="15"/>
      <c r="CG2725" s="15"/>
      <c r="CH2725" s="15"/>
      <c r="CI2725" s="15"/>
      <c r="CJ2725" s="15"/>
    </row>
    <row r="2726" spans="1:88" ht="12.75">
      <c r="A2726" s="25" t="s">
        <v>17041</v>
      </c>
      <c r="B2726" s="15" t="s">
        <v>17042</v>
      </c>
      <c r="C2726" s="15" t="s">
        <v>58</v>
      </c>
      <c r="D2726" s="16">
        <v>2016</v>
      </c>
      <c r="E2726" s="15" t="s">
        <v>2909</v>
      </c>
      <c r="F2726" s="26"/>
      <c r="G2726" s="26" t="s">
        <v>91</v>
      </c>
      <c r="H2726" s="26" t="s">
        <v>91</v>
      </c>
      <c r="I2726" s="15" t="s">
        <v>91</v>
      </c>
      <c r="J2726" s="26"/>
      <c r="K2726" s="17">
        <f t="shared" si="289"/>
        <v>0</v>
      </c>
      <c r="L2726" s="15"/>
      <c r="M2726" s="15"/>
      <c r="N2726" s="15"/>
      <c r="O2726" s="15"/>
      <c r="P2726" s="15"/>
      <c r="Q2726" s="15"/>
      <c r="R2726" s="15"/>
      <c r="S2726" s="19"/>
      <c r="T2726" s="15"/>
      <c r="U2726" s="17"/>
      <c r="V2726" s="15"/>
      <c r="W2726" s="15"/>
      <c r="X2726" s="15"/>
      <c r="Y2726" s="15"/>
      <c r="AB2726" s="20"/>
      <c r="AC2726" s="21" t="s">
        <v>17043</v>
      </c>
      <c r="AD2726" s="21" t="s">
        <v>17044</v>
      </c>
      <c r="AE2726" s="21" t="s">
        <v>17045</v>
      </c>
      <c r="AF2726" s="21" t="s">
        <v>17046</v>
      </c>
      <c r="AG2726" s="22">
        <f t="shared" si="288"/>
        <v>0.38709677419354838</v>
      </c>
      <c r="AH2726" s="15"/>
      <c r="AI2726" s="17"/>
      <c r="AJ2726" s="17"/>
      <c r="AK2726" s="17" t="e">
        <f>VLOOKUP(A2726,'[1]Deals (Exits)'!B:B,1,FALSE)</f>
        <v>#N/A</v>
      </c>
      <c r="AL2726" s="23"/>
      <c r="AM2726" s="17"/>
      <c r="AN2726" s="17"/>
      <c r="AO2726" s="17"/>
      <c r="AP2726" s="17"/>
      <c r="AQ2726" s="18"/>
      <c r="AR2726" s="18"/>
      <c r="AS2726" s="17"/>
      <c r="AT2726" s="17"/>
      <c r="AU2726" s="18"/>
      <c r="AV2726" s="17"/>
      <c r="AW2726" s="17"/>
      <c r="AX2726" s="17"/>
      <c r="AY2726" s="17"/>
      <c r="AZ2726" s="17"/>
      <c r="BA2726" s="17"/>
      <c r="BB2726" s="17"/>
      <c r="BC2726" s="17"/>
      <c r="BD2726" s="17"/>
      <c r="BE2726" s="17"/>
      <c r="BF2726" s="17"/>
      <c r="BG2726" s="17"/>
      <c r="BH2726" s="17"/>
      <c r="BI2726" s="17"/>
      <c r="BJ2726" s="17"/>
      <c r="BK2726" s="17"/>
      <c r="BL2726" s="17"/>
      <c r="BM2726" s="17"/>
      <c r="BN2726" s="15"/>
      <c r="BO2726" s="15"/>
      <c r="BP2726" s="22"/>
      <c r="BQ2726" s="15"/>
      <c r="BR2726" s="15"/>
      <c r="BS2726" s="15"/>
      <c r="BT2726" s="15"/>
      <c r="BU2726" s="15"/>
      <c r="BV2726" s="15"/>
      <c r="BW2726" s="15"/>
      <c r="BX2726" s="15"/>
      <c r="BY2726" s="15"/>
      <c r="BZ2726" s="15"/>
      <c r="CA2726" s="15"/>
      <c r="CB2726" s="15"/>
      <c r="CC2726" s="15"/>
      <c r="CD2726" s="15"/>
      <c r="CE2726" s="15"/>
      <c r="CF2726" s="15"/>
      <c r="CG2726" s="15"/>
      <c r="CH2726" s="15"/>
      <c r="CI2726" s="15"/>
      <c r="CJ2726" s="15"/>
    </row>
    <row r="2727" spans="1:88" ht="12.75">
      <c r="A2727" s="25" t="s">
        <v>17047</v>
      </c>
      <c r="B2727" s="15" t="s">
        <v>17048</v>
      </c>
      <c r="C2727" s="15" t="s">
        <v>58</v>
      </c>
      <c r="D2727" s="16">
        <v>2016</v>
      </c>
      <c r="E2727" s="15" t="s">
        <v>1472</v>
      </c>
      <c r="F2727" s="26"/>
      <c r="G2727" s="26" t="s">
        <v>91</v>
      </c>
      <c r="H2727" s="26" t="s">
        <v>91</v>
      </c>
      <c r="I2727" s="15" t="s">
        <v>91</v>
      </c>
      <c r="J2727" s="26"/>
      <c r="K2727" s="17">
        <f t="shared" si="289"/>
        <v>0</v>
      </c>
      <c r="L2727" s="15"/>
      <c r="M2727" s="15"/>
      <c r="N2727" s="15"/>
      <c r="O2727" s="15"/>
      <c r="P2727" s="15"/>
      <c r="Q2727" s="15"/>
      <c r="R2727" s="15"/>
      <c r="S2727" s="19"/>
      <c r="T2727" s="15"/>
      <c r="U2727" s="17"/>
      <c r="V2727" s="15"/>
      <c r="W2727" s="15"/>
      <c r="X2727" s="15"/>
      <c r="Y2727" s="15"/>
      <c r="AB2727" s="20"/>
      <c r="AC2727" s="21" t="s">
        <v>17049</v>
      </c>
      <c r="AD2727" s="15"/>
      <c r="AE2727" s="21" t="s">
        <v>17050</v>
      </c>
      <c r="AF2727" s="15"/>
      <c r="AG2727" s="22">
        <f t="shared" si="288"/>
        <v>0.32258064516129031</v>
      </c>
      <c r="AH2727" s="15"/>
      <c r="AI2727" s="17"/>
      <c r="AJ2727" s="17"/>
      <c r="AK2727" s="17" t="e">
        <f>VLOOKUP(A2727,'[1]Deals (Exits)'!B:B,1,FALSE)</f>
        <v>#N/A</v>
      </c>
      <c r="AL2727" s="23"/>
      <c r="AM2727" s="17"/>
      <c r="AN2727" s="17"/>
      <c r="AO2727" s="17"/>
      <c r="AP2727" s="17"/>
      <c r="AQ2727" s="18"/>
      <c r="AR2727" s="18"/>
      <c r="AS2727" s="17"/>
      <c r="AT2727" s="17"/>
      <c r="AU2727" s="18"/>
      <c r="AV2727" s="17"/>
      <c r="AW2727" s="17"/>
      <c r="AX2727" s="17"/>
      <c r="AY2727" s="17"/>
      <c r="AZ2727" s="17"/>
      <c r="BA2727" s="17"/>
      <c r="BB2727" s="17"/>
      <c r="BC2727" s="17"/>
      <c r="BD2727" s="17"/>
      <c r="BE2727" s="17"/>
      <c r="BF2727" s="17"/>
      <c r="BG2727" s="17"/>
      <c r="BH2727" s="17"/>
      <c r="BI2727" s="17"/>
      <c r="BJ2727" s="17"/>
      <c r="BK2727" s="17"/>
      <c r="BL2727" s="17"/>
      <c r="BM2727" s="17"/>
      <c r="BN2727" s="15"/>
      <c r="BO2727" s="15"/>
      <c r="BP2727" s="22"/>
      <c r="BQ2727" s="15"/>
      <c r="BR2727" s="15"/>
      <c r="BS2727" s="15"/>
      <c r="BT2727" s="15"/>
      <c r="BU2727" s="15"/>
      <c r="BV2727" s="15"/>
      <c r="BW2727" s="15"/>
      <c r="BX2727" s="15"/>
      <c r="BY2727" s="15"/>
      <c r="BZ2727" s="15"/>
      <c r="CA2727" s="15"/>
      <c r="CB2727" s="15"/>
      <c r="CC2727" s="15"/>
      <c r="CD2727" s="15"/>
      <c r="CE2727" s="15"/>
      <c r="CF2727" s="15"/>
      <c r="CG2727" s="15"/>
      <c r="CH2727" s="15"/>
      <c r="CI2727" s="15"/>
      <c r="CJ2727" s="15"/>
    </row>
    <row r="2728" spans="1:88" ht="12.75">
      <c r="A2728" s="25" t="s">
        <v>17051</v>
      </c>
      <c r="B2728" s="15" t="s">
        <v>17052</v>
      </c>
      <c r="C2728" s="15" t="s">
        <v>58</v>
      </c>
      <c r="D2728" s="16">
        <v>2015</v>
      </c>
      <c r="E2728" s="15" t="s">
        <v>90</v>
      </c>
      <c r="F2728" s="26"/>
      <c r="G2728" s="26" t="s">
        <v>91</v>
      </c>
      <c r="H2728" s="26" t="s">
        <v>91</v>
      </c>
      <c r="I2728" s="15" t="s">
        <v>91</v>
      </c>
      <c r="J2728" s="26"/>
      <c r="K2728" s="17">
        <f t="shared" si="289"/>
        <v>0</v>
      </c>
      <c r="L2728" s="15"/>
      <c r="M2728" s="15"/>
      <c r="N2728" s="15"/>
      <c r="O2728" s="15"/>
      <c r="P2728" s="15"/>
      <c r="Q2728" s="15"/>
      <c r="R2728" s="15"/>
      <c r="S2728" s="19"/>
      <c r="T2728" s="15"/>
      <c r="U2728" s="17"/>
      <c r="V2728" s="15"/>
      <c r="W2728" s="15"/>
      <c r="X2728" s="15"/>
      <c r="Y2728" s="15"/>
      <c r="AB2728" s="20"/>
      <c r="AC2728" s="21" t="s">
        <v>17053</v>
      </c>
      <c r="AD2728" s="21" t="s">
        <v>17054</v>
      </c>
      <c r="AE2728" s="21" t="s">
        <v>17055</v>
      </c>
      <c r="AF2728" s="21" t="s">
        <v>17056</v>
      </c>
      <c r="AG2728" s="22">
        <f t="shared" si="288"/>
        <v>0.38709677419354838</v>
      </c>
      <c r="AH2728" s="15"/>
      <c r="AI2728" s="17"/>
      <c r="AJ2728" s="17"/>
      <c r="AK2728" s="17" t="e">
        <f>VLOOKUP(A2728,'[1]Deals (Exits)'!B:B,1,FALSE)</f>
        <v>#N/A</v>
      </c>
      <c r="AL2728" s="23"/>
      <c r="AM2728" s="17"/>
      <c r="AN2728" s="17"/>
      <c r="AO2728" s="17"/>
      <c r="AP2728" s="17"/>
      <c r="AQ2728" s="18"/>
      <c r="AR2728" s="18"/>
      <c r="AS2728" s="17"/>
      <c r="AT2728" s="17"/>
      <c r="AU2728" s="18"/>
      <c r="AV2728" s="17"/>
      <c r="AW2728" s="17"/>
      <c r="AX2728" s="17"/>
      <c r="AY2728" s="17"/>
      <c r="AZ2728" s="17"/>
      <c r="BA2728" s="17"/>
      <c r="BB2728" s="17"/>
      <c r="BC2728" s="17"/>
      <c r="BD2728" s="17"/>
      <c r="BE2728" s="17"/>
      <c r="BF2728" s="17"/>
      <c r="BG2728" s="17"/>
      <c r="BH2728" s="17"/>
      <c r="BI2728" s="17"/>
      <c r="BJ2728" s="17"/>
      <c r="BK2728" s="17"/>
      <c r="BL2728" s="17"/>
      <c r="BM2728" s="17"/>
      <c r="BN2728" s="15"/>
      <c r="BO2728" s="15"/>
      <c r="BP2728" s="22"/>
      <c r="BQ2728" s="15"/>
      <c r="BR2728" s="15"/>
      <c r="BS2728" s="15"/>
      <c r="BT2728" s="15"/>
      <c r="BU2728" s="15"/>
      <c r="BV2728" s="15"/>
      <c r="BW2728" s="15"/>
      <c r="BX2728" s="15"/>
      <c r="BY2728" s="15"/>
      <c r="BZ2728" s="15"/>
      <c r="CA2728" s="15"/>
      <c r="CB2728" s="15"/>
      <c r="CC2728" s="15"/>
      <c r="CD2728" s="15"/>
      <c r="CE2728" s="15"/>
      <c r="CF2728" s="15"/>
      <c r="CG2728" s="15"/>
      <c r="CH2728" s="15"/>
      <c r="CI2728" s="15"/>
      <c r="CJ2728" s="15"/>
    </row>
    <row r="2729" spans="1:88" ht="12.75">
      <c r="A2729" s="85" t="s">
        <v>17057</v>
      </c>
      <c r="B2729" s="15" t="s">
        <v>17058</v>
      </c>
      <c r="C2729" s="15" t="s">
        <v>58</v>
      </c>
      <c r="D2729" s="16">
        <v>2015</v>
      </c>
      <c r="E2729" s="15" t="s">
        <v>1472</v>
      </c>
      <c r="F2729" s="26"/>
      <c r="G2729" s="26" t="s">
        <v>91</v>
      </c>
      <c r="H2729" s="26" t="s">
        <v>91</v>
      </c>
      <c r="I2729" s="15" t="s">
        <v>91</v>
      </c>
      <c r="J2729" s="26"/>
      <c r="K2729" s="17">
        <f t="shared" si="289"/>
        <v>0</v>
      </c>
      <c r="L2729" s="15"/>
      <c r="M2729" s="15"/>
      <c r="N2729" s="15"/>
      <c r="O2729" s="15"/>
      <c r="P2729" s="15"/>
      <c r="Q2729" s="15"/>
      <c r="R2729" s="15"/>
      <c r="S2729" s="19"/>
      <c r="T2729" s="15"/>
      <c r="U2729" s="17"/>
      <c r="V2729" s="15"/>
      <c r="W2729" s="15"/>
      <c r="X2729" s="15"/>
      <c r="Y2729" s="15"/>
      <c r="AB2729" s="20"/>
      <c r="AC2729" s="21" t="s">
        <v>17059</v>
      </c>
      <c r="AD2729" s="21" t="s">
        <v>17060</v>
      </c>
      <c r="AE2729" s="21" t="s">
        <v>17061</v>
      </c>
      <c r="AF2729" s="21" t="s">
        <v>17062</v>
      </c>
      <c r="AG2729" s="22">
        <f t="shared" si="288"/>
        <v>0.38709677419354838</v>
      </c>
      <c r="AH2729" s="15"/>
      <c r="AI2729" s="17"/>
      <c r="AJ2729" s="17"/>
      <c r="AK2729" s="17" t="e">
        <f>VLOOKUP(A2729,'[1]Deals (Exits)'!B:B,1,FALSE)</f>
        <v>#N/A</v>
      </c>
      <c r="AL2729" s="23"/>
      <c r="AM2729" s="17"/>
      <c r="AN2729" s="17"/>
      <c r="AO2729" s="17"/>
      <c r="AP2729" s="17"/>
      <c r="AQ2729" s="18"/>
      <c r="AR2729" s="18"/>
      <c r="AS2729" s="17"/>
      <c r="AT2729" s="17"/>
      <c r="AU2729" s="18"/>
      <c r="AV2729" s="17"/>
      <c r="AW2729" s="17"/>
      <c r="AX2729" s="17"/>
      <c r="AY2729" s="17"/>
      <c r="AZ2729" s="17"/>
      <c r="BA2729" s="17"/>
      <c r="BB2729" s="17"/>
      <c r="BC2729" s="17"/>
      <c r="BD2729" s="17"/>
      <c r="BE2729" s="17"/>
      <c r="BF2729" s="17"/>
      <c r="BG2729" s="17"/>
      <c r="BH2729" s="17"/>
      <c r="BI2729" s="17"/>
      <c r="BJ2729" s="17"/>
      <c r="BK2729" s="17"/>
      <c r="BL2729" s="17"/>
      <c r="BM2729" s="17"/>
      <c r="BN2729" s="15"/>
      <c r="BO2729" s="15"/>
      <c r="BP2729" s="22"/>
      <c r="BQ2729" s="15"/>
      <c r="BR2729" s="15"/>
      <c r="BS2729" s="15"/>
      <c r="BT2729" s="15"/>
      <c r="BU2729" s="15"/>
      <c r="BV2729" s="15"/>
      <c r="BW2729" s="15"/>
      <c r="BX2729" s="15"/>
      <c r="BY2729" s="15"/>
      <c r="BZ2729" s="15"/>
      <c r="CA2729" s="15"/>
      <c r="CB2729" s="15"/>
      <c r="CC2729" s="15"/>
      <c r="CD2729" s="15"/>
      <c r="CE2729" s="15"/>
      <c r="CF2729" s="15"/>
      <c r="CG2729" s="15"/>
      <c r="CH2729" s="15"/>
      <c r="CI2729" s="15"/>
      <c r="CJ2729" s="15"/>
    </row>
    <row r="2730" spans="1:88" ht="12.75">
      <c r="A2730" s="25" t="s">
        <v>17063</v>
      </c>
      <c r="B2730" s="15" t="s">
        <v>17064</v>
      </c>
      <c r="C2730" s="15" t="s">
        <v>58</v>
      </c>
      <c r="D2730" s="16">
        <v>2015</v>
      </c>
      <c r="E2730" s="15" t="s">
        <v>90</v>
      </c>
      <c r="F2730" s="26"/>
      <c r="G2730" s="26" t="s">
        <v>91</v>
      </c>
      <c r="H2730" s="26" t="s">
        <v>91</v>
      </c>
      <c r="I2730" s="15" t="s">
        <v>91</v>
      </c>
      <c r="J2730" s="26"/>
      <c r="K2730" s="17">
        <f t="shared" si="289"/>
        <v>0</v>
      </c>
      <c r="L2730" s="15"/>
      <c r="M2730" s="15"/>
      <c r="N2730" s="15"/>
      <c r="O2730" s="15"/>
      <c r="P2730" s="15"/>
      <c r="Q2730" s="15"/>
      <c r="R2730" s="15"/>
      <c r="S2730" s="19"/>
      <c r="T2730" s="15"/>
      <c r="U2730" s="17"/>
      <c r="V2730" s="15"/>
      <c r="W2730" s="15"/>
      <c r="X2730" s="15"/>
      <c r="Y2730" s="15"/>
      <c r="AB2730" s="20"/>
      <c r="AC2730" s="21" t="s">
        <v>17065</v>
      </c>
      <c r="AD2730" s="21" t="s">
        <v>17066</v>
      </c>
      <c r="AE2730" s="21" t="s">
        <v>17067</v>
      </c>
      <c r="AF2730" s="21" t="s">
        <v>17068</v>
      </c>
      <c r="AG2730" s="22">
        <f t="shared" si="288"/>
        <v>0.38709677419354838</v>
      </c>
      <c r="AH2730" s="15"/>
      <c r="AI2730" s="17"/>
      <c r="AJ2730" s="17"/>
      <c r="AK2730" s="17" t="e">
        <f>VLOOKUP(A2730,'[1]Deals (Exits)'!B:B,1,FALSE)</f>
        <v>#N/A</v>
      </c>
      <c r="AL2730" s="23"/>
      <c r="AM2730" s="17"/>
      <c r="AN2730" s="17"/>
      <c r="AO2730" s="17"/>
      <c r="AP2730" s="17"/>
      <c r="AQ2730" s="18"/>
      <c r="AR2730" s="18"/>
      <c r="AS2730" s="17"/>
      <c r="AT2730" s="17"/>
      <c r="AU2730" s="18"/>
      <c r="AV2730" s="17"/>
      <c r="AW2730" s="17"/>
      <c r="AX2730" s="17"/>
      <c r="AY2730" s="17"/>
      <c r="AZ2730" s="17"/>
      <c r="BA2730" s="17"/>
      <c r="BB2730" s="17"/>
      <c r="BC2730" s="17"/>
      <c r="BD2730" s="17"/>
      <c r="BE2730" s="17"/>
      <c r="BF2730" s="17"/>
      <c r="BG2730" s="17"/>
      <c r="BH2730" s="17"/>
      <c r="BI2730" s="17"/>
      <c r="BJ2730" s="17"/>
      <c r="BK2730" s="17"/>
      <c r="BL2730" s="17"/>
      <c r="BM2730" s="17"/>
      <c r="BN2730" s="15"/>
      <c r="BO2730" s="15"/>
      <c r="BP2730" s="22"/>
      <c r="BQ2730" s="15"/>
      <c r="BR2730" s="15"/>
      <c r="BS2730" s="15"/>
      <c r="BT2730" s="15"/>
      <c r="BU2730" s="15"/>
      <c r="BV2730" s="15"/>
      <c r="BW2730" s="15"/>
      <c r="BX2730" s="15"/>
      <c r="BY2730" s="15"/>
      <c r="BZ2730" s="15"/>
      <c r="CA2730" s="15"/>
      <c r="CB2730" s="15"/>
      <c r="CC2730" s="15"/>
      <c r="CD2730" s="15"/>
      <c r="CE2730" s="15"/>
      <c r="CF2730" s="15"/>
      <c r="CG2730" s="15"/>
      <c r="CH2730" s="15"/>
      <c r="CI2730" s="15"/>
      <c r="CJ2730" s="15"/>
    </row>
    <row r="2731" spans="1:88" ht="12.75">
      <c r="A2731" s="25" t="s">
        <v>17069</v>
      </c>
      <c r="B2731" s="15" t="s">
        <v>17070</v>
      </c>
      <c r="C2731" s="15" t="s">
        <v>58</v>
      </c>
      <c r="D2731" s="16">
        <v>2015</v>
      </c>
      <c r="E2731" s="15" t="s">
        <v>17071</v>
      </c>
      <c r="F2731" s="26"/>
      <c r="G2731" s="26" t="s">
        <v>91</v>
      </c>
      <c r="H2731" s="26" t="s">
        <v>91</v>
      </c>
      <c r="I2731" s="15" t="s">
        <v>91</v>
      </c>
      <c r="J2731" s="26"/>
      <c r="K2731" s="17">
        <f t="shared" si="289"/>
        <v>0</v>
      </c>
      <c r="L2731" s="15"/>
      <c r="M2731" s="15"/>
      <c r="N2731" s="15"/>
      <c r="O2731" s="15"/>
      <c r="P2731" s="15"/>
      <c r="Q2731" s="15"/>
      <c r="R2731" s="15"/>
      <c r="S2731" s="19"/>
      <c r="T2731" s="15"/>
      <c r="U2731" s="17"/>
      <c r="V2731" s="15"/>
      <c r="W2731" s="15"/>
      <c r="X2731" s="15"/>
      <c r="Y2731" s="15"/>
      <c r="AB2731" s="20"/>
      <c r="AC2731" s="21" t="s">
        <v>17072</v>
      </c>
      <c r="AD2731" s="21" t="s">
        <v>17073</v>
      </c>
      <c r="AE2731" s="15"/>
      <c r="AF2731" s="15"/>
      <c r="AG2731" s="22">
        <f t="shared" si="288"/>
        <v>0.32258064516129031</v>
      </c>
      <c r="AH2731" s="15"/>
      <c r="AI2731" s="17"/>
      <c r="AJ2731" s="17"/>
      <c r="AK2731" s="17" t="e">
        <f>VLOOKUP(A2731,'[1]Deals (Exits)'!B:B,1,FALSE)</f>
        <v>#N/A</v>
      </c>
      <c r="AL2731" s="23"/>
      <c r="AM2731" s="17"/>
      <c r="AN2731" s="17"/>
      <c r="AO2731" s="17"/>
      <c r="AP2731" s="17"/>
      <c r="AQ2731" s="18"/>
      <c r="AR2731" s="18"/>
      <c r="AS2731" s="17"/>
      <c r="AT2731" s="17"/>
      <c r="AU2731" s="18"/>
      <c r="AV2731" s="17"/>
      <c r="AW2731" s="17"/>
      <c r="AX2731" s="17"/>
      <c r="AY2731" s="17"/>
      <c r="AZ2731" s="17"/>
      <c r="BA2731" s="17"/>
      <c r="BB2731" s="17"/>
      <c r="BC2731" s="17"/>
      <c r="BD2731" s="17"/>
      <c r="BE2731" s="17"/>
      <c r="BF2731" s="17"/>
      <c r="BG2731" s="17"/>
      <c r="BH2731" s="17"/>
      <c r="BI2731" s="17"/>
      <c r="BJ2731" s="17"/>
      <c r="BK2731" s="17"/>
      <c r="BL2731" s="17"/>
      <c r="BM2731" s="17"/>
      <c r="BN2731" s="15"/>
      <c r="BO2731" s="15"/>
      <c r="BP2731" s="22"/>
      <c r="BQ2731" s="15"/>
      <c r="BR2731" s="15"/>
      <c r="BS2731" s="15"/>
      <c r="BT2731" s="15"/>
      <c r="BU2731" s="15"/>
      <c r="BV2731" s="15"/>
      <c r="BW2731" s="15"/>
      <c r="BX2731" s="15"/>
      <c r="BY2731" s="15"/>
      <c r="BZ2731" s="15"/>
      <c r="CA2731" s="15"/>
      <c r="CB2731" s="15"/>
      <c r="CC2731" s="15"/>
      <c r="CD2731" s="15"/>
      <c r="CE2731" s="15"/>
      <c r="CF2731" s="15"/>
      <c r="CG2731" s="15"/>
      <c r="CH2731" s="15"/>
      <c r="CI2731" s="15"/>
      <c r="CJ2731" s="15"/>
    </row>
    <row r="2732" spans="1:88" ht="12.75">
      <c r="A2732" s="25" t="s">
        <v>17074</v>
      </c>
      <c r="B2732" s="15" t="s">
        <v>17075</v>
      </c>
      <c r="C2732" s="15" t="s">
        <v>58</v>
      </c>
      <c r="D2732" s="16">
        <v>2013</v>
      </c>
      <c r="E2732" s="15" t="s">
        <v>2406</v>
      </c>
      <c r="F2732" s="26"/>
      <c r="G2732" s="26" t="s">
        <v>91</v>
      </c>
      <c r="H2732" s="26" t="s">
        <v>91</v>
      </c>
      <c r="I2732" s="15" t="s">
        <v>91</v>
      </c>
      <c r="J2732" s="26"/>
      <c r="K2732" s="17">
        <f t="shared" si="289"/>
        <v>0</v>
      </c>
      <c r="L2732" s="15"/>
      <c r="M2732" s="15"/>
      <c r="N2732" s="15"/>
      <c r="O2732" s="15"/>
      <c r="P2732" s="15"/>
      <c r="Q2732" s="15"/>
      <c r="R2732" s="15"/>
      <c r="S2732" s="19"/>
      <c r="T2732" s="15"/>
      <c r="U2732" s="17"/>
      <c r="V2732" s="15"/>
      <c r="W2732" s="15"/>
      <c r="X2732" s="15"/>
      <c r="Y2732" s="15"/>
      <c r="AB2732" s="20"/>
      <c r="AC2732" s="21" t="s">
        <v>17076</v>
      </c>
      <c r="AD2732" s="21" t="s">
        <v>17077</v>
      </c>
      <c r="AE2732" s="21" t="s">
        <v>17078</v>
      </c>
      <c r="AF2732" s="15"/>
      <c r="AG2732" s="22">
        <f t="shared" si="288"/>
        <v>0.35483870967741937</v>
      </c>
      <c r="AH2732" s="15"/>
      <c r="AI2732" s="17"/>
      <c r="AJ2732" s="17"/>
      <c r="AK2732" s="17" t="e">
        <f>VLOOKUP(A2732,'[1]Deals (Exits)'!B:B,1,FALSE)</f>
        <v>#N/A</v>
      </c>
      <c r="AL2732" s="23"/>
      <c r="AM2732" s="17"/>
      <c r="AN2732" s="17"/>
      <c r="AO2732" s="17"/>
      <c r="AP2732" s="17"/>
      <c r="AQ2732" s="18"/>
      <c r="AR2732" s="18"/>
      <c r="AS2732" s="17"/>
      <c r="AT2732" s="17"/>
      <c r="AU2732" s="18"/>
      <c r="AV2732" s="17"/>
      <c r="AW2732" s="17"/>
      <c r="AX2732" s="17"/>
      <c r="AY2732" s="17"/>
      <c r="AZ2732" s="17"/>
      <c r="BA2732" s="17"/>
      <c r="BB2732" s="17"/>
      <c r="BC2732" s="17"/>
      <c r="BD2732" s="17"/>
      <c r="BE2732" s="17"/>
      <c r="BF2732" s="17"/>
      <c r="BG2732" s="17"/>
      <c r="BH2732" s="17"/>
      <c r="BI2732" s="17"/>
      <c r="BJ2732" s="17"/>
      <c r="BK2732" s="17"/>
      <c r="BL2732" s="17"/>
      <c r="BM2732" s="17"/>
      <c r="BN2732" s="15"/>
      <c r="BO2732" s="15"/>
      <c r="BP2732" s="22"/>
      <c r="BQ2732" s="15"/>
      <c r="BR2732" s="15"/>
      <c r="BS2732" s="15"/>
      <c r="BT2732" s="15"/>
      <c r="BU2732" s="15"/>
      <c r="BV2732" s="15"/>
      <c r="BW2732" s="15"/>
      <c r="BX2732" s="15"/>
      <c r="BY2732" s="15"/>
      <c r="BZ2732" s="15"/>
      <c r="CA2732" s="15"/>
      <c r="CB2732" s="15"/>
      <c r="CC2732" s="15"/>
      <c r="CD2732" s="15"/>
      <c r="CE2732" s="15"/>
      <c r="CF2732" s="15"/>
      <c r="CG2732" s="15"/>
      <c r="CH2732" s="15"/>
      <c r="CI2732" s="15"/>
      <c r="CJ2732" s="15"/>
    </row>
    <row r="2733" spans="1:88" ht="12.75">
      <c r="A2733" s="25" t="s">
        <v>17079</v>
      </c>
      <c r="B2733" s="15" t="s">
        <v>17080</v>
      </c>
      <c r="C2733" s="15" t="s">
        <v>58</v>
      </c>
      <c r="D2733" s="16">
        <v>2013</v>
      </c>
      <c r="E2733" s="15" t="s">
        <v>1472</v>
      </c>
      <c r="F2733" s="26"/>
      <c r="G2733" s="26" t="s">
        <v>91</v>
      </c>
      <c r="H2733" s="26" t="s">
        <v>91</v>
      </c>
      <c r="I2733" s="15" t="s">
        <v>91</v>
      </c>
      <c r="J2733" s="26"/>
      <c r="K2733" s="17">
        <f t="shared" si="289"/>
        <v>0</v>
      </c>
      <c r="L2733" s="15"/>
      <c r="M2733" s="15"/>
      <c r="N2733" s="15"/>
      <c r="O2733" s="15"/>
      <c r="P2733" s="15"/>
      <c r="Q2733" s="15"/>
      <c r="R2733" s="15"/>
      <c r="S2733" s="19"/>
      <c r="T2733" s="15"/>
      <c r="U2733" s="17"/>
      <c r="V2733" s="15"/>
      <c r="W2733" s="15"/>
      <c r="X2733" s="15"/>
      <c r="Y2733" s="15"/>
      <c r="AB2733" s="20"/>
      <c r="AC2733" s="21" t="s">
        <v>17081</v>
      </c>
      <c r="AD2733" s="21" t="s">
        <v>17082</v>
      </c>
      <c r="AE2733" s="21" t="s">
        <v>17083</v>
      </c>
      <c r="AF2733" s="21" t="s">
        <v>17084</v>
      </c>
      <c r="AG2733" s="22">
        <f t="shared" si="288"/>
        <v>0.38709677419354838</v>
      </c>
      <c r="AH2733" s="15"/>
      <c r="AI2733" s="17"/>
      <c r="AJ2733" s="17"/>
      <c r="AK2733" s="17" t="e">
        <f>VLOOKUP(A2733,'[1]Deals (Exits)'!B:B,1,FALSE)</f>
        <v>#N/A</v>
      </c>
      <c r="AL2733" s="23"/>
      <c r="AM2733" s="17"/>
      <c r="AN2733" s="17"/>
      <c r="AO2733" s="17"/>
      <c r="AP2733" s="17"/>
      <c r="AQ2733" s="18"/>
      <c r="AR2733" s="18"/>
      <c r="AS2733" s="17"/>
      <c r="AT2733" s="17"/>
      <c r="AU2733" s="18"/>
      <c r="AV2733" s="17"/>
      <c r="AW2733" s="17"/>
      <c r="AX2733" s="17"/>
      <c r="AY2733" s="17"/>
      <c r="AZ2733" s="17"/>
      <c r="BA2733" s="17"/>
      <c r="BB2733" s="17"/>
      <c r="BC2733" s="17"/>
      <c r="BD2733" s="17"/>
      <c r="BE2733" s="17"/>
      <c r="BF2733" s="17"/>
      <c r="BG2733" s="17"/>
      <c r="BH2733" s="17"/>
      <c r="BI2733" s="17"/>
      <c r="BJ2733" s="17"/>
      <c r="BK2733" s="17"/>
      <c r="BL2733" s="17"/>
      <c r="BM2733" s="17"/>
      <c r="BN2733" s="15"/>
      <c r="BO2733" s="15"/>
      <c r="BP2733" s="22"/>
      <c r="BQ2733" s="15"/>
      <c r="BR2733" s="15"/>
      <c r="BS2733" s="15"/>
      <c r="BT2733" s="15"/>
      <c r="BU2733" s="15"/>
      <c r="BV2733" s="15"/>
      <c r="BW2733" s="15"/>
      <c r="BX2733" s="15"/>
      <c r="BY2733" s="15"/>
      <c r="BZ2733" s="15"/>
      <c r="CA2733" s="15"/>
      <c r="CB2733" s="15"/>
      <c r="CC2733" s="15"/>
      <c r="CD2733" s="15"/>
      <c r="CE2733" s="15"/>
      <c r="CF2733" s="15"/>
      <c r="CG2733" s="15"/>
      <c r="CH2733" s="15"/>
      <c r="CI2733" s="15"/>
      <c r="CJ2733" s="15"/>
    </row>
    <row r="2734" spans="1:88" ht="12.75">
      <c r="A2734" s="25" t="s">
        <v>17085</v>
      </c>
      <c r="B2734" s="15" t="s">
        <v>17086</v>
      </c>
      <c r="C2734" s="15" t="s">
        <v>58</v>
      </c>
      <c r="D2734" s="16">
        <v>2013</v>
      </c>
      <c r="E2734" s="15" t="s">
        <v>90</v>
      </c>
      <c r="F2734" s="26"/>
      <c r="G2734" s="26" t="s">
        <v>91</v>
      </c>
      <c r="H2734" s="26" t="s">
        <v>91</v>
      </c>
      <c r="I2734" s="15" t="s">
        <v>91</v>
      </c>
      <c r="J2734" s="26"/>
      <c r="K2734" s="17">
        <f t="shared" si="289"/>
        <v>0</v>
      </c>
      <c r="L2734" s="15"/>
      <c r="M2734" s="15"/>
      <c r="N2734" s="15"/>
      <c r="O2734" s="15"/>
      <c r="P2734" s="15"/>
      <c r="Q2734" s="15"/>
      <c r="R2734" s="15"/>
      <c r="S2734" s="19"/>
      <c r="T2734" s="15"/>
      <c r="U2734" s="17"/>
      <c r="V2734" s="15"/>
      <c r="W2734" s="15"/>
      <c r="X2734" s="15"/>
      <c r="Y2734" s="15"/>
      <c r="AB2734" s="20"/>
      <c r="AC2734" s="21" t="s">
        <v>17087</v>
      </c>
      <c r="AD2734" s="21" t="s">
        <v>17088</v>
      </c>
      <c r="AE2734" s="21" t="s">
        <v>17089</v>
      </c>
      <c r="AF2734" s="21" t="s">
        <v>17090</v>
      </c>
      <c r="AG2734" s="22">
        <f t="shared" si="288"/>
        <v>0.38709677419354838</v>
      </c>
      <c r="AH2734" s="15"/>
      <c r="AI2734" s="17"/>
      <c r="AJ2734" s="17"/>
      <c r="AK2734" s="17" t="e">
        <f>VLOOKUP(A2734,'[1]Deals (Exits)'!B:B,1,FALSE)</f>
        <v>#N/A</v>
      </c>
      <c r="AL2734" s="23"/>
      <c r="AM2734" s="17"/>
      <c r="AN2734" s="17"/>
      <c r="AO2734" s="17"/>
      <c r="AP2734" s="17"/>
      <c r="AQ2734" s="18"/>
      <c r="AR2734" s="18"/>
      <c r="AS2734" s="17"/>
      <c r="AT2734" s="17"/>
      <c r="AU2734" s="18"/>
      <c r="AV2734" s="17"/>
      <c r="AW2734" s="17"/>
      <c r="AX2734" s="17"/>
      <c r="AY2734" s="17"/>
      <c r="AZ2734" s="17"/>
      <c r="BA2734" s="17"/>
      <c r="BB2734" s="17"/>
      <c r="BC2734" s="17"/>
      <c r="BD2734" s="17"/>
      <c r="BE2734" s="17"/>
      <c r="BF2734" s="17"/>
      <c r="BG2734" s="17"/>
      <c r="BH2734" s="17"/>
      <c r="BI2734" s="17"/>
      <c r="BJ2734" s="17"/>
      <c r="BK2734" s="17"/>
      <c r="BL2734" s="17"/>
      <c r="BM2734" s="17"/>
      <c r="BN2734" s="15"/>
      <c r="BO2734" s="15"/>
      <c r="BP2734" s="22"/>
      <c r="BQ2734" s="15"/>
      <c r="BR2734" s="15"/>
      <c r="BS2734" s="15"/>
      <c r="BT2734" s="15"/>
      <c r="BU2734" s="15"/>
      <c r="BV2734" s="15"/>
      <c r="BW2734" s="15"/>
      <c r="BX2734" s="15"/>
      <c r="BY2734" s="15"/>
      <c r="BZ2734" s="15"/>
      <c r="CA2734" s="15"/>
      <c r="CB2734" s="15"/>
      <c r="CC2734" s="15"/>
      <c r="CD2734" s="15"/>
      <c r="CE2734" s="15"/>
      <c r="CF2734" s="15"/>
      <c r="CG2734" s="15"/>
      <c r="CH2734" s="15"/>
      <c r="CI2734" s="15"/>
      <c r="CJ2734" s="15"/>
    </row>
    <row r="2735" spans="1:88" ht="12.75">
      <c r="A2735" s="25" t="s">
        <v>17091</v>
      </c>
      <c r="B2735" s="15" t="s">
        <v>17092</v>
      </c>
      <c r="C2735" s="15" t="s">
        <v>58</v>
      </c>
      <c r="D2735" s="16">
        <v>2015</v>
      </c>
      <c r="E2735" s="15" t="s">
        <v>90</v>
      </c>
      <c r="F2735" s="26"/>
      <c r="G2735" s="26" t="s">
        <v>91</v>
      </c>
      <c r="H2735" s="26" t="s">
        <v>91</v>
      </c>
      <c r="I2735" s="15" t="s">
        <v>91</v>
      </c>
      <c r="J2735" s="26"/>
      <c r="K2735" s="17">
        <f t="shared" si="289"/>
        <v>0</v>
      </c>
      <c r="L2735" s="15"/>
      <c r="M2735" s="15"/>
      <c r="N2735" s="15" t="s">
        <v>17093</v>
      </c>
      <c r="O2735" s="15"/>
      <c r="P2735" s="15"/>
      <c r="Q2735" s="24">
        <v>43692</v>
      </c>
      <c r="R2735" s="19" t="s">
        <v>375</v>
      </c>
      <c r="S2735" s="17">
        <v>500000</v>
      </c>
      <c r="T2735" s="19" t="s">
        <v>375</v>
      </c>
      <c r="U2735" s="17">
        <v>500000</v>
      </c>
      <c r="V2735" s="15" t="s">
        <v>17094</v>
      </c>
      <c r="W2735" s="15">
        <v>0</v>
      </c>
      <c r="X2735" s="15" t="s">
        <v>158</v>
      </c>
      <c r="Y2735" s="15" t="s">
        <v>3320</v>
      </c>
      <c r="Z2735" s="25" t="s">
        <v>147</v>
      </c>
      <c r="AB2735" s="32">
        <v>44237</v>
      </c>
      <c r="AC2735" s="27" t="s">
        <v>17095</v>
      </c>
      <c r="AD2735" s="21" t="s">
        <v>17096</v>
      </c>
      <c r="AE2735" s="21" t="s">
        <v>17097</v>
      </c>
      <c r="AF2735" s="21" t="s">
        <v>17098</v>
      </c>
      <c r="AG2735" s="22">
        <f t="shared" si="288"/>
        <v>0.77419354838709675</v>
      </c>
      <c r="AH2735" s="15"/>
      <c r="AI2735" s="17"/>
      <c r="AJ2735" s="17"/>
      <c r="AK2735" s="17" t="e">
        <f>VLOOKUP(A2735,'[1]Deals (Exits)'!B:B,1,FALSE)</f>
        <v>#N/A</v>
      </c>
      <c r="AL2735" s="23"/>
      <c r="AM2735" s="17"/>
      <c r="AN2735" s="17"/>
      <c r="AO2735" s="17"/>
      <c r="AP2735" s="17"/>
      <c r="AQ2735" s="18"/>
      <c r="AR2735" s="18"/>
      <c r="AS2735" s="17"/>
      <c r="AT2735" s="17"/>
      <c r="AU2735" s="18"/>
      <c r="AV2735" s="17"/>
      <c r="AW2735" s="17"/>
      <c r="AX2735" s="17"/>
      <c r="AY2735" s="17"/>
      <c r="AZ2735" s="17"/>
      <c r="BA2735" s="17"/>
      <c r="BB2735" s="17"/>
      <c r="BC2735" s="17"/>
      <c r="BD2735" s="17"/>
      <c r="BE2735" s="17"/>
      <c r="BF2735" s="17"/>
      <c r="BG2735" s="17"/>
      <c r="BH2735" s="17"/>
      <c r="BI2735" s="17"/>
      <c r="BJ2735" s="17"/>
      <c r="BK2735" s="17"/>
      <c r="BL2735" s="17"/>
      <c r="BM2735" s="17"/>
      <c r="BN2735" s="15"/>
      <c r="BO2735" s="15"/>
      <c r="BP2735" s="22"/>
      <c r="BQ2735" s="15"/>
      <c r="BR2735" s="15"/>
      <c r="BS2735" s="15"/>
      <c r="BT2735" s="15"/>
      <c r="BU2735" s="15"/>
      <c r="BV2735" s="15"/>
      <c r="BW2735" s="15"/>
      <c r="BX2735" s="15"/>
      <c r="BY2735" s="15"/>
      <c r="BZ2735" s="15"/>
      <c r="CA2735" s="15"/>
      <c r="CB2735" s="15"/>
      <c r="CC2735" s="15"/>
      <c r="CD2735" s="15"/>
      <c r="CE2735" s="15"/>
      <c r="CF2735" s="15"/>
      <c r="CG2735" s="15"/>
      <c r="CH2735" s="15"/>
      <c r="CI2735" s="15"/>
      <c r="CJ2735" s="15"/>
    </row>
    <row r="2736" spans="1:88" ht="12.75">
      <c r="A2736" s="81" t="s">
        <v>17099</v>
      </c>
      <c r="B2736" s="15" t="s">
        <v>17100</v>
      </c>
      <c r="C2736" s="15" t="s">
        <v>58</v>
      </c>
      <c r="D2736" s="16">
        <v>2012</v>
      </c>
      <c r="E2736" s="15" t="s">
        <v>1472</v>
      </c>
      <c r="F2736" s="26"/>
      <c r="G2736" s="26" t="s">
        <v>91</v>
      </c>
      <c r="H2736" s="26" t="s">
        <v>91</v>
      </c>
      <c r="I2736" s="15" t="s">
        <v>91</v>
      </c>
      <c r="J2736" s="26"/>
      <c r="K2736" s="17">
        <f t="shared" si="289"/>
        <v>0</v>
      </c>
      <c r="L2736" s="15"/>
      <c r="M2736" s="15"/>
      <c r="N2736" s="15"/>
      <c r="O2736" s="15"/>
      <c r="P2736" s="15"/>
      <c r="Q2736" s="15"/>
      <c r="R2736" s="15"/>
      <c r="S2736" s="19"/>
      <c r="T2736" s="15"/>
      <c r="U2736" s="17"/>
      <c r="V2736" s="15"/>
      <c r="W2736" s="15"/>
      <c r="X2736" s="15"/>
      <c r="Y2736" s="15"/>
      <c r="AB2736" s="20"/>
      <c r="AC2736" s="21" t="s">
        <v>17101</v>
      </c>
      <c r="AD2736" s="21" t="s">
        <v>17102</v>
      </c>
      <c r="AE2736" s="21" t="s">
        <v>17103</v>
      </c>
      <c r="AF2736" s="21" t="s">
        <v>17104</v>
      </c>
      <c r="AG2736" s="22">
        <f t="shared" si="288"/>
        <v>0.38709677419354838</v>
      </c>
      <c r="AH2736" s="15"/>
      <c r="AI2736" s="17"/>
      <c r="AJ2736" s="17"/>
      <c r="AK2736" s="17" t="e">
        <f>VLOOKUP(A2736,'[1]Deals (Exits)'!B:B,1,FALSE)</f>
        <v>#N/A</v>
      </c>
      <c r="AL2736" s="23"/>
      <c r="AM2736" s="17"/>
      <c r="AN2736" s="17"/>
      <c r="AO2736" s="17"/>
      <c r="AP2736" s="17"/>
      <c r="AQ2736" s="18"/>
      <c r="AR2736" s="18"/>
      <c r="AS2736" s="17"/>
      <c r="AT2736" s="17"/>
      <c r="AU2736" s="18"/>
      <c r="AV2736" s="17"/>
      <c r="AW2736" s="17"/>
      <c r="AX2736" s="17"/>
      <c r="AY2736" s="17"/>
      <c r="AZ2736" s="17"/>
      <c r="BA2736" s="17"/>
      <c r="BB2736" s="17"/>
      <c r="BC2736" s="17"/>
      <c r="BD2736" s="17"/>
      <c r="BE2736" s="17"/>
      <c r="BF2736" s="17"/>
      <c r="BG2736" s="17"/>
      <c r="BH2736" s="17"/>
      <c r="BI2736" s="17"/>
      <c r="BJ2736" s="17"/>
      <c r="BK2736" s="17"/>
      <c r="BL2736" s="17"/>
      <c r="BM2736" s="17"/>
      <c r="BN2736" s="15"/>
      <c r="BO2736" s="15"/>
      <c r="BP2736" s="22"/>
      <c r="BQ2736" s="15"/>
      <c r="BR2736" s="15"/>
      <c r="BS2736" s="15"/>
      <c r="BT2736" s="15"/>
      <c r="BU2736" s="15"/>
      <c r="BV2736" s="15"/>
      <c r="BW2736" s="15"/>
      <c r="BX2736" s="15"/>
      <c r="BY2736" s="15"/>
      <c r="BZ2736" s="15"/>
      <c r="CA2736" s="15"/>
      <c r="CB2736" s="15"/>
      <c r="CC2736" s="15"/>
      <c r="CD2736" s="15"/>
      <c r="CE2736" s="15"/>
      <c r="CF2736" s="15"/>
      <c r="CG2736" s="15"/>
      <c r="CH2736" s="15"/>
      <c r="CI2736" s="15"/>
      <c r="CJ2736" s="15"/>
    </row>
    <row r="2737" spans="1:88" ht="12.75">
      <c r="A2737" s="25" t="s">
        <v>17105</v>
      </c>
      <c r="B2737" t="s">
        <v>17106</v>
      </c>
      <c r="C2737" s="15" t="s">
        <v>58</v>
      </c>
      <c r="D2737" s="16">
        <v>2012</v>
      </c>
      <c r="E2737" s="15" t="s">
        <v>2406</v>
      </c>
      <c r="F2737" s="26"/>
      <c r="G2737" s="26" t="s">
        <v>91</v>
      </c>
      <c r="H2737" s="26" t="s">
        <v>91</v>
      </c>
      <c r="I2737" s="15" t="s">
        <v>91</v>
      </c>
      <c r="J2737" s="26"/>
      <c r="K2737" s="17">
        <f t="shared" si="289"/>
        <v>0</v>
      </c>
      <c r="L2737" s="15"/>
      <c r="M2737" s="15"/>
      <c r="N2737" s="15"/>
      <c r="O2737" s="15"/>
      <c r="P2737" s="15"/>
      <c r="Q2737" s="15"/>
      <c r="R2737" s="15"/>
      <c r="S2737" s="19"/>
      <c r="T2737" s="15"/>
      <c r="U2737" s="17"/>
      <c r="V2737" s="15"/>
      <c r="W2737" s="15"/>
      <c r="X2737" s="15"/>
      <c r="Y2737" s="15"/>
      <c r="AB2737" s="20"/>
      <c r="AC2737" s="21" t="s">
        <v>17107</v>
      </c>
      <c r="AD2737" s="15"/>
      <c r="AE2737" s="15"/>
      <c r="AF2737" s="15"/>
      <c r="AG2737" s="22">
        <f t="shared" si="288"/>
        <v>0.29032258064516131</v>
      </c>
      <c r="AH2737" s="15"/>
      <c r="AI2737" s="17"/>
      <c r="AJ2737" s="17"/>
      <c r="AK2737" s="17" t="e">
        <f>VLOOKUP(A2737,'[1]Deals (Exits)'!B:B,1,FALSE)</f>
        <v>#N/A</v>
      </c>
      <c r="AL2737" s="23"/>
      <c r="AM2737" s="17"/>
      <c r="AN2737" s="17"/>
      <c r="AO2737" s="17"/>
      <c r="AP2737" s="17"/>
      <c r="AQ2737" s="18"/>
      <c r="AR2737" s="18"/>
      <c r="AS2737" s="17"/>
      <c r="AT2737" s="17"/>
      <c r="AU2737" s="18"/>
      <c r="AV2737" s="17"/>
      <c r="AW2737" s="17"/>
      <c r="AX2737" s="17"/>
      <c r="AY2737" s="17"/>
      <c r="AZ2737" s="17"/>
      <c r="BA2737" s="17"/>
      <c r="BB2737" s="17"/>
      <c r="BC2737" s="17"/>
      <c r="BD2737" s="17"/>
      <c r="BE2737" s="17"/>
      <c r="BF2737" s="17"/>
      <c r="BG2737" s="17"/>
      <c r="BH2737" s="17"/>
      <c r="BI2737" s="17"/>
      <c r="BJ2737" s="17"/>
      <c r="BK2737" s="17"/>
      <c r="BL2737" s="17"/>
      <c r="BM2737" s="17"/>
      <c r="BN2737" s="15"/>
      <c r="BO2737" s="15"/>
      <c r="BP2737" s="22"/>
      <c r="BQ2737" s="15"/>
      <c r="BR2737" s="15"/>
      <c r="BS2737" s="15"/>
      <c r="BT2737" s="15"/>
      <c r="BU2737" s="15"/>
      <c r="BV2737" s="15"/>
      <c r="BW2737" s="15"/>
      <c r="BX2737" s="15"/>
      <c r="BY2737" s="15"/>
      <c r="BZ2737" s="15"/>
      <c r="CA2737" s="15"/>
      <c r="CB2737" s="15"/>
      <c r="CC2737" s="15"/>
      <c r="CD2737" s="15"/>
      <c r="CE2737" s="15"/>
      <c r="CF2737" s="15"/>
      <c r="CG2737" s="15"/>
      <c r="CH2737" s="15"/>
      <c r="CI2737" s="15"/>
      <c r="CJ2737" s="15"/>
    </row>
    <row r="2738" spans="1:88" ht="14.25">
      <c r="A2738" s="25" t="s">
        <v>17108</v>
      </c>
      <c r="B2738" s="66" t="s">
        <v>17109</v>
      </c>
      <c r="C2738" s="15" t="s">
        <v>58</v>
      </c>
      <c r="D2738" s="16">
        <v>2014</v>
      </c>
      <c r="E2738" s="15" t="s">
        <v>6241</v>
      </c>
      <c r="F2738" s="26"/>
      <c r="G2738" s="26" t="s">
        <v>91</v>
      </c>
      <c r="H2738" s="26" t="s">
        <v>91</v>
      </c>
      <c r="I2738" s="15" t="s">
        <v>91</v>
      </c>
      <c r="J2738" s="26"/>
      <c r="K2738" s="17">
        <f t="shared" si="289"/>
        <v>0</v>
      </c>
      <c r="L2738" s="15"/>
      <c r="M2738" s="15"/>
      <c r="N2738" s="15"/>
      <c r="O2738" s="15"/>
      <c r="P2738" s="15"/>
      <c r="Q2738" s="15"/>
      <c r="R2738" s="15"/>
      <c r="S2738" s="19"/>
      <c r="T2738" s="15"/>
      <c r="U2738" s="17"/>
      <c r="V2738" s="15"/>
      <c r="W2738" s="15"/>
      <c r="X2738" s="15"/>
      <c r="Y2738" s="15"/>
      <c r="AB2738" s="20"/>
      <c r="AC2738" s="21" t="s">
        <v>17110</v>
      </c>
      <c r="AD2738" s="15"/>
      <c r="AE2738" s="21" t="s">
        <v>17111</v>
      </c>
      <c r="AF2738" s="21" t="s">
        <v>17112</v>
      </c>
      <c r="AG2738" s="22">
        <f t="shared" si="288"/>
        <v>0.35483870967741937</v>
      </c>
      <c r="AH2738" s="15"/>
      <c r="AI2738" s="17"/>
      <c r="AJ2738" s="17"/>
      <c r="AK2738" s="17" t="e">
        <f>VLOOKUP(A2738,'[1]Deals (Exits)'!B:B,1,FALSE)</f>
        <v>#N/A</v>
      </c>
      <c r="AL2738" s="23"/>
      <c r="AM2738" s="17"/>
      <c r="AN2738" s="17"/>
      <c r="AO2738" s="17"/>
      <c r="AP2738" s="17"/>
      <c r="AQ2738" s="18"/>
      <c r="AR2738" s="18"/>
      <c r="AS2738" s="17"/>
      <c r="AT2738" s="17"/>
      <c r="AU2738" s="18"/>
      <c r="AV2738" s="17"/>
      <c r="AW2738" s="17"/>
      <c r="AX2738" s="17"/>
      <c r="AY2738" s="17"/>
      <c r="AZ2738" s="17"/>
      <c r="BA2738" s="17"/>
      <c r="BB2738" s="17"/>
      <c r="BC2738" s="17"/>
      <c r="BD2738" s="17"/>
      <c r="BE2738" s="17"/>
      <c r="BF2738" s="17"/>
      <c r="BG2738" s="17"/>
      <c r="BH2738" s="17"/>
      <c r="BI2738" s="17"/>
      <c r="BJ2738" s="17"/>
      <c r="BK2738" s="17"/>
      <c r="BL2738" s="17"/>
      <c r="BM2738" s="17"/>
      <c r="BN2738" s="15"/>
      <c r="BO2738" s="15"/>
      <c r="BP2738" s="22"/>
      <c r="BQ2738" s="15"/>
      <c r="BR2738" s="15"/>
      <c r="BS2738" s="15"/>
      <c r="BT2738" s="15"/>
      <c r="BU2738" s="15"/>
      <c r="BV2738" s="15"/>
      <c r="BW2738" s="15"/>
      <c r="BX2738" s="15"/>
      <c r="BY2738" s="15"/>
      <c r="BZ2738" s="15"/>
      <c r="CA2738" s="15"/>
      <c r="CB2738" s="15"/>
      <c r="CC2738" s="15"/>
      <c r="CD2738" s="15"/>
      <c r="CE2738" s="15"/>
      <c r="CF2738" s="15"/>
      <c r="CG2738" s="15"/>
      <c r="CH2738" s="15"/>
      <c r="CI2738" s="15"/>
      <c r="CJ2738" s="15"/>
    </row>
    <row r="2739" spans="1:88" ht="12.75">
      <c r="A2739" s="25" t="s">
        <v>17113</v>
      </c>
      <c r="B2739" s="15" t="s">
        <v>17114</v>
      </c>
      <c r="C2739" s="15" t="s">
        <v>58</v>
      </c>
      <c r="D2739" s="16">
        <v>2015</v>
      </c>
      <c r="E2739" s="15" t="s">
        <v>1472</v>
      </c>
      <c r="F2739" s="26"/>
      <c r="G2739" s="26" t="s">
        <v>91</v>
      </c>
      <c r="H2739" s="26" t="s">
        <v>91</v>
      </c>
      <c r="I2739" s="15" t="s">
        <v>91</v>
      </c>
      <c r="J2739" s="26"/>
      <c r="K2739" s="17">
        <f t="shared" si="289"/>
        <v>0</v>
      </c>
      <c r="L2739" s="15"/>
      <c r="M2739" s="15"/>
      <c r="N2739" s="15"/>
      <c r="O2739" s="15"/>
      <c r="P2739" s="15"/>
      <c r="Q2739" s="15"/>
      <c r="R2739" s="15"/>
      <c r="S2739" s="19"/>
      <c r="T2739" s="15"/>
      <c r="U2739" s="17"/>
      <c r="V2739" s="15"/>
      <c r="W2739" s="15"/>
      <c r="X2739" s="15"/>
      <c r="Y2739" s="15"/>
      <c r="AB2739" s="20"/>
      <c r="AC2739" s="21" t="s">
        <v>17115</v>
      </c>
      <c r="AD2739" s="21" t="s">
        <v>17116</v>
      </c>
      <c r="AE2739" s="15"/>
      <c r="AF2739" s="21" t="s">
        <v>17117</v>
      </c>
      <c r="AG2739" s="22">
        <f t="shared" si="288"/>
        <v>0.35483870967741937</v>
      </c>
      <c r="AH2739" s="15"/>
      <c r="AI2739" s="17"/>
      <c r="AJ2739" s="17"/>
      <c r="AK2739" s="17" t="e">
        <f>VLOOKUP(A2739,'[1]Deals (Exits)'!B:B,1,FALSE)</f>
        <v>#N/A</v>
      </c>
      <c r="AL2739" s="23"/>
      <c r="AM2739" s="17"/>
      <c r="AN2739" s="17"/>
      <c r="AO2739" s="17"/>
      <c r="AP2739" s="17"/>
      <c r="AQ2739" s="18"/>
      <c r="AR2739" s="18"/>
      <c r="AS2739" s="17"/>
      <c r="AT2739" s="17"/>
      <c r="AU2739" s="18"/>
      <c r="AV2739" s="17"/>
      <c r="AW2739" s="17"/>
      <c r="AX2739" s="17"/>
      <c r="AY2739" s="17"/>
      <c r="AZ2739" s="17"/>
      <c r="BA2739" s="17"/>
      <c r="BB2739" s="17"/>
      <c r="BC2739" s="17"/>
      <c r="BD2739" s="17"/>
      <c r="BE2739" s="17"/>
      <c r="BF2739" s="17"/>
      <c r="BG2739" s="17"/>
      <c r="BH2739" s="17"/>
      <c r="BI2739" s="17"/>
      <c r="BJ2739" s="17"/>
      <c r="BK2739" s="17"/>
      <c r="BL2739" s="17"/>
      <c r="BM2739" s="17"/>
      <c r="BN2739" s="15"/>
      <c r="BO2739" s="15"/>
      <c r="BP2739" s="22"/>
      <c r="BQ2739" s="15"/>
      <c r="BR2739" s="15"/>
      <c r="BS2739" s="15"/>
      <c r="BT2739" s="15"/>
      <c r="BU2739" s="15"/>
      <c r="BV2739" s="15"/>
      <c r="BW2739" s="15"/>
      <c r="BX2739" s="15"/>
      <c r="BY2739" s="15"/>
      <c r="BZ2739" s="15"/>
      <c r="CA2739" s="15"/>
      <c r="CB2739" s="15"/>
      <c r="CC2739" s="15"/>
      <c r="CD2739" s="15"/>
      <c r="CE2739" s="15"/>
      <c r="CF2739" s="15"/>
      <c r="CG2739" s="15"/>
      <c r="CH2739" s="15"/>
      <c r="CI2739" s="15"/>
      <c r="CJ2739" s="15"/>
    </row>
    <row r="2740" spans="1:88" ht="12.75">
      <c r="A2740" s="25" t="s">
        <v>17118</v>
      </c>
      <c r="B2740" s="15" t="s">
        <v>17119</v>
      </c>
      <c r="C2740" s="15" t="s">
        <v>58</v>
      </c>
      <c r="D2740" s="16">
        <v>2016</v>
      </c>
      <c r="E2740" s="15" t="s">
        <v>1472</v>
      </c>
      <c r="F2740" s="26"/>
      <c r="G2740" s="26" t="s">
        <v>91</v>
      </c>
      <c r="H2740" s="26" t="s">
        <v>91</v>
      </c>
      <c r="I2740" s="15" t="s">
        <v>91</v>
      </c>
      <c r="J2740" s="26"/>
      <c r="K2740" s="17">
        <f t="shared" si="289"/>
        <v>0</v>
      </c>
      <c r="L2740" s="15"/>
      <c r="M2740" s="15"/>
      <c r="N2740" s="15"/>
      <c r="O2740" s="15"/>
      <c r="P2740" s="15"/>
      <c r="Q2740" s="15"/>
      <c r="R2740" s="15"/>
      <c r="S2740" s="19"/>
      <c r="T2740" s="15"/>
      <c r="U2740" s="17"/>
      <c r="V2740" s="15"/>
      <c r="W2740" s="15"/>
      <c r="X2740" s="15"/>
      <c r="Y2740" s="15"/>
      <c r="AB2740" s="20"/>
      <c r="AC2740" s="21" t="s">
        <v>17120</v>
      </c>
      <c r="AD2740" s="21" t="s">
        <v>17121</v>
      </c>
      <c r="AE2740" s="21" t="s">
        <v>17122</v>
      </c>
      <c r="AF2740" s="21" t="s">
        <v>17123</v>
      </c>
      <c r="AG2740" s="22">
        <f t="shared" si="288"/>
        <v>0.38709677419354838</v>
      </c>
      <c r="AH2740" s="15"/>
      <c r="AI2740" s="17"/>
      <c r="AJ2740" s="17"/>
      <c r="AK2740" s="17" t="e">
        <f>VLOOKUP(A2740,'[1]Deals (Exits)'!B:B,1,FALSE)</f>
        <v>#N/A</v>
      </c>
      <c r="AL2740" s="23"/>
      <c r="AM2740" s="17"/>
      <c r="AN2740" s="17"/>
      <c r="AO2740" s="17"/>
      <c r="AP2740" s="17"/>
      <c r="AQ2740" s="18"/>
      <c r="AR2740" s="18"/>
      <c r="AS2740" s="17"/>
      <c r="AT2740" s="17"/>
      <c r="AU2740" s="18"/>
      <c r="AV2740" s="17"/>
      <c r="AW2740" s="17"/>
      <c r="AX2740" s="17"/>
      <c r="AY2740" s="17"/>
      <c r="AZ2740" s="17"/>
      <c r="BA2740" s="17"/>
      <c r="BB2740" s="17"/>
      <c r="BC2740" s="17"/>
      <c r="BD2740" s="17"/>
      <c r="BE2740" s="17"/>
      <c r="BF2740" s="17"/>
      <c r="BG2740" s="17"/>
      <c r="BH2740" s="17"/>
      <c r="BI2740" s="17"/>
      <c r="BJ2740" s="17"/>
      <c r="BK2740" s="17"/>
      <c r="BL2740" s="17"/>
      <c r="BM2740" s="17"/>
      <c r="BN2740" s="15"/>
      <c r="BO2740" s="15"/>
      <c r="BP2740" s="22"/>
      <c r="BQ2740" s="15"/>
      <c r="BR2740" s="15"/>
      <c r="BS2740" s="15"/>
      <c r="BT2740" s="15"/>
      <c r="BU2740" s="15"/>
      <c r="BV2740" s="15"/>
      <c r="BW2740" s="15"/>
      <c r="BX2740" s="15"/>
      <c r="BY2740" s="15"/>
      <c r="BZ2740" s="15"/>
      <c r="CA2740" s="15"/>
      <c r="CB2740" s="15"/>
      <c r="CC2740" s="15"/>
      <c r="CD2740" s="15"/>
      <c r="CE2740" s="15"/>
      <c r="CF2740" s="15"/>
      <c r="CG2740" s="15"/>
      <c r="CH2740" s="15"/>
      <c r="CI2740" s="15"/>
      <c r="CJ2740" s="15"/>
    </row>
    <row r="2741" spans="1:88" ht="12.75">
      <c r="A2741" s="25" t="s">
        <v>17124</v>
      </c>
      <c r="B2741" s="15" t="s">
        <v>17125</v>
      </c>
      <c r="C2741" s="15" t="s">
        <v>58</v>
      </c>
      <c r="D2741" s="16">
        <v>2016</v>
      </c>
      <c r="E2741" s="15" t="s">
        <v>5582</v>
      </c>
      <c r="F2741" s="26"/>
      <c r="G2741" s="26" t="s">
        <v>91</v>
      </c>
      <c r="H2741" s="26" t="s">
        <v>91</v>
      </c>
      <c r="I2741" s="15" t="s">
        <v>91</v>
      </c>
      <c r="J2741" s="26"/>
      <c r="K2741" s="17">
        <f t="shared" si="289"/>
        <v>0</v>
      </c>
      <c r="L2741" s="15"/>
      <c r="M2741" s="15"/>
      <c r="N2741" s="15"/>
      <c r="O2741" s="15"/>
      <c r="P2741" s="15"/>
      <c r="Q2741" s="15"/>
      <c r="R2741" s="15"/>
      <c r="S2741" s="19"/>
      <c r="T2741" s="15"/>
      <c r="U2741" s="17"/>
      <c r="V2741" s="15"/>
      <c r="W2741" s="15"/>
      <c r="X2741" s="15"/>
      <c r="Y2741" s="15"/>
      <c r="AB2741" s="20"/>
      <c r="AC2741" s="27" t="s">
        <v>17126</v>
      </c>
      <c r="AD2741" s="15"/>
      <c r="AE2741" s="15"/>
      <c r="AF2741" s="15"/>
      <c r="AG2741" s="22">
        <f t="shared" si="288"/>
        <v>0.29032258064516131</v>
      </c>
      <c r="AH2741" s="15"/>
      <c r="AI2741" s="17"/>
      <c r="AJ2741" s="17"/>
      <c r="AK2741" s="17" t="e">
        <f>VLOOKUP(A2741,'[1]Deals (Exits)'!B:B,1,FALSE)</f>
        <v>#N/A</v>
      </c>
      <c r="AL2741" s="23"/>
      <c r="AM2741" s="17"/>
      <c r="AN2741" s="17"/>
      <c r="AO2741" s="17"/>
      <c r="AP2741" s="17"/>
      <c r="AQ2741" s="18"/>
      <c r="AR2741" s="18"/>
      <c r="AS2741" s="17"/>
      <c r="AT2741" s="17"/>
      <c r="AU2741" s="18"/>
      <c r="AV2741" s="17"/>
      <c r="AW2741" s="17"/>
      <c r="AX2741" s="17"/>
      <c r="AY2741" s="17"/>
      <c r="AZ2741" s="17"/>
      <c r="BA2741" s="17"/>
      <c r="BB2741" s="17"/>
      <c r="BC2741" s="17"/>
      <c r="BD2741" s="17"/>
      <c r="BE2741" s="17"/>
      <c r="BF2741" s="17"/>
      <c r="BG2741" s="17"/>
      <c r="BH2741" s="17"/>
      <c r="BI2741" s="17"/>
      <c r="BJ2741" s="17"/>
      <c r="BK2741" s="17"/>
      <c r="BL2741" s="17"/>
      <c r="BM2741" s="17"/>
      <c r="BN2741" s="15"/>
      <c r="BO2741" s="15"/>
      <c r="BP2741" s="22"/>
      <c r="BQ2741" s="15"/>
      <c r="BR2741" s="15"/>
      <c r="BS2741" s="15"/>
      <c r="BT2741" s="15"/>
      <c r="BU2741" s="15"/>
      <c r="BV2741" s="15"/>
      <c r="BW2741" s="15"/>
      <c r="BX2741" s="15"/>
      <c r="BY2741" s="15"/>
      <c r="BZ2741" s="15"/>
      <c r="CA2741" s="15"/>
      <c r="CB2741" s="15"/>
      <c r="CC2741" s="15"/>
      <c r="CD2741" s="15"/>
      <c r="CE2741" s="15"/>
      <c r="CF2741" s="15"/>
      <c r="CG2741" s="15"/>
      <c r="CH2741" s="15"/>
      <c r="CI2741" s="15"/>
      <c r="CJ2741" s="15"/>
    </row>
    <row r="2742" spans="1:88" ht="12.75">
      <c r="A2742" s="25" t="s">
        <v>17127</v>
      </c>
      <c r="B2742" s="15" t="s">
        <v>17128</v>
      </c>
      <c r="C2742" s="15" t="s">
        <v>58</v>
      </c>
      <c r="D2742" s="16">
        <v>2015</v>
      </c>
      <c r="E2742" s="15" t="s">
        <v>90</v>
      </c>
      <c r="F2742" s="26"/>
      <c r="G2742" s="26" t="s">
        <v>91</v>
      </c>
      <c r="H2742" s="26" t="s">
        <v>91</v>
      </c>
      <c r="I2742" s="15" t="s">
        <v>91</v>
      </c>
      <c r="J2742" s="26"/>
      <c r="K2742" s="17">
        <f t="shared" si="289"/>
        <v>0</v>
      </c>
      <c r="L2742" s="15"/>
      <c r="M2742" s="15"/>
      <c r="N2742" s="15"/>
      <c r="O2742" s="15"/>
      <c r="P2742" s="15"/>
      <c r="Q2742" s="15"/>
      <c r="R2742" s="15"/>
      <c r="S2742" s="19"/>
      <c r="T2742" s="15"/>
      <c r="U2742" s="17"/>
      <c r="V2742" s="15"/>
      <c r="W2742" s="15"/>
      <c r="X2742" s="15"/>
      <c r="Y2742" s="15"/>
      <c r="AB2742" s="20"/>
      <c r="AC2742" s="21" t="s">
        <v>17129</v>
      </c>
      <c r="AD2742" s="21" t="s">
        <v>17130</v>
      </c>
      <c r="AE2742" s="15"/>
      <c r="AF2742" s="15"/>
      <c r="AG2742" s="22">
        <f t="shared" si="288"/>
        <v>0.32258064516129031</v>
      </c>
      <c r="AH2742" s="15"/>
      <c r="AI2742" s="17"/>
      <c r="AJ2742" s="17"/>
      <c r="AK2742" s="17" t="e">
        <f>VLOOKUP(A2742,'[1]Deals (Exits)'!B:B,1,FALSE)</f>
        <v>#N/A</v>
      </c>
      <c r="AL2742" s="23"/>
      <c r="AM2742" s="17"/>
      <c r="AN2742" s="17"/>
      <c r="AO2742" s="17"/>
      <c r="AP2742" s="17"/>
      <c r="AQ2742" s="18"/>
      <c r="AR2742" s="18"/>
      <c r="AS2742" s="17"/>
      <c r="AT2742" s="17"/>
      <c r="AU2742" s="18"/>
      <c r="AV2742" s="17"/>
      <c r="AW2742" s="17"/>
      <c r="AX2742" s="17"/>
      <c r="AY2742" s="17"/>
      <c r="AZ2742" s="17"/>
      <c r="BA2742" s="17"/>
      <c r="BB2742" s="17"/>
      <c r="BC2742" s="17"/>
      <c r="BD2742" s="17"/>
      <c r="BE2742" s="17"/>
      <c r="BF2742" s="17"/>
      <c r="BG2742" s="17"/>
      <c r="BH2742" s="17"/>
      <c r="BI2742" s="17"/>
      <c r="BJ2742" s="17"/>
      <c r="BK2742" s="17"/>
      <c r="BL2742" s="17"/>
      <c r="BM2742" s="17"/>
      <c r="BN2742" s="15"/>
      <c r="BO2742" s="15"/>
      <c r="BP2742" s="22"/>
      <c r="BQ2742" s="15"/>
      <c r="BR2742" s="15"/>
      <c r="BS2742" s="15"/>
      <c r="BT2742" s="15"/>
      <c r="BU2742" s="15"/>
      <c r="BV2742" s="15"/>
      <c r="BW2742" s="15"/>
      <c r="BX2742" s="15"/>
      <c r="BY2742" s="15"/>
      <c r="BZ2742" s="15"/>
      <c r="CA2742" s="15"/>
      <c r="CB2742" s="15"/>
      <c r="CC2742" s="15"/>
      <c r="CD2742" s="15"/>
      <c r="CE2742" s="15"/>
      <c r="CF2742" s="15"/>
      <c r="CG2742" s="15"/>
      <c r="CH2742" s="15"/>
      <c r="CI2742" s="15"/>
      <c r="CJ2742" s="15"/>
    </row>
    <row r="2743" spans="1:88" ht="12.75">
      <c r="A2743" t="s">
        <v>17131</v>
      </c>
      <c r="B2743" s="15" t="s">
        <v>17132</v>
      </c>
      <c r="C2743" s="15" t="s">
        <v>58</v>
      </c>
      <c r="D2743" s="16">
        <v>2015</v>
      </c>
      <c r="E2743" s="15" t="s">
        <v>1472</v>
      </c>
      <c r="F2743" s="26"/>
      <c r="G2743" s="26" t="s">
        <v>91</v>
      </c>
      <c r="H2743" s="26" t="s">
        <v>91</v>
      </c>
      <c r="I2743" s="15" t="s">
        <v>91</v>
      </c>
      <c r="J2743" s="26"/>
      <c r="K2743" s="17">
        <f t="shared" si="289"/>
        <v>0</v>
      </c>
      <c r="L2743" s="15"/>
      <c r="M2743" s="15"/>
      <c r="N2743" s="15"/>
      <c r="O2743" s="15"/>
      <c r="P2743" s="15"/>
      <c r="Q2743" s="15"/>
      <c r="R2743" s="15"/>
      <c r="S2743" s="19"/>
      <c r="T2743" s="15"/>
      <c r="U2743" s="17"/>
      <c r="V2743" s="15"/>
      <c r="W2743" s="15"/>
      <c r="X2743" s="15"/>
      <c r="Y2743" s="15"/>
      <c r="AB2743" s="20"/>
      <c r="AC2743" s="21" t="s">
        <v>17133</v>
      </c>
      <c r="AD2743" s="21" t="s">
        <v>17134</v>
      </c>
      <c r="AE2743" s="21" t="s">
        <v>17135</v>
      </c>
      <c r="AF2743" s="21" t="s">
        <v>17136</v>
      </c>
      <c r="AG2743" s="22">
        <f t="shared" si="288"/>
        <v>0.38709677419354838</v>
      </c>
      <c r="AH2743" s="15"/>
      <c r="AI2743" s="17"/>
      <c r="AJ2743" s="17"/>
      <c r="AK2743" s="17" t="e">
        <f>VLOOKUP(A2743,'[1]Deals (Exits)'!B:B,1,FALSE)</f>
        <v>#N/A</v>
      </c>
      <c r="AL2743" s="23"/>
      <c r="AM2743" s="17"/>
      <c r="AN2743" s="17"/>
      <c r="AO2743" s="17"/>
      <c r="AP2743" s="17"/>
      <c r="AQ2743" s="18"/>
      <c r="AR2743" s="18"/>
      <c r="AS2743" s="17"/>
      <c r="AT2743" s="17"/>
      <c r="AU2743" s="18"/>
      <c r="AV2743" s="17"/>
      <c r="AW2743" s="17"/>
      <c r="AX2743" s="17"/>
      <c r="AY2743" s="17"/>
      <c r="AZ2743" s="17"/>
      <c r="BA2743" s="17"/>
      <c r="BB2743" s="17"/>
      <c r="BC2743" s="17"/>
      <c r="BD2743" s="17"/>
      <c r="BE2743" s="17"/>
      <c r="BF2743" s="17"/>
      <c r="BG2743" s="17"/>
      <c r="BH2743" s="17"/>
      <c r="BI2743" s="17"/>
      <c r="BJ2743" s="17"/>
      <c r="BK2743" s="17"/>
      <c r="BL2743" s="17"/>
      <c r="BM2743" s="17"/>
      <c r="BN2743" s="15"/>
      <c r="BO2743" s="15"/>
      <c r="BP2743" s="22"/>
      <c r="BQ2743" s="15"/>
      <c r="BR2743" s="15"/>
      <c r="BS2743" s="15"/>
      <c r="BT2743" s="15"/>
      <c r="BU2743" s="15"/>
      <c r="BV2743" s="15"/>
      <c r="BW2743" s="15"/>
      <c r="BX2743" s="15"/>
      <c r="BY2743" s="15"/>
      <c r="BZ2743" s="15"/>
      <c r="CA2743" s="15"/>
      <c r="CB2743" s="15"/>
      <c r="CC2743" s="15"/>
      <c r="CD2743" s="15"/>
      <c r="CE2743" s="15"/>
      <c r="CF2743" s="15"/>
      <c r="CG2743" s="15"/>
      <c r="CH2743" s="15"/>
      <c r="CI2743" s="15"/>
      <c r="CJ2743" s="15"/>
    </row>
    <row r="2744" spans="1:88" ht="12.75">
      <c r="A2744" s="25" t="s">
        <v>17137</v>
      </c>
      <c r="B2744" t="s">
        <v>17138</v>
      </c>
      <c r="C2744" s="15" t="s">
        <v>58</v>
      </c>
      <c r="D2744" s="16">
        <v>2011</v>
      </c>
      <c r="E2744" s="15" t="s">
        <v>90</v>
      </c>
      <c r="F2744" s="26"/>
      <c r="G2744" s="26" t="s">
        <v>91</v>
      </c>
      <c r="H2744" s="26" t="s">
        <v>91</v>
      </c>
      <c r="I2744" s="15" t="s">
        <v>91</v>
      </c>
      <c r="J2744" s="26"/>
      <c r="K2744" s="17">
        <f t="shared" si="289"/>
        <v>0</v>
      </c>
      <c r="L2744" s="15"/>
      <c r="M2744" s="15"/>
      <c r="N2744" s="15"/>
      <c r="O2744" s="15"/>
      <c r="P2744" s="15"/>
      <c r="Q2744" s="15"/>
      <c r="R2744" s="15"/>
      <c r="S2744" s="19"/>
      <c r="T2744" s="15"/>
      <c r="U2744" s="17"/>
      <c r="V2744" s="15"/>
      <c r="W2744" s="15"/>
      <c r="X2744" s="15"/>
      <c r="Y2744" s="15"/>
      <c r="AB2744" s="20"/>
      <c r="AC2744" s="21" t="s">
        <v>17139</v>
      </c>
      <c r="AD2744" s="21" t="s">
        <v>17140</v>
      </c>
      <c r="AE2744" s="21" t="s">
        <v>17141</v>
      </c>
      <c r="AF2744" s="21" t="s">
        <v>17142</v>
      </c>
      <c r="AG2744" s="22">
        <f t="shared" si="288"/>
        <v>0.38709677419354838</v>
      </c>
      <c r="AH2744" s="15"/>
      <c r="AI2744" s="17"/>
      <c r="AJ2744" s="17"/>
      <c r="AK2744" s="17" t="e">
        <f>VLOOKUP(A2744,'[1]Deals (Exits)'!B:B,1,FALSE)</f>
        <v>#N/A</v>
      </c>
      <c r="AL2744" s="23"/>
      <c r="AM2744" s="17"/>
      <c r="AN2744" s="17"/>
      <c r="AO2744" s="17"/>
      <c r="AP2744" s="17"/>
      <c r="AQ2744" s="18"/>
      <c r="AR2744" s="18"/>
      <c r="AS2744" s="17"/>
      <c r="AT2744" s="17"/>
      <c r="AU2744" s="18"/>
      <c r="AV2744" s="17"/>
      <c r="AW2744" s="17"/>
      <c r="AX2744" s="17"/>
      <c r="AY2744" s="17"/>
      <c r="AZ2744" s="17"/>
      <c r="BA2744" s="17"/>
      <c r="BB2744" s="17"/>
      <c r="BC2744" s="17"/>
      <c r="BD2744" s="17"/>
      <c r="BE2744" s="17"/>
      <c r="BF2744" s="17"/>
      <c r="BG2744" s="17"/>
      <c r="BH2744" s="17"/>
      <c r="BI2744" s="17"/>
      <c r="BJ2744" s="17"/>
      <c r="BK2744" s="17"/>
      <c r="BL2744" s="17"/>
      <c r="BM2744" s="17"/>
      <c r="BN2744" s="15"/>
      <c r="BO2744" s="15"/>
      <c r="BP2744" s="22"/>
      <c r="BQ2744" s="15"/>
      <c r="BR2744" s="15"/>
      <c r="BS2744" s="15"/>
      <c r="BT2744" s="15"/>
      <c r="BU2744" s="15"/>
      <c r="BV2744" s="15"/>
      <c r="BW2744" s="15"/>
      <c r="BX2744" s="15"/>
      <c r="BY2744" s="15"/>
      <c r="BZ2744" s="15"/>
      <c r="CA2744" s="15"/>
      <c r="CB2744" s="15"/>
      <c r="CC2744" s="15"/>
      <c r="CD2744" s="15"/>
      <c r="CE2744" s="15"/>
      <c r="CF2744" s="15"/>
      <c r="CG2744" s="15"/>
      <c r="CH2744" s="15"/>
      <c r="CI2744" s="15"/>
      <c r="CJ2744" s="15"/>
    </row>
    <row r="2745" spans="1:88" ht="12.75">
      <c r="A2745" s="25" t="s">
        <v>17143</v>
      </c>
      <c r="B2745" s="15" t="s">
        <v>17144</v>
      </c>
      <c r="C2745" s="15" t="s">
        <v>58</v>
      </c>
      <c r="D2745" s="16">
        <v>2014</v>
      </c>
      <c r="E2745" s="15" t="s">
        <v>90</v>
      </c>
      <c r="F2745" s="26"/>
      <c r="G2745" s="26" t="s">
        <v>91</v>
      </c>
      <c r="H2745" s="26" t="s">
        <v>91</v>
      </c>
      <c r="I2745" s="15" t="s">
        <v>91</v>
      </c>
      <c r="J2745" s="26"/>
      <c r="K2745" s="17">
        <f t="shared" si="289"/>
        <v>0</v>
      </c>
      <c r="L2745" s="15"/>
      <c r="M2745" s="15"/>
      <c r="N2745" s="15"/>
      <c r="O2745" s="15"/>
      <c r="P2745" s="15"/>
      <c r="Q2745" s="15"/>
      <c r="R2745" s="15"/>
      <c r="S2745" s="19"/>
      <c r="T2745" s="15"/>
      <c r="U2745" s="17"/>
      <c r="V2745" s="15"/>
      <c r="W2745" s="15"/>
      <c r="X2745" s="15"/>
      <c r="Y2745" s="15"/>
      <c r="AB2745" s="20"/>
      <c r="AC2745" s="21" t="s">
        <v>17145</v>
      </c>
      <c r="AD2745" s="21" t="s">
        <v>17146</v>
      </c>
      <c r="AE2745" s="21" t="s">
        <v>17147</v>
      </c>
      <c r="AF2745" s="21" t="s">
        <v>17148</v>
      </c>
      <c r="AG2745" s="22">
        <f t="shared" si="288"/>
        <v>0.38709677419354838</v>
      </c>
      <c r="AH2745" s="15"/>
      <c r="AI2745" s="17"/>
      <c r="AJ2745" s="17"/>
      <c r="AK2745" s="17" t="e">
        <f>VLOOKUP(A2745,'[1]Deals (Exits)'!B:B,1,FALSE)</f>
        <v>#N/A</v>
      </c>
      <c r="AL2745" s="23"/>
      <c r="AM2745" s="17"/>
      <c r="AN2745" s="17"/>
      <c r="AO2745" s="17"/>
      <c r="AP2745" s="17"/>
      <c r="AQ2745" s="18"/>
      <c r="AR2745" s="18"/>
      <c r="AS2745" s="17"/>
      <c r="AT2745" s="17"/>
      <c r="AU2745" s="18"/>
      <c r="AV2745" s="17"/>
      <c r="AW2745" s="17"/>
      <c r="AX2745" s="17"/>
      <c r="AY2745" s="17"/>
      <c r="AZ2745" s="17"/>
      <c r="BA2745" s="17"/>
      <c r="BB2745" s="17"/>
      <c r="BC2745" s="17"/>
      <c r="BD2745" s="17"/>
      <c r="BE2745" s="17"/>
      <c r="BF2745" s="17"/>
      <c r="BG2745" s="17"/>
      <c r="BH2745" s="17"/>
      <c r="BI2745" s="17"/>
      <c r="BJ2745" s="17"/>
      <c r="BK2745" s="17"/>
      <c r="BL2745" s="17"/>
      <c r="BM2745" s="17"/>
      <c r="BN2745" s="15"/>
      <c r="BO2745" s="15"/>
      <c r="BP2745" s="22"/>
      <c r="BQ2745" s="15"/>
      <c r="BR2745" s="15"/>
      <c r="BS2745" s="15"/>
      <c r="BT2745" s="15"/>
      <c r="BU2745" s="15"/>
      <c r="BV2745" s="15"/>
      <c r="BW2745" s="15"/>
      <c r="BX2745" s="15"/>
      <c r="BY2745" s="15"/>
      <c r="BZ2745" s="15"/>
      <c r="CA2745" s="15"/>
      <c r="CB2745" s="15"/>
      <c r="CC2745" s="15"/>
      <c r="CD2745" s="15"/>
      <c r="CE2745" s="15"/>
      <c r="CF2745" s="15"/>
      <c r="CG2745" s="15"/>
      <c r="CH2745" s="15"/>
      <c r="CI2745" s="15"/>
      <c r="CJ2745" s="15"/>
    </row>
    <row r="2746" spans="1:88" ht="12.75">
      <c r="A2746" t="s">
        <v>17149</v>
      </c>
      <c r="B2746" s="15" t="s">
        <v>17150</v>
      </c>
      <c r="C2746" s="15" t="s">
        <v>58</v>
      </c>
      <c r="D2746" s="16">
        <v>2014</v>
      </c>
      <c r="E2746" s="15" t="s">
        <v>90</v>
      </c>
      <c r="F2746" s="26"/>
      <c r="G2746" s="26" t="s">
        <v>91</v>
      </c>
      <c r="H2746" s="26" t="s">
        <v>91</v>
      </c>
      <c r="I2746" s="15" t="s">
        <v>91</v>
      </c>
      <c r="J2746" s="26"/>
      <c r="K2746" s="17">
        <f t="shared" si="289"/>
        <v>0</v>
      </c>
      <c r="L2746" s="15"/>
      <c r="M2746" s="15"/>
      <c r="N2746" s="15"/>
      <c r="O2746" s="15"/>
      <c r="P2746" s="15"/>
      <c r="Q2746" s="15"/>
      <c r="R2746" s="15"/>
      <c r="S2746" s="19"/>
      <c r="T2746" s="15"/>
      <c r="U2746" s="17"/>
      <c r="V2746" s="15"/>
      <c r="W2746" s="15"/>
      <c r="X2746" s="15"/>
      <c r="Y2746" s="15"/>
      <c r="AB2746" s="20"/>
      <c r="AC2746" s="21" t="s">
        <v>17151</v>
      </c>
      <c r="AD2746" s="21" t="s">
        <v>17152</v>
      </c>
      <c r="AE2746" s="21" t="s">
        <v>17153</v>
      </c>
      <c r="AF2746" s="21" t="s">
        <v>17154</v>
      </c>
      <c r="AG2746" s="22">
        <f t="shared" si="288"/>
        <v>0.38709677419354838</v>
      </c>
      <c r="AH2746" s="15"/>
      <c r="AI2746" s="17"/>
      <c r="AJ2746" s="17"/>
      <c r="AK2746" s="17" t="e">
        <f>VLOOKUP(A2746,'[1]Deals (Exits)'!B:B,1,FALSE)</f>
        <v>#N/A</v>
      </c>
      <c r="AL2746" s="23"/>
      <c r="AM2746" s="17"/>
      <c r="AN2746" s="17"/>
      <c r="AO2746" s="17"/>
      <c r="AP2746" s="17"/>
      <c r="AQ2746" s="18"/>
      <c r="AR2746" s="18"/>
      <c r="AS2746" s="17"/>
      <c r="AT2746" s="17"/>
      <c r="AU2746" s="18"/>
      <c r="AV2746" s="17"/>
      <c r="AW2746" s="17"/>
      <c r="AX2746" s="17"/>
      <c r="AY2746" s="17"/>
      <c r="AZ2746" s="17"/>
      <c r="BA2746" s="17"/>
      <c r="BB2746" s="17"/>
      <c r="BC2746" s="17"/>
      <c r="BD2746" s="17"/>
      <c r="BE2746" s="17"/>
      <c r="BF2746" s="17"/>
      <c r="BG2746" s="17"/>
      <c r="BH2746" s="17"/>
      <c r="BI2746" s="17"/>
      <c r="BJ2746" s="17"/>
      <c r="BK2746" s="17"/>
      <c r="BL2746" s="17"/>
      <c r="BM2746" s="17"/>
      <c r="BN2746" s="15"/>
      <c r="BO2746" s="15"/>
      <c r="BP2746" s="22"/>
      <c r="BQ2746" s="15"/>
      <c r="BR2746" s="15"/>
      <c r="BS2746" s="15"/>
      <c r="BT2746" s="15"/>
      <c r="BU2746" s="15"/>
      <c r="BV2746" s="15"/>
      <c r="BW2746" s="15"/>
      <c r="BX2746" s="15"/>
      <c r="BY2746" s="15"/>
      <c r="BZ2746" s="15"/>
      <c r="CA2746" s="15"/>
      <c r="CB2746" s="15"/>
      <c r="CC2746" s="15"/>
      <c r="CD2746" s="15"/>
      <c r="CE2746" s="15"/>
      <c r="CF2746" s="15"/>
      <c r="CG2746" s="15"/>
      <c r="CH2746" s="15"/>
      <c r="CI2746" s="15"/>
      <c r="CJ2746" s="15"/>
    </row>
    <row r="2747" spans="1:88" ht="12.75">
      <c r="A2747" t="s">
        <v>17155</v>
      </c>
      <c r="B2747" s="15" t="s">
        <v>17156</v>
      </c>
      <c r="C2747" s="15" t="s">
        <v>58</v>
      </c>
      <c r="D2747" s="16">
        <v>2013</v>
      </c>
      <c r="E2747" s="15" t="s">
        <v>90</v>
      </c>
      <c r="F2747" s="26"/>
      <c r="G2747" s="26" t="s">
        <v>91</v>
      </c>
      <c r="H2747" s="26" t="s">
        <v>91</v>
      </c>
      <c r="I2747" s="15" t="s">
        <v>91</v>
      </c>
      <c r="J2747" s="26"/>
      <c r="K2747" s="17">
        <f t="shared" si="289"/>
        <v>0</v>
      </c>
      <c r="L2747" s="15"/>
      <c r="M2747" s="15"/>
      <c r="N2747" s="15"/>
      <c r="O2747" s="15"/>
      <c r="P2747" s="15"/>
      <c r="Q2747" s="15"/>
      <c r="R2747" s="15"/>
      <c r="S2747" s="19"/>
      <c r="T2747" s="15"/>
      <c r="U2747" s="17"/>
      <c r="V2747" s="15"/>
      <c r="W2747" s="15"/>
      <c r="X2747" s="15"/>
      <c r="Y2747" s="15"/>
      <c r="AB2747" s="20"/>
      <c r="AC2747" s="21" t="s">
        <v>17157</v>
      </c>
      <c r="AD2747" s="21" t="s">
        <v>17158</v>
      </c>
      <c r="AE2747" s="21" t="s">
        <v>17159</v>
      </c>
      <c r="AF2747" s="21" t="s">
        <v>17160</v>
      </c>
      <c r="AG2747" s="22">
        <f t="shared" si="288"/>
        <v>0.38709677419354838</v>
      </c>
      <c r="AH2747" s="15"/>
      <c r="AI2747" s="17"/>
      <c r="AJ2747" s="17"/>
      <c r="AK2747" s="17" t="e">
        <f>VLOOKUP(A2747,'[1]Deals (Exits)'!B:B,1,FALSE)</f>
        <v>#N/A</v>
      </c>
      <c r="AL2747" s="23"/>
      <c r="AM2747" s="17"/>
      <c r="AN2747" s="17"/>
      <c r="AO2747" s="17"/>
      <c r="AP2747" s="17"/>
      <c r="AQ2747" s="18"/>
      <c r="AR2747" s="18"/>
      <c r="AS2747" s="17"/>
      <c r="AT2747" s="17"/>
      <c r="AU2747" s="18"/>
      <c r="AV2747" s="17"/>
      <c r="AW2747" s="17"/>
      <c r="AX2747" s="17"/>
      <c r="AY2747" s="17"/>
      <c r="AZ2747" s="17"/>
      <c r="BA2747" s="17"/>
      <c r="BB2747" s="17"/>
      <c r="BC2747" s="17"/>
      <c r="BD2747" s="17"/>
      <c r="BE2747" s="17"/>
      <c r="BF2747" s="17"/>
      <c r="BG2747" s="17"/>
      <c r="BH2747" s="17"/>
      <c r="BI2747" s="17"/>
      <c r="BJ2747" s="17"/>
      <c r="BK2747" s="17"/>
      <c r="BL2747" s="17"/>
      <c r="BM2747" s="17"/>
      <c r="BN2747" s="15"/>
      <c r="BO2747" s="15"/>
      <c r="BP2747" s="22"/>
      <c r="BQ2747" s="15"/>
      <c r="BR2747" s="15"/>
      <c r="BS2747" s="15"/>
      <c r="BT2747" s="15"/>
      <c r="BU2747" s="15"/>
      <c r="BV2747" s="15"/>
      <c r="BW2747" s="15"/>
      <c r="BX2747" s="15"/>
      <c r="BY2747" s="15"/>
      <c r="BZ2747" s="15"/>
      <c r="CA2747" s="15"/>
      <c r="CB2747" s="15"/>
      <c r="CC2747" s="15"/>
      <c r="CD2747" s="15"/>
      <c r="CE2747" s="15"/>
      <c r="CF2747" s="15"/>
      <c r="CG2747" s="15"/>
      <c r="CH2747" s="15"/>
      <c r="CI2747" s="15"/>
      <c r="CJ2747" s="15"/>
    </row>
    <row r="2748" spans="1:88" ht="12.75">
      <c r="A2748" t="s">
        <v>17161</v>
      </c>
      <c r="B2748" s="15" t="s">
        <v>17162</v>
      </c>
      <c r="C2748" s="15" t="s">
        <v>58</v>
      </c>
      <c r="D2748" s="16">
        <v>2014</v>
      </c>
      <c r="E2748" s="15" t="s">
        <v>90</v>
      </c>
      <c r="F2748" s="26"/>
      <c r="G2748" s="26" t="s">
        <v>91</v>
      </c>
      <c r="H2748" s="26" t="s">
        <v>91</v>
      </c>
      <c r="I2748" s="15" t="s">
        <v>91</v>
      </c>
      <c r="J2748" s="26"/>
      <c r="K2748" s="17">
        <f t="shared" si="289"/>
        <v>0</v>
      </c>
      <c r="L2748" s="15"/>
      <c r="M2748" s="15"/>
      <c r="N2748" s="15"/>
      <c r="O2748" s="15"/>
      <c r="P2748" s="15"/>
      <c r="Q2748" s="15"/>
      <c r="R2748" s="15"/>
      <c r="S2748" s="19"/>
      <c r="T2748" s="15"/>
      <c r="U2748" s="17"/>
      <c r="V2748" s="15"/>
      <c r="W2748" s="15"/>
      <c r="X2748" s="15"/>
      <c r="Y2748" s="15"/>
      <c r="AB2748" s="20"/>
      <c r="AC2748" s="21" t="s">
        <v>17163</v>
      </c>
      <c r="AD2748" s="21" t="s">
        <v>17164</v>
      </c>
      <c r="AE2748" s="15"/>
      <c r="AF2748" s="21" t="s">
        <v>17165</v>
      </c>
      <c r="AG2748" s="22">
        <f t="shared" si="288"/>
        <v>0.35483870967741937</v>
      </c>
      <c r="AH2748" s="15"/>
      <c r="AI2748" s="17"/>
      <c r="AJ2748" s="17"/>
      <c r="AK2748" s="17" t="e">
        <f>VLOOKUP(A2748,'[1]Deals (Exits)'!B:B,1,FALSE)</f>
        <v>#N/A</v>
      </c>
      <c r="AL2748" s="23"/>
      <c r="AM2748" s="17"/>
      <c r="AN2748" s="17"/>
      <c r="AO2748" s="17"/>
      <c r="AP2748" s="17"/>
      <c r="AQ2748" s="18"/>
      <c r="AR2748" s="18"/>
      <c r="AS2748" s="17"/>
      <c r="AT2748" s="17"/>
      <c r="AU2748" s="18"/>
      <c r="AV2748" s="17"/>
      <c r="AW2748" s="17"/>
      <c r="AX2748" s="17"/>
      <c r="AY2748" s="17"/>
      <c r="AZ2748" s="17"/>
      <c r="BA2748" s="17"/>
      <c r="BB2748" s="17"/>
      <c r="BC2748" s="17"/>
      <c r="BD2748" s="17"/>
      <c r="BE2748" s="17"/>
      <c r="BF2748" s="17"/>
      <c r="BG2748" s="17"/>
      <c r="BH2748" s="17"/>
      <c r="BI2748" s="17"/>
      <c r="BJ2748" s="17"/>
      <c r="BK2748" s="17"/>
      <c r="BL2748" s="17"/>
      <c r="BM2748" s="17"/>
      <c r="BN2748" s="15"/>
      <c r="BO2748" s="15"/>
      <c r="BP2748" s="22"/>
      <c r="BQ2748" s="15"/>
      <c r="BR2748" s="15"/>
      <c r="BS2748" s="15"/>
      <c r="BT2748" s="15"/>
      <c r="BU2748" s="15"/>
      <c r="BV2748" s="15"/>
      <c r="BW2748" s="15"/>
      <c r="BX2748" s="15"/>
      <c r="BY2748" s="15"/>
      <c r="BZ2748" s="15"/>
      <c r="CA2748" s="15"/>
      <c r="CB2748" s="15"/>
      <c r="CC2748" s="15"/>
      <c r="CD2748" s="15"/>
      <c r="CE2748" s="15"/>
      <c r="CF2748" s="15"/>
      <c r="CG2748" s="15"/>
      <c r="CH2748" s="15"/>
      <c r="CI2748" s="15"/>
      <c r="CJ2748" s="15"/>
    </row>
    <row r="2749" spans="1:88" ht="12.75">
      <c r="A2749" s="25" t="s">
        <v>17166</v>
      </c>
      <c r="B2749" s="15" t="s">
        <v>17167</v>
      </c>
      <c r="C2749" s="15" t="s">
        <v>58</v>
      </c>
      <c r="D2749" s="16">
        <v>2012</v>
      </c>
      <c r="E2749" s="15" t="s">
        <v>2909</v>
      </c>
      <c r="F2749" s="26"/>
      <c r="G2749" s="26" t="s">
        <v>91</v>
      </c>
      <c r="H2749" s="26" t="s">
        <v>91</v>
      </c>
      <c r="I2749" s="15" t="s">
        <v>91</v>
      </c>
      <c r="J2749" s="26"/>
      <c r="K2749" s="17">
        <f t="shared" si="289"/>
        <v>0</v>
      </c>
      <c r="L2749" s="15"/>
      <c r="M2749" s="15"/>
      <c r="N2749" s="15"/>
      <c r="O2749" s="15"/>
      <c r="P2749" s="15"/>
      <c r="Q2749" s="15"/>
      <c r="R2749" s="15"/>
      <c r="S2749" s="19"/>
      <c r="T2749" s="15"/>
      <c r="U2749" s="17"/>
      <c r="V2749" s="15"/>
      <c r="W2749" s="15"/>
      <c r="X2749" s="15"/>
      <c r="Y2749" s="15"/>
      <c r="AB2749" s="20"/>
      <c r="AC2749" s="21" t="s">
        <v>17168</v>
      </c>
      <c r="AD2749" s="15"/>
      <c r="AE2749" s="15"/>
      <c r="AF2749" s="15"/>
      <c r="AG2749" s="22">
        <f t="shared" si="288"/>
        <v>0.29032258064516131</v>
      </c>
      <c r="AH2749" s="15"/>
      <c r="AI2749" s="17"/>
      <c r="AJ2749" s="17"/>
      <c r="AK2749" s="17" t="e">
        <f>VLOOKUP(A2749,'[1]Deals (Exits)'!B:B,1,FALSE)</f>
        <v>#N/A</v>
      </c>
      <c r="AL2749" s="23"/>
      <c r="AM2749" s="17"/>
      <c r="AN2749" s="17"/>
      <c r="AO2749" s="17"/>
      <c r="AP2749" s="17"/>
      <c r="AQ2749" s="18"/>
      <c r="AR2749" s="18"/>
      <c r="AS2749" s="17"/>
      <c r="AT2749" s="17"/>
      <c r="AU2749" s="18"/>
      <c r="AV2749" s="17"/>
      <c r="AW2749" s="17"/>
      <c r="AX2749" s="17"/>
      <c r="AY2749" s="17"/>
      <c r="AZ2749" s="17"/>
      <c r="BA2749" s="17"/>
      <c r="BB2749" s="17"/>
      <c r="BC2749" s="17"/>
      <c r="BD2749" s="17"/>
      <c r="BE2749" s="17"/>
      <c r="BF2749" s="17"/>
      <c r="BG2749" s="17"/>
      <c r="BH2749" s="17"/>
      <c r="BI2749" s="17"/>
      <c r="BJ2749" s="17"/>
      <c r="BK2749" s="17"/>
      <c r="BL2749" s="17"/>
      <c r="BM2749" s="17"/>
      <c r="BN2749" s="15"/>
      <c r="BO2749" s="15"/>
      <c r="BP2749" s="22"/>
      <c r="BQ2749" s="15"/>
      <c r="BR2749" s="15"/>
      <c r="BS2749" s="15"/>
      <c r="BT2749" s="15"/>
      <c r="BU2749" s="15"/>
      <c r="BV2749" s="15"/>
      <c r="BW2749" s="15"/>
      <c r="BX2749" s="15"/>
      <c r="BY2749" s="15"/>
      <c r="BZ2749" s="15"/>
      <c r="CA2749" s="15"/>
      <c r="CB2749" s="15"/>
      <c r="CC2749" s="15"/>
      <c r="CD2749" s="15"/>
      <c r="CE2749" s="15"/>
      <c r="CF2749" s="15"/>
      <c r="CG2749" s="15"/>
      <c r="CH2749" s="15"/>
      <c r="CI2749" s="15"/>
      <c r="CJ2749" s="15"/>
    </row>
    <row r="2750" spans="1:88" ht="12.75">
      <c r="A2750" s="25" t="s">
        <v>17169</v>
      </c>
      <c r="B2750" s="15" t="s">
        <v>17170</v>
      </c>
      <c r="C2750" s="15" t="s">
        <v>58</v>
      </c>
      <c r="D2750" s="16">
        <v>2015</v>
      </c>
      <c r="E2750" s="15" t="s">
        <v>90</v>
      </c>
      <c r="F2750" s="26"/>
      <c r="G2750" s="26" t="s">
        <v>91</v>
      </c>
      <c r="H2750" s="26" t="s">
        <v>91</v>
      </c>
      <c r="I2750" s="15" t="s">
        <v>91</v>
      </c>
      <c r="J2750" s="26"/>
      <c r="K2750" s="17">
        <f t="shared" si="289"/>
        <v>0</v>
      </c>
      <c r="L2750" s="15"/>
      <c r="M2750" s="15"/>
      <c r="N2750" s="15"/>
      <c r="O2750" s="15"/>
      <c r="P2750" s="15"/>
      <c r="Q2750" s="15"/>
      <c r="R2750" s="15"/>
      <c r="S2750" s="19"/>
      <c r="T2750" s="15"/>
      <c r="U2750" s="17"/>
      <c r="V2750" s="15"/>
      <c r="W2750" s="15"/>
      <c r="X2750" s="15"/>
      <c r="Y2750" s="15"/>
      <c r="AB2750" s="20"/>
      <c r="AC2750" s="21" t="s">
        <v>6897</v>
      </c>
      <c r="AD2750" s="21" t="s">
        <v>6898</v>
      </c>
      <c r="AE2750" s="21" t="s">
        <v>6899</v>
      </c>
      <c r="AF2750" s="15"/>
      <c r="AG2750" s="22">
        <f t="shared" si="288"/>
        <v>0.35483870967741937</v>
      </c>
      <c r="AH2750" s="15"/>
      <c r="AI2750" s="17"/>
      <c r="AJ2750" s="17"/>
      <c r="AK2750" s="17" t="e">
        <f>VLOOKUP(A2750,'[1]Deals (Exits)'!B:B,1,FALSE)</f>
        <v>#N/A</v>
      </c>
      <c r="AL2750" s="23"/>
      <c r="AM2750" s="17"/>
      <c r="AN2750" s="17"/>
      <c r="AO2750" s="17"/>
      <c r="AP2750" s="17"/>
      <c r="AQ2750" s="18"/>
      <c r="AR2750" s="18"/>
      <c r="AS2750" s="17"/>
      <c r="AT2750" s="17"/>
      <c r="AU2750" s="18"/>
      <c r="AV2750" s="17"/>
      <c r="AW2750" s="17"/>
      <c r="AX2750" s="17"/>
      <c r="AY2750" s="17"/>
      <c r="AZ2750" s="17"/>
      <c r="BA2750" s="17"/>
      <c r="BB2750" s="17"/>
      <c r="BC2750" s="17"/>
      <c r="BD2750" s="17"/>
      <c r="BE2750" s="17"/>
      <c r="BF2750" s="17"/>
      <c r="BG2750" s="17"/>
      <c r="BH2750" s="17"/>
      <c r="BI2750" s="17"/>
      <c r="BJ2750" s="17"/>
      <c r="BK2750" s="17"/>
      <c r="BL2750" s="17"/>
      <c r="BM2750" s="17"/>
      <c r="BN2750" s="15"/>
      <c r="BO2750" s="15"/>
      <c r="BP2750" s="22"/>
      <c r="BQ2750" s="15"/>
      <c r="BR2750" s="15"/>
      <c r="BS2750" s="15"/>
      <c r="BT2750" s="15"/>
      <c r="BU2750" s="15"/>
      <c r="BV2750" s="15"/>
      <c r="BW2750" s="15"/>
      <c r="BX2750" s="15"/>
      <c r="BY2750" s="15"/>
      <c r="BZ2750" s="15"/>
      <c r="CA2750" s="15"/>
      <c r="CB2750" s="15"/>
      <c r="CC2750" s="15"/>
      <c r="CD2750" s="15"/>
      <c r="CE2750" s="15"/>
      <c r="CF2750" s="15"/>
      <c r="CG2750" s="15"/>
      <c r="CH2750" s="15"/>
      <c r="CI2750" s="15"/>
      <c r="CJ2750" s="15"/>
    </row>
    <row r="2751" spans="1:88" ht="12.75">
      <c r="A2751" s="25" t="s">
        <v>17171</v>
      </c>
      <c r="B2751" s="15" t="s">
        <v>17172</v>
      </c>
      <c r="C2751" s="15" t="s">
        <v>58</v>
      </c>
      <c r="D2751" s="16">
        <v>2016</v>
      </c>
      <c r="E2751" s="15" t="s">
        <v>8937</v>
      </c>
      <c r="F2751" s="26"/>
      <c r="G2751" s="26" t="s">
        <v>4210</v>
      </c>
      <c r="H2751" s="26" t="s">
        <v>91</v>
      </c>
      <c r="I2751" s="15" t="s">
        <v>17173</v>
      </c>
      <c r="J2751" s="26"/>
      <c r="K2751" s="17">
        <f t="shared" si="289"/>
        <v>0</v>
      </c>
      <c r="L2751" s="15"/>
      <c r="M2751" s="15"/>
      <c r="N2751" s="15"/>
      <c r="O2751" s="15"/>
      <c r="P2751" s="15"/>
      <c r="Q2751" s="15"/>
      <c r="R2751" s="15"/>
      <c r="S2751" s="19"/>
      <c r="T2751" s="15"/>
      <c r="U2751" s="17"/>
      <c r="V2751" s="15"/>
      <c r="W2751" s="15"/>
      <c r="X2751" s="15"/>
      <c r="Y2751" s="15"/>
      <c r="AB2751" s="20"/>
      <c r="AC2751" s="21" t="s">
        <v>17174</v>
      </c>
      <c r="AD2751" s="21" t="s">
        <v>17175</v>
      </c>
      <c r="AE2751" s="21" t="s">
        <v>17176</v>
      </c>
      <c r="AF2751" s="15"/>
      <c r="AG2751" s="22">
        <f t="shared" si="288"/>
        <v>0.35483870967741937</v>
      </c>
      <c r="AH2751" s="15"/>
      <c r="AI2751" s="17"/>
      <c r="AJ2751" s="17"/>
      <c r="AK2751" s="17" t="e">
        <f>VLOOKUP(A2751,'[1]Deals (Exits)'!B:B,1,FALSE)</f>
        <v>#N/A</v>
      </c>
      <c r="AL2751" s="23"/>
      <c r="AM2751" s="17"/>
      <c r="AN2751" s="17"/>
      <c r="AO2751" s="17"/>
      <c r="AP2751" s="17"/>
      <c r="AQ2751" s="18"/>
      <c r="AR2751" s="18"/>
      <c r="AS2751" s="17"/>
      <c r="AT2751" s="17"/>
      <c r="AU2751" s="18"/>
      <c r="AV2751" s="17"/>
      <c r="AW2751" s="17"/>
      <c r="AX2751" s="17"/>
      <c r="AY2751" s="17"/>
      <c r="AZ2751" s="17"/>
      <c r="BA2751" s="17"/>
      <c r="BB2751" s="17"/>
      <c r="BC2751" s="17"/>
      <c r="BD2751" s="17"/>
      <c r="BE2751" s="17"/>
      <c r="BF2751" s="17"/>
      <c r="BG2751" s="17"/>
      <c r="BH2751" s="17"/>
      <c r="BI2751" s="17"/>
      <c r="BJ2751" s="17"/>
      <c r="BK2751" s="17"/>
      <c r="BL2751" s="17"/>
      <c r="BM2751" s="17"/>
      <c r="BN2751" s="15"/>
      <c r="BO2751" s="15"/>
      <c r="BP2751" s="22"/>
      <c r="BQ2751" s="15"/>
      <c r="BR2751" s="15"/>
      <c r="BS2751" s="15"/>
      <c r="BT2751" s="15"/>
      <c r="BU2751" s="15"/>
      <c r="BV2751" s="15"/>
      <c r="BW2751" s="15"/>
      <c r="BX2751" s="15"/>
      <c r="BY2751" s="15"/>
      <c r="BZ2751" s="15"/>
      <c r="CA2751" s="15"/>
      <c r="CB2751" s="15"/>
      <c r="CC2751" s="15"/>
      <c r="CD2751" s="15"/>
      <c r="CE2751" s="15"/>
      <c r="CF2751" s="15"/>
      <c r="CG2751" s="15"/>
      <c r="CH2751" s="15"/>
      <c r="CI2751" s="15"/>
      <c r="CJ2751" s="15"/>
    </row>
    <row r="2752" spans="1:88" ht="12.75">
      <c r="A2752" s="25" t="s">
        <v>17177</v>
      </c>
      <c r="B2752" t="s">
        <v>17178</v>
      </c>
      <c r="C2752" s="15" t="s">
        <v>58</v>
      </c>
      <c r="D2752" s="16">
        <v>2014</v>
      </c>
      <c r="E2752" s="15" t="s">
        <v>90</v>
      </c>
      <c r="F2752" s="26"/>
      <c r="G2752" s="26" t="s">
        <v>91</v>
      </c>
      <c r="H2752" s="26" t="s">
        <v>91</v>
      </c>
      <c r="I2752" s="15" t="s">
        <v>91</v>
      </c>
      <c r="J2752" s="26"/>
      <c r="K2752" s="17">
        <f t="shared" si="289"/>
        <v>0</v>
      </c>
      <c r="L2752" s="15"/>
      <c r="M2752" s="15"/>
      <c r="N2752" s="15"/>
      <c r="O2752" s="15"/>
      <c r="P2752" s="15"/>
      <c r="Q2752" s="15"/>
      <c r="R2752" s="15"/>
      <c r="S2752" s="19"/>
      <c r="T2752" s="15"/>
      <c r="U2752" s="17"/>
      <c r="V2752" s="15"/>
      <c r="W2752" s="15"/>
      <c r="X2752" s="15"/>
      <c r="Y2752" s="15"/>
      <c r="AB2752" s="20"/>
      <c r="AC2752" s="21" t="s">
        <v>17179</v>
      </c>
      <c r="AD2752" s="21" t="s">
        <v>17180</v>
      </c>
      <c r="AE2752" s="21" t="s">
        <v>17181</v>
      </c>
      <c r="AF2752" s="21" t="s">
        <v>17182</v>
      </c>
      <c r="AG2752" s="22">
        <f t="shared" si="288"/>
        <v>0.38709677419354838</v>
      </c>
      <c r="AH2752" s="15"/>
      <c r="AI2752" s="17"/>
      <c r="AJ2752" s="17"/>
      <c r="AK2752" s="17" t="e">
        <f>VLOOKUP(A2752,'[1]Deals (Exits)'!B:B,1,FALSE)</f>
        <v>#N/A</v>
      </c>
      <c r="AL2752" s="23"/>
      <c r="AM2752" s="17"/>
      <c r="AN2752" s="17"/>
      <c r="AO2752" s="17"/>
      <c r="AP2752" s="17"/>
      <c r="AQ2752" s="18"/>
      <c r="AR2752" s="18"/>
      <c r="AS2752" s="17"/>
      <c r="AT2752" s="17"/>
      <c r="AU2752" s="18"/>
      <c r="AV2752" s="17"/>
      <c r="AW2752" s="17"/>
      <c r="AX2752" s="17"/>
      <c r="AY2752" s="17"/>
      <c r="AZ2752" s="17"/>
      <c r="BA2752" s="17"/>
      <c r="BB2752" s="17"/>
      <c r="BC2752" s="17"/>
      <c r="BD2752" s="17"/>
      <c r="BE2752" s="17"/>
      <c r="BF2752" s="17"/>
      <c r="BG2752" s="17"/>
      <c r="BH2752" s="17"/>
      <c r="BI2752" s="17"/>
      <c r="BJ2752" s="17"/>
      <c r="BK2752" s="17"/>
      <c r="BL2752" s="17"/>
      <c r="BM2752" s="17"/>
      <c r="BN2752" s="15"/>
      <c r="BO2752" s="15"/>
      <c r="BP2752" s="22"/>
      <c r="BQ2752" s="15"/>
      <c r="BR2752" s="15"/>
      <c r="BS2752" s="15"/>
      <c r="BT2752" s="15"/>
      <c r="BU2752" s="15"/>
      <c r="BV2752" s="15"/>
      <c r="BW2752" s="15"/>
      <c r="BX2752" s="15"/>
      <c r="BY2752" s="15"/>
      <c r="BZ2752" s="15"/>
      <c r="CA2752" s="15"/>
      <c r="CB2752" s="15"/>
      <c r="CC2752" s="15"/>
      <c r="CD2752" s="15"/>
      <c r="CE2752" s="15"/>
      <c r="CF2752" s="15"/>
      <c r="CG2752" s="15"/>
      <c r="CH2752" s="15"/>
      <c r="CI2752" s="15"/>
      <c r="CJ2752" s="15"/>
    </row>
    <row r="2753" spans="1:88" ht="12.75">
      <c r="A2753" s="25" t="s">
        <v>17183</v>
      </c>
      <c r="B2753" s="15" t="s">
        <v>17184</v>
      </c>
      <c r="C2753" s="15" t="s">
        <v>58</v>
      </c>
      <c r="D2753" s="16">
        <v>2011</v>
      </c>
      <c r="E2753" s="15" t="s">
        <v>90</v>
      </c>
      <c r="F2753" s="26"/>
      <c r="G2753" s="26" t="s">
        <v>91</v>
      </c>
      <c r="H2753" s="26" t="s">
        <v>91</v>
      </c>
      <c r="I2753" s="15" t="s">
        <v>91</v>
      </c>
      <c r="J2753" s="26"/>
      <c r="K2753" s="17">
        <f t="shared" si="289"/>
        <v>0</v>
      </c>
      <c r="L2753" s="15"/>
      <c r="M2753" s="15"/>
      <c r="N2753" s="15"/>
      <c r="O2753" s="15"/>
      <c r="P2753" s="15"/>
      <c r="Q2753" s="15"/>
      <c r="R2753" s="15"/>
      <c r="S2753" s="19"/>
      <c r="T2753" s="15"/>
      <c r="U2753" s="17"/>
      <c r="V2753" s="15"/>
      <c r="W2753" s="15"/>
      <c r="X2753" s="15"/>
      <c r="Y2753" s="15"/>
      <c r="AB2753" s="20"/>
      <c r="AC2753" s="21" t="s">
        <v>17185</v>
      </c>
      <c r="AD2753" s="15"/>
      <c r="AE2753" s="21" t="s">
        <v>17186</v>
      </c>
      <c r="AF2753" s="21" t="s">
        <v>17187</v>
      </c>
      <c r="AG2753" s="22">
        <f t="shared" si="288"/>
        <v>0.35483870967741937</v>
      </c>
      <c r="AH2753" s="15"/>
      <c r="AI2753" s="17"/>
      <c r="AJ2753" s="17"/>
      <c r="AK2753" s="17" t="e">
        <f>VLOOKUP(A2753,'[1]Deals (Exits)'!B:B,1,FALSE)</f>
        <v>#N/A</v>
      </c>
      <c r="AL2753" s="23"/>
      <c r="AM2753" s="17"/>
      <c r="AN2753" s="17"/>
      <c r="AO2753" s="17"/>
      <c r="AP2753" s="17"/>
      <c r="AQ2753" s="18"/>
      <c r="AR2753" s="18"/>
      <c r="AS2753" s="17"/>
      <c r="AT2753" s="17"/>
      <c r="AU2753" s="18"/>
      <c r="AV2753" s="17"/>
      <c r="AW2753" s="17"/>
      <c r="AX2753" s="17"/>
      <c r="AY2753" s="17"/>
      <c r="AZ2753" s="17"/>
      <c r="BA2753" s="17"/>
      <c r="BB2753" s="17"/>
      <c r="BC2753" s="17"/>
      <c r="BD2753" s="17"/>
      <c r="BE2753" s="17"/>
      <c r="BF2753" s="17"/>
      <c r="BG2753" s="17"/>
      <c r="BH2753" s="17"/>
      <c r="BI2753" s="17"/>
      <c r="BJ2753" s="17"/>
      <c r="BK2753" s="17"/>
      <c r="BL2753" s="17"/>
      <c r="BM2753" s="17"/>
      <c r="BN2753" s="15"/>
      <c r="BO2753" s="15"/>
      <c r="BP2753" s="22"/>
      <c r="BQ2753" s="15"/>
      <c r="BR2753" s="15"/>
      <c r="BS2753" s="15"/>
      <c r="BT2753" s="15"/>
      <c r="BU2753" s="15"/>
      <c r="BV2753" s="15"/>
      <c r="BW2753" s="15"/>
      <c r="BX2753" s="15"/>
      <c r="BY2753" s="15"/>
      <c r="BZ2753" s="15"/>
      <c r="CA2753" s="15"/>
      <c r="CB2753" s="15"/>
      <c r="CC2753" s="15"/>
      <c r="CD2753" s="15"/>
      <c r="CE2753" s="15"/>
      <c r="CF2753" s="15"/>
      <c r="CG2753" s="15"/>
      <c r="CH2753" s="15"/>
      <c r="CI2753" s="15"/>
      <c r="CJ2753" s="15"/>
    </row>
    <row r="2754" spans="1:88" ht="12.75">
      <c r="A2754" s="25" t="s">
        <v>17188</v>
      </c>
      <c r="B2754" s="15" t="s">
        <v>17189</v>
      </c>
      <c r="C2754" s="15" t="s">
        <v>58</v>
      </c>
      <c r="D2754" s="16">
        <v>2017</v>
      </c>
      <c r="E2754" s="15" t="s">
        <v>90</v>
      </c>
      <c r="F2754" s="26"/>
      <c r="G2754" s="26" t="s">
        <v>91</v>
      </c>
      <c r="H2754" s="26" t="s">
        <v>91</v>
      </c>
      <c r="I2754" s="15" t="s">
        <v>91</v>
      </c>
      <c r="J2754" s="26"/>
      <c r="K2754" s="17">
        <f t="shared" si="289"/>
        <v>0</v>
      </c>
      <c r="L2754" s="15"/>
      <c r="M2754" s="15"/>
      <c r="N2754" s="15"/>
      <c r="O2754" s="15"/>
      <c r="P2754" s="15"/>
      <c r="Q2754" s="15"/>
      <c r="R2754" s="15"/>
      <c r="S2754" s="19"/>
      <c r="T2754" s="15"/>
      <c r="U2754" s="17"/>
      <c r="V2754" s="15"/>
      <c r="W2754" s="15"/>
      <c r="X2754" s="15"/>
      <c r="Y2754" s="15"/>
      <c r="AB2754" s="20"/>
      <c r="AC2754" s="21" t="s">
        <v>17190</v>
      </c>
      <c r="AD2754" s="21" t="s">
        <v>17191</v>
      </c>
      <c r="AE2754" s="15"/>
      <c r="AF2754" s="21" t="s">
        <v>17192</v>
      </c>
      <c r="AG2754" s="22">
        <f t="shared" si="288"/>
        <v>0.35483870967741937</v>
      </c>
      <c r="AH2754" s="15"/>
      <c r="AI2754" s="17"/>
      <c r="AJ2754" s="17"/>
      <c r="AK2754" s="17" t="e">
        <f>VLOOKUP(A2754,'[1]Deals (Exits)'!B:B,1,FALSE)</f>
        <v>#N/A</v>
      </c>
      <c r="AL2754" s="23"/>
      <c r="AM2754" s="17"/>
      <c r="AN2754" s="17"/>
      <c r="AO2754" s="17"/>
      <c r="AP2754" s="17"/>
      <c r="AQ2754" s="18"/>
      <c r="AR2754" s="18"/>
      <c r="AS2754" s="17"/>
      <c r="AT2754" s="17"/>
      <c r="AU2754" s="18"/>
      <c r="AV2754" s="17"/>
      <c r="AW2754" s="17"/>
      <c r="AX2754" s="17"/>
      <c r="AY2754" s="17"/>
      <c r="AZ2754" s="17"/>
      <c r="BA2754" s="17"/>
      <c r="BB2754" s="17"/>
      <c r="BC2754" s="17"/>
      <c r="BD2754" s="17"/>
      <c r="BE2754" s="17"/>
      <c r="BF2754" s="17"/>
      <c r="BG2754" s="17"/>
      <c r="BH2754" s="17"/>
      <c r="BI2754" s="17"/>
      <c r="BJ2754" s="17"/>
      <c r="BK2754" s="17"/>
      <c r="BL2754" s="17"/>
      <c r="BM2754" s="17"/>
      <c r="BN2754" s="15"/>
      <c r="BO2754" s="15"/>
      <c r="BP2754" s="22"/>
      <c r="BQ2754" s="15"/>
      <c r="BR2754" s="15"/>
      <c r="BS2754" s="15"/>
      <c r="BT2754" s="15"/>
      <c r="BU2754" s="15"/>
      <c r="BV2754" s="15"/>
      <c r="BW2754" s="15"/>
      <c r="BX2754" s="15"/>
      <c r="BY2754" s="15"/>
      <c r="BZ2754" s="15"/>
      <c r="CA2754" s="15"/>
      <c r="CB2754" s="15"/>
      <c r="CC2754" s="15"/>
      <c r="CD2754" s="15"/>
      <c r="CE2754" s="15"/>
      <c r="CF2754" s="15"/>
      <c r="CG2754" s="15"/>
      <c r="CH2754" s="15"/>
      <c r="CI2754" s="15"/>
      <c r="CJ2754" s="15"/>
    </row>
    <row r="2755" spans="1:88" ht="12.75">
      <c r="A2755" s="25" t="s">
        <v>17193</v>
      </c>
      <c r="B2755" s="15" t="s">
        <v>17194</v>
      </c>
      <c r="C2755" s="15" t="s">
        <v>58</v>
      </c>
      <c r="D2755" s="16">
        <v>2019</v>
      </c>
      <c r="E2755" s="15" t="s">
        <v>1472</v>
      </c>
      <c r="F2755" s="26"/>
      <c r="G2755" s="26" t="s">
        <v>91</v>
      </c>
      <c r="H2755" s="26" t="s">
        <v>91</v>
      </c>
      <c r="I2755" s="15" t="s">
        <v>91</v>
      </c>
      <c r="J2755" s="26"/>
      <c r="K2755" s="17">
        <f t="shared" si="289"/>
        <v>0</v>
      </c>
      <c r="L2755" s="15"/>
      <c r="M2755" s="15"/>
      <c r="N2755" s="15"/>
      <c r="O2755" s="15"/>
      <c r="P2755" s="15"/>
      <c r="Q2755" s="15"/>
      <c r="R2755" s="15"/>
      <c r="S2755" s="19"/>
      <c r="T2755" s="15"/>
      <c r="U2755" s="17"/>
      <c r="V2755" s="15"/>
      <c r="W2755" s="15"/>
      <c r="X2755" s="15"/>
      <c r="Y2755" s="15"/>
      <c r="AB2755" s="20"/>
      <c r="AC2755" s="21" t="s">
        <v>17195</v>
      </c>
      <c r="AD2755" s="21" t="s">
        <v>17196</v>
      </c>
      <c r="AE2755" s="21" t="s">
        <v>17197</v>
      </c>
      <c r="AF2755" s="21" t="s">
        <v>17198</v>
      </c>
      <c r="AG2755" s="22">
        <f t="shared" si="288"/>
        <v>0.38709677419354838</v>
      </c>
      <c r="AH2755" s="15"/>
      <c r="AI2755" s="17"/>
      <c r="AJ2755" s="17"/>
      <c r="AK2755" s="17" t="e">
        <f>VLOOKUP(A2755,'[1]Deals (Exits)'!B:B,1,FALSE)</f>
        <v>#N/A</v>
      </c>
      <c r="AL2755" s="23"/>
      <c r="AM2755" s="17"/>
      <c r="AN2755" s="17"/>
      <c r="AO2755" s="17"/>
      <c r="AP2755" s="17"/>
      <c r="AQ2755" s="18"/>
      <c r="AR2755" s="18"/>
      <c r="AS2755" s="17"/>
      <c r="AT2755" s="17"/>
      <c r="AU2755" s="18"/>
      <c r="AV2755" s="17"/>
      <c r="AW2755" s="17"/>
      <c r="AX2755" s="17"/>
      <c r="AY2755" s="17"/>
      <c r="AZ2755" s="17"/>
      <c r="BA2755" s="17"/>
      <c r="BB2755" s="17"/>
      <c r="BC2755" s="17"/>
      <c r="BD2755" s="17"/>
      <c r="BE2755" s="17"/>
      <c r="BF2755" s="17"/>
      <c r="BG2755" s="17"/>
      <c r="BH2755" s="17"/>
      <c r="BI2755" s="17"/>
      <c r="BJ2755" s="17"/>
      <c r="BK2755" s="17"/>
      <c r="BL2755" s="17"/>
      <c r="BM2755" s="17"/>
      <c r="BN2755" s="15"/>
      <c r="BO2755" s="15"/>
      <c r="BP2755" s="22"/>
      <c r="BQ2755" s="15"/>
      <c r="BR2755" s="15"/>
      <c r="BS2755" s="15"/>
      <c r="BT2755" s="15"/>
      <c r="BU2755" s="15"/>
      <c r="BV2755" s="15"/>
      <c r="BW2755" s="15"/>
      <c r="BX2755" s="15"/>
      <c r="BY2755" s="15"/>
      <c r="BZ2755" s="15"/>
      <c r="CA2755" s="15"/>
      <c r="CB2755" s="15"/>
      <c r="CC2755" s="15"/>
      <c r="CD2755" s="15"/>
      <c r="CE2755" s="15"/>
      <c r="CF2755" s="15"/>
      <c r="CG2755" s="15"/>
      <c r="CH2755" s="15"/>
      <c r="CI2755" s="15"/>
      <c r="CJ2755" s="15"/>
    </row>
    <row r="2756" spans="1:88" ht="12.75">
      <c r="A2756" s="25" t="s">
        <v>17199</v>
      </c>
      <c r="B2756" s="15" t="s">
        <v>17200</v>
      </c>
      <c r="C2756" s="15" t="s">
        <v>58</v>
      </c>
      <c r="D2756" s="16">
        <v>2014</v>
      </c>
      <c r="E2756" s="15" t="s">
        <v>1472</v>
      </c>
      <c r="F2756" s="26"/>
      <c r="G2756" s="26" t="s">
        <v>91</v>
      </c>
      <c r="H2756" s="26" t="s">
        <v>91</v>
      </c>
      <c r="I2756" s="15" t="s">
        <v>91</v>
      </c>
      <c r="J2756" s="26"/>
      <c r="K2756" s="17">
        <f t="shared" si="289"/>
        <v>0</v>
      </c>
      <c r="L2756" s="15"/>
      <c r="M2756" s="15"/>
      <c r="N2756" s="15"/>
      <c r="O2756" s="15"/>
      <c r="P2756" s="15"/>
      <c r="Q2756" s="15"/>
      <c r="R2756" s="15"/>
      <c r="S2756" s="19"/>
      <c r="T2756" s="15"/>
      <c r="U2756" s="17"/>
      <c r="V2756" s="15"/>
      <c r="W2756" s="15"/>
      <c r="X2756" s="15"/>
      <c r="Y2756" s="15"/>
      <c r="AB2756" s="20"/>
      <c r="AC2756" s="21" t="s">
        <v>17201</v>
      </c>
      <c r="AD2756" s="21" t="s">
        <v>17202</v>
      </c>
      <c r="AE2756" s="21" t="s">
        <v>17202</v>
      </c>
      <c r="AF2756" s="21" t="s">
        <v>17203</v>
      </c>
      <c r="AG2756" s="22">
        <f t="shared" si="288"/>
        <v>0.38709677419354838</v>
      </c>
      <c r="AH2756" s="15"/>
      <c r="AI2756" s="17"/>
      <c r="AJ2756" s="17"/>
      <c r="AK2756" s="17" t="e">
        <f>VLOOKUP(A2756,'[1]Deals (Exits)'!B:B,1,FALSE)</f>
        <v>#N/A</v>
      </c>
      <c r="AL2756" s="23"/>
      <c r="AM2756" s="17"/>
      <c r="AN2756" s="17"/>
      <c r="AO2756" s="17"/>
      <c r="AP2756" s="17"/>
      <c r="AQ2756" s="18"/>
      <c r="AR2756" s="18"/>
      <c r="AS2756" s="17"/>
      <c r="AT2756" s="17"/>
      <c r="AU2756" s="18"/>
      <c r="AV2756" s="17"/>
      <c r="AW2756" s="17"/>
      <c r="AX2756" s="17"/>
      <c r="AY2756" s="17"/>
      <c r="AZ2756" s="17"/>
      <c r="BA2756" s="17"/>
      <c r="BB2756" s="17"/>
      <c r="BC2756" s="17"/>
      <c r="BD2756" s="17"/>
      <c r="BE2756" s="17"/>
      <c r="BF2756" s="17"/>
      <c r="BG2756" s="17"/>
      <c r="BH2756" s="17"/>
      <c r="BI2756" s="17"/>
      <c r="BJ2756" s="17"/>
      <c r="BK2756" s="17"/>
      <c r="BL2756" s="17"/>
      <c r="BM2756" s="17"/>
      <c r="BN2756" s="15"/>
      <c r="BO2756" s="15"/>
      <c r="BP2756" s="22"/>
      <c r="BQ2756" s="15"/>
      <c r="BR2756" s="15"/>
      <c r="BS2756" s="15"/>
      <c r="BT2756" s="15"/>
      <c r="BU2756" s="15"/>
      <c r="BV2756" s="15"/>
      <c r="BW2756" s="15"/>
      <c r="BX2756" s="15"/>
      <c r="BY2756" s="15"/>
      <c r="BZ2756" s="15"/>
      <c r="CA2756" s="15"/>
      <c r="CB2756" s="15"/>
      <c r="CC2756" s="15"/>
      <c r="CD2756" s="15"/>
      <c r="CE2756" s="15"/>
      <c r="CF2756" s="15"/>
      <c r="CG2756" s="15"/>
      <c r="CH2756" s="15"/>
      <c r="CI2756" s="15"/>
      <c r="CJ2756" s="15"/>
    </row>
    <row r="2757" spans="1:88" ht="12.75">
      <c r="A2757" t="s">
        <v>17204</v>
      </c>
      <c r="B2757" s="15" t="s">
        <v>17205</v>
      </c>
      <c r="C2757" s="15" t="s">
        <v>58</v>
      </c>
      <c r="D2757" s="16">
        <v>2015</v>
      </c>
      <c r="E2757" s="15" t="s">
        <v>90</v>
      </c>
      <c r="F2757" s="26"/>
      <c r="G2757" s="26" t="s">
        <v>91</v>
      </c>
      <c r="H2757" s="26" t="s">
        <v>91</v>
      </c>
      <c r="I2757" s="15" t="s">
        <v>91</v>
      </c>
      <c r="J2757" s="26"/>
      <c r="K2757" s="17">
        <f t="shared" si="289"/>
        <v>0</v>
      </c>
      <c r="L2757" s="15"/>
      <c r="M2757" s="15"/>
      <c r="N2757" s="15"/>
      <c r="O2757" s="15"/>
      <c r="P2757" s="15"/>
      <c r="Q2757" s="15"/>
      <c r="R2757" s="15"/>
      <c r="S2757" s="19"/>
      <c r="T2757" s="15"/>
      <c r="U2757" s="17"/>
      <c r="V2757" s="15"/>
      <c r="W2757" s="15"/>
      <c r="X2757" s="15"/>
      <c r="Y2757" s="15"/>
      <c r="AB2757" s="20"/>
      <c r="AC2757" s="21" t="s">
        <v>17206</v>
      </c>
      <c r="AD2757" s="21" t="s">
        <v>17207</v>
      </c>
      <c r="AE2757" s="21" t="s">
        <v>17208</v>
      </c>
      <c r="AF2757" s="21" t="s">
        <v>17209</v>
      </c>
      <c r="AG2757" s="22">
        <f t="shared" si="288"/>
        <v>0.38709677419354838</v>
      </c>
      <c r="AH2757" s="15"/>
      <c r="AI2757" s="17"/>
      <c r="AJ2757" s="17"/>
      <c r="AK2757" s="17" t="e">
        <f>VLOOKUP(A2757,'[1]Deals (Exits)'!B:B,1,FALSE)</f>
        <v>#N/A</v>
      </c>
      <c r="AL2757" s="23"/>
      <c r="AM2757" s="17"/>
      <c r="AN2757" s="17"/>
      <c r="AO2757" s="17"/>
      <c r="AP2757" s="17"/>
      <c r="AQ2757" s="18"/>
      <c r="AR2757" s="18"/>
      <c r="AS2757" s="17"/>
      <c r="AT2757" s="17"/>
      <c r="AU2757" s="18"/>
      <c r="AV2757" s="17"/>
      <c r="AW2757" s="17"/>
      <c r="AX2757" s="17"/>
      <c r="AY2757" s="17"/>
      <c r="AZ2757" s="17"/>
      <c r="BA2757" s="17"/>
      <c r="BB2757" s="17"/>
      <c r="BC2757" s="17"/>
      <c r="BD2757" s="17"/>
      <c r="BE2757" s="17"/>
      <c r="BF2757" s="17"/>
      <c r="BG2757" s="17"/>
      <c r="BH2757" s="17"/>
      <c r="BI2757" s="17"/>
      <c r="BJ2757" s="17"/>
      <c r="BK2757" s="17"/>
      <c r="BL2757" s="17"/>
      <c r="BM2757" s="17"/>
      <c r="BN2757" s="15"/>
      <c r="BO2757" s="15"/>
      <c r="BP2757" s="22"/>
      <c r="BQ2757" s="15"/>
      <c r="BR2757" s="15"/>
      <c r="BS2757" s="15"/>
      <c r="BT2757" s="15"/>
      <c r="BU2757" s="15"/>
      <c r="BV2757" s="15"/>
      <c r="BW2757" s="15"/>
      <c r="BX2757" s="15"/>
      <c r="BY2757" s="15"/>
      <c r="BZ2757" s="15"/>
      <c r="CA2757" s="15"/>
      <c r="CB2757" s="15"/>
      <c r="CC2757" s="15"/>
      <c r="CD2757" s="15"/>
      <c r="CE2757" s="15"/>
      <c r="CF2757" s="15"/>
      <c r="CG2757" s="15"/>
      <c r="CH2757" s="15"/>
      <c r="CI2757" s="15"/>
      <c r="CJ2757" s="15"/>
    </row>
    <row r="2758" spans="1:88" ht="12.75">
      <c r="A2758" s="25" t="s">
        <v>17210</v>
      </c>
      <c r="B2758" s="15" t="s">
        <v>17211</v>
      </c>
      <c r="C2758" s="15" t="s">
        <v>58</v>
      </c>
      <c r="D2758" s="16">
        <v>2011</v>
      </c>
      <c r="E2758" s="15" t="s">
        <v>90</v>
      </c>
      <c r="F2758" s="26"/>
      <c r="G2758" s="26" t="s">
        <v>91</v>
      </c>
      <c r="H2758" s="26" t="s">
        <v>91</v>
      </c>
      <c r="I2758" s="15" t="s">
        <v>91</v>
      </c>
      <c r="J2758" s="26"/>
      <c r="K2758" s="17">
        <f t="shared" si="289"/>
        <v>0</v>
      </c>
      <c r="L2758" s="15"/>
      <c r="M2758" s="15"/>
      <c r="N2758" s="15"/>
      <c r="O2758" s="15"/>
      <c r="P2758" s="15"/>
      <c r="Q2758" s="15"/>
      <c r="R2758" s="15"/>
      <c r="S2758" s="19"/>
      <c r="T2758" s="15"/>
      <c r="U2758" s="17"/>
      <c r="V2758" s="15"/>
      <c r="W2758" s="15"/>
      <c r="X2758" s="15"/>
      <c r="Y2758" s="15"/>
      <c r="AB2758" s="20"/>
      <c r="AC2758" s="21" t="s">
        <v>17212</v>
      </c>
      <c r="AD2758" s="15"/>
      <c r="AE2758" s="15"/>
      <c r="AF2758" s="21" t="s">
        <v>17213</v>
      </c>
      <c r="AG2758" s="22">
        <f t="shared" si="288"/>
        <v>0.32258064516129031</v>
      </c>
      <c r="AH2758" s="15"/>
      <c r="AI2758" s="17"/>
      <c r="AJ2758" s="17"/>
      <c r="AK2758" s="17" t="e">
        <f>VLOOKUP(A2758,'[1]Deals (Exits)'!B:B,1,FALSE)</f>
        <v>#N/A</v>
      </c>
      <c r="AL2758" s="23"/>
      <c r="AM2758" s="17"/>
      <c r="AN2758" s="17"/>
      <c r="AO2758" s="17"/>
      <c r="AP2758" s="17"/>
      <c r="AQ2758" s="18"/>
      <c r="AR2758" s="18"/>
      <c r="AS2758" s="17"/>
      <c r="AT2758" s="17"/>
      <c r="AU2758" s="18"/>
      <c r="AV2758" s="17"/>
      <c r="AW2758" s="17"/>
      <c r="AX2758" s="17"/>
      <c r="AY2758" s="17"/>
      <c r="AZ2758" s="17"/>
      <c r="BA2758" s="17"/>
      <c r="BB2758" s="17"/>
      <c r="BC2758" s="17"/>
      <c r="BD2758" s="17"/>
      <c r="BE2758" s="17"/>
      <c r="BF2758" s="17"/>
      <c r="BG2758" s="17"/>
      <c r="BH2758" s="17"/>
      <c r="BI2758" s="17"/>
      <c r="BJ2758" s="17"/>
      <c r="BK2758" s="17"/>
      <c r="BL2758" s="17"/>
      <c r="BM2758" s="17"/>
      <c r="BN2758" s="15"/>
      <c r="BO2758" s="15"/>
      <c r="BP2758" s="22"/>
      <c r="BQ2758" s="15"/>
      <c r="BR2758" s="15"/>
      <c r="BS2758" s="15"/>
      <c r="BT2758" s="15"/>
      <c r="BU2758" s="15"/>
      <c r="BV2758" s="15"/>
      <c r="BW2758" s="15"/>
      <c r="BX2758" s="15"/>
      <c r="BY2758" s="15"/>
      <c r="BZ2758" s="15"/>
      <c r="CA2758" s="15"/>
      <c r="CB2758" s="15"/>
      <c r="CC2758" s="15"/>
      <c r="CD2758" s="15"/>
      <c r="CE2758" s="15"/>
      <c r="CF2758" s="15"/>
      <c r="CG2758" s="15"/>
      <c r="CH2758" s="15"/>
      <c r="CI2758" s="15"/>
      <c r="CJ2758" s="15"/>
    </row>
    <row r="2759" spans="1:88" ht="12.75">
      <c r="A2759" s="25" t="s">
        <v>17214</v>
      </c>
      <c r="B2759" s="15" t="s">
        <v>17215</v>
      </c>
      <c r="C2759" s="15" t="s">
        <v>58</v>
      </c>
      <c r="D2759" s="16">
        <v>2012</v>
      </c>
      <c r="E2759" s="15" t="s">
        <v>90</v>
      </c>
      <c r="F2759" s="26"/>
      <c r="G2759" s="26" t="s">
        <v>91</v>
      </c>
      <c r="H2759" s="26" t="s">
        <v>91</v>
      </c>
      <c r="I2759" s="15" t="s">
        <v>91</v>
      </c>
      <c r="J2759" s="26"/>
      <c r="K2759" s="17">
        <f t="shared" si="289"/>
        <v>0</v>
      </c>
      <c r="L2759" s="15"/>
      <c r="M2759" s="15"/>
      <c r="N2759" s="15"/>
      <c r="O2759" s="15"/>
      <c r="P2759" s="15"/>
      <c r="Q2759" s="15"/>
      <c r="R2759" s="15"/>
      <c r="S2759" s="19"/>
      <c r="T2759" s="15"/>
      <c r="U2759" s="17"/>
      <c r="V2759" s="15"/>
      <c r="W2759" s="15"/>
      <c r="X2759" s="15"/>
      <c r="Y2759" s="15"/>
      <c r="AB2759" s="20"/>
      <c r="AC2759" s="21" t="s">
        <v>17216</v>
      </c>
      <c r="AD2759" s="15"/>
      <c r="AE2759" s="21" t="s">
        <v>17217</v>
      </c>
      <c r="AF2759" s="21" t="s">
        <v>17218</v>
      </c>
      <c r="AG2759" s="22">
        <f t="shared" si="288"/>
        <v>0.35483870967741937</v>
      </c>
      <c r="AH2759" s="15"/>
      <c r="AI2759" s="17"/>
      <c r="AJ2759" s="17"/>
      <c r="AK2759" s="17" t="e">
        <f>VLOOKUP(A2759,'[1]Deals (Exits)'!B:B,1,FALSE)</f>
        <v>#N/A</v>
      </c>
      <c r="AL2759" s="23"/>
      <c r="AM2759" s="17"/>
      <c r="AN2759" s="17"/>
      <c r="AO2759" s="17"/>
      <c r="AP2759" s="17"/>
      <c r="AQ2759" s="18"/>
      <c r="AR2759" s="18"/>
      <c r="AS2759" s="17"/>
      <c r="AT2759" s="17"/>
      <c r="AU2759" s="18"/>
      <c r="AV2759" s="17"/>
      <c r="AW2759" s="17"/>
      <c r="AX2759" s="17"/>
      <c r="AY2759" s="17"/>
      <c r="AZ2759" s="17"/>
      <c r="BA2759" s="17"/>
      <c r="BB2759" s="17"/>
      <c r="BC2759" s="17"/>
      <c r="BD2759" s="17"/>
      <c r="BE2759" s="17"/>
      <c r="BF2759" s="17"/>
      <c r="BG2759" s="17"/>
      <c r="BH2759" s="17"/>
      <c r="BI2759" s="17"/>
      <c r="BJ2759" s="17"/>
      <c r="BK2759" s="17"/>
      <c r="BL2759" s="17"/>
      <c r="BM2759" s="17"/>
      <c r="BN2759" s="15"/>
      <c r="BO2759" s="15"/>
      <c r="BP2759" s="22"/>
      <c r="BQ2759" s="15"/>
      <c r="BR2759" s="15"/>
      <c r="BS2759" s="15"/>
      <c r="BT2759" s="15"/>
      <c r="BU2759" s="15"/>
      <c r="BV2759" s="15"/>
      <c r="BW2759" s="15"/>
      <c r="BX2759" s="15"/>
      <c r="BY2759" s="15"/>
      <c r="BZ2759" s="15"/>
      <c r="CA2759" s="15"/>
      <c r="CB2759" s="15"/>
      <c r="CC2759" s="15"/>
      <c r="CD2759" s="15"/>
      <c r="CE2759" s="15"/>
      <c r="CF2759" s="15"/>
      <c r="CG2759" s="15"/>
      <c r="CH2759" s="15"/>
      <c r="CI2759" s="15"/>
      <c r="CJ2759" s="15"/>
    </row>
    <row r="2760" spans="1:88" ht="12.75">
      <c r="A2760" s="25" t="s">
        <v>17219</v>
      </c>
      <c r="B2760" s="15" t="s">
        <v>17220</v>
      </c>
      <c r="C2760" s="15" t="s">
        <v>58</v>
      </c>
      <c r="D2760" s="16">
        <v>2010</v>
      </c>
      <c r="E2760" s="15" t="s">
        <v>90</v>
      </c>
      <c r="F2760" s="26"/>
      <c r="G2760" s="26" t="s">
        <v>91</v>
      </c>
      <c r="H2760" s="26" t="s">
        <v>91</v>
      </c>
      <c r="I2760" s="15" t="s">
        <v>91</v>
      </c>
      <c r="J2760" s="26"/>
      <c r="K2760" s="17">
        <f t="shared" si="289"/>
        <v>0</v>
      </c>
      <c r="L2760" s="15"/>
      <c r="M2760" s="15"/>
      <c r="N2760" s="15"/>
      <c r="O2760" s="15"/>
      <c r="P2760" s="15"/>
      <c r="Q2760" s="15"/>
      <c r="R2760" s="15"/>
      <c r="S2760" s="19"/>
      <c r="T2760" s="15"/>
      <c r="U2760" s="17"/>
      <c r="V2760" s="15"/>
      <c r="W2760" s="15"/>
      <c r="X2760" s="15"/>
      <c r="Y2760" s="15"/>
      <c r="AB2760" s="20"/>
      <c r="AC2760" s="21" t="s">
        <v>17221</v>
      </c>
      <c r="AD2760" s="21" t="s">
        <v>17222</v>
      </c>
      <c r="AE2760" s="21" t="s">
        <v>17223</v>
      </c>
      <c r="AF2760" s="21" t="s">
        <v>17224</v>
      </c>
      <c r="AG2760" s="22">
        <f t="shared" si="288"/>
        <v>0.38709677419354838</v>
      </c>
      <c r="AH2760" s="15"/>
      <c r="AI2760" s="17"/>
      <c r="AJ2760" s="17"/>
      <c r="AK2760" s="17" t="e">
        <f>VLOOKUP(A2760,'[1]Deals (Exits)'!B:B,1,FALSE)</f>
        <v>#N/A</v>
      </c>
      <c r="AL2760" s="23"/>
      <c r="AM2760" s="17"/>
      <c r="AN2760" s="17"/>
      <c r="AO2760" s="17"/>
      <c r="AP2760" s="17"/>
      <c r="AQ2760" s="18"/>
      <c r="AR2760" s="18"/>
      <c r="AS2760" s="17"/>
      <c r="AT2760" s="17"/>
      <c r="AU2760" s="18"/>
      <c r="AV2760" s="17"/>
      <c r="AW2760" s="17"/>
      <c r="AX2760" s="17"/>
      <c r="AY2760" s="17"/>
      <c r="AZ2760" s="17"/>
      <c r="BA2760" s="17"/>
      <c r="BB2760" s="17"/>
      <c r="BC2760" s="17"/>
      <c r="BD2760" s="17"/>
      <c r="BE2760" s="17"/>
      <c r="BF2760" s="17"/>
      <c r="BG2760" s="17"/>
      <c r="BH2760" s="17"/>
      <c r="BI2760" s="17"/>
      <c r="BJ2760" s="17"/>
      <c r="BK2760" s="17"/>
      <c r="BL2760" s="17"/>
      <c r="BM2760" s="17"/>
      <c r="BN2760" s="15"/>
      <c r="BO2760" s="15"/>
      <c r="BP2760" s="22"/>
      <c r="BQ2760" s="15"/>
      <c r="BR2760" s="15"/>
      <c r="BS2760" s="15"/>
      <c r="BT2760" s="15"/>
      <c r="BU2760" s="15"/>
      <c r="BV2760" s="15"/>
      <c r="BW2760" s="15"/>
      <c r="BX2760" s="15"/>
      <c r="BY2760" s="15"/>
      <c r="BZ2760" s="15"/>
      <c r="CA2760" s="15"/>
      <c r="CB2760" s="15"/>
      <c r="CC2760" s="15"/>
      <c r="CD2760" s="15"/>
      <c r="CE2760" s="15"/>
      <c r="CF2760" s="15"/>
      <c r="CG2760" s="15"/>
      <c r="CH2760" s="15"/>
      <c r="CI2760" s="15"/>
      <c r="CJ2760" s="15"/>
    </row>
    <row r="2761" spans="1:88" ht="12.75">
      <c r="A2761" s="25" t="s">
        <v>17225</v>
      </c>
      <c r="B2761" s="15" t="s">
        <v>17226</v>
      </c>
      <c r="C2761" s="15" t="s">
        <v>58</v>
      </c>
      <c r="D2761" s="16">
        <v>2012</v>
      </c>
      <c r="E2761" s="15" t="s">
        <v>1472</v>
      </c>
      <c r="F2761" s="26"/>
      <c r="G2761" s="26" t="s">
        <v>91</v>
      </c>
      <c r="H2761" s="26" t="s">
        <v>91</v>
      </c>
      <c r="I2761" s="15" t="s">
        <v>91</v>
      </c>
      <c r="J2761" s="26"/>
      <c r="K2761" s="17">
        <f t="shared" si="289"/>
        <v>0</v>
      </c>
      <c r="L2761" s="15"/>
      <c r="M2761" s="15"/>
      <c r="N2761" s="15"/>
      <c r="O2761" s="15"/>
      <c r="P2761" s="15"/>
      <c r="Q2761" s="15"/>
      <c r="R2761" s="15"/>
      <c r="S2761" s="19"/>
      <c r="T2761" s="15"/>
      <c r="U2761" s="17"/>
      <c r="V2761" s="15"/>
      <c r="W2761" s="15"/>
      <c r="X2761" s="15"/>
      <c r="Y2761" s="15"/>
      <c r="AB2761" s="20"/>
      <c r="AC2761" s="21" t="s">
        <v>17227</v>
      </c>
      <c r="AD2761" s="15"/>
      <c r="AE2761" s="15"/>
      <c r="AF2761" s="15"/>
      <c r="AG2761" s="22">
        <f t="shared" si="288"/>
        <v>0.29032258064516131</v>
      </c>
      <c r="AH2761" s="15"/>
      <c r="AI2761" s="17"/>
      <c r="AJ2761" s="17"/>
      <c r="AK2761" s="17" t="e">
        <f>VLOOKUP(A2761,'[1]Deals (Exits)'!B:B,1,FALSE)</f>
        <v>#N/A</v>
      </c>
      <c r="AL2761" s="23"/>
      <c r="AM2761" s="17"/>
      <c r="AN2761" s="17"/>
      <c r="AO2761" s="17"/>
      <c r="AP2761" s="17"/>
      <c r="AQ2761" s="18"/>
      <c r="AR2761" s="18"/>
      <c r="AS2761" s="17"/>
      <c r="AT2761" s="17"/>
      <c r="AU2761" s="18"/>
      <c r="AV2761" s="17"/>
      <c r="AW2761" s="17"/>
      <c r="AX2761" s="17"/>
      <c r="AY2761" s="17"/>
      <c r="AZ2761" s="17"/>
      <c r="BA2761" s="17"/>
      <c r="BB2761" s="17"/>
      <c r="BC2761" s="17"/>
      <c r="BD2761" s="17"/>
      <c r="BE2761" s="17"/>
      <c r="BF2761" s="17"/>
      <c r="BG2761" s="17"/>
      <c r="BH2761" s="17"/>
      <c r="BI2761" s="17"/>
      <c r="BJ2761" s="17"/>
      <c r="BK2761" s="17"/>
      <c r="BL2761" s="17"/>
      <c r="BM2761" s="17"/>
      <c r="BN2761" s="15"/>
      <c r="BO2761" s="15"/>
      <c r="BP2761" s="22"/>
      <c r="BQ2761" s="15"/>
      <c r="BR2761" s="15"/>
      <c r="BS2761" s="15"/>
      <c r="BT2761" s="15"/>
      <c r="BU2761" s="15"/>
      <c r="BV2761" s="15"/>
      <c r="BW2761" s="15"/>
      <c r="BX2761" s="15"/>
      <c r="BY2761" s="15"/>
      <c r="BZ2761" s="15"/>
      <c r="CA2761" s="15"/>
      <c r="CB2761" s="15"/>
      <c r="CC2761" s="15"/>
      <c r="CD2761" s="15"/>
      <c r="CE2761" s="15"/>
      <c r="CF2761" s="15"/>
      <c r="CG2761" s="15"/>
      <c r="CH2761" s="15"/>
      <c r="CI2761" s="15"/>
      <c r="CJ2761" s="15"/>
    </row>
    <row r="2762" spans="1:88" ht="12.75">
      <c r="A2762" s="25" t="s">
        <v>17228</v>
      </c>
      <c r="B2762" s="15" t="s">
        <v>17229</v>
      </c>
      <c r="C2762" s="15" t="s">
        <v>58</v>
      </c>
      <c r="D2762" s="16">
        <v>2014</v>
      </c>
      <c r="E2762" s="15" t="s">
        <v>1472</v>
      </c>
      <c r="F2762" s="26"/>
      <c r="G2762" s="26" t="s">
        <v>91</v>
      </c>
      <c r="H2762" s="26" t="s">
        <v>91</v>
      </c>
      <c r="I2762" s="15" t="s">
        <v>91</v>
      </c>
      <c r="J2762" s="26"/>
      <c r="K2762" s="17">
        <f t="shared" si="289"/>
        <v>0</v>
      </c>
      <c r="L2762" s="15"/>
      <c r="M2762" s="15"/>
      <c r="N2762" s="15"/>
      <c r="O2762" s="15"/>
      <c r="P2762" s="15"/>
      <c r="Q2762" s="15"/>
      <c r="R2762" s="15"/>
      <c r="S2762" s="19"/>
      <c r="T2762" s="15"/>
      <c r="U2762" s="17"/>
      <c r="V2762" s="15"/>
      <c r="W2762" s="15"/>
      <c r="X2762" s="15"/>
      <c r="Y2762" s="15"/>
      <c r="AB2762" s="20"/>
      <c r="AC2762" s="21" t="s">
        <v>17230</v>
      </c>
      <c r="AD2762" s="15"/>
      <c r="AE2762" s="21" t="s">
        <v>17231</v>
      </c>
      <c r="AF2762" s="21" t="s">
        <v>17232</v>
      </c>
      <c r="AG2762" s="22">
        <f t="shared" si="288"/>
        <v>0.35483870967741937</v>
      </c>
      <c r="AH2762" s="15"/>
      <c r="AI2762" s="17"/>
      <c r="AJ2762" s="17"/>
      <c r="AK2762" s="17" t="e">
        <f>VLOOKUP(A2762,'[1]Deals (Exits)'!B:B,1,FALSE)</f>
        <v>#N/A</v>
      </c>
      <c r="AL2762" s="23"/>
      <c r="AM2762" s="17"/>
      <c r="AN2762" s="17"/>
      <c r="AO2762" s="17"/>
      <c r="AP2762" s="17"/>
      <c r="AQ2762" s="18"/>
      <c r="AR2762" s="18"/>
      <c r="AS2762" s="17"/>
      <c r="AT2762" s="17"/>
      <c r="AU2762" s="18"/>
      <c r="AV2762" s="17"/>
      <c r="AW2762" s="17"/>
      <c r="AX2762" s="17"/>
      <c r="AY2762" s="17"/>
      <c r="AZ2762" s="17"/>
      <c r="BA2762" s="17"/>
      <c r="BB2762" s="17"/>
      <c r="BC2762" s="17"/>
      <c r="BD2762" s="17"/>
      <c r="BE2762" s="17"/>
      <c r="BF2762" s="17"/>
      <c r="BG2762" s="17"/>
      <c r="BH2762" s="17"/>
      <c r="BI2762" s="17"/>
      <c r="BJ2762" s="17"/>
      <c r="BK2762" s="17"/>
      <c r="BL2762" s="17"/>
      <c r="BM2762" s="17"/>
      <c r="BN2762" s="15"/>
      <c r="BO2762" s="15"/>
      <c r="BP2762" s="22"/>
      <c r="BQ2762" s="15"/>
      <c r="BR2762" s="15"/>
      <c r="BS2762" s="15"/>
      <c r="BT2762" s="15"/>
      <c r="BU2762" s="15"/>
      <c r="BV2762" s="15"/>
      <c r="BW2762" s="15"/>
      <c r="BX2762" s="15"/>
      <c r="BY2762" s="15"/>
      <c r="BZ2762" s="15"/>
      <c r="CA2762" s="15"/>
      <c r="CB2762" s="15"/>
      <c r="CC2762" s="15"/>
      <c r="CD2762" s="15"/>
      <c r="CE2762" s="15"/>
      <c r="CF2762" s="15"/>
      <c r="CG2762" s="15"/>
      <c r="CH2762" s="15"/>
      <c r="CI2762" s="15"/>
      <c r="CJ2762" s="15"/>
    </row>
    <row r="2763" spans="1:88" ht="12.75">
      <c r="A2763" s="25" t="s">
        <v>17233</v>
      </c>
      <c r="B2763" s="15" t="s">
        <v>17234</v>
      </c>
      <c r="C2763" s="15" t="s">
        <v>58</v>
      </c>
      <c r="D2763" s="16">
        <v>2013</v>
      </c>
      <c r="E2763" s="15" t="s">
        <v>90</v>
      </c>
      <c r="F2763" s="26"/>
      <c r="G2763" s="26" t="s">
        <v>91</v>
      </c>
      <c r="H2763" s="26" t="s">
        <v>91</v>
      </c>
      <c r="I2763" s="15" t="s">
        <v>91</v>
      </c>
      <c r="J2763" s="26"/>
      <c r="K2763" s="17">
        <f t="shared" si="289"/>
        <v>0</v>
      </c>
      <c r="L2763" s="15"/>
      <c r="M2763" s="15"/>
      <c r="N2763" s="15"/>
      <c r="O2763" s="15"/>
      <c r="P2763" s="15"/>
      <c r="Q2763" s="15"/>
      <c r="R2763" s="15"/>
      <c r="S2763" s="19"/>
      <c r="T2763" s="15"/>
      <c r="U2763" s="17"/>
      <c r="V2763" s="15"/>
      <c r="W2763" s="15"/>
      <c r="X2763" s="15"/>
      <c r="Y2763" s="15"/>
      <c r="AB2763" s="20"/>
      <c r="AC2763" s="21" t="s">
        <v>17235</v>
      </c>
      <c r="AD2763" s="21" t="s">
        <v>17236</v>
      </c>
      <c r="AE2763" s="21" t="s">
        <v>17237</v>
      </c>
      <c r="AF2763" s="21" t="s">
        <v>17238</v>
      </c>
      <c r="AG2763" s="22">
        <f t="shared" si="288"/>
        <v>0.38709677419354838</v>
      </c>
      <c r="AH2763" s="15"/>
      <c r="AI2763" s="17"/>
      <c r="AJ2763" s="17"/>
      <c r="AK2763" s="17" t="e">
        <f>VLOOKUP(A2763,'[1]Deals (Exits)'!B:B,1,FALSE)</f>
        <v>#N/A</v>
      </c>
      <c r="AL2763" s="23"/>
      <c r="AM2763" s="17"/>
      <c r="AN2763" s="17"/>
      <c r="AO2763" s="17"/>
      <c r="AP2763" s="17"/>
      <c r="AQ2763" s="18"/>
      <c r="AR2763" s="18"/>
      <c r="AS2763" s="17"/>
      <c r="AT2763" s="17"/>
      <c r="AU2763" s="18"/>
      <c r="AV2763" s="17"/>
      <c r="AW2763" s="17"/>
      <c r="AX2763" s="17"/>
      <c r="AY2763" s="17"/>
      <c r="AZ2763" s="17"/>
      <c r="BA2763" s="17"/>
      <c r="BB2763" s="17"/>
      <c r="BC2763" s="17"/>
      <c r="BD2763" s="17"/>
      <c r="BE2763" s="17"/>
      <c r="BF2763" s="17"/>
      <c r="BG2763" s="17"/>
      <c r="BH2763" s="17"/>
      <c r="BI2763" s="17"/>
      <c r="BJ2763" s="17"/>
      <c r="BK2763" s="17"/>
      <c r="BL2763" s="17"/>
      <c r="BM2763" s="17"/>
      <c r="BN2763" s="15"/>
      <c r="BO2763" s="15"/>
      <c r="BP2763" s="22"/>
      <c r="BQ2763" s="15"/>
      <c r="BR2763" s="15"/>
      <c r="BS2763" s="15"/>
      <c r="BT2763" s="15"/>
      <c r="BU2763" s="15"/>
      <c r="BV2763" s="15"/>
      <c r="BW2763" s="15"/>
      <c r="BX2763" s="15"/>
      <c r="BY2763" s="15"/>
      <c r="BZ2763" s="15"/>
      <c r="CA2763" s="15"/>
      <c r="CB2763" s="15"/>
      <c r="CC2763" s="15"/>
      <c r="CD2763" s="15"/>
      <c r="CE2763" s="15"/>
      <c r="CF2763" s="15"/>
      <c r="CG2763" s="15"/>
      <c r="CH2763" s="15"/>
      <c r="CI2763" s="15"/>
      <c r="CJ2763" s="15"/>
    </row>
    <row r="2764" spans="1:88" ht="12.75">
      <c r="A2764" s="25" t="s">
        <v>17239</v>
      </c>
      <c r="B2764" s="15" t="s">
        <v>17240</v>
      </c>
      <c r="C2764" s="15" t="s">
        <v>58</v>
      </c>
      <c r="D2764" s="16">
        <v>2012</v>
      </c>
      <c r="E2764" s="15" t="s">
        <v>2909</v>
      </c>
      <c r="F2764" s="26"/>
      <c r="G2764" s="26" t="s">
        <v>91</v>
      </c>
      <c r="H2764" s="26" t="s">
        <v>91</v>
      </c>
      <c r="I2764" s="15" t="s">
        <v>91</v>
      </c>
      <c r="J2764" s="26"/>
      <c r="K2764" s="17">
        <f t="shared" si="289"/>
        <v>0</v>
      </c>
      <c r="L2764" s="15"/>
      <c r="M2764" s="15"/>
      <c r="N2764" s="15"/>
      <c r="O2764" s="15"/>
      <c r="P2764" s="15"/>
      <c r="Q2764" s="15"/>
      <c r="R2764" s="15"/>
      <c r="S2764" s="19"/>
      <c r="T2764" s="15"/>
      <c r="U2764" s="17"/>
      <c r="V2764" s="15"/>
      <c r="W2764" s="15"/>
      <c r="X2764" s="15"/>
      <c r="Y2764" s="15"/>
      <c r="AB2764" s="20"/>
      <c r="AC2764" s="21" t="s">
        <v>17241</v>
      </c>
      <c r="AD2764" s="21" t="s">
        <v>17242</v>
      </c>
      <c r="AE2764" s="21" t="s">
        <v>17243</v>
      </c>
      <c r="AF2764" s="21" t="s">
        <v>17244</v>
      </c>
      <c r="AG2764" s="22">
        <f t="shared" si="288"/>
        <v>0.38709677419354838</v>
      </c>
      <c r="AH2764" s="15"/>
      <c r="AI2764" s="17"/>
      <c r="AJ2764" s="17"/>
      <c r="AK2764" s="17" t="e">
        <f>VLOOKUP(A2764,'[1]Deals (Exits)'!B:B,1,FALSE)</f>
        <v>#N/A</v>
      </c>
      <c r="AL2764" s="23"/>
      <c r="AM2764" s="17"/>
      <c r="AN2764" s="17"/>
      <c r="AO2764" s="17"/>
      <c r="AP2764" s="17"/>
      <c r="AQ2764" s="18"/>
      <c r="AR2764" s="18"/>
      <c r="AS2764" s="17"/>
      <c r="AT2764" s="17"/>
      <c r="AU2764" s="18"/>
      <c r="AV2764" s="17"/>
      <c r="AW2764" s="17"/>
      <c r="AX2764" s="17"/>
      <c r="AY2764" s="17"/>
      <c r="AZ2764" s="17"/>
      <c r="BA2764" s="17"/>
      <c r="BB2764" s="17"/>
      <c r="BC2764" s="17"/>
      <c r="BD2764" s="17"/>
      <c r="BE2764" s="17"/>
      <c r="BF2764" s="17"/>
      <c r="BG2764" s="17"/>
      <c r="BH2764" s="17"/>
      <c r="BI2764" s="17"/>
      <c r="BJ2764" s="17"/>
      <c r="BK2764" s="17"/>
      <c r="BL2764" s="17"/>
      <c r="BM2764" s="17"/>
      <c r="BN2764" s="15"/>
      <c r="BO2764" s="15"/>
      <c r="BP2764" s="22"/>
      <c r="BQ2764" s="15"/>
      <c r="BR2764" s="15"/>
      <c r="BS2764" s="15"/>
      <c r="BT2764" s="15"/>
      <c r="BU2764" s="15"/>
      <c r="BV2764" s="15"/>
      <c r="BW2764" s="15"/>
      <c r="BX2764" s="15"/>
      <c r="BY2764" s="15"/>
      <c r="BZ2764" s="15"/>
      <c r="CA2764" s="15"/>
      <c r="CB2764" s="15"/>
      <c r="CC2764" s="15"/>
      <c r="CD2764" s="15"/>
      <c r="CE2764" s="15"/>
      <c r="CF2764" s="15"/>
      <c r="CG2764" s="15"/>
      <c r="CH2764" s="15"/>
      <c r="CI2764" s="15"/>
      <c r="CJ2764" s="15"/>
    </row>
    <row r="2765" spans="1:88" ht="12.75">
      <c r="A2765" s="25" t="s">
        <v>17245</v>
      </c>
      <c r="B2765" s="15" t="s">
        <v>17246</v>
      </c>
      <c r="C2765" s="15" t="s">
        <v>58</v>
      </c>
      <c r="D2765" s="16">
        <v>2010</v>
      </c>
      <c r="E2765" s="15" t="s">
        <v>8994</v>
      </c>
      <c r="F2765" s="26"/>
      <c r="G2765" s="26" t="s">
        <v>91</v>
      </c>
      <c r="H2765" s="26" t="s">
        <v>91</v>
      </c>
      <c r="I2765" s="15" t="s">
        <v>91</v>
      </c>
      <c r="J2765" s="26"/>
      <c r="K2765" s="17">
        <f t="shared" si="289"/>
        <v>0</v>
      </c>
      <c r="L2765" s="15"/>
      <c r="M2765" s="15"/>
      <c r="N2765" s="15"/>
      <c r="O2765" s="15"/>
      <c r="P2765" s="15"/>
      <c r="Q2765" s="15"/>
      <c r="R2765" s="15"/>
      <c r="S2765" s="19"/>
      <c r="T2765" s="15"/>
      <c r="U2765" s="17"/>
      <c r="V2765" s="15"/>
      <c r="W2765" s="15"/>
      <c r="X2765" s="15"/>
      <c r="Y2765" s="15"/>
      <c r="AB2765" s="20"/>
      <c r="AC2765" s="21" t="s">
        <v>17247</v>
      </c>
      <c r="AD2765" s="21" t="s">
        <v>17248</v>
      </c>
      <c r="AE2765" s="15"/>
      <c r="AF2765" s="21" t="s">
        <v>17249</v>
      </c>
      <c r="AG2765" s="22">
        <f t="shared" si="288"/>
        <v>0.35483870967741937</v>
      </c>
      <c r="AH2765" s="15"/>
      <c r="AI2765" s="17"/>
      <c r="AJ2765" s="17"/>
      <c r="AK2765" s="17" t="e">
        <f>VLOOKUP(A2765,'[1]Deals (Exits)'!B:B,1,FALSE)</f>
        <v>#N/A</v>
      </c>
      <c r="AL2765" s="23"/>
      <c r="AM2765" s="17"/>
      <c r="AN2765" s="17"/>
      <c r="AO2765" s="17"/>
      <c r="AP2765" s="17"/>
      <c r="AQ2765" s="18"/>
      <c r="AR2765" s="18"/>
      <c r="AS2765" s="17"/>
      <c r="AT2765" s="17"/>
      <c r="AU2765" s="18"/>
      <c r="AV2765" s="17"/>
      <c r="AW2765" s="17"/>
      <c r="AX2765" s="17"/>
      <c r="AY2765" s="17"/>
      <c r="AZ2765" s="17"/>
      <c r="BA2765" s="17"/>
      <c r="BB2765" s="17"/>
      <c r="BC2765" s="17"/>
      <c r="BD2765" s="17"/>
      <c r="BE2765" s="17"/>
      <c r="BF2765" s="17"/>
      <c r="BG2765" s="17"/>
      <c r="BH2765" s="17"/>
      <c r="BI2765" s="17"/>
      <c r="BJ2765" s="17"/>
      <c r="BK2765" s="17"/>
      <c r="BL2765" s="17"/>
      <c r="BM2765" s="17"/>
      <c r="BN2765" s="15"/>
      <c r="BO2765" s="15"/>
      <c r="BP2765" s="22"/>
      <c r="BQ2765" s="15"/>
      <c r="BR2765" s="15"/>
      <c r="BS2765" s="15"/>
      <c r="BT2765" s="15"/>
      <c r="BU2765" s="15"/>
      <c r="BV2765" s="15"/>
      <c r="BW2765" s="15"/>
      <c r="BX2765" s="15"/>
      <c r="BY2765" s="15"/>
      <c r="BZ2765" s="15"/>
      <c r="CA2765" s="15"/>
      <c r="CB2765" s="15"/>
      <c r="CC2765" s="15"/>
      <c r="CD2765" s="15"/>
      <c r="CE2765" s="15"/>
      <c r="CF2765" s="15"/>
      <c r="CG2765" s="15"/>
      <c r="CH2765" s="15"/>
      <c r="CI2765" s="15"/>
      <c r="CJ2765" s="15"/>
    </row>
    <row r="2766" spans="1:88" ht="12.75">
      <c r="A2766" s="25" t="s">
        <v>17250</v>
      </c>
      <c r="B2766" s="15" t="s">
        <v>17251</v>
      </c>
      <c r="C2766" s="15" t="s">
        <v>58</v>
      </c>
      <c r="D2766" s="16">
        <v>2011</v>
      </c>
      <c r="E2766" s="15" t="s">
        <v>6241</v>
      </c>
      <c r="F2766" s="26"/>
      <c r="G2766" s="26" t="s">
        <v>91</v>
      </c>
      <c r="H2766" s="26" t="s">
        <v>91</v>
      </c>
      <c r="I2766" s="15" t="s">
        <v>91</v>
      </c>
      <c r="J2766" s="26"/>
      <c r="K2766" s="17">
        <f t="shared" si="289"/>
        <v>0</v>
      </c>
      <c r="L2766" s="15"/>
      <c r="M2766" s="15"/>
      <c r="N2766" s="15"/>
      <c r="O2766" s="15"/>
      <c r="P2766" s="15"/>
      <c r="Q2766" s="15"/>
      <c r="R2766" s="15"/>
      <c r="S2766" s="19"/>
      <c r="T2766" s="15"/>
      <c r="U2766" s="17"/>
      <c r="V2766" s="15"/>
      <c r="W2766" s="15"/>
      <c r="X2766" s="15"/>
      <c r="Y2766" s="15"/>
      <c r="AB2766" s="20"/>
      <c r="AC2766" s="21" t="s">
        <v>17252</v>
      </c>
      <c r="AD2766" s="21" t="s">
        <v>17253</v>
      </c>
      <c r="AE2766" s="21" t="s">
        <v>17254</v>
      </c>
      <c r="AF2766" s="15"/>
      <c r="AG2766" s="22">
        <f t="shared" si="288"/>
        <v>0.35483870967741937</v>
      </c>
      <c r="AH2766" s="15"/>
      <c r="AI2766" s="17"/>
      <c r="AJ2766" s="17"/>
      <c r="AK2766" s="17" t="e">
        <f>VLOOKUP(A2766,'[1]Deals (Exits)'!B:B,1,FALSE)</f>
        <v>#N/A</v>
      </c>
      <c r="AL2766" s="23"/>
      <c r="AM2766" s="17"/>
      <c r="AN2766" s="17"/>
      <c r="AO2766" s="17"/>
      <c r="AP2766" s="17"/>
      <c r="AQ2766" s="18"/>
      <c r="AR2766" s="18"/>
      <c r="AS2766" s="17"/>
      <c r="AT2766" s="17"/>
      <c r="AU2766" s="18"/>
      <c r="AV2766" s="17"/>
      <c r="AW2766" s="17"/>
      <c r="AX2766" s="17"/>
      <c r="AY2766" s="17"/>
      <c r="AZ2766" s="17"/>
      <c r="BA2766" s="17"/>
      <c r="BB2766" s="17"/>
      <c r="BC2766" s="17"/>
      <c r="BD2766" s="17"/>
      <c r="BE2766" s="17"/>
      <c r="BF2766" s="17"/>
      <c r="BG2766" s="17"/>
      <c r="BH2766" s="17"/>
      <c r="BI2766" s="17"/>
      <c r="BJ2766" s="17"/>
      <c r="BK2766" s="17"/>
      <c r="BL2766" s="17"/>
      <c r="BM2766" s="17"/>
      <c r="BN2766" s="15"/>
      <c r="BO2766" s="15"/>
      <c r="BP2766" s="22"/>
      <c r="BQ2766" s="15"/>
      <c r="BR2766" s="15"/>
      <c r="BS2766" s="15"/>
      <c r="BT2766" s="15"/>
      <c r="BU2766" s="15"/>
      <c r="BV2766" s="15"/>
      <c r="BW2766" s="15"/>
      <c r="BX2766" s="15"/>
      <c r="BY2766" s="15"/>
      <c r="BZ2766" s="15"/>
      <c r="CA2766" s="15"/>
      <c r="CB2766" s="15"/>
      <c r="CC2766" s="15"/>
      <c r="CD2766" s="15"/>
      <c r="CE2766" s="15"/>
      <c r="CF2766" s="15"/>
      <c r="CG2766" s="15"/>
      <c r="CH2766" s="15"/>
      <c r="CI2766" s="15"/>
      <c r="CJ2766" s="15"/>
    </row>
    <row r="2767" spans="1:88" ht="12.75">
      <c r="A2767" s="25" t="s">
        <v>17255</v>
      </c>
      <c r="B2767" s="15" t="s">
        <v>17256</v>
      </c>
      <c r="C2767" s="15" t="s">
        <v>58</v>
      </c>
      <c r="D2767" s="16">
        <v>2016</v>
      </c>
      <c r="E2767" s="15" t="s">
        <v>90</v>
      </c>
      <c r="F2767" s="26"/>
      <c r="G2767" s="26" t="s">
        <v>91</v>
      </c>
      <c r="H2767" s="26" t="s">
        <v>91</v>
      </c>
      <c r="I2767" s="15" t="s">
        <v>91</v>
      </c>
      <c r="J2767" s="26"/>
      <c r="K2767" s="17">
        <f t="shared" si="289"/>
        <v>0</v>
      </c>
      <c r="L2767" s="15"/>
      <c r="M2767" s="15"/>
      <c r="N2767" s="15"/>
      <c r="O2767" s="15"/>
      <c r="P2767" s="15"/>
      <c r="Q2767" s="15"/>
      <c r="R2767" s="15"/>
      <c r="S2767" s="19"/>
      <c r="T2767" s="15"/>
      <c r="U2767" s="17"/>
      <c r="V2767" s="15"/>
      <c r="W2767" s="15"/>
      <c r="X2767" s="15"/>
      <c r="Y2767" s="15"/>
      <c r="AB2767" s="20"/>
      <c r="AC2767" s="21" t="s">
        <v>17257</v>
      </c>
      <c r="AD2767" s="21" t="s">
        <v>17258</v>
      </c>
      <c r="AE2767" s="21" t="s">
        <v>17259</v>
      </c>
      <c r="AF2767" s="21" t="s">
        <v>17260</v>
      </c>
      <c r="AG2767" s="22">
        <f t="shared" si="288"/>
        <v>0.38709677419354838</v>
      </c>
      <c r="AH2767" s="15"/>
      <c r="AI2767" s="17"/>
      <c r="AJ2767" s="17"/>
      <c r="AK2767" s="17" t="e">
        <f>VLOOKUP(A2767,'[1]Deals (Exits)'!B:B,1,FALSE)</f>
        <v>#N/A</v>
      </c>
      <c r="AL2767" s="23"/>
      <c r="AM2767" s="17"/>
      <c r="AN2767" s="17"/>
      <c r="AO2767" s="17"/>
      <c r="AP2767" s="17"/>
      <c r="AQ2767" s="18"/>
      <c r="AR2767" s="18"/>
      <c r="AS2767" s="17"/>
      <c r="AT2767" s="17"/>
      <c r="AU2767" s="18"/>
      <c r="AV2767" s="17"/>
      <c r="AW2767" s="17"/>
      <c r="AX2767" s="17"/>
      <c r="AY2767" s="17"/>
      <c r="AZ2767" s="17"/>
      <c r="BA2767" s="17"/>
      <c r="BB2767" s="17"/>
      <c r="BC2767" s="17"/>
      <c r="BD2767" s="17"/>
      <c r="BE2767" s="17"/>
      <c r="BF2767" s="17"/>
      <c r="BG2767" s="17"/>
      <c r="BH2767" s="17"/>
      <c r="BI2767" s="17"/>
      <c r="BJ2767" s="17"/>
      <c r="BK2767" s="17"/>
      <c r="BL2767" s="17"/>
      <c r="BM2767" s="17"/>
      <c r="BN2767" s="15"/>
      <c r="BO2767" s="15"/>
      <c r="BP2767" s="22"/>
      <c r="BQ2767" s="15"/>
      <c r="BR2767" s="15"/>
      <c r="BS2767" s="15"/>
      <c r="BT2767" s="15"/>
      <c r="BU2767" s="15"/>
      <c r="BV2767" s="15"/>
      <c r="BW2767" s="15"/>
      <c r="BX2767" s="15"/>
      <c r="BY2767" s="15"/>
      <c r="BZ2767" s="15"/>
      <c r="CA2767" s="15"/>
      <c r="CB2767" s="15"/>
      <c r="CC2767" s="15"/>
      <c r="CD2767" s="15"/>
      <c r="CE2767" s="15"/>
      <c r="CF2767" s="15"/>
      <c r="CG2767" s="15"/>
      <c r="CH2767" s="15"/>
      <c r="CI2767" s="15"/>
      <c r="CJ2767" s="15"/>
    </row>
    <row r="2768" spans="1:88" ht="12.75">
      <c r="A2768" s="25" t="s">
        <v>17261</v>
      </c>
      <c r="B2768" s="15" t="s">
        <v>17262</v>
      </c>
      <c r="C2768" s="15" t="s">
        <v>58</v>
      </c>
      <c r="D2768" s="16">
        <v>2014</v>
      </c>
      <c r="E2768" s="15" t="s">
        <v>2909</v>
      </c>
      <c r="F2768" s="26"/>
      <c r="G2768" s="26" t="s">
        <v>91</v>
      </c>
      <c r="H2768" s="26" t="s">
        <v>91</v>
      </c>
      <c r="I2768" s="15" t="s">
        <v>91</v>
      </c>
      <c r="J2768" s="26"/>
      <c r="K2768" s="17">
        <f t="shared" si="289"/>
        <v>0</v>
      </c>
      <c r="L2768" s="15"/>
      <c r="M2768" s="15"/>
      <c r="N2768" s="15"/>
      <c r="O2768" s="15"/>
      <c r="P2768" s="15"/>
      <c r="Q2768" s="15"/>
      <c r="R2768" s="15"/>
      <c r="S2768" s="19"/>
      <c r="T2768" s="15"/>
      <c r="U2768" s="17"/>
      <c r="V2768" s="15"/>
      <c r="W2768" s="15"/>
      <c r="X2768" s="15"/>
      <c r="Y2768" s="15"/>
      <c r="AB2768" s="20"/>
      <c r="AC2768" s="21" t="s">
        <v>17263</v>
      </c>
      <c r="AD2768" s="15"/>
      <c r="AE2768" s="21" t="s">
        <v>17264</v>
      </c>
      <c r="AF2768" s="15"/>
      <c r="AG2768" s="22">
        <f t="shared" si="288"/>
        <v>0.32258064516129031</v>
      </c>
      <c r="AH2768" s="15"/>
      <c r="AI2768" s="17"/>
      <c r="AJ2768" s="17"/>
      <c r="AK2768" s="17" t="e">
        <f>VLOOKUP(A2768,'[1]Deals (Exits)'!B:B,1,FALSE)</f>
        <v>#N/A</v>
      </c>
      <c r="AL2768" s="23"/>
      <c r="AM2768" s="17"/>
      <c r="AN2768" s="17"/>
      <c r="AO2768" s="17"/>
      <c r="AP2768" s="17"/>
      <c r="AQ2768" s="18"/>
      <c r="AR2768" s="18"/>
      <c r="AS2768" s="17"/>
      <c r="AT2768" s="17"/>
      <c r="AU2768" s="18"/>
      <c r="AV2768" s="17"/>
      <c r="AW2768" s="17"/>
      <c r="AX2768" s="17"/>
      <c r="AY2768" s="17"/>
      <c r="AZ2768" s="17"/>
      <c r="BA2768" s="17"/>
      <c r="BB2768" s="17"/>
      <c r="BC2768" s="17"/>
      <c r="BD2768" s="17"/>
      <c r="BE2768" s="17"/>
      <c r="BF2768" s="17"/>
      <c r="BG2768" s="17"/>
      <c r="BH2768" s="17"/>
      <c r="BI2768" s="17"/>
      <c r="BJ2768" s="17"/>
      <c r="BK2768" s="17"/>
      <c r="BL2768" s="17"/>
      <c r="BM2768" s="17"/>
      <c r="BN2768" s="15"/>
      <c r="BO2768" s="15"/>
      <c r="BP2768" s="22"/>
      <c r="BQ2768" s="15"/>
      <c r="BR2768" s="15"/>
      <c r="BS2768" s="15"/>
      <c r="BT2768" s="15"/>
      <c r="BU2768" s="15"/>
      <c r="BV2768" s="15"/>
      <c r="BW2768" s="15"/>
      <c r="BX2768" s="15"/>
      <c r="BY2768" s="15"/>
      <c r="BZ2768" s="15"/>
      <c r="CA2768" s="15"/>
      <c r="CB2768" s="15"/>
      <c r="CC2768" s="15"/>
      <c r="CD2768" s="15"/>
      <c r="CE2768" s="15"/>
      <c r="CF2768" s="15"/>
      <c r="CG2768" s="15"/>
      <c r="CH2768" s="15"/>
      <c r="CI2768" s="15"/>
      <c r="CJ2768" s="15"/>
    </row>
    <row r="2769" spans="1:88" ht="12.75">
      <c r="A2769" t="s">
        <v>17265</v>
      </c>
      <c r="B2769" s="15" t="s">
        <v>17266</v>
      </c>
      <c r="C2769" s="15" t="s">
        <v>58</v>
      </c>
      <c r="D2769" s="16">
        <v>2016</v>
      </c>
      <c r="E2769" s="15" t="s">
        <v>90</v>
      </c>
      <c r="F2769" s="26"/>
      <c r="G2769" s="26" t="s">
        <v>91</v>
      </c>
      <c r="H2769" s="26" t="s">
        <v>91</v>
      </c>
      <c r="I2769" s="15" t="s">
        <v>91</v>
      </c>
      <c r="J2769" s="26"/>
      <c r="K2769" s="17">
        <f t="shared" si="289"/>
        <v>0</v>
      </c>
      <c r="L2769" s="15"/>
      <c r="M2769" s="15"/>
      <c r="N2769" s="15"/>
      <c r="O2769" s="15"/>
      <c r="P2769" s="15"/>
      <c r="Q2769" s="15"/>
      <c r="R2769" s="15"/>
      <c r="S2769" s="19"/>
      <c r="T2769" s="15"/>
      <c r="U2769" s="17"/>
      <c r="V2769" s="15"/>
      <c r="W2769" s="15"/>
      <c r="X2769" s="15"/>
      <c r="Y2769" s="15"/>
      <c r="AB2769" s="20"/>
      <c r="AC2769" s="21" t="s">
        <v>17267</v>
      </c>
      <c r="AD2769" s="21" t="s">
        <v>17268</v>
      </c>
      <c r="AE2769" s="21" t="s">
        <v>17269</v>
      </c>
      <c r="AF2769" s="21" t="s">
        <v>17270</v>
      </c>
      <c r="AG2769" s="22">
        <f t="shared" si="288"/>
        <v>0.38709677419354838</v>
      </c>
      <c r="AH2769" s="15"/>
      <c r="AI2769" s="17"/>
      <c r="AJ2769" s="17"/>
      <c r="AK2769" s="17" t="e">
        <f>VLOOKUP(A2769,'[1]Deals (Exits)'!B:B,1,FALSE)</f>
        <v>#N/A</v>
      </c>
      <c r="AL2769" s="23"/>
      <c r="AM2769" s="17"/>
      <c r="AN2769" s="17"/>
      <c r="AO2769" s="17"/>
      <c r="AP2769" s="17"/>
      <c r="AQ2769" s="18"/>
      <c r="AR2769" s="18"/>
      <c r="AS2769" s="17"/>
      <c r="AT2769" s="17"/>
      <c r="AU2769" s="18"/>
      <c r="AV2769" s="17"/>
      <c r="AW2769" s="17"/>
      <c r="AX2769" s="17"/>
      <c r="AY2769" s="17"/>
      <c r="AZ2769" s="17"/>
      <c r="BA2769" s="17"/>
      <c r="BB2769" s="17"/>
      <c r="BC2769" s="17"/>
      <c r="BD2769" s="17"/>
      <c r="BE2769" s="17"/>
      <c r="BF2769" s="17"/>
      <c r="BG2769" s="17"/>
      <c r="BH2769" s="17"/>
      <c r="BI2769" s="17"/>
      <c r="BJ2769" s="17"/>
      <c r="BK2769" s="17"/>
      <c r="BL2769" s="17"/>
      <c r="BM2769" s="17"/>
      <c r="BN2769" s="15"/>
      <c r="BO2769" s="15"/>
      <c r="BP2769" s="22"/>
      <c r="BQ2769" s="15"/>
      <c r="BR2769" s="15"/>
      <c r="BS2769" s="15"/>
      <c r="BT2769" s="15"/>
      <c r="BU2769" s="15"/>
      <c r="BV2769" s="15"/>
      <c r="BW2769" s="15"/>
      <c r="BX2769" s="15"/>
      <c r="BY2769" s="15"/>
      <c r="BZ2769" s="15"/>
      <c r="CA2769" s="15"/>
      <c r="CB2769" s="15"/>
      <c r="CC2769" s="15"/>
      <c r="CD2769" s="15"/>
      <c r="CE2769" s="15"/>
      <c r="CF2769" s="15"/>
      <c r="CG2769" s="15"/>
      <c r="CH2769" s="15"/>
      <c r="CI2769" s="15"/>
      <c r="CJ2769" s="15"/>
    </row>
    <row r="2770" spans="1:88" ht="12.75">
      <c r="A2770" s="25" t="s">
        <v>17271</v>
      </c>
      <c r="B2770" s="15" t="s">
        <v>17272</v>
      </c>
      <c r="C2770" s="15" t="s">
        <v>58</v>
      </c>
      <c r="D2770" s="16">
        <v>2014</v>
      </c>
      <c r="E2770" s="15" t="s">
        <v>2406</v>
      </c>
      <c r="F2770" s="26"/>
      <c r="G2770" s="26" t="s">
        <v>91</v>
      </c>
      <c r="H2770" s="26" t="s">
        <v>91</v>
      </c>
      <c r="I2770" s="15" t="s">
        <v>91</v>
      </c>
      <c r="J2770" s="26"/>
      <c r="K2770" s="17">
        <f t="shared" si="289"/>
        <v>0</v>
      </c>
      <c r="L2770" s="15"/>
      <c r="M2770" s="15"/>
      <c r="N2770" s="15"/>
      <c r="O2770" s="15"/>
      <c r="P2770" s="15"/>
      <c r="Q2770" s="15"/>
      <c r="R2770" s="15"/>
      <c r="S2770" s="19"/>
      <c r="T2770" s="15"/>
      <c r="U2770" s="17"/>
      <c r="V2770" s="15"/>
      <c r="W2770" s="15"/>
      <c r="X2770" s="15"/>
      <c r="Y2770" s="15"/>
      <c r="AB2770" s="20"/>
      <c r="AC2770" s="21" t="s">
        <v>17273</v>
      </c>
      <c r="AD2770" s="15"/>
      <c r="AE2770" s="15"/>
      <c r="AF2770" s="15"/>
      <c r="AG2770" s="22">
        <f t="shared" si="288"/>
        <v>0.29032258064516131</v>
      </c>
      <c r="AH2770" s="15"/>
      <c r="AI2770" s="17"/>
      <c r="AJ2770" s="17"/>
      <c r="AK2770" s="17" t="e">
        <f>VLOOKUP(A2770,'[1]Deals (Exits)'!B:B,1,FALSE)</f>
        <v>#N/A</v>
      </c>
      <c r="AL2770" s="23"/>
      <c r="AM2770" s="17"/>
      <c r="AN2770" s="17"/>
      <c r="AO2770" s="17"/>
      <c r="AP2770" s="17"/>
      <c r="AQ2770" s="18"/>
      <c r="AR2770" s="18"/>
      <c r="AS2770" s="17"/>
      <c r="AT2770" s="17"/>
      <c r="AU2770" s="18"/>
      <c r="AV2770" s="17"/>
      <c r="AW2770" s="17"/>
      <c r="AX2770" s="17"/>
      <c r="AY2770" s="17"/>
      <c r="AZ2770" s="17"/>
      <c r="BA2770" s="17"/>
      <c r="BB2770" s="17"/>
      <c r="BC2770" s="17"/>
      <c r="BD2770" s="17"/>
      <c r="BE2770" s="17"/>
      <c r="BF2770" s="17"/>
      <c r="BG2770" s="17"/>
      <c r="BH2770" s="17"/>
      <c r="BI2770" s="17"/>
      <c r="BJ2770" s="17"/>
      <c r="BK2770" s="17"/>
      <c r="BL2770" s="17"/>
      <c r="BM2770" s="17"/>
      <c r="BN2770" s="15"/>
      <c r="BO2770" s="15"/>
      <c r="BP2770" s="22"/>
      <c r="BQ2770" s="15"/>
      <c r="BR2770" s="15"/>
      <c r="BS2770" s="15"/>
      <c r="BT2770" s="15"/>
      <c r="BU2770" s="15"/>
      <c r="BV2770" s="15"/>
      <c r="BW2770" s="15"/>
      <c r="BX2770" s="15"/>
      <c r="BY2770" s="15"/>
      <c r="BZ2770" s="15"/>
      <c r="CA2770" s="15"/>
      <c r="CB2770" s="15"/>
      <c r="CC2770" s="15"/>
      <c r="CD2770" s="15"/>
      <c r="CE2770" s="15"/>
      <c r="CF2770" s="15"/>
      <c r="CG2770" s="15"/>
      <c r="CH2770" s="15"/>
      <c r="CI2770" s="15"/>
      <c r="CJ2770" s="15"/>
    </row>
    <row r="2771" spans="1:88" ht="12.75">
      <c r="A2771" s="25" t="s">
        <v>17274</v>
      </c>
      <c r="B2771" s="15" t="s">
        <v>17275</v>
      </c>
      <c r="C2771" s="15" t="s">
        <v>58</v>
      </c>
      <c r="D2771" s="16">
        <v>2016</v>
      </c>
      <c r="E2771" s="15" t="s">
        <v>1472</v>
      </c>
      <c r="F2771" s="26"/>
      <c r="G2771" s="26" t="s">
        <v>91</v>
      </c>
      <c r="H2771" s="26" t="s">
        <v>91</v>
      </c>
      <c r="I2771" s="15" t="s">
        <v>91</v>
      </c>
      <c r="J2771" s="26"/>
      <c r="K2771" s="17">
        <f t="shared" si="289"/>
        <v>0</v>
      </c>
      <c r="L2771" s="15"/>
      <c r="M2771" s="15"/>
      <c r="N2771" s="15"/>
      <c r="O2771" s="15"/>
      <c r="P2771" s="15"/>
      <c r="Q2771" s="15"/>
      <c r="R2771" s="15"/>
      <c r="S2771" s="19"/>
      <c r="T2771" s="15"/>
      <c r="U2771" s="17"/>
      <c r="V2771" s="15"/>
      <c r="W2771" s="15"/>
      <c r="X2771" s="15"/>
      <c r="Y2771" s="15"/>
      <c r="AB2771" s="20"/>
      <c r="AC2771" s="21" t="s">
        <v>17276</v>
      </c>
      <c r="AD2771" s="21" t="s">
        <v>17277</v>
      </c>
      <c r="AE2771" s="21" t="s">
        <v>17278</v>
      </c>
      <c r="AF2771" s="21" t="s">
        <v>17279</v>
      </c>
      <c r="AG2771" s="22">
        <f t="shared" si="288"/>
        <v>0.38709677419354838</v>
      </c>
      <c r="AH2771" s="15"/>
      <c r="AI2771" s="17"/>
      <c r="AJ2771" s="17"/>
      <c r="AK2771" s="17" t="e">
        <f>VLOOKUP(A2771,'[1]Deals (Exits)'!B:B,1,FALSE)</f>
        <v>#N/A</v>
      </c>
      <c r="AL2771" s="23"/>
      <c r="AM2771" s="17"/>
      <c r="AN2771" s="17"/>
      <c r="AO2771" s="17"/>
      <c r="AP2771" s="17"/>
      <c r="AQ2771" s="18"/>
      <c r="AR2771" s="18"/>
      <c r="AS2771" s="17"/>
      <c r="AT2771" s="17"/>
      <c r="AU2771" s="18"/>
      <c r="AV2771" s="17"/>
      <c r="AW2771" s="17"/>
      <c r="AX2771" s="17"/>
      <c r="AY2771" s="17"/>
      <c r="AZ2771" s="17"/>
      <c r="BA2771" s="17"/>
      <c r="BB2771" s="17"/>
      <c r="BC2771" s="17"/>
      <c r="BD2771" s="17"/>
      <c r="BE2771" s="17"/>
      <c r="BF2771" s="17"/>
      <c r="BG2771" s="17"/>
      <c r="BH2771" s="17"/>
      <c r="BI2771" s="17"/>
      <c r="BJ2771" s="17"/>
      <c r="BK2771" s="17"/>
      <c r="BL2771" s="17"/>
      <c r="BM2771" s="17"/>
      <c r="BN2771" s="15"/>
      <c r="BO2771" s="15"/>
      <c r="BP2771" s="22"/>
      <c r="BQ2771" s="15"/>
      <c r="BR2771" s="15"/>
      <c r="BS2771" s="15"/>
      <c r="BT2771" s="15"/>
      <c r="BU2771" s="15"/>
      <c r="BV2771" s="15"/>
      <c r="BW2771" s="15"/>
      <c r="BX2771" s="15"/>
      <c r="BY2771" s="15"/>
      <c r="BZ2771" s="15"/>
      <c r="CA2771" s="15"/>
      <c r="CB2771" s="15"/>
      <c r="CC2771" s="15"/>
      <c r="CD2771" s="15"/>
      <c r="CE2771" s="15"/>
      <c r="CF2771" s="15"/>
      <c r="CG2771" s="15"/>
      <c r="CH2771" s="15"/>
      <c r="CI2771" s="15"/>
      <c r="CJ2771" s="15"/>
    </row>
    <row r="2772" spans="1:88" ht="12.75">
      <c r="A2772" s="25" t="s">
        <v>17280</v>
      </c>
      <c r="B2772" s="15" t="s">
        <v>17281</v>
      </c>
      <c r="C2772" s="15" t="s">
        <v>58</v>
      </c>
      <c r="D2772" s="16">
        <v>2016</v>
      </c>
      <c r="E2772" s="15" t="s">
        <v>2406</v>
      </c>
      <c r="F2772" s="26"/>
      <c r="G2772" s="26" t="s">
        <v>91</v>
      </c>
      <c r="H2772" s="26" t="s">
        <v>91</v>
      </c>
      <c r="I2772" s="15" t="s">
        <v>91</v>
      </c>
      <c r="J2772" s="26"/>
      <c r="K2772" s="17">
        <f t="shared" si="289"/>
        <v>0</v>
      </c>
      <c r="L2772" s="15"/>
      <c r="M2772" s="15"/>
      <c r="N2772" s="15"/>
      <c r="O2772" s="15"/>
      <c r="P2772" s="15"/>
      <c r="Q2772" s="15"/>
      <c r="R2772" s="15"/>
      <c r="S2772" s="19"/>
      <c r="T2772" s="15"/>
      <c r="U2772" s="17"/>
      <c r="V2772" s="15"/>
      <c r="W2772" s="15"/>
      <c r="X2772" s="15"/>
      <c r="Y2772" s="15"/>
      <c r="AB2772" s="20"/>
      <c r="AC2772" s="21" t="s">
        <v>17282</v>
      </c>
      <c r="AD2772" s="21" t="s">
        <v>17283</v>
      </c>
      <c r="AE2772" s="21" t="s">
        <v>17284</v>
      </c>
      <c r="AF2772" s="21" t="s">
        <v>17285</v>
      </c>
      <c r="AG2772" s="22">
        <f t="shared" si="288"/>
        <v>0.38709677419354838</v>
      </c>
      <c r="AH2772" s="15"/>
      <c r="AI2772" s="17"/>
      <c r="AJ2772" s="17"/>
      <c r="AK2772" s="17" t="e">
        <f>VLOOKUP(A2772,'[1]Deals (Exits)'!B:B,1,FALSE)</f>
        <v>#N/A</v>
      </c>
      <c r="AL2772" s="23"/>
      <c r="AM2772" s="17"/>
      <c r="AN2772" s="17"/>
      <c r="AO2772" s="17"/>
      <c r="AP2772" s="17"/>
      <c r="AQ2772" s="18"/>
      <c r="AR2772" s="18"/>
      <c r="AS2772" s="17"/>
      <c r="AT2772" s="17"/>
      <c r="AU2772" s="18"/>
      <c r="AV2772" s="17"/>
      <c r="AW2772" s="17"/>
      <c r="AX2772" s="17"/>
      <c r="AY2772" s="17"/>
      <c r="AZ2772" s="17"/>
      <c r="BA2772" s="17"/>
      <c r="BB2772" s="17"/>
      <c r="BC2772" s="17"/>
      <c r="BD2772" s="17"/>
      <c r="BE2772" s="17"/>
      <c r="BF2772" s="17"/>
      <c r="BG2772" s="17"/>
      <c r="BH2772" s="17"/>
      <c r="BI2772" s="17"/>
      <c r="BJ2772" s="17"/>
      <c r="BK2772" s="17"/>
      <c r="BL2772" s="17"/>
      <c r="BM2772" s="17"/>
      <c r="BN2772" s="15"/>
      <c r="BO2772" s="15"/>
      <c r="BP2772" s="22"/>
      <c r="BQ2772" s="15"/>
      <c r="BR2772" s="15"/>
      <c r="BS2772" s="15"/>
      <c r="BT2772" s="15"/>
      <c r="BU2772" s="15"/>
      <c r="BV2772" s="15"/>
      <c r="BW2772" s="15"/>
      <c r="BX2772" s="15"/>
      <c r="BY2772" s="15"/>
      <c r="BZ2772" s="15"/>
      <c r="CA2772" s="15"/>
      <c r="CB2772" s="15"/>
      <c r="CC2772" s="15"/>
      <c r="CD2772" s="15"/>
      <c r="CE2772" s="15"/>
      <c r="CF2772" s="15"/>
      <c r="CG2772" s="15"/>
      <c r="CH2772" s="15"/>
      <c r="CI2772" s="15"/>
      <c r="CJ2772" s="15"/>
    </row>
    <row r="2773" spans="1:88" ht="12.75">
      <c r="A2773" s="25" t="s">
        <v>17286</v>
      </c>
      <c r="B2773" s="15" t="s">
        <v>17287</v>
      </c>
      <c r="C2773" s="15" t="s">
        <v>58</v>
      </c>
      <c r="D2773" s="16">
        <v>2010</v>
      </c>
      <c r="E2773" s="15" t="s">
        <v>90</v>
      </c>
      <c r="F2773" s="26"/>
      <c r="G2773" s="26" t="s">
        <v>91</v>
      </c>
      <c r="H2773" s="26" t="s">
        <v>91</v>
      </c>
      <c r="I2773" s="15" t="s">
        <v>91</v>
      </c>
      <c r="J2773" s="26"/>
      <c r="K2773" s="17">
        <f t="shared" si="289"/>
        <v>0</v>
      </c>
      <c r="L2773" s="15"/>
      <c r="M2773" s="15"/>
      <c r="N2773" s="15"/>
      <c r="O2773" s="15"/>
      <c r="P2773" s="15"/>
      <c r="Q2773" s="15"/>
      <c r="R2773" s="15"/>
      <c r="S2773" s="19"/>
      <c r="T2773" s="15"/>
      <c r="U2773" s="17"/>
      <c r="V2773" s="15"/>
      <c r="W2773" s="15"/>
      <c r="X2773" s="15"/>
      <c r="Y2773" s="15"/>
      <c r="AB2773" s="20"/>
      <c r="AC2773" s="21" t="s">
        <v>17288</v>
      </c>
      <c r="AD2773" s="15"/>
      <c r="AE2773" s="15"/>
      <c r="AF2773" s="15"/>
      <c r="AG2773" s="22">
        <f t="shared" si="288"/>
        <v>0.29032258064516131</v>
      </c>
      <c r="AH2773" s="15"/>
      <c r="AI2773" s="17"/>
      <c r="AJ2773" s="17"/>
      <c r="AK2773" s="17" t="e">
        <f>VLOOKUP(A2773,'[1]Deals (Exits)'!B:B,1,FALSE)</f>
        <v>#N/A</v>
      </c>
      <c r="AL2773" s="23"/>
      <c r="AM2773" s="17"/>
      <c r="AN2773" s="17"/>
      <c r="AO2773" s="17"/>
      <c r="AP2773" s="17"/>
      <c r="AQ2773" s="18"/>
      <c r="AR2773" s="18"/>
      <c r="AS2773" s="17"/>
      <c r="AT2773" s="17"/>
      <c r="AU2773" s="18"/>
      <c r="AV2773" s="17"/>
      <c r="AW2773" s="17"/>
      <c r="AX2773" s="17"/>
      <c r="AY2773" s="17"/>
      <c r="AZ2773" s="17"/>
      <c r="BA2773" s="17"/>
      <c r="BB2773" s="17"/>
      <c r="BC2773" s="17"/>
      <c r="BD2773" s="17"/>
      <c r="BE2773" s="17"/>
      <c r="BF2773" s="17"/>
      <c r="BG2773" s="17"/>
      <c r="BH2773" s="17"/>
      <c r="BI2773" s="17"/>
      <c r="BJ2773" s="17"/>
      <c r="BK2773" s="17"/>
      <c r="BL2773" s="17"/>
      <c r="BM2773" s="17"/>
      <c r="BN2773" s="15"/>
      <c r="BO2773" s="15"/>
      <c r="BP2773" s="22"/>
      <c r="BQ2773" s="15"/>
      <c r="BR2773" s="15"/>
      <c r="BS2773" s="15"/>
      <c r="BT2773" s="15"/>
      <c r="BU2773" s="15"/>
      <c r="BV2773" s="15"/>
      <c r="BW2773" s="15"/>
      <c r="BX2773" s="15"/>
      <c r="BY2773" s="15"/>
      <c r="BZ2773" s="15"/>
      <c r="CA2773" s="15"/>
      <c r="CB2773" s="15"/>
      <c r="CC2773" s="15"/>
      <c r="CD2773" s="15"/>
      <c r="CE2773" s="15"/>
      <c r="CF2773" s="15"/>
      <c r="CG2773" s="15"/>
      <c r="CH2773" s="15"/>
      <c r="CI2773" s="15"/>
      <c r="CJ2773" s="15"/>
    </row>
    <row r="2774" spans="1:88" ht="12.75">
      <c r="A2774" s="25" t="s">
        <v>17289</v>
      </c>
      <c r="B2774" s="15" t="s">
        <v>17290</v>
      </c>
      <c r="C2774" s="15" t="s">
        <v>58</v>
      </c>
      <c r="D2774" s="16">
        <v>2018</v>
      </c>
      <c r="E2774" s="15" t="s">
        <v>90</v>
      </c>
      <c r="F2774" s="26"/>
      <c r="G2774" s="26" t="s">
        <v>91</v>
      </c>
      <c r="H2774" s="26" t="s">
        <v>91</v>
      </c>
      <c r="I2774" s="15" t="s">
        <v>91</v>
      </c>
      <c r="J2774" s="26"/>
      <c r="K2774" s="17">
        <f t="shared" si="289"/>
        <v>0</v>
      </c>
      <c r="L2774" s="15"/>
      <c r="M2774" s="15"/>
      <c r="N2774" s="15"/>
      <c r="O2774" s="15"/>
      <c r="P2774" s="15"/>
      <c r="Q2774" s="15"/>
      <c r="R2774" s="15"/>
      <c r="S2774" s="19"/>
      <c r="T2774" s="15"/>
      <c r="U2774" s="17"/>
      <c r="V2774" s="15"/>
      <c r="W2774" s="15"/>
      <c r="X2774" s="15"/>
      <c r="Y2774" s="15"/>
      <c r="AB2774" s="20"/>
      <c r="AC2774" s="21" t="s">
        <v>17291</v>
      </c>
      <c r="AD2774" s="21" t="s">
        <v>17292</v>
      </c>
      <c r="AE2774" s="21" t="s">
        <v>17293</v>
      </c>
      <c r="AF2774" s="15"/>
      <c r="AG2774" s="22">
        <f t="shared" si="288"/>
        <v>0.35483870967741937</v>
      </c>
      <c r="AH2774" s="15"/>
      <c r="AI2774" s="17"/>
      <c r="AJ2774" s="17"/>
      <c r="AK2774" s="17" t="e">
        <f>VLOOKUP(A2774,'[1]Deals (Exits)'!B:B,1,FALSE)</f>
        <v>#N/A</v>
      </c>
      <c r="AL2774" s="23"/>
      <c r="AM2774" s="17"/>
      <c r="AN2774" s="17"/>
      <c r="AO2774" s="17"/>
      <c r="AP2774" s="17"/>
      <c r="AQ2774" s="18"/>
      <c r="AR2774" s="18"/>
      <c r="AS2774" s="17"/>
      <c r="AT2774" s="17"/>
      <c r="AU2774" s="18"/>
      <c r="AV2774" s="17"/>
      <c r="AW2774" s="17"/>
      <c r="AX2774" s="17"/>
      <c r="AY2774" s="17"/>
      <c r="AZ2774" s="17"/>
      <c r="BA2774" s="17"/>
      <c r="BB2774" s="17"/>
      <c r="BC2774" s="17"/>
      <c r="BD2774" s="17"/>
      <c r="BE2774" s="17"/>
      <c r="BF2774" s="17"/>
      <c r="BG2774" s="17"/>
      <c r="BH2774" s="17"/>
      <c r="BI2774" s="17"/>
      <c r="BJ2774" s="17"/>
      <c r="BK2774" s="17"/>
      <c r="BL2774" s="17"/>
      <c r="BM2774" s="17"/>
      <c r="BN2774" s="15"/>
      <c r="BO2774" s="15"/>
      <c r="BP2774" s="22"/>
      <c r="BQ2774" s="15"/>
      <c r="BR2774" s="15"/>
      <c r="BS2774" s="15"/>
      <c r="BT2774" s="15"/>
      <c r="BU2774" s="15"/>
      <c r="BV2774" s="15"/>
      <c r="BW2774" s="15"/>
      <c r="BX2774" s="15"/>
      <c r="BY2774" s="15"/>
      <c r="BZ2774" s="15"/>
      <c r="CA2774" s="15"/>
      <c r="CB2774" s="15"/>
      <c r="CC2774" s="15"/>
      <c r="CD2774" s="15"/>
      <c r="CE2774" s="15"/>
      <c r="CF2774" s="15"/>
      <c r="CG2774" s="15"/>
      <c r="CH2774" s="15"/>
      <c r="CI2774" s="15"/>
      <c r="CJ2774" s="15"/>
    </row>
    <row r="2775" spans="1:88" ht="12.75">
      <c r="A2775" s="25" t="s">
        <v>17294</v>
      </c>
      <c r="B2775" s="15" t="s">
        <v>17295</v>
      </c>
      <c r="C2775" s="15" t="s">
        <v>58</v>
      </c>
      <c r="D2775" s="16">
        <v>2016</v>
      </c>
      <c r="E2775" s="15" t="s">
        <v>90</v>
      </c>
      <c r="F2775" s="26"/>
      <c r="G2775" s="26" t="s">
        <v>91</v>
      </c>
      <c r="H2775" s="26" t="s">
        <v>91</v>
      </c>
      <c r="I2775" s="15" t="s">
        <v>91</v>
      </c>
      <c r="J2775" s="26"/>
      <c r="K2775" s="17">
        <f t="shared" si="289"/>
        <v>0</v>
      </c>
      <c r="L2775" s="15"/>
      <c r="M2775" s="15"/>
      <c r="N2775" s="15"/>
      <c r="O2775" s="15"/>
      <c r="P2775" s="15"/>
      <c r="Q2775" s="15"/>
      <c r="R2775" s="15"/>
      <c r="S2775" s="19"/>
      <c r="T2775" s="15"/>
      <c r="U2775" s="17"/>
      <c r="V2775" s="15"/>
      <c r="W2775" s="15"/>
      <c r="X2775" s="15"/>
      <c r="Y2775" s="15"/>
      <c r="AB2775" s="20"/>
      <c r="AC2775" s="21" t="s">
        <v>17296</v>
      </c>
      <c r="AD2775" s="15"/>
      <c r="AE2775" s="21" t="s">
        <v>17297</v>
      </c>
      <c r="AF2775" s="21" t="s">
        <v>17298</v>
      </c>
      <c r="AG2775" s="22">
        <f t="shared" si="288"/>
        <v>0.35483870967741937</v>
      </c>
      <c r="AH2775" s="15"/>
      <c r="AI2775" s="17"/>
      <c r="AJ2775" s="17"/>
      <c r="AK2775" s="17" t="e">
        <f>VLOOKUP(A2775,'[1]Deals (Exits)'!B:B,1,FALSE)</f>
        <v>#N/A</v>
      </c>
      <c r="AL2775" s="23"/>
      <c r="AM2775" s="17"/>
      <c r="AN2775" s="17"/>
      <c r="AO2775" s="17"/>
      <c r="AP2775" s="17"/>
      <c r="AQ2775" s="18"/>
      <c r="AR2775" s="18"/>
      <c r="AS2775" s="17"/>
      <c r="AT2775" s="17"/>
      <c r="AU2775" s="18"/>
      <c r="AV2775" s="17"/>
      <c r="AW2775" s="17"/>
      <c r="AX2775" s="17"/>
      <c r="AY2775" s="17"/>
      <c r="AZ2775" s="17"/>
      <c r="BA2775" s="17"/>
      <c r="BB2775" s="17"/>
      <c r="BC2775" s="17"/>
      <c r="BD2775" s="17"/>
      <c r="BE2775" s="17"/>
      <c r="BF2775" s="17"/>
      <c r="BG2775" s="17"/>
      <c r="BH2775" s="17"/>
      <c r="BI2775" s="17"/>
      <c r="BJ2775" s="17"/>
      <c r="BK2775" s="17"/>
      <c r="BL2775" s="17"/>
      <c r="BM2775" s="17"/>
      <c r="BN2775" s="15"/>
      <c r="BO2775" s="15"/>
      <c r="BP2775" s="22"/>
      <c r="BQ2775" s="15"/>
      <c r="BR2775" s="15"/>
      <c r="BS2775" s="15"/>
      <c r="BT2775" s="15"/>
      <c r="BU2775" s="15"/>
      <c r="BV2775" s="15"/>
      <c r="BW2775" s="15"/>
      <c r="BX2775" s="15"/>
      <c r="BY2775" s="15"/>
      <c r="BZ2775" s="15"/>
      <c r="CA2775" s="15"/>
      <c r="CB2775" s="15"/>
      <c r="CC2775" s="15"/>
      <c r="CD2775" s="15"/>
      <c r="CE2775" s="15"/>
      <c r="CF2775" s="15"/>
      <c r="CG2775" s="15"/>
      <c r="CH2775" s="15"/>
      <c r="CI2775" s="15"/>
      <c r="CJ2775" s="15"/>
    </row>
    <row r="2776" spans="1:88" ht="12.75">
      <c r="A2776" s="25" t="s">
        <v>17299</v>
      </c>
      <c r="B2776" s="15" t="s">
        <v>17300</v>
      </c>
      <c r="C2776" s="15" t="s">
        <v>58</v>
      </c>
      <c r="D2776" s="16">
        <v>2017</v>
      </c>
      <c r="E2776" s="15" t="s">
        <v>5917</v>
      </c>
      <c r="F2776" s="26"/>
      <c r="G2776" s="26" t="s">
        <v>91</v>
      </c>
      <c r="H2776" s="26" t="s">
        <v>91</v>
      </c>
      <c r="I2776" s="15" t="s">
        <v>91</v>
      </c>
      <c r="J2776" s="26"/>
      <c r="K2776" s="17">
        <f t="shared" si="289"/>
        <v>0</v>
      </c>
      <c r="L2776" s="15"/>
      <c r="M2776" s="15"/>
      <c r="N2776" s="15"/>
      <c r="O2776" s="15"/>
      <c r="P2776" s="15"/>
      <c r="Q2776" s="15"/>
      <c r="R2776" s="15"/>
      <c r="S2776" s="19"/>
      <c r="T2776" s="15"/>
      <c r="U2776" s="17"/>
      <c r="V2776" s="15"/>
      <c r="W2776" s="15"/>
      <c r="X2776" s="15"/>
      <c r="Y2776" s="15"/>
      <c r="AB2776" s="20"/>
      <c r="AC2776" s="21" t="s">
        <v>17301</v>
      </c>
      <c r="AD2776" s="15"/>
      <c r="AE2776" s="21" t="s">
        <v>17302</v>
      </c>
      <c r="AF2776" s="21" t="s">
        <v>17303</v>
      </c>
      <c r="AG2776" s="22">
        <f t="shared" si="288"/>
        <v>0.35483870967741937</v>
      </c>
      <c r="AH2776" s="15"/>
      <c r="AI2776" s="17"/>
      <c r="AJ2776" s="17"/>
      <c r="AK2776" s="17" t="e">
        <f>VLOOKUP(A2776,'[1]Deals (Exits)'!B:B,1,FALSE)</f>
        <v>#N/A</v>
      </c>
      <c r="AL2776" s="23"/>
      <c r="AM2776" s="17"/>
      <c r="AN2776" s="17"/>
      <c r="AO2776" s="17"/>
      <c r="AP2776" s="17"/>
      <c r="AQ2776" s="18"/>
      <c r="AR2776" s="18"/>
      <c r="AS2776" s="17"/>
      <c r="AT2776" s="17"/>
      <c r="AU2776" s="18"/>
      <c r="AV2776" s="17"/>
      <c r="AW2776" s="17"/>
      <c r="AX2776" s="17"/>
      <c r="AY2776" s="17"/>
      <c r="AZ2776" s="17"/>
      <c r="BA2776" s="17"/>
      <c r="BB2776" s="17"/>
      <c r="BC2776" s="17"/>
      <c r="BD2776" s="17"/>
      <c r="BE2776" s="17"/>
      <c r="BF2776" s="17"/>
      <c r="BG2776" s="17"/>
      <c r="BH2776" s="17"/>
      <c r="BI2776" s="17"/>
      <c r="BJ2776" s="17"/>
      <c r="BK2776" s="17"/>
      <c r="BL2776" s="17"/>
      <c r="BM2776" s="17"/>
      <c r="BN2776" s="15"/>
      <c r="BO2776" s="15"/>
      <c r="BP2776" s="22"/>
      <c r="BQ2776" s="15"/>
      <c r="BR2776" s="15"/>
      <c r="BS2776" s="15"/>
      <c r="BT2776" s="15"/>
      <c r="BU2776" s="15"/>
      <c r="BV2776" s="15"/>
      <c r="BW2776" s="15"/>
      <c r="BX2776" s="15"/>
      <c r="BY2776" s="15"/>
      <c r="BZ2776" s="15"/>
      <c r="CA2776" s="15"/>
      <c r="CB2776" s="15"/>
      <c r="CC2776" s="15"/>
      <c r="CD2776" s="15"/>
      <c r="CE2776" s="15"/>
      <c r="CF2776" s="15"/>
      <c r="CG2776" s="15"/>
      <c r="CH2776" s="15"/>
      <c r="CI2776" s="15"/>
      <c r="CJ2776" s="15"/>
    </row>
    <row r="2777" spans="1:88" ht="12.75">
      <c r="A2777" s="25" t="s">
        <v>17304</v>
      </c>
      <c r="B2777" s="15" t="s">
        <v>17305</v>
      </c>
      <c r="C2777" s="15" t="s">
        <v>58</v>
      </c>
      <c r="D2777" s="16">
        <v>2015</v>
      </c>
      <c r="E2777" s="15" t="s">
        <v>1472</v>
      </c>
      <c r="F2777" s="26"/>
      <c r="G2777" s="26" t="s">
        <v>91</v>
      </c>
      <c r="H2777" s="26" t="s">
        <v>91</v>
      </c>
      <c r="I2777" s="15" t="s">
        <v>91</v>
      </c>
      <c r="J2777" s="26"/>
      <c r="K2777" s="17">
        <f t="shared" si="289"/>
        <v>0</v>
      </c>
      <c r="L2777" s="15"/>
      <c r="M2777" s="15"/>
      <c r="N2777" s="15"/>
      <c r="O2777" s="15"/>
      <c r="P2777" s="15"/>
      <c r="Q2777" s="15"/>
      <c r="R2777" s="15"/>
      <c r="S2777" s="19"/>
      <c r="T2777" s="15"/>
      <c r="U2777" s="17"/>
      <c r="V2777" s="15"/>
      <c r="W2777" s="15"/>
      <c r="X2777" s="15"/>
      <c r="Y2777" s="15"/>
      <c r="AB2777" s="20"/>
      <c r="AC2777" s="21" t="s">
        <v>17306</v>
      </c>
      <c r="AD2777" s="21" t="s">
        <v>17307</v>
      </c>
      <c r="AE2777" s="15"/>
      <c r="AF2777" s="21" t="s">
        <v>17308</v>
      </c>
      <c r="AG2777" s="22">
        <f t="shared" si="288"/>
        <v>0.35483870967741937</v>
      </c>
      <c r="AH2777" s="15"/>
      <c r="AI2777" s="17"/>
      <c r="AJ2777" s="17"/>
      <c r="AK2777" s="17" t="e">
        <f>VLOOKUP(A2777,'[1]Deals (Exits)'!B:B,1,FALSE)</f>
        <v>#N/A</v>
      </c>
      <c r="AL2777" s="23"/>
      <c r="AM2777" s="17"/>
      <c r="AN2777" s="17"/>
      <c r="AO2777" s="17"/>
      <c r="AP2777" s="17"/>
      <c r="AQ2777" s="18"/>
      <c r="AR2777" s="18"/>
      <c r="AS2777" s="17"/>
      <c r="AT2777" s="17"/>
      <c r="AU2777" s="18"/>
      <c r="AV2777" s="17"/>
      <c r="AW2777" s="17"/>
      <c r="AX2777" s="17"/>
      <c r="AY2777" s="17"/>
      <c r="AZ2777" s="17"/>
      <c r="BA2777" s="17"/>
      <c r="BB2777" s="17"/>
      <c r="BC2777" s="17"/>
      <c r="BD2777" s="17"/>
      <c r="BE2777" s="17"/>
      <c r="BF2777" s="17"/>
      <c r="BG2777" s="17"/>
      <c r="BH2777" s="17"/>
      <c r="BI2777" s="17"/>
      <c r="BJ2777" s="17"/>
      <c r="BK2777" s="17"/>
      <c r="BL2777" s="17"/>
      <c r="BM2777" s="17"/>
      <c r="BN2777" s="15"/>
      <c r="BO2777" s="15"/>
      <c r="BP2777" s="22"/>
      <c r="BQ2777" s="15"/>
      <c r="BR2777" s="15"/>
      <c r="BS2777" s="15"/>
      <c r="BT2777" s="15"/>
      <c r="BU2777" s="15"/>
      <c r="BV2777" s="15"/>
      <c r="BW2777" s="15"/>
      <c r="BX2777" s="15"/>
      <c r="BY2777" s="15"/>
      <c r="BZ2777" s="15"/>
      <c r="CA2777" s="15"/>
      <c r="CB2777" s="15"/>
      <c r="CC2777" s="15"/>
      <c r="CD2777" s="15"/>
      <c r="CE2777" s="15"/>
      <c r="CF2777" s="15"/>
      <c r="CG2777" s="15"/>
      <c r="CH2777" s="15"/>
      <c r="CI2777" s="15"/>
      <c r="CJ2777" s="15"/>
    </row>
    <row r="2778" spans="1:88" ht="12.75">
      <c r="A2778" s="25" t="s">
        <v>17309</v>
      </c>
      <c r="B2778" s="15" t="s">
        <v>17310</v>
      </c>
      <c r="C2778" s="15" t="s">
        <v>58</v>
      </c>
      <c r="D2778" s="16">
        <v>2018</v>
      </c>
      <c r="E2778" s="15" t="s">
        <v>90</v>
      </c>
      <c r="F2778" s="26"/>
      <c r="G2778" s="26" t="s">
        <v>91</v>
      </c>
      <c r="H2778" s="26" t="s">
        <v>91</v>
      </c>
      <c r="I2778" s="15" t="s">
        <v>91</v>
      </c>
      <c r="J2778" s="26"/>
      <c r="K2778" s="17">
        <f t="shared" si="289"/>
        <v>0</v>
      </c>
      <c r="L2778" s="15"/>
      <c r="M2778" s="15"/>
      <c r="N2778" s="15"/>
      <c r="O2778" s="15"/>
      <c r="P2778" s="15"/>
      <c r="Q2778" s="15"/>
      <c r="R2778" s="15"/>
      <c r="S2778" s="19"/>
      <c r="T2778" s="15"/>
      <c r="U2778" s="17"/>
      <c r="V2778" s="15"/>
      <c r="W2778" s="15"/>
      <c r="X2778" s="15"/>
      <c r="Y2778" s="15"/>
      <c r="AB2778" s="20"/>
      <c r="AC2778" s="21" t="s">
        <v>17311</v>
      </c>
      <c r="AD2778" s="21" t="s">
        <v>17312</v>
      </c>
      <c r="AE2778" s="15"/>
      <c r="AF2778" s="15"/>
      <c r="AG2778" s="22">
        <f t="shared" si="288"/>
        <v>0.32258064516129031</v>
      </c>
      <c r="AH2778" s="15"/>
      <c r="AI2778" s="17"/>
      <c r="AJ2778" s="17"/>
      <c r="AK2778" s="17" t="e">
        <f>VLOOKUP(A2778,'[1]Deals (Exits)'!B:B,1,FALSE)</f>
        <v>#N/A</v>
      </c>
      <c r="AL2778" s="23"/>
      <c r="AM2778" s="17"/>
      <c r="AN2778" s="17"/>
      <c r="AO2778" s="17"/>
      <c r="AP2778" s="17"/>
      <c r="AQ2778" s="18"/>
      <c r="AR2778" s="18"/>
      <c r="AS2778" s="17"/>
      <c r="AT2778" s="17"/>
      <c r="AU2778" s="18"/>
      <c r="AV2778" s="17"/>
      <c r="AW2778" s="17"/>
      <c r="AX2778" s="17"/>
      <c r="AY2778" s="17"/>
      <c r="AZ2778" s="17"/>
      <c r="BA2778" s="17"/>
      <c r="BB2778" s="17"/>
      <c r="BC2778" s="17"/>
      <c r="BD2778" s="17"/>
      <c r="BE2778" s="17"/>
      <c r="BF2778" s="17"/>
      <c r="BG2778" s="17"/>
      <c r="BH2778" s="17"/>
      <c r="BI2778" s="17"/>
      <c r="BJ2778" s="17"/>
      <c r="BK2778" s="17"/>
      <c r="BL2778" s="17"/>
      <c r="BM2778" s="17"/>
      <c r="BN2778" s="15"/>
      <c r="BO2778" s="15"/>
      <c r="BP2778" s="22"/>
      <c r="BQ2778" s="15"/>
      <c r="BR2778" s="15"/>
      <c r="BS2778" s="15"/>
      <c r="BT2778" s="15"/>
      <c r="BU2778" s="15"/>
      <c r="BV2778" s="15"/>
      <c r="BW2778" s="15"/>
      <c r="BX2778" s="15"/>
      <c r="BY2778" s="15"/>
      <c r="BZ2778" s="15"/>
      <c r="CA2778" s="15"/>
      <c r="CB2778" s="15"/>
      <c r="CC2778" s="15"/>
      <c r="CD2778" s="15"/>
      <c r="CE2778" s="15"/>
      <c r="CF2778" s="15"/>
      <c r="CG2778" s="15"/>
      <c r="CH2778" s="15"/>
      <c r="CI2778" s="15"/>
      <c r="CJ2778" s="15"/>
    </row>
    <row r="2779" spans="1:88" ht="12.75">
      <c r="A2779" s="25" t="s">
        <v>17313</v>
      </c>
      <c r="B2779" s="15" t="s">
        <v>17314</v>
      </c>
      <c r="C2779" s="15" t="s">
        <v>58</v>
      </c>
      <c r="D2779" s="16">
        <v>2014</v>
      </c>
      <c r="E2779" s="15" t="s">
        <v>2406</v>
      </c>
      <c r="F2779" s="26"/>
      <c r="G2779" s="26" t="s">
        <v>91</v>
      </c>
      <c r="H2779" s="26" t="s">
        <v>91</v>
      </c>
      <c r="I2779" s="15" t="s">
        <v>91</v>
      </c>
      <c r="J2779" s="26"/>
      <c r="K2779" s="17">
        <f t="shared" si="289"/>
        <v>0</v>
      </c>
      <c r="L2779" s="15"/>
      <c r="M2779" s="15"/>
      <c r="N2779" s="15"/>
      <c r="O2779" s="15"/>
      <c r="P2779" s="15"/>
      <c r="Q2779" s="15"/>
      <c r="R2779" s="15"/>
      <c r="S2779" s="19"/>
      <c r="T2779" s="15"/>
      <c r="U2779" s="17"/>
      <c r="V2779" s="15"/>
      <c r="W2779" s="15"/>
      <c r="X2779" s="15"/>
      <c r="Y2779" s="15"/>
      <c r="AB2779" s="20"/>
      <c r="AC2779" s="21" t="s">
        <v>17315</v>
      </c>
      <c r="AD2779" s="21" t="s">
        <v>17316</v>
      </c>
      <c r="AE2779" s="21" t="s">
        <v>17317</v>
      </c>
      <c r="AF2779" s="21" t="s">
        <v>17318</v>
      </c>
      <c r="AG2779" s="22">
        <f t="shared" si="288"/>
        <v>0.38709677419354838</v>
      </c>
      <c r="AH2779" s="15"/>
      <c r="AI2779" s="17"/>
      <c r="AJ2779" s="17"/>
      <c r="AK2779" s="17" t="e">
        <f>VLOOKUP(A2779,'[1]Deals (Exits)'!B:B,1,FALSE)</f>
        <v>#N/A</v>
      </c>
      <c r="AL2779" s="23"/>
      <c r="AM2779" s="17"/>
      <c r="AN2779" s="17"/>
      <c r="AO2779" s="17"/>
      <c r="AP2779" s="17"/>
      <c r="AQ2779" s="18"/>
      <c r="AR2779" s="18"/>
      <c r="AS2779" s="17"/>
      <c r="AT2779" s="17"/>
      <c r="AU2779" s="18"/>
      <c r="AV2779" s="17"/>
      <c r="AW2779" s="17"/>
      <c r="AX2779" s="17"/>
      <c r="AY2779" s="17"/>
      <c r="AZ2779" s="17"/>
      <c r="BA2779" s="17"/>
      <c r="BB2779" s="17"/>
      <c r="BC2779" s="17"/>
      <c r="BD2779" s="17"/>
      <c r="BE2779" s="17"/>
      <c r="BF2779" s="17"/>
      <c r="BG2779" s="17"/>
      <c r="BH2779" s="17"/>
      <c r="BI2779" s="17"/>
      <c r="BJ2779" s="17"/>
      <c r="BK2779" s="17"/>
      <c r="BL2779" s="17"/>
      <c r="BM2779" s="17"/>
      <c r="BN2779" s="15"/>
      <c r="BO2779" s="15"/>
      <c r="BP2779" s="22"/>
      <c r="BQ2779" s="15"/>
      <c r="BR2779" s="15"/>
      <c r="BS2779" s="15"/>
      <c r="BT2779" s="15"/>
      <c r="BU2779" s="15"/>
      <c r="BV2779" s="15"/>
      <c r="BW2779" s="15"/>
      <c r="BX2779" s="15"/>
      <c r="BY2779" s="15"/>
      <c r="BZ2779" s="15"/>
      <c r="CA2779" s="15"/>
      <c r="CB2779" s="15"/>
      <c r="CC2779" s="15"/>
      <c r="CD2779" s="15"/>
      <c r="CE2779" s="15"/>
      <c r="CF2779" s="15"/>
      <c r="CG2779" s="15"/>
      <c r="CH2779" s="15"/>
      <c r="CI2779" s="15"/>
      <c r="CJ2779" s="15"/>
    </row>
    <row r="2780" spans="1:88" ht="12.75">
      <c r="A2780" s="25" t="s">
        <v>17319</v>
      </c>
      <c r="B2780" s="15" t="s">
        <v>17320</v>
      </c>
      <c r="C2780" s="15" t="s">
        <v>58</v>
      </c>
      <c r="D2780" s="16">
        <v>2013</v>
      </c>
      <c r="E2780" s="15" t="s">
        <v>90</v>
      </c>
      <c r="F2780" s="26"/>
      <c r="G2780" s="26" t="s">
        <v>91</v>
      </c>
      <c r="H2780" s="26" t="s">
        <v>91</v>
      </c>
      <c r="I2780" s="15" t="s">
        <v>91</v>
      </c>
      <c r="J2780" s="26"/>
      <c r="K2780" s="17">
        <f t="shared" si="289"/>
        <v>0</v>
      </c>
      <c r="L2780" s="15"/>
      <c r="M2780" s="15"/>
      <c r="N2780" s="15"/>
      <c r="O2780" s="15"/>
      <c r="P2780" s="15"/>
      <c r="Q2780" s="15"/>
      <c r="R2780" s="15"/>
      <c r="S2780" s="19"/>
      <c r="T2780" s="15"/>
      <c r="U2780" s="17"/>
      <c r="V2780" s="15"/>
      <c r="W2780" s="15"/>
      <c r="X2780" s="15"/>
      <c r="Y2780" s="15"/>
      <c r="AB2780" s="20"/>
      <c r="AC2780" s="21" t="s">
        <v>17321</v>
      </c>
      <c r="AD2780" s="21" t="s">
        <v>17322</v>
      </c>
      <c r="AE2780" s="21" t="s">
        <v>17323</v>
      </c>
      <c r="AF2780" s="21" t="s">
        <v>17324</v>
      </c>
      <c r="AG2780" s="22">
        <f t="shared" si="288"/>
        <v>0.38709677419354838</v>
      </c>
      <c r="AH2780" s="15"/>
      <c r="AI2780" s="17"/>
      <c r="AJ2780" s="17"/>
      <c r="AK2780" s="17" t="e">
        <f>VLOOKUP(A2780,'[1]Deals (Exits)'!B:B,1,FALSE)</f>
        <v>#N/A</v>
      </c>
      <c r="AL2780" s="23"/>
      <c r="AM2780" s="17"/>
      <c r="AN2780" s="17"/>
      <c r="AO2780" s="17"/>
      <c r="AP2780" s="17"/>
      <c r="AQ2780" s="18"/>
      <c r="AR2780" s="18"/>
      <c r="AS2780" s="17"/>
      <c r="AT2780" s="17"/>
      <c r="AU2780" s="18"/>
      <c r="AV2780" s="17"/>
      <c r="AW2780" s="17"/>
      <c r="AX2780" s="17"/>
      <c r="AY2780" s="17"/>
      <c r="AZ2780" s="17"/>
      <c r="BA2780" s="17"/>
      <c r="BB2780" s="17"/>
      <c r="BC2780" s="17"/>
      <c r="BD2780" s="17"/>
      <c r="BE2780" s="17"/>
      <c r="BF2780" s="17"/>
      <c r="BG2780" s="17"/>
      <c r="BH2780" s="17"/>
      <c r="BI2780" s="17"/>
      <c r="BJ2780" s="17"/>
      <c r="BK2780" s="17"/>
      <c r="BL2780" s="17"/>
      <c r="BM2780" s="17"/>
      <c r="BN2780" s="15"/>
      <c r="BO2780" s="15"/>
      <c r="BP2780" s="22"/>
      <c r="BQ2780" s="15"/>
      <c r="BR2780" s="15"/>
      <c r="BS2780" s="15"/>
      <c r="BT2780" s="15"/>
      <c r="BU2780" s="15"/>
      <c r="BV2780" s="15"/>
      <c r="BW2780" s="15"/>
      <c r="BX2780" s="15"/>
      <c r="BY2780" s="15"/>
      <c r="BZ2780" s="15"/>
      <c r="CA2780" s="15"/>
      <c r="CB2780" s="15"/>
      <c r="CC2780" s="15"/>
      <c r="CD2780" s="15"/>
      <c r="CE2780" s="15"/>
      <c r="CF2780" s="15"/>
      <c r="CG2780" s="15"/>
      <c r="CH2780" s="15"/>
      <c r="CI2780" s="15"/>
      <c r="CJ2780" s="15"/>
    </row>
    <row r="2781" spans="1:88" ht="12.75">
      <c r="A2781" s="25" t="s">
        <v>17325</v>
      </c>
      <c r="B2781" s="15" t="s">
        <v>17326</v>
      </c>
      <c r="C2781" s="15" t="s">
        <v>58</v>
      </c>
      <c r="D2781" s="16">
        <v>2013</v>
      </c>
      <c r="E2781" s="15" t="s">
        <v>2909</v>
      </c>
      <c r="F2781" s="26"/>
      <c r="G2781" s="26" t="s">
        <v>91</v>
      </c>
      <c r="H2781" s="26" t="s">
        <v>91</v>
      </c>
      <c r="I2781" s="15" t="s">
        <v>91</v>
      </c>
      <c r="J2781" s="26"/>
      <c r="K2781" s="17">
        <f t="shared" si="289"/>
        <v>0</v>
      </c>
      <c r="L2781" s="15"/>
      <c r="M2781" s="15"/>
      <c r="N2781" s="15"/>
      <c r="O2781" s="15"/>
      <c r="P2781" s="15"/>
      <c r="Q2781" s="15"/>
      <c r="R2781" s="15"/>
      <c r="S2781" s="19"/>
      <c r="T2781" s="15"/>
      <c r="U2781" s="17"/>
      <c r="V2781" s="15"/>
      <c r="W2781" s="15"/>
      <c r="X2781" s="15"/>
      <c r="Y2781" s="15"/>
      <c r="AB2781" s="20"/>
      <c r="AC2781" s="21" t="s">
        <v>17327</v>
      </c>
      <c r="AD2781" s="15"/>
      <c r="AE2781" s="21" t="s">
        <v>17328</v>
      </c>
      <c r="AF2781" s="21" t="s">
        <v>17329</v>
      </c>
      <c r="AG2781" s="22">
        <f t="shared" si="288"/>
        <v>0.35483870967741937</v>
      </c>
      <c r="AH2781" s="15"/>
      <c r="AI2781" s="17"/>
      <c r="AJ2781" s="17"/>
      <c r="AK2781" s="17" t="e">
        <f>VLOOKUP(A2781,'[1]Deals (Exits)'!B:B,1,FALSE)</f>
        <v>#N/A</v>
      </c>
      <c r="AL2781" s="23"/>
      <c r="AM2781" s="17"/>
      <c r="AN2781" s="17"/>
      <c r="AO2781" s="17"/>
      <c r="AP2781" s="17"/>
      <c r="AQ2781" s="18"/>
      <c r="AR2781" s="18"/>
      <c r="AS2781" s="17"/>
      <c r="AT2781" s="17"/>
      <c r="AU2781" s="18"/>
      <c r="AV2781" s="17"/>
      <c r="AW2781" s="17"/>
      <c r="AX2781" s="17"/>
      <c r="AY2781" s="17"/>
      <c r="AZ2781" s="17"/>
      <c r="BA2781" s="17"/>
      <c r="BB2781" s="17"/>
      <c r="BC2781" s="17"/>
      <c r="BD2781" s="17"/>
      <c r="BE2781" s="17"/>
      <c r="BF2781" s="17"/>
      <c r="BG2781" s="17"/>
      <c r="BH2781" s="17"/>
      <c r="BI2781" s="17"/>
      <c r="BJ2781" s="17"/>
      <c r="BK2781" s="17"/>
      <c r="BL2781" s="17"/>
      <c r="BM2781" s="17"/>
      <c r="BN2781" s="15"/>
      <c r="BO2781" s="15"/>
      <c r="BP2781" s="22"/>
      <c r="BQ2781" s="15"/>
      <c r="BR2781" s="15"/>
      <c r="BS2781" s="15"/>
      <c r="BT2781" s="15"/>
      <c r="BU2781" s="15"/>
      <c r="BV2781" s="15"/>
      <c r="BW2781" s="15"/>
      <c r="BX2781" s="15"/>
      <c r="BY2781" s="15"/>
      <c r="BZ2781" s="15"/>
      <c r="CA2781" s="15"/>
      <c r="CB2781" s="15"/>
      <c r="CC2781" s="15"/>
      <c r="CD2781" s="15"/>
      <c r="CE2781" s="15"/>
      <c r="CF2781" s="15"/>
      <c r="CG2781" s="15"/>
      <c r="CH2781" s="15"/>
      <c r="CI2781" s="15"/>
      <c r="CJ2781" s="15"/>
    </row>
    <row r="2782" spans="1:88" ht="12.75">
      <c r="A2782" s="25" t="s">
        <v>17330</v>
      </c>
      <c r="B2782" s="15" t="s">
        <v>17331</v>
      </c>
      <c r="C2782" s="15" t="s">
        <v>58</v>
      </c>
      <c r="D2782" s="16">
        <v>2011</v>
      </c>
      <c r="E2782" s="15" t="s">
        <v>90</v>
      </c>
      <c r="F2782" s="26"/>
      <c r="G2782" s="26" t="s">
        <v>91</v>
      </c>
      <c r="H2782" s="26" t="s">
        <v>91</v>
      </c>
      <c r="I2782" s="15" t="s">
        <v>91</v>
      </c>
      <c r="J2782" s="26"/>
      <c r="K2782" s="17">
        <f t="shared" si="289"/>
        <v>0</v>
      </c>
      <c r="L2782" s="15"/>
      <c r="M2782" s="15"/>
      <c r="N2782" s="15"/>
      <c r="O2782" s="15"/>
      <c r="P2782" s="15"/>
      <c r="Q2782" s="15"/>
      <c r="R2782" s="15"/>
      <c r="S2782" s="19"/>
      <c r="T2782" s="15"/>
      <c r="U2782" s="17"/>
      <c r="V2782" s="15"/>
      <c r="W2782" s="15"/>
      <c r="X2782" s="15"/>
      <c r="Y2782" s="15"/>
      <c r="AB2782" s="20"/>
      <c r="AC2782" s="21" t="s">
        <v>17332</v>
      </c>
      <c r="AD2782" s="21" t="s">
        <v>17333</v>
      </c>
      <c r="AE2782" s="21" t="s">
        <v>17334</v>
      </c>
      <c r="AF2782" s="21" t="s">
        <v>17335</v>
      </c>
      <c r="AG2782" s="22">
        <f t="shared" si="288"/>
        <v>0.38709677419354838</v>
      </c>
      <c r="AH2782" s="15"/>
      <c r="AI2782" s="17"/>
      <c r="AJ2782" s="17"/>
      <c r="AK2782" s="17" t="e">
        <f>VLOOKUP(A2782,'[1]Deals (Exits)'!B:B,1,FALSE)</f>
        <v>#N/A</v>
      </c>
      <c r="AL2782" s="23"/>
      <c r="AM2782" s="17"/>
      <c r="AN2782" s="17"/>
      <c r="AO2782" s="17"/>
      <c r="AP2782" s="17"/>
      <c r="AQ2782" s="18"/>
      <c r="AR2782" s="18"/>
      <c r="AS2782" s="17"/>
      <c r="AT2782" s="17"/>
      <c r="AU2782" s="18"/>
      <c r="AV2782" s="17"/>
      <c r="AW2782" s="17"/>
      <c r="AX2782" s="17"/>
      <c r="AY2782" s="17"/>
      <c r="AZ2782" s="17"/>
      <c r="BA2782" s="17"/>
      <c r="BB2782" s="17"/>
      <c r="BC2782" s="17"/>
      <c r="BD2782" s="17"/>
      <c r="BE2782" s="17"/>
      <c r="BF2782" s="17"/>
      <c r="BG2782" s="17"/>
      <c r="BH2782" s="17"/>
      <c r="BI2782" s="17"/>
      <c r="BJ2782" s="17"/>
      <c r="BK2782" s="17"/>
      <c r="BL2782" s="17"/>
      <c r="BM2782" s="17"/>
      <c r="BN2782" s="15"/>
      <c r="BO2782" s="15"/>
      <c r="BP2782" s="22"/>
      <c r="BQ2782" s="15"/>
      <c r="BR2782" s="15"/>
      <c r="BS2782" s="15"/>
      <c r="BT2782" s="15"/>
      <c r="BU2782" s="15"/>
      <c r="BV2782" s="15"/>
      <c r="BW2782" s="15"/>
      <c r="BX2782" s="15"/>
      <c r="BY2782" s="15"/>
      <c r="BZ2782" s="15"/>
      <c r="CA2782" s="15"/>
      <c r="CB2782" s="15"/>
      <c r="CC2782" s="15"/>
      <c r="CD2782" s="15"/>
      <c r="CE2782" s="15"/>
      <c r="CF2782" s="15"/>
      <c r="CG2782" s="15"/>
      <c r="CH2782" s="15"/>
      <c r="CI2782" s="15"/>
      <c r="CJ2782" s="15"/>
    </row>
    <row r="2783" spans="1:88" ht="12.75">
      <c r="A2783" s="25" t="s">
        <v>17336</v>
      </c>
      <c r="B2783" s="15" t="s">
        <v>17337</v>
      </c>
      <c r="C2783" s="15" t="s">
        <v>58</v>
      </c>
      <c r="D2783" s="16">
        <v>2013</v>
      </c>
      <c r="E2783" s="15" t="s">
        <v>17338</v>
      </c>
      <c r="F2783" s="26"/>
      <c r="G2783" s="26" t="s">
        <v>91</v>
      </c>
      <c r="H2783" s="26" t="s">
        <v>91</v>
      </c>
      <c r="I2783" s="15" t="s">
        <v>91</v>
      </c>
      <c r="J2783" s="26"/>
      <c r="K2783" s="17">
        <f t="shared" si="289"/>
        <v>0</v>
      </c>
      <c r="L2783" s="15"/>
      <c r="M2783" s="15"/>
      <c r="N2783" s="15"/>
      <c r="O2783" s="15"/>
      <c r="P2783" s="15"/>
      <c r="Q2783" s="15"/>
      <c r="R2783" s="15"/>
      <c r="S2783" s="19"/>
      <c r="T2783" s="15"/>
      <c r="U2783" s="17"/>
      <c r="V2783" s="15"/>
      <c r="W2783" s="15"/>
      <c r="X2783" s="15"/>
      <c r="Y2783" s="15"/>
      <c r="AB2783" s="20"/>
      <c r="AC2783" s="21" t="s">
        <v>17339</v>
      </c>
      <c r="AD2783" s="21" t="s">
        <v>17340</v>
      </c>
      <c r="AE2783" s="21" t="s">
        <v>17341</v>
      </c>
      <c r="AF2783" s="21" t="s">
        <v>17342</v>
      </c>
      <c r="AG2783" s="22">
        <f t="shared" si="288"/>
        <v>0.38709677419354838</v>
      </c>
      <c r="AH2783" s="15"/>
      <c r="AI2783" s="17"/>
      <c r="AJ2783" s="17"/>
      <c r="AK2783" s="17" t="e">
        <f>VLOOKUP(A2783,'[1]Deals (Exits)'!B:B,1,FALSE)</f>
        <v>#N/A</v>
      </c>
      <c r="AL2783" s="23"/>
      <c r="AM2783" s="17"/>
      <c r="AN2783" s="17"/>
      <c r="AO2783" s="17"/>
      <c r="AP2783" s="17"/>
      <c r="AQ2783" s="18"/>
      <c r="AR2783" s="18"/>
      <c r="AS2783" s="17"/>
      <c r="AT2783" s="17"/>
      <c r="AU2783" s="18"/>
      <c r="AV2783" s="17"/>
      <c r="AW2783" s="17"/>
      <c r="AX2783" s="17"/>
      <c r="AY2783" s="17"/>
      <c r="AZ2783" s="17"/>
      <c r="BA2783" s="17"/>
      <c r="BB2783" s="17"/>
      <c r="BC2783" s="17"/>
      <c r="BD2783" s="17"/>
      <c r="BE2783" s="17"/>
      <c r="BF2783" s="17"/>
      <c r="BG2783" s="17"/>
      <c r="BH2783" s="17"/>
      <c r="BI2783" s="17"/>
      <c r="BJ2783" s="17"/>
      <c r="BK2783" s="17"/>
      <c r="BL2783" s="17"/>
      <c r="BM2783" s="17"/>
      <c r="BN2783" s="15"/>
      <c r="BO2783" s="15"/>
      <c r="BP2783" s="22"/>
      <c r="BQ2783" s="15"/>
      <c r="BR2783" s="15"/>
      <c r="BS2783" s="15"/>
      <c r="BT2783" s="15"/>
      <c r="BU2783" s="15"/>
      <c r="BV2783" s="15"/>
      <c r="BW2783" s="15"/>
      <c r="BX2783" s="15"/>
      <c r="BY2783" s="15"/>
      <c r="BZ2783" s="15"/>
      <c r="CA2783" s="15"/>
      <c r="CB2783" s="15"/>
      <c r="CC2783" s="15"/>
      <c r="CD2783" s="15"/>
      <c r="CE2783" s="15"/>
      <c r="CF2783" s="15"/>
      <c r="CG2783" s="15"/>
      <c r="CH2783" s="15"/>
      <c r="CI2783" s="15"/>
      <c r="CJ2783" s="15"/>
    </row>
    <row r="2784" spans="1:88" ht="12.75">
      <c r="A2784" s="81" t="s">
        <v>17343</v>
      </c>
      <c r="B2784" s="15" t="s">
        <v>17344</v>
      </c>
      <c r="C2784" s="15" t="s">
        <v>58</v>
      </c>
      <c r="D2784" s="16">
        <v>2016</v>
      </c>
      <c r="E2784" s="15" t="s">
        <v>1472</v>
      </c>
      <c r="F2784" s="26"/>
      <c r="G2784" s="26" t="s">
        <v>91</v>
      </c>
      <c r="H2784" s="26" t="s">
        <v>91</v>
      </c>
      <c r="I2784" s="15" t="s">
        <v>91</v>
      </c>
      <c r="J2784" s="26"/>
      <c r="K2784" s="17">
        <f t="shared" si="289"/>
        <v>0</v>
      </c>
      <c r="L2784" s="15"/>
      <c r="M2784" s="15"/>
      <c r="N2784" s="15"/>
      <c r="O2784" s="15"/>
      <c r="P2784" s="15"/>
      <c r="Q2784" s="15"/>
      <c r="R2784" s="15"/>
      <c r="S2784" s="19"/>
      <c r="T2784" s="15"/>
      <c r="U2784" s="17"/>
      <c r="V2784" s="15"/>
      <c r="W2784" s="15"/>
      <c r="X2784" s="15"/>
      <c r="Y2784" s="15"/>
      <c r="AB2784" s="20"/>
      <c r="AC2784" s="21" t="s">
        <v>17345</v>
      </c>
      <c r="AD2784" s="15"/>
      <c r="AE2784" s="21" t="s">
        <v>17346</v>
      </c>
      <c r="AF2784" s="21" t="s">
        <v>17347</v>
      </c>
      <c r="AG2784" s="22">
        <f t="shared" si="288"/>
        <v>0.35483870967741937</v>
      </c>
      <c r="AH2784" s="15"/>
      <c r="AI2784" s="17"/>
      <c r="AJ2784" s="17"/>
      <c r="AK2784" s="17" t="e">
        <f>VLOOKUP(A2784,'[1]Deals (Exits)'!B:B,1,FALSE)</f>
        <v>#N/A</v>
      </c>
      <c r="AL2784" s="23"/>
      <c r="AM2784" s="17"/>
      <c r="AN2784" s="17"/>
      <c r="AO2784" s="17"/>
      <c r="AP2784" s="17"/>
      <c r="AQ2784" s="18"/>
      <c r="AR2784" s="18"/>
      <c r="AS2784" s="17"/>
      <c r="AT2784" s="17"/>
      <c r="AU2784" s="18"/>
      <c r="AV2784" s="17"/>
      <c r="AW2784" s="17"/>
      <c r="AX2784" s="17"/>
      <c r="AY2784" s="17"/>
      <c r="AZ2784" s="17"/>
      <c r="BA2784" s="17"/>
      <c r="BB2784" s="17"/>
      <c r="BC2784" s="17"/>
      <c r="BD2784" s="17"/>
      <c r="BE2784" s="17"/>
      <c r="BF2784" s="17"/>
      <c r="BG2784" s="17"/>
      <c r="BH2784" s="17"/>
      <c r="BI2784" s="17"/>
      <c r="BJ2784" s="17"/>
      <c r="BK2784" s="17"/>
      <c r="BL2784" s="17"/>
      <c r="BM2784" s="17"/>
      <c r="BN2784" s="15"/>
      <c r="BO2784" s="15"/>
      <c r="BP2784" s="22"/>
      <c r="BQ2784" s="15"/>
      <c r="BR2784" s="15"/>
      <c r="BS2784" s="15"/>
      <c r="BT2784" s="15"/>
      <c r="BU2784" s="15"/>
      <c r="BV2784" s="15"/>
      <c r="BW2784" s="15"/>
      <c r="BX2784" s="15"/>
      <c r="BY2784" s="15"/>
      <c r="BZ2784" s="15"/>
      <c r="CA2784" s="15"/>
      <c r="CB2784" s="15"/>
      <c r="CC2784" s="15"/>
      <c r="CD2784" s="15"/>
      <c r="CE2784" s="15"/>
      <c r="CF2784" s="15"/>
      <c r="CG2784" s="15"/>
      <c r="CH2784" s="15"/>
      <c r="CI2784" s="15"/>
      <c r="CJ2784" s="15"/>
    </row>
    <row r="2785" spans="1:88" ht="12.75">
      <c r="A2785" s="25" t="s">
        <v>17348</v>
      </c>
      <c r="B2785" s="15" t="s">
        <v>17349</v>
      </c>
      <c r="C2785" s="15" t="s">
        <v>58</v>
      </c>
      <c r="D2785" s="16">
        <v>2019</v>
      </c>
      <c r="E2785" s="15" t="s">
        <v>90</v>
      </c>
      <c r="F2785" s="26"/>
      <c r="G2785" s="26" t="s">
        <v>91</v>
      </c>
      <c r="H2785" s="26" t="s">
        <v>91</v>
      </c>
      <c r="I2785" s="15" t="s">
        <v>91</v>
      </c>
      <c r="J2785" s="26"/>
      <c r="K2785" s="17">
        <f t="shared" si="289"/>
        <v>0</v>
      </c>
      <c r="L2785" s="15"/>
      <c r="M2785" s="15"/>
      <c r="N2785" s="15"/>
      <c r="O2785" s="15"/>
      <c r="P2785" s="15"/>
      <c r="Q2785" s="15"/>
      <c r="R2785" s="15"/>
      <c r="S2785" s="19"/>
      <c r="T2785" s="15"/>
      <c r="U2785" s="17"/>
      <c r="V2785" s="15"/>
      <c r="W2785" s="15"/>
      <c r="X2785" s="15"/>
      <c r="Y2785" s="15"/>
      <c r="AB2785" s="20"/>
      <c r="AC2785" s="15"/>
      <c r="AD2785" s="21" t="s">
        <v>17350</v>
      </c>
      <c r="AE2785" s="15"/>
      <c r="AF2785" s="27" t="s">
        <v>17351</v>
      </c>
      <c r="AG2785" s="22">
        <f t="shared" si="288"/>
        <v>0.32258064516129031</v>
      </c>
      <c r="AH2785" s="15"/>
      <c r="AI2785" s="17"/>
      <c r="AJ2785" s="17"/>
      <c r="AK2785" s="17" t="e">
        <f>VLOOKUP(A2785,'[1]Deals (Exits)'!B:B,1,FALSE)</f>
        <v>#N/A</v>
      </c>
      <c r="AL2785" s="23"/>
      <c r="AM2785" s="17"/>
      <c r="AN2785" s="17"/>
      <c r="AO2785" s="17"/>
      <c r="AP2785" s="17"/>
      <c r="AQ2785" s="18"/>
      <c r="AR2785" s="18"/>
      <c r="AS2785" s="17"/>
      <c r="AT2785" s="17"/>
      <c r="AU2785" s="18"/>
      <c r="AV2785" s="17"/>
      <c r="AW2785" s="17"/>
      <c r="AX2785" s="17"/>
      <c r="AY2785" s="17"/>
      <c r="AZ2785" s="17"/>
      <c r="BA2785" s="17"/>
      <c r="BB2785" s="17"/>
      <c r="BC2785" s="17"/>
      <c r="BD2785" s="17"/>
      <c r="BE2785" s="17"/>
      <c r="BF2785" s="17"/>
      <c r="BG2785" s="17"/>
      <c r="BH2785" s="17"/>
      <c r="BI2785" s="17"/>
      <c r="BJ2785" s="17"/>
      <c r="BK2785" s="17"/>
      <c r="BL2785" s="17"/>
      <c r="BM2785" s="17"/>
      <c r="BN2785" s="15"/>
      <c r="BO2785" s="15"/>
      <c r="BP2785" s="22"/>
      <c r="BQ2785" s="15"/>
      <c r="BR2785" s="15"/>
      <c r="BS2785" s="15"/>
      <c r="BT2785" s="15"/>
      <c r="BU2785" s="15"/>
      <c r="BV2785" s="15"/>
      <c r="BW2785" s="15"/>
      <c r="BX2785" s="15"/>
      <c r="BY2785" s="15"/>
      <c r="BZ2785" s="15"/>
      <c r="CA2785" s="15"/>
      <c r="CB2785" s="15"/>
      <c r="CC2785" s="15"/>
      <c r="CD2785" s="15"/>
      <c r="CE2785" s="15"/>
      <c r="CF2785" s="15"/>
      <c r="CG2785" s="15"/>
      <c r="CH2785" s="15"/>
      <c r="CI2785" s="15"/>
      <c r="CJ2785" s="15"/>
    </row>
    <row r="2786" spans="1:88" ht="12.75">
      <c r="A2786" s="25" t="s">
        <v>17352</v>
      </c>
      <c r="B2786" s="15" t="s">
        <v>17353</v>
      </c>
      <c r="C2786" s="15" t="s">
        <v>58</v>
      </c>
      <c r="D2786" s="16">
        <v>2017</v>
      </c>
      <c r="E2786" s="15" t="s">
        <v>90</v>
      </c>
      <c r="F2786" s="26"/>
      <c r="G2786" s="26" t="s">
        <v>91</v>
      </c>
      <c r="H2786" s="26" t="s">
        <v>91</v>
      </c>
      <c r="I2786" s="15" t="s">
        <v>91</v>
      </c>
      <c r="J2786" s="26"/>
      <c r="K2786" s="17">
        <f t="shared" si="289"/>
        <v>0</v>
      </c>
      <c r="L2786" s="15"/>
      <c r="M2786" s="15"/>
      <c r="N2786" s="15"/>
      <c r="O2786" s="15"/>
      <c r="P2786" s="15"/>
      <c r="Q2786" s="15"/>
      <c r="R2786" s="15"/>
      <c r="S2786" s="19"/>
      <c r="T2786" s="15"/>
      <c r="U2786" s="17"/>
      <c r="V2786" s="15"/>
      <c r="W2786" s="15"/>
      <c r="X2786" s="15"/>
      <c r="Y2786" s="15"/>
      <c r="AB2786" s="20"/>
      <c r="AC2786" s="21" t="s">
        <v>17354</v>
      </c>
      <c r="AD2786" s="21" t="s">
        <v>17355</v>
      </c>
      <c r="AE2786" s="21" t="s">
        <v>17356</v>
      </c>
      <c r="AF2786" s="21" t="s">
        <v>17357</v>
      </c>
      <c r="AG2786" s="22">
        <f t="shared" si="288"/>
        <v>0.38709677419354838</v>
      </c>
      <c r="AH2786" s="15"/>
      <c r="AI2786" s="17"/>
      <c r="AJ2786" s="17"/>
      <c r="AK2786" s="17" t="e">
        <f>VLOOKUP(A2786,'[1]Deals (Exits)'!B:B,1,FALSE)</f>
        <v>#N/A</v>
      </c>
      <c r="AL2786" s="23"/>
      <c r="AM2786" s="17"/>
      <c r="AN2786" s="17"/>
      <c r="AO2786" s="17"/>
      <c r="AP2786" s="17"/>
      <c r="AQ2786" s="18"/>
      <c r="AR2786" s="18"/>
      <c r="AS2786" s="17"/>
      <c r="AT2786" s="17"/>
      <c r="AU2786" s="18"/>
      <c r="AV2786" s="17"/>
      <c r="AW2786" s="17"/>
      <c r="AX2786" s="17"/>
      <c r="AY2786" s="17"/>
      <c r="AZ2786" s="17"/>
      <c r="BA2786" s="17"/>
      <c r="BB2786" s="17"/>
      <c r="BC2786" s="17"/>
      <c r="BD2786" s="17"/>
      <c r="BE2786" s="17"/>
      <c r="BF2786" s="17"/>
      <c r="BG2786" s="17"/>
      <c r="BH2786" s="17"/>
      <c r="BI2786" s="17"/>
      <c r="BJ2786" s="17"/>
      <c r="BK2786" s="17"/>
      <c r="BL2786" s="17"/>
      <c r="BM2786" s="17"/>
      <c r="BN2786" s="15"/>
      <c r="BO2786" s="15"/>
      <c r="BP2786" s="22"/>
      <c r="BQ2786" s="15"/>
      <c r="BR2786" s="15"/>
      <c r="BS2786" s="15"/>
      <c r="BT2786" s="15"/>
      <c r="BU2786" s="15"/>
      <c r="BV2786" s="15"/>
      <c r="BW2786" s="15"/>
      <c r="BX2786" s="15"/>
      <c r="BY2786" s="15"/>
      <c r="BZ2786" s="15"/>
      <c r="CA2786" s="15"/>
      <c r="CB2786" s="15"/>
      <c r="CC2786" s="15"/>
      <c r="CD2786" s="15"/>
      <c r="CE2786" s="15"/>
      <c r="CF2786" s="15"/>
      <c r="CG2786" s="15"/>
      <c r="CH2786" s="15"/>
      <c r="CI2786" s="15"/>
      <c r="CJ2786" s="15"/>
    </row>
    <row r="2787" spans="1:88" ht="12.75">
      <c r="A2787" s="25" t="s">
        <v>17358</v>
      </c>
      <c r="B2787" s="15" t="s">
        <v>17359</v>
      </c>
      <c r="C2787" s="15" t="s">
        <v>58</v>
      </c>
      <c r="D2787" s="16">
        <v>2013</v>
      </c>
      <c r="E2787" s="15" t="s">
        <v>1472</v>
      </c>
      <c r="F2787" s="26"/>
      <c r="G2787" s="26" t="s">
        <v>91</v>
      </c>
      <c r="H2787" s="26" t="s">
        <v>91</v>
      </c>
      <c r="I2787" s="15" t="s">
        <v>91</v>
      </c>
      <c r="J2787" s="26"/>
      <c r="K2787" s="17">
        <f t="shared" si="289"/>
        <v>0</v>
      </c>
      <c r="L2787" s="15"/>
      <c r="M2787" s="15"/>
      <c r="N2787" s="15"/>
      <c r="O2787" s="15"/>
      <c r="P2787" s="15"/>
      <c r="Q2787" s="15"/>
      <c r="R2787" s="15"/>
      <c r="S2787" s="19"/>
      <c r="T2787" s="15"/>
      <c r="U2787" s="17"/>
      <c r="V2787" s="15"/>
      <c r="W2787" s="15"/>
      <c r="X2787" s="15"/>
      <c r="Y2787" s="15"/>
      <c r="AB2787" s="20"/>
      <c r="AC2787" s="21" t="s">
        <v>17360</v>
      </c>
      <c r="AD2787" s="21" t="s">
        <v>17361</v>
      </c>
      <c r="AE2787" s="21" t="s">
        <v>17362</v>
      </c>
      <c r="AF2787" s="21" t="s">
        <v>17363</v>
      </c>
      <c r="AG2787" s="22">
        <f t="shared" si="288"/>
        <v>0.38709677419354838</v>
      </c>
      <c r="AH2787" s="15"/>
      <c r="AI2787" s="17"/>
      <c r="AJ2787" s="17"/>
      <c r="AK2787" s="17" t="e">
        <f>VLOOKUP(A2787,'[1]Deals (Exits)'!B:B,1,FALSE)</f>
        <v>#N/A</v>
      </c>
      <c r="AL2787" s="23"/>
      <c r="AM2787" s="17"/>
      <c r="AN2787" s="17"/>
      <c r="AO2787" s="17"/>
      <c r="AP2787" s="17"/>
      <c r="AQ2787" s="18"/>
      <c r="AR2787" s="18"/>
      <c r="AS2787" s="17"/>
      <c r="AT2787" s="17"/>
      <c r="AU2787" s="18"/>
      <c r="AV2787" s="17"/>
      <c r="AW2787" s="17"/>
      <c r="AX2787" s="17"/>
      <c r="AY2787" s="17"/>
      <c r="AZ2787" s="17"/>
      <c r="BA2787" s="17"/>
      <c r="BB2787" s="17"/>
      <c r="BC2787" s="17"/>
      <c r="BD2787" s="17"/>
      <c r="BE2787" s="17"/>
      <c r="BF2787" s="17"/>
      <c r="BG2787" s="17"/>
      <c r="BH2787" s="17"/>
      <c r="BI2787" s="17"/>
      <c r="BJ2787" s="17"/>
      <c r="BK2787" s="17"/>
      <c r="BL2787" s="17"/>
      <c r="BM2787" s="17"/>
      <c r="BN2787" s="15"/>
      <c r="BO2787" s="15"/>
      <c r="BP2787" s="22"/>
      <c r="BQ2787" s="15"/>
      <c r="BR2787" s="15"/>
      <c r="BS2787" s="15"/>
      <c r="BT2787" s="15"/>
      <c r="BU2787" s="15"/>
      <c r="BV2787" s="15"/>
      <c r="BW2787" s="15"/>
      <c r="BX2787" s="15"/>
      <c r="BY2787" s="15"/>
      <c r="BZ2787" s="15"/>
      <c r="CA2787" s="15"/>
      <c r="CB2787" s="15"/>
      <c r="CC2787" s="15"/>
      <c r="CD2787" s="15"/>
      <c r="CE2787" s="15"/>
      <c r="CF2787" s="15"/>
      <c r="CG2787" s="15"/>
      <c r="CH2787" s="15"/>
      <c r="CI2787" s="15"/>
      <c r="CJ2787" s="15"/>
    </row>
    <row r="2788" spans="1:88" ht="12.75">
      <c r="A2788" t="s">
        <v>17364</v>
      </c>
      <c r="B2788" s="15" t="s">
        <v>17365</v>
      </c>
      <c r="C2788" s="15" t="s">
        <v>58</v>
      </c>
      <c r="D2788" s="16">
        <v>2012</v>
      </c>
      <c r="E2788" s="15" t="s">
        <v>90</v>
      </c>
      <c r="F2788" s="26"/>
      <c r="G2788" s="26" t="s">
        <v>91</v>
      </c>
      <c r="H2788" s="26" t="s">
        <v>91</v>
      </c>
      <c r="I2788" s="15" t="s">
        <v>91</v>
      </c>
      <c r="J2788" s="26"/>
      <c r="K2788" s="17">
        <f t="shared" si="289"/>
        <v>0</v>
      </c>
      <c r="L2788" s="15"/>
      <c r="M2788" s="15"/>
      <c r="N2788" s="15"/>
      <c r="O2788" s="15"/>
      <c r="P2788" s="15"/>
      <c r="Q2788" s="15"/>
      <c r="R2788" s="15"/>
      <c r="S2788" s="19"/>
      <c r="T2788" s="15"/>
      <c r="U2788" s="17"/>
      <c r="V2788" s="15"/>
      <c r="W2788" s="15"/>
      <c r="X2788" s="15"/>
      <c r="Y2788" s="15"/>
      <c r="AB2788" s="20"/>
      <c r="AC2788" s="21" t="s">
        <v>17366</v>
      </c>
      <c r="AD2788" s="15"/>
      <c r="AE2788" s="15"/>
      <c r="AF2788" s="21" t="s">
        <v>17367</v>
      </c>
      <c r="AG2788" s="22">
        <f t="shared" si="288"/>
        <v>0.32258064516129031</v>
      </c>
      <c r="AH2788" s="15"/>
      <c r="AI2788" s="17"/>
      <c r="AJ2788" s="17"/>
      <c r="AK2788" s="17" t="e">
        <f>VLOOKUP(A2788,'[1]Deals (Exits)'!B:B,1,FALSE)</f>
        <v>#N/A</v>
      </c>
      <c r="AL2788" s="23"/>
      <c r="AM2788" s="17"/>
      <c r="AN2788" s="17"/>
      <c r="AO2788" s="17"/>
      <c r="AP2788" s="17"/>
      <c r="AQ2788" s="18"/>
      <c r="AR2788" s="18"/>
      <c r="AS2788" s="17"/>
      <c r="AT2788" s="17"/>
      <c r="AU2788" s="18"/>
      <c r="AV2788" s="17"/>
      <c r="AW2788" s="17"/>
      <c r="AX2788" s="17"/>
      <c r="AY2788" s="17"/>
      <c r="AZ2788" s="17"/>
      <c r="BA2788" s="17"/>
      <c r="BB2788" s="17"/>
      <c r="BC2788" s="17"/>
      <c r="BD2788" s="17"/>
      <c r="BE2788" s="17"/>
      <c r="BF2788" s="17"/>
      <c r="BG2788" s="17"/>
      <c r="BH2788" s="17"/>
      <c r="BI2788" s="17"/>
      <c r="BJ2788" s="17"/>
      <c r="BK2788" s="17"/>
      <c r="BL2788" s="17"/>
      <c r="BM2788" s="17"/>
      <c r="BN2788" s="15"/>
      <c r="BO2788" s="15"/>
      <c r="BP2788" s="22"/>
      <c r="BQ2788" s="15"/>
      <c r="BR2788" s="15"/>
      <c r="BS2788" s="15"/>
      <c r="BT2788" s="15"/>
      <c r="BU2788" s="15"/>
      <c r="BV2788" s="15"/>
      <c r="BW2788" s="15"/>
      <c r="BX2788" s="15"/>
      <c r="BY2788" s="15"/>
      <c r="BZ2788" s="15"/>
      <c r="CA2788" s="15"/>
      <c r="CB2788" s="15"/>
      <c r="CC2788" s="15"/>
      <c r="CD2788" s="15"/>
      <c r="CE2788" s="15"/>
      <c r="CF2788" s="15"/>
      <c r="CG2788" s="15"/>
      <c r="CH2788" s="15"/>
      <c r="CI2788" s="15"/>
      <c r="CJ2788" s="15"/>
    </row>
    <row r="2789" spans="1:88" ht="12.75">
      <c r="A2789" s="25" t="s">
        <v>17368</v>
      </c>
      <c r="B2789" s="15" t="s">
        <v>17369</v>
      </c>
      <c r="C2789" s="15" t="s">
        <v>58</v>
      </c>
      <c r="D2789" s="16">
        <v>2019</v>
      </c>
      <c r="E2789" s="15" t="s">
        <v>1472</v>
      </c>
      <c r="F2789" s="26"/>
      <c r="G2789" s="26" t="s">
        <v>91</v>
      </c>
      <c r="H2789" s="26" t="s">
        <v>91</v>
      </c>
      <c r="I2789" s="15" t="s">
        <v>91</v>
      </c>
      <c r="J2789" s="26"/>
      <c r="K2789" s="17">
        <f t="shared" si="289"/>
        <v>0</v>
      </c>
      <c r="L2789" s="15"/>
      <c r="M2789" s="15"/>
      <c r="N2789" s="15"/>
      <c r="O2789" s="15"/>
      <c r="P2789" s="15"/>
      <c r="Q2789" s="15"/>
      <c r="R2789" s="15"/>
      <c r="S2789" s="19"/>
      <c r="T2789" s="15"/>
      <c r="U2789" s="17"/>
      <c r="V2789" s="15"/>
      <c r="W2789" s="15"/>
      <c r="X2789" s="15"/>
      <c r="Y2789" s="15"/>
      <c r="AB2789" s="20"/>
      <c r="AC2789" s="21" t="s">
        <v>17370</v>
      </c>
      <c r="AD2789" s="21" t="s">
        <v>17371</v>
      </c>
      <c r="AE2789" s="21" t="s">
        <v>17372</v>
      </c>
      <c r="AF2789" s="15"/>
      <c r="AG2789" s="22">
        <f t="shared" si="288"/>
        <v>0.35483870967741937</v>
      </c>
      <c r="AH2789" s="15"/>
      <c r="AI2789" s="17"/>
      <c r="AJ2789" s="17"/>
      <c r="AK2789" s="17" t="e">
        <f>VLOOKUP(A2789,'[1]Deals (Exits)'!B:B,1,FALSE)</f>
        <v>#N/A</v>
      </c>
      <c r="AL2789" s="23"/>
      <c r="AM2789" s="17"/>
      <c r="AN2789" s="17"/>
      <c r="AO2789" s="17"/>
      <c r="AP2789" s="17"/>
      <c r="AQ2789" s="18"/>
      <c r="AR2789" s="18"/>
      <c r="AS2789" s="17"/>
      <c r="AT2789" s="17"/>
      <c r="AU2789" s="18"/>
      <c r="AV2789" s="17"/>
      <c r="AW2789" s="17"/>
      <c r="AX2789" s="17"/>
      <c r="AY2789" s="17"/>
      <c r="AZ2789" s="17"/>
      <c r="BA2789" s="17"/>
      <c r="BB2789" s="17"/>
      <c r="BC2789" s="17"/>
      <c r="BD2789" s="17"/>
      <c r="BE2789" s="17"/>
      <c r="BF2789" s="17"/>
      <c r="BG2789" s="17"/>
      <c r="BH2789" s="17"/>
      <c r="BI2789" s="17"/>
      <c r="BJ2789" s="17"/>
      <c r="BK2789" s="17"/>
      <c r="BL2789" s="17"/>
      <c r="BM2789" s="17"/>
      <c r="BN2789" s="15"/>
      <c r="BO2789" s="15"/>
      <c r="BP2789" s="22"/>
      <c r="BQ2789" s="15"/>
      <c r="BR2789" s="15"/>
      <c r="BS2789" s="15"/>
      <c r="BT2789" s="15"/>
      <c r="BU2789" s="15"/>
      <c r="BV2789" s="15"/>
      <c r="BW2789" s="15"/>
      <c r="BX2789" s="15"/>
      <c r="BY2789" s="15"/>
      <c r="BZ2789" s="15"/>
      <c r="CA2789" s="15"/>
      <c r="CB2789" s="15"/>
      <c r="CC2789" s="15"/>
      <c r="CD2789" s="15"/>
      <c r="CE2789" s="15"/>
      <c r="CF2789" s="15"/>
      <c r="CG2789" s="15"/>
      <c r="CH2789" s="15"/>
      <c r="CI2789" s="15"/>
      <c r="CJ2789" s="15"/>
    </row>
    <row r="2790" spans="1:88" ht="12.75">
      <c r="A2790" s="25" t="s">
        <v>17373</v>
      </c>
      <c r="B2790" s="15" t="s">
        <v>17374</v>
      </c>
      <c r="C2790" s="15" t="s">
        <v>58</v>
      </c>
      <c r="D2790" s="25">
        <v>2012</v>
      </c>
      <c r="E2790" s="59" t="s">
        <v>5382</v>
      </c>
      <c r="F2790" s="26"/>
      <c r="G2790" s="26" t="s">
        <v>91</v>
      </c>
      <c r="H2790" s="26" t="s">
        <v>91</v>
      </c>
      <c r="I2790" s="15" t="s">
        <v>91</v>
      </c>
      <c r="J2790" s="26"/>
      <c r="K2790" s="17">
        <f t="shared" si="289"/>
        <v>0</v>
      </c>
      <c r="L2790" s="15"/>
      <c r="M2790" s="15"/>
      <c r="N2790" s="15"/>
      <c r="O2790" s="15"/>
      <c r="P2790" s="15"/>
      <c r="Q2790" s="15"/>
      <c r="R2790" s="15"/>
      <c r="S2790" s="19"/>
      <c r="T2790" s="15"/>
      <c r="U2790" s="17"/>
      <c r="V2790" s="15"/>
      <c r="W2790" s="15"/>
      <c r="X2790" s="15"/>
      <c r="Y2790" s="15"/>
      <c r="AB2790" s="20"/>
      <c r="AC2790" s="21" t="s">
        <v>17375</v>
      </c>
      <c r="AD2790" s="15"/>
      <c r="AE2790" s="21" t="s">
        <v>17376</v>
      </c>
      <c r="AF2790" s="15"/>
      <c r="AG2790" s="22">
        <f t="shared" si="288"/>
        <v>0.32258064516129031</v>
      </c>
      <c r="AH2790" s="15"/>
      <c r="AI2790" s="17"/>
      <c r="AJ2790" s="17"/>
      <c r="AK2790" s="17" t="e">
        <f>VLOOKUP(A2790,'[1]Deals (Exits)'!B:B,1,FALSE)</f>
        <v>#N/A</v>
      </c>
      <c r="AL2790" s="23"/>
      <c r="AM2790" s="17"/>
      <c r="AN2790" s="17"/>
      <c r="AO2790" s="17"/>
      <c r="AP2790" s="17"/>
      <c r="AQ2790" s="18"/>
      <c r="AR2790" s="18"/>
      <c r="AS2790" s="17"/>
      <c r="AT2790" s="17"/>
      <c r="AU2790" s="18"/>
      <c r="AV2790" s="17"/>
      <c r="AW2790" s="17"/>
      <c r="AX2790" s="17"/>
      <c r="AY2790" s="17"/>
      <c r="AZ2790" s="17"/>
      <c r="BA2790" s="17"/>
      <c r="BB2790" s="17"/>
      <c r="BC2790" s="17"/>
      <c r="BD2790" s="17"/>
      <c r="BE2790" s="17"/>
      <c r="BF2790" s="17"/>
      <c r="BG2790" s="17"/>
      <c r="BH2790" s="17"/>
      <c r="BI2790" s="17"/>
      <c r="BJ2790" s="17"/>
      <c r="BK2790" s="17"/>
      <c r="BL2790" s="17"/>
      <c r="BM2790" s="17"/>
      <c r="BN2790" s="15"/>
      <c r="BO2790" s="15"/>
      <c r="BP2790" s="22"/>
      <c r="BQ2790" s="15"/>
      <c r="BR2790" s="15"/>
      <c r="BS2790" s="15"/>
      <c r="BT2790" s="15"/>
      <c r="BU2790" s="15"/>
      <c r="BV2790" s="15"/>
      <c r="BW2790" s="15"/>
      <c r="BX2790" s="15"/>
      <c r="BY2790" s="15"/>
      <c r="BZ2790" s="15"/>
      <c r="CA2790" s="15"/>
      <c r="CB2790" s="15"/>
      <c r="CC2790" s="15"/>
      <c r="CD2790" s="15"/>
      <c r="CE2790" s="15"/>
      <c r="CF2790" s="15"/>
      <c r="CG2790" s="15"/>
      <c r="CH2790" s="15"/>
      <c r="CI2790" s="15"/>
      <c r="CJ2790" s="15"/>
    </row>
    <row r="2791" spans="1:88" ht="12.75">
      <c r="A2791" s="25" t="s">
        <v>17377</v>
      </c>
      <c r="B2791" s="15" t="s">
        <v>17378</v>
      </c>
      <c r="C2791" s="15" t="s">
        <v>58</v>
      </c>
      <c r="D2791" s="16">
        <v>2010</v>
      </c>
      <c r="E2791" s="15" t="s">
        <v>90</v>
      </c>
      <c r="F2791" s="26"/>
      <c r="G2791" s="26" t="s">
        <v>91</v>
      </c>
      <c r="H2791" s="26" t="s">
        <v>91</v>
      </c>
      <c r="I2791" s="15" t="s">
        <v>91</v>
      </c>
      <c r="J2791" s="26"/>
      <c r="K2791" s="17">
        <f t="shared" si="289"/>
        <v>0</v>
      </c>
      <c r="L2791" s="15"/>
      <c r="M2791" s="15"/>
      <c r="N2791" s="15"/>
      <c r="O2791" s="15"/>
      <c r="P2791" s="15"/>
      <c r="Q2791" s="15"/>
      <c r="R2791" s="15"/>
      <c r="S2791" s="19"/>
      <c r="T2791" s="15"/>
      <c r="U2791" s="17"/>
      <c r="V2791" s="15"/>
      <c r="W2791" s="15"/>
      <c r="X2791" s="15"/>
      <c r="Y2791" s="15"/>
      <c r="AB2791" s="20"/>
      <c r="AC2791" s="21" t="s">
        <v>17379</v>
      </c>
      <c r="AD2791" s="21" t="s">
        <v>17380</v>
      </c>
      <c r="AE2791" s="21" t="s">
        <v>17381</v>
      </c>
      <c r="AF2791" s="21" t="s">
        <v>17382</v>
      </c>
      <c r="AG2791" s="22">
        <f t="shared" si="288"/>
        <v>0.38709677419354838</v>
      </c>
      <c r="AH2791" s="15"/>
      <c r="AI2791" s="17"/>
      <c r="AJ2791" s="17"/>
      <c r="AK2791" s="17" t="e">
        <f>VLOOKUP(A2791,'[1]Deals (Exits)'!B:B,1,FALSE)</f>
        <v>#N/A</v>
      </c>
      <c r="AL2791" s="23"/>
      <c r="AM2791" s="17"/>
      <c r="AN2791" s="17"/>
      <c r="AO2791" s="17"/>
      <c r="AP2791" s="17"/>
      <c r="AQ2791" s="18"/>
      <c r="AR2791" s="18"/>
      <c r="AS2791" s="17"/>
      <c r="AT2791" s="17"/>
      <c r="AU2791" s="18"/>
      <c r="AV2791" s="17"/>
      <c r="AW2791" s="17"/>
      <c r="AX2791" s="17"/>
      <c r="AY2791" s="17"/>
      <c r="AZ2791" s="17"/>
      <c r="BA2791" s="17"/>
      <c r="BB2791" s="17"/>
      <c r="BC2791" s="17"/>
      <c r="BD2791" s="17"/>
      <c r="BE2791" s="17"/>
      <c r="BF2791" s="17"/>
      <c r="BG2791" s="17"/>
      <c r="BH2791" s="17"/>
      <c r="BI2791" s="17"/>
      <c r="BJ2791" s="17"/>
      <c r="BK2791" s="17"/>
      <c r="BL2791" s="17"/>
      <c r="BM2791" s="17"/>
      <c r="BN2791" s="15"/>
      <c r="BO2791" s="15"/>
      <c r="BP2791" s="22"/>
      <c r="BQ2791" s="15"/>
      <c r="BR2791" s="15"/>
      <c r="BS2791" s="15"/>
      <c r="BT2791" s="15"/>
      <c r="BU2791" s="15"/>
      <c r="BV2791" s="15"/>
      <c r="BW2791" s="15"/>
      <c r="BX2791" s="15"/>
      <c r="BY2791" s="15"/>
      <c r="BZ2791" s="15"/>
      <c r="CA2791" s="15"/>
      <c r="CB2791" s="15"/>
      <c r="CC2791" s="15"/>
      <c r="CD2791" s="15"/>
      <c r="CE2791" s="15"/>
      <c r="CF2791" s="15"/>
      <c r="CG2791" s="15"/>
      <c r="CH2791" s="15"/>
      <c r="CI2791" s="15"/>
      <c r="CJ2791" s="15"/>
    </row>
    <row r="2792" spans="1:88" ht="12.75">
      <c r="A2792" t="s">
        <v>17383</v>
      </c>
      <c r="B2792" s="15" t="s">
        <v>17384</v>
      </c>
      <c r="C2792" s="15" t="s">
        <v>58</v>
      </c>
      <c r="D2792" s="16">
        <v>2013</v>
      </c>
      <c r="E2792" s="15" t="s">
        <v>90</v>
      </c>
      <c r="F2792" s="26"/>
      <c r="G2792" s="26" t="s">
        <v>91</v>
      </c>
      <c r="H2792" s="26" t="s">
        <v>91</v>
      </c>
      <c r="I2792" s="15" t="s">
        <v>91</v>
      </c>
      <c r="J2792" s="26"/>
      <c r="K2792" s="17">
        <f t="shared" si="289"/>
        <v>0</v>
      </c>
      <c r="L2792" s="15"/>
      <c r="M2792" s="15"/>
      <c r="N2792" s="15"/>
      <c r="O2792" s="15"/>
      <c r="P2792" s="15"/>
      <c r="Q2792" s="15"/>
      <c r="R2792" s="15"/>
      <c r="S2792" s="19"/>
      <c r="T2792" s="15"/>
      <c r="U2792" s="17"/>
      <c r="V2792" s="15"/>
      <c r="W2792" s="15"/>
      <c r="X2792" s="15"/>
      <c r="Y2792" s="15"/>
      <c r="AB2792" s="20"/>
      <c r="AC2792" s="21" t="s">
        <v>17385</v>
      </c>
      <c r="AD2792" s="21" t="s">
        <v>17386</v>
      </c>
      <c r="AE2792" s="15"/>
      <c r="AF2792" s="15"/>
      <c r="AG2792" s="22">
        <f t="shared" si="288"/>
        <v>0.32258064516129031</v>
      </c>
      <c r="AH2792" s="15"/>
      <c r="AI2792" s="17"/>
      <c r="AJ2792" s="17"/>
      <c r="AK2792" s="17" t="e">
        <f>VLOOKUP(A2792,'[1]Deals (Exits)'!B:B,1,FALSE)</f>
        <v>#N/A</v>
      </c>
      <c r="AL2792" s="23"/>
      <c r="AM2792" s="17"/>
      <c r="AN2792" s="17"/>
      <c r="AO2792" s="17"/>
      <c r="AP2792" s="17"/>
      <c r="AQ2792" s="18"/>
      <c r="AR2792" s="18"/>
      <c r="AS2792" s="17"/>
      <c r="AT2792" s="17"/>
      <c r="AU2792" s="18"/>
      <c r="AV2792" s="17"/>
      <c r="AW2792" s="17"/>
      <c r="AX2792" s="17"/>
      <c r="AY2792" s="17"/>
      <c r="AZ2792" s="17"/>
      <c r="BA2792" s="17"/>
      <c r="BB2792" s="17"/>
      <c r="BC2792" s="17"/>
      <c r="BD2792" s="17"/>
      <c r="BE2792" s="17"/>
      <c r="BF2792" s="17"/>
      <c r="BG2792" s="17"/>
      <c r="BH2792" s="17"/>
      <c r="BI2792" s="17"/>
      <c r="BJ2792" s="17"/>
      <c r="BK2792" s="17"/>
      <c r="BL2792" s="17"/>
      <c r="BM2792" s="17"/>
      <c r="BN2792" s="15"/>
      <c r="BO2792" s="15"/>
      <c r="BP2792" s="22"/>
      <c r="BQ2792" s="15"/>
      <c r="BR2792" s="15"/>
      <c r="BS2792" s="15"/>
      <c r="BT2792" s="15"/>
      <c r="BU2792" s="15"/>
      <c r="BV2792" s="15"/>
      <c r="BW2792" s="15"/>
      <c r="BX2792" s="15"/>
      <c r="BY2792" s="15"/>
      <c r="BZ2792" s="15"/>
      <c r="CA2792" s="15"/>
      <c r="CB2792" s="15"/>
      <c r="CC2792" s="15"/>
      <c r="CD2792" s="15"/>
      <c r="CE2792" s="15"/>
      <c r="CF2792" s="15"/>
      <c r="CG2792" s="15"/>
      <c r="CH2792" s="15"/>
      <c r="CI2792" s="15"/>
      <c r="CJ2792" s="15"/>
    </row>
    <row r="2793" spans="1:88" ht="12.75">
      <c r="A2793" s="25" t="s">
        <v>17387</v>
      </c>
      <c r="B2793" s="15" t="s">
        <v>17388</v>
      </c>
      <c r="C2793" s="15" t="s">
        <v>58</v>
      </c>
      <c r="D2793" s="16">
        <v>2017</v>
      </c>
      <c r="E2793" s="15" t="s">
        <v>90</v>
      </c>
      <c r="F2793" s="26"/>
      <c r="G2793" s="26" t="s">
        <v>91</v>
      </c>
      <c r="H2793" s="26" t="s">
        <v>91</v>
      </c>
      <c r="I2793" s="15" t="s">
        <v>91</v>
      </c>
      <c r="J2793" s="26"/>
      <c r="K2793" s="17">
        <f t="shared" si="289"/>
        <v>0</v>
      </c>
      <c r="L2793" s="15"/>
      <c r="M2793" s="15"/>
      <c r="N2793" s="15"/>
      <c r="O2793" s="15"/>
      <c r="P2793" s="15"/>
      <c r="Q2793" s="15"/>
      <c r="R2793" s="15"/>
      <c r="S2793" s="19"/>
      <c r="T2793" s="15"/>
      <c r="U2793" s="17"/>
      <c r="V2793" s="15"/>
      <c r="W2793" s="15"/>
      <c r="X2793" s="15"/>
      <c r="Y2793" s="15"/>
      <c r="AB2793" s="20"/>
      <c r="AC2793" s="21" t="s">
        <v>17389</v>
      </c>
      <c r="AD2793" s="21" t="s">
        <v>17390</v>
      </c>
      <c r="AE2793" s="21" t="s">
        <v>17391</v>
      </c>
      <c r="AF2793" s="21" t="s">
        <v>17392</v>
      </c>
      <c r="AG2793" s="22">
        <f t="shared" si="288"/>
        <v>0.38709677419354838</v>
      </c>
      <c r="AH2793" s="15"/>
      <c r="AI2793" s="17"/>
      <c r="AJ2793" s="17"/>
      <c r="AK2793" s="17" t="e">
        <f>VLOOKUP(A2793,'[1]Deals (Exits)'!B:B,1,FALSE)</f>
        <v>#N/A</v>
      </c>
      <c r="AL2793" s="23"/>
      <c r="AM2793" s="17"/>
      <c r="AN2793" s="17"/>
      <c r="AO2793" s="17"/>
      <c r="AP2793" s="17"/>
      <c r="AQ2793" s="18"/>
      <c r="AR2793" s="18"/>
      <c r="AS2793" s="17"/>
      <c r="AT2793" s="17"/>
      <c r="AU2793" s="18"/>
      <c r="AV2793" s="17"/>
      <c r="AW2793" s="17"/>
      <c r="AX2793" s="17"/>
      <c r="AY2793" s="17"/>
      <c r="AZ2793" s="17"/>
      <c r="BA2793" s="17"/>
      <c r="BB2793" s="17"/>
      <c r="BC2793" s="17"/>
      <c r="BD2793" s="17"/>
      <c r="BE2793" s="17"/>
      <c r="BF2793" s="17"/>
      <c r="BG2793" s="17"/>
      <c r="BH2793" s="17"/>
      <c r="BI2793" s="17"/>
      <c r="BJ2793" s="17"/>
      <c r="BK2793" s="17"/>
      <c r="BL2793" s="17"/>
      <c r="BM2793" s="17"/>
      <c r="BN2793" s="15"/>
      <c r="BO2793" s="15"/>
      <c r="BP2793" s="22"/>
      <c r="BQ2793" s="15"/>
      <c r="BR2793" s="15"/>
      <c r="BS2793" s="15"/>
      <c r="BT2793" s="15"/>
      <c r="BU2793" s="15"/>
      <c r="BV2793" s="15"/>
      <c r="BW2793" s="15"/>
      <c r="BX2793" s="15"/>
      <c r="BY2793" s="15"/>
      <c r="BZ2793" s="15"/>
      <c r="CA2793" s="15"/>
      <c r="CB2793" s="15"/>
      <c r="CC2793" s="15"/>
      <c r="CD2793" s="15"/>
      <c r="CE2793" s="15"/>
      <c r="CF2793" s="15"/>
      <c r="CG2793" s="15"/>
      <c r="CH2793" s="15"/>
      <c r="CI2793" s="15"/>
      <c r="CJ2793" s="15"/>
    </row>
    <row r="2794" spans="1:88" ht="12.75">
      <c r="A2794" s="25" t="s">
        <v>17393</v>
      </c>
      <c r="B2794" s="15" t="s">
        <v>17394</v>
      </c>
      <c r="C2794" s="15" t="s">
        <v>58</v>
      </c>
      <c r="D2794" s="16">
        <v>2014</v>
      </c>
      <c r="E2794" s="15" t="s">
        <v>5582</v>
      </c>
      <c r="F2794" s="26"/>
      <c r="G2794" s="26" t="s">
        <v>91</v>
      </c>
      <c r="H2794" s="26" t="s">
        <v>91</v>
      </c>
      <c r="I2794" s="15" t="s">
        <v>91</v>
      </c>
      <c r="J2794" s="26"/>
      <c r="K2794" s="17">
        <f t="shared" si="289"/>
        <v>0</v>
      </c>
      <c r="L2794" s="15"/>
      <c r="M2794" s="15"/>
      <c r="N2794" s="15"/>
      <c r="O2794" s="15"/>
      <c r="P2794" s="15"/>
      <c r="Q2794" s="15"/>
      <c r="R2794" s="15"/>
      <c r="S2794" s="19"/>
      <c r="T2794" s="15"/>
      <c r="U2794" s="17"/>
      <c r="V2794" s="15"/>
      <c r="W2794" s="15"/>
      <c r="X2794" s="15"/>
      <c r="Y2794" s="15"/>
      <c r="AB2794" s="20"/>
      <c r="AC2794" s="21" t="s">
        <v>17395</v>
      </c>
      <c r="AD2794" s="21" t="s">
        <v>17396</v>
      </c>
      <c r="AE2794" s="21" t="s">
        <v>17397</v>
      </c>
      <c r="AF2794" s="21" t="s">
        <v>17398</v>
      </c>
      <c r="AG2794" s="22">
        <f t="shared" si="288"/>
        <v>0.38709677419354838</v>
      </c>
      <c r="AH2794" s="15"/>
      <c r="AI2794" s="17"/>
      <c r="AJ2794" s="17"/>
      <c r="AK2794" s="17" t="e">
        <f>VLOOKUP(A2794,'[1]Deals (Exits)'!B:B,1,FALSE)</f>
        <v>#N/A</v>
      </c>
      <c r="AL2794" s="23"/>
      <c r="AM2794" s="17"/>
      <c r="AN2794" s="17"/>
      <c r="AO2794" s="17"/>
      <c r="AP2794" s="17"/>
      <c r="AQ2794" s="18"/>
      <c r="AR2794" s="18"/>
      <c r="AS2794" s="17"/>
      <c r="AT2794" s="17"/>
      <c r="AU2794" s="18"/>
      <c r="AV2794" s="17"/>
      <c r="AW2794" s="17"/>
      <c r="AX2794" s="17"/>
      <c r="AY2794" s="17"/>
      <c r="AZ2794" s="17"/>
      <c r="BA2794" s="17"/>
      <c r="BB2794" s="17"/>
      <c r="BC2794" s="17"/>
      <c r="BD2794" s="17"/>
      <c r="BE2794" s="17"/>
      <c r="BF2794" s="17"/>
      <c r="BG2794" s="17"/>
      <c r="BH2794" s="17"/>
      <c r="BI2794" s="17"/>
      <c r="BJ2794" s="17"/>
      <c r="BK2794" s="17"/>
      <c r="BL2794" s="17"/>
      <c r="BM2794" s="17"/>
      <c r="BN2794" s="15"/>
      <c r="BO2794" s="15"/>
      <c r="BP2794" s="22"/>
      <c r="BQ2794" s="15"/>
      <c r="BR2794" s="15"/>
      <c r="BS2794" s="15"/>
      <c r="BT2794" s="15"/>
      <c r="BU2794" s="15"/>
      <c r="BV2794" s="15"/>
      <c r="BW2794" s="15"/>
      <c r="BX2794" s="15"/>
      <c r="BY2794" s="15"/>
      <c r="BZ2794" s="15"/>
      <c r="CA2794" s="15"/>
      <c r="CB2794" s="15"/>
      <c r="CC2794" s="15"/>
      <c r="CD2794" s="15"/>
      <c r="CE2794" s="15"/>
      <c r="CF2794" s="15"/>
      <c r="CG2794" s="15"/>
      <c r="CH2794" s="15"/>
      <c r="CI2794" s="15"/>
      <c r="CJ2794" s="15"/>
    </row>
    <row r="2795" spans="1:88" ht="12.75">
      <c r="A2795" s="25" t="s">
        <v>17399</v>
      </c>
      <c r="B2795" s="15" t="s">
        <v>17400</v>
      </c>
      <c r="C2795" s="15" t="s">
        <v>58</v>
      </c>
      <c r="D2795" s="16">
        <v>2014</v>
      </c>
      <c r="E2795" s="15" t="s">
        <v>90</v>
      </c>
      <c r="F2795" s="26"/>
      <c r="G2795" s="26" t="s">
        <v>91</v>
      </c>
      <c r="H2795" s="26" t="s">
        <v>91</v>
      </c>
      <c r="I2795" s="15" t="s">
        <v>91</v>
      </c>
      <c r="J2795" s="26"/>
      <c r="K2795" s="17">
        <f t="shared" si="289"/>
        <v>0</v>
      </c>
      <c r="L2795" s="15"/>
      <c r="M2795" s="15"/>
      <c r="N2795" s="15"/>
      <c r="O2795" s="15"/>
      <c r="P2795" s="15"/>
      <c r="Q2795" s="15"/>
      <c r="R2795" s="15"/>
      <c r="S2795" s="19"/>
      <c r="T2795" s="15"/>
      <c r="U2795" s="17"/>
      <c r="V2795" s="15"/>
      <c r="W2795" s="15"/>
      <c r="X2795" s="15"/>
      <c r="Y2795" s="15"/>
      <c r="AB2795" s="20"/>
      <c r="AC2795" s="21" t="s">
        <v>17401</v>
      </c>
      <c r="AD2795" s="21" t="s">
        <v>17402</v>
      </c>
      <c r="AE2795" s="21" t="s">
        <v>17403</v>
      </c>
      <c r="AF2795" s="21" t="s">
        <v>17404</v>
      </c>
      <c r="AG2795" s="22">
        <f t="shared" si="288"/>
        <v>0.38709677419354838</v>
      </c>
      <c r="AH2795" s="15"/>
      <c r="AI2795" s="17"/>
      <c r="AJ2795" s="17"/>
      <c r="AK2795" s="17" t="e">
        <f>VLOOKUP(A2795,'[1]Deals (Exits)'!B:B,1,FALSE)</f>
        <v>#N/A</v>
      </c>
      <c r="AL2795" s="23"/>
      <c r="AM2795" s="17"/>
      <c r="AN2795" s="17"/>
      <c r="AO2795" s="17"/>
      <c r="AP2795" s="17"/>
      <c r="AQ2795" s="18"/>
      <c r="AR2795" s="18"/>
      <c r="AS2795" s="17"/>
      <c r="AT2795" s="17"/>
      <c r="AU2795" s="18"/>
      <c r="AV2795" s="17"/>
      <c r="AW2795" s="17"/>
      <c r="AX2795" s="17"/>
      <c r="AY2795" s="17"/>
      <c r="AZ2795" s="17"/>
      <c r="BA2795" s="17"/>
      <c r="BB2795" s="17"/>
      <c r="BC2795" s="17"/>
      <c r="BD2795" s="17"/>
      <c r="BE2795" s="17"/>
      <c r="BF2795" s="17"/>
      <c r="BG2795" s="17"/>
      <c r="BH2795" s="17"/>
      <c r="BI2795" s="17"/>
      <c r="BJ2795" s="17"/>
      <c r="BK2795" s="17"/>
      <c r="BL2795" s="17"/>
      <c r="BM2795" s="17"/>
      <c r="BN2795" s="15"/>
      <c r="BO2795" s="15"/>
      <c r="BP2795" s="22"/>
      <c r="BQ2795" s="15"/>
      <c r="BR2795" s="15"/>
      <c r="BS2795" s="15"/>
      <c r="BT2795" s="15"/>
      <c r="BU2795" s="15"/>
      <c r="BV2795" s="15"/>
      <c r="BW2795" s="15"/>
      <c r="BX2795" s="15"/>
      <c r="BY2795" s="15"/>
      <c r="BZ2795" s="15"/>
      <c r="CA2795" s="15"/>
      <c r="CB2795" s="15"/>
      <c r="CC2795" s="15"/>
      <c r="CD2795" s="15"/>
      <c r="CE2795" s="15"/>
      <c r="CF2795" s="15"/>
      <c r="CG2795" s="15"/>
      <c r="CH2795" s="15"/>
      <c r="CI2795" s="15"/>
      <c r="CJ2795" s="15"/>
    </row>
    <row r="2796" spans="1:88" ht="12.75">
      <c r="A2796" s="25" t="s">
        <v>17405</v>
      </c>
      <c r="B2796" s="15" t="s">
        <v>17406</v>
      </c>
      <c r="C2796" s="15" t="s">
        <v>58</v>
      </c>
      <c r="D2796" s="16">
        <v>2013</v>
      </c>
      <c r="E2796" s="15" t="s">
        <v>90</v>
      </c>
      <c r="F2796" s="26"/>
      <c r="G2796" s="26" t="s">
        <v>91</v>
      </c>
      <c r="H2796" s="26" t="s">
        <v>91</v>
      </c>
      <c r="I2796" s="15" t="s">
        <v>91</v>
      </c>
      <c r="J2796" s="26"/>
      <c r="K2796" s="17">
        <f t="shared" si="289"/>
        <v>0</v>
      </c>
      <c r="L2796" s="15"/>
      <c r="M2796" s="15"/>
      <c r="N2796" s="15"/>
      <c r="O2796" s="15"/>
      <c r="P2796" s="15"/>
      <c r="Q2796" s="15"/>
      <c r="R2796" s="15"/>
      <c r="S2796" s="19"/>
      <c r="T2796" s="15"/>
      <c r="U2796" s="17"/>
      <c r="V2796" s="15"/>
      <c r="W2796" s="15"/>
      <c r="X2796" s="15"/>
      <c r="Y2796" s="15"/>
      <c r="AB2796" s="20"/>
      <c r="AC2796" s="21" t="s">
        <v>17407</v>
      </c>
      <c r="AD2796" s="15"/>
      <c r="AE2796" s="15"/>
      <c r="AF2796" s="15"/>
      <c r="AG2796" s="22">
        <f t="shared" si="288"/>
        <v>0.29032258064516131</v>
      </c>
      <c r="AH2796" s="15"/>
      <c r="AI2796" s="17"/>
      <c r="AJ2796" s="17"/>
      <c r="AK2796" s="17" t="e">
        <f>VLOOKUP(A2796,'[1]Deals (Exits)'!B:B,1,FALSE)</f>
        <v>#N/A</v>
      </c>
      <c r="AL2796" s="23"/>
      <c r="AM2796" s="17"/>
      <c r="AN2796" s="17"/>
      <c r="AO2796" s="17"/>
      <c r="AP2796" s="17"/>
      <c r="AQ2796" s="18"/>
      <c r="AR2796" s="18"/>
      <c r="AS2796" s="17"/>
      <c r="AT2796" s="17"/>
      <c r="AU2796" s="18"/>
      <c r="AV2796" s="17"/>
      <c r="AW2796" s="17"/>
      <c r="AX2796" s="17"/>
      <c r="AY2796" s="17"/>
      <c r="AZ2796" s="17"/>
      <c r="BA2796" s="17"/>
      <c r="BB2796" s="17"/>
      <c r="BC2796" s="17"/>
      <c r="BD2796" s="17"/>
      <c r="BE2796" s="17"/>
      <c r="BF2796" s="17"/>
      <c r="BG2796" s="17"/>
      <c r="BH2796" s="17"/>
      <c r="BI2796" s="17"/>
      <c r="BJ2796" s="17"/>
      <c r="BK2796" s="17"/>
      <c r="BL2796" s="17"/>
      <c r="BM2796" s="17"/>
      <c r="BN2796" s="15"/>
      <c r="BO2796" s="15"/>
      <c r="BP2796" s="22"/>
      <c r="BQ2796" s="15"/>
      <c r="BR2796" s="15"/>
      <c r="BS2796" s="15"/>
      <c r="BT2796" s="15"/>
      <c r="BU2796" s="15"/>
      <c r="BV2796" s="15"/>
      <c r="BW2796" s="15"/>
      <c r="BX2796" s="15"/>
      <c r="BY2796" s="15"/>
      <c r="BZ2796" s="15"/>
      <c r="CA2796" s="15"/>
      <c r="CB2796" s="15"/>
      <c r="CC2796" s="15"/>
      <c r="CD2796" s="15"/>
      <c r="CE2796" s="15"/>
      <c r="CF2796" s="15"/>
      <c r="CG2796" s="15"/>
      <c r="CH2796" s="15"/>
      <c r="CI2796" s="15"/>
      <c r="CJ2796" s="15"/>
    </row>
    <row r="2797" spans="1:88" ht="12.75">
      <c r="A2797" s="25" t="s">
        <v>17408</v>
      </c>
      <c r="B2797" s="15" t="s">
        <v>17409</v>
      </c>
      <c r="C2797" s="15" t="s">
        <v>58</v>
      </c>
      <c r="D2797" s="16">
        <v>2003</v>
      </c>
      <c r="E2797" s="15" t="s">
        <v>90</v>
      </c>
      <c r="F2797" s="26"/>
      <c r="G2797" s="26" t="s">
        <v>91</v>
      </c>
      <c r="H2797" s="26" t="s">
        <v>91</v>
      </c>
      <c r="I2797" s="15" t="s">
        <v>91</v>
      </c>
      <c r="J2797" s="26"/>
      <c r="K2797" s="17">
        <f t="shared" si="289"/>
        <v>0</v>
      </c>
      <c r="L2797" s="15"/>
      <c r="M2797" s="15"/>
      <c r="N2797" s="15"/>
      <c r="O2797" s="15"/>
      <c r="P2797" s="15"/>
      <c r="Q2797" s="15"/>
      <c r="R2797" s="15"/>
      <c r="S2797" s="19"/>
      <c r="T2797" s="15"/>
      <c r="U2797" s="17"/>
      <c r="V2797" s="15" t="s">
        <v>17410</v>
      </c>
      <c r="W2797" s="15">
        <v>0</v>
      </c>
      <c r="X2797" s="15" t="s">
        <v>404</v>
      </c>
      <c r="Y2797" s="15"/>
      <c r="AB2797" s="20" t="s">
        <v>333</v>
      </c>
      <c r="AC2797" s="21" t="s">
        <v>17411</v>
      </c>
      <c r="AD2797" s="86" t="s">
        <v>17412</v>
      </c>
      <c r="AE2797" s="21" t="s">
        <v>17413</v>
      </c>
      <c r="AF2797" s="21" t="s">
        <v>17414</v>
      </c>
      <c r="AG2797" s="22">
        <f t="shared" si="288"/>
        <v>0.5161290322580645</v>
      </c>
      <c r="AH2797" s="15"/>
      <c r="AI2797" s="17"/>
      <c r="AJ2797" s="17"/>
      <c r="AK2797" s="17" t="e">
        <f>VLOOKUP(A2797,'[1]Deals (Exits)'!B:B,1,FALSE)</f>
        <v>#N/A</v>
      </c>
      <c r="AL2797" s="23"/>
      <c r="AM2797" s="17"/>
      <c r="AN2797" s="17"/>
      <c r="AO2797" s="17"/>
      <c r="AP2797" s="17"/>
      <c r="AQ2797" s="18"/>
      <c r="AR2797" s="18"/>
      <c r="AS2797" s="17"/>
      <c r="AT2797" s="17"/>
      <c r="AU2797" s="18"/>
      <c r="AV2797" s="17"/>
      <c r="AW2797" s="17"/>
      <c r="AX2797" s="17"/>
      <c r="AY2797" s="17"/>
      <c r="AZ2797" s="17"/>
      <c r="BA2797" s="17"/>
      <c r="BB2797" s="17"/>
      <c r="BC2797" s="17"/>
      <c r="BD2797" s="17"/>
      <c r="BE2797" s="17"/>
      <c r="BF2797" s="17"/>
      <c r="BG2797" s="17"/>
      <c r="BH2797" s="17"/>
      <c r="BI2797" s="17"/>
      <c r="BJ2797" s="17"/>
      <c r="BK2797" s="17"/>
      <c r="BL2797" s="17"/>
      <c r="BM2797" s="17"/>
      <c r="BN2797" s="15"/>
      <c r="BO2797" s="15"/>
      <c r="BP2797" s="22"/>
      <c r="BQ2797" s="15"/>
      <c r="BR2797" s="15"/>
      <c r="BS2797" s="15"/>
      <c r="BT2797" s="15"/>
      <c r="BU2797" s="15"/>
      <c r="BV2797" s="15"/>
      <c r="BW2797" s="15"/>
      <c r="BX2797" s="15"/>
      <c r="BY2797" s="15"/>
      <c r="BZ2797" s="15"/>
      <c r="CA2797" s="15"/>
      <c r="CB2797" s="15"/>
      <c r="CC2797" s="15"/>
      <c r="CD2797" s="15"/>
      <c r="CE2797" s="15"/>
      <c r="CF2797" s="15"/>
      <c r="CG2797" s="15"/>
      <c r="CH2797" s="15"/>
      <c r="CI2797" s="15"/>
      <c r="CJ2797" s="15"/>
    </row>
    <row r="2798" spans="1:88" ht="12.75">
      <c r="A2798" s="25" t="s">
        <v>17415</v>
      </c>
      <c r="B2798" s="15" t="s">
        <v>17416</v>
      </c>
      <c r="C2798" s="15" t="s">
        <v>58</v>
      </c>
      <c r="D2798" s="16">
        <v>1994</v>
      </c>
      <c r="E2798" s="15" t="s">
        <v>5382</v>
      </c>
      <c r="F2798" s="26"/>
      <c r="G2798" s="26" t="s">
        <v>91</v>
      </c>
      <c r="H2798" s="26" t="s">
        <v>91</v>
      </c>
      <c r="I2798" s="15" t="s">
        <v>91</v>
      </c>
      <c r="J2798" s="26"/>
      <c r="K2798" s="17">
        <f t="shared" si="289"/>
        <v>0</v>
      </c>
      <c r="L2798" s="15"/>
      <c r="M2798" s="15"/>
      <c r="N2798" s="15"/>
      <c r="O2798" s="15"/>
      <c r="P2798" s="15"/>
      <c r="Q2798" s="15"/>
      <c r="R2798" s="15"/>
      <c r="S2798" s="19"/>
      <c r="T2798" s="15"/>
      <c r="U2798" s="17"/>
      <c r="V2798" s="15"/>
      <c r="W2798" s="15"/>
      <c r="X2798" s="15"/>
      <c r="Y2798" s="15"/>
      <c r="AB2798" s="20"/>
      <c r="AC2798" s="15"/>
      <c r="AD2798" s="15"/>
      <c r="AE2798" s="15"/>
      <c r="AF2798" s="15"/>
      <c r="AG2798" s="22">
        <f t="shared" si="288"/>
        <v>0.25806451612903225</v>
      </c>
      <c r="AH2798" s="15"/>
      <c r="AI2798" s="17"/>
      <c r="AJ2798" s="17"/>
      <c r="AK2798" s="17" t="e">
        <f>VLOOKUP(A2798,'[1]Deals (Exits)'!B:B,1,FALSE)</f>
        <v>#N/A</v>
      </c>
      <c r="AL2798" s="23"/>
      <c r="AM2798" s="17"/>
      <c r="AN2798" s="17"/>
      <c r="AO2798" s="17"/>
      <c r="AP2798" s="17"/>
      <c r="AQ2798" s="18"/>
      <c r="AR2798" s="18"/>
      <c r="AS2798" s="17"/>
      <c r="AT2798" s="17"/>
      <c r="AU2798" s="18"/>
      <c r="AV2798" s="17"/>
      <c r="AW2798" s="17"/>
      <c r="AX2798" s="17"/>
      <c r="AY2798" s="17"/>
      <c r="AZ2798" s="17"/>
      <c r="BA2798" s="17"/>
      <c r="BB2798" s="17"/>
      <c r="BC2798" s="17"/>
      <c r="BD2798" s="17"/>
      <c r="BE2798" s="17"/>
      <c r="BF2798" s="17"/>
      <c r="BG2798" s="17"/>
      <c r="BH2798" s="17"/>
      <c r="BI2798" s="17"/>
      <c r="BJ2798" s="17"/>
      <c r="BK2798" s="17"/>
      <c r="BL2798" s="17"/>
      <c r="BM2798" s="17"/>
      <c r="BN2798" s="15"/>
      <c r="BO2798" s="15"/>
      <c r="BP2798" s="22"/>
      <c r="BQ2798" s="15"/>
      <c r="BR2798" s="15"/>
      <c r="BS2798" s="15"/>
      <c r="BT2798" s="15"/>
      <c r="BU2798" s="15"/>
      <c r="BV2798" s="15"/>
      <c r="BW2798" s="15"/>
      <c r="BX2798" s="15"/>
      <c r="BY2798" s="15"/>
      <c r="BZ2798" s="15"/>
      <c r="CA2798" s="15"/>
      <c r="CB2798" s="15"/>
      <c r="CC2798" s="15"/>
      <c r="CD2798" s="15"/>
      <c r="CE2798" s="15"/>
      <c r="CF2798" s="15"/>
      <c r="CG2798" s="15"/>
      <c r="CH2798" s="15"/>
      <c r="CI2798" s="15"/>
      <c r="CJ2798" s="15"/>
    </row>
    <row r="2799" spans="1:88" ht="12.75">
      <c r="A2799" s="25" t="s">
        <v>17417</v>
      </c>
      <c r="B2799" s="15" t="s">
        <v>17418</v>
      </c>
      <c r="C2799" s="15" t="s">
        <v>58</v>
      </c>
      <c r="D2799" s="16">
        <v>2019</v>
      </c>
      <c r="E2799" s="15"/>
      <c r="F2799" s="26"/>
      <c r="G2799" s="26" t="s">
        <v>91</v>
      </c>
      <c r="H2799" s="26" t="s">
        <v>91</v>
      </c>
      <c r="I2799" s="15" t="s">
        <v>91</v>
      </c>
      <c r="J2799" s="26"/>
      <c r="K2799" s="17">
        <f t="shared" si="289"/>
        <v>0</v>
      </c>
      <c r="L2799" s="15"/>
      <c r="M2799" s="15"/>
      <c r="N2799" s="15"/>
      <c r="O2799" s="15"/>
      <c r="P2799" s="15"/>
      <c r="Q2799" s="15"/>
      <c r="R2799" s="15"/>
      <c r="S2799" s="19"/>
      <c r="T2799" s="15"/>
      <c r="U2799" s="17"/>
      <c r="V2799" s="15"/>
      <c r="W2799" s="15"/>
      <c r="X2799" s="15"/>
      <c r="Y2799" s="15"/>
      <c r="AB2799" s="20"/>
      <c r="AC2799" s="27" t="s">
        <v>17419</v>
      </c>
      <c r="AD2799" s="15"/>
      <c r="AE2799" s="15"/>
      <c r="AF2799" s="15"/>
      <c r="AG2799" s="22">
        <f t="shared" si="288"/>
        <v>0.25806451612903225</v>
      </c>
      <c r="AH2799" s="15"/>
      <c r="AI2799" s="17"/>
      <c r="AJ2799" s="17"/>
      <c r="AK2799" s="17" t="e">
        <f>VLOOKUP(A2799,'[1]Deals (Exits)'!B:B,1,FALSE)</f>
        <v>#N/A</v>
      </c>
      <c r="AL2799" s="23"/>
      <c r="AM2799" s="17"/>
      <c r="AN2799" s="17"/>
      <c r="AO2799" s="17"/>
      <c r="AP2799" s="17"/>
      <c r="AQ2799" s="18"/>
      <c r="AR2799" s="18"/>
      <c r="AS2799" s="17"/>
      <c r="AT2799" s="17"/>
      <c r="AU2799" s="18"/>
      <c r="AV2799" s="17"/>
      <c r="AW2799" s="17"/>
      <c r="AX2799" s="17"/>
      <c r="AY2799" s="17"/>
      <c r="AZ2799" s="17"/>
      <c r="BA2799" s="17"/>
      <c r="BB2799" s="17"/>
      <c r="BC2799" s="17"/>
      <c r="BD2799" s="17"/>
      <c r="BE2799" s="17"/>
      <c r="BF2799" s="17"/>
      <c r="BG2799" s="17"/>
      <c r="BH2799" s="17"/>
      <c r="BI2799" s="17"/>
      <c r="BJ2799" s="17"/>
      <c r="BK2799" s="17"/>
      <c r="BL2799" s="17"/>
      <c r="BM2799" s="17"/>
      <c r="BN2799" s="15"/>
      <c r="BO2799" s="15"/>
      <c r="BP2799" s="22"/>
      <c r="BQ2799" s="15"/>
      <c r="BR2799" s="15"/>
      <c r="BS2799" s="15"/>
      <c r="BT2799" s="15"/>
      <c r="BU2799" s="15"/>
      <c r="BV2799" s="15"/>
      <c r="BW2799" s="15"/>
      <c r="BX2799" s="15"/>
      <c r="BY2799" s="15"/>
      <c r="BZ2799" s="15"/>
      <c r="CA2799" s="15"/>
      <c r="CB2799" s="15"/>
      <c r="CC2799" s="15"/>
      <c r="CD2799" s="15"/>
      <c r="CE2799" s="15"/>
      <c r="CF2799" s="15"/>
      <c r="CG2799" s="15"/>
      <c r="CH2799" s="15"/>
      <c r="CI2799" s="15"/>
      <c r="CJ2799" s="15"/>
    </row>
    <row r="2800" spans="1:88" ht="12.75">
      <c r="A2800" s="25" t="s">
        <v>17420</v>
      </c>
      <c r="B2800" s="15" t="s">
        <v>17421</v>
      </c>
      <c r="C2800" s="15" t="s">
        <v>58</v>
      </c>
      <c r="D2800" s="16"/>
      <c r="E2800" s="15"/>
      <c r="F2800" s="26"/>
      <c r="G2800" s="26" t="s">
        <v>91</v>
      </c>
      <c r="H2800" s="26" t="s">
        <v>91</v>
      </c>
      <c r="I2800" s="15" t="s">
        <v>91</v>
      </c>
      <c r="J2800" s="26"/>
      <c r="K2800" s="17">
        <f t="shared" si="289"/>
        <v>0</v>
      </c>
      <c r="L2800" s="15"/>
      <c r="M2800" s="15"/>
      <c r="N2800" s="15"/>
      <c r="O2800" s="15"/>
      <c r="P2800" s="15"/>
      <c r="Q2800" s="15"/>
      <c r="R2800" s="15"/>
      <c r="S2800" s="19"/>
      <c r="T2800" s="15"/>
      <c r="U2800" s="17"/>
      <c r="V2800" s="15"/>
      <c r="W2800" s="15"/>
      <c r="X2800" s="15"/>
      <c r="Y2800" s="15"/>
      <c r="AB2800" s="20"/>
      <c r="AC2800" s="27" t="s">
        <v>17422</v>
      </c>
      <c r="AD2800" s="15"/>
      <c r="AE2800" s="15"/>
      <c r="AF2800" s="15"/>
      <c r="AG2800" s="22">
        <f t="shared" si="288"/>
        <v>0.22580645161290322</v>
      </c>
      <c r="AH2800" s="15"/>
      <c r="AI2800" s="17"/>
      <c r="AJ2800" s="17"/>
      <c r="AK2800" s="17" t="e">
        <f>VLOOKUP(A2800,'[1]Deals (Exits)'!B:B,1,FALSE)</f>
        <v>#N/A</v>
      </c>
      <c r="AL2800" s="23"/>
      <c r="AM2800" s="17"/>
      <c r="AN2800" s="17"/>
      <c r="AO2800" s="17"/>
      <c r="AP2800" s="17"/>
      <c r="AQ2800" s="18"/>
      <c r="AR2800" s="18"/>
      <c r="AS2800" s="17"/>
      <c r="AT2800" s="17"/>
      <c r="AU2800" s="18"/>
      <c r="AV2800" s="17"/>
      <c r="AW2800" s="17"/>
      <c r="AX2800" s="17"/>
      <c r="AY2800" s="17"/>
      <c r="AZ2800" s="17"/>
      <c r="BA2800" s="17"/>
      <c r="BB2800" s="17"/>
      <c r="BC2800" s="17"/>
      <c r="BD2800" s="17"/>
      <c r="BE2800" s="17"/>
      <c r="BF2800" s="17"/>
      <c r="BG2800" s="17"/>
      <c r="BH2800" s="17"/>
      <c r="BI2800" s="17"/>
      <c r="BJ2800" s="17"/>
      <c r="BK2800" s="17"/>
      <c r="BL2800" s="17"/>
      <c r="BM2800" s="17"/>
      <c r="BN2800" s="15"/>
      <c r="BO2800" s="15"/>
      <c r="BP2800" s="22"/>
      <c r="BQ2800" s="15"/>
      <c r="BR2800" s="15"/>
      <c r="BS2800" s="15"/>
      <c r="BT2800" s="15"/>
      <c r="BU2800" s="15"/>
      <c r="BV2800" s="15"/>
      <c r="BW2800" s="15"/>
      <c r="BX2800" s="15"/>
      <c r="BY2800" s="15"/>
      <c r="BZ2800" s="15"/>
      <c r="CA2800" s="15"/>
      <c r="CB2800" s="15"/>
      <c r="CC2800" s="15"/>
      <c r="CD2800" s="15"/>
      <c r="CE2800" s="15"/>
      <c r="CF2800" s="15"/>
      <c r="CG2800" s="15"/>
      <c r="CH2800" s="15"/>
      <c r="CI2800" s="15"/>
      <c r="CJ2800" s="15"/>
    </row>
    <row r="2801" spans="1:88" ht="12.75">
      <c r="A2801" s="25" t="s">
        <v>17423</v>
      </c>
      <c r="B2801" s="15" t="s">
        <v>17424</v>
      </c>
      <c r="C2801" s="15" t="s">
        <v>58</v>
      </c>
      <c r="D2801" s="16"/>
      <c r="E2801" s="15"/>
      <c r="F2801" s="26"/>
      <c r="G2801" s="26" t="s">
        <v>91</v>
      </c>
      <c r="H2801" s="26" t="s">
        <v>91</v>
      </c>
      <c r="I2801" s="15" t="s">
        <v>91</v>
      </c>
      <c r="J2801" s="26"/>
      <c r="K2801" s="17">
        <f t="shared" si="289"/>
        <v>0</v>
      </c>
      <c r="L2801" s="15"/>
      <c r="M2801" s="15"/>
      <c r="N2801" s="15"/>
      <c r="O2801" s="15"/>
      <c r="P2801" s="15"/>
      <c r="Q2801" s="15"/>
      <c r="R2801" s="15"/>
      <c r="S2801" s="19"/>
      <c r="T2801" s="15"/>
      <c r="U2801" s="17"/>
      <c r="V2801" s="15"/>
      <c r="W2801" s="15"/>
      <c r="X2801" s="15"/>
      <c r="Y2801" s="15"/>
      <c r="AB2801" s="20"/>
      <c r="AC2801" s="27" t="s">
        <v>17425</v>
      </c>
      <c r="AD2801" s="15"/>
      <c r="AE2801" s="15"/>
      <c r="AF2801" s="15"/>
      <c r="AG2801" s="22">
        <f t="shared" si="288"/>
        <v>0.22580645161290322</v>
      </c>
      <c r="AH2801" s="15"/>
      <c r="AI2801" s="17"/>
      <c r="AJ2801" s="17"/>
      <c r="AK2801" s="17" t="e">
        <f>VLOOKUP(A2801,'[1]Deals (Exits)'!B:B,1,FALSE)</f>
        <v>#N/A</v>
      </c>
      <c r="AL2801" s="23"/>
      <c r="AM2801" s="17"/>
      <c r="AN2801" s="17"/>
      <c r="AO2801" s="17"/>
      <c r="AP2801" s="17"/>
      <c r="AQ2801" s="18"/>
      <c r="AR2801" s="18"/>
      <c r="AS2801" s="17"/>
      <c r="AT2801" s="17"/>
      <c r="AU2801" s="18"/>
      <c r="AV2801" s="17"/>
      <c r="AW2801" s="17"/>
      <c r="AX2801" s="17"/>
      <c r="AY2801" s="17"/>
      <c r="AZ2801" s="17"/>
      <c r="BA2801" s="17"/>
      <c r="BB2801" s="17"/>
      <c r="BC2801" s="17"/>
      <c r="BD2801" s="17"/>
      <c r="BE2801" s="17"/>
      <c r="BF2801" s="17"/>
      <c r="BG2801" s="17"/>
      <c r="BH2801" s="17"/>
      <c r="BI2801" s="17"/>
      <c r="BJ2801" s="17"/>
      <c r="BK2801" s="17"/>
      <c r="BL2801" s="17"/>
      <c r="BM2801" s="17"/>
      <c r="BN2801" s="15"/>
      <c r="BO2801" s="15"/>
      <c r="BP2801" s="22"/>
      <c r="BQ2801" s="15"/>
      <c r="BR2801" s="15"/>
      <c r="BS2801" s="15"/>
      <c r="BT2801" s="15"/>
      <c r="BU2801" s="15"/>
      <c r="BV2801" s="15"/>
      <c r="BW2801" s="15"/>
      <c r="BX2801" s="15"/>
      <c r="BY2801" s="15"/>
      <c r="BZ2801" s="15"/>
      <c r="CA2801" s="15"/>
      <c r="CB2801" s="15"/>
      <c r="CC2801" s="15"/>
      <c r="CD2801" s="15"/>
      <c r="CE2801" s="15"/>
      <c r="CF2801" s="15"/>
      <c r="CG2801" s="15"/>
      <c r="CH2801" s="15"/>
      <c r="CI2801" s="15"/>
      <c r="CJ2801" s="15"/>
    </row>
    <row r="2802" spans="1:88" ht="12.75">
      <c r="A2802" s="25" t="s">
        <v>17426</v>
      </c>
      <c r="B2802" s="15" t="s">
        <v>17427</v>
      </c>
      <c r="C2802" s="15" t="s">
        <v>46</v>
      </c>
      <c r="D2802" s="16">
        <v>2017</v>
      </c>
      <c r="E2802" s="15" t="s">
        <v>1472</v>
      </c>
      <c r="F2802" s="26"/>
      <c r="G2802" s="26" t="s">
        <v>91</v>
      </c>
      <c r="H2802" s="26" t="s">
        <v>91</v>
      </c>
      <c r="I2802" s="15" t="s">
        <v>91</v>
      </c>
      <c r="J2802" s="26"/>
      <c r="K2802" s="17">
        <f t="shared" si="289"/>
        <v>0</v>
      </c>
      <c r="L2802" s="15"/>
      <c r="M2802" s="15"/>
      <c r="N2802" s="15"/>
      <c r="O2802" s="15"/>
      <c r="P2802" s="15"/>
      <c r="Q2802" s="15"/>
      <c r="R2802" s="15"/>
      <c r="S2802" s="19"/>
      <c r="T2802" s="15"/>
      <c r="U2802" s="17"/>
      <c r="V2802" s="15" t="s">
        <v>17428</v>
      </c>
      <c r="W2802" s="15">
        <v>1</v>
      </c>
      <c r="X2802" s="15" t="s">
        <v>158</v>
      </c>
      <c r="Y2802" s="15" t="s">
        <v>17429</v>
      </c>
      <c r="Z2802" s="25" t="s">
        <v>81</v>
      </c>
      <c r="AB2802" s="32">
        <v>44237</v>
      </c>
      <c r="AC2802" s="27" t="s">
        <v>17430</v>
      </c>
      <c r="AD2802" s="27" t="s">
        <v>17431</v>
      </c>
      <c r="AE2802" s="21" t="s">
        <v>17432</v>
      </c>
      <c r="AF2802" s="21" t="s">
        <v>17433</v>
      </c>
      <c r="AG2802" s="22">
        <f t="shared" si="288"/>
        <v>0.58064516129032262</v>
      </c>
      <c r="AH2802" s="15"/>
      <c r="AI2802" s="17"/>
      <c r="AJ2802" s="17"/>
      <c r="AK2802" s="17" t="e">
        <f>VLOOKUP(A2802,'[1]Deals (Exits)'!B:B,1,FALSE)</f>
        <v>#N/A</v>
      </c>
      <c r="AL2802" s="23"/>
      <c r="AM2802" s="17"/>
      <c r="AN2802" s="17"/>
      <c r="AO2802" s="17"/>
      <c r="AP2802" s="17"/>
      <c r="AQ2802" s="18"/>
      <c r="AR2802" s="18"/>
      <c r="AS2802" s="17"/>
      <c r="AT2802" s="17"/>
      <c r="AU2802" s="18"/>
      <c r="AV2802" s="17"/>
      <c r="AW2802" s="17"/>
      <c r="AX2802" s="17"/>
      <c r="AY2802" s="17"/>
      <c r="AZ2802" s="17"/>
      <c r="BA2802" s="17"/>
      <c r="BB2802" s="17"/>
      <c r="BC2802" s="17"/>
      <c r="BD2802" s="17"/>
      <c r="BE2802" s="17"/>
      <c r="BF2802" s="17"/>
      <c r="BG2802" s="17"/>
      <c r="BH2802" s="17"/>
      <c r="BI2802" s="17"/>
      <c r="BJ2802" s="17"/>
      <c r="BK2802" s="17"/>
      <c r="BL2802" s="17"/>
      <c r="BM2802" s="17"/>
      <c r="BN2802" s="15"/>
      <c r="BO2802" s="15"/>
      <c r="BP2802" s="22"/>
      <c r="BQ2802" s="15"/>
      <c r="BR2802" s="15"/>
      <c r="BS2802" s="15"/>
      <c r="BT2802" s="15"/>
      <c r="BU2802" s="15"/>
      <c r="BV2802" s="15"/>
      <c r="BW2802" s="15"/>
      <c r="BX2802" s="15"/>
      <c r="BY2802" s="15"/>
      <c r="BZ2802" s="15"/>
      <c r="CA2802" s="15"/>
      <c r="CB2802" s="15"/>
      <c r="CC2802" s="15"/>
      <c r="CD2802" s="15"/>
      <c r="CE2802" s="15"/>
      <c r="CF2802" s="15"/>
      <c r="CG2802" s="15"/>
      <c r="CH2802" s="15"/>
      <c r="CI2802" s="15"/>
      <c r="CJ2802" s="15"/>
    </row>
    <row r="2803" spans="1:88" ht="12.75">
      <c r="A2803" s="25" t="s">
        <v>17434</v>
      </c>
      <c r="B2803" s="15" t="s">
        <v>17435</v>
      </c>
      <c r="C2803" s="15" t="s">
        <v>58</v>
      </c>
      <c r="D2803" s="16">
        <v>2017</v>
      </c>
      <c r="E2803" s="15" t="s">
        <v>1472</v>
      </c>
      <c r="F2803" s="26" t="s">
        <v>110</v>
      </c>
      <c r="G2803" s="26" t="s">
        <v>91</v>
      </c>
      <c r="H2803" s="26" t="s">
        <v>91</v>
      </c>
      <c r="I2803" s="15" t="s">
        <v>91</v>
      </c>
      <c r="J2803" s="26"/>
      <c r="K2803" s="17">
        <f t="shared" si="289"/>
        <v>0</v>
      </c>
      <c r="L2803" s="15"/>
      <c r="M2803" s="15"/>
      <c r="N2803" s="15"/>
      <c r="O2803" s="15"/>
      <c r="P2803" s="15"/>
      <c r="Q2803" s="15"/>
      <c r="R2803" s="15"/>
      <c r="S2803" s="19"/>
      <c r="T2803" s="15"/>
      <c r="U2803" s="17"/>
      <c r="V2803" s="15" t="s">
        <v>17436</v>
      </c>
      <c r="W2803" s="15">
        <v>0</v>
      </c>
      <c r="X2803" s="15" t="s">
        <v>158</v>
      </c>
      <c r="Y2803" s="15" t="s">
        <v>17437</v>
      </c>
      <c r="AB2803" s="32">
        <v>44237</v>
      </c>
      <c r="AC2803" s="27" t="s">
        <v>17438</v>
      </c>
      <c r="AD2803" s="15"/>
      <c r="AE2803" s="15"/>
      <c r="AF2803" s="15"/>
      <c r="AG2803" s="22">
        <f t="shared" si="288"/>
        <v>0.4838709677419355</v>
      </c>
      <c r="AH2803" s="15"/>
      <c r="AI2803" s="17"/>
      <c r="AJ2803" s="17"/>
      <c r="AK2803" s="17" t="e">
        <f>VLOOKUP(A2803,'[1]Deals (Exits)'!B:B,1,FALSE)</f>
        <v>#N/A</v>
      </c>
      <c r="AL2803" s="23"/>
      <c r="AM2803" s="17"/>
      <c r="AN2803" s="17"/>
      <c r="AO2803" s="17"/>
      <c r="AP2803" s="17"/>
      <c r="AQ2803" s="18"/>
      <c r="AR2803" s="18"/>
      <c r="AS2803" s="17"/>
      <c r="AT2803" s="17"/>
      <c r="AU2803" s="18"/>
      <c r="AV2803" s="17"/>
      <c r="AW2803" s="17"/>
      <c r="AX2803" s="17"/>
      <c r="AY2803" s="17"/>
      <c r="AZ2803" s="17"/>
      <c r="BA2803" s="17"/>
      <c r="BB2803" s="17"/>
      <c r="BC2803" s="17"/>
      <c r="BD2803" s="17"/>
      <c r="BE2803" s="17"/>
      <c r="BF2803" s="17"/>
      <c r="BG2803" s="17"/>
      <c r="BH2803" s="17"/>
      <c r="BI2803" s="17"/>
      <c r="BJ2803" s="17"/>
      <c r="BK2803" s="17"/>
      <c r="BL2803" s="17"/>
      <c r="BM2803" s="17"/>
      <c r="BN2803" s="15"/>
      <c r="BO2803" s="15"/>
      <c r="BP2803" s="22"/>
      <c r="BQ2803" s="15"/>
      <c r="BR2803" s="15"/>
      <c r="BS2803" s="15"/>
      <c r="BT2803" s="15"/>
      <c r="BU2803" s="15"/>
      <c r="BV2803" s="15"/>
      <c r="BW2803" s="15"/>
      <c r="BX2803" s="15"/>
      <c r="BY2803" s="15"/>
      <c r="BZ2803" s="15"/>
      <c r="CA2803" s="15"/>
      <c r="CB2803" s="15"/>
      <c r="CC2803" s="15"/>
      <c r="CD2803" s="15"/>
      <c r="CE2803" s="15"/>
      <c r="CF2803" s="15"/>
      <c r="CG2803" s="15"/>
      <c r="CH2803" s="15"/>
      <c r="CI2803" s="15"/>
      <c r="CJ2803" s="15"/>
    </row>
    <row r="2804" spans="1:88" ht="12.75">
      <c r="A2804" s="25" t="s">
        <v>17439</v>
      </c>
      <c r="B2804" s="15" t="s">
        <v>17440</v>
      </c>
      <c r="C2804" s="15" t="s">
        <v>58</v>
      </c>
      <c r="D2804" s="16"/>
      <c r="E2804" s="15"/>
      <c r="F2804" s="26"/>
      <c r="G2804" s="26" t="s">
        <v>91</v>
      </c>
      <c r="H2804" s="26" t="s">
        <v>91</v>
      </c>
      <c r="I2804" s="15" t="s">
        <v>91</v>
      </c>
      <c r="J2804" s="26"/>
      <c r="K2804" s="17">
        <f t="shared" si="289"/>
        <v>0</v>
      </c>
      <c r="L2804" s="15"/>
      <c r="M2804" s="15"/>
      <c r="N2804" s="15"/>
      <c r="O2804" s="15"/>
      <c r="P2804" s="15"/>
      <c r="Q2804" s="15"/>
      <c r="R2804" s="15"/>
      <c r="S2804" s="19"/>
      <c r="T2804" s="15"/>
      <c r="U2804" s="17"/>
      <c r="V2804" s="15"/>
      <c r="W2804" s="15"/>
      <c r="X2804" s="15"/>
      <c r="Y2804" s="15"/>
      <c r="AB2804" s="20"/>
      <c r="AC2804" s="15"/>
      <c r="AD2804" s="15"/>
      <c r="AE2804" s="15"/>
      <c r="AF2804" s="15"/>
      <c r="AG2804" s="22">
        <f t="shared" si="288"/>
        <v>0.19354838709677419</v>
      </c>
      <c r="AH2804" s="15"/>
      <c r="AI2804" s="17"/>
      <c r="AJ2804" s="17"/>
      <c r="AK2804" s="17" t="e">
        <f>VLOOKUP(A2804,'[1]Deals (Exits)'!B:B,1,FALSE)</f>
        <v>#N/A</v>
      </c>
      <c r="AL2804" s="23"/>
      <c r="AM2804" s="17"/>
      <c r="AN2804" s="17"/>
      <c r="AO2804" s="17"/>
      <c r="AP2804" s="17"/>
      <c r="AQ2804" s="18"/>
      <c r="AR2804" s="18"/>
      <c r="AS2804" s="17"/>
      <c r="AT2804" s="17"/>
      <c r="AU2804" s="18"/>
      <c r="AV2804" s="17"/>
      <c r="AW2804" s="17"/>
      <c r="AX2804" s="17"/>
      <c r="AY2804" s="17"/>
      <c r="AZ2804" s="17"/>
      <c r="BA2804" s="17"/>
      <c r="BB2804" s="17"/>
      <c r="BC2804" s="17"/>
      <c r="BD2804" s="17"/>
      <c r="BE2804" s="17"/>
      <c r="BF2804" s="17"/>
      <c r="BG2804" s="17"/>
      <c r="BH2804" s="17"/>
      <c r="BI2804" s="17"/>
      <c r="BJ2804" s="17"/>
      <c r="BK2804" s="17"/>
      <c r="BL2804" s="17"/>
      <c r="BM2804" s="17"/>
      <c r="BN2804" s="15"/>
      <c r="BO2804" s="15"/>
      <c r="BP2804" s="22"/>
      <c r="BQ2804" s="15"/>
      <c r="BR2804" s="15"/>
      <c r="BS2804" s="15"/>
      <c r="BT2804" s="15"/>
      <c r="BU2804" s="15"/>
      <c r="BV2804" s="15"/>
      <c r="BW2804" s="15"/>
      <c r="BX2804" s="15"/>
      <c r="BY2804" s="15"/>
      <c r="BZ2804" s="15"/>
      <c r="CA2804" s="15"/>
      <c r="CB2804" s="15"/>
      <c r="CC2804" s="15"/>
      <c r="CD2804" s="15"/>
      <c r="CE2804" s="15"/>
      <c r="CF2804" s="15"/>
      <c r="CG2804" s="15"/>
      <c r="CH2804" s="15"/>
      <c r="CI2804" s="15"/>
      <c r="CJ2804" s="15"/>
    </row>
    <row r="2805" spans="1:88" ht="12.75">
      <c r="A2805" s="25" t="s">
        <v>17441</v>
      </c>
      <c r="B2805" s="15" t="s">
        <v>17442</v>
      </c>
      <c r="C2805" s="15" t="s">
        <v>58</v>
      </c>
      <c r="D2805" s="16"/>
      <c r="E2805" s="15"/>
      <c r="F2805" s="26"/>
      <c r="G2805" s="26" t="s">
        <v>91</v>
      </c>
      <c r="H2805" s="26" t="s">
        <v>91</v>
      </c>
      <c r="I2805" s="15" t="s">
        <v>91</v>
      </c>
      <c r="J2805" s="26"/>
      <c r="K2805" s="17">
        <f t="shared" si="289"/>
        <v>0</v>
      </c>
      <c r="L2805" s="15"/>
      <c r="M2805" s="15"/>
      <c r="N2805" s="15"/>
      <c r="O2805" s="15"/>
      <c r="P2805" s="15"/>
      <c r="Q2805" s="15"/>
      <c r="R2805" s="15"/>
      <c r="S2805" s="19"/>
      <c r="T2805" s="15"/>
      <c r="U2805" s="17"/>
      <c r="V2805" s="15"/>
      <c r="W2805" s="15"/>
      <c r="X2805" s="15" t="s">
        <v>158</v>
      </c>
      <c r="Y2805" s="15" t="s">
        <v>3320</v>
      </c>
      <c r="AB2805" s="20"/>
      <c r="AC2805" s="15"/>
      <c r="AD2805" s="15"/>
      <c r="AE2805" s="15"/>
      <c r="AF2805" s="15"/>
      <c r="AG2805" s="22">
        <f t="shared" si="288"/>
        <v>0.25806451612903225</v>
      </c>
      <c r="AH2805" s="15"/>
      <c r="AI2805" s="17"/>
      <c r="AJ2805" s="17"/>
      <c r="AK2805" s="17" t="e">
        <f>VLOOKUP(A2805,'[1]Deals (Exits)'!B:B,1,FALSE)</f>
        <v>#N/A</v>
      </c>
      <c r="AL2805" s="23"/>
      <c r="AM2805" s="17"/>
      <c r="AN2805" s="17"/>
      <c r="AO2805" s="17"/>
      <c r="AP2805" s="17"/>
      <c r="AQ2805" s="18"/>
      <c r="AR2805" s="18"/>
      <c r="AS2805" s="17"/>
      <c r="AT2805" s="17"/>
      <c r="AU2805" s="18"/>
      <c r="AV2805" s="17"/>
      <c r="AW2805" s="17"/>
      <c r="AX2805" s="17"/>
      <c r="AY2805" s="17"/>
      <c r="AZ2805" s="17"/>
      <c r="BA2805" s="17"/>
      <c r="BB2805" s="17"/>
      <c r="BC2805" s="17"/>
      <c r="BD2805" s="17"/>
      <c r="BE2805" s="17"/>
      <c r="BF2805" s="17"/>
      <c r="BG2805" s="17"/>
      <c r="BH2805" s="17"/>
      <c r="BI2805" s="17"/>
      <c r="BJ2805" s="17"/>
      <c r="BK2805" s="17"/>
      <c r="BL2805" s="17"/>
      <c r="BM2805" s="17"/>
      <c r="BN2805" s="15"/>
      <c r="BO2805" s="15"/>
      <c r="BP2805" s="22"/>
      <c r="BQ2805" s="15"/>
      <c r="BR2805" s="15"/>
      <c r="BS2805" s="15"/>
      <c r="BT2805" s="15"/>
      <c r="BU2805" s="15"/>
      <c r="BV2805" s="15"/>
      <c r="BW2805" s="15"/>
      <c r="BX2805" s="15"/>
      <c r="BY2805" s="15"/>
      <c r="BZ2805" s="15"/>
      <c r="CA2805" s="15"/>
      <c r="CB2805" s="15"/>
      <c r="CC2805" s="15"/>
      <c r="CD2805" s="15"/>
      <c r="CE2805" s="15"/>
      <c r="CF2805" s="15"/>
      <c r="CG2805" s="15"/>
      <c r="CH2805" s="15"/>
      <c r="CI2805" s="15"/>
      <c r="CJ2805" s="15"/>
    </row>
    <row r="2806" spans="1:88" ht="12.75">
      <c r="A2806" s="25" t="s">
        <v>17443</v>
      </c>
      <c r="B2806" s="15" t="s">
        <v>17444</v>
      </c>
      <c r="C2806" s="15" t="s">
        <v>58</v>
      </c>
      <c r="D2806" s="16">
        <v>2018</v>
      </c>
      <c r="E2806" s="15" t="s">
        <v>17445</v>
      </c>
      <c r="F2806" s="26" t="s">
        <v>110</v>
      </c>
      <c r="G2806" s="26" t="s">
        <v>91</v>
      </c>
      <c r="H2806" s="26" t="s">
        <v>91</v>
      </c>
      <c r="I2806" s="15" t="s">
        <v>91</v>
      </c>
      <c r="J2806" s="26"/>
      <c r="K2806" s="17">
        <f t="shared" si="289"/>
        <v>0</v>
      </c>
      <c r="L2806" s="15"/>
      <c r="M2806" s="15"/>
      <c r="N2806" s="15"/>
      <c r="O2806" s="15"/>
      <c r="P2806" s="15"/>
      <c r="Q2806" s="15"/>
      <c r="R2806" s="15"/>
      <c r="S2806" s="19"/>
      <c r="T2806" s="15"/>
      <c r="U2806" s="17"/>
      <c r="V2806" s="15"/>
      <c r="W2806" s="15"/>
      <c r="X2806" s="15" t="s">
        <v>158</v>
      </c>
      <c r="Y2806" s="15" t="s">
        <v>17446</v>
      </c>
      <c r="AB2806" s="20"/>
      <c r="AC2806" s="27" t="s">
        <v>17447</v>
      </c>
      <c r="AD2806" s="15"/>
      <c r="AE2806" s="15"/>
      <c r="AF2806" s="15"/>
      <c r="AG2806" s="22">
        <f t="shared" si="288"/>
        <v>0.38709677419354838</v>
      </c>
      <c r="AH2806" s="15"/>
      <c r="AI2806" s="17"/>
      <c r="AJ2806" s="17"/>
      <c r="AK2806" s="17" t="e">
        <f>VLOOKUP(A2806,'[1]Deals (Exits)'!B:B,1,FALSE)</f>
        <v>#N/A</v>
      </c>
      <c r="AL2806" s="23"/>
      <c r="AM2806" s="17"/>
      <c r="AN2806" s="17"/>
      <c r="AO2806" s="17"/>
      <c r="AP2806" s="17"/>
      <c r="AQ2806" s="18"/>
      <c r="AR2806" s="18"/>
      <c r="AS2806" s="17"/>
      <c r="AT2806" s="17"/>
      <c r="AU2806" s="18"/>
      <c r="AV2806" s="17"/>
      <c r="AW2806" s="17"/>
      <c r="AX2806" s="17"/>
      <c r="AY2806" s="17"/>
      <c r="AZ2806" s="17"/>
      <c r="BA2806" s="17"/>
      <c r="BB2806" s="17"/>
      <c r="BC2806" s="17"/>
      <c r="BD2806" s="17"/>
      <c r="BE2806" s="17"/>
      <c r="BF2806" s="17"/>
      <c r="BG2806" s="17"/>
      <c r="BH2806" s="17"/>
      <c r="BI2806" s="17"/>
      <c r="BJ2806" s="17"/>
      <c r="BK2806" s="17"/>
      <c r="BL2806" s="17"/>
      <c r="BM2806" s="17"/>
      <c r="BN2806" s="15"/>
      <c r="BO2806" s="15"/>
      <c r="BP2806" s="22"/>
      <c r="BQ2806" s="15"/>
      <c r="BR2806" s="15"/>
      <c r="BS2806" s="15"/>
      <c r="BT2806" s="15"/>
      <c r="BU2806" s="15"/>
      <c r="BV2806" s="15"/>
      <c r="BW2806" s="15"/>
      <c r="BX2806" s="15"/>
      <c r="BY2806" s="15"/>
      <c r="BZ2806" s="15"/>
      <c r="CA2806" s="15"/>
      <c r="CB2806" s="15"/>
      <c r="CC2806" s="15"/>
      <c r="CD2806" s="15"/>
      <c r="CE2806" s="15"/>
      <c r="CF2806" s="15"/>
      <c r="CG2806" s="15"/>
      <c r="CH2806" s="15"/>
      <c r="CI2806" s="15"/>
      <c r="CJ2806" s="15"/>
    </row>
    <row r="2807" spans="1:88" ht="12.75">
      <c r="A2807" s="25" t="s">
        <v>17448</v>
      </c>
      <c r="B2807" s="15" t="s">
        <v>17449</v>
      </c>
      <c r="C2807" s="15" t="s">
        <v>58</v>
      </c>
      <c r="D2807" s="16">
        <v>2017</v>
      </c>
      <c r="E2807" s="15" t="s">
        <v>90</v>
      </c>
      <c r="F2807" s="26" t="s">
        <v>110</v>
      </c>
      <c r="G2807" s="26" t="s">
        <v>91</v>
      </c>
      <c r="H2807" s="26" t="s">
        <v>91</v>
      </c>
      <c r="I2807" s="15" t="s">
        <v>91</v>
      </c>
      <c r="J2807" s="26"/>
      <c r="K2807" s="17">
        <f t="shared" si="289"/>
        <v>0</v>
      </c>
      <c r="L2807" s="15"/>
      <c r="M2807" s="15"/>
      <c r="N2807" s="15"/>
      <c r="O2807" s="15"/>
      <c r="P2807" s="15"/>
      <c r="Q2807" s="15"/>
      <c r="R2807" s="15"/>
      <c r="S2807" s="19"/>
      <c r="T2807" s="15"/>
      <c r="U2807" s="17"/>
      <c r="V2807" s="15" t="s">
        <v>17450</v>
      </c>
      <c r="W2807" s="15">
        <v>1</v>
      </c>
      <c r="X2807" s="15" t="s">
        <v>191</v>
      </c>
      <c r="Y2807" s="15" t="s">
        <v>5750</v>
      </c>
      <c r="AA2807" s="25" t="s">
        <v>2329</v>
      </c>
      <c r="AB2807" s="32">
        <v>44237</v>
      </c>
      <c r="AC2807" s="27" t="s">
        <v>17451</v>
      </c>
      <c r="AD2807" s="27" t="s">
        <v>17452</v>
      </c>
      <c r="AE2807" s="27" t="s">
        <v>17453</v>
      </c>
      <c r="AF2807" s="27" t="s">
        <v>17454</v>
      </c>
      <c r="AG2807" s="22">
        <f t="shared" si="288"/>
        <v>0.61290322580645162</v>
      </c>
      <c r="AH2807" s="15"/>
      <c r="AI2807" s="17"/>
      <c r="AJ2807" s="17"/>
      <c r="AK2807" s="17" t="e">
        <f>VLOOKUP(A2807,'[1]Deals (Exits)'!B:B,1,FALSE)</f>
        <v>#N/A</v>
      </c>
      <c r="AL2807" s="23"/>
      <c r="AM2807" s="17"/>
      <c r="AN2807" s="17"/>
      <c r="AO2807" s="17"/>
      <c r="AP2807" s="17"/>
      <c r="AQ2807" s="18"/>
      <c r="AR2807" s="18"/>
      <c r="AS2807" s="17"/>
      <c r="AT2807" s="17"/>
      <c r="AU2807" s="18"/>
      <c r="AV2807" s="17"/>
      <c r="AW2807" s="17"/>
      <c r="AX2807" s="17"/>
      <c r="AY2807" s="17"/>
      <c r="AZ2807" s="17"/>
      <c r="BA2807" s="17"/>
      <c r="BB2807" s="17"/>
      <c r="BC2807" s="17"/>
      <c r="BD2807" s="17"/>
      <c r="BE2807" s="17"/>
      <c r="BF2807" s="17"/>
      <c r="BG2807" s="17"/>
      <c r="BH2807" s="17"/>
      <c r="BI2807" s="17"/>
      <c r="BJ2807" s="17"/>
      <c r="BK2807" s="17"/>
      <c r="BL2807" s="17"/>
      <c r="BM2807" s="17"/>
      <c r="BN2807" s="15"/>
      <c r="BO2807" s="15"/>
      <c r="BP2807" s="22"/>
      <c r="BQ2807" s="15"/>
      <c r="BR2807" s="15"/>
      <c r="BS2807" s="15"/>
      <c r="BT2807" s="15"/>
      <c r="BU2807" s="15"/>
      <c r="BV2807" s="15"/>
      <c r="BW2807" s="15"/>
      <c r="BX2807" s="15"/>
      <c r="BY2807" s="15"/>
      <c r="BZ2807" s="15"/>
      <c r="CA2807" s="15"/>
      <c r="CB2807" s="15"/>
      <c r="CC2807" s="15"/>
      <c r="CD2807" s="15"/>
      <c r="CE2807" s="15"/>
      <c r="CF2807" s="15"/>
      <c r="CG2807" s="15"/>
      <c r="CH2807" s="15"/>
      <c r="CI2807" s="15"/>
      <c r="CJ2807" s="15"/>
    </row>
    <row r="2808" spans="1:88" ht="12.75">
      <c r="A2808" t="s">
        <v>17455</v>
      </c>
      <c r="B2808" s="15" t="s">
        <v>17456</v>
      </c>
      <c r="C2808" s="15" t="s">
        <v>58</v>
      </c>
      <c r="D2808" s="16">
        <v>2014</v>
      </c>
      <c r="E2808" s="15" t="s">
        <v>5917</v>
      </c>
      <c r="F2808" s="26"/>
      <c r="G2808" s="26" t="s">
        <v>91</v>
      </c>
      <c r="H2808" s="26" t="s">
        <v>91</v>
      </c>
      <c r="I2808" s="15" t="s">
        <v>91</v>
      </c>
      <c r="J2808" s="26"/>
      <c r="K2808" s="17">
        <f t="shared" si="289"/>
        <v>0</v>
      </c>
      <c r="L2808" s="15"/>
      <c r="M2808" s="15"/>
      <c r="N2808" s="15"/>
      <c r="O2808" s="15"/>
      <c r="P2808" s="15"/>
      <c r="Q2808" s="15"/>
      <c r="R2808" s="15"/>
      <c r="S2808" s="19"/>
      <c r="T2808" s="15"/>
      <c r="U2808" s="17"/>
      <c r="V2808" s="15"/>
      <c r="W2808" s="15"/>
      <c r="X2808" s="15" t="s">
        <v>158</v>
      </c>
      <c r="Y2808" s="15"/>
      <c r="AB2808" s="20"/>
      <c r="AC2808" s="21" t="s">
        <v>17457</v>
      </c>
      <c r="AD2808" s="15"/>
      <c r="AE2808" s="21" t="s">
        <v>17458</v>
      </c>
      <c r="AF2808" s="21" t="s">
        <v>17459</v>
      </c>
      <c r="AG2808" s="22">
        <f t="shared" si="288"/>
        <v>0.38709677419354838</v>
      </c>
      <c r="AH2808" s="15"/>
      <c r="AI2808" s="17"/>
      <c r="AJ2808" s="17"/>
      <c r="AK2808" s="17" t="e">
        <f>VLOOKUP(A2808,'[1]Deals (Exits)'!B:B,1,FALSE)</f>
        <v>#N/A</v>
      </c>
      <c r="AL2808" s="23"/>
      <c r="AM2808" s="17"/>
      <c r="AN2808" s="17"/>
      <c r="AO2808" s="17"/>
      <c r="AP2808" s="17"/>
      <c r="AQ2808" s="18"/>
      <c r="AR2808" s="18"/>
      <c r="AS2808" s="17"/>
      <c r="AT2808" s="17"/>
      <c r="AU2808" s="18"/>
      <c r="AV2808" s="17"/>
      <c r="AW2808" s="17"/>
      <c r="AX2808" s="17"/>
      <c r="AY2808" s="17"/>
      <c r="AZ2808" s="17"/>
      <c r="BA2808" s="17"/>
      <c r="BB2808" s="17"/>
      <c r="BC2808" s="17"/>
      <c r="BD2808" s="17"/>
      <c r="BE2808" s="17"/>
      <c r="BF2808" s="17"/>
      <c r="BG2808" s="17"/>
      <c r="BH2808" s="17"/>
      <c r="BI2808" s="17"/>
      <c r="BJ2808" s="17"/>
      <c r="BK2808" s="17"/>
      <c r="BL2808" s="17"/>
      <c r="BM2808" s="17"/>
      <c r="BN2808" s="15"/>
      <c r="BO2808" s="15"/>
      <c r="BP2808" s="22"/>
      <c r="BQ2808" s="15"/>
      <c r="BR2808" s="15"/>
      <c r="BS2808" s="15"/>
      <c r="BT2808" s="15"/>
      <c r="BU2808" s="15"/>
      <c r="BV2808" s="15"/>
      <c r="BW2808" s="15"/>
      <c r="BX2808" s="15"/>
      <c r="BY2808" s="15"/>
      <c r="BZ2808" s="15"/>
      <c r="CA2808" s="15"/>
      <c r="CB2808" s="15"/>
      <c r="CC2808" s="15"/>
      <c r="CD2808" s="15"/>
      <c r="CE2808" s="15"/>
      <c r="CF2808" s="15"/>
      <c r="CG2808" s="15"/>
      <c r="CH2808" s="15"/>
      <c r="CI2808" s="15"/>
      <c r="CJ2808" s="15"/>
    </row>
    <row r="2809" spans="1:88" ht="12.75">
      <c r="A2809" s="25" t="s">
        <v>17460</v>
      </c>
      <c r="B2809" s="15" t="s">
        <v>17461</v>
      </c>
      <c r="C2809" s="15" t="s">
        <v>58</v>
      </c>
      <c r="D2809" s="16">
        <v>2015</v>
      </c>
      <c r="E2809" s="15" t="s">
        <v>5917</v>
      </c>
      <c r="F2809" s="26"/>
      <c r="G2809" s="26" t="s">
        <v>91</v>
      </c>
      <c r="H2809" s="26" t="s">
        <v>91</v>
      </c>
      <c r="I2809" s="15" t="s">
        <v>91</v>
      </c>
      <c r="J2809" s="26"/>
      <c r="K2809" s="17">
        <f t="shared" si="289"/>
        <v>0</v>
      </c>
      <c r="L2809" s="15"/>
      <c r="M2809" s="15"/>
      <c r="N2809" s="15"/>
      <c r="O2809" s="15"/>
      <c r="P2809" s="15"/>
      <c r="Q2809" s="15"/>
      <c r="R2809" s="15"/>
      <c r="S2809" s="19"/>
      <c r="T2809" s="15"/>
      <c r="U2809" s="17"/>
      <c r="V2809" s="15"/>
      <c r="W2809" s="15"/>
      <c r="X2809" s="15" t="s">
        <v>1072</v>
      </c>
      <c r="Y2809" s="15"/>
      <c r="AB2809" s="20"/>
      <c r="AC2809" s="21" t="s">
        <v>17462</v>
      </c>
      <c r="AD2809" s="21" t="s">
        <v>17463</v>
      </c>
      <c r="AE2809" s="15"/>
      <c r="AF2809" s="15"/>
      <c r="AG2809" s="22">
        <f t="shared" si="288"/>
        <v>0.35483870967741937</v>
      </c>
      <c r="AH2809" s="15"/>
      <c r="AI2809" s="17"/>
      <c r="AJ2809" s="17"/>
      <c r="AK2809" s="17" t="e">
        <f>VLOOKUP(A2809,'[1]Deals (Exits)'!B:B,1,FALSE)</f>
        <v>#N/A</v>
      </c>
      <c r="AL2809" s="23"/>
      <c r="AM2809" s="17"/>
      <c r="AN2809" s="17"/>
      <c r="AO2809" s="17"/>
      <c r="AP2809" s="17"/>
      <c r="AQ2809" s="18"/>
      <c r="AR2809" s="18"/>
      <c r="AS2809" s="17"/>
      <c r="AT2809" s="17"/>
      <c r="AU2809" s="18"/>
      <c r="AV2809" s="17"/>
      <c r="AW2809" s="17"/>
      <c r="AX2809" s="17"/>
      <c r="AY2809" s="17"/>
      <c r="AZ2809" s="17"/>
      <c r="BA2809" s="17"/>
      <c r="BB2809" s="17"/>
      <c r="BC2809" s="17"/>
      <c r="BD2809" s="17"/>
      <c r="BE2809" s="17"/>
      <c r="BF2809" s="17"/>
      <c r="BG2809" s="17"/>
      <c r="BH2809" s="17"/>
      <c r="BI2809" s="17"/>
      <c r="BJ2809" s="17"/>
      <c r="BK2809" s="17"/>
      <c r="BL2809" s="17"/>
      <c r="BM2809" s="17"/>
      <c r="BN2809" s="15"/>
      <c r="BO2809" s="15"/>
      <c r="BP2809" s="22"/>
      <c r="BQ2809" s="15"/>
      <c r="BR2809" s="15"/>
      <c r="BS2809" s="15"/>
      <c r="BT2809" s="15"/>
      <c r="BU2809" s="15"/>
      <c r="BV2809" s="15"/>
      <c r="BW2809" s="15"/>
      <c r="BX2809" s="15"/>
      <c r="BY2809" s="15"/>
      <c r="BZ2809" s="15"/>
      <c r="CA2809" s="15"/>
      <c r="CB2809" s="15"/>
      <c r="CC2809" s="15"/>
      <c r="CD2809" s="15"/>
      <c r="CE2809" s="15"/>
      <c r="CF2809" s="15"/>
      <c r="CG2809" s="15"/>
      <c r="CH2809" s="15"/>
      <c r="CI2809" s="15"/>
      <c r="CJ2809" s="15"/>
    </row>
    <row r="2810" spans="1:88" ht="12.75">
      <c r="A2810" s="25" t="s">
        <v>17464</v>
      </c>
      <c r="B2810" s="15" t="s">
        <v>17465</v>
      </c>
      <c r="C2810" s="15" t="s">
        <v>58</v>
      </c>
      <c r="D2810" s="16">
        <v>2017</v>
      </c>
      <c r="E2810" s="15" t="s">
        <v>90</v>
      </c>
      <c r="F2810" s="26"/>
      <c r="G2810" s="26" t="s">
        <v>91</v>
      </c>
      <c r="H2810" s="26" t="s">
        <v>91</v>
      </c>
      <c r="I2810" s="15" t="s">
        <v>91</v>
      </c>
      <c r="J2810" s="26"/>
      <c r="K2810" s="17">
        <f t="shared" si="289"/>
        <v>0</v>
      </c>
      <c r="L2810" s="15"/>
      <c r="M2810" s="15"/>
      <c r="N2810" s="15"/>
      <c r="O2810" s="15"/>
      <c r="P2810" s="15"/>
      <c r="Q2810" s="15"/>
      <c r="R2810" s="15"/>
      <c r="S2810" s="19"/>
      <c r="T2810" s="15"/>
      <c r="U2810" s="17"/>
      <c r="V2810" s="15"/>
      <c r="W2810" s="15"/>
      <c r="X2810" s="15" t="s">
        <v>191</v>
      </c>
      <c r="Y2810" s="15"/>
      <c r="AB2810" s="20"/>
      <c r="AC2810" s="21" t="s">
        <v>17466</v>
      </c>
      <c r="AD2810" s="21" t="s">
        <v>17467</v>
      </c>
      <c r="AE2810" s="15"/>
      <c r="AF2810" s="15"/>
      <c r="AG2810" s="22">
        <f t="shared" si="288"/>
        <v>0.35483870967741937</v>
      </c>
      <c r="AH2810" s="15"/>
      <c r="AI2810" s="17"/>
      <c r="AJ2810" s="17"/>
      <c r="AK2810" s="17" t="e">
        <f>VLOOKUP(A2810,'[1]Deals (Exits)'!B:B,1,FALSE)</f>
        <v>#N/A</v>
      </c>
      <c r="AL2810" s="23"/>
      <c r="AM2810" s="17"/>
      <c r="AN2810" s="17"/>
      <c r="AO2810" s="17"/>
      <c r="AP2810" s="17"/>
      <c r="AQ2810" s="18"/>
      <c r="AR2810" s="18"/>
      <c r="AS2810" s="17"/>
      <c r="AT2810" s="17"/>
      <c r="AU2810" s="18"/>
      <c r="AV2810" s="17"/>
      <c r="AW2810" s="17"/>
      <c r="AX2810" s="17"/>
      <c r="AY2810" s="17"/>
      <c r="AZ2810" s="17"/>
      <c r="BA2810" s="17"/>
      <c r="BB2810" s="17"/>
      <c r="BC2810" s="17"/>
      <c r="BD2810" s="17"/>
      <c r="BE2810" s="17"/>
      <c r="BF2810" s="17"/>
      <c r="BG2810" s="17"/>
      <c r="BH2810" s="17"/>
      <c r="BI2810" s="17"/>
      <c r="BJ2810" s="17"/>
      <c r="BK2810" s="17"/>
      <c r="BL2810" s="17"/>
      <c r="BM2810" s="17"/>
      <c r="BN2810" s="15"/>
      <c r="BO2810" s="15"/>
      <c r="BP2810" s="22"/>
      <c r="BQ2810" s="15"/>
      <c r="BR2810" s="15"/>
      <c r="BS2810" s="15"/>
      <c r="BT2810" s="15"/>
      <c r="BU2810" s="15"/>
      <c r="BV2810" s="15"/>
      <c r="BW2810" s="15"/>
      <c r="BX2810" s="15"/>
      <c r="BY2810" s="15"/>
      <c r="BZ2810" s="15"/>
      <c r="CA2810" s="15"/>
      <c r="CB2810" s="15"/>
      <c r="CC2810" s="15"/>
      <c r="CD2810" s="15"/>
      <c r="CE2810" s="15"/>
      <c r="CF2810" s="15"/>
      <c r="CG2810" s="15"/>
      <c r="CH2810" s="15"/>
      <c r="CI2810" s="15"/>
      <c r="CJ2810" s="15"/>
    </row>
    <row r="2811" spans="1:88" ht="12.75">
      <c r="A2811" s="25" t="s">
        <v>17468</v>
      </c>
      <c r="B2811" s="15" t="s">
        <v>17469</v>
      </c>
      <c r="C2811" s="15" t="s">
        <v>58</v>
      </c>
      <c r="D2811" s="16">
        <v>2016</v>
      </c>
      <c r="E2811" s="15" t="s">
        <v>90</v>
      </c>
      <c r="F2811" s="26"/>
      <c r="G2811" s="26" t="s">
        <v>91</v>
      </c>
      <c r="H2811" s="26" t="s">
        <v>91</v>
      </c>
      <c r="I2811" s="15" t="s">
        <v>91</v>
      </c>
      <c r="J2811" s="26"/>
      <c r="K2811" s="17">
        <f t="shared" si="289"/>
        <v>0</v>
      </c>
      <c r="L2811" s="15"/>
      <c r="M2811" s="15"/>
      <c r="N2811" s="15"/>
      <c r="O2811" s="15"/>
      <c r="P2811" s="15"/>
      <c r="Q2811" s="15"/>
      <c r="R2811" s="15"/>
      <c r="S2811" s="19"/>
      <c r="T2811" s="15"/>
      <c r="U2811" s="17"/>
      <c r="V2811" s="15"/>
      <c r="W2811" s="15"/>
      <c r="X2811" s="15" t="s">
        <v>404</v>
      </c>
      <c r="Y2811" s="15"/>
      <c r="AB2811" s="20"/>
      <c r="AC2811" s="21" t="s">
        <v>17470</v>
      </c>
      <c r="AD2811" s="21" t="s">
        <v>17471</v>
      </c>
      <c r="AE2811" s="21" t="s">
        <v>17472</v>
      </c>
      <c r="AF2811" s="21" t="s">
        <v>17473</v>
      </c>
      <c r="AG2811" s="22">
        <f t="shared" si="288"/>
        <v>0.41935483870967744</v>
      </c>
      <c r="AH2811" s="15"/>
      <c r="AI2811" s="17"/>
      <c r="AJ2811" s="17"/>
      <c r="AK2811" s="17" t="e">
        <f>VLOOKUP(A2811,'[1]Deals (Exits)'!B:B,1,FALSE)</f>
        <v>#N/A</v>
      </c>
      <c r="AL2811" s="23"/>
      <c r="AM2811" s="17"/>
      <c r="AN2811" s="17"/>
      <c r="AO2811" s="17"/>
      <c r="AP2811" s="17"/>
      <c r="AQ2811" s="18"/>
      <c r="AR2811" s="18"/>
      <c r="AS2811" s="17"/>
      <c r="AT2811" s="17"/>
      <c r="AU2811" s="18"/>
      <c r="AV2811" s="17"/>
      <c r="AW2811" s="17"/>
      <c r="AX2811" s="17"/>
      <c r="AY2811" s="17"/>
      <c r="AZ2811" s="17"/>
      <c r="BA2811" s="17"/>
      <c r="BB2811" s="17"/>
      <c r="BC2811" s="17"/>
      <c r="BD2811" s="17"/>
      <c r="BE2811" s="17"/>
      <c r="BF2811" s="17"/>
      <c r="BG2811" s="17"/>
      <c r="BH2811" s="17"/>
      <c r="BI2811" s="17"/>
      <c r="BJ2811" s="17"/>
      <c r="BK2811" s="17"/>
      <c r="BL2811" s="17"/>
      <c r="BM2811" s="17"/>
      <c r="BN2811" s="15"/>
      <c r="BO2811" s="15"/>
      <c r="BP2811" s="22"/>
      <c r="BQ2811" s="15"/>
      <c r="BR2811" s="15"/>
      <c r="BS2811" s="15"/>
      <c r="BT2811" s="15"/>
      <c r="BU2811" s="15"/>
      <c r="BV2811" s="15"/>
      <c r="BW2811" s="15"/>
      <c r="BX2811" s="15"/>
      <c r="BY2811" s="15"/>
      <c r="BZ2811" s="15"/>
      <c r="CA2811" s="15"/>
      <c r="CB2811" s="15"/>
      <c r="CC2811" s="15"/>
      <c r="CD2811" s="15"/>
      <c r="CE2811" s="15"/>
      <c r="CF2811" s="15"/>
      <c r="CG2811" s="15"/>
      <c r="CH2811" s="15"/>
      <c r="CI2811" s="15"/>
      <c r="CJ2811" s="15"/>
    </row>
    <row r="2812" spans="1:88" ht="12.75">
      <c r="A2812" t="s">
        <v>17474</v>
      </c>
      <c r="B2812" s="15" t="s">
        <v>17475</v>
      </c>
      <c r="C2812" s="15" t="s">
        <v>58</v>
      </c>
      <c r="D2812" s="16">
        <v>2012</v>
      </c>
      <c r="E2812" s="15" t="s">
        <v>90</v>
      </c>
      <c r="F2812" s="26"/>
      <c r="G2812" s="26" t="s">
        <v>91</v>
      </c>
      <c r="H2812" s="26" t="s">
        <v>91</v>
      </c>
      <c r="I2812" s="15" t="s">
        <v>91</v>
      </c>
      <c r="J2812" s="26"/>
      <c r="K2812" s="17">
        <f t="shared" si="289"/>
        <v>0</v>
      </c>
      <c r="L2812" s="15"/>
      <c r="M2812" s="15"/>
      <c r="N2812" s="15"/>
      <c r="O2812" s="15"/>
      <c r="P2812" s="15"/>
      <c r="Q2812" s="15"/>
      <c r="R2812" s="15"/>
      <c r="S2812" s="19"/>
      <c r="T2812" s="15"/>
      <c r="U2812" s="17"/>
      <c r="V2812" s="15"/>
      <c r="W2812" s="15"/>
      <c r="X2812" s="15" t="s">
        <v>64</v>
      </c>
      <c r="Y2812" s="15"/>
      <c r="AB2812" s="20"/>
      <c r="AC2812" s="21" t="s">
        <v>17476</v>
      </c>
      <c r="AD2812" s="21" t="s">
        <v>17477</v>
      </c>
      <c r="AE2812" s="21" t="s">
        <v>17478</v>
      </c>
      <c r="AF2812" s="21" t="s">
        <v>17479</v>
      </c>
      <c r="AG2812" s="22">
        <f t="shared" si="288"/>
        <v>0.41935483870967744</v>
      </c>
      <c r="AH2812" s="15"/>
      <c r="AI2812" s="17"/>
      <c r="AJ2812" s="17"/>
      <c r="AK2812" s="17" t="e">
        <f>VLOOKUP(A2812,'[1]Deals (Exits)'!B:B,1,FALSE)</f>
        <v>#N/A</v>
      </c>
      <c r="AL2812" s="23"/>
      <c r="AM2812" s="17"/>
      <c r="AN2812" s="17"/>
      <c r="AO2812" s="17"/>
      <c r="AP2812" s="17"/>
      <c r="AQ2812" s="18"/>
      <c r="AR2812" s="18"/>
      <c r="AS2812" s="17"/>
      <c r="AT2812" s="17"/>
      <c r="AU2812" s="18"/>
      <c r="AV2812" s="17"/>
      <c r="AW2812" s="17"/>
      <c r="AX2812" s="17"/>
      <c r="AY2812" s="17"/>
      <c r="AZ2812" s="17"/>
      <c r="BA2812" s="17"/>
      <c r="BB2812" s="17"/>
      <c r="BC2812" s="17"/>
      <c r="BD2812" s="17"/>
      <c r="BE2812" s="17"/>
      <c r="BF2812" s="17"/>
      <c r="BG2812" s="17"/>
      <c r="BH2812" s="17"/>
      <c r="BI2812" s="17"/>
      <c r="BJ2812" s="17"/>
      <c r="BK2812" s="17"/>
      <c r="BL2812" s="17"/>
      <c r="BM2812" s="17"/>
      <c r="BN2812" s="15"/>
      <c r="BO2812" s="15"/>
      <c r="BP2812" s="22"/>
      <c r="BQ2812" s="15"/>
      <c r="BR2812" s="15"/>
      <c r="BS2812" s="15"/>
      <c r="BT2812" s="15"/>
      <c r="BU2812" s="15"/>
      <c r="BV2812" s="15"/>
      <c r="BW2812" s="15"/>
      <c r="BX2812" s="15"/>
      <c r="BY2812" s="15"/>
      <c r="BZ2812" s="15"/>
      <c r="CA2812" s="15"/>
      <c r="CB2812" s="15"/>
      <c r="CC2812" s="15"/>
      <c r="CD2812" s="15"/>
      <c r="CE2812" s="15"/>
      <c r="CF2812" s="15"/>
      <c r="CG2812" s="15"/>
      <c r="CH2812" s="15"/>
      <c r="CI2812" s="15"/>
      <c r="CJ2812" s="15"/>
    </row>
    <row r="2813" spans="1:88" ht="12.75">
      <c r="A2813" s="25" t="s">
        <v>17480</v>
      </c>
      <c r="B2813" s="15" t="s">
        <v>17481</v>
      </c>
      <c r="C2813" s="15" t="s">
        <v>58</v>
      </c>
      <c r="D2813" s="16">
        <v>2013</v>
      </c>
      <c r="E2813" s="15" t="s">
        <v>5382</v>
      </c>
      <c r="F2813" s="26"/>
      <c r="G2813" s="26" t="s">
        <v>91</v>
      </c>
      <c r="H2813" s="26" t="s">
        <v>91</v>
      </c>
      <c r="I2813" s="15" t="s">
        <v>91</v>
      </c>
      <c r="J2813" s="26"/>
      <c r="K2813" s="17">
        <f t="shared" si="289"/>
        <v>0</v>
      </c>
      <c r="L2813" s="15"/>
      <c r="M2813" s="15"/>
      <c r="N2813" s="15"/>
      <c r="O2813" s="15"/>
      <c r="P2813" s="15"/>
      <c r="Q2813" s="15"/>
      <c r="R2813" s="15"/>
      <c r="S2813" s="19"/>
      <c r="T2813" s="15"/>
      <c r="U2813" s="17"/>
      <c r="V2813" s="15"/>
      <c r="W2813" s="15"/>
      <c r="X2813" s="15" t="s">
        <v>404</v>
      </c>
      <c r="Y2813" s="15"/>
      <c r="AB2813" s="20"/>
      <c r="AC2813" s="21" t="s">
        <v>17482</v>
      </c>
      <c r="AD2813" s="21" t="s">
        <v>17483</v>
      </c>
      <c r="AE2813" s="21" t="s">
        <v>17484</v>
      </c>
      <c r="AF2813" s="21" t="s">
        <v>17485</v>
      </c>
      <c r="AG2813" s="22">
        <f t="shared" si="288"/>
        <v>0.41935483870967744</v>
      </c>
      <c r="AH2813" s="15"/>
      <c r="AI2813" s="17"/>
      <c r="AJ2813" s="17"/>
      <c r="AK2813" s="17" t="e">
        <f>VLOOKUP(A2813,'[1]Deals (Exits)'!B:B,1,FALSE)</f>
        <v>#N/A</v>
      </c>
      <c r="AL2813" s="23"/>
      <c r="AM2813" s="17"/>
      <c r="AN2813" s="17"/>
      <c r="AO2813" s="17"/>
      <c r="AP2813" s="17"/>
      <c r="AQ2813" s="18"/>
      <c r="AR2813" s="18"/>
      <c r="AS2813" s="17"/>
      <c r="AT2813" s="17"/>
      <c r="AU2813" s="18"/>
      <c r="AV2813" s="17"/>
      <c r="AW2813" s="17"/>
      <c r="AX2813" s="17"/>
      <c r="AY2813" s="17"/>
      <c r="AZ2813" s="17"/>
      <c r="BA2813" s="17"/>
      <c r="BB2813" s="17"/>
      <c r="BC2813" s="17"/>
      <c r="BD2813" s="17"/>
      <c r="BE2813" s="17"/>
      <c r="BF2813" s="17"/>
      <c r="BG2813" s="17"/>
      <c r="BH2813" s="17"/>
      <c r="BI2813" s="17"/>
      <c r="BJ2813" s="17"/>
      <c r="BK2813" s="17"/>
      <c r="BL2813" s="17"/>
      <c r="BM2813" s="17"/>
      <c r="BN2813" s="15"/>
      <c r="BO2813" s="15"/>
      <c r="BP2813" s="22"/>
      <c r="BQ2813" s="15"/>
      <c r="BR2813" s="15"/>
      <c r="BS2813" s="15"/>
      <c r="BT2813" s="15"/>
      <c r="BU2813" s="15"/>
      <c r="BV2813" s="15"/>
      <c r="BW2813" s="15"/>
      <c r="BX2813" s="15"/>
      <c r="BY2813" s="15"/>
      <c r="BZ2813" s="15"/>
      <c r="CA2813" s="15"/>
      <c r="CB2813" s="15"/>
      <c r="CC2813" s="15"/>
      <c r="CD2813" s="15"/>
      <c r="CE2813" s="15"/>
      <c r="CF2813" s="15"/>
      <c r="CG2813" s="15"/>
      <c r="CH2813" s="15"/>
      <c r="CI2813" s="15"/>
      <c r="CJ2813" s="15"/>
    </row>
    <row r="2814" spans="1:88" ht="12.75">
      <c r="A2814" s="25" t="s">
        <v>17486</v>
      </c>
      <c r="B2814" s="15" t="s">
        <v>17487</v>
      </c>
      <c r="C2814" s="15" t="s">
        <v>58</v>
      </c>
      <c r="D2814" s="16">
        <v>2012</v>
      </c>
      <c r="E2814" s="15" t="s">
        <v>17445</v>
      </c>
      <c r="F2814" s="26"/>
      <c r="G2814" s="26" t="s">
        <v>91</v>
      </c>
      <c r="H2814" s="26" t="s">
        <v>91</v>
      </c>
      <c r="I2814" s="15" t="s">
        <v>91</v>
      </c>
      <c r="J2814" s="26"/>
      <c r="K2814" s="17">
        <f t="shared" si="289"/>
        <v>0</v>
      </c>
      <c r="L2814" s="15"/>
      <c r="M2814" s="15"/>
      <c r="N2814" s="15"/>
      <c r="O2814" s="15"/>
      <c r="P2814" s="15"/>
      <c r="Q2814" s="15"/>
      <c r="R2814" s="15"/>
      <c r="S2814" s="19"/>
      <c r="T2814" s="15"/>
      <c r="U2814" s="17"/>
      <c r="V2814" s="15"/>
      <c r="W2814" s="15"/>
      <c r="X2814" s="15" t="s">
        <v>64</v>
      </c>
      <c r="Y2814" s="15"/>
      <c r="AB2814" s="20"/>
      <c r="AC2814" s="21" t="s">
        <v>17488</v>
      </c>
      <c r="AD2814" s="15"/>
      <c r="AE2814" s="21" t="s">
        <v>17489</v>
      </c>
      <c r="AF2814" s="21" t="s">
        <v>17490</v>
      </c>
      <c r="AG2814" s="22">
        <f t="shared" si="288"/>
        <v>0.38709677419354838</v>
      </c>
      <c r="AH2814" s="15"/>
      <c r="AI2814" s="17"/>
      <c r="AJ2814" s="17"/>
      <c r="AK2814" s="17" t="e">
        <f>VLOOKUP(A2814,'[1]Deals (Exits)'!B:B,1,FALSE)</f>
        <v>#N/A</v>
      </c>
      <c r="AL2814" s="23"/>
      <c r="AM2814" s="17"/>
      <c r="AN2814" s="17"/>
      <c r="AO2814" s="17"/>
      <c r="AP2814" s="17"/>
      <c r="AQ2814" s="18"/>
      <c r="AR2814" s="18"/>
      <c r="AS2814" s="17"/>
      <c r="AT2814" s="17"/>
      <c r="AU2814" s="18"/>
      <c r="AV2814" s="17"/>
      <c r="AW2814" s="17"/>
      <c r="AX2814" s="17"/>
      <c r="AY2814" s="17"/>
      <c r="AZ2814" s="17"/>
      <c r="BA2814" s="17"/>
      <c r="BB2814" s="17"/>
      <c r="BC2814" s="17"/>
      <c r="BD2814" s="17"/>
      <c r="BE2814" s="17"/>
      <c r="BF2814" s="17"/>
      <c r="BG2814" s="17"/>
      <c r="BH2814" s="17"/>
      <c r="BI2814" s="17"/>
      <c r="BJ2814" s="17"/>
      <c r="BK2814" s="17"/>
      <c r="BL2814" s="17"/>
      <c r="BM2814" s="17"/>
      <c r="BN2814" s="15"/>
      <c r="BO2814" s="15"/>
      <c r="BP2814" s="22"/>
      <c r="BQ2814" s="15"/>
      <c r="BR2814" s="15"/>
      <c r="BS2814" s="15"/>
      <c r="BT2814" s="15"/>
      <c r="BU2814" s="15"/>
      <c r="BV2814" s="15"/>
      <c r="BW2814" s="15"/>
      <c r="BX2814" s="15"/>
      <c r="BY2814" s="15"/>
      <c r="BZ2814" s="15"/>
      <c r="CA2814" s="15"/>
      <c r="CB2814" s="15"/>
      <c r="CC2814" s="15"/>
      <c r="CD2814" s="15"/>
      <c r="CE2814" s="15"/>
      <c r="CF2814" s="15"/>
      <c r="CG2814" s="15"/>
      <c r="CH2814" s="15"/>
      <c r="CI2814" s="15"/>
      <c r="CJ2814" s="15"/>
    </row>
    <row r="2815" spans="1:88" ht="12.75">
      <c r="A2815" t="s">
        <v>17491</v>
      </c>
      <c r="B2815" t="s">
        <v>17492</v>
      </c>
      <c r="C2815" s="15" t="s">
        <v>58</v>
      </c>
      <c r="D2815" s="16">
        <v>2012</v>
      </c>
      <c r="E2815" s="15" t="s">
        <v>7058</v>
      </c>
      <c r="F2815" s="26"/>
      <c r="G2815" s="26" t="s">
        <v>91</v>
      </c>
      <c r="H2815" s="26" t="s">
        <v>91</v>
      </c>
      <c r="I2815" s="15" t="s">
        <v>91</v>
      </c>
      <c r="J2815" s="26"/>
      <c r="K2815" s="17">
        <f t="shared" si="289"/>
        <v>0</v>
      </c>
      <c r="L2815" s="15"/>
      <c r="M2815" s="15"/>
      <c r="N2815" s="15"/>
      <c r="O2815" s="15"/>
      <c r="P2815" s="15"/>
      <c r="Q2815" s="15"/>
      <c r="R2815" s="15"/>
      <c r="S2815" s="19"/>
      <c r="T2815" s="15"/>
      <c r="U2815" s="17"/>
      <c r="V2815" s="15"/>
      <c r="W2815" s="15"/>
      <c r="X2815" s="15" t="s">
        <v>4513</v>
      </c>
      <c r="Y2815" s="15"/>
      <c r="AB2815" s="20"/>
      <c r="AC2815" s="21" t="s">
        <v>17493</v>
      </c>
      <c r="AD2815" s="21" t="s">
        <v>17494</v>
      </c>
      <c r="AE2815" s="21" t="s">
        <v>17495</v>
      </c>
      <c r="AF2815" s="21" t="s">
        <v>17496</v>
      </c>
      <c r="AG2815" s="22">
        <f t="shared" si="288"/>
        <v>0.41935483870967744</v>
      </c>
      <c r="AH2815" s="15"/>
      <c r="AI2815" s="17"/>
      <c r="AJ2815" s="17"/>
      <c r="AK2815" s="17" t="e">
        <f>VLOOKUP(A2815,'[1]Deals (Exits)'!B:B,1,FALSE)</f>
        <v>#N/A</v>
      </c>
      <c r="AL2815" s="23"/>
      <c r="AM2815" s="17"/>
      <c r="AN2815" s="17"/>
      <c r="AO2815" s="17"/>
      <c r="AP2815" s="17"/>
      <c r="AQ2815" s="18"/>
      <c r="AR2815" s="18"/>
      <c r="AS2815" s="17"/>
      <c r="AT2815" s="17"/>
      <c r="AU2815" s="18"/>
      <c r="AV2815" s="17"/>
      <c r="AW2815" s="17"/>
      <c r="AX2815" s="17"/>
      <c r="AY2815" s="17"/>
      <c r="AZ2815" s="17"/>
      <c r="BA2815" s="17"/>
      <c r="BB2815" s="17"/>
      <c r="BC2815" s="17"/>
      <c r="BD2815" s="17"/>
      <c r="BE2815" s="17"/>
      <c r="BF2815" s="17"/>
      <c r="BG2815" s="17"/>
      <c r="BH2815" s="17"/>
      <c r="BI2815" s="17"/>
      <c r="BJ2815" s="17"/>
      <c r="BK2815" s="17"/>
      <c r="BL2815" s="17"/>
      <c r="BM2815" s="17"/>
      <c r="BN2815" s="15"/>
      <c r="BO2815" s="15"/>
      <c r="BP2815" s="22"/>
      <c r="BQ2815" s="15"/>
      <c r="BR2815" s="15"/>
      <c r="BS2815" s="15"/>
      <c r="BT2815" s="15"/>
      <c r="BU2815" s="15"/>
      <c r="BV2815" s="15"/>
      <c r="BW2815" s="15"/>
      <c r="BX2815" s="15"/>
      <c r="BY2815" s="15"/>
      <c r="BZ2815" s="15"/>
      <c r="CA2815" s="15"/>
      <c r="CB2815" s="15"/>
      <c r="CC2815" s="15"/>
      <c r="CD2815" s="15"/>
      <c r="CE2815" s="15"/>
      <c r="CF2815" s="15"/>
      <c r="CG2815" s="15"/>
      <c r="CH2815" s="15"/>
      <c r="CI2815" s="15"/>
      <c r="CJ2815" s="15"/>
    </row>
    <row r="2816" spans="1:88" ht="12.75">
      <c r="A2816" s="25" t="s">
        <v>17497</v>
      </c>
      <c r="B2816" s="15" t="s">
        <v>17498</v>
      </c>
      <c r="C2816" s="15" t="s">
        <v>58</v>
      </c>
      <c r="D2816" s="16">
        <v>2013</v>
      </c>
      <c r="E2816" s="15" t="s">
        <v>1472</v>
      </c>
      <c r="F2816" s="26"/>
      <c r="G2816" s="26" t="s">
        <v>91</v>
      </c>
      <c r="H2816" s="26" t="s">
        <v>91</v>
      </c>
      <c r="I2816" s="15" t="s">
        <v>91</v>
      </c>
      <c r="J2816" s="26"/>
      <c r="K2816" s="17">
        <f t="shared" si="289"/>
        <v>0</v>
      </c>
      <c r="L2816" s="15"/>
      <c r="M2816" s="15"/>
      <c r="N2816" s="15"/>
      <c r="O2816" s="15"/>
      <c r="P2816" s="15"/>
      <c r="Q2816" s="15"/>
      <c r="R2816" s="15"/>
      <c r="S2816" s="19"/>
      <c r="T2816" s="15"/>
      <c r="U2816" s="17"/>
      <c r="V2816" s="15"/>
      <c r="W2816" s="15"/>
      <c r="X2816" s="15" t="s">
        <v>4513</v>
      </c>
      <c r="Y2816" s="15"/>
      <c r="AB2816" s="20"/>
      <c r="AC2816" s="21" t="s">
        <v>17499</v>
      </c>
      <c r="AD2816" s="21" t="s">
        <v>17500</v>
      </c>
      <c r="AE2816" s="21" t="s">
        <v>17501</v>
      </c>
      <c r="AF2816" s="21" t="s">
        <v>17502</v>
      </c>
      <c r="AG2816" s="22">
        <f t="shared" si="288"/>
        <v>0.41935483870967744</v>
      </c>
      <c r="AH2816" s="15"/>
      <c r="AI2816" s="17"/>
      <c r="AJ2816" s="17"/>
      <c r="AK2816" s="17" t="e">
        <f>VLOOKUP(A2816,'[1]Deals (Exits)'!B:B,1,FALSE)</f>
        <v>#N/A</v>
      </c>
      <c r="AL2816" s="23"/>
      <c r="AM2816" s="17"/>
      <c r="AN2816" s="17"/>
      <c r="AO2816" s="17"/>
      <c r="AP2816" s="17"/>
      <c r="AQ2816" s="18"/>
      <c r="AR2816" s="18"/>
      <c r="AS2816" s="17"/>
      <c r="AT2816" s="17"/>
      <c r="AU2816" s="18"/>
      <c r="AV2816" s="17"/>
      <c r="AW2816" s="17"/>
      <c r="AX2816" s="17"/>
      <c r="AY2816" s="17"/>
      <c r="AZ2816" s="17"/>
      <c r="BA2816" s="17"/>
      <c r="BB2816" s="17"/>
      <c r="BC2816" s="17"/>
      <c r="BD2816" s="17"/>
      <c r="BE2816" s="17"/>
      <c r="BF2816" s="17"/>
      <c r="BG2816" s="17"/>
      <c r="BH2816" s="17"/>
      <c r="BI2816" s="17"/>
      <c r="BJ2816" s="17"/>
      <c r="BK2816" s="17"/>
      <c r="BL2816" s="17"/>
      <c r="BM2816" s="17"/>
      <c r="BN2816" s="15"/>
      <c r="BO2816" s="15"/>
      <c r="BP2816" s="22"/>
      <c r="BQ2816" s="15"/>
      <c r="BR2816" s="15"/>
      <c r="BS2816" s="15"/>
      <c r="BT2816" s="15"/>
      <c r="BU2816" s="15"/>
      <c r="BV2816" s="15"/>
      <c r="BW2816" s="15"/>
      <c r="BX2816" s="15"/>
      <c r="BY2816" s="15"/>
      <c r="BZ2816" s="15"/>
      <c r="CA2816" s="15"/>
      <c r="CB2816" s="15"/>
      <c r="CC2816" s="15"/>
      <c r="CD2816" s="15"/>
      <c r="CE2816" s="15"/>
      <c r="CF2816" s="15"/>
      <c r="CG2816" s="15"/>
      <c r="CH2816" s="15"/>
      <c r="CI2816" s="15"/>
      <c r="CJ2816" s="15"/>
    </row>
    <row r="2817" spans="1:88" ht="12.75">
      <c r="A2817" t="s">
        <v>17503</v>
      </c>
      <c r="B2817" s="87" t="s">
        <v>17504</v>
      </c>
      <c r="C2817" s="15" t="s">
        <v>58</v>
      </c>
      <c r="D2817" s="16">
        <v>2013</v>
      </c>
      <c r="E2817" s="15" t="s">
        <v>90</v>
      </c>
      <c r="F2817" s="26"/>
      <c r="G2817" s="26" t="s">
        <v>91</v>
      </c>
      <c r="H2817" s="26" t="s">
        <v>91</v>
      </c>
      <c r="I2817" s="15" t="s">
        <v>91</v>
      </c>
      <c r="J2817" s="26"/>
      <c r="K2817" s="17">
        <f t="shared" si="289"/>
        <v>0</v>
      </c>
      <c r="L2817" s="15"/>
      <c r="M2817" s="15"/>
      <c r="N2817" s="15"/>
      <c r="O2817" s="15"/>
      <c r="P2817" s="15"/>
      <c r="Q2817" s="15"/>
      <c r="R2817" s="15"/>
      <c r="S2817" s="19"/>
      <c r="T2817" s="15"/>
      <c r="U2817" s="17"/>
      <c r="V2817" s="15"/>
      <c r="W2817" s="15"/>
      <c r="X2817" s="15" t="s">
        <v>657</v>
      </c>
      <c r="Y2817" s="15" t="s">
        <v>3554</v>
      </c>
      <c r="AB2817" s="20"/>
      <c r="AC2817" s="21" t="s">
        <v>17505</v>
      </c>
      <c r="AD2817" s="21" t="s">
        <v>17506</v>
      </c>
      <c r="AE2817" s="21" t="s">
        <v>17507</v>
      </c>
      <c r="AF2817" s="21" t="s">
        <v>17508</v>
      </c>
      <c r="AG2817" s="22">
        <f t="shared" si="288"/>
        <v>0.45161290322580644</v>
      </c>
      <c r="AH2817" s="15"/>
      <c r="AI2817" s="17"/>
      <c r="AJ2817" s="17"/>
      <c r="AK2817" s="17" t="e">
        <f>VLOOKUP(A2817,'[1]Deals (Exits)'!B:B,1,FALSE)</f>
        <v>#N/A</v>
      </c>
      <c r="AL2817" s="23"/>
      <c r="AM2817" s="17"/>
      <c r="AN2817" s="17"/>
      <c r="AO2817" s="17"/>
      <c r="AP2817" s="17"/>
      <c r="AQ2817" s="18"/>
      <c r="AR2817" s="18"/>
      <c r="AS2817" s="17"/>
      <c r="AT2817" s="17"/>
      <c r="AU2817" s="18"/>
      <c r="AV2817" s="17"/>
      <c r="AW2817" s="17"/>
      <c r="AX2817" s="17"/>
      <c r="AY2817" s="17"/>
      <c r="AZ2817" s="17"/>
      <c r="BA2817" s="17"/>
      <c r="BB2817" s="17"/>
      <c r="BC2817" s="17"/>
      <c r="BD2817" s="17"/>
      <c r="BE2817" s="17"/>
      <c r="BF2817" s="17"/>
      <c r="BG2817" s="17"/>
      <c r="BH2817" s="17"/>
      <c r="BI2817" s="17"/>
      <c r="BJ2817" s="17"/>
      <c r="BK2817" s="17"/>
      <c r="BL2817" s="17"/>
      <c r="BM2817" s="17"/>
      <c r="BN2817" s="15"/>
      <c r="BO2817" s="15"/>
      <c r="BP2817" s="22"/>
      <c r="BQ2817" s="15"/>
      <c r="BR2817" s="15"/>
      <c r="BS2817" s="15"/>
      <c r="BT2817" s="15"/>
      <c r="BU2817" s="15"/>
      <c r="BV2817" s="15"/>
      <c r="BW2817" s="15"/>
      <c r="BX2817" s="15"/>
      <c r="BY2817" s="15"/>
      <c r="BZ2817" s="15"/>
      <c r="CA2817" s="15"/>
      <c r="CB2817" s="15"/>
      <c r="CC2817" s="15"/>
      <c r="CD2817" s="15"/>
      <c r="CE2817" s="15"/>
      <c r="CF2817" s="15"/>
      <c r="CG2817" s="15"/>
      <c r="CH2817" s="15"/>
      <c r="CI2817" s="15"/>
      <c r="CJ2817" s="15"/>
    </row>
    <row r="2818" spans="1:88" ht="12.75">
      <c r="A2818" t="s">
        <v>17509</v>
      </c>
      <c r="B2818" s="15" t="s">
        <v>17510</v>
      </c>
      <c r="C2818" s="15" t="s">
        <v>58</v>
      </c>
      <c r="D2818" s="16">
        <v>2017</v>
      </c>
      <c r="E2818" s="15" t="s">
        <v>90</v>
      </c>
      <c r="F2818" s="26"/>
      <c r="G2818" s="26" t="s">
        <v>91</v>
      </c>
      <c r="H2818" s="26" t="s">
        <v>91</v>
      </c>
      <c r="I2818" s="15" t="s">
        <v>91</v>
      </c>
      <c r="J2818" s="26"/>
      <c r="K2818" s="17">
        <f t="shared" si="289"/>
        <v>0</v>
      </c>
      <c r="L2818" s="15"/>
      <c r="M2818" s="15"/>
      <c r="N2818" s="15"/>
      <c r="O2818" s="15"/>
      <c r="P2818" s="15"/>
      <c r="Q2818" s="15"/>
      <c r="R2818" s="15"/>
      <c r="S2818" s="19"/>
      <c r="T2818" s="15"/>
      <c r="U2818" s="17"/>
      <c r="V2818" s="15"/>
      <c r="W2818" s="15"/>
      <c r="X2818" s="15" t="s">
        <v>134</v>
      </c>
      <c r="Y2818" s="15" t="s">
        <v>17511</v>
      </c>
      <c r="AB2818" s="20"/>
      <c r="AC2818" s="21" t="s">
        <v>17512</v>
      </c>
      <c r="AD2818" s="21" t="s">
        <v>17513</v>
      </c>
      <c r="AE2818" s="21" t="s">
        <v>17514</v>
      </c>
      <c r="AF2818" s="21" t="s">
        <v>17515</v>
      </c>
      <c r="AG2818" s="22">
        <f t="shared" si="288"/>
        <v>0.45161290322580644</v>
      </c>
      <c r="AH2818" s="15"/>
      <c r="AI2818" s="17"/>
      <c r="AJ2818" s="17"/>
      <c r="AK2818" s="17" t="e">
        <f>VLOOKUP(A2818,'[1]Deals (Exits)'!B:B,1,FALSE)</f>
        <v>#N/A</v>
      </c>
      <c r="AL2818" s="23"/>
      <c r="AM2818" s="17"/>
      <c r="AN2818" s="17"/>
      <c r="AO2818" s="17"/>
      <c r="AP2818" s="17"/>
      <c r="AQ2818" s="18"/>
      <c r="AR2818" s="18"/>
      <c r="AS2818" s="17"/>
      <c r="AT2818" s="17"/>
      <c r="AU2818" s="18"/>
      <c r="AV2818" s="17"/>
      <c r="AW2818" s="17"/>
      <c r="AX2818" s="17"/>
      <c r="AY2818" s="17"/>
      <c r="AZ2818" s="17"/>
      <c r="BA2818" s="17"/>
      <c r="BB2818" s="17"/>
      <c r="BC2818" s="17"/>
      <c r="BD2818" s="17"/>
      <c r="BE2818" s="17"/>
      <c r="BF2818" s="17"/>
      <c r="BG2818" s="17"/>
      <c r="BH2818" s="17"/>
      <c r="BI2818" s="17"/>
      <c r="BJ2818" s="17"/>
      <c r="BK2818" s="17"/>
      <c r="BL2818" s="17"/>
      <c r="BM2818" s="17"/>
      <c r="BN2818" s="15"/>
      <c r="BO2818" s="15"/>
      <c r="BP2818" s="22"/>
      <c r="BQ2818" s="15"/>
      <c r="BR2818" s="15"/>
      <c r="BS2818" s="15"/>
      <c r="BT2818" s="15"/>
      <c r="BU2818" s="15"/>
      <c r="BV2818" s="15"/>
      <c r="BW2818" s="15"/>
      <c r="BX2818" s="15"/>
      <c r="BY2818" s="15"/>
      <c r="BZ2818" s="15"/>
      <c r="CA2818" s="15"/>
      <c r="CB2818" s="15"/>
      <c r="CC2818" s="15"/>
      <c r="CD2818" s="15"/>
      <c r="CE2818" s="15"/>
      <c r="CF2818" s="15"/>
      <c r="CG2818" s="15"/>
      <c r="CH2818" s="15"/>
      <c r="CI2818" s="15"/>
      <c r="CJ2818" s="15"/>
    </row>
    <row r="2819" spans="1:88" ht="12.75">
      <c r="A2819" s="25" t="s">
        <v>17516</v>
      </c>
      <c r="B2819" s="15" t="s">
        <v>17517</v>
      </c>
      <c r="C2819" s="15" t="s">
        <v>58</v>
      </c>
      <c r="D2819" s="16">
        <v>2016</v>
      </c>
      <c r="E2819" s="15" t="s">
        <v>1472</v>
      </c>
      <c r="F2819" s="26"/>
      <c r="G2819" s="26" t="s">
        <v>91</v>
      </c>
      <c r="H2819" s="26" t="s">
        <v>91</v>
      </c>
      <c r="I2819" s="15" t="s">
        <v>91</v>
      </c>
      <c r="J2819" s="26"/>
      <c r="K2819" s="17">
        <f t="shared" si="289"/>
        <v>0</v>
      </c>
      <c r="L2819" s="15"/>
      <c r="M2819" s="15"/>
      <c r="N2819" s="15"/>
      <c r="O2819" s="15"/>
      <c r="P2819" s="15"/>
      <c r="Q2819" s="15"/>
      <c r="R2819" s="15"/>
      <c r="S2819" s="19"/>
      <c r="T2819" s="15"/>
      <c r="U2819" s="17"/>
      <c r="V2819" s="15"/>
      <c r="W2819" s="15"/>
      <c r="X2819" s="15" t="s">
        <v>256</v>
      </c>
      <c r="Y2819" s="15"/>
      <c r="AB2819" s="20"/>
      <c r="AC2819" s="21" t="s">
        <v>17518</v>
      </c>
      <c r="AD2819" s="15"/>
      <c r="AE2819" s="21" t="s">
        <v>17519</v>
      </c>
      <c r="AF2819" s="21" t="s">
        <v>17520</v>
      </c>
      <c r="AG2819" s="22">
        <f t="shared" si="288"/>
        <v>0.38709677419354838</v>
      </c>
      <c r="AH2819" s="15"/>
      <c r="AI2819" s="17"/>
      <c r="AJ2819" s="17"/>
      <c r="AK2819" s="17" t="e">
        <f>VLOOKUP(A2819,'[1]Deals (Exits)'!B:B,1,FALSE)</f>
        <v>#N/A</v>
      </c>
      <c r="AL2819" s="23"/>
      <c r="AM2819" s="17"/>
      <c r="AN2819" s="17"/>
      <c r="AO2819" s="17"/>
      <c r="AP2819" s="17"/>
      <c r="AQ2819" s="18"/>
      <c r="AR2819" s="18"/>
      <c r="AS2819" s="17"/>
      <c r="AT2819" s="17"/>
      <c r="AU2819" s="18"/>
      <c r="AV2819" s="17"/>
      <c r="AW2819" s="17"/>
      <c r="AX2819" s="17"/>
      <c r="AY2819" s="17"/>
      <c r="AZ2819" s="17"/>
      <c r="BA2819" s="17"/>
      <c r="BB2819" s="17"/>
      <c r="BC2819" s="17"/>
      <c r="BD2819" s="17"/>
      <c r="BE2819" s="17"/>
      <c r="BF2819" s="17"/>
      <c r="BG2819" s="17"/>
      <c r="BH2819" s="17"/>
      <c r="BI2819" s="17"/>
      <c r="BJ2819" s="17"/>
      <c r="BK2819" s="17"/>
      <c r="BL2819" s="17"/>
      <c r="BM2819" s="17"/>
      <c r="BN2819" s="15"/>
      <c r="BO2819" s="15"/>
      <c r="BP2819" s="22"/>
      <c r="BQ2819" s="15"/>
      <c r="BR2819" s="15"/>
      <c r="BS2819" s="15"/>
      <c r="BT2819" s="15"/>
      <c r="BU2819" s="15"/>
      <c r="BV2819" s="15"/>
      <c r="BW2819" s="15"/>
      <c r="BX2819" s="15"/>
      <c r="BY2819" s="15"/>
      <c r="BZ2819" s="15"/>
      <c r="CA2819" s="15"/>
      <c r="CB2819" s="15"/>
      <c r="CC2819" s="15"/>
      <c r="CD2819" s="15"/>
      <c r="CE2819" s="15"/>
      <c r="CF2819" s="15"/>
      <c r="CG2819" s="15"/>
      <c r="CH2819" s="15"/>
      <c r="CI2819" s="15"/>
      <c r="CJ2819" s="15"/>
    </row>
    <row r="2820" spans="1:88" ht="12.75">
      <c r="A2820" t="s">
        <v>17521</v>
      </c>
      <c r="B2820" s="15" t="s">
        <v>17522</v>
      </c>
      <c r="C2820" s="15" t="s">
        <v>58</v>
      </c>
      <c r="D2820" s="16">
        <v>2017</v>
      </c>
      <c r="E2820" s="15" t="s">
        <v>2909</v>
      </c>
      <c r="F2820" s="26"/>
      <c r="G2820" s="26" t="s">
        <v>91</v>
      </c>
      <c r="H2820" s="26" t="s">
        <v>91</v>
      </c>
      <c r="I2820" s="15" t="s">
        <v>91</v>
      </c>
      <c r="J2820" s="26"/>
      <c r="K2820" s="17">
        <f t="shared" si="289"/>
        <v>0</v>
      </c>
      <c r="L2820" s="15"/>
      <c r="M2820" s="15"/>
      <c r="N2820" s="15"/>
      <c r="O2820" s="15"/>
      <c r="P2820" s="15"/>
      <c r="Q2820" s="15"/>
      <c r="R2820" s="15"/>
      <c r="S2820" s="19"/>
      <c r="T2820" s="15"/>
      <c r="U2820" s="17"/>
      <c r="V2820" s="15"/>
      <c r="W2820" s="15"/>
      <c r="X2820" s="15" t="s">
        <v>294</v>
      </c>
      <c r="Y2820" s="15"/>
      <c r="AB2820" s="20"/>
      <c r="AC2820" s="27" t="s">
        <v>17523</v>
      </c>
      <c r="AD2820" s="21" t="s">
        <v>17524</v>
      </c>
      <c r="AE2820" s="21" t="s">
        <v>17525</v>
      </c>
      <c r="AF2820" s="21" t="s">
        <v>17526</v>
      </c>
      <c r="AG2820" s="22">
        <f t="shared" si="288"/>
        <v>0.41935483870967744</v>
      </c>
      <c r="AH2820" s="15"/>
      <c r="AI2820" s="17"/>
      <c r="AJ2820" s="17"/>
      <c r="AK2820" s="17" t="e">
        <f>VLOOKUP(A2820,'[1]Deals (Exits)'!B:B,1,FALSE)</f>
        <v>#N/A</v>
      </c>
      <c r="AL2820" s="23"/>
      <c r="AM2820" s="17"/>
      <c r="AN2820" s="17"/>
      <c r="AO2820" s="17"/>
      <c r="AP2820" s="17"/>
      <c r="AQ2820" s="18"/>
      <c r="AR2820" s="18"/>
      <c r="AS2820" s="17"/>
      <c r="AT2820" s="17"/>
      <c r="AU2820" s="18"/>
      <c r="AV2820" s="17"/>
      <c r="AW2820" s="17"/>
      <c r="AX2820" s="17"/>
      <c r="AY2820" s="17"/>
      <c r="AZ2820" s="17"/>
      <c r="BA2820" s="17"/>
      <c r="BB2820" s="17"/>
      <c r="BC2820" s="17"/>
      <c r="BD2820" s="17"/>
      <c r="BE2820" s="17"/>
      <c r="BF2820" s="17"/>
      <c r="BG2820" s="17"/>
      <c r="BH2820" s="17"/>
      <c r="BI2820" s="17"/>
      <c r="BJ2820" s="17"/>
      <c r="BK2820" s="17"/>
      <c r="BL2820" s="17"/>
      <c r="BM2820" s="17"/>
      <c r="BN2820" s="15"/>
      <c r="BO2820" s="15"/>
      <c r="BP2820" s="22"/>
      <c r="BQ2820" s="15"/>
      <c r="BR2820" s="15"/>
      <c r="BS2820" s="15"/>
      <c r="BT2820" s="15"/>
      <c r="BU2820" s="15"/>
      <c r="BV2820" s="15"/>
      <c r="BW2820" s="15"/>
      <c r="BX2820" s="15"/>
      <c r="BY2820" s="15"/>
      <c r="BZ2820" s="15"/>
      <c r="CA2820" s="15"/>
      <c r="CB2820" s="15"/>
      <c r="CC2820" s="15"/>
      <c r="CD2820" s="15"/>
      <c r="CE2820" s="15"/>
      <c r="CF2820" s="15"/>
      <c r="CG2820" s="15"/>
      <c r="CH2820" s="15"/>
      <c r="CI2820" s="15"/>
      <c r="CJ2820" s="15"/>
    </row>
    <row r="2821" spans="1:88" ht="12.75">
      <c r="A2821" s="25" t="s">
        <v>17527</v>
      </c>
      <c r="B2821" s="15" t="s">
        <v>17528</v>
      </c>
      <c r="C2821" s="15" t="s">
        <v>58</v>
      </c>
      <c r="D2821" s="16">
        <v>2013</v>
      </c>
      <c r="E2821" s="15" t="s">
        <v>1472</v>
      </c>
      <c r="F2821" s="26"/>
      <c r="G2821" s="26" t="s">
        <v>91</v>
      </c>
      <c r="H2821" s="26" t="s">
        <v>91</v>
      </c>
      <c r="I2821" s="15" t="s">
        <v>91</v>
      </c>
      <c r="J2821" s="26"/>
      <c r="K2821" s="17">
        <f t="shared" si="289"/>
        <v>0</v>
      </c>
      <c r="L2821" s="15"/>
      <c r="M2821" s="15"/>
      <c r="N2821" s="15"/>
      <c r="O2821" s="15"/>
      <c r="P2821" s="15"/>
      <c r="Q2821" s="15"/>
      <c r="R2821" s="15"/>
      <c r="S2821" s="19"/>
      <c r="T2821" s="15"/>
      <c r="U2821" s="17"/>
      <c r="V2821" s="15"/>
      <c r="W2821" s="15"/>
      <c r="X2821" s="15" t="s">
        <v>404</v>
      </c>
      <c r="Y2821" s="15"/>
      <c r="AB2821" s="20"/>
      <c r="AC2821" s="21" t="s">
        <v>17529</v>
      </c>
      <c r="AD2821" s="15"/>
      <c r="AE2821" s="21" t="s">
        <v>17530</v>
      </c>
      <c r="AF2821" s="21" t="s">
        <v>17531</v>
      </c>
      <c r="AG2821" s="22">
        <f t="shared" si="288"/>
        <v>0.38709677419354838</v>
      </c>
      <c r="AH2821" s="15"/>
      <c r="AI2821" s="17"/>
      <c r="AJ2821" s="17"/>
      <c r="AK2821" s="17" t="e">
        <f>VLOOKUP(A2821,'[1]Deals (Exits)'!B:B,1,FALSE)</f>
        <v>#N/A</v>
      </c>
      <c r="AL2821" s="23"/>
      <c r="AM2821" s="17"/>
      <c r="AN2821" s="17"/>
      <c r="AO2821" s="17"/>
      <c r="AP2821" s="17"/>
      <c r="AQ2821" s="18"/>
      <c r="AR2821" s="18"/>
      <c r="AS2821" s="17"/>
      <c r="AT2821" s="17"/>
      <c r="AU2821" s="18"/>
      <c r="AV2821" s="17"/>
      <c r="AW2821" s="17"/>
      <c r="AX2821" s="17"/>
      <c r="AY2821" s="17"/>
      <c r="AZ2821" s="17"/>
      <c r="BA2821" s="17"/>
      <c r="BB2821" s="17"/>
      <c r="BC2821" s="17"/>
      <c r="BD2821" s="17"/>
      <c r="BE2821" s="17"/>
      <c r="BF2821" s="17"/>
      <c r="BG2821" s="17"/>
      <c r="BH2821" s="17"/>
      <c r="BI2821" s="17"/>
      <c r="BJ2821" s="17"/>
      <c r="BK2821" s="17"/>
      <c r="BL2821" s="17"/>
      <c r="BM2821" s="17"/>
      <c r="BN2821" s="15"/>
      <c r="BO2821" s="15"/>
      <c r="BP2821" s="22"/>
      <c r="BQ2821" s="15"/>
      <c r="BR2821" s="15"/>
      <c r="BS2821" s="15"/>
      <c r="BT2821" s="15"/>
      <c r="BU2821" s="15"/>
      <c r="BV2821" s="15"/>
      <c r="BW2821" s="15"/>
      <c r="BX2821" s="15"/>
      <c r="BY2821" s="15"/>
      <c r="BZ2821" s="15"/>
      <c r="CA2821" s="15"/>
      <c r="CB2821" s="15"/>
      <c r="CC2821" s="15"/>
      <c r="CD2821" s="15"/>
      <c r="CE2821" s="15"/>
      <c r="CF2821" s="15"/>
      <c r="CG2821" s="15"/>
      <c r="CH2821" s="15"/>
      <c r="CI2821" s="15"/>
      <c r="CJ2821" s="15"/>
    </row>
    <row r="2822" spans="1:88" ht="12.75">
      <c r="A2822" s="25" t="s">
        <v>17532</v>
      </c>
      <c r="B2822" s="15" t="s">
        <v>17533</v>
      </c>
      <c r="C2822" s="15" t="s">
        <v>58</v>
      </c>
      <c r="D2822" s="16">
        <v>2014</v>
      </c>
      <c r="E2822" s="15" t="s">
        <v>1472</v>
      </c>
      <c r="F2822" s="26"/>
      <c r="G2822" s="26" t="s">
        <v>91</v>
      </c>
      <c r="H2822" s="26" t="s">
        <v>91</v>
      </c>
      <c r="I2822" s="15" t="s">
        <v>91</v>
      </c>
      <c r="J2822" s="26"/>
      <c r="K2822" s="17">
        <f t="shared" si="289"/>
        <v>0</v>
      </c>
      <c r="L2822" s="15"/>
      <c r="M2822" s="15"/>
      <c r="N2822" s="15"/>
      <c r="O2822" s="15"/>
      <c r="P2822" s="15"/>
      <c r="Q2822" s="15"/>
      <c r="R2822" s="15"/>
      <c r="S2822" s="19"/>
      <c r="T2822" s="15"/>
      <c r="U2822" s="17"/>
      <c r="V2822" s="15"/>
      <c r="W2822" s="15"/>
      <c r="X2822" s="15" t="s">
        <v>1072</v>
      </c>
      <c r="Y2822" s="15"/>
      <c r="AB2822" s="20"/>
      <c r="AC2822" s="21" t="s">
        <v>17534</v>
      </c>
      <c r="AD2822" s="21" t="s">
        <v>17535</v>
      </c>
      <c r="AE2822" s="21" t="s">
        <v>17536</v>
      </c>
      <c r="AF2822" s="21" t="s">
        <v>17537</v>
      </c>
      <c r="AG2822" s="22">
        <f t="shared" si="288"/>
        <v>0.41935483870967744</v>
      </c>
      <c r="AH2822" s="15"/>
      <c r="AI2822" s="17"/>
      <c r="AJ2822" s="17"/>
      <c r="AK2822" s="17" t="e">
        <f>VLOOKUP(A2822,'[1]Deals (Exits)'!B:B,1,FALSE)</f>
        <v>#N/A</v>
      </c>
      <c r="AL2822" s="23"/>
      <c r="AM2822" s="17"/>
      <c r="AN2822" s="17"/>
      <c r="AO2822" s="17"/>
      <c r="AP2822" s="17"/>
      <c r="AQ2822" s="18"/>
      <c r="AR2822" s="18"/>
      <c r="AS2822" s="17"/>
      <c r="AT2822" s="17"/>
      <c r="AU2822" s="18"/>
      <c r="AV2822" s="17"/>
      <c r="AW2822" s="17"/>
      <c r="AX2822" s="17"/>
      <c r="AY2822" s="17"/>
      <c r="AZ2822" s="17"/>
      <c r="BA2822" s="17"/>
      <c r="BB2822" s="17"/>
      <c r="BC2822" s="17"/>
      <c r="BD2822" s="17"/>
      <c r="BE2822" s="17"/>
      <c r="BF2822" s="17"/>
      <c r="BG2822" s="17"/>
      <c r="BH2822" s="17"/>
      <c r="BI2822" s="17"/>
      <c r="BJ2822" s="17"/>
      <c r="BK2822" s="17"/>
      <c r="BL2822" s="17"/>
      <c r="BM2822" s="17"/>
      <c r="BN2822" s="15"/>
      <c r="BO2822" s="15"/>
      <c r="BP2822" s="22"/>
      <c r="BQ2822" s="15"/>
      <c r="BR2822" s="15"/>
      <c r="BS2822" s="15"/>
      <c r="BT2822" s="15"/>
      <c r="BU2822" s="15"/>
      <c r="BV2822" s="15"/>
      <c r="BW2822" s="15"/>
      <c r="BX2822" s="15"/>
      <c r="BY2822" s="15"/>
      <c r="BZ2822" s="15"/>
      <c r="CA2822" s="15"/>
      <c r="CB2822" s="15"/>
      <c r="CC2822" s="15"/>
      <c r="CD2822" s="15"/>
      <c r="CE2822" s="15"/>
      <c r="CF2822" s="15"/>
      <c r="CG2822" s="15"/>
      <c r="CH2822" s="15"/>
      <c r="CI2822" s="15"/>
      <c r="CJ2822" s="15"/>
    </row>
    <row r="2823" spans="1:88" ht="12.75">
      <c r="A2823" s="25" t="s">
        <v>17538</v>
      </c>
      <c r="B2823" t="s">
        <v>17539</v>
      </c>
      <c r="C2823" s="15" t="s">
        <v>58</v>
      </c>
      <c r="D2823" s="16">
        <v>2015</v>
      </c>
      <c r="E2823" s="15" t="s">
        <v>2406</v>
      </c>
      <c r="F2823" s="26"/>
      <c r="G2823" s="26" t="s">
        <v>91</v>
      </c>
      <c r="H2823" s="26" t="s">
        <v>91</v>
      </c>
      <c r="I2823" s="15" t="s">
        <v>91</v>
      </c>
      <c r="J2823" s="26"/>
      <c r="K2823" s="17">
        <f t="shared" si="289"/>
        <v>0</v>
      </c>
      <c r="L2823" s="15"/>
      <c r="M2823" s="15"/>
      <c r="N2823" s="15"/>
      <c r="O2823" s="15"/>
      <c r="P2823" s="15"/>
      <c r="Q2823" s="15"/>
      <c r="R2823" s="15"/>
      <c r="S2823" s="19"/>
      <c r="T2823" s="15"/>
      <c r="U2823" s="17"/>
      <c r="V2823" s="15"/>
      <c r="W2823" s="15"/>
      <c r="X2823" s="15" t="s">
        <v>229</v>
      </c>
      <c r="Y2823" s="15"/>
      <c r="AB2823" s="20"/>
      <c r="AC2823" s="21" t="s">
        <v>17540</v>
      </c>
      <c r="AD2823" s="21" t="s">
        <v>17541</v>
      </c>
      <c r="AE2823" s="21" t="s">
        <v>17542</v>
      </c>
      <c r="AF2823" s="21" t="s">
        <v>17543</v>
      </c>
      <c r="AG2823" s="22">
        <f t="shared" si="288"/>
        <v>0.41935483870967744</v>
      </c>
      <c r="AH2823" s="15"/>
      <c r="AI2823" s="17"/>
      <c r="AJ2823" s="17"/>
      <c r="AK2823" s="17" t="e">
        <f>VLOOKUP(A2823,'[1]Deals (Exits)'!B:B,1,FALSE)</f>
        <v>#N/A</v>
      </c>
      <c r="AL2823" s="23"/>
      <c r="AM2823" s="17"/>
      <c r="AN2823" s="17"/>
      <c r="AO2823" s="17"/>
      <c r="AP2823" s="17"/>
      <c r="AQ2823" s="18"/>
      <c r="AR2823" s="18"/>
      <c r="AS2823" s="17"/>
      <c r="AT2823" s="17"/>
      <c r="AU2823" s="18"/>
      <c r="AV2823" s="17"/>
      <c r="AW2823" s="17"/>
      <c r="AX2823" s="17"/>
      <c r="AY2823" s="17"/>
      <c r="AZ2823" s="17"/>
      <c r="BA2823" s="17"/>
      <c r="BB2823" s="17"/>
      <c r="BC2823" s="17"/>
      <c r="BD2823" s="17"/>
      <c r="BE2823" s="17"/>
      <c r="BF2823" s="17"/>
      <c r="BG2823" s="17"/>
      <c r="BH2823" s="17"/>
      <c r="BI2823" s="17"/>
      <c r="BJ2823" s="17"/>
      <c r="BK2823" s="17"/>
      <c r="BL2823" s="17"/>
      <c r="BM2823" s="17"/>
      <c r="BN2823" s="15"/>
      <c r="BO2823" s="15"/>
      <c r="BP2823" s="22"/>
      <c r="BQ2823" s="15"/>
      <c r="BR2823" s="15"/>
      <c r="BS2823" s="15"/>
      <c r="BT2823" s="15"/>
      <c r="BU2823" s="15"/>
      <c r="BV2823" s="15"/>
      <c r="BW2823" s="15"/>
      <c r="BX2823" s="15"/>
      <c r="BY2823" s="15"/>
      <c r="BZ2823" s="15"/>
      <c r="CA2823" s="15"/>
      <c r="CB2823" s="15"/>
      <c r="CC2823" s="15"/>
      <c r="CD2823" s="15"/>
      <c r="CE2823" s="15"/>
      <c r="CF2823" s="15"/>
      <c r="CG2823" s="15"/>
      <c r="CH2823" s="15"/>
      <c r="CI2823" s="15"/>
      <c r="CJ2823" s="15"/>
    </row>
    <row r="2824" spans="1:88" ht="12.75">
      <c r="A2824" s="25" t="s">
        <v>17544</v>
      </c>
      <c r="B2824" s="15" t="s">
        <v>17545</v>
      </c>
      <c r="C2824" s="15" t="s">
        <v>58</v>
      </c>
      <c r="D2824" s="16">
        <v>2013</v>
      </c>
      <c r="E2824" s="15" t="s">
        <v>2406</v>
      </c>
      <c r="F2824" s="26"/>
      <c r="G2824" s="26" t="s">
        <v>91</v>
      </c>
      <c r="H2824" s="26" t="s">
        <v>91</v>
      </c>
      <c r="I2824" s="15" t="s">
        <v>91</v>
      </c>
      <c r="J2824" s="26"/>
      <c r="K2824" s="17">
        <f t="shared" si="289"/>
        <v>0</v>
      </c>
      <c r="L2824" s="15"/>
      <c r="M2824" s="15"/>
      <c r="N2824" s="15"/>
      <c r="O2824" s="15"/>
      <c r="P2824" s="15"/>
      <c r="Q2824" s="15"/>
      <c r="R2824" s="15"/>
      <c r="S2824" s="19"/>
      <c r="T2824" s="15"/>
      <c r="U2824" s="17"/>
      <c r="V2824" s="15"/>
      <c r="W2824" s="15"/>
      <c r="X2824" s="15" t="s">
        <v>657</v>
      </c>
      <c r="Y2824" s="15"/>
      <c r="AB2824" s="20"/>
      <c r="AC2824" s="21" t="s">
        <v>17546</v>
      </c>
      <c r="AD2824" s="21" t="s">
        <v>17547</v>
      </c>
      <c r="AE2824" s="21" t="s">
        <v>17548</v>
      </c>
      <c r="AF2824" s="21" t="s">
        <v>17549</v>
      </c>
      <c r="AG2824" s="22">
        <f t="shared" si="288"/>
        <v>0.41935483870967744</v>
      </c>
      <c r="AH2824" s="15"/>
      <c r="AI2824" s="17"/>
      <c r="AJ2824" s="17"/>
      <c r="AK2824" s="17" t="e">
        <f>VLOOKUP(A2824,'[1]Deals (Exits)'!B:B,1,FALSE)</f>
        <v>#N/A</v>
      </c>
      <c r="AL2824" s="23"/>
      <c r="AM2824" s="17"/>
      <c r="AN2824" s="17"/>
      <c r="AO2824" s="17"/>
      <c r="AP2824" s="17"/>
      <c r="AQ2824" s="18"/>
      <c r="AR2824" s="18"/>
      <c r="AS2824" s="17"/>
      <c r="AT2824" s="17"/>
      <c r="AU2824" s="18"/>
      <c r="AV2824" s="17"/>
      <c r="AW2824" s="17"/>
      <c r="AX2824" s="17"/>
      <c r="AY2824" s="17"/>
      <c r="AZ2824" s="17"/>
      <c r="BA2824" s="17"/>
      <c r="BB2824" s="17"/>
      <c r="BC2824" s="17"/>
      <c r="BD2824" s="17"/>
      <c r="BE2824" s="17"/>
      <c r="BF2824" s="17"/>
      <c r="BG2824" s="17"/>
      <c r="BH2824" s="17"/>
      <c r="BI2824" s="17"/>
      <c r="BJ2824" s="17"/>
      <c r="BK2824" s="17"/>
      <c r="BL2824" s="17"/>
      <c r="BM2824" s="17"/>
      <c r="BN2824" s="15"/>
      <c r="BO2824" s="15"/>
      <c r="BP2824" s="22"/>
      <c r="BQ2824" s="15"/>
      <c r="BR2824" s="15"/>
      <c r="BS2824" s="15"/>
      <c r="BT2824" s="15"/>
      <c r="BU2824" s="15"/>
      <c r="BV2824" s="15"/>
      <c r="BW2824" s="15"/>
      <c r="BX2824" s="15"/>
      <c r="BY2824" s="15"/>
      <c r="BZ2824" s="15"/>
      <c r="CA2824" s="15"/>
      <c r="CB2824" s="15"/>
      <c r="CC2824" s="15"/>
      <c r="CD2824" s="15"/>
      <c r="CE2824" s="15"/>
      <c r="CF2824" s="15"/>
      <c r="CG2824" s="15"/>
      <c r="CH2824" s="15"/>
      <c r="CI2824" s="15"/>
      <c r="CJ2824" s="15"/>
    </row>
    <row r="2825" spans="1:88" ht="14.25">
      <c r="A2825" s="25" t="s">
        <v>17550</v>
      </c>
      <c r="B2825" s="88" t="s">
        <v>17551</v>
      </c>
      <c r="C2825" s="15" t="s">
        <v>58</v>
      </c>
      <c r="D2825" s="16">
        <v>2015</v>
      </c>
      <c r="E2825" s="15" t="s">
        <v>5917</v>
      </c>
      <c r="F2825" s="26"/>
      <c r="G2825" s="26" t="s">
        <v>91</v>
      </c>
      <c r="H2825" s="26" t="s">
        <v>91</v>
      </c>
      <c r="I2825" s="15" t="s">
        <v>91</v>
      </c>
      <c r="J2825" s="26"/>
      <c r="K2825" s="17">
        <f t="shared" si="289"/>
        <v>0</v>
      </c>
      <c r="L2825" s="15"/>
      <c r="M2825" s="15"/>
      <c r="N2825" s="15"/>
      <c r="O2825" s="15"/>
      <c r="P2825" s="15"/>
      <c r="Q2825" s="15"/>
      <c r="R2825" s="15"/>
      <c r="S2825" s="19"/>
      <c r="T2825" s="15"/>
      <c r="U2825" s="17"/>
      <c r="V2825" s="15"/>
      <c r="W2825" s="15"/>
      <c r="X2825" s="15" t="s">
        <v>404</v>
      </c>
      <c r="Y2825" s="15" t="s">
        <v>17552</v>
      </c>
      <c r="AB2825" s="20"/>
      <c r="AC2825" s="21" t="s">
        <v>17553</v>
      </c>
      <c r="AD2825" s="21" t="s">
        <v>17554</v>
      </c>
      <c r="AE2825" s="15"/>
      <c r="AF2825" s="21" t="s">
        <v>17555</v>
      </c>
      <c r="AG2825" s="22">
        <f t="shared" si="288"/>
        <v>0.41935483870967744</v>
      </c>
      <c r="AH2825" s="15"/>
      <c r="AI2825" s="17"/>
      <c r="AJ2825" s="17"/>
      <c r="AK2825" s="17" t="e">
        <f>VLOOKUP(A2825,'[1]Deals (Exits)'!B:B,1,FALSE)</f>
        <v>#N/A</v>
      </c>
      <c r="AL2825" s="23"/>
      <c r="AM2825" s="17"/>
      <c r="AN2825" s="17"/>
      <c r="AO2825" s="17"/>
      <c r="AP2825" s="17"/>
      <c r="AQ2825" s="18"/>
      <c r="AR2825" s="18"/>
      <c r="AS2825" s="17"/>
      <c r="AT2825" s="17"/>
      <c r="AU2825" s="18"/>
      <c r="AV2825" s="17"/>
      <c r="AW2825" s="17"/>
      <c r="AX2825" s="17"/>
      <c r="AY2825" s="17"/>
      <c r="AZ2825" s="17"/>
      <c r="BA2825" s="17"/>
      <c r="BB2825" s="17"/>
      <c r="BC2825" s="17"/>
      <c r="BD2825" s="17"/>
      <c r="BE2825" s="17"/>
      <c r="BF2825" s="17"/>
      <c r="BG2825" s="17"/>
      <c r="BH2825" s="17"/>
      <c r="BI2825" s="17"/>
      <c r="BJ2825" s="17"/>
      <c r="BK2825" s="17"/>
      <c r="BL2825" s="17"/>
      <c r="BM2825" s="17"/>
      <c r="BN2825" s="15"/>
      <c r="BO2825" s="15"/>
      <c r="BP2825" s="22"/>
      <c r="BQ2825" s="15"/>
      <c r="BR2825" s="15"/>
      <c r="BS2825" s="15"/>
      <c r="BT2825" s="15"/>
      <c r="BU2825" s="15"/>
      <c r="BV2825" s="15"/>
      <c r="BW2825" s="15"/>
      <c r="BX2825" s="15"/>
      <c r="BY2825" s="15"/>
      <c r="BZ2825" s="15"/>
      <c r="CA2825" s="15"/>
      <c r="CB2825" s="15"/>
      <c r="CC2825" s="15"/>
      <c r="CD2825" s="15"/>
      <c r="CE2825" s="15"/>
      <c r="CF2825" s="15"/>
      <c r="CG2825" s="15"/>
      <c r="CH2825" s="15"/>
      <c r="CI2825" s="15"/>
      <c r="CJ2825" s="15"/>
    </row>
    <row r="2826" spans="1:88" ht="12.75">
      <c r="A2826" s="25" t="s">
        <v>17556</v>
      </c>
      <c r="B2826" s="15" t="s">
        <v>17557</v>
      </c>
      <c r="C2826" s="15" t="s">
        <v>58</v>
      </c>
      <c r="D2826" s="16">
        <v>2017</v>
      </c>
      <c r="E2826" s="15" t="s">
        <v>90</v>
      </c>
      <c r="F2826" s="26"/>
      <c r="G2826" s="26" t="s">
        <v>91</v>
      </c>
      <c r="H2826" s="26" t="s">
        <v>91</v>
      </c>
      <c r="I2826" s="15" t="s">
        <v>91</v>
      </c>
      <c r="J2826" s="26"/>
      <c r="K2826" s="17">
        <f t="shared" si="289"/>
        <v>0</v>
      </c>
      <c r="L2826" s="15"/>
      <c r="M2826" s="15"/>
      <c r="N2826" s="15"/>
      <c r="O2826" s="15"/>
      <c r="P2826" s="15"/>
      <c r="Q2826" s="15"/>
      <c r="R2826" s="15"/>
      <c r="S2826" s="19"/>
      <c r="T2826" s="15"/>
      <c r="U2826" s="17"/>
      <c r="V2826" s="15"/>
      <c r="W2826" s="15"/>
      <c r="X2826" s="15" t="s">
        <v>158</v>
      </c>
      <c r="Y2826" s="15" t="s">
        <v>17558</v>
      </c>
      <c r="AB2826" s="20"/>
      <c r="AC2826" s="21" t="s">
        <v>17559</v>
      </c>
      <c r="AD2826" s="21" t="s">
        <v>17560</v>
      </c>
      <c r="AE2826" s="21" t="s">
        <v>17561</v>
      </c>
      <c r="AF2826" s="21" t="s">
        <v>17562</v>
      </c>
      <c r="AG2826" s="22">
        <f t="shared" si="288"/>
        <v>0.45161290322580644</v>
      </c>
      <c r="AH2826" s="15"/>
      <c r="AI2826" s="17"/>
      <c r="AJ2826" s="17"/>
      <c r="AK2826" s="17" t="e">
        <f>VLOOKUP(A2826,'[1]Deals (Exits)'!B:B,1,FALSE)</f>
        <v>#N/A</v>
      </c>
      <c r="AL2826" s="23"/>
      <c r="AM2826" s="17"/>
      <c r="AN2826" s="17"/>
      <c r="AO2826" s="17"/>
      <c r="AP2826" s="17"/>
      <c r="AQ2826" s="18"/>
      <c r="AR2826" s="18"/>
      <c r="AS2826" s="17"/>
      <c r="AT2826" s="17"/>
      <c r="AU2826" s="18"/>
      <c r="AV2826" s="17"/>
      <c r="AW2826" s="17"/>
      <c r="AX2826" s="17"/>
      <c r="AY2826" s="17"/>
      <c r="AZ2826" s="17"/>
      <c r="BA2826" s="17"/>
      <c r="BB2826" s="17"/>
      <c r="BC2826" s="17"/>
      <c r="BD2826" s="17"/>
      <c r="BE2826" s="17"/>
      <c r="BF2826" s="17"/>
      <c r="BG2826" s="17"/>
      <c r="BH2826" s="17"/>
      <c r="BI2826" s="17"/>
      <c r="BJ2826" s="17"/>
      <c r="BK2826" s="17"/>
      <c r="BL2826" s="17"/>
      <c r="BM2826" s="17"/>
      <c r="BN2826" s="15"/>
      <c r="BO2826" s="15"/>
      <c r="BP2826" s="22"/>
      <c r="BQ2826" s="15"/>
      <c r="BR2826" s="15"/>
      <c r="BS2826" s="15"/>
      <c r="BT2826" s="15"/>
      <c r="BU2826" s="15"/>
      <c r="BV2826" s="15"/>
      <c r="BW2826" s="15"/>
      <c r="BX2826" s="15"/>
      <c r="BY2826" s="15"/>
      <c r="BZ2826" s="15"/>
      <c r="CA2826" s="15"/>
      <c r="CB2826" s="15"/>
      <c r="CC2826" s="15"/>
      <c r="CD2826" s="15"/>
      <c r="CE2826" s="15"/>
      <c r="CF2826" s="15"/>
      <c r="CG2826" s="15"/>
      <c r="CH2826" s="15"/>
      <c r="CI2826" s="15"/>
      <c r="CJ2826" s="15"/>
    </row>
    <row r="2827" spans="1:88" ht="12.75">
      <c r="A2827" s="25" t="s">
        <v>17563</v>
      </c>
      <c r="B2827" s="15" t="s">
        <v>17564</v>
      </c>
      <c r="C2827" s="15" t="s">
        <v>58</v>
      </c>
      <c r="D2827" s="16">
        <v>2010</v>
      </c>
      <c r="E2827" s="15" t="s">
        <v>90</v>
      </c>
      <c r="F2827" s="26"/>
      <c r="G2827" s="26" t="s">
        <v>91</v>
      </c>
      <c r="H2827" s="26" t="s">
        <v>91</v>
      </c>
      <c r="I2827" s="15" t="s">
        <v>91</v>
      </c>
      <c r="J2827" s="26"/>
      <c r="K2827" s="17">
        <f t="shared" si="289"/>
        <v>0</v>
      </c>
      <c r="L2827" s="15"/>
      <c r="M2827" s="15"/>
      <c r="N2827" s="15"/>
      <c r="O2827" s="15"/>
      <c r="P2827" s="15"/>
      <c r="Q2827" s="15"/>
      <c r="R2827" s="15"/>
      <c r="S2827" s="19"/>
      <c r="T2827" s="15"/>
      <c r="U2827" s="17"/>
      <c r="V2827" s="15"/>
      <c r="W2827" s="15"/>
      <c r="X2827" s="15" t="s">
        <v>256</v>
      </c>
      <c r="Y2827" s="15"/>
      <c r="AB2827" s="20"/>
      <c r="AC2827" s="21" t="s">
        <v>17565</v>
      </c>
      <c r="AD2827" s="21" t="s">
        <v>17566</v>
      </c>
      <c r="AE2827" s="21" t="s">
        <v>17567</v>
      </c>
      <c r="AF2827" s="21" t="s">
        <v>17568</v>
      </c>
      <c r="AG2827" s="22">
        <f t="shared" si="288"/>
        <v>0.41935483870967744</v>
      </c>
      <c r="AH2827" s="15"/>
      <c r="AI2827" s="17"/>
      <c r="AJ2827" s="17"/>
      <c r="AK2827" s="17" t="e">
        <f>VLOOKUP(A2827,'[1]Deals (Exits)'!B:B,1,FALSE)</f>
        <v>#N/A</v>
      </c>
      <c r="AL2827" s="23"/>
      <c r="AM2827" s="17"/>
      <c r="AN2827" s="17"/>
      <c r="AO2827" s="17"/>
      <c r="AP2827" s="17"/>
      <c r="AQ2827" s="18"/>
      <c r="AR2827" s="18"/>
      <c r="AS2827" s="17"/>
      <c r="AT2827" s="17"/>
      <c r="AU2827" s="18"/>
      <c r="AV2827" s="17"/>
      <c r="AW2827" s="17"/>
      <c r="AX2827" s="17"/>
      <c r="AY2827" s="17"/>
      <c r="AZ2827" s="17"/>
      <c r="BA2827" s="17"/>
      <c r="BB2827" s="17"/>
      <c r="BC2827" s="17"/>
      <c r="BD2827" s="17"/>
      <c r="BE2827" s="17"/>
      <c r="BF2827" s="17"/>
      <c r="BG2827" s="17"/>
      <c r="BH2827" s="17"/>
      <c r="BI2827" s="17"/>
      <c r="BJ2827" s="17"/>
      <c r="BK2827" s="17"/>
      <c r="BL2827" s="17"/>
      <c r="BM2827" s="17"/>
      <c r="BN2827" s="15"/>
      <c r="BO2827" s="15"/>
      <c r="BP2827" s="22"/>
      <c r="BQ2827" s="15"/>
      <c r="BR2827" s="15"/>
      <c r="BS2827" s="15"/>
      <c r="BT2827" s="15"/>
      <c r="BU2827" s="15"/>
      <c r="BV2827" s="15"/>
      <c r="BW2827" s="15"/>
      <c r="BX2827" s="15"/>
      <c r="BY2827" s="15"/>
      <c r="BZ2827" s="15"/>
      <c r="CA2827" s="15"/>
      <c r="CB2827" s="15"/>
      <c r="CC2827" s="15"/>
      <c r="CD2827" s="15"/>
      <c r="CE2827" s="15"/>
      <c r="CF2827" s="15"/>
      <c r="CG2827" s="15"/>
      <c r="CH2827" s="15"/>
      <c r="CI2827" s="15"/>
      <c r="CJ2827" s="15"/>
    </row>
    <row r="2828" spans="1:88" ht="12.75">
      <c r="A2828" t="s">
        <v>17569</v>
      </c>
      <c r="B2828" t="s">
        <v>17570</v>
      </c>
      <c r="C2828" s="15" t="s">
        <v>58</v>
      </c>
      <c r="D2828" s="16">
        <v>2015</v>
      </c>
      <c r="E2828" s="15" t="s">
        <v>5382</v>
      </c>
      <c r="F2828" s="26"/>
      <c r="G2828" s="26" t="s">
        <v>91</v>
      </c>
      <c r="H2828" s="26" t="s">
        <v>91</v>
      </c>
      <c r="I2828" s="15" t="s">
        <v>91</v>
      </c>
      <c r="J2828" s="26"/>
      <c r="K2828" s="17">
        <f t="shared" si="289"/>
        <v>0</v>
      </c>
      <c r="L2828" s="15"/>
      <c r="M2828" s="15"/>
      <c r="N2828" s="15"/>
      <c r="O2828" s="15"/>
      <c r="P2828" s="15"/>
      <c r="Q2828" s="15"/>
      <c r="R2828" s="15"/>
      <c r="S2828" s="19"/>
      <c r="T2828" s="15"/>
      <c r="U2828" s="17"/>
      <c r="V2828" s="15"/>
      <c r="W2828" s="15"/>
      <c r="X2828" s="15" t="s">
        <v>657</v>
      </c>
      <c r="Y2828" s="15"/>
      <c r="AB2828" s="20"/>
      <c r="AC2828" s="21" t="s">
        <v>17571</v>
      </c>
      <c r="AD2828" s="21" t="s">
        <v>17572</v>
      </c>
      <c r="AE2828" s="15"/>
      <c r="AF2828" s="21" t="s">
        <v>17573</v>
      </c>
      <c r="AG2828" s="22">
        <f t="shared" si="288"/>
        <v>0.38709677419354838</v>
      </c>
      <c r="AH2828" s="15"/>
      <c r="AI2828" s="17"/>
      <c r="AJ2828" s="17"/>
      <c r="AK2828" s="17" t="e">
        <f>VLOOKUP(A2828,'[1]Deals (Exits)'!B:B,1,FALSE)</f>
        <v>#N/A</v>
      </c>
      <c r="AL2828" s="23"/>
      <c r="AM2828" s="17"/>
      <c r="AN2828" s="17"/>
      <c r="AO2828" s="17"/>
      <c r="AP2828" s="17"/>
      <c r="AQ2828" s="18"/>
      <c r="AR2828" s="18"/>
      <c r="AS2828" s="17"/>
      <c r="AT2828" s="17"/>
      <c r="AU2828" s="18"/>
      <c r="AV2828" s="17"/>
      <c r="AW2828" s="17"/>
      <c r="AX2828" s="17"/>
      <c r="AY2828" s="17"/>
      <c r="AZ2828" s="17"/>
      <c r="BA2828" s="17"/>
      <c r="BB2828" s="17"/>
      <c r="BC2828" s="17"/>
      <c r="BD2828" s="17"/>
      <c r="BE2828" s="17"/>
      <c r="BF2828" s="17"/>
      <c r="BG2828" s="17"/>
      <c r="BH2828" s="17"/>
      <c r="BI2828" s="17"/>
      <c r="BJ2828" s="17"/>
      <c r="BK2828" s="17"/>
      <c r="BL2828" s="17"/>
      <c r="BM2828" s="17"/>
      <c r="BN2828" s="15"/>
      <c r="BO2828" s="15"/>
      <c r="BP2828" s="22"/>
      <c r="BQ2828" s="15"/>
      <c r="BR2828" s="15"/>
      <c r="BS2828" s="15"/>
      <c r="BT2828" s="15"/>
      <c r="BU2828" s="15"/>
      <c r="BV2828" s="15"/>
      <c r="BW2828" s="15"/>
      <c r="BX2828" s="15"/>
      <c r="BY2828" s="15"/>
      <c r="BZ2828" s="15"/>
      <c r="CA2828" s="15"/>
      <c r="CB2828" s="15"/>
      <c r="CC2828" s="15"/>
      <c r="CD2828" s="15"/>
      <c r="CE2828" s="15"/>
      <c r="CF2828" s="15"/>
      <c r="CG2828" s="15"/>
      <c r="CH2828" s="15"/>
      <c r="CI2828" s="15"/>
      <c r="CJ2828" s="15"/>
    </row>
    <row r="2829" spans="1:88" ht="12.75">
      <c r="A2829" s="25" t="s">
        <v>17574</v>
      </c>
      <c r="B2829" s="15" t="s">
        <v>17575</v>
      </c>
      <c r="C2829" s="15" t="s">
        <v>58</v>
      </c>
      <c r="D2829" s="16">
        <v>2013</v>
      </c>
      <c r="E2829" s="15" t="s">
        <v>1472</v>
      </c>
      <c r="F2829" s="26"/>
      <c r="G2829" s="26" t="s">
        <v>91</v>
      </c>
      <c r="H2829" s="26" t="s">
        <v>91</v>
      </c>
      <c r="I2829" s="15" t="s">
        <v>91</v>
      </c>
      <c r="J2829" s="26"/>
      <c r="K2829" s="17">
        <f t="shared" si="289"/>
        <v>0</v>
      </c>
      <c r="L2829" s="15"/>
      <c r="M2829" s="15"/>
      <c r="N2829" s="15"/>
      <c r="O2829" s="15"/>
      <c r="P2829" s="15"/>
      <c r="Q2829" s="15"/>
      <c r="R2829" s="15"/>
      <c r="S2829" s="19"/>
      <c r="T2829" s="15"/>
      <c r="U2829" s="17"/>
      <c r="V2829" s="15"/>
      <c r="W2829" s="15"/>
      <c r="X2829" s="15" t="s">
        <v>158</v>
      </c>
      <c r="Y2829" s="15"/>
      <c r="AB2829" s="20"/>
      <c r="AC2829" s="21" t="s">
        <v>17576</v>
      </c>
      <c r="AD2829" s="21" t="s">
        <v>17577</v>
      </c>
      <c r="AE2829" s="21" t="s">
        <v>17578</v>
      </c>
      <c r="AF2829" s="21" t="s">
        <v>17579</v>
      </c>
      <c r="AG2829" s="22">
        <f t="shared" si="288"/>
        <v>0.41935483870967744</v>
      </c>
      <c r="AH2829" s="15"/>
      <c r="AI2829" s="17"/>
      <c r="AJ2829" s="17"/>
      <c r="AK2829" s="17" t="e">
        <f>VLOOKUP(A2829,'[1]Deals (Exits)'!B:B,1,FALSE)</f>
        <v>#N/A</v>
      </c>
      <c r="AL2829" s="23"/>
      <c r="AM2829" s="17"/>
      <c r="AN2829" s="17"/>
      <c r="AO2829" s="17"/>
      <c r="AP2829" s="17"/>
      <c r="AQ2829" s="18"/>
      <c r="AR2829" s="18"/>
      <c r="AS2829" s="17"/>
      <c r="AT2829" s="17"/>
      <c r="AU2829" s="18"/>
      <c r="AV2829" s="17"/>
      <c r="AW2829" s="17"/>
      <c r="AX2829" s="17"/>
      <c r="AY2829" s="17"/>
      <c r="AZ2829" s="17"/>
      <c r="BA2829" s="17"/>
      <c r="BB2829" s="17"/>
      <c r="BC2829" s="17"/>
      <c r="BD2829" s="17"/>
      <c r="BE2829" s="17"/>
      <c r="BF2829" s="17"/>
      <c r="BG2829" s="17"/>
      <c r="BH2829" s="17"/>
      <c r="BI2829" s="17"/>
      <c r="BJ2829" s="17"/>
      <c r="BK2829" s="17"/>
      <c r="BL2829" s="17"/>
      <c r="BM2829" s="17"/>
      <c r="BN2829" s="15"/>
      <c r="BO2829" s="15"/>
      <c r="BP2829" s="22"/>
      <c r="BQ2829" s="15"/>
      <c r="BR2829" s="15"/>
      <c r="BS2829" s="15"/>
      <c r="BT2829" s="15"/>
      <c r="BU2829" s="15"/>
      <c r="BV2829" s="15"/>
      <c r="BW2829" s="15"/>
      <c r="BX2829" s="15"/>
      <c r="BY2829" s="15"/>
      <c r="BZ2829" s="15"/>
      <c r="CA2829" s="15"/>
      <c r="CB2829" s="15"/>
      <c r="CC2829" s="15"/>
      <c r="CD2829" s="15"/>
      <c r="CE2829" s="15"/>
      <c r="CF2829" s="15"/>
      <c r="CG2829" s="15"/>
      <c r="CH2829" s="15"/>
      <c r="CI2829" s="15"/>
      <c r="CJ2829" s="15"/>
    </row>
    <row r="2830" spans="1:88" ht="12.75">
      <c r="A2830" s="25" t="s">
        <v>17580</v>
      </c>
      <c r="B2830" s="15" t="s">
        <v>17581</v>
      </c>
      <c r="C2830" s="15" t="s">
        <v>58</v>
      </c>
      <c r="D2830" s="16">
        <v>2010</v>
      </c>
      <c r="E2830" s="15" t="s">
        <v>90</v>
      </c>
      <c r="F2830" s="26"/>
      <c r="G2830" s="26" t="s">
        <v>91</v>
      </c>
      <c r="H2830" s="26" t="s">
        <v>91</v>
      </c>
      <c r="I2830" s="15" t="s">
        <v>91</v>
      </c>
      <c r="J2830" s="26"/>
      <c r="K2830" s="17">
        <f t="shared" si="289"/>
        <v>0</v>
      </c>
      <c r="L2830" s="15"/>
      <c r="M2830" s="15"/>
      <c r="N2830" s="15"/>
      <c r="O2830" s="15"/>
      <c r="P2830" s="15"/>
      <c r="Q2830" s="15"/>
      <c r="R2830" s="15"/>
      <c r="S2830" s="19"/>
      <c r="T2830" s="15"/>
      <c r="U2830" s="17"/>
      <c r="V2830" s="15"/>
      <c r="W2830" s="15"/>
      <c r="X2830" s="15" t="s">
        <v>404</v>
      </c>
      <c r="Y2830" s="15"/>
      <c r="AB2830" s="20"/>
      <c r="AC2830" s="21" t="s">
        <v>17582</v>
      </c>
      <c r="AD2830" s="21" t="s">
        <v>17583</v>
      </c>
      <c r="AE2830" s="21" t="s">
        <v>17584</v>
      </c>
      <c r="AF2830" s="15"/>
      <c r="AG2830" s="22">
        <f t="shared" si="288"/>
        <v>0.38709677419354838</v>
      </c>
      <c r="AH2830" s="15"/>
      <c r="AI2830" s="17"/>
      <c r="AJ2830" s="17"/>
      <c r="AK2830" s="17" t="e">
        <f>VLOOKUP(A2830,'[1]Deals (Exits)'!B:B,1,FALSE)</f>
        <v>#N/A</v>
      </c>
      <c r="AL2830" s="23"/>
      <c r="AM2830" s="17"/>
      <c r="AN2830" s="17"/>
      <c r="AO2830" s="17"/>
      <c r="AP2830" s="17"/>
      <c r="AQ2830" s="18"/>
      <c r="AR2830" s="18"/>
      <c r="AS2830" s="17"/>
      <c r="AT2830" s="17"/>
      <c r="AU2830" s="18"/>
      <c r="AV2830" s="17"/>
      <c r="AW2830" s="17"/>
      <c r="AX2830" s="17"/>
      <c r="AY2830" s="17"/>
      <c r="AZ2830" s="17"/>
      <c r="BA2830" s="17"/>
      <c r="BB2830" s="17"/>
      <c r="BC2830" s="17"/>
      <c r="BD2830" s="17"/>
      <c r="BE2830" s="17"/>
      <c r="BF2830" s="17"/>
      <c r="BG2830" s="17"/>
      <c r="BH2830" s="17"/>
      <c r="BI2830" s="17"/>
      <c r="BJ2830" s="17"/>
      <c r="BK2830" s="17"/>
      <c r="BL2830" s="17"/>
      <c r="BM2830" s="17"/>
      <c r="BN2830" s="15"/>
      <c r="BO2830" s="15"/>
      <c r="BP2830" s="22"/>
      <c r="BQ2830" s="15"/>
      <c r="BR2830" s="15"/>
      <c r="BS2830" s="15"/>
      <c r="BT2830" s="15"/>
      <c r="BU2830" s="15"/>
      <c r="BV2830" s="15"/>
      <c r="BW2830" s="15"/>
      <c r="BX2830" s="15"/>
      <c r="BY2830" s="15"/>
      <c r="BZ2830" s="15"/>
      <c r="CA2830" s="15"/>
      <c r="CB2830" s="15"/>
      <c r="CC2830" s="15"/>
      <c r="CD2830" s="15"/>
      <c r="CE2830" s="15"/>
      <c r="CF2830" s="15"/>
      <c r="CG2830" s="15"/>
      <c r="CH2830" s="15"/>
      <c r="CI2830" s="15"/>
      <c r="CJ2830" s="15"/>
    </row>
    <row r="2831" spans="1:88" ht="12.75">
      <c r="A2831" t="s">
        <v>17585</v>
      </c>
      <c r="B2831" s="15" t="s">
        <v>17586</v>
      </c>
      <c r="C2831" s="15" t="s">
        <v>58</v>
      </c>
      <c r="D2831" s="16">
        <v>2016</v>
      </c>
      <c r="E2831" s="15" t="s">
        <v>1472</v>
      </c>
      <c r="F2831" s="26"/>
      <c r="G2831" s="26" t="s">
        <v>91</v>
      </c>
      <c r="H2831" s="26" t="s">
        <v>91</v>
      </c>
      <c r="I2831" s="15" t="s">
        <v>91</v>
      </c>
      <c r="J2831" s="26"/>
      <c r="K2831" s="17">
        <f t="shared" si="289"/>
        <v>0</v>
      </c>
      <c r="L2831" s="15"/>
      <c r="M2831" s="15"/>
      <c r="N2831" s="15"/>
      <c r="O2831" s="15"/>
      <c r="P2831" s="15"/>
      <c r="Q2831" s="15"/>
      <c r="R2831" s="15"/>
      <c r="S2831" s="19"/>
      <c r="T2831" s="15"/>
      <c r="U2831" s="17"/>
      <c r="V2831" s="15"/>
      <c r="W2831" s="15"/>
      <c r="X2831" s="15" t="s">
        <v>256</v>
      </c>
      <c r="Y2831" s="15"/>
      <c r="AB2831" s="20"/>
      <c r="AC2831" s="21" t="s">
        <v>17587</v>
      </c>
      <c r="AD2831" s="15"/>
      <c r="AE2831" s="15"/>
      <c r="AF2831" s="15"/>
      <c r="AG2831" s="22">
        <f t="shared" si="288"/>
        <v>0.32258064516129031</v>
      </c>
      <c r="AH2831" s="15"/>
      <c r="AI2831" s="17"/>
      <c r="AJ2831" s="17"/>
      <c r="AK2831" s="17" t="e">
        <f>VLOOKUP(A2831,'[1]Deals (Exits)'!B:B,1,FALSE)</f>
        <v>#N/A</v>
      </c>
      <c r="AL2831" s="23"/>
      <c r="AM2831" s="17"/>
      <c r="AN2831" s="17"/>
      <c r="AO2831" s="17"/>
      <c r="AP2831" s="17"/>
      <c r="AQ2831" s="18"/>
      <c r="AR2831" s="18"/>
      <c r="AS2831" s="17"/>
      <c r="AT2831" s="17"/>
      <c r="AU2831" s="18"/>
      <c r="AV2831" s="17"/>
      <c r="AW2831" s="17"/>
      <c r="AX2831" s="17"/>
      <c r="AY2831" s="17"/>
      <c r="AZ2831" s="17"/>
      <c r="BA2831" s="17"/>
      <c r="BB2831" s="17"/>
      <c r="BC2831" s="17"/>
      <c r="BD2831" s="17"/>
      <c r="BE2831" s="17"/>
      <c r="BF2831" s="17"/>
      <c r="BG2831" s="17"/>
      <c r="BH2831" s="17"/>
      <c r="BI2831" s="17"/>
      <c r="BJ2831" s="17"/>
      <c r="BK2831" s="17"/>
      <c r="BL2831" s="17"/>
      <c r="BM2831" s="17"/>
      <c r="BN2831" s="15"/>
      <c r="BO2831" s="15"/>
      <c r="BP2831" s="22"/>
      <c r="BQ2831" s="15"/>
      <c r="BR2831" s="15"/>
      <c r="BS2831" s="15"/>
      <c r="BT2831" s="15"/>
      <c r="BU2831" s="15"/>
      <c r="BV2831" s="15"/>
      <c r="BW2831" s="15"/>
      <c r="BX2831" s="15"/>
      <c r="BY2831" s="15"/>
      <c r="BZ2831" s="15"/>
      <c r="CA2831" s="15"/>
      <c r="CB2831" s="15"/>
      <c r="CC2831" s="15"/>
      <c r="CD2831" s="15"/>
      <c r="CE2831" s="15"/>
      <c r="CF2831" s="15"/>
      <c r="CG2831" s="15"/>
      <c r="CH2831" s="15"/>
      <c r="CI2831" s="15"/>
      <c r="CJ2831" s="15"/>
    </row>
    <row r="2832" spans="1:88" ht="12.75">
      <c r="A2832" s="25" t="s">
        <v>17588</v>
      </c>
      <c r="B2832" s="15" t="s">
        <v>17589</v>
      </c>
      <c r="C2832" s="15" t="s">
        <v>58</v>
      </c>
      <c r="D2832" s="16">
        <v>2017</v>
      </c>
      <c r="E2832" s="15" t="s">
        <v>90</v>
      </c>
      <c r="F2832" s="26"/>
      <c r="G2832" s="26" t="s">
        <v>91</v>
      </c>
      <c r="H2832" s="26" t="s">
        <v>91</v>
      </c>
      <c r="I2832" s="15" t="s">
        <v>91</v>
      </c>
      <c r="J2832" s="26"/>
      <c r="K2832" s="17">
        <f t="shared" si="289"/>
        <v>0</v>
      </c>
      <c r="L2832" s="15"/>
      <c r="M2832" s="15"/>
      <c r="N2832" s="15"/>
      <c r="O2832" s="15"/>
      <c r="P2832" s="15"/>
      <c r="Q2832" s="15"/>
      <c r="R2832" s="15"/>
      <c r="S2832" s="19"/>
      <c r="T2832" s="15"/>
      <c r="U2832" s="17"/>
      <c r="V2832" s="15"/>
      <c r="W2832" s="15"/>
      <c r="X2832" s="15" t="s">
        <v>158</v>
      </c>
      <c r="Y2832" s="15"/>
      <c r="AB2832" s="20"/>
      <c r="AC2832" s="21" t="s">
        <v>17590</v>
      </c>
      <c r="AD2832" s="15"/>
      <c r="AE2832" s="21" t="s">
        <v>17591</v>
      </c>
      <c r="AF2832" s="21" t="s">
        <v>17592</v>
      </c>
      <c r="AG2832" s="22">
        <f t="shared" si="288"/>
        <v>0.38709677419354838</v>
      </c>
      <c r="AH2832" s="15"/>
      <c r="AI2832" s="17"/>
      <c r="AJ2832" s="17"/>
      <c r="AK2832" s="17" t="e">
        <f>VLOOKUP(A2832,'[1]Deals (Exits)'!B:B,1,FALSE)</f>
        <v>#N/A</v>
      </c>
      <c r="AL2832" s="23"/>
      <c r="AM2832" s="17"/>
      <c r="AN2832" s="17"/>
      <c r="AO2832" s="17"/>
      <c r="AP2832" s="17"/>
      <c r="AQ2832" s="18"/>
      <c r="AR2832" s="18"/>
      <c r="AS2832" s="17"/>
      <c r="AT2832" s="17"/>
      <c r="AU2832" s="18"/>
      <c r="AV2832" s="17"/>
      <c r="AW2832" s="17"/>
      <c r="AX2832" s="17"/>
      <c r="AY2832" s="17"/>
      <c r="AZ2832" s="17"/>
      <c r="BA2832" s="17"/>
      <c r="BB2832" s="17"/>
      <c r="BC2832" s="17"/>
      <c r="BD2832" s="17"/>
      <c r="BE2832" s="17"/>
      <c r="BF2832" s="17"/>
      <c r="BG2832" s="17"/>
      <c r="BH2832" s="17"/>
      <c r="BI2832" s="17"/>
      <c r="BJ2832" s="17"/>
      <c r="BK2832" s="17"/>
      <c r="BL2832" s="17"/>
      <c r="BM2832" s="17"/>
      <c r="BN2832" s="15"/>
      <c r="BO2832" s="15"/>
      <c r="BP2832" s="22"/>
      <c r="BQ2832" s="15"/>
      <c r="BR2832" s="15"/>
      <c r="BS2832" s="15"/>
      <c r="BT2832" s="15"/>
      <c r="BU2832" s="15"/>
      <c r="BV2832" s="15"/>
      <c r="BW2832" s="15"/>
      <c r="BX2832" s="15"/>
      <c r="BY2832" s="15"/>
      <c r="BZ2832" s="15"/>
      <c r="CA2832" s="15"/>
      <c r="CB2832" s="15"/>
      <c r="CC2832" s="15"/>
      <c r="CD2832" s="15"/>
      <c r="CE2832" s="15"/>
      <c r="CF2832" s="15"/>
      <c r="CG2832" s="15"/>
      <c r="CH2832" s="15"/>
      <c r="CI2832" s="15"/>
      <c r="CJ2832" s="15"/>
    </row>
    <row r="2833" spans="1:88" ht="12.75">
      <c r="A2833" s="81" t="s">
        <v>17593</v>
      </c>
      <c r="B2833" s="15" t="s">
        <v>17594</v>
      </c>
      <c r="C2833" s="15" t="s">
        <v>58</v>
      </c>
      <c r="D2833" s="16">
        <v>2014</v>
      </c>
      <c r="E2833" s="15" t="s">
        <v>5582</v>
      </c>
      <c r="F2833" s="26"/>
      <c r="G2833" s="26" t="s">
        <v>91</v>
      </c>
      <c r="H2833" s="26" t="s">
        <v>91</v>
      </c>
      <c r="I2833" s="15" t="s">
        <v>91</v>
      </c>
      <c r="J2833" s="26"/>
      <c r="K2833" s="17">
        <f t="shared" si="289"/>
        <v>0</v>
      </c>
      <c r="L2833" s="15"/>
      <c r="M2833" s="15"/>
      <c r="N2833" s="15"/>
      <c r="O2833" s="15"/>
      <c r="P2833" s="15"/>
      <c r="Q2833" s="15"/>
      <c r="R2833" s="15"/>
      <c r="S2833" s="19"/>
      <c r="T2833" s="15"/>
      <c r="U2833" s="17"/>
      <c r="V2833" s="15"/>
      <c r="W2833" s="15"/>
      <c r="X2833" s="15" t="s">
        <v>404</v>
      </c>
      <c r="Y2833" s="15"/>
      <c r="AB2833" s="20"/>
      <c r="AC2833" s="21" t="s">
        <v>17595</v>
      </c>
      <c r="AD2833" s="15"/>
      <c r="AE2833" s="15"/>
      <c r="AF2833" s="15"/>
      <c r="AG2833" s="22">
        <f t="shared" si="288"/>
        <v>0.32258064516129031</v>
      </c>
      <c r="AH2833" s="15"/>
      <c r="AI2833" s="17"/>
      <c r="AJ2833" s="17"/>
      <c r="AK2833" s="17" t="e">
        <f>VLOOKUP(A2833,'[1]Deals (Exits)'!B:B,1,FALSE)</f>
        <v>#N/A</v>
      </c>
      <c r="AL2833" s="23"/>
      <c r="AM2833" s="17"/>
      <c r="AN2833" s="17"/>
      <c r="AO2833" s="17"/>
      <c r="AP2833" s="17"/>
      <c r="AQ2833" s="18"/>
      <c r="AR2833" s="18"/>
      <c r="AS2833" s="17"/>
      <c r="AT2833" s="17"/>
      <c r="AU2833" s="18"/>
      <c r="AV2833" s="17"/>
      <c r="AW2833" s="17"/>
      <c r="AX2833" s="17"/>
      <c r="AY2833" s="17"/>
      <c r="AZ2833" s="17"/>
      <c r="BA2833" s="17"/>
      <c r="BB2833" s="17"/>
      <c r="BC2833" s="17"/>
      <c r="BD2833" s="17"/>
      <c r="BE2833" s="17"/>
      <c r="BF2833" s="17"/>
      <c r="BG2833" s="17"/>
      <c r="BH2833" s="17"/>
      <c r="BI2833" s="17"/>
      <c r="BJ2833" s="17"/>
      <c r="BK2833" s="17"/>
      <c r="BL2833" s="17"/>
      <c r="BM2833" s="17"/>
      <c r="BN2833" s="15"/>
      <c r="BO2833" s="15"/>
      <c r="BP2833" s="22"/>
      <c r="BQ2833" s="15"/>
      <c r="BR2833" s="15"/>
      <c r="BS2833" s="15"/>
      <c r="BT2833" s="15"/>
      <c r="BU2833" s="15"/>
      <c r="BV2833" s="15"/>
      <c r="BW2833" s="15"/>
      <c r="BX2833" s="15"/>
      <c r="BY2833" s="15"/>
      <c r="BZ2833" s="15"/>
      <c r="CA2833" s="15"/>
      <c r="CB2833" s="15"/>
      <c r="CC2833" s="15"/>
      <c r="CD2833" s="15"/>
      <c r="CE2833" s="15"/>
      <c r="CF2833" s="15"/>
      <c r="CG2833" s="15"/>
      <c r="CH2833" s="15"/>
      <c r="CI2833" s="15"/>
      <c r="CJ2833" s="15"/>
    </row>
    <row r="2834" spans="1:88" ht="12.75">
      <c r="A2834" s="25" t="s">
        <v>17596</v>
      </c>
      <c r="B2834" t="s">
        <v>17597</v>
      </c>
      <c r="C2834" s="15" t="s">
        <v>58</v>
      </c>
      <c r="D2834" s="16">
        <v>2012</v>
      </c>
      <c r="E2834" s="15" t="s">
        <v>90</v>
      </c>
      <c r="F2834" s="26"/>
      <c r="G2834" s="26" t="s">
        <v>91</v>
      </c>
      <c r="H2834" s="26" t="s">
        <v>91</v>
      </c>
      <c r="I2834" s="15" t="s">
        <v>91</v>
      </c>
      <c r="J2834" s="26"/>
      <c r="K2834" s="17">
        <f t="shared" si="289"/>
        <v>0</v>
      </c>
      <c r="L2834" s="15"/>
      <c r="M2834" s="15"/>
      <c r="N2834" s="15"/>
      <c r="O2834" s="15"/>
      <c r="P2834" s="15"/>
      <c r="Q2834" s="15"/>
      <c r="R2834" s="15"/>
      <c r="S2834" s="19"/>
      <c r="T2834" s="15"/>
      <c r="U2834" s="17"/>
      <c r="V2834" s="15"/>
      <c r="W2834" s="15"/>
      <c r="X2834" s="15" t="s">
        <v>191</v>
      </c>
      <c r="Y2834" s="15"/>
      <c r="AB2834" s="20"/>
      <c r="AC2834" s="21" t="s">
        <v>17598</v>
      </c>
      <c r="AD2834" s="15"/>
      <c r="AE2834" s="21" t="s">
        <v>17599</v>
      </c>
      <c r="AF2834" s="21" t="s">
        <v>17600</v>
      </c>
      <c r="AG2834" s="22">
        <f t="shared" si="288"/>
        <v>0.38709677419354838</v>
      </c>
      <c r="AH2834" s="15"/>
      <c r="AI2834" s="17"/>
      <c r="AJ2834" s="17"/>
      <c r="AK2834" s="17" t="e">
        <f>VLOOKUP(A2834,'[1]Deals (Exits)'!B:B,1,FALSE)</f>
        <v>#N/A</v>
      </c>
      <c r="AL2834" s="23"/>
      <c r="AM2834" s="17"/>
      <c r="AN2834" s="17"/>
      <c r="AO2834" s="17"/>
      <c r="AP2834" s="17"/>
      <c r="AQ2834" s="18"/>
      <c r="AR2834" s="18"/>
      <c r="AS2834" s="17"/>
      <c r="AT2834" s="17"/>
      <c r="AU2834" s="18"/>
      <c r="AV2834" s="17"/>
      <c r="AW2834" s="17"/>
      <c r="AX2834" s="17"/>
      <c r="AY2834" s="17"/>
      <c r="AZ2834" s="17"/>
      <c r="BA2834" s="17"/>
      <c r="BB2834" s="17"/>
      <c r="BC2834" s="17"/>
      <c r="BD2834" s="17"/>
      <c r="BE2834" s="17"/>
      <c r="BF2834" s="17"/>
      <c r="BG2834" s="17"/>
      <c r="BH2834" s="17"/>
      <c r="BI2834" s="17"/>
      <c r="BJ2834" s="17"/>
      <c r="BK2834" s="17"/>
      <c r="BL2834" s="17"/>
      <c r="BM2834" s="17"/>
      <c r="BN2834" s="15"/>
      <c r="BO2834" s="15"/>
      <c r="BP2834" s="22"/>
      <c r="BQ2834" s="15"/>
      <c r="BR2834" s="15"/>
      <c r="BS2834" s="15"/>
      <c r="BT2834" s="15"/>
      <c r="BU2834" s="15"/>
      <c r="BV2834" s="15"/>
      <c r="BW2834" s="15"/>
      <c r="BX2834" s="15"/>
      <c r="BY2834" s="15"/>
      <c r="BZ2834" s="15"/>
      <c r="CA2834" s="15"/>
      <c r="CB2834" s="15"/>
      <c r="CC2834" s="15"/>
      <c r="CD2834" s="15"/>
      <c r="CE2834" s="15"/>
      <c r="CF2834" s="15"/>
      <c r="CG2834" s="15"/>
      <c r="CH2834" s="15"/>
      <c r="CI2834" s="15"/>
      <c r="CJ2834" s="15"/>
    </row>
    <row r="2835" spans="1:88" ht="12.75">
      <c r="A2835" s="25" t="s">
        <v>17601</v>
      </c>
      <c r="B2835" t="s">
        <v>17602</v>
      </c>
      <c r="C2835" s="15" t="s">
        <v>58</v>
      </c>
      <c r="D2835" s="16">
        <v>2018</v>
      </c>
      <c r="E2835" s="15" t="s">
        <v>90</v>
      </c>
      <c r="F2835" s="26"/>
      <c r="G2835" s="26" t="s">
        <v>91</v>
      </c>
      <c r="H2835" s="26" t="s">
        <v>91</v>
      </c>
      <c r="I2835" s="15" t="s">
        <v>91</v>
      </c>
      <c r="J2835" s="26"/>
      <c r="K2835" s="17">
        <f t="shared" si="289"/>
        <v>0</v>
      </c>
      <c r="L2835" s="15"/>
      <c r="M2835" s="15"/>
      <c r="N2835" s="15"/>
      <c r="O2835" s="15"/>
      <c r="P2835" s="15"/>
      <c r="Q2835" s="15"/>
      <c r="R2835" s="15"/>
      <c r="S2835" s="19"/>
      <c r="T2835" s="15"/>
      <c r="U2835" s="17"/>
      <c r="V2835" s="15"/>
      <c r="W2835" s="15"/>
      <c r="X2835" s="15" t="s">
        <v>191</v>
      </c>
      <c r="Y2835" s="15"/>
      <c r="AB2835" s="20"/>
      <c r="AC2835" s="21" t="s">
        <v>17603</v>
      </c>
      <c r="AD2835" s="15"/>
      <c r="AE2835" s="15"/>
      <c r="AF2835" s="21" t="s">
        <v>17604</v>
      </c>
      <c r="AG2835" s="22">
        <f t="shared" si="288"/>
        <v>0.35483870967741937</v>
      </c>
      <c r="AH2835" s="15"/>
      <c r="AI2835" s="17"/>
      <c r="AJ2835" s="17"/>
      <c r="AK2835" s="17" t="e">
        <f>VLOOKUP(A2835,'[1]Deals (Exits)'!B:B,1,FALSE)</f>
        <v>#N/A</v>
      </c>
      <c r="AL2835" s="23"/>
      <c r="AM2835" s="17"/>
      <c r="AN2835" s="17"/>
      <c r="AO2835" s="17"/>
      <c r="AP2835" s="17"/>
      <c r="AQ2835" s="18"/>
      <c r="AR2835" s="18"/>
      <c r="AS2835" s="17"/>
      <c r="AT2835" s="17"/>
      <c r="AU2835" s="18"/>
      <c r="AV2835" s="17"/>
      <c r="AW2835" s="17"/>
      <c r="AX2835" s="17"/>
      <c r="AY2835" s="17"/>
      <c r="AZ2835" s="17"/>
      <c r="BA2835" s="17"/>
      <c r="BB2835" s="17"/>
      <c r="BC2835" s="17"/>
      <c r="BD2835" s="17"/>
      <c r="BE2835" s="17"/>
      <c r="BF2835" s="17"/>
      <c r="BG2835" s="17"/>
      <c r="BH2835" s="17"/>
      <c r="BI2835" s="17"/>
      <c r="BJ2835" s="17"/>
      <c r="BK2835" s="17"/>
      <c r="BL2835" s="17"/>
      <c r="BM2835" s="17"/>
      <c r="BN2835" s="15"/>
      <c r="BO2835" s="15"/>
      <c r="BP2835" s="22"/>
      <c r="BQ2835" s="15"/>
      <c r="BR2835" s="15"/>
      <c r="BS2835" s="15"/>
      <c r="BT2835" s="15"/>
      <c r="BU2835" s="15"/>
      <c r="BV2835" s="15"/>
      <c r="BW2835" s="15"/>
      <c r="BX2835" s="15"/>
      <c r="BY2835" s="15"/>
      <c r="BZ2835" s="15"/>
      <c r="CA2835" s="15"/>
      <c r="CB2835" s="15"/>
      <c r="CC2835" s="15"/>
      <c r="CD2835" s="15"/>
      <c r="CE2835" s="15"/>
      <c r="CF2835" s="15"/>
      <c r="CG2835" s="15"/>
      <c r="CH2835" s="15"/>
      <c r="CI2835" s="15"/>
      <c r="CJ2835" s="15"/>
    </row>
    <row r="2836" spans="1:88" ht="12.75">
      <c r="A2836" s="27" t="s">
        <v>17605</v>
      </c>
      <c r="B2836" t="s">
        <v>17606</v>
      </c>
      <c r="C2836" s="15" t="s">
        <v>58</v>
      </c>
      <c r="D2836" s="16">
        <v>2018</v>
      </c>
      <c r="E2836" s="15" t="s">
        <v>17607</v>
      </c>
      <c r="F2836" s="26"/>
      <c r="G2836" s="26" t="s">
        <v>91</v>
      </c>
      <c r="H2836" s="26" t="s">
        <v>91</v>
      </c>
      <c r="I2836" s="15" t="s">
        <v>91</v>
      </c>
      <c r="J2836" s="26"/>
      <c r="K2836" s="17">
        <f t="shared" si="289"/>
        <v>0</v>
      </c>
      <c r="L2836" s="15"/>
      <c r="M2836" s="15"/>
      <c r="N2836" s="15"/>
      <c r="O2836" s="15"/>
      <c r="P2836" s="15"/>
      <c r="Q2836" s="15"/>
      <c r="R2836" s="15"/>
      <c r="S2836" s="19"/>
      <c r="T2836" s="15"/>
      <c r="U2836" s="17"/>
      <c r="V2836" s="15"/>
      <c r="W2836" s="15"/>
      <c r="X2836" s="15" t="s">
        <v>64</v>
      </c>
      <c r="Y2836" s="15"/>
      <c r="AB2836" s="20"/>
      <c r="AC2836" s="21" t="s">
        <v>17608</v>
      </c>
      <c r="AD2836" s="21" t="s">
        <v>17609</v>
      </c>
      <c r="AE2836" s="21" t="s">
        <v>17610</v>
      </c>
      <c r="AF2836" s="21" t="s">
        <v>17611</v>
      </c>
      <c r="AG2836" s="22">
        <f t="shared" si="288"/>
        <v>0.41935483870967744</v>
      </c>
      <c r="AH2836" s="15"/>
      <c r="AI2836" s="17"/>
      <c r="AJ2836" s="17"/>
      <c r="AK2836" s="17" t="e">
        <f>VLOOKUP(A2836,'[1]Deals (Exits)'!B:B,1,FALSE)</f>
        <v>#N/A</v>
      </c>
      <c r="AL2836" s="23"/>
      <c r="AM2836" s="17"/>
      <c r="AN2836" s="17"/>
      <c r="AO2836" s="17"/>
      <c r="AP2836" s="17"/>
      <c r="AQ2836" s="18"/>
      <c r="AR2836" s="18"/>
      <c r="AS2836" s="17"/>
      <c r="AT2836" s="17"/>
      <c r="AU2836" s="18"/>
      <c r="AV2836" s="17"/>
      <c r="AW2836" s="17"/>
      <c r="AX2836" s="17"/>
      <c r="AY2836" s="17"/>
      <c r="AZ2836" s="17"/>
      <c r="BA2836" s="17"/>
      <c r="BB2836" s="17"/>
      <c r="BC2836" s="17"/>
      <c r="BD2836" s="17"/>
      <c r="BE2836" s="17"/>
      <c r="BF2836" s="17"/>
      <c r="BG2836" s="17"/>
      <c r="BH2836" s="17"/>
      <c r="BI2836" s="17"/>
      <c r="BJ2836" s="17"/>
      <c r="BK2836" s="17"/>
      <c r="BL2836" s="17"/>
      <c r="BM2836" s="17"/>
      <c r="BN2836" s="15"/>
      <c r="BO2836" s="15"/>
      <c r="BP2836" s="22"/>
      <c r="BQ2836" s="15"/>
      <c r="BR2836" s="15"/>
      <c r="BS2836" s="15"/>
      <c r="BT2836" s="15"/>
      <c r="BU2836" s="15"/>
      <c r="BV2836" s="15"/>
      <c r="BW2836" s="15"/>
      <c r="BX2836" s="15"/>
      <c r="BY2836" s="15"/>
      <c r="BZ2836" s="15"/>
      <c r="CA2836" s="15"/>
      <c r="CB2836" s="15"/>
      <c r="CC2836" s="15"/>
      <c r="CD2836" s="15"/>
      <c r="CE2836" s="15"/>
      <c r="CF2836" s="15"/>
      <c r="CG2836" s="15"/>
      <c r="CH2836" s="15"/>
      <c r="CI2836" s="15"/>
      <c r="CJ2836" s="15"/>
    </row>
    <row r="2837" spans="1:88" ht="12.75">
      <c r="A2837" s="25" t="s">
        <v>17612</v>
      </c>
      <c r="B2837" s="15" t="s">
        <v>17613</v>
      </c>
      <c r="C2837" s="15" t="s">
        <v>58</v>
      </c>
      <c r="D2837" s="16">
        <v>2010</v>
      </c>
      <c r="E2837" s="15" t="s">
        <v>90</v>
      </c>
      <c r="F2837" s="26"/>
      <c r="G2837" s="26" t="s">
        <v>91</v>
      </c>
      <c r="H2837" s="26" t="s">
        <v>91</v>
      </c>
      <c r="I2837" s="15" t="s">
        <v>91</v>
      </c>
      <c r="J2837" s="26"/>
      <c r="K2837" s="17">
        <f t="shared" si="289"/>
        <v>0</v>
      </c>
      <c r="L2837" s="15"/>
      <c r="M2837" s="15"/>
      <c r="N2837" s="15"/>
      <c r="O2837" s="15"/>
      <c r="P2837" s="15"/>
      <c r="Q2837" s="15"/>
      <c r="R2837" s="15"/>
      <c r="S2837" s="19"/>
      <c r="T2837" s="15"/>
      <c r="U2837" s="17"/>
      <c r="V2837" s="15"/>
      <c r="W2837" s="15"/>
      <c r="X2837" s="15" t="s">
        <v>404</v>
      </c>
      <c r="Y2837" s="15"/>
      <c r="AB2837" s="20"/>
      <c r="AC2837" s="21" t="s">
        <v>17614</v>
      </c>
      <c r="AD2837" s="21" t="s">
        <v>17615</v>
      </c>
      <c r="AE2837" s="21" t="s">
        <v>17616</v>
      </c>
      <c r="AF2837" s="21" t="s">
        <v>17617</v>
      </c>
      <c r="AG2837" s="22">
        <f t="shared" si="288"/>
        <v>0.41935483870967744</v>
      </c>
      <c r="AH2837" s="15"/>
      <c r="AI2837" s="17"/>
      <c r="AJ2837" s="17"/>
      <c r="AK2837" s="17" t="e">
        <f>VLOOKUP(A2837,'[1]Deals (Exits)'!B:B,1,FALSE)</f>
        <v>#N/A</v>
      </c>
      <c r="AL2837" s="23"/>
      <c r="AM2837" s="17"/>
      <c r="AN2837" s="17"/>
      <c r="AO2837" s="17"/>
      <c r="AP2837" s="17"/>
      <c r="AQ2837" s="18"/>
      <c r="AR2837" s="18"/>
      <c r="AS2837" s="17"/>
      <c r="AT2837" s="17"/>
      <c r="AU2837" s="18"/>
      <c r="AV2837" s="17"/>
      <c r="AW2837" s="17"/>
      <c r="AX2837" s="17"/>
      <c r="AY2837" s="17"/>
      <c r="AZ2837" s="17"/>
      <c r="BA2837" s="17"/>
      <c r="BB2837" s="17"/>
      <c r="BC2837" s="17"/>
      <c r="BD2837" s="17"/>
      <c r="BE2837" s="17"/>
      <c r="BF2837" s="17"/>
      <c r="BG2837" s="17"/>
      <c r="BH2837" s="17"/>
      <c r="BI2837" s="17"/>
      <c r="BJ2837" s="17"/>
      <c r="BK2837" s="17"/>
      <c r="BL2837" s="17"/>
      <c r="BM2837" s="17"/>
      <c r="BN2837" s="15"/>
      <c r="BO2837" s="15"/>
      <c r="BP2837" s="22"/>
      <c r="BQ2837" s="15"/>
      <c r="BR2837" s="15"/>
      <c r="BS2837" s="15"/>
      <c r="BT2837" s="15"/>
      <c r="BU2837" s="15"/>
      <c r="BV2837" s="15"/>
      <c r="BW2837" s="15"/>
      <c r="BX2837" s="15"/>
      <c r="BY2837" s="15"/>
      <c r="BZ2837" s="15"/>
      <c r="CA2837" s="15"/>
      <c r="CB2837" s="15"/>
      <c r="CC2837" s="15"/>
      <c r="CD2837" s="15"/>
      <c r="CE2837" s="15"/>
      <c r="CF2837" s="15"/>
      <c r="CG2837" s="15"/>
      <c r="CH2837" s="15"/>
      <c r="CI2837" s="15"/>
      <c r="CJ2837" s="15"/>
    </row>
    <row r="2838" spans="1:88" ht="12.75">
      <c r="A2838" s="25" t="s">
        <v>17618</v>
      </c>
      <c r="B2838" s="15" t="s">
        <v>17619</v>
      </c>
      <c r="C2838" s="15" t="s">
        <v>58</v>
      </c>
      <c r="D2838" s="16">
        <v>2013</v>
      </c>
      <c r="E2838" s="15" t="s">
        <v>2406</v>
      </c>
      <c r="F2838" s="26"/>
      <c r="G2838" s="26" t="s">
        <v>91</v>
      </c>
      <c r="H2838" s="26" t="s">
        <v>91</v>
      </c>
      <c r="I2838" s="15" t="s">
        <v>91</v>
      </c>
      <c r="J2838" s="26"/>
      <c r="K2838" s="17">
        <f t="shared" si="289"/>
        <v>0</v>
      </c>
      <c r="L2838" s="15"/>
      <c r="M2838" s="15"/>
      <c r="N2838" s="15"/>
      <c r="O2838" s="15"/>
      <c r="P2838" s="15"/>
      <c r="Q2838" s="15"/>
      <c r="R2838" s="15"/>
      <c r="S2838" s="19"/>
      <c r="T2838" s="15"/>
      <c r="U2838" s="17"/>
      <c r="V2838" s="15"/>
      <c r="W2838" s="15"/>
      <c r="X2838" s="15" t="s">
        <v>404</v>
      </c>
      <c r="Y2838" s="15"/>
      <c r="AB2838" s="20"/>
      <c r="AC2838" s="21" t="s">
        <v>17620</v>
      </c>
      <c r="AD2838" s="15"/>
      <c r="AE2838" s="21" t="s">
        <v>17621</v>
      </c>
      <c r="AF2838" s="15"/>
      <c r="AG2838" s="22">
        <f t="shared" si="288"/>
        <v>0.35483870967741937</v>
      </c>
      <c r="AH2838" s="15"/>
      <c r="AI2838" s="17"/>
      <c r="AJ2838" s="17"/>
      <c r="AK2838" s="17" t="e">
        <f>VLOOKUP(A2838,'[1]Deals (Exits)'!B:B,1,FALSE)</f>
        <v>#N/A</v>
      </c>
      <c r="AL2838" s="23"/>
      <c r="AM2838" s="17"/>
      <c r="AN2838" s="17"/>
      <c r="AO2838" s="17"/>
      <c r="AP2838" s="17"/>
      <c r="AQ2838" s="18"/>
      <c r="AR2838" s="18"/>
      <c r="AS2838" s="17"/>
      <c r="AT2838" s="17"/>
      <c r="AU2838" s="18"/>
      <c r="AV2838" s="17"/>
      <c r="AW2838" s="17"/>
      <c r="AX2838" s="17"/>
      <c r="AY2838" s="17"/>
      <c r="AZ2838" s="17"/>
      <c r="BA2838" s="17"/>
      <c r="BB2838" s="17"/>
      <c r="BC2838" s="17"/>
      <c r="BD2838" s="17"/>
      <c r="BE2838" s="17"/>
      <c r="BF2838" s="17"/>
      <c r="BG2838" s="17"/>
      <c r="BH2838" s="17"/>
      <c r="BI2838" s="17"/>
      <c r="BJ2838" s="17"/>
      <c r="BK2838" s="17"/>
      <c r="BL2838" s="17"/>
      <c r="BM2838" s="17"/>
      <c r="BN2838" s="15"/>
      <c r="BO2838" s="15"/>
      <c r="BP2838" s="22"/>
      <c r="BQ2838" s="15"/>
      <c r="BR2838" s="15"/>
      <c r="BS2838" s="15"/>
      <c r="BT2838" s="15"/>
      <c r="BU2838" s="15"/>
      <c r="BV2838" s="15"/>
      <c r="BW2838" s="15"/>
      <c r="BX2838" s="15"/>
      <c r="BY2838" s="15"/>
      <c r="BZ2838" s="15"/>
      <c r="CA2838" s="15"/>
      <c r="CB2838" s="15"/>
      <c r="CC2838" s="15"/>
      <c r="CD2838" s="15"/>
      <c r="CE2838" s="15"/>
      <c r="CF2838" s="15"/>
      <c r="CG2838" s="15"/>
      <c r="CH2838" s="15"/>
      <c r="CI2838" s="15"/>
      <c r="CJ2838" s="15"/>
    </row>
    <row r="2839" spans="1:88" ht="12.75">
      <c r="A2839" s="25" t="s">
        <v>17622</v>
      </c>
      <c r="B2839" s="15" t="s">
        <v>17623</v>
      </c>
      <c r="C2839" s="15" t="s">
        <v>58</v>
      </c>
      <c r="D2839" s="16">
        <v>2016</v>
      </c>
      <c r="E2839" s="15" t="s">
        <v>2909</v>
      </c>
      <c r="F2839" s="26"/>
      <c r="G2839" s="26" t="s">
        <v>91</v>
      </c>
      <c r="H2839" s="26" t="s">
        <v>91</v>
      </c>
      <c r="I2839" s="15" t="s">
        <v>91</v>
      </c>
      <c r="J2839" s="26"/>
      <c r="K2839" s="17">
        <f t="shared" si="289"/>
        <v>0</v>
      </c>
      <c r="L2839" s="15"/>
      <c r="M2839" s="15"/>
      <c r="N2839" s="15"/>
      <c r="O2839" s="15"/>
      <c r="P2839" s="15"/>
      <c r="Q2839" s="15"/>
      <c r="R2839" s="15"/>
      <c r="S2839" s="19"/>
      <c r="T2839" s="15"/>
      <c r="U2839" s="17"/>
      <c r="V2839" s="15"/>
      <c r="W2839" s="15"/>
      <c r="X2839" s="15" t="s">
        <v>191</v>
      </c>
      <c r="Y2839" s="15"/>
      <c r="AB2839" s="20"/>
      <c r="AC2839" s="21" t="s">
        <v>17624</v>
      </c>
      <c r="AD2839" s="15"/>
      <c r="AE2839" s="15"/>
      <c r="AF2839" s="15"/>
      <c r="AG2839" s="22">
        <f t="shared" si="288"/>
        <v>0.32258064516129031</v>
      </c>
      <c r="AH2839" s="15"/>
      <c r="AI2839" s="17"/>
      <c r="AJ2839" s="17"/>
      <c r="AK2839" s="17" t="e">
        <f>VLOOKUP(A2839,'[1]Deals (Exits)'!B:B,1,FALSE)</f>
        <v>#N/A</v>
      </c>
      <c r="AL2839" s="23"/>
      <c r="AM2839" s="17"/>
      <c r="AN2839" s="17"/>
      <c r="AO2839" s="17"/>
      <c r="AP2839" s="17"/>
      <c r="AQ2839" s="18"/>
      <c r="AR2839" s="18"/>
      <c r="AS2839" s="17"/>
      <c r="AT2839" s="17"/>
      <c r="AU2839" s="18"/>
      <c r="AV2839" s="17"/>
      <c r="AW2839" s="17"/>
      <c r="AX2839" s="17"/>
      <c r="AY2839" s="17"/>
      <c r="AZ2839" s="17"/>
      <c r="BA2839" s="17"/>
      <c r="BB2839" s="17"/>
      <c r="BC2839" s="17"/>
      <c r="BD2839" s="17"/>
      <c r="BE2839" s="17"/>
      <c r="BF2839" s="17"/>
      <c r="BG2839" s="17"/>
      <c r="BH2839" s="17"/>
      <c r="BI2839" s="17"/>
      <c r="BJ2839" s="17"/>
      <c r="BK2839" s="17"/>
      <c r="BL2839" s="17"/>
      <c r="BM2839" s="17"/>
      <c r="BN2839" s="15"/>
      <c r="BO2839" s="15"/>
      <c r="BP2839" s="22"/>
      <c r="BQ2839" s="15"/>
      <c r="BR2839" s="15"/>
      <c r="BS2839" s="15"/>
      <c r="BT2839" s="15"/>
      <c r="BU2839" s="15"/>
      <c r="BV2839" s="15"/>
      <c r="BW2839" s="15"/>
      <c r="BX2839" s="15"/>
      <c r="BY2839" s="15"/>
      <c r="BZ2839" s="15"/>
      <c r="CA2839" s="15"/>
      <c r="CB2839" s="15"/>
      <c r="CC2839" s="15"/>
      <c r="CD2839" s="15"/>
      <c r="CE2839" s="15"/>
      <c r="CF2839" s="15"/>
      <c r="CG2839" s="15"/>
      <c r="CH2839" s="15"/>
      <c r="CI2839" s="15"/>
      <c r="CJ2839" s="15"/>
    </row>
    <row r="2840" spans="1:88" ht="12.75">
      <c r="A2840" s="25" t="s">
        <v>17625</v>
      </c>
      <c r="B2840" t="s">
        <v>17626</v>
      </c>
      <c r="C2840" s="15" t="s">
        <v>58</v>
      </c>
      <c r="D2840" s="16">
        <v>2013</v>
      </c>
      <c r="E2840" s="15" t="s">
        <v>1472</v>
      </c>
      <c r="F2840" s="26"/>
      <c r="G2840" s="26" t="s">
        <v>91</v>
      </c>
      <c r="H2840" s="26" t="s">
        <v>91</v>
      </c>
      <c r="I2840" s="15" t="s">
        <v>91</v>
      </c>
      <c r="J2840" s="26"/>
      <c r="K2840" s="17">
        <f t="shared" si="289"/>
        <v>0</v>
      </c>
      <c r="L2840" s="15"/>
      <c r="M2840" s="15"/>
      <c r="N2840" s="15"/>
      <c r="O2840" s="15"/>
      <c r="P2840" s="15"/>
      <c r="Q2840" s="15"/>
      <c r="R2840" s="15"/>
      <c r="S2840" s="19"/>
      <c r="T2840" s="15"/>
      <c r="U2840" s="17"/>
      <c r="V2840" s="15"/>
      <c r="W2840" s="15"/>
      <c r="X2840" s="15" t="s">
        <v>294</v>
      </c>
      <c r="Y2840" s="15"/>
      <c r="AB2840" s="20"/>
      <c r="AC2840" s="21" t="s">
        <v>17627</v>
      </c>
      <c r="AD2840" s="15"/>
      <c r="AE2840" s="21" t="s">
        <v>17628</v>
      </c>
      <c r="AF2840" s="21" t="s">
        <v>17629</v>
      </c>
      <c r="AG2840" s="22">
        <f t="shared" si="288"/>
        <v>0.38709677419354838</v>
      </c>
      <c r="AH2840" s="15"/>
      <c r="AI2840" s="17"/>
      <c r="AJ2840" s="17"/>
      <c r="AK2840" s="17" t="e">
        <f>VLOOKUP(A2840,'[1]Deals (Exits)'!B:B,1,FALSE)</f>
        <v>#N/A</v>
      </c>
      <c r="AL2840" s="23"/>
      <c r="AM2840" s="17"/>
      <c r="AN2840" s="17"/>
      <c r="AO2840" s="17"/>
      <c r="AP2840" s="17"/>
      <c r="AQ2840" s="18"/>
      <c r="AR2840" s="18"/>
      <c r="AS2840" s="17"/>
      <c r="AT2840" s="17"/>
      <c r="AU2840" s="18"/>
      <c r="AV2840" s="17"/>
      <c r="AW2840" s="17"/>
      <c r="AX2840" s="17"/>
      <c r="AY2840" s="17"/>
      <c r="AZ2840" s="17"/>
      <c r="BA2840" s="17"/>
      <c r="BB2840" s="17"/>
      <c r="BC2840" s="17"/>
      <c r="BD2840" s="17"/>
      <c r="BE2840" s="17"/>
      <c r="BF2840" s="17"/>
      <c r="BG2840" s="17"/>
      <c r="BH2840" s="17"/>
      <c r="BI2840" s="17"/>
      <c r="BJ2840" s="17"/>
      <c r="BK2840" s="17"/>
      <c r="BL2840" s="17"/>
      <c r="BM2840" s="17"/>
      <c r="BN2840" s="15"/>
      <c r="BO2840" s="15"/>
      <c r="BP2840" s="22"/>
      <c r="BQ2840" s="15"/>
      <c r="BR2840" s="15"/>
      <c r="BS2840" s="15"/>
      <c r="BT2840" s="15"/>
      <c r="BU2840" s="15"/>
      <c r="BV2840" s="15"/>
      <c r="BW2840" s="15"/>
      <c r="BX2840" s="15"/>
      <c r="BY2840" s="15"/>
      <c r="BZ2840" s="15"/>
      <c r="CA2840" s="15"/>
      <c r="CB2840" s="15"/>
      <c r="CC2840" s="15"/>
      <c r="CD2840" s="15"/>
      <c r="CE2840" s="15"/>
      <c r="CF2840" s="15"/>
      <c r="CG2840" s="15"/>
      <c r="CH2840" s="15"/>
      <c r="CI2840" s="15"/>
      <c r="CJ2840" s="15"/>
    </row>
    <row r="2841" spans="1:88" ht="12.75">
      <c r="A2841" s="25" t="s">
        <v>17630</v>
      </c>
      <c r="B2841" s="15" t="s">
        <v>17631</v>
      </c>
      <c r="C2841" s="15" t="s">
        <v>58</v>
      </c>
      <c r="D2841" s="16">
        <v>2012</v>
      </c>
      <c r="E2841" s="15" t="s">
        <v>2909</v>
      </c>
      <c r="F2841" s="26"/>
      <c r="G2841" s="26" t="s">
        <v>91</v>
      </c>
      <c r="H2841" s="26" t="s">
        <v>91</v>
      </c>
      <c r="I2841" s="15" t="s">
        <v>91</v>
      </c>
      <c r="J2841" s="26"/>
      <c r="K2841" s="17">
        <f t="shared" si="289"/>
        <v>0</v>
      </c>
      <c r="L2841" s="15"/>
      <c r="M2841" s="15"/>
      <c r="N2841" s="15"/>
      <c r="O2841" s="15"/>
      <c r="P2841" s="15"/>
      <c r="Q2841" s="15"/>
      <c r="R2841" s="15"/>
      <c r="S2841" s="19"/>
      <c r="T2841" s="15"/>
      <c r="U2841" s="17"/>
      <c r="V2841" s="15"/>
      <c r="W2841" s="15"/>
      <c r="X2841" s="15" t="s">
        <v>256</v>
      </c>
      <c r="Y2841" s="15"/>
      <c r="AB2841" s="20"/>
      <c r="AC2841" s="21" t="s">
        <v>17632</v>
      </c>
      <c r="AD2841" s="15"/>
      <c r="AE2841" s="15"/>
      <c r="AF2841" s="15"/>
      <c r="AG2841" s="22">
        <f t="shared" si="288"/>
        <v>0.32258064516129031</v>
      </c>
      <c r="AH2841" s="15"/>
      <c r="AI2841" s="17"/>
      <c r="AJ2841" s="17"/>
      <c r="AK2841" s="17" t="e">
        <f>VLOOKUP(A2841,'[1]Deals (Exits)'!B:B,1,FALSE)</f>
        <v>#N/A</v>
      </c>
      <c r="AL2841" s="23"/>
      <c r="AM2841" s="17"/>
      <c r="AN2841" s="17"/>
      <c r="AO2841" s="17"/>
      <c r="AP2841" s="17"/>
      <c r="AQ2841" s="18"/>
      <c r="AR2841" s="18"/>
      <c r="AS2841" s="17"/>
      <c r="AT2841" s="17"/>
      <c r="AU2841" s="18"/>
      <c r="AV2841" s="17"/>
      <c r="AW2841" s="17"/>
      <c r="AX2841" s="17"/>
      <c r="AY2841" s="17"/>
      <c r="AZ2841" s="17"/>
      <c r="BA2841" s="17"/>
      <c r="BB2841" s="17"/>
      <c r="BC2841" s="17"/>
      <c r="BD2841" s="17"/>
      <c r="BE2841" s="17"/>
      <c r="BF2841" s="17"/>
      <c r="BG2841" s="17"/>
      <c r="BH2841" s="17"/>
      <c r="BI2841" s="17"/>
      <c r="BJ2841" s="17"/>
      <c r="BK2841" s="17"/>
      <c r="BL2841" s="17"/>
      <c r="BM2841" s="17"/>
      <c r="BN2841" s="15"/>
      <c r="BO2841" s="15"/>
      <c r="BP2841" s="22"/>
      <c r="BQ2841" s="15"/>
      <c r="BR2841" s="15"/>
      <c r="BS2841" s="15"/>
      <c r="BT2841" s="15"/>
      <c r="BU2841" s="15"/>
      <c r="BV2841" s="15"/>
      <c r="BW2841" s="15"/>
      <c r="BX2841" s="15"/>
      <c r="BY2841" s="15"/>
      <c r="BZ2841" s="15"/>
      <c r="CA2841" s="15"/>
      <c r="CB2841" s="15"/>
      <c r="CC2841" s="15"/>
      <c r="CD2841" s="15"/>
      <c r="CE2841" s="15"/>
      <c r="CF2841" s="15"/>
      <c r="CG2841" s="15"/>
      <c r="CH2841" s="15"/>
      <c r="CI2841" s="15"/>
      <c r="CJ2841" s="15"/>
    </row>
    <row r="2842" spans="1:88" ht="12.75">
      <c r="A2842" t="s">
        <v>17633</v>
      </c>
      <c r="B2842" t="s">
        <v>17634</v>
      </c>
      <c r="C2842" s="15" t="s">
        <v>58</v>
      </c>
      <c r="D2842" s="16">
        <v>2015</v>
      </c>
      <c r="E2842" s="15" t="s">
        <v>1472</v>
      </c>
      <c r="F2842" s="26"/>
      <c r="G2842" s="26" t="s">
        <v>91</v>
      </c>
      <c r="H2842" s="26" t="s">
        <v>91</v>
      </c>
      <c r="I2842" s="15" t="s">
        <v>91</v>
      </c>
      <c r="J2842" s="26"/>
      <c r="K2842" s="17">
        <f t="shared" si="289"/>
        <v>0</v>
      </c>
      <c r="L2842" s="15"/>
      <c r="M2842" s="15"/>
      <c r="N2842" s="15"/>
      <c r="O2842" s="15"/>
      <c r="P2842" s="15"/>
      <c r="Q2842" s="15"/>
      <c r="R2842" s="15"/>
      <c r="S2842" s="19"/>
      <c r="T2842" s="15"/>
      <c r="U2842" s="17"/>
      <c r="V2842" s="15"/>
      <c r="W2842" s="15"/>
      <c r="X2842" s="15" t="s">
        <v>256</v>
      </c>
      <c r="Y2842" s="15"/>
      <c r="AB2842" s="20"/>
      <c r="AC2842" s="21" t="s">
        <v>17635</v>
      </c>
      <c r="AD2842" s="21" t="s">
        <v>17636</v>
      </c>
      <c r="AE2842" s="21" t="s">
        <v>17637</v>
      </c>
      <c r="AF2842" s="21" t="s">
        <v>17638</v>
      </c>
      <c r="AG2842" s="22">
        <f t="shared" si="288"/>
        <v>0.41935483870967744</v>
      </c>
      <c r="AH2842" s="15"/>
      <c r="AI2842" s="17"/>
      <c r="AJ2842" s="17"/>
      <c r="AK2842" s="17" t="e">
        <f>VLOOKUP(A2842,'[1]Deals (Exits)'!B:B,1,FALSE)</f>
        <v>#N/A</v>
      </c>
      <c r="AL2842" s="23"/>
      <c r="AM2842" s="17"/>
      <c r="AN2842" s="17"/>
      <c r="AO2842" s="17"/>
      <c r="AP2842" s="17"/>
      <c r="AQ2842" s="18"/>
      <c r="AR2842" s="18"/>
      <c r="AS2842" s="17"/>
      <c r="AT2842" s="17"/>
      <c r="AU2842" s="18"/>
      <c r="AV2842" s="17"/>
      <c r="AW2842" s="17"/>
      <c r="AX2842" s="17"/>
      <c r="AY2842" s="17"/>
      <c r="AZ2842" s="17"/>
      <c r="BA2842" s="17"/>
      <c r="BB2842" s="17"/>
      <c r="BC2842" s="17"/>
      <c r="BD2842" s="17"/>
      <c r="BE2842" s="17"/>
      <c r="BF2842" s="17"/>
      <c r="BG2842" s="17"/>
      <c r="BH2842" s="17"/>
      <c r="BI2842" s="17"/>
      <c r="BJ2842" s="17"/>
      <c r="BK2842" s="17"/>
      <c r="BL2842" s="17"/>
      <c r="BM2842" s="17"/>
      <c r="BN2842" s="15"/>
      <c r="BO2842" s="15"/>
      <c r="BP2842" s="22"/>
      <c r="BQ2842" s="15"/>
      <c r="BR2842" s="15"/>
      <c r="BS2842" s="15"/>
      <c r="BT2842" s="15"/>
      <c r="BU2842" s="15"/>
      <c r="BV2842" s="15"/>
      <c r="BW2842" s="15"/>
      <c r="BX2842" s="15"/>
      <c r="BY2842" s="15"/>
      <c r="BZ2842" s="15"/>
      <c r="CA2842" s="15"/>
      <c r="CB2842" s="15"/>
      <c r="CC2842" s="15"/>
      <c r="CD2842" s="15"/>
      <c r="CE2842" s="15"/>
      <c r="CF2842" s="15"/>
      <c r="CG2842" s="15"/>
      <c r="CH2842" s="15"/>
      <c r="CI2842" s="15"/>
      <c r="CJ2842" s="15"/>
    </row>
    <row r="2843" spans="1:88" ht="12.75">
      <c r="A2843" s="25" t="s">
        <v>17639</v>
      </c>
      <c r="B2843" t="s">
        <v>17640</v>
      </c>
      <c r="C2843" s="15" t="s">
        <v>58</v>
      </c>
      <c r="D2843" s="16">
        <v>2013</v>
      </c>
      <c r="E2843" s="15" t="s">
        <v>1472</v>
      </c>
      <c r="F2843" s="26"/>
      <c r="G2843" s="26" t="s">
        <v>91</v>
      </c>
      <c r="H2843" s="26" t="s">
        <v>91</v>
      </c>
      <c r="I2843" s="15" t="s">
        <v>91</v>
      </c>
      <c r="J2843" s="26"/>
      <c r="K2843" s="17">
        <f t="shared" si="289"/>
        <v>0</v>
      </c>
      <c r="L2843" s="15"/>
      <c r="M2843" s="15"/>
      <c r="N2843" s="15"/>
      <c r="O2843" s="15"/>
      <c r="P2843" s="15"/>
      <c r="Q2843" s="15"/>
      <c r="R2843" s="15"/>
      <c r="S2843" s="19"/>
      <c r="T2843" s="15"/>
      <c r="U2843" s="17"/>
      <c r="V2843" s="15"/>
      <c r="W2843" s="15"/>
      <c r="X2843" s="15" t="s">
        <v>1072</v>
      </c>
      <c r="Y2843" s="15"/>
      <c r="AB2843" s="20"/>
      <c r="AC2843" s="21" t="s">
        <v>17641</v>
      </c>
      <c r="AD2843" s="21" t="s">
        <v>17642</v>
      </c>
      <c r="AE2843" s="21" t="s">
        <v>17643</v>
      </c>
      <c r="AF2843" s="21" t="s">
        <v>17644</v>
      </c>
      <c r="AG2843" s="22">
        <f t="shared" si="288"/>
        <v>0.41935483870967744</v>
      </c>
      <c r="AH2843" s="15"/>
      <c r="AI2843" s="17"/>
      <c r="AJ2843" s="17"/>
      <c r="AK2843" s="17" t="e">
        <f>VLOOKUP(A2843,'[1]Deals (Exits)'!B:B,1,FALSE)</f>
        <v>#N/A</v>
      </c>
      <c r="AL2843" s="23"/>
      <c r="AM2843" s="17"/>
      <c r="AN2843" s="17"/>
      <c r="AO2843" s="17"/>
      <c r="AP2843" s="17"/>
      <c r="AQ2843" s="18"/>
      <c r="AR2843" s="18"/>
      <c r="AS2843" s="17"/>
      <c r="AT2843" s="17"/>
      <c r="AU2843" s="18"/>
      <c r="AV2843" s="17"/>
      <c r="AW2843" s="17"/>
      <c r="AX2843" s="17"/>
      <c r="AY2843" s="17"/>
      <c r="AZ2843" s="17"/>
      <c r="BA2843" s="17"/>
      <c r="BB2843" s="17"/>
      <c r="BC2843" s="17"/>
      <c r="BD2843" s="17"/>
      <c r="BE2843" s="17"/>
      <c r="BF2843" s="17"/>
      <c r="BG2843" s="17"/>
      <c r="BH2843" s="17"/>
      <c r="BI2843" s="17"/>
      <c r="BJ2843" s="17"/>
      <c r="BK2843" s="17"/>
      <c r="BL2843" s="17"/>
      <c r="BM2843" s="17"/>
      <c r="BN2843" s="15"/>
      <c r="BO2843" s="15"/>
      <c r="BP2843" s="22"/>
      <c r="BQ2843" s="15"/>
      <c r="BR2843" s="15"/>
      <c r="BS2843" s="15"/>
      <c r="BT2843" s="15"/>
      <c r="BU2843" s="15"/>
      <c r="BV2843" s="15"/>
      <c r="BW2843" s="15"/>
      <c r="BX2843" s="15"/>
      <c r="BY2843" s="15"/>
      <c r="BZ2843" s="15"/>
      <c r="CA2843" s="15"/>
      <c r="CB2843" s="15"/>
      <c r="CC2843" s="15"/>
      <c r="CD2843" s="15"/>
      <c r="CE2843" s="15"/>
      <c r="CF2843" s="15"/>
      <c r="CG2843" s="15"/>
      <c r="CH2843" s="15"/>
      <c r="CI2843" s="15"/>
      <c r="CJ2843" s="15"/>
    </row>
    <row r="2844" spans="1:88" ht="12.75">
      <c r="A2844" s="25" t="s">
        <v>17645</v>
      </c>
      <c r="B2844" t="s">
        <v>17646</v>
      </c>
      <c r="C2844" s="15" t="s">
        <v>58</v>
      </c>
      <c r="D2844" s="16">
        <v>2016</v>
      </c>
      <c r="E2844" s="15" t="s">
        <v>90</v>
      </c>
      <c r="F2844" s="26"/>
      <c r="G2844" s="26" t="s">
        <v>91</v>
      </c>
      <c r="H2844" s="26" t="s">
        <v>91</v>
      </c>
      <c r="I2844" s="15" t="s">
        <v>91</v>
      </c>
      <c r="J2844" s="26"/>
      <c r="K2844" s="17">
        <f t="shared" si="289"/>
        <v>0</v>
      </c>
      <c r="L2844" s="15"/>
      <c r="M2844" s="15"/>
      <c r="N2844" s="15"/>
      <c r="O2844" s="15"/>
      <c r="P2844" s="15"/>
      <c r="Q2844" s="15"/>
      <c r="R2844" s="15"/>
      <c r="S2844" s="19"/>
      <c r="T2844" s="15"/>
      <c r="U2844" s="17"/>
      <c r="V2844" s="15"/>
      <c r="W2844" s="15"/>
      <c r="X2844" s="15" t="s">
        <v>64</v>
      </c>
      <c r="Y2844" s="15" t="s">
        <v>1072</v>
      </c>
      <c r="AB2844" s="20"/>
      <c r="AC2844" s="21" t="s">
        <v>17647</v>
      </c>
      <c r="AD2844" s="21" t="s">
        <v>17648</v>
      </c>
      <c r="AE2844" s="21" t="s">
        <v>17649</v>
      </c>
      <c r="AF2844" s="21" t="s">
        <v>17650</v>
      </c>
      <c r="AG2844" s="22">
        <f t="shared" si="288"/>
        <v>0.45161290322580644</v>
      </c>
      <c r="AH2844" s="15"/>
      <c r="AI2844" s="17"/>
      <c r="AJ2844" s="17"/>
      <c r="AK2844" s="17" t="e">
        <f>VLOOKUP(A2844,'[1]Deals (Exits)'!B:B,1,FALSE)</f>
        <v>#N/A</v>
      </c>
      <c r="AL2844" s="23"/>
      <c r="AM2844" s="17"/>
      <c r="AN2844" s="17"/>
      <c r="AO2844" s="17"/>
      <c r="AP2844" s="17"/>
      <c r="AQ2844" s="18"/>
      <c r="AR2844" s="18"/>
      <c r="AS2844" s="17"/>
      <c r="AT2844" s="17"/>
      <c r="AU2844" s="18"/>
      <c r="AV2844" s="17"/>
      <c r="AW2844" s="17"/>
      <c r="AX2844" s="17"/>
      <c r="AY2844" s="17"/>
      <c r="AZ2844" s="17"/>
      <c r="BA2844" s="17"/>
      <c r="BB2844" s="17"/>
      <c r="BC2844" s="17"/>
      <c r="BD2844" s="17"/>
      <c r="BE2844" s="17"/>
      <c r="BF2844" s="17"/>
      <c r="BG2844" s="17"/>
      <c r="BH2844" s="17"/>
      <c r="BI2844" s="17"/>
      <c r="BJ2844" s="17"/>
      <c r="BK2844" s="17"/>
      <c r="BL2844" s="17"/>
      <c r="BM2844" s="17"/>
      <c r="BN2844" s="15"/>
      <c r="BO2844" s="15"/>
      <c r="BP2844" s="22"/>
      <c r="BQ2844" s="15"/>
      <c r="BR2844" s="15"/>
      <c r="BS2844" s="15"/>
      <c r="BT2844" s="15"/>
      <c r="BU2844" s="15"/>
      <c r="BV2844" s="15"/>
      <c r="BW2844" s="15"/>
      <c r="BX2844" s="15"/>
      <c r="BY2844" s="15"/>
      <c r="BZ2844" s="15"/>
      <c r="CA2844" s="15"/>
      <c r="CB2844" s="15"/>
      <c r="CC2844" s="15"/>
      <c r="CD2844" s="15"/>
      <c r="CE2844" s="15"/>
      <c r="CF2844" s="15"/>
      <c r="CG2844" s="15"/>
      <c r="CH2844" s="15"/>
      <c r="CI2844" s="15"/>
      <c r="CJ2844" s="15"/>
    </row>
    <row r="2845" spans="1:88" ht="12.75">
      <c r="A2845" s="25" t="s">
        <v>17651</v>
      </c>
      <c r="B2845" s="15" t="s">
        <v>17652</v>
      </c>
      <c r="C2845" s="15" t="s">
        <v>58</v>
      </c>
      <c r="D2845" s="16">
        <v>2016</v>
      </c>
      <c r="E2845" s="15" t="s">
        <v>90</v>
      </c>
      <c r="F2845" s="26"/>
      <c r="G2845" s="26" t="s">
        <v>91</v>
      </c>
      <c r="H2845" s="26" t="s">
        <v>91</v>
      </c>
      <c r="I2845" s="15" t="s">
        <v>91</v>
      </c>
      <c r="J2845" s="26"/>
      <c r="K2845" s="17">
        <f t="shared" si="289"/>
        <v>0</v>
      </c>
      <c r="L2845" s="15"/>
      <c r="M2845" s="15"/>
      <c r="N2845" s="15"/>
      <c r="O2845" s="15"/>
      <c r="P2845" s="15"/>
      <c r="Q2845" s="15"/>
      <c r="R2845" s="15"/>
      <c r="S2845" s="19"/>
      <c r="T2845" s="15"/>
      <c r="U2845" s="17"/>
      <c r="V2845" s="15"/>
      <c r="W2845" s="15"/>
      <c r="X2845" s="15" t="s">
        <v>256</v>
      </c>
      <c r="Y2845" s="15"/>
      <c r="AB2845" s="20"/>
      <c r="AC2845" s="21" t="s">
        <v>17653</v>
      </c>
      <c r="AD2845" s="21" t="s">
        <v>17654</v>
      </c>
      <c r="AE2845" s="21" t="s">
        <v>17655</v>
      </c>
      <c r="AF2845" s="21" t="s">
        <v>17656</v>
      </c>
      <c r="AG2845" s="22">
        <f t="shared" si="288"/>
        <v>0.41935483870967744</v>
      </c>
      <c r="AH2845" s="15"/>
      <c r="AI2845" s="17"/>
      <c r="AJ2845" s="17"/>
      <c r="AK2845" s="17" t="e">
        <f>VLOOKUP(A2845,'[1]Deals (Exits)'!B:B,1,FALSE)</f>
        <v>#N/A</v>
      </c>
      <c r="AL2845" s="23"/>
      <c r="AM2845" s="17"/>
      <c r="AN2845" s="17"/>
      <c r="AO2845" s="17"/>
      <c r="AP2845" s="17"/>
      <c r="AQ2845" s="18"/>
      <c r="AR2845" s="18"/>
      <c r="AS2845" s="17"/>
      <c r="AT2845" s="17"/>
      <c r="AU2845" s="18"/>
      <c r="AV2845" s="17"/>
      <c r="AW2845" s="17"/>
      <c r="AX2845" s="17"/>
      <c r="AY2845" s="17"/>
      <c r="AZ2845" s="17"/>
      <c r="BA2845" s="17"/>
      <c r="BB2845" s="17"/>
      <c r="BC2845" s="17"/>
      <c r="BD2845" s="17"/>
      <c r="BE2845" s="17"/>
      <c r="BF2845" s="17"/>
      <c r="BG2845" s="17"/>
      <c r="BH2845" s="17"/>
      <c r="BI2845" s="17"/>
      <c r="BJ2845" s="17"/>
      <c r="BK2845" s="17"/>
      <c r="BL2845" s="17"/>
      <c r="BM2845" s="17"/>
      <c r="BN2845" s="15"/>
      <c r="BO2845" s="15"/>
      <c r="BP2845" s="22"/>
      <c r="BQ2845" s="15"/>
      <c r="BR2845" s="15"/>
      <c r="BS2845" s="15"/>
      <c r="BT2845" s="15"/>
      <c r="BU2845" s="15"/>
      <c r="BV2845" s="15"/>
      <c r="BW2845" s="15"/>
      <c r="BX2845" s="15"/>
      <c r="BY2845" s="15"/>
      <c r="BZ2845" s="15"/>
      <c r="CA2845" s="15"/>
      <c r="CB2845" s="15"/>
      <c r="CC2845" s="15"/>
      <c r="CD2845" s="15"/>
      <c r="CE2845" s="15"/>
      <c r="CF2845" s="15"/>
      <c r="CG2845" s="15"/>
      <c r="CH2845" s="15"/>
      <c r="CI2845" s="15"/>
      <c r="CJ2845" s="15"/>
    </row>
    <row r="2846" spans="1:88" ht="12.75">
      <c r="A2846" s="25" t="s">
        <v>17657</v>
      </c>
      <c r="B2846" s="15" t="s">
        <v>17658</v>
      </c>
      <c r="C2846" s="15" t="s">
        <v>58</v>
      </c>
      <c r="D2846" s="16">
        <v>2017</v>
      </c>
      <c r="E2846" s="15" t="s">
        <v>2909</v>
      </c>
      <c r="F2846" s="26"/>
      <c r="G2846" s="26" t="s">
        <v>91</v>
      </c>
      <c r="H2846" s="26" t="s">
        <v>91</v>
      </c>
      <c r="I2846" s="15" t="s">
        <v>91</v>
      </c>
      <c r="J2846" s="26"/>
      <c r="K2846" s="17">
        <f t="shared" si="289"/>
        <v>0</v>
      </c>
      <c r="L2846" s="15"/>
      <c r="M2846" s="15"/>
      <c r="N2846" s="15"/>
      <c r="O2846" s="15"/>
      <c r="P2846" s="15"/>
      <c r="Q2846" s="15"/>
      <c r="R2846" s="15"/>
      <c r="S2846" s="19"/>
      <c r="T2846" s="15"/>
      <c r="U2846" s="17"/>
      <c r="V2846" s="15"/>
      <c r="W2846" s="15"/>
      <c r="X2846" s="15" t="s">
        <v>134</v>
      </c>
      <c r="Y2846" s="15" t="s">
        <v>17659</v>
      </c>
      <c r="AB2846" s="20"/>
      <c r="AC2846" s="21" t="s">
        <v>17660</v>
      </c>
      <c r="AD2846" s="21" t="s">
        <v>17661</v>
      </c>
      <c r="AE2846" s="15"/>
      <c r="AF2846" s="21" t="s">
        <v>17662</v>
      </c>
      <c r="AG2846" s="22">
        <f t="shared" si="288"/>
        <v>0.41935483870967744</v>
      </c>
      <c r="AH2846" s="15"/>
      <c r="AI2846" s="17"/>
      <c r="AJ2846" s="17"/>
      <c r="AK2846" s="17" t="e">
        <f>VLOOKUP(A2846,'[1]Deals (Exits)'!B:B,1,FALSE)</f>
        <v>#N/A</v>
      </c>
      <c r="AL2846" s="23"/>
      <c r="AM2846" s="17"/>
      <c r="AN2846" s="17"/>
      <c r="AO2846" s="17"/>
      <c r="AP2846" s="17"/>
      <c r="AQ2846" s="18"/>
      <c r="AR2846" s="18"/>
      <c r="AS2846" s="17"/>
      <c r="AT2846" s="17"/>
      <c r="AU2846" s="18"/>
      <c r="AV2846" s="17"/>
      <c r="AW2846" s="17"/>
      <c r="AX2846" s="17"/>
      <c r="AY2846" s="17"/>
      <c r="AZ2846" s="17"/>
      <c r="BA2846" s="17"/>
      <c r="BB2846" s="17"/>
      <c r="BC2846" s="17"/>
      <c r="BD2846" s="17"/>
      <c r="BE2846" s="17"/>
      <c r="BF2846" s="17"/>
      <c r="BG2846" s="17"/>
      <c r="BH2846" s="17"/>
      <c r="BI2846" s="17"/>
      <c r="BJ2846" s="17"/>
      <c r="BK2846" s="17"/>
      <c r="BL2846" s="17"/>
      <c r="BM2846" s="17"/>
      <c r="BN2846" s="15"/>
      <c r="BO2846" s="15"/>
      <c r="BP2846" s="22"/>
      <c r="BQ2846" s="15"/>
      <c r="BR2846" s="15"/>
      <c r="BS2846" s="15"/>
      <c r="BT2846" s="15"/>
      <c r="BU2846" s="15"/>
      <c r="BV2846" s="15"/>
      <c r="BW2846" s="15"/>
      <c r="BX2846" s="15"/>
      <c r="BY2846" s="15"/>
      <c r="BZ2846" s="15"/>
      <c r="CA2846" s="15"/>
      <c r="CB2846" s="15"/>
      <c r="CC2846" s="15"/>
      <c r="CD2846" s="15"/>
      <c r="CE2846" s="15"/>
      <c r="CF2846" s="15"/>
      <c r="CG2846" s="15"/>
      <c r="CH2846" s="15"/>
      <c r="CI2846" s="15"/>
      <c r="CJ2846" s="15"/>
    </row>
    <row r="2847" spans="1:88" ht="12.75">
      <c r="A2847" s="25" t="s">
        <v>17663</v>
      </c>
      <c r="B2847" s="15" t="s">
        <v>17664</v>
      </c>
      <c r="C2847" s="15" t="s">
        <v>58</v>
      </c>
      <c r="D2847" s="16">
        <v>2012</v>
      </c>
      <c r="E2847" s="15" t="s">
        <v>90</v>
      </c>
      <c r="F2847" s="26"/>
      <c r="G2847" s="26" t="s">
        <v>91</v>
      </c>
      <c r="H2847" s="26" t="s">
        <v>91</v>
      </c>
      <c r="I2847" s="15" t="s">
        <v>91</v>
      </c>
      <c r="J2847" s="26"/>
      <c r="K2847" s="17">
        <f t="shared" si="289"/>
        <v>0</v>
      </c>
      <c r="L2847" s="15"/>
      <c r="M2847" s="15"/>
      <c r="N2847" s="15"/>
      <c r="O2847" s="15"/>
      <c r="P2847" s="15"/>
      <c r="Q2847" s="15"/>
      <c r="R2847" s="15"/>
      <c r="S2847" s="19"/>
      <c r="T2847" s="15"/>
      <c r="U2847" s="17"/>
      <c r="V2847" s="15"/>
      <c r="W2847" s="15"/>
      <c r="X2847" s="15" t="s">
        <v>404</v>
      </c>
      <c r="Y2847" s="15"/>
      <c r="AB2847" s="20"/>
      <c r="AC2847" s="21" t="s">
        <v>17665</v>
      </c>
      <c r="AD2847" s="21" t="s">
        <v>17666</v>
      </c>
      <c r="AE2847" s="21" t="s">
        <v>17667</v>
      </c>
      <c r="AF2847" s="21" t="s">
        <v>17668</v>
      </c>
      <c r="AG2847" s="22">
        <f t="shared" si="288"/>
        <v>0.41935483870967744</v>
      </c>
      <c r="AH2847" s="15"/>
      <c r="AI2847" s="17"/>
      <c r="AJ2847" s="17"/>
      <c r="AK2847" s="17" t="e">
        <f>VLOOKUP(A2847,'[1]Deals (Exits)'!B:B,1,FALSE)</f>
        <v>#N/A</v>
      </c>
      <c r="AL2847" s="23"/>
      <c r="AM2847" s="17"/>
      <c r="AN2847" s="17"/>
      <c r="AO2847" s="17"/>
      <c r="AP2847" s="17"/>
      <c r="AQ2847" s="18"/>
      <c r="AR2847" s="18"/>
      <c r="AS2847" s="17"/>
      <c r="AT2847" s="17"/>
      <c r="AU2847" s="18"/>
      <c r="AV2847" s="17"/>
      <c r="AW2847" s="17"/>
      <c r="AX2847" s="17"/>
      <c r="AY2847" s="17"/>
      <c r="AZ2847" s="17"/>
      <c r="BA2847" s="17"/>
      <c r="BB2847" s="17"/>
      <c r="BC2847" s="17"/>
      <c r="BD2847" s="17"/>
      <c r="BE2847" s="17"/>
      <c r="BF2847" s="17"/>
      <c r="BG2847" s="17"/>
      <c r="BH2847" s="17"/>
      <c r="BI2847" s="17"/>
      <c r="BJ2847" s="17"/>
      <c r="BK2847" s="17"/>
      <c r="BL2847" s="17"/>
      <c r="BM2847" s="17"/>
      <c r="BN2847" s="15"/>
      <c r="BO2847" s="15"/>
      <c r="BP2847" s="22"/>
      <c r="BQ2847" s="15"/>
      <c r="BR2847" s="15"/>
      <c r="BS2847" s="15"/>
      <c r="BT2847" s="15"/>
      <c r="BU2847" s="15"/>
      <c r="BV2847" s="15"/>
      <c r="BW2847" s="15"/>
      <c r="BX2847" s="15"/>
      <c r="BY2847" s="15"/>
      <c r="BZ2847" s="15"/>
      <c r="CA2847" s="15"/>
      <c r="CB2847" s="15"/>
      <c r="CC2847" s="15"/>
      <c r="CD2847" s="15"/>
      <c r="CE2847" s="15"/>
      <c r="CF2847" s="15"/>
      <c r="CG2847" s="15"/>
      <c r="CH2847" s="15"/>
      <c r="CI2847" s="15"/>
      <c r="CJ2847" s="15"/>
    </row>
    <row r="2848" spans="1:88" ht="12.75">
      <c r="A2848" s="25" t="s">
        <v>17669</v>
      </c>
      <c r="B2848" s="15" t="s">
        <v>17670</v>
      </c>
      <c r="C2848" s="15" t="s">
        <v>58</v>
      </c>
      <c r="D2848" s="16">
        <v>2013</v>
      </c>
      <c r="E2848" s="15" t="s">
        <v>2909</v>
      </c>
      <c r="F2848" s="26"/>
      <c r="G2848" s="26" t="s">
        <v>91</v>
      </c>
      <c r="H2848" s="26" t="s">
        <v>91</v>
      </c>
      <c r="I2848" s="15" t="s">
        <v>91</v>
      </c>
      <c r="J2848" s="26"/>
      <c r="K2848" s="17">
        <f t="shared" si="289"/>
        <v>0</v>
      </c>
      <c r="L2848" s="15"/>
      <c r="M2848" s="15"/>
      <c r="N2848" s="15"/>
      <c r="O2848" s="15"/>
      <c r="P2848" s="15"/>
      <c r="Q2848" s="15"/>
      <c r="R2848" s="15"/>
      <c r="S2848" s="19"/>
      <c r="T2848" s="15"/>
      <c r="U2848" s="17"/>
      <c r="V2848" s="15"/>
      <c r="W2848" s="15"/>
      <c r="X2848" s="15" t="s">
        <v>158</v>
      </c>
      <c r="Y2848" s="15"/>
      <c r="AB2848" s="20"/>
      <c r="AC2848" s="21" t="s">
        <v>17671</v>
      </c>
      <c r="AD2848" s="21" t="s">
        <v>17672</v>
      </c>
      <c r="AE2848" s="15"/>
      <c r="AF2848" s="21" t="s">
        <v>17673</v>
      </c>
      <c r="AG2848" s="22">
        <f t="shared" si="288"/>
        <v>0.38709677419354838</v>
      </c>
      <c r="AH2848" s="15"/>
      <c r="AI2848" s="17"/>
      <c r="AJ2848" s="17"/>
      <c r="AK2848" s="17" t="e">
        <f>VLOOKUP(A2848,'[1]Deals (Exits)'!B:B,1,FALSE)</f>
        <v>#N/A</v>
      </c>
      <c r="AL2848" s="23"/>
      <c r="AM2848" s="17"/>
      <c r="AN2848" s="17"/>
      <c r="AO2848" s="17"/>
      <c r="AP2848" s="17"/>
      <c r="AQ2848" s="18"/>
      <c r="AR2848" s="18"/>
      <c r="AS2848" s="17"/>
      <c r="AT2848" s="17"/>
      <c r="AU2848" s="18"/>
      <c r="AV2848" s="17"/>
      <c r="AW2848" s="17"/>
      <c r="AX2848" s="17"/>
      <c r="AY2848" s="17"/>
      <c r="AZ2848" s="17"/>
      <c r="BA2848" s="17"/>
      <c r="BB2848" s="17"/>
      <c r="BC2848" s="17"/>
      <c r="BD2848" s="17"/>
      <c r="BE2848" s="17"/>
      <c r="BF2848" s="17"/>
      <c r="BG2848" s="17"/>
      <c r="BH2848" s="17"/>
      <c r="BI2848" s="17"/>
      <c r="BJ2848" s="17"/>
      <c r="BK2848" s="17"/>
      <c r="BL2848" s="17"/>
      <c r="BM2848" s="17"/>
      <c r="BN2848" s="15"/>
      <c r="BO2848" s="15"/>
      <c r="BP2848" s="22"/>
      <c r="BQ2848" s="15"/>
      <c r="BR2848" s="15"/>
      <c r="BS2848" s="15"/>
      <c r="BT2848" s="15"/>
      <c r="BU2848" s="15"/>
      <c r="BV2848" s="15"/>
      <c r="BW2848" s="15"/>
      <c r="BX2848" s="15"/>
      <c r="BY2848" s="15"/>
      <c r="BZ2848" s="15"/>
      <c r="CA2848" s="15"/>
      <c r="CB2848" s="15"/>
      <c r="CC2848" s="15"/>
      <c r="CD2848" s="15"/>
      <c r="CE2848" s="15"/>
      <c r="CF2848" s="15"/>
      <c r="CG2848" s="15"/>
      <c r="CH2848" s="15"/>
      <c r="CI2848" s="15"/>
      <c r="CJ2848" s="15"/>
    </row>
    <row r="2849" spans="1:88" ht="12.75">
      <c r="A2849" s="25" t="s">
        <v>17674</v>
      </c>
      <c r="B2849" s="15" t="s">
        <v>17675</v>
      </c>
      <c r="C2849" s="15" t="s">
        <v>58</v>
      </c>
      <c r="D2849" s="16">
        <v>2016</v>
      </c>
      <c r="E2849" s="15" t="s">
        <v>17338</v>
      </c>
      <c r="F2849" s="26"/>
      <c r="G2849" s="26" t="s">
        <v>91</v>
      </c>
      <c r="H2849" s="26" t="s">
        <v>91</v>
      </c>
      <c r="I2849" s="15" t="s">
        <v>91</v>
      </c>
      <c r="J2849" s="26"/>
      <c r="K2849" s="17">
        <f t="shared" si="289"/>
        <v>0</v>
      </c>
      <c r="L2849" s="15"/>
      <c r="M2849" s="15"/>
      <c r="N2849" s="15"/>
      <c r="O2849" s="15"/>
      <c r="P2849" s="15"/>
      <c r="Q2849" s="15"/>
      <c r="R2849" s="15"/>
      <c r="S2849" s="19"/>
      <c r="T2849" s="15"/>
      <c r="U2849" s="17"/>
      <c r="V2849" s="15"/>
      <c r="W2849" s="15"/>
      <c r="X2849" s="15" t="s">
        <v>404</v>
      </c>
      <c r="Y2849" s="15"/>
      <c r="AB2849" s="20"/>
      <c r="AC2849" s="21" t="s">
        <v>17676</v>
      </c>
      <c r="AD2849" s="21" t="s">
        <v>17677</v>
      </c>
      <c r="AE2849" s="15"/>
      <c r="AF2849" s="21" t="s">
        <v>17678</v>
      </c>
      <c r="AG2849" s="22">
        <f t="shared" si="288"/>
        <v>0.38709677419354838</v>
      </c>
      <c r="AH2849" s="15"/>
      <c r="AI2849" s="17"/>
      <c r="AJ2849" s="17"/>
      <c r="AK2849" s="17" t="e">
        <f>VLOOKUP(A2849,'[1]Deals (Exits)'!B:B,1,FALSE)</f>
        <v>#N/A</v>
      </c>
      <c r="AL2849" s="23"/>
      <c r="AM2849" s="17"/>
      <c r="AN2849" s="17"/>
      <c r="AO2849" s="17"/>
      <c r="AP2849" s="17"/>
      <c r="AQ2849" s="18"/>
      <c r="AR2849" s="18"/>
      <c r="AS2849" s="17"/>
      <c r="AT2849" s="17"/>
      <c r="AU2849" s="18"/>
      <c r="AV2849" s="17"/>
      <c r="AW2849" s="17"/>
      <c r="AX2849" s="17"/>
      <c r="AY2849" s="17"/>
      <c r="AZ2849" s="17"/>
      <c r="BA2849" s="17"/>
      <c r="BB2849" s="17"/>
      <c r="BC2849" s="17"/>
      <c r="BD2849" s="17"/>
      <c r="BE2849" s="17"/>
      <c r="BF2849" s="17"/>
      <c r="BG2849" s="17"/>
      <c r="BH2849" s="17"/>
      <c r="BI2849" s="17"/>
      <c r="BJ2849" s="17"/>
      <c r="BK2849" s="17"/>
      <c r="BL2849" s="17"/>
      <c r="BM2849" s="17"/>
      <c r="BN2849" s="15"/>
      <c r="BO2849" s="15"/>
      <c r="BP2849" s="22"/>
      <c r="BQ2849" s="15"/>
      <c r="BR2849" s="15"/>
      <c r="BS2849" s="15"/>
      <c r="BT2849" s="15"/>
      <c r="BU2849" s="15"/>
      <c r="BV2849" s="15"/>
      <c r="BW2849" s="15"/>
      <c r="BX2849" s="15"/>
      <c r="BY2849" s="15"/>
      <c r="BZ2849" s="15"/>
      <c r="CA2849" s="15"/>
      <c r="CB2849" s="15"/>
      <c r="CC2849" s="15"/>
      <c r="CD2849" s="15"/>
      <c r="CE2849" s="15"/>
      <c r="CF2849" s="15"/>
      <c r="CG2849" s="15"/>
      <c r="CH2849" s="15"/>
      <c r="CI2849" s="15"/>
      <c r="CJ2849" s="15"/>
    </row>
    <row r="2850" spans="1:88" ht="12.75">
      <c r="A2850" t="s">
        <v>17679</v>
      </c>
      <c r="B2850" t="s">
        <v>17680</v>
      </c>
      <c r="C2850" s="15" t="s">
        <v>58</v>
      </c>
      <c r="D2850" s="16">
        <v>2015</v>
      </c>
      <c r="E2850" s="15" t="s">
        <v>90</v>
      </c>
      <c r="F2850" s="26"/>
      <c r="G2850" s="26" t="s">
        <v>91</v>
      </c>
      <c r="H2850" s="26" t="s">
        <v>91</v>
      </c>
      <c r="I2850" s="15" t="s">
        <v>91</v>
      </c>
      <c r="J2850" s="26"/>
      <c r="K2850" s="17">
        <f t="shared" si="289"/>
        <v>0</v>
      </c>
      <c r="L2850" s="15"/>
      <c r="M2850" s="15"/>
      <c r="N2850" s="15"/>
      <c r="O2850" s="15"/>
      <c r="P2850" s="15"/>
      <c r="Q2850" s="15"/>
      <c r="R2850" s="15"/>
      <c r="S2850" s="19"/>
      <c r="T2850" s="15"/>
      <c r="U2850" s="17"/>
      <c r="V2850" s="15"/>
      <c r="W2850" s="15"/>
      <c r="X2850" s="15" t="s">
        <v>404</v>
      </c>
      <c r="Y2850" s="15"/>
      <c r="AB2850" s="20"/>
      <c r="AC2850" s="21" t="s">
        <v>17681</v>
      </c>
      <c r="AD2850" s="15"/>
      <c r="AE2850" s="15"/>
      <c r="AF2850" s="15"/>
      <c r="AG2850" s="22">
        <f t="shared" si="288"/>
        <v>0.32258064516129031</v>
      </c>
      <c r="AH2850" s="15"/>
      <c r="AI2850" s="17"/>
      <c r="AJ2850" s="17"/>
      <c r="AK2850" s="17" t="e">
        <f>VLOOKUP(A2850,'[1]Deals (Exits)'!B:B,1,FALSE)</f>
        <v>#N/A</v>
      </c>
      <c r="AL2850" s="23"/>
      <c r="AM2850" s="17"/>
      <c r="AN2850" s="17"/>
      <c r="AO2850" s="17"/>
      <c r="AP2850" s="17"/>
      <c r="AQ2850" s="18"/>
      <c r="AR2850" s="18"/>
      <c r="AS2850" s="17"/>
      <c r="AT2850" s="17"/>
      <c r="AU2850" s="18"/>
      <c r="AV2850" s="17"/>
      <c r="AW2850" s="17"/>
      <c r="AX2850" s="17"/>
      <c r="AY2850" s="17"/>
      <c r="AZ2850" s="17"/>
      <c r="BA2850" s="17"/>
      <c r="BB2850" s="17"/>
      <c r="BC2850" s="17"/>
      <c r="BD2850" s="17"/>
      <c r="BE2850" s="17"/>
      <c r="BF2850" s="17"/>
      <c r="BG2850" s="17"/>
      <c r="BH2850" s="17"/>
      <c r="BI2850" s="17"/>
      <c r="BJ2850" s="17"/>
      <c r="BK2850" s="17"/>
      <c r="BL2850" s="17"/>
      <c r="BM2850" s="17"/>
      <c r="BN2850" s="15"/>
      <c r="BO2850" s="15"/>
      <c r="BP2850" s="22"/>
      <c r="BQ2850" s="15"/>
      <c r="BR2850" s="15"/>
      <c r="BS2850" s="15"/>
      <c r="BT2850" s="15"/>
      <c r="BU2850" s="15"/>
      <c r="BV2850" s="15"/>
      <c r="BW2850" s="15"/>
      <c r="BX2850" s="15"/>
      <c r="BY2850" s="15"/>
      <c r="BZ2850" s="15"/>
      <c r="CA2850" s="15"/>
      <c r="CB2850" s="15"/>
      <c r="CC2850" s="15"/>
      <c r="CD2850" s="15"/>
      <c r="CE2850" s="15"/>
      <c r="CF2850" s="15"/>
      <c r="CG2850" s="15"/>
      <c r="CH2850" s="15"/>
      <c r="CI2850" s="15"/>
      <c r="CJ2850" s="15"/>
    </row>
    <row r="2851" spans="1:88" ht="12.75">
      <c r="A2851" s="25" t="s">
        <v>17682</v>
      </c>
      <c r="B2851" s="15" t="s">
        <v>17683</v>
      </c>
      <c r="C2851" s="15" t="s">
        <v>58</v>
      </c>
      <c r="D2851" s="16">
        <v>2014</v>
      </c>
      <c r="E2851" s="15" t="s">
        <v>90</v>
      </c>
      <c r="F2851" s="26"/>
      <c r="G2851" s="26" t="s">
        <v>91</v>
      </c>
      <c r="H2851" s="26" t="s">
        <v>91</v>
      </c>
      <c r="I2851" s="15" t="s">
        <v>91</v>
      </c>
      <c r="J2851" s="26"/>
      <c r="K2851" s="17">
        <f t="shared" si="289"/>
        <v>0</v>
      </c>
      <c r="L2851" s="15"/>
      <c r="M2851" s="15"/>
      <c r="N2851" s="15"/>
      <c r="O2851" s="15"/>
      <c r="P2851" s="15"/>
      <c r="Q2851" s="15"/>
      <c r="R2851" s="15"/>
      <c r="S2851" s="19"/>
      <c r="T2851" s="15"/>
      <c r="U2851" s="17"/>
      <c r="V2851" s="15"/>
      <c r="W2851" s="15"/>
      <c r="X2851" s="15" t="s">
        <v>1072</v>
      </c>
      <c r="Y2851" s="15"/>
      <c r="AB2851" s="20"/>
      <c r="AC2851" s="21" t="s">
        <v>17684</v>
      </c>
      <c r="AD2851" s="21" t="s">
        <v>17685</v>
      </c>
      <c r="AE2851" s="15"/>
      <c r="AF2851" s="21" t="s">
        <v>17686</v>
      </c>
      <c r="AG2851" s="22">
        <f t="shared" si="288"/>
        <v>0.38709677419354838</v>
      </c>
      <c r="AH2851" s="15"/>
      <c r="AI2851" s="17"/>
      <c r="AJ2851" s="17"/>
      <c r="AK2851" s="17" t="e">
        <f>VLOOKUP(A2851,'[1]Deals (Exits)'!B:B,1,FALSE)</f>
        <v>#N/A</v>
      </c>
      <c r="AL2851" s="23"/>
      <c r="AM2851" s="17"/>
      <c r="AN2851" s="17"/>
      <c r="AO2851" s="17"/>
      <c r="AP2851" s="17"/>
      <c r="AQ2851" s="18"/>
      <c r="AR2851" s="18"/>
      <c r="AS2851" s="17"/>
      <c r="AT2851" s="17"/>
      <c r="AU2851" s="18"/>
      <c r="AV2851" s="17"/>
      <c r="AW2851" s="17"/>
      <c r="AX2851" s="17"/>
      <c r="AY2851" s="17"/>
      <c r="AZ2851" s="17"/>
      <c r="BA2851" s="17"/>
      <c r="BB2851" s="17"/>
      <c r="BC2851" s="17"/>
      <c r="BD2851" s="17"/>
      <c r="BE2851" s="17"/>
      <c r="BF2851" s="17"/>
      <c r="BG2851" s="17"/>
      <c r="BH2851" s="17"/>
      <c r="BI2851" s="17"/>
      <c r="BJ2851" s="17"/>
      <c r="BK2851" s="17"/>
      <c r="BL2851" s="17"/>
      <c r="BM2851" s="17"/>
      <c r="BN2851" s="15"/>
      <c r="BO2851" s="15"/>
      <c r="BP2851" s="22"/>
      <c r="BQ2851" s="15"/>
      <c r="BR2851" s="15"/>
      <c r="BS2851" s="15"/>
      <c r="BT2851" s="15"/>
      <c r="BU2851" s="15"/>
      <c r="BV2851" s="15"/>
      <c r="BW2851" s="15"/>
      <c r="BX2851" s="15"/>
      <c r="BY2851" s="15"/>
      <c r="BZ2851" s="15"/>
      <c r="CA2851" s="15"/>
      <c r="CB2851" s="15"/>
      <c r="CC2851" s="15"/>
      <c r="CD2851" s="15"/>
      <c r="CE2851" s="15"/>
      <c r="CF2851" s="15"/>
      <c r="CG2851" s="15"/>
      <c r="CH2851" s="15"/>
      <c r="CI2851" s="15"/>
      <c r="CJ2851" s="15"/>
    </row>
    <row r="2852" spans="1:88" ht="12.75">
      <c r="A2852" s="25" t="s">
        <v>17687</v>
      </c>
      <c r="B2852" s="15" t="s">
        <v>17688</v>
      </c>
      <c r="C2852" s="15" t="s">
        <v>58</v>
      </c>
      <c r="D2852" s="16">
        <v>2014</v>
      </c>
      <c r="E2852" s="15" t="s">
        <v>90</v>
      </c>
      <c r="F2852" s="26"/>
      <c r="G2852" s="26" t="s">
        <v>91</v>
      </c>
      <c r="H2852" s="26" t="s">
        <v>91</v>
      </c>
      <c r="I2852" s="15" t="s">
        <v>91</v>
      </c>
      <c r="J2852" s="26"/>
      <c r="K2852" s="17">
        <f t="shared" si="289"/>
        <v>0</v>
      </c>
      <c r="L2852" s="15"/>
      <c r="M2852" s="15"/>
      <c r="N2852" s="15"/>
      <c r="O2852" s="15"/>
      <c r="P2852" s="15"/>
      <c r="Q2852" s="15"/>
      <c r="R2852" s="15"/>
      <c r="S2852" s="19"/>
      <c r="T2852" s="15"/>
      <c r="U2852" s="17"/>
      <c r="V2852" s="15"/>
      <c r="W2852" s="15"/>
      <c r="X2852" s="15" t="s">
        <v>404</v>
      </c>
      <c r="Y2852" s="15"/>
      <c r="AB2852" s="20"/>
      <c r="AC2852" s="21" t="s">
        <v>17689</v>
      </c>
      <c r="AD2852" s="21" t="s">
        <v>17690</v>
      </c>
      <c r="AE2852" s="21" t="s">
        <v>17691</v>
      </c>
      <c r="AF2852" s="21" t="s">
        <v>17692</v>
      </c>
      <c r="AG2852" s="22">
        <f t="shared" si="288"/>
        <v>0.41935483870967744</v>
      </c>
      <c r="AH2852" s="15"/>
      <c r="AI2852" s="17"/>
      <c r="AJ2852" s="17"/>
      <c r="AK2852" s="17" t="e">
        <f>VLOOKUP(A2852,'[1]Deals (Exits)'!B:B,1,FALSE)</f>
        <v>#N/A</v>
      </c>
      <c r="AL2852" s="23"/>
      <c r="AM2852" s="17"/>
      <c r="AN2852" s="17"/>
      <c r="AO2852" s="17"/>
      <c r="AP2852" s="17"/>
      <c r="AQ2852" s="18"/>
      <c r="AR2852" s="18"/>
      <c r="AS2852" s="17"/>
      <c r="AT2852" s="17"/>
      <c r="AU2852" s="18"/>
      <c r="AV2852" s="17"/>
      <c r="AW2852" s="17"/>
      <c r="AX2852" s="17"/>
      <c r="AY2852" s="17"/>
      <c r="AZ2852" s="17"/>
      <c r="BA2852" s="17"/>
      <c r="BB2852" s="17"/>
      <c r="BC2852" s="17"/>
      <c r="BD2852" s="17"/>
      <c r="BE2852" s="17"/>
      <c r="BF2852" s="17"/>
      <c r="BG2852" s="17"/>
      <c r="BH2852" s="17"/>
      <c r="BI2852" s="17"/>
      <c r="BJ2852" s="17"/>
      <c r="BK2852" s="17"/>
      <c r="BL2852" s="17"/>
      <c r="BM2852" s="17"/>
      <c r="BN2852" s="15"/>
      <c r="BO2852" s="15"/>
      <c r="BP2852" s="22"/>
      <c r="BQ2852" s="15"/>
      <c r="BR2852" s="15"/>
      <c r="BS2852" s="15"/>
      <c r="BT2852" s="15"/>
      <c r="BU2852" s="15"/>
      <c r="BV2852" s="15"/>
      <c r="BW2852" s="15"/>
      <c r="BX2852" s="15"/>
      <c r="BY2852" s="15"/>
      <c r="BZ2852" s="15"/>
      <c r="CA2852" s="15"/>
      <c r="CB2852" s="15"/>
      <c r="CC2852" s="15"/>
      <c r="CD2852" s="15"/>
      <c r="CE2852" s="15"/>
      <c r="CF2852" s="15"/>
      <c r="CG2852" s="15"/>
      <c r="CH2852" s="15"/>
      <c r="CI2852" s="15"/>
      <c r="CJ2852" s="15"/>
    </row>
    <row r="2853" spans="1:88" ht="12.75">
      <c r="A2853" s="81" t="s">
        <v>17693</v>
      </c>
      <c r="B2853" s="15" t="s">
        <v>17694</v>
      </c>
      <c r="C2853" s="15" t="s">
        <v>58</v>
      </c>
      <c r="D2853" s="16">
        <v>2017</v>
      </c>
      <c r="E2853" s="15" t="s">
        <v>2909</v>
      </c>
      <c r="F2853" s="26"/>
      <c r="G2853" s="26" t="s">
        <v>91</v>
      </c>
      <c r="H2853" s="26" t="s">
        <v>91</v>
      </c>
      <c r="I2853" s="15" t="s">
        <v>91</v>
      </c>
      <c r="J2853" s="26"/>
      <c r="K2853" s="17">
        <f t="shared" si="289"/>
        <v>0</v>
      </c>
      <c r="L2853" s="15"/>
      <c r="M2853" s="15"/>
      <c r="N2853" s="15"/>
      <c r="O2853" s="15"/>
      <c r="P2853" s="15"/>
      <c r="Q2853" s="15"/>
      <c r="R2853" s="15"/>
      <c r="S2853" s="19"/>
      <c r="T2853" s="15"/>
      <c r="U2853" s="17"/>
      <c r="V2853" s="15"/>
      <c r="W2853" s="15"/>
      <c r="X2853" s="15" t="s">
        <v>79</v>
      </c>
      <c r="Y2853" s="15"/>
      <c r="AB2853" s="20"/>
      <c r="AC2853" s="21" t="s">
        <v>17695</v>
      </c>
      <c r="AD2853" s="21" t="s">
        <v>17696</v>
      </c>
      <c r="AE2853" s="15"/>
      <c r="AF2853" s="21" t="s">
        <v>17697</v>
      </c>
      <c r="AG2853" s="22">
        <f t="shared" si="288"/>
        <v>0.38709677419354838</v>
      </c>
      <c r="AH2853" s="15"/>
      <c r="AI2853" s="17"/>
      <c r="AJ2853" s="17"/>
      <c r="AK2853" s="17" t="e">
        <f>VLOOKUP(A2853,'[1]Deals (Exits)'!B:B,1,FALSE)</f>
        <v>#N/A</v>
      </c>
      <c r="AL2853" s="23"/>
      <c r="AM2853" s="17"/>
      <c r="AN2853" s="17"/>
      <c r="AO2853" s="17"/>
      <c r="AP2853" s="17"/>
      <c r="AQ2853" s="18"/>
      <c r="AR2853" s="18"/>
      <c r="AS2853" s="17"/>
      <c r="AT2853" s="17"/>
      <c r="AU2853" s="18"/>
      <c r="AV2853" s="17"/>
      <c r="AW2853" s="17"/>
      <c r="AX2853" s="17"/>
      <c r="AY2853" s="17"/>
      <c r="AZ2853" s="17"/>
      <c r="BA2853" s="17"/>
      <c r="BB2853" s="17"/>
      <c r="BC2853" s="17"/>
      <c r="BD2853" s="17"/>
      <c r="BE2853" s="17"/>
      <c r="BF2853" s="17"/>
      <c r="BG2853" s="17"/>
      <c r="BH2853" s="17"/>
      <c r="BI2853" s="17"/>
      <c r="BJ2853" s="17"/>
      <c r="BK2853" s="17"/>
      <c r="BL2853" s="17"/>
      <c r="BM2853" s="17"/>
      <c r="BN2853" s="15"/>
      <c r="BO2853" s="15"/>
      <c r="BP2853" s="22"/>
      <c r="BQ2853" s="15"/>
      <c r="BR2853" s="15"/>
      <c r="BS2853" s="15"/>
      <c r="BT2853" s="15"/>
      <c r="BU2853" s="15"/>
      <c r="BV2853" s="15"/>
      <c r="BW2853" s="15"/>
      <c r="BX2853" s="15"/>
      <c r="BY2853" s="15"/>
      <c r="BZ2853" s="15"/>
      <c r="CA2853" s="15"/>
      <c r="CB2853" s="15"/>
      <c r="CC2853" s="15"/>
      <c r="CD2853" s="15"/>
      <c r="CE2853" s="15"/>
      <c r="CF2853" s="15"/>
      <c r="CG2853" s="15"/>
      <c r="CH2853" s="15"/>
      <c r="CI2853" s="15"/>
      <c r="CJ2853" s="15"/>
    </row>
    <row r="2854" spans="1:88" ht="12.75">
      <c r="A2854" s="25" t="s">
        <v>17698</v>
      </c>
      <c r="B2854" s="15" t="s">
        <v>17699</v>
      </c>
      <c r="C2854" s="15" t="s">
        <v>58</v>
      </c>
      <c r="D2854" s="16">
        <v>2011</v>
      </c>
      <c r="E2854" s="15" t="s">
        <v>90</v>
      </c>
      <c r="F2854" s="26"/>
      <c r="G2854" s="26" t="s">
        <v>91</v>
      </c>
      <c r="H2854" s="26" t="s">
        <v>91</v>
      </c>
      <c r="I2854" s="15" t="s">
        <v>91</v>
      </c>
      <c r="J2854" s="26"/>
      <c r="K2854" s="17">
        <f t="shared" si="289"/>
        <v>0</v>
      </c>
      <c r="L2854" s="15"/>
      <c r="M2854" s="15"/>
      <c r="N2854" s="15"/>
      <c r="O2854" s="15"/>
      <c r="P2854" s="15"/>
      <c r="Q2854" s="15"/>
      <c r="R2854" s="15"/>
      <c r="S2854" s="19"/>
      <c r="T2854" s="15"/>
      <c r="U2854" s="17"/>
      <c r="V2854" s="15"/>
      <c r="W2854" s="15"/>
      <c r="X2854" s="15" t="s">
        <v>256</v>
      </c>
      <c r="Y2854" s="15"/>
      <c r="AB2854" s="20"/>
      <c r="AC2854" s="21" t="s">
        <v>17700</v>
      </c>
      <c r="AD2854" s="15"/>
      <c r="AE2854" s="15"/>
      <c r="AF2854" s="21" t="s">
        <v>17701</v>
      </c>
      <c r="AG2854" s="22">
        <f t="shared" si="288"/>
        <v>0.35483870967741937</v>
      </c>
      <c r="AH2854" s="15"/>
      <c r="AI2854" s="17"/>
      <c r="AJ2854" s="17"/>
      <c r="AK2854" s="17" t="e">
        <f>VLOOKUP(A2854,'[1]Deals (Exits)'!B:B,1,FALSE)</f>
        <v>#N/A</v>
      </c>
      <c r="AL2854" s="23"/>
      <c r="AM2854" s="17"/>
      <c r="AN2854" s="17"/>
      <c r="AO2854" s="17"/>
      <c r="AP2854" s="17"/>
      <c r="AQ2854" s="18"/>
      <c r="AR2854" s="18"/>
      <c r="AS2854" s="17"/>
      <c r="AT2854" s="17"/>
      <c r="AU2854" s="18"/>
      <c r="AV2854" s="17"/>
      <c r="AW2854" s="17"/>
      <c r="AX2854" s="17"/>
      <c r="AY2854" s="17"/>
      <c r="AZ2854" s="17"/>
      <c r="BA2854" s="17"/>
      <c r="BB2854" s="17"/>
      <c r="BC2854" s="17"/>
      <c r="BD2854" s="17"/>
      <c r="BE2854" s="17"/>
      <c r="BF2854" s="17"/>
      <c r="BG2854" s="17"/>
      <c r="BH2854" s="17"/>
      <c r="BI2854" s="17"/>
      <c r="BJ2854" s="17"/>
      <c r="BK2854" s="17"/>
      <c r="BL2854" s="17"/>
      <c r="BM2854" s="17"/>
      <c r="BN2854" s="15"/>
      <c r="BO2854" s="15"/>
      <c r="BP2854" s="22"/>
      <c r="BQ2854" s="15"/>
      <c r="BR2854" s="15"/>
      <c r="BS2854" s="15"/>
      <c r="BT2854" s="15"/>
      <c r="BU2854" s="15"/>
      <c r="BV2854" s="15"/>
      <c r="BW2854" s="15"/>
      <c r="BX2854" s="15"/>
      <c r="BY2854" s="15"/>
      <c r="BZ2854" s="15"/>
      <c r="CA2854" s="15"/>
      <c r="CB2854" s="15"/>
      <c r="CC2854" s="15"/>
      <c r="CD2854" s="15"/>
      <c r="CE2854" s="15"/>
      <c r="CF2854" s="15"/>
      <c r="CG2854" s="15"/>
      <c r="CH2854" s="15"/>
      <c r="CI2854" s="15"/>
      <c r="CJ2854" s="15"/>
    </row>
    <row r="2855" spans="1:88" ht="12.75">
      <c r="A2855" s="25" t="s">
        <v>17702</v>
      </c>
      <c r="B2855" s="15" t="s">
        <v>17703</v>
      </c>
      <c r="C2855" s="15" t="s">
        <v>58</v>
      </c>
      <c r="D2855" s="16">
        <v>2015</v>
      </c>
      <c r="E2855" s="15" t="s">
        <v>90</v>
      </c>
      <c r="F2855" s="26"/>
      <c r="G2855" s="26" t="s">
        <v>91</v>
      </c>
      <c r="H2855" s="26" t="s">
        <v>91</v>
      </c>
      <c r="I2855" s="15" t="s">
        <v>91</v>
      </c>
      <c r="J2855" s="26"/>
      <c r="K2855" s="17">
        <f t="shared" si="289"/>
        <v>0</v>
      </c>
      <c r="L2855" s="15"/>
      <c r="M2855" s="15"/>
      <c r="N2855" s="15"/>
      <c r="O2855" s="15"/>
      <c r="P2855" s="15"/>
      <c r="Q2855" s="15"/>
      <c r="R2855" s="15"/>
      <c r="S2855" s="19"/>
      <c r="T2855" s="15"/>
      <c r="U2855" s="17"/>
      <c r="V2855" s="15"/>
      <c r="W2855" s="15"/>
      <c r="X2855" s="15" t="s">
        <v>191</v>
      </c>
      <c r="Y2855" s="15" t="s">
        <v>4528</v>
      </c>
      <c r="AB2855" s="20"/>
      <c r="AC2855" s="21" t="s">
        <v>17704</v>
      </c>
      <c r="AD2855" s="15"/>
      <c r="AE2855" s="15"/>
      <c r="AF2855" s="15"/>
      <c r="AG2855" s="22">
        <f t="shared" si="288"/>
        <v>0.35483870967741937</v>
      </c>
      <c r="AH2855" s="15"/>
      <c r="AI2855" s="17"/>
      <c r="AJ2855" s="17"/>
      <c r="AK2855" s="17" t="e">
        <f>VLOOKUP(A2855,'[1]Deals (Exits)'!B:B,1,FALSE)</f>
        <v>#N/A</v>
      </c>
      <c r="AL2855" s="23"/>
      <c r="AM2855" s="17"/>
      <c r="AN2855" s="17"/>
      <c r="AO2855" s="17"/>
      <c r="AP2855" s="17"/>
      <c r="AQ2855" s="18"/>
      <c r="AR2855" s="18"/>
      <c r="AS2855" s="17"/>
      <c r="AT2855" s="17"/>
      <c r="AU2855" s="18"/>
      <c r="AV2855" s="17"/>
      <c r="AW2855" s="17"/>
      <c r="AX2855" s="17"/>
      <c r="AY2855" s="17"/>
      <c r="AZ2855" s="17"/>
      <c r="BA2855" s="17"/>
      <c r="BB2855" s="17"/>
      <c r="BC2855" s="17"/>
      <c r="BD2855" s="17"/>
      <c r="BE2855" s="17"/>
      <c r="BF2855" s="17"/>
      <c r="BG2855" s="17"/>
      <c r="BH2855" s="17"/>
      <c r="BI2855" s="17"/>
      <c r="BJ2855" s="17"/>
      <c r="BK2855" s="17"/>
      <c r="BL2855" s="17"/>
      <c r="BM2855" s="17"/>
      <c r="BN2855" s="15"/>
      <c r="BO2855" s="15"/>
      <c r="BP2855" s="22"/>
      <c r="BQ2855" s="15"/>
      <c r="BR2855" s="15"/>
      <c r="BS2855" s="15"/>
      <c r="BT2855" s="15"/>
      <c r="BU2855" s="15"/>
      <c r="BV2855" s="15"/>
      <c r="BW2855" s="15"/>
      <c r="BX2855" s="15"/>
      <c r="BY2855" s="15"/>
      <c r="BZ2855" s="15"/>
      <c r="CA2855" s="15"/>
      <c r="CB2855" s="15"/>
      <c r="CC2855" s="15"/>
      <c r="CD2855" s="15"/>
      <c r="CE2855" s="15"/>
      <c r="CF2855" s="15"/>
      <c r="CG2855" s="15"/>
      <c r="CH2855" s="15"/>
      <c r="CI2855" s="15"/>
      <c r="CJ2855" s="15"/>
    </row>
    <row r="2856" spans="1:88" ht="12.75">
      <c r="A2856" s="25" t="s">
        <v>17705</v>
      </c>
      <c r="B2856" s="15" t="s">
        <v>17706</v>
      </c>
      <c r="C2856" s="15" t="s">
        <v>58</v>
      </c>
      <c r="D2856" s="16">
        <v>2010</v>
      </c>
      <c r="E2856" s="15" t="s">
        <v>1472</v>
      </c>
      <c r="F2856" s="26"/>
      <c r="G2856" s="26" t="s">
        <v>91</v>
      </c>
      <c r="H2856" s="26" t="s">
        <v>91</v>
      </c>
      <c r="I2856" s="15" t="s">
        <v>91</v>
      </c>
      <c r="J2856" s="26"/>
      <c r="K2856" s="17">
        <f t="shared" si="289"/>
        <v>0</v>
      </c>
      <c r="L2856" s="15"/>
      <c r="M2856" s="15"/>
      <c r="N2856" s="15"/>
      <c r="O2856" s="15"/>
      <c r="P2856" s="15"/>
      <c r="Q2856" s="15"/>
      <c r="R2856" s="15"/>
      <c r="S2856" s="19"/>
      <c r="T2856" s="15"/>
      <c r="U2856" s="17"/>
      <c r="V2856" s="15"/>
      <c r="W2856" s="15"/>
      <c r="X2856" s="15" t="s">
        <v>64</v>
      </c>
      <c r="Y2856" s="15"/>
      <c r="AB2856" s="20"/>
      <c r="AC2856" s="21" t="s">
        <v>17707</v>
      </c>
      <c r="AD2856" s="15"/>
      <c r="AE2856" s="15"/>
      <c r="AF2856" s="21" t="s">
        <v>17708</v>
      </c>
      <c r="AG2856" s="22">
        <f t="shared" si="288"/>
        <v>0.35483870967741937</v>
      </c>
      <c r="AH2856" s="15"/>
      <c r="AI2856" s="17"/>
      <c r="AJ2856" s="17"/>
      <c r="AK2856" s="17" t="e">
        <f>VLOOKUP(A2856,'[1]Deals (Exits)'!B:B,1,FALSE)</f>
        <v>#N/A</v>
      </c>
      <c r="AL2856" s="23"/>
      <c r="AM2856" s="17"/>
      <c r="AN2856" s="17"/>
      <c r="AO2856" s="17"/>
      <c r="AP2856" s="17"/>
      <c r="AQ2856" s="18"/>
      <c r="AR2856" s="18"/>
      <c r="AS2856" s="17"/>
      <c r="AT2856" s="17"/>
      <c r="AU2856" s="18"/>
      <c r="AV2856" s="17"/>
      <c r="AW2856" s="17"/>
      <c r="AX2856" s="17"/>
      <c r="AY2856" s="17"/>
      <c r="AZ2856" s="17"/>
      <c r="BA2856" s="17"/>
      <c r="BB2856" s="17"/>
      <c r="BC2856" s="17"/>
      <c r="BD2856" s="17"/>
      <c r="BE2856" s="17"/>
      <c r="BF2856" s="17"/>
      <c r="BG2856" s="17"/>
      <c r="BH2856" s="17"/>
      <c r="BI2856" s="17"/>
      <c r="BJ2856" s="17"/>
      <c r="BK2856" s="17"/>
      <c r="BL2856" s="17"/>
      <c r="BM2856" s="17"/>
      <c r="BN2856" s="15"/>
      <c r="BO2856" s="15"/>
      <c r="BP2856" s="22"/>
      <c r="BQ2856" s="15"/>
      <c r="BR2856" s="15"/>
      <c r="BS2856" s="15"/>
      <c r="BT2856" s="15"/>
      <c r="BU2856" s="15"/>
      <c r="BV2856" s="15"/>
      <c r="BW2856" s="15"/>
      <c r="BX2856" s="15"/>
      <c r="BY2856" s="15"/>
      <c r="BZ2856" s="15"/>
      <c r="CA2856" s="15"/>
      <c r="CB2856" s="15"/>
      <c r="CC2856" s="15"/>
      <c r="CD2856" s="15"/>
      <c r="CE2856" s="15"/>
      <c r="CF2856" s="15"/>
      <c r="CG2856" s="15"/>
      <c r="CH2856" s="15"/>
      <c r="CI2856" s="15"/>
      <c r="CJ2856" s="15"/>
    </row>
    <row r="2857" spans="1:88" ht="12.75">
      <c r="A2857" s="25" t="s">
        <v>17709</v>
      </c>
      <c r="B2857" s="15" t="s">
        <v>17710</v>
      </c>
      <c r="C2857" s="15" t="s">
        <v>58</v>
      </c>
      <c r="D2857" s="16">
        <v>2015</v>
      </c>
      <c r="E2857" s="15" t="s">
        <v>90</v>
      </c>
      <c r="F2857" s="26"/>
      <c r="G2857" s="26" t="s">
        <v>91</v>
      </c>
      <c r="H2857" s="26" t="s">
        <v>91</v>
      </c>
      <c r="I2857" s="15" t="s">
        <v>91</v>
      </c>
      <c r="J2857" s="26"/>
      <c r="K2857" s="17">
        <f t="shared" si="289"/>
        <v>0</v>
      </c>
      <c r="L2857" s="15"/>
      <c r="M2857" s="15"/>
      <c r="N2857" s="15"/>
      <c r="O2857" s="15"/>
      <c r="P2857" s="15"/>
      <c r="Q2857" s="15"/>
      <c r="R2857" s="15"/>
      <c r="S2857" s="19"/>
      <c r="T2857" s="15"/>
      <c r="U2857" s="17"/>
      <c r="V2857" s="15"/>
      <c r="W2857" s="15"/>
      <c r="X2857" s="15" t="s">
        <v>404</v>
      </c>
      <c r="Y2857" s="15"/>
      <c r="AB2857" s="20"/>
      <c r="AC2857" s="21" t="s">
        <v>17711</v>
      </c>
      <c r="AD2857" s="21" t="s">
        <v>17712</v>
      </c>
      <c r="AE2857" s="21" t="s">
        <v>17713</v>
      </c>
      <c r="AF2857" s="21" t="s">
        <v>17714</v>
      </c>
      <c r="AG2857" s="22">
        <f t="shared" si="288"/>
        <v>0.41935483870967744</v>
      </c>
      <c r="AH2857" s="15"/>
      <c r="AI2857" s="17"/>
      <c r="AJ2857" s="17"/>
      <c r="AK2857" s="17" t="e">
        <f>VLOOKUP(A2857,'[1]Deals (Exits)'!B:B,1,FALSE)</f>
        <v>#N/A</v>
      </c>
      <c r="AL2857" s="23"/>
      <c r="AM2857" s="17"/>
      <c r="AN2857" s="17"/>
      <c r="AO2857" s="17"/>
      <c r="AP2857" s="17"/>
      <c r="AQ2857" s="18"/>
      <c r="AR2857" s="18"/>
      <c r="AS2857" s="17"/>
      <c r="AT2857" s="17"/>
      <c r="AU2857" s="18"/>
      <c r="AV2857" s="17"/>
      <c r="AW2857" s="17"/>
      <c r="AX2857" s="17"/>
      <c r="AY2857" s="17"/>
      <c r="AZ2857" s="17"/>
      <c r="BA2857" s="17"/>
      <c r="BB2857" s="17"/>
      <c r="BC2857" s="17"/>
      <c r="BD2857" s="17"/>
      <c r="BE2857" s="17"/>
      <c r="BF2857" s="17"/>
      <c r="BG2857" s="17"/>
      <c r="BH2857" s="17"/>
      <c r="BI2857" s="17"/>
      <c r="BJ2857" s="17"/>
      <c r="BK2857" s="17"/>
      <c r="BL2857" s="17"/>
      <c r="BM2857" s="17"/>
      <c r="BN2857" s="15"/>
      <c r="BO2857" s="15"/>
      <c r="BP2857" s="22"/>
      <c r="BQ2857" s="15"/>
      <c r="BR2857" s="15"/>
      <c r="BS2857" s="15"/>
      <c r="BT2857" s="15"/>
      <c r="BU2857" s="15"/>
      <c r="BV2857" s="15"/>
      <c r="BW2857" s="15"/>
      <c r="BX2857" s="15"/>
      <c r="BY2857" s="15"/>
      <c r="BZ2857" s="15"/>
      <c r="CA2857" s="15"/>
      <c r="CB2857" s="15"/>
      <c r="CC2857" s="15"/>
      <c r="CD2857" s="15"/>
      <c r="CE2857" s="15"/>
      <c r="CF2857" s="15"/>
      <c r="CG2857" s="15"/>
      <c r="CH2857" s="15"/>
      <c r="CI2857" s="15"/>
      <c r="CJ2857" s="15"/>
    </row>
    <row r="2858" spans="1:88" ht="12.75">
      <c r="A2858" t="s">
        <v>17715</v>
      </c>
      <c r="B2858" s="15" t="s">
        <v>17716</v>
      </c>
      <c r="C2858" s="15" t="s">
        <v>58</v>
      </c>
      <c r="D2858" s="16">
        <v>2017</v>
      </c>
      <c r="E2858" s="15" t="s">
        <v>90</v>
      </c>
      <c r="F2858" s="26"/>
      <c r="G2858" s="26" t="s">
        <v>91</v>
      </c>
      <c r="H2858" s="26" t="s">
        <v>91</v>
      </c>
      <c r="I2858" s="15" t="s">
        <v>91</v>
      </c>
      <c r="J2858" s="26"/>
      <c r="K2858" s="17">
        <f t="shared" si="289"/>
        <v>0</v>
      </c>
      <c r="L2858" s="15"/>
      <c r="M2858" s="15"/>
      <c r="N2858" s="15"/>
      <c r="O2858" s="15"/>
      <c r="P2858" s="15"/>
      <c r="Q2858" s="15"/>
      <c r="R2858" s="15"/>
      <c r="S2858" s="19"/>
      <c r="T2858" s="15"/>
      <c r="U2858" s="17"/>
      <c r="V2858" s="15"/>
      <c r="W2858" s="15"/>
      <c r="X2858" s="15" t="s">
        <v>158</v>
      </c>
      <c r="Y2858" s="15" t="s">
        <v>17558</v>
      </c>
      <c r="AB2858" s="20"/>
      <c r="AC2858" s="21" t="s">
        <v>17717</v>
      </c>
      <c r="AD2858" s="21" t="s">
        <v>17718</v>
      </c>
      <c r="AE2858" s="15"/>
      <c r="AF2858" s="15"/>
      <c r="AG2858" s="22">
        <f t="shared" si="288"/>
        <v>0.38709677419354838</v>
      </c>
      <c r="AH2858" s="15"/>
      <c r="AI2858" s="17"/>
      <c r="AJ2858" s="17"/>
      <c r="AK2858" s="17" t="e">
        <f>VLOOKUP(A2858,'[1]Deals (Exits)'!B:B,1,FALSE)</f>
        <v>#N/A</v>
      </c>
      <c r="AL2858" s="23"/>
      <c r="AM2858" s="17"/>
      <c r="AN2858" s="17"/>
      <c r="AO2858" s="17"/>
      <c r="AP2858" s="17"/>
      <c r="AQ2858" s="18"/>
      <c r="AR2858" s="18"/>
      <c r="AS2858" s="17"/>
      <c r="AT2858" s="17"/>
      <c r="AU2858" s="18"/>
      <c r="AV2858" s="17"/>
      <c r="AW2858" s="17"/>
      <c r="AX2858" s="17"/>
      <c r="AY2858" s="17"/>
      <c r="AZ2858" s="17"/>
      <c r="BA2858" s="17"/>
      <c r="BB2858" s="17"/>
      <c r="BC2858" s="17"/>
      <c r="BD2858" s="17"/>
      <c r="BE2858" s="17"/>
      <c r="BF2858" s="17"/>
      <c r="BG2858" s="17"/>
      <c r="BH2858" s="17"/>
      <c r="BI2858" s="17"/>
      <c r="BJ2858" s="17"/>
      <c r="BK2858" s="17"/>
      <c r="BL2858" s="17"/>
      <c r="BM2858" s="17"/>
      <c r="BN2858" s="15"/>
      <c r="BO2858" s="15"/>
      <c r="BP2858" s="22"/>
      <c r="BQ2858" s="15"/>
      <c r="BR2858" s="15"/>
      <c r="BS2858" s="15"/>
      <c r="BT2858" s="15"/>
      <c r="BU2858" s="15"/>
      <c r="BV2858" s="15"/>
      <c r="BW2858" s="15"/>
      <c r="BX2858" s="15"/>
      <c r="BY2858" s="15"/>
      <c r="BZ2858" s="15"/>
      <c r="CA2858" s="15"/>
      <c r="CB2858" s="15"/>
      <c r="CC2858" s="15"/>
      <c r="CD2858" s="15"/>
      <c r="CE2858" s="15"/>
      <c r="CF2858" s="15"/>
      <c r="CG2858" s="15"/>
      <c r="CH2858" s="15"/>
      <c r="CI2858" s="15"/>
      <c r="CJ2858" s="15"/>
    </row>
    <row r="2859" spans="1:88" ht="12.75">
      <c r="A2859" s="25" t="s">
        <v>17719</v>
      </c>
      <c r="B2859" t="s">
        <v>17720</v>
      </c>
      <c r="C2859" s="15" t="s">
        <v>58</v>
      </c>
      <c r="D2859" s="16">
        <v>2014</v>
      </c>
      <c r="E2859" s="15" t="s">
        <v>2406</v>
      </c>
      <c r="F2859" s="26"/>
      <c r="G2859" s="26" t="s">
        <v>91</v>
      </c>
      <c r="H2859" s="26" t="s">
        <v>91</v>
      </c>
      <c r="I2859" s="15" t="s">
        <v>91</v>
      </c>
      <c r="J2859" s="26"/>
      <c r="K2859" s="17">
        <f t="shared" si="289"/>
        <v>0</v>
      </c>
      <c r="L2859" s="15"/>
      <c r="M2859" s="15"/>
      <c r="N2859" s="15"/>
      <c r="O2859" s="15"/>
      <c r="P2859" s="15"/>
      <c r="Q2859" s="15"/>
      <c r="R2859" s="15"/>
      <c r="S2859" s="19"/>
      <c r="T2859" s="15"/>
      <c r="U2859" s="17"/>
      <c r="V2859" s="15"/>
      <c r="W2859" s="15"/>
      <c r="X2859" s="15" t="s">
        <v>657</v>
      </c>
      <c r="Y2859" s="15" t="s">
        <v>17721</v>
      </c>
      <c r="AB2859" s="20"/>
      <c r="AC2859" s="21" t="s">
        <v>17722</v>
      </c>
      <c r="AD2859" s="15"/>
      <c r="AE2859" s="21" t="s">
        <v>17723</v>
      </c>
      <c r="AF2859" s="21" t="s">
        <v>17724</v>
      </c>
      <c r="AG2859" s="22">
        <f t="shared" si="288"/>
        <v>0.41935483870967744</v>
      </c>
      <c r="AH2859" s="15"/>
      <c r="AI2859" s="17"/>
      <c r="AJ2859" s="17"/>
      <c r="AK2859" s="17" t="e">
        <f>VLOOKUP(A2859,'[1]Deals (Exits)'!B:B,1,FALSE)</f>
        <v>#N/A</v>
      </c>
      <c r="AL2859" s="23"/>
      <c r="AM2859" s="17"/>
      <c r="AN2859" s="17"/>
      <c r="AO2859" s="17"/>
      <c r="AP2859" s="17"/>
      <c r="AQ2859" s="18"/>
      <c r="AR2859" s="18"/>
      <c r="AS2859" s="17"/>
      <c r="AT2859" s="17"/>
      <c r="AU2859" s="18"/>
      <c r="AV2859" s="17"/>
      <c r="AW2859" s="17"/>
      <c r="AX2859" s="17"/>
      <c r="AY2859" s="17"/>
      <c r="AZ2859" s="17"/>
      <c r="BA2859" s="17"/>
      <c r="BB2859" s="17"/>
      <c r="BC2859" s="17"/>
      <c r="BD2859" s="17"/>
      <c r="BE2859" s="17"/>
      <c r="BF2859" s="17"/>
      <c r="BG2859" s="17"/>
      <c r="BH2859" s="17"/>
      <c r="BI2859" s="17"/>
      <c r="BJ2859" s="17"/>
      <c r="BK2859" s="17"/>
      <c r="BL2859" s="17"/>
      <c r="BM2859" s="17"/>
      <c r="BN2859" s="15"/>
      <c r="BO2859" s="15"/>
      <c r="BP2859" s="22"/>
      <c r="BQ2859" s="15"/>
      <c r="BR2859" s="15"/>
      <c r="BS2859" s="15"/>
      <c r="BT2859" s="15"/>
      <c r="BU2859" s="15"/>
      <c r="BV2859" s="15"/>
      <c r="BW2859" s="15"/>
      <c r="BX2859" s="15"/>
      <c r="BY2859" s="15"/>
      <c r="BZ2859" s="15"/>
      <c r="CA2859" s="15"/>
      <c r="CB2859" s="15"/>
      <c r="CC2859" s="15"/>
      <c r="CD2859" s="15"/>
      <c r="CE2859" s="15"/>
      <c r="CF2859" s="15"/>
      <c r="CG2859" s="15"/>
      <c r="CH2859" s="15"/>
      <c r="CI2859" s="15"/>
      <c r="CJ2859" s="15"/>
    </row>
    <row r="2860" spans="1:88" ht="12.75">
      <c r="A2860" s="25" t="s">
        <v>17725</v>
      </c>
      <c r="B2860" s="15" t="s">
        <v>17726</v>
      </c>
      <c r="C2860" s="15" t="s">
        <v>58</v>
      </c>
      <c r="D2860" s="16">
        <v>2014</v>
      </c>
      <c r="E2860" s="15" t="s">
        <v>90</v>
      </c>
      <c r="F2860" s="26"/>
      <c r="G2860" s="26" t="s">
        <v>91</v>
      </c>
      <c r="H2860" s="26" t="s">
        <v>91</v>
      </c>
      <c r="I2860" s="15" t="s">
        <v>91</v>
      </c>
      <c r="J2860" s="26" t="s">
        <v>17727</v>
      </c>
      <c r="K2860" s="17">
        <f t="shared" si="289"/>
        <v>0</v>
      </c>
      <c r="L2860" s="15"/>
      <c r="M2860" s="15"/>
      <c r="N2860" s="15"/>
      <c r="O2860" s="15"/>
      <c r="P2860" s="15"/>
      <c r="Q2860" s="15"/>
      <c r="R2860" s="15"/>
      <c r="S2860" s="19"/>
      <c r="T2860" s="15"/>
      <c r="U2860" s="17"/>
      <c r="V2860" s="15"/>
      <c r="W2860" s="15"/>
      <c r="X2860" s="15" t="s">
        <v>191</v>
      </c>
      <c r="Y2860" s="15" t="s">
        <v>4528</v>
      </c>
      <c r="AB2860" s="20"/>
      <c r="AC2860" s="21" t="s">
        <v>17728</v>
      </c>
      <c r="AD2860" s="21" t="s">
        <v>17729</v>
      </c>
      <c r="AE2860" s="21" t="s">
        <v>17730</v>
      </c>
      <c r="AF2860" s="21" t="s">
        <v>17731</v>
      </c>
      <c r="AG2860" s="22">
        <f t="shared" si="288"/>
        <v>0.4838709677419355</v>
      </c>
      <c r="AH2860" s="15"/>
      <c r="AI2860" s="17"/>
      <c r="AJ2860" s="17"/>
      <c r="AK2860" s="17" t="e">
        <f>VLOOKUP(A2860,'[1]Deals (Exits)'!B:B,1,FALSE)</f>
        <v>#N/A</v>
      </c>
      <c r="AL2860" s="23"/>
      <c r="AM2860" s="17"/>
      <c r="AN2860" s="17"/>
      <c r="AO2860" s="17"/>
      <c r="AP2860" s="17"/>
      <c r="AQ2860" s="18"/>
      <c r="AR2860" s="18"/>
      <c r="AS2860" s="17"/>
      <c r="AT2860" s="17"/>
      <c r="AU2860" s="18"/>
      <c r="AV2860" s="17"/>
      <c r="AW2860" s="17"/>
      <c r="AX2860" s="17"/>
      <c r="AY2860" s="17"/>
      <c r="AZ2860" s="17"/>
      <c r="BA2860" s="17"/>
      <c r="BB2860" s="17"/>
      <c r="BC2860" s="17"/>
      <c r="BD2860" s="17"/>
      <c r="BE2860" s="17"/>
      <c r="BF2860" s="17"/>
      <c r="BG2860" s="17"/>
      <c r="BH2860" s="17"/>
      <c r="BI2860" s="17"/>
      <c r="BJ2860" s="17"/>
      <c r="BK2860" s="17"/>
      <c r="BL2860" s="17"/>
      <c r="BM2860" s="17"/>
      <c r="BN2860" s="15"/>
      <c r="BO2860" s="15"/>
      <c r="BP2860" s="22"/>
      <c r="BQ2860" s="15"/>
      <c r="BR2860" s="15"/>
      <c r="BS2860" s="15"/>
      <c r="BT2860" s="15"/>
      <c r="BU2860" s="15"/>
      <c r="BV2860" s="15"/>
      <c r="BW2860" s="15"/>
      <c r="BX2860" s="15"/>
      <c r="BY2860" s="15"/>
      <c r="BZ2860" s="15"/>
      <c r="CA2860" s="15"/>
      <c r="CB2860" s="15"/>
      <c r="CC2860" s="15"/>
      <c r="CD2860" s="15"/>
      <c r="CE2860" s="15"/>
      <c r="CF2860" s="15"/>
      <c r="CG2860" s="15"/>
      <c r="CH2860" s="15"/>
      <c r="CI2860" s="15"/>
      <c r="CJ2860" s="15"/>
    </row>
    <row r="2861" spans="1:88" ht="12.75">
      <c r="A2861" s="25" t="s">
        <v>17732</v>
      </c>
      <c r="B2861" s="15" t="s">
        <v>17733</v>
      </c>
      <c r="C2861" s="15" t="s">
        <v>58</v>
      </c>
      <c r="D2861" s="16">
        <v>2016</v>
      </c>
      <c r="E2861" s="15" t="s">
        <v>90</v>
      </c>
      <c r="F2861" s="26"/>
      <c r="G2861" s="26" t="s">
        <v>91</v>
      </c>
      <c r="H2861" s="26" t="s">
        <v>91</v>
      </c>
      <c r="I2861" s="15" t="s">
        <v>91</v>
      </c>
      <c r="J2861" s="26"/>
      <c r="K2861" s="17">
        <f t="shared" si="289"/>
        <v>0</v>
      </c>
      <c r="L2861" s="15"/>
      <c r="M2861" s="15"/>
      <c r="N2861" s="15"/>
      <c r="O2861" s="15"/>
      <c r="P2861" s="15"/>
      <c r="Q2861" s="15"/>
      <c r="R2861" s="15"/>
      <c r="S2861" s="19"/>
      <c r="T2861" s="15"/>
      <c r="U2861" s="17"/>
      <c r="V2861" s="15"/>
      <c r="W2861" s="15"/>
      <c r="X2861" s="15" t="s">
        <v>79</v>
      </c>
      <c r="Y2861" s="15" t="s">
        <v>7570</v>
      </c>
      <c r="AB2861" s="20"/>
      <c r="AC2861" s="21" t="s">
        <v>17734</v>
      </c>
      <c r="AD2861" s="21" t="s">
        <v>17735</v>
      </c>
      <c r="AE2861" s="21" t="s">
        <v>17736</v>
      </c>
      <c r="AF2861" s="15"/>
      <c r="AG2861" s="22">
        <f t="shared" si="288"/>
        <v>0.41935483870967744</v>
      </c>
      <c r="AH2861" s="15"/>
      <c r="AI2861" s="17"/>
      <c r="AJ2861" s="17"/>
      <c r="AK2861" s="17" t="e">
        <f>VLOOKUP(A2861,'[1]Deals (Exits)'!B:B,1,FALSE)</f>
        <v>#N/A</v>
      </c>
      <c r="AL2861" s="23"/>
      <c r="AM2861" s="17"/>
      <c r="AN2861" s="17"/>
      <c r="AO2861" s="17"/>
      <c r="AP2861" s="17"/>
      <c r="AQ2861" s="18"/>
      <c r="AR2861" s="18"/>
      <c r="AS2861" s="17"/>
      <c r="AT2861" s="17"/>
      <c r="AU2861" s="18"/>
      <c r="AV2861" s="17"/>
      <c r="AW2861" s="17"/>
      <c r="AX2861" s="17"/>
      <c r="AY2861" s="17"/>
      <c r="AZ2861" s="17"/>
      <c r="BA2861" s="17"/>
      <c r="BB2861" s="17"/>
      <c r="BC2861" s="17"/>
      <c r="BD2861" s="17"/>
      <c r="BE2861" s="17"/>
      <c r="BF2861" s="17"/>
      <c r="BG2861" s="17"/>
      <c r="BH2861" s="17"/>
      <c r="BI2861" s="17"/>
      <c r="BJ2861" s="17"/>
      <c r="BK2861" s="17"/>
      <c r="BL2861" s="17"/>
      <c r="BM2861" s="17"/>
      <c r="BN2861" s="15"/>
      <c r="BO2861" s="15"/>
      <c r="BP2861" s="22"/>
      <c r="BQ2861" s="15"/>
      <c r="BR2861" s="15"/>
      <c r="BS2861" s="15"/>
      <c r="BT2861" s="15"/>
      <c r="BU2861" s="15"/>
      <c r="BV2861" s="15"/>
      <c r="BW2861" s="15"/>
      <c r="BX2861" s="15"/>
      <c r="BY2861" s="15"/>
      <c r="BZ2861" s="15"/>
      <c r="CA2861" s="15"/>
      <c r="CB2861" s="15"/>
      <c r="CC2861" s="15"/>
      <c r="CD2861" s="15"/>
      <c r="CE2861" s="15"/>
      <c r="CF2861" s="15"/>
      <c r="CG2861" s="15"/>
      <c r="CH2861" s="15"/>
      <c r="CI2861" s="15"/>
      <c r="CJ2861" s="15"/>
    </row>
    <row r="2862" spans="1:88" ht="12.75">
      <c r="A2862" s="25" t="s">
        <v>17737</v>
      </c>
      <c r="B2862" s="15" t="s">
        <v>17738</v>
      </c>
      <c r="C2862" s="15" t="s">
        <v>58</v>
      </c>
      <c r="D2862" s="16">
        <v>2017</v>
      </c>
      <c r="E2862" s="15" t="s">
        <v>1472</v>
      </c>
      <c r="F2862" s="26"/>
      <c r="G2862" s="26" t="s">
        <v>91</v>
      </c>
      <c r="H2862" s="26" t="s">
        <v>91</v>
      </c>
      <c r="I2862" s="15" t="s">
        <v>91</v>
      </c>
      <c r="J2862" s="26"/>
      <c r="K2862" s="17">
        <f t="shared" si="289"/>
        <v>0</v>
      </c>
      <c r="L2862" s="15"/>
      <c r="M2862" s="15"/>
      <c r="N2862" s="15"/>
      <c r="O2862" s="15"/>
      <c r="P2862" s="15"/>
      <c r="Q2862" s="15"/>
      <c r="R2862" s="15"/>
      <c r="S2862" s="19"/>
      <c r="T2862" s="15"/>
      <c r="U2862" s="17"/>
      <c r="V2862" s="15"/>
      <c r="W2862" s="15"/>
      <c r="X2862" s="15" t="s">
        <v>404</v>
      </c>
      <c r="Y2862" s="15" t="s">
        <v>921</v>
      </c>
      <c r="AB2862" s="20"/>
      <c r="AC2862" s="21" t="s">
        <v>17739</v>
      </c>
      <c r="AD2862" s="15"/>
      <c r="AE2862" s="15"/>
      <c r="AF2862" s="15"/>
      <c r="AG2862" s="22">
        <f t="shared" si="288"/>
        <v>0.35483870967741937</v>
      </c>
      <c r="AH2862" s="15"/>
      <c r="AI2862" s="17"/>
      <c r="AJ2862" s="17"/>
      <c r="AK2862" s="17" t="e">
        <f>VLOOKUP(A2862,'[1]Deals (Exits)'!B:B,1,FALSE)</f>
        <v>#N/A</v>
      </c>
      <c r="AL2862" s="23"/>
      <c r="AM2862" s="17"/>
      <c r="AN2862" s="17"/>
      <c r="AO2862" s="17"/>
      <c r="AP2862" s="17"/>
      <c r="AQ2862" s="18"/>
      <c r="AR2862" s="18"/>
      <c r="AS2862" s="17"/>
      <c r="AT2862" s="17"/>
      <c r="AU2862" s="18"/>
      <c r="AV2862" s="17"/>
      <c r="AW2862" s="17"/>
      <c r="AX2862" s="17"/>
      <c r="AY2862" s="17"/>
      <c r="AZ2862" s="17"/>
      <c r="BA2862" s="17"/>
      <c r="BB2862" s="17"/>
      <c r="BC2862" s="17"/>
      <c r="BD2862" s="17"/>
      <c r="BE2862" s="17"/>
      <c r="BF2862" s="17"/>
      <c r="BG2862" s="17"/>
      <c r="BH2862" s="17"/>
      <c r="BI2862" s="17"/>
      <c r="BJ2862" s="17"/>
      <c r="BK2862" s="17"/>
      <c r="BL2862" s="17"/>
      <c r="BM2862" s="17"/>
      <c r="BN2862" s="15"/>
      <c r="BO2862" s="15"/>
      <c r="BP2862" s="22"/>
      <c r="BQ2862" s="15"/>
      <c r="BR2862" s="15"/>
      <c r="BS2862" s="15"/>
      <c r="BT2862" s="15"/>
      <c r="BU2862" s="15"/>
      <c r="BV2862" s="15"/>
      <c r="BW2862" s="15"/>
      <c r="BX2862" s="15"/>
      <c r="BY2862" s="15"/>
      <c r="BZ2862" s="15"/>
      <c r="CA2862" s="15"/>
      <c r="CB2862" s="15"/>
      <c r="CC2862" s="15"/>
      <c r="CD2862" s="15"/>
      <c r="CE2862" s="15"/>
      <c r="CF2862" s="15"/>
      <c r="CG2862" s="15"/>
      <c r="CH2862" s="15"/>
      <c r="CI2862" s="15"/>
      <c r="CJ2862" s="15"/>
    </row>
    <row r="2863" spans="1:88" ht="12.75">
      <c r="A2863" t="s">
        <v>17740</v>
      </c>
      <c r="B2863" s="15" t="s">
        <v>17741</v>
      </c>
      <c r="C2863" s="15" t="s">
        <v>58</v>
      </c>
      <c r="D2863" s="16">
        <v>2013</v>
      </c>
      <c r="E2863" s="15" t="s">
        <v>1472</v>
      </c>
      <c r="F2863" s="26"/>
      <c r="G2863" s="26" t="s">
        <v>91</v>
      </c>
      <c r="H2863" s="26" t="s">
        <v>91</v>
      </c>
      <c r="I2863" s="15" t="s">
        <v>91</v>
      </c>
      <c r="J2863" s="26"/>
      <c r="K2863" s="17">
        <f t="shared" si="289"/>
        <v>0</v>
      </c>
      <c r="L2863" s="15"/>
      <c r="M2863" s="15"/>
      <c r="N2863" s="15"/>
      <c r="O2863" s="15"/>
      <c r="P2863" s="15"/>
      <c r="Q2863" s="15"/>
      <c r="R2863" s="15"/>
      <c r="S2863" s="19"/>
      <c r="T2863" s="15"/>
      <c r="U2863" s="17"/>
      <c r="V2863" s="15"/>
      <c r="W2863" s="15"/>
      <c r="X2863" s="15" t="s">
        <v>191</v>
      </c>
      <c r="Y2863" s="15"/>
      <c r="AB2863" s="20"/>
      <c r="AC2863" s="21" t="s">
        <v>17742</v>
      </c>
      <c r="AD2863" s="15"/>
      <c r="AE2863" s="21" t="s">
        <v>17743</v>
      </c>
      <c r="AF2863" s="15"/>
      <c r="AG2863" s="22">
        <f t="shared" si="288"/>
        <v>0.35483870967741937</v>
      </c>
      <c r="AH2863" s="15"/>
      <c r="AI2863" s="17"/>
      <c r="AJ2863" s="17"/>
      <c r="AK2863" s="17" t="e">
        <f>VLOOKUP(A2863,'[1]Deals (Exits)'!B:B,1,FALSE)</f>
        <v>#N/A</v>
      </c>
      <c r="AL2863" s="23"/>
      <c r="AM2863" s="17"/>
      <c r="AN2863" s="17"/>
      <c r="AO2863" s="17"/>
      <c r="AP2863" s="17"/>
      <c r="AQ2863" s="18"/>
      <c r="AR2863" s="18"/>
      <c r="AS2863" s="17"/>
      <c r="AT2863" s="17"/>
      <c r="AU2863" s="18"/>
      <c r="AV2863" s="17"/>
      <c r="AW2863" s="17"/>
      <c r="AX2863" s="17"/>
      <c r="AY2863" s="17"/>
      <c r="AZ2863" s="17"/>
      <c r="BA2863" s="17"/>
      <c r="BB2863" s="17"/>
      <c r="BC2863" s="17"/>
      <c r="BD2863" s="17"/>
      <c r="BE2863" s="17"/>
      <c r="BF2863" s="17"/>
      <c r="BG2863" s="17"/>
      <c r="BH2863" s="17"/>
      <c r="BI2863" s="17"/>
      <c r="BJ2863" s="17"/>
      <c r="BK2863" s="17"/>
      <c r="BL2863" s="17"/>
      <c r="BM2863" s="17"/>
      <c r="BN2863" s="15"/>
      <c r="BO2863" s="15"/>
      <c r="BP2863" s="22"/>
      <c r="BQ2863" s="15"/>
      <c r="BR2863" s="15"/>
      <c r="BS2863" s="15"/>
      <c r="BT2863" s="15"/>
      <c r="BU2863" s="15"/>
      <c r="BV2863" s="15"/>
      <c r="BW2863" s="15"/>
      <c r="BX2863" s="15"/>
      <c r="BY2863" s="15"/>
      <c r="BZ2863" s="15"/>
      <c r="CA2863" s="15"/>
      <c r="CB2863" s="15"/>
      <c r="CC2863" s="15"/>
      <c r="CD2863" s="15"/>
      <c r="CE2863" s="15"/>
      <c r="CF2863" s="15"/>
      <c r="CG2863" s="15"/>
      <c r="CH2863" s="15"/>
      <c r="CI2863" s="15"/>
      <c r="CJ2863" s="15"/>
    </row>
    <row r="2864" spans="1:88" ht="12.75">
      <c r="A2864" s="25" t="s">
        <v>17744</v>
      </c>
      <c r="B2864" s="15" t="s">
        <v>17745</v>
      </c>
      <c r="C2864" s="15" t="s">
        <v>58</v>
      </c>
      <c r="D2864" s="16">
        <v>2014</v>
      </c>
      <c r="E2864" s="15" t="s">
        <v>90</v>
      </c>
      <c r="F2864" s="26"/>
      <c r="G2864" s="26" t="s">
        <v>91</v>
      </c>
      <c r="H2864" s="26" t="s">
        <v>91</v>
      </c>
      <c r="I2864" s="15" t="s">
        <v>91</v>
      </c>
      <c r="J2864" s="26"/>
      <c r="K2864" s="17">
        <f t="shared" si="289"/>
        <v>0</v>
      </c>
      <c r="L2864" s="15"/>
      <c r="M2864" s="15"/>
      <c r="N2864" s="15"/>
      <c r="O2864" s="15"/>
      <c r="P2864" s="15"/>
      <c r="Q2864" s="15"/>
      <c r="R2864" s="15"/>
      <c r="S2864" s="19"/>
      <c r="T2864" s="15"/>
      <c r="U2864" s="17"/>
      <c r="V2864" s="15"/>
      <c r="W2864" s="15"/>
      <c r="X2864" s="15" t="s">
        <v>134</v>
      </c>
      <c r="Y2864" s="15" t="s">
        <v>17746</v>
      </c>
      <c r="AB2864" s="20"/>
      <c r="AC2864" s="21" t="s">
        <v>17747</v>
      </c>
      <c r="AD2864" s="15"/>
      <c r="AE2864" s="15"/>
      <c r="AF2864" s="21" t="s">
        <v>17748</v>
      </c>
      <c r="AG2864" s="22">
        <f t="shared" si="288"/>
        <v>0.38709677419354838</v>
      </c>
      <c r="AH2864" s="15"/>
      <c r="AI2864" s="17"/>
      <c r="AJ2864" s="17"/>
      <c r="AK2864" s="17" t="e">
        <f>VLOOKUP(A2864,'[1]Deals (Exits)'!B:B,1,FALSE)</f>
        <v>#N/A</v>
      </c>
      <c r="AL2864" s="23"/>
      <c r="AM2864" s="17"/>
      <c r="AN2864" s="17"/>
      <c r="AO2864" s="17"/>
      <c r="AP2864" s="17"/>
      <c r="AQ2864" s="18"/>
      <c r="AR2864" s="18"/>
      <c r="AS2864" s="17"/>
      <c r="AT2864" s="17"/>
      <c r="AU2864" s="18"/>
      <c r="AV2864" s="17"/>
      <c r="AW2864" s="17"/>
      <c r="AX2864" s="17"/>
      <c r="AY2864" s="17"/>
      <c r="AZ2864" s="17"/>
      <c r="BA2864" s="17"/>
      <c r="BB2864" s="17"/>
      <c r="BC2864" s="17"/>
      <c r="BD2864" s="17"/>
      <c r="BE2864" s="17"/>
      <c r="BF2864" s="17"/>
      <c r="BG2864" s="17"/>
      <c r="BH2864" s="17"/>
      <c r="BI2864" s="17"/>
      <c r="BJ2864" s="17"/>
      <c r="BK2864" s="17"/>
      <c r="BL2864" s="17"/>
      <c r="BM2864" s="17"/>
      <c r="BN2864" s="15"/>
      <c r="BO2864" s="15"/>
      <c r="BP2864" s="22"/>
      <c r="BQ2864" s="15"/>
      <c r="BR2864" s="15"/>
      <c r="BS2864" s="15"/>
      <c r="BT2864" s="15"/>
      <c r="BU2864" s="15"/>
      <c r="BV2864" s="15"/>
      <c r="BW2864" s="15"/>
      <c r="BX2864" s="15"/>
      <c r="BY2864" s="15"/>
      <c r="BZ2864" s="15"/>
      <c r="CA2864" s="15"/>
      <c r="CB2864" s="15"/>
      <c r="CC2864" s="15"/>
      <c r="CD2864" s="15"/>
      <c r="CE2864" s="15"/>
      <c r="CF2864" s="15"/>
      <c r="CG2864" s="15"/>
      <c r="CH2864" s="15"/>
      <c r="CI2864" s="15"/>
      <c r="CJ2864" s="15"/>
    </row>
    <row r="2865" spans="1:88" ht="12.75">
      <c r="A2865" s="25" t="s">
        <v>17749</v>
      </c>
      <c r="B2865" s="15" t="s">
        <v>17750</v>
      </c>
      <c r="C2865" s="15" t="s">
        <v>58</v>
      </c>
      <c r="D2865" s="16">
        <v>2014</v>
      </c>
      <c r="E2865" s="15" t="s">
        <v>1472</v>
      </c>
      <c r="F2865" s="26"/>
      <c r="G2865" s="26" t="s">
        <v>91</v>
      </c>
      <c r="H2865" s="26" t="s">
        <v>91</v>
      </c>
      <c r="I2865" s="15" t="s">
        <v>91</v>
      </c>
      <c r="J2865" s="26"/>
      <c r="K2865" s="17">
        <f t="shared" si="289"/>
        <v>0</v>
      </c>
      <c r="L2865" s="15"/>
      <c r="M2865" s="15"/>
      <c r="N2865" s="15"/>
      <c r="O2865" s="15"/>
      <c r="P2865" s="15"/>
      <c r="Q2865" s="15"/>
      <c r="R2865" s="15"/>
      <c r="S2865" s="19"/>
      <c r="T2865" s="15"/>
      <c r="U2865" s="17"/>
      <c r="V2865" s="15"/>
      <c r="W2865" s="15"/>
      <c r="X2865" s="15" t="s">
        <v>404</v>
      </c>
      <c r="Y2865" s="15"/>
      <c r="AB2865" s="20"/>
      <c r="AC2865" s="21" t="s">
        <v>17751</v>
      </c>
      <c r="AD2865" s="15"/>
      <c r="AE2865" s="15"/>
      <c r="AF2865" s="15"/>
      <c r="AG2865" s="22">
        <f t="shared" si="288"/>
        <v>0.32258064516129031</v>
      </c>
      <c r="AH2865" s="15"/>
      <c r="AI2865" s="17"/>
      <c r="AJ2865" s="17"/>
      <c r="AK2865" s="17" t="e">
        <f>VLOOKUP(A2865,'[1]Deals (Exits)'!B:B,1,FALSE)</f>
        <v>#N/A</v>
      </c>
      <c r="AL2865" s="23"/>
      <c r="AM2865" s="17"/>
      <c r="AN2865" s="17"/>
      <c r="AO2865" s="17"/>
      <c r="AP2865" s="17"/>
      <c r="AQ2865" s="18"/>
      <c r="AR2865" s="18"/>
      <c r="AS2865" s="17"/>
      <c r="AT2865" s="17"/>
      <c r="AU2865" s="18"/>
      <c r="AV2865" s="17"/>
      <c r="AW2865" s="17"/>
      <c r="AX2865" s="17"/>
      <c r="AY2865" s="17"/>
      <c r="AZ2865" s="17"/>
      <c r="BA2865" s="17"/>
      <c r="BB2865" s="17"/>
      <c r="BC2865" s="17"/>
      <c r="BD2865" s="17"/>
      <c r="BE2865" s="17"/>
      <c r="BF2865" s="17"/>
      <c r="BG2865" s="17"/>
      <c r="BH2865" s="17"/>
      <c r="BI2865" s="17"/>
      <c r="BJ2865" s="17"/>
      <c r="BK2865" s="17"/>
      <c r="BL2865" s="17"/>
      <c r="BM2865" s="17"/>
      <c r="BN2865" s="15"/>
      <c r="BO2865" s="15"/>
      <c r="BP2865" s="22"/>
      <c r="BQ2865" s="15"/>
      <c r="BR2865" s="15"/>
      <c r="BS2865" s="15"/>
      <c r="BT2865" s="15"/>
      <c r="BU2865" s="15"/>
      <c r="BV2865" s="15"/>
      <c r="BW2865" s="15"/>
      <c r="BX2865" s="15"/>
      <c r="BY2865" s="15"/>
      <c r="BZ2865" s="15"/>
      <c r="CA2865" s="15"/>
      <c r="CB2865" s="15"/>
      <c r="CC2865" s="15"/>
      <c r="CD2865" s="15"/>
      <c r="CE2865" s="15"/>
      <c r="CF2865" s="15"/>
      <c r="CG2865" s="15"/>
      <c r="CH2865" s="15"/>
      <c r="CI2865" s="15"/>
      <c r="CJ2865" s="15"/>
    </row>
    <row r="2866" spans="1:88" ht="12.75">
      <c r="A2866" s="25" t="s">
        <v>17752</v>
      </c>
      <c r="B2866" s="15" t="s">
        <v>17753</v>
      </c>
      <c r="C2866" s="15" t="s">
        <v>58</v>
      </c>
      <c r="D2866" s="16">
        <v>2014</v>
      </c>
      <c r="E2866" s="15" t="s">
        <v>90</v>
      </c>
      <c r="F2866" s="26"/>
      <c r="G2866" s="26" t="s">
        <v>91</v>
      </c>
      <c r="H2866" s="26" t="s">
        <v>91</v>
      </c>
      <c r="I2866" s="15" t="s">
        <v>91</v>
      </c>
      <c r="J2866" s="26"/>
      <c r="K2866" s="17">
        <f t="shared" si="289"/>
        <v>0</v>
      </c>
      <c r="L2866" s="15"/>
      <c r="M2866" s="15"/>
      <c r="N2866" s="15"/>
      <c r="O2866" s="15"/>
      <c r="P2866" s="15"/>
      <c r="Q2866" s="15"/>
      <c r="R2866" s="15"/>
      <c r="S2866" s="19"/>
      <c r="T2866" s="15"/>
      <c r="U2866" s="17"/>
      <c r="V2866" s="15"/>
      <c r="W2866" s="15"/>
      <c r="X2866" s="15" t="s">
        <v>256</v>
      </c>
      <c r="Y2866" s="15"/>
      <c r="AB2866" s="20"/>
      <c r="AC2866" s="21" t="s">
        <v>17754</v>
      </c>
      <c r="AD2866" s="15"/>
      <c r="AE2866" s="21" t="s">
        <v>17755</v>
      </c>
      <c r="AF2866" s="21" t="s">
        <v>17756</v>
      </c>
      <c r="AG2866" s="22">
        <f t="shared" si="288"/>
        <v>0.38709677419354838</v>
      </c>
      <c r="AH2866" s="15"/>
      <c r="AI2866" s="17"/>
      <c r="AJ2866" s="17"/>
      <c r="AK2866" s="17" t="e">
        <f>VLOOKUP(A2866,'[1]Deals (Exits)'!B:B,1,FALSE)</f>
        <v>#N/A</v>
      </c>
      <c r="AL2866" s="23"/>
      <c r="AM2866" s="17"/>
      <c r="AN2866" s="17"/>
      <c r="AO2866" s="17"/>
      <c r="AP2866" s="17"/>
      <c r="AQ2866" s="18"/>
      <c r="AR2866" s="18"/>
      <c r="AS2866" s="17"/>
      <c r="AT2866" s="17"/>
      <c r="AU2866" s="18"/>
      <c r="AV2866" s="17"/>
      <c r="AW2866" s="17"/>
      <c r="AX2866" s="17"/>
      <c r="AY2866" s="17"/>
      <c r="AZ2866" s="17"/>
      <c r="BA2866" s="17"/>
      <c r="BB2866" s="17"/>
      <c r="BC2866" s="17"/>
      <c r="BD2866" s="17"/>
      <c r="BE2866" s="17"/>
      <c r="BF2866" s="17"/>
      <c r="BG2866" s="17"/>
      <c r="BH2866" s="17"/>
      <c r="BI2866" s="17"/>
      <c r="BJ2866" s="17"/>
      <c r="BK2866" s="17"/>
      <c r="BL2866" s="17"/>
      <c r="BM2866" s="17"/>
      <c r="BN2866" s="15"/>
      <c r="BO2866" s="15"/>
      <c r="BP2866" s="22"/>
      <c r="BQ2866" s="15"/>
      <c r="BR2866" s="15"/>
      <c r="BS2866" s="15"/>
      <c r="BT2866" s="15"/>
      <c r="BU2866" s="15"/>
      <c r="BV2866" s="15"/>
      <c r="BW2866" s="15"/>
      <c r="BX2866" s="15"/>
      <c r="BY2866" s="15"/>
      <c r="BZ2866" s="15"/>
      <c r="CA2866" s="15"/>
      <c r="CB2866" s="15"/>
      <c r="CC2866" s="15"/>
      <c r="CD2866" s="15"/>
      <c r="CE2866" s="15"/>
      <c r="CF2866" s="15"/>
      <c r="CG2866" s="15"/>
      <c r="CH2866" s="15"/>
      <c r="CI2866" s="15"/>
      <c r="CJ2866" s="15"/>
    </row>
    <row r="2867" spans="1:88" ht="12.75">
      <c r="A2867" s="81" t="s">
        <v>17757</v>
      </c>
      <c r="B2867" s="15" t="s">
        <v>17758</v>
      </c>
      <c r="C2867" s="15" t="s">
        <v>58</v>
      </c>
      <c r="D2867" s="16">
        <v>2010</v>
      </c>
      <c r="E2867" s="15" t="s">
        <v>2909</v>
      </c>
      <c r="F2867" s="26"/>
      <c r="G2867" s="26" t="s">
        <v>91</v>
      </c>
      <c r="H2867" s="26" t="s">
        <v>91</v>
      </c>
      <c r="I2867" s="15" t="s">
        <v>91</v>
      </c>
      <c r="J2867" s="26"/>
      <c r="K2867" s="17">
        <f t="shared" si="289"/>
        <v>0</v>
      </c>
      <c r="L2867" s="15"/>
      <c r="M2867" s="15"/>
      <c r="N2867" s="15"/>
      <c r="O2867" s="15"/>
      <c r="P2867" s="15"/>
      <c r="Q2867" s="15"/>
      <c r="R2867" s="15"/>
      <c r="S2867" s="19"/>
      <c r="T2867" s="15"/>
      <c r="U2867" s="17"/>
      <c r="V2867" s="15"/>
      <c r="W2867" s="15"/>
      <c r="X2867" s="15" t="s">
        <v>158</v>
      </c>
      <c r="Y2867" s="15"/>
      <c r="AB2867" s="20"/>
      <c r="AC2867" s="21" t="s">
        <v>17759</v>
      </c>
      <c r="AD2867" s="21" t="s">
        <v>17760</v>
      </c>
      <c r="AE2867" s="21" t="s">
        <v>17761</v>
      </c>
      <c r="AF2867" s="21" t="s">
        <v>17762</v>
      </c>
      <c r="AG2867" s="22">
        <f t="shared" si="288"/>
        <v>0.41935483870967744</v>
      </c>
      <c r="AH2867" s="15"/>
      <c r="AI2867" s="17"/>
      <c r="AJ2867" s="17"/>
      <c r="AK2867" s="17" t="e">
        <f>VLOOKUP(A2867,'[1]Deals (Exits)'!B:B,1,FALSE)</f>
        <v>#N/A</v>
      </c>
      <c r="AL2867" s="23"/>
      <c r="AM2867" s="17"/>
      <c r="AN2867" s="17"/>
      <c r="AO2867" s="17"/>
      <c r="AP2867" s="17"/>
      <c r="AQ2867" s="18"/>
      <c r="AR2867" s="18"/>
      <c r="AS2867" s="17"/>
      <c r="AT2867" s="17"/>
      <c r="AU2867" s="18"/>
      <c r="AV2867" s="17"/>
      <c r="AW2867" s="17"/>
      <c r="AX2867" s="17"/>
      <c r="AY2867" s="17"/>
      <c r="AZ2867" s="17"/>
      <c r="BA2867" s="17"/>
      <c r="BB2867" s="17"/>
      <c r="BC2867" s="17"/>
      <c r="BD2867" s="17"/>
      <c r="BE2867" s="17"/>
      <c r="BF2867" s="17"/>
      <c r="BG2867" s="17"/>
      <c r="BH2867" s="17"/>
      <c r="BI2867" s="17"/>
      <c r="BJ2867" s="17"/>
      <c r="BK2867" s="17"/>
      <c r="BL2867" s="17"/>
      <c r="BM2867" s="17"/>
      <c r="BN2867" s="15"/>
      <c r="BO2867" s="15"/>
      <c r="BP2867" s="22"/>
      <c r="BQ2867" s="15"/>
      <c r="BR2867" s="15"/>
      <c r="BS2867" s="15"/>
      <c r="BT2867" s="15"/>
      <c r="BU2867" s="15"/>
      <c r="BV2867" s="15"/>
      <c r="BW2867" s="15"/>
      <c r="BX2867" s="15"/>
      <c r="BY2867" s="15"/>
      <c r="BZ2867" s="15"/>
      <c r="CA2867" s="15"/>
      <c r="CB2867" s="15"/>
      <c r="CC2867" s="15"/>
      <c r="CD2867" s="15"/>
      <c r="CE2867" s="15"/>
      <c r="CF2867" s="15"/>
      <c r="CG2867" s="15"/>
      <c r="CH2867" s="15"/>
      <c r="CI2867" s="15"/>
      <c r="CJ2867" s="15"/>
    </row>
    <row r="2868" spans="1:88" ht="12.75">
      <c r="A2868" s="25" t="s">
        <v>17763</v>
      </c>
      <c r="B2868" s="15" t="s">
        <v>17764</v>
      </c>
      <c r="C2868" s="15" t="s">
        <v>58</v>
      </c>
      <c r="D2868" s="16">
        <v>2015</v>
      </c>
      <c r="E2868" s="15" t="s">
        <v>2909</v>
      </c>
      <c r="F2868" s="26"/>
      <c r="G2868" s="26" t="s">
        <v>91</v>
      </c>
      <c r="H2868" s="26" t="s">
        <v>91</v>
      </c>
      <c r="I2868" s="15" t="s">
        <v>91</v>
      </c>
      <c r="J2868" s="26"/>
      <c r="K2868" s="17">
        <f t="shared" si="289"/>
        <v>0</v>
      </c>
      <c r="L2868" s="15"/>
      <c r="M2868" s="15"/>
      <c r="N2868" s="15"/>
      <c r="O2868" s="15"/>
      <c r="P2868" s="15"/>
      <c r="Q2868" s="15"/>
      <c r="R2868" s="15"/>
      <c r="S2868" s="19"/>
      <c r="T2868" s="15"/>
      <c r="U2868" s="17"/>
      <c r="V2868" s="15"/>
      <c r="W2868" s="15"/>
      <c r="X2868" s="15" t="s">
        <v>158</v>
      </c>
      <c r="Y2868" s="15" t="s">
        <v>17765</v>
      </c>
      <c r="AB2868" s="20"/>
      <c r="AC2868" s="21" t="s">
        <v>17766</v>
      </c>
      <c r="AD2868" s="15"/>
      <c r="AE2868" s="15"/>
      <c r="AF2868" s="15"/>
      <c r="AG2868" s="22">
        <f t="shared" si="288"/>
        <v>0.35483870967741937</v>
      </c>
      <c r="AH2868" s="15"/>
      <c r="AI2868" s="17"/>
      <c r="AJ2868" s="17"/>
      <c r="AK2868" s="17" t="e">
        <f>VLOOKUP(A2868,'[1]Deals (Exits)'!B:B,1,FALSE)</f>
        <v>#N/A</v>
      </c>
      <c r="AL2868" s="23"/>
      <c r="AM2868" s="17"/>
      <c r="AN2868" s="17"/>
      <c r="AO2868" s="17"/>
      <c r="AP2868" s="17"/>
      <c r="AQ2868" s="18"/>
      <c r="AR2868" s="18"/>
      <c r="AS2868" s="17"/>
      <c r="AT2868" s="17"/>
      <c r="AU2868" s="18"/>
      <c r="AV2868" s="17"/>
      <c r="AW2868" s="17"/>
      <c r="AX2868" s="17"/>
      <c r="AY2868" s="17"/>
      <c r="AZ2868" s="17"/>
      <c r="BA2868" s="17"/>
      <c r="BB2868" s="17"/>
      <c r="BC2868" s="17"/>
      <c r="BD2868" s="17"/>
      <c r="BE2868" s="17"/>
      <c r="BF2868" s="17"/>
      <c r="BG2868" s="17"/>
      <c r="BH2868" s="17"/>
      <c r="BI2868" s="17"/>
      <c r="BJ2868" s="17"/>
      <c r="BK2868" s="17"/>
      <c r="BL2868" s="17"/>
      <c r="BM2868" s="17"/>
      <c r="BN2868" s="15"/>
      <c r="BO2868" s="15"/>
      <c r="BP2868" s="22"/>
      <c r="BQ2868" s="15"/>
      <c r="BR2868" s="15"/>
      <c r="BS2868" s="15"/>
      <c r="BT2868" s="15"/>
      <c r="BU2868" s="15"/>
      <c r="BV2868" s="15"/>
      <c r="BW2868" s="15"/>
      <c r="BX2868" s="15"/>
      <c r="BY2868" s="15"/>
      <c r="BZ2868" s="15"/>
      <c r="CA2868" s="15"/>
      <c r="CB2868" s="15"/>
      <c r="CC2868" s="15"/>
      <c r="CD2868" s="15"/>
      <c r="CE2868" s="15"/>
      <c r="CF2868" s="15"/>
      <c r="CG2868" s="15"/>
      <c r="CH2868" s="15"/>
      <c r="CI2868" s="15"/>
      <c r="CJ2868" s="15"/>
    </row>
    <row r="2869" spans="1:88" ht="12.75">
      <c r="A2869" t="s">
        <v>17767</v>
      </c>
      <c r="B2869" t="s">
        <v>17768</v>
      </c>
      <c r="C2869" s="15" t="s">
        <v>58</v>
      </c>
      <c r="D2869" s="16">
        <v>2015</v>
      </c>
      <c r="E2869" s="15" t="s">
        <v>90</v>
      </c>
      <c r="F2869" s="26"/>
      <c r="G2869" s="26" t="s">
        <v>91</v>
      </c>
      <c r="H2869" s="26" t="s">
        <v>91</v>
      </c>
      <c r="I2869" s="15" t="s">
        <v>91</v>
      </c>
      <c r="J2869" s="26"/>
      <c r="K2869" s="17">
        <f t="shared" si="289"/>
        <v>0</v>
      </c>
      <c r="L2869" s="15"/>
      <c r="M2869" s="15"/>
      <c r="N2869" s="15"/>
      <c r="O2869" s="15"/>
      <c r="P2869" s="15"/>
      <c r="Q2869" s="15"/>
      <c r="R2869" s="15"/>
      <c r="S2869" s="19"/>
      <c r="T2869" s="15"/>
      <c r="U2869" s="17"/>
      <c r="V2869" s="15"/>
      <c r="W2869" s="15"/>
      <c r="X2869" s="15" t="s">
        <v>79</v>
      </c>
      <c r="Y2869" s="15"/>
      <c r="AB2869" s="20"/>
      <c r="AC2869" s="21" t="s">
        <v>17769</v>
      </c>
      <c r="AD2869" s="21" t="s">
        <v>17770</v>
      </c>
      <c r="AE2869" s="21" t="s">
        <v>17771</v>
      </c>
      <c r="AF2869" s="21" t="s">
        <v>17772</v>
      </c>
      <c r="AG2869" s="22">
        <f t="shared" si="288"/>
        <v>0.41935483870967744</v>
      </c>
      <c r="AH2869" s="15"/>
      <c r="AI2869" s="17"/>
      <c r="AJ2869" s="17"/>
      <c r="AK2869" s="17" t="e">
        <f>VLOOKUP(A2869,'[1]Deals (Exits)'!B:B,1,FALSE)</f>
        <v>#N/A</v>
      </c>
      <c r="AL2869" s="23"/>
      <c r="AM2869" s="17"/>
      <c r="AN2869" s="17"/>
      <c r="AO2869" s="17"/>
      <c r="AP2869" s="17"/>
      <c r="AQ2869" s="18"/>
      <c r="AR2869" s="18"/>
      <c r="AS2869" s="17"/>
      <c r="AT2869" s="17"/>
      <c r="AU2869" s="18"/>
      <c r="AV2869" s="17"/>
      <c r="AW2869" s="17"/>
      <c r="AX2869" s="17"/>
      <c r="AY2869" s="17"/>
      <c r="AZ2869" s="17"/>
      <c r="BA2869" s="17"/>
      <c r="BB2869" s="17"/>
      <c r="BC2869" s="17"/>
      <c r="BD2869" s="17"/>
      <c r="BE2869" s="17"/>
      <c r="BF2869" s="17"/>
      <c r="BG2869" s="17"/>
      <c r="BH2869" s="17"/>
      <c r="BI2869" s="17"/>
      <c r="BJ2869" s="17"/>
      <c r="BK2869" s="17"/>
      <c r="BL2869" s="17"/>
      <c r="BM2869" s="17"/>
      <c r="BN2869" s="15"/>
      <c r="BO2869" s="15"/>
      <c r="BP2869" s="22"/>
      <c r="BQ2869" s="15"/>
      <c r="BR2869" s="15"/>
      <c r="BS2869" s="15"/>
      <c r="BT2869" s="15"/>
      <c r="BU2869" s="15"/>
      <c r="BV2869" s="15"/>
      <c r="BW2869" s="15"/>
      <c r="BX2869" s="15"/>
      <c r="BY2869" s="15"/>
      <c r="BZ2869" s="15"/>
      <c r="CA2869" s="15"/>
      <c r="CB2869" s="15"/>
      <c r="CC2869" s="15"/>
      <c r="CD2869" s="15"/>
      <c r="CE2869" s="15"/>
      <c r="CF2869" s="15"/>
      <c r="CG2869" s="15"/>
      <c r="CH2869" s="15"/>
      <c r="CI2869" s="15"/>
      <c r="CJ2869" s="15"/>
    </row>
    <row r="2870" spans="1:88" ht="12.75">
      <c r="A2870" s="25" t="s">
        <v>17773</v>
      </c>
      <c r="B2870" s="15" t="s">
        <v>17774</v>
      </c>
      <c r="C2870" s="15" t="s">
        <v>58</v>
      </c>
      <c r="D2870" s="16">
        <v>2014</v>
      </c>
      <c r="E2870" s="15" t="s">
        <v>1472</v>
      </c>
      <c r="F2870" s="26"/>
      <c r="G2870" s="26" t="s">
        <v>91</v>
      </c>
      <c r="H2870" s="26" t="s">
        <v>91</v>
      </c>
      <c r="I2870" s="15" t="s">
        <v>91</v>
      </c>
      <c r="J2870" s="26"/>
      <c r="K2870" s="17">
        <f t="shared" si="289"/>
        <v>0</v>
      </c>
      <c r="L2870" s="15"/>
      <c r="M2870" s="15"/>
      <c r="N2870" s="15"/>
      <c r="O2870" s="15"/>
      <c r="P2870" s="15"/>
      <c r="Q2870" s="15"/>
      <c r="R2870" s="15"/>
      <c r="S2870" s="19"/>
      <c r="T2870" s="15"/>
      <c r="U2870" s="17"/>
      <c r="V2870" s="15"/>
      <c r="W2870" s="15"/>
      <c r="X2870" s="15" t="s">
        <v>256</v>
      </c>
      <c r="Y2870" s="15"/>
      <c r="AB2870" s="20"/>
      <c r="AC2870" s="21" t="s">
        <v>17775</v>
      </c>
      <c r="AD2870" s="15"/>
      <c r="AE2870" s="21" t="s">
        <v>17776</v>
      </c>
      <c r="AF2870" s="21" t="s">
        <v>17777</v>
      </c>
      <c r="AG2870" s="22">
        <f t="shared" si="288"/>
        <v>0.38709677419354838</v>
      </c>
      <c r="AH2870" s="15"/>
      <c r="AI2870" s="17"/>
      <c r="AJ2870" s="17"/>
      <c r="AK2870" s="17" t="e">
        <f>VLOOKUP(A2870,'[1]Deals (Exits)'!B:B,1,FALSE)</f>
        <v>#N/A</v>
      </c>
      <c r="AL2870" s="23"/>
      <c r="AM2870" s="17"/>
      <c r="AN2870" s="17"/>
      <c r="AO2870" s="17"/>
      <c r="AP2870" s="17"/>
      <c r="AQ2870" s="18"/>
      <c r="AR2870" s="18"/>
      <c r="AS2870" s="17"/>
      <c r="AT2870" s="17"/>
      <c r="AU2870" s="18"/>
      <c r="AV2870" s="17"/>
      <c r="AW2870" s="17"/>
      <c r="AX2870" s="17"/>
      <c r="AY2870" s="17"/>
      <c r="AZ2870" s="17"/>
      <c r="BA2870" s="17"/>
      <c r="BB2870" s="17"/>
      <c r="BC2870" s="17"/>
      <c r="BD2870" s="17"/>
      <c r="BE2870" s="17"/>
      <c r="BF2870" s="17"/>
      <c r="BG2870" s="17"/>
      <c r="BH2870" s="17"/>
      <c r="BI2870" s="17"/>
      <c r="BJ2870" s="17"/>
      <c r="BK2870" s="17"/>
      <c r="BL2870" s="17"/>
      <c r="BM2870" s="17"/>
      <c r="BN2870" s="15"/>
      <c r="BO2870" s="15"/>
      <c r="BP2870" s="22"/>
      <c r="BQ2870" s="15"/>
      <c r="BR2870" s="15"/>
      <c r="BS2870" s="15"/>
      <c r="BT2870" s="15"/>
      <c r="BU2870" s="15"/>
      <c r="BV2870" s="15"/>
      <c r="BW2870" s="15"/>
      <c r="BX2870" s="15"/>
      <c r="BY2870" s="15"/>
      <c r="BZ2870" s="15"/>
      <c r="CA2870" s="15"/>
      <c r="CB2870" s="15"/>
      <c r="CC2870" s="15"/>
      <c r="CD2870" s="15"/>
      <c r="CE2870" s="15"/>
      <c r="CF2870" s="15"/>
      <c r="CG2870" s="15"/>
      <c r="CH2870" s="15"/>
      <c r="CI2870" s="15"/>
      <c r="CJ2870" s="15"/>
    </row>
    <row r="2871" spans="1:88" ht="12.75">
      <c r="A2871" t="s">
        <v>17778</v>
      </c>
      <c r="B2871" t="s">
        <v>17779</v>
      </c>
      <c r="C2871" s="15" t="s">
        <v>58</v>
      </c>
      <c r="D2871" s="16">
        <v>2011</v>
      </c>
      <c r="E2871" s="15" t="s">
        <v>2909</v>
      </c>
      <c r="F2871" s="26"/>
      <c r="G2871" s="26" t="s">
        <v>91</v>
      </c>
      <c r="H2871" s="26" t="s">
        <v>91</v>
      </c>
      <c r="I2871" s="15" t="s">
        <v>91</v>
      </c>
      <c r="J2871" s="26"/>
      <c r="K2871" s="17">
        <f t="shared" si="289"/>
        <v>0</v>
      </c>
      <c r="L2871" s="15"/>
      <c r="M2871" s="15"/>
      <c r="N2871" s="15"/>
      <c r="O2871" s="15"/>
      <c r="P2871" s="15"/>
      <c r="Q2871" s="15"/>
      <c r="R2871" s="15"/>
      <c r="S2871" s="19"/>
      <c r="T2871" s="15"/>
      <c r="U2871" s="17"/>
      <c r="V2871" s="15"/>
      <c r="W2871" s="15"/>
      <c r="X2871" s="15" t="s">
        <v>404</v>
      </c>
      <c r="Y2871" s="15"/>
      <c r="AB2871" s="20"/>
      <c r="AC2871" s="21" t="s">
        <v>17780</v>
      </c>
      <c r="AD2871" s="21" t="s">
        <v>17781</v>
      </c>
      <c r="AE2871" s="21" t="s">
        <v>17782</v>
      </c>
      <c r="AF2871" s="21" t="s">
        <v>17783</v>
      </c>
      <c r="AG2871" s="22">
        <f t="shared" si="288"/>
        <v>0.41935483870967744</v>
      </c>
      <c r="AH2871" s="15"/>
      <c r="AI2871" s="17"/>
      <c r="AJ2871" s="17"/>
      <c r="AK2871" s="17" t="e">
        <f>VLOOKUP(A2871,'[1]Deals (Exits)'!B:B,1,FALSE)</f>
        <v>#N/A</v>
      </c>
      <c r="AL2871" s="23"/>
      <c r="AM2871" s="17"/>
      <c r="AN2871" s="17"/>
      <c r="AO2871" s="17"/>
      <c r="AP2871" s="17"/>
      <c r="AQ2871" s="18"/>
      <c r="AR2871" s="18"/>
      <c r="AS2871" s="17"/>
      <c r="AT2871" s="17"/>
      <c r="AU2871" s="18"/>
      <c r="AV2871" s="17"/>
      <c r="AW2871" s="17"/>
      <c r="AX2871" s="17"/>
      <c r="AY2871" s="17"/>
      <c r="AZ2871" s="17"/>
      <c r="BA2871" s="17"/>
      <c r="BB2871" s="17"/>
      <c r="BC2871" s="17"/>
      <c r="BD2871" s="17"/>
      <c r="BE2871" s="17"/>
      <c r="BF2871" s="17"/>
      <c r="BG2871" s="17"/>
      <c r="BH2871" s="17"/>
      <c r="BI2871" s="17"/>
      <c r="BJ2871" s="17"/>
      <c r="BK2871" s="17"/>
      <c r="BL2871" s="17"/>
      <c r="BM2871" s="17"/>
      <c r="BN2871" s="15"/>
      <c r="BO2871" s="15"/>
      <c r="BP2871" s="22"/>
      <c r="BQ2871" s="15"/>
      <c r="BR2871" s="15"/>
      <c r="BS2871" s="15"/>
      <c r="BT2871" s="15"/>
      <c r="BU2871" s="15"/>
      <c r="BV2871" s="15"/>
      <c r="BW2871" s="15"/>
      <c r="BX2871" s="15"/>
      <c r="BY2871" s="15"/>
      <c r="BZ2871" s="15"/>
      <c r="CA2871" s="15"/>
      <c r="CB2871" s="15"/>
      <c r="CC2871" s="15"/>
      <c r="CD2871" s="15"/>
      <c r="CE2871" s="15"/>
      <c r="CF2871" s="15"/>
      <c r="CG2871" s="15"/>
      <c r="CH2871" s="15"/>
      <c r="CI2871" s="15"/>
      <c r="CJ2871" s="15"/>
    </row>
    <row r="2872" spans="1:88" ht="12.75">
      <c r="A2872" s="25" t="s">
        <v>17784</v>
      </c>
      <c r="B2872" t="s">
        <v>17785</v>
      </c>
      <c r="C2872" s="15" t="s">
        <v>58</v>
      </c>
      <c r="D2872" s="16">
        <v>2015</v>
      </c>
      <c r="E2872" s="15" t="s">
        <v>1472</v>
      </c>
      <c r="F2872" s="26"/>
      <c r="G2872" s="26" t="s">
        <v>91</v>
      </c>
      <c r="H2872" s="26" t="s">
        <v>91</v>
      </c>
      <c r="I2872" s="15" t="s">
        <v>91</v>
      </c>
      <c r="J2872" s="26"/>
      <c r="K2872" s="17">
        <f t="shared" si="289"/>
        <v>0</v>
      </c>
      <c r="L2872" s="15"/>
      <c r="M2872" s="15"/>
      <c r="N2872" s="15"/>
      <c r="O2872" s="15"/>
      <c r="P2872" s="15"/>
      <c r="Q2872" s="15"/>
      <c r="R2872" s="15"/>
      <c r="S2872" s="19"/>
      <c r="T2872" s="15"/>
      <c r="U2872" s="17"/>
      <c r="V2872" s="15"/>
      <c r="W2872" s="15"/>
      <c r="X2872" s="15" t="s">
        <v>404</v>
      </c>
      <c r="Y2872" s="15"/>
      <c r="AB2872" s="20"/>
      <c r="AC2872" s="21" t="s">
        <v>17786</v>
      </c>
      <c r="AD2872" s="21" t="s">
        <v>17787</v>
      </c>
      <c r="AE2872" s="21" t="s">
        <v>17788</v>
      </c>
      <c r="AF2872" s="21" t="s">
        <v>17789</v>
      </c>
      <c r="AG2872" s="22">
        <f t="shared" si="288"/>
        <v>0.41935483870967744</v>
      </c>
      <c r="AH2872" s="15"/>
      <c r="AI2872" s="17"/>
      <c r="AJ2872" s="17"/>
      <c r="AK2872" s="17" t="e">
        <f>VLOOKUP(A2872,'[1]Deals (Exits)'!B:B,1,FALSE)</f>
        <v>#N/A</v>
      </c>
      <c r="AL2872" s="23"/>
      <c r="AM2872" s="17"/>
      <c r="AN2872" s="17"/>
      <c r="AO2872" s="17"/>
      <c r="AP2872" s="17"/>
      <c r="AQ2872" s="18"/>
      <c r="AR2872" s="18"/>
      <c r="AS2872" s="17"/>
      <c r="AT2872" s="17"/>
      <c r="AU2872" s="18"/>
      <c r="AV2872" s="17"/>
      <c r="AW2872" s="17"/>
      <c r="AX2872" s="17"/>
      <c r="AY2872" s="17"/>
      <c r="AZ2872" s="17"/>
      <c r="BA2872" s="17"/>
      <c r="BB2872" s="17"/>
      <c r="BC2872" s="17"/>
      <c r="BD2872" s="17"/>
      <c r="BE2872" s="17"/>
      <c r="BF2872" s="17"/>
      <c r="BG2872" s="17"/>
      <c r="BH2872" s="17"/>
      <c r="BI2872" s="17"/>
      <c r="BJ2872" s="17"/>
      <c r="BK2872" s="17"/>
      <c r="BL2872" s="17"/>
      <c r="BM2872" s="17"/>
      <c r="BN2872" s="15"/>
      <c r="BO2872" s="15"/>
      <c r="BP2872" s="22"/>
      <c r="BQ2872" s="15"/>
      <c r="BR2872" s="15"/>
      <c r="BS2872" s="15"/>
      <c r="BT2872" s="15"/>
      <c r="BU2872" s="15"/>
      <c r="BV2872" s="15"/>
      <c r="BW2872" s="15"/>
      <c r="BX2872" s="15"/>
      <c r="BY2872" s="15"/>
      <c r="BZ2872" s="15"/>
      <c r="CA2872" s="15"/>
      <c r="CB2872" s="15"/>
      <c r="CC2872" s="15"/>
      <c r="CD2872" s="15"/>
      <c r="CE2872" s="15"/>
      <c r="CF2872" s="15"/>
      <c r="CG2872" s="15"/>
      <c r="CH2872" s="15"/>
      <c r="CI2872" s="15"/>
      <c r="CJ2872" s="15"/>
    </row>
    <row r="2873" spans="1:88" ht="12.75">
      <c r="A2873" s="25" t="s">
        <v>17790</v>
      </c>
      <c r="B2873" s="15" t="s">
        <v>17791</v>
      </c>
      <c r="C2873" s="15" t="s">
        <v>58</v>
      </c>
      <c r="D2873" s="16">
        <v>2010</v>
      </c>
      <c r="E2873" s="15" t="s">
        <v>1472</v>
      </c>
      <c r="F2873" s="26"/>
      <c r="G2873" s="26" t="s">
        <v>91</v>
      </c>
      <c r="H2873" s="26" t="s">
        <v>91</v>
      </c>
      <c r="I2873" s="15" t="s">
        <v>91</v>
      </c>
      <c r="J2873" s="26"/>
      <c r="K2873" s="17">
        <f t="shared" si="289"/>
        <v>0</v>
      </c>
      <c r="L2873" s="15"/>
      <c r="M2873" s="15"/>
      <c r="N2873" s="15"/>
      <c r="O2873" s="15"/>
      <c r="P2873" s="15"/>
      <c r="Q2873" s="15"/>
      <c r="R2873" s="15"/>
      <c r="S2873" s="19"/>
      <c r="T2873" s="15"/>
      <c r="U2873" s="17"/>
      <c r="V2873" s="15"/>
      <c r="W2873" s="15"/>
      <c r="X2873" s="15" t="s">
        <v>256</v>
      </c>
      <c r="Y2873" s="15"/>
      <c r="AB2873" s="20"/>
      <c r="AC2873" s="21" t="s">
        <v>17792</v>
      </c>
      <c r="AD2873" s="15"/>
      <c r="AE2873" s="15"/>
      <c r="AF2873" s="15"/>
      <c r="AG2873" s="22">
        <f t="shared" si="288"/>
        <v>0.32258064516129031</v>
      </c>
      <c r="AH2873" s="15"/>
      <c r="AI2873" s="17"/>
      <c r="AJ2873" s="17"/>
      <c r="AK2873" s="17" t="e">
        <f>VLOOKUP(A2873,'[1]Deals (Exits)'!B:B,1,FALSE)</f>
        <v>#N/A</v>
      </c>
      <c r="AL2873" s="23"/>
      <c r="AM2873" s="17"/>
      <c r="AN2873" s="17"/>
      <c r="AO2873" s="17"/>
      <c r="AP2873" s="17"/>
      <c r="AQ2873" s="18"/>
      <c r="AR2873" s="18"/>
      <c r="AS2873" s="17"/>
      <c r="AT2873" s="17"/>
      <c r="AU2873" s="18"/>
      <c r="AV2873" s="17"/>
      <c r="AW2873" s="17"/>
      <c r="AX2873" s="17"/>
      <c r="AY2873" s="17"/>
      <c r="AZ2873" s="17"/>
      <c r="BA2873" s="17"/>
      <c r="BB2873" s="17"/>
      <c r="BC2873" s="17"/>
      <c r="BD2873" s="17"/>
      <c r="BE2873" s="17"/>
      <c r="BF2873" s="17"/>
      <c r="BG2873" s="17"/>
      <c r="BH2873" s="17"/>
      <c r="BI2873" s="17"/>
      <c r="BJ2873" s="17"/>
      <c r="BK2873" s="17"/>
      <c r="BL2873" s="17"/>
      <c r="BM2873" s="17"/>
      <c r="BN2873" s="15"/>
      <c r="BO2873" s="15"/>
      <c r="BP2873" s="22"/>
      <c r="BQ2873" s="15"/>
      <c r="BR2873" s="15"/>
      <c r="BS2873" s="15"/>
      <c r="BT2873" s="15"/>
      <c r="BU2873" s="15"/>
      <c r="BV2873" s="15"/>
      <c r="BW2873" s="15"/>
      <c r="BX2873" s="15"/>
      <c r="BY2873" s="15"/>
      <c r="BZ2873" s="15"/>
      <c r="CA2873" s="15"/>
      <c r="CB2873" s="15"/>
      <c r="CC2873" s="15"/>
      <c r="CD2873" s="15"/>
      <c r="CE2873" s="15"/>
      <c r="CF2873" s="15"/>
      <c r="CG2873" s="15"/>
      <c r="CH2873" s="15"/>
      <c r="CI2873" s="15"/>
      <c r="CJ2873" s="15"/>
    </row>
    <row r="2874" spans="1:88" ht="12.75">
      <c r="A2874" s="25" t="s">
        <v>17793</v>
      </c>
      <c r="B2874" s="15" t="s">
        <v>17794</v>
      </c>
      <c r="C2874" s="15" t="s">
        <v>58</v>
      </c>
      <c r="D2874" s="16">
        <v>2018</v>
      </c>
      <c r="E2874" s="15" t="s">
        <v>5917</v>
      </c>
      <c r="F2874" s="26"/>
      <c r="G2874" s="26" t="s">
        <v>91</v>
      </c>
      <c r="H2874" s="26" t="s">
        <v>91</v>
      </c>
      <c r="I2874" s="15" t="s">
        <v>91</v>
      </c>
      <c r="J2874" s="26"/>
      <c r="K2874" s="17">
        <f t="shared" si="289"/>
        <v>0</v>
      </c>
      <c r="L2874" s="15"/>
      <c r="M2874" s="15"/>
      <c r="N2874" s="15"/>
      <c r="O2874" s="15"/>
      <c r="P2874" s="15"/>
      <c r="Q2874" s="15"/>
      <c r="R2874" s="15"/>
      <c r="S2874" s="19"/>
      <c r="T2874" s="15"/>
      <c r="U2874" s="17"/>
      <c r="V2874" s="15"/>
      <c r="W2874" s="15"/>
      <c r="X2874" s="15" t="s">
        <v>191</v>
      </c>
      <c r="Y2874" s="15"/>
      <c r="AB2874" s="20"/>
      <c r="AC2874" s="21" t="s">
        <v>17795</v>
      </c>
      <c r="AD2874" s="21" t="s">
        <v>17796</v>
      </c>
      <c r="AE2874" s="15"/>
      <c r="AF2874" s="21" t="s">
        <v>17797</v>
      </c>
      <c r="AG2874" s="22">
        <f t="shared" si="288"/>
        <v>0.38709677419354838</v>
      </c>
      <c r="AH2874" s="15"/>
      <c r="AI2874" s="17"/>
      <c r="AJ2874" s="17"/>
      <c r="AK2874" s="17" t="e">
        <f>VLOOKUP(A2874,'[1]Deals (Exits)'!B:B,1,FALSE)</f>
        <v>#N/A</v>
      </c>
      <c r="AL2874" s="23"/>
      <c r="AM2874" s="17"/>
      <c r="AN2874" s="17"/>
      <c r="AO2874" s="17"/>
      <c r="AP2874" s="17"/>
      <c r="AQ2874" s="18"/>
      <c r="AR2874" s="18"/>
      <c r="AS2874" s="17"/>
      <c r="AT2874" s="17"/>
      <c r="AU2874" s="18"/>
      <c r="AV2874" s="17"/>
      <c r="AW2874" s="17"/>
      <c r="AX2874" s="17"/>
      <c r="AY2874" s="17"/>
      <c r="AZ2874" s="17"/>
      <c r="BA2874" s="17"/>
      <c r="BB2874" s="17"/>
      <c r="BC2874" s="17"/>
      <c r="BD2874" s="17"/>
      <c r="BE2874" s="17"/>
      <c r="BF2874" s="17"/>
      <c r="BG2874" s="17"/>
      <c r="BH2874" s="17"/>
      <c r="BI2874" s="17"/>
      <c r="BJ2874" s="17"/>
      <c r="BK2874" s="17"/>
      <c r="BL2874" s="17"/>
      <c r="BM2874" s="17"/>
      <c r="BN2874" s="15"/>
      <c r="BO2874" s="15"/>
      <c r="BP2874" s="22"/>
      <c r="BQ2874" s="15"/>
      <c r="BR2874" s="15"/>
      <c r="BS2874" s="15"/>
      <c r="BT2874" s="15"/>
      <c r="BU2874" s="15"/>
      <c r="BV2874" s="15"/>
      <c r="BW2874" s="15"/>
      <c r="BX2874" s="15"/>
      <c r="BY2874" s="15"/>
      <c r="BZ2874" s="15"/>
      <c r="CA2874" s="15"/>
      <c r="CB2874" s="15"/>
      <c r="CC2874" s="15"/>
      <c r="CD2874" s="15"/>
      <c r="CE2874" s="15"/>
      <c r="CF2874" s="15"/>
      <c r="CG2874" s="15"/>
      <c r="CH2874" s="15"/>
      <c r="CI2874" s="15"/>
      <c r="CJ2874" s="15"/>
    </row>
    <row r="2875" spans="1:88" ht="12.75">
      <c r="A2875" s="25" t="s">
        <v>17798</v>
      </c>
      <c r="B2875" s="15" t="s">
        <v>17799</v>
      </c>
      <c r="C2875" s="15" t="s">
        <v>58</v>
      </c>
      <c r="D2875" s="16">
        <v>2010</v>
      </c>
      <c r="E2875" s="15" t="s">
        <v>90</v>
      </c>
      <c r="F2875" s="26"/>
      <c r="G2875" s="26" t="s">
        <v>91</v>
      </c>
      <c r="H2875" s="26" t="s">
        <v>91</v>
      </c>
      <c r="I2875" s="15" t="s">
        <v>91</v>
      </c>
      <c r="J2875" s="26"/>
      <c r="K2875" s="17">
        <f t="shared" si="289"/>
        <v>0</v>
      </c>
      <c r="L2875" s="15"/>
      <c r="M2875" s="15"/>
      <c r="N2875" s="15"/>
      <c r="O2875" s="15"/>
      <c r="P2875" s="15"/>
      <c r="Q2875" s="15"/>
      <c r="R2875" s="15"/>
      <c r="S2875" s="19"/>
      <c r="T2875" s="15"/>
      <c r="U2875" s="17"/>
      <c r="V2875" s="15"/>
      <c r="W2875" s="15"/>
      <c r="X2875" s="15" t="s">
        <v>64</v>
      </c>
      <c r="Y2875" s="15"/>
      <c r="AB2875" s="20"/>
      <c r="AC2875" s="21" t="s">
        <v>17800</v>
      </c>
      <c r="AD2875" s="15"/>
      <c r="AE2875" s="15"/>
      <c r="AF2875" s="21" t="s">
        <v>17801</v>
      </c>
      <c r="AG2875" s="22">
        <f t="shared" ref="AG2875:AG2966" si="290">COUNTA(B2875:AF2875)/(COUNTA(B2875:AF2875)+COUNTBLANK(B2875:AF2875))</f>
        <v>0.35483870967741937</v>
      </c>
      <c r="AH2875" s="15"/>
      <c r="AI2875" s="17"/>
      <c r="AJ2875" s="17"/>
      <c r="AK2875" s="17" t="e">
        <f>VLOOKUP(A2875,'[1]Deals (Exits)'!B:B,1,FALSE)</f>
        <v>#N/A</v>
      </c>
      <c r="AL2875" s="23"/>
      <c r="AM2875" s="17"/>
      <c r="AN2875" s="17"/>
      <c r="AO2875" s="17"/>
      <c r="AP2875" s="17"/>
      <c r="AQ2875" s="18"/>
      <c r="AR2875" s="18"/>
      <c r="AS2875" s="17"/>
      <c r="AT2875" s="17"/>
      <c r="AU2875" s="18"/>
      <c r="AV2875" s="17"/>
      <c r="AW2875" s="17"/>
      <c r="AX2875" s="17"/>
      <c r="AY2875" s="17"/>
      <c r="AZ2875" s="17"/>
      <c r="BA2875" s="17"/>
      <c r="BB2875" s="17"/>
      <c r="BC2875" s="17"/>
      <c r="BD2875" s="17"/>
      <c r="BE2875" s="17"/>
      <c r="BF2875" s="17"/>
      <c r="BG2875" s="17"/>
      <c r="BH2875" s="17"/>
      <c r="BI2875" s="17"/>
      <c r="BJ2875" s="17"/>
      <c r="BK2875" s="17"/>
      <c r="BL2875" s="17"/>
      <c r="BM2875" s="17"/>
      <c r="BN2875" s="15"/>
      <c r="BO2875" s="15"/>
      <c r="BP2875" s="22"/>
      <c r="BQ2875" s="15"/>
      <c r="BR2875" s="15"/>
      <c r="BS2875" s="15"/>
      <c r="BT2875" s="15"/>
      <c r="BU2875" s="15"/>
      <c r="BV2875" s="15"/>
      <c r="BW2875" s="15"/>
      <c r="BX2875" s="15"/>
      <c r="BY2875" s="15"/>
      <c r="BZ2875" s="15"/>
      <c r="CA2875" s="15"/>
      <c r="CB2875" s="15"/>
      <c r="CC2875" s="15"/>
      <c r="CD2875" s="15"/>
      <c r="CE2875" s="15"/>
      <c r="CF2875" s="15"/>
      <c r="CG2875" s="15"/>
      <c r="CH2875" s="15"/>
      <c r="CI2875" s="15"/>
      <c r="CJ2875" s="15"/>
    </row>
    <row r="2876" spans="1:88" ht="12.75">
      <c r="A2876" s="25" t="s">
        <v>17802</v>
      </c>
      <c r="B2876" s="15" t="s">
        <v>17803</v>
      </c>
      <c r="C2876" s="15" t="s">
        <v>58</v>
      </c>
      <c r="D2876" s="16">
        <v>2015</v>
      </c>
      <c r="E2876" s="15" t="s">
        <v>17804</v>
      </c>
      <c r="F2876" s="26"/>
      <c r="G2876" s="26" t="s">
        <v>91</v>
      </c>
      <c r="H2876" s="26" t="s">
        <v>91</v>
      </c>
      <c r="I2876" s="15" t="s">
        <v>91</v>
      </c>
      <c r="J2876" s="26"/>
      <c r="K2876" s="17">
        <f t="shared" si="289"/>
        <v>0</v>
      </c>
      <c r="L2876" s="15"/>
      <c r="M2876" s="15"/>
      <c r="N2876" s="15"/>
      <c r="O2876" s="15"/>
      <c r="P2876" s="15"/>
      <c r="Q2876" s="15"/>
      <c r="R2876" s="15"/>
      <c r="S2876" s="19"/>
      <c r="T2876" s="15"/>
      <c r="U2876" s="17"/>
      <c r="V2876" s="15"/>
      <c r="W2876" s="15"/>
      <c r="X2876" s="15" t="s">
        <v>657</v>
      </c>
      <c r="Y2876" s="15" t="s">
        <v>17805</v>
      </c>
      <c r="AB2876" s="20"/>
      <c r="AC2876" s="21" t="s">
        <v>17806</v>
      </c>
      <c r="AD2876" s="15"/>
      <c r="AE2876" s="15"/>
      <c r="AF2876" s="15"/>
      <c r="AG2876" s="22">
        <f t="shared" si="290"/>
        <v>0.35483870967741937</v>
      </c>
      <c r="AH2876" s="15"/>
      <c r="AI2876" s="17"/>
      <c r="AJ2876" s="17"/>
      <c r="AK2876" s="17" t="e">
        <f>VLOOKUP(A2876,'[1]Deals (Exits)'!B:B,1,FALSE)</f>
        <v>#N/A</v>
      </c>
      <c r="AL2876" s="23"/>
      <c r="AM2876" s="17"/>
      <c r="AN2876" s="17"/>
      <c r="AO2876" s="17"/>
      <c r="AP2876" s="17"/>
      <c r="AQ2876" s="18"/>
      <c r="AR2876" s="18"/>
      <c r="AS2876" s="17"/>
      <c r="AT2876" s="17"/>
      <c r="AU2876" s="18"/>
      <c r="AV2876" s="17"/>
      <c r="AW2876" s="17"/>
      <c r="AX2876" s="17"/>
      <c r="AY2876" s="17"/>
      <c r="AZ2876" s="17"/>
      <c r="BA2876" s="17"/>
      <c r="BB2876" s="17"/>
      <c r="BC2876" s="17"/>
      <c r="BD2876" s="17"/>
      <c r="BE2876" s="17"/>
      <c r="BF2876" s="17"/>
      <c r="BG2876" s="17"/>
      <c r="BH2876" s="17"/>
      <c r="BI2876" s="17"/>
      <c r="BJ2876" s="17"/>
      <c r="BK2876" s="17"/>
      <c r="BL2876" s="17"/>
      <c r="BM2876" s="17"/>
      <c r="BN2876" s="15"/>
      <c r="BO2876" s="15"/>
      <c r="BP2876" s="22"/>
      <c r="BQ2876" s="15"/>
      <c r="BR2876" s="15"/>
      <c r="BS2876" s="15"/>
      <c r="BT2876" s="15"/>
      <c r="BU2876" s="15"/>
      <c r="BV2876" s="15"/>
      <c r="BW2876" s="15"/>
      <c r="BX2876" s="15"/>
      <c r="BY2876" s="15"/>
      <c r="BZ2876" s="15"/>
      <c r="CA2876" s="15"/>
      <c r="CB2876" s="15"/>
      <c r="CC2876" s="15"/>
      <c r="CD2876" s="15"/>
      <c r="CE2876" s="15"/>
      <c r="CF2876" s="15"/>
      <c r="CG2876" s="15"/>
      <c r="CH2876" s="15"/>
      <c r="CI2876" s="15"/>
      <c r="CJ2876" s="15"/>
    </row>
    <row r="2877" spans="1:88" ht="12.75">
      <c r="A2877" s="25" t="s">
        <v>17807</v>
      </c>
      <c r="B2877" s="15" t="s">
        <v>17808</v>
      </c>
      <c r="C2877" s="15" t="s">
        <v>58</v>
      </c>
      <c r="D2877" s="16">
        <v>2019</v>
      </c>
      <c r="E2877" s="15" t="s">
        <v>90</v>
      </c>
      <c r="F2877" s="26"/>
      <c r="G2877" s="26" t="s">
        <v>91</v>
      </c>
      <c r="H2877" s="26" t="s">
        <v>91</v>
      </c>
      <c r="I2877" s="15" t="s">
        <v>91</v>
      </c>
      <c r="J2877" s="26"/>
      <c r="K2877" s="17">
        <f t="shared" si="289"/>
        <v>0</v>
      </c>
      <c r="L2877" s="15"/>
      <c r="M2877" s="15"/>
      <c r="N2877" s="25" t="s">
        <v>12416</v>
      </c>
      <c r="O2877" s="15"/>
      <c r="P2877" s="15"/>
      <c r="Q2877" s="24">
        <v>43698</v>
      </c>
      <c r="R2877" s="15" t="s">
        <v>375</v>
      </c>
      <c r="S2877" s="19">
        <v>100000</v>
      </c>
      <c r="T2877" s="15" t="s">
        <v>375</v>
      </c>
      <c r="U2877" s="19">
        <v>100000</v>
      </c>
      <c r="V2877" s="15"/>
      <c r="W2877" s="15"/>
      <c r="X2877" s="15" t="s">
        <v>134</v>
      </c>
      <c r="Y2877" s="15" t="s">
        <v>12935</v>
      </c>
      <c r="AA2877" s="25" t="s">
        <v>12416</v>
      </c>
      <c r="AB2877" s="20"/>
      <c r="AC2877" s="21" t="s">
        <v>17809</v>
      </c>
      <c r="AD2877" s="15"/>
      <c r="AE2877" s="15"/>
      <c r="AF2877" s="15"/>
      <c r="AG2877" s="22">
        <f t="shared" si="290"/>
        <v>0.58064516129032262</v>
      </c>
      <c r="AH2877" s="15"/>
      <c r="AI2877" s="17"/>
      <c r="AJ2877" s="17"/>
      <c r="AK2877" s="17" t="e">
        <f>VLOOKUP(A2877,'[1]Deals (Exits)'!B:B,1,FALSE)</f>
        <v>#N/A</v>
      </c>
      <c r="AL2877" s="23"/>
      <c r="AM2877" s="17"/>
      <c r="AN2877" s="17"/>
      <c r="AO2877" s="17"/>
      <c r="AP2877" s="17"/>
      <c r="AQ2877" s="18"/>
      <c r="AR2877" s="18"/>
      <c r="AS2877" s="17"/>
      <c r="AT2877" s="17"/>
      <c r="AU2877" s="18"/>
      <c r="AV2877" s="17"/>
      <c r="AW2877" s="17"/>
      <c r="AX2877" s="17"/>
      <c r="AY2877" s="17"/>
      <c r="AZ2877" s="17"/>
      <c r="BA2877" s="17"/>
      <c r="BB2877" s="17"/>
      <c r="BC2877" s="17"/>
      <c r="BD2877" s="17"/>
      <c r="BE2877" s="17"/>
      <c r="BF2877" s="17"/>
      <c r="BG2877" s="17"/>
      <c r="BH2877" s="17"/>
      <c r="BI2877" s="17"/>
      <c r="BJ2877" s="17"/>
      <c r="BK2877" s="17"/>
      <c r="BL2877" s="17"/>
      <c r="BM2877" s="17"/>
      <c r="BN2877" s="15"/>
      <c r="BO2877" s="15"/>
      <c r="BP2877" s="22"/>
      <c r="BQ2877" s="15"/>
      <c r="BR2877" s="15"/>
      <c r="BS2877" s="15"/>
      <c r="BT2877" s="15"/>
      <c r="BU2877" s="15"/>
      <c r="BV2877" s="15"/>
      <c r="BW2877" s="15"/>
      <c r="BX2877" s="15"/>
      <c r="BY2877" s="15"/>
      <c r="BZ2877" s="15"/>
      <c r="CA2877" s="15"/>
      <c r="CB2877" s="15"/>
      <c r="CC2877" s="15"/>
      <c r="CD2877" s="15"/>
      <c r="CE2877" s="15"/>
      <c r="CF2877" s="15"/>
      <c r="CG2877" s="15"/>
      <c r="CH2877" s="15"/>
      <c r="CI2877" s="15"/>
      <c r="CJ2877" s="15"/>
    </row>
    <row r="2878" spans="1:88" ht="12.75">
      <c r="A2878" t="s">
        <v>17810</v>
      </c>
      <c r="B2878" t="s">
        <v>17811</v>
      </c>
      <c r="C2878" s="15" t="s">
        <v>58</v>
      </c>
      <c r="D2878" s="16">
        <v>2011</v>
      </c>
      <c r="E2878" s="15" t="s">
        <v>90</v>
      </c>
      <c r="F2878" s="26"/>
      <c r="G2878" s="26" t="s">
        <v>91</v>
      </c>
      <c r="H2878" s="26" t="s">
        <v>91</v>
      </c>
      <c r="I2878" s="15" t="s">
        <v>91</v>
      </c>
      <c r="J2878" s="26"/>
      <c r="K2878" s="17">
        <f t="shared" si="289"/>
        <v>0</v>
      </c>
      <c r="L2878" s="15"/>
      <c r="M2878" s="15"/>
      <c r="N2878" s="15"/>
      <c r="O2878" s="15"/>
      <c r="P2878" s="15"/>
      <c r="Q2878" s="15"/>
      <c r="R2878" s="15"/>
      <c r="S2878" s="19"/>
      <c r="T2878" s="15"/>
      <c r="U2878" s="17"/>
      <c r="V2878" s="15"/>
      <c r="W2878" s="15"/>
      <c r="X2878" s="15" t="s">
        <v>256</v>
      </c>
      <c r="Y2878" s="15" t="s">
        <v>17812</v>
      </c>
      <c r="AB2878" s="20"/>
      <c r="AC2878" s="21" t="s">
        <v>17813</v>
      </c>
      <c r="AD2878" s="21" t="s">
        <v>17814</v>
      </c>
      <c r="AE2878" s="21" t="s">
        <v>17815</v>
      </c>
      <c r="AF2878" s="21" t="s">
        <v>17816</v>
      </c>
      <c r="AG2878" s="22">
        <f t="shared" si="290"/>
        <v>0.45161290322580644</v>
      </c>
      <c r="AH2878" s="15"/>
      <c r="AI2878" s="17"/>
      <c r="AJ2878" s="17"/>
      <c r="AK2878" s="17" t="e">
        <f>VLOOKUP(A2878,'[1]Deals (Exits)'!B:B,1,FALSE)</f>
        <v>#N/A</v>
      </c>
      <c r="AL2878" s="23"/>
      <c r="AM2878" s="17"/>
      <c r="AN2878" s="17"/>
      <c r="AO2878" s="17"/>
      <c r="AP2878" s="17"/>
      <c r="AQ2878" s="18"/>
      <c r="AR2878" s="18"/>
      <c r="AS2878" s="17"/>
      <c r="AT2878" s="17"/>
      <c r="AU2878" s="18"/>
      <c r="AV2878" s="17"/>
      <c r="AW2878" s="17"/>
      <c r="AX2878" s="17"/>
      <c r="AY2878" s="17"/>
      <c r="AZ2878" s="17"/>
      <c r="BA2878" s="17"/>
      <c r="BB2878" s="17"/>
      <c r="BC2878" s="17"/>
      <c r="BD2878" s="17"/>
      <c r="BE2878" s="17"/>
      <c r="BF2878" s="17"/>
      <c r="BG2878" s="17"/>
      <c r="BH2878" s="17"/>
      <c r="BI2878" s="17"/>
      <c r="BJ2878" s="17"/>
      <c r="BK2878" s="17"/>
      <c r="BL2878" s="17"/>
      <c r="BM2878" s="17"/>
      <c r="BN2878" s="15"/>
      <c r="BO2878" s="15"/>
      <c r="BP2878" s="22"/>
      <c r="BQ2878" s="15"/>
      <c r="BR2878" s="15"/>
      <c r="BS2878" s="15"/>
      <c r="BT2878" s="15"/>
      <c r="BU2878" s="15"/>
      <c r="BV2878" s="15"/>
      <c r="BW2878" s="15"/>
      <c r="BX2878" s="15"/>
      <c r="BY2878" s="15"/>
      <c r="BZ2878" s="15"/>
      <c r="CA2878" s="15"/>
      <c r="CB2878" s="15"/>
      <c r="CC2878" s="15"/>
      <c r="CD2878" s="15"/>
      <c r="CE2878" s="15"/>
      <c r="CF2878" s="15"/>
      <c r="CG2878" s="15"/>
      <c r="CH2878" s="15"/>
      <c r="CI2878" s="15"/>
      <c r="CJ2878" s="15"/>
    </row>
    <row r="2879" spans="1:88" ht="12.75">
      <c r="A2879" s="25" t="s">
        <v>17817</v>
      </c>
      <c r="B2879" s="15" t="s">
        <v>17818</v>
      </c>
      <c r="C2879" s="15" t="s">
        <v>58</v>
      </c>
      <c r="D2879" s="16">
        <v>2014</v>
      </c>
      <c r="E2879" s="15" t="s">
        <v>6241</v>
      </c>
      <c r="F2879" s="26"/>
      <c r="G2879" s="26" t="s">
        <v>91</v>
      </c>
      <c r="H2879" s="26" t="s">
        <v>91</v>
      </c>
      <c r="I2879" s="15" t="s">
        <v>91</v>
      </c>
      <c r="J2879" s="26"/>
      <c r="K2879" s="17">
        <f t="shared" si="289"/>
        <v>0</v>
      </c>
      <c r="L2879" s="15"/>
      <c r="M2879" s="15"/>
      <c r="N2879" s="15"/>
      <c r="O2879" s="15"/>
      <c r="P2879" s="15"/>
      <c r="Q2879" s="15"/>
      <c r="R2879" s="15"/>
      <c r="S2879" s="19"/>
      <c r="T2879" s="15"/>
      <c r="U2879" s="17"/>
      <c r="V2879" s="15"/>
      <c r="W2879" s="15"/>
      <c r="X2879" s="15" t="s">
        <v>256</v>
      </c>
      <c r="Y2879" s="15" t="s">
        <v>17819</v>
      </c>
      <c r="AB2879" s="20"/>
      <c r="AC2879" s="21" t="s">
        <v>17820</v>
      </c>
      <c r="AD2879" s="21" t="s">
        <v>17821</v>
      </c>
      <c r="AE2879" s="21" t="s">
        <v>17822</v>
      </c>
      <c r="AF2879" s="86" t="s">
        <v>17823</v>
      </c>
      <c r="AG2879" s="22">
        <f t="shared" si="290"/>
        <v>0.45161290322580644</v>
      </c>
      <c r="AH2879" s="15"/>
      <c r="AI2879" s="17"/>
      <c r="AJ2879" s="17"/>
      <c r="AK2879" s="17" t="e">
        <f>VLOOKUP(A2879,'[1]Deals (Exits)'!B:B,1,FALSE)</f>
        <v>#N/A</v>
      </c>
      <c r="AL2879" s="23"/>
      <c r="AM2879" s="17"/>
      <c r="AN2879" s="17"/>
      <c r="AO2879" s="17"/>
      <c r="AP2879" s="17"/>
      <c r="AQ2879" s="18"/>
      <c r="AR2879" s="18"/>
      <c r="AS2879" s="17"/>
      <c r="AT2879" s="17"/>
      <c r="AU2879" s="18"/>
      <c r="AV2879" s="17"/>
      <c r="AW2879" s="17"/>
      <c r="AX2879" s="17"/>
      <c r="AY2879" s="17"/>
      <c r="AZ2879" s="17"/>
      <c r="BA2879" s="17"/>
      <c r="BB2879" s="17"/>
      <c r="BC2879" s="17"/>
      <c r="BD2879" s="17"/>
      <c r="BE2879" s="17"/>
      <c r="BF2879" s="17"/>
      <c r="BG2879" s="17"/>
      <c r="BH2879" s="17"/>
      <c r="BI2879" s="17"/>
      <c r="BJ2879" s="17"/>
      <c r="BK2879" s="17"/>
      <c r="BL2879" s="17"/>
      <c r="BM2879" s="17"/>
      <c r="BN2879" s="15"/>
      <c r="BO2879" s="15"/>
      <c r="BP2879" s="22"/>
      <c r="BQ2879" s="15"/>
      <c r="BR2879" s="15"/>
      <c r="BS2879" s="15"/>
      <c r="BT2879" s="15"/>
      <c r="BU2879" s="15"/>
      <c r="BV2879" s="15"/>
      <c r="BW2879" s="15"/>
      <c r="BX2879" s="15"/>
      <c r="BY2879" s="15"/>
      <c r="BZ2879" s="15"/>
      <c r="CA2879" s="15"/>
      <c r="CB2879" s="15"/>
      <c r="CC2879" s="15"/>
      <c r="CD2879" s="15"/>
      <c r="CE2879" s="15"/>
      <c r="CF2879" s="15"/>
      <c r="CG2879" s="15"/>
      <c r="CH2879" s="15"/>
      <c r="CI2879" s="15"/>
      <c r="CJ2879" s="15"/>
    </row>
    <row r="2880" spans="1:88" ht="12.75">
      <c r="A2880" s="25" t="s">
        <v>17824</v>
      </c>
      <c r="B2880" s="15" t="s">
        <v>17825</v>
      </c>
      <c r="C2880" s="15" t="s">
        <v>58</v>
      </c>
      <c r="D2880" s="16">
        <v>2017</v>
      </c>
      <c r="E2880" s="15" t="s">
        <v>1472</v>
      </c>
      <c r="F2880" s="26"/>
      <c r="G2880" s="26" t="s">
        <v>91</v>
      </c>
      <c r="H2880" s="26" t="s">
        <v>91</v>
      </c>
      <c r="I2880" s="15" t="s">
        <v>91</v>
      </c>
      <c r="J2880" s="26"/>
      <c r="K2880" s="17">
        <f t="shared" si="289"/>
        <v>0</v>
      </c>
      <c r="L2880" s="15"/>
      <c r="M2880" s="15"/>
      <c r="N2880" s="15"/>
      <c r="O2880" s="15"/>
      <c r="P2880" s="15"/>
      <c r="Q2880" s="15"/>
      <c r="R2880" s="15"/>
      <c r="S2880" s="19"/>
      <c r="T2880" s="15"/>
      <c r="U2880" s="17"/>
      <c r="V2880" s="15"/>
      <c r="W2880" s="15"/>
      <c r="X2880" s="15" t="s">
        <v>404</v>
      </c>
      <c r="Y2880" s="15" t="s">
        <v>5895</v>
      </c>
      <c r="AB2880" s="20"/>
      <c r="AC2880" s="21" t="s">
        <v>17826</v>
      </c>
      <c r="AD2880" s="21" t="s">
        <v>17827</v>
      </c>
      <c r="AE2880" s="21" t="s">
        <v>17828</v>
      </c>
      <c r="AF2880" s="15"/>
      <c r="AG2880" s="22">
        <f t="shared" si="290"/>
        <v>0.41935483870967744</v>
      </c>
      <c r="AH2880" s="15"/>
      <c r="AI2880" s="17"/>
      <c r="AJ2880" s="17"/>
      <c r="AK2880" s="17" t="e">
        <f>VLOOKUP(A2880,'[1]Deals (Exits)'!B:B,1,FALSE)</f>
        <v>#N/A</v>
      </c>
      <c r="AL2880" s="23"/>
      <c r="AM2880" s="17"/>
      <c r="AN2880" s="17"/>
      <c r="AO2880" s="17"/>
      <c r="AP2880" s="17"/>
      <c r="AQ2880" s="18"/>
      <c r="AR2880" s="18"/>
      <c r="AS2880" s="17"/>
      <c r="AT2880" s="17"/>
      <c r="AU2880" s="18"/>
      <c r="AV2880" s="17"/>
      <c r="AW2880" s="17"/>
      <c r="AX2880" s="17"/>
      <c r="AY2880" s="17"/>
      <c r="AZ2880" s="17"/>
      <c r="BA2880" s="17"/>
      <c r="BB2880" s="17"/>
      <c r="BC2880" s="17"/>
      <c r="BD2880" s="17"/>
      <c r="BE2880" s="17"/>
      <c r="BF2880" s="17"/>
      <c r="BG2880" s="17"/>
      <c r="BH2880" s="17"/>
      <c r="BI2880" s="17"/>
      <c r="BJ2880" s="17"/>
      <c r="BK2880" s="17"/>
      <c r="BL2880" s="17"/>
      <c r="BM2880" s="17"/>
      <c r="BN2880" s="15"/>
      <c r="BO2880" s="15"/>
      <c r="BP2880" s="22"/>
      <c r="BQ2880" s="15"/>
      <c r="BR2880" s="15"/>
      <c r="BS2880" s="15"/>
      <c r="BT2880" s="15"/>
      <c r="BU2880" s="15"/>
      <c r="BV2880" s="15"/>
      <c r="BW2880" s="15"/>
      <c r="BX2880" s="15"/>
      <c r="BY2880" s="15"/>
      <c r="BZ2880" s="15"/>
      <c r="CA2880" s="15"/>
      <c r="CB2880" s="15"/>
      <c r="CC2880" s="15"/>
      <c r="CD2880" s="15"/>
      <c r="CE2880" s="15"/>
      <c r="CF2880" s="15"/>
      <c r="CG2880" s="15"/>
      <c r="CH2880" s="15"/>
      <c r="CI2880" s="15"/>
      <c r="CJ2880" s="15"/>
    </row>
    <row r="2881" spans="1:88" ht="12.75">
      <c r="A2881" s="25" t="s">
        <v>17829</v>
      </c>
      <c r="B2881" s="15" t="s">
        <v>17830</v>
      </c>
      <c r="C2881" s="15" t="s">
        <v>58</v>
      </c>
      <c r="D2881" s="16">
        <v>2012</v>
      </c>
      <c r="E2881" s="15" t="s">
        <v>1472</v>
      </c>
      <c r="F2881" s="26"/>
      <c r="G2881" s="26" t="s">
        <v>91</v>
      </c>
      <c r="H2881" s="26" t="s">
        <v>91</v>
      </c>
      <c r="I2881" s="15" t="s">
        <v>91</v>
      </c>
      <c r="J2881" s="26"/>
      <c r="K2881" s="17">
        <f t="shared" si="289"/>
        <v>0</v>
      </c>
      <c r="L2881" s="15"/>
      <c r="M2881" s="15"/>
      <c r="N2881" s="15"/>
      <c r="O2881" s="15"/>
      <c r="P2881" s="15"/>
      <c r="Q2881" s="15"/>
      <c r="R2881" s="15"/>
      <c r="S2881" s="19"/>
      <c r="T2881" s="15"/>
      <c r="U2881" s="17"/>
      <c r="V2881" s="15"/>
      <c r="W2881" s="15"/>
      <c r="X2881" s="15" t="s">
        <v>294</v>
      </c>
      <c r="Y2881" s="25" t="s">
        <v>17831</v>
      </c>
      <c r="AB2881" s="20"/>
      <c r="AC2881" s="27" t="s">
        <v>17832</v>
      </c>
      <c r="AD2881" s="15"/>
      <c r="AE2881" s="15"/>
      <c r="AF2881" s="15"/>
      <c r="AG2881" s="22">
        <f t="shared" si="290"/>
        <v>0.35483870967741937</v>
      </c>
      <c r="AH2881" s="15"/>
      <c r="AI2881" s="17"/>
      <c r="AJ2881" s="17"/>
      <c r="AK2881" s="17" t="e">
        <f>VLOOKUP(A2881,'[1]Deals (Exits)'!B:B,1,FALSE)</f>
        <v>#N/A</v>
      </c>
      <c r="AL2881" s="23"/>
      <c r="AM2881" s="17"/>
      <c r="AN2881" s="17"/>
      <c r="AO2881" s="17"/>
      <c r="AP2881" s="17"/>
      <c r="AQ2881" s="18"/>
      <c r="AR2881" s="18"/>
      <c r="AS2881" s="17"/>
      <c r="AT2881" s="17"/>
      <c r="AU2881" s="18"/>
      <c r="AV2881" s="17"/>
      <c r="AW2881" s="17"/>
      <c r="AX2881" s="17"/>
      <c r="AY2881" s="17"/>
      <c r="AZ2881" s="17"/>
      <c r="BA2881" s="17"/>
      <c r="BB2881" s="17"/>
      <c r="BC2881" s="17"/>
      <c r="BD2881" s="17"/>
      <c r="BE2881" s="17"/>
      <c r="BF2881" s="17"/>
      <c r="BG2881" s="17"/>
      <c r="BH2881" s="17"/>
      <c r="BI2881" s="17"/>
      <c r="BJ2881" s="17"/>
      <c r="BK2881" s="17"/>
      <c r="BL2881" s="17"/>
      <c r="BM2881" s="17"/>
      <c r="BN2881" s="15"/>
      <c r="BO2881" s="15"/>
      <c r="BP2881" s="22"/>
      <c r="BQ2881" s="15"/>
      <c r="BR2881" s="15"/>
      <c r="BS2881" s="15"/>
      <c r="BT2881" s="15"/>
      <c r="BU2881" s="15"/>
      <c r="BV2881" s="15"/>
      <c r="BW2881" s="15"/>
      <c r="BX2881" s="15"/>
      <c r="BY2881" s="15"/>
      <c r="BZ2881" s="15"/>
      <c r="CA2881" s="15"/>
      <c r="CB2881" s="15"/>
      <c r="CC2881" s="15"/>
      <c r="CD2881" s="15"/>
      <c r="CE2881" s="15"/>
      <c r="CF2881" s="15"/>
      <c r="CG2881" s="15"/>
      <c r="CH2881" s="15"/>
      <c r="CI2881" s="15"/>
      <c r="CJ2881" s="15"/>
    </row>
    <row r="2882" spans="1:88" ht="12.75">
      <c r="A2882" s="25" t="s">
        <v>17833</v>
      </c>
      <c r="B2882" s="15" t="s">
        <v>17834</v>
      </c>
      <c r="C2882" s="15" t="s">
        <v>58</v>
      </c>
      <c r="D2882" s="16">
        <v>2019</v>
      </c>
      <c r="E2882" s="15" t="s">
        <v>90</v>
      </c>
      <c r="F2882" s="26"/>
      <c r="G2882" s="26" t="s">
        <v>91</v>
      </c>
      <c r="H2882" s="26" t="s">
        <v>91</v>
      </c>
      <c r="I2882" s="15" t="s">
        <v>91</v>
      </c>
      <c r="J2882" s="26"/>
      <c r="K2882" s="17">
        <f t="shared" si="289"/>
        <v>0</v>
      </c>
      <c r="L2882" s="15"/>
      <c r="M2882" s="15"/>
      <c r="N2882" s="15"/>
      <c r="O2882" s="15"/>
      <c r="P2882" s="15"/>
      <c r="Q2882" s="15"/>
      <c r="R2882" s="15"/>
      <c r="S2882" s="19"/>
      <c r="T2882" s="15"/>
      <c r="U2882" s="17"/>
      <c r="V2882" s="15"/>
      <c r="W2882" s="15"/>
      <c r="X2882" s="15" t="s">
        <v>404</v>
      </c>
      <c r="Y2882" s="15" t="s">
        <v>17835</v>
      </c>
      <c r="AB2882" s="20"/>
      <c r="AC2882" s="21" t="s">
        <v>17836</v>
      </c>
      <c r="AD2882" s="15"/>
      <c r="AE2882" s="15"/>
      <c r="AF2882" s="15"/>
      <c r="AG2882" s="22">
        <f t="shared" si="290"/>
        <v>0.35483870967741937</v>
      </c>
      <c r="AH2882" s="15"/>
      <c r="AI2882" s="17"/>
      <c r="AJ2882" s="17"/>
      <c r="AK2882" s="17" t="e">
        <f>VLOOKUP(A2882,'[1]Deals (Exits)'!B:B,1,FALSE)</f>
        <v>#N/A</v>
      </c>
      <c r="AL2882" s="23"/>
      <c r="AM2882" s="17"/>
      <c r="AN2882" s="17"/>
      <c r="AO2882" s="17"/>
      <c r="AP2882" s="17"/>
      <c r="AQ2882" s="18"/>
      <c r="AR2882" s="18"/>
      <c r="AS2882" s="17"/>
      <c r="AT2882" s="17"/>
      <c r="AU2882" s="18"/>
      <c r="AV2882" s="17"/>
      <c r="AW2882" s="17"/>
      <c r="AX2882" s="17"/>
      <c r="AY2882" s="17"/>
      <c r="AZ2882" s="17"/>
      <c r="BA2882" s="17"/>
      <c r="BB2882" s="17"/>
      <c r="BC2882" s="17"/>
      <c r="BD2882" s="17"/>
      <c r="BE2882" s="17"/>
      <c r="BF2882" s="17"/>
      <c r="BG2882" s="17"/>
      <c r="BH2882" s="17"/>
      <c r="BI2882" s="17"/>
      <c r="BJ2882" s="17"/>
      <c r="BK2882" s="17"/>
      <c r="BL2882" s="17"/>
      <c r="BM2882" s="17"/>
      <c r="BN2882" s="15"/>
      <c r="BO2882" s="15"/>
      <c r="BP2882" s="22"/>
      <c r="BQ2882" s="15"/>
      <c r="BR2882" s="15"/>
      <c r="BS2882" s="15"/>
      <c r="BT2882" s="15"/>
      <c r="BU2882" s="15"/>
      <c r="BV2882" s="15"/>
      <c r="BW2882" s="15"/>
      <c r="BX2882" s="15"/>
      <c r="BY2882" s="15"/>
      <c r="BZ2882" s="15"/>
      <c r="CA2882" s="15"/>
      <c r="CB2882" s="15"/>
      <c r="CC2882" s="15"/>
      <c r="CD2882" s="15"/>
      <c r="CE2882" s="15"/>
      <c r="CF2882" s="15"/>
      <c r="CG2882" s="15"/>
      <c r="CH2882" s="15"/>
      <c r="CI2882" s="15"/>
      <c r="CJ2882" s="15"/>
    </row>
    <row r="2883" spans="1:88" ht="12.75">
      <c r="A2883" s="25" t="s">
        <v>17837</v>
      </c>
      <c r="B2883" s="15" t="s">
        <v>17838</v>
      </c>
      <c r="C2883" s="15" t="s">
        <v>58</v>
      </c>
      <c r="D2883" s="16">
        <v>2010</v>
      </c>
      <c r="E2883" s="15" t="s">
        <v>2909</v>
      </c>
      <c r="F2883" s="26"/>
      <c r="G2883" s="26" t="s">
        <v>91</v>
      </c>
      <c r="H2883" s="26" t="s">
        <v>91</v>
      </c>
      <c r="I2883" s="15" t="s">
        <v>91</v>
      </c>
      <c r="J2883" s="26"/>
      <c r="K2883" s="17">
        <f t="shared" si="289"/>
        <v>0</v>
      </c>
      <c r="L2883" s="15"/>
      <c r="M2883" s="15"/>
      <c r="N2883" s="15"/>
      <c r="O2883" s="15"/>
      <c r="P2883" s="15"/>
      <c r="Q2883" s="15"/>
      <c r="R2883" s="15"/>
      <c r="S2883" s="19"/>
      <c r="T2883" s="15"/>
      <c r="U2883" s="17"/>
      <c r="V2883" s="15"/>
      <c r="W2883" s="15"/>
      <c r="X2883" s="15" t="s">
        <v>404</v>
      </c>
      <c r="Y2883" s="15" t="s">
        <v>17839</v>
      </c>
      <c r="AB2883" s="20"/>
      <c r="AC2883" s="21" t="s">
        <v>17840</v>
      </c>
      <c r="AD2883" s="21" t="s">
        <v>17841</v>
      </c>
      <c r="AE2883" s="21" t="s">
        <v>17842</v>
      </c>
      <c r="AF2883" s="15"/>
      <c r="AG2883" s="22">
        <f t="shared" si="290"/>
        <v>0.41935483870967744</v>
      </c>
      <c r="AH2883" s="15"/>
      <c r="AI2883" s="17"/>
      <c r="AJ2883" s="17"/>
      <c r="AK2883" s="17" t="e">
        <f>VLOOKUP(A2883,'[1]Deals (Exits)'!B:B,1,FALSE)</f>
        <v>#N/A</v>
      </c>
      <c r="AL2883" s="23"/>
      <c r="AM2883" s="17"/>
      <c r="AN2883" s="17"/>
      <c r="AO2883" s="17"/>
      <c r="AP2883" s="17"/>
      <c r="AQ2883" s="18"/>
      <c r="AR2883" s="18"/>
      <c r="AS2883" s="17"/>
      <c r="AT2883" s="17"/>
      <c r="AU2883" s="18"/>
      <c r="AV2883" s="17"/>
      <c r="AW2883" s="17"/>
      <c r="AX2883" s="17"/>
      <c r="AY2883" s="17"/>
      <c r="AZ2883" s="17"/>
      <c r="BA2883" s="17"/>
      <c r="BB2883" s="17"/>
      <c r="BC2883" s="17"/>
      <c r="BD2883" s="17"/>
      <c r="BE2883" s="17"/>
      <c r="BF2883" s="17"/>
      <c r="BG2883" s="17"/>
      <c r="BH2883" s="17"/>
      <c r="BI2883" s="17"/>
      <c r="BJ2883" s="17"/>
      <c r="BK2883" s="17"/>
      <c r="BL2883" s="17"/>
      <c r="BM2883" s="17"/>
      <c r="BN2883" s="15"/>
      <c r="BO2883" s="15"/>
      <c r="BP2883" s="22"/>
      <c r="BQ2883" s="15"/>
      <c r="BR2883" s="15"/>
      <c r="BS2883" s="15"/>
      <c r="BT2883" s="15"/>
      <c r="BU2883" s="15"/>
      <c r="BV2883" s="15"/>
      <c r="BW2883" s="15"/>
      <c r="BX2883" s="15"/>
      <c r="BY2883" s="15"/>
      <c r="BZ2883" s="15"/>
      <c r="CA2883" s="15"/>
      <c r="CB2883" s="15"/>
      <c r="CC2883" s="15"/>
      <c r="CD2883" s="15"/>
      <c r="CE2883" s="15"/>
      <c r="CF2883" s="15"/>
      <c r="CG2883" s="15"/>
      <c r="CH2883" s="15"/>
      <c r="CI2883" s="15"/>
      <c r="CJ2883" s="15"/>
    </row>
    <row r="2884" spans="1:88" ht="12.75">
      <c r="A2884" t="s">
        <v>17843</v>
      </c>
      <c r="B2884" s="15" t="s">
        <v>17844</v>
      </c>
      <c r="C2884" s="15" t="s">
        <v>58</v>
      </c>
      <c r="D2884" s="16">
        <v>2010</v>
      </c>
      <c r="E2884" s="15" t="s">
        <v>90</v>
      </c>
      <c r="F2884" s="26"/>
      <c r="G2884" s="26" t="s">
        <v>91</v>
      </c>
      <c r="H2884" s="26" t="s">
        <v>91</v>
      </c>
      <c r="I2884" s="15" t="s">
        <v>91</v>
      </c>
      <c r="J2884" s="26"/>
      <c r="K2884" s="17">
        <f t="shared" si="289"/>
        <v>0</v>
      </c>
      <c r="L2884" s="15"/>
      <c r="M2884" s="15"/>
      <c r="N2884" s="15"/>
      <c r="O2884" s="15"/>
      <c r="P2884" s="15"/>
      <c r="Q2884" s="15"/>
      <c r="R2884" s="15"/>
      <c r="S2884" s="19"/>
      <c r="T2884" s="15"/>
      <c r="U2884" s="17"/>
      <c r="V2884" s="15"/>
      <c r="W2884" s="15"/>
      <c r="X2884" s="15" t="s">
        <v>64</v>
      </c>
      <c r="Y2884" s="15" t="s">
        <v>1072</v>
      </c>
      <c r="AB2884" s="20"/>
      <c r="AC2884" s="21" t="s">
        <v>17845</v>
      </c>
      <c r="AD2884" s="21" t="s">
        <v>17846</v>
      </c>
      <c r="AE2884" s="15"/>
      <c r="AF2884" s="21" t="s">
        <v>17847</v>
      </c>
      <c r="AG2884" s="22">
        <f t="shared" si="290"/>
        <v>0.41935483870967744</v>
      </c>
      <c r="AH2884" s="15"/>
      <c r="AI2884" s="17"/>
      <c r="AJ2884" s="17"/>
      <c r="AK2884" s="17" t="e">
        <f>VLOOKUP(A2884,'[1]Deals (Exits)'!B:B,1,FALSE)</f>
        <v>#N/A</v>
      </c>
      <c r="AL2884" s="23"/>
      <c r="AM2884" s="17"/>
      <c r="AN2884" s="17"/>
      <c r="AO2884" s="17"/>
      <c r="AP2884" s="17"/>
      <c r="AQ2884" s="18"/>
      <c r="AR2884" s="18"/>
      <c r="AS2884" s="17"/>
      <c r="AT2884" s="17"/>
      <c r="AU2884" s="18"/>
      <c r="AV2884" s="17"/>
      <c r="AW2884" s="17"/>
      <c r="AX2884" s="17"/>
      <c r="AY2884" s="17"/>
      <c r="AZ2884" s="17"/>
      <c r="BA2884" s="17"/>
      <c r="BB2884" s="17"/>
      <c r="BC2884" s="17"/>
      <c r="BD2884" s="17"/>
      <c r="BE2884" s="17"/>
      <c r="BF2884" s="17"/>
      <c r="BG2884" s="17"/>
      <c r="BH2884" s="17"/>
      <c r="BI2884" s="17"/>
      <c r="BJ2884" s="17"/>
      <c r="BK2884" s="17"/>
      <c r="BL2884" s="17"/>
      <c r="BM2884" s="17"/>
      <c r="BN2884" s="15"/>
      <c r="BO2884" s="15"/>
      <c r="BP2884" s="22"/>
      <c r="BQ2884" s="15"/>
      <c r="BR2884" s="15"/>
      <c r="BS2884" s="15"/>
      <c r="BT2884" s="15"/>
      <c r="BU2884" s="15"/>
      <c r="BV2884" s="15"/>
      <c r="BW2884" s="15"/>
      <c r="BX2884" s="15"/>
      <c r="BY2884" s="15"/>
      <c r="BZ2884" s="15"/>
      <c r="CA2884" s="15"/>
      <c r="CB2884" s="15"/>
      <c r="CC2884" s="15"/>
      <c r="CD2884" s="15"/>
      <c r="CE2884" s="15"/>
      <c r="CF2884" s="15"/>
      <c r="CG2884" s="15"/>
      <c r="CH2884" s="15"/>
      <c r="CI2884" s="15"/>
      <c r="CJ2884" s="15"/>
    </row>
    <row r="2885" spans="1:88" ht="12.75">
      <c r="A2885" s="25" t="s">
        <v>17848</v>
      </c>
      <c r="B2885" s="15" t="s">
        <v>17849</v>
      </c>
      <c r="C2885" s="15" t="s">
        <v>58</v>
      </c>
      <c r="D2885" s="16">
        <v>2014</v>
      </c>
      <c r="E2885" s="15" t="s">
        <v>1472</v>
      </c>
      <c r="F2885" s="26"/>
      <c r="G2885" s="26" t="s">
        <v>91</v>
      </c>
      <c r="H2885" s="26" t="s">
        <v>91</v>
      </c>
      <c r="I2885" s="15" t="s">
        <v>91</v>
      </c>
      <c r="J2885" s="26"/>
      <c r="K2885" s="17">
        <f t="shared" si="289"/>
        <v>0</v>
      </c>
      <c r="L2885" s="15"/>
      <c r="M2885" s="15"/>
      <c r="N2885" s="15"/>
      <c r="O2885" s="15"/>
      <c r="P2885" s="15"/>
      <c r="Q2885" s="15"/>
      <c r="R2885" s="15"/>
      <c r="S2885" s="19"/>
      <c r="T2885" s="15"/>
      <c r="U2885" s="17"/>
      <c r="V2885" s="15"/>
      <c r="W2885" s="15"/>
      <c r="X2885" s="15" t="s">
        <v>64</v>
      </c>
      <c r="Y2885" s="15" t="s">
        <v>17850</v>
      </c>
      <c r="AB2885" s="20"/>
      <c r="AC2885" s="21" t="s">
        <v>17851</v>
      </c>
      <c r="AD2885" s="15"/>
      <c r="AE2885" s="15"/>
      <c r="AF2885" s="21" t="s">
        <v>17852</v>
      </c>
      <c r="AG2885" s="22">
        <f t="shared" si="290"/>
        <v>0.38709677419354838</v>
      </c>
      <c r="AH2885" s="15"/>
      <c r="AI2885" s="17"/>
      <c r="AJ2885" s="17"/>
      <c r="AK2885" s="17" t="e">
        <f>VLOOKUP(A2885,'[1]Deals (Exits)'!B:B,1,FALSE)</f>
        <v>#N/A</v>
      </c>
      <c r="AL2885" s="23"/>
      <c r="AM2885" s="17"/>
      <c r="AN2885" s="17"/>
      <c r="AO2885" s="17"/>
      <c r="AP2885" s="17"/>
      <c r="AQ2885" s="18"/>
      <c r="AR2885" s="18"/>
      <c r="AS2885" s="17"/>
      <c r="AT2885" s="17"/>
      <c r="AU2885" s="18"/>
      <c r="AV2885" s="17"/>
      <c r="AW2885" s="17"/>
      <c r="AX2885" s="17"/>
      <c r="AY2885" s="17"/>
      <c r="AZ2885" s="17"/>
      <c r="BA2885" s="17"/>
      <c r="BB2885" s="17"/>
      <c r="BC2885" s="17"/>
      <c r="BD2885" s="17"/>
      <c r="BE2885" s="17"/>
      <c r="BF2885" s="17"/>
      <c r="BG2885" s="17"/>
      <c r="BH2885" s="17"/>
      <c r="BI2885" s="17"/>
      <c r="BJ2885" s="17"/>
      <c r="BK2885" s="17"/>
      <c r="BL2885" s="17"/>
      <c r="BM2885" s="17"/>
      <c r="BN2885" s="15"/>
      <c r="BO2885" s="15"/>
      <c r="BP2885" s="22"/>
      <c r="BQ2885" s="15"/>
      <c r="BR2885" s="15"/>
      <c r="BS2885" s="15"/>
      <c r="BT2885" s="15"/>
      <c r="BU2885" s="15"/>
      <c r="BV2885" s="15"/>
      <c r="BW2885" s="15"/>
      <c r="BX2885" s="15"/>
      <c r="BY2885" s="15"/>
      <c r="BZ2885" s="15"/>
      <c r="CA2885" s="15"/>
      <c r="CB2885" s="15"/>
      <c r="CC2885" s="15"/>
      <c r="CD2885" s="15"/>
      <c r="CE2885" s="15"/>
      <c r="CF2885" s="15"/>
      <c r="CG2885" s="15"/>
      <c r="CH2885" s="15"/>
      <c r="CI2885" s="15"/>
      <c r="CJ2885" s="15"/>
    </row>
    <row r="2886" spans="1:88" ht="12.75">
      <c r="A2886" s="25" t="s">
        <v>17853</v>
      </c>
      <c r="B2886" s="15" t="s">
        <v>17854</v>
      </c>
      <c r="C2886" s="15" t="s">
        <v>58</v>
      </c>
      <c r="D2886" s="16">
        <v>2014</v>
      </c>
      <c r="E2886" s="15" t="s">
        <v>90</v>
      </c>
      <c r="F2886" s="26"/>
      <c r="G2886" s="26" t="s">
        <v>91</v>
      </c>
      <c r="H2886" s="26" t="s">
        <v>91</v>
      </c>
      <c r="I2886" s="15" t="s">
        <v>91</v>
      </c>
      <c r="J2886" s="26"/>
      <c r="K2886" s="17">
        <f t="shared" si="289"/>
        <v>0</v>
      </c>
      <c r="L2886" s="15"/>
      <c r="M2886" s="15"/>
      <c r="N2886" s="15"/>
      <c r="O2886" s="15"/>
      <c r="P2886" s="15"/>
      <c r="Q2886" s="15"/>
      <c r="R2886" s="15"/>
      <c r="S2886" s="19"/>
      <c r="T2886" s="15"/>
      <c r="U2886" s="17"/>
      <c r="V2886" s="15"/>
      <c r="W2886" s="15"/>
      <c r="X2886" s="15" t="s">
        <v>404</v>
      </c>
      <c r="Y2886" s="15"/>
      <c r="AB2886" s="20"/>
      <c r="AC2886" s="21" t="s">
        <v>17855</v>
      </c>
      <c r="AD2886" s="21" t="s">
        <v>17856</v>
      </c>
      <c r="AE2886" s="21" t="s">
        <v>17857</v>
      </c>
      <c r="AF2886" s="21" t="s">
        <v>17858</v>
      </c>
      <c r="AG2886" s="22">
        <f t="shared" si="290"/>
        <v>0.41935483870967744</v>
      </c>
      <c r="AH2886" s="15"/>
      <c r="AI2886" s="17"/>
      <c r="AJ2886" s="17"/>
      <c r="AK2886" s="17" t="e">
        <f>VLOOKUP(A2886,'[1]Deals (Exits)'!B:B,1,FALSE)</f>
        <v>#N/A</v>
      </c>
      <c r="AL2886" s="23"/>
      <c r="AM2886" s="17"/>
      <c r="AN2886" s="17"/>
      <c r="AO2886" s="17"/>
      <c r="AP2886" s="17"/>
      <c r="AQ2886" s="18"/>
      <c r="AR2886" s="18"/>
      <c r="AS2886" s="17"/>
      <c r="AT2886" s="17"/>
      <c r="AU2886" s="18"/>
      <c r="AV2886" s="17"/>
      <c r="AW2886" s="17"/>
      <c r="AX2886" s="17"/>
      <c r="AY2886" s="17"/>
      <c r="AZ2886" s="17"/>
      <c r="BA2886" s="17"/>
      <c r="BB2886" s="17"/>
      <c r="BC2886" s="17"/>
      <c r="BD2886" s="17"/>
      <c r="BE2886" s="17"/>
      <c r="BF2886" s="17"/>
      <c r="BG2886" s="17"/>
      <c r="BH2886" s="17"/>
      <c r="BI2886" s="17"/>
      <c r="BJ2886" s="17"/>
      <c r="BK2886" s="17"/>
      <c r="BL2886" s="17"/>
      <c r="BM2886" s="17"/>
      <c r="BN2886" s="15"/>
      <c r="BO2886" s="15"/>
      <c r="BP2886" s="22"/>
      <c r="BQ2886" s="15"/>
      <c r="BR2886" s="15"/>
      <c r="BS2886" s="15"/>
      <c r="BT2886" s="15"/>
      <c r="BU2886" s="15"/>
      <c r="BV2886" s="15"/>
      <c r="BW2886" s="15"/>
      <c r="BX2886" s="15"/>
      <c r="BY2886" s="15"/>
      <c r="BZ2886" s="15"/>
      <c r="CA2886" s="15"/>
      <c r="CB2886" s="15"/>
      <c r="CC2886" s="15"/>
      <c r="CD2886" s="15"/>
      <c r="CE2886" s="15"/>
      <c r="CF2886" s="15"/>
      <c r="CG2886" s="15"/>
      <c r="CH2886" s="15"/>
      <c r="CI2886" s="15"/>
      <c r="CJ2886" s="15"/>
    </row>
    <row r="2887" spans="1:88" ht="12.75">
      <c r="A2887" s="25" t="s">
        <v>17859</v>
      </c>
      <c r="B2887" s="15" t="s">
        <v>17860</v>
      </c>
      <c r="C2887" s="15" t="s">
        <v>58</v>
      </c>
      <c r="D2887" s="16">
        <v>2014</v>
      </c>
      <c r="E2887" s="15" t="s">
        <v>17607</v>
      </c>
      <c r="F2887" s="26"/>
      <c r="G2887" s="26" t="s">
        <v>91</v>
      </c>
      <c r="H2887" s="26" t="s">
        <v>91</v>
      </c>
      <c r="I2887" s="15" t="s">
        <v>91</v>
      </c>
      <c r="J2887" s="26"/>
      <c r="K2887" s="17">
        <f t="shared" si="289"/>
        <v>0</v>
      </c>
      <c r="L2887" s="15"/>
      <c r="M2887" s="15"/>
      <c r="N2887" s="15"/>
      <c r="O2887" s="15"/>
      <c r="P2887" s="15"/>
      <c r="Q2887" s="15"/>
      <c r="R2887" s="15"/>
      <c r="S2887" s="19"/>
      <c r="T2887" s="15"/>
      <c r="U2887" s="17"/>
      <c r="V2887" s="15"/>
      <c r="W2887" s="15"/>
      <c r="X2887" s="15" t="s">
        <v>134</v>
      </c>
      <c r="Y2887" s="15" t="s">
        <v>17861</v>
      </c>
      <c r="AB2887" s="20"/>
      <c r="AC2887" s="21" t="s">
        <v>17862</v>
      </c>
      <c r="AD2887" s="15"/>
      <c r="AE2887" s="21" t="s">
        <v>17863</v>
      </c>
      <c r="AF2887" s="21" t="s">
        <v>17864</v>
      </c>
      <c r="AG2887" s="22">
        <f t="shared" si="290"/>
        <v>0.41935483870967744</v>
      </c>
      <c r="AH2887" s="15"/>
      <c r="AI2887" s="17"/>
      <c r="AJ2887" s="17"/>
      <c r="AK2887" s="17" t="e">
        <f>VLOOKUP(A2887,'[1]Deals (Exits)'!B:B,1,FALSE)</f>
        <v>#N/A</v>
      </c>
      <c r="AL2887" s="23"/>
      <c r="AM2887" s="17"/>
      <c r="AN2887" s="17"/>
      <c r="AO2887" s="17"/>
      <c r="AP2887" s="17"/>
      <c r="AQ2887" s="18"/>
      <c r="AR2887" s="18"/>
      <c r="AS2887" s="17"/>
      <c r="AT2887" s="17"/>
      <c r="AU2887" s="18"/>
      <c r="AV2887" s="17"/>
      <c r="AW2887" s="17"/>
      <c r="AX2887" s="17"/>
      <c r="AY2887" s="17"/>
      <c r="AZ2887" s="17"/>
      <c r="BA2887" s="17"/>
      <c r="BB2887" s="17"/>
      <c r="BC2887" s="17"/>
      <c r="BD2887" s="17"/>
      <c r="BE2887" s="17"/>
      <c r="BF2887" s="17"/>
      <c r="BG2887" s="17"/>
      <c r="BH2887" s="17"/>
      <c r="BI2887" s="17"/>
      <c r="BJ2887" s="17"/>
      <c r="BK2887" s="17"/>
      <c r="BL2887" s="17"/>
      <c r="BM2887" s="17"/>
      <c r="BN2887" s="15"/>
      <c r="BO2887" s="15"/>
      <c r="BP2887" s="22"/>
      <c r="BQ2887" s="15"/>
      <c r="BR2887" s="15"/>
      <c r="BS2887" s="15"/>
      <c r="BT2887" s="15"/>
      <c r="BU2887" s="15"/>
      <c r="BV2887" s="15"/>
      <c r="BW2887" s="15"/>
      <c r="BX2887" s="15"/>
      <c r="BY2887" s="15"/>
      <c r="BZ2887" s="15"/>
      <c r="CA2887" s="15"/>
      <c r="CB2887" s="15"/>
      <c r="CC2887" s="15"/>
      <c r="CD2887" s="15"/>
      <c r="CE2887" s="15"/>
      <c r="CF2887" s="15"/>
      <c r="CG2887" s="15"/>
      <c r="CH2887" s="15"/>
      <c r="CI2887" s="15"/>
      <c r="CJ2887" s="15"/>
    </row>
    <row r="2888" spans="1:88" ht="12.75">
      <c r="A2888" s="25" t="s">
        <v>17865</v>
      </c>
      <c r="B2888" s="25" t="s">
        <v>17866</v>
      </c>
      <c r="C2888" s="15" t="s">
        <v>58</v>
      </c>
      <c r="D2888" s="16">
        <v>2017</v>
      </c>
      <c r="E2888" s="15" t="s">
        <v>2909</v>
      </c>
      <c r="F2888" s="26"/>
      <c r="G2888" s="26" t="s">
        <v>91</v>
      </c>
      <c r="H2888" s="26" t="s">
        <v>91</v>
      </c>
      <c r="I2888" s="15" t="s">
        <v>91</v>
      </c>
      <c r="J2888" s="26"/>
      <c r="K2888" s="17">
        <f t="shared" si="289"/>
        <v>0</v>
      </c>
      <c r="L2888" s="15"/>
      <c r="M2888" s="15"/>
      <c r="N2888" s="15"/>
      <c r="O2888" s="15"/>
      <c r="P2888" s="15"/>
      <c r="Q2888" s="15"/>
      <c r="R2888" s="15"/>
      <c r="S2888" s="19"/>
      <c r="T2888" s="15"/>
      <c r="U2888" s="17"/>
      <c r="V2888" s="15"/>
      <c r="W2888" s="15"/>
      <c r="X2888" s="15" t="s">
        <v>256</v>
      </c>
      <c r="Y2888" s="15"/>
      <c r="AB2888" s="20"/>
      <c r="AC2888" s="21" t="s">
        <v>17867</v>
      </c>
      <c r="AD2888" s="21" t="s">
        <v>17868</v>
      </c>
      <c r="AE2888" s="21" t="s">
        <v>17869</v>
      </c>
      <c r="AF2888" s="21" t="s">
        <v>17870</v>
      </c>
      <c r="AG2888" s="22">
        <f t="shared" si="290"/>
        <v>0.41935483870967744</v>
      </c>
      <c r="AH2888" s="15"/>
      <c r="AI2888" s="17"/>
      <c r="AJ2888" s="17"/>
      <c r="AK2888" s="17" t="e">
        <f>VLOOKUP(A2888,'[1]Deals (Exits)'!B:B,1,FALSE)</f>
        <v>#N/A</v>
      </c>
      <c r="AL2888" s="23"/>
      <c r="AM2888" s="17"/>
      <c r="AN2888" s="17"/>
      <c r="AO2888" s="17"/>
      <c r="AP2888" s="17"/>
      <c r="AQ2888" s="18"/>
      <c r="AR2888" s="18"/>
      <c r="AS2888" s="17"/>
      <c r="AT2888" s="17"/>
      <c r="AU2888" s="18"/>
      <c r="AV2888" s="17"/>
      <c r="AW2888" s="17"/>
      <c r="AX2888" s="17"/>
      <c r="AY2888" s="17"/>
      <c r="AZ2888" s="17"/>
      <c r="BA2888" s="17"/>
      <c r="BB2888" s="17"/>
      <c r="BC2888" s="17"/>
      <c r="BD2888" s="17"/>
      <c r="BE2888" s="17"/>
      <c r="BF2888" s="17"/>
      <c r="BG2888" s="17"/>
      <c r="BH2888" s="17"/>
      <c r="BI2888" s="17"/>
      <c r="BJ2888" s="17"/>
      <c r="BK2888" s="17"/>
      <c r="BL2888" s="17"/>
      <c r="BM2888" s="17"/>
      <c r="BN2888" s="15"/>
      <c r="BO2888" s="15"/>
      <c r="BP2888" s="22"/>
      <c r="BQ2888" s="15"/>
      <c r="BR2888" s="15"/>
      <c r="BS2888" s="15"/>
      <c r="BT2888" s="15"/>
      <c r="BU2888" s="15"/>
      <c r="BV2888" s="15"/>
      <c r="BW2888" s="15"/>
      <c r="BX2888" s="15"/>
      <c r="BY2888" s="15"/>
      <c r="BZ2888" s="15"/>
      <c r="CA2888" s="15"/>
      <c r="CB2888" s="15"/>
      <c r="CC2888" s="15"/>
      <c r="CD2888" s="15"/>
      <c r="CE2888" s="15"/>
      <c r="CF2888" s="15"/>
      <c r="CG2888" s="15"/>
      <c r="CH2888" s="15"/>
      <c r="CI2888" s="15"/>
      <c r="CJ2888" s="15"/>
    </row>
    <row r="2889" spans="1:88" ht="12.75">
      <c r="A2889" s="25" t="s">
        <v>17871</v>
      </c>
      <c r="B2889" s="15" t="s">
        <v>17872</v>
      </c>
      <c r="C2889" s="15" t="s">
        <v>58</v>
      </c>
      <c r="D2889" s="16">
        <v>2018</v>
      </c>
      <c r="E2889" s="15" t="s">
        <v>90</v>
      </c>
      <c r="F2889" s="26"/>
      <c r="G2889" s="26" t="s">
        <v>91</v>
      </c>
      <c r="H2889" s="26" t="s">
        <v>91</v>
      </c>
      <c r="I2889" s="15" t="s">
        <v>91</v>
      </c>
      <c r="J2889" s="26"/>
      <c r="K2889" s="17">
        <f t="shared" si="289"/>
        <v>0</v>
      </c>
      <c r="L2889" s="15"/>
      <c r="M2889" s="15"/>
      <c r="N2889" s="15"/>
      <c r="O2889" s="15"/>
      <c r="P2889" s="15"/>
      <c r="Q2889" s="15"/>
      <c r="R2889" s="15"/>
      <c r="S2889" s="19"/>
      <c r="T2889" s="15"/>
      <c r="U2889" s="17"/>
      <c r="V2889" s="15"/>
      <c r="W2889" s="15"/>
      <c r="X2889" s="15" t="s">
        <v>64</v>
      </c>
      <c r="Y2889" s="15" t="s">
        <v>17873</v>
      </c>
      <c r="AB2889" s="20"/>
      <c r="AC2889" s="21" t="s">
        <v>17874</v>
      </c>
      <c r="AD2889" s="21" t="s">
        <v>17875</v>
      </c>
      <c r="AE2889" s="21" t="s">
        <v>17876</v>
      </c>
      <c r="AF2889" s="21" t="s">
        <v>17877</v>
      </c>
      <c r="AG2889" s="22">
        <f t="shared" si="290"/>
        <v>0.45161290322580644</v>
      </c>
      <c r="AH2889" s="15"/>
      <c r="AI2889" s="17"/>
      <c r="AJ2889" s="17"/>
      <c r="AK2889" s="17" t="e">
        <f>VLOOKUP(A2889,'[1]Deals (Exits)'!B:B,1,FALSE)</f>
        <v>#N/A</v>
      </c>
      <c r="AL2889" s="23"/>
      <c r="AM2889" s="17"/>
      <c r="AN2889" s="17"/>
      <c r="AO2889" s="17"/>
      <c r="AP2889" s="17"/>
      <c r="AQ2889" s="18"/>
      <c r="AR2889" s="18"/>
      <c r="AS2889" s="17"/>
      <c r="AT2889" s="17"/>
      <c r="AU2889" s="18"/>
      <c r="AV2889" s="17"/>
      <c r="AW2889" s="17"/>
      <c r="AX2889" s="17"/>
      <c r="AY2889" s="17"/>
      <c r="AZ2889" s="17"/>
      <c r="BA2889" s="17"/>
      <c r="BB2889" s="17"/>
      <c r="BC2889" s="17"/>
      <c r="BD2889" s="17"/>
      <c r="BE2889" s="17"/>
      <c r="BF2889" s="17"/>
      <c r="BG2889" s="17"/>
      <c r="BH2889" s="17"/>
      <c r="BI2889" s="17"/>
      <c r="BJ2889" s="17"/>
      <c r="BK2889" s="17"/>
      <c r="BL2889" s="17"/>
      <c r="BM2889" s="17"/>
      <c r="BN2889" s="15"/>
      <c r="BO2889" s="15"/>
      <c r="BP2889" s="22"/>
      <c r="BQ2889" s="15"/>
      <c r="BR2889" s="15"/>
      <c r="BS2889" s="15"/>
      <c r="BT2889" s="15"/>
      <c r="BU2889" s="15"/>
      <c r="BV2889" s="15"/>
      <c r="BW2889" s="15"/>
      <c r="BX2889" s="15"/>
      <c r="BY2889" s="15"/>
      <c r="BZ2889" s="15"/>
      <c r="CA2889" s="15"/>
      <c r="CB2889" s="15"/>
      <c r="CC2889" s="15"/>
      <c r="CD2889" s="15"/>
      <c r="CE2889" s="15"/>
      <c r="CF2889" s="15"/>
      <c r="CG2889" s="15"/>
      <c r="CH2889" s="15"/>
      <c r="CI2889" s="15"/>
      <c r="CJ2889" s="15"/>
    </row>
    <row r="2890" spans="1:88" ht="12.75">
      <c r="A2890" t="s">
        <v>17878</v>
      </c>
      <c r="B2890" s="15" t="s">
        <v>17879</v>
      </c>
      <c r="C2890" s="15" t="s">
        <v>58</v>
      </c>
      <c r="D2890" s="16">
        <v>2015</v>
      </c>
      <c r="E2890" s="15" t="s">
        <v>90</v>
      </c>
      <c r="F2890" s="26"/>
      <c r="G2890" s="26" t="s">
        <v>91</v>
      </c>
      <c r="H2890" s="26" t="s">
        <v>91</v>
      </c>
      <c r="I2890" s="15" t="s">
        <v>91</v>
      </c>
      <c r="J2890" s="26"/>
      <c r="K2890" s="17">
        <f t="shared" si="289"/>
        <v>0</v>
      </c>
      <c r="L2890" s="15"/>
      <c r="M2890" s="15"/>
      <c r="N2890" s="15"/>
      <c r="O2890" s="15"/>
      <c r="P2890" s="15"/>
      <c r="Q2890" s="15"/>
      <c r="R2890" s="15"/>
      <c r="S2890" s="19"/>
      <c r="T2890" s="15"/>
      <c r="U2890" s="17"/>
      <c r="V2890" s="15"/>
      <c r="W2890" s="15"/>
      <c r="X2890" s="15" t="s">
        <v>256</v>
      </c>
      <c r="Y2890" s="15"/>
      <c r="AB2890" s="20"/>
      <c r="AC2890" s="21" t="s">
        <v>17880</v>
      </c>
      <c r="AD2890" s="15"/>
      <c r="AE2890" s="21" t="s">
        <v>17881</v>
      </c>
      <c r="AF2890" s="21" t="s">
        <v>17882</v>
      </c>
      <c r="AG2890" s="22">
        <f t="shared" si="290"/>
        <v>0.38709677419354838</v>
      </c>
      <c r="AH2890" s="15"/>
      <c r="AI2890" s="17"/>
      <c r="AJ2890" s="17"/>
      <c r="AK2890" s="17" t="e">
        <f>VLOOKUP(A2890,'[1]Deals (Exits)'!B:B,1,FALSE)</f>
        <v>#N/A</v>
      </c>
      <c r="AL2890" s="23"/>
      <c r="AM2890" s="17"/>
      <c r="AN2890" s="17"/>
      <c r="AO2890" s="17"/>
      <c r="AP2890" s="17"/>
      <c r="AQ2890" s="18"/>
      <c r="AR2890" s="18"/>
      <c r="AS2890" s="17"/>
      <c r="AT2890" s="17"/>
      <c r="AU2890" s="18"/>
      <c r="AV2890" s="17"/>
      <c r="AW2890" s="17"/>
      <c r="AX2890" s="17"/>
      <c r="AY2890" s="17"/>
      <c r="AZ2890" s="17"/>
      <c r="BA2890" s="17"/>
      <c r="BB2890" s="17"/>
      <c r="BC2890" s="17"/>
      <c r="BD2890" s="17"/>
      <c r="BE2890" s="17"/>
      <c r="BF2890" s="17"/>
      <c r="BG2890" s="17"/>
      <c r="BH2890" s="17"/>
      <c r="BI2890" s="17"/>
      <c r="BJ2890" s="17"/>
      <c r="BK2890" s="17"/>
      <c r="BL2890" s="17"/>
      <c r="BM2890" s="17"/>
      <c r="BN2890" s="15"/>
      <c r="BO2890" s="15"/>
      <c r="BP2890" s="22"/>
      <c r="BQ2890" s="15"/>
      <c r="BR2890" s="15"/>
      <c r="BS2890" s="15"/>
      <c r="BT2890" s="15"/>
      <c r="BU2890" s="15"/>
      <c r="BV2890" s="15"/>
      <c r="BW2890" s="15"/>
      <c r="BX2890" s="15"/>
      <c r="BY2890" s="15"/>
      <c r="BZ2890" s="15"/>
      <c r="CA2890" s="15"/>
      <c r="CB2890" s="15"/>
      <c r="CC2890" s="15"/>
      <c r="CD2890" s="15"/>
      <c r="CE2890" s="15"/>
      <c r="CF2890" s="15"/>
      <c r="CG2890" s="15"/>
      <c r="CH2890" s="15"/>
      <c r="CI2890" s="15"/>
      <c r="CJ2890" s="15"/>
    </row>
    <row r="2891" spans="1:88" ht="12.75">
      <c r="A2891" s="25" t="s">
        <v>17883</v>
      </c>
      <c r="B2891" t="s">
        <v>17884</v>
      </c>
      <c r="C2891" s="15" t="s">
        <v>58</v>
      </c>
      <c r="D2891" s="16">
        <v>2015</v>
      </c>
      <c r="E2891" s="15" t="s">
        <v>90</v>
      </c>
      <c r="F2891" s="26"/>
      <c r="G2891" s="26" t="s">
        <v>91</v>
      </c>
      <c r="H2891" s="26" t="s">
        <v>91</v>
      </c>
      <c r="I2891" s="15" t="s">
        <v>91</v>
      </c>
      <c r="J2891" s="26"/>
      <c r="K2891" s="17">
        <f t="shared" si="289"/>
        <v>0</v>
      </c>
      <c r="L2891" s="15"/>
      <c r="M2891" s="15"/>
      <c r="N2891" s="15"/>
      <c r="O2891" s="15"/>
      <c r="P2891" s="15"/>
      <c r="Q2891" s="15"/>
      <c r="R2891" s="15"/>
      <c r="S2891" s="19"/>
      <c r="T2891" s="15"/>
      <c r="U2891" s="17"/>
      <c r="V2891" s="15"/>
      <c r="W2891" s="15"/>
      <c r="X2891" s="15" t="s">
        <v>79</v>
      </c>
      <c r="Y2891" s="15" t="s">
        <v>17885</v>
      </c>
      <c r="AB2891" s="20"/>
      <c r="AC2891" s="21" t="s">
        <v>17886</v>
      </c>
      <c r="AD2891" s="15"/>
      <c r="AE2891" s="21" t="s">
        <v>17887</v>
      </c>
      <c r="AF2891" s="21" t="s">
        <v>17888</v>
      </c>
      <c r="AG2891" s="22">
        <f t="shared" si="290"/>
        <v>0.41935483870967744</v>
      </c>
      <c r="AH2891" s="15"/>
      <c r="AI2891" s="17"/>
      <c r="AJ2891" s="17"/>
      <c r="AK2891" s="17" t="e">
        <f>VLOOKUP(A2891,'[1]Deals (Exits)'!B:B,1,FALSE)</f>
        <v>#N/A</v>
      </c>
      <c r="AL2891" s="23"/>
      <c r="AM2891" s="17"/>
      <c r="AN2891" s="17"/>
      <c r="AO2891" s="17"/>
      <c r="AP2891" s="17"/>
      <c r="AQ2891" s="18"/>
      <c r="AR2891" s="18"/>
      <c r="AS2891" s="17"/>
      <c r="AT2891" s="17"/>
      <c r="AU2891" s="18"/>
      <c r="AV2891" s="17"/>
      <c r="AW2891" s="17"/>
      <c r="AX2891" s="17"/>
      <c r="AY2891" s="17"/>
      <c r="AZ2891" s="17"/>
      <c r="BA2891" s="17"/>
      <c r="BB2891" s="17"/>
      <c r="BC2891" s="17"/>
      <c r="BD2891" s="17"/>
      <c r="BE2891" s="17"/>
      <c r="BF2891" s="17"/>
      <c r="BG2891" s="17"/>
      <c r="BH2891" s="17"/>
      <c r="BI2891" s="17"/>
      <c r="BJ2891" s="17"/>
      <c r="BK2891" s="17"/>
      <c r="BL2891" s="17"/>
      <c r="BM2891" s="17"/>
      <c r="BN2891" s="15"/>
      <c r="BO2891" s="15"/>
      <c r="BP2891" s="22"/>
      <c r="BQ2891" s="15"/>
      <c r="BR2891" s="15"/>
      <c r="BS2891" s="15"/>
      <c r="BT2891" s="15"/>
      <c r="BU2891" s="15"/>
      <c r="BV2891" s="15"/>
      <c r="BW2891" s="15"/>
      <c r="BX2891" s="15"/>
      <c r="BY2891" s="15"/>
      <c r="BZ2891" s="15"/>
      <c r="CA2891" s="15"/>
      <c r="CB2891" s="15"/>
      <c r="CC2891" s="15"/>
      <c r="CD2891" s="15"/>
      <c r="CE2891" s="15"/>
      <c r="CF2891" s="15"/>
      <c r="CG2891" s="15"/>
      <c r="CH2891" s="15"/>
      <c r="CI2891" s="15"/>
      <c r="CJ2891" s="15"/>
    </row>
    <row r="2892" spans="1:88" ht="12.75">
      <c r="A2892" s="25" t="s">
        <v>17889</v>
      </c>
      <c r="B2892" s="15" t="s">
        <v>17890</v>
      </c>
      <c r="C2892" s="15" t="s">
        <v>58</v>
      </c>
      <c r="D2892" s="16">
        <v>2014</v>
      </c>
      <c r="E2892" s="15" t="s">
        <v>90</v>
      </c>
      <c r="F2892" s="26"/>
      <c r="G2892" s="26" t="s">
        <v>91</v>
      </c>
      <c r="H2892" s="26" t="s">
        <v>91</v>
      </c>
      <c r="I2892" s="15" t="s">
        <v>91</v>
      </c>
      <c r="J2892" s="26"/>
      <c r="K2892" s="17">
        <f t="shared" si="289"/>
        <v>0</v>
      </c>
      <c r="L2892" s="15"/>
      <c r="M2892" s="15"/>
      <c r="N2892" s="15"/>
      <c r="O2892" s="15"/>
      <c r="P2892" s="15"/>
      <c r="Q2892" s="15"/>
      <c r="R2892" s="15"/>
      <c r="S2892" s="19"/>
      <c r="T2892" s="15"/>
      <c r="U2892" s="17"/>
      <c r="V2892" s="15"/>
      <c r="W2892" s="15"/>
      <c r="X2892" s="15" t="s">
        <v>657</v>
      </c>
      <c r="Y2892" s="15" t="s">
        <v>3554</v>
      </c>
      <c r="AB2892" s="20"/>
      <c r="AC2892" s="21" t="s">
        <v>17891</v>
      </c>
      <c r="AD2892" s="21" t="s">
        <v>17892</v>
      </c>
      <c r="AE2892" s="21" t="s">
        <v>17893</v>
      </c>
      <c r="AF2892" s="21" t="s">
        <v>17894</v>
      </c>
      <c r="AG2892" s="22">
        <f t="shared" si="290"/>
        <v>0.45161290322580644</v>
      </c>
      <c r="AH2892" s="15"/>
      <c r="AI2892" s="17"/>
      <c r="AJ2892" s="17"/>
      <c r="AK2892" s="17" t="e">
        <f>VLOOKUP(A2892,'[1]Deals (Exits)'!B:B,1,FALSE)</f>
        <v>#N/A</v>
      </c>
      <c r="AL2892" s="23"/>
      <c r="AM2892" s="17"/>
      <c r="AN2892" s="17"/>
      <c r="AO2892" s="17"/>
      <c r="AP2892" s="17"/>
      <c r="AQ2892" s="18"/>
      <c r="AR2892" s="18"/>
      <c r="AS2892" s="17"/>
      <c r="AT2892" s="17"/>
      <c r="AU2892" s="18"/>
      <c r="AV2892" s="17"/>
      <c r="AW2892" s="17"/>
      <c r="AX2892" s="17"/>
      <c r="AY2892" s="17"/>
      <c r="AZ2892" s="17"/>
      <c r="BA2892" s="17"/>
      <c r="BB2892" s="17"/>
      <c r="BC2892" s="17"/>
      <c r="BD2892" s="17"/>
      <c r="BE2892" s="17"/>
      <c r="BF2892" s="17"/>
      <c r="BG2892" s="17"/>
      <c r="BH2892" s="17"/>
      <c r="BI2892" s="17"/>
      <c r="BJ2892" s="17"/>
      <c r="BK2892" s="17"/>
      <c r="BL2892" s="17"/>
      <c r="BM2892" s="17"/>
      <c r="BN2892" s="15"/>
      <c r="BO2892" s="15"/>
      <c r="BP2892" s="22"/>
      <c r="BQ2892" s="15"/>
      <c r="BR2892" s="15"/>
      <c r="BS2892" s="15"/>
      <c r="BT2892" s="15"/>
      <c r="BU2892" s="15"/>
      <c r="BV2892" s="15"/>
      <c r="BW2892" s="15"/>
      <c r="BX2892" s="15"/>
      <c r="BY2892" s="15"/>
      <c r="BZ2892" s="15"/>
      <c r="CA2892" s="15"/>
      <c r="CB2892" s="15"/>
      <c r="CC2892" s="15"/>
      <c r="CD2892" s="15"/>
      <c r="CE2892" s="15"/>
      <c r="CF2892" s="15"/>
      <c r="CG2892" s="15"/>
      <c r="CH2892" s="15"/>
      <c r="CI2892" s="15"/>
      <c r="CJ2892" s="15"/>
    </row>
    <row r="2893" spans="1:88" ht="12.75">
      <c r="A2893" s="25" t="s">
        <v>17895</v>
      </c>
      <c r="B2893" s="15" t="s">
        <v>17896</v>
      </c>
      <c r="C2893" s="15" t="s">
        <v>58</v>
      </c>
      <c r="D2893" s="16">
        <v>2014</v>
      </c>
      <c r="E2893" s="15" t="s">
        <v>90</v>
      </c>
      <c r="F2893" s="26"/>
      <c r="G2893" s="26" t="s">
        <v>91</v>
      </c>
      <c r="H2893" s="26" t="s">
        <v>91</v>
      </c>
      <c r="I2893" s="15" t="s">
        <v>91</v>
      </c>
      <c r="J2893" s="26"/>
      <c r="K2893" s="17">
        <f t="shared" si="289"/>
        <v>0</v>
      </c>
      <c r="L2893" s="15"/>
      <c r="M2893" s="15"/>
      <c r="N2893" s="15"/>
      <c r="O2893" s="15"/>
      <c r="P2893" s="15"/>
      <c r="Q2893" s="15"/>
      <c r="R2893" s="15"/>
      <c r="S2893" s="19"/>
      <c r="T2893" s="15"/>
      <c r="U2893" s="17"/>
      <c r="V2893" s="15"/>
      <c r="W2893" s="15"/>
      <c r="X2893" s="15" t="s">
        <v>79</v>
      </c>
      <c r="Y2893" s="15" t="s">
        <v>4821</v>
      </c>
      <c r="AB2893" s="20"/>
      <c r="AC2893" s="21" t="s">
        <v>17897</v>
      </c>
      <c r="AD2893" s="21" t="s">
        <v>17898</v>
      </c>
      <c r="AE2893" s="15"/>
      <c r="AF2893" s="15"/>
      <c r="AG2893" s="22">
        <f t="shared" si="290"/>
        <v>0.38709677419354838</v>
      </c>
      <c r="AH2893" s="15"/>
      <c r="AI2893" s="17"/>
      <c r="AJ2893" s="17"/>
      <c r="AK2893" s="17" t="e">
        <f>VLOOKUP(A2893,'[1]Deals (Exits)'!B:B,1,FALSE)</f>
        <v>#N/A</v>
      </c>
      <c r="AL2893" s="23"/>
      <c r="AM2893" s="17"/>
      <c r="AN2893" s="17"/>
      <c r="AO2893" s="17"/>
      <c r="AP2893" s="17"/>
      <c r="AQ2893" s="18"/>
      <c r="AR2893" s="18"/>
      <c r="AS2893" s="17"/>
      <c r="AT2893" s="17"/>
      <c r="AU2893" s="18"/>
      <c r="AV2893" s="17"/>
      <c r="AW2893" s="17"/>
      <c r="AX2893" s="17"/>
      <c r="AY2893" s="17"/>
      <c r="AZ2893" s="17"/>
      <c r="BA2893" s="17"/>
      <c r="BB2893" s="17"/>
      <c r="BC2893" s="17"/>
      <c r="BD2893" s="17"/>
      <c r="BE2893" s="17"/>
      <c r="BF2893" s="17"/>
      <c r="BG2893" s="17"/>
      <c r="BH2893" s="17"/>
      <c r="BI2893" s="17"/>
      <c r="BJ2893" s="17"/>
      <c r="BK2893" s="17"/>
      <c r="BL2893" s="17"/>
      <c r="BM2893" s="17"/>
      <c r="BN2893" s="15"/>
      <c r="BO2893" s="15"/>
      <c r="BP2893" s="22"/>
      <c r="BQ2893" s="15"/>
      <c r="BR2893" s="15"/>
      <c r="BS2893" s="15"/>
      <c r="BT2893" s="15"/>
      <c r="BU2893" s="15"/>
      <c r="BV2893" s="15"/>
      <c r="BW2893" s="15"/>
      <c r="BX2893" s="15"/>
      <c r="BY2893" s="15"/>
      <c r="BZ2893" s="15"/>
      <c r="CA2893" s="15"/>
      <c r="CB2893" s="15"/>
      <c r="CC2893" s="15"/>
      <c r="CD2893" s="15"/>
      <c r="CE2893" s="15"/>
      <c r="CF2893" s="15"/>
      <c r="CG2893" s="15"/>
      <c r="CH2893" s="15"/>
      <c r="CI2893" s="15"/>
      <c r="CJ2893" s="15"/>
    </row>
    <row r="2894" spans="1:88" ht="12.75">
      <c r="A2894" s="25" t="s">
        <v>17899</v>
      </c>
      <c r="B2894" s="15" t="s">
        <v>17900</v>
      </c>
      <c r="C2894" s="15" t="s">
        <v>58</v>
      </c>
      <c r="D2894" s="16">
        <v>2019</v>
      </c>
      <c r="E2894" s="15" t="s">
        <v>90</v>
      </c>
      <c r="F2894" s="26"/>
      <c r="G2894" s="26" t="s">
        <v>91</v>
      </c>
      <c r="H2894" s="26" t="s">
        <v>91</v>
      </c>
      <c r="I2894" s="15" t="s">
        <v>91</v>
      </c>
      <c r="J2894" s="26"/>
      <c r="K2894" s="17">
        <f t="shared" si="289"/>
        <v>0</v>
      </c>
      <c r="L2894" s="15"/>
      <c r="M2894" s="15"/>
      <c r="N2894" s="15"/>
      <c r="O2894" s="15"/>
      <c r="P2894" s="15"/>
      <c r="Q2894" s="15"/>
      <c r="R2894" s="15"/>
      <c r="S2894" s="19"/>
      <c r="T2894" s="15"/>
      <c r="U2894" s="17"/>
      <c r="V2894" s="15"/>
      <c r="W2894" s="15"/>
      <c r="X2894" s="15" t="s">
        <v>191</v>
      </c>
      <c r="Y2894" s="15" t="s">
        <v>17901</v>
      </c>
      <c r="AB2894" s="20"/>
      <c r="AC2894" s="21" t="s">
        <v>17902</v>
      </c>
      <c r="AD2894" s="21" t="s">
        <v>17903</v>
      </c>
      <c r="AE2894" s="21" t="s">
        <v>17904</v>
      </c>
      <c r="AF2894" s="21" t="s">
        <v>17905</v>
      </c>
      <c r="AG2894" s="22">
        <f t="shared" si="290"/>
        <v>0.45161290322580644</v>
      </c>
      <c r="AH2894" s="15"/>
      <c r="AI2894" s="17"/>
      <c r="AJ2894" s="17"/>
      <c r="AK2894" s="17" t="e">
        <f>VLOOKUP(A2894,'[1]Deals (Exits)'!B:B,1,FALSE)</f>
        <v>#N/A</v>
      </c>
      <c r="AL2894" s="23"/>
      <c r="AM2894" s="17"/>
      <c r="AN2894" s="17"/>
      <c r="AO2894" s="17"/>
      <c r="AP2894" s="17"/>
      <c r="AQ2894" s="18"/>
      <c r="AR2894" s="18"/>
      <c r="AS2894" s="17"/>
      <c r="AT2894" s="17"/>
      <c r="AU2894" s="18"/>
      <c r="AV2894" s="17"/>
      <c r="AW2894" s="17"/>
      <c r="AX2894" s="17"/>
      <c r="AY2894" s="17"/>
      <c r="AZ2894" s="17"/>
      <c r="BA2894" s="17"/>
      <c r="BB2894" s="17"/>
      <c r="BC2894" s="17"/>
      <c r="BD2894" s="17"/>
      <c r="BE2894" s="17"/>
      <c r="BF2894" s="17"/>
      <c r="BG2894" s="17"/>
      <c r="BH2894" s="17"/>
      <c r="BI2894" s="17"/>
      <c r="BJ2894" s="17"/>
      <c r="BK2894" s="17"/>
      <c r="BL2894" s="17"/>
      <c r="BM2894" s="17"/>
      <c r="BN2894" s="15"/>
      <c r="BO2894" s="15"/>
      <c r="BP2894" s="22"/>
      <c r="BQ2894" s="15"/>
      <c r="BR2894" s="15"/>
      <c r="BS2894" s="15"/>
      <c r="BT2894" s="15"/>
      <c r="BU2894" s="15"/>
      <c r="BV2894" s="15"/>
      <c r="BW2894" s="15"/>
      <c r="BX2894" s="15"/>
      <c r="BY2894" s="15"/>
      <c r="BZ2894" s="15"/>
      <c r="CA2894" s="15"/>
      <c r="CB2894" s="15"/>
      <c r="CC2894" s="15"/>
      <c r="CD2894" s="15"/>
      <c r="CE2894" s="15"/>
      <c r="CF2894" s="15"/>
      <c r="CG2894" s="15"/>
      <c r="CH2894" s="15"/>
      <c r="CI2894" s="15"/>
      <c r="CJ2894" s="15"/>
    </row>
    <row r="2895" spans="1:88" ht="12.75">
      <c r="A2895" s="25" t="s">
        <v>17906</v>
      </c>
      <c r="B2895" s="15" t="s">
        <v>17907</v>
      </c>
      <c r="C2895" s="15" t="s">
        <v>58</v>
      </c>
      <c r="D2895" s="16">
        <v>2016</v>
      </c>
      <c r="E2895" s="15" t="s">
        <v>90</v>
      </c>
      <c r="F2895" s="26"/>
      <c r="G2895" s="26" t="s">
        <v>91</v>
      </c>
      <c r="H2895" s="26" t="s">
        <v>91</v>
      </c>
      <c r="I2895" s="15" t="s">
        <v>91</v>
      </c>
      <c r="J2895" s="26"/>
      <c r="K2895" s="17">
        <f t="shared" si="289"/>
        <v>0</v>
      </c>
      <c r="L2895" s="15"/>
      <c r="M2895" s="15"/>
      <c r="N2895" s="15"/>
      <c r="O2895" s="15"/>
      <c r="P2895" s="15"/>
      <c r="Q2895" s="15"/>
      <c r="R2895" s="15"/>
      <c r="S2895" s="19"/>
      <c r="T2895" s="15"/>
      <c r="U2895" s="17"/>
      <c r="V2895" s="15"/>
      <c r="W2895" s="15"/>
      <c r="X2895" s="15" t="s">
        <v>256</v>
      </c>
      <c r="Y2895" s="15" t="s">
        <v>17908</v>
      </c>
      <c r="AB2895" s="20"/>
      <c r="AC2895" s="21" t="s">
        <v>17909</v>
      </c>
      <c r="AD2895" s="21" t="s">
        <v>17910</v>
      </c>
      <c r="AE2895" s="21" t="s">
        <v>17911</v>
      </c>
      <c r="AF2895" s="21" t="s">
        <v>17912</v>
      </c>
      <c r="AG2895" s="22">
        <f t="shared" si="290"/>
        <v>0.45161290322580644</v>
      </c>
      <c r="AH2895" s="15"/>
      <c r="AI2895" s="17"/>
      <c r="AJ2895" s="17"/>
      <c r="AK2895" s="17" t="e">
        <f>VLOOKUP(A2895,'[1]Deals (Exits)'!B:B,1,FALSE)</f>
        <v>#N/A</v>
      </c>
      <c r="AL2895" s="23"/>
      <c r="AM2895" s="17"/>
      <c r="AN2895" s="17"/>
      <c r="AO2895" s="17"/>
      <c r="AP2895" s="17"/>
      <c r="AQ2895" s="18"/>
      <c r="AR2895" s="18"/>
      <c r="AS2895" s="17"/>
      <c r="AT2895" s="17"/>
      <c r="AU2895" s="18"/>
      <c r="AV2895" s="17"/>
      <c r="AW2895" s="17"/>
      <c r="AX2895" s="17"/>
      <c r="AY2895" s="17"/>
      <c r="AZ2895" s="17"/>
      <c r="BA2895" s="17"/>
      <c r="BB2895" s="17"/>
      <c r="BC2895" s="17"/>
      <c r="BD2895" s="17"/>
      <c r="BE2895" s="17"/>
      <c r="BF2895" s="17"/>
      <c r="BG2895" s="17"/>
      <c r="BH2895" s="17"/>
      <c r="BI2895" s="17"/>
      <c r="BJ2895" s="17"/>
      <c r="BK2895" s="17"/>
      <c r="BL2895" s="17"/>
      <c r="BM2895" s="17"/>
      <c r="BN2895" s="15"/>
      <c r="BO2895" s="15"/>
      <c r="BP2895" s="22"/>
      <c r="BQ2895" s="15"/>
      <c r="BR2895" s="15"/>
      <c r="BS2895" s="15"/>
      <c r="BT2895" s="15"/>
      <c r="BU2895" s="15"/>
      <c r="BV2895" s="15"/>
      <c r="BW2895" s="15"/>
      <c r="BX2895" s="15"/>
      <c r="BY2895" s="15"/>
      <c r="BZ2895" s="15"/>
      <c r="CA2895" s="15"/>
      <c r="CB2895" s="15"/>
      <c r="CC2895" s="15"/>
      <c r="CD2895" s="15"/>
      <c r="CE2895" s="15"/>
      <c r="CF2895" s="15"/>
      <c r="CG2895" s="15"/>
      <c r="CH2895" s="15"/>
      <c r="CI2895" s="15"/>
      <c r="CJ2895" s="15"/>
    </row>
    <row r="2896" spans="1:88" ht="12.75">
      <c r="A2896" s="25" t="s">
        <v>17913</v>
      </c>
      <c r="B2896" s="15" t="s">
        <v>17914</v>
      </c>
      <c r="C2896" s="15" t="s">
        <v>58</v>
      </c>
      <c r="D2896" s="16">
        <v>2017</v>
      </c>
      <c r="E2896" s="15" t="s">
        <v>90</v>
      </c>
      <c r="F2896" s="26"/>
      <c r="G2896" s="26" t="s">
        <v>91</v>
      </c>
      <c r="H2896" s="26" t="s">
        <v>91</v>
      </c>
      <c r="I2896" s="15" t="s">
        <v>91</v>
      </c>
      <c r="J2896" s="26"/>
      <c r="K2896" s="17">
        <f t="shared" si="289"/>
        <v>0</v>
      </c>
      <c r="L2896" s="15"/>
      <c r="M2896" s="15"/>
      <c r="N2896" s="15"/>
      <c r="O2896" s="15"/>
      <c r="P2896" s="15"/>
      <c r="Q2896" s="15"/>
      <c r="R2896" s="15"/>
      <c r="S2896" s="19"/>
      <c r="T2896" s="15"/>
      <c r="U2896" s="17"/>
      <c r="V2896" s="15"/>
      <c r="W2896" s="15"/>
      <c r="X2896" s="15" t="s">
        <v>79</v>
      </c>
      <c r="Y2896" s="15" t="s">
        <v>7570</v>
      </c>
      <c r="AB2896" s="20"/>
      <c r="AC2896" s="21" t="s">
        <v>17915</v>
      </c>
      <c r="AD2896" s="27" t="s">
        <v>17916</v>
      </c>
      <c r="AE2896" s="15"/>
      <c r="AG2896" s="22">
        <f t="shared" si="290"/>
        <v>0.38709677419354838</v>
      </c>
      <c r="AH2896" s="15"/>
      <c r="AI2896" s="17"/>
      <c r="AJ2896" s="17"/>
      <c r="AK2896" s="17" t="e">
        <f>VLOOKUP(A2896,'[1]Deals (Exits)'!B:B,1,FALSE)</f>
        <v>#N/A</v>
      </c>
      <c r="AL2896" s="23"/>
      <c r="AM2896" s="17"/>
      <c r="AN2896" s="17"/>
      <c r="AO2896" s="17"/>
      <c r="AP2896" s="17"/>
      <c r="AQ2896" s="18"/>
      <c r="AR2896" s="18"/>
      <c r="AS2896" s="17"/>
      <c r="AT2896" s="17"/>
      <c r="AU2896" s="18"/>
      <c r="AV2896" s="17"/>
      <c r="AW2896" s="17"/>
      <c r="AX2896" s="17"/>
      <c r="AY2896" s="17"/>
      <c r="AZ2896" s="17"/>
      <c r="BA2896" s="17"/>
      <c r="BB2896" s="17"/>
      <c r="BC2896" s="17"/>
      <c r="BD2896" s="17"/>
      <c r="BE2896" s="17"/>
      <c r="BF2896" s="17"/>
      <c r="BG2896" s="17"/>
      <c r="BH2896" s="17"/>
      <c r="BI2896" s="17"/>
      <c r="BJ2896" s="17"/>
      <c r="BK2896" s="17"/>
      <c r="BL2896" s="17"/>
      <c r="BM2896" s="17"/>
      <c r="BN2896" s="15"/>
      <c r="BO2896" s="15"/>
      <c r="BP2896" s="22"/>
      <c r="BQ2896" s="15"/>
      <c r="BR2896" s="15"/>
      <c r="BS2896" s="15"/>
      <c r="BT2896" s="15"/>
      <c r="BU2896" s="15"/>
      <c r="BV2896" s="15"/>
      <c r="BW2896" s="15"/>
      <c r="BX2896" s="15"/>
      <c r="BY2896" s="15"/>
      <c r="BZ2896" s="15"/>
      <c r="CA2896" s="15"/>
      <c r="CB2896" s="15"/>
      <c r="CC2896" s="15"/>
      <c r="CD2896" s="15"/>
      <c r="CE2896" s="15"/>
      <c r="CF2896" s="15"/>
      <c r="CG2896" s="15"/>
      <c r="CH2896" s="15"/>
      <c r="CI2896" s="15"/>
      <c r="CJ2896" s="15"/>
    </row>
    <row r="2897" spans="1:88" ht="12.75">
      <c r="A2897" s="25" t="s">
        <v>17917</v>
      </c>
      <c r="B2897" s="15" t="s">
        <v>17918</v>
      </c>
      <c r="C2897" s="15" t="s">
        <v>58</v>
      </c>
      <c r="D2897" s="16">
        <v>2010</v>
      </c>
      <c r="E2897" s="15" t="s">
        <v>2406</v>
      </c>
      <c r="F2897" s="26"/>
      <c r="G2897" s="26" t="s">
        <v>91</v>
      </c>
      <c r="H2897" s="26" t="s">
        <v>91</v>
      </c>
      <c r="I2897" s="15" t="s">
        <v>91</v>
      </c>
      <c r="J2897" s="26"/>
      <c r="K2897" s="17">
        <f t="shared" si="289"/>
        <v>0</v>
      </c>
      <c r="L2897" s="15"/>
      <c r="M2897" s="15"/>
      <c r="N2897" s="15"/>
      <c r="O2897" s="15"/>
      <c r="P2897" s="15"/>
      <c r="Q2897" s="15"/>
      <c r="R2897" s="15"/>
      <c r="S2897" s="19"/>
      <c r="T2897" s="15"/>
      <c r="U2897" s="17"/>
      <c r="V2897" s="15"/>
      <c r="W2897" s="15"/>
      <c r="X2897" s="15" t="s">
        <v>404</v>
      </c>
      <c r="Y2897" s="15" t="s">
        <v>5895</v>
      </c>
      <c r="AB2897" s="20"/>
      <c r="AC2897" s="21" t="s">
        <v>17919</v>
      </c>
      <c r="AD2897" s="21" t="s">
        <v>17920</v>
      </c>
      <c r="AE2897" s="15"/>
      <c r="AF2897" s="15"/>
      <c r="AG2897" s="22">
        <f t="shared" si="290"/>
        <v>0.38709677419354838</v>
      </c>
      <c r="AH2897" s="15"/>
      <c r="AI2897" s="17"/>
      <c r="AJ2897" s="17"/>
      <c r="AK2897" s="17" t="e">
        <f>VLOOKUP(A2897,'[1]Deals (Exits)'!B:B,1,FALSE)</f>
        <v>#N/A</v>
      </c>
      <c r="AL2897" s="23"/>
      <c r="AM2897" s="17"/>
      <c r="AN2897" s="17"/>
      <c r="AO2897" s="17"/>
      <c r="AP2897" s="17"/>
      <c r="AQ2897" s="18"/>
      <c r="AR2897" s="18"/>
      <c r="AS2897" s="17"/>
      <c r="AT2897" s="17"/>
      <c r="AU2897" s="18"/>
      <c r="AV2897" s="17"/>
      <c r="AW2897" s="17"/>
      <c r="AX2897" s="17"/>
      <c r="AY2897" s="17"/>
      <c r="AZ2897" s="17"/>
      <c r="BA2897" s="17"/>
      <c r="BB2897" s="17"/>
      <c r="BC2897" s="17"/>
      <c r="BD2897" s="17"/>
      <c r="BE2897" s="17"/>
      <c r="BF2897" s="17"/>
      <c r="BG2897" s="17"/>
      <c r="BH2897" s="17"/>
      <c r="BI2897" s="17"/>
      <c r="BJ2897" s="17"/>
      <c r="BK2897" s="17"/>
      <c r="BL2897" s="17"/>
      <c r="BM2897" s="17"/>
      <c r="BN2897" s="15"/>
      <c r="BO2897" s="15"/>
      <c r="BP2897" s="22"/>
      <c r="BQ2897" s="15"/>
      <c r="BR2897" s="15"/>
      <c r="BS2897" s="15"/>
      <c r="BT2897" s="15"/>
      <c r="BU2897" s="15"/>
      <c r="BV2897" s="15"/>
      <c r="BW2897" s="15"/>
      <c r="BX2897" s="15"/>
      <c r="BY2897" s="15"/>
      <c r="BZ2897" s="15"/>
      <c r="CA2897" s="15"/>
      <c r="CB2897" s="15"/>
      <c r="CC2897" s="15"/>
      <c r="CD2897" s="15"/>
      <c r="CE2897" s="15"/>
      <c r="CF2897" s="15"/>
      <c r="CG2897" s="15"/>
      <c r="CH2897" s="15"/>
      <c r="CI2897" s="15"/>
      <c r="CJ2897" s="15"/>
    </row>
    <row r="2898" spans="1:88" ht="12.75">
      <c r="A2898" t="s">
        <v>17921</v>
      </c>
      <c r="B2898" t="s">
        <v>17922</v>
      </c>
      <c r="C2898" s="15" t="s">
        <v>58</v>
      </c>
      <c r="D2898" s="16">
        <v>2017</v>
      </c>
      <c r="E2898" s="15" t="s">
        <v>90</v>
      </c>
      <c r="F2898" s="26"/>
      <c r="G2898" s="26" t="s">
        <v>91</v>
      </c>
      <c r="H2898" s="26" t="s">
        <v>91</v>
      </c>
      <c r="I2898" s="15" t="s">
        <v>91</v>
      </c>
      <c r="J2898" s="26"/>
      <c r="K2898" s="17">
        <f t="shared" si="289"/>
        <v>0</v>
      </c>
      <c r="L2898" s="15"/>
      <c r="M2898" s="15"/>
      <c r="N2898" s="15"/>
      <c r="O2898" s="15"/>
      <c r="P2898" s="15"/>
      <c r="Q2898" s="15"/>
      <c r="R2898" s="15"/>
      <c r="S2898" s="19"/>
      <c r="T2898" s="15"/>
      <c r="U2898" s="17"/>
      <c r="V2898" s="15"/>
      <c r="W2898" s="15"/>
      <c r="X2898" s="15" t="s">
        <v>657</v>
      </c>
      <c r="Y2898" s="15" t="s">
        <v>17923</v>
      </c>
      <c r="AB2898" s="20"/>
      <c r="AC2898" s="21" t="s">
        <v>17924</v>
      </c>
      <c r="AD2898" s="21" t="s">
        <v>17925</v>
      </c>
      <c r="AE2898" s="21" t="s">
        <v>17926</v>
      </c>
      <c r="AF2898" s="21" t="s">
        <v>17927</v>
      </c>
      <c r="AG2898" s="22">
        <f t="shared" si="290"/>
        <v>0.45161290322580644</v>
      </c>
      <c r="AH2898" s="15"/>
      <c r="AI2898" s="17"/>
      <c r="AJ2898" s="17"/>
      <c r="AK2898" s="17" t="e">
        <f>VLOOKUP(A2898,'[1]Deals (Exits)'!B:B,1,FALSE)</f>
        <v>#N/A</v>
      </c>
      <c r="AL2898" s="23"/>
      <c r="AM2898" s="17"/>
      <c r="AN2898" s="17"/>
      <c r="AO2898" s="17"/>
      <c r="AP2898" s="17"/>
      <c r="AQ2898" s="18"/>
      <c r="AR2898" s="18"/>
      <c r="AS2898" s="17"/>
      <c r="AT2898" s="17"/>
      <c r="AU2898" s="18"/>
      <c r="AV2898" s="17"/>
      <c r="AW2898" s="17"/>
      <c r="AX2898" s="17"/>
      <c r="AY2898" s="17"/>
      <c r="AZ2898" s="17"/>
      <c r="BA2898" s="17"/>
      <c r="BB2898" s="17"/>
      <c r="BC2898" s="17"/>
      <c r="BD2898" s="17"/>
      <c r="BE2898" s="17"/>
      <c r="BF2898" s="17"/>
      <c r="BG2898" s="17"/>
      <c r="BH2898" s="17"/>
      <c r="BI2898" s="17"/>
      <c r="BJ2898" s="17"/>
      <c r="BK2898" s="17"/>
      <c r="BL2898" s="17"/>
      <c r="BM2898" s="17"/>
      <c r="BN2898" s="15"/>
      <c r="BO2898" s="15"/>
      <c r="BP2898" s="22"/>
      <c r="BQ2898" s="15"/>
      <c r="BR2898" s="15"/>
      <c r="BS2898" s="15"/>
      <c r="BT2898" s="15"/>
      <c r="BU2898" s="15"/>
      <c r="BV2898" s="15"/>
      <c r="BW2898" s="15"/>
      <c r="BX2898" s="15"/>
      <c r="BY2898" s="15"/>
      <c r="BZ2898" s="15"/>
      <c r="CA2898" s="15"/>
      <c r="CB2898" s="15"/>
      <c r="CC2898" s="15"/>
      <c r="CD2898" s="15"/>
      <c r="CE2898" s="15"/>
      <c r="CF2898" s="15"/>
      <c r="CG2898" s="15"/>
      <c r="CH2898" s="15"/>
      <c r="CI2898" s="15"/>
      <c r="CJ2898" s="15"/>
    </row>
    <row r="2899" spans="1:88" ht="12.75">
      <c r="A2899" s="25" t="s">
        <v>17928</v>
      </c>
      <c r="B2899" s="15" t="s">
        <v>17929</v>
      </c>
      <c r="C2899" s="15" t="s">
        <v>58</v>
      </c>
      <c r="D2899" s="16">
        <v>2010</v>
      </c>
      <c r="E2899" s="15" t="s">
        <v>1472</v>
      </c>
      <c r="F2899" s="26"/>
      <c r="G2899" s="26" t="s">
        <v>91</v>
      </c>
      <c r="H2899" s="26" t="s">
        <v>91</v>
      </c>
      <c r="I2899" s="15" t="s">
        <v>91</v>
      </c>
      <c r="J2899" s="26"/>
      <c r="K2899" s="17">
        <f t="shared" si="289"/>
        <v>0</v>
      </c>
      <c r="L2899" s="15"/>
      <c r="M2899" s="15"/>
      <c r="N2899" s="15"/>
      <c r="O2899" s="15"/>
      <c r="P2899" s="15"/>
      <c r="Q2899" s="15"/>
      <c r="R2899" s="15"/>
      <c r="S2899" s="19"/>
      <c r="T2899" s="15"/>
      <c r="U2899" s="17"/>
      <c r="V2899" s="15"/>
      <c r="W2899" s="15"/>
      <c r="X2899" s="15" t="s">
        <v>256</v>
      </c>
      <c r="Y2899" s="15"/>
      <c r="AB2899" s="20"/>
      <c r="AC2899" s="21" t="s">
        <v>17930</v>
      </c>
      <c r="AD2899" s="15"/>
      <c r="AE2899" s="21" t="s">
        <v>17931</v>
      </c>
      <c r="AF2899" s="21" t="s">
        <v>17932</v>
      </c>
      <c r="AG2899" s="22">
        <f t="shared" si="290"/>
        <v>0.38709677419354838</v>
      </c>
      <c r="AH2899" s="15"/>
      <c r="AI2899" s="17"/>
      <c r="AJ2899" s="17"/>
      <c r="AK2899" s="17" t="e">
        <f>VLOOKUP(A2899,'[1]Deals (Exits)'!B:B,1,FALSE)</f>
        <v>#N/A</v>
      </c>
      <c r="AL2899" s="23"/>
      <c r="AM2899" s="17"/>
      <c r="AN2899" s="17"/>
      <c r="AO2899" s="17"/>
      <c r="AP2899" s="17"/>
      <c r="AQ2899" s="18"/>
      <c r="AR2899" s="18"/>
      <c r="AS2899" s="17"/>
      <c r="AT2899" s="17"/>
      <c r="AU2899" s="18"/>
      <c r="AV2899" s="17"/>
      <c r="AW2899" s="17"/>
      <c r="AX2899" s="17"/>
      <c r="AY2899" s="17"/>
      <c r="AZ2899" s="17"/>
      <c r="BA2899" s="17"/>
      <c r="BB2899" s="17"/>
      <c r="BC2899" s="17"/>
      <c r="BD2899" s="17"/>
      <c r="BE2899" s="17"/>
      <c r="BF2899" s="17"/>
      <c r="BG2899" s="17"/>
      <c r="BH2899" s="17"/>
      <c r="BI2899" s="17"/>
      <c r="BJ2899" s="17"/>
      <c r="BK2899" s="17"/>
      <c r="BL2899" s="17"/>
      <c r="BM2899" s="17"/>
      <c r="BN2899" s="15"/>
      <c r="BO2899" s="15"/>
      <c r="BP2899" s="22"/>
      <c r="BQ2899" s="15"/>
      <c r="BR2899" s="15"/>
      <c r="BS2899" s="15"/>
      <c r="BT2899" s="15"/>
      <c r="BU2899" s="15"/>
      <c r="BV2899" s="15"/>
      <c r="BW2899" s="15"/>
      <c r="BX2899" s="15"/>
      <c r="BY2899" s="15"/>
      <c r="BZ2899" s="15"/>
      <c r="CA2899" s="15"/>
      <c r="CB2899" s="15"/>
      <c r="CC2899" s="15"/>
      <c r="CD2899" s="15"/>
      <c r="CE2899" s="15"/>
      <c r="CF2899" s="15"/>
      <c r="CG2899" s="15"/>
      <c r="CH2899" s="15"/>
      <c r="CI2899" s="15"/>
      <c r="CJ2899" s="15"/>
    </row>
    <row r="2900" spans="1:88" ht="12.75">
      <c r="A2900" s="25" t="s">
        <v>17933</v>
      </c>
      <c r="B2900" s="15" t="s">
        <v>17934</v>
      </c>
      <c r="C2900" s="15" t="s">
        <v>58</v>
      </c>
      <c r="D2900" s="16">
        <v>2016</v>
      </c>
      <c r="E2900" s="15" t="s">
        <v>90</v>
      </c>
      <c r="F2900" s="26"/>
      <c r="G2900" s="26" t="s">
        <v>91</v>
      </c>
      <c r="H2900" s="26" t="s">
        <v>91</v>
      </c>
      <c r="I2900" s="15" t="s">
        <v>91</v>
      </c>
      <c r="J2900" s="26"/>
      <c r="K2900" s="17">
        <f t="shared" si="289"/>
        <v>0</v>
      </c>
      <c r="L2900" s="15"/>
      <c r="M2900" s="15"/>
      <c r="N2900" s="15"/>
      <c r="O2900" s="15"/>
      <c r="P2900" s="15"/>
      <c r="Q2900" s="15"/>
      <c r="R2900" s="15"/>
      <c r="S2900" s="19"/>
      <c r="T2900" s="15"/>
      <c r="U2900" s="17"/>
      <c r="V2900" s="15"/>
      <c r="W2900" s="15"/>
      <c r="X2900" s="15" t="s">
        <v>79</v>
      </c>
      <c r="Y2900" s="15" t="s">
        <v>17935</v>
      </c>
      <c r="AB2900" s="20"/>
      <c r="AC2900" s="21" t="s">
        <v>17936</v>
      </c>
      <c r="AD2900" s="21" t="s">
        <v>17937</v>
      </c>
      <c r="AE2900" s="21" t="s">
        <v>17938</v>
      </c>
      <c r="AF2900" s="21" t="s">
        <v>17939</v>
      </c>
      <c r="AG2900" s="22">
        <f t="shared" si="290"/>
        <v>0.45161290322580644</v>
      </c>
      <c r="AH2900" s="15"/>
      <c r="AI2900" s="17"/>
      <c r="AJ2900" s="17"/>
      <c r="AK2900" s="17" t="e">
        <f>VLOOKUP(A2900,'[1]Deals (Exits)'!B:B,1,FALSE)</f>
        <v>#N/A</v>
      </c>
      <c r="AL2900" s="23"/>
      <c r="AM2900" s="17"/>
      <c r="AN2900" s="17"/>
      <c r="AO2900" s="17"/>
      <c r="AP2900" s="17"/>
      <c r="AQ2900" s="18"/>
      <c r="AR2900" s="18"/>
      <c r="AS2900" s="17"/>
      <c r="AT2900" s="17"/>
      <c r="AU2900" s="18"/>
      <c r="AV2900" s="17"/>
      <c r="AW2900" s="17"/>
      <c r="AX2900" s="17"/>
      <c r="AY2900" s="17"/>
      <c r="AZ2900" s="17"/>
      <c r="BA2900" s="17"/>
      <c r="BB2900" s="17"/>
      <c r="BC2900" s="17"/>
      <c r="BD2900" s="17"/>
      <c r="BE2900" s="17"/>
      <c r="BF2900" s="17"/>
      <c r="BG2900" s="17"/>
      <c r="BH2900" s="17"/>
      <c r="BI2900" s="17"/>
      <c r="BJ2900" s="17"/>
      <c r="BK2900" s="17"/>
      <c r="BL2900" s="17"/>
      <c r="BM2900" s="17"/>
      <c r="BN2900" s="15"/>
      <c r="BO2900" s="15"/>
      <c r="BP2900" s="22"/>
      <c r="BQ2900" s="15"/>
      <c r="BR2900" s="15"/>
      <c r="BS2900" s="15"/>
      <c r="BT2900" s="15"/>
      <c r="BU2900" s="15"/>
      <c r="BV2900" s="15"/>
      <c r="BW2900" s="15"/>
      <c r="BX2900" s="15"/>
      <c r="BY2900" s="15"/>
      <c r="BZ2900" s="15"/>
      <c r="CA2900" s="15"/>
      <c r="CB2900" s="15"/>
      <c r="CC2900" s="15"/>
      <c r="CD2900" s="15"/>
      <c r="CE2900" s="15"/>
      <c r="CF2900" s="15"/>
      <c r="CG2900" s="15"/>
      <c r="CH2900" s="15"/>
      <c r="CI2900" s="15"/>
      <c r="CJ2900" s="15"/>
    </row>
    <row r="2901" spans="1:88" ht="15">
      <c r="A2901" s="25" t="s">
        <v>17940</v>
      </c>
      <c r="B2901" s="89" t="s">
        <v>17941</v>
      </c>
      <c r="C2901" s="15" t="s">
        <v>58</v>
      </c>
      <c r="D2901" s="16">
        <v>2013</v>
      </c>
      <c r="E2901" s="15" t="s">
        <v>90</v>
      </c>
      <c r="F2901" s="26"/>
      <c r="G2901" s="26" t="s">
        <v>91</v>
      </c>
      <c r="H2901" s="26" t="s">
        <v>91</v>
      </c>
      <c r="I2901" s="15" t="s">
        <v>91</v>
      </c>
      <c r="J2901" s="26"/>
      <c r="K2901" s="17">
        <f t="shared" si="289"/>
        <v>0</v>
      </c>
      <c r="L2901" s="15"/>
      <c r="M2901" s="15"/>
      <c r="N2901" s="15"/>
      <c r="O2901" s="15"/>
      <c r="P2901" s="15"/>
      <c r="Q2901" s="15"/>
      <c r="R2901" s="15"/>
      <c r="S2901" s="19"/>
      <c r="T2901" s="15"/>
      <c r="U2901" s="17"/>
      <c r="V2901" s="15"/>
      <c r="W2901" s="15"/>
      <c r="X2901" s="15" t="s">
        <v>404</v>
      </c>
      <c r="Y2901" s="15" t="s">
        <v>5895</v>
      </c>
      <c r="AB2901" s="20"/>
      <c r="AC2901" s="21" t="s">
        <v>17942</v>
      </c>
      <c r="AD2901" s="15"/>
      <c r="AE2901" s="21" t="s">
        <v>17943</v>
      </c>
      <c r="AF2901" s="21" t="s">
        <v>17944</v>
      </c>
      <c r="AG2901" s="22">
        <f t="shared" si="290"/>
        <v>0.41935483870967744</v>
      </c>
      <c r="AH2901" s="15"/>
      <c r="AI2901" s="17"/>
      <c r="AJ2901" s="17"/>
      <c r="AK2901" s="17" t="e">
        <f>VLOOKUP(A2901,'[1]Deals (Exits)'!B:B,1,FALSE)</f>
        <v>#N/A</v>
      </c>
      <c r="AL2901" s="23"/>
      <c r="AM2901" s="17"/>
      <c r="AN2901" s="17"/>
      <c r="AO2901" s="17"/>
      <c r="AP2901" s="17"/>
      <c r="AQ2901" s="18"/>
      <c r="AR2901" s="18"/>
      <c r="AS2901" s="17"/>
      <c r="AT2901" s="17"/>
      <c r="AU2901" s="18"/>
      <c r="AV2901" s="17"/>
      <c r="AW2901" s="17"/>
      <c r="AX2901" s="17"/>
      <c r="AY2901" s="17"/>
      <c r="AZ2901" s="17"/>
      <c r="BA2901" s="17"/>
      <c r="BB2901" s="17"/>
      <c r="BC2901" s="17"/>
      <c r="BD2901" s="17"/>
      <c r="BE2901" s="17"/>
      <c r="BF2901" s="17"/>
      <c r="BG2901" s="17"/>
      <c r="BH2901" s="17"/>
      <c r="BI2901" s="17"/>
      <c r="BJ2901" s="17"/>
      <c r="BK2901" s="17"/>
      <c r="BL2901" s="17"/>
      <c r="BM2901" s="17"/>
      <c r="BN2901" s="15"/>
      <c r="BO2901" s="15"/>
      <c r="BP2901" s="22"/>
      <c r="BQ2901" s="15"/>
      <c r="BR2901" s="15"/>
      <c r="BS2901" s="15"/>
      <c r="BT2901" s="15"/>
      <c r="BU2901" s="15"/>
      <c r="BV2901" s="15"/>
      <c r="BW2901" s="15"/>
      <c r="BX2901" s="15"/>
      <c r="BY2901" s="15"/>
      <c r="BZ2901" s="15"/>
      <c r="CA2901" s="15"/>
      <c r="CB2901" s="15"/>
      <c r="CC2901" s="15"/>
      <c r="CD2901" s="15"/>
      <c r="CE2901" s="15"/>
      <c r="CF2901" s="15"/>
      <c r="CG2901" s="15"/>
      <c r="CH2901" s="15"/>
      <c r="CI2901" s="15"/>
      <c r="CJ2901" s="15"/>
    </row>
    <row r="2902" spans="1:88" ht="12.75">
      <c r="A2902" s="25" t="s">
        <v>17945</v>
      </c>
      <c r="B2902" s="15" t="s">
        <v>17946</v>
      </c>
      <c r="C2902" s="15" t="s">
        <v>58</v>
      </c>
      <c r="D2902" s="16">
        <v>2015</v>
      </c>
      <c r="E2902" s="15" t="s">
        <v>1472</v>
      </c>
      <c r="F2902" s="26"/>
      <c r="G2902" s="26" t="s">
        <v>91</v>
      </c>
      <c r="H2902" s="26" t="s">
        <v>91</v>
      </c>
      <c r="I2902" s="15" t="s">
        <v>91</v>
      </c>
      <c r="J2902" s="26"/>
      <c r="K2902" s="17">
        <f t="shared" si="289"/>
        <v>0</v>
      </c>
      <c r="L2902" s="15"/>
      <c r="M2902" s="15"/>
      <c r="N2902" s="15"/>
      <c r="O2902" s="15"/>
      <c r="P2902" s="15"/>
      <c r="Q2902" s="15"/>
      <c r="R2902" s="15"/>
      <c r="S2902" s="19"/>
      <c r="T2902" s="15"/>
      <c r="U2902" s="17"/>
      <c r="V2902" s="15"/>
      <c r="W2902" s="15"/>
      <c r="X2902" s="15" t="s">
        <v>404</v>
      </c>
      <c r="Y2902" s="15" t="s">
        <v>17947</v>
      </c>
      <c r="AB2902" s="20"/>
      <c r="AC2902" s="21" t="s">
        <v>17948</v>
      </c>
      <c r="AD2902" s="15"/>
      <c r="AE2902" s="15"/>
      <c r="AF2902" s="15"/>
      <c r="AG2902" s="22">
        <f t="shared" si="290"/>
        <v>0.35483870967741937</v>
      </c>
      <c r="AH2902" s="15"/>
      <c r="AI2902" s="17"/>
      <c r="AJ2902" s="17"/>
      <c r="AK2902" s="17" t="e">
        <f>VLOOKUP(A2902,'[1]Deals (Exits)'!B:B,1,FALSE)</f>
        <v>#N/A</v>
      </c>
      <c r="AL2902" s="23"/>
      <c r="AM2902" s="17"/>
      <c r="AN2902" s="17"/>
      <c r="AO2902" s="17"/>
      <c r="AP2902" s="17"/>
      <c r="AQ2902" s="18"/>
      <c r="AR2902" s="18"/>
      <c r="AS2902" s="17"/>
      <c r="AT2902" s="17"/>
      <c r="AU2902" s="18"/>
      <c r="AV2902" s="17"/>
      <c r="AW2902" s="17"/>
      <c r="AX2902" s="17"/>
      <c r="AY2902" s="17"/>
      <c r="AZ2902" s="17"/>
      <c r="BA2902" s="17"/>
      <c r="BB2902" s="17"/>
      <c r="BC2902" s="17"/>
      <c r="BD2902" s="17"/>
      <c r="BE2902" s="17"/>
      <c r="BF2902" s="17"/>
      <c r="BG2902" s="17"/>
      <c r="BH2902" s="17"/>
      <c r="BI2902" s="17"/>
      <c r="BJ2902" s="17"/>
      <c r="BK2902" s="17"/>
      <c r="BL2902" s="17"/>
      <c r="BM2902" s="17"/>
      <c r="BN2902" s="15"/>
      <c r="BO2902" s="15"/>
      <c r="BP2902" s="22"/>
      <c r="BQ2902" s="15"/>
      <c r="BR2902" s="15"/>
      <c r="BS2902" s="15"/>
      <c r="BT2902" s="15"/>
      <c r="BU2902" s="15"/>
      <c r="BV2902" s="15"/>
      <c r="BW2902" s="15"/>
      <c r="BX2902" s="15"/>
      <c r="BY2902" s="15"/>
      <c r="BZ2902" s="15"/>
      <c r="CA2902" s="15"/>
      <c r="CB2902" s="15"/>
      <c r="CC2902" s="15"/>
      <c r="CD2902" s="15"/>
      <c r="CE2902" s="15"/>
      <c r="CF2902" s="15"/>
      <c r="CG2902" s="15"/>
      <c r="CH2902" s="15"/>
      <c r="CI2902" s="15"/>
      <c r="CJ2902" s="15"/>
    </row>
    <row r="2903" spans="1:88" ht="12.75">
      <c r="A2903" s="25" t="s">
        <v>17949</v>
      </c>
      <c r="B2903" s="15" t="s">
        <v>17950</v>
      </c>
      <c r="C2903" s="15" t="s">
        <v>58</v>
      </c>
      <c r="D2903" s="16">
        <v>2018</v>
      </c>
      <c r="E2903" s="15" t="s">
        <v>17607</v>
      </c>
      <c r="F2903" s="26"/>
      <c r="G2903" s="26" t="s">
        <v>91</v>
      </c>
      <c r="H2903" s="26" t="s">
        <v>91</v>
      </c>
      <c r="I2903" s="15" t="s">
        <v>91</v>
      </c>
      <c r="J2903" s="26"/>
      <c r="K2903" s="17">
        <f t="shared" si="289"/>
        <v>0</v>
      </c>
      <c r="L2903" s="15"/>
      <c r="M2903" s="15"/>
      <c r="N2903" s="15"/>
      <c r="O2903" s="15"/>
      <c r="P2903" s="15"/>
      <c r="Q2903" s="15"/>
      <c r="R2903" s="15"/>
      <c r="S2903" s="19"/>
      <c r="T2903" s="15"/>
      <c r="U2903" s="17"/>
      <c r="V2903" s="15"/>
      <c r="W2903" s="15"/>
      <c r="X2903" s="15" t="s">
        <v>404</v>
      </c>
      <c r="Y2903" s="15"/>
      <c r="AB2903" s="20"/>
      <c r="AC2903" s="21" t="s">
        <v>17951</v>
      </c>
      <c r="AD2903" s="21" t="s">
        <v>17952</v>
      </c>
      <c r="AE2903" s="21" t="s">
        <v>17953</v>
      </c>
      <c r="AF2903" s="21" t="s">
        <v>17954</v>
      </c>
      <c r="AG2903" s="22">
        <f t="shared" si="290"/>
        <v>0.41935483870967744</v>
      </c>
      <c r="AH2903" s="15"/>
      <c r="AI2903" s="17"/>
      <c r="AJ2903" s="17"/>
      <c r="AK2903" s="17" t="e">
        <f>VLOOKUP(A2903,'[1]Deals (Exits)'!B:B,1,FALSE)</f>
        <v>#N/A</v>
      </c>
      <c r="AL2903" s="23"/>
      <c r="AM2903" s="17"/>
      <c r="AN2903" s="17"/>
      <c r="AO2903" s="17"/>
      <c r="AP2903" s="17"/>
      <c r="AQ2903" s="18"/>
      <c r="AR2903" s="18"/>
      <c r="AS2903" s="17"/>
      <c r="AT2903" s="17"/>
      <c r="AU2903" s="18"/>
      <c r="AV2903" s="17"/>
      <c r="AW2903" s="17"/>
      <c r="AX2903" s="17"/>
      <c r="AY2903" s="17"/>
      <c r="AZ2903" s="17"/>
      <c r="BA2903" s="17"/>
      <c r="BB2903" s="17"/>
      <c r="BC2903" s="17"/>
      <c r="BD2903" s="17"/>
      <c r="BE2903" s="17"/>
      <c r="BF2903" s="17"/>
      <c r="BG2903" s="17"/>
      <c r="BH2903" s="17"/>
      <c r="BI2903" s="17"/>
      <c r="BJ2903" s="17"/>
      <c r="BK2903" s="17"/>
      <c r="BL2903" s="17"/>
      <c r="BM2903" s="17"/>
      <c r="BN2903" s="15"/>
      <c r="BO2903" s="15"/>
      <c r="BP2903" s="22"/>
      <c r="BQ2903" s="15"/>
      <c r="BR2903" s="15"/>
      <c r="BS2903" s="15"/>
      <c r="BT2903" s="15"/>
      <c r="BU2903" s="15"/>
      <c r="BV2903" s="15"/>
      <c r="BW2903" s="15"/>
      <c r="BX2903" s="15"/>
      <c r="BY2903" s="15"/>
      <c r="BZ2903" s="15"/>
      <c r="CA2903" s="15"/>
      <c r="CB2903" s="15"/>
      <c r="CC2903" s="15"/>
      <c r="CD2903" s="15"/>
      <c r="CE2903" s="15"/>
      <c r="CF2903" s="15"/>
      <c r="CG2903" s="15"/>
      <c r="CH2903" s="15"/>
      <c r="CI2903" s="15"/>
      <c r="CJ2903" s="15"/>
    </row>
    <row r="2904" spans="1:88" ht="12.75">
      <c r="A2904" t="s">
        <v>17955</v>
      </c>
      <c r="B2904" t="s">
        <v>17956</v>
      </c>
      <c r="C2904" s="15" t="s">
        <v>58</v>
      </c>
      <c r="D2904" s="16">
        <v>2015</v>
      </c>
      <c r="E2904" s="15" t="s">
        <v>1472</v>
      </c>
      <c r="F2904" s="26"/>
      <c r="G2904" s="26" t="s">
        <v>91</v>
      </c>
      <c r="H2904" s="26" t="s">
        <v>91</v>
      </c>
      <c r="I2904" s="15" t="s">
        <v>91</v>
      </c>
      <c r="J2904" s="26"/>
      <c r="K2904" s="17">
        <f t="shared" si="289"/>
        <v>0</v>
      </c>
      <c r="L2904" s="15"/>
      <c r="M2904" s="15"/>
      <c r="N2904" s="15"/>
      <c r="O2904" s="15"/>
      <c r="P2904" s="15"/>
      <c r="Q2904" s="15"/>
      <c r="R2904" s="15"/>
      <c r="S2904" s="19"/>
      <c r="T2904" s="15"/>
      <c r="U2904" s="17"/>
      <c r="V2904" s="15"/>
      <c r="W2904" s="15"/>
      <c r="X2904" s="15" t="s">
        <v>404</v>
      </c>
      <c r="Y2904" s="15"/>
      <c r="AB2904" s="20"/>
      <c r="AC2904" s="21" t="s">
        <v>17957</v>
      </c>
      <c r="AD2904" s="15"/>
      <c r="AE2904" s="15"/>
      <c r="AF2904" s="15"/>
      <c r="AG2904" s="22">
        <f t="shared" si="290"/>
        <v>0.32258064516129031</v>
      </c>
      <c r="AH2904" s="15"/>
      <c r="AI2904" s="17"/>
      <c r="AJ2904" s="17"/>
      <c r="AK2904" s="17" t="e">
        <f>VLOOKUP(A2904,'[1]Deals (Exits)'!B:B,1,FALSE)</f>
        <v>#N/A</v>
      </c>
      <c r="AL2904" s="23"/>
      <c r="AM2904" s="17"/>
      <c r="AN2904" s="17"/>
      <c r="AO2904" s="17"/>
      <c r="AP2904" s="17"/>
      <c r="AQ2904" s="18"/>
      <c r="AR2904" s="18"/>
      <c r="AS2904" s="17"/>
      <c r="AT2904" s="17"/>
      <c r="AU2904" s="18"/>
      <c r="AV2904" s="17"/>
      <c r="AW2904" s="17"/>
      <c r="AX2904" s="17"/>
      <c r="AY2904" s="17"/>
      <c r="AZ2904" s="17"/>
      <c r="BA2904" s="17"/>
      <c r="BB2904" s="17"/>
      <c r="BC2904" s="17"/>
      <c r="BD2904" s="17"/>
      <c r="BE2904" s="17"/>
      <c r="BF2904" s="17"/>
      <c r="BG2904" s="17"/>
      <c r="BH2904" s="17"/>
      <c r="BI2904" s="17"/>
      <c r="BJ2904" s="17"/>
      <c r="BK2904" s="17"/>
      <c r="BL2904" s="17"/>
      <c r="BM2904" s="17"/>
      <c r="BN2904" s="15"/>
      <c r="BO2904" s="15"/>
      <c r="BP2904" s="22"/>
      <c r="BQ2904" s="15"/>
      <c r="BR2904" s="15"/>
      <c r="BS2904" s="15"/>
      <c r="BT2904" s="15"/>
      <c r="BU2904" s="15"/>
      <c r="BV2904" s="15"/>
      <c r="BW2904" s="15"/>
      <c r="BX2904" s="15"/>
      <c r="BY2904" s="15"/>
      <c r="BZ2904" s="15"/>
      <c r="CA2904" s="15"/>
      <c r="CB2904" s="15"/>
      <c r="CC2904" s="15"/>
      <c r="CD2904" s="15"/>
      <c r="CE2904" s="15"/>
      <c r="CF2904" s="15"/>
      <c r="CG2904" s="15"/>
      <c r="CH2904" s="15"/>
      <c r="CI2904" s="15"/>
      <c r="CJ2904" s="15"/>
    </row>
    <row r="2905" spans="1:88" ht="12.75">
      <c r="A2905" s="25" t="s">
        <v>17958</v>
      </c>
      <c r="B2905" s="15" t="s">
        <v>17959</v>
      </c>
      <c r="C2905" s="15" t="s">
        <v>58</v>
      </c>
      <c r="D2905" s="16">
        <v>2016</v>
      </c>
      <c r="E2905" s="15" t="s">
        <v>1472</v>
      </c>
      <c r="F2905" s="26"/>
      <c r="G2905" s="26" t="s">
        <v>91</v>
      </c>
      <c r="H2905" s="26" t="s">
        <v>91</v>
      </c>
      <c r="I2905" s="15" t="s">
        <v>91</v>
      </c>
      <c r="J2905" s="26"/>
      <c r="K2905" s="17">
        <f t="shared" si="289"/>
        <v>0</v>
      </c>
      <c r="L2905" s="15"/>
      <c r="M2905" s="15"/>
      <c r="N2905" s="15"/>
      <c r="O2905" s="15"/>
      <c r="P2905" s="15"/>
      <c r="Q2905" s="15"/>
      <c r="R2905" s="15"/>
      <c r="S2905" s="19"/>
      <c r="T2905" s="15"/>
      <c r="U2905" s="17"/>
      <c r="V2905" s="15"/>
      <c r="W2905" s="15"/>
      <c r="X2905" s="15" t="s">
        <v>79</v>
      </c>
      <c r="Y2905" s="15" t="s">
        <v>3655</v>
      </c>
      <c r="AB2905" s="20"/>
      <c r="AC2905" s="21" t="s">
        <v>17960</v>
      </c>
      <c r="AD2905" s="21" t="s">
        <v>17961</v>
      </c>
      <c r="AE2905" s="21" t="s">
        <v>17962</v>
      </c>
      <c r="AF2905" s="21" t="s">
        <v>17963</v>
      </c>
      <c r="AG2905" s="22">
        <f t="shared" si="290"/>
        <v>0.45161290322580644</v>
      </c>
      <c r="AH2905" s="15"/>
      <c r="AI2905" s="17"/>
      <c r="AJ2905" s="17"/>
      <c r="AK2905" s="17" t="e">
        <f>VLOOKUP(A2905,'[1]Deals (Exits)'!B:B,1,FALSE)</f>
        <v>#N/A</v>
      </c>
      <c r="AL2905" s="23"/>
      <c r="AM2905" s="17"/>
      <c r="AN2905" s="17"/>
      <c r="AO2905" s="17"/>
      <c r="AP2905" s="17"/>
      <c r="AQ2905" s="18"/>
      <c r="AR2905" s="18"/>
      <c r="AS2905" s="17"/>
      <c r="AT2905" s="17"/>
      <c r="AU2905" s="18"/>
      <c r="AV2905" s="17"/>
      <c r="AW2905" s="17"/>
      <c r="AX2905" s="17"/>
      <c r="AY2905" s="17"/>
      <c r="AZ2905" s="17"/>
      <c r="BA2905" s="17"/>
      <c r="BB2905" s="17"/>
      <c r="BC2905" s="17"/>
      <c r="BD2905" s="17"/>
      <c r="BE2905" s="17"/>
      <c r="BF2905" s="17"/>
      <c r="BG2905" s="17"/>
      <c r="BH2905" s="17"/>
      <c r="BI2905" s="17"/>
      <c r="BJ2905" s="17"/>
      <c r="BK2905" s="17"/>
      <c r="BL2905" s="17"/>
      <c r="BM2905" s="17"/>
      <c r="BN2905" s="15"/>
      <c r="BO2905" s="15"/>
      <c r="BP2905" s="22"/>
      <c r="BQ2905" s="15"/>
      <c r="BR2905" s="15"/>
      <c r="BS2905" s="15"/>
      <c r="BT2905" s="15"/>
      <c r="BU2905" s="15"/>
      <c r="BV2905" s="15"/>
      <c r="BW2905" s="15"/>
      <c r="BX2905" s="15"/>
      <c r="BY2905" s="15"/>
      <c r="BZ2905" s="15"/>
      <c r="CA2905" s="15"/>
      <c r="CB2905" s="15"/>
      <c r="CC2905" s="15"/>
      <c r="CD2905" s="15"/>
      <c r="CE2905" s="15"/>
      <c r="CF2905" s="15"/>
      <c r="CG2905" s="15"/>
      <c r="CH2905" s="15"/>
      <c r="CI2905" s="15"/>
      <c r="CJ2905" s="15"/>
    </row>
    <row r="2906" spans="1:88" ht="12.75">
      <c r="A2906" s="25" t="s">
        <v>17964</v>
      </c>
      <c r="B2906" s="15" t="s">
        <v>17965</v>
      </c>
      <c r="C2906" s="15" t="s">
        <v>58</v>
      </c>
      <c r="D2906" s="16">
        <v>2015</v>
      </c>
      <c r="E2906" s="15" t="s">
        <v>2909</v>
      </c>
      <c r="F2906" s="26"/>
      <c r="G2906" s="26" t="s">
        <v>91</v>
      </c>
      <c r="H2906" s="26" t="s">
        <v>91</v>
      </c>
      <c r="I2906" s="15" t="s">
        <v>91</v>
      </c>
      <c r="J2906" s="26"/>
      <c r="K2906" s="17">
        <f t="shared" si="289"/>
        <v>0</v>
      </c>
      <c r="L2906" s="15"/>
      <c r="M2906" s="15"/>
      <c r="N2906" s="15"/>
      <c r="O2906" s="15"/>
      <c r="P2906" s="15"/>
      <c r="Q2906" s="15"/>
      <c r="R2906" s="15"/>
      <c r="S2906" s="19"/>
      <c r="T2906" s="15"/>
      <c r="U2906" s="17"/>
      <c r="V2906" s="15"/>
      <c r="W2906" s="15"/>
      <c r="X2906" s="15" t="s">
        <v>64</v>
      </c>
      <c r="Y2906" s="15"/>
      <c r="AB2906" s="20"/>
      <c r="AC2906" s="21" t="s">
        <v>17966</v>
      </c>
      <c r="AD2906" s="15"/>
      <c r="AE2906" s="21" t="s">
        <v>17967</v>
      </c>
      <c r="AF2906" s="21" t="s">
        <v>17968</v>
      </c>
      <c r="AG2906" s="22">
        <f t="shared" si="290"/>
        <v>0.38709677419354838</v>
      </c>
      <c r="AH2906" s="15"/>
      <c r="AI2906" s="17"/>
      <c r="AJ2906" s="17"/>
      <c r="AK2906" s="17" t="e">
        <f>VLOOKUP(A2906,'[1]Deals (Exits)'!B:B,1,FALSE)</f>
        <v>#N/A</v>
      </c>
      <c r="AL2906" s="23"/>
      <c r="AM2906" s="17"/>
      <c r="AN2906" s="17"/>
      <c r="AO2906" s="17"/>
      <c r="AP2906" s="17"/>
      <c r="AQ2906" s="18"/>
      <c r="AR2906" s="18"/>
      <c r="AS2906" s="17"/>
      <c r="AT2906" s="17"/>
      <c r="AU2906" s="18"/>
      <c r="AV2906" s="17"/>
      <c r="AW2906" s="17"/>
      <c r="AX2906" s="17"/>
      <c r="AY2906" s="17"/>
      <c r="AZ2906" s="17"/>
      <c r="BA2906" s="17"/>
      <c r="BB2906" s="17"/>
      <c r="BC2906" s="17"/>
      <c r="BD2906" s="17"/>
      <c r="BE2906" s="17"/>
      <c r="BF2906" s="17"/>
      <c r="BG2906" s="17"/>
      <c r="BH2906" s="17"/>
      <c r="BI2906" s="17"/>
      <c r="BJ2906" s="17"/>
      <c r="BK2906" s="17"/>
      <c r="BL2906" s="17"/>
      <c r="BM2906" s="17"/>
      <c r="BN2906" s="15"/>
      <c r="BO2906" s="15"/>
      <c r="BP2906" s="22"/>
      <c r="BQ2906" s="15"/>
      <c r="BR2906" s="15"/>
      <c r="BS2906" s="15"/>
      <c r="BT2906" s="15"/>
      <c r="BU2906" s="15"/>
      <c r="BV2906" s="15"/>
      <c r="BW2906" s="15"/>
      <c r="BX2906" s="15"/>
      <c r="BY2906" s="15"/>
      <c r="BZ2906" s="15"/>
      <c r="CA2906" s="15"/>
      <c r="CB2906" s="15"/>
      <c r="CC2906" s="15"/>
      <c r="CD2906" s="15"/>
      <c r="CE2906" s="15"/>
      <c r="CF2906" s="15"/>
      <c r="CG2906" s="15"/>
      <c r="CH2906" s="15"/>
      <c r="CI2906" s="15"/>
      <c r="CJ2906" s="15"/>
    </row>
    <row r="2907" spans="1:88" ht="12.75">
      <c r="A2907" s="25" t="s">
        <v>17969</v>
      </c>
      <c r="B2907" s="15" t="s">
        <v>17970</v>
      </c>
      <c r="C2907" s="15" t="s">
        <v>58</v>
      </c>
      <c r="D2907" s="16">
        <v>2015</v>
      </c>
      <c r="E2907" s="15" t="s">
        <v>5582</v>
      </c>
      <c r="F2907" s="26"/>
      <c r="G2907" s="26" t="s">
        <v>91</v>
      </c>
      <c r="H2907" s="26" t="s">
        <v>91</v>
      </c>
      <c r="I2907" s="15" t="s">
        <v>91</v>
      </c>
      <c r="J2907" s="26"/>
      <c r="K2907" s="17">
        <f t="shared" si="289"/>
        <v>0</v>
      </c>
      <c r="L2907" s="15"/>
      <c r="M2907" s="15"/>
      <c r="N2907" s="15"/>
      <c r="O2907" s="15"/>
      <c r="P2907" s="15"/>
      <c r="Q2907" s="15"/>
      <c r="R2907" s="15"/>
      <c r="S2907" s="19"/>
      <c r="T2907" s="15"/>
      <c r="U2907" s="17"/>
      <c r="V2907" s="15"/>
      <c r="W2907" s="15"/>
      <c r="X2907" s="15" t="s">
        <v>657</v>
      </c>
      <c r="Y2907" s="15" t="s">
        <v>17971</v>
      </c>
      <c r="AB2907" s="20"/>
      <c r="AC2907" s="21" t="s">
        <v>17972</v>
      </c>
      <c r="AD2907" s="21" t="s">
        <v>17973</v>
      </c>
      <c r="AE2907" s="21" t="s">
        <v>17974</v>
      </c>
      <c r="AF2907" s="21" t="s">
        <v>17975</v>
      </c>
      <c r="AG2907" s="22">
        <f t="shared" si="290"/>
        <v>0.45161290322580644</v>
      </c>
      <c r="AH2907" s="15"/>
      <c r="AI2907" s="17"/>
      <c r="AJ2907" s="17"/>
      <c r="AK2907" s="17" t="e">
        <f>VLOOKUP(A2907,'[1]Deals (Exits)'!B:B,1,FALSE)</f>
        <v>#N/A</v>
      </c>
      <c r="AL2907" s="23"/>
      <c r="AM2907" s="17"/>
      <c r="AN2907" s="17"/>
      <c r="AO2907" s="17"/>
      <c r="AP2907" s="17"/>
      <c r="AQ2907" s="18"/>
      <c r="AR2907" s="18"/>
      <c r="AS2907" s="17"/>
      <c r="AT2907" s="17"/>
      <c r="AU2907" s="18"/>
      <c r="AV2907" s="17"/>
      <c r="AW2907" s="17"/>
      <c r="AX2907" s="17"/>
      <c r="AY2907" s="17"/>
      <c r="AZ2907" s="17"/>
      <c r="BA2907" s="17"/>
      <c r="BB2907" s="17"/>
      <c r="BC2907" s="17"/>
      <c r="BD2907" s="17"/>
      <c r="BE2907" s="17"/>
      <c r="BF2907" s="17"/>
      <c r="BG2907" s="17"/>
      <c r="BH2907" s="17"/>
      <c r="BI2907" s="17"/>
      <c r="BJ2907" s="17"/>
      <c r="BK2907" s="17"/>
      <c r="BL2907" s="17"/>
      <c r="BM2907" s="17"/>
      <c r="BN2907" s="15"/>
      <c r="BO2907" s="15"/>
      <c r="BP2907" s="22"/>
      <c r="BQ2907" s="15"/>
      <c r="BR2907" s="15"/>
      <c r="BS2907" s="15"/>
      <c r="BT2907" s="15"/>
      <c r="BU2907" s="15"/>
      <c r="BV2907" s="15"/>
      <c r="BW2907" s="15"/>
      <c r="BX2907" s="15"/>
      <c r="BY2907" s="15"/>
      <c r="BZ2907" s="15"/>
      <c r="CA2907" s="15"/>
      <c r="CB2907" s="15"/>
      <c r="CC2907" s="15"/>
      <c r="CD2907" s="15"/>
      <c r="CE2907" s="15"/>
      <c r="CF2907" s="15"/>
      <c r="CG2907" s="15"/>
      <c r="CH2907" s="15"/>
      <c r="CI2907" s="15"/>
      <c r="CJ2907" s="15"/>
    </row>
    <row r="2908" spans="1:88" ht="12.75">
      <c r="A2908" s="25" t="s">
        <v>17976</v>
      </c>
      <c r="B2908" s="15" t="s">
        <v>17977</v>
      </c>
      <c r="C2908" s="15" t="s">
        <v>58</v>
      </c>
      <c r="D2908" s="16">
        <v>2015</v>
      </c>
      <c r="E2908" s="15" t="s">
        <v>90</v>
      </c>
      <c r="F2908" s="26"/>
      <c r="G2908" s="26" t="s">
        <v>91</v>
      </c>
      <c r="H2908" s="26" t="s">
        <v>91</v>
      </c>
      <c r="I2908" s="15" t="s">
        <v>91</v>
      </c>
      <c r="J2908" s="26"/>
      <c r="K2908" s="17">
        <f t="shared" si="289"/>
        <v>0</v>
      </c>
      <c r="L2908" s="15"/>
      <c r="M2908" s="15"/>
      <c r="N2908" s="15"/>
      <c r="O2908" s="15"/>
      <c r="P2908" s="15"/>
      <c r="Q2908" s="15"/>
      <c r="R2908" s="15"/>
      <c r="S2908" s="19"/>
      <c r="T2908" s="15"/>
      <c r="U2908" s="17"/>
      <c r="V2908" s="15"/>
      <c r="W2908" s="15"/>
      <c r="X2908" s="15" t="s">
        <v>79</v>
      </c>
      <c r="Y2908" s="15"/>
      <c r="AB2908" s="20"/>
      <c r="AC2908" s="21" t="s">
        <v>17978</v>
      </c>
      <c r="AD2908" s="21" t="s">
        <v>17979</v>
      </c>
      <c r="AE2908" s="21" t="s">
        <v>17980</v>
      </c>
      <c r="AF2908" s="21" t="s">
        <v>17981</v>
      </c>
      <c r="AG2908" s="22">
        <f t="shared" si="290"/>
        <v>0.41935483870967744</v>
      </c>
      <c r="AH2908" s="15"/>
      <c r="AI2908" s="17"/>
      <c r="AJ2908" s="17"/>
      <c r="AK2908" s="17" t="e">
        <f>VLOOKUP(A2908,'[1]Deals (Exits)'!B:B,1,FALSE)</f>
        <v>#N/A</v>
      </c>
      <c r="AL2908" s="23"/>
      <c r="AM2908" s="17"/>
      <c r="AN2908" s="17"/>
      <c r="AO2908" s="17"/>
      <c r="AP2908" s="17"/>
      <c r="AQ2908" s="18"/>
      <c r="AR2908" s="18"/>
      <c r="AS2908" s="17"/>
      <c r="AT2908" s="17"/>
      <c r="AU2908" s="18"/>
      <c r="AV2908" s="17"/>
      <c r="AW2908" s="17"/>
      <c r="AX2908" s="17"/>
      <c r="AY2908" s="17"/>
      <c r="AZ2908" s="17"/>
      <c r="BA2908" s="17"/>
      <c r="BB2908" s="17"/>
      <c r="BC2908" s="17"/>
      <c r="BD2908" s="17"/>
      <c r="BE2908" s="17"/>
      <c r="BF2908" s="17"/>
      <c r="BG2908" s="17"/>
      <c r="BH2908" s="17"/>
      <c r="BI2908" s="17"/>
      <c r="BJ2908" s="17"/>
      <c r="BK2908" s="17"/>
      <c r="BL2908" s="17"/>
      <c r="BM2908" s="17"/>
      <c r="BN2908" s="15"/>
      <c r="BO2908" s="15"/>
      <c r="BP2908" s="22"/>
      <c r="BQ2908" s="15"/>
      <c r="BR2908" s="15"/>
      <c r="BS2908" s="15"/>
      <c r="BT2908" s="15"/>
      <c r="BU2908" s="15"/>
      <c r="BV2908" s="15"/>
      <c r="BW2908" s="15"/>
      <c r="BX2908" s="15"/>
      <c r="BY2908" s="15"/>
      <c r="BZ2908" s="15"/>
      <c r="CA2908" s="15"/>
      <c r="CB2908" s="15"/>
      <c r="CC2908" s="15"/>
      <c r="CD2908" s="15"/>
      <c r="CE2908" s="15"/>
      <c r="CF2908" s="15"/>
      <c r="CG2908" s="15"/>
      <c r="CH2908" s="15"/>
      <c r="CI2908" s="15"/>
      <c r="CJ2908" s="15"/>
    </row>
    <row r="2909" spans="1:88" ht="12.75">
      <c r="A2909" s="25" t="s">
        <v>17982</v>
      </c>
      <c r="B2909" s="15" t="s">
        <v>17983</v>
      </c>
      <c r="C2909" s="15" t="s">
        <v>58</v>
      </c>
      <c r="D2909" s="16">
        <v>2017</v>
      </c>
      <c r="E2909" s="15" t="s">
        <v>5917</v>
      </c>
      <c r="F2909" s="26"/>
      <c r="G2909" s="26" t="s">
        <v>91</v>
      </c>
      <c r="H2909" s="26" t="s">
        <v>91</v>
      </c>
      <c r="I2909" s="15" t="s">
        <v>91</v>
      </c>
      <c r="J2909" s="26"/>
      <c r="K2909" s="17">
        <f t="shared" si="289"/>
        <v>0</v>
      </c>
      <c r="L2909" s="15"/>
      <c r="M2909" s="15"/>
      <c r="N2909" s="15"/>
      <c r="O2909" s="15"/>
      <c r="P2909" s="15"/>
      <c r="Q2909" s="15"/>
      <c r="R2909" s="15"/>
      <c r="S2909" s="19"/>
      <c r="T2909" s="15"/>
      <c r="U2909" s="17"/>
      <c r="V2909" s="15"/>
      <c r="W2909" s="15"/>
      <c r="X2909" s="15" t="s">
        <v>79</v>
      </c>
      <c r="Y2909" s="15" t="s">
        <v>17984</v>
      </c>
      <c r="AB2909" s="20"/>
      <c r="AC2909" s="21" t="s">
        <v>17985</v>
      </c>
      <c r="AD2909" s="21" t="s">
        <v>17986</v>
      </c>
      <c r="AE2909" s="15"/>
      <c r="AF2909" s="15"/>
      <c r="AG2909" s="22">
        <f t="shared" si="290"/>
        <v>0.38709677419354838</v>
      </c>
      <c r="AH2909" s="15"/>
      <c r="AI2909" s="17"/>
      <c r="AJ2909" s="17"/>
      <c r="AK2909" s="17" t="e">
        <f>VLOOKUP(A2909,'[1]Deals (Exits)'!B:B,1,FALSE)</f>
        <v>#N/A</v>
      </c>
      <c r="AL2909" s="23"/>
      <c r="AM2909" s="17"/>
      <c r="AN2909" s="17"/>
      <c r="AO2909" s="17"/>
      <c r="AP2909" s="17"/>
      <c r="AQ2909" s="18"/>
      <c r="AR2909" s="18"/>
      <c r="AS2909" s="17"/>
      <c r="AT2909" s="17"/>
      <c r="AU2909" s="18"/>
      <c r="AV2909" s="17"/>
      <c r="AW2909" s="17"/>
      <c r="AX2909" s="17"/>
      <c r="AY2909" s="17"/>
      <c r="AZ2909" s="17"/>
      <c r="BA2909" s="17"/>
      <c r="BB2909" s="17"/>
      <c r="BC2909" s="17"/>
      <c r="BD2909" s="17"/>
      <c r="BE2909" s="17"/>
      <c r="BF2909" s="17"/>
      <c r="BG2909" s="17"/>
      <c r="BH2909" s="17"/>
      <c r="BI2909" s="17"/>
      <c r="BJ2909" s="17"/>
      <c r="BK2909" s="17"/>
      <c r="BL2909" s="17"/>
      <c r="BM2909" s="17"/>
      <c r="BN2909" s="15"/>
      <c r="BO2909" s="15"/>
      <c r="BP2909" s="22"/>
      <c r="BQ2909" s="15"/>
      <c r="BR2909" s="15"/>
      <c r="BS2909" s="15"/>
      <c r="BT2909" s="15"/>
      <c r="BU2909" s="15"/>
      <c r="BV2909" s="15"/>
      <c r="BW2909" s="15"/>
      <c r="BX2909" s="15"/>
      <c r="BY2909" s="15"/>
      <c r="BZ2909" s="15"/>
      <c r="CA2909" s="15"/>
      <c r="CB2909" s="15"/>
      <c r="CC2909" s="15"/>
      <c r="CD2909" s="15"/>
      <c r="CE2909" s="15"/>
      <c r="CF2909" s="15"/>
      <c r="CG2909" s="15"/>
      <c r="CH2909" s="15"/>
      <c r="CI2909" s="15"/>
      <c r="CJ2909" s="15"/>
    </row>
    <row r="2910" spans="1:88" ht="12.75">
      <c r="A2910" s="25" t="s">
        <v>17987</v>
      </c>
      <c r="B2910" s="15" t="s">
        <v>17988</v>
      </c>
      <c r="C2910" s="15" t="s">
        <v>58</v>
      </c>
      <c r="D2910" s="16">
        <v>2017</v>
      </c>
      <c r="E2910" s="15" t="s">
        <v>1472</v>
      </c>
      <c r="F2910" s="26"/>
      <c r="G2910" s="26" t="s">
        <v>91</v>
      </c>
      <c r="H2910" s="26" t="s">
        <v>91</v>
      </c>
      <c r="I2910" s="15" t="s">
        <v>91</v>
      </c>
      <c r="J2910" s="26"/>
      <c r="K2910" s="17">
        <f t="shared" si="289"/>
        <v>0</v>
      </c>
      <c r="L2910" s="15"/>
      <c r="M2910" s="15"/>
      <c r="N2910" s="15"/>
      <c r="O2910" s="15"/>
      <c r="P2910" s="15"/>
      <c r="Q2910" s="15"/>
      <c r="R2910" s="15"/>
      <c r="S2910" s="19"/>
      <c r="T2910" s="15"/>
      <c r="U2910" s="17"/>
      <c r="V2910" s="15"/>
      <c r="W2910" s="15"/>
      <c r="X2910" s="15" t="s">
        <v>1072</v>
      </c>
      <c r="Y2910" s="15"/>
      <c r="AB2910" s="20"/>
      <c r="AC2910" s="21" t="s">
        <v>17989</v>
      </c>
      <c r="AD2910" s="21" t="s">
        <v>17990</v>
      </c>
      <c r="AE2910" s="21" t="s">
        <v>17991</v>
      </c>
      <c r="AF2910" s="15"/>
      <c r="AG2910" s="22">
        <f t="shared" si="290"/>
        <v>0.38709677419354838</v>
      </c>
      <c r="AH2910" s="15"/>
      <c r="AI2910" s="17"/>
      <c r="AJ2910" s="17"/>
      <c r="AK2910" s="17" t="e">
        <f>VLOOKUP(A2910,'[1]Deals (Exits)'!B:B,1,FALSE)</f>
        <v>#N/A</v>
      </c>
      <c r="AL2910" s="23"/>
      <c r="AM2910" s="17"/>
      <c r="AN2910" s="17"/>
      <c r="AO2910" s="17"/>
      <c r="AP2910" s="17"/>
      <c r="AQ2910" s="18"/>
      <c r="AR2910" s="18"/>
      <c r="AS2910" s="17"/>
      <c r="AT2910" s="17"/>
      <c r="AU2910" s="18"/>
      <c r="AV2910" s="17"/>
      <c r="AW2910" s="17"/>
      <c r="AX2910" s="17"/>
      <c r="AY2910" s="17"/>
      <c r="AZ2910" s="17"/>
      <c r="BA2910" s="17"/>
      <c r="BB2910" s="17"/>
      <c r="BC2910" s="17"/>
      <c r="BD2910" s="17"/>
      <c r="BE2910" s="17"/>
      <c r="BF2910" s="17"/>
      <c r="BG2910" s="17"/>
      <c r="BH2910" s="17"/>
      <c r="BI2910" s="17"/>
      <c r="BJ2910" s="17"/>
      <c r="BK2910" s="17"/>
      <c r="BL2910" s="17"/>
      <c r="BM2910" s="17"/>
      <c r="BN2910" s="15"/>
      <c r="BO2910" s="15"/>
      <c r="BP2910" s="22"/>
      <c r="BQ2910" s="15"/>
      <c r="BR2910" s="15"/>
      <c r="BS2910" s="15"/>
      <c r="BT2910" s="15"/>
      <c r="BU2910" s="15"/>
      <c r="BV2910" s="15"/>
      <c r="BW2910" s="15"/>
      <c r="BX2910" s="15"/>
      <c r="BY2910" s="15"/>
      <c r="BZ2910" s="15"/>
      <c r="CA2910" s="15"/>
      <c r="CB2910" s="15"/>
      <c r="CC2910" s="15"/>
      <c r="CD2910" s="15"/>
      <c r="CE2910" s="15"/>
      <c r="CF2910" s="15"/>
      <c r="CG2910" s="15"/>
      <c r="CH2910" s="15"/>
      <c r="CI2910" s="15"/>
      <c r="CJ2910" s="15"/>
    </row>
    <row r="2911" spans="1:88" ht="12.75">
      <c r="A2911" s="25" t="s">
        <v>17992</v>
      </c>
      <c r="B2911" s="15" t="s">
        <v>17993</v>
      </c>
      <c r="C2911" s="15" t="s">
        <v>58</v>
      </c>
      <c r="D2911" s="16">
        <v>2017</v>
      </c>
      <c r="E2911" s="15" t="s">
        <v>1472</v>
      </c>
      <c r="F2911" s="26"/>
      <c r="G2911" s="26" t="s">
        <v>91</v>
      </c>
      <c r="H2911" s="26" t="s">
        <v>91</v>
      </c>
      <c r="I2911" s="15" t="s">
        <v>91</v>
      </c>
      <c r="J2911" s="26"/>
      <c r="K2911" s="17">
        <f t="shared" si="289"/>
        <v>0</v>
      </c>
      <c r="L2911" s="15"/>
      <c r="M2911" s="15"/>
      <c r="N2911" s="15"/>
      <c r="O2911" s="15"/>
      <c r="P2911" s="15"/>
      <c r="Q2911" s="15"/>
      <c r="R2911" s="15"/>
      <c r="S2911" s="19"/>
      <c r="T2911" s="15"/>
      <c r="U2911" s="17"/>
      <c r="V2911" s="15"/>
      <c r="W2911" s="15"/>
      <c r="X2911" s="15" t="s">
        <v>256</v>
      </c>
      <c r="Y2911" s="15" t="s">
        <v>17994</v>
      </c>
      <c r="AB2911" s="20"/>
      <c r="AC2911" s="27" t="s">
        <v>17995</v>
      </c>
      <c r="AD2911" s="27" t="s">
        <v>17996</v>
      </c>
      <c r="AE2911" s="15"/>
      <c r="AF2911" s="15"/>
      <c r="AG2911" s="22">
        <f t="shared" si="290"/>
        <v>0.38709677419354838</v>
      </c>
      <c r="AH2911" s="15"/>
      <c r="AI2911" s="17"/>
      <c r="AJ2911" s="17"/>
      <c r="AK2911" s="17" t="e">
        <f>VLOOKUP(A2911,'[1]Deals (Exits)'!B:B,1,FALSE)</f>
        <v>#N/A</v>
      </c>
      <c r="AL2911" s="23"/>
      <c r="AM2911" s="17"/>
      <c r="AN2911" s="17"/>
      <c r="AO2911" s="17"/>
      <c r="AP2911" s="17"/>
      <c r="AQ2911" s="18"/>
      <c r="AR2911" s="18"/>
      <c r="AS2911" s="17"/>
      <c r="AT2911" s="17"/>
      <c r="AU2911" s="18"/>
      <c r="AV2911" s="17"/>
      <c r="AW2911" s="17"/>
      <c r="AX2911" s="17"/>
      <c r="AY2911" s="17"/>
      <c r="AZ2911" s="17"/>
      <c r="BA2911" s="17"/>
      <c r="BB2911" s="17"/>
      <c r="BC2911" s="17"/>
      <c r="BD2911" s="17"/>
      <c r="BE2911" s="17"/>
      <c r="BF2911" s="17"/>
      <c r="BG2911" s="17"/>
      <c r="BH2911" s="17"/>
      <c r="BI2911" s="17"/>
      <c r="BJ2911" s="17"/>
      <c r="BK2911" s="17"/>
      <c r="BL2911" s="17"/>
      <c r="BM2911" s="17"/>
      <c r="BN2911" s="15"/>
      <c r="BO2911" s="15"/>
      <c r="BP2911" s="22"/>
      <c r="BQ2911" s="15"/>
      <c r="BR2911" s="15"/>
      <c r="BS2911" s="15"/>
      <c r="BT2911" s="15"/>
      <c r="BU2911" s="15"/>
      <c r="BV2911" s="15"/>
      <c r="BW2911" s="15"/>
      <c r="BX2911" s="15"/>
      <c r="BY2911" s="15"/>
      <c r="BZ2911" s="15"/>
      <c r="CA2911" s="15"/>
      <c r="CB2911" s="15"/>
      <c r="CC2911" s="15"/>
      <c r="CD2911" s="15"/>
      <c r="CE2911" s="15"/>
      <c r="CF2911" s="15"/>
      <c r="CG2911" s="15"/>
      <c r="CH2911" s="15"/>
      <c r="CI2911" s="15"/>
      <c r="CJ2911" s="15"/>
    </row>
    <row r="2912" spans="1:88" ht="12.75">
      <c r="A2912" s="25" t="s">
        <v>17997</v>
      </c>
      <c r="B2912" s="15" t="s">
        <v>17998</v>
      </c>
      <c r="C2912" s="15" t="s">
        <v>58</v>
      </c>
      <c r="D2912" s="16">
        <v>2010</v>
      </c>
      <c r="E2912" s="15" t="s">
        <v>90</v>
      </c>
      <c r="F2912" s="26"/>
      <c r="G2912" s="26" t="s">
        <v>91</v>
      </c>
      <c r="H2912" s="26" t="s">
        <v>91</v>
      </c>
      <c r="I2912" s="15" t="s">
        <v>91</v>
      </c>
      <c r="J2912" s="26"/>
      <c r="K2912" s="17">
        <f t="shared" si="289"/>
        <v>0</v>
      </c>
      <c r="L2912" s="15"/>
      <c r="M2912" s="15"/>
      <c r="N2912" s="15"/>
      <c r="O2912" s="15"/>
      <c r="P2912" s="15"/>
      <c r="Q2912" s="15"/>
      <c r="R2912" s="15"/>
      <c r="S2912" s="19"/>
      <c r="T2912" s="15"/>
      <c r="U2912" s="17"/>
      <c r="V2912" s="15"/>
      <c r="W2912" s="15"/>
      <c r="X2912" s="15" t="s">
        <v>256</v>
      </c>
      <c r="Y2912" s="15" t="s">
        <v>17994</v>
      </c>
      <c r="AB2912" s="20"/>
      <c r="AC2912" s="21" t="s">
        <v>17999</v>
      </c>
      <c r="AD2912" s="21" t="s">
        <v>18000</v>
      </c>
      <c r="AE2912" s="15"/>
      <c r="AF2912" s="21" t="s">
        <v>18001</v>
      </c>
      <c r="AG2912" s="22">
        <f t="shared" si="290"/>
        <v>0.41935483870967744</v>
      </c>
      <c r="AH2912" s="15"/>
      <c r="AI2912" s="17"/>
      <c r="AJ2912" s="17"/>
      <c r="AK2912" s="17" t="e">
        <f>VLOOKUP(A2912,'[1]Deals (Exits)'!B:B,1,FALSE)</f>
        <v>#N/A</v>
      </c>
      <c r="AL2912" s="23"/>
      <c r="AM2912" s="17"/>
      <c r="AN2912" s="17"/>
      <c r="AO2912" s="17"/>
      <c r="AP2912" s="17"/>
      <c r="AQ2912" s="18"/>
      <c r="AR2912" s="18"/>
      <c r="AS2912" s="17"/>
      <c r="AT2912" s="17"/>
      <c r="AU2912" s="18"/>
      <c r="AV2912" s="17"/>
      <c r="AW2912" s="17"/>
      <c r="AX2912" s="17"/>
      <c r="AY2912" s="17"/>
      <c r="AZ2912" s="17"/>
      <c r="BA2912" s="17"/>
      <c r="BB2912" s="17"/>
      <c r="BC2912" s="17"/>
      <c r="BD2912" s="17"/>
      <c r="BE2912" s="17"/>
      <c r="BF2912" s="17"/>
      <c r="BG2912" s="17"/>
      <c r="BH2912" s="17"/>
      <c r="BI2912" s="17"/>
      <c r="BJ2912" s="17"/>
      <c r="BK2912" s="17"/>
      <c r="BL2912" s="17"/>
      <c r="BM2912" s="17"/>
      <c r="BN2912" s="15"/>
      <c r="BO2912" s="15"/>
      <c r="BP2912" s="22"/>
      <c r="BQ2912" s="15"/>
      <c r="BR2912" s="15"/>
      <c r="BS2912" s="15"/>
      <c r="BT2912" s="15"/>
      <c r="BU2912" s="15"/>
      <c r="BV2912" s="15"/>
      <c r="BW2912" s="15"/>
      <c r="BX2912" s="15"/>
      <c r="BY2912" s="15"/>
      <c r="BZ2912" s="15"/>
      <c r="CA2912" s="15"/>
      <c r="CB2912" s="15"/>
      <c r="CC2912" s="15"/>
      <c r="CD2912" s="15"/>
      <c r="CE2912" s="15"/>
      <c r="CF2912" s="15"/>
      <c r="CG2912" s="15"/>
      <c r="CH2912" s="15"/>
      <c r="CI2912" s="15"/>
      <c r="CJ2912" s="15"/>
    </row>
    <row r="2913" spans="1:88" ht="12.75">
      <c r="A2913" s="25" t="s">
        <v>18002</v>
      </c>
      <c r="B2913" s="15" t="s">
        <v>18003</v>
      </c>
      <c r="C2913" s="15" t="s">
        <v>58</v>
      </c>
      <c r="D2913" s="16">
        <v>2016</v>
      </c>
      <c r="E2913" s="15" t="s">
        <v>2909</v>
      </c>
      <c r="F2913" s="26"/>
      <c r="G2913" s="26" t="s">
        <v>91</v>
      </c>
      <c r="H2913" s="26" t="s">
        <v>91</v>
      </c>
      <c r="I2913" s="15" t="s">
        <v>91</v>
      </c>
      <c r="J2913" s="26"/>
      <c r="K2913" s="17">
        <f t="shared" si="289"/>
        <v>0</v>
      </c>
      <c r="L2913" s="15"/>
      <c r="M2913" s="15"/>
      <c r="N2913" s="15"/>
      <c r="O2913" s="15"/>
      <c r="P2913" s="15"/>
      <c r="Q2913" s="15"/>
      <c r="R2913" s="15"/>
      <c r="S2913" s="19"/>
      <c r="T2913" s="15"/>
      <c r="U2913" s="17"/>
      <c r="V2913" s="15"/>
      <c r="W2913" s="15"/>
      <c r="X2913" s="15" t="s">
        <v>191</v>
      </c>
      <c r="Y2913" s="15" t="s">
        <v>18004</v>
      </c>
      <c r="AB2913" s="20"/>
      <c r="AC2913" s="27" t="s">
        <v>18005</v>
      </c>
      <c r="AD2913" s="21" t="s">
        <v>18006</v>
      </c>
      <c r="AE2913" s="21" t="s">
        <v>18007</v>
      </c>
      <c r="AF2913" s="21" t="s">
        <v>18008</v>
      </c>
      <c r="AG2913" s="22">
        <f t="shared" si="290"/>
        <v>0.45161290322580644</v>
      </c>
      <c r="AH2913" s="15"/>
      <c r="AI2913" s="17"/>
      <c r="AJ2913" s="17"/>
      <c r="AK2913" s="17" t="e">
        <f>VLOOKUP(A2913,'[1]Deals (Exits)'!B:B,1,FALSE)</f>
        <v>#N/A</v>
      </c>
      <c r="AL2913" s="23"/>
      <c r="AM2913" s="17"/>
      <c r="AN2913" s="17"/>
      <c r="AO2913" s="17"/>
      <c r="AP2913" s="17"/>
      <c r="AQ2913" s="18"/>
      <c r="AR2913" s="18"/>
      <c r="AS2913" s="17"/>
      <c r="AT2913" s="17"/>
      <c r="AU2913" s="18"/>
      <c r="AV2913" s="17"/>
      <c r="AW2913" s="17"/>
      <c r="AX2913" s="17"/>
      <c r="AY2913" s="17"/>
      <c r="AZ2913" s="17"/>
      <c r="BA2913" s="17"/>
      <c r="BB2913" s="17"/>
      <c r="BC2913" s="17"/>
      <c r="BD2913" s="17"/>
      <c r="BE2913" s="17"/>
      <c r="BF2913" s="17"/>
      <c r="BG2913" s="17"/>
      <c r="BH2913" s="17"/>
      <c r="BI2913" s="17"/>
      <c r="BJ2913" s="17"/>
      <c r="BK2913" s="17"/>
      <c r="BL2913" s="17"/>
      <c r="BM2913" s="17"/>
      <c r="BN2913" s="15"/>
      <c r="BO2913" s="15"/>
      <c r="BP2913" s="22"/>
      <c r="BQ2913" s="15"/>
      <c r="BR2913" s="15"/>
      <c r="BS2913" s="15"/>
      <c r="BT2913" s="15"/>
      <c r="BU2913" s="15"/>
      <c r="BV2913" s="15"/>
      <c r="BW2913" s="15"/>
      <c r="BX2913" s="15"/>
      <c r="BY2913" s="15"/>
      <c r="BZ2913" s="15"/>
      <c r="CA2913" s="15"/>
      <c r="CB2913" s="15"/>
      <c r="CC2913" s="15"/>
      <c r="CD2913" s="15"/>
      <c r="CE2913" s="15"/>
      <c r="CF2913" s="15"/>
      <c r="CG2913" s="15"/>
      <c r="CH2913" s="15"/>
      <c r="CI2913" s="15"/>
      <c r="CJ2913" s="15"/>
    </row>
    <row r="2914" spans="1:88" ht="12.75">
      <c r="A2914" s="25" t="s">
        <v>18009</v>
      </c>
      <c r="B2914" s="15" t="s">
        <v>18010</v>
      </c>
      <c r="C2914" s="15" t="s">
        <v>58</v>
      </c>
      <c r="D2914" s="16">
        <v>2012</v>
      </c>
      <c r="E2914" s="15" t="s">
        <v>7058</v>
      </c>
      <c r="F2914" s="26"/>
      <c r="G2914" s="26" t="s">
        <v>91</v>
      </c>
      <c r="H2914" s="26" t="s">
        <v>91</v>
      </c>
      <c r="I2914" s="15" t="s">
        <v>91</v>
      </c>
      <c r="J2914" s="26"/>
      <c r="K2914" s="17">
        <f t="shared" si="289"/>
        <v>0</v>
      </c>
      <c r="L2914" s="15"/>
      <c r="M2914" s="15"/>
      <c r="N2914" s="15"/>
      <c r="O2914" s="15"/>
      <c r="P2914" s="15"/>
      <c r="Q2914" s="15"/>
      <c r="R2914" s="15"/>
      <c r="S2914" s="19"/>
      <c r="T2914" s="15"/>
      <c r="U2914" s="17"/>
      <c r="V2914" s="15"/>
      <c r="W2914" s="15"/>
      <c r="X2914" s="15" t="s">
        <v>404</v>
      </c>
      <c r="Y2914" s="15"/>
      <c r="AB2914" s="20"/>
      <c r="AC2914" s="21" t="s">
        <v>18011</v>
      </c>
      <c r="AD2914" s="21" t="s">
        <v>18012</v>
      </c>
      <c r="AE2914" s="15"/>
      <c r="AF2914" s="21" t="s">
        <v>18013</v>
      </c>
      <c r="AG2914" s="22">
        <f t="shared" si="290"/>
        <v>0.38709677419354838</v>
      </c>
      <c r="AH2914" s="15"/>
      <c r="AI2914" s="17"/>
      <c r="AJ2914" s="17"/>
      <c r="AK2914" s="17" t="e">
        <f>VLOOKUP(A2914,'[1]Deals (Exits)'!B:B,1,FALSE)</f>
        <v>#N/A</v>
      </c>
      <c r="AL2914" s="23"/>
      <c r="AM2914" s="17"/>
      <c r="AN2914" s="17"/>
      <c r="AO2914" s="17"/>
      <c r="AP2914" s="17"/>
      <c r="AQ2914" s="18"/>
      <c r="AR2914" s="18"/>
      <c r="AS2914" s="17"/>
      <c r="AT2914" s="17"/>
      <c r="AU2914" s="18"/>
      <c r="AV2914" s="17"/>
      <c r="AW2914" s="17"/>
      <c r="AX2914" s="17"/>
      <c r="AY2914" s="17"/>
      <c r="AZ2914" s="17"/>
      <c r="BA2914" s="17"/>
      <c r="BB2914" s="17"/>
      <c r="BC2914" s="17"/>
      <c r="BD2914" s="17"/>
      <c r="BE2914" s="17"/>
      <c r="BF2914" s="17"/>
      <c r="BG2914" s="17"/>
      <c r="BH2914" s="17"/>
      <c r="BI2914" s="17"/>
      <c r="BJ2914" s="17"/>
      <c r="BK2914" s="17"/>
      <c r="BL2914" s="17"/>
      <c r="BM2914" s="17"/>
      <c r="BN2914" s="15"/>
      <c r="BO2914" s="15"/>
      <c r="BP2914" s="22"/>
      <c r="BQ2914" s="15"/>
      <c r="BR2914" s="15"/>
      <c r="BS2914" s="15"/>
      <c r="BT2914" s="15"/>
      <c r="BU2914" s="15"/>
      <c r="BV2914" s="15"/>
      <c r="BW2914" s="15"/>
      <c r="BX2914" s="15"/>
      <c r="BY2914" s="15"/>
      <c r="BZ2914" s="15"/>
      <c r="CA2914" s="15"/>
      <c r="CB2914" s="15"/>
      <c r="CC2914" s="15"/>
      <c r="CD2914" s="15"/>
      <c r="CE2914" s="15"/>
      <c r="CF2914" s="15"/>
      <c r="CG2914" s="15"/>
      <c r="CH2914" s="15"/>
      <c r="CI2914" s="15"/>
      <c r="CJ2914" s="15"/>
    </row>
    <row r="2915" spans="1:88" ht="12.75">
      <c r="A2915" s="25" t="s">
        <v>18014</v>
      </c>
      <c r="B2915" s="15" t="s">
        <v>18015</v>
      </c>
      <c r="C2915" s="15" t="s">
        <v>58</v>
      </c>
      <c r="D2915" s="16">
        <v>2010</v>
      </c>
      <c r="E2915" s="15" t="s">
        <v>90</v>
      </c>
      <c r="F2915" s="26"/>
      <c r="G2915" s="26" t="s">
        <v>91</v>
      </c>
      <c r="H2915" s="26" t="s">
        <v>91</v>
      </c>
      <c r="I2915" s="15" t="s">
        <v>91</v>
      </c>
      <c r="J2915" s="26"/>
      <c r="K2915" s="17">
        <f t="shared" si="289"/>
        <v>0</v>
      </c>
      <c r="L2915" s="15"/>
      <c r="M2915" s="15"/>
      <c r="N2915" s="15"/>
      <c r="O2915" s="15"/>
      <c r="P2915" s="15"/>
      <c r="Q2915" s="15"/>
      <c r="R2915" s="15"/>
      <c r="S2915" s="19"/>
      <c r="T2915" s="15"/>
      <c r="U2915" s="17"/>
      <c r="V2915" s="15"/>
      <c r="W2915" s="15"/>
      <c r="X2915" s="15" t="s">
        <v>79</v>
      </c>
      <c r="Y2915" s="15" t="s">
        <v>18016</v>
      </c>
      <c r="AB2915" s="20"/>
      <c r="AC2915" s="21" t="s">
        <v>18017</v>
      </c>
      <c r="AD2915" s="21" t="s">
        <v>18018</v>
      </c>
      <c r="AE2915" s="21" t="s">
        <v>18019</v>
      </c>
      <c r="AF2915" s="21" t="s">
        <v>18020</v>
      </c>
      <c r="AG2915" s="22">
        <f t="shared" si="290"/>
        <v>0.45161290322580644</v>
      </c>
      <c r="AH2915" s="15"/>
      <c r="AI2915" s="17"/>
      <c r="AJ2915" s="17"/>
      <c r="AK2915" s="17" t="e">
        <f>VLOOKUP(A2915,'[1]Deals (Exits)'!B:B,1,FALSE)</f>
        <v>#N/A</v>
      </c>
      <c r="AL2915" s="23"/>
      <c r="AM2915" s="17"/>
      <c r="AN2915" s="17"/>
      <c r="AO2915" s="17"/>
      <c r="AP2915" s="17"/>
      <c r="AQ2915" s="18"/>
      <c r="AR2915" s="18"/>
      <c r="AS2915" s="17"/>
      <c r="AT2915" s="17"/>
      <c r="AU2915" s="18"/>
      <c r="AV2915" s="17"/>
      <c r="AW2915" s="17"/>
      <c r="AX2915" s="17"/>
      <c r="AY2915" s="17"/>
      <c r="AZ2915" s="17"/>
      <c r="BA2915" s="17"/>
      <c r="BB2915" s="17"/>
      <c r="BC2915" s="17"/>
      <c r="BD2915" s="17"/>
      <c r="BE2915" s="17"/>
      <c r="BF2915" s="17"/>
      <c r="BG2915" s="17"/>
      <c r="BH2915" s="17"/>
      <c r="BI2915" s="17"/>
      <c r="BJ2915" s="17"/>
      <c r="BK2915" s="17"/>
      <c r="BL2915" s="17"/>
      <c r="BM2915" s="17"/>
      <c r="BN2915" s="15"/>
      <c r="BO2915" s="15"/>
      <c r="BP2915" s="22"/>
      <c r="BQ2915" s="15"/>
      <c r="BR2915" s="15"/>
      <c r="BS2915" s="15"/>
      <c r="BT2915" s="15"/>
      <c r="BU2915" s="15"/>
      <c r="BV2915" s="15"/>
      <c r="BW2915" s="15"/>
      <c r="BX2915" s="15"/>
      <c r="BY2915" s="15"/>
      <c r="BZ2915" s="15"/>
      <c r="CA2915" s="15"/>
      <c r="CB2915" s="15"/>
      <c r="CC2915" s="15"/>
      <c r="CD2915" s="15"/>
      <c r="CE2915" s="15"/>
      <c r="CF2915" s="15"/>
      <c r="CG2915" s="15"/>
      <c r="CH2915" s="15"/>
      <c r="CI2915" s="15"/>
      <c r="CJ2915" s="15"/>
    </row>
    <row r="2916" spans="1:88" ht="12.75">
      <c r="A2916" s="25" t="s">
        <v>18021</v>
      </c>
      <c r="B2916" s="15" t="s">
        <v>18022</v>
      </c>
      <c r="C2916" s="15" t="s">
        <v>58</v>
      </c>
      <c r="D2916" s="16">
        <v>2018</v>
      </c>
      <c r="E2916" s="15" t="s">
        <v>90</v>
      </c>
      <c r="F2916" s="26"/>
      <c r="G2916" s="26" t="s">
        <v>91</v>
      </c>
      <c r="H2916" s="26" t="s">
        <v>91</v>
      </c>
      <c r="I2916" s="15" t="s">
        <v>91</v>
      </c>
      <c r="J2916" s="26"/>
      <c r="K2916" s="17">
        <f t="shared" si="289"/>
        <v>0</v>
      </c>
      <c r="L2916" s="15"/>
      <c r="M2916" s="15"/>
      <c r="N2916" s="15"/>
      <c r="O2916" s="15"/>
      <c r="P2916" s="15"/>
      <c r="Q2916" s="15"/>
      <c r="R2916" s="15"/>
      <c r="S2916" s="19"/>
      <c r="T2916" s="15"/>
      <c r="U2916" s="17"/>
      <c r="V2916" s="15"/>
      <c r="W2916" s="15"/>
      <c r="X2916" s="15" t="s">
        <v>191</v>
      </c>
      <c r="Y2916" s="15" t="s">
        <v>18023</v>
      </c>
      <c r="AB2916" s="20"/>
      <c r="AC2916" s="21" t="s">
        <v>18024</v>
      </c>
      <c r="AD2916" s="21" t="s">
        <v>18025</v>
      </c>
      <c r="AE2916" s="21" t="s">
        <v>18026</v>
      </c>
      <c r="AF2916" s="21" t="s">
        <v>18020</v>
      </c>
      <c r="AG2916" s="22">
        <f t="shared" si="290"/>
        <v>0.45161290322580644</v>
      </c>
      <c r="AH2916" s="15"/>
      <c r="AI2916" s="17"/>
      <c r="AJ2916" s="17"/>
      <c r="AK2916" s="17" t="e">
        <f>VLOOKUP(A2916,'[1]Deals (Exits)'!B:B,1,FALSE)</f>
        <v>#N/A</v>
      </c>
      <c r="AL2916" s="23"/>
      <c r="AM2916" s="17"/>
      <c r="AN2916" s="17"/>
      <c r="AO2916" s="17"/>
      <c r="AP2916" s="17"/>
      <c r="AQ2916" s="18"/>
      <c r="AR2916" s="18"/>
      <c r="AS2916" s="17"/>
      <c r="AT2916" s="17"/>
      <c r="AU2916" s="18"/>
      <c r="AV2916" s="17"/>
      <c r="AW2916" s="17"/>
      <c r="AX2916" s="17"/>
      <c r="AY2916" s="17"/>
      <c r="AZ2916" s="17"/>
      <c r="BA2916" s="17"/>
      <c r="BB2916" s="17"/>
      <c r="BC2916" s="17"/>
      <c r="BD2916" s="17"/>
      <c r="BE2916" s="17"/>
      <c r="BF2916" s="17"/>
      <c r="BG2916" s="17"/>
      <c r="BH2916" s="17"/>
      <c r="BI2916" s="17"/>
      <c r="BJ2916" s="17"/>
      <c r="BK2916" s="17"/>
      <c r="BL2916" s="17"/>
      <c r="BM2916" s="17"/>
      <c r="BN2916" s="15"/>
      <c r="BO2916" s="15"/>
      <c r="BP2916" s="22"/>
      <c r="BQ2916" s="15"/>
      <c r="BR2916" s="15"/>
      <c r="BS2916" s="15"/>
      <c r="BT2916" s="15"/>
      <c r="BU2916" s="15"/>
      <c r="BV2916" s="15"/>
      <c r="BW2916" s="15"/>
      <c r="BX2916" s="15"/>
      <c r="BY2916" s="15"/>
      <c r="BZ2916" s="15"/>
      <c r="CA2916" s="15"/>
      <c r="CB2916" s="15"/>
      <c r="CC2916" s="15"/>
      <c r="CD2916" s="15"/>
      <c r="CE2916" s="15"/>
      <c r="CF2916" s="15"/>
      <c r="CG2916" s="15"/>
      <c r="CH2916" s="15"/>
      <c r="CI2916" s="15"/>
      <c r="CJ2916" s="15"/>
    </row>
    <row r="2917" spans="1:88" ht="12.75">
      <c r="A2917" s="25" t="s">
        <v>18027</v>
      </c>
      <c r="B2917" s="15" t="s">
        <v>18028</v>
      </c>
      <c r="C2917" s="15" t="s">
        <v>58</v>
      </c>
      <c r="D2917" s="16">
        <v>2015</v>
      </c>
      <c r="E2917" s="15" t="s">
        <v>2909</v>
      </c>
      <c r="F2917" s="26"/>
      <c r="G2917" s="26" t="s">
        <v>91</v>
      </c>
      <c r="H2917" s="26" t="s">
        <v>91</v>
      </c>
      <c r="I2917" s="15" t="s">
        <v>91</v>
      </c>
      <c r="J2917" s="26"/>
      <c r="K2917" s="17">
        <f t="shared" si="289"/>
        <v>0</v>
      </c>
      <c r="L2917" s="15"/>
      <c r="M2917" s="15"/>
      <c r="N2917" s="15"/>
      <c r="O2917" s="15"/>
      <c r="P2917" s="15"/>
      <c r="Q2917" s="15"/>
      <c r="R2917" s="15"/>
      <c r="S2917" s="19"/>
      <c r="T2917" s="15"/>
      <c r="U2917" s="17"/>
      <c r="V2917" s="15"/>
      <c r="W2917" s="15"/>
      <c r="X2917" s="15" t="s">
        <v>256</v>
      </c>
      <c r="Y2917" s="15" t="s">
        <v>1231</v>
      </c>
      <c r="AB2917" s="20"/>
      <c r="AC2917" s="21" t="s">
        <v>18029</v>
      </c>
      <c r="AD2917" s="21" t="s">
        <v>18030</v>
      </c>
      <c r="AE2917" s="15"/>
      <c r="AF2917" s="21" t="s">
        <v>18031</v>
      </c>
      <c r="AG2917" s="22">
        <f t="shared" si="290"/>
        <v>0.41935483870967744</v>
      </c>
      <c r="AH2917" s="15"/>
      <c r="AI2917" s="17"/>
      <c r="AJ2917" s="17"/>
      <c r="AK2917" s="17" t="e">
        <f>VLOOKUP(A2917,'[1]Deals (Exits)'!B:B,1,FALSE)</f>
        <v>#N/A</v>
      </c>
      <c r="AL2917" s="23"/>
      <c r="AM2917" s="17"/>
      <c r="AN2917" s="17"/>
      <c r="AO2917" s="17"/>
      <c r="AP2917" s="17"/>
      <c r="AQ2917" s="18"/>
      <c r="AR2917" s="18"/>
      <c r="AS2917" s="17"/>
      <c r="AT2917" s="17"/>
      <c r="AU2917" s="18"/>
      <c r="AV2917" s="17"/>
      <c r="AW2917" s="17"/>
      <c r="AX2917" s="17"/>
      <c r="AY2917" s="17"/>
      <c r="AZ2917" s="17"/>
      <c r="BA2917" s="17"/>
      <c r="BB2917" s="17"/>
      <c r="BC2917" s="17"/>
      <c r="BD2917" s="17"/>
      <c r="BE2917" s="17"/>
      <c r="BF2917" s="17"/>
      <c r="BG2917" s="17"/>
      <c r="BH2917" s="17"/>
      <c r="BI2917" s="17"/>
      <c r="BJ2917" s="17"/>
      <c r="BK2917" s="17"/>
      <c r="BL2917" s="17"/>
      <c r="BM2917" s="17"/>
      <c r="BN2917" s="15"/>
      <c r="BO2917" s="15"/>
      <c r="BP2917" s="22"/>
      <c r="BQ2917" s="15"/>
      <c r="BR2917" s="15"/>
      <c r="BS2917" s="15"/>
      <c r="BT2917" s="15"/>
      <c r="BU2917" s="15"/>
      <c r="BV2917" s="15"/>
      <c r="BW2917" s="15"/>
      <c r="BX2917" s="15"/>
      <c r="BY2917" s="15"/>
      <c r="BZ2917" s="15"/>
      <c r="CA2917" s="15"/>
      <c r="CB2917" s="15"/>
      <c r="CC2917" s="15"/>
      <c r="CD2917" s="15"/>
      <c r="CE2917" s="15"/>
      <c r="CF2917" s="15"/>
      <c r="CG2917" s="15"/>
      <c r="CH2917" s="15"/>
      <c r="CI2917" s="15"/>
      <c r="CJ2917" s="15"/>
    </row>
    <row r="2918" spans="1:88" ht="12.75">
      <c r="A2918" s="25" t="s">
        <v>18032</v>
      </c>
      <c r="B2918" s="15" t="s">
        <v>18033</v>
      </c>
      <c r="C2918" s="15" t="s">
        <v>58</v>
      </c>
      <c r="D2918" s="16">
        <v>2014</v>
      </c>
      <c r="E2918" s="15" t="s">
        <v>90</v>
      </c>
      <c r="F2918" s="26"/>
      <c r="G2918" s="26" t="s">
        <v>91</v>
      </c>
      <c r="H2918" s="26" t="s">
        <v>91</v>
      </c>
      <c r="I2918" s="15" t="s">
        <v>91</v>
      </c>
      <c r="J2918" s="26"/>
      <c r="K2918" s="17">
        <f t="shared" si="289"/>
        <v>0</v>
      </c>
      <c r="L2918" s="15"/>
      <c r="M2918" s="15"/>
      <c r="N2918" s="15"/>
      <c r="O2918" s="15"/>
      <c r="P2918" s="15"/>
      <c r="Q2918" s="15"/>
      <c r="R2918" s="15"/>
      <c r="S2918" s="19"/>
      <c r="T2918" s="15"/>
      <c r="U2918" s="17"/>
      <c r="V2918" s="15"/>
      <c r="W2918" s="15"/>
      <c r="X2918" s="15" t="s">
        <v>191</v>
      </c>
      <c r="Y2918" s="15" t="s">
        <v>18034</v>
      </c>
      <c r="AB2918" s="20"/>
      <c r="AC2918" s="21" t="s">
        <v>18035</v>
      </c>
      <c r="AD2918" s="21" t="s">
        <v>18036</v>
      </c>
      <c r="AE2918" s="21" t="s">
        <v>18037</v>
      </c>
      <c r="AF2918" s="21" t="s">
        <v>18038</v>
      </c>
      <c r="AG2918" s="22">
        <f t="shared" si="290"/>
        <v>0.45161290322580644</v>
      </c>
      <c r="AH2918" s="15"/>
      <c r="AI2918" s="17"/>
      <c r="AJ2918" s="17"/>
      <c r="AK2918" s="17" t="e">
        <f>VLOOKUP(A2918,'[1]Deals (Exits)'!B:B,1,FALSE)</f>
        <v>#N/A</v>
      </c>
      <c r="AL2918" s="23"/>
      <c r="AM2918" s="17"/>
      <c r="AN2918" s="17"/>
      <c r="AO2918" s="17"/>
      <c r="AP2918" s="17"/>
      <c r="AQ2918" s="18"/>
      <c r="AR2918" s="18"/>
      <c r="AS2918" s="17"/>
      <c r="AT2918" s="17"/>
      <c r="AU2918" s="18"/>
      <c r="AV2918" s="17"/>
      <c r="AW2918" s="17"/>
      <c r="AX2918" s="17"/>
      <c r="AY2918" s="17"/>
      <c r="AZ2918" s="17"/>
      <c r="BA2918" s="17"/>
      <c r="BB2918" s="17"/>
      <c r="BC2918" s="17"/>
      <c r="BD2918" s="17"/>
      <c r="BE2918" s="17"/>
      <c r="BF2918" s="17"/>
      <c r="BG2918" s="17"/>
      <c r="BH2918" s="17"/>
      <c r="BI2918" s="17"/>
      <c r="BJ2918" s="17"/>
      <c r="BK2918" s="17"/>
      <c r="BL2918" s="17"/>
      <c r="BM2918" s="17"/>
      <c r="BN2918" s="15"/>
      <c r="BO2918" s="15"/>
      <c r="BP2918" s="22"/>
      <c r="BQ2918" s="15"/>
      <c r="BR2918" s="15"/>
      <c r="BS2918" s="15"/>
      <c r="BT2918" s="15"/>
      <c r="BU2918" s="15"/>
      <c r="BV2918" s="15"/>
      <c r="BW2918" s="15"/>
      <c r="BX2918" s="15"/>
      <c r="BY2918" s="15"/>
      <c r="BZ2918" s="15"/>
      <c r="CA2918" s="15"/>
      <c r="CB2918" s="15"/>
      <c r="CC2918" s="15"/>
      <c r="CD2918" s="15"/>
      <c r="CE2918" s="15"/>
      <c r="CF2918" s="15"/>
      <c r="CG2918" s="15"/>
      <c r="CH2918" s="15"/>
      <c r="CI2918" s="15"/>
      <c r="CJ2918" s="15"/>
    </row>
    <row r="2919" spans="1:88" ht="12.75">
      <c r="A2919" t="s">
        <v>18039</v>
      </c>
      <c r="B2919" s="15" t="s">
        <v>18040</v>
      </c>
      <c r="C2919" s="15" t="s">
        <v>58</v>
      </c>
      <c r="D2919" s="16">
        <v>2012</v>
      </c>
      <c r="E2919" s="15" t="s">
        <v>2406</v>
      </c>
      <c r="F2919" s="26"/>
      <c r="G2919" s="26" t="s">
        <v>91</v>
      </c>
      <c r="H2919" s="26" t="s">
        <v>91</v>
      </c>
      <c r="I2919" s="15" t="s">
        <v>91</v>
      </c>
      <c r="J2919" s="26"/>
      <c r="K2919" s="17">
        <f t="shared" si="289"/>
        <v>0</v>
      </c>
      <c r="L2919" s="15"/>
      <c r="M2919" s="15"/>
      <c r="N2919" s="15"/>
      <c r="O2919" s="15"/>
      <c r="P2919" s="15"/>
      <c r="Q2919" s="15"/>
      <c r="R2919" s="15"/>
      <c r="S2919" s="19"/>
      <c r="T2919" s="15"/>
      <c r="U2919" s="17"/>
      <c r="V2919" s="15"/>
      <c r="W2919" s="15"/>
      <c r="X2919" s="15" t="s">
        <v>256</v>
      </c>
      <c r="Y2919" s="15"/>
      <c r="AB2919" s="20"/>
      <c r="AC2919" s="21" t="s">
        <v>18041</v>
      </c>
      <c r="AD2919" s="15"/>
      <c r="AE2919" s="21" t="s">
        <v>18042</v>
      </c>
      <c r="AF2919" s="15"/>
      <c r="AG2919" s="22">
        <f t="shared" si="290"/>
        <v>0.35483870967741937</v>
      </c>
      <c r="AH2919" s="15"/>
      <c r="AI2919" s="17"/>
      <c r="AJ2919" s="17"/>
      <c r="AK2919" s="17" t="e">
        <f>VLOOKUP(A2919,'[1]Deals (Exits)'!B:B,1,FALSE)</f>
        <v>#N/A</v>
      </c>
      <c r="AL2919" s="23"/>
      <c r="AM2919" s="17"/>
      <c r="AN2919" s="17"/>
      <c r="AO2919" s="17"/>
      <c r="AP2919" s="17"/>
      <c r="AQ2919" s="18"/>
      <c r="AR2919" s="18"/>
      <c r="AS2919" s="17"/>
      <c r="AT2919" s="17"/>
      <c r="AU2919" s="18"/>
      <c r="AV2919" s="17"/>
      <c r="AW2919" s="17"/>
      <c r="AX2919" s="17"/>
      <c r="AY2919" s="17"/>
      <c r="AZ2919" s="17"/>
      <c r="BA2919" s="17"/>
      <c r="BB2919" s="17"/>
      <c r="BC2919" s="17"/>
      <c r="BD2919" s="17"/>
      <c r="BE2919" s="17"/>
      <c r="BF2919" s="17"/>
      <c r="BG2919" s="17"/>
      <c r="BH2919" s="17"/>
      <c r="BI2919" s="17"/>
      <c r="BJ2919" s="17"/>
      <c r="BK2919" s="17"/>
      <c r="BL2919" s="17"/>
      <c r="BM2919" s="17"/>
      <c r="BN2919" s="15"/>
      <c r="BO2919" s="15"/>
      <c r="BP2919" s="22"/>
      <c r="BQ2919" s="15"/>
      <c r="BR2919" s="15"/>
      <c r="BS2919" s="15"/>
      <c r="BT2919" s="15"/>
      <c r="BU2919" s="15"/>
      <c r="BV2919" s="15"/>
      <c r="BW2919" s="15"/>
      <c r="BX2919" s="15"/>
      <c r="BY2919" s="15"/>
      <c r="BZ2919" s="15"/>
      <c r="CA2919" s="15"/>
      <c r="CB2919" s="15"/>
      <c r="CC2919" s="15"/>
      <c r="CD2919" s="15"/>
      <c r="CE2919" s="15"/>
      <c r="CF2919" s="15"/>
      <c r="CG2919" s="15"/>
      <c r="CH2919" s="15"/>
      <c r="CI2919" s="15"/>
      <c r="CJ2919" s="15"/>
    </row>
    <row r="2920" spans="1:88" ht="12.75">
      <c r="A2920" s="25" t="s">
        <v>18043</v>
      </c>
      <c r="B2920" s="15" t="s">
        <v>18044</v>
      </c>
      <c r="C2920" s="15" t="s">
        <v>58</v>
      </c>
      <c r="D2920" s="16">
        <v>2015</v>
      </c>
      <c r="E2920" s="15" t="s">
        <v>2909</v>
      </c>
      <c r="F2920" s="26"/>
      <c r="G2920" s="26" t="s">
        <v>91</v>
      </c>
      <c r="H2920" s="26" t="s">
        <v>91</v>
      </c>
      <c r="I2920" s="15" t="s">
        <v>91</v>
      </c>
      <c r="J2920" s="26"/>
      <c r="K2920" s="17">
        <f t="shared" si="289"/>
        <v>0</v>
      </c>
      <c r="L2920" s="15"/>
      <c r="M2920" s="15"/>
      <c r="N2920" s="15"/>
      <c r="O2920" s="15"/>
      <c r="P2920" s="15"/>
      <c r="Q2920" s="15"/>
      <c r="R2920" s="15"/>
      <c r="S2920" s="19"/>
      <c r="T2920" s="15"/>
      <c r="U2920" s="17"/>
      <c r="V2920" s="15"/>
      <c r="W2920" s="15"/>
      <c r="X2920" s="15" t="s">
        <v>256</v>
      </c>
      <c r="Y2920" s="15" t="s">
        <v>1231</v>
      </c>
      <c r="AB2920" s="20"/>
      <c r="AC2920" s="27" t="s">
        <v>18045</v>
      </c>
      <c r="AD2920" s="27" t="s">
        <v>18046</v>
      </c>
      <c r="AE2920" s="15"/>
      <c r="AF2920" s="15"/>
      <c r="AG2920" s="22">
        <f t="shared" si="290"/>
        <v>0.38709677419354838</v>
      </c>
      <c r="AH2920" s="15"/>
      <c r="AI2920" s="17"/>
      <c r="AJ2920" s="17"/>
      <c r="AK2920" s="17" t="e">
        <f>VLOOKUP(A2920,'[1]Deals (Exits)'!B:B,1,FALSE)</f>
        <v>#N/A</v>
      </c>
      <c r="AL2920" s="23"/>
      <c r="AM2920" s="17"/>
      <c r="AN2920" s="17"/>
      <c r="AO2920" s="17"/>
      <c r="AP2920" s="17"/>
      <c r="AQ2920" s="18"/>
      <c r="AR2920" s="18"/>
      <c r="AS2920" s="17"/>
      <c r="AT2920" s="17"/>
      <c r="AU2920" s="18"/>
      <c r="AV2920" s="17"/>
      <c r="AW2920" s="17"/>
      <c r="AX2920" s="17"/>
      <c r="AY2920" s="17"/>
      <c r="AZ2920" s="17"/>
      <c r="BA2920" s="17"/>
      <c r="BB2920" s="17"/>
      <c r="BC2920" s="17"/>
      <c r="BD2920" s="17"/>
      <c r="BE2920" s="17"/>
      <c r="BF2920" s="17"/>
      <c r="BG2920" s="17"/>
      <c r="BH2920" s="17"/>
      <c r="BI2920" s="17"/>
      <c r="BJ2920" s="17"/>
      <c r="BK2920" s="17"/>
      <c r="BL2920" s="17"/>
      <c r="BM2920" s="17"/>
      <c r="BN2920" s="15"/>
      <c r="BO2920" s="15"/>
      <c r="BP2920" s="22"/>
      <c r="BQ2920" s="15"/>
      <c r="BR2920" s="15"/>
      <c r="BS2920" s="15"/>
      <c r="BT2920" s="15"/>
      <c r="BU2920" s="15"/>
      <c r="BV2920" s="15"/>
      <c r="BW2920" s="15"/>
      <c r="BX2920" s="15"/>
      <c r="BY2920" s="15"/>
      <c r="BZ2920" s="15"/>
      <c r="CA2920" s="15"/>
      <c r="CB2920" s="15"/>
      <c r="CC2920" s="15"/>
      <c r="CD2920" s="15"/>
      <c r="CE2920" s="15"/>
      <c r="CF2920" s="15"/>
      <c r="CG2920" s="15"/>
      <c r="CH2920" s="15"/>
      <c r="CI2920" s="15"/>
      <c r="CJ2920" s="15"/>
    </row>
    <row r="2921" spans="1:88" ht="12.75">
      <c r="A2921" t="s">
        <v>18047</v>
      </c>
      <c r="B2921" t="s">
        <v>18048</v>
      </c>
      <c r="C2921" s="15" t="s">
        <v>58</v>
      </c>
      <c r="D2921" s="16">
        <v>2010</v>
      </c>
      <c r="E2921" s="15" t="s">
        <v>90</v>
      </c>
      <c r="F2921" s="26"/>
      <c r="G2921" s="26" t="s">
        <v>91</v>
      </c>
      <c r="H2921" s="26" t="s">
        <v>91</v>
      </c>
      <c r="I2921" s="15" t="s">
        <v>91</v>
      </c>
      <c r="J2921" s="26"/>
      <c r="K2921" s="17">
        <f t="shared" si="289"/>
        <v>0</v>
      </c>
      <c r="L2921" s="15"/>
      <c r="M2921" s="15"/>
      <c r="N2921" s="15"/>
      <c r="O2921" s="15"/>
      <c r="P2921" s="15"/>
      <c r="Q2921" s="15"/>
      <c r="R2921" s="15"/>
      <c r="S2921" s="19"/>
      <c r="T2921" s="15"/>
      <c r="U2921" s="17"/>
      <c r="V2921" s="15"/>
      <c r="W2921" s="15"/>
      <c r="X2921" s="15" t="s">
        <v>4513</v>
      </c>
      <c r="Y2921" s="15" t="s">
        <v>18049</v>
      </c>
      <c r="AB2921" s="20"/>
      <c r="AC2921" s="21" t="s">
        <v>18050</v>
      </c>
      <c r="AD2921" s="15"/>
      <c r="AE2921" s="15"/>
      <c r="AF2921" s="15"/>
      <c r="AG2921" s="22">
        <f t="shared" si="290"/>
        <v>0.35483870967741937</v>
      </c>
      <c r="AH2921" s="15"/>
      <c r="AI2921" s="17"/>
      <c r="AJ2921" s="17"/>
      <c r="AK2921" s="17" t="e">
        <f>VLOOKUP(A2921,'[1]Deals (Exits)'!B:B,1,FALSE)</f>
        <v>#N/A</v>
      </c>
      <c r="AL2921" s="23"/>
      <c r="AM2921" s="17"/>
      <c r="AN2921" s="17"/>
      <c r="AO2921" s="17"/>
      <c r="AP2921" s="17"/>
      <c r="AQ2921" s="18"/>
      <c r="AR2921" s="18"/>
      <c r="AS2921" s="17"/>
      <c r="AT2921" s="17"/>
      <c r="AU2921" s="18"/>
      <c r="AV2921" s="17"/>
      <c r="AW2921" s="17"/>
      <c r="AX2921" s="17"/>
      <c r="AY2921" s="17"/>
      <c r="AZ2921" s="17"/>
      <c r="BA2921" s="17"/>
      <c r="BB2921" s="17"/>
      <c r="BC2921" s="17"/>
      <c r="BD2921" s="17"/>
      <c r="BE2921" s="17"/>
      <c r="BF2921" s="17"/>
      <c r="BG2921" s="17"/>
      <c r="BH2921" s="17"/>
      <c r="BI2921" s="17"/>
      <c r="BJ2921" s="17"/>
      <c r="BK2921" s="17"/>
      <c r="BL2921" s="17"/>
      <c r="BM2921" s="17"/>
      <c r="BN2921" s="15"/>
      <c r="BO2921" s="15"/>
      <c r="BP2921" s="22"/>
      <c r="BQ2921" s="15"/>
      <c r="BR2921" s="15"/>
      <c r="BS2921" s="15"/>
      <c r="BT2921" s="15"/>
      <c r="BU2921" s="15"/>
      <c r="BV2921" s="15"/>
      <c r="BW2921" s="15"/>
      <c r="BX2921" s="15"/>
      <c r="BY2921" s="15"/>
      <c r="BZ2921" s="15"/>
      <c r="CA2921" s="15"/>
      <c r="CB2921" s="15"/>
      <c r="CC2921" s="15"/>
      <c r="CD2921" s="15"/>
      <c r="CE2921" s="15"/>
      <c r="CF2921" s="15"/>
      <c r="CG2921" s="15"/>
      <c r="CH2921" s="15"/>
      <c r="CI2921" s="15"/>
      <c r="CJ2921" s="15"/>
    </row>
    <row r="2922" spans="1:88" ht="12.75">
      <c r="A2922" s="25" t="s">
        <v>18051</v>
      </c>
      <c r="B2922" s="15" t="s">
        <v>18052</v>
      </c>
      <c r="C2922" s="15" t="s">
        <v>58</v>
      </c>
      <c r="D2922" s="16">
        <v>2018</v>
      </c>
      <c r="E2922" s="15" t="s">
        <v>2406</v>
      </c>
      <c r="F2922" s="26"/>
      <c r="G2922" s="26" t="s">
        <v>91</v>
      </c>
      <c r="H2922" s="26" t="s">
        <v>91</v>
      </c>
      <c r="I2922" s="15" t="s">
        <v>91</v>
      </c>
      <c r="J2922" s="26"/>
      <c r="K2922" s="17">
        <f t="shared" si="289"/>
        <v>0</v>
      </c>
      <c r="L2922" s="15"/>
      <c r="M2922" s="15"/>
      <c r="N2922" s="15"/>
      <c r="O2922" s="15"/>
      <c r="P2922" s="15"/>
      <c r="Q2922" s="15"/>
      <c r="R2922" s="15"/>
      <c r="S2922" s="19"/>
      <c r="T2922" s="15"/>
      <c r="U2922" s="17"/>
      <c r="V2922" s="15"/>
      <c r="W2922" s="15"/>
      <c r="X2922" s="15" t="s">
        <v>404</v>
      </c>
      <c r="Y2922" s="15" t="s">
        <v>18053</v>
      </c>
      <c r="AB2922" s="20"/>
      <c r="AC2922" s="21" t="s">
        <v>18054</v>
      </c>
      <c r="AD2922" s="15"/>
      <c r="AE2922" s="15"/>
      <c r="AF2922" s="15"/>
      <c r="AG2922" s="22">
        <f t="shared" si="290"/>
        <v>0.35483870967741937</v>
      </c>
      <c r="AH2922" s="15"/>
      <c r="AI2922" s="17"/>
      <c r="AJ2922" s="17"/>
      <c r="AK2922" s="17" t="e">
        <f>VLOOKUP(A2922,'[1]Deals (Exits)'!B:B,1,FALSE)</f>
        <v>#N/A</v>
      </c>
      <c r="AL2922" s="23"/>
      <c r="AM2922" s="17"/>
      <c r="AN2922" s="17"/>
      <c r="AO2922" s="17"/>
      <c r="AP2922" s="17"/>
      <c r="AQ2922" s="18"/>
      <c r="AR2922" s="18"/>
      <c r="AS2922" s="17"/>
      <c r="AT2922" s="17"/>
      <c r="AU2922" s="18"/>
      <c r="AV2922" s="17"/>
      <c r="AW2922" s="17"/>
      <c r="AX2922" s="17"/>
      <c r="AY2922" s="17"/>
      <c r="AZ2922" s="17"/>
      <c r="BA2922" s="17"/>
      <c r="BB2922" s="17"/>
      <c r="BC2922" s="17"/>
      <c r="BD2922" s="17"/>
      <c r="BE2922" s="17"/>
      <c r="BF2922" s="17"/>
      <c r="BG2922" s="17"/>
      <c r="BH2922" s="17"/>
      <c r="BI2922" s="17"/>
      <c r="BJ2922" s="17"/>
      <c r="BK2922" s="17"/>
      <c r="BL2922" s="17"/>
      <c r="BM2922" s="17"/>
      <c r="BN2922" s="15"/>
      <c r="BO2922" s="15"/>
      <c r="BP2922" s="22"/>
      <c r="BQ2922" s="15"/>
      <c r="BR2922" s="15"/>
      <c r="BS2922" s="15"/>
      <c r="BT2922" s="15"/>
      <c r="BU2922" s="15"/>
      <c r="BV2922" s="15"/>
      <c r="BW2922" s="15"/>
      <c r="BX2922" s="15"/>
      <c r="BY2922" s="15"/>
      <c r="BZ2922" s="15"/>
      <c r="CA2922" s="15"/>
      <c r="CB2922" s="15"/>
      <c r="CC2922" s="15"/>
      <c r="CD2922" s="15"/>
      <c r="CE2922" s="15"/>
      <c r="CF2922" s="15"/>
      <c r="CG2922" s="15"/>
      <c r="CH2922" s="15"/>
      <c r="CI2922" s="15"/>
      <c r="CJ2922" s="15"/>
    </row>
    <row r="2923" spans="1:88" ht="12.75">
      <c r="A2923" s="25" t="s">
        <v>18055</v>
      </c>
      <c r="B2923" s="15" t="s">
        <v>18056</v>
      </c>
      <c r="C2923" s="15" t="s">
        <v>58</v>
      </c>
      <c r="D2923" s="16">
        <v>2015</v>
      </c>
      <c r="E2923" s="15" t="s">
        <v>90</v>
      </c>
      <c r="F2923" s="26"/>
      <c r="G2923" s="26" t="s">
        <v>91</v>
      </c>
      <c r="H2923" s="26" t="s">
        <v>91</v>
      </c>
      <c r="I2923" s="15" t="s">
        <v>91</v>
      </c>
      <c r="J2923" s="26"/>
      <c r="K2923" s="17">
        <f t="shared" si="289"/>
        <v>0</v>
      </c>
      <c r="L2923" s="15"/>
      <c r="M2923" s="15"/>
      <c r="N2923" s="15"/>
      <c r="O2923" s="15"/>
      <c r="P2923" s="15"/>
      <c r="Q2923" s="15"/>
      <c r="R2923" s="15"/>
      <c r="S2923" s="19"/>
      <c r="T2923" s="15"/>
      <c r="U2923" s="17"/>
      <c r="V2923" s="15"/>
      <c r="W2923" s="15"/>
      <c r="X2923" s="15" t="s">
        <v>64</v>
      </c>
      <c r="Y2923" s="15" t="s">
        <v>18057</v>
      </c>
      <c r="AB2923" s="20"/>
      <c r="AC2923" s="21" t="s">
        <v>18058</v>
      </c>
      <c r="AD2923" s="15"/>
      <c r="AE2923" s="15"/>
      <c r="AF2923" s="21" t="s">
        <v>18059</v>
      </c>
      <c r="AG2923" s="22">
        <f t="shared" si="290"/>
        <v>0.38709677419354838</v>
      </c>
      <c r="AH2923" s="15"/>
      <c r="AI2923" s="17"/>
      <c r="AJ2923" s="17"/>
      <c r="AK2923" s="17" t="e">
        <f>VLOOKUP(A2923,'[1]Deals (Exits)'!B:B,1,FALSE)</f>
        <v>#N/A</v>
      </c>
      <c r="AL2923" s="23"/>
      <c r="AM2923" s="17"/>
      <c r="AN2923" s="17"/>
      <c r="AO2923" s="17"/>
      <c r="AP2923" s="17"/>
      <c r="AQ2923" s="18"/>
      <c r="AR2923" s="18"/>
      <c r="AS2923" s="17"/>
      <c r="AT2923" s="17"/>
      <c r="AU2923" s="18"/>
      <c r="AV2923" s="17"/>
      <c r="AW2923" s="17"/>
      <c r="AX2923" s="17"/>
      <c r="AY2923" s="17"/>
      <c r="AZ2923" s="17"/>
      <c r="BA2923" s="17"/>
      <c r="BB2923" s="17"/>
      <c r="BC2923" s="17"/>
      <c r="BD2923" s="17"/>
      <c r="BE2923" s="17"/>
      <c r="BF2923" s="17"/>
      <c r="BG2923" s="17"/>
      <c r="BH2923" s="17"/>
      <c r="BI2923" s="17"/>
      <c r="BJ2923" s="17"/>
      <c r="BK2923" s="17"/>
      <c r="BL2923" s="17"/>
      <c r="BM2923" s="17"/>
      <c r="BN2923" s="15"/>
      <c r="BO2923" s="15"/>
      <c r="BP2923" s="22"/>
      <c r="BQ2923" s="15"/>
      <c r="BR2923" s="15"/>
      <c r="BS2923" s="15"/>
      <c r="BT2923" s="15"/>
      <c r="BU2923" s="15"/>
      <c r="BV2923" s="15"/>
      <c r="BW2923" s="15"/>
      <c r="BX2923" s="15"/>
      <c r="BY2923" s="15"/>
      <c r="BZ2923" s="15"/>
      <c r="CA2923" s="15"/>
      <c r="CB2923" s="15"/>
      <c r="CC2923" s="15"/>
      <c r="CD2923" s="15"/>
      <c r="CE2923" s="15"/>
      <c r="CF2923" s="15"/>
      <c r="CG2923" s="15"/>
      <c r="CH2923" s="15"/>
      <c r="CI2923" s="15"/>
      <c r="CJ2923" s="15"/>
    </row>
    <row r="2924" spans="1:88" ht="12.75">
      <c r="A2924" s="25" t="s">
        <v>18060</v>
      </c>
      <c r="B2924" s="15" t="s">
        <v>18061</v>
      </c>
      <c r="C2924" s="15" t="s">
        <v>58</v>
      </c>
      <c r="D2924" s="16">
        <v>2014</v>
      </c>
      <c r="E2924" s="15" t="s">
        <v>2909</v>
      </c>
      <c r="F2924" s="26"/>
      <c r="G2924" s="26" t="s">
        <v>91</v>
      </c>
      <c r="H2924" s="26" t="s">
        <v>91</v>
      </c>
      <c r="I2924" s="15" t="s">
        <v>91</v>
      </c>
      <c r="J2924" s="26"/>
      <c r="K2924" s="17">
        <f t="shared" si="289"/>
        <v>0</v>
      </c>
      <c r="L2924" s="15"/>
      <c r="M2924" s="15"/>
      <c r="N2924" s="15"/>
      <c r="O2924" s="15"/>
      <c r="P2924" s="15"/>
      <c r="Q2924" s="15"/>
      <c r="R2924" s="15"/>
      <c r="S2924" s="19"/>
      <c r="T2924" s="15"/>
      <c r="U2924" s="17"/>
      <c r="V2924" s="15"/>
      <c r="W2924" s="15"/>
      <c r="X2924" s="15" t="s">
        <v>191</v>
      </c>
      <c r="Y2924" s="15" t="s">
        <v>11853</v>
      </c>
      <c r="AB2924" s="20"/>
      <c r="AC2924" s="21" t="s">
        <v>18062</v>
      </c>
      <c r="AD2924" s="15"/>
      <c r="AE2924" s="21" t="s">
        <v>18063</v>
      </c>
      <c r="AF2924" s="21" t="s">
        <v>18064</v>
      </c>
      <c r="AG2924" s="22">
        <f t="shared" si="290"/>
        <v>0.41935483870967744</v>
      </c>
      <c r="AH2924" s="15"/>
      <c r="AI2924" s="17"/>
      <c r="AJ2924" s="17"/>
      <c r="AK2924" s="17" t="e">
        <f>VLOOKUP(A2924,'[1]Deals (Exits)'!B:B,1,FALSE)</f>
        <v>#N/A</v>
      </c>
      <c r="AL2924" s="23"/>
      <c r="AM2924" s="17"/>
      <c r="AN2924" s="17"/>
      <c r="AO2924" s="17"/>
      <c r="AP2924" s="17"/>
      <c r="AQ2924" s="18"/>
      <c r="AR2924" s="18"/>
      <c r="AS2924" s="17"/>
      <c r="AT2924" s="17"/>
      <c r="AU2924" s="18"/>
      <c r="AV2924" s="17"/>
      <c r="AW2924" s="17"/>
      <c r="AX2924" s="17"/>
      <c r="AY2924" s="17"/>
      <c r="AZ2924" s="17"/>
      <c r="BA2924" s="17"/>
      <c r="BB2924" s="17"/>
      <c r="BC2924" s="17"/>
      <c r="BD2924" s="17"/>
      <c r="BE2924" s="17"/>
      <c r="BF2924" s="17"/>
      <c r="BG2924" s="17"/>
      <c r="BH2924" s="17"/>
      <c r="BI2924" s="17"/>
      <c r="BJ2924" s="17"/>
      <c r="BK2924" s="17"/>
      <c r="BL2924" s="17"/>
      <c r="BM2924" s="17"/>
      <c r="BN2924" s="15"/>
      <c r="BO2924" s="15"/>
      <c r="BP2924" s="22"/>
      <c r="BQ2924" s="15"/>
      <c r="BR2924" s="15"/>
      <c r="BS2924" s="15"/>
      <c r="BT2924" s="15"/>
      <c r="BU2924" s="15"/>
      <c r="BV2924" s="15"/>
      <c r="BW2924" s="15"/>
      <c r="BX2924" s="15"/>
      <c r="BY2924" s="15"/>
      <c r="BZ2924" s="15"/>
      <c r="CA2924" s="15"/>
      <c r="CB2924" s="15"/>
      <c r="CC2924" s="15"/>
      <c r="CD2924" s="15"/>
      <c r="CE2924" s="15"/>
      <c r="CF2924" s="15"/>
      <c r="CG2924" s="15"/>
      <c r="CH2924" s="15"/>
      <c r="CI2924" s="15"/>
      <c r="CJ2924" s="15"/>
    </row>
    <row r="2925" spans="1:88" ht="12.75">
      <c r="A2925" s="25" t="s">
        <v>18065</v>
      </c>
      <c r="B2925" s="15" t="s">
        <v>18066</v>
      </c>
      <c r="C2925" s="15" t="s">
        <v>58</v>
      </c>
      <c r="D2925" s="16">
        <v>2012</v>
      </c>
      <c r="E2925" s="15" t="s">
        <v>90</v>
      </c>
      <c r="F2925" s="26"/>
      <c r="G2925" s="26" t="s">
        <v>91</v>
      </c>
      <c r="H2925" s="26" t="s">
        <v>91</v>
      </c>
      <c r="I2925" s="15" t="s">
        <v>91</v>
      </c>
      <c r="J2925" s="26"/>
      <c r="K2925" s="17">
        <f t="shared" si="289"/>
        <v>0</v>
      </c>
      <c r="L2925" s="15"/>
      <c r="M2925" s="15"/>
      <c r="N2925" s="15"/>
      <c r="O2925" s="15"/>
      <c r="P2925" s="15"/>
      <c r="Q2925" s="15"/>
      <c r="R2925" s="15"/>
      <c r="S2925" s="19"/>
      <c r="T2925" s="15"/>
      <c r="U2925" s="17"/>
      <c r="V2925" s="15"/>
      <c r="W2925" s="15"/>
      <c r="X2925" s="15" t="s">
        <v>134</v>
      </c>
      <c r="Y2925" s="15" t="s">
        <v>18067</v>
      </c>
      <c r="AB2925" s="20"/>
      <c r="AC2925" s="27" t="s">
        <v>18068</v>
      </c>
      <c r="AD2925" s="15"/>
      <c r="AE2925" s="21" t="s">
        <v>18069</v>
      </c>
      <c r="AF2925" s="21" t="s">
        <v>18070</v>
      </c>
      <c r="AG2925" s="22">
        <f t="shared" si="290"/>
        <v>0.41935483870967744</v>
      </c>
      <c r="AH2925" s="15"/>
      <c r="AI2925" s="17"/>
      <c r="AJ2925" s="17"/>
      <c r="AK2925" s="17" t="e">
        <f>VLOOKUP(A2925,'[1]Deals (Exits)'!B:B,1,FALSE)</f>
        <v>#N/A</v>
      </c>
      <c r="AL2925" s="23"/>
      <c r="AM2925" s="17"/>
      <c r="AN2925" s="17"/>
      <c r="AO2925" s="17"/>
      <c r="AP2925" s="17"/>
      <c r="AQ2925" s="18"/>
      <c r="AR2925" s="18"/>
      <c r="AS2925" s="17"/>
      <c r="AT2925" s="17"/>
      <c r="AU2925" s="18"/>
      <c r="AV2925" s="17"/>
      <c r="AW2925" s="17"/>
      <c r="AX2925" s="17"/>
      <c r="AY2925" s="17"/>
      <c r="AZ2925" s="17"/>
      <c r="BA2925" s="17"/>
      <c r="BB2925" s="17"/>
      <c r="BC2925" s="17"/>
      <c r="BD2925" s="17"/>
      <c r="BE2925" s="17"/>
      <c r="BF2925" s="17"/>
      <c r="BG2925" s="17"/>
      <c r="BH2925" s="17"/>
      <c r="BI2925" s="17"/>
      <c r="BJ2925" s="17"/>
      <c r="BK2925" s="17"/>
      <c r="BL2925" s="17"/>
      <c r="BM2925" s="17"/>
      <c r="BN2925" s="15"/>
      <c r="BO2925" s="15"/>
      <c r="BP2925" s="22"/>
      <c r="BQ2925" s="15"/>
      <c r="BR2925" s="15"/>
      <c r="BS2925" s="15"/>
      <c r="BT2925" s="15"/>
      <c r="BU2925" s="15"/>
      <c r="BV2925" s="15"/>
      <c r="BW2925" s="15"/>
      <c r="BX2925" s="15"/>
      <c r="BY2925" s="15"/>
      <c r="BZ2925" s="15"/>
      <c r="CA2925" s="15"/>
      <c r="CB2925" s="15"/>
      <c r="CC2925" s="15"/>
      <c r="CD2925" s="15"/>
      <c r="CE2925" s="15"/>
      <c r="CF2925" s="15"/>
      <c r="CG2925" s="15"/>
      <c r="CH2925" s="15"/>
      <c r="CI2925" s="15"/>
      <c r="CJ2925" s="15"/>
    </row>
    <row r="2926" spans="1:88" ht="12.75">
      <c r="A2926" t="s">
        <v>18071</v>
      </c>
      <c r="B2926" s="15" t="s">
        <v>18072</v>
      </c>
      <c r="C2926" s="15" t="s">
        <v>58</v>
      </c>
      <c r="D2926" s="16">
        <v>2016</v>
      </c>
      <c r="E2926" s="15" t="s">
        <v>1472</v>
      </c>
      <c r="F2926" s="26"/>
      <c r="G2926" s="26" t="s">
        <v>91</v>
      </c>
      <c r="H2926" s="26" t="s">
        <v>91</v>
      </c>
      <c r="I2926" s="15" t="s">
        <v>91</v>
      </c>
      <c r="J2926" s="26"/>
      <c r="K2926" s="17">
        <f t="shared" si="289"/>
        <v>0</v>
      </c>
      <c r="L2926" s="15"/>
      <c r="M2926" s="15"/>
      <c r="N2926" s="15"/>
      <c r="O2926" s="15"/>
      <c r="P2926" s="15"/>
      <c r="Q2926" s="15"/>
      <c r="R2926" s="15"/>
      <c r="S2926" s="19"/>
      <c r="T2926" s="15"/>
      <c r="U2926" s="17"/>
      <c r="V2926" s="15"/>
      <c r="W2926" s="15"/>
      <c r="X2926" s="15" t="s">
        <v>1072</v>
      </c>
      <c r="Y2926" s="15"/>
      <c r="AB2926" s="20"/>
      <c r="AC2926" s="21" t="s">
        <v>18073</v>
      </c>
      <c r="AD2926" s="21" t="s">
        <v>18074</v>
      </c>
      <c r="AE2926" s="21" t="s">
        <v>18075</v>
      </c>
      <c r="AF2926" s="21" t="s">
        <v>18076</v>
      </c>
      <c r="AG2926" s="22">
        <f t="shared" si="290"/>
        <v>0.41935483870967744</v>
      </c>
      <c r="AH2926" s="15"/>
      <c r="AI2926" s="17"/>
      <c r="AJ2926" s="17"/>
      <c r="AK2926" s="17" t="e">
        <f>VLOOKUP(A2926,'[1]Deals (Exits)'!B:B,1,FALSE)</f>
        <v>#N/A</v>
      </c>
      <c r="AL2926" s="23"/>
      <c r="AM2926" s="17"/>
      <c r="AN2926" s="17"/>
      <c r="AO2926" s="17"/>
      <c r="AP2926" s="17"/>
      <c r="AQ2926" s="18"/>
      <c r="AR2926" s="18"/>
      <c r="AS2926" s="17"/>
      <c r="AT2926" s="17"/>
      <c r="AU2926" s="18"/>
      <c r="AV2926" s="17"/>
      <c r="AW2926" s="17"/>
      <c r="AX2926" s="17"/>
      <c r="AY2926" s="17"/>
      <c r="AZ2926" s="17"/>
      <c r="BA2926" s="17"/>
      <c r="BB2926" s="17"/>
      <c r="BC2926" s="17"/>
      <c r="BD2926" s="17"/>
      <c r="BE2926" s="17"/>
      <c r="BF2926" s="17"/>
      <c r="BG2926" s="17"/>
      <c r="BH2926" s="17"/>
      <c r="BI2926" s="17"/>
      <c r="BJ2926" s="17"/>
      <c r="BK2926" s="17"/>
      <c r="BL2926" s="17"/>
      <c r="BM2926" s="17"/>
      <c r="BN2926" s="15"/>
      <c r="BO2926" s="15"/>
      <c r="BP2926" s="22"/>
      <c r="BQ2926" s="15"/>
      <c r="BR2926" s="15"/>
      <c r="BS2926" s="15"/>
      <c r="BT2926" s="15"/>
      <c r="BU2926" s="15"/>
      <c r="BV2926" s="15"/>
      <c r="BW2926" s="15"/>
      <c r="BX2926" s="15"/>
      <c r="BY2926" s="15"/>
      <c r="BZ2926" s="15"/>
      <c r="CA2926" s="15"/>
      <c r="CB2926" s="15"/>
      <c r="CC2926" s="15"/>
      <c r="CD2926" s="15"/>
      <c r="CE2926" s="15"/>
      <c r="CF2926" s="15"/>
      <c r="CG2926" s="15"/>
      <c r="CH2926" s="15"/>
      <c r="CI2926" s="15"/>
      <c r="CJ2926" s="15"/>
    </row>
    <row r="2927" spans="1:88" ht="12.75">
      <c r="A2927" s="25" t="s">
        <v>18077</v>
      </c>
      <c r="B2927" s="15" t="s">
        <v>18078</v>
      </c>
      <c r="C2927" s="15" t="s">
        <v>58</v>
      </c>
      <c r="D2927" s="16">
        <v>2015</v>
      </c>
      <c r="E2927" s="15" t="s">
        <v>5382</v>
      </c>
      <c r="F2927" s="26"/>
      <c r="G2927" s="26" t="s">
        <v>91</v>
      </c>
      <c r="H2927" s="26" t="s">
        <v>91</v>
      </c>
      <c r="I2927" s="15" t="s">
        <v>91</v>
      </c>
      <c r="J2927" s="26"/>
      <c r="K2927" s="17">
        <f t="shared" si="289"/>
        <v>0</v>
      </c>
      <c r="L2927" s="15"/>
      <c r="M2927" s="15"/>
      <c r="N2927" s="15"/>
      <c r="O2927" s="15"/>
      <c r="P2927" s="15"/>
      <c r="Q2927" s="15"/>
      <c r="R2927" s="15"/>
      <c r="S2927" s="19"/>
      <c r="T2927" s="15"/>
      <c r="U2927" s="17"/>
      <c r="V2927" s="15"/>
      <c r="W2927" s="15"/>
      <c r="X2927" s="15" t="s">
        <v>294</v>
      </c>
      <c r="Y2927" s="15" t="s">
        <v>14335</v>
      </c>
      <c r="AB2927" s="20"/>
      <c r="AC2927" s="21" t="s">
        <v>18079</v>
      </c>
      <c r="AD2927" s="15"/>
      <c r="AE2927" s="21" t="s">
        <v>18080</v>
      </c>
      <c r="AF2927" s="15"/>
      <c r="AG2927" s="22">
        <f t="shared" si="290"/>
        <v>0.38709677419354838</v>
      </c>
      <c r="AH2927" s="15"/>
      <c r="AI2927" s="17"/>
      <c r="AJ2927" s="17"/>
      <c r="AK2927" s="17" t="e">
        <f>VLOOKUP(A2927,'[1]Deals (Exits)'!B:B,1,FALSE)</f>
        <v>#N/A</v>
      </c>
      <c r="AL2927" s="23"/>
      <c r="AM2927" s="17"/>
      <c r="AN2927" s="17"/>
      <c r="AO2927" s="17"/>
      <c r="AP2927" s="17"/>
      <c r="AQ2927" s="18"/>
      <c r="AR2927" s="18"/>
      <c r="AS2927" s="17"/>
      <c r="AT2927" s="17"/>
      <c r="AU2927" s="18"/>
      <c r="AV2927" s="17"/>
      <c r="AW2927" s="17"/>
      <c r="AX2927" s="17"/>
      <c r="AY2927" s="17"/>
      <c r="AZ2927" s="17"/>
      <c r="BA2927" s="17"/>
      <c r="BB2927" s="17"/>
      <c r="BC2927" s="17"/>
      <c r="BD2927" s="17"/>
      <c r="BE2927" s="17"/>
      <c r="BF2927" s="17"/>
      <c r="BG2927" s="17"/>
      <c r="BH2927" s="17"/>
      <c r="BI2927" s="17"/>
      <c r="BJ2927" s="17"/>
      <c r="BK2927" s="17"/>
      <c r="BL2927" s="17"/>
      <c r="BM2927" s="17"/>
      <c r="BN2927" s="15"/>
      <c r="BO2927" s="15"/>
      <c r="BP2927" s="22"/>
      <c r="BQ2927" s="15"/>
      <c r="BR2927" s="15"/>
      <c r="BS2927" s="15"/>
      <c r="BT2927" s="15"/>
      <c r="BU2927" s="15"/>
      <c r="BV2927" s="15"/>
      <c r="BW2927" s="15"/>
      <c r="BX2927" s="15"/>
      <c r="BY2927" s="15"/>
      <c r="BZ2927" s="15"/>
      <c r="CA2927" s="15"/>
      <c r="CB2927" s="15"/>
      <c r="CC2927" s="15"/>
      <c r="CD2927" s="15"/>
      <c r="CE2927" s="15"/>
      <c r="CF2927" s="15"/>
      <c r="CG2927" s="15"/>
      <c r="CH2927" s="15"/>
      <c r="CI2927" s="15"/>
      <c r="CJ2927" s="15"/>
    </row>
    <row r="2928" spans="1:88" ht="12.75">
      <c r="A2928" s="25" t="s">
        <v>18081</v>
      </c>
      <c r="B2928" s="15" t="s">
        <v>18082</v>
      </c>
      <c r="C2928" s="15" t="s">
        <v>58</v>
      </c>
      <c r="D2928" s="16">
        <v>2010</v>
      </c>
      <c r="E2928" s="15" t="s">
        <v>90</v>
      </c>
      <c r="F2928" s="26"/>
      <c r="G2928" s="26" t="s">
        <v>91</v>
      </c>
      <c r="H2928" s="26" t="s">
        <v>91</v>
      </c>
      <c r="I2928" s="15" t="s">
        <v>91</v>
      </c>
      <c r="J2928" s="26"/>
      <c r="K2928" s="17">
        <f t="shared" si="289"/>
        <v>0</v>
      </c>
      <c r="L2928" s="15"/>
      <c r="M2928" s="15"/>
      <c r="N2928" s="15"/>
      <c r="O2928" s="15"/>
      <c r="P2928" s="15"/>
      <c r="Q2928" s="15"/>
      <c r="R2928" s="15"/>
      <c r="S2928" s="19"/>
      <c r="T2928" s="15"/>
      <c r="U2928" s="17"/>
      <c r="V2928" s="15"/>
      <c r="W2928" s="15"/>
      <c r="X2928" s="15" t="s">
        <v>79</v>
      </c>
      <c r="Y2928" s="15" t="s">
        <v>18083</v>
      </c>
      <c r="AB2928" s="20"/>
      <c r="AC2928" s="21" t="s">
        <v>18084</v>
      </c>
      <c r="AD2928" s="21" t="s">
        <v>18085</v>
      </c>
      <c r="AE2928" s="21" t="s">
        <v>18086</v>
      </c>
      <c r="AF2928" s="21" t="s">
        <v>18087</v>
      </c>
      <c r="AG2928" s="22">
        <f t="shared" si="290"/>
        <v>0.45161290322580644</v>
      </c>
      <c r="AH2928" s="15"/>
      <c r="AI2928" s="17"/>
      <c r="AJ2928" s="17"/>
      <c r="AK2928" s="17" t="e">
        <f>VLOOKUP(A2928,'[1]Deals (Exits)'!B:B,1,FALSE)</f>
        <v>#N/A</v>
      </c>
      <c r="AL2928" s="23"/>
      <c r="AM2928" s="17"/>
      <c r="AN2928" s="17"/>
      <c r="AO2928" s="17"/>
      <c r="AP2928" s="17"/>
      <c r="AQ2928" s="18"/>
      <c r="AR2928" s="18"/>
      <c r="AS2928" s="17"/>
      <c r="AT2928" s="17"/>
      <c r="AU2928" s="18"/>
      <c r="AV2928" s="17"/>
      <c r="AW2928" s="17"/>
      <c r="AX2928" s="17"/>
      <c r="AY2928" s="17"/>
      <c r="AZ2928" s="17"/>
      <c r="BA2928" s="17"/>
      <c r="BB2928" s="17"/>
      <c r="BC2928" s="17"/>
      <c r="BD2928" s="17"/>
      <c r="BE2928" s="17"/>
      <c r="BF2928" s="17"/>
      <c r="BG2928" s="17"/>
      <c r="BH2928" s="17"/>
      <c r="BI2928" s="17"/>
      <c r="BJ2928" s="17"/>
      <c r="BK2928" s="17"/>
      <c r="BL2928" s="17"/>
      <c r="BM2928" s="17"/>
      <c r="BN2928" s="15"/>
      <c r="BO2928" s="15"/>
      <c r="BP2928" s="22"/>
      <c r="BQ2928" s="15"/>
      <c r="BR2928" s="15"/>
      <c r="BS2928" s="15"/>
      <c r="BT2928" s="15"/>
      <c r="BU2928" s="15"/>
      <c r="BV2928" s="15"/>
      <c r="BW2928" s="15"/>
      <c r="BX2928" s="15"/>
      <c r="BY2928" s="15"/>
      <c r="BZ2928" s="15"/>
      <c r="CA2928" s="15"/>
      <c r="CB2928" s="15"/>
      <c r="CC2928" s="15"/>
      <c r="CD2928" s="15"/>
      <c r="CE2928" s="15"/>
      <c r="CF2928" s="15"/>
      <c r="CG2928" s="15"/>
      <c r="CH2928" s="15"/>
      <c r="CI2928" s="15"/>
      <c r="CJ2928" s="15"/>
    </row>
    <row r="2929" spans="1:88" ht="12.75">
      <c r="A2929" s="25" t="s">
        <v>18088</v>
      </c>
      <c r="B2929" s="15" t="s">
        <v>18089</v>
      </c>
      <c r="C2929" s="15" t="s">
        <v>58</v>
      </c>
      <c r="D2929" s="16">
        <v>2013</v>
      </c>
      <c r="E2929" s="15" t="s">
        <v>5382</v>
      </c>
      <c r="F2929" s="26"/>
      <c r="G2929" s="26" t="s">
        <v>91</v>
      </c>
      <c r="H2929" s="26" t="s">
        <v>91</v>
      </c>
      <c r="I2929" s="15" t="s">
        <v>91</v>
      </c>
      <c r="J2929" s="26"/>
      <c r="K2929" s="17">
        <f t="shared" si="289"/>
        <v>0</v>
      </c>
      <c r="L2929" s="15"/>
      <c r="M2929" s="15"/>
      <c r="N2929" s="15"/>
      <c r="O2929" s="15"/>
      <c r="P2929" s="15"/>
      <c r="Q2929" s="15"/>
      <c r="R2929" s="15"/>
      <c r="S2929" s="19"/>
      <c r="T2929" s="15"/>
      <c r="U2929" s="17"/>
      <c r="V2929" s="15"/>
      <c r="W2929" s="15"/>
      <c r="X2929" s="15" t="s">
        <v>191</v>
      </c>
      <c r="Y2929" s="15"/>
      <c r="AB2929" s="20"/>
      <c r="AC2929" s="21" t="s">
        <v>18090</v>
      </c>
      <c r="AD2929" s="15"/>
      <c r="AE2929" s="15"/>
      <c r="AF2929" s="15"/>
      <c r="AG2929" s="22">
        <f t="shared" si="290"/>
        <v>0.32258064516129031</v>
      </c>
      <c r="AH2929" s="15"/>
      <c r="AI2929" s="17"/>
      <c r="AJ2929" s="17"/>
      <c r="AK2929" s="17" t="e">
        <f>VLOOKUP(A2929,'[1]Deals (Exits)'!B:B,1,FALSE)</f>
        <v>#N/A</v>
      </c>
      <c r="AL2929" s="23"/>
      <c r="AM2929" s="17"/>
      <c r="AN2929" s="17"/>
      <c r="AO2929" s="17"/>
      <c r="AP2929" s="17"/>
      <c r="AQ2929" s="18"/>
      <c r="AR2929" s="18"/>
      <c r="AS2929" s="17"/>
      <c r="AT2929" s="17"/>
      <c r="AU2929" s="18"/>
      <c r="AV2929" s="17"/>
      <c r="AW2929" s="17"/>
      <c r="AX2929" s="17"/>
      <c r="AY2929" s="17"/>
      <c r="AZ2929" s="17"/>
      <c r="BA2929" s="17"/>
      <c r="BB2929" s="17"/>
      <c r="BC2929" s="17"/>
      <c r="BD2929" s="17"/>
      <c r="BE2929" s="17"/>
      <c r="BF2929" s="17"/>
      <c r="BG2929" s="17"/>
      <c r="BH2929" s="17"/>
      <c r="BI2929" s="17"/>
      <c r="BJ2929" s="17"/>
      <c r="BK2929" s="17"/>
      <c r="BL2929" s="17"/>
      <c r="BM2929" s="17"/>
      <c r="BN2929" s="15"/>
      <c r="BO2929" s="15"/>
      <c r="BP2929" s="22"/>
      <c r="BQ2929" s="15"/>
      <c r="BR2929" s="15"/>
      <c r="BS2929" s="15"/>
      <c r="BT2929" s="15"/>
      <c r="BU2929" s="15"/>
      <c r="BV2929" s="15"/>
      <c r="BW2929" s="15"/>
      <c r="BX2929" s="15"/>
      <c r="BY2929" s="15"/>
      <c r="BZ2929" s="15"/>
      <c r="CA2929" s="15"/>
      <c r="CB2929" s="15"/>
      <c r="CC2929" s="15"/>
      <c r="CD2929" s="15"/>
      <c r="CE2929" s="15"/>
      <c r="CF2929" s="15"/>
      <c r="CG2929" s="15"/>
      <c r="CH2929" s="15"/>
      <c r="CI2929" s="15"/>
      <c r="CJ2929" s="15"/>
    </row>
    <row r="2930" spans="1:88" ht="12.75">
      <c r="A2930" t="s">
        <v>18091</v>
      </c>
      <c r="B2930" s="15" t="s">
        <v>18092</v>
      </c>
      <c r="C2930" s="15" t="s">
        <v>58</v>
      </c>
      <c r="D2930" s="16">
        <v>2015</v>
      </c>
      <c r="E2930" s="15" t="s">
        <v>5582</v>
      </c>
      <c r="F2930" s="26"/>
      <c r="G2930" s="26" t="s">
        <v>91</v>
      </c>
      <c r="H2930" s="26" t="s">
        <v>91</v>
      </c>
      <c r="I2930" s="15" t="s">
        <v>91</v>
      </c>
      <c r="J2930" s="26"/>
      <c r="K2930" s="17">
        <f t="shared" si="289"/>
        <v>0</v>
      </c>
      <c r="L2930" s="15"/>
      <c r="M2930" s="15"/>
      <c r="N2930" s="15"/>
      <c r="O2930" s="15"/>
      <c r="P2930" s="15"/>
      <c r="Q2930" s="15"/>
      <c r="R2930" s="15"/>
      <c r="S2930" s="19"/>
      <c r="T2930" s="15"/>
      <c r="U2930" s="17"/>
      <c r="V2930" s="15"/>
      <c r="W2930" s="15"/>
      <c r="X2930" s="15" t="s">
        <v>79</v>
      </c>
      <c r="Y2930" s="15" t="s">
        <v>18093</v>
      </c>
      <c r="AB2930" s="20"/>
      <c r="AC2930" s="21" t="s">
        <v>18094</v>
      </c>
      <c r="AD2930" s="15"/>
      <c r="AE2930" s="15"/>
      <c r="AF2930" s="15"/>
      <c r="AG2930" s="22">
        <f t="shared" si="290"/>
        <v>0.35483870967741937</v>
      </c>
      <c r="AH2930" s="15"/>
      <c r="AI2930" s="17"/>
      <c r="AJ2930" s="17"/>
      <c r="AK2930" s="17" t="e">
        <f>VLOOKUP(A2930,'[1]Deals (Exits)'!B:B,1,FALSE)</f>
        <v>#N/A</v>
      </c>
      <c r="AL2930" s="23"/>
      <c r="AM2930" s="17"/>
      <c r="AN2930" s="17"/>
      <c r="AO2930" s="17"/>
      <c r="AP2930" s="17"/>
      <c r="AQ2930" s="18"/>
      <c r="AR2930" s="18"/>
      <c r="AS2930" s="17"/>
      <c r="AT2930" s="17"/>
      <c r="AU2930" s="18"/>
      <c r="AV2930" s="17"/>
      <c r="AW2930" s="17"/>
      <c r="AX2930" s="17"/>
      <c r="AY2930" s="17"/>
      <c r="AZ2930" s="17"/>
      <c r="BA2930" s="17"/>
      <c r="BB2930" s="17"/>
      <c r="BC2930" s="17"/>
      <c r="BD2930" s="17"/>
      <c r="BE2930" s="17"/>
      <c r="BF2930" s="17"/>
      <c r="BG2930" s="17"/>
      <c r="BH2930" s="17"/>
      <c r="BI2930" s="17"/>
      <c r="BJ2930" s="17"/>
      <c r="BK2930" s="17"/>
      <c r="BL2930" s="17"/>
      <c r="BM2930" s="17"/>
      <c r="BN2930" s="15"/>
      <c r="BO2930" s="15"/>
      <c r="BP2930" s="22"/>
      <c r="BQ2930" s="15"/>
      <c r="BR2930" s="15"/>
      <c r="BS2930" s="15"/>
      <c r="BT2930" s="15"/>
      <c r="BU2930" s="15"/>
      <c r="BV2930" s="15"/>
      <c r="BW2930" s="15"/>
      <c r="BX2930" s="15"/>
      <c r="BY2930" s="15"/>
      <c r="BZ2930" s="15"/>
      <c r="CA2930" s="15"/>
      <c r="CB2930" s="15"/>
      <c r="CC2930" s="15"/>
      <c r="CD2930" s="15"/>
      <c r="CE2930" s="15"/>
      <c r="CF2930" s="15"/>
      <c r="CG2930" s="15"/>
      <c r="CH2930" s="15"/>
      <c r="CI2930" s="15"/>
      <c r="CJ2930" s="15"/>
    </row>
    <row r="2931" spans="1:88" ht="14.25">
      <c r="A2931" s="25" t="s">
        <v>18095</v>
      </c>
      <c r="B2931" s="66" t="s">
        <v>18096</v>
      </c>
      <c r="C2931" s="15" t="s">
        <v>58</v>
      </c>
      <c r="D2931" s="16">
        <v>2017</v>
      </c>
      <c r="E2931" s="15" t="s">
        <v>5582</v>
      </c>
      <c r="F2931" s="26"/>
      <c r="G2931" s="26" t="s">
        <v>91</v>
      </c>
      <c r="H2931" s="26" t="s">
        <v>91</v>
      </c>
      <c r="I2931" s="15" t="s">
        <v>91</v>
      </c>
      <c r="J2931" s="26"/>
      <c r="K2931" s="17">
        <f t="shared" si="289"/>
        <v>0</v>
      </c>
      <c r="L2931" s="15"/>
      <c r="M2931" s="15"/>
      <c r="N2931" s="15"/>
      <c r="O2931" s="15"/>
      <c r="P2931" s="15"/>
      <c r="Q2931" s="15"/>
      <c r="R2931" s="15"/>
      <c r="S2931" s="19"/>
      <c r="T2931" s="15"/>
      <c r="U2931" s="17"/>
      <c r="V2931" s="15"/>
      <c r="W2931" s="15"/>
      <c r="X2931" s="15" t="s">
        <v>64</v>
      </c>
      <c r="Y2931" s="15" t="s">
        <v>18097</v>
      </c>
      <c r="AB2931" s="20"/>
      <c r="AC2931" s="21" t="s">
        <v>18098</v>
      </c>
      <c r="AD2931" s="15"/>
      <c r="AE2931" s="15"/>
      <c r="AF2931" s="21" t="s">
        <v>18099</v>
      </c>
      <c r="AG2931" s="22">
        <f t="shared" si="290"/>
        <v>0.38709677419354838</v>
      </c>
      <c r="AH2931" s="15"/>
      <c r="AI2931" s="17"/>
      <c r="AJ2931" s="17"/>
      <c r="AK2931" s="17" t="e">
        <f>VLOOKUP(A2931,'[1]Deals (Exits)'!B:B,1,FALSE)</f>
        <v>#N/A</v>
      </c>
      <c r="AL2931" s="23"/>
      <c r="AM2931" s="17"/>
      <c r="AN2931" s="17"/>
      <c r="AO2931" s="17"/>
      <c r="AP2931" s="17"/>
      <c r="AQ2931" s="18"/>
      <c r="AR2931" s="18"/>
      <c r="AS2931" s="17"/>
      <c r="AT2931" s="17"/>
      <c r="AU2931" s="18"/>
      <c r="AV2931" s="17"/>
      <c r="AW2931" s="17"/>
      <c r="AX2931" s="17"/>
      <c r="AY2931" s="17"/>
      <c r="AZ2931" s="17"/>
      <c r="BA2931" s="17"/>
      <c r="BB2931" s="17"/>
      <c r="BC2931" s="17"/>
      <c r="BD2931" s="17"/>
      <c r="BE2931" s="17"/>
      <c r="BF2931" s="17"/>
      <c r="BG2931" s="17"/>
      <c r="BH2931" s="17"/>
      <c r="BI2931" s="17"/>
      <c r="BJ2931" s="17"/>
      <c r="BK2931" s="17"/>
      <c r="BL2931" s="17"/>
      <c r="BM2931" s="17"/>
      <c r="BN2931" s="15"/>
      <c r="BO2931" s="15"/>
      <c r="BP2931" s="22"/>
      <c r="BQ2931" s="15"/>
      <c r="BR2931" s="15"/>
      <c r="BS2931" s="15"/>
      <c r="BT2931" s="15"/>
      <c r="BU2931" s="15"/>
      <c r="BV2931" s="15"/>
      <c r="BW2931" s="15"/>
      <c r="BX2931" s="15"/>
      <c r="BY2931" s="15"/>
      <c r="BZ2931" s="15"/>
      <c r="CA2931" s="15"/>
      <c r="CB2931" s="15"/>
      <c r="CC2931" s="15"/>
      <c r="CD2931" s="15"/>
      <c r="CE2931" s="15"/>
      <c r="CF2931" s="15"/>
      <c r="CG2931" s="15"/>
      <c r="CH2931" s="15"/>
      <c r="CI2931" s="15"/>
      <c r="CJ2931" s="15"/>
    </row>
    <row r="2932" spans="1:88" ht="12.75">
      <c r="A2932" s="25" t="s">
        <v>18100</v>
      </c>
      <c r="B2932" s="15" t="s">
        <v>18101</v>
      </c>
      <c r="C2932" s="15" t="s">
        <v>58</v>
      </c>
      <c r="D2932" s="16">
        <v>2017</v>
      </c>
      <c r="E2932" s="15" t="s">
        <v>90</v>
      </c>
      <c r="F2932" s="26"/>
      <c r="G2932" s="26" t="s">
        <v>91</v>
      </c>
      <c r="H2932" s="26" t="s">
        <v>91</v>
      </c>
      <c r="I2932" s="15" t="s">
        <v>91</v>
      </c>
      <c r="J2932" s="26"/>
      <c r="K2932" s="17">
        <f t="shared" si="289"/>
        <v>0</v>
      </c>
      <c r="L2932" s="15"/>
      <c r="M2932" s="15"/>
      <c r="N2932" s="15"/>
      <c r="O2932" s="15"/>
      <c r="P2932" s="15"/>
      <c r="Q2932" s="15"/>
      <c r="R2932" s="15"/>
      <c r="S2932" s="19"/>
      <c r="T2932" s="15"/>
      <c r="U2932" s="17"/>
      <c r="V2932" s="15"/>
      <c r="W2932" s="15"/>
      <c r="X2932" s="15" t="s">
        <v>256</v>
      </c>
      <c r="Y2932" s="15" t="s">
        <v>18102</v>
      </c>
      <c r="AB2932" s="20"/>
      <c r="AC2932" s="21" t="s">
        <v>18103</v>
      </c>
      <c r="AD2932" s="15"/>
      <c r="AE2932" s="21" t="s">
        <v>18104</v>
      </c>
      <c r="AF2932" s="21" t="s">
        <v>18105</v>
      </c>
      <c r="AG2932" s="22">
        <f t="shared" si="290"/>
        <v>0.41935483870967744</v>
      </c>
      <c r="AH2932" s="15"/>
      <c r="AI2932" s="17"/>
      <c r="AJ2932" s="17"/>
      <c r="AK2932" s="17" t="e">
        <f>VLOOKUP(A2932,'[1]Deals (Exits)'!B:B,1,FALSE)</f>
        <v>#N/A</v>
      </c>
      <c r="AL2932" s="23"/>
      <c r="AM2932" s="17"/>
      <c r="AN2932" s="17"/>
      <c r="AO2932" s="17"/>
      <c r="AP2932" s="17"/>
      <c r="AQ2932" s="18"/>
      <c r="AR2932" s="18"/>
      <c r="AS2932" s="17"/>
      <c r="AT2932" s="17"/>
      <c r="AU2932" s="18"/>
      <c r="AV2932" s="17"/>
      <c r="AW2932" s="17"/>
      <c r="AX2932" s="17"/>
      <c r="AY2932" s="17"/>
      <c r="AZ2932" s="17"/>
      <c r="BA2932" s="17"/>
      <c r="BB2932" s="17"/>
      <c r="BC2932" s="17"/>
      <c r="BD2932" s="17"/>
      <c r="BE2932" s="17"/>
      <c r="BF2932" s="17"/>
      <c r="BG2932" s="17"/>
      <c r="BH2932" s="17"/>
      <c r="BI2932" s="17"/>
      <c r="BJ2932" s="17"/>
      <c r="BK2932" s="17"/>
      <c r="BL2932" s="17"/>
      <c r="BM2932" s="17"/>
      <c r="BN2932" s="15"/>
      <c r="BO2932" s="15"/>
      <c r="BP2932" s="22"/>
      <c r="BQ2932" s="15"/>
      <c r="BR2932" s="15"/>
      <c r="BS2932" s="15"/>
      <c r="BT2932" s="15"/>
      <c r="BU2932" s="15"/>
      <c r="BV2932" s="15"/>
      <c r="BW2932" s="15"/>
      <c r="BX2932" s="15"/>
      <c r="BY2932" s="15"/>
      <c r="BZ2932" s="15"/>
      <c r="CA2932" s="15"/>
      <c r="CB2932" s="15"/>
      <c r="CC2932" s="15"/>
      <c r="CD2932" s="15"/>
      <c r="CE2932" s="15"/>
      <c r="CF2932" s="15"/>
      <c r="CG2932" s="15"/>
      <c r="CH2932" s="15"/>
      <c r="CI2932" s="15"/>
      <c r="CJ2932" s="15"/>
    </row>
    <row r="2933" spans="1:88" ht="12.75">
      <c r="A2933" s="25" t="s">
        <v>18106</v>
      </c>
      <c r="B2933" s="15" t="s">
        <v>18107</v>
      </c>
      <c r="C2933" s="15" t="s">
        <v>58</v>
      </c>
      <c r="D2933" s="16">
        <v>2017</v>
      </c>
      <c r="E2933" s="15" t="s">
        <v>6241</v>
      </c>
      <c r="F2933" s="26"/>
      <c r="G2933" s="26" t="s">
        <v>91</v>
      </c>
      <c r="H2933" s="26" t="s">
        <v>91</v>
      </c>
      <c r="I2933" s="15" t="s">
        <v>91</v>
      </c>
      <c r="J2933" s="26"/>
      <c r="K2933" s="17">
        <f t="shared" si="289"/>
        <v>0</v>
      </c>
      <c r="L2933" s="15"/>
      <c r="M2933" s="15"/>
      <c r="N2933" s="15"/>
      <c r="O2933" s="15"/>
      <c r="P2933" s="15"/>
      <c r="Q2933" s="15"/>
      <c r="R2933" s="15"/>
      <c r="S2933" s="19"/>
      <c r="T2933" s="15"/>
      <c r="U2933" s="17"/>
      <c r="V2933" s="15"/>
      <c r="W2933" s="15"/>
      <c r="X2933" s="15" t="s">
        <v>256</v>
      </c>
      <c r="Y2933" s="15" t="s">
        <v>18102</v>
      </c>
      <c r="AB2933" s="20"/>
      <c r="AC2933" s="21" t="s">
        <v>18108</v>
      </c>
      <c r="AD2933" s="21" t="s">
        <v>18109</v>
      </c>
      <c r="AE2933" s="21" t="s">
        <v>18110</v>
      </c>
      <c r="AF2933" s="21" t="s">
        <v>18111</v>
      </c>
      <c r="AG2933" s="22">
        <f t="shared" si="290"/>
        <v>0.45161290322580644</v>
      </c>
      <c r="AH2933" s="15"/>
      <c r="AI2933" s="17"/>
      <c r="AJ2933" s="17"/>
      <c r="AK2933" s="17" t="e">
        <f>VLOOKUP(A2933,'[1]Deals (Exits)'!B:B,1,FALSE)</f>
        <v>#N/A</v>
      </c>
      <c r="AL2933" s="23"/>
      <c r="AM2933" s="17"/>
      <c r="AN2933" s="17"/>
      <c r="AO2933" s="17"/>
      <c r="AP2933" s="17"/>
      <c r="AQ2933" s="18"/>
      <c r="AR2933" s="18"/>
      <c r="AS2933" s="17"/>
      <c r="AT2933" s="17"/>
      <c r="AU2933" s="18"/>
      <c r="AV2933" s="17"/>
      <c r="AW2933" s="17"/>
      <c r="AX2933" s="17"/>
      <c r="AY2933" s="17"/>
      <c r="AZ2933" s="17"/>
      <c r="BA2933" s="17"/>
      <c r="BB2933" s="17"/>
      <c r="BC2933" s="17"/>
      <c r="BD2933" s="17"/>
      <c r="BE2933" s="17"/>
      <c r="BF2933" s="17"/>
      <c r="BG2933" s="17"/>
      <c r="BH2933" s="17"/>
      <c r="BI2933" s="17"/>
      <c r="BJ2933" s="17"/>
      <c r="BK2933" s="17"/>
      <c r="BL2933" s="17"/>
      <c r="BM2933" s="17"/>
      <c r="BN2933" s="15"/>
      <c r="BO2933" s="15"/>
      <c r="BP2933" s="22"/>
      <c r="BQ2933" s="15"/>
      <c r="BR2933" s="15"/>
      <c r="BS2933" s="15"/>
      <c r="BT2933" s="15"/>
      <c r="BU2933" s="15"/>
      <c r="BV2933" s="15"/>
      <c r="BW2933" s="15"/>
      <c r="BX2933" s="15"/>
      <c r="BY2933" s="15"/>
      <c r="BZ2933" s="15"/>
      <c r="CA2933" s="15"/>
      <c r="CB2933" s="15"/>
      <c r="CC2933" s="15"/>
      <c r="CD2933" s="15"/>
      <c r="CE2933" s="15"/>
      <c r="CF2933" s="15"/>
      <c r="CG2933" s="15"/>
      <c r="CH2933" s="15"/>
      <c r="CI2933" s="15"/>
      <c r="CJ2933" s="15"/>
    </row>
    <row r="2934" spans="1:88" ht="12.75">
      <c r="A2934" t="s">
        <v>18112</v>
      </c>
      <c r="B2934" s="15" t="s">
        <v>18113</v>
      </c>
      <c r="C2934" s="15" t="s">
        <v>58</v>
      </c>
      <c r="D2934" s="16">
        <v>2014</v>
      </c>
      <c r="E2934" s="15" t="s">
        <v>1472</v>
      </c>
      <c r="F2934" s="26"/>
      <c r="G2934" s="26" t="s">
        <v>91</v>
      </c>
      <c r="H2934" s="26" t="s">
        <v>91</v>
      </c>
      <c r="I2934" s="15" t="s">
        <v>91</v>
      </c>
      <c r="J2934" s="26"/>
      <c r="K2934" s="17">
        <f t="shared" si="289"/>
        <v>0</v>
      </c>
      <c r="L2934" s="15"/>
      <c r="M2934" s="15"/>
      <c r="N2934" s="15"/>
      <c r="O2934" s="15"/>
      <c r="P2934" s="15"/>
      <c r="Q2934" s="15"/>
      <c r="R2934" s="15"/>
      <c r="S2934" s="19"/>
      <c r="T2934" s="15"/>
      <c r="U2934" s="17"/>
      <c r="V2934" s="15"/>
      <c r="W2934" s="15"/>
      <c r="X2934" s="15" t="s">
        <v>64</v>
      </c>
      <c r="Y2934" s="15" t="s">
        <v>1492</v>
      </c>
      <c r="AB2934" s="20"/>
      <c r="AC2934" s="21" t="s">
        <v>18114</v>
      </c>
      <c r="AD2934" s="21" t="s">
        <v>18115</v>
      </c>
      <c r="AE2934" s="21" t="s">
        <v>18116</v>
      </c>
      <c r="AF2934" s="21" t="s">
        <v>18117</v>
      </c>
      <c r="AG2934" s="22">
        <f t="shared" si="290"/>
        <v>0.45161290322580644</v>
      </c>
      <c r="AH2934" s="15"/>
      <c r="AI2934" s="17"/>
      <c r="AJ2934" s="17"/>
      <c r="AK2934" s="17" t="e">
        <f>VLOOKUP(A2934,'[1]Deals (Exits)'!B:B,1,FALSE)</f>
        <v>#N/A</v>
      </c>
      <c r="AL2934" s="23"/>
      <c r="AM2934" s="17"/>
      <c r="AN2934" s="17"/>
      <c r="AO2934" s="17"/>
      <c r="AP2934" s="17"/>
      <c r="AQ2934" s="18"/>
      <c r="AR2934" s="18"/>
      <c r="AS2934" s="17"/>
      <c r="AT2934" s="17"/>
      <c r="AU2934" s="18"/>
      <c r="AV2934" s="17"/>
      <c r="AW2934" s="17"/>
      <c r="AX2934" s="17"/>
      <c r="AY2934" s="17"/>
      <c r="AZ2934" s="17"/>
      <c r="BA2934" s="17"/>
      <c r="BB2934" s="17"/>
      <c r="BC2934" s="17"/>
      <c r="BD2934" s="17"/>
      <c r="BE2934" s="17"/>
      <c r="BF2934" s="17"/>
      <c r="BG2934" s="17"/>
      <c r="BH2934" s="17"/>
      <c r="BI2934" s="17"/>
      <c r="BJ2934" s="17"/>
      <c r="BK2934" s="17"/>
      <c r="BL2934" s="17"/>
      <c r="BM2934" s="17"/>
      <c r="BN2934" s="15"/>
      <c r="BO2934" s="15"/>
      <c r="BP2934" s="22"/>
      <c r="BQ2934" s="15"/>
      <c r="BR2934" s="15"/>
      <c r="BS2934" s="15"/>
      <c r="BT2934" s="15"/>
      <c r="BU2934" s="15"/>
      <c r="BV2934" s="15"/>
      <c r="BW2934" s="15"/>
      <c r="BX2934" s="15"/>
      <c r="BY2934" s="15"/>
      <c r="BZ2934" s="15"/>
      <c r="CA2934" s="15"/>
      <c r="CB2934" s="15"/>
      <c r="CC2934" s="15"/>
      <c r="CD2934" s="15"/>
      <c r="CE2934" s="15"/>
      <c r="CF2934" s="15"/>
      <c r="CG2934" s="15"/>
      <c r="CH2934" s="15"/>
      <c r="CI2934" s="15"/>
      <c r="CJ2934" s="15"/>
    </row>
    <row r="2935" spans="1:88" ht="12.75">
      <c r="A2935" s="25" t="s">
        <v>18118</v>
      </c>
      <c r="B2935" s="15" t="s">
        <v>18119</v>
      </c>
      <c r="C2935" s="15" t="s">
        <v>58</v>
      </c>
      <c r="D2935" s="16">
        <v>2011</v>
      </c>
      <c r="E2935" s="15" t="s">
        <v>1472</v>
      </c>
      <c r="F2935" s="26"/>
      <c r="G2935" s="26" t="s">
        <v>91</v>
      </c>
      <c r="H2935" s="26" t="s">
        <v>91</v>
      </c>
      <c r="I2935" s="15" t="s">
        <v>91</v>
      </c>
      <c r="J2935" s="26"/>
      <c r="K2935" s="17">
        <f t="shared" si="289"/>
        <v>0</v>
      </c>
      <c r="L2935" s="15"/>
      <c r="M2935" s="15"/>
      <c r="N2935" s="15"/>
      <c r="O2935" s="15"/>
      <c r="P2935" s="15"/>
      <c r="Q2935" s="15"/>
      <c r="R2935" s="15"/>
      <c r="S2935" s="19"/>
      <c r="T2935" s="15"/>
      <c r="U2935" s="17"/>
      <c r="V2935" s="15"/>
      <c r="W2935" s="15"/>
      <c r="X2935" s="15" t="s">
        <v>64</v>
      </c>
      <c r="Y2935" s="15" t="s">
        <v>1492</v>
      </c>
      <c r="AB2935" s="20"/>
      <c r="AC2935" s="21" t="s">
        <v>18120</v>
      </c>
      <c r="AD2935" s="21" t="s">
        <v>18121</v>
      </c>
      <c r="AE2935" s="21" t="s">
        <v>18122</v>
      </c>
      <c r="AF2935" s="21" t="s">
        <v>18123</v>
      </c>
      <c r="AG2935" s="22">
        <f t="shared" si="290"/>
        <v>0.45161290322580644</v>
      </c>
      <c r="AH2935" s="15"/>
      <c r="AI2935" s="17"/>
      <c r="AJ2935" s="17"/>
      <c r="AK2935" s="17" t="e">
        <f>VLOOKUP(A2935,'[1]Deals (Exits)'!B:B,1,FALSE)</f>
        <v>#N/A</v>
      </c>
      <c r="AL2935" s="23"/>
      <c r="AM2935" s="17"/>
      <c r="AN2935" s="17"/>
      <c r="AO2935" s="17"/>
      <c r="AP2935" s="17"/>
      <c r="AQ2935" s="18"/>
      <c r="AR2935" s="18"/>
      <c r="AS2935" s="17"/>
      <c r="AT2935" s="17"/>
      <c r="AU2935" s="18"/>
      <c r="AV2935" s="17"/>
      <c r="AW2935" s="17"/>
      <c r="AX2935" s="17"/>
      <c r="AY2935" s="17"/>
      <c r="AZ2935" s="17"/>
      <c r="BA2935" s="17"/>
      <c r="BB2935" s="17"/>
      <c r="BC2935" s="17"/>
      <c r="BD2935" s="17"/>
      <c r="BE2935" s="17"/>
      <c r="BF2935" s="17"/>
      <c r="BG2935" s="17"/>
      <c r="BH2935" s="17"/>
      <c r="BI2935" s="17"/>
      <c r="BJ2935" s="17"/>
      <c r="BK2935" s="17"/>
      <c r="BL2935" s="17"/>
      <c r="BM2935" s="17"/>
      <c r="BN2935" s="15"/>
      <c r="BO2935" s="15"/>
      <c r="BP2935" s="22"/>
      <c r="BQ2935" s="15"/>
      <c r="BR2935" s="15"/>
      <c r="BS2935" s="15"/>
      <c r="BT2935" s="15"/>
      <c r="BU2935" s="15"/>
      <c r="BV2935" s="15"/>
      <c r="BW2935" s="15"/>
      <c r="BX2935" s="15"/>
      <c r="BY2935" s="15"/>
      <c r="BZ2935" s="15"/>
      <c r="CA2935" s="15"/>
      <c r="CB2935" s="15"/>
      <c r="CC2935" s="15"/>
      <c r="CD2935" s="15"/>
      <c r="CE2935" s="15"/>
      <c r="CF2935" s="15"/>
      <c r="CG2935" s="15"/>
      <c r="CH2935" s="15"/>
      <c r="CI2935" s="15"/>
      <c r="CJ2935" s="15"/>
    </row>
    <row r="2936" spans="1:88" ht="12.75">
      <c r="A2936" t="s">
        <v>18124</v>
      </c>
      <c r="B2936" s="15" t="s">
        <v>18125</v>
      </c>
      <c r="C2936" s="15" t="s">
        <v>58</v>
      </c>
      <c r="D2936" s="16">
        <v>2012</v>
      </c>
      <c r="E2936" s="15" t="s">
        <v>1472</v>
      </c>
      <c r="F2936" s="26"/>
      <c r="G2936" s="26" t="s">
        <v>91</v>
      </c>
      <c r="H2936" s="26" t="s">
        <v>91</v>
      </c>
      <c r="I2936" s="15" t="s">
        <v>91</v>
      </c>
      <c r="J2936" s="26"/>
      <c r="K2936" s="17">
        <f t="shared" si="289"/>
        <v>0</v>
      </c>
      <c r="L2936" s="15"/>
      <c r="M2936" s="15"/>
      <c r="N2936" s="15"/>
      <c r="O2936" s="15"/>
      <c r="P2936" s="15"/>
      <c r="Q2936" s="15"/>
      <c r="R2936" s="15"/>
      <c r="S2936" s="19"/>
      <c r="T2936" s="15"/>
      <c r="U2936" s="17"/>
      <c r="V2936" s="15"/>
      <c r="W2936" s="15"/>
      <c r="X2936" s="15" t="s">
        <v>4513</v>
      </c>
      <c r="Y2936" s="15" t="s">
        <v>3870</v>
      </c>
      <c r="AB2936" s="20"/>
      <c r="AC2936" s="21" t="s">
        <v>18126</v>
      </c>
      <c r="AD2936" s="21" t="s">
        <v>18127</v>
      </c>
      <c r="AE2936" s="21" t="s">
        <v>18128</v>
      </c>
      <c r="AF2936" s="21" t="s">
        <v>18129</v>
      </c>
      <c r="AG2936" s="22">
        <f t="shared" si="290"/>
        <v>0.45161290322580644</v>
      </c>
      <c r="AH2936" s="15"/>
      <c r="AI2936" s="17"/>
      <c r="AJ2936" s="17"/>
      <c r="AK2936" s="17" t="e">
        <f>VLOOKUP(A2936,'[1]Deals (Exits)'!B:B,1,FALSE)</f>
        <v>#N/A</v>
      </c>
      <c r="AL2936" s="23"/>
      <c r="AM2936" s="17"/>
      <c r="AN2936" s="17"/>
      <c r="AO2936" s="17"/>
      <c r="AP2936" s="17"/>
      <c r="AQ2936" s="18"/>
      <c r="AR2936" s="18"/>
      <c r="AS2936" s="17"/>
      <c r="AT2936" s="17"/>
      <c r="AU2936" s="18"/>
      <c r="AV2936" s="17"/>
      <c r="AW2936" s="17"/>
      <c r="AX2936" s="17"/>
      <c r="AY2936" s="17"/>
      <c r="AZ2936" s="17"/>
      <c r="BA2936" s="17"/>
      <c r="BB2936" s="17"/>
      <c r="BC2936" s="17"/>
      <c r="BD2936" s="17"/>
      <c r="BE2936" s="17"/>
      <c r="BF2936" s="17"/>
      <c r="BG2936" s="17"/>
      <c r="BH2936" s="17"/>
      <c r="BI2936" s="17"/>
      <c r="BJ2936" s="17"/>
      <c r="BK2936" s="17"/>
      <c r="BL2936" s="17"/>
      <c r="BM2936" s="17"/>
      <c r="BN2936" s="15"/>
      <c r="BO2936" s="15"/>
      <c r="BP2936" s="22"/>
      <c r="BQ2936" s="15"/>
      <c r="BR2936" s="15"/>
      <c r="BS2936" s="15"/>
      <c r="BT2936" s="15"/>
      <c r="BU2936" s="15"/>
      <c r="BV2936" s="15"/>
      <c r="BW2936" s="15"/>
      <c r="BX2936" s="15"/>
      <c r="BY2936" s="15"/>
      <c r="BZ2936" s="15"/>
      <c r="CA2936" s="15"/>
      <c r="CB2936" s="15"/>
      <c r="CC2936" s="15"/>
      <c r="CD2936" s="15"/>
      <c r="CE2936" s="15"/>
      <c r="CF2936" s="15"/>
      <c r="CG2936" s="15"/>
      <c r="CH2936" s="15"/>
      <c r="CI2936" s="15"/>
      <c r="CJ2936" s="15"/>
    </row>
    <row r="2937" spans="1:88" ht="12.75">
      <c r="A2937" t="s">
        <v>18130</v>
      </c>
      <c r="B2937" s="15" t="s">
        <v>18131</v>
      </c>
      <c r="C2937" s="15" t="s">
        <v>58</v>
      </c>
      <c r="D2937" s="16">
        <v>2016</v>
      </c>
      <c r="E2937" s="15" t="s">
        <v>90</v>
      </c>
      <c r="F2937" s="26"/>
      <c r="G2937" s="26" t="s">
        <v>91</v>
      </c>
      <c r="H2937" s="26" t="s">
        <v>91</v>
      </c>
      <c r="I2937" s="15" t="s">
        <v>91</v>
      </c>
      <c r="J2937" s="26"/>
      <c r="K2937" s="17">
        <f t="shared" si="289"/>
        <v>0</v>
      </c>
      <c r="L2937" s="15"/>
      <c r="M2937" s="15"/>
      <c r="N2937" s="15"/>
      <c r="O2937" s="15"/>
      <c r="P2937" s="15"/>
      <c r="Q2937" s="15"/>
      <c r="R2937" s="15"/>
      <c r="S2937" s="19"/>
      <c r="T2937" s="15"/>
      <c r="U2937" s="17"/>
      <c r="V2937" s="15"/>
      <c r="W2937" s="15"/>
      <c r="X2937" s="15" t="s">
        <v>404</v>
      </c>
      <c r="Y2937" s="15" t="s">
        <v>18132</v>
      </c>
      <c r="AB2937" s="20"/>
      <c r="AC2937" s="21" t="s">
        <v>18133</v>
      </c>
      <c r="AD2937" s="15"/>
      <c r="AE2937" s="15"/>
      <c r="AF2937" s="21" t="s">
        <v>18134</v>
      </c>
      <c r="AG2937" s="22">
        <f t="shared" si="290"/>
        <v>0.38709677419354838</v>
      </c>
      <c r="AH2937" s="15"/>
      <c r="AI2937" s="17"/>
      <c r="AJ2937" s="17"/>
      <c r="AK2937" s="17" t="e">
        <f>VLOOKUP(A2937,'[1]Deals (Exits)'!B:B,1,FALSE)</f>
        <v>#N/A</v>
      </c>
      <c r="AL2937" s="23"/>
      <c r="AM2937" s="17"/>
      <c r="AN2937" s="17"/>
      <c r="AO2937" s="17"/>
      <c r="AP2937" s="17"/>
      <c r="AQ2937" s="18"/>
      <c r="AR2937" s="18"/>
      <c r="AS2937" s="17"/>
      <c r="AT2937" s="17"/>
      <c r="AU2937" s="18"/>
      <c r="AV2937" s="17"/>
      <c r="AW2937" s="17"/>
      <c r="AX2937" s="17"/>
      <c r="AY2937" s="17"/>
      <c r="AZ2937" s="17"/>
      <c r="BA2937" s="17"/>
      <c r="BB2937" s="17"/>
      <c r="BC2937" s="17"/>
      <c r="BD2937" s="17"/>
      <c r="BE2937" s="17"/>
      <c r="BF2937" s="17"/>
      <c r="BG2937" s="17"/>
      <c r="BH2937" s="17"/>
      <c r="BI2937" s="17"/>
      <c r="BJ2937" s="17"/>
      <c r="BK2937" s="17"/>
      <c r="BL2937" s="17"/>
      <c r="BM2937" s="17"/>
      <c r="BN2937" s="15"/>
      <c r="BO2937" s="15"/>
      <c r="BP2937" s="22"/>
      <c r="BQ2937" s="15"/>
      <c r="BR2937" s="15"/>
      <c r="BS2937" s="15"/>
      <c r="BT2937" s="15"/>
      <c r="BU2937" s="15"/>
      <c r="BV2937" s="15"/>
      <c r="BW2937" s="15"/>
      <c r="BX2937" s="15"/>
      <c r="BY2937" s="15"/>
      <c r="BZ2937" s="15"/>
      <c r="CA2937" s="15"/>
      <c r="CB2937" s="15"/>
      <c r="CC2937" s="15"/>
      <c r="CD2937" s="15"/>
      <c r="CE2937" s="15"/>
      <c r="CF2937" s="15"/>
      <c r="CG2937" s="15"/>
      <c r="CH2937" s="15"/>
      <c r="CI2937" s="15"/>
      <c r="CJ2937" s="15"/>
    </row>
    <row r="2938" spans="1:88" ht="12.75">
      <c r="A2938" s="25" t="s">
        <v>18135</v>
      </c>
      <c r="B2938" s="15" t="s">
        <v>18136</v>
      </c>
      <c r="C2938" s="15" t="s">
        <v>58</v>
      </c>
      <c r="D2938" s="16">
        <v>2011</v>
      </c>
      <c r="E2938" s="15" t="s">
        <v>90</v>
      </c>
      <c r="F2938" s="26"/>
      <c r="G2938" s="26" t="s">
        <v>91</v>
      </c>
      <c r="H2938" s="26" t="s">
        <v>91</v>
      </c>
      <c r="I2938" s="15" t="s">
        <v>91</v>
      </c>
      <c r="J2938" s="26"/>
      <c r="K2938" s="17">
        <f t="shared" si="289"/>
        <v>0</v>
      </c>
      <c r="L2938" s="15"/>
      <c r="M2938" s="15"/>
      <c r="N2938" s="15"/>
      <c r="O2938" s="15"/>
      <c r="P2938" s="15"/>
      <c r="Q2938" s="15"/>
      <c r="R2938" s="15"/>
      <c r="S2938" s="19"/>
      <c r="T2938" s="15"/>
      <c r="U2938" s="17"/>
      <c r="V2938" s="15"/>
      <c r="W2938" s="15"/>
      <c r="X2938" s="15" t="s">
        <v>1072</v>
      </c>
      <c r="Y2938" s="15" t="s">
        <v>18137</v>
      </c>
      <c r="AB2938" s="20"/>
      <c r="AC2938" s="21" t="s">
        <v>18138</v>
      </c>
      <c r="AD2938" s="21" t="s">
        <v>18139</v>
      </c>
      <c r="AE2938" s="21" t="s">
        <v>18140</v>
      </c>
      <c r="AF2938" s="21" t="s">
        <v>18141</v>
      </c>
      <c r="AG2938" s="22">
        <f t="shared" si="290"/>
        <v>0.45161290322580644</v>
      </c>
      <c r="AH2938" s="15"/>
      <c r="AI2938" s="17"/>
      <c r="AJ2938" s="17"/>
      <c r="AK2938" s="17" t="e">
        <f>VLOOKUP(A2938,'[1]Deals (Exits)'!B:B,1,FALSE)</f>
        <v>#N/A</v>
      </c>
      <c r="AL2938" s="23"/>
      <c r="AM2938" s="17"/>
      <c r="AN2938" s="17"/>
      <c r="AO2938" s="17"/>
      <c r="AP2938" s="17"/>
      <c r="AQ2938" s="18"/>
      <c r="AR2938" s="18"/>
      <c r="AS2938" s="17"/>
      <c r="AT2938" s="17"/>
      <c r="AU2938" s="18"/>
      <c r="AV2938" s="17"/>
      <c r="AW2938" s="17"/>
      <c r="AX2938" s="17"/>
      <c r="AY2938" s="17"/>
      <c r="AZ2938" s="17"/>
      <c r="BA2938" s="17"/>
      <c r="BB2938" s="17"/>
      <c r="BC2938" s="17"/>
      <c r="BD2938" s="17"/>
      <c r="BE2938" s="17"/>
      <c r="BF2938" s="17"/>
      <c r="BG2938" s="17"/>
      <c r="BH2938" s="17"/>
      <c r="BI2938" s="17"/>
      <c r="BJ2938" s="17"/>
      <c r="BK2938" s="17"/>
      <c r="BL2938" s="17"/>
      <c r="BM2938" s="17"/>
      <c r="BN2938" s="15"/>
      <c r="BO2938" s="15"/>
      <c r="BP2938" s="22"/>
      <c r="BQ2938" s="15"/>
      <c r="BR2938" s="15"/>
      <c r="BS2938" s="15"/>
      <c r="BT2938" s="15"/>
      <c r="BU2938" s="15"/>
      <c r="BV2938" s="15"/>
      <c r="BW2938" s="15"/>
      <c r="BX2938" s="15"/>
      <c r="BY2938" s="15"/>
      <c r="BZ2938" s="15"/>
      <c r="CA2938" s="15"/>
      <c r="CB2938" s="15"/>
      <c r="CC2938" s="15"/>
      <c r="CD2938" s="15"/>
      <c r="CE2938" s="15"/>
      <c r="CF2938" s="15"/>
      <c r="CG2938" s="15"/>
      <c r="CH2938" s="15"/>
      <c r="CI2938" s="15"/>
      <c r="CJ2938" s="15"/>
    </row>
    <row r="2939" spans="1:88" ht="12.75">
      <c r="A2939" s="25" t="s">
        <v>18142</v>
      </c>
      <c r="B2939" s="15" t="s">
        <v>18143</v>
      </c>
      <c r="C2939" s="15" t="s">
        <v>58</v>
      </c>
      <c r="D2939" s="16">
        <v>2014</v>
      </c>
      <c r="E2939" s="15" t="s">
        <v>90</v>
      </c>
      <c r="F2939" s="26"/>
      <c r="G2939" s="26" t="s">
        <v>91</v>
      </c>
      <c r="H2939" s="26" t="s">
        <v>91</v>
      </c>
      <c r="I2939" s="15" t="s">
        <v>91</v>
      </c>
      <c r="J2939" s="26"/>
      <c r="K2939" s="17">
        <f t="shared" si="289"/>
        <v>0</v>
      </c>
      <c r="L2939" s="15"/>
      <c r="M2939" s="15"/>
      <c r="N2939" s="15"/>
      <c r="O2939" s="15"/>
      <c r="P2939" s="15"/>
      <c r="Q2939" s="15"/>
      <c r="R2939" s="15"/>
      <c r="S2939" s="19"/>
      <c r="T2939" s="15"/>
      <c r="U2939" s="17"/>
      <c r="V2939" s="15"/>
      <c r="W2939" s="15"/>
      <c r="X2939" s="15" t="s">
        <v>404</v>
      </c>
      <c r="Y2939" s="15" t="s">
        <v>18144</v>
      </c>
      <c r="AB2939" s="20"/>
      <c r="AC2939" s="21" t="s">
        <v>18145</v>
      </c>
      <c r="AD2939" s="21" t="s">
        <v>18146</v>
      </c>
      <c r="AE2939" s="21" t="s">
        <v>18147</v>
      </c>
      <c r="AF2939" s="21" t="s">
        <v>18148</v>
      </c>
      <c r="AG2939" s="22">
        <f t="shared" si="290"/>
        <v>0.45161290322580644</v>
      </c>
      <c r="AH2939" s="15"/>
      <c r="AI2939" s="17"/>
      <c r="AJ2939" s="17"/>
      <c r="AK2939" s="17" t="e">
        <f>VLOOKUP(A2939,'[1]Deals (Exits)'!B:B,1,FALSE)</f>
        <v>#N/A</v>
      </c>
      <c r="AL2939" s="23"/>
      <c r="AM2939" s="17"/>
      <c r="AN2939" s="17"/>
      <c r="AO2939" s="17"/>
      <c r="AP2939" s="17"/>
      <c r="AQ2939" s="18"/>
      <c r="AR2939" s="18"/>
      <c r="AS2939" s="17"/>
      <c r="AT2939" s="17"/>
      <c r="AU2939" s="18"/>
      <c r="AV2939" s="17"/>
      <c r="AW2939" s="17"/>
      <c r="AX2939" s="17"/>
      <c r="AY2939" s="17"/>
      <c r="AZ2939" s="17"/>
      <c r="BA2939" s="17"/>
      <c r="BB2939" s="17"/>
      <c r="BC2939" s="17"/>
      <c r="BD2939" s="17"/>
      <c r="BE2939" s="17"/>
      <c r="BF2939" s="17"/>
      <c r="BG2939" s="17"/>
      <c r="BH2939" s="17"/>
      <c r="BI2939" s="17"/>
      <c r="BJ2939" s="17"/>
      <c r="BK2939" s="17"/>
      <c r="BL2939" s="17"/>
      <c r="BM2939" s="17"/>
      <c r="BN2939" s="15"/>
      <c r="BO2939" s="15"/>
      <c r="BP2939" s="22"/>
      <c r="BQ2939" s="15"/>
      <c r="BR2939" s="15"/>
      <c r="BS2939" s="15"/>
      <c r="BT2939" s="15"/>
      <c r="BU2939" s="15"/>
      <c r="BV2939" s="15"/>
      <c r="BW2939" s="15"/>
      <c r="BX2939" s="15"/>
      <c r="BY2939" s="15"/>
      <c r="BZ2939" s="15"/>
      <c r="CA2939" s="15"/>
      <c r="CB2939" s="15"/>
      <c r="CC2939" s="15"/>
      <c r="CD2939" s="15"/>
      <c r="CE2939" s="15"/>
      <c r="CF2939" s="15"/>
      <c r="CG2939" s="15"/>
      <c r="CH2939" s="15"/>
      <c r="CI2939" s="15"/>
      <c r="CJ2939" s="15"/>
    </row>
    <row r="2940" spans="1:88" ht="12.75">
      <c r="A2940" s="25" t="s">
        <v>18149</v>
      </c>
      <c r="B2940" s="15" t="s">
        <v>18150</v>
      </c>
      <c r="C2940" s="15" t="s">
        <v>58</v>
      </c>
      <c r="D2940" s="16">
        <v>2018</v>
      </c>
      <c r="E2940" s="15" t="s">
        <v>2909</v>
      </c>
      <c r="F2940" s="26"/>
      <c r="G2940" s="26" t="s">
        <v>91</v>
      </c>
      <c r="H2940" s="26" t="s">
        <v>91</v>
      </c>
      <c r="I2940" s="15" t="s">
        <v>91</v>
      </c>
      <c r="J2940" s="26"/>
      <c r="K2940" s="17">
        <f t="shared" si="289"/>
        <v>0</v>
      </c>
      <c r="L2940" s="15"/>
      <c r="M2940" s="15"/>
      <c r="N2940" s="15"/>
      <c r="O2940" s="15"/>
      <c r="P2940" s="15"/>
      <c r="Q2940" s="15"/>
      <c r="R2940" s="15"/>
      <c r="S2940" s="19"/>
      <c r="T2940" s="15"/>
      <c r="U2940" s="17"/>
      <c r="V2940" s="15"/>
      <c r="W2940" s="15"/>
      <c r="X2940" s="15" t="s">
        <v>404</v>
      </c>
      <c r="Y2940" s="15" t="s">
        <v>18151</v>
      </c>
      <c r="AB2940" s="20"/>
      <c r="AC2940" s="21" t="s">
        <v>18152</v>
      </c>
      <c r="AD2940" s="21" t="s">
        <v>18153</v>
      </c>
      <c r="AE2940" s="21" t="s">
        <v>18154</v>
      </c>
      <c r="AF2940" s="21" t="s">
        <v>18155</v>
      </c>
      <c r="AG2940" s="22">
        <f t="shared" si="290"/>
        <v>0.45161290322580644</v>
      </c>
      <c r="AH2940" s="15"/>
      <c r="AI2940" s="17"/>
      <c r="AJ2940" s="17"/>
      <c r="AK2940" s="17" t="e">
        <f>VLOOKUP(A2940,'[1]Deals (Exits)'!B:B,1,FALSE)</f>
        <v>#N/A</v>
      </c>
      <c r="AL2940" s="23"/>
      <c r="AM2940" s="17"/>
      <c r="AN2940" s="17"/>
      <c r="AO2940" s="17"/>
      <c r="AP2940" s="17"/>
      <c r="AQ2940" s="18"/>
      <c r="AR2940" s="18"/>
      <c r="AS2940" s="17"/>
      <c r="AT2940" s="17"/>
      <c r="AU2940" s="18"/>
      <c r="AV2940" s="17"/>
      <c r="AW2940" s="17"/>
      <c r="AX2940" s="17"/>
      <c r="AY2940" s="17"/>
      <c r="AZ2940" s="17"/>
      <c r="BA2940" s="17"/>
      <c r="BB2940" s="17"/>
      <c r="BC2940" s="17"/>
      <c r="BD2940" s="17"/>
      <c r="BE2940" s="17"/>
      <c r="BF2940" s="17"/>
      <c r="BG2940" s="17"/>
      <c r="BH2940" s="17"/>
      <c r="BI2940" s="17"/>
      <c r="BJ2940" s="17"/>
      <c r="BK2940" s="17"/>
      <c r="BL2940" s="17"/>
      <c r="BM2940" s="17"/>
      <c r="BN2940" s="15"/>
      <c r="BO2940" s="15"/>
      <c r="BP2940" s="22"/>
      <c r="BQ2940" s="15"/>
      <c r="BR2940" s="15"/>
      <c r="BS2940" s="15"/>
      <c r="BT2940" s="15"/>
      <c r="BU2940" s="15"/>
      <c r="BV2940" s="15"/>
      <c r="BW2940" s="15"/>
      <c r="BX2940" s="15"/>
      <c r="BY2940" s="15"/>
      <c r="BZ2940" s="15"/>
      <c r="CA2940" s="15"/>
      <c r="CB2940" s="15"/>
      <c r="CC2940" s="15"/>
      <c r="CD2940" s="15"/>
      <c r="CE2940" s="15"/>
      <c r="CF2940" s="15"/>
      <c r="CG2940" s="15"/>
      <c r="CH2940" s="15"/>
      <c r="CI2940" s="15"/>
      <c r="CJ2940" s="15"/>
    </row>
    <row r="2941" spans="1:88" ht="12.75">
      <c r="A2941" s="25" t="s">
        <v>18156</v>
      </c>
      <c r="B2941" s="15" t="s">
        <v>18157</v>
      </c>
      <c r="C2941" s="15" t="s">
        <v>58</v>
      </c>
      <c r="D2941" s="16">
        <v>2014</v>
      </c>
      <c r="E2941" s="15" t="s">
        <v>17338</v>
      </c>
      <c r="F2941" s="26"/>
      <c r="G2941" s="26" t="s">
        <v>91</v>
      </c>
      <c r="H2941" s="26" t="s">
        <v>91</v>
      </c>
      <c r="I2941" s="15" t="s">
        <v>91</v>
      </c>
      <c r="J2941" s="26"/>
      <c r="K2941" s="17">
        <f t="shared" si="289"/>
        <v>0</v>
      </c>
      <c r="L2941" s="15"/>
      <c r="M2941" s="15"/>
      <c r="N2941" s="15"/>
      <c r="O2941" s="15"/>
      <c r="P2941" s="15"/>
      <c r="Q2941" s="15"/>
      <c r="R2941" s="15"/>
      <c r="S2941" s="19"/>
      <c r="T2941" s="15"/>
      <c r="U2941" s="17"/>
      <c r="V2941" s="15"/>
      <c r="W2941" s="15"/>
      <c r="X2941" s="15" t="s">
        <v>107</v>
      </c>
      <c r="Y2941" s="15" t="s">
        <v>18158</v>
      </c>
      <c r="AB2941" s="20"/>
      <c r="AC2941" s="21" t="s">
        <v>18159</v>
      </c>
      <c r="AD2941" s="21" t="s">
        <v>18160</v>
      </c>
      <c r="AE2941" s="21" t="s">
        <v>18161</v>
      </c>
      <c r="AF2941" s="21" t="s">
        <v>18162</v>
      </c>
      <c r="AG2941" s="22">
        <f t="shared" si="290"/>
        <v>0.45161290322580644</v>
      </c>
      <c r="AH2941" s="15"/>
      <c r="AI2941" s="17"/>
      <c r="AJ2941" s="17"/>
      <c r="AK2941" s="17" t="e">
        <f>VLOOKUP(A2941,'[1]Deals (Exits)'!B:B,1,FALSE)</f>
        <v>#N/A</v>
      </c>
      <c r="AL2941" s="23"/>
      <c r="AM2941" s="17"/>
      <c r="AN2941" s="17"/>
      <c r="AO2941" s="17"/>
      <c r="AP2941" s="17"/>
      <c r="AQ2941" s="18"/>
      <c r="AR2941" s="18"/>
      <c r="AS2941" s="17"/>
      <c r="AT2941" s="17"/>
      <c r="AU2941" s="18"/>
      <c r="AV2941" s="17"/>
      <c r="AW2941" s="17"/>
      <c r="AX2941" s="17"/>
      <c r="AY2941" s="17"/>
      <c r="AZ2941" s="17"/>
      <c r="BA2941" s="17"/>
      <c r="BB2941" s="17"/>
      <c r="BC2941" s="17"/>
      <c r="BD2941" s="17"/>
      <c r="BE2941" s="17"/>
      <c r="BF2941" s="17"/>
      <c r="BG2941" s="17"/>
      <c r="BH2941" s="17"/>
      <c r="BI2941" s="17"/>
      <c r="BJ2941" s="17"/>
      <c r="BK2941" s="17"/>
      <c r="BL2941" s="17"/>
      <c r="BM2941" s="17"/>
      <c r="BN2941" s="15"/>
      <c r="BO2941" s="15"/>
      <c r="BP2941" s="22"/>
      <c r="BQ2941" s="15"/>
      <c r="BR2941" s="15"/>
      <c r="BS2941" s="15"/>
      <c r="BT2941" s="15"/>
      <c r="BU2941" s="15"/>
      <c r="BV2941" s="15"/>
      <c r="BW2941" s="15"/>
      <c r="BX2941" s="15"/>
      <c r="BY2941" s="15"/>
      <c r="BZ2941" s="15"/>
      <c r="CA2941" s="15"/>
      <c r="CB2941" s="15"/>
      <c r="CC2941" s="15"/>
      <c r="CD2941" s="15"/>
      <c r="CE2941" s="15"/>
      <c r="CF2941" s="15"/>
      <c r="CG2941" s="15"/>
      <c r="CH2941" s="15"/>
      <c r="CI2941" s="15"/>
      <c r="CJ2941" s="15"/>
    </row>
    <row r="2942" spans="1:88" ht="12.75">
      <c r="A2942" s="25" t="s">
        <v>18163</v>
      </c>
      <c r="B2942" s="15" t="s">
        <v>18164</v>
      </c>
      <c r="C2942" s="15" t="s">
        <v>58</v>
      </c>
      <c r="D2942" s="16">
        <v>2010</v>
      </c>
      <c r="E2942" s="15" t="s">
        <v>90</v>
      </c>
      <c r="F2942" s="26"/>
      <c r="G2942" s="26" t="s">
        <v>91</v>
      </c>
      <c r="H2942" s="26" t="s">
        <v>91</v>
      </c>
      <c r="I2942" s="15" t="s">
        <v>91</v>
      </c>
      <c r="J2942" s="26"/>
      <c r="K2942" s="17">
        <f t="shared" si="289"/>
        <v>0</v>
      </c>
      <c r="L2942" s="15"/>
      <c r="M2942" s="15"/>
      <c r="N2942" s="15"/>
      <c r="O2942" s="15"/>
      <c r="P2942" s="15"/>
      <c r="Q2942" s="15"/>
      <c r="R2942" s="15"/>
      <c r="S2942" s="19"/>
      <c r="T2942" s="15"/>
      <c r="U2942" s="17"/>
      <c r="V2942" s="15"/>
      <c r="W2942" s="15"/>
      <c r="X2942" s="15" t="s">
        <v>404</v>
      </c>
      <c r="Y2942" s="15" t="s">
        <v>18151</v>
      </c>
      <c r="AB2942" s="20"/>
      <c r="AC2942" s="21" t="s">
        <v>18165</v>
      </c>
      <c r="AD2942" s="21" t="s">
        <v>18166</v>
      </c>
      <c r="AE2942" s="21" t="s">
        <v>18167</v>
      </c>
      <c r="AF2942" s="21" t="s">
        <v>18168</v>
      </c>
      <c r="AG2942" s="22">
        <f t="shared" si="290"/>
        <v>0.45161290322580644</v>
      </c>
      <c r="AH2942" s="15"/>
      <c r="AI2942" s="17"/>
      <c r="AJ2942" s="17"/>
      <c r="AK2942" s="17" t="e">
        <f>VLOOKUP(A2942,'[1]Deals (Exits)'!B:B,1,FALSE)</f>
        <v>#N/A</v>
      </c>
      <c r="AL2942" s="23"/>
      <c r="AM2942" s="17"/>
      <c r="AN2942" s="17"/>
      <c r="AO2942" s="17"/>
      <c r="AP2942" s="17"/>
      <c r="AQ2942" s="18"/>
      <c r="AR2942" s="18"/>
      <c r="AS2942" s="17"/>
      <c r="AT2942" s="17"/>
      <c r="AU2942" s="18"/>
      <c r="AV2942" s="17"/>
      <c r="AW2942" s="17"/>
      <c r="AX2942" s="17"/>
      <c r="AY2942" s="17"/>
      <c r="AZ2942" s="17"/>
      <c r="BA2942" s="17"/>
      <c r="BB2942" s="17"/>
      <c r="BC2942" s="17"/>
      <c r="BD2942" s="17"/>
      <c r="BE2942" s="17"/>
      <c r="BF2942" s="17"/>
      <c r="BG2942" s="17"/>
      <c r="BH2942" s="17"/>
      <c r="BI2942" s="17"/>
      <c r="BJ2942" s="17"/>
      <c r="BK2942" s="17"/>
      <c r="BL2942" s="17"/>
      <c r="BM2942" s="17"/>
      <c r="BN2942" s="15"/>
      <c r="BO2942" s="15"/>
      <c r="BP2942" s="22"/>
      <c r="BQ2942" s="15"/>
      <c r="BR2942" s="15"/>
      <c r="BS2942" s="15"/>
      <c r="BT2942" s="15"/>
      <c r="BU2942" s="15"/>
      <c r="BV2942" s="15"/>
      <c r="BW2942" s="15"/>
      <c r="BX2942" s="15"/>
      <c r="BY2942" s="15"/>
      <c r="BZ2942" s="15"/>
      <c r="CA2942" s="15"/>
      <c r="CB2942" s="15"/>
      <c r="CC2942" s="15"/>
      <c r="CD2942" s="15"/>
      <c r="CE2942" s="15"/>
      <c r="CF2942" s="15"/>
      <c r="CG2942" s="15"/>
      <c r="CH2942" s="15"/>
      <c r="CI2942" s="15"/>
      <c r="CJ2942" s="15"/>
    </row>
    <row r="2943" spans="1:88" ht="12.75">
      <c r="A2943" s="25" t="s">
        <v>18169</v>
      </c>
      <c r="B2943" s="15" t="s">
        <v>18170</v>
      </c>
      <c r="C2943" s="15" t="s">
        <v>58</v>
      </c>
      <c r="D2943" s="16">
        <v>2010</v>
      </c>
      <c r="E2943" s="15" t="s">
        <v>90</v>
      </c>
      <c r="F2943" s="26"/>
      <c r="G2943" s="26" t="s">
        <v>91</v>
      </c>
      <c r="H2943" s="26" t="s">
        <v>91</v>
      </c>
      <c r="I2943" s="15" t="s">
        <v>91</v>
      </c>
      <c r="J2943" s="26"/>
      <c r="K2943" s="17">
        <f t="shared" si="289"/>
        <v>0</v>
      </c>
      <c r="L2943" s="15"/>
      <c r="M2943" s="15"/>
      <c r="N2943" s="15"/>
      <c r="O2943" s="15"/>
      <c r="P2943" s="15"/>
      <c r="Q2943" s="15"/>
      <c r="R2943" s="15"/>
      <c r="S2943" s="19"/>
      <c r="T2943" s="15"/>
      <c r="U2943" s="17"/>
      <c r="V2943" s="15"/>
      <c r="W2943" s="15"/>
      <c r="X2943" s="15" t="s">
        <v>3190</v>
      </c>
      <c r="Y2943" s="15" t="s">
        <v>18171</v>
      </c>
      <c r="AB2943" s="20"/>
      <c r="AC2943" s="21" t="s">
        <v>18172</v>
      </c>
      <c r="AD2943" s="21" t="s">
        <v>18173</v>
      </c>
      <c r="AE2943" s="21" t="s">
        <v>18174</v>
      </c>
      <c r="AF2943" s="21" t="s">
        <v>18175</v>
      </c>
      <c r="AG2943" s="22">
        <f t="shared" si="290"/>
        <v>0.45161290322580644</v>
      </c>
      <c r="AH2943" s="15"/>
      <c r="AI2943" s="17"/>
      <c r="AJ2943" s="17"/>
      <c r="AK2943" s="17" t="e">
        <f>VLOOKUP(A2943,'[1]Deals (Exits)'!B:B,1,FALSE)</f>
        <v>#N/A</v>
      </c>
      <c r="AL2943" s="23"/>
      <c r="AM2943" s="17"/>
      <c r="AN2943" s="17"/>
      <c r="AO2943" s="17"/>
      <c r="AP2943" s="17"/>
      <c r="AQ2943" s="18"/>
      <c r="AR2943" s="18"/>
      <c r="AS2943" s="17"/>
      <c r="AT2943" s="17"/>
      <c r="AU2943" s="18"/>
      <c r="AV2943" s="17"/>
      <c r="AW2943" s="17"/>
      <c r="AX2943" s="17"/>
      <c r="AY2943" s="17"/>
      <c r="AZ2943" s="17"/>
      <c r="BA2943" s="17"/>
      <c r="BB2943" s="17"/>
      <c r="BC2943" s="17"/>
      <c r="BD2943" s="17"/>
      <c r="BE2943" s="17"/>
      <c r="BF2943" s="17"/>
      <c r="BG2943" s="17"/>
      <c r="BH2943" s="17"/>
      <c r="BI2943" s="17"/>
      <c r="BJ2943" s="17"/>
      <c r="BK2943" s="17"/>
      <c r="BL2943" s="17"/>
      <c r="BM2943" s="17"/>
      <c r="BN2943" s="15"/>
      <c r="BO2943" s="15"/>
      <c r="BP2943" s="22"/>
      <c r="BQ2943" s="15"/>
      <c r="BR2943" s="15"/>
      <c r="BS2943" s="15"/>
      <c r="BT2943" s="15"/>
      <c r="BU2943" s="15"/>
      <c r="BV2943" s="15"/>
      <c r="BW2943" s="15"/>
      <c r="BX2943" s="15"/>
      <c r="BY2943" s="15"/>
      <c r="BZ2943" s="15"/>
      <c r="CA2943" s="15"/>
      <c r="CB2943" s="15"/>
      <c r="CC2943" s="15"/>
      <c r="CD2943" s="15"/>
      <c r="CE2943" s="15"/>
      <c r="CF2943" s="15"/>
      <c r="CG2943" s="15"/>
      <c r="CH2943" s="15"/>
      <c r="CI2943" s="15"/>
      <c r="CJ2943" s="15"/>
    </row>
    <row r="2944" spans="1:88" ht="12.75">
      <c r="A2944" t="s">
        <v>18176</v>
      </c>
      <c r="B2944" s="15" t="s">
        <v>18177</v>
      </c>
      <c r="C2944" s="15" t="s">
        <v>58</v>
      </c>
      <c r="D2944" s="16">
        <v>2010</v>
      </c>
      <c r="E2944" s="15" t="s">
        <v>90</v>
      </c>
      <c r="F2944" s="26"/>
      <c r="G2944" s="26" t="s">
        <v>91</v>
      </c>
      <c r="H2944" s="26" t="s">
        <v>91</v>
      </c>
      <c r="I2944" s="15" t="s">
        <v>91</v>
      </c>
      <c r="J2944" s="26"/>
      <c r="K2944" s="17">
        <f t="shared" si="289"/>
        <v>0</v>
      </c>
      <c r="L2944" s="15"/>
      <c r="M2944" s="15"/>
      <c r="N2944" s="15"/>
      <c r="O2944" s="15"/>
      <c r="P2944" s="15"/>
      <c r="Q2944" s="15"/>
      <c r="R2944" s="15"/>
      <c r="S2944" s="19"/>
      <c r="T2944" s="15"/>
      <c r="U2944" s="17"/>
      <c r="V2944" s="15"/>
      <c r="W2944" s="15"/>
      <c r="X2944" s="15" t="s">
        <v>79</v>
      </c>
      <c r="Y2944" s="15" t="s">
        <v>18178</v>
      </c>
      <c r="AB2944" s="20"/>
      <c r="AC2944" s="21" t="s">
        <v>18179</v>
      </c>
      <c r="AD2944" s="21" t="s">
        <v>18180</v>
      </c>
      <c r="AE2944" s="21" t="s">
        <v>18181</v>
      </c>
      <c r="AF2944" s="21" t="s">
        <v>18182</v>
      </c>
      <c r="AG2944" s="22">
        <f t="shared" si="290"/>
        <v>0.45161290322580644</v>
      </c>
      <c r="AH2944" s="15"/>
      <c r="AI2944" s="17"/>
      <c r="AJ2944" s="17"/>
      <c r="AK2944" s="17" t="e">
        <f>VLOOKUP(A2944,'[1]Deals (Exits)'!B:B,1,FALSE)</f>
        <v>#N/A</v>
      </c>
      <c r="AL2944" s="23"/>
      <c r="AM2944" s="17"/>
      <c r="AN2944" s="17"/>
      <c r="AO2944" s="17"/>
      <c r="AP2944" s="17"/>
      <c r="AQ2944" s="18"/>
      <c r="AR2944" s="18"/>
      <c r="AS2944" s="17"/>
      <c r="AT2944" s="17"/>
      <c r="AU2944" s="18"/>
      <c r="AV2944" s="17"/>
      <c r="AW2944" s="17"/>
      <c r="AX2944" s="17"/>
      <c r="AY2944" s="17"/>
      <c r="AZ2944" s="17"/>
      <c r="BA2944" s="17"/>
      <c r="BB2944" s="17"/>
      <c r="BC2944" s="17"/>
      <c r="BD2944" s="17"/>
      <c r="BE2944" s="17"/>
      <c r="BF2944" s="17"/>
      <c r="BG2944" s="17"/>
      <c r="BH2944" s="17"/>
      <c r="BI2944" s="17"/>
      <c r="BJ2944" s="17"/>
      <c r="BK2944" s="17"/>
      <c r="BL2944" s="17"/>
      <c r="BM2944" s="17"/>
      <c r="BN2944" s="15"/>
      <c r="BO2944" s="15"/>
      <c r="BP2944" s="22"/>
      <c r="BQ2944" s="15"/>
      <c r="BR2944" s="15"/>
      <c r="BS2944" s="15"/>
      <c r="BT2944" s="15"/>
      <c r="BU2944" s="15"/>
      <c r="BV2944" s="15"/>
      <c r="BW2944" s="15"/>
      <c r="BX2944" s="15"/>
      <c r="BY2944" s="15"/>
      <c r="BZ2944" s="15"/>
      <c r="CA2944" s="15"/>
      <c r="CB2944" s="15"/>
      <c r="CC2944" s="15"/>
      <c r="CD2944" s="15"/>
      <c r="CE2944" s="15"/>
      <c r="CF2944" s="15"/>
      <c r="CG2944" s="15"/>
      <c r="CH2944" s="15"/>
      <c r="CI2944" s="15"/>
      <c r="CJ2944" s="15"/>
    </row>
    <row r="2945" spans="1:88" ht="12.75">
      <c r="A2945" s="25" t="s">
        <v>18183</v>
      </c>
      <c r="B2945" t="s">
        <v>18184</v>
      </c>
      <c r="C2945" s="15" t="s">
        <v>58</v>
      </c>
      <c r="D2945" s="16">
        <v>2016</v>
      </c>
      <c r="E2945" s="15" t="s">
        <v>6241</v>
      </c>
      <c r="F2945" s="26"/>
      <c r="G2945" s="26" t="s">
        <v>91</v>
      </c>
      <c r="H2945" s="26" t="s">
        <v>91</v>
      </c>
      <c r="I2945" s="15" t="s">
        <v>91</v>
      </c>
      <c r="J2945" s="26"/>
      <c r="K2945" s="17">
        <f t="shared" si="289"/>
        <v>0</v>
      </c>
      <c r="L2945" s="15"/>
      <c r="M2945" s="15"/>
      <c r="N2945" s="15"/>
      <c r="O2945" s="15"/>
      <c r="P2945" s="15"/>
      <c r="Q2945" s="15"/>
      <c r="R2945" s="15"/>
      <c r="S2945" s="19"/>
      <c r="T2945" s="15"/>
      <c r="U2945" s="17"/>
      <c r="V2945" s="15"/>
      <c r="W2945" s="15"/>
      <c r="X2945" s="15" t="s">
        <v>79</v>
      </c>
      <c r="Y2945" s="15"/>
      <c r="AB2945" s="20"/>
      <c r="AC2945" s="27" t="s">
        <v>18185</v>
      </c>
      <c r="AD2945" s="15"/>
      <c r="AE2945" s="21" t="s">
        <v>18186</v>
      </c>
      <c r="AF2945" s="15"/>
      <c r="AG2945" s="22">
        <f t="shared" si="290"/>
        <v>0.35483870967741937</v>
      </c>
      <c r="AH2945" s="15"/>
      <c r="AI2945" s="17"/>
      <c r="AJ2945" s="17"/>
      <c r="AK2945" s="17" t="e">
        <f>VLOOKUP(A2945,'[1]Deals (Exits)'!B:B,1,FALSE)</f>
        <v>#N/A</v>
      </c>
      <c r="AL2945" s="23"/>
      <c r="AM2945" s="17"/>
      <c r="AN2945" s="17"/>
      <c r="AO2945" s="17"/>
      <c r="AP2945" s="17"/>
      <c r="AQ2945" s="18"/>
      <c r="AR2945" s="18"/>
      <c r="AS2945" s="17"/>
      <c r="AT2945" s="17"/>
      <c r="AU2945" s="18"/>
      <c r="AV2945" s="17"/>
      <c r="AW2945" s="17"/>
      <c r="AX2945" s="17"/>
      <c r="AY2945" s="17"/>
      <c r="AZ2945" s="17"/>
      <c r="BA2945" s="17"/>
      <c r="BB2945" s="17"/>
      <c r="BC2945" s="17"/>
      <c r="BD2945" s="17"/>
      <c r="BE2945" s="17"/>
      <c r="BF2945" s="17"/>
      <c r="BG2945" s="17"/>
      <c r="BH2945" s="17"/>
      <c r="BI2945" s="17"/>
      <c r="BJ2945" s="17"/>
      <c r="BK2945" s="17"/>
      <c r="BL2945" s="17"/>
      <c r="BM2945" s="17"/>
      <c r="BN2945" s="15"/>
      <c r="BO2945" s="15"/>
      <c r="BP2945" s="22"/>
      <c r="BQ2945" s="15"/>
      <c r="BR2945" s="15"/>
      <c r="BS2945" s="15"/>
      <c r="BT2945" s="15"/>
      <c r="BU2945" s="15"/>
      <c r="BV2945" s="15"/>
      <c r="BW2945" s="15"/>
      <c r="BX2945" s="15"/>
      <c r="BY2945" s="15"/>
      <c r="BZ2945" s="15"/>
      <c r="CA2945" s="15"/>
      <c r="CB2945" s="15"/>
      <c r="CC2945" s="15"/>
      <c r="CD2945" s="15"/>
      <c r="CE2945" s="15"/>
      <c r="CF2945" s="15"/>
      <c r="CG2945" s="15"/>
      <c r="CH2945" s="15"/>
      <c r="CI2945" s="15"/>
      <c r="CJ2945" s="15"/>
    </row>
    <row r="2946" spans="1:88" ht="12.75">
      <c r="A2946" s="25" t="s">
        <v>18187</v>
      </c>
      <c r="B2946" s="15" t="s">
        <v>18188</v>
      </c>
      <c r="C2946" s="15" t="s">
        <v>58</v>
      </c>
      <c r="D2946" s="16">
        <v>2015</v>
      </c>
      <c r="E2946" s="15" t="s">
        <v>1472</v>
      </c>
      <c r="F2946" s="26"/>
      <c r="G2946" s="26" t="s">
        <v>91</v>
      </c>
      <c r="H2946" s="26" t="s">
        <v>91</v>
      </c>
      <c r="I2946" s="15" t="s">
        <v>91</v>
      </c>
      <c r="J2946" s="26"/>
      <c r="K2946" s="17">
        <f t="shared" si="289"/>
        <v>0</v>
      </c>
      <c r="L2946" s="15"/>
      <c r="M2946" s="15"/>
      <c r="N2946" s="15"/>
      <c r="O2946" s="15"/>
      <c r="P2946" s="15"/>
      <c r="Q2946" s="15"/>
      <c r="R2946" s="15"/>
      <c r="S2946" s="19"/>
      <c r="T2946" s="15"/>
      <c r="U2946" s="17"/>
      <c r="V2946" s="15"/>
      <c r="W2946" s="15"/>
      <c r="X2946" s="15" t="s">
        <v>404</v>
      </c>
      <c r="Y2946" s="15" t="s">
        <v>11803</v>
      </c>
      <c r="AB2946" s="20"/>
      <c r="AC2946" s="21" t="s">
        <v>18189</v>
      </c>
      <c r="AD2946" s="15"/>
      <c r="AE2946" s="21" t="s">
        <v>18190</v>
      </c>
      <c r="AF2946" s="21" t="s">
        <v>18191</v>
      </c>
      <c r="AG2946" s="22">
        <f t="shared" si="290"/>
        <v>0.41935483870967744</v>
      </c>
      <c r="AH2946" s="15"/>
      <c r="AI2946" s="17"/>
      <c r="AJ2946" s="17"/>
      <c r="AK2946" s="17" t="e">
        <f>VLOOKUP(A2946,'[1]Deals (Exits)'!B:B,1,FALSE)</f>
        <v>#N/A</v>
      </c>
      <c r="AL2946" s="23"/>
      <c r="AM2946" s="17"/>
      <c r="AN2946" s="17"/>
      <c r="AO2946" s="17"/>
      <c r="AP2946" s="17"/>
      <c r="AQ2946" s="18"/>
      <c r="AR2946" s="18"/>
      <c r="AS2946" s="17"/>
      <c r="AT2946" s="17"/>
      <c r="AU2946" s="18"/>
      <c r="AV2946" s="17"/>
      <c r="AW2946" s="17"/>
      <c r="AX2946" s="17"/>
      <c r="AY2946" s="17"/>
      <c r="AZ2946" s="17"/>
      <c r="BA2946" s="17"/>
      <c r="BB2946" s="17"/>
      <c r="BC2946" s="17"/>
      <c r="BD2946" s="17"/>
      <c r="BE2946" s="17"/>
      <c r="BF2946" s="17"/>
      <c r="BG2946" s="17"/>
      <c r="BH2946" s="17"/>
      <c r="BI2946" s="17"/>
      <c r="BJ2946" s="17"/>
      <c r="BK2946" s="17"/>
      <c r="BL2946" s="17"/>
      <c r="BM2946" s="17"/>
      <c r="BN2946" s="15"/>
      <c r="BO2946" s="15"/>
      <c r="BP2946" s="22"/>
      <c r="BQ2946" s="15"/>
      <c r="BR2946" s="15"/>
      <c r="BS2946" s="15"/>
      <c r="BT2946" s="15"/>
      <c r="BU2946" s="15"/>
      <c r="BV2946" s="15"/>
      <c r="BW2946" s="15"/>
      <c r="BX2946" s="15"/>
      <c r="BY2946" s="15"/>
      <c r="BZ2946" s="15"/>
      <c r="CA2946" s="15"/>
      <c r="CB2946" s="15"/>
      <c r="CC2946" s="15"/>
      <c r="CD2946" s="15"/>
      <c r="CE2946" s="15"/>
      <c r="CF2946" s="15"/>
      <c r="CG2946" s="15"/>
      <c r="CH2946" s="15"/>
      <c r="CI2946" s="15"/>
      <c r="CJ2946" s="15"/>
    </row>
    <row r="2947" spans="1:88" ht="12.75">
      <c r="A2947" t="s">
        <v>18192</v>
      </c>
      <c r="B2947" s="15" t="s">
        <v>18193</v>
      </c>
      <c r="C2947" s="15" t="s">
        <v>58</v>
      </c>
      <c r="D2947" s="16">
        <v>2015</v>
      </c>
      <c r="E2947" s="15" t="s">
        <v>90</v>
      </c>
      <c r="F2947" s="26"/>
      <c r="G2947" s="26" t="s">
        <v>91</v>
      </c>
      <c r="H2947" s="26" t="s">
        <v>91</v>
      </c>
      <c r="I2947" s="15" t="s">
        <v>91</v>
      </c>
      <c r="J2947" s="26"/>
      <c r="K2947" s="17">
        <f t="shared" si="289"/>
        <v>0</v>
      </c>
      <c r="L2947" s="15"/>
      <c r="M2947" s="15"/>
      <c r="N2947" s="15"/>
      <c r="O2947" s="15"/>
      <c r="P2947" s="15"/>
      <c r="Q2947" s="15"/>
      <c r="R2947" s="15"/>
      <c r="S2947" s="19"/>
      <c r="T2947" s="15"/>
      <c r="U2947" s="17"/>
      <c r="V2947" s="15"/>
      <c r="W2947" s="15"/>
      <c r="X2947" s="15" t="s">
        <v>79</v>
      </c>
      <c r="Y2947" s="15" t="s">
        <v>18132</v>
      </c>
      <c r="AB2947" s="20"/>
      <c r="AC2947" s="21" t="s">
        <v>18194</v>
      </c>
      <c r="AD2947" s="21" t="s">
        <v>18195</v>
      </c>
      <c r="AE2947" s="21" t="s">
        <v>18196</v>
      </c>
      <c r="AF2947" s="21" t="s">
        <v>18197</v>
      </c>
      <c r="AG2947" s="22">
        <f t="shared" si="290"/>
        <v>0.45161290322580644</v>
      </c>
      <c r="AH2947" s="15"/>
      <c r="AI2947" s="17"/>
      <c r="AJ2947" s="17"/>
      <c r="AK2947" s="17" t="e">
        <f>VLOOKUP(A2947,'[1]Deals (Exits)'!B:B,1,FALSE)</f>
        <v>#N/A</v>
      </c>
      <c r="AL2947" s="23"/>
      <c r="AM2947" s="17"/>
      <c r="AN2947" s="17"/>
      <c r="AO2947" s="17"/>
      <c r="AP2947" s="17"/>
      <c r="AQ2947" s="18"/>
      <c r="AR2947" s="18"/>
      <c r="AS2947" s="17"/>
      <c r="AT2947" s="17"/>
      <c r="AU2947" s="18"/>
      <c r="AV2947" s="17"/>
      <c r="AW2947" s="17"/>
      <c r="AX2947" s="17"/>
      <c r="AY2947" s="17"/>
      <c r="AZ2947" s="17"/>
      <c r="BA2947" s="17"/>
      <c r="BB2947" s="17"/>
      <c r="BC2947" s="17"/>
      <c r="BD2947" s="17"/>
      <c r="BE2947" s="17"/>
      <c r="BF2947" s="17"/>
      <c r="BG2947" s="17"/>
      <c r="BH2947" s="17"/>
      <c r="BI2947" s="17"/>
      <c r="BJ2947" s="17"/>
      <c r="BK2947" s="17"/>
      <c r="BL2947" s="17"/>
      <c r="BM2947" s="17"/>
      <c r="BN2947" s="15"/>
      <c r="BO2947" s="15"/>
      <c r="BP2947" s="22"/>
      <c r="BQ2947" s="15"/>
      <c r="BR2947" s="15"/>
      <c r="BS2947" s="15"/>
      <c r="BT2947" s="15"/>
      <c r="BU2947" s="15"/>
      <c r="BV2947" s="15"/>
      <c r="BW2947" s="15"/>
      <c r="BX2947" s="15"/>
      <c r="BY2947" s="15"/>
      <c r="BZ2947" s="15"/>
      <c r="CA2947" s="15"/>
      <c r="CB2947" s="15"/>
      <c r="CC2947" s="15"/>
      <c r="CD2947" s="15"/>
      <c r="CE2947" s="15"/>
      <c r="CF2947" s="15"/>
      <c r="CG2947" s="15"/>
      <c r="CH2947" s="15"/>
      <c r="CI2947" s="15"/>
      <c r="CJ2947" s="15"/>
    </row>
    <row r="2948" spans="1:88" ht="12.75">
      <c r="A2948" s="25" t="s">
        <v>18198</v>
      </c>
      <c r="B2948" s="15" t="s">
        <v>18199</v>
      </c>
      <c r="C2948" s="15" t="s">
        <v>58</v>
      </c>
      <c r="D2948" s="16">
        <v>2017</v>
      </c>
      <c r="E2948" s="15" t="s">
        <v>1472</v>
      </c>
      <c r="F2948" s="26"/>
      <c r="G2948" s="26" t="s">
        <v>91</v>
      </c>
      <c r="H2948" s="26" t="s">
        <v>91</v>
      </c>
      <c r="I2948" s="15" t="s">
        <v>91</v>
      </c>
      <c r="J2948" s="26"/>
      <c r="K2948" s="17">
        <f t="shared" si="289"/>
        <v>0</v>
      </c>
      <c r="L2948" s="15"/>
      <c r="M2948" s="15"/>
      <c r="N2948" s="15"/>
      <c r="O2948" s="15"/>
      <c r="P2948" s="15"/>
      <c r="Q2948" s="15"/>
      <c r="R2948" s="15"/>
      <c r="S2948" s="19"/>
      <c r="T2948" s="15"/>
      <c r="U2948" s="17"/>
      <c r="V2948" s="15"/>
      <c r="W2948" s="15"/>
      <c r="X2948" s="15" t="s">
        <v>404</v>
      </c>
      <c r="Y2948" s="15" t="s">
        <v>18151</v>
      </c>
      <c r="AB2948" s="20"/>
      <c r="AC2948" s="21" t="s">
        <v>18200</v>
      </c>
      <c r="AD2948" s="21" t="s">
        <v>18201</v>
      </c>
      <c r="AE2948" s="21" t="s">
        <v>18202</v>
      </c>
      <c r="AF2948" s="21" t="s">
        <v>18203</v>
      </c>
      <c r="AG2948" s="22">
        <f t="shared" si="290"/>
        <v>0.45161290322580644</v>
      </c>
      <c r="AH2948" s="15"/>
      <c r="AI2948" s="17"/>
      <c r="AJ2948" s="17"/>
      <c r="AK2948" s="17" t="e">
        <f>VLOOKUP(A2948,'[1]Deals (Exits)'!B:B,1,FALSE)</f>
        <v>#N/A</v>
      </c>
      <c r="AL2948" s="23"/>
      <c r="AM2948" s="17"/>
      <c r="AN2948" s="17"/>
      <c r="AO2948" s="17"/>
      <c r="AP2948" s="17"/>
      <c r="AQ2948" s="18"/>
      <c r="AR2948" s="18"/>
      <c r="AS2948" s="17"/>
      <c r="AT2948" s="17"/>
      <c r="AU2948" s="18"/>
      <c r="AV2948" s="17"/>
      <c r="AW2948" s="17"/>
      <c r="AX2948" s="17"/>
      <c r="AY2948" s="17"/>
      <c r="AZ2948" s="17"/>
      <c r="BA2948" s="17"/>
      <c r="BB2948" s="17"/>
      <c r="BC2948" s="17"/>
      <c r="BD2948" s="17"/>
      <c r="BE2948" s="17"/>
      <c r="BF2948" s="17"/>
      <c r="BG2948" s="17"/>
      <c r="BH2948" s="17"/>
      <c r="BI2948" s="17"/>
      <c r="BJ2948" s="17"/>
      <c r="BK2948" s="17"/>
      <c r="BL2948" s="17"/>
      <c r="BM2948" s="17"/>
      <c r="BN2948" s="15"/>
      <c r="BO2948" s="15"/>
      <c r="BP2948" s="22"/>
      <c r="BQ2948" s="15"/>
      <c r="BR2948" s="15"/>
      <c r="BS2948" s="15"/>
      <c r="BT2948" s="15"/>
      <c r="BU2948" s="15"/>
      <c r="BV2948" s="15"/>
      <c r="BW2948" s="15"/>
      <c r="BX2948" s="15"/>
      <c r="BY2948" s="15"/>
      <c r="BZ2948" s="15"/>
      <c r="CA2948" s="15"/>
      <c r="CB2948" s="15"/>
      <c r="CC2948" s="15"/>
      <c r="CD2948" s="15"/>
      <c r="CE2948" s="15"/>
      <c r="CF2948" s="15"/>
      <c r="CG2948" s="15"/>
      <c r="CH2948" s="15"/>
      <c r="CI2948" s="15"/>
      <c r="CJ2948" s="15"/>
    </row>
    <row r="2949" spans="1:88" ht="12.75">
      <c r="A2949" t="s">
        <v>18204</v>
      </c>
      <c r="B2949" s="15" t="s">
        <v>18205</v>
      </c>
      <c r="C2949" s="15" t="s">
        <v>58</v>
      </c>
      <c r="D2949" s="16">
        <v>2013</v>
      </c>
      <c r="E2949" s="15" t="s">
        <v>90</v>
      </c>
      <c r="F2949" s="26"/>
      <c r="G2949" s="26" t="s">
        <v>91</v>
      </c>
      <c r="H2949" s="26" t="s">
        <v>91</v>
      </c>
      <c r="I2949" s="15" t="s">
        <v>91</v>
      </c>
      <c r="J2949" s="26"/>
      <c r="K2949" s="17">
        <f t="shared" si="289"/>
        <v>0</v>
      </c>
      <c r="L2949" s="15"/>
      <c r="M2949" s="15"/>
      <c r="N2949" s="15"/>
      <c r="O2949" s="15"/>
      <c r="P2949" s="15"/>
      <c r="Q2949" s="15"/>
      <c r="R2949" s="15"/>
      <c r="S2949" s="19"/>
      <c r="T2949" s="15"/>
      <c r="U2949" s="17"/>
      <c r="V2949" s="15"/>
      <c r="W2949" s="15"/>
      <c r="X2949" s="15" t="s">
        <v>64</v>
      </c>
      <c r="Y2949" s="15" t="s">
        <v>18206</v>
      </c>
      <c r="AB2949" s="20"/>
      <c r="AC2949" s="21" t="s">
        <v>18207</v>
      </c>
      <c r="AD2949" s="15"/>
      <c r="AE2949" s="15"/>
      <c r="AF2949" s="15"/>
      <c r="AG2949" s="22">
        <f t="shared" si="290"/>
        <v>0.35483870967741937</v>
      </c>
      <c r="AH2949" s="15"/>
      <c r="AI2949" s="17"/>
      <c r="AJ2949" s="17"/>
      <c r="AK2949" s="17" t="e">
        <f>VLOOKUP(A2949,'[1]Deals (Exits)'!B:B,1,FALSE)</f>
        <v>#N/A</v>
      </c>
      <c r="AL2949" s="23"/>
      <c r="AM2949" s="17"/>
      <c r="AN2949" s="17"/>
      <c r="AO2949" s="17"/>
      <c r="AP2949" s="17"/>
      <c r="AQ2949" s="18"/>
      <c r="AR2949" s="18"/>
      <c r="AS2949" s="17"/>
      <c r="AT2949" s="17"/>
      <c r="AU2949" s="18"/>
      <c r="AV2949" s="17"/>
      <c r="AW2949" s="17"/>
      <c r="AX2949" s="17"/>
      <c r="AY2949" s="17"/>
      <c r="AZ2949" s="17"/>
      <c r="BA2949" s="17"/>
      <c r="BB2949" s="17"/>
      <c r="BC2949" s="17"/>
      <c r="BD2949" s="17"/>
      <c r="BE2949" s="17"/>
      <c r="BF2949" s="17"/>
      <c r="BG2949" s="17"/>
      <c r="BH2949" s="17"/>
      <c r="BI2949" s="17"/>
      <c r="BJ2949" s="17"/>
      <c r="BK2949" s="17"/>
      <c r="BL2949" s="17"/>
      <c r="BM2949" s="17"/>
      <c r="BN2949" s="15"/>
      <c r="BO2949" s="15"/>
      <c r="BP2949" s="22"/>
      <c r="BQ2949" s="15"/>
      <c r="BR2949" s="15"/>
      <c r="BS2949" s="15"/>
      <c r="BT2949" s="15"/>
      <c r="BU2949" s="15"/>
      <c r="BV2949" s="15"/>
      <c r="BW2949" s="15"/>
      <c r="BX2949" s="15"/>
      <c r="BY2949" s="15"/>
      <c r="BZ2949" s="15"/>
      <c r="CA2949" s="15"/>
      <c r="CB2949" s="15"/>
      <c r="CC2949" s="15"/>
      <c r="CD2949" s="15"/>
      <c r="CE2949" s="15"/>
      <c r="CF2949" s="15"/>
      <c r="CG2949" s="15"/>
      <c r="CH2949" s="15"/>
      <c r="CI2949" s="15"/>
      <c r="CJ2949" s="15"/>
    </row>
    <row r="2950" spans="1:88" ht="12.75">
      <c r="A2950" s="25" t="s">
        <v>18208</v>
      </c>
      <c r="B2950" s="15" t="s">
        <v>18209</v>
      </c>
      <c r="C2950" s="15" t="s">
        <v>58</v>
      </c>
      <c r="D2950" s="16">
        <v>2013</v>
      </c>
      <c r="E2950" s="15" t="s">
        <v>17607</v>
      </c>
      <c r="F2950" s="26"/>
      <c r="G2950" s="26" t="s">
        <v>91</v>
      </c>
      <c r="H2950" s="26" t="s">
        <v>91</v>
      </c>
      <c r="I2950" s="15" t="s">
        <v>91</v>
      </c>
      <c r="J2950" s="26"/>
      <c r="K2950" s="17">
        <f t="shared" si="289"/>
        <v>0</v>
      </c>
      <c r="L2950" s="15"/>
      <c r="M2950" s="15"/>
      <c r="N2950" s="15"/>
      <c r="O2950" s="15"/>
      <c r="P2950" s="15"/>
      <c r="Q2950" s="15"/>
      <c r="R2950" s="15"/>
      <c r="S2950" s="19"/>
      <c r="T2950" s="15"/>
      <c r="U2950" s="17"/>
      <c r="V2950" s="15"/>
      <c r="W2950" s="15"/>
      <c r="X2950" s="15" t="s">
        <v>404</v>
      </c>
      <c r="Y2950" s="15" t="s">
        <v>18210</v>
      </c>
      <c r="AB2950" s="20"/>
      <c r="AC2950" s="27" t="s">
        <v>18211</v>
      </c>
      <c r="AD2950" s="21" t="s">
        <v>18212</v>
      </c>
      <c r="AE2950" s="21" t="s">
        <v>18213</v>
      </c>
      <c r="AF2950" s="21" t="s">
        <v>18214</v>
      </c>
      <c r="AG2950" s="22">
        <f t="shared" si="290"/>
        <v>0.45161290322580644</v>
      </c>
      <c r="AH2950" s="15"/>
      <c r="AI2950" s="17"/>
      <c r="AJ2950" s="17"/>
      <c r="AK2950" s="17" t="e">
        <f>VLOOKUP(A2950,'[1]Deals (Exits)'!B:B,1,FALSE)</f>
        <v>#N/A</v>
      </c>
      <c r="AL2950" s="23"/>
      <c r="AM2950" s="17"/>
      <c r="AN2950" s="17"/>
      <c r="AO2950" s="17"/>
      <c r="AP2950" s="17"/>
      <c r="AQ2950" s="18"/>
      <c r="AR2950" s="18"/>
      <c r="AS2950" s="17"/>
      <c r="AT2950" s="17"/>
      <c r="AU2950" s="18"/>
      <c r="AV2950" s="17"/>
      <c r="AW2950" s="17"/>
      <c r="AX2950" s="17"/>
      <c r="AY2950" s="17"/>
      <c r="AZ2950" s="17"/>
      <c r="BA2950" s="17"/>
      <c r="BB2950" s="17"/>
      <c r="BC2950" s="17"/>
      <c r="BD2950" s="17"/>
      <c r="BE2950" s="17"/>
      <c r="BF2950" s="17"/>
      <c r="BG2950" s="17"/>
      <c r="BH2950" s="17"/>
      <c r="BI2950" s="17"/>
      <c r="BJ2950" s="17"/>
      <c r="BK2950" s="17"/>
      <c r="BL2950" s="17"/>
      <c r="BM2950" s="17"/>
      <c r="BN2950" s="15"/>
      <c r="BO2950" s="15"/>
      <c r="BP2950" s="22"/>
      <c r="BQ2950" s="15"/>
      <c r="BR2950" s="15"/>
      <c r="BS2950" s="15"/>
      <c r="BT2950" s="15"/>
      <c r="BU2950" s="15"/>
      <c r="BV2950" s="15"/>
      <c r="BW2950" s="15"/>
      <c r="BX2950" s="15"/>
      <c r="BY2950" s="15"/>
      <c r="BZ2950" s="15"/>
      <c r="CA2950" s="15"/>
      <c r="CB2950" s="15"/>
      <c r="CC2950" s="15"/>
      <c r="CD2950" s="15"/>
      <c r="CE2950" s="15"/>
      <c r="CF2950" s="15"/>
      <c r="CG2950" s="15"/>
      <c r="CH2950" s="15"/>
      <c r="CI2950" s="15"/>
      <c r="CJ2950" s="15"/>
    </row>
    <row r="2951" spans="1:88" ht="12.75">
      <c r="A2951" t="s">
        <v>18215</v>
      </c>
      <c r="B2951" s="15" t="s">
        <v>18216</v>
      </c>
      <c r="C2951" s="15" t="s">
        <v>58</v>
      </c>
      <c r="D2951" s="16">
        <v>2014</v>
      </c>
      <c r="E2951" s="15" t="s">
        <v>90</v>
      </c>
      <c r="F2951" s="26"/>
      <c r="G2951" s="26" t="s">
        <v>91</v>
      </c>
      <c r="H2951" s="26" t="s">
        <v>91</v>
      </c>
      <c r="I2951" s="15" t="s">
        <v>91</v>
      </c>
      <c r="J2951" s="26"/>
      <c r="K2951" s="17">
        <f t="shared" si="289"/>
        <v>0</v>
      </c>
      <c r="L2951" s="15"/>
      <c r="M2951" s="15"/>
      <c r="N2951" s="15"/>
      <c r="O2951" s="15"/>
      <c r="P2951" s="15"/>
      <c r="Q2951" s="15"/>
      <c r="R2951" s="15"/>
      <c r="S2951" s="19"/>
      <c r="T2951" s="15"/>
      <c r="U2951" s="17"/>
      <c r="V2951" s="15"/>
      <c r="W2951" s="15"/>
      <c r="X2951" s="15" t="s">
        <v>404</v>
      </c>
      <c r="Y2951" s="15" t="s">
        <v>18132</v>
      </c>
      <c r="AB2951" s="20"/>
      <c r="AC2951" s="21" t="s">
        <v>18217</v>
      </c>
      <c r="AD2951" s="21" t="s">
        <v>18218</v>
      </c>
      <c r="AE2951" s="21" t="s">
        <v>18219</v>
      </c>
      <c r="AF2951" s="21" t="s">
        <v>18220</v>
      </c>
      <c r="AG2951" s="22">
        <f t="shared" si="290"/>
        <v>0.45161290322580644</v>
      </c>
      <c r="AH2951" s="15"/>
      <c r="AI2951" s="17"/>
      <c r="AJ2951" s="17"/>
      <c r="AK2951" s="17" t="e">
        <f>VLOOKUP(A2951,'[1]Deals (Exits)'!B:B,1,FALSE)</f>
        <v>#N/A</v>
      </c>
      <c r="AL2951" s="23"/>
      <c r="AM2951" s="17"/>
      <c r="AN2951" s="17"/>
      <c r="AO2951" s="17"/>
      <c r="AP2951" s="17"/>
      <c r="AQ2951" s="18"/>
      <c r="AR2951" s="18"/>
      <c r="AS2951" s="17"/>
      <c r="AT2951" s="17"/>
      <c r="AU2951" s="18"/>
      <c r="AV2951" s="17"/>
      <c r="AW2951" s="17"/>
      <c r="AX2951" s="17"/>
      <c r="AY2951" s="17"/>
      <c r="AZ2951" s="17"/>
      <c r="BA2951" s="17"/>
      <c r="BB2951" s="17"/>
      <c r="BC2951" s="17"/>
      <c r="BD2951" s="17"/>
      <c r="BE2951" s="17"/>
      <c r="BF2951" s="17"/>
      <c r="BG2951" s="17"/>
      <c r="BH2951" s="17"/>
      <c r="BI2951" s="17"/>
      <c r="BJ2951" s="17"/>
      <c r="BK2951" s="17"/>
      <c r="BL2951" s="17"/>
      <c r="BM2951" s="17"/>
      <c r="BN2951" s="15"/>
      <c r="BO2951" s="15"/>
      <c r="BP2951" s="22"/>
      <c r="BQ2951" s="15"/>
      <c r="BR2951" s="15"/>
      <c r="BS2951" s="15"/>
      <c r="BT2951" s="15"/>
      <c r="BU2951" s="15"/>
      <c r="BV2951" s="15"/>
      <c r="BW2951" s="15"/>
      <c r="BX2951" s="15"/>
      <c r="BY2951" s="15"/>
      <c r="BZ2951" s="15"/>
      <c r="CA2951" s="15"/>
      <c r="CB2951" s="15"/>
      <c r="CC2951" s="15"/>
      <c r="CD2951" s="15"/>
      <c r="CE2951" s="15"/>
      <c r="CF2951" s="15"/>
      <c r="CG2951" s="15"/>
      <c r="CH2951" s="15"/>
      <c r="CI2951" s="15"/>
      <c r="CJ2951" s="15"/>
    </row>
    <row r="2952" spans="1:88" ht="12.75">
      <c r="A2952" s="25" t="s">
        <v>18221</v>
      </c>
      <c r="B2952" s="15" t="s">
        <v>18222</v>
      </c>
      <c r="C2952" s="15" t="s">
        <v>58</v>
      </c>
      <c r="D2952" s="16">
        <v>2010</v>
      </c>
      <c r="E2952" s="15" t="s">
        <v>2406</v>
      </c>
      <c r="F2952" s="26"/>
      <c r="G2952" s="26" t="s">
        <v>91</v>
      </c>
      <c r="H2952" s="26" t="s">
        <v>91</v>
      </c>
      <c r="I2952" s="15" t="s">
        <v>91</v>
      </c>
      <c r="J2952" s="26"/>
      <c r="K2952" s="17">
        <f t="shared" si="289"/>
        <v>0</v>
      </c>
      <c r="L2952" s="15"/>
      <c r="M2952" s="15"/>
      <c r="N2952" s="15"/>
      <c r="O2952" s="15"/>
      <c r="P2952" s="15"/>
      <c r="Q2952" s="15"/>
      <c r="R2952" s="15"/>
      <c r="S2952" s="19"/>
      <c r="T2952" s="15"/>
      <c r="U2952" s="17"/>
      <c r="V2952" s="15"/>
      <c r="W2952" s="15"/>
      <c r="X2952" s="15" t="s">
        <v>404</v>
      </c>
      <c r="Y2952" s="15" t="s">
        <v>11803</v>
      </c>
      <c r="AB2952" s="20"/>
      <c r="AC2952" s="21" t="s">
        <v>18223</v>
      </c>
      <c r="AD2952" t="s">
        <v>18224</v>
      </c>
      <c r="AE2952" s="15"/>
      <c r="AF2952" s="21" t="s">
        <v>18225</v>
      </c>
      <c r="AG2952" s="22">
        <f t="shared" si="290"/>
        <v>0.41935483870967744</v>
      </c>
      <c r="AH2952" s="15"/>
      <c r="AI2952" s="17"/>
      <c r="AJ2952" s="17"/>
      <c r="AK2952" s="17" t="e">
        <f>VLOOKUP(A2952,'[1]Deals (Exits)'!B:B,1,FALSE)</f>
        <v>#N/A</v>
      </c>
      <c r="AL2952" s="23"/>
      <c r="AM2952" s="17"/>
      <c r="AN2952" s="17"/>
      <c r="AO2952" s="17"/>
      <c r="AP2952" s="17"/>
      <c r="AQ2952" s="18"/>
      <c r="AR2952" s="18"/>
      <c r="AS2952" s="17"/>
      <c r="AT2952" s="17"/>
      <c r="AU2952" s="18"/>
      <c r="AV2952" s="17"/>
      <c r="AW2952" s="17"/>
      <c r="AX2952" s="17"/>
      <c r="AY2952" s="17"/>
      <c r="AZ2952" s="17"/>
      <c r="BA2952" s="17"/>
      <c r="BB2952" s="17"/>
      <c r="BC2952" s="17"/>
      <c r="BD2952" s="17"/>
      <c r="BE2952" s="17"/>
      <c r="BF2952" s="17"/>
      <c r="BG2952" s="17"/>
      <c r="BH2952" s="17"/>
      <c r="BI2952" s="17"/>
      <c r="BJ2952" s="17"/>
      <c r="BK2952" s="17"/>
      <c r="BL2952" s="17"/>
      <c r="BM2952" s="17"/>
      <c r="BN2952" s="15"/>
      <c r="BO2952" s="15"/>
      <c r="BP2952" s="22"/>
      <c r="BQ2952" s="15"/>
      <c r="BR2952" s="15"/>
      <c r="BS2952" s="15"/>
      <c r="BT2952" s="15"/>
      <c r="BU2952" s="15"/>
      <c r="BV2952" s="15"/>
      <c r="BW2952" s="15"/>
      <c r="BX2952" s="15"/>
      <c r="BY2952" s="15"/>
      <c r="BZ2952" s="15"/>
      <c r="CA2952" s="15"/>
      <c r="CB2952" s="15"/>
      <c r="CC2952" s="15"/>
      <c r="CD2952" s="15"/>
      <c r="CE2952" s="15"/>
      <c r="CF2952" s="15"/>
      <c r="CG2952" s="15"/>
      <c r="CH2952" s="15"/>
      <c r="CI2952" s="15"/>
      <c r="CJ2952" s="15"/>
    </row>
    <row r="2953" spans="1:88" ht="12.75">
      <c r="A2953" s="25" t="s">
        <v>18226</v>
      </c>
      <c r="B2953" s="15" t="s">
        <v>18227</v>
      </c>
      <c r="C2953" s="15" t="s">
        <v>58</v>
      </c>
      <c r="D2953" s="16">
        <v>2012</v>
      </c>
      <c r="E2953" s="15" t="s">
        <v>90</v>
      </c>
      <c r="F2953" s="26"/>
      <c r="G2953" s="26" t="s">
        <v>91</v>
      </c>
      <c r="H2953" s="26" t="s">
        <v>91</v>
      </c>
      <c r="I2953" s="15" t="s">
        <v>91</v>
      </c>
      <c r="J2953" s="26"/>
      <c r="K2953" s="17">
        <f t="shared" si="289"/>
        <v>0</v>
      </c>
      <c r="L2953" s="15"/>
      <c r="M2953" s="15"/>
      <c r="N2953" s="15"/>
      <c r="O2953" s="15"/>
      <c r="P2953" s="15"/>
      <c r="Q2953" s="15"/>
      <c r="R2953" s="15"/>
      <c r="S2953" s="19"/>
      <c r="T2953" s="15"/>
      <c r="U2953" s="17"/>
      <c r="V2953" s="15"/>
      <c r="W2953" s="15"/>
      <c r="X2953" s="15" t="s">
        <v>404</v>
      </c>
      <c r="Y2953" s="15" t="s">
        <v>18228</v>
      </c>
      <c r="AB2953" s="20"/>
      <c r="AC2953" s="21" t="s">
        <v>18229</v>
      </c>
      <c r="AD2953" s="21" t="s">
        <v>18230</v>
      </c>
      <c r="AE2953" s="21" t="s">
        <v>18231</v>
      </c>
      <c r="AF2953" s="21" t="s">
        <v>18232</v>
      </c>
      <c r="AG2953" s="22">
        <f t="shared" si="290"/>
        <v>0.45161290322580644</v>
      </c>
      <c r="AH2953" s="15"/>
      <c r="AI2953" s="17"/>
      <c r="AJ2953" s="17"/>
      <c r="AK2953" s="17" t="e">
        <f>VLOOKUP(A2953,'[1]Deals (Exits)'!B:B,1,FALSE)</f>
        <v>#N/A</v>
      </c>
      <c r="AL2953" s="23"/>
      <c r="AM2953" s="17"/>
      <c r="AN2953" s="17"/>
      <c r="AO2953" s="17"/>
      <c r="AP2953" s="17"/>
      <c r="AQ2953" s="18"/>
      <c r="AR2953" s="18"/>
      <c r="AS2953" s="17"/>
      <c r="AT2953" s="17"/>
      <c r="AU2953" s="18"/>
      <c r="AV2953" s="17"/>
      <c r="AW2953" s="17"/>
      <c r="AX2953" s="17"/>
      <c r="AY2953" s="17"/>
      <c r="AZ2953" s="17"/>
      <c r="BA2953" s="17"/>
      <c r="BB2953" s="17"/>
      <c r="BC2953" s="17"/>
      <c r="BD2953" s="17"/>
      <c r="BE2953" s="17"/>
      <c r="BF2953" s="17"/>
      <c r="BG2953" s="17"/>
      <c r="BH2953" s="17"/>
      <c r="BI2953" s="17"/>
      <c r="BJ2953" s="17"/>
      <c r="BK2953" s="17"/>
      <c r="BL2953" s="17"/>
      <c r="BM2953" s="17"/>
      <c r="BN2953" s="15"/>
      <c r="BO2953" s="15"/>
      <c r="BP2953" s="22"/>
      <c r="BQ2953" s="15"/>
      <c r="BR2953" s="15"/>
      <c r="BS2953" s="15"/>
      <c r="BT2953" s="15"/>
      <c r="BU2953" s="15"/>
      <c r="BV2953" s="15"/>
      <c r="BW2953" s="15"/>
      <c r="BX2953" s="15"/>
      <c r="BY2953" s="15"/>
      <c r="BZ2953" s="15"/>
      <c r="CA2953" s="15"/>
      <c r="CB2953" s="15"/>
      <c r="CC2953" s="15"/>
      <c r="CD2953" s="15"/>
      <c r="CE2953" s="15"/>
      <c r="CF2953" s="15"/>
      <c r="CG2953" s="15"/>
      <c r="CH2953" s="15"/>
      <c r="CI2953" s="15"/>
      <c r="CJ2953" s="15"/>
    </row>
    <row r="2954" spans="1:88" ht="12.75">
      <c r="A2954" s="25" t="s">
        <v>18233</v>
      </c>
      <c r="B2954" s="15" t="s">
        <v>18234</v>
      </c>
      <c r="C2954" s="15" t="s">
        <v>58</v>
      </c>
      <c r="D2954" s="16">
        <v>2013</v>
      </c>
      <c r="E2954" s="15" t="s">
        <v>1472</v>
      </c>
      <c r="F2954" s="26"/>
      <c r="G2954" s="26" t="s">
        <v>91</v>
      </c>
      <c r="H2954" s="26" t="s">
        <v>91</v>
      </c>
      <c r="I2954" s="15" t="s">
        <v>91</v>
      </c>
      <c r="J2954" s="26"/>
      <c r="K2954" s="17">
        <f t="shared" si="289"/>
        <v>0</v>
      </c>
      <c r="L2954" s="15"/>
      <c r="M2954" s="15"/>
      <c r="N2954" s="15"/>
      <c r="O2954" s="15"/>
      <c r="P2954" s="15"/>
      <c r="Q2954" s="15"/>
      <c r="R2954" s="15"/>
      <c r="S2954" s="19"/>
      <c r="T2954" s="15"/>
      <c r="U2954" s="17"/>
      <c r="V2954" s="15"/>
      <c r="W2954" s="15"/>
      <c r="X2954" s="15" t="s">
        <v>404</v>
      </c>
      <c r="Y2954" s="15" t="s">
        <v>18235</v>
      </c>
      <c r="AB2954" s="20"/>
      <c r="AC2954" s="21" t="s">
        <v>18236</v>
      </c>
      <c r="AD2954" s="21" t="s">
        <v>18237</v>
      </c>
      <c r="AE2954" s="21" t="s">
        <v>18238</v>
      </c>
      <c r="AF2954" s="21" t="s">
        <v>18239</v>
      </c>
      <c r="AG2954" s="22">
        <f t="shared" si="290"/>
        <v>0.45161290322580644</v>
      </c>
      <c r="AH2954" s="15"/>
      <c r="AI2954" s="17"/>
      <c r="AJ2954" s="17"/>
      <c r="AK2954" s="17" t="e">
        <f>VLOOKUP(A2954,'[1]Deals (Exits)'!B:B,1,FALSE)</f>
        <v>#N/A</v>
      </c>
      <c r="AL2954" s="23"/>
      <c r="AM2954" s="17"/>
      <c r="AN2954" s="17"/>
      <c r="AO2954" s="17"/>
      <c r="AP2954" s="17"/>
      <c r="AQ2954" s="18"/>
      <c r="AR2954" s="18"/>
      <c r="AS2954" s="17"/>
      <c r="AT2954" s="17"/>
      <c r="AU2954" s="18"/>
      <c r="AV2954" s="17"/>
      <c r="AW2954" s="17"/>
      <c r="AX2954" s="17"/>
      <c r="AY2954" s="17"/>
      <c r="AZ2954" s="17"/>
      <c r="BA2954" s="17"/>
      <c r="BB2954" s="17"/>
      <c r="BC2954" s="17"/>
      <c r="BD2954" s="17"/>
      <c r="BE2954" s="17"/>
      <c r="BF2954" s="17"/>
      <c r="BG2954" s="17"/>
      <c r="BH2954" s="17"/>
      <c r="BI2954" s="17"/>
      <c r="BJ2954" s="17"/>
      <c r="BK2954" s="17"/>
      <c r="BL2954" s="17"/>
      <c r="BM2954" s="17"/>
      <c r="BN2954" s="15"/>
      <c r="BO2954" s="15"/>
      <c r="BP2954" s="22"/>
      <c r="BQ2954" s="15"/>
      <c r="BR2954" s="15"/>
      <c r="BS2954" s="15"/>
      <c r="BT2954" s="15"/>
      <c r="BU2954" s="15"/>
      <c r="BV2954" s="15"/>
      <c r="BW2954" s="15"/>
      <c r="BX2954" s="15"/>
      <c r="BY2954" s="15"/>
      <c r="BZ2954" s="15"/>
      <c r="CA2954" s="15"/>
      <c r="CB2954" s="15"/>
      <c r="CC2954" s="15"/>
      <c r="CD2954" s="15"/>
      <c r="CE2954" s="15"/>
      <c r="CF2954" s="15"/>
      <c r="CG2954" s="15"/>
      <c r="CH2954" s="15"/>
      <c r="CI2954" s="15"/>
      <c r="CJ2954" s="15"/>
    </row>
    <row r="2955" spans="1:88" ht="12.75">
      <c r="A2955" t="s">
        <v>18240</v>
      </c>
      <c r="B2955" s="15" t="s">
        <v>18241</v>
      </c>
      <c r="C2955" s="15" t="s">
        <v>58</v>
      </c>
      <c r="D2955" s="16">
        <v>2016</v>
      </c>
      <c r="E2955" s="15" t="s">
        <v>90</v>
      </c>
      <c r="F2955" s="26"/>
      <c r="G2955" s="26" t="s">
        <v>91</v>
      </c>
      <c r="H2955" s="26" t="s">
        <v>91</v>
      </c>
      <c r="I2955" s="15" t="s">
        <v>91</v>
      </c>
      <c r="J2955" s="26"/>
      <c r="K2955" s="17">
        <f t="shared" si="289"/>
        <v>0</v>
      </c>
      <c r="L2955" s="15"/>
      <c r="M2955" s="15"/>
      <c r="N2955" s="15"/>
      <c r="O2955" s="15"/>
      <c r="P2955" s="15"/>
      <c r="Q2955" s="15"/>
      <c r="R2955" s="15"/>
      <c r="S2955" s="19"/>
      <c r="T2955" s="15"/>
      <c r="U2955" s="17"/>
      <c r="V2955" s="15"/>
      <c r="W2955" s="15"/>
      <c r="X2955" s="15" t="s">
        <v>107</v>
      </c>
      <c r="Y2955" s="15" t="s">
        <v>18242</v>
      </c>
      <c r="AB2955" s="20"/>
      <c r="AC2955" s="21" t="s">
        <v>18243</v>
      </c>
      <c r="AD2955" s="15"/>
      <c r="AE2955" s="15"/>
      <c r="AF2955" s="21" t="s">
        <v>18244</v>
      </c>
      <c r="AG2955" s="22">
        <f t="shared" si="290"/>
        <v>0.38709677419354838</v>
      </c>
      <c r="AH2955" s="15"/>
      <c r="AI2955" s="17"/>
      <c r="AJ2955" s="17"/>
      <c r="AK2955" s="17" t="e">
        <f>VLOOKUP(A2955,'[1]Deals (Exits)'!B:B,1,FALSE)</f>
        <v>#N/A</v>
      </c>
      <c r="AL2955" s="23"/>
      <c r="AM2955" s="17"/>
      <c r="AN2955" s="17"/>
      <c r="AO2955" s="17"/>
      <c r="AP2955" s="17"/>
      <c r="AQ2955" s="18"/>
      <c r="AR2955" s="18"/>
      <c r="AS2955" s="17"/>
      <c r="AT2955" s="17"/>
      <c r="AU2955" s="18"/>
      <c r="AV2955" s="17"/>
      <c r="AW2955" s="17"/>
      <c r="AX2955" s="17"/>
      <c r="AY2955" s="17"/>
      <c r="AZ2955" s="17"/>
      <c r="BA2955" s="17"/>
      <c r="BB2955" s="17"/>
      <c r="BC2955" s="17"/>
      <c r="BD2955" s="17"/>
      <c r="BE2955" s="17"/>
      <c r="BF2955" s="17"/>
      <c r="BG2955" s="17"/>
      <c r="BH2955" s="17"/>
      <c r="BI2955" s="17"/>
      <c r="BJ2955" s="17"/>
      <c r="BK2955" s="17"/>
      <c r="BL2955" s="17"/>
      <c r="BM2955" s="17"/>
      <c r="BN2955" s="15"/>
      <c r="BO2955" s="15"/>
      <c r="BP2955" s="22"/>
      <c r="BQ2955" s="15"/>
      <c r="BR2955" s="15"/>
      <c r="BS2955" s="15"/>
      <c r="BT2955" s="15"/>
      <c r="BU2955" s="15"/>
      <c r="BV2955" s="15"/>
      <c r="BW2955" s="15"/>
      <c r="BX2955" s="15"/>
      <c r="BY2955" s="15"/>
      <c r="BZ2955" s="15"/>
      <c r="CA2955" s="15"/>
      <c r="CB2955" s="15"/>
      <c r="CC2955" s="15"/>
      <c r="CD2955" s="15"/>
      <c r="CE2955" s="15"/>
      <c r="CF2955" s="15"/>
      <c r="CG2955" s="15"/>
      <c r="CH2955" s="15"/>
      <c r="CI2955" s="15"/>
      <c r="CJ2955" s="15"/>
    </row>
    <row r="2956" spans="1:88" ht="12.75">
      <c r="A2956" t="s">
        <v>18245</v>
      </c>
      <c r="B2956" s="15" t="s">
        <v>18246</v>
      </c>
      <c r="C2956" s="15" t="s">
        <v>58</v>
      </c>
      <c r="D2956" s="16">
        <v>2017</v>
      </c>
      <c r="E2956" s="15" t="s">
        <v>90</v>
      </c>
      <c r="F2956" s="26"/>
      <c r="G2956" s="26" t="s">
        <v>91</v>
      </c>
      <c r="H2956" s="26" t="s">
        <v>91</v>
      </c>
      <c r="I2956" s="15" t="s">
        <v>91</v>
      </c>
      <c r="J2956" s="26"/>
      <c r="K2956" s="17">
        <f t="shared" si="289"/>
        <v>0</v>
      </c>
      <c r="L2956" s="15"/>
      <c r="M2956" s="15"/>
      <c r="N2956" s="15"/>
      <c r="O2956" s="15"/>
      <c r="P2956" s="15"/>
      <c r="Q2956" s="15"/>
      <c r="R2956" s="15"/>
      <c r="S2956" s="19"/>
      <c r="T2956" s="15"/>
      <c r="U2956" s="17"/>
      <c r="V2956" s="15"/>
      <c r="W2956" s="15"/>
      <c r="X2956" s="15" t="s">
        <v>256</v>
      </c>
      <c r="Y2956" s="15" t="s">
        <v>522</v>
      </c>
      <c r="AB2956" s="20"/>
      <c r="AC2956" s="21" t="s">
        <v>18247</v>
      </c>
      <c r="AD2956" s="21" t="s">
        <v>18248</v>
      </c>
      <c r="AE2956" s="15"/>
      <c r="AF2956" s="21" t="s">
        <v>18249</v>
      </c>
      <c r="AG2956" s="22">
        <f t="shared" si="290"/>
        <v>0.41935483870967744</v>
      </c>
      <c r="AH2956" s="15"/>
      <c r="AI2956" s="17"/>
      <c r="AJ2956" s="17"/>
      <c r="AK2956" s="17" t="e">
        <f>VLOOKUP(A2956,'[1]Deals (Exits)'!B:B,1,FALSE)</f>
        <v>#N/A</v>
      </c>
      <c r="AL2956" s="23"/>
      <c r="AM2956" s="17"/>
      <c r="AN2956" s="17"/>
      <c r="AO2956" s="17"/>
      <c r="AP2956" s="17"/>
      <c r="AQ2956" s="18"/>
      <c r="AR2956" s="18"/>
      <c r="AS2956" s="17"/>
      <c r="AT2956" s="17"/>
      <c r="AU2956" s="18"/>
      <c r="AV2956" s="17"/>
      <c r="AW2956" s="17"/>
      <c r="AX2956" s="17"/>
      <c r="AY2956" s="17"/>
      <c r="AZ2956" s="17"/>
      <c r="BA2956" s="17"/>
      <c r="BB2956" s="17"/>
      <c r="BC2956" s="17"/>
      <c r="BD2956" s="17"/>
      <c r="BE2956" s="17"/>
      <c r="BF2956" s="17"/>
      <c r="BG2956" s="17"/>
      <c r="BH2956" s="17"/>
      <c r="BI2956" s="17"/>
      <c r="BJ2956" s="17"/>
      <c r="BK2956" s="17"/>
      <c r="BL2956" s="17"/>
      <c r="BM2956" s="17"/>
      <c r="BN2956" s="15"/>
      <c r="BO2956" s="15"/>
      <c r="BP2956" s="22"/>
      <c r="BQ2956" s="15"/>
      <c r="BR2956" s="15"/>
      <c r="BS2956" s="15"/>
      <c r="BT2956" s="15"/>
      <c r="BU2956" s="15"/>
      <c r="BV2956" s="15"/>
      <c r="BW2956" s="15"/>
      <c r="BX2956" s="15"/>
      <c r="BY2956" s="15"/>
      <c r="BZ2956" s="15"/>
      <c r="CA2956" s="15"/>
      <c r="CB2956" s="15"/>
      <c r="CC2956" s="15"/>
      <c r="CD2956" s="15"/>
      <c r="CE2956" s="15"/>
      <c r="CF2956" s="15"/>
      <c r="CG2956" s="15"/>
      <c r="CH2956" s="15"/>
      <c r="CI2956" s="15"/>
      <c r="CJ2956" s="15"/>
    </row>
    <row r="2957" spans="1:88" ht="12.75">
      <c r="A2957" t="s">
        <v>18250</v>
      </c>
      <c r="B2957" s="15" t="s">
        <v>18251</v>
      </c>
      <c r="C2957" s="15" t="s">
        <v>58</v>
      </c>
      <c r="D2957" s="16">
        <v>2010</v>
      </c>
      <c r="E2957" s="15" t="s">
        <v>18252</v>
      </c>
      <c r="F2957" s="26"/>
      <c r="G2957" s="26" t="s">
        <v>75</v>
      </c>
      <c r="H2957" s="26" t="s">
        <v>91</v>
      </c>
      <c r="I2957" s="15" t="s">
        <v>91</v>
      </c>
      <c r="J2957" s="26"/>
      <c r="K2957" s="17">
        <f t="shared" si="289"/>
        <v>0</v>
      </c>
      <c r="L2957" s="15"/>
      <c r="M2957" s="15"/>
      <c r="N2957" s="15"/>
      <c r="O2957" s="15"/>
      <c r="P2957" s="15"/>
      <c r="Q2957" s="15"/>
      <c r="R2957" s="15"/>
      <c r="S2957" s="19"/>
      <c r="T2957" s="15"/>
      <c r="U2957" s="17"/>
      <c r="V2957" s="15"/>
      <c r="W2957" s="15"/>
      <c r="X2957" s="15" t="s">
        <v>256</v>
      </c>
      <c r="Y2957" s="15" t="s">
        <v>18151</v>
      </c>
      <c r="AB2957" s="20"/>
      <c r="AC2957" s="21" t="s">
        <v>18253</v>
      </c>
      <c r="AD2957" s="15"/>
      <c r="AE2957" s="15"/>
      <c r="AF2957" s="15"/>
      <c r="AG2957" s="22">
        <f t="shared" si="290"/>
        <v>0.35483870967741937</v>
      </c>
      <c r="AH2957" s="15"/>
      <c r="AI2957" s="17"/>
      <c r="AJ2957" s="17"/>
      <c r="AK2957" s="17" t="e">
        <f>VLOOKUP(A2957,'[1]Deals (Exits)'!B:B,1,FALSE)</f>
        <v>#N/A</v>
      </c>
      <c r="AL2957" s="23"/>
      <c r="AM2957" s="17"/>
      <c r="AN2957" s="17"/>
      <c r="AO2957" s="17"/>
      <c r="AP2957" s="17"/>
      <c r="AQ2957" s="18"/>
      <c r="AR2957" s="18"/>
      <c r="AS2957" s="17"/>
      <c r="AT2957" s="17"/>
      <c r="AU2957" s="18"/>
      <c r="AV2957" s="17"/>
      <c r="AW2957" s="17"/>
      <c r="AX2957" s="17"/>
      <c r="AY2957" s="17"/>
      <c r="AZ2957" s="17"/>
      <c r="BA2957" s="17"/>
      <c r="BB2957" s="17"/>
      <c r="BC2957" s="17"/>
      <c r="BD2957" s="17"/>
      <c r="BE2957" s="17"/>
      <c r="BF2957" s="17"/>
      <c r="BG2957" s="17"/>
      <c r="BH2957" s="17"/>
      <c r="BI2957" s="17"/>
      <c r="BJ2957" s="17"/>
      <c r="BK2957" s="17"/>
      <c r="BL2957" s="17"/>
      <c r="BM2957" s="17"/>
      <c r="BN2957" s="15"/>
      <c r="BO2957" s="15"/>
      <c r="BP2957" s="22"/>
      <c r="BQ2957" s="15"/>
      <c r="BR2957" s="15"/>
      <c r="BS2957" s="15"/>
      <c r="BT2957" s="15"/>
      <c r="BU2957" s="15"/>
      <c r="BV2957" s="15"/>
      <c r="BW2957" s="15"/>
      <c r="BX2957" s="15"/>
      <c r="BY2957" s="15"/>
      <c r="BZ2957" s="15"/>
      <c r="CA2957" s="15"/>
      <c r="CB2957" s="15"/>
      <c r="CC2957" s="15"/>
      <c r="CD2957" s="15"/>
      <c r="CE2957" s="15"/>
      <c r="CF2957" s="15"/>
      <c r="CG2957" s="15"/>
      <c r="CH2957" s="15"/>
      <c r="CI2957" s="15"/>
      <c r="CJ2957" s="15"/>
    </row>
    <row r="2958" spans="1:88" ht="12.75">
      <c r="A2958" s="25" t="s">
        <v>18254</v>
      </c>
      <c r="B2958" s="15" t="s">
        <v>18255</v>
      </c>
      <c r="C2958" s="15" t="s">
        <v>58</v>
      </c>
      <c r="D2958" s="16">
        <v>2013</v>
      </c>
      <c r="E2958" s="15" t="s">
        <v>90</v>
      </c>
      <c r="F2958" s="26"/>
      <c r="G2958" s="26" t="s">
        <v>91</v>
      </c>
      <c r="H2958" s="26" t="s">
        <v>91</v>
      </c>
      <c r="I2958" s="15" t="s">
        <v>91</v>
      </c>
      <c r="J2958" s="26"/>
      <c r="K2958" s="17">
        <f t="shared" si="289"/>
        <v>0</v>
      </c>
      <c r="L2958" s="15"/>
      <c r="M2958" s="15"/>
      <c r="N2958" s="15"/>
      <c r="O2958" s="15"/>
      <c r="P2958" s="15"/>
      <c r="Q2958" s="15"/>
      <c r="R2958" s="15"/>
      <c r="S2958" s="19"/>
      <c r="T2958" s="15"/>
      <c r="U2958" s="17"/>
      <c r="V2958" s="15"/>
      <c r="W2958" s="15"/>
      <c r="X2958" s="15" t="s">
        <v>404</v>
      </c>
      <c r="Y2958" s="15" t="s">
        <v>18256</v>
      </c>
      <c r="AB2958" s="20"/>
      <c r="AC2958" s="21" t="s">
        <v>18257</v>
      </c>
      <c r="AD2958" s="21" t="s">
        <v>18258</v>
      </c>
      <c r="AE2958" s="21" t="s">
        <v>18259</v>
      </c>
      <c r="AF2958" s="21" t="s">
        <v>18260</v>
      </c>
      <c r="AG2958" s="22">
        <f t="shared" si="290"/>
        <v>0.45161290322580644</v>
      </c>
      <c r="AH2958" s="15"/>
      <c r="AI2958" s="17"/>
      <c r="AJ2958" s="17"/>
      <c r="AK2958" s="17" t="e">
        <f>VLOOKUP(A2958,'[1]Deals (Exits)'!B:B,1,FALSE)</f>
        <v>#N/A</v>
      </c>
      <c r="AL2958" s="23"/>
      <c r="AM2958" s="17"/>
      <c r="AN2958" s="17"/>
      <c r="AO2958" s="17"/>
      <c r="AP2958" s="17"/>
      <c r="AQ2958" s="18"/>
      <c r="AR2958" s="18"/>
      <c r="AS2958" s="17"/>
      <c r="AT2958" s="17"/>
      <c r="AU2958" s="18"/>
      <c r="AV2958" s="17"/>
      <c r="AW2958" s="17"/>
      <c r="AX2958" s="17"/>
      <c r="AY2958" s="17"/>
      <c r="AZ2958" s="17"/>
      <c r="BA2958" s="17"/>
      <c r="BB2958" s="17"/>
      <c r="BC2958" s="17"/>
      <c r="BD2958" s="17"/>
      <c r="BE2958" s="17"/>
      <c r="BF2958" s="17"/>
      <c r="BG2958" s="17"/>
      <c r="BH2958" s="17"/>
      <c r="BI2958" s="17"/>
      <c r="BJ2958" s="17"/>
      <c r="BK2958" s="17"/>
      <c r="BL2958" s="17"/>
      <c r="BM2958" s="17"/>
      <c r="BN2958" s="15"/>
      <c r="BO2958" s="15"/>
      <c r="BP2958" s="22"/>
      <c r="BQ2958" s="15"/>
      <c r="BR2958" s="15"/>
      <c r="BS2958" s="15"/>
      <c r="BT2958" s="15"/>
      <c r="BU2958" s="15"/>
      <c r="BV2958" s="15"/>
      <c r="BW2958" s="15"/>
      <c r="BX2958" s="15"/>
      <c r="BY2958" s="15"/>
      <c r="BZ2958" s="15"/>
      <c r="CA2958" s="15"/>
      <c r="CB2958" s="15"/>
      <c r="CC2958" s="15"/>
      <c r="CD2958" s="15"/>
      <c r="CE2958" s="15"/>
      <c r="CF2958" s="15"/>
      <c r="CG2958" s="15"/>
      <c r="CH2958" s="15"/>
      <c r="CI2958" s="15"/>
      <c r="CJ2958" s="15"/>
    </row>
    <row r="2959" spans="1:88" ht="12.75">
      <c r="A2959" s="25" t="s">
        <v>18261</v>
      </c>
      <c r="B2959" s="15" t="s">
        <v>18262</v>
      </c>
      <c r="C2959" s="15" t="s">
        <v>58</v>
      </c>
      <c r="D2959" s="16">
        <v>2011</v>
      </c>
      <c r="E2959" s="15" t="s">
        <v>1472</v>
      </c>
      <c r="F2959" s="26"/>
      <c r="G2959" s="26" t="s">
        <v>91</v>
      </c>
      <c r="H2959" s="26" t="s">
        <v>91</v>
      </c>
      <c r="I2959" s="15" t="s">
        <v>91</v>
      </c>
      <c r="J2959" s="26"/>
      <c r="K2959" s="17">
        <f t="shared" si="289"/>
        <v>0</v>
      </c>
      <c r="L2959" s="15"/>
      <c r="M2959" s="15"/>
      <c r="N2959" s="15"/>
      <c r="O2959" s="15"/>
      <c r="P2959" s="15"/>
      <c r="Q2959" s="15"/>
      <c r="R2959" s="15"/>
      <c r="S2959" s="19"/>
      <c r="T2959" s="15"/>
      <c r="U2959" s="17"/>
      <c r="V2959" s="15"/>
      <c r="W2959" s="15"/>
      <c r="X2959" s="15" t="s">
        <v>404</v>
      </c>
      <c r="Y2959" s="15" t="s">
        <v>11803</v>
      </c>
      <c r="AB2959" s="20"/>
      <c r="AC2959" s="21" t="s">
        <v>18263</v>
      </c>
      <c r="AD2959" s="21" t="s">
        <v>18264</v>
      </c>
      <c r="AE2959" s="21" t="s">
        <v>18265</v>
      </c>
      <c r="AF2959" s="21" t="s">
        <v>18266</v>
      </c>
      <c r="AG2959" s="22">
        <f t="shared" si="290"/>
        <v>0.45161290322580644</v>
      </c>
      <c r="AH2959" s="15"/>
      <c r="AI2959" s="17"/>
      <c r="AJ2959" s="17"/>
      <c r="AK2959" s="17" t="e">
        <f>VLOOKUP(A2959,'[1]Deals (Exits)'!B:B,1,FALSE)</f>
        <v>#N/A</v>
      </c>
      <c r="AL2959" s="23"/>
      <c r="AM2959" s="17"/>
      <c r="AN2959" s="17"/>
      <c r="AO2959" s="17"/>
      <c r="AP2959" s="17"/>
      <c r="AQ2959" s="18"/>
      <c r="AR2959" s="18"/>
      <c r="AS2959" s="17"/>
      <c r="AT2959" s="17"/>
      <c r="AU2959" s="18"/>
      <c r="AV2959" s="17"/>
      <c r="AW2959" s="17"/>
      <c r="AX2959" s="17"/>
      <c r="AY2959" s="17"/>
      <c r="AZ2959" s="17"/>
      <c r="BA2959" s="17"/>
      <c r="BB2959" s="17"/>
      <c r="BC2959" s="17"/>
      <c r="BD2959" s="17"/>
      <c r="BE2959" s="17"/>
      <c r="BF2959" s="17"/>
      <c r="BG2959" s="17"/>
      <c r="BH2959" s="17"/>
      <c r="BI2959" s="17"/>
      <c r="BJ2959" s="17"/>
      <c r="BK2959" s="17"/>
      <c r="BL2959" s="17"/>
      <c r="BM2959" s="17"/>
      <c r="BN2959" s="15"/>
      <c r="BO2959" s="15"/>
      <c r="BP2959" s="22"/>
      <c r="BQ2959" s="15"/>
      <c r="BR2959" s="15"/>
      <c r="BS2959" s="15"/>
      <c r="BT2959" s="15"/>
      <c r="BU2959" s="15"/>
      <c r="BV2959" s="15"/>
      <c r="BW2959" s="15"/>
      <c r="BX2959" s="15"/>
      <c r="BY2959" s="15"/>
      <c r="BZ2959" s="15"/>
      <c r="CA2959" s="15"/>
      <c r="CB2959" s="15"/>
      <c r="CC2959" s="15"/>
      <c r="CD2959" s="15"/>
      <c r="CE2959" s="15"/>
      <c r="CF2959" s="15"/>
      <c r="CG2959" s="15"/>
      <c r="CH2959" s="15"/>
      <c r="CI2959" s="15"/>
      <c r="CJ2959" s="15"/>
    </row>
    <row r="2960" spans="1:88" ht="12.75">
      <c r="A2960" s="25" t="s">
        <v>18267</v>
      </c>
      <c r="B2960" s="15" t="s">
        <v>18268</v>
      </c>
      <c r="C2960" s="15" t="s">
        <v>58</v>
      </c>
      <c r="D2960" s="16">
        <v>2016</v>
      </c>
      <c r="E2960" s="15" t="s">
        <v>90</v>
      </c>
      <c r="F2960" s="26"/>
      <c r="G2960" s="26" t="s">
        <v>91</v>
      </c>
      <c r="H2960" s="26" t="s">
        <v>91</v>
      </c>
      <c r="I2960" s="15" t="s">
        <v>91</v>
      </c>
      <c r="J2960" s="26"/>
      <c r="K2960" s="17">
        <f t="shared" si="289"/>
        <v>0</v>
      </c>
      <c r="L2960" s="15"/>
      <c r="M2960" s="15"/>
      <c r="N2960" s="15"/>
      <c r="O2960" s="15"/>
      <c r="P2960" s="15"/>
      <c r="Q2960" s="15"/>
      <c r="R2960" s="15"/>
      <c r="S2960" s="19"/>
      <c r="T2960" s="15"/>
      <c r="U2960" s="17"/>
      <c r="V2960" s="15"/>
      <c r="W2960" s="15"/>
      <c r="X2960" s="15" t="s">
        <v>107</v>
      </c>
      <c r="Y2960" s="15" t="s">
        <v>18242</v>
      </c>
      <c r="AB2960" s="20"/>
      <c r="AC2960" s="21" t="s">
        <v>18269</v>
      </c>
      <c r="AD2960" s="15"/>
      <c r="AE2960" s="15"/>
      <c r="AF2960" s="21" t="s">
        <v>18270</v>
      </c>
      <c r="AG2960" s="22">
        <f t="shared" si="290"/>
        <v>0.38709677419354838</v>
      </c>
      <c r="AH2960" s="15"/>
      <c r="AI2960" s="17"/>
      <c r="AJ2960" s="17"/>
      <c r="AK2960" s="17" t="e">
        <f>VLOOKUP(A2960,'[1]Deals (Exits)'!B:B,1,FALSE)</f>
        <v>#N/A</v>
      </c>
      <c r="AL2960" s="23"/>
      <c r="AM2960" s="17"/>
      <c r="AN2960" s="17"/>
      <c r="AO2960" s="17"/>
      <c r="AP2960" s="17"/>
      <c r="AQ2960" s="18"/>
      <c r="AR2960" s="18"/>
      <c r="AS2960" s="17"/>
      <c r="AT2960" s="17"/>
      <c r="AU2960" s="18"/>
      <c r="AV2960" s="17"/>
      <c r="AW2960" s="17"/>
      <c r="AX2960" s="17"/>
      <c r="AY2960" s="17"/>
      <c r="AZ2960" s="17"/>
      <c r="BA2960" s="17"/>
      <c r="BB2960" s="17"/>
      <c r="BC2960" s="17"/>
      <c r="BD2960" s="17"/>
      <c r="BE2960" s="17"/>
      <c r="BF2960" s="17"/>
      <c r="BG2960" s="17"/>
      <c r="BH2960" s="17"/>
      <c r="BI2960" s="17"/>
      <c r="BJ2960" s="17"/>
      <c r="BK2960" s="17"/>
      <c r="BL2960" s="17"/>
      <c r="BM2960" s="17"/>
      <c r="BN2960" s="15"/>
      <c r="BO2960" s="15"/>
      <c r="BP2960" s="22"/>
      <c r="BQ2960" s="15"/>
      <c r="BR2960" s="15"/>
      <c r="BS2960" s="15"/>
      <c r="BT2960" s="15"/>
      <c r="BU2960" s="15"/>
      <c r="BV2960" s="15"/>
      <c r="BW2960" s="15"/>
      <c r="BX2960" s="15"/>
      <c r="BY2960" s="15"/>
      <c r="BZ2960" s="15"/>
      <c r="CA2960" s="15"/>
      <c r="CB2960" s="15"/>
      <c r="CC2960" s="15"/>
      <c r="CD2960" s="15"/>
      <c r="CE2960" s="15"/>
      <c r="CF2960" s="15"/>
      <c r="CG2960" s="15"/>
      <c r="CH2960" s="15"/>
      <c r="CI2960" s="15"/>
      <c r="CJ2960" s="15"/>
    </row>
    <row r="2961" spans="1:88" ht="12.75">
      <c r="A2961" s="25" t="s">
        <v>18271</v>
      </c>
      <c r="B2961" s="15" t="s">
        <v>18272</v>
      </c>
      <c r="C2961" s="15" t="s">
        <v>58</v>
      </c>
      <c r="D2961" s="16">
        <v>2012</v>
      </c>
      <c r="E2961" s="15" t="s">
        <v>90</v>
      </c>
      <c r="F2961" s="26"/>
      <c r="G2961" s="26" t="s">
        <v>91</v>
      </c>
      <c r="H2961" s="26" t="s">
        <v>91</v>
      </c>
      <c r="I2961" s="15" t="s">
        <v>91</v>
      </c>
      <c r="J2961" s="26"/>
      <c r="K2961" s="17">
        <f t="shared" si="289"/>
        <v>0</v>
      </c>
      <c r="L2961" s="15"/>
      <c r="M2961" s="15"/>
      <c r="N2961" s="15"/>
      <c r="O2961" s="15"/>
      <c r="P2961" s="15"/>
      <c r="Q2961" s="15"/>
      <c r="R2961" s="15"/>
      <c r="S2961" s="19"/>
      <c r="T2961" s="15"/>
      <c r="U2961" s="17"/>
      <c r="V2961" s="15"/>
      <c r="W2961" s="15"/>
      <c r="X2961" s="15" t="s">
        <v>79</v>
      </c>
      <c r="Y2961" s="15"/>
      <c r="AB2961" s="20"/>
      <c r="AC2961" s="27" t="s">
        <v>18273</v>
      </c>
      <c r="AD2961" s="15"/>
      <c r="AE2961" s="15"/>
      <c r="AF2961" s="15"/>
      <c r="AG2961" s="22">
        <f t="shared" si="290"/>
        <v>0.32258064516129031</v>
      </c>
      <c r="AH2961" s="15"/>
      <c r="AI2961" s="17"/>
      <c r="AJ2961" s="17"/>
      <c r="AK2961" s="17" t="e">
        <f>VLOOKUP(A2961,'[1]Deals (Exits)'!B:B,1,FALSE)</f>
        <v>#N/A</v>
      </c>
      <c r="AL2961" s="23"/>
      <c r="AM2961" s="17"/>
      <c r="AN2961" s="17"/>
      <c r="AO2961" s="17"/>
      <c r="AP2961" s="17"/>
      <c r="AQ2961" s="18"/>
      <c r="AR2961" s="18"/>
      <c r="AS2961" s="17"/>
      <c r="AT2961" s="17"/>
      <c r="AU2961" s="18"/>
      <c r="AV2961" s="17"/>
      <c r="AW2961" s="17"/>
      <c r="AX2961" s="17"/>
      <c r="AY2961" s="17"/>
      <c r="AZ2961" s="17"/>
      <c r="BA2961" s="17"/>
      <c r="BB2961" s="17"/>
      <c r="BC2961" s="17"/>
      <c r="BD2961" s="17"/>
      <c r="BE2961" s="17"/>
      <c r="BF2961" s="17"/>
      <c r="BG2961" s="17"/>
      <c r="BH2961" s="17"/>
      <c r="BI2961" s="17"/>
      <c r="BJ2961" s="17"/>
      <c r="BK2961" s="17"/>
      <c r="BL2961" s="17"/>
      <c r="BM2961" s="17"/>
      <c r="BN2961" s="15"/>
      <c r="BO2961" s="15"/>
      <c r="BP2961" s="22"/>
      <c r="BQ2961" s="15"/>
      <c r="BR2961" s="15"/>
      <c r="BS2961" s="15"/>
      <c r="BT2961" s="15"/>
      <c r="BU2961" s="15"/>
      <c r="BV2961" s="15"/>
      <c r="BW2961" s="15"/>
      <c r="BX2961" s="15"/>
      <c r="BY2961" s="15"/>
      <c r="BZ2961" s="15"/>
      <c r="CA2961" s="15"/>
      <c r="CB2961" s="15"/>
      <c r="CC2961" s="15"/>
      <c r="CD2961" s="15"/>
      <c r="CE2961" s="15"/>
      <c r="CF2961" s="15"/>
      <c r="CG2961" s="15"/>
      <c r="CH2961" s="15"/>
      <c r="CI2961" s="15"/>
      <c r="CJ2961" s="15"/>
    </row>
    <row r="2962" spans="1:88" ht="12.75">
      <c r="A2962" t="s">
        <v>18274</v>
      </c>
      <c r="B2962" s="15" t="s">
        <v>18275</v>
      </c>
      <c r="C2962" s="15" t="s">
        <v>58</v>
      </c>
      <c r="D2962" s="16">
        <v>2013</v>
      </c>
      <c r="E2962" s="15" t="s">
        <v>1472</v>
      </c>
      <c r="F2962" s="26"/>
      <c r="G2962" s="26" t="s">
        <v>91</v>
      </c>
      <c r="H2962" s="26" t="s">
        <v>91</v>
      </c>
      <c r="I2962" s="15" t="s">
        <v>91</v>
      </c>
      <c r="J2962" s="26"/>
      <c r="K2962" s="17">
        <f t="shared" si="289"/>
        <v>0</v>
      </c>
      <c r="L2962" s="15"/>
      <c r="M2962" s="15"/>
      <c r="N2962" s="15"/>
      <c r="O2962" s="15"/>
      <c r="P2962" s="15"/>
      <c r="Q2962" s="15"/>
      <c r="R2962" s="15"/>
      <c r="S2962" s="19"/>
      <c r="T2962" s="15"/>
      <c r="U2962" s="17"/>
      <c r="V2962" s="15"/>
      <c r="W2962" s="15"/>
      <c r="X2962" s="15" t="s">
        <v>404</v>
      </c>
      <c r="Y2962" s="15" t="s">
        <v>5895</v>
      </c>
      <c r="AB2962" s="20"/>
      <c r="AC2962" s="21" t="s">
        <v>18276</v>
      </c>
      <c r="AD2962" s="21" t="s">
        <v>18277</v>
      </c>
      <c r="AE2962" s="21" t="s">
        <v>18278</v>
      </c>
      <c r="AF2962" s="21" t="s">
        <v>18279</v>
      </c>
      <c r="AG2962" s="22">
        <f t="shared" si="290"/>
        <v>0.45161290322580644</v>
      </c>
      <c r="AH2962" s="15"/>
      <c r="AI2962" s="17"/>
      <c r="AJ2962" s="17"/>
      <c r="AK2962" s="17" t="e">
        <f>VLOOKUP(A2962,'[1]Deals (Exits)'!B:B,1,FALSE)</f>
        <v>#N/A</v>
      </c>
      <c r="AL2962" s="23"/>
      <c r="AM2962" s="17"/>
      <c r="AN2962" s="17"/>
      <c r="AO2962" s="17"/>
      <c r="AP2962" s="17"/>
      <c r="AQ2962" s="18"/>
      <c r="AR2962" s="18"/>
      <c r="AS2962" s="17"/>
      <c r="AT2962" s="17"/>
      <c r="AU2962" s="18"/>
      <c r="AV2962" s="17"/>
      <c r="AW2962" s="17"/>
      <c r="AX2962" s="17"/>
      <c r="AY2962" s="17"/>
      <c r="AZ2962" s="17"/>
      <c r="BA2962" s="17"/>
      <c r="BB2962" s="17"/>
      <c r="BC2962" s="17"/>
      <c r="BD2962" s="17"/>
      <c r="BE2962" s="17"/>
      <c r="BF2962" s="17"/>
      <c r="BG2962" s="17"/>
      <c r="BH2962" s="17"/>
      <c r="BI2962" s="17"/>
      <c r="BJ2962" s="17"/>
      <c r="BK2962" s="17"/>
      <c r="BL2962" s="17"/>
      <c r="BM2962" s="17"/>
      <c r="BN2962" s="15"/>
      <c r="BO2962" s="15"/>
      <c r="BP2962" s="22"/>
      <c r="BQ2962" s="15"/>
      <c r="BR2962" s="15"/>
      <c r="BS2962" s="15"/>
      <c r="BT2962" s="15"/>
      <c r="BU2962" s="15"/>
      <c r="BV2962" s="15"/>
      <c r="BW2962" s="15"/>
      <c r="BX2962" s="15"/>
      <c r="BY2962" s="15"/>
      <c r="BZ2962" s="15"/>
      <c r="CA2962" s="15"/>
      <c r="CB2962" s="15"/>
      <c r="CC2962" s="15"/>
      <c r="CD2962" s="15"/>
      <c r="CE2962" s="15"/>
      <c r="CF2962" s="15"/>
      <c r="CG2962" s="15"/>
      <c r="CH2962" s="15"/>
      <c r="CI2962" s="15"/>
      <c r="CJ2962" s="15"/>
    </row>
    <row r="2963" spans="1:88" ht="12.75">
      <c r="A2963" s="25" t="s">
        <v>18280</v>
      </c>
      <c r="B2963" s="15" t="s">
        <v>18281</v>
      </c>
      <c r="C2963" s="15" t="s">
        <v>58</v>
      </c>
      <c r="D2963" s="16"/>
      <c r="E2963" s="15" t="s">
        <v>5561</v>
      </c>
      <c r="F2963" s="26"/>
      <c r="G2963" s="26" t="s">
        <v>91</v>
      </c>
      <c r="H2963" s="26" t="s">
        <v>91</v>
      </c>
      <c r="I2963" s="15" t="s">
        <v>91</v>
      </c>
      <c r="J2963" s="26"/>
      <c r="K2963" s="17">
        <f t="shared" si="289"/>
        <v>0</v>
      </c>
      <c r="L2963" s="15"/>
      <c r="M2963" s="15"/>
      <c r="N2963" s="15"/>
      <c r="O2963" s="15"/>
      <c r="P2963" s="15"/>
      <c r="Q2963" s="15"/>
      <c r="R2963" s="15"/>
      <c r="S2963" s="19"/>
      <c r="T2963" s="15"/>
      <c r="U2963" s="17"/>
      <c r="V2963" s="15" t="s">
        <v>18282</v>
      </c>
      <c r="W2963" s="15">
        <v>0</v>
      </c>
      <c r="X2963" s="15" t="s">
        <v>134</v>
      </c>
      <c r="Y2963" s="15" t="s">
        <v>18283</v>
      </c>
      <c r="AB2963" s="20"/>
      <c r="AC2963" s="27" t="s">
        <v>18284</v>
      </c>
      <c r="AD2963" s="15"/>
      <c r="AE2963" s="21" t="s">
        <v>18285</v>
      </c>
      <c r="AF2963" s="21" t="s">
        <v>18286</v>
      </c>
      <c r="AG2963" s="22">
        <f t="shared" si="290"/>
        <v>0.45161290322580644</v>
      </c>
      <c r="AH2963" s="15"/>
      <c r="AI2963" s="17"/>
      <c r="AJ2963" s="17"/>
      <c r="AK2963" s="17" t="e">
        <f>VLOOKUP(A2963,'[1]Deals (Exits)'!B:B,1,FALSE)</f>
        <v>#N/A</v>
      </c>
      <c r="AL2963" s="23"/>
      <c r="AM2963" s="17"/>
      <c r="AN2963" s="17"/>
      <c r="AO2963" s="17"/>
      <c r="AP2963" s="17"/>
      <c r="AQ2963" s="18"/>
      <c r="AR2963" s="18"/>
      <c r="AS2963" s="17"/>
      <c r="AT2963" s="17"/>
      <c r="AU2963" s="18"/>
      <c r="AV2963" s="17"/>
      <c r="AW2963" s="17"/>
      <c r="AX2963" s="17"/>
      <c r="AY2963" s="17"/>
      <c r="AZ2963" s="17"/>
      <c r="BA2963" s="17"/>
      <c r="BB2963" s="17"/>
      <c r="BC2963" s="17"/>
      <c r="BD2963" s="17"/>
      <c r="BE2963" s="17"/>
      <c r="BF2963" s="17"/>
      <c r="BG2963" s="17"/>
      <c r="BH2963" s="17"/>
      <c r="BI2963" s="17"/>
      <c r="BJ2963" s="17"/>
      <c r="BK2963" s="17"/>
      <c r="BL2963" s="17"/>
      <c r="BM2963" s="17"/>
      <c r="BN2963" s="15"/>
      <c r="BO2963" s="15"/>
      <c r="BP2963" s="22"/>
      <c r="BQ2963" s="15"/>
      <c r="BR2963" s="15"/>
      <c r="BS2963" s="15"/>
      <c r="BT2963" s="15"/>
      <c r="BU2963" s="15"/>
      <c r="BV2963" s="15"/>
      <c r="BW2963" s="15"/>
      <c r="BX2963" s="15"/>
      <c r="BY2963" s="15"/>
      <c r="BZ2963" s="15"/>
      <c r="CA2963" s="15"/>
      <c r="CB2963" s="15"/>
      <c r="CC2963" s="15"/>
      <c r="CD2963" s="15"/>
      <c r="CE2963" s="15"/>
      <c r="CF2963" s="15"/>
      <c r="CG2963" s="15"/>
      <c r="CH2963" s="15"/>
      <c r="CI2963" s="15"/>
      <c r="CJ2963" s="15"/>
    </row>
    <row r="2964" spans="1:88" ht="12.75">
      <c r="A2964" s="25" t="s">
        <v>18287</v>
      </c>
      <c r="B2964" s="15" t="s">
        <v>18288</v>
      </c>
      <c r="C2964" s="15" t="s">
        <v>58</v>
      </c>
      <c r="D2964" s="16">
        <v>2017</v>
      </c>
      <c r="E2964" s="15" t="s">
        <v>1472</v>
      </c>
      <c r="F2964" s="26"/>
      <c r="G2964" s="26" t="s">
        <v>91</v>
      </c>
      <c r="H2964" s="26" t="s">
        <v>91</v>
      </c>
      <c r="I2964" s="15" t="s">
        <v>91</v>
      </c>
      <c r="J2964" s="26"/>
      <c r="K2964" s="17">
        <f t="shared" si="289"/>
        <v>0</v>
      </c>
      <c r="L2964" s="15"/>
      <c r="M2964" s="15"/>
      <c r="N2964" s="15"/>
      <c r="O2964" s="15"/>
      <c r="P2964" s="15"/>
      <c r="Q2964" s="15"/>
      <c r="R2964" s="15"/>
      <c r="S2964" s="19"/>
      <c r="T2964" s="15"/>
      <c r="U2964" s="17"/>
      <c r="V2964" s="15" t="s">
        <v>18289</v>
      </c>
      <c r="W2964" s="15">
        <v>0</v>
      </c>
      <c r="X2964" s="15" t="s">
        <v>657</v>
      </c>
      <c r="Y2964" s="15" t="s">
        <v>18290</v>
      </c>
      <c r="AB2964" s="32">
        <v>44237</v>
      </c>
      <c r="AC2964" s="27" t="s">
        <v>18291</v>
      </c>
      <c r="AD2964" s="27" t="s">
        <v>18292</v>
      </c>
      <c r="AE2964" s="15"/>
      <c r="AF2964" s="21" t="s">
        <v>18293</v>
      </c>
      <c r="AG2964" s="22">
        <f t="shared" si="290"/>
        <v>0.5161290322580645</v>
      </c>
      <c r="AH2964" s="15"/>
      <c r="AI2964" s="17"/>
      <c r="AJ2964" s="17"/>
      <c r="AK2964" s="17" t="e">
        <f>VLOOKUP(A2964,'[1]Deals (Exits)'!B:B,1,FALSE)</f>
        <v>#N/A</v>
      </c>
      <c r="AL2964" s="23"/>
      <c r="AM2964" s="17"/>
      <c r="AN2964" s="17"/>
      <c r="AO2964" s="17"/>
      <c r="AP2964" s="17"/>
      <c r="AQ2964" s="18"/>
      <c r="AR2964" s="18"/>
      <c r="AS2964" s="17"/>
      <c r="AT2964" s="17"/>
      <c r="AU2964" s="18"/>
      <c r="AV2964" s="17"/>
      <c r="AW2964" s="17"/>
      <c r="AX2964" s="17"/>
      <c r="AY2964" s="17"/>
      <c r="AZ2964" s="17"/>
      <c r="BA2964" s="17"/>
      <c r="BB2964" s="17"/>
      <c r="BC2964" s="17"/>
      <c r="BD2964" s="17"/>
      <c r="BE2964" s="17"/>
      <c r="BF2964" s="17"/>
      <c r="BG2964" s="17"/>
      <c r="BH2964" s="17"/>
      <c r="BI2964" s="17"/>
      <c r="BJ2964" s="17"/>
      <c r="BK2964" s="17"/>
      <c r="BL2964" s="17"/>
      <c r="BM2964" s="17"/>
      <c r="BN2964" s="15"/>
      <c r="BO2964" s="15"/>
      <c r="BP2964" s="22"/>
      <c r="BQ2964" s="15"/>
      <c r="BR2964" s="15"/>
      <c r="BS2964" s="15"/>
      <c r="BT2964" s="15"/>
      <c r="BU2964" s="15"/>
      <c r="BV2964" s="15"/>
      <c r="BW2964" s="15"/>
      <c r="BX2964" s="15"/>
      <c r="BY2964" s="15"/>
      <c r="BZ2964" s="15"/>
      <c r="CA2964" s="15"/>
      <c r="CB2964" s="15"/>
      <c r="CC2964" s="15"/>
      <c r="CD2964" s="15"/>
      <c r="CE2964" s="15"/>
      <c r="CF2964" s="15"/>
      <c r="CG2964" s="15"/>
      <c r="CH2964" s="15"/>
      <c r="CI2964" s="15"/>
      <c r="CJ2964" s="15"/>
    </row>
    <row r="2965" spans="1:88" ht="12.75">
      <c r="A2965" s="25" t="s">
        <v>18294</v>
      </c>
      <c r="B2965" s="15" t="s">
        <v>18295</v>
      </c>
      <c r="C2965" s="15" t="s">
        <v>58</v>
      </c>
      <c r="D2965" s="16">
        <v>2014</v>
      </c>
      <c r="E2965" s="15" t="s">
        <v>5582</v>
      </c>
      <c r="F2965" s="26"/>
      <c r="G2965" s="26" t="s">
        <v>91</v>
      </c>
      <c r="H2965" s="26" t="s">
        <v>91</v>
      </c>
      <c r="I2965" s="15" t="s">
        <v>91</v>
      </c>
      <c r="J2965" s="26"/>
      <c r="K2965" s="17">
        <f t="shared" si="289"/>
        <v>0</v>
      </c>
      <c r="L2965" s="15"/>
      <c r="M2965" s="15"/>
      <c r="N2965" s="15"/>
      <c r="O2965" s="15"/>
      <c r="P2965" s="15"/>
      <c r="Q2965" s="15"/>
      <c r="R2965" s="15"/>
      <c r="S2965" s="19"/>
      <c r="T2965" s="15"/>
      <c r="U2965" s="17"/>
      <c r="V2965" s="15" t="s">
        <v>18296</v>
      </c>
      <c r="W2965" s="15">
        <v>0</v>
      </c>
      <c r="X2965" s="15" t="s">
        <v>158</v>
      </c>
      <c r="Y2965" s="15" t="s">
        <v>18297</v>
      </c>
      <c r="AB2965" s="32">
        <v>44237</v>
      </c>
      <c r="AC2965" s="27" t="s">
        <v>18298</v>
      </c>
      <c r="AD2965" s="27" t="s">
        <v>18299</v>
      </c>
      <c r="AE2965" s="15"/>
      <c r="AF2965" s="90"/>
      <c r="AG2965" s="22">
        <f t="shared" si="290"/>
        <v>0.4838709677419355</v>
      </c>
      <c r="AH2965" s="15"/>
      <c r="AI2965" s="17"/>
      <c r="AJ2965" s="17"/>
      <c r="AK2965" s="17" t="e">
        <f>VLOOKUP(A2965,'[1]Deals (Exits)'!B:B,1,FALSE)</f>
        <v>#N/A</v>
      </c>
      <c r="AL2965" s="23"/>
      <c r="AM2965" s="17"/>
      <c r="AN2965" s="17"/>
      <c r="AO2965" s="17"/>
      <c r="AP2965" s="17"/>
      <c r="AQ2965" s="18"/>
      <c r="AR2965" s="18"/>
      <c r="AS2965" s="17"/>
      <c r="AT2965" s="17"/>
      <c r="AU2965" s="18"/>
      <c r="AV2965" s="17"/>
      <c r="AW2965" s="17"/>
      <c r="AX2965" s="17"/>
      <c r="AY2965" s="17"/>
      <c r="AZ2965" s="17"/>
      <c r="BA2965" s="17"/>
      <c r="BB2965" s="17"/>
      <c r="BC2965" s="17"/>
      <c r="BD2965" s="17"/>
      <c r="BE2965" s="17"/>
      <c r="BF2965" s="17"/>
      <c r="BG2965" s="17"/>
      <c r="BH2965" s="17"/>
      <c r="BI2965" s="17"/>
      <c r="BJ2965" s="17"/>
      <c r="BK2965" s="17"/>
      <c r="BL2965" s="17"/>
      <c r="BM2965" s="17"/>
      <c r="BN2965" s="15"/>
      <c r="BO2965" s="15"/>
      <c r="BP2965" s="22"/>
      <c r="BQ2965" s="15"/>
      <c r="BR2965" s="15"/>
      <c r="BS2965" s="15"/>
      <c r="BT2965" s="15"/>
      <c r="BU2965" s="15"/>
      <c r="BV2965" s="15"/>
      <c r="BW2965" s="15"/>
      <c r="BX2965" s="15"/>
      <c r="BY2965" s="15"/>
      <c r="BZ2965" s="15"/>
      <c r="CA2965" s="15"/>
      <c r="CB2965" s="15"/>
      <c r="CC2965" s="15"/>
      <c r="CD2965" s="15"/>
      <c r="CE2965" s="15"/>
      <c r="CF2965" s="15"/>
      <c r="CG2965" s="15"/>
      <c r="CH2965" s="15"/>
      <c r="CI2965" s="15"/>
      <c r="CJ2965" s="15"/>
    </row>
    <row r="2966" spans="1:88" ht="12.75">
      <c r="A2966" s="25" t="s">
        <v>18300</v>
      </c>
      <c r="B2966" s="15" t="s">
        <v>18301</v>
      </c>
      <c r="C2966" s="15" t="s">
        <v>58</v>
      </c>
      <c r="D2966" s="16"/>
      <c r="E2966" s="15" t="s">
        <v>2909</v>
      </c>
      <c r="F2966" s="26"/>
      <c r="G2966" s="26" t="s">
        <v>91</v>
      </c>
      <c r="H2966" s="26" t="s">
        <v>91</v>
      </c>
      <c r="I2966" s="15" t="s">
        <v>18302</v>
      </c>
      <c r="J2966" s="26"/>
      <c r="K2966" s="17">
        <f t="shared" si="289"/>
        <v>0</v>
      </c>
      <c r="L2966" s="15"/>
      <c r="M2966" s="15"/>
      <c r="N2966" s="15"/>
      <c r="O2966" s="15"/>
      <c r="P2966" s="15"/>
      <c r="Q2966" s="15"/>
      <c r="R2966" s="15"/>
      <c r="S2966" s="19"/>
      <c r="T2966" s="15"/>
      <c r="U2966" s="17"/>
      <c r="V2966" s="15" t="s">
        <v>18303</v>
      </c>
      <c r="W2966" s="15">
        <v>0</v>
      </c>
      <c r="X2966" s="15" t="s">
        <v>294</v>
      </c>
      <c r="Y2966" s="15" t="s">
        <v>12395</v>
      </c>
      <c r="AA2966" s="25" t="s">
        <v>4070</v>
      </c>
      <c r="AB2966" s="32">
        <v>44237</v>
      </c>
      <c r="AC2966" s="27" t="s">
        <v>18304</v>
      </c>
      <c r="AD2966" s="15"/>
      <c r="AE2966" s="15"/>
      <c r="AF2966" s="15"/>
      <c r="AG2966" s="22">
        <f t="shared" si="290"/>
        <v>0.45161290322580644</v>
      </c>
      <c r="AH2966" s="15"/>
      <c r="AI2966" s="17"/>
      <c r="AJ2966" s="17"/>
      <c r="AK2966" s="17" t="e">
        <f>VLOOKUP(A2966,'[1]Deals (Exits)'!B:B,1,FALSE)</f>
        <v>#N/A</v>
      </c>
      <c r="AL2966" s="23"/>
      <c r="AM2966" s="17"/>
      <c r="AN2966" s="17"/>
      <c r="AO2966" s="17"/>
      <c r="AP2966" s="17"/>
      <c r="AQ2966" s="18"/>
      <c r="AR2966" s="18"/>
      <c r="AS2966" s="17"/>
      <c r="AT2966" s="17"/>
      <c r="AU2966" s="18"/>
      <c r="AV2966" s="17"/>
      <c r="AW2966" s="17"/>
      <c r="AX2966" s="17"/>
      <c r="AY2966" s="17"/>
      <c r="AZ2966" s="17"/>
      <c r="BA2966" s="17"/>
      <c r="BB2966" s="17"/>
      <c r="BC2966" s="17"/>
      <c r="BD2966" s="17"/>
      <c r="BE2966" s="17"/>
      <c r="BF2966" s="17"/>
      <c r="BG2966" s="17"/>
      <c r="BH2966" s="17"/>
      <c r="BI2966" s="17"/>
      <c r="BJ2966" s="17"/>
      <c r="BK2966" s="17"/>
      <c r="BL2966" s="17"/>
      <c r="BM2966" s="17"/>
      <c r="BN2966" s="15"/>
      <c r="BO2966" s="15"/>
      <c r="BP2966" s="22"/>
      <c r="BQ2966" s="15"/>
      <c r="BR2966" s="15"/>
      <c r="BS2966" s="15"/>
      <c r="BT2966" s="15"/>
      <c r="BU2966" s="15"/>
      <c r="BV2966" s="15"/>
      <c r="BW2966" s="15"/>
      <c r="BX2966" s="15"/>
      <c r="BY2966" s="15"/>
      <c r="BZ2966" s="15"/>
      <c r="CA2966" s="15"/>
      <c r="CB2966" s="15"/>
      <c r="CC2966" s="15"/>
      <c r="CD2966" s="15"/>
      <c r="CE2966" s="15"/>
      <c r="CF2966" s="15"/>
      <c r="CG2966" s="15"/>
      <c r="CH2966" s="15"/>
      <c r="CI2966" s="15"/>
      <c r="CJ2966" s="15"/>
    </row>
    <row r="2967" spans="1:88" ht="12.75">
      <c r="A2967" s="15" t="s">
        <v>18305</v>
      </c>
      <c r="B2967" s="15" t="s">
        <v>18306</v>
      </c>
      <c r="C2967" s="15" t="s">
        <v>58</v>
      </c>
      <c r="D2967" s="16"/>
      <c r="E2967" s="15" t="s">
        <v>4836</v>
      </c>
      <c r="F2967" s="15" t="s">
        <v>110</v>
      </c>
      <c r="G2967" s="15" t="s">
        <v>4837</v>
      </c>
      <c r="H2967" s="15" t="s">
        <v>4837</v>
      </c>
      <c r="I2967" s="15" t="s">
        <v>4837</v>
      </c>
      <c r="J2967" s="15"/>
      <c r="K2967" s="17">
        <f t="shared" si="289"/>
        <v>0</v>
      </c>
      <c r="L2967" s="15"/>
      <c r="M2967" s="15"/>
      <c r="N2967" s="15"/>
      <c r="O2967" s="15"/>
      <c r="P2967" s="15"/>
      <c r="Q2967" s="15"/>
      <c r="R2967" s="15"/>
      <c r="S2967" s="19"/>
      <c r="T2967" s="15"/>
      <c r="U2967" s="17"/>
      <c r="W2967" s="15"/>
      <c r="X2967" s="15"/>
      <c r="Y2967" s="15" t="s">
        <v>110</v>
      </c>
      <c r="AB2967" s="20"/>
      <c r="AC2967" s="15"/>
      <c r="AD2967" s="15"/>
      <c r="AE2967" s="15"/>
      <c r="AF2967" s="15"/>
      <c r="AG2967" s="22"/>
      <c r="AH2967" s="15"/>
      <c r="AI2967" s="22"/>
      <c r="AJ2967" s="22"/>
      <c r="AK2967" s="17" t="e">
        <f>VLOOKUP(A2967,'[1]Deals (Exits)'!B:B,1,FALSE)</f>
        <v>#N/A</v>
      </c>
      <c r="AL2967" s="23"/>
      <c r="AM2967" s="17"/>
      <c r="AN2967" s="17"/>
      <c r="AO2967" s="17"/>
      <c r="AP2967" s="17"/>
      <c r="AQ2967" s="18"/>
      <c r="AR2967" s="18"/>
      <c r="AS2967" s="17"/>
      <c r="AT2967" s="17"/>
      <c r="AU2967" s="18"/>
      <c r="AV2967" s="17"/>
      <c r="AW2967" s="17"/>
      <c r="AX2967" s="17"/>
      <c r="AY2967" s="17"/>
      <c r="AZ2967" s="17"/>
      <c r="BA2967" s="17"/>
      <c r="BB2967" s="17"/>
      <c r="BC2967" s="17"/>
      <c r="BD2967" s="17"/>
      <c r="BE2967" s="17"/>
      <c r="BF2967" s="17"/>
      <c r="BG2967" s="17"/>
      <c r="BH2967" s="17"/>
      <c r="BI2967" s="17"/>
      <c r="BJ2967" s="17"/>
      <c r="BK2967" s="17"/>
      <c r="BL2967" s="17"/>
      <c r="BM2967" s="17"/>
      <c r="BN2967" s="15"/>
      <c r="BO2967" s="15"/>
      <c r="BP2967" s="22"/>
      <c r="BQ2967" s="15"/>
      <c r="BR2967" s="15"/>
      <c r="BS2967" s="15"/>
      <c r="BT2967" s="15"/>
      <c r="BU2967" s="15"/>
      <c r="BV2967" s="15"/>
      <c r="BW2967" s="15"/>
      <c r="BX2967" s="15"/>
      <c r="BY2967" s="15"/>
      <c r="BZ2967" s="15"/>
      <c r="CA2967" s="15"/>
      <c r="CB2967" s="15"/>
      <c r="CC2967" s="15"/>
      <c r="CD2967" s="15"/>
      <c r="CE2967" s="15"/>
      <c r="CF2967" s="15"/>
      <c r="CG2967" s="15"/>
      <c r="CH2967" s="15"/>
      <c r="CI2967" s="15"/>
      <c r="CJ2967" s="15"/>
    </row>
    <row r="2968" spans="1:88" ht="12.75">
      <c r="A2968" s="15" t="s">
        <v>18307</v>
      </c>
      <c r="B2968" s="15" t="s">
        <v>18308</v>
      </c>
      <c r="C2968" s="15" t="s">
        <v>58</v>
      </c>
      <c r="D2968" s="16">
        <v>2017</v>
      </c>
      <c r="E2968" s="15" t="s">
        <v>4836</v>
      </c>
      <c r="F2968" s="15" t="s">
        <v>110</v>
      </c>
      <c r="G2968" s="15" t="s">
        <v>4837</v>
      </c>
      <c r="H2968" s="15" t="s">
        <v>4837</v>
      </c>
      <c r="I2968" s="15" t="s">
        <v>4837</v>
      </c>
      <c r="J2968" s="15"/>
      <c r="K2968" s="17">
        <f t="shared" si="289"/>
        <v>0</v>
      </c>
      <c r="L2968" s="15"/>
      <c r="M2968" s="15"/>
      <c r="N2968" s="15"/>
      <c r="O2968" s="15"/>
      <c r="P2968" s="15"/>
      <c r="Q2968" s="15"/>
      <c r="R2968" s="15"/>
      <c r="S2968" s="19"/>
      <c r="T2968" s="15"/>
      <c r="U2968" s="17"/>
      <c r="V2968" s="15"/>
      <c r="W2968" s="15"/>
      <c r="X2968" s="15"/>
      <c r="Y2968" s="15"/>
      <c r="AB2968" s="20"/>
      <c r="AC2968" s="15"/>
      <c r="AD2968" s="15"/>
      <c r="AE2968" s="15"/>
      <c r="AF2968" s="15"/>
      <c r="AG2968" s="22"/>
      <c r="AH2968" s="15"/>
      <c r="AI2968" s="22"/>
      <c r="AJ2968" s="22"/>
      <c r="AK2968" s="17" t="e">
        <f>VLOOKUP(A2968,'[1]Deals (Exits)'!B:B,1,FALSE)</f>
        <v>#N/A</v>
      </c>
      <c r="AL2968" s="23"/>
      <c r="AM2968" s="17"/>
      <c r="AN2968" s="17"/>
      <c r="AO2968" s="17"/>
      <c r="AP2968" s="17"/>
      <c r="AQ2968" s="18"/>
      <c r="AR2968" s="18"/>
      <c r="AS2968" s="17"/>
      <c r="AT2968" s="17"/>
      <c r="AU2968" s="18"/>
      <c r="AV2968" s="17"/>
      <c r="AW2968" s="17"/>
      <c r="AX2968" s="17"/>
      <c r="AY2968" s="17"/>
      <c r="AZ2968" s="17"/>
      <c r="BA2968" s="17"/>
      <c r="BB2968" s="17"/>
      <c r="BC2968" s="17"/>
      <c r="BD2968" s="17"/>
      <c r="BE2968" s="17"/>
      <c r="BF2968" s="17"/>
      <c r="BG2968" s="17"/>
      <c r="BH2968" s="17"/>
      <c r="BI2968" s="17"/>
      <c r="BJ2968" s="17"/>
      <c r="BK2968" s="17"/>
      <c r="BL2968" s="17"/>
      <c r="BM2968" s="17"/>
      <c r="BN2968" s="15"/>
      <c r="BO2968" s="15"/>
      <c r="BP2968" s="22"/>
      <c r="BQ2968" s="15"/>
      <c r="BR2968" s="15"/>
      <c r="BS2968" s="15"/>
      <c r="BT2968" s="15"/>
      <c r="BU2968" s="15"/>
      <c r="BV2968" s="15"/>
      <c r="BW2968" s="15"/>
      <c r="BX2968" s="15"/>
      <c r="BY2968" s="15"/>
      <c r="BZ2968" s="15"/>
      <c r="CA2968" s="15"/>
      <c r="CB2968" s="15"/>
      <c r="CC2968" s="15"/>
      <c r="CD2968" s="15"/>
      <c r="CE2968" s="15"/>
      <c r="CF2968" s="15"/>
      <c r="CG2968" s="15"/>
      <c r="CH2968" s="15"/>
      <c r="CI2968" s="15"/>
      <c r="CJ2968" s="15"/>
    </row>
    <row r="2969" spans="1:88" ht="12.75">
      <c r="A2969" s="15" t="s">
        <v>18309</v>
      </c>
      <c r="B2969" s="15" t="s">
        <v>18310</v>
      </c>
      <c r="C2969" s="15" t="s">
        <v>58</v>
      </c>
      <c r="D2969" s="16"/>
      <c r="E2969" s="15" t="s">
        <v>4836</v>
      </c>
      <c r="F2969" s="15" t="s">
        <v>110</v>
      </c>
      <c r="G2969" s="15" t="s">
        <v>4837</v>
      </c>
      <c r="H2969" s="15" t="s">
        <v>4837</v>
      </c>
      <c r="I2969" s="15" t="s">
        <v>4837</v>
      </c>
      <c r="J2969" s="15"/>
      <c r="K2969" s="17">
        <f t="shared" ref="K2969:K3077" si="291">AT2969</f>
        <v>0</v>
      </c>
      <c r="L2969" s="15"/>
      <c r="M2969" s="15"/>
      <c r="N2969" s="15"/>
      <c r="O2969" s="15"/>
      <c r="P2969" s="15"/>
      <c r="Q2969" s="15"/>
      <c r="R2969" s="15"/>
      <c r="S2969" s="19"/>
      <c r="T2969" s="15"/>
      <c r="U2969" s="17"/>
      <c r="V2969" s="15"/>
      <c r="W2969" s="15"/>
      <c r="X2969" s="15"/>
      <c r="Y2969" s="15"/>
      <c r="AB2969" s="20"/>
      <c r="AC2969" s="15"/>
      <c r="AD2969" s="15"/>
      <c r="AE2969" s="15"/>
      <c r="AF2969" s="15"/>
      <c r="AG2969" s="22"/>
      <c r="AH2969" s="15"/>
      <c r="AI2969" s="22"/>
      <c r="AJ2969" s="22"/>
      <c r="AK2969" s="17" t="e">
        <f>VLOOKUP(A2969,'[1]Deals (Exits)'!B:B,1,FALSE)</f>
        <v>#N/A</v>
      </c>
      <c r="AL2969" s="23"/>
      <c r="AM2969" s="17"/>
      <c r="AN2969" s="17"/>
      <c r="AO2969" s="17"/>
      <c r="AP2969" s="17"/>
      <c r="AQ2969" s="18"/>
      <c r="AR2969" s="18"/>
      <c r="AS2969" s="17"/>
      <c r="AT2969" s="17"/>
      <c r="AU2969" s="18"/>
      <c r="AV2969" s="17"/>
      <c r="AW2969" s="17"/>
      <c r="AX2969" s="17"/>
      <c r="AY2969" s="17"/>
      <c r="AZ2969" s="17"/>
      <c r="BA2969" s="17"/>
      <c r="BB2969" s="17"/>
      <c r="BC2969" s="17"/>
      <c r="BD2969" s="17"/>
      <c r="BE2969" s="17"/>
      <c r="BF2969" s="17"/>
      <c r="BG2969" s="17"/>
      <c r="BH2969" s="17"/>
      <c r="BI2969" s="17"/>
      <c r="BJ2969" s="17"/>
      <c r="BK2969" s="17"/>
      <c r="BL2969" s="17"/>
      <c r="BM2969" s="17"/>
      <c r="BN2969" s="15"/>
      <c r="BO2969" s="15"/>
      <c r="BP2969" s="22"/>
      <c r="BQ2969" s="15"/>
      <c r="BR2969" s="15"/>
      <c r="BS2969" s="15"/>
      <c r="BT2969" s="15"/>
      <c r="BU2969" s="15"/>
      <c r="BV2969" s="15"/>
      <c r="BW2969" s="15"/>
      <c r="BX2969" s="15"/>
      <c r="BY2969" s="15"/>
      <c r="BZ2969" s="15"/>
      <c r="CA2969" s="15"/>
      <c r="CB2969" s="15"/>
      <c r="CC2969" s="15"/>
      <c r="CD2969" s="15"/>
      <c r="CE2969" s="15"/>
      <c r="CF2969" s="15"/>
      <c r="CG2969" s="15"/>
      <c r="CH2969" s="15"/>
      <c r="CI2969" s="15"/>
      <c r="CJ2969" s="15"/>
    </row>
    <row r="2970" spans="1:88" ht="12.75">
      <c r="A2970" s="15" t="s">
        <v>18311</v>
      </c>
      <c r="B2970" s="15" t="s">
        <v>18312</v>
      </c>
      <c r="C2970" s="15" t="s">
        <v>58</v>
      </c>
      <c r="D2970" s="16"/>
      <c r="E2970" s="15" t="s">
        <v>4836</v>
      </c>
      <c r="F2970" s="15" t="s">
        <v>110</v>
      </c>
      <c r="G2970" s="15" t="s">
        <v>4837</v>
      </c>
      <c r="H2970" s="15" t="s">
        <v>4837</v>
      </c>
      <c r="I2970" s="15" t="s">
        <v>4837</v>
      </c>
      <c r="J2970" s="15"/>
      <c r="K2970" s="17">
        <f t="shared" si="291"/>
        <v>0</v>
      </c>
      <c r="L2970" s="15"/>
      <c r="M2970" s="15"/>
      <c r="N2970" s="15"/>
      <c r="O2970" s="15"/>
      <c r="P2970" s="15"/>
      <c r="Q2970" s="15"/>
      <c r="R2970" s="15"/>
      <c r="S2970" s="19"/>
      <c r="T2970" s="15"/>
      <c r="U2970" s="17"/>
      <c r="V2970" s="15"/>
      <c r="W2970" s="15"/>
      <c r="X2970" s="15"/>
      <c r="Y2970" s="15"/>
      <c r="AB2970" s="20"/>
      <c r="AC2970" s="15"/>
      <c r="AD2970" s="15"/>
      <c r="AE2970" s="15"/>
      <c r="AF2970" s="15"/>
      <c r="AG2970" s="22"/>
      <c r="AH2970" s="15"/>
      <c r="AI2970" s="22"/>
      <c r="AJ2970" s="22"/>
      <c r="AK2970" s="17" t="e">
        <f>VLOOKUP(A2970,'[1]Deals (Exits)'!B:B,1,FALSE)</f>
        <v>#N/A</v>
      </c>
      <c r="AL2970" s="23"/>
      <c r="AM2970" s="17"/>
      <c r="AN2970" s="17"/>
      <c r="AO2970" s="17"/>
      <c r="AP2970" s="17"/>
      <c r="AQ2970" s="18"/>
      <c r="AR2970" s="18"/>
      <c r="AS2970" s="17"/>
      <c r="AT2970" s="17"/>
      <c r="AU2970" s="18"/>
      <c r="AV2970" s="17"/>
      <c r="AW2970" s="17"/>
      <c r="AX2970" s="17"/>
      <c r="AY2970" s="17"/>
      <c r="AZ2970" s="17"/>
      <c r="BA2970" s="17"/>
      <c r="BB2970" s="17"/>
      <c r="BC2970" s="17"/>
      <c r="BD2970" s="17"/>
      <c r="BE2970" s="17"/>
      <c r="BF2970" s="17"/>
      <c r="BG2970" s="17"/>
      <c r="BH2970" s="17"/>
      <c r="BI2970" s="17"/>
      <c r="BJ2970" s="17"/>
      <c r="BK2970" s="17"/>
      <c r="BL2970" s="17"/>
      <c r="BM2970" s="17"/>
      <c r="BN2970" s="15"/>
      <c r="BO2970" s="15"/>
      <c r="BP2970" s="22"/>
      <c r="BQ2970" s="15"/>
      <c r="BR2970" s="15"/>
      <c r="BS2970" s="15"/>
      <c r="BT2970" s="15"/>
      <c r="BU2970" s="15"/>
      <c r="BV2970" s="15"/>
      <c r="BW2970" s="15"/>
      <c r="BX2970" s="15"/>
      <c r="BY2970" s="15"/>
      <c r="BZ2970" s="15"/>
      <c r="CA2970" s="15"/>
      <c r="CB2970" s="15"/>
      <c r="CC2970" s="15"/>
      <c r="CD2970" s="15"/>
      <c r="CE2970" s="15"/>
      <c r="CF2970" s="15"/>
      <c r="CG2970" s="15"/>
      <c r="CH2970" s="15"/>
      <c r="CI2970" s="15"/>
      <c r="CJ2970" s="15"/>
    </row>
    <row r="2971" spans="1:88" ht="12.75">
      <c r="A2971" s="15" t="s">
        <v>18313</v>
      </c>
      <c r="B2971" s="15" t="s">
        <v>18314</v>
      </c>
      <c r="C2971" s="15" t="s">
        <v>58</v>
      </c>
      <c r="D2971" s="16"/>
      <c r="E2971" s="15" t="s">
        <v>4836</v>
      </c>
      <c r="F2971" s="15" t="s">
        <v>110</v>
      </c>
      <c r="G2971" s="15" t="s">
        <v>4837</v>
      </c>
      <c r="H2971" s="15" t="s">
        <v>4837</v>
      </c>
      <c r="I2971" s="15" t="s">
        <v>4837</v>
      </c>
      <c r="J2971" s="15"/>
      <c r="K2971" s="17">
        <f t="shared" si="291"/>
        <v>0</v>
      </c>
      <c r="L2971" s="15"/>
      <c r="M2971" s="15"/>
      <c r="N2971" s="15"/>
      <c r="O2971" s="15"/>
      <c r="P2971" s="15"/>
      <c r="Q2971" s="15"/>
      <c r="R2971" s="15"/>
      <c r="S2971" s="19"/>
      <c r="T2971" s="15"/>
      <c r="U2971" s="17"/>
      <c r="V2971" s="15"/>
      <c r="W2971" s="15"/>
      <c r="X2971" s="15"/>
      <c r="Y2971" s="15"/>
      <c r="AB2971" s="20"/>
      <c r="AC2971" s="15"/>
      <c r="AD2971" s="15"/>
      <c r="AE2971" s="15"/>
      <c r="AF2971" s="15"/>
      <c r="AG2971" s="22"/>
      <c r="AH2971" s="15"/>
      <c r="AI2971" s="22"/>
      <c r="AJ2971" s="22"/>
      <c r="AK2971" s="17" t="e">
        <f>VLOOKUP(A2971,'[1]Deals (Exits)'!B:B,1,FALSE)</f>
        <v>#N/A</v>
      </c>
      <c r="AL2971" s="23"/>
      <c r="AM2971" s="17"/>
      <c r="AN2971" s="17"/>
      <c r="AO2971" s="17"/>
      <c r="AP2971" s="17"/>
      <c r="AQ2971" s="18"/>
      <c r="AR2971" s="18"/>
      <c r="AS2971" s="17"/>
      <c r="AT2971" s="17"/>
      <c r="AU2971" s="18"/>
      <c r="AV2971" s="17"/>
      <c r="AW2971" s="17"/>
      <c r="AX2971" s="17"/>
      <c r="AY2971" s="17"/>
      <c r="AZ2971" s="17"/>
      <c r="BA2971" s="17"/>
      <c r="BB2971" s="17"/>
      <c r="BC2971" s="17"/>
      <c r="BD2971" s="17"/>
      <c r="BE2971" s="17"/>
      <c r="BF2971" s="17"/>
      <c r="BG2971" s="17"/>
      <c r="BH2971" s="17"/>
      <c r="BI2971" s="17"/>
      <c r="BJ2971" s="17"/>
      <c r="BK2971" s="17"/>
      <c r="BL2971" s="17"/>
      <c r="BM2971" s="17"/>
      <c r="BN2971" s="15"/>
      <c r="BO2971" s="15"/>
      <c r="BP2971" s="22"/>
      <c r="BQ2971" s="15"/>
      <c r="BR2971" s="15"/>
      <c r="BS2971" s="15"/>
      <c r="BT2971" s="15"/>
      <c r="BU2971" s="15"/>
      <c r="BV2971" s="15"/>
      <c r="BW2971" s="15"/>
      <c r="BX2971" s="15"/>
      <c r="BY2971" s="15"/>
      <c r="BZ2971" s="15"/>
      <c r="CA2971" s="15"/>
      <c r="CB2971" s="15"/>
      <c r="CC2971" s="15"/>
      <c r="CD2971" s="15"/>
      <c r="CE2971" s="15"/>
      <c r="CF2971" s="15"/>
      <c r="CG2971" s="15"/>
      <c r="CH2971" s="15"/>
      <c r="CI2971" s="15"/>
      <c r="CJ2971" s="15"/>
    </row>
    <row r="2972" spans="1:88" ht="12.75">
      <c r="A2972" s="15" t="s">
        <v>18315</v>
      </c>
      <c r="B2972" s="15" t="s">
        <v>18316</v>
      </c>
      <c r="C2972" s="15" t="s">
        <v>58</v>
      </c>
      <c r="D2972" s="16"/>
      <c r="E2972" s="15" t="s">
        <v>4836</v>
      </c>
      <c r="F2972" s="15" t="s">
        <v>110</v>
      </c>
      <c r="G2972" s="15" t="s">
        <v>4837</v>
      </c>
      <c r="H2972" s="15" t="s">
        <v>4837</v>
      </c>
      <c r="I2972" s="15" t="s">
        <v>4837</v>
      </c>
      <c r="J2972" s="15"/>
      <c r="K2972" s="17">
        <f t="shared" si="291"/>
        <v>0</v>
      </c>
      <c r="L2972" s="15"/>
      <c r="M2972" s="15"/>
      <c r="N2972" s="15"/>
      <c r="O2972" s="15"/>
      <c r="P2972" s="15"/>
      <c r="Q2972" s="15"/>
      <c r="R2972" s="15"/>
      <c r="S2972" s="19"/>
      <c r="T2972" s="15"/>
      <c r="U2972" s="17"/>
      <c r="V2972" s="15"/>
      <c r="W2972" s="15"/>
      <c r="X2972" s="15"/>
      <c r="Y2972" s="15"/>
      <c r="AB2972" s="20"/>
      <c r="AC2972" s="15"/>
      <c r="AD2972" s="15"/>
      <c r="AE2972" s="15"/>
      <c r="AF2972" s="15"/>
      <c r="AG2972" s="22"/>
      <c r="AH2972" s="15"/>
      <c r="AI2972" s="22"/>
      <c r="AJ2972" s="22"/>
      <c r="AK2972" s="17" t="e">
        <f>VLOOKUP(A2972,'[1]Deals (Exits)'!B:B,1,FALSE)</f>
        <v>#N/A</v>
      </c>
      <c r="AL2972" s="23"/>
      <c r="AM2972" s="17"/>
      <c r="AN2972" s="17"/>
      <c r="AO2972" s="17"/>
      <c r="AP2972" s="17"/>
      <c r="AQ2972" s="18"/>
      <c r="AR2972" s="18"/>
      <c r="AS2972" s="17"/>
      <c r="AT2972" s="17"/>
      <c r="AU2972" s="18"/>
      <c r="AV2972" s="17"/>
      <c r="AW2972" s="17"/>
      <c r="AX2972" s="17"/>
      <c r="AY2972" s="17"/>
      <c r="AZ2972" s="17"/>
      <c r="BA2972" s="17"/>
      <c r="BB2972" s="17"/>
      <c r="BC2972" s="17"/>
      <c r="BD2972" s="17"/>
      <c r="BE2972" s="17"/>
      <c r="BF2972" s="17"/>
      <c r="BG2972" s="17"/>
      <c r="BH2972" s="17"/>
      <c r="BI2972" s="17"/>
      <c r="BJ2972" s="17"/>
      <c r="BK2972" s="17"/>
      <c r="BL2972" s="17"/>
      <c r="BM2972" s="17"/>
      <c r="BN2972" s="15"/>
      <c r="BO2972" s="15"/>
      <c r="BP2972" s="22"/>
      <c r="BQ2972" s="15"/>
      <c r="BR2972" s="15"/>
      <c r="BS2972" s="15"/>
      <c r="BT2972" s="15"/>
      <c r="BU2972" s="15"/>
      <c r="BV2972" s="15"/>
      <c r="BW2972" s="15"/>
      <c r="BX2972" s="15"/>
      <c r="BY2972" s="15"/>
      <c r="BZ2972" s="15"/>
      <c r="CA2972" s="15"/>
      <c r="CB2972" s="15"/>
      <c r="CC2972" s="15"/>
      <c r="CD2972" s="15"/>
      <c r="CE2972" s="15"/>
      <c r="CF2972" s="15"/>
      <c r="CG2972" s="15"/>
      <c r="CH2972" s="15"/>
      <c r="CI2972" s="15"/>
      <c r="CJ2972" s="15"/>
    </row>
    <row r="2973" spans="1:88" ht="12.75">
      <c r="A2973" s="15" t="s">
        <v>18317</v>
      </c>
      <c r="B2973" s="15" t="s">
        <v>18318</v>
      </c>
      <c r="C2973" s="15" t="s">
        <v>58</v>
      </c>
      <c r="D2973" s="16"/>
      <c r="E2973" s="15" t="s">
        <v>4836</v>
      </c>
      <c r="F2973" s="15" t="s">
        <v>110</v>
      </c>
      <c r="G2973" s="15" t="s">
        <v>4837</v>
      </c>
      <c r="H2973" s="15" t="s">
        <v>4837</v>
      </c>
      <c r="I2973" s="15" t="s">
        <v>4837</v>
      </c>
      <c r="J2973" s="15"/>
      <c r="K2973" s="17">
        <f t="shared" si="291"/>
        <v>0</v>
      </c>
      <c r="L2973" s="15"/>
      <c r="M2973" s="15"/>
      <c r="N2973" s="15"/>
      <c r="O2973" s="15"/>
      <c r="P2973" s="15"/>
      <c r="Q2973" s="15"/>
      <c r="R2973" s="15"/>
      <c r="S2973" s="19"/>
      <c r="T2973" s="15"/>
      <c r="U2973" s="17"/>
      <c r="V2973" s="15"/>
      <c r="W2973" s="15"/>
      <c r="X2973" s="15"/>
      <c r="Y2973" s="15"/>
      <c r="AB2973" s="20"/>
      <c r="AC2973" s="15"/>
      <c r="AD2973" s="15"/>
      <c r="AE2973" s="15"/>
      <c r="AF2973" s="15"/>
      <c r="AG2973" s="22"/>
      <c r="AH2973" s="15"/>
      <c r="AI2973" s="22"/>
      <c r="AJ2973" s="22"/>
      <c r="AK2973" s="17" t="e">
        <f>VLOOKUP(A2973,'[1]Deals (Exits)'!B:B,1,FALSE)</f>
        <v>#N/A</v>
      </c>
      <c r="AL2973" s="23"/>
      <c r="AM2973" s="17"/>
      <c r="AN2973" s="17"/>
      <c r="AO2973" s="17"/>
      <c r="AP2973" s="17"/>
      <c r="AQ2973" s="18"/>
      <c r="AR2973" s="18"/>
      <c r="AS2973" s="17"/>
      <c r="AT2973" s="17"/>
      <c r="AU2973" s="18"/>
      <c r="AV2973" s="17"/>
      <c r="AW2973" s="17"/>
      <c r="AX2973" s="17"/>
      <c r="AY2973" s="17"/>
      <c r="AZ2973" s="17"/>
      <c r="BA2973" s="17"/>
      <c r="BB2973" s="17"/>
      <c r="BC2973" s="17"/>
      <c r="BD2973" s="17"/>
      <c r="BE2973" s="17"/>
      <c r="BF2973" s="17"/>
      <c r="BG2973" s="17"/>
      <c r="BH2973" s="17"/>
      <c r="BI2973" s="17"/>
      <c r="BJ2973" s="17"/>
      <c r="BK2973" s="17"/>
      <c r="BL2973" s="17"/>
      <c r="BM2973" s="17"/>
      <c r="BN2973" s="15"/>
      <c r="BO2973" s="15"/>
      <c r="BP2973" s="22"/>
      <c r="BQ2973" s="15"/>
      <c r="BR2973" s="15"/>
      <c r="BS2973" s="15"/>
      <c r="BT2973" s="15"/>
      <c r="BU2973" s="15"/>
      <c r="BV2973" s="15"/>
      <c r="BW2973" s="15"/>
      <c r="BX2973" s="15"/>
      <c r="BY2973" s="15"/>
      <c r="BZ2973" s="15"/>
      <c r="CA2973" s="15"/>
      <c r="CB2973" s="15"/>
      <c r="CC2973" s="15"/>
      <c r="CD2973" s="15"/>
      <c r="CE2973" s="15"/>
      <c r="CF2973" s="15"/>
      <c r="CG2973" s="15"/>
      <c r="CH2973" s="15"/>
      <c r="CI2973" s="15"/>
      <c r="CJ2973" s="15"/>
    </row>
    <row r="2974" spans="1:88" ht="12.75">
      <c r="A2974" s="15" t="s">
        <v>18319</v>
      </c>
      <c r="B2974" s="15" t="s">
        <v>18320</v>
      </c>
      <c r="C2974" s="15" t="s">
        <v>58</v>
      </c>
      <c r="D2974" s="16"/>
      <c r="E2974" s="15" t="s">
        <v>4836</v>
      </c>
      <c r="F2974" s="15" t="s">
        <v>110</v>
      </c>
      <c r="G2974" s="15" t="s">
        <v>4837</v>
      </c>
      <c r="H2974" s="15" t="s">
        <v>4837</v>
      </c>
      <c r="I2974" s="15" t="s">
        <v>4837</v>
      </c>
      <c r="J2974" s="15"/>
      <c r="K2974" s="17">
        <f t="shared" si="291"/>
        <v>0</v>
      </c>
      <c r="L2974" s="15"/>
      <c r="M2974" s="15"/>
      <c r="N2974" s="15"/>
      <c r="O2974" s="15"/>
      <c r="P2974" s="15"/>
      <c r="Q2974" s="15"/>
      <c r="R2974" s="15"/>
      <c r="S2974" s="19"/>
      <c r="T2974" s="15"/>
      <c r="U2974" s="17"/>
      <c r="V2974" s="15"/>
      <c r="W2974" s="15"/>
      <c r="X2974" s="15"/>
      <c r="Y2974" s="15"/>
      <c r="AB2974" s="20"/>
      <c r="AC2974" s="15"/>
      <c r="AD2974" s="15"/>
      <c r="AE2974" s="15"/>
      <c r="AF2974" s="15"/>
      <c r="AG2974" s="22"/>
      <c r="AH2974" s="15"/>
      <c r="AI2974" s="22"/>
      <c r="AJ2974" s="22"/>
      <c r="AK2974" s="17" t="e">
        <f>VLOOKUP(A2974,'[1]Deals (Exits)'!B:B,1,FALSE)</f>
        <v>#N/A</v>
      </c>
      <c r="AL2974" s="23"/>
      <c r="AM2974" s="17"/>
      <c r="AN2974" s="17"/>
      <c r="AO2974" s="17"/>
      <c r="AP2974" s="17"/>
      <c r="AQ2974" s="18"/>
      <c r="AR2974" s="18"/>
      <c r="AS2974" s="17"/>
      <c r="AT2974" s="17"/>
      <c r="AU2974" s="18"/>
      <c r="AV2974" s="17"/>
      <c r="AW2974" s="17"/>
      <c r="AX2974" s="17"/>
      <c r="AY2974" s="17"/>
      <c r="AZ2974" s="17"/>
      <c r="BA2974" s="17"/>
      <c r="BB2974" s="17"/>
      <c r="BC2974" s="17"/>
      <c r="BD2974" s="17"/>
      <c r="BE2974" s="17"/>
      <c r="BF2974" s="17"/>
      <c r="BG2974" s="17"/>
      <c r="BH2974" s="17"/>
      <c r="BI2974" s="17"/>
      <c r="BJ2974" s="17"/>
      <c r="BK2974" s="17"/>
      <c r="BL2974" s="17"/>
      <c r="BM2974" s="17"/>
      <c r="BN2974" s="15"/>
      <c r="BO2974" s="15"/>
      <c r="BP2974" s="22"/>
      <c r="BQ2974" s="15"/>
      <c r="BR2974" s="15"/>
      <c r="BS2974" s="15"/>
      <c r="BT2974" s="15"/>
      <c r="BU2974" s="15"/>
      <c r="BV2974" s="15"/>
      <c r="BW2974" s="15"/>
      <c r="BX2974" s="15"/>
      <c r="BY2974" s="15"/>
      <c r="BZ2974" s="15"/>
      <c r="CA2974" s="15"/>
      <c r="CB2974" s="15"/>
      <c r="CC2974" s="15"/>
      <c r="CD2974" s="15"/>
      <c r="CE2974" s="15"/>
      <c r="CF2974" s="15"/>
      <c r="CG2974" s="15"/>
      <c r="CH2974" s="15"/>
      <c r="CI2974" s="15"/>
      <c r="CJ2974" s="15"/>
    </row>
    <row r="2975" spans="1:88" ht="12.75">
      <c r="A2975" s="15" t="s">
        <v>18321</v>
      </c>
      <c r="B2975" s="15" t="s">
        <v>18322</v>
      </c>
      <c r="C2975" s="15" t="s">
        <v>58</v>
      </c>
      <c r="D2975" s="16"/>
      <c r="E2975" s="15" t="s">
        <v>4836</v>
      </c>
      <c r="F2975" s="15" t="s">
        <v>110</v>
      </c>
      <c r="G2975" s="15" t="s">
        <v>4837</v>
      </c>
      <c r="H2975" s="15" t="s">
        <v>4837</v>
      </c>
      <c r="I2975" s="15" t="s">
        <v>4837</v>
      </c>
      <c r="J2975" s="15"/>
      <c r="K2975" s="17">
        <f t="shared" si="291"/>
        <v>0</v>
      </c>
      <c r="L2975" s="15"/>
      <c r="M2975" s="15"/>
      <c r="N2975" s="15"/>
      <c r="O2975" s="15"/>
      <c r="P2975" s="15"/>
      <c r="Q2975" s="15"/>
      <c r="R2975" s="15"/>
      <c r="S2975" s="19"/>
      <c r="T2975" s="15"/>
      <c r="U2975" s="17"/>
      <c r="V2975" s="15"/>
      <c r="W2975" s="15"/>
      <c r="X2975" s="15"/>
      <c r="Y2975" s="15"/>
      <c r="AB2975" s="20"/>
      <c r="AC2975" s="15"/>
      <c r="AD2975" s="15"/>
      <c r="AE2975" s="15"/>
      <c r="AF2975" s="15"/>
      <c r="AG2975" s="22"/>
      <c r="AH2975" s="15"/>
      <c r="AI2975" s="22"/>
      <c r="AJ2975" s="22"/>
      <c r="AK2975" s="17" t="e">
        <f>VLOOKUP(A2975,'[1]Deals (Exits)'!B:B,1,FALSE)</f>
        <v>#N/A</v>
      </c>
      <c r="AL2975" s="23"/>
      <c r="AM2975" s="17"/>
      <c r="AN2975" s="17"/>
      <c r="AO2975" s="17"/>
      <c r="AP2975" s="17"/>
      <c r="AQ2975" s="18"/>
      <c r="AR2975" s="18"/>
      <c r="AS2975" s="17"/>
      <c r="AT2975" s="17"/>
      <c r="AU2975" s="18"/>
      <c r="AV2975" s="17"/>
      <c r="AW2975" s="17"/>
      <c r="AX2975" s="17"/>
      <c r="AY2975" s="17"/>
      <c r="AZ2975" s="17"/>
      <c r="BA2975" s="17"/>
      <c r="BB2975" s="17"/>
      <c r="BC2975" s="17"/>
      <c r="BD2975" s="17"/>
      <c r="BE2975" s="17"/>
      <c r="BF2975" s="17"/>
      <c r="BG2975" s="17"/>
      <c r="BH2975" s="17"/>
      <c r="BI2975" s="17"/>
      <c r="BJ2975" s="17"/>
      <c r="BK2975" s="17"/>
      <c r="BL2975" s="17"/>
      <c r="BM2975" s="17"/>
      <c r="BN2975" s="15"/>
      <c r="BO2975" s="15"/>
      <c r="BP2975" s="22"/>
      <c r="BQ2975" s="15"/>
      <c r="BR2975" s="15"/>
      <c r="BS2975" s="15"/>
      <c r="BT2975" s="15"/>
      <c r="BU2975" s="15"/>
      <c r="BV2975" s="15"/>
      <c r="BW2975" s="15"/>
      <c r="BX2975" s="15"/>
      <c r="BY2975" s="15"/>
      <c r="BZ2975" s="15"/>
      <c r="CA2975" s="15"/>
      <c r="CB2975" s="15"/>
      <c r="CC2975" s="15"/>
      <c r="CD2975" s="15"/>
      <c r="CE2975" s="15"/>
      <c r="CF2975" s="15"/>
      <c r="CG2975" s="15"/>
      <c r="CH2975" s="15"/>
      <c r="CI2975" s="15"/>
      <c r="CJ2975" s="15"/>
    </row>
    <row r="2976" spans="1:88" ht="12.75">
      <c r="A2976" s="15" t="s">
        <v>18323</v>
      </c>
      <c r="B2976" s="15" t="s">
        <v>18324</v>
      </c>
      <c r="C2976" s="15" t="s">
        <v>58</v>
      </c>
      <c r="D2976" s="16"/>
      <c r="E2976" s="15" t="s">
        <v>4836</v>
      </c>
      <c r="F2976" s="15" t="s">
        <v>110</v>
      </c>
      <c r="G2976" s="15" t="s">
        <v>4837</v>
      </c>
      <c r="H2976" s="15" t="s">
        <v>4837</v>
      </c>
      <c r="I2976" s="15" t="s">
        <v>4837</v>
      </c>
      <c r="J2976" s="15"/>
      <c r="K2976" s="17">
        <f t="shared" si="291"/>
        <v>0</v>
      </c>
      <c r="L2976" s="15"/>
      <c r="M2976" s="15"/>
      <c r="N2976" s="15"/>
      <c r="O2976" s="15"/>
      <c r="P2976" s="15"/>
      <c r="Q2976" s="15"/>
      <c r="R2976" s="15"/>
      <c r="S2976" s="19"/>
      <c r="T2976" s="15"/>
      <c r="U2976" s="17"/>
      <c r="V2976" s="15"/>
      <c r="W2976" s="15"/>
      <c r="X2976" s="15"/>
      <c r="Y2976" s="15"/>
      <c r="AB2976" s="20"/>
      <c r="AC2976" s="15"/>
      <c r="AD2976" s="15"/>
      <c r="AE2976" s="15"/>
      <c r="AF2976" s="15"/>
      <c r="AG2976" s="22"/>
      <c r="AH2976" s="15"/>
      <c r="AI2976" s="22"/>
      <c r="AJ2976" s="22"/>
      <c r="AK2976" s="17" t="e">
        <f>VLOOKUP(A2976,'[1]Deals (Exits)'!B:B,1,FALSE)</f>
        <v>#N/A</v>
      </c>
      <c r="AL2976" s="23"/>
      <c r="AM2976" s="17"/>
      <c r="AN2976" s="17"/>
      <c r="AO2976" s="17"/>
      <c r="AP2976" s="17"/>
      <c r="AQ2976" s="18"/>
      <c r="AR2976" s="18"/>
      <c r="AS2976" s="17"/>
      <c r="AT2976" s="17"/>
      <c r="AU2976" s="18"/>
      <c r="AV2976" s="17"/>
      <c r="AW2976" s="17"/>
      <c r="AX2976" s="17"/>
      <c r="AY2976" s="17"/>
      <c r="AZ2976" s="17"/>
      <c r="BA2976" s="17"/>
      <c r="BB2976" s="17"/>
      <c r="BC2976" s="17"/>
      <c r="BD2976" s="17"/>
      <c r="BE2976" s="17"/>
      <c r="BF2976" s="17"/>
      <c r="BG2976" s="17"/>
      <c r="BH2976" s="17"/>
      <c r="BI2976" s="17"/>
      <c r="BJ2976" s="17"/>
      <c r="BK2976" s="17"/>
      <c r="BL2976" s="17"/>
      <c r="BM2976" s="17"/>
      <c r="BN2976" s="15"/>
      <c r="BO2976" s="15"/>
      <c r="BP2976" s="22"/>
      <c r="BQ2976" s="15"/>
      <c r="BR2976" s="15"/>
      <c r="BS2976" s="15"/>
      <c r="BT2976" s="15"/>
      <c r="BU2976" s="15"/>
      <c r="BV2976" s="15"/>
      <c r="BW2976" s="15"/>
      <c r="BX2976" s="15"/>
      <c r="BY2976" s="15"/>
      <c r="BZ2976" s="15"/>
      <c r="CA2976" s="15"/>
      <c r="CB2976" s="15"/>
      <c r="CC2976" s="15"/>
      <c r="CD2976" s="15"/>
      <c r="CE2976" s="15"/>
      <c r="CF2976" s="15"/>
      <c r="CG2976" s="15"/>
      <c r="CH2976" s="15"/>
      <c r="CI2976" s="15"/>
      <c r="CJ2976" s="15"/>
    </row>
    <row r="2977" spans="1:117" ht="12.75">
      <c r="A2977" s="15" t="s">
        <v>18325</v>
      </c>
      <c r="B2977" s="15" t="s">
        <v>18326</v>
      </c>
      <c r="C2977" s="15" t="s">
        <v>58</v>
      </c>
      <c r="D2977" s="16"/>
      <c r="E2977" s="15" t="s">
        <v>4836</v>
      </c>
      <c r="F2977" s="15" t="s">
        <v>110</v>
      </c>
      <c r="G2977" s="15" t="s">
        <v>4837</v>
      </c>
      <c r="H2977" s="15" t="s">
        <v>4837</v>
      </c>
      <c r="I2977" s="15" t="s">
        <v>4837</v>
      </c>
      <c r="J2977" s="15"/>
      <c r="K2977" s="17">
        <f t="shared" si="291"/>
        <v>0</v>
      </c>
      <c r="L2977" s="15"/>
      <c r="M2977" s="15"/>
      <c r="N2977" s="15"/>
      <c r="O2977" s="15"/>
      <c r="P2977" s="15"/>
      <c r="Q2977" s="15"/>
      <c r="R2977" s="15"/>
      <c r="S2977" s="19"/>
      <c r="T2977" s="15"/>
      <c r="U2977" s="17"/>
      <c r="V2977" s="15"/>
      <c r="W2977" s="15"/>
      <c r="X2977" s="15"/>
      <c r="Y2977" s="15"/>
      <c r="AB2977" s="20"/>
      <c r="AC2977" s="15"/>
      <c r="AD2977" s="15"/>
      <c r="AE2977" s="15"/>
      <c r="AF2977" s="15"/>
      <c r="AG2977" s="22"/>
      <c r="AH2977" s="15"/>
      <c r="AI2977" s="22"/>
      <c r="AJ2977" s="22"/>
      <c r="AK2977" s="17" t="e">
        <f>VLOOKUP(A2977,'[1]Deals (Exits)'!B:B,1,FALSE)</f>
        <v>#N/A</v>
      </c>
      <c r="AL2977" s="23"/>
      <c r="AM2977" s="17"/>
      <c r="AN2977" s="17"/>
      <c r="AO2977" s="17"/>
      <c r="AP2977" s="17"/>
      <c r="AQ2977" s="18"/>
      <c r="AR2977" s="18"/>
      <c r="AS2977" s="17"/>
      <c r="AT2977" s="17"/>
      <c r="AU2977" s="18"/>
      <c r="AV2977" s="17"/>
      <c r="AW2977" s="17"/>
      <c r="AX2977" s="17"/>
      <c r="AY2977" s="17"/>
      <c r="AZ2977" s="17"/>
      <c r="BA2977" s="17"/>
      <c r="BB2977" s="17"/>
      <c r="BC2977" s="17"/>
      <c r="BD2977" s="17"/>
      <c r="BE2977" s="17"/>
      <c r="BF2977" s="17"/>
      <c r="BG2977" s="17"/>
      <c r="BH2977" s="17"/>
      <c r="BI2977" s="17"/>
      <c r="BJ2977" s="17"/>
      <c r="BK2977" s="17"/>
      <c r="BL2977" s="17"/>
      <c r="BM2977" s="17"/>
      <c r="BN2977" s="15"/>
      <c r="BO2977" s="15"/>
      <c r="BP2977" s="22"/>
      <c r="BQ2977" s="15"/>
      <c r="BR2977" s="15"/>
      <c r="BS2977" s="15"/>
      <c r="BT2977" s="15"/>
      <c r="BU2977" s="15"/>
      <c r="BV2977" s="15"/>
      <c r="BW2977" s="15"/>
      <c r="BX2977" s="15"/>
      <c r="BY2977" s="15"/>
      <c r="BZ2977" s="15"/>
      <c r="CA2977" s="15"/>
      <c r="CB2977" s="15"/>
      <c r="CC2977" s="15"/>
      <c r="CD2977" s="15"/>
      <c r="CE2977" s="15"/>
      <c r="CF2977" s="15"/>
      <c r="CG2977" s="15"/>
      <c r="CH2977" s="15"/>
      <c r="CI2977" s="15"/>
      <c r="CJ2977" s="15"/>
    </row>
    <row r="2978" spans="1:117" ht="12.75">
      <c r="A2978" s="21" t="s">
        <v>18327</v>
      </c>
      <c r="B2978" s="15" t="s">
        <v>18328</v>
      </c>
      <c r="C2978" s="15" t="s">
        <v>58</v>
      </c>
      <c r="D2978" s="16"/>
      <c r="E2978" s="15" t="s">
        <v>4836</v>
      </c>
      <c r="F2978" s="15" t="s">
        <v>110</v>
      </c>
      <c r="G2978" s="15" t="s">
        <v>4837</v>
      </c>
      <c r="H2978" s="15" t="s">
        <v>4837</v>
      </c>
      <c r="I2978" s="15" t="s">
        <v>4837</v>
      </c>
      <c r="J2978" s="15"/>
      <c r="K2978" s="17">
        <f t="shared" si="291"/>
        <v>0</v>
      </c>
      <c r="L2978" s="15"/>
      <c r="M2978" s="15"/>
      <c r="N2978" s="15"/>
      <c r="O2978" s="15"/>
      <c r="P2978" s="15"/>
      <c r="Q2978" s="15"/>
      <c r="R2978" s="15"/>
      <c r="S2978" s="19"/>
      <c r="T2978" s="15"/>
      <c r="U2978" s="17"/>
      <c r="V2978" s="15"/>
      <c r="W2978" s="15"/>
      <c r="X2978" s="15"/>
      <c r="Y2978" s="15"/>
      <c r="AB2978" s="20"/>
      <c r="AC2978" s="15"/>
      <c r="AD2978" s="15"/>
      <c r="AE2978" s="15"/>
      <c r="AF2978" s="15"/>
      <c r="AG2978" s="22"/>
      <c r="AH2978" s="15"/>
      <c r="AI2978" s="22"/>
      <c r="AJ2978" s="22"/>
      <c r="AK2978" s="17" t="e">
        <f>VLOOKUP(A2978,'[1]Deals (Exits)'!B:B,1,FALSE)</f>
        <v>#N/A</v>
      </c>
      <c r="AL2978" s="23"/>
      <c r="AM2978" s="17"/>
      <c r="AN2978" s="17"/>
      <c r="AO2978" s="17"/>
      <c r="AP2978" s="17"/>
      <c r="AQ2978" s="18"/>
      <c r="AR2978" s="18"/>
      <c r="AS2978" s="17"/>
      <c r="AT2978" s="17"/>
      <c r="AU2978" s="18"/>
      <c r="AV2978" s="17"/>
      <c r="AW2978" s="17"/>
      <c r="AX2978" s="17"/>
      <c r="AY2978" s="17"/>
      <c r="AZ2978" s="17"/>
      <c r="BA2978" s="17"/>
      <c r="BB2978" s="17"/>
      <c r="BC2978" s="17"/>
      <c r="BD2978" s="17"/>
      <c r="BE2978" s="17"/>
      <c r="BF2978" s="17"/>
      <c r="BG2978" s="17"/>
      <c r="BH2978" s="17"/>
      <c r="BI2978" s="17"/>
      <c r="BJ2978" s="17"/>
      <c r="BK2978" s="17"/>
      <c r="BL2978" s="17"/>
      <c r="BM2978" s="17"/>
      <c r="BN2978" s="15"/>
      <c r="BO2978" s="15"/>
      <c r="BP2978" s="22"/>
      <c r="BQ2978" s="15"/>
      <c r="BR2978" s="15"/>
      <c r="BS2978" s="15"/>
      <c r="BT2978" s="15"/>
      <c r="BU2978" s="15"/>
      <c r="BV2978" s="15"/>
      <c r="BW2978" s="15"/>
      <c r="BX2978" s="15"/>
      <c r="BY2978" s="15"/>
      <c r="BZ2978" s="15"/>
      <c r="CA2978" s="15"/>
      <c r="CB2978" s="15"/>
      <c r="CC2978" s="15"/>
      <c r="CD2978" s="15"/>
      <c r="CE2978" s="15"/>
      <c r="CF2978" s="15"/>
      <c r="CG2978" s="15"/>
      <c r="CH2978" s="15"/>
      <c r="CI2978" s="15"/>
      <c r="CJ2978" s="15"/>
    </row>
    <row r="2979" spans="1:117" ht="12.75">
      <c r="A2979" s="15" t="s">
        <v>18329</v>
      </c>
      <c r="B2979" s="15" t="s">
        <v>18330</v>
      </c>
      <c r="C2979" s="15" t="s">
        <v>58</v>
      </c>
      <c r="D2979" s="16"/>
      <c r="E2979" s="15" t="s">
        <v>4836</v>
      </c>
      <c r="F2979" s="15" t="s">
        <v>110</v>
      </c>
      <c r="G2979" s="15" t="s">
        <v>4837</v>
      </c>
      <c r="H2979" s="15" t="s">
        <v>4837</v>
      </c>
      <c r="I2979" s="15" t="s">
        <v>4837</v>
      </c>
      <c r="J2979" s="15"/>
      <c r="K2979" s="17">
        <f t="shared" si="291"/>
        <v>0</v>
      </c>
      <c r="L2979" s="15"/>
      <c r="M2979" s="15"/>
      <c r="N2979" s="15"/>
      <c r="O2979" s="15"/>
      <c r="P2979" s="15"/>
      <c r="Q2979" s="15"/>
      <c r="R2979" s="15"/>
      <c r="S2979" s="19"/>
      <c r="T2979" s="15"/>
      <c r="U2979" s="17"/>
      <c r="V2979" s="15"/>
      <c r="W2979" s="15"/>
      <c r="X2979" s="15"/>
      <c r="Y2979" s="15"/>
      <c r="AB2979" s="20"/>
      <c r="AC2979" s="15"/>
      <c r="AD2979" s="15"/>
      <c r="AE2979" s="15"/>
      <c r="AF2979" s="15"/>
      <c r="AG2979" s="22"/>
      <c r="AH2979" s="15"/>
      <c r="AI2979" s="22"/>
      <c r="AJ2979" s="22"/>
      <c r="AK2979" s="17" t="e">
        <f>VLOOKUP(A2979,'[1]Deals (Exits)'!B:B,1,FALSE)</f>
        <v>#N/A</v>
      </c>
      <c r="AL2979" s="23"/>
      <c r="AM2979" s="17"/>
      <c r="AN2979" s="17"/>
      <c r="AO2979" s="17"/>
      <c r="AP2979" s="17"/>
      <c r="AQ2979" s="18"/>
      <c r="AR2979" s="18"/>
      <c r="AS2979" s="17"/>
      <c r="AT2979" s="17"/>
      <c r="AU2979" s="18"/>
      <c r="AV2979" s="17"/>
      <c r="AW2979" s="17"/>
      <c r="AX2979" s="17"/>
      <c r="AY2979" s="17"/>
      <c r="AZ2979" s="17"/>
      <c r="BA2979" s="17"/>
      <c r="BB2979" s="17"/>
      <c r="BC2979" s="17"/>
      <c r="BD2979" s="17"/>
      <c r="BE2979" s="17"/>
      <c r="BF2979" s="17"/>
      <c r="BG2979" s="17"/>
      <c r="BH2979" s="17"/>
      <c r="BI2979" s="17"/>
      <c r="BJ2979" s="17"/>
      <c r="BK2979" s="17"/>
      <c r="BL2979" s="17"/>
      <c r="BM2979" s="17"/>
      <c r="BN2979" s="15"/>
      <c r="BO2979" s="15"/>
      <c r="BP2979" s="22"/>
      <c r="BQ2979" s="15"/>
      <c r="BR2979" s="15"/>
      <c r="BS2979" s="15"/>
      <c r="BT2979" s="15"/>
      <c r="BU2979" s="15"/>
      <c r="BV2979" s="15"/>
      <c r="BW2979" s="15"/>
      <c r="BX2979" s="15"/>
      <c r="BY2979" s="15"/>
      <c r="BZ2979" s="15"/>
      <c r="CA2979" s="15"/>
      <c r="CB2979" s="15"/>
      <c r="CC2979" s="15"/>
      <c r="CD2979" s="15"/>
      <c r="CE2979" s="15"/>
      <c r="CF2979" s="15"/>
      <c r="CG2979" s="15"/>
      <c r="CH2979" s="15"/>
      <c r="CI2979" s="15"/>
      <c r="CJ2979" s="15"/>
    </row>
    <row r="2980" spans="1:117" ht="12.75">
      <c r="A2980" s="15" t="s">
        <v>18331</v>
      </c>
      <c r="B2980" s="15" t="s">
        <v>18332</v>
      </c>
      <c r="C2980" s="15" t="s">
        <v>58</v>
      </c>
      <c r="D2980" s="16"/>
      <c r="E2980" s="15" t="s">
        <v>4836</v>
      </c>
      <c r="F2980" s="15" t="s">
        <v>110</v>
      </c>
      <c r="G2980" s="15" t="s">
        <v>4837</v>
      </c>
      <c r="H2980" s="15" t="s">
        <v>4837</v>
      </c>
      <c r="I2980" s="15" t="s">
        <v>4837</v>
      </c>
      <c r="J2980" s="15"/>
      <c r="K2980" s="17">
        <f t="shared" si="291"/>
        <v>0</v>
      </c>
      <c r="L2980" s="15"/>
      <c r="M2980" s="15"/>
      <c r="N2980" s="15"/>
      <c r="O2980" s="15"/>
      <c r="P2980" s="15"/>
      <c r="Q2980" s="15"/>
      <c r="R2980" s="15"/>
      <c r="S2980" s="19"/>
      <c r="T2980" s="15"/>
      <c r="U2980" s="17"/>
      <c r="V2980" s="15"/>
      <c r="W2980" s="15"/>
      <c r="X2980" s="15"/>
      <c r="Y2980" s="15"/>
      <c r="AB2980" s="20"/>
      <c r="AC2980" s="15"/>
      <c r="AD2980" s="15"/>
      <c r="AE2980" s="15"/>
      <c r="AF2980" s="15"/>
      <c r="AG2980" s="22"/>
      <c r="AH2980" s="15"/>
      <c r="AI2980" s="22"/>
      <c r="AJ2980" s="22"/>
      <c r="AK2980" s="17" t="e">
        <f>VLOOKUP(A2980,'[1]Deals (Exits)'!B:B,1,FALSE)</f>
        <v>#N/A</v>
      </c>
      <c r="AL2980" s="23"/>
      <c r="AM2980" s="17"/>
      <c r="AN2980" s="17"/>
      <c r="AO2980" s="17"/>
      <c r="AP2980" s="17"/>
      <c r="AQ2980" s="18"/>
      <c r="AR2980" s="18"/>
      <c r="AS2980" s="17"/>
      <c r="AT2980" s="17"/>
      <c r="AU2980" s="18"/>
      <c r="AV2980" s="17"/>
      <c r="AW2980" s="17"/>
      <c r="AX2980" s="17"/>
      <c r="AY2980" s="17"/>
      <c r="AZ2980" s="17"/>
      <c r="BA2980" s="17"/>
      <c r="BB2980" s="17"/>
      <c r="BC2980" s="17"/>
      <c r="BD2980" s="17"/>
      <c r="BE2980" s="17"/>
      <c r="BF2980" s="17"/>
      <c r="BG2980" s="17"/>
      <c r="BH2980" s="17"/>
      <c r="BI2980" s="17"/>
      <c r="BJ2980" s="17"/>
      <c r="BK2980" s="17"/>
      <c r="BL2980" s="17"/>
      <c r="BM2980" s="17"/>
      <c r="BN2980" s="15"/>
      <c r="BO2980" s="15"/>
      <c r="BP2980" s="22"/>
      <c r="BQ2980" s="15"/>
      <c r="BR2980" s="15"/>
      <c r="BS2980" s="15"/>
      <c r="BT2980" s="15"/>
      <c r="BU2980" s="15"/>
      <c r="BV2980" s="15"/>
      <c r="BW2980" s="15"/>
      <c r="BX2980" s="15"/>
      <c r="BY2980" s="15"/>
      <c r="BZ2980" s="15"/>
      <c r="CA2980" s="15"/>
      <c r="CB2980" s="15"/>
      <c r="CC2980" s="15"/>
      <c r="CD2980" s="15"/>
      <c r="CE2980" s="15"/>
      <c r="CF2980" s="15"/>
      <c r="CG2980" s="15"/>
      <c r="CH2980" s="15"/>
      <c r="CI2980" s="15"/>
      <c r="CJ2980" s="15"/>
    </row>
    <row r="2981" spans="1:117" ht="12.75">
      <c r="A2981" s="25" t="s">
        <v>18333</v>
      </c>
      <c r="B2981" s="15" t="s">
        <v>18334</v>
      </c>
      <c r="C2981" s="15" t="s">
        <v>58</v>
      </c>
      <c r="D2981" s="16">
        <v>2017</v>
      </c>
      <c r="E2981" s="15" t="s">
        <v>518</v>
      </c>
      <c r="F2981" s="26" t="s">
        <v>110</v>
      </c>
      <c r="G2981" s="26" t="s">
        <v>519</v>
      </c>
      <c r="H2981" s="26" t="s">
        <v>519</v>
      </c>
      <c r="I2981" s="26" t="s">
        <v>519</v>
      </c>
      <c r="J2981" s="26"/>
      <c r="K2981" s="17">
        <f t="shared" si="291"/>
        <v>0</v>
      </c>
      <c r="L2981" s="15"/>
      <c r="M2981" s="15"/>
      <c r="N2981" s="15"/>
      <c r="O2981" s="15"/>
      <c r="P2981" s="15"/>
      <c r="Q2981" s="15"/>
      <c r="R2981" s="15"/>
      <c r="S2981" s="19"/>
      <c r="T2981" s="15"/>
      <c r="U2981" s="17"/>
      <c r="V2981" s="15" t="s">
        <v>18335</v>
      </c>
      <c r="W2981" s="15">
        <v>0</v>
      </c>
      <c r="X2981" s="15" t="s">
        <v>294</v>
      </c>
      <c r="Y2981" s="15" t="s">
        <v>16451</v>
      </c>
      <c r="AA2981" s="25" t="s">
        <v>4070</v>
      </c>
      <c r="AB2981" s="20" t="s">
        <v>286</v>
      </c>
      <c r="AC2981" s="27" t="s">
        <v>18336</v>
      </c>
      <c r="AD2981" s="21" t="s">
        <v>18337</v>
      </c>
      <c r="AE2981" s="15"/>
      <c r="AF2981" s="21" t="s">
        <v>18338</v>
      </c>
      <c r="AG2981" s="22">
        <f t="shared" ref="AG2981:AG2996" si="292">COUNTA(B2981:AF2981)/(COUNTA(B2981:AF2981)+COUNTBLANK(B2981:AF2981))</f>
        <v>0.58064516129032262</v>
      </c>
      <c r="AH2981" s="15"/>
      <c r="AI2981" s="17"/>
      <c r="AJ2981" s="17"/>
      <c r="AK2981" s="17" t="e">
        <f>VLOOKUP(A2981,'[1]Deals (Exits)'!B:B,1,FALSE)</f>
        <v>#N/A</v>
      </c>
      <c r="AL2981" s="23"/>
      <c r="AM2981" s="17"/>
      <c r="AN2981" s="17"/>
      <c r="AO2981" s="17"/>
      <c r="AP2981" s="17"/>
      <c r="AQ2981" s="18"/>
      <c r="AR2981" s="18"/>
      <c r="AS2981" s="17"/>
      <c r="AT2981" s="17"/>
      <c r="AU2981" s="18"/>
      <c r="AV2981" s="17"/>
      <c r="AW2981" s="17"/>
      <c r="AX2981" s="17"/>
      <c r="AY2981" s="17"/>
      <c r="AZ2981" s="17"/>
      <c r="BA2981" s="17"/>
      <c r="BB2981" s="17"/>
      <c r="BC2981" s="17"/>
      <c r="BD2981" s="17"/>
      <c r="BE2981" s="17"/>
      <c r="BF2981" s="17"/>
      <c r="BG2981" s="17"/>
      <c r="BH2981" s="17"/>
      <c r="BI2981" s="17"/>
      <c r="BJ2981" s="17"/>
      <c r="BK2981" s="17"/>
      <c r="BL2981" s="17"/>
      <c r="BM2981" s="17"/>
      <c r="BN2981" s="15"/>
      <c r="BO2981" s="15"/>
      <c r="BP2981" s="22"/>
      <c r="BQ2981" s="15"/>
      <c r="BR2981" s="15"/>
      <c r="BS2981" s="15"/>
      <c r="BT2981" s="15"/>
      <c r="BU2981" s="15"/>
      <c r="BV2981" s="15"/>
      <c r="BW2981" s="15"/>
      <c r="BX2981" s="15"/>
      <c r="BY2981" s="15"/>
      <c r="BZ2981" s="15"/>
      <c r="CA2981" s="15"/>
      <c r="CB2981" s="15"/>
      <c r="CC2981" s="15"/>
      <c r="CD2981" s="15"/>
      <c r="CE2981" s="15"/>
      <c r="CF2981" s="15"/>
      <c r="CG2981" s="15"/>
      <c r="CH2981" s="15"/>
      <c r="CI2981" s="15"/>
      <c r="CJ2981" s="15"/>
    </row>
    <row r="2982" spans="1:117" ht="12.75">
      <c r="A2982" s="25" t="s">
        <v>18339</v>
      </c>
      <c r="B2982" s="15" t="s">
        <v>18340</v>
      </c>
      <c r="C2982" s="15" t="s">
        <v>58</v>
      </c>
      <c r="D2982" s="16">
        <v>2019</v>
      </c>
      <c r="E2982" s="26" t="s">
        <v>1086</v>
      </c>
      <c r="F2982" s="26" t="s">
        <v>110</v>
      </c>
      <c r="G2982" s="26" t="s">
        <v>891</v>
      </c>
      <c r="H2982" s="26" t="s">
        <v>891</v>
      </c>
      <c r="I2982" s="15" t="s">
        <v>891</v>
      </c>
      <c r="J2982" s="26" t="s">
        <v>891</v>
      </c>
      <c r="K2982" s="17">
        <f t="shared" si="291"/>
        <v>0</v>
      </c>
      <c r="L2982" s="15">
        <v>1</v>
      </c>
      <c r="M2982" s="15">
        <v>1</v>
      </c>
      <c r="N2982" s="15"/>
      <c r="O2982" s="15"/>
      <c r="P2982" s="15"/>
      <c r="Q2982" s="24" t="e">
        <f ca="1">_xludf.MAXIFS('[1]Deals (investment)'!A:A,'[1]Deals (investment)'!B:B,A2982)</f>
        <v>#NAME?</v>
      </c>
      <c r="R2982" s="15" t="s">
        <v>1490</v>
      </c>
      <c r="S2982" s="19">
        <v>1000</v>
      </c>
      <c r="T2982" s="15" t="s">
        <v>1490</v>
      </c>
      <c r="U2982" s="19">
        <v>1000</v>
      </c>
      <c r="V2982" s="15" t="s">
        <v>18341</v>
      </c>
      <c r="W2982" s="15">
        <v>0</v>
      </c>
      <c r="X2982" s="15" t="s">
        <v>107</v>
      </c>
      <c r="Y2982" s="15" t="s">
        <v>18342</v>
      </c>
      <c r="Z2982" s="25" t="s">
        <v>147</v>
      </c>
      <c r="AA2982" s="25" t="s">
        <v>110</v>
      </c>
      <c r="AB2982" s="32">
        <v>44237</v>
      </c>
      <c r="AC2982" s="72" t="s">
        <v>18343</v>
      </c>
      <c r="AD2982" s="15" t="s">
        <v>110</v>
      </c>
      <c r="AE2982" s="15" t="s">
        <v>110</v>
      </c>
      <c r="AF2982" s="27" t="s">
        <v>18344</v>
      </c>
      <c r="AG2982" s="22">
        <f t="shared" ca="1" si="292"/>
        <v>0.90322580645161288</v>
      </c>
      <c r="AH2982" s="15" t="e">
        <f>IF(A2982 = "","",IF(COUNTIF(CD:CD,CONCATENATE(A2982,B2982,C2982))&gt;1,"Duplicated",""))</f>
        <v>#VALUE!</v>
      </c>
      <c r="AI2982" s="22" t="str">
        <f>VLOOKUP(A2982,'[1]Deals (investment)'!$B$2:$Z$1497,1,FALSE)</f>
        <v>Charge Ko Technologies</v>
      </c>
      <c r="AJ2982" s="22">
        <f>VLOOKUP(A2982,'[1]Deals (investment)'!$B$2:$Z$870,15,FALSE)</f>
        <v>0</v>
      </c>
      <c r="AK2982" s="17" t="e">
        <f>VLOOKUP(A2982,'[1]Deals (Exits)'!B:B,1,FALSE)</f>
        <v>#N/A</v>
      </c>
      <c r="AL2982" s="23">
        <f>VLOOKUP(G2982,[1]Lookups!$V$3:$Y$197,4,FALSE)</f>
        <v>0</v>
      </c>
      <c r="AM2982" s="17" t="str">
        <f>VLOOKUP(X2982,[1]Lookups!$B$3:$C$200,2,FALSE)</f>
        <v>Energy &amp; Resources</v>
      </c>
      <c r="AN2982" s="17" t="str">
        <f>VLOOKUP(R2982,[1]Lookups!$H$3:$I$69,2,FALSE)</f>
        <v>2. Seed</v>
      </c>
      <c r="AO2982" s="17"/>
      <c r="AP2982" s="17"/>
      <c r="AQ2982" s="18"/>
      <c r="AR2982" s="18"/>
      <c r="AS2982" s="17"/>
      <c r="AT2982" s="17"/>
      <c r="AU2982" s="18"/>
      <c r="AV2982" s="17"/>
      <c r="AW2982" s="17"/>
      <c r="AX2982" s="17"/>
      <c r="AY2982" s="17"/>
      <c r="AZ2982" s="17"/>
      <c r="BA2982" s="17"/>
      <c r="BB2982" s="17"/>
      <c r="BC2982" s="17"/>
      <c r="BD2982" s="17"/>
      <c r="BE2982" s="17"/>
      <c r="BF2982" s="17"/>
      <c r="BG2982" s="17"/>
      <c r="BH2982" s="17"/>
      <c r="BI2982" s="17"/>
      <c r="BJ2982" s="17"/>
      <c r="BK2982" s="17"/>
      <c r="BL2982" s="17"/>
      <c r="BM2982" s="17"/>
      <c r="BN2982" s="15"/>
      <c r="BO2982" s="15"/>
      <c r="BP2982" s="22"/>
      <c r="BQ2982" s="15"/>
      <c r="BR2982" s="15"/>
      <c r="BS2982" s="15"/>
      <c r="BT2982" s="15"/>
      <c r="BU2982" s="15"/>
      <c r="BV2982" s="15"/>
      <c r="BW2982" s="15"/>
      <c r="BX2982" s="15"/>
      <c r="BY2982" s="15"/>
      <c r="BZ2982" s="15"/>
      <c r="CA2982" s="15"/>
      <c r="CB2982" s="15"/>
      <c r="CC2982" s="15"/>
      <c r="CD2982" s="15"/>
      <c r="CE2982" s="15"/>
      <c r="CF2982" s="15"/>
      <c r="CG2982" s="15"/>
      <c r="CH2982" s="15"/>
      <c r="CI2982" s="15"/>
      <c r="CJ2982" s="15"/>
    </row>
    <row r="2983" spans="1:117" ht="12.75">
      <c r="A2983" s="25" t="s">
        <v>18345</v>
      </c>
      <c r="B2983" s="15" t="s">
        <v>18346</v>
      </c>
      <c r="C2983" s="15" t="s">
        <v>58</v>
      </c>
      <c r="D2983" s="16">
        <v>2016</v>
      </c>
      <c r="E2983" s="26" t="s">
        <v>18347</v>
      </c>
      <c r="F2983" s="26" t="s">
        <v>110</v>
      </c>
      <c r="G2983" s="26" t="s">
        <v>891</v>
      </c>
      <c r="H2983" s="26" t="s">
        <v>891</v>
      </c>
      <c r="I2983" s="15" t="s">
        <v>891</v>
      </c>
      <c r="J2983" s="26"/>
      <c r="K2983" s="17">
        <f t="shared" si="291"/>
        <v>0</v>
      </c>
      <c r="L2983" s="15">
        <v>2</v>
      </c>
      <c r="M2983" s="15">
        <v>2</v>
      </c>
      <c r="N2983" s="15"/>
      <c r="O2983" s="15"/>
      <c r="P2983" s="15"/>
      <c r="Q2983" s="24" t="e">
        <f ca="1">_xludf.MAXIFS('[1]Deals (investment)'!A:A,'[1]Deals (investment)'!B:B,A2983)</f>
        <v>#NAME?</v>
      </c>
      <c r="R2983" s="15" t="s">
        <v>375</v>
      </c>
      <c r="S2983" s="19">
        <v>10000</v>
      </c>
      <c r="T2983" s="15" t="s">
        <v>375</v>
      </c>
      <c r="U2983" s="17">
        <v>10000</v>
      </c>
      <c r="V2983" s="15" t="s">
        <v>18348</v>
      </c>
      <c r="W2983" s="15">
        <v>1</v>
      </c>
      <c r="X2983" s="15" t="s">
        <v>538</v>
      </c>
      <c r="Y2983" s="15" t="s">
        <v>11341</v>
      </c>
      <c r="Z2983" s="25" t="s">
        <v>109</v>
      </c>
      <c r="AA2983" s="25" t="s">
        <v>18349</v>
      </c>
      <c r="AB2983" s="32">
        <v>44237</v>
      </c>
      <c r="AC2983" s="21" t="s">
        <v>18350</v>
      </c>
      <c r="AD2983" s="21" t="s">
        <v>18351</v>
      </c>
      <c r="AE2983" s="72" t="s">
        <v>18352</v>
      </c>
      <c r="AF2983" s="72" t="s">
        <v>18353</v>
      </c>
      <c r="AG2983" s="22">
        <f t="shared" ca="1" si="292"/>
        <v>0.87096774193548387</v>
      </c>
      <c r="AH2983" s="15" t="str">
        <f>IF(A2983 = "","",IF(COUNTIF(CD:CD,CONCATENATE(A2983,B2983,C2983))&gt;1,"Duplicated",""))</f>
        <v/>
      </c>
      <c r="AI2983" s="22" t="str">
        <f>VLOOKUP(A2983,'[1]Deals (investment)'!$B$2:$Z$1497,1,FALSE)</f>
        <v>Paat Soil Clinic</v>
      </c>
      <c r="AJ2983" s="22">
        <f>VLOOKUP(A2983,'[1]Deals (investment)'!$B$2:$Z$870,15,FALSE)</f>
        <v>0</v>
      </c>
      <c r="AK2983" s="17" t="e">
        <f>VLOOKUP(A2983,'[1]Deals (Exits)'!B:B,1,FALSE)</f>
        <v>#N/A</v>
      </c>
      <c r="AL2983" s="23">
        <f>VLOOKUP(G2983,[1]Lookups!$V$3:$Y$197,4,FALSE)</f>
        <v>0</v>
      </c>
      <c r="AM2983" s="17" t="str">
        <f>VLOOKUP(X2983,[1]Lookups!$B$3:$C$200,2,FALSE)</f>
        <v>Agriculture</v>
      </c>
      <c r="AN2983" s="17" t="str">
        <f>VLOOKUP(R2983,[1]Lookups!$H$3:$I$69,2,FALSE)</f>
        <v>2. Seed</v>
      </c>
      <c r="AO2983" s="17"/>
      <c r="AP2983" s="17"/>
      <c r="AQ2983" s="18"/>
      <c r="AR2983" s="18"/>
      <c r="AS2983" s="17"/>
      <c r="AT2983" s="17"/>
      <c r="AU2983" s="18"/>
      <c r="AV2983" s="17"/>
      <c r="AW2983" s="17"/>
      <c r="AX2983" s="17"/>
      <c r="AY2983" s="17"/>
      <c r="AZ2983" s="17"/>
      <c r="BA2983" s="17"/>
      <c r="BB2983" s="17"/>
      <c r="BC2983" s="17"/>
      <c r="BD2983" s="17"/>
      <c r="BE2983" s="17"/>
      <c r="BF2983" s="17"/>
      <c r="BG2983" s="17"/>
      <c r="BH2983" s="17"/>
      <c r="BI2983" s="17"/>
      <c r="BJ2983" s="17"/>
      <c r="BK2983" s="17"/>
      <c r="BL2983" s="17"/>
      <c r="BM2983" s="17"/>
      <c r="BN2983" s="15"/>
      <c r="BO2983" s="15"/>
      <c r="BP2983" s="22"/>
      <c r="BQ2983" s="15"/>
      <c r="BR2983" s="15"/>
      <c r="BS2983" s="15"/>
      <c r="BT2983" s="15"/>
      <c r="BU2983" s="15"/>
      <c r="BV2983" s="15"/>
      <c r="BW2983" s="15"/>
      <c r="BX2983" s="15"/>
      <c r="BY2983" s="15"/>
      <c r="BZ2983" s="15"/>
      <c r="CA2983" s="15"/>
      <c r="CB2983" s="15"/>
      <c r="CC2983" s="15"/>
      <c r="CD2983" s="15"/>
      <c r="CE2983" s="15"/>
      <c r="CF2983" s="15"/>
      <c r="CG2983" s="15"/>
      <c r="CH2983" s="15"/>
      <c r="CI2983" s="15"/>
      <c r="CJ2983" s="15"/>
      <c r="DM2983">
        <v>365</v>
      </c>
    </row>
    <row r="2984" spans="1:117" ht="12.75">
      <c r="A2984" s="25" t="s">
        <v>18354</v>
      </c>
      <c r="B2984" s="15" t="s">
        <v>18355</v>
      </c>
      <c r="C2984" s="25" t="s">
        <v>58</v>
      </c>
      <c r="D2984" s="91">
        <v>2016</v>
      </c>
      <c r="E2984" s="26" t="s">
        <v>1086</v>
      </c>
      <c r="F2984" s="26" t="s">
        <v>110</v>
      </c>
      <c r="G2984" s="26" t="s">
        <v>891</v>
      </c>
      <c r="H2984" s="26" t="s">
        <v>891</v>
      </c>
      <c r="I2984" s="15" t="s">
        <v>891</v>
      </c>
      <c r="J2984" s="26"/>
      <c r="K2984" s="17">
        <f t="shared" si="291"/>
        <v>0</v>
      </c>
      <c r="L2984" s="15"/>
      <c r="M2984" s="15"/>
      <c r="N2984" s="15" t="s">
        <v>12903</v>
      </c>
      <c r="O2984" s="15"/>
      <c r="P2984" s="15"/>
      <c r="Q2984" s="15"/>
      <c r="R2984" s="15"/>
      <c r="S2984" s="19"/>
      <c r="T2984" s="15"/>
      <c r="U2984" s="17"/>
      <c r="V2984" s="15" t="s">
        <v>18356</v>
      </c>
      <c r="W2984" s="15">
        <v>0</v>
      </c>
      <c r="X2984" s="15" t="s">
        <v>134</v>
      </c>
      <c r="Y2984" s="15" t="s">
        <v>4143</v>
      </c>
      <c r="Z2984" s="25" t="s">
        <v>109</v>
      </c>
      <c r="AB2984" s="20" t="s">
        <v>333</v>
      </c>
      <c r="AC2984" s="36" t="s">
        <v>18357</v>
      </c>
      <c r="AD2984" s="36" t="s">
        <v>18358</v>
      </c>
      <c r="AE2984" s="15" t="s">
        <v>110</v>
      </c>
      <c r="AF2984" s="21" t="s">
        <v>18359</v>
      </c>
      <c r="AG2984" s="22">
        <f t="shared" si="292"/>
        <v>0.64516129032258063</v>
      </c>
      <c r="AH2984" s="15"/>
      <c r="AI2984" s="17"/>
      <c r="AJ2984" s="17"/>
      <c r="AK2984" s="17" t="e">
        <f>VLOOKUP(A2984,'[1]Deals (Exits)'!B:B,1,FALSE)</f>
        <v>#N/A</v>
      </c>
      <c r="AL2984" s="23"/>
      <c r="AM2984" s="17"/>
      <c r="AN2984" s="17"/>
      <c r="AO2984" s="17"/>
      <c r="AP2984" s="17"/>
      <c r="AQ2984" s="18"/>
      <c r="AR2984" s="18"/>
      <c r="AS2984" s="17"/>
      <c r="AT2984" s="17"/>
      <c r="AU2984" s="18"/>
      <c r="AV2984" s="17"/>
      <c r="AW2984" s="17"/>
      <c r="AX2984" s="17"/>
      <c r="AY2984" s="17"/>
      <c r="AZ2984" s="17"/>
      <c r="BA2984" s="17"/>
      <c r="BB2984" s="17"/>
      <c r="BC2984" s="17"/>
      <c r="BD2984" s="17"/>
      <c r="BE2984" s="17"/>
      <c r="BF2984" s="17"/>
      <c r="BG2984" s="17"/>
      <c r="BH2984" s="17"/>
      <c r="BI2984" s="17"/>
      <c r="BJ2984" s="17"/>
      <c r="BK2984" s="17"/>
      <c r="BL2984" s="17"/>
      <c r="BM2984" s="17"/>
      <c r="BN2984" s="15"/>
      <c r="BO2984" s="15"/>
      <c r="BP2984" s="22"/>
      <c r="BQ2984" s="15"/>
      <c r="BR2984" s="15"/>
      <c r="BS2984" s="15"/>
      <c r="BT2984" s="15"/>
      <c r="BU2984" s="15"/>
      <c r="BV2984" s="15"/>
      <c r="BW2984" s="15"/>
      <c r="BX2984" s="15"/>
      <c r="BY2984" s="15"/>
      <c r="BZ2984" s="15"/>
      <c r="CA2984" s="15"/>
      <c r="CB2984" s="15"/>
      <c r="CC2984" s="15"/>
      <c r="CD2984" s="15"/>
      <c r="CE2984" s="15"/>
      <c r="CF2984" s="15"/>
      <c r="CG2984" s="15"/>
      <c r="CH2984" s="15"/>
      <c r="CI2984" s="15"/>
      <c r="CJ2984" s="15"/>
    </row>
    <row r="2985" spans="1:117" ht="12.75">
      <c r="A2985" s="25" t="s">
        <v>18360</v>
      </c>
      <c r="B2985" s="15" t="s">
        <v>18361</v>
      </c>
      <c r="C2985" s="15" t="s">
        <v>58</v>
      </c>
      <c r="D2985" s="16"/>
      <c r="E2985" s="26" t="s">
        <v>1086</v>
      </c>
      <c r="F2985" s="26"/>
      <c r="G2985" s="26" t="s">
        <v>891</v>
      </c>
      <c r="H2985" s="26" t="s">
        <v>891</v>
      </c>
      <c r="I2985" s="15" t="s">
        <v>891</v>
      </c>
      <c r="J2985" s="26"/>
      <c r="K2985" s="17">
        <f t="shared" si="291"/>
        <v>0</v>
      </c>
      <c r="L2985" s="15"/>
      <c r="M2985" s="15"/>
      <c r="N2985" s="15" t="s">
        <v>12903</v>
      </c>
      <c r="O2985" s="15"/>
      <c r="P2985" s="15"/>
      <c r="Q2985" s="15"/>
      <c r="R2985" s="15"/>
      <c r="S2985" s="19"/>
      <c r="T2985" s="15"/>
      <c r="U2985" s="17"/>
      <c r="V2985" s="15"/>
      <c r="W2985" s="15"/>
      <c r="X2985" s="15" t="s">
        <v>158</v>
      </c>
      <c r="Y2985" s="15" t="s">
        <v>18362</v>
      </c>
      <c r="Z2985" s="25" t="s">
        <v>147</v>
      </c>
      <c r="AB2985" s="20"/>
      <c r="AC2985" s="36" t="s">
        <v>18363</v>
      </c>
      <c r="AD2985" s="25"/>
      <c r="AE2985" s="36" t="s">
        <v>18364</v>
      </c>
      <c r="AF2985" s="27" t="s">
        <v>18365</v>
      </c>
      <c r="AG2985" s="22">
        <f t="shared" si="292"/>
        <v>0.45161290322580644</v>
      </c>
      <c r="AH2985" s="15"/>
      <c r="AI2985" s="17"/>
      <c r="AJ2985" s="17"/>
      <c r="AK2985" s="17" t="e">
        <f>VLOOKUP(A2985,'[1]Deals (Exits)'!B:B,1,FALSE)</f>
        <v>#N/A</v>
      </c>
      <c r="AL2985" s="23"/>
      <c r="AM2985" s="17"/>
      <c r="AN2985" s="17"/>
      <c r="AO2985" s="17"/>
      <c r="AP2985" s="17"/>
      <c r="AQ2985" s="18"/>
      <c r="AR2985" s="18"/>
      <c r="AS2985" s="17"/>
      <c r="AT2985" s="17"/>
      <c r="AU2985" s="18"/>
      <c r="AV2985" s="17"/>
      <c r="AW2985" s="17"/>
      <c r="AX2985" s="17"/>
      <c r="AY2985" s="17"/>
      <c r="AZ2985" s="17"/>
      <c r="BA2985" s="17"/>
      <c r="BB2985" s="17"/>
      <c r="BC2985" s="17"/>
      <c r="BD2985" s="17"/>
      <c r="BE2985" s="17"/>
      <c r="BF2985" s="17"/>
      <c r="BG2985" s="17"/>
      <c r="BH2985" s="17"/>
      <c r="BI2985" s="17"/>
      <c r="BJ2985" s="17"/>
      <c r="BK2985" s="17"/>
      <c r="BL2985" s="17"/>
      <c r="BM2985" s="17"/>
      <c r="BN2985" s="15"/>
      <c r="BO2985" s="15"/>
      <c r="BP2985" s="22"/>
      <c r="BQ2985" s="15"/>
      <c r="BR2985" s="15"/>
      <c r="BS2985" s="15"/>
      <c r="BT2985" s="15"/>
      <c r="BU2985" s="15"/>
      <c r="BV2985" s="15"/>
      <c r="BW2985" s="15"/>
      <c r="BX2985" s="15"/>
      <c r="BY2985" s="15"/>
      <c r="BZ2985" s="15"/>
      <c r="CA2985" s="15"/>
      <c r="CB2985" s="15"/>
      <c r="CC2985" s="15"/>
      <c r="CD2985" s="15"/>
      <c r="CE2985" s="15"/>
      <c r="CF2985" s="15"/>
      <c r="CG2985" s="15"/>
      <c r="CH2985" s="15"/>
      <c r="CI2985" s="15"/>
      <c r="CJ2985" s="15"/>
    </row>
    <row r="2986" spans="1:117" ht="12.75">
      <c r="A2986" s="25" t="s">
        <v>18366</v>
      </c>
      <c r="B2986" s="15" t="s">
        <v>18367</v>
      </c>
      <c r="C2986" s="15" t="s">
        <v>58</v>
      </c>
      <c r="D2986" s="16">
        <v>2016</v>
      </c>
      <c r="E2986" s="15" t="s">
        <v>1086</v>
      </c>
      <c r="F2986" s="26" t="s">
        <v>110</v>
      </c>
      <c r="G2986" s="26" t="s">
        <v>891</v>
      </c>
      <c r="H2986" s="26" t="s">
        <v>891</v>
      </c>
      <c r="I2986" s="15" t="s">
        <v>18368</v>
      </c>
      <c r="J2986" s="26" t="s">
        <v>891</v>
      </c>
      <c r="K2986" s="17">
        <f t="shared" si="291"/>
        <v>0</v>
      </c>
      <c r="L2986" s="15"/>
      <c r="M2986" s="15"/>
      <c r="N2986" s="15"/>
      <c r="O2986" s="15"/>
      <c r="P2986" s="15"/>
      <c r="Q2986" s="15"/>
      <c r="R2986" s="15"/>
      <c r="S2986" s="19"/>
      <c r="T2986" s="15"/>
      <c r="U2986" s="17"/>
      <c r="V2986" s="15" t="s">
        <v>18369</v>
      </c>
      <c r="W2986" s="15">
        <v>1</v>
      </c>
      <c r="X2986" s="15" t="s">
        <v>229</v>
      </c>
      <c r="Y2986" s="15" t="s">
        <v>4754</v>
      </c>
      <c r="Z2986" s="25" t="s">
        <v>147</v>
      </c>
      <c r="AB2986" s="32">
        <v>44237</v>
      </c>
      <c r="AC2986" s="46" t="s">
        <v>18370</v>
      </c>
      <c r="AD2986" s="15"/>
      <c r="AE2986" s="15"/>
      <c r="AF2986" s="27" t="s">
        <v>18371</v>
      </c>
      <c r="AG2986" s="22">
        <f t="shared" si="292"/>
        <v>0.58064516129032262</v>
      </c>
      <c r="AH2986" s="15"/>
      <c r="AI2986" s="17"/>
      <c r="AJ2986" s="17"/>
      <c r="AK2986" s="17" t="e">
        <f>VLOOKUP(A2986,'[1]Deals (Exits)'!B:B,1,FALSE)</f>
        <v>#N/A</v>
      </c>
      <c r="AL2986" s="23"/>
      <c r="AM2986" s="17"/>
      <c r="AN2986" s="17"/>
      <c r="AO2986" s="17"/>
      <c r="AP2986" s="17"/>
      <c r="AQ2986" s="18"/>
      <c r="AR2986" s="18"/>
      <c r="AS2986" s="17"/>
      <c r="AT2986" s="17"/>
      <c r="AU2986" s="18"/>
      <c r="AV2986" s="17"/>
      <c r="AW2986" s="17"/>
      <c r="AX2986" s="17"/>
      <c r="AY2986" s="17"/>
      <c r="AZ2986" s="17"/>
      <c r="BA2986" s="17"/>
      <c r="BB2986" s="17"/>
      <c r="BC2986" s="17"/>
      <c r="BD2986" s="17"/>
      <c r="BE2986" s="17"/>
      <c r="BF2986" s="17"/>
      <c r="BG2986" s="17"/>
      <c r="BH2986" s="17"/>
      <c r="BI2986" s="17"/>
      <c r="BJ2986" s="17"/>
      <c r="BK2986" s="17"/>
      <c r="BL2986" s="17"/>
      <c r="BM2986" s="17"/>
      <c r="BN2986" s="15"/>
      <c r="BO2986" s="15"/>
      <c r="BP2986" s="22"/>
      <c r="BQ2986" s="15"/>
      <c r="BR2986" s="15"/>
      <c r="BS2986" s="15"/>
      <c r="BT2986" s="15"/>
      <c r="BU2986" s="15"/>
      <c r="BV2986" s="15"/>
      <c r="BW2986" s="15"/>
      <c r="BX2986" s="15"/>
      <c r="BY2986" s="15"/>
      <c r="BZ2986" s="15"/>
      <c r="CA2986" s="15"/>
      <c r="CB2986" s="15"/>
      <c r="CC2986" s="15"/>
      <c r="CD2986" s="15"/>
      <c r="CE2986" s="15"/>
      <c r="CF2986" s="15"/>
      <c r="CG2986" s="15"/>
      <c r="CH2986" s="15"/>
      <c r="CI2986" s="15"/>
      <c r="CJ2986" s="15"/>
    </row>
    <row r="2987" spans="1:117" ht="12.75">
      <c r="A2987" s="25" t="s">
        <v>18372</v>
      </c>
      <c r="B2987" s="15" t="s">
        <v>18373</v>
      </c>
      <c r="C2987" s="15" t="s">
        <v>58</v>
      </c>
      <c r="D2987" s="16">
        <v>2018</v>
      </c>
      <c r="E2987" s="15" t="s">
        <v>1086</v>
      </c>
      <c r="F2987" s="26"/>
      <c r="G2987" s="26" t="s">
        <v>891</v>
      </c>
      <c r="H2987" s="26" t="s">
        <v>891</v>
      </c>
      <c r="I2987" s="15" t="s">
        <v>891</v>
      </c>
      <c r="J2987" s="26" t="s">
        <v>891</v>
      </c>
      <c r="K2987" s="17">
        <f t="shared" si="291"/>
        <v>0</v>
      </c>
      <c r="L2987" s="15"/>
      <c r="M2987" s="15"/>
      <c r="N2987" s="15"/>
      <c r="O2987" s="15"/>
      <c r="P2987" s="15"/>
      <c r="Q2987" s="15"/>
      <c r="R2987" s="15" t="s">
        <v>375</v>
      </c>
      <c r="S2987" s="19">
        <v>3000</v>
      </c>
      <c r="T2987" s="15" t="s">
        <v>375</v>
      </c>
      <c r="U2987" s="17">
        <v>3000</v>
      </c>
      <c r="V2987" s="15" t="s">
        <v>18374</v>
      </c>
      <c r="W2987" s="15">
        <v>0</v>
      </c>
      <c r="X2987" s="15" t="s">
        <v>134</v>
      </c>
      <c r="Y2987" s="15" t="s">
        <v>18375</v>
      </c>
      <c r="AA2987" s="25" t="s">
        <v>18376</v>
      </c>
      <c r="AB2987" s="32">
        <v>44237</v>
      </c>
      <c r="AC2987" s="21" t="s">
        <v>18377</v>
      </c>
      <c r="AD2987" s="21" t="s">
        <v>18378</v>
      </c>
      <c r="AE2987" s="46" t="s">
        <v>18379</v>
      </c>
      <c r="AF2987" s="21" t="s">
        <v>18380</v>
      </c>
      <c r="AG2987" s="22">
        <f t="shared" si="292"/>
        <v>0.74193548387096775</v>
      </c>
      <c r="AH2987" s="15"/>
      <c r="AI2987" s="17"/>
      <c r="AJ2987" s="17"/>
      <c r="AK2987" s="17" t="e">
        <f>VLOOKUP(A2987,'[1]Deals (Exits)'!B:B,1,FALSE)</f>
        <v>#N/A</v>
      </c>
      <c r="AL2987" s="23"/>
      <c r="AM2987" s="17"/>
      <c r="AN2987" s="17"/>
      <c r="AO2987" s="17"/>
      <c r="AP2987" s="17"/>
      <c r="AQ2987" s="18"/>
      <c r="AR2987" s="18"/>
      <c r="AS2987" s="17"/>
      <c r="AT2987" s="17"/>
      <c r="AU2987" s="18"/>
      <c r="AV2987" s="17"/>
      <c r="AW2987" s="17"/>
      <c r="AX2987" s="17"/>
      <c r="AY2987" s="17"/>
      <c r="AZ2987" s="17"/>
      <c r="BA2987" s="17"/>
      <c r="BB2987" s="17"/>
      <c r="BC2987" s="17"/>
      <c r="BD2987" s="17"/>
      <c r="BE2987" s="17"/>
      <c r="BF2987" s="17"/>
      <c r="BG2987" s="17"/>
      <c r="BH2987" s="17"/>
      <c r="BI2987" s="17"/>
      <c r="BJ2987" s="17"/>
      <c r="BK2987" s="17"/>
      <c r="BL2987" s="17"/>
      <c r="BM2987" s="17"/>
      <c r="BN2987" s="15"/>
      <c r="BO2987" s="15"/>
      <c r="BP2987" s="22"/>
      <c r="BQ2987" s="15"/>
      <c r="BR2987" s="15"/>
      <c r="BS2987" s="15"/>
      <c r="BT2987" s="15"/>
      <c r="BU2987" s="15"/>
      <c r="BV2987" s="15"/>
      <c r="BW2987" s="15"/>
      <c r="BX2987" s="15"/>
      <c r="BY2987" s="15"/>
      <c r="BZ2987" s="15"/>
      <c r="CA2987" s="15"/>
      <c r="CB2987" s="15"/>
      <c r="CC2987" s="15"/>
      <c r="CD2987" s="15"/>
      <c r="CE2987" s="15"/>
      <c r="CF2987" s="15"/>
      <c r="CG2987" s="15"/>
      <c r="CH2987" s="15"/>
      <c r="CI2987" s="15"/>
      <c r="CJ2987" s="15"/>
    </row>
    <row r="2988" spans="1:117" ht="12.75">
      <c r="A2988" s="25" t="s">
        <v>18381</v>
      </c>
      <c r="B2988" s="15" t="s">
        <v>18382</v>
      </c>
      <c r="C2988" s="15" t="s">
        <v>58</v>
      </c>
      <c r="D2988" s="16">
        <v>2016</v>
      </c>
      <c r="E2988" s="15" t="s">
        <v>18383</v>
      </c>
      <c r="F2988" s="26"/>
      <c r="G2988" s="26" t="s">
        <v>342</v>
      </c>
      <c r="H2988" s="26" t="s">
        <v>342</v>
      </c>
      <c r="I2988" s="15" t="s">
        <v>342</v>
      </c>
      <c r="J2988" s="26"/>
      <c r="K2988" s="17">
        <f t="shared" si="291"/>
        <v>0</v>
      </c>
      <c r="L2988" s="15"/>
      <c r="M2988" s="15"/>
      <c r="N2988" s="15"/>
      <c r="O2988" s="15"/>
      <c r="P2988" s="15"/>
      <c r="Q2988" s="15"/>
      <c r="R2988" s="15"/>
      <c r="S2988" s="19"/>
      <c r="T2988" s="15"/>
      <c r="U2988" s="17"/>
      <c r="V2988" s="15" t="s">
        <v>18384</v>
      </c>
      <c r="W2988" s="15">
        <v>0</v>
      </c>
      <c r="X2988" s="15" t="s">
        <v>191</v>
      </c>
      <c r="Y2988" s="15" t="s">
        <v>4528</v>
      </c>
      <c r="AA2988" s="25" t="s">
        <v>14327</v>
      </c>
      <c r="AB2988" s="20"/>
      <c r="AC2988" s="27" t="s">
        <v>18385</v>
      </c>
      <c r="AD2988" s="15"/>
      <c r="AE2988" s="15"/>
      <c r="AF2988" s="21" t="s">
        <v>18386</v>
      </c>
      <c r="AG2988" s="22">
        <f t="shared" si="292"/>
        <v>0.4838709677419355</v>
      </c>
      <c r="AH2988" s="15"/>
      <c r="AI2988" s="17"/>
      <c r="AJ2988" s="17"/>
      <c r="AK2988" s="17" t="e">
        <f>VLOOKUP(A2988,'[1]Deals (Exits)'!B:B,1,FALSE)</f>
        <v>#N/A</v>
      </c>
      <c r="AL2988" s="23"/>
      <c r="AM2988" s="17"/>
      <c r="AN2988" s="17"/>
      <c r="AO2988" s="17"/>
      <c r="AP2988" s="17"/>
      <c r="AQ2988" s="18"/>
      <c r="AR2988" s="18"/>
      <c r="AS2988" s="17"/>
      <c r="AT2988" s="17"/>
      <c r="AU2988" s="18"/>
      <c r="AV2988" s="17"/>
      <c r="AW2988" s="17"/>
      <c r="AX2988" s="17"/>
      <c r="AY2988" s="17"/>
      <c r="AZ2988" s="17"/>
      <c r="BA2988" s="17"/>
      <c r="BB2988" s="17"/>
      <c r="BC2988" s="17"/>
      <c r="BD2988" s="17"/>
      <c r="BE2988" s="17"/>
      <c r="BF2988" s="17"/>
      <c r="BG2988" s="17"/>
      <c r="BH2988" s="17"/>
      <c r="BI2988" s="17"/>
      <c r="BJ2988" s="17"/>
      <c r="BK2988" s="17"/>
      <c r="BL2988" s="17"/>
      <c r="BM2988" s="17"/>
      <c r="BN2988" s="15"/>
      <c r="BO2988" s="15"/>
      <c r="BP2988" s="22"/>
      <c r="BQ2988" s="15"/>
      <c r="BR2988" s="15"/>
      <c r="BS2988" s="15"/>
      <c r="BT2988" s="15"/>
      <c r="BU2988" s="15"/>
      <c r="BV2988" s="15"/>
      <c r="BW2988" s="15"/>
      <c r="BX2988" s="15"/>
      <c r="BY2988" s="15"/>
      <c r="BZ2988" s="15"/>
      <c r="CA2988" s="15"/>
      <c r="CB2988" s="15"/>
      <c r="CC2988" s="15"/>
      <c r="CD2988" s="15"/>
      <c r="CE2988" s="15"/>
      <c r="CF2988" s="15"/>
      <c r="CG2988" s="15"/>
      <c r="CH2988" s="15"/>
      <c r="CI2988" s="15"/>
      <c r="CJ2988" s="15"/>
    </row>
    <row r="2989" spans="1:117" ht="12.75">
      <c r="A2989" s="25" t="s">
        <v>18387</v>
      </c>
      <c r="B2989" s="15" t="s">
        <v>18388</v>
      </c>
      <c r="C2989" s="15" t="s">
        <v>58</v>
      </c>
      <c r="D2989" s="16">
        <v>2016</v>
      </c>
      <c r="E2989" s="15" t="s">
        <v>340</v>
      </c>
      <c r="F2989" s="26" t="s">
        <v>110</v>
      </c>
      <c r="G2989" s="26" t="s">
        <v>342</v>
      </c>
      <c r="H2989" s="26" t="s">
        <v>342</v>
      </c>
      <c r="I2989" s="26" t="s">
        <v>342</v>
      </c>
      <c r="J2989" s="26"/>
      <c r="K2989" s="17">
        <f t="shared" si="291"/>
        <v>0</v>
      </c>
      <c r="L2989" s="15"/>
      <c r="M2989" s="15"/>
      <c r="N2989" s="15"/>
      <c r="O2989" s="15"/>
      <c r="P2989" s="15"/>
      <c r="Q2989" s="15"/>
      <c r="R2989" s="15"/>
      <c r="S2989" s="19"/>
      <c r="T2989" s="15"/>
      <c r="U2989" s="17"/>
      <c r="V2989" s="15" t="s">
        <v>18389</v>
      </c>
      <c r="W2989" s="15">
        <v>0</v>
      </c>
      <c r="X2989" s="15" t="s">
        <v>158</v>
      </c>
      <c r="Y2989" s="15" t="s">
        <v>3320</v>
      </c>
      <c r="Z2989" s="25" t="s">
        <v>18390</v>
      </c>
      <c r="AA2989" s="25" t="s">
        <v>14327</v>
      </c>
      <c r="AB2989" s="20" t="s">
        <v>286</v>
      </c>
      <c r="AC2989" s="27" t="s">
        <v>18391</v>
      </c>
      <c r="AD2989" s="27" t="s">
        <v>18392</v>
      </c>
      <c r="AE2989" s="21" t="s">
        <v>18393</v>
      </c>
      <c r="AF2989" s="21" t="s">
        <v>18394</v>
      </c>
      <c r="AG2989" s="22">
        <f t="shared" si="292"/>
        <v>0.64516129032258063</v>
      </c>
      <c r="AH2989" s="15"/>
      <c r="AI2989" s="17"/>
      <c r="AJ2989" s="17"/>
      <c r="AK2989" s="17" t="e">
        <f>VLOOKUP(A2989,'[1]Deals (Exits)'!B:B,1,FALSE)</f>
        <v>#N/A</v>
      </c>
      <c r="AL2989" s="23"/>
      <c r="AM2989" s="17"/>
      <c r="AN2989" s="17"/>
      <c r="AO2989" s="17"/>
      <c r="AP2989" s="17"/>
      <c r="AQ2989" s="18"/>
      <c r="AR2989" s="18"/>
      <c r="AS2989" s="17"/>
      <c r="AT2989" s="17"/>
      <c r="AU2989" s="18"/>
      <c r="AV2989" s="17"/>
      <c r="AW2989" s="17"/>
      <c r="AX2989" s="17"/>
      <c r="AY2989" s="17"/>
      <c r="AZ2989" s="17"/>
      <c r="BA2989" s="17"/>
      <c r="BB2989" s="17"/>
      <c r="BC2989" s="17"/>
      <c r="BD2989" s="17"/>
      <c r="BE2989" s="17"/>
      <c r="BF2989" s="17"/>
      <c r="BG2989" s="17"/>
      <c r="BH2989" s="17"/>
      <c r="BI2989" s="17"/>
      <c r="BJ2989" s="17"/>
      <c r="BK2989" s="17"/>
      <c r="BL2989" s="17"/>
      <c r="BM2989" s="17"/>
      <c r="BN2989" s="15"/>
      <c r="BO2989" s="15"/>
      <c r="BP2989" s="22"/>
      <c r="BQ2989" s="15"/>
      <c r="BR2989" s="15"/>
      <c r="BS2989" s="15"/>
      <c r="BT2989" s="15"/>
      <c r="BU2989" s="15"/>
      <c r="BV2989" s="15"/>
      <c r="BW2989" s="15"/>
      <c r="BX2989" s="15"/>
      <c r="BY2989" s="15"/>
      <c r="BZ2989" s="15"/>
      <c r="CA2989" s="15"/>
      <c r="CB2989" s="15"/>
      <c r="CC2989" s="15"/>
      <c r="CD2989" s="15"/>
      <c r="CE2989" s="15"/>
      <c r="CF2989" s="15"/>
      <c r="CG2989" s="15"/>
      <c r="CH2989" s="15"/>
      <c r="CI2989" s="15"/>
      <c r="CJ2989" s="15"/>
    </row>
    <row r="2990" spans="1:117" ht="12.75">
      <c r="A2990" s="27" t="s">
        <v>18395</v>
      </c>
      <c r="B2990" s="15" t="s">
        <v>18396</v>
      </c>
      <c r="C2990" s="15" t="s">
        <v>58</v>
      </c>
      <c r="D2990" s="16"/>
      <c r="E2990" s="15" t="s">
        <v>393</v>
      </c>
      <c r="F2990" s="26" t="s">
        <v>110</v>
      </c>
      <c r="G2990" s="26" t="s">
        <v>394</v>
      </c>
      <c r="H2990" s="26" t="s">
        <v>394</v>
      </c>
      <c r="I2990" s="15" t="s">
        <v>394</v>
      </c>
      <c r="J2990" s="26"/>
      <c r="K2990" s="17">
        <f t="shared" si="291"/>
        <v>0</v>
      </c>
      <c r="L2990" s="15"/>
      <c r="M2990" s="15"/>
      <c r="N2990" s="15"/>
      <c r="O2990" s="15"/>
      <c r="P2990" s="15"/>
      <c r="Q2990" s="15"/>
      <c r="R2990" s="15"/>
      <c r="S2990" s="19"/>
      <c r="T2990" s="15"/>
      <c r="U2990" s="17"/>
      <c r="V2990" s="15"/>
      <c r="W2990" s="15"/>
      <c r="X2990" s="15" t="s">
        <v>191</v>
      </c>
      <c r="Y2990" s="15" t="s">
        <v>18397</v>
      </c>
      <c r="AB2990" s="20"/>
      <c r="AC2990" s="27" t="s">
        <v>18395</v>
      </c>
      <c r="AD2990" s="15"/>
      <c r="AE2990" s="15"/>
      <c r="AF2990" s="15"/>
      <c r="AG2990" s="22">
        <f t="shared" si="292"/>
        <v>0.35483870967741937</v>
      </c>
      <c r="AH2990" s="15"/>
      <c r="AI2990" s="17"/>
      <c r="AJ2990" s="17"/>
      <c r="AK2990" s="17" t="e">
        <f>VLOOKUP(A2990,'[1]Deals (Exits)'!B:B,1,FALSE)</f>
        <v>#N/A</v>
      </c>
      <c r="AL2990" s="23"/>
      <c r="AM2990" s="17"/>
      <c r="AN2990" s="17"/>
      <c r="AO2990" s="17"/>
      <c r="AP2990" s="17"/>
      <c r="AQ2990" s="18"/>
      <c r="AR2990" s="18"/>
      <c r="AS2990" s="17"/>
      <c r="AT2990" s="17"/>
      <c r="AU2990" s="18"/>
      <c r="AV2990" s="17"/>
      <c r="AW2990" s="17"/>
      <c r="AX2990" s="17"/>
      <c r="AY2990" s="17"/>
      <c r="AZ2990" s="17"/>
      <c r="BA2990" s="17"/>
      <c r="BB2990" s="17"/>
      <c r="BC2990" s="17"/>
      <c r="BD2990" s="17"/>
      <c r="BE2990" s="17"/>
      <c r="BF2990" s="17"/>
      <c r="BG2990" s="17"/>
      <c r="BH2990" s="17"/>
      <c r="BI2990" s="17"/>
      <c r="BJ2990" s="17"/>
      <c r="BK2990" s="17"/>
      <c r="BL2990" s="17"/>
      <c r="BM2990" s="17"/>
      <c r="BN2990" s="15"/>
      <c r="BO2990" s="15"/>
      <c r="BP2990" s="22"/>
      <c r="BQ2990" s="15"/>
      <c r="BR2990" s="15"/>
      <c r="BS2990" s="15"/>
      <c r="BT2990" s="15"/>
      <c r="BU2990" s="15"/>
      <c r="BV2990" s="15"/>
      <c r="BW2990" s="15"/>
      <c r="BX2990" s="15"/>
      <c r="BY2990" s="15"/>
      <c r="BZ2990" s="15"/>
      <c r="CA2990" s="15"/>
      <c r="CB2990" s="15"/>
      <c r="CC2990" s="15"/>
      <c r="CD2990" s="15"/>
      <c r="CE2990" s="15"/>
      <c r="CF2990" s="15"/>
      <c r="CG2990" s="15"/>
      <c r="CH2990" s="15"/>
      <c r="CI2990" s="15"/>
      <c r="CJ2990" s="15"/>
    </row>
    <row r="2991" spans="1:117" ht="25.5">
      <c r="A2991" s="71" t="s">
        <v>18398</v>
      </c>
      <c r="B2991" s="71" t="s">
        <v>18399</v>
      </c>
      <c r="C2991" s="15" t="s">
        <v>58</v>
      </c>
      <c r="D2991" s="16">
        <v>2012</v>
      </c>
      <c r="E2991" s="26" t="s">
        <v>90</v>
      </c>
      <c r="F2991" s="26"/>
      <c r="G2991" s="26" t="s">
        <v>91</v>
      </c>
      <c r="H2991" s="26" t="s">
        <v>91</v>
      </c>
      <c r="I2991" s="15" t="s">
        <v>91</v>
      </c>
      <c r="J2991" s="26"/>
      <c r="K2991" s="17">
        <f t="shared" si="291"/>
        <v>0</v>
      </c>
      <c r="L2991" s="15"/>
      <c r="M2991" s="18">
        <f t="shared" ref="M2991:M2999" si="293">AR2991</f>
        <v>0</v>
      </c>
      <c r="N2991" s="15"/>
      <c r="O2991" s="15"/>
      <c r="P2991" s="15"/>
      <c r="Q2991" s="15"/>
      <c r="R2991" s="15"/>
      <c r="S2991" s="19"/>
      <c r="T2991" s="15"/>
      <c r="U2991" s="17"/>
      <c r="V2991" s="15"/>
      <c r="W2991" s="15"/>
      <c r="X2991" s="15"/>
      <c r="Y2991" s="15"/>
      <c r="AB2991" s="20"/>
      <c r="AC2991" s="77" t="s">
        <v>18400</v>
      </c>
      <c r="AD2991" s="15" t="s">
        <v>18401</v>
      </c>
      <c r="AE2991" s="15"/>
      <c r="AF2991" s="21" t="s">
        <v>18402</v>
      </c>
      <c r="AG2991" s="22">
        <f t="shared" si="292"/>
        <v>0.38709677419354838</v>
      </c>
      <c r="AH2991" s="15"/>
      <c r="AI2991" s="17"/>
      <c r="AJ2991" s="17"/>
      <c r="AK2991" s="17" t="str">
        <f>VLOOKUP(A2991,'[1]Deals (Exits)'!B:B,1,FALSE)</f>
        <v>Magnetic Software</v>
      </c>
      <c r="AL2991" s="23"/>
      <c r="AM2991" s="17"/>
      <c r="AN2991" s="17"/>
      <c r="AO2991" s="17"/>
      <c r="AP2991" s="17"/>
      <c r="AQ2991" s="18"/>
      <c r="AR2991" s="18"/>
      <c r="AS2991" s="17"/>
      <c r="AT2991" s="17"/>
      <c r="AU2991" s="18"/>
      <c r="AV2991" s="17"/>
      <c r="AW2991" s="17"/>
      <c r="AX2991" s="17"/>
      <c r="AY2991" s="17"/>
      <c r="AZ2991" s="17"/>
      <c r="BA2991" s="17"/>
      <c r="BB2991" s="17"/>
      <c r="BC2991" s="17"/>
      <c r="BD2991" s="17"/>
      <c r="BE2991" s="17"/>
      <c r="BF2991" s="17"/>
      <c r="BG2991" s="17"/>
      <c r="BH2991" s="17"/>
      <c r="BI2991" s="17"/>
      <c r="BJ2991" s="17"/>
      <c r="BK2991" s="17"/>
      <c r="BL2991" s="17"/>
      <c r="BM2991" s="17"/>
      <c r="BN2991" s="15"/>
      <c r="BO2991" s="15"/>
      <c r="BP2991" s="22"/>
      <c r="BQ2991" s="15"/>
      <c r="BR2991" s="15"/>
      <c r="BS2991" s="15"/>
      <c r="BT2991" s="15"/>
      <c r="BU2991" s="15"/>
      <c r="BV2991" s="15"/>
      <c r="BW2991" s="15"/>
      <c r="BX2991" s="15"/>
      <c r="BY2991" s="15"/>
      <c r="BZ2991" s="15"/>
      <c r="CA2991" s="15"/>
      <c r="CB2991" s="15"/>
      <c r="CC2991" s="15"/>
      <c r="CD2991" s="15"/>
      <c r="CE2991" s="15"/>
      <c r="CF2991" s="15"/>
      <c r="CG2991" s="15"/>
      <c r="CH2991" s="15"/>
      <c r="CI2991" s="15"/>
      <c r="CJ2991" s="15"/>
    </row>
    <row r="2992" spans="1:117" ht="12.75">
      <c r="A2992" s="25" t="s">
        <v>18403</v>
      </c>
      <c r="B2992" s="15" t="s">
        <v>18404</v>
      </c>
      <c r="C2992" s="15" t="s">
        <v>58</v>
      </c>
      <c r="D2992" s="16">
        <v>2007</v>
      </c>
      <c r="E2992" s="15" t="s">
        <v>90</v>
      </c>
      <c r="F2992" s="26"/>
      <c r="G2992" s="26" t="s">
        <v>91</v>
      </c>
      <c r="H2992" s="26" t="s">
        <v>91</v>
      </c>
      <c r="I2992" s="15" t="s">
        <v>91</v>
      </c>
      <c r="J2992" s="26"/>
      <c r="K2992" s="17">
        <f t="shared" si="291"/>
        <v>0</v>
      </c>
      <c r="L2992" s="15"/>
      <c r="M2992" s="18">
        <f t="shared" si="293"/>
        <v>0</v>
      </c>
      <c r="N2992" s="15"/>
      <c r="O2992" s="15"/>
      <c r="P2992" s="15"/>
      <c r="Q2992" s="15"/>
      <c r="R2992" s="15"/>
      <c r="S2992" s="19"/>
      <c r="T2992" s="15"/>
      <c r="U2992" s="17"/>
      <c r="V2992" s="15"/>
      <c r="W2992" s="15"/>
      <c r="X2992" s="15" t="s">
        <v>191</v>
      </c>
      <c r="Y2992" s="15" t="s">
        <v>18405</v>
      </c>
      <c r="AB2992" s="20" t="s">
        <v>286</v>
      </c>
      <c r="AC2992" s="21" t="s">
        <v>18406</v>
      </c>
      <c r="AD2992" s="21" t="s">
        <v>18407</v>
      </c>
      <c r="AE2992" s="21" t="s">
        <v>18408</v>
      </c>
      <c r="AF2992" s="21" t="s">
        <v>18409</v>
      </c>
      <c r="AG2992" s="22">
        <f t="shared" si="292"/>
        <v>0.5161290322580645</v>
      </c>
      <c r="AH2992" s="15"/>
      <c r="AI2992" s="17"/>
      <c r="AJ2992" s="17"/>
      <c r="AK2992" s="17" t="str">
        <f>VLOOKUP(A2992,'[1]Deals (Exits)'!B:B,1,FALSE)</f>
        <v>College SA</v>
      </c>
      <c r="AL2992" s="23"/>
      <c r="AM2992" s="17"/>
      <c r="AN2992" s="17"/>
      <c r="AO2992" s="17"/>
      <c r="AP2992" s="17"/>
      <c r="AQ2992" s="18"/>
      <c r="AR2992" s="18"/>
      <c r="AS2992" s="17"/>
      <c r="AT2992" s="17"/>
      <c r="AU2992" s="18"/>
      <c r="AV2992" s="17"/>
      <c r="AW2992" s="17"/>
      <c r="AX2992" s="17"/>
      <c r="AY2992" s="17"/>
      <c r="AZ2992" s="17"/>
      <c r="BA2992" s="17"/>
      <c r="BB2992" s="17"/>
      <c r="BC2992" s="17"/>
      <c r="BD2992" s="17"/>
      <c r="BE2992" s="17"/>
      <c r="BF2992" s="17"/>
      <c r="BG2992" s="17"/>
      <c r="BH2992" s="17"/>
      <c r="BI2992" s="17"/>
      <c r="BJ2992" s="17"/>
      <c r="BK2992" s="17"/>
      <c r="BL2992" s="17"/>
      <c r="BM2992" s="17"/>
      <c r="BN2992" s="15"/>
      <c r="BO2992" s="15"/>
      <c r="BP2992" s="22"/>
      <c r="BQ2992" s="15"/>
      <c r="BR2992" s="15"/>
      <c r="BS2992" s="15"/>
      <c r="BT2992" s="15"/>
      <c r="BU2992" s="15"/>
      <c r="BV2992" s="15"/>
      <c r="BW2992" s="15"/>
      <c r="BX2992" s="15"/>
      <c r="BY2992" s="15"/>
      <c r="BZ2992" s="15"/>
      <c r="CA2992" s="15"/>
      <c r="CB2992" s="15"/>
      <c r="CC2992" s="15"/>
      <c r="CD2992" s="15"/>
      <c r="CE2992" s="15"/>
      <c r="CF2992" s="15"/>
      <c r="CG2992" s="15"/>
      <c r="CH2992" s="15"/>
      <c r="CI2992" s="15"/>
      <c r="CJ2992" s="15"/>
    </row>
    <row r="2993" spans="1:117" ht="12.75">
      <c r="A2993" s="25" t="s">
        <v>18410</v>
      </c>
      <c r="B2993" s="15" t="s">
        <v>18411</v>
      </c>
      <c r="C2993" s="15" t="s">
        <v>58</v>
      </c>
      <c r="D2993" s="16">
        <v>2017</v>
      </c>
      <c r="E2993" s="15" t="s">
        <v>90</v>
      </c>
      <c r="F2993" s="26"/>
      <c r="G2993" s="26" t="s">
        <v>91</v>
      </c>
      <c r="H2993" s="26" t="s">
        <v>91</v>
      </c>
      <c r="I2993" s="15" t="s">
        <v>91</v>
      </c>
      <c r="J2993" s="26"/>
      <c r="K2993" s="17">
        <f t="shared" si="291"/>
        <v>0</v>
      </c>
      <c r="L2993" s="15"/>
      <c r="M2993" s="18">
        <f t="shared" si="293"/>
        <v>0</v>
      </c>
      <c r="N2993" s="15"/>
      <c r="O2993" s="15"/>
      <c r="P2993" s="15"/>
      <c r="Q2993" s="15"/>
      <c r="R2993" s="15"/>
      <c r="S2993" s="19"/>
      <c r="T2993" s="15"/>
      <c r="U2993" s="17"/>
      <c r="V2993" s="15"/>
      <c r="W2993" s="15"/>
      <c r="X2993" s="15" t="s">
        <v>256</v>
      </c>
      <c r="Y2993" s="15"/>
      <c r="AB2993" s="20"/>
      <c r="AC2993" s="21" t="s">
        <v>18412</v>
      </c>
      <c r="AD2993" s="15"/>
      <c r="AE2993" s="15"/>
      <c r="AF2993" s="15"/>
      <c r="AG2993" s="22">
        <f t="shared" si="292"/>
        <v>0.35483870967741937</v>
      </c>
      <c r="AH2993" s="15"/>
      <c r="AI2993" s="17"/>
      <c r="AJ2993" s="17"/>
      <c r="AK2993" s="17" t="str">
        <f>VLOOKUP(A2993,'[1]Deals (Exits)'!B:B,1,FALSE)</f>
        <v>Ritual Studio</v>
      </c>
      <c r="AL2993" s="23"/>
      <c r="AM2993" s="17"/>
      <c r="AN2993" s="17"/>
      <c r="AO2993" s="17"/>
      <c r="AP2993" s="17"/>
      <c r="AQ2993" s="18"/>
      <c r="AR2993" s="18"/>
      <c r="AS2993" s="17"/>
      <c r="AT2993" s="17"/>
      <c r="AU2993" s="18"/>
      <c r="AV2993" s="17"/>
      <c r="AW2993" s="17"/>
      <c r="AX2993" s="17"/>
      <c r="AY2993" s="17"/>
      <c r="AZ2993" s="17"/>
      <c r="BA2993" s="17"/>
      <c r="BB2993" s="17"/>
      <c r="BC2993" s="17"/>
      <c r="BD2993" s="17"/>
      <c r="BE2993" s="17"/>
      <c r="BF2993" s="17"/>
      <c r="BG2993" s="17"/>
      <c r="BH2993" s="17"/>
      <c r="BI2993" s="17"/>
      <c r="BJ2993" s="17"/>
      <c r="BK2993" s="17"/>
      <c r="BL2993" s="17"/>
      <c r="BM2993" s="17"/>
      <c r="BN2993" s="15"/>
      <c r="BO2993" s="15"/>
      <c r="BP2993" s="22"/>
      <c r="BQ2993" s="15"/>
      <c r="BR2993" s="15"/>
      <c r="BS2993" s="15"/>
      <c r="BT2993" s="15"/>
      <c r="BU2993" s="15"/>
      <c r="BV2993" s="15"/>
      <c r="BW2993" s="15"/>
      <c r="BX2993" s="15"/>
      <c r="BY2993" s="15"/>
      <c r="BZ2993" s="15"/>
      <c r="CA2993" s="15"/>
      <c r="CB2993" s="15"/>
      <c r="CC2993" s="15"/>
      <c r="CD2993" s="15"/>
      <c r="CE2993" s="15"/>
      <c r="CF2993" s="15"/>
      <c r="CG2993" s="15"/>
      <c r="CH2993" s="15"/>
      <c r="CI2993" s="15"/>
      <c r="CJ2993" s="15"/>
    </row>
    <row r="2994" spans="1:117" ht="12.75">
      <c r="A2994" s="25" t="s">
        <v>18413</v>
      </c>
      <c r="B2994" s="15" t="s">
        <v>18414</v>
      </c>
      <c r="C2994" s="15" t="s">
        <v>58</v>
      </c>
      <c r="D2994" s="16">
        <v>2019</v>
      </c>
      <c r="E2994" s="26" t="s">
        <v>59</v>
      </c>
      <c r="F2994" s="26"/>
      <c r="G2994" s="26" t="s">
        <v>18415</v>
      </c>
      <c r="H2994" s="26"/>
      <c r="I2994" s="15" t="s">
        <v>61</v>
      </c>
      <c r="J2994" s="26" t="s">
        <v>61</v>
      </c>
      <c r="K2994" s="17">
        <f t="shared" si="291"/>
        <v>0</v>
      </c>
      <c r="L2994" s="15"/>
      <c r="M2994" s="18">
        <f t="shared" si="293"/>
        <v>0</v>
      </c>
      <c r="N2994" s="15"/>
      <c r="O2994" s="15"/>
      <c r="P2994" s="15"/>
      <c r="Q2994" s="15" t="s">
        <v>110</v>
      </c>
      <c r="R2994" s="15" t="s">
        <v>110</v>
      </c>
      <c r="S2994" s="19" t="s">
        <v>110</v>
      </c>
      <c r="T2994" s="15" t="s">
        <v>110</v>
      </c>
      <c r="U2994" s="17" t="s">
        <v>110</v>
      </c>
      <c r="V2994" s="15" t="s">
        <v>18416</v>
      </c>
      <c r="W2994" s="15">
        <v>0</v>
      </c>
      <c r="X2994" s="15" t="s">
        <v>134</v>
      </c>
      <c r="Y2994" s="15" t="s">
        <v>18417</v>
      </c>
      <c r="Z2994" s="25" t="s">
        <v>109</v>
      </c>
      <c r="AA2994" s="25" t="s">
        <v>110</v>
      </c>
      <c r="AB2994" s="32">
        <v>44237</v>
      </c>
      <c r="AC2994" s="21" t="s">
        <v>18418</v>
      </c>
      <c r="AD2994" s="72" t="s">
        <v>18419</v>
      </c>
      <c r="AE2994" s="72" t="s">
        <v>18420</v>
      </c>
      <c r="AF2994" s="72" t="s">
        <v>18421</v>
      </c>
      <c r="AG2994" s="22">
        <f t="shared" si="292"/>
        <v>0.80645161290322576</v>
      </c>
      <c r="AH2994" s="15" t="str">
        <f>IF(A2994 = "","",IF(COUNTIF(CD:CD,CONCATENATE(A2994,B2994,C2994))&gt;1,"Duplicated",""))</f>
        <v/>
      </c>
      <c r="AI2994" s="22" t="e">
        <f>VLOOKUP(A2994,'[1]Deals (investment)'!$B$2:$Z$1497,1,FALSE)</f>
        <v>#N/A</v>
      </c>
      <c r="AJ2994" s="22" t="e">
        <f>VLOOKUP(A2994,'[1]Deals (investment)'!$B$2:$Z$870,15,FALSE)</f>
        <v>#N/A</v>
      </c>
      <c r="AK2994" s="17" t="e">
        <f>VLOOKUP(A2994,'[1]Deals (Exits)'!B:B,1,FALSE)</f>
        <v>#N/A</v>
      </c>
      <c r="AL2994" s="23" t="e">
        <f>VLOOKUP(G2994,[1]Lookups!$V$3:$Y$197,4,FALSE)</f>
        <v>#N/A</v>
      </c>
      <c r="AM2994" s="17" t="str">
        <f>VLOOKUP(X2994,[1]Lookups!$B$3:$C$200,2,FALSE)</f>
        <v>Transport &amp; Logistics</v>
      </c>
      <c r="AN2994" s="17" t="e">
        <f>VLOOKUP(R2994,[1]Lookups!$H$3:$I$69,2,FALSE)</f>
        <v>#N/A</v>
      </c>
      <c r="AO2994" s="17"/>
      <c r="AP2994" s="17"/>
      <c r="AQ2994" s="18"/>
      <c r="AR2994" s="18"/>
      <c r="AS2994" s="17"/>
      <c r="AT2994" s="17"/>
      <c r="AU2994" s="18"/>
      <c r="AV2994" s="17"/>
      <c r="AW2994" s="17"/>
      <c r="AX2994" s="17"/>
      <c r="AY2994" s="17"/>
      <c r="AZ2994" s="17"/>
      <c r="BA2994" s="17"/>
      <c r="BB2994" s="17"/>
      <c r="BC2994" s="17"/>
      <c r="BD2994" s="17"/>
      <c r="BE2994" s="17"/>
      <c r="BF2994" s="17"/>
      <c r="BG2994" s="17"/>
      <c r="BH2994" s="17"/>
      <c r="BI2994" s="17"/>
      <c r="BJ2994" s="17"/>
      <c r="BK2994" s="17"/>
      <c r="BL2994" s="17"/>
      <c r="BM2994" s="17"/>
      <c r="BN2994" s="15"/>
      <c r="BO2994" s="15"/>
      <c r="BP2994" s="22"/>
      <c r="BQ2994" s="15"/>
      <c r="BR2994" s="15"/>
      <c r="BS2994" s="15"/>
      <c r="BT2994" s="15"/>
      <c r="BU2994" s="15"/>
      <c r="BV2994" s="15"/>
      <c r="BW2994" s="15"/>
      <c r="BX2994" s="15"/>
      <c r="BY2994" s="15"/>
      <c r="BZ2994" s="15"/>
      <c r="CA2994" s="15"/>
      <c r="CB2994" s="15"/>
      <c r="CC2994" s="15"/>
      <c r="CD2994" s="15"/>
      <c r="CE2994" s="15"/>
      <c r="CF2994" s="15"/>
      <c r="CG2994" s="15"/>
      <c r="CH2994" s="15"/>
      <c r="CI2994" s="15"/>
      <c r="CJ2994" s="15"/>
    </row>
    <row r="2995" spans="1:117" ht="12.75">
      <c r="A2995" s="25" t="s">
        <v>18422</v>
      </c>
      <c r="B2995" s="15" t="s">
        <v>18423</v>
      </c>
      <c r="C2995" s="15" t="s">
        <v>58</v>
      </c>
      <c r="D2995" s="16">
        <v>2018</v>
      </c>
      <c r="E2995" s="26" t="s">
        <v>59</v>
      </c>
      <c r="F2995" s="26"/>
      <c r="G2995" s="26" t="s">
        <v>61</v>
      </c>
      <c r="H2995" s="26"/>
      <c r="I2995" s="15" t="s">
        <v>61</v>
      </c>
      <c r="J2995" s="26" t="s">
        <v>61</v>
      </c>
      <c r="K2995" s="17">
        <f t="shared" si="291"/>
        <v>0</v>
      </c>
      <c r="L2995" s="15"/>
      <c r="M2995" s="18">
        <f t="shared" si="293"/>
        <v>0</v>
      </c>
      <c r="N2995" s="15"/>
      <c r="O2995" s="15"/>
      <c r="P2995" s="15"/>
      <c r="Q2995" s="15" t="s">
        <v>110</v>
      </c>
      <c r="R2995" s="15" t="s">
        <v>110</v>
      </c>
      <c r="S2995" s="19" t="s">
        <v>110</v>
      </c>
      <c r="T2995" s="15" t="s">
        <v>110</v>
      </c>
      <c r="U2995" s="17" t="s">
        <v>110</v>
      </c>
      <c r="V2995" s="15" t="s">
        <v>18424</v>
      </c>
      <c r="W2995" s="15">
        <v>0</v>
      </c>
      <c r="X2995" s="15" t="s">
        <v>404</v>
      </c>
      <c r="Y2995" s="15" t="s">
        <v>18425</v>
      </c>
      <c r="Z2995" s="25" t="s">
        <v>81</v>
      </c>
      <c r="AA2995" s="25" t="s">
        <v>110</v>
      </c>
      <c r="AB2995" s="32">
        <v>44237</v>
      </c>
      <c r="AC2995" s="21" t="s">
        <v>18426</v>
      </c>
      <c r="AD2995" s="15" t="s">
        <v>110</v>
      </c>
      <c r="AE2995" s="15" t="s">
        <v>110</v>
      </c>
      <c r="AF2995" s="15" t="s">
        <v>110</v>
      </c>
      <c r="AG2995" s="22">
        <f t="shared" si="292"/>
        <v>0.80645161290322576</v>
      </c>
      <c r="AH2995" s="15" t="str">
        <f>IF(A2995 = "","",IF(COUNTIF(CD:CD,CONCATENATE(A2995,B2995,C2995))&gt;1,"Duplicated",""))</f>
        <v/>
      </c>
      <c r="AI2995" s="22" t="e">
        <f>VLOOKUP(A2995,'[1]Deals (investment)'!$B$2:$Z$1497,1,FALSE)</f>
        <v>#N/A</v>
      </c>
      <c r="AJ2995" s="22" t="e">
        <f>VLOOKUP(A2995,'[1]Deals (investment)'!$B$2:$Z$870,15,FALSE)</f>
        <v>#N/A</v>
      </c>
      <c r="AK2995" s="17" t="e">
        <f>VLOOKUP(A2995,'[1]Deals (Exits)'!B:B,1,FALSE)</f>
        <v>#N/A</v>
      </c>
      <c r="AL2995" s="23">
        <f>VLOOKUP(G2995,[1]Lookups!$V$3:$Y$197,4,FALSE)</f>
        <v>0</v>
      </c>
      <c r="AM2995" s="17" t="str">
        <f>VLOOKUP(X2995,[1]Lookups!$B$3:$C$200,2,FALSE)</f>
        <v>Other Technologies &amp; Information Technology</v>
      </c>
      <c r="AN2995" s="17" t="e">
        <f>VLOOKUP(R2995,[1]Lookups!$H$3:$I$69,2,FALSE)</f>
        <v>#N/A</v>
      </c>
      <c r="AO2995" s="17"/>
      <c r="AP2995" s="17"/>
      <c r="AQ2995" s="18"/>
      <c r="AR2995" s="18"/>
      <c r="AS2995" s="17"/>
      <c r="AT2995" s="17"/>
      <c r="AU2995" s="18"/>
      <c r="AV2995" s="17"/>
      <c r="AW2995" s="17"/>
      <c r="AX2995" s="17"/>
      <c r="AY2995" s="17"/>
      <c r="AZ2995" s="17"/>
      <c r="BA2995" s="17"/>
      <c r="BB2995" s="17"/>
      <c r="BC2995" s="17"/>
      <c r="BD2995" s="17"/>
      <c r="BE2995" s="17"/>
      <c r="BF2995" s="17"/>
      <c r="BG2995" s="17"/>
      <c r="BH2995" s="17"/>
      <c r="BI2995" s="17"/>
      <c r="BJ2995" s="17"/>
      <c r="BK2995" s="17"/>
      <c r="BL2995" s="17"/>
      <c r="BM2995" s="17"/>
      <c r="BN2995" s="15"/>
      <c r="BO2995" s="15"/>
      <c r="BP2995" s="22"/>
      <c r="BQ2995" s="15"/>
      <c r="BR2995" s="15"/>
      <c r="BS2995" s="15"/>
      <c r="BT2995" s="15"/>
      <c r="BU2995" s="15"/>
      <c r="BV2995" s="15"/>
      <c r="BW2995" s="15"/>
      <c r="BX2995" s="15"/>
      <c r="BY2995" s="15"/>
      <c r="BZ2995" s="15"/>
      <c r="CA2995" s="15"/>
      <c r="CB2995" s="15"/>
      <c r="CC2995" s="15"/>
      <c r="CD2995" s="15"/>
      <c r="CE2995" s="15"/>
      <c r="CF2995" s="15"/>
      <c r="CG2995" s="15"/>
      <c r="CH2995" s="15"/>
      <c r="CI2995" s="15"/>
      <c r="CJ2995" s="15"/>
    </row>
    <row r="2996" spans="1:117" ht="12.75">
      <c r="A2996" s="25" t="s">
        <v>18427</v>
      </c>
      <c r="B2996" s="15" t="s">
        <v>18428</v>
      </c>
      <c r="C2996" s="15" t="s">
        <v>58</v>
      </c>
      <c r="D2996" s="16">
        <v>2016</v>
      </c>
      <c r="E2996" s="26" t="s">
        <v>1086</v>
      </c>
      <c r="F2996" s="26"/>
      <c r="G2996" s="26" t="s">
        <v>891</v>
      </c>
      <c r="H2996" s="26"/>
      <c r="I2996" s="15" t="s">
        <v>891</v>
      </c>
      <c r="J2996" s="26" t="s">
        <v>891</v>
      </c>
      <c r="K2996" s="17">
        <f t="shared" si="291"/>
        <v>0</v>
      </c>
      <c r="L2996" s="15"/>
      <c r="M2996" s="18">
        <f t="shared" si="293"/>
        <v>0</v>
      </c>
      <c r="N2996" s="15"/>
      <c r="O2996" s="15"/>
      <c r="P2996" s="15"/>
      <c r="Q2996" s="15" t="s">
        <v>110</v>
      </c>
      <c r="R2996" s="15" t="s">
        <v>110</v>
      </c>
      <c r="S2996" s="19" t="s">
        <v>110</v>
      </c>
      <c r="T2996" s="15" t="s">
        <v>110</v>
      </c>
      <c r="U2996" s="17" t="s">
        <v>110</v>
      </c>
      <c r="V2996" s="15" t="s">
        <v>18429</v>
      </c>
      <c r="W2996" s="15">
        <v>0</v>
      </c>
      <c r="X2996" s="15" t="s">
        <v>191</v>
      </c>
      <c r="Y2996" s="15" t="s">
        <v>18430</v>
      </c>
      <c r="Z2996" s="25" t="s">
        <v>147</v>
      </c>
      <c r="AA2996" s="25" t="s">
        <v>2815</v>
      </c>
      <c r="AB2996" s="32">
        <v>44237</v>
      </c>
      <c r="AC2996" s="21" t="s">
        <v>18431</v>
      </c>
      <c r="AD2996" s="21" t="s">
        <v>18432</v>
      </c>
      <c r="AE2996" s="21" t="s">
        <v>18433</v>
      </c>
      <c r="AF2996" s="21" t="s">
        <v>18434</v>
      </c>
      <c r="AG2996" s="22">
        <f t="shared" si="292"/>
        <v>0.80645161290322576</v>
      </c>
      <c r="AH2996" s="15" t="str">
        <f>IF(A2996 = "","",IF(COUNTIF(CD:CD,CONCATENATE(A2996,B2996,C2996))&gt;1,"Duplicated",""))</f>
        <v/>
      </c>
      <c r="AI2996" s="22" t="e">
        <f>VLOOKUP(A2996,'[1]Deals (investment)'!$B$2:$Z$1497,1,FALSE)</f>
        <v>#N/A</v>
      </c>
      <c r="AJ2996" s="22" t="e">
        <f>VLOOKUP(A2996,'[1]Deals (investment)'!$B$2:$Z$870,15,FALSE)</f>
        <v>#N/A</v>
      </c>
      <c r="AK2996" s="17" t="e">
        <f>VLOOKUP(A2996,'[1]Deals (Exits)'!B:B,1,FALSE)</f>
        <v>#N/A</v>
      </c>
      <c r="AL2996" s="23">
        <f>VLOOKUP(G2996,[1]Lookups!$V$3:$Y$197,4,FALSE)</f>
        <v>0</v>
      </c>
      <c r="AM2996" s="17" t="str">
        <f>VLOOKUP(X2996,[1]Lookups!$B$3:$C$200,2,FALSE)</f>
        <v>Education</v>
      </c>
      <c r="AN2996" s="17" t="e">
        <f>VLOOKUP(R2996,[1]Lookups!$H$3:$I$69,2,FALSE)</f>
        <v>#N/A</v>
      </c>
      <c r="AO2996" s="17"/>
      <c r="AP2996" s="17"/>
      <c r="AQ2996" s="18"/>
      <c r="AR2996" s="18"/>
      <c r="AS2996" s="17"/>
      <c r="AT2996" s="17"/>
      <c r="AU2996" s="18"/>
      <c r="AV2996" s="17"/>
      <c r="AW2996" s="17"/>
      <c r="AX2996" s="17"/>
      <c r="AY2996" s="17"/>
      <c r="AZ2996" s="17"/>
      <c r="BA2996" s="17"/>
      <c r="BB2996" s="17"/>
      <c r="BC2996" s="17"/>
      <c r="BD2996" s="17"/>
      <c r="BE2996" s="17"/>
      <c r="BF2996" s="17"/>
      <c r="BG2996" s="17"/>
      <c r="BH2996" s="17"/>
      <c r="BI2996" s="17"/>
      <c r="BJ2996" s="17"/>
      <c r="BK2996" s="17"/>
      <c r="BL2996" s="17"/>
      <c r="BM2996" s="17"/>
      <c r="BN2996" s="15"/>
      <c r="BO2996" s="15"/>
      <c r="BP2996" s="22"/>
      <c r="BQ2996" s="15"/>
      <c r="BR2996" s="15"/>
      <c r="BS2996" s="15"/>
      <c r="BT2996" s="15"/>
      <c r="BU2996" s="15"/>
      <c r="BV2996" s="15"/>
      <c r="BW2996" s="15"/>
      <c r="BX2996" s="15"/>
      <c r="BY2996" s="15"/>
      <c r="BZ2996" s="15"/>
      <c r="CA2996" s="15"/>
      <c r="CB2996" s="15"/>
      <c r="CC2996" s="15"/>
      <c r="CD2996" s="15"/>
      <c r="CE2996" s="15"/>
      <c r="CF2996" s="15"/>
      <c r="CG2996" s="15"/>
      <c r="CH2996" s="15"/>
      <c r="CI2996" s="15"/>
      <c r="CJ2996" s="15"/>
    </row>
    <row r="2997" spans="1:117" ht="25.5">
      <c r="A2997" s="15" t="s">
        <v>18435</v>
      </c>
      <c r="B2997" s="15" t="s">
        <v>18436</v>
      </c>
      <c r="C2997" s="15" t="s">
        <v>58</v>
      </c>
      <c r="D2997" s="16">
        <v>2007</v>
      </c>
      <c r="E2997" s="26" t="s">
        <v>18437</v>
      </c>
      <c r="F2997" s="26" t="s">
        <v>110</v>
      </c>
      <c r="G2997" s="26" t="s">
        <v>103</v>
      </c>
      <c r="H2997" s="26"/>
      <c r="I2997" s="15" t="s">
        <v>103</v>
      </c>
      <c r="J2997" s="26"/>
      <c r="K2997" s="17">
        <f t="shared" si="291"/>
        <v>0</v>
      </c>
      <c r="L2997" s="15"/>
      <c r="M2997" s="18">
        <f t="shared" si="293"/>
        <v>0</v>
      </c>
      <c r="N2997" s="15" t="s">
        <v>18438</v>
      </c>
      <c r="O2997" s="15"/>
      <c r="P2997" s="15"/>
      <c r="Q2997" s="24">
        <v>43663</v>
      </c>
      <c r="R2997" s="15" t="s">
        <v>809</v>
      </c>
      <c r="S2997" s="19" t="s">
        <v>144</v>
      </c>
      <c r="T2997" s="15"/>
      <c r="U2997" s="17"/>
      <c r="V2997" s="15" t="s">
        <v>18439</v>
      </c>
      <c r="W2997" s="15">
        <v>0</v>
      </c>
      <c r="X2997" s="15" t="s">
        <v>538</v>
      </c>
      <c r="Y2997" s="15" t="s">
        <v>18440</v>
      </c>
      <c r="Z2997" s="25" t="s">
        <v>81</v>
      </c>
      <c r="AB2997" s="20" t="s">
        <v>181</v>
      </c>
      <c r="AC2997" s="15" t="s">
        <v>110</v>
      </c>
      <c r="AD2997" s="15" t="s">
        <v>110</v>
      </c>
      <c r="AE2997" s="15" t="s">
        <v>110</v>
      </c>
      <c r="AF2997" s="15" t="s">
        <v>110</v>
      </c>
      <c r="AG2997" s="22">
        <f t="shared" ref="AG2997:AG3004" si="294">COUNTA(B2996:AF2996)/(COUNTA(B2996:AF2996)+COUNTBLANK(B2996:AF2996))</f>
        <v>0.80645161290322576</v>
      </c>
      <c r="AH2997" s="15"/>
      <c r="AI2997" s="22" t="e">
        <f>VLOOKUP(A2997,'[1]Deals (investment)'!$B$2:$Z$1497,1,FALSE)</f>
        <v>#N/A</v>
      </c>
      <c r="AJ2997" s="17"/>
      <c r="AK2997" s="17" t="e">
        <f>VLOOKUP(A2997,'[1]Deals (Exits)'!B:B,1,FALSE)</f>
        <v>#N/A</v>
      </c>
      <c r="AL2997" s="23"/>
      <c r="AM2997" s="17" t="str">
        <f>VLOOKUP(X2997,[1]Lookups!$B$3:$C$200,2,FALSE)</f>
        <v>Agriculture</v>
      </c>
      <c r="AN2997" s="17"/>
      <c r="AO2997" s="17"/>
      <c r="AP2997" s="17"/>
      <c r="AQ2997" s="18"/>
      <c r="AR2997" s="18"/>
      <c r="AS2997" s="17"/>
      <c r="AT2997" s="17"/>
      <c r="AU2997" s="18"/>
      <c r="AV2997" s="17"/>
      <c r="AW2997" s="17"/>
      <c r="AX2997" s="17"/>
      <c r="AY2997" s="17"/>
      <c r="AZ2997" s="17"/>
      <c r="BA2997" s="17"/>
      <c r="BB2997" s="17"/>
      <c r="BC2997" s="17"/>
      <c r="BD2997" s="17"/>
      <c r="BE2997" s="17"/>
      <c r="BF2997" s="17"/>
      <c r="BG2997" s="17"/>
      <c r="BH2997" s="17"/>
      <c r="BI2997" s="17"/>
      <c r="BJ2997" s="17"/>
      <c r="BK2997" s="17"/>
      <c r="BL2997" s="17"/>
      <c r="BM2997" s="17"/>
      <c r="BN2997" s="15"/>
      <c r="BO2997" s="15"/>
      <c r="BP2997" s="22"/>
      <c r="BQ2997" s="15"/>
      <c r="BR2997" s="15"/>
      <c r="BS2997" s="15"/>
      <c r="BT2997" s="15"/>
      <c r="BU2997" s="15"/>
      <c r="BV2997" s="15"/>
      <c r="BW2997" s="15"/>
      <c r="BX2997" s="15"/>
      <c r="BY2997" s="15"/>
      <c r="BZ2997" s="15"/>
      <c r="CA2997" s="15"/>
      <c r="CB2997" s="15"/>
      <c r="CC2997" s="15"/>
      <c r="CD2997" s="15"/>
      <c r="CE2997" s="15"/>
      <c r="CF2997" s="15"/>
      <c r="CG2997" s="15"/>
      <c r="CH2997" s="15"/>
      <c r="CI2997" s="15"/>
      <c r="CJ2997" s="15"/>
    </row>
    <row r="2998" spans="1:117" ht="12.75">
      <c r="A2998" s="15" t="s">
        <v>18441</v>
      </c>
      <c r="B2998" s="15" t="s">
        <v>18442</v>
      </c>
      <c r="C2998" s="15" t="s">
        <v>58</v>
      </c>
      <c r="D2998" s="16">
        <v>2018</v>
      </c>
      <c r="E2998" s="26" t="s">
        <v>701</v>
      </c>
      <c r="F2998" s="26" t="s">
        <v>110</v>
      </c>
      <c r="G2998" s="26" t="s">
        <v>702</v>
      </c>
      <c r="H2998" s="26"/>
      <c r="I2998" s="15" t="s">
        <v>702</v>
      </c>
      <c r="J2998" s="26"/>
      <c r="K2998" s="17">
        <f t="shared" si="291"/>
        <v>0</v>
      </c>
      <c r="L2998" s="15"/>
      <c r="M2998" s="18">
        <f t="shared" si="293"/>
        <v>0</v>
      </c>
      <c r="N2998" s="15" t="s">
        <v>110</v>
      </c>
      <c r="O2998" s="15"/>
      <c r="P2998" s="15"/>
      <c r="Q2998" s="15" t="s">
        <v>110</v>
      </c>
      <c r="R2998" s="15" t="s">
        <v>110</v>
      </c>
      <c r="S2998" s="19" t="s">
        <v>110</v>
      </c>
      <c r="T2998" s="15" t="s">
        <v>110</v>
      </c>
      <c r="U2998" s="17" t="s">
        <v>110</v>
      </c>
      <c r="V2998" s="15" t="s">
        <v>18443</v>
      </c>
      <c r="W2998" s="15">
        <v>0</v>
      </c>
      <c r="X2998" s="15" t="s">
        <v>256</v>
      </c>
      <c r="Y2998" s="15" t="s">
        <v>18444</v>
      </c>
      <c r="AA2998" s="25" t="s">
        <v>110</v>
      </c>
      <c r="AB2998" s="32">
        <v>44237</v>
      </c>
      <c r="AC2998" s="15"/>
      <c r="AD2998" s="15"/>
      <c r="AE2998" s="15"/>
      <c r="AF2998" s="15"/>
      <c r="AG2998" s="22">
        <f t="shared" si="294"/>
        <v>0.74193548387096775</v>
      </c>
      <c r="AH2998" s="15" t="str">
        <f>IF(A2998 = "","",IF(COUNTIF(CD:CD,CONCATENATE(A2998,B2998,C2998))&gt;1,"Duplicated",""))</f>
        <v/>
      </c>
      <c r="AI2998" s="22" t="e">
        <f>VLOOKUP(A2998,'[1]Deals (investment)'!$B$2:$Z$1497,1,FALSE)</f>
        <v>#N/A</v>
      </c>
      <c r="AJ2998" s="17"/>
      <c r="AK2998" s="17" t="e">
        <f>VLOOKUP(A2998,'[1]Deals (Exits)'!B:B,1,FALSE)</f>
        <v>#N/A</v>
      </c>
      <c r="AL2998" s="23"/>
      <c r="AM2998" s="17" t="str">
        <f>VLOOKUP(X2998,[1]Lookups!$B$3:$C$200,2,FALSE)</f>
        <v>Media &amp; Entertainment</v>
      </c>
      <c r="AN2998" s="17"/>
      <c r="AO2998" s="17"/>
      <c r="AP2998" s="17"/>
      <c r="AQ2998" s="18"/>
      <c r="AR2998" s="18"/>
      <c r="AS2998" s="17"/>
      <c r="AT2998" s="17"/>
      <c r="AU2998" s="18"/>
      <c r="AV2998" s="17"/>
      <c r="AW2998" s="17"/>
      <c r="AX2998" s="17"/>
      <c r="AY2998" s="17"/>
      <c r="AZ2998" s="17"/>
      <c r="BA2998" s="17"/>
      <c r="BB2998" s="17"/>
      <c r="BC2998" s="17"/>
      <c r="BD2998" s="17"/>
      <c r="BE2998" s="17"/>
      <c r="BF2998" s="17"/>
      <c r="BG2998" s="17"/>
      <c r="BH2998" s="17"/>
      <c r="BI2998" s="17"/>
      <c r="BJ2998" s="17"/>
      <c r="BK2998" s="17"/>
      <c r="BL2998" s="17"/>
      <c r="BM2998" s="17"/>
      <c r="BN2998" s="15"/>
      <c r="BO2998" s="15"/>
      <c r="BP2998" s="22"/>
      <c r="BQ2998" s="15"/>
      <c r="BR2998" s="15"/>
      <c r="BS2998" s="15"/>
      <c r="BT2998" s="15"/>
      <c r="BU2998" s="15"/>
      <c r="BV2998" s="15"/>
      <c r="BW2998" s="15"/>
      <c r="BX2998" s="15"/>
      <c r="BY2998" s="15"/>
      <c r="BZ2998" s="15"/>
      <c r="CA2998" s="15"/>
      <c r="CB2998" s="15"/>
      <c r="CC2998" s="15"/>
      <c r="CD2998" s="15"/>
      <c r="CE2998" s="15"/>
      <c r="CF2998" s="15"/>
      <c r="CG2998" s="15"/>
      <c r="CH2998" s="15"/>
      <c r="CI2998" s="15"/>
      <c r="CJ2998" s="15"/>
    </row>
    <row r="2999" spans="1:117" ht="12.75">
      <c r="A2999" s="15" t="s">
        <v>18445</v>
      </c>
      <c r="B2999" s="15" t="s">
        <v>18446</v>
      </c>
      <c r="C2999" s="15" t="s">
        <v>58</v>
      </c>
      <c r="D2999" s="16">
        <v>2018</v>
      </c>
      <c r="E2999" s="26" t="s">
        <v>8300</v>
      </c>
      <c r="F2999" s="26" t="s">
        <v>110</v>
      </c>
      <c r="G2999" s="26" t="s">
        <v>783</v>
      </c>
      <c r="H2999" s="26"/>
      <c r="I2999" s="15" t="s">
        <v>783</v>
      </c>
      <c r="J2999" s="26"/>
      <c r="K2999" s="17">
        <f t="shared" si="291"/>
        <v>0</v>
      </c>
      <c r="L2999" s="15"/>
      <c r="M2999" s="18">
        <f t="shared" si="293"/>
        <v>0</v>
      </c>
      <c r="N2999" s="15" t="s">
        <v>110</v>
      </c>
      <c r="O2999" s="15"/>
      <c r="P2999" s="15"/>
      <c r="Q2999" s="15"/>
      <c r="R2999" s="15" t="s">
        <v>110</v>
      </c>
      <c r="S2999" s="19" t="s">
        <v>110</v>
      </c>
      <c r="T2999" s="15" t="s">
        <v>110</v>
      </c>
      <c r="U2999" s="17" t="s">
        <v>110</v>
      </c>
      <c r="V2999" s="92" t="s">
        <v>18447</v>
      </c>
      <c r="W2999" s="15">
        <v>0</v>
      </c>
      <c r="X2999" s="15" t="s">
        <v>294</v>
      </c>
      <c r="Y2999" s="15" t="s">
        <v>18448</v>
      </c>
      <c r="AA2999" s="25" t="s">
        <v>110</v>
      </c>
      <c r="AB2999" s="32">
        <v>44237</v>
      </c>
      <c r="AC2999" s="27" t="s">
        <v>18449</v>
      </c>
      <c r="AD2999" s="27" t="s">
        <v>18450</v>
      </c>
      <c r="AE2999" s="15" t="s">
        <v>110</v>
      </c>
      <c r="AF2999" s="27" t="s">
        <v>18451</v>
      </c>
      <c r="AG2999" s="22">
        <f t="shared" si="294"/>
        <v>0.67741935483870963</v>
      </c>
      <c r="AH2999" s="15" t="str">
        <f>IF(A2999 = "","",IF(COUNTIF(CD:CD,CONCATENATE(A2999,B2999,C2999))&gt;1,"Duplicated",""))</f>
        <v/>
      </c>
      <c r="AI2999" s="22" t="e">
        <f>VLOOKUP(A2999,'[1]Deals (investment)'!$B$2:$Z$1497,1,FALSE)</f>
        <v>#N/A</v>
      </c>
      <c r="AJ2999" s="17"/>
      <c r="AK2999" s="17" t="e">
        <f>VLOOKUP(A2999,'[1]Deals (Exits)'!B:B,1,FALSE)</f>
        <v>#N/A</v>
      </c>
      <c r="AL2999" s="23"/>
      <c r="AM2999" s="17" t="str">
        <f>VLOOKUP(X2999,[1]Lookups!$B$3:$C$200,2,FALSE)</f>
        <v>Health &amp; Pharmaceuticals</v>
      </c>
      <c r="AN2999" s="17"/>
      <c r="AO2999" s="17"/>
      <c r="AP2999" s="17"/>
      <c r="AQ2999" s="18"/>
      <c r="AR2999" s="18"/>
      <c r="AS2999" s="17"/>
      <c r="AT2999" s="17"/>
      <c r="AU2999" s="18"/>
      <c r="AV2999" s="17"/>
      <c r="AW2999" s="17"/>
      <c r="AX2999" s="17"/>
      <c r="AY2999" s="17"/>
      <c r="AZ2999" s="17"/>
      <c r="BA2999" s="17"/>
      <c r="BB2999" s="17"/>
      <c r="BC2999" s="17"/>
      <c r="BD2999" s="17"/>
      <c r="BE2999" s="17"/>
      <c r="BF2999" s="17"/>
      <c r="BG2999" s="17"/>
      <c r="BH2999" s="17"/>
      <c r="BI2999" s="17"/>
      <c r="BJ2999" s="17"/>
      <c r="BK2999" s="17"/>
      <c r="BL2999" s="17"/>
      <c r="BM2999" s="17"/>
      <c r="BN2999" s="15"/>
      <c r="BO2999" s="15"/>
      <c r="BP2999" s="22"/>
      <c r="BQ2999" s="15"/>
      <c r="BR2999" s="15"/>
      <c r="BS2999" s="15"/>
      <c r="BT2999" s="15"/>
      <c r="BU2999" s="15"/>
      <c r="BV2999" s="15"/>
      <c r="BW2999" s="15"/>
      <c r="BX2999" s="15"/>
      <c r="BY2999" s="15"/>
      <c r="BZ2999" s="15"/>
      <c r="CA2999" s="15"/>
      <c r="CB2999" s="15"/>
      <c r="CC2999" s="15"/>
      <c r="CD2999" s="15"/>
      <c r="CE2999" s="15"/>
      <c r="CF2999" s="15"/>
      <c r="CG2999" s="15"/>
      <c r="CH2999" s="15"/>
      <c r="CI2999" s="15"/>
      <c r="CJ2999" s="15"/>
    </row>
    <row r="3000" spans="1:117" ht="25.5">
      <c r="A3000" s="15" t="s">
        <v>18452</v>
      </c>
      <c r="B3000" s="15" t="s">
        <v>18453</v>
      </c>
      <c r="C3000" s="15" t="s">
        <v>58</v>
      </c>
      <c r="D3000" s="16">
        <v>2014</v>
      </c>
      <c r="E3000" s="26" t="s">
        <v>1472</v>
      </c>
      <c r="F3000" s="26"/>
      <c r="G3000" s="26" t="s">
        <v>91</v>
      </c>
      <c r="H3000" s="26"/>
      <c r="I3000" s="15"/>
      <c r="J3000" s="26"/>
      <c r="K3000" s="17">
        <f t="shared" si="291"/>
        <v>0</v>
      </c>
      <c r="L3000" s="15"/>
      <c r="M3000" s="15"/>
      <c r="N3000" s="15"/>
      <c r="O3000" s="15"/>
      <c r="P3000" s="15"/>
      <c r="Q3000" s="24"/>
      <c r="R3000" s="15"/>
      <c r="S3000" s="19"/>
      <c r="T3000" s="15"/>
      <c r="U3000" s="17"/>
      <c r="V3000" s="15" t="s">
        <v>18454</v>
      </c>
      <c r="W3000" s="15">
        <v>0</v>
      </c>
      <c r="X3000" s="15" t="s">
        <v>79</v>
      </c>
      <c r="Y3000" s="15" t="s">
        <v>18455</v>
      </c>
      <c r="AB3000" s="32">
        <v>44237</v>
      </c>
      <c r="AC3000" s="27" t="s">
        <v>18456</v>
      </c>
      <c r="AD3000" s="27" t="s">
        <v>18457</v>
      </c>
      <c r="AE3000" s="25" t="s">
        <v>110</v>
      </c>
      <c r="AF3000" s="27" t="s">
        <v>18458</v>
      </c>
      <c r="AG3000" s="22">
        <f t="shared" si="294"/>
        <v>0.77419354838709675</v>
      </c>
      <c r="AH3000" s="15"/>
      <c r="AI3000" s="22" t="str">
        <f>VLOOKUP(A3000,'[1]Deals (investment)'!$B$2:$Z$1497,1,FALSE)</f>
        <v>Kalido</v>
      </c>
      <c r="AJ3000" s="22">
        <f>VLOOKUP(A3000,'[1]Deals (investment)'!$B$2:$Z$870,15,FALSE)</f>
        <v>0</v>
      </c>
      <c r="AK3000" s="17" t="e">
        <f>VLOOKUP(A3000,'[1]Deals (Exits)'!B:B,1,FALSE)</f>
        <v>#N/A</v>
      </c>
      <c r="AL3000" s="23"/>
      <c r="AM3000" s="17"/>
      <c r="AN3000" s="17"/>
      <c r="AO3000" s="17"/>
      <c r="AP3000" s="17"/>
      <c r="AQ3000" s="18"/>
      <c r="AR3000" s="18"/>
      <c r="AS3000" s="17"/>
      <c r="AT3000" s="17"/>
      <c r="AU3000" s="18"/>
      <c r="AV3000" s="17"/>
      <c r="AW3000" s="17"/>
      <c r="AX3000" s="17"/>
      <c r="AY3000" s="17"/>
      <c r="AZ3000" s="17"/>
      <c r="BA3000" s="17"/>
      <c r="BB3000" s="17"/>
      <c r="BC3000" s="17"/>
      <c r="BD3000" s="17"/>
      <c r="BE3000" s="17"/>
      <c r="BF3000" s="17"/>
      <c r="BG3000" s="17"/>
      <c r="BH3000" s="17"/>
      <c r="BI3000" s="17"/>
      <c r="BJ3000" s="17"/>
      <c r="BK3000" s="17"/>
      <c r="BL3000" s="17"/>
      <c r="BM3000" s="17"/>
      <c r="BN3000" s="15"/>
      <c r="BO3000" s="15"/>
      <c r="BP3000" s="22"/>
      <c r="BQ3000" s="15"/>
      <c r="BR3000" s="15"/>
      <c r="BS3000" s="15"/>
      <c r="BT3000" s="15"/>
      <c r="BU3000" s="15"/>
      <c r="BV3000" s="15"/>
      <c r="BW3000" s="15"/>
      <c r="BX3000" s="15"/>
      <c r="BY3000" s="15"/>
      <c r="BZ3000" s="15"/>
      <c r="CA3000" s="15"/>
      <c r="CB3000" s="15"/>
      <c r="CC3000" s="15"/>
      <c r="CD3000" s="15"/>
      <c r="CE3000" s="15"/>
      <c r="CF3000" s="15"/>
      <c r="CG3000" s="15"/>
      <c r="CH3000" s="15"/>
      <c r="CI3000" s="15"/>
      <c r="CJ3000" s="15"/>
      <c r="DM3000">
        <v>1051</v>
      </c>
    </row>
    <row r="3001" spans="1:117" ht="25.5">
      <c r="A3001" s="15" t="s">
        <v>18459</v>
      </c>
      <c r="B3001" s="15" t="s">
        <v>18460</v>
      </c>
      <c r="C3001" s="15" t="s">
        <v>58</v>
      </c>
      <c r="D3001" s="16">
        <v>2009</v>
      </c>
      <c r="E3001" s="26" t="s">
        <v>90</v>
      </c>
      <c r="F3001" s="26" t="s">
        <v>110</v>
      </c>
      <c r="G3001" s="26" t="s">
        <v>91</v>
      </c>
      <c r="H3001" s="26"/>
      <c r="I3001" s="15" t="s">
        <v>91</v>
      </c>
      <c r="J3001" s="26"/>
      <c r="K3001" s="17">
        <f t="shared" si="291"/>
        <v>0</v>
      </c>
      <c r="L3001" s="15"/>
      <c r="M3001" s="18">
        <f t="shared" ref="M3001:M3004" si="295">AR3001</f>
        <v>0</v>
      </c>
      <c r="N3001" s="15"/>
      <c r="O3001" s="15"/>
      <c r="P3001" s="15"/>
      <c r="Q3001" s="15"/>
      <c r="R3001" s="15"/>
      <c r="S3001" s="19"/>
      <c r="T3001" s="15"/>
      <c r="U3001" s="17"/>
      <c r="V3001" s="15" t="s">
        <v>18461</v>
      </c>
      <c r="W3001" s="15">
        <v>0</v>
      </c>
      <c r="X3001" s="15" t="s">
        <v>294</v>
      </c>
      <c r="Y3001" s="15" t="s">
        <v>18462</v>
      </c>
      <c r="AA3001" s="25" t="s">
        <v>110</v>
      </c>
      <c r="AB3001" s="32">
        <v>44237</v>
      </c>
      <c r="AC3001" s="21" t="s">
        <v>18463</v>
      </c>
      <c r="AD3001" s="27" t="s">
        <v>18464</v>
      </c>
      <c r="AE3001" s="15" t="s">
        <v>110</v>
      </c>
      <c r="AF3001" s="15" t="s">
        <v>110</v>
      </c>
      <c r="AG3001" s="22">
        <f t="shared" si="294"/>
        <v>0.4838709677419355</v>
      </c>
      <c r="AH3001" s="15" t="str">
        <f>IF(A3001 = "","",IF(COUNTIF(CD:CD,CONCATENATE(A3001,B3001,C3001))&gt;1,"Duplicated",""))</f>
        <v/>
      </c>
      <c r="AI3001" s="22" t="e">
        <f>VLOOKUP(A3001,'[1]Deals (investment)'!$B$2:$Z$1497,1,FALSE)</f>
        <v>#N/A</v>
      </c>
      <c r="AJ3001" s="22" t="e">
        <f>VLOOKUP(A3001,'[1]Deals (investment)'!$B$2:$Z$870,15,FALSE)</f>
        <v>#N/A</v>
      </c>
      <c r="AK3001" s="17" t="e">
        <f>VLOOKUP(A3001,'[1]Deals (Exits)'!B:B,1,FALSE)</f>
        <v>#N/A</v>
      </c>
      <c r="AL3001" s="23">
        <f>VLOOKUP(G3001,[1]Lookups!$V$3:$Y$197,4,FALSE)</f>
        <v>0</v>
      </c>
      <c r="AM3001" s="17" t="str">
        <f>VLOOKUP(X3001,[1]Lookups!$B$3:$C$200,2,FALSE)</f>
        <v>Health &amp; Pharmaceuticals</v>
      </c>
      <c r="AN3001" s="17" t="e">
        <f>VLOOKUP(R3001,[1]Lookups!$H$3:$I$69,2,FALSE)</f>
        <v>#N/A</v>
      </c>
      <c r="AO3001" s="17"/>
      <c r="AP3001" s="17"/>
      <c r="AQ3001" s="18"/>
      <c r="AR3001" s="18"/>
      <c r="AS3001" s="17"/>
      <c r="AT3001" s="17"/>
      <c r="AU3001" s="18"/>
      <c r="AV3001" s="17"/>
      <c r="AW3001" s="17"/>
      <c r="AX3001" s="17"/>
      <c r="AY3001" s="17"/>
      <c r="AZ3001" s="17"/>
      <c r="BA3001" s="17"/>
      <c r="BB3001" s="17"/>
      <c r="BC3001" s="17"/>
      <c r="BD3001" s="17"/>
      <c r="BE3001" s="17"/>
      <c r="BF3001" s="17"/>
      <c r="BG3001" s="17"/>
      <c r="BH3001" s="17"/>
      <c r="BI3001" s="17"/>
      <c r="BJ3001" s="17"/>
      <c r="BK3001" s="17"/>
      <c r="BL3001" s="17"/>
      <c r="BM3001" s="17"/>
      <c r="BN3001" s="15"/>
      <c r="BO3001" s="15"/>
      <c r="BP3001" s="22"/>
      <c r="BQ3001" s="15"/>
      <c r="BR3001" s="15"/>
      <c r="BS3001" s="15"/>
      <c r="BT3001" s="15"/>
      <c r="BU3001" s="15"/>
      <c r="BV3001" s="15"/>
      <c r="BW3001" s="15"/>
      <c r="BX3001" s="15"/>
      <c r="BY3001" s="15"/>
      <c r="BZ3001" s="15"/>
      <c r="CA3001" s="15"/>
      <c r="CB3001" s="15"/>
      <c r="CC3001" s="15"/>
      <c r="CD3001" s="15"/>
      <c r="CE3001" s="15"/>
      <c r="CF3001" s="15"/>
      <c r="CG3001" s="15"/>
      <c r="CH3001" s="15"/>
      <c r="CI3001" s="15"/>
      <c r="CJ3001" s="15"/>
    </row>
    <row r="3002" spans="1:117" ht="12.75">
      <c r="A3002" s="25" t="s">
        <v>18465</v>
      </c>
      <c r="B3002" s="25" t="s">
        <v>18466</v>
      </c>
      <c r="C3002" s="25" t="s">
        <v>58</v>
      </c>
      <c r="D3002" s="91">
        <v>2014</v>
      </c>
      <c r="E3002" s="25" t="s">
        <v>18467</v>
      </c>
      <c r="F3002" s="25"/>
      <c r="G3002" s="25" t="s">
        <v>91</v>
      </c>
      <c r="H3002" s="25"/>
      <c r="I3002" s="25" t="s">
        <v>91</v>
      </c>
      <c r="J3002" s="25"/>
      <c r="K3002" s="17">
        <f t="shared" si="291"/>
        <v>0</v>
      </c>
      <c r="L3002" s="25"/>
      <c r="M3002" s="18">
        <f t="shared" si="295"/>
        <v>0</v>
      </c>
      <c r="N3002" s="25"/>
      <c r="O3002" s="25"/>
      <c r="P3002" s="25"/>
      <c r="Q3002" s="25"/>
      <c r="R3002" s="25"/>
      <c r="S3002" s="93"/>
      <c r="T3002" s="25"/>
      <c r="U3002" s="93"/>
      <c r="V3002" s="25" t="s">
        <v>18468</v>
      </c>
      <c r="W3002" s="25"/>
      <c r="X3002" s="15" t="s">
        <v>294</v>
      </c>
      <c r="Y3002" s="25"/>
      <c r="Z3002" s="25"/>
      <c r="AA3002" s="25"/>
      <c r="AB3002" s="32">
        <v>44237</v>
      </c>
      <c r="AC3002" s="36" t="s">
        <v>18469</v>
      </c>
      <c r="AD3002" s="36" t="s">
        <v>18470</v>
      </c>
      <c r="AE3002" s="36" t="s">
        <v>18471</v>
      </c>
      <c r="AF3002" s="36" t="s">
        <v>18472</v>
      </c>
      <c r="AG3002" s="22">
        <f t="shared" si="294"/>
        <v>0.61290322580645162</v>
      </c>
      <c r="AH3002" s="15" t="str">
        <f>IF(A3002 = "","",IF(COUNTIF(CD:CD,CONCATENATE(A3002,B3002,C3002))&gt;1,"Duplicated",""))</f>
        <v/>
      </c>
      <c r="AI3002" s="22" t="e">
        <f>VLOOKUP(A3002,'[1]Deals (investment)'!$B$2:$Z$1497,1,FALSE)</f>
        <v>#N/A</v>
      </c>
      <c r="AJ3002" s="22" t="e">
        <f>VLOOKUP(A3002,'[1]Deals (investment)'!$B$2:$Z$870,15,FALSE)</f>
        <v>#N/A</v>
      </c>
      <c r="AK3002" s="17" t="e">
        <f>VLOOKUP(A3002,'[1]Deals (Exits)'!B:B,1,FALSE)</f>
        <v>#N/A</v>
      </c>
      <c r="AL3002" s="23">
        <f>VLOOKUP(G3002,[1]Lookups!$V$3:$Y$197,4,FALSE)</f>
        <v>0</v>
      </c>
      <c r="AM3002" s="17" t="str">
        <f>VLOOKUP(X3002,[1]Lookups!$B$3:$C$200,2,FALSE)</f>
        <v>Health &amp; Pharmaceuticals</v>
      </c>
      <c r="AN3002" s="17" t="e">
        <f>VLOOKUP(R3002,[1]Lookups!$H$3:$I$69,2,FALSE)</f>
        <v>#N/A</v>
      </c>
      <c r="AO3002" s="17"/>
      <c r="AP3002" s="17"/>
      <c r="AQ3002" s="18"/>
      <c r="AR3002" s="18"/>
      <c r="AS3002" s="17"/>
      <c r="AT3002" s="17"/>
      <c r="AU3002" s="18"/>
      <c r="AV3002" s="17"/>
      <c r="AW3002" s="17"/>
      <c r="AX3002" s="17"/>
      <c r="AY3002" s="17"/>
      <c r="AZ3002" s="17"/>
      <c r="BA3002" s="17"/>
      <c r="BB3002" s="17"/>
      <c r="BC3002" s="17"/>
      <c r="BD3002" s="17"/>
      <c r="BE3002" s="17"/>
      <c r="BF3002" s="17"/>
      <c r="BG3002" s="17"/>
      <c r="BH3002" s="17"/>
      <c r="BI3002" s="17"/>
      <c r="BJ3002" s="17"/>
      <c r="BK3002" s="17"/>
      <c r="BL3002" s="17"/>
      <c r="BM3002" s="17"/>
      <c r="BN3002" s="15"/>
      <c r="BO3002" s="15"/>
      <c r="BP3002" s="22"/>
      <c r="BQ3002" s="15"/>
      <c r="BR3002" s="15"/>
      <c r="BS3002" s="15"/>
      <c r="BT3002" s="15"/>
      <c r="BU3002" s="15"/>
      <c r="BV3002" s="15"/>
      <c r="BW3002" s="15"/>
      <c r="BX3002" s="15"/>
      <c r="BY3002" s="15"/>
      <c r="BZ3002" s="15"/>
      <c r="CA3002" s="15"/>
      <c r="CB3002" s="15"/>
      <c r="CC3002" s="15"/>
      <c r="CD3002" s="15"/>
      <c r="CE3002" s="15"/>
      <c r="CF3002" s="15"/>
      <c r="CG3002" s="15"/>
      <c r="CH3002" s="15"/>
      <c r="CI3002" s="15"/>
      <c r="CJ3002" s="15"/>
    </row>
    <row r="3003" spans="1:117" ht="12.75">
      <c r="A3003" s="15" t="s">
        <v>18473</v>
      </c>
      <c r="B3003" s="15" t="s">
        <v>18474</v>
      </c>
      <c r="C3003" s="15" t="s">
        <v>58</v>
      </c>
      <c r="D3003" s="16">
        <v>2018</v>
      </c>
      <c r="E3003" s="26" t="s">
        <v>59</v>
      </c>
      <c r="F3003" s="26" t="s">
        <v>110</v>
      </c>
      <c r="G3003" s="26" t="s">
        <v>61</v>
      </c>
      <c r="H3003" s="26"/>
      <c r="I3003" s="15" t="s">
        <v>61</v>
      </c>
      <c r="J3003" s="26"/>
      <c r="K3003" s="17">
        <f t="shared" si="291"/>
        <v>0</v>
      </c>
      <c r="L3003" s="15"/>
      <c r="M3003" s="18">
        <f t="shared" si="295"/>
        <v>0</v>
      </c>
      <c r="N3003" s="15"/>
      <c r="O3003" s="15"/>
      <c r="P3003" s="15"/>
      <c r="Q3003" s="15"/>
      <c r="R3003" s="15"/>
      <c r="S3003" s="19"/>
      <c r="T3003" s="15"/>
      <c r="U3003" s="17"/>
      <c r="V3003" s="15"/>
      <c r="W3003" s="15"/>
      <c r="X3003" s="15" t="s">
        <v>158</v>
      </c>
      <c r="Y3003" s="15" t="s">
        <v>18475</v>
      </c>
      <c r="Z3003" s="25" t="s">
        <v>147</v>
      </c>
      <c r="AB3003" s="32">
        <v>44237</v>
      </c>
      <c r="AC3003" s="21" t="s">
        <v>18476</v>
      </c>
      <c r="AD3003" s="27" t="s">
        <v>18477</v>
      </c>
      <c r="AE3003" s="21" t="s">
        <v>18478</v>
      </c>
      <c r="AF3003" s="21" t="s">
        <v>18479</v>
      </c>
      <c r="AG3003" s="22">
        <f t="shared" si="294"/>
        <v>0.4838709677419355</v>
      </c>
      <c r="AH3003" s="15" t="str">
        <f>IF(A3003 = "","",IF(COUNTIF(CD:CD,CONCATENATE(A3003,B3003,C3003))&gt;1,"Duplicated",""))</f>
        <v/>
      </c>
      <c r="AI3003" s="22" t="e">
        <f>VLOOKUP(A3003,'[1]Deals (investment)'!$B$2:$Z$1497,1,FALSE)</f>
        <v>#N/A</v>
      </c>
      <c r="AJ3003" s="22" t="e">
        <f>VLOOKUP(A3003,'[1]Deals (investment)'!$B$2:$Z$870,15,FALSE)</f>
        <v>#N/A</v>
      </c>
      <c r="AK3003" s="17" t="e">
        <f>VLOOKUP(A3003,'[1]Deals (Exits)'!B:B,1,FALSE)</f>
        <v>#N/A</v>
      </c>
      <c r="AL3003" s="23">
        <f>VLOOKUP(G3003,[1]Lookups!$V$3:$Y$197,4,FALSE)</f>
        <v>0</v>
      </c>
      <c r="AM3003" s="17" t="str">
        <f>VLOOKUP(X3003,[1]Lookups!$B$3:$C$200,2,FALSE)</f>
        <v>Financial Services</v>
      </c>
      <c r="AN3003" s="17" t="e">
        <f>VLOOKUP(R3003,[1]Lookups!$H$3:$I$69,2,FALSE)</f>
        <v>#N/A</v>
      </c>
      <c r="AO3003" s="17"/>
      <c r="AP3003" s="17"/>
      <c r="AQ3003" s="18"/>
      <c r="AR3003" s="18"/>
      <c r="AS3003" s="17"/>
      <c r="AT3003" s="17"/>
      <c r="AU3003" s="18"/>
      <c r="AV3003" s="17"/>
      <c r="AW3003" s="17"/>
      <c r="AX3003" s="17"/>
      <c r="AY3003" s="17"/>
      <c r="AZ3003" s="17"/>
      <c r="BA3003" s="17"/>
      <c r="BB3003" s="17"/>
      <c r="BC3003" s="17"/>
      <c r="BD3003" s="17"/>
      <c r="BE3003" s="17"/>
      <c r="BF3003" s="17"/>
      <c r="BG3003" s="17"/>
      <c r="BH3003" s="17"/>
      <c r="BI3003" s="17"/>
      <c r="BJ3003" s="17"/>
      <c r="BK3003" s="17"/>
      <c r="BL3003" s="17"/>
      <c r="BM3003" s="17"/>
      <c r="BN3003" s="15"/>
      <c r="BO3003" s="15"/>
      <c r="BP3003" s="22"/>
      <c r="BQ3003" s="15"/>
      <c r="BR3003" s="15"/>
      <c r="BS3003" s="15"/>
      <c r="BT3003" s="15"/>
      <c r="BU3003" s="15"/>
      <c r="BV3003" s="15"/>
      <c r="BW3003" s="15"/>
      <c r="BX3003" s="15"/>
      <c r="BY3003" s="15"/>
      <c r="BZ3003" s="15"/>
      <c r="CA3003" s="15"/>
      <c r="CB3003" s="15"/>
      <c r="CC3003" s="15"/>
      <c r="CD3003" s="15"/>
      <c r="CE3003" s="15"/>
      <c r="CF3003" s="15"/>
      <c r="CG3003" s="15"/>
      <c r="CH3003" s="15"/>
      <c r="CI3003" s="15"/>
      <c r="CJ3003" s="15"/>
    </row>
    <row r="3004" spans="1:117" ht="12.75">
      <c r="A3004" s="15" t="s">
        <v>18480</v>
      </c>
      <c r="B3004" s="15" t="s">
        <v>18481</v>
      </c>
      <c r="C3004" s="15" t="s">
        <v>58</v>
      </c>
      <c r="D3004" s="16">
        <v>2014</v>
      </c>
      <c r="E3004" s="15" t="s">
        <v>1472</v>
      </c>
      <c r="F3004" s="15" t="s">
        <v>110</v>
      </c>
      <c r="G3004" s="15" t="s">
        <v>91</v>
      </c>
      <c r="H3004" s="15"/>
      <c r="I3004" s="15" t="s">
        <v>91</v>
      </c>
      <c r="J3004" s="15"/>
      <c r="K3004" s="17">
        <f t="shared" si="291"/>
        <v>0</v>
      </c>
      <c r="L3004" s="15"/>
      <c r="M3004" s="18">
        <f t="shared" si="295"/>
        <v>0</v>
      </c>
      <c r="N3004" s="15"/>
      <c r="O3004" s="15"/>
      <c r="P3004" s="15"/>
      <c r="Q3004" s="24">
        <v>42961</v>
      </c>
      <c r="R3004" s="15" t="s">
        <v>809</v>
      </c>
      <c r="S3004" s="19">
        <v>7150000</v>
      </c>
      <c r="T3004" s="15" t="s">
        <v>809</v>
      </c>
      <c r="U3004" s="17">
        <v>7150000</v>
      </c>
      <c r="V3004" s="15" t="s">
        <v>18482</v>
      </c>
      <c r="W3004" s="15">
        <v>0</v>
      </c>
      <c r="X3004" s="15" t="s">
        <v>158</v>
      </c>
      <c r="Y3004" s="15" t="s">
        <v>18483</v>
      </c>
      <c r="AB3004" s="20" t="s">
        <v>333</v>
      </c>
      <c r="AC3004" s="21" t="s">
        <v>18484</v>
      </c>
      <c r="AD3004" s="27" t="s">
        <v>18485</v>
      </c>
      <c r="AE3004" s="21" t="s">
        <v>18486</v>
      </c>
      <c r="AF3004" s="15"/>
      <c r="AG3004" s="22">
        <f t="shared" si="294"/>
        <v>0.54838709677419351</v>
      </c>
      <c r="AH3004" s="15" t="str">
        <f>IF(A3004 = "","",IF(COUNTIF(CD:CD,CONCATENATE(A3004,B3004,C3004))&gt;1,"Duplicated",""))</f>
        <v/>
      </c>
      <c r="AI3004" s="22" t="e">
        <f>VLOOKUP(A3004,'[1]Deals (investment)'!$B$2:$Z$1497,1,FALSE)</f>
        <v>#N/A</v>
      </c>
      <c r="AJ3004" s="22" t="e">
        <f>VLOOKUP(A3004,'[1]Deals (investment)'!$B$2:$Z$870,15,FALSE)</f>
        <v>#N/A</v>
      </c>
      <c r="AK3004" s="17" t="e">
        <f>VLOOKUP(A3004,'[1]Deals (Exits)'!B:B,1,FALSE)</f>
        <v>#N/A</v>
      </c>
      <c r="AL3004" s="23">
        <f>VLOOKUP(G3004,[1]Lookups!$V$3:$Y$197,4,FALSE)</f>
        <v>0</v>
      </c>
      <c r="AM3004" s="17" t="str">
        <f>VLOOKUP(X3004,[1]Lookups!$B$3:$C$200,2,FALSE)</f>
        <v>Financial Services</v>
      </c>
      <c r="AN3004" s="17" t="str">
        <f>VLOOKUP(R3004,[1]Lookups!$H$3:$I$69,2,FALSE)</f>
        <v>6. Private Equity</v>
      </c>
      <c r="AO3004" s="17"/>
      <c r="AP3004" s="17"/>
      <c r="AQ3004" s="18"/>
      <c r="AR3004" s="18"/>
      <c r="AS3004" s="17"/>
      <c r="AT3004" s="17"/>
      <c r="AU3004" s="18"/>
      <c r="AV3004" s="17"/>
      <c r="AW3004" s="17"/>
      <c r="AX3004" s="17"/>
      <c r="AY3004" s="17"/>
      <c r="AZ3004" s="17"/>
      <c r="BA3004" s="17"/>
      <c r="BB3004" s="17"/>
      <c r="BC3004" s="17"/>
      <c r="BD3004" s="17"/>
      <c r="BE3004" s="17"/>
      <c r="BF3004" s="17"/>
      <c r="BG3004" s="17"/>
      <c r="BH3004" s="17"/>
      <c r="BI3004" s="17"/>
      <c r="BJ3004" s="17"/>
      <c r="BK3004" s="17"/>
      <c r="BL3004" s="17"/>
      <c r="BM3004" s="17"/>
      <c r="BN3004" s="15"/>
      <c r="BO3004" s="15"/>
      <c r="BP3004" s="22"/>
      <c r="BQ3004" s="15"/>
      <c r="BR3004" s="15"/>
      <c r="BS3004" s="15"/>
      <c r="BT3004" s="15"/>
      <c r="BU3004" s="15"/>
      <c r="BV3004" s="15"/>
      <c r="BW3004" s="15"/>
      <c r="BX3004" s="15"/>
      <c r="BY3004" s="15"/>
      <c r="BZ3004" s="15"/>
      <c r="CA3004" s="15"/>
      <c r="CB3004" s="15"/>
      <c r="CC3004" s="15"/>
      <c r="CD3004" s="15" t="str">
        <f>CONCATENATE(A3004,B3004,C3004)</f>
        <v>EasyEquitiesEasyEquities is a platform for stock trading without minimums and platform fees.Active</v>
      </c>
      <c r="CE3004" s="15"/>
      <c r="CF3004" s="15"/>
      <c r="CG3004" s="15"/>
      <c r="CH3004" s="15"/>
      <c r="CI3004" s="15"/>
      <c r="CJ3004" s="15"/>
    </row>
    <row r="3005" spans="1:117" ht="12.75">
      <c r="A3005" s="25" t="s">
        <v>18487</v>
      </c>
      <c r="B3005" s="15" t="s">
        <v>18488</v>
      </c>
      <c r="C3005" s="15" t="s">
        <v>58</v>
      </c>
      <c r="D3005" s="16"/>
      <c r="E3005" s="26" t="s">
        <v>18489</v>
      </c>
      <c r="F3005" s="26" t="s">
        <v>110</v>
      </c>
      <c r="G3005" s="26" t="s">
        <v>3590</v>
      </c>
      <c r="H3005" s="26"/>
      <c r="I3005" s="15" t="s">
        <v>3590</v>
      </c>
      <c r="J3005" s="26"/>
      <c r="K3005" s="17">
        <f t="shared" si="291"/>
        <v>0</v>
      </c>
      <c r="L3005" s="15"/>
      <c r="M3005" s="15"/>
      <c r="N3005" s="15"/>
      <c r="O3005" s="15"/>
      <c r="P3005" s="15"/>
      <c r="Q3005" s="24" t="e">
        <f ca="1">_xludf.MAXIFS('[1]Deals (investment)'!A:A,'[1]Deals (investment)'!B:B,A3005)</f>
        <v>#NAME?</v>
      </c>
      <c r="R3005" s="15"/>
      <c r="S3005" s="19"/>
      <c r="T3005" s="15"/>
      <c r="U3005" s="17"/>
      <c r="V3005" s="15" t="s">
        <v>18490</v>
      </c>
      <c r="W3005" s="15">
        <v>0</v>
      </c>
      <c r="X3005" s="15" t="s">
        <v>404</v>
      </c>
      <c r="Y3005" s="15" t="s">
        <v>18491</v>
      </c>
      <c r="AB3005" s="32">
        <v>44237</v>
      </c>
      <c r="AC3005" s="27" t="s">
        <v>18492</v>
      </c>
      <c r="AD3005" s="15"/>
      <c r="AE3005" s="27" t="s">
        <v>18493</v>
      </c>
      <c r="AF3005" s="27" t="s">
        <v>18494</v>
      </c>
      <c r="AG3005" s="22">
        <f t="shared" ref="AG3005:AG3013" ca="1" si="296">COUNTA(B3005:AF3005)/(COUNTA(B3005:AF3005)+COUNTBLANK(B3005:AF3005))</f>
        <v>0.5161290322580645</v>
      </c>
      <c r="AH3005" s="15"/>
      <c r="AI3005" s="22" t="e">
        <f>VLOOKUP(A3005,'[1]Deals (investment)'!$B$2:$Z$1497,1,FALSE)</f>
        <v>#N/A</v>
      </c>
      <c r="AJ3005" s="17"/>
      <c r="AK3005" s="17" t="e">
        <f>VLOOKUP(A3005,'[1]Deals (Exits)'!B:B,1,FALSE)</f>
        <v>#N/A</v>
      </c>
      <c r="AL3005" s="23"/>
      <c r="AM3005" s="17"/>
      <c r="AN3005" s="17"/>
      <c r="AO3005" s="17"/>
      <c r="AP3005" s="17"/>
      <c r="AQ3005" s="18"/>
      <c r="AR3005" s="18"/>
      <c r="AS3005" s="17"/>
      <c r="AT3005" s="17"/>
      <c r="AU3005" s="18"/>
      <c r="AV3005" s="17"/>
      <c r="AW3005" s="17"/>
      <c r="AX3005" s="17"/>
      <c r="AY3005" s="17"/>
      <c r="AZ3005" s="17"/>
      <c r="BA3005" s="17"/>
      <c r="BB3005" s="17"/>
      <c r="BC3005" s="17"/>
      <c r="BD3005" s="17"/>
      <c r="BE3005" s="17"/>
      <c r="BF3005" s="17"/>
      <c r="BG3005" s="17"/>
      <c r="BH3005" s="17"/>
      <c r="BI3005" s="17"/>
      <c r="BJ3005" s="17"/>
      <c r="BK3005" s="17"/>
      <c r="BL3005" s="17"/>
      <c r="BM3005" s="17"/>
      <c r="BN3005" s="15"/>
      <c r="BO3005" s="15"/>
      <c r="BP3005" s="22"/>
      <c r="BQ3005" s="15"/>
      <c r="BR3005" s="15"/>
      <c r="BS3005" s="15"/>
      <c r="BT3005" s="15"/>
      <c r="BU3005" s="15"/>
      <c r="BV3005" s="15"/>
      <c r="BW3005" s="15"/>
      <c r="BX3005" s="15"/>
      <c r="BY3005" s="15"/>
      <c r="BZ3005" s="15"/>
      <c r="CA3005" s="15"/>
      <c r="CB3005" s="15"/>
      <c r="CC3005" s="15"/>
      <c r="CD3005" s="15"/>
      <c r="CE3005" s="15"/>
      <c r="CF3005" s="15"/>
      <c r="CG3005" s="15"/>
      <c r="CH3005" s="15"/>
      <c r="CI3005" s="15"/>
      <c r="CJ3005" s="15"/>
    </row>
    <row r="3006" spans="1:117" ht="12.75">
      <c r="A3006" s="15" t="s">
        <v>18495</v>
      </c>
      <c r="B3006" s="15" t="s">
        <v>18496</v>
      </c>
      <c r="C3006" s="15" t="s">
        <v>58</v>
      </c>
      <c r="D3006" s="16">
        <v>2007</v>
      </c>
      <c r="E3006" s="15" t="s">
        <v>90</v>
      </c>
      <c r="F3006" s="15" t="s">
        <v>110</v>
      </c>
      <c r="G3006" s="15" t="s">
        <v>91</v>
      </c>
      <c r="H3006" s="15"/>
      <c r="I3006" s="15" t="s">
        <v>91</v>
      </c>
      <c r="J3006" s="15"/>
      <c r="K3006" s="17">
        <f t="shared" si="291"/>
        <v>0</v>
      </c>
      <c r="L3006" s="15"/>
      <c r="M3006" s="15"/>
      <c r="N3006" s="15"/>
      <c r="O3006" s="15"/>
      <c r="P3006" s="15"/>
      <c r="Q3006" s="15"/>
      <c r="R3006" s="15"/>
      <c r="S3006" s="19"/>
      <c r="T3006" s="15"/>
      <c r="U3006" s="17"/>
      <c r="V3006" s="15" t="s">
        <v>18497</v>
      </c>
      <c r="W3006" s="15">
        <v>0</v>
      </c>
      <c r="X3006" s="15" t="s">
        <v>404</v>
      </c>
      <c r="Y3006" s="15" t="s">
        <v>1842</v>
      </c>
      <c r="Z3006" s="25" t="s">
        <v>81</v>
      </c>
      <c r="AA3006" s="25" t="s">
        <v>110</v>
      </c>
      <c r="AB3006" s="32">
        <v>44237</v>
      </c>
      <c r="AC3006" s="27" t="s">
        <v>18498</v>
      </c>
      <c r="AD3006" s="27" t="s">
        <v>18499</v>
      </c>
      <c r="AE3006" s="15" t="s">
        <v>110</v>
      </c>
      <c r="AF3006" s="21" t="s">
        <v>18500</v>
      </c>
      <c r="AG3006" s="22">
        <f t="shared" si="296"/>
        <v>0.61290322580645162</v>
      </c>
      <c r="AH3006" s="15"/>
      <c r="AI3006" s="22"/>
      <c r="AJ3006" s="22"/>
      <c r="AK3006" s="17" t="e">
        <f>VLOOKUP(A3006,'[1]Deals (Exits)'!B:B,1,FALSE)</f>
        <v>#N/A</v>
      </c>
      <c r="AL3006" s="23"/>
      <c r="AM3006" s="17"/>
      <c r="AN3006" s="17"/>
      <c r="AO3006" s="17"/>
      <c r="AP3006" s="17"/>
      <c r="AQ3006" s="18"/>
      <c r="AR3006" s="18"/>
      <c r="AS3006" s="17"/>
      <c r="AT3006" s="17"/>
      <c r="AU3006" s="18"/>
      <c r="AV3006" s="17"/>
      <c r="AW3006" s="17"/>
      <c r="AX3006" s="17"/>
      <c r="AY3006" s="17"/>
      <c r="AZ3006" s="17"/>
      <c r="BA3006" s="17"/>
      <c r="BB3006" s="17"/>
      <c r="BC3006" s="17"/>
      <c r="BD3006" s="17"/>
      <c r="BE3006" s="17"/>
      <c r="BF3006" s="17"/>
      <c r="BG3006" s="17"/>
      <c r="BH3006" s="17"/>
      <c r="BI3006" s="17"/>
      <c r="BJ3006" s="17"/>
      <c r="BK3006" s="17"/>
      <c r="BL3006" s="17"/>
      <c r="BM3006" s="17"/>
      <c r="BN3006" s="15"/>
      <c r="BO3006" s="15"/>
      <c r="BP3006" s="22"/>
      <c r="BQ3006" s="15"/>
      <c r="BR3006" s="15"/>
      <c r="BS3006" s="15"/>
      <c r="BT3006" s="15"/>
      <c r="BU3006" s="15"/>
      <c r="BV3006" s="15"/>
      <c r="BW3006" s="15"/>
      <c r="BX3006" s="15"/>
      <c r="BY3006" s="15"/>
      <c r="BZ3006" s="15"/>
      <c r="CA3006" s="15"/>
      <c r="CB3006" s="15"/>
      <c r="CC3006" s="15"/>
      <c r="CD3006" s="15"/>
      <c r="CE3006" s="15"/>
      <c r="CF3006" s="15"/>
      <c r="CG3006" s="15"/>
      <c r="CH3006" s="15"/>
      <c r="CI3006" s="15"/>
      <c r="CJ3006" s="15"/>
    </row>
    <row r="3007" spans="1:117" ht="12.75">
      <c r="A3007" s="25" t="s">
        <v>18501</v>
      </c>
      <c r="B3007" s="15" t="s">
        <v>18502</v>
      </c>
      <c r="C3007" s="15" t="s">
        <v>58</v>
      </c>
      <c r="D3007" s="16"/>
      <c r="E3007" s="26" t="s">
        <v>1649</v>
      </c>
      <c r="F3007" s="26" t="s">
        <v>110</v>
      </c>
      <c r="G3007" s="26" t="s">
        <v>1650</v>
      </c>
      <c r="H3007" s="26"/>
      <c r="I3007" s="15" t="s">
        <v>1650</v>
      </c>
      <c r="J3007" s="26"/>
      <c r="K3007" s="17">
        <f t="shared" si="291"/>
        <v>0</v>
      </c>
      <c r="L3007" s="15"/>
      <c r="M3007" s="15"/>
      <c r="N3007" s="15"/>
      <c r="O3007" s="15"/>
      <c r="P3007" s="15"/>
      <c r="Q3007" s="24" t="e">
        <f ca="1">_xludf.MAXIFS('[1]Deals (investment)'!A:A,'[1]Deals (investment)'!B:B,A3007)</f>
        <v>#NAME?</v>
      </c>
      <c r="R3007" s="15"/>
      <c r="S3007" s="19"/>
      <c r="T3007" s="15"/>
      <c r="U3007" s="17"/>
      <c r="V3007" s="15"/>
      <c r="W3007" s="15"/>
      <c r="X3007" s="15" t="s">
        <v>657</v>
      </c>
      <c r="Y3007" s="15" t="s">
        <v>3554</v>
      </c>
      <c r="AB3007" s="20"/>
      <c r="AC3007" s="15"/>
      <c r="AD3007" s="15"/>
      <c r="AE3007" s="15"/>
      <c r="AF3007" s="15"/>
      <c r="AG3007" s="22">
        <f t="shared" ca="1" si="296"/>
        <v>0.32258064516129031</v>
      </c>
      <c r="AH3007" s="15"/>
      <c r="AI3007" s="22" t="e">
        <f>VLOOKUP(A3007,'[1]Deals (investment)'!$B$2:$Z$1497,1,FALSE)</f>
        <v>#N/A</v>
      </c>
      <c r="AJ3007" s="17"/>
      <c r="AK3007" s="17" t="e">
        <f>VLOOKUP(A3007,'[1]Deals (Exits)'!B:B,1,FALSE)</f>
        <v>#N/A</v>
      </c>
      <c r="AL3007" s="23"/>
      <c r="AM3007" s="17"/>
      <c r="AN3007" s="17"/>
      <c r="AO3007" s="17"/>
      <c r="AP3007" s="17"/>
      <c r="AQ3007" s="18"/>
      <c r="AR3007" s="18"/>
      <c r="AS3007" s="17"/>
      <c r="AT3007" s="17"/>
      <c r="AU3007" s="18"/>
      <c r="AV3007" s="17"/>
      <c r="AW3007" s="17"/>
      <c r="AX3007" s="17"/>
      <c r="AY3007" s="17"/>
      <c r="AZ3007" s="17"/>
      <c r="BA3007" s="17"/>
      <c r="BB3007" s="17"/>
      <c r="BC3007" s="17"/>
      <c r="BD3007" s="17"/>
      <c r="BE3007" s="17"/>
      <c r="BF3007" s="17"/>
      <c r="BG3007" s="17"/>
      <c r="BH3007" s="17"/>
      <c r="BI3007" s="17"/>
      <c r="BJ3007" s="17"/>
      <c r="BK3007" s="17"/>
      <c r="BL3007" s="17"/>
      <c r="BM3007" s="17"/>
      <c r="BN3007" s="15"/>
      <c r="BO3007" s="15"/>
      <c r="BP3007" s="22"/>
      <c r="BQ3007" s="15"/>
      <c r="BR3007" s="15"/>
      <c r="BS3007" s="15"/>
      <c r="BT3007" s="15"/>
      <c r="BU3007" s="15"/>
      <c r="BV3007" s="15"/>
      <c r="BW3007" s="15"/>
      <c r="BX3007" s="15"/>
      <c r="BY3007" s="15"/>
      <c r="BZ3007" s="15"/>
      <c r="CA3007" s="15"/>
      <c r="CB3007" s="15"/>
      <c r="CC3007" s="15"/>
      <c r="CD3007" s="15"/>
      <c r="CE3007" s="15"/>
      <c r="CF3007" s="15"/>
      <c r="CG3007" s="15"/>
      <c r="CH3007" s="15"/>
      <c r="CI3007" s="15"/>
      <c r="CJ3007" s="15"/>
    </row>
    <row r="3008" spans="1:117" ht="12.75">
      <c r="A3008" s="25" t="s">
        <v>18503</v>
      </c>
      <c r="B3008" s="15" t="s">
        <v>18504</v>
      </c>
      <c r="C3008" s="15" t="s">
        <v>58</v>
      </c>
      <c r="D3008" s="16">
        <v>2018</v>
      </c>
      <c r="E3008" s="26" t="s">
        <v>117</v>
      </c>
      <c r="F3008" s="26" t="s">
        <v>110</v>
      </c>
      <c r="G3008" s="26" t="s">
        <v>118</v>
      </c>
      <c r="H3008" s="26"/>
      <c r="I3008" s="15" t="s">
        <v>118</v>
      </c>
      <c r="J3008" s="26"/>
      <c r="K3008" s="17">
        <f t="shared" si="291"/>
        <v>0</v>
      </c>
      <c r="L3008" s="15"/>
      <c r="M3008" s="15"/>
      <c r="N3008" s="15"/>
      <c r="O3008" s="15"/>
      <c r="P3008" s="15"/>
      <c r="Q3008" s="24" t="e">
        <f ca="1">_xludf.MAXIFS('[1]Deals (investment)'!A:A,'[1]Deals (investment)'!B:B,A3008)</f>
        <v>#NAME?</v>
      </c>
      <c r="R3008" s="15"/>
      <c r="S3008" s="19"/>
      <c r="T3008" s="15"/>
      <c r="U3008" s="17"/>
      <c r="V3008" s="15" t="s">
        <v>18505</v>
      </c>
      <c r="W3008" s="15">
        <v>0</v>
      </c>
      <c r="X3008" s="15" t="s">
        <v>657</v>
      </c>
      <c r="Y3008" s="15" t="s">
        <v>18506</v>
      </c>
      <c r="Z3008" s="25" t="s">
        <v>109</v>
      </c>
      <c r="AB3008" s="20"/>
      <c r="AC3008" s="21" t="s">
        <v>18507</v>
      </c>
      <c r="AD3008" s="15"/>
      <c r="AE3008" s="27" t="s">
        <v>18508</v>
      </c>
      <c r="AF3008" s="15"/>
      <c r="AG3008" s="22">
        <f t="shared" ca="1" si="296"/>
        <v>0.5161290322580645</v>
      </c>
      <c r="AH3008" s="15" t="str">
        <f>IF(A3008 = "","",IF(COUNTIF(CD:CD,CONCATENATE(A3008,B3008,C3008))&gt;1,"Duplicated",""))</f>
        <v/>
      </c>
      <c r="AI3008" s="22" t="e">
        <f>VLOOKUP(A3008,'[1]Deals (investment)'!$B$2:$Z$1497,1,FALSE)</f>
        <v>#N/A</v>
      </c>
      <c r="AJ3008" s="22" t="e">
        <f>VLOOKUP(A3008,'[1]Deals (investment)'!$B$2:$Z$870,15,FALSE)</f>
        <v>#N/A</v>
      </c>
      <c r="AK3008" s="17" t="e">
        <f>VLOOKUP(A3008,'[1]Deals (Exits)'!B:B,1,FALSE)</f>
        <v>#N/A</v>
      </c>
      <c r="AL3008" s="23">
        <f>VLOOKUP(G3008,[1]Lookups!$V$3:$Y$197,4,FALSE)</f>
        <v>0</v>
      </c>
      <c r="AM3008" s="17" t="str">
        <f>VLOOKUP(X3008,[1]Lookups!$B$3:$C$200,2,FALSE)</f>
        <v>Emerging Technologies</v>
      </c>
      <c r="AN3008" s="17" t="e">
        <f>VLOOKUP(R3008,[1]Lookups!$H$3:$I$69,2,FALSE)</f>
        <v>#N/A</v>
      </c>
      <c r="AO3008" s="17"/>
      <c r="AP3008" s="17"/>
      <c r="AQ3008" s="18"/>
      <c r="AR3008" s="18"/>
      <c r="AS3008" s="17"/>
      <c r="AT3008" s="17"/>
      <c r="AU3008" s="18"/>
      <c r="AV3008" s="17"/>
      <c r="AW3008" s="17"/>
      <c r="AX3008" s="17"/>
      <c r="AY3008" s="17"/>
      <c r="AZ3008" s="17"/>
      <c r="BA3008" s="17"/>
      <c r="BB3008" s="17"/>
      <c r="BC3008" s="17"/>
      <c r="BD3008" s="17"/>
      <c r="BE3008" s="17"/>
      <c r="BF3008" s="17"/>
      <c r="BG3008" s="17"/>
      <c r="BH3008" s="17"/>
      <c r="BI3008" s="17"/>
      <c r="BJ3008" s="17"/>
      <c r="BK3008" s="17"/>
      <c r="BL3008" s="17"/>
      <c r="BM3008" s="17"/>
      <c r="BN3008" s="15"/>
      <c r="BO3008" s="15"/>
      <c r="BP3008" s="22"/>
      <c r="BQ3008" s="15"/>
      <c r="BR3008" s="15"/>
      <c r="BS3008" s="15"/>
      <c r="BT3008" s="15"/>
      <c r="BU3008" s="15"/>
      <c r="BV3008" s="15"/>
      <c r="BW3008" s="15"/>
      <c r="BX3008" s="15"/>
      <c r="BY3008" s="15"/>
      <c r="BZ3008" s="15"/>
      <c r="CA3008" s="15"/>
      <c r="CB3008" s="15"/>
      <c r="CC3008" s="15"/>
      <c r="CD3008" s="15"/>
      <c r="CE3008" s="15"/>
      <c r="CF3008" s="15"/>
      <c r="CG3008" s="15"/>
      <c r="CH3008" s="15"/>
      <c r="CI3008" s="15"/>
      <c r="CJ3008" s="15"/>
    </row>
    <row r="3009" spans="1:118" ht="12.75">
      <c r="A3009" s="15" t="s">
        <v>18509</v>
      </c>
      <c r="B3009" s="15" t="s">
        <v>18510</v>
      </c>
      <c r="C3009" s="15" t="s">
        <v>58</v>
      </c>
      <c r="D3009" s="16">
        <v>2018</v>
      </c>
      <c r="E3009" s="15" t="s">
        <v>2909</v>
      </c>
      <c r="F3009" s="15" t="s">
        <v>110</v>
      </c>
      <c r="G3009" s="15" t="s">
        <v>91</v>
      </c>
      <c r="H3009" s="15"/>
      <c r="I3009" s="15" t="s">
        <v>91</v>
      </c>
      <c r="J3009" s="15"/>
      <c r="K3009" s="17">
        <f t="shared" si="291"/>
        <v>0</v>
      </c>
      <c r="L3009" s="15"/>
      <c r="M3009" s="18">
        <f>AR3009</f>
        <v>0</v>
      </c>
      <c r="N3009" s="15"/>
      <c r="O3009" s="15"/>
      <c r="P3009" s="15"/>
      <c r="Q3009" s="15"/>
      <c r="R3009" s="15"/>
      <c r="S3009" s="19"/>
      <c r="T3009" s="15"/>
      <c r="U3009" s="17"/>
      <c r="V3009" s="15" t="s">
        <v>18511</v>
      </c>
      <c r="W3009" s="15">
        <v>0</v>
      </c>
      <c r="X3009" s="15" t="s">
        <v>404</v>
      </c>
      <c r="Y3009" s="15" t="s">
        <v>18512</v>
      </c>
      <c r="Z3009" s="25" t="s">
        <v>81</v>
      </c>
      <c r="AB3009" s="32">
        <v>44237</v>
      </c>
      <c r="AC3009" s="27" t="s">
        <v>18513</v>
      </c>
      <c r="AD3009" s="27" t="s">
        <v>18514</v>
      </c>
      <c r="AE3009" s="27" t="s">
        <v>18515</v>
      </c>
      <c r="AF3009" s="27" t="s">
        <v>18516</v>
      </c>
      <c r="AG3009" s="22">
        <f t="shared" si="296"/>
        <v>0.61290322580645162</v>
      </c>
      <c r="AH3009" s="15"/>
      <c r="AI3009" s="22" t="str">
        <f>VLOOKUP(A3009,'[1]Deals (investment)'!$B$2:$Z$1497,1,FALSE)</f>
        <v>Kriterion</v>
      </c>
      <c r="AJ3009" s="22"/>
      <c r="AK3009" s="17" t="e">
        <f>VLOOKUP(A3009,'[1]Deals (Exits)'!B:B,1,FALSE)</f>
        <v>#N/A</v>
      </c>
      <c r="AL3009" s="23"/>
      <c r="AM3009" s="17"/>
      <c r="AN3009" s="17"/>
      <c r="AO3009" s="17"/>
      <c r="AP3009" s="17"/>
      <c r="AQ3009" s="18"/>
      <c r="AR3009" s="18"/>
      <c r="AS3009" s="17"/>
      <c r="AT3009" s="17"/>
      <c r="AU3009" s="18"/>
      <c r="AV3009" s="17"/>
      <c r="AW3009" s="17"/>
      <c r="AX3009" s="17"/>
      <c r="AY3009" s="17"/>
      <c r="AZ3009" s="17"/>
      <c r="BA3009" s="17"/>
      <c r="BB3009" s="17"/>
      <c r="BC3009" s="17"/>
      <c r="BD3009" s="17"/>
      <c r="BE3009" s="17"/>
      <c r="BF3009" s="17"/>
      <c r="BG3009" s="17"/>
      <c r="BH3009" s="17"/>
      <c r="BI3009" s="17"/>
      <c r="BJ3009" s="17"/>
      <c r="BK3009" s="17"/>
      <c r="BL3009" s="17"/>
      <c r="BM3009" s="17"/>
      <c r="BN3009" s="15"/>
      <c r="BO3009" s="15"/>
      <c r="BP3009" s="22"/>
      <c r="BQ3009" s="15"/>
      <c r="BR3009" s="15"/>
      <c r="BS3009" s="15"/>
      <c r="BT3009" s="15"/>
      <c r="BU3009" s="15"/>
      <c r="BV3009" s="15"/>
      <c r="BW3009" s="15"/>
      <c r="BX3009" s="15"/>
      <c r="BY3009" s="15"/>
      <c r="BZ3009" s="15"/>
      <c r="CA3009" s="15"/>
      <c r="CB3009" s="15"/>
      <c r="CC3009" s="15"/>
      <c r="CD3009" s="15"/>
      <c r="CE3009" s="15"/>
      <c r="CF3009" s="15"/>
      <c r="CG3009" s="15"/>
      <c r="CH3009" s="15"/>
      <c r="CI3009" s="15"/>
      <c r="CJ3009" s="15"/>
    </row>
    <row r="3010" spans="1:118" ht="12.75">
      <c r="A3010" s="25" t="s">
        <v>18517</v>
      </c>
      <c r="B3010" s="15" t="s">
        <v>18518</v>
      </c>
      <c r="C3010" s="15" t="s">
        <v>58</v>
      </c>
      <c r="D3010" s="16"/>
      <c r="E3010" s="26"/>
      <c r="F3010" s="26"/>
      <c r="G3010" s="26"/>
      <c r="H3010" s="26"/>
      <c r="I3010" s="15"/>
      <c r="J3010" s="26"/>
      <c r="K3010" s="17">
        <f t="shared" si="291"/>
        <v>0</v>
      </c>
      <c r="L3010" s="15"/>
      <c r="M3010" s="15"/>
      <c r="N3010" s="15"/>
      <c r="O3010" s="15"/>
      <c r="P3010" s="15"/>
      <c r="Q3010" s="24" t="e">
        <f ca="1">_xludf.MAXIFS('[1]Deals (investment)'!A:A,'[1]Deals (investment)'!B:B,A3010)</f>
        <v>#NAME?</v>
      </c>
      <c r="R3010" s="15"/>
      <c r="S3010" s="19"/>
      <c r="T3010" s="15"/>
      <c r="U3010" s="17"/>
      <c r="V3010" s="15"/>
      <c r="W3010" s="15"/>
      <c r="X3010" s="15"/>
      <c r="Y3010" s="15"/>
      <c r="AB3010" s="20"/>
      <c r="AC3010" s="15"/>
      <c r="AD3010" s="15"/>
      <c r="AE3010" s="15"/>
      <c r="AF3010" s="15"/>
      <c r="AG3010" s="22">
        <f t="shared" ca="1" si="296"/>
        <v>0.12903225806451613</v>
      </c>
      <c r="AH3010" s="15"/>
      <c r="AI3010" s="22" t="e">
        <f>VLOOKUP(A3010,'[1]Deals (investment)'!$B$2:$Z$1497,1,FALSE)</f>
        <v>#N/A</v>
      </c>
      <c r="AJ3010" s="17"/>
      <c r="AK3010" s="17" t="e">
        <f>VLOOKUP(A3010,'[1]Deals (Exits)'!B:B,1,FALSE)</f>
        <v>#N/A</v>
      </c>
      <c r="AL3010" s="23"/>
      <c r="AM3010" s="17"/>
      <c r="AN3010" s="17"/>
      <c r="AO3010" s="17"/>
      <c r="AP3010" s="17"/>
      <c r="AQ3010" s="18"/>
      <c r="AR3010" s="18"/>
      <c r="AS3010" s="17"/>
      <c r="AT3010" s="17"/>
      <c r="AU3010" s="18"/>
      <c r="AV3010" s="17"/>
      <c r="AW3010" s="17"/>
      <c r="AX3010" s="17"/>
      <c r="AY3010" s="17"/>
      <c r="AZ3010" s="17"/>
      <c r="BA3010" s="17"/>
      <c r="BB3010" s="17"/>
      <c r="BC3010" s="17"/>
      <c r="BD3010" s="17"/>
      <c r="BE3010" s="17"/>
      <c r="BF3010" s="17"/>
      <c r="BG3010" s="17"/>
      <c r="BH3010" s="17"/>
      <c r="BI3010" s="17"/>
      <c r="BJ3010" s="17"/>
      <c r="BK3010" s="17"/>
      <c r="BL3010" s="17"/>
      <c r="BM3010" s="17"/>
      <c r="BN3010" s="15"/>
      <c r="BO3010" s="15"/>
      <c r="BP3010" s="22"/>
      <c r="BQ3010" s="15"/>
      <c r="BR3010" s="15"/>
      <c r="BS3010" s="15"/>
      <c r="BT3010" s="15"/>
      <c r="BU3010" s="15"/>
      <c r="BV3010" s="15"/>
      <c r="BW3010" s="15"/>
      <c r="BX3010" s="15"/>
      <c r="BY3010" s="15"/>
      <c r="BZ3010" s="15"/>
      <c r="CA3010" s="15"/>
      <c r="CB3010" s="15"/>
      <c r="CC3010" s="15"/>
      <c r="CD3010" s="15"/>
      <c r="CE3010" s="15"/>
      <c r="CF3010" s="15"/>
      <c r="CG3010" s="15"/>
      <c r="CH3010" s="15"/>
      <c r="CI3010" s="15"/>
      <c r="CJ3010" s="15"/>
    </row>
    <row r="3011" spans="1:118" ht="12.75">
      <c r="A3011" s="25" t="s">
        <v>18519</v>
      </c>
      <c r="B3011" s="15" t="s">
        <v>18520</v>
      </c>
      <c r="C3011" s="15" t="s">
        <v>58</v>
      </c>
      <c r="D3011" s="16"/>
      <c r="E3011" s="26"/>
      <c r="F3011" s="26"/>
      <c r="G3011" s="26"/>
      <c r="H3011" s="26"/>
      <c r="I3011" s="15"/>
      <c r="J3011" s="26"/>
      <c r="K3011" s="17">
        <f t="shared" si="291"/>
        <v>0</v>
      </c>
      <c r="L3011" s="15"/>
      <c r="M3011" s="15"/>
      <c r="N3011" s="15"/>
      <c r="O3011" s="15"/>
      <c r="P3011" s="15"/>
      <c r="Q3011" s="24" t="e">
        <f ca="1">_xludf.MAXIFS('[1]Deals (investment)'!A:A,'[1]Deals (investment)'!B:B,A3011)</f>
        <v>#NAME?</v>
      </c>
      <c r="R3011" s="15"/>
      <c r="S3011" s="19"/>
      <c r="T3011" s="15"/>
      <c r="U3011" s="17"/>
      <c r="V3011" s="15" t="s">
        <v>18521</v>
      </c>
      <c r="W3011" s="15">
        <v>1</v>
      </c>
      <c r="X3011" s="15"/>
      <c r="Y3011" s="15"/>
      <c r="AB3011" s="20"/>
      <c r="AC3011" s="15"/>
      <c r="AD3011" s="15"/>
      <c r="AE3011" s="15"/>
      <c r="AF3011" s="15"/>
      <c r="AG3011" s="22">
        <f t="shared" ca="1" si="296"/>
        <v>0.19354838709677419</v>
      </c>
      <c r="AH3011" s="15"/>
      <c r="AI3011" s="22" t="e">
        <f>VLOOKUP(A3011,'[1]Deals (investment)'!$B$2:$Z$1497,1,FALSE)</f>
        <v>#N/A</v>
      </c>
      <c r="AJ3011" s="17"/>
      <c r="AK3011" s="17" t="e">
        <f>VLOOKUP(A3011,'[1]Deals (Exits)'!B:B,1,FALSE)</f>
        <v>#N/A</v>
      </c>
      <c r="AL3011" s="23"/>
      <c r="AM3011" s="17"/>
      <c r="AN3011" s="17"/>
      <c r="AO3011" s="17"/>
      <c r="AP3011" s="17"/>
      <c r="AQ3011" s="18"/>
      <c r="AR3011" s="18"/>
      <c r="AS3011" s="17"/>
      <c r="AT3011" s="17"/>
      <c r="AU3011" s="18"/>
      <c r="AV3011" s="17"/>
      <c r="AW3011" s="17"/>
      <c r="AX3011" s="17"/>
      <c r="AY3011" s="17"/>
      <c r="AZ3011" s="17"/>
      <c r="BA3011" s="17"/>
      <c r="BB3011" s="17"/>
      <c r="BC3011" s="17"/>
      <c r="BD3011" s="17"/>
      <c r="BE3011" s="17"/>
      <c r="BF3011" s="17"/>
      <c r="BG3011" s="17"/>
      <c r="BH3011" s="17"/>
      <c r="BI3011" s="17"/>
      <c r="BJ3011" s="17"/>
      <c r="BK3011" s="17"/>
      <c r="BL3011" s="17"/>
      <c r="BM3011" s="17"/>
      <c r="BN3011" s="15"/>
      <c r="BO3011" s="15"/>
      <c r="BP3011" s="22"/>
      <c r="BQ3011" s="15"/>
      <c r="BR3011" s="15"/>
      <c r="BS3011" s="15"/>
      <c r="BT3011" s="15"/>
      <c r="BU3011" s="15"/>
      <c r="BV3011" s="15"/>
      <c r="BW3011" s="15"/>
      <c r="BX3011" s="15"/>
      <c r="BY3011" s="15"/>
      <c r="BZ3011" s="15"/>
      <c r="CA3011" s="15"/>
      <c r="CB3011" s="15"/>
      <c r="CC3011" s="15"/>
      <c r="CD3011" s="15"/>
      <c r="CE3011" s="15"/>
      <c r="CF3011" s="15"/>
      <c r="CG3011" s="15"/>
      <c r="CH3011" s="15"/>
      <c r="CI3011" s="15"/>
      <c r="CJ3011" s="15"/>
    </row>
    <row r="3012" spans="1:118" ht="12.75">
      <c r="A3012" s="25" t="s">
        <v>18522</v>
      </c>
      <c r="B3012" s="15" t="s">
        <v>18523</v>
      </c>
      <c r="C3012" s="15" t="s">
        <v>58</v>
      </c>
      <c r="D3012" s="16">
        <v>2013</v>
      </c>
      <c r="E3012" s="26" t="s">
        <v>117</v>
      </c>
      <c r="F3012" s="26"/>
      <c r="G3012" s="26" t="s">
        <v>118</v>
      </c>
      <c r="H3012" s="26"/>
      <c r="I3012" s="15" t="s">
        <v>118</v>
      </c>
      <c r="J3012" s="26"/>
      <c r="K3012" s="17">
        <f t="shared" si="291"/>
        <v>0</v>
      </c>
      <c r="L3012" s="15"/>
      <c r="M3012" s="15"/>
      <c r="N3012" s="15"/>
      <c r="O3012" s="15"/>
      <c r="P3012" s="15"/>
      <c r="Q3012" s="24" t="e">
        <f ca="1">_xludf.MAXIFS('[1]Deals (investment)'!A:A,'[1]Deals (investment)'!B:B,A3012)</f>
        <v>#NAME?</v>
      </c>
      <c r="R3012" s="15"/>
      <c r="S3012" s="19"/>
      <c r="T3012" s="15"/>
      <c r="U3012" s="17"/>
      <c r="V3012" s="15" t="s">
        <v>18524</v>
      </c>
      <c r="W3012" s="15">
        <v>0</v>
      </c>
      <c r="X3012" s="15" t="s">
        <v>657</v>
      </c>
      <c r="Y3012" s="15" t="s">
        <v>18525</v>
      </c>
      <c r="AB3012" s="20"/>
      <c r="AC3012" s="27" t="s">
        <v>18526</v>
      </c>
      <c r="AD3012" s="27" t="s">
        <v>18527</v>
      </c>
      <c r="AE3012" s="27" t="s">
        <v>18528</v>
      </c>
      <c r="AF3012" s="27" t="s">
        <v>18529</v>
      </c>
      <c r="AG3012" s="22">
        <f t="shared" ca="1" si="296"/>
        <v>0.5161290322580645</v>
      </c>
      <c r="AH3012" s="15"/>
      <c r="AI3012" s="22" t="e">
        <f>VLOOKUP(A3012,'[1]Deals (investment)'!$B$2:$Z$1497,1,FALSE)</f>
        <v>#N/A</v>
      </c>
      <c r="AJ3012" s="17"/>
      <c r="AK3012" s="17" t="e">
        <f>VLOOKUP(A3012,'[1]Deals (Exits)'!B:B,1,FALSE)</f>
        <v>#N/A</v>
      </c>
      <c r="AL3012" s="23"/>
      <c r="AM3012" s="17"/>
      <c r="AN3012" s="17"/>
      <c r="AO3012" s="17"/>
      <c r="AP3012" s="17"/>
      <c r="AQ3012" s="18"/>
      <c r="AR3012" s="18"/>
      <c r="AS3012" s="17"/>
      <c r="AT3012" s="17"/>
      <c r="AU3012" s="18"/>
      <c r="AV3012" s="17"/>
      <c r="AW3012" s="17"/>
      <c r="AX3012" s="17"/>
      <c r="AY3012" s="17"/>
      <c r="AZ3012" s="17"/>
      <c r="BA3012" s="17"/>
      <c r="BB3012" s="17"/>
      <c r="BC3012" s="17"/>
      <c r="BD3012" s="17"/>
      <c r="BE3012" s="17"/>
      <c r="BF3012" s="17"/>
      <c r="BG3012" s="17"/>
      <c r="BH3012" s="17"/>
      <c r="BI3012" s="17"/>
      <c r="BJ3012" s="17"/>
      <c r="BK3012" s="17"/>
      <c r="BL3012" s="17"/>
      <c r="BM3012" s="17"/>
      <c r="BN3012" s="15"/>
      <c r="BO3012" s="15"/>
      <c r="BP3012" s="22"/>
      <c r="BQ3012" s="15"/>
      <c r="BR3012" s="15"/>
      <c r="BS3012" s="15"/>
      <c r="BT3012" s="15"/>
      <c r="BU3012" s="15"/>
      <c r="BV3012" s="15"/>
      <c r="BW3012" s="15"/>
      <c r="BX3012" s="15"/>
      <c r="BY3012" s="15"/>
      <c r="BZ3012" s="15"/>
      <c r="CA3012" s="15"/>
      <c r="CB3012" s="15"/>
      <c r="CC3012" s="15"/>
      <c r="CD3012" s="15"/>
      <c r="CE3012" s="15"/>
      <c r="CF3012" s="15"/>
      <c r="CG3012" s="15"/>
      <c r="CH3012" s="15"/>
      <c r="CI3012" s="15"/>
      <c r="CJ3012" s="15"/>
    </row>
    <row r="3013" spans="1:118">
      <c r="A3013" s="15" t="s">
        <v>18530</v>
      </c>
      <c r="B3013" s="15" t="s">
        <v>18531</v>
      </c>
      <c r="C3013" s="15" t="s">
        <v>58</v>
      </c>
      <c r="D3013" s="16">
        <v>2015</v>
      </c>
      <c r="E3013" s="26" t="s">
        <v>18532</v>
      </c>
      <c r="F3013" s="26" t="s">
        <v>110</v>
      </c>
      <c r="G3013" s="26" t="s">
        <v>61</v>
      </c>
      <c r="H3013" s="26"/>
      <c r="I3013" s="15" t="s">
        <v>61</v>
      </c>
      <c r="J3013" s="26" t="s">
        <v>188</v>
      </c>
      <c r="K3013" s="17">
        <f t="shared" si="291"/>
        <v>0</v>
      </c>
      <c r="L3013" s="15"/>
      <c r="M3013" s="18">
        <f t="shared" ref="M3013:M3014" si="297">AR3013</f>
        <v>0</v>
      </c>
      <c r="N3013" s="15" t="s">
        <v>3106</v>
      </c>
      <c r="O3013" s="15"/>
      <c r="P3013" s="15"/>
      <c r="Q3013" s="24" t="e">
        <f ca="1">_xludf.MAXIFS('[1]Deals (investment)'!A:A,'[1]Deals (investment)'!B:B,A3013)</f>
        <v>#NAME?</v>
      </c>
      <c r="R3013" s="15" t="s">
        <v>636</v>
      </c>
      <c r="S3013" s="19">
        <v>100000</v>
      </c>
      <c r="T3013" s="15" t="s">
        <v>636</v>
      </c>
      <c r="U3013" s="19">
        <v>100000</v>
      </c>
      <c r="V3013" s="15" t="s">
        <v>18533</v>
      </c>
      <c r="W3013" s="15">
        <v>0</v>
      </c>
      <c r="X3013" s="15" t="s">
        <v>294</v>
      </c>
      <c r="Y3013" s="15" t="s">
        <v>1842</v>
      </c>
      <c r="Z3013" s="25" t="s">
        <v>147</v>
      </c>
      <c r="AA3013" s="25" t="s">
        <v>18534</v>
      </c>
      <c r="AB3013" s="32">
        <v>44237</v>
      </c>
      <c r="AC3013" s="21" t="s">
        <v>18535</v>
      </c>
      <c r="AD3013" s="15" t="s">
        <v>110</v>
      </c>
      <c r="AE3013" s="21" t="s">
        <v>18536</v>
      </c>
      <c r="AF3013" s="94" t="s">
        <v>18537</v>
      </c>
      <c r="AG3013" s="22">
        <f t="shared" ca="1" si="296"/>
        <v>0.87096774193548387</v>
      </c>
      <c r="AH3013" s="15"/>
      <c r="AI3013" s="22" t="str">
        <f>VLOOKUP(A3013,'[1]Deals (investment)'!$B$2:$Z$1497,1,FALSE)</f>
        <v>MOBIcure</v>
      </c>
      <c r="AJ3013" s="22">
        <f>VLOOKUP(A3013,'[1]Deals (investment)'!$B$2:$Z$870,15,FALSE)</f>
        <v>0</v>
      </c>
      <c r="AK3013" s="17" t="e">
        <f>VLOOKUP(A3013,'[1]Deals (Exits)'!B:B,1,FALSE)</f>
        <v>#N/A</v>
      </c>
      <c r="AL3013" s="23"/>
      <c r="AM3013" s="17"/>
      <c r="AN3013" s="17"/>
      <c r="AO3013" s="17"/>
      <c r="AP3013" s="17"/>
      <c r="AQ3013" s="18"/>
      <c r="AR3013" s="18"/>
      <c r="AS3013" s="17"/>
      <c r="AT3013" s="17"/>
      <c r="AU3013" s="18"/>
      <c r="AV3013" s="17"/>
      <c r="AW3013" s="17"/>
      <c r="AX3013" s="17"/>
      <c r="AY3013" s="17"/>
      <c r="AZ3013" s="17"/>
      <c r="BA3013" s="17"/>
      <c r="BB3013" s="17"/>
      <c r="BC3013" s="17"/>
      <c r="BD3013" s="17"/>
      <c r="BE3013" s="17"/>
      <c r="BF3013" s="17"/>
      <c r="BG3013" s="17"/>
      <c r="BH3013" s="17"/>
      <c r="BI3013" s="17"/>
      <c r="BJ3013" s="17"/>
      <c r="BK3013" s="17"/>
      <c r="BL3013" s="17"/>
      <c r="BM3013" s="17"/>
      <c r="BN3013" s="15"/>
      <c r="BO3013" s="15"/>
      <c r="BP3013" s="22"/>
      <c r="BQ3013" s="15"/>
      <c r="BR3013" s="15"/>
      <c r="BS3013" s="15"/>
      <c r="BT3013" s="15"/>
      <c r="BU3013" s="15"/>
      <c r="BV3013" s="15"/>
      <c r="BW3013" s="15"/>
      <c r="BX3013" s="15"/>
      <c r="BY3013" s="15"/>
      <c r="BZ3013" s="15"/>
      <c r="CA3013" s="15"/>
      <c r="CB3013" s="15"/>
      <c r="CC3013" s="15"/>
      <c r="CD3013" s="15"/>
      <c r="CE3013" s="15"/>
      <c r="CF3013" s="15"/>
      <c r="CG3013" s="15"/>
      <c r="CH3013" s="15"/>
      <c r="CI3013" s="15"/>
      <c r="CJ3013" s="15"/>
      <c r="DM3013">
        <v>69</v>
      </c>
      <c r="DN3013">
        <v>2017</v>
      </c>
    </row>
    <row r="3014" spans="1:118" ht="12.75">
      <c r="A3014" s="15" t="s">
        <v>18538</v>
      </c>
      <c r="B3014" s="15" t="s">
        <v>18539</v>
      </c>
      <c r="C3014" s="15" t="s">
        <v>58</v>
      </c>
      <c r="D3014" s="16">
        <v>2014</v>
      </c>
      <c r="E3014" s="26" t="s">
        <v>117</v>
      </c>
      <c r="F3014" s="26" t="s">
        <v>18540</v>
      </c>
      <c r="G3014" s="26" t="s">
        <v>118</v>
      </c>
      <c r="H3014" s="26"/>
      <c r="I3014" s="15" t="s">
        <v>18541</v>
      </c>
      <c r="J3014" s="26"/>
      <c r="K3014" s="17">
        <f t="shared" si="291"/>
        <v>0</v>
      </c>
      <c r="L3014" s="15"/>
      <c r="M3014" s="18">
        <f t="shared" si="297"/>
        <v>0</v>
      </c>
      <c r="N3014" s="15"/>
      <c r="O3014" s="15"/>
      <c r="P3014" s="15"/>
      <c r="Q3014" s="24" t="e">
        <f ca="1">_xludf.MAXIFS('[1]Deals (investment)'!A:A,'[1]Deals (investment)'!B:B,A3014)</f>
        <v>#NAME?</v>
      </c>
      <c r="R3014" s="15"/>
      <c r="S3014" s="19"/>
      <c r="T3014" s="15"/>
      <c r="U3014" s="17"/>
      <c r="V3014" s="15" t="s">
        <v>18542</v>
      </c>
      <c r="W3014" s="15">
        <v>0</v>
      </c>
      <c r="X3014" s="15" t="s">
        <v>404</v>
      </c>
      <c r="Y3014" s="15" t="s">
        <v>538</v>
      </c>
      <c r="Z3014" s="25" t="s">
        <v>18543</v>
      </c>
      <c r="AB3014" s="32">
        <v>44237</v>
      </c>
      <c r="AC3014" s="27" t="s">
        <v>18544</v>
      </c>
      <c r="AD3014" s="25" t="s">
        <v>110</v>
      </c>
      <c r="AE3014" s="21" t="s">
        <v>18545</v>
      </c>
      <c r="AF3014" s="21" t="s">
        <v>18546</v>
      </c>
      <c r="AG3014" s="22">
        <f ca="1">COUNTA(B3013:AF3013)/(COUNTA(B3013:AF3013)+COUNTBLANK(B3013:AF3013))</f>
        <v>0.87096774193548387</v>
      </c>
      <c r="AH3014" s="15" t="str">
        <f>IF(A3014 = "","",IF(COUNTIF(CD:CD,CONCATENATE(A3014,B3014,C3014))&gt;1,"Duplicated",""))</f>
        <v/>
      </c>
      <c r="AI3014" s="22" t="str">
        <f>VLOOKUP(A3014,'[1]Deals (investment)'!$B$2:$Z$1497,1,FALSE)</f>
        <v>Raino Tech4Impact</v>
      </c>
      <c r="AJ3014" s="22" t="e">
        <f>VLOOKUP(A3014,'[1]Deals (investment)'!$B$2:$Z$870,15,FALSE)</f>
        <v>#N/A</v>
      </c>
      <c r="AK3014" s="17" t="e">
        <f>VLOOKUP(A3014,'[1]Deals (Exits)'!B:B,1,FALSE)</f>
        <v>#N/A</v>
      </c>
      <c r="AL3014" s="23">
        <f>VLOOKUP(G3014,[1]Lookups!$V$3:$Y$197,4,FALSE)</f>
        <v>0</v>
      </c>
      <c r="AM3014" s="17" t="str">
        <f>VLOOKUP(X3014,[1]Lookups!$B$3:$C$200,2,FALSE)</f>
        <v>Other Technologies &amp; Information Technology</v>
      </c>
      <c r="AN3014" s="17" t="e">
        <f>VLOOKUP(R3014,[1]Lookups!$H$3:$I$69,2,FALSE)</f>
        <v>#N/A</v>
      </c>
      <c r="AO3014" s="17"/>
      <c r="AP3014" s="17"/>
      <c r="AQ3014" s="18"/>
      <c r="AR3014" s="18"/>
      <c r="AS3014" s="17"/>
      <c r="AT3014" s="17"/>
      <c r="AU3014" s="18"/>
      <c r="AV3014" s="17"/>
      <c r="AW3014" s="17"/>
      <c r="AX3014" s="17"/>
      <c r="AY3014" s="17"/>
      <c r="AZ3014" s="17"/>
      <c r="BA3014" s="17"/>
      <c r="BB3014" s="17"/>
      <c r="BC3014" s="17"/>
      <c r="BD3014" s="17"/>
      <c r="BE3014" s="17"/>
      <c r="BF3014" s="17"/>
      <c r="BG3014" s="17"/>
      <c r="BH3014" s="17"/>
      <c r="BI3014" s="17"/>
      <c r="BJ3014" s="17"/>
      <c r="BK3014" s="17"/>
      <c r="BL3014" s="17"/>
      <c r="BM3014" s="17"/>
      <c r="BN3014" s="15"/>
      <c r="BO3014" s="15"/>
      <c r="BP3014" s="22"/>
      <c r="BQ3014" s="15"/>
      <c r="BR3014" s="15"/>
      <c r="BS3014" s="15"/>
      <c r="BT3014" s="15"/>
      <c r="BU3014" s="15"/>
      <c r="BV3014" s="15"/>
      <c r="BW3014" s="15"/>
      <c r="BX3014" s="15"/>
      <c r="BY3014" s="15"/>
      <c r="BZ3014" s="15"/>
      <c r="CA3014" s="15"/>
      <c r="CB3014" s="15"/>
      <c r="CC3014" s="15"/>
      <c r="CD3014" s="15"/>
      <c r="CE3014" s="15"/>
      <c r="CF3014" s="15"/>
      <c r="CG3014" s="15"/>
      <c r="CH3014" s="15"/>
      <c r="CI3014" s="15"/>
      <c r="CJ3014" s="15"/>
    </row>
    <row r="3015" spans="1:118" ht="25.5">
      <c r="A3015" s="25" t="s">
        <v>18547</v>
      </c>
      <c r="B3015" s="15" t="s">
        <v>18548</v>
      </c>
      <c r="C3015" s="15" t="s">
        <v>58</v>
      </c>
      <c r="D3015" s="16"/>
      <c r="E3015" s="26" t="s">
        <v>2608</v>
      </c>
      <c r="F3015" s="26" t="s">
        <v>110</v>
      </c>
      <c r="G3015" s="26" t="s">
        <v>2609</v>
      </c>
      <c r="H3015" s="26"/>
      <c r="I3015" s="15" t="s">
        <v>2609</v>
      </c>
      <c r="J3015" s="26"/>
      <c r="K3015" s="17">
        <f t="shared" si="291"/>
        <v>0</v>
      </c>
      <c r="L3015" s="15"/>
      <c r="M3015" s="15"/>
      <c r="N3015" s="15"/>
      <c r="O3015" s="15"/>
      <c r="P3015" s="15"/>
      <c r="Q3015" s="24" t="e">
        <f ca="1">_xludf.MAXIFS('[1]Deals (investment)'!A:A,'[1]Deals (investment)'!B:B,A3015)</f>
        <v>#NAME?</v>
      </c>
      <c r="R3015" s="15"/>
      <c r="S3015" s="19"/>
      <c r="T3015" s="15"/>
      <c r="U3015" s="17"/>
      <c r="V3015" s="15"/>
      <c r="W3015" s="15"/>
      <c r="X3015" s="15"/>
      <c r="Y3015" s="15"/>
      <c r="AB3015" s="20"/>
      <c r="AC3015" s="15"/>
      <c r="AD3015" s="15"/>
      <c r="AE3015" s="15"/>
      <c r="AF3015" s="15"/>
      <c r="AG3015" s="22">
        <f t="shared" ref="AG3015:AG3016" ca="1" si="298">COUNTA(B3015:AF3015)/(COUNTA(B3015:AF3015)+COUNTBLANK(B3015:AF3015))</f>
        <v>0.25806451612903225</v>
      </c>
      <c r="AH3015" s="15"/>
      <c r="AI3015" s="22" t="e">
        <f>VLOOKUP(A3015,'[1]Deals (investment)'!$B$2:$Z$1497,1,FALSE)</f>
        <v>#N/A</v>
      </c>
      <c r="AJ3015" s="17"/>
      <c r="AK3015" s="17" t="e">
        <f>VLOOKUP(A3015,'[1]Deals (Exits)'!B:B,1,FALSE)</f>
        <v>#N/A</v>
      </c>
      <c r="AL3015" s="23"/>
      <c r="AM3015" s="17"/>
      <c r="AN3015" s="17"/>
      <c r="AO3015" s="17"/>
      <c r="AP3015" s="17"/>
      <c r="AQ3015" s="18"/>
      <c r="AR3015" s="18"/>
      <c r="AS3015" s="17"/>
      <c r="AT3015" s="17"/>
      <c r="AU3015" s="18"/>
      <c r="AV3015" s="17"/>
      <c r="AW3015" s="17"/>
      <c r="AX3015" s="17"/>
      <c r="AY3015" s="17"/>
      <c r="AZ3015" s="17"/>
      <c r="BA3015" s="17"/>
      <c r="BB3015" s="17"/>
      <c r="BC3015" s="17"/>
      <c r="BD3015" s="17"/>
      <c r="BE3015" s="17"/>
      <c r="BF3015" s="17"/>
      <c r="BG3015" s="17"/>
      <c r="BH3015" s="17"/>
      <c r="BI3015" s="17"/>
      <c r="BJ3015" s="17"/>
      <c r="BK3015" s="17"/>
      <c r="BL3015" s="17"/>
      <c r="BM3015" s="17"/>
      <c r="BN3015" s="15"/>
      <c r="BO3015" s="15"/>
      <c r="BP3015" s="22"/>
      <c r="BQ3015" s="15"/>
      <c r="BR3015" s="15"/>
      <c r="BS3015" s="15"/>
      <c r="BT3015" s="15"/>
      <c r="BU3015" s="15"/>
      <c r="BV3015" s="15"/>
      <c r="BW3015" s="15"/>
      <c r="BX3015" s="15"/>
      <c r="BY3015" s="15"/>
      <c r="BZ3015" s="15"/>
      <c r="CA3015" s="15"/>
      <c r="CB3015" s="15"/>
      <c r="CC3015" s="15"/>
      <c r="CD3015" s="15"/>
      <c r="CE3015" s="15"/>
      <c r="CF3015" s="15"/>
      <c r="CG3015" s="15"/>
      <c r="CH3015" s="15"/>
      <c r="CI3015" s="15"/>
      <c r="CJ3015" s="15"/>
    </row>
    <row r="3016" spans="1:118" ht="12.75">
      <c r="A3016" s="15" t="s">
        <v>18549</v>
      </c>
      <c r="B3016" s="15" t="s">
        <v>18550</v>
      </c>
      <c r="C3016" s="15" t="s">
        <v>58</v>
      </c>
      <c r="D3016" s="16">
        <v>2018</v>
      </c>
      <c r="E3016" s="15" t="s">
        <v>117</v>
      </c>
      <c r="F3016" s="15" t="s">
        <v>110</v>
      </c>
      <c r="G3016" s="15" t="s">
        <v>118</v>
      </c>
      <c r="H3016" s="15"/>
      <c r="I3016" s="15" t="s">
        <v>118</v>
      </c>
      <c r="J3016" s="15"/>
      <c r="K3016" s="17">
        <f t="shared" si="291"/>
        <v>0</v>
      </c>
      <c r="L3016" s="15"/>
      <c r="M3016" s="18">
        <f t="shared" ref="M3016:M3017" si="299">AR3016</f>
        <v>0</v>
      </c>
      <c r="N3016" s="15" t="s">
        <v>18551</v>
      </c>
      <c r="O3016" s="15"/>
      <c r="P3016" s="15"/>
      <c r="Q3016" s="24" t="e">
        <f ca="1">_xludf.MAXIFS('[1]Deals (investment)'!A:A,'[1]Deals (investment)'!B:B,A3016)</f>
        <v>#NAME?</v>
      </c>
      <c r="R3016" s="15" t="s">
        <v>132</v>
      </c>
      <c r="S3016" s="19" t="s">
        <v>144</v>
      </c>
      <c r="T3016" s="15"/>
      <c r="U3016" s="17"/>
      <c r="V3016" s="15" t="s">
        <v>18552</v>
      </c>
      <c r="W3016" s="15">
        <v>0</v>
      </c>
      <c r="X3016" s="15" t="s">
        <v>158</v>
      </c>
      <c r="Y3016" s="15" t="s">
        <v>18553</v>
      </c>
      <c r="Z3016" s="25" t="s">
        <v>81</v>
      </c>
      <c r="AB3016" s="20"/>
      <c r="AC3016" s="27" t="s">
        <v>18554</v>
      </c>
      <c r="AD3016" s="15" t="s">
        <v>110</v>
      </c>
      <c r="AE3016" s="15" t="s">
        <v>110</v>
      </c>
      <c r="AF3016" s="15" t="s">
        <v>110</v>
      </c>
      <c r="AG3016" s="22">
        <f t="shared" ca="1" si="298"/>
        <v>0.70967741935483875</v>
      </c>
      <c r="AH3016" s="15"/>
      <c r="AI3016" s="22" t="str">
        <f>VLOOKUP(A3016,'[1]Deals (investment)'!$B$2:$Z$1497,1,FALSE)</f>
        <v>Solarise Africa</v>
      </c>
      <c r="AJ3016" s="22" t="e">
        <f>VLOOKUP(A3016,'[1]Deals (investment)'!$B$2:$Z$870,15,FALSE)</f>
        <v>#N/A</v>
      </c>
      <c r="AK3016" s="17" t="e">
        <f>VLOOKUP(A3016,'[1]Deals (Exits)'!B:B,1,FALSE)</f>
        <v>#N/A</v>
      </c>
      <c r="AL3016" s="23"/>
      <c r="AM3016" s="17"/>
      <c r="AN3016" s="17"/>
      <c r="AO3016" s="17"/>
      <c r="AP3016" s="17"/>
      <c r="AQ3016" s="18"/>
      <c r="AR3016" s="18"/>
      <c r="AS3016" s="17"/>
      <c r="AT3016" s="17"/>
      <c r="AU3016" s="18"/>
      <c r="AV3016" s="17"/>
      <c r="AW3016" s="17"/>
      <c r="AX3016" s="17"/>
      <c r="AY3016" s="17"/>
      <c r="AZ3016" s="17"/>
      <c r="BA3016" s="17"/>
      <c r="BB3016" s="17"/>
      <c r="BC3016" s="17"/>
      <c r="BD3016" s="17"/>
      <c r="BE3016" s="17"/>
      <c r="BF3016" s="17"/>
      <c r="BG3016" s="17"/>
      <c r="BH3016" s="17"/>
      <c r="BI3016" s="17"/>
      <c r="BJ3016" s="17"/>
      <c r="BK3016" s="17"/>
      <c r="BL3016" s="17"/>
      <c r="BM3016" s="17"/>
      <c r="BN3016" s="15"/>
      <c r="BO3016" s="15"/>
      <c r="BP3016" s="22"/>
      <c r="BQ3016" s="15"/>
      <c r="BR3016" s="15"/>
      <c r="BS3016" s="15"/>
      <c r="BT3016" s="15"/>
      <c r="BU3016" s="15"/>
      <c r="BV3016" s="15"/>
      <c r="BW3016" s="15"/>
      <c r="BX3016" s="15"/>
      <c r="BY3016" s="15"/>
      <c r="BZ3016" s="15"/>
      <c r="CA3016" s="15"/>
      <c r="CB3016" s="15"/>
      <c r="CC3016" s="15"/>
      <c r="CD3016" s="15"/>
      <c r="CE3016" s="15"/>
      <c r="CF3016" s="15"/>
      <c r="CG3016" s="15"/>
      <c r="CH3016" s="15"/>
      <c r="CI3016" s="15"/>
      <c r="CJ3016" s="15"/>
    </row>
    <row r="3017" spans="1:118" ht="25.5">
      <c r="A3017" s="70" t="s">
        <v>18555</v>
      </c>
      <c r="B3017" s="15" t="s">
        <v>18556</v>
      </c>
      <c r="C3017" s="15" t="s">
        <v>58</v>
      </c>
      <c r="D3017" s="16">
        <v>2012</v>
      </c>
      <c r="E3017" s="26" t="s">
        <v>1472</v>
      </c>
      <c r="F3017" s="26" t="s">
        <v>110</v>
      </c>
      <c r="G3017" s="26" t="s">
        <v>91</v>
      </c>
      <c r="H3017" s="26"/>
      <c r="I3017" s="15" t="s">
        <v>91</v>
      </c>
      <c r="J3017" s="26"/>
      <c r="K3017" s="17">
        <f t="shared" si="291"/>
        <v>0</v>
      </c>
      <c r="L3017" s="15"/>
      <c r="M3017" s="18">
        <f t="shared" si="299"/>
        <v>0</v>
      </c>
      <c r="N3017" s="15" t="s">
        <v>18557</v>
      </c>
      <c r="O3017" s="15"/>
      <c r="P3017" s="15"/>
      <c r="Q3017" s="24" t="e">
        <f ca="1">_xludf.MAXIFS('[1]Deals (investment)'!A:A,'[1]Deals (investment)'!B:B,A3017)</f>
        <v>#NAME?</v>
      </c>
      <c r="R3017" s="15" t="s">
        <v>132</v>
      </c>
      <c r="S3017" s="19">
        <v>9000000</v>
      </c>
      <c r="T3017" s="15" t="s">
        <v>132</v>
      </c>
      <c r="U3017" s="19">
        <v>9000000</v>
      </c>
      <c r="V3017" s="15" t="s">
        <v>18558</v>
      </c>
      <c r="W3017" s="15">
        <v>1</v>
      </c>
      <c r="X3017" s="15" t="s">
        <v>191</v>
      </c>
      <c r="Y3017" s="15" t="s">
        <v>18559</v>
      </c>
      <c r="Z3017" s="25" t="s">
        <v>147</v>
      </c>
      <c r="AA3017" s="25" t="s">
        <v>110</v>
      </c>
      <c r="AB3017" s="20" t="s">
        <v>95</v>
      </c>
      <c r="AC3017" s="27" t="s">
        <v>18560</v>
      </c>
      <c r="AD3017" s="27" t="s">
        <v>18561</v>
      </c>
      <c r="AE3017" s="21" t="s">
        <v>18562</v>
      </c>
      <c r="AF3017" s="21" t="s">
        <v>18563</v>
      </c>
      <c r="AG3017" s="22">
        <f ca="1">COUNTA(B3016:AF3016)/(COUNTA(B3016:AF3016)+COUNTBLANK(B3016:AF3016))</f>
        <v>0.70967741935483875</v>
      </c>
      <c r="AH3017" s="15"/>
      <c r="AI3017" s="22" t="str">
        <f>VLOOKUP(A3017,'[1]Deals (investment)'!$B$2:$Z$1497,1,FALSE)</f>
        <v>SPARK Schools</v>
      </c>
      <c r="AJ3017" s="22">
        <f>VLOOKUP(A3017,'[1]Deals (investment)'!$B$2:$Z$870,15,FALSE)</f>
        <v>0</v>
      </c>
      <c r="AK3017" s="17" t="e">
        <f>VLOOKUP(A3017,'[1]Deals (Exits)'!B:B,1,FALSE)</f>
        <v>#N/A</v>
      </c>
      <c r="AL3017" s="23"/>
      <c r="AM3017" s="17"/>
      <c r="AN3017" s="17"/>
      <c r="AO3017" s="17"/>
      <c r="AP3017" s="17"/>
      <c r="AQ3017" s="18"/>
      <c r="AR3017" s="18"/>
      <c r="AS3017" s="17"/>
      <c r="AT3017" s="17"/>
      <c r="AU3017" s="18"/>
      <c r="AV3017" s="17"/>
      <c r="AW3017" s="17"/>
      <c r="AX3017" s="17"/>
      <c r="AY3017" s="17"/>
      <c r="AZ3017" s="17"/>
      <c r="BA3017" s="17"/>
      <c r="BB3017" s="17"/>
      <c r="BC3017" s="17"/>
      <c r="BD3017" s="17"/>
      <c r="BE3017" s="17"/>
      <c r="BF3017" s="17"/>
      <c r="BG3017" s="17"/>
      <c r="BH3017" s="17"/>
      <c r="BI3017" s="17"/>
      <c r="BJ3017" s="17"/>
      <c r="BK3017" s="17"/>
      <c r="BL3017" s="17"/>
      <c r="BM3017" s="17"/>
      <c r="BN3017" s="15"/>
      <c r="BO3017" s="15"/>
      <c r="BP3017" s="22"/>
      <c r="BQ3017" s="15"/>
      <c r="BR3017" s="15"/>
      <c r="BS3017" s="15"/>
      <c r="BT3017" s="15"/>
      <c r="BU3017" s="15"/>
      <c r="BV3017" s="15"/>
      <c r="BW3017" s="15"/>
      <c r="BX3017" s="15"/>
      <c r="BY3017" s="15"/>
      <c r="BZ3017" s="15"/>
      <c r="CA3017" s="15"/>
      <c r="CB3017" s="15"/>
      <c r="CC3017" s="15"/>
      <c r="CD3017" s="15"/>
      <c r="CE3017" s="15"/>
      <c r="CF3017" s="15"/>
      <c r="CG3017" s="15"/>
      <c r="CH3017" s="15"/>
      <c r="CI3017" s="15"/>
      <c r="CJ3017" s="15"/>
      <c r="DM3017">
        <v>882</v>
      </c>
      <c r="DN3017">
        <v>2014</v>
      </c>
    </row>
    <row r="3018" spans="1:118" ht="12.75">
      <c r="A3018" s="25" t="s">
        <v>18564</v>
      </c>
      <c r="B3018" s="15" t="s">
        <v>18565</v>
      </c>
      <c r="C3018" s="15" t="s">
        <v>58</v>
      </c>
      <c r="D3018" s="16"/>
      <c r="E3018" s="26" t="s">
        <v>1649</v>
      </c>
      <c r="F3018" s="26" t="s">
        <v>110</v>
      </c>
      <c r="G3018" s="26" t="s">
        <v>1650</v>
      </c>
      <c r="H3018" s="26"/>
      <c r="I3018" s="15" t="s">
        <v>1650</v>
      </c>
      <c r="J3018" s="26"/>
      <c r="K3018" s="17">
        <f t="shared" si="291"/>
        <v>0</v>
      </c>
      <c r="L3018" s="15"/>
      <c r="M3018" s="15"/>
      <c r="N3018" s="15"/>
      <c r="O3018" s="15"/>
      <c r="P3018" s="15"/>
      <c r="Q3018" s="24" t="e">
        <f ca="1">_xludf.MAXIFS('[1]Deals (investment)'!A:A,'[1]Deals (investment)'!B:B,A3018)</f>
        <v>#NAME?</v>
      </c>
      <c r="R3018" s="15"/>
      <c r="S3018" s="19"/>
      <c r="T3018" s="15"/>
      <c r="U3018" s="17"/>
      <c r="V3018" s="15"/>
      <c r="W3018" s="15"/>
      <c r="X3018" s="15" t="s">
        <v>657</v>
      </c>
      <c r="Y3018" s="15" t="s">
        <v>5991</v>
      </c>
      <c r="AB3018" s="20"/>
      <c r="AC3018" s="21" t="s">
        <v>18566</v>
      </c>
      <c r="AD3018" s="15"/>
      <c r="AE3018" s="15"/>
      <c r="AF3018" s="15"/>
      <c r="AG3018" s="22">
        <f t="shared" ref="AG3018:AG3022" ca="1" si="300">COUNTA(B3018:AF3018)/(COUNTA(B3018:AF3018)+COUNTBLANK(B3018:AF3018))</f>
        <v>0.35483870967741937</v>
      </c>
      <c r="AH3018" s="15"/>
      <c r="AI3018" s="22" t="e">
        <f>VLOOKUP(A3018,'[1]Deals (investment)'!$B$2:$Z$1497,1,FALSE)</f>
        <v>#N/A</v>
      </c>
      <c r="AJ3018" s="17"/>
      <c r="AK3018" s="17" t="e">
        <f>VLOOKUP(A3018,'[1]Deals (Exits)'!B:B,1,FALSE)</f>
        <v>#N/A</v>
      </c>
      <c r="AL3018" s="23"/>
      <c r="AM3018" s="17"/>
      <c r="AN3018" s="17"/>
      <c r="AO3018" s="17"/>
      <c r="AP3018" s="17"/>
      <c r="AQ3018" s="18"/>
      <c r="AR3018" s="18"/>
      <c r="AS3018" s="17"/>
      <c r="AT3018" s="17"/>
      <c r="AU3018" s="18"/>
      <c r="AV3018" s="17"/>
      <c r="AW3018" s="17"/>
      <c r="AX3018" s="17"/>
      <c r="AY3018" s="17"/>
      <c r="AZ3018" s="17"/>
      <c r="BA3018" s="17"/>
      <c r="BB3018" s="17"/>
      <c r="BC3018" s="17"/>
      <c r="BD3018" s="17"/>
      <c r="BE3018" s="17"/>
      <c r="BF3018" s="17"/>
      <c r="BG3018" s="17"/>
      <c r="BH3018" s="17"/>
      <c r="BI3018" s="17"/>
      <c r="BJ3018" s="17"/>
      <c r="BK3018" s="17"/>
      <c r="BL3018" s="17"/>
      <c r="BM3018" s="17"/>
      <c r="BN3018" s="15"/>
      <c r="BO3018" s="15"/>
      <c r="BP3018" s="22"/>
      <c r="BQ3018" s="15"/>
      <c r="BR3018" s="15"/>
      <c r="BS3018" s="15"/>
      <c r="BT3018" s="15"/>
      <c r="BU3018" s="15"/>
      <c r="BV3018" s="15"/>
      <c r="BW3018" s="15"/>
      <c r="BX3018" s="15"/>
      <c r="BY3018" s="15"/>
      <c r="BZ3018" s="15"/>
      <c r="CA3018" s="15"/>
      <c r="CB3018" s="15"/>
      <c r="CC3018" s="15"/>
      <c r="CD3018" s="15"/>
      <c r="CE3018" s="15"/>
      <c r="CF3018" s="15"/>
      <c r="CG3018" s="15"/>
      <c r="CH3018" s="15"/>
      <c r="CI3018" s="15"/>
      <c r="CJ3018" s="15"/>
    </row>
    <row r="3019" spans="1:118" ht="12.75">
      <c r="A3019" s="15" t="s">
        <v>18567</v>
      </c>
      <c r="B3019" s="15" t="s">
        <v>18568</v>
      </c>
      <c r="C3019" s="15" t="s">
        <v>58</v>
      </c>
      <c r="D3019" s="16">
        <v>2015</v>
      </c>
      <c r="E3019" s="15" t="s">
        <v>470</v>
      </c>
      <c r="F3019" s="15" t="s">
        <v>110</v>
      </c>
      <c r="G3019" s="15" t="s">
        <v>471</v>
      </c>
      <c r="H3019" s="15"/>
      <c r="I3019" s="15" t="s">
        <v>18569</v>
      </c>
      <c r="J3019" s="15"/>
      <c r="K3019" s="17">
        <f t="shared" si="291"/>
        <v>0</v>
      </c>
      <c r="L3019" s="15"/>
      <c r="M3019" s="18">
        <f t="shared" ref="M3019:M3041" si="301">AR3019</f>
        <v>0</v>
      </c>
      <c r="N3019" s="15"/>
      <c r="O3019" s="15"/>
      <c r="P3019" s="15"/>
      <c r="Q3019" s="15"/>
      <c r="R3019" s="15"/>
      <c r="S3019" s="19"/>
      <c r="T3019" s="15"/>
      <c r="U3019" s="17"/>
      <c r="V3019" s="15" t="s">
        <v>18570</v>
      </c>
      <c r="W3019" s="15">
        <v>0</v>
      </c>
      <c r="X3019" s="15" t="s">
        <v>404</v>
      </c>
      <c r="Y3019" s="15" t="s">
        <v>18571</v>
      </c>
      <c r="Z3019" s="25" t="s">
        <v>147</v>
      </c>
      <c r="AA3019" s="25" t="s">
        <v>110</v>
      </c>
      <c r="AB3019" s="20" t="s">
        <v>333</v>
      </c>
      <c r="AC3019" s="27" t="s">
        <v>18572</v>
      </c>
      <c r="AD3019" s="27" t="s">
        <v>18573</v>
      </c>
      <c r="AE3019" s="21" t="s">
        <v>18574</v>
      </c>
      <c r="AF3019" s="15" t="s">
        <v>110</v>
      </c>
      <c r="AG3019" s="22">
        <f t="shared" si="300"/>
        <v>0.64516129032258063</v>
      </c>
      <c r="AH3019" s="15" t="str">
        <f t="shared" ref="AH3019:AH3053" si="302">IF(A3019 = "","",IF(COUNTIF(CD:CD,CONCATENATE(A3019,B3019,C3019))&gt;1,"Duplicated",""))</f>
        <v/>
      </c>
      <c r="AI3019" s="22" t="e">
        <f>VLOOKUP(A3019,'[1]Deals (investment)'!$B$2:$Z$1497,1,FALSE)</f>
        <v>#N/A</v>
      </c>
      <c r="AJ3019" s="22" t="e">
        <f>VLOOKUP(A3019,'[1]Deals (investment)'!$B$2:$Z$870,15,FALSE)</f>
        <v>#N/A</v>
      </c>
      <c r="AK3019" s="17" t="e">
        <f>VLOOKUP(A3019,'[1]Deals (Exits)'!B:B,1,FALSE)</f>
        <v>#N/A</v>
      </c>
      <c r="AL3019" s="23">
        <f>VLOOKUP(G3019,[1]Lookups!$V$3:$Y$197,4,FALSE)</f>
        <v>0</v>
      </c>
      <c r="AM3019" s="17" t="str">
        <f>VLOOKUP(X3019,[1]Lookups!$B$3:$C$200,2,FALSE)</f>
        <v>Other Technologies &amp; Information Technology</v>
      </c>
      <c r="AN3019" s="17" t="e">
        <f>VLOOKUP(R3019,[1]Lookups!$H$3:$I$69,2,FALSE)</f>
        <v>#N/A</v>
      </c>
      <c r="AO3019" s="17"/>
      <c r="AP3019" s="17"/>
      <c r="AQ3019" s="18"/>
      <c r="AR3019" s="18"/>
      <c r="AS3019" s="17"/>
      <c r="AT3019" s="17"/>
      <c r="AU3019" s="18"/>
      <c r="AV3019" s="17"/>
      <c r="AW3019" s="17"/>
      <c r="AX3019" s="17"/>
      <c r="AY3019" s="17"/>
      <c r="AZ3019" s="17"/>
      <c r="BA3019" s="17"/>
      <c r="BB3019" s="17"/>
      <c r="BC3019" s="17"/>
      <c r="BD3019" s="17"/>
      <c r="BE3019" s="17"/>
      <c r="BF3019" s="17"/>
      <c r="BG3019" s="17"/>
      <c r="BH3019" s="17"/>
      <c r="BI3019" s="17"/>
      <c r="BJ3019" s="17"/>
      <c r="BK3019" s="17"/>
      <c r="BL3019" s="17"/>
      <c r="BM3019" s="17"/>
      <c r="BN3019" s="15"/>
      <c r="BO3019" s="15"/>
      <c r="BP3019" s="22"/>
      <c r="BQ3019" s="15"/>
      <c r="BR3019" s="15"/>
      <c r="BS3019" s="15"/>
      <c r="BT3019" s="15"/>
      <c r="BU3019" s="15"/>
      <c r="BV3019" s="15"/>
      <c r="BW3019" s="15"/>
      <c r="BX3019" s="15"/>
      <c r="BY3019" s="15"/>
      <c r="BZ3019" s="15"/>
      <c r="CA3019" s="15"/>
      <c r="CB3019" s="15"/>
      <c r="CC3019" s="15"/>
      <c r="CD3019" s="15"/>
      <c r="CE3019" s="15"/>
      <c r="CF3019" s="15"/>
      <c r="CG3019" s="15"/>
      <c r="CH3019" s="15"/>
      <c r="CI3019" s="15"/>
      <c r="CJ3019" s="15"/>
    </row>
    <row r="3020" spans="1:118" ht="12.75">
      <c r="A3020" s="15" t="s">
        <v>18575</v>
      </c>
      <c r="B3020" s="15" t="s">
        <v>18576</v>
      </c>
      <c r="C3020" s="15" t="s">
        <v>58</v>
      </c>
      <c r="D3020" s="16">
        <v>2012</v>
      </c>
      <c r="E3020" s="15" t="s">
        <v>18577</v>
      </c>
      <c r="F3020" s="15" t="s">
        <v>110</v>
      </c>
      <c r="G3020" s="15" t="s">
        <v>118</v>
      </c>
      <c r="H3020" s="15"/>
      <c r="I3020" s="15" t="s">
        <v>118</v>
      </c>
      <c r="J3020" s="15"/>
      <c r="K3020" s="17">
        <f t="shared" si="291"/>
        <v>0</v>
      </c>
      <c r="L3020" s="15"/>
      <c r="M3020" s="18">
        <f t="shared" si="301"/>
        <v>0</v>
      </c>
      <c r="N3020" s="15"/>
      <c r="O3020" s="15"/>
      <c r="P3020" s="15"/>
      <c r="Q3020" s="15"/>
      <c r="R3020" s="15"/>
      <c r="S3020" s="19"/>
      <c r="T3020" s="15"/>
      <c r="U3020" s="17"/>
      <c r="V3020" s="15" t="s">
        <v>18578</v>
      </c>
      <c r="W3020" s="15">
        <v>1</v>
      </c>
      <c r="X3020" s="15" t="s">
        <v>294</v>
      </c>
      <c r="Y3020" s="15" t="s">
        <v>18579</v>
      </c>
      <c r="Z3020" s="25" t="s">
        <v>147</v>
      </c>
      <c r="AB3020" s="20" t="s">
        <v>333</v>
      </c>
      <c r="AC3020" s="21" t="s">
        <v>18580</v>
      </c>
      <c r="AD3020" s="27" t="s">
        <v>18581</v>
      </c>
      <c r="AE3020" s="21" t="s">
        <v>18582</v>
      </c>
      <c r="AF3020" s="21" t="s">
        <v>18583</v>
      </c>
      <c r="AG3020" s="22">
        <f t="shared" si="300"/>
        <v>0.61290322580645162</v>
      </c>
      <c r="AH3020" s="15" t="str">
        <f t="shared" si="302"/>
        <v/>
      </c>
      <c r="AI3020" s="22" t="e">
        <f>VLOOKUP(A3020,'[1]Deals (investment)'!$B$2:$Z$1497,1,FALSE)</f>
        <v>#N/A</v>
      </c>
      <c r="AJ3020" s="22" t="e">
        <f>VLOOKUP(A3020,'[1]Deals (investment)'!$B$2:$Z$870,15,FALSE)</f>
        <v>#N/A</v>
      </c>
      <c r="AK3020" s="17" t="e">
        <f>VLOOKUP(A3020,'[1]Deals (Exits)'!B:B,1,FALSE)</f>
        <v>#N/A</v>
      </c>
      <c r="AL3020" s="23">
        <f>VLOOKUP(G3020,[1]Lookups!$V$3:$Y$197,4,FALSE)</f>
        <v>0</v>
      </c>
      <c r="AM3020" s="17" t="str">
        <f>VLOOKUP(X3020,[1]Lookups!$B$3:$C$200,2,FALSE)</f>
        <v>Health &amp; Pharmaceuticals</v>
      </c>
      <c r="AN3020" s="17" t="e">
        <f>VLOOKUP(R3020,[1]Lookups!$H$3:$I$69,2,FALSE)</f>
        <v>#N/A</v>
      </c>
      <c r="AO3020" s="17"/>
      <c r="AP3020" s="17"/>
      <c r="AQ3020" s="18"/>
      <c r="AR3020" s="18"/>
      <c r="AS3020" s="17"/>
      <c r="AT3020" s="17"/>
      <c r="AU3020" s="18"/>
      <c r="AV3020" s="17"/>
      <c r="AW3020" s="17"/>
      <c r="AX3020" s="17"/>
      <c r="AY3020" s="17"/>
      <c r="AZ3020" s="17"/>
      <c r="BA3020" s="17"/>
      <c r="BB3020" s="17"/>
      <c r="BC3020" s="17"/>
      <c r="BD3020" s="17"/>
      <c r="BE3020" s="17"/>
      <c r="BF3020" s="17"/>
      <c r="BG3020" s="17"/>
      <c r="BH3020" s="17"/>
      <c r="BI3020" s="17"/>
      <c r="BJ3020" s="17"/>
      <c r="BK3020" s="17"/>
      <c r="BL3020" s="17"/>
      <c r="BM3020" s="17"/>
      <c r="BN3020" s="15"/>
      <c r="BO3020" s="15"/>
      <c r="BP3020" s="22"/>
      <c r="BQ3020" s="15"/>
      <c r="BR3020" s="15"/>
      <c r="BS3020" s="15"/>
      <c r="BT3020" s="15"/>
      <c r="BU3020" s="15"/>
      <c r="BV3020" s="15"/>
      <c r="BW3020" s="15"/>
      <c r="BX3020" s="15"/>
      <c r="BY3020" s="15"/>
      <c r="BZ3020" s="15"/>
      <c r="CA3020" s="15"/>
      <c r="CB3020" s="15"/>
      <c r="CC3020" s="15"/>
      <c r="CD3020" s="15"/>
      <c r="CE3020" s="15"/>
      <c r="CF3020" s="15"/>
      <c r="CG3020" s="15"/>
      <c r="CH3020" s="15"/>
      <c r="CI3020" s="15"/>
      <c r="CJ3020" s="15"/>
    </row>
    <row r="3021" spans="1:118" ht="25.5">
      <c r="A3021" s="25" t="s">
        <v>18584</v>
      </c>
      <c r="B3021" s="15" t="s">
        <v>18436</v>
      </c>
      <c r="C3021" s="15" t="s">
        <v>58</v>
      </c>
      <c r="D3021" s="16">
        <v>2007</v>
      </c>
      <c r="E3021" s="26" t="s">
        <v>18437</v>
      </c>
      <c r="F3021" s="26" t="s">
        <v>110</v>
      </c>
      <c r="G3021" s="26" t="s">
        <v>103</v>
      </c>
      <c r="H3021" s="26"/>
      <c r="I3021" s="15" t="s">
        <v>103</v>
      </c>
      <c r="J3021" s="26"/>
      <c r="K3021" s="17">
        <f t="shared" si="291"/>
        <v>0</v>
      </c>
      <c r="L3021" s="15"/>
      <c r="M3021" s="18">
        <f t="shared" si="301"/>
        <v>0</v>
      </c>
      <c r="N3021" s="15" t="s">
        <v>18585</v>
      </c>
      <c r="O3021" s="15"/>
      <c r="P3021" s="15"/>
      <c r="Q3021" s="24">
        <v>43663</v>
      </c>
      <c r="R3021" s="15" t="s">
        <v>809</v>
      </c>
      <c r="S3021" s="19" t="s">
        <v>144</v>
      </c>
      <c r="T3021" s="15" t="s">
        <v>110</v>
      </c>
      <c r="U3021" s="17" t="s">
        <v>110</v>
      </c>
      <c r="V3021" s="15" t="s">
        <v>18439</v>
      </c>
      <c r="W3021" s="15">
        <v>0</v>
      </c>
      <c r="X3021" s="15" t="s">
        <v>538</v>
      </c>
      <c r="Y3021" s="15" t="s">
        <v>2557</v>
      </c>
      <c r="AA3021" s="25" t="s">
        <v>110</v>
      </c>
      <c r="AB3021" s="20" t="s">
        <v>333</v>
      </c>
      <c r="AC3021" s="15" t="s">
        <v>110</v>
      </c>
      <c r="AD3021" s="15" t="s">
        <v>110</v>
      </c>
      <c r="AE3021" s="15" t="s">
        <v>110</v>
      </c>
      <c r="AF3021" s="15" t="s">
        <v>110</v>
      </c>
      <c r="AG3021" s="22">
        <f t="shared" si="300"/>
        <v>0.80645161290322576</v>
      </c>
      <c r="AH3021" s="15" t="str">
        <f t="shared" si="302"/>
        <v/>
      </c>
      <c r="AI3021" s="22" t="str">
        <f>VLOOKUP(A3021,'[1]Deals (investment)'!$B$2:$Z$1497,1,FALSE)</f>
        <v>Africado</v>
      </c>
      <c r="AJ3021" s="22" t="e">
        <f>VLOOKUP(A3021,'[1]Deals (investment)'!$B$2:$Z$870,15,FALSE)</f>
        <v>#N/A</v>
      </c>
      <c r="AK3021" s="17" t="e">
        <f>VLOOKUP(A3021,'[1]Deals (Exits)'!B:B,1,FALSE)</f>
        <v>#N/A</v>
      </c>
      <c r="AL3021" s="23">
        <f>VLOOKUP(G3021,[1]Lookups!$V$3:$Y$197,4,FALSE)</f>
        <v>0</v>
      </c>
      <c r="AM3021" s="17"/>
      <c r="AN3021" s="17" t="str">
        <f>VLOOKUP(R3021,[1]Lookups!$H$3:$I$69,2,FALSE)</f>
        <v>6. Private Equity</v>
      </c>
      <c r="AO3021" s="17"/>
      <c r="AP3021" s="17"/>
      <c r="AQ3021" s="18"/>
      <c r="AR3021" s="18"/>
      <c r="AS3021" s="17"/>
      <c r="AT3021" s="17"/>
      <c r="AU3021" s="18"/>
      <c r="AV3021" s="17"/>
      <c r="AW3021" s="17"/>
      <c r="AX3021" s="17"/>
      <c r="AY3021" s="17"/>
      <c r="AZ3021" s="17"/>
      <c r="BA3021" s="17"/>
      <c r="BB3021" s="17"/>
      <c r="BC3021" s="17"/>
      <c r="BD3021" s="17"/>
      <c r="BE3021" s="17"/>
      <c r="BF3021" s="17"/>
      <c r="BG3021" s="17"/>
      <c r="BH3021" s="17"/>
      <c r="BI3021" s="17"/>
      <c r="BJ3021" s="17"/>
      <c r="BK3021" s="17"/>
      <c r="BL3021" s="17"/>
      <c r="BM3021" s="17"/>
      <c r="BN3021" s="15"/>
      <c r="BO3021" s="15"/>
      <c r="BP3021" s="22"/>
      <c r="BQ3021" s="15"/>
      <c r="BR3021" s="15"/>
      <c r="BS3021" s="15"/>
      <c r="BT3021" s="15"/>
      <c r="BU3021" s="15"/>
      <c r="BV3021" s="15"/>
      <c r="BW3021" s="15"/>
      <c r="BX3021" s="15"/>
      <c r="BY3021" s="15"/>
      <c r="BZ3021" s="15"/>
      <c r="CA3021" s="15"/>
      <c r="CB3021" s="15"/>
      <c r="CC3021" s="15"/>
      <c r="CD3021" s="15"/>
      <c r="CE3021" s="15"/>
      <c r="CF3021" s="15"/>
      <c r="CG3021" s="15"/>
      <c r="CH3021" s="15"/>
      <c r="CI3021" s="15"/>
      <c r="CJ3021" s="15"/>
    </row>
    <row r="3022" spans="1:118" ht="25.5">
      <c r="A3022" s="15" t="s">
        <v>18586</v>
      </c>
      <c r="B3022" s="15" t="s">
        <v>18587</v>
      </c>
      <c r="C3022" s="15" t="s">
        <v>58</v>
      </c>
      <c r="D3022" s="16">
        <v>2004</v>
      </c>
      <c r="E3022" s="26" t="s">
        <v>1472</v>
      </c>
      <c r="F3022" s="26" t="s">
        <v>110</v>
      </c>
      <c r="G3022" s="26" t="s">
        <v>91</v>
      </c>
      <c r="H3022" s="26"/>
      <c r="I3022" s="15" t="s">
        <v>91</v>
      </c>
      <c r="J3022" s="26"/>
      <c r="K3022" s="17">
        <f t="shared" si="291"/>
        <v>0</v>
      </c>
      <c r="L3022" s="15"/>
      <c r="M3022" s="18">
        <f t="shared" si="301"/>
        <v>0</v>
      </c>
      <c r="N3022" s="15" t="s">
        <v>18588</v>
      </c>
      <c r="O3022" s="15"/>
      <c r="P3022" s="15"/>
      <c r="Q3022" s="15"/>
      <c r="R3022" s="15"/>
      <c r="S3022" s="19"/>
      <c r="T3022" s="15"/>
      <c r="U3022" s="17"/>
      <c r="V3022" s="15" t="s">
        <v>18589</v>
      </c>
      <c r="W3022" s="15">
        <v>0</v>
      </c>
      <c r="X3022" s="15" t="s">
        <v>158</v>
      </c>
      <c r="Y3022" s="15" t="s">
        <v>18590</v>
      </c>
      <c r="AB3022" s="20" t="s">
        <v>121</v>
      </c>
      <c r="AC3022" s="27" t="s">
        <v>18591</v>
      </c>
      <c r="AD3022" s="27" t="s">
        <v>18592</v>
      </c>
      <c r="AE3022" s="21" t="s">
        <v>18593</v>
      </c>
      <c r="AF3022" s="27" t="s">
        <v>18594</v>
      </c>
      <c r="AG3022" s="22">
        <f t="shared" si="300"/>
        <v>0.61290322580645162</v>
      </c>
      <c r="AH3022" s="15" t="str">
        <f t="shared" si="302"/>
        <v/>
      </c>
      <c r="AI3022" s="22" t="str">
        <f>VLOOKUP(A3022,'[1]Deals (investment)'!$B$2:$Z$1497,1,FALSE)</f>
        <v>AllLife</v>
      </c>
      <c r="AJ3022" s="22"/>
      <c r="AK3022" s="17" t="e">
        <f>VLOOKUP(A3022,'[1]Deals (Exits)'!B:B,1,FALSE)</f>
        <v>#N/A</v>
      </c>
      <c r="AL3022" s="23">
        <f>VLOOKUP(G3022,[1]Lookups!$V$3:$Y$197,4,FALSE)</f>
        <v>0</v>
      </c>
      <c r="AM3022" s="17" t="str">
        <f>VLOOKUP(X3022,[1]Lookups!$B$3:$C$200,2,FALSE)</f>
        <v>Financial Services</v>
      </c>
      <c r="AN3022" s="17" t="e">
        <f>VLOOKUP(R3022,[1]Lookups!$H$3:$I$69,2,FALSE)</f>
        <v>#N/A</v>
      </c>
      <c r="AO3022" s="17"/>
      <c r="AP3022" s="17"/>
      <c r="AQ3022" s="18"/>
      <c r="AR3022" s="18"/>
      <c r="AS3022" s="17"/>
      <c r="AT3022" s="17"/>
      <c r="AU3022" s="18"/>
      <c r="AV3022" s="17"/>
      <c r="AW3022" s="17"/>
      <c r="AX3022" s="17"/>
      <c r="AY3022" s="17"/>
      <c r="AZ3022" s="17"/>
      <c r="BA3022" s="17"/>
      <c r="BB3022" s="17"/>
      <c r="BC3022" s="17"/>
      <c r="BD3022" s="17"/>
      <c r="BE3022" s="17"/>
      <c r="BF3022" s="17"/>
      <c r="BG3022" s="17"/>
      <c r="BH3022" s="17"/>
      <c r="BI3022" s="17"/>
      <c r="BJ3022" s="17"/>
      <c r="BK3022" s="17"/>
      <c r="BL3022" s="17"/>
      <c r="BM3022" s="17"/>
      <c r="BN3022" s="15"/>
      <c r="BO3022" s="15"/>
      <c r="BP3022" s="22"/>
      <c r="BQ3022" s="15"/>
      <c r="BR3022" s="15"/>
      <c r="BS3022" s="15"/>
      <c r="BT3022" s="15"/>
      <c r="BU3022" s="15"/>
      <c r="BV3022" s="15"/>
      <c r="BW3022" s="15"/>
      <c r="BX3022" s="15"/>
      <c r="BY3022" s="15"/>
      <c r="BZ3022" s="15"/>
      <c r="CA3022" s="15"/>
      <c r="CB3022" s="15"/>
      <c r="CC3022" s="15"/>
      <c r="CD3022" s="15"/>
      <c r="CE3022" s="15"/>
      <c r="CF3022" s="15"/>
      <c r="CG3022" s="15"/>
      <c r="CH3022" s="15"/>
      <c r="CI3022" s="15"/>
      <c r="CJ3022" s="15"/>
      <c r="DM3022">
        <v>2708</v>
      </c>
    </row>
    <row r="3023" spans="1:118" ht="12.75">
      <c r="A3023" s="25" t="s">
        <v>18595</v>
      </c>
      <c r="B3023" s="25" t="s">
        <v>18596</v>
      </c>
      <c r="C3023" s="25" t="s">
        <v>58</v>
      </c>
      <c r="D3023" s="91">
        <v>2012</v>
      </c>
      <c r="E3023" s="25" t="s">
        <v>90</v>
      </c>
      <c r="F3023" s="25"/>
      <c r="G3023" s="25" t="s">
        <v>91</v>
      </c>
      <c r="H3023" s="25"/>
      <c r="I3023" s="25" t="s">
        <v>91</v>
      </c>
      <c r="J3023" s="25"/>
      <c r="K3023" s="17">
        <f t="shared" si="291"/>
        <v>0</v>
      </c>
      <c r="L3023" s="25"/>
      <c r="M3023" s="18">
        <f t="shared" si="301"/>
        <v>0</v>
      </c>
      <c r="N3023" s="25"/>
      <c r="O3023" s="25"/>
      <c r="P3023" s="25"/>
      <c r="Q3023" s="25"/>
      <c r="R3023" s="25"/>
      <c r="S3023" s="93"/>
      <c r="T3023" s="25"/>
      <c r="U3023" s="93"/>
      <c r="V3023" s="25" t="s">
        <v>18597</v>
      </c>
      <c r="W3023" s="25"/>
      <c r="X3023" s="15" t="s">
        <v>294</v>
      </c>
      <c r="Y3023" s="25"/>
      <c r="Z3023" s="25"/>
      <c r="AA3023" s="25"/>
      <c r="AB3023" s="32">
        <v>44237</v>
      </c>
      <c r="AC3023" s="36" t="s">
        <v>18598</v>
      </c>
      <c r="AD3023" s="36" t="s">
        <v>18599</v>
      </c>
      <c r="AE3023" s="36" t="s">
        <v>18600</v>
      </c>
      <c r="AF3023" s="36" t="s">
        <v>18601</v>
      </c>
      <c r="AG3023" s="22">
        <f t="shared" ref="AG3023:AG3028" si="303">COUNTA(B3022:AF3022)/(COUNTA(B3022:AF3022)+COUNTBLANK(B3022:AF3022))</f>
        <v>0.61290322580645162</v>
      </c>
      <c r="AH3023" s="15" t="str">
        <f t="shared" si="302"/>
        <v/>
      </c>
      <c r="AI3023" s="22" t="e">
        <f>VLOOKUP(A3023,'[1]Deals (investment)'!$B$2:$Z$1497,1,FALSE)</f>
        <v>#N/A</v>
      </c>
      <c r="AJ3023" s="22" t="e">
        <f>VLOOKUP(A3023,'[1]Deals (investment)'!$B$2:$Z$870,15,FALSE)</f>
        <v>#N/A</v>
      </c>
      <c r="AK3023" s="17" t="e">
        <f>VLOOKUP(A3023,'[1]Deals (Exits)'!B:B,1,FALSE)</f>
        <v>#N/A</v>
      </c>
      <c r="AL3023" s="23">
        <f>VLOOKUP(G3023,[1]Lookups!$V$3:$Y$197,4,FALSE)</f>
        <v>0</v>
      </c>
      <c r="AM3023" s="17" t="str">
        <f>VLOOKUP(X3023,[1]Lookups!$B$3:$C$200,2,FALSE)</f>
        <v>Health &amp; Pharmaceuticals</v>
      </c>
      <c r="AN3023" s="17" t="e">
        <f>VLOOKUP(R3023,[1]Lookups!$H$3:$I$69,2,FALSE)</f>
        <v>#N/A</v>
      </c>
      <c r="AO3023" s="17"/>
      <c r="AP3023" s="17"/>
      <c r="AQ3023" s="18"/>
      <c r="AR3023" s="18"/>
      <c r="AS3023" s="17"/>
      <c r="AT3023" s="17"/>
      <c r="AU3023" s="18"/>
      <c r="AV3023" s="17"/>
      <c r="AW3023" s="17"/>
      <c r="AX3023" s="17"/>
      <c r="AY3023" s="17"/>
      <c r="AZ3023" s="17"/>
      <c r="BA3023" s="17"/>
      <c r="BB3023" s="17"/>
      <c r="BC3023" s="17"/>
      <c r="BD3023" s="17"/>
      <c r="BE3023" s="17"/>
      <c r="BF3023" s="17"/>
      <c r="BG3023" s="17"/>
      <c r="BH3023" s="17"/>
      <c r="BI3023" s="17"/>
      <c r="BJ3023" s="17"/>
      <c r="BK3023" s="17"/>
      <c r="BL3023" s="17"/>
      <c r="BM3023" s="17"/>
      <c r="BN3023" s="15"/>
      <c r="BO3023" s="15"/>
      <c r="BP3023" s="22"/>
      <c r="BQ3023" s="15"/>
      <c r="BR3023" s="15"/>
      <c r="BS3023" s="15"/>
      <c r="BT3023" s="15"/>
      <c r="BU3023" s="15"/>
      <c r="BV3023" s="15"/>
      <c r="BW3023" s="15"/>
      <c r="BX3023" s="15"/>
      <c r="BY3023" s="15"/>
      <c r="BZ3023" s="15"/>
      <c r="CA3023" s="15"/>
      <c r="CB3023" s="15"/>
      <c r="CC3023" s="15"/>
      <c r="CD3023" s="15"/>
      <c r="CE3023" s="15"/>
      <c r="CF3023" s="15"/>
      <c r="CG3023" s="15"/>
      <c r="CH3023" s="15"/>
      <c r="CI3023" s="15"/>
      <c r="CJ3023" s="15"/>
    </row>
    <row r="3024" spans="1:118" ht="12.75">
      <c r="A3024" s="25" t="s">
        <v>18602</v>
      </c>
      <c r="B3024" s="25" t="s">
        <v>18603</v>
      </c>
      <c r="C3024" s="25" t="s">
        <v>58</v>
      </c>
      <c r="D3024" s="91">
        <v>2016</v>
      </c>
      <c r="E3024" s="25" t="s">
        <v>90</v>
      </c>
      <c r="F3024" s="25"/>
      <c r="G3024" s="25" t="s">
        <v>91</v>
      </c>
      <c r="H3024" s="25"/>
      <c r="I3024" s="25" t="s">
        <v>91</v>
      </c>
      <c r="J3024" s="25"/>
      <c r="K3024" s="17">
        <f t="shared" si="291"/>
        <v>0</v>
      </c>
      <c r="L3024" s="25"/>
      <c r="M3024" s="18">
        <f t="shared" si="301"/>
        <v>0</v>
      </c>
      <c r="N3024" s="25"/>
      <c r="O3024" s="25"/>
      <c r="P3024" s="25"/>
      <c r="Q3024" s="25"/>
      <c r="R3024" s="25"/>
      <c r="S3024" s="93"/>
      <c r="T3024" s="25"/>
      <c r="U3024" s="93"/>
      <c r="V3024" s="25" t="s">
        <v>18604</v>
      </c>
      <c r="W3024" s="25"/>
      <c r="X3024" s="15" t="s">
        <v>294</v>
      </c>
      <c r="Y3024" s="25"/>
      <c r="Z3024" s="25"/>
      <c r="AA3024" s="25"/>
      <c r="AB3024" s="25" t="s">
        <v>136</v>
      </c>
      <c r="AC3024" s="36" t="s">
        <v>18605</v>
      </c>
      <c r="AD3024" s="36" t="s">
        <v>18606</v>
      </c>
      <c r="AE3024" s="36" t="s">
        <v>18607</v>
      </c>
      <c r="AF3024" s="36" t="s">
        <v>18608</v>
      </c>
      <c r="AG3024" s="22">
        <f t="shared" si="303"/>
        <v>0.4838709677419355</v>
      </c>
      <c r="AH3024" s="15" t="str">
        <f t="shared" si="302"/>
        <v/>
      </c>
      <c r="AI3024" s="22" t="e">
        <f>VLOOKUP(A3024,'[1]Deals (investment)'!$B$2:$Z$1497,1,FALSE)</f>
        <v>#N/A</v>
      </c>
      <c r="AJ3024" s="22" t="e">
        <f>VLOOKUP(A3024,'[1]Deals (investment)'!$B$2:$Z$870,15,FALSE)</f>
        <v>#N/A</v>
      </c>
      <c r="AK3024" s="17" t="e">
        <f>VLOOKUP(A3024,'[1]Deals (Exits)'!B:B,1,FALSE)</f>
        <v>#N/A</v>
      </c>
      <c r="AL3024" s="23">
        <f>VLOOKUP(G3024,[1]Lookups!$V$3:$Y$197,4,FALSE)</f>
        <v>0</v>
      </c>
      <c r="AM3024" s="17" t="str">
        <f>VLOOKUP(X3024,[1]Lookups!$B$3:$C$200,2,FALSE)</f>
        <v>Health &amp; Pharmaceuticals</v>
      </c>
      <c r="AN3024" s="17" t="e">
        <f>VLOOKUP(R3024,[1]Lookups!$H$3:$I$69,2,FALSE)</f>
        <v>#N/A</v>
      </c>
      <c r="AO3024" s="17"/>
      <c r="AP3024" s="17"/>
      <c r="AQ3024" s="18"/>
      <c r="AR3024" s="18"/>
      <c r="AS3024" s="17"/>
      <c r="AT3024" s="17"/>
      <c r="AU3024" s="18"/>
      <c r="AV3024" s="17"/>
      <c r="AW3024" s="17"/>
      <c r="AX3024" s="17"/>
      <c r="AY3024" s="17"/>
      <c r="AZ3024" s="17"/>
      <c r="BA3024" s="17"/>
      <c r="BB3024" s="17"/>
      <c r="BC3024" s="17"/>
      <c r="BD3024" s="17"/>
      <c r="BE3024" s="17"/>
      <c r="BF3024" s="17"/>
      <c r="BG3024" s="17"/>
      <c r="BH3024" s="17"/>
      <c r="BI3024" s="17"/>
      <c r="BJ3024" s="17"/>
      <c r="BK3024" s="17"/>
      <c r="BL3024" s="17"/>
      <c r="BM3024" s="17"/>
      <c r="BN3024" s="15"/>
      <c r="BO3024" s="15"/>
      <c r="BP3024" s="22"/>
      <c r="BQ3024" s="15"/>
      <c r="BR3024" s="15"/>
      <c r="BS3024" s="15"/>
      <c r="BT3024" s="15"/>
      <c r="BU3024" s="15"/>
      <c r="BV3024" s="15"/>
      <c r="BW3024" s="15"/>
      <c r="BX3024" s="15"/>
      <c r="BY3024" s="15"/>
      <c r="BZ3024" s="15"/>
      <c r="CA3024" s="15"/>
      <c r="CB3024" s="15"/>
      <c r="CC3024" s="15"/>
      <c r="CD3024" s="15"/>
      <c r="CE3024" s="15"/>
      <c r="CF3024" s="15"/>
      <c r="CG3024" s="15"/>
      <c r="CH3024" s="15"/>
      <c r="CI3024" s="15"/>
      <c r="CJ3024" s="15"/>
    </row>
    <row r="3025" spans="1:117" ht="12.75">
      <c r="A3025" s="15" t="s">
        <v>18609</v>
      </c>
      <c r="B3025" s="15" t="s">
        <v>18610</v>
      </c>
      <c r="C3025" s="15" t="s">
        <v>58</v>
      </c>
      <c r="D3025" s="16">
        <v>2015</v>
      </c>
      <c r="E3025" s="26" t="s">
        <v>128</v>
      </c>
      <c r="F3025" s="26" t="s">
        <v>110</v>
      </c>
      <c r="G3025" s="26" t="s">
        <v>129</v>
      </c>
      <c r="H3025" s="26"/>
      <c r="I3025" s="15" t="s">
        <v>129</v>
      </c>
      <c r="J3025" s="26"/>
      <c r="K3025" s="17">
        <f t="shared" si="291"/>
        <v>0</v>
      </c>
      <c r="L3025" s="15"/>
      <c r="M3025" s="18">
        <f t="shared" si="301"/>
        <v>0</v>
      </c>
      <c r="N3025" s="15" t="s">
        <v>18611</v>
      </c>
      <c r="O3025" s="15"/>
      <c r="P3025" s="15"/>
      <c r="Q3025" s="24">
        <v>43089</v>
      </c>
      <c r="R3025" s="15" t="s">
        <v>375</v>
      </c>
      <c r="S3025" s="19"/>
      <c r="T3025" s="15"/>
      <c r="U3025" s="17"/>
      <c r="V3025" s="15" t="s">
        <v>18612</v>
      </c>
      <c r="W3025" s="15">
        <v>1</v>
      </c>
      <c r="X3025" s="15" t="s">
        <v>538</v>
      </c>
      <c r="Y3025" s="15"/>
      <c r="AB3025" s="20" t="s">
        <v>286</v>
      </c>
      <c r="AC3025" s="21" t="s">
        <v>18613</v>
      </c>
      <c r="AD3025" s="27" t="s">
        <v>18614</v>
      </c>
      <c r="AE3025" s="15" t="s">
        <v>110</v>
      </c>
      <c r="AF3025" s="21" t="s">
        <v>18615</v>
      </c>
      <c r="AG3025" s="22">
        <f t="shared" si="303"/>
        <v>0.4838709677419355</v>
      </c>
      <c r="AH3025" s="15" t="str">
        <f t="shared" si="302"/>
        <v/>
      </c>
      <c r="AI3025" s="22" t="e">
        <f>VLOOKUP(A3025,'[1]Deals (investment)'!$B$2:$Z$1497,1,FALSE)</f>
        <v>#N/A</v>
      </c>
      <c r="AJ3025" s="22" t="e">
        <f>VLOOKUP(A3025,'[1]Deals (investment)'!$B$2:$Z$870,15,FALSE)</f>
        <v>#N/A</v>
      </c>
      <c r="AK3025" s="17" t="e">
        <f>VLOOKUP(A3025,'[1]Deals (Exits)'!B:B,1,FALSE)</f>
        <v>#N/A</v>
      </c>
      <c r="AL3025" s="23">
        <f>VLOOKUP(G3025,[1]Lookups!$V$3:$Y$197,4,FALSE)</f>
        <v>0</v>
      </c>
      <c r="AM3025" s="17" t="str">
        <f>VLOOKUP(X3025,[1]Lookups!$B$3:$C$200,2,FALSE)</f>
        <v>Agriculture</v>
      </c>
      <c r="AN3025" s="17" t="str">
        <f>VLOOKUP(R3025,[1]Lookups!$H$3:$I$69,2,FALSE)</f>
        <v>2. Seed</v>
      </c>
      <c r="AO3025" s="17"/>
      <c r="AP3025" s="17"/>
      <c r="AQ3025" s="18"/>
      <c r="AR3025" s="18"/>
      <c r="AS3025" s="17"/>
      <c r="AT3025" s="17"/>
      <c r="AU3025" s="18"/>
      <c r="AV3025" s="17"/>
      <c r="AW3025" s="17"/>
      <c r="AX3025" s="17"/>
      <c r="AY3025" s="17"/>
      <c r="AZ3025" s="17"/>
      <c r="BA3025" s="17"/>
      <c r="BB3025" s="17"/>
      <c r="BC3025" s="17"/>
      <c r="BD3025" s="17"/>
      <c r="BE3025" s="17"/>
      <c r="BF3025" s="17"/>
      <c r="BG3025" s="17"/>
      <c r="BH3025" s="17"/>
      <c r="BI3025" s="17"/>
      <c r="BJ3025" s="17"/>
      <c r="BK3025" s="17"/>
      <c r="BL3025" s="17"/>
      <c r="BM3025" s="17"/>
      <c r="BN3025" s="15"/>
      <c r="BO3025" s="15"/>
      <c r="BP3025" s="22"/>
      <c r="BQ3025" s="15"/>
      <c r="BR3025" s="15"/>
      <c r="BS3025" s="15"/>
      <c r="BT3025" s="15"/>
      <c r="BU3025" s="15"/>
      <c r="BV3025" s="15"/>
      <c r="BW3025" s="15"/>
      <c r="BX3025" s="15"/>
      <c r="BY3025" s="15"/>
      <c r="BZ3025" s="15"/>
      <c r="CA3025" s="15"/>
      <c r="CB3025" s="15"/>
      <c r="CC3025" s="15"/>
      <c r="CD3025" s="15"/>
      <c r="CE3025" s="15"/>
      <c r="CF3025" s="15"/>
      <c r="CG3025" s="15"/>
      <c r="CH3025" s="15"/>
      <c r="CI3025" s="15"/>
      <c r="CJ3025" s="15"/>
    </row>
    <row r="3026" spans="1:117" ht="12.75">
      <c r="A3026" s="15" t="s">
        <v>18616</v>
      </c>
      <c r="B3026" s="15" t="s">
        <v>18617</v>
      </c>
      <c r="C3026" s="15" t="s">
        <v>58</v>
      </c>
      <c r="D3026" s="16">
        <v>1998</v>
      </c>
      <c r="E3026" s="26" t="s">
        <v>117</v>
      </c>
      <c r="F3026" s="26" t="s">
        <v>110</v>
      </c>
      <c r="G3026" s="26" t="s">
        <v>118</v>
      </c>
      <c r="H3026" s="26"/>
      <c r="I3026" s="15" t="s">
        <v>118</v>
      </c>
      <c r="J3026" s="26"/>
      <c r="K3026" s="17">
        <f t="shared" si="291"/>
        <v>0</v>
      </c>
      <c r="L3026" s="15"/>
      <c r="M3026" s="18">
        <f t="shared" si="301"/>
        <v>0</v>
      </c>
      <c r="N3026" s="15" t="s">
        <v>18618</v>
      </c>
      <c r="O3026" s="15"/>
      <c r="P3026" s="15"/>
      <c r="Q3026" s="24" t="e">
        <f ca="1">_xludf.MAXIFS('[1]Deals (investment)'!A:A,'[1]Deals (investment)'!B:B,A3026)</f>
        <v>#NAME?</v>
      </c>
      <c r="R3026" s="15" t="s">
        <v>5214</v>
      </c>
      <c r="S3026" s="19" t="s">
        <v>144</v>
      </c>
      <c r="T3026" s="15"/>
      <c r="U3026" s="17"/>
      <c r="V3026" s="15" t="s">
        <v>18619</v>
      </c>
      <c r="W3026" s="15">
        <v>0</v>
      </c>
      <c r="X3026" s="15" t="s">
        <v>538</v>
      </c>
      <c r="Y3026" s="15" t="s">
        <v>18620</v>
      </c>
      <c r="AA3026" s="25" t="s">
        <v>110</v>
      </c>
      <c r="AB3026" s="20" t="s">
        <v>136</v>
      </c>
      <c r="AC3026" s="27" t="s">
        <v>18621</v>
      </c>
      <c r="AD3026" s="27" t="s">
        <v>18622</v>
      </c>
      <c r="AE3026" s="21" t="s">
        <v>18623</v>
      </c>
      <c r="AF3026" s="21" t="s">
        <v>18624</v>
      </c>
      <c r="AG3026" s="22">
        <f t="shared" si="303"/>
        <v>0.64516129032258063</v>
      </c>
      <c r="AH3026" s="15" t="str">
        <f t="shared" si="302"/>
        <v/>
      </c>
      <c r="AI3026" s="22" t="str">
        <f>VLOOKUP(A3026,'[1]Deals (investment)'!$B$2:$Z$1497,1,FALSE)</f>
        <v>Crop Nutrition Laboratory Services (Cropnuts)</v>
      </c>
      <c r="AJ3026" s="22" t="e">
        <f>VLOOKUP(A3026,'[1]Deals (investment)'!$B$2:$Z$870,15,FALSE)</f>
        <v>#N/A</v>
      </c>
      <c r="AK3026" s="17" t="e">
        <f>VLOOKUP(A3026,'[1]Deals (Exits)'!B:B,1,FALSE)</f>
        <v>#N/A</v>
      </c>
      <c r="AL3026" s="23">
        <f>VLOOKUP(G3026,[1]Lookups!$V$3:$Y$197,4,FALSE)</f>
        <v>0</v>
      </c>
      <c r="AM3026" s="17" t="str">
        <f>VLOOKUP(X3026,[1]Lookups!$B$3:$C$200,2,FALSE)</f>
        <v>Agriculture</v>
      </c>
      <c r="AN3026" s="17" t="e">
        <f>VLOOKUP(R3026,[1]Lookups!$H$3:$I$69,2,FALSE)</f>
        <v>#N/A</v>
      </c>
      <c r="AO3026" s="17"/>
      <c r="AP3026" s="17"/>
      <c r="AQ3026" s="18"/>
      <c r="AR3026" s="18"/>
      <c r="AS3026" s="17"/>
      <c r="AT3026" s="17"/>
      <c r="AU3026" s="18"/>
      <c r="AV3026" s="17"/>
      <c r="AW3026" s="17"/>
      <c r="AX3026" s="17"/>
      <c r="AY3026" s="17"/>
      <c r="AZ3026" s="17"/>
      <c r="BA3026" s="17"/>
      <c r="BB3026" s="17"/>
      <c r="BC3026" s="17"/>
      <c r="BD3026" s="17"/>
      <c r="BE3026" s="17"/>
      <c r="BF3026" s="17"/>
      <c r="BG3026" s="17"/>
      <c r="BH3026" s="17"/>
      <c r="BI3026" s="17"/>
      <c r="BJ3026" s="17"/>
      <c r="BK3026" s="17"/>
      <c r="BL3026" s="17"/>
      <c r="BM3026" s="17"/>
      <c r="BN3026" s="15"/>
      <c r="BO3026" s="15"/>
      <c r="BP3026" s="22"/>
      <c r="BQ3026" s="15"/>
      <c r="BR3026" s="15"/>
      <c r="BS3026" s="15"/>
      <c r="BT3026" s="15"/>
      <c r="BU3026" s="15"/>
      <c r="BV3026" s="15"/>
      <c r="BW3026" s="15"/>
      <c r="BX3026" s="15"/>
      <c r="BY3026" s="15"/>
      <c r="BZ3026" s="15"/>
      <c r="CA3026" s="15"/>
      <c r="CB3026" s="15"/>
      <c r="CC3026" s="15"/>
      <c r="CD3026" s="15"/>
      <c r="CE3026" s="15"/>
      <c r="CF3026" s="15"/>
      <c r="CG3026" s="15"/>
      <c r="CH3026" s="15"/>
      <c r="CI3026" s="15"/>
      <c r="CJ3026" s="15"/>
    </row>
    <row r="3027" spans="1:117" ht="12.75">
      <c r="A3027" s="15" t="s">
        <v>18625</v>
      </c>
      <c r="B3027" s="15" t="s">
        <v>18626</v>
      </c>
      <c r="C3027" s="15" t="s">
        <v>58</v>
      </c>
      <c r="D3027" s="16">
        <v>2019</v>
      </c>
      <c r="E3027" s="26" t="s">
        <v>128</v>
      </c>
      <c r="F3027" s="26" t="s">
        <v>110</v>
      </c>
      <c r="G3027" s="26" t="s">
        <v>129</v>
      </c>
      <c r="H3027" s="26"/>
      <c r="I3027" s="15" t="s">
        <v>129</v>
      </c>
      <c r="J3027" s="26"/>
      <c r="K3027" s="17">
        <f t="shared" si="291"/>
        <v>0</v>
      </c>
      <c r="L3027" s="15"/>
      <c r="M3027" s="18">
        <f t="shared" si="301"/>
        <v>0</v>
      </c>
      <c r="N3027" s="15"/>
      <c r="O3027" s="15"/>
      <c r="P3027" s="15"/>
      <c r="Q3027" s="15"/>
      <c r="R3027" s="15"/>
      <c r="S3027" s="19"/>
      <c r="T3027" s="15"/>
      <c r="U3027" s="17"/>
      <c r="V3027" s="15"/>
      <c r="W3027" s="15"/>
      <c r="X3027" s="15"/>
      <c r="Y3027" s="15"/>
      <c r="AB3027" s="20"/>
      <c r="AC3027" s="15"/>
      <c r="AD3027" s="15"/>
      <c r="AE3027" s="15"/>
      <c r="AF3027" s="15"/>
      <c r="AG3027" s="22">
        <f t="shared" ca="1" si="303"/>
        <v>0.74193548387096775</v>
      </c>
      <c r="AH3027" s="15" t="str">
        <f t="shared" si="302"/>
        <v/>
      </c>
      <c r="AI3027" s="22" t="e">
        <f>VLOOKUP(A3027,'[1]Deals (investment)'!$B$2:$Z$1497,1,FALSE)</f>
        <v>#N/A</v>
      </c>
      <c r="AJ3027" s="22" t="e">
        <f>VLOOKUP(A3027,'[1]Deals (investment)'!$B$2:$Z$870,15,FALSE)</f>
        <v>#N/A</v>
      </c>
      <c r="AK3027" s="17" t="e">
        <f>VLOOKUP(A3027,'[1]Deals (Exits)'!B:B,1,FALSE)</f>
        <v>#N/A</v>
      </c>
      <c r="AL3027" s="23">
        <f>VLOOKUP(G3027,[1]Lookups!$V$3:$Y$197,4,FALSE)</f>
        <v>0</v>
      </c>
      <c r="AM3027" s="17" t="e">
        <f>VLOOKUP(X3027,[1]Lookups!$B$3:$C$200,2,FALSE)</f>
        <v>#N/A</v>
      </c>
      <c r="AN3027" s="17" t="e">
        <f>VLOOKUP(R3027,[1]Lookups!$H$3:$I$69,2,FALSE)</f>
        <v>#N/A</v>
      </c>
      <c r="AO3027" s="17"/>
      <c r="AP3027" s="17"/>
      <c r="AQ3027" s="18"/>
      <c r="AR3027" s="18"/>
      <c r="AS3027" s="17"/>
      <c r="AT3027" s="17"/>
      <c r="AU3027" s="18"/>
      <c r="AV3027" s="17"/>
      <c r="AW3027" s="17"/>
      <c r="AX3027" s="17"/>
      <c r="AY3027" s="17"/>
      <c r="AZ3027" s="17"/>
      <c r="BA3027" s="17"/>
      <c r="BB3027" s="17"/>
      <c r="BC3027" s="17"/>
      <c r="BD3027" s="17"/>
      <c r="BE3027" s="17"/>
      <c r="BF3027" s="17"/>
      <c r="BG3027" s="17"/>
      <c r="BH3027" s="17"/>
      <c r="BI3027" s="17"/>
      <c r="BJ3027" s="17"/>
      <c r="BK3027" s="17"/>
      <c r="BL3027" s="17"/>
      <c r="BM3027" s="17"/>
      <c r="BN3027" s="15"/>
      <c r="BO3027" s="15"/>
      <c r="BP3027" s="22"/>
      <c r="BQ3027" s="15"/>
      <c r="BR3027" s="15"/>
      <c r="BS3027" s="15"/>
      <c r="BT3027" s="15"/>
      <c r="BU3027" s="15"/>
      <c r="BV3027" s="15"/>
      <c r="BW3027" s="15"/>
      <c r="BX3027" s="15"/>
      <c r="BY3027" s="15"/>
      <c r="BZ3027" s="15"/>
      <c r="CA3027" s="15"/>
      <c r="CB3027" s="15"/>
      <c r="CC3027" s="15"/>
      <c r="CD3027" s="15"/>
      <c r="CE3027" s="15"/>
      <c r="CF3027" s="15"/>
      <c r="CG3027" s="15"/>
      <c r="CH3027" s="15"/>
      <c r="CI3027" s="15"/>
      <c r="CJ3027" s="15"/>
    </row>
    <row r="3028" spans="1:117" ht="51">
      <c r="A3028" s="15" t="s">
        <v>18627</v>
      </c>
      <c r="B3028" s="15" t="s">
        <v>18628</v>
      </c>
      <c r="C3028" s="15" t="s">
        <v>58</v>
      </c>
      <c r="D3028" s="16">
        <v>2013</v>
      </c>
      <c r="E3028" s="26" t="s">
        <v>1472</v>
      </c>
      <c r="F3028" s="26" t="s">
        <v>18629</v>
      </c>
      <c r="G3028" s="26" t="s">
        <v>91</v>
      </c>
      <c r="H3028" s="26"/>
      <c r="I3028" s="15" t="s">
        <v>18630</v>
      </c>
      <c r="J3028" s="26"/>
      <c r="K3028" s="17">
        <f t="shared" si="291"/>
        <v>0</v>
      </c>
      <c r="L3028" s="15"/>
      <c r="M3028" s="18">
        <f t="shared" si="301"/>
        <v>0</v>
      </c>
      <c r="N3028" s="15" t="s">
        <v>18631</v>
      </c>
      <c r="O3028" s="15"/>
      <c r="P3028" s="15"/>
      <c r="Q3028" s="24" t="e">
        <f ca="1">_xludf.MAXIFS('[1]Deals (investment)'!A:A,'[1]Deals (investment)'!B:B,A3028)</f>
        <v>#NAME?</v>
      </c>
      <c r="R3028" s="15" t="s">
        <v>18632</v>
      </c>
      <c r="S3028" s="19">
        <v>1400000</v>
      </c>
      <c r="T3028" s="15" t="s">
        <v>132</v>
      </c>
      <c r="U3028" s="17">
        <v>2200000</v>
      </c>
      <c r="V3028" s="15" t="s">
        <v>18633</v>
      </c>
      <c r="W3028" s="15">
        <v>0</v>
      </c>
      <c r="X3028" s="15" t="s">
        <v>191</v>
      </c>
      <c r="Y3028" s="15"/>
      <c r="AB3028" s="20" t="s">
        <v>181</v>
      </c>
      <c r="AC3028" s="27" t="s">
        <v>18634</v>
      </c>
      <c r="AD3028" s="27" t="s">
        <v>18635</v>
      </c>
      <c r="AE3028" s="21" t="s">
        <v>18636</v>
      </c>
      <c r="AF3028" s="21" t="s">
        <v>18637</v>
      </c>
      <c r="AG3028" s="22">
        <f t="shared" si="303"/>
        <v>0.29032258064516131</v>
      </c>
      <c r="AH3028" s="15" t="str">
        <f t="shared" si="302"/>
        <v/>
      </c>
      <c r="AI3028" s="22" t="str">
        <f>VLOOKUP(A3028,'[1]Deals (investment)'!$B$2:$Z$1497,1,FALSE)</f>
        <v>Enko Education</v>
      </c>
      <c r="AJ3028" s="22">
        <f>VLOOKUP(A3028,'[1]Deals (investment)'!$B$2:$Z$870,15,FALSE)</f>
        <v>1</v>
      </c>
      <c r="AK3028" s="17" t="e">
        <f>VLOOKUP(A3028,'[1]Deals (Exits)'!B:B,1,FALSE)</f>
        <v>#N/A</v>
      </c>
      <c r="AL3028" s="23">
        <f>VLOOKUP(G3028,[1]Lookups!$V$3:$Y$197,4,FALSE)</f>
        <v>0</v>
      </c>
      <c r="AM3028" s="17" t="str">
        <f>VLOOKUP(X3028,[1]Lookups!$B$3:$C$200,2,FALSE)</f>
        <v>Education</v>
      </c>
      <c r="AN3028" s="17" t="str">
        <f>VLOOKUP(R3028,[1]Lookups!$H$3:$I$69,2,FALSE)</f>
        <v>3. Early Venture</v>
      </c>
      <c r="AO3028" s="17"/>
      <c r="AP3028" s="17"/>
      <c r="AQ3028" s="18"/>
      <c r="AR3028" s="18"/>
      <c r="AS3028" s="17"/>
      <c r="AT3028" s="17"/>
      <c r="AU3028" s="18"/>
      <c r="AV3028" s="17"/>
      <c r="AW3028" s="17"/>
      <c r="AX3028" s="17"/>
      <c r="AY3028" s="17"/>
      <c r="AZ3028" s="17"/>
      <c r="BA3028" s="17"/>
      <c r="BB3028" s="17"/>
      <c r="BC3028" s="17"/>
      <c r="BD3028" s="17"/>
      <c r="BE3028" s="17"/>
      <c r="BF3028" s="17"/>
      <c r="BG3028" s="17"/>
      <c r="BH3028" s="17"/>
      <c r="BI3028" s="17"/>
      <c r="BJ3028" s="17"/>
      <c r="BK3028" s="17"/>
      <c r="BL3028" s="17"/>
      <c r="BM3028" s="17"/>
      <c r="BN3028" s="15"/>
      <c r="BO3028" s="15"/>
      <c r="BP3028" s="22"/>
      <c r="BQ3028" s="15"/>
      <c r="BR3028" s="15"/>
      <c r="BS3028" s="15"/>
      <c r="BT3028" s="15"/>
      <c r="BU3028" s="15"/>
      <c r="BV3028" s="15"/>
      <c r="BW3028" s="15"/>
      <c r="BX3028" s="15"/>
      <c r="BY3028" s="15"/>
      <c r="BZ3028" s="15"/>
      <c r="CA3028" s="15"/>
      <c r="CB3028" s="15"/>
      <c r="CC3028" s="15"/>
      <c r="CD3028" s="15"/>
      <c r="CE3028" s="15"/>
      <c r="CF3028" s="15"/>
      <c r="CG3028" s="15"/>
      <c r="CH3028" s="15"/>
      <c r="CI3028" s="15"/>
      <c r="CJ3028" s="15"/>
      <c r="DM3028">
        <v>294</v>
      </c>
    </row>
    <row r="3029" spans="1:117" ht="12.75">
      <c r="A3029" s="25" t="s">
        <v>18638</v>
      </c>
      <c r="B3029" s="25" t="s">
        <v>18639</v>
      </c>
      <c r="C3029" s="25" t="s">
        <v>58</v>
      </c>
      <c r="D3029" s="91">
        <v>2010</v>
      </c>
      <c r="E3029" s="25" t="s">
        <v>3506</v>
      </c>
      <c r="F3029" s="25" t="s">
        <v>110</v>
      </c>
      <c r="G3029" s="25" t="s">
        <v>61</v>
      </c>
      <c r="H3029" s="25"/>
      <c r="I3029" s="25" t="s">
        <v>61</v>
      </c>
      <c r="J3029" s="25" t="s">
        <v>61</v>
      </c>
      <c r="K3029" s="17">
        <f t="shared" si="291"/>
        <v>0</v>
      </c>
      <c r="L3029" s="25"/>
      <c r="M3029" s="18">
        <f t="shared" si="301"/>
        <v>0</v>
      </c>
      <c r="N3029" s="25" t="s">
        <v>110</v>
      </c>
      <c r="O3029" s="25"/>
      <c r="P3029" s="25"/>
      <c r="Q3029" s="25" t="s">
        <v>110</v>
      </c>
      <c r="R3029" s="25" t="s">
        <v>110</v>
      </c>
      <c r="S3029" s="93" t="s">
        <v>110</v>
      </c>
      <c r="T3029" s="25" t="s">
        <v>110</v>
      </c>
      <c r="U3029" s="93" t="s">
        <v>110</v>
      </c>
      <c r="V3029" s="25" t="s">
        <v>18640</v>
      </c>
      <c r="W3029" s="25">
        <v>0</v>
      </c>
      <c r="X3029" s="15" t="s">
        <v>294</v>
      </c>
      <c r="Y3029" s="25" t="s">
        <v>18641</v>
      </c>
      <c r="Z3029" s="25" t="s">
        <v>147</v>
      </c>
      <c r="AA3029" s="25" t="s">
        <v>110</v>
      </c>
      <c r="AB3029" s="47" t="s">
        <v>286</v>
      </c>
      <c r="AC3029" s="36" t="s">
        <v>18642</v>
      </c>
      <c r="AD3029" s="36" t="s">
        <v>18643</v>
      </c>
      <c r="AE3029" s="36" t="s">
        <v>18644</v>
      </c>
      <c r="AF3029" s="36" t="s">
        <v>18645</v>
      </c>
      <c r="AG3029" s="22">
        <f t="shared" ref="AG3029:AG3030" si="304">COUNTA(B3029:AF3029)/(COUNTA(B3029:AF3029)+COUNTBLANK(B3029:AF3029))</f>
        <v>0.87096774193548387</v>
      </c>
      <c r="AH3029" s="15" t="str">
        <f t="shared" si="302"/>
        <v/>
      </c>
      <c r="AI3029" s="22" t="e">
        <f>VLOOKUP(A3029,'[1]Deals (investment)'!$B$2:$Z$1497,1,FALSE)</f>
        <v>#N/A</v>
      </c>
      <c r="AJ3029" s="22" t="e">
        <f>VLOOKUP(A3029,'[1]Deals (investment)'!$B$2:$Z$870,15,FALSE)</f>
        <v>#N/A</v>
      </c>
      <c r="AK3029" s="17" t="e">
        <f>VLOOKUP(A3029,'[1]Deals (Exits)'!B:B,1,FALSE)</f>
        <v>#N/A</v>
      </c>
      <c r="AL3029" s="23">
        <f>VLOOKUP(G3029,[1]Lookups!$V$3:$Y$197,4,FALSE)</f>
        <v>0</v>
      </c>
      <c r="AM3029" s="17" t="str">
        <f>VLOOKUP(X3029,[1]Lookups!$B$3:$C$200,2,FALSE)</f>
        <v>Health &amp; Pharmaceuticals</v>
      </c>
      <c r="AN3029" s="17" t="e">
        <f>VLOOKUP(R3029,[1]Lookups!$H$3:$I$69,2,FALSE)</f>
        <v>#N/A</v>
      </c>
      <c r="AO3029" s="17"/>
      <c r="AP3029" s="17"/>
      <c r="AQ3029" s="18"/>
      <c r="AR3029" s="18"/>
      <c r="AS3029" s="17"/>
      <c r="AT3029" s="17"/>
      <c r="AU3029" s="18"/>
      <c r="AV3029" s="17"/>
      <c r="AW3029" s="17"/>
      <c r="AX3029" s="17"/>
      <c r="AY3029" s="17"/>
      <c r="AZ3029" s="17"/>
      <c r="BA3029" s="17"/>
      <c r="BB3029" s="17"/>
      <c r="BC3029" s="17"/>
      <c r="BD3029" s="17"/>
      <c r="BE3029" s="17"/>
      <c r="BF3029" s="17"/>
      <c r="BG3029" s="17"/>
      <c r="BH3029" s="17"/>
      <c r="BI3029" s="17"/>
      <c r="BJ3029" s="17"/>
      <c r="BK3029" s="17"/>
      <c r="BL3029" s="17"/>
      <c r="BM3029" s="17"/>
      <c r="BN3029" s="15"/>
      <c r="BO3029" s="15"/>
      <c r="BP3029" s="22"/>
      <c r="BQ3029" s="15"/>
      <c r="BR3029" s="15"/>
      <c r="BS3029" s="15"/>
      <c r="BT3029" s="15"/>
      <c r="BU3029" s="15"/>
      <c r="BV3029" s="15"/>
      <c r="BW3029" s="15"/>
      <c r="BX3029" s="15"/>
      <c r="BY3029" s="15"/>
      <c r="BZ3029" s="15"/>
      <c r="CA3029" s="15"/>
      <c r="CB3029" s="15"/>
      <c r="CC3029" s="15"/>
      <c r="CD3029" s="15"/>
      <c r="CE3029" s="15"/>
      <c r="CF3029" s="15"/>
      <c r="CG3029" s="15"/>
      <c r="CH3029" s="15"/>
      <c r="CI3029" s="15"/>
      <c r="CJ3029" s="15"/>
    </row>
    <row r="3030" spans="1:117" ht="12.75">
      <c r="A3030" s="15" t="s">
        <v>18646</v>
      </c>
      <c r="B3030" s="15" t="s">
        <v>18647</v>
      </c>
      <c r="C3030" s="15" t="s">
        <v>58</v>
      </c>
      <c r="D3030" s="16">
        <v>2014</v>
      </c>
      <c r="E3030" s="15" t="s">
        <v>701</v>
      </c>
      <c r="F3030" s="15" t="s">
        <v>18648</v>
      </c>
      <c r="G3030" s="15" t="s">
        <v>702</v>
      </c>
      <c r="H3030" s="15"/>
      <c r="I3030" s="15" t="s">
        <v>18648</v>
      </c>
      <c r="J3030" s="15"/>
      <c r="K3030" s="17">
        <f t="shared" si="291"/>
        <v>0</v>
      </c>
      <c r="L3030" s="15"/>
      <c r="M3030" s="18">
        <f t="shared" si="301"/>
        <v>0</v>
      </c>
      <c r="N3030" s="15" t="s">
        <v>18649</v>
      </c>
      <c r="O3030" s="15"/>
      <c r="P3030" s="15"/>
      <c r="Q3030" s="24">
        <v>43454</v>
      </c>
      <c r="R3030" s="15" t="s">
        <v>18650</v>
      </c>
      <c r="S3030" s="19">
        <v>7900000</v>
      </c>
      <c r="T3030" s="15" t="s">
        <v>18650</v>
      </c>
      <c r="U3030" s="19">
        <v>7900000</v>
      </c>
      <c r="V3030" s="15" t="s">
        <v>18651</v>
      </c>
      <c r="W3030" s="15">
        <v>0</v>
      </c>
      <c r="X3030" s="15" t="s">
        <v>158</v>
      </c>
      <c r="Y3030" s="15" t="s">
        <v>397</v>
      </c>
      <c r="Z3030" s="25" t="s">
        <v>81</v>
      </c>
      <c r="AA3030" s="25" t="s">
        <v>2045</v>
      </c>
      <c r="AB3030" s="20" t="s">
        <v>333</v>
      </c>
      <c r="AC3030" s="27" t="s">
        <v>18652</v>
      </c>
      <c r="AD3030" s="21" t="s">
        <v>18653</v>
      </c>
      <c r="AE3030" s="21" t="s">
        <v>18654</v>
      </c>
      <c r="AF3030" s="21" t="s">
        <v>18655</v>
      </c>
      <c r="AG3030" s="22">
        <f t="shared" si="304"/>
        <v>0.83870967741935487</v>
      </c>
      <c r="AH3030" s="15" t="str">
        <f t="shared" si="302"/>
        <v/>
      </c>
      <c r="AI3030" s="22" t="e">
        <f>VLOOKUP(A3030,'[1]Deals (investment)'!$B$2:$Z$1497,1,FALSE)</f>
        <v>#N/A</v>
      </c>
      <c r="AJ3030" s="22" t="e">
        <f>VLOOKUP(A3030,'[1]Deals (investment)'!$B$2:$Z$870,15,FALSE)</f>
        <v>#N/A</v>
      </c>
      <c r="AK3030" s="17" t="e">
        <f>VLOOKUP(A3030,'[1]Deals (Exits)'!B:B,1,FALSE)</f>
        <v>#N/A</v>
      </c>
      <c r="AL3030" s="23">
        <f>VLOOKUP(G3030,[1]Lookups!$V$3:$Y$197,4,FALSE)</f>
        <v>0</v>
      </c>
      <c r="AM3030" s="17" t="str">
        <f>VLOOKUP(X3030,[1]Lookups!$B$3:$C$200,2,FALSE)</f>
        <v>Financial Services</v>
      </c>
      <c r="AN3030" s="17" t="e">
        <f>VLOOKUP(R3030,[1]Lookups!$H$3:$I$69,2,FALSE)</f>
        <v>#N/A</v>
      </c>
      <c r="AO3030" s="17"/>
      <c r="AP3030" s="17"/>
      <c r="AQ3030" s="18"/>
      <c r="AR3030" s="18"/>
      <c r="AS3030" s="17"/>
      <c r="AT3030" s="17"/>
      <c r="AU3030" s="18"/>
      <c r="AV3030" s="17"/>
      <c r="AW3030" s="17"/>
      <c r="AX3030" s="17"/>
      <c r="AY3030" s="17"/>
      <c r="AZ3030" s="17"/>
      <c r="BA3030" s="17"/>
      <c r="BB3030" s="17"/>
      <c r="BC3030" s="17"/>
      <c r="BD3030" s="17"/>
      <c r="BE3030" s="17"/>
      <c r="BF3030" s="17"/>
      <c r="BG3030" s="17"/>
      <c r="BH3030" s="17"/>
      <c r="BI3030" s="17"/>
      <c r="BJ3030" s="17"/>
      <c r="BK3030" s="17"/>
      <c r="BL3030" s="17"/>
      <c r="BM3030" s="17"/>
      <c r="BN3030" s="15"/>
      <c r="BO3030" s="15"/>
      <c r="BP3030" s="22"/>
      <c r="BQ3030" s="15"/>
      <c r="BR3030" s="15"/>
      <c r="BS3030" s="15"/>
      <c r="BT3030" s="15"/>
      <c r="BU3030" s="15"/>
      <c r="BV3030" s="15"/>
      <c r="BW3030" s="15"/>
      <c r="BX3030" s="15"/>
      <c r="BY3030" s="15"/>
      <c r="BZ3030" s="15"/>
      <c r="CA3030" s="15"/>
      <c r="CB3030" s="15"/>
      <c r="CC3030" s="15"/>
      <c r="CD3030" s="15"/>
      <c r="CE3030" s="15"/>
      <c r="CF3030" s="15"/>
      <c r="CG3030" s="15"/>
      <c r="CH3030" s="15"/>
      <c r="CI3030" s="15"/>
      <c r="CJ3030" s="15"/>
    </row>
    <row r="3031" spans="1:117" ht="12.75">
      <c r="A3031" s="25" t="s">
        <v>18656</v>
      </c>
      <c r="B3031" s="25" t="s">
        <v>18657</v>
      </c>
      <c r="C3031" s="25" t="s">
        <v>58</v>
      </c>
      <c r="D3031" s="91">
        <v>2015</v>
      </c>
      <c r="E3031" s="25" t="s">
        <v>18658</v>
      </c>
      <c r="F3031" s="25"/>
      <c r="G3031" s="25" t="s">
        <v>4210</v>
      </c>
      <c r="H3031" s="25"/>
      <c r="I3031" s="25" t="s">
        <v>18659</v>
      </c>
      <c r="J3031" s="25"/>
      <c r="K3031" s="17">
        <f t="shared" si="291"/>
        <v>0</v>
      </c>
      <c r="L3031" s="25"/>
      <c r="M3031" s="18">
        <f t="shared" si="301"/>
        <v>0</v>
      </c>
      <c r="N3031" s="25"/>
      <c r="O3031" s="25"/>
      <c r="P3031" s="25"/>
      <c r="Q3031" s="24" t="e">
        <f ca="1">_xludf.MAXIFS('[1]Deals (investment)'!A:A,'[1]Deals (investment)'!B:B,A3031)</f>
        <v>#NAME?</v>
      </c>
      <c r="R3031" s="25"/>
      <c r="S3031" s="93"/>
      <c r="T3031" s="25"/>
      <c r="U3031" s="93"/>
      <c r="V3031" s="25" t="s">
        <v>18660</v>
      </c>
      <c r="W3031" s="25"/>
      <c r="X3031" s="15" t="s">
        <v>294</v>
      </c>
      <c r="Y3031" s="25"/>
      <c r="Z3031" s="25"/>
      <c r="AA3031" s="25"/>
      <c r="AB3031" s="25"/>
      <c r="AC3031" s="25"/>
      <c r="AD3031" s="25"/>
      <c r="AE3031" s="25"/>
      <c r="AF3031" s="25"/>
      <c r="AG3031" s="22" t="e">
        <f t="shared" ref="AG3031:AG3032" si="305">COUNTA(#REF!)/(COUNTA(#REF!)+COUNTBLANK(#REF!))</f>
        <v>#REF!</v>
      </c>
      <c r="AH3031" s="15" t="str">
        <f t="shared" si="302"/>
        <v/>
      </c>
      <c r="AI3031" s="22" t="e">
        <f>VLOOKUP(A3031,'[1]Deals (investment)'!$B$2:$Z$1497,1,FALSE)</f>
        <v>#N/A</v>
      </c>
      <c r="AJ3031" s="22" t="e">
        <f>VLOOKUP(A3031,'[1]Deals (investment)'!$B$2:$Z$870,15,FALSE)</f>
        <v>#N/A</v>
      </c>
      <c r="AK3031" s="17" t="e">
        <f>VLOOKUP(A3031,'[1]Deals (Exits)'!B:B,1,FALSE)</f>
        <v>#N/A</v>
      </c>
      <c r="AL3031" s="23">
        <f>VLOOKUP(G3031,[1]Lookups!$V$3:$Y$197,4,FALSE)</f>
        <v>1</v>
      </c>
      <c r="AM3031" s="17" t="str">
        <f>VLOOKUP(X3031,[1]Lookups!$B$3:$C$200,2,FALSE)</f>
        <v>Health &amp; Pharmaceuticals</v>
      </c>
      <c r="AN3031" s="17" t="e">
        <f>VLOOKUP(R3031,[1]Lookups!$H$3:$I$69,2,FALSE)</f>
        <v>#N/A</v>
      </c>
      <c r="AO3031" s="17"/>
      <c r="AP3031" s="17"/>
      <c r="AQ3031" s="18"/>
      <c r="AR3031" s="18"/>
      <c r="AS3031" s="17"/>
      <c r="AT3031" s="17"/>
      <c r="AU3031" s="18"/>
      <c r="AV3031" s="17"/>
      <c r="AW3031" s="17"/>
      <c r="AX3031" s="17"/>
      <c r="AY3031" s="17"/>
      <c r="AZ3031" s="17"/>
      <c r="BA3031" s="17"/>
      <c r="BB3031" s="17"/>
      <c r="BC3031" s="17"/>
      <c r="BD3031" s="17"/>
      <c r="BE3031" s="17"/>
      <c r="BF3031" s="17"/>
      <c r="BG3031" s="17"/>
      <c r="BH3031" s="17"/>
      <c r="BI3031" s="17"/>
      <c r="BJ3031" s="17"/>
      <c r="BK3031" s="17"/>
      <c r="BL3031" s="17"/>
      <c r="BM3031" s="17"/>
      <c r="BN3031" s="15"/>
      <c r="BO3031" s="15"/>
      <c r="BP3031" s="22"/>
      <c r="BQ3031" s="15"/>
      <c r="BR3031" s="15"/>
      <c r="BS3031" s="15"/>
      <c r="BT3031" s="15"/>
      <c r="BU3031" s="15"/>
      <c r="BV3031" s="15"/>
      <c r="BW3031" s="15"/>
      <c r="BX3031" s="15"/>
      <c r="BY3031" s="15"/>
      <c r="BZ3031" s="15"/>
      <c r="CA3031" s="15"/>
      <c r="CB3031" s="15"/>
      <c r="CC3031" s="15"/>
      <c r="CD3031" s="15"/>
      <c r="CE3031" s="15"/>
      <c r="CF3031" s="15"/>
      <c r="CG3031" s="15"/>
      <c r="CH3031" s="15"/>
      <c r="CI3031" s="15"/>
      <c r="CJ3031" s="15"/>
    </row>
    <row r="3032" spans="1:117" ht="12.75">
      <c r="A3032" s="25" t="s">
        <v>18661</v>
      </c>
      <c r="B3032" s="25" t="s">
        <v>18662</v>
      </c>
      <c r="C3032" s="25" t="s">
        <v>58</v>
      </c>
      <c r="D3032" s="91">
        <v>2013</v>
      </c>
      <c r="E3032" s="25" t="s">
        <v>90</v>
      </c>
      <c r="F3032" s="25"/>
      <c r="G3032" s="25" t="s">
        <v>91</v>
      </c>
      <c r="H3032" s="25"/>
      <c r="I3032" s="25" t="s">
        <v>91</v>
      </c>
      <c r="J3032" s="25"/>
      <c r="K3032" s="17">
        <f t="shared" si="291"/>
        <v>0</v>
      </c>
      <c r="L3032" s="25"/>
      <c r="M3032" s="18">
        <f t="shared" si="301"/>
        <v>0</v>
      </c>
      <c r="N3032" s="25"/>
      <c r="O3032" s="25"/>
      <c r="P3032" s="25"/>
      <c r="Q3032" s="25"/>
      <c r="R3032" s="25"/>
      <c r="S3032" s="93"/>
      <c r="T3032" s="25"/>
      <c r="U3032" s="93"/>
      <c r="V3032" s="25" t="s">
        <v>18663</v>
      </c>
      <c r="W3032" s="25"/>
      <c r="X3032" s="15" t="s">
        <v>294</v>
      </c>
      <c r="Y3032" s="25"/>
      <c r="Z3032" s="25"/>
      <c r="AA3032" s="25"/>
      <c r="AB3032" s="32">
        <v>44237</v>
      </c>
      <c r="AC3032" s="36" t="s">
        <v>18664</v>
      </c>
      <c r="AD3032" s="36" t="s">
        <v>18665</v>
      </c>
      <c r="AE3032" s="36" t="s">
        <v>18666</v>
      </c>
      <c r="AF3032" s="36" t="s">
        <v>18667</v>
      </c>
      <c r="AG3032" s="22" t="e">
        <f t="shared" si="305"/>
        <v>#REF!</v>
      </c>
      <c r="AH3032" s="15" t="str">
        <f t="shared" si="302"/>
        <v/>
      </c>
      <c r="AI3032" s="22" t="e">
        <f>VLOOKUP(A3032,'[1]Deals (investment)'!$B$2:$Z$1497,1,FALSE)</f>
        <v>#N/A</v>
      </c>
      <c r="AJ3032" s="22" t="e">
        <f>VLOOKUP(A3032,'[1]Deals (investment)'!$B$2:$Z$870,15,FALSE)</f>
        <v>#N/A</v>
      </c>
      <c r="AK3032" s="17" t="e">
        <f>VLOOKUP(A3032,'[1]Deals (Exits)'!B:B,1,FALSE)</f>
        <v>#N/A</v>
      </c>
      <c r="AL3032" s="23">
        <f>VLOOKUP(G3032,[1]Lookups!$V$3:$Y$197,4,FALSE)</f>
        <v>0</v>
      </c>
      <c r="AM3032" s="17" t="str">
        <f>VLOOKUP(X3032,[1]Lookups!$B$3:$C$200,2,FALSE)</f>
        <v>Health &amp; Pharmaceuticals</v>
      </c>
      <c r="AN3032" s="17" t="e">
        <f>VLOOKUP(R3032,[1]Lookups!$H$3:$I$69,2,FALSE)</f>
        <v>#N/A</v>
      </c>
      <c r="AO3032" s="17"/>
      <c r="AP3032" s="17"/>
      <c r="AQ3032" s="18"/>
      <c r="AR3032" s="18"/>
      <c r="AS3032" s="17"/>
      <c r="AT3032" s="17"/>
      <c r="AU3032" s="18"/>
      <c r="AV3032" s="17"/>
      <c r="AW3032" s="17"/>
      <c r="AX3032" s="17"/>
      <c r="AY3032" s="17"/>
      <c r="AZ3032" s="17"/>
      <c r="BA3032" s="17"/>
      <c r="BB3032" s="17"/>
      <c r="BC3032" s="17"/>
      <c r="BD3032" s="17"/>
      <c r="BE3032" s="17"/>
      <c r="BF3032" s="17"/>
      <c r="BG3032" s="17"/>
      <c r="BH3032" s="17"/>
      <c r="BI3032" s="17"/>
      <c r="BJ3032" s="17"/>
      <c r="BK3032" s="17"/>
      <c r="BL3032" s="17"/>
      <c r="BM3032" s="17"/>
      <c r="BN3032" s="15"/>
      <c r="BO3032" s="15"/>
      <c r="BP3032" s="22"/>
      <c r="BQ3032" s="15"/>
      <c r="BR3032" s="15"/>
      <c r="BS3032" s="15"/>
      <c r="BT3032" s="15"/>
      <c r="BU3032" s="15"/>
      <c r="BV3032" s="15"/>
      <c r="BW3032" s="15"/>
      <c r="BX3032" s="15"/>
      <c r="BY3032" s="15"/>
      <c r="BZ3032" s="15"/>
      <c r="CA3032" s="15"/>
      <c r="CB3032" s="15"/>
      <c r="CC3032" s="15"/>
      <c r="CD3032" s="15"/>
      <c r="CE3032" s="15"/>
      <c r="CF3032" s="15"/>
      <c r="CG3032" s="15"/>
      <c r="CH3032" s="15"/>
      <c r="CI3032" s="15"/>
      <c r="CJ3032" s="15"/>
    </row>
    <row r="3033" spans="1:117" ht="25.5">
      <c r="A3033" s="15" t="s">
        <v>18668</v>
      </c>
      <c r="B3033" s="15" t="s">
        <v>18669</v>
      </c>
      <c r="C3033" s="15" t="s">
        <v>58</v>
      </c>
      <c r="D3033" s="16">
        <v>2014</v>
      </c>
      <c r="E3033" s="26" t="s">
        <v>18670</v>
      </c>
      <c r="F3033" s="26" t="s">
        <v>110</v>
      </c>
      <c r="G3033" s="26" t="s">
        <v>1325</v>
      </c>
      <c r="H3033" s="26"/>
      <c r="I3033" s="15" t="s">
        <v>1325</v>
      </c>
      <c r="J3033" s="26"/>
      <c r="K3033" s="17">
        <f t="shared" si="291"/>
        <v>0</v>
      </c>
      <c r="L3033" s="15"/>
      <c r="M3033" s="18">
        <f t="shared" si="301"/>
        <v>0</v>
      </c>
      <c r="N3033" s="15"/>
      <c r="O3033" s="15"/>
      <c r="P3033" s="15"/>
      <c r="Q3033" s="15"/>
      <c r="R3033" s="15"/>
      <c r="S3033" s="19"/>
      <c r="T3033" s="15"/>
      <c r="U3033" s="17"/>
      <c r="V3033" s="15" t="s">
        <v>18671</v>
      </c>
      <c r="W3033" s="15">
        <v>1</v>
      </c>
      <c r="X3033" s="15" t="s">
        <v>134</v>
      </c>
      <c r="Y3033" s="15" t="s">
        <v>18672</v>
      </c>
      <c r="Z3033" s="25" t="s">
        <v>18543</v>
      </c>
      <c r="AA3033" s="25" t="s">
        <v>110</v>
      </c>
      <c r="AB3033" s="20" t="s">
        <v>286</v>
      </c>
      <c r="AC3033" s="27" t="s">
        <v>18673</v>
      </c>
      <c r="AD3033" s="15" t="s">
        <v>110</v>
      </c>
      <c r="AE3033" s="21" t="s">
        <v>18674</v>
      </c>
      <c r="AF3033" s="27" t="s">
        <v>18675</v>
      </c>
      <c r="AG3033" s="22">
        <f t="shared" ref="AG3033:AG3039" si="306">COUNTA(B3032:AF3032)/(COUNTA(B3032:AF3032)+COUNTBLANK(B3032:AF3032))</f>
        <v>0.4838709677419355</v>
      </c>
      <c r="AH3033" s="15" t="str">
        <f t="shared" si="302"/>
        <v/>
      </c>
      <c r="AI3033" s="22" t="e">
        <f>VLOOKUP(A3033,'[1]Deals (investment)'!$B$2:$Z$1497,1,FALSE)</f>
        <v>#N/A</v>
      </c>
      <c r="AJ3033" s="22" t="e">
        <f>VLOOKUP(A3033,'[1]Deals (investment)'!$B$2:$Z$870,15,FALSE)</f>
        <v>#N/A</v>
      </c>
      <c r="AK3033" s="17" t="e">
        <f>VLOOKUP(A3033,'[1]Deals (Exits)'!B:B,1,FALSE)</f>
        <v>#N/A</v>
      </c>
      <c r="AL3033" s="23">
        <f>VLOOKUP(G3033,[1]Lookups!$V$3:$Y$197,4,FALSE)</f>
        <v>0</v>
      </c>
      <c r="AM3033" s="17" t="str">
        <f>VLOOKUP(X3033,[1]Lookups!$B$3:$C$200,2,FALSE)</f>
        <v>Transport &amp; Logistics</v>
      </c>
      <c r="AN3033" s="17" t="e">
        <f>VLOOKUP(R3033,[1]Lookups!$H$3:$I$69,2,FALSE)</f>
        <v>#N/A</v>
      </c>
      <c r="AO3033" s="17"/>
      <c r="AP3033" s="17"/>
      <c r="AQ3033" s="18"/>
      <c r="AR3033" s="18"/>
      <c r="AS3033" s="17"/>
      <c r="AT3033" s="17"/>
      <c r="AU3033" s="18"/>
      <c r="AV3033" s="17"/>
      <c r="AW3033" s="17"/>
      <c r="AX3033" s="17"/>
      <c r="AY3033" s="17"/>
      <c r="AZ3033" s="17"/>
      <c r="BA3033" s="17"/>
      <c r="BB3033" s="17"/>
      <c r="BC3033" s="17"/>
      <c r="BD3033" s="17"/>
      <c r="BE3033" s="17"/>
      <c r="BF3033" s="17"/>
      <c r="BG3033" s="17"/>
      <c r="BH3033" s="17"/>
      <c r="BI3033" s="17"/>
      <c r="BJ3033" s="17"/>
      <c r="BK3033" s="17"/>
      <c r="BL3033" s="17"/>
      <c r="BM3033" s="17"/>
      <c r="BN3033" s="15"/>
      <c r="BO3033" s="15"/>
      <c r="BP3033" s="22"/>
      <c r="BQ3033" s="15"/>
      <c r="BR3033" s="15"/>
      <c r="BS3033" s="15"/>
      <c r="BT3033" s="15"/>
      <c r="BU3033" s="15"/>
      <c r="BV3033" s="15"/>
      <c r="BW3033" s="15"/>
      <c r="BX3033" s="15"/>
      <c r="BY3033" s="15"/>
      <c r="BZ3033" s="15"/>
      <c r="CA3033" s="15"/>
      <c r="CB3033" s="15"/>
      <c r="CC3033" s="15"/>
      <c r="CD3033" s="15"/>
      <c r="CE3033" s="15"/>
      <c r="CF3033" s="15"/>
      <c r="CG3033" s="15"/>
      <c r="CH3033" s="15"/>
      <c r="CI3033" s="15"/>
      <c r="CJ3033" s="15"/>
    </row>
    <row r="3034" spans="1:117" ht="12.75">
      <c r="A3034" s="25" t="s">
        <v>18676</v>
      </c>
      <c r="B3034" s="15" t="s">
        <v>18677</v>
      </c>
      <c r="C3034" s="15" t="s">
        <v>46</v>
      </c>
      <c r="D3034" s="16">
        <v>2013</v>
      </c>
      <c r="E3034" s="26" t="s">
        <v>59</v>
      </c>
      <c r="F3034" s="26" t="s">
        <v>110</v>
      </c>
      <c r="G3034" s="26" t="s">
        <v>61</v>
      </c>
      <c r="H3034" s="26"/>
      <c r="I3034" s="15" t="s">
        <v>61</v>
      </c>
      <c r="J3034" s="26"/>
      <c r="K3034" s="17">
        <f t="shared" si="291"/>
        <v>0</v>
      </c>
      <c r="L3034" s="15"/>
      <c r="M3034" s="18">
        <f t="shared" si="301"/>
        <v>0</v>
      </c>
      <c r="N3034" s="15"/>
      <c r="O3034" s="15"/>
      <c r="P3034" s="15"/>
      <c r="Q3034" s="15"/>
      <c r="R3034" s="15"/>
      <c r="S3034" s="19"/>
      <c r="T3034" s="15"/>
      <c r="U3034" s="17"/>
      <c r="V3034" s="15" t="s">
        <v>18678</v>
      </c>
      <c r="W3034" s="15">
        <v>0</v>
      </c>
      <c r="X3034" s="15" t="s">
        <v>256</v>
      </c>
      <c r="Y3034" s="15" t="s">
        <v>18679</v>
      </c>
      <c r="Z3034" s="25" t="s">
        <v>147</v>
      </c>
      <c r="AA3034" s="25" t="s">
        <v>110</v>
      </c>
      <c r="AB3034" s="20" t="s">
        <v>286</v>
      </c>
      <c r="AC3034" s="21" t="s">
        <v>258</v>
      </c>
      <c r="AD3034" s="27" t="s">
        <v>18680</v>
      </c>
      <c r="AE3034" s="21" t="s">
        <v>18681</v>
      </c>
      <c r="AF3034" s="21" t="s">
        <v>18682</v>
      </c>
      <c r="AG3034" s="22">
        <f t="shared" si="306"/>
        <v>0.64516129032258063</v>
      </c>
      <c r="AH3034" s="15" t="str">
        <f t="shared" si="302"/>
        <v/>
      </c>
      <c r="AI3034" s="22" t="e">
        <f>VLOOKUP(A3034,'[1]Deals (investment)'!$B$2:$Z$1497,1,FALSE)</f>
        <v>#N/A</v>
      </c>
      <c r="AJ3034" s="22" t="e">
        <f>VLOOKUP(A3034,'[1]Deals (investment)'!$B$2:$Z$870,15,FALSE)</f>
        <v>#N/A</v>
      </c>
      <c r="AK3034" s="17" t="str">
        <f>VLOOKUP(A3034,'[1]Deals (Exits)'!B:B,1,FALSE)</f>
        <v>ROK Film Studios</v>
      </c>
      <c r="AL3034" s="23">
        <f>VLOOKUP(G3034,[1]Lookups!$V$3:$Y$197,4,FALSE)</f>
        <v>0</v>
      </c>
      <c r="AM3034" s="17" t="str">
        <f>VLOOKUP(X3034,[1]Lookups!$B$3:$C$200,2,FALSE)</f>
        <v>Media &amp; Entertainment</v>
      </c>
      <c r="AN3034" s="17" t="e">
        <f>VLOOKUP(R3034,[1]Lookups!$H$3:$I$69,2,FALSE)</f>
        <v>#N/A</v>
      </c>
      <c r="AO3034" s="17"/>
      <c r="AP3034" s="17"/>
      <c r="AQ3034" s="18"/>
      <c r="AR3034" s="18"/>
      <c r="AS3034" s="17"/>
      <c r="AT3034" s="17"/>
      <c r="AU3034" s="18"/>
      <c r="AV3034" s="17"/>
      <c r="AW3034" s="17"/>
      <c r="AX3034" s="17"/>
      <c r="AY3034" s="17"/>
      <c r="AZ3034" s="17"/>
      <c r="BA3034" s="17"/>
      <c r="BB3034" s="17"/>
      <c r="BC3034" s="17"/>
      <c r="BD3034" s="17"/>
      <c r="BE3034" s="17"/>
      <c r="BF3034" s="17"/>
      <c r="BG3034" s="17"/>
      <c r="BH3034" s="17"/>
      <c r="BI3034" s="17"/>
      <c r="BJ3034" s="17"/>
      <c r="BK3034" s="17"/>
      <c r="BL3034" s="17"/>
      <c r="BM3034" s="17"/>
      <c r="BN3034" s="15"/>
      <c r="BO3034" s="15"/>
      <c r="BP3034" s="22"/>
      <c r="BQ3034" s="15"/>
      <c r="BR3034" s="15"/>
      <c r="BS3034" s="15"/>
      <c r="BT3034" s="15"/>
      <c r="BU3034" s="15"/>
      <c r="BV3034" s="15"/>
      <c r="BW3034" s="15"/>
      <c r="BX3034" s="15"/>
      <c r="BY3034" s="15"/>
      <c r="BZ3034" s="15"/>
      <c r="CA3034" s="15"/>
      <c r="CB3034" s="15"/>
      <c r="CC3034" s="15"/>
      <c r="CD3034" s="15"/>
      <c r="CE3034" s="15"/>
      <c r="CF3034" s="15"/>
      <c r="CG3034" s="15"/>
      <c r="CH3034" s="15"/>
      <c r="CI3034" s="15"/>
      <c r="CJ3034" s="15"/>
    </row>
    <row r="3035" spans="1:117" ht="12.75">
      <c r="A3035" s="15" t="s">
        <v>18683</v>
      </c>
      <c r="B3035" s="15" t="s">
        <v>18684</v>
      </c>
      <c r="C3035" s="15" t="s">
        <v>58</v>
      </c>
      <c r="D3035" s="16">
        <v>2017</v>
      </c>
      <c r="E3035" s="26" t="s">
        <v>18685</v>
      </c>
      <c r="F3035" s="26" t="s">
        <v>110</v>
      </c>
      <c r="G3035" s="26" t="s">
        <v>118</v>
      </c>
      <c r="H3035" s="26"/>
      <c r="I3035" s="15" t="s">
        <v>118</v>
      </c>
      <c r="J3035" s="26"/>
      <c r="K3035" s="17">
        <f t="shared" si="291"/>
        <v>0</v>
      </c>
      <c r="L3035" s="15"/>
      <c r="M3035" s="18">
        <f t="shared" si="301"/>
        <v>0</v>
      </c>
      <c r="N3035" s="15" t="s">
        <v>18686</v>
      </c>
      <c r="O3035" s="15"/>
      <c r="P3035" s="15"/>
      <c r="Q3035" s="24" t="e">
        <f ca="1">_xludf.MAXIFS('[1]Deals (investment)'!A:A,'[1]Deals (investment)'!B:B,A3035)</f>
        <v>#NAME?</v>
      </c>
      <c r="R3035" s="15" t="s">
        <v>375</v>
      </c>
      <c r="S3035" s="19" t="s">
        <v>144</v>
      </c>
      <c r="T3035" s="15" t="s">
        <v>110</v>
      </c>
      <c r="U3035" s="17" t="s">
        <v>110</v>
      </c>
      <c r="V3035" s="15" t="s">
        <v>18687</v>
      </c>
      <c r="W3035" s="15">
        <v>0</v>
      </c>
      <c r="X3035" s="15" t="s">
        <v>64</v>
      </c>
      <c r="Y3035" s="15" t="s">
        <v>2248</v>
      </c>
      <c r="AB3035" s="32">
        <v>44237</v>
      </c>
      <c r="AC3035" s="21" t="s">
        <v>18688</v>
      </c>
      <c r="AD3035" s="27" t="s">
        <v>18689</v>
      </c>
      <c r="AE3035" s="15"/>
      <c r="AF3035" s="15"/>
      <c r="AG3035" s="22">
        <f t="shared" si="306"/>
        <v>0.64516129032258063</v>
      </c>
      <c r="AH3035" s="15" t="str">
        <f t="shared" si="302"/>
        <v/>
      </c>
      <c r="AI3035" s="22" t="str">
        <f>VLOOKUP(A3035,'[1]Deals (investment)'!$B$2:$Z$1497,1,FALSE)</f>
        <v>Savannah Brands</v>
      </c>
      <c r="AJ3035" s="22" t="e">
        <f>VLOOKUP(A3035,'[1]Deals (investment)'!$B$2:$Z$870,15,FALSE)</f>
        <v>#N/A</v>
      </c>
      <c r="AK3035" s="17" t="e">
        <f>VLOOKUP(A3035,'[1]Deals (Exits)'!B:B,1,FALSE)</f>
        <v>#N/A</v>
      </c>
      <c r="AL3035" s="23">
        <f>VLOOKUP(G3035,[1]Lookups!$V$3:$Y$197,4,FALSE)</f>
        <v>0</v>
      </c>
      <c r="AM3035" s="17" t="str">
        <f>VLOOKUP(X3035,[1]Lookups!$B$3:$C$200,2,FALSE)</f>
        <v>E-commerce &amp; Retail</v>
      </c>
      <c r="AN3035" s="17" t="str">
        <f>VLOOKUP(R3035,[1]Lookups!$H$3:$I$69,2,FALSE)</f>
        <v>2. Seed</v>
      </c>
      <c r="AO3035" s="17"/>
      <c r="AP3035" s="17"/>
      <c r="AQ3035" s="18"/>
      <c r="AR3035" s="18"/>
      <c r="AS3035" s="17"/>
      <c r="AT3035" s="17"/>
      <c r="AU3035" s="18"/>
      <c r="AV3035" s="17"/>
      <c r="AW3035" s="17"/>
      <c r="AX3035" s="17"/>
      <c r="AY3035" s="17"/>
      <c r="AZ3035" s="17"/>
      <c r="BA3035" s="17"/>
      <c r="BB3035" s="17"/>
      <c r="BC3035" s="17"/>
      <c r="BD3035" s="17"/>
      <c r="BE3035" s="17"/>
      <c r="BF3035" s="17"/>
      <c r="BG3035" s="17"/>
      <c r="BH3035" s="17"/>
      <c r="BI3035" s="17"/>
      <c r="BJ3035" s="17"/>
      <c r="BK3035" s="17"/>
      <c r="BL3035" s="17"/>
      <c r="BM3035" s="17"/>
      <c r="BN3035" s="15"/>
      <c r="BO3035" s="15"/>
      <c r="BP3035" s="22"/>
      <c r="BQ3035" s="15"/>
      <c r="BR3035" s="15"/>
      <c r="BS3035" s="15"/>
      <c r="BT3035" s="15"/>
      <c r="BU3035" s="15"/>
      <c r="BV3035" s="15"/>
      <c r="BW3035" s="15"/>
      <c r="BX3035" s="15"/>
      <c r="BY3035" s="15"/>
      <c r="BZ3035" s="15"/>
      <c r="CA3035" s="15"/>
      <c r="CB3035" s="15"/>
      <c r="CC3035" s="15"/>
      <c r="CD3035" s="15"/>
      <c r="CE3035" s="15"/>
      <c r="CF3035" s="15"/>
      <c r="CG3035" s="15"/>
      <c r="CH3035" s="15"/>
      <c r="CI3035" s="15"/>
      <c r="CJ3035" s="15"/>
    </row>
    <row r="3036" spans="1:117" ht="12.75">
      <c r="A3036" s="15" t="s">
        <v>18690</v>
      </c>
      <c r="B3036" s="15" t="s">
        <v>18691</v>
      </c>
      <c r="C3036" s="15" t="s">
        <v>58</v>
      </c>
      <c r="D3036" s="16">
        <v>2017</v>
      </c>
      <c r="E3036" s="26" t="s">
        <v>59</v>
      </c>
      <c r="F3036" s="26" t="s">
        <v>110</v>
      </c>
      <c r="G3036" s="26" t="s">
        <v>61</v>
      </c>
      <c r="H3036" s="26"/>
      <c r="I3036" s="15" t="s">
        <v>61</v>
      </c>
      <c r="J3036" s="26"/>
      <c r="K3036" s="17">
        <f t="shared" si="291"/>
        <v>0</v>
      </c>
      <c r="L3036" s="15"/>
      <c r="M3036" s="18">
        <f t="shared" si="301"/>
        <v>0</v>
      </c>
      <c r="N3036" s="15" t="s">
        <v>18692</v>
      </c>
      <c r="O3036" s="15"/>
      <c r="P3036" s="15"/>
      <c r="Q3036" s="15"/>
      <c r="R3036" s="15"/>
      <c r="S3036" s="19"/>
      <c r="T3036" s="15"/>
      <c r="U3036" s="17"/>
      <c r="V3036" s="15" t="s">
        <v>18693</v>
      </c>
      <c r="W3036" s="15">
        <v>1</v>
      </c>
      <c r="X3036" s="15" t="s">
        <v>134</v>
      </c>
      <c r="Y3036" s="15" t="s">
        <v>18694</v>
      </c>
      <c r="Z3036" s="25" t="s">
        <v>147</v>
      </c>
      <c r="AA3036" s="25" t="s">
        <v>18692</v>
      </c>
      <c r="AB3036" s="32">
        <v>44237</v>
      </c>
      <c r="AC3036" s="21" t="s">
        <v>18695</v>
      </c>
      <c r="AD3036" s="15" t="s">
        <v>110</v>
      </c>
      <c r="AE3036" s="21" t="s">
        <v>18696</v>
      </c>
      <c r="AF3036" s="21" t="s">
        <v>18697</v>
      </c>
      <c r="AG3036" s="22">
        <f t="shared" ca="1" si="306"/>
        <v>0.70967741935483875</v>
      </c>
      <c r="AH3036" s="15" t="str">
        <f t="shared" si="302"/>
        <v/>
      </c>
      <c r="AI3036" s="22" t="e">
        <f>VLOOKUP(A3036,'[1]Deals (investment)'!$B$2:$Z$1497,1,FALSE)</f>
        <v>#N/A</v>
      </c>
      <c r="AJ3036" s="22" t="e">
        <f>VLOOKUP(A3036,'[1]Deals (investment)'!$B$2:$Z$870,15,FALSE)</f>
        <v>#N/A</v>
      </c>
      <c r="AK3036" s="17" t="e">
        <f>VLOOKUP(A3036,'[1]Deals (Exits)'!B:B,1,FALSE)</f>
        <v>#N/A</v>
      </c>
      <c r="AL3036" s="23">
        <f>VLOOKUP(G3036,[1]Lookups!$V$3:$Y$197,4,FALSE)</f>
        <v>0</v>
      </c>
      <c r="AM3036" s="17" t="str">
        <f>VLOOKUP(X3036,[1]Lookups!$B$3:$C$200,2,FALSE)</f>
        <v>Transport &amp; Logistics</v>
      </c>
      <c r="AN3036" s="17" t="e">
        <f>VLOOKUP(R3036,[1]Lookups!$H$3:$I$69,2,FALSE)</f>
        <v>#N/A</v>
      </c>
      <c r="AO3036" s="17"/>
      <c r="AP3036" s="17"/>
      <c r="AQ3036" s="18"/>
      <c r="AR3036" s="18"/>
      <c r="AS3036" s="17"/>
      <c r="AT3036" s="17"/>
      <c r="AU3036" s="18"/>
      <c r="AV3036" s="17"/>
      <c r="AW3036" s="17"/>
      <c r="AX3036" s="17"/>
      <c r="AY3036" s="17"/>
      <c r="AZ3036" s="17"/>
      <c r="BA3036" s="17"/>
      <c r="BB3036" s="17"/>
      <c r="BC3036" s="17"/>
      <c r="BD3036" s="17"/>
      <c r="BE3036" s="17"/>
      <c r="BF3036" s="17"/>
      <c r="BG3036" s="17"/>
      <c r="BH3036" s="17"/>
      <c r="BI3036" s="17"/>
      <c r="BJ3036" s="17"/>
      <c r="BK3036" s="17"/>
      <c r="BL3036" s="17"/>
      <c r="BM3036" s="17"/>
      <c r="BN3036" s="15"/>
      <c r="BO3036" s="15"/>
      <c r="BP3036" s="22"/>
      <c r="BQ3036" s="15"/>
      <c r="BR3036" s="15"/>
      <c r="BS3036" s="15"/>
      <c r="BT3036" s="15"/>
      <c r="BU3036" s="15"/>
      <c r="BV3036" s="15"/>
      <c r="BW3036" s="15"/>
      <c r="BX3036" s="15"/>
      <c r="BY3036" s="15"/>
      <c r="BZ3036" s="15"/>
      <c r="CA3036" s="15"/>
      <c r="CB3036" s="15"/>
      <c r="CC3036" s="15"/>
      <c r="CD3036" s="15"/>
      <c r="CE3036" s="15"/>
      <c r="CF3036" s="15"/>
      <c r="CG3036" s="15"/>
      <c r="CH3036" s="15"/>
      <c r="CI3036" s="15"/>
      <c r="CJ3036" s="15"/>
    </row>
    <row r="3037" spans="1:117" ht="12.75">
      <c r="A3037" s="15" t="s">
        <v>18698</v>
      </c>
      <c r="B3037" s="15" t="s">
        <v>18699</v>
      </c>
      <c r="C3037" s="15" t="s">
        <v>58</v>
      </c>
      <c r="D3037" s="16">
        <v>2018</v>
      </c>
      <c r="E3037" s="26" t="s">
        <v>59</v>
      </c>
      <c r="F3037" s="26"/>
      <c r="G3037" s="26" t="s">
        <v>61</v>
      </c>
      <c r="H3037" s="26"/>
      <c r="I3037" s="15"/>
      <c r="J3037" s="26"/>
      <c r="K3037" s="17">
        <f t="shared" si="291"/>
        <v>0</v>
      </c>
      <c r="L3037" s="15"/>
      <c r="M3037" s="18">
        <f t="shared" si="301"/>
        <v>0</v>
      </c>
      <c r="N3037" s="15"/>
      <c r="O3037" s="15"/>
      <c r="P3037" s="15"/>
      <c r="Q3037" s="15"/>
      <c r="R3037" s="15"/>
      <c r="S3037" s="19"/>
      <c r="T3037" s="15"/>
      <c r="U3037" s="17"/>
      <c r="V3037" s="15" t="s">
        <v>18700</v>
      </c>
      <c r="W3037" s="15">
        <v>0</v>
      </c>
      <c r="X3037" s="15" t="s">
        <v>404</v>
      </c>
      <c r="Y3037" s="15"/>
      <c r="AB3037" s="20" t="s">
        <v>286</v>
      </c>
      <c r="AC3037" s="21" t="s">
        <v>18701</v>
      </c>
      <c r="AD3037" s="27" t="s">
        <v>18702</v>
      </c>
      <c r="AE3037" s="27" t="s">
        <v>18703</v>
      </c>
      <c r="AF3037" s="27" t="s">
        <v>18704</v>
      </c>
      <c r="AG3037" s="22">
        <f t="shared" si="306"/>
        <v>0.67741935483870963</v>
      </c>
      <c r="AH3037" s="15" t="str">
        <f t="shared" si="302"/>
        <v/>
      </c>
      <c r="AI3037" s="22" t="str">
        <f>VLOOKUP(A3037,'[1]Deals (investment)'!$B$2:$Z$1497,1,FALSE)</f>
        <v>Space in Africa</v>
      </c>
      <c r="AJ3037" s="22" t="e">
        <f>VLOOKUP(A3037,'[1]Deals (investment)'!$B$2:$Z$870,15,FALSE)</f>
        <v>#N/A</v>
      </c>
      <c r="AK3037" s="17" t="e">
        <f>VLOOKUP(A3037,'[1]Deals (Exits)'!B:B,1,FALSE)</f>
        <v>#N/A</v>
      </c>
      <c r="AL3037" s="23">
        <f>VLOOKUP(G3037,[1]Lookups!$V$3:$Y$197,4,FALSE)</f>
        <v>0</v>
      </c>
      <c r="AM3037" s="17" t="str">
        <f>VLOOKUP(X3037,[1]Lookups!$B$3:$C$200,2,FALSE)</f>
        <v>Other Technologies &amp; Information Technology</v>
      </c>
      <c r="AN3037" s="17" t="e">
        <f>VLOOKUP(R3037,[1]Lookups!$H$3:$I$69,2,FALSE)</f>
        <v>#N/A</v>
      </c>
      <c r="AO3037" s="17"/>
      <c r="AP3037" s="17"/>
      <c r="AQ3037" s="18"/>
      <c r="AR3037" s="18"/>
      <c r="AS3037" s="17"/>
      <c r="AT3037" s="17"/>
      <c r="AU3037" s="18"/>
      <c r="AV3037" s="17"/>
      <c r="AW3037" s="17"/>
      <c r="AX3037" s="17"/>
      <c r="AY3037" s="17"/>
      <c r="AZ3037" s="17"/>
      <c r="BA3037" s="17"/>
      <c r="BB3037" s="17"/>
      <c r="BC3037" s="17"/>
      <c r="BD3037" s="17"/>
      <c r="BE3037" s="17"/>
      <c r="BF3037" s="17"/>
      <c r="BG3037" s="17"/>
      <c r="BH3037" s="17"/>
      <c r="BI3037" s="17"/>
      <c r="BJ3037" s="17"/>
      <c r="BK3037" s="17"/>
      <c r="BL3037" s="17"/>
      <c r="BM3037" s="17"/>
      <c r="BN3037" s="15"/>
      <c r="BO3037" s="15"/>
      <c r="BP3037" s="22"/>
      <c r="BQ3037" s="15"/>
      <c r="BR3037" s="15"/>
      <c r="BS3037" s="15"/>
      <c r="BT3037" s="15"/>
      <c r="BU3037" s="15"/>
      <c r="BV3037" s="15"/>
      <c r="BW3037" s="15"/>
      <c r="BX3037" s="15"/>
      <c r="BY3037" s="15"/>
      <c r="BZ3037" s="15"/>
      <c r="CA3037" s="15"/>
      <c r="CB3037" s="15"/>
      <c r="CC3037" s="15"/>
      <c r="CD3037" s="15"/>
      <c r="CE3037" s="15"/>
      <c r="CF3037" s="15"/>
      <c r="CG3037" s="15"/>
      <c r="CH3037" s="15"/>
      <c r="CI3037" s="15"/>
      <c r="CJ3037" s="15"/>
    </row>
    <row r="3038" spans="1:117" ht="12.75">
      <c r="A3038" s="15" t="s">
        <v>18705</v>
      </c>
      <c r="B3038" s="15" t="s">
        <v>18706</v>
      </c>
      <c r="C3038" s="15" t="s">
        <v>58</v>
      </c>
      <c r="D3038" s="16">
        <v>2006</v>
      </c>
      <c r="E3038" s="26" t="s">
        <v>18707</v>
      </c>
      <c r="F3038" s="26" t="s">
        <v>110</v>
      </c>
      <c r="G3038" s="26" t="s">
        <v>4555</v>
      </c>
      <c r="H3038" s="26"/>
      <c r="I3038" s="15" t="s">
        <v>4555</v>
      </c>
      <c r="J3038" s="26"/>
      <c r="K3038" s="17">
        <f t="shared" si="291"/>
        <v>0</v>
      </c>
      <c r="L3038" s="15"/>
      <c r="M3038" s="18">
        <f t="shared" si="301"/>
        <v>0</v>
      </c>
      <c r="N3038" s="15" t="s">
        <v>18708</v>
      </c>
      <c r="O3038" s="15"/>
      <c r="P3038" s="15"/>
      <c r="Q3038" s="24" t="e">
        <f ca="1">_xludf.MAXIFS('[1]Deals (investment)'!A:A,'[1]Deals (investment)'!B:B,A3038)</f>
        <v>#NAME?</v>
      </c>
      <c r="R3038" s="15" t="s">
        <v>809</v>
      </c>
      <c r="S3038" s="19" t="s">
        <v>144</v>
      </c>
      <c r="T3038" s="15"/>
      <c r="U3038" s="17"/>
      <c r="V3038" s="15" t="s">
        <v>18709</v>
      </c>
      <c r="W3038" s="15">
        <v>0</v>
      </c>
      <c r="X3038" s="15" t="s">
        <v>538</v>
      </c>
      <c r="Y3038" s="15" t="s">
        <v>2557</v>
      </c>
      <c r="AB3038" s="20" t="s">
        <v>214</v>
      </c>
      <c r="AC3038" s="21" t="s">
        <v>18710</v>
      </c>
      <c r="AD3038" s="15" t="s">
        <v>110</v>
      </c>
      <c r="AE3038" s="15" t="s">
        <v>110</v>
      </c>
      <c r="AF3038" s="15" t="s">
        <v>110</v>
      </c>
      <c r="AG3038" s="22">
        <f t="shared" si="306"/>
        <v>0.4838709677419355</v>
      </c>
      <c r="AH3038" s="15" t="str">
        <f t="shared" si="302"/>
        <v/>
      </c>
      <c r="AI3038" s="22" t="str">
        <f>VLOOKUP(A3038,'[1]Deals (investment)'!$B$2:$Z$1497,1,FALSE)</f>
        <v>The Rosehip Company</v>
      </c>
      <c r="AJ3038" s="22" t="e">
        <f>VLOOKUP(A3038,'[1]Deals (investment)'!$B$2:$Z$870,15,FALSE)</f>
        <v>#N/A</v>
      </c>
      <c r="AK3038" s="17" t="e">
        <f>VLOOKUP(A3038,'[1]Deals (Exits)'!B:B,1,FALSE)</f>
        <v>#N/A</v>
      </c>
      <c r="AL3038" s="23">
        <f>VLOOKUP(G3038,[1]Lookups!$V$3:$Y$197,4,FALSE)</f>
        <v>0</v>
      </c>
      <c r="AM3038" s="17" t="str">
        <f>VLOOKUP(X3038,[1]Lookups!$B$3:$C$200,2,FALSE)</f>
        <v>Agriculture</v>
      </c>
      <c r="AN3038" s="17" t="str">
        <f>VLOOKUP(R3038,[1]Lookups!$H$3:$I$69,2,FALSE)</f>
        <v>6. Private Equity</v>
      </c>
      <c r="AO3038" s="17"/>
      <c r="AP3038" s="17"/>
      <c r="AQ3038" s="18"/>
      <c r="AR3038" s="18"/>
      <c r="AS3038" s="17"/>
      <c r="AT3038" s="17"/>
      <c r="AU3038" s="18"/>
      <c r="AV3038" s="17"/>
      <c r="AW3038" s="17"/>
      <c r="AX3038" s="17"/>
      <c r="AY3038" s="17"/>
      <c r="AZ3038" s="17"/>
      <c r="BA3038" s="17"/>
      <c r="BB3038" s="17"/>
      <c r="BC3038" s="17"/>
      <c r="BD3038" s="17"/>
      <c r="BE3038" s="17"/>
      <c r="BF3038" s="17"/>
      <c r="BG3038" s="17"/>
      <c r="BH3038" s="17"/>
      <c r="BI3038" s="17"/>
      <c r="BJ3038" s="17"/>
      <c r="BK3038" s="17"/>
      <c r="BL3038" s="17"/>
      <c r="BM3038" s="17"/>
      <c r="BN3038" s="15"/>
      <c r="BO3038" s="15"/>
      <c r="BP3038" s="22"/>
      <c r="BQ3038" s="15"/>
      <c r="BR3038" s="15"/>
      <c r="BS3038" s="15"/>
      <c r="BT3038" s="15"/>
      <c r="BU3038" s="15"/>
      <c r="BV3038" s="15"/>
      <c r="BW3038" s="15"/>
      <c r="BX3038" s="15"/>
      <c r="BY3038" s="15"/>
      <c r="BZ3038" s="15"/>
      <c r="CA3038" s="15"/>
      <c r="CB3038" s="15"/>
      <c r="CC3038" s="15"/>
      <c r="CD3038" s="15"/>
      <c r="CE3038" s="15"/>
      <c r="CF3038" s="15"/>
      <c r="CG3038" s="15"/>
      <c r="CH3038" s="15"/>
      <c r="CI3038" s="15"/>
      <c r="CJ3038" s="15"/>
    </row>
    <row r="3039" spans="1:117" ht="12.75">
      <c r="A3039" s="21" t="s">
        <v>18711</v>
      </c>
      <c r="B3039" s="15" t="s">
        <v>18712</v>
      </c>
      <c r="C3039" s="15" t="s">
        <v>58</v>
      </c>
      <c r="D3039" s="16">
        <v>2019</v>
      </c>
      <c r="E3039" s="26" t="s">
        <v>128</v>
      </c>
      <c r="F3039" s="26" t="s">
        <v>110</v>
      </c>
      <c r="G3039" s="26" t="s">
        <v>129</v>
      </c>
      <c r="H3039" s="26"/>
      <c r="I3039" s="15" t="s">
        <v>129</v>
      </c>
      <c r="J3039" s="26"/>
      <c r="K3039" s="17">
        <f t="shared" si="291"/>
        <v>0</v>
      </c>
      <c r="L3039" s="15"/>
      <c r="M3039" s="18">
        <f t="shared" si="301"/>
        <v>0</v>
      </c>
      <c r="N3039" s="15"/>
      <c r="O3039" s="15"/>
      <c r="P3039" s="15"/>
      <c r="Q3039" s="24" t="e">
        <f ca="1">_xludf.MAXIFS('[1]Deals (investment)'!A:A,'[1]Deals (investment)'!B:B,A3039)</f>
        <v>#NAME?</v>
      </c>
      <c r="R3039" s="15"/>
      <c r="S3039" s="19"/>
      <c r="T3039" s="15"/>
      <c r="U3039" s="17"/>
      <c r="V3039" s="15" t="s">
        <v>18713</v>
      </c>
      <c r="W3039" s="15">
        <v>1</v>
      </c>
      <c r="X3039" s="15" t="s">
        <v>404</v>
      </c>
      <c r="Y3039" s="15" t="s">
        <v>18714</v>
      </c>
      <c r="Z3039" s="25" t="s">
        <v>147</v>
      </c>
      <c r="AB3039" s="32">
        <v>44237</v>
      </c>
      <c r="AC3039" s="21" t="s">
        <v>18715</v>
      </c>
      <c r="AD3039" s="27" t="s">
        <v>18716</v>
      </c>
      <c r="AE3039" s="15" t="s">
        <v>110</v>
      </c>
      <c r="AF3039" s="21" t="s">
        <v>18717</v>
      </c>
      <c r="AG3039" s="22">
        <f t="shared" ca="1" si="306"/>
        <v>0.70967741935483875</v>
      </c>
      <c r="AH3039" s="15" t="str">
        <f t="shared" si="302"/>
        <v/>
      </c>
      <c r="AI3039" s="22" t="e">
        <f>VLOOKUP(A3039,'[1]Deals (investment)'!$B$2:$Z$1497,1,FALSE)</f>
        <v>#N/A</v>
      </c>
      <c r="AJ3039" s="22" t="e">
        <f>VLOOKUP(A3039,'[1]Deals (investment)'!$B$2:$Z$870,15,FALSE)</f>
        <v>#N/A</v>
      </c>
      <c r="AK3039" s="17" t="e">
        <f>VLOOKUP(A3039,'[1]Deals (Exits)'!B:B,1,FALSE)</f>
        <v>#N/A</v>
      </c>
      <c r="AL3039" s="23">
        <f>VLOOKUP(G3039,[1]Lookups!$V$3:$Y$197,4,FALSE)</f>
        <v>0</v>
      </c>
      <c r="AM3039" s="17" t="str">
        <f>VLOOKUP(X3039,[1]Lookups!$B$3:$C$200,2,FALSE)</f>
        <v>Other Technologies &amp; Information Technology</v>
      </c>
      <c r="AN3039" s="17" t="e">
        <f>VLOOKUP(R3039,[1]Lookups!$H$3:$I$69,2,FALSE)</f>
        <v>#N/A</v>
      </c>
      <c r="AO3039" s="17"/>
      <c r="AP3039" s="17"/>
      <c r="AQ3039" s="18"/>
      <c r="AR3039" s="18"/>
      <c r="AS3039" s="17"/>
      <c r="AT3039" s="17"/>
      <c r="AU3039" s="18"/>
      <c r="AV3039" s="17"/>
      <c r="AW3039" s="17"/>
      <c r="AX3039" s="17"/>
      <c r="AY3039" s="17"/>
      <c r="AZ3039" s="17"/>
      <c r="BA3039" s="17"/>
      <c r="BB3039" s="17"/>
      <c r="BC3039" s="17"/>
      <c r="BD3039" s="17"/>
      <c r="BE3039" s="17"/>
      <c r="BF3039" s="17"/>
      <c r="BG3039" s="17"/>
      <c r="BH3039" s="17"/>
      <c r="BI3039" s="17"/>
      <c r="BJ3039" s="17"/>
      <c r="BK3039" s="17"/>
      <c r="BL3039" s="17"/>
      <c r="BM3039" s="17"/>
      <c r="BN3039" s="15"/>
      <c r="BO3039" s="15"/>
      <c r="BP3039" s="22"/>
      <c r="BQ3039" s="15"/>
      <c r="BR3039" s="15"/>
      <c r="BS3039" s="15"/>
      <c r="BT3039" s="15"/>
      <c r="BU3039" s="15"/>
      <c r="BV3039" s="15"/>
      <c r="BW3039" s="15"/>
      <c r="BX3039" s="15"/>
      <c r="BY3039" s="15"/>
      <c r="BZ3039" s="15"/>
      <c r="CA3039" s="15"/>
      <c r="CB3039" s="15"/>
      <c r="CC3039" s="15"/>
      <c r="CD3039" s="15"/>
      <c r="CE3039" s="15"/>
      <c r="CF3039" s="15"/>
      <c r="CG3039" s="15"/>
      <c r="CH3039" s="15"/>
      <c r="CI3039" s="15"/>
      <c r="CJ3039" s="15"/>
    </row>
    <row r="3040" spans="1:117" ht="25.5">
      <c r="A3040" s="25" t="s">
        <v>18718</v>
      </c>
      <c r="B3040" s="15" t="s">
        <v>18719</v>
      </c>
      <c r="C3040" s="15" t="s">
        <v>58</v>
      </c>
      <c r="D3040" s="16">
        <v>2016</v>
      </c>
      <c r="E3040" s="26" t="s">
        <v>90</v>
      </c>
      <c r="F3040" s="26" t="s">
        <v>110</v>
      </c>
      <c r="G3040" s="26" t="s">
        <v>91</v>
      </c>
      <c r="H3040" s="26"/>
      <c r="I3040" s="15" t="s">
        <v>91</v>
      </c>
      <c r="J3040" s="26"/>
      <c r="K3040" s="17">
        <f t="shared" si="291"/>
        <v>0</v>
      </c>
      <c r="L3040" s="15"/>
      <c r="M3040" s="18">
        <f t="shared" si="301"/>
        <v>0</v>
      </c>
      <c r="N3040" s="15"/>
      <c r="O3040" s="15"/>
      <c r="P3040" s="15"/>
      <c r="Q3040" s="24" t="e">
        <f ca="1">_xludf.MAXIFS('[1]Deals (investment)'!A:A,'[1]Deals (investment)'!B:B,A3040)</f>
        <v>#NAME?</v>
      </c>
      <c r="R3040" s="15"/>
      <c r="S3040" s="19"/>
      <c r="T3040" s="15"/>
      <c r="U3040" s="17"/>
      <c r="V3040" s="15" t="s">
        <v>18720</v>
      </c>
      <c r="W3040" s="15">
        <v>1</v>
      </c>
      <c r="X3040" s="15" t="s">
        <v>191</v>
      </c>
      <c r="Y3040" s="15" t="s">
        <v>18721</v>
      </c>
      <c r="Z3040" s="25" t="s">
        <v>147</v>
      </c>
      <c r="AB3040" s="32">
        <v>44237</v>
      </c>
      <c r="AC3040" s="27" t="s">
        <v>18722</v>
      </c>
      <c r="AD3040" s="27" t="s">
        <v>18723</v>
      </c>
      <c r="AE3040" s="27" t="s">
        <v>18724</v>
      </c>
      <c r="AF3040" s="21" t="s">
        <v>18725</v>
      </c>
      <c r="AG3040" s="22">
        <f t="shared" ref="AG3040:AG3085" ca="1" si="307">COUNTA(B3040:AF3040)/(COUNTA(B3040:AF3040)+COUNTBLANK(B3040:AF3040))</f>
        <v>0.64516129032258063</v>
      </c>
      <c r="AH3040" s="15" t="str">
        <f t="shared" si="302"/>
        <v/>
      </c>
      <c r="AI3040" s="22" t="e">
        <f>VLOOKUP(A3040,'[1]Deals (investment)'!$B$2:$Z$1497,1,FALSE)</f>
        <v>#N/A</v>
      </c>
      <c r="AJ3040" s="22" t="e">
        <f>VLOOKUP(A3040,'[1]Deals (investment)'!$B$2:$Z$870,15,FALSE)</f>
        <v>#N/A</v>
      </c>
      <c r="AK3040" s="17" t="e">
        <f>VLOOKUP(A3040,'[1]Deals (Exits)'!B:B,1,FALSE)</f>
        <v>#N/A</v>
      </c>
      <c r="AL3040" s="23">
        <f>VLOOKUP(G3040,[1]Lookups!$V$3:$Y$197,4,FALSE)</f>
        <v>0</v>
      </c>
      <c r="AM3040" s="17" t="str">
        <f>VLOOKUP(X3040,[1]Lookups!$B$3:$C$200,2,FALSE)</f>
        <v>Education</v>
      </c>
      <c r="AN3040" s="17" t="e">
        <f>VLOOKUP(R3040,[1]Lookups!$H$3:$I$69,2,FALSE)</f>
        <v>#N/A</v>
      </c>
      <c r="AO3040" s="17"/>
      <c r="AP3040" s="17"/>
      <c r="AQ3040" s="18"/>
      <c r="AR3040" s="18"/>
      <c r="AS3040" s="17"/>
      <c r="AT3040" s="17"/>
      <c r="AU3040" s="18"/>
      <c r="AV3040" s="17"/>
      <c r="AW3040" s="17"/>
      <c r="AX3040" s="17"/>
      <c r="AY3040" s="17"/>
      <c r="AZ3040" s="17"/>
      <c r="BA3040" s="17"/>
      <c r="BB3040" s="17"/>
      <c r="BC3040" s="17"/>
      <c r="BD3040" s="17"/>
      <c r="BE3040" s="17"/>
      <c r="BF3040" s="17"/>
      <c r="BG3040" s="17"/>
      <c r="BH3040" s="17"/>
      <c r="BI3040" s="17"/>
      <c r="BJ3040" s="17"/>
      <c r="BK3040" s="17"/>
      <c r="BL3040" s="17"/>
      <c r="BM3040" s="17"/>
      <c r="BN3040" s="15"/>
      <c r="BO3040" s="15"/>
      <c r="BP3040" s="22"/>
      <c r="BQ3040" s="15"/>
      <c r="BR3040" s="15"/>
      <c r="BS3040" s="15"/>
      <c r="BT3040" s="15"/>
      <c r="BU3040" s="15"/>
      <c r="BV3040" s="15"/>
      <c r="BW3040" s="15"/>
      <c r="BX3040" s="15"/>
      <c r="BY3040" s="15"/>
      <c r="BZ3040" s="15"/>
      <c r="CA3040" s="15"/>
      <c r="CB3040" s="15"/>
      <c r="CC3040" s="15"/>
      <c r="CD3040" s="15"/>
      <c r="CE3040" s="15"/>
      <c r="CF3040" s="15"/>
      <c r="CG3040" s="15"/>
      <c r="CH3040" s="15"/>
      <c r="CI3040" s="15"/>
      <c r="CJ3040" s="15"/>
    </row>
    <row r="3041" spans="1:117" ht="12.75">
      <c r="A3041" s="25" t="s">
        <v>18726</v>
      </c>
      <c r="B3041" s="15" t="s">
        <v>18727</v>
      </c>
      <c r="C3041" s="15" t="s">
        <v>58</v>
      </c>
      <c r="D3041" s="16">
        <v>2014</v>
      </c>
      <c r="E3041" s="26" t="s">
        <v>6573</v>
      </c>
      <c r="F3041" s="26" t="s">
        <v>18728</v>
      </c>
      <c r="G3041" s="26" t="s">
        <v>18729</v>
      </c>
      <c r="H3041" s="26"/>
      <c r="I3041" s="15" t="s">
        <v>18730</v>
      </c>
      <c r="J3041" s="26"/>
      <c r="K3041" s="17">
        <f t="shared" si="291"/>
        <v>0</v>
      </c>
      <c r="L3041" s="15"/>
      <c r="M3041" s="18">
        <f t="shared" si="301"/>
        <v>0</v>
      </c>
      <c r="N3041" s="15" t="s">
        <v>18731</v>
      </c>
      <c r="O3041" s="15"/>
      <c r="P3041" s="15"/>
      <c r="Q3041" s="24" t="e">
        <f ca="1">_xludf.MAXIFS('[1]Deals (investment)'!A:A,'[1]Deals (investment)'!B:B,A3041)</f>
        <v>#NAME?</v>
      </c>
      <c r="R3041" s="15" t="s">
        <v>105</v>
      </c>
      <c r="S3041" s="19">
        <v>1130000</v>
      </c>
      <c r="T3041" s="15" t="s">
        <v>375</v>
      </c>
      <c r="U3041" s="17">
        <v>2400000</v>
      </c>
      <c r="V3041" s="15" t="s">
        <v>18732</v>
      </c>
      <c r="W3041" s="15">
        <v>0</v>
      </c>
      <c r="X3041" s="15" t="s">
        <v>158</v>
      </c>
      <c r="Y3041" s="15" t="s">
        <v>9333</v>
      </c>
      <c r="Z3041" s="25" t="s">
        <v>81</v>
      </c>
      <c r="AA3041" s="25" t="s">
        <v>18733</v>
      </c>
      <c r="AB3041" s="20" t="s">
        <v>333</v>
      </c>
      <c r="AC3041" s="21" t="s">
        <v>18734</v>
      </c>
      <c r="AD3041" s="27" t="s">
        <v>18735</v>
      </c>
      <c r="AE3041" s="27" t="s">
        <v>18736</v>
      </c>
      <c r="AF3041" s="27" t="s">
        <v>18737</v>
      </c>
      <c r="AG3041" s="22">
        <f t="shared" ca="1" si="307"/>
        <v>0.83870967741935487</v>
      </c>
      <c r="AH3041" s="15" t="str">
        <f t="shared" si="302"/>
        <v/>
      </c>
      <c r="AI3041" s="22" t="str">
        <f>VLOOKUP(A3041,'[1]Deals (investment)'!$B$2:$Z$1497,1,FALSE)</f>
        <v>Dopay</v>
      </c>
      <c r="AJ3041" s="22">
        <f>VLOOKUP(A3041,'[1]Deals (investment)'!$B$2:$Z$870,15,FALSE)</f>
        <v>0</v>
      </c>
      <c r="AK3041" s="17" t="e">
        <f>VLOOKUP(A3041,'[1]Deals (Exits)'!B:B,1,FALSE)</f>
        <v>#N/A</v>
      </c>
      <c r="AL3041" s="23" t="e">
        <f>VLOOKUP(G3041,[1]Lookups!$V$3:$Y$197,4,FALSE)</f>
        <v>#N/A</v>
      </c>
      <c r="AM3041" s="17" t="str">
        <f>VLOOKUP(X3041,[1]Lookups!$B$3:$C$200,2,FALSE)</f>
        <v>Financial Services</v>
      </c>
      <c r="AN3041" s="17" t="str">
        <f>VLOOKUP(R3041,[1]Lookups!$H$3:$I$69,2,FALSE)</f>
        <v>5. Debt Financing</v>
      </c>
      <c r="AO3041" s="17"/>
      <c r="AP3041" s="17"/>
      <c r="AQ3041" s="18"/>
      <c r="AR3041" s="18"/>
      <c r="AS3041" s="17"/>
      <c r="AT3041" s="17"/>
      <c r="AU3041" s="18"/>
      <c r="AV3041" s="17"/>
      <c r="AW3041" s="17"/>
      <c r="AX3041" s="17"/>
      <c r="AY3041" s="17"/>
      <c r="AZ3041" s="17"/>
      <c r="BA3041" s="17"/>
      <c r="BB3041" s="17"/>
      <c r="BC3041" s="17"/>
      <c r="BD3041" s="17"/>
      <c r="BE3041" s="17"/>
      <c r="BF3041" s="17"/>
      <c r="BG3041" s="17"/>
      <c r="BH3041" s="17"/>
      <c r="BI3041" s="17"/>
      <c r="BJ3041" s="17"/>
      <c r="BK3041" s="17"/>
      <c r="BL3041" s="17"/>
      <c r="BM3041" s="17"/>
      <c r="BN3041" s="15"/>
      <c r="BO3041" s="15"/>
      <c r="BP3041" s="22"/>
      <c r="BQ3041" s="15"/>
      <c r="BR3041" s="15"/>
      <c r="BS3041" s="15"/>
      <c r="BT3041" s="15"/>
      <c r="BU3041" s="15"/>
      <c r="BV3041" s="15"/>
      <c r="BW3041" s="15"/>
      <c r="BX3041" s="15"/>
      <c r="BY3041" s="15"/>
      <c r="BZ3041" s="15"/>
      <c r="CA3041" s="15"/>
      <c r="CB3041" s="15"/>
      <c r="CC3041" s="15"/>
      <c r="CD3041" s="15"/>
      <c r="CE3041" s="15"/>
      <c r="CF3041" s="15"/>
      <c r="CG3041" s="15"/>
      <c r="CH3041" s="15"/>
      <c r="CI3041" s="15"/>
      <c r="CJ3041" s="15"/>
      <c r="DM3041">
        <v>578</v>
      </c>
    </row>
    <row r="3042" spans="1:117" ht="25.5">
      <c r="A3042" s="25" t="s">
        <v>18738</v>
      </c>
      <c r="B3042" s="15" t="s">
        <v>18739</v>
      </c>
      <c r="C3042" s="15" t="s">
        <v>58</v>
      </c>
      <c r="D3042" s="16">
        <v>2017</v>
      </c>
      <c r="E3042" s="26" t="s">
        <v>8548</v>
      </c>
      <c r="F3042" s="26" t="s">
        <v>18740</v>
      </c>
      <c r="G3042" s="26" t="s">
        <v>18741</v>
      </c>
      <c r="H3042" s="26"/>
      <c r="I3042" s="15" t="s">
        <v>18742</v>
      </c>
      <c r="J3042" s="26"/>
      <c r="K3042" s="17">
        <f t="shared" si="291"/>
        <v>0</v>
      </c>
      <c r="L3042" s="15"/>
      <c r="M3042" s="15"/>
      <c r="N3042" s="15"/>
      <c r="O3042" s="15"/>
      <c r="P3042" s="15"/>
      <c r="Q3042" s="24" t="e">
        <f ca="1">_xludf.MAXIFS('[1]Deals (investment)'!A:A,'[1]Deals (investment)'!B:B,A3042)</f>
        <v>#NAME?</v>
      </c>
      <c r="R3042" s="15"/>
      <c r="S3042" s="19"/>
      <c r="T3042" s="15"/>
      <c r="U3042" s="17"/>
      <c r="V3042" s="15" t="s">
        <v>18743</v>
      </c>
      <c r="W3042" s="15">
        <v>0</v>
      </c>
      <c r="X3042" s="15" t="s">
        <v>158</v>
      </c>
      <c r="Y3042" s="15" t="s">
        <v>9333</v>
      </c>
      <c r="Z3042" s="25" t="s">
        <v>109</v>
      </c>
      <c r="AA3042" s="25" t="s">
        <v>18744</v>
      </c>
      <c r="AB3042" s="20" t="s">
        <v>333</v>
      </c>
      <c r="AC3042" s="27" t="s">
        <v>18745</v>
      </c>
      <c r="AD3042" s="27" t="s">
        <v>18746</v>
      </c>
      <c r="AE3042" s="27" t="s">
        <v>18747</v>
      </c>
      <c r="AF3042" s="27" t="s">
        <v>18748</v>
      </c>
      <c r="AG3042" s="22">
        <f t="shared" ca="1" si="307"/>
        <v>0.64516129032258063</v>
      </c>
      <c r="AH3042" s="15" t="str">
        <f t="shared" si="302"/>
        <v/>
      </c>
      <c r="AI3042" s="22" t="e">
        <f>VLOOKUP(A3042,'[1]Deals (investment)'!$B$2:$Z$1497,1,FALSE)</f>
        <v>#N/A</v>
      </c>
      <c r="AJ3042" s="22" t="e">
        <f>VLOOKUP(A3042,'[1]Deals (investment)'!$B$2:$Z$870,15,FALSE)</f>
        <v>#N/A</v>
      </c>
      <c r="AK3042" s="17" t="e">
        <f>VLOOKUP(A3042,'[1]Deals (Exits)'!B:B,1,FALSE)</f>
        <v>#N/A</v>
      </c>
      <c r="AL3042" s="23">
        <f>VLOOKUP(G3042,[1]Lookups!$V$3:$Y$197,4,FALSE)</f>
        <v>1</v>
      </c>
      <c r="AM3042" s="17" t="str">
        <f>VLOOKUP(X3042,[1]Lookups!$B$3:$C$200,2,FALSE)</f>
        <v>Financial Services</v>
      </c>
      <c r="AN3042" s="17" t="e">
        <f>VLOOKUP(R3042,[1]Lookups!$H$3:$I$69,2,FALSE)</f>
        <v>#N/A</v>
      </c>
      <c r="AO3042" s="17"/>
      <c r="AP3042" s="17"/>
      <c r="AQ3042" s="18"/>
      <c r="AR3042" s="18"/>
      <c r="AS3042" s="17"/>
      <c r="AT3042" s="17"/>
      <c r="AU3042" s="18"/>
      <c r="AV3042" s="17"/>
      <c r="AW3042" s="17"/>
      <c r="AX3042" s="17"/>
      <c r="AY3042" s="17"/>
      <c r="AZ3042" s="17"/>
      <c r="BA3042" s="17"/>
      <c r="BB3042" s="17"/>
      <c r="BC3042" s="17"/>
      <c r="BD3042" s="17"/>
      <c r="BE3042" s="17"/>
      <c r="BF3042" s="17"/>
      <c r="BG3042" s="17"/>
      <c r="BH3042" s="17"/>
      <c r="BI3042" s="17"/>
      <c r="BJ3042" s="17"/>
      <c r="BK3042" s="17"/>
      <c r="BL3042" s="17"/>
      <c r="BM3042" s="17"/>
      <c r="BN3042" s="15"/>
      <c r="BO3042" s="15"/>
      <c r="BP3042" s="22"/>
      <c r="BQ3042" s="15"/>
      <c r="BR3042" s="15"/>
      <c r="BS3042" s="15"/>
      <c r="BT3042" s="15"/>
      <c r="BU3042" s="15"/>
      <c r="BV3042" s="15"/>
      <c r="BW3042" s="15"/>
      <c r="BX3042" s="15"/>
      <c r="BY3042" s="15"/>
      <c r="BZ3042" s="15"/>
      <c r="CA3042" s="15"/>
      <c r="CB3042" s="15"/>
      <c r="CC3042" s="15"/>
      <c r="CD3042" s="15"/>
      <c r="CE3042" s="15"/>
      <c r="CF3042" s="15"/>
      <c r="CG3042" s="15"/>
      <c r="CH3042" s="15"/>
      <c r="CI3042" s="15"/>
      <c r="CJ3042" s="15"/>
    </row>
    <row r="3043" spans="1:117" ht="25.5">
      <c r="A3043" s="25" t="s">
        <v>18749</v>
      </c>
      <c r="B3043" s="15" t="s">
        <v>18750</v>
      </c>
      <c r="C3043" s="15" t="s">
        <v>58</v>
      </c>
      <c r="D3043" s="16">
        <v>2008</v>
      </c>
      <c r="E3043" s="26" t="s">
        <v>90</v>
      </c>
      <c r="F3043" s="26" t="s">
        <v>110</v>
      </c>
      <c r="G3043" s="26" t="s">
        <v>91</v>
      </c>
      <c r="H3043" s="26"/>
      <c r="I3043" s="15" t="s">
        <v>91</v>
      </c>
      <c r="J3043" s="26"/>
      <c r="K3043" s="17">
        <f t="shared" si="291"/>
        <v>0</v>
      </c>
      <c r="L3043" s="15"/>
      <c r="M3043" s="15"/>
      <c r="N3043" s="15" t="s">
        <v>18751</v>
      </c>
      <c r="O3043" s="15"/>
      <c r="P3043" s="15"/>
      <c r="Q3043" s="24" t="e">
        <f ca="1">_xludf.MAXIFS('[1]Deals (investment)'!A:A,'[1]Deals (investment)'!B:B,A3043)</f>
        <v>#NAME?</v>
      </c>
      <c r="R3043" s="15" t="s">
        <v>809</v>
      </c>
      <c r="S3043" s="19" t="s">
        <v>144</v>
      </c>
      <c r="T3043" s="15" t="s">
        <v>110</v>
      </c>
      <c r="U3043" s="17" t="s">
        <v>110</v>
      </c>
      <c r="V3043" s="15" t="s">
        <v>18752</v>
      </c>
      <c r="W3043" s="15">
        <v>0</v>
      </c>
      <c r="X3043" s="15" t="s">
        <v>404</v>
      </c>
      <c r="Y3043" s="15" t="s">
        <v>18753</v>
      </c>
      <c r="Z3043" s="25" t="s">
        <v>670</v>
      </c>
      <c r="AA3043" s="25" t="s">
        <v>110</v>
      </c>
      <c r="AB3043" s="20" t="s">
        <v>286</v>
      </c>
      <c r="AC3043" s="27" t="s">
        <v>18754</v>
      </c>
      <c r="AD3043" s="27" t="s">
        <v>18755</v>
      </c>
      <c r="AE3043" s="27" t="s">
        <v>18756</v>
      </c>
      <c r="AF3043" s="21" t="s">
        <v>18757</v>
      </c>
      <c r="AG3043" s="22">
        <f t="shared" ca="1" si="307"/>
        <v>0.80645161290322576</v>
      </c>
      <c r="AH3043" s="15" t="str">
        <f t="shared" si="302"/>
        <v/>
      </c>
      <c r="AI3043" s="22" t="str">
        <f>VLOOKUP(A3043,'[1]Deals (investment)'!$B$2:$Z$1497,1,FALSE)</f>
        <v>Mobii Systems</v>
      </c>
      <c r="AJ3043" s="22" t="e">
        <f>VLOOKUP(A3043,'[1]Deals (investment)'!$B$2:$Z$870,15,FALSE)</f>
        <v>#N/A</v>
      </c>
      <c r="AK3043" s="17" t="e">
        <f>VLOOKUP(A3043,'[1]Deals (Exits)'!B:B,1,FALSE)</f>
        <v>#N/A</v>
      </c>
      <c r="AL3043" s="23">
        <f>VLOOKUP(G3043,[1]Lookups!$V$3:$Y$197,4,FALSE)</f>
        <v>0</v>
      </c>
      <c r="AM3043" s="17" t="str">
        <f>VLOOKUP(X3043,[1]Lookups!$B$3:$C$200,2,FALSE)</f>
        <v>Other Technologies &amp; Information Technology</v>
      </c>
      <c r="AN3043" s="17" t="str">
        <f>VLOOKUP(R3043,[1]Lookups!$H$3:$I$69,2,FALSE)</f>
        <v>6. Private Equity</v>
      </c>
      <c r="AO3043" s="17"/>
      <c r="AP3043" s="17"/>
      <c r="AQ3043" s="18"/>
      <c r="AR3043" s="18"/>
      <c r="AS3043" s="17"/>
      <c r="AT3043" s="17"/>
      <c r="AU3043" s="18"/>
      <c r="AV3043" s="17"/>
      <c r="AW3043" s="17"/>
      <c r="AX3043" s="17"/>
      <c r="AY3043" s="17"/>
      <c r="AZ3043" s="17"/>
      <c r="BA3043" s="17"/>
      <c r="BB3043" s="17"/>
      <c r="BC3043" s="17"/>
      <c r="BD3043" s="17"/>
      <c r="BE3043" s="17"/>
      <c r="BF3043" s="17"/>
      <c r="BG3043" s="17"/>
      <c r="BH3043" s="17"/>
      <c r="BI3043" s="17"/>
      <c r="BJ3043" s="17"/>
      <c r="BK3043" s="17"/>
      <c r="BL3043" s="17"/>
      <c r="BM3043" s="17"/>
      <c r="BN3043" s="15"/>
      <c r="BO3043" s="15"/>
      <c r="BP3043" s="22"/>
      <c r="BQ3043" s="15"/>
      <c r="BR3043" s="15"/>
      <c r="BS3043" s="15"/>
      <c r="BT3043" s="15"/>
      <c r="BU3043" s="15"/>
      <c r="BV3043" s="15"/>
      <c r="BW3043" s="15"/>
      <c r="BX3043" s="15"/>
      <c r="BY3043" s="15"/>
      <c r="BZ3043" s="15"/>
      <c r="CA3043" s="15"/>
      <c r="CB3043" s="15"/>
      <c r="CC3043" s="15"/>
      <c r="CD3043" s="15"/>
      <c r="CE3043" s="15"/>
      <c r="CF3043" s="15"/>
      <c r="CG3043" s="15"/>
      <c r="CH3043" s="15"/>
      <c r="CI3043" s="15"/>
      <c r="CJ3043" s="15"/>
    </row>
    <row r="3044" spans="1:117" ht="12.75">
      <c r="A3044" s="25" t="s">
        <v>18758</v>
      </c>
      <c r="B3044" s="15" t="s">
        <v>18759</v>
      </c>
      <c r="C3044" s="15" t="s">
        <v>58</v>
      </c>
      <c r="D3044" s="16">
        <v>2014</v>
      </c>
      <c r="E3044" s="26" t="s">
        <v>1086</v>
      </c>
      <c r="F3044" s="26" t="s">
        <v>110</v>
      </c>
      <c r="G3044" s="26" t="s">
        <v>891</v>
      </c>
      <c r="H3044" s="26"/>
      <c r="I3044" s="15" t="s">
        <v>891</v>
      </c>
      <c r="J3044" s="26" t="s">
        <v>891</v>
      </c>
      <c r="K3044" s="17">
        <f t="shared" si="291"/>
        <v>0</v>
      </c>
      <c r="L3044" s="15"/>
      <c r="M3044" s="15"/>
      <c r="N3044" s="15"/>
      <c r="O3044" s="15"/>
      <c r="P3044" s="15"/>
      <c r="Q3044" s="24" t="e">
        <f ca="1">_xludf.MAXIFS('[1]Deals (investment)'!A:A,'[1]Deals (investment)'!B:B,A3044)</f>
        <v>#NAME?</v>
      </c>
      <c r="R3044" s="15"/>
      <c r="S3044" s="19"/>
      <c r="T3044" s="15"/>
      <c r="U3044" s="17"/>
      <c r="V3044" s="15" t="s">
        <v>18760</v>
      </c>
      <c r="W3044" s="15">
        <v>1</v>
      </c>
      <c r="X3044" s="15" t="s">
        <v>1611</v>
      </c>
      <c r="Y3044" s="15" t="s">
        <v>18761</v>
      </c>
      <c r="Z3044" s="25" t="s">
        <v>109</v>
      </c>
      <c r="AA3044" s="25" t="s">
        <v>110</v>
      </c>
      <c r="AB3044" s="20" t="s">
        <v>286</v>
      </c>
      <c r="AC3044" s="21" t="s">
        <v>18762</v>
      </c>
      <c r="AD3044" s="15" t="s">
        <v>110</v>
      </c>
      <c r="AE3044" s="15" t="s">
        <v>110</v>
      </c>
      <c r="AF3044" s="21" t="s">
        <v>18763</v>
      </c>
      <c r="AG3044" s="22">
        <f t="shared" ca="1" si="307"/>
        <v>0.67741935483870963</v>
      </c>
      <c r="AH3044" s="15" t="str">
        <f t="shared" si="302"/>
        <v/>
      </c>
      <c r="AI3044" s="22" t="e">
        <f>VLOOKUP(A3044,'[1]Deals (investment)'!$B$2:$Z$1497,1,FALSE)</f>
        <v>#N/A</v>
      </c>
      <c r="AJ3044" s="22" t="e">
        <f>VLOOKUP(A3044,'[1]Deals (investment)'!$B$2:$Z$870,15,FALSE)</f>
        <v>#N/A</v>
      </c>
      <c r="AK3044" s="17" t="e">
        <f>VLOOKUP(A3044,'[1]Deals (Exits)'!B:B,1,FALSE)</f>
        <v>#N/A</v>
      </c>
      <c r="AL3044" s="23">
        <f>VLOOKUP(G3044,[1]Lookups!$V$3:$Y$197,4,FALSE)</f>
        <v>0</v>
      </c>
      <c r="AM3044" s="17" t="str">
        <f>VLOOKUP(X3044,[1]Lookups!$B$3:$C$200,2,FALSE)</f>
        <v>Emerging Technologies</v>
      </c>
      <c r="AN3044" s="17" t="e">
        <f>VLOOKUP(R3044,[1]Lookups!$H$3:$I$69,2,FALSE)</f>
        <v>#N/A</v>
      </c>
      <c r="AO3044" s="17"/>
      <c r="AP3044" s="17"/>
      <c r="AQ3044" s="18"/>
      <c r="AR3044" s="18"/>
      <c r="AS3044" s="17"/>
      <c r="AT3044" s="17"/>
      <c r="AU3044" s="18"/>
      <c r="AV3044" s="17"/>
      <c r="AW3044" s="17"/>
      <c r="AX3044" s="17"/>
      <c r="AY3044" s="17"/>
      <c r="AZ3044" s="17"/>
      <c r="BA3044" s="17"/>
      <c r="BB3044" s="17"/>
      <c r="BC3044" s="17"/>
      <c r="BD3044" s="17"/>
      <c r="BE3044" s="17"/>
      <c r="BF3044" s="17"/>
      <c r="BG3044" s="17"/>
      <c r="BH3044" s="17"/>
      <c r="BI3044" s="17"/>
      <c r="BJ3044" s="17"/>
      <c r="BK3044" s="17"/>
      <c r="BL3044" s="17"/>
      <c r="BM3044" s="17"/>
      <c r="BN3044" s="15"/>
      <c r="BO3044" s="15"/>
      <c r="BP3044" s="22"/>
      <c r="BQ3044" s="15"/>
      <c r="BR3044" s="15"/>
      <c r="BS3044" s="15"/>
      <c r="BT3044" s="15"/>
      <c r="BU3044" s="15"/>
      <c r="BV3044" s="15"/>
      <c r="BW3044" s="15"/>
      <c r="BX3044" s="15"/>
      <c r="BY3044" s="15"/>
      <c r="BZ3044" s="15"/>
      <c r="CA3044" s="15"/>
      <c r="CB3044" s="15"/>
      <c r="CC3044" s="15"/>
      <c r="CD3044" s="15"/>
      <c r="CE3044" s="15"/>
      <c r="CF3044" s="15"/>
      <c r="CG3044" s="15"/>
      <c r="CH3044" s="15"/>
      <c r="CI3044" s="15"/>
      <c r="CJ3044" s="15"/>
    </row>
    <row r="3045" spans="1:117" ht="12.75">
      <c r="A3045" s="25" t="s">
        <v>18764</v>
      </c>
      <c r="B3045" s="15" t="s">
        <v>18765</v>
      </c>
      <c r="C3045" s="15" t="s">
        <v>58</v>
      </c>
      <c r="D3045" s="16">
        <v>2018</v>
      </c>
      <c r="E3045" s="26" t="s">
        <v>1086</v>
      </c>
      <c r="F3045" s="26" t="s">
        <v>110</v>
      </c>
      <c r="G3045" s="26" t="s">
        <v>891</v>
      </c>
      <c r="H3045" s="26"/>
      <c r="I3045" s="15" t="s">
        <v>891</v>
      </c>
      <c r="J3045" s="26" t="s">
        <v>891</v>
      </c>
      <c r="K3045" s="17">
        <f t="shared" si="291"/>
        <v>0</v>
      </c>
      <c r="L3045" s="15"/>
      <c r="M3045" s="15"/>
      <c r="N3045" s="15"/>
      <c r="O3045" s="15"/>
      <c r="P3045" s="15"/>
      <c r="Q3045" s="24" t="e">
        <f ca="1">_xludf.MAXIFS('[1]Deals (investment)'!A:A,'[1]Deals (investment)'!B:B,A3045)</f>
        <v>#NAME?</v>
      </c>
      <c r="R3045" s="15"/>
      <c r="S3045" s="19"/>
      <c r="T3045" s="15"/>
      <c r="U3045" s="17"/>
      <c r="V3045" s="15" t="s">
        <v>18766</v>
      </c>
      <c r="W3045" s="15">
        <v>1</v>
      </c>
      <c r="X3045" s="15" t="s">
        <v>64</v>
      </c>
      <c r="Y3045" s="15" t="s">
        <v>18767</v>
      </c>
      <c r="Z3045" s="25" t="s">
        <v>109</v>
      </c>
      <c r="AA3045" s="25" t="s">
        <v>18768</v>
      </c>
      <c r="AB3045" s="32">
        <v>44237</v>
      </c>
      <c r="AC3045" s="21" t="s">
        <v>18769</v>
      </c>
      <c r="AD3045" s="15" t="s">
        <v>110</v>
      </c>
      <c r="AE3045" s="15" t="s">
        <v>110</v>
      </c>
      <c r="AF3045" s="21" t="s">
        <v>18770</v>
      </c>
      <c r="AG3045" s="22">
        <f t="shared" ca="1" si="307"/>
        <v>0.67741935483870963</v>
      </c>
      <c r="AH3045" s="15" t="str">
        <f t="shared" si="302"/>
        <v/>
      </c>
      <c r="AI3045" s="22" t="e">
        <f>VLOOKUP(A3045,'[1]Deals (investment)'!$B$2:$Z$1497,1,FALSE)</f>
        <v>#N/A</v>
      </c>
      <c r="AJ3045" s="22" t="e">
        <f>VLOOKUP(A3045,'[1]Deals (investment)'!$B$2:$Z$870,15,FALSE)</f>
        <v>#N/A</v>
      </c>
      <c r="AK3045" s="17" t="e">
        <f>VLOOKUP(A3045,'[1]Deals (Exits)'!B:B,1,FALSE)</f>
        <v>#N/A</v>
      </c>
      <c r="AL3045" s="23">
        <f>VLOOKUP(G3045,[1]Lookups!$V$3:$Y$197,4,FALSE)</f>
        <v>0</v>
      </c>
      <c r="AM3045" s="17" t="str">
        <f>VLOOKUP(X3045,[1]Lookups!$B$3:$C$200,2,FALSE)</f>
        <v>E-commerce &amp; Retail</v>
      </c>
      <c r="AN3045" s="17" t="e">
        <f>VLOOKUP(R3045,[1]Lookups!$H$3:$I$69,2,FALSE)</f>
        <v>#N/A</v>
      </c>
      <c r="AO3045" s="17"/>
      <c r="AP3045" s="17"/>
      <c r="AQ3045" s="18"/>
      <c r="AR3045" s="18"/>
      <c r="AS3045" s="17"/>
      <c r="AT3045" s="17"/>
      <c r="AU3045" s="18"/>
      <c r="AV3045" s="17"/>
      <c r="AW3045" s="17"/>
      <c r="AX3045" s="17"/>
      <c r="AY3045" s="17"/>
      <c r="AZ3045" s="17"/>
      <c r="BA3045" s="17"/>
      <c r="BB3045" s="17"/>
      <c r="BC3045" s="17"/>
      <c r="BD3045" s="17"/>
      <c r="BE3045" s="17"/>
      <c r="BF3045" s="17"/>
      <c r="BG3045" s="17"/>
      <c r="BH3045" s="17"/>
      <c r="BI3045" s="17"/>
      <c r="BJ3045" s="17"/>
      <c r="BK3045" s="17"/>
      <c r="BL3045" s="17"/>
      <c r="BM3045" s="17"/>
      <c r="BN3045" s="15"/>
      <c r="BO3045" s="15"/>
      <c r="BP3045" s="22"/>
      <c r="BQ3045" s="15"/>
      <c r="BR3045" s="15"/>
      <c r="BS3045" s="15"/>
      <c r="BT3045" s="15"/>
      <c r="BU3045" s="15"/>
      <c r="BV3045" s="15"/>
      <c r="BW3045" s="15"/>
      <c r="BX3045" s="15"/>
      <c r="BY3045" s="15"/>
      <c r="BZ3045" s="15"/>
      <c r="CA3045" s="15"/>
      <c r="CB3045" s="15"/>
      <c r="CC3045" s="15"/>
      <c r="CD3045" s="15"/>
      <c r="CE3045" s="15"/>
      <c r="CF3045" s="15"/>
      <c r="CG3045" s="15"/>
      <c r="CH3045" s="15"/>
      <c r="CI3045" s="15"/>
      <c r="CJ3045" s="15"/>
    </row>
    <row r="3046" spans="1:117" ht="12.75">
      <c r="A3046" s="25" t="s">
        <v>18771</v>
      </c>
      <c r="B3046" s="15" t="s">
        <v>18772</v>
      </c>
      <c r="C3046" s="15" t="s">
        <v>58</v>
      </c>
      <c r="D3046" s="16">
        <v>2014</v>
      </c>
      <c r="E3046" s="26" t="s">
        <v>1086</v>
      </c>
      <c r="F3046" s="26" t="s">
        <v>110</v>
      </c>
      <c r="G3046" s="26" t="s">
        <v>891</v>
      </c>
      <c r="H3046" s="26"/>
      <c r="I3046" s="15" t="s">
        <v>891</v>
      </c>
      <c r="J3046" s="26" t="s">
        <v>891</v>
      </c>
      <c r="K3046" s="17">
        <f t="shared" si="291"/>
        <v>0</v>
      </c>
      <c r="L3046" s="15"/>
      <c r="M3046" s="15"/>
      <c r="N3046" s="15"/>
      <c r="O3046" s="15"/>
      <c r="P3046" s="15"/>
      <c r="Q3046" s="24" t="e">
        <f ca="1">_xludf.MAXIFS('[1]Deals (investment)'!A:A,'[1]Deals (investment)'!B:B,A3046)</f>
        <v>#NAME?</v>
      </c>
      <c r="R3046" s="15"/>
      <c r="S3046" s="19"/>
      <c r="T3046" s="15"/>
      <c r="U3046" s="17"/>
      <c r="V3046" s="15" t="s">
        <v>18773</v>
      </c>
      <c r="W3046" s="15">
        <v>0</v>
      </c>
      <c r="X3046" s="15" t="s">
        <v>79</v>
      </c>
      <c r="Y3046" s="15" t="s">
        <v>18774</v>
      </c>
      <c r="Z3046" s="25" t="s">
        <v>81</v>
      </c>
      <c r="AA3046" s="25" t="s">
        <v>110</v>
      </c>
      <c r="AB3046" s="32">
        <v>44237</v>
      </c>
      <c r="AC3046" s="95" t="s">
        <v>18775</v>
      </c>
      <c r="AD3046" s="15" t="s">
        <v>110</v>
      </c>
      <c r="AE3046" s="15" t="s">
        <v>110</v>
      </c>
      <c r="AF3046" s="15" t="s">
        <v>110</v>
      </c>
      <c r="AG3046" s="22">
        <f t="shared" ca="1" si="307"/>
        <v>0.67741935483870963</v>
      </c>
      <c r="AH3046" s="15" t="str">
        <f t="shared" si="302"/>
        <v/>
      </c>
      <c r="AI3046" s="22" t="e">
        <f>VLOOKUP(A3046,'[1]Deals (investment)'!$B$2:$Z$1497,1,FALSE)</f>
        <v>#N/A</v>
      </c>
      <c r="AJ3046" s="22" t="e">
        <f>VLOOKUP(A3046,'[1]Deals (investment)'!$B$2:$Z$870,15,FALSE)</f>
        <v>#N/A</v>
      </c>
      <c r="AK3046" s="17" t="e">
        <f>VLOOKUP(A3046,'[1]Deals (Exits)'!B:B,1,FALSE)</f>
        <v>#N/A</v>
      </c>
      <c r="AL3046" s="23">
        <f>VLOOKUP(G3046,[1]Lookups!$V$3:$Y$197,4,FALSE)</f>
        <v>0</v>
      </c>
      <c r="AM3046" s="17" t="str">
        <f>VLOOKUP(X3046,[1]Lookups!$B$3:$C$200,2,FALSE)</f>
        <v>Other Technologies &amp; Information Technology</v>
      </c>
      <c r="AN3046" s="17" t="e">
        <f>VLOOKUP(R3046,[1]Lookups!$H$3:$I$69,2,FALSE)</f>
        <v>#N/A</v>
      </c>
      <c r="AO3046" s="17"/>
      <c r="AP3046" s="17"/>
      <c r="AQ3046" s="18"/>
      <c r="AR3046" s="18"/>
      <c r="AS3046" s="17"/>
      <c r="AT3046" s="17"/>
      <c r="AU3046" s="18"/>
      <c r="AV3046" s="17"/>
      <c r="AW3046" s="17"/>
      <c r="AX3046" s="17"/>
      <c r="AY3046" s="17"/>
      <c r="AZ3046" s="17"/>
      <c r="BA3046" s="17"/>
      <c r="BB3046" s="17"/>
      <c r="BC3046" s="17"/>
      <c r="BD3046" s="17"/>
      <c r="BE3046" s="17"/>
      <c r="BF3046" s="17"/>
      <c r="BG3046" s="17"/>
      <c r="BH3046" s="17"/>
      <c r="BI3046" s="17"/>
      <c r="BJ3046" s="17"/>
      <c r="BK3046" s="17"/>
      <c r="BL3046" s="17"/>
      <c r="BM3046" s="17"/>
      <c r="BN3046" s="15"/>
      <c r="BO3046" s="15"/>
      <c r="BP3046" s="22"/>
      <c r="BQ3046" s="15"/>
      <c r="BR3046" s="15"/>
      <c r="BS3046" s="15"/>
      <c r="BT3046" s="15"/>
      <c r="BU3046" s="15"/>
      <c r="BV3046" s="15"/>
      <c r="BW3046" s="15"/>
      <c r="BX3046" s="15"/>
      <c r="BY3046" s="15"/>
      <c r="BZ3046" s="15"/>
      <c r="CA3046" s="15"/>
      <c r="CB3046" s="15"/>
      <c r="CC3046" s="15"/>
      <c r="CD3046" s="15"/>
      <c r="CE3046" s="15"/>
      <c r="CF3046" s="15"/>
      <c r="CG3046" s="15"/>
      <c r="CH3046" s="15"/>
      <c r="CI3046" s="15"/>
      <c r="CJ3046" s="15"/>
    </row>
    <row r="3047" spans="1:117" ht="12.75">
      <c r="A3047" s="25" t="s">
        <v>18776</v>
      </c>
      <c r="B3047" s="15" t="s">
        <v>18777</v>
      </c>
      <c r="C3047" s="15" t="s">
        <v>58</v>
      </c>
      <c r="D3047" s="16">
        <v>2017</v>
      </c>
      <c r="E3047" s="26" t="s">
        <v>117</v>
      </c>
      <c r="F3047" s="26" t="s">
        <v>1086</v>
      </c>
      <c r="G3047" s="26" t="s">
        <v>118</v>
      </c>
      <c r="H3047" s="26"/>
      <c r="I3047" s="15" t="s">
        <v>118</v>
      </c>
      <c r="J3047" s="26"/>
      <c r="K3047" s="17">
        <f t="shared" si="291"/>
        <v>0</v>
      </c>
      <c r="L3047" s="15"/>
      <c r="M3047" s="15"/>
      <c r="N3047" s="15" t="s">
        <v>18778</v>
      </c>
      <c r="O3047" s="15"/>
      <c r="P3047" s="15"/>
      <c r="Q3047" s="24" t="e">
        <f ca="1">_xludf.MAXIFS('[1]Deals (investment)'!A:A,'[1]Deals (investment)'!B:B,A3047)</f>
        <v>#NAME?</v>
      </c>
      <c r="R3047" s="15" t="s">
        <v>375</v>
      </c>
      <c r="S3047" s="19" t="s">
        <v>144</v>
      </c>
      <c r="T3047" s="15" t="s">
        <v>110</v>
      </c>
      <c r="U3047" s="17" t="s">
        <v>110</v>
      </c>
      <c r="V3047" s="15" t="s">
        <v>18779</v>
      </c>
      <c r="W3047" s="15">
        <v>0</v>
      </c>
      <c r="X3047" s="15" t="s">
        <v>158</v>
      </c>
      <c r="Y3047" s="15" t="s">
        <v>18780</v>
      </c>
      <c r="Z3047" s="25" t="s">
        <v>147</v>
      </c>
      <c r="AB3047" s="32">
        <v>44237</v>
      </c>
      <c r="AC3047" s="27" t="s">
        <v>18781</v>
      </c>
      <c r="AD3047" s="27" t="s">
        <v>18782</v>
      </c>
      <c r="AE3047" s="15" t="s">
        <v>110</v>
      </c>
      <c r="AF3047" s="27" t="s">
        <v>18783</v>
      </c>
      <c r="AG3047" s="22">
        <f t="shared" ca="1" si="307"/>
        <v>0.77419354838709675</v>
      </c>
      <c r="AH3047" s="15" t="str">
        <f t="shared" si="302"/>
        <v/>
      </c>
      <c r="AI3047" s="22" t="str">
        <f>VLOOKUP(A3047,'[1]Deals (investment)'!$B$2:$Z$1497,1,FALSE)</f>
        <v>Umba</v>
      </c>
      <c r="AJ3047" s="22" t="e">
        <f>VLOOKUP(A3047,'[1]Deals (investment)'!$B$2:$Z$870,15,FALSE)</f>
        <v>#N/A</v>
      </c>
      <c r="AK3047" s="17" t="e">
        <f>VLOOKUP(A3047,'[1]Deals (Exits)'!B:B,1,FALSE)</f>
        <v>#N/A</v>
      </c>
      <c r="AL3047" s="23">
        <f>VLOOKUP(G3047,[1]Lookups!$V$3:$Y$197,4,FALSE)</f>
        <v>0</v>
      </c>
      <c r="AM3047" s="17" t="str">
        <f>VLOOKUP(X3047,[1]Lookups!$B$3:$C$200,2,FALSE)</f>
        <v>Financial Services</v>
      </c>
      <c r="AN3047" s="17" t="str">
        <f>VLOOKUP(R3047,[1]Lookups!$H$3:$I$69,2,FALSE)</f>
        <v>2. Seed</v>
      </c>
      <c r="AO3047" s="17"/>
      <c r="AP3047" s="17"/>
      <c r="AQ3047" s="18"/>
      <c r="AR3047" s="18"/>
      <c r="AS3047" s="17"/>
      <c r="AT3047" s="17"/>
      <c r="AU3047" s="18"/>
      <c r="AV3047" s="17"/>
      <c r="AW3047" s="17"/>
      <c r="AX3047" s="17"/>
      <c r="AY3047" s="17"/>
      <c r="AZ3047" s="17"/>
      <c r="BA3047" s="17"/>
      <c r="BB3047" s="17"/>
      <c r="BC3047" s="17"/>
      <c r="BD3047" s="17"/>
      <c r="BE3047" s="17"/>
      <c r="BF3047" s="17"/>
      <c r="BG3047" s="17"/>
      <c r="BH3047" s="17"/>
      <c r="BI3047" s="17"/>
      <c r="BJ3047" s="17"/>
      <c r="BK3047" s="17"/>
      <c r="BL3047" s="17"/>
      <c r="BM3047" s="17"/>
      <c r="BN3047" s="15"/>
      <c r="BO3047" s="15"/>
      <c r="BP3047" s="22"/>
      <c r="BQ3047" s="15"/>
      <c r="BR3047" s="15"/>
      <c r="BS3047" s="15"/>
      <c r="BT3047" s="15"/>
      <c r="BU3047" s="15"/>
      <c r="BV3047" s="15"/>
      <c r="BW3047" s="15"/>
      <c r="BX3047" s="15"/>
      <c r="BY3047" s="15"/>
      <c r="BZ3047" s="15"/>
      <c r="CA3047" s="15"/>
      <c r="CB3047" s="15"/>
      <c r="CC3047" s="15"/>
      <c r="CD3047" s="15"/>
      <c r="CE3047" s="15"/>
      <c r="CF3047" s="15"/>
      <c r="CG3047" s="15"/>
      <c r="CH3047" s="15"/>
      <c r="CI3047" s="15"/>
      <c r="CJ3047" s="15"/>
    </row>
    <row r="3048" spans="1:117" ht="25.5">
      <c r="A3048" s="25" t="s">
        <v>18784</v>
      </c>
      <c r="B3048" s="15" t="s">
        <v>18785</v>
      </c>
      <c r="C3048" s="15" t="s">
        <v>58</v>
      </c>
      <c r="D3048" s="16">
        <v>2017</v>
      </c>
      <c r="E3048" s="26" t="s">
        <v>117</v>
      </c>
      <c r="F3048" s="26" t="s">
        <v>4133</v>
      </c>
      <c r="G3048" s="26" t="s">
        <v>118</v>
      </c>
      <c r="H3048" s="26"/>
      <c r="I3048" s="15" t="s">
        <v>118</v>
      </c>
      <c r="J3048" s="26"/>
      <c r="K3048" s="17">
        <f t="shared" si="291"/>
        <v>0</v>
      </c>
      <c r="L3048" s="15"/>
      <c r="M3048" s="15"/>
      <c r="N3048" s="15"/>
      <c r="O3048" s="15"/>
      <c r="P3048" s="15"/>
      <c r="Q3048" s="24" t="e">
        <f ca="1">_xludf.MAXIFS('[1]Deals (investment)'!A:A,'[1]Deals (investment)'!B:B,A3048)</f>
        <v>#NAME?</v>
      </c>
      <c r="R3048" s="15"/>
      <c r="S3048" s="19"/>
      <c r="T3048" s="15"/>
      <c r="U3048" s="17"/>
      <c r="V3048" s="15" t="s">
        <v>18786</v>
      </c>
      <c r="W3048" s="15">
        <v>1</v>
      </c>
      <c r="X3048" s="15" t="s">
        <v>79</v>
      </c>
      <c r="Y3048" s="15" t="s">
        <v>18787</v>
      </c>
      <c r="Z3048" s="25" t="s">
        <v>81</v>
      </c>
      <c r="AA3048" s="25" t="s">
        <v>110</v>
      </c>
      <c r="AB3048" s="20"/>
      <c r="AC3048" s="27" t="s">
        <v>18788</v>
      </c>
      <c r="AD3048" s="15" t="s">
        <v>110</v>
      </c>
      <c r="AE3048" s="21" t="s">
        <v>18789</v>
      </c>
      <c r="AF3048" s="15" t="s">
        <v>110</v>
      </c>
      <c r="AG3048" s="22">
        <f t="shared" ca="1" si="307"/>
        <v>0.61290322580645162</v>
      </c>
      <c r="AH3048" s="15" t="str">
        <f t="shared" si="302"/>
        <v/>
      </c>
      <c r="AI3048" s="22" t="e">
        <f>VLOOKUP(A3048,'[1]Deals (investment)'!$B$2:$Z$1497,1,FALSE)</f>
        <v>#N/A</v>
      </c>
      <c r="AJ3048" s="22" t="e">
        <f>VLOOKUP(A3048,'[1]Deals (investment)'!$B$2:$Z$870,15,FALSE)</f>
        <v>#N/A</v>
      </c>
      <c r="AK3048" s="17" t="e">
        <f>VLOOKUP(A3048,'[1]Deals (Exits)'!B:B,1,FALSE)</f>
        <v>#N/A</v>
      </c>
      <c r="AL3048" s="23">
        <f>VLOOKUP(G3048,[1]Lookups!$V$3:$Y$197,4,FALSE)</f>
        <v>0</v>
      </c>
      <c r="AM3048" s="17" t="str">
        <f>VLOOKUP(X3048,[1]Lookups!$B$3:$C$200,2,FALSE)</f>
        <v>Other Technologies &amp; Information Technology</v>
      </c>
      <c r="AN3048" s="17" t="e">
        <f>VLOOKUP(R3048,[1]Lookups!$H$3:$I$69,2,FALSE)</f>
        <v>#N/A</v>
      </c>
      <c r="AO3048" s="17"/>
      <c r="AP3048" s="17"/>
      <c r="AQ3048" s="18"/>
      <c r="AR3048" s="18"/>
      <c r="AS3048" s="17"/>
      <c r="AT3048" s="17"/>
      <c r="AU3048" s="18"/>
      <c r="AV3048" s="17"/>
      <c r="AW3048" s="17"/>
      <c r="AX3048" s="17"/>
      <c r="AY3048" s="17"/>
      <c r="AZ3048" s="17"/>
      <c r="BA3048" s="17"/>
      <c r="BB3048" s="17"/>
      <c r="BC3048" s="17"/>
      <c r="BD3048" s="17"/>
      <c r="BE3048" s="17"/>
      <c r="BF3048" s="17"/>
      <c r="BG3048" s="17"/>
      <c r="BH3048" s="17"/>
      <c r="BI3048" s="17"/>
      <c r="BJ3048" s="17"/>
      <c r="BK3048" s="17"/>
      <c r="BL3048" s="17"/>
      <c r="BM3048" s="17"/>
      <c r="BN3048" s="15"/>
      <c r="BO3048" s="15"/>
      <c r="BP3048" s="22"/>
      <c r="BQ3048" s="15"/>
      <c r="BR3048" s="15"/>
      <c r="BS3048" s="15"/>
      <c r="BT3048" s="15"/>
      <c r="BU3048" s="15"/>
      <c r="BV3048" s="15"/>
      <c r="BW3048" s="15"/>
      <c r="BX3048" s="15"/>
      <c r="BY3048" s="15"/>
      <c r="BZ3048" s="15"/>
      <c r="CA3048" s="15"/>
      <c r="CB3048" s="15"/>
      <c r="CC3048" s="15"/>
      <c r="CD3048" s="15"/>
      <c r="CE3048" s="15"/>
      <c r="CF3048" s="15"/>
      <c r="CG3048" s="15"/>
      <c r="CH3048" s="15"/>
      <c r="CI3048" s="15"/>
      <c r="CJ3048" s="15"/>
    </row>
    <row r="3049" spans="1:117" ht="25.5">
      <c r="A3049" s="25" t="s">
        <v>18790</v>
      </c>
      <c r="B3049" s="15" t="s">
        <v>18791</v>
      </c>
      <c r="C3049" s="15" t="s">
        <v>58</v>
      </c>
      <c r="D3049" s="16">
        <v>2012</v>
      </c>
      <c r="E3049" s="26" t="s">
        <v>117</v>
      </c>
      <c r="F3049" s="26" t="s">
        <v>8892</v>
      </c>
      <c r="G3049" s="26" t="s">
        <v>18792</v>
      </c>
      <c r="H3049" s="26"/>
      <c r="I3049" s="15" t="s">
        <v>1281</v>
      </c>
      <c r="J3049" s="26"/>
      <c r="K3049" s="17">
        <f t="shared" si="291"/>
        <v>0</v>
      </c>
      <c r="L3049" s="15"/>
      <c r="M3049" s="15"/>
      <c r="N3049" s="15"/>
      <c r="O3049" s="15"/>
      <c r="P3049" s="15"/>
      <c r="Q3049" s="24" t="e">
        <f ca="1">_xludf.MAXIFS('[1]Deals (investment)'!A:A,'[1]Deals (investment)'!B:B,A3049)</f>
        <v>#NAME?</v>
      </c>
      <c r="R3049" s="15"/>
      <c r="S3049" s="19"/>
      <c r="T3049" s="15"/>
      <c r="U3049" s="17"/>
      <c r="V3049" s="15" t="s">
        <v>18793</v>
      </c>
      <c r="W3049" s="15">
        <v>1</v>
      </c>
      <c r="X3049" s="15" t="s">
        <v>79</v>
      </c>
      <c r="Y3049" s="15" t="s">
        <v>18794</v>
      </c>
      <c r="Z3049" s="25" t="s">
        <v>81</v>
      </c>
      <c r="AA3049" s="25" t="s">
        <v>110</v>
      </c>
      <c r="AB3049" s="20" t="s">
        <v>286</v>
      </c>
      <c r="AC3049" s="27" t="s">
        <v>18795</v>
      </c>
      <c r="AD3049" s="27" t="s">
        <v>18796</v>
      </c>
      <c r="AE3049" s="21" t="s">
        <v>18797</v>
      </c>
      <c r="AF3049" s="27" t="s">
        <v>18798</v>
      </c>
      <c r="AG3049" s="22">
        <f t="shared" ca="1" si="307"/>
        <v>0.64516129032258063</v>
      </c>
      <c r="AH3049" s="15" t="e">
        <f t="shared" si="302"/>
        <v>#VALUE!</v>
      </c>
      <c r="AI3049" s="22" t="e">
        <f>VLOOKUP(A3049,'[1]Deals (investment)'!$B$2:$Z$1497,1,FALSE)</f>
        <v>#N/A</v>
      </c>
      <c r="AJ3049" s="22" t="e">
        <f>VLOOKUP(A3049,'[1]Deals (investment)'!$B$2:$Z$870,15,FALSE)</f>
        <v>#N/A</v>
      </c>
      <c r="AK3049" s="17" t="e">
        <f>VLOOKUP(A3049,'[1]Deals (Exits)'!B:B,1,FALSE)</f>
        <v>#N/A</v>
      </c>
      <c r="AL3049" s="23" t="e">
        <f>VLOOKUP(G3049,[1]Lookups!$V$3:$Y$197,4,FALSE)</f>
        <v>#N/A</v>
      </c>
      <c r="AM3049" s="17" t="str">
        <f>VLOOKUP(X3049,[1]Lookups!$B$3:$C$200,2,FALSE)</f>
        <v>Other Technologies &amp; Information Technology</v>
      </c>
      <c r="AN3049" s="17" t="e">
        <f>VLOOKUP(R3049,[1]Lookups!$H$3:$I$69,2,FALSE)</f>
        <v>#N/A</v>
      </c>
      <c r="AO3049" s="17"/>
      <c r="AP3049" s="17"/>
      <c r="AQ3049" s="18"/>
      <c r="AR3049" s="18"/>
      <c r="AS3049" s="17"/>
      <c r="AT3049" s="17"/>
      <c r="AU3049" s="18"/>
      <c r="AV3049" s="17"/>
      <c r="AW3049" s="17"/>
      <c r="AX3049" s="17"/>
      <c r="AY3049" s="17"/>
      <c r="AZ3049" s="17"/>
      <c r="BA3049" s="17"/>
      <c r="BB3049" s="17"/>
      <c r="BC3049" s="17"/>
      <c r="BD3049" s="17"/>
      <c r="BE3049" s="17"/>
      <c r="BF3049" s="17"/>
      <c r="BG3049" s="17"/>
      <c r="BH3049" s="17"/>
      <c r="BI3049" s="17"/>
      <c r="BJ3049" s="17"/>
      <c r="BK3049" s="17"/>
      <c r="BL3049" s="17"/>
      <c r="BM3049" s="17"/>
      <c r="BN3049" s="15"/>
      <c r="BO3049" s="15"/>
      <c r="BP3049" s="22"/>
      <c r="BQ3049" s="15"/>
      <c r="BR3049" s="15"/>
      <c r="BS3049" s="15"/>
      <c r="BT3049" s="15"/>
      <c r="BU3049" s="15"/>
      <c r="BV3049" s="15"/>
      <c r="BW3049" s="15"/>
      <c r="BX3049" s="15"/>
      <c r="BY3049" s="15"/>
      <c r="BZ3049" s="15"/>
      <c r="CA3049" s="15"/>
      <c r="CB3049" s="15"/>
      <c r="CC3049" s="15"/>
      <c r="CD3049" s="15"/>
      <c r="CE3049" s="15"/>
      <c r="CF3049" s="15"/>
      <c r="CG3049" s="15"/>
      <c r="CH3049" s="15"/>
      <c r="CI3049" s="15"/>
      <c r="CJ3049" s="15"/>
    </row>
    <row r="3050" spans="1:117" ht="12.75">
      <c r="A3050" s="25" t="s">
        <v>18799</v>
      </c>
      <c r="B3050" s="15" t="s">
        <v>18800</v>
      </c>
      <c r="C3050" s="15" t="s">
        <v>58</v>
      </c>
      <c r="D3050" s="16">
        <v>2015</v>
      </c>
      <c r="E3050" s="26" t="s">
        <v>117</v>
      </c>
      <c r="F3050" s="26" t="s">
        <v>110</v>
      </c>
      <c r="G3050" s="26" t="s">
        <v>118</v>
      </c>
      <c r="H3050" s="26"/>
      <c r="I3050" s="15" t="s">
        <v>118</v>
      </c>
      <c r="J3050" s="26"/>
      <c r="K3050" s="17">
        <f t="shared" si="291"/>
        <v>0</v>
      </c>
      <c r="L3050" s="15"/>
      <c r="M3050" s="15"/>
      <c r="N3050" s="15"/>
      <c r="O3050" s="15"/>
      <c r="P3050" s="15"/>
      <c r="Q3050" s="24" t="e">
        <f ca="1">_xludf.MAXIFS('[1]Deals (investment)'!A:A,'[1]Deals (investment)'!B:B,A3050)</f>
        <v>#NAME?</v>
      </c>
      <c r="R3050" s="15"/>
      <c r="S3050" s="19"/>
      <c r="T3050" s="15"/>
      <c r="U3050" s="17"/>
      <c r="V3050" s="15" t="s">
        <v>18801</v>
      </c>
      <c r="W3050" s="15">
        <v>1</v>
      </c>
      <c r="X3050" s="15" t="s">
        <v>107</v>
      </c>
      <c r="Y3050" s="15" t="s">
        <v>18802</v>
      </c>
      <c r="Z3050" s="25" t="s">
        <v>147</v>
      </c>
      <c r="AB3050" s="20" t="s">
        <v>286</v>
      </c>
      <c r="AC3050" s="21" t="s">
        <v>18803</v>
      </c>
      <c r="AD3050" s="15" t="s">
        <v>110</v>
      </c>
      <c r="AE3050" s="27" t="s">
        <v>18804</v>
      </c>
      <c r="AF3050" s="21" t="s">
        <v>18805</v>
      </c>
      <c r="AG3050" s="22">
        <f t="shared" ca="1" si="307"/>
        <v>0.61290322580645162</v>
      </c>
      <c r="AH3050" s="15" t="str">
        <f t="shared" si="302"/>
        <v/>
      </c>
      <c r="AI3050" s="22" t="e">
        <f>VLOOKUP(A3050,'[1]Deals (investment)'!$B$2:$Z$1497,1,FALSE)</f>
        <v>#N/A</v>
      </c>
      <c r="AJ3050" s="22" t="e">
        <f>VLOOKUP(A3050,'[1]Deals (investment)'!$B$2:$Z$870,15,FALSE)</f>
        <v>#N/A</v>
      </c>
      <c r="AK3050" s="17" t="e">
        <f>VLOOKUP(A3050,'[1]Deals (Exits)'!B:B,1,FALSE)</f>
        <v>#N/A</v>
      </c>
      <c r="AL3050" s="23">
        <f>VLOOKUP(G3050,[1]Lookups!$V$3:$Y$197,4,FALSE)</f>
        <v>0</v>
      </c>
      <c r="AM3050" s="17" t="str">
        <f>VLOOKUP(X3050,[1]Lookups!$B$3:$C$200,2,FALSE)</f>
        <v>Energy &amp; Resources</v>
      </c>
      <c r="AN3050" s="17" t="e">
        <f>VLOOKUP(R3050,[1]Lookups!$H$3:$I$69,2,FALSE)</f>
        <v>#N/A</v>
      </c>
      <c r="AO3050" s="17"/>
      <c r="AP3050" s="17"/>
      <c r="AQ3050" s="18"/>
      <c r="AR3050" s="18"/>
      <c r="AS3050" s="17"/>
      <c r="AT3050" s="17"/>
      <c r="AU3050" s="18"/>
      <c r="AV3050" s="17"/>
      <c r="AW3050" s="17"/>
      <c r="AX3050" s="17"/>
      <c r="AY3050" s="17"/>
      <c r="AZ3050" s="17"/>
      <c r="BA3050" s="17"/>
      <c r="BB3050" s="17"/>
      <c r="BC3050" s="17"/>
      <c r="BD3050" s="17"/>
      <c r="BE3050" s="17"/>
      <c r="BF3050" s="17"/>
      <c r="BG3050" s="17"/>
      <c r="BH3050" s="17"/>
      <c r="BI3050" s="17"/>
      <c r="BJ3050" s="17"/>
      <c r="BK3050" s="17"/>
      <c r="BL3050" s="17"/>
      <c r="BM3050" s="17"/>
      <c r="BN3050" s="15"/>
      <c r="BO3050" s="15"/>
      <c r="BP3050" s="22"/>
      <c r="BQ3050" s="15"/>
      <c r="BR3050" s="15"/>
      <c r="BS3050" s="15"/>
      <c r="BT3050" s="15"/>
      <c r="BU3050" s="15"/>
      <c r="BV3050" s="15"/>
      <c r="BW3050" s="15"/>
      <c r="BX3050" s="15"/>
      <c r="BY3050" s="15"/>
      <c r="BZ3050" s="15"/>
      <c r="CA3050" s="15"/>
      <c r="CB3050" s="15"/>
      <c r="CC3050" s="15"/>
      <c r="CD3050" s="15"/>
      <c r="CE3050" s="15"/>
      <c r="CF3050" s="15"/>
      <c r="CG3050" s="15"/>
      <c r="CH3050" s="15"/>
      <c r="CI3050" s="15"/>
      <c r="CJ3050" s="15"/>
    </row>
    <row r="3051" spans="1:117" ht="12.75">
      <c r="A3051" s="25" t="s">
        <v>18806</v>
      </c>
      <c r="B3051" s="15" t="s">
        <v>18807</v>
      </c>
      <c r="C3051" s="15" t="s">
        <v>58</v>
      </c>
      <c r="D3051" s="16">
        <v>2014</v>
      </c>
      <c r="E3051" s="26" t="s">
        <v>117</v>
      </c>
      <c r="F3051" s="26" t="s">
        <v>110</v>
      </c>
      <c r="G3051" s="26" t="s">
        <v>118</v>
      </c>
      <c r="H3051" s="26"/>
      <c r="I3051" s="15" t="s">
        <v>118</v>
      </c>
      <c r="J3051" s="26"/>
      <c r="K3051" s="17">
        <f t="shared" si="291"/>
        <v>0</v>
      </c>
      <c r="L3051" s="15"/>
      <c r="M3051" s="15"/>
      <c r="N3051" s="15"/>
      <c r="O3051" s="15"/>
      <c r="P3051" s="15"/>
      <c r="Q3051" s="24" t="e">
        <f ca="1">_xludf.MAXIFS('[1]Deals (investment)'!A:A,'[1]Deals (investment)'!B:B,A3051)</f>
        <v>#NAME?</v>
      </c>
      <c r="R3051" s="15"/>
      <c r="S3051" s="19"/>
      <c r="T3051" s="15"/>
      <c r="U3051" s="17"/>
      <c r="V3051" s="15" t="s">
        <v>18808</v>
      </c>
      <c r="W3051" s="15">
        <v>1</v>
      </c>
      <c r="X3051" s="15" t="s">
        <v>3190</v>
      </c>
      <c r="Y3051" s="15" t="s">
        <v>18809</v>
      </c>
      <c r="AB3051" s="20" t="s">
        <v>286</v>
      </c>
      <c r="AC3051" s="27" t="s">
        <v>18810</v>
      </c>
      <c r="AD3051" s="15" t="s">
        <v>110</v>
      </c>
      <c r="AE3051" s="21" t="s">
        <v>18811</v>
      </c>
      <c r="AF3051" s="21" t="s">
        <v>18812</v>
      </c>
      <c r="AG3051" s="22">
        <f t="shared" ca="1" si="307"/>
        <v>0.58064516129032262</v>
      </c>
      <c r="AH3051" s="15" t="str">
        <f t="shared" si="302"/>
        <v/>
      </c>
      <c r="AI3051" s="22" t="e">
        <f>VLOOKUP(A3051,'[1]Deals (investment)'!$B$2:$Z$1497,1,FALSE)</f>
        <v>#N/A</v>
      </c>
      <c r="AJ3051" s="22" t="e">
        <f>VLOOKUP(A3051,'[1]Deals (investment)'!$B$2:$Z$870,15,FALSE)</f>
        <v>#N/A</v>
      </c>
      <c r="AK3051" s="17" t="e">
        <f>VLOOKUP(A3051,'[1]Deals (Exits)'!B:B,1,FALSE)</f>
        <v>#N/A</v>
      </c>
      <c r="AL3051" s="23">
        <f>VLOOKUP(G3051,[1]Lookups!$V$3:$Y$197,4,FALSE)</f>
        <v>0</v>
      </c>
      <c r="AM3051" s="17">
        <f>VLOOKUP(X3051,[1]Lookups!$B$3:$C$200,2,FALSE)</f>
        <v>0</v>
      </c>
      <c r="AN3051" s="17" t="e">
        <f>VLOOKUP(R3051,[1]Lookups!$H$3:$I$69,2,FALSE)</f>
        <v>#N/A</v>
      </c>
      <c r="AO3051" s="17"/>
      <c r="AP3051" s="17"/>
      <c r="AQ3051" s="18"/>
      <c r="AR3051" s="18"/>
      <c r="AS3051" s="17"/>
      <c r="AT3051" s="17"/>
      <c r="AU3051" s="18"/>
      <c r="AV3051" s="17"/>
      <c r="AW3051" s="17"/>
      <c r="AX3051" s="17"/>
      <c r="AY3051" s="17"/>
      <c r="AZ3051" s="17"/>
      <c r="BA3051" s="17"/>
      <c r="BB3051" s="17"/>
      <c r="BC3051" s="17"/>
      <c r="BD3051" s="17"/>
      <c r="BE3051" s="17"/>
      <c r="BF3051" s="17"/>
      <c r="BG3051" s="17"/>
      <c r="BH3051" s="17"/>
      <c r="BI3051" s="17"/>
      <c r="BJ3051" s="17"/>
      <c r="BK3051" s="17"/>
      <c r="BL3051" s="17"/>
      <c r="BM3051" s="17"/>
      <c r="BN3051" s="15"/>
      <c r="BO3051" s="15"/>
      <c r="BP3051" s="22"/>
      <c r="BQ3051" s="15"/>
      <c r="BR3051" s="15"/>
      <c r="BS3051" s="15"/>
      <c r="BT3051" s="15"/>
      <c r="BU3051" s="15"/>
      <c r="BV3051" s="15"/>
      <c r="BW3051" s="15"/>
      <c r="BX3051" s="15"/>
      <c r="BY3051" s="15"/>
      <c r="BZ3051" s="15"/>
      <c r="CA3051" s="15"/>
      <c r="CB3051" s="15"/>
      <c r="CC3051" s="15"/>
      <c r="CD3051" s="15"/>
      <c r="CE3051" s="15"/>
      <c r="CF3051" s="15"/>
      <c r="CG3051" s="15"/>
      <c r="CH3051" s="15"/>
      <c r="CI3051" s="15"/>
      <c r="CJ3051" s="15"/>
    </row>
    <row r="3052" spans="1:117" ht="12.75">
      <c r="A3052" s="25" t="s">
        <v>18813</v>
      </c>
      <c r="B3052" s="15" t="s">
        <v>18814</v>
      </c>
      <c r="C3052" s="15" t="s">
        <v>58</v>
      </c>
      <c r="D3052" s="16">
        <v>2015</v>
      </c>
      <c r="E3052" s="26" t="s">
        <v>117</v>
      </c>
      <c r="F3052" s="26" t="s">
        <v>110</v>
      </c>
      <c r="G3052" s="26" t="s">
        <v>118</v>
      </c>
      <c r="H3052" s="26"/>
      <c r="I3052" s="15" t="s">
        <v>118</v>
      </c>
      <c r="J3052" s="26"/>
      <c r="K3052" s="17">
        <f t="shared" si="291"/>
        <v>0</v>
      </c>
      <c r="L3052" s="15"/>
      <c r="M3052" s="15"/>
      <c r="N3052" s="15"/>
      <c r="O3052" s="15"/>
      <c r="P3052" s="15"/>
      <c r="Q3052" s="24" t="e">
        <f ca="1">_xludf.MAXIFS('[1]Deals (investment)'!A:A,'[1]Deals (investment)'!B:B,A3052)</f>
        <v>#NAME?</v>
      </c>
      <c r="R3052" s="15"/>
      <c r="S3052" s="19"/>
      <c r="T3052" s="15"/>
      <c r="U3052" s="17"/>
      <c r="V3052" s="15" t="s">
        <v>18815</v>
      </c>
      <c r="W3052" s="15">
        <v>1</v>
      </c>
      <c r="X3052" s="15" t="s">
        <v>256</v>
      </c>
      <c r="Y3052" s="15" t="s">
        <v>18102</v>
      </c>
      <c r="Z3052" s="25" t="s">
        <v>109</v>
      </c>
      <c r="AA3052" s="25" t="s">
        <v>110</v>
      </c>
      <c r="AB3052" s="32">
        <v>44237</v>
      </c>
      <c r="AC3052" s="27" t="s">
        <v>18816</v>
      </c>
      <c r="AD3052" s="27" t="s">
        <v>18817</v>
      </c>
      <c r="AE3052" s="15" t="s">
        <v>110</v>
      </c>
      <c r="AF3052" s="27" t="s">
        <v>18818</v>
      </c>
      <c r="AG3052" s="22">
        <f t="shared" ca="1" si="307"/>
        <v>0.64516129032258063</v>
      </c>
      <c r="AH3052" s="15" t="str">
        <f t="shared" si="302"/>
        <v/>
      </c>
      <c r="AI3052" s="22" t="e">
        <f>VLOOKUP(A3052,'[1]Deals (investment)'!$B$2:$Z$1497,1,FALSE)</f>
        <v>#N/A</v>
      </c>
      <c r="AJ3052" s="22" t="e">
        <f>VLOOKUP(A3052,'[1]Deals (investment)'!$B$2:$Z$870,15,FALSE)</f>
        <v>#N/A</v>
      </c>
      <c r="AK3052" s="17" t="e">
        <f>VLOOKUP(A3052,'[1]Deals (Exits)'!B:B,1,FALSE)</f>
        <v>#N/A</v>
      </c>
      <c r="AL3052" s="23">
        <f>VLOOKUP(G3052,[1]Lookups!$V$3:$Y$197,4,FALSE)</f>
        <v>0</v>
      </c>
      <c r="AM3052" s="17" t="str">
        <f>VLOOKUP(X3052,[1]Lookups!$B$3:$C$200,2,FALSE)</f>
        <v>Media &amp; Entertainment</v>
      </c>
      <c r="AN3052" s="17" t="e">
        <f>VLOOKUP(R3052,[1]Lookups!$H$3:$I$69,2,FALSE)</f>
        <v>#N/A</v>
      </c>
      <c r="AO3052" s="17"/>
      <c r="AP3052" s="17"/>
      <c r="AQ3052" s="18"/>
      <c r="AR3052" s="18"/>
      <c r="AS3052" s="17"/>
      <c r="AT3052" s="17"/>
      <c r="AU3052" s="18"/>
      <c r="AV3052" s="17"/>
      <c r="AW3052" s="17"/>
      <c r="AX3052" s="17"/>
      <c r="AY3052" s="17"/>
      <c r="AZ3052" s="17"/>
      <c r="BA3052" s="17"/>
      <c r="BB3052" s="17"/>
      <c r="BC3052" s="17"/>
      <c r="BD3052" s="17"/>
      <c r="BE3052" s="17"/>
      <c r="BF3052" s="17"/>
      <c r="BG3052" s="17"/>
      <c r="BH3052" s="17"/>
      <c r="BI3052" s="17"/>
      <c r="BJ3052" s="17"/>
      <c r="BK3052" s="17"/>
      <c r="BL3052" s="17"/>
      <c r="BM3052" s="17"/>
      <c r="BN3052" s="15"/>
      <c r="BO3052" s="15"/>
      <c r="BP3052" s="22"/>
      <c r="BQ3052" s="15"/>
      <c r="BR3052" s="15"/>
      <c r="BS3052" s="15"/>
      <c r="BT3052" s="15"/>
      <c r="BU3052" s="15"/>
      <c r="BV3052" s="15"/>
      <c r="BW3052" s="15"/>
      <c r="BX3052" s="15"/>
      <c r="BY3052" s="15"/>
      <c r="BZ3052" s="15"/>
      <c r="CA3052" s="15"/>
      <c r="CB3052" s="15"/>
      <c r="CC3052" s="15"/>
      <c r="CD3052" s="15"/>
      <c r="CE3052" s="15"/>
      <c r="CF3052" s="15"/>
      <c r="CG3052" s="15"/>
      <c r="CH3052" s="15"/>
      <c r="CI3052" s="15"/>
      <c r="CJ3052" s="15"/>
    </row>
    <row r="3053" spans="1:117" ht="12.75">
      <c r="A3053" s="25" t="s">
        <v>18819</v>
      </c>
      <c r="B3053" s="15" t="s">
        <v>18820</v>
      </c>
      <c r="C3053" s="15" t="s">
        <v>58</v>
      </c>
      <c r="D3053" s="16">
        <v>2012</v>
      </c>
      <c r="E3053" s="26" t="s">
        <v>117</v>
      </c>
      <c r="F3053" s="26" t="s">
        <v>110</v>
      </c>
      <c r="G3053" s="26" t="s">
        <v>18792</v>
      </c>
      <c r="H3053" s="26"/>
      <c r="I3053" s="15" t="s">
        <v>118</v>
      </c>
      <c r="J3053" s="26"/>
      <c r="K3053" s="17">
        <f t="shared" si="291"/>
        <v>0</v>
      </c>
      <c r="L3053" s="15"/>
      <c r="M3053" s="15"/>
      <c r="N3053" s="15"/>
      <c r="O3053" s="15"/>
      <c r="P3053" s="15"/>
      <c r="Q3053" s="24" t="e">
        <f ca="1">_xludf.MAXIFS('[1]Deals (investment)'!A:A,'[1]Deals (investment)'!B:B,A3053)</f>
        <v>#NAME?</v>
      </c>
      <c r="R3053" s="15"/>
      <c r="S3053" s="19"/>
      <c r="T3053" s="15"/>
      <c r="U3053" s="17"/>
      <c r="V3053" s="15" t="s">
        <v>18821</v>
      </c>
      <c r="W3053" s="15">
        <v>1</v>
      </c>
      <c r="X3053" s="15" t="s">
        <v>79</v>
      </c>
      <c r="Y3053" s="15" t="s">
        <v>18822</v>
      </c>
      <c r="Z3053" s="25" t="s">
        <v>81</v>
      </c>
      <c r="AA3053" s="25" t="s">
        <v>110</v>
      </c>
      <c r="AB3053" s="32">
        <v>44237</v>
      </c>
      <c r="AC3053" s="27" t="s">
        <v>18823</v>
      </c>
      <c r="AD3053" s="27" t="s">
        <v>18824</v>
      </c>
      <c r="AE3053" s="21" t="s">
        <v>18825</v>
      </c>
      <c r="AF3053" s="27" t="s">
        <v>18826</v>
      </c>
      <c r="AG3053" s="22">
        <f t="shared" ca="1" si="307"/>
        <v>0.64516129032258063</v>
      </c>
      <c r="AH3053" s="15" t="str">
        <f t="shared" si="302"/>
        <v/>
      </c>
      <c r="AI3053" s="22" t="e">
        <f>VLOOKUP(A3053,'[1]Deals (investment)'!$B$2:$Z$1497,1,FALSE)</f>
        <v>#N/A</v>
      </c>
      <c r="AJ3053" s="22" t="e">
        <f>VLOOKUP(A3053,'[1]Deals (investment)'!$B$2:$Z$870,15,FALSE)</f>
        <v>#N/A</v>
      </c>
      <c r="AK3053" s="17" t="e">
        <f>VLOOKUP(A3053,'[1]Deals (Exits)'!B:B,1,FALSE)</f>
        <v>#N/A</v>
      </c>
      <c r="AL3053" s="23" t="e">
        <f>VLOOKUP(G3053,[1]Lookups!$V$3:$Y$197,4,FALSE)</f>
        <v>#N/A</v>
      </c>
      <c r="AM3053" s="17" t="str">
        <f>VLOOKUP(X3053,[1]Lookups!$B$3:$C$200,2,FALSE)</f>
        <v>Other Technologies &amp; Information Technology</v>
      </c>
      <c r="AN3053" s="17" t="e">
        <f>VLOOKUP(R3053,[1]Lookups!$H$3:$I$69,2,FALSE)</f>
        <v>#N/A</v>
      </c>
      <c r="AO3053" s="17"/>
      <c r="AP3053" s="17"/>
      <c r="AQ3053" s="18"/>
      <c r="AR3053" s="18"/>
      <c r="AS3053" s="17"/>
      <c r="AT3053" s="17"/>
      <c r="AU3053" s="18"/>
      <c r="AV3053" s="17"/>
      <c r="AW3053" s="17"/>
      <c r="AX3053" s="17"/>
      <c r="AY3053" s="17"/>
      <c r="AZ3053" s="17"/>
      <c r="BA3053" s="17"/>
      <c r="BB3053" s="17"/>
      <c r="BC3053" s="17"/>
      <c r="BD3053" s="17"/>
      <c r="BE3053" s="17"/>
      <c r="BF3053" s="17"/>
      <c r="BG3053" s="17"/>
      <c r="BH3053" s="17"/>
      <c r="BI3053" s="17"/>
      <c r="BJ3053" s="17"/>
      <c r="BK3053" s="17"/>
      <c r="BL3053" s="17"/>
      <c r="BM3053" s="17"/>
      <c r="BN3053" s="15"/>
      <c r="BO3053" s="15"/>
      <c r="BP3053" s="22"/>
      <c r="BQ3053" s="15"/>
      <c r="BR3053" s="15"/>
      <c r="BS3053" s="15"/>
      <c r="BT3053" s="15"/>
      <c r="BU3053" s="15"/>
      <c r="BV3053" s="15"/>
      <c r="BW3053" s="15"/>
      <c r="BX3053" s="15"/>
      <c r="BY3053" s="15"/>
      <c r="BZ3053" s="15"/>
      <c r="CA3053" s="15"/>
      <c r="CB3053" s="15"/>
      <c r="CC3053" s="15"/>
      <c r="CD3053" s="15"/>
      <c r="CE3053" s="15"/>
      <c r="CF3053" s="15"/>
      <c r="CG3053" s="15"/>
      <c r="CH3053" s="15"/>
      <c r="CI3053" s="15"/>
      <c r="CJ3053" s="15"/>
    </row>
    <row r="3054" spans="1:117" ht="25.5">
      <c r="A3054" s="25" t="s">
        <v>18827</v>
      </c>
      <c r="B3054" s="15" t="s">
        <v>18828</v>
      </c>
      <c r="C3054" s="15" t="s">
        <v>58</v>
      </c>
      <c r="D3054" s="16">
        <v>2018</v>
      </c>
      <c r="E3054" s="26" t="s">
        <v>3613</v>
      </c>
      <c r="F3054" s="26" t="s">
        <v>110</v>
      </c>
      <c r="G3054" s="26" t="s">
        <v>1829</v>
      </c>
      <c r="H3054" s="26"/>
      <c r="I3054" s="15" t="s">
        <v>1829</v>
      </c>
      <c r="J3054" s="26"/>
      <c r="K3054" s="17">
        <f t="shared" si="291"/>
        <v>0</v>
      </c>
      <c r="L3054" s="15"/>
      <c r="M3054" s="15"/>
      <c r="N3054" s="15"/>
      <c r="O3054" s="15"/>
      <c r="P3054" s="15"/>
      <c r="Q3054" s="24" t="e">
        <f ca="1">_xludf.MAXIFS('[1]Deals (investment)'!A:A,'[1]Deals (investment)'!B:B,A3054)</f>
        <v>#NAME?</v>
      </c>
      <c r="R3054" s="15"/>
      <c r="S3054" s="19"/>
      <c r="T3054" s="15"/>
      <c r="U3054" s="17"/>
      <c r="V3054" s="15" t="s">
        <v>18829</v>
      </c>
      <c r="W3054" s="15">
        <v>0</v>
      </c>
      <c r="X3054" s="15" t="s">
        <v>538</v>
      </c>
      <c r="Y3054" s="15" t="s">
        <v>11341</v>
      </c>
      <c r="Z3054" s="25" t="s">
        <v>109</v>
      </c>
      <c r="AB3054" s="32">
        <v>44237</v>
      </c>
      <c r="AC3054" s="27" t="s">
        <v>18830</v>
      </c>
      <c r="AD3054" s="27" t="s">
        <v>18831</v>
      </c>
      <c r="AE3054" s="15" t="s">
        <v>110</v>
      </c>
      <c r="AF3054" s="27" t="s">
        <v>18832</v>
      </c>
      <c r="AG3054" s="22">
        <f t="shared" ca="1" si="307"/>
        <v>0.61290322580645162</v>
      </c>
      <c r="AH3054" s="15"/>
      <c r="AI3054" s="22" t="e">
        <f>VLOOKUP(A3054,'[1]Deals (investment)'!$B$2:$Z$1497,1,FALSE)</f>
        <v>#N/A</v>
      </c>
      <c r="AJ3054" s="17"/>
      <c r="AK3054" s="17" t="e">
        <f>VLOOKUP(A3054,'[1]Deals (Exits)'!B:B,1,FALSE)</f>
        <v>#N/A</v>
      </c>
      <c r="AL3054" s="23"/>
      <c r="AM3054" s="17"/>
      <c r="AN3054" s="17"/>
      <c r="AO3054" s="17"/>
      <c r="AP3054" s="17"/>
      <c r="AQ3054" s="18"/>
      <c r="AR3054" s="18"/>
      <c r="AS3054" s="17"/>
      <c r="AT3054" s="17"/>
      <c r="AU3054" s="18"/>
      <c r="AV3054" s="17"/>
      <c r="AW3054" s="17"/>
      <c r="AX3054" s="17"/>
      <c r="AY3054" s="17"/>
      <c r="AZ3054" s="17"/>
      <c r="BA3054" s="17"/>
      <c r="BB3054" s="17"/>
      <c r="BC3054" s="17"/>
      <c r="BD3054" s="17"/>
      <c r="BE3054" s="17"/>
      <c r="BF3054" s="17"/>
      <c r="BG3054" s="17"/>
      <c r="BH3054" s="17"/>
      <c r="BI3054" s="17"/>
      <c r="BJ3054" s="17"/>
      <c r="BK3054" s="17"/>
      <c r="BL3054" s="17"/>
      <c r="BM3054" s="17"/>
      <c r="BN3054" s="15"/>
      <c r="BO3054" s="15"/>
      <c r="BP3054" s="22"/>
      <c r="BQ3054" s="15"/>
      <c r="BR3054" s="15"/>
      <c r="BS3054" s="15"/>
      <c r="BT3054" s="15"/>
      <c r="BU3054" s="15"/>
      <c r="BV3054" s="15"/>
      <c r="BW3054" s="15"/>
      <c r="BX3054" s="15"/>
      <c r="BY3054" s="15"/>
      <c r="BZ3054" s="15"/>
      <c r="CA3054" s="15"/>
      <c r="CB3054" s="15"/>
      <c r="CC3054" s="15"/>
      <c r="CD3054" s="15"/>
      <c r="CE3054" s="15"/>
      <c r="CF3054" s="15"/>
      <c r="CG3054" s="15"/>
      <c r="CH3054" s="15"/>
      <c r="CI3054" s="15"/>
      <c r="CJ3054" s="15"/>
    </row>
    <row r="3055" spans="1:117" ht="25.5">
      <c r="A3055" s="81" t="s">
        <v>18833</v>
      </c>
      <c r="B3055" s="15" t="s">
        <v>18834</v>
      </c>
      <c r="C3055" s="15" t="s">
        <v>58</v>
      </c>
      <c r="D3055" s="16">
        <v>2015</v>
      </c>
      <c r="E3055" s="26" t="s">
        <v>4840</v>
      </c>
      <c r="F3055" s="26" t="s">
        <v>110</v>
      </c>
      <c r="G3055" s="26" t="s">
        <v>103</v>
      </c>
      <c r="H3055" s="26"/>
      <c r="I3055" s="15" t="s">
        <v>103</v>
      </c>
      <c r="J3055" s="26"/>
      <c r="K3055" s="17">
        <f t="shared" si="291"/>
        <v>0</v>
      </c>
      <c r="L3055" s="15"/>
      <c r="M3055" s="15"/>
      <c r="N3055" s="15"/>
      <c r="O3055" s="15"/>
      <c r="P3055" s="15"/>
      <c r="Q3055" s="24" t="e">
        <f ca="1">_xludf.MAXIFS('[1]Deals (investment)'!A:A,'[1]Deals (investment)'!B:B,A3055)</f>
        <v>#NAME?</v>
      </c>
      <c r="R3055" s="15"/>
      <c r="S3055" s="19"/>
      <c r="T3055" s="15"/>
      <c r="U3055" s="17"/>
      <c r="V3055" s="15" t="s">
        <v>18835</v>
      </c>
      <c r="W3055" s="15">
        <v>0</v>
      </c>
      <c r="X3055" s="15" t="s">
        <v>657</v>
      </c>
      <c r="Y3055" s="15" t="s">
        <v>18836</v>
      </c>
      <c r="AB3055" s="32">
        <v>44237</v>
      </c>
      <c r="AC3055" s="27" t="s">
        <v>18837</v>
      </c>
      <c r="AD3055" s="15" t="s">
        <v>110</v>
      </c>
      <c r="AE3055" s="21" t="s">
        <v>18838</v>
      </c>
      <c r="AF3055" s="21" t="s">
        <v>18839</v>
      </c>
      <c r="AG3055" s="22">
        <f t="shared" ca="1" si="307"/>
        <v>0.58064516129032262</v>
      </c>
      <c r="AH3055" s="15"/>
      <c r="AI3055" s="22" t="e">
        <f>VLOOKUP(A3055,'[1]Deals (investment)'!$B$2:$Z$1497,1,FALSE)</f>
        <v>#N/A</v>
      </c>
      <c r="AJ3055" s="17"/>
      <c r="AK3055" s="17" t="e">
        <f>VLOOKUP(A3055,'[1]Deals (Exits)'!B:B,1,FALSE)</f>
        <v>#N/A</v>
      </c>
      <c r="AL3055" s="23"/>
      <c r="AM3055" s="17"/>
      <c r="AN3055" s="17"/>
      <c r="AO3055" s="17"/>
      <c r="AP3055" s="17"/>
      <c r="AQ3055" s="18"/>
      <c r="AR3055" s="18"/>
      <c r="AS3055" s="17"/>
      <c r="AT3055" s="17"/>
      <c r="AU3055" s="18"/>
      <c r="AV3055" s="17"/>
      <c r="AW3055" s="17"/>
      <c r="AX3055" s="17"/>
      <c r="AY3055" s="17"/>
      <c r="AZ3055" s="17"/>
      <c r="BA3055" s="17"/>
      <c r="BB3055" s="17"/>
      <c r="BC3055" s="17"/>
      <c r="BD3055" s="17"/>
      <c r="BE3055" s="17"/>
      <c r="BF3055" s="17"/>
      <c r="BG3055" s="17"/>
      <c r="BH3055" s="17"/>
      <c r="BI3055" s="17"/>
      <c r="BJ3055" s="17"/>
      <c r="BK3055" s="17"/>
      <c r="BL3055" s="17"/>
      <c r="BM3055" s="17"/>
      <c r="BN3055" s="15"/>
      <c r="BO3055" s="15"/>
      <c r="BP3055" s="22"/>
      <c r="BQ3055" s="15"/>
      <c r="BR3055" s="15"/>
      <c r="BS3055" s="15"/>
      <c r="BT3055" s="15"/>
      <c r="BU3055" s="15"/>
      <c r="BV3055" s="15"/>
      <c r="BW3055" s="15"/>
      <c r="BX3055" s="15"/>
      <c r="BY3055" s="15"/>
      <c r="BZ3055" s="15"/>
      <c r="CA3055" s="15"/>
      <c r="CB3055" s="15"/>
      <c r="CC3055" s="15"/>
      <c r="CD3055" s="15"/>
      <c r="CE3055" s="15"/>
      <c r="CF3055" s="15"/>
      <c r="CG3055" s="15"/>
      <c r="CH3055" s="15"/>
      <c r="CI3055" s="15"/>
      <c r="CJ3055" s="15"/>
    </row>
    <row r="3056" spans="1:117" ht="25.5">
      <c r="A3056" s="25" t="s">
        <v>18840</v>
      </c>
      <c r="B3056" s="15" t="s">
        <v>18841</v>
      </c>
      <c r="C3056" s="15" t="s">
        <v>58</v>
      </c>
      <c r="D3056" s="16">
        <v>2016</v>
      </c>
      <c r="E3056" s="26" t="s">
        <v>4840</v>
      </c>
      <c r="F3056" s="26"/>
      <c r="G3056" s="26" t="s">
        <v>103</v>
      </c>
      <c r="H3056" s="26"/>
      <c r="I3056" s="15" t="s">
        <v>103</v>
      </c>
      <c r="J3056" s="26"/>
      <c r="K3056" s="17">
        <f t="shared" si="291"/>
        <v>0</v>
      </c>
      <c r="L3056" s="15"/>
      <c r="M3056" s="15"/>
      <c r="N3056" s="15"/>
      <c r="O3056" s="15"/>
      <c r="P3056" s="15"/>
      <c r="Q3056" s="24" t="e">
        <f ca="1">_xludf.MAXIFS('[1]Deals (investment)'!A:A,'[1]Deals (investment)'!B:B,A3056)</f>
        <v>#NAME?</v>
      </c>
      <c r="R3056" s="15"/>
      <c r="S3056" s="19"/>
      <c r="T3056" s="15"/>
      <c r="U3056" s="17"/>
      <c r="V3056" s="15" t="s">
        <v>18842</v>
      </c>
      <c r="W3056" s="15">
        <v>1</v>
      </c>
      <c r="X3056" s="15" t="s">
        <v>538</v>
      </c>
      <c r="Y3056" s="15" t="s">
        <v>18843</v>
      </c>
      <c r="AB3056" s="32">
        <v>44237</v>
      </c>
      <c r="AC3056" s="27" t="s">
        <v>18844</v>
      </c>
      <c r="AD3056" s="15" t="s">
        <v>110</v>
      </c>
      <c r="AE3056" s="27" t="s">
        <v>18845</v>
      </c>
      <c r="AF3056" s="27" t="s">
        <v>18846</v>
      </c>
      <c r="AG3056" s="22">
        <f t="shared" ca="1" si="307"/>
        <v>0.54838709677419351</v>
      </c>
      <c r="AH3056" s="15"/>
      <c r="AI3056" s="22" t="e">
        <f>VLOOKUP(A3056,'[1]Deals (investment)'!$B$2:$Z$1497,1,FALSE)</f>
        <v>#N/A</v>
      </c>
      <c r="AJ3056" s="17"/>
      <c r="AK3056" s="17" t="e">
        <f>VLOOKUP(A3056,'[1]Deals (Exits)'!B:B,1,FALSE)</f>
        <v>#N/A</v>
      </c>
      <c r="AL3056" s="23"/>
      <c r="AM3056" s="17"/>
      <c r="AN3056" s="17"/>
      <c r="AO3056" s="17"/>
      <c r="AP3056" s="17"/>
      <c r="AQ3056" s="18"/>
      <c r="AR3056" s="18"/>
      <c r="AS3056" s="17"/>
      <c r="AT3056" s="17"/>
      <c r="AU3056" s="18"/>
      <c r="AV3056" s="17"/>
      <c r="AW3056" s="17"/>
      <c r="AX3056" s="17"/>
      <c r="AY3056" s="17"/>
      <c r="AZ3056" s="17"/>
      <c r="BA3056" s="17"/>
      <c r="BB3056" s="17"/>
      <c r="BC3056" s="17"/>
      <c r="BD3056" s="17"/>
      <c r="BE3056" s="17"/>
      <c r="BF3056" s="17"/>
      <c r="BG3056" s="17"/>
      <c r="BH3056" s="17"/>
      <c r="BI3056" s="17"/>
      <c r="BJ3056" s="17"/>
      <c r="BK3056" s="17"/>
      <c r="BL3056" s="17"/>
      <c r="BM3056" s="17"/>
      <c r="BN3056" s="15"/>
      <c r="BO3056" s="15"/>
      <c r="BP3056" s="22"/>
      <c r="BQ3056" s="15"/>
      <c r="BR3056" s="15"/>
      <c r="BS3056" s="15"/>
      <c r="BT3056" s="15"/>
      <c r="BU3056" s="15"/>
      <c r="BV3056" s="15"/>
      <c r="BW3056" s="15"/>
      <c r="BX3056" s="15"/>
      <c r="BY3056" s="15"/>
      <c r="BZ3056" s="15"/>
      <c r="CA3056" s="15"/>
      <c r="CB3056" s="15"/>
      <c r="CC3056" s="15"/>
      <c r="CD3056" s="15"/>
      <c r="CE3056" s="15"/>
      <c r="CF3056" s="15"/>
      <c r="CG3056" s="15"/>
      <c r="CH3056" s="15"/>
      <c r="CI3056" s="15"/>
      <c r="CJ3056" s="15"/>
    </row>
    <row r="3057" spans="1:117" ht="12.75">
      <c r="A3057" s="25" t="s">
        <v>18847</v>
      </c>
      <c r="B3057" s="15" t="s">
        <v>18848</v>
      </c>
      <c r="C3057" s="15" t="s">
        <v>58</v>
      </c>
      <c r="D3057" s="16">
        <v>2017</v>
      </c>
      <c r="E3057" s="26" t="s">
        <v>272</v>
      </c>
      <c r="F3057" s="26" t="s">
        <v>110</v>
      </c>
      <c r="G3057" s="26" t="s">
        <v>273</v>
      </c>
      <c r="H3057" s="26"/>
      <c r="I3057" s="15" t="s">
        <v>273</v>
      </c>
      <c r="J3057" s="26"/>
      <c r="K3057" s="17">
        <f t="shared" si="291"/>
        <v>0</v>
      </c>
      <c r="L3057" s="15"/>
      <c r="M3057" s="15"/>
      <c r="N3057" s="15"/>
      <c r="O3057" s="15"/>
      <c r="P3057" s="15"/>
      <c r="Q3057" s="24" t="e">
        <f ca="1">_xludf.MAXIFS('[1]Deals (investment)'!A:A,'[1]Deals (investment)'!B:B,A3057)</f>
        <v>#NAME?</v>
      </c>
      <c r="R3057" s="15"/>
      <c r="S3057" s="19"/>
      <c r="T3057" s="15"/>
      <c r="U3057" s="17"/>
      <c r="V3057" s="15" t="s">
        <v>18849</v>
      </c>
      <c r="W3057" s="15">
        <v>0</v>
      </c>
      <c r="X3057" s="15" t="s">
        <v>657</v>
      </c>
      <c r="Y3057" s="15" t="s">
        <v>5991</v>
      </c>
      <c r="AB3057" s="32">
        <v>44237</v>
      </c>
      <c r="AC3057" s="27" t="s">
        <v>18850</v>
      </c>
      <c r="AD3057" s="27" t="s">
        <v>18851</v>
      </c>
      <c r="AE3057" s="27" t="s">
        <v>18852</v>
      </c>
      <c r="AF3057" s="15"/>
      <c r="AG3057" s="22">
        <f t="shared" ca="1" si="307"/>
        <v>0.54838709677419351</v>
      </c>
      <c r="AH3057" s="15"/>
      <c r="AI3057" s="22" t="e">
        <f>VLOOKUP(A3057,'[1]Deals (investment)'!$B$2:$Z$1497,1,FALSE)</f>
        <v>#N/A</v>
      </c>
      <c r="AJ3057" s="17"/>
      <c r="AK3057" s="17" t="e">
        <f>VLOOKUP(A3057,'[1]Deals (Exits)'!B:B,1,FALSE)</f>
        <v>#N/A</v>
      </c>
      <c r="AL3057" s="23"/>
      <c r="AM3057" s="17"/>
      <c r="AN3057" s="17"/>
      <c r="AO3057" s="17"/>
      <c r="AP3057" s="17"/>
      <c r="AQ3057" s="18"/>
      <c r="AR3057" s="18"/>
      <c r="AS3057" s="17"/>
      <c r="AT3057" s="17"/>
      <c r="AU3057" s="18"/>
      <c r="AV3057" s="17"/>
      <c r="AW3057" s="17"/>
      <c r="AX3057" s="17"/>
      <c r="AY3057" s="17"/>
      <c r="AZ3057" s="17"/>
      <c r="BA3057" s="17"/>
      <c r="BB3057" s="17"/>
      <c r="BC3057" s="17"/>
      <c r="BD3057" s="17"/>
      <c r="BE3057" s="17"/>
      <c r="BF3057" s="17"/>
      <c r="BG3057" s="17"/>
      <c r="BH3057" s="17"/>
      <c r="BI3057" s="17"/>
      <c r="BJ3057" s="17"/>
      <c r="BK3057" s="17"/>
      <c r="BL3057" s="17"/>
      <c r="BM3057" s="17"/>
      <c r="BN3057" s="15"/>
      <c r="BO3057" s="15"/>
      <c r="BP3057" s="22"/>
      <c r="BQ3057" s="15"/>
      <c r="BR3057" s="15"/>
      <c r="BS3057" s="15"/>
      <c r="BT3057" s="15"/>
      <c r="BU3057" s="15"/>
      <c r="BV3057" s="15"/>
      <c r="BW3057" s="15"/>
      <c r="BX3057" s="15"/>
      <c r="BY3057" s="15"/>
      <c r="BZ3057" s="15"/>
      <c r="CA3057" s="15"/>
      <c r="CB3057" s="15"/>
      <c r="CC3057" s="15"/>
      <c r="CD3057" s="15"/>
      <c r="CE3057" s="15"/>
      <c r="CF3057" s="15"/>
      <c r="CG3057" s="15"/>
      <c r="CH3057" s="15"/>
      <c r="CI3057" s="15"/>
      <c r="CJ3057" s="15"/>
    </row>
    <row r="3058" spans="1:117" ht="12.75">
      <c r="A3058" s="25" t="s">
        <v>18853</v>
      </c>
      <c r="B3058" s="15" t="s">
        <v>18854</v>
      </c>
      <c r="C3058" s="15" t="s">
        <v>58</v>
      </c>
      <c r="D3058" s="16">
        <v>2014</v>
      </c>
      <c r="E3058" s="26" t="s">
        <v>470</v>
      </c>
      <c r="F3058" s="26" t="s">
        <v>1228</v>
      </c>
      <c r="G3058" s="26" t="s">
        <v>471</v>
      </c>
      <c r="H3058" s="26"/>
      <c r="I3058" s="15" t="s">
        <v>16456</v>
      </c>
      <c r="J3058" s="26"/>
      <c r="K3058" s="17">
        <f t="shared" si="291"/>
        <v>0</v>
      </c>
      <c r="L3058" s="15"/>
      <c r="M3058" s="15"/>
      <c r="N3058" s="15"/>
      <c r="O3058" s="15"/>
      <c r="P3058" s="15"/>
      <c r="Q3058" s="24" t="e">
        <f ca="1">_xludf.MAXIFS('[1]Deals (investment)'!A:A,'[1]Deals (investment)'!B:B,A3058)</f>
        <v>#NAME?</v>
      </c>
      <c r="R3058" s="15"/>
      <c r="S3058" s="19"/>
      <c r="T3058" s="15"/>
      <c r="U3058" s="17"/>
      <c r="V3058" s="15" t="s">
        <v>18855</v>
      </c>
      <c r="W3058" s="15">
        <v>0</v>
      </c>
      <c r="X3058" s="15" t="s">
        <v>657</v>
      </c>
      <c r="Y3058" s="15" t="s">
        <v>5991</v>
      </c>
      <c r="AB3058" s="20" t="s">
        <v>286</v>
      </c>
      <c r="AC3058" s="27" t="s">
        <v>18856</v>
      </c>
      <c r="AD3058" s="27" t="s">
        <v>18857</v>
      </c>
      <c r="AE3058" s="27" t="s">
        <v>18858</v>
      </c>
      <c r="AF3058" s="27" t="s">
        <v>18859</v>
      </c>
      <c r="AG3058" s="22">
        <f t="shared" ca="1" si="307"/>
        <v>0.58064516129032262</v>
      </c>
      <c r="AH3058" s="15"/>
      <c r="AI3058" s="22" t="e">
        <f>VLOOKUP(A3058,'[1]Deals (investment)'!$B$2:$Z$1497,1,FALSE)</f>
        <v>#N/A</v>
      </c>
      <c r="AJ3058" s="17"/>
      <c r="AK3058" s="17" t="e">
        <f>VLOOKUP(A3058,'[1]Deals (Exits)'!B:B,1,FALSE)</f>
        <v>#N/A</v>
      </c>
      <c r="AL3058" s="23"/>
      <c r="AM3058" s="17"/>
      <c r="AN3058" s="17"/>
      <c r="AO3058" s="17"/>
      <c r="AP3058" s="17"/>
      <c r="AQ3058" s="18"/>
      <c r="AR3058" s="18"/>
      <c r="AS3058" s="17"/>
      <c r="AT3058" s="17"/>
      <c r="AU3058" s="18"/>
      <c r="AV3058" s="17"/>
      <c r="AW3058" s="17"/>
      <c r="AX3058" s="17"/>
      <c r="AY3058" s="17"/>
      <c r="AZ3058" s="17"/>
      <c r="BA3058" s="17"/>
      <c r="BB3058" s="17"/>
      <c r="BC3058" s="17"/>
      <c r="BD3058" s="17"/>
      <c r="BE3058" s="17"/>
      <c r="BF3058" s="17"/>
      <c r="BG3058" s="17"/>
      <c r="BH3058" s="17"/>
      <c r="BI3058" s="17"/>
      <c r="BJ3058" s="17"/>
      <c r="BK3058" s="17"/>
      <c r="BL3058" s="17"/>
      <c r="BM3058" s="17"/>
      <c r="BN3058" s="15"/>
      <c r="BO3058" s="15"/>
      <c r="BP3058" s="22"/>
      <c r="BQ3058" s="15"/>
      <c r="BR3058" s="15"/>
      <c r="BS3058" s="15"/>
      <c r="BT3058" s="15"/>
      <c r="BU3058" s="15"/>
      <c r="BV3058" s="15"/>
      <c r="BW3058" s="15"/>
      <c r="BX3058" s="15"/>
      <c r="BY3058" s="15"/>
      <c r="BZ3058" s="15"/>
      <c r="CA3058" s="15"/>
      <c r="CB3058" s="15"/>
      <c r="CC3058" s="15"/>
      <c r="CD3058" s="15"/>
      <c r="CE3058" s="15"/>
      <c r="CF3058" s="15"/>
      <c r="CG3058" s="15"/>
      <c r="CH3058" s="15"/>
      <c r="CI3058" s="15"/>
      <c r="CJ3058" s="15"/>
    </row>
    <row r="3059" spans="1:117" ht="12.75">
      <c r="A3059" s="25" t="s">
        <v>18860</v>
      </c>
      <c r="B3059" s="15" t="s">
        <v>18861</v>
      </c>
      <c r="C3059" s="15" t="s">
        <v>58</v>
      </c>
      <c r="D3059" s="16">
        <v>2014</v>
      </c>
      <c r="E3059" s="26" t="s">
        <v>1649</v>
      </c>
      <c r="F3059" s="26" t="s">
        <v>110</v>
      </c>
      <c r="G3059" s="26" t="s">
        <v>1650</v>
      </c>
      <c r="H3059" s="26"/>
      <c r="I3059" s="15" t="s">
        <v>1650</v>
      </c>
      <c r="J3059" s="26"/>
      <c r="K3059" s="17">
        <f t="shared" si="291"/>
        <v>0</v>
      </c>
      <c r="L3059" s="15"/>
      <c r="M3059" s="15"/>
      <c r="N3059" s="15"/>
      <c r="O3059" s="15"/>
      <c r="P3059" s="15"/>
      <c r="Q3059" s="24" t="e">
        <f ca="1">_xludf.MAXIFS('[1]Deals (investment)'!A:A,'[1]Deals (investment)'!B:B,A3059)</f>
        <v>#NAME?</v>
      </c>
      <c r="R3059" s="15"/>
      <c r="S3059" s="19"/>
      <c r="T3059" s="15"/>
      <c r="U3059" s="17"/>
      <c r="V3059" s="15" t="s">
        <v>18862</v>
      </c>
      <c r="W3059" s="15">
        <v>0</v>
      </c>
      <c r="X3059" s="15" t="s">
        <v>657</v>
      </c>
      <c r="Y3059" s="15" t="s">
        <v>3554</v>
      </c>
      <c r="AB3059" s="32">
        <v>44237</v>
      </c>
      <c r="AC3059" s="15" t="s">
        <v>110</v>
      </c>
      <c r="AD3059" s="27" t="s">
        <v>18863</v>
      </c>
      <c r="AE3059" s="27" t="s">
        <v>18864</v>
      </c>
      <c r="AF3059" s="21" t="s">
        <v>18865</v>
      </c>
      <c r="AG3059" s="22">
        <f t="shared" ca="1" si="307"/>
        <v>0.58064516129032262</v>
      </c>
      <c r="AH3059" s="15"/>
      <c r="AI3059" s="22" t="e">
        <f>VLOOKUP(A3059,'[1]Deals (investment)'!$B$2:$Z$1497,1,FALSE)</f>
        <v>#N/A</v>
      </c>
      <c r="AJ3059" s="17"/>
      <c r="AK3059" s="17" t="e">
        <f>VLOOKUP(A3059,'[1]Deals (Exits)'!B:B,1,FALSE)</f>
        <v>#N/A</v>
      </c>
      <c r="AL3059" s="23"/>
      <c r="AM3059" s="17"/>
      <c r="AN3059" s="17"/>
      <c r="AO3059" s="17"/>
      <c r="AP3059" s="17"/>
      <c r="AQ3059" s="18"/>
      <c r="AR3059" s="18"/>
      <c r="AS3059" s="17"/>
      <c r="AT3059" s="17"/>
      <c r="AU3059" s="18"/>
      <c r="AV3059" s="17"/>
      <c r="AW3059" s="17"/>
      <c r="AX3059" s="17"/>
      <c r="AY3059" s="17"/>
      <c r="AZ3059" s="17"/>
      <c r="BA3059" s="17"/>
      <c r="BB3059" s="17"/>
      <c r="BC3059" s="17"/>
      <c r="BD3059" s="17"/>
      <c r="BE3059" s="17"/>
      <c r="BF3059" s="17"/>
      <c r="BG3059" s="17"/>
      <c r="BH3059" s="17"/>
      <c r="BI3059" s="17"/>
      <c r="BJ3059" s="17"/>
      <c r="BK3059" s="17"/>
      <c r="BL3059" s="17"/>
      <c r="BM3059" s="17"/>
      <c r="BN3059" s="15"/>
      <c r="BO3059" s="15"/>
      <c r="BP3059" s="22"/>
      <c r="BQ3059" s="15"/>
      <c r="BR3059" s="15"/>
      <c r="BS3059" s="15"/>
      <c r="BT3059" s="15"/>
      <c r="BU3059" s="15"/>
      <c r="BV3059" s="15"/>
      <c r="BW3059" s="15"/>
      <c r="BX3059" s="15"/>
      <c r="BY3059" s="15"/>
      <c r="BZ3059" s="15"/>
      <c r="CA3059" s="15"/>
      <c r="CB3059" s="15"/>
      <c r="CC3059" s="15"/>
      <c r="CD3059" s="15"/>
      <c r="CE3059" s="15"/>
      <c r="CF3059" s="15"/>
      <c r="CG3059" s="15"/>
      <c r="CH3059" s="15"/>
      <c r="CI3059" s="15"/>
      <c r="CJ3059" s="15"/>
    </row>
    <row r="3060" spans="1:117" ht="12.75">
      <c r="A3060" s="25" t="s">
        <v>18866</v>
      </c>
      <c r="B3060" s="15" t="s">
        <v>18867</v>
      </c>
      <c r="C3060" s="15" t="s">
        <v>58</v>
      </c>
      <c r="D3060" s="16">
        <v>2017</v>
      </c>
      <c r="E3060" s="26" t="s">
        <v>18868</v>
      </c>
      <c r="F3060" s="26" t="s">
        <v>110</v>
      </c>
      <c r="G3060" s="26" t="s">
        <v>18869</v>
      </c>
      <c r="H3060" s="26"/>
      <c r="I3060" s="15" t="s">
        <v>18869</v>
      </c>
      <c r="J3060" s="26"/>
      <c r="K3060" s="17">
        <f t="shared" si="291"/>
        <v>0</v>
      </c>
      <c r="L3060" s="15"/>
      <c r="M3060" s="15"/>
      <c r="N3060" s="15"/>
      <c r="O3060" s="15"/>
      <c r="P3060" s="15"/>
      <c r="Q3060" s="24" t="e">
        <f ca="1">_xludf.MAXIFS('[1]Deals (investment)'!A:A,'[1]Deals (investment)'!B:B,A3060)</f>
        <v>#NAME?</v>
      </c>
      <c r="R3060" s="15"/>
      <c r="S3060" s="19"/>
      <c r="T3060" s="15"/>
      <c r="U3060" s="17"/>
      <c r="V3060" s="15" t="s">
        <v>18870</v>
      </c>
      <c r="W3060" s="15">
        <v>0</v>
      </c>
      <c r="X3060" s="15" t="s">
        <v>657</v>
      </c>
      <c r="Y3060" s="15" t="s">
        <v>3554</v>
      </c>
      <c r="AB3060" s="32">
        <v>44237</v>
      </c>
      <c r="AC3060" s="27" t="s">
        <v>18871</v>
      </c>
      <c r="AD3060" s="15" t="s">
        <v>110</v>
      </c>
      <c r="AE3060" s="15" t="s">
        <v>110</v>
      </c>
      <c r="AF3060" s="27" t="s">
        <v>18872</v>
      </c>
      <c r="AG3060" s="22">
        <f t="shared" ca="1" si="307"/>
        <v>0.58064516129032262</v>
      </c>
      <c r="AH3060" s="15"/>
      <c r="AI3060" s="22" t="e">
        <f>VLOOKUP(A3060,'[1]Deals (investment)'!$B$2:$Z$1497,1,FALSE)</f>
        <v>#N/A</v>
      </c>
      <c r="AJ3060" s="17"/>
      <c r="AK3060" s="17" t="e">
        <f>VLOOKUP(A3060,'[1]Deals (Exits)'!B:B,1,FALSE)</f>
        <v>#N/A</v>
      </c>
      <c r="AL3060" s="23"/>
      <c r="AM3060" s="17"/>
      <c r="AN3060" s="17"/>
      <c r="AO3060" s="17"/>
      <c r="AP3060" s="17"/>
      <c r="AQ3060" s="18"/>
      <c r="AR3060" s="18"/>
      <c r="AS3060" s="17"/>
      <c r="AT3060" s="17"/>
      <c r="AU3060" s="18"/>
      <c r="AV3060" s="17"/>
      <c r="AW3060" s="17"/>
      <c r="AX3060" s="17"/>
      <c r="AY3060" s="17"/>
      <c r="AZ3060" s="17"/>
      <c r="BA3060" s="17"/>
      <c r="BB3060" s="17"/>
      <c r="BC3060" s="17"/>
      <c r="BD3060" s="17"/>
      <c r="BE3060" s="17"/>
      <c r="BF3060" s="17"/>
      <c r="BG3060" s="17"/>
      <c r="BH3060" s="17"/>
      <c r="BI3060" s="17"/>
      <c r="BJ3060" s="17"/>
      <c r="BK3060" s="17"/>
      <c r="BL3060" s="17"/>
      <c r="BM3060" s="17"/>
      <c r="BN3060" s="15"/>
      <c r="BO3060" s="15"/>
      <c r="BP3060" s="22"/>
      <c r="BQ3060" s="15"/>
      <c r="BR3060" s="15"/>
      <c r="BS3060" s="15"/>
      <c r="BT3060" s="15"/>
      <c r="BU3060" s="15"/>
      <c r="BV3060" s="15"/>
      <c r="BW3060" s="15"/>
      <c r="BX3060" s="15"/>
      <c r="BY3060" s="15"/>
      <c r="BZ3060" s="15"/>
      <c r="CA3060" s="15"/>
      <c r="CB3060" s="15"/>
      <c r="CC3060" s="15"/>
      <c r="CD3060" s="15"/>
      <c r="CE3060" s="15"/>
      <c r="CF3060" s="15"/>
      <c r="CG3060" s="15"/>
      <c r="CH3060" s="15"/>
      <c r="CI3060" s="15"/>
      <c r="CJ3060" s="15"/>
    </row>
    <row r="3061" spans="1:117" ht="25.5">
      <c r="A3061" s="25" t="s">
        <v>18873</v>
      </c>
      <c r="B3061" s="15" t="s">
        <v>18874</v>
      </c>
      <c r="C3061" s="15" t="s">
        <v>58</v>
      </c>
      <c r="D3061" s="16">
        <v>2017</v>
      </c>
      <c r="E3061" s="26" t="s">
        <v>1324</v>
      </c>
      <c r="F3061" s="26" t="s">
        <v>110</v>
      </c>
      <c r="G3061" s="26" t="s">
        <v>1325</v>
      </c>
      <c r="H3061" s="26"/>
      <c r="I3061" s="15" t="s">
        <v>1325</v>
      </c>
      <c r="J3061" s="26"/>
      <c r="K3061" s="17">
        <f t="shared" si="291"/>
        <v>0</v>
      </c>
      <c r="L3061" s="15"/>
      <c r="M3061" s="15"/>
      <c r="N3061" s="15"/>
      <c r="O3061" s="15"/>
      <c r="P3061" s="15"/>
      <c r="Q3061" s="24" t="e">
        <f ca="1">_xludf.MAXIFS('[1]Deals (investment)'!A:A,'[1]Deals (investment)'!B:B,A3061)</f>
        <v>#NAME?</v>
      </c>
      <c r="R3061" s="15"/>
      <c r="S3061" s="19"/>
      <c r="T3061" s="15"/>
      <c r="U3061" s="17"/>
      <c r="V3061" s="15" t="s">
        <v>18875</v>
      </c>
      <c r="W3061" s="15">
        <v>0</v>
      </c>
      <c r="X3061" s="15" t="s">
        <v>191</v>
      </c>
      <c r="Y3061" s="15" t="s">
        <v>10528</v>
      </c>
      <c r="AA3061" s="25" t="s">
        <v>4159</v>
      </c>
      <c r="AB3061" s="32">
        <v>44237</v>
      </c>
      <c r="AC3061" s="21" t="s">
        <v>18876</v>
      </c>
      <c r="AD3061" s="27" t="s">
        <v>18877</v>
      </c>
      <c r="AE3061" s="21" t="s">
        <v>18878</v>
      </c>
      <c r="AF3061" s="21" t="s">
        <v>18879</v>
      </c>
      <c r="AG3061" s="22">
        <f t="shared" ca="1" si="307"/>
        <v>0.61290322580645162</v>
      </c>
      <c r="AH3061" s="15"/>
      <c r="AI3061" s="22" t="str">
        <f>VLOOKUP(A3061,'[1]Deals (investment)'!$B$2:$Z$1497,1,FALSE)</f>
        <v>BeBlocky</v>
      </c>
      <c r="AJ3061" s="17"/>
      <c r="AK3061" s="17" t="e">
        <f>VLOOKUP(A3061,'[1]Deals (Exits)'!B:B,1,FALSE)</f>
        <v>#N/A</v>
      </c>
      <c r="AL3061" s="23"/>
      <c r="AM3061" s="17"/>
      <c r="AN3061" s="17"/>
      <c r="AO3061" s="17"/>
      <c r="AP3061" s="17"/>
      <c r="AQ3061" s="18"/>
      <c r="AR3061" s="18"/>
      <c r="AS3061" s="17"/>
      <c r="AT3061" s="17"/>
      <c r="AU3061" s="18"/>
      <c r="AV3061" s="17"/>
      <c r="AW3061" s="17"/>
      <c r="AX3061" s="17"/>
      <c r="AY3061" s="17"/>
      <c r="AZ3061" s="17"/>
      <c r="BA3061" s="17"/>
      <c r="BB3061" s="17"/>
      <c r="BC3061" s="17"/>
      <c r="BD3061" s="17"/>
      <c r="BE3061" s="17"/>
      <c r="BF3061" s="17"/>
      <c r="BG3061" s="17"/>
      <c r="BH3061" s="17"/>
      <c r="BI3061" s="17"/>
      <c r="BJ3061" s="17"/>
      <c r="BK3061" s="17"/>
      <c r="BL3061" s="17"/>
      <c r="BM3061" s="17"/>
      <c r="BN3061" s="15"/>
      <c r="BO3061" s="15"/>
      <c r="BP3061" s="22"/>
      <c r="BQ3061" s="15"/>
      <c r="BR3061" s="15"/>
      <c r="BS3061" s="15"/>
      <c r="BT3061" s="15"/>
      <c r="BU3061" s="15"/>
      <c r="BV3061" s="15"/>
      <c r="BW3061" s="15"/>
      <c r="BX3061" s="15"/>
      <c r="BY3061" s="15"/>
      <c r="BZ3061" s="15"/>
      <c r="CA3061" s="15"/>
      <c r="CB3061" s="15"/>
      <c r="CC3061" s="15"/>
      <c r="CD3061" s="15"/>
      <c r="CE3061" s="15"/>
      <c r="CF3061" s="15"/>
      <c r="CG3061" s="15"/>
      <c r="CH3061" s="15"/>
      <c r="CI3061" s="15"/>
      <c r="CJ3061" s="15"/>
    </row>
    <row r="3062" spans="1:117" ht="12.75">
      <c r="A3062" s="25" t="s">
        <v>18880</v>
      </c>
      <c r="B3062" s="15" t="s">
        <v>18881</v>
      </c>
      <c r="C3062" s="15" t="s">
        <v>58</v>
      </c>
      <c r="D3062" s="16">
        <v>2018</v>
      </c>
      <c r="E3062" s="26" t="s">
        <v>272</v>
      </c>
      <c r="F3062" s="26" t="s">
        <v>110</v>
      </c>
      <c r="G3062" s="26" t="s">
        <v>273</v>
      </c>
      <c r="H3062" s="26"/>
      <c r="I3062" s="15" t="s">
        <v>273</v>
      </c>
      <c r="J3062" s="26"/>
      <c r="K3062" s="17">
        <f t="shared" si="291"/>
        <v>0</v>
      </c>
      <c r="L3062" s="15"/>
      <c r="M3062" s="15"/>
      <c r="N3062" s="15"/>
      <c r="O3062" s="15"/>
      <c r="P3062" s="15"/>
      <c r="Q3062" s="24" t="e">
        <f ca="1">_xludf.MAXIFS('[1]Deals (investment)'!A:A,'[1]Deals (investment)'!B:B,A3062)</f>
        <v>#NAME?</v>
      </c>
      <c r="R3062" s="15"/>
      <c r="S3062" s="19"/>
      <c r="T3062" s="15"/>
      <c r="U3062" s="17"/>
      <c r="V3062" s="15" t="s">
        <v>18882</v>
      </c>
      <c r="W3062" s="15">
        <v>0</v>
      </c>
      <c r="X3062" s="15" t="s">
        <v>158</v>
      </c>
      <c r="Y3062" s="15" t="s">
        <v>18883</v>
      </c>
      <c r="AA3062" s="25" t="s">
        <v>4159</v>
      </c>
      <c r="AB3062" s="32">
        <v>44237</v>
      </c>
      <c r="AC3062" s="21" t="s">
        <v>18884</v>
      </c>
      <c r="AD3062" s="27" t="s">
        <v>18885</v>
      </c>
      <c r="AE3062" s="21" t="s">
        <v>18886</v>
      </c>
      <c r="AF3062" s="21" t="s">
        <v>18887</v>
      </c>
      <c r="AG3062" s="22">
        <f t="shared" ca="1" si="307"/>
        <v>0.61290322580645162</v>
      </c>
      <c r="AH3062" s="15"/>
      <c r="AI3062" s="22" t="str">
        <f>VLOOKUP(A3062,'[1]Deals (investment)'!$B$2:$Z$1497,1,FALSE)</f>
        <v>Pennysmart</v>
      </c>
      <c r="AJ3062" s="17"/>
      <c r="AK3062" s="17" t="e">
        <f>VLOOKUP(A3062,'[1]Deals (Exits)'!B:B,1,FALSE)</f>
        <v>#N/A</v>
      </c>
      <c r="AL3062" s="23"/>
      <c r="AM3062" s="17"/>
      <c r="AN3062" s="17"/>
      <c r="AO3062" s="17"/>
      <c r="AP3062" s="17"/>
      <c r="AQ3062" s="18"/>
      <c r="AR3062" s="18"/>
      <c r="AS3062" s="17"/>
      <c r="AT3062" s="17"/>
      <c r="AU3062" s="18"/>
      <c r="AV3062" s="17"/>
      <c r="AW3062" s="17"/>
      <c r="AX3062" s="17"/>
      <c r="AY3062" s="17"/>
      <c r="AZ3062" s="17"/>
      <c r="BA3062" s="17"/>
      <c r="BB3062" s="17"/>
      <c r="BC3062" s="17"/>
      <c r="BD3062" s="17"/>
      <c r="BE3062" s="17"/>
      <c r="BF3062" s="17"/>
      <c r="BG3062" s="17"/>
      <c r="BH3062" s="17"/>
      <c r="BI3062" s="17"/>
      <c r="BJ3062" s="17"/>
      <c r="BK3062" s="17"/>
      <c r="BL3062" s="17"/>
      <c r="BM3062" s="17"/>
      <c r="BN3062" s="15"/>
      <c r="BO3062" s="15"/>
      <c r="BP3062" s="22"/>
      <c r="BQ3062" s="15"/>
      <c r="BR3062" s="15"/>
      <c r="BS3062" s="15"/>
      <c r="BT3062" s="15"/>
      <c r="BU3062" s="15"/>
      <c r="BV3062" s="15"/>
      <c r="BW3062" s="15"/>
      <c r="BX3062" s="15"/>
      <c r="BY3062" s="15"/>
      <c r="BZ3062" s="15"/>
      <c r="CA3062" s="15"/>
      <c r="CB3062" s="15"/>
      <c r="CC3062" s="15"/>
      <c r="CD3062" s="15"/>
      <c r="CE3062" s="15"/>
      <c r="CF3062" s="15"/>
      <c r="CG3062" s="15"/>
      <c r="CH3062" s="15"/>
      <c r="CI3062" s="15"/>
      <c r="CJ3062" s="15"/>
    </row>
    <row r="3063" spans="1:117" ht="12.75">
      <c r="A3063" s="25" t="s">
        <v>18888</v>
      </c>
      <c r="B3063" s="15" t="s">
        <v>18889</v>
      </c>
      <c r="C3063" s="15" t="s">
        <v>58</v>
      </c>
      <c r="D3063" s="16">
        <v>2019</v>
      </c>
      <c r="E3063" s="26" t="s">
        <v>59</v>
      </c>
      <c r="F3063" s="26" t="s">
        <v>110</v>
      </c>
      <c r="G3063" s="26" t="s">
        <v>61</v>
      </c>
      <c r="H3063" s="26"/>
      <c r="I3063" s="15" t="s">
        <v>61</v>
      </c>
      <c r="J3063" s="26"/>
      <c r="K3063" s="17">
        <f t="shared" si="291"/>
        <v>0</v>
      </c>
      <c r="L3063" s="15"/>
      <c r="M3063" s="15"/>
      <c r="N3063" s="15"/>
      <c r="O3063" s="15"/>
      <c r="P3063" s="15"/>
      <c r="Q3063" s="24" t="e">
        <f ca="1">_xludf.MAXIFS('[1]Deals (investment)'!A:A,'[1]Deals (investment)'!B:B,A3063)</f>
        <v>#NAME?</v>
      </c>
      <c r="R3063" s="15"/>
      <c r="S3063" s="19"/>
      <c r="T3063" s="15"/>
      <c r="U3063" s="17"/>
      <c r="V3063" s="15" t="s">
        <v>18890</v>
      </c>
      <c r="W3063" s="15">
        <v>1</v>
      </c>
      <c r="X3063" s="15" t="s">
        <v>158</v>
      </c>
      <c r="Y3063" s="15" t="s">
        <v>18362</v>
      </c>
      <c r="AA3063" s="25" t="s">
        <v>4159</v>
      </c>
      <c r="AB3063" s="32">
        <v>44237</v>
      </c>
      <c r="AC3063" s="21" t="s">
        <v>18891</v>
      </c>
      <c r="AD3063" s="27" t="s">
        <v>18892</v>
      </c>
      <c r="AE3063" s="21" t="s">
        <v>18893</v>
      </c>
      <c r="AF3063" s="21" t="s">
        <v>18894</v>
      </c>
      <c r="AG3063" s="22">
        <f t="shared" ca="1" si="307"/>
        <v>0.61290322580645162</v>
      </c>
      <c r="AH3063" s="15"/>
      <c r="AI3063" s="22" t="str">
        <f>VLOOKUP(A3063,'[1]Deals (investment)'!$B$2:$Z$1497,1,FALSE)</f>
        <v>GladePay</v>
      </c>
      <c r="AJ3063" s="17"/>
      <c r="AK3063" s="17" t="e">
        <f>VLOOKUP(A3063,'[1]Deals (Exits)'!B:B,1,FALSE)</f>
        <v>#N/A</v>
      </c>
      <c r="AL3063" s="23"/>
      <c r="AM3063" s="17"/>
      <c r="AN3063" s="17"/>
      <c r="AO3063" s="17"/>
      <c r="AP3063" s="17"/>
      <c r="AQ3063" s="18"/>
      <c r="AR3063" s="18"/>
      <c r="AS3063" s="17"/>
      <c r="AT3063" s="17"/>
      <c r="AU3063" s="18"/>
      <c r="AV3063" s="17"/>
      <c r="AW3063" s="17"/>
      <c r="AX3063" s="17"/>
      <c r="AY3063" s="17"/>
      <c r="AZ3063" s="17"/>
      <c r="BA3063" s="17"/>
      <c r="BB3063" s="17"/>
      <c r="BC3063" s="17"/>
      <c r="BD3063" s="17"/>
      <c r="BE3063" s="17"/>
      <c r="BF3063" s="17"/>
      <c r="BG3063" s="17"/>
      <c r="BH3063" s="17"/>
      <c r="BI3063" s="17"/>
      <c r="BJ3063" s="17"/>
      <c r="BK3063" s="17"/>
      <c r="BL3063" s="17"/>
      <c r="BM3063" s="17"/>
      <c r="BN3063" s="15"/>
      <c r="BO3063" s="15"/>
      <c r="BP3063" s="22"/>
      <c r="BQ3063" s="15"/>
      <c r="BR3063" s="15"/>
      <c r="BS3063" s="15"/>
      <c r="BT3063" s="15"/>
      <c r="BU3063" s="15"/>
      <c r="BV3063" s="15"/>
      <c r="BW3063" s="15"/>
      <c r="BX3063" s="15"/>
      <c r="BY3063" s="15"/>
      <c r="BZ3063" s="15"/>
      <c r="CA3063" s="15"/>
      <c r="CB3063" s="15"/>
      <c r="CC3063" s="15"/>
      <c r="CD3063" s="15"/>
      <c r="CE3063" s="15"/>
      <c r="CF3063" s="15"/>
      <c r="CG3063" s="15"/>
      <c r="CH3063" s="15"/>
      <c r="CI3063" s="15"/>
      <c r="CJ3063" s="15"/>
    </row>
    <row r="3064" spans="1:117" ht="12.75">
      <c r="A3064" s="25" t="s">
        <v>18895</v>
      </c>
      <c r="B3064" s="15" t="s">
        <v>18896</v>
      </c>
      <c r="C3064" s="15" t="s">
        <v>58</v>
      </c>
      <c r="D3064" s="16">
        <v>2018</v>
      </c>
      <c r="E3064" s="26" t="s">
        <v>18897</v>
      </c>
      <c r="F3064" s="26" t="s">
        <v>59</v>
      </c>
      <c r="G3064" s="26" t="s">
        <v>61</v>
      </c>
      <c r="H3064" s="26"/>
      <c r="I3064" s="15" t="s">
        <v>61</v>
      </c>
      <c r="J3064" s="26"/>
      <c r="K3064" s="17">
        <f t="shared" si="291"/>
        <v>0</v>
      </c>
      <c r="L3064" s="15"/>
      <c r="M3064" s="15"/>
      <c r="N3064" s="25" t="s">
        <v>18898</v>
      </c>
      <c r="O3064" s="15"/>
      <c r="P3064" s="15"/>
      <c r="Q3064" s="24" t="e">
        <f ca="1">_xludf.MAXIFS('[1]Deals (investment)'!A:A,'[1]Deals (investment)'!B:B,A3064)</f>
        <v>#NAME?</v>
      </c>
      <c r="R3064" s="15"/>
      <c r="S3064" s="19"/>
      <c r="T3064" s="15"/>
      <c r="U3064" s="17"/>
      <c r="V3064" s="15" t="s">
        <v>18899</v>
      </c>
      <c r="W3064" s="15">
        <v>0</v>
      </c>
      <c r="X3064" s="15" t="s">
        <v>158</v>
      </c>
      <c r="Y3064" s="15" t="s">
        <v>18362</v>
      </c>
      <c r="AB3064" s="32">
        <v>44237</v>
      </c>
      <c r="AC3064" s="21" t="s">
        <v>18900</v>
      </c>
      <c r="AD3064" s="27" t="s">
        <v>18901</v>
      </c>
      <c r="AE3064" s="21" t="s">
        <v>18902</v>
      </c>
      <c r="AF3064" s="21" t="s">
        <v>18903</v>
      </c>
      <c r="AG3064" s="22">
        <f t="shared" ca="1" si="307"/>
        <v>0.61290322580645162</v>
      </c>
      <c r="AH3064" s="15"/>
      <c r="AI3064" s="22" t="str">
        <f>VLOOKUP(A3064,'[1]Deals (investment)'!$B$2:$Z$1497,1,FALSE)</f>
        <v>GONA</v>
      </c>
      <c r="AJ3064" s="17"/>
      <c r="AK3064" s="17" t="e">
        <f>VLOOKUP(A3064,'[1]Deals (Exits)'!B:B,1,FALSE)</f>
        <v>#N/A</v>
      </c>
      <c r="AL3064" s="23"/>
      <c r="AM3064" s="17"/>
      <c r="AN3064" s="17"/>
      <c r="AO3064" s="17"/>
      <c r="AP3064" s="17"/>
      <c r="AQ3064" s="18"/>
      <c r="AR3064" s="18"/>
      <c r="AS3064" s="17"/>
      <c r="AT3064" s="17"/>
      <c r="AU3064" s="18"/>
      <c r="AV3064" s="17"/>
      <c r="AW3064" s="17"/>
      <c r="AX3064" s="17"/>
      <c r="AY3064" s="17"/>
      <c r="AZ3064" s="17"/>
      <c r="BA3064" s="17"/>
      <c r="BB3064" s="17"/>
      <c r="BC3064" s="17"/>
      <c r="BD3064" s="17"/>
      <c r="BE3064" s="17"/>
      <c r="BF3064" s="17"/>
      <c r="BG3064" s="17"/>
      <c r="BH3064" s="17"/>
      <c r="BI3064" s="17"/>
      <c r="BJ3064" s="17"/>
      <c r="BK3064" s="17"/>
      <c r="BL3064" s="17"/>
      <c r="BM3064" s="17"/>
      <c r="BN3064" s="15"/>
      <c r="BO3064" s="15"/>
      <c r="BP3064" s="22"/>
      <c r="BQ3064" s="15"/>
      <c r="BR3064" s="15"/>
      <c r="BS3064" s="15"/>
      <c r="BT3064" s="15"/>
      <c r="BU3064" s="15"/>
      <c r="BV3064" s="15"/>
      <c r="BW3064" s="15"/>
      <c r="BX3064" s="15"/>
      <c r="BY3064" s="15"/>
      <c r="BZ3064" s="15"/>
      <c r="CA3064" s="15"/>
      <c r="CB3064" s="15"/>
      <c r="CC3064" s="15"/>
      <c r="CD3064" s="15"/>
      <c r="CE3064" s="15"/>
      <c r="CF3064" s="15"/>
      <c r="CG3064" s="15"/>
      <c r="CH3064" s="15"/>
      <c r="CI3064" s="15"/>
      <c r="CJ3064" s="15"/>
    </row>
    <row r="3065" spans="1:117" ht="12.75">
      <c r="A3065" s="25" t="s">
        <v>18904</v>
      </c>
      <c r="B3065" s="15" t="s">
        <v>18905</v>
      </c>
      <c r="C3065" s="15" t="s">
        <v>58</v>
      </c>
      <c r="D3065" s="16">
        <v>2017</v>
      </c>
      <c r="E3065" s="26" t="s">
        <v>59</v>
      </c>
      <c r="F3065" s="26" t="s">
        <v>110</v>
      </c>
      <c r="G3065" s="26" t="s">
        <v>61</v>
      </c>
      <c r="H3065" s="26"/>
      <c r="I3065" s="15" t="s">
        <v>61</v>
      </c>
      <c r="J3065" s="26"/>
      <c r="K3065" s="17">
        <f t="shared" si="291"/>
        <v>0</v>
      </c>
      <c r="L3065" s="15"/>
      <c r="M3065" s="15"/>
      <c r="N3065" s="15"/>
      <c r="O3065" s="15"/>
      <c r="P3065" s="15"/>
      <c r="Q3065" s="24" t="e">
        <f ca="1">_xludf.MAXIFS('[1]Deals (investment)'!A:A,'[1]Deals (investment)'!B:B,A3065)</f>
        <v>#NAME?</v>
      </c>
      <c r="R3065" s="15"/>
      <c r="S3065" s="19"/>
      <c r="T3065" s="15"/>
      <c r="U3065" s="17"/>
      <c r="V3065" s="15" t="s">
        <v>18906</v>
      </c>
      <c r="W3065" s="15">
        <v>1</v>
      </c>
      <c r="X3065" s="15" t="s">
        <v>294</v>
      </c>
      <c r="Y3065" s="15" t="s">
        <v>18907</v>
      </c>
      <c r="AA3065" s="25" t="s">
        <v>18908</v>
      </c>
      <c r="AB3065" s="32">
        <v>44237</v>
      </c>
      <c r="AC3065" s="21" t="s">
        <v>18909</v>
      </c>
      <c r="AD3065" s="15" t="s">
        <v>110</v>
      </c>
      <c r="AE3065" s="15" t="s">
        <v>110</v>
      </c>
      <c r="AF3065" s="15" t="s">
        <v>110</v>
      </c>
      <c r="AG3065" s="22">
        <f t="shared" ca="1" si="307"/>
        <v>0.61290322580645162</v>
      </c>
      <c r="AH3065" s="15"/>
      <c r="AI3065" s="22" t="e">
        <f>VLOOKUP(A3065,'[1]Deals (investment)'!$B$2:$Z$1497,1,FALSE)</f>
        <v>#N/A</v>
      </c>
      <c r="AJ3065" s="17"/>
      <c r="AK3065" s="17" t="e">
        <f>VLOOKUP(A3065,'[1]Deals (Exits)'!B:B,1,FALSE)</f>
        <v>#N/A</v>
      </c>
      <c r="AL3065" s="23"/>
      <c r="AM3065" s="17"/>
      <c r="AN3065" s="17"/>
      <c r="AO3065" s="17"/>
      <c r="AP3065" s="17"/>
      <c r="AQ3065" s="18"/>
      <c r="AR3065" s="18"/>
      <c r="AS3065" s="17"/>
      <c r="AT3065" s="17"/>
      <c r="AU3065" s="18"/>
      <c r="AV3065" s="17"/>
      <c r="AW3065" s="17"/>
      <c r="AX3065" s="17"/>
      <c r="AY3065" s="17"/>
      <c r="AZ3065" s="17"/>
      <c r="BA3065" s="17"/>
      <c r="BB3065" s="17"/>
      <c r="BC3065" s="17"/>
      <c r="BD3065" s="17"/>
      <c r="BE3065" s="17"/>
      <c r="BF3065" s="17"/>
      <c r="BG3065" s="17"/>
      <c r="BH3065" s="17"/>
      <c r="BI3065" s="17"/>
      <c r="BJ3065" s="17"/>
      <c r="BK3065" s="17"/>
      <c r="BL3065" s="17"/>
      <c r="BM3065" s="17"/>
      <c r="BN3065" s="15"/>
      <c r="BO3065" s="15"/>
      <c r="BP3065" s="22"/>
      <c r="BQ3065" s="15"/>
      <c r="BR3065" s="15"/>
      <c r="BS3065" s="15"/>
      <c r="BT3065" s="15"/>
      <c r="BU3065" s="15"/>
      <c r="BV3065" s="15"/>
      <c r="BW3065" s="15"/>
      <c r="BX3065" s="15"/>
      <c r="BY3065" s="15"/>
      <c r="BZ3065" s="15"/>
      <c r="CA3065" s="15"/>
      <c r="CB3065" s="15"/>
      <c r="CC3065" s="15"/>
      <c r="CD3065" s="15"/>
      <c r="CE3065" s="15"/>
      <c r="CF3065" s="15"/>
      <c r="CG3065" s="15"/>
      <c r="CH3065" s="15"/>
      <c r="CI3065" s="15"/>
      <c r="CJ3065" s="15"/>
    </row>
    <row r="3066" spans="1:117" ht="12.75">
      <c r="A3066" s="25" t="s">
        <v>18910</v>
      </c>
      <c r="B3066" s="15" t="s">
        <v>18911</v>
      </c>
      <c r="C3066" s="15" t="s">
        <v>58</v>
      </c>
      <c r="D3066" s="16">
        <v>2017</v>
      </c>
      <c r="E3066" s="26" t="s">
        <v>272</v>
      </c>
      <c r="F3066" s="26" t="s">
        <v>110</v>
      </c>
      <c r="G3066" s="26" t="s">
        <v>273</v>
      </c>
      <c r="H3066" s="26"/>
      <c r="I3066" s="15" t="s">
        <v>273</v>
      </c>
      <c r="J3066" s="26"/>
      <c r="K3066" s="17">
        <f t="shared" si="291"/>
        <v>0</v>
      </c>
      <c r="L3066" s="15"/>
      <c r="M3066" s="15"/>
      <c r="N3066" s="15"/>
      <c r="O3066" s="15"/>
      <c r="P3066" s="15"/>
      <c r="Q3066" s="24" t="e">
        <f ca="1">_xludf.MAXIFS('[1]Deals (investment)'!A:A,'[1]Deals (investment)'!B:B,A3066)</f>
        <v>#NAME?</v>
      </c>
      <c r="R3066" s="15"/>
      <c r="S3066" s="19"/>
      <c r="T3066" s="15"/>
      <c r="U3066" s="17"/>
      <c r="V3066" s="15" t="s">
        <v>18912</v>
      </c>
      <c r="W3066" s="15">
        <v>1</v>
      </c>
      <c r="X3066" s="15" t="s">
        <v>191</v>
      </c>
      <c r="Y3066" s="15" t="s">
        <v>18913</v>
      </c>
      <c r="AA3066" s="25" t="s">
        <v>18908</v>
      </c>
      <c r="AB3066" s="20" t="s">
        <v>286</v>
      </c>
      <c r="AC3066" s="21" t="s">
        <v>18914</v>
      </c>
      <c r="AD3066" s="27" t="s">
        <v>18915</v>
      </c>
      <c r="AE3066" s="21" t="s">
        <v>18916</v>
      </c>
      <c r="AF3066" s="21" t="s">
        <v>18917</v>
      </c>
      <c r="AG3066" s="22">
        <f t="shared" ca="1" si="307"/>
        <v>0.61290322580645162</v>
      </c>
      <c r="AH3066" s="15"/>
      <c r="AI3066" s="22" t="e">
        <f>VLOOKUP(A3066,'[1]Deals (investment)'!$B$2:$Z$1497,1,FALSE)</f>
        <v>#N/A</v>
      </c>
      <c r="AJ3066" s="17"/>
      <c r="AK3066" s="17" t="e">
        <f>VLOOKUP(A3066,'[1]Deals (Exits)'!B:B,1,FALSE)</f>
        <v>#N/A</v>
      </c>
      <c r="AL3066" s="23"/>
      <c r="AM3066" s="17"/>
      <c r="AN3066" s="17"/>
      <c r="AO3066" s="17"/>
      <c r="AP3066" s="17"/>
      <c r="AQ3066" s="18"/>
      <c r="AR3066" s="18"/>
      <c r="AS3066" s="17"/>
      <c r="AT3066" s="17"/>
      <c r="AU3066" s="18"/>
      <c r="AV3066" s="17"/>
      <c r="AW3066" s="17"/>
      <c r="AX3066" s="17"/>
      <c r="AY3066" s="17"/>
      <c r="AZ3066" s="17"/>
      <c r="BA3066" s="17"/>
      <c r="BB3066" s="17"/>
      <c r="BC3066" s="17"/>
      <c r="BD3066" s="17"/>
      <c r="BE3066" s="17"/>
      <c r="BF3066" s="17"/>
      <c r="BG3066" s="17"/>
      <c r="BH3066" s="17"/>
      <c r="BI3066" s="17"/>
      <c r="BJ3066" s="17"/>
      <c r="BK3066" s="17"/>
      <c r="BL3066" s="17"/>
      <c r="BM3066" s="17"/>
      <c r="BN3066" s="15"/>
      <c r="BO3066" s="15"/>
      <c r="BP3066" s="22"/>
      <c r="BQ3066" s="15"/>
      <c r="BR3066" s="15"/>
      <c r="BS3066" s="15"/>
      <c r="BT3066" s="15"/>
      <c r="BU3066" s="15"/>
      <c r="BV3066" s="15"/>
      <c r="BW3066" s="15"/>
      <c r="BX3066" s="15"/>
      <c r="BY3066" s="15"/>
      <c r="BZ3066" s="15"/>
      <c r="CA3066" s="15"/>
      <c r="CB3066" s="15"/>
      <c r="CC3066" s="15"/>
      <c r="CD3066" s="15"/>
      <c r="CE3066" s="15"/>
      <c r="CF3066" s="15"/>
      <c r="CG3066" s="15"/>
      <c r="CH3066" s="15"/>
      <c r="CI3066" s="15"/>
      <c r="CJ3066" s="15"/>
    </row>
    <row r="3067" spans="1:117" ht="12.75">
      <c r="A3067" s="25" t="s">
        <v>18918</v>
      </c>
      <c r="B3067" s="15" t="s">
        <v>18919</v>
      </c>
      <c r="C3067" s="15" t="s">
        <v>58</v>
      </c>
      <c r="D3067" s="16">
        <v>2018</v>
      </c>
      <c r="E3067" s="26" t="s">
        <v>117</v>
      </c>
      <c r="F3067" s="26" t="s">
        <v>110</v>
      </c>
      <c r="G3067" s="26" t="s">
        <v>118</v>
      </c>
      <c r="H3067" s="26"/>
      <c r="I3067" s="15" t="s">
        <v>118</v>
      </c>
      <c r="J3067" s="26"/>
      <c r="K3067" s="17">
        <f t="shared" si="291"/>
        <v>0</v>
      </c>
      <c r="L3067" s="15"/>
      <c r="M3067" s="15"/>
      <c r="N3067" s="15" t="s">
        <v>18920</v>
      </c>
      <c r="O3067" s="15"/>
      <c r="P3067" s="15"/>
      <c r="Q3067" s="24" t="e">
        <f ca="1">_xludf.MAXIFS('[1]Deals (investment)'!A:A,'[1]Deals (investment)'!B:B,A3067)</f>
        <v>#NAME?</v>
      </c>
      <c r="R3067" s="15" t="s">
        <v>375</v>
      </c>
      <c r="S3067" s="19">
        <v>375000</v>
      </c>
      <c r="T3067" s="15" t="s">
        <v>375</v>
      </c>
      <c r="U3067" s="19">
        <v>375000</v>
      </c>
      <c r="V3067" s="15" t="s">
        <v>18921</v>
      </c>
      <c r="W3067" s="15">
        <v>0</v>
      </c>
      <c r="X3067" s="15" t="s">
        <v>294</v>
      </c>
      <c r="Y3067" s="15" t="s">
        <v>18922</v>
      </c>
      <c r="AB3067" s="32">
        <v>44237</v>
      </c>
      <c r="AC3067" s="27" t="s">
        <v>18923</v>
      </c>
      <c r="AD3067" s="27" t="s">
        <v>18924</v>
      </c>
      <c r="AE3067" s="15"/>
      <c r="AF3067" s="27" t="s">
        <v>18925</v>
      </c>
      <c r="AG3067" s="22">
        <f t="shared" ca="1" si="307"/>
        <v>0.70967741935483875</v>
      </c>
      <c r="AH3067" s="15"/>
      <c r="AI3067" s="22" t="str">
        <f>VLOOKUP(A3067,'[1]Deals (investment)'!$B$2:$Z$1497,1,FALSE)</f>
        <v>IlaraHealth</v>
      </c>
      <c r="AJ3067" s="17"/>
      <c r="AK3067" s="17" t="e">
        <f>VLOOKUP(A3067,'[1]Deals (Exits)'!B:B,1,FALSE)</f>
        <v>#N/A</v>
      </c>
      <c r="AL3067" s="23"/>
      <c r="AM3067" s="17"/>
      <c r="AN3067" s="17"/>
      <c r="AO3067" s="17"/>
      <c r="AP3067" s="17"/>
      <c r="AQ3067" s="18"/>
      <c r="AR3067" s="18"/>
      <c r="AS3067" s="17"/>
      <c r="AT3067" s="17"/>
      <c r="AU3067" s="18"/>
      <c r="AV3067" s="17"/>
      <c r="AW3067" s="17"/>
      <c r="AX3067" s="17"/>
      <c r="AY3067" s="17"/>
      <c r="AZ3067" s="17"/>
      <c r="BA3067" s="17"/>
      <c r="BB3067" s="17"/>
      <c r="BC3067" s="17"/>
      <c r="BD3067" s="17"/>
      <c r="BE3067" s="17"/>
      <c r="BF3067" s="17"/>
      <c r="BG3067" s="17"/>
      <c r="BH3067" s="17"/>
      <c r="BI3067" s="17"/>
      <c r="BJ3067" s="17"/>
      <c r="BK3067" s="17"/>
      <c r="BL3067" s="17"/>
      <c r="BM3067" s="17"/>
      <c r="BN3067" s="15"/>
      <c r="BO3067" s="15"/>
      <c r="BP3067" s="22"/>
      <c r="BQ3067" s="15"/>
      <c r="BR3067" s="15"/>
      <c r="BS3067" s="15"/>
      <c r="BT3067" s="15"/>
      <c r="BU3067" s="15"/>
      <c r="BV3067" s="15"/>
      <c r="BW3067" s="15"/>
      <c r="BX3067" s="15"/>
      <c r="BY3067" s="15"/>
      <c r="BZ3067" s="15"/>
      <c r="CA3067" s="15"/>
      <c r="CB3067" s="15"/>
      <c r="CC3067" s="15"/>
      <c r="CD3067" s="15"/>
      <c r="CE3067" s="15"/>
      <c r="CF3067" s="15"/>
      <c r="CG3067" s="15"/>
      <c r="CH3067" s="15"/>
      <c r="CI3067" s="15"/>
      <c r="CJ3067" s="15"/>
    </row>
    <row r="3068" spans="1:117" ht="25.5">
      <c r="A3068" s="25" t="s">
        <v>18926</v>
      </c>
      <c r="B3068" s="15" t="s">
        <v>18927</v>
      </c>
      <c r="C3068" s="15" t="s">
        <v>58</v>
      </c>
      <c r="D3068" s="16">
        <v>2010</v>
      </c>
      <c r="E3068" s="26" t="s">
        <v>482</v>
      </c>
      <c r="F3068" s="26" t="s">
        <v>91</v>
      </c>
      <c r="G3068" s="26" t="s">
        <v>282</v>
      </c>
      <c r="H3068" s="26"/>
      <c r="I3068" s="15" t="s">
        <v>91</v>
      </c>
      <c r="J3068" s="26"/>
      <c r="K3068" s="17">
        <f t="shared" si="291"/>
        <v>0</v>
      </c>
      <c r="L3068" s="15"/>
      <c r="M3068" s="15"/>
      <c r="N3068" s="15"/>
      <c r="O3068" s="15"/>
      <c r="P3068" s="15"/>
      <c r="Q3068" s="15"/>
      <c r="R3068" s="15"/>
      <c r="S3068" s="19"/>
      <c r="T3068" s="15"/>
      <c r="U3068" s="17"/>
      <c r="V3068" s="15" t="s">
        <v>18928</v>
      </c>
      <c r="W3068" s="15">
        <v>0</v>
      </c>
      <c r="X3068" s="15" t="s">
        <v>158</v>
      </c>
      <c r="Y3068" s="15" t="s">
        <v>18929</v>
      </c>
      <c r="AA3068" s="25" t="s">
        <v>110</v>
      </c>
      <c r="AB3068" s="20" t="s">
        <v>286</v>
      </c>
      <c r="AC3068" s="27" t="s">
        <v>18930</v>
      </c>
      <c r="AD3068" s="21" t="s">
        <v>18931</v>
      </c>
      <c r="AE3068" s="27" t="s">
        <v>18932</v>
      </c>
      <c r="AF3068" s="21" t="s">
        <v>18933</v>
      </c>
      <c r="AG3068" s="22">
        <f t="shared" si="307"/>
        <v>0.58064516129032262</v>
      </c>
      <c r="AH3068" s="15"/>
      <c r="AI3068" s="22" t="str">
        <f>VLOOKUP(A3068,'[1]Deals (investment)'!$B$2:$Z$1497,1,FALSE)</f>
        <v>Wealth Migrate</v>
      </c>
      <c r="AJ3068" s="17"/>
      <c r="AK3068" s="17" t="e">
        <f>VLOOKUP(A3068,'[1]Deals (Exits)'!B:B,1,FALSE)</f>
        <v>#N/A</v>
      </c>
      <c r="AL3068" s="23"/>
      <c r="AM3068" s="17"/>
      <c r="AN3068" s="17"/>
      <c r="AO3068" s="17"/>
      <c r="AP3068" s="17"/>
      <c r="AQ3068" s="18"/>
      <c r="AR3068" s="18"/>
      <c r="AS3068" s="17"/>
      <c r="AT3068" s="17"/>
      <c r="AU3068" s="18"/>
      <c r="AV3068" s="17"/>
      <c r="AW3068" s="17"/>
      <c r="AX3068" s="17"/>
      <c r="AY3068" s="17"/>
      <c r="AZ3068" s="17"/>
      <c r="BA3068" s="17"/>
      <c r="BB3068" s="17"/>
      <c r="BC3068" s="17"/>
      <c r="BD3068" s="17"/>
      <c r="BE3068" s="17"/>
      <c r="BF3068" s="17"/>
      <c r="BG3068" s="17"/>
      <c r="BH3068" s="17"/>
      <c r="BI3068" s="17"/>
      <c r="BJ3068" s="17"/>
      <c r="BK3068" s="17"/>
      <c r="BL3068" s="17"/>
      <c r="BM3068" s="17"/>
      <c r="BN3068" s="15"/>
      <c r="BO3068" s="15"/>
      <c r="BP3068" s="22"/>
      <c r="BQ3068" s="15"/>
      <c r="BR3068" s="15"/>
      <c r="BS3068" s="15"/>
      <c r="BT3068" s="15"/>
      <c r="BU3068" s="15"/>
      <c r="BV3068" s="15"/>
      <c r="BW3068" s="15"/>
      <c r="BX3068" s="15"/>
      <c r="BY3068" s="15"/>
      <c r="BZ3068" s="15"/>
      <c r="CA3068" s="15"/>
      <c r="CB3068" s="15"/>
      <c r="CC3068" s="15"/>
      <c r="CD3068" s="15"/>
      <c r="CE3068" s="15"/>
      <c r="CF3068" s="15"/>
      <c r="CG3068" s="15"/>
      <c r="CH3068" s="15"/>
      <c r="CI3068" s="15"/>
      <c r="CJ3068" s="15"/>
      <c r="DM3068">
        <v>512</v>
      </c>
    </row>
    <row r="3069" spans="1:117" ht="12.75">
      <c r="A3069" s="25" t="s">
        <v>18934</v>
      </c>
      <c r="B3069" s="15" t="s">
        <v>18935</v>
      </c>
      <c r="C3069" s="15" t="s">
        <v>58</v>
      </c>
      <c r="D3069" s="16">
        <v>2014</v>
      </c>
      <c r="E3069" s="26" t="s">
        <v>59</v>
      </c>
      <c r="F3069" s="26" t="s">
        <v>110</v>
      </c>
      <c r="G3069" s="26" t="s">
        <v>61</v>
      </c>
      <c r="H3069" s="26"/>
      <c r="I3069" s="15" t="s">
        <v>61</v>
      </c>
      <c r="J3069" s="26"/>
      <c r="K3069" s="17">
        <f t="shared" si="291"/>
        <v>0</v>
      </c>
      <c r="L3069" s="15"/>
      <c r="M3069" s="15"/>
      <c r="N3069" s="15"/>
      <c r="O3069" s="15"/>
      <c r="P3069" s="15"/>
      <c r="Q3069" s="15"/>
      <c r="R3069" s="15"/>
      <c r="S3069" s="19"/>
      <c r="T3069" s="15"/>
      <c r="U3069" s="17"/>
      <c r="V3069" s="15" t="s">
        <v>18936</v>
      </c>
      <c r="W3069" s="15">
        <v>0</v>
      </c>
      <c r="X3069" s="15" t="s">
        <v>158</v>
      </c>
      <c r="Y3069" s="15" t="s">
        <v>18362</v>
      </c>
      <c r="Z3069" s="96"/>
      <c r="AB3069" s="32">
        <v>44237</v>
      </c>
      <c r="AC3069" s="27" t="s">
        <v>18937</v>
      </c>
      <c r="AD3069" s="21" t="s">
        <v>18938</v>
      </c>
      <c r="AE3069" s="21" t="s">
        <v>18939</v>
      </c>
      <c r="AF3069" s="27" t="s">
        <v>18940</v>
      </c>
      <c r="AG3069" s="22">
        <f t="shared" si="307"/>
        <v>0.54838709677419351</v>
      </c>
      <c r="AH3069" s="15"/>
      <c r="AI3069" s="22" t="str">
        <f>VLOOKUP(A3069,'[1]Deals (investment)'!$B$2:$Z$1497,1,FALSE)</f>
        <v>TechAdvance</v>
      </c>
      <c r="AJ3069" s="17"/>
      <c r="AK3069" s="17" t="e">
        <f>VLOOKUP(A3069,'[1]Deals (Exits)'!B:B,1,FALSE)</f>
        <v>#N/A</v>
      </c>
      <c r="AL3069" s="23"/>
      <c r="AM3069" s="17"/>
      <c r="AN3069" s="17"/>
      <c r="AO3069" s="17"/>
      <c r="AP3069" s="17"/>
      <c r="AQ3069" s="18"/>
      <c r="AR3069" s="18"/>
      <c r="AS3069" s="17"/>
      <c r="AT3069" s="17"/>
      <c r="AU3069" s="18"/>
      <c r="AV3069" s="17"/>
      <c r="AW3069" s="17"/>
      <c r="AX3069" s="17"/>
      <c r="AY3069" s="17"/>
      <c r="AZ3069" s="17"/>
      <c r="BA3069" s="17"/>
      <c r="BB3069" s="17"/>
      <c r="BC3069" s="17"/>
      <c r="BD3069" s="17"/>
      <c r="BE3069" s="17"/>
      <c r="BF3069" s="17"/>
      <c r="BG3069" s="17"/>
      <c r="BH3069" s="17"/>
      <c r="BI3069" s="17"/>
      <c r="BJ3069" s="17"/>
      <c r="BK3069" s="17"/>
      <c r="BL3069" s="17"/>
      <c r="BM3069" s="17"/>
      <c r="BN3069" s="15"/>
      <c r="BO3069" s="15"/>
      <c r="BP3069" s="22"/>
      <c r="BQ3069" s="15"/>
      <c r="BR3069" s="15"/>
      <c r="BS3069" s="15"/>
      <c r="BT3069" s="15"/>
      <c r="BU3069" s="15"/>
      <c r="BV3069" s="15"/>
      <c r="BW3069" s="15"/>
      <c r="BX3069" s="15"/>
      <c r="BY3069" s="15"/>
      <c r="BZ3069" s="15"/>
      <c r="CA3069" s="15"/>
      <c r="CB3069" s="15"/>
      <c r="CC3069" s="15"/>
      <c r="CD3069" s="15"/>
      <c r="CE3069" s="15"/>
      <c r="CF3069" s="15"/>
      <c r="CG3069" s="15"/>
      <c r="CH3069" s="15"/>
      <c r="CI3069" s="15"/>
      <c r="CJ3069" s="15"/>
    </row>
    <row r="3070" spans="1:117" ht="25.5">
      <c r="A3070" s="25" t="s">
        <v>18941</v>
      </c>
      <c r="B3070" s="15" t="s">
        <v>18942</v>
      </c>
      <c r="C3070" s="15" t="s">
        <v>58</v>
      </c>
      <c r="D3070" s="16">
        <v>2014</v>
      </c>
      <c r="E3070" s="26" t="s">
        <v>4840</v>
      </c>
      <c r="F3070" s="26" t="s">
        <v>110</v>
      </c>
      <c r="G3070" s="26" t="s">
        <v>103</v>
      </c>
      <c r="H3070" s="26"/>
      <c r="I3070" s="15" t="s">
        <v>103</v>
      </c>
      <c r="J3070" s="26" t="s">
        <v>103</v>
      </c>
      <c r="K3070" s="17">
        <f t="shared" si="291"/>
        <v>0</v>
      </c>
      <c r="L3070" s="15"/>
      <c r="M3070" s="15"/>
      <c r="N3070" s="15" t="s">
        <v>110</v>
      </c>
      <c r="O3070" s="15"/>
      <c r="P3070" s="15"/>
      <c r="Q3070" s="15" t="s">
        <v>110</v>
      </c>
      <c r="R3070" s="15" t="s">
        <v>110</v>
      </c>
      <c r="S3070" s="19" t="s">
        <v>110</v>
      </c>
      <c r="T3070" s="15" t="s">
        <v>110</v>
      </c>
      <c r="U3070" s="17" t="s">
        <v>110</v>
      </c>
      <c r="V3070" s="15" t="s">
        <v>18943</v>
      </c>
      <c r="W3070" s="15">
        <v>0</v>
      </c>
      <c r="X3070" s="15" t="s">
        <v>404</v>
      </c>
      <c r="Y3070" s="15" t="s">
        <v>18944</v>
      </c>
      <c r="AA3070" s="25" t="s">
        <v>110</v>
      </c>
      <c r="AB3070" s="32">
        <v>44237</v>
      </c>
      <c r="AC3070" s="21" t="s">
        <v>18945</v>
      </c>
      <c r="AD3070" s="21" t="s">
        <v>18946</v>
      </c>
      <c r="AE3070" s="21" t="s">
        <v>18947</v>
      </c>
      <c r="AF3070" s="21" t="s">
        <v>18948</v>
      </c>
      <c r="AG3070" s="22">
        <f t="shared" si="307"/>
        <v>0.80645161290322576</v>
      </c>
      <c r="AH3070" s="15"/>
      <c r="AI3070" s="17"/>
      <c r="AJ3070" s="17"/>
      <c r="AK3070" s="17" t="e">
        <f>VLOOKUP(A3070,'[1]Deals (Exits)'!B:B,1,FALSE)</f>
        <v>#N/A</v>
      </c>
      <c r="AL3070" s="23"/>
      <c r="AM3070" s="17"/>
      <c r="AN3070" s="17"/>
      <c r="AO3070" s="17"/>
      <c r="AP3070" s="17"/>
      <c r="AQ3070" s="18"/>
      <c r="AR3070" s="18"/>
      <c r="AS3070" s="17"/>
      <c r="AT3070" s="17"/>
      <c r="AU3070" s="18"/>
      <c r="AV3070" s="17"/>
      <c r="AW3070" s="17"/>
      <c r="AX3070" s="17"/>
      <c r="AY3070" s="17"/>
      <c r="AZ3070" s="17"/>
      <c r="BA3070" s="17"/>
      <c r="BB3070" s="17"/>
      <c r="BC3070" s="17"/>
      <c r="BD3070" s="17"/>
      <c r="BE3070" s="17"/>
      <c r="BF3070" s="17"/>
      <c r="BG3070" s="17"/>
      <c r="BH3070" s="17"/>
      <c r="BI3070" s="17"/>
      <c r="BJ3070" s="17"/>
      <c r="BK3070" s="17"/>
      <c r="BL3070" s="17"/>
      <c r="BM3070" s="17"/>
      <c r="BN3070" s="15"/>
      <c r="BO3070" s="15"/>
      <c r="BP3070" s="22"/>
      <c r="BQ3070" s="15"/>
      <c r="BR3070" s="15"/>
      <c r="BS3070" s="15"/>
      <c r="BT3070" s="15"/>
      <c r="BU3070" s="15"/>
      <c r="BV3070" s="15"/>
      <c r="BW3070" s="15"/>
      <c r="BX3070" s="15"/>
      <c r="BY3070" s="15"/>
      <c r="BZ3070" s="15"/>
      <c r="CA3070" s="15"/>
      <c r="CB3070" s="15"/>
      <c r="CC3070" s="15"/>
      <c r="CD3070" s="15"/>
      <c r="CE3070" s="15"/>
      <c r="CF3070" s="15"/>
      <c r="CG3070" s="15"/>
      <c r="CH3070" s="15"/>
      <c r="CI3070" s="15"/>
      <c r="CJ3070" s="15"/>
    </row>
    <row r="3071" spans="1:117" ht="12.75">
      <c r="A3071" s="25" t="s">
        <v>18949</v>
      </c>
      <c r="B3071" s="15" t="s">
        <v>18950</v>
      </c>
      <c r="C3071" s="15" t="s">
        <v>58</v>
      </c>
      <c r="D3071" s="16">
        <v>2019</v>
      </c>
      <c r="E3071" s="26" t="s">
        <v>1086</v>
      </c>
      <c r="F3071" s="26" t="s">
        <v>110</v>
      </c>
      <c r="G3071" s="26" t="s">
        <v>891</v>
      </c>
      <c r="H3071" s="26"/>
      <c r="I3071" s="15" t="s">
        <v>891</v>
      </c>
      <c r="J3071" s="26" t="s">
        <v>891</v>
      </c>
      <c r="K3071" s="17">
        <f t="shared" si="291"/>
        <v>0</v>
      </c>
      <c r="L3071" s="15"/>
      <c r="M3071" s="15"/>
      <c r="N3071" s="15" t="s">
        <v>110</v>
      </c>
      <c r="O3071" s="15"/>
      <c r="P3071" s="15"/>
      <c r="Q3071" s="15" t="s">
        <v>110</v>
      </c>
      <c r="R3071" s="15" t="s">
        <v>110</v>
      </c>
      <c r="S3071" s="19" t="s">
        <v>110</v>
      </c>
      <c r="T3071" s="15" t="s">
        <v>110</v>
      </c>
      <c r="U3071" s="17" t="s">
        <v>110</v>
      </c>
      <c r="V3071" s="15" t="s">
        <v>18951</v>
      </c>
      <c r="W3071" s="15">
        <v>0</v>
      </c>
      <c r="X3071" s="15" t="s">
        <v>1072</v>
      </c>
      <c r="Y3071" s="15" t="s">
        <v>1412</v>
      </c>
      <c r="AA3071" s="25" t="s">
        <v>110</v>
      </c>
      <c r="AB3071" s="32">
        <v>44237</v>
      </c>
      <c r="AC3071" s="21" t="s">
        <v>18952</v>
      </c>
      <c r="AD3071" s="15" t="s">
        <v>110</v>
      </c>
      <c r="AE3071" s="21" t="s">
        <v>18953</v>
      </c>
      <c r="AF3071" s="21" t="s">
        <v>18954</v>
      </c>
      <c r="AG3071" s="22">
        <f t="shared" si="307"/>
        <v>0.80645161290322576</v>
      </c>
      <c r="AH3071" s="15"/>
      <c r="AI3071" s="17"/>
      <c r="AJ3071" s="17"/>
      <c r="AK3071" s="17" t="e">
        <f>VLOOKUP(A3071,'[1]Deals (Exits)'!B:B,1,FALSE)</f>
        <v>#N/A</v>
      </c>
      <c r="AL3071" s="23"/>
      <c r="AM3071" s="17"/>
      <c r="AN3071" s="17"/>
      <c r="AO3071" s="17"/>
      <c r="AP3071" s="17"/>
      <c r="AQ3071" s="18"/>
      <c r="AR3071" s="18"/>
      <c r="AS3071" s="17"/>
      <c r="AT3071" s="17"/>
      <c r="AU3071" s="18"/>
      <c r="AV3071" s="17"/>
      <c r="AW3071" s="17"/>
      <c r="AX3071" s="17"/>
      <c r="AY3071" s="17"/>
      <c r="AZ3071" s="17"/>
      <c r="BA3071" s="17"/>
      <c r="BB3071" s="17"/>
      <c r="BC3071" s="17"/>
      <c r="BD3071" s="17"/>
      <c r="BE3071" s="17"/>
      <c r="BF3071" s="17"/>
      <c r="BG3071" s="17"/>
      <c r="BH3071" s="17"/>
      <c r="BI3071" s="17"/>
      <c r="BJ3071" s="17"/>
      <c r="BK3071" s="17"/>
      <c r="BL3071" s="17"/>
      <c r="BM3071" s="17"/>
      <c r="BN3071" s="15"/>
      <c r="BO3071" s="15"/>
      <c r="BP3071" s="22"/>
      <c r="BQ3071" s="15"/>
      <c r="BR3071" s="15"/>
      <c r="BS3071" s="15"/>
      <c r="BT3071" s="15"/>
      <c r="BU3071" s="15"/>
      <c r="BV3071" s="15"/>
      <c r="BW3071" s="15"/>
      <c r="BX3071" s="15"/>
      <c r="BY3071" s="15"/>
      <c r="BZ3071" s="15"/>
      <c r="CA3071" s="15"/>
      <c r="CB3071" s="15"/>
      <c r="CC3071" s="15"/>
      <c r="CD3071" s="15"/>
      <c r="CE3071" s="15"/>
      <c r="CF3071" s="15"/>
      <c r="CG3071" s="15"/>
      <c r="CH3071" s="15"/>
      <c r="CI3071" s="15"/>
      <c r="CJ3071" s="15"/>
    </row>
    <row r="3072" spans="1:117" ht="25.5">
      <c r="A3072" s="25" t="s">
        <v>18955</v>
      </c>
      <c r="B3072" s="15" t="s">
        <v>18956</v>
      </c>
      <c r="C3072" s="15" t="s">
        <v>58</v>
      </c>
      <c r="D3072" s="16">
        <v>2019</v>
      </c>
      <c r="E3072" s="26" t="s">
        <v>18957</v>
      </c>
      <c r="F3072" s="26" t="s">
        <v>59</v>
      </c>
      <c r="G3072" s="26" t="s">
        <v>75</v>
      </c>
      <c r="H3072" s="26"/>
      <c r="I3072" s="15" t="s">
        <v>18958</v>
      </c>
      <c r="J3072" s="26"/>
      <c r="K3072" s="17">
        <f t="shared" si="291"/>
        <v>0</v>
      </c>
      <c r="L3072" s="15"/>
      <c r="M3072" s="15"/>
      <c r="N3072" s="15" t="s">
        <v>110</v>
      </c>
      <c r="O3072" s="15"/>
      <c r="P3072" s="15"/>
      <c r="Q3072" s="15" t="s">
        <v>110</v>
      </c>
      <c r="R3072" s="15" t="s">
        <v>110</v>
      </c>
      <c r="S3072" s="19" t="s">
        <v>110</v>
      </c>
      <c r="T3072" s="15" t="s">
        <v>110</v>
      </c>
      <c r="U3072" s="17" t="s">
        <v>110</v>
      </c>
      <c r="V3072" s="15" t="s">
        <v>18959</v>
      </c>
      <c r="W3072" s="15">
        <v>0</v>
      </c>
      <c r="X3072" s="15" t="s">
        <v>404</v>
      </c>
      <c r="Y3072" s="15" t="s">
        <v>18944</v>
      </c>
      <c r="AA3072" s="25" t="s">
        <v>110</v>
      </c>
      <c r="AB3072" s="32">
        <v>44237</v>
      </c>
      <c r="AC3072" s="27" t="s">
        <v>18960</v>
      </c>
      <c r="AD3072" s="15" t="s">
        <v>110</v>
      </c>
      <c r="AE3072" s="27" t="s">
        <v>18961</v>
      </c>
      <c r="AF3072" s="15" t="s">
        <v>110</v>
      </c>
      <c r="AG3072" s="22">
        <f t="shared" si="307"/>
        <v>0.77419354838709675</v>
      </c>
      <c r="AH3072" s="15"/>
      <c r="AI3072" s="17"/>
      <c r="AJ3072" s="17"/>
      <c r="AK3072" s="17" t="e">
        <f>VLOOKUP(A3072,'[1]Deals (Exits)'!B:B,1,FALSE)</f>
        <v>#N/A</v>
      </c>
      <c r="AL3072" s="23"/>
      <c r="AM3072" s="17"/>
      <c r="AN3072" s="17"/>
      <c r="AO3072" s="17"/>
      <c r="AP3072" s="17"/>
      <c r="AQ3072" s="18"/>
      <c r="AR3072" s="18"/>
      <c r="AS3072" s="17"/>
      <c r="AT3072" s="17"/>
      <c r="AU3072" s="18"/>
      <c r="AV3072" s="17"/>
      <c r="AW3072" s="17"/>
      <c r="AX3072" s="17"/>
      <c r="AY3072" s="17"/>
      <c r="AZ3072" s="17"/>
      <c r="BA3072" s="17"/>
      <c r="BB3072" s="17"/>
      <c r="BC3072" s="17"/>
      <c r="BD3072" s="17"/>
      <c r="BE3072" s="17"/>
      <c r="BF3072" s="17"/>
      <c r="BG3072" s="17"/>
      <c r="BH3072" s="17"/>
      <c r="BI3072" s="17"/>
      <c r="BJ3072" s="17"/>
      <c r="BK3072" s="17"/>
      <c r="BL3072" s="17"/>
      <c r="BM3072" s="17"/>
      <c r="BN3072" s="15"/>
      <c r="BO3072" s="15"/>
      <c r="BP3072" s="22"/>
      <c r="BQ3072" s="15"/>
      <c r="BR3072" s="15"/>
      <c r="BS3072" s="15"/>
      <c r="BT3072" s="15"/>
      <c r="BU3072" s="15"/>
      <c r="BV3072" s="15"/>
      <c r="BW3072" s="15"/>
      <c r="BX3072" s="15"/>
      <c r="BY3072" s="15"/>
      <c r="BZ3072" s="15"/>
      <c r="CA3072" s="15"/>
      <c r="CB3072" s="15"/>
      <c r="CC3072" s="15"/>
      <c r="CD3072" s="15"/>
      <c r="CE3072" s="15"/>
      <c r="CF3072" s="15"/>
      <c r="CG3072" s="15"/>
      <c r="CH3072" s="15"/>
      <c r="CI3072" s="15"/>
      <c r="CJ3072" s="15"/>
    </row>
    <row r="3073" spans="1:118" ht="25.5">
      <c r="A3073" s="25" t="s">
        <v>18962</v>
      </c>
      <c r="B3073" s="15" t="s">
        <v>18963</v>
      </c>
      <c r="C3073" s="15" t="s">
        <v>58</v>
      </c>
      <c r="D3073" s="16">
        <v>2019</v>
      </c>
      <c r="E3073" s="26" t="s">
        <v>1472</v>
      </c>
      <c r="F3073" s="26" t="s">
        <v>110</v>
      </c>
      <c r="G3073" s="26" t="s">
        <v>91</v>
      </c>
      <c r="H3073" s="26"/>
      <c r="I3073" s="15" t="s">
        <v>91</v>
      </c>
      <c r="J3073" s="26" t="s">
        <v>91</v>
      </c>
      <c r="K3073" s="17">
        <f t="shared" si="291"/>
        <v>0</v>
      </c>
      <c r="L3073" s="15"/>
      <c r="M3073" s="15"/>
      <c r="N3073" s="15" t="s">
        <v>110</v>
      </c>
      <c r="O3073" s="15"/>
      <c r="P3073" s="15"/>
      <c r="Q3073" s="15" t="s">
        <v>110</v>
      </c>
      <c r="R3073" s="15" t="s">
        <v>110</v>
      </c>
      <c r="S3073" s="19" t="s">
        <v>110</v>
      </c>
      <c r="T3073" s="15" t="s">
        <v>110</v>
      </c>
      <c r="U3073" s="17" t="s">
        <v>110</v>
      </c>
      <c r="V3073" s="15" t="s">
        <v>18964</v>
      </c>
      <c r="W3073" s="15">
        <v>0</v>
      </c>
      <c r="X3073" s="15" t="s">
        <v>107</v>
      </c>
      <c r="Y3073" s="15" t="s">
        <v>921</v>
      </c>
      <c r="AA3073" s="25" t="s">
        <v>110</v>
      </c>
      <c r="AB3073" s="32">
        <v>44237</v>
      </c>
      <c r="AC3073" s="21" t="s">
        <v>18965</v>
      </c>
      <c r="AD3073" s="21" t="s">
        <v>18966</v>
      </c>
      <c r="AE3073" s="21" t="s">
        <v>18967</v>
      </c>
      <c r="AF3073" s="21" t="s">
        <v>18968</v>
      </c>
      <c r="AG3073" s="22">
        <f t="shared" si="307"/>
        <v>0.80645161290322576</v>
      </c>
      <c r="AH3073" s="15"/>
      <c r="AI3073" s="17"/>
      <c r="AJ3073" s="17"/>
      <c r="AK3073" s="17" t="e">
        <f>VLOOKUP(A3073,'[1]Deals (Exits)'!B:B,1,FALSE)</f>
        <v>#N/A</v>
      </c>
      <c r="AL3073" s="23"/>
      <c r="AM3073" s="17"/>
      <c r="AN3073" s="17"/>
      <c r="AO3073" s="17"/>
      <c r="AP3073" s="17"/>
      <c r="AQ3073" s="18"/>
      <c r="AR3073" s="18"/>
      <c r="AS3073" s="17"/>
      <c r="AT3073" s="17"/>
      <c r="AU3073" s="18"/>
      <c r="AV3073" s="17"/>
      <c r="AW3073" s="17"/>
      <c r="AX3073" s="17"/>
      <c r="AY3073" s="17"/>
      <c r="AZ3073" s="17"/>
      <c r="BA3073" s="17"/>
      <c r="BB3073" s="17"/>
      <c r="BC3073" s="17"/>
      <c r="BD3073" s="17"/>
      <c r="BE3073" s="17"/>
      <c r="BF3073" s="17"/>
      <c r="BG3073" s="17"/>
      <c r="BH3073" s="17"/>
      <c r="BI3073" s="17"/>
      <c r="BJ3073" s="17"/>
      <c r="BK3073" s="17"/>
      <c r="BL3073" s="17"/>
      <c r="BM3073" s="17"/>
      <c r="BN3073" s="15"/>
      <c r="BO3073" s="15"/>
      <c r="BP3073" s="22"/>
      <c r="BQ3073" s="15"/>
      <c r="BR3073" s="15"/>
      <c r="BS3073" s="15"/>
      <c r="BT3073" s="15"/>
      <c r="BU3073" s="15"/>
      <c r="BV3073" s="15"/>
      <c r="BW3073" s="15"/>
      <c r="BX3073" s="15"/>
      <c r="BY3073" s="15"/>
      <c r="BZ3073" s="15"/>
      <c r="CA3073" s="15"/>
      <c r="CB3073" s="15"/>
      <c r="CC3073" s="15"/>
      <c r="CD3073" s="15"/>
      <c r="CE3073" s="15"/>
      <c r="CF3073" s="15"/>
      <c r="CG3073" s="15"/>
      <c r="CH3073" s="15"/>
      <c r="CI3073" s="15"/>
      <c r="CJ3073" s="15"/>
    </row>
    <row r="3074" spans="1:118" ht="12.75">
      <c r="A3074" s="25" t="s">
        <v>18969</v>
      </c>
      <c r="B3074" s="15" t="s">
        <v>18970</v>
      </c>
      <c r="C3074" s="15" t="s">
        <v>58</v>
      </c>
      <c r="D3074" s="16">
        <v>2017</v>
      </c>
      <c r="E3074" s="26" t="s">
        <v>117</v>
      </c>
      <c r="F3074" s="26" t="s">
        <v>110</v>
      </c>
      <c r="G3074" s="26" t="s">
        <v>118</v>
      </c>
      <c r="H3074" s="26"/>
      <c r="I3074" s="15" t="s">
        <v>118</v>
      </c>
      <c r="J3074" s="26" t="s">
        <v>118</v>
      </c>
      <c r="K3074" s="17">
        <f t="shared" si="291"/>
        <v>0</v>
      </c>
      <c r="L3074" s="15"/>
      <c r="M3074" s="15"/>
      <c r="N3074" s="15" t="s">
        <v>110</v>
      </c>
      <c r="O3074" s="15"/>
      <c r="P3074" s="15"/>
      <c r="Q3074" s="15" t="s">
        <v>110</v>
      </c>
      <c r="R3074" s="15" t="s">
        <v>110</v>
      </c>
      <c r="S3074" s="19" t="s">
        <v>110</v>
      </c>
      <c r="T3074" s="15" t="s">
        <v>110</v>
      </c>
      <c r="U3074" s="17" t="s">
        <v>110</v>
      </c>
      <c r="V3074" s="15" t="s">
        <v>18971</v>
      </c>
      <c r="W3074" s="15">
        <v>0</v>
      </c>
      <c r="X3074" s="15" t="s">
        <v>64</v>
      </c>
      <c r="Y3074" s="15" t="s">
        <v>18972</v>
      </c>
      <c r="Z3074" s="25" t="s">
        <v>81</v>
      </c>
      <c r="AA3074" s="25" t="s">
        <v>110</v>
      </c>
      <c r="AB3074" s="32">
        <v>44237</v>
      </c>
      <c r="AC3074" s="21" t="s">
        <v>18973</v>
      </c>
      <c r="AD3074" s="15" t="s">
        <v>110</v>
      </c>
      <c r="AE3074" s="46" t="s">
        <v>18974</v>
      </c>
      <c r="AF3074" s="21" t="s">
        <v>18975</v>
      </c>
      <c r="AG3074" s="22">
        <f t="shared" si="307"/>
        <v>0.83870967741935487</v>
      </c>
      <c r="AH3074" s="15"/>
      <c r="AI3074" s="17"/>
      <c r="AJ3074" s="17"/>
      <c r="AK3074" s="17" t="e">
        <f>VLOOKUP(A3074,'[1]Deals (Exits)'!B:B,1,FALSE)</f>
        <v>#N/A</v>
      </c>
      <c r="AL3074" s="23"/>
      <c r="AM3074" s="17"/>
      <c r="AN3074" s="17"/>
      <c r="AO3074" s="17"/>
      <c r="AP3074" s="17"/>
      <c r="AQ3074" s="18"/>
      <c r="AR3074" s="18"/>
      <c r="AS3074" s="17"/>
      <c r="AT3074" s="17"/>
      <c r="AU3074" s="18"/>
      <c r="AV3074" s="17"/>
      <c r="AW3074" s="17"/>
      <c r="AX3074" s="17"/>
      <c r="AY3074" s="17"/>
      <c r="AZ3074" s="17"/>
      <c r="BA3074" s="17"/>
      <c r="BB3074" s="17"/>
      <c r="BC3074" s="17"/>
      <c r="BD3074" s="17"/>
      <c r="BE3074" s="17"/>
      <c r="BF3074" s="17"/>
      <c r="BG3074" s="17"/>
      <c r="BH3074" s="17"/>
      <c r="BI3074" s="17"/>
      <c r="BJ3074" s="17"/>
      <c r="BK3074" s="17"/>
      <c r="BL3074" s="17"/>
      <c r="BM3074" s="17"/>
      <c r="BN3074" s="15"/>
      <c r="BO3074" s="15"/>
      <c r="BP3074" s="22"/>
      <c r="BQ3074" s="15"/>
      <c r="BR3074" s="15"/>
      <c r="BS3074" s="15"/>
      <c r="BT3074" s="15"/>
      <c r="BU3074" s="15"/>
      <c r="BV3074" s="15"/>
      <c r="BW3074" s="15"/>
      <c r="BX3074" s="15"/>
      <c r="BY3074" s="15"/>
      <c r="BZ3074" s="15"/>
      <c r="CA3074" s="15"/>
      <c r="CB3074" s="15"/>
      <c r="CC3074" s="15"/>
      <c r="CD3074" s="15"/>
      <c r="CE3074" s="15"/>
      <c r="CF3074" s="15"/>
      <c r="CG3074" s="15"/>
      <c r="CH3074" s="15"/>
      <c r="CI3074" s="15"/>
      <c r="CJ3074" s="15"/>
    </row>
    <row r="3075" spans="1:118" ht="25.5">
      <c r="A3075" s="25" t="s">
        <v>18976</v>
      </c>
      <c r="B3075" s="15" t="s">
        <v>18977</v>
      </c>
      <c r="C3075" s="15" t="s">
        <v>58</v>
      </c>
      <c r="D3075" s="16">
        <v>2008</v>
      </c>
      <c r="E3075" s="26" t="s">
        <v>18978</v>
      </c>
      <c r="F3075" s="26" t="s">
        <v>90</v>
      </c>
      <c r="G3075" s="26" t="s">
        <v>18979</v>
      </c>
      <c r="H3075" s="26"/>
      <c r="I3075" s="15" t="s">
        <v>91</v>
      </c>
      <c r="J3075" s="26"/>
      <c r="K3075" s="17">
        <f t="shared" si="291"/>
        <v>0</v>
      </c>
      <c r="L3075" s="15"/>
      <c r="M3075" s="15"/>
      <c r="N3075" s="15"/>
      <c r="O3075" s="15"/>
      <c r="P3075" s="15"/>
      <c r="Q3075" s="15"/>
      <c r="R3075" s="15"/>
      <c r="S3075" s="19"/>
      <c r="T3075" s="15"/>
      <c r="U3075" s="17"/>
      <c r="V3075" s="15" t="s">
        <v>18980</v>
      </c>
      <c r="W3075" s="15">
        <v>0</v>
      </c>
      <c r="X3075" s="15" t="s">
        <v>404</v>
      </c>
      <c r="Y3075" s="15" t="s">
        <v>18981</v>
      </c>
      <c r="AB3075" s="20" t="s">
        <v>286</v>
      </c>
      <c r="AC3075" s="27" t="s">
        <v>18982</v>
      </c>
      <c r="AD3075" s="27" t="s">
        <v>18983</v>
      </c>
      <c r="AE3075" s="15" t="s">
        <v>110</v>
      </c>
      <c r="AF3075" s="15" t="s">
        <v>110</v>
      </c>
      <c r="AG3075" s="22">
        <f t="shared" si="307"/>
        <v>0.54838709677419351</v>
      </c>
      <c r="AH3075" s="15"/>
      <c r="AI3075" s="17"/>
      <c r="AJ3075" s="17"/>
      <c r="AK3075" s="17" t="e">
        <f>VLOOKUP(A3075,'[1]Deals (Exits)'!B:B,1,FALSE)</f>
        <v>#N/A</v>
      </c>
      <c r="AL3075" s="23"/>
      <c r="AM3075" s="17"/>
      <c r="AN3075" s="17"/>
      <c r="AO3075" s="17"/>
      <c r="AP3075" s="17"/>
      <c r="AQ3075" s="18"/>
      <c r="AR3075" s="18"/>
      <c r="AS3075" s="17"/>
      <c r="AT3075" s="17"/>
      <c r="AU3075" s="18"/>
      <c r="AV3075" s="17"/>
      <c r="AW3075" s="17"/>
      <c r="AX3075" s="17"/>
      <c r="AY3075" s="17"/>
      <c r="AZ3075" s="17"/>
      <c r="BA3075" s="17"/>
      <c r="BB3075" s="17"/>
      <c r="BC3075" s="17"/>
      <c r="BD3075" s="17"/>
      <c r="BE3075" s="17"/>
      <c r="BF3075" s="17"/>
      <c r="BG3075" s="17"/>
      <c r="BH3075" s="17"/>
      <c r="BI3075" s="17"/>
      <c r="BJ3075" s="17"/>
      <c r="BK3075" s="17"/>
      <c r="BL3075" s="17"/>
      <c r="BM3075" s="17"/>
      <c r="BN3075" s="15"/>
      <c r="BO3075" s="15"/>
      <c r="BP3075" s="22"/>
      <c r="BQ3075" s="15"/>
      <c r="BR3075" s="15"/>
      <c r="BS3075" s="15"/>
      <c r="BT3075" s="15"/>
      <c r="BU3075" s="15"/>
      <c r="BV3075" s="15"/>
      <c r="BW3075" s="15"/>
      <c r="BX3075" s="15"/>
      <c r="BY3075" s="15"/>
      <c r="BZ3075" s="15"/>
      <c r="CA3075" s="15"/>
      <c r="CB3075" s="15"/>
      <c r="CC3075" s="15"/>
      <c r="CD3075" s="15"/>
      <c r="CE3075" s="15"/>
      <c r="CF3075" s="15"/>
      <c r="CG3075" s="15"/>
      <c r="CH3075" s="15"/>
      <c r="CI3075" s="15"/>
      <c r="CJ3075" s="15"/>
      <c r="DM3075">
        <v>662</v>
      </c>
    </row>
    <row r="3076" spans="1:118" ht="25.5">
      <c r="A3076" s="25" t="s">
        <v>18984</v>
      </c>
      <c r="B3076" s="15" t="s">
        <v>18985</v>
      </c>
      <c r="C3076" s="15" t="s">
        <v>58</v>
      </c>
      <c r="D3076" s="16">
        <v>2007</v>
      </c>
      <c r="E3076" s="26" t="s">
        <v>90</v>
      </c>
      <c r="F3076" s="26" t="s">
        <v>110</v>
      </c>
      <c r="G3076" s="26" t="s">
        <v>91</v>
      </c>
      <c r="H3076" s="26"/>
      <c r="I3076" s="15" t="s">
        <v>91</v>
      </c>
      <c r="J3076" s="26"/>
      <c r="K3076" s="17">
        <f t="shared" si="291"/>
        <v>0</v>
      </c>
      <c r="L3076" s="15"/>
      <c r="M3076" s="15"/>
      <c r="N3076" s="15"/>
      <c r="O3076" s="15"/>
      <c r="P3076" s="15"/>
      <c r="Q3076" s="15"/>
      <c r="R3076" s="15"/>
      <c r="S3076" s="19"/>
      <c r="T3076" s="15"/>
      <c r="U3076" s="17"/>
      <c r="V3076" s="15" t="s">
        <v>18986</v>
      </c>
      <c r="W3076" s="15">
        <v>0</v>
      </c>
      <c r="X3076" s="15" t="s">
        <v>158</v>
      </c>
      <c r="Y3076" s="15" t="s">
        <v>11623</v>
      </c>
      <c r="AB3076" s="20" t="s">
        <v>333</v>
      </c>
      <c r="AC3076" s="27" t="s">
        <v>18987</v>
      </c>
      <c r="AD3076" s="27" t="s">
        <v>18988</v>
      </c>
      <c r="AE3076" s="21" t="s">
        <v>18989</v>
      </c>
      <c r="AF3076" s="27" t="s">
        <v>18990</v>
      </c>
      <c r="AG3076" s="22">
        <f t="shared" si="307"/>
        <v>0.54838709677419351</v>
      </c>
      <c r="AH3076" s="15"/>
      <c r="AI3076" s="17"/>
      <c r="AJ3076" s="17"/>
      <c r="AK3076" s="17" t="e">
        <f>VLOOKUP(A3076,'[1]Deals (Exits)'!B:B,1,FALSE)</f>
        <v>#N/A</v>
      </c>
      <c r="AL3076" s="23"/>
      <c r="AM3076" s="17"/>
      <c r="AN3076" s="17"/>
      <c r="AO3076" s="17"/>
      <c r="AP3076" s="17"/>
      <c r="AQ3076" s="18"/>
      <c r="AR3076" s="18"/>
      <c r="AS3076" s="17"/>
      <c r="AT3076" s="17"/>
      <c r="AU3076" s="18"/>
      <c r="AV3076" s="17"/>
      <c r="AW3076" s="17"/>
      <c r="AX3076" s="17"/>
      <c r="AY3076" s="17"/>
      <c r="AZ3076" s="17"/>
      <c r="BA3076" s="17"/>
      <c r="BB3076" s="17"/>
      <c r="BC3076" s="17"/>
      <c r="BD3076" s="17"/>
      <c r="BE3076" s="17"/>
      <c r="BF3076" s="17"/>
      <c r="BG3076" s="17"/>
      <c r="BH3076" s="17"/>
      <c r="BI3076" s="17"/>
      <c r="BJ3076" s="17"/>
      <c r="BK3076" s="17"/>
      <c r="BL3076" s="17"/>
      <c r="BM3076" s="17"/>
      <c r="BN3076" s="15"/>
      <c r="BO3076" s="15"/>
      <c r="BP3076" s="22"/>
      <c r="BQ3076" s="15"/>
      <c r="BR3076" s="15"/>
      <c r="BS3076" s="15"/>
      <c r="BT3076" s="15"/>
      <c r="BU3076" s="15"/>
      <c r="BV3076" s="15"/>
      <c r="BW3076" s="15"/>
      <c r="BX3076" s="15"/>
      <c r="BY3076" s="15"/>
      <c r="BZ3076" s="15"/>
      <c r="CA3076" s="15"/>
      <c r="CB3076" s="15"/>
      <c r="CC3076" s="15"/>
      <c r="CD3076" s="15"/>
      <c r="CE3076" s="15"/>
      <c r="CF3076" s="15"/>
      <c r="CG3076" s="15"/>
      <c r="CH3076" s="15"/>
      <c r="CI3076" s="15"/>
      <c r="CJ3076" s="15"/>
      <c r="DM3076">
        <v>1362</v>
      </c>
    </row>
    <row r="3077" spans="1:118" ht="12.75">
      <c r="A3077" s="25" t="s">
        <v>18991</v>
      </c>
      <c r="B3077" s="15" t="s">
        <v>18992</v>
      </c>
      <c r="C3077" s="15" t="s">
        <v>58</v>
      </c>
      <c r="D3077" s="16">
        <v>2014</v>
      </c>
      <c r="E3077" s="26" t="s">
        <v>59</v>
      </c>
      <c r="F3077" s="26" t="s">
        <v>110</v>
      </c>
      <c r="G3077" s="26" t="s">
        <v>61</v>
      </c>
      <c r="H3077" s="26"/>
      <c r="I3077" s="15" t="s">
        <v>61</v>
      </c>
      <c r="J3077" s="26"/>
      <c r="K3077" s="17">
        <f t="shared" si="291"/>
        <v>0</v>
      </c>
      <c r="L3077" s="15"/>
      <c r="M3077" s="15"/>
      <c r="N3077" s="15"/>
      <c r="O3077" s="15"/>
      <c r="P3077" s="15"/>
      <c r="Q3077" s="15"/>
      <c r="R3077" s="15"/>
      <c r="S3077" s="19"/>
      <c r="T3077" s="15"/>
      <c r="U3077" s="17"/>
      <c r="V3077" s="15" t="s">
        <v>18993</v>
      </c>
      <c r="W3077" s="15">
        <v>0</v>
      </c>
      <c r="X3077" s="15" t="s">
        <v>18994</v>
      </c>
      <c r="Y3077" s="15" t="s">
        <v>18995</v>
      </c>
      <c r="AB3077" s="32">
        <v>44237</v>
      </c>
      <c r="AC3077" s="27" t="s">
        <v>18996</v>
      </c>
      <c r="AD3077" s="27" t="s">
        <v>18997</v>
      </c>
      <c r="AE3077" s="21" t="s">
        <v>18998</v>
      </c>
      <c r="AF3077" s="21" t="s">
        <v>18999</v>
      </c>
      <c r="AG3077" s="22">
        <f t="shared" si="307"/>
        <v>0.54838709677419351</v>
      </c>
      <c r="AH3077" s="15"/>
      <c r="AI3077" s="17"/>
      <c r="AJ3077" s="17"/>
      <c r="AK3077" s="17" t="e">
        <f>VLOOKUP(A3077,'[1]Deals (Exits)'!B:B,1,FALSE)</f>
        <v>#N/A</v>
      </c>
      <c r="AL3077" s="23"/>
      <c r="AM3077" s="17"/>
      <c r="AN3077" s="17"/>
      <c r="AO3077" s="17"/>
      <c r="AP3077" s="17"/>
      <c r="AQ3077" s="18"/>
      <c r="AR3077" s="18"/>
      <c r="AS3077" s="17"/>
      <c r="AT3077" s="17"/>
      <c r="AU3077" s="18"/>
      <c r="AV3077" s="17"/>
      <c r="AW3077" s="17"/>
      <c r="AX3077" s="17"/>
      <c r="AY3077" s="17"/>
      <c r="AZ3077" s="17"/>
      <c r="BA3077" s="17"/>
      <c r="BB3077" s="17"/>
      <c r="BC3077" s="17"/>
      <c r="BD3077" s="17"/>
      <c r="BE3077" s="17"/>
      <c r="BF3077" s="17"/>
      <c r="BG3077" s="17"/>
      <c r="BH3077" s="17"/>
      <c r="BI3077" s="17"/>
      <c r="BJ3077" s="17"/>
      <c r="BK3077" s="17"/>
      <c r="BL3077" s="17"/>
      <c r="BM3077" s="17"/>
      <c r="BN3077" s="15"/>
      <c r="BO3077" s="15"/>
      <c r="BP3077" s="22"/>
      <c r="BQ3077" s="15"/>
      <c r="BR3077" s="15"/>
      <c r="BS3077" s="15"/>
      <c r="BT3077" s="15"/>
      <c r="BU3077" s="15"/>
      <c r="BV3077" s="15"/>
      <c r="BW3077" s="15"/>
      <c r="BX3077" s="15"/>
      <c r="BY3077" s="15"/>
      <c r="BZ3077" s="15"/>
      <c r="CA3077" s="15"/>
      <c r="CB3077" s="15"/>
      <c r="CC3077" s="15"/>
      <c r="CD3077" s="15"/>
      <c r="CE3077" s="15"/>
      <c r="CF3077" s="15"/>
      <c r="CG3077" s="15"/>
      <c r="CH3077" s="15"/>
      <c r="CI3077" s="15"/>
      <c r="CJ3077" s="15"/>
    </row>
    <row r="3078" spans="1:118" ht="12.75">
      <c r="A3078" s="25" t="s">
        <v>19000</v>
      </c>
      <c r="B3078" s="15" t="s">
        <v>19001</v>
      </c>
      <c r="C3078" s="15" t="s">
        <v>58</v>
      </c>
      <c r="D3078" s="16">
        <v>2018</v>
      </c>
      <c r="E3078" s="15" t="s">
        <v>272</v>
      </c>
      <c r="F3078" s="26" t="s">
        <v>110</v>
      </c>
      <c r="G3078" s="26" t="s">
        <v>273</v>
      </c>
      <c r="H3078" s="26" t="s">
        <v>273</v>
      </c>
      <c r="I3078" s="15" t="s">
        <v>273</v>
      </c>
      <c r="J3078" s="26"/>
      <c r="K3078" s="15"/>
      <c r="L3078" s="15"/>
      <c r="M3078" s="15"/>
      <c r="N3078" s="15"/>
      <c r="O3078" s="15"/>
      <c r="P3078" s="15"/>
      <c r="Q3078" s="15"/>
      <c r="R3078" s="15"/>
      <c r="S3078" s="19"/>
      <c r="T3078" s="15"/>
      <c r="U3078" s="17"/>
      <c r="V3078" s="15"/>
      <c r="W3078" s="15"/>
      <c r="X3078" s="15" t="s">
        <v>134</v>
      </c>
      <c r="Y3078" s="15" t="s">
        <v>3793</v>
      </c>
      <c r="Z3078" s="25" t="s">
        <v>81</v>
      </c>
      <c r="AB3078" s="32">
        <v>44237</v>
      </c>
      <c r="AC3078" s="21" t="s">
        <v>19002</v>
      </c>
      <c r="AD3078" s="15" t="s">
        <v>110</v>
      </c>
      <c r="AE3078" s="21" t="s">
        <v>19003</v>
      </c>
      <c r="AF3078" s="21" t="s">
        <v>19004</v>
      </c>
      <c r="AG3078" s="22">
        <f t="shared" si="307"/>
        <v>0.5161290322580645</v>
      </c>
      <c r="AH3078" s="15"/>
      <c r="AI3078" s="17"/>
      <c r="AJ3078" s="17"/>
      <c r="AK3078" s="17" t="e">
        <f>VLOOKUP(A3078,'[1]Deals (Exits)'!B:B,1,FALSE)</f>
        <v>#N/A</v>
      </c>
      <c r="AL3078" s="23"/>
      <c r="AM3078" s="17"/>
      <c r="AN3078" s="17"/>
      <c r="AO3078" s="17"/>
      <c r="AP3078" s="17"/>
      <c r="AQ3078" s="18"/>
      <c r="AR3078" s="18"/>
      <c r="AS3078" s="17"/>
      <c r="AT3078" s="17"/>
      <c r="AU3078" s="18"/>
      <c r="AV3078" s="17"/>
      <c r="AW3078" s="17"/>
      <c r="AX3078" s="17"/>
      <c r="AY3078" s="17"/>
      <c r="AZ3078" s="17"/>
      <c r="BA3078" s="17"/>
      <c r="BB3078" s="17"/>
      <c r="BC3078" s="17"/>
      <c r="BD3078" s="17"/>
      <c r="BE3078" s="17"/>
      <c r="BF3078" s="17"/>
      <c r="BG3078" s="17"/>
      <c r="BH3078" s="17"/>
      <c r="BI3078" s="17"/>
      <c r="BJ3078" s="17"/>
      <c r="BK3078" s="17"/>
      <c r="BL3078" s="17"/>
      <c r="BM3078" s="17"/>
      <c r="BN3078" s="15"/>
      <c r="BO3078" s="15"/>
      <c r="BP3078" s="22"/>
      <c r="BQ3078" s="15"/>
      <c r="BR3078" s="15"/>
      <c r="BS3078" s="15"/>
      <c r="BT3078" s="15"/>
      <c r="BU3078" s="15"/>
      <c r="BV3078" s="15"/>
      <c r="BW3078" s="15"/>
      <c r="BX3078" s="15"/>
      <c r="BY3078" s="15"/>
      <c r="BZ3078" s="15"/>
      <c r="CA3078" s="15"/>
      <c r="CB3078" s="15"/>
      <c r="CC3078" s="15"/>
      <c r="CD3078" s="15"/>
      <c r="CE3078" s="15"/>
      <c r="CF3078" s="15"/>
      <c r="CG3078" s="15"/>
      <c r="CH3078" s="15"/>
      <c r="CI3078" s="15"/>
      <c r="CJ3078" s="15"/>
    </row>
    <row r="3079" spans="1:118" ht="12.75">
      <c r="A3079" s="25" t="s">
        <v>19005</v>
      </c>
      <c r="B3079" s="15"/>
      <c r="C3079" s="15" t="s">
        <v>58</v>
      </c>
      <c r="D3079" s="16"/>
      <c r="E3079" s="15"/>
      <c r="F3079" s="26"/>
      <c r="G3079" s="26"/>
      <c r="H3079" s="26"/>
      <c r="I3079" s="15"/>
      <c r="J3079" s="26"/>
      <c r="K3079" s="15"/>
      <c r="L3079" s="15"/>
      <c r="M3079" s="15"/>
      <c r="N3079" s="15"/>
      <c r="O3079" s="15"/>
      <c r="P3079" s="15"/>
      <c r="Q3079" s="15"/>
      <c r="R3079" s="15"/>
      <c r="S3079" s="19"/>
      <c r="T3079" s="15"/>
      <c r="U3079" s="17"/>
      <c r="V3079" s="15"/>
      <c r="W3079" s="15"/>
      <c r="X3079" s="15"/>
      <c r="Y3079" s="15"/>
      <c r="AB3079" s="20"/>
      <c r="AC3079" s="15"/>
      <c r="AD3079" s="15"/>
      <c r="AE3079" s="15"/>
      <c r="AF3079" s="15"/>
      <c r="AG3079" s="22">
        <f t="shared" si="307"/>
        <v>3.2258064516129031E-2</v>
      </c>
      <c r="AH3079" s="15"/>
      <c r="AI3079" s="17"/>
      <c r="AJ3079" s="17"/>
      <c r="AK3079" s="17" t="e">
        <f>VLOOKUP(A3079,'[1]Deals (Exits)'!B:B,1,FALSE)</f>
        <v>#N/A</v>
      </c>
      <c r="AL3079" s="23"/>
      <c r="AM3079" s="17"/>
      <c r="AN3079" s="17"/>
      <c r="AO3079" s="17"/>
      <c r="AP3079" s="17"/>
      <c r="AQ3079" s="18"/>
      <c r="AR3079" s="18"/>
      <c r="AS3079" s="17"/>
      <c r="AT3079" s="17"/>
      <c r="AU3079" s="18"/>
      <c r="AV3079" s="17"/>
      <c r="AW3079" s="17"/>
      <c r="AX3079" s="17"/>
      <c r="AY3079" s="17"/>
      <c r="AZ3079" s="17"/>
      <c r="BA3079" s="17"/>
      <c r="BB3079" s="17"/>
      <c r="BC3079" s="17"/>
      <c r="BD3079" s="17"/>
      <c r="BE3079" s="17"/>
      <c r="BF3079" s="17"/>
      <c r="BG3079" s="17"/>
      <c r="BH3079" s="17"/>
      <c r="BI3079" s="17"/>
      <c r="BJ3079" s="17"/>
      <c r="BK3079" s="17"/>
      <c r="BL3079" s="17"/>
      <c r="BM3079" s="17"/>
      <c r="BN3079" s="15"/>
      <c r="BO3079" s="15"/>
      <c r="BP3079" s="22"/>
      <c r="BQ3079" s="15"/>
      <c r="BR3079" s="15"/>
      <c r="BS3079" s="15"/>
      <c r="BT3079" s="15"/>
      <c r="BU3079" s="15"/>
      <c r="BV3079" s="15"/>
      <c r="BW3079" s="15"/>
      <c r="BX3079" s="15"/>
      <c r="BY3079" s="15"/>
      <c r="BZ3079" s="15"/>
      <c r="CA3079" s="15"/>
      <c r="CB3079" s="15"/>
      <c r="CC3079" s="15"/>
      <c r="CD3079" s="15"/>
      <c r="CE3079" s="15"/>
      <c r="CF3079" s="15"/>
      <c r="CG3079" s="15"/>
      <c r="CH3079" s="15"/>
      <c r="CI3079" s="15"/>
      <c r="CJ3079" s="15"/>
    </row>
    <row r="3080" spans="1:118" ht="12.75">
      <c r="A3080" s="25" t="s">
        <v>19006</v>
      </c>
      <c r="B3080" s="15" t="s">
        <v>19007</v>
      </c>
      <c r="C3080" s="15" t="s">
        <v>58</v>
      </c>
      <c r="D3080" s="16">
        <v>2018</v>
      </c>
      <c r="E3080" s="15" t="s">
        <v>272</v>
      </c>
      <c r="F3080" s="26" t="s">
        <v>110</v>
      </c>
      <c r="G3080" s="26" t="s">
        <v>273</v>
      </c>
      <c r="H3080" s="26" t="s">
        <v>273</v>
      </c>
      <c r="I3080" s="15" t="s">
        <v>273</v>
      </c>
      <c r="J3080" s="26"/>
      <c r="K3080" s="15"/>
      <c r="L3080" s="15"/>
      <c r="M3080" s="15"/>
      <c r="N3080" s="15"/>
      <c r="O3080" s="15"/>
      <c r="P3080" s="15"/>
      <c r="Q3080" s="15"/>
      <c r="R3080" s="15"/>
      <c r="S3080" s="19"/>
      <c r="T3080" s="15"/>
      <c r="U3080" s="17"/>
      <c r="V3080" s="15" t="s">
        <v>19008</v>
      </c>
      <c r="W3080" s="15">
        <v>1</v>
      </c>
      <c r="X3080" s="15" t="s">
        <v>404</v>
      </c>
      <c r="Y3080" s="15" t="s">
        <v>3793</v>
      </c>
      <c r="Z3080" s="25" t="s">
        <v>109</v>
      </c>
      <c r="AB3080" s="32">
        <v>44237</v>
      </c>
      <c r="AC3080" s="21" t="s">
        <v>19009</v>
      </c>
      <c r="AD3080" s="27" t="s">
        <v>19010</v>
      </c>
      <c r="AE3080" s="27" t="s">
        <v>19011</v>
      </c>
      <c r="AF3080" s="21" t="s">
        <v>19012</v>
      </c>
      <c r="AG3080" s="22">
        <f t="shared" si="307"/>
        <v>0.58064516129032262</v>
      </c>
      <c r="AH3080" s="15"/>
      <c r="AI3080" s="17"/>
      <c r="AJ3080" s="17"/>
      <c r="AK3080" s="17" t="e">
        <f>VLOOKUP(A3080,'[1]Deals (Exits)'!B:B,1,FALSE)</f>
        <v>#N/A</v>
      </c>
      <c r="AL3080" s="23"/>
      <c r="AM3080" s="17"/>
      <c r="AN3080" s="17"/>
      <c r="AO3080" s="17"/>
      <c r="AP3080" s="17"/>
      <c r="AQ3080" s="18"/>
      <c r="AR3080" s="18"/>
      <c r="AS3080" s="17"/>
      <c r="AT3080" s="17"/>
      <c r="AU3080" s="18"/>
      <c r="AV3080" s="17"/>
      <c r="AW3080" s="17"/>
      <c r="AX3080" s="17"/>
      <c r="AY3080" s="17"/>
      <c r="AZ3080" s="17"/>
      <c r="BA3080" s="17"/>
      <c r="BB3080" s="17"/>
      <c r="BC3080" s="17"/>
      <c r="BD3080" s="17"/>
      <c r="BE3080" s="17"/>
      <c r="BF3080" s="17"/>
      <c r="BG3080" s="17"/>
      <c r="BH3080" s="17"/>
      <c r="BI3080" s="17"/>
      <c r="BJ3080" s="17"/>
      <c r="BK3080" s="17"/>
      <c r="BL3080" s="17"/>
      <c r="BM3080" s="17"/>
      <c r="BN3080" s="15"/>
      <c r="BO3080" s="15"/>
      <c r="BP3080" s="22"/>
      <c r="BQ3080" s="15"/>
      <c r="BR3080" s="15"/>
      <c r="BS3080" s="15"/>
      <c r="BT3080" s="15"/>
      <c r="BU3080" s="15"/>
      <c r="BV3080" s="15"/>
      <c r="BW3080" s="15"/>
      <c r="BX3080" s="15"/>
      <c r="BY3080" s="15"/>
      <c r="BZ3080" s="15"/>
      <c r="CA3080" s="15"/>
      <c r="CB3080" s="15"/>
      <c r="CC3080" s="15"/>
      <c r="CD3080" s="15"/>
      <c r="CE3080" s="15"/>
      <c r="CF3080" s="15"/>
      <c r="CG3080" s="15"/>
      <c r="CH3080" s="15"/>
      <c r="CI3080" s="15"/>
      <c r="CJ3080" s="15"/>
    </row>
    <row r="3081" spans="1:118" ht="12.75">
      <c r="A3081" s="25" t="s">
        <v>19013</v>
      </c>
      <c r="B3081" s="15" t="s">
        <v>19014</v>
      </c>
      <c r="C3081" s="15" t="s">
        <v>46</v>
      </c>
      <c r="D3081" s="16">
        <v>2017</v>
      </c>
      <c r="E3081" s="15" t="s">
        <v>128</v>
      </c>
      <c r="F3081" s="26" t="s">
        <v>110</v>
      </c>
      <c r="G3081" s="26" t="s">
        <v>129</v>
      </c>
      <c r="H3081" s="26" t="s">
        <v>129</v>
      </c>
      <c r="I3081" s="15" t="s">
        <v>129</v>
      </c>
      <c r="J3081" s="26"/>
      <c r="K3081" s="15"/>
      <c r="L3081" s="15"/>
      <c r="M3081" s="15"/>
      <c r="N3081" s="15"/>
      <c r="O3081" s="15"/>
      <c r="P3081" s="15"/>
      <c r="Q3081" s="15"/>
      <c r="R3081" s="15"/>
      <c r="S3081" s="19"/>
      <c r="T3081" s="15"/>
      <c r="U3081" s="17"/>
      <c r="V3081" s="15" t="s">
        <v>19015</v>
      </c>
      <c r="W3081" s="15">
        <v>0</v>
      </c>
      <c r="X3081" s="15" t="s">
        <v>4628</v>
      </c>
      <c r="Y3081" s="15" t="s">
        <v>4821</v>
      </c>
      <c r="Z3081" s="25" t="s">
        <v>81</v>
      </c>
      <c r="AB3081" s="20" t="s">
        <v>286</v>
      </c>
      <c r="AC3081" s="27" t="s">
        <v>19016</v>
      </c>
      <c r="AD3081" s="21" t="s">
        <v>19017</v>
      </c>
      <c r="AE3081" s="21" t="s">
        <v>19018</v>
      </c>
      <c r="AF3081" s="21" t="s">
        <v>19019</v>
      </c>
      <c r="AG3081" s="22">
        <f t="shared" si="307"/>
        <v>0.58064516129032262</v>
      </c>
      <c r="AH3081" s="15"/>
      <c r="AI3081" s="17"/>
      <c r="AJ3081" s="17"/>
      <c r="AK3081" s="17" t="str">
        <f>VLOOKUP(A3081,'[1]Deals (Exits)'!B:B,1,FALSE)</f>
        <v>ArqamFC</v>
      </c>
      <c r="AL3081" s="23"/>
      <c r="AM3081" s="17"/>
      <c r="AN3081" s="17"/>
      <c r="AO3081" s="17"/>
      <c r="AP3081" s="17"/>
      <c r="AQ3081" s="18"/>
      <c r="AR3081" s="18"/>
      <c r="AS3081" s="17"/>
      <c r="AT3081" s="17"/>
      <c r="AU3081" s="18"/>
      <c r="AV3081" s="17"/>
      <c r="AW3081" s="17"/>
      <c r="AX3081" s="17"/>
      <c r="AY3081" s="17"/>
      <c r="AZ3081" s="17"/>
      <c r="BA3081" s="17"/>
      <c r="BB3081" s="17"/>
      <c r="BC3081" s="17"/>
      <c r="BD3081" s="17"/>
      <c r="BE3081" s="17"/>
      <c r="BF3081" s="17"/>
      <c r="BG3081" s="17"/>
      <c r="BH3081" s="17"/>
      <c r="BI3081" s="17"/>
      <c r="BJ3081" s="17"/>
      <c r="BK3081" s="17"/>
      <c r="BL3081" s="17"/>
      <c r="BM3081" s="17"/>
      <c r="BN3081" s="15"/>
      <c r="BO3081" s="15"/>
      <c r="BP3081" s="22"/>
      <c r="BQ3081" s="15"/>
      <c r="BR3081" s="15"/>
      <c r="BS3081" s="15"/>
      <c r="BT3081" s="15"/>
      <c r="BU3081" s="15"/>
      <c r="BV3081" s="15"/>
      <c r="BW3081" s="15"/>
      <c r="BX3081" s="15"/>
      <c r="BY3081" s="15"/>
      <c r="BZ3081" s="15"/>
      <c r="CA3081" s="15"/>
      <c r="CB3081" s="15"/>
      <c r="CC3081" s="15"/>
      <c r="CD3081" s="15"/>
      <c r="CE3081" s="15"/>
      <c r="CF3081" s="15"/>
      <c r="CG3081" s="15"/>
      <c r="CH3081" s="15"/>
      <c r="CI3081" s="15"/>
      <c r="CJ3081" s="15"/>
    </row>
    <row r="3082" spans="1:118" ht="12.75">
      <c r="A3082" s="25" t="s">
        <v>19020</v>
      </c>
      <c r="B3082" s="15" t="s">
        <v>19021</v>
      </c>
      <c r="C3082" s="15" t="s">
        <v>46</v>
      </c>
      <c r="D3082" s="16">
        <v>2008</v>
      </c>
      <c r="E3082" s="15" t="s">
        <v>117</v>
      </c>
      <c r="F3082" s="26" t="s">
        <v>110</v>
      </c>
      <c r="G3082" s="26" t="s">
        <v>118</v>
      </c>
      <c r="H3082" s="26" t="s">
        <v>118</v>
      </c>
      <c r="I3082" s="15" t="s">
        <v>118</v>
      </c>
      <c r="J3082" s="26"/>
      <c r="K3082" s="15"/>
      <c r="L3082" s="15"/>
      <c r="M3082" s="15"/>
      <c r="N3082" s="15"/>
      <c r="O3082" s="15"/>
      <c r="P3082" s="15"/>
      <c r="Q3082" s="15"/>
      <c r="R3082" s="15"/>
      <c r="S3082" s="19"/>
      <c r="T3082" s="15"/>
      <c r="U3082" s="17"/>
      <c r="V3082" s="15" t="s">
        <v>19022</v>
      </c>
      <c r="W3082" s="15">
        <v>0</v>
      </c>
      <c r="X3082" s="15" t="s">
        <v>19023</v>
      </c>
      <c r="Y3082" s="15" t="s">
        <v>19024</v>
      </c>
      <c r="Z3082" s="25" t="s">
        <v>147</v>
      </c>
      <c r="AB3082" s="20" t="s">
        <v>286</v>
      </c>
      <c r="AC3082" s="27" t="s">
        <v>19025</v>
      </c>
      <c r="AD3082" s="21" t="s">
        <v>19026</v>
      </c>
      <c r="AE3082" s="21" t="s">
        <v>19027</v>
      </c>
      <c r="AF3082" s="21" t="s">
        <v>19028</v>
      </c>
      <c r="AG3082" s="22">
        <f t="shared" si="307"/>
        <v>0.58064516129032262</v>
      </c>
      <c r="AH3082" s="15"/>
      <c r="AI3082" s="17"/>
      <c r="AJ3082" s="17"/>
      <c r="AK3082" s="17" t="str">
        <f>VLOOKUP(A3082,'[1]Deals (Exits)'!B:B,1,FALSE)</f>
        <v>Artcaffe</v>
      </c>
      <c r="AL3082" s="23"/>
      <c r="AM3082" s="17"/>
      <c r="AN3082" s="17"/>
      <c r="AO3082" s="17"/>
      <c r="AP3082" s="17"/>
      <c r="AQ3082" s="18"/>
      <c r="AR3082" s="18"/>
      <c r="AS3082" s="17"/>
      <c r="AT3082" s="17"/>
      <c r="AU3082" s="18"/>
      <c r="AV3082" s="17"/>
      <c r="AW3082" s="17"/>
      <c r="AX3082" s="17"/>
      <c r="AY3082" s="17"/>
      <c r="AZ3082" s="17"/>
      <c r="BA3082" s="17"/>
      <c r="BB3082" s="17"/>
      <c r="BC3082" s="17"/>
      <c r="BD3082" s="17"/>
      <c r="BE3082" s="17"/>
      <c r="BF3082" s="17"/>
      <c r="BG3082" s="17"/>
      <c r="BH3082" s="17"/>
      <c r="BI3082" s="17"/>
      <c r="BJ3082" s="17"/>
      <c r="BK3082" s="17"/>
      <c r="BL3082" s="17"/>
      <c r="BM3082" s="17"/>
      <c r="BN3082" s="15"/>
      <c r="BO3082" s="15"/>
      <c r="BP3082" s="22"/>
      <c r="BQ3082" s="15"/>
      <c r="BR3082" s="15"/>
      <c r="BS3082" s="15"/>
      <c r="BT3082" s="15"/>
      <c r="BU3082" s="15"/>
      <c r="BV3082" s="15"/>
      <c r="BW3082" s="15"/>
      <c r="BX3082" s="15"/>
      <c r="BY3082" s="15"/>
      <c r="BZ3082" s="15"/>
      <c r="CA3082" s="15"/>
      <c r="CB3082" s="15"/>
      <c r="CC3082" s="15"/>
      <c r="CD3082" s="15"/>
      <c r="CE3082" s="15"/>
      <c r="CF3082" s="15"/>
      <c r="CG3082" s="15"/>
      <c r="CH3082" s="15"/>
      <c r="CI3082" s="15"/>
      <c r="CJ3082" s="15"/>
    </row>
    <row r="3083" spans="1:118" ht="12.75">
      <c r="A3083" s="25" t="s">
        <v>19029</v>
      </c>
      <c r="B3083" s="15" t="s">
        <v>19030</v>
      </c>
      <c r="C3083" s="15" t="s">
        <v>58</v>
      </c>
      <c r="D3083" s="16">
        <v>2016</v>
      </c>
      <c r="E3083" s="15" t="s">
        <v>128</v>
      </c>
      <c r="F3083" s="26" t="s">
        <v>110</v>
      </c>
      <c r="G3083" s="26" t="s">
        <v>129</v>
      </c>
      <c r="H3083" s="26" t="s">
        <v>129</v>
      </c>
      <c r="I3083" s="15" t="s">
        <v>129</v>
      </c>
      <c r="J3083" s="26"/>
      <c r="K3083" s="15"/>
      <c r="L3083" s="15"/>
      <c r="M3083" s="15"/>
      <c r="N3083" s="15" t="s">
        <v>19031</v>
      </c>
      <c r="O3083" s="15"/>
      <c r="P3083" s="15"/>
      <c r="Q3083" s="24">
        <v>43730</v>
      </c>
      <c r="R3083" s="15" t="s">
        <v>375</v>
      </c>
      <c r="S3083" s="19">
        <v>100000</v>
      </c>
      <c r="T3083" s="15" t="s">
        <v>375</v>
      </c>
      <c r="U3083" s="19">
        <v>100000</v>
      </c>
      <c r="V3083" s="25" t="s">
        <v>19032</v>
      </c>
      <c r="W3083" s="15">
        <v>1</v>
      </c>
      <c r="X3083" s="15" t="s">
        <v>79</v>
      </c>
      <c r="Y3083" s="15" t="s">
        <v>19033</v>
      </c>
      <c r="AB3083" s="20" t="s">
        <v>286</v>
      </c>
      <c r="AC3083" s="27" t="s">
        <v>19034</v>
      </c>
      <c r="AD3083" s="21" t="s">
        <v>19035</v>
      </c>
      <c r="AE3083" s="15" t="s">
        <v>110</v>
      </c>
      <c r="AF3083" s="21" t="s">
        <v>19036</v>
      </c>
      <c r="AG3083" s="22">
        <f t="shared" si="307"/>
        <v>0.74193548387096775</v>
      </c>
      <c r="AH3083" s="15"/>
      <c r="AI3083" s="17"/>
      <c r="AJ3083" s="17"/>
      <c r="AK3083" s="17" t="e">
        <f>VLOOKUP(A3083,'[1]Deals (Exits)'!B:B,1,FALSE)</f>
        <v>#N/A</v>
      </c>
      <c r="AL3083" s="23"/>
      <c r="AM3083" s="17"/>
      <c r="AN3083" s="17"/>
      <c r="AO3083" s="17"/>
      <c r="AP3083" s="17"/>
      <c r="AQ3083" s="18"/>
      <c r="AR3083" s="18"/>
      <c r="AS3083" s="17"/>
      <c r="AT3083" s="17"/>
      <c r="AU3083" s="18"/>
      <c r="AV3083" s="17"/>
      <c r="AW3083" s="17"/>
      <c r="AX3083" s="17"/>
      <c r="AY3083" s="17"/>
      <c r="AZ3083" s="17"/>
      <c r="BA3083" s="17"/>
      <c r="BB3083" s="17"/>
      <c r="BC3083" s="17"/>
      <c r="BD3083" s="17"/>
      <c r="BE3083" s="17"/>
      <c r="BF3083" s="17"/>
      <c r="BG3083" s="17"/>
      <c r="BH3083" s="17"/>
      <c r="BI3083" s="17"/>
      <c r="BJ3083" s="17"/>
      <c r="BK3083" s="17"/>
      <c r="BL3083" s="17"/>
      <c r="BM3083" s="17"/>
      <c r="BN3083" s="15"/>
      <c r="BO3083" s="15"/>
      <c r="BP3083" s="22"/>
      <c r="BQ3083" s="15"/>
      <c r="BR3083" s="15"/>
      <c r="BS3083" s="15"/>
      <c r="BT3083" s="15"/>
      <c r="BU3083" s="15"/>
      <c r="BV3083" s="15"/>
      <c r="BW3083" s="15"/>
      <c r="BX3083" s="15"/>
      <c r="BY3083" s="15"/>
      <c r="BZ3083" s="15"/>
      <c r="CA3083" s="15"/>
      <c r="CB3083" s="15"/>
      <c r="CC3083" s="15"/>
      <c r="CD3083" s="15"/>
      <c r="CE3083" s="15"/>
      <c r="CF3083" s="15"/>
      <c r="CG3083" s="15"/>
      <c r="CH3083" s="15"/>
      <c r="CI3083" s="15"/>
      <c r="CJ3083" s="15"/>
    </row>
    <row r="3084" spans="1:118" ht="12.75">
      <c r="A3084" s="25" t="s">
        <v>19037</v>
      </c>
      <c r="B3084" s="15" t="s">
        <v>19038</v>
      </c>
      <c r="C3084" s="15" t="s">
        <v>58</v>
      </c>
      <c r="D3084" s="16">
        <v>2018</v>
      </c>
      <c r="E3084" s="15" t="s">
        <v>90</v>
      </c>
      <c r="F3084" s="26" t="s">
        <v>110</v>
      </c>
      <c r="G3084" s="26" t="s">
        <v>91</v>
      </c>
      <c r="H3084" s="26" t="s">
        <v>91</v>
      </c>
      <c r="I3084" s="15" t="s">
        <v>91</v>
      </c>
      <c r="J3084" s="26"/>
      <c r="K3084" s="15"/>
      <c r="L3084" s="15"/>
      <c r="M3084" s="15"/>
      <c r="N3084" s="25" t="s">
        <v>19039</v>
      </c>
      <c r="O3084" s="15"/>
      <c r="P3084" s="15"/>
      <c r="Q3084" s="24">
        <v>43692</v>
      </c>
      <c r="R3084" s="15" t="s">
        <v>1043</v>
      </c>
      <c r="S3084" s="19" t="s">
        <v>144</v>
      </c>
      <c r="T3084" s="15" t="s">
        <v>1043</v>
      </c>
      <c r="U3084" s="19" t="s">
        <v>144</v>
      </c>
      <c r="V3084" s="15" t="s">
        <v>19040</v>
      </c>
      <c r="W3084" s="15">
        <v>1</v>
      </c>
      <c r="X3084" s="15" t="s">
        <v>64</v>
      </c>
      <c r="Y3084" s="15" t="s">
        <v>19041</v>
      </c>
      <c r="AB3084" s="32">
        <v>44237</v>
      </c>
      <c r="AC3084" s="21" t="s">
        <v>19042</v>
      </c>
      <c r="AD3084" s="15" t="s">
        <v>110</v>
      </c>
      <c r="AE3084" s="15" t="s">
        <v>110</v>
      </c>
      <c r="AF3084" s="27" t="s">
        <v>19043</v>
      </c>
      <c r="AG3084" s="22">
        <f t="shared" si="307"/>
        <v>0.74193548387096775</v>
      </c>
      <c r="AH3084" s="15"/>
      <c r="AI3084" s="17"/>
      <c r="AJ3084" s="17"/>
      <c r="AK3084" s="17" t="e">
        <f>VLOOKUP(A3084,'[1]Deals (Exits)'!B:B,1,FALSE)</f>
        <v>#N/A</v>
      </c>
      <c r="AL3084" s="23"/>
      <c r="AM3084" s="17"/>
      <c r="AN3084" s="17"/>
      <c r="AO3084" s="17"/>
      <c r="AP3084" s="17"/>
      <c r="AQ3084" s="18"/>
      <c r="AR3084" s="18"/>
      <c r="AS3084" s="17"/>
      <c r="AT3084" s="17"/>
      <c r="AU3084" s="18"/>
      <c r="AV3084" s="17"/>
      <c r="AW3084" s="17"/>
      <c r="AX3084" s="17"/>
      <c r="AY3084" s="17"/>
      <c r="AZ3084" s="17"/>
      <c r="BA3084" s="17"/>
      <c r="BB3084" s="17"/>
      <c r="BC3084" s="17"/>
      <c r="BD3084" s="17"/>
      <c r="BE3084" s="17"/>
      <c r="BF3084" s="17"/>
      <c r="BG3084" s="17"/>
      <c r="BH3084" s="17"/>
      <c r="BI3084" s="17"/>
      <c r="BJ3084" s="17"/>
      <c r="BK3084" s="17"/>
      <c r="BL3084" s="17"/>
      <c r="BM3084" s="17"/>
      <c r="BN3084" s="15"/>
      <c r="BO3084" s="15"/>
      <c r="BP3084" s="22"/>
      <c r="BQ3084" s="15"/>
      <c r="BR3084" s="15"/>
      <c r="BS3084" s="15"/>
      <c r="BT3084" s="15"/>
      <c r="BU3084" s="15"/>
      <c r="BV3084" s="15"/>
      <c r="BW3084" s="15"/>
      <c r="BX3084" s="15"/>
      <c r="BY3084" s="15"/>
      <c r="BZ3084" s="15"/>
      <c r="CA3084" s="15"/>
      <c r="CB3084" s="15"/>
      <c r="CC3084" s="15"/>
      <c r="CD3084" s="15"/>
      <c r="CE3084" s="15"/>
      <c r="CF3084" s="15"/>
      <c r="CG3084" s="15"/>
      <c r="CH3084" s="15"/>
      <c r="CI3084" s="15"/>
      <c r="CJ3084" s="15"/>
    </row>
    <row r="3085" spans="1:118" ht="12.75">
      <c r="A3085" s="25" t="s">
        <v>19044</v>
      </c>
      <c r="B3085" s="15" t="s">
        <v>19045</v>
      </c>
      <c r="C3085" s="15" t="s">
        <v>58</v>
      </c>
      <c r="D3085" s="16">
        <v>2017</v>
      </c>
      <c r="E3085" s="15" t="s">
        <v>2608</v>
      </c>
      <c r="F3085" s="26" t="s">
        <v>110</v>
      </c>
      <c r="G3085" s="26" t="s">
        <v>2609</v>
      </c>
      <c r="H3085" s="26" t="s">
        <v>2609</v>
      </c>
      <c r="I3085" s="15" t="s">
        <v>2609</v>
      </c>
      <c r="J3085" s="26"/>
      <c r="K3085" s="15"/>
      <c r="L3085" s="15"/>
      <c r="M3085" s="15"/>
      <c r="N3085" s="15"/>
      <c r="O3085" s="15"/>
      <c r="P3085" s="15"/>
      <c r="Q3085" s="24">
        <v>43726</v>
      </c>
      <c r="R3085" s="15" t="s">
        <v>636</v>
      </c>
      <c r="S3085" s="19">
        <v>50000</v>
      </c>
      <c r="T3085" s="15" t="s">
        <v>636</v>
      </c>
      <c r="U3085" s="19">
        <v>50000</v>
      </c>
      <c r="V3085" s="15" t="s">
        <v>19046</v>
      </c>
      <c r="W3085" s="15">
        <v>0</v>
      </c>
      <c r="X3085" s="15" t="s">
        <v>538</v>
      </c>
      <c r="Y3085" s="15" t="s">
        <v>19047</v>
      </c>
      <c r="AB3085" s="32">
        <v>44237</v>
      </c>
      <c r="AC3085" s="21" t="s">
        <v>19048</v>
      </c>
      <c r="AD3085" s="15"/>
      <c r="AE3085" s="27" t="s">
        <v>19049</v>
      </c>
      <c r="AF3085" s="21" t="s">
        <v>19050</v>
      </c>
      <c r="AG3085" s="22">
        <f t="shared" si="307"/>
        <v>0.67741935483870963</v>
      </c>
      <c r="AH3085" s="15"/>
      <c r="AI3085" s="17"/>
      <c r="AJ3085" s="17"/>
      <c r="AK3085" s="17" t="e">
        <f>VLOOKUP(A3085,'[1]Deals (Exits)'!B:B,1,FALSE)</f>
        <v>#N/A</v>
      </c>
      <c r="AL3085" s="23"/>
      <c r="AM3085" s="17"/>
      <c r="AN3085" s="17"/>
      <c r="AO3085" s="17"/>
      <c r="AP3085" s="17"/>
      <c r="AQ3085" s="18"/>
      <c r="AR3085" s="18"/>
      <c r="AS3085" s="17"/>
      <c r="AT3085" s="17"/>
      <c r="AU3085" s="18"/>
      <c r="AV3085" s="17"/>
      <c r="AW3085" s="17"/>
      <c r="AX3085" s="17"/>
      <c r="AY3085" s="17"/>
      <c r="AZ3085" s="17"/>
      <c r="BA3085" s="17"/>
      <c r="BB3085" s="17"/>
      <c r="BC3085" s="17"/>
      <c r="BD3085" s="17"/>
      <c r="BE3085" s="17"/>
      <c r="BF3085" s="17"/>
      <c r="BG3085" s="17"/>
      <c r="BH3085" s="17"/>
      <c r="BI3085" s="17"/>
      <c r="BJ3085" s="17"/>
      <c r="BK3085" s="17"/>
      <c r="BL3085" s="17"/>
      <c r="BM3085" s="17"/>
      <c r="BN3085" s="15"/>
      <c r="BO3085" s="15"/>
      <c r="BP3085" s="22"/>
      <c r="BQ3085" s="15"/>
      <c r="BR3085" s="15"/>
      <c r="BS3085" s="15"/>
      <c r="BT3085" s="15"/>
      <c r="BU3085" s="15"/>
      <c r="BV3085" s="15"/>
      <c r="BW3085" s="15"/>
      <c r="BX3085" s="15"/>
      <c r="BY3085" s="15"/>
      <c r="BZ3085" s="15"/>
      <c r="CA3085" s="15"/>
      <c r="CB3085" s="15"/>
      <c r="CC3085" s="15"/>
      <c r="CD3085" s="15"/>
      <c r="CE3085" s="15"/>
      <c r="CF3085" s="15"/>
      <c r="CG3085" s="15"/>
      <c r="CH3085" s="15"/>
      <c r="CI3085" s="15"/>
      <c r="CJ3085" s="15"/>
      <c r="DN3085">
        <v>2019</v>
      </c>
    </row>
  </sheetData>
  <autoFilter ref="A1:BN3085" xr:uid="{00000000-0009-0000-0000-00000B000000}"/>
  <conditionalFormatting sqref="B2533 B2200">
    <cfRule type="expression" dxfId="5" priority="1">
      <formula>COUNTIF(A:A,B2200)&gt;1</formula>
    </cfRule>
  </conditionalFormatting>
  <conditionalFormatting sqref="A1:A14 A16:A282 A284:A755 A757:A804 A806:A807 A809:A817 A820:A829 A831 A833:A837 A839 A841 A843:A868 A870:A876 A878:A879 A882:A889 A892:A900 A902:A913 A915:A999 AC962 A1001:A1826 A1828:A2182 AC2107 A2184 A2186:A2187 A2189:A2199 A2201:A2216 A2218:A2532 A2534:A3074 A3076:A3081 A3083:A3085">
    <cfRule type="expression" dxfId="4" priority="4">
      <formula>COUNTIF(A:A,A1)&gt;1</formula>
    </cfRule>
  </conditionalFormatting>
  <conditionalFormatting sqref="A2:A14 A16:A282 A284:A755">
    <cfRule type="expression" dxfId="3" priority="5">
      <formula>COUNTIF(A:A,#REF!)&gt;1</formula>
    </cfRule>
  </conditionalFormatting>
  <conditionalFormatting sqref="AG2:AG3085">
    <cfRule type="cellIs" dxfId="2" priority="6" operator="greaterThan">
      <formula>"85%"</formula>
    </cfRule>
  </conditionalFormatting>
  <conditionalFormatting sqref="AG2:AG3085">
    <cfRule type="cellIs" dxfId="1" priority="7" operator="between">
      <formula>"85%"</formula>
      <formula>"65%"</formula>
    </cfRule>
  </conditionalFormatting>
  <conditionalFormatting sqref="AG2:AG3085">
    <cfRule type="cellIs" dxfId="0" priority="8" operator="lessThan">
      <formula>"65%"</formula>
    </cfRule>
  </conditionalFormatting>
  <conditionalFormatting sqref="A1:A14 A16:A282 A284:A755 A757:A804 A806:A807 A809:A817 A820:A829 A831 A833:A837 A839 A841 A843:A868 A870:A876 A878:A879 A882:A889 A892:A900 A902:A913 A915:A999 AC962 A1001:A1826 A1828:A2182 AC2107 A2184 A2186:A2187 A2189:A2199 B2200 A2201:A2216 A2218:A2532 B2533 A2534:A3074 A3076:A3081 A3083:A3085">
    <cfRule type="colorScale" priority="47">
      <colorScale>
        <cfvo type="min"/>
        <cfvo type="max"/>
        <color rgb="FFFFFF00"/>
        <color rgb="FFFFFFFF"/>
      </colorScale>
    </cfRule>
  </conditionalFormatting>
  <hyperlinks>
    <hyperlink ref="AC2" r:id="rId1" xr:uid="{AECBEBFF-65E5-45AC-9E3F-CBF815C4D1DD}"/>
    <hyperlink ref="AD2" r:id="rId2" xr:uid="{ADE4AC8D-9D00-42D8-8984-7D1FC144DD38}"/>
    <hyperlink ref="AE2" r:id="rId3" xr:uid="{58E9953C-563F-4648-A463-FB30B4F494C4}"/>
    <hyperlink ref="AF2" r:id="rId4" xr:uid="{6BF72B27-EC28-4B7B-A081-1F70A91FC669}"/>
    <hyperlink ref="AC3" r:id="rId5" xr:uid="{784FA123-90DF-4449-9711-0B75FA466284}"/>
    <hyperlink ref="AD3" r:id="rId6" xr:uid="{3B095BE1-6EEF-4ED4-B417-B89853865D51}"/>
    <hyperlink ref="AE3" r:id="rId7" xr:uid="{FF0B2365-3FC3-4C10-A5D5-FDCDA97042D6}"/>
    <hyperlink ref="AF3" r:id="rId8" xr:uid="{40B4C3BE-0DEE-4D54-A007-3A30F7B17D5B}"/>
    <hyperlink ref="AC4" r:id="rId9" xr:uid="{F61A7191-9115-4151-A23C-67543F0D52A6}"/>
    <hyperlink ref="AD4" r:id="rId10" xr:uid="{67E2A761-AE45-47FE-B299-20278FE5DFE3}"/>
    <hyperlink ref="AE4" r:id="rId11" xr:uid="{42C244DE-31C4-4A1E-8C2D-9CAB1F57D9F9}"/>
    <hyperlink ref="AF4" r:id="rId12" xr:uid="{E3E0751A-B695-41B2-AC06-9D301B3F4419}"/>
    <hyperlink ref="AC5" r:id="rId13" xr:uid="{E076BAB7-7242-4806-A71F-096BBBB8CBEC}"/>
    <hyperlink ref="AD5" r:id="rId14" xr:uid="{BC230F77-4E8D-4847-BAEB-6A60B113DA53}"/>
    <hyperlink ref="AE5" r:id="rId15" xr:uid="{DE813596-660D-472E-B86D-AC27E232E699}"/>
    <hyperlink ref="AF5" r:id="rId16" xr:uid="{277B342E-8292-42F1-9308-29E7F622F1A8}"/>
    <hyperlink ref="AC6" r:id="rId17" xr:uid="{819DA544-1738-4184-9575-2721F7F1824C}"/>
    <hyperlink ref="AD6" r:id="rId18" xr:uid="{417BC447-6ACD-44E4-9988-3D31048569C5}"/>
    <hyperlink ref="AE6" r:id="rId19" xr:uid="{60F9E084-ABC7-435A-AA57-FD448B59B6AC}"/>
    <hyperlink ref="AF6" r:id="rId20" xr:uid="{F522E149-2A94-4084-A76E-A55AD8A6919E}"/>
    <hyperlink ref="AC7" r:id="rId21" xr:uid="{41B89090-95F8-4653-A212-B3E3C8042655}"/>
    <hyperlink ref="AD7" r:id="rId22" xr:uid="{D952686B-70FB-4F20-BF9D-3E195AFF94D2}"/>
    <hyperlink ref="AE7" r:id="rId23" xr:uid="{124785BD-6EC0-4E8C-B3A7-D75E44D43850}"/>
    <hyperlink ref="AF7" r:id="rId24" xr:uid="{59BBC0CA-37A8-4D60-ABB7-5E68ECA55978}"/>
    <hyperlink ref="AC8" r:id="rId25" xr:uid="{76BB86EA-CC5C-44FC-A256-A5811075DCA9}"/>
    <hyperlink ref="AD8" r:id="rId26" xr:uid="{1E63515D-F05D-4BAB-AF52-5F86C42BD3F1}"/>
    <hyperlink ref="AE8" r:id="rId27" xr:uid="{E9AB0438-C39F-41D0-9DFC-1F7F726A2F53}"/>
    <hyperlink ref="AF8" r:id="rId28" xr:uid="{C40AF2AA-8BB4-4882-98F6-5C18531AB024}"/>
    <hyperlink ref="AC9" r:id="rId29" xr:uid="{E6C499BF-21FD-4D75-9C04-F99543ECD4EE}"/>
    <hyperlink ref="AD9" r:id="rId30" xr:uid="{4FFAD363-5DA3-408A-AE6F-AF6DD571ECE7}"/>
    <hyperlink ref="AE9" r:id="rId31" xr:uid="{FFB6EECE-6806-41B7-80E8-78E7F0C95575}"/>
    <hyperlink ref="AC10" r:id="rId32" xr:uid="{B89689FA-D8B2-4B20-83F5-4705254CCFB4}"/>
    <hyperlink ref="AD10" r:id="rId33" xr:uid="{4247EC8D-4FEE-4EA2-89FF-B7B5FB9CC2B3}"/>
    <hyperlink ref="AE10" r:id="rId34" xr:uid="{049149B4-583F-438D-8176-883B97E4E32E}"/>
    <hyperlink ref="AF10" r:id="rId35" xr:uid="{9CEF3B34-210A-43D0-8234-B6BC2BFB84E2}"/>
    <hyperlink ref="AC11" r:id="rId36" xr:uid="{EA1312A4-F30C-41E9-B80E-D06B853739A3}"/>
    <hyperlink ref="AD11" r:id="rId37" xr:uid="{C5C18295-42F3-4808-AA4F-EFDB2E0AABAC}"/>
    <hyperlink ref="AE11" r:id="rId38" xr:uid="{229EBFFB-3101-4D3C-82DE-49B570912EBF}"/>
    <hyperlink ref="AF11" r:id="rId39" xr:uid="{EB2F2A8D-1341-4205-AFA4-973D8C42AEF0}"/>
    <hyperlink ref="AC12" r:id="rId40" xr:uid="{BA9547D3-E61E-495D-BE25-8F06FB0F9317}"/>
    <hyperlink ref="AD12" r:id="rId41" xr:uid="{A6DCC7BA-F40A-4AB6-9B61-5D2F44BBCC7F}"/>
    <hyperlink ref="AE12" r:id="rId42" xr:uid="{DC2BF1DB-C2F7-4951-960B-B0DFC6356962}"/>
    <hyperlink ref="AF12" r:id="rId43" xr:uid="{AEA6FC67-84CF-4E3C-A044-3DF38E8BBF5B}"/>
    <hyperlink ref="AC13" r:id="rId44" xr:uid="{9FAEC4CA-CD16-4748-9B58-A7519089D3BB}"/>
    <hyperlink ref="AD13" r:id="rId45" xr:uid="{36926735-2B3B-4B03-BE0D-C5237BCCC9A7}"/>
    <hyperlink ref="AE13" r:id="rId46" xr:uid="{E23B6CEF-4420-49FF-9E31-085FD1EBC529}"/>
    <hyperlink ref="AF13" r:id="rId47" xr:uid="{B725F1B7-0EA8-49F7-BDAB-5AAFEF007B41}"/>
    <hyperlink ref="AC14" r:id="rId48" xr:uid="{6DD41F6E-F788-4F1B-B624-E1FB9305E7E8}"/>
    <hyperlink ref="AD14" r:id="rId49" xr:uid="{E3D260CD-8151-4B37-815E-5C69ECA136C8}"/>
    <hyperlink ref="AE14" r:id="rId50" xr:uid="{16506B34-DA21-4FD4-BFA7-EBDAE268005D}"/>
    <hyperlink ref="AC15" r:id="rId51" xr:uid="{73B2F01F-E630-4FEF-91CD-B6452D78A55B}"/>
    <hyperlink ref="AD15" r:id="rId52" xr:uid="{84ADDD65-7620-4015-99AA-F8D377DD9CC7}"/>
    <hyperlink ref="AE15" r:id="rId53" xr:uid="{5979A290-21E8-47F3-A47C-5849F7470956}"/>
    <hyperlink ref="AF15" r:id="rId54" xr:uid="{1E229C20-AAB9-4C87-A5A5-A3E59673A02A}"/>
    <hyperlink ref="AC16" r:id="rId55" xr:uid="{CFB1DCE9-AAB7-4C06-9496-20A009C33935}"/>
    <hyperlink ref="AD16" r:id="rId56" xr:uid="{8EBB517A-0769-4ED0-85BF-583AA3584DB7}"/>
    <hyperlink ref="AE16" r:id="rId57" xr:uid="{986D54F3-2B44-4471-B589-80A247CBF9D2}"/>
    <hyperlink ref="AF16" r:id="rId58" xr:uid="{3880C48D-3224-4190-A12C-0F2522ED04C4}"/>
    <hyperlink ref="AC17" r:id="rId59" xr:uid="{93C948D5-C37C-4812-847C-0A3E6CBB03C7}"/>
    <hyperlink ref="AD17" r:id="rId60" xr:uid="{2667E8FC-C704-4296-A1E6-E88F72FE7255}"/>
    <hyperlink ref="AE17" r:id="rId61" xr:uid="{B5107368-196C-44D1-A6B0-0F7224B58F53}"/>
    <hyperlink ref="AF17" r:id="rId62" xr:uid="{D7F1474D-344E-4747-9941-2293E715B78F}"/>
    <hyperlink ref="AC18" r:id="rId63" xr:uid="{48882E96-0024-4827-B104-407E6F486EB4}"/>
    <hyperlink ref="AD18" r:id="rId64" xr:uid="{41405192-EA5F-4AA1-8D01-66901CEB1990}"/>
    <hyperlink ref="AE18" r:id="rId65" xr:uid="{0E310E0B-1B51-4FC3-86C6-CB164383A8AD}"/>
    <hyperlink ref="AF18" r:id="rId66" xr:uid="{8B20C7EF-A598-4BB2-A6E7-AF895F71F9EE}"/>
    <hyperlink ref="AC19" r:id="rId67" xr:uid="{24C0F3F9-AC38-4FB3-90A3-5361523B726C}"/>
    <hyperlink ref="AD19" r:id="rId68" xr:uid="{09E53960-9D9E-4802-B82E-88D16881E081}"/>
    <hyperlink ref="AE19" r:id="rId69" xr:uid="{3C6E9542-D198-4690-B831-44332AAD835A}"/>
    <hyperlink ref="AF19" r:id="rId70" xr:uid="{E44C51D5-9EAF-4DFA-B975-D5A2091AB196}"/>
    <hyperlink ref="AC20" r:id="rId71" xr:uid="{6C892F63-BDCA-4112-BB0E-40E1E454A4CB}"/>
    <hyperlink ref="AD20" r:id="rId72" xr:uid="{8AA5A071-2688-4DFD-82C2-1E6330EA6048}"/>
    <hyperlink ref="AE20" r:id="rId73" xr:uid="{CD8077D9-C3F7-468F-8658-1449C49D26DE}"/>
    <hyperlink ref="AF20" r:id="rId74" xr:uid="{3E81AE4D-1875-4564-B283-7DC11C076608}"/>
    <hyperlink ref="AC21" r:id="rId75" xr:uid="{FB8D7A51-6584-420E-8CDE-8DA8BACEDA4F}"/>
    <hyperlink ref="AD21" r:id="rId76" xr:uid="{1B1155DD-EAF0-4B26-A922-65C365827289}"/>
    <hyperlink ref="AE21" r:id="rId77" xr:uid="{740D8682-2B7B-44D2-BD0D-F43CB6674ADF}"/>
    <hyperlink ref="AC22" r:id="rId78" xr:uid="{3F8E8F38-9F6F-467C-ACC1-3523ED137183}"/>
    <hyperlink ref="AD22" r:id="rId79" xr:uid="{1A98DC67-51B3-4600-A8F2-F9459C805898}"/>
    <hyperlink ref="AC23" r:id="rId80" xr:uid="{3696BD97-C83A-44AA-98EC-E4B678643455}"/>
    <hyperlink ref="AD23" r:id="rId81" xr:uid="{F5B61C4B-328A-422C-8869-1C2F99F5C30D}"/>
    <hyperlink ref="AE23" r:id="rId82" xr:uid="{EEF850E8-C7C8-4470-9B5C-EDCB85AA6781}"/>
    <hyperlink ref="AF23" r:id="rId83" xr:uid="{FF8E07EF-63C9-46ED-9E57-14DF80448816}"/>
    <hyperlink ref="AC24" r:id="rId84" xr:uid="{D1450303-8511-4B4C-93EF-70A81240987B}"/>
    <hyperlink ref="AD24" r:id="rId85" xr:uid="{8D7655AF-9EDC-4AC2-9D3B-EFE9BE3B6F5C}"/>
    <hyperlink ref="AE24" r:id="rId86" xr:uid="{0231F1EF-D9BC-4A7B-AB6E-F133DF9AECDC}"/>
    <hyperlink ref="AF24" r:id="rId87" xr:uid="{32B19864-178F-4508-9215-DA5083D3C561}"/>
    <hyperlink ref="AC25" r:id="rId88" xr:uid="{A44304D0-7114-40FE-B884-20400B19F621}"/>
    <hyperlink ref="AE25" r:id="rId89" xr:uid="{6D8B09E5-FD92-4BDD-B7BD-E0E3C2CED58E}"/>
    <hyperlink ref="AF25" r:id="rId90" xr:uid="{44D8EF3D-17F3-448C-8802-3F5B2BFD279E}"/>
    <hyperlink ref="AC26" r:id="rId91" xr:uid="{8B7BD5B2-8A25-446F-8857-2454EDC34F78}"/>
    <hyperlink ref="AD26" r:id="rId92" xr:uid="{5C8AF97C-3597-4F04-8A9E-DB1D47FFC3A6}"/>
    <hyperlink ref="AE26" r:id="rId93" xr:uid="{FAAC5C9B-654B-444D-B5B1-179AB6E8E0AD}"/>
    <hyperlink ref="AF26" r:id="rId94" xr:uid="{E4989D2D-FD1A-4FFD-997B-82A56C0A2BCE}"/>
    <hyperlink ref="AC27" r:id="rId95" xr:uid="{83413FB1-D2AA-4EBC-86A8-86DE57DA1842}"/>
    <hyperlink ref="AD27" r:id="rId96" xr:uid="{6C991774-CA44-4234-A980-4A2E7D5319D8}"/>
    <hyperlink ref="AE27" r:id="rId97" xr:uid="{127D31B1-FE5E-4CB3-BE7A-4C3B5466745A}"/>
    <hyperlink ref="AF27" r:id="rId98" xr:uid="{31855CD2-B915-4180-841C-1BCFBD2F3296}"/>
    <hyperlink ref="AC28" r:id="rId99" xr:uid="{5AAB81A6-3D84-4463-8107-66FF38BB9570}"/>
    <hyperlink ref="AD28" r:id="rId100" xr:uid="{4DDC4146-F3A2-40FA-A8E4-B83026872A4B}"/>
    <hyperlink ref="AE28" r:id="rId101" xr:uid="{E5EA5999-9564-46EA-90D6-23F518C394B2}"/>
    <hyperlink ref="AF28" r:id="rId102" xr:uid="{76FB1094-4D19-4384-BC4C-5A859CCCFF7E}"/>
    <hyperlink ref="AC29" r:id="rId103" xr:uid="{43E5DC78-CFFB-4DEC-AA4D-13A75E10F2E4}"/>
    <hyperlink ref="AD29" r:id="rId104" xr:uid="{4CC70356-A659-4A11-B519-DC9817A1D964}"/>
    <hyperlink ref="AE29" r:id="rId105" xr:uid="{8ECFE92D-24FA-4F3A-AA00-55A4F4AB2B9C}"/>
    <hyperlink ref="AF29" r:id="rId106" xr:uid="{1C6B2E82-BE9C-45DD-BB36-574FB9E2E5DB}"/>
    <hyperlink ref="AC30" r:id="rId107" xr:uid="{9757E1B9-86E4-4598-8525-4D73F7245AD6}"/>
    <hyperlink ref="AD30" r:id="rId108" xr:uid="{C3B12D27-F7BE-4D4E-9A26-3C0DEB4B7CD0}"/>
    <hyperlink ref="AC31" r:id="rId109" xr:uid="{EB3CA0B1-A17A-4043-9D92-75B1C7B0EFC4}"/>
    <hyperlink ref="AD31" r:id="rId110" xr:uid="{C9D4B5C1-D836-46CB-8E26-CFBDF30B8578}"/>
    <hyperlink ref="AE31" r:id="rId111" xr:uid="{E4E7378F-E7D6-47DE-A523-093EE081DD5B}"/>
    <hyperlink ref="AF31" r:id="rId112" xr:uid="{4C086B72-0350-4A19-9070-FB57E06084CC}"/>
    <hyperlink ref="AC32" r:id="rId113" xr:uid="{070C9F3A-EA01-4496-84F4-89F4C9ABAB31}"/>
    <hyperlink ref="AD32" r:id="rId114" xr:uid="{FF6FD1F4-9DFD-41AE-92B8-708F0102FD86}"/>
    <hyperlink ref="AF32" r:id="rId115" xr:uid="{88B2377F-47DD-4E72-86B7-2EF7E3393B8E}"/>
    <hyperlink ref="AC33" r:id="rId116" xr:uid="{5725D223-66B5-47BE-9611-148B3896FD14}"/>
    <hyperlink ref="AD33" r:id="rId117" xr:uid="{15ACE291-92BB-4B8B-A755-6AB14B220C53}"/>
    <hyperlink ref="AE33" r:id="rId118" xr:uid="{82979FD3-8B4E-483C-96B2-3FA116FC3313}"/>
    <hyperlink ref="AE34" r:id="rId119" xr:uid="{ACFFAEB6-8B7E-4888-BC05-17CD529E3C7D}"/>
    <hyperlink ref="AF34" r:id="rId120" xr:uid="{AD7F76BF-D9FF-441D-B2CB-C9F51F7F3B8C}"/>
    <hyperlink ref="AC35" r:id="rId121" xr:uid="{46F75B24-D616-4219-8F81-154498FA1316}"/>
    <hyperlink ref="AD35" r:id="rId122" xr:uid="{16BA56E4-C212-4DB0-9605-504E8BC2E84A}"/>
    <hyperlink ref="AE35" r:id="rId123" xr:uid="{DF1364B4-1B22-4188-917F-985144144920}"/>
    <hyperlink ref="AF35" r:id="rId124" xr:uid="{2D2719E0-D7F9-4006-8DAE-0BCB1F69149E}"/>
    <hyperlink ref="AC36" r:id="rId125" xr:uid="{6B6807BF-088B-4A2F-8FAF-3B27506D34C1}"/>
    <hyperlink ref="AD36" r:id="rId126" xr:uid="{6FB2AF26-A41C-4760-89FC-0974B6AAECE4}"/>
    <hyperlink ref="AE36" r:id="rId127" xr:uid="{16F59E1D-B55C-47D4-AD43-9529DFB5F267}"/>
    <hyperlink ref="AF36" r:id="rId128" xr:uid="{EC5B14E0-BDA0-4EC3-ADC4-35A42D639951}"/>
    <hyperlink ref="AC37" r:id="rId129" xr:uid="{C1CAD74B-F7B8-4AEB-863B-5670A9CCD890}"/>
    <hyperlink ref="AD37" r:id="rId130" xr:uid="{E3528F80-F7A1-4E04-9DBD-E44867253057}"/>
    <hyperlink ref="AE37" r:id="rId131" xr:uid="{BC3B82A1-F5F7-4DA7-B0F9-087E4BDCA519}"/>
    <hyperlink ref="AF37" r:id="rId132" xr:uid="{0A7CF66F-6CD4-46DE-9836-5A42FD8F8CDA}"/>
    <hyperlink ref="AC38" r:id="rId133" xr:uid="{79A3FF70-9D78-4B56-8A7B-549D9D282E38}"/>
    <hyperlink ref="AD38" r:id="rId134" xr:uid="{78157447-1C33-4AF1-B829-83DBDE07BD55}"/>
    <hyperlink ref="AC39" r:id="rId135" xr:uid="{AD24ED00-7819-477F-981D-3367AB6D621E}"/>
    <hyperlink ref="AD39" r:id="rId136" xr:uid="{D068F0C3-225A-444D-92F6-EBF65421AA16}"/>
    <hyperlink ref="AE39" r:id="rId137" xr:uid="{19123AB0-248C-4312-8BA6-DDEEAA789847}"/>
    <hyperlink ref="AF39" r:id="rId138" xr:uid="{A7674862-C9F5-43A1-B5E3-F1FBBEE6CC8B}"/>
    <hyperlink ref="AC40" r:id="rId139" xr:uid="{565E73D7-09A1-416F-BBB6-F284AAF843A0}"/>
    <hyperlink ref="AD40" r:id="rId140" xr:uid="{044CCCE3-8812-4DF1-BF94-E8023332B8CC}"/>
    <hyperlink ref="AE40" r:id="rId141" xr:uid="{0E29F6EF-E564-46CF-9E32-69BC516573F0}"/>
    <hyperlink ref="AF40" r:id="rId142" xr:uid="{BA0714BC-3878-49EA-89D5-F37BBAEB2315}"/>
    <hyperlink ref="AC41" r:id="rId143" xr:uid="{0413AAE4-76F8-43AB-B800-668BA1B4B7C2}"/>
    <hyperlink ref="AD41" r:id="rId144" xr:uid="{FD33D63D-347B-4855-A3BF-C2A2E754F279}"/>
    <hyperlink ref="AE41" r:id="rId145" xr:uid="{C3581B5A-D914-44AE-95D8-B6261CA7136E}"/>
    <hyperlink ref="AF41" r:id="rId146" xr:uid="{CDDB1CFB-66E6-4827-9A0D-2F984ECAE8BA}"/>
    <hyperlink ref="AC42" r:id="rId147" xr:uid="{68C3912E-6C73-49D0-B93B-C741AF528BAE}"/>
    <hyperlink ref="AD42" r:id="rId148" xr:uid="{A90DDCCC-E6CE-4641-BD46-3DA686C943D9}"/>
    <hyperlink ref="AE42" r:id="rId149" xr:uid="{ABE2565B-9663-4421-8BC4-80F7D481B8B1}"/>
    <hyperlink ref="AF42" r:id="rId150" xr:uid="{2776E6CD-2F4C-4994-8755-F401F50A1F2E}"/>
    <hyperlink ref="AC43" r:id="rId151" xr:uid="{A7B3AF16-F16D-4FBC-85A8-0ECCBED0171A}"/>
    <hyperlink ref="AD43" r:id="rId152" xr:uid="{F2E31627-F55A-4097-9052-2E3644250A3D}"/>
    <hyperlink ref="AE43" r:id="rId153" xr:uid="{00D79DAC-10FC-4173-8AD9-DD1AA1AE6E41}"/>
    <hyperlink ref="AF43" r:id="rId154" xr:uid="{345AE731-2FBB-4680-AE1C-5358A481F6B6}"/>
    <hyperlink ref="AC44" r:id="rId155" xr:uid="{ABE76A85-DFA0-4D7B-8B74-093C48C47546}"/>
    <hyperlink ref="AD44" r:id="rId156" xr:uid="{9173DA51-A546-48F9-9733-B29378A2A421}"/>
    <hyperlink ref="AE44" r:id="rId157" xr:uid="{DC740DD4-767F-4D06-B741-9391F62F20C6}"/>
    <hyperlink ref="AF44" r:id="rId158" xr:uid="{B85C4E99-5DEC-4CFC-9A3E-61C47A9EF386}"/>
    <hyperlink ref="AC45" r:id="rId159" xr:uid="{6EB35694-2706-4D33-9C14-46EE23404C5E}"/>
    <hyperlink ref="AD45" r:id="rId160" xr:uid="{74405496-718F-4135-8549-10DC1A2AE643}"/>
    <hyperlink ref="AE45" r:id="rId161" xr:uid="{AF71335F-EC94-41E0-B279-37CDDB7B996F}"/>
    <hyperlink ref="AF45" r:id="rId162" xr:uid="{F7E1E0B6-4BD9-4F46-9236-87B168416CDA}"/>
    <hyperlink ref="A46" r:id="rId163" xr:uid="{258152F2-8080-47FF-81DD-EC159BC1F2E0}"/>
    <hyperlink ref="AC46" r:id="rId164" xr:uid="{EEB20F25-D52F-457A-B794-CA5E1BD9A060}"/>
    <hyperlink ref="AD46" r:id="rId165" xr:uid="{DBCA49B6-D108-4339-9AD9-F5E41DE9206C}"/>
    <hyperlink ref="AE46" r:id="rId166" xr:uid="{F8D59F22-A479-49B7-AE13-DFECF89D509E}"/>
    <hyperlink ref="AF46" r:id="rId167" xr:uid="{2F7814A8-146D-42A0-BE6D-F59EB286DA94}"/>
    <hyperlink ref="AC47" r:id="rId168" xr:uid="{90B01697-175E-4B25-A9CD-80345EB248B7}"/>
    <hyperlink ref="AD47" r:id="rId169" xr:uid="{8ABAC7F7-3EA5-4C1F-ABC5-768833973B89}"/>
    <hyperlink ref="AE47" r:id="rId170" xr:uid="{B5C20216-4A2B-4405-BF2F-AD56C690A3A0}"/>
    <hyperlink ref="AF47" r:id="rId171" xr:uid="{3C066B7C-AE15-4BAC-AB4A-47A6BFE75CE3}"/>
    <hyperlink ref="AC48" r:id="rId172" xr:uid="{70DBBBBC-4519-46B8-B1BA-B1F3D2EB1F2F}"/>
    <hyperlink ref="AD48" r:id="rId173" xr:uid="{79527913-AE65-49C6-9838-E16B120F4754}"/>
    <hyperlink ref="AF48" r:id="rId174" xr:uid="{64B91DFD-39E5-4276-87AB-011EEBE44ADF}"/>
    <hyperlink ref="AC49" r:id="rId175" xr:uid="{A9C136FE-0A5D-481A-801A-ED098CE90A3E}"/>
    <hyperlink ref="AD49" r:id="rId176" xr:uid="{3FC56F38-1284-4083-881F-FF22E7F2A4EE}"/>
    <hyperlink ref="AE49" r:id="rId177" xr:uid="{2FA56361-E23D-49F3-9947-4BD20A064E5B}"/>
    <hyperlink ref="AF49" r:id="rId178" xr:uid="{58DBEC5F-8C9E-42A0-B1C0-53A6A31BF588}"/>
    <hyperlink ref="AC50" r:id="rId179" xr:uid="{4755D9F9-F3AE-4759-A326-CA2675B75930}"/>
    <hyperlink ref="AD50" r:id="rId180" xr:uid="{AFDFC128-95D3-45F2-A562-776AB3C8A58F}"/>
    <hyperlink ref="AE50" r:id="rId181" xr:uid="{EC905334-C836-4611-8D31-7EAEBBAF4B40}"/>
    <hyperlink ref="AF50" r:id="rId182" xr:uid="{61BC01AB-B209-4B56-BC98-D63B65C4184C}"/>
    <hyperlink ref="AC51" r:id="rId183" xr:uid="{6370E82A-AB5E-41A1-BBBA-E0FCD2D86505}"/>
    <hyperlink ref="AD51" r:id="rId184" xr:uid="{B44CC568-E706-4BD9-A5B4-F0F2EA6722AA}"/>
    <hyperlink ref="AE51" r:id="rId185" xr:uid="{23B8E306-80FA-4C15-9D1E-07AAE19DFD0F}"/>
    <hyperlink ref="AF51" r:id="rId186" xr:uid="{F1204534-8D46-4156-95A1-CFD3E1F00410}"/>
    <hyperlink ref="AC52" r:id="rId187" xr:uid="{6DF3855C-1088-4814-8897-B9D64419B981}"/>
    <hyperlink ref="AD52" r:id="rId188" xr:uid="{90DAF440-7DA3-4BD8-A7AF-A11AE75B2D63}"/>
    <hyperlink ref="AF52" r:id="rId189" xr:uid="{B8704622-0074-42AD-9246-777D9E6BB03B}"/>
    <hyperlink ref="AC53" r:id="rId190" xr:uid="{7712F5DF-5423-4185-BBB5-FC9537C5566D}"/>
    <hyperlink ref="AD53" r:id="rId191" xr:uid="{D1A1CCDC-3C7A-4E94-ADE2-6E3A30E6144E}"/>
    <hyperlink ref="AE53" r:id="rId192" xr:uid="{0510B25A-2525-4E57-ADF3-8F9FA7F8542C}"/>
    <hyperlink ref="AF53" r:id="rId193" xr:uid="{8948BDF4-E50D-4E20-97AE-274475CAF980}"/>
    <hyperlink ref="AC54" r:id="rId194" xr:uid="{A71BD06F-AB0C-481F-A5EA-715813343442}"/>
    <hyperlink ref="AD54" r:id="rId195" xr:uid="{D4771E2E-42D9-40D2-9ED4-C179F95D08F7}"/>
    <hyperlink ref="AE54" r:id="rId196" xr:uid="{037124CC-F0D9-469E-8CD6-E0B7DFF67952}"/>
    <hyperlink ref="AF54" r:id="rId197" xr:uid="{906309E5-BF1D-4819-8179-1AB49C2D08A4}"/>
    <hyperlink ref="AC55" r:id="rId198" xr:uid="{909E4CE9-D540-4110-A0FF-89F9C503E4C6}"/>
    <hyperlink ref="AD55" r:id="rId199" xr:uid="{143F8752-9704-43F5-AAED-D8CDFE6151E4}"/>
    <hyperlink ref="AE55" r:id="rId200" xr:uid="{52AE80D0-BCC8-4063-855F-2B374777C702}"/>
    <hyperlink ref="AF55" r:id="rId201" xr:uid="{7087FB39-69D9-4491-BE46-341AE5844CA8}"/>
    <hyperlink ref="AC56" r:id="rId202" xr:uid="{826EE46E-73CD-4634-B79F-9CC85E54CFB9}"/>
    <hyperlink ref="AD56" r:id="rId203" xr:uid="{A5E7D4A3-4A15-4873-8C48-C47808FE2D8F}"/>
    <hyperlink ref="AE56" r:id="rId204" xr:uid="{D04AB67B-CF3E-4CFD-B6C8-D619CEEF5440}"/>
    <hyperlink ref="AF56" r:id="rId205" xr:uid="{843DDF08-F937-4F72-945F-E7026E6AAC7B}"/>
    <hyperlink ref="AC57" r:id="rId206" xr:uid="{03500DE0-D4C3-4C9A-888A-577A673BED35}"/>
    <hyperlink ref="AD57" r:id="rId207" xr:uid="{74E59649-4E30-4B57-ACF1-D01E0E41F270}"/>
    <hyperlink ref="AE57" r:id="rId208" xr:uid="{E4BE2A18-92CC-44CE-8DBF-575A1F5A72B8}"/>
    <hyperlink ref="AF57" r:id="rId209" xr:uid="{C54FC6B1-2F82-436D-8028-47171711D9B7}"/>
    <hyperlink ref="AC58" r:id="rId210" xr:uid="{38D5B17B-6D60-41F9-881F-34C5B4158B11}"/>
    <hyperlink ref="AD58" r:id="rId211" xr:uid="{265E49E8-B13E-4657-BE81-9B79AD947F81}"/>
    <hyperlink ref="AE58" r:id="rId212" xr:uid="{293E5154-0765-4423-9D00-0483DFB1F7FB}"/>
    <hyperlink ref="AF58" r:id="rId213" xr:uid="{914EE1BC-A3D9-4B85-B2E0-7DA04ACF79CC}"/>
    <hyperlink ref="AC59" r:id="rId214" xr:uid="{F8926666-3E13-4215-A007-F693AD449B2F}"/>
    <hyperlink ref="AD59" r:id="rId215" xr:uid="{0005C9E2-8989-4515-9A6F-1F5407F975C7}"/>
    <hyperlink ref="AE59" r:id="rId216" xr:uid="{1CBD0992-2612-4E38-BA8D-FE8AC55253D8}"/>
    <hyperlink ref="AF59" r:id="rId217" xr:uid="{272BCB3B-E668-490B-AF1D-8F6AEE79AFE4}"/>
    <hyperlink ref="AC60" r:id="rId218" xr:uid="{C2D1B35C-04FC-4EF5-84E6-6D4773F96BE7}"/>
    <hyperlink ref="AD60" r:id="rId219" xr:uid="{913E9426-5334-473F-B895-1E8758ADA6BC}"/>
    <hyperlink ref="AE60" r:id="rId220" xr:uid="{367ABD39-8BB5-4F98-97FE-D43E47A358EE}"/>
    <hyperlink ref="AF60" r:id="rId221" xr:uid="{309D0D87-079A-4657-BBC7-226199B7270A}"/>
    <hyperlink ref="AC61" r:id="rId222" xr:uid="{9803622C-48D7-457D-9C93-B867DE0AA811}"/>
    <hyperlink ref="AD61" r:id="rId223" xr:uid="{428FB224-33E0-4D35-B1DD-AF50365CCF6E}"/>
    <hyperlink ref="AE61" r:id="rId224" xr:uid="{1E450778-66DA-40DC-B164-D922C0777B8B}"/>
    <hyperlink ref="AF61" r:id="rId225" xr:uid="{7CA7DBEB-112B-4A9C-91F0-6B2783112CDE}"/>
    <hyperlink ref="AC62" r:id="rId226" xr:uid="{FCF7A7C7-4AC7-4E93-8ABD-327669D1898D}"/>
    <hyperlink ref="AD62" r:id="rId227" xr:uid="{AD8F21F5-F929-4854-B30F-9F952085CA19}"/>
    <hyperlink ref="AE62" r:id="rId228" xr:uid="{3E077C0B-3223-4F83-A10B-F6B92F11FB0F}"/>
    <hyperlink ref="AF62" r:id="rId229" xr:uid="{174F45A4-0253-42C3-A7FD-6F1DF310EFA8}"/>
    <hyperlink ref="AC63" r:id="rId230" xr:uid="{498622A0-873B-4F61-B3CB-02F3A29D0CAD}"/>
    <hyperlink ref="AD63" r:id="rId231" xr:uid="{1DFD26BB-1C0E-49FD-B2F5-ED5BED809B0D}"/>
    <hyperlink ref="AE63" r:id="rId232" xr:uid="{1D98DE95-C76F-45C1-8BB6-27005D0BA148}"/>
    <hyperlink ref="AF63" r:id="rId233" xr:uid="{BF04E089-E5E8-4AEB-9134-3C7F07766832}"/>
    <hyperlink ref="AC64" r:id="rId234" xr:uid="{F4398504-11CC-4856-8933-2AAD5A78077E}"/>
    <hyperlink ref="AD64" r:id="rId235" xr:uid="{91731736-FD55-49BA-884C-98A470EA3BDD}"/>
    <hyperlink ref="AE64" r:id="rId236" xr:uid="{DE841E8D-1E4E-4828-832D-374776B60315}"/>
    <hyperlink ref="AF64" r:id="rId237" xr:uid="{BC5D2D90-1593-43DB-888A-55DA608930DF}"/>
    <hyperlink ref="AC65" r:id="rId238" xr:uid="{16E1C8E7-598D-4660-A13D-66050121517D}"/>
    <hyperlink ref="AD65" r:id="rId239" xr:uid="{E76DA3F6-8554-4158-9725-970E305C5885}"/>
    <hyperlink ref="AE65" r:id="rId240" xr:uid="{FB3FAD48-F466-458E-A440-D2DCEB8ECFD3}"/>
    <hyperlink ref="AF65" r:id="rId241" xr:uid="{422818E7-ACFC-4E60-9634-65A7B0A045E2}"/>
    <hyperlink ref="AC66" r:id="rId242" xr:uid="{8195A4F1-2000-4351-A113-1CCE694EC3F8}"/>
    <hyperlink ref="AD66" r:id="rId243" xr:uid="{15647113-771E-4D2E-A704-9050D48112DC}"/>
    <hyperlink ref="AE66" r:id="rId244" xr:uid="{7F8174C4-6A4A-45E9-8DEA-5C0C2C390D14}"/>
    <hyperlink ref="AC67" r:id="rId245" xr:uid="{AC015478-5802-4F9D-A07A-16FE988F60AB}"/>
    <hyperlink ref="AD67" r:id="rId246" xr:uid="{5E87E53D-6C22-4FCB-8286-CABB138DE493}"/>
    <hyperlink ref="AE67" r:id="rId247" xr:uid="{130F8DCA-B638-487F-A1B5-861890823F1F}"/>
    <hyperlink ref="AF67" r:id="rId248" xr:uid="{3E19734D-0244-487C-BD97-2E934B4C0680}"/>
    <hyperlink ref="AC68" r:id="rId249" xr:uid="{1F56542E-01FB-40DD-9EC1-7DEFD50EC706}"/>
    <hyperlink ref="AD68" r:id="rId250" xr:uid="{D73A3B82-46B6-4BFE-A183-4EF5DC6D4409}"/>
    <hyperlink ref="AE68" r:id="rId251" xr:uid="{0BC2937F-965C-454E-886A-A67FC768E487}"/>
    <hyperlink ref="AF68" r:id="rId252" xr:uid="{848ECB6C-E38C-44DB-B7D0-7FE280BAD876}"/>
    <hyperlink ref="AC69" r:id="rId253" xr:uid="{7EAC0892-4818-498D-B394-85295ED5C932}"/>
    <hyperlink ref="AD69" r:id="rId254" xr:uid="{6AA1590C-51C2-4178-9464-0D7B731D75E8}"/>
    <hyperlink ref="AE69" r:id="rId255" xr:uid="{3DB29B63-697F-4EB8-A505-FC486A831F4C}"/>
    <hyperlink ref="AF69" r:id="rId256" xr:uid="{FD16A0DA-8709-4173-87F6-6ABF20F10BFE}"/>
    <hyperlink ref="AC70" r:id="rId257" xr:uid="{99C1B432-4437-49D6-859C-4B7B9550C860}"/>
    <hyperlink ref="AD70" r:id="rId258" xr:uid="{A21415B8-EA6D-4B56-A3D0-D42AD3957CE4}"/>
    <hyperlink ref="AE70" r:id="rId259" xr:uid="{DA277F72-AC29-4CD9-A85C-3EDE7E39BB9A}"/>
    <hyperlink ref="AF70" r:id="rId260" xr:uid="{D7BAF77C-8BB0-4DFD-B41C-AEE7E2DC8023}"/>
    <hyperlink ref="AC71" r:id="rId261" xr:uid="{6758E2B9-0010-4E6E-9F29-E646D5C565A8}"/>
    <hyperlink ref="AD71" r:id="rId262" xr:uid="{8B793EE1-2BBA-4CC4-9E74-631E9CFC48D5}"/>
    <hyperlink ref="AE71" r:id="rId263" xr:uid="{763D11E5-37C1-4D01-B07E-B20D487367C7}"/>
    <hyperlink ref="AF71" r:id="rId264" xr:uid="{FE980689-8261-492A-BBCF-71558C82DAC4}"/>
    <hyperlink ref="AC72" r:id="rId265" xr:uid="{4DE4B09A-8E1F-4E4F-8617-2AE9E40F3EDD}"/>
    <hyperlink ref="AD72" r:id="rId266" xr:uid="{435F9F37-7A9C-428D-B1CA-7958B5FDD87D}"/>
    <hyperlink ref="AE72" r:id="rId267" xr:uid="{E19D5AE3-88FE-4988-8FB9-AED9D01E8841}"/>
    <hyperlink ref="AF72" r:id="rId268" xr:uid="{7E170C24-7F22-4772-83C9-48D3084FB76E}"/>
    <hyperlink ref="AC73" r:id="rId269" xr:uid="{1599524C-1686-4AE0-BC9E-27F7EC226386}"/>
    <hyperlink ref="AD73" r:id="rId270" xr:uid="{66AC1A8B-18F9-408C-A37F-0BA7A3FD0413}"/>
    <hyperlink ref="AE73" r:id="rId271" xr:uid="{3A957285-765C-4045-BD23-161E60555450}"/>
    <hyperlink ref="AF73" r:id="rId272" xr:uid="{354479CF-99A0-42AC-AB8F-1D98D228EF91}"/>
    <hyperlink ref="AC74" r:id="rId273" xr:uid="{79655060-828A-44F7-894F-A73EA53D3E2F}"/>
    <hyperlink ref="AD74" r:id="rId274" xr:uid="{91A03F67-1928-4FF0-934B-7C2FF0AAB16E}"/>
    <hyperlink ref="AE74" r:id="rId275" xr:uid="{12B9202B-4F26-4F58-8B9A-6732BA6F7355}"/>
    <hyperlink ref="AF74" r:id="rId276" xr:uid="{F2EB3C01-765E-4407-93D2-16AAE370A675}"/>
    <hyperlink ref="AC75" r:id="rId277" xr:uid="{B963887C-5003-4562-997C-AB91D0C95553}"/>
    <hyperlink ref="AD75" r:id="rId278" xr:uid="{14781911-F120-4825-9BD9-E0A834E881DA}"/>
    <hyperlink ref="AF75" r:id="rId279" xr:uid="{CA4FBC55-CC0B-423E-87D0-DC9AC74086D0}"/>
    <hyperlink ref="AC76" r:id="rId280" xr:uid="{AD83BAF6-D731-4C0C-89D1-42E46CD5A529}"/>
    <hyperlink ref="AD76" r:id="rId281" xr:uid="{B5E8ADCF-9C9D-43EB-B66A-B5EC3E2A287D}"/>
    <hyperlink ref="AE76" r:id="rId282" xr:uid="{0C693EA6-4948-4234-8525-FF4AD481BD76}"/>
    <hyperlink ref="AF76" r:id="rId283" xr:uid="{75C15554-F097-48C1-B21D-0E03EEB7788F}"/>
    <hyperlink ref="AC77" r:id="rId284" xr:uid="{7D644A60-7631-4270-9D0B-BF507F5B578D}"/>
    <hyperlink ref="AD77" r:id="rId285" xr:uid="{EFE09375-4E93-42ED-ADAD-6DEBE967B7B1}"/>
    <hyperlink ref="AC78" r:id="rId286" xr:uid="{5F6E0590-9712-4140-A15A-5773C2BFB2A5}"/>
    <hyperlink ref="AD78" r:id="rId287" xr:uid="{53E919A7-6FE0-4036-9E6D-FF851E058B3B}"/>
    <hyperlink ref="AE78" r:id="rId288" xr:uid="{306A1653-380D-49D5-982B-A1C4889941DE}"/>
    <hyperlink ref="AF78" r:id="rId289" xr:uid="{3D3CAB6A-B4CF-49FD-A26B-33C0397C6761}"/>
    <hyperlink ref="AC79" r:id="rId290" xr:uid="{7E11C2FB-8C02-46A8-A557-1E2FB857F8B2}"/>
    <hyperlink ref="AD79" r:id="rId291" xr:uid="{37613FE7-A189-4ABD-A5E9-63133FB2FAFF}"/>
    <hyperlink ref="AE79" r:id="rId292" xr:uid="{0FDF4860-CF89-4419-B313-FC5D3CE67CFF}"/>
    <hyperlink ref="AF79" r:id="rId293" xr:uid="{3B0F27AD-03F2-438A-8B21-FF722A90F784}"/>
    <hyperlink ref="AC80" r:id="rId294" xr:uid="{6AF1EFC7-51DC-4402-8AB0-6F995BBAB6AF}"/>
    <hyperlink ref="AD80" r:id="rId295" xr:uid="{D05A570B-E456-4DCF-9819-C92779CCA477}"/>
    <hyperlink ref="AE80" r:id="rId296" xr:uid="{FCEA3AEB-1940-4205-841B-31BC98F44FA0}"/>
    <hyperlink ref="AF80" r:id="rId297" xr:uid="{6D1F0EAE-BE73-4927-A5B9-B06BA291B6A2}"/>
    <hyperlink ref="AC81" r:id="rId298" xr:uid="{7FEDF0F5-F35C-4E0B-BBED-BCB4CD48DB9F}"/>
    <hyperlink ref="AD81" r:id="rId299" xr:uid="{37E633F2-3614-4EB5-AB58-47066E95399C}"/>
    <hyperlink ref="AE81" r:id="rId300" xr:uid="{ACAD281D-97FC-4990-84D7-522385A1613B}"/>
    <hyperlink ref="AF81" r:id="rId301" xr:uid="{51A0C305-F720-491F-8D81-9D628CAF7B46}"/>
    <hyperlink ref="AC82" r:id="rId302" xr:uid="{1BBB29BF-ED64-4B81-887C-488E14DEF79D}"/>
    <hyperlink ref="AD82" r:id="rId303" xr:uid="{57614782-6FC4-4E0C-9737-D02F5BE30101}"/>
    <hyperlink ref="AC83" r:id="rId304" xr:uid="{80FEBB5E-9DB2-4389-80EC-E307CD616E99}"/>
    <hyperlink ref="AD83" r:id="rId305" xr:uid="{11B67C6F-1FF9-4929-A101-B3024A31B4D0}"/>
    <hyperlink ref="AE83" r:id="rId306" xr:uid="{0DB91705-4BEC-486B-865A-18E47AF8CC61}"/>
    <hyperlink ref="AC84" r:id="rId307" xr:uid="{3FB03DE4-138C-4571-86ED-D8FA8EDEFBEE}"/>
    <hyperlink ref="AD84" r:id="rId308" xr:uid="{15BB063D-C53B-4653-8924-6BA18D4CA17D}"/>
    <hyperlink ref="AE84" r:id="rId309" xr:uid="{C3CCD79F-E585-44A0-B3DF-F8EA3E0BA020}"/>
    <hyperlink ref="AF84" r:id="rId310" xr:uid="{2F4A7E0D-65CA-4BAD-875C-06E73FCA695D}"/>
    <hyperlink ref="AC85" r:id="rId311" xr:uid="{854BAECA-FAA4-46AA-917E-5B6C2E842A39}"/>
    <hyperlink ref="AE85" r:id="rId312" xr:uid="{6DD04D23-2587-477D-AC6A-CC094F8F8DF6}"/>
    <hyperlink ref="AF85" r:id="rId313" xr:uid="{6E947D5F-7537-4DFC-B798-98239E2A4F4B}"/>
    <hyperlink ref="AC86" r:id="rId314" xr:uid="{5B0179EA-E30E-41A6-86BA-6E0F8DDECB5D}"/>
    <hyperlink ref="AD86" r:id="rId315" xr:uid="{5C7016C9-BCE7-4DE3-8A66-5E8FE20E8C6C}"/>
    <hyperlink ref="AE86" r:id="rId316" xr:uid="{515DAEF3-CA77-4D07-8681-C7BDDFA97319}"/>
    <hyperlink ref="AF86" r:id="rId317" xr:uid="{A03AB021-C582-49FF-81F1-234ED8FF54B5}"/>
    <hyperlink ref="AC87" r:id="rId318" xr:uid="{60343C33-EE29-4AF0-B954-4B50FA674F8F}"/>
    <hyperlink ref="AD87" r:id="rId319" xr:uid="{597C97E3-EC46-4193-8635-99C5F3AE25BB}"/>
    <hyperlink ref="AE87" r:id="rId320" xr:uid="{314E823E-789D-412E-B200-24EE58AC3A27}"/>
    <hyperlink ref="AF87" r:id="rId321" xr:uid="{6C73214A-F9BF-4AB0-B884-26240B85E228}"/>
    <hyperlink ref="AC88" r:id="rId322" xr:uid="{BC384E34-8CE8-40A0-9AD1-815C186C808B}"/>
    <hyperlink ref="AD88" r:id="rId323" xr:uid="{3531ADD0-6051-4311-9419-4FBD30147B78}"/>
    <hyperlink ref="AE88" r:id="rId324" xr:uid="{73B38870-8C71-42C0-A3A8-61AEC2232362}"/>
    <hyperlink ref="AF88" r:id="rId325" xr:uid="{84A6588A-512D-46F7-B7B0-111A69E2A630}"/>
    <hyperlink ref="AC89" r:id="rId326" xr:uid="{BD7D4B51-65FE-4E86-BA59-1C7636765963}"/>
    <hyperlink ref="AD89" r:id="rId327" xr:uid="{F3499F91-248D-4F36-A93B-877C3B00F682}"/>
    <hyperlink ref="AE89" r:id="rId328" xr:uid="{B37430ED-0AB7-4D6D-830D-964BBD67F2B3}"/>
    <hyperlink ref="AF89" r:id="rId329" xr:uid="{CD004FB5-F7B2-49E7-BE70-15C54E4A4CE0}"/>
    <hyperlink ref="AC90" r:id="rId330" xr:uid="{8728BB20-9347-461A-ADAB-1895FF692761}"/>
    <hyperlink ref="AD90" r:id="rId331" xr:uid="{A779DA11-731B-46C8-8599-57B37EDB29C4}"/>
    <hyperlink ref="AE90" r:id="rId332" xr:uid="{AF46F6AB-6EC2-4EE5-A70A-8060E78DA1A5}"/>
    <hyperlink ref="AF90" r:id="rId333" xr:uid="{71669932-0F7D-4B85-9A4C-47FD9B3F1DEC}"/>
    <hyperlink ref="AC91" r:id="rId334" xr:uid="{700872F5-7286-4E55-AB19-C12660437E79}"/>
    <hyperlink ref="AD91" r:id="rId335" xr:uid="{C74B9B25-5B71-4B86-B048-3BF6585A20C8}"/>
    <hyperlink ref="AE91" r:id="rId336" xr:uid="{9D1CD006-7B8F-471A-BEBB-5017419F68AD}"/>
    <hyperlink ref="AF91" r:id="rId337" xr:uid="{39B772DF-31D6-419D-A1D1-D9A6A52765C8}"/>
    <hyperlink ref="AC92" r:id="rId338" xr:uid="{7A0378BA-EE1D-49B5-A086-A2CAF677D8D6}"/>
    <hyperlink ref="AD92" r:id="rId339" xr:uid="{5A375F1C-1A30-4D89-A5B4-021174F040AB}"/>
    <hyperlink ref="AC93" r:id="rId340" xr:uid="{795C0D4B-1323-441A-8049-56C64D62DA51}"/>
    <hyperlink ref="AC94" r:id="rId341" xr:uid="{162ABCBF-F8A3-4564-9C94-A8CC2CBD93C6}"/>
    <hyperlink ref="AD94" r:id="rId342" xr:uid="{85149EFD-3F97-4E8A-A8C5-0F063484581E}"/>
    <hyperlink ref="AE94" r:id="rId343" xr:uid="{2FD6D368-7375-44E9-A5B1-02AB11180960}"/>
    <hyperlink ref="AF94" r:id="rId344" xr:uid="{D8769B78-5DCD-4CC6-A0B1-4FFB6CADDA46}"/>
    <hyperlink ref="AC95" r:id="rId345" xr:uid="{7E9825D2-C6E0-4292-BB2E-613B2B96EB57}"/>
    <hyperlink ref="AD95" r:id="rId346" xr:uid="{F3B87FD4-A0A7-40C1-9E60-5F0DE91BDF34}"/>
    <hyperlink ref="AE95" r:id="rId347" xr:uid="{CD12FB92-E482-4AD3-B918-FAE87655ECDD}"/>
    <hyperlink ref="AF95" r:id="rId348" xr:uid="{8FAAA1FC-C327-479F-855C-7A74C7F55058}"/>
    <hyperlink ref="AC96" r:id="rId349" xr:uid="{67BE9253-DE5F-4CE5-BF2A-12F8C28FB0CF}"/>
    <hyperlink ref="AD96" r:id="rId350" xr:uid="{B373B470-7EF5-4D2A-8909-E7C2336622B0}"/>
    <hyperlink ref="AE96" r:id="rId351" xr:uid="{692EF5A2-65B3-4A52-BEFD-40485418E65C}"/>
    <hyperlink ref="AF96" r:id="rId352" xr:uid="{A3A8A242-1D7E-46FE-AA85-4FF512E2B541}"/>
    <hyperlink ref="AC97" r:id="rId353" xr:uid="{C245E56A-BC51-4BE3-B0D8-97F2817AEE20}"/>
    <hyperlink ref="AD97" r:id="rId354" xr:uid="{E6835E97-533E-4D77-A3D9-2E59822D5A34}"/>
    <hyperlink ref="AE97" r:id="rId355" xr:uid="{3FA6DBB2-FC1D-4CAF-9C79-8E8173CE36DB}"/>
    <hyperlink ref="AC98" r:id="rId356" xr:uid="{BA4445F0-25F4-4576-8EDB-CFC84347D8E9}"/>
    <hyperlink ref="AD98" r:id="rId357" xr:uid="{828D3C1A-99E6-4A99-AC0E-4416E69F8F0C}"/>
    <hyperlink ref="AE98" r:id="rId358" xr:uid="{0CC2A641-1191-4DDC-AF73-EDEB44987783}"/>
    <hyperlink ref="AF98" r:id="rId359" xr:uid="{FD82E533-F786-41F4-8323-4A010759ED55}"/>
    <hyperlink ref="AC99" r:id="rId360" xr:uid="{C4764C3B-9A0F-4ACC-909D-55ABA546BC6B}"/>
    <hyperlink ref="AD99" r:id="rId361" xr:uid="{BA6A45FC-0C43-4276-888A-5F20E01658ED}"/>
    <hyperlink ref="AE99" r:id="rId362" xr:uid="{D014883F-AFF7-4D4F-BB93-4F65B9378ECE}"/>
    <hyperlink ref="AF99" r:id="rId363" xr:uid="{7EA05F49-CBA9-49A4-9AD3-1EA30A8F3E96}"/>
    <hyperlink ref="AC100" r:id="rId364" xr:uid="{BDCE0374-33B3-473C-8FE8-A639D408B192}"/>
    <hyperlink ref="AD100" r:id="rId365" xr:uid="{2EF54ED1-1F96-4352-A143-23A8E14B994F}"/>
    <hyperlink ref="AE100" r:id="rId366" xr:uid="{49E522A7-3699-4A7C-8ACF-324483BED5EC}"/>
    <hyperlink ref="AF100" r:id="rId367" xr:uid="{60F86A16-0A34-4988-AEF4-64B8B52C56EC}"/>
    <hyperlink ref="AC101" r:id="rId368" xr:uid="{E0867DCD-617D-4FB2-A5EB-EE95306B1AA9}"/>
    <hyperlink ref="AD101" r:id="rId369" xr:uid="{CC658220-6097-443B-BFA5-B4FADC1CCD07}"/>
    <hyperlink ref="AE101" r:id="rId370" xr:uid="{84C19ED9-C381-4452-A5BB-4239DB0CBC00}"/>
    <hyperlink ref="AF101" r:id="rId371" xr:uid="{6BAF9A47-CA9D-48E4-BBA1-655E6FB08F88}"/>
    <hyperlink ref="AC102" r:id="rId372" xr:uid="{C4B4D336-D606-4A5C-9147-D661B2C5FA91}"/>
    <hyperlink ref="AD102" r:id="rId373" xr:uid="{25223D72-8D2B-49D0-A4C6-4E95C0A4B5CD}"/>
    <hyperlink ref="AE102" r:id="rId374" xr:uid="{2EF7969C-566A-432F-9946-7AFAEB4AE851}"/>
    <hyperlink ref="AF102" r:id="rId375" xr:uid="{6E659572-C415-47F0-B6C7-46CC91A27F6F}"/>
    <hyperlink ref="AC103" r:id="rId376" xr:uid="{7CF3F785-DF28-4925-93C6-7F196969C05A}"/>
    <hyperlink ref="AD103" r:id="rId377" xr:uid="{9F4995B7-EE5F-4A5B-A873-79492244E154}"/>
    <hyperlink ref="AE103" r:id="rId378" xr:uid="{C46E06B7-05BB-467A-B923-99DA391E66C5}"/>
    <hyperlink ref="AF103" r:id="rId379" xr:uid="{E4969C0E-2247-4782-9A6F-55A633E87FC7}"/>
    <hyperlink ref="AC104" r:id="rId380" xr:uid="{35982881-A1F1-43C5-9A52-98315A3368D8}"/>
    <hyperlink ref="AD104" r:id="rId381" xr:uid="{51BA733A-69C7-4DBE-AD41-22F4E53F3C3F}"/>
    <hyperlink ref="AF104" r:id="rId382" xr:uid="{45C29C1D-C6EB-41F6-BB7C-C972EB66A07D}"/>
    <hyperlink ref="AC105" r:id="rId383" xr:uid="{A2C51384-3C07-4F7B-B5C8-53F07BE068E4}"/>
    <hyperlink ref="AD105" r:id="rId384" xr:uid="{1DD663DC-0232-41D9-8D3E-A40613EE35CD}"/>
    <hyperlink ref="AF105" r:id="rId385" xr:uid="{47490093-E712-4C21-AEEB-4D19BCC902D8}"/>
    <hyperlink ref="AC106" r:id="rId386" xr:uid="{52FEEA6D-8EB9-4288-8916-61865E178129}"/>
    <hyperlink ref="AD106" r:id="rId387" xr:uid="{F4C270E6-2FE9-48A4-BDB6-943F7C8FCBCA}"/>
    <hyperlink ref="AC107" r:id="rId388" xr:uid="{FB8455AE-6755-4F77-829D-02FB3E832FB9}"/>
    <hyperlink ref="AD107" r:id="rId389" xr:uid="{A9E0B60C-0E6E-45EF-9C28-822FCA5C15EE}"/>
    <hyperlink ref="AE107" r:id="rId390" xr:uid="{87156429-F16A-432F-8FC5-99F2482E61A4}"/>
    <hyperlink ref="AF107" r:id="rId391" xr:uid="{E0AFE164-1566-4D90-9A43-7B11E6950731}"/>
    <hyperlink ref="AC108" r:id="rId392" xr:uid="{3FC09775-9B78-4A36-A828-14B491F4CE60}"/>
    <hyperlink ref="AD108" r:id="rId393" xr:uid="{1D6137C4-7AB1-4E94-A03A-76DC533E739A}"/>
    <hyperlink ref="AE108" r:id="rId394" xr:uid="{2FA4C58E-F7DD-4B7F-8F61-9D4D20687162}"/>
    <hyperlink ref="AF108" r:id="rId395" xr:uid="{B9D279AB-ED91-4E72-AC8D-034D5ED7CA5D}"/>
    <hyperlink ref="AC109" r:id="rId396" xr:uid="{E58F3B69-F7A8-4C5E-907A-A4B40410A3A4}"/>
    <hyperlink ref="AD109" r:id="rId397" xr:uid="{82BF7A71-F5E9-4288-AE44-1F7BB108DFD7}"/>
    <hyperlink ref="AE109" r:id="rId398" xr:uid="{0E69C220-E36B-4B95-AAF0-793473F735DF}"/>
    <hyperlink ref="AC110" r:id="rId399" xr:uid="{A912852E-679E-49A0-B2DB-F9CF5770F564}"/>
    <hyperlink ref="AD110" r:id="rId400" xr:uid="{560D6430-BF8E-4F7E-AEF9-4B3579744382}"/>
    <hyperlink ref="AE110" r:id="rId401" xr:uid="{C7437D2A-4CCE-48CF-97C1-94B6432E8CD2}"/>
    <hyperlink ref="AF110" r:id="rId402" xr:uid="{3D3A00E6-000C-4EDF-90CD-EB1AF57D7990}"/>
    <hyperlink ref="AC111" r:id="rId403" xr:uid="{3940B988-FE05-411F-9949-AD68C711922B}"/>
    <hyperlink ref="AD111" r:id="rId404" xr:uid="{F01D9EED-5D9D-4EDB-AC1E-5B7A5A9B5333}"/>
    <hyperlink ref="AE111" r:id="rId405" xr:uid="{9C45A9D8-1C5A-4E3E-8E03-D00D4A812DBB}"/>
    <hyperlink ref="AF111" r:id="rId406" xr:uid="{9803A064-F1F7-4BE2-A42F-9C7B9C4D7B68}"/>
    <hyperlink ref="AC112" r:id="rId407" xr:uid="{27C1439E-7D98-4C9D-9AFD-7CC55028FD0E}"/>
    <hyperlink ref="AD112" r:id="rId408" xr:uid="{74BFDD81-0A47-473C-BF52-D5598B8F20D3}"/>
    <hyperlink ref="AE112" r:id="rId409" xr:uid="{4A829F95-E1D4-42CB-8586-FBFF6CD324BF}"/>
    <hyperlink ref="AF112" r:id="rId410" xr:uid="{6AC96197-EF6D-4DA7-854F-5470F0AFE36E}"/>
    <hyperlink ref="AC113" r:id="rId411" xr:uid="{F924F117-4688-42C2-B867-C89C7AD248C4}"/>
    <hyperlink ref="AD113" r:id="rId412" xr:uid="{98EC1A8B-1896-4747-89A9-48EA3256DE34}"/>
    <hyperlink ref="AC114" r:id="rId413" xr:uid="{6F1193F8-A0B5-4C56-828D-83B4D5D9DABC}"/>
    <hyperlink ref="AD114" r:id="rId414" xr:uid="{0C5E4F33-C1D8-436C-8967-13D20F4B074C}"/>
    <hyperlink ref="AE114" r:id="rId415" xr:uid="{6D07C750-3EFD-4FCC-AD6D-F37E9FBF4900}"/>
    <hyperlink ref="AF114" r:id="rId416" xr:uid="{380C8491-CAFB-4A3B-AF9E-9DFB2BF430FA}"/>
    <hyperlink ref="AC115" r:id="rId417" xr:uid="{B4B00E42-1ADB-4468-9AC3-74C49E465DB6}"/>
    <hyperlink ref="AD115" r:id="rId418" xr:uid="{E20B9EC9-F2DE-4113-9407-40754CD38FA5}"/>
    <hyperlink ref="AE115" r:id="rId419" xr:uid="{BF57D3E9-8B06-4275-B00C-BFA47752E974}"/>
    <hyperlink ref="AF115" r:id="rId420" xr:uid="{BF5A25C9-385B-4E31-A29F-85074D9ED7CA}"/>
    <hyperlink ref="AC116" r:id="rId421" xr:uid="{283718C0-F755-44FE-BC32-F38BF7BF3A20}"/>
    <hyperlink ref="AD116" r:id="rId422" xr:uid="{B5E3EB0C-36C6-437D-807B-CE9425F949A7}"/>
    <hyperlink ref="AE116" r:id="rId423" xr:uid="{E7576697-BA09-4843-84E7-BD1500D5AC09}"/>
    <hyperlink ref="AF116" r:id="rId424" xr:uid="{3B846919-B087-4957-8D08-8BF0E9DBA1D4}"/>
    <hyperlink ref="AC117" r:id="rId425" xr:uid="{F240C20B-5742-4F1B-B3D3-DF53B08AD069}"/>
    <hyperlink ref="AD117" r:id="rId426" xr:uid="{9C474474-9857-4B1D-AC00-87F952A88D62}"/>
    <hyperlink ref="AE117" r:id="rId427" xr:uid="{1F7C337A-FC2C-4CC2-AAC8-05CAE63DA003}"/>
    <hyperlink ref="AF117" r:id="rId428" xr:uid="{24DE7174-8FBC-4724-929B-DF2156222024}"/>
    <hyperlink ref="AC118" r:id="rId429" xr:uid="{63283BF5-99DE-4361-876E-9C89EB1EB1B1}"/>
    <hyperlink ref="AD118" r:id="rId430" xr:uid="{DC50154A-B5D0-493B-A6BF-672FC9B46974}"/>
    <hyperlink ref="AE118" r:id="rId431" xr:uid="{54805FFF-BDA6-4A48-91A3-F914379494FF}"/>
    <hyperlink ref="AF118" r:id="rId432" xr:uid="{DD8579F4-7D69-47E0-B255-9821375356F6}"/>
    <hyperlink ref="AC119" r:id="rId433" xr:uid="{22CB1A82-FE44-4330-ACF7-6DD31C2F965D}"/>
    <hyperlink ref="AD119" r:id="rId434" xr:uid="{A1F21515-2606-4DE6-98C2-34E0707677C5}"/>
    <hyperlink ref="AE119" r:id="rId435" xr:uid="{8AA7CBBB-0ED0-4D41-90F7-2DE8F4A3E956}"/>
    <hyperlink ref="AF119" r:id="rId436" xr:uid="{E1AC961D-2E8A-4A89-B282-8A8CFCC917DC}"/>
    <hyperlink ref="AC120" r:id="rId437" xr:uid="{D5318FC5-FD31-451C-8D2F-EC89AAB43DA4}"/>
    <hyperlink ref="AD120" r:id="rId438" xr:uid="{AA894827-CA6E-4972-A4E3-C9F19211FCB8}"/>
    <hyperlink ref="AC121" r:id="rId439" xr:uid="{D65319F9-4BD6-4D57-8701-586A6EFB7B47}"/>
    <hyperlink ref="AD121" r:id="rId440" xr:uid="{5A72933E-3DA2-411E-A3FF-830228EC6BEC}"/>
    <hyperlink ref="AE121" r:id="rId441" xr:uid="{5BACDDFF-C060-4E21-83DE-52520A9E49DF}"/>
    <hyperlink ref="AF121" r:id="rId442" xr:uid="{63266545-6A76-4F7F-8923-26894D4DC08C}"/>
    <hyperlink ref="AC122" r:id="rId443" xr:uid="{37D23B22-5208-439A-9C37-1540681479A9}"/>
    <hyperlink ref="AD122" r:id="rId444" xr:uid="{D6A63E34-3A70-4BE2-92C3-F2C1099DE954}"/>
    <hyperlink ref="AE122" r:id="rId445" xr:uid="{44733AB9-744D-47FF-8345-31C68790E821}"/>
    <hyperlink ref="AF122" r:id="rId446" xr:uid="{2F9FB701-1B4D-4C55-BAF1-FEE42A511548}"/>
    <hyperlink ref="AC123" r:id="rId447" xr:uid="{7E130B46-D429-4698-99C7-BF85D2993132}"/>
    <hyperlink ref="AD123" r:id="rId448" xr:uid="{2B27D7A8-E305-4663-B620-0BC194A7F17B}"/>
    <hyperlink ref="AE123" r:id="rId449" xr:uid="{351A4389-1A58-4B00-BB27-02D98F54E815}"/>
    <hyperlink ref="AF123" r:id="rId450" xr:uid="{8287E381-277B-48DE-B363-F11D135906C0}"/>
    <hyperlink ref="AC124" r:id="rId451" xr:uid="{5F18E47D-EFB2-40EA-A2E8-9E5DDBB9584A}"/>
    <hyperlink ref="AD124" r:id="rId452" xr:uid="{FA8E5D0B-753B-42D3-8D12-DBF885DA27A6}"/>
    <hyperlink ref="AE124" r:id="rId453" xr:uid="{9CE2A15A-7F30-4F06-87D8-9738AF69C202}"/>
    <hyperlink ref="AF124" r:id="rId454" xr:uid="{66C4138A-0216-4439-9684-12EB2B43E1E2}"/>
    <hyperlink ref="AC125" r:id="rId455" xr:uid="{11243512-D7E4-4C0E-B746-EC42B137608E}"/>
    <hyperlink ref="AD125" r:id="rId456" xr:uid="{5799BABE-2E47-499F-BC9E-BCC91B039574}"/>
    <hyperlink ref="AE125" r:id="rId457" xr:uid="{07F5536F-57E7-4F74-A018-C79D6E97C5EA}"/>
    <hyperlink ref="AF125" r:id="rId458" xr:uid="{F98C3D1A-33A7-47DE-8B8E-FA04633668AB}"/>
    <hyperlink ref="AC126" r:id="rId459" xr:uid="{3E948919-9467-419B-99CD-5403C3D7EF28}"/>
    <hyperlink ref="AD126" r:id="rId460" xr:uid="{2DD33E44-AC8B-4E0E-B302-15B2DBF6B686}"/>
    <hyperlink ref="AE126" r:id="rId461" xr:uid="{B01647D7-ADFC-4936-BBF2-4549985701DD}"/>
    <hyperlink ref="AF126" r:id="rId462" xr:uid="{96F71E1A-A081-4876-9796-D275CCB8A7C4}"/>
    <hyperlink ref="AC127" r:id="rId463" xr:uid="{0CFA90C6-B06B-40BC-B36F-3D8A800EC644}"/>
    <hyperlink ref="AD127" r:id="rId464" xr:uid="{E87AF4CB-375E-44EE-ACBA-5F719C2F9A60}"/>
    <hyperlink ref="AF127" r:id="rId465" xr:uid="{533AEEC7-D095-4413-AE7C-FC49C7F382BE}"/>
    <hyperlink ref="AC128" r:id="rId466" xr:uid="{E31989FC-EC7C-459F-865E-40E4F3F5726B}"/>
    <hyperlink ref="AD128" r:id="rId467" xr:uid="{94AAD0F9-0E04-4BF5-946D-2C4A0C2DFC70}"/>
    <hyperlink ref="AC129" r:id="rId468" xr:uid="{146CDB77-4615-4A86-91BD-E1E2EC500B52}"/>
    <hyperlink ref="AD129" r:id="rId469" xr:uid="{2C3FE375-2B8D-4D2A-9326-F3FFF2C33A7F}"/>
    <hyperlink ref="AE129" r:id="rId470" xr:uid="{3116F2C2-1D16-48BD-8C19-B24DE5C08964}"/>
    <hyperlink ref="AF129" r:id="rId471" xr:uid="{F3DFF6B7-7EC1-4D9A-B8C7-BDF1B2B8DB3E}"/>
    <hyperlink ref="AC130" r:id="rId472" xr:uid="{25055510-3A3C-4576-9307-3E874A4CDD6A}"/>
    <hyperlink ref="AD130" r:id="rId473" xr:uid="{E0429184-3687-4761-97DF-C4EA671FCAE6}"/>
    <hyperlink ref="AE130" r:id="rId474" xr:uid="{EDC81234-62F0-4449-8C53-12C929C3384E}"/>
    <hyperlink ref="AF130" r:id="rId475" xr:uid="{69C85A8D-6C20-4540-BF5A-5E05775FC019}"/>
    <hyperlink ref="AC131" r:id="rId476" xr:uid="{57AA8110-EBC5-4C1B-9761-F8703DD14C9E}"/>
    <hyperlink ref="AD131" r:id="rId477" xr:uid="{80D45B01-6064-47EA-9DE8-C9BF4679D9BF}"/>
    <hyperlink ref="AE131" r:id="rId478" xr:uid="{B7D1647D-50C3-4EDB-82DF-4E73ADC22056}"/>
    <hyperlink ref="AF131" r:id="rId479" xr:uid="{1F3C4267-CF9E-422F-933B-ED7ADB8C6B65}"/>
    <hyperlink ref="AC132" r:id="rId480" xr:uid="{3C5C5BED-A9D4-4CF8-9B92-B86ACCBE4F26}"/>
    <hyperlink ref="AD132" r:id="rId481" xr:uid="{1097A107-52F2-453D-8A5E-797A430D3A72}"/>
    <hyperlink ref="AC133" r:id="rId482" xr:uid="{FFF0C9AB-06E4-4741-AA43-656BD58FABE8}"/>
    <hyperlink ref="AD133" r:id="rId483" xr:uid="{994E6E9D-80E6-4F07-81D2-4394AD4000CA}"/>
    <hyperlink ref="AE133" r:id="rId484" xr:uid="{D7B9AD48-4F00-42F0-93D0-D522729F53F3}"/>
    <hyperlink ref="AF133" r:id="rId485" xr:uid="{044A6E1B-6950-41F1-9091-748AF4C43938}"/>
    <hyperlink ref="AC134" r:id="rId486" xr:uid="{1515BBD5-0A5C-4B9A-B7D3-ABE97DAD7B2E}"/>
    <hyperlink ref="AD134" r:id="rId487" xr:uid="{1321F741-E868-459D-A189-E7028B5B757B}"/>
    <hyperlink ref="AE134" r:id="rId488" xr:uid="{96219525-ED9C-4FA3-B52E-3DFD45A37B73}"/>
    <hyperlink ref="AF134" r:id="rId489" xr:uid="{D855F763-1C3E-4EA3-AAB3-07D35F9ED0A9}"/>
    <hyperlink ref="AC135" r:id="rId490" xr:uid="{9EAF59C1-ED56-494D-B861-070A8B51C743}"/>
    <hyperlink ref="AD135" r:id="rId491" xr:uid="{6A45A5D5-7E7F-4F36-9841-0EF43DF9FB6B}"/>
    <hyperlink ref="AE135" r:id="rId492" xr:uid="{28F90691-973B-4D4D-B938-AEDC7B9480E9}"/>
    <hyperlink ref="AF135" r:id="rId493" xr:uid="{3B072A25-D69C-4B7F-9DA7-1AB383CA0933}"/>
    <hyperlink ref="AC136" r:id="rId494" xr:uid="{91CFDCB9-4A45-4B75-9A23-B66FA07C6378}"/>
    <hyperlink ref="AD136" r:id="rId495" xr:uid="{454078BE-9E8F-4140-810A-0E2825B12467}"/>
    <hyperlink ref="AE136" r:id="rId496" xr:uid="{D98DC20F-7CD7-4996-9F8C-77F933DC388B}"/>
    <hyperlink ref="AF136" r:id="rId497" xr:uid="{CEE1B57E-2029-4D28-B262-44C53A1B67FC}"/>
    <hyperlink ref="AC137" r:id="rId498" xr:uid="{04AA7A88-19DB-4EF6-BDEE-D9C3A3D8379C}"/>
    <hyperlink ref="AD137" r:id="rId499" xr:uid="{C7704054-A0D5-4610-8BA4-6AF72BBB1DAA}"/>
    <hyperlink ref="AE137" r:id="rId500" xr:uid="{AF17E78F-8405-4A2E-9CF1-6A3C269971B6}"/>
    <hyperlink ref="AF137" r:id="rId501" xr:uid="{B69C35BB-D46A-4282-A857-00F9F7565190}"/>
    <hyperlink ref="AC138" r:id="rId502" xr:uid="{85237690-07C0-4897-9832-00B0BB2EEF5D}"/>
    <hyperlink ref="AD138" r:id="rId503" xr:uid="{143191FD-BEA2-4652-970A-1F54F456D09A}"/>
    <hyperlink ref="AE138" r:id="rId504" xr:uid="{DE0B6564-5DB3-4768-B260-42EAB432E9D2}"/>
    <hyperlink ref="AF138" r:id="rId505" xr:uid="{D92D9473-B15D-4B67-A44E-E17E1993C33C}"/>
    <hyperlink ref="AC139" r:id="rId506" xr:uid="{95D547E6-1F16-4CD6-BC27-1722ECCD7638}"/>
    <hyperlink ref="AD139" r:id="rId507" xr:uid="{B03C7F03-DD20-4270-B744-129F4BB56F50}"/>
    <hyperlink ref="AE139" r:id="rId508" xr:uid="{7B78FFEF-20D9-473F-876A-E472B2645EBB}"/>
    <hyperlink ref="AF139" r:id="rId509" xr:uid="{B477F3D9-7252-4C26-83B2-E0653C6DD62F}"/>
    <hyperlink ref="AC140" r:id="rId510" location="/home" xr:uid="{323EA589-3E27-419D-A6A8-27071D749A6D}"/>
    <hyperlink ref="AD140" r:id="rId511" xr:uid="{3882526F-04A5-4420-AF98-E605AC776898}"/>
    <hyperlink ref="AE140" r:id="rId512" xr:uid="{18BC420F-7175-4E43-AF89-4096E280F0F2}"/>
    <hyperlink ref="AF140" r:id="rId513" xr:uid="{AF24DBD6-4F6E-4E97-9839-9C03CD38F2F8}"/>
    <hyperlink ref="AC141" r:id="rId514" xr:uid="{938850BE-221D-4FEB-89AF-39DEC8551D3F}"/>
    <hyperlink ref="AD141" r:id="rId515" xr:uid="{12E773D6-7691-4E3C-B89F-BEA3D6D6FB2A}"/>
    <hyperlink ref="AE141" r:id="rId516" xr:uid="{E7C5A631-C2B1-4FA9-86D8-0097D4ABE592}"/>
    <hyperlink ref="AF141" r:id="rId517" xr:uid="{083DFD6A-0812-47F7-AB2B-C2E0559EAFFA}"/>
    <hyperlink ref="AC142" r:id="rId518" xr:uid="{F5126606-A23F-4979-B5B6-3EF6724BA50D}"/>
    <hyperlink ref="AD142" r:id="rId519" xr:uid="{2B09189F-320F-486C-9F35-CB2A190F9DFA}"/>
    <hyperlink ref="AE142" r:id="rId520" xr:uid="{71F18649-F288-4668-B9BD-1DD2A009C15C}"/>
    <hyperlink ref="AF142" r:id="rId521" xr:uid="{9020AFCB-6172-4B35-8F51-2F00ABACE861}"/>
    <hyperlink ref="AC143" r:id="rId522" xr:uid="{C4D1FAF2-7E9C-4A4E-9216-B47C945F6360}"/>
    <hyperlink ref="AD143" r:id="rId523" xr:uid="{EE7FF594-1835-4538-85BC-0D4E18E98335}"/>
    <hyperlink ref="AE143" r:id="rId524" xr:uid="{5F7B5A11-0C9A-499B-A8DF-8D02C20E5977}"/>
    <hyperlink ref="AF143" r:id="rId525" xr:uid="{30A3F0FF-4FDD-4CC2-9A13-4C7AA7ADA21C}"/>
    <hyperlink ref="AC144" r:id="rId526" xr:uid="{A2AB1993-8AB3-48D6-B5A1-C89B0F356BF7}"/>
    <hyperlink ref="AD144" r:id="rId527" xr:uid="{A3F992CC-F5CF-4851-AC4A-63C8A3E173E0}"/>
    <hyperlink ref="AE144" r:id="rId528" xr:uid="{7CA51E76-8C96-476B-939E-FDF3EB8E7C04}"/>
    <hyperlink ref="AF144" r:id="rId529" xr:uid="{3F606617-0588-476A-901D-F66D169F310B}"/>
    <hyperlink ref="AC145" r:id="rId530" xr:uid="{7D4DBD8C-7F38-4011-8F1B-3D23AD3FECCB}"/>
    <hyperlink ref="AD145" r:id="rId531" xr:uid="{5D9AC94F-6F4D-41B8-8316-A3B380D9BC16}"/>
    <hyperlink ref="AE145" r:id="rId532" xr:uid="{0F4C144C-0361-4F08-95AB-6B03272EC3EA}"/>
    <hyperlink ref="AF145" r:id="rId533" xr:uid="{E7C782E9-9BEC-4B60-BF48-14DBC86C66D1}"/>
    <hyperlink ref="AC146" r:id="rId534" xr:uid="{6C8FB811-611C-4BDB-BC2E-0DD1CA556C9D}"/>
    <hyperlink ref="AD146" r:id="rId535" xr:uid="{B27517AA-7E3F-45B7-A017-1E75BD87C2F8}"/>
    <hyperlink ref="AE146" r:id="rId536" xr:uid="{8BB6FFF3-BF9F-4FF7-8BB3-50ABC9BA36CD}"/>
    <hyperlink ref="AF146" r:id="rId537" xr:uid="{7C5B3704-01AF-4AF3-8338-463D1AACED48}"/>
    <hyperlink ref="AC147" r:id="rId538" xr:uid="{5F63E41B-8EA0-4C5B-A15A-0B28A921ADA2}"/>
    <hyperlink ref="AD147" r:id="rId539" xr:uid="{BA7493AB-375D-4EEA-AF99-B45711CF1A8A}"/>
    <hyperlink ref="AE147" r:id="rId540" xr:uid="{1C8C16C4-6AAF-4030-8AFD-6CB318F3DD10}"/>
    <hyperlink ref="AF147" r:id="rId541" xr:uid="{9EFF62DA-513C-41E6-991E-870BA52DE69D}"/>
    <hyperlink ref="AC148" r:id="rId542" xr:uid="{4AF2970D-82F4-432E-8B84-B214E5C449A2}"/>
    <hyperlink ref="AD148" r:id="rId543" xr:uid="{4125BFC9-DC6B-470E-9F1B-E3F1AB587A11}"/>
    <hyperlink ref="AE148" r:id="rId544" xr:uid="{6D5F40D6-A964-4D37-BD1D-00456C2542B3}"/>
    <hyperlink ref="AF148" r:id="rId545" xr:uid="{C9B86646-CFB1-47EB-8593-80117F73B4AB}"/>
    <hyperlink ref="AC149" r:id="rId546" xr:uid="{C86C8FBB-C531-4A14-95BF-377530DDE9DC}"/>
    <hyperlink ref="AD149" r:id="rId547" xr:uid="{5832B0E4-C5AF-486A-A174-EC554DA0DED8}"/>
    <hyperlink ref="AC150" r:id="rId548" xr:uid="{7617505F-D39D-4D1D-9CE8-DDE83E818F9A}"/>
    <hyperlink ref="AD150" r:id="rId549" xr:uid="{CCA8DA13-3594-4329-BF91-CD4825B6562F}"/>
    <hyperlink ref="AE150" r:id="rId550" xr:uid="{EBEFB70D-DE0D-489C-84D4-0F2BF315FBFB}"/>
    <hyperlink ref="AF150" r:id="rId551" xr:uid="{B215EA76-0250-4068-BCB2-3165964BA5A4}"/>
    <hyperlink ref="AC151" r:id="rId552" xr:uid="{7D6C017E-3E8E-4E87-AA2F-65FEDA30FB8E}"/>
    <hyperlink ref="AD151" r:id="rId553" xr:uid="{0A7F2785-5EA1-435F-9E16-7EEFCC326455}"/>
    <hyperlink ref="AE151" r:id="rId554" xr:uid="{5730DD63-7098-4721-B4DF-8C2746764AF1}"/>
    <hyperlink ref="AF151" r:id="rId555" xr:uid="{C204AA8D-9E13-4201-8243-683354379C25}"/>
    <hyperlink ref="AC152" r:id="rId556" xr:uid="{954576C3-36B0-48AD-BBE7-2DCCE6FFB722}"/>
    <hyperlink ref="AD152" r:id="rId557" xr:uid="{8A7C8045-F140-4D9C-B10D-59675015DB1D}"/>
    <hyperlink ref="AE152" r:id="rId558" xr:uid="{2B321C6B-7E56-4F41-82EF-993A4E8DDB3A}"/>
    <hyperlink ref="AF152" r:id="rId559" xr:uid="{77AD3844-AB21-41C4-94C6-F88E821FB149}"/>
    <hyperlink ref="AC153" r:id="rId560" xr:uid="{7D6622CE-7CF1-49E1-B1A9-1686A55E4B11}"/>
    <hyperlink ref="AD153" r:id="rId561" xr:uid="{19895B7B-5EA6-4905-AA9B-3EC3D6AAD6FB}"/>
    <hyperlink ref="AE153" r:id="rId562" xr:uid="{97126191-F3D8-4EB0-97F7-70EA92D21E3A}"/>
    <hyperlink ref="AF153" r:id="rId563" xr:uid="{B4C0F05E-AE48-4489-B889-F37864ED7FE9}"/>
    <hyperlink ref="AC154" r:id="rId564" xr:uid="{DB7F1678-D138-44AA-9DAA-3655B3F02C76}"/>
    <hyperlink ref="AD154" r:id="rId565" xr:uid="{C8F37DF5-BBDE-479D-A7C2-111FFF3F26FD}"/>
    <hyperlink ref="AE154" r:id="rId566" xr:uid="{B50C6827-CF29-45AE-BF40-17015E55A7E5}"/>
    <hyperlink ref="AF154" r:id="rId567" xr:uid="{7D39171F-CBA8-4F79-A7E8-1B0DEF068C97}"/>
    <hyperlink ref="AC155" r:id="rId568" xr:uid="{0874548D-065C-4EBB-9380-F67B137CC770}"/>
    <hyperlink ref="AD155" r:id="rId569" xr:uid="{2D2E6289-134B-401A-8C99-154A00AB6D2C}"/>
    <hyperlink ref="AF155" r:id="rId570" xr:uid="{ABD4848A-BE97-43F5-810B-0F82DFCFAA0C}"/>
    <hyperlink ref="AC156" r:id="rId571" xr:uid="{EC49ABCB-308A-4DFA-96AD-E9BB8AC26FDA}"/>
    <hyperlink ref="AD156" r:id="rId572" xr:uid="{BF956B26-1A28-4E0F-8B03-31DFEE879642}"/>
    <hyperlink ref="AE156" r:id="rId573" xr:uid="{C7FAD70A-4B90-49B1-9E98-B0898089DEE8}"/>
    <hyperlink ref="AF156" r:id="rId574" xr:uid="{CFABF9C8-FC8F-4825-AA87-360A5724E27A}"/>
    <hyperlink ref="AC157" r:id="rId575" xr:uid="{DB19A8D5-F488-4A12-9B0E-D71E70EF4B78}"/>
    <hyperlink ref="AD157" r:id="rId576" xr:uid="{B431F082-851F-4C8A-90B0-5CA3EF6751DE}"/>
    <hyperlink ref="AE157" r:id="rId577" xr:uid="{B382E38F-0706-40E2-AA75-9F437B354CF5}"/>
    <hyperlink ref="AF157" r:id="rId578" xr:uid="{0CCD761B-42F3-49E1-B3D5-C784D1F25762}"/>
    <hyperlink ref="AC158" r:id="rId579" xr:uid="{83FF8684-9D90-4CFC-A900-947AD0C7537F}"/>
    <hyperlink ref="AD158" r:id="rId580" xr:uid="{FFD0AA73-5DC6-4053-A85E-11D743A9C170}"/>
    <hyperlink ref="AF158" r:id="rId581" xr:uid="{9BEC80F5-07E2-48E7-B4F5-7B42D53858AB}"/>
    <hyperlink ref="AC159" r:id="rId582" xr:uid="{D8D86751-617E-4376-A2E5-35D6302F23F0}"/>
    <hyperlink ref="AD159" r:id="rId583" xr:uid="{C81B7620-0337-424B-A19D-B9CC7237B383}"/>
    <hyperlink ref="AE159" r:id="rId584" xr:uid="{2D83069D-5B86-41C9-A0C6-AAF52203BA51}"/>
    <hyperlink ref="AF159" r:id="rId585" xr:uid="{7783E28C-16F8-4C56-ADFA-398F3AAB2BF5}"/>
    <hyperlink ref="AC160" r:id="rId586" xr:uid="{95B1133C-AE03-4BB1-9A08-E670B0CCB7DE}"/>
    <hyperlink ref="AD160" r:id="rId587" xr:uid="{C5E4F5DF-B928-4524-A1E3-71BC1D21DD35}"/>
    <hyperlink ref="AE160" r:id="rId588" xr:uid="{29EDAD8B-39CC-4404-B5D8-A74532514C3E}"/>
    <hyperlink ref="AC161" r:id="rId589" xr:uid="{4261D89E-05C3-44B9-9DD5-6F4FA12051B6}"/>
    <hyperlink ref="AD161" r:id="rId590" xr:uid="{6D76411F-072A-4E31-8FE8-9642A67320DD}"/>
    <hyperlink ref="AC162" r:id="rId591" xr:uid="{48D4D2CE-AF27-4CE5-BDA7-AACEBA3FB708}"/>
    <hyperlink ref="AD162" r:id="rId592" xr:uid="{9039A3D6-FF01-4B76-BBC1-C949477F5DC4}"/>
    <hyperlink ref="AE162" r:id="rId593" xr:uid="{B7C21D81-6FAA-45E0-B0C7-5A7525DAB210}"/>
    <hyperlink ref="AF162" r:id="rId594" xr:uid="{026D9434-7AE6-4647-95A7-2B5D5382B856}"/>
    <hyperlink ref="AC163" r:id="rId595" xr:uid="{CFC7124F-11E7-47DD-A04E-44D4922D2FEA}"/>
    <hyperlink ref="AD163" r:id="rId596" xr:uid="{A415ADCF-0A1B-4065-8655-BEFBDFF47579}"/>
    <hyperlink ref="AE163" r:id="rId597" xr:uid="{AAA1928B-A1CA-411A-A66F-BCC565E87DD9}"/>
    <hyperlink ref="AF163" r:id="rId598" xr:uid="{11285A6C-2B67-45D8-B49E-E3F8D8B8BE10}"/>
    <hyperlink ref="AC164" r:id="rId599" xr:uid="{8FCAA494-2FC2-477C-A5FA-D77F8734D15D}"/>
    <hyperlink ref="AD164" r:id="rId600" xr:uid="{427EFC2D-9EA7-483C-BAA4-8E09B3490FEE}"/>
    <hyperlink ref="AF164" r:id="rId601" xr:uid="{E8E1EFC4-E67E-4185-839E-1D4D90F9EB0F}"/>
    <hyperlink ref="AC165" r:id="rId602" xr:uid="{75849D3C-E1B6-41BA-928B-E39F6EE6F4B9}"/>
    <hyperlink ref="AD165" r:id="rId603" xr:uid="{C61D07EC-6069-4C0B-AFAF-D335D54F2EA8}"/>
    <hyperlink ref="AF165" r:id="rId604" xr:uid="{C4C35A33-83B8-464F-9F21-54CFF2D6DFB3}"/>
    <hyperlink ref="AC166" r:id="rId605" xr:uid="{F6E69D16-3702-4BB6-BF29-8598EEC7C88B}"/>
    <hyperlink ref="AE166" r:id="rId606" xr:uid="{D74EFD48-D465-4E7F-8962-02338889D670}"/>
    <hyperlink ref="AF166" r:id="rId607" xr:uid="{20161AF9-AE6F-414D-BA53-A2C64EC4CA76}"/>
    <hyperlink ref="AC167" r:id="rId608" xr:uid="{7472C1A3-63A7-4B17-B29D-90B208CB2E09}"/>
    <hyperlink ref="AD167" r:id="rId609" xr:uid="{A3FC8C96-40DA-4FF1-95F6-86BBC27FD5A0}"/>
    <hyperlink ref="AE167" r:id="rId610" xr:uid="{7F06B6BA-89D8-41E8-AEFB-008B6FEFB612}"/>
    <hyperlink ref="AF167" r:id="rId611" xr:uid="{A04C54D8-C6B0-4463-AC19-1AB1A6F83513}"/>
    <hyperlink ref="AC168" r:id="rId612" xr:uid="{2B6F5044-E8E8-44B3-8EC8-4F68136C88FD}"/>
    <hyperlink ref="AD168" r:id="rId613" xr:uid="{41BC96E2-F27C-4DA0-8E93-52FCA35602F1}"/>
    <hyperlink ref="AF168" r:id="rId614" xr:uid="{E0AF60EA-4450-4203-976C-BC0A94D73515}"/>
    <hyperlink ref="AC169" r:id="rId615" xr:uid="{69772781-09CA-4472-B52C-2D2ED35D8FD4}"/>
    <hyperlink ref="AD169" r:id="rId616" xr:uid="{9968F8DB-1579-4D00-9EE2-DDEEF161C1DB}"/>
    <hyperlink ref="AE169" r:id="rId617" xr:uid="{F495A414-CB8B-4276-AD0E-1C445D9BF18C}"/>
    <hyperlink ref="AC170" r:id="rId618" xr:uid="{55943D02-A3EA-44EC-886A-2E21608049C7}"/>
    <hyperlink ref="AD170" r:id="rId619" xr:uid="{B769411E-5AE5-45C4-B451-8A75CDC54DE1}"/>
    <hyperlink ref="AE170" r:id="rId620" xr:uid="{4F7926EC-A26B-45AC-87E6-84158EFC7A46}"/>
    <hyperlink ref="AF170" r:id="rId621" xr:uid="{7F16090B-0B1F-4282-B7D1-23A71F125546}"/>
    <hyperlink ref="AC171" r:id="rId622" xr:uid="{447BA945-E244-4E1A-99CC-A81DFACD5ED1}"/>
    <hyperlink ref="AD171" r:id="rId623" xr:uid="{3EC179C1-C94F-4D78-826E-160195E3D61F}"/>
    <hyperlink ref="AE171" r:id="rId624" xr:uid="{A5A54DEA-E7F2-4A6C-BC9E-1232662849EA}"/>
    <hyperlink ref="AC172" r:id="rId625" xr:uid="{B27F5FBD-ADE6-4D5C-A267-273401255693}"/>
    <hyperlink ref="AD172" r:id="rId626" xr:uid="{193B71CB-E186-44D0-A060-D62A273EBF45}"/>
    <hyperlink ref="AE172" r:id="rId627" xr:uid="{98D31BE5-5D50-4833-B7AD-852A497F4B89}"/>
    <hyperlink ref="AC173" r:id="rId628" xr:uid="{B25A8533-302B-4970-ABD3-74342FA32BD3}"/>
    <hyperlink ref="AD173" r:id="rId629" xr:uid="{5BB2C5FC-D175-4628-91EC-CD44AABF9A30}"/>
    <hyperlink ref="AE173" r:id="rId630" xr:uid="{4057AD53-1039-4B4E-B11C-29780E7E3C5E}"/>
    <hyperlink ref="AF173" r:id="rId631" xr:uid="{D8BB3C65-99AD-4BE1-82C6-832B8A3495AF}"/>
    <hyperlink ref="AC174" r:id="rId632" xr:uid="{0E3541B6-4C4B-4693-ACD4-EF59EC166BB5}"/>
    <hyperlink ref="AD174" r:id="rId633" xr:uid="{98567FD0-42B3-4D4B-923A-2A2FBA273C5B}"/>
    <hyperlink ref="AE174" r:id="rId634" xr:uid="{D5EE7A58-25B9-4512-A1C0-43EB69767D0A}"/>
    <hyperlink ref="AF174" r:id="rId635" xr:uid="{B321BEF5-70C6-46BE-92F5-BBCD6C7821BD}"/>
    <hyperlink ref="AC175" r:id="rId636" xr:uid="{F01960E1-80CD-44E6-B042-FED9D7236FB3}"/>
    <hyperlink ref="AD175" r:id="rId637" xr:uid="{3D486844-5A6E-45FF-9ACE-C543CE1C2C22}"/>
    <hyperlink ref="AC176" r:id="rId638" xr:uid="{B8E6BDF8-EC6C-4EE0-92E5-4B427A6CCB1C}"/>
    <hyperlink ref="AD176" r:id="rId639" xr:uid="{F5810CD1-4874-4A99-8B7B-478D19962E10}"/>
    <hyperlink ref="AC177" r:id="rId640" xr:uid="{ADC21888-0BE4-4470-AEA0-AF2492372275}"/>
    <hyperlink ref="AD177" r:id="rId641" xr:uid="{2FBF5F2E-CDEC-46AF-8F30-34E4B9401C6B}"/>
    <hyperlink ref="AF177" r:id="rId642" xr:uid="{12F83F8E-28F3-4BE0-98D7-CCE6A5EA9332}"/>
    <hyperlink ref="AC178" r:id="rId643" xr:uid="{03EA4CCA-F6C6-4370-97EF-525FA6CAA3C0}"/>
    <hyperlink ref="AF178" r:id="rId644" xr:uid="{A8306FF1-52FD-4C63-9ACE-119603F5EE39}"/>
    <hyperlink ref="AC179" r:id="rId645" xr:uid="{08910D95-A55A-409F-AA44-9B37BF511CF8}"/>
    <hyperlink ref="AD179" r:id="rId646" xr:uid="{6380BC91-5536-4180-A0C8-684CC3437225}"/>
    <hyperlink ref="AE179" r:id="rId647" xr:uid="{BF10B1A1-0643-4667-8FE5-D77482D4C5E6}"/>
    <hyperlink ref="AF179" r:id="rId648" xr:uid="{2D76754E-AFC0-4CB1-A814-720021B13973}"/>
    <hyperlink ref="AC180" r:id="rId649" xr:uid="{FB8A3476-FB89-4507-A8CB-65CF488171C4}"/>
    <hyperlink ref="AC181" r:id="rId650" location="hi" xr:uid="{24846EAF-BE1C-4BD7-856F-7834A34CDEC0}"/>
    <hyperlink ref="AD181" r:id="rId651" xr:uid="{B92BF046-2C15-4B85-91E1-2CDE25C3DA78}"/>
    <hyperlink ref="AE181" r:id="rId652" xr:uid="{44BAD298-9595-4D62-9315-AF1CD673074A}"/>
    <hyperlink ref="AC182" r:id="rId653" xr:uid="{9877A3F2-2AC1-47AE-9C43-B67CB290382B}"/>
    <hyperlink ref="AD182" r:id="rId654" xr:uid="{0DC052DB-F6F5-4B7F-934B-B87F00626710}"/>
    <hyperlink ref="AE182" r:id="rId655" xr:uid="{76904803-30BE-4EE6-A5F8-A67A5954B92E}"/>
    <hyperlink ref="AF182" r:id="rId656" xr:uid="{0F828484-BEC7-43EE-ABF1-9FAC69B2FBC3}"/>
    <hyperlink ref="AC183" r:id="rId657" xr:uid="{254A72B6-70EC-488C-98F1-97526F9D9E77}"/>
    <hyperlink ref="AD183" r:id="rId658" xr:uid="{4246BE52-44BC-4E10-A212-E7866587460D}"/>
    <hyperlink ref="AE183" r:id="rId659" xr:uid="{99B3BFBB-1C2A-4923-86D0-D799AD773A62}"/>
    <hyperlink ref="AF183" r:id="rId660" xr:uid="{87E5BF5D-5B52-4EF7-B13F-7DF3179B445D}"/>
    <hyperlink ref="AC184" r:id="rId661" xr:uid="{00B1C776-8A4C-4E88-AC5F-051D3C83EB4E}"/>
    <hyperlink ref="AD184" r:id="rId662" xr:uid="{8D977B2E-1BE1-41CF-8558-BB4FA594E539}"/>
    <hyperlink ref="AE184" r:id="rId663" xr:uid="{A6C21E3C-54B5-450F-A43A-0EC0D947C2AB}"/>
    <hyperlink ref="AF184" r:id="rId664" xr:uid="{3A6CE1B3-7EE9-48EA-8677-E39C074EA3B6}"/>
    <hyperlink ref="AC185" r:id="rId665" xr:uid="{BAEF64B3-E1CD-4B6D-9165-4E906CC6CFBB}"/>
    <hyperlink ref="AD185" r:id="rId666" xr:uid="{BC2B00D9-05C9-4321-A91A-A5FEBB0A9CD3}"/>
    <hyperlink ref="AE185" r:id="rId667" xr:uid="{5AD966F5-07F1-4860-963B-ACD9858F3708}"/>
    <hyperlink ref="AF185" r:id="rId668" xr:uid="{7A53E7FF-5419-4AFC-AB67-DF28B3887288}"/>
    <hyperlink ref="AC186" r:id="rId669" xr:uid="{8A276FE2-9DA8-4F48-932A-D3799762FB9F}"/>
    <hyperlink ref="AD186" r:id="rId670" xr:uid="{2242F9C6-E0A5-4F40-9933-29C5C6A5EBF7}"/>
    <hyperlink ref="AE186" r:id="rId671" xr:uid="{AA3E8D19-674E-47A1-B7D5-5849105B061C}"/>
    <hyperlink ref="AF186" r:id="rId672" xr:uid="{0A7D3F4A-2FE2-4D7E-A3F4-2D9B8F82C869}"/>
    <hyperlink ref="AC187" r:id="rId673" xr:uid="{C28DA0C1-E17B-4B28-A9D6-B5CEB6F5E5D6}"/>
    <hyperlink ref="AD188" r:id="rId674" xr:uid="{79D2A4D2-79B3-42B7-8DD8-75693010DD03}"/>
    <hyperlink ref="AC190" r:id="rId675" xr:uid="{B72FBACA-14FB-432E-9C15-48A25DC44E88}"/>
    <hyperlink ref="AD190" r:id="rId676" xr:uid="{B93CE213-6CBB-47E8-A8E2-ECFCB81BC7CA}"/>
    <hyperlink ref="AC191" r:id="rId677" xr:uid="{B38F4D77-D8A4-4353-A790-076B7D29D092}"/>
    <hyperlink ref="AD191" r:id="rId678" xr:uid="{137A4458-5C5C-4B68-B8B1-32767E345D09}"/>
    <hyperlink ref="AE191" r:id="rId679" xr:uid="{702260EB-8DF1-47A5-A834-FC8834FF17B0}"/>
    <hyperlink ref="AF191" r:id="rId680" xr:uid="{8A9BA2F1-2699-434A-BABB-60A795FB9F6B}"/>
    <hyperlink ref="AC192" r:id="rId681" xr:uid="{804B0BB1-9D60-46FB-8961-2B8F7964AF16}"/>
    <hyperlink ref="AD192" r:id="rId682" xr:uid="{E8347838-D6FE-42E9-9842-33C72C139F5A}"/>
    <hyperlink ref="AE192" r:id="rId683" xr:uid="{006476E1-0DEC-4652-94AE-AFA4314919A1}"/>
    <hyperlink ref="AF192" r:id="rId684" xr:uid="{D6AC6DA3-4165-4E9B-949B-E3FA5453405F}"/>
    <hyperlink ref="AC193" r:id="rId685" xr:uid="{90C83214-7C80-480A-BCE9-9152F620575D}"/>
    <hyperlink ref="AD193" r:id="rId686" xr:uid="{00BA6840-67E9-4E8B-BAA1-5AE5E6615036}"/>
    <hyperlink ref="AE193" r:id="rId687" xr:uid="{0CDB8AC9-E850-422D-9129-3438E39C4A40}"/>
    <hyperlink ref="AF193" r:id="rId688" xr:uid="{C435A540-FAE4-4AEC-982C-AD4955C7E501}"/>
    <hyperlink ref="AC194" r:id="rId689" xr:uid="{5048B582-7D04-47AC-B2AF-2036543CB0B8}"/>
    <hyperlink ref="AD194" r:id="rId690" xr:uid="{38B289FE-B2B3-446C-9156-062B7250DCAE}"/>
    <hyperlink ref="AE194" r:id="rId691" xr:uid="{120E9095-C2A8-4AA0-BE17-5AEF97B3323D}"/>
    <hyperlink ref="AF194" r:id="rId692" xr:uid="{7CE9D32A-1786-4DF8-809C-37A9764CA4C8}"/>
    <hyperlink ref="AC195" r:id="rId693" xr:uid="{4673361B-899F-46B5-A76D-10EDB9B9F014}"/>
    <hyperlink ref="AD195" r:id="rId694" xr:uid="{5AA965FA-F65A-44E8-A291-FF8BD9CD49A9}"/>
    <hyperlink ref="AE195" r:id="rId695" xr:uid="{CEA073F3-5C03-4CA5-B2E6-3990CBBB3ACF}"/>
    <hyperlink ref="AF195" r:id="rId696" xr:uid="{A72E3ABF-A44C-4751-A044-9E3F48459375}"/>
    <hyperlink ref="AC196" r:id="rId697" xr:uid="{A7EBB1DD-258C-420D-9033-FA90E1C7A691}"/>
    <hyperlink ref="AD196" r:id="rId698" xr:uid="{4F063070-61E4-44EB-ABE7-F24C41B74B4C}"/>
    <hyperlink ref="AE196" r:id="rId699" xr:uid="{B73899C4-797A-439F-9A0F-D61CE7AC7D34}"/>
    <hyperlink ref="AF196" r:id="rId700" xr:uid="{991FC94B-94C4-454C-BF04-DAA9110D59F0}"/>
    <hyperlink ref="AC197" r:id="rId701" xr:uid="{FE779EB2-C422-4370-AFA7-FBCC824BE745}"/>
    <hyperlink ref="AD197" r:id="rId702" xr:uid="{28F3CBA8-4AE2-4653-A88B-00F06BBC9A60}"/>
    <hyperlink ref="AF197" r:id="rId703" xr:uid="{F7D124A7-5E7C-496F-98F6-A2D33B3D0237}"/>
    <hyperlink ref="AC198" r:id="rId704" xr:uid="{8CD75D47-B827-4C1F-8D2C-FC7F62034226}"/>
    <hyperlink ref="AD198" r:id="rId705" xr:uid="{1F791AF7-AA18-4401-9AFB-780F9B70303E}"/>
    <hyperlink ref="AE198" r:id="rId706" xr:uid="{B4A6B444-A62F-4D3D-A537-ECE26DE2B4E5}"/>
    <hyperlink ref="AF198" r:id="rId707" xr:uid="{0AD34F5F-CFCF-445A-AB29-AF2551931EBD}"/>
    <hyperlink ref="AC199" r:id="rId708" xr:uid="{018A4304-2436-4469-B6F1-D8F6F414F879}"/>
    <hyperlink ref="AD199" r:id="rId709" xr:uid="{6346B9CE-4038-433B-A65A-BDBE68A08B10}"/>
    <hyperlink ref="AE199" r:id="rId710" xr:uid="{0125BA67-85BB-4284-8E78-C9E4DBD6250D}"/>
    <hyperlink ref="AF199" r:id="rId711" xr:uid="{41A44BD0-C304-4A77-9FE2-C6EB06C7BD2F}"/>
    <hyperlink ref="AC200" r:id="rId712" xr:uid="{4FEE1719-B9BC-4E68-8D3E-072C656C98F8}"/>
    <hyperlink ref="AD200" r:id="rId713" xr:uid="{C6527A76-6650-433B-AAEE-911E3FBEC4C4}"/>
    <hyperlink ref="AE200" r:id="rId714" xr:uid="{F02F3BC9-096E-441F-8800-DC7F9BB31BF1}"/>
    <hyperlink ref="AF200" r:id="rId715" xr:uid="{BFC9213F-E937-4C26-99EF-4DE4A36B7437}"/>
    <hyperlink ref="AC201" r:id="rId716" xr:uid="{D03EAC09-E791-4FA2-9DEA-E70F77777F7F}"/>
    <hyperlink ref="AD201" r:id="rId717" xr:uid="{10AD01A5-94F6-420D-97D8-C2F6F846C979}"/>
    <hyperlink ref="AC202" r:id="rId718" xr:uid="{605EE066-188D-48DC-A353-1F914A68227E}"/>
    <hyperlink ref="AD202" r:id="rId719" xr:uid="{BBC8038E-630B-4CCA-AF65-C539540F1D3D}"/>
    <hyperlink ref="AE202" r:id="rId720" xr:uid="{6546CED8-DA34-4609-AC70-6C4704738B8F}"/>
    <hyperlink ref="AF202" r:id="rId721" xr:uid="{BD268FB3-3D65-4E0F-A760-CB052A727605}"/>
    <hyperlink ref="AC203" r:id="rId722" xr:uid="{DDA17C5F-E7F6-495B-BAA1-39316FAD6507}"/>
    <hyperlink ref="AD203" r:id="rId723" xr:uid="{5169ACE7-DBBC-492C-B289-592D94973B2D}"/>
    <hyperlink ref="AE203" r:id="rId724" xr:uid="{953421A8-AED4-4E99-8EF5-827CD8E429D8}"/>
    <hyperlink ref="AF203" r:id="rId725" xr:uid="{0BB260A8-4D94-4D69-B510-DE2B8D20ED91}"/>
    <hyperlink ref="AC204" r:id="rId726" xr:uid="{5E86E2CD-D4C1-4F90-8E0B-2CE4B1171EE6}"/>
    <hyperlink ref="AD204" r:id="rId727" xr:uid="{BDA4D5DA-CF77-4F2F-AE30-87D18DA922B2}"/>
    <hyperlink ref="AE204" r:id="rId728" xr:uid="{54B271F2-266A-4A6C-A00B-8600E594D65C}"/>
    <hyperlink ref="AF204" r:id="rId729" xr:uid="{15DC49A0-5C5B-4683-97AC-476864D3A709}"/>
    <hyperlink ref="AC205" r:id="rId730" xr:uid="{61447D0F-2C4F-4F95-8628-48D2D361279F}"/>
    <hyperlink ref="AD205" r:id="rId731" xr:uid="{C5829831-1593-46A0-B539-2CB721CAA96E}"/>
    <hyperlink ref="AC206" r:id="rId732" xr:uid="{E2278300-89D5-492B-98CF-8EF3C5CC2CAE}"/>
    <hyperlink ref="AD206" r:id="rId733" xr:uid="{1A43BA4F-68F1-49DA-835B-F7F6D4711570}"/>
    <hyperlink ref="AE206" r:id="rId734" xr:uid="{9A6F438B-3296-4DDD-A41E-147E17651AC1}"/>
    <hyperlink ref="AF206" r:id="rId735" xr:uid="{494FC67A-45A5-4CD1-B4EB-9C2494614B0D}"/>
    <hyperlink ref="AC207" r:id="rId736" xr:uid="{7AF8D4C9-D475-4A85-89B3-A3B2A6C97044}"/>
    <hyperlink ref="AD207" r:id="rId737" xr:uid="{65073FB1-D28B-4471-8388-DC4B5E12B161}"/>
    <hyperlink ref="AE207" r:id="rId738" xr:uid="{5B8DD1B1-1D12-4B3C-8D92-8BA2593E1B5E}"/>
    <hyperlink ref="AF207" r:id="rId739" xr:uid="{3B37E4AE-A93A-44E3-AF6C-2FA9455057A1}"/>
    <hyperlink ref="AC208" r:id="rId740" xr:uid="{27541A19-739B-4482-A840-068A0AB35EDA}"/>
    <hyperlink ref="AD208" r:id="rId741" xr:uid="{C3B01FAB-B8EC-4180-9241-5347717E5C35}"/>
    <hyperlink ref="AE208" r:id="rId742" xr:uid="{A9C7FD75-C06F-49E4-90B1-D41679DDFEF1}"/>
    <hyperlink ref="AF208" r:id="rId743" xr:uid="{BAB1EF48-CC85-443A-9062-FA36C2B39C33}"/>
    <hyperlink ref="AC209" r:id="rId744" xr:uid="{582EC284-C42D-4057-8AA2-B51DC768CEA1}"/>
    <hyperlink ref="AF209" r:id="rId745" xr:uid="{A144BC72-20BB-4861-A41E-9F04267D095F}"/>
    <hyperlink ref="AC210" r:id="rId746" xr:uid="{540AF3C5-CDE2-40B6-B4CF-84F508FBEBC1}"/>
    <hyperlink ref="AD210" r:id="rId747" xr:uid="{9518426E-36C9-4035-9EAC-D8DC77889ECB}"/>
    <hyperlink ref="AE210" r:id="rId748" xr:uid="{11FC52CB-0748-471C-B16B-2CF3B125C809}"/>
    <hyperlink ref="AF210" r:id="rId749" xr:uid="{2EA870A1-EABB-4579-94D1-AE2682DB7FA4}"/>
    <hyperlink ref="AC211" r:id="rId750" xr:uid="{A5FE4915-BF11-4156-80E9-386C767B2DFC}"/>
    <hyperlink ref="AD211" r:id="rId751" xr:uid="{1A8BB781-DEED-4E11-A221-8E431B74F5F7}"/>
    <hyperlink ref="AE211" r:id="rId752" xr:uid="{23854DD2-DD3B-4D1B-B32F-A7EB40A04D60}"/>
    <hyperlink ref="AF211" r:id="rId753" xr:uid="{4EBC4750-F796-4F53-8C17-024F41370006}"/>
    <hyperlink ref="AC212" r:id="rId754" xr:uid="{02AC92F0-C43C-4EBE-B042-7054DE2A04E1}"/>
    <hyperlink ref="AD212" r:id="rId755" xr:uid="{070B9F56-5E32-4C42-80E8-D34DA82108C8}"/>
    <hyperlink ref="AE212" r:id="rId756" xr:uid="{9B534296-8517-4186-A4EA-63889D37FBAF}"/>
    <hyperlink ref="AF212" r:id="rId757" xr:uid="{B6D08B18-B76A-49E1-8701-5A42774BA7FF}"/>
    <hyperlink ref="AC213" r:id="rId758" xr:uid="{6B695449-219C-4491-98B5-DB201EBEA59D}"/>
    <hyperlink ref="AD213" r:id="rId759" xr:uid="{E5829F55-23C4-49C5-8C9F-A6E84B8BF56D}"/>
    <hyperlink ref="AE213" r:id="rId760" xr:uid="{1593A53C-1285-4EA1-9955-4D9765BAB5F4}"/>
    <hyperlink ref="AF213" r:id="rId761" xr:uid="{AB8A1BCB-0193-4252-B012-F9DB901118A8}"/>
    <hyperlink ref="AC214" r:id="rId762" xr:uid="{A6BE9F8F-B3CD-406E-843A-2252A5C26BAD}"/>
    <hyperlink ref="AD214" r:id="rId763" xr:uid="{C7AAF31C-A37B-485E-A974-D6E94240847D}"/>
    <hyperlink ref="AE214" r:id="rId764" xr:uid="{1768F2C8-9C1E-4C1D-A40C-5D92DB968EA2}"/>
    <hyperlink ref="AF214" r:id="rId765" xr:uid="{6D4955D5-E816-4FAA-8B63-B0C702477709}"/>
    <hyperlink ref="AC215" r:id="rId766" xr:uid="{C98EA3C3-D663-4EEF-BEE5-E1FDF4981899}"/>
    <hyperlink ref="AD215" r:id="rId767" xr:uid="{9FEE5D72-BF0E-460C-A9C7-677B989C7002}"/>
    <hyperlink ref="AE215" r:id="rId768" xr:uid="{A525554F-21BC-4FF7-B278-21EE846EEE7B}"/>
    <hyperlink ref="AF215" r:id="rId769" xr:uid="{1EAE4562-B708-4DCF-9DBE-0D8CD2CF9009}"/>
    <hyperlink ref="AC216" r:id="rId770" xr:uid="{B25977BB-6051-4352-9AB5-10ABF5977A70}"/>
    <hyperlink ref="AD216" r:id="rId771" xr:uid="{C4A2FF2A-6B2A-4E5D-9945-F84577A97975}"/>
    <hyperlink ref="AE216" r:id="rId772" xr:uid="{22CEC4E6-5503-4583-A4F8-D17AED5B5B62}"/>
    <hyperlink ref="AF216" r:id="rId773" xr:uid="{3FF5DCEB-4DB5-4732-8BEB-0487296AC12B}"/>
    <hyperlink ref="AC217" r:id="rId774" xr:uid="{C1EA6B90-9388-4805-B5A9-AC00AD6F3F6E}"/>
    <hyperlink ref="AD217" r:id="rId775" xr:uid="{E1F3BA63-1BD5-4728-8172-E343EDFFC9C3}"/>
    <hyperlink ref="AF217" r:id="rId776" xr:uid="{2796C54B-8020-4CDF-93DD-8A868A593861}"/>
    <hyperlink ref="AC218" r:id="rId777" xr:uid="{81BB2EB2-DD4A-4526-9F48-990D12B8AFD4}"/>
    <hyperlink ref="AD218" r:id="rId778" xr:uid="{5A248AD8-90DA-4F9B-8502-6EA240C6CA66}"/>
    <hyperlink ref="AE218" r:id="rId779" xr:uid="{E464490C-9255-4882-A273-D8051C001B04}"/>
    <hyperlink ref="AF218" r:id="rId780" xr:uid="{68DECCF5-ED16-4315-A035-291C56A77755}"/>
    <hyperlink ref="AC219" r:id="rId781" xr:uid="{E4A7C078-443C-4218-BB52-D36C5103B8EA}"/>
    <hyperlink ref="AD219" r:id="rId782" xr:uid="{545F8560-5766-49CF-BDDF-F04821A460F2}"/>
    <hyperlink ref="AE219" r:id="rId783" xr:uid="{557E0566-9603-4855-8E65-DE506FFCC70D}"/>
    <hyperlink ref="AF219" r:id="rId784" xr:uid="{A7F7026B-B8A1-4B64-93CF-C48FAEFBA117}"/>
    <hyperlink ref="AC220" r:id="rId785" xr:uid="{51E2CFBB-7735-4E5A-92B6-5E3F85458294}"/>
    <hyperlink ref="AD220" r:id="rId786" xr:uid="{D430ECB2-8B74-457A-826C-AB01A9FA3B1F}"/>
    <hyperlink ref="AE220" r:id="rId787" xr:uid="{AAD9F47B-A5DD-4DD1-900B-51DA177FD833}"/>
    <hyperlink ref="AF220" r:id="rId788" xr:uid="{9D6E1210-1082-480A-BC62-88AF9EEF3E4E}"/>
    <hyperlink ref="AC221" r:id="rId789" xr:uid="{7CDC891F-0A2F-4EDB-B9CB-3B62FF6AD86A}"/>
    <hyperlink ref="AD221" r:id="rId790" xr:uid="{EB3C11E7-F577-4B58-A540-CB7EE005403F}"/>
    <hyperlink ref="AE221" r:id="rId791" xr:uid="{DC7A2CBC-FC52-448A-9A51-57D28C032F4F}"/>
    <hyperlink ref="AF221" r:id="rId792" xr:uid="{F165C8EF-A6EA-406B-9937-DCECBD2D40E6}"/>
    <hyperlink ref="AC222" r:id="rId793" xr:uid="{22D15624-9453-4AEE-BD7B-9C736461B9C4}"/>
    <hyperlink ref="AD222" r:id="rId794" xr:uid="{746F370A-8BA0-489C-BD25-B360D96A583C}"/>
    <hyperlink ref="AC223" r:id="rId795" xr:uid="{59468372-D12F-4FB1-BF98-07298E06ECA2}"/>
    <hyperlink ref="AD223" r:id="rId796" xr:uid="{F091CD99-38A2-41E8-B6E7-B15F9D18E0B7}"/>
    <hyperlink ref="AE223" r:id="rId797" xr:uid="{D907E6C0-6AB3-4CD4-B87D-044E42FF4186}"/>
    <hyperlink ref="AF223" r:id="rId798" xr:uid="{EA872532-0312-4361-8155-1042944F95F8}"/>
    <hyperlink ref="AC224" r:id="rId799" xr:uid="{B55A21DE-BE17-4341-BE30-9BB14C3B578A}"/>
    <hyperlink ref="AD224" r:id="rId800" xr:uid="{2C0E8BFC-0720-4D6E-8000-B342F1327804}"/>
    <hyperlink ref="AE224" r:id="rId801" xr:uid="{DEB8FBDE-C698-4EA1-86F4-84BAAE74362E}"/>
    <hyperlink ref="AF224" r:id="rId802" xr:uid="{144471A2-FA58-440B-8294-63D2AD37C2A2}"/>
    <hyperlink ref="AC225" r:id="rId803" xr:uid="{3A04A59F-B0A9-49D3-A2E4-574A8FA075EB}"/>
    <hyperlink ref="AD225" r:id="rId804" xr:uid="{5BBDA7F1-40DF-4A27-BF3F-EB11F64B2CC9}"/>
    <hyperlink ref="AF225" r:id="rId805" xr:uid="{E941B340-C060-461C-B3D8-F9D4F1A8052E}"/>
    <hyperlink ref="AC226" r:id="rId806" xr:uid="{2DF99ED9-4572-4674-ADB6-F79E16200F64}"/>
    <hyperlink ref="AD226" r:id="rId807" xr:uid="{7CE75CA5-7D8A-4EB9-9318-B2E67D44349C}"/>
    <hyperlink ref="AE226" r:id="rId808" xr:uid="{00621F18-5278-43EC-88B8-768553C7F88F}"/>
    <hyperlink ref="AF226" r:id="rId809" xr:uid="{7B7F8BB5-351C-41BC-82BC-41D53CB2A301}"/>
    <hyperlink ref="AC227" r:id="rId810" xr:uid="{86F699A9-E3AA-42DF-9D26-5F00DDB9B70C}"/>
    <hyperlink ref="AD227" r:id="rId811" xr:uid="{CC2250E1-D02B-4D7C-BAF8-E8F3EF782716}"/>
    <hyperlink ref="AE227" r:id="rId812" xr:uid="{875CA8BF-D1F7-40C1-9131-C0149AB5B693}"/>
    <hyperlink ref="AF227" r:id="rId813" xr:uid="{0C794466-88D3-4158-8F4E-2619FFB4C269}"/>
    <hyperlink ref="AC228" r:id="rId814" xr:uid="{2FBF2117-B342-462E-B368-52F03F1EDCDE}"/>
    <hyperlink ref="AD228" r:id="rId815" xr:uid="{90A571B3-C2C5-4EC7-BC9B-50D8F056BD0C}"/>
    <hyperlink ref="AE228" r:id="rId816" xr:uid="{B23B1139-3C7F-413C-BF8E-255F235940CF}"/>
    <hyperlink ref="AF228" r:id="rId817" xr:uid="{8DFFCECB-372A-44ED-8B3A-0B9F91FF3504}"/>
    <hyperlink ref="AC229" r:id="rId818" xr:uid="{F3EAB480-7512-44E4-8A21-8BEB1B8230B8}"/>
    <hyperlink ref="AD229" r:id="rId819" xr:uid="{CEFE840F-0949-485C-BC75-C1ABF3579012}"/>
    <hyperlink ref="AE229" r:id="rId820" xr:uid="{C329C6DF-94B3-4D1F-B46B-98BC315CEC3A}"/>
    <hyperlink ref="AF229" r:id="rId821" xr:uid="{1824FB9D-A861-4333-AC22-6435F3ABF812}"/>
    <hyperlink ref="AC230" r:id="rId822" xr:uid="{3ABBC42B-134D-4F16-8803-113F72769701}"/>
    <hyperlink ref="AD230" r:id="rId823" xr:uid="{C67CD5A0-CB04-498A-8021-0CEA0304863C}"/>
    <hyperlink ref="AE230" r:id="rId824" xr:uid="{4D98FCB1-2FFC-49FB-BD8A-B1D6E9365683}"/>
    <hyperlink ref="AF230" r:id="rId825" xr:uid="{45C53E48-8967-4D69-AB29-29A9B03F0970}"/>
    <hyperlink ref="AC231" r:id="rId826" xr:uid="{CAA94B3E-385B-4D7B-A375-DC47D4AC5D04}"/>
    <hyperlink ref="AD231" r:id="rId827" xr:uid="{BCB02B39-911D-48E4-B651-9ECC4ABBB9D9}"/>
    <hyperlink ref="AE231" r:id="rId828" xr:uid="{BF3CA0D2-3ADC-456D-9064-4F1D7F397E14}"/>
    <hyperlink ref="AC232" r:id="rId829" xr:uid="{27DA4241-F0C8-47D3-81DC-AE68BE117620}"/>
    <hyperlink ref="AD232" r:id="rId830" xr:uid="{1C79D8D4-02CF-4673-BE9C-30D74895E07A}"/>
    <hyperlink ref="AF232" r:id="rId831" xr:uid="{D331128F-D027-4D6B-A999-80B6BFBF3558}"/>
    <hyperlink ref="A234" r:id="rId832" xr:uid="{1CF88F36-52F4-43D1-B59B-E2FAF3FB0FA8}"/>
    <hyperlink ref="AC234" r:id="rId833" xr:uid="{29D46779-F61A-4B9E-83E5-DA8890C60D5B}"/>
    <hyperlink ref="AD234" r:id="rId834" xr:uid="{3A190364-46AC-45B4-9A65-A83FCDBB7D7C}"/>
    <hyperlink ref="AE234" r:id="rId835" xr:uid="{00266F98-7F56-4196-B117-8C3E7A9FFE21}"/>
    <hyperlink ref="AF234" r:id="rId836" xr:uid="{4ED94651-5F25-4D0B-963F-6EE366C58F6E}"/>
    <hyperlink ref="AC235" r:id="rId837" xr:uid="{0E87E1D2-49F6-46BB-8B32-22A86AE309C4}"/>
    <hyperlink ref="AD235" r:id="rId838" xr:uid="{C2E1D733-EADF-4DD3-BB75-DF6335BED8F5}"/>
    <hyperlink ref="AE235" r:id="rId839" xr:uid="{149361D7-3863-463A-8138-0C3658C078CF}"/>
    <hyperlink ref="AF235" r:id="rId840" xr:uid="{CCB75A27-C937-4814-A187-2C808565AC71}"/>
    <hyperlink ref="AC236" r:id="rId841" xr:uid="{1D21C087-6DF6-4CA4-99EB-9327C0310A65}"/>
    <hyperlink ref="AD236" r:id="rId842" xr:uid="{DD5BA3D9-52FA-436F-9DC1-0CAC8291D849}"/>
    <hyperlink ref="AE236" r:id="rId843" xr:uid="{FA12EE31-C654-4555-9C53-7B5F06D8B333}"/>
    <hyperlink ref="AF236" r:id="rId844" xr:uid="{BDEEF6AE-293D-4035-9CB2-BE0B59AAF96A}"/>
    <hyperlink ref="AC237" r:id="rId845" xr:uid="{78029036-F348-4584-AD71-4FE261E704FA}"/>
    <hyperlink ref="AD237" r:id="rId846" xr:uid="{B94A628C-F636-46DA-84F2-AFD66770CF65}"/>
    <hyperlink ref="AE237" r:id="rId847" xr:uid="{87317512-E104-4DF3-A5DB-558094D7FCFE}"/>
    <hyperlink ref="AF237" r:id="rId848" xr:uid="{D1254C25-06E3-4F9F-AFCA-9AF616E213E1}"/>
    <hyperlink ref="AC238" r:id="rId849" xr:uid="{95561142-592F-4A3F-97A9-5576699397AE}"/>
    <hyperlink ref="AE238" r:id="rId850" xr:uid="{A99B29B6-756C-4160-9B0B-20F3B1BB45C8}"/>
    <hyperlink ref="AF238" r:id="rId851" xr:uid="{3C775883-C390-4417-A787-D7B75B78754A}"/>
    <hyperlink ref="AC239" r:id="rId852" xr:uid="{2388FB90-30A8-4FF0-9685-00523CE52262}"/>
    <hyperlink ref="AD239" r:id="rId853" xr:uid="{358F6948-7F09-4598-8E81-1823A1972368}"/>
    <hyperlink ref="AC240" r:id="rId854" xr:uid="{5A5D6CB9-0AEE-4FAF-8B2F-0BA1C8E0906D}"/>
    <hyperlink ref="AD240" r:id="rId855" xr:uid="{C8F93F1C-7A2A-46BC-A980-3CBFF8B1575A}"/>
    <hyperlink ref="AE240" r:id="rId856" xr:uid="{30EB6800-5202-416F-B5C1-70EF2A84C5FD}"/>
    <hyperlink ref="AF240" r:id="rId857" xr:uid="{85BE6CE1-F11A-48E3-9B8E-5F045477B02F}"/>
    <hyperlink ref="AC241" r:id="rId858" xr:uid="{5AEC483F-8F46-4B6E-A7F3-FB4D7CEDA76B}"/>
    <hyperlink ref="AD241" r:id="rId859" xr:uid="{8947942D-FF9D-4002-AEDB-40F171102763}"/>
    <hyperlink ref="AE241" r:id="rId860" xr:uid="{6BDAA520-FB28-4927-8E27-98B02284830B}"/>
    <hyperlink ref="AC242" r:id="rId861" xr:uid="{91AC8B74-4E70-4D1E-B6DB-79D550A7F524}"/>
    <hyperlink ref="AD242" r:id="rId862" xr:uid="{A150C589-4788-46F9-AD6E-882EDB67E785}"/>
    <hyperlink ref="AE242" r:id="rId863" xr:uid="{4921B223-F150-417C-9EC3-6F52C49EA2EB}"/>
    <hyperlink ref="AF242" r:id="rId864" xr:uid="{B1C375C3-2A0A-46E3-B3A5-2A90FBC0EC56}"/>
    <hyperlink ref="AC243" r:id="rId865" xr:uid="{B1849C30-4D93-4187-A827-709E42888822}"/>
    <hyperlink ref="AD243" r:id="rId866" xr:uid="{2D36A366-AB8A-4E89-9BAB-4793590EB8CE}"/>
    <hyperlink ref="AE243" r:id="rId867" xr:uid="{D5BFD37E-13A0-47A4-8015-4AC2EDBDD2EC}"/>
    <hyperlink ref="AF243" r:id="rId868" xr:uid="{94346EAC-2DAF-4A79-ACF7-21B2E03C9378}"/>
    <hyperlink ref="AC244" r:id="rId869" xr:uid="{E71AF7BC-F166-4A53-97A4-F4D8B6E3538E}"/>
    <hyperlink ref="AD244" r:id="rId870" xr:uid="{446B1DA7-8159-4F89-9AD8-B4F792472905}"/>
    <hyperlink ref="AE244" r:id="rId871" xr:uid="{DA340C73-1CF4-47C6-9850-A70C1F9E6D12}"/>
    <hyperlink ref="AF244" r:id="rId872" xr:uid="{53C9AF5D-31E9-4D73-B59E-9785054B67DD}"/>
    <hyperlink ref="AC245" r:id="rId873" xr:uid="{9F01B573-9E2B-4918-B397-EA6F0E5F921F}"/>
    <hyperlink ref="AD245" r:id="rId874" xr:uid="{05194F7E-0E0E-4396-80A2-411D72422796}"/>
    <hyperlink ref="AE245" r:id="rId875" xr:uid="{F297F5F2-8D75-4CDA-9AE0-E4C112757559}"/>
    <hyperlink ref="AF245" r:id="rId876" xr:uid="{B4991A94-68F0-43AB-94AB-536B508C2F1C}"/>
    <hyperlink ref="AC246" r:id="rId877" xr:uid="{AF746AE4-D1A9-4968-8198-07F4AAD76B33}"/>
    <hyperlink ref="AD246" r:id="rId878" xr:uid="{715C39A9-2E7F-4BD7-9EA9-E0214C9D0ECE}"/>
    <hyperlink ref="AE246" r:id="rId879" xr:uid="{BEB7B7F1-78F4-4459-AAFE-B6DC3DC16AAB}"/>
    <hyperlink ref="AF246" r:id="rId880" xr:uid="{0C8A0823-C49F-453F-8B26-84C6CEE00167}"/>
    <hyperlink ref="AC247" r:id="rId881" xr:uid="{66550CAB-D928-4D8F-B6BD-B37956A7436B}"/>
    <hyperlink ref="AD247" r:id="rId882" xr:uid="{613150C2-311D-40F1-A838-559ABE7ED857}"/>
    <hyperlink ref="AE247" r:id="rId883" xr:uid="{E43B0C1C-2E48-4AFB-81F2-2B4C37CE4A37}"/>
    <hyperlink ref="AF247" r:id="rId884" xr:uid="{49524DEF-921E-4BEF-8BF6-F55362E5876C}"/>
    <hyperlink ref="AC248" r:id="rId885" xr:uid="{F2039F1C-E110-4C63-B269-9AECC8A67F0A}"/>
    <hyperlink ref="AD248" r:id="rId886" xr:uid="{D5819835-5311-4D34-BCF6-7FA2820E4E7D}"/>
    <hyperlink ref="AE248" r:id="rId887" xr:uid="{81979E8A-3AF4-46C6-B687-DF16D3895A87}"/>
    <hyperlink ref="AF248" r:id="rId888" xr:uid="{310A4533-73E0-495D-9945-41DD8D9FF202}"/>
    <hyperlink ref="AC249" r:id="rId889" xr:uid="{CE816606-447D-4C3B-8C7C-9E934203A44A}"/>
    <hyperlink ref="AD249" r:id="rId890" xr:uid="{0949D0A1-EAA9-44BE-B990-5160553B2141}"/>
    <hyperlink ref="AE249" r:id="rId891" xr:uid="{AE1A7BE2-907F-4FC0-80AA-9065C0797576}"/>
    <hyperlink ref="AF249" r:id="rId892" xr:uid="{6FB2C355-A4DD-4B69-95F7-55982DEFD673}"/>
    <hyperlink ref="AC250" r:id="rId893" xr:uid="{1EE3ED66-AA31-4BC4-A4D1-3ED7F6258697}"/>
    <hyperlink ref="AD250" r:id="rId894" xr:uid="{5FE5AC8A-4FCA-4A6D-A010-1803934A7826}"/>
    <hyperlink ref="AE250" r:id="rId895" xr:uid="{5EDE4127-554F-43AE-835F-F7655747E68A}"/>
    <hyperlink ref="AC251" r:id="rId896" xr:uid="{F557F13D-695A-4037-A9E8-12D146675C17}"/>
    <hyperlink ref="AD251" r:id="rId897" xr:uid="{27A1A7F3-1DBC-4355-90A2-244B854592F8}"/>
    <hyperlink ref="AE251" r:id="rId898" xr:uid="{88382B28-B818-4573-96FD-FE71318CDF0F}"/>
    <hyperlink ref="AF251" r:id="rId899" xr:uid="{9DC8A8AC-F07D-4680-84E1-0DAB12F0EB2F}"/>
    <hyperlink ref="AC252" r:id="rId900" xr:uid="{E3F72211-12B9-4A53-82F0-D03E5D38AEAB}"/>
    <hyperlink ref="AD252" r:id="rId901" xr:uid="{EA746B3D-12A7-425B-B285-6B33CA43F563}"/>
    <hyperlink ref="AE252" r:id="rId902" xr:uid="{93F3E06C-05BB-4AF0-9B42-51DE447EBDF4}"/>
    <hyperlink ref="AF252" r:id="rId903" xr:uid="{F9593994-B867-4943-A159-B3FA1B795772}"/>
    <hyperlink ref="AC253" r:id="rId904" xr:uid="{523781AF-C3DE-4C59-9DF1-5D6D321925E1}"/>
    <hyperlink ref="AC254" r:id="rId905" xr:uid="{B1F71AEF-1189-41D5-936D-697A1C8CB713}"/>
    <hyperlink ref="AD254" r:id="rId906" xr:uid="{95F0104E-01FD-42B6-9480-6C22A3E3050E}"/>
    <hyperlink ref="AE254" r:id="rId907" xr:uid="{6D8C3D0D-3AB9-4185-971A-65497AA2C1CA}"/>
    <hyperlink ref="AC255" r:id="rId908" xr:uid="{C82CDE2F-CB87-4A49-B3C1-3B658E4FE6D9}"/>
    <hyperlink ref="AD255" r:id="rId909" xr:uid="{FF6843B0-1A2E-4C5B-AC2E-EC82765DC42D}"/>
    <hyperlink ref="AF255" r:id="rId910" xr:uid="{4A3DF3E9-4C97-4F01-8954-0A4C9336A01B}"/>
    <hyperlink ref="AC256" r:id="rId911" xr:uid="{31299EC4-473A-4F0D-BB6F-982E0FF15316}"/>
    <hyperlink ref="AD256" r:id="rId912" xr:uid="{9543FDEC-9663-4904-81A1-7F2B592CBBE5}"/>
    <hyperlink ref="AE256" r:id="rId913" xr:uid="{75AE13AD-E4B7-4083-84C0-8B55C7C50971}"/>
    <hyperlink ref="AF256" r:id="rId914" xr:uid="{4B695DE3-3D03-42EA-8FD1-3C13E01ECA01}"/>
    <hyperlink ref="A257" r:id="rId915" xr:uid="{9FCC711A-CE55-4482-93D8-A5DE9CE1D748}"/>
    <hyperlink ref="AC257" r:id="rId916" xr:uid="{6C469C0A-5368-4420-B9D5-6B59F3EC989D}"/>
    <hyperlink ref="AD257" r:id="rId917" xr:uid="{32DDAC47-A24E-4914-B7AF-F90118C87FFD}"/>
    <hyperlink ref="AE257" r:id="rId918" xr:uid="{900E0C66-64BB-414C-83CC-380650723806}"/>
    <hyperlink ref="AF257" r:id="rId919" xr:uid="{7B3F16C4-316F-4617-B3D3-F1D4ADF81112}"/>
    <hyperlink ref="AC258" r:id="rId920" xr:uid="{5569B89D-0BB6-4B64-AC46-FC5D2F1568D8}"/>
    <hyperlink ref="AC259" r:id="rId921" xr:uid="{0FBE54B6-3AD7-404F-AAE5-B3FBBD41F6A6}"/>
    <hyperlink ref="AD259" r:id="rId922" xr:uid="{19B3A0A5-8FD6-4DA2-AF51-8561C42E2727}"/>
    <hyperlink ref="AE259" r:id="rId923" xr:uid="{D0F052F1-5963-41AE-9BD9-2D848B9612EC}"/>
    <hyperlink ref="AF259" r:id="rId924" xr:uid="{46C8C853-6892-44F9-B57F-0F0C46F72186}"/>
    <hyperlink ref="AC260" r:id="rId925" xr:uid="{4960A186-A628-4745-AFB6-FF4BB24ECB84}"/>
    <hyperlink ref="AD260" r:id="rId926" xr:uid="{C54E6358-8B81-4802-850D-DB52663E6299}"/>
    <hyperlink ref="AE260" r:id="rId927" xr:uid="{15FAB7ED-A104-453D-B1DF-F5A52DA661EB}"/>
    <hyperlink ref="AF260" r:id="rId928" xr:uid="{8648F6D4-C080-4596-B029-F80FA188A9CB}"/>
    <hyperlink ref="AC261" r:id="rId929" xr:uid="{B9DB9DA2-4912-4E15-AA37-FAA87945ED75}"/>
    <hyperlink ref="AD261" r:id="rId930" xr:uid="{A83B677A-926E-4651-8138-A04D51AACAFA}"/>
    <hyperlink ref="AF261" r:id="rId931" xr:uid="{6711CF01-DAB1-4BA2-A1A3-BF16FFD91AEE}"/>
    <hyperlink ref="AC262" r:id="rId932" xr:uid="{F70A93D4-1568-409D-91E8-885FED8D67A3}"/>
    <hyperlink ref="AD262" r:id="rId933" xr:uid="{746B4AEA-27E3-415D-ADB6-917B6C0AA25D}"/>
    <hyperlink ref="AE262" r:id="rId934" xr:uid="{95AD099D-03FC-40AB-B248-A361AAF52E08}"/>
    <hyperlink ref="AF262" r:id="rId935" xr:uid="{0EF4D9E7-E6E4-411F-B82A-4713426F645C}"/>
    <hyperlink ref="AD263" r:id="rId936" xr:uid="{EEE7FD93-5AE2-4611-B8D8-91810CECEDF6}"/>
    <hyperlink ref="AC264" r:id="rId937" xr:uid="{237377B3-FCD9-49C2-88F6-D910B4EABA06}"/>
    <hyperlink ref="AD264" r:id="rId938" xr:uid="{EDC3D967-22CE-45B7-8578-C0283343C316}"/>
    <hyperlink ref="AE264" r:id="rId939" xr:uid="{8310B411-4D4C-457F-BDA1-2F8105D54DE0}"/>
    <hyperlink ref="AF264" r:id="rId940" xr:uid="{05CD2942-A760-453D-8109-9FBD29C08E8B}"/>
    <hyperlink ref="AC265" r:id="rId941" xr:uid="{4A1891B0-92D7-465B-BCC4-CDDE0CAAF933}"/>
    <hyperlink ref="AD265" r:id="rId942" xr:uid="{E6F739CE-D06B-4B33-8CEE-0619E117E53E}"/>
    <hyperlink ref="AE265" r:id="rId943" xr:uid="{B40291E4-B58D-47D3-9F06-6B749CA62349}"/>
    <hyperlink ref="AF265" r:id="rId944" xr:uid="{6E0683B4-54CE-4794-97BF-2992F6F2CB59}"/>
    <hyperlink ref="AC266" r:id="rId945" xr:uid="{D5E776E1-C59B-4154-BC49-737DDFE861CA}"/>
    <hyperlink ref="AE266" r:id="rId946" xr:uid="{441CF073-DF06-40C0-B2DF-EB587E5DF9C4}"/>
    <hyperlink ref="AF266" r:id="rId947" xr:uid="{D2175342-C8D8-4E49-84BD-DE1511A3B0EA}"/>
    <hyperlink ref="AC267" r:id="rId948" xr:uid="{91EFF564-FB60-4A90-8B75-5BAFBB5C5FC6}"/>
    <hyperlink ref="AE267" r:id="rId949" xr:uid="{0DF4AFC5-C74A-405D-AF75-22B1C3CB57D7}"/>
    <hyperlink ref="AF267" r:id="rId950" xr:uid="{E9859168-28DF-4FDE-BB70-07B3406AB20E}"/>
    <hyperlink ref="AC268" r:id="rId951" xr:uid="{401AD123-2067-428C-B0DC-B1CA34BA89E8}"/>
    <hyperlink ref="AD268" r:id="rId952" xr:uid="{73897D68-3502-4604-AC8D-75F7DE7D886B}"/>
    <hyperlink ref="AF268" r:id="rId953" xr:uid="{66FA99C9-4B4B-4E3A-8559-C2D189BEC46F}"/>
    <hyperlink ref="AC269" r:id="rId954" xr:uid="{ACCB55F9-C140-4A55-83B8-D91325B1992B}"/>
    <hyperlink ref="AD269" r:id="rId955" xr:uid="{FA8A3E45-3DFD-40AE-842B-627B0B5C446D}"/>
    <hyperlink ref="AF269" r:id="rId956" xr:uid="{616E6746-DF43-4814-802D-153E28309203}"/>
    <hyperlink ref="A270" r:id="rId957" xr:uid="{A6C993B2-8D38-4083-8E81-670F9FFE3BAF}"/>
    <hyperlink ref="AC270" r:id="rId958" xr:uid="{7EE1939C-4F99-49EA-80D0-F078814C58FB}"/>
    <hyperlink ref="AD270" r:id="rId959" xr:uid="{6B06AB74-C156-4497-9E04-44DD78C99CBF}"/>
    <hyperlink ref="AC271" r:id="rId960" xr:uid="{28928026-8BE6-4826-9DF0-4117F61ECD4A}"/>
    <hyperlink ref="AD271" r:id="rId961" xr:uid="{D0FA2E7D-E851-4DDD-8F2E-86E9D0696AEE}"/>
    <hyperlink ref="AE271" r:id="rId962" xr:uid="{6FB04D70-B4FB-4660-B879-525399D6DCD4}"/>
    <hyperlink ref="AF271" r:id="rId963" xr:uid="{2B61DB18-DCCE-425A-8F91-99F65D93D098}"/>
    <hyperlink ref="AC272" r:id="rId964" xr:uid="{24AF2F18-98E6-4153-83C5-94880AC56595}"/>
    <hyperlink ref="AD272" r:id="rId965" xr:uid="{6AD7CE39-86C6-463F-87FE-675B9F73E024}"/>
    <hyperlink ref="AE272" r:id="rId966" xr:uid="{5A9AB5BB-37DC-4602-887C-C79FA5ECEB50}"/>
    <hyperlink ref="AF272" r:id="rId967" xr:uid="{410A289B-3F0C-4AD2-B57B-DCA5911830B9}"/>
    <hyperlink ref="AC273" r:id="rId968" xr:uid="{7880D1C5-DF51-4E9C-B3CA-C153E9630748}"/>
    <hyperlink ref="AD273" r:id="rId969" xr:uid="{FE922CC4-7743-48C7-BF54-DF416D610971}"/>
    <hyperlink ref="AE273" r:id="rId970" xr:uid="{25791F93-4169-4123-8026-B76249C40B34}"/>
    <hyperlink ref="AF273" r:id="rId971" xr:uid="{315EFB42-9FB3-4EEF-8186-E015303BFBB7}"/>
    <hyperlink ref="AC274" r:id="rId972" xr:uid="{371C9000-2EE3-4B00-AD4E-2219627AB594}"/>
    <hyperlink ref="AD274" r:id="rId973" xr:uid="{D3E4FC96-1349-4B2A-A93A-0D077BA8115F}"/>
    <hyperlink ref="AE274" r:id="rId974" xr:uid="{6E33032C-E80E-4848-892A-93FDF4650DC4}"/>
    <hyperlink ref="AF274" r:id="rId975" xr:uid="{4339CD6E-22FA-413F-87A2-6CA02C3E528A}"/>
    <hyperlink ref="AC275" r:id="rId976" xr:uid="{CAE0FF1D-76D1-40D4-A8B0-F9FA747E097A}"/>
    <hyperlink ref="AD275" r:id="rId977" xr:uid="{2F5EFE60-C8CD-4B27-A0A2-51384719DFC1}"/>
    <hyperlink ref="AE275" r:id="rId978" xr:uid="{22C09F65-E7AF-4627-8EA0-E75453EB6FE9}"/>
    <hyperlink ref="AF275" r:id="rId979" xr:uid="{1A8F15CD-9CE3-416A-A090-58D68396F04D}"/>
    <hyperlink ref="AC276" r:id="rId980" xr:uid="{52EF9AAE-F75B-4AAE-98AE-176CADDEEE66}"/>
    <hyperlink ref="AD276" r:id="rId981" xr:uid="{DA80F9DA-00B2-42D4-92A4-7DAA816127AD}"/>
    <hyperlink ref="AE276" r:id="rId982" xr:uid="{668F7938-462B-4C43-AA13-49D76A323544}"/>
    <hyperlink ref="AF276" r:id="rId983" xr:uid="{7A5F1323-CF76-4CDB-AA5B-138E22F573F4}"/>
    <hyperlink ref="AC277" r:id="rId984" location="/" xr:uid="{EE8522FC-A844-4A47-9567-C95278E402C6}"/>
    <hyperlink ref="AD277" r:id="rId985" xr:uid="{F191F750-CA8F-48F7-86BC-717030626578}"/>
    <hyperlink ref="AF277" r:id="rId986" xr:uid="{099DD422-D5A3-4083-87D4-3354D896C637}"/>
    <hyperlink ref="AC278" r:id="rId987" xr:uid="{6704D387-6AD9-47DA-B7AF-FCECB8CFB9F1}"/>
    <hyperlink ref="AD278" r:id="rId988" xr:uid="{988D0C1F-D16E-40DB-B396-4BC4977E2480}"/>
    <hyperlink ref="AE278" r:id="rId989" xr:uid="{156C2B9B-DD23-4D21-BAC4-BC272E45DDDF}"/>
    <hyperlink ref="AF278" r:id="rId990" xr:uid="{68A6C42E-48F8-4C94-9F5F-3D53E90A0636}"/>
    <hyperlink ref="AC279" r:id="rId991" xr:uid="{D8DB3A98-49FB-4B9A-934A-D78B3A4B7BE9}"/>
    <hyperlink ref="AD279" r:id="rId992" xr:uid="{17B3B5B2-2996-4AA7-A1D9-930C05AB1E2A}"/>
    <hyperlink ref="AE279" r:id="rId993" xr:uid="{1581085A-50B1-42B8-8078-E4EFE67B83E6}"/>
    <hyperlink ref="AF279" r:id="rId994" xr:uid="{711D1E11-C17D-4E2B-ACE5-D5ACCBD82697}"/>
    <hyperlink ref="AC280" r:id="rId995" xr:uid="{4E06987C-002A-452E-9FC5-EE7D5C5B95A7}"/>
    <hyperlink ref="AD280" r:id="rId996" xr:uid="{DD24864A-00D7-4421-9B12-13F897973B68}"/>
    <hyperlink ref="AE280" r:id="rId997" xr:uid="{2D204A4E-B585-4810-8338-078E647F0D5E}"/>
    <hyperlink ref="AF280" r:id="rId998" xr:uid="{03F83B0A-9828-4A45-8E45-E09EC73D940D}"/>
    <hyperlink ref="AC281" r:id="rId999" xr:uid="{A17F6D0B-B7D0-4D26-AB61-5401B41E93B2}"/>
    <hyperlink ref="AD281" r:id="rId1000" xr:uid="{DB857A3D-7C78-4902-9BF5-1660E3F9B1BE}"/>
    <hyperlink ref="AE281" r:id="rId1001" xr:uid="{67ACCCFF-6797-42C1-9F6C-9DF547B67C08}"/>
    <hyperlink ref="AF281" r:id="rId1002" xr:uid="{67FC70C8-A1D1-4729-BA1B-FD4AFE4067AC}"/>
    <hyperlink ref="AC282" r:id="rId1003" xr:uid="{933456DC-355C-4FAE-BB14-280BBCC16E1A}"/>
    <hyperlink ref="AD282" r:id="rId1004" xr:uid="{928ACF24-2F7A-4B2B-B165-DE70BE3DDBF3}"/>
    <hyperlink ref="AE282" r:id="rId1005" xr:uid="{174BF6F1-D25D-43FF-9383-65497F0165A2}"/>
    <hyperlink ref="AF282" r:id="rId1006" xr:uid="{175A1593-301A-4292-A0FF-EF5D575B9102}"/>
    <hyperlink ref="AC283" r:id="rId1007" xr:uid="{99DC2A9D-2038-481C-94E3-FB0C2A363166}"/>
    <hyperlink ref="AD283" r:id="rId1008" xr:uid="{B519B33A-11E1-46B4-9F3C-1F02D49C7AA0}"/>
    <hyperlink ref="AE283" r:id="rId1009" xr:uid="{5439FB8D-3AED-462E-8EF1-A6246F529B05}"/>
    <hyperlink ref="AF283" r:id="rId1010" xr:uid="{B87F28FF-A700-42E5-9DCE-1CC38E408F06}"/>
    <hyperlink ref="AC284" r:id="rId1011" xr:uid="{BD68EADF-2260-4CCC-BE8E-F1DC3971044D}"/>
    <hyperlink ref="AD284" r:id="rId1012" xr:uid="{DFCC4F46-CC19-40B5-ACDA-4B0313494BDD}"/>
    <hyperlink ref="AE285" r:id="rId1013" xr:uid="{875EAD97-31E9-4BD5-9C1F-495C91C7CF0B}"/>
    <hyperlink ref="AF285" r:id="rId1014" xr:uid="{C4A1CFDA-5B82-4130-8B60-C908635004E3}"/>
    <hyperlink ref="AC286" r:id="rId1015" xr:uid="{A97B14F1-409D-4EF7-9EA5-82D5A1521284}"/>
    <hyperlink ref="AD286" r:id="rId1016" xr:uid="{F41E1DF5-4467-462A-8034-B4AEFC0FA07B}"/>
    <hyperlink ref="AE286" r:id="rId1017" xr:uid="{2B423659-4107-40FA-BDA0-BF653688CB81}"/>
    <hyperlink ref="AF286" r:id="rId1018" xr:uid="{D7C029A6-426B-453F-9628-C772C6E68434}"/>
    <hyperlink ref="AC287" r:id="rId1019" xr:uid="{ED133857-42E9-4FDE-875D-43C1B2CA86A2}"/>
    <hyperlink ref="AD287" r:id="rId1020" xr:uid="{2F6E5C22-68DC-4F53-84C2-9759F26B11E2}"/>
    <hyperlink ref="AF287" r:id="rId1021" xr:uid="{C1A10E3F-6B37-4199-9D84-9EB77A7A7C50}"/>
    <hyperlink ref="AC288" r:id="rId1022" xr:uid="{888886F7-B5B3-4201-A56B-2D72836B6C58}"/>
    <hyperlink ref="AD288" r:id="rId1023" xr:uid="{67925444-6622-4A3E-9DF9-DF7366EE7694}"/>
    <hyperlink ref="AE288" r:id="rId1024" xr:uid="{3EFAB78E-B2A3-40E0-82B2-E474D71B514D}"/>
    <hyperlink ref="AF288" r:id="rId1025" xr:uid="{88AAA7EA-D9C3-4A8B-BA44-0653F64C99AD}"/>
    <hyperlink ref="AC289" r:id="rId1026" xr:uid="{BCF2539B-4CD7-4476-A8D2-3FDEE5EBDD02}"/>
    <hyperlink ref="AF289" r:id="rId1027" xr:uid="{864FCB44-F33F-434A-8252-6C967C88D6C9}"/>
    <hyperlink ref="AC290" r:id="rId1028" xr:uid="{0DFB3971-315C-40FB-837B-C627C0C86818}"/>
    <hyperlink ref="AD290" r:id="rId1029" xr:uid="{8594C200-936E-401B-80E0-EC4C0E8648CF}"/>
    <hyperlink ref="AC291" r:id="rId1030" xr:uid="{E197527F-B9B8-4AED-9313-210AFDAA6178}"/>
    <hyperlink ref="AD291" r:id="rId1031" xr:uid="{210933E1-93E3-422C-B528-C7B7E863CBD6}"/>
    <hyperlink ref="AE291" r:id="rId1032" xr:uid="{361B1A51-E323-46E5-9869-3C4937CEA1A9}"/>
    <hyperlink ref="AF291" r:id="rId1033" xr:uid="{04F65638-8423-4A2D-B852-7584E73E6B25}"/>
    <hyperlink ref="AC292" r:id="rId1034" xr:uid="{8916DD78-800C-458D-9572-0E38FA82491D}"/>
    <hyperlink ref="AD292" r:id="rId1035" xr:uid="{1F939D02-DDF8-4FA8-9418-3E516BFB5215}"/>
    <hyperlink ref="AE292" r:id="rId1036" xr:uid="{FA5BF3A3-63F6-4D8C-A194-26330DD81CA9}"/>
    <hyperlink ref="AF292" r:id="rId1037" xr:uid="{A95A79CA-0D76-449A-9E30-8416F939A7C8}"/>
    <hyperlink ref="AC293" r:id="rId1038" xr:uid="{C3A8CDD1-F1E0-4DF7-8280-2C209EE054D7}"/>
    <hyperlink ref="AD293" r:id="rId1039" xr:uid="{6146F481-B4F7-422B-9C01-893262285F9C}"/>
    <hyperlink ref="AE293" r:id="rId1040" xr:uid="{F1A29952-46FC-4808-B0B7-E0014CF11CD2}"/>
    <hyperlink ref="AF293" r:id="rId1041" xr:uid="{6112DEAC-591F-4660-9353-148F8B418AFB}"/>
    <hyperlink ref="AD294" r:id="rId1042" xr:uid="{3D217556-EBEE-4EA0-9CA3-F8E477645891}"/>
    <hyperlink ref="AC295" r:id="rId1043" xr:uid="{17CB93CC-79B2-4613-A8F0-75C0979382DC}"/>
    <hyperlink ref="AD295" r:id="rId1044" xr:uid="{33FDD8B9-1E86-4F48-A7C4-CF890BBA13DA}"/>
    <hyperlink ref="AC296" r:id="rId1045" xr:uid="{79E41B95-C7BA-477F-BF19-4C873A57E520}"/>
    <hyperlink ref="AD296" r:id="rId1046" xr:uid="{F4C76968-95EB-41E4-A658-F4C8A7971614}"/>
    <hyperlink ref="AE296" r:id="rId1047" xr:uid="{A38D8B22-3740-4973-808E-22473BE45FAA}"/>
    <hyperlink ref="AF296" r:id="rId1048" xr:uid="{B26C9920-9CCF-4825-B445-D54031D90846}"/>
    <hyperlink ref="AC297" r:id="rId1049" xr:uid="{B8E680AE-BDD3-4FC7-87D0-C1439FD7C408}"/>
    <hyperlink ref="AD297" r:id="rId1050" xr:uid="{AAEF3970-FA70-4D1D-BB52-C4318060255A}"/>
    <hyperlink ref="AE297" r:id="rId1051" xr:uid="{F7E78414-D82A-46F1-A0F4-3CA98F663545}"/>
    <hyperlink ref="AF297" r:id="rId1052" xr:uid="{4FA79059-C397-4E8B-B73C-96FB68806187}"/>
    <hyperlink ref="AC298" r:id="rId1053" xr:uid="{3F04A516-D14D-4BBC-B70E-47CB8CA0A781}"/>
    <hyperlink ref="AD298" r:id="rId1054" xr:uid="{32B750A0-67D6-449B-B197-E2BFE261712C}"/>
    <hyperlink ref="AE298" r:id="rId1055" xr:uid="{E5D65037-0762-40DB-81D1-DB2A34EEB087}"/>
    <hyperlink ref="AF298" r:id="rId1056" xr:uid="{7EE297D6-1EF6-4C2C-8F5F-90E6E261F198}"/>
    <hyperlink ref="AC299" r:id="rId1057" xr:uid="{69AC2F6A-3675-41CF-BB1A-0E287D5B4E61}"/>
    <hyperlink ref="AD299" r:id="rId1058" xr:uid="{7A108441-43D5-497D-AC1A-B5F8BAB0D0E0}"/>
    <hyperlink ref="AC300" r:id="rId1059" xr:uid="{D38E342C-A250-44D7-B99A-2D88528FBE1A}"/>
    <hyperlink ref="AD300" r:id="rId1060" xr:uid="{BD050BB0-6F3A-4196-B4B1-8A20069F2569}"/>
    <hyperlink ref="AE300" r:id="rId1061" xr:uid="{A2D1B985-5535-4342-82EF-CC49120EE708}"/>
    <hyperlink ref="AF300" r:id="rId1062" xr:uid="{083BBE83-003D-488D-B6C9-C2EEB37500A1}"/>
    <hyperlink ref="AC301" r:id="rId1063" xr:uid="{D3D8855E-BEBC-421B-9091-C35C4D0DA97C}"/>
    <hyperlink ref="AD301" r:id="rId1064" xr:uid="{DEF75BB6-1A48-48FF-A318-65220A130A36}"/>
    <hyperlink ref="AE301" r:id="rId1065" xr:uid="{E73688BA-7F5A-408A-A575-98E8840B4BA2}"/>
    <hyperlink ref="AF301" r:id="rId1066" xr:uid="{AA80E4E9-622E-4BCB-B59F-5C8421279332}"/>
    <hyperlink ref="AC302" r:id="rId1067" xr:uid="{A9C3A887-24C9-4315-907F-FE8CD9933859}"/>
    <hyperlink ref="AD302" r:id="rId1068" xr:uid="{531E430C-8A0E-41CA-BC4D-6B8C30C4D53B}"/>
    <hyperlink ref="AE302" r:id="rId1069" xr:uid="{2889C549-4BE7-4656-A3A7-F3CEC660E3FB}"/>
    <hyperlink ref="AF302" r:id="rId1070" xr:uid="{E5A9783E-B005-4469-A6AE-CD55A723A3D2}"/>
    <hyperlink ref="AC303" r:id="rId1071" xr:uid="{B25C0249-1D77-4979-B813-DF0AA6BCB380}"/>
    <hyperlink ref="AD303" r:id="rId1072" xr:uid="{5D19E82E-6D77-44C7-BCF2-83E2A539FB0D}"/>
    <hyperlink ref="AE303" r:id="rId1073" xr:uid="{3F083327-305C-487B-8151-C79B379F9640}"/>
    <hyperlink ref="AF303" r:id="rId1074" xr:uid="{88EEC033-4F22-4B01-9CBE-3458DFCB69A0}"/>
    <hyperlink ref="AC304" r:id="rId1075" xr:uid="{4B4FC834-CA87-48D9-BE9E-A101733CD1ED}"/>
    <hyperlink ref="AD304" r:id="rId1076" xr:uid="{FDFFA160-BC49-4DE0-9228-1DAAFAAC6E99}"/>
    <hyperlink ref="AE304" r:id="rId1077" xr:uid="{ED44E17D-9A1B-459A-8145-B5A028C9C51C}"/>
    <hyperlink ref="AF304" r:id="rId1078" xr:uid="{E2766E13-8281-4E7F-9267-1FBF89EA3D68}"/>
    <hyperlink ref="AC305" r:id="rId1079" xr:uid="{B49BBF04-269D-4C97-9C40-D74416472906}"/>
    <hyperlink ref="AE305" r:id="rId1080" xr:uid="{29CBBC08-3E32-4547-9042-9E63876C386D}"/>
    <hyperlink ref="AF305" r:id="rId1081" xr:uid="{F385B30C-67E6-4176-ADC3-F4B17D91C024}"/>
    <hyperlink ref="AC306" r:id="rId1082" xr:uid="{5B48BFC8-B514-42D3-B850-1E3E8ECAC8A7}"/>
    <hyperlink ref="AD306" r:id="rId1083" xr:uid="{95DA5CDF-0656-4828-96E9-F3BFCD9F550F}"/>
    <hyperlink ref="AF306" r:id="rId1084" xr:uid="{8F524C03-4D1E-44C3-A524-CCB508B2DAEE}"/>
    <hyperlink ref="AC307" r:id="rId1085" xr:uid="{1E1B830D-51E4-4014-B2E6-4AD1686AB13B}"/>
    <hyperlink ref="AD307" r:id="rId1086" xr:uid="{3CF6D86C-9D4B-4F1C-8631-B5D09AC23016}"/>
    <hyperlink ref="AE307" r:id="rId1087" xr:uid="{5AD1BFB3-70E1-4480-8F01-802DFB70EC4D}"/>
    <hyperlink ref="AF307" r:id="rId1088" xr:uid="{CD1E51AA-D75E-4172-9D89-2924BBBCC3F6}"/>
    <hyperlink ref="AC308" r:id="rId1089" xr:uid="{FD3BE7C0-BA40-400B-ADFB-59851FF5AADD}"/>
    <hyperlink ref="AD308" r:id="rId1090" xr:uid="{4CCE9EB0-48E3-46D0-B514-206698B6F675}"/>
    <hyperlink ref="AE308" r:id="rId1091" xr:uid="{B3A5E8F8-1FE2-4A7A-939D-B751F88A57A3}"/>
    <hyperlink ref="AF308" r:id="rId1092" xr:uid="{6E6F7B86-242C-4F2A-A1D2-0B4315C59301}"/>
    <hyperlink ref="AC309" r:id="rId1093" xr:uid="{069B7289-5898-437F-A4BB-D88B24377ED0}"/>
    <hyperlink ref="AD309" r:id="rId1094" xr:uid="{266B57C7-EDC3-4FCE-B5ED-0695E074EADE}"/>
    <hyperlink ref="AE309" r:id="rId1095" xr:uid="{C1446E70-10ED-43B8-AA2C-55B616FA96F7}"/>
    <hyperlink ref="AF309" r:id="rId1096" xr:uid="{5786B359-DCE9-417E-A654-F124084ED528}"/>
    <hyperlink ref="AC310" r:id="rId1097" xr:uid="{055B87EE-5612-4CBB-94F4-BE431A672EC6}"/>
    <hyperlink ref="AD310" r:id="rId1098" xr:uid="{AB4FA263-41B3-495E-BADB-6BE07009E3F1}"/>
    <hyperlink ref="AE310" r:id="rId1099" xr:uid="{2EC55804-6AFA-4E6D-ADD2-A35F19C86C9D}"/>
    <hyperlink ref="AF310" r:id="rId1100" xr:uid="{E93416A9-9827-46C1-8874-2E6885CB70AB}"/>
    <hyperlink ref="AC311" r:id="rId1101" xr:uid="{5CBEE649-F105-4F87-B2AD-94F848409A13}"/>
    <hyperlink ref="AD311" r:id="rId1102" xr:uid="{E5D1D308-2954-4BA5-BEC4-7E88347ED518}"/>
    <hyperlink ref="AE311" r:id="rId1103" xr:uid="{EE1CFD80-1443-4D38-9646-EAC5FB33588C}"/>
    <hyperlink ref="AF311" r:id="rId1104" xr:uid="{70839D24-B721-4EB2-855D-33AF593F5A53}"/>
    <hyperlink ref="AC312" r:id="rId1105" xr:uid="{DEE48215-D8AE-4DD6-9F61-9E231D6EC65C}"/>
    <hyperlink ref="AD312" r:id="rId1106" xr:uid="{BAA17C97-604F-4804-A445-244C3AECAAE5}"/>
    <hyperlink ref="AF312" r:id="rId1107" xr:uid="{C99758E2-965B-4A91-A0B9-4C40753609D9}"/>
    <hyperlink ref="AC313" r:id="rId1108" xr:uid="{B5F3ED0C-621A-4A91-AED9-052F8132B1A4}"/>
    <hyperlink ref="AD313" r:id="rId1109" xr:uid="{28420C54-A5B4-4181-9C25-7A878EF38E01}"/>
    <hyperlink ref="AE313" r:id="rId1110" xr:uid="{F08C4F6B-2F4F-4DCA-97E5-44A058C143A0}"/>
    <hyperlink ref="AF313" r:id="rId1111" xr:uid="{D88D8B4B-35EE-4467-BB94-6283998852D8}"/>
    <hyperlink ref="AC314" r:id="rId1112" xr:uid="{F69ABF03-42D7-4338-8A40-512E0CB0E2DB}"/>
    <hyperlink ref="AD314" r:id="rId1113" xr:uid="{C878DC70-9E04-4E7E-84ED-91DF60371E6B}"/>
    <hyperlink ref="AE314" r:id="rId1114" xr:uid="{BDF54690-8CEA-4F24-8824-D36C35681ABC}"/>
    <hyperlink ref="AF314" r:id="rId1115" xr:uid="{4ADB5347-EB63-4031-B2CB-E9B2F767F780}"/>
    <hyperlink ref="AC315" r:id="rId1116" xr:uid="{EF20D6A7-8C2A-4E2B-A030-FE8F776C7F86}"/>
    <hyperlink ref="AF315" r:id="rId1117" xr:uid="{6C4383E5-9424-4DB6-B864-2EF4E44CE298}"/>
    <hyperlink ref="AC316" r:id="rId1118" xr:uid="{E81EDC06-0DA3-44FA-B08F-3C21B0BC2E2F}"/>
    <hyperlink ref="AD316" r:id="rId1119" xr:uid="{014C35AF-C895-4A09-9352-3E962F38FC0B}"/>
    <hyperlink ref="AE316" r:id="rId1120" xr:uid="{CE9864B5-B647-4CDA-AAC3-8203A8C8A932}"/>
    <hyperlink ref="AF316" r:id="rId1121" xr:uid="{FD723558-D023-448F-B0DD-6972614BE8A8}"/>
    <hyperlink ref="AC317" r:id="rId1122" xr:uid="{7D014621-4928-431C-AB7F-781011F50B69}"/>
    <hyperlink ref="AE317" r:id="rId1123" xr:uid="{85CA43E9-6E37-436D-9D98-71AD548AAAEE}"/>
    <hyperlink ref="AF317" r:id="rId1124" xr:uid="{E7B4653A-3ED0-4C33-AADA-513C6C2EDE2B}"/>
    <hyperlink ref="AC318" r:id="rId1125" xr:uid="{4B504C68-407F-4B0F-B7AA-1E4CF74A34CB}"/>
    <hyperlink ref="AE318" r:id="rId1126" xr:uid="{6F76AE42-009C-4C67-A47F-3527B987C3F9}"/>
    <hyperlink ref="AF318" r:id="rId1127" xr:uid="{1DA67427-C50E-4C8A-8050-8016049B16FB}"/>
    <hyperlink ref="AC319" r:id="rId1128" xr:uid="{43E470B8-2A39-45BC-BE42-691E105AD15E}"/>
    <hyperlink ref="AD319" r:id="rId1129" xr:uid="{85D94B81-C747-4B15-9C1C-8805914F512B}"/>
    <hyperlink ref="AF319" r:id="rId1130" xr:uid="{F08E88AD-43DF-4989-A384-8CEA4098A946}"/>
    <hyperlink ref="AC320" r:id="rId1131" xr:uid="{F9601E1D-8CD5-47AE-8715-F7AEB5043DDD}"/>
    <hyperlink ref="AD320" r:id="rId1132" xr:uid="{8CA704F1-54B9-4113-B25F-ACE3C57E975B}"/>
    <hyperlink ref="AE320" r:id="rId1133" xr:uid="{718860E1-3DFD-4CC2-9A7F-671BB8B692CA}"/>
    <hyperlink ref="AF320" r:id="rId1134" xr:uid="{2A74422A-433E-49EC-BAB7-E1355CB7AF0A}"/>
    <hyperlink ref="AC321" r:id="rId1135" xr:uid="{731C4F2E-7080-4BAE-96D6-7EF114AFAD30}"/>
    <hyperlink ref="AD321" r:id="rId1136" xr:uid="{F2243691-7D17-46BF-9E4F-4CF79447B787}"/>
    <hyperlink ref="AE321" r:id="rId1137" xr:uid="{16CBADF1-CF89-4767-B5FC-EF9D592090C2}"/>
    <hyperlink ref="AF321" r:id="rId1138" xr:uid="{77AD7C3D-DFC8-484B-95AF-C7A08EF7BD3A}"/>
    <hyperlink ref="AC322" r:id="rId1139" xr:uid="{B3ACD60D-4BF6-4815-80A1-E170477EC0AD}"/>
    <hyperlink ref="AE322" r:id="rId1140" xr:uid="{079EFE47-19B7-412A-B7DF-F279775DDA0C}"/>
    <hyperlink ref="AF322" r:id="rId1141" xr:uid="{2094E939-07EA-4B79-97D8-1D5574829397}"/>
    <hyperlink ref="AC323" r:id="rId1142" xr:uid="{7F1F6714-1F5C-46EE-A582-509236030253}"/>
    <hyperlink ref="AD323" r:id="rId1143" xr:uid="{4A5CF4A2-4B6E-41BA-B90B-7FC5044CEB75}"/>
    <hyperlink ref="AE323" r:id="rId1144" xr:uid="{D4DD7ABD-EBD4-4FAD-83A5-F64A4595C99E}"/>
    <hyperlink ref="AF323" r:id="rId1145" xr:uid="{D155E2A3-230D-4726-A483-46D3BD88936A}"/>
    <hyperlink ref="AC324" r:id="rId1146" xr:uid="{15143B38-292F-42FC-B54A-C06DA705A653}"/>
    <hyperlink ref="AD324" r:id="rId1147" xr:uid="{CE3E2C51-1497-4AE0-96F2-059C317588BB}"/>
    <hyperlink ref="AE324" r:id="rId1148" xr:uid="{E883CBEB-D851-4892-A09C-7D9196E5D371}"/>
    <hyperlink ref="AF324" r:id="rId1149" xr:uid="{636E944A-894C-43B8-BFC8-5A1B8EBE6118}"/>
    <hyperlink ref="AC325" r:id="rId1150" xr:uid="{5CA0AA64-A77B-4D15-80E6-033A0C7A62EE}"/>
    <hyperlink ref="AD325" r:id="rId1151" xr:uid="{DFC18E05-25E9-495B-B610-FFBF8A773E6E}"/>
    <hyperlink ref="AE325" r:id="rId1152" xr:uid="{3EAE73C0-1942-49FC-94FA-BA0CE094A942}"/>
    <hyperlink ref="AF325" r:id="rId1153" xr:uid="{53429835-C7F7-4161-9192-AA00E2737D33}"/>
    <hyperlink ref="AC326" r:id="rId1154" xr:uid="{0D1D105C-227E-4E22-8846-73E4D97D6159}"/>
    <hyperlink ref="AD326" r:id="rId1155" xr:uid="{2117218C-ADF5-4EF7-B57D-9E662DACEE95}"/>
    <hyperlink ref="AE326" r:id="rId1156" xr:uid="{CB7A1DCB-6575-4B11-93A6-779886664FE2}"/>
    <hyperlink ref="AF326" r:id="rId1157" xr:uid="{4DDB1BCF-9DFD-48F7-A5A3-50844966B086}"/>
    <hyperlink ref="AC327" r:id="rId1158" xr:uid="{3D0860BF-DA2B-414F-BA65-A4EFACFF702A}"/>
    <hyperlink ref="AD327" r:id="rId1159" xr:uid="{FB6D07C3-99AB-47ED-A13C-B26E8C518D50}"/>
    <hyperlink ref="AE327" r:id="rId1160" xr:uid="{E27F1ADC-00CE-4C34-B1E5-7F41DFE9374F}"/>
    <hyperlink ref="AF327" r:id="rId1161" xr:uid="{DC5368AA-0C28-4D2A-9709-3A458E5D15B2}"/>
    <hyperlink ref="AC328" r:id="rId1162" xr:uid="{BEF81F91-6638-4BAA-BE1E-BB2DEE2DB867}"/>
    <hyperlink ref="AD328" r:id="rId1163" xr:uid="{164D2718-2EC7-40A6-9FE1-A54A78E871F4}"/>
    <hyperlink ref="AE328" r:id="rId1164" xr:uid="{B5B61D35-BBF3-409A-979E-EE3AE07A95B7}"/>
    <hyperlink ref="AF328" r:id="rId1165" xr:uid="{011A4A6E-72E0-447A-A97E-25D59C5B5A95}"/>
    <hyperlink ref="AC330" r:id="rId1166" xr:uid="{7349BA85-C8CA-46A5-A419-C63D9F45E98C}"/>
    <hyperlink ref="AD330" r:id="rId1167" xr:uid="{58C25907-3B8A-4A64-8DD8-F83721CA179F}"/>
    <hyperlink ref="AE330" r:id="rId1168" xr:uid="{3138A8C4-2530-4AD3-88C0-23BD6A8B18A3}"/>
    <hyperlink ref="AC331" r:id="rId1169" xr:uid="{4E3E0AB5-F024-4C76-A9A2-B67B54477E31}"/>
    <hyperlink ref="AD331" r:id="rId1170" xr:uid="{CA29C783-7C74-4F61-B501-AAE12AF6C3F3}"/>
    <hyperlink ref="AE331" r:id="rId1171" xr:uid="{E910CC2B-A706-4420-A601-C6766DB3E71D}"/>
    <hyperlink ref="AF331" r:id="rId1172" xr:uid="{B92B4433-AD20-4E49-8F8E-F406D7D1B5E9}"/>
    <hyperlink ref="AC332" r:id="rId1173" xr:uid="{47F8E4E5-E483-40BE-962B-2E60F7DE892B}"/>
    <hyperlink ref="AF332" r:id="rId1174" xr:uid="{C1CE2663-6D75-4616-A7C5-F3DD2D7AC280}"/>
    <hyperlink ref="AC333" r:id="rId1175" xr:uid="{CDB7F7C8-6729-4210-AAA7-433A61224901}"/>
    <hyperlink ref="AF333" r:id="rId1176" xr:uid="{6081E56D-E6CA-489C-89C1-6BA71681D390}"/>
    <hyperlink ref="AC334" r:id="rId1177" xr:uid="{00883844-B39D-4A64-A517-F4F3BF01ADCD}"/>
    <hyperlink ref="AD334" r:id="rId1178" xr:uid="{66CD6738-B791-4D54-B7E4-AFB8671E3747}"/>
    <hyperlink ref="AE334" r:id="rId1179" xr:uid="{C0F5DBCD-36CE-4EE0-8B1E-5C27FF705686}"/>
    <hyperlink ref="AF334" r:id="rId1180" xr:uid="{C483B7CB-4A09-4371-87DF-047485114D79}"/>
    <hyperlink ref="AC335" r:id="rId1181" xr:uid="{BE95AEDE-09E5-4B17-AEEA-4761F0640DAB}"/>
    <hyperlink ref="AD335" r:id="rId1182" xr:uid="{47841673-49C5-4D68-8FE6-159143642D6F}"/>
    <hyperlink ref="AE335" r:id="rId1183" xr:uid="{F2861EF8-E8C2-4149-ADAB-413A42F2FCB3}"/>
    <hyperlink ref="AF335" r:id="rId1184" xr:uid="{D502BA7B-2A05-4FBC-A19F-9EA38A439F03}"/>
    <hyperlink ref="AC336" r:id="rId1185" xr:uid="{17AC48CD-B00B-4168-9402-2EEBB2E8050C}"/>
    <hyperlink ref="AD336" r:id="rId1186" xr:uid="{31321BC9-B7EE-4E6A-9F59-68D68B20A781}"/>
    <hyperlink ref="AE336" r:id="rId1187" xr:uid="{6504B358-B9A3-4CEA-9874-1122A053D270}"/>
    <hyperlink ref="AF336" r:id="rId1188" xr:uid="{F28F613D-01C0-496F-AE27-F1F718645EF8}"/>
    <hyperlink ref="AC337" r:id="rId1189" xr:uid="{F79FB2EF-F19E-4B1D-AF8A-BE08D5F83CF1}"/>
    <hyperlink ref="AD337" r:id="rId1190" xr:uid="{B52257E3-63F4-463E-AEA4-B03BD72D9295}"/>
    <hyperlink ref="AE337" r:id="rId1191" xr:uid="{21E46855-F00D-4CBA-8715-4BAFFF8F9A00}"/>
    <hyperlink ref="AF337" r:id="rId1192" xr:uid="{1FD391F8-66B9-4E7A-9533-A089F74DA065}"/>
    <hyperlink ref="AC338" r:id="rId1193" xr:uid="{581B7D95-2190-4D8B-8CD2-AD826FCA2F59}"/>
    <hyperlink ref="AD338" r:id="rId1194" xr:uid="{059F9DBB-C2C5-4598-9E77-88C7E46531CB}"/>
    <hyperlink ref="AE338" r:id="rId1195" xr:uid="{1006CA34-2438-4872-B321-0AEFB68BD4B0}"/>
    <hyperlink ref="AF338" r:id="rId1196" xr:uid="{A26CADB4-C91B-4D58-81F7-167D2856E968}"/>
    <hyperlink ref="AC339" r:id="rId1197" xr:uid="{A2210FA2-B348-43DB-8D73-DFE11F9F29A1}"/>
    <hyperlink ref="AF339" r:id="rId1198" xr:uid="{111F8ED7-1648-4F00-AB3C-7FEE485ECA6D}"/>
    <hyperlink ref="AC340" r:id="rId1199" xr:uid="{353C9564-28E9-4934-9CCC-9F840463FA1B}"/>
    <hyperlink ref="AD340" r:id="rId1200" xr:uid="{BB5C7BDA-006C-4342-A44B-01C4EBFA7CDD}"/>
    <hyperlink ref="AE340" r:id="rId1201" xr:uid="{F59940E4-1F8D-401A-966C-13718EBCFFBF}"/>
    <hyperlink ref="AF340" r:id="rId1202" xr:uid="{A226D50F-BE16-4619-BBCA-4ECC1C7AC98B}"/>
    <hyperlink ref="AC341" r:id="rId1203" xr:uid="{F6C2AC5A-8195-4A91-BD1F-2E5BA0D1EAED}"/>
    <hyperlink ref="AD341" r:id="rId1204" xr:uid="{80456AB7-EA77-4AEF-8F7A-2B13E2D61F74}"/>
    <hyperlink ref="AE341" r:id="rId1205" xr:uid="{D96DB53A-A6CD-4739-BEDE-DBDDBD3E7C68}"/>
    <hyperlink ref="AF341" r:id="rId1206" xr:uid="{253D7A91-05F9-4E5B-A528-00E7C4ACCD6E}"/>
    <hyperlink ref="AC342" r:id="rId1207" xr:uid="{EEA30768-F516-45BE-BB5E-3C3B83D2CEF9}"/>
    <hyperlink ref="AD342" r:id="rId1208" xr:uid="{4EFEC735-B260-41A5-B094-64AE787059A1}"/>
    <hyperlink ref="AE342" r:id="rId1209" xr:uid="{FEBF1A8E-D648-4F1A-A2E9-68095E6FD39C}"/>
    <hyperlink ref="AF342" r:id="rId1210" xr:uid="{A5AF8A54-1E71-4376-91FA-58A3A5CDAE59}"/>
    <hyperlink ref="AC343" r:id="rId1211" xr:uid="{713C8DC2-E916-4E0D-A304-EDDD075017D6}"/>
    <hyperlink ref="AD343" r:id="rId1212" xr:uid="{4DD90DFC-421D-4B1B-8EC8-30AD4A12DBA3}"/>
    <hyperlink ref="AE343" r:id="rId1213" xr:uid="{BB259DAD-AD20-4C00-AEF7-256E4D9250F4}"/>
    <hyperlink ref="AF343" r:id="rId1214" xr:uid="{99133EA9-2199-421A-9729-5DFD81DD6CFA}"/>
    <hyperlink ref="AC344" r:id="rId1215" xr:uid="{4DB76A8F-8BC4-47E8-922D-56D999392D93}"/>
    <hyperlink ref="AD344" r:id="rId1216" xr:uid="{BE056158-BA14-4E28-A66D-8BC5906A0445}"/>
    <hyperlink ref="AE344" r:id="rId1217" xr:uid="{6D869B59-4FB1-4BFE-ABB3-48B90C2F9A24}"/>
    <hyperlink ref="AF344" r:id="rId1218" xr:uid="{FD84BCE5-C910-4351-AC2D-FBECBE6FD0C9}"/>
    <hyperlink ref="AC346" r:id="rId1219" xr:uid="{D1250F79-9916-465F-BB36-EEFC230B197B}"/>
    <hyperlink ref="AD346" r:id="rId1220" xr:uid="{48020F8F-B747-4441-990B-33658EF7D7B6}"/>
    <hyperlink ref="AE346" r:id="rId1221" xr:uid="{1D7497C7-7110-4EE8-AA86-635C3FB54F48}"/>
    <hyperlink ref="AF346" r:id="rId1222" xr:uid="{82069496-D7A2-4D2E-A9AA-01A583AB5108}"/>
    <hyperlink ref="AC347" r:id="rId1223" xr:uid="{AB605128-F03D-43B5-AF09-9144C7E14010}"/>
    <hyperlink ref="AD347" r:id="rId1224" xr:uid="{331E3939-4106-4CE9-88B3-51F3FAC235C2}"/>
    <hyperlink ref="AE347" r:id="rId1225" xr:uid="{B5573381-7EA9-4911-9EE4-CF189FE1D3EA}"/>
    <hyperlink ref="AF347" r:id="rId1226" xr:uid="{9AA7A3EC-3767-4524-8CB5-C656A47EBE9A}"/>
    <hyperlink ref="AC348" r:id="rId1227" xr:uid="{D2F865EF-B3A5-44BF-A1B7-811E03486CC7}"/>
    <hyperlink ref="AD348" r:id="rId1228" xr:uid="{DE1423CE-37EC-4D57-9640-6EBB07B0A305}"/>
    <hyperlink ref="AE348" r:id="rId1229" xr:uid="{57EA3417-33EA-4380-BC91-C4DD776A6A71}"/>
    <hyperlink ref="AC349" r:id="rId1230" xr:uid="{D22E2784-21AA-4146-98B4-FBE3B010490C}"/>
    <hyperlink ref="AC350" r:id="rId1231" xr:uid="{4239DF6B-294F-411D-865C-1AFA43CFAAD5}"/>
    <hyperlink ref="AD350" r:id="rId1232" xr:uid="{A710E220-37C1-4656-A2ED-E1613193FB79}"/>
    <hyperlink ref="AE350" r:id="rId1233" xr:uid="{FB7F4D49-8430-4AC4-8DB2-19D0E1B7F05B}"/>
    <hyperlink ref="AF350" r:id="rId1234" xr:uid="{0A9F1E24-19D9-4C9B-9BB4-B9901DA0D209}"/>
    <hyperlink ref="AC351" r:id="rId1235" xr:uid="{AB3EC0AA-14F8-469C-ADAE-D18A63F3823A}"/>
    <hyperlink ref="AD351" r:id="rId1236" xr:uid="{C5B6297E-91F8-483B-A95B-0FC2730A09B2}"/>
    <hyperlink ref="AE351" r:id="rId1237" xr:uid="{9BEA2BD3-B8CE-48A1-BFAF-A456E11BA2A1}"/>
    <hyperlink ref="AF351" r:id="rId1238" xr:uid="{E86AE832-EDC8-4DC7-A78F-0C67108BF8CA}"/>
    <hyperlink ref="AC352" r:id="rId1239" xr:uid="{C8B11DD8-4312-45F1-94B2-D4F812A06A29}"/>
    <hyperlink ref="AD352" r:id="rId1240" xr:uid="{72252376-8E59-4361-9E53-C917C6414C8B}"/>
    <hyperlink ref="AE352" r:id="rId1241" xr:uid="{782962D6-0DC4-4F06-BDF7-ECA300311385}"/>
    <hyperlink ref="AF352" r:id="rId1242" xr:uid="{515E2768-8A8B-42FB-989F-863D0BFDE3E2}"/>
    <hyperlink ref="AC353" r:id="rId1243" xr:uid="{CB384D93-68E4-4643-97BE-12B00A00820C}"/>
    <hyperlink ref="AD353" r:id="rId1244" xr:uid="{3494C37C-9035-4618-8DB0-BE731E6AE4E5}"/>
    <hyperlink ref="AE353" r:id="rId1245" xr:uid="{2BC0269A-72AC-4D82-BC09-FABEAC3952EF}"/>
    <hyperlink ref="AF353" r:id="rId1246" xr:uid="{01CF9ED7-C272-4268-8DBB-B8C9FE4556D0}"/>
    <hyperlink ref="AC354" r:id="rId1247" xr:uid="{C70C70FA-AED8-492E-A97B-CEB867D0E431}"/>
    <hyperlink ref="AD354" r:id="rId1248" xr:uid="{81B739CC-7DC4-41AE-B376-97167BC268DB}"/>
    <hyperlink ref="AE354" r:id="rId1249" xr:uid="{8AB6F8F5-450E-4536-8248-78B704A7E6C7}"/>
    <hyperlink ref="AF354" r:id="rId1250" xr:uid="{9DFF2273-856A-40D3-A49A-9F0640DFC6C3}"/>
    <hyperlink ref="AC355" r:id="rId1251" xr:uid="{EFAEC265-62DB-4B2E-A3FD-194A2EC548FC}"/>
    <hyperlink ref="AD355" r:id="rId1252" xr:uid="{CD774836-5E6B-4C0D-B497-4F523C0181A8}"/>
    <hyperlink ref="AE355" r:id="rId1253" xr:uid="{3E2E3111-3935-41C3-9870-ABBDFC31524B}"/>
    <hyperlink ref="AF355" r:id="rId1254" xr:uid="{AD18EF7F-31D9-4576-A522-0A77C8BA4F93}"/>
    <hyperlink ref="AC356" r:id="rId1255" xr:uid="{CF41CCF6-E539-411D-8F12-CFE721CAAAA0}"/>
    <hyperlink ref="AE356" r:id="rId1256" xr:uid="{1E1585DB-9935-4532-819B-0A19A9044337}"/>
    <hyperlink ref="AF356" r:id="rId1257" xr:uid="{57E2D322-E770-46D2-82B9-8A89DEF2A733}"/>
    <hyperlink ref="AC357" r:id="rId1258" xr:uid="{A2CB177B-9C03-47CB-999E-4FE4D7E369A3}"/>
    <hyperlink ref="AD357" r:id="rId1259" xr:uid="{32A7A129-C08C-46F9-A07B-74C7AA0F2977}"/>
    <hyperlink ref="AE357" r:id="rId1260" xr:uid="{A1BA6C1A-9E0C-4858-82C3-DCE2578E67CF}"/>
    <hyperlink ref="AF357" r:id="rId1261" xr:uid="{75952191-3A8B-4584-B3E4-1A1F4EEB40C7}"/>
    <hyperlink ref="AC358" r:id="rId1262" xr:uid="{145E59FC-C694-47C3-91B6-94414A048AFC}"/>
    <hyperlink ref="AD358" r:id="rId1263" xr:uid="{135AA7EB-DE94-4EE6-A92F-240EB15E2369}"/>
    <hyperlink ref="AE358" r:id="rId1264" xr:uid="{3B6F2257-B429-4554-9B3E-DE82D05695C4}"/>
    <hyperlink ref="AF358" r:id="rId1265" xr:uid="{F525F55D-68D4-4D0C-B6C1-7E9AF80C619B}"/>
    <hyperlink ref="AC359" r:id="rId1266" xr:uid="{FC2F9CD5-A746-48D2-8EF3-F5F4880805AF}"/>
    <hyperlink ref="AF359" r:id="rId1267" xr:uid="{D219A484-0AF6-48CB-BFE1-E1051ADD5388}"/>
    <hyperlink ref="AC360" r:id="rId1268" xr:uid="{C9656FB2-2723-47E0-A5E7-87C4555DF38A}"/>
    <hyperlink ref="AE360" r:id="rId1269" xr:uid="{99EE8AF7-A509-4186-A864-50A62F85F4CB}"/>
    <hyperlink ref="AF360" r:id="rId1270" xr:uid="{8B7EB99F-EA1D-4CBF-B99D-BD551E4460D1}"/>
    <hyperlink ref="AC361" r:id="rId1271" xr:uid="{03AA3584-CEA6-4277-99DC-457B1D8CD248}"/>
    <hyperlink ref="AD361" r:id="rId1272" xr:uid="{FE5B5AF7-38D4-4349-8ED1-8905EC010370}"/>
    <hyperlink ref="AE361" r:id="rId1273" xr:uid="{70BBEA4D-9632-4204-92C1-D9C8AF24335A}"/>
    <hyperlink ref="AF361" r:id="rId1274" xr:uid="{025022CB-E4FE-48F8-AD9F-50AC7E7302DB}"/>
    <hyperlink ref="AC362" r:id="rId1275" xr:uid="{A4A9D281-034E-4C4E-A8F3-5846FBB2A025}"/>
    <hyperlink ref="AD362" r:id="rId1276" xr:uid="{2369621F-A145-41D9-A78A-9E7398988104}"/>
    <hyperlink ref="AE362" r:id="rId1277" xr:uid="{566433A1-0D3E-485D-BFAB-75EC68761A7F}"/>
    <hyperlink ref="AF362" r:id="rId1278" xr:uid="{A9D09A7B-82CF-4110-A4F5-45177BD199E3}"/>
    <hyperlink ref="AC363" r:id="rId1279" xr:uid="{BF9E308F-54D1-41FD-8593-408DBFF898D9}"/>
    <hyperlink ref="AD363" r:id="rId1280" xr:uid="{36893904-3620-45C7-AE68-42C63AEC0E0A}"/>
    <hyperlink ref="AF363" r:id="rId1281" xr:uid="{D0822AF7-C11A-4109-AD36-339885A8C3FF}"/>
    <hyperlink ref="AC364" r:id="rId1282" xr:uid="{D7D09CB0-32FA-43EC-ABDA-6E8E152A076B}"/>
    <hyperlink ref="AD364" r:id="rId1283" xr:uid="{760F9722-E856-4C52-AA57-207274BE1AF8}"/>
    <hyperlink ref="AE364" r:id="rId1284" xr:uid="{08CF6040-96A4-4551-90B1-04D04FD30731}"/>
    <hyperlink ref="AF364" r:id="rId1285" xr:uid="{798483C5-B5D4-4533-96EC-546B5DF76FEA}"/>
    <hyperlink ref="AC365" r:id="rId1286" xr:uid="{BDE158DE-BD32-42E7-9F03-82A8D7EBA6D0}"/>
    <hyperlink ref="AF365" r:id="rId1287" xr:uid="{2FCC804B-EAA8-44B1-82EA-F39A79DFEC83}"/>
    <hyperlink ref="AC366" r:id="rId1288" xr:uid="{BCF937A0-59EE-4755-A487-224EAD1A34F4}"/>
    <hyperlink ref="AD366" r:id="rId1289" xr:uid="{A62DA4DC-BDAF-47A2-AE49-95DA75ABD1E1}"/>
    <hyperlink ref="AC368" r:id="rId1290" xr:uid="{4A87ED4C-1F6E-49E3-A765-1B772DE5600F}"/>
    <hyperlink ref="AD368" r:id="rId1291" xr:uid="{AA5FE133-46DE-481D-A8DA-45B0DCF96E6B}"/>
    <hyperlink ref="AF368" r:id="rId1292" xr:uid="{09C6BE82-D9D0-4712-A56E-12FE818C154C}"/>
    <hyperlink ref="AC369" r:id="rId1293" xr:uid="{E9018F1B-7F4A-4186-94D8-847EEB3E41C2}"/>
    <hyperlink ref="AD369" r:id="rId1294" xr:uid="{7128C668-2290-4052-935E-7B910E498723}"/>
    <hyperlink ref="AC370" r:id="rId1295" xr:uid="{BA6D198E-DAEB-42DF-8F00-422F3ECA8BE1}"/>
    <hyperlink ref="AE370" r:id="rId1296" xr:uid="{AFC06C2D-B088-498B-A860-41E2D84ED284}"/>
    <hyperlink ref="AF370" r:id="rId1297" xr:uid="{CB8E1FFA-EB61-495B-B5FF-77DBF3A77BEA}"/>
    <hyperlink ref="AF371" r:id="rId1298" xr:uid="{2B2A069E-CEC0-463B-9E73-FB66928CC140}"/>
    <hyperlink ref="AC372" r:id="rId1299" xr:uid="{194D38C9-CA3F-4973-B222-952D5A3CEAEB}"/>
    <hyperlink ref="AF372" r:id="rId1300" xr:uid="{C5B5C8DB-F80F-4F25-BB6B-7B465B23286E}"/>
    <hyperlink ref="AC373" r:id="rId1301" xr:uid="{6E9F4A8E-D92A-4036-A5A4-4680D3DDD160}"/>
    <hyperlink ref="AD373" r:id="rId1302" xr:uid="{13AF7419-4405-420C-A89A-31E7B8E3382E}"/>
    <hyperlink ref="AE373" r:id="rId1303" xr:uid="{BBBD55B3-2CEC-4082-A683-46878489E6E2}"/>
    <hyperlink ref="AF373" r:id="rId1304" xr:uid="{41F8B70C-EA77-4848-B56B-6C9EAB1D1C6E}"/>
    <hyperlink ref="AC374" r:id="rId1305" xr:uid="{8BE998A7-A7A6-4F71-9876-EA168E3BDBC6}"/>
    <hyperlink ref="AD374" r:id="rId1306" xr:uid="{EEA3ACAC-E015-47B8-A837-6BC1113E013F}"/>
    <hyperlink ref="AE374" r:id="rId1307" xr:uid="{8BEBF953-79C6-4BF8-BEA6-47D610427759}"/>
    <hyperlink ref="AF374" r:id="rId1308" xr:uid="{69D94715-E7AE-4EC5-9896-71EC47D92059}"/>
    <hyperlink ref="AC375" r:id="rId1309" xr:uid="{570CA960-89D8-47C3-AEAE-22ED9E463522}"/>
    <hyperlink ref="AD375" r:id="rId1310" xr:uid="{0ACB400F-7DDC-4A4F-83B9-3E9DB24F80D9}"/>
    <hyperlink ref="AE375" r:id="rId1311" xr:uid="{44E0D537-ECFC-4495-B6AD-313BF3C816E8}"/>
    <hyperlink ref="AF375" r:id="rId1312" xr:uid="{2008D581-629F-4E71-B5AB-FF1AD65A7CF9}"/>
    <hyperlink ref="AC376" r:id="rId1313" xr:uid="{F5C9FFBA-99C2-43ED-BA11-CCB57E58E67A}"/>
    <hyperlink ref="AD376" r:id="rId1314" xr:uid="{FC0CF250-9BD8-4467-A507-3DD55BDC2124}"/>
    <hyperlink ref="AE376" r:id="rId1315" xr:uid="{C05E984F-EBF1-46A1-BD22-3256CBD54637}"/>
    <hyperlink ref="AF376" r:id="rId1316" xr:uid="{56E0C229-B3C9-491A-99FD-E8A72377E823}"/>
    <hyperlink ref="AC377" r:id="rId1317" xr:uid="{4318B7C7-43DE-4F2F-A397-8A10203BD5A5}"/>
    <hyperlink ref="AD377" r:id="rId1318" xr:uid="{5D434D67-8459-402C-AF61-DEBF01A719D2}"/>
    <hyperlink ref="AF377" r:id="rId1319" xr:uid="{E0F9F25A-FD60-4AC0-9CD6-2E268A038237}"/>
    <hyperlink ref="AC378" r:id="rId1320" xr:uid="{856C64D5-972E-46E1-A0C6-E4A0B4A76B54}"/>
    <hyperlink ref="AD378" r:id="rId1321" xr:uid="{FD370DA1-3D5D-47D9-A84C-AB24000E77F3}"/>
    <hyperlink ref="AF378" r:id="rId1322" xr:uid="{2A7E9C0D-DADC-467A-ABBF-837C66B6E698}"/>
    <hyperlink ref="AC379" r:id="rId1323" xr:uid="{BF3E0BFD-0301-4408-ABBA-43809E58B41E}"/>
    <hyperlink ref="AD379" r:id="rId1324" xr:uid="{F93608EA-178C-41DC-A8D4-F2E49A8541F0}"/>
    <hyperlink ref="AE379" r:id="rId1325" xr:uid="{6B43E9C5-64FB-426B-B373-B3BBA2F4D06D}"/>
    <hyperlink ref="AF379" r:id="rId1326" xr:uid="{A3BDF713-8D51-4BF2-A214-4DE9696B2666}"/>
    <hyperlink ref="AC380" r:id="rId1327" xr:uid="{870EA308-718C-42B4-A7F4-C819CC8845BA}"/>
    <hyperlink ref="AF380" r:id="rId1328" xr:uid="{FF5F2C84-57CB-4EB1-9B3F-2865B917541C}"/>
    <hyperlink ref="AC381" r:id="rId1329" xr:uid="{895B7B1A-B37A-4C75-A643-EC24DDBDE653}"/>
    <hyperlink ref="AD381" r:id="rId1330" xr:uid="{82388ACF-2767-4A38-9D6E-4FDB82216ED3}"/>
    <hyperlink ref="AE381" r:id="rId1331" xr:uid="{A5A89804-1065-427D-B7E6-A08609D353E5}"/>
    <hyperlink ref="AF381" r:id="rId1332" xr:uid="{D75628A7-0A43-4EE1-9439-F008B59D9F3E}"/>
    <hyperlink ref="AC382" r:id="rId1333" xr:uid="{12687E19-8317-4432-9BF1-67C322191F02}"/>
    <hyperlink ref="AD382" r:id="rId1334" xr:uid="{CAABD536-9581-4AD7-A32E-B05F7801944E}"/>
    <hyperlink ref="AE382" r:id="rId1335" xr:uid="{DBD21839-0EF8-41C7-B9CB-4E7A19752A9A}"/>
    <hyperlink ref="AF382" r:id="rId1336" xr:uid="{FE881842-B2E5-48DC-901F-5C9335F0B71E}"/>
    <hyperlink ref="AC383" r:id="rId1337" xr:uid="{16F3643B-1DF7-40E7-B87B-F8A19B2474F4}"/>
    <hyperlink ref="AD383" r:id="rId1338" xr:uid="{92A6A8E3-D2C2-481D-9571-4BFD8840AC7C}"/>
    <hyperlink ref="AE383" r:id="rId1339" xr:uid="{7287CE36-6C92-4D64-819F-53BF5D770987}"/>
    <hyperlink ref="AF383" r:id="rId1340" xr:uid="{77AB06B9-AC04-486B-841C-998E8014403E}"/>
    <hyperlink ref="AF384" r:id="rId1341" xr:uid="{BF2F7C89-233C-426B-9F93-5BA038528644}"/>
    <hyperlink ref="AC385" r:id="rId1342" xr:uid="{442D433D-B800-4C7E-80E8-CEE07B3B8F24}"/>
    <hyperlink ref="AD385" r:id="rId1343" xr:uid="{50576AC2-142F-4321-9A41-74D3CDE5B2E5}"/>
    <hyperlink ref="AE385" r:id="rId1344" xr:uid="{14C44F9E-00B4-40E5-998B-FCF595E379B8}"/>
    <hyperlink ref="AC386" r:id="rId1345" xr:uid="{9E2C59E9-9378-464C-8085-E13064E50954}"/>
    <hyperlink ref="AD386" r:id="rId1346" xr:uid="{785F23CB-ED45-4095-9F70-9D71C16B93DA}"/>
    <hyperlink ref="AC387" r:id="rId1347" xr:uid="{42488923-889A-48E4-BA8C-5930162E4C74}"/>
    <hyperlink ref="AD387" r:id="rId1348" xr:uid="{8F424674-4A3D-47D5-B56F-1845E7C69309}"/>
    <hyperlink ref="AF387" r:id="rId1349" xr:uid="{BCAD9BD1-D474-4B78-B688-87E0F51D23B4}"/>
    <hyperlink ref="AC388" r:id="rId1350" xr:uid="{7AB46219-E51E-4D24-A281-BBCEAD7DF90D}"/>
    <hyperlink ref="AD388" r:id="rId1351" xr:uid="{8DFE6B7D-2C5E-42E8-9E8C-13F1F2C547D0}"/>
    <hyperlink ref="AE388" r:id="rId1352" xr:uid="{50B8A352-E61B-428C-A45B-70A99C30EB45}"/>
    <hyperlink ref="AF388" r:id="rId1353" xr:uid="{86C96B3A-0126-4C84-8521-CEB0A5BB0F54}"/>
    <hyperlink ref="AC389" r:id="rId1354" xr:uid="{D70E9A08-A5D1-49A1-BA9F-A137ABE27B60}"/>
    <hyperlink ref="AE389" r:id="rId1355" xr:uid="{888C1785-7BC4-45BA-93D9-917E1B77B7B0}"/>
    <hyperlink ref="AF389" r:id="rId1356" xr:uid="{FE7EB16E-0307-4E82-B963-4FDF4B7A55F9}"/>
    <hyperlink ref="AC390" r:id="rId1357" xr:uid="{B3445399-6203-4B45-A859-A4D7F0AEC3AD}"/>
    <hyperlink ref="AD390" r:id="rId1358" xr:uid="{1E0DAC4E-FB08-4636-8FFC-1BF0EB9990E3}"/>
    <hyperlink ref="AE390" r:id="rId1359" xr:uid="{34D90569-5661-4A86-82E1-7EDE14778CE6}"/>
    <hyperlink ref="AF390" r:id="rId1360" xr:uid="{EF4077CA-FD1E-472A-9E75-693512A4FDA5}"/>
    <hyperlink ref="AC391" r:id="rId1361" xr:uid="{5008D9A7-A779-4FB7-831B-7DEAA69A420D}"/>
    <hyperlink ref="AD391" r:id="rId1362" xr:uid="{1A3F6679-77A5-4A50-A36D-188490BEA1A0}"/>
    <hyperlink ref="AE391" r:id="rId1363" xr:uid="{7A1E2896-1A5D-435A-85F5-AAB10FD9079A}"/>
    <hyperlink ref="AF391" r:id="rId1364" xr:uid="{EB54E114-C491-4873-90C0-7BD1288FE7D5}"/>
    <hyperlink ref="AC392" r:id="rId1365" xr:uid="{D0E91C27-E834-4CB9-90FC-E4FF08FF0516}"/>
    <hyperlink ref="AD392" r:id="rId1366" xr:uid="{3D5DD9FE-2EB0-41F0-A511-1C703ED9AEDC}"/>
    <hyperlink ref="AE392" r:id="rId1367" xr:uid="{38E68F5E-B456-4A27-8577-A8104A7295AD}"/>
    <hyperlink ref="AF392" r:id="rId1368" xr:uid="{FCAD492F-DDE0-4F9D-964C-F67AC9EC24AB}"/>
    <hyperlink ref="AC393" r:id="rId1369" xr:uid="{EA79C665-A019-4D5D-B685-96652047BB6E}"/>
    <hyperlink ref="AD393" r:id="rId1370" xr:uid="{BD8022CB-2A93-4414-8E73-221166172CA3}"/>
    <hyperlink ref="AE393" r:id="rId1371" xr:uid="{0BCB9D29-99C0-4267-B546-E910FCE61600}"/>
    <hyperlink ref="AF393" r:id="rId1372" xr:uid="{1568D61B-AFB9-4223-B23B-B1F8325BDFBC}"/>
    <hyperlink ref="AC394" r:id="rId1373" xr:uid="{CABDED97-EDE2-4146-93A6-6FF89889DA71}"/>
    <hyperlink ref="AD394" r:id="rId1374" xr:uid="{6FF41C46-58D7-4EC4-9397-D6A9F3DD6540}"/>
    <hyperlink ref="AE394" r:id="rId1375" xr:uid="{17988E2B-DD07-4A8D-9DAF-ADABDCF51DFF}"/>
    <hyperlink ref="AF394" r:id="rId1376" xr:uid="{9888E198-4A61-42DD-B873-E494AD18BC76}"/>
    <hyperlink ref="AC395" r:id="rId1377" xr:uid="{00A10A69-EF26-45DB-BD94-2F9694D0E0EA}"/>
    <hyperlink ref="AD395" r:id="rId1378" xr:uid="{665DE73B-DB69-482A-90D8-4C080B215A77}"/>
    <hyperlink ref="AE395" r:id="rId1379" xr:uid="{3DDF677D-9ADB-4979-8446-B45F061AFCFD}"/>
    <hyperlink ref="AF395" r:id="rId1380" xr:uid="{26B54940-3903-429A-A833-91A6CD2A2871}"/>
    <hyperlink ref="AC396" r:id="rId1381" xr:uid="{22BF60FE-3BDA-4445-81A7-28F206CC60C8}"/>
    <hyperlink ref="AF396" r:id="rId1382" xr:uid="{1F8C4269-2CC6-4F4E-AC87-D365DE608E1F}"/>
    <hyperlink ref="AC398" r:id="rId1383" xr:uid="{8A88E56E-F3CB-4DD6-B7D7-72B00AA6BC2C}"/>
    <hyperlink ref="AD398" r:id="rId1384" xr:uid="{07E1E411-BF8D-4C6C-AE80-BF83220702A5}"/>
    <hyperlink ref="AE398" r:id="rId1385" xr:uid="{373FCEA3-E702-4848-A805-265732277C57}"/>
    <hyperlink ref="AF398" r:id="rId1386" xr:uid="{31E620F6-F1DB-4ED0-AA71-2ED72D5DC5FE}"/>
    <hyperlink ref="AC399" r:id="rId1387" xr:uid="{3DD26AE1-CE7F-46AE-A2A1-E53DBF5E0820}"/>
    <hyperlink ref="AE399" r:id="rId1388" xr:uid="{1D41A7E5-B407-4B78-8D02-A4B84215DD01}"/>
    <hyperlink ref="AF399" r:id="rId1389" xr:uid="{2D30161B-39D6-47ED-9A47-51AFC86AE331}"/>
    <hyperlink ref="AC400" r:id="rId1390" xr:uid="{74417339-2EDA-4672-9513-DFBFAC5AD1D9}"/>
    <hyperlink ref="AD400" r:id="rId1391" xr:uid="{D16569E1-99AD-4303-98D1-14F05CC9773F}"/>
    <hyperlink ref="AF400" r:id="rId1392" xr:uid="{04FC7CEE-ED05-43DC-8BCE-C2790A4658C6}"/>
    <hyperlink ref="AC403" r:id="rId1393" xr:uid="{D313CF35-A976-402B-92A7-348F1305DB60}"/>
    <hyperlink ref="AD403" r:id="rId1394" xr:uid="{F32292E1-FA38-4F23-AE12-AC2B2780D63F}"/>
    <hyperlink ref="AE403" r:id="rId1395" xr:uid="{189558CB-5EAC-4BCF-8D97-979822CA2BBD}"/>
    <hyperlink ref="AF403" r:id="rId1396" xr:uid="{5BE72152-64EE-4723-B6DD-3994FBC3DE5F}"/>
    <hyperlink ref="AC404" r:id="rId1397" xr:uid="{1FEC1717-8EBA-46D4-92FD-46F9DE4F316D}"/>
    <hyperlink ref="AD404" r:id="rId1398" xr:uid="{623D946E-86CA-4E88-9E1D-F1000707921D}"/>
    <hyperlink ref="AE404" r:id="rId1399" xr:uid="{2B907CB9-3287-4D87-A8E6-58886AFA9DFC}"/>
    <hyperlink ref="AF404" r:id="rId1400" xr:uid="{EBBE5AAC-C6CF-47A7-9A30-7593E84D2E83}"/>
    <hyperlink ref="AC406" r:id="rId1401" xr:uid="{0168ECC9-AB41-4751-9952-3C3F020B2A04}"/>
    <hyperlink ref="AD406" r:id="rId1402" xr:uid="{8F6F324F-962A-4993-BCBE-2C9D13B254E4}"/>
    <hyperlink ref="AC407" r:id="rId1403" xr:uid="{B081B38E-7210-4D8F-B828-E2F813451283}"/>
    <hyperlink ref="AD407" r:id="rId1404" xr:uid="{F43604DC-414E-4F09-902D-4E7586185452}"/>
    <hyperlink ref="AC408" r:id="rId1405" xr:uid="{5393B84F-ACD0-4EED-97A8-4EF0E19B1D73}"/>
    <hyperlink ref="AF408" r:id="rId1406" xr:uid="{F4526C50-B147-4518-9FE6-BB7ED180D605}"/>
    <hyperlink ref="AC409" r:id="rId1407" xr:uid="{2B64B118-4E2F-421C-B2CC-76E14CCCFF94}"/>
    <hyperlink ref="AD409" r:id="rId1408" xr:uid="{9DA14404-A46F-44F4-B9CA-D7DBE584EEF9}"/>
    <hyperlink ref="AE409" r:id="rId1409" xr:uid="{304B4968-340F-418D-8673-FEC64CD98EAE}"/>
    <hyperlink ref="AF409" r:id="rId1410" xr:uid="{D26B093F-357A-4F4C-9909-310E3E3C64EE}"/>
    <hyperlink ref="AC410" r:id="rId1411" xr:uid="{AC91ACB8-10FE-4EFE-AC88-A18983718E1D}"/>
    <hyperlink ref="AD410" r:id="rId1412" xr:uid="{2513C44C-52C1-4FF6-A41A-A12D5D3E0136}"/>
    <hyperlink ref="AE410" r:id="rId1413" xr:uid="{B4280870-E709-4D37-832A-5E766C6B787F}"/>
    <hyperlink ref="AF410" r:id="rId1414" xr:uid="{C2A11700-C687-4D29-8081-24536202D40D}"/>
    <hyperlink ref="AC411" r:id="rId1415" xr:uid="{F75F8413-57DB-450F-A08F-A8ED7281BB3E}"/>
    <hyperlink ref="AD411" r:id="rId1416" xr:uid="{93269381-14EF-48D3-A80E-7EF03451A47E}"/>
    <hyperlink ref="AE411" r:id="rId1417" xr:uid="{3AB37386-63A7-4B63-B4B4-C0CC9085CF08}"/>
    <hyperlink ref="AF411" r:id="rId1418" xr:uid="{21D1E69D-D54C-4E4C-9DD3-9212C752DC96}"/>
    <hyperlink ref="AC412" r:id="rId1419" xr:uid="{BDD381F6-A40B-459A-84AF-E69042D2D2B1}"/>
    <hyperlink ref="AC413" r:id="rId1420" xr:uid="{621D2601-A667-4B0E-86EF-17481746394B}"/>
    <hyperlink ref="AD413" r:id="rId1421" xr:uid="{F0BB51A9-BF55-40A0-9970-577A645F2487}"/>
    <hyperlink ref="AE413" r:id="rId1422" xr:uid="{BD13EDD6-524A-4224-96FE-359BDBE868B9}"/>
    <hyperlink ref="AF413" r:id="rId1423" xr:uid="{4E311F52-4BF3-4A86-BF27-6C9DFA47A8DF}"/>
    <hyperlink ref="AC414" r:id="rId1424" xr:uid="{7ECED01A-8DC0-41B0-AEDD-F8A9CE902F3C}"/>
    <hyperlink ref="AD414" r:id="rId1425" xr:uid="{509D049E-A062-4182-AF3A-942F33A0696F}"/>
    <hyperlink ref="AE414" r:id="rId1426" xr:uid="{622FE7B6-C517-4CB6-A454-501321B47EE6}"/>
    <hyperlink ref="AF414" r:id="rId1427" xr:uid="{4BB0284B-2058-473A-B2CA-A11113A47328}"/>
    <hyperlink ref="AC415" r:id="rId1428" xr:uid="{7EB59821-499B-4DA5-A7E3-38F45CDBEF12}"/>
    <hyperlink ref="AD415" r:id="rId1429" xr:uid="{A9B484C3-20B6-43FD-9BD7-68ADABEAB76B}"/>
    <hyperlink ref="AE415" r:id="rId1430" xr:uid="{0566388A-A219-451B-B353-0D9048A3559C}"/>
    <hyperlink ref="AF415" r:id="rId1431" xr:uid="{2E0D4223-2EB6-4E70-A99D-803D575D6F54}"/>
    <hyperlink ref="AC416" r:id="rId1432" xr:uid="{0ACCE582-A35C-4027-A269-A568CF0D018D}"/>
    <hyperlink ref="AD416" r:id="rId1433" xr:uid="{2F3F7351-DAD4-4413-8072-153569E96843}"/>
    <hyperlink ref="AE416" r:id="rId1434" xr:uid="{EFF9D4D3-0A98-42D3-81A1-5D4287DB41B2}"/>
    <hyperlink ref="AC417" r:id="rId1435" xr:uid="{80ECE689-D301-4D1C-A097-E3C6F68571A5}"/>
    <hyperlink ref="AE417" r:id="rId1436" xr:uid="{2F2775CF-E524-4C3A-9970-1ED0AC9D58DA}"/>
    <hyperlink ref="AF417" r:id="rId1437" xr:uid="{403AC57B-9073-4F61-8FD4-6E59E6B6ADF1}"/>
    <hyperlink ref="AC418" r:id="rId1438" xr:uid="{0B356E4E-CB47-4399-AA51-558AE7C41E56}"/>
    <hyperlink ref="AC419" r:id="rId1439" xr:uid="{56FE4B37-6B96-46BC-AF4C-15FB768CC663}"/>
    <hyperlink ref="AD419" r:id="rId1440" xr:uid="{66ACEC7D-D7B4-410A-A050-40D3763CCE33}"/>
    <hyperlink ref="AE419" r:id="rId1441" xr:uid="{E0014F71-C36A-4269-9FAE-7B5A40EBA10A}"/>
    <hyperlink ref="AF419" r:id="rId1442" xr:uid="{561623B6-8C22-4FE8-B198-72E8EB0A5DB2}"/>
    <hyperlink ref="AC420" r:id="rId1443" xr:uid="{BD801C7A-AD4C-4BBF-81D9-CB66F3D8FC26}"/>
    <hyperlink ref="AD420" r:id="rId1444" xr:uid="{F7730F92-2542-4B24-84B8-3B0727FCFC80}"/>
    <hyperlink ref="AE420" r:id="rId1445" xr:uid="{7ACCF2A4-D79B-40FA-B288-9D3270F412E5}"/>
    <hyperlink ref="AF420" r:id="rId1446" xr:uid="{6ACC7A26-9A3C-405A-8D62-D10C783B6DC0}"/>
    <hyperlink ref="AC421" r:id="rId1447" xr:uid="{1AA7EE96-0288-43B2-9200-C42FEA277BBD}"/>
    <hyperlink ref="AE421" r:id="rId1448" xr:uid="{66739F84-9F39-4AD3-ACCD-451059961CF0}"/>
    <hyperlink ref="AC422" r:id="rId1449" xr:uid="{7D74746F-38DF-498C-8015-DC66169B16F5}"/>
    <hyperlink ref="AD422" r:id="rId1450" xr:uid="{310CAE44-80C0-4FC8-8063-436486B6FA78}"/>
    <hyperlink ref="AE422" r:id="rId1451" xr:uid="{893F962F-4B2E-48D0-B5CB-E167AAF0FAC5}"/>
    <hyperlink ref="AF422" r:id="rId1452" xr:uid="{14C135A9-1C9C-4C01-9F61-02401BAEE416}"/>
    <hyperlink ref="AC423" r:id="rId1453" xr:uid="{FD8587F0-9240-4713-84A8-5F9AB85D7824}"/>
    <hyperlink ref="AE423" r:id="rId1454" xr:uid="{94312178-3A18-4A85-B95B-148B2F0493E6}"/>
    <hyperlink ref="AF423" r:id="rId1455" xr:uid="{869BFEAA-C01B-4D38-872C-D33BAB158228}"/>
    <hyperlink ref="AC424" r:id="rId1456" xr:uid="{EB06465C-3450-41B5-9EC4-CA1286A807FF}"/>
    <hyperlink ref="AD424" r:id="rId1457" xr:uid="{9415D33D-7F0A-4CDB-8263-889A376C3509}"/>
    <hyperlink ref="AC425" r:id="rId1458" xr:uid="{4C4A3B41-F9F0-483D-A950-1C2E662A0F83}"/>
    <hyperlink ref="AC426" r:id="rId1459" xr:uid="{03F41F9F-1EC6-4801-901F-3D763E21E67E}"/>
    <hyperlink ref="AD426" r:id="rId1460" xr:uid="{C28FAAEB-2B02-4F56-A1E7-A7E93A9B455B}"/>
    <hyperlink ref="AE426" r:id="rId1461" xr:uid="{18BBEA2D-7633-41D7-A1E2-A681C4B77293}"/>
    <hyperlink ref="AF426" r:id="rId1462" xr:uid="{40977626-6615-4AF9-9677-57BF61D370D4}"/>
    <hyperlink ref="AC427" r:id="rId1463" xr:uid="{9809C514-BF4D-4F1B-ABA4-B887E6E3EAA1}"/>
    <hyperlink ref="AC428" r:id="rId1464" xr:uid="{EDEAA7E9-28E2-484D-A625-B7283CD2D2B2}"/>
    <hyperlink ref="AD428" r:id="rId1465" xr:uid="{C14CAC21-C713-4DB9-BCAE-AEDADB3B87D1}"/>
    <hyperlink ref="AE428" r:id="rId1466" xr:uid="{4B799A76-977A-4798-B75A-D92255C1D0B9}"/>
    <hyperlink ref="AF428" r:id="rId1467" xr:uid="{407996F5-ED45-4ECD-A7C7-96FC8C1D07BF}"/>
    <hyperlink ref="AC429" r:id="rId1468" xr:uid="{C99DC30E-2D26-4B41-84A5-95D9D5F22098}"/>
    <hyperlink ref="AE429" r:id="rId1469" xr:uid="{3F9E3C5A-2BBA-4D56-BA80-E68619046114}"/>
    <hyperlink ref="AF429" r:id="rId1470" xr:uid="{025926F5-D1CA-44AD-BE99-1849E8BD329A}"/>
    <hyperlink ref="AE430" r:id="rId1471" xr:uid="{D7756D3D-273F-44A8-A2F0-58E605FD86E3}"/>
    <hyperlink ref="AF430" r:id="rId1472" xr:uid="{984CF35E-ED4F-4172-84A6-68D658C4CA7D}"/>
    <hyperlink ref="AC431" r:id="rId1473" xr:uid="{5FE747CD-389B-4064-8174-4FD23895BBF1}"/>
    <hyperlink ref="AD431" r:id="rId1474" xr:uid="{CE6CB34D-30AA-4EBD-A868-A3B5701473F7}"/>
    <hyperlink ref="AF431" r:id="rId1475" xr:uid="{60ED5516-3644-46CE-9E44-B199E303737B}"/>
    <hyperlink ref="AC432" r:id="rId1476" xr:uid="{B9B2B077-26A9-4DF8-901E-E2DCD2DF3971}"/>
    <hyperlink ref="AD432" r:id="rId1477" xr:uid="{847F0299-8955-47A7-8790-776B08D51946}"/>
    <hyperlink ref="AE432" r:id="rId1478" xr:uid="{F98A4045-DE99-4E5A-B436-47B3244C3BF1}"/>
    <hyperlink ref="AF432" r:id="rId1479" xr:uid="{4C9F246E-1A64-43C3-BD12-FD4077C5DABF}"/>
    <hyperlink ref="AE433" r:id="rId1480" xr:uid="{447FDDC5-0A40-4205-A9CB-C0B5EF574FA3}"/>
    <hyperlink ref="AF433" r:id="rId1481" xr:uid="{18A9BF02-8789-42DE-B3D7-B7E3260C35FE}"/>
    <hyperlink ref="AC434" r:id="rId1482" xr:uid="{3AE0DFCB-55FD-4181-82EE-4387772F7196}"/>
    <hyperlink ref="AC435" r:id="rId1483" xr:uid="{F8063813-076A-4906-8E81-422EB2CD8BAB}"/>
    <hyperlink ref="AC436" r:id="rId1484" xr:uid="{17E129DF-9CB4-4623-ADF9-99E4D307DED2}"/>
    <hyperlink ref="AF436" r:id="rId1485" xr:uid="{DC2C863F-D6E2-49C4-A359-A559490D554A}"/>
    <hyperlink ref="AC437" r:id="rId1486" xr:uid="{77CC13CC-6AC7-4800-A3CE-D7AC544DD863}"/>
    <hyperlink ref="AD437" r:id="rId1487" xr:uid="{875539AA-6B1A-4E35-8E93-78C21C7FC01F}"/>
    <hyperlink ref="AC438" r:id="rId1488" xr:uid="{0EEFF295-998F-410D-AB6E-6FB02CC3305A}"/>
    <hyperlink ref="AF438" r:id="rId1489" xr:uid="{797BA6ED-D47F-45F0-AFE3-1A7167E2C79F}"/>
    <hyperlink ref="AC439" r:id="rId1490" xr:uid="{44A5A7A1-E3E8-4E3B-BEA6-5C2C816AFC7C}"/>
    <hyperlink ref="AD439" r:id="rId1491" xr:uid="{C0C85CFC-C304-471E-9D70-90A4383A3214}"/>
    <hyperlink ref="AE439" r:id="rId1492" xr:uid="{3B85F3C2-663E-4366-90F1-C8AE3F960635}"/>
    <hyperlink ref="AF439" r:id="rId1493" xr:uid="{25991F21-A294-45F1-A880-710917FD74D9}"/>
    <hyperlink ref="AC441" r:id="rId1494" xr:uid="{15549990-658A-4F59-B737-324E1AE9494F}"/>
    <hyperlink ref="AE441" r:id="rId1495" xr:uid="{316FB41F-B543-4F4F-B872-B7BBD7FB374B}"/>
    <hyperlink ref="AC442" r:id="rId1496" xr:uid="{E5F4A750-886D-475B-900A-8F0A62837778}"/>
    <hyperlink ref="AF442" r:id="rId1497" xr:uid="{CB75D113-6C14-48EB-B3C4-31B344A648C3}"/>
    <hyperlink ref="AC443" r:id="rId1498" xr:uid="{13D2958F-9ECE-414E-9512-46120CA99BC1}"/>
    <hyperlink ref="AD443" r:id="rId1499" xr:uid="{751ADD4F-33CF-4EF6-9577-FF508D722B21}"/>
    <hyperlink ref="AE443" r:id="rId1500" xr:uid="{7BF5A0A5-1F61-471B-BF25-9ACF554DF941}"/>
    <hyperlink ref="AF443" r:id="rId1501" xr:uid="{EF91F065-A476-4456-B276-B1E0FAA0EDE1}"/>
    <hyperlink ref="AC444" r:id="rId1502" xr:uid="{DC6B0B7D-C0CC-489C-8FE6-684C77C78525}"/>
    <hyperlink ref="AD444" r:id="rId1503" xr:uid="{16617F45-B527-4D2D-8CE8-6F2FA9110477}"/>
    <hyperlink ref="AE444" r:id="rId1504" xr:uid="{C9F2C71C-B67C-43CB-9912-BB3971659D05}"/>
    <hyperlink ref="AF444" r:id="rId1505" xr:uid="{B799710B-2FD3-471F-9699-FA228EF0B07C}"/>
    <hyperlink ref="AC445" r:id="rId1506" xr:uid="{A7B180E5-0A76-4DD4-8392-2EEDB88979F9}"/>
    <hyperlink ref="AD445" r:id="rId1507" xr:uid="{2AB368C7-588A-45B4-856A-236FEC6A0E2F}"/>
    <hyperlink ref="AE445" r:id="rId1508" xr:uid="{97D42439-B360-4D8B-A547-33C8E5F31DA0}"/>
    <hyperlink ref="AF445" r:id="rId1509" xr:uid="{33B48579-0121-47DD-8E5B-8F57DE398B20}"/>
    <hyperlink ref="AC446" r:id="rId1510" xr:uid="{8F30FEA1-8C45-4A72-AD70-7CF15B6F5CDA}"/>
    <hyperlink ref="AD446" r:id="rId1511" xr:uid="{A43E99D0-1A4E-4E1E-BDC5-543113397668}"/>
    <hyperlink ref="AE446" r:id="rId1512" xr:uid="{39C6CF08-B192-4286-BFD1-CA537A6A90BC}"/>
    <hyperlink ref="AF446" r:id="rId1513" xr:uid="{2B94054C-65D4-4291-A0D3-7C576760A04A}"/>
    <hyperlink ref="AC447" r:id="rId1514" xr:uid="{D9B81DD4-5EA6-46BB-AFCD-0EBADB8CA867}"/>
    <hyperlink ref="AD447" r:id="rId1515" xr:uid="{E4D400B5-DDAA-4ABF-B993-436EF67A7542}"/>
    <hyperlink ref="AE447" r:id="rId1516" xr:uid="{96A9405C-ECF9-4583-8C17-BE84F247C2F0}"/>
    <hyperlink ref="AF447" r:id="rId1517" xr:uid="{E8CBA467-478B-4862-A2AA-88CE2507BB62}"/>
    <hyperlink ref="AC448" r:id="rId1518" xr:uid="{DBDD9985-EFC1-483E-B5E8-65F49840AEEE}"/>
    <hyperlink ref="AE448" r:id="rId1519" xr:uid="{2404E805-83BD-41A8-9EBE-9E0BB6B42FF4}"/>
    <hyperlink ref="AF448" r:id="rId1520" xr:uid="{B447A42A-858A-40FF-9344-3D1214430887}"/>
    <hyperlink ref="AC449" r:id="rId1521" xr:uid="{AA02CAC9-472F-4937-BC57-CCC9EE3485E1}"/>
    <hyperlink ref="AD449" r:id="rId1522" xr:uid="{C44354C8-63EE-4113-85D2-0C9CF016FB77}"/>
    <hyperlink ref="AE449" r:id="rId1523" xr:uid="{7D0CFBC9-3367-4125-B2D6-B280DF4FAEDB}"/>
    <hyperlink ref="AF449" r:id="rId1524" xr:uid="{74F1056F-DF5D-48A9-ADD0-F34DBA110EAF}"/>
    <hyperlink ref="AC450" r:id="rId1525" xr:uid="{6A37ABBD-47BD-4C88-B619-F1CF26BDF227}"/>
    <hyperlink ref="AD450" r:id="rId1526" xr:uid="{629DAA72-EB9B-4140-A410-A598671C9428}"/>
    <hyperlink ref="AE450" r:id="rId1527" xr:uid="{B29D80C4-0B36-46BE-9034-C6FECD99DF7B}"/>
    <hyperlink ref="AF450" r:id="rId1528" xr:uid="{8C52B265-8765-47EF-B46A-B123963262B5}"/>
    <hyperlink ref="AC451" r:id="rId1529" xr:uid="{5A462F9F-B814-4D26-8AF4-1B30097A38AF}"/>
    <hyperlink ref="AD451" r:id="rId1530" xr:uid="{E8E61253-3107-49CB-9A82-275206CA82B4}"/>
    <hyperlink ref="AE451" r:id="rId1531" xr:uid="{FB3C5868-E081-499F-93C0-723F140EF2C1}"/>
    <hyperlink ref="AF451" r:id="rId1532" xr:uid="{F8D86E97-B5F5-4E61-BF98-27A8FD7E375D}"/>
    <hyperlink ref="AC452" r:id="rId1533" xr:uid="{3EDF90C4-4C5F-4E41-8F9B-561AA5AA4E56}"/>
    <hyperlink ref="AD452" r:id="rId1534" xr:uid="{579A8B39-04E0-4AC0-8349-AAA4C4646D7F}"/>
    <hyperlink ref="AE452" r:id="rId1535" xr:uid="{7F96F011-E6BA-4B33-A812-53692D5DF3A7}"/>
    <hyperlink ref="AF452" r:id="rId1536" xr:uid="{44FF8EEC-A7D3-4DC3-BA56-C811DEBB8B17}"/>
    <hyperlink ref="AC453" r:id="rId1537" xr:uid="{27B9635B-FF9F-459B-992D-81F140ED4B95}"/>
    <hyperlink ref="AD453" r:id="rId1538" xr:uid="{B6D83A79-3470-4D03-BC5D-0D09960B4518}"/>
    <hyperlink ref="AC454" r:id="rId1539" xr:uid="{B6DF0380-C9D2-4871-A0F6-7FA3B9B431B0}"/>
    <hyperlink ref="AD454" r:id="rId1540" xr:uid="{D6AE6309-5932-4EAB-A39C-00030F945DC9}"/>
    <hyperlink ref="AE454" r:id="rId1541" xr:uid="{89A06A3B-33EA-45BE-A3A4-3C895D20EE39}"/>
    <hyperlink ref="AF454" r:id="rId1542" xr:uid="{0391F03B-9767-425F-BCA6-B58BFCE7471F}"/>
    <hyperlink ref="AC455" r:id="rId1543" xr:uid="{DACC2A2E-5EA6-4DE7-98E7-E9C14B9E6DA5}"/>
    <hyperlink ref="AD455" r:id="rId1544" xr:uid="{45024434-44D2-43E9-9D6E-D8E4E6839535}"/>
    <hyperlink ref="AF455" r:id="rId1545" xr:uid="{2F4F78A3-1634-4477-BE47-80FC38DD68C0}"/>
    <hyperlink ref="AC456" r:id="rId1546" xr:uid="{9496048C-C1C9-44B8-82C6-33A700296926}"/>
    <hyperlink ref="AD456" r:id="rId1547" xr:uid="{FF5E2523-3DA8-4B0D-A1BA-25BA4ACDC7CB}"/>
    <hyperlink ref="AE456" r:id="rId1548" xr:uid="{A93309F3-C7F2-4B08-8F2A-A716D01590E6}"/>
    <hyperlink ref="AF456" r:id="rId1549" xr:uid="{330B3517-2CBE-4B0F-A140-219F02D67867}"/>
    <hyperlink ref="AC457" r:id="rId1550" xr:uid="{863CA7FA-F8C3-4B61-B1BD-328039F7DC14}"/>
    <hyperlink ref="AD457" r:id="rId1551" xr:uid="{29BDDEEB-B135-429F-B6BE-815BD960403C}"/>
    <hyperlink ref="AE457" r:id="rId1552" xr:uid="{7BE58BDB-CDDE-42BA-9273-3D119F6A0D27}"/>
    <hyperlink ref="AF457" r:id="rId1553" xr:uid="{E5B958C2-9440-47B3-808D-9F764DD841D2}"/>
    <hyperlink ref="AC458" r:id="rId1554" xr:uid="{80F68EC2-BE9A-4EE9-A25D-98D48E30057A}"/>
    <hyperlink ref="AD458" r:id="rId1555" xr:uid="{0C3CA367-F676-4D81-8220-904F1A916BCB}"/>
    <hyperlink ref="AE458" r:id="rId1556" xr:uid="{F41DD09C-4B28-4411-8AA1-8E07BB301567}"/>
    <hyperlink ref="AF458" r:id="rId1557" xr:uid="{F3D4E386-F7ED-4D3C-B74C-6978BEB1D8C8}"/>
    <hyperlink ref="AC459" r:id="rId1558" xr:uid="{A91A5B49-F575-40D0-B5FE-16635A1CAC8B}"/>
    <hyperlink ref="AD459" r:id="rId1559" xr:uid="{BAA29314-0B00-4B00-A953-71B4C2CD4CF1}"/>
    <hyperlink ref="AC460" r:id="rId1560" xr:uid="{63F75DE6-3D7F-4AE8-A89F-6EB81109B52B}"/>
    <hyperlink ref="AD460" r:id="rId1561" xr:uid="{2226765D-D89B-4802-A7C7-CDE6E562945B}"/>
    <hyperlink ref="AF460" r:id="rId1562" xr:uid="{BC41E51C-598D-4CC5-9387-8F43D41DBDB6}"/>
    <hyperlink ref="AC461" r:id="rId1563" xr:uid="{E18F4AF4-4DBB-4C86-A9B6-B5B38064059E}"/>
    <hyperlink ref="AD461" r:id="rId1564" xr:uid="{36E77551-2ABC-4218-B886-1887AE24B242}"/>
    <hyperlink ref="AC462" r:id="rId1565" xr:uid="{60802D12-0CCC-4DD1-B034-F9E249C9EB82}"/>
    <hyperlink ref="AE462" r:id="rId1566" xr:uid="{08F78662-E585-43CD-AD05-E934917762C2}"/>
    <hyperlink ref="AC463" r:id="rId1567" xr:uid="{A71BA20D-BD87-4EEF-AA87-6BA5011D17CB}"/>
    <hyperlink ref="AE463" r:id="rId1568" xr:uid="{768A5E27-D339-43E6-8C23-DAFD0C751BAC}"/>
    <hyperlink ref="AF463" r:id="rId1569" xr:uid="{E692C9F7-5C1E-45B8-BE3C-A6A480DBCCBA}"/>
    <hyperlink ref="AC464" r:id="rId1570" xr:uid="{286C580B-7197-4B21-B488-FB23C27A8399}"/>
    <hyperlink ref="AE464" r:id="rId1571" xr:uid="{86963D9E-B224-4B7F-B470-F9BBA59B9B1C}"/>
    <hyperlink ref="AF464" r:id="rId1572" xr:uid="{4D958BAE-C4B7-46F6-A4BD-29D73D0938C1}"/>
    <hyperlink ref="AC465" r:id="rId1573" xr:uid="{2163394B-33E0-4865-984C-923C2C31B55A}"/>
    <hyperlink ref="AD465" r:id="rId1574" xr:uid="{233C1F3F-D964-4073-9F76-C1FA1ECB2A0C}"/>
    <hyperlink ref="AE465" r:id="rId1575" xr:uid="{EB5644EA-830C-4CAD-AA5C-6D7E046E1B1A}"/>
    <hyperlink ref="AF465" r:id="rId1576" xr:uid="{C4500FA0-1AAA-43A7-9A5C-32F22AE231E1}"/>
    <hyperlink ref="AC466" r:id="rId1577" xr:uid="{C4B67537-B166-4753-AE24-C7FA733BFB83}"/>
    <hyperlink ref="AD466" r:id="rId1578" xr:uid="{E990F259-9704-4419-A7A0-510FFBA61064}"/>
    <hyperlink ref="AC467" r:id="rId1579" xr:uid="{3E916718-C0A3-4416-AEEB-D17002199ABF}"/>
    <hyperlink ref="AD467" r:id="rId1580" xr:uid="{9DC0D305-B4A5-45E0-B6C9-D4C82D8C25A0}"/>
    <hyperlink ref="AE467" r:id="rId1581" xr:uid="{C2B5217E-8516-48D3-82DF-15FD2340D0F0}"/>
    <hyperlink ref="AF467" r:id="rId1582" xr:uid="{B653F68B-382B-4622-A94C-D6B8A84F8842}"/>
    <hyperlink ref="AC468" r:id="rId1583" xr:uid="{260E0513-2EB8-4871-8D65-B36E20965873}"/>
    <hyperlink ref="AD468" r:id="rId1584" xr:uid="{681A8AF3-3457-4B71-8879-70AD8B4325FC}"/>
    <hyperlink ref="AE468" r:id="rId1585" xr:uid="{E07BFECB-E6BC-4AE7-8256-1CDC86487609}"/>
    <hyperlink ref="AF468" r:id="rId1586" xr:uid="{2660D2F0-AE86-4872-BF92-CF95CB7F2D02}"/>
    <hyperlink ref="AC469" r:id="rId1587" xr:uid="{5E71D250-7DB0-44FE-9C0C-3B3B348DADB5}"/>
    <hyperlink ref="AD469" r:id="rId1588" xr:uid="{50E8F7D8-B4E8-425B-A646-1DB61D845E4D}"/>
    <hyperlink ref="AE469" r:id="rId1589" xr:uid="{0943AC59-7794-4F59-9BBA-C7163C3BEB60}"/>
    <hyperlink ref="AC470" r:id="rId1590" xr:uid="{05181AA0-4D0E-4B83-A89B-3522AA680525}"/>
    <hyperlink ref="AD470" r:id="rId1591" xr:uid="{90006C10-9B9D-4001-B4F6-33B3E89841A8}"/>
    <hyperlink ref="AE470" r:id="rId1592" xr:uid="{1D649E88-FA23-471C-A380-8FD7AFE569D5}"/>
    <hyperlink ref="AF470" r:id="rId1593" xr:uid="{2D6CB705-6978-4854-BB5E-1AC0640E9F5D}"/>
    <hyperlink ref="AC471" r:id="rId1594" xr:uid="{33D8F2D2-B9D8-4897-A126-F49C341CC6B8}"/>
    <hyperlink ref="AD471" r:id="rId1595" xr:uid="{98C14B99-E1C2-44C1-9DFB-C9A905AFED7D}"/>
    <hyperlink ref="AE471" r:id="rId1596" xr:uid="{E8A60EF7-498E-4C87-9822-735842114E29}"/>
    <hyperlink ref="AF471" r:id="rId1597" xr:uid="{4226B909-80AD-41ED-8C3C-206EFCA3E40F}"/>
    <hyperlink ref="AC472" r:id="rId1598" xr:uid="{F85AE58A-87A4-469F-9211-2BFD9C048358}"/>
    <hyperlink ref="AE472" r:id="rId1599" xr:uid="{0AEEE217-5CA3-4D8E-BB38-DA84E6778F32}"/>
    <hyperlink ref="AF472" r:id="rId1600" xr:uid="{F493F3E0-2517-4747-B0E9-2F17F965AE15}"/>
    <hyperlink ref="AC473" r:id="rId1601" xr:uid="{779D5880-3C54-4251-A4E4-829FCA253D44}"/>
    <hyperlink ref="AD473" r:id="rId1602" xr:uid="{E7634857-1D78-4872-B6CA-EE01FD2E5AFE}"/>
    <hyperlink ref="AC474" r:id="rId1603" xr:uid="{9B44719C-2B3F-44BB-83D5-E5D1FFF90E6D}"/>
    <hyperlink ref="AD474" r:id="rId1604" xr:uid="{84C7A5C6-A91B-4F40-BAB0-B136B9FC3B61}"/>
    <hyperlink ref="AE474" r:id="rId1605" xr:uid="{97456A6A-770D-4A8D-84FC-5ACCAEB1AFC9}"/>
    <hyperlink ref="AF474" r:id="rId1606" xr:uid="{891D5225-628E-4555-9F55-B75A4D88EEEE}"/>
    <hyperlink ref="AC475" r:id="rId1607" xr:uid="{C7F955F4-660E-4784-B632-1DB54FCD3845}"/>
    <hyperlink ref="AD475" r:id="rId1608" xr:uid="{85E7CDCA-3727-4A69-8CF5-C3E41103FE56}"/>
    <hyperlink ref="AE475" r:id="rId1609" xr:uid="{CB4ACED1-99FE-4F12-92F7-1923E9A782D5}"/>
    <hyperlink ref="AF475" r:id="rId1610" xr:uid="{8D2914E6-CA3A-42EE-902F-B89D07723762}"/>
    <hyperlink ref="AC476" r:id="rId1611" xr:uid="{A32F5481-A029-4D08-9F3F-12BF48441868}"/>
    <hyperlink ref="AD476" r:id="rId1612" xr:uid="{850406C3-34E6-4B9F-AA1C-0F05046FFA7A}"/>
    <hyperlink ref="AE476" r:id="rId1613" xr:uid="{8DDDBACE-9465-4666-8EC9-282A2B85DF1C}"/>
    <hyperlink ref="AF476" r:id="rId1614" xr:uid="{975E850D-ADBA-414D-A649-64F1D34F3C97}"/>
    <hyperlink ref="AC477" r:id="rId1615" xr:uid="{F6876EAC-DC49-4FEA-899E-C39A7029B557}"/>
    <hyperlink ref="AD477" r:id="rId1616" xr:uid="{F5036531-37C9-4D19-92C1-2FF972C81B74}"/>
    <hyperlink ref="AE477" r:id="rId1617" xr:uid="{771ECDD5-40BA-4B5E-9E39-A9003F2ADF8F}"/>
    <hyperlink ref="AF477" r:id="rId1618" xr:uid="{5A71122F-22D7-4A36-AB4F-E3C871E49D51}"/>
    <hyperlink ref="AC478" r:id="rId1619" xr:uid="{2EB453CC-3E7F-4069-80F2-EF7A5F775DB0}"/>
    <hyperlink ref="AD478" r:id="rId1620" xr:uid="{9A21B851-F8DE-4872-BFB1-12E1BFB9E9CB}"/>
    <hyperlink ref="AC479" r:id="rId1621" location="contact" xr:uid="{1C297CD1-DCD6-483A-8378-AD59EF1F2E4B}"/>
    <hyperlink ref="AE479" r:id="rId1622" xr:uid="{0A0A590B-3103-4BF4-BF49-12E59CD89D8D}"/>
    <hyperlink ref="AC480" r:id="rId1623" xr:uid="{DD35D367-CE72-4CB6-BD03-F17935933B2B}"/>
    <hyperlink ref="AD480" r:id="rId1624" xr:uid="{108DCE2E-19F6-49AF-9619-67473B50EE23}"/>
    <hyperlink ref="AE480" r:id="rId1625" xr:uid="{BE4BC21A-1AD9-4C9D-B74A-219D44CC121A}"/>
    <hyperlink ref="AF480" r:id="rId1626" xr:uid="{F638D7B4-ECB2-4ED8-903D-9F1D4C8DE18B}"/>
    <hyperlink ref="AC481" r:id="rId1627" xr:uid="{5C42BA9E-54C8-4FCB-B46B-FA475D75FCC3}"/>
    <hyperlink ref="AD481" r:id="rId1628" xr:uid="{E2961D3B-3250-4F80-BD1F-F15A7C41FDFA}"/>
    <hyperlink ref="AE481" r:id="rId1629" xr:uid="{ECACBC3C-F250-4F6F-AA12-841BAE83B7F5}"/>
    <hyperlink ref="AF481" r:id="rId1630" xr:uid="{98463B06-59D9-4272-A9F7-31D3964C6AEC}"/>
    <hyperlink ref="AC482" r:id="rId1631" xr:uid="{9AC10278-5415-42CC-A8A6-54E41A675E6F}"/>
    <hyperlink ref="AE482" r:id="rId1632" xr:uid="{46B91DBD-13D9-4939-B9CE-012F1FBD3942}"/>
    <hyperlink ref="AF482" r:id="rId1633" xr:uid="{26B633C1-CFC8-411C-B442-6B8172852E89}"/>
    <hyperlink ref="AC483" r:id="rId1634" xr:uid="{6AFE1000-4BC1-4C94-954B-5A60600EF74E}"/>
    <hyperlink ref="AD483" r:id="rId1635" xr:uid="{ED9010DF-75D7-4144-8885-C0C86124C15C}"/>
    <hyperlink ref="AF483" r:id="rId1636" xr:uid="{2BDC1A7C-AF56-47F1-9A7E-DCEA643AF9F6}"/>
    <hyperlink ref="AC484" r:id="rId1637" xr:uid="{A86F93F8-307D-4C96-B7B7-2FDFC5887153}"/>
    <hyperlink ref="AE484" r:id="rId1638" xr:uid="{EC12A3D4-0F6B-44B4-82DB-A9147EF0C0CE}"/>
    <hyperlink ref="AF484" r:id="rId1639" xr:uid="{4889B384-CF22-488E-A1F2-31CED4D6E9C2}"/>
    <hyperlink ref="AC485" r:id="rId1640" xr:uid="{BBA3EBB7-CF69-42D3-8ED0-17A292C9F123}"/>
    <hyperlink ref="AD485" r:id="rId1641" xr:uid="{01F9A636-0D16-434A-9642-9CDB49C279DB}"/>
    <hyperlink ref="AE485" r:id="rId1642" xr:uid="{DFDB27C4-5C81-411C-BC18-AD7289527061}"/>
    <hyperlink ref="AF485" r:id="rId1643" xr:uid="{5E6CA0D1-8ECC-48E4-8AE5-8C7B98A24119}"/>
    <hyperlink ref="AC486" r:id="rId1644" xr:uid="{BE58F9E8-BAF1-44BD-90BF-31192D335DDF}"/>
    <hyperlink ref="AD486" r:id="rId1645" xr:uid="{82287662-49F3-4EA8-A355-FB26759FC555}"/>
    <hyperlink ref="AC487" r:id="rId1646" xr:uid="{2E37AD91-543E-44BA-B609-1B7185F837AA}"/>
    <hyperlink ref="AD487" r:id="rId1647" xr:uid="{5397C990-49EB-4A21-91E2-5BC7F29FD59C}"/>
    <hyperlink ref="AF487" r:id="rId1648" xr:uid="{F7B6A7C7-8D62-49F6-B550-13B332C00CB4}"/>
    <hyperlink ref="AC488" r:id="rId1649" xr:uid="{E59B6F57-9D28-4E05-A482-F73AF6F28448}"/>
    <hyperlink ref="AE488" r:id="rId1650" xr:uid="{E37C30AA-A4B0-4683-9D7D-B7D0F3828AC6}"/>
    <hyperlink ref="AF488" r:id="rId1651" xr:uid="{5A02D294-C8E8-43A0-9FC6-590F619A5AF9}"/>
    <hyperlink ref="AC489" r:id="rId1652" xr:uid="{5813C68A-B8B6-4A2C-96A3-66534EE69EB3}"/>
    <hyperlink ref="AD489" r:id="rId1653" xr:uid="{E8780C4E-DF55-479A-ADE2-FC615B962548}"/>
    <hyperlink ref="AC490" r:id="rId1654" xr:uid="{18CDF944-08A2-414E-9EB0-0E56537D3CB0}"/>
    <hyperlink ref="AD490" r:id="rId1655" xr:uid="{36125BA4-CDD3-4334-9C90-12C7E647D8DF}"/>
    <hyperlink ref="AE490" r:id="rId1656" xr:uid="{442E09B4-3FF9-4CDF-918F-1648F9B2D7CC}"/>
    <hyperlink ref="AF490" r:id="rId1657" xr:uid="{599F8567-E38E-4A52-AD65-F3CC73C87D84}"/>
    <hyperlink ref="AC491" r:id="rId1658" xr:uid="{5CD643D7-4104-41BA-9A1D-40F666F93B05}"/>
    <hyperlink ref="AE491" r:id="rId1659" xr:uid="{1A8782CB-FC96-483C-A312-CF6CB80ED192}"/>
    <hyperlink ref="AF491" r:id="rId1660" xr:uid="{D185E458-7777-48C6-814A-705A57BF94BA}"/>
    <hyperlink ref="AC492" r:id="rId1661" xr:uid="{D132556F-5880-4E56-9401-7971F71B6756}"/>
    <hyperlink ref="AF492" r:id="rId1662" xr:uid="{E5F18721-A20A-4FD4-8959-8F7C7C8E8914}"/>
    <hyperlink ref="AC494" r:id="rId1663" xr:uid="{E4E3FCA0-149F-4F90-89C5-DE6E3257E8E4}"/>
    <hyperlink ref="AD494" r:id="rId1664" xr:uid="{13D041E1-9D31-4B80-B77D-338D55966D3D}"/>
    <hyperlink ref="AC495" r:id="rId1665" xr:uid="{2541B9A1-6069-4773-8945-E5413B7A5D04}"/>
    <hyperlink ref="AD495" r:id="rId1666" xr:uid="{FC2AC3BE-608F-44CA-8ADB-266826CEC550}"/>
    <hyperlink ref="AE495" r:id="rId1667" xr:uid="{E4C43D60-3015-4BE7-BA43-AEDD9CD8B69F}"/>
    <hyperlink ref="AF495" r:id="rId1668" xr:uid="{778A9EB3-C3A8-44B0-9F24-2417040AC8F8}"/>
    <hyperlink ref="AC496" r:id="rId1669" xr:uid="{1FD220A3-6CEE-41C7-B21B-AB93E448B419}"/>
    <hyperlink ref="AD496" r:id="rId1670" xr:uid="{71449B25-C8B8-42CD-93E0-99A54AB5F0A4}"/>
    <hyperlink ref="AC497" r:id="rId1671" xr:uid="{E6F2AFF5-F04C-4348-B41C-CC14C3E9EFBA}"/>
    <hyperlink ref="AD497" r:id="rId1672" xr:uid="{95E869A2-FBE7-4F12-A952-DC669FD63B5E}"/>
    <hyperlink ref="AE497" r:id="rId1673" xr:uid="{415B4EE8-B7D3-4993-85E2-B073D09B8DBA}"/>
    <hyperlink ref="AF497" r:id="rId1674" xr:uid="{9E2B7775-0AD1-4F69-BFCA-9428FA5AE7E8}"/>
    <hyperlink ref="AC498" r:id="rId1675" xr:uid="{F14D6BB1-D237-40D3-A11C-E2B7CF506D38}"/>
    <hyperlink ref="AD498" r:id="rId1676" xr:uid="{7643E5C3-6028-4B31-86CC-C9C01761D8EB}"/>
    <hyperlink ref="AE498" r:id="rId1677" xr:uid="{FB1402C7-4002-46F0-831B-DB919483F942}"/>
    <hyperlink ref="AF498" r:id="rId1678" xr:uid="{4D82C009-6F74-452C-BD55-E3822FA8702F}"/>
    <hyperlink ref="AC499" r:id="rId1679" xr:uid="{B54E9604-B5FE-4AA6-84AB-92A2DECE56BD}"/>
    <hyperlink ref="AD499" r:id="rId1680" xr:uid="{D9CB0F42-4D12-4AB8-9FDA-15ECA7F46499}"/>
    <hyperlink ref="AE499" r:id="rId1681" xr:uid="{F46BF1CF-B8DB-4247-9E0E-16E8A2EC318B}"/>
    <hyperlink ref="AF499" r:id="rId1682" xr:uid="{373C1098-296F-47A2-8259-607E48D65B5A}"/>
    <hyperlink ref="AC501" r:id="rId1683" xr:uid="{CD470351-B36B-4C1E-BFA0-BAD6752374E7}"/>
    <hyperlink ref="AC503" r:id="rId1684" xr:uid="{FFC88697-6DA4-4627-8C0D-2487749089B6}"/>
    <hyperlink ref="AD503" r:id="rId1685" xr:uid="{23E080AD-4B1D-4C18-A0D1-A19ED8BC94C7}"/>
    <hyperlink ref="AC504" r:id="rId1686" xr:uid="{98416EA7-305A-46AC-953A-FE2CE61F7571}"/>
    <hyperlink ref="AD504" r:id="rId1687" xr:uid="{3F973BF1-3F1D-4A63-B753-A74811473B07}"/>
    <hyperlink ref="AE504" r:id="rId1688" xr:uid="{B27975B0-9995-4005-962D-8C7B86B54572}"/>
    <hyperlink ref="AC505" r:id="rId1689" xr:uid="{F807BC8C-6D35-40EA-BFAC-0F2F3A135310}"/>
    <hyperlink ref="AD505" r:id="rId1690" xr:uid="{1250C142-DD6B-47DA-B4E2-84E156AE36FF}"/>
    <hyperlink ref="AE505" r:id="rId1691" xr:uid="{807170ED-7F9B-4292-90CA-53CC8B272D08}"/>
    <hyperlink ref="AF505" r:id="rId1692" xr:uid="{99D1CAC5-9E9A-4CAF-9E85-B8C7CCB75A12}"/>
    <hyperlink ref="AC506" r:id="rId1693" xr:uid="{D02100D1-D224-4608-BD5E-5C8FC730FC1C}"/>
    <hyperlink ref="AE506" r:id="rId1694" xr:uid="{3ED59F9C-3386-4E6E-BFC2-71CDC5A10FE3}"/>
    <hyperlink ref="AF506" r:id="rId1695" xr:uid="{A973258E-E7E6-4790-B42E-E7C0F8EA5CD7}"/>
    <hyperlink ref="AC507" r:id="rId1696" xr:uid="{FD1DB611-CF33-4D48-8223-DF6107355E0E}"/>
    <hyperlink ref="AD507" r:id="rId1697" xr:uid="{114CB46A-FE85-4321-BB56-9AF36B226CF3}"/>
    <hyperlink ref="AE507" r:id="rId1698" xr:uid="{56E66A25-97E1-45E8-877F-E2430B050744}"/>
    <hyperlink ref="AF507" r:id="rId1699" xr:uid="{FF40EC36-D124-4CC5-817E-912EE17BB055}"/>
    <hyperlink ref="AC508" r:id="rId1700" xr:uid="{860A1EBC-47BC-42B0-A253-ADA09F3B62FA}"/>
    <hyperlink ref="AD508" r:id="rId1701" xr:uid="{AC32B624-8B3F-471F-BA85-CFF38444BF72}"/>
    <hyperlink ref="AE508" r:id="rId1702" xr:uid="{8E61C77A-2BFF-4764-B562-0D58D89AC274}"/>
    <hyperlink ref="AF508" r:id="rId1703" xr:uid="{841C2731-B5DB-42BF-B20D-85E9EB687680}"/>
    <hyperlink ref="AC509" r:id="rId1704" xr:uid="{EC0248DE-BCD3-421C-B93C-A20B8B3EC0AC}"/>
    <hyperlink ref="AD509" r:id="rId1705" xr:uid="{BC87B4A1-A4C3-46B7-B2BC-8DFEB61CCCE5}"/>
    <hyperlink ref="AF509" r:id="rId1706" xr:uid="{532562B6-3318-4939-B3F8-05A7BF085AEF}"/>
    <hyperlink ref="AC510" r:id="rId1707" xr:uid="{95A12748-5FBB-48B6-8C8A-C4AED77A3BC8}"/>
    <hyperlink ref="AC511" r:id="rId1708" xr:uid="{1BB43698-12E0-405E-B9CE-D55BB0C8651A}"/>
    <hyperlink ref="AD511" r:id="rId1709" xr:uid="{44979A72-F56B-401B-9006-8707E4941885}"/>
    <hyperlink ref="AE511" r:id="rId1710" xr:uid="{BDBDC643-1949-49C3-86A0-A52A321CF1C1}"/>
    <hyperlink ref="AF511" r:id="rId1711" xr:uid="{854B8173-6C8C-4BC0-8184-6CE204F49917}"/>
    <hyperlink ref="AC512" r:id="rId1712" xr:uid="{86C0897F-15CA-4FFB-8DFE-A66C58799134}"/>
    <hyperlink ref="AD512" r:id="rId1713" xr:uid="{B4A87EE9-3878-403C-8D9D-69A34CC5FEBC}"/>
    <hyperlink ref="AE512" r:id="rId1714" xr:uid="{5B109F74-0BD7-420C-A31C-46EB8A08C63B}"/>
    <hyperlink ref="AF512" r:id="rId1715" xr:uid="{93B99B9F-B0A4-4774-88B8-95408FF72FFF}"/>
    <hyperlink ref="AC514" r:id="rId1716" xr:uid="{C0276149-7BE2-4B04-9201-C3969244E7FC}"/>
    <hyperlink ref="AF514" r:id="rId1717" xr:uid="{CCC075E0-D789-43DD-B3A7-60783C7CF01A}"/>
    <hyperlink ref="AC515" r:id="rId1718" xr:uid="{C7BC4575-601F-4046-954F-F53A30ED0EBE}"/>
    <hyperlink ref="AD515" r:id="rId1719" xr:uid="{6AF933D1-2E0E-4107-9574-8970697D97CD}"/>
    <hyperlink ref="AE515" r:id="rId1720" xr:uid="{77A5A463-AE96-4736-845A-427F2721F833}"/>
    <hyperlink ref="AF515" r:id="rId1721" xr:uid="{E5098142-ED6E-44A9-8A85-EFE2296C4A54}"/>
    <hyperlink ref="AC516" r:id="rId1722" xr:uid="{4C9B8366-D16C-4A13-80C8-9FAF3470C829}"/>
    <hyperlink ref="AD516" r:id="rId1723" xr:uid="{6ACD94E4-336E-49EB-AF9E-D60605D7B196}"/>
    <hyperlink ref="AE516" r:id="rId1724" xr:uid="{491F3592-6A29-41FC-BBAC-E7C647C14146}"/>
    <hyperlink ref="AF516" r:id="rId1725" xr:uid="{6A29C6B0-3EFD-4381-8DC5-224F3AE86779}"/>
    <hyperlink ref="AC517" r:id="rId1726" xr:uid="{508E7A7A-8C8D-4AAA-9DE5-54E137A313C6}"/>
    <hyperlink ref="AE517" r:id="rId1727" xr:uid="{9EC73BA8-B73A-4617-92CD-86E847F68563}"/>
    <hyperlink ref="AF517" r:id="rId1728" xr:uid="{A45C8A0A-70FB-4C96-AE2A-C36535749568}"/>
    <hyperlink ref="AC518" r:id="rId1729" xr:uid="{A042D4E0-BB46-4D49-8EB2-4C3852DCC977}"/>
    <hyperlink ref="AE518" r:id="rId1730" xr:uid="{4A49F8DE-0826-4957-B822-E7588F82F087}"/>
    <hyperlink ref="AF518" r:id="rId1731" xr:uid="{332596FC-FE04-43B0-BFAC-DC58E4E353B9}"/>
    <hyperlink ref="AC519" r:id="rId1732" xr:uid="{42CC2CCD-1253-46ED-B018-409B610B8BED}"/>
    <hyperlink ref="AD519" r:id="rId1733" xr:uid="{3ECC3775-C30A-432A-8676-D4DEE278951B}"/>
    <hyperlink ref="AE519" r:id="rId1734" xr:uid="{34B3C9EC-5354-4F3F-90A2-FB1A8F003965}"/>
    <hyperlink ref="AF519" r:id="rId1735" xr:uid="{A296C00A-D076-4C77-8FBA-7B83E0B5FB8C}"/>
    <hyperlink ref="AC520" r:id="rId1736" xr:uid="{92DB01A5-CEB8-490A-AEFF-15CE6EE01F4A}"/>
    <hyperlink ref="AD520" r:id="rId1737" xr:uid="{43A55D8A-0A29-43EE-9409-E42D723CF125}"/>
    <hyperlink ref="AE520" r:id="rId1738" xr:uid="{687C3529-857C-4995-8498-B189080FB8C1}"/>
    <hyperlink ref="AF520" r:id="rId1739" xr:uid="{DC412AF7-5F84-46F7-8030-61C11BBC436C}"/>
    <hyperlink ref="AC521" r:id="rId1740" xr:uid="{E1C9C9D3-170C-41B1-9949-2B61648EC4B8}"/>
    <hyperlink ref="AD521" r:id="rId1741" xr:uid="{87819769-CAEA-44C8-A78D-0E7089F30C02}"/>
    <hyperlink ref="AE521" r:id="rId1742" xr:uid="{8FEA9171-C5F6-4FC1-9B72-20FC8924E5CB}"/>
    <hyperlink ref="AF521" r:id="rId1743" xr:uid="{9018ACC5-CBC2-4C6B-9243-7469BB7AD24F}"/>
    <hyperlink ref="AC522" r:id="rId1744" xr:uid="{659A5777-B2EE-4D09-A78E-855C0EB74D4F}"/>
    <hyperlink ref="AD522" r:id="rId1745" xr:uid="{1480FC2A-F21B-436B-B236-EF80A7114A15}"/>
    <hyperlink ref="AE522" r:id="rId1746" xr:uid="{DA5D5F4A-B160-4982-BAC3-7CC00BC5D7CE}"/>
    <hyperlink ref="AF522" r:id="rId1747" xr:uid="{B21B94DA-BF58-4302-86C8-E39025C1901A}"/>
    <hyperlink ref="AC523" r:id="rId1748" xr:uid="{00A2A4F5-C70F-4956-A643-F31B4FD75CA7}"/>
    <hyperlink ref="AE523" r:id="rId1749" xr:uid="{03211C41-9E98-4F40-89A6-9BA203192465}"/>
    <hyperlink ref="AF523" r:id="rId1750" xr:uid="{25E850B7-1138-4A19-B06D-6E61ECDBA155}"/>
    <hyperlink ref="AC524" r:id="rId1751" xr:uid="{1C84B992-B623-4D52-ADDF-B6ED17F7B071}"/>
    <hyperlink ref="AD524" r:id="rId1752" xr:uid="{5541DDE6-4036-4216-96FD-09A8B440097A}"/>
    <hyperlink ref="AF524" r:id="rId1753" xr:uid="{DF88FA5B-0F40-490D-8E5A-06B117814C10}"/>
    <hyperlink ref="AC525" r:id="rId1754" xr:uid="{799C5F5C-7088-40F2-9373-11536E0F67DB}"/>
    <hyperlink ref="AE525" r:id="rId1755" xr:uid="{CBC84EEB-ADCC-4EFD-9B44-C1B821BD5568}"/>
    <hyperlink ref="AF525" r:id="rId1756" xr:uid="{FB6FC557-7290-45B9-A8FF-9D946B9BDF3E}"/>
    <hyperlink ref="AC526" r:id="rId1757" xr:uid="{01B9049A-7243-4594-9D2A-E8BDD29C16E2}"/>
    <hyperlink ref="AD526" r:id="rId1758" xr:uid="{0AD823F6-723C-4A73-B828-BA1173B73A14}"/>
    <hyperlink ref="AE526" r:id="rId1759" xr:uid="{50128903-4905-43EC-BCDD-A04AEC6EC959}"/>
    <hyperlink ref="AF526" r:id="rId1760" xr:uid="{D87B8ED7-35C9-4757-88BB-EE26E11E12F2}"/>
    <hyperlink ref="AC527" r:id="rId1761" xr:uid="{5372414A-6B0B-48EB-A22C-5439DC8028C9}"/>
    <hyperlink ref="AD527" r:id="rId1762" xr:uid="{D78A2165-8697-4D5B-A6DA-A2A70ECEF2B9}"/>
    <hyperlink ref="AF527" r:id="rId1763" xr:uid="{130C9953-A893-40AC-80F5-27120D6F7287}"/>
    <hyperlink ref="AC528" r:id="rId1764" xr:uid="{CD382880-5DEE-4CBA-9096-339D14579A7D}"/>
    <hyperlink ref="AD528" r:id="rId1765" xr:uid="{7023C3EA-F98F-43D5-81A3-5C9FCBBB51B2}"/>
    <hyperlink ref="AE528" r:id="rId1766" xr:uid="{4411B811-857F-4555-B19B-AE1FB06F1A5C}"/>
    <hyperlink ref="AF528" r:id="rId1767" xr:uid="{29718FC3-59AD-4D60-9EF2-94D67E901A35}"/>
    <hyperlink ref="AC529" r:id="rId1768" xr:uid="{74BB5991-33A5-4482-B289-9FDD17528DE9}"/>
    <hyperlink ref="AD529" r:id="rId1769" xr:uid="{4990ADF6-2C28-4673-B431-3B0E940C8AD2}"/>
    <hyperlink ref="AE529" r:id="rId1770" xr:uid="{AB72F23C-3A18-4661-B329-97A30B1C50D6}"/>
    <hyperlink ref="AF529" r:id="rId1771" xr:uid="{3BB4E473-164B-4AC7-BA69-40C66C78147D}"/>
    <hyperlink ref="AC530" r:id="rId1772" xr:uid="{F4F68AFC-6144-4A44-8692-E0724FF6BD7F}"/>
    <hyperlink ref="AD530" r:id="rId1773" xr:uid="{73766749-4A7C-4BFE-B1F7-138A5F2BCC77}"/>
    <hyperlink ref="AC531" r:id="rId1774" xr:uid="{06394D23-BC4E-4DA4-A97F-5D409C2E9A7C}"/>
    <hyperlink ref="AC532" r:id="rId1775" xr:uid="{88F1C62C-BD70-4C34-9652-7D6F0B1F2813}"/>
    <hyperlink ref="AE532" r:id="rId1776" xr:uid="{F4DDF43D-41E8-4208-9D29-12FACB111FBA}"/>
    <hyperlink ref="AC533" r:id="rId1777" xr:uid="{3016E71C-B758-44DB-B32F-3F27F1AC4EB3}"/>
    <hyperlink ref="AF533" r:id="rId1778" xr:uid="{1D2B9490-5FF5-466A-9792-BD99A3FB9A3B}"/>
    <hyperlink ref="AC534" r:id="rId1779" xr:uid="{EC36F4A3-5D66-4363-877A-8E1C7BECB03C}"/>
    <hyperlink ref="AD534" r:id="rId1780" xr:uid="{09DFC91B-2C97-4796-B406-0AD91AD64B48}"/>
    <hyperlink ref="AC535" r:id="rId1781" xr:uid="{953B3BAE-C03E-4EF1-97C0-BAC0F0B6A3F5}"/>
    <hyperlink ref="AD535" r:id="rId1782" xr:uid="{DC278E01-72B4-4658-8FFF-A64929654A28}"/>
    <hyperlink ref="AE535" r:id="rId1783" xr:uid="{38DE2844-FD4A-4C49-B277-103A2AD61275}"/>
    <hyperlink ref="AF535" r:id="rId1784" xr:uid="{C3353D70-B086-444E-8131-6C71017EF144}"/>
    <hyperlink ref="AC536" r:id="rId1785" xr:uid="{E13760B2-5AAB-46F6-8993-454720BE76FD}"/>
    <hyperlink ref="AD536" r:id="rId1786" xr:uid="{BBD49D3A-3752-4A2B-8D84-29489FB44A22}"/>
    <hyperlink ref="AE536" r:id="rId1787" xr:uid="{642AABC2-6C9F-4C67-9E42-59813C040604}"/>
    <hyperlink ref="AF536" r:id="rId1788" xr:uid="{8EA7BFF8-F988-4FF1-9E21-501D54DF040B}"/>
    <hyperlink ref="AC537" r:id="rId1789" xr:uid="{6741D06E-8949-4379-905B-89A347B5EFF9}"/>
    <hyperlink ref="AD537" r:id="rId1790" xr:uid="{6BEFB7DD-D574-4EA4-A8D7-AB0750FA91B3}"/>
    <hyperlink ref="AE537" r:id="rId1791" xr:uid="{C85964B8-3546-42BF-A4F8-A762705B7921}"/>
    <hyperlink ref="AF537" r:id="rId1792" xr:uid="{D9EC017D-B9E5-4DF9-AF33-F6589201EACD}"/>
    <hyperlink ref="AC538" r:id="rId1793" location="s2" xr:uid="{8CE4945E-EAA8-4F0B-932C-A980652364A9}"/>
    <hyperlink ref="AD538" r:id="rId1794" xr:uid="{E772F109-A0FB-4928-8468-DADE7F4E6083}"/>
    <hyperlink ref="AF538" r:id="rId1795" xr:uid="{7244F9B2-58F8-4FB0-941F-67FB6EC21DCF}"/>
    <hyperlink ref="AC540" r:id="rId1796" xr:uid="{80E4A558-0C3F-4644-8F48-820F4AD7D60C}"/>
    <hyperlink ref="AD540" r:id="rId1797" xr:uid="{19C59354-B10F-48A1-A1A2-13615953B077}"/>
    <hyperlink ref="AE540" r:id="rId1798" xr:uid="{1E2AE3B9-E158-4157-8D59-FCCEA192B083}"/>
    <hyperlink ref="AF540" r:id="rId1799" xr:uid="{45A34CD3-F1D6-489D-8E1E-7FB6881FC2B0}"/>
    <hyperlink ref="AC541" r:id="rId1800" xr:uid="{767FBF05-6954-4A4B-9638-B192408D83B4}"/>
    <hyperlink ref="AD541" r:id="rId1801" xr:uid="{3EDAAE5C-9C81-4E7B-B618-5C19BD8DE90B}"/>
    <hyperlink ref="AE541" r:id="rId1802" xr:uid="{B72F2750-2BA7-4808-93FF-79DAF04AA8F3}"/>
    <hyperlink ref="AF541" r:id="rId1803" xr:uid="{765E3A60-D812-4F80-A4F1-574720418FAF}"/>
    <hyperlink ref="AC542" r:id="rId1804" xr:uid="{F0D7B193-9A07-47FB-B414-4FEC156F5C00}"/>
    <hyperlink ref="AD542" r:id="rId1805" xr:uid="{E4A9D80E-7D90-4F6E-B1CB-CE19DBA167AC}"/>
    <hyperlink ref="AE542" r:id="rId1806" xr:uid="{0465684E-927F-40FE-9858-6F3068CCCC7F}"/>
    <hyperlink ref="AF542" r:id="rId1807" xr:uid="{A223F48A-6F95-45F3-A334-E191F9D9904D}"/>
    <hyperlink ref="AC543" r:id="rId1808" xr:uid="{3855FBDF-EBD9-4318-AEDB-B1C36AF1E67B}"/>
    <hyperlink ref="AD543" r:id="rId1809" xr:uid="{76868E89-7D36-4DAE-A863-02A5CDF5B3A5}"/>
    <hyperlink ref="AE543" r:id="rId1810" xr:uid="{47B7016C-6CF7-4103-B66D-8FB82598868E}"/>
    <hyperlink ref="AF543" r:id="rId1811" xr:uid="{CFD10945-482D-41E4-9BF3-CEA850BD7648}"/>
    <hyperlink ref="AC544" r:id="rId1812" xr:uid="{B4077B97-E347-440D-B438-B8D0F441BA73}"/>
    <hyperlink ref="AD544" r:id="rId1813" xr:uid="{19618844-3A87-4113-A2D1-1488FAD07FB1}"/>
    <hyperlink ref="AE544" r:id="rId1814" xr:uid="{66358A03-EC4B-4479-AF5F-5F102B96FCD0}"/>
    <hyperlink ref="AF544" r:id="rId1815" xr:uid="{88910EA4-C80D-4705-80E0-3BCD55C68473}"/>
    <hyperlink ref="AC545" r:id="rId1816" xr:uid="{50A9A1A3-3227-4746-9F76-863D23A60163}"/>
    <hyperlink ref="AD545" r:id="rId1817" xr:uid="{6C8814FD-8B01-4D01-8988-2A1E543057F7}"/>
    <hyperlink ref="AE545" r:id="rId1818" xr:uid="{F1EEAB7F-4A75-438D-8FA5-DAD1AD3CECC9}"/>
    <hyperlink ref="AF545" r:id="rId1819" xr:uid="{4210D50A-15A7-4DB4-A06F-31F11AA0E0EC}"/>
    <hyperlink ref="AC546" r:id="rId1820" xr:uid="{95EE07A2-6EE1-46FE-888B-64C112F10FA4}"/>
    <hyperlink ref="AE546" r:id="rId1821" xr:uid="{D985C5ED-08B6-42BE-9C8F-4BE6051087B2}"/>
    <hyperlink ref="AF546" r:id="rId1822" xr:uid="{4EF0973A-1471-4F1E-B1BF-4C3AC022D6D2}"/>
    <hyperlink ref="AC547" r:id="rId1823" xr:uid="{4529A6F1-8AE1-41A3-BCC3-7443E5552721}"/>
    <hyperlink ref="AD547" r:id="rId1824" xr:uid="{A7553A20-89B4-434D-A3D4-4E290F9717C4}"/>
    <hyperlink ref="AE547" r:id="rId1825" xr:uid="{0FA15484-F3CE-4278-9F4B-7FCCB85CDC2F}"/>
    <hyperlink ref="AF547" r:id="rId1826" xr:uid="{5AF0F43A-D745-454B-8661-2D762CC041FA}"/>
    <hyperlink ref="AC548" r:id="rId1827" xr:uid="{B0D8E40D-FB9D-4C47-99CD-B75155A47FAF}"/>
    <hyperlink ref="AD548" r:id="rId1828" xr:uid="{2D398271-A4B9-41A5-89B3-F88D1A731EBA}"/>
    <hyperlink ref="AE548" r:id="rId1829" xr:uid="{6C172E49-CE86-47A1-A1E6-0A289FAC4FD9}"/>
    <hyperlink ref="AF548" r:id="rId1830" xr:uid="{197914BC-7F4B-416D-88C8-3EA4C31F0845}"/>
    <hyperlink ref="AC549" r:id="rId1831" xr:uid="{A7731A6B-5DF0-4C41-B9FD-2B4F6B2A97EC}"/>
    <hyperlink ref="AD549" r:id="rId1832" xr:uid="{6BD6B4CE-CBB5-4B52-8396-6B5ACC5E2CA4}"/>
    <hyperlink ref="AE549" r:id="rId1833" xr:uid="{5B8986E5-7004-4C7B-8F61-9339CCAC628E}"/>
    <hyperlink ref="AF549" r:id="rId1834" xr:uid="{98765482-C193-4ED0-8DD1-E9A91ECAE1B8}"/>
    <hyperlink ref="AC550" r:id="rId1835" xr:uid="{E97CD281-1527-4E98-9538-D6FF139AF2DB}"/>
    <hyperlink ref="AD550" r:id="rId1836" xr:uid="{61DD2AFA-76B3-4AC9-8D25-AE0991AFDC66}"/>
    <hyperlink ref="AE550" r:id="rId1837" xr:uid="{565C5393-4608-459D-81C0-5B0262CDFDE1}"/>
    <hyperlink ref="AE551" r:id="rId1838" xr:uid="{C8560C57-F682-4AD0-A208-D9B440FEBB05}"/>
    <hyperlink ref="AC552" r:id="rId1839" xr:uid="{CBEAD533-5C27-4908-AECD-2662FEF12EEA}"/>
    <hyperlink ref="AD552" r:id="rId1840" xr:uid="{E6CDA7C3-F55F-4C56-BEF6-636A9B25A80B}"/>
    <hyperlink ref="AE552" r:id="rId1841" xr:uid="{0F9A2D7C-5E37-4EB2-B913-808D312E415F}"/>
    <hyperlink ref="AF552" r:id="rId1842" xr:uid="{8876E46C-6957-4776-B585-27F52F1B7D16}"/>
    <hyperlink ref="AC553" r:id="rId1843" xr:uid="{0A01AA1E-F91F-485E-A962-A6A82075C7FC}"/>
    <hyperlink ref="AD553" r:id="rId1844" xr:uid="{CC029C3F-5443-4310-AAAD-8A37816AE132}"/>
    <hyperlink ref="AE553" r:id="rId1845" xr:uid="{B002D50A-CBCC-45D1-9E1B-293966C94151}"/>
    <hyperlink ref="AF553" r:id="rId1846" xr:uid="{A82D33A9-E470-453B-8411-3D36D1791E16}"/>
    <hyperlink ref="AC554" r:id="rId1847" xr:uid="{4F9FB5AB-FE75-4AC8-81E3-A31E82C159C1}"/>
    <hyperlink ref="AD554" r:id="rId1848" xr:uid="{2F5C03D0-AC86-4755-99A1-0EC6CB575B3C}"/>
    <hyperlink ref="AE554" r:id="rId1849" xr:uid="{3E035E8D-A599-4A18-A6F3-359D3956B7BC}"/>
    <hyperlink ref="AF554" r:id="rId1850" xr:uid="{3604B208-9FF8-4F64-8ED7-86F2D2C5778F}"/>
    <hyperlink ref="AC555" r:id="rId1851" xr:uid="{22AA55C4-0151-403B-B195-51145330D666}"/>
    <hyperlink ref="AD555" r:id="rId1852" xr:uid="{07A7F6A0-0A01-4ACC-B23D-5F13BA91C039}"/>
    <hyperlink ref="AE555" r:id="rId1853" xr:uid="{3932D299-51FB-4750-8D6F-D928B501A997}"/>
    <hyperlink ref="AF555" r:id="rId1854" xr:uid="{8524B609-354B-4268-A618-7BD3718B3651}"/>
    <hyperlink ref="AC556" r:id="rId1855" xr:uid="{3FA27389-39D9-4CF7-BD96-801A4A75A60A}"/>
    <hyperlink ref="AE556" r:id="rId1856" xr:uid="{F6F172E1-AA5F-4EE3-9C1F-15B3B419680E}"/>
    <hyperlink ref="AF556" r:id="rId1857" xr:uid="{2064A286-957B-45EB-9ED5-D434D171194A}"/>
    <hyperlink ref="AC557" r:id="rId1858" xr:uid="{EEED01FC-3BE9-4B41-A54E-A801E3270EC7}"/>
    <hyperlink ref="AD557" r:id="rId1859" xr:uid="{897E30B0-B170-4E62-B62E-09E2D0CC5BF4}"/>
    <hyperlink ref="AE557" r:id="rId1860" xr:uid="{9F941BB1-094F-40B1-8970-379146896B34}"/>
    <hyperlink ref="AC558" r:id="rId1861" xr:uid="{3FCA6252-414D-4F31-9FFE-BCD6C4BC954F}"/>
    <hyperlink ref="AD558" r:id="rId1862" xr:uid="{422BCD3C-EF7D-4DC8-965C-4FB9D667DCF8}"/>
    <hyperlink ref="AE558" r:id="rId1863" xr:uid="{F38A47AA-631E-4106-9DEB-C5FFE21DF832}"/>
    <hyperlink ref="AF558" r:id="rId1864" xr:uid="{6B17CEE4-73C5-46BA-9958-9247307B2147}"/>
    <hyperlink ref="AC559" r:id="rId1865" xr:uid="{A4B0B150-52EB-4B4E-9F12-3349BB3012B9}"/>
    <hyperlink ref="AD559" r:id="rId1866" xr:uid="{E7B1CBB2-21E6-485D-993F-B3F7C8914A6A}"/>
    <hyperlink ref="AE559" r:id="rId1867" xr:uid="{73C6F301-F8EA-4E2C-BF6A-87FAE8846688}"/>
    <hyperlink ref="AF559" r:id="rId1868" xr:uid="{718D9E58-22B3-4EE2-800A-40C59F4AE24F}"/>
    <hyperlink ref="AC560" r:id="rId1869" xr:uid="{A133EBB8-2EEB-493B-AFEB-66C4DCB99CD9}"/>
    <hyperlink ref="AF560" r:id="rId1870" xr:uid="{8DEEC12A-4F61-42FF-863B-99C865418005}"/>
    <hyperlink ref="AC561" r:id="rId1871" xr:uid="{4D633682-7087-44F2-909A-CC17F56716D5}"/>
    <hyperlink ref="AD561" r:id="rId1872" xr:uid="{AF689F87-BC44-43D9-9F74-3267B7A6B943}"/>
    <hyperlink ref="AE561" r:id="rId1873" xr:uid="{0D2EE6DE-0AF9-438F-A9FD-E9D34F6B9A84}"/>
    <hyperlink ref="AF561" r:id="rId1874" xr:uid="{1F1A5487-7D86-44CD-9D05-7ABA26B50DEC}"/>
    <hyperlink ref="AC562" r:id="rId1875" xr:uid="{D829A801-5164-48FE-9B95-F034A04FB508}"/>
    <hyperlink ref="AE562" r:id="rId1876" xr:uid="{5D167C57-DEC5-4D67-9C88-43DE2D75165D}"/>
    <hyperlink ref="AF562" r:id="rId1877" xr:uid="{494C27F8-879E-4B05-92F5-370DE7EB66DE}"/>
    <hyperlink ref="AC563" r:id="rId1878" xr:uid="{3C6AD5E4-E28D-4E4E-BB6F-C47E0AF5CCBE}"/>
    <hyperlink ref="AD563" r:id="rId1879" xr:uid="{978EB190-650F-4987-A231-615765AADD12}"/>
    <hyperlink ref="AE563" r:id="rId1880" xr:uid="{7B61E649-E5A8-49DA-8D4B-48D0BE82471A}"/>
    <hyperlink ref="AF563" r:id="rId1881" xr:uid="{54CC5DCC-85E9-46CD-9634-72E67B1B8C10}"/>
    <hyperlink ref="AC564" r:id="rId1882" xr:uid="{5219D989-846F-4969-B0F1-B489BC034F69}"/>
    <hyperlink ref="AD564" r:id="rId1883" xr:uid="{E21896DE-6DDB-476D-9FF8-1882512F0F9F}"/>
    <hyperlink ref="AE564" r:id="rId1884" xr:uid="{F4388BC2-9348-46CC-8AB6-506DDAB68916}"/>
    <hyperlink ref="AF564" r:id="rId1885" xr:uid="{95B6EFF9-7B43-45D4-8A1D-2C4B325DA131}"/>
    <hyperlink ref="AC565" r:id="rId1886" xr:uid="{90EF151B-A565-4C60-86C6-F17BB54FC93C}"/>
    <hyperlink ref="AD565" r:id="rId1887" xr:uid="{5504FDA4-A98E-4D59-AA27-10516568E4F7}"/>
    <hyperlink ref="AE565" r:id="rId1888" xr:uid="{AF63CADF-C52B-45F7-A46F-19666A6132BD}"/>
    <hyperlink ref="AC566" r:id="rId1889" xr:uid="{7F6CE1AC-49C4-4B11-A018-CF5747A2AED9}"/>
    <hyperlink ref="AD566" r:id="rId1890" xr:uid="{0A24A290-5568-4F31-A171-3C12AF710120}"/>
    <hyperlink ref="AE566" r:id="rId1891" xr:uid="{98520CFA-8532-48A0-9BD2-7579C412B5B7}"/>
    <hyperlink ref="AF566" r:id="rId1892" xr:uid="{BF90CA82-EACA-45C3-AFA3-41903470703F}"/>
    <hyperlink ref="AC567" r:id="rId1893" xr:uid="{5B18F7FF-0994-4396-9A7B-BC00733A83A9}"/>
    <hyperlink ref="AD567" r:id="rId1894" xr:uid="{3E03A95D-B69F-4CB1-A86E-D812FC43A3EB}"/>
    <hyperlink ref="AC568" r:id="rId1895" xr:uid="{92F80349-9384-49FF-AC43-4D39956690B1}"/>
    <hyperlink ref="AD568" r:id="rId1896" xr:uid="{C0E1A337-D544-4D61-AAE6-8BAF407245B6}"/>
    <hyperlink ref="AE568" r:id="rId1897" xr:uid="{B1671D64-7F63-4E81-A50F-E10528C62AAD}"/>
    <hyperlink ref="AF568" r:id="rId1898" xr:uid="{D250EF7F-DC3A-452B-B07C-D06FB16C717C}"/>
    <hyperlink ref="AC569" r:id="rId1899" xr:uid="{FCECE23F-0A18-405D-B0B4-AE2143C0F75D}"/>
    <hyperlink ref="AD569" r:id="rId1900" xr:uid="{AC364A7D-D3F8-4F5E-96B4-B0CE7B18F715}"/>
    <hyperlink ref="AE569" r:id="rId1901" xr:uid="{0AA66008-215B-4A17-99B7-646D5BF23DC0}"/>
    <hyperlink ref="AF569" r:id="rId1902" xr:uid="{9E98FA45-B005-4388-A405-6EB39138229A}"/>
    <hyperlink ref="AC571" r:id="rId1903" xr:uid="{8EFB833D-90C0-4D2F-A20D-6FF5804FC127}"/>
    <hyperlink ref="AD571" r:id="rId1904" xr:uid="{E88C6F16-D51C-4E48-A02D-AE6148414A5B}"/>
    <hyperlink ref="AE571" r:id="rId1905" xr:uid="{E7DDF924-2146-447E-9719-CE14E496D5F6}"/>
    <hyperlink ref="AF571" r:id="rId1906" xr:uid="{27014F19-2450-4645-BFB0-824D52F9385A}"/>
    <hyperlink ref="AC572" r:id="rId1907" xr:uid="{FFCCA077-C3A8-4F26-B37D-145BE69AEF3C}"/>
    <hyperlink ref="AE572" r:id="rId1908" xr:uid="{5B50B0CE-77E9-4849-BEA6-5DCA6CE78248}"/>
    <hyperlink ref="AF572" r:id="rId1909" xr:uid="{2A756592-3BE5-4ECF-91B2-50528B48B363}"/>
    <hyperlink ref="AC573" r:id="rId1910" xr:uid="{E220CE1F-6624-4134-BF4D-F84DDB63F0B8}"/>
    <hyperlink ref="AD573" r:id="rId1911" xr:uid="{EA762BD5-8070-4975-8738-B95BE6838585}"/>
    <hyperlink ref="AC574" r:id="rId1912" xr:uid="{9EDE4FE7-3BCC-4D7B-90BC-71674707AC38}"/>
    <hyperlink ref="AD574" r:id="rId1913" xr:uid="{86AC4DD3-64ED-436A-A073-E0DD46E1C820}"/>
    <hyperlink ref="AC575" r:id="rId1914" xr:uid="{F03D76F7-D291-49CA-B097-89F10E7A7F5A}"/>
    <hyperlink ref="AD575" r:id="rId1915" xr:uid="{36084DE7-D9EE-4080-B64A-DC1E086EB5FC}"/>
    <hyperlink ref="AE575" r:id="rId1916" xr:uid="{E67A7BFB-10E1-4E14-92C1-C6DC1533AA8E}"/>
    <hyperlink ref="AF575" r:id="rId1917" xr:uid="{AAA4C7FC-5810-45AE-8AEA-BFA4AEF41FA7}"/>
    <hyperlink ref="AC576" r:id="rId1918" xr:uid="{D7D77EA4-F987-4609-8165-4298CD35B81A}"/>
    <hyperlink ref="AE576" r:id="rId1919" xr:uid="{96D70219-8C06-409C-88FD-F9493DD5055D}"/>
    <hyperlink ref="AF576" r:id="rId1920" xr:uid="{6E2EB522-A008-451F-965E-50F49B95AE8B}"/>
    <hyperlink ref="AC577" r:id="rId1921" xr:uid="{2B3E0FFB-F4DF-4E23-AFC1-D9F9845540D8}"/>
    <hyperlink ref="AD577" r:id="rId1922" xr:uid="{1B413CC4-1C0C-47C2-A93E-15AEF0A20798}"/>
    <hyperlink ref="AC578" r:id="rId1923" xr:uid="{AAE25DA1-8919-4190-9FEA-AFD3C9257A29}"/>
    <hyperlink ref="AC579" r:id="rId1924" xr:uid="{D97CD12C-60C0-4753-9FFC-9FBEF9D6E4CB}"/>
    <hyperlink ref="AD579" r:id="rId1925" xr:uid="{2CC11A1A-9172-4FB9-B39C-72C27733958A}"/>
    <hyperlink ref="AF579" r:id="rId1926" xr:uid="{3F21533E-325C-41F9-9447-7C21D3200FC6}"/>
    <hyperlink ref="AC580" r:id="rId1927" xr:uid="{E00F8CD2-0C81-4717-A581-ABC34DEFC8A7}"/>
    <hyperlink ref="AE580" r:id="rId1928" xr:uid="{A3A71A46-08EF-4370-AE6A-8186FD3B2B1D}"/>
    <hyperlink ref="AF580" r:id="rId1929" xr:uid="{6E213505-380E-4A9A-82F5-8A6B81B2DB27}"/>
    <hyperlink ref="AC581" r:id="rId1930" xr:uid="{6706EAB8-A7AC-4579-B539-6026DA4F0EE6}"/>
    <hyperlink ref="AD581" r:id="rId1931" xr:uid="{7F374615-38BD-4A7B-9912-FA3430A466A5}"/>
    <hyperlink ref="AC582" r:id="rId1932" xr:uid="{C5A681FD-93AC-4871-804E-121BD3B64A2D}"/>
    <hyperlink ref="AD582" r:id="rId1933" xr:uid="{FC98BFD8-F408-4146-9C8C-D3C2A3D535EF}"/>
    <hyperlink ref="AE582" r:id="rId1934" xr:uid="{B1E6EEDB-A55C-4D64-971E-F70D4349DD57}"/>
    <hyperlink ref="AF582" r:id="rId1935" xr:uid="{AEBF6958-1087-4B30-83B9-31A1D5BBACB8}"/>
    <hyperlink ref="AE583" r:id="rId1936" xr:uid="{13EAC196-0CD1-45F5-A01F-805C129D3FC8}"/>
    <hyperlink ref="AF583" r:id="rId1937" xr:uid="{3B306D3D-BE59-4804-9E04-D5988E55D26F}"/>
    <hyperlink ref="AC585" r:id="rId1938" xr:uid="{F65BB9BD-830E-44FD-A5D8-A367369CF551}"/>
    <hyperlink ref="AD585" r:id="rId1939" xr:uid="{28CACB66-9D3E-414D-86CF-1994891D7123}"/>
    <hyperlink ref="AE585" r:id="rId1940" xr:uid="{7CE8E478-C416-4EB5-A94D-A2B12D610E44}"/>
    <hyperlink ref="AF585" r:id="rId1941" xr:uid="{76781D82-73B4-4965-95F0-7B6B9F79DDBE}"/>
    <hyperlink ref="AC586" r:id="rId1942" xr:uid="{8C034EA2-13BD-4B58-B443-07CC9C75157E}"/>
    <hyperlink ref="AD586" r:id="rId1943" xr:uid="{E675A434-694F-4086-B83C-E25B1B6E29D0}"/>
    <hyperlink ref="AE586" r:id="rId1944" xr:uid="{079C4AE3-ADD3-4E48-A011-07A768C0F24C}"/>
    <hyperlink ref="AF586" r:id="rId1945" xr:uid="{35FACCE9-4CA5-4A6E-8ADC-C9130F107F3F}"/>
    <hyperlink ref="AC587" r:id="rId1946" xr:uid="{826FB43C-FF13-476D-B310-C8DAD1921B66}"/>
    <hyperlink ref="AD587" r:id="rId1947" xr:uid="{860712DF-8444-4CF6-B5E0-4A3BCB6896E2}"/>
    <hyperlink ref="AE587" r:id="rId1948" xr:uid="{32F3CAB6-BBBD-4638-B91C-34B71EA213A5}"/>
    <hyperlink ref="AC588" r:id="rId1949" xr:uid="{E225617E-9532-4AA9-AFE2-CC9BDDBB78D7}"/>
    <hyperlink ref="AD588" r:id="rId1950" xr:uid="{6ADEBDAE-A89D-4B66-BB04-BC86383E0D21}"/>
    <hyperlink ref="AC590" r:id="rId1951" xr:uid="{81ED0AE3-8E15-4BFB-A1A0-BDB825156012}"/>
    <hyperlink ref="AD590" r:id="rId1952" xr:uid="{F843C7B8-A11D-40E6-BB8C-625519E3C27B}"/>
    <hyperlink ref="AE590" r:id="rId1953" xr:uid="{C513342C-364E-4544-B677-174EF018EBD4}"/>
    <hyperlink ref="AF590" r:id="rId1954" xr:uid="{8FE660C3-E776-40E7-B261-CF49CBEA6064}"/>
    <hyperlink ref="AC591" r:id="rId1955" xr:uid="{136785FB-473B-4F0C-A152-A00007CBDA5D}"/>
    <hyperlink ref="AD591" r:id="rId1956" xr:uid="{8791B773-3AD4-443D-A70E-899666768610}"/>
    <hyperlink ref="AE591" r:id="rId1957" xr:uid="{E8F0B45E-9B40-435B-9E45-ECB33E4297F7}"/>
    <hyperlink ref="AF591" r:id="rId1958" xr:uid="{513961BF-F9AC-412E-AC60-A04F9B442ADA}"/>
    <hyperlink ref="AC592" r:id="rId1959" xr:uid="{34924422-84AE-4BD9-937E-41CE0C28B58C}"/>
    <hyperlink ref="AD592" r:id="rId1960" xr:uid="{FD8B44ED-5285-4425-9CB3-D7E1A8AA1C2F}"/>
    <hyperlink ref="AE592" r:id="rId1961" xr:uid="{367281F0-C804-4EB5-A913-973E7AF6B1BC}"/>
    <hyperlink ref="AF592" r:id="rId1962" xr:uid="{EECA457D-507B-432B-B01C-DFA855BDB48C}"/>
    <hyperlink ref="AC593" r:id="rId1963" xr:uid="{4F8B5E39-CDBD-4E9E-9557-DB0C6F73935C}"/>
    <hyperlink ref="AD593" r:id="rId1964" xr:uid="{BDB39303-98A0-4C66-8B66-7F316745BD55}"/>
    <hyperlink ref="AE593" r:id="rId1965" xr:uid="{F38AF90B-68D7-4B58-9C1C-10874C5024D2}"/>
    <hyperlink ref="AF593" r:id="rId1966" xr:uid="{5CBDF3B3-E92E-4F88-BDA8-CF1CE1AA73BD}"/>
    <hyperlink ref="AC595" r:id="rId1967" xr:uid="{8D260067-CB71-4BDF-B5E9-40828D71C41A}"/>
    <hyperlink ref="AE595" r:id="rId1968" xr:uid="{28D9E095-E4FB-42A8-8878-1996C20DA8C0}"/>
    <hyperlink ref="AF595" r:id="rId1969" xr:uid="{CB8C046D-FD35-4F29-A6AF-6792DCFF7A64}"/>
    <hyperlink ref="AC596" r:id="rId1970" xr:uid="{3BE996F7-21B5-4FBB-B28D-8431FD7CA4EF}"/>
    <hyperlink ref="AD596" r:id="rId1971" xr:uid="{425398F6-A931-4007-B3EE-972D4F70C290}"/>
    <hyperlink ref="AF596" r:id="rId1972" xr:uid="{497E1E31-721F-4E14-8D6D-457A193851EF}"/>
    <hyperlink ref="AC597" r:id="rId1973" xr:uid="{C567B37B-AA3D-46E0-8EB6-7B39AB018BC0}"/>
    <hyperlink ref="AE597" r:id="rId1974" xr:uid="{B853AA95-0CAD-42FB-8287-E008A81526DC}"/>
    <hyperlink ref="AF597" r:id="rId1975" xr:uid="{CC97E477-B52D-4806-86D9-DB896F4798BF}"/>
    <hyperlink ref="AC598" r:id="rId1976" xr:uid="{A0A709A9-F39F-473C-B944-C00FA78E7D71}"/>
    <hyperlink ref="AD598" r:id="rId1977" xr:uid="{961D24D9-90EC-4D1A-9E84-B2125C5D29BC}"/>
    <hyperlink ref="AF598" r:id="rId1978" xr:uid="{66614947-E343-47BD-A45D-CA4F53EF83AA}"/>
    <hyperlink ref="AC599" r:id="rId1979" xr:uid="{145DC944-9461-4D4D-A36C-447831A5885D}"/>
    <hyperlink ref="AD599" r:id="rId1980" xr:uid="{BBED99F9-CA91-4E63-AF06-7C1F9DB80517}"/>
    <hyperlink ref="AE599" r:id="rId1981" xr:uid="{1C4084E8-2539-4CFB-9C30-8A7F9F96E80F}"/>
    <hyperlink ref="AF599" r:id="rId1982" xr:uid="{6A8571A1-069F-49BC-A00D-95D9E424B39F}"/>
    <hyperlink ref="AC600" r:id="rId1983" location="/" xr:uid="{65513108-7415-4921-9063-B5A1E09F00B3}"/>
    <hyperlink ref="AD600" r:id="rId1984" xr:uid="{3575E29D-0BF9-41BD-B3B9-FC0C28552DAB}"/>
    <hyperlink ref="AE600" r:id="rId1985" xr:uid="{E094CCFA-FE95-40EF-8C1D-D7B2E5E2F955}"/>
    <hyperlink ref="AF600" r:id="rId1986" xr:uid="{5A9538B4-FA5E-4DE5-A549-A631345BE4CA}"/>
    <hyperlink ref="AC601" r:id="rId1987" location="1" xr:uid="{9009122E-4A50-4B5D-BB8E-CE7626F2EAD7}"/>
    <hyperlink ref="AE601" r:id="rId1988" xr:uid="{FEB7EA6D-2FAF-46F5-9121-D9F0DAD6A58A}"/>
    <hyperlink ref="AC603" r:id="rId1989" xr:uid="{8A5857D0-54AD-44C7-B3FB-D7D4B44A73C9}"/>
    <hyperlink ref="AE603" r:id="rId1990" xr:uid="{C60B6B72-E33F-4FB6-A4C1-664E3EAE2BEA}"/>
    <hyperlink ref="AF603" r:id="rId1991" xr:uid="{2F3CADA7-6CA1-46BF-B7D3-398F5E684269}"/>
    <hyperlink ref="AC604" r:id="rId1992" xr:uid="{03DB7273-8EEC-4952-A776-DE9B4F4EABB0}"/>
    <hyperlink ref="AD604" r:id="rId1993" xr:uid="{053F5867-E3A9-4EF7-9F63-B67E18A14BED}"/>
    <hyperlink ref="AE604" r:id="rId1994" xr:uid="{07B0646E-DE20-4EF0-A76C-CCF2C26BDEEF}"/>
    <hyperlink ref="AF604" r:id="rId1995" xr:uid="{6AA9E917-B4D8-412A-8BBD-1BAD84970BBD}"/>
    <hyperlink ref="AC605" r:id="rId1996" xr:uid="{889373BB-D0AB-43EB-8AC2-883A88FBF452}"/>
    <hyperlink ref="AD605" r:id="rId1997" xr:uid="{C823A904-BF81-4E91-830A-2ED609B0F6AD}"/>
    <hyperlink ref="AE605" r:id="rId1998" xr:uid="{0CC7D52D-9851-4D8D-9D22-CD1A09B042D3}"/>
    <hyperlink ref="AF605" r:id="rId1999" xr:uid="{43E64CAE-3B64-4378-944F-10D1FEE370C5}"/>
    <hyperlink ref="AC606" r:id="rId2000" xr:uid="{BD9362F0-740C-4B3B-9B5E-A89CC7DB5764}"/>
    <hyperlink ref="AD606" r:id="rId2001" xr:uid="{4C1133E9-7FFB-473D-A087-AB91028C6B18}"/>
    <hyperlink ref="AE606" r:id="rId2002" xr:uid="{1D3048B8-F831-49E3-B971-6FC6FB5579DE}"/>
    <hyperlink ref="AC607" r:id="rId2003" xr:uid="{2730E0CA-DAE3-480B-B55F-6BEF14EA8FA7}"/>
    <hyperlink ref="AD607" r:id="rId2004" xr:uid="{5709A8BC-E5D3-43C2-9497-FFCC789029AA}"/>
    <hyperlink ref="AF607" r:id="rId2005" xr:uid="{3C8123AB-B177-4722-A8CE-FE98F923119D}"/>
    <hyperlink ref="AC608" r:id="rId2006" xr:uid="{37617173-250F-4E8C-A839-180594CDD284}"/>
    <hyperlink ref="AD608" r:id="rId2007" xr:uid="{B3764AE0-FBB5-4FC6-B77B-5455EFD74F0F}"/>
    <hyperlink ref="AE608" r:id="rId2008" xr:uid="{879535EB-1FEC-4A75-8BF0-CFB4C9BA8E48}"/>
    <hyperlink ref="AF608" r:id="rId2009" xr:uid="{71C1702B-C893-432D-8A68-F96433A76250}"/>
    <hyperlink ref="AC609" r:id="rId2010" xr:uid="{C91E1186-20F4-409F-930C-159CE96E79A0}"/>
    <hyperlink ref="AD609" r:id="rId2011" xr:uid="{24586CDB-091E-478A-A96F-F634806931FB}"/>
    <hyperlink ref="AE609" r:id="rId2012" xr:uid="{17992570-2B35-4C47-A30B-55B33C2FA47B}"/>
    <hyperlink ref="AF609" r:id="rId2013" xr:uid="{25A21537-E474-4C8C-AC30-D388595422BF}"/>
    <hyperlink ref="AC610" r:id="rId2014" xr:uid="{25927CB5-DC0B-461C-9ED4-196D1D695C04}"/>
    <hyperlink ref="AD610" r:id="rId2015" xr:uid="{79558B9F-D57C-4E41-B52E-DFD88DA6C8CE}"/>
    <hyperlink ref="AE610" r:id="rId2016" xr:uid="{6902C838-6F75-4A0E-A74C-08CA06154DFA}"/>
    <hyperlink ref="AF610" r:id="rId2017" xr:uid="{AD5D56FA-3845-4431-989B-697297785125}"/>
    <hyperlink ref="AC611" r:id="rId2018" xr:uid="{8B0287D5-C65E-468E-9257-9F83E4DF2C9C}"/>
    <hyperlink ref="AD611" r:id="rId2019" xr:uid="{5F1491EC-30A2-42DB-A8BF-15F05B87DD8C}"/>
    <hyperlink ref="AC612" r:id="rId2020" xr:uid="{2B2A8F9F-E509-4CCE-922B-7F0E92CEA630}"/>
    <hyperlink ref="AD612" r:id="rId2021" xr:uid="{7BFC039B-287A-47F3-9046-AAE21150D173}"/>
    <hyperlink ref="AE612" r:id="rId2022" xr:uid="{FBC1D9C3-7A23-4C38-96E4-B3A4C15F0015}"/>
    <hyperlink ref="AF612" r:id="rId2023" xr:uid="{B95FD60C-E36D-4E11-98B4-A9FC38251C35}"/>
    <hyperlink ref="A613" r:id="rId2024" xr:uid="{E121C549-A398-4FBA-B118-CC75BBC22ED1}"/>
    <hyperlink ref="AC613" r:id="rId2025" xr:uid="{5D243407-13DC-4E20-A2F7-41748C815EB3}"/>
    <hyperlink ref="AD613" r:id="rId2026" xr:uid="{1EC98CDB-0A64-4A61-A0BA-E1CD9C72EAE4}"/>
    <hyperlink ref="AE613" r:id="rId2027" xr:uid="{3AF14CDB-F4EF-4F05-A347-A59DB14FD348}"/>
    <hyperlink ref="AF613" r:id="rId2028" xr:uid="{448DF332-4132-4270-B14D-C5A2ED8130E1}"/>
    <hyperlink ref="AC615" r:id="rId2029" xr:uid="{7A0366BB-7C6A-425E-B44B-F69CCF4FEA1E}"/>
    <hyperlink ref="AD615" r:id="rId2030" xr:uid="{B4D0ACF9-FC91-4CB6-892E-134DC7CC9EAC}"/>
    <hyperlink ref="AE615" r:id="rId2031" xr:uid="{C54FC845-F283-42F6-9F1D-79461589B463}"/>
    <hyperlink ref="AF615" r:id="rId2032" xr:uid="{B496B7FF-CF80-49F6-B6FE-E9932060B8DC}"/>
    <hyperlink ref="AC616" r:id="rId2033" xr:uid="{85F6BCD5-7926-4674-86FE-E725C1579830}"/>
    <hyperlink ref="AD616" r:id="rId2034" xr:uid="{AD5E8C1C-25BD-4B29-AC9D-817BEB147CC8}"/>
    <hyperlink ref="AE616" r:id="rId2035" xr:uid="{D8869F50-03BA-4322-87AA-0654FAF9F800}"/>
    <hyperlink ref="AF616" r:id="rId2036" xr:uid="{F0FED7A5-040D-4476-93BC-83DB63ADD1A5}"/>
    <hyperlink ref="AC617" r:id="rId2037" xr:uid="{AFD3BC44-E94B-4CE9-B7AC-84D8AA5FC23E}"/>
    <hyperlink ref="AE617" r:id="rId2038" xr:uid="{6CA6E0AB-984D-423A-A1D5-6DB1AD56F990}"/>
    <hyperlink ref="AF617" r:id="rId2039" xr:uid="{F17AD22C-EB4A-4478-9AD5-F72004EBD11B}"/>
    <hyperlink ref="AC618" r:id="rId2040" xr:uid="{38DEC2E0-84B0-4893-B707-DCDF7046D003}"/>
    <hyperlink ref="AD618" r:id="rId2041" xr:uid="{E66EE084-30BC-47B8-AE8A-3A5B9B36343E}"/>
    <hyperlink ref="AE618" r:id="rId2042" xr:uid="{BDDCC4AD-D79F-4657-985C-2AAD20107EFC}"/>
    <hyperlink ref="AC620" r:id="rId2043" xr:uid="{76223B92-B6B4-4D63-BFF4-46EFA8079B98}"/>
    <hyperlink ref="AD620" r:id="rId2044" xr:uid="{3AC5D775-AD74-41F8-A13F-DB07E6676107}"/>
    <hyperlink ref="AE620" r:id="rId2045" xr:uid="{021CE1C3-CC60-49FC-8478-7EE9C331E9DA}"/>
    <hyperlink ref="AC621" r:id="rId2046" xr:uid="{0C3211E0-8F04-44EA-9582-E91D48690DBF}"/>
    <hyperlink ref="AD621" r:id="rId2047" xr:uid="{523189E0-C024-444B-910A-AB4C38191B10}"/>
    <hyperlink ref="AE621" r:id="rId2048" xr:uid="{E202270F-55AC-4150-8B13-763854840818}"/>
    <hyperlink ref="AF621" r:id="rId2049" xr:uid="{DC9BE3DC-59F0-4F67-B369-77A44F1E8E5D}"/>
    <hyperlink ref="A622" r:id="rId2050" xr:uid="{EC92075D-53FB-4162-B458-977131814EFB}"/>
    <hyperlink ref="AC622" r:id="rId2051" xr:uid="{3E270D16-CAC8-4043-8A42-8A2FCD639243}"/>
    <hyperlink ref="AF623" r:id="rId2052" xr:uid="{2D055668-5415-4DA8-BFF3-35D23468308F}"/>
    <hyperlink ref="AC625" r:id="rId2053" xr:uid="{F5A52033-7A5C-4C0E-9673-9CF89685AE3A}"/>
    <hyperlink ref="AD625" r:id="rId2054" xr:uid="{163C1F15-F253-42FC-9486-3C866CB4F72A}"/>
    <hyperlink ref="AF625" r:id="rId2055" xr:uid="{8F005638-33CB-4CDE-AA67-43FBA8DB0D19}"/>
    <hyperlink ref="AC626" r:id="rId2056" xr:uid="{6DC9EB34-7D77-4150-9AE8-726BB5819B01}"/>
    <hyperlink ref="AD626" r:id="rId2057" xr:uid="{FDCC5BA4-822C-4795-BCB9-F567E9B8AA93}"/>
    <hyperlink ref="AC627" r:id="rId2058" xr:uid="{789D68D2-93ED-42D4-BD38-DA75B6CFFDDF}"/>
    <hyperlink ref="AE627" r:id="rId2059" xr:uid="{A1555299-07BA-4EF4-99A8-50907A24B563}"/>
    <hyperlink ref="AF627" r:id="rId2060" xr:uid="{A5CF9B5E-6D23-4DBF-966C-95866C771C96}"/>
    <hyperlink ref="AC628" r:id="rId2061" xr:uid="{8D5ABD60-69C5-43A1-AFA9-67429BF6807F}"/>
    <hyperlink ref="AD628" r:id="rId2062" xr:uid="{5819DF75-D100-45CA-B92A-C26EB4C4E9AE}"/>
    <hyperlink ref="AC629" r:id="rId2063" xr:uid="{78F392A6-10CA-4C55-A2EF-9A7839232BF9}"/>
    <hyperlink ref="AD629" r:id="rId2064" xr:uid="{CF65B3AD-F9DC-475D-BD9A-90C211D2B19A}"/>
    <hyperlink ref="AE629" r:id="rId2065" xr:uid="{B3F748AC-4D54-4A5F-9E00-3824FB799AB7}"/>
    <hyperlink ref="AF629" r:id="rId2066" xr:uid="{2A58DE69-CD19-47E4-B849-EE779F20271E}"/>
    <hyperlink ref="AC630" r:id="rId2067" location="contact-us" xr:uid="{16D6B315-A302-49B5-BF02-5BEAD393978B}"/>
    <hyperlink ref="AE630" r:id="rId2068" xr:uid="{FC84E418-2DFF-467F-B9BB-998A849A5A8F}"/>
    <hyperlink ref="AF630" r:id="rId2069" xr:uid="{3F661D18-46FA-41BF-B70C-25554C0870B7}"/>
    <hyperlink ref="N631" r:id="rId2070" xr:uid="{4743E445-EAD5-4B63-8BA1-75666FF8879A}"/>
    <hyperlink ref="AC631" r:id="rId2071" xr:uid="{3A6AD0CB-0C76-492E-B233-3C4599C7C24C}"/>
    <hyperlink ref="AE631" r:id="rId2072" xr:uid="{E5598D77-1A52-4DDA-BA8A-6F53D262566D}"/>
    <hyperlink ref="AC632" r:id="rId2073" xr:uid="{06AB8A1A-7F89-40A2-B491-09AF11CCE5D8}"/>
    <hyperlink ref="AD632" r:id="rId2074" xr:uid="{B8352820-28D2-4A1E-9A49-FDB9913404B5}"/>
    <hyperlink ref="AE632" r:id="rId2075" xr:uid="{8CCC6FD3-4FCA-4146-A518-7EE40040BAF0}"/>
    <hyperlink ref="AF632" r:id="rId2076" xr:uid="{4A28C0A4-D954-48D2-B58E-ABF5057648E8}"/>
    <hyperlink ref="AC633" r:id="rId2077" xr:uid="{E4B30D97-6361-44B4-8533-33142B8C1AFA}"/>
    <hyperlink ref="AD633" r:id="rId2078" xr:uid="{405226AD-A9F8-49DC-BF83-B65E7A302A74}"/>
    <hyperlink ref="AE633" r:id="rId2079" xr:uid="{80E1B98A-E0D5-42C2-939A-2AF027979ABA}"/>
    <hyperlink ref="AF633" r:id="rId2080" xr:uid="{37B772C8-E1AE-4EEE-9849-DF31B3B8B27A}"/>
    <hyperlink ref="AC635" r:id="rId2081" xr:uid="{B72B897B-B2C0-4AB6-905D-5D5DC409C510}"/>
    <hyperlink ref="AD635" r:id="rId2082" xr:uid="{5098208B-D5B8-4EA7-9334-24DB4B01311C}"/>
    <hyperlink ref="AE635" r:id="rId2083" xr:uid="{43E5873A-B469-4B29-8416-9D59A9A3753A}"/>
    <hyperlink ref="AF635" r:id="rId2084" xr:uid="{2E2FD246-2E5D-4B0E-95B9-1B6B403CFE48}"/>
    <hyperlink ref="AC636" r:id="rId2085" xr:uid="{295F6A8E-1B52-4C5F-9E30-82D8125BADB7}"/>
    <hyperlink ref="AE636" r:id="rId2086" xr:uid="{81671D97-3D64-40A4-8F42-A59C663C4F1B}"/>
    <hyperlink ref="AF636" r:id="rId2087" xr:uid="{B06C7ED6-0C5A-4ADD-A7B3-B773675D50BB}"/>
    <hyperlink ref="AC637" r:id="rId2088" xr:uid="{758B130E-0392-4956-8560-E01C1EE8A81C}"/>
    <hyperlink ref="AE637" r:id="rId2089" xr:uid="{BAADB313-39A1-4448-9485-A0511C5E40B9}"/>
    <hyperlink ref="AF637" r:id="rId2090" xr:uid="{59B3F194-F22F-446C-8517-D13F80474A4D}"/>
    <hyperlink ref="AC638" r:id="rId2091" xr:uid="{A97CC5C7-A40D-46F7-AC8D-F7B2579B2D9F}"/>
    <hyperlink ref="AD638" r:id="rId2092" xr:uid="{924B6853-6841-4F4C-A35F-E3C60C02A642}"/>
    <hyperlink ref="AE638" r:id="rId2093" xr:uid="{7B5F6FF2-75E6-40EC-9273-91F31A7852F3}"/>
    <hyperlink ref="AF638" r:id="rId2094" xr:uid="{79B89CF0-6C47-49A5-A57E-0298075F0BB6}"/>
    <hyperlink ref="AC639" r:id="rId2095" xr:uid="{AB18C4E0-0632-4CB6-83F3-9BD47C359153}"/>
    <hyperlink ref="AD639" r:id="rId2096" xr:uid="{8BD06863-4F0C-463B-BFB4-3B01E63264C2}"/>
    <hyperlink ref="AE639" r:id="rId2097" xr:uid="{B8DFA0FE-3992-41F0-B723-976443B5566C}"/>
    <hyperlink ref="AF639" r:id="rId2098" xr:uid="{A89608D3-E4D7-4D56-AD24-9630AE756228}"/>
    <hyperlink ref="AC640" r:id="rId2099" xr:uid="{02BCCE54-6192-4BEA-BA70-6A61678CA3AB}"/>
    <hyperlink ref="AD640" r:id="rId2100" xr:uid="{99C13AEB-DFEC-4541-8969-C4EDCEC1DA3B}"/>
    <hyperlink ref="AE640" r:id="rId2101" xr:uid="{3D90647F-4FA2-43E5-BEBC-DCB9FFBA5ECA}"/>
    <hyperlink ref="AF640" r:id="rId2102" xr:uid="{7066C593-9627-44D0-8852-EC338AD3570D}"/>
    <hyperlink ref="AC641" r:id="rId2103" xr:uid="{CD69B065-AF5E-4FED-AF8A-1B318D954A20}"/>
    <hyperlink ref="AD641" r:id="rId2104" xr:uid="{35B33A88-FF0C-4288-AD83-0180DDAC3C8A}"/>
    <hyperlink ref="AE641" r:id="rId2105" xr:uid="{2A333CB1-33EB-4DFB-9F25-1DB18BF86A2E}"/>
    <hyperlink ref="AF641" r:id="rId2106" xr:uid="{395AC0F2-C293-4125-B5E1-99CFBABFA08B}"/>
    <hyperlink ref="AC642" r:id="rId2107" xr:uid="{F27B5A2E-ECF8-4AA5-A493-8F66FB0D35BB}"/>
    <hyperlink ref="AE642" r:id="rId2108" xr:uid="{421EDADC-F039-46FD-BD1D-EBBFDF6E7480}"/>
    <hyperlink ref="AF642" r:id="rId2109" xr:uid="{3EA24E66-D96D-4E20-AC29-0CB695CB9E60}"/>
    <hyperlink ref="AC645" r:id="rId2110" xr:uid="{2EBA57C8-9995-4C04-BAD0-AB38E7779706}"/>
    <hyperlink ref="AD645" r:id="rId2111" xr:uid="{122EE786-FB84-43FB-B4D5-D6466A85DA0D}"/>
    <hyperlink ref="AE645" r:id="rId2112" xr:uid="{23F7A398-83FE-42DF-B7FD-2E6FA7085C89}"/>
    <hyperlink ref="AF645" r:id="rId2113" xr:uid="{9EFFD3C8-8378-497A-8E84-9B3AFD1D7178}"/>
    <hyperlink ref="AC648" r:id="rId2114" xr:uid="{6CBD89F5-75EB-454E-AC73-94AC34918CB9}"/>
    <hyperlink ref="AD648" r:id="rId2115" xr:uid="{16F53FFE-2A51-491B-9E18-72E744530FC2}"/>
    <hyperlink ref="AE648" r:id="rId2116" xr:uid="{B90B25E0-538B-4E10-A2BC-BF6ED727A2E3}"/>
    <hyperlink ref="AC651" r:id="rId2117" xr:uid="{01D93966-F7AB-44B3-860F-8CA768CCC170}"/>
    <hyperlink ref="AD651" r:id="rId2118" xr:uid="{BA7071F2-4885-4829-9895-B33AE8670305}"/>
    <hyperlink ref="AE651" r:id="rId2119" xr:uid="{073713A5-CE6E-4231-89E6-B162F10034CE}"/>
    <hyperlink ref="AF651" r:id="rId2120" xr:uid="{D81B5591-93FA-4FE9-A6D4-7D61094907FF}"/>
    <hyperlink ref="AC652" r:id="rId2121" xr:uid="{CD3077F1-C2A8-48D0-914B-FDB04B5C2538}"/>
    <hyperlink ref="AC653" r:id="rId2122" xr:uid="{2D45D535-9EF8-4223-BBCC-3F8C704E850E}"/>
    <hyperlink ref="AD653" r:id="rId2123" xr:uid="{E643087E-BF4A-4E5A-9D8F-E041E5EE670B}"/>
    <hyperlink ref="AE653" r:id="rId2124" xr:uid="{7621496B-8532-4CA0-8C48-6D3D84CC6585}"/>
    <hyperlink ref="AF653" r:id="rId2125" xr:uid="{2664AB1A-0B40-40E2-BDE0-89612F7D5393}"/>
    <hyperlink ref="AC654" r:id="rId2126" xr:uid="{ADD5A94E-1FDC-4EBB-8AC1-F614945EE27F}"/>
    <hyperlink ref="AD654" r:id="rId2127" xr:uid="{A932232F-B9E7-49A9-9AEC-9A0CE1A43846}"/>
    <hyperlink ref="AE654" r:id="rId2128" xr:uid="{7BFEC573-9E61-4607-95D2-73D297AF206D}"/>
    <hyperlink ref="AF654" r:id="rId2129" xr:uid="{2BD80638-7D53-4F5B-BE47-762F445DCB42}"/>
    <hyperlink ref="AC655" r:id="rId2130" xr:uid="{349019C6-53CA-4BBE-96BB-0D0D5B75B889}"/>
    <hyperlink ref="AD655" r:id="rId2131" xr:uid="{1CF05E04-C2BB-4C20-A179-B07D477FA123}"/>
    <hyperlink ref="AE655" r:id="rId2132" xr:uid="{6FF4CAF0-72F8-48A3-8242-90C9CD37A657}"/>
    <hyperlink ref="AF655" r:id="rId2133" xr:uid="{05D937AA-FE90-467F-B2D7-DC02496D50B5}"/>
    <hyperlink ref="AC658" r:id="rId2134" xr:uid="{D3F903F3-E298-4F4F-8817-012969CFFFA1}"/>
    <hyperlink ref="AD658" r:id="rId2135" xr:uid="{852ED179-64BA-4F07-BCF9-5BFD4A188F27}"/>
    <hyperlink ref="AF658" r:id="rId2136" xr:uid="{D3251D1C-3037-4966-9FBD-E08C73512135}"/>
    <hyperlink ref="AC659" r:id="rId2137" xr:uid="{C51B955E-3DD7-4D4A-B962-8ED90C8793D8}"/>
    <hyperlink ref="AD659" r:id="rId2138" xr:uid="{94894DC4-47A7-48DB-8B63-AAE525EAEA20}"/>
    <hyperlink ref="AE659" r:id="rId2139" xr:uid="{FEA5EB20-18E4-4EA6-B04A-A8B133C4DB32}"/>
    <hyperlink ref="AF659" r:id="rId2140" xr:uid="{A5E57566-16E0-4836-AFEE-361CA57CF6C7}"/>
    <hyperlink ref="A661" r:id="rId2141" xr:uid="{843AAB67-8F56-4478-8B15-9549E6370DC5}"/>
    <hyperlink ref="AC662" r:id="rId2142" xr:uid="{A5B361C3-0ED1-4F66-92BF-B66C61B93056}"/>
    <hyperlink ref="AD662" r:id="rId2143" xr:uid="{2D949BD4-C334-45FE-A8BD-598FDDA636CD}"/>
    <hyperlink ref="AC665" r:id="rId2144" xr:uid="{D7BEA9CE-0600-4B06-8828-38318F73FAD0}"/>
    <hyperlink ref="AE665" r:id="rId2145" xr:uid="{FD96AB4B-F538-4946-9062-ABD0BBBE739A}"/>
    <hyperlink ref="AC667" r:id="rId2146" xr:uid="{B6B4E3DD-D7DD-4A25-950B-D7F9107D18E1}"/>
    <hyperlink ref="AD667" r:id="rId2147" xr:uid="{2D4CD028-8307-4FA4-9DDB-7ED880752C44}"/>
    <hyperlink ref="AE667" r:id="rId2148" xr:uid="{B39C12E4-6E99-46C6-9664-9D826E34E9F0}"/>
    <hyperlink ref="AF667" r:id="rId2149" xr:uid="{153B7C5D-7411-4433-AEA0-C420A7D46A6C}"/>
    <hyperlink ref="AC669" r:id="rId2150" xr:uid="{C9B58B5F-A374-49EB-A5B2-4980BE83517A}"/>
    <hyperlink ref="AD669" r:id="rId2151" xr:uid="{5AF22445-7904-489B-AFE4-58B66D122458}"/>
    <hyperlink ref="AE669" r:id="rId2152" xr:uid="{1DEC301D-F0B3-468E-B433-5AE74CC06E4C}"/>
    <hyperlink ref="AF669" r:id="rId2153" xr:uid="{0630E1BC-6A95-4803-AD24-360463CCC1B3}"/>
    <hyperlink ref="AC670" r:id="rId2154" xr:uid="{DACA3495-4016-4036-8575-CE05B2AFC884}"/>
    <hyperlink ref="AD670" r:id="rId2155" xr:uid="{ADD2C134-3BAB-44B5-BE98-A74C992F4A9E}"/>
    <hyperlink ref="AC671" r:id="rId2156" xr:uid="{0CF20571-A996-470C-9EEF-03E048D7E543}"/>
    <hyperlink ref="AD671" r:id="rId2157" xr:uid="{7267DD7C-EC0E-4BCF-9E21-F0A57CF34F46}"/>
    <hyperlink ref="AE671" r:id="rId2158" xr:uid="{18CF948B-C2A4-43DF-AEFC-CF4ACBA31FEB}"/>
    <hyperlink ref="AF671" r:id="rId2159" xr:uid="{DE8925DC-254C-4EDD-9981-599B8405EB7B}"/>
    <hyperlink ref="AC676" r:id="rId2160" xr:uid="{D69347B4-A3D3-4E41-BF50-2AA6566FFAC7}"/>
    <hyperlink ref="AD676" r:id="rId2161" xr:uid="{D024DB02-E348-4F34-9626-D62127391166}"/>
    <hyperlink ref="AF676" r:id="rId2162" xr:uid="{2BF86D5A-BF34-4C38-8C03-96E429036C6E}"/>
    <hyperlink ref="AC677" r:id="rId2163" xr:uid="{FAE4D2EE-46E0-47B2-AA0C-A4F9EA74ED6E}"/>
    <hyperlink ref="AD677" r:id="rId2164" xr:uid="{6F88C93E-750F-4009-A5DC-FF4D3E19FD3D}"/>
    <hyperlink ref="AC678" r:id="rId2165" xr:uid="{9B600E08-AD81-4E98-88B2-3E774A5008F0}"/>
    <hyperlink ref="AD678" r:id="rId2166" xr:uid="{6C3EDCE5-62C2-4E0D-8321-78A07901DC89}"/>
    <hyperlink ref="AE678" r:id="rId2167" xr:uid="{3F3F93D2-62E0-4CA2-BEF7-4A353F424B56}"/>
    <hyperlink ref="AC684" r:id="rId2168" xr:uid="{553F1075-0544-41C1-8A2A-D5BACF535870}"/>
    <hyperlink ref="AD684" r:id="rId2169" xr:uid="{2050554B-EEB6-4F59-BAED-0A4D12E609E2}"/>
    <hyperlink ref="AC686" r:id="rId2170" xr:uid="{AEE43971-0F85-4899-99DD-DA7E31D58950}"/>
    <hyperlink ref="AD686" r:id="rId2171" xr:uid="{1F58396B-92C4-4FC9-BDCA-6CFAE5999468}"/>
    <hyperlink ref="AE686" r:id="rId2172" xr:uid="{7C90FF5B-C5A3-4D9B-B99F-EFEC59A52EA6}"/>
    <hyperlink ref="AF686" r:id="rId2173" xr:uid="{48B2A0B0-BCD2-4C4D-9B24-3BB0994E0861}"/>
    <hyperlink ref="AC689" r:id="rId2174" xr:uid="{D9A720C9-84BD-4FDF-B4C6-F0124A7DD35B}"/>
    <hyperlink ref="AD689" r:id="rId2175" xr:uid="{266E4119-5773-48CC-9E72-4CA9E8755C7B}"/>
    <hyperlink ref="AE689" r:id="rId2176" xr:uid="{C9402F70-95DF-4921-AC48-B2380FFBE783}"/>
    <hyperlink ref="AF689" r:id="rId2177" xr:uid="{32D615A9-F403-4889-8BE8-CC2644CC4F7E}"/>
    <hyperlink ref="AC690" r:id="rId2178" xr:uid="{43D52FDA-39C8-47E9-B1E3-C920EBBB7084}"/>
    <hyperlink ref="AD690" r:id="rId2179" xr:uid="{8C41DD48-9A99-4332-9796-509E2175A57C}"/>
    <hyperlink ref="AE690" r:id="rId2180" xr:uid="{7B583175-C288-4BC3-8374-D88D4AF660B1}"/>
    <hyperlink ref="AF690" r:id="rId2181" xr:uid="{53B0DC74-DFE7-43B5-BE0C-78CC6B81B85F}"/>
    <hyperlink ref="AC695" r:id="rId2182" xr:uid="{DEDC1F05-34EB-4D20-A663-13B84A78BB84}"/>
    <hyperlink ref="AD695" r:id="rId2183" xr:uid="{0E0F50A8-E612-4395-ACB1-41A8AFA3AF33}"/>
    <hyperlink ref="AE695" r:id="rId2184" xr:uid="{3721AFFE-9A9F-4A09-A71A-F81238E53B84}"/>
    <hyperlink ref="AC698" r:id="rId2185" xr:uid="{E0698C63-EF4A-4F87-A3CB-F2E81D804E8F}"/>
    <hyperlink ref="AE698" r:id="rId2186" xr:uid="{CC172AD5-D110-466F-9796-FDE1F0DC30A1}"/>
    <hyperlink ref="AC705" r:id="rId2187" xr:uid="{96276380-E3A7-4217-9E3B-191A61D2924B}"/>
    <hyperlink ref="AD705" r:id="rId2188" xr:uid="{29AED224-52D5-41A1-831B-D339C2EC4AA9}"/>
    <hyperlink ref="AE705" r:id="rId2189" xr:uid="{D69797D0-EAC6-444D-A523-DAAA574EB7A5}"/>
    <hyperlink ref="AF705" r:id="rId2190" xr:uid="{EBA5D839-C0B7-451F-A745-995D85089565}"/>
    <hyperlink ref="AC706" r:id="rId2191" location="values" xr:uid="{C1DE48FA-CD88-4E11-BF51-57FDA60550BA}"/>
    <hyperlink ref="AD706" r:id="rId2192" xr:uid="{2038EB3B-0409-40BE-AA3B-EF5043F3589D}"/>
    <hyperlink ref="AE706" r:id="rId2193" xr:uid="{C47AD545-44D4-48A7-8127-BB2FD3267064}"/>
    <hyperlink ref="AF706" r:id="rId2194" xr:uid="{56F9A798-E571-43D8-B4F6-3B0C9AF56229}"/>
    <hyperlink ref="AC709" r:id="rId2195" xr:uid="{8646F74B-79A5-4FBD-8503-BBDE6B42E1BC}"/>
    <hyperlink ref="AF709" r:id="rId2196" xr:uid="{75204F2B-5C4A-4922-8C6D-3507354A15A3}"/>
    <hyperlink ref="AC710" r:id="rId2197" xr:uid="{53D60185-B0E6-4DDE-AF03-1299F484510E}"/>
    <hyperlink ref="AD710" r:id="rId2198" xr:uid="{9406F2ED-25C7-46A1-9ADA-D2A5CBE93148}"/>
    <hyperlink ref="AE710" r:id="rId2199" xr:uid="{4A4C4A4E-CA4E-4DE9-9DCB-5C0CDAA4A70B}"/>
    <hyperlink ref="AF710" r:id="rId2200" xr:uid="{0BB44861-9DD8-414F-907C-3642ADDE6022}"/>
    <hyperlink ref="AC712" r:id="rId2201" xr:uid="{3E0A5AAC-85E5-4F74-9839-874783A6E940}"/>
    <hyperlink ref="AD712" r:id="rId2202" xr:uid="{4017E0B2-14CF-4561-8CF8-B12F71AC5F89}"/>
    <hyperlink ref="AE712" r:id="rId2203" xr:uid="{30C4CC86-453D-420D-9A37-D90008F0D912}"/>
    <hyperlink ref="AF712" r:id="rId2204" xr:uid="{9EAC1280-B2DB-47F0-86E1-5593E4B2FE9F}"/>
    <hyperlink ref="AC713" r:id="rId2205" xr:uid="{1660B272-78F1-4387-8976-B29B82024EA0}"/>
    <hyperlink ref="AD713" r:id="rId2206" xr:uid="{5FFAB1CA-4043-402A-A300-983DC37CE455}"/>
    <hyperlink ref="AE713" r:id="rId2207" xr:uid="{53077586-9DF9-4753-97A6-C4C3B570D8B4}"/>
    <hyperlink ref="AF713" r:id="rId2208" xr:uid="{396945D2-14FC-41C2-8E3A-7C9C0114E03D}"/>
    <hyperlink ref="AC715" r:id="rId2209" xr:uid="{F2F257E5-5E52-45C1-9B4A-D08EBF382D99}"/>
    <hyperlink ref="AD715" r:id="rId2210" xr:uid="{16AD8E87-CBB0-4BE1-AC19-7B7635DF30BF}"/>
    <hyperlink ref="AE715" r:id="rId2211" xr:uid="{E1FF4D20-5732-4C5A-8F42-275F17313482}"/>
    <hyperlink ref="AF715" r:id="rId2212" xr:uid="{6D327B81-EEFC-400A-A3D6-06BA8F558D7F}"/>
    <hyperlink ref="AC717" r:id="rId2213" xr:uid="{ABC08833-37B5-4C7D-B86C-6CF15827B85F}"/>
    <hyperlink ref="AC718" r:id="rId2214" xr:uid="{A2684470-1867-4A63-AC63-4149D4ABBC2B}"/>
    <hyperlink ref="AD718" r:id="rId2215" xr:uid="{0992BD70-A014-4002-B44B-853579ACD95A}"/>
    <hyperlink ref="AF718" r:id="rId2216" xr:uid="{DC257051-E760-4AF7-B91E-06C119BC6611}"/>
    <hyperlink ref="AC719" r:id="rId2217" xr:uid="{3686E0B2-C61C-47CA-8F0A-F551256C35A3}"/>
    <hyperlink ref="AD719" r:id="rId2218" xr:uid="{82CF9C66-B637-4C41-8005-DDEEE4B49DC0}"/>
    <hyperlink ref="AE719" r:id="rId2219" xr:uid="{27AA670D-80BC-478A-B997-F408B6547530}"/>
    <hyperlink ref="AF719" r:id="rId2220" xr:uid="{996D07E4-591F-40B0-B685-A0C30EF7F073}"/>
    <hyperlink ref="AC723" r:id="rId2221" xr:uid="{7572BDEF-B9C6-4EEE-BDA1-52F5F9E6E58A}"/>
    <hyperlink ref="AD723" r:id="rId2222" xr:uid="{B582F8EE-3A47-455E-A507-A57452FD416F}"/>
    <hyperlink ref="AE723" r:id="rId2223" xr:uid="{D2D2EBF6-392E-49E2-8840-A6F7EEF52E62}"/>
    <hyperlink ref="AF723" r:id="rId2224" xr:uid="{2C18F756-4E6C-46A6-B5D2-67BC949A2DED}"/>
    <hyperlink ref="AC728" r:id="rId2225" xr:uid="{F29DB479-B027-48A8-BB57-E244F2B7D5F4}"/>
    <hyperlink ref="AC733" r:id="rId2226" xr:uid="{4E518D36-CF6B-4915-9D1B-ED0804FE9420}"/>
    <hyperlink ref="AE733" r:id="rId2227" xr:uid="{078EB08E-3544-41B1-8823-C97416D9D184}"/>
    <hyperlink ref="AF733" r:id="rId2228" xr:uid="{866FBA36-FAC2-45B6-B89A-9F8CD767501D}"/>
    <hyperlink ref="A735" r:id="rId2229" xr:uid="{B6A02B8C-8703-48AF-8FE8-97529B8A431D}"/>
    <hyperlink ref="AC735" r:id="rId2230" xr:uid="{03BB8F84-57A1-4CE6-83D4-4D7513B4DBBE}"/>
    <hyperlink ref="AD735" r:id="rId2231" xr:uid="{C51E3497-5268-4B61-8141-4D8E80D798B5}"/>
    <hyperlink ref="AE735" r:id="rId2232" xr:uid="{8674F268-22AE-45EC-80A5-F26E11A8B7F7}"/>
    <hyperlink ref="AF735" r:id="rId2233" xr:uid="{A0F7D8C7-1FD8-4ECD-BE1B-C7DDFAD417C6}"/>
    <hyperlink ref="AC736" r:id="rId2234" xr:uid="{042B8D6F-11F1-4D47-BD4B-75E3E65F185D}"/>
    <hyperlink ref="AD736" r:id="rId2235" xr:uid="{2AE4B888-6F59-4867-829F-DD3F3AE7D01A}"/>
    <hyperlink ref="AE736" r:id="rId2236" xr:uid="{3ADDB099-5C6E-4D77-A3C3-6998EBAB83AE}"/>
    <hyperlink ref="AF736" r:id="rId2237" xr:uid="{91E98ABF-3C30-47BE-A78E-B237C21CDAE7}"/>
    <hyperlink ref="AC737" r:id="rId2238" xr:uid="{94B24835-5B5D-4105-8DC4-DDDACA53A239}"/>
    <hyperlink ref="AD737" r:id="rId2239" xr:uid="{2C6AD106-5CBA-4433-9AFF-8C49C03F8F66}"/>
    <hyperlink ref="AF737" r:id="rId2240" xr:uid="{73879C2F-9388-4035-AE75-52473985E95F}"/>
    <hyperlink ref="AC739" r:id="rId2241" xr:uid="{B3B7991E-62A8-4A3F-BC4C-D987EA064CBF}"/>
    <hyperlink ref="AD739" r:id="rId2242" xr:uid="{5AD37C19-0258-4BBC-BD2A-35B9731DC88F}"/>
    <hyperlink ref="AE739" r:id="rId2243" xr:uid="{DBC62A7A-503E-440A-99D9-40504C0C2B6B}"/>
    <hyperlink ref="AF739" r:id="rId2244" xr:uid="{647A79B5-102A-4613-9E31-1B6ADEFCE64A}"/>
    <hyperlink ref="AC741" r:id="rId2245" xr:uid="{6951420B-6291-4458-9028-53919CD0659D}"/>
    <hyperlink ref="AD741" r:id="rId2246" xr:uid="{0F1BB35F-3F46-4D1D-8930-80DE5566A624}"/>
    <hyperlink ref="AE741" r:id="rId2247" xr:uid="{1965E0F8-B702-43BE-8615-6705B8763FD4}"/>
    <hyperlink ref="AF741" r:id="rId2248" xr:uid="{C94EB16E-E1D4-42F8-A422-25AC998B9727}"/>
    <hyperlink ref="AC743" r:id="rId2249" xr:uid="{1636A789-11D2-4328-AA49-2B804F8DF227}"/>
    <hyperlink ref="AD743" r:id="rId2250" xr:uid="{EAEC9EF7-1F5B-4B1A-958F-3D2A97A1A80A}"/>
    <hyperlink ref="AE743" r:id="rId2251" xr:uid="{E1DA6156-BE3B-460E-8C36-0B05E87C3760}"/>
    <hyperlink ref="AF743" r:id="rId2252" xr:uid="{DD074FC3-B5BC-4E62-8DF9-A56064EFFB76}"/>
    <hyperlink ref="AC744" r:id="rId2253" xr:uid="{45C2CF32-CE21-4D2F-900D-647F121022BA}"/>
    <hyperlink ref="AD744" r:id="rId2254" xr:uid="{64AEFED1-BA48-4402-8A5A-F5F44D002273}"/>
    <hyperlink ref="AE744" r:id="rId2255" xr:uid="{1803E7EC-9B12-49E3-A72B-E810264606CB}"/>
    <hyperlink ref="AF744" r:id="rId2256" xr:uid="{3D2DFBAB-9559-4687-A233-B5BCFEFA36DE}"/>
    <hyperlink ref="AC746" r:id="rId2257" xr:uid="{E6035793-CCAF-4957-AAA0-51F28859E3F5}"/>
    <hyperlink ref="AD746" r:id="rId2258" xr:uid="{DB541786-3A06-4F89-A772-99E0EE65EDD1}"/>
    <hyperlink ref="AE746" r:id="rId2259" xr:uid="{0C2AC404-80FD-4CAE-973F-9FB85FA428C9}"/>
    <hyperlink ref="AF746" r:id="rId2260" xr:uid="{B36548FF-C5EF-4F97-8D98-CBA9196FA1A7}"/>
    <hyperlink ref="AC747" r:id="rId2261" xr:uid="{CC5CE49A-F914-4911-9B1E-599795858590}"/>
    <hyperlink ref="AD747" r:id="rId2262" xr:uid="{1590ABDA-122A-4095-989A-FCACCBEEC320}"/>
    <hyperlink ref="AE747" r:id="rId2263" xr:uid="{55E5D4F8-303C-42E7-98CA-8256F29BCEA8}"/>
    <hyperlink ref="AF747" r:id="rId2264" xr:uid="{543359AA-5D31-41AE-9924-36594604CF7E}"/>
    <hyperlink ref="AC748" r:id="rId2265" xr:uid="{69029A17-889B-4EDD-80C0-FFE7AC82DA6D}"/>
    <hyperlink ref="AE748" r:id="rId2266" xr:uid="{EB95A251-D5AF-4222-8089-C85F51666764}"/>
    <hyperlink ref="AC750" r:id="rId2267" xr:uid="{76427D41-AA7F-431C-BC41-48797F1236A8}"/>
    <hyperlink ref="AD750" r:id="rId2268" xr:uid="{FDDDFD97-83C7-42C6-944B-DE81400080B6}"/>
    <hyperlink ref="AE750" r:id="rId2269" xr:uid="{A992F50B-742A-46CF-A441-766736EF1EC6}"/>
    <hyperlink ref="AF750" r:id="rId2270" xr:uid="{AD29BD0B-4514-4523-B0E6-D7EBA4CF344F}"/>
    <hyperlink ref="AC751" r:id="rId2271" xr:uid="{15F919FD-B447-4D80-B38C-72150B2E6CC5}"/>
    <hyperlink ref="AD751" r:id="rId2272" xr:uid="{222E96A4-5B99-439D-87B0-974DA9F6EEEA}"/>
    <hyperlink ref="AE751" r:id="rId2273" xr:uid="{0EF8D5A3-DE62-4122-A57D-0AF1A77B0C23}"/>
    <hyperlink ref="AF751" r:id="rId2274" xr:uid="{2F520DE6-9824-45CB-B5B7-130400F919BD}"/>
    <hyperlink ref="AC752" r:id="rId2275" xr:uid="{D52F3261-824F-4DF4-9933-3B9956FD1B04}"/>
    <hyperlink ref="AF752" r:id="rId2276" xr:uid="{6B995F72-6775-494A-8752-0F70EE96EF99}"/>
    <hyperlink ref="AC753" r:id="rId2277" xr:uid="{FACD3DD4-3103-4BC4-9646-133A5B86C826}"/>
    <hyperlink ref="AD753" r:id="rId2278" xr:uid="{43D6C1B1-162D-4C68-8AAA-A2AE108D4011}"/>
    <hyperlink ref="AE753" r:id="rId2279" xr:uid="{DE323BD9-7036-43AD-A9DF-AB6AA60EAA02}"/>
    <hyperlink ref="AF753" r:id="rId2280" xr:uid="{96B9DE84-6981-4BC4-B68C-FCF564819EED}"/>
    <hyperlink ref="AC754" r:id="rId2281" xr:uid="{394EA5CF-79E8-44E9-A518-8ADD2BCA01BB}"/>
    <hyperlink ref="AD754" r:id="rId2282" xr:uid="{70BF0E1E-EC82-4222-A78C-EC0D36564184}"/>
    <hyperlink ref="AE754" r:id="rId2283" xr:uid="{BE1CCB1B-55ED-4463-9727-7B7226C8F88D}"/>
    <hyperlink ref="AF754" r:id="rId2284" xr:uid="{EE133FE6-496D-408E-9663-1C9E32CF9CB1}"/>
    <hyperlink ref="AC755" r:id="rId2285" xr:uid="{12519886-0628-4CCA-A88F-8834B686EA90}"/>
    <hyperlink ref="AD755" r:id="rId2286" xr:uid="{BB29E403-7447-47AE-AD49-B206DDEBB8A3}"/>
    <hyperlink ref="AE755" r:id="rId2287" xr:uid="{D02019C5-26AE-4814-9998-7E787CB2F488}"/>
    <hyperlink ref="AF755" r:id="rId2288" xr:uid="{7244DBE3-F16E-44F7-B7E8-0B8A05F5EC02}"/>
    <hyperlink ref="AC756" r:id="rId2289" xr:uid="{313E9420-C7C8-444F-A5C5-DE5E45BB8A96}"/>
    <hyperlink ref="AD756" r:id="rId2290" xr:uid="{AAC88925-374F-4C25-9078-7A55D84A53B1}"/>
    <hyperlink ref="AE756" r:id="rId2291" xr:uid="{C6A32463-605C-4FB0-B7FC-A6B2072BD8A6}"/>
    <hyperlink ref="AF756" r:id="rId2292" xr:uid="{C1BBC642-34E4-443C-B7B1-C310B446AE29}"/>
    <hyperlink ref="AC757" r:id="rId2293" xr:uid="{886B7351-7F32-453E-BAB0-0774A015CAC8}"/>
    <hyperlink ref="AD757" r:id="rId2294" xr:uid="{954B1513-BDCB-4D65-BD19-BF3BE58B9A7F}"/>
    <hyperlink ref="AE757" r:id="rId2295" xr:uid="{98B8D7E5-0E6E-449C-AF66-217F5FEE2EB9}"/>
    <hyperlink ref="AF757" r:id="rId2296" xr:uid="{8FB2A6DD-9857-4D05-929C-EE8D27F8F8D9}"/>
    <hyperlink ref="AC758" r:id="rId2297" xr:uid="{C9AB73BD-1584-485E-93E2-C084B28EEBC9}"/>
    <hyperlink ref="AD758" r:id="rId2298" xr:uid="{10FF87AA-0CCE-41F1-800A-3FCBDAFEDB89}"/>
    <hyperlink ref="AE758" r:id="rId2299" xr:uid="{C2DF8081-565C-44BC-9130-B08A6556D4A4}"/>
    <hyperlink ref="AF758" r:id="rId2300" xr:uid="{496AC080-2E7F-4F1E-B461-2EAAE0855FC5}"/>
    <hyperlink ref="AC760" r:id="rId2301" xr:uid="{9DECCE70-4391-4A2F-95D4-A865EC91D639}"/>
    <hyperlink ref="AF760" r:id="rId2302" xr:uid="{43277DC9-DDF1-44CB-93E8-2203C195A4A5}"/>
    <hyperlink ref="AC761" r:id="rId2303" xr:uid="{435FD693-7BA3-4889-B816-8F3B9512E940}"/>
    <hyperlink ref="AD761" r:id="rId2304" xr:uid="{67059994-B36E-439B-8AD1-AB2757FE47FB}"/>
    <hyperlink ref="AE761" r:id="rId2305" xr:uid="{7845F216-069B-43A8-93FE-CD2E1104B2B4}"/>
    <hyperlink ref="AC763" r:id="rId2306" xr:uid="{D24932A9-6AE4-45EB-8F86-E6415E624054}"/>
    <hyperlink ref="AF763" r:id="rId2307" xr:uid="{D93F66C7-E2FF-430A-BD27-B4996A26633D}"/>
    <hyperlink ref="AC764" r:id="rId2308" xr:uid="{1EE14CC7-364A-4FD0-8086-125742399D19}"/>
    <hyperlink ref="AD764" r:id="rId2309" xr:uid="{47F1DC53-AD81-49DE-8667-C6AF80FAB10F}"/>
    <hyperlink ref="AE764" r:id="rId2310" xr:uid="{E8D4A2AB-F672-437C-AC6B-05C7F8E83CCB}"/>
    <hyperlink ref="AF764" r:id="rId2311" xr:uid="{4B7DA902-C021-438F-B8B3-0FCA5CAD654F}"/>
    <hyperlink ref="AC765" r:id="rId2312" xr:uid="{66FB110A-6893-4BAD-BA58-55EC82964C11}"/>
    <hyperlink ref="AE765" r:id="rId2313" xr:uid="{A11C5A1E-68DF-4AA0-8340-34C138F7F23B}"/>
    <hyperlink ref="AF765" r:id="rId2314" xr:uid="{5AF9E201-7ECF-420A-A4FC-7C7789C52122}"/>
    <hyperlink ref="AC766" r:id="rId2315" xr:uid="{E74F2BE3-F4D8-4909-BD79-03E1A9313FB8}"/>
    <hyperlink ref="AD766" r:id="rId2316" xr:uid="{2A5F2C5F-C3ED-48AE-ADA5-374380E5AC97}"/>
    <hyperlink ref="AC767" r:id="rId2317" xr:uid="{AF39DD42-0F13-45B2-926A-FEAC02333874}"/>
    <hyperlink ref="AD767" r:id="rId2318" xr:uid="{5C55C567-003E-488C-9D7E-D2F23898BB04}"/>
    <hyperlink ref="AF767" r:id="rId2319" xr:uid="{E470B199-336E-45E3-AC63-3C0A00FBE2D2}"/>
    <hyperlink ref="AC769" r:id="rId2320" xr:uid="{4DD9D920-4491-4089-8B9A-9D788732C4F9}"/>
    <hyperlink ref="AF769" r:id="rId2321" xr:uid="{5288E7C4-9CAE-4C00-8CD5-15A46BD10277}"/>
    <hyperlink ref="AC770" r:id="rId2322" xr:uid="{79EFB03C-E933-40B3-A7B0-A0494A909538}"/>
    <hyperlink ref="AD770" r:id="rId2323" xr:uid="{00C6F32E-D455-4EEA-A11C-09C911EEE04B}"/>
    <hyperlink ref="AE770" r:id="rId2324" xr:uid="{8D8972FD-BE15-4D5D-AC54-4C9741A03CAD}"/>
    <hyperlink ref="AF770" r:id="rId2325" xr:uid="{384F2738-75E5-450E-B5F6-F1341E9E5AFD}"/>
    <hyperlink ref="A771" r:id="rId2326" xr:uid="{C0F8AC63-ABA9-46D3-A59A-72C15794196B}"/>
    <hyperlink ref="AC771" r:id="rId2327" xr:uid="{DED387BE-607B-44FE-B894-6FA001EF6767}"/>
    <hyperlink ref="AE771" r:id="rId2328" xr:uid="{9C057AF2-6368-42EF-A20B-DB37C132452D}"/>
    <hyperlink ref="AF771" r:id="rId2329" xr:uid="{8D5D9B8C-6145-4103-9DC5-A038EF3AF659}"/>
    <hyperlink ref="AC772" r:id="rId2330" xr:uid="{03797481-FD95-4396-BC67-2C62C00F7EAB}"/>
    <hyperlink ref="AD772" r:id="rId2331" xr:uid="{0C9469D5-633E-4521-B5AB-EAB2F1E2C366}"/>
    <hyperlink ref="AE772" r:id="rId2332" xr:uid="{6D8894C8-3980-491F-8966-0826C66D5870}"/>
    <hyperlink ref="AF772" r:id="rId2333" xr:uid="{B4DC0CA6-6EA9-4A33-84F8-BBB92B825D31}"/>
    <hyperlink ref="AC773" r:id="rId2334" xr:uid="{CE016C8D-76B7-40CC-AA8B-3E70DC0ABF5C}"/>
    <hyperlink ref="AD773" r:id="rId2335" xr:uid="{F9D14390-A3E7-4193-BD8E-842180A6800C}"/>
    <hyperlink ref="AE773" r:id="rId2336" xr:uid="{0C769378-1FAE-4A31-AE4E-D1174293808F}"/>
    <hyperlink ref="AF773" r:id="rId2337" xr:uid="{8DDB8850-ADAF-4CC6-ABD8-CF0101EA6DB1}"/>
    <hyperlink ref="A774" r:id="rId2338" xr:uid="{83D2593A-7703-4EBF-B8E7-EE716E1A92E6}"/>
    <hyperlink ref="AC774" r:id="rId2339" xr:uid="{D830B38E-A3CD-4260-9079-7FB4978A3000}"/>
    <hyperlink ref="AD774" r:id="rId2340" xr:uid="{BD87DC1A-ECD4-47CD-915D-63BE36E5DA4A}"/>
    <hyperlink ref="AE774" r:id="rId2341" xr:uid="{0FBB12DD-7B55-40D7-9EBD-08046AE96D01}"/>
    <hyperlink ref="AF774" r:id="rId2342" xr:uid="{E7CA8758-2831-4347-B1B0-8F0966003F0A}"/>
    <hyperlink ref="AC776" r:id="rId2343" xr:uid="{60BD4A2E-0877-421F-B5C9-2C7AF0061A46}"/>
    <hyperlink ref="AE776" r:id="rId2344" xr:uid="{6C628F70-BABF-4F3A-80AC-3B6BB8C10F9B}"/>
    <hyperlink ref="AC778" r:id="rId2345" xr:uid="{EA4E6810-294F-4190-88B0-F04FE05A6314}"/>
    <hyperlink ref="AD778" r:id="rId2346" xr:uid="{7B45F6AB-797E-45BF-A35E-646530EB5B73}"/>
    <hyperlink ref="AE778" r:id="rId2347" xr:uid="{85EB2144-2967-41ED-A868-7BDAF3DBE0AE}"/>
    <hyperlink ref="AF778" r:id="rId2348" xr:uid="{19AD4E94-7C9B-4955-86A9-2593671ADDCB}"/>
    <hyperlink ref="AC779" r:id="rId2349" xr:uid="{E6DF2DA4-3B8F-475E-9973-93F92519AC2D}"/>
    <hyperlink ref="AD779" r:id="rId2350" xr:uid="{5B3160AC-2D5F-494C-988C-877C2D873163}"/>
    <hyperlink ref="AE779" r:id="rId2351" xr:uid="{8A5F32F7-7B91-4DD9-A8AC-2518400248F4}"/>
    <hyperlink ref="AF779" r:id="rId2352" xr:uid="{D24D1724-AEE5-449A-A52F-4F2E65D3E446}"/>
    <hyperlink ref="AC780" r:id="rId2353" xr:uid="{59F9C7E8-1F54-4EAD-8EAE-79E8D9AF6862}"/>
    <hyperlink ref="AE780" r:id="rId2354" xr:uid="{6B393887-F42D-4703-812C-6B4F793E41C3}"/>
    <hyperlink ref="AC781" r:id="rId2355" xr:uid="{594E35F3-F839-4425-ACA4-B8B886EC3B1D}"/>
    <hyperlink ref="AD781" r:id="rId2356" xr:uid="{C2197F8D-C91F-4236-9EA9-89428FFE3208}"/>
    <hyperlink ref="AE781" r:id="rId2357" xr:uid="{30DEE5F7-2A90-4EDD-89D7-4757E2D2C420}"/>
    <hyperlink ref="AF781" r:id="rId2358" xr:uid="{BEBE7BFF-A3FC-468D-B358-1F2920250527}"/>
    <hyperlink ref="AC782" r:id="rId2359" xr:uid="{A43166B5-996E-476D-B972-E0CE15160FE8}"/>
    <hyperlink ref="AD782" r:id="rId2360" xr:uid="{6518485C-5D10-499C-9B36-07F01E353E57}"/>
    <hyperlink ref="AF782" r:id="rId2361" xr:uid="{900EF081-A9C4-455B-9FC9-0E4DE9E220F6}"/>
    <hyperlink ref="AC785" r:id="rId2362" xr:uid="{1E837F67-05E0-4074-A2F4-B15B9A91C5C3}"/>
    <hyperlink ref="AD785" r:id="rId2363" xr:uid="{0A2DB494-CE81-4D1D-93AA-F27AFFB107AE}"/>
    <hyperlink ref="AE785" r:id="rId2364" xr:uid="{7FE6C79F-892F-477A-AB60-E80A8EE586E7}"/>
    <hyperlink ref="AF785" r:id="rId2365" xr:uid="{2AD8FF7C-51F1-4EA4-9F6B-B517635BE980}"/>
    <hyperlink ref="AC786" r:id="rId2366" xr:uid="{A9306D07-432A-4587-B927-88BC3EB666F6}"/>
    <hyperlink ref="AD786" r:id="rId2367" xr:uid="{35011757-019C-4C11-92F0-D42CCA7FE9C9}"/>
    <hyperlink ref="AE786" r:id="rId2368" xr:uid="{A283023E-615C-4B19-A4ED-6DF87ECBDA95}"/>
    <hyperlink ref="AF786" r:id="rId2369" xr:uid="{D9DD070B-F48A-48B8-8328-13D396877170}"/>
    <hyperlink ref="AC787" r:id="rId2370" xr:uid="{04AF9B7D-F5C6-4D73-8B7A-22BF62E03B88}"/>
    <hyperlink ref="AD787" r:id="rId2371" xr:uid="{84B71820-9EB7-48BE-95BA-7D0056A4F01A}"/>
    <hyperlink ref="AF787" r:id="rId2372" xr:uid="{869FFC6D-7264-4535-A77A-B242E3BD10E3}"/>
    <hyperlink ref="AC788" r:id="rId2373" xr:uid="{9E3953B7-305B-406E-B15D-7CF90B2B3BD9}"/>
    <hyperlink ref="AE788" r:id="rId2374" xr:uid="{3BE034EC-C34A-4EC8-8F77-B2414A182A3A}"/>
    <hyperlink ref="AC789" r:id="rId2375" xr:uid="{75939B73-784D-487D-B423-ED1EFD488E9E}"/>
    <hyperlink ref="AD789" r:id="rId2376" xr:uid="{DCAB59D2-B523-4162-A426-30372EE1A7A0}"/>
    <hyperlink ref="AE789" r:id="rId2377" xr:uid="{782394F8-9384-4542-B39B-4C8BB9681A2D}"/>
    <hyperlink ref="AF789" r:id="rId2378" xr:uid="{A90BA633-F096-4CF7-AE37-F149FBC274BC}"/>
    <hyperlink ref="AD790" r:id="rId2379" xr:uid="{B7CF6158-226D-480F-AD4F-31CE92CC5F93}"/>
    <hyperlink ref="AE790" r:id="rId2380" xr:uid="{D7D4B525-B5F1-41B1-8899-AB316FDB750B}"/>
    <hyperlink ref="AF790" r:id="rId2381" xr:uid="{162B495E-21F7-466B-81E9-D8294FD03CA8}"/>
    <hyperlink ref="AC791" r:id="rId2382" xr:uid="{B0460491-74F2-4FB5-8CE9-8F2B432E371C}"/>
    <hyperlink ref="AD791" r:id="rId2383" xr:uid="{E5A0EBEC-7415-4B46-8C62-28583EFA28A3}"/>
    <hyperlink ref="AE791" r:id="rId2384" xr:uid="{0537744D-D25D-4E96-B6BE-C09E5AC0568A}"/>
    <hyperlink ref="AF791" r:id="rId2385" xr:uid="{A60F082C-FB57-4EE4-8A58-88DE921A9451}"/>
    <hyperlink ref="AC793" r:id="rId2386" xr:uid="{FCBD1D36-1508-4C50-AA64-6ABA878D5369}"/>
    <hyperlink ref="AD793" r:id="rId2387" xr:uid="{EBA83085-6F7D-41B2-BDB8-C93E53AF071D}"/>
    <hyperlink ref="AC794" r:id="rId2388" xr:uid="{D0E9D4D8-8A39-42FC-B3AA-19F02941B370}"/>
    <hyperlink ref="AE794" r:id="rId2389" xr:uid="{3B9CC014-C587-458A-9C14-2BB5A3F8EC64}"/>
    <hyperlink ref="A795" r:id="rId2390" xr:uid="{FF2C0BA7-D262-4D85-ACDD-86D5FB694E5E}"/>
    <hyperlink ref="AC796" r:id="rId2391" xr:uid="{B65018A0-D701-4826-828A-F070BD2C2658}"/>
    <hyperlink ref="AD796" r:id="rId2392" xr:uid="{F225FBAB-7EF7-4DF0-A2FF-A45366895714}"/>
    <hyperlink ref="AE796" r:id="rId2393" xr:uid="{DC3416F1-3D60-4C5E-870A-7F6803CC0DB3}"/>
    <hyperlink ref="AF796" r:id="rId2394" xr:uid="{65D66291-694C-43FD-B6D5-1E0114104049}"/>
    <hyperlink ref="AC797" r:id="rId2395" xr:uid="{301CB6F4-A12F-4452-8DC9-509FEC696684}"/>
    <hyperlink ref="AC799" r:id="rId2396" xr:uid="{B3ED5839-AA08-4550-B7BA-78A35641BD5D}"/>
    <hyperlink ref="AD799" r:id="rId2397" xr:uid="{A225EB25-A658-4324-A43D-1A69B4542AE5}"/>
    <hyperlink ref="AE799" r:id="rId2398" xr:uid="{98DEDCD4-66D1-4613-A349-A35104A23F5A}"/>
    <hyperlink ref="AF799" r:id="rId2399" xr:uid="{BBEFC087-5428-4DBA-9A86-309ECC999B5F}"/>
    <hyperlink ref="AC800" r:id="rId2400" xr:uid="{A8E89A13-158A-4AA7-BDA0-EE35FDE76934}"/>
    <hyperlink ref="AE800" r:id="rId2401" xr:uid="{C7C43711-2DDD-4A0B-981A-5BBF2EC089C7}"/>
    <hyperlink ref="AF800" r:id="rId2402" xr:uid="{A0F6E694-0D5A-433B-897C-50D312472FC8}"/>
    <hyperlink ref="AC801" r:id="rId2403" xr:uid="{B8A3ACEC-D719-4D93-AA77-C65B5B94E011}"/>
    <hyperlink ref="AD801" r:id="rId2404" xr:uid="{C8F28F0C-6D22-46A9-AE14-A260A4EE9C71}"/>
    <hyperlink ref="AE801" r:id="rId2405" xr:uid="{94500D66-4CA3-46EC-AE59-66E92B61BEF3}"/>
    <hyperlink ref="AF801" r:id="rId2406" xr:uid="{53F17496-4449-427C-8BF6-DF9C233AD5C9}"/>
    <hyperlink ref="AC802" r:id="rId2407" xr:uid="{6A5D1E98-0A61-4229-A854-8FAB984714F4}"/>
    <hyperlink ref="AD802" r:id="rId2408" xr:uid="{15AF7DDB-BE79-415E-AE69-F3316D80B2CC}"/>
    <hyperlink ref="AF802" r:id="rId2409" xr:uid="{C8BB3E6F-1C41-4C8E-B26C-0DCFEDBC853B}"/>
    <hyperlink ref="AC804" r:id="rId2410" xr:uid="{D7819C69-1D9D-46B1-9017-C6F3D57B3C4F}"/>
    <hyperlink ref="AD804" r:id="rId2411" xr:uid="{5B4433E0-84DB-4841-B1BB-D83AEC22FB7C}"/>
    <hyperlink ref="AE804" r:id="rId2412" xr:uid="{215AA0F8-C259-4971-97CF-5094658B2924}"/>
    <hyperlink ref="AF804" r:id="rId2413" xr:uid="{32FC4D5A-1AA1-4EA2-A616-0E340BE6CDA0}"/>
    <hyperlink ref="AC805" r:id="rId2414" xr:uid="{486CC654-3BEF-4B08-AAB8-E55BEE8AD3D2}"/>
    <hyperlink ref="AD805" r:id="rId2415" xr:uid="{B94E9AAB-7212-4180-BEC4-D3EF93EB77E3}"/>
    <hyperlink ref="AE805" r:id="rId2416" xr:uid="{7AAE504F-235D-4688-8B84-309A75D00830}"/>
    <hyperlink ref="AF805" r:id="rId2417" xr:uid="{C0918F8E-1036-4EAD-9DC0-3ECB45B3BDEF}"/>
    <hyperlink ref="AC807" r:id="rId2418" xr:uid="{FDC22BE8-A92B-407B-B2EB-D976C1F8B58C}"/>
    <hyperlink ref="AD807" r:id="rId2419" xr:uid="{63DBA70E-D625-4E33-9B5A-CBDDEDF7C9BD}"/>
    <hyperlink ref="AE807" r:id="rId2420" xr:uid="{35498D12-0F24-425B-86BD-A875B9EFEA46}"/>
    <hyperlink ref="AF807" r:id="rId2421" xr:uid="{F3D6098A-9804-4A18-AE1B-A60E8D335165}"/>
    <hyperlink ref="AC809" r:id="rId2422" xr:uid="{096127E1-9D4F-4F22-A212-4ECB2B0C0EE4}"/>
    <hyperlink ref="AE809" r:id="rId2423" xr:uid="{BC7BD55E-CEB4-4192-A916-D4896AC1595C}"/>
    <hyperlink ref="AF809" r:id="rId2424" xr:uid="{41BC6B18-FB3C-4C8E-8CE6-35AE8B251E50}"/>
    <hyperlink ref="AC810" r:id="rId2425" xr:uid="{6FF2D3DF-7ADA-4A3E-B5BA-201A90A62B7E}"/>
    <hyperlink ref="AD810" r:id="rId2426" xr:uid="{5017E41A-4431-49E1-A9BC-F54D77550B4A}"/>
    <hyperlink ref="AE810" r:id="rId2427" xr:uid="{E8DD4E38-100C-4190-993D-21DB037CAF3B}"/>
    <hyperlink ref="AF810" r:id="rId2428" xr:uid="{2997D825-8541-4A77-A38F-6BD2FC1159E6}"/>
    <hyperlink ref="AC811" r:id="rId2429" xr:uid="{1547309E-4C71-4354-8309-6049D338837C}"/>
    <hyperlink ref="AD811" r:id="rId2430" xr:uid="{9A5A05FF-4A42-46E8-B25E-26EDD27D231A}"/>
    <hyperlink ref="AE811" r:id="rId2431" xr:uid="{CE27FC6A-733B-43D8-92FD-22557AB990C2}"/>
    <hyperlink ref="AC812" r:id="rId2432" xr:uid="{DAFA416A-57E3-491E-88DF-5732A7FCDE8C}"/>
    <hyperlink ref="AD812" r:id="rId2433" xr:uid="{EF3A0A12-A1A9-4360-AD87-85DCBE66AF16}"/>
    <hyperlink ref="AE812" r:id="rId2434" xr:uid="{FC315DF1-41CA-4CAF-8D5D-668E27C2FF42}"/>
    <hyperlink ref="AC815" r:id="rId2435" xr:uid="{95549DDB-98DC-4A10-840B-77BE9E559476}"/>
    <hyperlink ref="AD815" r:id="rId2436" xr:uid="{32DEA7A5-6867-43F7-9CB3-2EA97D676406}"/>
    <hyperlink ref="AF815" r:id="rId2437" xr:uid="{36F97C9C-C223-4926-9900-2AD806115C77}"/>
    <hyperlink ref="AC816" r:id="rId2438" xr:uid="{830A3306-6F8A-48CB-9C97-6123A5853613}"/>
    <hyperlink ref="AD816" r:id="rId2439" xr:uid="{3CCE6457-C57E-4457-8D77-6BD45377BD68}"/>
    <hyperlink ref="AE816" r:id="rId2440" xr:uid="{23C9FAD7-91FB-41C5-BF36-F000D1F22774}"/>
    <hyperlink ref="AF816" r:id="rId2441" xr:uid="{14AEF0F2-ECC0-4EAE-B9F8-3F31AB7D0007}"/>
    <hyperlink ref="AC818" r:id="rId2442" xr:uid="{1A0BB025-60DA-4B33-9C70-959ECE7FFC6B}"/>
    <hyperlink ref="AD818" r:id="rId2443" xr:uid="{30A8A59E-4E40-4CF0-BF18-80AA4D8E705E}"/>
    <hyperlink ref="AE818" r:id="rId2444" xr:uid="{6EB7E935-30BF-4D3B-B8D3-50F01A15A6BA}"/>
    <hyperlink ref="AC819" r:id="rId2445" xr:uid="{27FCFBA2-B20F-4153-BAB7-B8E0A039ADE7}"/>
    <hyperlink ref="AD819" r:id="rId2446" xr:uid="{CAA0EADE-410F-44A8-B589-53C148AC2ED1}"/>
    <hyperlink ref="AE819" r:id="rId2447" xr:uid="{075DBDF6-8F09-4206-AA28-250CAC3DFA5C}"/>
    <hyperlink ref="AF819" r:id="rId2448" xr:uid="{761D5D79-E8AE-4F8D-8227-4459F8CB6D55}"/>
    <hyperlink ref="AC822" r:id="rId2449" xr:uid="{DEB10224-8B93-4ECA-8A01-CC12D3BDE9C9}"/>
    <hyperlink ref="AD822" r:id="rId2450" xr:uid="{9A789757-1E33-4EEC-9541-36495E47568B}"/>
    <hyperlink ref="AE822" r:id="rId2451" xr:uid="{9735D266-198F-47AB-A007-666B2F43E5F7}"/>
    <hyperlink ref="AF822" r:id="rId2452" xr:uid="{1D1F3346-93B2-4205-9B76-C1C15007BFB5}"/>
    <hyperlink ref="A824" r:id="rId2453" xr:uid="{D6F96507-035C-4042-AB27-29F970E56F65}"/>
    <hyperlink ref="AC824" r:id="rId2454" xr:uid="{CE175352-302A-4433-961D-ADFBDD8C0374}"/>
    <hyperlink ref="AD824" r:id="rId2455" xr:uid="{654AB356-164C-4F00-A912-7083A96535B2}"/>
    <hyperlink ref="AE824" r:id="rId2456" xr:uid="{4DF9EBB2-B9D6-44C7-9F01-4D293D3C9F9F}"/>
    <hyperlink ref="AF824" r:id="rId2457" xr:uid="{A70FFB84-8E2A-4BCF-B234-E721DA170454}"/>
    <hyperlink ref="AC825" r:id="rId2458" xr:uid="{D593700B-3D95-4456-B453-BFC8AD192C4E}"/>
    <hyperlink ref="AD825" r:id="rId2459" xr:uid="{7CFCF460-B9B5-4B6C-89F0-96E28131D06D}"/>
    <hyperlink ref="AE825" r:id="rId2460" xr:uid="{D7E4EBD7-F319-4081-B03C-60C4E46E91B4}"/>
    <hyperlink ref="AF825" r:id="rId2461" xr:uid="{DC9A9F25-F2DD-4791-BD8D-92D9E52EC971}"/>
    <hyperlink ref="AE827" r:id="rId2462" xr:uid="{E4935F81-05C7-47BF-94D3-00E822CF3354}"/>
    <hyperlink ref="AF827" r:id="rId2463" xr:uid="{5D09C6C4-D0AC-4FBD-88F0-A544290B9687}"/>
    <hyperlink ref="AC828" r:id="rId2464" xr:uid="{0910CC60-2CF3-436B-9639-7B3E29C3906A}"/>
    <hyperlink ref="AD828" r:id="rId2465" xr:uid="{B5B1C35D-76A9-426D-8E8F-6F9B0146A453}"/>
    <hyperlink ref="AC829" r:id="rId2466" xr:uid="{889D34B5-07D6-4D1C-A167-23918BFD1D1F}"/>
    <hyperlink ref="AD829" r:id="rId2467" xr:uid="{93DA20B4-D3BD-4E44-848E-3D3E753D8679}"/>
    <hyperlink ref="AE829" r:id="rId2468" xr:uid="{75DAC4EE-3B33-4940-80F6-B2FBA9EC7BD4}"/>
    <hyperlink ref="AF829" r:id="rId2469" xr:uid="{AFBFDCFA-833F-4172-ACCD-409C9AA6422E}"/>
    <hyperlink ref="AC831" r:id="rId2470" xr:uid="{F6BC56C7-0A86-4188-AA58-6785F18F13C1}"/>
    <hyperlink ref="AD831" r:id="rId2471" xr:uid="{73CE3CE4-31DE-4EC1-AFFD-0DAA38F20969}"/>
    <hyperlink ref="AE831" r:id="rId2472" xr:uid="{3BDD249E-3D46-4916-A443-1376DDDBA100}"/>
    <hyperlink ref="AC832" r:id="rId2473" xr:uid="{E54CDF41-E43C-458E-9226-CA5B211387CE}"/>
    <hyperlink ref="AF832" r:id="rId2474" xr:uid="{7F3F8C89-0EBF-4A4B-8450-42DD60BB16E0}"/>
    <hyperlink ref="AC834" r:id="rId2475" xr:uid="{484949F5-40A2-452B-87B1-CCE96EB60955}"/>
    <hyperlink ref="AD834" r:id="rId2476" xr:uid="{0AF699DE-4B46-4C41-90F5-4CB604166A81}"/>
    <hyperlink ref="AC836" r:id="rId2477" xr:uid="{24622805-F166-45C7-BDF4-A434A837B026}"/>
    <hyperlink ref="AD836" r:id="rId2478" xr:uid="{B016B818-6251-4807-AAC0-8405F0EFA1C1}"/>
    <hyperlink ref="AF836" r:id="rId2479" xr:uid="{BC9AA184-9191-4EC3-82A3-A61DDDA5B041}"/>
    <hyperlink ref="AC838" r:id="rId2480" xr:uid="{7195B802-B520-4522-A1A3-3C39B1D0C5B9}"/>
    <hyperlink ref="AD838" r:id="rId2481" xr:uid="{008AA964-8D9A-4150-B460-407A05067948}"/>
    <hyperlink ref="AE838" r:id="rId2482" xr:uid="{DBC05E93-A59F-4E49-964B-C36E647B5AB0}"/>
    <hyperlink ref="AF838" r:id="rId2483" xr:uid="{A8A580DC-9D89-4620-9D4D-C810E9659EAE}"/>
    <hyperlink ref="AC840" r:id="rId2484" xr:uid="{AF2A1DEA-7DBD-4B09-8F1E-40F5F227AD5A}"/>
    <hyperlink ref="AD840" r:id="rId2485" xr:uid="{013D5F30-0CAB-4C15-9BB6-74C0D346100D}"/>
    <hyperlink ref="AE840" r:id="rId2486" xr:uid="{393541E6-0E8E-4CA6-A010-1FA6D97F7099}"/>
    <hyperlink ref="AF840" r:id="rId2487" xr:uid="{4789B66C-4221-46EF-88FB-48DE79A7BCA4}"/>
    <hyperlink ref="AC842" r:id="rId2488" xr:uid="{37930376-174E-462A-B50D-8154F3C0CCB0}"/>
    <hyperlink ref="AD842" r:id="rId2489" xr:uid="{480AC525-C583-4743-907E-C0CFC54C2B53}"/>
    <hyperlink ref="AE842" r:id="rId2490" xr:uid="{F74F2278-118A-4BA9-B0FF-6A8C388019C7}"/>
    <hyperlink ref="AC844" r:id="rId2491" xr:uid="{BD491CD5-C4B0-4A3F-B780-612C2B46F08C}"/>
    <hyperlink ref="AC845" r:id="rId2492" xr:uid="{34484B2B-D2EE-4BE3-9923-4F37B02E5DE0}"/>
    <hyperlink ref="AD845" r:id="rId2493" xr:uid="{D04E5648-ED04-47EE-8B3A-BA4114A4FE12}"/>
    <hyperlink ref="AE845" r:id="rId2494" xr:uid="{FC6C6D73-7F97-463B-AC86-B56178356EDE}"/>
    <hyperlink ref="AF845" r:id="rId2495" xr:uid="{90FCA968-8957-4B98-B295-019670E6238F}"/>
    <hyperlink ref="AC848" r:id="rId2496" xr:uid="{2A3CF394-6093-4E45-9829-79A0684A795D}"/>
    <hyperlink ref="AE848" r:id="rId2497" xr:uid="{E31A928D-478C-4BB5-9EB0-231EEC1CB558}"/>
    <hyperlink ref="AF848" r:id="rId2498" xr:uid="{DF245CA8-5038-4245-8092-D84E446B2326}"/>
    <hyperlink ref="AC849" r:id="rId2499" xr:uid="{632FF480-2E94-4CB1-9A35-4CB8E9A05070}"/>
    <hyperlink ref="AD849" r:id="rId2500" xr:uid="{D51F589E-8005-4659-AAAD-DBB744CA00C9}"/>
    <hyperlink ref="AE849" r:id="rId2501" xr:uid="{CBC5EFD5-C741-4816-B856-286BAED456C3}"/>
    <hyperlink ref="AF849" r:id="rId2502" xr:uid="{A96E8F37-627D-4429-A28E-1BE66D2D5B82}"/>
    <hyperlink ref="AC850" r:id="rId2503" xr:uid="{E4DADDAD-21DF-437C-B42C-460059C56513}"/>
    <hyperlink ref="AD850" r:id="rId2504" xr:uid="{8537FFE8-585A-41F8-A67A-16BE81A84EFA}"/>
    <hyperlink ref="AE850" r:id="rId2505" xr:uid="{CEEF0452-77E2-4555-B54A-43FC30E39B05}"/>
    <hyperlink ref="AF850" r:id="rId2506" xr:uid="{7FCEB92C-57D9-4E62-8A36-840135135E26}"/>
    <hyperlink ref="AC851" r:id="rId2507" xr:uid="{6D5B8323-A814-4330-A15F-45B7E5F9239A}"/>
    <hyperlink ref="AD851" r:id="rId2508" xr:uid="{86CDA140-8F24-4950-8BFE-93F2570EE316}"/>
    <hyperlink ref="AE851" r:id="rId2509" xr:uid="{267217BC-B6FF-4067-908F-6D2B3106ED9E}"/>
    <hyperlink ref="AF851" r:id="rId2510" xr:uid="{ECB49BC7-8645-4753-A187-023761EDDFF4}"/>
    <hyperlink ref="AC852" r:id="rId2511" xr:uid="{2EB75292-5E28-4313-846A-5928A93FB068}"/>
    <hyperlink ref="AD852" r:id="rId2512" xr:uid="{34E202B8-8EA8-499C-82AC-AE4286BF8361}"/>
    <hyperlink ref="AF852" r:id="rId2513" xr:uid="{DA55CDDE-3C3E-4B1C-AF1A-D575A57F3C8A}"/>
    <hyperlink ref="AC854" r:id="rId2514" xr:uid="{940063FC-BE25-40CA-BC9F-5A1B0F335E97}"/>
    <hyperlink ref="AE854" r:id="rId2515" xr:uid="{D4306729-35B8-4410-A78B-A5790FEC447E}"/>
    <hyperlink ref="AF854" r:id="rId2516" xr:uid="{F79EF088-DC51-4E52-9F30-350AE7F8A2BF}"/>
    <hyperlink ref="AC856" r:id="rId2517" xr:uid="{FE5C622A-CD84-40EE-A08E-F7A791558B85}"/>
    <hyperlink ref="AD856" r:id="rId2518" xr:uid="{3D88E6B5-CFBA-41FD-B346-D0DFB3802E70}"/>
    <hyperlink ref="AF856" r:id="rId2519" xr:uid="{F4983DB4-2201-4740-AFBD-347BCF51A009}"/>
    <hyperlink ref="AC858" r:id="rId2520" xr:uid="{CCC2CDEF-9DFF-4302-A26B-A3414585B788}"/>
    <hyperlink ref="AD858" r:id="rId2521" xr:uid="{6F297DBF-DACF-41B4-BA64-61BAE3CF0871}"/>
    <hyperlink ref="AE858" r:id="rId2522" xr:uid="{03EDDF9A-245B-4D5E-AF46-235E6487A388}"/>
    <hyperlink ref="AF858" r:id="rId2523" xr:uid="{A5FC9756-3E24-4C77-9EAD-71758113D0F1}"/>
    <hyperlink ref="AC859" r:id="rId2524" xr:uid="{56926768-C42F-40FC-B104-261F91E4E32D}"/>
    <hyperlink ref="AD859" r:id="rId2525" xr:uid="{75E713B7-2DEA-4AE4-98A5-4CF0CB65BC74}"/>
    <hyperlink ref="AE859" r:id="rId2526" xr:uid="{08F7694C-8D53-4817-A753-D4BBC344D6FF}"/>
    <hyperlink ref="AF859" r:id="rId2527" xr:uid="{B7F720DC-E5F4-4037-AF06-27253C2B4AB6}"/>
    <hyperlink ref="AC860" r:id="rId2528" xr:uid="{9FE7C9FB-B01F-4757-92FA-861310D0CA6C}"/>
    <hyperlink ref="AD860" r:id="rId2529" xr:uid="{DC985155-CE36-4F13-8938-BDD13C5606CA}"/>
    <hyperlink ref="AE860" r:id="rId2530" xr:uid="{E174EF7A-7B3D-4C4D-B2C0-33DD91F95A96}"/>
    <hyperlink ref="AF860" r:id="rId2531" xr:uid="{10AF4307-8D5E-4158-B791-C33418794DD9}"/>
    <hyperlink ref="AC861" r:id="rId2532" xr:uid="{5038B65D-7009-4B21-930B-C0EBDD2A5843}"/>
    <hyperlink ref="AD861" r:id="rId2533" xr:uid="{5AC4A8B2-CF15-47C8-9AF4-D15398E65BE0}"/>
    <hyperlink ref="AE861" r:id="rId2534" xr:uid="{E7E7C4C0-7BD3-4964-8E27-EAC7C9D1822D}"/>
    <hyperlink ref="AF861" r:id="rId2535" xr:uid="{CEF07C3B-0235-4AF0-AE68-F6E017051FB1}"/>
    <hyperlink ref="AC862" r:id="rId2536" xr:uid="{63D3AE11-ED3B-4F83-9772-812A2B84E195}"/>
    <hyperlink ref="AE862" r:id="rId2537" xr:uid="{35E2B79A-0337-4091-B800-C36EEC7BA261}"/>
    <hyperlink ref="AC864" r:id="rId2538" xr:uid="{48929E6F-BC88-4CE8-BAE8-C55518790C14}"/>
    <hyperlink ref="AD864" r:id="rId2539" xr:uid="{EFF78733-EF52-4C9A-8B6F-3AF13BA535D0}"/>
    <hyperlink ref="AE864" r:id="rId2540" xr:uid="{5905EB93-19F4-47E4-B38D-B04147C10E5A}"/>
    <hyperlink ref="AF864" r:id="rId2541" xr:uid="{784487AD-4330-4B40-A43B-D2D14835C52C}"/>
    <hyperlink ref="AC865" r:id="rId2542" xr:uid="{9AAA5D5D-EAE0-45EC-A2EF-2EB2ABD3C1E7}"/>
    <hyperlink ref="AD865" r:id="rId2543" xr:uid="{4B4DB831-72EE-4FA9-AF71-5FED510DBFA0}"/>
    <hyperlink ref="AC866" r:id="rId2544" xr:uid="{F7CA21D6-F1EB-42D0-BE8A-95F2E9A3B487}"/>
    <hyperlink ref="AD866" r:id="rId2545" xr:uid="{4F68A463-B69E-4420-89AE-AA7ECA34ECDF}"/>
    <hyperlink ref="AF866" r:id="rId2546" xr:uid="{19482946-44DA-4CAB-86DD-409B57E61691}"/>
    <hyperlink ref="AC867" r:id="rId2547" xr:uid="{681CB028-E277-4808-856F-960B328996B9}"/>
    <hyperlink ref="AE867" r:id="rId2548" xr:uid="{2B7E514C-FEFA-4A4F-A447-80D5DEE130C0}"/>
    <hyperlink ref="AF867" r:id="rId2549" xr:uid="{4E1127C5-C988-4D8D-981C-9F0CBD8104D7}"/>
    <hyperlink ref="AC868" r:id="rId2550" xr:uid="{FD38BBB1-BBEE-48DC-A8DC-12E8A052E44C}"/>
    <hyperlink ref="AD868" r:id="rId2551" xr:uid="{7033C7C0-42FF-46EF-9B97-FFC3CF21F7EC}"/>
    <hyperlink ref="AE868" r:id="rId2552" xr:uid="{4CFA37C0-AD42-4A54-8A0E-B8FF1DEE8F5A}"/>
    <hyperlink ref="AF868" r:id="rId2553" xr:uid="{95DB06A2-FAB5-4516-A4BD-B92F5BD59D5F}"/>
    <hyperlink ref="AC870" r:id="rId2554" xr:uid="{7B233641-4882-4465-B1EC-BE93936B0CD4}"/>
    <hyperlink ref="AD870" r:id="rId2555" xr:uid="{C1AED336-CC92-4BA5-8B92-47DDB5281B3E}"/>
    <hyperlink ref="AE870" r:id="rId2556" xr:uid="{756B7420-9E3F-424E-A050-50E3549328B2}"/>
    <hyperlink ref="AF870" r:id="rId2557" xr:uid="{6C74E1F7-5E34-4D35-820A-A4756C8C719B}"/>
    <hyperlink ref="AC871" r:id="rId2558" xr:uid="{CC0346F1-F022-4986-BE7C-B7E8D5F28CF1}"/>
    <hyperlink ref="AD871" r:id="rId2559" xr:uid="{EA6DE748-48B8-42E5-990D-A2CA4B7C77CC}"/>
    <hyperlink ref="AE871" r:id="rId2560" xr:uid="{95BFAC8F-B8ED-484A-95B5-47426D251487}"/>
    <hyperlink ref="AF871" r:id="rId2561" xr:uid="{706FD198-050B-4C98-8697-65F6290891EB}"/>
    <hyperlink ref="AC872" r:id="rId2562" xr:uid="{422D435B-69CD-42D3-B15A-C39A733811AC}"/>
    <hyperlink ref="AD872" r:id="rId2563" xr:uid="{A62377E6-9355-4DB5-A475-0F1475784898}"/>
    <hyperlink ref="AE872" r:id="rId2564" xr:uid="{4ED074E9-4A2D-4979-8B81-B863052BED99}"/>
    <hyperlink ref="AF872" r:id="rId2565" xr:uid="{F310D92E-5F93-4D32-B5BA-7851BA33E579}"/>
    <hyperlink ref="AC873" r:id="rId2566" xr:uid="{B825DC42-3210-4519-A012-2DE473C3FFF5}"/>
    <hyperlink ref="AD873" r:id="rId2567" xr:uid="{EAF38C98-6224-4CC7-8755-08443C091E76}"/>
    <hyperlink ref="AE873" r:id="rId2568" xr:uid="{272C94CE-09EE-410C-BCBA-0B5B05DEC4B7}"/>
    <hyperlink ref="AF873" r:id="rId2569" xr:uid="{16002FAD-E416-43E9-AA8B-10F4C44ECEE7}"/>
    <hyperlink ref="AC874" r:id="rId2570" xr:uid="{FE7CA392-F8C3-4BE2-9762-240B24ADDD27}"/>
    <hyperlink ref="AD874" r:id="rId2571" xr:uid="{48ADEA64-7C50-412B-9BE3-DC6619FA64F5}"/>
    <hyperlink ref="AE874" r:id="rId2572" xr:uid="{E4133CBF-3580-4934-B7A7-91C913CA9F8D}"/>
    <hyperlink ref="AF874" r:id="rId2573" xr:uid="{B8C1D4A3-8A7C-45E4-B343-734067B9EF2D}"/>
    <hyperlink ref="AC875" r:id="rId2574" xr:uid="{D6FBCA4E-CA02-4055-927A-5B2A26CB8234}"/>
    <hyperlink ref="AD875" r:id="rId2575" xr:uid="{065266BB-542D-4027-A9AE-DE8815F553FE}"/>
    <hyperlink ref="AE875" r:id="rId2576" xr:uid="{8AD59D2B-4BB2-4CB2-977E-C7E915B38B42}"/>
    <hyperlink ref="AF875" r:id="rId2577" xr:uid="{97FE57E5-478E-4079-8526-06AE7647E606}"/>
    <hyperlink ref="AC876" r:id="rId2578" xr:uid="{77CC5D38-799C-4B86-9F45-5004F14793CE}"/>
    <hyperlink ref="AD876" r:id="rId2579" xr:uid="{1533E9A7-4FB8-4EDD-87DA-B2800F07605B}"/>
    <hyperlink ref="AE876" r:id="rId2580" xr:uid="{2C6A59DB-5B1D-4AAA-9438-5DEC875F823B}"/>
    <hyperlink ref="AC877" r:id="rId2581" xr:uid="{6AD9B3EF-6AF1-4A6D-A7D8-CF1649176CAC}"/>
    <hyperlink ref="AD877" r:id="rId2582" xr:uid="{014619E7-CBED-4158-9FD6-7DD2E26C48CE}"/>
    <hyperlink ref="AE877" r:id="rId2583" xr:uid="{1F412F1B-6467-4C8B-905E-98EB176DE651}"/>
    <hyperlink ref="AF877" r:id="rId2584" xr:uid="{C99C6C29-6521-4814-A6A6-C3C91AFA8749}"/>
    <hyperlink ref="AC879" r:id="rId2585" xr:uid="{28B108A8-E655-42E3-B914-17DCAAE9DB51}"/>
    <hyperlink ref="AD879" r:id="rId2586" xr:uid="{58771B2F-1A65-4D03-BFA9-85B60361EC11}"/>
    <hyperlink ref="AE879" r:id="rId2587" xr:uid="{439CFDB4-06BA-4F52-B4A4-4D6EC7E582BE}"/>
    <hyperlink ref="AF879" r:id="rId2588" xr:uid="{E1BD6902-821C-421D-ADDA-9695A020003B}"/>
    <hyperlink ref="AD880" r:id="rId2589" xr:uid="{D43180BC-7C52-4FCE-9812-09398C696048}"/>
    <hyperlink ref="AE880" r:id="rId2590" xr:uid="{53FCD860-8232-470E-81DA-E0AD7BC1FD76}"/>
    <hyperlink ref="AF880" r:id="rId2591" xr:uid="{2A5B28A9-B5F8-48F8-AA33-52C7E3B01BBB}"/>
    <hyperlink ref="AC881" r:id="rId2592" xr:uid="{65F5ACE5-ED2D-4C54-A3B5-3439E8BA74EB}"/>
    <hyperlink ref="AE881" r:id="rId2593" xr:uid="{A0CEA5FB-47F1-473D-A07A-E97677EC0D78}"/>
    <hyperlink ref="AF881" r:id="rId2594" xr:uid="{7C8EA3A3-92E0-4A80-9017-C4C547E543E7}"/>
    <hyperlink ref="AE884" r:id="rId2595" xr:uid="{789058A8-F79E-492C-A643-A55F211FA053}"/>
    <hyperlink ref="AF884" r:id="rId2596" xr:uid="{F3A25CFD-695F-4729-B1D9-C7CB6195F6BB}"/>
    <hyperlink ref="AC886" r:id="rId2597" xr:uid="{0D5483E9-CAC6-414E-A289-A3E07C09A147}"/>
    <hyperlink ref="AD886" r:id="rId2598" xr:uid="{FEBD97F1-79C9-4D4E-98F3-7E4BBE3C31A1}"/>
    <hyperlink ref="AF886" r:id="rId2599" xr:uid="{B4D72A63-64B5-489B-BED7-DF3344285A2A}"/>
    <hyperlink ref="AC887" r:id="rId2600" xr:uid="{B0C8E636-1B4A-41A6-89E2-AA2E4F652C56}"/>
    <hyperlink ref="AC888" r:id="rId2601" xr:uid="{B04C2248-895A-44E4-82A2-5D5981E5914B}"/>
    <hyperlink ref="AD888" r:id="rId2602" xr:uid="{0667903B-B62E-4CEE-A4C8-780DEF320F63}"/>
    <hyperlink ref="AE888" r:id="rId2603" xr:uid="{5E076679-34C2-4E41-9E11-A381635D584B}"/>
    <hyperlink ref="AF888" r:id="rId2604" xr:uid="{2EA5A575-2C04-4C50-B564-D99D66D76067}"/>
    <hyperlink ref="AC890" r:id="rId2605" xr:uid="{E6895B65-DFCC-492E-9525-F6947FCB6DA4}"/>
    <hyperlink ref="AD890" r:id="rId2606" xr:uid="{A41B9D90-60DA-4DC5-BE4E-5498F89FF9EB}"/>
    <hyperlink ref="AE890" r:id="rId2607" xr:uid="{9D4440DC-B597-46BC-BF33-378CB751CEB6}"/>
    <hyperlink ref="AF890" r:id="rId2608" xr:uid="{42FC7C0D-9BCD-4650-8CE5-8C6FB1983662}"/>
    <hyperlink ref="AC891" r:id="rId2609" xr:uid="{5BCBB0BC-CF08-46FE-9F95-DBA8F2FC26BF}"/>
    <hyperlink ref="AD891" r:id="rId2610" xr:uid="{82F07CBB-55D4-42A5-AFDD-75985A325742}"/>
    <hyperlink ref="AE891" r:id="rId2611" xr:uid="{F00FC952-A589-4171-87E2-73B552420461}"/>
    <hyperlink ref="AF891" r:id="rId2612" xr:uid="{45BCEA7C-0DEA-4337-9983-B5C8EAC16A43}"/>
    <hyperlink ref="AC892" r:id="rId2613" xr:uid="{9A7FB776-19A0-48D3-B193-A83B1F20B496}"/>
    <hyperlink ref="AD892" r:id="rId2614" xr:uid="{149D58E1-DF9D-4035-B178-6E08890A784D}"/>
    <hyperlink ref="AF892" r:id="rId2615" xr:uid="{1D702F39-79E2-431E-B8AE-E3A12CA7A405}"/>
    <hyperlink ref="AC893" r:id="rId2616" xr:uid="{D7FE9658-2259-4135-83E1-B81BCB8D5AA8}"/>
    <hyperlink ref="AD893" r:id="rId2617" xr:uid="{405687BE-206D-454D-8249-51EDACDE3224}"/>
    <hyperlink ref="AE893" r:id="rId2618" xr:uid="{9E94F343-C77C-4F7A-8E21-F77021B6D5C7}"/>
    <hyperlink ref="AF893" r:id="rId2619" xr:uid="{E602B672-4D5D-4C7D-AB75-C6F769A5772B}"/>
    <hyperlink ref="AC895" r:id="rId2620" xr:uid="{1E0CC472-657C-4247-B38E-9E5E46FC57E2}"/>
    <hyperlink ref="AE895" r:id="rId2621" xr:uid="{1874A90E-7F7E-451E-94FE-8B52A7CBB177}"/>
    <hyperlink ref="AF895" r:id="rId2622" xr:uid="{740C3767-E7BF-4112-B969-B85B656AA37B}"/>
    <hyperlink ref="AC896" r:id="rId2623" xr:uid="{5BEA80F3-8EC5-4F03-A193-F0DF32EB39D7}"/>
    <hyperlink ref="AC897" r:id="rId2624" xr:uid="{793BC33F-CC97-47AB-B9CB-4FD8DE5B78BE}"/>
    <hyperlink ref="AD897" r:id="rId2625" xr:uid="{A5E355D1-378E-41F3-9059-E808F737BF4F}"/>
    <hyperlink ref="AE897" r:id="rId2626" xr:uid="{C3CD9FFF-107F-4823-95A8-BC655886FB60}"/>
    <hyperlink ref="AF897" r:id="rId2627" xr:uid="{D127B77B-E2E0-4FE9-88DD-265C2DF2209B}"/>
    <hyperlink ref="AC898" r:id="rId2628" xr:uid="{8A293A6F-5B58-42F3-B9F7-A9334C4A4F54}"/>
    <hyperlink ref="AF898" r:id="rId2629" xr:uid="{9E372959-15C7-4E89-94AC-D188A3D36E63}"/>
    <hyperlink ref="A899" r:id="rId2630" xr:uid="{4B05AB67-A289-472B-AB7B-70F407B660B1}"/>
    <hyperlink ref="AC899" r:id="rId2631" xr:uid="{4D1FA2D2-D7D1-4FA0-AD28-F0368DA34A91}"/>
    <hyperlink ref="AD899" r:id="rId2632" xr:uid="{2B43C7C3-4A85-4EF3-952F-7A99932394FF}"/>
    <hyperlink ref="AE899" r:id="rId2633" xr:uid="{257B1038-D229-4602-9D46-8601F096494E}"/>
    <hyperlink ref="AF899" r:id="rId2634" xr:uid="{B6EE5E2E-33B3-428A-8080-1373E9C102A3}"/>
    <hyperlink ref="AC901" r:id="rId2635" xr:uid="{E30EC81C-ABE8-4AB3-8F2A-59C4BB6A5DFE}"/>
    <hyperlink ref="AD901" r:id="rId2636" xr:uid="{524F983F-4D9F-4FD3-9C74-AE848BC0C9FF}"/>
    <hyperlink ref="AE901" r:id="rId2637" xr:uid="{1FC3CF08-B4B7-4FDB-AFB8-AD25C8DBCB86}"/>
    <hyperlink ref="AF901" r:id="rId2638" xr:uid="{88BD39E2-B8B3-4B74-A3D0-F20A90F7AEB7}"/>
    <hyperlink ref="AC902" r:id="rId2639" xr:uid="{88C12525-C2D5-41A9-9B5F-6BC5B768C669}"/>
    <hyperlink ref="AD902" r:id="rId2640" xr:uid="{CD3BE787-FF63-4789-85C8-065275A56BAA}"/>
    <hyperlink ref="AE902" r:id="rId2641" xr:uid="{83224CA9-D83D-4D5C-B6F6-489EFE7DA2F3}"/>
    <hyperlink ref="AF902" r:id="rId2642" xr:uid="{71525082-6C9A-4A87-AD1A-AC39BE9EAD32}"/>
    <hyperlink ref="AC903" r:id="rId2643" xr:uid="{B6F0BB05-63FE-4075-8B90-0FADC97123DB}"/>
    <hyperlink ref="AE903" r:id="rId2644" xr:uid="{3C4F56A3-CB83-439E-83FE-637972555263}"/>
    <hyperlink ref="AF903" r:id="rId2645" xr:uid="{2E4E66B7-D866-46D8-986A-7454990025D5}"/>
    <hyperlink ref="AC904" r:id="rId2646" xr:uid="{970366C6-6DB0-43D3-A18F-89117A95020E}"/>
    <hyperlink ref="AE904" r:id="rId2647" xr:uid="{4FB27C4F-25E2-49F9-8243-E5DFB5C3C6D0}"/>
    <hyperlink ref="AF904" r:id="rId2648" xr:uid="{16D19242-2CB2-44E3-A7BA-F120DAD01D39}"/>
    <hyperlink ref="AC905" r:id="rId2649" xr:uid="{64FAC191-0478-4014-B339-DB46B5C4A7BD}"/>
    <hyperlink ref="AD905" r:id="rId2650" xr:uid="{68A2E4AD-4785-4A9F-A3FC-FEC5C9BD393B}"/>
    <hyperlink ref="AE905" r:id="rId2651" xr:uid="{DDD72BD2-1D50-434A-860A-FD00799944B1}"/>
    <hyperlink ref="AF905" r:id="rId2652" xr:uid="{34AEAF8B-A5A7-4C3E-A16E-6196C0295EAF}"/>
    <hyperlink ref="AC906" r:id="rId2653" xr:uid="{62F6F80B-BCD9-4C1E-9A01-9B9F91F14DF6}"/>
    <hyperlink ref="AD906" r:id="rId2654" xr:uid="{70744A8A-CEE5-4A2F-B5EC-BCCD665ADD0E}"/>
    <hyperlink ref="AE906" r:id="rId2655" xr:uid="{7F9C795B-D977-45CC-985A-21BFDE52D12F}"/>
    <hyperlink ref="AF906" r:id="rId2656" xr:uid="{E621D1D5-5BCD-45B4-AFB3-BD9523786A72}"/>
    <hyperlink ref="AC907" r:id="rId2657" xr:uid="{A4D80469-D2DC-4090-9500-DA0C6910ADE1}"/>
    <hyperlink ref="AD907" r:id="rId2658" xr:uid="{185F1B17-62D1-411C-B671-053305DDC53D}"/>
    <hyperlink ref="AF907" r:id="rId2659" xr:uid="{C675EF27-D55A-408B-BB75-C49B7DC87773}"/>
    <hyperlink ref="AC909" r:id="rId2660" xr:uid="{B0A8E8DF-1613-478D-98D5-75B8A5F25BA8}"/>
    <hyperlink ref="AD909" r:id="rId2661" xr:uid="{EBB69E02-9CF7-4370-8798-6EFAC782DE6E}"/>
    <hyperlink ref="AE909" r:id="rId2662" xr:uid="{49828362-DE50-476F-993A-9D6D584A6E02}"/>
    <hyperlink ref="AF909" r:id="rId2663" xr:uid="{CC6F5172-F78F-41C4-9D62-8E34C3F2D70B}"/>
    <hyperlink ref="AC910" r:id="rId2664" xr:uid="{103DA98E-9532-4434-9EEB-050279901470}"/>
    <hyperlink ref="AD910" r:id="rId2665" xr:uid="{B508D539-75F1-4D0A-8FEE-678A4DAEF8BB}"/>
    <hyperlink ref="AE910" r:id="rId2666" xr:uid="{DEC6C3AE-CA44-4E01-A523-4CEDEB3F0245}"/>
    <hyperlink ref="AF910" r:id="rId2667" xr:uid="{80A5CED8-D9FC-46FC-AE9D-7D9946ECCDFA}"/>
    <hyperlink ref="AC911" r:id="rId2668" xr:uid="{DD957C6F-DE22-4A38-88C9-0A3152CF01B1}"/>
    <hyperlink ref="AD911" r:id="rId2669" xr:uid="{9FDBDA9B-62C0-4179-97CE-2805A6A588A4}"/>
    <hyperlink ref="AE911" r:id="rId2670" xr:uid="{3C299B71-BB7D-42F8-9C8A-B4FF036A161C}"/>
    <hyperlink ref="AF911" r:id="rId2671" xr:uid="{28BDD551-BF4E-43DF-814C-D4DD0297E240}"/>
    <hyperlink ref="AC913" r:id="rId2672" xr:uid="{B6D317EC-6A1F-4AD1-8966-EC112F80C04A}"/>
    <hyperlink ref="AD913" r:id="rId2673" xr:uid="{CAAD484F-AF7D-4585-A462-A2B107BA206C}"/>
    <hyperlink ref="AF913" r:id="rId2674" xr:uid="{0331B835-00AF-4DC4-85F0-7230559002F7}"/>
    <hyperlink ref="AC914" r:id="rId2675" xr:uid="{14789054-85BD-4AC8-BCB1-BE28890CEC01}"/>
    <hyperlink ref="AD914" r:id="rId2676" xr:uid="{81559130-31D6-4AC2-83F5-28F65FAFFB69}"/>
    <hyperlink ref="AE914" r:id="rId2677" xr:uid="{D0030E7E-C22D-4991-BD00-5E64ACEBB4F2}"/>
    <hyperlink ref="AF914" r:id="rId2678" xr:uid="{45C06280-30CB-417E-9F10-C404EE58B87D}"/>
    <hyperlink ref="AC915" r:id="rId2679" xr:uid="{3545A141-F2F7-444C-B831-B62846C0BFDA}"/>
    <hyperlink ref="AE915" r:id="rId2680" xr:uid="{5FC89572-843A-41B6-96B2-ABF6FA9FD3D4}"/>
    <hyperlink ref="AF915" r:id="rId2681" xr:uid="{F8000123-C369-4CCA-9E88-000B2F73D9D2}"/>
    <hyperlink ref="AC916" r:id="rId2682" xr:uid="{5FE5766A-943D-48B7-A466-160D9CA8CAAD}"/>
    <hyperlink ref="AD916" r:id="rId2683" xr:uid="{731DAC1A-71B0-46AD-92E8-4F050931C4ED}"/>
    <hyperlink ref="AE916" r:id="rId2684" xr:uid="{25B3F04B-2062-42AB-8AE1-AEC717EAA483}"/>
    <hyperlink ref="AF916" r:id="rId2685" xr:uid="{0ACBFD4F-5EC6-4A0C-887D-92FC3BEEC97D}"/>
    <hyperlink ref="AC920" r:id="rId2686" xr:uid="{E9549A94-B16A-4A72-99B9-EB36973EC2CC}"/>
    <hyperlink ref="AF920" r:id="rId2687" xr:uid="{26F7F8DF-104E-41F3-B9DE-F683789804EB}"/>
    <hyperlink ref="AC921" r:id="rId2688" xr:uid="{85A3ECCE-CD8A-4F68-A0BA-59D896BA4025}"/>
    <hyperlink ref="AD921" r:id="rId2689" xr:uid="{D72333AB-59FA-44AC-BDB5-211362EC71BC}"/>
    <hyperlink ref="AE921" r:id="rId2690" xr:uid="{2A10A75B-158A-4ED4-9FD0-B47DF42B8AF7}"/>
    <hyperlink ref="AC923" r:id="rId2691" xr:uid="{659D7146-3F4C-4078-8F80-FD0E4D3C9AE1}"/>
    <hyperlink ref="AD923" r:id="rId2692" xr:uid="{6D130BE1-043F-4DAA-99CD-AF899F3F2D75}"/>
    <hyperlink ref="AE923" r:id="rId2693" xr:uid="{FAAB1DBF-BA42-4C27-993B-911E43E5C171}"/>
    <hyperlink ref="AC924" r:id="rId2694" xr:uid="{1C3439C2-8912-491C-82F1-854E7EEF8DD2}"/>
    <hyperlink ref="AD924" r:id="rId2695" xr:uid="{B107A6E0-DD5E-4BF3-B829-B430D8E38692}"/>
    <hyperlink ref="AE924" r:id="rId2696" xr:uid="{5A56CC6C-E2A7-4204-AF21-4E3E3D80D5DE}"/>
    <hyperlink ref="AF924" r:id="rId2697" xr:uid="{4BAA7803-73C3-474A-A7A7-44E5BEDAB2EF}"/>
    <hyperlink ref="AD925" r:id="rId2698" xr:uid="{C857BC06-3181-4392-AD9B-4F233D662A77}"/>
    <hyperlink ref="AC926" r:id="rId2699" xr:uid="{27895653-DC7E-4775-8CBE-9EBDE1D14C8A}"/>
    <hyperlink ref="AD926" r:id="rId2700" xr:uid="{4CC0D6D6-7A85-4B98-8494-FD8F32E604E7}"/>
    <hyperlink ref="AF926" r:id="rId2701" xr:uid="{70D63989-D63A-4261-B643-2CAA3B01F4BF}"/>
    <hyperlink ref="AC927" r:id="rId2702" xr:uid="{CC4F28F0-7E63-4F03-9A5F-F85E9E3DC6CC}"/>
    <hyperlink ref="AD927" r:id="rId2703" xr:uid="{7BF02C25-77CE-45F1-A791-6182BB05438A}"/>
    <hyperlink ref="AE927" r:id="rId2704" xr:uid="{3080AC6C-D436-4871-87B8-69BE82707C07}"/>
    <hyperlink ref="AF927" r:id="rId2705" xr:uid="{B8FF5851-1B12-4DFC-9D48-57EA2242FB38}"/>
    <hyperlink ref="AC928" r:id="rId2706" xr:uid="{37C70F48-DBCC-4050-8483-D11214161EE5}"/>
    <hyperlink ref="AD928" r:id="rId2707" xr:uid="{86A28605-A3BA-4CD7-8970-E95B4A61B8F6}"/>
    <hyperlink ref="AF928" r:id="rId2708" xr:uid="{1EA2E94F-92E7-43BA-8A18-0D7DC5A5BFD6}"/>
    <hyperlink ref="AC929" r:id="rId2709" xr:uid="{6E183F14-F776-4EAE-BAE1-19F0D69F79D3}"/>
    <hyperlink ref="AE929" r:id="rId2710" xr:uid="{644759B3-04D9-41D4-9144-3EDCEA23241F}"/>
    <hyperlink ref="AF929" r:id="rId2711" xr:uid="{4A9DEF41-5A74-47F3-83A3-759619DBA878}"/>
    <hyperlink ref="AC932" r:id="rId2712" xr:uid="{1D9778E5-2D45-4C66-B223-CD81921E645A}"/>
    <hyperlink ref="AD932" r:id="rId2713" xr:uid="{E2928E33-C902-4BED-990A-9431B28BAF76}"/>
    <hyperlink ref="AE932" r:id="rId2714" xr:uid="{5AFE0F0E-8BCE-4CD2-8275-E12BBD6068EA}"/>
    <hyperlink ref="AF932" r:id="rId2715" xr:uid="{2724927C-2F7A-496D-AABE-8FED8157B291}"/>
    <hyperlink ref="AC933" r:id="rId2716" xr:uid="{4BBAE83E-BD56-4A74-8E6D-AD6709FCFC9D}"/>
    <hyperlink ref="AC934" r:id="rId2717" xr:uid="{ECF84B3E-6C0D-496C-8C7B-D0674759D58B}"/>
    <hyperlink ref="AD934" r:id="rId2718" xr:uid="{E216B85D-E40E-43F1-91B4-50235BC54434}"/>
    <hyperlink ref="AE934" r:id="rId2719" xr:uid="{6576261C-726E-4E17-9482-CF3FABAFC09A}"/>
    <hyperlink ref="AF934" r:id="rId2720" xr:uid="{604784D4-9615-4E46-A561-09D8DA9F5726}"/>
    <hyperlink ref="AC936" r:id="rId2721" xr:uid="{7726F481-1596-4BB5-B349-533426ECAD1F}"/>
    <hyperlink ref="AD936" r:id="rId2722" xr:uid="{A1C760CB-4C45-4113-87C9-21892401BD3F}"/>
    <hyperlink ref="AE936" r:id="rId2723" xr:uid="{5EEA6774-221C-4D92-9133-F7EEE097FAB2}"/>
    <hyperlink ref="AF936" r:id="rId2724" xr:uid="{D7A455E2-5D21-4830-84DE-39653154C79E}"/>
    <hyperlink ref="AC937" r:id="rId2725" xr:uid="{12B92E47-347B-4CDB-AAD8-7377EEC1C2E5}"/>
    <hyperlink ref="AD937" r:id="rId2726" xr:uid="{612AB114-9D1E-440B-A726-7908453EB4B8}"/>
    <hyperlink ref="AE937" r:id="rId2727" xr:uid="{06494B35-64A5-45BB-9468-016834DDDEDE}"/>
    <hyperlink ref="AF937" r:id="rId2728" xr:uid="{E5A110B2-CBB5-4D80-8F38-47D63F8800B1}"/>
    <hyperlink ref="AC938" r:id="rId2729" xr:uid="{091D7CF9-5A07-4F9B-AAEC-E936C789C835}"/>
    <hyperlink ref="AD938" r:id="rId2730" xr:uid="{ACC51171-5E8B-464F-97CF-997B17AA1840}"/>
    <hyperlink ref="AE938" r:id="rId2731" xr:uid="{D8CD0D4C-8BAA-4E5E-8B87-9DE7A924B8C0}"/>
    <hyperlink ref="AF938" r:id="rId2732" xr:uid="{E199C78E-2AEE-4293-9B29-D43024C31B11}"/>
    <hyperlink ref="AC940" r:id="rId2733" xr:uid="{9F789CB6-528C-40E0-A5BE-78DDE8CBDACF}"/>
    <hyperlink ref="AD940" r:id="rId2734" xr:uid="{3F996422-17D9-412E-9C9F-0F86F18BC630}"/>
    <hyperlink ref="AE940" r:id="rId2735" xr:uid="{CB8453F4-6FD5-4AB6-A57C-500D465E64BD}"/>
    <hyperlink ref="AF940" r:id="rId2736" xr:uid="{31EB3B8F-895A-4738-9975-6A6091B9B41E}"/>
    <hyperlink ref="AC941" r:id="rId2737" xr:uid="{547DE052-F31F-4BED-9F01-CF3FB3723A3E}"/>
    <hyperlink ref="AE941" r:id="rId2738" xr:uid="{237CDBC4-CF35-4AFD-B58D-A560FD38DE30}"/>
    <hyperlink ref="AF941" r:id="rId2739" xr:uid="{00028758-F491-4F73-BF25-5122A78DFA8E}"/>
    <hyperlink ref="AC942" r:id="rId2740" xr:uid="{14597FAB-4EE3-48C9-9C85-4E01508C4D61}"/>
    <hyperlink ref="AD942" r:id="rId2741" xr:uid="{20DB4A0D-0A86-4B19-B6BA-F8A839C35ACF}"/>
    <hyperlink ref="AC943" r:id="rId2742" xr:uid="{6EA37076-92F2-4087-B14E-61616BD3B5E8}"/>
    <hyperlink ref="AD943" r:id="rId2743" xr:uid="{83B18CA1-57E4-4BD2-A27E-B28A30D2D74D}"/>
    <hyperlink ref="AE943" r:id="rId2744" xr:uid="{E693C692-900E-495E-A4D7-726B96E520E3}"/>
    <hyperlink ref="AF943" r:id="rId2745" xr:uid="{CE42C8C1-B7D7-4F0C-9C78-D9D9A7DD0817}"/>
    <hyperlink ref="AC944" r:id="rId2746" xr:uid="{8E9D36C2-996B-43B6-B430-F2ED3E6C3C72}"/>
    <hyperlink ref="AD944" r:id="rId2747" xr:uid="{AED11668-EB73-4AB7-ACF3-A4C80DFB14C7}"/>
    <hyperlink ref="AE944" r:id="rId2748" xr:uid="{27018D7A-265D-4FA4-8438-BBB49AC52879}"/>
    <hyperlink ref="AF944" r:id="rId2749" xr:uid="{CE64EBC5-0DD5-4743-AF2E-D1C93CF882CA}"/>
    <hyperlink ref="AC945" r:id="rId2750" xr:uid="{6D934D71-6F47-4476-9886-6DDFC00415D5}"/>
    <hyperlink ref="AD945" r:id="rId2751" xr:uid="{40D14823-42C2-4735-9CF3-33C4AB4F0CD2}"/>
    <hyperlink ref="AE945" r:id="rId2752" xr:uid="{D3D28B19-5963-429F-94AA-D7ED5779E00B}"/>
    <hyperlink ref="AF945" r:id="rId2753" xr:uid="{ABA1A36D-83A7-4D0D-927F-D40062352431}"/>
    <hyperlink ref="AC946" r:id="rId2754" xr:uid="{A469BAEA-2CCE-494D-8A3C-CA764CABE06F}"/>
    <hyperlink ref="AD946" r:id="rId2755" xr:uid="{1E70FBF0-36C7-4E11-B2A6-7407C101AEE7}"/>
    <hyperlink ref="AE946" r:id="rId2756" xr:uid="{985CA9BE-8F25-4C3D-B15F-AC8815B713B8}"/>
    <hyperlink ref="AF946" r:id="rId2757" xr:uid="{1DCCF366-45C8-4039-8E74-28215375CF21}"/>
    <hyperlink ref="AC947" r:id="rId2758" xr:uid="{4E70156A-C0D3-41CA-95D4-679C128FB3B6}"/>
    <hyperlink ref="AD947" r:id="rId2759" xr:uid="{3788FCBB-9480-43AE-BF0D-2B0757212B2D}"/>
    <hyperlink ref="AE947" r:id="rId2760" xr:uid="{4F982220-3EA1-451F-8D01-56115F55CC84}"/>
    <hyperlink ref="AF947" r:id="rId2761" xr:uid="{ACDC3692-C7F0-4FE8-8086-BC158BD45262}"/>
    <hyperlink ref="AC948" r:id="rId2762" xr:uid="{508D9DDF-ADFF-4E76-8A59-8A76DE6FC625}"/>
    <hyperlink ref="AD948" r:id="rId2763" xr:uid="{34B14C2D-A73C-46AC-9137-A468CD696DA9}"/>
    <hyperlink ref="AE948" r:id="rId2764" xr:uid="{825FD75F-48AC-48A4-8AFE-011DD97D8C1C}"/>
    <hyperlink ref="AF948" r:id="rId2765" xr:uid="{CE255867-D114-4A73-A794-08FAED7EAEC8}"/>
    <hyperlink ref="AC949" r:id="rId2766" xr:uid="{F340E5D3-E101-4BC9-94D4-DBB23114DA9A}"/>
    <hyperlink ref="AD949" r:id="rId2767" xr:uid="{AC89F9E5-996E-4F22-98DA-EE0E25BB853F}"/>
    <hyperlink ref="AE949" r:id="rId2768" xr:uid="{3D773473-C806-4473-89E5-8CEE45B64F59}"/>
    <hyperlink ref="AF949" r:id="rId2769" xr:uid="{ADD3A3FD-2F5A-4B31-BFFB-AA7D705ADAAF}"/>
    <hyperlink ref="AC950" r:id="rId2770" xr:uid="{D2D489F3-539D-4C46-A57F-76749FCE7200}"/>
    <hyperlink ref="AE950" r:id="rId2771" xr:uid="{C77D8B36-11A7-4A33-A220-C7D5AE0CBCDD}"/>
    <hyperlink ref="AF950" r:id="rId2772" xr:uid="{CDFA9DC2-BE34-48EF-9829-4E136FBD2ACA}"/>
    <hyperlink ref="AC951" r:id="rId2773" xr:uid="{5D22391C-492D-46D8-B2CE-9628CA62C536}"/>
    <hyperlink ref="AD951" r:id="rId2774" xr:uid="{3C426639-F328-46DF-936A-CB20CF75F384}"/>
    <hyperlink ref="J954" r:id="rId2775" xr:uid="{F2537894-FD39-4AF5-8214-CD20E835C51A}"/>
    <hyperlink ref="AC955" r:id="rId2776" xr:uid="{45B34FD2-41C5-43F7-82D1-0824385F0623}"/>
    <hyperlink ref="AD955" r:id="rId2777" xr:uid="{12A8D5B1-5651-45CB-9340-9E08A6871D69}"/>
    <hyperlink ref="AE955" r:id="rId2778" xr:uid="{60AB6D88-6148-4D13-90EE-BB846FC6D521}"/>
    <hyperlink ref="AC957" r:id="rId2779" xr:uid="{BFED03EE-53A2-47E7-ADA0-63A59523425E}"/>
    <hyperlink ref="AD957" r:id="rId2780" xr:uid="{879A08A3-D777-4BA5-81D7-774BB48D8B2B}"/>
    <hyperlink ref="AE957" r:id="rId2781" xr:uid="{21BDC7E3-5C75-4282-9531-58FE61D7E7E4}"/>
    <hyperlink ref="AF957" r:id="rId2782" xr:uid="{4417F5BB-06A2-49FA-918B-C75F16BE09E2}"/>
    <hyperlink ref="AC958" r:id="rId2783" xr:uid="{4A9CB755-1E6A-4B5B-89E9-CCDC753FA6A5}"/>
    <hyperlink ref="AD958" r:id="rId2784" xr:uid="{5E13556B-F356-4AC5-93BC-DA5E67389B44}"/>
    <hyperlink ref="AE958" r:id="rId2785" xr:uid="{7501DD50-511A-4101-B95E-07A51D8DBFCA}"/>
    <hyperlink ref="AF958" r:id="rId2786" xr:uid="{CF00CA81-AA4F-4757-8FF7-790635E28A5E}"/>
    <hyperlink ref="AE959" r:id="rId2787" xr:uid="{30B29E05-11BC-42C8-8A15-CB6971F8108F}"/>
    <hyperlink ref="AC960" r:id="rId2788" xr:uid="{66C5D783-4131-41C8-BF20-88F5AC546CBC}"/>
    <hyperlink ref="AD960" r:id="rId2789" xr:uid="{9720E8CC-75CB-4375-B4D1-E8121277E5A9}"/>
    <hyperlink ref="AE960" r:id="rId2790" xr:uid="{1A718EFE-4CDA-4696-A24B-085B5005BED6}"/>
    <hyperlink ref="AF960" r:id="rId2791" xr:uid="{98986AC6-31E4-40E1-A51A-4F3FAF27746D}"/>
    <hyperlink ref="AC961" r:id="rId2792" xr:uid="{4C8FDE2C-2053-4977-9DCC-D63498DAD56D}"/>
    <hyperlink ref="AD961" r:id="rId2793" xr:uid="{9052C8E2-8026-43C9-BA2E-CE61A7313BF3}"/>
    <hyperlink ref="AE961" r:id="rId2794" xr:uid="{F508F5F2-7DFA-440F-8BEE-F6B4110FE013}"/>
    <hyperlink ref="AC962" r:id="rId2795" xr:uid="{1A8126D6-A37B-4979-8F9B-993ABA6A0428}"/>
    <hyperlink ref="AD962" r:id="rId2796" xr:uid="{EF63D62C-F476-4843-A7C8-4E1DCE1106BD}"/>
    <hyperlink ref="AE962" r:id="rId2797" xr:uid="{FCD42A2B-90EB-40FA-831D-85EE77BC880F}"/>
    <hyperlink ref="AF962" r:id="rId2798" xr:uid="{03337192-42DD-464D-B62E-4B1F11FB4912}"/>
    <hyperlink ref="AC964" r:id="rId2799" xr:uid="{B4E343EE-BF86-4CAC-8FF2-3B3F16C26BD8}"/>
    <hyperlink ref="AD964" r:id="rId2800" xr:uid="{D82B4772-B148-4D50-BD97-F872EA6038E2}"/>
    <hyperlink ref="AE964" r:id="rId2801" xr:uid="{F60080CA-C1DE-44EA-BE8E-65706916EE6D}"/>
    <hyperlink ref="AF964" r:id="rId2802" xr:uid="{F5F7EDA0-D696-425D-A4BD-1EEBBE19A87A}"/>
    <hyperlink ref="AC965" r:id="rId2803" xr:uid="{147ACBDF-DD22-4FA2-B7BE-CEFD624035CF}"/>
    <hyperlink ref="AE965" r:id="rId2804" xr:uid="{66E4FDBA-2FC5-4F18-A82F-3BF54F8D9E9F}"/>
    <hyperlink ref="AC966" r:id="rId2805" xr:uid="{F24929CE-9F24-4EFD-B2A3-FC8BC0E9F863}"/>
    <hyperlink ref="AD966" r:id="rId2806" xr:uid="{103D4305-1D01-4CED-88F5-B113BA945822}"/>
    <hyperlink ref="AE966" r:id="rId2807" xr:uid="{1B146FF8-EE33-4B2E-B338-DFAF16FD3184}"/>
    <hyperlink ref="AC969" r:id="rId2808" xr:uid="{D06ACAA7-A3AF-403B-A2D3-1E203FA1C132}"/>
    <hyperlink ref="AD969" r:id="rId2809" xr:uid="{24F9BA79-0457-42BB-9FFF-A8C9247F0622}"/>
    <hyperlink ref="AE969" r:id="rId2810" xr:uid="{11797481-C859-4A74-97C6-9B4518AA2DAB}"/>
    <hyperlink ref="AC970" r:id="rId2811" xr:uid="{FA76A7FD-59F7-40FA-99BC-9393F91950D5}"/>
    <hyperlink ref="AD970" r:id="rId2812" xr:uid="{DF8F04D1-EEDE-4172-8F2C-89ABC593FC8A}"/>
    <hyperlink ref="AE970" r:id="rId2813" xr:uid="{76C1354E-6FC2-4E95-8FE4-A89E818854B5}"/>
    <hyperlink ref="AF970" r:id="rId2814" xr:uid="{CAF6DA99-730B-45A6-B2F7-3873E44A36E2}"/>
    <hyperlink ref="AC971" r:id="rId2815" xr:uid="{6CFA2056-6076-4436-9B8E-FE5D561C61B6}"/>
    <hyperlink ref="AD971" r:id="rId2816" xr:uid="{FA7CA5F3-B4F8-49DD-9373-6016D17736FC}"/>
    <hyperlink ref="AE971" r:id="rId2817" xr:uid="{F890F27F-DC3D-444F-B331-89E91EF3406F}"/>
    <hyperlink ref="AD972" r:id="rId2818" xr:uid="{B6A04D58-6CA4-471B-9A07-CBB18416222F}"/>
    <hyperlink ref="AE972" r:id="rId2819" xr:uid="{58B725F1-3616-4637-80B1-0699ADD17E61}"/>
    <hyperlink ref="AF972" r:id="rId2820" xr:uid="{33485687-31AE-43C1-8236-278B499C33E1}"/>
    <hyperlink ref="AC973" r:id="rId2821" xr:uid="{F7366643-4113-4259-B549-42F0E56351E3}"/>
    <hyperlink ref="AD973" r:id="rId2822" xr:uid="{4A6BE74B-3FF0-4C7D-B20F-660C0C256718}"/>
    <hyperlink ref="AF973" r:id="rId2823" xr:uid="{8D8AE168-4E0A-4FCA-8271-F8ABC70D2C94}"/>
    <hyperlink ref="AC974" r:id="rId2824" xr:uid="{4EDB5CA4-5587-49CA-9188-8580EF029971}"/>
    <hyperlink ref="AE974" r:id="rId2825" xr:uid="{93301EF2-158F-424F-AEB6-222A16CC0305}"/>
    <hyperlink ref="AF974" r:id="rId2826" xr:uid="{7D9B3042-197F-4A08-93F0-09A49BE07F31}"/>
    <hyperlink ref="AC975" r:id="rId2827" xr:uid="{0FCF30BA-4E50-4D11-983F-6A4491A81CFD}"/>
    <hyperlink ref="AD975" r:id="rId2828" xr:uid="{264BCBA2-658E-417C-8D54-EA22264AC113}"/>
    <hyperlink ref="AE975" r:id="rId2829" xr:uid="{046D85C7-128E-4A80-97B2-1BFE2E943D5F}"/>
    <hyperlink ref="AF975" r:id="rId2830" xr:uid="{F0F7F064-A477-4A69-943F-948DA792BFF4}"/>
    <hyperlink ref="AC977" r:id="rId2831" xr:uid="{EB43D4C8-F967-4BE7-A3F2-24711956FADD}"/>
    <hyperlink ref="AE977" r:id="rId2832" xr:uid="{489FE410-8BCD-4A96-BDE6-79E7F261C2A1}"/>
    <hyperlink ref="AF977" r:id="rId2833" xr:uid="{87C1EDF6-5510-482E-8086-C3F8D88563EE}"/>
    <hyperlink ref="AC979" r:id="rId2834" xr:uid="{938BD944-1B66-4027-80F1-627C475B3E2F}"/>
    <hyperlink ref="AD979" r:id="rId2835" xr:uid="{ADF5787F-B5E0-480B-80BD-182880FD04AF}"/>
    <hyperlink ref="AE979" r:id="rId2836" xr:uid="{8730C317-C10E-4658-BC82-D3024630BE07}"/>
    <hyperlink ref="AF979" r:id="rId2837" xr:uid="{FF3C5737-28D7-43B7-9FAA-C4E005E2D531}"/>
    <hyperlink ref="AC980" r:id="rId2838" xr:uid="{8D0BFFA5-291E-4726-A6B3-FE74F2A2B463}"/>
    <hyperlink ref="AD980" r:id="rId2839" xr:uid="{79E1618F-1F07-4C73-AE65-A4A58AFCEDE3}"/>
    <hyperlink ref="AF980" r:id="rId2840" xr:uid="{144C948D-BC67-40C9-9CFF-7BF2608849B3}"/>
    <hyperlink ref="AC981" r:id="rId2841" xr:uid="{401F8C5F-C2DE-4637-B490-C0400C40CB03}"/>
    <hyperlink ref="AD981" r:id="rId2842" xr:uid="{52888EF9-045C-4A0F-BB51-D184B30D6EB2}"/>
    <hyperlink ref="AE981" r:id="rId2843" xr:uid="{842B447C-E569-4FA5-A322-C938D4DCDD59}"/>
    <hyperlink ref="AF981" r:id="rId2844" xr:uid="{FAF2A51A-0D16-46A7-8CE2-445E80D671BA}"/>
    <hyperlink ref="AC982" r:id="rId2845" xr:uid="{E4634E4D-265B-420A-BBBF-E7F7E693D93E}"/>
    <hyperlink ref="AD982" r:id="rId2846" xr:uid="{9B06C687-AABB-4DDF-8FA9-83297E8AC588}"/>
    <hyperlink ref="AE982" r:id="rId2847" xr:uid="{0E5DD2D5-041C-4B15-9CAB-F51ACF719DAD}"/>
    <hyperlink ref="AF982" r:id="rId2848" xr:uid="{E686BE07-61F7-4313-9FF6-F47A162230D0}"/>
    <hyperlink ref="AC983" r:id="rId2849" xr:uid="{B887BA1E-033E-4072-9DFA-8CEB4F746F14}"/>
    <hyperlink ref="AD983" r:id="rId2850" xr:uid="{E5281477-0EC6-46D7-97F4-B7A021B0476C}"/>
    <hyperlink ref="AE983" r:id="rId2851" xr:uid="{A25A7910-87EA-477E-9305-BE3AEB5691B5}"/>
    <hyperlink ref="AF983" r:id="rId2852" xr:uid="{4D09BF22-E294-4049-822F-1FCE0BAADBBC}"/>
    <hyperlink ref="AC984" r:id="rId2853" xr:uid="{423282C9-AC88-45EF-82DF-F543921777EF}"/>
    <hyperlink ref="AD984" r:id="rId2854" xr:uid="{B0FC8090-9A04-4B96-8B1F-4280E58787FD}"/>
    <hyperlink ref="AE984" r:id="rId2855" xr:uid="{24554037-7618-4AA8-A0DD-F9823486FEBB}"/>
    <hyperlink ref="AC985" r:id="rId2856" xr:uid="{C0B6BCE9-EF59-49D0-A536-B8950F58BC45}"/>
    <hyperlink ref="AD985" r:id="rId2857" xr:uid="{3DD167DB-388A-404E-98ED-6BCBB960CBE5}"/>
    <hyperlink ref="AE985" r:id="rId2858" xr:uid="{CA384EC7-2530-4201-BAB1-BD17420E6AAF}"/>
    <hyperlink ref="AF985" r:id="rId2859" xr:uid="{125BBD92-4E5C-4920-AC9D-CE373775DE81}"/>
    <hyperlink ref="AC986" r:id="rId2860" xr:uid="{F7BD8906-FCB3-4316-AAED-33C3C34810D5}"/>
    <hyperlink ref="AE986" r:id="rId2861" xr:uid="{1B310C11-5039-4965-A787-E2DCD009D320}"/>
    <hyperlink ref="AF986" r:id="rId2862" xr:uid="{C296D755-E415-4868-93E0-BA9FF75CEFDB}"/>
    <hyperlink ref="AC987" r:id="rId2863" xr:uid="{2127F4D1-D664-4331-8A92-55A014D5727D}"/>
    <hyperlink ref="AD987" r:id="rId2864" xr:uid="{E46F1EBE-BCD0-4BEA-B61C-63356438F3E7}"/>
    <hyperlink ref="AE987" r:id="rId2865" xr:uid="{44CA627C-FCD9-4757-A5F4-2AB050A83FC3}"/>
    <hyperlink ref="AC988" r:id="rId2866" xr:uid="{F8D193A5-1718-451F-B7BE-80BCDC773CE9}"/>
    <hyperlink ref="AE988" r:id="rId2867" xr:uid="{1553A1F9-3752-4269-92B0-C2867770BA61}"/>
    <hyperlink ref="AC990" r:id="rId2868" xr:uid="{E621E9DE-25BA-4DAC-AD72-D2160A6793CF}"/>
    <hyperlink ref="AD990" r:id="rId2869" xr:uid="{8F98ACC7-F49D-430B-9E23-0A818169DE2D}"/>
    <hyperlink ref="AE990" r:id="rId2870" xr:uid="{4E52EF96-7E21-4B53-A55B-3C50BD052B5D}"/>
    <hyperlink ref="AF990" r:id="rId2871" xr:uid="{F98F821B-2E8D-4E90-BB88-95F685435A8B}"/>
    <hyperlink ref="A991" r:id="rId2872" xr:uid="{F777668B-3C9F-4212-ACE9-AC8DE2391B5B}"/>
    <hyperlink ref="AC991" r:id="rId2873" xr:uid="{9DD8A9E6-58D2-4B61-8746-6A8D47DF4A9C}"/>
    <hyperlink ref="AD991" r:id="rId2874" xr:uid="{C6FFFED1-D81E-406B-996E-BB51820C0BEB}"/>
    <hyperlink ref="AE991" r:id="rId2875" xr:uid="{E2A0A27A-8C80-4056-A78A-326DED4C0EB7}"/>
    <hyperlink ref="AF991" r:id="rId2876" xr:uid="{C032D2AB-CDEC-4662-9126-9505826308B6}"/>
    <hyperlink ref="AC992" r:id="rId2877" xr:uid="{4B0FEEB4-90F1-4B8B-B306-6E9F09087EB3}"/>
    <hyperlink ref="AD992" r:id="rId2878" xr:uid="{17217884-BAAC-458D-8D0A-55B6E8A80D8E}"/>
    <hyperlink ref="AE992" r:id="rId2879" xr:uid="{03A0560F-D85B-4B23-9A57-215251DAC3BD}"/>
    <hyperlink ref="AC993" r:id="rId2880" xr:uid="{C21C971D-CA5A-45BC-8A15-F9CF65CDEB5A}"/>
    <hyperlink ref="AF993" r:id="rId2881" xr:uid="{FCABC3BC-0651-494A-ADAA-76CFEDDF1C6E}"/>
    <hyperlink ref="AC994" r:id="rId2882" xr:uid="{9440C111-95F0-4C80-B675-B2E4C7D8F25C}"/>
    <hyperlink ref="AD994" r:id="rId2883" xr:uid="{1F021FE5-1E46-4651-8EAE-63509532A2F1}"/>
    <hyperlink ref="AC995" r:id="rId2884" xr:uid="{64604983-371F-4250-8649-DD5E0C3D2733}"/>
    <hyperlink ref="AD995" r:id="rId2885" xr:uid="{243416A1-496A-4460-87EA-68349E7DB5DD}"/>
    <hyperlink ref="AC998" r:id="rId2886" xr:uid="{CED1FFF9-E894-409C-B947-D3807E9BC824}"/>
    <hyperlink ref="AD998" r:id="rId2887" xr:uid="{BBDA5C8C-4B37-4745-B2C7-05FFDF139126}"/>
    <hyperlink ref="AE998" r:id="rId2888" xr:uid="{6FCBAE75-BFB5-4817-BF94-81229E1C22A2}"/>
    <hyperlink ref="AF998" r:id="rId2889" xr:uid="{7896B2AE-91F4-42C4-9AF8-1E092350DDC4}"/>
    <hyperlink ref="AC1000" r:id="rId2890" xr:uid="{5A51E055-C5D9-4BFD-8164-1BF6EC2FEAA3}"/>
    <hyperlink ref="AD1000" r:id="rId2891" xr:uid="{E3949D71-2E32-463A-9D74-C47D58A46A15}"/>
    <hyperlink ref="AE1000" r:id="rId2892" xr:uid="{F020C1B6-0E3C-4761-AF6D-3CACB3687B61}"/>
    <hyperlink ref="AF1000" r:id="rId2893" xr:uid="{0FDAEFE9-B027-407A-BF74-E1D76B7B2B08}"/>
    <hyperlink ref="AC1001" r:id="rId2894" xr:uid="{C4B3F69F-F460-470E-B21D-C999B6610B7A}"/>
    <hyperlink ref="AD1001" r:id="rId2895" xr:uid="{F9B06042-A722-4649-9EB0-EC0601FFE878}"/>
    <hyperlink ref="AE1001" r:id="rId2896" xr:uid="{4BEC3AA0-FC94-4C25-88F5-E6C3511CC7A4}"/>
    <hyperlink ref="AF1001" r:id="rId2897" xr:uid="{F04DA599-F973-4B73-B8D2-C9655C89D726}"/>
    <hyperlink ref="AC1002" r:id="rId2898" xr:uid="{00C6BCDD-FA28-4659-91F3-FED7319ECFD6}"/>
    <hyperlink ref="AD1002" r:id="rId2899" xr:uid="{AFCB3021-9401-4640-9A4D-6949351DB090}"/>
    <hyperlink ref="AE1002" r:id="rId2900" xr:uid="{C2A1766C-9BCE-49D2-92DA-D92D6E39F141}"/>
    <hyperlink ref="AC1003" r:id="rId2901" xr:uid="{5764F10E-4716-4CFE-94D8-81EAAFA4A0B9}"/>
    <hyperlink ref="AD1003" r:id="rId2902" xr:uid="{341AA056-6410-4F35-AC09-E104CF80BD8A}"/>
    <hyperlink ref="AE1003" r:id="rId2903" xr:uid="{DF0C586D-A2E2-4849-B2BE-1BD43485BF1E}"/>
    <hyperlink ref="AF1003" r:id="rId2904" xr:uid="{E2EBD141-295D-4391-8EB7-F2D44215420A}"/>
    <hyperlink ref="AC1004" r:id="rId2905" xr:uid="{58922A70-1793-42AB-8A3B-8AB7A6D18B2E}"/>
    <hyperlink ref="AD1004" r:id="rId2906" xr:uid="{38A49C7F-66FE-4EB4-A8EF-43214C93965E}"/>
    <hyperlink ref="AF1004" r:id="rId2907" xr:uid="{3383ECDC-3EA9-4883-9E02-AD73DCE29C48}"/>
    <hyperlink ref="AC1005" r:id="rId2908" xr:uid="{0C448E83-2292-4491-B661-3B5F22CAED30}"/>
    <hyperlink ref="AD1005" r:id="rId2909" xr:uid="{F14C16E8-B858-4D1C-9F16-DF231A73F219}"/>
    <hyperlink ref="AE1005" r:id="rId2910" xr:uid="{8513F8D3-6197-4F2C-8E40-AC8830F46D27}"/>
    <hyperlink ref="AF1005" r:id="rId2911" xr:uid="{08BFBCD1-DEE7-4363-A743-B58E4A65FC30}"/>
    <hyperlink ref="AC1006" r:id="rId2912" xr:uid="{91811086-21F1-4FC9-A680-FEAE81520DF0}"/>
    <hyperlink ref="AD1006" r:id="rId2913" xr:uid="{7EC8418D-ECC1-4DF9-9854-1136F6C41437}"/>
    <hyperlink ref="AE1006" r:id="rId2914" xr:uid="{FB069317-1B96-4186-86C7-AE8DCC23E913}"/>
    <hyperlink ref="AF1006" r:id="rId2915" xr:uid="{1D6AE295-4761-4345-8E13-9D17A3636227}"/>
    <hyperlink ref="AC1007" r:id="rId2916" xr:uid="{04039CBF-A983-4A48-8A0B-9B58E006BE64}"/>
    <hyperlink ref="AF1007" r:id="rId2917" xr:uid="{EB02C952-57F9-459E-A163-A5C753EC1F42}"/>
    <hyperlink ref="AC1008" r:id="rId2918" xr:uid="{6954231C-3C78-446B-9274-C3759D555A17}"/>
    <hyperlink ref="AD1008" r:id="rId2919" xr:uid="{949F2110-525E-41EA-BACE-AB0F805ED1FC}"/>
    <hyperlink ref="AE1008" r:id="rId2920" xr:uid="{E0806185-E84F-4F52-913C-9D0EBD8410CC}"/>
    <hyperlink ref="AF1008" r:id="rId2921" xr:uid="{5AA38AED-1E2B-49CE-AA4B-AFA292F601F4}"/>
    <hyperlink ref="AC1009" r:id="rId2922" xr:uid="{9B19AFBD-C276-479E-A6CE-F1D8320D25A1}"/>
    <hyperlink ref="AD1009" r:id="rId2923" xr:uid="{70FB2757-1148-4EC0-AF01-F5FF87191038}"/>
    <hyperlink ref="AE1009" r:id="rId2924" xr:uid="{9A6713BF-145E-4CA9-A138-B68A65456E57}"/>
    <hyperlink ref="AF1009" r:id="rId2925" xr:uid="{25CC6EB3-4211-4321-804E-9CD3A6059B22}"/>
    <hyperlink ref="AC1013" r:id="rId2926" xr:uid="{C9E8A1DC-EB8B-4ACB-83FE-17D41C3776A7}"/>
    <hyperlink ref="AD1013" r:id="rId2927" xr:uid="{46D750FD-6C45-496A-8DFC-212FD11A5720}"/>
    <hyperlink ref="AE1013" r:id="rId2928" xr:uid="{E79317AC-7BCF-49EC-99DA-E324B5A3872B}"/>
    <hyperlink ref="AF1013" r:id="rId2929" xr:uid="{286108D0-92F3-4D2C-8719-4633FA444B22}"/>
    <hyperlink ref="AC1014" r:id="rId2930" xr:uid="{4DB2CD74-9751-4BC2-BECF-C3B4422C8324}"/>
    <hyperlink ref="AD1014" r:id="rId2931" xr:uid="{2E032802-287D-49E4-BC26-952EED653805}"/>
    <hyperlink ref="AE1014" r:id="rId2932" xr:uid="{A39666C8-BCA1-44DE-9C73-650632DBF81C}"/>
    <hyperlink ref="AF1014" r:id="rId2933" xr:uid="{FE51555D-F015-4E64-9A4E-24E77987791F}"/>
    <hyperlink ref="AC1015" r:id="rId2934" xr:uid="{AE7D7170-B0EA-4560-85AE-8B0FF1938DAA}"/>
    <hyperlink ref="AD1015" r:id="rId2935" xr:uid="{F194E4F8-6E91-408F-A11B-44D9B2A2CEC2}"/>
    <hyperlink ref="AC1017" r:id="rId2936" xr:uid="{63C2468D-27EC-4366-897C-3F1C6947E00D}"/>
    <hyperlink ref="AD1017" r:id="rId2937" xr:uid="{1B8135B7-01B0-432C-9790-A985B0DD4BCA}"/>
    <hyperlink ref="AE1017" r:id="rId2938" xr:uid="{7C5F3C93-24D7-4DB7-B688-97B3BD0F09EC}"/>
    <hyperlink ref="AF1017" r:id="rId2939" xr:uid="{083160A5-D652-432F-961D-5F7A0E7508D1}"/>
    <hyperlink ref="AC1019" r:id="rId2940" xr:uid="{0C4E4275-A492-40FE-BAAC-35B3D129C676}"/>
    <hyperlink ref="AE1019" r:id="rId2941" xr:uid="{F825562C-4E99-4794-B213-85C982E823A1}"/>
    <hyperlink ref="AF1019" r:id="rId2942" xr:uid="{464811E1-9824-4FD0-98BC-941516F8FDCA}"/>
    <hyperlink ref="AC1020" r:id="rId2943" xr:uid="{2BCF5317-F665-463A-A7B7-0ECADF9C6C85}"/>
    <hyperlink ref="AD1020" r:id="rId2944" xr:uid="{48D7F4B7-3391-4E9E-A979-8641FCB01857}"/>
    <hyperlink ref="AC1021" r:id="rId2945" xr:uid="{8661189B-3471-45B7-B999-40AACA07AC22}"/>
    <hyperlink ref="AD1021" r:id="rId2946" xr:uid="{1780DA1A-2830-438D-A6EB-C03BB8ACD38A}"/>
    <hyperlink ref="AE1021" r:id="rId2947" xr:uid="{070F30B9-EAF7-47E3-A3A5-99D7A0B678A3}"/>
    <hyperlink ref="AF1021" r:id="rId2948" xr:uid="{DB19A918-FA08-417D-AFE5-76238357239F}"/>
    <hyperlink ref="AC1022" r:id="rId2949" xr:uid="{5F5079C4-FB26-429C-B698-914A1F53B9A9}"/>
    <hyperlink ref="AE1022" r:id="rId2950" xr:uid="{A467FD0E-9D35-4F7D-A01C-F0BBF3BAB712}"/>
    <hyperlink ref="AF1022" r:id="rId2951" xr:uid="{4EE0838E-133F-468F-8338-4E8D22C6497F}"/>
    <hyperlink ref="AC1023" r:id="rId2952" xr:uid="{FF3EA6F5-E850-411F-8670-86431C39E875}"/>
    <hyperlink ref="AD1023" r:id="rId2953" xr:uid="{D10B1789-1BDA-42A0-82F2-4F3629EAE65F}"/>
    <hyperlink ref="AE1023" r:id="rId2954" xr:uid="{12981B8B-A50F-4C88-8FF2-5EECD7F5B858}"/>
    <hyperlink ref="AF1023" r:id="rId2955" xr:uid="{567A64A9-6375-4B7E-A23D-0A5661D0DD6B}"/>
    <hyperlink ref="AC1026" r:id="rId2956" xr:uid="{7B879345-6BA6-4B71-A53E-C01CD9F6DBCF}"/>
    <hyperlink ref="AD1026" r:id="rId2957" xr:uid="{0AA5B4CF-8191-4681-A61A-30B175F10129}"/>
    <hyperlink ref="AE1026" r:id="rId2958" xr:uid="{6857897E-83C7-472A-964D-C04AED82C891}"/>
    <hyperlink ref="AF1026" r:id="rId2959" xr:uid="{CC3A721F-10D4-4814-810B-F3B9E2EE6A37}"/>
    <hyperlink ref="AC1028" r:id="rId2960" xr:uid="{659490F9-7FB8-425F-880D-BAA5135181DE}"/>
    <hyperlink ref="AE1028" r:id="rId2961" xr:uid="{B74BB5B7-C2BE-4085-B6BE-341BD958A7DC}"/>
    <hyperlink ref="AF1028" r:id="rId2962" xr:uid="{A54F0DF1-F61D-4CDB-85B4-79455C2F30B0}"/>
    <hyperlink ref="AC1029" r:id="rId2963" xr:uid="{A0708532-0068-46A5-90A8-8C1C8CE7B228}"/>
    <hyperlink ref="AD1029" r:id="rId2964" xr:uid="{8AC22A60-4ECE-41BB-ABAD-3B4C5FA8E06A}"/>
    <hyperlink ref="AC1030" r:id="rId2965" xr:uid="{E3F8283E-943E-41A2-B89F-06A28AAC63E2}"/>
    <hyperlink ref="AD1030" r:id="rId2966" xr:uid="{2F4718FB-207C-442C-9DCB-1396B5260DC7}"/>
    <hyperlink ref="AE1030" r:id="rId2967" xr:uid="{E7DC3972-FD67-4B98-B4AC-72220500513B}"/>
    <hyperlink ref="AF1030" r:id="rId2968" xr:uid="{4E0E06D2-529B-41A7-B140-6BC3D60C9F9E}"/>
    <hyperlink ref="AC1031" r:id="rId2969" xr:uid="{62482B9D-4D82-481A-BF20-D7E998332053}"/>
    <hyperlink ref="AD1031" r:id="rId2970" xr:uid="{EF1C7A3F-C70D-4975-BEEA-AD6382963FD8}"/>
    <hyperlink ref="AE1031" r:id="rId2971" xr:uid="{B09C95D5-25FA-4DEB-A39E-6AE6312A00AF}"/>
    <hyperlink ref="AF1031" r:id="rId2972" xr:uid="{00AC83D7-CA4F-4321-9EDC-6BF771FE06C6}"/>
    <hyperlink ref="AC1032" r:id="rId2973" xr:uid="{CBA28447-DC40-47F6-B2E3-6CDDE5849CD1}"/>
    <hyperlink ref="AD1032" r:id="rId2974" xr:uid="{BA49BFAE-C136-40A0-91BB-10326F435AFE}"/>
    <hyperlink ref="AE1032" r:id="rId2975" xr:uid="{5C8CC3DD-8ACF-43BA-858B-763274D88AA4}"/>
    <hyperlink ref="AF1032" r:id="rId2976" xr:uid="{1A3C6656-E597-4DE5-9E44-DADF4FEB90C1}"/>
    <hyperlink ref="AC1036" r:id="rId2977" xr:uid="{3AB3ABB6-9D60-47FE-8099-79FD1EB9E023}"/>
    <hyperlink ref="AD1036" r:id="rId2978" xr:uid="{BE2D263B-AEA7-498D-A9AE-364370957B85}"/>
    <hyperlink ref="AE1036" r:id="rId2979" xr:uid="{D901E990-A919-4E0A-9232-DC839743A99F}"/>
    <hyperlink ref="AF1036" r:id="rId2980" xr:uid="{E0DBDFB6-C6CC-444A-AAB5-46F3F20CBB28}"/>
    <hyperlink ref="AC1037" r:id="rId2981" xr:uid="{44D507A8-BFA4-49E6-8200-607B4625ADA5}"/>
    <hyperlink ref="AD1037" r:id="rId2982" xr:uid="{5567B7E6-E73B-423A-884F-C2F15DC2A545}"/>
    <hyperlink ref="AE1037" r:id="rId2983" xr:uid="{4E853F13-A5DB-4EB8-9CC1-BD008091D5CF}"/>
    <hyperlink ref="AF1037" r:id="rId2984" xr:uid="{9C381A2F-BDA2-4971-A4CF-D84E3173FF83}"/>
    <hyperlink ref="AC1038" r:id="rId2985" xr:uid="{50A2BDA8-A567-4008-AB2A-FAF62C51DD9A}"/>
    <hyperlink ref="AD1038" r:id="rId2986" xr:uid="{3BCD320C-5140-40C8-9C11-C0FBED3F0426}"/>
    <hyperlink ref="AE1038" r:id="rId2987" xr:uid="{E2A733BC-F1B9-49FC-8EC1-853E1DE67736}"/>
    <hyperlink ref="AF1038" r:id="rId2988" xr:uid="{2FC25149-92D9-49F9-84DF-65D1FDD87BC1}"/>
    <hyperlink ref="AC1039" r:id="rId2989" xr:uid="{28B5BF52-8F6A-4C6C-9E66-BCBD49A0723B}"/>
    <hyperlink ref="AD1039" r:id="rId2990" xr:uid="{C3F26F64-7C7A-48A1-ACDB-0ED923DF4785}"/>
    <hyperlink ref="AE1039" r:id="rId2991" xr:uid="{5D376E8C-49C0-4F5B-A61A-800AD7D90938}"/>
    <hyperlink ref="AF1039" r:id="rId2992" xr:uid="{92CF87FF-DB42-4BFA-AFBC-50F652E412C8}"/>
    <hyperlink ref="AC1040" r:id="rId2993" xr:uid="{630574E7-16BD-497B-BAF2-41CD80F8050A}"/>
    <hyperlink ref="AD1040" r:id="rId2994" xr:uid="{D2B48C3A-F152-4763-9D38-A7306F716C7E}"/>
    <hyperlink ref="AE1040" r:id="rId2995" xr:uid="{F8D1A039-E4BB-44CD-B329-323E91BBFEFF}"/>
    <hyperlink ref="AC1041" r:id="rId2996" xr:uid="{EABB440E-87F7-40D4-82CF-E7439FDD426A}"/>
    <hyperlink ref="AD1041" r:id="rId2997" xr:uid="{FCC35C63-F98B-45B1-B3E1-DAEDC515415C}"/>
    <hyperlink ref="AE1041" r:id="rId2998" xr:uid="{4EBE7B7A-F814-459C-A274-7E56B3E82E9F}"/>
    <hyperlink ref="AF1041" r:id="rId2999" xr:uid="{97A148DE-8C7E-4D3E-B831-F7E2FD7E7F11}"/>
    <hyperlink ref="AC1042" r:id="rId3000" xr:uid="{DAA8EA9D-3A77-4CA0-A8FD-4E0A1CD68CC3}"/>
    <hyperlink ref="AE1042" r:id="rId3001" xr:uid="{A1FB4D87-F7D0-4130-A998-9F2A84C25B35}"/>
    <hyperlink ref="AC1043" r:id="rId3002" xr:uid="{ACC1D31B-E6C8-44B9-B1BF-92581CBBA8CA}"/>
    <hyperlink ref="AE1043" r:id="rId3003" xr:uid="{CA835C1A-D79C-43C1-8029-BF294C9775C8}"/>
    <hyperlink ref="AC1044" r:id="rId3004" xr:uid="{89687D5D-7FD1-484E-A224-2EDFD6AAB58A}"/>
    <hyperlink ref="AD1044" r:id="rId3005" xr:uid="{8B045FD7-995E-4FE7-86D9-2A031ED87970}"/>
    <hyperlink ref="AE1044" r:id="rId3006" xr:uid="{5A1B5001-61FA-4101-8084-1AD56A850034}"/>
    <hyperlink ref="AF1044" r:id="rId3007" xr:uid="{B301361A-6ACE-4B90-B572-216735670935}"/>
    <hyperlink ref="AC1045" r:id="rId3008" xr:uid="{CBB4CEAF-EBAF-458C-9F0F-4902F77010C9}"/>
    <hyperlink ref="AD1045" r:id="rId3009" xr:uid="{7B715A58-581B-40BD-9663-46DD58A0E3AD}"/>
    <hyperlink ref="AF1045" r:id="rId3010" xr:uid="{0B34F594-BA0D-43FF-9EA4-AC41A002893C}"/>
    <hyperlink ref="AC1046" r:id="rId3011" xr:uid="{644FD651-7241-4710-973E-125B13E8A856}"/>
    <hyperlink ref="AD1046" r:id="rId3012" xr:uid="{8AEAB6FF-D335-4938-A523-13C04A70E8E7}"/>
    <hyperlink ref="AE1046" r:id="rId3013" xr:uid="{488CF8EC-369C-4D19-86E1-647D984D43CC}"/>
    <hyperlink ref="AF1046" r:id="rId3014" xr:uid="{7A5EFAA4-C05B-4112-9CD6-0F559C7B15AF}"/>
    <hyperlink ref="AC1047" r:id="rId3015" xr:uid="{B61F1F1C-3B6E-4255-9F05-DA7ADE82F5C7}"/>
    <hyperlink ref="AD1047" r:id="rId3016" xr:uid="{329DB973-8288-4BAD-B832-3E7895637A10}"/>
    <hyperlink ref="AE1047" r:id="rId3017" xr:uid="{BE520E6A-C91C-4513-9EAE-CE050E822FA2}"/>
    <hyperlink ref="AF1047" r:id="rId3018" xr:uid="{2F63DF08-6336-4D2E-9B1C-9EBD4FE377B8}"/>
    <hyperlink ref="AC1048" r:id="rId3019" xr:uid="{A0D7F012-1815-4BE1-958A-0693F717A3E4}"/>
    <hyperlink ref="AD1048" r:id="rId3020" xr:uid="{9E7C9C96-9D5D-485B-A7C9-120774B84AF3}"/>
    <hyperlink ref="AE1048" r:id="rId3021" xr:uid="{6E203FD6-ED33-4E3E-84F0-28097D2B88BA}"/>
    <hyperlink ref="AF1048" r:id="rId3022" xr:uid="{3AF883C5-B7D5-4726-889B-75EFCFD8715C}"/>
    <hyperlink ref="AC1049" r:id="rId3023" xr:uid="{4A36967B-2FEC-40D3-B9A8-85B54754CE66}"/>
    <hyperlink ref="AE1049" r:id="rId3024" xr:uid="{673BB76B-2C5A-4C9E-BF3C-62C60C506478}"/>
    <hyperlink ref="AF1049" r:id="rId3025" xr:uid="{6FE09528-552D-4817-8CB8-2A49465EB4EE}"/>
    <hyperlink ref="AC1050" r:id="rId3026" xr:uid="{4551635B-2756-4F83-B18A-CD48BAE39857}"/>
    <hyperlink ref="AD1050" r:id="rId3027" xr:uid="{F06BADD0-700A-4428-A2D8-94CA35FD081A}"/>
    <hyperlink ref="AE1050" r:id="rId3028" xr:uid="{C4813EC0-8BE0-449D-9C8C-8CDAD528BFEF}"/>
    <hyperlink ref="AF1050" r:id="rId3029" xr:uid="{E3346684-5F02-4559-A31F-432128D72587}"/>
    <hyperlink ref="AC1051" r:id="rId3030" xr:uid="{94391C96-074A-49D4-AA01-4C3C1A3A0AC7}"/>
    <hyperlink ref="AD1051" r:id="rId3031" xr:uid="{6C2F22EC-426E-4E02-99F5-CFCEF65FD67A}"/>
    <hyperlink ref="AE1051" r:id="rId3032" xr:uid="{B35601A3-960A-4332-9E5D-D48C608B5DD4}"/>
    <hyperlink ref="AF1051" r:id="rId3033" xr:uid="{A8107C33-4C1E-41E3-AE40-089D0BA59672}"/>
    <hyperlink ref="AC1052" r:id="rId3034" xr:uid="{1BAE9E9E-6504-4CB9-B4CE-FF764CD6A07F}"/>
    <hyperlink ref="AD1052" r:id="rId3035" xr:uid="{C28A7F00-5880-412F-8659-8A91706F07EE}"/>
    <hyperlink ref="AF1052" r:id="rId3036" xr:uid="{3A05E438-6F38-4984-9016-F4BD7A33D9BC}"/>
    <hyperlink ref="AC1053" r:id="rId3037" xr:uid="{004B07A8-7BA7-4EDF-81A8-E0DFBFF255B9}"/>
    <hyperlink ref="AD1053" r:id="rId3038" xr:uid="{0634693C-7E77-4453-BE39-303701C22771}"/>
    <hyperlink ref="AE1053" r:id="rId3039" xr:uid="{22AC0968-C3E9-42E6-A72E-F8649E3D1376}"/>
    <hyperlink ref="AF1053" r:id="rId3040" xr:uid="{E86F8666-7C0B-4146-A4F1-ACD96C5A2F53}"/>
    <hyperlink ref="AE1054" r:id="rId3041" xr:uid="{E3F2AD31-B756-47E9-A2D6-54AF6230C050}"/>
    <hyperlink ref="AF1054" r:id="rId3042" xr:uid="{77A594AA-2C13-4519-9E49-41E3B9A63E29}"/>
    <hyperlink ref="AC1056" r:id="rId3043" xr:uid="{BFF9D4AE-162C-4B47-8110-87EF15C5353C}"/>
    <hyperlink ref="AD1056" r:id="rId3044" xr:uid="{676ECA38-F7B8-4AE4-AE7E-47D3E206A9ED}"/>
    <hyperlink ref="AF1056" r:id="rId3045" xr:uid="{D5AB1487-EC31-44AE-9158-F869AB7710C5}"/>
    <hyperlink ref="AC1059" r:id="rId3046" xr:uid="{8944B8CE-83EA-4F75-ADFD-4F5961F8474C}"/>
    <hyperlink ref="AD1059" r:id="rId3047" xr:uid="{3EC08F56-C559-4E76-A982-52BC1A48D6BB}"/>
    <hyperlink ref="AE1059" r:id="rId3048" xr:uid="{DD29C2B4-6ADE-4DF9-8638-84542D7154C3}"/>
    <hyperlink ref="AF1059" r:id="rId3049" xr:uid="{2291B88E-0129-44B1-AE26-A88E30439C75}"/>
    <hyperlink ref="AC1060" r:id="rId3050" xr:uid="{855377D6-56A4-4EB8-9BB4-63322B09F8E8}"/>
    <hyperlink ref="AD1060" r:id="rId3051" xr:uid="{2005A88E-96BF-4826-88CD-17B666B45646}"/>
    <hyperlink ref="AC1063" r:id="rId3052" xr:uid="{C2C6759A-DF4C-4475-8002-80173A0450ED}"/>
    <hyperlink ref="AD1063" r:id="rId3053" xr:uid="{A4FE40F6-F2CD-41BD-AC6E-429E43F04973}"/>
    <hyperlink ref="AF1063" r:id="rId3054" xr:uid="{7AB7FE7B-2842-403F-8A1A-F46CE9B3006D}"/>
    <hyperlink ref="AC1064" r:id="rId3055" xr:uid="{194D63CA-C1D8-4B18-A7EA-63CCB1846804}"/>
    <hyperlink ref="AE1064" r:id="rId3056" xr:uid="{4B52C884-A288-4547-A315-6E4658D5EDE7}"/>
    <hyperlink ref="AF1064" r:id="rId3057" xr:uid="{FA8A0541-D171-422F-A7D5-625B3B85BB55}"/>
    <hyperlink ref="AC1065" r:id="rId3058" xr:uid="{D311A0F3-F135-47EA-A751-81C94DE89722}"/>
    <hyperlink ref="AD1065" r:id="rId3059" xr:uid="{DB6B15A6-0B16-402B-BE4E-0D0938A53287}"/>
    <hyperlink ref="AE1065" r:id="rId3060" xr:uid="{8627FB12-065F-42AC-BD5A-7F787FA9ABE2}"/>
    <hyperlink ref="AF1065" r:id="rId3061" xr:uid="{C2E17D07-3DC3-4452-B477-D134158BFA6E}"/>
    <hyperlink ref="AC1066" r:id="rId3062" xr:uid="{EA309345-F155-4136-988C-DD27454FEBDA}"/>
    <hyperlink ref="AD1066" r:id="rId3063" xr:uid="{25804E48-A9BA-4E9B-A95C-53646FF1495F}"/>
    <hyperlink ref="AC1067" r:id="rId3064" xr:uid="{B825D7EA-7548-4C8C-8880-24646913B088}"/>
    <hyperlink ref="AD1067" r:id="rId3065" xr:uid="{81897DA5-7FC4-40B1-B158-9AEB3F794DA0}"/>
    <hyperlink ref="AE1067" r:id="rId3066" xr:uid="{09AE9370-970B-4401-9346-740B5228A683}"/>
    <hyperlink ref="AF1067" r:id="rId3067" xr:uid="{DD13EB17-48CE-488B-9A6E-4E844E63BD1B}"/>
    <hyperlink ref="AC1068" r:id="rId3068" xr:uid="{9E87CB10-F83C-4DED-AA01-974AB2B54E1E}"/>
    <hyperlink ref="AD1068" r:id="rId3069" xr:uid="{DBA1A465-4E29-4032-AC7C-FECCB5A89DA3}"/>
    <hyperlink ref="AE1068" r:id="rId3070" xr:uid="{5977A121-334A-47FF-B86D-35EE9B3DB4C6}"/>
    <hyperlink ref="AF1068" r:id="rId3071" xr:uid="{66495BC1-96BC-4227-8593-5A0B1EEAE5C8}"/>
    <hyperlink ref="AC1069" r:id="rId3072" xr:uid="{9F95B141-760B-4B34-AAE1-9F7BD7FDCEFF}"/>
    <hyperlink ref="AD1069" r:id="rId3073" xr:uid="{792B4617-1F0C-4D2C-9D9B-9BD757C38093}"/>
    <hyperlink ref="AE1069" r:id="rId3074" xr:uid="{76FCCCEC-76E3-4126-B54C-2F38D80945E0}"/>
    <hyperlink ref="AF1069" r:id="rId3075" xr:uid="{88E96E82-EBA5-450F-8939-6C63631F8550}"/>
    <hyperlink ref="AC1070" r:id="rId3076" xr:uid="{BF7AC3A0-18AF-4E90-9313-8CADE0921186}"/>
    <hyperlink ref="AD1070" r:id="rId3077" xr:uid="{EA6E543D-E4A3-4AB2-B779-427E636C7BF7}"/>
    <hyperlink ref="AE1070" r:id="rId3078" xr:uid="{8739C4A4-E5A0-4994-A992-C58266EDAB3E}"/>
    <hyperlink ref="AF1070" r:id="rId3079" xr:uid="{E2BD1265-94B7-41D3-AE90-281370F3B422}"/>
    <hyperlink ref="AC1071" r:id="rId3080" xr:uid="{B5D019A0-3059-4D68-AA15-A379C7463A01}"/>
    <hyperlink ref="AD1071" r:id="rId3081" xr:uid="{43211F5E-3820-4882-AF52-32C2B019D8F7}"/>
    <hyperlink ref="AE1071" r:id="rId3082" xr:uid="{F2A8BEDE-7E3A-43B8-A567-8CD4FA7EF1B2}"/>
    <hyperlink ref="AF1071" r:id="rId3083" xr:uid="{5A6B0FFC-B3EA-4494-953B-30175B4EBF16}"/>
    <hyperlink ref="AC1074" r:id="rId3084" xr:uid="{56726775-CB00-4A86-9BD5-531C6FEBD53D}"/>
    <hyperlink ref="AD1074" r:id="rId3085" xr:uid="{C4DDE03D-DFAB-404F-B972-BE5843EC8A7F}"/>
    <hyperlink ref="AE1074" r:id="rId3086" xr:uid="{A12D3133-E2F3-44EE-9D38-95862B94D221}"/>
    <hyperlink ref="AF1074" r:id="rId3087" xr:uid="{0EFDF824-421F-43DF-AC47-8A8D386CE195}"/>
    <hyperlink ref="AC1075" r:id="rId3088" xr:uid="{F498D167-1CFE-47C6-95A0-EFAF614EFBC6}"/>
    <hyperlink ref="AD1075" r:id="rId3089" xr:uid="{3CFD7781-FB86-4821-81B4-ED6F1F0106E0}"/>
    <hyperlink ref="AE1075" r:id="rId3090" xr:uid="{1C3886A0-369A-4652-A3D9-ACE0E6B0CEE0}"/>
    <hyperlink ref="AF1075" r:id="rId3091" xr:uid="{AA74EA9F-C882-4B60-B148-4187367A3E99}"/>
    <hyperlink ref="AC1076" r:id="rId3092" xr:uid="{0975C321-916D-4FD6-944B-CA9EFFBAE1C7}"/>
    <hyperlink ref="AD1076" r:id="rId3093" xr:uid="{C161B343-019F-4154-BA77-5F889046B7A3}"/>
    <hyperlink ref="AE1076" r:id="rId3094" xr:uid="{9E422571-1D96-4CC3-B9B8-3476487857E3}"/>
    <hyperlink ref="AF1076" r:id="rId3095" xr:uid="{E3047D7B-2C0A-4C5A-A6B4-DE24E164F354}"/>
    <hyperlink ref="AC1078" r:id="rId3096" xr:uid="{B74E654F-4E11-46DD-9D2B-0D2B19439021}"/>
    <hyperlink ref="AD1078" r:id="rId3097" xr:uid="{72A3C132-C694-428F-9256-4173705296D1}"/>
    <hyperlink ref="AE1078" r:id="rId3098" xr:uid="{F2BCF0E4-22EB-4A71-9713-4A1C32047069}"/>
    <hyperlink ref="AF1078" r:id="rId3099" xr:uid="{2FF0CE69-FD08-4346-8A21-8280C4558643}"/>
    <hyperlink ref="AC1079" r:id="rId3100" xr:uid="{6D6A968A-5486-4C3F-913C-EDD325EA8A34}"/>
    <hyperlink ref="AD1079" r:id="rId3101" xr:uid="{E1CF544E-BB82-4071-9C5C-6D641D59466E}"/>
    <hyperlink ref="AE1079" r:id="rId3102" xr:uid="{675E8F2A-6025-4F06-A951-B549908658F1}"/>
    <hyperlink ref="AF1079" r:id="rId3103" xr:uid="{8F997988-8E41-43DE-B84A-B86096D709B3}"/>
    <hyperlink ref="AC1080" r:id="rId3104" xr:uid="{6DBFDDA0-991C-4A93-B41A-457728F4300D}"/>
    <hyperlink ref="AD1080" r:id="rId3105" xr:uid="{1EE712DA-5E5E-46FC-B83A-55FB573EB89F}"/>
    <hyperlink ref="AE1080" r:id="rId3106" xr:uid="{FD7DB28B-46DE-4D6C-937C-C83E1D57F1EF}"/>
    <hyperlink ref="AF1080" r:id="rId3107" xr:uid="{A2B838B8-D3CE-46C1-9DBF-A038D9755848}"/>
    <hyperlink ref="AC1081" r:id="rId3108" xr:uid="{0D2E0120-3316-482A-863F-9F73A81B71D1}"/>
    <hyperlink ref="AD1081" r:id="rId3109" xr:uid="{F3E2917C-A53E-434E-A561-18042172AFF0}"/>
    <hyperlink ref="AE1081" r:id="rId3110" xr:uid="{489DF3B6-9EEF-4C57-B288-B48EF874BFCB}"/>
    <hyperlink ref="AF1081" r:id="rId3111" xr:uid="{C2EDF432-5825-4989-8ED1-9FEFA3AFA6A5}"/>
    <hyperlink ref="AC1082" r:id="rId3112" xr:uid="{A5243444-A27D-4775-A639-1C86726B57B4}"/>
    <hyperlink ref="AD1082" r:id="rId3113" xr:uid="{E34947E9-39D0-4480-B512-82B18DD7874F}"/>
    <hyperlink ref="AE1082" r:id="rId3114" xr:uid="{1721FBE5-AAF6-4A6E-984A-9947F9EBB690}"/>
    <hyperlink ref="AC1084" r:id="rId3115" xr:uid="{00858640-630B-4D58-8772-E05F11F299D2}"/>
    <hyperlink ref="AD1084" r:id="rId3116" xr:uid="{AFC1BF67-E156-49A6-B34E-58DD641BF4CB}"/>
    <hyperlink ref="AE1084" r:id="rId3117" xr:uid="{D838D33B-E43C-47F3-9C6E-2B1F0A0B2F41}"/>
    <hyperlink ref="AF1084" r:id="rId3118" xr:uid="{6EF58CC0-6666-44D9-B096-8A418E76B98E}"/>
    <hyperlink ref="AC1085" r:id="rId3119" xr:uid="{E845B3D8-DFE8-4F7B-B0E8-38877E281BBC}"/>
    <hyperlink ref="AD1085" r:id="rId3120" xr:uid="{D06C11D8-C351-43D7-A4A5-CC11D88FDBBF}"/>
    <hyperlink ref="AC1086" r:id="rId3121" xr:uid="{39602AFD-E6F0-4A91-A154-47D682C1B292}"/>
    <hyperlink ref="AC1087" r:id="rId3122" xr:uid="{A4248E91-DF71-4EC3-81EB-D3379A37A6E4}"/>
    <hyperlink ref="AD1087" r:id="rId3123" xr:uid="{6FEB2BBB-6225-45A0-9274-18A3828865DB}"/>
    <hyperlink ref="AE1087" r:id="rId3124" xr:uid="{FA0B4EEB-0DAB-4C15-9270-E1B5CE46115F}"/>
    <hyperlink ref="AF1087" r:id="rId3125" xr:uid="{F4A85BEF-B9C6-4779-BC22-E8CF100702EB}"/>
    <hyperlink ref="AC1088" r:id="rId3126" xr:uid="{3F332398-D9C0-4A48-A762-8C1EFFE32221}"/>
    <hyperlink ref="AD1088" r:id="rId3127" xr:uid="{A91FFC72-FF38-477C-9C8F-C3C43267F6B5}"/>
    <hyperlink ref="AF1088" r:id="rId3128" xr:uid="{4DF348C4-71EE-4671-8D5E-71948BA6B398}"/>
    <hyperlink ref="AC1090" r:id="rId3129" xr:uid="{5DA02E62-C5C6-44B5-8014-C53EFD532051}"/>
    <hyperlink ref="AD1090" r:id="rId3130" xr:uid="{86DC114A-AE69-457F-BB65-E89753D268C2}"/>
    <hyperlink ref="AE1090" r:id="rId3131" xr:uid="{73A55090-BECC-4E9A-BD32-B9AC1AAF3FE8}"/>
    <hyperlink ref="AF1090" r:id="rId3132" xr:uid="{9C730B8D-F888-441F-B8E2-2FC4F3301292}"/>
    <hyperlink ref="AC1093" r:id="rId3133" xr:uid="{DC4B4F8F-833D-4F42-AF91-7125B7A4102E}"/>
    <hyperlink ref="AD1093" r:id="rId3134" xr:uid="{1ADA5307-D51A-4525-9933-DD79E0D0B7E3}"/>
    <hyperlink ref="AE1093" r:id="rId3135" xr:uid="{5A262695-76A4-4A17-B09E-57FD38DFD7A2}"/>
    <hyperlink ref="AC1094" r:id="rId3136" xr:uid="{A1004D9F-EB4F-4DDB-BB1B-891B1012F486}"/>
    <hyperlink ref="AD1094" r:id="rId3137" xr:uid="{77DFB7EE-33D3-4278-BEB5-DDE386149610}"/>
    <hyperlink ref="AE1094" r:id="rId3138" xr:uid="{EA8BFC5F-F880-4882-99F1-ACA61107282E}"/>
    <hyperlink ref="AF1094" r:id="rId3139" xr:uid="{561DA21A-A1F9-4AB8-B029-32ECCCC8F2EF}"/>
    <hyperlink ref="AC1095" r:id="rId3140" xr:uid="{3889CF2C-F570-4DDE-B37C-A94D5DB7ACD7}"/>
    <hyperlink ref="AD1095" r:id="rId3141" xr:uid="{0267B67D-74A8-4249-BB52-0EE7FD2CB107}"/>
    <hyperlink ref="AF1095" r:id="rId3142" xr:uid="{2F704CA8-0C83-46FA-A3C9-91BB8B6C4B7B}"/>
    <hyperlink ref="AC1096" r:id="rId3143" xr:uid="{5909564E-8891-44B3-B3E0-50F7FE9B6651}"/>
    <hyperlink ref="AF1096" r:id="rId3144" xr:uid="{7A0B6F52-9265-4235-BFBF-5BCCD35C07D8}"/>
    <hyperlink ref="AC1097" r:id="rId3145" xr:uid="{E9ADD7B5-964F-4E2C-8C76-D3108A210D51}"/>
    <hyperlink ref="AD1097" r:id="rId3146" xr:uid="{42E9F912-BB11-4A42-9C80-CF5656D4D841}"/>
    <hyperlink ref="AE1097" r:id="rId3147" xr:uid="{3D12D54F-FF2B-4BAB-B5CA-1275F11BFA0E}"/>
    <hyperlink ref="AF1097" r:id="rId3148" xr:uid="{89C4D53E-9C04-446E-925E-E0C7A53D515B}"/>
    <hyperlink ref="AC1098" r:id="rId3149" xr:uid="{BF5CB392-DDFA-4822-B90E-F2D5275E336A}"/>
    <hyperlink ref="AC1099" r:id="rId3150" xr:uid="{98A2C061-9D33-41BD-9FB4-814B43AA1A41}"/>
    <hyperlink ref="AD1099" r:id="rId3151" xr:uid="{099C308F-8B22-4C8A-8F3A-DA18A37EB2F3}"/>
    <hyperlink ref="AE1099" r:id="rId3152" xr:uid="{B954D73A-08D3-4A76-8896-B51447D9449A}"/>
    <hyperlink ref="AF1099" r:id="rId3153" xr:uid="{D3217494-529A-4F0E-9970-F19535153FC1}"/>
    <hyperlink ref="AC1100" r:id="rId3154" xr:uid="{F8713B13-1477-46D2-B340-728EAA0B534C}"/>
    <hyperlink ref="AD1100" r:id="rId3155" xr:uid="{1275F182-2FE8-407A-A8F5-2A83E5E4D605}"/>
    <hyperlink ref="AC1101" r:id="rId3156" xr:uid="{D4A73E42-4016-420B-8D06-56D25674DF88}"/>
    <hyperlink ref="AD1101" r:id="rId3157" xr:uid="{11CD4962-F713-4EBE-B4C3-8F919105E7A4}"/>
    <hyperlink ref="AF1101" r:id="rId3158" xr:uid="{D02B06F9-07F8-4952-AC8F-E17D4A67082F}"/>
    <hyperlink ref="AC1102" r:id="rId3159" xr:uid="{6256F651-2541-42EF-B3B9-DD63498D8ADC}"/>
    <hyperlink ref="AD1102" r:id="rId3160" xr:uid="{4D403F88-78C1-493A-8922-CA36A75CC1C1}"/>
    <hyperlink ref="AE1102" r:id="rId3161" xr:uid="{4CE9743B-224E-478E-A9BC-61EAF85D9C31}"/>
    <hyperlink ref="AF1102" r:id="rId3162" xr:uid="{FAC97A29-3FB8-4F1C-A22A-5F216083FBEA}"/>
    <hyperlink ref="AC1103" r:id="rId3163" xr:uid="{890F018C-2EE6-4CF4-80F1-B2CA20F7C55C}"/>
    <hyperlink ref="AD1103" r:id="rId3164" xr:uid="{7B241110-CAA5-4EF1-874F-4D2A2FCC1039}"/>
    <hyperlink ref="AE1103" r:id="rId3165" xr:uid="{AE7DEB34-439C-4548-AD07-863F8E5D423D}"/>
    <hyperlink ref="AF1103" r:id="rId3166" xr:uid="{1D0FC703-6E1F-4C2B-AF81-13422647E3F0}"/>
    <hyperlink ref="AC1105" r:id="rId3167" xr:uid="{F4E1995B-3671-49E7-B748-59F6F9A82E07}"/>
    <hyperlink ref="AD1105" r:id="rId3168" xr:uid="{1E0EFEC3-D08A-4CDD-8E88-448323CFDE26}"/>
    <hyperlink ref="AE1105" r:id="rId3169" xr:uid="{CB9F30EC-911F-4355-85A4-DDC46F15891A}"/>
    <hyperlink ref="AF1105" r:id="rId3170" xr:uid="{BD0EEDE4-9562-4D8A-9867-03176B4242F7}"/>
    <hyperlink ref="AC1107" r:id="rId3171" xr:uid="{2621F476-FBE9-49D5-AD71-8C03A2F27953}"/>
    <hyperlink ref="AD1107" r:id="rId3172" xr:uid="{91335578-23D8-4E89-A225-70982A7559F4}"/>
    <hyperlink ref="AE1107" r:id="rId3173" xr:uid="{8A3A1C0E-EF07-44DC-849D-7FB868A73296}"/>
    <hyperlink ref="AF1107" r:id="rId3174" xr:uid="{89230819-DFDD-4AE5-B716-C11B9952E6CA}"/>
    <hyperlink ref="AC1109" r:id="rId3175" xr:uid="{D4984CC7-48B6-413C-B86B-32760C095408}"/>
    <hyperlink ref="AD1109" r:id="rId3176" xr:uid="{DA1B7D01-20F0-4ECE-B214-F8A264E090C7}"/>
    <hyperlink ref="AE1109" r:id="rId3177" xr:uid="{AE627638-D7AB-4CDE-AE01-8ED5EB021F0E}"/>
    <hyperlink ref="AF1109" r:id="rId3178" xr:uid="{54ABA702-B8BF-4EF8-AAE7-BAB2E3640A5F}"/>
    <hyperlink ref="AC1110" r:id="rId3179" xr:uid="{FF3D0AAF-6D01-40B5-A9D3-EBD584D88DC0}"/>
    <hyperlink ref="AD1110" r:id="rId3180" xr:uid="{CF319C9F-3BEF-4FB1-93ED-109917309A85}"/>
    <hyperlink ref="AE1110" r:id="rId3181" xr:uid="{6899B247-893B-47B2-9952-CFC7C3631C04}"/>
    <hyperlink ref="AF1110" r:id="rId3182" xr:uid="{677193E2-3082-4F94-A300-35DEB25D9E48}"/>
    <hyperlink ref="AC1111" r:id="rId3183" xr:uid="{B45B4E42-5F76-403E-999A-0E5BC2DB06EC}"/>
    <hyperlink ref="AD1111" r:id="rId3184" xr:uid="{53034FD3-D095-4A78-ACCA-6BDB04807E98}"/>
    <hyperlink ref="AE1111" r:id="rId3185" xr:uid="{EC2421D7-EC79-4572-9A58-8B6E67177076}"/>
    <hyperlink ref="AF1111" r:id="rId3186" xr:uid="{E0E7149A-FCE1-48DB-AE8B-3931D71DBCCB}"/>
    <hyperlink ref="AC1112" r:id="rId3187" xr:uid="{2315F17D-F277-49D3-8166-FDD27020315E}"/>
    <hyperlink ref="AD1112" r:id="rId3188" xr:uid="{0A3F5072-869E-4B13-BB55-5C25201EE7F3}"/>
    <hyperlink ref="AE1112" r:id="rId3189" xr:uid="{349FE8F5-16B6-4176-8E5B-062FB08C4CEC}"/>
    <hyperlink ref="AC1114" r:id="rId3190" xr:uid="{2A27C68B-BE1D-4970-BC64-6F7928653072}"/>
    <hyperlink ref="AD1114" r:id="rId3191" xr:uid="{F372E861-7677-4BC6-9E8A-5C4E56162D41}"/>
    <hyperlink ref="AE1114" r:id="rId3192" xr:uid="{7CAAA0F4-2422-4752-9D51-3574F941FB56}"/>
    <hyperlink ref="AF1114" r:id="rId3193" xr:uid="{724908E9-A245-47AE-B18D-2D0DC1CE8B0A}"/>
    <hyperlink ref="AC1115" r:id="rId3194" xr:uid="{0328F6C9-D0D7-4C69-8A21-CCEDF5362ECE}"/>
    <hyperlink ref="AD1115" r:id="rId3195" xr:uid="{B88D43D9-440A-46D6-89FC-7CE5D2B9589A}"/>
    <hyperlink ref="AE1115" r:id="rId3196" xr:uid="{5E8C2C0F-10C7-4234-B850-962C8786A9B4}"/>
    <hyperlink ref="AF1115" r:id="rId3197" xr:uid="{E4EAEA69-C04F-4327-95DC-41675E0F4B65}"/>
    <hyperlink ref="AC1116" r:id="rId3198" xr:uid="{904B2AEB-5C27-4956-9C1F-94B24174779B}"/>
    <hyperlink ref="AD1116" r:id="rId3199" xr:uid="{FA462327-AEA3-4C78-A3E7-FEE871CE94D0}"/>
    <hyperlink ref="AE1116" r:id="rId3200" xr:uid="{25F47338-384F-4BAE-A652-05EE68F7E1CA}"/>
    <hyperlink ref="AF1116" r:id="rId3201" xr:uid="{C0BE9BB8-2B40-4304-81F0-3568DD721320}"/>
    <hyperlink ref="AC1117" r:id="rId3202" location="/" xr:uid="{697C6D3B-B6F3-4EFC-8EDA-23B32E1D5CF4}"/>
    <hyperlink ref="AC1118" r:id="rId3203" xr:uid="{AFCA7E54-7416-49CC-AF10-7A1DD9EC5DD5}"/>
    <hyperlink ref="AD1118" r:id="rId3204" xr:uid="{F7835D37-2DD9-41A2-9918-4D318A0E767D}"/>
    <hyperlink ref="AE1118" r:id="rId3205" xr:uid="{A646AFC6-A131-4CFA-A94C-6648E831CB47}"/>
    <hyperlink ref="AF1118" r:id="rId3206" xr:uid="{932729E5-9BC8-4662-8736-186BB4E1DCAF}"/>
    <hyperlink ref="AC1119" r:id="rId3207" xr:uid="{9CD73DB0-05AD-4885-8AA6-B31CC3E712E5}"/>
    <hyperlink ref="AD1119" r:id="rId3208" xr:uid="{4FB60E34-112C-40C9-9A80-09F654A26400}"/>
    <hyperlink ref="AE1119" r:id="rId3209" xr:uid="{D991E0B1-BF6C-481A-ACAB-04FFE8597F12}"/>
    <hyperlink ref="AF1119" r:id="rId3210" xr:uid="{F65D9810-8512-4F5B-9A07-07E0D4D97979}"/>
    <hyperlink ref="AC1120" r:id="rId3211" xr:uid="{F0058814-19F6-4F55-AA01-18B6E653718A}"/>
    <hyperlink ref="AD1120" r:id="rId3212" xr:uid="{4EF8A813-F87D-4B2A-B86D-5E17A4FC2C4B}"/>
    <hyperlink ref="AE1120" r:id="rId3213" xr:uid="{A57246C5-968F-4DA3-8661-A4729F570E40}"/>
    <hyperlink ref="AF1120" r:id="rId3214" xr:uid="{B1B7BEB0-EA4C-465D-BA8A-C7C0F02F5743}"/>
    <hyperlink ref="AC1121" r:id="rId3215" xr:uid="{C513C4C8-91AC-4315-B56F-38711B7BCE60}"/>
    <hyperlink ref="AD1121" r:id="rId3216" xr:uid="{C7035C06-1E50-4D68-BD91-9ADC8D1D92E7}"/>
    <hyperlink ref="AE1121" r:id="rId3217" xr:uid="{7BDA0767-D510-48FC-9EAB-1CBA5326F839}"/>
    <hyperlink ref="AF1121" r:id="rId3218" xr:uid="{49B834C3-8C83-464E-BE58-C9E1E1D17062}"/>
    <hyperlink ref="AC1122" r:id="rId3219" xr:uid="{EE5575D1-AC16-460A-B077-908C438F64C5}"/>
    <hyperlink ref="AD1122" r:id="rId3220" xr:uid="{1F4E80A5-A66E-46C9-B7E0-F2BC3CC6B160}"/>
    <hyperlink ref="AE1122" r:id="rId3221" xr:uid="{0ACEE9AC-0EAF-4CDE-9CF6-237D55F4242E}"/>
    <hyperlink ref="AF1122" r:id="rId3222" xr:uid="{30107E67-0745-442A-A057-085E47650E61}"/>
    <hyperlink ref="AC1124" r:id="rId3223" xr:uid="{4CFD37D2-1550-4EAC-BDDE-9B7320D1C2F5}"/>
    <hyperlink ref="AD1124" r:id="rId3224" xr:uid="{60489E8A-D230-4803-8642-1DCB1B93AAAB}"/>
    <hyperlink ref="AE1124" r:id="rId3225" xr:uid="{F0258876-6735-4D1F-826F-C2669AD3C8CD}"/>
    <hyperlink ref="AF1124" r:id="rId3226" xr:uid="{8EE9094A-385F-4A05-B09C-73E5CC182EA2}"/>
    <hyperlink ref="AC1125" r:id="rId3227" xr:uid="{173D06A9-1392-445E-B826-A00299A6E490}"/>
    <hyperlink ref="AD1125" r:id="rId3228" xr:uid="{0AC21EC3-8C1B-487B-85EC-4CCB05D6E139}"/>
    <hyperlink ref="AE1125" r:id="rId3229" xr:uid="{724921FF-ACF3-434A-8263-F6A8542B7BE1}"/>
    <hyperlink ref="AF1125" r:id="rId3230" xr:uid="{61B3CACD-186B-4127-9EC8-58ED673A299D}"/>
    <hyperlink ref="AC1126" r:id="rId3231" xr:uid="{8AB4466D-2D3A-4166-96EC-0EF8C3AA7410}"/>
    <hyperlink ref="AD1126" r:id="rId3232" xr:uid="{C936918C-65ED-4F4B-8232-F504C661F8D0}"/>
    <hyperlink ref="AE1126" r:id="rId3233" xr:uid="{461FB4AD-F4CE-4756-89FA-83BDB89A220A}"/>
    <hyperlink ref="AF1126" r:id="rId3234" xr:uid="{F0D7BD86-135A-4A0D-A707-78E7B34D8DEE}"/>
    <hyperlink ref="AC1127" r:id="rId3235" xr:uid="{008D482A-C2CF-4FE6-A467-8A06616ABDAC}"/>
    <hyperlink ref="AD1127" r:id="rId3236" xr:uid="{EEFB1CE3-E6FF-4502-9DAA-D6206CED472B}"/>
    <hyperlink ref="AE1127" r:id="rId3237" xr:uid="{E02DCA63-322B-4026-B68F-F6AE0CB1B0FB}"/>
    <hyperlink ref="AF1127" r:id="rId3238" xr:uid="{AB22BD8B-079C-464F-A977-DE28D6CDFCB0}"/>
    <hyperlink ref="AC1129" r:id="rId3239" xr:uid="{31A9186F-9541-4157-95E8-E9A821FF8B0F}"/>
    <hyperlink ref="AD1129" r:id="rId3240" xr:uid="{30E87A9C-5402-4A26-88F7-8FB68E923EF9}"/>
    <hyperlink ref="AE1129" r:id="rId3241" xr:uid="{38E6FB41-077E-4CF4-969E-64364D25D2C1}"/>
    <hyperlink ref="AF1129" r:id="rId3242" xr:uid="{3CB002E9-B007-443B-B566-0E3EB580BC88}"/>
    <hyperlink ref="AC1130" r:id="rId3243" xr:uid="{127511F7-4C17-4684-A237-8E791F7ED2BE}"/>
    <hyperlink ref="AD1130" r:id="rId3244" xr:uid="{64A0B174-5CA6-40EE-AC9F-3AD54C2BAFB0}"/>
    <hyperlink ref="AC1133" r:id="rId3245" xr:uid="{832DD13D-33E2-4DE4-AB36-B0BFA87CAD68}"/>
    <hyperlink ref="AE1133" r:id="rId3246" xr:uid="{D2DC165B-019D-46F7-8F2C-0E777FBC0D3C}"/>
    <hyperlink ref="AF1133" r:id="rId3247" xr:uid="{4B854827-72A6-41EA-8B78-E9CA0F2B92F7}"/>
    <hyperlink ref="AC1135" r:id="rId3248" xr:uid="{8C794643-A5F2-415D-AD27-0E61248F5964}"/>
    <hyperlink ref="AD1135" r:id="rId3249" xr:uid="{BD089ABF-756A-4E03-B5D2-AF966165AB7D}"/>
    <hyperlink ref="AE1135" r:id="rId3250" xr:uid="{F33DC360-0B86-48F7-9877-B198D4918539}"/>
    <hyperlink ref="AF1135" r:id="rId3251" xr:uid="{DBCEA96E-1108-437C-A1AB-B6EFADA3C403}"/>
    <hyperlink ref="AC1137" r:id="rId3252" xr:uid="{51D114B6-BA9B-46E9-A84A-8A6EA8D34CC3}"/>
    <hyperlink ref="AF1137" r:id="rId3253" xr:uid="{1DB03141-D0DB-4C28-9E23-87157C653AAF}"/>
    <hyperlink ref="AC1138" r:id="rId3254" xr:uid="{5D61D186-3B8A-483F-85EC-6EA2528A6A3B}"/>
    <hyperlink ref="AD1138" r:id="rId3255" xr:uid="{B6B668C3-53FF-4D2D-A665-BA9D27DA542C}"/>
    <hyperlink ref="AE1138" r:id="rId3256" xr:uid="{EBCC1E75-85A0-4AF2-9502-1BAE2A38EFD1}"/>
    <hyperlink ref="AF1138" r:id="rId3257" xr:uid="{4D54BD7F-6DF7-4CA1-AC30-1338D7DA9AC3}"/>
    <hyperlink ref="AC1141" r:id="rId3258" xr:uid="{EE9CDAD5-9AE1-4BD9-8593-B9DF69B3EF73}"/>
    <hyperlink ref="AD1141" r:id="rId3259" xr:uid="{9B1E84E4-FD28-4368-AB7A-A755CD7C5A79}"/>
    <hyperlink ref="AE1141" r:id="rId3260" xr:uid="{0DB80393-FC61-45C4-B319-E8F603CB5C37}"/>
    <hyperlink ref="AF1141" r:id="rId3261" xr:uid="{4909BE2B-D4AF-474D-8601-D79A82E62638}"/>
    <hyperlink ref="AC1142" r:id="rId3262" xr:uid="{C93C60E1-58DD-4027-8CB6-2F2DF72C55E1}"/>
    <hyperlink ref="AD1142" r:id="rId3263" xr:uid="{06B4DFF1-C970-468C-AE75-A609ACEE9F9F}"/>
    <hyperlink ref="AE1142" r:id="rId3264" xr:uid="{2B070385-5EA6-40F0-861C-61FB38B03F39}"/>
    <hyperlink ref="AF1142" r:id="rId3265" xr:uid="{90023FFA-31C1-4497-A653-D6D07C1C651D}"/>
    <hyperlink ref="AC1143" r:id="rId3266" xr:uid="{21F8C026-2488-44FB-A0BE-E2B46A7062CE}"/>
    <hyperlink ref="AD1143" r:id="rId3267" xr:uid="{BFAA75C6-C654-4EF4-93B1-44D9EA502683}"/>
    <hyperlink ref="AE1143" r:id="rId3268" xr:uid="{B78177E0-A5B8-488B-B93B-5DAC20185BC4}"/>
    <hyperlink ref="AF1143" r:id="rId3269" xr:uid="{FECA3C9A-7DB2-4597-9BBD-7461401EAF3B}"/>
    <hyperlink ref="AC1144" r:id="rId3270" xr:uid="{66F18A3D-8633-4F2B-9DE8-C92D86220A67}"/>
    <hyperlink ref="AD1144" r:id="rId3271" xr:uid="{5C59280B-2A08-426D-80DB-17E3B0223399}"/>
    <hyperlink ref="AE1144" r:id="rId3272" xr:uid="{DB774270-0073-4C95-8B5E-AE7AFA8F950D}"/>
    <hyperlink ref="AC1145" r:id="rId3273" xr:uid="{D2B95109-FDD6-4D70-B4DF-420DC4415890}"/>
    <hyperlink ref="AE1145" r:id="rId3274" xr:uid="{3279A83F-8F0E-4C4A-BD8D-2961252CF7D1}"/>
    <hyperlink ref="AF1145" r:id="rId3275" xr:uid="{089B21BD-F1B4-411A-A0A5-46A5280EB756}"/>
    <hyperlink ref="AC1147" r:id="rId3276" xr:uid="{2C651AF9-DC38-44EF-A703-00C6D648158C}"/>
    <hyperlink ref="AD1147" r:id="rId3277" xr:uid="{3CD9FCAC-D126-4789-9C01-239A94E60913}"/>
    <hyperlink ref="AE1147" r:id="rId3278" xr:uid="{C703E21B-1024-456F-986A-EDF5D94ACE24}"/>
    <hyperlink ref="AF1147" r:id="rId3279" xr:uid="{0C655CBB-3D59-42F1-B736-50EF3FBA4E4B}"/>
    <hyperlink ref="AC1149" r:id="rId3280" xr:uid="{746BDC12-207E-465D-B6F2-DC22AE901E79}"/>
    <hyperlink ref="AE1149" r:id="rId3281" xr:uid="{7E5AF25E-E644-4088-A91E-1322F324232C}"/>
    <hyperlink ref="AF1149" r:id="rId3282" xr:uid="{87C958F0-1DBC-48BE-B435-712B2B6D3EEB}"/>
    <hyperlink ref="AC1150" r:id="rId3283" xr:uid="{CF9CF12D-A582-4D76-9E76-A84DFDA3E0FE}"/>
    <hyperlink ref="AE1150" r:id="rId3284" xr:uid="{58EA8875-4029-4FB8-9509-9B97B79704CC}"/>
    <hyperlink ref="AF1150" r:id="rId3285" xr:uid="{F2AB51FC-3905-4960-BE05-2AF4DDA722FE}"/>
    <hyperlink ref="AC1151" r:id="rId3286" xr:uid="{F2379C0C-617F-4CBD-8E0A-4D3031521092}"/>
    <hyperlink ref="AC1154" r:id="rId3287" xr:uid="{7689808B-112A-4671-AE55-5DC37FF1FD7A}"/>
    <hyperlink ref="AD1154" r:id="rId3288" xr:uid="{10BCC3A0-7050-4D1D-BEAE-A5E521E05E58}"/>
    <hyperlink ref="AE1154" r:id="rId3289" xr:uid="{7E169F11-54A9-4695-9B66-899E2EB4566E}"/>
    <hyperlink ref="AF1154" r:id="rId3290" xr:uid="{185A2753-33A0-459A-83A4-87E63C1F8E92}"/>
    <hyperlink ref="AC1156" r:id="rId3291" xr:uid="{29EBC914-C9CD-4586-A6B5-39107F2F6E26}"/>
    <hyperlink ref="AD1156" r:id="rId3292" xr:uid="{90E6ACE6-FE0B-45E3-A688-3FB93298DE50}"/>
    <hyperlink ref="AC1158" r:id="rId3293" xr:uid="{4271F24A-5278-4109-AC14-2720888820D6}"/>
    <hyperlink ref="AD1158" r:id="rId3294" xr:uid="{B8157FBE-3758-43DA-8048-08C43F63391F}"/>
    <hyperlink ref="AE1158" r:id="rId3295" xr:uid="{E4732804-7469-41FB-8281-92F52E5B7C42}"/>
    <hyperlink ref="AF1158" r:id="rId3296" xr:uid="{2B1A1804-6919-4DA8-851E-FAA5E4A54F3D}"/>
    <hyperlink ref="AC1159" r:id="rId3297" xr:uid="{4BC3C32B-5437-4437-9563-362942356088}"/>
    <hyperlink ref="AD1159" r:id="rId3298" xr:uid="{B84DE69D-8DDA-4E3B-9277-EA2FB2C2C920}"/>
    <hyperlink ref="AE1159" r:id="rId3299" xr:uid="{6B5B4462-3D45-4809-9540-E3A6521DF0CB}"/>
    <hyperlink ref="AC1160" r:id="rId3300" xr:uid="{02DD350C-F09E-4E65-96FE-AD3B0675B978}"/>
    <hyperlink ref="AE1160" r:id="rId3301" xr:uid="{1D440F64-65C6-4246-B58E-7F923B342876}"/>
    <hyperlink ref="AF1160" r:id="rId3302" xr:uid="{A9E8A17B-8ED5-4E82-BAC8-679044BE5A92}"/>
    <hyperlink ref="AC1161" r:id="rId3303" xr:uid="{1F5E896C-E782-48C1-A123-94E20FE9DBA6}"/>
    <hyperlink ref="AF1161" r:id="rId3304" xr:uid="{902B7E36-376A-4ADE-B077-20E501090E38}"/>
    <hyperlink ref="AC1163" r:id="rId3305" xr:uid="{E8BF1C3B-3EE0-401E-A35D-E67AEA8BBEED}"/>
    <hyperlink ref="AD1163" r:id="rId3306" xr:uid="{9CD78CE3-ECCA-4DCC-9E71-30D7438B4637}"/>
    <hyperlink ref="AE1163" r:id="rId3307" xr:uid="{975EB346-4827-4863-A52B-73E06C6005A1}"/>
    <hyperlink ref="AF1163" r:id="rId3308" xr:uid="{20902EE0-2229-41C5-B9F4-0FB378DD6C62}"/>
    <hyperlink ref="AC1164" r:id="rId3309" xr:uid="{E027728D-B611-4E76-A3BC-5227150542C2}"/>
    <hyperlink ref="AD1164" r:id="rId3310" xr:uid="{B7C037BD-5F3E-4786-AB38-D1277B4C81D9}"/>
    <hyperlink ref="AE1164" r:id="rId3311" xr:uid="{2B49AC54-169E-4B66-96EF-218C16E1D52F}"/>
    <hyperlink ref="AF1164" r:id="rId3312" xr:uid="{4191893E-A8E8-41D8-8B85-C601C367074C}"/>
    <hyperlink ref="AC1166" r:id="rId3313" xr:uid="{0FA33B7F-83CD-4FD2-9AD2-EF117B71BADC}"/>
    <hyperlink ref="AD1166" r:id="rId3314" xr:uid="{77EBBE36-D4C5-4471-9255-ABF92B0EAB7A}"/>
    <hyperlink ref="AE1166" r:id="rId3315" xr:uid="{F1ED1AE1-CAC5-4F0A-B87E-F57BDCB63DB8}"/>
    <hyperlink ref="AF1166" r:id="rId3316" xr:uid="{DE3CDEB2-FD88-4F47-9902-1CC41C592007}"/>
    <hyperlink ref="AC1167" r:id="rId3317" xr:uid="{CD9ED134-6D88-488B-ACF0-2D8A3EBD6233}"/>
    <hyperlink ref="AD1167" r:id="rId3318" xr:uid="{1ABF2E07-A2E5-449D-B478-245941A74979}"/>
    <hyperlink ref="AE1167" r:id="rId3319" xr:uid="{CD8B9D21-4B10-4FD6-BE31-F3E6C45E2738}"/>
    <hyperlink ref="AF1167" r:id="rId3320" xr:uid="{0218BA54-4FFF-46A7-85F7-B562188B8E49}"/>
    <hyperlink ref="AC1168" r:id="rId3321" xr:uid="{52D884CE-7548-4F39-A03D-B7BBBF67A8B3}"/>
    <hyperlink ref="AD1168" r:id="rId3322" xr:uid="{02A5088B-A944-4A8C-9B2A-0D6346C7A55D}"/>
    <hyperlink ref="AE1168" r:id="rId3323" xr:uid="{9EA6FFCD-A695-4190-99A6-E097554125C2}"/>
    <hyperlink ref="AF1168" r:id="rId3324" xr:uid="{5C8A5313-7D14-4CD0-B4F4-9A66E469A840}"/>
    <hyperlink ref="AC1169" r:id="rId3325" xr:uid="{AC93625D-31F8-4867-BBDC-7C5BA3DDF48C}"/>
    <hyperlink ref="AD1169" r:id="rId3326" xr:uid="{E9641A68-FB01-43ED-9E30-AEA27668416D}"/>
    <hyperlink ref="AE1169" r:id="rId3327" xr:uid="{9638AC85-7E8B-4614-8B34-35415F309AF7}"/>
    <hyperlink ref="AF1169" r:id="rId3328" xr:uid="{1F894EC6-67ED-412B-895D-B1032560A8B0}"/>
    <hyperlink ref="AC1170" r:id="rId3329" xr:uid="{43900F0F-7F10-4F08-BE30-E6680FE1C8B6}"/>
    <hyperlink ref="AD1170" r:id="rId3330" xr:uid="{2B1C8FE2-8F4B-4C4E-AD33-5A75197DF029}"/>
    <hyperlink ref="AE1170" r:id="rId3331" xr:uid="{BC2349C4-78BE-4DE5-97F9-00DDAA9DC595}"/>
    <hyperlink ref="AF1170" r:id="rId3332" xr:uid="{0599E98A-1E07-4350-9ABF-C3CEBD3DB83A}"/>
    <hyperlink ref="AC1171" r:id="rId3333" xr:uid="{C7B05C49-4432-4083-8B30-64E94EE1ABF6}"/>
    <hyperlink ref="AD1171" r:id="rId3334" xr:uid="{E25DF5F9-579B-479F-9C14-A895F745D50B}"/>
    <hyperlink ref="AF1171" r:id="rId3335" xr:uid="{10865785-0409-4271-86F4-7BF289C7C5B6}"/>
    <hyperlink ref="AC1172" r:id="rId3336" xr:uid="{36714289-9FDC-4EF0-8244-69CEAB729F28}"/>
    <hyperlink ref="AD1172" r:id="rId3337" xr:uid="{473FA7BF-4FF4-445A-B473-3296641DC4E9}"/>
    <hyperlink ref="AE1172" r:id="rId3338" xr:uid="{C6EF8402-F6D3-4FF6-83E9-B347EB41776D}"/>
    <hyperlink ref="AF1172" r:id="rId3339" xr:uid="{937E271C-9DA9-4E80-B4AD-3962906DDA46}"/>
    <hyperlink ref="AC1173" r:id="rId3340" xr:uid="{334EEB7E-A9EE-4F18-8A17-6990B17E3EF5}"/>
    <hyperlink ref="AD1173" r:id="rId3341" xr:uid="{3E2A4DE2-1F64-4365-A4E5-98F0F6273F2F}"/>
    <hyperlink ref="AE1173" r:id="rId3342" xr:uid="{361C991A-9A09-4BEF-8044-FB15DD1C0971}"/>
    <hyperlink ref="AC1174" r:id="rId3343" xr:uid="{1D0E0F14-851C-4D8F-A991-7D7ED68C9972}"/>
    <hyperlink ref="AD1174" r:id="rId3344" xr:uid="{068F346F-274F-4AA1-A5B8-64BD52E704F8}"/>
    <hyperlink ref="AE1174" r:id="rId3345" xr:uid="{00310F49-2B3B-468D-9E6C-446C19B6331C}"/>
    <hyperlink ref="AF1174" r:id="rId3346" xr:uid="{D5DE9697-DA2D-42F8-939F-4A952BD2257A}"/>
    <hyperlink ref="A1175" r:id="rId3347" xr:uid="{133AF275-9B35-4DBB-81A3-28CE8460F028}"/>
    <hyperlink ref="AC1178" r:id="rId3348" xr:uid="{58520793-75B9-4654-AD95-007A8944FC46}"/>
    <hyperlink ref="AD1178" r:id="rId3349" xr:uid="{216F7BC2-A793-4539-9B22-06C9A87921CA}"/>
    <hyperlink ref="AF1178" r:id="rId3350" xr:uid="{E6118EDF-A0A8-4AF4-B4F3-AF4E2AC287B3}"/>
    <hyperlink ref="AC1180" r:id="rId3351" xr:uid="{3E85825C-39E1-45A7-A6D2-7DF8983C9A62}"/>
    <hyperlink ref="AD1180" r:id="rId3352" xr:uid="{532CA3E5-2B5E-4D0E-8BDB-4C85F1629057}"/>
    <hyperlink ref="AE1180" r:id="rId3353" xr:uid="{920B9302-86A8-4B3A-9686-B42483813E96}"/>
    <hyperlink ref="AF1180" r:id="rId3354" xr:uid="{240B14E5-1512-4E2A-9E89-3F8A600EA627}"/>
    <hyperlink ref="AC1182" r:id="rId3355" xr:uid="{78C7874F-8AA9-488F-8F07-3570F102F29C}"/>
    <hyperlink ref="AD1182" r:id="rId3356" xr:uid="{A3A1A351-414D-4BD3-9068-C77777043F62}"/>
    <hyperlink ref="AE1182" r:id="rId3357" xr:uid="{59C18D75-C000-45CC-84ED-B4870A2AC7E3}"/>
    <hyperlink ref="AF1182" r:id="rId3358" xr:uid="{3AB18E16-7825-45CA-A07D-35BA43C89ADE}"/>
    <hyperlink ref="AC1183" r:id="rId3359" xr:uid="{56F70008-FA31-4078-8182-C504041C9C24}"/>
    <hyperlink ref="AD1183" r:id="rId3360" xr:uid="{F55AB569-4E9B-4D46-896D-344C64747431}"/>
    <hyperlink ref="AE1183" r:id="rId3361" xr:uid="{03A4CD23-55EA-4CF2-800D-49FA0972D9FF}"/>
    <hyperlink ref="AF1183" r:id="rId3362" xr:uid="{C6125AE7-960D-4D46-A1EE-CB83761F1C1D}"/>
    <hyperlink ref="AC1184" r:id="rId3363" xr:uid="{2518848A-8A61-4589-B08D-FED8DBFD8AB4}"/>
    <hyperlink ref="AD1184" r:id="rId3364" xr:uid="{7C618EA1-E3EF-42BE-8DDE-DA69F78E96A0}"/>
    <hyperlink ref="AE1184" r:id="rId3365" xr:uid="{F24DDF48-EA0C-43CF-8901-4C5D0D4F6878}"/>
    <hyperlink ref="AF1184" r:id="rId3366" xr:uid="{F7426C70-DDDB-4D23-9841-FFAE159186D4}"/>
    <hyperlink ref="AC1185" r:id="rId3367" xr:uid="{258361CD-DACF-4BE6-9DAF-588CB19B5EFE}"/>
    <hyperlink ref="AD1185" r:id="rId3368" xr:uid="{29C1BD5E-F271-4B32-9087-A7FDFEE9F5E7}"/>
    <hyperlink ref="AE1185" r:id="rId3369" xr:uid="{D6EDFF89-483E-4623-A67D-054E2360062E}"/>
    <hyperlink ref="AF1185" r:id="rId3370" xr:uid="{92358948-01BF-4BF2-8276-7359F714039C}"/>
    <hyperlink ref="AC1186" r:id="rId3371" location="!/login" xr:uid="{0CEFF58F-75D9-466E-953A-1739EBF9EAFB}"/>
    <hyperlink ref="AF1186" r:id="rId3372" xr:uid="{2209BB4A-F71E-4F51-9531-124D431733B3}"/>
    <hyperlink ref="AC1187" r:id="rId3373" xr:uid="{E35DDD70-A5DE-45D4-BF1A-02CD66F9DD8B}"/>
    <hyperlink ref="AD1187" r:id="rId3374" xr:uid="{C9D42CDC-D3DB-4220-83E7-20A80656F6F0}"/>
    <hyperlink ref="AE1187" r:id="rId3375" xr:uid="{0E1D8B91-8A5C-4302-BCDB-58FF02173CA8}"/>
    <hyperlink ref="AF1187" r:id="rId3376" xr:uid="{81D0EDDF-2FBA-4084-9A3E-382B75E546FF}"/>
    <hyperlink ref="AC1188" r:id="rId3377" xr:uid="{3459FDF6-6FDD-498D-A16E-44A3E1F3890A}"/>
    <hyperlink ref="AD1188" r:id="rId3378" xr:uid="{FFC3FD26-E90C-4869-9C62-9A282A75C4BA}"/>
    <hyperlink ref="AE1188" r:id="rId3379" xr:uid="{AC8EFFB5-5513-4BB9-99DB-A8ED2BD03556}"/>
    <hyperlink ref="AF1188" r:id="rId3380" xr:uid="{2BB6B277-FDD8-4FBB-9E33-E8CB8F4E05B9}"/>
    <hyperlink ref="AC1189" r:id="rId3381" location="/app/home" xr:uid="{36C36DF4-97D5-4F38-AF0D-5587E5705DEA}"/>
    <hyperlink ref="AD1189" r:id="rId3382" xr:uid="{5E1E7C61-7084-46CD-8DD3-7E99A52938F3}"/>
    <hyperlink ref="AE1189" r:id="rId3383" xr:uid="{298B565D-2117-475C-BAD4-4D6B77EB2F08}"/>
    <hyperlink ref="AF1189" r:id="rId3384" xr:uid="{3276A2C3-63C0-44AD-9571-A4C071747A76}"/>
    <hyperlink ref="AC1190" r:id="rId3385" xr:uid="{0C2FFCBA-763D-42E0-9BEA-7A1052F5521C}"/>
    <hyperlink ref="AE1190" r:id="rId3386" xr:uid="{635D1436-B42D-4190-9F6A-50DC96506D10}"/>
    <hyperlink ref="AF1190" r:id="rId3387" xr:uid="{678B80F1-BF50-47BB-B72F-9CC1F88E689D}"/>
    <hyperlink ref="AC1191" r:id="rId3388" xr:uid="{A9DC9259-3537-41A6-8B32-0C09CFDB5435}"/>
    <hyperlink ref="AD1191" r:id="rId3389" xr:uid="{B8D42780-B680-44D0-ACA9-5A0EC6AFCF24}"/>
    <hyperlink ref="AE1191" r:id="rId3390" xr:uid="{41B393DC-37ED-4DF1-BD9E-13A65ABF913F}"/>
    <hyperlink ref="AF1191" r:id="rId3391" xr:uid="{BF1D75DF-C0E0-49C2-9FB4-C7B6330EB01B}"/>
    <hyperlink ref="AC1192" r:id="rId3392" xr:uid="{C5FBF607-FF7A-43A4-B740-F6D6D5BF180E}"/>
    <hyperlink ref="AD1192" r:id="rId3393" xr:uid="{339DD44D-C08E-4E3B-89EC-36D435E08254}"/>
    <hyperlink ref="AE1192" r:id="rId3394" xr:uid="{9AC951D3-FA19-491D-9CE4-33715C3BB854}"/>
    <hyperlink ref="AC1193" r:id="rId3395" xr:uid="{84803E91-D15F-402A-934F-D9A5941A4BD5}"/>
    <hyperlink ref="AD1193" r:id="rId3396" xr:uid="{B93E72D2-0718-4C01-8B21-816C1B464C71}"/>
    <hyperlink ref="AC1194" r:id="rId3397" xr:uid="{B0B89E41-A4F5-4CCF-BBF4-CC27779FF730}"/>
    <hyperlink ref="AD1194" r:id="rId3398" xr:uid="{5ED89630-3A31-4E37-BC47-52D695148304}"/>
    <hyperlink ref="AF1194" r:id="rId3399" xr:uid="{BFE0BA8B-1354-4D93-8D5D-3597811CAEE1}"/>
    <hyperlink ref="AC1196" r:id="rId3400" xr:uid="{0E2C43E8-465B-4E7F-A2F7-0E41C39154BE}"/>
    <hyperlink ref="AD1196" r:id="rId3401" xr:uid="{8FBF6B28-A048-4EFA-BFC3-E480F23E9262}"/>
    <hyperlink ref="AE1196" r:id="rId3402" xr:uid="{C06CCD67-30FE-45FD-879C-7BE084FB42D9}"/>
    <hyperlink ref="AF1196" r:id="rId3403" xr:uid="{291CBDBE-85C9-495F-ABC4-85A4992C1A0B}"/>
    <hyperlink ref="AC1198" r:id="rId3404" xr:uid="{61099C5D-D5D6-4F70-87AF-D8486E0E8974}"/>
    <hyperlink ref="AD1198" r:id="rId3405" xr:uid="{09E7305E-5F0C-43B8-BFE7-75469CC9DC29}"/>
    <hyperlink ref="AE1198" r:id="rId3406" xr:uid="{51692FBC-F458-48CC-A0BB-37FC565ABD05}"/>
    <hyperlink ref="AF1198" r:id="rId3407" xr:uid="{FEECDA36-A5ED-4ED0-9FDC-8A61A68D438F}"/>
    <hyperlink ref="AC1199" r:id="rId3408" xr:uid="{E68A30CC-68E2-457C-B679-A7B80051A659}"/>
    <hyperlink ref="AD1199" r:id="rId3409" xr:uid="{C8D95D72-19F5-4630-858C-20637CC74842}"/>
    <hyperlink ref="AE1199" r:id="rId3410" xr:uid="{DCA988D3-7A17-440B-93DE-8E33EAB28CFF}"/>
    <hyperlink ref="AF1199" r:id="rId3411" xr:uid="{0AB20F84-E16D-4158-944D-7101AEDD9130}"/>
    <hyperlink ref="AC1202" r:id="rId3412" xr:uid="{C807F0F3-B771-4FF1-BA86-2B96C5B005A7}"/>
    <hyperlink ref="AE1202" r:id="rId3413" xr:uid="{32B8A501-0A5F-4BF0-A1E7-B9293FD04BA2}"/>
    <hyperlink ref="AF1202" r:id="rId3414" xr:uid="{5B0F4077-F368-41C0-8CF1-6C2325548AC0}"/>
    <hyperlink ref="AC1205" r:id="rId3415" xr:uid="{C5278ED4-6F8F-428D-A5F7-7F850A1C8447}"/>
    <hyperlink ref="AD1205" r:id="rId3416" xr:uid="{67B1EE01-95CB-4A57-A532-888CB2CC7452}"/>
    <hyperlink ref="AE1205" r:id="rId3417" xr:uid="{810FEF9D-DA1E-4F4E-84D2-35B532183E66}"/>
    <hyperlink ref="AF1205" r:id="rId3418" xr:uid="{A680D027-C0C5-444F-A332-39EE676771BE}"/>
    <hyperlink ref="AC1206" r:id="rId3419" xr:uid="{31990F68-3758-4A2D-8CCA-2EF1AD14FDB5}"/>
    <hyperlink ref="AD1206" r:id="rId3420" xr:uid="{1E0571E6-5E66-4644-A6C4-8A8098F7DF7F}"/>
    <hyperlink ref="AF1206" r:id="rId3421" xr:uid="{F0FA3ED4-7D0E-4B58-BDDB-2983D4AEE770}"/>
    <hyperlink ref="AC1208" r:id="rId3422" xr:uid="{373F7D95-4E9B-41EF-A110-F43C218A2DF1}"/>
    <hyperlink ref="AD1208" r:id="rId3423" xr:uid="{0C6D6B0A-B98C-4446-8D08-48FEAE4A5A94}"/>
    <hyperlink ref="AE1208" r:id="rId3424" xr:uid="{763CA88B-A8F5-4830-8DCA-87B6420E83A3}"/>
    <hyperlink ref="AF1208" r:id="rId3425" xr:uid="{E9ADA9B4-24D3-4312-9D89-42504183D41B}"/>
    <hyperlink ref="AC1209" r:id="rId3426" xr:uid="{E726E85E-3EFC-493D-B667-424F7A5CFE1F}"/>
    <hyperlink ref="AF1209" r:id="rId3427" xr:uid="{3DC1DF5D-DC84-4239-80ED-8BEC7A2CE57E}"/>
    <hyperlink ref="AC1210" r:id="rId3428" xr:uid="{6DD6B91A-41B3-44B5-B695-1D2E87B2554B}"/>
    <hyperlink ref="AE1210" r:id="rId3429" xr:uid="{632B9804-9A6B-471A-A8AA-5CF40DA11C7E}"/>
    <hyperlink ref="AF1210" r:id="rId3430" xr:uid="{AC832372-B1CF-4999-B969-F0F9F0FF2B98}"/>
    <hyperlink ref="AC1211" r:id="rId3431" xr:uid="{87389B98-1EDC-4F9A-A610-98B0D67A7FDF}"/>
    <hyperlink ref="AD1211" r:id="rId3432" xr:uid="{67C2CE33-DD70-46E4-AF58-922EA6C666D4}"/>
    <hyperlink ref="AE1211" r:id="rId3433" xr:uid="{DBC98B49-5CA3-43FA-BA04-CE8E48C6A38F}"/>
    <hyperlink ref="AF1211" r:id="rId3434" xr:uid="{EFE7D5E4-8DAC-447C-BCBD-E2F3D06538AE}"/>
    <hyperlink ref="AC1212" r:id="rId3435" xr:uid="{19A17439-406D-46B7-B944-1910B1E38201}"/>
    <hyperlink ref="AD1212" r:id="rId3436" xr:uid="{897B16BC-8F22-4AC3-8CF4-4ADBE9B21609}"/>
    <hyperlink ref="AE1212" r:id="rId3437" xr:uid="{863F00D4-C2CA-4B85-935F-E8367A32B6B5}"/>
    <hyperlink ref="AC1213" r:id="rId3438" xr:uid="{68D52605-FFD6-4A04-8DCE-ED70844FC1A3}"/>
    <hyperlink ref="AE1213" r:id="rId3439" xr:uid="{0112D207-0A3F-4005-95A2-23DBBDBAE75F}"/>
    <hyperlink ref="AF1213" r:id="rId3440" xr:uid="{BAE29B7C-A03D-405D-BE32-0FBA8416A956}"/>
    <hyperlink ref="AC1214" r:id="rId3441" xr:uid="{8051F78B-217B-4D5F-8C5C-DFE120773242}"/>
    <hyperlink ref="AD1214" r:id="rId3442" xr:uid="{D4CBFFD7-D3C3-45F7-B706-8C5E8C5295D1}"/>
    <hyperlink ref="AE1214" r:id="rId3443" xr:uid="{4B18CC38-BE60-48F5-8CB2-A8A12991F6F1}"/>
    <hyperlink ref="AF1214" r:id="rId3444" xr:uid="{5C278578-D514-41FB-B425-BDEDD70C5C0A}"/>
    <hyperlink ref="AC1215" r:id="rId3445" xr:uid="{1F30E5CB-C838-4072-A2E1-BB33C11210B4}"/>
    <hyperlink ref="AD1215" r:id="rId3446" xr:uid="{67219E4C-612A-45BE-81B5-AD2B9AB731D6}"/>
    <hyperlink ref="AE1215" r:id="rId3447" xr:uid="{34B24584-E0A0-49B3-834D-E487C739C8D8}"/>
    <hyperlink ref="AF1215" r:id="rId3448" xr:uid="{A31C3EAE-EEF1-4CEB-8E5B-1D35C43776EA}"/>
    <hyperlink ref="AC1216" r:id="rId3449" xr:uid="{653DC30D-E542-4B96-BF57-C97D670EC17B}"/>
    <hyperlink ref="AD1216" r:id="rId3450" xr:uid="{572D611A-8B16-4560-BE35-85E3F4997835}"/>
    <hyperlink ref="AF1216" r:id="rId3451" xr:uid="{57433B1F-8891-4A2C-8A92-F24C0D16800B}"/>
    <hyperlink ref="AC1217" r:id="rId3452" xr:uid="{2E35FF1C-2E0F-4519-BCEA-7A2FE48FCD05}"/>
    <hyperlink ref="AD1217" r:id="rId3453" xr:uid="{1EE5CCC2-2AE7-45AA-AA12-9305AA8414A5}"/>
    <hyperlink ref="AF1217" r:id="rId3454" xr:uid="{8DC9FA80-F010-46E6-AE40-E43B59D93EA2}"/>
    <hyperlink ref="AC1218" r:id="rId3455" xr:uid="{93ACD74C-F9AA-4DEA-9773-DA5C56392539}"/>
    <hyperlink ref="AE1218" r:id="rId3456" xr:uid="{6206AFE8-6853-469E-8DB9-475129E5D2D2}"/>
    <hyperlink ref="AF1218" r:id="rId3457" xr:uid="{460D2AAD-6830-4A73-9C6E-58340570EFE9}"/>
    <hyperlink ref="AC1219" r:id="rId3458" xr:uid="{5A4425BE-DD36-4D18-8325-9D9FE1243DE5}"/>
    <hyperlink ref="AE1219" r:id="rId3459" xr:uid="{61301B48-8D52-4BFF-A874-A176ACCEEDD7}"/>
    <hyperlink ref="AF1219" r:id="rId3460" xr:uid="{1BC587EF-CFCF-406C-A40C-0D304826BEA3}"/>
    <hyperlink ref="AC1220" r:id="rId3461" xr:uid="{53D090FE-01C1-45C1-8EFD-7B908AC06EE3}"/>
    <hyperlink ref="AD1220" r:id="rId3462" xr:uid="{057F7E85-A4F1-4911-ABB8-77970A166525}"/>
    <hyperlink ref="AE1220" r:id="rId3463" xr:uid="{5411200E-681E-40B5-9E8B-BEB1B0B58E1F}"/>
    <hyperlink ref="AF1220" r:id="rId3464" xr:uid="{86319E78-84A5-4E94-9D8D-6033A8832B4C}"/>
    <hyperlink ref="AC1221" r:id="rId3465" xr:uid="{CF3FEB58-AF68-4A4C-BFA1-79369C76050E}"/>
    <hyperlink ref="AE1221" r:id="rId3466" xr:uid="{DACEDBD4-DEA8-453C-894B-7F4D718C8A22}"/>
    <hyperlink ref="AF1221" r:id="rId3467" xr:uid="{0470182C-C4A4-4F2F-9E15-CE20337E7065}"/>
    <hyperlink ref="AC1224" r:id="rId3468" xr:uid="{CEA57F38-6047-4DE7-92C2-EE2C96975523}"/>
    <hyperlink ref="AF1224" r:id="rId3469" xr:uid="{7B10B4BB-8DFF-4778-B0DC-E56A41D83BFB}"/>
    <hyperlink ref="AC1225" r:id="rId3470" xr:uid="{EDA84C98-187B-475C-A111-B3BF5B0473A4}"/>
    <hyperlink ref="AE1225" r:id="rId3471" xr:uid="{7C0ADF69-6CD0-4CFD-933C-B1D7E3DBB88B}"/>
    <hyperlink ref="AF1225" r:id="rId3472" xr:uid="{2ED9F987-96FD-4345-861F-AEBEB23D7C41}"/>
    <hyperlink ref="AC1226" r:id="rId3473" xr:uid="{F04DAEA5-B2C2-4E60-8AF3-988657F6B2A5}"/>
    <hyperlink ref="AE1226" r:id="rId3474" xr:uid="{AD074279-5681-412B-811A-9CA65DCCF32F}"/>
    <hyperlink ref="AF1226" r:id="rId3475" xr:uid="{92260783-5D97-4651-AF2B-E94AD1F1A487}"/>
    <hyperlink ref="AC1227" r:id="rId3476" xr:uid="{46D43A4A-D8A9-473D-BB38-E9D6DB1B9579}"/>
    <hyperlink ref="AD1227" r:id="rId3477" xr:uid="{103D86C5-2A20-4F53-BC50-621B4FD7AA68}"/>
    <hyperlink ref="AE1227" r:id="rId3478" xr:uid="{90B6F7CA-2131-4B2D-A919-56FE054BB98F}"/>
    <hyperlink ref="AF1227" r:id="rId3479" xr:uid="{ECFA18D4-22B4-48B4-B939-8823D9597CE2}"/>
    <hyperlink ref="AC1228" r:id="rId3480" xr:uid="{444BD94B-27B8-40AC-B406-F857D519FE8C}"/>
    <hyperlink ref="AD1228" r:id="rId3481" xr:uid="{6E5109F9-9E1B-4D9F-8F8A-2AEF710ED9CB}"/>
    <hyperlink ref="AE1228" r:id="rId3482" xr:uid="{D15B9694-AB65-4D57-B87C-D9B30E02BFB0}"/>
    <hyperlink ref="AF1228" r:id="rId3483" xr:uid="{21F2914D-B3D7-44C2-BC66-2A36930F9B3E}"/>
    <hyperlink ref="AF1230" r:id="rId3484" xr:uid="{7C4BA8F3-AAF3-43D8-9D42-00D713DD3E5D}"/>
    <hyperlink ref="AC1232" r:id="rId3485" xr:uid="{6760C599-76ED-4120-AFAD-72AA53BAACE4}"/>
    <hyperlink ref="AC1234" r:id="rId3486" xr:uid="{EF707D06-6156-420B-8D23-29660E37C311}"/>
    <hyperlink ref="AD1234" r:id="rId3487" xr:uid="{BCED6A47-9B37-4D29-AB47-199E6F49480E}"/>
    <hyperlink ref="AE1234" r:id="rId3488" xr:uid="{BDC9D8FA-70AE-44D5-B5E7-A88F8BAA017E}"/>
    <hyperlink ref="AF1234" r:id="rId3489" xr:uid="{9A87AC45-08C0-438D-8126-16759CCF75CE}"/>
    <hyperlink ref="AC1237" r:id="rId3490" xr:uid="{B2A57A2E-48C3-491B-9B09-EDE3024D3498}"/>
    <hyperlink ref="AF1237" r:id="rId3491" xr:uid="{AA869D95-A979-4DD6-8A8F-BEF1872EF257}"/>
    <hyperlink ref="A1238" r:id="rId3492" xr:uid="{1F47D580-DAD4-4F79-AF09-6641F6B3132E}"/>
    <hyperlink ref="AC1239" r:id="rId3493" xr:uid="{0205AD40-932C-4F01-A83E-3F71ECB74CB6}"/>
    <hyperlink ref="AE1239" r:id="rId3494" xr:uid="{0DF02D74-1B75-4CC0-9C28-B0BC11F8D80A}"/>
    <hyperlink ref="AF1239" r:id="rId3495" xr:uid="{2868756F-F890-4720-B9BA-28E60E130EAA}"/>
    <hyperlink ref="AC1240" r:id="rId3496" xr:uid="{3D6662B0-857D-4E29-98DA-5D40BEB4641A}"/>
    <hyperlink ref="AD1240" r:id="rId3497" xr:uid="{0D70665B-B78F-4546-989D-7568C1115995}"/>
    <hyperlink ref="AE1240" r:id="rId3498" xr:uid="{B8F829B2-3027-4CDF-BF3F-C74FB3F781DE}"/>
    <hyperlink ref="AF1240" r:id="rId3499" xr:uid="{CC2F8081-B3D2-42DA-93E6-F8A010C99A7C}"/>
    <hyperlink ref="AC1241" r:id="rId3500" xr:uid="{2661AC94-EA3B-4F27-8610-C6F0EAAA5359}"/>
    <hyperlink ref="AD1241" r:id="rId3501" xr:uid="{267755CE-A107-448E-BDE2-BBF7C304F681}"/>
    <hyperlink ref="AE1241" r:id="rId3502" xr:uid="{908797B4-FA8D-46B1-97F7-8047161F99AA}"/>
    <hyperlink ref="AF1241" r:id="rId3503" xr:uid="{A9CE26EB-66A1-4479-9F2F-2E023FA899BE}"/>
    <hyperlink ref="AC1242" r:id="rId3504" xr:uid="{2EC557BD-17C3-4CFF-8C87-818CEA869943}"/>
    <hyperlink ref="AD1242" r:id="rId3505" xr:uid="{CAEB880E-5661-48AF-9F85-7B4AA5A65C67}"/>
    <hyperlink ref="AF1242" r:id="rId3506" xr:uid="{87D901FE-69FA-4DA3-AAF5-EA2251F2365A}"/>
    <hyperlink ref="AC1244" r:id="rId3507" xr:uid="{F253E21F-E0EC-49A0-BBF4-A89823BA3253}"/>
    <hyperlink ref="AD1244" r:id="rId3508" xr:uid="{A0A19AA1-A627-4969-ADA0-F6462601E86A}"/>
    <hyperlink ref="AE1244" r:id="rId3509" xr:uid="{A17F190D-2957-4402-84BD-FD90AA8A79F7}"/>
    <hyperlink ref="AF1244" r:id="rId3510" xr:uid="{38BD09D5-2F77-4A36-9451-899BCD71DAD4}"/>
    <hyperlink ref="AC1245" r:id="rId3511" xr:uid="{B934C563-9F8A-455D-B1B8-C4B266D1BD64}"/>
    <hyperlink ref="AD1245" r:id="rId3512" xr:uid="{AEE4BFEF-C955-4564-8FE5-C626CA40BF19}"/>
    <hyperlink ref="AE1245" r:id="rId3513" xr:uid="{63DB5129-DEB7-4734-9D23-5D1FCD4849FD}"/>
    <hyperlink ref="AF1245" r:id="rId3514" xr:uid="{A36ABEB1-C67D-4074-B5B8-6E4ED720D43C}"/>
    <hyperlink ref="AC1246" r:id="rId3515" xr:uid="{4B5F2B3D-26BB-4BDE-8B67-418BEA8FFE0F}"/>
    <hyperlink ref="AD1246" r:id="rId3516" xr:uid="{DFD7C33D-481C-4D75-8047-7236058F0A07}"/>
    <hyperlink ref="AE1246" r:id="rId3517" xr:uid="{35753FAB-9556-4F47-9814-996E46D0ECDC}"/>
    <hyperlink ref="AF1246" r:id="rId3518" xr:uid="{63E97E40-4CF1-47CA-BE4E-5D74F488D323}"/>
    <hyperlink ref="AC1247" r:id="rId3519" xr:uid="{43DFDE47-675E-4720-8ADE-801F5432AE1D}"/>
    <hyperlink ref="AD1247" r:id="rId3520" xr:uid="{20FE8EB7-CE3A-4524-9355-513F4AF5E3F0}"/>
    <hyperlink ref="AE1247" r:id="rId3521" xr:uid="{EB4D01C5-7E86-42DE-91A0-F0E54CC8B842}"/>
    <hyperlink ref="AF1247" r:id="rId3522" xr:uid="{32AE3984-059A-46ED-A7C0-FDDDCB18AF1F}"/>
    <hyperlink ref="AC1248" r:id="rId3523" xr:uid="{B848958E-69BA-4E9A-BBEC-DBFBA1FFABFD}"/>
    <hyperlink ref="AD1248" r:id="rId3524" xr:uid="{D7EC2972-7DB1-4E82-85F6-431986BF5E16}"/>
    <hyperlink ref="AE1248" r:id="rId3525" xr:uid="{95652316-E611-4B86-BBCB-D335F3D0CC0A}"/>
    <hyperlink ref="AF1248" r:id="rId3526" xr:uid="{CD0C6939-417B-4EDF-9F0F-D1C2CEA0C3DB}"/>
    <hyperlink ref="AC1250" r:id="rId3527" xr:uid="{407254B6-CA13-448B-B160-980B73A0CDB2}"/>
    <hyperlink ref="AD1250" r:id="rId3528" xr:uid="{2FA0150E-C799-447F-A5D7-421B004F3965}"/>
    <hyperlink ref="AE1250" r:id="rId3529" xr:uid="{41C1F7B2-7DB6-4B7A-8C57-DBCDB03CEE28}"/>
    <hyperlink ref="AF1250" r:id="rId3530" xr:uid="{FCEB931B-42C4-4726-9690-4C4588AF8D64}"/>
    <hyperlink ref="AC1251" r:id="rId3531" xr:uid="{9DFEE160-079E-45A6-8538-7364FC89002A}"/>
    <hyperlink ref="AD1251" r:id="rId3532" xr:uid="{3F105D25-18BA-4E1D-BB36-922825880E86}"/>
    <hyperlink ref="AE1251" r:id="rId3533" xr:uid="{D431B59D-664E-4C08-AE77-9E9FF6BBD931}"/>
    <hyperlink ref="AF1251" r:id="rId3534" xr:uid="{C95EE5A4-376E-4290-AE0A-D30BFFD9C841}"/>
    <hyperlink ref="AC1252" r:id="rId3535" xr:uid="{01320F9D-5FDF-4361-98CB-609732D960DB}"/>
    <hyperlink ref="AD1252" r:id="rId3536" xr:uid="{0B505F74-211B-40F0-8A08-4DD523085C0B}"/>
    <hyperlink ref="AC1254" r:id="rId3537" xr:uid="{E61C15D5-B900-4E3C-84BE-2B670EA0DF60}"/>
    <hyperlink ref="AD1254" r:id="rId3538" xr:uid="{36D84BEC-49B4-478F-8B2C-86F4C94F042B}"/>
    <hyperlink ref="AE1254" r:id="rId3539" xr:uid="{F7C36E66-0597-455E-9475-9DEE622298A8}"/>
    <hyperlink ref="AF1254" r:id="rId3540" xr:uid="{492DC2C2-36A1-4C5A-86FC-F071F5D53591}"/>
    <hyperlink ref="AC1255" r:id="rId3541" xr:uid="{E91F8B6F-7AC4-4BD9-A58E-5B2966CCD077}"/>
    <hyperlink ref="AF1255" r:id="rId3542" xr:uid="{445C2031-3272-40C2-926D-242BB4896A0A}"/>
    <hyperlink ref="AC1256" r:id="rId3543" xr:uid="{D13DC05B-FF24-4C31-A206-5B19401A4571}"/>
    <hyperlink ref="AD1256" r:id="rId3544" xr:uid="{6D0F7C96-37A8-4C65-B1A4-7EF849DBBADD}"/>
    <hyperlink ref="AF1256" r:id="rId3545" xr:uid="{B63E7AE8-2C42-4FAE-8751-A66268C28276}"/>
    <hyperlink ref="AC1257" r:id="rId3546" xr:uid="{270D94C3-4537-4125-99F9-E78566EAFAB8}"/>
    <hyperlink ref="AD1257" r:id="rId3547" xr:uid="{24AF6B61-5C3E-40D6-8B97-3A3B4DC53B0D}"/>
    <hyperlink ref="AE1257" r:id="rId3548" xr:uid="{DBE7C2AC-DF11-4A38-8F13-DF0932F94351}"/>
    <hyperlink ref="AF1257" r:id="rId3549" xr:uid="{8391ABBE-7656-4813-AD3A-F2B6BBDB6960}"/>
    <hyperlink ref="AC1258" r:id="rId3550" xr:uid="{0DA609DF-5EE5-4F0A-BAB9-2174E8F034B8}"/>
    <hyperlink ref="AD1258" r:id="rId3551" xr:uid="{64B74635-57C2-4EDA-A7D6-78A2075B73ED}"/>
    <hyperlink ref="AE1258" r:id="rId3552" xr:uid="{415E9364-FCE5-4989-A2A3-833790106C2F}"/>
    <hyperlink ref="AF1258" r:id="rId3553" xr:uid="{B0606AFC-4215-429A-8A60-28FF9B1844A0}"/>
    <hyperlink ref="AC1259" r:id="rId3554" xr:uid="{8D062F74-2E3C-4BFC-872A-294774033940}"/>
    <hyperlink ref="AD1259" r:id="rId3555" xr:uid="{19C3BEC8-C472-4B73-8C51-898DEC11AD29}"/>
    <hyperlink ref="AE1259" r:id="rId3556" xr:uid="{7928E75C-1739-43F9-BAA8-4C152D6DEEEB}"/>
    <hyperlink ref="AF1259" r:id="rId3557" xr:uid="{7388B7BD-516E-4D6A-A5FB-E40F33804B44}"/>
    <hyperlink ref="AC1261" r:id="rId3558" xr:uid="{0DAC8CA7-AF25-46EE-90E6-49D7C0B1E7F1}"/>
    <hyperlink ref="AE1261" r:id="rId3559" xr:uid="{391218FB-C937-4079-BB5A-B6EBB950444B}"/>
    <hyperlink ref="AC1262" r:id="rId3560" xr:uid="{E9E36E7E-EAD8-4808-BF66-B031A52B0719}"/>
    <hyperlink ref="AD1262" r:id="rId3561" xr:uid="{5E96C4C3-F86E-49F1-B7B6-E30DF4EFDC69}"/>
    <hyperlink ref="AE1262" r:id="rId3562" xr:uid="{87E23650-C61C-4FF5-8201-7767C755B606}"/>
    <hyperlink ref="AF1262" r:id="rId3563" xr:uid="{6D682B61-F635-4C17-92D7-CBD6D118CA8D}"/>
    <hyperlink ref="AC1263" r:id="rId3564" xr:uid="{37535816-0733-4222-BE10-54EBFB38B8DA}"/>
    <hyperlink ref="AD1263" r:id="rId3565" xr:uid="{82AA9D5F-AA24-4207-B170-5F20829340F5}"/>
    <hyperlink ref="AC1264" r:id="rId3566" xr:uid="{C37174C0-6855-4997-905E-BABDE1576C51}"/>
    <hyperlink ref="AD1264" r:id="rId3567" xr:uid="{B3000B78-3871-46A8-803F-008B999D2775}"/>
    <hyperlink ref="AE1264" r:id="rId3568" xr:uid="{79EBAF68-3F54-4B69-9B6F-850764A1B040}"/>
    <hyperlink ref="AF1264" r:id="rId3569" xr:uid="{74A5D0B9-F7A7-45E4-9907-C2E3BB3E94BF}"/>
    <hyperlink ref="AC1265" r:id="rId3570" xr:uid="{D6379F58-F15E-4683-98B5-E3D6A647E68F}"/>
    <hyperlink ref="AE1265" r:id="rId3571" xr:uid="{A4266CA0-5C62-4933-BEE1-A5B47A225B68}"/>
    <hyperlink ref="AF1265" r:id="rId3572" xr:uid="{85876227-F6D1-4007-966E-250AE51550B3}"/>
    <hyperlink ref="AE1267" r:id="rId3573" xr:uid="{645EC8E8-0897-4129-8E20-DEAF38EC003D}"/>
    <hyperlink ref="AF1267" r:id="rId3574" xr:uid="{EC027082-476C-4024-ABF1-9A716B3AD46A}"/>
    <hyperlink ref="AC1268" r:id="rId3575" xr:uid="{4219CE3A-62B3-46AE-855B-390333F17926}"/>
    <hyperlink ref="AC1270" r:id="rId3576" xr:uid="{410E2853-A742-4346-9DDB-C95555A6C6A9}"/>
    <hyperlink ref="AE1270" r:id="rId3577" xr:uid="{20D250A8-4A26-4379-8EB1-6265A8DE080F}"/>
    <hyperlink ref="AF1270" r:id="rId3578" xr:uid="{53F368CC-B7B6-4215-BE9F-47B485556F28}"/>
    <hyperlink ref="AC1271" r:id="rId3579" xr:uid="{F0031FE3-A149-40E7-9DB4-20C53A5B12F5}"/>
    <hyperlink ref="AE1271" r:id="rId3580" xr:uid="{DD280BD6-A309-42F8-9BDC-CF1542BA0C52}"/>
    <hyperlink ref="AF1271" r:id="rId3581" xr:uid="{D1AFCA54-AC47-4106-BA1B-A657218A092A}"/>
    <hyperlink ref="AC1273" r:id="rId3582" xr:uid="{06828B96-7105-47E4-9EB4-D7A66A83CC7B}"/>
    <hyperlink ref="AD1273" r:id="rId3583" xr:uid="{AF62E01B-802E-410C-81E4-933451E48AC1}"/>
    <hyperlink ref="AE1273" r:id="rId3584" xr:uid="{B8ECD8AB-D506-4421-BFE2-5375BAC46771}"/>
    <hyperlink ref="AF1273" r:id="rId3585" xr:uid="{15ACF916-8D59-4581-B338-2AAF5AAEBB45}"/>
    <hyperlink ref="AC1275" r:id="rId3586" xr:uid="{35D8D9F7-1CF7-43DE-92FF-5C7174664918}"/>
    <hyperlink ref="AD1275" r:id="rId3587" xr:uid="{E68F9258-9BD3-402F-A73E-42DF787710AD}"/>
    <hyperlink ref="AE1275" r:id="rId3588" xr:uid="{2FEC60F4-0706-4092-9526-637C1804618B}"/>
    <hyperlink ref="AC1276" r:id="rId3589" xr:uid="{AB7BFAFF-E3F6-4748-A539-0704EB987422}"/>
    <hyperlink ref="AD1276" r:id="rId3590" xr:uid="{D4C83300-2E34-40A7-ACBC-E1AA417E010B}"/>
    <hyperlink ref="AE1276" r:id="rId3591" xr:uid="{0F87928B-3316-4ECC-8258-160DA2B6F517}"/>
    <hyperlink ref="AF1276" r:id="rId3592" xr:uid="{F1F9F226-D540-433A-982B-25F89756B8F3}"/>
    <hyperlink ref="AC1277" r:id="rId3593" xr:uid="{71A8D6C2-D6A3-40DC-BBC7-5CCFFB85A685}"/>
    <hyperlink ref="AC1278" r:id="rId3594" xr:uid="{E7C2448B-4CD5-4211-87AA-0F2F05C42B5B}"/>
    <hyperlink ref="AD1278" r:id="rId3595" xr:uid="{737DFB0A-F079-4FAE-80E3-F9791B57BDCA}"/>
    <hyperlink ref="AE1278" r:id="rId3596" xr:uid="{E4220393-4328-4A7B-92F3-2141A898CDC3}"/>
    <hyperlink ref="AF1278" r:id="rId3597" xr:uid="{242FC20C-12A1-410E-B5AE-E6E5A1E7AB02}"/>
    <hyperlink ref="AC1279" r:id="rId3598" xr:uid="{EF07ED38-2016-40A9-B799-B91D8DB93329}"/>
    <hyperlink ref="AD1279" r:id="rId3599" xr:uid="{114D45CD-B81B-4B05-9319-1F6C77800014}"/>
    <hyperlink ref="AE1279" r:id="rId3600" xr:uid="{8BB7E306-9FA2-4CE1-8F8E-CA4948A92794}"/>
    <hyperlink ref="AF1279" r:id="rId3601" xr:uid="{CC25A6E0-0563-4AC2-A446-710799024011}"/>
    <hyperlink ref="AC1280" r:id="rId3602" xr:uid="{AE0B527E-AA9C-419F-85A5-789AE079C6AA}"/>
    <hyperlink ref="AE1280" r:id="rId3603" xr:uid="{C10D46FE-6212-4BDE-BC50-9A4F369BB562}"/>
    <hyperlink ref="AF1280" r:id="rId3604" xr:uid="{A12C6960-34DC-4DAE-8FE2-CB7297DACA6F}"/>
    <hyperlink ref="AC1281" r:id="rId3605" xr:uid="{84EDCDDF-CCDB-48D7-8AFD-328002A78E5D}"/>
    <hyperlink ref="AD1281" r:id="rId3606" xr:uid="{904AEC09-9766-4409-A7F0-46B6199797E8}"/>
    <hyperlink ref="AE1281" r:id="rId3607" xr:uid="{BE34B79F-92D7-481B-866C-05864A12D783}"/>
    <hyperlink ref="AF1281" r:id="rId3608" xr:uid="{5CA2362C-2F5F-4EB5-805D-CB9CAF7E43AC}"/>
    <hyperlink ref="AC1283" r:id="rId3609" xr:uid="{4AC851A8-909F-4199-B19E-7EB4DD432C8E}"/>
    <hyperlink ref="AD1283" r:id="rId3610" xr:uid="{03046DB0-5C8C-4D41-9CF3-A0E304787197}"/>
    <hyperlink ref="AF1283" r:id="rId3611" xr:uid="{732E8C40-D91F-48AC-B2A7-8E733312DC93}"/>
    <hyperlink ref="AC1285" r:id="rId3612" xr:uid="{6E6656E4-97A2-4AAC-9A01-277FBB3524A1}"/>
    <hyperlink ref="AC1287" r:id="rId3613" location="/" xr:uid="{420196A0-8983-4544-A1EB-E050EB39B0F4}"/>
    <hyperlink ref="AD1287" r:id="rId3614" xr:uid="{E5F1F834-CE9C-4E5D-AB67-B560221AADAA}"/>
    <hyperlink ref="AC1288" r:id="rId3615" xr:uid="{24C418C9-6F8B-4B38-B13A-3E210F3A1D43}"/>
    <hyperlink ref="AD1288" r:id="rId3616" xr:uid="{E4622F6F-B429-43AD-B279-9B1ACCB5DF5A}"/>
    <hyperlink ref="AE1288" r:id="rId3617" xr:uid="{D835356E-E9A5-4266-A6F3-643D5C204E6D}"/>
    <hyperlink ref="AF1288" r:id="rId3618" xr:uid="{501C1AF6-2BD7-4D06-A40D-D0186CC4DF8E}"/>
    <hyperlink ref="AC1289" r:id="rId3619" xr:uid="{3572DEBC-B110-4836-90CE-5D9E760DD940}"/>
    <hyperlink ref="AD1289" r:id="rId3620" xr:uid="{6FE7EDFD-4156-45B3-98D3-CFD7CE38B02E}"/>
    <hyperlink ref="AE1289" r:id="rId3621" xr:uid="{ADDD13BC-78B1-4A39-9689-71470B6CBAC7}"/>
    <hyperlink ref="AF1289" r:id="rId3622" xr:uid="{E4FFE1C9-8BA6-438B-9F26-8336963C9888}"/>
    <hyperlink ref="AC1290" r:id="rId3623" xr:uid="{FF2A9AC1-4F65-497C-B968-C3633EC4FA3A}"/>
    <hyperlink ref="AE1290" r:id="rId3624" xr:uid="{17FA7214-7EF9-4C6D-9AF6-BCFDAE97C365}"/>
    <hyperlink ref="AF1290" r:id="rId3625" xr:uid="{2C5890A1-B201-497A-B9A2-14B3C68C5998}"/>
    <hyperlink ref="AC1291" r:id="rId3626" xr:uid="{A495CE9A-3181-4292-BA23-AF1E24C9A165}"/>
    <hyperlink ref="AD1291" r:id="rId3627" xr:uid="{EAB0B7AF-0329-4AFC-891D-184F9BFEAB54}"/>
    <hyperlink ref="AE1291" r:id="rId3628" xr:uid="{189D398A-547C-49F2-954E-D03069DF2758}"/>
    <hyperlink ref="AC1292" r:id="rId3629" xr:uid="{E32C5B89-DC50-41B5-AD36-59576E440DE6}"/>
    <hyperlink ref="AD1292" r:id="rId3630" xr:uid="{9B6FCC3A-6F50-4F38-B64E-86D7B99EB4CB}"/>
    <hyperlink ref="AE1292" r:id="rId3631" xr:uid="{30A174E9-FCC1-4CD3-9440-4EC4D2C4D6EF}"/>
    <hyperlink ref="AF1292" r:id="rId3632" xr:uid="{AC772CF2-EEE2-4C5D-860C-D0087BB913EC}"/>
    <hyperlink ref="AC1293" r:id="rId3633" xr:uid="{962364E5-C21B-4A21-BFE7-DCA4C5881EF0}"/>
    <hyperlink ref="AD1293" r:id="rId3634" xr:uid="{EEDC7A49-F0E0-44A0-AC06-33674FF717D1}"/>
    <hyperlink ref="AE1293" r:id="rId3635" xr:uid="{F306272B-AF4D-40CC-BEB5-DED3F66235B9}"/>
    <hyperlink ref="AF1293" r:id="rId3636" xr:uid="{2537BC30-54D8-4F42-BA56-2FF31442DC0E}"/>
    <hyperlink ref="AC1296" r:id="rId3637" xr:uid="{8537CD4A-3D0E-435A-A3E0-9F0C5314A94E}"/>
    <hyperlink ref="AD1296" r:id="rId3638" xr:uid="{1B987204-7BE8-4D34-8496-3D23CB87071E}"/>
    <hyperlink ref="AE1296" r:id="rId3639" xr:uid="{AECB25C5-FE61-49C8-95ED-A8E3A49F5AE6}"/>
    <hyperlink ref="AF1296" r:id="rId3640" xr:uid="{6A5C66CD-5F27-48F3-9898-F8C1A199C93E}"/>
    <hyperlink ref="AC1297" r:id="rId3641" xr:uid="{DB17B35D-3CC4-4319-8D09-ACD96B1BB86B}"/>
    <hyperlink ref="AD1297" r:id="rId3642" xr:uid="{592051D4-270C-446A-845C-E5CEEA52C341}"/>
    <hyperlink ref="AF1297" r:id="rId3643" xr:uid="{AF9646E5-11DD-4E8B-AD3B-ED3A1BC564AC}"/>
    <hyperlink ref="AC1299" r:id="rId3644" xr:uid="{7732C8C1-6378-4153-A5D9-4330BB6D4BE3}"/>
    <hyperlink ref="AD1299" r:id="rId3645" xr:uid="{2F0CEE09-D505-49D6-80B3-7C008C637714}"/>
    <hyperlink ref="AE1299" r:id="rId3646" xr:uid="{A5A97A0D-1378-409B-98AD-FD7EF3FAF49D}"/>
    <hyperlink ref="AF1299" r:id="rId3647" xr:uid="{98C2AF5B-6621-4103-9DB8-BFF735677817}"/>
    <hyperlink ref="AC1301" r:id="rId3648" xr:uid="{2E2D3A37-17B9-43FB-A006-8B41CD5BD8A8}"/>
    <hyperlink ref="AD1301" r:id="rId3649" xr:uid="{28AFD570-204F-4EE2-9840-925D048A80EC}"/>
    <hyperlink ref="AE1301" r:id="rId3650" xr:uid="{08E3D1A5-7A7F-41EB-9D00-BAB35EF26403}"/>
    <hyperlink ref="AF1301" r:id="rId3651" xr:uid="{94F46A88-7D8F-49A8-A840-5C1675B7B823}"/>
    <hyperlink ref="AC1302" r:id="rId3652" xr:uid="{7350F2EB-2B67-4921-80B7-FE3CDD95FC33}"/>
    <hyperlink ref="AE1302" r:id="rId3653" xr:uid="{6CF95480-3BCA-467B-8E59-734CE37CA1F9}"/>
    <hyperlink ref="AF1302" r:id="rId3654" xr:uid="{BB187D64-F4E1-44AF-AA66-FD5CA3B305D3}"/>
    <hyperlink ref="AC1303" r:id="rId3655" xr:uid="{98D41BF1-81E9-4490-B276-85D2D38706A4}"/>
    <hyperlink ref="AD1303" r:id="rId3656" xr:uid="{EB94C38D-E526-4BBC-A271-42CF08A92FE0}"/>
    <hyperlink ref="AE1303" r:id="rId3657" xr:uid="{D4F2AD88-D361-48C6-AECE-68AAEDE7EB1A}"/>
    <hyperlink ref="AC1305" r:id="rId3658" xr:uid="{D46D0B65-A6E9-40F2-889C-2C9CC32313C2}"/>
    <hyperlink ref="AD1305" r:id="rId3659" xr:uid="{457D17A3-C662-45A8-8BB1-9B1A46CE25AC}"/>
    <hyperlink ref="AC1306" r:id="rId3660" xr:uid="{8F1267F3-7A1B-4400-9168-38DE4E29FEED}"/>
    <hyperlink ref="AD1306" r:id="rId3661" xr:uid="{8E72C286-0587-49FC-AB7C-140CADF465B5}"/>
    <hyperlink ref="AE1306" r:id="rId3662" xr:uid="{FCB6F666-6B1D-4939-AD94-515A80C9AB53}"/>
    <hyperlink ref="AF1306" r:id="rId3663" xr:uid="{7EFA0773-8DE7-4F73-9F1F-D2038581642E}"/>
    <hyperlink ref="AC1308" r:id="rId3664" xr:uid="{8F8CE0AB-B0F7-4C02-A503-540D38A9186E}"/>
    <hyperlink ref="AD1308" r:id="rId3665" xr:uid="{9BEE0B9F-BD0A-47DC-982F-9445AB31293C}"/>
    <hyperlink ref="AF1308" r:id="rId3666" xr:uid="{FB2FDCAA-5C8C-447D-81D5-B62665A1BA3C}"/>
    <hyperlink ref="AC1310" r:id="rId3667" xr:uid="{B8006353-0E0A-4FCD-BE30-30FF09B8C38E}"/>
    <hyperlink ref="AD1310" r:id="rId3668" xr:uid="{B88AAB44-CEC3-4512-910D-E990A8FFA048}"/>
    <hyperlink ref="AF1310" r:id="rId3669" xr:uid="{A57E54C0-5A6A-4340-9A15-73D0613AAA17}"/>
    <hyperlink ref="AC1311" r:id="rId3670" xr:uid="{CB67CAEB-F935-4D36-9BBF-0A043839F004}"/>
    <hyperlink ref="AD1311" r:id="rId3671" xr:uid="{A5A4780D-F131-4242-8DB3-E4A3FDCC6880}"/>
    <hyperlink ref="AE1311" r:id="rId3672" xr:uid="{62EC9ED6-703D-444D-8730-336E79093DFB}"/>
    <hyperlink ref="AF1311" r:id="rId3673" xr:uid="{237F3910-0FC7-4813-9BBC-7CDFB84E24BB}"/>
    <hyperlink ref="AC1312" r:id="rId3674" xr:uid="{44C0AF7D-9310-498E-B46A-DD20E60B7DEE}"/>
    <hyperlink ref="AD1312" r:id="rId3675" xr:uid="{2F5C4908-B56E-4A7A-A5CC-09453595A859}"/>
    <hyperlink ref="AE1312" r:id="rId3676" xr:uid="{BE97E455-919D-4CC9-A668-D52898D76815}"/>
    <hyperlink ref="AF1312" r:id="rId3677" xr:uid="{57AF34F9-BCC2-4203-9EF8-0C0E1E13666E}"/>
    <hyperlink ref="AC1313" r:id="rId3678" xr:uid="{6552E9C7-27D3-4ABC-A07D-DC9534B8A0D4}"/>
    <hyperlink ref="AD1313" r:id="rId3679" xr:uid="{C6CEA642-421B-4437-9EF7-781466BA458A}"/>
    <hyperlink ref="AE1313" r:id="rId3680" xr:uid="{1A966250-DF8C-491E-B874-715E7E846408}"/>
    <hyperlink ref="AF1313" r:id="rId3681" xr:uid="{C371A617-73C6-474A-8A11-61C3FDE74A73}"/>
    <hyperlink ref="AC1315" r:id="rId3682" xr:uid="{29C7D129-1FAB-4247-A424-1984E11120B4}"/>
    <hyperlink ref="AE1315" r:id="rId3683" xr:uid="{7098358D-B71C-4B1E-917F-7D322F4595FC}"/>
    <hyperlink ref="AF1315" r:id="rId3684" xr:uid="{A3DD659E-04C8-48B3-9088-516DBE274362}"/>
    <hyperlink ref="AC1316" r:id="rId3685" xr:uid="{A9E6098E-5765-402D-97A8-8B979E31560B}"/>
    <hyperlink ref="AF1316" r:id="rId3686" xr:uid="{CCE33029-38F1-4525-BB65-19196556FC36}"/>
    <hyperlink ref="AC1317" r:id="rId3687" xr:uid="{6D0A72DB-362F-4F2B-85E7-CB545EABB325}"/>
    <hyperlink ref="AD1317" r:id="rId3688" xr:uid="{7105B07F-EA7E-4124-A481-3682F656BFE3}"/>
    <hyperlink ref="AE1317" r:id="rId3689" xr:uid="{F3EF62F9-91FF-47CE-999F-E4F261A1D48F}"/>
    <hyperlink ref="AF1317" r:id="rId3690" xr:uid="{5A227721-0EFA-440D-9E49-265A2A5D1A43}"/>
    <hyperlink ref="AC1319" r:id="rId3691" xr:uid="{A0CFADB2-9087-4729-9398-E078B690DEA7}"/>
    <hyperlink ref="AE1319" r:id="rId3692" xr:uid="{A1DB7867-132B-4A99-9209-CDF298BCC1E3}"/>
    <hyperlink ref="AF1319" r:id="rId3693" xr:uid="{81CAD459-4AE2-4AAB-BB80-613512EBE966}"/>
    <hyperlink ref="AC1321" r:id="rId3694" xr:uid="{A7A64BDE-EC59-4250-819A-E4535A545E18}"/>
    <hyperlink ref="AE1321" r:id="rId3695" xr:uid="{94B69CB5-5C83-4E40-B00F-EFEBDB4E9DD2}"/>
    <hyperlink ref="AF1321" r:id="rId3696" xr:uid="{1054B961-5B99-4EB5-BD42-A39BAF9D2FA6}"/>
    <hyperlink ref="AC1324" r:id="rId3697" xr:uid="{277A8831-936D-4577-AC7D-B679F30100CC}"/>
    <hyperlink ref="AD1324" r:id="rId3698" xr:uid="{6B7E16EE-F350-4C37-B83A-ECB478760D68}"/>
    <hyperlink ref="AE1324" r:id="rId3699" xr:uid="{1200C0CC-654B-432B-AAEE-6A55CCCC18C5}"/>
    <hyperlink ref="AF1324" r:id="rId3700" xr:uid="{551ED268-E258-4A78-9E1A-C62148308D2A}"/>
    <hyperlink ref="AC1325" r:id="rId3701" xr:uid="{2BF564A7-9F70-4C88-97CA-B82F3E14A074}"/>
    <hyperlink ref="AD1325" r:id="rId3702" xr:uid="{121651BA-09ED-4CC6-A05A-74ED116561BC}"/>
    <hyperlink ref="AE1325" r:id="rId3703" xr:uid="{C57F9A39-0937-42E1-B26D-2B8F83A45C7C}"/>
    <hyperlink ref="AF1325" r:id="rId3704" xr:uid="{37F45BDD-9B98-41BB-A1CE-93F8FAC02B74}"/>
    <hyperlink ref="AC1327" r:id="rId3705" xr:uid="{F7AF14B3-8E20-4149-91BA-FCF898197EF0}"/>
    <hyperlink ref="AD1327" r:id="rId3706" xr:uid="{D2B79196-9567-4A40-88B8-9D0ACB61D92E}"/>
    <hyperlink ref="AE1327" r:id="rId3707" xr:uid="{754B04A4-71A8-473A-8557-F1225282D7F7}"/>
    <hyperlink ref="AF1327" r:id="rId3708" xr:uid="{2F5C4960-D56B-463B-A6BD-295DB85CD41F}"/>
    <hyperlink ref="AC1328" r:id="rId3709" xr:uid="{EABE0753-07D5-42BD-AF54-2C008BE8F8AE}"/>
    <hyperlink ref="AD1328" r:id="rId3710" xr:uid="{89AE379B-EB31-4B53-919C-56C8F313DA62}"/>
    <hyperlink ref="AE1328" r:id="rId3711" xr:uid="{43B2B43D-B1C4-40D0-B489-C8AADA9F86FB}"/>
    <hyperlink ref="AF1328" r:id="rId3712" xr:uid="{40628B47-C212-4C34-808A-2E82B406EAAF}"/>
    <hyperlink ref="AC1329" r:id="rId3713" xr:uid="{F25E2C59-4554-4C68-B46E-55C8ACF5205A}"/>
    <hyperlink ref="AD1329" r:id="rId3714" xr:uid="{B3969AC8-441F-4E82-A3C5-331BC5353F64}"/>
    <hyperlink ref="AE1329" r:id="rId3715" xr:uid="{D2DA4B9C-4D74-4210-95CB-DAF008A53102}"/>
    <hyperlink ref="AF1329" r:id="rId3716" xr:uid="{67BAFAD0-B593-4D87-88F2-BE19D4F207EB}"/>
    <hyperlink ref="AC1331" r:id="rId3717" xr:uid="{E2251CF1-B852-4D49-BC09-6B0C62A2B22A}"/>
    <hyperlink ref="AD1331" r:id="rId3718" xr:uid="{83D43C7B-81DD-489D-92A6-3BCB57C0BD08}"/>
    <hyperlink ref="AF1331" r:id="rId3719" xr:uid="{9C4EC45E-844A-426D-9486-F51D4C3FBFBD}"/>
    <hyperlink ref="AC1332" r:id="rId3720" xr:uid="{8D1DA1F8-96AB-4C70-8CC1-3C392A8F2FA7}"/>
    <hyperlink ref="AD1332" r:id="rId3721" xr:uid="{54B0E7D3-9013-4DAC-A76E-365C65BED6EC}"/>
    <hyperlink ref="AE1332" r:id="rId3722" xr:uid="{46DB5356-9DFA-4A79-8AB9-127E2C9FFEC8}"/>
    <hyperlink ref="AF1332" r:id="rId3723" xr:uid="{B8EDA708-4084-4383-B482-7B03A1789220}"/>
    <hyperlink ref="AC1333" r:id="rId3724" xr:uid="{F0F21A60-86EE-4269-98EF-F9158AE2EDEE}"/>
    <hyperlink ref="AE1333" r:id="rId3725" xr:uid="{D338EE2C-1513-4C24-A118-CC061C395D3B}"/>
    <hyperlink ref="AF1333" r:id="rId3726" xr:uid="{479290F2-75F9-4A85-91BF-0EB80495313D}"/>
    <hyperlink ref="AC1334" r:id="rId3727" xr:uid="{2C224775-20C9-43EE-9A4A-BF947076E5C2}"/>
    <hyperlink ref="AE1334" r:id="rId3728" xr:uid="{78DFCFAF-FEB8-4885-B94A-86B7A7B6E6EE}"/>
    <hyperlink ref="AC1335" r:id="rId3729" xr:uid="{A5A9459C-42CE-493D-99FA-AC9D25EED452}"/>
    <hyperlink ref="AD1335" r:id="rId3730" xr:uid="{C07BE3BD-2F70-4FED-B8DF-1DFBE855F0DA}"/>
    <hyperlink ref="AE1335" r:id="rId3731" xr:uid="{C7E779C2-CB05-47B6-9BE1-0BB4FDA47F71}"/>
    <hyperlink ref="AF1335" r:id="rId3732" xr:uid="{961B8B6D-F91B-4C48-A6FA-4D71D9E3FD69}"/>
    <hyperlink ref="AC1336" r:id="rId3733" xr:uid="{E80D628D-77B5-4BCD-B418-F7BEF775A06A}"/>
    <hyperlink ref="AD1336" r:id="rId3734" xr:uid="{AED904A1-3FEC-49BC-8687-BDE4F30E7F54}"/>
    <hyperlink ref="AE1336" r:id="rId3735" xr:uid="{FCB8CBE3-BEFC-4D13-99E2-C710FBB2991F}"/>
    <hyperlink ref="AF1336" r:id="rId3736" xr:uid="{A34EC9D3-7023-45AC-B2E3-2D06DDC686B5}"/>
    <hyperlink ref="AC1337" r:id="rId3737" xr:uid="{46FFCF62-7C14-496F-B8DF-D40C365BDA8D}"/>
    <hyperlink ref="AD1337" r:id="rId3738" xr:uid="{4E3F60D9-8913-4D88-B2BE-38FFECBA4F72}"/>
    <hyperlink ref="AF1337" r:id="rId3739" xr:uid="{ED36988B-8DFC-4DAC-A8FD-3F25246C7DD9}"/>
    <hyperlink ref="AC1338" r:id="rId3740" xr:uid="{54328D89-AE0B-4DE1-AE40-22442903D254}"/>
    <hyperlink ref="AD1338" r:id="rId3741" xr:uid="{F19AF498-777D-4A42-875E-F81745476C44}"/>
    <hyperlink ref="AE1338" r:id="rId3742" xr:uid="{AE0655ED-B484-4951-805F-2194A7CCA4EE}"/>
    <hyperlink ref="AF1338" r:id="rId3743" xr:uid="{E6446306-5378-4D31-9761-66EAC7536244}"/>
    <hyperlink ref="AC1341" r:id="rId3744" xr:uid="{5D354C25-23E1-4265-9AD0-0D8227263701}"/>
    <hyperlink ref="AE1341" r:id="rId3745" xr:uid="{326CEF8D-02F4-4092-92C1-9799BC5F6D70}"/>
    <hyperlink ref="AF1341" r:id="rId3746" xr:uid="{08A2C149-18A6-443A-9CEF-8E4DEEDF23A6}"/>
    <hyperlink ref="AC1342" r:id="rId3747" xr:uid="{45C60DB9-D8A2-42FC-97CD-5690872DD1A1}"/>
    <hyperlink ref="AD1342" r:id="rId3748" xr:uid="{85D591E0-5CEA-4F76-B239-15DEDA8F7CA5}"/>
    <hyperlink ref="AE1342" r:id="rId3749" xr:uid="{88F540A4-E185-404E-BC64-BAAE8802CE70}"/>
    <hyperlink ref="AF1342" r:id="rId3750" xr:uid="{E211FEB8-5F89-4CA1-A05E-43EFA2291DE5}"/>
    <hyperlink ref="AC1343" r:id="rId3751" xr:uid="{4BCE317D-1784-47B0-A56E-76D0CBD3BF34}"/>
    <hyperlink ref="AD1343" r:id="rId3752" xr:uid="{797AAC3C-AA18-45F4-9D50-F1504F235AD4}"/>
    <hyperlink ref="AE1343" r:id="rId3753" xr:uid="{5373E575-3377-46F8-8AC8-61DEC7D5A70A}"/>
    <hyperlink ref="AF1343" r:id="rId3754" xr:uid="{19DDCEB2-0363-45D5-9070-B57FEE186CFF}"/>
    <hyperlink ref="AC1344" r:id="rId3755" xr:uid="{94C31A20-4E19-4DB2-A232-2F135E38489A}"/>
    <hyperlink ref="AF1344" r:id="rId3756" xr:uid="{942829B7-7C8E-463F-9F4B-E30904BC0AD0}"/>
    <hyperlink ref="AC1346" r:id="rId3757" xr:uid="{816D3AD0-ECB3-4AB9-BFB5-078EC1C1451D}"/>
    <hyperlink ref="AD1346" r:id="rId3758" xr:uid="{FAD2122D-7A1F-4380-8871-3933E101B969}"/>
    <hyperlink ref="AE1346" r:id="rId3759" xr:uid="{47DD6B76-52F6-4876-ADDC-95C7B2E903C4}"/>
    <hyperlink ref="AF1346" r:id="rId3760" xr:uid="{B4C1E470-309B-4CB5-A5CD-782CD60BEBE5}"/>
    <hyperlink ref="AC1347" r:id="rId3761" xr:uid="{CA969EB3-2D9D-4C49-99D3-6DE6C41AFF39}"/>
    <hyperlink ref="AD1347" r:id="rId3762" xr:uid="{A22AC0A1-2921-4F8D-8D52-7720128E08CE}"/>
    <hyperlink ref="AE1347" r:id="rId3763" xr:uid="{666731D7-060B-4308-962A-5E7C6B80595E}"/>
    <hyperlink ref="AC1349" r:id="rId3764" xr:uid="{09627E3B-108A-4B0C-ACF4-09E16F327903}"/>
    <hyperlink ref="AD1349" r:id="rId3765" xr:uid="{7D78E6E5-C06F-4818-91A3-B8F1B83A78F5}"/>
    <hyperlink ref="AE1349" r:id="rId3766" xr:uid="{43E0988A-B9D2-47DB-B520-DFF0B80B2EBB}"/>
    <hyperlink ref="AF1349" r:id="rId3767" xr:uid="{68442E58-E6A7-4B64-B444-A8315EE58381}"/>
    <hyperlink ref="AC1350" r:id="rId3768" xr:uid="{1B82AA44-D3B4-4B46-8282-32183E36BFC3}"/>
    <hyperlink ref="AD1350" r:id="rId3769" xr:uid="{95C71913-2846-40CC-80C5-860EB4ADFF95}"/>
    <hyperlink ref="AE1350" r:id="rId3770" xr:uid="{2C4125D1-63CA-49B2-ADB6-9C0F8A23F26E}"/>
    <hyperlink ref="AF1350" r:id="rId3771" xr:uid="{CFB60AB5-8FE7-4942-B3A3-8976424F10A3}"/>
    <hyperlink ref="AC1352" r:id="rId3772" xr:uid="{AAECCFCF-DCB4-4316-BD39-43A530AD0DCA}"/>
    <hyperlink ref="AD1352" r:id="rId3773" xr:uid="{E8CC55D1-08D2-499B-A294-2555924BE4C6}"/>
    <hyperlink ref="AF1352" r:id="rId3774" xr:uid="{89F5D322-1BAC-446B-ACE9-45883E9FF740}"/>
    <hyperlink ref="AC1353" r:id="rId3775" xr:uid="{622B55B2-864E-4917-AB4B-3CCF0897FE57}"/>
    <hyperlink ref="AD1353" r:id="rId3776" xr:uid="{7E9DACBA-8F19-4B01-8F12-E01F90AD2D0F}"/>
    <hyperlink ref="AE1353" r:id="rId3777" xr:uid="{218AEDB9-C276-492A-B05E-69AC509CE321}"/>
    <hyperlink ref="AF1353" r:id="rId3778" xr:uid="{BEEF6B24-054E-44C4-AA13-A02E1F7FEE99}"/>
    <hyperlink ref="AC1354" r:id="rId3779" xr:uid="{9F9D1FA3-B65B-452D-B03C-862E0FF05948}"/>
    <hyperlink ref="AD1354" r:id="rId3780" xr:uid="{733CCD49-4D06-4BD8-81EB-DFA984154484}"/>
    <hyperlink ref="AE1354" r:id="rId3781" xr:uid="{ADFE6BD7-1D95-43D6-94A0-70AF1684AFA1}"/>
    <hyperlink ref="AF1354" r:id="rId3782" xr:uid="{11D0A524-2E94-428F-9A94-891DAF5B7640}"/>
    <hyperlink ref="AC1355" r:id="rId3783" xr:uid="{FDFF430C-4122-4DA7-8753-9991BCE1393D}"/>
    <hyperlink ref="AD1355" r:id="rId3784" xr:uid="{020F3E5A-E0ED-42F7-87FC-1FFF1CFD4288}"/>
    <hyperlink ref="AE1355" r:id="rId3785" xr:uid="{17582AB7-80A8-41BC-8B81-DB07F3F496F8}"/>
    <hyperlink ref="AF1355" r:id="rId3786" xr:uid="{C2BFC20D-9449-49F4-8853-EA9BE0A106FE}"/>
    <hyperlink ref="AC1356" r:id="rId3787" xr:uid="{9EEDBB9F-882E-4DBF-BFF0-76F95E8292F9}"/>
    <hyperlink ref="AD1356" r:id="rId3788" xr:uid="{1EFFD136-DE2D-4B7E-8DB6-EF2DCD13369F}"/>
    <hyperlink ref="AE1356" r:id="rId3789" xr:uid="{1729667E-DFAD-4506-B00F-69EC8FA8CA75}"/>
    <hyperlink ref="AF1356" r:id="rId3790" xr:uid="{6A53189D-24DB-42B2-87CA-F8B0D797366B}"/>
    <hyperlink ref="AC1358" r:id="rId3791" xr:uid="{8AE4A691-6831-461C-BDA0-7C8F76EBFE74}"/>
    <hyperlink ref="AD1358" r:id="rId3792" xr:uid="{9D556EE6-17E2-4082-AB18-94C4741B1003}"/>
    <hyperlink ref="AF1358" r:id="rId3793" xr:uid="{2A5164D3-1391-4957-AA25-6545158D20CB}"/>
    <hyperlink ref="AC1359" r:id="rId3794" xr:uid="{2F21071E-D14F-4E80-A883-5DEDA4489638}"/>
    <hyperlink ref="AD1359" r:id="rId3795" xr:uid="{7BCBC847-B4ED-4DA7-AEE9-2DCEEB02D18B}"/>
    <hyperlink ref="AC1360" r:id="rId3796" xr:uid="{C71A68E8-09F1-41D5-836F-852BF207371F}"/>
    <hyperlink ref="AD1360" r:id="rId3797" xr:uid="{38943B3C-8AA6-4BDD-B511-315291BEF938}"/>
    <hyperlink ref="AE1360" r:id="rId3798" xr:uid="{E6C78C00-8B84-4462-AAFC-06BA58C6080C}"/>
    <hyperlink ref="AC1361" r:id="rId3799" xr:uid="{11008D78-C0B5-42FB-BAAF-F3766B283019}"/>
    <hyperlink ref="AD1361" r:id="rId3800" xr:uid="{1B93CFC3-B04B-4BB6-9F68-A667AB1C234C}"/>
    <hyperlink ref="AE1361" r:id="rId3801" xr:uid="{04942619-FA3E-4222-AB78-ABA321DB525A}"/>
    <hyperlink ref="AC1363" r:id="rId3802" xr:uid="{CE914B56-FC85-48DF-9203-F56CB81F6C76}"/>
    <hyperlink ref="AC1364" r:id="rId3803" xr:uid="{09B6C681-4BD3-44B2-88D0-EEDCE55A992E}"/>
    <hyperlink ref="AD1364" r:id="rId3804" xr:uid="{8A98CA01-56C4-4B96-B6FA-6E8997AC30BB}"/>
    <hyperlink ref="AE1364" r:id="rId3805" xr:uid="{C5347986-809A-4684-B6F1-FEA004E03333}"/>
    <hyperlink ref="AF1364" r:id="rId3806" xr:uid="{A29527E0-D168-4FFE-9698-5241216C10EF}"/>
    <hyperlink ref="AC1365" r:id="rId3807" xr:uid="{B416294D-8BEF-42AA-BAC2-A3BB83035425}"/>
    <hyperlink ref="AD1365" r:id="rId3808" xr:uid="{38D0BDA5-60FD-4517-BB1C-00CD968CEBF4}"/>
    <hyperlink ref="AF1365" r:id="rId3809" xr:uid="{65FDCAE2-06AD-4E4E-A206-A5DA76DD31FD}"/>
    <hyperlink ref="AC1367" r:id="rId3810" xr:uid="{729D4E02-95EC-473E-A10D-837E68AA2F55}"/>
    <hyperlink ref="AD1367" r:id="rId3811" xr:uid="{7D9ACBD1-1932-4628-A025-86F1EC036140}"/>
    <hyperlink ref="AC1368" r:id="rId3812" xr:uid="{937CF0CE-8003-411F-A9DC-CD718CAF369C}"/>
    <hyperlink ref="AD1368" r:id="rId3813" xr:uid="{BF05481A-816E-4CE1-A2F6-24ECD0A31AC5}"/>
    <hyperlink ref="AF1368" r:id="rId3814" xr:uid="{DDD980B7-DE08-4813-B18A-B42D271BCE34}"/>
    <hyperlink ref="AC1369" r:id="rId3815" xr:uid="{B93858C4-7D73-4478-81FF-713186992BAE}"/>
    <hyperlink ref="AD1369" r:id="rId3816" xr:uid="{2179475C-59D1-4823-9BCB-87B903A43759}"/>
    <hyperlink ref="AF1369" r:id="rId3817" xr:uid="{E085548F-5ED9-4AE9-B925-3023E3A0D03D}"/>
    <hyperlink ref="AC1370" r:id="rId3818" xr:uid="{36E66DC0-968F-4E44-A3F5-1B37F8655F17}"/>
    <hyperlink ref="AD1370" r:id="rId3819" xr:uid="{3ED97735-4838-4BE7-93CD-ACAE1DE01956}"/>
    <hyperlink ref="AE1370" r:id="rId3820" xr:uid="{A3357659-7CC2-4160-A6DD-44736A66EB4E}"/>
    <hyperlink ref="AF1370" r:id="rId3821" xr:uid="{34B546F4-B0F3-461A-9493-258F1E4CE8F0}"/>
    <hyperlink ref="AC1371" r:id="rId3822" xr:uid="{24F1BD2C-26A1-4193-BBE3-44268C3935EF}"/>
    <hyperlink ref="AD1371" r:id="rId3823" xr:uid="{27135464-7B79-43C2-9A7F-FBD2345933B5}"/>
    <hyperlink ref="AE1371" r:id="rId3824" xr:uid="{2C99BD3A-896B-460B-A7E5-7113F5D64F37}"/>
    <hyperlink ref="AF1371" r:id="rId3825" xr:uid="{A6C9ACAC-B501-40E6-9A84-59599AD00C40}"/>
    <hyperlink ref="AC1372" r:id="rId3826" xr:uid="{322C69AF-36F5-420B-BAC4-D8496D58121C}"/>
    <hyperlink ref="AD1372" r:id="rId3827" xr:uid="{FEE9C956-423D-4690-94D1-22081F02AC62}"/>
    <hyperlink ref="AE1372" r:id="rId3828" xr:uid="{27FDD251-2813-49BE-954D-2ED8AEE63FD4}"/>
    <hyperlink ref="AF1372" r:id="rId3829" xr:uid="{2938F990-93A7-4407-8F33-22200E1CD79E}"/>
    <hyperlink ref="AC1374" r:id="rId3830" xr:uid="{4E7827D0-CF78-4381-8773-408A85864E76}"/>
    <hyperlink ref="AD1374" r:id="rId3831" xr:uid="{55A2036F-F1A8-451C-8C4D-09D606240A5C}"/>
    <hyperlink ref="AE1374" r:id="rId3832" xr:uid="{8D24813C-1054-4072-B7A9-B785C8744ED6}"/>
    <hyperlink ref="AF1374" r:id="rId3833" xr:uid="{ACF387A6-3290-48D7-BA33-E4FFBBFEEC95}"/>
    <hyperlink ref="AC1375" r:id="rId3834" xr:uid="{F644E81A-BE73-4C64-8058-78D48E219ED1}"/>
    <hyperlink ref="AD1375" r:id="rId3835" xr:uid="{AC872721-FC93-4324-AF88-D10895EC8F74}"/>
    <hyperlink ref="AE1375" r:id="rId3836" xr:uid="{C3B7A459-9F45-4887-BAC3-8291EBFAED4D}"/>
    <hyperlink ref="AF1375" r:id="rId3837" xr:uid="{549C0CAD-C204-411D-8184-443DEA6B79C0}"/>
    <hyperlink ref="AC1376" r:id="rId3838" xr:uid="{B93D9FF0-B14C-4D32-BDEF-8255D2730B80}"/>
    <hyperlink ref="AD1376" r:id="rId3839" xr:uid="{F72B2D64-EAA9-4818-9B74-BF341E922763}"/>
    <hyperlink ref="AE1376" r:id="rId3840" xr:uid="{D35CD51C-C386-49FF-B9D9-3F6AD9316A12}"/>
    <hyperlink ref="AF1376" r:id="rId3841" xr:uid="{F8B527C3-E0FB-472E-8926-4D2AE8BAD764}"/>
    <hyperlink ref="AC1377" r:id="rId3842" xr:uid="{46C88D85-C390-4CC1-8AEE-510DC1724AD5}"/>
    <hyperlink ref="AD1377" r:id="rId3843" xr:uid="{52DDB9AA-C1D7-46CB-8332-9AED81B671FD}"/>
    <hyperlink ref="AE1377" r:id="rId3844" xr:uid="{D2BA600B-D15F-478B-ADA2-D57BE2FCD6BB}"/>
    <hyperlink ref="AF1377" r:id="rId3845" xr:uid="{95B52C63-C462-43C4-9C64-FAD508A23DD9}"/>
    <hyperlink ref="AC1378" r:id="rId3846" xr:uid="{02A3D53E-7EF6-40FD-8E26-47D5E50710A1}"/>
    <hyperlink ref="AD1378" r:id="rId3847" xr:uid="{F2B3BC51-92DB-46C6-9807-A7EFDBF6D1C3}"/>
    <hyperlink ref="AE1378" r:id="rId3848" xr:uid="{6271B9B2-A87B-4DBF-85B3-D650B406A050}"/>
    <hyperlink ref="AC1379" r:id="rId3849" xr:uid="{C46DE6CA-D570-4BAA-A219-AAC8CD046A4A}"/>
    <hyperlink ref="AD1379" r:id="rId3850" xr:uid="{84F93380-4A77-4513-9F42-12913CDFACE9}"/>
    <hyperlink ref="AE1379" r:id="rId3851" xr:uid="{4D721081-FABC-4CFA-BD53-45AF6ABB0045}"/>
    <hyperlink ref="AF1379" r:id="rId3852" xr:uid="{A396DD07-D1FC-42DC-89FF-1EF129A79770}"/>
    <hyperlink ref="AC1380" r:id="rId3853" xr:uid="{D2CBF738-4421-4B78-A965-28BDA315D26D}"/>
    <hyperlink ref="AD1380" r:id="rId3854" xr:uid="{F482D552-0FA9-406C-A454-0F047F7B2AF5}"/>
    <hyperlink ref="AE1380" r:id="rId3855" xr:uid="{4D5E34DE-433E-43C0-91C6-DF6AF4F7CAFD}"/>
    <hyperlink ref="AF1380" r:id="rId3856" xr:uid="{049816D0-E7FD-47F4-BF81-32E8DE11BC57}"/>
    <hyperlink ref="AC1381" r:id="rId3857" xr:uid="{409758BD-4E28-4EFE-B910-BF00680D4D30}"/>
    <hyperlink ref="AD1381" r:id="rId3858" xr:uid="{02BC38AA-1629-4DBD-ADB2-5F43F842CED1}"/>
    <hyperlink ref="AE1381" r:id="rId3859" xr:uid="{8118701C-AF70-4190-85B1-711F42D7C70F}"/>
    <hyperlink ref="AF1381" r:id="rId3860" xr:uid="{5638AF55-8476-46C6-A2C6-F99081564DF7}"/>
    <hyperlink ref="AC1382" r:id="rId3861" xr:uid="{82CDE94D-F6B3-4883-830C-CF59E4F92C45}"/>
    <hyperlink ref="AD1382" r:id="rId3862" xr:uid="{5E3EB5C7-0F89-4ECC-9E19-264E94766D61}"/>
    <hyperlink ref="AE1382" r:id="rId3863" xr:uid="{F875D764-006E-4FBF-9CA9-ECB16D992753}"/>
    <hyperlink ref="AF1382" r:id="rId3864" xr:uid="{7879A9F8-BAD0-409D-835E-4E3E6FF1AA8D}"/>
    <hyperlink ref="AC1383" r:id="rId3865" xr:uid="{B84E171D-DA6C-4F19-BD86-AD72D751320C}"/>
    <hyperlink ref="AD1383" r:id="rId3866" xr:uid="{2A028544-B29D-4FF9-9C90-41F7D9F0C5A9}"/>
    <hyperlink ref="AE1383" r:id="rId3867" xr:uid="{CB264CFF-5DBA-40BB-B571-6440638FD0D1}"/>
    <hyperlink ref="AC1384" r:id="rId3868" xr:uid="{A543B3F4-329F-484F-B0B6-1A692C12C5F4}"/>
    <hyperlink ref="AD1384" r:id="rId3869" xr:uid="{E6E16C25-F975-4AC9-A41B-1C2F00D5A7E7}"/>
    <hyperlink ref="AE1384" r:id="rId3870" xr:uid="{6760A2CD-99A7-4147-8A57-9D20032AD3CF}"/>
    <hyperlink ref="AF1384" r:id="rId3871" xr:uid="{C7D4A342-213D-4F3B-9592-7566A73C01F4}"/>
    <hyperlink ref="AC1385" r:id="rId3872" xr:uid="{BAE877F7-81F5-4BF2-8A9A-9C290295E33B}"/>
    <hyperlink ref="AE1385" r:id="rId3873" xr:uid="{1A15EBEC-15EB-4481-8B9C-2B49D2825C6D}"/>
    <hyperlink ref="AF1385" r:id="rId3874" xr:uid="{518EB30D-EAB9-4633-B9CF-0948535D528D}"/>
    <hyperlink ref="AC1386" r:id="rId3875" xr:uid="{A8FE4963-1043-4317-BDE4-AEE4E57483E4}"/>
    <hyperlink ref="AD1386" r:id="rId3876" xr:uid="{216EAE33-30D1-4AD6-811A-EEB1A47B4DDA}"/>
    <hyperlink ref="AF1386" r:id="rId3877" xr:uid="{E37E389A-DC09-4C05-B51D-57FAD974F7FB}"/>
    <hyperlink ref="AC1387" r:id="rId3878" xr:uid="{9480BC10-6542-45DA-80BC-6BCC938D766E}"/>
    <hyperlink ref="AE1387" r:id="rId3879" xr:uid="{6B143B28-A6CF-490C-9363-022305D4F54F}"/>
    <hyperlink ref="AC1388" r:id="rId3880" xr:uid="{BD77E241-B706-4E93-BE77-5E48CEDCD4DB}"/>
    <hyperlink ref="AD1388" r:id="rId3881" xr:uid="{DFB6A858-4D5A-4CCC-BC6E-E92A10CB3FA4}"/>
    <hyperlink ref="AE1388" r:id="rId3882" xr:uid="{F4ED9414-625A-452F-B5F2-8DA082E35EA3}"/>
    <hyperlink ref="AC1389" r:id="rId3883" xr:uid="{F7DC8943-2143-432E-BD84-6D080916B67E}"/>
    <hyperlink ref="AD1389" r:id="rId3884" xr:uid="{4017BEC2-CB5E-4004-9469-236436DE2EFB}"/>
    <hyperlink ref="AC1392" r:id="rId3885" xr:uid="{38D95CD1-3AD1-472D-BEEE-8181918C6257}"/>
    <hyperlink ref="AD1392" r:id="rId3886" xr:uid="{ADE94006-E36F-419A-8FDB-15505AE630BB}"/>
    <hyperlink ref="AE1392" r:id="rId3887" xr:uid="{37929356-9B0B-4B02-A0B1-E058B8FBEC14}"/>
    <hyperlink ref="AC1393" r:id="rId3888" xr:uid="{CC133362-D752-41F4-BC4D-552781F2A93A}"/>
    <hyperlink ref="AC1394" r:id="rId3889" xr:uid="{23D651CC-5417-4F0F-84AA-B114DDF0787E}"/>
    <hyperlink ref="AD1394" r:id="rId3890" xr:uid="{B7152BE9-ED2F-41BD-BF46-6E4081415674}"/>
    <hyperlink ref="AE1394" r:id="rId3891" xr:uid="{97662721-0EE3-46FE-9CD1-FF8104CD6AC4}"/>
    <hyperlink ref="AF1394" r:id="rId3892" xr:uid="{646D8B13-DF83-487E-B26A-CA4DCC9A3798}"/>
    <hyperlink ref="AC1395" r:id="rId3893" xr:uid="{A5AC16C1-5957-4098-ACC6-3F7146962B64}"/>
    <hyperlink ref="AE1395" r:id="rId3894" xr:uid="{2BFA7DB8-6760-4380-8231-315EE065C49B}"/>
    <hyperlink ref="AF1395" r:id="rId3895" xr:uid="{DE0D0000-5446-4D61-AC9C-93F0A752B627}"/>
    <hyperlink ref="AC1396" r:id="rId3896" xr:uid="{ADECD5A4-C9C0-46A9-A511-E98E3956C099}"/>
    <hyperlink ref="AD1396" r:id="rId3897" xr:uid="{156C40C7-A20B-4972-89C9-6BC314E8DEED}"/>
    <hyperlink ref="AE1396" r:id="rId3898" xr:uid="{F7211BCB-3930-41E7-BE26-A1541BEF384B}"/>
    <hyperlink ref="AF1396" r:id="rId3899" xr:uid="{516EFE5E-88DE-4A87-8ADF-09F0B23CAE1D}"/>
    <hyperlink ref="AC1397" r:id="rId3900" xr:uid="{166619D4-3B36-489B-B30C-769276FB7ACB}"/>
    <hyperlink ref="AD1397" r:id="rId3901" xr:uid="{4FEF249F-A1C9-49D5-9DFB-C132C8489810}"/>
    <hyperlink ref="AE1397" r:id="rId3902" xr:uid="{7219633C-6FA9-4211-98D3-CD494F1A2BBF}"/>
    <hyperlink ref="AF1397" r:id="rId3903" xr:uid="{9C8CCFAF-4B4B-4A36-A2C6-DDDC4F8B895F}"/>
    <hyperlink ref="AC1398" r:id="rId3904" xr:uid="{8A69A2FC-036F-43B6-9BF7-A658E90BDCF8}"/>
    <hyperlink ref="AE1398" r:id="rId3905" xr:uid="{02FDF7A7-4BB0-4F88-AC54-3E9B210C1574}"/>
    <hyperlink ref="AF1398" r:id="rId3906" xr:uid="{752DC7B1-C464-4C28-9B88-784B374B9B2D}"/>
    <hyperlink ref="AC1399" r:id="rId3907" xr:uid="{F9474114-BC3B-4EC6-9203-679F6E66083B}"/>
    <hyperlink ref="AD1399" r:id="rId3908" xr:uid="{07E990F1-5A5E-4385-A025-FC6A49CF93B1}"/>
    <hyperlink ref="AC1400" r:id="rId3909" xr:uid="{006B3563-85A2-4FA6-9703-DE8F8BB42A78}"/>
    <hyperlink ref="AD1400" r:id="rId3910" xr:uid="{BE810389-3111-4758-9FCE-CD56DD5D24FB}"/>
    <hyperlink ref="AE1400" r:id="rId3911" xr:uid="{72548E24-31A8-4ECF-965D-0B33B1D03A38}"/>
    <hyperlink ref="AF1400" r:id="rId3912" xr:uid="{064ECE98-1B4F-443D-96CB-808ECEA3F8F8}"/>
    <hyperlink ref="AC1402" r:id="rId3913" xr:uid="{8A106EEE-57C6-4B40-8388-4EE765B48F29}"/>
    <hyperlink ref="AD1402" r:id="rId3914" xr:uid="{82A73910-03C9-4504-BCF8-CA4D23922AEE}"/>
    <hyperlink ref="AE1402" r:id="rId3915" xr:uid="{F72DE733-9601-456A-AAA2-90B315771400}"/>
    <hyperlink ref="AF1402" r:id="rId3916" xr:uid="{93DB810B-8E3A-4A16-AAB3-1D4A9A555637}"/>
    <hyperlink ref="AC1403" r:id="rId3917" xr:uid="{B18A3534-DAD3-49D9-A76E-96ED94B949D4}"/>
    <hyperlink ref="AD1403" r:id="rId3918" xr:uid="{8EA07269-04AB-4CAA-9423-30E5925D033C}"/>
    <hyperlink ref="AE1403" r:id="rId3919" xr:uid="{7482FFFC-77F9-4B5E-9D61-87CA0A6F76A4}"/>
    <hyperlink ref="AF1403" r:id="rId3920" xr:uid="{1E7AF69B-66F9-420B-AE18-DD39B396FC32}"/>
    <hyperlink ref="AC1404" r:id="rId3921" xr:uid="{65FFD509-9E54-48DF-A43D-6790FC724A90}"/>
    <hyperlink ref="AD1404" r:id="rId3922" xr:uid="{40D4657C-AE73-45A1-BDEE-A12538C576B5}"/>
    <hyperlink ref="AE1404" r:id="rId3923" xr:uid="{9E8EEE51-8CEE-4BBC-A424-4E188327AD79}"/>
    <hyperlink ref="AC1405" r:id="rId3924" xr:uid="{FA7BAF86-6895-4EB3-854A-D05888947953}"/>
    <hyperlink ref="AD1405" r:id="rId3925" xr:uid="{7EB59EEB-D6B5-42D7-B8E9-0036D5089792}"/>
    <hyperlink ref="AE1405" r:id="rId3926" xr:uid="{E0D33178-BF90-4943-8BDC-3F9BD04D442C}"/>
    <hyperlink ref="AF1405" r:id="rId3927" xr:uid="{F9897D64-BEE8-4DC9-9E33-6A94412FD09B}"/>
    <hyperlink ref="AC1406" r:id="rId3928" xr:uid="{24D46981-631E-415C-9BF1-1C444D620ECC}"/>
    <hyperlink ref="AC1407" r:id="rId3929" xr:uid="{7BD5C94C-8E57-482B-9155-3155CEE00344}"/>
    <hyperlink ref="AD1407" r:id="rId3930" xr:uid="{02E6C3F7-97D7-445D-B994-73BD33A4C398}"/>
    <hyperlink ref="AC1408" r:id="rId3931" xr:uid="{328B593B-1A1E-48C9-A100-B95CA8B8F061}"/>
    <hyperlink ref="AD1408" r:id="rId3932" xr:uid="{8E4940AF-000C-4AE5-81F0-842513265EDF}"/>
    <hyperlink ref="AC1410" r:id="rId3933" xr:uid="{8BBA8A69-6491-4037-B9CC-71023765CFFE}"/>
    <hyperlink ref="AD1410" r:id="rId3934" xr:uid="{88CC361C-9565-4784-A3F2-83FAB3699909}"/>
    <hyperlink ref="AE1410" r:id="rId3935" xr:uid="{FC618AB5-D5E7-4E49-A6CE-ADA6CA7EC90F}"/>
    <hyperlink ref="AC1411" r:id="rId3936" xr:uid="{DE114073-E229-4B52-89A9-D2065342572A}"/>
    <hyperlink ref="AE1411" r:id="rId3937" xr:uid="{66A2833F-AEA9-4C2E-B1CD-136736B9F1DE}"/>
    <hyperlink ref="AF1411" r:id="rId3938" xr:uid="{0C372567-3B8D-4EA8-A834-88D42B493E50}"/>
    <hyperlink ref="AC1412" r:id="rId3939" xr:uid="{562665C1-A6AC-4EB9-84DA-5B0A4F272AD4}"/>
    <hyperlink ref="AE1412" r:id="rId3940" xr:uid="{9A12A887-B979-4849-8C1E-83B0D2B212FF}"/>
    <hyperlink ref="AF1412" r:id="rId3941" xr:uid="{28BE0A5A-48F5-41EB-B2F6-B19F5ED696DA}"/>
    <hyperlink ref="AC1413" r:id="rId3942" xr:uid="{7923CF2B-20C7-4D7E-B68C-7F83436CBAB6}"/>
    <hyperlink ref="AE1413" r:id="rId3943" xr:uid="{02EADA11-E1DB-4AAF-ABC6-EBBCBCCD1375}"/>
    <hyperlink ref="AF1413" r:id="rId3944" xr:uid="{7A18F45F-9C67-4591-8F4D-C393C744F081}"/>
    <hyperlink ref="AC1414" r:id="rId3945" xr:uid="{95F3D44F-6A40-4109-869C-F36A8EC131FA}"/>
    <hyperlink ref="AD1414" r:id="rId3946" xr:uid="{2E836BB3-ECE7-4A44-84C5-DA175D43FE23}"/>
    <hyperlink ref="AE1414" r:id="rId3947" xr:uid="{22C0A851-CEC1-4413-8386-1C71E875E2E7}"/>
    <hyperlink ref="AF1414" r:id="rId3948" xr:uid="{19BC6D08-2B23-4D0C-8C9B-3754F1FDA7B9}"/>
    <hyperlink ref="AC1416" r:id="rId3949" xr:uid="{DE3426A4-F931-4D04-A592-19AB9CCA520C}"/>
    <hyperlink ref="AD1416" r:id="rId3950" xr:uid="{04634935-B31E-4CCB-800F-0D53A3B55EA7}"/>
    <hyperlink ref="AE1416" r:id="rId3951" xr:uid="{8D03536D-1267-4198-A446-92301D8313A4}"/>
    <hyperlink ref="AF1416" r:id="rId3952" xr:uid="{AC2DD2B1-CC10-4CF9-95D7-32CC0A120B2B}"/>
    <hyperlink ref="AC1417" r:id="rId3953" xr:uid="{9809B788-6FEE-4891-B5E9-A61AA64FF049}"/>
    <hyperlink ref="AC1419" r:id="rId3954" xr:uid="{374ACF87-A1F1-408B-9DFF-16E13E27AA93}"/>
    <hyperlink ref="AD1419" r:id="rId3955" xr:uid="{CB79A343-3840-4483-A7CA-043ED6810BB4}"/>
    <hyperlink ref="AE1419" r:id="rId3956" xr:uid="{08106EAF-E2FC-4DA2-85F1-A92207FCE6BA}"/>
    <hyperlink ref="AF1419" r:id="rId3957" xr:uid="{E0572E3A-F09A-4AFB-8E1D-09BD8203985B}"/>
    <hyperlink ref="AC1420" r:id="rId3958" xr:uid="{FB570F95-7CF4-4C03-B7BF-48C696F9DA12}"/>
    <hyperlink ref="AD1420" r:id="rId3959" xr:uid="{143DCD7A-697D-4369-BA23-107730FF2CC3}"/>
    <hyperlink ref="AE1420" r:id="rId3960" xr:uid="{3ECC81E3-E3F8-4B5B-B318-73D70CBA0588}"/>
    <hyperlink ref="AC1421" r:id="rId3961" xr:uid="{742A38DB-23BA-4390-ADCE-5D07422E7566}"/>
    <hyperlink ref="AD1421" r:id="rId3962" xr:uid="{A679B898-B77C-438F-A8AE-503A915EA78C}"/>
    <hyperlink ref="AE1421" r:id="rId3963" xr:uid="{C6DA6A5A-44B7-4F3B-9F7D-D7367BC8C144}"/>
    <hyperlink ref="AF1421" r:id="rId3964" xr:uid="{846A6184-13C4-42B3-848A-0B0422B1361C}"/>
    <hyperlink ref="AC1422" r:id="rId3965" xr:uid="{349CCA6B-7EEB-4EC9-8B37-058200B1D7AE}"/>
    <hyperlink ref="AD1422" r:id="rId3966" xr:uid="{84FEA4FE-14A3-43AA-96F4-8F922BC564E7}"/>
    <hyperlink ref="AE1422" r:id="rId3967" xr:uid="{B078A117-D021-4325-A802-BEF9D4449F63}"/>
    <hyperlink ref="AF1422" r:id="rId3968" xr:uid="{90509E1A-BB02-4E5F-B04A-F8AF3B4ADDDF}"/>
    <hyperlink ref="AC1424" r:id="rId3969" xr:uid="{21E8AC2C-9CD2-4B76-9715-C617B03D7020}"/>
    <hyperlink ref="AD1424" r:id="rId3970" xr:uid="{5EE673D3-9FAF-42D9-B9E8-B7AF61FEF1E5}"/>
    <hyperlink ref="AC1425" r:id="rId3971" xr:uid="{0DC81291-E2B5-418D-B2EC-4D81B9E2AC35}"/>
    <hyperlink ref="AD1425" r:id="rId3972" xr:uid="{3D9EA5D8-E229-4AC1-8A29-C7C4EBD4E3C3}"/>
    <hyperlink ref="AE1425" r:id="rId3973" xr:uid="{D558F3D1-7654-4F3D-BF46-500123A90DC9}"/>
    <hyperlink ref="AF1425" r:id="rId3974" xr:uid="{1C5798EA-CEA8-4BE2-B23A-BAB988CDE7C8}"/>
    <hyperlink ref="AC1427" r:id="rId3975" xr:uid="{64B86554-32EE-47C1-ABC3-967379F37680}"/>
    <hyperlink ref="AD1427" r:id="rId3976" xr:uid="{3AD2B84C-DB3D-4F1E-ADAB-A0562BD82D9B}"/>
    <hyperlink ref="AE1427" r:id="rId3977" xr:uid="{668A4539-0BA3-4121-BBD8-D385544F800B}"/>
    <hyperlink ref="AF1427" r:id="rId3978" xr:uid="{5645C380-7367-4FA9-900A-173DD90D6AE1}"/>
    <hyperlink ref="AC1428" r:id="rId3979" xr:uid="{D7B2C734-649A-4288-BF00-62A3845F3F31}"/>
    <hyperlink ref="AD1428" r:id="rId3980" xr:uid="{7857BD00-DE82-425F-9C7B-85CFC6A35691}"/>
    <hyperlink ref="AE1428" r:id="rId3981" xr:uid="{E4E6F253-A73F-4D7A-92D8-5A826D07A651}"/>
    <hyperlink ref="AF1428" r:id="rId3982" xr:uid="{9487EC81-C7FE-483F-B3AD-C2974963007C}"/>
    <hyperlink ref="AC1429" r:id="rId3983" xr:uid="{B8599195-7D44-43D4-8920-E644DA51D939}"/>
    <hyperlink ref="AD1429" r:id="rId3984" xr:uid="{5A94E615-C5B8-4057-8ACF-233F4525A8CA}"/>
    <hyperlink ref="AC1430" r:id="rId3985" xr:uid="{8607ECE2-A393-4D18-BA0B-BC1686C4EB8E}"/>
    <hyperlink ref="AF1430" r:id="rId3986" xr:uid="{FAE37558-BD78-45DF-A79E-4E9D7F90BA1C}"/>
    <hyperlink ref="AC1431" r:id="rId3987" xr:uid="{FDB14D9B-B0C0-403C-B705-D434A53BA29D}"/>
    <hyperlink ref="AE1431" r:id="rId3988" xr:uid="{577D46BC-7A4B-4C86-B18D-BFB59B45E178}"/>
    <hyperlink ref="AF1431" r:id="rId3989" xr:uid="{F4401DE3-C236-4424-9A8A-AD14DCE85656}"/>
    <hyperlink ref="AC1434" r:id="rId3990" xr:uid="{38201840-14D4-4B37-B91A-60CD3E4AA791}"/>
    <hyperlink ref="AD1434" r:id="rId3991" xr:uid="{A7E0919B-6FB1-4F2E-9534-6FAEB7106CEA}"/>
    <hyperlink ref="AC1435" r:id="rId3992" xr:uid="{6ED2076C-C44D-46A7-980E-11B8E6499923}"/>
    <hyperlink ref="AD1435" r:id="rId3993" xr:uid="{D0D45D98-C7BA-4414-9DEC-2951768DEC81}"/>
    <hyperlink ref="AE1435" r:id="rId3994" xr:uid="{D094402D-A2BE-408D-AFD5-EF56DFAC68F5}"/>
    <hyperlink ref="AF1435" r:id="rId3995" xr:uid="{D6026E2D-2CE0-463F-B56E-034843756086}"/>
    <hyperlink ref="AC1437" r:id="rId3996" xr:uid="{2D87F29D-9DFD-4939-9ABF-8D5D749ED3F9}"/>
    <hyperlink ref="AD1437" r:id="rId3997" xr:uid="{567AED4D-A628-4329-8153-18C650E1439A}"/>
    <hyperlink ref="AE1437" r:id="rId3998" xr:uid="{64DF90EA-B791-4393-B0F7-38188D11CE43}"/>
    <hyperlink ref="AF1437" r:id="rId3999" xr:uid="{9D8AB6D0-2500-4D2F-AEE2-A26FF3991CB0}"/>
    <hyperlink ref="AC1438" r:id="rId4000" xr:uid="{D5C13C4C-47C2-4FCC-9F60-714E7032D267}"/>
    <hyperlink ref="AD1438" r:id="rId4001" xr:uid="{C5565E8D-75E0-48F5-B3E9-0428DDA29DF9}"/>
    <hyperlink ref="AE1438" r:id="rId4002" xr:uid="{07A0E266-F862-40C5-90F7-B9B870B36A1B}"/>
    <hyperlink ref="AF1438" r:id="rId4003" xr:uid="{10E7EAB0-0926-4145-979E-F6111F742B19}"/>
    <hyperlink ref="AC1439" r:id="rId4004" xr:uid="{CEE177E2-F249-48F3-98E8-6B12365D882F}"/>
    <hyperlink ref="AF1439" r:id="rId4005" xr:uid="{55C9CB21-B973-41FD-9D3A-A203DE8DA2C7}"/>
    <hyperlink ref="AC1440" r:id="rId4006" xr:uid="{1371A578-5EC7-4072-98D2-0832159FE048}"/>
    <hyperlink ref="AC1441" r:id="rId4007" xr:uid="{25D4CA29-F369-459F-A80A-29EA684DBB92}"/>
    <hyperlink ref="AD1441" r:id="rId4008" xr:uid="{2F35A2DE-4F8D-4619-85F9-1C4E464A1D42}"/>
    <hyperlink ref="AE1441" r:id="rId4009" xr:uid="{654A537E-E251-492E-92EA-F2063765B341}"/>
    <hyperlink ref="AF1441" r:id="rId4010" xr:uid="{E3177434-D4C3-4B77-9F67-7D6E4BBD33DE}"/>
    <hyperlink ref="AC1442" r:id="rId4011" xr:uid="{EF02F204-A39C-43A3-9F0E-64E01256D38C}"/>
    <hyperlink ref="AD1442" r:id="rId4012" xr:uid="{2B3ECAF6-F40A-4928-8D0C-329FA42116AF}"/>
    <hyperlink ref="AE1442" r:id="rId4013" xr:uid="{57383355-F424-4263-B427-6AC8E3BD9C9F}"/>
    <hyperlink ref="AF1442" r:id="rId4014" xr:uid="{C884674A-A6D4-40D7-8AF0-0412AE130FA4}"/>
    <hyperlink ref="AC1443" r:id="rId4015" xr:uid="{5ADB36F1-9AF1-48C1-BE65-2D6D5CD4C41E}"/>
    <hyperlink ref="AF1443" r:id="rId4016" xr:uid="{DABDA1BA-3F9E-4288-880F-05B04CD49FFF}"/>
    <hyperlink ref="AC1444" r:id="rId4017" xr:uid="{4EC46417-E889-41FB-A983-A0024D9BCEA2}"/>
    <hyperlink ref="AD1444" r:id="rId4018" xr:uid="{C8EED698-D41F-46A2-AC9E-C72903B7061A}"/>
    <hyperlink ref="AC1445" r:id="rId4019" xr:uid="{5CEA5D20-35BA-4DDC-8881-F9D62971A1CD}"/>
    <hyperlink ref="AD1445" r:id="rId4020" xr:uid="{25AE766B-893F-425F-89D2-E45ACDEC32CC}"/>
    <hyperlink ref="AC1446" r:id="rId4021" xr:uid="{3C515908-BC71-4AC9-9FD8-105B30F49857}"/>
    <hyperlink ref="AD1446" r:id="rId4022" xr:uid="{2C0FCB23-2D75-43C0-88EE-1895C9A63E74}"/>
    <hyperlink ref="AE1446" r:id="rId4023" xr:uid="{D252D707-ADED-409B-939B-F39732188591}"/>
    <hyperlink ref="AF1446" r:id="rId4024" xr:uid="{F3093F90-9590-4007-A3DF-57CFB1D30AA9}"/>
    <hyperlink ref="AC1448" r:id="rId4025" xr:uid="{66E6F906-A539-4455-9AFE-0FB4DEFEA547}"/>
    <hyperlink ref="AD1448" r:id="rId4026" xr:uid="{78A21091-8435-48EC-8AD6-8A428EA966A1}"/>
    <hyperlink ref="AE1448" r:id="rId4027" xr:uid="{32E280DF-3608-42DB-9EE9-566C81F68488}"/>
    <hyperlink ref="AF1448" r:id="rId4028" xr:uid="{4FA75AF3-D198-4FD3-B465-6DF486122328}"/>
    <hyperlink ref="AC1449" r:id="rId4029" xr:uid="{996BDD56-325E-4A2F-B34E-403331FE2D24}"/>
    <hyperlink ref="AD1449" r:id="rId4030" xr:uid="{602D96CA-C6D0-4D37-9020-5C6EAE6815E3}"/>
    <hyperlink ref="AE1449" r:id="rId4031" xr:uid="{1C4A6DF9-1709-4F3D-8839-BEA87F27BF9B}"/>
    <hyperlink ref="AF1449" r:id="rId4032" xr:uid="{3C11B6F3-B2D5-42AE-B6B1-A69870BEC756}"/>
    <hyperlink ref="AC1450" r:id="rId4033" xr:uid="{06E8B4CE-4AB6-4BD5-B61C-6BA1126FBD4B}"/>
    <hyperlink ref="AD1450" r:id="rId4034" xr:uid="{EACB5CD1-DEB5-444B-8E9C-AAB9ABAFBFC9}"/>
    <hyperlink ref="AE1450" r:id="rId4035" xr:uid="{22833D0C-E7B1-4DEE-8B56-26F70FF668AA}"/>
    <hyperlink ref="AF1450" r:id="rId4036" xr:uid="{0B75202E-A9E3-47AC-A3D3-CFD7F378007F}"/>
    <hyperlink ref="AC1451" r:id="rId4037" xr:uid="{CCCB030B-9298-4142-B08E-10273E3C8455}"/>
    <hyperlink ref="AD1451" r:id="rId4038" xr:uid="{FDB32382-9414-4EAD-AA60-95D6CE34290E}"/>
    <hyperlink ref="AE1451" r:id="rId4039" xr:uid="{9BF09437-4F32-42E9-AE16-471A019C2A77}"/>
    <hyperlink ref="AF1451" r:id="rId4040" xr:uid="{B8484388-2786-43AF-A480-A94296D930F9}"/>
    <hyperlink ref="AC1452" r:id="rId4041" location="/" xr:uid="{DD0F72D6-738A-4EE3-878A-9C7012C02F2B}"/>
    <hyperlink ref="AD1452" r:id="rId4042" xr:uid="{58A39A63-2D77-4E46-BC86-93ED5BD0F7D7}"/>
    <hyperlink ref="AE1452" r:id="rId4043" xr:uid="{46EBDBEF-387E-412F-AAF3-170B9157B967}"/>
    <hyperlink ref="AF1452" r:id="rId4044" xr:uid="{33783D46-F273-462D-B8EE-CCE9377FD818}"/>
    <hyperlink ref="AC1454" r:id="rId4045" xr:uid="{B9DB96EB-0B4A-4E5C-BF9F-2A15A4115396}"/>
    <hyperlink ref="AC1456" r:id="rId4046" xr:uid="{E7FA3142-2255-4F2C-8599-18BE14993982}"/>
    <hyperlink ref="AE1456" r:id="rId4047" xr:uid="{D05C75C9-1B66-4759-BDA9-945C322942C1}"/>
    <hyperlink ref="AF1456" r:id="rId4048" xr:uid="{62D02079-7B0C-49F0-9B88-720500E71303}"/>
    <hyperlink ref="AC1457" r:id="rId4049" xr:uid="{6C9DE31D-4106-4AC6-8753-0194196F0D04}"/>
    <hyperlink ref="AD1457" r:id="rId4050" xr:uid="{59D1B554-811E-4505-9280-95212F10AAE8}"/>
    <hyperlink ref="AC1458" r:id="rId4051" xr:uid="{43E66120-10B4-4206-A8B6-AF04AE17B753}"/>
    <hyperlink ref="AE1458" r:id="rId4052" xr:uid="{C49D37D6-B498-48BE-8554-7E0A980D82BD}"/>
    <hyperlink ref="AC1459" r:id="rId4053" xr:uid="{892D18C2-DC54-442F-98CB-E79D20A0B8C8}"/>
    <hyperlink ref="AD1459" r:id="rId4054" xr:uid="{38DE2626-2318-4EC5-B8DC-FDA381A46CED}"/>
    <hyperlink ref="AE1459" r:id="rId4055" xr:uid="{F6085A78-92D7-4DAD-B51E-E8B9DD2D046F}"/>
    <hyperlink ref="AF1459" r:id="rId4056" xr:uid="{B58CAF15-33C0-4099-A7C5-FA74D09C561B}"/>
    <hyperlink ref="AC1460" r:id="rId4057" xr:uid="{5663BD7D-BE21-4093-B3C9-97F81BE37779}"/>
    <hyperlink ref="AD1460" r:id="rId4058" xr:uid="{E8074297-FBA7-48D0-985E-B738547F8A5F}"/>
    <hyperlink ref="AE1460" r:id="rId4059" xr:uid="{0FA00E2E-6AF8-43E7-8EA1-8CB1E8386DDF}"/>
    <hyperlink ref="AF1460" r:id="rId4060" xr:uid="{4371A64F-1AF8-4705-8210-9E89F966A1CE}"/>
    <hyperlink ref="AC1461" r:id="rId4061" xr:uid="{52FD51FB-1958-4717-B57B-5C78FFFDC091}"/>
    <hyperlink ref="AD1461" r:id="rId4062" xr:uid="{A410B8C9-22BF-4BC9-99FF-D6D54999073C}"/>
    <hyperlink ref="AE1461" r:id="rId4063" xr:uid="{31AFE93F-0E79-4C52-A4CB-79CAE40807AA}"/>
    <hyperlink ref="AF1461" r:id="rId4064" xr:uid="{4117F38F-4D23-4B7D-9F6A-B5487BD88A53}"/>
    <hyperlink ref="AC1462" r:id="rId4065" xr:uid="{012B5EC5-79F6-4D3E-97A3-9461E543D6B6}"/>
    <hyperlink ref="AD1462" r:id="rId4066" xr:uid="{2B3B9988-4D1D-4928-A6E6-DA1FBBDD4FC3}"/>
    <hyperlink ref="AE1462" r:id="rId4067" xr:uid="{22031F47-226D-4D9A-9644-7A24F8DD435E}"/>
    <hyperlink ref="AF1462" r:id="rId4068" xr:uid="{82A4A1BC-F64E-4EBA-AC44-F1F169735346}"/>
    <hyperlink ref="AC1463" r:id="rId4069" xr:uid="{B7E0037B-C9C8-45E1-B037-F3261A0B3956}"/>
    <hyperlink ref="AE1463" r:id="rId4070" xr:uid="{2BF5DC9B-CFB7-47D7-9098-CAEF4414FF5A}"/>
    <hyperlink ref="AC1464" r:id="rId4071" xr:uid="{81AC19B3-BEF9-4C65-A909-F558BDE73110}"/>
    <hyperlink ref="AD1464" r:id="rId4072" xr:uid="{76E603F6-5B18-409F-9DD6-E45A53C5FAC7}"/>
    <hyperlink ref="AE1464" r:id="rId4073" xr:uid="{B05ACC34-5CE4-4716-9DD2-EA2B9854D4E4}"/>
    <hyperlink ref="AF1464" r:id="rId4074" xr:uid="{F96CF84C-A1F7-42EA-9130-60AEACA67784}"/>
    <hyperlink ref="AC1465" r:id="rId4075" xr:uid="{E66BBE05-713C-41BE-9933-452657B4ADED}"/>
    <hyperlink ref="AD1465" r:id="rId4076" xr:uid="{48D190CF-39DC-4750-BDCD-E9A4B7A265F6}"/>
    <hyperlink ref="AE1465" r:id="rId4077" xr:uid="{A4D531E5-4ED8-4C6D-B268-49ECCD2BD9E3}"/>
    <hyperlink ref="AF1465" r:id="rId4078" xr:uid="{A5E238F9-141B-4207-A222-A362D1BD035C}"/>
    <hyperlink ref="AC1467" r:id="rId4079" xr:uid="{DF31A79F-2F2A-4BDF-824B-D438C6836BEA}"/>
    <hyperlink ref="AD1467" r:id="rId4080" xr:uid="{CCA94903-C1E9-47EB-92DD-24E9E94AF460}"/>
    <hyperlink ref="AF1467" r:id="rId4081" xr:uid="{2849FAA6-9089-4F4F-83DA-FB4C96199A83}"/>
    <hyperlink ref="AC1471" r:id="rId4082" xr:uid="{AE2B6AA2-529D-4038-ADF0-8B9E4C912891}"/>
    <hyperlink ref="AD1471" r:id="rId4083" xr:uid="{779399C5-84E1-4464-9CDD-4D93DED03590}"/>
    <hyperlink ref="AE1471" r:id="rId4084" xr:uid="{5EEC1B4C-F139-4607-9588-D5FFBC8A5F4D}"/>
    <hyperlink ref="AF1471" r:id="rId4085" xr:uid="{C93685A9-5646-4D03-A829-88578F4AE517}"/>
    <hyperlink ref="AC1472" r:id="rId4086" xr:uid="{B27420F9-52A0-4213-B33F-B857073E3A2A}"/>
    <hyperlink ref="AF1472" r:id="rId4087" xr:uid="{19EBBFA4-4ECE-46E6-B704-F67F5869C55D}"/>
    <hyperlink ref="AC1473" r:id="rId4088" xr:uid="{0E091ED0-4A40-4043-B858-626958C1D43C}"/>
    <hyperlink ref="AC1474" r:id="rId4089" xr:uid="{9D57BB38-4738-4ECC-8BAB-3B1682F71DDB}"/>
    <hyperlink ref="AD1474" r:id="rId4090" xr:uid="{144B50A9-49D1-48DB-A06F-8EA061849337}"/>
    <hyperlink ref="AE1474" r:id="rId4091" xr:uid="{99243F16-E49E-47D7-86DF-E500BB7DE2C1}"/>
    <hyperlink ref="AF1474" r:id="rId4092" xr:uid="{C5B7FA97-81F1-4DA1-8CE4-DD0AEB3BA4BB}"/>
    <hyperlink ref="AC1475" r:id="rId4093" xr:uid="{1EFA8030-6BF6-431D-B6DC-1C1427C6F8E8}"/>
    <hyperlink ref="AD1475" r:id="rId4094" xr:uid="{076E979D-6F3E-4BCF-B575-D8ECD89850EC}"/>
    <hyperlink ref="AE1475" r:id="rId4095" xr:uid="{BEE623DE-9463-440F-989D-7AF49FB94531}"/>
    <hyperlink ref="AF1475" r:id="rId4096" xr:uid="{89A8ABBA-935B-45B1-8C7A-D3350953CA67}"/>
    <hyperlink ref="AC1476" r:id="rId4097" xr:uid="{DA219D7E-3349-4D7D-A0DA-27A36B75511A}"/>
    <hyperlink ref="AE1476" r:id="rId4098" xr:uid="{CB591B11-89A7-40B0-8E4B-69C90DE6854A}"/>
    <hyperlink ref="AF1476" r:id="rId4099" xr:uid="{05886818-C38D-477E-9C0C-5ECA8E0ACA93}"/>
    <hyperlink ref="AC1477" r:id="rId4100" xr:uid="{2F47F521-DB3C-4CCA-9A76-33C2568157BE}"/>
    <hyperlink ref="AD1477" r:id="rId4101" xr:uid="{729E9FAD-0EE6-4A87-888C-6BDBB8B7C795}"/>
    <hyperlink ref="AC1478" r:id="rId4102" xr:uid="{93C444C6-33E4-409F-83EC-0D1BC642F1E7}"/>
    <hyperlink ref="AD1478" r:id="rId4103" xr:uid="{CDEB8A5E-3D47-433F-981E-FBEAAE361FDF}"/>
    <hyperlink ref="AE1478" r:id="rId4104" xr:uid="{E83C94FC-47CF-48D0-8E81-23269C066C44}"/>
    <hyperlink ref="AF1478" r:id="rId4105" xr:uid="{AA357E87-4A47-439C-AD4B-DB6A97191693}"/>
    <hyperlink ref="AC1479" r:id="rId4106" xr:uid="{9342AD8A-8240-47F9-B2F3-48104178C54C}"/>
    <hyperlink ref="AD1479" r:id="rId4107" xr:uid="{FF347BDC-F711-47B5-9F46-A970D051BB61}"/>
    <hyperlink ref="AC1480" r:id="rId4108" xr:uid="{9E31F47A-3C83-40E2-828F-D330B9C2D86E}"/>
    <hyperlink ref="AD1480" r:id="rId4109" xr:uid="{FD54CB98-47DE-4A83-A835-D99FB28B99C0}"/>
    <hyperlink ref="AE1480" r:id="rId4110" xr:uid="{A25004A4-E3C1-41E8-A187-455BB1FF9792}"/>
    <hyperlink ref="AF1480" r:id="rId4111" xr:uid="{54EEC95D-9F99-4C6B-92FB-56EDE25950B2}"/>
    <hyperlink ref="AC1481" r:id="rId4112" xr:uid="{72F27AFF-FA46-41E4-BDCE-7FAD8151BD83}"/>
    <hyperlink ref="AD1481" r:id="rId4113" xr:uid="{C6E38D1F-B525-466C-9050-8F6928424400}"/>
    <hyperlink ref="AE1481" r:id="rId4114" xr:uid="{849250AC-0E4E-43F7-991C-3AFCF976919B}"/>
    <hyperlink ref="AF1481" r:id="rId4115" xr:uid="{589E021D-955E-4DAD-94D0-FD9551916A9E}"/>
    <hyperlink ref="AC1483" r:id="rId4116" xr:uid="{53F055EC-D412-444B-A059-CCE0F23D672F}"/>
    <hyperlink ref="AD1483" r:id="rId4117" xr:uid="{081F691E-7FF9-4F8A-BC69-1D7BA4411B3C}"/>
    <hyperlink ref="AE1483" r:id="rId4118" xr:uid="{9F904D36-246D-4FFA-A676-549517990ACC}"/>
    <hyperlink ref="AC1484" r:id="rId4119" xr:uid="{3CB913DA-7D7E-490F-8C0E-B78DCF7FE7AD}"/>
    <hyperlink ref="AD1484" r:id="rId4120" xr:uid="{18013883-463F-4FCB-97E1-9362B6FD305B}"/>
    <hyperlink ref="AE1484" r:id="rId4121" xr:uid="{E7193649-36DC-44EA-9FEF-02E0CD1F52D5}"/>
    <hyperlink ref="AC1485" r:id="rId4122" xr:uid="{4096FE63-F70D-44B8-BFB5-051989646124}"/>
    <hyperlink ref="AD1485" r:id="rId4123" xr:uid="{E8774750-7BA2-4F22-9E5A-947AE04622B5}"/>
    <hyperlink ref="AF1485" r:id="rId4124" xr:uid="{18DAF3B9-FBD5-4102-B7BA-CF273AEB7072}"/>
    <hyperlink ref="AC1486" r:id="rId4125" xr:uid="{AE04DD7C-1783-40B3-AAC0-2FBCAA42B247}"/>
    <hyperlink ref="AD1486" r:id="rId4126" xr:uid="{2D5C7146-29A9-4460-AED0-47FCAF5A7965}"/>
    <hyperlink ref="AC1487" r:id="rId4127" xr:uid="{FF43E3DE-5DC2-49A4-87CB-574D456D6D3A}"/>
    <hyperlink ref="AD1487" r:id="rId4128" xr:uid="{30CED45B-D732-4F3B-9991-B05D36D3CDCC}"/>
    <hyperlink ref="AF1487" r:id="rId4129" xr:uid="{F1210726-F861-4CF0-95A0-27D3F3280A8B}"/>
    <hyperlink ref="AF1488" r:id="rId4130" xr:uid="{DE2E8D55-51E8-4FA6-8088-331AFE3E7D1E}"/>
    <hyperlink ref="AC1489" r:id="rId4131" xr:uid="{DF67E98D-F906-41DB-9190-FB1607C9C0B2}"/>
    <hyperlink ref="AE1489" r:id="rId4132" xr:uid="{D2A68A19-9209-4C37-8840-09BC58EC49B9}"/>
    <hyperlink ref="AF1489" r:id="rId4133" xr:uid="{22512A7E-083B-41B0-B599-AC7837A2B96C}"/>
    <hyperlink ref="AC1491" r:id="rId4134" xr:uid="{780CCBE2-6ACA-4B05-83A9-FD530C4B8ED6}"/>
    <hyperlink ref="AD1491" r:id="rId4135" xr:uid="{2C1C9B9F-E405-4579-83DE-DD7D0C33F558}"/>
    <hyperlink ref="AE1491" r:id="rId4136" xr:uid="{28D5885E-21BA-45C6-AF47-0DDC811C8599}"/>
    <hyperlink ref="AF1491" r:id="rId4137" xr:uid="{8001F3B8-4D27-4305-9EB9-F72220388816}"/>
    <hyperlink ref="AC1492" r:id="rId4138" xr:uid="{4C1EACC0-7573-418A-9025-EE25BD70B117}"/>
    <hyperlink ref="AD1492" r:id="rId4139" xr:uid="{87DEE91E-6101-4713-A105-62DF783FFC35}"/>
    <hyperlink ref="AF1492" r:id="rId4140" xr:uid="{FD3E6432-0B4A-4B91-A41D-BCDFAE8ECC32}"/>
    <hyperlink ref="AC1494" r:id="rId4141" xr:uid="{4552E5C9-301C-44C4-BE1D-2453EC6375F0}"/>
    <hyperlink ref="AE1494" r:id="rId4142" xr:uid="{F79D6D2B-3751-4EF8-8C0F-CDDD3DA44FFC}"/>
    <hyperlink ref="AF1494" r:id="rId4143" xr:uid="{41D26F41-6FAE-4D50-9D1E-569F79A5B951}"/>
    <hyperlink ref="AC1495" r:id="rId4144" xr:uid="{DBB832B2-6BB2-415C-B2B2-2B7B311A5824}"/>
    <hyperlink ref="AD1495" r:id="rId4145" xr:uid="{CB496398-A7AA-4082-91DC-C00BD3B823C1}"/>
    <hyperlink ref="AF1495" r:id="rId4146" xr:uid="{D14C6C95-A02D-410A-8D88-4169833F174A}"/>
    <hyperlink ref="AC1497" r:id="rId4147" xr:uid="{E022B5A6-17FE-4771-A0C5-AB9C7BF42C83}"/>
    <hyperlink ref="AF1497" r:id="rId4148" xr:uid="{68C9BD0F-B843-4A3D-9350-DFE0F6068CAC}"/>
    <hyperlink ref="AC1498" r:id="rId4149" xr:uid="{92EA7DF1-861E-4A18-A897-F5898C80AACE}"/>
    <hyperlink ref="AF1498" r:id="rId4150" xr:uid="{F1B6B0C7-205D-4E3A-BF07-46D0F5E43567}"/>
    <hyperlink ref="AC1500" r:id="rId4151" xr:uid="{34E3E2F1-3CF4-4A23-A9A9-4CEC72116806}"/>
    <hyperlink ref="AD1500" r:id="rId4152" xr:uid="{76F1F1A4-F4E4-4225-9D89-297C6AAB2383}"/>
    <hyperlink ref="AF1500" r:id="rId4153" xr:uid="{44E63FEA-B15C-4169-87EF-D3F40E670D5E}"/>
    <hyperlink ref="AC1501" r:id="rId4154" xr:uid="{F82FCC22-6161-4BC6-8F6B-75FE35BEBC4F}"/>
    <hyperlink ref="AD1501" r:id="rId4155" xr:uid="{269094AD-4C61-4BC5-8667-AB82886DF062}"/>
    <hyperlink ref="AE1501" r:id="rId4156" xr:uid="{AADD2764-C36C-4112-94EA-C1FEB61B5209}"/>
    <hyperlink ref="AF1501" r:id="rId4157" xr:uid="{6DBD1D31-8B3C-4BB8-865F-246FB30D913D}"/>
    <hyperlink ref="AC1502" r:id="rId4158" xr:uid="{C2A89EE4-1C9D-46C1-BF83-B7CA73ED5BA9}"/>
    <hyperlink ref="AD1502" r:id="rId4159" xr:uid="{5D7A9727-6390-460E-AFD0-7F3C59289D25}"/>
    <hyperlink ref="AE1502" r:id="rId4160" xr:uid="{7EE42FA2-2833-4461-9E08-518898794DFF}"/>
    <hyperlink ref="AF1502" r:id="rId4161" xr:uid="{EFC89E2B-A830-4B3E-91BE-82806335F96D}"/>
    <hyperlink ref="AC1503" r:id="rId4162" xr:uid="{0809CDE2-7D07-483C-A1EF-0C11FD103733}"/>
    <hyperlink ref="AE1503" r:id="rId4163" xr:uid="{AB844BE0-1978-4FC3-8C10-D47855AD7545}"/>
    <hyperlink ref="AF1503" r:id="rId4164" xr:uid="{5BC86FA5-91BE-45F4-BBA3-13DE0F3E5C71}"/>
    <hyperlink ref="AC1504" r:id="rId4165" xr:uid="{F2C3A2C7-6027-4194-BD6B-FECD9E2151CB}"/>
    <hyperlink ref="AE1504" r:id="rId4166" xr:uid="{70E73810-96D9-473D-A8FF-2DCD467608E4}"/>
    <hyperlink ref="AF1504" r:id="rId4167" xr:uid="{192103A1-8993-4446-A653-27522FFBD335}"/>
    <hyperlink ref="AC1508" r:id="rId4168" xr:uid="{17C0AA5F-E5D6-4C48-B52A-C9F23DEA3C7E}"/>
    <hyperlink ref="AF1508" r:id="rId4169" xr:uid="{D804E7AE-C322-44BD-96B6-34399D02DCD4}"/>
    <hyperlink ref="AC1511" r:id="rId4170" xr:uid="{81278FFA-943D-4967-880B-6F33F9FD448A}"/>
    <hyperlink ref="AE1511" r:id="rId4171" xr:uid="{87E505E8-A69D-4DFE-A4BE-F399899610C8}"/>
    <hyperlink ref="AC1512" r:id="rId4172" xr:uid="{98F388BA-E16E-4F63-AD95-D4F23957D453}"/>
    <hyperlink ref="AD1512" r:id="rId4173" xr:uid="{3D2A1A60-8137-4505-B70A-BC24FC919D2A}"/>
    <hyperlink ref="AE1512" r:id="rId4174" xr:uid="{958FE909-25C1-4E9B-BFD5-8A896BC8DD57}"/>
    <hyperlink ref="AF1512" r:id="rId4175" xr:uid="{3E890C68-AA59-47B4-9AE9-3EBE5546B7DE}"/>
    <hyperlink ref="AC1513" r:id="rId4176" xr:uid="{DCD82B4F-3B24-4678-85A5-DB2961A1675C}"/>
    <hyperlink ref="AD1513" r:id="rId4177" xr:uid="{C827EBB7-11B2-41F6-8505-3C8A6FE7D9CE}"/>
    <hyperlink ref="AE1513" r:id="rId4178" xr:uid="{375CFEF1-FEB6-4619-A1D8-369C5CE0E33F}"/>
    <hyperlink ref="AF1513" r:id="rId4179" xr:uid="{4435521B-383C-476D-82A4-3971EE787499}"/>
    <hyperlink ref="AC1515" r:id="rId4180" xr:uid="{3D199DD0-C664-4D76-AB5F-17971380A8FD}"/>
    <hyperlink ref="AD1515" r:id="rId4181" xr:uid="{423AAB85-3357-4B52-A8A9-1C5C3A99234C}"/>
    <hyperlink ref="AE1515" r:id="rId4182" xr:uid="{674419D9-5ECC-4835-9359-1BD481ED0688}"/>
    <hyperlink ref="AF1515" r:id="rId4183" xr:uid="{0782DC7A-27CC-491A-8AB3-1B90F2A0C65F}"/>
    <hyperlink ref="AC1516" r:id="rId4184" xr:uid="{2ACB05A9-3A80-4B77-9055-186CB6759E8B}"/>
    <hyperlink ref="AD1516" r:id="rId4185" xr:uid="{0750E3A6-C911-4586-8EFB-79C7EEDECECD}"/>
    <hyperlink ref="AE1516" r:id="rId4186" xr:uid="{BCE209EE-9BE5-469D-A7CE-94521B387C30}"/>
    <hyperlink ref="AF1516" r:id="rId4187" xr:uid="{13664A21-478F-494D-ADEA-DB5E964A14C9}"/>
    <hyperlink ref="A1517" r:id="rId4188" xr:uid="{CF493CBC-42BA-4248-B1F6-1324E1C1820F}"/>
    <hyperlink ref="AC1518" r:id="rId4189" xr:uid="{7EF9A0A4-542B-4E3F-A62C-82EE3E65D72A}"/>
    <hyperlink ref="AD1518" r:id="rId4190" xr:uid="{9277815A-7C37-4015-BC6C-E325C23AAEC9}"/>
    <hyperlink ref="AC1519" r:id="rId4191" xr:uid="{C0BC3879-A4F9-4CD5-9C12-09D54F9843F4}"/>
    <hyperlink ref="AD1519" r:id="rId4192" xr:uid="{D1E61147-2AA8-4BD0-8A4C-C5896236144D}"/>
    <hyperlink ref="AE1519" r:id="rId4193" xr:uid="{1F21697A-DCE3-4C95-84FE-E514B0A313B9}"/>
    <hyperlink ref="AF1519" r:id="rId4194" xr:uid="{0C802ADF-5C47-4221-BB96-EF3785966C92}"/>
    <hyperlink ref="AC1522" r:id="rId4195" xr:uid="{767E1FED-F741-4479-A44A-B42D0EDA6A51}"/>
    <hyperlink ref="AD1522" r:id="rId4196" xr:uid="{B8574919-3E91-4AF7-85A3-3A2A23D6C008}"/>
    <hyperlink ref="AE1522" r:id="rId4197" xr:uid="{C2DCD4BC-2BC9-453C-8282-C1583AC37844}"/>
    <hyperlink ref="AF1522" r:id="rId4198" xr:uid="{0C6BE05B-754A-4D1A-B367-5D7792ECE1BE}"/>
    <hyperlink ref="AC1523" r:id="rId4199" xr:uid="{A8DFF775-4215-44F1-BFDE-BE386191C27D}"/>
    <hyperlink ref="AD1523" r:id="rId4200" xr:uid="{6B35BFA9-3F4E-44A9-9D65-9823C677A602}"/>
    <hyperlink ref="AE1523" r:id="rId4201" xr:uid="{6689939A-3C00-46CD-8DCA-12AFA7CDBCE6}"/>
    <hyperlink ref="AF1523" r:id="rId4202" xr:uid="{F5622950-B497-4156-813D-7855FC5B55E3}"/>
    <hyperlink ref="AC1524" r:id="rId4203" xr:uid="{EE6EE40D-350C-47E6-8F95-1E5C76E62AB9}"/>
    <hyperlink ref="AD1524" r:id="rId4204" xr:uid="{C08205D7-254F-4439-9B97-37B3AD837A33}"/>
    <hyperlink ref="AE1524" r:id="rId4205" xr:uid="{9934A69D-D370-497E-9D69-88C7D85EA8A3}"/>
    <hyperlink ref="AC1525" r:id="rId4206" xr:uid="{9BFFDE68-D0FC-4E2B-9958-4F431E16890E}"/>
    <hyperlink ref="AE1525" r:id="rId4207" xr:uid="{6A896AE6-A594-4184-84AC-8BADE553DB51}"/>
    <hyperlink ref="AF1525" r:id="rId4208" xr:uid="{4F2F53AF-BBAC-4882-BC1F-D5304CDC621A}"/>
    <hyperlink ref="AC1526" r:id="rId4209" xr:uid="{1FA1DDA5-707E-4414-AB12-A1150D29FAE7}"/>
    <hyperlink ref="AD1526" r:id="rId4210" xr:uid="{800DC96D-0CEE-4DB8-934E-7AAA9F1A302A}"/>
    <hyperlink ref="AE1526" r:id="rId4211" xr:uid="{107ED84C-7809-4C1E-8E9C-C91EDE8018E9}"/>
    <hyperlink ref="AF1526" r:id="rId4212" xr:uid="{0E672440-0032-40ED-A059-59940204EF99}"/>
    <hyperlink ref="AC1527" r:id="rId4213" xr:uid="{3C45C626-0C87-443A-A25E-BF061E00C5F1}"/>
    <hyperlink ref="AD1527" r:id="rId4214" xr:uid="{13625CDE-FFE4-49EC-A0B6-53B6FF8D5540}"/>
    <hyperlink ref="AE1527" r:id="rId4215" xr:uid="{9D14AB3E-671C-4A76-9543-30A5A20909FB}"/>
    <hyperlink ref="AF1527" r:id="rId4216" xr:uid="{F8CA4B3A-01CA-4400-9081-57DBE5F8D632}"/>
    <hyperlink ref="AC1528" r:id="rId4217" xr:uid="{D0FC49A0-C030-4474-AC25-1731C4CE845B}"/>
    <hyperlink ref="AE1528" r:id="rId4218" xr:uid="{886B5ABF-D189-4CE2-A0E0-CAAF17B6A428}"/>
    <hyperlink ref="AF1528" r:id="rId4219" xr:uid="{69E8D778-D7F3-4E69-8621-7AC624438E86}"/>
    <hyperlink ref="AC1529" r:id="rId4220" xr:uid="{DDDAD86D-26A2-4F74-8492-A4CF095BFD94}"/>
    <hyperlink ref="AD1529" r:id="rId4221" xr:uid="{C253C0D8-22CD-4FCE-A3E7-096527F13FF2}"/>
    <hyperlink ref="AC1530" r:id="rId4222" xr:uid="{E48168E5-49AD-4A2A-905C-E12B9DFBA6E4}"/>
    <hyperlink ref="AD1530" r:id="rId4223" xr:uid="{DD4A203C-10FD-412B-BBE5-5F0B858B195B}"/>
    <hyperlink ref="AE1530" r:id="rId4224" xr:uid="{6AF13D54-D170-4B4A-A12B-3A57B7294393}"/>
    <hyperlink ref="AF1530" r:id="rId4225" xr:uid="{25D6F141-9965-4714-A797-538E6BD67755}"/>
    <hyperlink ref="AC1531" r:id="rId4226" xr:uid="{A6F05848-4B3B-4BCD-982E-163AFF07F988}"/>
    <hyperlink ref="AD1531" r:id="rId4227" xr:uid="{F0EAAB3A-A58F-4FCA-B89F-93431059F7F5}"/>
    <hyperlink ref="AE1531" r:id="rId4228" xr:uid="{A0B5C5A9-9178-4BCE-980F-5BF80303EFDB}"/>
    <hyperlink ref="AC1532" r:id="rId4229" xr:uid="{E3806700-2418-4A47-A98C-5AEDE725F301}"/>
    <hyperlink ref="AE1532" r:id="rId4230" xr:uid="{C7EA0839-A15D-4879-AD3E-609CF2EF3666}"/>
    <hyperlink ref="AF1532" r:id="rId4231" xr:uid="{22FBB22D-EE43-473C-AF1D-C9D35BC6EF52}"/>
    <hyperlink ref="AC1533" r:id="rId4232" xr:uid="{366C1C7C-E45F-4262-B5B9-0BC8461DAC46}"/>
    <hyperlink ref="AD1533" r:id="rId4233" xr:uid="{D05EDABC-071A-4389-B76A-DAE1F6CD4083}"/>
    <hyperlink ref="AC1534" r:id="rId4234" xr:uid="{C4441D3F-4C55-4FC5-88C3-E3EE8366D0F8}"/>
    <hyperlink ref="AD1534" r:id="rId4235" xr:uid="{57D415EE-A595-4634-8010-7478DF000662}"/>
    <hyperlink ref="AE1534" r:id="rId4236" xr:uid="{7F31358B-1B67-4B8E-B064-F5AA20833C50}"/>
    <hyperlink ref="AF1534" r:id="rId4237" xr:uid="{C8846550-37A4-493F-B0C5-CC1207EFB27D}"/>
    <hyperlink ref="AC1537" r:id="rId4238" xr:uid="{66939301-E39C-4A0B-8D33-B458EF866579}"/>
    <hyperlink ref="AC1539" r:id="rId4239" xr:uid="{A4117AF6-261B-46A7-8C91-32C0C83758AB}"/>
    <hyperlink ref="AD1539" r:id="rId4240" xr:uid="{FFA2B855-8796-4C77-954A-BAFB33C878EC}"/>
    <hyperlink ref="AE1539" r:id="rId4241" xr:uid="{99265BA0-E173-49AD-A446-0559AB5AAB62}"/>
    <hyperlink ref="AF1539" r:id="rId4242" xr:uid="{1A7B1628-B98B-48BC-8F49-880773C24B1C}"/>
    <hyperlink ref="AC1540" r:id="rId4243" xr:uid="{1C85D411-CCC6-4E4B-9741-15659D709277}"/>
    <hyperlink ref="AD1540" r:id="rId4244" xr:uid="{F35456FC-8C8A-42B3-86DA-A5AF26B3F078}"/>
    <hyperlink ref="AE1540" r:id="rId4245" xr:uid="{EC92E68C-3037-4C3F-85BD-4B11685A144A}"/>
    <hyperlink ref="AF1540" r:id="rId4246" xr:uid="{00F1FF87-0A01-4E50-AF17-72F57C45DF54}"/>
    <hyperlink ref="AC1542" r:id="rId4247" xr:uid="{8F2E9333-AC40-43C7-9A65-DDF96267E1D6}"/>
    <hyperlink ref="AD1542" r:id="rId4248" xr:uid="{7D8C6A96-C51C-4ED9-A00F-E83F3FCC3F9C}"/>
    <hyperlink ref="AE1542" r:id="rId4249" xr:uid="{56528AF7-5D97-4CA4-94DC-84EB0A87DD1F}"/>
    <hyperlink ref="AF1542" r:id="rId4250" xr:uid="{AB110438-AF64-4101-83AB-16EDF86A4CF6}"/>
    <hyperlink ref="AC1543" r:id="rId4251" xr:uid="{7853DFCD-0AF9-4F5C-867F-FD209F9C2A5A}"/>
    <hyperlink ref="AD1543" r:id="rId4252" xr:uid="{BCA64BE9-26E6-4C42-9CCC-B936D603CFB7}"/>
    <hyperlink ref="AC1544" r:id="rId4253" xr:uid="{47116C64-2C54-4D41-A385-693782E5AF39}"/>
    <hyperlink ref="AD1544" r:id="rId4254" xr:uid="{B4CBF723-C5E1-42FD-9812-373E7D095674}"/>
    <hyperlink ref="AE1544" r:id="rId4255" xr:uid="{F74218AA-C01C-4254-8062-C69EEE38DA97}"/>
    <hyperlink ref="AF1544" r:id="rId4256" xr:uid="{FA7C86A4-8D34-43AE-A15B-BEB124A047A3}"/>
    <hyperlink ref="AC1545" r:id="rId4257" xr:uid="{C9F269D9-39BB-4EB7-AAC8-3C16585D1277}"/>
    <hyperlink ref="AD1545" r:id="rId4258" xr:uid="{133E219A-A7E2-4A9B-8B65-1BB29F874D37}"/>
    <hyperlink ref="AE1545" r:id="rId4259" xr:uid="{2B197E4B-D5E0-4623-8606-A6E7A354E225}"/>
    <hyperlink ref="AF1545" r:id="rId4260" xr:uid="{275BC8F0-A84D-435C-9CF9-057D92B61BA6}"/>
    <hyperlink ref="AC1547" r:id="rId4261" xr:uid="{CC83D1D4-8F35-4104-8629-2D0A0FAFFCCA}"/>
    <hyperlink ref="AD1547" r:id="rId4262" xr:uid="{A8944F2E-D857-42EC-B9C2-810C39D904E0}"/>
    <hyperlink ref="AE1547" r:id="rId4263" xr:uid="{D7EFD1AA-0FA5-4048-BE14-FADA6289B50B}"/>
    <hyperlink ref="AF1547" r:id="rId4264" xr:uid="{DCE2754F-8371-4F75-A0B2-BCE9E68EEDC7}"/>
    <hyperlink ref="AC1548" r:id="rId4265" xr:uid="{153D5EA7-76F9-4C0F-84F4-B0B4C0C0D666}"/>
    <hyperlink ref="AD1548" r:id="rId4266" xr:uid="{F6B693FD-F24B-44BD-B75B-1068F1032C4B}"/>
    <hyperlink ref="AC1550" r:id="rId4267" xr:uid="{EFF42B4D-207E-4991-8DE1-4900B199AB3F}"/>
    <hyperlink ref="AD1550" r:id="rId4268" xr:uid="{9BB3F7F0-BE89-4C8E-9AB2-D7B40592EB5E}"/>
    <hyperlink ref="AE1550" r:id="rId4269" xr:uid="{60594F4D-15A4-4100-B15A-285F3F9F2DEC}"/>
    <hyperlink ref="AF1550" r:id="rId4270" xr:uid="{8E652E23-082D-4F54-BC63-8D344CBD0995}"/>
    <hyperlink ref="AC1551" r:id="rId4271" xr:uid="{55DD2DA0-8DDD-4F59-B060-5973A20737AC}"/>
    <hyperlink ref="AC1552" r:id="rId4272" xr:uid="{4E951695-3FD0-48C2-B7FA-6599D98020F9}"/>
    <hyperlink ref="AD1552" r:id="rId4273" xr:uid="{54FC7F4F-B31C-49CB-8B60-4872840D58B7}"/>
    <hyperlink ref="AE1552" r:id="rId4274" xr:uid="{C4C61DAF-A67E-40AB-B511-548CE83727EB}"/>
    <hyperlink ref="AF1552" r:id="rId4275" xr:uid="{A06DC375-BBA5-4FF8-A2CE-29CE1BFC99F1}"/>
    <hyperlink ref="AC1554" r:id="rId4276" xr:uid="{2B5F269E-D5FE-409E-8448-1EF151262032}"/>
    <hyperlink ref="AD1554" r:id="rId4277" xr:uid="{14DD15B4-8F10-455F-8BFA-727D749E6510}"/>
    <hyperlink ref="AE1554" r:id="rId4278" xr:uid="{12BCDEC4-75A3-4915-B532-E40506898361}"/>
    <hyperlink ref="AC1556" r:id="rId4279" xr:uid="{5C7FA183-83F5-4672-924F-CC2CCC551FB6}"/>
    <hyperlink ref="AD1556" r:id="rId4280" xr:uid="{711ACEE3-198C-49AC-BE27-E793C1E001A5}"/>
    <hyperlink ref="AE1556" r:id="rId4281" xr:uid="{5672D9F1-928B-4219-A0D3-1542F07CB4C6}"/>
    <hyperlink ref="AF1556" r:id="rId4282" xr:uid="{ABCFBEAC-5041-4954-B0EC-4EA5AAA132AD}"/>
    <hyperlink ref="AC1557" r:id="rId4283" xr:uid="{8910345A-929A-429F-AD5E-4F548AE7556D}"/>
    <hyperlink ref="AD1557" r:id="rId4284" xr:uid="{47CBC4C7-2E54-4665-9A0A-E9EC4778763E}"/>
    <hyperlink ref="AC1558" r:id="rId4285" xr:uid="{321FCEA4-5C54-4F73-813E-A9BA35958447}"/>
    <hyperlink ref="AD1558" r:id="rId4286" xr:uid="{20D40D24-D248-4DE2-BD32-7241235F4AA2}"/>
    <hyperlink ref="AE1558" r:id="rId4287" xr:uid="{01521054-92C1-495F-8147-A832961F0EA4}"/>
    <hyperlink ref="AF1558" r:id="rId4288" xr:uid="{5EB0AAC9-749E-4D8C-A510-377A2E58E8F2}"/>
    <hyperlink ref="AC1559" r:id="rId4289" xr:uid="{9DDF34A9-00CD-41B5-A892-EA062BBA7AFD}"/>
    <hyperlink ref="AD1559" r:id="rId4290" xr:uid="{614F5610-D6C9-4299-BC66-160B0BB46261}"/>
    <hyperlink ref="AF1559" r:id="rId4291" xr:uid="{99341DEA-F295-4117-ADFF-E15C1CD568F7}"/>
    <hyperlink ref="AC1562" r:id="rId4292" xr:uid="{1D1E7D00-1361-4C63-A126-620B279DD10E}"/>
    <hyperlink ref="AD1562" r:id="rId4293" xr:uid="{A22A30F7-4784-47A3-9189-2A7AA9198C42}"/>
    <hyperlink ref="AE1562" r:id="rId4294" xr:uid="{2988E575-51CC-4A7C-92BC-0F7235EAA0E6}"/>
    <hyperlink ref="AF1562" r:id="rId4295" xr:uid="{32B024E3-132B-4330-BC87-EF422375F94F}"/>
    <hyperlink ref="AC1565" r:id="rId4296" xr:uid="{7E2313BF-DFDB-4C11-8D50-CE3937B38207}"/>
    <hyperlink ref="AD1565" r:id="rId4297" xr:uid="{783561E7-68A7-4ED7-9150-1A2FC0D8C8AC}"/>
    <hyperlink ref="AE1565" r:id="rId4298" xr:uid="{A4817E5A-3A31-4B3A-B38A-1E65E064F6C4}"/>
    <hyperlink ref="AF1565" r:id="rId4299" xr:uid="{2C7ADA28-DAB8-4921-B362-3B6B4F587B4A}"/>
    <hyperlink ref="AC1566" r:id="rId4300" xr:uid="{A8B0F76E-515A-4010-8BB0-552A1872CCC3}"/>
    <hyperlink ref="AC1567" r:id="rId4301" xr:uid="{B09C488B-779A-4E79-9102-28C47D3DB240}"/>
    <hyperlink ref="AE1567" r:id="rId4302" xr:uid="{9A49187C-17D0-4747-BA40-502AFAEF6CD1}"/>
    <hyperlink ref="AF1567" r:id="rId4303" xr:uid="{E18F9164-2FE5-4FCB-A01A-FC6C74B264EE}"/>
    <hyperlink ref="AC1568" r:id="rId4304" xr:uid="{6DFD1258-0043-46FE-B30A-BD2F994D16B2}"/>
    <hyperlink ref="AD1568" r:id="rId4305" xr:uid="{8E59F62D-36E2-4134-8D8B-61D6C6B3A612}"/>
    <hyperlink ref="AE1568" r:id="rId4306" xr:uid="{DAD96D13-BD9D-4CD6-9ABA-69786A631C8E}"/>
    <hyperlink ref="AF1568" r:id="rId4307" xr:uid="{A1921181-C4E8-4571-8618-4D7DB5DA6160}"/>
    <hyperlink ref="AC1569" r:id="rId4308" xr:uid="{FB6A970E-155F-410A-8569-2178FCE7E9DE}"/>
    <hyperlink ref="AD1569" r:id="rId4309" xr:uid="{C71985D7-64DD-488E-9CB5-4EB13A9DB116}"/>
    <hyperlink ref="AE1569" r:id="rId4310" xr:uid="{267BB195-EEAD-4D4D-B194-B186A7D5FACF}"/>
    <hyperlink ref="AF1569" r:id="rId4311" xr:uid="{948ACD82-C63F-4755-B6CD-428F622C4354}"/>
    <hyperlink ref="AC1570" r:id="rId4312" xr:uid="{27A489A7-46E8-4B11-B5B6-5DA729AAB5AE}"/>
    <hyperlink ref="AD1570" r:id="rId4313" xr:uid="{2EFAF3A6-381C-4146-9A61-734380DABC2A}"/>
    <hyperlink ref="AC1572" r:id="rId4314" xr:uid="{3E2D8550-6834-4F83-B676-63B5913F2DD1}"/>
    <hyperlink ref="AD1572" r:id="rId4315" xr:uid="{894AE8C7-B1C6-41B0-B3BB-BECA3F2E97D0}"/>
    <hyperlink ref="AE1572" r:id="rId4316" xr:uid="{5C7B9FAD-4878-4762-B554-6ACC8E0B350F}"/>
    <hyperlink ref="AF1572" r:id="rId4317" xr:uid="{38973D6D-EB15-435E-A76D-3B4A37887A6D}"/>
    <hyperlink ref="AC1574" r:id="rId4318" xr:uid="{3FA33E64-D15B-4FE2-AA2E-52CA0240E2CF}"/>
    <hyperlink ref="AE1574" r:id="rId4319" xr:uid="{EA0B2FC9-1E07-4A5B-B954-51D74F3E628A}"/>
    <hyperlink ref="AF1574" r:id="rId4320" xr:uid="{25EFE599-13E9-4C5F-A274-43D1488683FF}"/>
    <hyperlink ref="AC1576" r:id="rId4321" xr:uid="{72116A8C-2C95-41AE-AEDA-2ABD2DD0F139}"/>
    <hyperlink ref="AD1576" r:id="rId4322" xr:uid="{063A9824-9085-4BD5-9348-1D8FA935B3F3}"/>
    <hyperlink ref="AF1576" r:id="rId4323" xr:uid="{D8386BF6-2E92-4ACC-8E92-A3BFC76BD551}"/>
    <hyperlink ref="AC1581" r:id="rId4324" xr:uid="{5D511D4E-6BA2-409C-BD44-7454D7B0FF89}"/>
    <hyperlink ref="AD1581" r:id="rId4325" xr:uid="{C43ACE59-E77D-4140-8982-FEE96B2A6046}"/>
    <hyperlink ref="AE1581" r:id="rId4326" xr:uid="{0014F318-C339-4B41-8133-EB435CFEDF96}"/>
    <hyperlink ref="AF1581" r:id="rId4327" xr:uid="{F4674FAF-7C9B-44D0-BF45-A76A119E0593}"/>
    <hyperlink ref="AC1582" r:id="rId4328" xr:uid="{75CA47B3-E63E-4D78-8702-638311E12EDA}"/>
    <hyperlink ref="AE1582" r:id="rId4329" xr:uid="{753C5A5B-A189-4580-9648-ED6D1C1B00DA}"/>
    <hyperlink ref="AC1583" r:id="rId4330" xr:uid="{00300C93-F944-49CC-8171-A9968BA8AD3B}"/>
    <hyperlink ref="AD1583" r:id="rId4331" xr:uid="{676A5B0C-7617-4754-B638-39B1B15F2A38}"/>
    <hyperlink ref="AC1584" r:id="rId4332" xr:uid="{27CF2AFD-27DE-43B3-87E7-7CA7FF4583D1}"/>
    <hyperlink ref="AD1584" r:id="rId4333" xr:uid="{E5060180-163D-41AC-B175-FDDA43E5B1B3}"/>
    <hyperlink ref="AE1584" r:id="rId4334" xr:uid="{97D951DE-598D-4991-A3D6-315938E5AFBE}"/>
    <hyperlink ref="AF1584" r:id="rId4335" xr:uid="{28D4C43E-CA2F-4DD6-B500-3734F34D0D18}"/>
    <hyperlink ref="AC1586" r:id="rId4336" xr:uid="{882798BA-382F-412A-BC77-A3BC0623E3D7}"/>
    <hyperlink ref="AD1586" r:id="rId4337" xr:uid="{8A381F0F-15C3-4130-A1B5-2A8F61642F15}"/>
    <hyperlink ref="AE1586" r:id="rId4338" xr:uid="{C01A9DFA-4365-4241-9A80-5F9A2D298527}"/>
    <hyperlink ref="AF1586" r:id="rId4339" xr:uid="{25AA83CD-1A93-4C58-B6B4-A48411751F68}"/>
    <hyperlink ref="AC1587" r:id="rId4340" xr:uid="{8EF9054D-2BDF-4A97-8507-B4955FB0581B}"/>
    <hyperlink ref="AD1587" r:id="rId4341" xr:uid="{E1FBA235-A39C-40FD-A928-BAFA8031DD2E}"/>
    <hyperlink ref="AF1587" r:id="rId4342" xr:uid="{34FF9BCD-A2E8-4CD5-BF0A-1D080C7DD8BA}"/>
    <hyperlink ref="AC1588" r:id="rId4343" xr:uid="{8B9A1774-7983-4870-B63F-CF80C549EF5B}"/>
    <hyperlink ref="AD1588" r:id="rId4344" xr:uid="{2A829714-E2BD-4A92-9B89-4D4873E1D97E}"/>
    <hyperlink ref="AE1588" r:id="rId4345" xr:uid="{93D5D001-A2E9-4DA5-BD2A-4C1BB1E40F1F}"/>
    <hyperlink ref="AF1588" r:id="rId4346" xr:uid="{0C62F271-6A3B-4AB1-85CB-80992407B964}"/>
    <hyperlink ref="AC1589" r:id="rId4347" xr:uid="{4FCE0CA2-1D7D-4CFC-B5E7-00EB1CFD1B6C}"/>
    <hyperlink ref="AE1589" r:id="rId4348" xr:uid="{41F08F13-7F15-4C96-8093-11EF79AE4ECE}"/>
    <hyperlink ref="AF1589" r:id="rId4349" xr:uid="{2ACDB07A-DD67-47CE-8862-9939064E1705}"/>
    <hyperlink ref="AC1590" r:id="rId4350" xr:uid="{4BA535EF-779F-4E95-A4A5-132EC1731826}"/>
    <hyperlink ref="AD1590" r:id="rId4351" xr:uid="{320A484D-9247-40BF-B91A-E6686896A66E}"/>
    <hyperlink ref="AE1590" r:id="rId4352" xr:uid="{B7BB4368-8E30-4A33-8F85-46DF9D2643F3}"/>
    <hyperlink ref="AF1590" r:id="rId4353" xr:uid="{5D971A19-C502-4EE8-9D97-0308B16A90A2}"/>
    <hyperlink ref="AC1592" r:id="rId4354" xr:uid="{D6E1E3B3-25B6-47D4-9A83-75005D4BDCEB}"/>
    <hyperlink ref="AE1592" r:id="rId4355" xr:uid="{6E99471E-569E-4FFD-84BA-20330D40E7C8}"/>
    <hyperlink ref="AF1592" r:id="rId4356" xr:uid="{05EFBF09-EEF5-4128-9DFE-9450536A5861}"/>
    <hyperlink ref="AC1593" r:id="rId4357" xr:uid="{9B6603E3-7976-4FDF-861C-47C815164D70}"/>
    <hyperlink ref="AD1593" r:id="rId4358" xr:uid="{93B5A073-62A9-4093-8382-831FCE05D499}"/>
    <hyperlink ref="AE1593" r:id="rId4359" xr:uid="{E95EC41D-F3F3-453B-964B-C6966F5D8FB4}"/>
    <hyperlink ref="AF1593" r:id="rId4360" xr:uid="{407568E0-A3D3-415B-AB5D-B885B1BF83D7}"/>
    <hyperlink ref="AC1594" r:id="rId4361" xr:uid="{0BB149A3-1957-467F-B114-958605234D99}"/>
    <hyperlink ref="AD1594" r:id="rId4362" xr:uid="{38BED531-DF80-47C9-A86E-96A29022CB28}"/>
    <hyperlink ref="AE1594" r:id="rId4363" xr:uid="{B35435F1-8227-41BA-AE23-30E7CA972F2D}"/>
    <hyperlink ref="AF1594" r:id="rId4364" xr:uid="{BC82475F-0C30-44A7-B9ED-527A8AEAC291}"/>
    <hyperlink ref="AC1595" r:id="rId4365" xr:uid="{179FC4E4-6277-4F56-8AAA-8FF1118B806A}"/>
    <hyperlink ref="AD1595" r:id="rId4366" xr:uid="{72D0BFBF-827C-4184-80AE-0B557146FE4B}"/>
    <hyperlink ref="AE1595" r:id="rId4367" xr:uid="{0C1A751A-2DA8-4456-98B9-7AB7E0FFFA8A}"/>
    <hyperlink ref="AF1595" r:id="rId4368" xr:uid="{96D8A229-6A4A-4D5D-858D-2A5015A67051}"/>
    <hyperlink ref="AC1597" r:id="rId4369" xr:uid="{156B5A76-266D-44EE-B1B0-D7149E26BF05}"/>
    <hyperlink ref="AD1597" r:id="rId4370" xr:uid="{F2E08F06-E8EC-432C-AE08-2D0C6911D664}"/>
    <hyperlink ref="AE1597" r:id="rId4371" xr:uid="{17A93726-DC2E-4622-A838-D0C2F026F327}"/>
    <hyperlink ref="AF1597" r:id="rId4372" xr:uid="{BA431B3A-7AF8-4F4E-A09F-B5A422ED5EBD}"/>
    <hyperlink ref="AC1599" r:id="rId4373" xr:uid="{FA27DDC3-468D-4D68-AD44-84D29A8A52B4}"/>
    <hyperlink ref="AD1599" r:id="rId4374" xr:uid="{7B402818-799A-4D3B-8F11-0FFC928A77C9}"/>
    <hyperlink ref="AE1599" r:id="rId4375" xr:uid="{6CEC7CBB-3ABE-4179-AE89-A02DAAE746D4}"/>
    <hyperlink ref="AF1599" r:id="rId4376" xr:uid="{058D3E54-D864-4D8E-9330-F3F5E629AF5E}"/>
    <hyperlink ref="A1600" r:id="rId4377" xr:uid="{6FA89E48-D29A-49BA-88F8-E69819883A6F}"/>
    <hyperlink ref="AC1600" r:id="rId4378" xr:uid="{B1F6020C-4CFE-42F6-8C30-9EF24B016B88}"/>
    <hyperlink ref="AD1600" r:id="rId4379" xr:uid="{2A79BA35-C1E8-489A-802B-BEEAD3AF5981}"/>
    <hyperlink ref="AE1600" r:id="rId4380" xr:uid="{506FD93B-766E-4666-9228-5FF63408E991}"/>
    <hyperlink ref="AF1600" r:id="rId4381" xr:uid="{209D1A19-F644-4344-864E-DBEF0BEF3DDF}"/>
    <hyperlink ref="AC1602" r:id="rId4382" xr:uid="{CCFE0451-FA2D-4D19-BFD1-743386A55A19}"/>
    <hyperlink ref="AC1603" r:id="rId4383" xr:uid="{84CCA6E6-CB8C-4732-9376-964BF8A1B7D5}"/>
    <hyperlink ref="AD1603" r:id="rId4384" xr:uid="{D0509AAF-7E7F-448A-970B-DFB3B92B67D0}"/>
    <hyperlink ref="AE1603" r:id="rId4385" xr:uid="{900467ED-0632-4A3D-A469-ACA27F02CCAD}"/>
    <hyperlink ref="AF1603" r:id="rId4386" xr:uid="{97CC02F8-6317-4525-B715-569D9BDDDB44}"/>
    <hyperlink ref="AC1604" r:id="rId4387" xr:uid="{295EAE07-E7FF-4E67-BC89-21D355FD739F}"/>
    <hyperlink ref="AF1604" r:id="rId4388" xr:uid="{8DC59FA8-6D63-476D-BEE5-BC9DF68551FC}"/>
    <hyperlink ref="AC1605" r:id="rId4389" xr:uid="{FB1BC26D-C5F6-4B39-8D28-AC22C0DB18E1}"/>
    <hyperlink ref="AD1605" r:id="rId4390" xr:uid="{E3398FDB-88F3-4A4F-A456-79F955A921FC}"/>
    <hyperlink ref="AE1605" r:id="rId4391" xr:uid="{12CC6285-1D9B-47AE-9688-EF1C1B6522FF}"/>
    <hyperlink ref="AF1605" r:id="rId4392" xr:uid="{75DEF220-0DFE-4AB0-AF2B-446851EB6445}"/>
    <hyperlink ref="AC1607" r:id="rId4393" xr:uid="{76788B19-73D1-4918-91EC-F7725A8040D9}"/>
    <hyperlink ref="AD1607" r:id="rId4394" xr:uid="{2BA8D058-FA7A-4998-8FBD-E7DD70B4643F}"/>
    <hyperlink ref="AF1607" r:id="rId4395" xr:uid="{D3EA4D30-3E49-4B06-A991-2DFCFE33CC1C}"/>
    <hyperlink ref="AC1608" r:id="rId4396" xr:uid="{6884F7AF-4A47-4243-9683-5D3A889D8C4B}"/>
    <hyperlink ref="AE1608" r:id="rId4397" xr:uid="{478AF352-9211-4714-A245-452BD9CFF31F}"/>
    <hyperlink ref="AF1608" r:id="rId4398" xr:uid="{062C33FA-3DBA-459E-8CAF-7A246D19DA43}"/>
    <hyperlink ref="AC1610" r:id="rId4399" xr:uid="{FFFCC6E1-09A3-4017-AC88-5452D742EBB7}"/>
    <hyperlink ref="AD1610" r:id="rId4400" xr:uid="{678FF407-DC17-4F05-A42A-ABD79AB5753F}"/>
    <hyperlink ref="AE1610" r:id="rId4401" xr:uid="{47CEE34B-F513-4F1E-9CAC-A46277EC7B88}"/>
    <hyperlink ref="AF1610" r:id="rId4402" xr:uid="{20E97161-4D54-4AAA-974F-FEF52F7E6179}"/>
    <hyperlink ref="AC1611" r:id="rId4403" xr:uid="{122CF137-4697-4982-B73A-32EC5924FEB2}"/>
    <hyperlink ref="AF1611" r:id="rId4404" xr:uid="{5212DDE1-129A-446B-B11B-8316A6C3D3CE}"/>
    <hyperlink ref="AC1612" r:id="rId4405" xr:uid="{183AE663-E219-4006-99BA-888BB68F09B9}"/>
    <hyperlink ref="AD1612" r:id="rId4406" xr:uid="{D7348761-8774-400F-A2E1-F097ADC28BF0}"/>
    <hyperlink ref="AF1612" r:id="rId4407" xr:uid="{2F961484-F04F-49FE-B7D3-7E56CC212B2C}"/>
    <hyperlink ref="AC1613" r:id="rId4408" xr:uid="{5C69A475-84FA-43C9-AC88-4C53FBF081BE}"/>
    <hyperlink ref="AD1613" r:id="rId4409" xr:uid="{D7EC2753-C5E1-4FD3-AAE5-319A7DCE6A97}"/>
    <hyperlink ref="AF1613" r:id="rId4410" xr:uid="{2D8F33F9-A535-40FE-9B93-FD3A7B19C442}"/>
    <hyperlink ref="AC1614" r:id="rId4411" xr:uid="{1F83DE1E-D838-4BC3-8BEA-91E288370BF8}"/>
    <hyperlink ref="AD1614" r:id="rId4412" xr:uid="{A3CC3D78-A354-4DB7-B08A-76C08AD24682}"/>
    <hyperlink ref="AE1614" r:id="rId4413" xr:uid="{B219B57F-F9AC-4CE4-8E73-E1887D9B3B3A}"/>
    <hyperlink ref="AF1614" r:id="rId4414" xr:uid="{B56F0588-6F2D-48A2-8F07-9C570E1035A9}"/>
    <hyperlink ref="AC1616" r:id="rId4415" xr:uid="{16E2DEB9-380C-4654-9964-1A1E98D61413}"/>
    <hyperlink ref="AD1616" r:id="rId4416" xr:uid="{550EB436-ACBD-4AD7-A991-ED22C0BE7147}"/>
    <hyperlink ref="AE1616" r:id="rId4417" xr:uid="{5004C9A6-E551-4E99-A178-88993A6C7087}"/>
    <hyperlink ref="AF1616" r:id="rId4418" xr:uid="{77E6B05D-4EE3-40E7-BF29-B6C91C29E2FC}"/>
    <hyperlink ref="AC1618" r:id="rId4419" xr:uid="{D8B30F78-4802-43AE-BF49-AFF72385E3C9}"/>
    <hyperlink ref="AD1618" r:id="rId4420" xr:uid="{139B490E-FA93-4072-A4C0-883DB78266C6}"/>
    <hyperlink ref="AE1618" r:id="rId4421" xr:uid="{70F94390-4A2E-49FF-8353-FAD3E3E3ADAF}"/>
    <hyperlink ref="AF1618" r:id="rId4422" xr:uid="{C2C7BA52-3EE9-4902-BDAD-E61DF3B4C91D}"/>
    <hyperlink ref="AC1620" r:id="rId4423" xr:uid="{4E958DDF-3299-4F4E-A274-9B80BB01ED55}"/>
    <hyperlink ref="AD1620" r:id="rId4424" xr:uid="{C65D3FD8-87D6-48F8-BC03-3CC1ECEAF639}"/>
    <hyperlink ref="AE1620" r:id="rId4425" xr:uid="{D71ACF0D-5AED-4449-810E-9AD40A664C50}"/>
    <hyperlink ref="AF1620" r:id="rId4426" xr:uid="{8B65D280-97C9-4FC5-B2AA-4639ED6B53A4}"/>
    <hyperlink ref="AC1621" r:id="rId4427" xr:uid="{197F6D2C-BA72-405D-BC3F-356FA3E409A2}"/>
    <hyperlink ref="AD1621" r:id="rId4428" xr:uid="{FE7BBBCA-09FA-4BAD-BCAA-6B42856F4334}"/>
    <hyperlink ref="AF1621" r:id="rId4429" xr:uid="{6F42D2E0-7A92-4554-9652-D407605D52F2}"/>
    <hyperlink ref="AC1622" r:id="rId4430" xr:uid="{12F4143B-DC96-44B2-93AE-1E417E656EB4}"/>
    <hyperlink ref="AD1622" r:id="rId4431" xr:uid="{3FB0EDB1-4A6D-4563-9506-9AC862651571}"/>
    <hyperlink ref="AE1622" r:id="rId4432" xr:uid="{CA2ADD23-9CFA-4564-B13A-723EA940198A}"/>
    <hyperlink ref="AF1622" r:id="rId4433" xr:uid="{AC0E22F7-351B-4A66-8E65-455AB8E3A1CC}"/>
    <hyperlink ref="AC1623" r:id="rId4434" xr:uid="{D11BA332-EA9B-4A97-8971-1674C26E355A}"/>
    <hyperlink ref="AE1623" r:id="rId4435" xr:uid="{E5F33105-9EAD-4A48-BF8C-C5EF27197C8C}"/>
    <hyperlink ref="AF1623" r:id="rId4436" xr:uid="{2BE7949F-2C7C-412F-9C6C-12F12C6C907A}"/>
    <hyperlink ref="AC1625" r:id="rId4437" xr:uid="{FFA8FD64-3828-4898-B355-03D42396753B}"/>
    <hyperlink ref="AD1625" r:id="rId4438" xr:uid="{9C12BE05-EF51-4DBF-9A5D-1F15B292D0B8}"/>
    <hyperlink ref="AE1625" r:id="rId4439" xr:uid="{8F26279B-75B3-4E5A-BCC3-A69A78245C4B}"/>
    <hyperlink ref="AF1625" r:id="rId4440" xr:uid="{532E56A4-FD58-4163-A3BB-4104512B59AC}"/>
    <hyperlink ref="AC1626" r:id="rId4441" xr:uid="{B71D6562-15D8-4ECE-A697-B24C798EA4AB}"/>
    <hyperlink ref="AD1626" r:id="rId4442" xr:uid="{6A41D8BC-C722-48D1-A37E-EEE0911BAF7C}"/>
    <hyperlink ref="AD1628" r:id="rId4443" xr:uid="{0825E062-D9F0-4A06-B829-06F796F6B8CE}"/>
    <hyperlink ref="AC1629" r:id="rId4444" xr:uid="{2F02E90D-8F65-4660-B8A3-7CE757E38E5A}"/>
    <hyperlink ref="AF1629" r:id="rId4445" xr:uid="{8B45D2B7-64BB-45BB-BD0E-60347EC8642F}"/>
    <hyperlink ref="AC1630" r:id="rId4446" xr:uid="{AB5A1302-77E8-4C7B-BF29-7FDF1562E7DA}"/>
    <hyperlink ref="AD1630" r:id="rId4447" xr:uid="{2FB77F67-974C-4029-A69D-12096006DB84}"/>
    <hyperlink ref="AE1630" r:id="rId4448" xr:uid="{302973F2-8F6B-4560-9035-301981BC49C7}"/>
    <hyperlink ref="AF1630" r:id="rId4449" xr:uid="{D26CA50C-11C7-47D9-90F5-895B8018671A}"/>
    <hyperlink ref="AC1631" r:id="rId4450" xr:uid="{25491831-9AA0-4E28-B814-F28A249C5F04}"/>
    <hyperlink ref="AD1631" r:id="rId4451" xr:uid="{9D07CCAD-8FED-4AE7-8A7F-13EACCDD1A2A}"/>
    <hyperlink ref="AF1631" r:id="rId4452" xr:uid="{3242F09B-8345-4AC8-911F-77AA90EAAE09}"/>
    <hyperlink ref="AC1632" r:id="rId4453" xr:uid="{6985B33D-7AF1-4C4E-BD4B-FE98D8E0CA9C}"/>
    <hyperlink ref="AD1632" r:id="rId4454" xr:uid="{A7ED4B46-ADBC-455F-A9E3-659D974600DD}"/>
    <hyperlink ref="AE1632" r:id="rId4455" xr:uid="{C37AF3B5-3F66-4D5D-BADF-A3164909FC3D}"/>
    <hyperlink ref="AF1632" r:id="rId4456" xr:uid="{557618E0-BE57-4E8C-86BB-77C68D241BED}"/>
    <hyperlink ref="AC1633" r:id="rId4457" xr:uid="{6E7E729D-0FD2-4509-93E3-AB200F04F19D}"/>
    <hyperlink ref="AD1633" r:id="rId4458" xr:uid="{42CD2FC3-4100-4571-B803-B85CBDBE653E}"/>
    <hyperlink ref="AE1633" r:id="rId4459" xr:uid="{2E4C7C51-CB04-40E8-ADD6-414F8CE69405}"/>
    <hyperlink ref="AF1633" r:id="rId4460" xr:uid="{1086ECB4-6634-4B1C-89EA-F8938C6115FB}"/>
    <hyperlink ref="AC1635" r:id="rId4461" xr:uid="{4EE19DB9-C5BC-4BB1-9A34-106E4F331E01}"/>
    <hyperlink ref="AD1635" r:id="rId4462" xr:uid="{B5ED1241-D287-41A0-9314-37CB36038315}"/>
    <hyperlink ref="AE1635" r:id="rId4463" xr:uid="{D75D220C-04C5-491D-8695-136707070451}"/>
    <hyperlink ref="AF1635" r:id="rId4464" xr:uid="{D225C1DF-73AC-490F-9F0D-266153D2108D}"/>
    <hyperlink ref="AC1636" r:id="rId4465" xr:uid="{CB5067BA-8EBA-4842-85FF-DDDCF291CFA8}"/>
    <hyperlink ref="AE1636" r:id="rId4466" xr:uid="{17EF00D7-6ECE-48F2-BE51-3CC95991A225}"/>
    <hyperlink ref="AF1636" r:id="rId4467" xr:uid="{51D4AC75-B044-4F1E-918C-DA75D51F86F8}"/>
    <hyperlink ref="AC1637" r:id="rId4468" xr:uid="{7E0B71A8-2521-4F47-8F66-7D61A0645177}"/>
    <hyperlink ref="AD1637" r:id="rId4469" xr:uid="{FBE0F4BA-9EC5-49ED-B324-4BC033A049DD}"/>
    <hyperlink ref="AC1638" r:id="rId4470" xr:uid="{D8B00EA7-73E0-44EB-8868-1B55F98CAFA2}"/>
    <hyperlink ref="AD1638" r:id="rId4471" xr:uid="{BFC53851-DFF8-4B81-B2F0-7FB1152B72B4}"/>
    <hyperlink ref="AC1639" r:id="rId4472" xr:uid="{79571CFC-E039-4CC8-9171-A2289A92FC8B}"/>
    <hyperlink ref="AD1639" r:id="rId4473" xr:uid="{D8BA63EB-5358-4175-A5BA-FAFA16401CC5}"/>
    <hyperlink ref="AE1639" r:id="rId4474" xr:uid="{96C1640D-F166-469D-9C27-7F4BC86462F7}"/>
    <hyperlink ref="AF1639" r:id="rId4475" xr:uid="{F1242874-442B-4435-A76E-7FE24ED89AE7}"/>
    <hyperlink ref="AC1640" r:id="rId4476" xr:uid="{CC9E25D6-D0AC-4F3A-8E40-57704EF87A3E}"/>
    <hyperlink ref="AD1640" r:id="rId4477" xr:uid="{969A346E-1C86-4C49-8B8D-32D999C5A81A}"/>
    <hyperlink ref="AE1640" r:id="rId4478" xr:uid="{7C8BB8F9-7D8F-406A-A1A5-9CD1E4FFE911}"/>
    <hyperlink ref="AF1640" r:id="rId4479" xr:uid="{FBD10CE7-58D7-40C3-B2E0-00A0B739651F}"/>
    <hyperlink ref="AC1642" r:id="rId4480" xr:uid="{79699DAC-53B4-457E-8E19-192CBE5E79E3}"/>
    <hyperlink ref="AD1642" r:id="rId4481" xr:uid="{F966FA27-8791-4D3D-8E03-2D97A593CEB2}"/>
    <hyperlink ref="AE1642" r:id="rId4482" xr:uid="{164A6A3D-71EF-4621-841C-B3D5B0F55DBB}"/>
    <hyperlink ref="AF1642" r:id="rId4483" xr:uid="{FA803807-1C2F-48F9-B3AC-F265F10DF9FD}"/>
    <hyperlink ref="AC1644" r:id="rId4484" xr:uid="{E102F511-D4A3-4162-8232-8B7AC09DDBB7}"/>
    <hyperlink ref="AD1644" r:id="rId4485" xr:uid="{D900A28E-937E-4387-843C-01062C8E9C7A}"/>
    <hyperlink ref="AE1644" r:id="rId4486" xr:uid="{98343B91-11EF-490C-ADF7-3AB5EFE69989}"/>
    <hyperlink ref="AF1644" r:id="rId4487" xr:uid="{E563FF51-9136-43D7-9E27-C77303EC4280}"/>
    <hyperlink ref="AC1645" r:id="rId4488" xr:uid="{B1BA5D39-4C6A-42D1-8CF0-930D270E9465}"/>
    <hyperlink ref="AD1645" r:id="rId4489" xr:uid="{AB9C84DB-6E6F-478A-ADB3-DB3B1A0BEEA6}"/>
    <hyperlink ref="AE1645" r:id="rId4490" xr:uid="{ACA3FC38-96D5-46EF-A557-CB10B922996A}"/>
    <hyperlink ref="AC1646" r:id="rId4491" xr:uid="{84FC045D-A2CB-4BB0-8627-096202161080}"/>
    <hyperlink ref="AD1646" r:id="rId4492" xr:uid="{6FC3D1B2-DF8D-4469-91DF-F98CD14375A3}"/>
    <hyperlink ref="AE1646" r:id="rId4493" xr:uid="{26976C44-CD04-42A5-B51B-EB409132D528}"/>
    <hyperlink ref="AF1646" r:id="rId4494" xr:uid="{172DC0C3-A493-4E62-8C13-FDB78D18BF88}"/>
    <hyperlink ref="AC1647" r:id="rId4495" xr:uid="{4F2E0977-2031-4687-9848-D8B27BE223B7}"/>
    <hyperlink ref="AF1647" r:id="rId4496" xr:uid="{1233D3BD-97FC-460E-A63D-D24A0F248686}"/>
    <hyperlink ref="AC1649" r:id="rId4497" xr:uid="{411A53E1-7C90-471B-B430-229FE2B6E9A6}"/>
    <hyperlink ref="AD1649" r:id="rId4498" xr:uid="{CD76E2F0-E151-4C07-AE74-AE813D950A7D}"/>
    <hyperlink ref="AE1649" r:id="rId4499" xr:uid="{581D0573-7451-4D46-8F28-A8486BE5FDAA}"/>
    <hyperlink ref="AF1649" r:id="rId4500" xr:uid="{A2732DE5-8D75-45C9-B3CB-62B464007A5A}"/>
    <hyperlink ref="AC1650" r:id="rId4501" xr:uid="{2927CB50-C862-4647-B6B9-05DB3F5DF166}"/>
    <hyperlink ref="AD1650" r:id="rId4502" xr:uid="{F37E515A-B319-4090-B52D-989DB223988D}"/>
    <hyperlink ref="AE1650" r:id="rId4503" xr:uid="{3CFED7BF-9252-4448-A97C-DD55EB407BFD}"/>
    <hyperlink ref="AF1650" r:id="rId4504" xr:uid="{DC02E947-ADF8-4F2B-86AA-1812F1E3F9AD}"/>
    <hyperlink ref="AC1651" r:id="rId4505" xr:uid="{30E1D094-FDDA-4CD9-BD7E-6FEB7F4ACECC}"/>
    <hyperlink ref="AD1651" r:id="rId4506" xr:uid="{D23B4C1B-A499-4D55-8BEB-EB8C6746FC49}"/>
    <hyperlink ref="AE1651" r:id="rId4507" xr:uid="{AB2A18DC-86E3-4B5D-BAFE-DC52043C4C79}"/>
    <hyperlink ref="AF1651" r:id="rId4508" xr:uid="{CCB722CD-7AE8-46BA-BC40-4E6E751FC7E6}"/>
    <hyperlink ref="AC1652" r:id="rId4509" xr:uid="{EF3EC693-B0F1-4FD2-888F-0D4111E673E9}"/>
    <hyperlink ref="AD1652" r:id="rId4510" xr:uid="{BEF7E0FD-DCF6-4078-A486-9ADBC55D56DF}"/>
    <hyperlink ref="AE1652" r:id="rId4511" xr:uid="{5910E38A-F896-455B-9A83-E8D5785F345D}"/>
    <hyperlink ref="AF1652" r:id="rId4512" xr:uid="{0F8F0975-0E54-4421-87E3-4A4B8A9A6F31}"/>
    <hyperlink ref="AC1655" r:id="rId4513" xr:uid="{F2A1865D-4BD8-42F8-A4E9-2A3CEC55A4BB}"/>
    <hyperlink ref="AD1655" r:id="rId4514" xr:uid="{93BE49C1-CD67-4F23-9F42-221A1C58C6DC}"/>
    <hyperlink ref="AF1655" r:id="rId4515" xr:uid="{35EABABC-3823-41FB-90A2-C2878BBAABA1}"/>
    <hyperlink ref="AC1656" r:id="rId4516" xr:uid="{FACF3E69-7365-4451-A2DA-F5E5892727BB}"/>
    <hyperlink ref="AD1656" r:id="rId4517" xr:uid="{0FA7D189-342E-432E-BA01-2B9D90DA7A14}"/>
    <hyperlink ref="AE1656" r:id="rId4518" xr:uid="{276717BF-A5D5-4F1C-82C0-49BCB9143099}"/>
    <hyperlink ref="AF1656" r:id="rId4519" xr:uid="{8451E8BB-DEF1-45F4-9B56-4580C07E5814}"/>
    <hyperlink ref="AC1657" r:id="rId4520" xr:uid="{3283190A-5FB3-42AE-94F6-3D54EE0FFCAD}"/>
    <hyperlink ref="AD1657" r:id="rId4521" xr:uid="{33405845-0CA9-4958-AB69-BB7C2A5251C9}"/>
    <hyperlink ref="AE1657" r:id="rId4522" xr:uid="{DCE9A6F4-4B8E-4A1F-B976-4B35F48548D0}"/>
    <hyperlink ref="AF1657" r:id="rId4523" xr:uid="{5CD95E73-518D-418B-8FBF-67A9C9E7880D}"/>
    <hyperlink ref="AC1658" r:id="rId4524" xr:uid="{3FE76A71-FD15-48BC-902C-BC330F5E61D4}"/>
    <hyperlink ref="AE1658" r:id="rId4525" xr:uid="{A7918165-7CF6-48ED-B865-52C78B8C03C9}"/>
    <hyperlink ref="AF1658" r:id="rId4526" xr:uid="{048B2BE0-E55C-49B3-86A6-A42DD87F2426}"/>
    <hyperlink ref="AC1659" r:id="rId4527" xr:uid="{6B405411-FEF7-49BD-9609-3421B0D66320}"/>
    <hyperlink ref="AD1659" r:id="rId4528" xr:uid="{427B64A9-2819-4F54-9C7E-1715BFC20C77}"/>
    <hyperlink ref="AE1659" r:id="rId4529" xr:uid="{CCFB38F7-7D67-4B82-955D-D6476A8B159F}"/>
    <hyperlink ref="AF1659" r:id="rId4530" xr:uid="{6549083E-A060-425C-8343-FC48020C0B9B}"/>
    <hyperlink ref="AC1660" r:id="rId4531" xr:uid="{89C4DD69-400D-42FC-82CD-6A4EFB5873E1}"/>
    <hyperlink ref="AD1660" r:id="rId4532" xr:uid="{C0DA1F08-50A3-41BE-BDB6-D3090A069E51}"/>
    <hyperlink ref="AF1660" r:id="rId4533" xr:uid="{399FF10F-522A-4AF6-A29B-E241C019DB2C}"/>
    <hyperlink ref="AC1662" r:id="rId4534" xr:uid="{612CCBDE-0C01-4BFC-9342-6A09A6163240}"/>
    <hyperlink ref="AD1662" r:id="rId4535" xr:uid="{C29FFA42-5377-4867-BDF9-0DA2381FA0EF}"/>
    <hyperlink ref="AC1663" r:id="rId4536" xr:uid="{9CAA3F9C-76A4-4C63-A035-17AF077650AB}"/>
    <hyperlink ref="AC1665" r:id="rId4537" xr:uid="{EB5980CD-3C8B-4D34-8B89-22162A231C18}"/>
    <hyperlink ref="AD1665" r:id="rId4538" xr:uid="{2C6BF583-2479-4B15-A575-0A52E48AD782}"/>
    <hyperlink ref="AE1665" r:id="rId4539" xr:uid="{80B6256A-AE87-4C6A-931A-465AFAD0CB1B}"/>
    <hyperlink ref="AF1665" r:id="rId4540" xr:uid="{ACA6C81C-B15C-4FFF-A82F-61C9E770DA5E}"/>
    <hyperlink ref="AC1666" r:id="rId4541" xr:uid="{8A395A43-8E1F-4ECE-B579-4E574D3C23C0}"/>
    <hyperlink ref="AD1666" r:id="rId4542" xr:uid="{185AFFD7-AC34-4229-8DE5-5F5DE3EEE517}"/>
    <hyperlink ref="AE1666" r:id="rId4543" xr:uid="{F241710C-B9A5-4F27-8CB0-7036AB704ADC}"/>
    <hyperlink ref="AF1666" r:id="rId4544" xr:uid="{82B53CBF-FDCE-48C2-8106-E2833D945CC5}"/>
    <hyperlink ref="AC1668" r:id="rId4545" xr:uid="{F66C2D0A-6A2D-4272-9EA1-72904AE64563}"/>
    <hyperlink ref="AD1668" r:id="rId4546" xr:uid="{B71533CD-34DB-4E28-9443-82AA22389868}"/>
    <hyperlink ref="AF1668" r:id="rId4547" xr:uid="{2CFED211-C316-481F-B517-EA31C533F8E2}"/>
    <hyperlink ref="AC1669" r:id="rId4548" xr:uid="{EFF2D7E5-DDDE-4C9D-BA98-30D0576C12D0}"/>
    <hyperlink ref="AD1669" r:id="rId4549" xr:uid="{911753F0-BB68-4294-B133-4C0B230BF682}"/>
    <hyperlink ref="AE1669" r:id="rId4550" xr:uid="{59FE6036-94FB-4E50-B324-3F4B7A4ED92B}"/>
    <hyperlink ref="AF1669" r:id="rId4551" xr:uid="{C512E3C5-B22F-4C61-82BE-4AE841885FD2}"/>
    <hyperlink ref="AC1670" r:id="rId4552" xr:uid="{356B0256-4714-4607-B8E9-A2CBE38D7DF9}"/>
    <hyperlink ref="AD1670" r:id="rId4553" xr:uid="{28E2D652-5529-437A-A2A5-41A5EE4EABEC}"/>
    <hyperlink ref="AF1670" r:id="rId4554" xr:uid="{620917EA-B8AE-454C-B0D9-E59159C27D43}"/>
    <hyperlink ref="AC1671" r:id="rId4555" xr:uid="{27384917-328E-4BFE-80A9-E0FC279B0BA2}"/>
    <hyperlink ref="AD1671" r:id="rId4556" xr:uid="{D10243D1-371E-4E6D-ACFF-632A9535F7F5}"/>
    <hyperlink ref="AE1671" r:id="rId4557" xr:uid="{5FD26245-6A72-4A6D-9748-3789A6BE14BF}"/>
    <hyperlink ref="AF1671" r:id="rId4558" xr:uid="{8678A278-38C4-4A36-8FDB-8360B5DC8C37}"/>
    <hyperlink ref="AC1672" r:id="rId4559" xr:uid="{6D02C3EB-84E5-4677-8EAF-EEF6CE0AD1A6}"/>
    <hyperlink ref="AD1672" r:id="rId4560" xr:uid="{F1335A64-194C-4784-9833-5854B92247D4}"/>
    <hyperlink ref="AE1672" r:id="rId4561" xr:uid="{D17BF914-4A9B-4CAD-B972-14851104525A}"/>
    <hyperlink ref="AF1672" r:id="rId4562" xr:uid="{2F6CA137-ECEF-4AFD-9C87-5805C379B1E5}"/>
    <hyperlink ref="AC1674" r:id="rId4563" xr:uid="{43E09FDB-AC59-480D-94DC-8E0372D8C4BF}"/>
    <hyperlink ref="AD1674" r:id="rId4564" xr:uid="{CBB6BC34-7661-47AC-B64C-87CF8A359704}"/>
    <hyperlink ref="AE1674" r:id="rId4565" xr:uid="{51C31C2E-E562-486C-A927-DB90C91E0866}"/>
    <hyperlink ref="AF1674" r:id="rId4566" xr:uid="{71CF55D4-3F3A-4632-A555-18E9D108A70C}"/>
    <hyperlink ref="AC1676" r:id="rId4567" xr:uid="{0495CA10-3554-4DDC-A2C8-BC2E4C9E559E}"/>
    <hyperlink ref="AD1676" r:id="rId4568" xr:uid="{2EDEA07D-C0D2-4107-8412-364F942372E3}"/>
    <hyperlink ref="AC1678" r:id="rId4569" xr:uid="{1C1C1257-9871-4840-A31D-D2B53222338D}"/>
    <hyperlink ref="AE1678" r:id="rId4570" xr:uid="{C8FC6CCC-B420-454F-9407-C286DEC550DB}"/>
    <hyperlink ref="AF1678" r:id="rId4571" xr:uid="{BD985003-2B79-4C45-B22B-461C774DBD97}"/>
    <hyperlink ref="AC1679" r:id="rId4572" xr:uid="{86CFF5FB-A2B4-45D5-96FC-7C3848D7347E}"/>
    <hyperlink ref="AD1679" r:id="rId4573" xr:uid="{7A394047-076C-4F29-8C75-D91FEB6B1579}"/>
    <hyperlink ref="AE1679" r:id="rId4574" xr:uid="{4A50F8DC-8814-4CBF-A824-CAA7EB6ACD36}"/>
    <hyperlink ref="AF1679" r:id="rId4575" xr:uid="{A858C177-E384-4BFB-8264-783CE9DFEEE3}"/>
    <hyperlink ref="AC1680" r:id="rId4576" xr:uid="{D59FD4CD-E628-439A-BCE8-5D9E5A0454B2}"/>
    <hyperlink ref="AD1680" r:id="rId4577" xr:uid="{BA66C4E2-CE8B-440A-B552-DA57E41AD454}"/>
    <hyperlink ref="AE1680" r:id="rId4578" xr:uid="{6074CB13-4D40-4EDE-B242-944B74CA72AA}"/>
    <hyperlink ref="AF1680" r:id="rId4579" xr:uid="{60F65443-54FF-45E2-BD50-22DCB83FF0A2}"/>
    <hyperlink ref="AC1682" r:id="rId4580" xr:uid="{4C9E9F95-16C7-4892-8C7D-7CA63B95D4C8}"/>
    <hyperlink ref="AD1682" r:id="rId4581" xr:uid="{F66CFE1D-FA2D-49B4-AD1D-12FE184744AD}"/>
    <hyperlink ref="AE1682" r:id="rId4582" xr:uid="{FCD40A13-2123-49B5-9D48-55C9273AC711}"/>
    <hyperlink ref="AC1683" r:id="rId4583" xr:uid="{E5619EA0-5E2B-4EF9-A540-61B69062A7DF}"/>
    <hyperlink ref="AD1683" r:id="rId4584" xr:uid="{BB523422-0ADC-48E0-82E3-D500CFC4E57D}"/>
    <hyperlink ref="AE1683" r:id="rId4585" xr:uid="{448B6D94-3D54-4EBC-845A-A96D98025FC4}"/>
    <hyperlink ref="AF1683" r:id="rId4586" xr:uid="{0903635F-A191-4D6E-82F9-10C03D057091}"/>
    <hyperlink ref="AC1685" r:id="rId4587" xr:uid="{54D9C6A3-5407-4732-B923-32D6502B6AB6}"/>
    <hyperlink ref="AD1685" r:id="rId4588" xr:uid="{4CE2E092-F091-48B6-88FE-1EE285CF4C05}"/>
    <hyperlink ref="AE1685" r:id="rId4589" xr:uid="{9C7F957A-D4BE-4942-B144-1694D9B83599}"/>
    <hyperlink ref="AF1685" r:id="rId4590" xr:uid="{10E18A1F-7E72-43A9-A455-34CD8FC1B9F1}"/>
    <hyperlink ref="AC1687" r:id="rId4591" xr:uid="{9D9869FD-0C75-4739-8804-52B84DF00982}"/>
    <hyperlink ref="AD1687" r:id="rId4592" xr:uid="{C08CE5C9-0B7B-4994-96D6-456A098A93F4}"/>
    <hyperlink ref="AE1687" r:id="rId4593" xr:uid="{4C306238-EA7A-448E-B682-C9FC578CCD34}"/>
    <hyperlink ref="AF1687" r:id="rId4594" xr:uid="{F9E6301E-EE28-4A8A-9E4A-C8E428B381C0}"/>
    <hyperlink ref="AC1688" r:id="rId4595" xr:uid="{E186F872-DDB3-4A5B-AAFF-AE6B846FC323}"/>
    <hyperlink ref="AE1688" r:id="rId4596" xr:uid="{C743029B-E3C8-4407-9B51-CA2155A38867}"/>
    <hyperlink ref="AF1688" r:id="rId4597" xr:uid="{3447B1BB-D633-4E3F-9622-63C6483CF55B}"/>
    <hyperlink ref="AC1689" r:id="rId4598" xr:uid="{6D27410D-9101-424F-B09E-F80ADDBA561D}"/>
    <hyperlink ref="AD1689" r:id="rId4599" xr:uid="{86A4E90B-3DBE-47BA-A3DD-E5345DD38595}"/>
    <hyperlink ref="AE1689" r:id="rId4600" xr:uid="{06664E0B-2D0F-45CC-AF52-16EE1DE46511}"/>
    <hyperlink ref="AF1689" r:id="rId4601" xr:uid="{D0597812-90FA-44A0-B0E7-38C21149B7CA}"/>
    <hyperlink ref="AC1690" r:id="rId4602" xr:uid="{6D930678-22A6-46B3-A266-A1B9B3F1F709}"/>
    <hyperlink ref="AD1690" r:id="rId4603" xr:uid="{748A2DEA-01B0-4F76-A1F7-B65B3E10F8DF}"/>
    <hyperlink ref="AF1690" r:id="rId4604" xr:uid="{30CB1BFF-A358-42AC-8B96-18D96A1A90F5}"/>
    <hyperlink ref="AC1693" r:id="rId4605" xr:uid="{D1D85369-403D-46C4-8294-5CEE01AE4A2B}"/>
    <hyperlink ref="AD1693" r:id="rId4606" xr:uid="{D93D64FE-661D-4657-8B44-9D4948CE2A8F}"/>
    <hyperlink ref="AE1693" r:id="rId4607" xr:uid="{C34079B0-1E38-4084-B74E-E4C1062EAD9A}"/>
    <hyperlink ref="AF1693" r:id="rId4608" xr:uid="{F2BB749F-4977-4861-96F9-328755DAE891}"/>
    <hyperlink ref="AC1694" r:id="rId4609" xr:uid="{0FE53E2F-FE21-4AEE-9B58-911960AD9255}"/>
    <hyperlink ref="AD1694" r:id="rId4610" xr:uid="{62830B58-E797-437E-80A4-5092A77BCF69}"/>
    <hyperlink ref="AC1695" r:id="rId4611" xr:uid="{6D8B6971-5B90-4C5A-BA65-CB4798AAE4A6}"/>
    <hyperlink ref="AD1695" r:id="rId4612" xr:uid="{7F358B82-215C-4EE2-9DF6-8FCD1048ECB4}"/>
    <hyperlink ref="AE1695" r:id="rId4613" xr:uid="{9BBFD022-1730-446D-9AC9-CC4579928C5F}"/>
    <hyperlink ref="AC1696" r:id="rId4614" xr:uid="{54309575-2F92-4A36-BE1F-2C2893F5D850}"/>
    <hyperlink ref="AD1696" r:id="rId4615" xr:uid="{6EFB58F4-8D5E-464A-8962-CAB2B31D001C}"/>
    <hyperlink ref="AE1696" r:id="rId4616" xr:uid="{1894ED68-0840-4BCD-BC75-14165D04501C}"/>
    <hyperlink ref="AF1696" r:id="rId4617" xr:uid="{2B37EB12-167F-43A1-939D-ED5477EA760D}"/>
    <hyperlink ref="AC1697" r:id="rId4618" xr:uid="{EEBBE028-7CBF-415B-8A0A-02452F237B37}"/>
    <hyperlink ref="AD1697" r:id="rId4619" xr:uid="{781FDDEE-1FAB-4CE3-AA04-A69A525141F3}"/>
    <hyperlink ref="AE1697" r:id="rId4620" xr:uid="{416B18AD-2858-4339-BDF2-8F2C44FEF35E}"/>
    <hyperlink ref="AF1697" r:id="rId4621" xr:uid="{E4086012-DD7B-446E-815F-C17E8A754170}"/>
    <hyperlink ref="AC1698" r:id="rId4622" xr:uid="{B4190DAD-E10B-4045-BDEE-D4D38806EFA1}"/>
    <hyperlink ref="AD1698" r:id="rId4623" xr:uid="{103CEDA8-6459-4207-911B-F72B8C3EEDF6}"/>
    <hyperlink ref="AE1698" r:id="rId4624" xr:uid="{FE3E3540-334B-4FA4-8AA6-DA1FC7D802EC}"/>
    <hyperlink ref="AF1698" r:id="rId4625" xr:uid="{7FE9FE87-E8A4-4C75-A103-19BD59CE2B50}"/>
    <hyperlink ref="AC1699" r:id="rId4626" xr:uid="{417384ED-4439-488D-BA5A-C4FCD139F5E6}"/>
    <hyperlink ref="AD1699" r:id="rId4627" xr:uid="{271A24E1-E984-4D31-8195-3C1D57F75B87}"/>
    <hyperlink ref="AE1699" r:id="rId4628" xr:uid="{6AB02C40-A2F8-4DC5-8A91-DA05A2FBD872}"/>
    <hyperlink ref="AF1699" r:id="rId4629" xr:uid="{22DE7B85-AFE8-4388-BFA9-D1784AB8864C}"/>
    <hyperlink ref="AC1700" r:id="rId4630" xr:uid="{79ABEC9E-CDA3-4B0F-960F-449016D54EBD}"/>
    <hyperlink ref="AD1700" r:id="rId4631" xr:uid="{027799F2-DC92-4A12-8313-3EA84632A603}"/>
    <hyperlink ref="AC1701" r:id="rId4632" xr:uid="{5D217D6F-23C7-49DB-9ABC-18377E47DF83}"/>
    <hyperlink ref="AD1701" r:id="rId4633" xr:uid="{DEA4D7D8-6943-41CC-839D-896D75148C7B}"/>
    <hyperlink ref="AC1702" r:id="rId4634" xr:uid="{3D7F48EB-59C4-48D3-AE19-E592392FA878}"/>
    <hyperlink ref="AE1702" r:id="rId4635" xr:uid="{B160CFEF-B5AD-4DCB-A27F-17B08A58AC93}"/>
    <hyperlink ref="AF1702" r:id="rId4636" xr:uid="{AD5EA619-F3AF-4986-B335-7027B21C1C8B}"/>
    <hyperlink ref="A1703" r:id="rId4637" xr:uid="{474A9D39-C099-4A5D-9C5C-2DA8A7E3411D}"/>
    <hyperlink ref="AC1703" r:id="rId4638" xr:uid="{BC78695E-B2DC-4254-8B21-0FA495E40579}"/>
    <hyperlink ref="AF1703" r:id="rId4639" xr:uid="{A5CF958F-F83E-48F2-902A-F977A7D8AF2B}"/>
    <hyperlink ref="AC1704" r:id="rId4640" xr:uid="{1B3296EA-36A8-4F85-A77A-C7AD7DC5872B}"/>
    <hyperlink ref="AD1704" r:id="rId4641" xr:uid="{F7D2787F-C66B-4209-96A4-AB931DEFE398}"/>
    <hyperlink ref="AE1704" r:id="rId4642" xr:uid="{B2B69CB1-1DE7-4FB2-8E4B-104B4A9E660B}"/>
    <hyperlink ref="AF1704" r:id="rId4643" xr:uid="{E69763BE-BD07-4FE7-BA21-5CD88AF1DE0B}"/>
    <hyperlink ref="AC1705" r:id="rId4644" xr:uid="{F3E20142-11F3-4C30-9A21-A990DA1AEC02}"/>
    <hyperlink ref="AD1705" r:id="rId4645" xr:uid="{ECD90BE0-0763-45CB-BF17-832EE5E74CBE}"/>
    <hyperlink ref="AE1705" r:id="rId4646" xr:uid="{745C9450-E7CE-4D7B-9811-D730AAE241BE}"/>
    <hyperlink ref="AF1705" r:id="rId4647" xr:uid="{127BD7B8-809C-4C1B-88A3-3CB42286CCCC}"/>
    <hyperlink ref="AC1706" r:id="rId4648" xr:uid="{BA2D8531-A3EB-42CB-A4FD-5675E5ABEB55}"/>
    <hyperlink ref="AD1706" r:id="rId4649" xr:uid="{2CE25593-E5FF-48D8-91A7-F5AAE1D134BD}"/>
    <hyperlink ref="AC1708" r:id="rId4650" xr:uid="{BD5D17A5-47C5-404D-B0ED-1662DE802BD7}"/>
    <hyperlink ref="AE1708" r:id="rId4651" xr:uid="{28D06F43-B7B5-4768-8FF0-2D59C61C8490}"/>
    <hyperlink ref="AF1708" r:id="rId4652" xr:uid="{5A4217D0-621E-4BD8-B90B-C93708D98E06}"/>
    <hyperlink ref="AC1709" r:id="rId4653" xr:uid="{7880BEC1-D85C-4A34-97B8-7464ED2117C5}"/>
    <hyperlink ref="AD1709" r:id="rId4654" xr:uid="{6BEBFF97-3E19-4E6E-8699-BDEA8596BEC9}"/>
    <hyperlink ref="AE1709" r:id="rId4655" xr:uid="{1F8556DC-97C1-4B73-923E-CA870E6A4247}"/>
    <hyperlink ref="AF1709" r:id="rId4656" xr:uid="{7CFC2D8A-6439-4803-98F5-6A2C6E5C0C74}"/>
    <hyperlink ref="AC1710" r:id="rId4657" xr:uid="{DE252577-6FDF-4488-AE11-00ABE2C79E77}"/>
    <hyperlink ref="AD1710" r:id="rId4658" xr:uid="{32854A1F-0504-46CB-B23A-7DAA6FB4CE49}"/>
    <hyperlink ref="AE1710" r:id="rId4659" xr:uid="{682925C2-ADCB-40C0-AB4A-6A3BB0A61381}"/>
    <hyperlink ref="AF1710" r:id="rId4660" xr:uid="{78B26602-5A8D-4D8E-A825-04C04F767F1A}"/>
    <hyperlink ref="AE1711" r:id="rId4661" xr:uid="{523599A7-CC36-49D6-B0A2-F48D313EB933}"/>
    <hyperlink ref="AF1711" r:id="rId4662" xr:uid="{57BE5E22-7801-4A96-9D11-E178B1B5F6CC}"/>
    <hyperlink ref="AC1712" r:id="rId4663" xr:uid="{6F77F3FD-3C10-4CEF-94CC-475FD7141711}"/>
    <hyperlink ref="AD1712" r:id="rId4664" xr:uid="{A3A1C12C-828E-4C8E-B955-2527DD9F1904}"/>
    <hyperlink ref="AE1712" r:id="rId4665" xr:uid="{B18229ED-14EC-4474-93F6-02A18D3E41D3}"/>
    <hyperlink ref="AF1712" r:id="rId4666" xr:uid="{E048F3E2-761C-4A61-9070-46C69D1B2AB2}"/>
    <hyperlink ref="AC1713" r:id="rId4667" xr:uid="{A10A295E-841F-430F-8CC9-FA8204EC2C88}"/>
    <hyperlink ref="AD1713" r:id="rId4668" xr:uid="{80B42016-B09B-412D-826D-AD184ACB5572}"/>
    <hyperlink ref="AC1714" r:id="rId4669" xr:uid="{6A71BA4B-2975-47A8-AA19-A3B42F4F977C}"/>
    <hyperlink ref="AD1714" r:id="rId4670" xr:uid="{E384C4CF-511F-4FB3-A903-4A9C3477BD60}"/>
    <hyperlink ref="AE1714" r:id="rId4671" xr:uid="{FCBE32B7-E5F5-4ED7-95DC-D4BCC514F384}"/>
    <hyperlink ref="AC1715" r:id="rId4672" xr:uid="{0C69FFEC-9CF5-4754-9CA4-C83A571F2ED9}"/>
    <hyperlink ref="AE1715" r:id="rId4673" xr:uid="{DF8FB451-0FBE-408D-90B7-E9A266558A41}"/>
    <hyperlink ref="AF1715" r:id="rId4674" xr:uid="{6B807ACA-3E0B-42B0-9AB1-8167D1E22024}"/>
    <hyperlink ref="AC1716" r:id="rId4675" xr:uid="{94AE376B-DBE3-4680-84BA-EDE8E5AB6776}"/>
    <hyperlink ref="AD1716" r:id="rId4676" xr:uid="{6DE10635-B1E0-4C44-B30D-51B0145AF299}"/>
    <hyperlink ref="AE1716" r:id="rId4677" xr:uid="{E30A1020-19C9-4729-860A-7C8C82993BA7}"/>
    <hyperlink ref="AF1716" r:id="rId4678" xr:uid="{9104C411-4362-498E-882C-AE50B78751DD}"/>
    <hyperlink ref="AC1717" r:id="rId4679" xr:uid="{F2A9E880-3F30-4BBA-8ED9-427CFB63A4DA}"/>
    <hyperlink ref="AD1717" r:id="rId4680" xr:uid="{0E9C2DA5-9F32-409B-A12C-539875AFE097}"/>
    <hyperlink ref="AF1717" r:id="rId4681" xr:uid="{674F75D6-2544-4F13-BC36-830BBB17021D}"/>
    <hyperlink ref="AC1718" r:id="rId4682" xr:uid="{B257CF11-8CF6-467C-BB5D-91706F9FD1F9}"/>
    <hyperlink ref="AD1718" r:id="rId4683" xr:uid="{DD23D463-0434-48BA-9C42-F6BE4FDD57CE}"/>
    <hyperlink ref="AE1718" r:id="rId4684" xr:uid="{CDA7F954-0CA1-482E-BF9F-DC4E1F3088A5}"/>
    <hyperlink ref="AF1718" r:id="rId4685" xr:uid="{8BD09851-DFA7-4C9F-96FA-8DB52D7092D6}"/>
    <hyperlink ref="AC1719" r:id="rId4686" xr:uid="{6C2736D4-CC0E-434B-B361-8386FA51DB45}"/>
    <hyperlink ref="AE1719" r:id="rId4687" xr:uid="{7FF3CEE1-93F4-4965-ACDD-7FA8D74B7DB2}"/>
    <hyperlink ref="AF1719" r:id="rId4688" xr:uid="{8E9FFE4A-EABF-44D9-BBE8-3AF0AE080D1C}"/>
    <hyperlink ref="AC1722" r:id="rId4689" xr:uid="{72DB1EEF-45D6-4B2B-98CF-CC967907F1E7}"/>
    <hyperlink ref="AE1722" r:id="rId4690" xr:uid="{1774A21B-9A3F-4FFB-B6F3-1601EE443BE3}"/>
    <hyperlink ref="AF1722" r:id="rId4691" xr:uid="{C4D03DE3-1286-45A2-B828-D08D9380D9A9}"/>
    <hyperlink ref="AC1723" r:id="rId4692" xr:uid="{CD066A15-52B0-439B-90C7-B8AF344359C1}"/>
    <hyperlink ref="AD1723" r:id="rId4693" xr:uid="{DE635859-EAC8-4851-B43C-1B14E8D8EC2D}"/>
    <hyperlink ref="AE1723" r:id="rId4694" xr:uid="{A31E4838-898D-4490-884A-572DA524CE7B}"/>
    <hyperlink ref="AF1723" r:id="rId4695" xr:uid="{07CAE81D-F028-4B40-B0C2-0DF85B9969E4}"/>
    <hyperlink ref="AE1724" r:id="rId4696" xr:uid="{6E4CD448-49CD-4DFE-9D8D-9DA267B9122E}"/>
    <hyperlink ref="AF1724" r:id="rId4697" xr:uid="{D9C880E7-FF03-4B83-A3EE-18C13426FDE1}"/>
    <hyperlink ref="AC1725" r:id="rId4698" xr:uid="{D7D5623E-C7F4-4624-8732-D3B57C6E8B07}"/>
    <hyperlink ref="AD1725" r:id="rId4699" xr:uid="{8693D272-F70F-499E-AE6E-5435A0A53721}"/>
    <hyperlink ref="AE1725" r:id="rId4700" xr:uid="{9538F7E3-5E1F-44FA-94BF-A1783C9DB302}"/>
    <hyperlink ref="AC1726" r:id="rId4701" xr:uid="{469C7274-1450-463C-BD27-C5ED74484438}"/>
    <hyperlink ref="AD1726" r:id="rId4702" xr:uid="{F56824EF-F7C2-4B25-BA96-698F43DBAA50}"/>
    <hyperlink ref="AE1726" r:id="rId4703" xr:uid="{485D3D77-EDC8-4FD0-A86B-30192BAB64FC}"/>
    <hyperlink ref="AF1726" r:id="rId4704" xr:uid="{CF2C2CEA-FF5E-4B64-A10C-6BE8E16F2587}"/>
    <hyperlink ref="AC1727" r:id="rId4705" xr:uid="{36792DF0-DDE9-44FD-8AD0-974400430F82}"/>
    <hyperlink ref="AD1727" r:id="rId4706" xr:uid="{479721E1-8E46-4FED-AA56-D1149A1FC8BE}"/>
    <hyperlink ref="AE1727" r:id="rId4707" xr:uid="{C088CEE0-8FD9-4315-A924-67A40BC2A773}"/>
    <hyperlink ref="AF1727" r:id="rId4708" xr:uid="{B4B663C3-5873-4655-A43C-468DE7B946FF}"/>
    <hyperlink ref="AC1728" r:id="rId4709" xr:uid="{4560A29E-17E8-41DB-94E7-4FBC42172197}"/>
    <hyperlink ref="AD1728" r:id="rId4710" xr:uid="{7960E7E3-6F6B-488B-A0D3-C6D2309FC834}"/>
    <hyperlink ref="AE1728" r:id="rId4711" xr:uid="{EDC759FE-E853-415E-937B-93452031225F}"/>
    <hyperlink ref="AF1728" r:id="rId4712" xr:uid="{0AF58160-8AD7-4524-BE79-0208F86FD1E5}"/>
    <hyperlink ref="AC1729" r:id="rId4713" xr:uid="{2EC705A4-ED2C-484A-8DF1-47AE574E3EAE}"/>
    <hyperlink ref="AE1729" r:id="rId4714" xr:uid="{278775AE-7CB0-468E-A620-D47AADC17017}"/>
    <hyperlink ref="AF1729" r:id="rId4715" xr:uid="{CD875AAB-6CCB-4158-943F-5368C4BDDA95}"/>
    <hyperlink ref="AC1731" r:id="rId4716" xr:uid="{552126B2-1FAC-423D-B681-6BA1F4962ED6}"/>
    <hyperlink ref="AD1731" r:id="rId4717" xr:uid="{D7C4DF63-99AD-43F7-9B77-0B5CB66D2D7E}"/>
    <hyperlink ref="AE1731" r:id="rId4718" xr:uid="{9F79E3BB-F4D7-45D7-B529-F451E4921B0F}"/>
    <hyperlink ref="AF1731" r:id="rId4719" xr:uid="{D2F29C78-16E9-4E36-8742-9EB1E7AB240E}"/>
    <hyperlink ref="AC1732" r:id="rId4720" xr:uid="{068C4DB7-33B9-4F12-85F1-CA97F9D59994}"/>
    <hyperlink ref="AD1732" r:id="rId4721" xr:uid="{68F6F8B7-6F6F-41C0-BB22-84405D49A82B}"/>
    <hyperlink ref="AE1732" r:id="rId4722" xr:uid="{DD892E63-0FE3-4D5A-A4B0-9C47C5C6ED2C}"/>
    <hyperlink ref="AC1733" r:id="rId4723" xr:uid="{08604037-B9B5-42F9-9B50-06F579485AA4}"/>
    <hyperlink ref="AD1733" r:id="rId4724" xr:uid="{7A278709-2C27-4F89-A82D-9B5DAF9207B1}"/>
    <hyperlink ref="AE1733" r:id="rId4725" xr:uid="{62EE8A10-55F1-41C3-B951-0FD525E21D93}"/>
    <hyperlink ref="AF1733" r:id="rId4726" xr:uid="{31067F2C-E04F-4DDA-9C31-0ED7AB15C5A3}"/>
    <hyperlink ref="AC1734" r:id="rId4727" xr:uid="{5F70A4FA-3DD5-4A09-A9ED-CC7997B6A35A}"/>
    <hyperlink ref="AD1734" r:id="rId4728" xr:uid="{4EFC6982-2E32-4BDD-BFD5-DA0F1F9CEB6C}"/>
    <hyperlink ref="AC1736" r:id="rId4729" xr:uid="{813CB64A-F0E8-4E5E-8FC8-96CCF1D289AD}"/>
    <hyperlink ref="AF1736" r:id="rId4730" xr:uid="{CDCF2282-C55D-4FCD-B972-CB3FF2A50A59}"/>
    <hyperlink ref="AC1737" r:id="rId4731" xr:uid="{B177EDF1-D162-44B9-B831-E8BA483E6971}"/>
    <hyperlink ref="AD1737" r:id="rId4732" xr:uid="{778E7319-D60F-4F1C-857E-1B1992DAA8B7}"/>
    <hyperlink ref="AE1737" r:id="rId4733" xr:uid="{6A43C5DA-A216-4CB1-A7B7-9858F147B09C}"/>
    <hyperlink ref="AF1737" r:id="rId4734" xr:uid="{D803D1A0-8D69-4A8C-A13A-9C85B268B965}"/>
    <hyperlink ref="AC1738" r:id="rId4735" xr:uid="{BC0FD2C2-FC7D-4CF5-9F89-53385C288C64}"/>
    <hyperlink ref="AD1738" r:id="rId4736" xr:uid="{6499EFA4-219C-4BBC-96F9-F7AB03660901}"/>
    <hyperlink ref="AC1739" r:id="rId4737" xr:uid="{2D0FAD3D-85C9-4709-ABA8-04109B31839A}"/>
    <hyperlink ref="AD1739" r:id="rId4738" xr:uid="{C3093FE8-9381-4C48-B2C5-E6AAF0443186}"/>
    <hyperlink ref="AF1739" r:id="rId4739" xr:uid="{8EE246B2-9E54-4C1F-B745-799D802D969B}"/>
    <hyperlink ref="AC1740" r:id="rId4740" xr:uid="{46F0E10F-D4FA-4B0D-91B3-D855ACA1A978}"/>
    <hyperlink ref="AD1740" r:id="rId4741" xr:uid="{09ED9ECF-FE6C-43E9-AA2B-5528CA9757B2}"/>
    <hyperlink ref="AC1741" r:id="rId4742" xr:uid="{B24B9C50-AE7D-4676-BF89-F30535D0E962}"/>
    <hyperlink ref="AD1741" r:id="rId4743" xr:uid="{228D46F3-3525-43B0-AF24-85B2173E00C4}"/>
    <hyperlink ref="AE1741" r:id="rId4744" xr:uid="{918A0FED-2F23-4DA5-889A-C6D13EE6B25F}"/>
    <hyperlink ref="AF1741" r:id="rId4745" xr:uid="{A7235CFA-176B-4CD7-9264-1DB0D92DE0FE}"/>
    <hyperlink ref="AC1742" r:id="rId4746" xr:uid="{CBC6987D-6EAC-4D6E-B332-1B4E043E09F3}"/>
    <hyperlink ref="AD1742" r:id="rId4747" xr:uid="{4FD2265F-9FE7-4145-A393-65A357A2D221}"/>
    <hyperlink ref="AE1742" r:id="rId4748" xr:uid="{F5E9A832-F6EE-42B8-A072-7DD151B59BC6}"/>
    <hyperlink ref="AF1742" r:id="rId4749" xr:uid="{EB15C647-2664-47A3-9130-BF7526285DC4}"/>
    <hyperlink ref="AC1743" r:id="rId4750" xr:uid="{5981BFD5-BEE8-4ADA-ADA0-698D779371CF}"/>
    <hyperlink ref="AD1743" r:id="rId4751" xr:uid="{83798553-95E1-4C43-A55D-6B7FBBD631F3}"/>
    <hyperlink ref="AE1743" r:id="rId4752" xr:uid="{FFEF7F01-5676-48D5-A2B1-CEEDC18B3998}"/>
    <hyperlink ref="AF1743" r:id="rId4753" xr:uid="{4C737A29-DA31-4ED9-8FFB-65BA345AC7F6}"/>
    <hyperlink ref="AC1744" r:id="rId4754" xr:uid="{8E98AA07-B61C-410F-A07D-EBFD273A77BC}"/>
    <hyperlink ref="AD1744" r:id="rId4755" xr:uid="{2A90087C-CE5F-409B-A82C-B5BD80C618CA}"/>
    <hyperlink ref="AC1745" r:id="rId4756" xr:uid="{CDC95FF8-A8C2-4EE9-83AE-CB9A64AC7962}"/>
    <hyperlink ref="AD1745" r:id="rId4757" xr:uid="{37037CC9-7BE1-418E-9AE7-F14C85E6B980}"/>
    <hyperlink ref="AE1745" r:id="rId4758" xr:uid="{4DDA1BF4-979B-4B91-8183-A8310E88205A}"/>
    <hyperlink ref="AF1745" r:id="rId4759" xr:uid="{23042BBB-2072-409E-83A0-42A6997E7EB0}"/>
    <hyperlink ref="AC1746" r:id="rId4760" xr:uid="{4109DD31-CCB3-4BAB-B034-DA1B9A7A8B09}"/>
    <hyperlink ref="AD1746" r:id="rId4761" xr:uid="{5CF1E536-3B02-4794-93E5-CA051B9DAD5D}"/>
    <hyperlink ref="AE1746" r:id="rId4762" xr:uid="{86052FC0-E5E6-4203-B0FD-E42974F32507}"/>
    <hyperlink ref="AF1746" r:id="rId4763" xr:uid="{61E65916-78FD-4177-A912-6182B1C36CCA}"/>
    <hyperlink ref="AC1747" r:id="rId4764" xr:uid="{ADFB239E-13C2-4D7A-B31F-687BAB14C3CF}"/>
    <hyperlink ref="AD1747" r:id="rId4765" xr:uid="{B3CB72FC-9D30-4FE0-A0C1-7B95F8E0A003}"/>
    <hyperlink ref="AE1747" r:id="rId4766" xr:uid="{4B80B5DC-19B5-4448-9DD8-9DEBD6D1BAA1}"/>
    <hyperlink ref="AF1747" r:id="rId4767" xr:uid="{EDC27A73-B125-4D81-88B0-3E875294C6E2}"/>
    <hyperlink ref="AC1748" r:id="rId4768" xr:uid="{C3EDC460-9883-4ECF-A8C2-EB2C19567BCB}"/>
    <hyperlink ref="AD1748" r:id="rId4769" xr:uid="{D94517C5-35D8-49A8-95AD-C00522E29127}"/>
    <hyperlink ref="AE1748" r:id="rId4770" xr:uid="{C9EA2BAE-8942-4406-97E2-2E65BE4472A9}"/>
    <hyperlink ref="AF1748" r:id="rId4771" xr:uid="{AB9FB1D1-9032-4C51-B0BF-905C68126868}"/>
    <hyperlink ref="AC1749" r:id="rId4772" xr:uid="{6540B333-10F8-41A7-8612-836ADF1003C8}"/>
    <hyperlink ref="AC1750" r:id="rId4773" xr:uid="{9ADD63F9-A8D1-47FB-B2C4-094C7D009211}"/>
    <hyperlink ref="AD1750" r:id="rId4774" xr:uid="{579DE0CE-801C-44B4-A39C-4444DA9147ED}"/>
    <hyperlink ref="AE1750" r:id="rId4775" xr:uid="{62BF11AF-8923-47B9-9758-F3F7B3323156}"/>
    <hyperlink ref="AF1750" r:id="rId4776" xr:uid="{BC9D9BD8-3CEE-4FF7-885F-2746F2A452A8}"/>
    <hyperlink ref="AC1753" r:id="rId4777" xr:uid="{D4B7B90C-BA27-4D5A-885B-BC61DC9127D1}"/>
    <hyperlink ref="AD1753" r:id="rId4778" xr:uid="{A533CE82-E9C5-42B6-8406-886A8D8361FE}"/>
    <hyperlink ref="AE1753" r:id="rId4779" xr:uid="{6116F0DA-3214-4734-B484-740781D71D46}"/>
    <hyperlink ref="AF1753" r:id="rId4780" xr:uid="{096B600F-BA1E-407E-B28C-CA2512A6AA14}"/>
    <hyperlink ref="AC1754" r:id="rId4781" xr:uid="{371E24A8-3329-410B-B519-36F9E610ABE9}"/>
    <hyperlink ref="AD1754" r:id="rId4782" xr:uid="{C1AD12B0-50FC-4292-92F8-B96E2776631B}"/>
    <hyperlink ref="AE1754" r:id="rId4783" xr:uid="{285CEBD6-F8B8-47B6-9E44-AE1991FC0DA2}"/>
    <hyperlink ref="AC1755" r:id="rId4784" location="/accueil" xr:uid="{36B9B48B-2811-48BE-BEE3-9E6FF308316B}"/>
    <hyperlink ref="AD1755" r:id="rId4785" xr:uid="{71F49C4B-568E-4CE3-B5D5-C77DD7B8901B}"/>
    <hyperlink ref="AE1755" r:id="rId4786" xr:uid="{BCD1D09B-3ECD-4E74-A512-1E4BDDB3D500}"/>
    <hyperlink ref="AF1755" r:id="rId4787" xr:uid="{511A8740-9721-4DA9-AA22-D3C47076E23B}"/>
    <hyperlink ref="AC1756" r:id="rId4788" xr:uid="{8E4CF1AF-2394-4107-9A45-97EA3EF3823B}"/>
    <hyperlink ref="AE1756" r:id="rId4789" xr:uid="{EDEE3F69-6FBE-4DE8-BDB1-60662D797907}"/>
    <hyperlink ref="AF1756" r:id="rId4790" xr:uid="{90E6344D-57CA-4A06-9FC3-E32E175D6257}"/>
    <hyperlink ref="AC1757" r:id="rId4791" xr:uid="{2EB715C8-CAAA-4653-A4F8-A09839957D64}"/>
    <hyperlink ref="AD1757" r:id="rId4792" xr:uid="{9B72D294-054F-4F7F-9A87-59A183BA144C}"/>
    <hyperlink ref="AE1757" r:id="rId4793" xr:uid="{0010B284-DBB8-4E95-BC0B-FD69C2173190}"/>
    <hyperlink ref="AF1757" r:id="rId4794" xr:uid="{9870FE33-778B-4BDE-9E80-84EB6FE74107}"/>
    <hyperlink ref="AC1758" r:id="rId4795" xr:uid="{A7610F65-8E1B-4092-9B37-515EDE169CBE}"/>
    <hyperlink ref="AD1758" r:id="rId4796" xr:uid="{F5088D1D-682A-48B6-9BA0-C0023733F9EE}"/>
    <hyperlink ref="AE1758" r:id="rId4797" xr:uid="{5963CB37-74C4-4CE8-B582-45E275B716E8}"/>
    <hyperlink ref="AF1758" r:id="rId4798" xr:uid="{06BB8A14-8BAE-42AB-8644-810E86B891EE}"/>
    <hyperlink ref="AC1760" r:id="rId4799" xr:uid="{7E5C35B0-BBD3-49B3-BA8D-0DE949C1FCE7}"/>
    <hyperlink ref="AD1760" r:id="rId4800" xr:uid="{E4943840-AFBE-4452-ACFC-E4F4DD0BF7F6}"/>
    <hyperlink ref="AE1760" r:id="rId4801" xr:uid="{B13CD64F-96DC-4AFB-944E-75A1CC805433}"/>
    <hyperlink ref="AF1760" r:id="rId4802" xr:uid="{2BCF61BE-5804-488B-95A1-7543C0F295AC}"/>
    <hyperlink ref="AC1761" r:id="rId4803" xr:uid="{23E84012-8228-4300-A326-0AD46B3F1E0A}"/>
    <hyperlink ref="AD1761" r:id="rId4804" xr:uid="{13C87ACB-7847-4840-B5AC-90926B714F06}"/>
    <hyperlink ref="AE1761" r:id="rId4805" xr:uid="{6E206130-D89A-41B4-BECE-AC917FEFAD05}"/>
    <hyperlink ref="AF1761" r:id="rId4806" xr:uid="{08B71702-05AE-46C6-86CB-E3A4B7F3B7DA}"/>
    <hyperlink ref="AD1762" r:id="rId4807" xr:uid="{ACAB00CC-2F1A-448F-9C83-EC108DCBA1F0}"/>
    <hyperlink ref="AE1762" r:id="rId4808" xr:uid="{5C244D91-E542-4294-ABF8-45EEB29357A4}"/>
    <hyperlink ref="AF1762" r:id="rId4809" xr:uid="{51A4CA10-3432-4863-AE1B-A24E650C134A}"/>
    <hyperlink ref="AC1764" r:id="rId4810" xr:uid="{A49401BA-74A6-4883-9C08-56B90470FF30}"/>
    <hyperlink ref="AD1764" r:id="rId4811" xr:uid="{EF47A747-AB84-4923-8FDA-D4EA9A89422B}"/>
    <hyperlink ref="AE1764" r:id="rId4812" xr:uid="{C9C55EC9-7662-4E4C-BFC1-F3DD8373D8AE}"/>
    <hyperlink ref="AF1764" r:id="rId4813" xr:uid="{DF8DA475-ADA6-45AF-9719-22D0D65A0668}"/>
    <hyperlink ref="AC1765" r:id="rId4814" xr:uid="{35A9D9B3-AC3B-4E5A-9557-D743C1303766}"/>
    <hyperlink ref="AD1765" r:id="rId4815" xr:uid="{28B041D8-8793-4CD6-9A7E-C161F72AB7CF}"/>
    <hyperlink ref="AE1765" r:id="rId4816" xr:uid="{6321CD1D-E603-47EF-9C9D-3E42F638049C}"/>
    <hyperlink ref="AF1765" r:id="rId4817" xr:uid="{43B74535-0B96-4023-917A-5D404C84053B}"/>
    <hyperlink ref="AC1766" r:id="rId4818" xr:uid="{5D3EE7A7-F337-4552-99A8-6397AACA2707}"/>
    <hyperlink ref="AD1766" r:id="rId4819" xr:uid="{3699937F-0777-45E9-8336-295F57BB01FB}"/>
    <hyperlink ref="AE1766" r:id="rId4820" xr:uid="{9B0EE40F-037A-428E-8FB5-476A63A5125F}"/>
    <hyperlink ref="AF1766" r:id="rId4821" xr:uid="{DAC94B51-171F-41A8-A4E3-F4B9F8DAAF6E}"/>
    <hyperlink ref="AC1767" r:id="rId4822" xr:uid="{6692831C-B311-4778-9A5F-A7A21CE45266}"/>
    <hyperlink ref="AD1767" r:id="rId4823" xr:uid="{61240669-1B56-49FE-8C9C-9CDA36CF5165}"/>
    <hyperlink ref="AE1767" r:id="rId4824" xr:uid="{B0067A34-6EB6-4926-B272-45D6CB6EEE03}"/>
    <hyperlink ref="AF1767" r:id="rId4825" xr:uid="{C4F54771-7FD2-4396-A074-EAEA4B5A1271}"/>
    <hyperlink ref="AC1769" r:id="rId4826" xr:uid="{23DCF713-5665-4884-91E0-1678CD1B4030}"/>
    <hyperlink ref="AD1769" r:id="rId4827" xr:uid="{D7D78E67-321D-4693-82F4-06D25B8D6BC2}"/>
    <hyperlink ref="AE1769" r:id="rId4828" xr:uid="{2CEEB618-50F4-47B5-820D-C29FA2A9E30D}"/>
    <hyperlink ref="AF1769" r:id="rId4829" xr:uid="{A049A187-1016-4B4D-95DA-1934CD1DEBDA}"/>
    <hyperlink ref="AC1770" r:id="rId4830" xr:uid="{9A2CB393-0D05-4DE8-8F89-C755B0ED7C74}"/>
    <hyperlink ref="AD1770" r:id="rId4831" xr:uid="{B854A3AC-A5F8-4255-8533-1ED8A38BA7EF}"/>
    <hyperlink ref="AE1770" r:id="rId4832" xr:uid="{49FD2EB2-D523-400A-911B-F8B45CFA6BEE}"/>
    <hyperlink ref="AF1770" r:id="rId4833" xr:uid="{A20EFB3E-10AF-4388-A42B-D25D596FE93A}"/>
    <hyperlink ref="AC1771" r:id="rId4834" xr:uid="{A8EFE5F5-9C2D-46AA-824B-AA0946C12762}"/>
    <hyperlink ref="AD1771" r:id="rId4835" xr:uid="{07088C20-16CB-41CB-8FA2-C07BAD36061C}"/>
    <hyperlink ref="AC1772" r:id="rId4836" xr:uid="{14B29F47-186C-4D50-ADF0-3F63C6BBBA80}"/>
    <hyperlink ref="AD1772" r:id="rId4837" xr:uid="{07663F0B-A243-4184-BBAA-A2C8DF660485}"/>
    <hyperlink ref="AE1772" r:id="rId4838" xr:uid="{1729461E-BAE3-4548-8C6F-11F013A56A52}"/>
    <hyperlink ref="AF1772" r:id="rId4839" xr:uid="{C638754F-83CB-4DE8-86D7-FCFD358984E7}"/>
    <hyperlink ref="AC1773" r:id="rId4840" xr:uid="{21B0A92C-857D-4307-9C9C-FD2E46B445F5}"/>
    <hyperlink ref="AD1773" r:id="rId4841" xr:uid="{0FF4A053-658D-4E7D-8303-50E7A43F923E}"/>
    <hyperlink ref="AE1773" r:id="rId4842" xr:uid="{E79CA2DF-377B-4B31-B0AC-833FCD3022FB}"/>
    <hyperlink ref="AF1773" r:id="rId4843" xr:uid="{748D570B-676E-4D6E-8818-8054D6F322BE}"/>
    <hyperlink ref="AC1774" r:id="rId4844" xr:uid="{33122D98-5427-46C1-9423-91E20C74BB78}"/>
    <hyperlink ref="AF1774" r:id="rId4845" xr:uid="{0269174F-B900-4DAE-933F-3D0876C4D540}"/>
    <hyperlink ref="AC1775" r:id="rId4846" xr:uid="{91CA3D32-918E-4FAD-9CF1-47492FE972B6}"/>
    <hyperlink ref="AD1775" r:id="rId4847" xr:uid="{D80BB663-DCDC-4332-A488-6D1EF603407C}"/>
    <hyperlink ref="AF1775" r:id="rId4848" xr:uid="{A9067C09-E64A-43E0-B8C0-AE2007E823D6}"/>
    <hyperlink ref="A1778" r:id="rId4849" xr:uid="{E15E88D2-7BA0-41F3-A583-16C9F6C34A74}"/>
    <hyperlink ref="AC1778" r:id="rId4850" xr:uid="{2C480FA2-0DDA-4219-8300-1951374B4169}"/>
    <hyperlink ref="AD1778" r:id="rId4851" xr:uid="{1ABEB455-D5FA-40EF-90DE-D3629B2BE289}"/>
    <hyperlink ref="AE1778" r:id="rId4852" xr:uid="{779C254F-8ED3-4150-BE5C-93B46EAE11C4}"/>
    <hyperlink ref="AF1778" r:id="rId4853" xr:uid="{2E37C6A8-F40A-4102-9EF6-E0A9F4DF7A59}"/>
    <hyperlink ref="AC1779" r:id="rId4854" xr:uid="{36DAD6FB-B873-4031-BBF6-39908BC1EB31}"/>
    <hyperlink ref="AC1780" r:id="rId4855" xr:uid="{858476F8-8167-4922-8362-74DF174D1F79}"/>
    <hyperlink ref="AD1780" r:id="rId4856" xr:uid="{3F870416-8725-437E-82C2-DCF1C151BA92}"/>
    <hyperlink ref="AF1780" r:id="rId4857" xr:uid="{E4CDF029-0F18-4DC2-A097-6DD13665EFCD}"/>
    <hyperlink ref="AC1781" r:id="rId4858" xr:uid="{A333B93C-39B1-4D51-8FDD-CF3EAE7CE08D}"/>
    <hyperlink ref="AD1781" r:id="rId4859" xr:uid="{A776CA24-D0A0-462D-A4CA-13028BDF351B}"/>
    <hyperlink ref="AE1781" r:id="rId4860" xr:uid="{9F490593-607F-4636-B656-46B04E52A6E3}"/>
    <hyperlink ref="AF1781" r:id="rId4861" xr:uid="{A4A7CF1A-D16E-472C-BE2B-CEC58A76E9E5}"/>
    <hyperlink ref="AC1782" r:id="rId4862" xr:uid="{B2F75C88-8FD8-4392-AC0A-7F7653AC1F2C}"/>
    <hyperlink ref="AD1782" r:id="rId4863" xr:uid="{F6BE87E6-1ABF-4D7B-A457-7BD815E2CB12}"/>
    <hyperlink ref="AE1782" r:id="rId4864" xr:uid="{191DC4BD-4A1C-4575-8615-FBEE0E9E653D}"/>
    <hyperlink ref="AF1782" r:id="rId4865" xr:uid="{1B7679FF-D209-4B7A-8DD1-1FAFAB1504D5}"/>
    <hyperlink ref="AC1783" r:id="rId4866" xr:uid="{159C57F8-F005-42D9-B963-A1D2982DE247}"/>
    <hyperlink ref="AD1783" r:id="rId4867" xr:uid="{3104863B-38D8-4C28-B107-09C734BD59C0}"/>
    <hyperlink ref="AE1783" r:id="rId4868" xr:uid="{CF6B9CBC-843E-4CBF-9DF0-47F146CE3C9F}"/>
    <hyperlink ref="AF1783" r:id="rId4869" xr:uid="{198478EA-7B4C-4CE4-A16D-F5A03BD7C0ED}"/>
    <hyperlink ref="AC1784" r:id="rId4870" xr:uid="{F68690CD-A4FE-4328-9F3E-BBB9043039C0}"/>
    <hyperlink ref="AD1784" r:id="rId4871" xr:uid="{2B78B544-2791-49D8-BC9B-01F7B592337D}"/>
    <hyperlink ref="AE1784" r:id="rId4872" xr:uid="{950B9AD9-5E3B-4AF9-A07F-14B9405945E6}"/>
    <hyperlink ref="AC1785" r:id="rId4873" xr:uid="{9246FD9D-FA68-48CD-9BF3-1EB9C9657A32}"/>
    <hyperlink ref="AD1785" r:id="rId4874" xr:uid="{86BFEA68-6836-4AE6-B853-EADC3B910E77}"/>
    <hyperlink ref="AE1785" r:id="rId4875" xr:uid="{E52819C3-E3CA-43A2-8AAF-1F606C0B02CD}"/>
    <hyperlink ref="AF1785" r:id="rId4876" xr:uid="{4F83477C-20B2-4F18-8DFA-05CD75A9A5AD}"/>
    <hyperlink ref="AC1786" r:id="rId4877" xr:uid="{6EAEC9C3-5DCE-4E52-8132-5F2B3A275023}"/>
    <hyperlink ref="AD1786" r:id="rId4878" xr:uid="{668B0B3B-E4EE-46B4-97F2-A9E4705AE2F0}"/>
    <hyperlink ref="AF1786" r:id="rId4879" xr:uid="{F6292CD3-65C5-4C06-B19E-5C6F4D31DEC7}"/>
    <hyperlink ref="AC1787" r:id="rId4880" xr:uid="{F2E56E11-5C96-4806-B509-8DA762BC65CD}"/>
    <hyperlink ref="AD1787" r:id="rId4881" xr:uid="{6F34D64B-93B3-487E-ADF7-8C054C71CC77}"/>
    <hyperlink ref="AE1787" r:id="rId4882" xr:uid="{F5FFA4A1-DA52-4EFB-A3AC-2B0FAE878715}"/>
    <hyperlink ref="AF1787" r:id="rId4883" xr:uid="{8A65D08D-7C4B-4799-9085-25E9E1D24CA6}"/>
    <hyperlink ref="AC1789" r:id="rId4884" xr:uid="{65F21636-CFEB-4658-A34A-899FC801BA4B}"/>
    <hyperlink ref="AE1789" r:id="rId4885" xr:uid="{CB6973A5-FD12-4794-95E8-1B6A41FC5A22}"/>
    <hyperlink ref="AC1791" r:id="rId4886" xr:uid="{243EBA58-CAF3-4DA2-8D0B-5EEE18F5565B}"/>
    <hyperlink ref="AC1792" r:id="rId4887" xr:uid="{D65BFE2E-771C-4E79-8E94-7804DE515847}"/>
    <hyperlink ref="AE1792" r:id="rId4888" xr:uid="{A4C89E5B-A056-41EB-90F4-2A4E4881A9F2}"/>
    <hyperlink ref="AF1792" r:id="rId4889" xr:uid="{E7380824-01B3-4BCE-A034-49C3F251BB54}"/>
    <hyperlink ref="AC1793" r:id="rId4890" xr:uid="{53E27D89-FBAC-49CB-A290-C5EA4C733A2E}"/>
    <hyperlink ref="AD1793" r:id="rId4891" xr:uid="{9AC3DADE-A560-4C5A-9D33-00304FAE4B0A}"/>
    <hyperlink ref="AE1793" r:id="rId4892" xr:uid="{926461C6-79B0-4F55-AA7D-4C99C0A22792}"/>
    <hyperlink ref="AF1793" r:id="rId4893" xr:uid="{1261AC8B-43D6-40A8-A790-75F77C0DAAB1}"/>
    <hyperlink ref="AC1794" r:id="rId4894" xr:uid="{7517053B-2AC4-4757-83DD-5700EA611434}"/>
    <hyperlink ref="AD1794" r:id="rId4895" xr:uid="{91D436A6-1F8D-4C39-B8AC-8929B728B04E}"/>
    <hyperlink ref="AE1794" r:id="rId4896" xr:uid="{92609711-B04B-423C-B9B9-616549A42EA4}"/>
    <hyperlink ref="AF1794" r:id="rId4897" xr:uid="{68E5BB1C-C298-48E0-A39E-5EBFEC17E254}"/>
    <hyperlink ref="AC1795" r:id="rId4898" xr:uid="{E21E57B7-DAC9-4987-B743-46B724CA0239}"/>
    <hyperlink ref="AE1795" r:id="rId4899" xr:uid="{DFFE72FE-DC54-464D-B0CF-BB0236F35ABD}"/>
    <hyperlink ref="AF1795" r:id="rId4900" xr:uid="{BDA31053-2C75-4389-8C36-7119F478181D}"/>
    <hyperlink ref="AC1797" r:id="rId4901" xr:uid="{2CE733FE-A345-4315-AFDE-09A1FFA75352}"/>
    <hyperlink ref="AD1797" r:id="rId4902" xr:uid="{7C6AD5C2-B81D-47C8-BCC6-DEEFC0890FDB}"/>
    <hyperlink ref="AE1797" r:id="rId4903" xr:uid="{A5A2B984-02ED-4201-9B02-C1DC37BB875E}"/>
    <hyperlink ref="AF1797" r:id="rId4904" xr:uid="{4962A2FE-60F2-45FA-AF2C-160F655F99F5}"/>
    <hyperlink ref="AC1798" r:id="rId4905" xr:uid="{1C880B49-3887-49C5-803D-6503EA2F5DB2}"/>
    <hyperlink ref="AD1798" r:id="rId4906" xr:uid="{D54B654B-8CCF-4C4D-8B0B-1C36C9413C26}"/>
    <hyperlink ref="AE1798" r:id="rId4907" xr:uid="{0280B511-AB3E-4D2F-8044-386C69382FE6}"/>
    <hyperlink ref="AF1798" r:id="rId4908" xr:uid="{4FFFF5A5-1131-438F-822C-B01CE237F69B}"/>
    <hyperlink ref="AC1804" r:id="rId4909" xr:uid="{72C7D0BA-11AE-476C-96BD-EE2313634AED}"/>
    <hyperlink ref="AD1804" r:id="rId4910" xr:uid="{28BFF5D0-0147-4CA6-8A84-2D529A3A932E}"/>
    <hyperlink ref="AE1804" r:id="rId4911" xr:uid="{F57F8056-283C-46D7-A4FC-4D25DDBA843E}"/>
    <hyperlink ref="AF1804" r:id="rId4912" xr:uid="{9C71E9CB-4449-4487-AD64-187002C9C101}"/>
    <hyperlink ref="AC1805" r:id="rId4913" xr:uid="{885451EC-89C5-4F56-9590-034B0EACAAFA}"/>
    <hyperlink ref="AD1805" r:id="rId4914" xr:uid="{98AC3B7A-0A87-4839-9A16-71C341761215}"/>
    <hyperlink ref="AE1805" r:id="rId4915" xr:uid="{C7EA2CDE-6325-472E-AE97-B6DCFC2CEE4A}"/>
    <hyperlink ref="AF1805" r:id="rId4916" xr:uid="{C2844C2A-7A90-41DB-AB2B-ADC5FA61DE86}"/>
    <hyperlink ref="AC1806" r:id="rId4917" xr:uid="{D242CDD8-51E1-4548-AC13-FBFD885D574F}"/>
    <hyperlink ref="AD1806" r:id="rId4918" xr:uid="{FA8481AF-0AC8-47FD-9380-422CEF936109}"/>
    <hyperlink ref="AE1806" r:id="rId4919" xr:uid="{26703132-D0FD-4690-A118-225B8A8DD5DD}"/>
    <hyperlink ref="AF1806" r:id="rId4920" xr:uid="{42C89E9B-F04F-4A28-8D25-99CD8C3431C0}"/>
    <hyperlink ref="AC1807" r:id="rId4921" xr:uid="{063CD5CB-5C51-46A9-B2B5-8B5DF24073FB}"/>
    <hyperlink ref="AD1807" r:id="rId4922" xr:uid="{ED79F2BB-C759-46AA-8108-5B6F09FA1C33}"/>
    <hyperlink ref="AF1807" r:id="rId4923" xr:uid="{7F2EB429-93B4-4EC9-9ADC-7025BF725150}"/>
    <hyperlink ref="AD1808" r:id="rId4924" xr:uid="{5048DD6C-7347-465B-82E0-130DE7BAF3EF}"/>
    <hyperlink ref="AE1808" r:id="rId4925" xr:uid="{3A8F066D-A28D-4C0B-B74B-3C7D9921E60C}"/>
    <hyperlink ref="AF1808" r:id="rId4926" xr:uid="{0431337C-CA14-40CC-A45B-8D42CDF04603}"/>
    <hyperlink ref="AC1809" r:id="rId4927" xr:uid="{1EEEDED6-FA1A-4976-A5A5-19603580D1C5}"/>
    <hyperlink ref="AF1809" r:id="rId4928" xr:uid="{68195EB2-0A68-4BA1-9BEC-3CA52696405A}"/>
    <hyperlink ref="AC1810" r:id="rId4929" xr:uid="{1FD7D266-5313-463C-9768-68B1EDBAC7ED}"/>
    <hyperlink ref="AC1811" r:id="rId4930" xr:uid="{5B02DF03-82C6-4FDA-BAFB-E2803D53C480}"/>
    <hyperlink ref="AD1811" r:id="rId4931" xr:uid="{D22DAFC5-F9C8-4A45-B6A0-0EB55C6A28EB}"/>
    <hyperlink ref="AE1811" r:id="rId4932" xr:uid="{8D8EC3E9-0DA3-4129-9029-F26948A6C3D1}"/>
    <hyperlink ref="AF1811" r:id="rId4933" xr:uid="{BB633456-0F85-4253-9D32-1273205CAFE2}"/>
    <hyperlink ref="AC1812" r:id="rId4934" xr:uid="{E53E42B3-942A-43C4-BF27-E32FDB2FDA96}"/>
    <hyperlink ref="AE1812" r:id="rId4935" xr:uid="{4713A161-1053-4EC5-92CB-417127EBAD7E}"/>
    <hyperlink ref="AF1812" r:id="rId4936" xr:uid="{C2DA8BC4-5650-4F49-A3E7-3FCB34D1AEC8}"/>
    <hyperlink ref="AC1813" r:id="rId4937" xr:uid="{E3075A2D-53F0-4E35-8469-ADCEBD945D6E}"/>
    <hyperlink ref="AE1813" r:id="rId4938" xr:uid="{B2C3D4D3-A8ED-403D-87AB-02C7E7DD0D5A}"/>
    <hyperlink ref="AF1813" r:id="rId4939" xr:uid="{1C6CCC5E-64FA-4564-9837-5430FB14AAA0}"/>
    <hyperlink ref="AC1814" r:id="rId4940" xr:uid="{EE0B9093-A657-4674-8472-FD8AA782CB7B}"/>
    <hyperlink ref="AD1814" r:id="rId4941" xr:uid="{4917BC93-B897-4366-80B1-0FE234B986DD}"/>
    <hyperlink ref="AE1814" r:id="rId4942" xr:uid="{78919525-4ADB-4D93-A4EC-85FF78964954}"/>
    <hyperlink ref="AF1814" r:id="rId4943" xr:uid="{86792DCB-34FC-4D46-98A1-80E9C49067C5}"/>
    <hyperlink ref="AC1815" r:id="rId4944" xr:uid="{CAB129FB-25DB-4560-BE5E-313C4E7F8C70}"/>
    <hyperlink ref="AD1815" r:id="rId4945" xr:uid="{CAC8823C-8F11-4623-B0AF-2DEC21887793}"/>
    <hyperlink ref="AE1815" r:id="rId4946" xr:uid="{68966EF0-65B4-46DC-8E8E-AC99576971D6}"/>
    <hyperlink ref="AF1815" r:id="rId4947" xr:uid="{DA5F6354-9BBE-416F-9A12-BE7E74C15442}"/>
    <hyperlink ref="AC1816" r:id="rId4948" xr:uid="{A6B4FCD7-C5A0-4ED4-8D48-F7BCE41A9820}"/>
    <hyperlink ref="AF1816" r:id="rId4949" xr:uid="{63796A1B-EC36-454F-8C54-470720C77A65}"/>
    <hyperlink ref="AC1817" r:id="rId4950" xr:uid="{06849E99-7DC8-4E7C-8DEA-AD552ED5D686}"/>
    <hyperlink ref="AD1817" r:id="rId4951" xr:uid="{92F93DBC-A011-4531-AD6D-313C8EC92095}"/>
    <hyperlink ref="AC1819" r:id="rId4952" xr:uid="{B5ECF120-88E6-4141-9E11-6306631DF9F1}"/>
    <hyperlink ref="AD1819" r:id="rId4953" xr:uid="{82F7DE59-4246-4C4D-9D05-4768CD06A8DA}"/>
    <hyperlink ref="AE1819" r:id="rId4954" xr:uid="{26F8FB8E-F93A-42E6-814C-ADE09C553B99}"/>
    <hyperlink ref="AF1819" r:id="rId4955" xr:uid="{ED979AC9-C768-4F08-A88D-4314D84503CB}"/>
    <hyperlink ref="AC1820" r:id="rId4956" xr:uid="{5E414354-AD52-453A-A29F-8B6D617D7F3A}"/>
    <hyperlink ref="AC1821" r:id="rId4957" xr:uid="{52E150AE-3212-4B13-9C2D-94F241911B4D}"/>
    <hyperlink ref="AD1821" r:id="rId4958" xr:uid="{0E06DE1C-6D73-44E3-B93B-3F9085C6FD0C}"/>
    <hyperlink ref="AE1821" r:id="rId4959" xr:uid="{5810B097-81F9-4245-96E8-2353ADBCE45F}"/>
    <hyperlink ref="AF1821" r:id="rId4960" xr:uid="{7E070450-83A6-4363-9B3C-A35BBD455E45}"/>
    <hyperlink ref="AC1822" r:id="rId4961" xr:uid="{ABE9C50D-1C94-473A-AC77-DD28046C99E9}"/>
    <hyperlink ref="AE1822" r:id="rId4962" xr:uid="{55687D3F-A42D-409C-9E0C-DCC9A2D8A2D7}"/>
    <hyperlink ref="AF1822" r:id="rId4963" xr:uid="{AAD1EBBF-39E7-43F9-96B8-A64FECF8E874}"/>
    <hyperlink ref="AC1823" r:id="rId4964" xr:uid="{6B9CC838-9CC4-46D1-865A-9FE0103E59F5}"/>
    <hyperlink ref="AD1823" r:id="rId4965" xr:uid="{3B02CC5F-BBB3-46E3-9054-9A10B0979F3E}"/>
    <hyperlink ref="AE1823" r:id="rId4966" xr:uid="{960B4B75-BABB-4B4C-928F-9BADBFEF2403}"/>
    <hyperlink ref="AF1823" r:id="rId4967" xr:uid="{616EA0E6-87CD-44D3-A750-75BD6A7FA746}"/>
    <hyperlink ref="AC1824" r:id="rId4968" xr:uid="{D7221039-58A0-4335-8743-78217F05FC8B}"/>
    <hyperlink ref="AE1824" r:id="rId4969" xr:uid="{6B0EE240-8CFD-4023-BB4B-B43B25FA72FB}"/>
    <hyperlink ref="AF1824" r:id="rId4970" xr:uid="{E2624E2C-15D4-4FC8-9F85-629B6594F0FB}"/>
    <hyperlink ref="AC1825" r:id="rId4971" xr:uid="{931623EA-4010-4DC5-BB59-D1A47DE5D3EE}"/>
    <hyperlink ref="AD1825" r:id="rId4972" xr:uid="{DE6C2514-C2D8-4A08-9F4E-95D2CDC960E0}"/>
    <hyperlink ref="AE1825" r:id="rId4973" xr:uid="{958AE0E6-F742-4653-BDB3-1390135D9A0D}"/>
    <hyperlink ref="AF1825" r:id="rId4974" xr:uid="{4BB9EDB4-6D10-4681-84F8-A832328AE1D3}"/>
    <hyperlink ref="AC1826" r:id="rId4975" xr:uid="{23397626-FC4F-448E-BA05-B953735975A1}"/>
    <hyperlink ref="AD1826" r:id="rId4976" xr:uid="{52FB74D8-D18E-4219-8C9C-4C90CC455C08}"/>
    <hyperlink ref="AF1826" r:id="rId4977" xr:uid="{F90A2901-34B1-4BA6-A5D5-E13B0674D3AD}"/>
    <hyperlink ref="AC1827" r:id="rId4978" xr:uid="{38AF5765-4AC7-4278-A736-2C58CD957BF2}"/>
    <hyperlink ref="AD1827" r:id="rId4979" xr:uid="{3CBDC3E7-E597-4066-98A9-DFCEDD08C9C3}"/>
    <hyperlink ref="AE1827" r:id="rId4980" xr:uid="{D33C7EB3-4D06-4B4F-A56D-ED9BCD3186D3}"/>
    <hyperlink ref="AF1827" r:id="rId4981" xr:uid="{DE34CFDE-BEF0-401D-8ACF-96D28D93EED8}"/>
    <hyperlink ref="AC1828" r:id="rId4982" xr:uid="{1DA06EC7-28F0-446A-AAFD-A8D08BD0903E}"/>
    <hyperlink ref="AF1828" r:id="rId4983" xr:uid="{8C9865DA-16C8-4F1D-A4CD-53BC3C883554}"/>
    <hyperlink ref="AC1829" r:id="rId4984" xr:uid="{F8C4262F-5F88-4368-974C-375573C02CD3}"/>
    <hyperlink ref="AC1830" r:id="rId4985" xr:uid="{221156E3-9407-4145-95AB-B72EF78F2800}"/>
    <hyperlink ref="AD1830" r:id="rId4986" xr:uid="{2FC9AB76-3808-4B2B-AEAE-0329FBEB9DD9}"/>
    <hyperlink ref="AE1830" r:id="rId4987" xr:uid="{99A29C54-68B0-45E0-9D80-2929A8A8BD2C}"/>
    <hyperlink ref="AF1830" r:id="rId4988" xr:uid="{44C2BF85-2D1D-448C-9A71-945E087A4036}"/>
    <hyperlink ref="A1831" r:id="rId4989" xr:uid="{62019F48-12CD-40E7-8805-222F181C7F8E}"/>
    <hyperlink ref="AC1831" r:id="rId4990" xr:uid="{78E74A57-A499-4989-B3E6-C11E370084C0}"/>
    <hyperlink ref="AD1831" r:id="rId4991" xr:uid="{50E299CF-E59A-42FD-A001-64A1374F0156}"/>
    <hyperlink ref="AE1831" r:id="rId4992" xr:uid="{57FD668F-BEAA-4440-88A0-93E64B638E8B}"/>
    <hyperlink ref="AF1831" r:id="rId4993" xr:uid="{2B57856B-56D4-4B0F-8B65-A335FD21B47F}"/>
    <hyperlink ref="AC1832" r:id="rId4994" xr:uid="{09673854-C446-4450-B5BE-89B341E88492}"/>
    <hyperlink ref="AD1832" r:id="rId4995" xr:uid="{A8F51F50-FC3B-407D-87E1-12A100C4A6BE}"/>
    <hyperlink ref="AF1832" r:id="rId4996" xr:uid="{F329B8B7-0ED0-466B-B911-7C2344359D41}"/>
    <hyperlink ref="AC1833" r:id="rId4997" xr:uid="{C306A5EB-0CB8-4EAB-BB73-E2A0F10F175F}"/>
    <hyperlink ref="AD1833" r:id="rId4998" xr:uid="{D8C841AC-8C84-430E-8C4A-5C845E8690CD}"/>
    <hyperlink ref="AE1833" r:id="rId4999" xr:uid="{2328E1C6-066E-401A-9E03-29C8516723CD}"/>
    <hyperlink ref="AF1833" r:id="rId5000" xr:uid="{425C7A70-EB2C-442F-AB76-C310AD85346C}"/>
    <hyperlink ref="AC1834" r:id="rId5001" xr:uid="{B75B297A-DF47-4914-A722-E21DBCFBF46F}"/>
    <hyperlink ref="AD1834" r:id="rId5002" xr:uid="{4C35296D-F8A0-44D6-A78D-1CA165479058}"/>
    <hyperlink ref="AF1834" r:id="rId5003" xr:uid="{B329E7D4-50A2-48B9-94A3-C4B0C9A98FD0}"/>
    <hyperlink ref="AC1835" r:id="rId5004" xr:uid="{5D653C90-5A53-4AB1-9429-974543CAB29F}"/>
    <hyperlink ref="AD1835" r:id="rId5005" xr:uid="{B1D3F463-0ABA-4A44-855E-E4D16110832F}"/>
    <hyperlink ref="AC1836" r:id="rId5006" xr:uid="{44F841E6-C618-430C-A91B-50E56360DC3E}"/>
    <hyperlink ref="AD1836" r:id="rId5007" xr:uid="{DBBF6AD9-AA89-432C-A11A-02B5A6754793}"/>
    <hyperlink ref="AF1836" r:id="rId5008" xr:uid="{2536E4B4-696E-4676-ADF6-682023A2C643}"/>
    <hyperlink ref="AD1837" r:id="rId5009" xr:uid="{B8C88C5A-8944-46E0-99AD-7AE59447C5E7}"/>
    <hyperlink ref="AC1838" r:id="rId5010" xr:uid="{4D23CA5C-BA45-4166-BB8F-BE614EE74BE9}"/>
    <hyperlink ref="AD1838" r:id="rId5011" xr:uid="{5B5AE2B1-A003-4B92-8FD0-C776DB117E9D}"/>
    <hyperlink ref="AE1838" r:id="rId5012" xr:uid="{65A29E05-8686-49ED-9E40-E77BDFB56F7C}"/>
    <hyperlink ref="AF1838" r:id="rId5013" xr:uid="{416D2BEE-C8AD-40A1-8003-6743E6745411}"/>
    <hyperlink ref="AC1839" r:id="rId5014" xr:uid="{1308D810-3324-4157-8ACC-11918089486E}"/>
    <hyperlink ref="AD1839" r:id="rId5015" xr:uid="{006F85E1-F79D-4A38-A9EC-4F80B1813AF6}"/>
    <hyperlink ref="AE1839" r:id="rId5016" xr:uid="{9FA9169C-C71B-470C-9DA2-F741C61B03D8}"/>
    <hyperlink ref="AF1839" r:id="rId5017" xr:uid="{81163D02-5603-4640-A44A-272010E7C1EC}"/>
    <hyperlink ref="AC1840" r:id="rId5018" xr:uid="{DFFC5A6D-3833-4157-8312-0303B38A9555}"/>
    <hyperlink ref="AD1840" r:id="rId5019" xr:uid="{DEE9B34B-A192-4BF0-9FB7-A85FA2B56614}"/>
    <hyperlink ref="AE1840" r:id="rId5020" xr:uid="{3E596BA7-92A2-4F26-8570-75BFB10BD9CF}"/>
    <hyperlink ref="AF1840" r:id="rId5021" xr:uid="{2DAFBC00-14E2-4052-B203-F145C52B680F}"/>
    <hyperlink ref="AC1841" r:id="rId5022" xr:uid="{89A1C579-3A03-4E98-9184-DE0F78295E78}"/>
    <hyperlink ref="AD1841" r:id="rId5023" xr:uid="{A0471DA1-F268-4FFC-BFAD-68A73278270D}"/>
    <hyperlink ref="AF1841" r:id="rId5024" xr:uid="{CE3AC421-6A26-468D-BDC0-1747850F1D68}"/>
    <hyperlink ref="AC1842" r:id="rId5025" xr:uid="{38CE5EE9-F2C3-4CEB-80F1-FA5680E1C266}"/>
    <hyperlink ref="AD1842" r:id="rId5026" xr:uid="{B5A39B75-E8FF-4137-8657-AFB11C926418}"/>
    <hyperlink ref="AE1842" r:id="rId5027" xr:uid="{D2A78C86-8AE9-4CAA-814D-F1A0EED8D13A}"/>
    <hyperlink ref="AF1842" r:id="rId5028" xr:uid="{2B1FD018-132E-4F2D-B468-F32DDD6CDF55}"/>
    <hyperlink ref="AC1843" r:id="rId5029" xr:uid="{E0FF827D-F274-4159-BBBA-031E0B464B8F}"/>
    <hyperlink ref="AD1843" r:id="rId5030" xr:uid="{F51814CF-8C17-47E9-BF3D-DAFF05445CD4}"/>
    <hyperlink ref="AE1843" r:id="rId5031" xr:uid="{72C15495-C69D-4CBE-AAD3-29BC021F5F0D}"/>
    <hyperlink ref="AF1843" r:id="rId5032" xr:uid="{D96A57AF-A4B0-416E-A0A3-FD79D47661AC}"/>
    <hyperlink ref="AC1844" r:id="rId5033" xr:uid="{A2CB025D-B491-4CE5-ADFD-C4F7D52808DE}"/>
    <hyperlink ref="AD1844" r:id="rId5034" xr:uid="{A0BEE0D5-B80D-4CBF-AD3D-2624C3441AC5}"/>
    <hyperlink ref="AF1844" r:id="rId5035" xr:uid="{62654584-81FC-412C-991C-0EC3918C3F60}"/>
    <hyperlink ref="AC1845" r:id="rId5036" xr:uid="{264A71A9-4562-4E61-8A06-5E643626B1D9}"/>
    <hyperlink ref="AD1845" r:id="rId5037" xr:uid="{4AB840CF-FB37-4E20-A2C6-5DB6261E3A7F}"/>
    <hyperlink ref="AE1845" r:id="rId5038" xr:uid="{621EBDF0-AB91-4340-BF6C-23038F019174}"/>
    <hyperlink ref="AF1845" r:id="rId5039" xr:uid="{32C5B9A6-CC9C-4C97-9D19-98B9DC13C0B9}"/>
    <hyperlink ref="A1846" r:id="rId5040" xr:uid="{6427D701-D5C3-4FB1-9178-7BADA65CFF06}"/>
    <hyperlink ref="AC1846" r:id="rId5041" xr:uid="{52A3BEB9-D0A4-4183-8C76-294306EAE91A}"/>
    <hyperlink ref="AF1846" r:id="rId5042" xr:uid="{73C67AB1-A6FB-4070-A6A9-95716E2530C8}"/>
    <hyperlink ref="AC1847" r:id="rId5043" xr:uid="{A29EC814-0EA4-47F8-94C1-FD76D95E4886}"/>
    <hyperlink ref="AD1847" r:id="rId5044" xr:uid="{A29E883F-081A-4215-B907-C75B707CED4D}"/>
    <hyperlink ref="AF1847" r:id="rId5045" xr:uid="{A8796553-ECBA-4D8C-8E00-2D362A1B891F}"/>
    <hyperlink ref="AC1848" r:id="rId5046" xr:uid="{EA8222C7-0B97-4570-8D01-68864B907229}"/>
    <hyperlink ref="AD1848" r:id="rId5047" xr:uid="{E3EF7140-6544-4A9A-AFA8-6E21EC8BC398}"/>
    <hyperlink ref="AE1848" r:id="rId5048" xr:uid="{69E55629-AEC6-4020-AA80-A76A8EC5568E}"/>
    <hyperlink ref="AF1848" r:id="rId5049" xr:uid="{DB9C5199-9239-4B7A-B1F6-8252A998ECB2}"/>
    <hyperlink ref="AC1849" r:id="rId5050" xr:uid="{B90B42EC-DCB8-400F-9A88-A47BB82AB1AD}"/>
    <hyperlink ref="AE1849" r:id="rId5051" xr:uid="{8F05668A-6403-4978-B0B6-3C9E5398BED3}"/>
    <hyperlink ref="AF1849" r:id="rId5052" xr:uid="{AE57E36E-67DD-4128-AD7A-DABD14FB5D3E}"/>
    <hyperlink ref="AC1850" r:id="rId5053" xr:uid="{3DCCCA4D-87E0-4C79-9D44-243913ACBC48}"/>
    <hyperlink ref="AD1850" r:id="rId5054" xr:uid="{216982B4-6EA1-497A-B3B8-E25923DDEE3D}"/>
    <hyperlink ref="AE1850" r:id="rId5055" xr:uid="{705594A6-21E9-4BC9-AFC5-C83CAD76EC6D}"/>
    <hyperlink ref="AF1850" r:id="rId5056" xr:uid="{89307467-F4ED-454C-BD31-136BD5EAB326}"/>
    <hyperlink ref="AC1851" r:id="rId5057" xr:uid="{D3278BC3-D059-469A-B255-6E77736235D9}"/>
    <hyperlink ref="AD1851" r:id="rId5058" xr:uid="{45BA5F65-5ED9-4859-B0FB-42DF5A6A035E}"/>
    <hyperlink ref="AE1851" r:id="rId5059" xr:uid="{A651FB64-AD8D-46A3-B393-3B1F315BD345}"/>
    <hyperlink ref="AF1851" r:id="rId5060" xr:uid="{B64EFDEC-F3C7-4677-9F60-65F6211E6600}"/>
    <hyperlink ref="AC1852" r:id="rId5061" xr:uid="{C08ED41C-ED5F-4BA9-B28A-E166D302DE07}"/>
    <hyperlink ref="AD1852" r:id="rId5062" xr:uid="{CF2B661A-AC76-4955-A239-7A50DC6C8601}"/>
    <hyperlink ref="AC1853" r:id="rId5063" xr:uid="{F94939FC-95BC-40DE-8926-58BD09FA7F8E}"/>
    <hyperlink ref="AD1853" r:id="rId5064" xr:uid="{FC86DC79-5A79-4C8F-8DA7-F04FC9E330AD}"/>
    <hyperlink ref="AF1853" r:id="rId5065" xr:uid="{1C780CC3-30E2-4FF0-B697-72859282BC3F}"/>
    <hyperlink ref="AC1854" r:id="rId5066" xr:uid="{B9C78389-A3B2-49F9-BA91-EFE4AE3B7276}"/>
    <hyperlink ref="AD1854" r:id="rId5067" xr:uid="{71540854-EF68-46A9-9246-00A1B6CFF888}"/>
    <hyperlink ref="AF1854" r:id="rId5068" xr:uid="{5936FF89-A5E0-4098-9407-75EDC76EB2C0}"/>
    <hyperlink ref="AC1855" r:id="rId5069" xr:uid="{5B6A92C7-2AFA-46D6-AFE6-7B71AB2FC86E}"/>
    <hyperlink ref="AD1855" r:id="rId5070" xr:uid="{5F0F208D-1CF0-444A-8010-BE4E68C14B74}"/>
    <hyperlink ref="AE1855" r:id="rId5071" xr:uid="{78766DFA-2FBC-4963-A518-D4AEE9CF14E6}"/>
    <hyperlink ref="AF1855" r:id="rId5072" xr:uid="{2F600858-408F-4AC8-B72F-0DB84E754257}"/>
    <hyperlink ref="AC1856" r:id="rId5073" xr:uid="{5A612EE5-BFC9-4948-8CD7-C7B406BBBDB3}"/>
    <hyperlink ref="AD1856" r:id="rId5074" xr:uid="{90EFBE50-E872-47D2-B511-4856E1AC2021}"/>
    <hyperlink ref="AF1856" r:id="rId5075" xr:uid="{E97978B6-B33D-4943-9484-44FDCE69E75C}"/>
    <hyperlink ref="AC1857" r:id="rId5076" xr:uid="{934D3179-5371-4DDC-B8A5-023C07433A52}"/>
    <hyperlink ref="AD1857" r:id="rId5077" xr:uid="{84D00B44-88D3-4184-9308-DC89F9F7C706}"/>
    <hyperlink ref="AE1857" r:id="rId5078" xr:uid="{3EC323BC-3F24-4DB7-A201-02A90824656F}"/>
    <hyperlink ref="AF1857" r:id="rId5079" xr:uid="{90788441-5D3E-44F3-A52F-29CA62463525}"/>
    <hyperlink ref="AC1859" r:id="rId5080" xr:uid="{DE08ED21-0A00-45F5-AC60-7A9B576F8CDD}"/>
    <hyperlink ref="AF1859" r:id="rId5081" xr:uid="{4D42B715-CFFF-465B-A8FE-5C5604D70520}"/>
    <hyperlink ref="AC1860" r:id="rId5082" xr:uid="{84DF87A1-7953-47FA-826A-F65174C3AAED}"/>
    <hyperlink ref="AD1860" r:id="rId5083" xr:uid="{59531C62-99EF-4281-8D0D-93C579B5F6D2}"/>
    <hyperlink ref="AF1860" r:id="rId5084" xr:uid="{292774D6-C3D4-4163-AF1C-4FFC3C60EDF1}"/>
    <hyperlink ref="AC1861" r:id="rId5085" xr:uid="{AC8D29FC-3168-4BCC-95A4-2E57B4D8DEC7}"/>
    <hyperlink ref="AD1861" r:id="rId5086" xr:uid="{2017B758-1E98-4B65-B6A6-3445E2DDB6EF}"/>
    <hyperlink ref="AF1861" r:id="rId5087" xr:uid="{355C374B-591B-4976-859F-253FF38F9D0B}"/>
    <hyperlink ref="AC1863" r:id="rId5088" xr:uid="{370F1750-3D09-434C-BBFF-C9C36D9D5877}"/>
    <hyperlink ref="AD1863" r:id="rId5089" xr:uid="{75517368-3575-44B8-9EF0-F4281EDE587E}"/>
    <hyperlink ref="AE1863" r:id="rId5090" xr:uid="{8D1DDE9B-BC9B-4AC7-BB38-B4AA48F1E867}"/>
    <hyperlink ref="AF1863" r:id="rId5091" xr:uid="{E1080CF8-9D82-4FE6-AF87-D98CBB7F70CB}"/>
    <hyperlink ref="AC1864" r:id="rId5092" xr:uid="{87A30FCE-FB7A-4F50-B00A-E71B34128C6B}"/>
    <hyperlink ref="AD1864" r:id="rId5093" xr:uid="{897F0054-E109-4018-9800-F3547ABBB484}"/>
    <hyperlink ref="AE1864" r:id="rId5094" xr:uid="{5F8C33E5-28FA-48B1-8539-70CA2DCA3717}"/>
    <hyperlink ref="AF1864" r:id="rId5095" xr:uid="{6C7E4111-A5B1-4F9C-A6DB-53E05D2AC50A}"/>
    <hyperlink ref="AC1865" r:id="rId5096" xr:uid="{56DC8DCD-6EF1-42CA-9B4B-664F329B2187}"/>
    <hyperlink ref="AD1865" r:id="rId5097" xr:uid="{E79172D9-AE08-42CC-843F-DBD11981C961}"/>
    <hyperlink ref="AE1865" r:id="rId5098" xr:uid="{0C333004-BBED-440F-917F-574D12A734CE}"/>
    <hyperlink ref="AF1865" r:id="rId5099" xr:uid="{02E3C3CA-F58B-4D2E-9C03-701782BD4994}"/>
    <hyperlink ref="AC1866" r:id="rId5100" xr:uid="{166A2817-1A5B-47C0-808C-7ABB7D4D8A19}"/>
    <hyperlink ref="AD1866" r:id="rId5101" xr:uid="{2B75B79D-85C9-4137-A741-75FF1A353F5E}"/>
    <hyperlink ref="AE1866" r:id="rId5102" xr:uid="{F28F03B3-5445-4D52-9F8A-68CBF50D6CA9}"/>
    <hyperlink ref="AF1866" r:id="rId5103" xr:uid="{3A115C15-4035-4F3E-B4AB-FC54D8A2D5CA}"/>
    <hyperlink ref="AC1867" r:id="rId5104" xr:uid="{09AB7083-D79D-4E54-A627-E48C8B026E45}"/>
    <hyperlink ref="AD1867" r:id="rId5105" xr:uid="{11CC99B5-E609-4B7F-9147-DEE08AA243DD}"/>
    <hyperlink ref="AE1867" r:id="rId5106" xr:uid="{463EDD07-A5F7-47AE-B2FB-62DAE872B21E}"/>
    <hyperlink ref="AF1867" r:id="rId5107" xr:uid="{4EB3B737-2D24-4DF4-8348-8291388D09D8}"/>
    <hyperlink ref="AC1868" r:id="rId5108" xr:uid="{A9D067BF-D076-4468-B0C5-7830C73AEA0C}"/>
    <hyperlink ref="AD1868" r:id="rId5109" xr:uid="{685AA4B4-24AA-4019-BBD4-1A486DD7D92D}"/>
    <hyperlink ref="AE1868" r:id="rId5110" xr:uid="{8115596E-3EE2-43E8-B458-A28EE02240AF}"/>
    <hyperlink ref="AF1868" r:id="rId5111" xr:uid="{95E8DD14-712F-4774-BBF4-F8DCD56FBD3A}"/>
    <hyperlink ref="AC1869" r:id="rId5112" xr:uid="{910F2A2C-F774-4106-89FA-991A24F6D22F}"/>
    <hyperlink ref="AD1869" r:id="rId5113" xr:uid="{F9C006AF-598B-46B7-9272-F56B417668F7}"/>
    <hyperlink ref="AE1869" r:id="rId5114" xr:uid="{9C2DA54B-BC82-44EB-A7ED-8EFC935351AA}"/>
    <hyperlink ref="AF1869" r:id="rId5115" xr:uid="{9EE0514E-ECE6-43AA-94CD-B3D110440DE6}"/>
    <hyperlink ref="AC1870" r:id="rId5116" xr:uid="{19F22263-83F9-4538-8345-78228E548DCC}"/>
    <hyperlink ref="AE1870" r:id="rId5117" xr:uid="{7BADDC51-54BF-4BD9-9312-4FEEB87233C7}"/>
    <hyperlink ref="AF1870" r:id="rId5118" xr:uid="{5CDF1CA1-1A1F-4FAF-B30E-D12904226F23}"/>
    <hyperlink ref="AC1871" r:id="rId5119" xr:uid="{346D8B1E-BE0A-4B6F-A4ED-539F221DB58C}"/>
    <hyperlink ref="AD1871" r:id="rId5120" xr:uid="{8547F256-9992-4BC7-AA9E-454953BBDC7C}"/>
    <hyperlink ref="AE1871" r:id="rId5121" xr:uid="{BF9F9115-2023-4231-90B9-95B07FDC716E}"/>
    <hyperlink ref="AF1871" r:id="rId5122" xr:uid="{6D6C360C-9C76-4097-A2EA-A27790FC5117}"/>
    <hyperlink ref="AC1872" r:id="rId5123" xr:uid="{52CB2DF3-FE00-4642-AA0B-916490383AF4}"/>
    <hyperlink ref="AD1872" r:id="rId5124" xr:uid="{15D19754-8CC3-4CC4-A185-57B13706C00F}"/>
    <hyperlink ref="AE1872" r:id="rId5125" xr:uid="{76D43770-55BD-4392-84CC-B3C6EE4E131D}"/>
    <hyperlink ref="AF1872" r:id="rId5126" xr:uid="{79C6EBEC-DDCD-414A-91ED-0A2C0901E5FE}"/>
    <hyperlink ref="A1873" r:id="rId5127" xr:uid="{BA379840-84C6-4D50-AAA1-39BCCFAF5454}"/>
    <hyperlink ref="AC1873" r:id="rId5128" xr:uid="{9D0F802B-6293-4D6B-9E4F-7ABF685FD877}"/>
    <hyperlink ref="AD1873" r:id="rId5129" xr:uid="{41F4C86C-E080-4CEB-B247-4A2DAC66DE4A}"/>
    <hyperlink ref="AE1873" r:id="rId5130" xr:uid="{5ECB45FE-0BAC-43EE-9C35-0D3841480963}"/>
    <hyperlink ref="AF1873" r:id="rId5131" xr:uid="{872D11A3-CEC8-4ADC-A6BC-4F6C57F2D923}"/>
    <hyperlink ref="AC1874" r:id="rId5132" xr:uid="{00869E92-87E3-440F-8F9F-D25D70682507}"/>
    <hyperlink ref="AD1874" r:id="rId5133" xr:uid="{F28FC8C2-BC28-4E94-87AF-A592F121A747}"/>
    <hyperlink ref="AE1874" r:id="rId5134" xr:uid="{9673005C-D149-48CD-A2DC-C86ECC58DB5A}"/>
    <hyperlink ref="AF1874" r:id="rId5135" xr:uid="{7DEDBB80-5A38-4A5D-9643-4D8CA8AFC701}"/>
    <hyperlink ref="AC1875" r:id="rId5136" xr:uid="{5BECED91-C714-49CE-8EB3-A36132A0FAD0}"/>
    <hyperlink ref="AD1875" r:id="rId5137" xr:uid="{B6FD9046-B79E-4654-9C16-A9D9F67DE4A7}"/>
    <hyperlink ref="AF1875" r:id="rId5138" xr:uid="{D4D7CF4E-0E34-4B52-ADFE-B554D13530E9}"/>
    <hyperlink ref="AC1876" r:id="rId5139" xr:uid="{8C856991-7DAE-418A-99EA-70C07CDEFD7B}"/>
    <hyperlink ref="AD1876" r:id="rId5140" xr:uid="{7D87D72B-E524-4AC0-93C3-AED9405DC6E5}"/>
    <hyperlink ref="AF1876" r:id="rId5141" xr:uid="{B0335318-1100-4A17-A4F2-9EB9FE750986}"/>
    <hyperlink ref="AC1877" r:id="rId5142" xr:uid="{85267A10-08EF-40F7-93A4-E6AABDFB541D}"/>
    <hyperlink ref="AD1877" r:id="rId5143" xr:uid="{A55877CC-52A5-4523-9EE5-C0CE25E61AEF}"/>
    <hyperlink ref="AE1877" r:id="rId5144" xr:uid="{84B5BFCA-AA90-49DF-AD7C-BB0F384C83C0}"/>
    <hyperlink ref="AF1877" r:id="rId5145" xr:uid="{6DE4A44B-98D1-45B7-82C2-5C09AE4DA617}"/>
    <hyperlink ref="AC1878" r:id="rId5146" xr:uid="{7D2B0DE7-EFA4-4883-967B-08715C3762C4}"/>
    <hyperlink ref="AD1878" r:id="rId5147" xr:uid="{C3B7BD80-DC4B-4038-A730-B837B7A70C23}"/>
    <hyperlink ref="AF1878" r:id="rId5148" xr:uid="{629211E6-DE3F-42FF-B3AC-38E21C72F0D5}"/>
    <hyperlink ref="AC1879" r:id="rId5149" xr:uid="{4A09E499-9DE2-4CE0-9799-33A4F060CB31}"/>
    <hyperlink ref="AD1879" r:id="rId5150" xr:uid="{13151186-8890-4FAA-9CCA-CDDF0DDD6751}"/>
    <hyperlink ref="AE1879" r:id="rId5151" xr:uid="{20BDE196-3690-48F4-B1EA-A8FDDE170B82}"/>
    <hyperlink ref="AF1879" r:id="rId5152" xr:uid="{DFE3401C-A738-4089-9246-30C8749CFE1B}"/>
    <hyperlink ref="A1880" r:id="rId5153" xr:uid="{CEE9DC62-C1C4-4D72-A604-2D0F262E8418}"/>
    <hyperlink ref="AC1880" r:id="rId5154" xr:uid="{8A27BD86-6424-485E-86B5-B745954894A4}"/>
    <hyperlink ref="AD1880" r:id="rId5155" xr:uid="{3AA58019-C555-49D0-96DA-D4C9D787F912}"/>
    <hyperlink ref="AE1880" r:id="rId5156" xr:uid="{AC6E4532-3C68-4D1A-A78A-A7C5E481B012}"/>
    <hyperlink ref="AF1880" r:id="rId5157" xr:uid="{332000C1-8BC6-43D1-87D4-B34699423958}"/>
    <hyperlink ref="AC1881" r:id="rId5158" xr:uid="{81EB7914-0B0A-4776-B630-AC1D91A140F2}"/>
    <hyperlink ref="AD1881" r:id="rId5159" xr:uid="{ECDE6DE3-EBD2-4F42-A35F-3BD9BFC2998E}"/>
    <hyperlink ref="AE1881" r:id="rId5160" xr:uid="{ECF659C8-CFC2-4BC5-95AD-7A1B1A35272A}"/>
    <hyperlink ref="AF1881" r:id="rId5161" xr:uid="{B9FC6F87-6C3D-4387-BF86-F6697197125A}"/>
    <hyperlink ref="AC1882" r:id="rId5162" xr:uid="{07ADE7CD-200A-4E3F-B5E8-A0CA4A55F239}"/>
    <hyperlink ref="AD1882" r:id="rId5163" xr:uid="{2A7FD66D-28D6-4EFA-8628-8AA06A9597B1}"/>
    <hyperlink ref="AE1882" r:id="rId5164" xr:uid="{E48B636A-B477-4AB7-AB04-E6649D4644F3}"/>
    <hyperlink ref="AF1882" r:id="rId5165" xr:uid="{05EDB3C3-D64A-4CF5-8747-3922CCDF65FC}"/>
    <hyperlink ref="AC1883" r:id="rId5166" xr:uid="{EAD4D8EA-A242-4B2C-9D71-FED90B743438}"/>
    <hyperlink ref="AD1883" r:id="rId5167" xr:uid="{C0E71F7E-9D5A-46A4-9348-A9397BCE7B8B}"/>
    <hyperlink ref="AE1883" r:id="rId5168" xr:uid="{BAA18F08-C70D-4EB3-996D-6079EB105C90}"/>
    <hyperlink ref="AF1883" r:id="rId5169" xr:uid="{7B118CD7-95DA-463E-B420-E945A67AD2E9}"/>
    <hyperlink ref="AC1884" r:id="rId5170" xr:uid="{902878C9-7291-4C32-97FB-9EA30E1E1570}"/>
    <hyperlink ref="AD1884" r:id="rId5171" xr:uid="{120CC739-CB2D-4084-BE06-C75092674BAA}"/>
    <hyperlink ref="AE1884" r:id="rId5172" xr:uid="{100686AC-2E62-4098-A735-74B7EAE3AC1E}"/>
    <hyperlink ref="AF1884" r:id="rId5173" xr:uid="{7054F76D-B3FF-4825-8662-7A851CC94987}"/>
    <hyperlink ref="AC1885" r:id="rId5174" xr:uid="{B7B6EC9C-E1CC-442B-95E2-45BD4EB01A59}"/>
    <hyperlink ref="AD1885" r:id="rId5175" xr:uid="{323A09DD-5F4E-475A-8036-E70DB8BD2507}"/>
    <hyperlink ref="AE1885" r:id="rId5176" xr:uid="{0C3840FC-0B92-4394-BC89-47F7882D2644}"/>
    <hyperlink ref="AC1886" r:id="rId5177" xr:uid="{FA1A9F64-28A4-463A-BF04-541A79E62129}"/>
    <hyperlink ref="AD1886" r:id="rId5178" xr:uid="{3CFCE05D-F8E8-40AC-9DAF-AEB615009F7F}"/>
    <hyperlink ref="AE1886" r:id="rId5179" xr:uid="{4291D942-BCA5-4414-A855-8553203078D5}"/>
    <hyperlink ref="AF1886" r:id="rId5180" xr:uid="{F05BB7E7-D3EA-466C-A120-2B2339A5BCEE}"/>
    <hyperlink ref="AC1887" r:id="rId5181" xr:uid="{45107560-94FC-4228-8E84-81E58C5B0D0E}"/>
    <hyperlink ref="AD1887" r:id="rId5182" xr:uid="{C9195AF2-824E-4934-9910-48465F147988}"/>
    <hyperlink ref="AE1887" r:id="rId5183" xr:uid="{8EA6DB2B-4322-45D8-A04C-FD985B4AACC6}"/>
    <hyperlink ref="AF1887" r:id="rId5184" xr:uid="{F45F51E6-2146-465F-BD07-46D82EF83368}"/>
    <hyperlink ref="AC1888" r:id="rId5185" xr:uid="{9EA49BC2-00B5-426C-94B7-FA11EFC0626D}"/>
    <hyperlink ref="AD1888" r:id="rId5186" xr:uid="{4159161E-426D-4D30-81A9-58D263855A6B}"/>
    <hyperlink ref="AE1888" r:id="rId5187" xr:uid="{556160F4-88E1-4C34-B6BE-7279A687955B}"/>
    <hyperlink ref="AF1888" r:id="rId5188" xr:uid="{941D141B-C7E6-4207-9F0F-09F292A13572}"/>
    <hyperlink ref="AC1889" r:id="rId5189" xr:uid="{8B5F0FF6-BAD8-4E76-8540-3FE024632915}"/>
    <hyperlink ref="AD1889" r:id="rId5190" xr:uid="{5AD92908-7CAF-4485-9035-DC3F76CD0FEF}"/>
    <hyperlink ref="AF1889" r:id="rId5191" xr:uid="{EDE76FBF-6FCC-405B-AA1F-501C67B056C8}"/>
    <hyperlink ref="AC1890" r:id="rId5192" xr:uid="{B76EC823-0D68-4543-8376-1BBD0843A9A9}"/>
    <hyperlink ref="AD1890" r:id="rId5193" xr:uid="{B8CE3F80-73FF-48F4-959B-76C79F2DA2AA}"/>
    <hyperlink ref="AE1890" r:id="rId5194" xr:uid="{68562AC3-3F85-41F7-80C9-5A82A0FE3A82}"/>
    <hyperlink ref="AF1890" r:id="rId5195" xr:uid="{5575F52A-1D7A-4DC2-93DC-7ECD69B16806}"/>
    <hyperlink ref="AC1891" r:id="rId5196" xr:uid="{636783FF-CC36-478A-911D-1E3B7D5A382B}"/>
    <hyperlink ref="AD1891" r:id="rId5197" xr:uid="{F53D27D0-0186-4C13-9744-F8A69B6E0ADD}"/>
    <hyperlink ref="AE1891" r:id="rId5198" xr:uid="{CBDB2370-C95D-49C8-9596-2BD65BFBF985}"/>
    <hyperlink ref="AF1891" r:id="rId5199" xr:uid="{6BF3213B-7C42-44E2-8675-9AE9F2327B43}"/>
    <hyperlink ref="AC1892" r:id="rId5200" xr:uid="{2BA28A8B-25D3-46E7-9826-54A4A6CDB17A}"/>
    <hyperlink ref="AD1892" r:id="rId5201" xr:uid="{32D390D8-25CD-4311-ABC6-DA276738D5AA}"/>
    <hyperlink ref="AE1892" r:id="rId5202" xr:uid="{6DCA175E-93DC-4F58-8AE3-894795FA6E3A}"/>
    <hyperlink ref="AF1892" r:id="rId5203" xr:uid="{CD0F98D0-B8C5-444A-A806-25E774E816F2}"/>
    <hyperlink ref="AC1893" r:id="rId5204" xr:uid="{0AD927B5-6DC8-42CC-9ECB-030B39138FD5}"/>
    <hyperlink ref="AD1893" r:id="rId5205" xr:uid="{2EABD023-1125-4864-9324-FCD7F1DDF2AF}"/>
    <hyperlink ref="AE1893" r:id="rId5206" xr:uid="{973DCE9E-CF0D-4E81-8C0A-A50CF7BF79F4}"/>
    <hyperlink ref="AF1893" r:id="rId5207" xr:uid="{DF0B93D4-80A4-4415-945B-3F03C9AECE90}"/>
    <hyperlink ref="AC1894" r:id="rId5208" xr:uid="{4E6196FF-A315-4E10-A6BB-0D9FB1C5ADB7}"/>
    <hyperlink ref="AD1894" r:id="rId5209" xr:uid="{3B6FB4E2-BFEC-4D17-8A88-5E4A249E5D7D}"/>
    <hyperlink ref="AE1894" r:id="rId5210" xr:uid="{DCA729EA-95D3-4E13-80B3-D8B08A69679C}"/>
    <hyperlink ref="AC1895" r:id="rId5211" xr:uid="{EC0D5985-E627-4AE7-BE27-C7A4A6839CF4}"/>
    <hyperlink ref="AD1895" r:id="rId5212" xr:uid="{60EF63F7-CA91-4D6B-96C6-6A2A98B182D8}"/>
    <hyperlink ref="AF1895" r:id="rId5213" xr:uid="{D5BC4C4C-E13E-4442-82EC-F662AC169037}"/>
    <hyperlink ref="AC1896" r:id="rId5214" xr:uid="{B4AFD4DF-D095-4CEA-9384-CBD2AB74075D}"/>
    <hyperlink ref="AD1896" r:id="rId5215" xr:uid="{8E886FD0-3464-4E28-A6B6-43E199FE7C22}"/>
    <hyperlink ref="AE1896" r:id="rId5216" xr:uid="{3921596C-CEAE-46FD-BBC1-343AAC2B1EA9}"/>
    <hyperlink ref="AF1896" r:id="rId5217" xr:uid="{E3FA5A2D-C48C-4642-A6D8-D1E8E6E74A72}"/>
    <hyperlink ref="AC1897" r:id="rId5218" xr:uid="{13EC5FDA-B602-4995-B1B4-FA9C9091C6B1}"/>
    <hyperlink ref="AD1897" r:id="rId5219" xr:uid="{3DB8BA53-61F8-4E3B-988B-F728C2B76C22}"/>
    <hyperlink ref="AE1897" r:id="rId5220" xr:uid="{D16163B7-9030-4574-B594-A8564EF9BEBF}"/>
    <hyperlink ref="AF1897" r:id="rId5221" xr:uid="{F99FAA73-D6B4-4581-9E6A-77EB4B549882}"/>
    <hyperlink ref="AC1898" r:id="rId5222" xr:uid="{E8D2069E-AD56-4BE3-ACE0-A13EDF1C3F95}"/>
    <hyperlink ref="AE1898" r:id="rId5223" xr:uid="{C9827AF1-488E-4B58-BBDD-0AEC489ABC55}"/>
    <hyperlink ref="AC1899" r:id="rId5224" xr:uid="{79F42748-6263-4737-88E9-30282F250D18}"/>
    <hyperlink ref="AD1899" r:id="rId5225" xr:uid="{F8307D3D-1475-4B4D-9063-28C87FF94A7C}"/>
    <hyperlink ref="AE1899" r:id="rId5226" xr:uid="{7323975A-7DFA-4ADA-9584-F62ABB812E56}"/>
    <hyperlink ref="AF1899" r:id="rId5227" xr:uid="{AECA6996-14BC-4F8B-A388-9B2708FF731C}"/>
    <hyperlink ref="AC1900" r:id="rId5228" xr:uid="{A6C5305E-D6F6-4C38-B836-15245B61DEF7}"/>
    <hyperlink ref="AD1900" r:id="rId5229" xr:uid="{0F402C7F-EF52-4EB0-9547-A210595D59E6}"/>
    <hyperlink ref="AF1900" r:id="rId5230" xr:uid="{FB7B9C89-B1C6-43DA-905E-E0DB1EB0F36E}"/>
    <hyperlink ref="AC1901" r:id="rId5231" xr:uid="{E86891AD-B597-4EAE-98B9-E861994E4F0C}"/>
    <hyperlink ref="AD1901" r:id="rId5232" xr:uid="{56C2460D-C3EE-4FEF-8B4A-E4E0EBFF3A7E}"/>
    <hyperlink ref="AE1901" r:id="rId5233" xr:uid="{02BC8330-3C3C-4676-BC9E-744DC8D63AC2}"/>
    <hyperlink ref="AF1901" r:id="rId5234" xr:uid="{295D9CCE-B8B0-447A-BFFF-5A5299964EED}"/>
    <hyperlink ref="AC1902" r:id="rId5235" xr:uid="{B081469A-296A-4193-98ED-24D2E377B0D1}"/>
    <hyperlink ref="AD1902" r:id="rId5236" xr:uid="{031F34AA-52C3-46F2-8FCF-B4E51948782B}"/>
    <hyperlink ref="AE1902" r:id="rId5237" xr:uid="{43BD9EE3-ABF7-4D6D-B635-843082B83E4F}"/>
    <hyperlink ref="AF1902" r:id="rId5238" xr:uid="{87448C7C-3F41-4D04-BBF2-F9E78D86607D}"/>
    <hyperlink ref="AC1903" r:id="rId5239" xr:uid="{0C666663-7F0D-48C4-B983-9D5A25C2A211}"/>
    <hyperlink ref="AD1903" r:id="rId5240" xr:uid="{F82A895D-9991-469A-B08D-A00AD8D39AEE}"/>
    <hyperlink ref="AE1903" r:id="rId5241" xr:uid="{30002706-2E37-4389-9EF6-DA176B3E319E}"/>
    <hyperlink ref="AF1903" r:id="rId5242" xr:uid="{D1B87189-33EF-4BF8-9301-760AB4C4F656}"/>
    <hyperlink ref="AC1904" r:id="rId5243" xr:uid="{76E8C2E2-E43E-42A1-9C5C-86310499DAA0}"/>
    <hyperlink ref="AD1904" r:id="rId5244" xr:uid="{972055A7-E08A-4480-9646-C178C625D91C}"/>
    <hyperlink ref="AE1904" r:id="rId5245" xr:uid="{9CE2ADB6-3DAF-4A9F-8864-3516C919EF7B}"/>
    <hyperlink ref="AC1905" r:id="rId5246" xr:uid="{F1EAB962-C78B-43E0-AD33-D937AAE5D366}"/>
    <hyperlink ref="AD1905" r:id="rId5247" xr:uid="{98B304E5-32A6-433D-9434-F449A1106F8E}"/>
    <hyperlink ref="AF1905" r:id="rId5248" xr:uid="{DD155F5D-B16D-4C67-96BD-D0C853F721EE}"/>
    <hyperlink ref="A1906" r:id="rId5249" xr:uid="{5C4E77E5-8C1A-4280-950E-66A2AD4C900B}"/>
    <hyperlink ref="AC1906" r:id="rId5250" xr:uid="{30147911-8DD1-45F2-98A6-EC8F1C50AA54}"/>
    <hyperlink ref="AE1906" r:id="rId5251" xr:uid="{A4A0E412-6ADC-452C-86EE-28D841B1989B}"/>
    <hyperlink ref="AF1906" r:id="rId5252" xr:uid="{5E416E44-0DB9-4F40-8639-AF01DDFF488D}"/>
    <hyperlink ref="AC1907" r:id="rId5253" xr:uid="{6FB335CB-52CD-420A-8FE9-A247E4B0C898}"/>
    <hyperlink ref="AD1907" r:id="rId5254" xr:uid="{0F9E4A3D-2B5F-4AAE-9397-0B87B410F6C3}"/>
    <hyperlink ref="AE1907" r:id="rId5255" xr:uid="{A7308567-C704-4B3B-9FE2-C85B2FF4675C}"/>
    <hyperlink ref="AF1907" r:id="rId5256" xr:uid="{FFE10DB8-B591-4DA0-957D-EFA151F99C50}"/>
    <hyperlink ref="AC1908" r:id="rId5257" xr:uid="{EF7D67EC-3AC3-4D4E-9CB3-5B9EE1593895}"/>
    <hyperlink ref="AD1908" r:id="rId5258" xr:uid="{60399572-319E-4488-AA1F-B7218C0FE56E}"/>
    <hyperlink ref="AE1908" r:id="rId5259" xr:uid="{A3092334-76CE-4945-B36E-73232975737B}"/>
    <hyperlink ref="AF1908" r:id="rId5260" xr:uid="{3B59AC4C-DFFD-42FA-8A36-6AD8D6332289}"/>
    <hyperlink ref="AC1909" r:id="rId5261" xr:uid="{517E0926-8948-47C1-9C4C-9DF5BE8FF2FE}"/>
    <hyperlink ref="AD1909" r:id="rId5262" xr:uid="{FCF0C3AC-5055-4348-A392-5161FF69518C}"/>
    <hyperlink ref="AE1909" r:id="rId5263" xr:uid="{877A2110-A9D5-47EE-BBED-95C8A5D9ACC1}"/>
    <hyperlink ref="AF1909" r:id="rId5264" xr:uid="{317FD9DF-07C9-445B-A57A-0E18B28A69B0}"/>
    <hyperlink ref="AC1910" r:id="rId5265" xr:uid="{E0512191-895F-4886-AF4B-D405D1ACB7F6}"/>
    <hyperlink ref="AD1910" r:id="rId5266" xr:uid="{199DDD0B-082C-4662-A76C-9EA6D198C755}"/>
    <hyperlink ref="AE1910" r:id="rId5267" xr:uid="{A5B5DC2D-9E3E-4798-90B6-19BC17DF1085}"/>
    <hyperlink ref="AF1910" r:id="rId5268" xr:uid="{9A3E0DA3-FD9A-467D-B663-409DBB43C5B8}"/>
    <hyperlink ref="AC1911" r:id="rId5269" xr:uid="{7F7EC4A8-1693-4732-954B-9C6C4E646026}"/>
    <hyperlink ref="AD1911" r:id="rId5270" xr:uid="{E1A75052-7974-4A22-8637-8042C49AED74}"/>
    <hyperlink ref="AE1911" r:id="rId5271" xr:uid="{6E15E954-64FA-417C-BEAF-9780155DE9D7}"/>
    <hyperlink ref="AF1911" r:id="rId5272" xr:uid="{329F9E5A-3C63-42B3-9641-135A967CA956}"/>
    <hyperlink ref="AC1912" r:id="rId5273" xr:uid="{5BB6F215-8B43-4867-BBAA-E497D27CDDD6}"/>
    <hyperlink ref="AD1912" r:id="rId5274" xr:uid="{9FA66778-4EA8-4473-8564-B073AD917250}"/>
    <hyperlink ref="AE1912" r:id="rId5275" xr:uid="{63018EFE-6BFA-45BE-A112-EAA01122CD33}"/>
    <hyperlink ref="AF1912" r:id="rId5276" xr:uid="{9A271383-F539-4F41-9BE2-2DCD1845E4A0}"/>
    <hyperlink ref="AC1913" r:id="rId5277" xr:uid="{7367956E-518D-497D-97D9-5DA101735F9F}"/>
    <hyperlink ref="AD1913" r:id="rId5278" xr:uid="{36DF724E-05D7-43CF-AC2E-54DC4E774145}"/>
    <hyperlink ref="AF1913" r:id="rId5279" xr:uid="{13D4CCD7-0B89-4F52-AD65-7FF35D20BECA}"/>
    <hyperlink ref="AC1914" r:id="rId5280" xr:uid="{A6EC7F41-D9C9-4063-963C-99879E0BF3D3}"/>
    <hyperlink ref="AD1914" r:id="rId5281" xr:uid="{9B8A078A-03FD-4E49-BF09-CAE523FFA51D}"/>
    <hyperlink ref="AE1914" r:id="rId5282" xr:uid="{51F6B06F-8531-4C60-BB6B-FFB7AC0EF6F9}"/>
    <hyperlink ref="AF1914" r:id="rId5283" xr:uid="{4893F3DF-E788-42A5-A49B-38420CF60AC6}"/>
    <hyperlink ref="AC1915" r:id="rId5284" xr:uid="{FF9A189F-B391-4D58-B63E-ED11BE0631FE}"/>
    <hyperlink ref="AD1915" r:id="rId5285" xr:uid="{74322676-EA9C-4BCA-88A8-4C0385EC26F2}"/>
    <hyperlink ref="AE1915" r:id="rId5286" xr:uid="{3578F1D3-61C7-4F3F-8114-62D1EB5D8499}"/>
    <hyperlink ref="AF1915" r:id="rId5287" xr:uid="{72585A30-6B29-4DA2-8502-9C4E65E90818}"/>
    <hyperlink ref="AC1916" r:id="rId5288" xr:uid="{7DEBD553-0421-4C9F-915C-1192897FB377}"/>
    <hyperlink ref="AD1916" r:id="rId5289" xr:uid="{5A599410-70AA-46B4-A90A-DD43B63939C6}"/>
    <hyperlink ref="AE1916" r:id="rId5290" xr:uid="{4831C635-B78F-4220-9C38-61E727503FF3}"/>
    <hyperlink ref="AF1916" r:id="rId5291" xr:uid="{A98300E7-DBD5-4455-8C0D-A104A064A3D6}"/>
    <hyperlink ref="AC1917" r:id="rId5292" xr:uid="{BF2CF5F0-2707-4CD1-B7A4-F297B0603270}"/>
    <hyperlink ref="AD1917" r:id="rId5293" xr:uid="{A3353777-76D5-4673-9BB4-530C71202725}"/>
    <hyperlink ref="AE1917" r:id="rId5294" xr:uid="{37E9B33F-CB6E-4B90-A7A7-CC415DB556C7}"/>
    <hyperlink ref="AF1917" r:id="rId5295" xr:uid="{6FE7A415-412A-4B72-8E28-ACA54D9BC077}"/>
    <hyperlink ref="A1918" r:id="rId5296" xr:uid="{B94DC47D-F536-4561-9D99-66F6EA7B8C69}"/>
    <hyperlink ref="AC1918" r:id="rId5297" xr:uid="{393F6B42-6753-4946-B1CF-3D03E3987BF0}"/>
    <hyperlink ref="AE1918" r:id="rId5298" xr:uid="{59B82D4D-AC12-4FAC-BD11-BB67F0D9E00D}"/>
    <hyperlink ref="AF1918" r:id="rId5299" xr:uid="{41017081-C049-48C8-9C3A-3904B5417F9E}"/>
    <hyperlink ref="AC1919" r:id="rId5300" xr:uid="{06BA8DDD-7494-48AF-AE06-FA5DB25F5609}"/>
    <hyperlink ref="AD1919" r:id="rId5301" xr:uid="{7437AFDA-D307-4630-B231-0DB8D1450E25}"/>
    <hyperlink ref="AE1919" r:id="rId5302" xr:uid="{10F4FAF3-F7AE-4273-BC68-E36C44EAAD57}"/>
    <hyperlink ref="AF1919" r:id="rId5303" xr:uid="{DA889816-A693-45A7-BFD8-60CEC07DAAB4}"/>
    <hyperlink ref="AC1920" r:id="rId5304" xr:uid="{94042057-90DC-4878-88BC-A0CC7EEDA6FD}"/>
    <hyperlink ref="AE1920" r:id="rId5305" xr:uid="{D30492E0-09FD-4856-B5FB-2A0938429B84}"/>
    <hyperlink ref="AF1920" r:id="rId5306" xr:uid="{2E8567A3-D422-4570-A46D-3902CBDFF86C}"/>
    <hyperlink ref="AC1921" r:id="rId5307" xr:uid="{E132BE28-CF8B-49A9-8161-5E04C570C4AC}"/>
    <hyperlink ref="AD1921" r:id="rId5308" xr:uid="{CD7E3804-B520-4794-89B9-E3CE6AFF2D31}"/>
    <hyperlink ref="AF1921" r:id="rId5309" xr:uid="{54F8B569-2CB5-49D1-B68D-314B0072DC1A}"/>
    <hyperlink ref="AC1922" r:id="rId5310" xr:uid="{DE33ED66-8BC7-47E0-9B24-38DCC5FE9891}"/>
    <hyperlink ref="AD1922" r:id="rId5311" xr:uid="{F40812E5-C9FF-47EF-96CB-20849F1ED9D0}"/>
    <hyperlink ref="AE1922" r:id="rId5312" xr:uid="{FEB831B3-4EE0-46B8-A464-D4BAA133F6ED}"/>
    <hyperlink ref="AF1922" r:id="rId5313" xr:uid="{151B301D-2B16-4608-A947-94597126B020}"/>
    <hyperlink ref="AC1923" r:id="rId5314" xr:uid="{A2794D87-E5C3-4770-9CAC-45508137DCBD}"/>
    <hyperlink ref="AD1923" r:id="rId5315" xr:uid="{0A8E6F10-2B12-4C15-B6B1-84959955A1DD}"/>
    <hyperlink ref="AE1923" r:id="rId5316" xr:uid="{4AA8A073-DE6E-40CC-B6C9-5FA3A6BB3583}"/>
    <hyperlink ref="AF1923" r:id="rId5317" xr:uid="{1E300E05-79E7-4A3E-8FB6-B04CD76E2313}"/>
    <hyperlink ref="AC1924" r:id="rId5318" xr:uid="{7B4F31E9-C747-4FBF-A7F4-E447C588A9B6}"/>
    <hyperlink ref="AD1924" r:id="rId5319" xr:uid="{A2FA54A4-B9F2-4CEB-ABAB-BDD0B1150613}"/>
    <hyperlink ref="AE1924" r:id="rId5320" xr:uid="{1108C22C-7661-49C1-8D17-15A169B292CB}"/>
    <hyperlink ref="AF1924" r:id="rId5321" xr:uid="{EA94CFF5-3ABA-4D8B-A46E-1D6C78422205}"/>
    <hyperlink ref="AC1925" r:id="rId5322" xr:uid="{FF1F1330-F4D7-44FC-815B-2A4F72B7CE07}"/>
    <hyperlink ref="AD1925" r:id="rId5323" xr:uid="{43E6513C-5770-46BA-8DF1-465C2B7E0BA9}"/>
    <hyperlink ref="AF1925" r:id="rId5324" xr:uid="{C0EB0EEE-488E-4045-974C-FEB48755CE4E}"/>
    <hyperlink ref="AC1926" r:id="rId5325" xr:uid="{8459CD88-A033-4E1B-8781-4917ADA2AD9C}"/>
    <hyperlink ref="AD1926" r:id="rId5326" xr:uid="{7A503146-CE37-4A11-9F9A-BD47A2681311}"/>
    <hyperlink ref="AE1926" r:id="rId5327" xr:uid="{811CC323-330C-4347-A9B6-35E9B550BE58}"/>
    <hyperlink ref="AF1926" r:id="rId5328" xr:uid="{1D60CF2B-A87B-44D0-8546-A6FABB774293}"/>
    <hyperlink ref="AC1927" r:id="rId5329" xr:uid="{6B756F6E-6CDC-483F-961C-41A82F84BDE4}"/>
    <hyperlink ref="AE1927" r:id="rId5330" xr:uid="{906C975F-AE74-4E86-AAC2-93E8DD9F8C2A}"/>
    <hyperlink ref="AF1927" r:id="rId5331" xr:uid="{CB29E701-1C6C-4952-ACCF-B22A7D3C34C8}"/>
    <hyperlink ref="AC1928" r:id="rId5332" xr:uid="{A0ACB7B9-B8BC-4C27-87AF-83295E182C61}"/>
    <hyperlink ref="AC1929" r:id="rId5333" xr:uid="{BBABC760-44AF-4D86-99CF-BDC5DA53EF70}"/>
    <hyperlink ref="AD1929" r:id="rId5334" xr:uid="{6D2F0727-F1C1-4098-A02E-10167A897DCD}"/>
    <hyperlink ref="AE1929" r:id="rId5335" xr:uid="{6FAF14A5-F88B-40C8-A02E-B1AD6D386A78}"/>
    <hyperlink ref="AF1929" r:id="rId5336" xr:uid="{098E99F8-854A-43A0-8250-218F5E900870}"/>
    <hyperlink ref="AC1930" r:id="rId5337" xr:uid="{00D4EBB0-633B-46D7-B668-D31C17BFC741}"/>
    <hyperlink ref="AD1930" r:id="rId5338" xr:uid="{44847667-C626-4B81-ABD7-35AC8B90D85C}"/>
    <hyperlink ref="AE1930" r:id="rId5339" xr:uid="{921F2AC3-A312-421F-9DF2-E458C909A306}"/>
    <hyperlink ref="AF1930" r:id="rId5340" xr:uid="{B580B973-806E-4232-B562-B44A5A581D0B}"/>
    <hyperlink ref="A1931" r:id="rId5341" xr:uid="{7C48CB3D-C14D-4D20-A420-9D9950123709}"/>
    <hyperlink ref="AC1931" r:id="rId5342" xr:uid="{42804A60-D725-4163-BBA0-A7D03D173CB3}"/>
    <hyperlink ref="AC1932" r:id="rId5343" xr:uid="{611D8429-DA07-4772-9CAB-E304784C66D1}"/>
    <hyperlink ref="AC1933" r:id="rId5344" xr:uid="{6AD89F21-3F68-486F-A225-BE82E047FBF8}"/>
    <hyperlink ref="AD1933" r:id="rId5345" xr:uid="{08C9A3C8-C838-46C2-B1E1-D533001279C6}"/>
    <hyperlink ref="AC1934" r:id="rId5346" xr:uid="{D8AF0C2E-2DD5-4C1C-9E69-CB834AFE705A}"/>
    <hyperlink ref="AD1934" r:id="rId5347" xr:uid="{A4AD8965-6D05-43E8-9F19-0128C5AC1CF4}"/>
    <hyperlink ref="AF1934" r:id="rId5348" xr:uid="{B36AD6DA-CE96-4F9B-9D34-8800522417BC}"/>
    <hyperlink ref="AC1935" r:id="rId5349" xr:uid="{F38F00A4-8382-4705-B631-6232230D875B}"/>
    <hyperlink ref="AD1935" r:id="rId5350" xr:uid="{32F57669-AA7A-466C-836A-CEDF6716FB51}"/>
    <hyperlink ref="AE1935" r:id="rId5351" xr:uid="{50C8C0AA-A6A1-4558-B2B8-2EB6FE9F4579}"/>
    <hyperlink ref="AF1935" r:id="rId5352" xr:uid="{9DDB5005-EE80-4839-B369-3BDF66E6DCA7}"/>
    <hyperlink ref="AC1936" r:id="rId5353" xr:uid="{8FD800B4-1F67-4175-BC5F-B105679A5E12}"/>
    <hyperlink ref="AD1936" r:id="rId5354" xr:uid="{BECCFD34-38AA-4F94-9BAB-0734F6AA151A}"/>
    <hyperlink ref="AE1936" r:id="rId5355" xr:uid="{F31586B0-67C4-49D0-A129-E9B59133ACEC}"/>
    <hyperlink ref="AF1936" r:id="rId5356" xr:uid="{457C6259-BBEB-4710-9192-F42CC4985148}"/>
    <hyperlink ref="AC1937" r:id="rId5357" xr:uid="{6F17D4C4-B925-4FA0-83FF-A80D2FBCC6EE}"/>
    <hyperlink ref="AD1937" r:id="rId5358" xr:uid="{500F20E4-6B1B-4E5B-95F5-F59AE8CA06A6}"/>
    <hyperlink ref="AE1937" r:id="rId5359" xr:uid="{0266FD21-A6D4-4C05-B517-C9DBFC745BDA}"/>
    <hyperlink ref="AF1937" r:id="rId5360" xr:uid="{14207910-8BFE-4D36-9BAA-EC1A9A6C6773}"/>
    <hyperlink ref="AC1938" r:id="rId5361" xr:uid="{9A291BB5-366C-45EA-B5B8-1B5466292DCF}"/>
    <hyperlink ref="AD1938" r:id="rId5362" xr:uid="{CBA5FF7D-A2C1-4B27-B631-A161A78D53DF}"/>
    <hyperlink ref="AE1938" r:id="rId5363" xr:uid="{E00A1603-21AD-4648-A2F9-5DCE69D295B9}"/>
    <hyperlink ref="AF1938" r:id="rId5364" xr:uid="{5A2834DE-C309-4E16-B3FD-5D84EAAC0323}"/>
    <hyperlink ref="AC1939" r:id="rId5365" xr:uid="{51A1D2E8-5E08-4B12-BFC6-A7AB0708B20E}"/>
    <hyperlink ref="AD1939" r:id="rId5366" xr:uid="{863795D6-D103-420C-B65C-BA15F9931654}"/>
    <hyperlink ref="AE1939" r:id="rId5367" xr:uid="{5BF719B0-180E-4778-B6F0-470A0AF30266}"/>
    <hyperlink ref="AF1939" r:id="rId5368" xr:uid="{E0FD0E64-7535-4902-B01F-A66B4B061A9C}"/>
    <hyperlink ref="AC1940" r:id="rId5369" xr:uid="{80F4AC15-B80D-4CA1-9D48-B24B37FB9EA6}"/>
    <hyperlink ref="AE1941" r:id="rId5370" xr:uid="{8A91FC7A-5F8D-45F8-8B8C-9141E6DDB860}"/>
    <hyperlink ref="AC1942" r:id="rId5371" xr:uid="{ABF98E47-5190-4CBD-9F0D-0636ECEFC406}"/>
    <hyperlink ref="AD1942" r:id="rId5372" xr:uid="{8CC11E95-309B-40EF-A42D-B261E8DD1C54}"/>
    <hyperlink ref="AE1942" r:id="rId5373" xr:uid="{B52EA253-B1D1-4D2F-995C-2C71F1962F61}"/>
    <hyperlink ref="AF1942" r:id="rId5374" xr:uid="{BA21DF7C-99CB-43BB-B629-B8007CCBC5B5}"/>
    <hyperlink ref="A1943" r:id="rId5375" xr:uid="{9A88D889-B35B-401B-BDAC-A1F0215C27FF}"/>
    <hyperlink ref="AC1943" r:id="rId5376" xr:uid="{7062142A-1CC1-42E1-9078-ADA9FE1B3EC1}"/>
    <hyperlink ref="AD1943" r:id="rId5377" xr:uid="{28A37A96-744B-4167-B1CE-E3AD54073A67}"/>
    <hyperlink ref="AE1943" r:id="rId5378" xr:uid="{063092E7-7E95-429B-B5CE-90D5089FE59C}"/>
    <hyperlink ref="AF1943" r:id="rId5379" xr:uid="{8000D270-813F-4DED-B72F-DC9B8F6C76BE}"/>
    <hyperlink ref="AC1944" r:id="rId5380" xr:uid="{DF181F24-48A2-4C99-B35C-69A9986240FD}"/>
    <hyperlink ref="AD1944" r:id="rId5381" xr:uid="{BA6C98BE-D297-4592-9A65-39B13D8A3A93}"/>
    <hyperlink ref="AE1944" r:id="rId5382" xr:uid="{463DA923-73A2-4B08-BF5B-92570A455B81}"/>
    <hyperlink ref="AF1944" r:id="rId5383" xr:uid="{157832E1-8CF4-4860-8B7D-F6E041E7E4CB}"/>
    <hyperlink ref="AC1945" r:id="rId5384" xr:uid="{C062F65D-A2DD-4C93-84A8-E17F849DE477}"/>
    <hyperlink ref="AC1946" r:id="rId5385" xr:uid="{9A212BE7-DE29-4E38-B04C-39E95A998DFF}"/>
    <hyperlink ref="AD1946" r:id="rId5386" xr:uid="{7A03CDD1-40E8-46DF-B881-ECDA1E4957E6}"/>
    <hyperlink ref="AF1947" r:id="rId5387" xr:uid="{596646C6-7E97-4BD7-ABA4-1AD7C025E919}"/>
    <hyperlink ref="AC1948" r:id="rId5388" xr:uid="{01C1C59A-8B79-48F9-98B5-8A0AA8BA3BC0}"/>
    <hyperlink ref="AD1948" r:id="rId5389" xr:uid="{B470E474-82F3-4B65-A735-E1CA60A3A857}"/>
    <hyperlink ref="AE1948" r:id="rId5390" xr:uid="{0D8B5AE3-34CB-4F74-81F4-52C36C724F7C}"/>
    <hyperlink ref="AF1948" r:id="rId5391" xr:uid="{39AC38B6-F479-4FA3-988E-AB3E9C20AACE}"/>
    <hyperlink ref="AC1949" r:id="rId5392" xr:uid="{54B60C92-CAFC-4B51-929B-125EEA1F7211}"/>
    <hyperlink ref="AE1949" r:id="rId5393" xr:uid="{16DD6896-7F62-452B-BA40-150F56D8FBEA}"/>
    <hyperlink ref="AF1949" r:id="rId5394" xr:uid="{496D0DEB-AE95-4ED3-9C6F-EEC149358AF3}"/>
    <hyperlink ref="AC1950" r:id="rId5395" xr:uid="{FF813A36-C85C-448A-A741-7F6CED262354}"/>
    <hyperlink ref="AE1950" r:id="rId5396" xr:uid="{0D5F9AE4-FF95-489B-BEBE-4EF0EE89F66E}"/>
    <hyperlink ref="AF1950" r:id="rId5397" xr:uid="{5C908A23-57C9-4BE3-B9B2-8DAA1EACA608}"/>
    <hyperlink ref="AC1951" r:id="rId5398" xr:uid="{2E127D90-F51A-4CB9-ABDC-C5075F18BEEA}"/>
    <hyperlink ref="AD1951" r:id="rId5399" xr:uid="{1CDD9FE3-EA0E-475C-A622-955D74B74295}"/>
    <hyperlink ref="AE1951" r:id="rId5400" xr:uid="{18572488-3B51-424B-88E4-A3158807DA08}"/>
    <hyperlink ref="AF1951" r:id="rId5401" xr:uid="{B3B7F873-F499-4987-83F0-02FE99366930}"/>
    <hyperlink ref="AC1952" r:id="rId5402" xr:uid="{4B2B5ECE-BB24-4D25-92A6-2099E5A70435}"/>
    <hyperlink ref="AD1952" r:id="rId5403" xr:uid="{C16E1231-66D3-4041-A147-5ED28040490D}"/>
    <hyperlink ref="AE1952" r:id="rId5404" xr:uid="{248DA99D-2882-45AF-A269-A9DB1F1C65D0}"/>
    <hyperlink ref="AF1952" r:id="rId5405" xr:uid="{F557F643-9FD9-4554-94A6-BF8B6AF7A88D}"/>
    <hyperlink ref="AC1953" r:id="rId5406" xr:uid="{39C33317-07F1-42C2-AF6C-5447EB79508F}"/>
    <hyperlink ref="AD1953" r:id="rId5407" xr:uid="{CC4880F3-8C79-4E53-8295-530A34D0253B}"/>
    <hyperlink ref="AE1953" r:id="rId5408" xr:uid="{62848CF9-0376-49A1-8B68-FC870A861A45}"/>
    <hyperlink ref="AF1953" r:id="rId5409" xr:uid="{E5DA0CE4-C459-4AAC-A6C0-567C3995B9DD}"/>
    <hyperlink ref="AC1955" r:id="rId5410" xr:uid="{63213E89-AC6D-47A2-9346-DAFB33CCC3FD}"/>
    <hyperlink ref="AD1955" r:id="rId5411" xr:uid="{F1260559-6365-4599-AB0B-6A1CF89B20A7}"/>
    <hyperlink ref="AE1955" r:id="rId5412" xr:uid="{39DA298F-5EE2-4E71-BBA6-0860B515C45F}"/>
    <hyperlink ref="AF1955" r:id="rId5413" xr:uid="{8829C720-AC70-4D92-9404-35F1E0E2E448}"/>
    <hyperlink ref="AC1956" r:id="rId5414" xr:uid="{B01685B3-131E-4A83-BC38-E8B24D0EF6CE}"/>
    <hyperlink ref="AE1956" r:id="rId5415" xr:uid="{06D53F86-4092-4897-86E0-FE043FCFA68B}"/>
    <hyperlink ref="AF1956" r:id="rId5416" xr:uid="{DD818F23-854F-485C-834A-15099A20300E}"/>
    <hyperlink ref="AC1957" r:id="rId5417" xr:uid="{4EA82292-5101-4B52-A96B-CB3B36D4F21F}"/>
    <hyperlink ref="AD1957" r:id="rId5418" xr:uid="{E23BFD28-1B6E-4866-9C64-D98167296876}"/>
    <hyperlink ref="AF1957" r:id="rId5419" xr:uid="{7EB5BEC3-7099-45A5-9D49-383B606C0F0B}"/>
    <hyperlink ref="AC1958" r:id="rId5420" xr:uid="{7E8B044D-8614-46FC-B18C-43219AAADA70}"/>
    <hyperlink ref="AD1958" r:id="rId5421" xr:uid="{1157A1E1-F28A-4A41-9EC1-97A10F1AE5EF}"/>
    <hyperlink ref="AE1958" r:id="rId5422" xr:uid="{1A141BD8-D41F-453D-8094-98B8FDC67C17}"/>
    <hyperlink ref="AF1958" r:id="rId5423" xr:uid="{86146B21-62C5-44C0-B9FA-6EC811823BAA}"/>
    <hyperlink ref="AC1959" r:id="rId5424" xr:uid="{57EEDADF-7D96-4D27-B7EB-411E204B5B8D}"/>
    <hyperlink ref="AD1959" r:id="rId5425" xr:uid="{1672F77D-FF14-42CB-B3FD-32400E520F20}"/>
    <hyperlink ref="AC1960" r:id="rId5426" xr:uid="{D8D178B0-9959-4FC5-AAA5-7BEECFFAC36C}"/>
    <hyperlink ref="AD1960" r:id="rId5427" xr:uid="{7FF8F488-0E80-45F0-BB5C-30B0F4DB1905}"/>
    <hyperlink ref="AE1960" r:id="rId5428" xr:uid="{BA6D35D5-7A6E-4839-90B9-30A4F64C2EBB}"/>
    <hyperlink ref="AF1960" r:id="rId5429" xr:uid="{47A58623-145A-4EA8-B0B3-2F63B97B805F}"/>
    <hyperlink ref="AC1961" r:id="rId5430" location="!" xr:uid="{758C1ECF-D7A0-4B2D-AAB4-9B81E6778841}"/>
    <hyperlink ref="AD1961" r:id="rId5431" xr:uid="{8DBB24C5-B7E2-49F6-8643-CF08EF246A2E}"/>
    <hyperlink ref="AE1961" r:id="rId5432" xr:uid="{DDFDB7D5-4CCD-4C07-8BC5-CB0B524CCD22}"/>
    <hyperlink ref="AF1961" r:id="rId5433" xr:uid="{C6B27B50-1E2D-4FA1-B196-9CBFB26E5E8E}"/>
    <hyperlink ref="AC1962" r:id="rId5434" xr:uid="{22219D19-2E62-4228-A3B1-DEDEFC2636D8}"/>
    <hyperlink ref="AD1962" r:id="rId5435" xr:uid="{9703F772-E12E-400D-93CC-86DF68960C84}"/>
    <hyperlink ref="AE1962" r:id="rId5436" xr:uid="{5EF43266-C7CF-4840-A519-0BD33FC93B0C}"/>
    <hyperlink ref="AF1962" r:id="rId5437" xr:uid="{7FE3818D-3C03-42A7-959D-3346A84583D0}"/>
    <hyperlink ref="AC1963" r:id="rId5438" xr:uid="{E2C913C4-2A15-4D7E-AED2-F969895F4F9D}"/>
    <hyperlink ref="AD1963" r:id="rId5439" xr:uid="{B758D0E5-080C-4033-8C41-6B33D69232D3}"/>
    <hyperlink ref="AE1963" r:id="rId5440" xr:uid="{A7771C30-D34E-4689-807B-1DB8EDD5447C}"/>
    <hyperlink ref="AF1963" r:id="rId5441" xr:uid="{42274165-6F63-40B2-90C1-C0C0FBCE8D2F}"/>
    <hyperlink ref="AC1964" r:id="rId5442" xr:uid="{2DC1665E-49B8-432B-B5B8-BF0B3ED07AE6}"/>
    <hyperlink ref="AD1964" r:id="rId5443" xr:uid="{B13A0373-1FF7-4D3B-BA5C-B91FCC13D6E1}"/>
    <hyperlink ref="AE1964" r:id="rId5444" xr:uid="{6711AFBD-BEAF-4CAB-960A-174518932B31}"/>
    <hyperlink ref="AF1964" r:id="rId5445" xr:uid="{AA63DAAF-EFE9-482A-B3E4-AE77C76817D1}"/>
    <hyperlink ref="AC1965" r:id="rId5446" xr:uid="{44967231-BED0-488D-B215-2B1DCB225F8E}"/>
    <hyperlink ref="AD1965" r:id="rId5447" xr:uid="{3FCA02BA-A4A2-4D56-B67C-F2B5F1B842F8}"/>
    <hyperlink ref="AE1965" r:id="rId5448" xr:uid="{71ED53AC-7B9D-472A-9A6D-4FEC41AECDC6}"/>
    <hyperlink ref="AF1965" r:id="rId5449" xr:uid="{BC6A7953-9D02-49CF-96BE-064798D3B1AE}"/>
    <hyperlink ref="AC1966" r:id="rId5450" xr:uid="{7A236CF7-C7E6-42DF-9C82-BF3824812C55}"/>
    <hyperlink ref="AD1966" r:id="rId5451" xr:uid="{AEBE317D-E25F-44EE-B2EA-A756A2B0D89F}"/>
    <hyperlink ref="AE1966" r:id="rId5452" xr:uid="{24C304BA-62D9-4676-8084-D7F97B1CA221}"/>
    <hyperlink ref="AF1966" r:id="rId5453" xr:uid="{F648E59F-E8CF-4F58-8222-50968A079F94}"/>
    <hyperlink ref="AC1967" r:id="rId5454" xr:uid="{83C9E746-BCBB-4BF2-89C8-27F9B572775F}"/>
    <hyperlink ref="AD1967" r:id="rId5455" xr:uid="{E02EC332-EF24-4DE0-A9BB-9D574B4D344E}"/>
    <hyperlink ref="AE1967" r:id="rId5456" xr:uid="{78E01200-5E07-4274-83FC-53948FCB124C}"/>
    <hyperlink ref="AF1967" r:id="rId5457" xr:uid="{962FC2A2-0450-490A-B844-520F48E985A1}"/>
    <hyperlink ref="AC1968" r:id="rId5458" xr:uid="{CF6D1746-18B9-4C28-9378-7CBFFD635A24}"/>
    <hyperlink ref="AE1968" r:id="rId5459" xr:uid="{B84A792B-02FD-4A0C-B578-B3DA7912247B}"/>
    <hyperlink ref="AF1968" r:id="rId5460" xr:uid="{DB6072D1-4C04-4D7E-9644-470C03B98635}"/>
    <hyperlink ref="AC1969" r:id="rId5461" xr:uid="{503079DD-BEE6-4F7F-8EB0-5BC50D4F3C24}"/>
    <hyperlink ref="AD1969" r:id="rId5462" xr:uid="{45FE4045-9EF2-4401-A2DB-F6FCC2E1C3AD}"/>
    <hyperlink ref="AE1969" r:id="rId5463" xr:uid="{73962C71-8686-4D63-B206-F7018BE6B724}"/>
    <hyperlink ref="AF1969" r:id="rId5464" xr:uid="{6DB914BD-10CB-4BEC-B3B8-EE66362B7EE7}"/>
    <hyperlink ref="AC1970" r:id="rId5465" xr:uid="{F8B1958E-4185-4E33-ADA6-F990FF0A3634}"/>
    <hyperlink ref="AD1970" r:id="rId5466" xr:uid="{65A1D106-1189-4BED-9E34-0454ECC0F6A3}"/>
    <hyperlink ref="AE1970" r:id="rId5467" xr:uid="{7CB1499A-98C5-4766-B73F-4826BD7ABCF6}"/>
    <hyperlink ref="AF1970" r:id="rId5468" xr:uid="{B7E2C280-F5A8-40B6-9600-720AD5D63909}"/>
    <hyperlink ref="AC1971" r:id="rId5469" xr:uid="{13F9D9EA-4B8F-4558-9B1C-CD38D9BEA6BC}"/>
    <hyperlink ref="AD1971" r:id="rId5470" xr:uid="{FB1284B5-97C0-498B-A35E-0BF317E53E23}"/>
    <hyperlink ref="AE1971" r:id="rId5471" xr:uid="{D85027CF-EE37-40BF-AC6E-311CD3CF78BB}"/>
    <hyperlink ref="AF1971" r:id="rId5472" xr:uid="{1F945F96-BD39-41D1-942F-9977019EC5C9}"/>
    <hyperlink ref="AC1972" r:id="rId5473" xr:uid="{04A8582A-7D76-44AB-A0CE-A1A7AE01155A}"/>
    <hyperlink ref="AD1972" r:id="rId5474" xr:uid="{BAE2A6C4-8AF1-4D26-AC3F-E27D20232EFD}"/>
    <hyperlink ref="AE1972" r:id="rId5475" xr:uid="{9C440814-5298-47E1-B922-C14E5261FA39}"/>
    <hyperlink ref="AF1972" r:id="rId5476" xr:uid="{7DBCAD56-905D-422D-A781-A9521A3E24ED}"/>
    <hyperlink ref="AC1973" r:id="rId5477" xr:uid="{D5040D90-7F3F-4CC4-8788-03F841A097DB}"/>
    <hyperlink ref="AE1973" r:id="rId5478" xr:uid="{BB9FAE0B-495C-4A3F-8774-4F287799D21C}"/>
    <hyperlink ref="AF1973" r:id="rId5479" xr:uid="{5E99D6F3-0E4D-4D70-82B6-E98DEDAF9D7A}"/>
    <hyperlink ref="AC1974" r:id="rId5480" xr:uid="{03EBD174-8701-436A-9B2F-09EBF3F9F6A9}"/>
    <hyperlink ref="AD1974" r:id="rId5481" xr:uid="{BCF1C8CF-2ED7-4D5D-B8CB-813D70CEEE3A}"/>
    <hyperlink ref="AE1974" r:id="rId5482" xr:uid="{89B96BB6-AB73-4C13-AFC8-64064A053785}"/>
    <hyperlink ref="AF1974" r:id="rId5483" xr:uid="{4025E8D4-B1C8-4156-8638-F8E642514A5C}"/>
    <hyperlink ref="AC1975" r:id="rId5484" xr:uid="{53514C9F-F55A-4DDE-BB74-286AD90FE1D8}"/>
    <hyperlink ref="AE1975" r:id="rId5485" xr:uid="{80F665AC-506F-4F36-A461-352C67A3E98D}"/>
    <hyperlink ref="AF1975" r:id="rId5486" xr:uid="{71CEAD02-DD38-4E0A-B027-1DF463321A56}"/>
    <hyperlink ref="AC1976" r:id="rId5487" xr:uid="{D8C6AC5B-8BC2-4F93-93C7-1B03CFDAD292}"/>
    <hyperlink ref="AD1976" r:id="rId5488" xr:uid="{8445920C-7DA8-4EE7-8C89-A4B4BC771FF1}"/>
    <hyperlink ref="AE1976" r:id="rId5489" xr:uid="{12D4842C-EB19-4827-B1F0-3E0B8EB3CC47}"/>
    <hyperlink ref="AF1976" r:id="rId5490" xr:uid="{C5979D03-44CE-4FEB-892D-30F5D2BF66FB}"/>
    <hyperlink ref="AC1977" r:id="rId5491" xr:uid="{02CBD909-60B6-4298-A499-220296186C7B}"/>
    <hyperlink ref="AE1977" r:id="rId5492" xr:uid="{5022A18E-1610-4126-9E90-A32AFC9D7652}"/>
    <hyperlink ref="AF1977" r:id="rId5493" xr:uid="{A4B73758-F868-44B7-A75F-BB23A91D02B4}"/>
    <hyperlink ref="AC1978" r:id="rId5494" xr:uid="{6ACE7032-3DCD-4172-AAAC-AB3F0393AD93}"/>
    <hyperlink ref="AE1978" r:id="rId5495" xr:uid="{D9A551E9-C26B-4B25-9FFF-4F09A1DC64F9}"/>
    <hyperlink ref="AF1978" r:id="rId5496" xr:uid="{95DF4B8C-3C60-441D-B5EB-CC280E254C96}"/>
    <hyperlink ref="AC1979" r:id="rId5497" xr:uid="{996CB8D9-28EA-4D4A-8798-8510CFDCB0E2}"/>
    <hyperlink ref="AE1979" r:id="rId5498" xr:uid="{6631F093-5B52-4DA1-BF54-53CB519D061C}"/>
    <hyperlink ref="AF1979" r:id="rId5499" xr:uid="{34972DD6-98F4-45CC-9DB7-B751EE89F4AF}"/>
    <hyperlink ref="AC1980" r:id="rId5500" xr:uid="{DFB0689A-B555-414F-9850-29CB290919D4}"/>
    <hyperlink ref="AE1980" r:id="rId5501" xr:uid="{5103B00F-53D9-4BE1-9F21-6AC19EA8A6C5}"/>
    <hyperlink ref="AF1980" r:id="rId5502" xr:uid="{74C9C558-61BC-4838-A440-522AFA5BABB3}"/>
    <hyperlink ref="AC1981" r:id="rId5503" xr:uid="{440535DC-4802-41FA-88BD-7975754510EF}"/>
    <hyperlink ref="AD1981" r:id="rId5504" xr:uid="{3086B69D-1FA7-450B-9A5D-FA72CC2CEA48}"/>
    <hyperlink ref="AE1981" r:id="rId5505" xr:uid="{689457CC-ECE4-493F-B32F-A719474697B7}"/>
    <hyperlink ref="AF1981" r:id="rId5506" xr:uid="{703339D4-D1F6-4217-9B6C-546306A4E600}"/>
    <hyperlink ref="AC1982" r:id="rId5507" xr:uid="{10344D97-3BE9-4B87-99A8-39A6D7F48FDE}"/>
    <hyperlink ref="AD1982" r:id="rId5508" xr:uid="{56A496FC-99FA-42D0-AC6E-CFD35572D2C3}"/>
    <hyperlink ref="AE1982" r:id="rId5509" xr:uid="{8EE63242-8D71-4D56-B180-066C0BFB8966}"/>
    <hyperlink ref="AF1982" r:id="rId5510" xr:uid="{1A350371-E9DA-4270-B452-85A25CB8E98D}"/>
    <hyperlink ref="AC1983" r:id="rId5511" xr:uid="{8891924F-D5B0-450B-A7AD-C83418B35549}"/>
    <hyperlink ref="AD1983" r:id="rId5512" xr:uid="{99F3796F-4EC4-481F-9C2E-A4C9BC019571}"/>
    <hyperlink ref="AE1983" r:id="rId5513" xr:uid="{297182AA-A066-4FBD-A42C-8DA53C7D9BE5}"/>
    <hyperlink ref="AF1983" r:id="rId5514" xr:uid="{60FC0073-34CE-4B08-99D1-D2D78ADFF9FC}"/>
    <hyperlink ref="AC1984" r:id="rId5515" xr:uid="{A8F229FF-172D-4C27-BBB6-B82994DC6DCB}"/>
    <hyperlink ref="AD1984" r:id="rId5516" xr:uid="{21947FCC-6F2E-4778-9AA5-3AE66CFAA046}"/>
    <hyperlink ref="AE1984" r:id="rId5517" xr:uid="{3BE5B8B7-A8CF-4CDC-B26D-5B36957CCBAD}"/>
    <hyperlink ref="AF1984" r:id="rId5518" xr:uid="{6792E98E-4061-46DB-A8F8-67ECD4EF93BB}"/>
    <hyperlink ref="AC1985" r:id="rId5519" xr:uid="{5036A8CD-FD01-4B26-B498-73A92534D099}"/>
    <hyperlink ref="AF1985" r:id="rId5520" xr:uid="{A24CC9CD-5B6E-4C09-896B-19BD9249E7F5}"/>
    <hyperlink ref="AC1987" r:id="rId5521" xr:uid="{E20FB330-67D0-46F2-831E-57949CCE8887}"/>
    <hyperlink ref="AD1987" r:id="rId5522" xr:uid="{12DEAF6E-D99C-44DE-AB61-745E97983A14}"/>
    <hyperlink ref="AE1987" r:id="rId5523" xr:uid="{AE5AB8A5-DD6D-4815-9E52-AF4D250BAB01}"/>
    <hyperlink ref="AF1987" r:id="rId5524" xr:uid="{F2CB0E9A-A1F4-4473-A578-A38DDF65BC3F}"/>
    <hyperlink ref="AC1988" r:id="rId5525" xr:uid="{43C32B1A-6CC2-4BDF-9136-B5701BE37677}"/>
    <hyperlink ref="AE1988" r:id="rId5526" xr:uid="{639A3004-8898-4227-BC91-50161FAE18F6}"/>
    <hyperlink ref="AF1988" r:id="rId5527" xr:uid="{56AD058C-B4C3-41D1-B08E-14DDB8DE0680}"/>
    <hyperlink ref="AC1989" r:id="rId5528" xr:uid="{EE2C9AD5-BDFF-4F91-AA37-20271B631A58}"/>
    <hyperlink ref="AD1989" r:id="rId5529" xr:uid="{A5B39CAE-D91B-4063-90C8-C00550E74043}"/>
    <hyperlink ref="AE1989" r:id="rId5530" xr:uid="{DF2C4D9F-B628-42EB-A704-422D12E47042}"/>
    <hyperlink ref="AF1989" r:id="rId5531" xr:uid="{A31476BA-F591-4618-92AC-4EDE54929A5F}"/>
    <hyperlink ref="AC1990" r:id="rId5532" xr:uid="{0B2C92FD-D6BC-4F67-9A9C-0EFB9429E916}"/>
    <hyperlink ref="AD1990" r:id="rId5533" xr:uid="{D236F9D1-C2C8-4E74-9BA5-0E93650917F9}"/>
    <hyperlink ref="AE1990" r:id="rId5534" xr:uid="{D40399EC-E231-47A8-947E-C3F037F3E7A1}"/>
    <hyperlink ref="AF1990" r:id="rId5535" xr:uid="{C147B66F-9189-4B26-A096-C34426F98760}"/>
    <hyperlink ref="AC1991" r:id="rId5536" xr:uid="{5A9B2C75-8DDB-48CA-938E-D1BBE0E93A1C}"/>
    <hyperlink ref="AD1991" r:id="rId5537" xr:uid="{D8BB5426-E7C5-410D-BD9D-839120DF75E0}"/>
    <hyperlink ref="AE1991" r:id="rId5538" xr:uid="{346545F2-9837-4747-BC21-047FE7F686DA}"/>
    <hyperlink ref="AF1991" r:id="rId5539" xr:uid="{A152E19B-AE32-42BF-855D-CC8ADD3B9818}"/>
    <hyperlink ref="AC1992" r:id="rId5540" xr:uid="{23D984BD-FB2A-4067-86A8-1492B9500B62}"/>
    <hyperlink ref="AE1992" r:id="rId5541" xr:uid="{3CA6258C-9486-4CFC-BE8B-E8F43F93454A}"/>
    <hyperlink ref="AF1992" r:id="rId5542" xr:uid="{EC08B764-845A-4846-A90A-E3C1F35CAE03}"/>
    <hyperlink ref="AC1993" r:id="rId5543" xr:uid="{6B091D9E-2C8B-40A0-9B8F-5A735DD0840F}"/>
    <hyperlink ref="AD1993" r:id="rId5544" xr:uid="{3D953ED1-18F1-4356-9A0C-F22EFD1FC72F}"/>
    <hyperlink ref="AE1993" r:id="rId5545" xr:uid="{29C7F9DE-706E-4C9B-9E76-E544F5D5F359}"/>
    <hyperlink ref="AF1993" r:id="rId5546" xr:uid="{6FF376E3-2A0B-4164-8984-A3636DE7104F}"/>
    <hyperlink ref="AC1994" r:id="rId5547" xr:uid="{B5129A5A-6631-41C7-ADFB-F5E304380DE2}"/>
    <hyperlink ref="AD1994" r:id="rId5548" xr:uid="{0CC74D35-7751-4F7F-9DA1-E62CA6764A1D}"/>
    <hyperlink ref="AE1994" r:id="rId5549" xr:uid="{02C3451D-B1B1-40F9-8974-200412886A13}"/>
    <hyperlink ref="AF1994" r:id="rId5550" xr:uid="{8E842A0C-5758-476F-9F6B-9A1D6AA4E715}"/>
    <hyperlink ref="AC1995" r:id="rId5551" xr:uid="{796708DE-8438-4469-878D-8EA4A0217BF2}"/>
    <hyperlink ref="AD1995" r:id="rId5552" xr:uid="{110296A4-3F12-4080-99DF-10CBD5AB61CB}"/>
    <hyperlink ref="AE1995" r:id="rId5553" xr:uid="{DEC0D4FC-EDB3-436C-8E8E-C1B9CCE4ED4C}"/>
    <hyperlink ref="AF1995" r:id="rId5554" xr:uid="{1C092235-CE8D-48CB-8EC3-A275AB5460C9}"/>
    <hyperlink ref="AC1996" r:id="rId5555" xr:uid="{6463C8CC-B2A1-4DF9-A889-E8F1DF6CE897}"/>
    <hyperlink ref="AD1996" r:id="rId5556" xr:uid="{069B2364-C62B-4331-BD45-9BAF2880FB10}"/>
    <hyperlink ref="AE1996" r:id="rId5557" xr:uid="{ACF7DBD6-A8E9-4E3B-9088-5D723C7D1B04}"/>
    <hyperlink ref="AF1996" r:id="rId5558" xr:uid="{303D479B-4853-45BC-83A0-D6B5518D928E}"/>
    <hyperlink ref="AC1997" r:id="rId5559" xr:uid="{21790C42-8A1B-4369-A8DE-A794554948FB}"/>
    <hyperlink ref="AD1997" r:id="rId5560" xr:uid="{C193077F-F855-414E-B5E8-9F841C0D2E1C}"/>
    <hyperlink ref="AE1997" r:id="rId5561" xr:uid="{5FA46743-3380-4199-B37C-9A5C9D535126}"/>
    <hyperlink ref="AF1997" r:id="rId5562" xr:uid="{EC832565-7185-4C66-8F62-659A93A69603}"/>
    <hyperlink ref="AC1998" r:id="rId5563" xr:uid="{85E39589-246C-4A73-9FFC-5CC36C7035BD}"/>
    <hyperlink ref="AD1998" r:id="rId5564" xr:uid="{0D0151EE-9474-4818-98F7-6C116B336C63}"/>
    <hyperlink ref="AE1998" r:id="rId5565" xr:uid="{7E6E8FDA-49F7-4924-B7F0-448CF819B0E9}"/>
    <hyperlink ref="AF1998" r:id="rId5566" xr:uid="{55DEC249-DE34-4163-8057-914265B18F86}"/>
    <hyperlink ref="AC1999" r:id="rId5567" xr:uid="{9F74794B-2B55-4017-906F-614D96C9112F}"/>
    <hyperlink ref="AD1999" r:id="rId5568" xr:uid="{4B203A5E-D477-4EE7-BFE3-702F11AC1EB1}"/>
    <hyperlink ref="AE1999" r:id="rId5569" xr:uid="{E11865EB-027C-4BCC-BD8B-AC0E37686C60}"/>
    <hyperlink ref="AF1999" r:id="rId5570" xr:uid="{36793904-3B3F-41AB-BADE-AA9FA41DD2F6}"/>
    <hyperlink ref="AC2000" r:id="rId5571" xr:uid="{FAF2E652-FAEB-4267-9F92-0E0F3BC3B6E3}"/>
    <hyperlink ref="AC2001" r:id="rId5572" xr:uid="{ADD2EBF2-606F-49F0-B73C-F3FB9D4478E8}"/>
    <hyperlink ref="AD2001" r:id="rId5573" xr:uid="{02E7A654-B7BE-461E-AFBF-AF192C6537B3}"/>
    <hyperlink ref="AE2001" r:id="rId5574" xr:uid="{20B891E5-0DF2-4194-A4D0-EDD3045EEECB}"/>
    <hyperlink ref="AF2001" r:id="rId5575" xr:uid="{B0588B62-B471-4017-A08B-31B5D8033035}"/>
    <hyperlink ref="AC2002" r:id="rId5576" xr:uid="{09243716-6D9F-4C10-A487-FBBA3AD5544F}"/>
    <hyperlink ref="AD2002" r:id="rId5577" xr:uid="{B0ACE8AD-09B8-4AF8-8227-0A7EA396B4AD}"/>
    <hyperlink ref="AE2002" r:id="rId5578" xr:uid="{CF5E1707-96FF-4284-B494-5380E0C31C4A}"/>
    <hyperlink ref="AF2002" r:id="rId5579" xr:uid="{06AE5A2E-C0EE-468F-8D8E-E235E5A494DC}"/>
    <hyperlink ref="AC2003" r:id="rId5580" xr:uid="{F0AACC1A-6E8C-4D26-95DE-15455CBEC47B}"/>
    <hyperlink ref="AE2003" r:id="rId5581" xr:uid="{770A65E7-1F2B-43AF-A1AB-F8F5B94361C6}"/>
    <hyperlink ref="AF2003" r:id="rId5582" xr:uid="{8619948C-2741-4FD3-8624-F7A512AA9611}"/>
    <hyperlink ref="AC2004" r:id="rId5583" xr:uid="{69496F07-E3C2-43A9-AA29-98E976BA1FDC}"/>
    <hyperlink ref="AF2004" r:id="rId5584" xr:uid="{5F9F5E51-8CCF-4495-9217-056A41211014}"/>
    <hyperlink ref="AC2005" r:id="rId5585" xr:uid="{83AAC6A0-DEDF-4FB1-96BB-5363843D4C40}"/>
    <hyperlink ref="AC2006" r:id="rId5586" xr:uid="{3700FAEA-8657-4B80-9D9B-D016D4BD318F}"/>
    <hyperlink ref="AD2006" r:id="rId5587" xr:uid="{28DC4D3A-951D-4BB6-96E7-0DAC6CE32609}"/>
    <hyperlink ref="AE2006" r:id="rId5588" xr:uid="{5A9E7082-3663-4FC5-9EFC-DC31D3DF54CF}"/>
    <hyperlink ref="AF2006" r:id="rId5589" xr:uid="{17D7A391-3283-4476-AEF3-CBE46D667A59}"/>
    <hyperlink ref="AC2007" r:id="rId5590" xr:uid="{43FE9B1A-5E8B-4862-8249-5CB3BE75878B}"/>
    <hyperlink ref="AE2007" r:id="rId5591" xr:uid="{BD708A4D-D9BC-4A13-9ADF-BB5EF5BADAF7}"/>
    <hyperlink ref="AF2007" r:id="rId5592" xr:uid="{6627B91C-9E60-47A4-9DF6-3BFD13451D27}"/>
    <hyperlink ref="AC2008" r:id="rId5593" xr:uid="{2484C80C-585D-44AA-AA1A-296EDFA12A54}"/>
    <hyperlink ref="AE2008" r:id="rId5594" xr:uid="{5AD2C29F-6999-4A6A-ABDA-0623ADD9D6AF}"/>
    <hyperlink ref="AF2008" r:id="rId5595" xr:uid="{37CC81C9-7A00-44B7-9C61-91161AC0EA29}"/>
    <hyperlink ref="AC2009" r:id="rId5596" xr:uid="{F8739323-FCCB-40EA-9F3E-4758B060AB52}"/>
    <hyperlink ref="AE2009" r:id="rId5597" xr:uid="{FD8325EE-8FD6-466F-B47C-3779A53AB996}"/>
    <hyperlink ref="AF2009" r:id="rId5598" xr:uid="{86DA7E33-6B5B-49E7-B028-6FD23454AB17}"/>
    <hyperlink ref="AC2010" r:id="rId5599" xr:uid="{A8847B65-604B-4AD7-A36C-795A52319B37}"/>
    <hyperlink ref="AF2010" r:id="rId5600" xr:uid="{28738959-C618-4794-938F-A43953A7FB85}"/>
    <hyperlink ref="AC2011" r:id="rId5601" xr:uid="{8FA34AED-13A9-49B9-ACF0-6B828845F507}"/>
    <hyperlink ref="AD2011" r:id="rId5602" xr:uid="{5D171730-9608-42F8-BE40-F3CD5E4E6112}"/>
    <hyperlink ref="AE2011" r:id="rId5603" xr:uid="{8019541F-0772-414C-8794-C938CDA60C67}"/>
    <hyperlink ref="AF2011" r:id="rId5604" xr:uid="{EA6DE990-51FB-472E-A9E2-FA92412B015C}"/>
    <hyperlink ref="AC2012" r:id="rId5605" xr:uid="{B3C63175-AA83-48C1-AB30-A0440CBD8DA4}"/>
    <hyperlink ref="AD2012" r:id="rId5606" xr:uid="{B640C0A2-BED3-4133-AA79-EEA5F345AE22}"/>
    <hyperlink ref="AE2012" r:id="rId5607" xr:uid="{CEAD4FED-75D6-43C3-8E08-6525C0A9714D}"/>
    <hyperlink ref="AF2012" r:id="rId5608" xr:uid="{14F45CF0-BACD-436E-9A0D-77C575BA3B05}"/>
    <hyperlink ref="AC2013" r:id="rId5609" xr:uid="{88DBA387-BC58-44F1-993E-E185456CB0F4}"/>
    <hyperlink ref="AD2013" r:id="rId5610" xr:uid="{4F8FFFC9-1ECD-408B-AC2C-4D6DFDFDE6ED}"/>
    <hyperlink ref="AF2013" r:id="rId5611" xr:uid="{B8F0166A-CF4F-4052-974D-7D6E0F549EE9}"/>
    <hyperlink ref="AC2014" r:id="rId5612" xr:uid="{3E7F88A9-7C7F-4906-A2EF-2003863773B1}"/>
    <hyperlink ref="AD2014" r:id="rId5613" xr:uid="{EEC06346-0A23-4429-9D83-13DA35617878}"/>
    <hyperlink ref="AE2014" r:id="rId5614" xr:uid="{B8AD202D-CE64-4BEC-9C5E-178CE01A7604}"/>
    <hyperlink ref="AF2014" r:id="rId5615" xr:uid="{D0AE7CEE-14F7-4266-942D-A63FA0B79D61}"/>
    <hyperlink ref="AC2015" r:id="rId5616" location="home" xr:uid="{EA03AC7B-2230-4409-8487-4B5B6C0BF621}"/>
    <hyperlink ref="AD2015" r:id="rId5617" xr:uid="{162BCC82-51C2-46C5-9D3D-50521F371507}"/>
    <hyperlink ref="AE2015" r:id="rId5618" xr:uid="{B502AA5F-A68C-46E8-A54F-E9CF8F5DB341}"/>
    <hyperlink ref="AF2015" r:id="rId5619" xr:uid="{F9706863-D08E-4E0A-831A-C18A86AECBC2}"/>
    <hyperlink ref="AC2016" r:id="rId5620" xr:uid="{950F9560-3A19-4AD3-B560-76F9D6E61570}"/>
    <hyperlink ref="AD2016" r:id="rId5621" xr:uid="{A6726E5D-499E-4580-90B7-34F1B28E7DBF}"/>
    <hyperlink ref="AE2016" r:id="rId5622" xr:uid="{D577C2C2-2A53-4B61-A8F0-FC69B5C81D98}"/>
    <hyperlink ref="AF2016" r:id="rId5623" xr:uid="{D176DB74-9866-4B85-B0D9-EC9096FDB2CD}"/>
    <hyperlink ref="AC2017" r:id="rId5624" xr:uid="{CB1E9BCA-FCF9-497F-B94B-EE5A67BA30AD}"/>
    <hyperlink ref="AD2017" r:id="rId5625" xr:uid="{91EBE9AE-83B8-41A5-962F-B4A8C6C5B937}"/>
    <hyperlink ref="AE2017" r:id="rId5626" xr:uid="{6B332DC1-4690-4144-BBC2-80DB0998ED0A}"/>
    <hyperlink ref="AC2018" r:id="rId5627" xr:uid="{979F86A6-48D0-404C-A892-6B414717D3D4}"/>
    <hyperlink ref="AD2018" r:id="rId5628" xr:uid="{95CEA249-6C30-43D1-A02D-71EF125E9043}"/>
    <hyperlink ref="AF2018" r:id="rId5629" xr:uid="{D04A2C34-3E53-4DE5-BDE4-B1901F01D614}"/>
    <hyperlink ref="AC2019" r:id="rId5630" xr:uid="{9B1B71AB-AD11-45FD-B6F4-CC3D4CB78373}"/>
    <hyperlink ref="AE2019" r:id="rId5631" xr:uid="{CAE89A1D-BF73-4CCD-8832-0B7CB2960B7A}"/>
    <hyperlink ref="AC2020" r:id="rId5632" xr:uid="{67C4CAA3-E50E-40CA-A3B8-297A518C2FCD}"/>
    <hyperlink ref="AD2020" r:id="rId5633" xr:uid="{AEE17505-FF39-495C-B14A-0229491D30C3}"/>
    <hyperlink ref="AE2020" r:id="rId5634" xr:uid="{A98BDA28-FE97-4B53-A429-3901B4B03B48}"/>
    <hyperlink ref="AF2020" r:id="rId5635" xr:uid="{3F6B20CE-F7F6-4C58-A608-7ED82033B077}"/>
    <hyperlink ref="AC2022" r:id="rId5636" xr:uid="{400E816E-C1B2-404F-96E9-A5009615F1DF}"/>
    <hyperlink ref="AD2022" r:id="rId5637" xr:uid="{015A4F97-561E-4057-947E-211CA7A56F71}"/>
    <hyperlink ref="AE2022" r:id="rId5638" xr:uid="{6AFD987D-0288-49C8-A819-0CD9D4C0BCE5}"/>
    <hyperlink ref="AF2022" r:id="rId5639" xr:uid="{610D17EA-E36F-49C4-A310-912DDECE6E05}"/>
    <hyperlink ref="AC2023" r:id="rId5640" xr:uid="{03F5DCB0-BC53-4349-966E-37391B4DC5E1}"/>
    <hyperlink ref="AD2023" r:id="rId5641" xr:uid="{7EBB2509-1323-422E-8762-23762A38C50B}"/>
    <hyperlink ref="AC2024" r:id="rId5642" xr:uid="{480CF8D3-A767-438C-B6F6-0084060004B9}"/>
    <hyperlink ref="AD2024" r:id="rId5643" xr:uid="{A3822E5C-298C-4BD6-ADDC-82210279401A}"/>
    <hyperlink ref="AF2024" r:id="rId5644" xr:uid="{8310D9B9-499C-4836-A466-83B4C08ECA9A}"/>
    <hyperlink ref="AC2025" r:id="rId5645" xr:uid="{D69E98D2-F93E-4CDA-9BDC-C01615A7C363}"/>
    <hyperlink ref="AD2025" r:id="rId5646" xr:uid="{D9CDCC06-ECB4-4C7F-913C-4A448B398DD9}"/>
    <hyperlink ref="AF2025" r:id="rId5647" xr:uid="{29BE540F-5FBB-40B5-BB33-D6C57BE84C65}"/>
    <hyperlink ref="AC2026" r:id="rId5648" xr:uid="{6B15959B-AE22-466F-B147-8E70D68B7E2A}"/>
    <hyperlink ref="AD2026" r:id="rId5649" xr:uid="{B296EE8D-16FD-449F-A035-94885E0002E9}"/>
    <hyperlink ref="AE2026" r:id="rId5650" xr:uid="{EF558509-B93E-437E-8258-27A484F08A84}"/>
    <hyperlink ref="AF2026" r:id="rId5651" xr:uid="{650E7FE3-646A-43C3-9602-E7F202ACAEEC}"/>
    <hyperlink ref="AC2027" r:id="rId5652" xr:uid="{2745E9C9-17AE-47A5-9C63-014ABA558B9B}"/>
    <hyperlink ref="AD2027" r:id="rId5653" xr:uid="{21AB270E-26A2-49DB-9B47-556FFE29D74F}"/>
    <hyperlink ref="AE2027" r:id="rId5654" xr:uid="{7329DDC7-8452-487A-86AE-770E34E945FD}"/>
    <hyperlink ref="AF2027" r:id="rId5655" xr:uid="{18715D19-8173-4CF2-A822-B717FCE05FA0}"/>
    <hyperlink ref="AC2028" r:id="rId5656" xr:uid="{BF2BA0FD-A23D-4004-B59D-041EC9736065}"/>
    <hyperlink ref="AD2028" r:id="rId5657" xr:uid="{7AE67364-C423-4A69-8885-EA4A506A7582}"/>
    <hyperlink ref="AE2028" r:id="rId5658" xr:uid="{22449251-8D29-4BB4-B35F-106AE6F22720}"/>
    <hyperlink ref="AF2028" r:id="rId5659" xr:uid="{5B6D4A9B-2086-42ED-AE04-DF455AC9A637}"/>
    <hyperlink ref="AC2029" r:id="rId5660" xr:uid="{5B4FE969-9674-4F3B-915A-C2EC819CE062}"/>
    <hyperlink ref="AD2029" r:id="rId5661" xr:uid="{60A61CA3-C6A9-4109-9F9A-5D54A2A31ACA}"/>
    <hyperlink ref="AE2029" r:id="rId5662" xr:uid="{669238C2-8AFD-4F69-BEE7-4F8EA759F317}"/>
    <hyperlink ref="AF2029" r:id="rId5663" xr:uid="{BC538A9B-0BBF-4A39-8EA0-D8291B151D00}"/>
    <hyperlink ref="AC2030" r:id="rId5664" xr:uid="{B5E57D04-C54C-416A-B15F-EC176817A685}"/>
    <hyperlink ref="AD2030" r:id="rId5665" xr:uid="{4D2F73A1-54E7-49AD-92F5-2AF5A985C972}"/>
    <hyperlink ref="AC2031" r:id="rId5666" xr:uid="{427B86F7-96BC-43E5-B07D-74784A5B609A}"/>
    <hyperlink ref="AD2031" r:id="rId5667" xr:uid="{8C45C201-DE5F-4598-A9E2-A33D0AB709F2}"/>
    <hyperlink ref="AE2031" r:id="rId5668" xr:uid="{92508C32-2613-4120-B83D-D37ED72C01EF}"/>
    <hyperlink ref="AF2031" r:id="rId5669" xr:uid="{0873ED1F-117E-40EB-A68B-9D051954F13F}"/>
    <hyperlink ref="AC2032" r:id="rId5670" xr:uid="{B4A03617-E50F-4EA6-8A87-34FE0CF1BCF7}"/>
    <hyperlink ref="AD2032" r:id="rId5671" xr:uid="{230E8C35-4D8F-4F8C-A38C-03673C29481C}"/>
    <hyperlink ref="AE2032" r:id="rId5672" xr:uid="{D8A27FC1-5ACF-42BA-93A0-66D95D654E9B}"/>
    <hyperlink ref="AF2032" r:id="rId5673" xr:uid="{63A29FD0-41CA-42FB-90A6-BD1DA224A29A}"/>
    <hyperlink ref="AC2033" r:id="rId5674" xr:uid="{9A51EBEE-E8A9-431F-87F2-6FE2C9D7A805}"/>
    <hyperlink ref="AD2033" r:id="rId5675" xr:uid="{4B5C2EC1-7A2E-473B-BACD-D068E8B3032A}"/>
    <hyperlink ref="AE2033" r:id="rId5676" xr:uid="{4299A57C-EDAE-4B3E-9B36-F77523E65A31}"/>
    <hyperlink ref="AF2033" r:id="rId5677" xr:uid="{E56BAA1D-C526-424B-ACF8-BF98CC7E2FD1}"/>
    <hyperlink ref="AC2034" r:id="rId5678" xr:uid="{F5A93EF5-BBE9-41CB-BF45-3400A14FC803}"/>
    <hyperlink ref="AD2034" r:id="rId5679" xr:uid="{0A24B67F-722B-438A-AFC1-DCC4E9DB00D5}"/>
    <hyperlink ref="AE2034" r:id="rId5680" xr:uid="{AFFD6EA6-A05F-4BBF-A454-6C63EA16145D}"/>
    <hyperlink ref="AC2035" r:id="rId5681" xr:uid="{66FF0ED3-15A9-48E9-BE76-483EE4E29D78}"/>
    <hyperlink ref="AD2035" r:id="rId5682" xr:uid="{5E6C535C-84E9-4351-A3D0-12CDBD4D1A3E}"/>
    <hyperlink ref="AE2035" r:id="rId5683" xr:uid="{FA1ED871-1570-4F63-84D9-54A365603D0B}"/>
    <hyperlink ref="AF2035" r:id="rId5684" xr:uid="{6EFA2266-6F32-4FFE-883C-F8B40619D09F}"/>
    <hyperlink ref="AC2036" r:id="rId5685" xr:uid="{7AAF7209-D40E-413B-B99B-9D875C6A4EF5}"/>
    <hyperlink ref="AE2036" r:id="rId5686" xr:uid="{3D3A29C5-D74A-44CD-AE00-3DA00A9072E6}"/>
    <hyperlink ref="AF2036" r:id="rId5687" xr:uid="{3B95B20A-B222-460C-B1EC-08E2465E35B7}"/>
    <hyperlink ref="AC2037" r:id="rId5688" xr:uid="{6EF8B3E9-0C9F-4553-9A7D-7A814B902AB6}"/>
    <hyperlink ref="AD2037" r:id="rId5689" xr:uid="{BD9570C4-09A9-4A54-B0CF-C6DA52236F0A}"/>
    <hyperlink ref="AE2037" r:id="rId5690" xr:uid="{A08F9CA8-B01B-4121-8BDC-606DAC7D772A}"/>
    <hyperlink ref="AF2037" r:id="rId5691" xr:uid="{434E27C9-CACF-407C-8D34-C568C0B342DD}"/>
    <hyperlink ref="AC2038" r:id="rId5692" xr:uid="{AE943EC5-B75B-4201-9B11-51AC84B3B3B8}"/>
    <hyperlink ref="AE2038" r:id="rId5693" xr:uid="{05D5D304-0555-4CBC-93CE-6F4D31649B0F}"/>
    <hyperlink ref="AF2038" r:id="rId5694" xr:uid="{F810D724-5891-43AF-AB14-3FAB2DB005C5}"/>
    <hyperlink ref="AC2039" r:id="rId5695" xr:uid="{4E7FEF28-3446-477B-AE46-E2615663FFF7}"/>
    <hyperlink ref="AE2039" r:id="rId5696" xr:uid="{B8E79F11-1A91-4B1D-BE15-34932C9A0B4D}"/>
    <hyperlink ref="AF2039" r:id="rId5697" xr:uid="{7204C4FC-3B22-4409-9D51-D2E440E3A5CC}"/>
    <hyperlink ref="AC2040" r:id="rId5698" xr:uid="{7F4EA6EA-C96E-4CD4-852E-AD6A1B173473}"/>
    <hyperlink ref="AD2040" r:id="rId5699" xr:uid="{601AD710-C265-4C4F-9B7E-7644E4CC2AF6}"/>
    <hyperlink ref="AE2040" r:id="rId5700" xr:uid="{DBFB2293-47C8-4606-92AB-E1CD5A6AF668}"/>
    <hyperlink ref="AF2040" r:id="rId5701" xr:uid="{37C4A765-523F-47CB-8C47-D02DA1D73188}"/>
    <hyperlink ref="AC2041" r:id="rId5702" xr:uid="{E01A062C-BD11-47F6-B9A1-6AB713823A4D}"/>
    <hyperlink ref="AE2041" r:id="rId5703" xr:uid="{324C2BD1-41FB-4E65-814C-07C4F08CE779}"/>
    <hyperlink ref="AF2041" r:id="rId5704" xr:uid="{25D92B12-5C84-45A0-B70E-5BA7F20782F6}"/>
    <hyperlink ref="AC2042" r:id="rId5705" xr:uid="{90319915-EDE0-4B25-A937-AE8CA202FA73}"/>
    <hyperlink ref="AD2042" r:id="rId5706" xr:uid="{6BCF1E4C-9DB6-4139-8B75-B49BBFA5C084}"/>
    <hyperlink ref="AE2042" r:id="rId5707" xr:uid="{2AC452B0-A3C3-4646-A779-F0CFC7C2273D}"/>
    <hyperlink ref="AF2042" r:id="rId5708" xr:uid="{92B5D98D-75B6-4958-AE04-5CDAD24E9E3E}"/>
    <hyperlink ref="AC2043" r:id="rId5709" xr:uid="{88EFC78D-E5FB-4571-8F0C-21F714D89A45}"/>
    <hyperlink ref="AD2043" r:id="rId5710" xr:uid="{D0D58268-BECF-4B7A-AEA7-65BFEB963027}"/>
    <hyperlink ref="AE2043" r:id="rId5711" xr:uid="{F3B91938-0799-4331-A601-4099814125EB}"/>
    <hyperlink ref="AF2043" r:id="rId5712" xr:uid="{82F3E7C7-0F9B-454A-AE80-569AC1E60BBF}"/>
    <hyperlink ref="AC2044" r:id="rId5713" xr:uid="{C764EEA6-E08F-4D21-B819-564B5A88F3C9}"/>
    <hyperlink ref="AD2044" r:id="rId5714" xr:uid="{76B92261-5196-47F1-9260-D1B985577CD7}"/>
    <hyperlink ref="AE2044" r:id="rId5715" xr:uid="{F9A16048-05A7-4E6A-AA7C-5204692F42AB}"/>
    <hyperlink ref="AF2044" r:id="rId5716" xr:uid="{6A7E74D5-F1C8-481A-BE93-1AF1484DD13E}"/>
    <hyperlink ref="AC2045" r:id="rId5717" xr:uid="{DF6FEEB4-BBD8-40A3-B404-33A7AD647F84}"/>
    <hyperlink ref="AD2045" r:id="rId5718" xr:uid="{06E64DC8-F5C0-48A7-98A2-0D5B43EF39F7}"/>
    <hyperlink ref="AE2045" r:id="rId5719" xr:uid="{F083A1BD-2F9A-42C5-BF02-EB5B0BB156EE}"/>
    <hyperlink ref="AF2045" r:id="rId5720" xr:uid="{4B148CBB-BB5D-49B1-A406-1116B923BCA1}"/>
    <hyperlink ref="AC2046" r:id="rId5721" xr:uid="{C6CAE500-6ACF-4160-9117-4B0C0299D2B1}"/>
    <hyperlink ref="AD2046" r:id="rId5722" xr:uid="{77D658AD-9B84-4B1D-8CB1-D247609DC1B7}"/>
    <hyperlink ref="AE2046" r:id="rId5723" xr:uid="{954976D7-D951-44D2-A442-6B6B9E0ADE3E}"/>
    <hyperlink ref="AF2046" r:id="rId5724" xr:uid="{CCEEB0B8-50AF-454C-8BA0-C3723599DA16}"/>
    <hyperlink ref="AC2047" r:id="rId5725" xr:uid="{1D7FAFC3-5117-4384-B701-ACA5CC8468F6}"/>
    <hyperlink ref="AC2048" r:id="rId5726" xr:uid="{8A330B38-D0B9-458D-B586-C08C4BC9C91F}"/>
    <hyperlink ref="AE2048" r:id="rId5727" xr:uid="{95C484B3-DC31-44FC-8C5A-6E03B85E5302}"/>
    <hyperlink ref="AC2049" r:id="rId5728" xr:uid="{F47F6C00-C021-4441-A89F-16D7A4D913DB}"/>
    <hyperlink ref="AD2049" r:id="rId5729" xr:uid="{8B7702FE-C6F7-4F0F-A039-9125E743621B}"/>
    <hyperlink ref="AC2050" r:id="rId5730" xr:uid="{9BA9BAC2-2EE6-4CCC-B3B4-D45639784C74}"/>
    <hyperlink ref="AD2050" r:id="rId5731" xr:uid="{79C76621-6FD1-4288-B949-99BA31EA3F8E}"/>
    <hyperlink ref="AE2050" r:id="rId5732" xr:uid="{DD45F271-1282-4F28-B5CB-D1FA76FEB62D}"/>
    <hyperlink ref="AF2050" r:id="rId5733" xr:uid="{BBE5432E-1CCC-4DC4-A2C8-B47EA93C9BF5}"/>
    <hyperlink ref="AC2051" r:id="rId5734" xr:uid="{5E378453-3562-4286-81FF-F282FB27D54D}"/>
    <hyperlink ref="AD2051" r:id="rId5735" xr:uid="{BA0D41B3-AC05-4C66-9963-5541C348A7E6}"/>
    <hyperlink ref="AF2051" r:id="rId5736" xr:uid="{42915B61-1329-45D1-906B-AFB4CBFCCACC}"/>
    <hyperlink ref="AC2052" r:id="rId5737" xr:uid="{904ACCDB-BCAC-49AA-A46D-791F209BA099}"/>
    <hyperlink ref="AD2052" r:id="rId5738" xr:uid="{81B42286-4AE5-4157-863C-A69C62A8EDF1}"/>
    <hyperlink ref="AE2052" r:id="rId5739" xr:uid="{C5390DF8-3D99-4814-BC1E-DCF06913D27F}"/>
    <hyperlink ref="AF2052" r:id="rId5740" xr:uid="{484F2A0E-7DAA-4AE8-B718-6D7C934ECD51}"/>
    <hyperlink ref="AC2053" r:id="rId5741" xr:uid="{055D5B09-0938-4A0C-9EB0-94B7C3F2B488}"/>
    <hyperlink ref="AD2053" r:id="rId5742" xr:uid="{13A38F8A-C573-4E7F-93E5-5A0110A95911}"/>
    <hyperlink ref="AE2053" r:id="rId5743" xr:uid="{467606CC-A3DB-445D-B36F-B3424F969470}"/>
    <hyperlink ref="AF2053" r:id="rId5744" xr:uid="{F1316E00-8D1E-481F-A2AA-99CE4E2629C5}"/>
    <hyperlink ref="AC2054" r:id="rId5745" xr:uid="{946812E4-7577-4334-BE26-9F7B712CC608}"/>
    <hyperlink ref="AE2054" r:id="rId5746" xr:uid="{AA643183-34BC-4544-A4A6-879CC8CD92AA}"/>
    <hyperlink ref="AF2054" r:id="rId5747" xr:uid="{AAF546F9-5915-4036-8E27-784DC4405574}"/>
    <hyperlink ref="AC2055" r:id="rId5748" xr:uid="{3C5065F4-244A-43CA-9178-850C069ED974}"/>
    <hyperlink ref="AD2055" r:id="rId5749" xr:uid="{77518B36-59F1-40E3-A8D7-2016CE08C72F}"/>
    <hyperlink ref="AE2055" r:id="rId5750" xr:uid="{957F3EF5-2A6C-4345-B429-CDEC95A541D9}"/>
    <hyperlink ref="AF2055" r:id="rId5751" xr:uid="{78E15160-81F9-4DE3-9D04-C84418F2D8C5}"/>
    <hyperlink ref="A2056" r:id="rId5752" xr:uid="{3FCC06F8-9F9A-4320-A2C5-441E9AC9AA4E}"/>
    <hyperlink ref="AC2056" r:id="rId5753" xr:uid="{9D0ABA26-E0DE-4AF1-A34F-626F74ADCDD3}"/>
    <hyperlink ref="AD2056" r:id="rId5754" xr:uid="{F6CE8B38-0A39-4C87-B46C-DD1CE0F47C7E}"/>
    <hyperlink ref="AE2056" r:id="rId5755" xr:uid="{2B8D3AD2-E814-4479-9FE3-DCEF177A0A8F}"/>
    <hyperlink ref="AF2056" r:id="rId5756" xr:uid="{E6920DC0-ED9C-4456-B771-2A89251A208B}"/>
    <hyperlink ref="AC2057" r:id="rId5757" xr:uid="{8044EFD7-1840-40E5-B8B4-DA76D366481E}"/>
    <hyperlink ref="AD2057" r:id="rId5758" xr:uid="{958AE0F0-DE52-4089-9168-313D109E0CA4}"/>
    <hyperlink ref="AE2057" r:id="rId5759" xr:uid="{A02EFE24-C92F-4624-BF5E-610E2C6F7257}"/>
    <hyperlink ref="AF2057" r:id="rId5760" xr:uid="{25B60DDF-2DFC-4801-9659-29061380B931}"/>
    <hyperlink ref="AC2058" r:id="rId5761" xr:uid="{CF592B7B-E96F-4502-892A-7BCF34145C36}"/>
    <hyperlink ref="AD2058" r:id="rId5762" xr:uid="{3B79CEFC-B23F-414E-A72C-54C4559BA46E}"/>
    <hyperlink ref="AF2058" r:id="rId5763" xr:uid="{DC72F264-B750-4980-B4D5-F4480E69B2AA}"/>
    <hyperlink ref="AC2059" r:id="rId5764" xr:uid="{FF9A40AC-A6FF-486F-9791-FBBB0C644C3E}"/>
    <hyperlink ref="AE2059" r:id="rId5765" xr:uid="{3FDDC8E5-48BB-40D1-9FC0-ED6617D682D6}"/>
    <hyperlink ref="AF2059" r:id="rId5766" xr:uid="{D8FAC7D3-F832-4720-A702-9C25DE03D757}"/>
    <hyperlink ref="A2060" r:id="rId5767" xr:uid="{3D111B90-00A9-4EF5-89FC-C291C271BE77}"/>
    <hyperlink ref="AC2060" r:id="rId5768" xr:uid="{156BCA36-A808-4511-99F6-C656ECD5AA8B}"/>
    <hyperlink ref="AE2060" r:id="rId5769" xr:uid="{386DFEA7-5904-42AF-8E3C-C1CD5D05A7F9}"/>
    <hyperlink ref="AF2060" r:id="rId5770" xr:uid="{A006A01B-636C-4EB1-A2A0-CB2316C97BC0}"/>
    <hyperlink ref="AC2061" r:id="rId5771" xr:uid="{554B3F5B-A7D0-4403-81D6-49E2AF4B94D7}"/>
    <hyperlink ref="AD2061" r:id="rId5772" xr:uid="{606CAE49-34B1-4823-AC69-7841D77DB5C9}"/>
    <hyperlink ref="AE2061" r:id="rId5773" xr:uid="{9E6422BD-8A61-4A15-B375-5510A126D179}"/>
    <hyperlink ref="AF2061" r:id="rId5774" xr:uid="{B1DAB0FB-3C7E-4517-8678-9AE138C7F5AD}"/>
    <hyperlink ref="AC2062" r:id="rId5775" xr:uid="{3071F003-CE38-4A79-A498-4B9F132343AC}"/>
    <hyperlink ref="AD2062" r:id="rId5776" xr:uid="{B56D7210-9A7B-4C1F-AE50-55EE2364273B}"/>
    <hyperlink ref="AE2062" r:id="rId5777" xr:uid="{30AAF933-E205-4BA4-B0D8-649E02879A62}"/>
    <hyperlink ref="AF2062" r:id="rId5778" xr:uid="{D589DDFD-A5BF-44C1-962B-C3297C199385}"/>
    <hyperlink ref="AC2063" r:id="rId5779" xr:uid="{F9259159-39AA-49CF-B874-81BAF753C75D}"/>
    <hyperlink ref="AE2063" r:id="rId5780" xr:uid="{F2982BE2-B521-4022-8823-7ABA87CD9FAA}"/>
    <hyperlink ref="AF2063" r:id="rId5781" xr:uid="{4C7949FF-DEA6-4679-AF04-967794FD0549}"/>
    <hyperlink ref="A2064" r:id="rId5782" xr:uid="{8A7A0FC0-8AE8-46A2-AE0E-2008C012AE56}"/>
    <hyperlink ref="AC2064" r:id="rId5783" xr:uid="{9D44E7DC-5F96-4922-AAD5-C17AFE5BDCBE}"/>
    <hyperlink ref="AD2064" r:id="rId5784" xr:uid="{278134E2-FD1C-4018-A2DA-BA3E2F5AD01F}"/>
    <hyperlink ref="AE2064" r:id="rId5785" xr:uid="{CDF90187-2247-485A-843E-A1165ACEFFA5}"/>
    <hyperlink ref="AF2064" r:id="rId5786" xr:uid="{FB733FBE-BD79-4060-AABA-006481643067}"/>
    <hyperlink ref="AC2065" r:id="rId5787" xr:uid="{1CC56EA1-CEBF-4F94-91DC-502B7156F983}"/>
    <hyperlink ref="AD2065" r:id="rId5788" xr:uid="{66659E85-056D-413E-98AA-2E3DDCC34702}"/>
    <hyperlink ref="AE2065" r:id="rId5789" xr:uid="{76C31435-2439-4864-95BD-98EE08D72FB5}"/>
    <hyperlink ref="AF2065" r:id="rId5790" xr:uid="{D467E3BA-3124-43FB-BD35-598ABC30F74B}"/>
    <hyperlink ref="AC2066" r:id="rId5791" xr:uid="{3D31A312-D0C4-441E-81EC-53810CA08AF9}"/>
    <hyperlink ref="AD2066" r:id="rId5792" xr:uid="{B2921347-EE38-40B3-BF63-8AFBCBA41CB0}"/>
    <hyperlink ref="AE2066" r:id="rId5793" xr:uid="{9044E9AB-675C-4808-8DCE-268E93B7A771}"/>
    <hyperlink ref="AF2066" r:id="rId5794" xr:uid="{39A00317-2F3A-4493-9049-E2C71FAEC7AB}"/>
    <hyperlink ref="AC2067" r:id="rId5795" xr:uid="{D37DB0FB-BD38-41F7-87C4-3517D850A09C}"/>
    <hyperlink ref="AD2067" r:id="rId5796" xr:uid="{FC293DCE-6A9C-4930-BEA0-13891E6F947C}"/>
    <hyperlink ref="AE2067" r:id="rId5797" xr:uid="{C54A9DD4-EEEC-4320-B9B0-BC80E21A70CF}"/>
    <hyperlink ref="AF2067" r:id="rId5798" xr:uid="{8E0FA1E6-7B6E-4028-97B8-229DC4C23413}"/>
    <hyperlink ref="AC2068" r:id="rId5799" xr:uid="{6FDB8ABA-8373-41D0-960A-D77EBF431732}"/>
    <hyperlink ref="AD2068" r:id="rId5800" xr:uid="{3B43C893-845E-44DC-9DD5-1D6C87FF68BD}"/>
    <hyperlink ref="AE2068" r:id="rId5801" xr:uid="{70B10086-F1AD-4C2D-BE10-4CB230312C40}"/>
    <hyperlink ref="AF2068" r:id="rId5802" xr:uid="{A21A9700-3FAD-4370-ADB9-8E9CC04433C5}"/>
    <hyperlink ref="AC2069" r:id="rId5803" xr:uid="{E4B6F362-BDF5-48A7-8C10-0DC4E9E92240}"/>
    <hyperlink ref="AD2069" r:id="rId5804" xr:uid="{FC7D73D1-3A2A-403A-A0D7-0DE8FD19FD3C}"/>
    <hyperlink ref="AE2069" r:id="rId5805" xr:uid="{7CC85202-B415-4BEB-A688-43E293E6D2DD}"/>
    <hyperlink ref="AF2069" r:id="rId5806" xr:uid="{18DA804D-6473-4BBA-B112-6DA8C784D923}"/>
    <hyperlink ref="AC2070" r:id="rId5807" xr:uid="{4848C1F6-84AD-4FC2-8BE4-428C05BA7376}"/>
    <hyperlink ref="AD2070" r:id="rId5808" xr:uid="{DAA32911-0444-4182-83CF-8E5191CD5FE5}"/>
    <hyperlink ref="AF2070" r:id="rId5809" xr:uid="{8E98BEE2-EF98-4DEB-8B86-DC0ED534916D}"/>
    <hyperlink ref="A2071" r:id="rId5810" xr:uid="{321F419B-3CAA-4FF7-9D3D-399DC37A4133}"/>
    <hyperlink ref="AC2071" r:id="rId5811" xr:uid="{10759514-51D7-4369-9901-2278B943CB91}"/>
    <hyperlink ref="AD2071" r:id="rId5812" xr:uid="{407BCE01-D9D4-4AE9-BF08-FA4EEE711EB3}"/>
    <hyperlink ref="AE2071" r:id="rId5813" xr:uid="{A4B0F613-BE3C-4F2A-B142-4BA70CC751C7}"/>
    <hyperlink ref="AF2071" r:id="rId5814" xr:uid="{19DBD463-BC26-4D50-A0E6-D730035E978F}"/>
    <hyperlink ref="AC2072" r:id="rId5815" xr:uid="{AFC48C07-83CB-4858-90DB-1F54ECC29BC6}"/>
    <hyperlink ref="AD2072" r:id="rId5816" xr:uid="{3C6A61FA-DD9A-4377-854D-9E5DFDEE9560}"/>
    <hyperlink ref="AE2072" r:id="rId5817" xr:uid="{1217AAB2-332C-4C93-B463-42E5C8FF7A37}"/>
    <hyperlink ref="AF2072" r:id="rId5818" xr:uid="{D1A7E5C4-EEC8-4A6D-928D-0D3E246239D3}"/>
    <hyperlink ref="AC2073" r:id="rId5819" xr:uid="{3E82B44D-2DC1-4CBE-80F7-D4956D252293}"/>
    <hyperlink ref="AD2073" r:id="rId5820" xr:uid="{A0D68910-6372-4340-87DE-573B7CFD8CA1}"/>
    <hyperlink ref="AC2074" r:id="rId5821" xr:uid="{84AD3654-FC76-4BD8-9A4E-017401687D21}"/>
    <hyperlink ref="AD2074" r:id="rId5822" xr:uid="{14A22E06-B8E7-4BAA-B1EA-C7FA1EFC304D}"/>
    <hyperlink ref="AE2074" r:id="rId5823" xr:uid="{6ECCEEED-E081-49DD-A89F-EC74F3196F2B}"/>
    <hyperlink ref="AF2074" r:id="rId5824" xr:uid="{F3581709-1367-4721-9738-D002E4A65951}"/>
    <hyperlink ref="AC2075" r:id="rId5825" xr:uid="{454AC2FA-34B6-4CB4-903E-9DCAE1FC93B9}"/>
    <hyperlink ref="AD2075" r:id="rId5826" xr:uid="{E78399C2-AB18-4888-A8A3-82019DD97FD9}"/>
    <hyperlink ref="AE2075" r:id="rId5827" xr:uid="{530FB68E-196C-4C32-96E1-CDE61C21200C}"/>
    <hyperlink ref="AF2075" r:id="rId5828" xr:uid="{C6F1F3DB-C3A2-4108-9EBE-1FA1A6ABCA06}"/>
    <hyperlink ref="AC2076" r:id="rId5829" xr:uid="{326BE85D-76EF-4925-8F15-C9B555128622}"/>
    <hyperlink ref="AD2076" r:id="rId5830" xr:uid="{FB749B79-7E46-4CD4-85D9-1ACD1C68B50F}"/>
    <hyperlink ref="AE2076" r:id="rId5831" xr:uid="{945CD1F5-A46A-47F3-95D2-1E3C25D43B3D}"/>
    <hyperlink ref="AF2076" r:id="rId5832" xr:uid="{92575A19-3073-46DA-AF13-C9470C98FC2D}"/>
    <hyperlink ref="AC2077" r:id="rId5833" xr:uid="{841A0E3F-1DC9-4E66-8D7B-900683F55E7F}"/>
    <hyperlink ref="AD2077" r:id="rId5834" xr:uid="{F6CFD0D8-6EC0-4560-A16B-2AAF8E19910D}"/>
    <hyperlink ref="AE2077" r:id="rId5835" xr:uid="{3CD9A99B-EDCE-45BB-9ECD-041B7B009163}"/>
    <hyperlink ref="AF2077" r:id="rId5836" xr:uid="{BD346DE4-AD0D-4D07-BDDE-E5A8CF57CDEF}"/>
    <hyperlink ref="AC2078" r:id="rId5837" xr:uid="{CE2D9E8E-E170-4E21-A80B-CDB8C644B856}"/>
    <hyperlink ref="AD2078" r:id="rId5838" xr:uid="{51065E92-4B44-4B61-9B40-B6BE53AC0A8C}"/>
    <hyperlink ref="AE2078" r:id="rId5839" xr:uid="{A3ABDF91-ACAF-4A01-99D7-8D7248B95C08}"/>
    <hyperlink ref="AF2078" r:id="rId5840" xr:uid="{4F866910-7FD0-4676-890F-4BE4A44C20DF}"/>
    <hyperlink ref="AC2079" r:id="rId5841" xr:uid="{0EF78979-2A98-4346-BB7F-63DDB094C68E}"/>
    <hyperlink ref="AD2079" r:id="rId5842" xr:uid="{77F1F449-2B60-4689-A6AC-D1E1C6B6F26C}"/>
    <hyperlink ref="AE2079" r:id="rId5843" xr:uid="{2575E969-E793-4EDE-A4D9-CDB185C525F1}"/>
    <hyperlink ref="AF2079" r:id="rId5844" xr:uid="{1CCE2246-E3D4-496C-B8A9-382F73BE0E0B}"/>
    <hyperlink ref="AC2080" r:id="rId5845" xr:uid="{5569B9A6-D1A6-4C5F-A9F0-3B7263E2DB85}"/>
    <hyperlink ref="AD2080" r:id="rId5846" xr:uid="{5CAE4439-A09F-40B0-97D2-6D630BB96E57}"/>
    <hyperlink ref="AE2080" r:id="rId5847" xr:uid="{2D96D799-6D6B-4347-AB8C-99B92B83ADB2}"/>
    <hyperlink ref="AF2080" r:id="rId5848" xr:uid="{DE0C3D1D-BE28-4776-B05B-48D451F114FD}"/>
    <hyperlink ref="AC2081" r:id="rId5849" xr:uid="{703B0CD7-DB01-4C72-BCC1-304799302DB0}"/>
    <hyperlink ref="AD2081" r:id="rId5850" xr:uid="{502DF428-048C-416B-8CF2-7F84781A8D87}"/>
    <hyperlink ref="AE2081" r:id="rId5851" xr:uid="{8EF9A92A-5926-482B-972B-61D184110013}"/>
    <hyperlink ref="AC2082" r:id="rId5852" xr:uid="{E0EC7245-586D-46AA-BCB2-B772DDF44FFF}"/>
    <hyperlink ref="AE2082" r:id="rId5853" xr:uid="{EB77D522-6404-498F-819F-2D5393F23444}"/>
    <hyperlink ref="AF2082" r:id="rId5854" xr:uid="{09E58C34-CC7F-4330-8A02-748D59961E03}"/>
    <hyperlink ref="AC2083" r:id="rId5855" xr:uid="{6891C055-30DC-43A3-8FC2-ACF89687965E}"/>
    <hyperlink ref="AD2083" r:id="rId5856" xr:uid="{5FF953B8-D11E-4EEF-8650-B69B4AB8BC27}"/>
    <hyperlink ref="AE2083" r:id="rId5857" xr:uid="{AB02AECC-AEC9-4B22-8DFE-D29B5BE2B5AE}"/>
    <hyperlink ref="AF2083" r:id="rId5858" xr:uid="{D3A0D91B-9EC1-477F-BCF7-04469A7D67E8}"/>
    <hyperlink ref="AC2084" r:id="rId5859" xr:uid="{207C368C-3BCC-4A8C-A20A-D3043C35D787}"/>
    <hyperlink ref="AD2084" r:id="rId5860" xr:uid="{B4022EF1-CA76-42B0-97EC-98EAABA3D705}"/>
    <hyperlink ref="AE2084" r:id="rId5861" xr:uid="{0B6DF6D5-A776-46F5-B6F6-BB70319CA7B8}"/>
    <hyperlink ref="AF2084" r:id="rId5862" xr:uid="{439930A4-7340-40AA-9A83-CA806741A449}"/>
    <hyperlink ref="A2085" r:id="rId5863" xr:uid="{15CCC02E-DEB8-4BDD-9B5E-2F75B6877CBB}"/>
    <hyperlink ref="AC2085" r:id="rId5864" xr:uid="{2501C6A6-AE71-492A-85DC-598F42DB809C}"/>
    <hyperlink ref="AD2085" r:id="rId5865" xr:uid="{1BD85C72-A8AF-4D0C-8039-2BC443FEEDFB}"/>
    <hyperlink ref="AE2085" r:id="rId5866" xr:uid="{9CA327E5-A52D-47F6-BCCD-BBEC50E82613}"/>
    <hyperlink ref="AF2085" r:id="rId5867" xr:uid="{EF92521B-CA11-4F8C-89C7-DB41E306046A}"/>
    <hyperlink ref="A2086" r:id="rId5868" xr:uid="{D958EF9F-6717-4861-8C56-E23A3C29686E}"/>
    <hyperlink ref="AC2086" r:id="rId5869" xr:uid="{0C75CB6C-379A-4875-A526-ED372DE35880}"/>
    <hyperlink ref="AE2086" r:id="rId5870" xr:uid="{BFCBAC5D-1CD3-4CB2-B92B-175B2EA05C8D}"/>
    <hyperlink ref="AF2086" r:id="rId5871" xr:uid="{BC0FCBF3-5F67-44D5-B772-F52C93F24FA4}"/>
    <hyperlink ref="AC2087" r:id="rId5872" xr:uid="{0127C7F2-237D-4495-ABCB-85603F81489F}"/>
    <hyperlink ref="AD2087" r:id="rId5873" xr:uid="{F3DAD90C-4FB6-4A58-85A0-368C303510A8}"/>
    <hyperlink ref="AE2087" r:id="rId5874" xr:uid="{60D4C033-7325-4432-BF26-F4330E3C68E2}"/>
    <hyperlink ref="AF2087" r:id="rId5875" xr:uid="{E0B8C14C-7E06-473C-BC3C-2ACDDC712B82}"/>
    <hyperlink ref="AC2088" r:id="rId5876" xr:uid="{79AC4AFF-A158-4266-B0E7-24B166923360}"/>
    <hyperlink ref="AE2088" r:id="rId5877" xr:uid="{EAA590D4-CBFE-4026-93B1-B73229160737}"/>
    <hyperlink ref="AF2088" r:id="rId5878" xr:uid="{FB2D2D4D-1F6C-431D-94D2-E3C5094C801D}"/>
    <hyperlink ref="AC2089" r:id="rId5879" xr:uid="{8BBB7C84-CBC5-400B-81F4-74E7A199CB9C}"/>
    <hyperlink ref="AE2089" r:id="rId5880" xr:uid="{80497D7E-044B-4E9D-AF2B-A94F3992CD01}"/>
    <hyperlink ref="AF2089" r:id="rId5881" xr:uid="{3D6235C3-6E6B-41C8-9B0E-BB80305D7F8F}"/>
    <hyperlink ref="AC2090" r:id="rId5882" xr:uid="{41E1B522-21D1-4650-8779-3745C0DE63A9}"/>
    <hyperlink ref="AD2090" r:id="rId5883" xr:uid="{E5101085-B183-4062-B2FD-B92ADFC4C526}"/>
    <hyperlink ref="AE2090" r:id="rId5884" xr:uid="{6149A297-AFFB-4C02-BF89-58D5F7E1BD85}"/>
    <hyperlink ref="AF2090" r:id="rId5885" xr:uid="{E4A9EB37-45F6-4931-81EF-1DE657E62E0A}"/>
    <hyperlink ref="AC2091" r:id="rId5886" xr:uid="{76B9EDDE-A9C8-4546-BDDF-6D7210D0759A}"/>
    <hyperlink ref="AD2091" r:id="rId5887" xr:uid="{BEA7B92C-0315-4E73-B293-4A425FB3ACFC}"/>
    <hyperlink ref="AE2091" r:id="rId5888" xr:uid="{D321BED1-C6DF-4359-8675-3F0BC440BC57}"/>
    <hyperlink ref="AF2091" r:id="rId5889" xr:uid="{8838B081-8B75-4BC3-92FA-5F12C9914BBA}"/>
    <hyperlink ref="AC2092" r:id="rId5890" xr:uid="{7EFFA752-EE71-450A-B63E-26686393982B}"/>
    <hyperlink ref="AD2092" r:id="rId5891" xr:uid="{2F8AD7F2-ADF4-4FB6-92AC-A598CFA7C6A7}"/>
    <hyperlink ref="AE2092" r:id="rId5892" xr:uid="{9DBF5D22-4DA0-4F76-AD53-22F090F5B171}"/>
    <hyperlink ref="AF2092" r:id="rId5893" xr:uid="{98EA21AC-A155-473D-92D8-7692C63CBDB8}"/>
    <hyperlink ref="AC2093" r:id="rId5894" xr:uid="{6F759803-8855-40D5-B7FD-4ECCFA2489CC}"/>
    <hyperlink ref="AE2093" r:id="rId5895" xr:uid="{BEB06120-8E3C-4682-8346-13BF16B7E727}"/>
    <hyperlink ref="AF2093" r:id="rId5896" xr:uid="{991C74BF-17C8-42FC-8A47-8E559C53EB28}"/>
    <hyperlink ref="AC2094" r:id="rId5897" xr:uid="{81043C46-80EA-4387-A3E8-1E0DED610EF0}"/>
    <hyperlink ref="AC2095" r:id="rId5898" xr:uid="{A860E711-1106-4909-949C-973A2B2D06E8}"/>
    <hyperlink ref="AC2096" r:id="rId5899" xr:uid="{2B47CBC4-F898-44D5-98AB-396B239394F5}"/>
    <hyperlink ref="AD2096" r:id="rId5900" xr:uid="{19047634-D990-48A6-B966-CB57948E6C17}"/>
    <hyperlink ref="AE2096" r:id="rId5901" xr:uid="{6BE9A361-C834-402C-B5E9-EC7183F7A5F2}"/>
    <hyperlink ref="AF2096" r:id="rId5902" xr:uid="{973185DE-33C6-4634-B011-13AC97682704}"/>
    <hyperlink ref="AC2097" r:id="rId5903" xr:uid="{2F41F57D-7875-42ED-9729-E3FE1C443DA8}"/>
    <hyperlink ref="AD2097" r:id="rId5904" xr:uid="{CC108353-212E-4E81-976C-CACDC86A66EC}"/>
    <hyperlink ref="AE2097" r:id="rId5905" xr:uid="{DF02F8E3-D91B-4656-8520-C5878B262000}"/>
    <hyperlink ref="AF2097" r:id="rId5906" xr:uid="{8A08A758-DEC1-4DB1-8D14-63BC2605209E}"/>
    <hyperlink ref="A2098" r:id="rId5907" xr:uid="{F18B8774-ADCD-4C62-8004-AA304CE4EF72}"/>
    <hyperlink ref="AC2098" r:id="rId5908" xr:uid="{A7700995-63F8-4521-9D34-8E22423B5C4E}"/>
    <hyperlink ref="AE2098" r:id="rId5909" xr:uid="{C8B52C35-955D-45A7-9A47-D110FEECC81C}"/>
    <hyperlink ref="AF2098" r:id="rId5910" xr:uid="{17A9CDDE-8197-4237-AC3B-266CAC10B54D}"/>
    <hyperlink ref="AC2099" r:id="rId5911" xr:uid="{FFE2D0B9-6766-4833-8BFF-F67FFE5CA1F3}"/>
    <hyperlink ref="AE2099" r:id="rId5912" xr:uid="{B544CB0C-114F-4287-874A-7AEE3DBA0257}"/>
    <hyperlink ref="AF2099" r:id="rId5913" xr:uid="{A3996979-36F7-4D6D-8155-5588E9EF0611}"/>
    <hyperlink ref="A2100" r:id="rId5914" xr:uid="{752E9510-A2C1-4FC1-A8D3-14226EF9481E}"/>
    <hyperlink ref="AC2100" r:id="rId5915" xr:uid="{76014040-5024-4AD6-830D-008C6E49BC56}"/>
    <hyperlink ref="AF2100" r:id="rId5916" xr:uid="{6EE410F1-61AA-4CC9-ABC7-2C494110D934}"/>
    <hyperlink ref="AC2101" r:id="rId5917" xr:uid="{BF39096D-3612-4346-9972-A74F41138FD9}"/>
    <hyperlink ref="AF2101" r:id="rId5918" xr:uid="{661C48E1-0D1E-4F7E-BF2B-9743849F31E1}"/>
    <hyperlink ref="AC2102" r:id="rId5919" xr:uid="{E807FD8E-AF72-45EF-AD9D-2362099356F1}"/>
    <hyperlink ref="AD2102" r:id="rId5920" xr:uid="{D9CF8630-E1C2-47D3-9AEE-C754E8580C92}"/>
    <hyperlink ref="AE2102" r:id="rId5921" xr:uid="{5D4EA97E-32A9-4591-B28D-4BC7D8C3CE87}"/>
    <hyperlink ref="AF2102" r:id="rId5922" xr:uid="{12FF1785-9B1A-470C-A496-553CC8B6D812}"/>
    <hyperlink ref="AC2103" r:id="rId5923" xr:uid="{04AE0294-8E67-46AD-98E4-A1ED5C0CFBD4}"/>
    <hyperlink ref="AE2103" r:id="rId5924" xr:uid="{D26ED573-C8D5-4D09-9CF1-289B11D6B8F3}"/>
    <hyperlink ref="AF2103" r:id="rId5925" xr:uid="{41D7A7DA-18BD-4D5A-9A90-0D30A401B999}"/>
    <hyperlink ref="AC2104" r:id="rId5926" xr:uid="{CE049FE4-CF06-4451-85EA-2A3B0EA792B1}"/>
    <hyperlink ref="AD2104" r:id="rId5927" xr:uid="{F5C2F66F-98C8-4B79-A6E6-B1BA4E5BB345}"/>
    <hyperlink ref="AE2104" r:id="rId5928" xr:uid="{C57CC690-0D1F-4001-B8B7-FF361F025697}"/>
    <hyperlink ref="AF2104" r:id="rId5929" xr:uid="{BC85179D-3087-471C-82D9-0EB849AA8A95}"/>
    <hyperlink ref="AC2105" r:id="rId5930" xr:uid="{F9A7A9F6-5DA2-40DB-AC7F-C6BB8C074CAA}"/>
    <hyperlink ref="AD2105" r:id="rId5931" xr:uid="{3D9F55B7-A903-46C7-BBEA-EE6CB834B337}"/>
    <hyperlink ref="AE2105" r:id="rId5932" xr:uid="{19664DAA-57C8-4356-A402-251E2E6638DC}"/>
    <hyperlink ref="AF2105" r:id="rId5933" xr:uid="{4E919005-3CBB-4BEB-A8BE-AC6CB86648BD}"/>
    <hyperlink ref="AC2106" r:id="rId5934" xr:uid="{D9D124D0-D0DE-46F8-976E-68D6BF524B5A}"/>
    <hyperlink ref="AE2106" r:id="rId5935" xr:uid="{7589057C-E09E-402B-876C-C1F533DA03B4}"/>
    <hyperlink ref="AF2106" r:id="rId5936" xr:uid="{D87257FC-4A56-4B80-8A36-447FF8BA87F0}"/>
    <hyperlink ref="AC2107" r:id="rId5937" xr:uid="{7417C0E5-05F8-46E4-9125-6AB2F481B8F6}"/>
    <hyperlink ref="AD2107" r:id="rId5938" xr:uid="{053BCFA0-8E6F-415E-8112-4E51E8C66A66}"/>
    <hyperlink ref="AE2107" r:id="rId5939" xr:uid="{AF158C61-2E51-4DDD-AB19-1BA786D7EB27}"/>
    <hyperlink ref="AF2107" r:id="rId5940" xr:uid="{2B59C93D-31B6-44D0-8BBD-83D387C95A33}"/>
    <hyperlink ref="AC2108" r:id="rId5941" xr:uid="{6432B5B4-8F62-4BCF-ABD1-8014C6EC50AD}"/>
    <hyperlink ref="AE2108" r:id="rId5942" xr:uid="{BC44A5FC-19A7-423E-9427-7B062616E162}"/>
    <hyperlink ref="AF2108" r:id="rId5943" xr:uid="{1FE3756B-1F1F-4343-A780-2A0B5089FCFB}"/>
    <hyperlink ref="AC2109" r:id="rId5944" xr:uid="{95603596-1ACA-489B-A5B8-745B3439D38E}"/>
    <hyperlink ref="AD2109" r:id="rId5945" xr:uid="{83F4C475-4966-46F2-B4BC-627F4CA340D9}"/>
    <hyperlink ref="AE2109" r:id="rId5946" xr:uid="{B00F95C1-8963-461D-9325-50FC3329C0E5}"/>
    <hyperlink ref="AF2109" r:id="rId5947" xr:uid="{036B3C8B-E355-4B6F-B7BD-A84040DF5F82}"/>
    <hyperlink ref="AC2110" r:id="rId5948" xr:uid="{60648D98-7FE9-4370-8326-13E5A4FCF278}"/>
    <hyperlink ref="AD2110" r:id="rId5949" xr:uid="{C09E06AD-2EF2-46B0-95AF-E46EE3578927}"/>
    <hyperlink ref="AE2110" r:id="rId5950" xr:uid="{5B8FCEA6-5B02-4561-AEED-C0F435424E89}"/>
    <hyperlink ref="AF2110" r:id="rId5951" xr:uid="{7D17916F-8916-42BF-AB1D-CEFDAAD93C71}"/>
    <hyperlink ref="AC2111" r:id="rId5952" xr:uid="{3D0CA7E0-12DA-4FE7-ADE3-7AAEE7259103}"/>
    <hyperlink ref="AD2111" r:id="rId5953" xr:uid="{E03D342B-07ED-4611-ABD3-9C0A2999FE1B}"/>
    <hyperlink ref="AC2112" r:id="rId5954" xr:uid="{93A074C3-D485-49B7-B1E3-3F6A4324F965}"/>
    <hyperlink ref="AE2112" r:id="rId5955" xr:uid="{63B197AC-C7BE-4473-BBF5-1B5C70F7EE0A}"/>
    <hyperlink ref="AF2112" r:id="rId5956" xr:uid="{A43D8B84-8008-4B12-A40F-C68ABDB08FDC}"/>
    <hyperlink ref="AC2113" r:id="rId5957" xr:uid="{86A27236-5793-41E4-97F9-329AF84619DD}"/>
    <hyperlink ref="AC2114" r:id="rId5958" xr:uid="{FB1E225A-1DE9-4D02-B7D2-3E170B9C8D87}"/>
    <hyperlink ref="AD2114" r:id="rId5959" xr:uid="{461C96F5-1B65-4BE3-BA4C-B8E6C4E10B66}"/>
    <hyperlink ref="AE2114" r:id="rId5960" xr:uid="{30A6B2C8-45EE-446F-8ED7-88E834747F25}"/>
    <hyperlink ref="AF2114" r:id="rId5961" xr:uid="{6E5975C6-22F3-4887-A128-A371BCB643DB}"/>
    <hyperlink ref="AC2115" r:id="rId5962" xr:uid="{660931D6-34B9-413A-B4D4-43D70288A2C6}"/>
    <hyperlink ref="AD2115" r:id="rId5963" xr:uid="{B9BA17B9-1FA2-4F4E-8D4C-3E8F62ABF4B5}"/>
    <hyperlink ref="AE2115" r:id="rId5964" xr:uid="{B6A47170-199A-404D-A60D-D96157B22DC8}"/>
    <hyperlink ref="AF2115" r:id="rId5965" xr:uid="{565A0B16-0EE1-4433-BD4D-DC8468677259}"/>
    <hyperlink ref="A2116" r:id="rId5966" xr:uid="{0CD5ADF2-006E-4C2E-A8D5-90EE30E04B22}"/>
    <hyperlink ref="AC2116" r:id="rId5967" location="sthash.1sS0YMOb.dpuf" xr:uid="{51B4FA8F-3C6E-4C69-B226-C7501876D67E}"/>
    <hyperlink ref="AD2116" r:id="rId5968" xr:uid="{8412B6E9-AB52-489B-9381-5B9A6F2D3B1C}"/>
    <hyperlink ref="AE2116" r:id="rId5969" xr:uid="{73F2E6B9-CCA4-4761-9880-F2935182A62D}"/>
    <hyperlink ref="AF2116" r:id="rId5970" xr:uid="{2D187104-AD47-4DE3-A8A7-415B17B0D4DF}"/>
    <hyperlink ref="A2117" r:id="rId5971" xr:uid="{4D8BF63E-640E-4A88-9090-C8C4CF74B268}"/>
    <hyperlink ref="AC2117" r:id="rId5972" xr:uid="{CE20BB9D-91A2-498F-BC69-C4B8DB2ED426}"/>
    <hyperlink ref="AE2117" r:id="rId5973" xr:uid="{1938323D-BD8D-40D4-9305-4F8D0319FC51}"/>
    <hyperlink ref="AF2117" r:id="rId5974" xr:uid="{BAB8376F-11C8-40E8-A905-3A8E79459BFF}"/>
    <hyperlink ref="A2118" r:id="rId5975" xr:uid="{FEA49A78-A45B-4D5C-BD9F-2E57F8418867}"/>
    <hyperlink ref="AC2118" r:id="rId5976" xr:uid="{3D2F0677-C50D-48E5-BC39-1858BFBEADEF}"/>
    <hyperlink ref="AD2118" r:id="rId5977" xr:uid="{0218EE77-574A-48BD-A73E-A0A4D2D40E23}"/>
    <hyperlink ref="AE2118" r:id="rId5978" xr:uid="{510216FF-03B1-45A0-89BB-FE199991C70E}"/>
    <hyperlink ref="AF2118" r:id="rId5979" xr:uid="{039CE827-F538-4279-96D6-C741C6053DD7}"/>
    <hyperlink ref="AC2119" r:id="rId5980" xr:uid="{26672CC6-27A0-45A4-A259-9B89AA6B2C1D}"/>
    <hyperlink ref="AD2119" r:id="rId5981" xr:uid="{2B4F5EC7-2582-409D-AB8E-BB7E34E2A667}"/>
    <hyperlink ref="AE2119" r:id="rId5982" xr:uid="{F2A87310-A492-4419-A129-16EACBC8C71E}"/>
    <hyperlink ref="AF2119" r:id="rId5983" xr:uid="{C8DC4357-C259-4A60-AECE-02675A8F31E2}"/>
    <hyperlink ref="AC2120" r:id="rId5984" xr:uid="{A9C5FDF5-4CBE-4D12-886B-E5D9B11CA60F}"/>
    <hyperlink ref="AE2120" r:id="rId5985" xr:uid="{F5F3FC19-0B0E-420B-B30E-0B9FD2B8F183}"/>
    <hyperlink ref="AF2120" r:id="rId5986" xr:uid="{4F12EEB1-EF2A-48CD-930A-E354863EF22A}"/>
    <hyperlink ref="AC2121" r:id="rId5987" xr:uid="{22E23539-3348-477A-BD4C-C83D9D1A581E}"/>
    <hyperlink ref="AD2121" r:id="rId5988" xr:uid="{7D038F7E-6886-402C-9DB3-1C9B8824AA8B}"/>
    <hyperlink ref="AE2121" r:id="rId5989" xr:uid="{013B5767-55D9-4831-8498-CBE86EBE2B1D}"/>
    <hyperlink ref="AF2121" r:id="rId5990" xr:uid="{5125F13B-E527-4B7A-B419-C478CA289980}"/>
    <hyperlink ref="AC2122" r:id="rId5991" xr:uid="{4F16CFB0-8B4D-4A99-A0CE-A2A9BCBCD925}"/>
    <hyperlink ref="AE2122" r:id="rId5992" xr:uid="{9298EED6-F808-4285-9E81-926A55E2E9AB}"/>
    <hyperlink ref="AF2122" r:id="rId5993" xr:uid="{9C6661DF-59FF-4362-9D7C-2B4BFF0851BA}"/>
    <hyperlink ref="A2123" r:id="rId5994" xr:uid="{AE608B53-835A-44DA-8969-0F4C5728B4D0}"/>
    <hyperlink ref="AC2123" r:id="rId5995" xr:uid="{77C92561-B82E-4658-843E-006A6134261B}"/>
    <hyperlink ref="AE2123" r:id="rId5996" xr:uid="{9DD95D0F-1D89-4A50-83C4-7FD7287FBEFC}"/>
    <hyperlink ref="AF2123" r:id="rId5997" xr:uid="{EA3BFFC1-80E5-4F21-966E-A384CF079C19}"/>
    <hyperlink ref="AC2124" r:id="rId5998" xr:uid="{0D959451-BDA1-49F5-837A-BD885DBC8A72}"/>
    <hyperlink ref="AD2124" r:id="rId5999" xr:uid="{590E7395-5C26-4E5A-8BC2-2FC068ABFF53}"/>
    <hyperlink ref="AE2124" r:id="rId6000" xr:uid="{81BC4752-F194-4589-9617-8BC205E45450}"/>
    <hyperlink ref="AF2124" r:id="rId6001" xr:uid="{CDA286ED-D187-4C4C-A333-A78EFD490107}"/>
    <hyperlink ref="AC2125" r:id="rId6002" xr:uid="{129D38F4-90A7-40D2-80EF-C86C26FA5519}"/>
    <hyperlink ref="AD2125" r:id="rId6003" xr:uid="{FD7082BA-0BE1-448F-9E09-2ACE4AECA7C8}"/>
    <hyperlink ref="AE2125" r:id="rId6004" xr:uid="{D1E82F0A-8DFE-4AB9-ACAE-125214EA5EB4}"/>
    <hyperlink ref="AF2125" r:id="rId6005" xr:uid="{6700EEA5-AD17-4147-873B-DEAE502F4DAB}"/>
    <hyperlink ref="AC2126" r:id="rId6006" xr:uid="{3F7E840C-EE47-4AB1-A566-74C6FB7EE26A}"/>
    <hyperlink ref="AD2126" r:id="rId6007" xr:uid="{6283EC35-E610-437F-BD31-87DA32900941}"/>
    <hyperlink ref="AE2126" r:id="rId6008" xr:uid="{6F554278-2B06-4B2D-812D-899C2A360F7A}"/>
    <hyperlink ref="AF2126" r:id="rId6009" xr:uid="{C7F629C8-09A5-405D-9C6E-FA5B0B216607}"/>
    <hyperlink ref="AC2127" r:id="rId6010" xr:uid="{E545E03A-F8C8-4DF5-9EB4-261C3A2F0361}"/>
    <hyperlink ref="AD2127" r:id="rId6011" xr:uid="{87F6CE2A-8953-4F4E-8B4F-DA69A58A61EB}"/>
    <hyperlink ref="AE2127" r:id="rId6012" xr:uid="{BC424822-4BC7-4125-A097-7530BF4BC6D4}"/>
    <hyperlink ref="AF2127" r:id="rId6013" xr:uid="{DE363CB9-38AE-4174-99A2-C6B079830527}"/>
    <hyperlink ref="AC2128" r:id="rId6014" xr:uid="{C37909EF-FBC8-4EB2-98B9-2CB343C45AF2}"/>
    <hyperlink ref="AD2128" r:id="rId6015" xr:uid="{3BB9FDB3-FDF2-4310-B67C-CC9748E30B34}"/>
    <hyperlink ref="AE2128" r:id="rId6016" xr:uid="{17F80452-FA7C-4A2C-A94F-76A59ABDD1D1}"/>
    <hyperlink ref="AF2128" r:id="rId6017" xr:uid="{8BD77B33-B964-4A27-85F2-42152B728B5E}"/>
    <hyperlink ref="AC2129" r:id="rId6018" xr:uid="{75583A8A-1ABE-443A-977F-FDE99E764CB2}"/>
    <hyperlink ref="AD2129" r:id="rId6019" xr:uid="{C16DDBD4-F9D3-49EE-9AAC-676D21A544AA}"/>
    <hyperlink ref="AE2129" r:id="rId6020" xr:uid="{25D6FDDC-8847-4DC0-B254-07C9E4E0E8C2}"/>
    <hyperlink ref="AF2129" r:id="rId6021" xr:uid="{6AB0C44E-2899-4C55-A4F4-B045099B0B9A}"/>
    <hyperlink ref="AC2130" r:id="rId6022" xr:uid="{7E87144F-3EB3-4C05-8C91-369B7D38265E}"/>
    <hyperlink ref="AD2130" r:id="rId6023" xr:uid="{506FE11A-93C1-49A5-927A-1F263582718B}"/>
    <hyperlink ref="AE2130" r:id="rId6024" xr:uid="{30597D47-6C42-4663-8C66-783D1217169A}"/>
    <hyperlink ref="AF2130" r:id="rId6025" xr:uid="{43FAE226-2F36-44A0-A27E-C6836496684B}"/>
    <hyperlink ref="AC2131" r:id="rId6026" xr:uid="{E0F74087-F95D-41E0-822B-EC3EB4C83EEB}"/>
    <hyperlink ref="AE2131" r:id="rId6027" xr:uid="{18E8B8B2-2D79-421F-B536-0BCAECFA0B37}"/>
    <hyperlink ref="AF2131" r:id="rId6028" xr:uid="{3B16B161-4184-45C3-937E-1E302852452A}"/>
    <hyperlink ref="AC2132" r:id="rId6029" xr:uid="{FB721236-ABDC-4C29-8913-9E2C43F96B2A}"/>
    <hyperlink ref="AD2132" r:id="rId6030" xr:uid="{CF3711A0-17E1-414E-8D42-DB39697BC853}"/>
    <hyperlink ref="AE2132" r:id="rId6031" xr:uid="{99897E26-5205-44B7-BF41-0AFDD1487E9C}"/>
    <hyperlink ref="AF2132" r:id="rId6032" xr:uid="{8C0CFAF0-9423-43A4-A961-91CA5FA8A0F3}"/>
    <hyperlink ref="AC2133" r:id="rId6033" xr:uid="{546B8BA1-0661-46E8-B118-B8AFF44C6078}"/>
    <hyperlink ref="AD2133" r:id="rId6034" xr:uid="{E2579247-F4C0-4D40-BBB4-D379A7AD2DCA}"/>
    <hyperlink ref="AE2133" r:id="rId6035" xr:uid="{FC430D43-D014-4FCF-8C1F-947CD1CAD58A}"/>
    <hyperlink ref="AF2133" r:id="rId6036" xr:uid="{E2233399-9CB1-49BB-BEF0-AB9039C476B2}"/>
    <hyperlink ref="AC2134" r:id="rId6037" xr:uid="{07AC81AC-ADBD-489C-9842-1D75A0B8CE1B}"/>
    <hyperlink ref="AD2134" r:id="rId6038" xr:uid="{353F5052-7E8F-4029-8B9E-D464F08F30B5}"/>
    <hyperlink ref="AE2134" r:id="rId6039" xr:uid="{19954EC6-1FE4-42BE-8986-1C29652D576F}"/>
    <hyperlink ref="AC2135" r:id="rId6040" xr:uid="{CDC14FC7-56AD-4D4E-9652-346701B72030}"/>
    <hyperlink ref="AC2136" r:id="rId6041" xr:uid="{1BFE5928-F774-498E-A4C1-F114E5E00066}"/>
    <hyperlink ref="AE2136" r:id="rId6042" xr:uid="{55D1D9C0-8D09-4B43-A184-D48BBB492C58}"/>
    <hyperlink ref="AF2136" r:id="rId6043" xr:uid="{3BE640BD-7B2E-421D-BA8C-4BA018CED45E}"/>
    <hyperlink ref="A2137" r:id="rId6044" xr:uid="{84E63D9D-5DD3-4C8E-8906-1E6E79D99BA5}"/>
    <hyperlink ref="AC2137" r:id="rId6045" xr:uid="{5E360DC7-718B-44F2-876A-F17F507FF597}"/>
    <hyperlink ref="AD2137" r:id="rId6046" xr:uid="{C1D25757-13D3-4C6C-998D-639E6F04A123}"/>
    <hyperlink ref="AE2137" r:id="rId6047" xr:uid="{68244A17-8D19-4146-8FF6-8A945826E330}"/>
    <hyperlink ref="AF2137" r:id="rId6048" xr:uid="{15E60CD3-06A6-44D5-A4D3-2A7CA263558E}"/>
    <hyperlink ref="AC2138" r:id="rId6049" xr:uid="{6865EF85-DF43-4DED-BC03-51F467DD7E75}"/>
    <hyperlink ref="AD2138" r:id="rId6050" xr:uid="{4B08028A-A7E6-4C6A-9C65-6866362EF51A}"/>
    <hyperlink ref="AE2138" r:id="rId6051" xr:uid="{B4A3FE13-0B3A-4452-8E16-3F6B1A4A0CB6}"/>
    <hyperlink ref="AF2138" r:id="rId6052" xr:uid="{587C9AF9-53AE-4339-9746-2521415F04F8}"/>
    <hyperlink ref="AC2139" r:id="rId6053" xr:uid="{44E3DD87-6CC4-4B5B-8B13-A4108A89C7B8}"/>
    <hyperlink ref="AD2139" r:id="rId6054" xr:uid="{3005CB2A-0B03-4911-9D72-BB7E78406316}"/>
    <hyperlink ref="AE2139" r:id="rId6055" xr:uid="{24C41A87-94D3-414A-9710-95543EB108E2}"/>
    <hyperlink ref="AF2139" r:id="rId6056" xr:uid="{1C9D4F07-89E0-4A77-8E20-33A58945F94E}"/>
    <hyperlink ref="AC2140" r:id="rId6057" xr:uid="{6DDCB8BB-94CE-49D8-B076-D76E401D16D9}"/>
    <hyperlink ref="AE2140" r:id="rId6058" xr:uid="{B1323C26-9A5D-4FC5-8DFF-58C578D5DFAA}"/>
    <hyperlink ref="AF2140" r:id="rId6059" xr:uid="{96077655-E637-4528-8BD8-448AAA70233B}"/>
    <hyperlink ref="AC2141" r:id="rId6060" xr:uid="{3D908A1E-6D53-4E62-A2C1-66B88071D4E6}"/>
    <hyperlink ref="AD2141" r:id="rId6061" xr:uid="{677738B3-61AE-4DE5-A51F-E7B05DF2F540}"/>
    <hyperlink ref="AF2141" r:id="rId6062" xr:uid="{0CB7B2C3-67D0-4BC8-8D73-5F4B83E811F7}"/>
    <hyperlink ref="AC2142" r:id="rId6063" xr:uid="{5566EE7C-FA10-4C02-A0F8-A0F47BEC48EF}"/>
    <hyperlink ref="AE2142" r:id="rId6064" xr:uid="{96BF4300-9455-4C4E-A6A7-30AC9C36EECE}"/>
    <hyperlink ref="AC2143" r:id="rId6065" xr:uid="{C7B223E0-8F2A-47CA-B541-D6F91DCB54C7}"/>
    <hyperlink ref="AC2144" r:id="rId6066" xr:uid="{B7B9D5BE-D049-4BCC-8364-8F3EC00DF843}"/>
    <hyperlink ref="AD2144" r:id="rId6067" xr:uid="{04B5BE89-C437-4706-B2A4-A7174D38B281}"/>
    <hyperlink ref="AE2144" r:id="rId6068" xr:uid="{8E00A22A-FF9D-49F7-9194-B0BC1ED3DE2D}"/>
    <hyperlink ref="AF2144" r:id="rId6069" xr:uid="{5EB0180B-2277-4AE5-B667-E7F0917CC9BE}"/>
    <hyperlink ref="AC2145" r:id="rId6070" xr:uid="{C76E118D-6514-4F44-BDF1-3E883B61AAE1}"/>
    <hyperlink ref="AD2145" r:id="rId6071" xr:uid="{B930CBE3-3A0F-454B-A913-DCCFA7312C4B}"/>
    <hyperlink ref="AE2145" r:id="rId6072" xr:uid="{AC93E080-EE65-4BC4-8BDE-6558712771FD}"/>
    <hyperlink ref="AF2145" r:id="rId6073" xr:uid="{09884056-E2F4-4B19-A48F-D75E3E7A9C11}"/>
    <hyperlink ref="AC2146" r:id="rId6074" xr:uid="{1E7EB2F7-92B5-47F8-BEE7-EF2EA9FBAD5B}"/>
    <hyperlink ref="AE2146" r:id="rId6075" xr:uid="{5F97DC5F-000D-4729-8119-EA593244673A}"/>
    <hyperlink ref="AF2146" r:id="rId6076" xr:uid="{63BC69D4-C30B-4FAA-9576-C7943FB67F6A}"/>
    <hyperlink ref="AC2147" r:id="rId6077" xr:uid="{1E4DB03C-8C64-45B3-AE79-7EE09A4D9809}"/>
    <hyperlink ref="AE2147" r:id="rId6078" xr:uid="{BC00A822-9CC8-41FD-A0CC-8F74E5DC2578}"/>
    <hyperlink ref="AF2147" r:id="rId6079" xr:uid="{03DCD642-563C-4B77-A2A6-5FD16221C03D}"/>
    <hyperlink ref="AC2148" r:id="rId6080" xr:uid="{CAFD5998-0944-457C-AB0E-95C5B30B8D80}"/>
    <hyperlink ref="AE2148" r:id="rId6081" xr:uid="{18287B36-4838-48A8-92C2-8612E29DA534}"/>
    <hyperlink ref="AF2148" r:id="rId6082" xr:uid="{2A838B63-B81A-4589-A836-D5678EA11059}"/>
    <hyperlink ref="AC2149" r:id="rId6083" xr:uid="{92485D5C-EC59-4A1D-9531-FD64B50B3321}"/>
    <hyperlink ref="AD2149" r:id="rId6084" xr:uid="{135F8A6B-DF5F-426F-944F-C2DBA28ED1AB}"/>
    <hyperlink ref="AE2149" r:id="rId6085" xr:uid="{67DD74ED-DBD3-4205-A653-23DE873B93A4}"/>
    <hyperlink ref="AF2149" r:id="rId6086" xr:uid="{9CDAD1BD-DF56-44D3-B461-D91E6FAEDBF7}"/>
    <hyperlink ref="AC2150" r:id="rId6087" xr:uid="{E44D4866-DE24-48FE-AAF9-187E77DD226E}"/>
    <hyperlink ref="AE2150" r:id="rId6088" xr:uid="{CED6DD15-DC93-478A-AA9B-F39486ED3C82}"/>
    <hyperlink ref="AF2150" r:id="rId6089" xr:uid="{C362FE91-6221-4E00-9315-D07885A8F402}"/>
    <hyperlink ref="AC2151" r:id="rId6090" xr:uid="{F68FEE06-BEAC-42F0-8613-3F0A5501DCE6}"/>
    <hyperlink ref="AE2151" r:id="rId6091" xr:uid="{503915B2-E56F-4EA4-A096-3ACE8D13AB11}"/>
    <hyperlink ref="AF2151" r:id="rId6092" xr:uid="{562C1645-593A-444F-8E51-0EDF3122BCCD}"/>
    <hyperlink ref="AC2152" r:id="rId6093" xr:uid="{26810EED-41DA-4604-B4A1-9E989599FC1D}"/>
    <hyperlink ref="AC2153" r:id="rId6094" xr:uid="{119A9D94-AAEE-4C73-BAD8-36094E5330AD}"/>
    <hyperlink ref="AC2154" r:id="rId6095" xr:uid="{077B231C-9C15-4885-853F-F15A343A0D9D}"/>
    <hyperlink ref="AC2155" r:id="rId6096" xr:uid="{3E8C9140-8637-458B-B578-8BAF8D80F487}"/>
    <hyperlink ref="AD2155" r:id="rId6097" xr:uid="{B166CE03-E52B-4D71-897A-D94169C28996}"/>
    <hyperlink ref="AE2155" r:id="rId6098" xr:uid="{A1AA81AA-A3AD-44C9-8C36-04DB9E7BF069}"/>
    <hyperlink ref="AF2155" r:id="rId6099" xr:uid="{2D0701A6-6BEB-47C5-9CEE-FB1B95B43329}"/>
    <hyperlink ref="AC2156" r:id="rId6100" xr:uid="{5546CB72-6D26-4D44-A373-EE8AD5B61488}"/>
    <hyperlink ref="AD2156" r:id="rId6101" xr:uid="{F6B0D4AB-BE7E-4E44-B538-26EFCB772A53}"/>
    <hyperlink ref="AE2156" r:id="rId6102" xr:uid="{3FAF2CB2-BAC4-4C01-8380-2407B5EDCB5B}"/>
    <hyperlink ref="AF2156" r:id="rId6103" xr:uid="{FF7C387F-D707-4FAB-A777-B56042091BE8}"/>
    <hyperlink ref="AC2157" r:id="rId6104" xr:uid="{C9B49160-D66E-4015-B9BD-8FD13B47CF29}"/>
    <hyperlink ref="AD2157" r:id="rId6105" xr:uid="{2D56BC12-E3B0-4A7D-9230-252AF7732B33}"/>
    <hyperlink ref="AE2157" r:id="rId6106" xr:uid="{397777DF-2E28-4DA0-A805-D613E19C4812}"/>
    <hyperlink ref="AF2157" r:id="rId6107" xr:uid="{108F2841-8BC5-4A9E-9B65-955E91DB4B52}"/>
    <hyperlink ref="AC2158" r:id="rId6108" xr:uid="{6F1B5F0A-9CC2-4A6E-89F9-B82B5CC4235A}"/>
    <hyperlink ref="AD2158" r:id="rId6109" xr:uid="{115DC1BF-A085-41D9-8437-C56C5C0A0AF0}"/>
    <hyperlink ref="AE2158" r:id="rId6110" xr:uid="{08B025BE-74BF-4E58-91B4-07B37F54C52B}"/>
    <hyperlink ref="AF2158" r:id="rId6111" xr:uid="{96B87680-B4F7-4F7A-BA6B-BC9BB59F0C6D}"/>
    <hyperlink ref="AC2159" r:id="rId6112" xr:uid="{0B697C51-389B-48F5-911F-90504CB3ABC7}"/>
    <hyperlink ref="AD2159" r:id="rId6113" xr:uid="{3917D789-9776-4615-B3E4-EE05E761613E}"/>
    <hyperlink ref="AE2159" r:id="rId6114" xr:uid="{ED49AFFE-EB38-4816-82F4-77CDC96206A6}"/>
    <hyperlink ref="AF2159" r:id="rId6115" xr:uid="{60D1C0C5-DDD0-4E7D-98C8-4208F307618E}"/>
    <hyperlink ref="AC2160" r:id="rId6116" xr:uid="{5C5151B4-58B7-4F49-9B94-EA525E34E426}"/>
    <hyperlink ref="AE2160" r:id="rId6117" xr:uid="{73C51EAD-7B07-4E31-841D-B13166323CDD}"/>
    <hyperlink ref="AF2160" r:id="rId6118" xr:uid="{C33E0A64-4A99-4CD9-927B-486F33D8983A}"/>
    <hyperlink ref="AC2161" r:id="rId6119" xr:uid="{5414C0B9-D205-497B-B11E-EB0672EF30A7}"/>
    <hyperlink ref="AD2161" r:id="rId6120" xr:uid="{9EF44636-8C7D-470A-966A-1DB3BA5EEF9E}"/>
    <hyperlink ref="AE2161" r:id="rId6121" xr:uid="{53A66C01-FE09-43EC-BFB7-A8A01B901D78}"/>
    <hyperlink ref="AF2161" r:id="rId6122" xr:uid="{79D416B0-5EF1-47B2-9ADA-6D070C4739DB}"/>
    <hyperlink ref="AC2162" r:id="rId6123" xr:uid="{F0A4EE92-1E1C-4FDC-8059-1181B5942568}"/>
    <hyperlink ref="AE2162" r:id="rId6124" xr:uid="{0F646DD4-C172-4C80-943E-58ADA6F23ECB}"/>
    <hyperlink ref="AF2162" r:id="rId6125" xr:uid="{4CF14A38-372E-4A7E-8AC6-D0C4EEE45835}"/>
    <hyperlink ref="AC2163" r:id="rId6126" xr:uid="{CA0FF529-1B0E-404E-9276-2762892A6C2D}"/>
    <hyperlink ref="AD2163" r:id="rId6127" xr:uid="{BDF0072E-C724-4E9C-83FA-D185F7DEAD0C}"/>
    <hyperlink ref="AE2163" r:id="rId6128" xr:uid="{57964B23-C077-47E7-9C04-024A0359FA10}"/>
    <hyperlink ref="AF2163" r:id="rId6129" xr:uid="{5CD94522-24D7-42EC-BFD6-A763C7D8FBED}"/>
    <hyperlink ref="AC2164" r:id="rId6130" xr:uid="{686BE422-9E78-44F9-A5DB-CF2CB0B23E37}"/>
    <hyperlink ref="AD2164" r:id="rId6131" xr:uid="{DBC5541C-91BA-472F-ABC7-CB3064636D15}"/>
    <hyperlink ref="AE2164" r:id="rId6132" xr:uid="{7057ADC1-D2F0-4C32-A7BE-FB5DFA1D3832}"/>
    <hyperlink ref="AF2164" r:id="rId6133" xr:uid="{B8D17AAD-48BD-4D89-8609-2402034737B0}"/>
    <hyperlink ref="AC2165" r:id="rId6134" xr:uid="{429444AB-F138-401F-A662-BC0B6EB5A5D5}"/>
    <hyperlink ref="AD2165" r:id="rId6135" xr:uid="{1C534076-0DF2-479D-8406-152D3B6697C8}"/>
    <hyperlink ref="AE2165" r:id="rId6136" xr:uid="{BA0A04ED-5B5B-40C6-8DE6-24C9E5802682}"/>
    <hyperlink ref="AF2165" r:id="rId6137" xr:uid="{AEBD2BD2-BE75-41C9-8518-DB6D8F7F2496}"/>
    <hyperlink ref="AC2166" r:id="rId6138" xr:uid="{B55AB329-6C42-48D5-AF2B-DBE61C93CF84}"/>
    <hyperlink ref="AE2166" r:id="rId6139" xr:uid="{51D6B91E-A272-4AB0-9523-F092ADF44016}"/>
    <hyperlink ref="AC2167" r:id="rId6140" xr:uid="{BD4574CA-9744-4BBF-BC8C-63CCECEE76FE}"/>
    <hyperlink ref="AE2167" r:id="rId6141" xr:uid="{855D7BB1-BFEF-4DBB-996E-098FE4F323E5}"/>
    <hyperlink ref="AF2167" r:id="rId6142" xr:uid="{1297DFF0-51CF-4FF6-81C4-ECFDA94BFCF4}"/>
    <hyperlink ref="AC2168" r:id="rId6143" xr:uid="{80739849-8198-4874-95A9-A984F507A1FB}"/>
    <hyperlink ref="AE2168" r:id="rId6144" xr:uid="{85B84CCA-3921-45D0-875D-AAF0D33024B6}"/>
    <hyperlink ref="AF2168" r:id="rId6145" xr:uid="{2FCCD996-7377-40CC-8E0D-2B37E91C944B}"/>
    <hyperlink ref="AC2169" r:id="rId6146" xr:uid="{C1D2AD7E-CBC6-4A3C-9D04-24DA00B12DDB}"/>
    <hyperlink ref="AC2170" r:id="rId6147" xr:uid="{BF4C6D2F-D707-430C-B3EF-4B48346C73A5}"/>
    <hyperlink ref="AF2170" r:id="rId6148" xr:uid="{411542B5-75B3-4D76-B04B-7063BE4437D4}"/>
    <hyperlink ref="AC2171" r:id="rId6149" xr:uid="{F9A7E7F1-5D5A-45A7-B60D-10CBA8242191}"/>
    <hyperlink ref="AD2171" r:id="rId6150" xr:uid="{69BEA824-599F-482B-B66B-B2ED1FA0E94C}"/>
    <hyperlink ref="AE2171" r:id="rId6151" xr:uid="{F0E0C861-DA08-4377-8339-7C5BAB5A53B3}"/>
    <hyperlink ref="AF2171" r:id="rId6152" xr:uid="{0052C008-975D-4F3F-BCC4-DAACE4B61D67}"/>
    <hyperlink ref="AC2172" r:id="rId6153" xr:uid="{BE5DB9E9-7DE5-4EEC-8D9A-2E0E4A1DE075}"/>
    <hyperlink ref="AD2172" r:id="rId6154" xr:uid="{B8DFA1CD-7A84-4F61-80ED-82FFD065A12E}"/>
    <hyperlink ref="AE2172" r:id="rId6155" xr:uid="{B443134F-CC78-4E0D-BB3D-2BBAE3CC125E}"/>
    <hyperlink ref="AF2172" r:id="rId6156" xr:uid="{460F1E8F-50C8-45B3-9902-3A09D125F2F0}"/>
    <hyperlink ref="AC2173" r:id="rId6157" xr:uid="{EF26F7BE-7E6D-457F-AF2F-27539D3E6DF0}"/>
    <hyperlink ref="AC2174" r:id="rId6158" xr:uid="{1FE69F45-2FC3-4A6F-A217-8E492DE79D5F}"/>
    <hyperlink ref="AE2174" r:id="rId6159" xr:uid="{BD8EB132-67C0-4440-8A62-AF72A786A7F5}"/>
    <hyperlink ref="AF2174" r:id="rId6160" xr:uid="{F428B19D-13F6-4181-9237-1E87CCF51C31}"/>
    <hyperlink ref="AC2175" r:id="rId6161" xr:uid="{ED84E79A-D050-4AE1-BB1C-6C881015E3BE}"/>
    <hyperlink ref="AF2175" r:id="rId6162" xr:uid="{9F4BB866-1E76-4359-9351-07920EA6878F}"/>
    <hyperlink ref="AC2176" r:id="rId6163" xr:uid="{A4DF17A2-4BF4-4AB2-8982-922FF26CA372}"/>
    <hyperlink ref="AC2177" r:id="rId6164" xr:uid="{B8409725-1C29-4A13-8C22-EFD56C5EB8A6}"/>
    <hyperlink ref="AD2177" r:id="rId6165" xr:uid="{0DFC73E1-EC34-4C92-971A-B15686FD2F16}"/>
    <hyperlink ref="AE2177" r:id="rId6166" xr:uid="{DB3A9388-409E-4EB2-BF86-029E939772D7}"/>
    <hyperlink ref="AF2177" r:id="rId6167" xr:uid="{A83CDCEB-EB3E-4092-AFC6-8490FC3CEA5E}"/>
    <hyperlink ref="AC2178" r:id="rId6168" xr:uid="{F084716F-0C20-45BA-97FB-DEA897A2C2D4}"/>
    <hyperlink ref="AE2178" r:id="rId6169" xr:uid="{31BA5AFA-1201-45F5-B00E-3D4F2561194F}"/>
    <hyperlink ref="AF2178" r:id="rId6170" xr:uid="{9509A2C0-E325-433E-8D6C-4761A69B96C5}"/>
    <hyperlink ref="AC2179" r:id="rId6171" xr:uid="{93F6A89F-EC0D-4F53-8627-C068A82CA704}"/>
    <hyperlink ref="AD2179" r:id="rId6172" xr:uid="{CC65D6F5-9B13-4222-B116-3753A5368C20}"/>
    <hyperlink ref="AE2179" r:id="rId6173" xr:uid="{6C09CDD6-90CB-4A2B-9D5A-8349F5699B84}"/>
    <hyperlink ref="AF2179" r:id="rId6174" xr:uid="{C6651706-773E-458E-990A-334A5C8FBB6C}"/>
    <hyperlink ref="AC2180" r:id="rId6175" xr:uid="{A2CEEB5F-A81A-4CF6-B20B-07387E8E4390}"/>
    <hyperlink ref="AD2180" r:id="rId6176" xr:uid="{0EAC3D82-E43B-4466-B499-66FD2C03C2EE}"/>
    <hyperlink ref="AF2180" r:id="rId6177" xr:uid="{80327B94-3B1E-474A-8AA9-C33E10CE57AE}"/>
    <hyperlink ref="AC2181" r:id="rId6178" xr:uid="{4ED76739-1902-43B8-B644-37E52BB6163F}"/>
    <hyperlink ref="AD2181" r:id="rId6179" xr:uid="{AFDE216D-F27E-43DE-8616-F80373C69BC9}"/>
    <hyperlink ref="AC2182" r:id="rId6180" xr:uid="{5B1DC284-F82B-426D-B4D8-BE52E913B5F9}"/>
    <hyperlink ref="AD2182" r:id="rId6181" xr:uid="{89E86D06-1D3F-43B8-B5A4-27C009E0630D}"/>
    <hyperlink ref="AE2182" r:id="rId6182" xr:uid="{90949F40-242C-43BB-83D3-065F7E9697EE}"/>
    <hyperlink ref="AF2182" r:id="rId6183" xr:uid="{ADCA4AE0-701F-4CF8-8D54-14291DFBE9B7}"/>
    <hyperlink ref="AC2183" r:id="rId6184" xr:uid="{AF4DB550-39D0-4718-8D42-36431D6DBD36}"/>
    <hyperlink ref="AE2183" r:id="rId6185" xr:uid="{597F837E-5FEE-4A4C-BC59-F543009712C0}"/>
    <hyperlink ref="AF2183" r:id="rId6186" xr:uid="{A232A9F9-10CE-4C21-9108-C933270DD0E3}"/>
    <hyperlink ref="AC2184" r:id="rId6187" xr:uid="{C95EE3BC-125A-4464-8436-6B8302BDC668}"/>
    <hyperlink ref="AD2184" r:id="rId6188" xr:uid="{440ACA09-9586-44E0-9003-921A46B43BE7}"/>
    <hyperlink ref="AE2184" r:id="rId6189" xr:uid="{9C99624C-0ED6-462A-9C51-BC15B454C257}"/>
    <hyperlink ref="AF2184" r:id="rId6190" xr:uid="{5BDCADC8-2D8F-4D0C-ABFC-22E1139BB72A}"/>
    <hyperlink ref="AC2185" r:id="rId6191" xr:uid="{92574776-8D6D-4844-BBA0-C17EE92ECE97}"/>
    <hyperlink ref="AF2185" r:id="rId6192" xr:uid="{7D0CE167-7887-4F89-9F4F-BF04B4C4BCDE}"/>
    <hyperlink ref="AC2186" r:id="rId6193" xr:uid="{87020009-E5AE-4E10-9064-2966581CE722}"/>
    <hyperlink ref="AD2186" r:id="rId6194" xr:uid="{BF0436D4-C99A-41E6-9624-0011AF950A39}"/>
    <hyperlink ref="AE2186" r:id="rId6195" xr:uid="{A600BE80-1751-475E-AE82-E3AC8690EBB4}"/>
    <hyperlink ref="AF2186" r:id="rId6196" xr:uid="{FB559A2B-3081-41E3-A8A7-D4EF66AE0D52}"/>
    <hyperlink ref="AC2187" r:id="rId6197" xr:uid="{76825E2D-97AE-4740-8AA0-545E15492F1A}"/>
    <hyperlink ref="AD2187" r:id="rId6198" xr:uid="{DEA082E5-4B6B-4533-BD61-69ECA35B5937}"/>
    <hyperlink ref="AC2188" r:id="rId6199" xr:uid="{6083E1E3-292A-47F7-9F51-6A9599C1696F}"/>
    <hyperlink ref="AD2188" r:id="rId6200" xr:uid="{0592B2E4-0012-4D54-A734-7EE5076961A5}"/>
    <hyperlink ref="AE2188" r:id="rId6201" xr:uid="{6EC98DAD-66AD-4AFB-A541-00FA04F23F8A}"/>
    <hyperlink ref="AF2188" r:id="rId6202" xr:uid="{7286EDDF-11A5-4774-826B-0F32A43B842B}"/>
    <hyperlink ref="AC2189" r:id="rId6203" xr:uid="{3D45108A-26D3-4836-9108-85EF81770417}"/>
    <hyperlink ref="AD2189" r:id="rId6204" xr:uid="{D4BDCF98-2F92-476F-A6A7-D0666681299C}"/>
    <hyperlink ref="AE2189" r:id="rId6205" xr:uid="{C2ADDF05-33CF-4C97-A00F-EE5402EE99D2}"/>
    <hyperlink ref="AF2189" r:id="rId6206" xr:uid="{E9500E62-2151-4110-A9AB-FBEBFE25B6EE}"/>
    <hyperlink ref="AC2190" r:id="rId6207" xr:uid="{3BA52356-D3B0-4A28-85C7-31CD0152F039}"/>
    <hyperlink ref="AE2190" r:id="rId6208" xr:uid="{1B2DEEBF-FB2C-4EAC-A2EB-4F5316978855}"/>
    <hyperlink ref="AF2190" r:id="rId6209" xr:uid="{2F91EA6A-5E87-47F2-BB62-E7420F87BC4B}"/>
    <hyperlink ref="AC2191" r:id="rId6210" xr:uid="{362CE534-2588-40CB-B463-AAC38F96A2E4}"/>
    <hyperlink ref="AD2191" r:id="rId6211" xr:uid="{BA5DDC8B-AD35-4A72-8B6F-DFD205AF6F7B}"/>
    <hyperlink ref="AE2191" r:id="rId6212" xr:uid="{D4036216-14EE-40E1-B164-A26496614745}"/>
    <hyperlink ref="AF2191" r:id="rId6213" xr:uid="{C0BE6891-C6A2-4033-8047-238422288629}"/>
    <hyperlink ref="AC2192" r:id="rId6214" xr:uid="{9962DCE0-95F3-4D0A-B85A-194CBD96863B}"/>
    <hyperlink ref="AE2192" r:id="rId6215" xr:uid="{1DC9EFCE-4C80-419B-9EA0-39D7206685C1}"/>
    <hyperlink ref="AF2192" r:id="rId6216" xr:uid="{2C2BF67A-A3F6-4E44-B01A-59E73883A645}"/>
    <hyperlink ref="AC2193" r:id="rId6217" xr:uid="{5960CAB1-7166-4AD6-88FA-74102B895492}"/>
    <hyperlink ref="AE2193" r:id="rId6218" xr:uid="{15CDECEB-7AA8-4C42-9780-24975029088D}"/>
    <hyperlink ref="AF2193" r:id="rId6219" xr:uid="{E2500016-FB90-4D6F-AA96-2B2193CEC79A}"/>
    <hyperlink ref="AC2194" r:id="rId6220" xr:uid="{ACD2AD26-8B12-4A49-8F9B-0101CC33EA2E}"/>
    <hyperlink ref="AE2194" r:id="rId6221" xr:uid="{15B85748-8653-4C91-AEA4-AD093DDFCC22}"/>
    <hyperlink ref="AF2194" r:id="rId6222" xr:uid="{90B352D0-6F24-42C5-961C-707D39CC5FAE}"/>
    <hyperlink ref="AC2195" r:id="rId6223" xr:uid="{F82ADB4A-F8F4-4FE6-870C-0FA1125EACAA}"/>
    <hyperlink ref="AD2195" r:id="rId6224" xr:uid="{D112E8DF-29D9-4FAD-9D5D-5EDBE8DEF656}"/>
    <hyperlink ref="AC2196" r:id="rId6225" xr:uid="{92DD4A08-DEC1-487D-B0F5-0BC76C9BC883}"/>
    <hyperlink ref="AF2196" r:id="rId6226" xr:uid="{A7A3DC4D-775E-41D1-8EE4-024CC941E7C3}"/>
    <hyperlink ref="AC2197" r:id="rId6227" xr:uid="{547C7ACB-1A0C-45CF-9F91-17177CCEC009}"/>
    <hyperlink ref="AE2197" r:id="rId6228" xr:uid="{89FBEFE9-5B96-4CB7-B34B-8C132A47DE21}"/>
    <hyperlink ref="AF2197" r:id="rId6229" xr:uid="{3B6ABB92-57BB-426F-AC0C-656DCC72391B}"/>
    <hyperlink ref="AC2198" r:id="rId6230" xr:uid="{FC8A05A4-84C4-4B0E-BCC9-BDC3DC4AAE04}"/>
    <hyperlink ref="AD2198" r:id="rId6231" xr:uid="{DAFC35F9-03A6-4D3A-A45C-CAA77BA7981C}"/>
    <hyperlink ref="AE2198" r:id="rId6232" xr:uid="{9AAB687E-D543-4704-971F-C9F6447CCBAC}"/>
    <hyperlink ref="AF2198" r:id="rId6233" xr:uid="{7B51278A-B591-40CE-9B62-C11E254714F9}"/>
    <hyperlink ref="AC2199" r:id="rId6234" xr:uid="{4F777229-8420-40D5-887D-E06A92478E29}"/>
    <hyperlink ref="AD2199" r:id="rId6235" xr:uid="{F51596DD-B097-4DEB-949C-8D01199D2844}"/>
    <hyperlink ref="AE2199" r:id="rId6236" xr:uid="{70F05203-4B0D-4605-ADB1-AA04113A124E}"/>
    <hyperlink ref="AF2199" r:id="rId6237" xr:uid="{4F13189A-6D61-49B9-8D3C-DDE9E058C29C}"/>
    <hyperlink ref="AC2200" r:id="rId6238" xr:uid="{FF0D6B61-FCF9-428F-A0D4-176131605201}"/>
    <hyperlink ref="AD2200" r:id="rId6239" xr:uid="{87D59B19-A141-4389-9BE7-65CFC9DC2709}"/>
    <hyperlink ref="AE2200" r:id="rId6240" xr:uid="{67B16329-5DD4-4851-A9F3-BBC604F001B3}"/>
    <hyperlink ref="AF2200" r:id="rId6241" xr:uid="{ED3E025C-FA0B-4E42-80EA-59645C13F17C}"/>
    <hyperlink ref="AC2201" r:id="rId6242" xr:uid="{922CC3A4-81D0-4333-B3F9-3D658193F581}"/>
    <hyperlink ref="AD2201" r:id="rId6243" xr:uid="{FF1DDA87-35BB-4A61-B3AB-169B94FAB130}"/>
    <hyperlink ref="AE2201" r:id="rId6244" xr:uid="{2184052C-89E8-4479-ABBD-6B65528BA3A3}"/>
    <hyperlink ref="AC2202" r:id="rId6245" xr:uid="{76C883F6-9CA1-4423-8263-8B7AE1E4A30E}"/>
    <hyperlink ref="AD2202" r:id="rId6246" xr:uid="{08FF3390-8579-452C-ADC0-928305E794FC}"/>
    <hyperlink ref="AE2202" r:id="rId6247" xr:uid="{E851F257-2765-4B27-A3F2-B8AE64058D71}"/>
    <hyperlink ref="AF2202" r:id="rId6248" xr:uid="{2CA11381-765A-4602-BCDA-42DDE48D6DEB}"/>
    <hyperlink ref="AC2203" r:id="rId6249" xr:uid="{7395F0D2-ED83-41EF-9A44-5F51982B5CE9}"/>
    <hyperlink ref="AC2204" r:id="rId6250" xr:uid="{C8CCFA5F-59F8-4E7C-B0CC-11F10ECDEF4A}"/>
    <hyperlink ref="AD2204" r:id="rId6251" xr:uid="{8E145E80-2E13-4557-AC63-3D85B6431BBC}"/>
    <hyperlink ref="AE2204" r:id="rId6252" xr:uid="{0E137501-FC76-4E17-B72C-60D07DCF78F3}"/>
    <hyperlink ref="AF2204" r:id="rId6253" xr:uid="{420D5AC7-77FA-41D7-85EB-AA0F141CD2C7}"/>
    <hyperlink ref="AC2205" r:id="rId6254" xr:uid="{99B47D81-60D2-443B-99D3-7B358E0617EE}"/>
    <hyperlink ref="AD2205" r:id="rId6255" xr:uid="{D50B3475-BF7D-4CB2-83DF-8740E07EDF86}"/>
    <hyperlink ref="AE2205" r:id="rId6256" xr:uid="{B798FF2F-D776-41F8-A9EA-4BECD0F928DF}"/>
    <hyperlink ref="AF2205" r:id="rId6257" xr:uid="{4B7BF7D7-8D4F-450A-8FF9-B0C396732DEA}"/>
    <hyperlink ref="AC2206" r:id="rId6258" xr:uid="{562A135C-F658-45A5-BAFF-75BAF6AFF95D}"/>
    <hyperlink ref="AD2206" r:id="rId6259" xr:uid="{C16D9000-8EE1-435F-B1F0-768A62459946}"/>
    <hyperlink ref="AE2206" r:id="rId6260" xr:uid="{E2981634-DB1F-497A-B17D-81D01A04A9B1}"/>
    <hyperlink ref="AF2206" r:id="rId6261" xr:uid="{50D737C2-D197-4BDF-A967-94AEE451206A}"/>
    <hyperlink ref="AC2207" r:id="rId6262" xr:uid="{BC540D8E-EB36-421D-996E-AB55F92CA14B}"/>
    <hyperlink ref="AE2207" r:id="rId6263" xr:uid="{9877A0D9-0ACE-4C13-A21C-3C1305081012}"/>
    <hyperlink ref="AF2207" r:id="rId6264" xr:uid="{9B06674B-8F0E-4CAB-B573-80565D97B7DD}"/>
    <hyperlink ref="AC2208" r:id="rId6265" xr:uid="{E3F129E9-CDDE-4272-83FE-82A0062397AC}"/>
    <hyperlink ref="AD2208" r:id="rId6266" xr:uid="{4EC4513F-5C36-4D38-9CE4-6AC739C31E63}"/>
    <hyperlink ref="AE2208" r:id="rId6267" xr:uid="{6EBCE632-D436-41EF-87F9-BB904F3A1A25}"/>
    <hyperlink ref="AF2208" r:id="rId6268" xr:uid="{929A416C-E7FB-4CDD-A02F-ECCF2CDE8315}"/>
    <hyperlink ref="AC2209" r:id="rId6269" xr:uid="{B7043F82-ABD6-437C-A6FE-A2404F126D79}"/>
    <hyperlink ref="AE2209" r:id="rId6270" xr:uid="{640863CC-F80F-4D9B-8968-074CA77D6299}"/>
    <hyperlink ref="AC2210" r:id="rId6271" xr:uid="{EDB69196-B0C9-48EE-B0B0-E6F63DF0265B}"/>
    <hyperlink ref="AE2210" r:id="rId6272" xr:uid="{357E41BE-2EE3-4409-ACE5-9CB9621297FD}"/>
    <hyperlink ref="AF2210" r:id="rId6273" xr:uid="{772C5257-7D54-4761-8C78-429C25630877}"/>
    <hyperlink ref="AC2211" r:id="rId6274" xr:uid="{9A912A23-0ECB-403C-9759-03B5BE75B1C3}"/>
    <hyperlink ref="AE2211" r:id="rId6275" xr:uid="{197454C6-12C3-40E8-B6CD-09D40DD4B116}"/>
    <hyperlink ref="AF2211" r:id="rId6276" xr:uid="{4B38B961-32FE-4200-ACCF-6B852185DBA9}"/>
    <hyperlink ref="AC2212" r:id="rId6277" xr:uid="{0F644313-39ED-4769-97A6-5F4A5FD982A7}"/>
    <hyperlink ref="AE2212" r:id="rId6278" xr:uid="{191ABF51-B3FA-49D9-B61D-5E14D88F4ADF}"/>
    <hyperlink ref="AF2212" r:id="rId6279" xr:uid="{CA375D94-2873-498C-8208-E8448F45D738}"/>
    <hyperlink ref="AC2213" r:id="rId6280" xr:uid="{F73C3F29-C171-4C54-8765-E22482235272}"/>
    <hyperlink ref="AE2213" r:id="rId6281" xr:uid="{3C7B5AA4-7A06-4EC7-AAFC-9267D2BEA4AB}"/>
    <hyperlink ref="AF2213" r:id="rId6282" xr:uid="{5F905738-FE24-438C-B81B-E6B9625DAA5E}"/>
    <hyperlink ref="AC2214" r:id="rId6283" xr:uid="{0831E328-86D8-4FA4-ADB1-89A350A65942}"/>
    <hyperlink ref="AD2214" r:id="rId6284" xr:uid="{BB196344-4AF5-4621-8C5C-CB63DB53E205}"/>
    <hyperlink ref="AF2214" r:id="rId6285" xr:uid="{1B9FDCA5-22C2-462B-A2CB-C6DFC2687C15}"/>
    <hyperlink ref="AC2215" r:id="rId6286" xr:uid="{98063D6B-7072-451B-B11C-D3D18DC40424}"/>
    <hyperlink ref="AE2215" r:id="rId6287" xr:uid="{8BED7FE1-C6E2-453D-8BFB-80240F9CA157}"/>
    <hyperlink ref="AF2215" r:id="rId6288" xr:uid="{624C8704-DF8D-4C1E-A437-5C1F2DE76337}"/>
    <hyperlink ref="AC2216" r:id="rId6289" xr:uid="{9CDB7099-7674-449A-ACDB-FABE0950754F}"/>
    <hyperlink ref="AE2216" r:id="rId6290" xr:uid="{CD57149F-205C-40B9-A15D-633F72449479}"/>
    <hyperlink ref="AF2216" r:id="rId6291" xr:uid="{FF3DD58D-7F55-40C7-A2D2-C4B675DC939A}"/>
    <hyperlink ref="AC2217" r:id="rId6292" xr:uid="{C97FE6A7-427C-4E61-ACC5-A27928433BAF}"/>
    <hyperlink ref="AE2217" r:id="rId6293" xr:uid="{5F6D3692-1DDF-41EA-8280-8D8667E5B721}"/>
    <hyperlink ref="AC2218" r:id="rId6294" xr:uid="{89DE0E23-9303-4B59-B408-0F4D68F3B75C}"/>
    <hyperlink ref="AE2218" r:id="rId6295" xr:uid="{E4B0C6D2-5766-4C10-8D15-F1FBA2FB4602}"/>
    <hyperlink ref="AF2218" r:id="rId6296" xr:uid="{8F205015-7C24-48EF-BFD0-818CB8BA9D9F}"/>
    <hyperlink ref="AC2219" r:id="rId6297" xr:uid="{C28C2065-4B99-47F1-9458-7F5D9CB79F96}"/>
    <hyperlink ref="AD2219" r:id="rId6298" xr:uid="{5B1DAEA2-FA8E-4D03-B71A-2F9405A10092}"/>
    <hyperlink ref="AE2219" r:id="rId6299" xr:uid="{59695937-1DFA-455D-80B0-48427E64E8B8}"/>
    <hyperlink ref="AF2219" r:id="rId6300" xr:uid="{4B4A8BC2-C872-42D5-A727-BBB44A14F45C}"/>
    <hyperlink ref="AC2220" r:id="rId6301" xr:uid="{16C194D9-8CBC-4C14-BAB3-AEB4A251F905}"/>
    <hyperlink ref="AF2220" r:id="rId6302" xr:uid="{26ACF734-EDF2-49F4-91D8-7E8C5AEFD5E7}"/>
    <hyperlink ref="AC2221" r:id="rId6303" xr:uid="{A9CD3925-472D-4075-994C-E20FAAF35E2D}"/>
    <hyperlink ref="AD2221" r:id="rId6304" xr:uid="{AE1B1A2B-F763-47D0-BE6E-B5D5737EE22A}"/>
    <hyperlink ref="AE2221" r:id="rId6305" xr:uid="{0A1EF406-8491-4324-9E67-9C304891DA40}"/>
    <hyperlink ref="AF2221" r:id="rId6306" xr:uid="{5E01BCAE-8175-498A-B595-288A61DD722F}"/>
    <hyperlink ref="AC2222" r:id="rId6307" xr:uid="{79A2AD4B-6B48-4077-9D79-AD5AE6C6AF08}"/>
    <hyperlink ref="AD2222" r:id="rId6308" xr:uid="{45B3FD70-C037-4851-9DD5-2755D95D79D1}"/>
    <hyperlink ref="AE2222" r:id="rId6309" xr:uid="{67927EA9-A517-49CF-9C9B-41EF41D2BC16}"/>
    <hyperlink ref="AC2223" r:id="rId6310" xr:uid="{F2982023-9362-437B-B220-FA71091ECB1C}"/>
    <hyperlink ref="AD2223" r:id="rId6311" xr:uid="{5E967D75-8BC3-4E63-901B-496CDA364C73}"/>
    <hyperlink ref="AE2223" r:id="rId6312" xr:uid="{9FBAAF3F-3346-4088-AF08-6FFD18FD2630}"/>
    <hyperlink ref="AF2223" r:id="rId6313" xr:uid="{F9D51BA5-F95B-409F-A596-18CB7C1F6BC8}"/>
    <hyperlink ref="AC2224" r:id="rId6314" xr:uid="{50EB2EE7-6BD5-4A43-9A90-A7F67AE7E664}"/>
    <hyperlink ref="AD2224" r:id="rId6315" xr:uid="{28F5340B-AFC6-408F-9EF4-0EE5C55674F5}"/>
    <hyperlink ref="AE2224" r:id="rId6316" xr:uid="{54A99011-B928-4CCB-AFC4-83A0D9AD4B58}"/>
    <hyperlink ref="AF2224" r:id="rId6317" xr:uid="{FB6F6B15-639E-4326-B4CE-98025361C385}"/>
    <hyperlink ref="AC2225" r:id="rId6318" xr:uid="{AADA64E6-0C65-4910-B313-B4BD37F357B0}"/>
    <hyperlink ref="AD2225" r:id="rId6319" xr:uid="{8DDDAB48-94AF-4161-8D97-6BEF14231030}"/>
    <hyperlink ref="AE2225" r:id="rId6320" xr:uid="{7C6998B3-3ABC-4993-9718-F659B5406AD8}"/>
    <hyperlink ref="AF2225" r:id="rId6321" xr:uid="{7F39EEEF-4048-4E03-8CE5-1EDE63FE33EC}"/>
    <hyperlink ref="AC2226" r:id="rId6322" xr:uid="{69C017B8-C386-4AAA-8282-FD211EA5FFF7}"/>
    <hyperlink ref="AD2226" r:id="rId6323" xr:uid="{86BFE796-C38D-4264-8820-E8E07AA8B1AE}"/>
    <hyperlink ref="AE2226" r:id="rId6324" xr:uid="{373C9698-E719-4D39-A37A-511A59E10F93}"/>
    <hyperlink ref="AF2226" r:id="rId6325" xr:uid="{FB700CD8-B82E-41D2-920A-B9A787312DB0}"/>
    <hyperlink ref="AC2227" r:id="rId6326" xr:uid="{D799BF3D-6692-4FF5-AE3F-3D32173EE975}"/>
    <hyperlink ref="AD2227" r:id="rId6327" xr:uid="{2B9F0E0A-44E6-4A93-BBD9-D511C0C99FFC}"/>
    <hyperlink ref="AF2227" r:id="rId6328" xr:uid="{ABA6B293-3D39-452B-99D0-103128687B85}"/>
    <hyperlink ref="A2228" r:id="rId6329" xr:uid="{8C688C7C-6786-444C-8916-7C365097D201}"/>
    <hyperlink ref="AC2228" r:id="rId6330" xr:uid="{0C566DE7-2E6F-42D7-BBF6-8F362343019E}"/>
    <hyperlink ref="AD2228" r:id="rId6331" xr:uid="{203342C9-A6AB-48CD-BB94-F875C65CA0B5}"/>
    <hyperlink ref="AE2228" r:id="rId6332" xr:uid="{44ED9A51-C287-4860-8CFB-2AA7F579242C}"/>
    <hyperlink ref="AF2228" r:id="rId6333" xr:uid="{EB50B684-5ED8-4669-9D15-7E1D8B5474F8}"/>
    <hyperlink ref="AC2229" r:id="rId6334" xr:uid="{22BE4D2D-6D0A-44A4-B13B-13C05DFD3599}"/>
    <hyperlink ref="AD2229" r:id="rId6335" xr:uid="{A33B904B-0C7F-472F-A901-9EEE9CC22AF6}"/>
    <hyperlink ref="AE2229" r:id="rId6336" xr:uid="{43761A39-9410-46AE-AD7C-20DAF18647EE}"/>
    <hyperlink ref="AF2229" r:id="rId6337" xr:uid="{5825A0CB-D3D8-48FB-A924-8136EB89EC3B}"/>
    <hyperlink ref="AC2230" r:id="rId6338" xr:uid="{7B7F7945-68F4-4DB8-B1CE-7CE518DE6B84}"/>
    <hyperlink ref="AD2230" r:id="rId6339" xr:uid="{523455A6-2331-4C73-AC5C-EADE6D8B0EF7}"/>
    <hyperlink ref="AE2230" r:id="rId6340" xr:uid="{C3F469FB-C9FD-4FB6-AECD-E480A9126A2E}"/>
    <hyperlink ref="AF2230" r:id="rId6341" xr:uid="{0BB5696B-7031-4869-AC35-BC0377032C21}"/>
    <hyperlink ref="A2231" r:id="rId6342" xr:uid="{D8440B3A-CC57-4D1B-B16C-01B91589CB6F}"/>
    <hyperlink ref="AC2231" r:id="rId6343" xr:uid="{E74EF6BE-2601-4E64-B41C-74250667792F}"/>
    <hyperlink ref="AE2231" r:id="rId6344" xr:uid="{D70D4A0B-A006-4067-AD5A-E1629E767374}"/>
    <hyperlink ref="AF2231" r:id="rId6345" xr:uid="{C32F53E6-FB63-4A2E-86D8-BF6689B2F8DA}"/>
    <hyperlink ref="AC2232" r:id="rId6346" xr:uid="{8D4E4943-41E4-4510-AD9D-3EE7B3958448}"/>
    <hyperlink ref="AD2232" r:id="rId6347" xr:uid="{1A7662E8-93E2-46CF-B4DB-CA8408A6226F}"/>
    <hyperlink ref="AE2232" r:id="rId6348" xr:uid="{F04E75FA-7515-478B-B555-2E673B863916}"/>
    <hyperlink ref="AF2232" r:id="rId6349" xr:uid="{E0809567-F935-4AA1-B9A6-AB89CB6B8877}"/>
    <hyperlink ref="AC2233" r:id="rId6350" xr:uid="{ABE7F311-7345-43D3-806F-7598797F4742}"/>
    <hyperlink ref="AE2233" r:id="rId6351" xr:uid="{FF386140-C92F-4DE7-83B1-977ACFF1EF34}"/>
    <hyperlink ref="AF2233" r:id="rId6352" xr:uid="{37E35A5C-DCF0-4FB0-8254-8E029419EAB8}"/>
    <hyperlink ref="AC2234" r:id="rId6353" xr:uid="{FC1E57E4-3BA9-44ED-92BC-2A3102B69EE2}"/>
    <hyperlink ref="AD2234" r:id="rId6354" xr:uid="{68194537-F5AE-4F06-A304-F535B8F5D436}"/>
    <hyperlink ref="AE2234" r:id="rId6355" xr:uid="{27C10360-E7AB-4E8D-9A96-5DA9D58ECDEF}"/>
    <hyperlink ref="AF2234" r:id="rId6356" xr:uid="{667B5310-6377-477D-B275-C48B549435E4}"/>
    <hyperlink ref="AC2235" r:id="rId6357" xr:uid="{A7E6CB30-62B4-47D4-AD52-7B55654EC75D}"/>
    <hyperlink ref="AD2235" r:id="rId6358" xr:uid="{9A055276-6C90-42DD-9C96-CFB63608CF9E}"/>
    <hyperlink ref="AE2235" r:id="rId6359" xr:uid="{A8763DBD-C669-4A3C-94A0-53BEFE2D91E5}"/>
    <hyperlink ref="AF2235" r:id="rId6360" xr:uid="{E6C61E81-8450-4B72-A295-0570FC3DA362}"/>
    <hyperlink ref="AC2236" r:id="rId6361" xr:uid="{9E643404-752F-4B0B-B8E6-E0F6366F31C7}"/>
    <hyperlink ref="AD2236" r:id="rId6362" xr:uid="{81AC2A0A-2BE6-426B-8139-68DFD14C68BD}"/>
    <hyperlink ref="AE2236" r:id="rId6363" xr:uid="{B7B565C5-D350-4BA5-A608-728FD5B4F328}"/>
    <hyperlink ref="AF2236" r:id="rId6364" xr:uid="{EEA0F123-B72C-43DA-A33A-78E934669D29}"/>
    <hyperlink ref="AC2237" r:id="rId6365" xr:uid="{F89B2912-3432-476E-8D80-D10235510B96}"/>
    <hyperlink ref="AD2237" r:id="rId6366" xr:uid="{67452ED4-5DAD-410F-89AE-FB33C79E9018}"/>
    <hyperlink ref="AE2237" r:id="rId6367" xr:uid="{CB3B7745-E29F-4658-BF1F-64050F4FFD36}"/>
    <hyperlink ref="AF2237" r:id="rId6368" xr:uid="{15EEE1CE-C62B-4537-A470-E10FC807262C}"/>
    <hyperlink ref="AC2238" r:id="rId6369" xr:uid="{37A1BDDA-8323-4555-BB2D-BB076D304957}"/>
    <hyperlink ref="AE2238" r:id="rId6370" xr:uid="{4811A948-5E54-4145-B299-CEC35FC5B682}"/>
    <hyperlink ref="AF2238" r:id="rId6371" xr:uid="{CED8BFA1-C228-4CF6-A440-C6474305FE73}"/>
    <hyperlink ref="AC2239" r:id="rId6372" xr:uid="{AA122BB1-4A73-4423-A736-151A7DA6E107}"/>
    <hyperlink ref="AD2239" r:id="rId6373" xr:uid="{01B41BC7-23C4-4385-AA60-F1A8123C2547}"/>
    <hyperlink ref="AE2239" r:id="rId6374" xr:uid="{ECC5A742-AAA4-408A-B359-24A61FFDA970}"/>
    <hyperlink ref="AF2239" r:id="rId6375" xr:uid="{84214186-555C-480F-8123-53F431E0C859}"/>
    <hyperlink ref="AC2240" r:id="rId6376" xr:uid="{379CA247-C447-46F1-A564-2E48FDA922D1}"/>
    <hyperlink ref="AE2240" r:id="rId6377" xr:uid="{2B3FE586-87D1-45B2-BCAF-9F0F4A67B835}"/>
    <hyperlink ref="AF2240" r:id="rId6378" xr:uid="{6792311D-5374-4E65-A853-8663E0F1E30A}"/>
    <hyperlink ref="AC2241" r:id="rId6379" xr:uid="{6E5FAEF9-B4E4-45A0-A114-9861C89AB435}"/>
    <hyperlink ref="AD2241" r:id="rId6380" xr:uid="{07146B0B-03E4-4283-A0A8-C6D01CC25686}"/>
    <hyperlink ref="AC2242" r:id="rId6381" xr:uid="{D3C7E73C-A8FD-4A81-A490-592C51B69CB4}"/>
    <hyperlink ref="AD2242" r:id="rId6382" xr:uid="{282ED5B8-A2BD-4AD0-A4AB-4566793039CE}"/>
    <hyperlink ref="AE2242" r:id="rId6383" xr:uid="{6B2150CA-298E-46E6-A18A-A301BCA5FBF8}"/>
    <hyperlink ref="AF2242" r:id="rId6384" xr:uid="{8B1A8A2E-4249-4C04-A66D-3FB606EF7C05}"/>
    <hyperlink ref="AC2243" r:id="rId6385" xr:uid="{C7BBED10-0292-4BE9-A6BB-F06D940AB5DB}"/>
    <hyperlink ref="AD2243" r:id="rId6386" xr:uid="{641EA780-C357-4C6E-BEF0-2715303650E8}"/>
    <hyperlink ref="AE2243" r:id="rId6387" xr:uid="{2D26AADA-5CA0-4CBE-A08D-DED8D86401D0}"/>
    <hyperlink ref="AF2243" r:id="rId6388" xr:uid="{A629F0D9-04D2-43CF-AED4-5E85012854D2}"/>
    <hyperlink ref="AC2244" r:id="rId6389" xr:uid="{F0F21DB4-3044-41CA-86B4-A5DEDE96B5D3}"/>
    <hyperlink ref="AD2244" r:id="rId6390" xr:uid="{2F1FB670-5E13-46FD-A54B-3201744F5499}"/>
    <hyperlink ref="AE2244" r:id="rId6391" xr:uid="{017A74C6-365A-44C0-A795-06BE2FCD362B}"/>
    <hyperlink ref="AF2244" r:id="rId6392" xr:uid="{FD32B94C-85D6-4C41-84DE-34AD8F7DB806}"/>
    <hyperlink ref="AC2245" r:id="rId6393" xr:uid="{058AE781-B302-4E9B-AA43-E39BBBBE81D0}"/>
    <hyperlink ref="AD2245" r:id="rId6394" xr:uid="{CC508FB4-6E2A-4E7E-8378-681FD4783D51}"/>
    <hyperlink ref="AE2245" r:id="rId6395" xr:uid="{29187B11-46CB-4F44-9769-FA7428E48C2D}"/>
    <hyperlink ref="AF2245" r:id="rId6396" xr:uid="{BD0ADB1B-E9B6-4436-8FB5-1C190DB48A0D}"/>
    <hyperlink ref="AC2246" r:id="rId6397" xr:uid="{4CB80DA2-3EC0-45EC-AD64-5EEF95FE8EFB}"/>
    <hyperlink ref="AD2246" r:id="rId6398" xr:uid="{5A4241A5-9ABD-420D-9C74-B8B75823FDB1}"/>
    <hyperlink ref="AE2246" r:id="rId6399" xr:uid="{5BF29475-218B-4D54-BC18-E6477910DD4C}"/>
    <hyperlink ref="AF2246" r:id="rId6400" xr:uid="{CDC2B7F5-E3B7-44B3-9AC6-EA66776B191A}"/>
    <hyperlink ref="A2247" r:id="rId6401" xr:uid="{4A1BCF03-3FCE-4082-B299-D3AC15623183}"/>
    <hyperlink ref="AC2247" r:id="rId6402" xr:uid="{49B159EC-84D6-425A-9FDD-B4226CF43568}"/>
    <hyperlink ref="AD2247" r:id="rId6403" xr:uid="{496D38E8-92E2-4968-A1E5-E1BCDC2437E9}"/>
    <hyperlink ref="AE2247" r:id="rId6404" xr:uid="{C27C8389-0F3D-4F55-8371-26218D6AC7B6}"/>
    <hyperlink ref="AF2247" r:id="rId6405" xr:uid="{99B0D20A-DA93-441F-8D69-C06655E1B71E}"/>
    <hyperlink ref="AC2248" r:id="rId6406" xr:uid="{006DF8D0-AF78-4484-B080-2E0DB3635C6E}"/>
    <hyperlink ref="AC2249" r:id="rId6407" xr:uid="{B4B95B44-DA1F-4052-8003-5FBA092E3764}"/>
    <hyperlink ref="AD2249" r:id="rId6408" xr:uid="{E44DDB0F-B805-46C4-98E2-F85C5D5CEDB7}"/>
    <hyperlink ref="AE2249" r:id="rId6409" xr:uid="{0A3C73AC-AD88-40E8-B7AE-3A156DAACD49}"/>
    <hyperlink ref="AF2249" r:id="rId6410" xr:uid="{7A37238E-BCB3-4563-9241-2CCBBE3AB777}"/>
    <hyperlink ref="AC2250" r:id="rId6411" xr:uid="{CABE1652-1271-4DA1-85F9-3AA1EB1013F2}"/>
    <hyperlink ref="AC2251" r:id="rId6412" xr:uid="{919B5776-0C29-491A-82F6-4BB0A944E792}"/>
    <hyperlink ref="AD2251" r:id="rId6413" xr:uid="{907E8A80-C654-42B4-A357-EE9F63AEEDD5}"/>
    <hyperlink ref="AE2251" r:id="rId6414" xr:uid="{6624F6C0-A0EF-4534-A088-99B3C586B17B}"/>
    <hyperlink ref="AF2251" r:id="rId6415" xr:uid="{14240A45-B537-45AD-8614-E78D5114000F}"/>
    <hyperlink ref="AC2252" r:id="rId6416" xr:uid="{B14AE88D-E4A8-4841-A004-F69BDBFC23BD}"/>
    <hyperlink ref="AE2252" r:id="rId6417" xr:uid="{067E4F32-90DD-4B17-A511-927572162CDC}"/>
    <hyperlink ref="AF2252" r:id="rId6418" xr:uid="{9D11CC22-C481-40B9-8A3E-B6C8C8383AFF}"/>
    <hyperlink ref="AC2253" r:id="rId6419" xr:uid="{82143F10-2CB2-4BA7-BE6D-3D1AFCDB392B}"/>
    <hyperlink ref="AD2253" r:id="rId6420" xr:uid="{7C91FEF4-1597-45AF-9E23-68E019730AD3}"/>
    <hyperlink ref="AE2253" r:id="rId6421" xr:uid="{A73DD577-CE9A-4303-87BA-8DB0356A3980}"/>
    <hyperlink ref="AF2253" r:id="rId6422" xr:uid="{00209CED-5FE2-4C64-AEC8-57F36B48E7AC}"/>
    <hyperlink ref="AC2254" r:id="rId6423" xr:uid="{CB7E6DB6-AEDB-47F6-8772-E876D376F603}"/>
    <hyperlink ref="AE2254" r:id="rId6424" xr:uid="{BE821104-7E20-4D66-899F-27D2A6B086B4}"/>
    <hyperlink ref="AF2254" r:id="rId6425" xr:uid="{6CE25716-E399-46F3-A194-96F8336B3CB8}"/>
    <hyperlink ref="AC2255" r:id="rId6426" xr:uid="{92677EFD-3CA2-4EB0-9178-DC44702B0F22}"/>
    <hyperlink ref="AD2255" r:id="rId6427" xr:uid="{A57CD22C-BDD3-481B-8999-E5392DC8AE44}"/>
    <hyperlink ref="AE2255" r:id="rId6428" xr:uid="{885CF054-A420-4AB5-AFAB-B49E9C538373}"/>
    <hyperlink ref="AF2255" r:id="rId6429" xr:uid="{4B458E47-EBE4-4A9F-A723-E9C0CE1ADE26}"/>
    <hyperlink ref="AC2256" r:id="rId6430" xr:uid="{0DEF57C8-14C2-4467-9C59-CE7CEF081DB3}"/>
    <hyperlink ref="AE2256" r:id="rId6431" xr:uid="{E2339C3E-4F6A-4008-B34B-8DA44DB0F2EB}"/>
    <hyperlink ref="AF2256" r:id="rId6432" xr:uid="{B9089D96-BAD1-4391-94D5-65E9CF64C049}"/>
    <hyperlink ref="AC2257" r:id="rId6433" xr:uid="{5207B4E3-5526-4E11-A803-347149C94D4D}"/>
    <hyperlink ref="AD2257" r:id="rId6434" xr:uid="{31E65F2C-9641-4DBF-B09B-0A1670ED53CD}"/>
    <hyperlink ref="AE2257" r:id="rId6435" xr:uid="{8B0EDF2A-E1E7-4F55-86E1-0F24B3258D58}"/>
    <hyperlink ref="AF2257" r:id="rId6436" xr:uid="{AD26F37C-82E5-4ED1-A31B-9871CB6DCA31}"/>
    <hyperlink ref="AC2258" r:id="rId6437" xr:uid="{217C5DCC-3E46-4F09-AC50-52F2CA6674B6}"/>
    <hyperlink ref="AE2258" r:id="rId6438" xr:uid="{8533F8F9-DB45-4688-8960-35124CC09EF1}"/>
    <hyperlink ref="AF2258" r:id="rId6439" xr:uid="{528A28E9-CC24-4808-98EC-8BC5898BFE40}"/>
    <hyperlink ref="AC2259" r:id="rId6440" xr:uid="{7E395800-42CF-414F-9ADE-05C602DBDC48}"/>
    <hyperlink ref="AD2259" r:id="rId6441" xr:uid="{9108CC16-CFEA-4F4E-B562-A73346E3C464}"/>
    <hyperlink ref="AE2259" r:id="rId6442" xr:uid="{28F32B14-DB1E-4EE4-91C4-6A0009DF7CC6}"/>
    <hyperlink ref="AF2259" r:id="rId6443" xr:uid="{CD8A18FA-8580-40F9-9FD2-BB35DAF4A692}"/>
    <hyperlink ref="AC2260" r:id="rId6444" xr:uid="{FFE5CB2C-3BBE-468E-B1A7-1A10DAF9B6BC}"/>
    <hyperlink ref="AE2260" r:id="rId6445" xr:uid="{554F7571-066E-43AC-9036-97390A4B8325}"/>
    <hyperlink ref="AF2260" r:id="rId6446" xr:uid="{EC59010E-ED36-4891-8F04-153C44A3C28E}"/>
    <hyperlink ref="AC2261" r:id="rId6447" xr:uid="{79DC136A-47E4-4B80-B8AC-4C856BCC46E0}"/>
    <hyperlink ref="AF2261" r:id="rId6448" xr:uid="{EBA29D3D-D3F4-4DDD-9926-28B8AE45A329}"/>
    <hyperlink ref="AC2262" r:id="rId6449" xr:uid="{DA638D9A-50F3-404C-86C6-D0B172FF6B14}"/>
    <hyperlink ref="AD2262" r:id="rId6450" xr:uid="{5F3D8015-ADBF-4FC7-B9C3-D029F17AD92D}"/>
    <hyperlink ref="AE2262" r:id="rId6451" xr:uid="{C5CA8953-AC15-4EC0-BE3D-8A754621DB3E}"/>
    <hyperlink ref="AF2262" r:id="rId6452" xr:uid="{BDA52B9A-ECFE-4F66-91AF-4636E4A39863}"/>
    <hyperlink ref="AC2263" r:id="rId6453" xr:uid="{47FF4D7B-A082-4200-AFA8-CC21B3FFA892}"/>
    <hyperlink ref="AE2263" r:id="rId6454" xr:uid="{91A2A052-64F7-4C26-B5E5-8EA1A7F0A9FF}"/>
    <hyperlink ref="AF2263" r:id="rId6455" xr:uid="{F38792D9-596C-44BC-A56E-D1420D709F78}"/>
    <hyperlink ref="AC2264" r:id="rId6456" xr:uid="{F95C72F9-837F-4655-85F4-A3A83EE38382}"/>
    <hyperlink ref="AD2264" r:id="rId6457" xr:uid="{F85C5F0C-2273-4C16-82A1-B3F9A2DB3750}"/>
    <hyperlink ref="AF2264" r:id="rId6458" xr:uid="{CA4E7C65-682B-4B71-BA9B-DF3E82F6B6DA}"/>
    <hyperlink ref="AC2265" r:id="rId6459" xr:uid="{EE47CEB7-77BC-4929-87AB-60EB70769D12}"/>
    <hyperlink ref="AD2265" r:id="rId6460" xr:uid="{51507E0A-428A-4A10-BABB-4C8BF78FE04D}"/>
    <hyperlink ref="AE2265" r:id="rId6461" xr:uid="{20FB591A-C6F6-439A-A15F-E34EED1D0B23}"/>
    <hyperlink ref="AF2265" r:id="rId6462" xr:uid="{08168D2E-0641-49B4-953F-759A08495EB6}"/>
    <hyperlink ref="AC2266" r:id="rId6463" xr:uid="{859B7F55-A5E0-4219-905F-3B5752C01325}"/>
    <hyperlink ref="AC2267" r:id="rId6464" xr:uid="{F670A5CE-971B-4960-9E7A-9ACDD28F83CB}"/>
    <hyperlink ref="AE2267" r:id="rId6465" xr:uid="{F468B640-796D-4B61-A86B-32FB0929B52C}"/>
    <hyperlink ref="AF2267" r:id="rId6466" xr:uid="{7C7F417E-E64F-4925-9972-D13D349A2C25}"/>
    <hyperlink ref="AC2268" r:id="rId6467" xr:uid="{5B716F2E-E847-4363-B0C2-34B67B287E3A}"/>
    <hyperlink ref="AE2268" r:id="rId6468" xr:uid="{1888F047-7AE0-435A-985E-1A40262C42BE}"/>
    <hyperlink ref="AF2268" r:id="rId6469" xr:uid="{7462C520-4B84-4CD0-BA21-D26C2758D51C}"/>
    <hyperlink ref="AC2269" r:id="rId6470" xr:uid="{95BFE5FA-52B7-4413-AB7B-67DAA1A4755B}"/>
    <hyperlink ref="AE2269" r:id="rId6471" xr:uid="{95DC84FD-272C-4836-8A17-6CB2E231C3FA}"/>
    <hyperlink ref="AF2269" r:id="rId6472" xr:uid="{9D9E7358-188A-487B-8A52-DED7739BD636}"/>
    <hyperlink ref="AC2270" r:id="rId6473" xr:uid="{ED92D300-7D3D-4AAA-B4BD-B701A934DFA2}"/>
    <hyperlink ref="AD2270" r:id="rId6474" xr:uid="{E44251B6-E32F-4277-8EF1-8604991CF3CF}"/>
    <hyperlink ref="AE2270" r:id="rId6475" xr:uid="{3959E98E-A757-4F26-9A1F-8D308583B0A9}"/>
    <hyperlink ref="AF2270" r:id="rId6476" xr:uid="{46B56829-3520-4662-BD75-009C0E313E00}"/>
    <hyperlink ref="AC2271" r:id="rId6477" xr:uid="{AED252CC-2F98-45A3-9B34-078374AFCC26}"/>
    <hyperlink ref="AE2271" r:id="rId6478" xr:uid="{DD96BC2C-B784-4C5F-9179-050A671BE008}"/>
    <hyperlink ref="AF2271" r:id="rId6479" xr:uid="{76F462E0-9D36-4954-83F3-C15D04C6897C}"/>
    <hyperlink ref="AC2272" r:id="rId6480" xr:uid="{38092D8B-3A74-4968-825E-8AFDF310886B}"/>
    <hyperlink ref="AD2272" r:id="rId6481" xr:uid="{D6E96423-4678-44F5-85A6-BB36DFE8D672}"/>
    <hyperlink ref="AE2272" r:id="rId6482" xr:uid="{CEF731DD-3304-4E3D-8D41-632103D5CC52}"/>
    <hyperlink ref="AF2272" r:id="rId6483" xr:uid="{8DDC2AE4-E63B-4886-9F34-6DCF1CC1C666}"/>
    <hyperlink ref="AC2273" r:id="rId6484" xr:uid="{1A95CAD7-440B-4D12-BA95-1E284A468A80}"/>
    <hyperlink ref="AD2273" r:id="rId6485" xr:uid="{5FDDC7D4-2964-4219-9182-1BCE0395098B}"/>
    <hyperlink ref="AE2273" r:id="rId6486" xr:uid="{97648257-02A5-4FD9-8C9C-C18127C5C1D5}"/>
    <hyperlink ref="AF2273" r:id="rId6487" xr:uid="{AE83F4DD-D913-4DFD-8FA6-6115761C19C0}"/>
    <hyperlink ref="AC2274" r:id="rId6488" xr:uid="{341B7F23-DEC0-4E87-B22A-EB17D691137F}"/>
    <hyperlink ref="AC2275" r:id="rId6489" xr:uid="{37BF075C-B238-4C6D-91B7-F5E5B20C9E95}"/>
    <hyperlink ref="AD2275" r:id="rId6490" xr:uid="{B8380A32-DCD2-407F-BD6E-B226D5011341}"/>
    <hyperlink ref="AE2275" r:id="rId6491" xr:uid="{D0AC1505-9850-4613-8A7C-6FACB6A1D93A}"/>
    <hyperlink ref="AF2275" r:id="rId6492" xr:uid="{0AEAD4AB-7206-4EBB-9C3F-6115D3267193}"/>
    <hyperlink ref="AC2276" r:id="rId6493" xr:uid="{398946AB-745B-4027-8985-574CD898B6E7}"/>
    <hyperlink ref="AD2276" r:id="rId6494" xr:uid="{6DBCC096-31F1-42DE-B7FB-E879A3AC33A9}"/>
    <hyperlink ref="AE2276" r:id="rId6495" xr:uid="{6DC7360B-DD6A-4E25-B8FE-6BC6FA0D5DBD}"/>
    <hyperlink ref="AF2276" r:id="rId6496" xr:uid="{C738F5CD-9A6B-474E-9D2D-22FA04445954}"/>
    <hyperlink ref="A2277" r:id="rId6497" xr:uid="{1F67F71F-0830-4D7B-8F1E-29C66B1B64BE}"/>
    <hyperlink ref="AC2277" r:id="rId6498" xr:uid="{303F0CD1-C4C1-4D1E-A449-71DB7664FB3F}"/>
    <hyperlink ref="AD2277" r:id="rId6499" xr:uid="{E09CBC95-965C-4E5A-AFA6-955AF5CD5664}"/>
    <hyperlink ref="AE2277" r:id="rId6500" xr:uid="{62949544-16A5-4DAA-9929-F0125BC0C930}"/>
    <hyperlink ref="AF2277" r:id="rId6501" xr:uid="{DD82415B-04CC-4204-A6DE-F37AAC7F6FA3}"/>
    <hyperlink ref="A2278" r:id="rId6502" xr:uid="{8C8B4D0D-9FF2-4866-86DB-11D331C4ECAF}"/>
    <hyperlink ref="AC2278" r:id="rId6503" xr:uid="{B3AC7395-7719-4624-A0B8-97CD4C07CF0E}"/>
    <hyperlink ref="AD2278" r:id="rId6504" xr:uid="{DA466F7B-E2C0-44BF-ACBE-D37B4F0407AF}"/>
    <hyperlink ref="AE2278" r:id="rId6505" xr:uid="{457F0C2E-A9B7-46C2-961D-FE5CFB1CD060}"/>
    <hyperlink ref="AF2278" r:id="rId6506" xr:uid="{D7C23F2C-F7B0-42C3-9911-D600282C0756}"/>
    <hyperlink ref="A2279" r:id="rId6507" xr:uid="{FAC22A86-5D6C-426B-90BB-F7771635BA48}"/>
    <hyperlink ref="AC2279" r:id="rId6508" xr:uid="{D275919D-F85B-4B7F-8962-A55605765199}"/>
    <hyperlink ref="AD2279" r:id="rId6509" xr:uid="{17169BE8-7B4A-4091-8C2B-7FCAC3934822}"/>
    <hyperlink ref="AE2279" r:id="rId6510" xr:uid="{AFBE4879-83C9-4372-9158-C61EBE66442C}"/>
    <hyperlink ref="AF2279" r:id="rId6511" xr:uid="{7B73AA28-EBC1-4CFF-B066-D56F3A68C0DD}"/>
    <hyperlink ref="AC2280" r:id="rId6512" xr:uid="{F238085C-C219-487B-87C7-DD1E5FABDB81}"/>
    <hyperlink ref="AD2280" r:id="rId6513" xr:uid="{7E24B7CE-AA0E-42E6-95F1-6541DA124379}"/>
    <hyperlink ref="AE2280" r:id="rId6514" xr:uid="{9B8A0F28-FDD8-4CD5-9C24-970CEEE88262}"/>
    <hyperlink ref="AF2280" r:id="rId6515" xr:uid="{02496745-AB2B-416F-A585-D63BD84125D3}"/>
    <hyperlink ref="AC2281" r:id="rId6516" xr:uid="{C588F06A-1455-4DF3-BDEC-2AD9DF468C60}"/>
    <hyperlink ref="AD2281" r:id="rId6517" xr:uid="{3C4BC35C-D0E3-416E-91D9-40A541BCE097}"/>
    <hyperlink ref="AC2282" r:id="rId6518" xr:uid="{AA3E54AD-B2AF-4392-9E87-0BB10B04E184}"/>
    <hyperlink ref="AE2282" r:id="rId6519" xr:uid="{D4CE0C8D-4DDC-43A3-9BFB-2E69560BEB88}"/>
    <hyperlink ref="AF2282" r:id="rId6520" xr:uid="{2D93B6ED-2518-45CC-BD3A-130D57682473}"/>
    <hyperlink ref="AC2283" r:id="rId6521" xr:uid="{21621C95-C8FD-42C0-8A12-705B27B1F876}"/>
    <hyperlink ref="AD2283" r:id="rId6522" xr:uid="{7B236654-8E9E-46E6-8258-3ED26212390C}"/>
    <hyperlink ref="AE2283" r:id="rId6523" xr:uid="{789E3A21-57EC-4FD0-92AC-FBA0499FF35C}"/>
    <hyperlink ref="AF2283" r:id="rId6524" xr:uid="{9A39C375-2802-4146-825A-40D0BA27EC51}"/>
    <hyperlink ref="AC2284" r:id="rId6525" xr:uid="{EB5B5ABD-DF1C-4D39-949B-896A6DF65BC3}"/>
    <hyperlink ref="AD2284" r:id="rId6526" xr:uid="{75F22E96-DED0-4086-89CF-5AA327C14612}"/>
    <hyperlink ref="AE2284" r:id="rId6527" xr:uid="{67B590CE-D069-451F-AED8-67F92D0D726A}"/>
    <hyperlink ref="AF2284" r:id="rId6528" xr:uid="{49854E54-5BD4-425A-9C87-E9F81B69F9D7}"/>
    <hyperlink ref="AC2285" r:id="rId6529" xr:uid="{86C3EC7D-CFED-4030-963C-74A64D712357}"/>
    <hyperlink ref="AD2285" r:id="rId6530" xr:uid="{5CC4F115-D0FA-4E0C-9579-6A51BD363EC5}"/>
    <hyperlink ref="AE2285" r:id="rId6531" xr:uid="{4079A857-A36F-46CB-AAE7-93D9C6B1FBC2}"/>
    <hyperlink ref="AF2285" r:id="rId6532" xr:uid="{9CDCFE43-DADA-4F81-95AF-8B1A8FDDDCBD}"/>
    <hyperlink ref="AC2286" r:id="rId6533" xr:uid="{8621FB13-A2AE-47E8-A847-248B8BA228F4}"/>
    <hyperlink ref="AE2286" r:id="rId6534" xr:uid="{263AF2AC-4F13-41C4-A2B5-4C250F5D10D0}"/>
    <hyperlink ref="AC2287" r:id="rId6535" xr:uid="{B0FBC5EE-F268-463C-A93C-1E6F11D5287C}"/>
    <hyperlink ref="AD2287" r:id="rId6536" xr:uid="{8A7EECCB-208E-4EDD-ABCE-207A58837444}"/>
    <hyperlink ref="AF2287" r:id="rId6537" xr:uid="{35837213-D22B-4CCB-935E-3A9E8EBDEEF2}"/>
    <hyperlink ref="AC2288" r:id="rId6538" xr:uid="{CC5C0753-950C-4631-B28F-F32BB3B46C04}"/>
    <hyperlink ref="AD2288" r:id="rId6539" xr:uid="{CC3BD92A-182E-4810-BBDA-68C37DE399D3}"/>
    <hyperlink ref="AE2288" r:id="rId6540" xr:uid="{928D4C93-2A22-4A4B-881A-BA762712167F}"/>
    <hyperlink ref="AF2288" r:id="rId6541" xr:uid="{E3B30DB6-9849-4A77-844E-7E642B83F1E1}"/>
    <hyperlink ref="AC2289" r:id="rId6542" xr:uid="{AD7DB02E-3EB5-48F1-B4E0-22CFEB84D848}"/>
    <hyperlink ref="AD2289" r:id="rId6543" xr:uid="{5A18B2E7-78C6-44EA-952F-35E31A63DBB9}"/>
    <hyperlink ref="AE2289" r:id="rId6544" xr:uid="{FD90916D-E955-4F4E-A12E-B470893AC2EA}"/>
    <hyperlink ref="AF2289" r:id="rId6545" xr:uid="{2B883EC9-CE22-4B7E-B451-D83B9700DEF5}"/>
    <hyperlink ref="AC2290" r:id="rId6546" xr:uid="{CDDC267B-5662-4959-A0C3-DCA64494C8B0}"/>
    <hyperlink ref="AD2290" r:id="rId6547" xr:uid="{DDA035DE-D1E6-4547-8CB4-371726033015}"/>
    <hyperlink ref="AE2290" r:id="rId6548" xr:uid="{64CB03C5-56E0-4ED4-B8C9-FBA474BB02BB}"/>
    <hyperlink ref="AF2290" r:id="rId6549" xr:uid="{44FA17F2-19AF-4766-83A2-A6CCE1A24630}"/>
    <hyperlink ref="AC2291" r:id="rId6550" xr:uid="{F62C9F0B-F761-43A9-ABA6-5B3A9074EA6B}"/>
    <hyperlink ref="AE2291" r:id="rId6551" xr:uid="{D6286409-7F12-44E1-A5BD-99FE492A5D3A}"/>
    <hyperlink ref="AC2292" r:id="rId6552" xr:uid="{AAA0CC8B-CC66-46CC-ADF0-86F52E2D13C1}"/>
    <hyperlink ref="AE2292" r:id="rId6553" xr:uid="{AD61F6D4-CCCF-4FA7-A903-626FBFCE2E23}"/>
    <hyperlink ref="AF2292" r:id="rId6554" xr:uid="{38239CEA-8EE6-4576-9767-B8C4FF947FCB}"/>
    <hyperlink ref="AC2293" r:id="rId6555" xr:uid="{9F591F3A-8A24-4305-A72B-AA1B4247B044}"/>
    <hyperlink ref="AE2293" r:id="rId6556" xr:uid="{4F6537BE-4609-4829-A6DB-5B06D3AFEA3F}"/>
    <hyperlink ref="AC2294" r:id="rId6557" xr:uid="{66816D3A-020E-4F88-BB9D-3B326FB97430}"/>
    <hyperlink ref="AD2294" r:id="rId6558" xr:uid="{D3635B21-CD96-4C76-A1BE-D58568F097A2}"/>
    <hyperlink ref="AE2294" r:id="rId6559" xr:uid="{D602903C-6341-4D09-94F2-18D7627FD8CD}"/>
    <hyperlink ref="AF2294" r:id="rId6560" xr:uid="{F40846F7-5C22-47C8-B702-52BC54E00FF7}"/>
    <hyperlink ref="AC2295" r:id="rId6561" xr:uid="{8CFC35AC-1A19-48C2-8CA1-1A314224EA1C}"/>
    <hyperlink ref="AD2295" r:id="rId6562" xr:uid="{09790C49-9358-4331-A70F-CAB72DA9141A}"/>
    <hyperlink ref="AE2295" r:id="rId6563" xr:uid="{6645BA5F-8B05-486B-AA64-2AEDF1E39A14}"/>
    <hyperlink ref="AF2295" r:id="rId6564" xr:uid="{C6A8C2AF-3CA3-44DF-AE07-AB3D1B9D0053}"/>
    <hyperlink ref="AC2296" r:id="rId6565" xr:uid="{4A428150-BC19-4153-BDE2-D007C0A0D82D}"/>
    <hyperlink ref="AD2296" r:id="rId6566" xr:uid="{7974DD9B-BC81-443B-8C83-D1AE686EDA8D}"/>
    <hyperlink ref="AE2296" r:id="rId6567" xr:uid="{19C56714-52DB-4CC6-AB4C-D825887B1B8E}"/>
    <hyperlink ref="AF2296" r:id="rId6568" xr:uid="{1DEDF4BC-A3A2-462C-882C-FC0A075009AF}"/>
    <hyperlink ref="AC2297" r:id="rId6569" xr:uid="{CE80AC79-DDE7-45FF-AA12-A3C1A84B6B6B}"/>
    <hyperlink ref="AD2297" r:id="rId6570" xr:uid="{6D74C528-72FF-46A6-877D-1090D0604C94}"/>
    <hyperlink ref="AE2297" r:id="rId6571" xr:uid="{AC9D206E-A385-43AB-8F6E-05767DE49B15}"/>
    <hyperlink ref="AF2297" r:id="rId6572" xr:uid="{6F05F382-F79F-44E0-8934-C216388E51FC}"/>
    <hyperlink ref="AC2298" r:id="rId6573" xr:uid="{B1A3083B-9008-466A-9F0F-3D80B6704556}"/>
    <hyperlink ref="AE2298" r:id="rId6574" xr:uid="{A287258A-2E3C-4C71-B418-0915FA8D41BE}"/>
    <hyperlink ref="AF2298" r:id="rId6575" xr:uid="{ED346C0C-D2CD-41E3-B6E6-F57613127F72}"/>
    <hyperlink ref="AC2299" r:id="rId6576" xr:uid="{20C092A1-5C4F-431E-8A43-34C039F6C383}"/>
    <hyperlink ref="AD2299" r:id="rId6577" xr:uid="{0CF72207-18F6-4CD4-A4A0-50E6990BFEE5}"/>
    <hyperlink ref="AE2299" r:id="rId6578" xr:uid="{A118EFEF-1C61-47BA-BC28-5296A51EAAE1}"/>
    <hyperlink ref="AF2299" r:id="rId6579" xr:uid="{86755E60-50F3-40D9-BA22-5104021468EE}"/>
    <hyperlink ref="A2300" r:id="rId6580" xr:uid="{D9EE6460-66C3-4021-B220-B5300878BF4F}"/>
    <hyperlink ref="AC2300" r:id="rId6581" xr:uid="{729F16B2-64B0-4704-855E-E8F87AF1A760}"/>
    <hyperlink ref="AD2300" r:id="rId6582" xr:uid="{7FDE38A3-582F-4935-9AD4-884C924913C4}"/>
    <hyperlink ref="AE2300" r:id="rId6583" xr:uid="{881EA135-73FB-4528-9CC0-F5ED8B35A708}"/>
    <hyperlink ref="AF2300" r:id="rId6584" xr:uid="{3CC370C8-4A33-4FD7-B1EE-B5EA41667D2D}"/>
    <hyperlink ref="A2301" r:id="rId6585" xr:uid="{C7419A11-5ADE-467C-99C7-BCD715BD735C}"/>
    <hyperlink ref="AC2301" r:id="rId6586" xr:uid="{0F41FC2D-D6EC-4F77-8E6D-2795F8FEDD6F}"/>
    <hyperlink ref="AD2301" r:id="rId6587" xr:uid="{68E875A0-3AB0-48D8-A966-E09E28C39D92}"/>
    <hyperlink ref="AE2301" r:id="rId6588" xr:uid="{11D1A0DB-9776-4B9E-8C52-49A9A9B490FB}"/>
    <hyperlink ref="AF2301" r:id="rId6589" xr:uid="{52BBB1D8-F4B9-48C1-8152-002D8D5B261D}"/>
    <hyperlink ref="AC2302" r:id="rId6590" xr:uid="{7AB4927E-D696-4821-B326-8639DA5386CF}"/>
    <hyperlink ref="AD2302" r:id="rId6591" xr:uid="{98DB2017-4A3E-4F3C-B69A-D220FF8415AE}"/>
    <hyperlink ref="AF2302" r:id="rId6592" xr:uid="{577BCE59-127A-4FA6-934E-AE63E5291ECE}"/>
    <hyperlink ref="AC2303" r:id="rId6593" xr:uid="{5A3B09B4-5DDE-4D5B-BDFD-36E5112A4D0C}"/>
    <hyperlink ref="AC2304" r:id="rId6594" xr:uid="{87E7A26D-7EE0-403A-A92F-A82B1BA8C1A4}"/>
    <hyperlink ref="AD2304" r:id="rId6595" xr:uid="{47D8DDEA-A50F-43CC-8161-5EFDE55C7906}"/>
    <hyperlink ref="AE2304" r:id="rId6596" xr:uid="{3F528A6C-0417-4386-9CDE-43EE991907F1}"/>
    <hyperlink ref="AF2304" r:id="rId6597" xr:uid="{B089FC67-0141-4560-8E2D-60643D2BC547}"/>
    <hyperlink ref="A2305" r:id="rId6598" xr:uid="{59F46C0E-057B-416F-9928-354EF192E298}"/>
    <hyperlink ref="AC2305" r:id="rId6599" xr:uid="{6ADAFB8F-DF23-49D5-99C5-B17F8B74D482}"/>
    <hyperlink ref="AD2305" r:id="rId6600" xr:uid="{A84EF847-CADE-4E17-B9D2-7FE7DDD3D5E9}"/>
    <hyperlink ref="AE2305" r:id="rId6601" xr:uid="{D0F30815-E2F3-455A-84F9-975780200FEC}"/>
    <hyperlink ref="AF2305" r:id="rId6602" xr:uid="{BAAC18EC-041C-44F9-A62C-7FCCB57C250A}"/>
    <hyperlink ref="AC2306" r:id="rId6603" xr:uid="{96EC4795-989D-437C-84BE-EBB93F35BD32}"/>
    <hyperlink ref="AD2306" r:id="rId6604" xr:uid="{B86A299B-22DF-425C-A2FA-6CB1CB33ECD4}"/>
    <hyperlink ref="AE2306" r:id="rId6605" xr:uid="{341E80D8-F895-461D-97FF-DC209C22F53A}"/>
    <hyperlink ref="AF2306" r:id="rId6606" xr:uid="{ED237FB2-5EDF-40ED-863B-849DB2A4B9D4}"/>
    <hyperlink ref="AC2307" r:id="rId6607" xr:uid="{4D5BC3EF-FFA3-4A95-95BD-C07BC3C121AA}"/>
    <hyperlink ref="AD2307" r:id="rId6608" xr:uid="{D4917199-DC15-40D8-A761-061BF380C155}"/>
    <hyperlink ref="AE2307" r:id="rId6609" xr:uid="{FEF1C279-248E-4926-BE59-984E9095E3E4}"/>
    <hyperlink ref="AC2308" r:id="rId6610" xr:uid="{61E1B482-C618-40BC-89C9-470C305C1251}"/>
    <hyperlink ref="AD2308" r:id="rId6611" xr:uid="{D17ED95E-7466-4238-A1B3-F5AB0991119D}"/>
    <hyperlink ref="AE2308" r:id="rId6612" xr:uid="{BB8652D1-ABB6-47AF-9AB3-6E141110EEFC}"/>
    <hyperlink ref="AF2308" r:id="rId6613" xr:uid="{FFB42DC6-4FEF-477C-B43B-F019D0980C3F}"/>
    <hyperlink ref="AC2309" r:id="rId6614" xr:uid="{68D7E238-7EB6-4B1F-86E1-A6C047014E5D}"/>
    <hyperlink ref="AD2309" r:id="rId6615" xr:uid="{8868D8E9-7FFA-44D4-898B-E4487337056F}"/>
    <hyperlink ref="AE2309" r:id="rId6616" xr:uid="{FE4880EE-D8C9-4EFE-989A-B4CC6CDE006B}"/>
    <hyperlink ref="AF2309" r:id="rId6617" xr:uid="{CD6C1A31-A9B5-4ECF-96D4-00A28FFE5A04}"/>
    <hyperlink ref="AC2310" r:id="rId6618" xr:uid="{4A504C64-FE3A-4A20-BD3C-07857AD18BB2}"/>
    <hyperlink ref="AD2310" r:id="rId6619" xr:uid="{E083F357-49CF-4D5B-A10A-6981D3F4164D}"/>
    <hyperlink ref="AE2310" r:id="rId6620" xr:uid="{0D1C3A32-6633-4D8B-B3D7-FC1FD74DFC05}"/>
    <hyperlink ref="AF2310" r:id="rId6621" xr:uid="{A28D1625-8FD2-45A7-954E-1D4E7D4ED4F4}"/>
    <hyperlink ref="A2311" r:id="rId6622" xr:uid="{6891EA19-54B8-4A00-BBBD-F69DA6583522}"/>
    <hyperlink ref="AC2311" r:id="rId6623" xr:uid="{F799EC4A-EBCA-4A7E-91F3-C468055DE376}"/>
    <hyperlink ref="AD2311" r:id="rId6624" xr:uid="{1EC2AF85-2E41-4C15-A328-E577CE54467D}"/>
    <hyperlink ref="AE2311" r:id="rId6625" xr:uid="{085C374B-0008-42AD-83C2-E85D2D184FC9}"/>
    <hyperlink ref="AC2312" r:id="rId6626" xr:uid="{29D91D7B-975E-45BE-9F37-35CF97D14A3B}"/>
    <hyperlink ref="AF2312" r:id="rId6627" xr:uid="{72E14F3C-A6E3-458E-9323-6553281BA899}"/>
    <hyperlink ref="AC2313" r:id="rId6628" xr:uid="{983F32FE-6BD8-4E0E-B8B4-68D172E308EA}"/>
    <hyperlink ref="AD2313" r:id="rId6629" xr:uid="{0DA0396F-6EA1-4B89-8405-8ECB9A94AE4C}"/>
    <hyperlink ref="AE2313" r:id="rId6630" xr:uid="{43A7339A-40DD-419C-BDA5-953CF9096C92}"/>
    <hyperlink ref="AF2313" r:id="rId6631" xr:uid="{DFDFD856-485E-41EA-A4B0-412830DFFA19}"/>
    <hyperlink ref="AC2314" r:id="rId6632" xr:uid="{239EEA5F-31FA-4CD5-912F-C988BB40BA3B}"/>
    <hyperlink ref="AD2314" r:id="rId6633" xr:uid="{F899A70F-4D61-4295-A8E4-1AD4B517C8F5}"/>
    <hyperlink ref="AE2314" r:id="rId6634" xr:uid="{1765FF03-0743-454C-A9D2-DF986038525A}"/>
    <hyperlink ref="AF2314" r:id="rId6635" xr:uid="{15AAA7E6-2CB7-4D34-9476-FAC876A5079E}"/>
    <hyperlink ref="AC2315" r:id="rId6636" xr:uid="{1F05B9DA-7CE9-46A1-AF21-976CCCCFB328}"/>
    <hyperlink ref="AD2315" r:id="rId6637" xr:uid="{5F7DD6F6-B493-4040-A3A6-374B3064C24C}"/>
    <hyperlink ref="AE2315" r:id="rId6638" xr:uid="{040C2EDF-8D0F-4E2B-8209-36A8BC67F0C8}"/>
    <hyperlink ref="AF2315" r:id="rId6639" xr:uid="{ED228000-DE2E-4A5D-A0A5-4EF3225AAA2E}"/>
    <hyperlink ref="AC2316" r:id="rId6640" xr:uid="{1194785E-A0D1-4B4E-9333-0A15872E2B4B}"/>
    <hyperlink ref="AC2317" r:id="rId6641" xr:uid="{5AD396AF-A9B6-4F9F-B462-4EA2D7068972}"/>
    <hyperlink ref="AE2317" r:id="rId6642" xr:uid="{0E80D541-92FF-42EF-947C-55191E2CEBA7}"/>
    <hyperlink ref="AF2317" r:id="rId6643" xr:uid="{E299A43D-F634-42B6-B766-F9987E5C0330}"/>
    <hyperlink ref="AC2318" r:id="rId6644" xr:uid="{664D57F1-6834-40EB-8575-78796B673306}"/>
    <hyperlink ref="AD2318" r:id="rId6645" xr:uid="{8A037CF9-902C-4F57-89DF-57A5C73F9BFF}"/>
    <hyperlink ref="AE2318" r:id="rId6646" xr:uid="{F076D4A7-A891-4AF1-ACBF-DA9F051FD60B}"/>
    <hyperlink ref="AF2318" r:id="rId6647" xr:uid="{310EEA2D-319C-4030-9973-B334C5C0235C}"/>
    <hyperlink ref="AC2319" r:id="rId6648" xr:uid="{4C755563-61CD-48AA-8CBD-C3EA8975B6AF}"/>
    <hyperlink ref="AE2319" r:id="rId6649" xr:uid="{D4E739F8-F31C-4BD0-943D-DC3C41431CB1}"/>
    <hyperlink ref="AF2319" r:id="rId6650" xr:uid="{645D6FC6-168A-4C61-AC45-DB1D4D1798AE}"/>
    <hyperlink ref="AC2320" r:id="rId6651" xr:uid="{9963EB29-F118-46CA-B5D5-6574475D2286}"/>
    <hyperlink ref="AD2320" r:id="rId6652" xr:uid="{E195A5AF-8B79-4F36-A798-39FFCEC729E7}"/>
    <hyperlink ref="AE2320" r:id="rId6653" xr:uid="{B782E5DE-E4CC-4918-ADE5-A4573C6CE9D4}"/>
    <hyperlink ref="AF2320" r:id="rId6654" xr:uid="{4DD1B39C-8F41-49E7-8C71-1D62CB849A50}"/>
    <hyperlink ref="AC2321" r:id="rId6655" xr:uid="{7488321E-8C2D-41B8-8944-02F540998919}"/>
    <hyperlink ref="AD2321" r:id="rId6656" xr:uid="{04F8B388-C22C-4877-86DD-0DD3BCF4AE09}"/>
    <hyperlink ref="AE2321" r:id="rId6657" xr:uid="{E3BFF7CD-CDAB-49AD-8871-847A33C97132}"/>
    <hyperlink ref="AC2322" r:id="rId6658" xr:uid="{62385AFF-87D2-425B-A5EC-5F499EE8A6A9}"/>
    <hyperlink ref="AD2322" r:id="rId6659" xr:uid="{A2446553-FD4D-45A9-9D0E-A951BC51AC08}"/>
    <hyperlink ref="AE2322" r:id="rId6660" xr:uid="{A152498A-4CFB-4F1A-9089-36676F1F52B5}"/>
    <hyperlink ref="AF2322" r:id="rId6661" xr:uid="{F05AA2E9-43C2-463C-A65F-60D3C87FCC6F}"/>
    <hyperlink ref="AC2323" r:id="rId6662" xr:uid="{0EA072A8-82CC-4A89-B117-D6BDDBA78CB9}"/>
    <hyperlink ref="AD2323" r:id="rId6663" xr:uid="{3B29AF02-B9EB-4C67-8E56-7883994B5AA4}"/>
    <hyperlink ref="AE2323" r:id="rId6664" xr:uid="{C3AE43A7-2B2A-460B-8B8D-FB6847793D00}"/>
    <hyperlink ref="AF2323" r:id="rId6665" xr:uid="{D04559FA-7243-4BAF-83AA-FBA1A7A55C5F}"/>
    <hyperlink ref="AC2324" r:id="rId6666" xr:uid="{337C9353-EF72-455E-A5F9-03F8F12B3152}"/>
    <hyperlink ref="AE2324" r:id="rId6667" xr:uid="{34F9935A-4E74-4A7F-8961-2A3F5584D1B9}"/>
    <hyperlink ref="AC2325" r:id="rId6668" xr:uid="{A467F41A-07D3-4569-8DE5-DB9CA7D972E5}"/>
    <hyperlink ref="AD2325" r:id="rId6669" xr:uid="{785EEA53-A93B-444F-B3D6-69DAB9468CDE}"/>
    <hyperlink ref="AE2325" r:id="rId6670" xr:uid="{B072444B-3AE7-4888-AAC7-60E949F016B0}"/>
    <hyperlink ref="AF2325" r:id="rId6671" xr:uid="{19EC52E5-B11A-4CF5-8E30-3C6135CE7CB4}"/>
    <hyperlink ref="A2326" r:id="rId6672" xr:uid="{82C25FDE-1CF4-4055-97F5-79526053127A}"/>
    <hyperlink ref="AC2326" r:id="rId6673" xr:uid="{862112BF-9805-4E5B-8486-8E035AC27FDB}"/>
    <hyperlink ref="AD2326" r:id="rId6674" xr:uid="{2F5CAAF5-607F-4A32-93E6-E6B7193F8448}"/>
    <hyperlink ref="AE2326" r:id="rId6675" xr:uid="{7588BF76-C81F-4066-94BB-6A0DCA9EEA61}"/>
    <hyperlink ref="AF2326" r:id="rId6676" xr:uid="{875A45B5-C9E8-4587-8BE0-6377BEC38E55}"/>
    <hyperlink ref="AC2327" r:id="rId6677" xr:uid="{BB52AA19-7C8A-4871-81E5-626C6A1F5CBE}"/>
    <hyperlink ref="AD2327" r:id="rId6678" xr:uid="{E1859923-CEBF-4DB6-80A9-905C6A8E583C}"/>
    <hyperlink ref="AE2327" r:id="rId6679" xr:uid="{C66215B1-1934-429E-94F9-A67B0F23B6D6}"/>
    <hyperlink ref="AC2328" r:id="rId6680" xr:uid="{C063B613-BBE9-478B-BDF2-92CCA96386EB}"/>
    <hyperlink ref="AD2328" r:id="rId6681" xr:uid="{8C8E1BF0-2CE4-44C6-9E4A-68B4229189DF}"/>
    <hyperlink ref="AE2328" r:id="rId6682" xr:uid="{C8A33E92-1C7E-4A8C-A216-A8410F7F6111}"/>
    <hyperlink ref="AF2328" r:id="rId6683" xr:uid="{445AED1D-C716-4730-A185-A7C37307CEE6}"/>
    <hyperlink ref="AC2329" r:id="rId6684" xr:uid="{E75F064F-F243-4F4F-B330-9D5A7722DD49}"/>
    <hyperlink ref="AD2329" r:id="rId6685" xr:uid="{8EF34C85-1FDF-42D3-92B7-7D129C443F0D}"/>
    <hyperlink ref="AE2329" r:id="rId6686" xr:uid="{37602170-0294-478F-876A-072E8E6DCD17}"/>
    <hyperlink ref="AF2329" r:id="rId6687" xr:uid="{80C4EA6C-39A1-4C3A-95DF-4B98BF838E11}"/>
    <hyperlink ref="AC2330" r:id="rId6688" xr:uid="{4E4ABD6C-5596-42AA-8131-4E098848E943}"/>
    <hyperlink ref="AD2330" r:id="rId6689" xr:uid="{BE3C7692-00E3-483D-A0D6-7DDA44DD029A}"/>
    <hyperlink ref="AE2330" r:id="rId6690" xr:uid="{82D72BFD-5C2D-414E-B544-EC2064DD3120}"/>
    <hyperlink ref="AF2330" r:id="rId6691" xr:uid="{42A105BB-C547-4136-BB0F-8AEF6DB393CA}"/>
    <hyperlink ref="AC2331" r:id="rId6692" xr:uid="{8A190F29-3A5E-44E2-A86B-37D84FF0515A}"/>
    <hyperlink ref="AD2331" r:id="rId6693" xr:uid="{21FD53BD-74C6-41A9-BCF6-336C8C28C590}"/>
    <hyperlink ref="AF2331" r:id="rId6694" xr:uid="{DE217003-309C-4A13-91C5-BF5F9212612E}"/>
    <hyperlink ref="AC2332" r:id="rId6695" xr:uid="{7CAEF50D-0F2B-4695-92EA-D69A2496AF10}"/>
    <hyperlink ref="AD2332" r:id="rId6696" xr:uid="{4118E48B-E31D-45CE-8250-111EDB65C269}"/>
    <hyperlink ref="AE2332" r:id="rId6697" xr:uid="{D22E1133-5AAD-4397-AEEC-433D391B9536}"/>
    <hyperlink ref="AF2332" r:id="rId6698" xr:uid="{6749C8D2-6009-4D27-95FA-0C32B573B4E6}"/>
    <hyperlink ref="AC2333" r:id="rId6699" xr:uid="{9E4368A8-C423-4C2D-9C88-FFCE470043D0}"/>
    <hyperlink ref="AD2333" r:id="rId6700" xr:uid="{347429F8-D6C1-4F82-9B5B-F440276AD9A8}"/>
    <hyperlink ref="AE2333" r:id="rId6701" xr:uid="{243375CC-31F0-4F3F-BBE2-BCE02D868D6B}"/>
    <hyperlink ref="AF2333" r:id="rId6702" xr:uid="{8F742674-9D5B-4035-A9B0-1644DC63D034}"/>
    <hyperlink ref="AC2334" r:id="rId6703" xr:uid="{B66C0A0F-8736-4446-8719-64BFB3856957}"/>
    <hyperlink ref="AD2334" r:id="rId6704" xr:uid="{CFFB4195-9DF9-45EF-9E1D-C4C4689A48D9}"/>
    <hyperlink ref="AE2334" r:id="rId6705" xr:uid="{6E34BB4C-E04E-4EF3-B922-A5E7B4033CA4}"/>
    <hyperlink ref="AF2334" r:id="rId6706" xr:uid="{7997D33A-1BDA-4D6F-9073-FEFD34CE0076}"/>
    <hyperlink ref="AC2335" r:id="rId6707" xr:uid="{A56EE94D-D4DF-4307-81FB-0213EE94C509}"/>
    <hyperlink ref="AE2335" r:id="rId6708" xr:uid="{0C5965A7-D50D-4ACE-A83D-6EF7E09C0E0D}"/>
    <hyperlink ref="AF2335" r:id="rId6709" xr:uid="{2C3704CE-1727-4659-A12A-7871942873B5}"/>
    <hyperlink ref="AC2336" r:id="rId6710" xr:uid="{1EEB4D90-1984-4712-A2F8-77F05596F682}"/>
    <hyperlink ref="AD2336" r:id="rId6711" xr:uid="{8D6FF5F2-B046-41E9-A817-FBA6FC4BC3D7}"/>
    <hyperlink ref="AE2336" r:id="rId6712" xr:uid="{495AEB4C-057C-430B-8414-0E7D8A3F82F8}"/>
    <hyperlink ref="AF2336" r:id="rId6713" xr:uid="{DC1D0A4E-257C-47FF-873E-A10406CE38DC}"/>
    <hyperlink ref="AC2337" r:id="rId6714" xr:uid="{8FB95A11-900B-4F7F-AB60-0AA82F36047B}"/>
    <hyperlink ref="AD2337" r:id="rId6715" xr:uid="{C22A0275-9D6A-4CCA-88FD-1A77B45702C7}"/>
    <hyperlink ref="AE2337" r:id="rId6716" xr:uid="{A8074832-B40A-4470-B0EA-6B9AECD2ED82}"/>
    <hyperlink ref="AF2337" r:id="rId6717" xr:uid="{F8569E12-D432-4733-8514-9DC7645C5D43}"/>
    <hyperlink ref="AC2338" r:id="rId6718" xr:uid="{30B12DBE-EA5C-4575-834C-46B2E19A0773}"/>
    <hyperlink ref="AD2338" r:id="rId6719" xr:uid="{9A45EEEC-E852-48B8-9B3F-5BEEFAF5775A}"/>
    <hyperlink ref="AE2338" r:id="rId6720" xr:uid="{1C1134E4-83F7-41DC-9F8C-AC1122ACE966}"/>
    <hyperlink ref="AF2338" r:id="rId6721" xr:uid="{43EDF2F3-3A50-4E53-89BE-342EAA4F504A}"/>
    <hyperlink ref="AC2339" r:id="rId6722" xr:uid="{61C47D13-A87B-48DA-A35E-14C8F5D1BB28}"/>
    <hyperlink ref="AE2339" r:id="rId6723" xr:uid="{07508F36-37B5-4BFE-A5A4-A102A38A2E30}"/>
    <hyperlink ref="AF2339" r:id="rId6724" xr:uid="{55746CB6-9E48-4D0C-8C92-CFA4BBF8E09B}"/>
    <hyperlink ref="AC2340" r:id="rId6725" xr:uid="{00094155-65C4-40BE-AD41-BEB5FD856C09}"/>
    <hyperlink ref="AD2340" r:id="rId6726" xr:uid="{62A2B81E-2590-4207-B4AD-8D122D65930F}"/>
    <hyperlink ref="AE2340" r:id="rId6727" xr:uid="{C4E7B5F7-2D59-4594-8FD7-3F73DFC15927}"/>
    <hyperlink ref="AC2341" r:id="rId6728" xr:uid="{E47A3EC0-71BA-41F8-88B8-172D0D2D33FE}"/>
    <hyperlink ref="AD2341" r:id="rId6729" xr:uid="{9353DCBB-3C9A-4033-BD29-AA3FAFCC90C6}"/>
    <hyperlink ref="AF2341" r:id="rId6730" xr:uid="{807ACF33-AB36-4791-8446-05C492629F1A}"/>
    <hyperlink ref="AC2342" r:id="rId6731" xr:uid="{EA21D8C4-D66F-4A5A-8A84-3E6130E5AE7A}"/>
    <hyperlink ref="AD2342" r:id="rId6732" xr:uid="{61723718-8B2A-4477-AD37-6485AF26F70B}"/>
    <hyperlink ref="AE2342" r:id="rId6733" xr:uid="{0923C88E-8594-469F-8B2D-8B2DEBCC2689}"/>
    <hyperlink ref="AF2342" r:id="rId6734" xr:uid="{48EC09A2-EEF9-40D9-ACD2-ABAAB7A34024}"/>
    <hyperlink ref="A2343" r:id="rId6735" xr:uid="{B83B48E3-0427-44D0-97CA-FF6BCF9C073E}"/>
    <hyperlink ref="AC2343" r:id="rId6736" xr:uid="{287A016C-A448-426D-89F9-9BB33A275597}"/>
    <hyperlink ref="AE2343" r:id="rId6737" xr:uid="{D7D28F98-1622-48C9-82A7-31522A24BA1F}"/>
    <hyperlink ref="AF2343" r:id="rId6738" xr:uid="{2A5C098D-8079-49E7-BC4D-50DB5149F09C}"/>
    <hyperlink ref="AC2344" r:id="rId6739" xr:uid="{8D20D219-A2E5-48AF-BD05-A3C796468405}"/>
    <hyperlink ref="AE2344" r:id="rId6740" xr:uid="{FDE0160F-C580-42B4-A56E-43C755904FEF}"/>
    <hyperlink ref="AC2345" r:id="rId6741" xr:uid="{5A90C9CB-F868-4FB3-B89C-113C1DEB8ABF}"/>
    <hyperlink ref="AD2345" r:id="rId6742" xr:uid="{D7005279-AC85-4000-BB24-7CA310BA96FF}"/>
    <hyperlink ref="AE2345" r:id="rId6743" xr:uid="{A9E195F9-1BD4-411C-AA65-8532D55D6B91}"/>
    <hyperlink ref="AF2345" r:id="rId6744" xr:uid="{668892E4-F372-4826-9346-3466B6BAB1B9}"/>
    <hyperlink ref="AC2346" r:id="rId6745" xr:uid="{8A634633-BE4E-4016-A730-6AA2660D619B}"/>
    <hyperlink ref="AD2346" r:id="rId6746" xr:uid="{AA91897F-DD9D-4CA2-A2CE-98D589CEE8AA}"/>
    <hyperlink ref="AF2346" r:id="rId6747" xr:uid="{1534D45F-5262-4E89-A2CB-5E7A3BA6748C}"/>
    <hyperlink ref="AC2347" r:id="rId6748" xr:uid="{F31C84C0-5517-4CCB-9443-AAE6C1D8D164}"/>
    <hyperlink ref="AD2347" r:id="rId6749" xr:uid="{5DAEDDD8-03C2-4230-9B7D-97F35C343CD2}"/>
    <hyperlink ref="AF2347" r:id="rId6750" xr:uid="{0B14E4D5-3A81-4B24-B02B-6075C78B2D8F}"/>
    <hyperlink ref="AC2348" r:id="rId6751" xr:uid="{0C9AB4F0-D1DF-4E7F-86B7-06157385C585}"/>
    <hyperlink ref="AD2348" r:id="rId6752" xr:uid="{B950BA15-A141-424E-880E-1EF61DDB15DE}"/>
    <hyperlink ref="AE2348" r:id="rId6753" xr:uid="{09C356B0-0265-406A-8583-7B9FD8FD87F9}"/>
    <hyperlink ref="AF2348" r:id="rId6754" xr:uid="{79E94776-02FA-4BC9-AEA2-F19203CBC389}"/>
    <hyperlink ref="AC2349" r:id="rId6755" xr:uid="{9D19E017-5664-443D-8C33-882B65856D08}"/>
    <hyperlink ref="AD2349" r:id="rId6756" xr:uid="{2C140670-DFAD-4CB5-B0CC-5DE889BDD3E7}"/>
    <hyperlink ref="AE2349" r:id="rId6757" xr:uid="{B2C0F8AE-270E-42D9-B7E6-381584F8E618}"/>
    <hyperlink ref="AF2349" r:id="rId6758" xr:uid="{DD883CA5-7E88-4E33-99F0-50DD22BF6CBF}"/>
    <hyperlink ref="A2350" r:id="rId6759" xr:uid="{442A4693-518C-4674-B53C-378CD1DB887D}"/>
    <hyperlink ref="AC2350" r:id="rId6760" xr:uid="{34EF19C2-0803-4776-ABED-935580936486}"/>
    <hyperlink ref="AD2350" r:id="rId6761" xr:uid="{1D2EAEB1-7DAB-44ED-A0B4-06F77E449F75}"/>
    <hyperlink ref="AE2350" r:id="rId6762" xr:uid="{E4EA1FC0-7F28-4121-800F-0B44E7B10576}"/>
    <hyperlink ref="AF2350" r:id="rId6763" xr:uid="{232288E3-C491-4D6A-B4BC-1CF31F807737}"/>
    <hyperlink ref="AC2351" r:id="rId6764" xr:uid="{DFEA9870-629A-43C2-9F0D-AFA169CBE133}"/>
    <hyperlink ref="AD2351" r:id="rId6765" xr:uid="{E5DAA388-2AE0-401B-AC19-9913930C88D9}"/>
    <hyperlink ref="AE2351" r:id="rId6766" xr:uid="{FF27A60A-126A-443C-87ED-5605365925A0}"/>
    <hyperlink ref="AF2351" r:id="rId6767" xr:uid="{CD6C2823-0A0D-4B5E-947D-F12102DD84BC}"/>
    <hyperlink ref="AC2352" r:id="rId6768" location="/" xr:uid="{A4A580CE-D951-475C-B31D-F45EE99C000F}"/>
    <hyperlink ref="AD2352" r:id="rId6769" xr:uid="{B32EF982-E55F-462A-8886-9E7BA87BC770}"/>
    <hyperlink ref="AE2352" r:id="rId6770" xr:uid="{DA9DEE61-0001-46C9-A7E5-6344E36C1ABF}"/>
    <hyperlink ref="AF2352" r:id="rId6771" xr:uid="{960BBFAF-66DC-412E-A164-ABE74E248F81}"/>
    <hyperlink ref="AC2353" r:id="rId6772" xr:uid="{81B553D3-C19F-44D8-9B89-67DE7CC2D265}"/>
    <hyperlink ref="AD2353" r:id="rId6773" xr:uid="{AAC7AC70-E1BD-4154-8E9E-9C1A399F4FA7}"/>
    <hyperlink ref="AE2353" r:id="rId6774" xr:uid="{C9AB0DCD-0C1A-439A-A2BD-F9A1F34C71E5}"/>
    <hyperlink ref="AF2353" r:id="rId6775" xr:uid="{B9DDD4B7-017D-4E8A-8F41-13CE4581CBAD}"/>
    <hyperlink ref="AC2354" r:id="rId6776" xr:uid="{AF9DD085-7593-43FB-9F66-068F04A68EF2}"/>
    <hyperlink ref="AD2354" r:id="rId6777" xr:uid="{0A12E948-5DC7-4B5E-9E74-8C5A839FFCF8}"/>
    <hyperlink ref="AC2355" r:id="rId6778" xr:uid="{6480F00C-5ACA-40C5-9C35-FCF180ADEAFA}"/>
    <hyperlink ref="AE2355" r:id="rId6779" xr:uid="{D0DF7658-0A86-408A-8152-2280482F1040}"/>
    <hyperlink ref="AC2356" r:id="rId6780" xr:uid="{62BCAF2C-DB39-4B25-AD55-34FC75A50215}"/>
    <hyperlink ref="AD2356" r:id="rId6781" xr:uid="{3910FDC7-DBC6-4D6C-A463-E9E91AFA1306}"/>
    <hyperlink ref="AE2356" r:id="rId6782" xr:uid="{DCC70095-D766-46EA-A86A-11C6950456D7}"/>
    <hyperlink ref="AF2356" r:id="rId6783" xr:uid="{FD05DF3C-3392-4396-B0C7-9CFF4BA875CB}"/>
    <hyperlink ref="A2357" r:id="rId6784" xr:uid="{821826D5-8CF1-4856-8CBF-9E77161C0D57}"/>
    <hyperlink ref="AC2357" r:id="rId6785" xr:uid="{59A3BB91-8897-4BA8-8DA0-F69480513DF0}"/>
    <hyperlink ref="AD2357" r:id="rId6786" xr:uid="{CA21F62A-8EF3-4B22-9925-EBFD98F6E3A1}"/>
    <hyperlink ref="AE2357" r:id="rId6787" xr:uid="{33CF7F61-8C5C-4BB9-9451-C3371BB4E2B5}"/>
    <hyperlink ref="AF2357" r:id="rId6788" xr:uid="{86FB9A60-5B32-4A84-A55D-84BE2606893C}"/>
    <hyperlink ref="AC2358" r:id="rId6789" xr:uid="{EADD6CA7-F373-458B-B138-FCA4866A4F83}"/>
    <hyperlink ref="AD2358" r:id="rId6790" xr:uid="{44E55397-5DE4-45D4-BF3A-201EBEF1B3A4}"/>
    <hyperlink ref="AE2358" r:id="rId6791" xr:uid="{D6B9F99D-F85C-48DC-B6B1-FF62CA8196F9}"/>
    <hyperlink ref="AF2358" r:id="rId6792" xr:uid="{F955B40C-181C-432A-BAEE-B0E023396276}"/>
    <hyperlink ref="AC2359" r:id="rId6793" xr:uid="{45838FC9-9511-4EB2-B018-8A9E387798B4}"/>
    <hyperlink ref="AD2359" r:id="rId6794" xr:uid="{4AC9DAF6-873E-4F3A-B644-7A72A4B220DA}"/>
    <hyperlink ref="AE2359" r:id="rId6795" xr:uid="{16E1FC6A-83E2-495B-8883-7CE8B0BCFBE0}"/>
    <hyperlink ref="AF2359" r:id="rId6796" xr:uid="{2BEE5848-E2CB-4187-9A6B-64CDC3844C22}"/>
    <hyperlink ref="AC2360" r:id="rId6797" xr:uid="{09852C1E-21E3-4C94-9A4F-772CF48171F8}"/>
    <hyperlink ref="AD2360" r:id="rId6798" xr:uid="{D740502B-2097-4B9E-81A6-D6B858C7455A}"/>
    <hyperlink ref="AE2360" r:id="rId6799" xr:uid="{46FF68BD-82A9-4D81-A81B-F4EE1F216241}"/>
    <hyperlink ref="AF2360" r:id="rId6800" xr:uid="{20FB3742-4DF3-46BE-9907-FBCB7F9346B5}"/>
    <hyperlink ref="AC2361" r:id="rId6801" xr:uid="{3F7BF93E-69A6-4DC7-918A-1CD0DA23F25D}"/>
    <hyperlink ref="AD2361" r:id="rId6802" xr:uid="{786B35B9-092C-446E-A635-96755A38B5B1}"/>
    <hyperlink ref="AE2361" r:id="rId6803" xr:uid="{F9763451-4CD5-4703-8C69-E2B61113E1D9}"/>
    <hyperlink ref="AF2361" r:id="rId6804" xr:uid="{26ED6F0C-EDF9-4E61-8F6A-C125BF876EC9}"/>
    <hyperlink ref="AC2362" r:id="rId6805" xr:uid="{3226BEA9-7360-454D-9E7B-DB56C46F54AA}"/>
    <hyperlink ref="AD2362" r:id="rId6806" xr:uid="{740DA17A-A2FA-4C4C-95E0-C5FB071D714C}"/>
    <hyperlink ref="AE2362" r:id="rId6807" xr:uid="{51307CEC-D413-4C24-8C58-E8ADFD064781}"/>
    <hyperlink ref="AF2362" r:id="rId6808" xr:uid="{9EEDCBA8-9D53-4E66-A07D-84CFFCFECBD1}"/>
    <hyperlink ref="AC2363" r:id="rId6809" xr:uid="{6945D209-6D13-4720-843F-542377C37B9C}"/>
    <hyperlink ref="AE2363" r:id="rId6810" xr:uid="{3E4C257B-6482-40E0-946B-127961656DD1}"/>
    <hyperlink ref="AF2363" r:id="rId6811" xr:uid="{A505765D-984B-4F58-806F-878199C4A569}"/>
    <hyperlink ref="AC2364" r:id="rId6812" xr:uid="{26467A6D-86E5-4B8F-AA84-F8CD83A16D72}"/>
    <hyperlink ref="AD2364" r:id="rId6813" xr:uid="{227749CA-1DAC-43C7-93BF-33058F5EE603}"/>
    <hyperlink ref="AE2364" r:id="rId6814" xr:uid="{229F08B0-2914-4D69-8BC9-08A20F81245E}"/>
    <hyperlink ref="AF2364" r:id="rId6815" xr:uid="{4F3E1FA5-1C98-41E4-A914-08F1A15CF1A4}"/>
    <hyperlink ref="AC2365" r:id="rId6816" xr:uid="{3A68000E-1D0A-454D-8945-3A2287C13F54}"/>
    <hyperlink ref="AD2365" r:id="rId6817" xr:uid="{B70FD6DF-21C3-4A3F-854E-DAE8090BEB24}"/>
    <hyperlink ref="AE2365" r:id="rId6818" xr:uid="{CB636DF0-5479-42DD-8527-416A580E8E7F}"/>
    <hyperlink ref="AF2365" r:id="rId6819" xr:uid="{50031771-40D5-48FE-AC74-16AFCEC3B887}"/>
    <hyperlink ref="AC2366" r:id="rId6820" xr:uid="{2D98F7DA-F629-47FD-B81C-B45E2E609C63}"/>
    <hyperlink ref="AD2366" r:id="rId6821" xr:uid="{AFDBDADE-DBA6-4D1C-8C8C-7E1203B1B147}"/>
    <hyperlink ref="AE2366" r:id="rId6822" xr:uid="{2A4B7660-D7D1-4821-BE50-281E4497B19E}"/>
    <hyperlink ref="AF2366" r:id="rId6823" xr:uid="{B8540E1F-4417-4F65-8A82-0E1433018855}"/>
    <hyperlink ref="AC2367" r:id="rId6824" xr:uid="{63BEDBD7-211C-4B34-BB2E-D37AB2F1DB69}"/>
    <hyperlink ref="AE2367" r:id="rId6825" xr:uid="{68109DAF-F896-4045-A0F5-7F3DB005ACCB}"/>
    <hyperlink ref="AF2367" r:id="rId6826" xr:uid="{0592DDB8-13B3-4753-A47A-339FECF1880C}"/>
    <hyperlink ref="AC2368" r:id="rId6827" xr:uid="{92B645CB-C9ED-4505-8478-F1F9335335E4}"/>
    <hyperlink ref="AD2368" r:id="rId6828" xr:uid="{EAB7FE69-DDFF-49DD-B864-6E56760014AA}"/>
    <hyperlink ref="AE2368" r:id="rId6829" xr:uid="{53E6FDB8-A9C0-46AB-A1D3-10FC194052C2}"/>
    <hyperlink ref="AC2369" r:id="rId6830" xr:uid="{A2A556C9-332A-4FF3-B72E-485C1D104EB5}"/>
    <hyperlink ref="AD2369" r:id="rId6831" xr:uid="{AD3F0839-E267-4CEF-B870-8BD5722F9C9D}"/>
    <hyperlink ref="AE2369" r:id="rId6832" xr:uid="{3A701E40-F4C1-401A-BD14-C9AFB8D0851F}"/>
    <hyperlink ref="AF2369" r:id="rId6833" xr:uid="{B0EB2F32-AE2B-428A-8C9A-3CC6D70CC6E2}"/>
    <hyperlink ref="AC2370" r:id="rId6834" xr:uid="{7E4BD131-DD87-40C1-BAFB-26E62522ED2F}"/>
    <hyperlink ref="AD2370" r:id="rId6835" xr:uid="{70C4C6FA-AF31-4120-8EBE-9B3F967802DD}"/>
    <hyperlink ref="AF2370" r:id="rId6836" xr:uid="{61D18C5C-6304-40C6-9336-25DEA74205E9}"/>
    <hyperlink ref="AC2371" r:id="rId6837" xr:uid="{8C49392F-A851-41A0-BA02-23A64315DBB5}"/>
    <hyperlink ref="AE2371" r:id="rId6838" xr:uid="{F8B0B460-51D8-43D0-BCE6-61648F68CF58}"/>
    <hyperlink ref="AC2372" r:id="rId6839" xr:uid="{B103C94D-7D75-4CEB-BD86-9602761995F9}"/>
    <hyperlink ref="AD2372" r:id="rId6840" xr:uid="{B9FBE5E2-5935-4D99-A281-0A370C43AD48}"/>
    <hyperlink ref="AE2372" r:id="rId6841" xr:uid="{C1811498-586D-4894-899D-17FCCF29A6D1}"/>
    <hyperlink ref="AF2372" r:id="rId6842" xr:uid="{69C68C65-82AC-4FDA-9909-8D54B5245B32}"/>
    <hyperlink ref="AC2373" r:id="rId6843" xr:uid="{858C25D0-9177-4413-9E37-A6852369D249}"/>
    <hyperlink ref="AD2373" r:id="rId6844" xr:uid="{C1C72A55-8F15-4F8F-B5A0-078107EFE0F9}"/>
    <hyperlink ref="AE2373" r:id="rId6845" xr:uid="{55C22375-4F72-4AAA-AE5D-A49EF97A90DD}"/>
    <hyperlink ref="AF2373" r:id="rId6846" xr:uid="{5797B9DA-2B63-4274-AEF0-06C4522B0CCD}"/>
    <hyperlink ref="AC2374" r:id="rId6847" xr:uid="{E7046698-7BE9-421C-AFAE-62FCD6890FD6}"/>
    <hyperlink ref="AD2374" r:id="rId6848" xr:uid="{DF65B914-D2FB-4C47-9118-7D12864C8991}"/>
    <hyperlink ref="AE2374" r:id="rId6849" xr:uid="{325F9479-5883-4CB1-A68C-BC0E010F1DF8}"/>
    <hyperlink ref="AF2374" r:id="rId6850" xr:uid="{56751DA0-01AA-4400-99C4-69F65F8D3C77}"/>
    <hyperlink ref="A2375" r:id="rId6851" xr:uid="{F13650F9-621D-4B33-8E8D-13816678BE2E}"/>
    <hyperlink ref="AC2375" r:id="rId6852" xr:uid="{E04A234F-EC4A-4CD8-9C85-1952D69747E3}"/>
    <hyperlink ref="AD2375" r:id="rId6853" xr:uid="{1F3C1E1C-BDD7-4DAF-8707-538B18314C00}"/>
    <hyperlink ref="AE2375" r:id="rId6854" xr:uid="{8CD51049-E26B-4BA0-AE5C-D87529F53BF3}"/>
    <hyperlink ref="AF2375" r:id="rId6855" xr:uid="{A3358144-D5EB-435D-91E4-20D9309BD819}"/>
    <hyperlink ref="AC2376" r:id="rId6856" xr:uid="{EF251AF8-B625-485B-9388-323F60E17A7D}"/>
    <hyperlink ref="AD2376" r:id="rId6857" xr:uid="{006009BA-D16C-4F6C-A49D-FD4892E24E23}"/>
    <hyperlink ref="AE2376" r:id="rId6858" xr:uid="{8C324236-591A-4E72-AF92-3EC620BAF6B2}"/>
    <hyperlink ref="AF2376" r:id="rId6859" xr:uid="{21042107-B6D3-46BF-BBC6-04E023E0EA66}"/>
    <hyperlink ref="AC2377" r:id="rId6860" xr:uid="{F4352044-E8EF-464D-979F-B94257AAC555}"/>
    <hyperlink ref="AD2377" r:id="rId6861" xr:uid="{41FCF119-CA7E-4C29-9EAA-406201699DFD}"/>
    <hyperlink ref="AE2377" r:id="rId6862" xr:uid="{20BD7F21-FFE2-4048-B29B-EC7AB79FDA5A}"/>
    <hyperlink ref="AF2377" r:id="rId6863" xr:uid="{29B77CC4-7C57-4EFA-8C28-F0EBD59D5941}"/>
    <hyperlink ref="AC2378" r:id="rId6864" xr:uid="{BA9F53A0-0F76-4462-BF58-A191DC27085E}"/>
    <hyperlink ref="AD2378" r:id="rId6865" xr:uid="{19067AFD-6F43-4CF8-91FD-918B19270AC4}"/>
    <hyperlink ref="AE2378" r:id="rId6866" xr:uid="{8F7FE3A1-31C5-47F5-B08A-6F80A43BB6D9}"/>
    <hyperlink ref="AF2378" r:id="rId6867" xr:uid="{09424C6B-1DBF-445E-A789-FCE529CA027D}"/>
    <hyperlink ref="A2379" r:id="rId6868" xr:uid="{A106C07F-F266-422A-AF7A-D0F983435AE6}"/>
    <hyperlink ref="AC2379" r:id="rId6869" xr:uid="{E0D4727B-6167-4C7C-86F8-F62E002B5E7A}"/>
    <hyperlink ref="AD2379" r:id="rId6870" xr:uid="{174B4E06-9AD2-4488-8FEE-D4C094C274FF}"/>
    <hyperlink ref="AE2379" r:id="rId6871" xr:uid="{87AF6553-5113-401E-BECD-560E4CCCBA05}"/>
    <hyperlink ref="AF2379" r:id="rId6872" xr:uid="{F4108FF3-27DB-460A-AB04-0A6F39FEFB78}"/>
    <hyperlink ref="AC2380" r:id="rId6873" xr:uid="{D1FF4671-4034-48F6-8683-815024F61C33}"/>
    <hyperlink ref="AE2380" r:id="rId6874" xr:uid="{67C07A87-8A0A-459F-BE32-C0054FA04956}"/>
    <hyperlink ref="AF2380" r:id="rId6875" xr:uid="{3E50848C-E8F1-4A59-B002-B772FD200ED3}"/>
    <hyperlink ref="AC2381" r:id="rId6876" xr:uid="{1E6D4C55-822F-404A-BDCF-E4C5F5E6B155}"/>
    <hyperlink ref="AD2381" r:id="rId6877" xr:uid="{341BC8A0-5E0A-4C7D-94D0-623CA866BBEB}"/>
    <hyperlink ref="AE2381" r:id="rId6878" xr:uid="{8DCDE92B-FCF5-4BB4-83F5-37D3987E16AA}"/>
    <hyperlink ref="AF2381" r:id="rId6879" xr:uid="{94B1690E-36EF-43EE-9633-93E9DCBC08E1}"/>
    <hyperlink ref="AC2382" r:id="rId6880" xr:uid="{F7B4FB8E-DF41-4AD2-B5AB-7C91F4C0D664}"/>
    <hyperlink ref="AD2382" r:id="rId6881" xr:uid="{85D4CBCF-A0E5-4B20-A50E-7F95D7EC1013}"/>
    <hyperlink ref="AE2382" r:id="rId6882" xr:uid="{3A75923C-4DDF-416A-8FA2-6A2A9E13A465}"/>
    <hyperlink ref="AF2382" r:id="rId6883" xr:uid="{7BDE36F5-4AD2-4F7E-A112-A1D48C16A8A5}"/>
    <hyperlink ref="AC2383" r:id="rId6884" xr:uid="{82C1D676-6155-4507-A04F-3CA7304F9AE1}"/>
    <hyperlink ref="AE2383" r:id="rId6885" xr:uid="{AF240B83-4A21-4249-A329-357CE09890F7}"/>
    <hyperlink ref="AF2383" r:id="rId6886" xr:uid="{C0057D62-51B0-42CA-9805-08B531A18B7F}"/>
    <hyperlink ref="AC2384" r:id="rId6887" xr:uid="{55F87718-0DA8-47CE-8254-1852B2F4BF5B}"/>
    <hyperlink ref="AD2384" r:id="rId6888" xr:uid="{1EBB9D77-BA6F-43A2-8A5A-50BE26EFDD5C}"/>
    <hyperlink ref="AF2384" r:id="rId6889" xr:uid="{3EC2B965-E2BA-40C7-87CC-E4DF69CDFE8E}"/>
    <hyperlink ref="AC2385" r:id="rId6890" xr:uid="{A397B743-238D-4D43-BD10-1F4401648AED}"/>
    <hyperlink ref="AD2385" r:id="rId6891" xr:uid="{383F3D57-3607-4E26-86A6-CB770FEB4387}"/>
    <hyperlink ref="AE2385" r:id="rId6892" xr:uid="{BB6952D5-2091-4470-BDD5-335A2EE7F5E2}"/>
    <hyperlink ref="AF2385" r:id="rId6893" xr:uid="{21FEB42F-31A9-4893-A48A-0F20691D5A18}"/>
    <hyperlink ref="AC2386" r:id="rId6894" xr:uid="{A71BB34F-769B-4784-8C20-76983BF0FFFA}"/>
    <hyperlink ref="AE2386" r:id="rId6895" xr:uid="{A1ACFF83-AB51-40D3-ADC0-E78576C6D896}"/>
    <hyperlink ref="AF2386" r:id="rId6896" xr:uid="{2420A276-B035-46B3-BAE6-2B2D252BBDA8}"/>
    <hyperlink ref="AC2387" r:id="rId6897" xr:uid="{3E43D775-6F44-4B9B-A305-F3D251173784}"/>
    <hyperlink ref="AD2387" r:id="rId6898" xr:uid="{C0392D05-BA71-4687-AC5F-150806B8EB7E}"/>
    <hyperlink ref="AE2387" r:id="rId6899" xr:uid="{70142793-BE67-42E4-AD28-CA6C41500E4B}"/>
    <hyperlink ref="AF2387" r:id="rId6900" xr:uid="{29C6A094-3F92-4F83-8D14-0A6849DC6912}"/>
    <hyperlink ref="AC2388" r:id="rId6901" xr:uid="{68752932-DFCB-4983-8C8D-5D1C059B8C91}"/>
    <hyperlink ref="AD2388" r:id="rId6902" xr:uid="{014B9F44-D8EB-40D0-8E1D-A05EFF57E22B}"/>
    <hyperlink ref="AE2388" r:id="rId6903" xr:uid="{E92681D5-45F5-4220-ADE5-78131A990098}"/>
    <hyperlink ref="AF2388" r:id="rId6904" xr:uid="{295FE7C2-85C7-4815-B46D-1FADCBEFBA79}"/>
    <hyperlink ref="A2389" r:id="rId6905" xr:uid="{9396CC5C-2797-44B1-8989-737CEAFC80C1}"/>
    <hyperlink ref="AC2389" r:id="rId6906" xr:uid="{EDEC0377-882F-4FA8-B68A-3CD6B24043C5}"/>
    <hyperlink ref="AD2389" r:id="rId6907" xr:uid="{3F0F1E9F-8F38-49EF-8B19-FC1CAD168698}"/>
    <hyperlink ref="AE2389" r:id="rId6908" xr:uid="{9AE1A46B-F83C-458B-B473-87B93880F5EA}"/>
    <hyperlink ref="AF2389" r:id="rId6909" xr:uid="{A08D7E0A-9332-4E70-AACB-A6A815C304E7}"/>
    <hyperlink ref="AC2390" r:id="rId6910" xr:uid="{8EBC32DA-A75B-4BAC-A569-6A71313EB25C}"/>
    <hyperlink ref="AD2390" r:id="rId6911" xr:uid="{936C5766-47C5-4EF5-9ACA-72B238D33788}"/>
    <hyperlink ref="AE2390" r:id="rId6912" xr:uid="{177AF690-7B14-41D7-90C1-C30FFE9721F0}"/>
    <hyperlink ref="AC2391" r:id="rId6913" xr:uid="{EA383E5D-C902-448C-9143-44E7EB8853CF}"/>
    <hyperlink ref="AC2392" r:id="rId6914" xr:uid="{3513ADA3-8435-4297-B2ED-977F893D3932}"/>
    <hyperlink ref="AE2392" r:id="rId6915" xr:uid="{8F2A9976-95B6-4690-9B54-34124C1AC3A0}"/>
    <hyperlink ref="AF2392" r:id="rId6916" xr:uid="{67EE1E0A-6D38-4A95-8506-4A7BE2537516}"/>
    <hyperlink ref="AC2393" r:id="rId6917" xr:uid="{DDEB39DD-57F3-4EA5-BA68-FE8950FFF997}"/>
    <hyperlink ref="AE2393" r:id="rId6918" xr:uid="{68B9691B-4914-449E-B540-D75C5927F3D6}"/>
    <hyperlink ref="AF2393" r:id="rId6919" xr:uid="{914EC170-5F5F-49E7-9129-BEE5219FD3C5}"/>
    <hyperlink ref="AC2394" r:id="rId6920" xr:uid="{8E050242-D10B-42F0-BC34-6E2A76A10EE1}"/>
    <hyperlink ref="AD2394" r:id="rId6921" xr:uid="{725C6F6A-147A-4648-BD3A-F40AA59FD796}"/>
    <hyperlink ref="AE2394" r:id="rId6922" xr:uid="{A4AF7CBF-664C-49D4-A89F-7EF84F0BED41}"/>
    <hyperlink ref="AF2394" r:id="rId6923" xr:uid="{63188F83-1C22-460F-AD42-83499B806D36}"/>
    <hyperlink ref="AC2395" r:id="rId6924" xr:uid="{64BFE563-735D-4573-9ACC-A38CC5CAC84F}"/>
    <hyperlink ref="AD2395" r:id="rId6925" xr:uid="{35737886-75D0-4ACF-9A2B-C246DCD1D1C0}"/>
    <hyperlink ref="AE2395" r:id="rId6926" xr:uid="{1E5FEBBF-6399-4064-9164-C38930ADFD93}"/>
    <hyperlink ref="AF2395" r:id="rId6927" xr:uid="{35003FB2-79B4-4865-B9F8-239F52CB785D}"/>
    <hyperlink ref="AC2396" r:id="rId6928" xr:uid="{CB367C5A-CFD9-4816-9DD4-1C36E52D2730}"/>
    <hyperlink ref="AE2396" r:id="rId6929" xr:uid="{1A0ABAAC-46FA-41CA-92DC-BA658230A36B}"/>
    <hyperlink ref="AF2396" r:id="rId6930" xr:uid="{6508F79C-ED47-4CF6-91B3-B61393FEA1E9}"/>
    <hyperlink ref="AC2397" r:id="rId6931" xr:uid="{DFDFF2A5-D807-409A-B0AF-1912AC51DD38}"/>
    <hyperlink ref="AD2397" r:id="rId6932" xr:uid="{56B2CE77-1E65-41AD-A353-BC9FB7CCC054}"/>
    <hyperlink ref="AE2397" r:id="rId6933" xr:uid="{7CEB06FD-3EFB-45E4-8960-32F46D329B44}"/>
    <hyperlink ref="AF2397" r:id="rId6934" xr:uid="{F16F5B55-8218-4DA8-9D26-CF13410F3B4E}"/>
    <hyperlink ref="AC2398" r:id="rId6935" xr:uid="{14976ECD-FF5E-4C9B-A848-69249F6B6242}"/>
    <hyperlink ref="AD2398" r:id="rId6936" xr:uid="{292E26A8-AE2F-4E9B-9879-844D78E3086E}"/>
    <hyperlink ref="AE2398" r:id="rId6937" xr:uid="{4DE18EE0-E4B1-49A4-8286-841EC7AC3564}"/>
    <hyperlink ref="AF2398" r:id="rId6938" xr:uid="{AFF5C37C-ADED-4EA0-B03F-CCD8F68F4091}"/>
    <hyperlink ref="AC2399" r:id="rId6939" xr:uid="{1869A38A-91E9-4934-9B03-0F7FC0DCDA19}"/>
    <hyperlink ref="AD2399" r:id="rId6940" xr:uid="{C67004A1-917B-4936-BCF7-340BE43B0732}"/>
    <hyperlink ref="AE2399" r:id="rId6941" xr:uid="{35BC61B2-498C-4647-BEEA-1C1083C6BF66}"/>
    <hyperlink ref="AF2399" r:id="rId6942" xr:uid="{72B14189-6057-4717-971C-BE9A02D8B88D}"/>
    <hyperlink ref="AC2400" r:id="rId6943" xr:uid="{6A8EC52E-3842-441A-A279-DCEF1E45840C}"/>
    <hyperlink ref="AD2400" r:id="rId6944" xr:uid="{9AB496C4-42BD-4603-AEDD-B71CC0A8BC69}"/>
    <hyperlink ref="AE2400" r:id="rId6945" xr:uid="{359E20A1-F11C-4660-BE6B-1D51A4B60DF8}"/>
    <hyperlink ref="AF2400" r:id="rId6946" xr:uid="{38823FDC-4D9C-41FD-BF7B-4FC8D6E46A36}"/>
    <hyperlink ref="AC2401" r:id="rId6947" xr:uid="{86699777-6C55-41D2-B67D-86DD40590637}"/>
    <hyperlink ref="AD2401" r:id="rId6948" xr:uid="{2126F45F-26A8-4D01-8530-D769FAD26E82}"/>
    <hyperlink ref="AE2401" r:id="rId6949" xr:uid="{8C204E66-F70B-44CF-963D-8152AE0222A6}"/>
    <hyperlink ref="AC2402" r:id="rId6950" xr:uid="{948AF5FB-C362-48ED-AFAE-9EDC5E06E142}"/>
    <hyperlink ref="AE2402" r:id="rId6951" xr:uid="{C68F80CF-D4D7-4909-8095-CEB41BA7BE67}"/>
    <hyperlink ref="AF2402" r:id="rId6952" xr:uid="{8AEB0130-7750-4000-BFD0-A1EF865B0C2B}"/>
    <hyperlink ref="AC2403" r:id="rId6953" xr:uid="{6BCF211C-7085-43E8-A92D-8A80CE422C97}"/>
    <hyperlink ref="AD2403" r:id="rId6954" xr:uid="{F5A92053-F27F-4B7D-96EC-BD50A0CCF2EE}"/>
    <hyperlink ref="AE2403" r:id="rId6955" xr:uid="{3767EC2A-9E50-44B2-8B49-B3257B32A126}"/>
    <hyperlink ref="AF2403" r:id="rId6956" xr:uid="{8956F459-BC56-4B8B-9767-32F9628FDF06}"/>
    <hyperlink ref="AC2404" r:id="rId6957" xr:uid="{F1C0C2B1-1EB2-4900-96AA-1E00187B11A1}"/>
    <hyperlink ref="AD2404" r:id="rId6958" xr:uid="{8AEDF6BA-E9FA-477B-BB7E-56708C865218}"/>
    <hyperlink ref="AF2404" r:id="rId6959" xr:uid="{1861643F-6622-42E8-AEBF-24D9F74BF970}"/>
    <hyperlink ref="AC2405" r:id="rId6960" xr:uid="{536FBBF4-8BAA-4DD8-8B78-25A6624EA262}"/>
    <hyperlink ref="AD2405" r:id="rId6961" xr:uid="{A8325612-0627-4C79-BE86-43C921B6F3DE}"/>
    <hyperlink ref="AE2405" r:id="rId6962" xr:uid="{D74C47F1-8001-4767-A499-0E050899108D}"/>
    <hyperlink ref="AF2405" r:id="rId6963" xr:uid="{A879EBD3-6F78-44F4-83E2-1FBE345AFBA1}"/>
    <hyperlink ref="AC2406" r:id="rId6964" xr:uid="{D4061113-C4A7-4626-8180-B361471F8BC6}"/>
    <hyperlink ref="AD2406" r:id="rId6965" xr:uid="{30E68A41-2150-4023-8343-D3F6C33D18B6}"/>
    <hyperlink ref="AE2406" r:id="rId6966" xr:uid="{2864D693-1106-48ED-BF90-1F8EC7A27F96}"/>
    <hyperlink ref="AF2406" r:id="rId6967" xr:uid="{32B2448F-F583-4B15-9A7C-FC4DE3F17D6D}"/>
    <hyperlink ref="AC2407" r:id="rId6968" xr:uid="{0DA71FEE-A5FD-4B03-A4AA-676B393F297F}"/>
    <hyperlink ref="AD2407" r:id="rId6969" xr:uid="{0A5405B6-8C2F-44D4-9992-30800C024269}"/>
    <hyperlink ref="AE2407" r:id="rId6970" xr:uid="{AD73A02C-91AC-4566-80FD-CFF5D052E3DA}"/>
    <hyperlink ref="AF2407" r:id="rId6971" xr:uid="{27375850-03D9-494E-9BCD-300C2F89E840}"/>
    <hyperlink ref="AC2408" r:id="rId6972" xr:uid="{870DDA11-F921-4545-83DE-7DA31BD37D21}"/>
    <hyperlink ref="AE2408" r:id="rId6973" xr:uid="{365196E4-0206-46AD-A1D1-DF4F0F194E53}"/>
    <hyperlink ref="AF2408" r:id="rId6974" xr:uid="{58E69404-9429-4BD7-A5AB-A890047C2335}"/>
    <hyperlink ref="AC2409" r:id="rId6975" xr:uid="{4D744743-7DEC-4BFB-AA0C-88F8A08CC943}"/>
    <hyperlink ref="AC2410" r:id="rId6976" xr:uid="{A99122EB-7A41-4B9B-AF20-2EF79FC82F50}"/>
    <hyperlink ref="AD2410" r:id="rId6977" xr:uid="{3FF8913F-A61D-4F69-BCA1-0F262DB952EF}"/>
    <hyperlink ref="AE2410" r:id="rId6978" xr:uid="{A7FF1D15-CF43-401A-B721-137B490D0E1C}"/>
    <hyperlink ref="AF2410" r:id="rId6979" xr:uid="{D97133DB-DF57-47BA-937F-E1067BAF2F5D}"/>
    <hyperlink ref="AC2411" r:id="rId6980" xr:uid="{83CC82E4-B325-4C3B-837E-9246E60F544B}"/>
    <hyperlink ref="AD2411" r:id="rId6981" xr:uid="{F75C86DA-710C-4B24-9465-2E39D0B23BCB}"/>
    <hyperlink ref="AE2411" r:id="rId6982" xr:uid="{5EE7D923-1B13-47C8-99AB-7F4802B69960}"/>
    <hyperlink ref="AF2411" r:id="rId6983" xr:uid="{28593027-764F-4D0C-A784-2A34CB950680}"/>
    <hyperlink ref="AC2412" r:id="rId6984" xr:uid="{A4D282EF-FF26-41BD-8665-475A81013FC2}"/>
    <hyperlink ref="AE2412" r:id="rId6985" xr:uid="{D4249BCD-5A5C-4F3F-8B08-83135448B45C}"/>
    <hyperlink ref="AF2412" r:id="rId6986" xr:uid="{FD1DEFA7-0EAA-437C-8988-91F993A8B74A}"/>
    <hyperlink ref="AC2413" r:id="rId6987" xr:uid="{B44456F0-F5F0-4133-B276-CD36AD1690FE}"/>
    <hyperlink ref="AD2413" r:id="rId6988" xr:uid="{C2AC2D53-389E-4302-8E95-BDE126258CDD}"/>
    <hyperlink ref="AE2413" r:id="rId6989" xr:uid="{8AD499B4-F908-460A-9019-68429B8C3D23}"/>
    <hyperlink ref="AF2413" r:id="rId6990" xr:uid="{65A9A16C-A904-4A06-A1C0-F9A1EC7CCB24}"/>
    <hyperlink ref="AC2414" r:id="rId6991" xr:uid="{22C8A264-3306-4290-AF35-14AAFA4F03E3}"/>
    <hyperlink ref="AD2414" r:id="rId6992" xr:uid="{320E7EA6-1DE8-47CD-8EFE-4CCC56343D4C}"/>
    <hyperlink ref="AE2414" r:id="rId6993" xr:uid="{2F6CDFB3-9E9B-42BD-8441-9EE54AF2662C}"/>
    <hyperlink ref="AF2414" r:id="rId6994" xr:uid="{A314FE12-0760-4BFE-8931-8D6354C30D0F}"/>
    <hyperlink ref="AC2415" r:id="rId6995" xr:uid="{AA4A4AA9-6561-4321-8F01-7B1EBC3F91C5}"/>
    <hyperlink ref="AD2415" r:id="rId6996" xr:uid="{CAF2953F-4F80-4B28-8E2D-EDA9C4371EBA}"/>
    <hyperlink ref="AE2415" r:id="rId6997" xr:uid="{365DD6BE-01BB-41B3-B6D0-5439C2AC567D}"/>
    <hyperlink ref="AF2415" r:id="rId6998" xr:uid="{E23905DA-98DF-4828-B65B-9F4FCA23A688}"/>
    <hyperlink ref="AC2416" r:id="rId6999" xr:uid="{1A345A95-B394-4C3F-B9A2-51A754382672}"/>
    <hyperlink ref="AD2416" r:id="rId7000" xr:uid="{5FBBC36E-F160-4CD5-9760-4A270EE5917A}"/>
    <hyperlink ref="AE2416" r:id="rId7001" xr:uid="{E45B7E1C-6F7C-4E4C-8826-F7ABDD1B2389}"/>
    <hyperlink ref="AF2416" r:id="rId7002" xr:uid="{D82B6295-94DA-456A-9C4B-74E170BEEB64}"/>
    <hyperlink ref="AC2417" r:id="rId7003" xr:uid="{876860FA-DC5B-494C-BBE9-280FDACEEC79}"/>
    <hyperlink ref="AD2417" r:id="rId7004" xr:uid="{93D4929F-40F0-4EDD-9D2D-9B8EEA4B52C2}"/>
    <hyperlink ref="AE2417" r:id="rId7005" xr:uid="{06F964AE-5D30-4AB1-8C69-1BAA268888C9}"/>
    <hyperlink ref="AF2417" r:id="rId7006" xr:uid="{124A037E-F0A4-4728-B73C-B8FEFC632853}"/>
    <hyperlink ref="AC2418" r:id="rId7007" xr:uid="{A08892B9-533C-48F3-AFDE-31ACCC958F3A}"/>
    <hyperlink ref="AE2418" r:id="rId7008" xr:uid="{66FADF5D-BEE0-4C28-B68B-9C764DAA96DA}"/>
    <hyperlink ref="AF2418" r:id="rId7009" xr:uid="{88E1DAF3-98F4-4702-AB12-D483E3D2E5C1}"/>
    <hyperlink ref="AC2419" r:id="rId7010" xr:uid="{11F67028-155F-444F-A054-30272468BB63}"/>
    <hyperlink ref="AD2419" r:id="rId7011" xr:uid="{433067E0-CE56-4031-8614-D790A2923CFF}"/>
    <hyperlink ref="AE2419" r:id="rId7012" xr:uid="{04E4ED7E-0776-4BA6-B64F-69D591934BCA}"/>
    <hyperlink ref="AF2419" r:id="rId7013" xr:uid="{047F9B94-A31F-4C09-A325-C7316116F61E}"/>
    <hyperlink ref="AC2420" r:id="rId7014" xr:uid="{EC34689D-4A40-49EF-A178-D12C285FF223}"/>
    <hyperlink ref="AD2420" r:id="rId7015" xr:uid="{9DE09451-B878-4C06-8B04-36C91B9E2ED5}"/>
    <hyperlink ref="AE2420" r:id="rId7016" xr:uid="{442E4034-E8AE-4218-86BA-82017A7675D7}"/>
    <hyperlink ref="AF2420" r:id="rId7017" xr:uid="{FFEBF78C-F55B-4D8A-BDEF-16C0512454C7}"/>
    <hyperlink ref="AC2421" r:id="rId7018" xr:uid="{4924BB66-7954-4073-9B4E-E81A8D1A7F62}"/>
    <hyperlink ref="AD2421" r:id="rId7019" xr:uid="{67BCECCD-BBAF-48D3-A7D6-88911F808692}"/>
    <hyperlink ref="AE2421" r:id="rId7020" xr:uid="{0B76EA3E-CA42-4FE7-A882-8AD297BB7C27}"/>
    <hyperlink ref="AF2421" r:id="rId7021" xr:uid="{806E4F57-6082-455E-80EC-F50A8F1A1D8C}"/>
    <hyperlink ref="A2422" r:id="rId7022" xr:uid="{643841D1-8861-4910-B96C-48613EA44AC1}"/>
    <hyperlink ref="AC2422" r:id="rId7023" xr:uid="{67ACD3FD-C960-40FD-80B8-8A881FA6C09C}"/>
    <hyperlink ref="AD2422" r:id="rId7024" xr:uid="{91311074-DB1B-4B9F-ACE9-25498A07F788}"/>
    <hyperlink ref="AE2422" r:id="rId7025" xr:uid="{6AD2AB68-26DA-4298-A717-D2A9C8C05CCB}"/>
    <hyperlink ref="AF2422" r:id="rId7026" xr:uid="{9E021A85-CFF0-42AF-905C-43C4B33FA70F}"/>
    <hyperlink ref="AC2423" r:id="rId7027" xr:uid="{BCEE2428-ABD8-4E14-BF15-D230EC413CEB}"/>
    <hyperlink ref="AD2423" r:id="rId7028" xr:uid="{A91F9075-D219-488F-B0B8-127BBFE3912C}"/>
    <hyperlink ref="AE2423" r:id="rId7029" xr:uid="{4A5EC9DB-7E87-4605-BBC4-7AC92969357D}"/>
    <hyperlink ref="AF2423" r:id="rId7030" xr:uid="{E8CBB68B-8746-4BF8-B9A6-719C1591D229}"/>
    <hyperlink ref="AC2424" r:id="rId7031" xr:uid="{0CB62A2B-16AF-4577-9C12-E3484DFECC9D}"/>
    <hyperlink ref="AE2424" r:id="rId7032" xr:uid="{58EA870B-21BE-47FF-B89F-F3AF16EAB8FB}"/>
    <hyperlink ref="AF2424" r:id="rId7033" xr:uid="{B8A66F08-9769-4B8B-A346-DEA764D3AE08}"/>
    <hyperlink ref="AC2425" r:id="rId7034" xr:uid="{17DFC6E0-19D8-4621-9FDF-AB1B55A25F68}"/>
    <hyperlink ref="AE2425" r:id="rId7035" xr:uid="{904F52E0-7B13-42C4-AAA8-B97E9E467BEE}"/>
    <hyperlink ref="AC2426" r:id="rId7036" xr:uid="{EE6EF410-7EA8-4314-B4E8-28C52E8EC487}"/>
    <hyperlink ref="AD2426" r:id="rId7037" xr:uid="{2753707F-3D37-4FD4-A74B-0B6AED268D48}"/>
    <hyperlink ref="AE2426" r:id="rId7038" xr:uid="{46BF3C60-2B7C-478F-89B4-A5C13AAB992B}"/>
    <hyperlink ref="AF2426" r:id="rId7039" xr:uid="{E7A60741-B556-42A5-AD77-BB15D9283A89}"/>
    <hyperlink ref="AC2427" r:id="rId7040" xr:uid="{446387E8-1734-405C-AE91-360335882399}"/>
    <hyperlink ref="AD2427" r:id="rId7041" xr:uid="{C349F835-5278-44EA-A2D5-23091ACA2A19}"/>
    <hyperlink ref="AE2427" r:id="rId7042" xr:uid="{074DA524-B78B-4EB9-8621-90BCF6F859F7}"/>
    <hyperlink ref="AF2427" r:id="rId7043" xr:uid="{7112630C-0F71-48F2-866A-026047319320}"/>
    <hyperlink ref="AC2428" r:id="rId7044" xr:uid="{07BAC8CD-630D-4694-BF8A-79FC7DA92590}"/>
    <hyperlink ref="AE2428" r:id="rId7045" xr:uid="{0DFE228A-2610-41CE-9D58-2E4A1C66B24C}"/>
    <hyperlink ref="AF2428" r:id="rId7046" xr:uid="{FF26B9AB-11F4-4245-AFE1-B421939820FF}"/>
    <hyperlink ref="AC2429" r:id="rId7047" xr:uid="{E8A0A12C-5FFC-4E96-8EE8-0FF63961576E}"/>
    <hyperlink ref="AD2429" r:id="rId7048" xr:uid="{EB2A598D-1AE4-4798-9D4C-95821E9E4F84}"/>
    <hyperlink ref="AC2430" r:id="rId7049" xr:uid="{A8037718-C63B-411B-A505-4213BECE88AF}"/>
    <hyperlink ref="AD2430" r:id="rId7050" xr:uid="{7218ECD1-BEB5-4EC1-B861-B0EF4C1AA37D}"/>
    <hyperlink ref="AE2430" r:id="rId7051" xr:uid="{7E80B72C-36B0-41F1-9726-8CAEDC1A7328}"/>
    <hyperlink ref="AF2430" r:id="rId7052" xr:uid="{168AD245-A8FA-4E36-8341-28BB7D62B260}"/>
    <hyperlink ref="AC2431" r:id="rId7053" xr:uid="{AE0C2BBB-4747-409F-BAE8-353CE5B08FEE}"/>
    <hyperlink ref="AD2431" r:id="rId7054" xr:uid="{7617C9D1-49CA-42C4-9CF6-30D5BC8036AF}"/>
    <hyperlink ref="AE2431" r:id="rId7055" xr:uid="{04669FC3-6496-4EE7-B0C4-F684594B3C61}"/>
    <hyperlink ref="AF2431" r:id="rId7056" xr:uid="{BE42EFF3-590F-4D08-84E0-0E56702FE615}"/>
    <hyperlink ref="AC2432" r:id="rId7057" xr:uid="{962BD6E2-A352-4606-90F6-F24B8FB08D8C}"/>
    <hyperlink ref="AE2432" r:id="rId7058" xr:uid="{6B9DFD64-CECE-48CE-BEDF-98F16AE2FD05}"/>
    <hyperlink ref="AC2433" r:id="rId7059" xr:uid="{E0DCD7B1-5A55-4B05-A8E8-BCA4D2A161F0}"/>
    <hyperlink ref="AD2433" r:id="rId7060" xr:uid="{7CC6BFEE-E180-49D4-8575-6A4A167069FB}"/>
    <hyperlink ref="AE2433" r:id="rId7061" xr:uid="{72ECC935-AD2A-4927-8F56-8AB7E6E41631}"/>
    <hyperlink ref="AF2433" r:id="rId7062" xr:uid="{CC489116-8C48-4B3E-B0F9-6B760695BA01}"/>
    <hyperlink ref="AC2434" r:id="rId7063" xr:uid="{32FF0524-2801-4073-BC2C-7E48C342C65A}"/>
    <hyperlink ref="AD2434" r:id="rId7064" xr:uid="{0B4AB49A-1E54-4389-99E0-AAD22EFCD1DB}"/>
    <hyperlink ref="AE2434" r:id="rId7065" xr:uid="{5D56F113-4F8D-43AA-B6DD-B14B25E92C16}"/>
    <hyperlink ref="AF2434" r:id="rId7066" xr:uid="{2FF83CFB-4A5F-4189-845B-0740BA71F235}"/>
    <hyperlink ref="AC2435" r:id="rId7067" xr:uid="{8AC415F5-BF5A-4E7A-9CD9-30ADB1A897B6}"/>
    <hyperlink ref="AD2435" r:id="rId7068" xr:uid="{6B147FD9-D396-4098-B4A6-FEF2AFC9C3BA}"/>
    <hyperlink ref="AE2435" r:id="rId7069" xr:uid="{12EB8C3E-DCE6-40E5-B114-30D175040FED}"/>
    <hyperlink ref="AF2435" r:id="rId7070" xr:uid="{43D7E858-91A0-43EE-92F6-259D84384278}"/>
    <hyperlink ref="AC2436" r:id="rId7071" xr:uid="{9296F52D-1259-411F-8F86-A94541A00C8C}"/>
    <hyperlink ref="AE2436" r:id="rId7072" xr:uid="{52B3659F-A665-4C3D-A854-7B71351B4147}"/>
    <hyperlink ref="A2437" r:id="rId7073" xr:uid="{72FF9363-86C6-43A7-B797-81C8EF9E3D3A}"/>
    <hyperlink ref="AC2437" r:id="rId7074" xr:uid="{19F384BF-38FF-4966-95E0-3CB91E24523F}"/>
    <hyperlink ref="AD2437" r:id="rId7075" xr:uid="{8869CCD7-148C-4DFD-935A-7A8F687A736B}"/>
    <hyperlink ref="AE2437" r:id="rId7076" xr:uid="{D1B184E3-A880-4689-8069-6D36C57C2A45}"/>
    <hyperlink ref="AF2437" r:id="rId7077" xr:uid="{27DD6BC8-C289-4894-ACB7-4A29E691CDAC}"/>
    <hyperlink ref="AC2438" r:id="rId7078" xr:uid="{D96B77C0-A8F4-4162-B51C-8E4779D374E1}"/>
    <hyperlink ref="AD2438" r:id="rId7079" xr:uid="{735EF9B7-42F7-4779-B33B-67022D266879}"/>
    <hyperlink ref="AE2438" r:id="rId7080" xr:uid="{21038369-CAB6-40D6-95D2-A36B25A7B3B8}"/>
    <hyperlink ref="AF2438" r:id="rId7081" xr:uid="{A3DF3DAA-9C12-46D9-A420-050233FF8AD9}"/>
    <hyperlink ref="AC2439" r:id="rId7082" xr:uid="{A7A57D0E-35F2-4EE8-A411-23C9CA0FA80D}"/>
    <hyperlink ref="AD2439" r:id="rId7083" xr:uid="{5270F2C0-85D9-4C36-8CF1-DFACBC9DB53C}"/>
    <hyperlink ref="AE2439" r:id="rId7084" xr:uid="{172BD527-4556-446C-9ABA-DB112B6653B6}"/>
    <hyperlink ref="AF2439" r:id="rId7085" xr:uid="{875D682B-19ED-4E34-A73C-F69545F5211C}"/>
    <hyperlink ref="AC2440" r:id="rId7086" xr:uid="{EEA534A1-CFE5-4742-A5CB-B2E21538CD9E}"/>
    <hyperlink ref="AD2440" r:id="rId7087" xr:uid="{15D4E042-092F-47F3-A9F7-D0579E9E433F}"/>
    <hyperlink ref="AE2440" r:id="rId7088" xr:uid="{CF3B9DCA-8BC0-4B5B-9246-0FF920D4A0F1}"/>
    <hyperlink ref="AF2440" r:id="rId7089" xr:uid="{7D6EAF66-5AE8-4891-B783-70BB5BCA8AFF}"/>
    <hyperlink ref="AC2441" r:id="rId7090" xr:uid="{B5E86762-BF43-447C-A2D5-114306A1237F}"/>
    <hyperlink ref="AD2441" r:id="rId7091" xr:uid="{2F7A5B5B-F012-421D-98BF-7AFA94D23749}"/>
    <hyperlink ref="AE2441" r:id="rId7092" xr:uid="{A09A61E7-6FC6-4F31-A758-D6CBD770DCB5}"/>
    <hyperlink ref="AF2441" r:id="rId7093" xr:uid="{6301C1F9-EFF3-4150-B4D4-B1778E2FE917}"/>
    <hyperlink ref="AC2442" r:id="rId7094" xr:uid="{DA03FCF8-F735-4B8A-B9D4-9E63BDAD36FC}"/>
    <hyperlink ref="AD2442" r:id="rId7095" xr:uid="{0A31BB34-F400-45C9-953B-F3BA08CF3EB6}"/>
    <hyperlink ref="AE2442" r:id="rId7096" xr:uid="{4F938C08-7205-4735-A2FE-1F468544F92B}"/>
    <hyperlink ref="AF2442" r:id="rId7097" xr:uid="{5064D8F3-6BE9-46D5-B22C-888464ADC256}"/>
    <hyperlink ref="A2443" r:id="rId7098" xr:uid="{60A38718-BAC2-4B24-A4AF-B526D2144457}"/>
    <hyperlink ref="AC2443" r:id="rId7099" xr:uid="{F2C01CE2-D94C-401D-959C-0668EA8FF617}"/>
    <hyperlink ref="AD2443" r:id="rId7100" xr:uid="{111ACE8F-810B-414E-AFEF-065808A2D180}"/>
    <hyperlink ref="AE2443" r:id="rId7101" xr:uid="{EF21A6B3-C106-4430-9963-1FB64596D788}"/>
    <hyperlink ref="AF2443" r:id="rId7102" xr:uid="{E5591860-D7E8-447E-AB98-C191E722029C}"/>
    <hyperlink ref="AC2444" r:id="rId7103" xr:uid="{B5C8A2F9-1A7C-444A-92BE-4F505793B37E}"/>
    <hyperlink ref="AD2444" r:id="rId7104" xr:uid="{CBAB05F9-107D-409B-B03D-5F77F8202133}"/>
    <hyperlink ref="AE2444" r:id="rId7105" xr:uid="{586C2F6D-9456-47B5-A0AF-BC9E862BE68E}"/>
    <hyperlink ref="AF2444" r:id="rId7106" xr:uid="{F8910050-B571-4B69-9096-25EA6B25AC6A}"/>
    <hyperlink ref="AC2445" r:id="rId7107" xr:uid="{075A5849-FEE3-4619-8975-14835D4AE6F7}"/>
    <hyperlink ref="AD2445" r:id="rId7108" xr:uid="{92B0141F-681E-4E47-8142-FD9CF6AD348D}"/>
    <hyperlink ref="AF2445" r:id="rId7109" xr:uid="{3EF54F4B-08C5-4E62-9A2D-300FEFA47A5A}"/>
    <hyperlink ref="AC2446" r:id="rId7110" xr:uid="{AB962FDD-ACA6-4943-9347-DBBE98647017}"/>
    <hyperlink ref="AD2446" r:id="rId7111" xr:uid="{9761C286-74E8-4646-A62C-9F4CE575438A}"/>
    <hyperlink ref="AE2446" r:id="rId7112" xr:uid="{E59893B0-6E61-4DE8-8E87-E2A1111476E1}"/>
    <hyperlink ref="AF2446" r:id="rId7113" xr:uid="{2421250C-9C7C-459F-8878-0CEEAC6A6903}"/>
    <hyperlink ref="AC2447" r:id="rId7114" xr:uid="{AA7E4E4C-8E48-41F7-8558-C379E2ED180D}"/>
    <hyperlink ref="AD2447" r:id="rId7115" xr:uid="{E16D80C5-4F69-41C5-943C-DD385ABB79DE}"/>
    <hyperlink ref="AE2447" r:id="rId7116" xr:uid="{A7A8D27F-62BF-45EA-8E0D-004D8F18B23F}"/>
    <hyperlink ref="AF2447" r:id="rId7117" xr:uid="{B6DE67D2-33C3-4475-A4A1-76ADE69BDF3C}"/>
    <hyperlink ref="AC2448" r:id="rId7118" xr:uid="{5A09344F-45B3-4003-A695-746C6EE1B1F5}"/>
    <hyperlink ref="AF2448" r:id="rId7119" xr:uid="{3707F304-23B1-424E-9EF7-A08034184894}"/>
    <hyperlink ref="AC2449" r:id="rId7120" xr:uid="{7C6218EB-B5CF-4346-90A6-FCF900CD18F9}"/>
    <hyperlink ref="AC2450" r:id="rId7121" xr:uid="{0AD6F5FC-761B-400B-9613-AC3CB99407F6}"/>
    <hyperlink ref="AE2450" r:id="rId7122" xr:uid="{AB68C283-C1C7-4FE7-B9CF-E45796018B69}"/>
    <hyperlink ref="AF2450" r:id="rId7123" xr:uid="{C3A82E9E-7125-4E61-A5D4-71694E7E6E22}"/>
    <hyperlink ref="AC2451" r:id="rId7124" xr:uid="{3FF70ACC-143F-4061-9424-F2A1101DDE53}"/>
    <hyperlink ref="AD2451" r:id="rId7125" xr:uid="{95731324-65C0-4C2F-BE4F-EB6291777860}"/>
    <hyperlink ref="AF2451" r:id="rId7126" xr:uid="{1DAB2BA8-7F19-4CA1-B277-6B26ABA3C18E}"/>
    <hyperlink ref="AC2452" r:id="rId7127" xr:uid="{6FDF36E1-3194-44B2-ADBB-C538AEB80117}"/>
    <hyperlink ref="AD2452" r:id="rId7128" xr:uid="{E6DC94A2-B05A-4B10-86AE-19E120752FFE}"/>
    <hyperlink ref="AE2452" r:id="rId7129" xr:uid="{89A976CE-7D9E-4804-ABBB-E913866188DA}"/>
    <hyperlink ref="AF2452" r:id="rId7130" xr:uid="{F36C5A25-7A66-4A05-98C9-356565A3FAC5}"/>
    <hyperlink ref="A2453" r:id="rId7131" xr:uid="{09806722-4B5C-46B4-9929-497B140E9410}"/>
    <hyperlink ref="AC2453" r:id="rId7132" xr:uid="{78CC02CD-4C82-417A-AACA-65254B6E22FD}"/>
    <hyperlink ref="AD2453" r:id="rId7133" xr:uid="{EF74109C-9D93-410C-9826-2234CC3F5199}"/>
    <hyperlink ref="AE2453" r:id="rId7134" xr:uid="{19554F67-7B35-4A1A-8482-7D563AFFEBD0}"/>
    <hyperlink ref="AF2453" r:id="rId7135" xr:uid="{3E81FDFE-2B9D-4243-B138-3E0DB6AD3C2E}"/>
    <hyperlink ref="A2454" r:id="rId7136" xr:uid="{103B57D2-B27E-4F9A-91DB-1F008C4276FD}"/>
    <hyperlink ref="AC2454" r:id="rId7137" xr:uid="{6A0AD346-A7D6-4B51-BEE9-E84F643C4C4F}"/>
    <hyperlink ref="AE2454" r:id="rId7138" xr:uid="{FF63112E-3996-49FD-A55F-2F49A36F25D1}"/>
    <hyperlink ref="AF2454" r:id="rId7139" xr:uid="{5AC1A635-A86A-453D-B667-58C5B63D8A7C}"/>
    <hyperlink ref="AC2455" r:id="rId7140" xr:uid="{7E376772-3A7B-4C2E-82EC-C39B9031D022}"/>
    <hyperlink ref="AE2455" r:id="rId7141" xr:uid="{00999E1E-FC0B-4050-B918-F5C8FA140AAD}"/>
    <hyperlink ref="AF2455" r:id="rId7142" xr:uid="{85468954-5151-4742-97F5-A1AADD7B9908}"/>
    <hyperlink ref="AC2456" r:id="rId7143" xr:uid="{9DBB681E-E01A-4BC0-948E-B75B703B3C3A}"/>
    <hyperlink ref="AE2456" r:id="rId7144" xr:uid="{771DF565-07E7-4A5D-917D-975E302B3528}"/>
    <hyperlink ref="AF2456" r:id="rId7145" xr:uid="{93AB096B-19F5-48D9-8054-4F64188B56D4}"/>
    <hyperlink ref="AC2457" r:id="rId7146" xr:uid="{FC8D06CE-63BB-44CC-A9F6-B3BE686FA59D}"/>
    <hyperlink ref="AD2457" r:id="rId7147" xr:uid="{2D26EB9D-8BAB-411E-9133-AB2BB846EE37}"/>
    <hyperlink ref="AE2457" r:id="rId7148" xr:uid="{E11800DC-D03F-48AD-9D64-B00E4D67D73A}"/>
    <hyperlink ref="AF2457" r:id="rId7149" xr:uid="{A874DCA9-A046-48CC-9F18-DEB533D97408}"/>
    <hyperlink ref="AC2458" r:id="rId7150" xr:uid="{0F036C78-D75D-43A5-99A6-97C783ED41EC}"/>
    <hyperlink ref="AD2458" r:id="rId7151" xr:uid="{66208496-0B35-46D6-84E3-41CD39244862}"/>
    <hyperlink ref="AE2458" r:id="rId7152" xr:uid="{B5C8CD7E-DD17-49BF-88B3-B0C169862551}"/>
    <hyperlink ref="AF2458" r:id="rId7153" xr:uid="{FC34C0A2-1747-4942-B30B-03D094E3F5DC}"/>
    <hyperlink ref="AC2459" r:id="rId7154" xr:uid="{666529C2-559C-4C5A-B6BA-27AEA3C472C3}"/>
    <hyperlink ref="AE2459" r:id="rId7155" xr:uid="{67988151-4A23-45C7-8B4F-27FB7325AC4D}"/>
    <hyperlink ref="AF2459" r:id="rId7156" xr:uid="{0DE58161-D462-4260-843E-86B32115E075}"/>
    <hyperlink ref="AC2460" r:id="rId7157" xr:uid="{358888B7-2322-48F7-AC24-F66106BF5FB2}"/>
    <hyperlink ref="AE2460" r:id="rId7158" xr:uid="{2FB66274-4498-4692-88CF-341CBE913516}"/>
    <hyperlink ref="AF2460" r:id="rId7159" xr:uid="{1B398051-9099-4F87-9C8F-4BE8366F6A0E}"/>
    <hyperlink ref="AC2461" r:id="rId7160" xr:uid="{460224DD-3AB5-4A3C-B844-C85FD06DCC03}"/>
    <hyperlink ref="AD2461" r:id="rId7161" xr:uid="{1CB31BE0-5B48-4173-AAFE-EC52B6742E55}"/>
    <hyperlink ref="AE2461" r:id="rId7162" xr:uid="{0577FCC7-50FD-4045-95C4-6A78D8F90204}"/>
    <hyperlink ref="AF2461" r:id="rId7163" xr:uid="{EA4A7BBA-58EC-439F-94B5-7108A9D71313}"/>
    <hyperlink ref="AC2462" r:id="rId7164" xr:uid="{CB8DE978-4DA8-4786-B8E4-CC961900FC96}"/>
    <hyperlink ref="AD2462" r:id="rId7165" xr:uid="{E4EFA340-3296-43E6-A2AC-E2C957B7557E}"/>
    <hyperlink ref="AE2462" r:id="rId7166" xr:uid="{1C4B45B9-8801-45F2-9242-C23CF90E3B03}"/>
    <hyperlink ref="AF2462" r:id="rId7167" xr:uid="{84198A9C-6641-4B77-B041-E695A36F3FEB}"/>
    <hyperlink ref="AC2463" r:id="rId7168" xr:uid="{4605F866-F426-4546-AEB9-36B1E96B401D}"/>
    <hyperlink ref="AE2463" r:id="rId7169" xr:uid="{F53E0B9B-1018-4DC1-9962-2280916AB907}"/>
    <hyperlink ref="AF2463" r:id="rId7170" xr:uid="{028CAA24-157E-4BA4-93FE-8C0BCBE73743}"/>
    <hyperlink ref="AC2464" r:id="rId7171" xr:uid="{0C2F98F3-DC0C-428E-B076-A19BB05B3799}"/>
    <hyperlink ref="AD2464" r:id="rId7172" xr:uid="{742970D2-097E-4D32-BD61-015014411296}"/>
    <hyperlink ref="AE2464" r:id="rId7173" xr:uid="{11154042-5C50-4E32-B9A9-247CA5E07F37}"/>
    <hyperlink ref="AF2464" r:id="rId7174" xr:uid="{BBC07E3C-3809-4635-B8C5-F29216A12510}"/>
    <hyperlink ref="A2465" r:id="rId7175" xr:uid="{02FDBEA2-F070-4C57-A434-31FD52D7C1DC}"/>
    <hyperlink ref="AC2465" r:id="rId7176" xr:uid="{36BAE000-074B-4476-95E8-ECB8CD1A2A6B}"/>
    <hyperlink ref="AD2465" r:id="rId7177" xr:uid="{D7334E94-E10D-4F4C-BB1C-7D0D1E579ADC}"/>
    <hyperlink ref="AE2465" r:id="rId7178" xr:uid="{3D3719E3-49CA-4F71-AD77-AF17D6C3A7DF}"/>
    <hyperlink ref="AF2465" r:id="rId7179" xr:uid="{48E4863A-93D7-4ECE-B71D-6A82B0EAE1FB}"/>
    <hyperlink ref="AC2466" r:id="rId7180" xr:uid="{315AEEDE-1FDC-4D4F-BDED-401466459ACF}"/>
    <hyperlink ref="AD2466" r:id="rId7181" xr:uid="{1225840B-9ACB-49A2-B502-11D1E32E810E}"/>
    <hyperlink ref="AE2466" r:id="rId7182" xr:uid="{87DD9A42-5298-4AE7-A106-52B52FC9423E}"/>
    <hyperlink ref="AF2466" r:id="rId7183" xr:uid="{DD6B4D62-4438-42DD-ACC2-A7F5219683D9}"/>
    <hyperlink ref="AC2467" r:id="rId7184" xr:uid="{0A1F59D7-377D-413B-B130-B425986A01E7}"/>
    <hyperlink ref="AE2467" r:id="rId7185" xr:uid="{72389EF9-71AF-4848-A53B-959B0712063E}"/>
    <hyperlink ref="AF2467" r:id="rId7186" xr:uid="{F6B2BE2F-E20F-4721-9175-8D1B6ACC900F}"/>
    <hyperlink ref="AC2468" r:id="rId7187" xr:uid="{CAF6C793-A4F4-417D-960C-DCCBA652A924}"/>
    <hyperlink ref="AD2468" r:id="rId7188" xr:uid="{E9934904-E6F0-47BB-BF76-F6BD73E06209}"/>
    <hyperlink ref="AE2468" r:id="rId7189" xr:uid="{7D2C49F1-959A-41C5-A537-8D35E6DDF4E7}"/>
    <hyperlink ref="AF2468" r:id="rId7190" xr:uid="{BCB0D7A0-32CA-4818-9BD9-2D7A6D3C4E52}"/>
    <hyperlink ref="AC2469" r:id="rId7191" xr:uid="{3BF17D56-B9F9-4805-9EFF-E5B3CC9A91F9}"/>
    <hyperlink ref="AE2469" r:id="rId7192" xr:uid="{8590BE27-3AC4-48C5-B7C5-2EB4EC7F1681}"/>
    <hyperlink ref="AF2469" r:id="rId7193" xr:uid="{AFEF29CA-7DB9-42DB-BEED-D8E7D111DB97}"/>
    <hyperlink ref="AC2470" r:id="rId7194" xr:uid="{943AE3DA-035B-4E5D-A67A-2F985CF44BBE}"/>
    <hyperlink ref="AE2470" r:id="rId7195" xr:uid="{AFE8B1C0-FAB8-4BCD-9054-7EB5C7B44AE9}"/>
    <hyperlink ref="AF2470" r:id="rId7196" xr:uid="{A93AD1C9-B938-4A5C-B054-44E2BA0ECFBB}"/>
    <hyperlink ref="A2471" r:id="rId7197" xr:uid="{94DB3356-9883-43AE-A890-8189A9675628}"/>
    <hyperlink ref="AC2471" r:id="rId7198" xr:uid="{2B403E51-BE7A-4112-8002-E0B7857BD36A}"/>
    <hyperlink ref="AE2471" r:id="rId7199" xr:uid="{770F8E07-780D-45F4-B731-8AC6B492967F}"/>
    <hyperlink ref="AF2471" r:id="rId7200" xr:uid="{D8B7BDE8-C77B-40D7-8151-22F731DE760E}"/>
    <hyperlink ref="AC2472" r:id="rId7201" xr:uid="{4543085F-54C0-4BD4-8DBA-E70EEEFB727B}"/>
    <hyperlink ref="AE2472" r:id="rId7202" xr:uid="{0D4FF751-7D75-4366-9CC2-FF9060DC1371}"/>
    <hyperlink ref="AF2472" r:id="rId7203" xr:uid="{56AD8574-68ED-4EB9-A8F1-90217691013B}"/>
    <hyperlink ref="A2473" r:id="rId7204" xr:uid="{629DDD01-AA8E-4807-817E-AD8B4D5BCF55}"/>
    <hyperlink ref="AC2473" r:id="rId7205" xr:uid="{0D38068E-CD9D-4BB9-BE1B-EAB9627EE61B}"/>
    <hyperlink ref="AE2473" r:id="rId7206" xr:uid="{552D685B-D70B-4233-8B5A-5FCA71115942}"/>
    <hyperlink ref="AC2474" r:id="rId7207" xr:uid="{4D2AD4D5-722D-4E91-BE29-E6C4EA8667AA}"/>
    <hyperlink ref="AD2474" r:id="rId7208" xr:uid="{8C851472-AA4F-4229-9318-E8BBBB5D2CC1}"/>
    <hyperlink ref="AE2474" r:id="rId7209" xr:uid="{A3588A26-EFBA-4430-8916-35DACEA4D36C}"/>
    <hyperlink ref="AF2474" r:id="rId7210" xr:uid="{1DAF80A9-32C7-44DC-8817-E5A435F67DC0}"/>
    <hyperlink ref="AC2475" r:id="rId7211" xr:uid="{8CE7C92D-F3B1-476F-9819-BF47B6889F07}"/>
    <hyperlink ref="AD2475" r:id="rId7212" xr:uid="{952753AB-74EA-41F9-B765-8EEA5C9DA99E}"/>
    <hyperlink ref="AE2475" r:id="rId7213" xr:uid="{E15492F0-D4DD-4198-AFE2-6B74B002382A}"/>
    <hyperlink ref="AF2475" r:id="rId7214" xr:uid="{55A06947-C1CD-4AEB-979F-DA0B5EDF10C5}"/>
    <hyperlink ref="AC2476" r:id="rId7215" xr:uid="{7B7F51DE-1B6A-439A-8D3B-F0F86765EBE8}"/>
    <hyperlink ref="AD2476" r:id="rId7216" xr:uid="{EF03D880-24B9-4177-942F-6C1009F767EE}"/>
    <hyperlink ref="AE2476" r:id="rId7217" xr:uid="{9CE6A3FD-2141-4DFC-B335-B36B57143AC4}"/>
    <hyperlink ref="AF2476" r:id="rId7218" xr:uid="{6C56FCC7-7F5F-4B9C-B39C-6B1EC22031D4}"/>
    <hyperlink ref="AC2477" r:id="rId7219" xr:uid="{46E26013-FCB0-4EC6-93AB-E3568B82DE15}"/>
    <hyperlink ref="AF2477" r:id="rId7220" xr:uid="{80F66457-294C-4CDF-AF02-5C71A63DA6F9}"/>
    <hyperlink ref="AC2478" r:id="rId7221" xr:uid="{D1495A26-34B4-4EC5-B8B9-04C48769FB43}"/>
    <hyperlink ref="AD2478" r:id="rId7222" xr:uid="{F3E20E30-D714-4D3B-8075-A291C78F35BC}"/>
    <hyperlink ref="AE2478" r:id="rId7223" xr:uid="{A0EEE1F3-05D4-4807-A615-678B07697F9B}"/>
    <hyperlink ref="AC2479" r:id="rId7224" xr:uid="{029D6357-134B-4AD7-998C-D559B7BA90A0}"/>
    <hyperlink ref="AE2479" r:id="rId7225" xr:uid="{9BFFE5D7-6573-48AD-905A-6852CF5EAA48}"/>
    <hyperlink ref="AF2479" r:id="rId7226" xr:uid="{D358A560-EAD2-4513-B8E1-F449DA35A6C3}"/>
    <hyperlink ref="AC2480" r:id="rId7227" xr:uid="{B88D8B0A-EECE-4D7D-9397-08738EE0F9C9}"/>
    <hyperlink ref="AD2480" r:id="rId7228" xr:uid="{2F8CC9D4-79D4-4A67-8C83-4A7FB50195CB}"/>
    <hyperlink ref="AF2480" r:id="rId7229" xr:uid="{7AE64A81-40D0-4E14-B4ED-F9AF9F5C4F42}"/>
    <hyperlink ref="AC2481" r:id="rId7230" xr:uid="{B63E5A4E-0BBE-4CD1-B783-D94F138E66FB}"/>
    <hyperlink ref="AE2481" r:id="rId7231" xr:uid="{8EE0C3AD-768D-429E-ACAB-BE8FCBDB141D}"/>
    <hyperlink ref="AF2481" r:id="rId7232" xr:uid="{7B40C530-5C50-4CD7-8AD8-524099B89CAD}"/>
    <hyperlink ref="AC2482" r:id="rId7233" xr:uid="{EF3C0485-D002-4F2A-A2DF-0ABE67DB6BFF}"/>
    <hyperlink ref="AD2482" r:id="rId7234" xr:uid="{93968F5B-D7E3-4319-B916-FE099B725FEB}"/>
    <hyperlink ref="AE2482" r:id="rId7235" xr:uid="{CA45B2B4-15E9-45F6-990A-2C17E2051133}"/>
    <hyperlink ref="AF2482" r:id="rId7236" xr:uid="{10AB30BF-030F-4FF8-AF4E-0B991D3BE6DE}"/>
    <hyperlink ref="A2483" r:id="rId7237" xr:uid="{446C3E49-3B83-4C69-B4C5-7B252017F5CA}"/>
    <hyperlink ref="AC2483" r:id="rId7238" xr:uid="{5AF1DF54-1471-4A91-9F4D-B456D5B28FAB}"/>
    <hyperlink ref="AD2483" r:id="rId7239" xr:uid="{2117E53F-D1A1-4861-9EEF-A19FBCB4E2D9}"/>
    <hyperlink ref="AC2484" r:id="rId7240" xr:uid="{CC5AE2C1-D4BB-49AA-B6CF-855B57D196AF}"/>
    <hyperlink ref="AE2484" r:id="rId7241" xr:uid="{20091D61-9CD8-4858-AD24-401460B0C6D4}"/>
    <hyperlink ref="AF2484" r:id="rId7242" xr:uid="{7C849138-433C-4F71-A3F5-B3C7691B9637}"/>
    <hyperlink ref="AC2485" r:id="rId7243" xr:uid="{1FE50616-FF7C-4AE6-8564-E85EC8C585B1}"/>
    <hyperlink ref="AD2485" r:id="rId7244" xr:uid="{6472F57C-C987-4021-9290-68FE0F9CF500}"/>
    <hyperlink ref="AE2485" r:id="rId7245" xr:uid="{78DC3581-AD71-485F-9720-BE2A04DB80F5}"/>
    <hyperlink ref="AF2485" r:id="rId7246" xr:uid="{3613E74A-9724-482E-9788-4D8E3911C665}"/>
    <hyperlink ref="AC2486" r:id="rId7247" xr:uid="{41CA8661-FE3A-4E11-80FC-F1235913B75E}"/>
    <hyperlink ref="AE2486" r:id="rId7248" xr:uid="{4DA6BBB1-A610-4C5D-9695-AD69AE807BEA}"/>
    <hyperlink ref="AF2486" r:id="rId7249" xr:uid="{59F437AF-1CF3-4A67-B7E0-E55C73C4F0A8}"/>
    <hyperlink ref="A2487" r:id="rId7250" xr:uid="{1E03F0CE-D302-473F-9546-B24A47D7A87E}"/>
    <hyperlink ref="AC2487" r:id="rId7251" xr:uid="{E8D74CD4-8FBB-4A30-9337-5596ACCFA197}"/>
    <hyperlink ref="AD2487" r:id="rId7252" xr:uid="{4D36E91F-4DD5-4DAD-8F05-C7716C3771A8}"/>
    <hyperlink ref="AE2487" r:id="rId7253" xr:uid="{C6A81FCE-54BA-47C2-8972-450160F3637E}"/>
    <hyperlink ref="AF2487" r:id="rId7254" xr:uid="{D09BC741-3311-4706-8BB3-2D666E915006}"/>
    <hyperlink ref="AC2488" r:id="rId7255" xr:uid="{19AE0455-1BB0-421C-95B1-6479C1E2C0EA}"/>
    <hyperlink ref="AE2488" r:id="rId7256" xr:uid="{50488AD9-77E2-4282-BFEC-C858CA835801}"/>
    <hyperlink ref="AF2488" r:id="rId7257" xr:uid="{34862E4D-D1C6-4DC0-A90B-056CB20EF8E4}"/>
    <hyperlink ref="AC2489" r:id="rId7258" xr:uid="{68A92CE9-28BD-40C0-99A7-409ED8EE367E}"/>
    <hyperlink ref="AD2489" r:id="rId7259" xr:uid="{D251008D-6415-4210-BE5C-3D5CBE01E357}"/>
    <hyperlink ref="AE2489" r:id="rId7260" xr:uid="{572AD858-2711-4CA8-B88E-3E01D8945CB2}"/>
    <hyperlink ref="AF2489" r:id="rId7261" xr:uid="{EEBB4610-CDB1-424A-8E0B-ECC1C90F1AE6}"/>
    <hyperlink ref="AC2490" r:id="rId7262" xr:uid="{731EA46B-2CD3-4A97-BFBC-495E492D63C8}"/>
    <hyperlink ref="AD2490" r:id="rId7263" xr:uid="{5A319071-5F99-42FD-ABBF-7A6706F26568}"/>
    <hyperlink ref="AE2490" r:id="rId7264" xr:uid="{C89110D7-F062-4D78-A69D-0A7AF96958AC}"/>
    <hyperlink ref="AF2490" r:id="rId7265" xr:uid="{37C05B19-14A9-4344-9B65-4014CA09772D}"/>
    <hyperlink ref="AC2491" r:id="rId7266" xr:uid="{D5F13D48-F664-4CF3-AAF0-84B477D4B97B}"/>
    <hyperlink ref="AD2491" r:id="rId7267" xr:uid="{24D8E3A5-61BB-46B4-B343-195541350D12}"/>
    <hyperlink ref="AE2491" r:id="rId7268" xr:uid="{928678BE-1A1F-40D8-8532-B9DADCC93B2B}"/>
    <hyperlink ref="AF2491" r:id="rId7269" xr:uid="{828C5C20-DA2E-4C50-AA8F-5D37EA036D3D}"/>
    <hyperlink ref="AC2492" r:id="rId7270" xr:uid="{E7E6B2D7-F12B-42EF-965A-C641B3AF26D3}"/>
    <hyperlink ref="AD2492" r:id="rId7271" xr:uid="{A4C095D4-ED95-4A85-9C90-A448C8222EF9}"/>
    <hyperlink ref="AF2492" r:id="rId7272" xr:uid="{222CA6CE-316B-43DF-B2E1-01417EE4B180}"/>
    <hyperlink ref="AC2493" r:id="rId7273" xr:uid="{E7B28436-8223-4FEF-A260-899F3085F95C}"/>
    <hyperlink ref="AD2493" r:id="rId7274" xr:uid="{2A977FB1-0B0A-4440-80F9-4F5C008549DB}"/>
    <hyperlink ref="AE2493" r:id="rId7275" xr:uid="{90F6F012-E277-413A-8A35-5D2F86D25DD9}"/>
    <hyperlink ref="AF2493" r:id="rId7276" xr:uid="{F1C67C35-4693-451C-8B3F-AE489AE981D2}"/>
    <hyperlink ref="AC2494" r:id="rId7277" xr:uid="{E00F8F82-DE35-40F0-93C7-CDEB3FA4007C}"/>
    <hyperlink ref="AD2494" r:id="rId7278" xr:uid="{876460DF-46C8-4B6C-90DC-E5E33D1D93B3}"/>
    <hyperlink ref="AE2494" r:id="rId7279" xr:uid="{51E1F5FD-C992-4AA4-99DE-92756F0EE1EF}"/>
    <hyperlink ref="AF2494" r:id="rId7280" xr:uid="{8F85A6F0-11BD-41A4-9F71-5132DA811C49}"/>
    <hyperlink ref="A2495" r:id="rId7281" xr:uid="{278C6390-E8BF-4214-9717-BBAB77D3BB5C}"/>
    <hyperlink ref="AC2495" r:id="rId7282" xr:uid="{947F5635-CD6D-474A-B3B6-39D551A426FA}"/>
    <hyperlink ref="AE2495" r:id="rId7283" xr:uid="{488E0843-7FD3-4A6F-912B-12C06A78B323}"/>
    <hyperlink ref="AF2495" r:id="rId7284" xr:uid="{066E11CD-A71A-4C37-98DD-CD8B19457BE0}"/>
    <hyperlink ref="AC2496" r:id="rId7285" xr:uid="{8B72B195-C600-44D7-8174-85F0A9EEECC4}"/>
    <hyperlink ref="AC2497" r:id="rId7286" xr:uid="{C84B2156-0D52-4889-AE7A-61DBB1D51E40}"/>
    <hyperlink ref="AD2497" r:id="rId7287" xr:uid="{5D5C728D-F4D9-45F7-A44D-E96BA845E6D8}"/>
    <hyperlink ref="AE2497" r:id="rId7288" xr:uid="{85519AD5-60DA-4A1B-AB8C-7BF8ED9979FC}"/>
    <hyperlink ref="AF2497" r:id="rId7289" xr:uid="{5729C579-B219-4F4E-8583-EA4446EB6D29}"/>
    <hyperlink ref="AC2498" r:id="rId7290" xr:uid="{10C98665-9B9F-4922-8BC2-F71CA5160003}"/>
    <hyperlink ref="AD2498" r:id="rId7291" xr:uid="{CFB5401F-45CC-47C2-B58B-3DD08ACE1E04}"/>
    <hyperlink ref="AE2498" r:id="rId7292" xr:uid="{51280D05-A998-45E5-8C3C-0039E926D2D0}"/>
    <hyperlink ref="AF2498" r:id="rId7293" xr:uid="{EA2FF9E2-076B-43E9-A0F0-422F1982F621}"/>
    <hyperlink ref="AC2499" r:id="rId7294" xr:uid="{3B322D67-0961-4C72-944A-43FC3C800144}"/>
    <hyperlink ref="AE2499" r:id="rId7295" xr:uid="{E4FE097C-2969-4F3A-8E4F-5F3800FC2F18}"/>
    <hyperlink ref="AF2499" r:id="rId7296" xr:uid="{E7D928A3-6C52-4590-9586-427F46B44A8E}"/>
    <hyperlink ref="AC2500" r:id="rId7297" xr:uid="{1432EFFA-353F-47D8-AC0E-F35F22F7A7FB}"/>
    <hyperlink ref="AD2500" r:id="rId7298" xr:uid="{8196C3D3-265C-4AB9-A0F4-7276D9165C7C}"/>
    <hyperlink ref="AE2500" r:id="rId7299" xr:uid="{56EDBFCE-54D2-45A0-8B2E-4EAC7893BE93}"/>
    <hyperlink ref="AF2500" r:id="rId7300" xr:uid="{2BCC4816-D85F-40C3-9FC9-3449D367280E}"/>
    <hyperlink ref="AC2501" r:id="rId7301" xr:uid="{D5981889-C7AB-4444-947B-8F8ABEA66E64}"/>
    <hyperlink ref="AD2501" r:id="rId7302" xr:uid="{4C3CB296-E14B-4CBB-B161-9FBEB0CF2F6F}"/>
    <hyperlink ref="AE2501" r:id="rId7303" xr:uid="{F60CB5AF-413E-46A7-8E09-C0CEE55C405D}"/>
    <hyperlink ref="AF2501" r:id="rId7304" xr:uid="{E789B2D1-6C21-4B8B-89DF-3BDE5E958A78}"/>
    <hyperlink ref="A2502" r:id="rId7305" xr:uid="{7B1966F2-1EB4-4B89-B999-7438A3934D00}"/>
    <hyperlink ref="AC2502" r:id="rId7306" xr:uid="{61B33F6B-D524-4038-85A7-C0366D7FBB28}"/>
    <hyperlink ref="AE2502" r:id="rId7307" xr:uid="{4CFF2E0A-328E-45EA-B1B3-7E6298C93C7B}"/>
    <hyperlink ref="AF2502" r:id="rId7308" xr:uid="{D43E2290-F252-487D-B503-0B2E8E77FD56}"/>
    <hyperlink ref="AC2503" r:id="rId7309" xr:uid="{0F859064-6D1F-4552-81C3-4E30C1AC07B7}"/>
    <hyperlink ref="AE2503" r:id="rId7310" xr:uid="{F1001B31-B0CA-481A-B663-E66C816806BA}"/>
    <hyperlink ref="AF2503" r:id="rId7311" xr:uid="{D7C932C3-F208-4009-ADA2-C80E0C986AB6}"/>
    <hyperlink ref="AC2504" r:id="rId7312" xr:uid="{96414A6D-8954-4225-9651-8C3835CE6A11}"/>
    <hyperlink ref="AD2504" r:id="rId7313" xr:uid="{3CD8D688-6587-4C9C-9B88-53E68342CF94}"/>
    <hyperlink ref="AE2504" r:id="rId7314" xr:uid="{3CD8E403-E2DA-4D0C-9CC1-1D5D37D49C5F}"/>
    <hyperlink ref="AF2504" r:id="rId7315" xr:uid="{AEE8D469-92E6-4622-A5D2-DED788AC22F2}"/>
    <hyperlink ref="AC2505" r:id="rId7316" xr:uid="{70BCA196-FC3D-42CA-9AF8-3D762BA185B8}"/>
    <hyperlink ref="AD2505" r:id="rId7317" xr:uid="{B1A00EA6-81E4-4F3F-9C10-70E131CDC140}"/>
    <hyperlink ref="AE2505" r:id="rId7318" xr:uid="{451799A4-9F1B-43FB-93C8-BACC1775B725}"/>
    <hyperlink ref="AC2506" r:id="rId7319" xr:uid="{AFF21DAF-F7D9-4711-BBA3-369F25218A27}"/>
    <hyperlink ref="AD2506" r:id="rId7320" xr:uid="{DBF267D7-E2D7-4386-9A1F-85CB9CE7A333}"/>
    <hyperlink ref="AE2506" r:id="rId7321" xr:uid="{4FE47200-7AAC-4B20-967C-E631FBB31B2F}"/>
    <hyperlink ref="AF2506" r:id="rId7322" xr:uid="{D487F27F-3CAA-46DF-A80D-F5E315B22DD7}"/>
    <hyperlink ref="AC2507" r:id="rId7323" xr:uid="{B99BC310-E880-4BAD-980E-CF7EB11D3C26}"/>
    <hyperlink ref="AF2507" r:id="rId7324" xr:uid="{F0792922-55B9-4FCB-A00D-EE718F4720B3}"/>
    <hyperlink ref="AC2508" r:id="rId7325" xr:uid="{C9AAAEFC-5618-4344-8166-D730BCF4550E}"/>
    <hyperlink ref="AE2508" r:id="rId7326" xr:uid="{1C9C45A5-6771-405C-B0A2-12AB7933AB94}"/>
    <hyperlink ref="AF2508" r:id="rId7327" xr:uid="{5EDC9F19-F39C-40DA-AC26-C9FEB779DBE3}"/>
    <hyperlink ref="AC2509" r:id="rId7328" xr:uid="{53F97B46-5EFD-4CC8-8876-C46CAB8BA661}"/>
    <hyperlink ref="AF2509" r:id="rId7329" xr:uid="{C7B095FF-D0CE-4CC3-AACC-D727EC2E536D}"/>
    <hyperlink ref="AC2510" r:id="rId7330" xr:uid="{4E8C1477-75A2-4C97-9DF5-9FECDE1B40A1}"/>
    <hyperlink ref="AD2510" r:id="rId7331" xr:uid="{311617CB-52F0-4059-9E59-BB601EDB7BB0}"/>
    <hyperlink ref="AE2510" r:id="rId7332" xr:uid="{E7843D7B-7E85-4C9C-94ED-0783A913CC61}"/>
    <hyperlink ref="AF2510" r:id="rId7333" xr:uid="{1F04B4E4-8F87-42FE-A3E8-51DCEBB5DF5F}"/>
    <hyperlink ref="AC2511" r:id="rId7334" xr:uid="{870424FC-3CE1-458E-A018-6E32A1DFFAB0}"/>
    <hyperlink ref="AE2511" r:id="rId7335" xr:uid="{33D7369B-D05B-46F1-A2FE-6D46DD2522E4}"/>
    <hyperlink ref="AF2511" r:id="rId7336" xr:uid="{E4D2F4BF-00AD-4737-AA2F-7A46AA768D71}"/>
    <hyperlink ref="AC2512" r:id="rId7337" xr:uid="{11EFA26B-0AC6-46DD-B8F8-1323C6114824}"/>
    <hyperlink ref="AD2512" r:id="rId7338" xr:uid="{CEC8062F-C87C-4E41-BE16-115037FAB699}"/>
    <hyperlink ref="AE2512" r:id="rId7339" xr:uid="{369BEA65-81B9-4E89-A932-796779CD2460}"/>
    <hyperlink ref="AF2512" r:id="rId7340" xr:uid="{EBFB6B9E-A98B-4960-8041-9635122C5AA1}"/>
    <hyperlink ref="AC2513" r:id="rId7341" xr:uid="{6534AB53-9A8D-431A-A1F6-10BB4E38D91B}"/>
    <hyperlink ref="AD2513" r:id="rId7342" xr:uid="{4F65C11B-908E-421F-B202-B0B6FC4C9F4B}"/>
    <hyperlink ref="AE2513" r:id="rId7343" xr:uid="{57A2C070-65C3-48B0-A4EE-7BB4E70B76C1}"/>
    <hyperlink ref="AF2513" r:id="rId7344" xr:uid="{4502CDE9-774A-4042-BA53-58D14074BFB0}"/>
    <hyperlink ref="AC2514" r:id="rId7345" xr:uid="{0876361F-50CA-46CC-BD11-AA352466BDC5}"/>
    <hyperlink ref="AC2515" r:id="rId7346" xr:uid="{082B9CF3-15DC-44BE-994C-B1266A5FCD9A}"/>
    <hyperlink ref="AE2515" r:id="rId7347" xr:uid="{A15481AD-0930-483F-9D4F-8F2946B24787}"/>
    <hyperlink ref="AF2515" r:id="rId7348" xr:uid="{2E14481B-FE29-4691-BCEF-7339AD06C246}"/>
    <hyperlink ref="AC2516" r:id="rId7349" xr:uid="{D4501F95-E99D-4123-889F-0D85FE8FA40F}"/>
    <hyperlink ref="AD2516" r:id="rId7350" xr:uid="{0D6E186E-4298-4D06-970B-3B26E7988D28}"/>
    <hyperlink ref="AE2516" r:id="rId7351" xr:uid="{8491C514-10F8-4C87-B06B-FDD29F881086}"/>
    <hyperlink ref="AF2516" r:id="rId7352" xr:uid="{E195C9F4-D701-4336-819D-5E224DF85392}"/>
    <hyperlink ref="AC2517" r:id="rId7353" xr:uid="{72C2D721-1F3E-4DC3-A956-FE8AFB67406B}"/>
    <hyperlink ref="AD2517" r:id="rId7354" xr:uid="{07C3E7E4-7694-4E1C-816F-87F037923753}"/>
    <hyperlink ref="AE2517" r:id="rId7355" xr:uid="{4CB6A829-DB36-4F4C-9DFE-0E35EFB9A40A}"/>
    <hyperlink ref="AF2517" r:id="rId7356" xr:uid="{824AF03A-6513-4469-ADE8-0ABC8E618F8C}"/>
    <hyperlink ref="AC2518" r:id="rId7357" xr:uid="{1E0C4FBD-EB7E-4860-A3F9-47FB58C1AB89}"/>
    <hyperlink ref="AE2518" r:id="rId7358" xr:uid="{8135BEF6-6E79-4CE1-B30E-839FA896CD23}"/>
    <hyperlink ref="AF2518" r:id="rId7359" xr:uid="{A1C2FBA1-5B5A-4A0D-B5F2-B2BEA641C3E8}"/>
    <hyperlink ref="AC2519" r:id="rId7360" xr:uid="{6E449827-4290-4DF2-8A9B-4A1AFFC0ADEA}"/>
    <hyperlink ref="AD2519" r:id="rId7361" xr:uid="{09B87E0C-76DD-44A2-8AD6-FCF00E9AA071}"/>
    <hyperlink ref="AE2519" r:id="rId7362" xr:uid="{FE828EBC-E9F4-4C70-A93B-119F33E48F22}"/>
    <hyperlink ref="AF2519" r:id="rId7363" xr:uid="{D8C1F070-5F6A-4C73-8FAF-4853648F0012}"/>
    <hyperlink ref="AC2520" r:id="rId7364" xr:uid="{7A341D3D-B9BE-4DD8-A008-F5A275AD896D}"/>
    <hyperlink ref="AD2520" r:id="rId7365" xr:uid="{A15429CA-24F7-47E9-A360-1B00DF15610E}"/>
    <hyperlink ref="AE2520" r:id="rId7366" xr:uid="{C0B40FB5-94C5-48D2-8804-3F071B9044F6}"/>
    <hyperlink ref="AF2520" r:id="rId7367" xr:uid="{81030528-EE6D-4433-8847-A50A167DDF33}"/>
    <hyperlink ref="AC2521" r:id="rId7368" xr:uid="{308BBFFB-C5DD-4A4A-AB45-5A707F2D0FA5}"/>
    <hyperlink ref="AD2521" r:id="rId7369" xr:uid="{3C7E00B0-C390-494C-A1C8-9B36182D7A33}"/>
    <hyperlink ref="AE2521" r:id="rId7370" xr:uid="{0C12676D-B0BD-46B7-AFF8-51BF5E51E11C}"/>
    <hyperlink ref="AF2521" r:id="rId7371" xr:uid="{87996253-95D5-42C0-84E2-A35BC72409E9}"/>
    <hyperlink ref="AC2522" r:id="rId7372" xr:uid="{3FBAD540-177E-430D-B62D-1CECBF3B58EB}"/>
    <hyperlink ref="AD2522" r:id="rId7373" xr:uid="{77DD6115-262B-4F1F-AB6E-91AE2DF1BEB1}"/>
    <hyperlink ref="AE2522" r:id="rId7374" xr:uid="{0E67A1AA-7518-437B-B676-F815F0D12DE5}"/>
    <hyperlink ref="AF2522" r:id="rId7375" xr:uid="{6B2488D3-F4D2-4E4D-BDCE-9359009AB067}"/>
    <hyperlink ref="AC2523" r:id="rId7376" xr:uid="{D2810BAB-D30F-4FFC-AEEB-E5A8CDFE35AB}"/>
    <hyperlink ref="AD2523" r:id="rId7377" xr:uid="{950CA344-81E0-4286-8CA4-ECC0CD507897}"/>
    <hyperlink ref="AE2523" r:id="rId7378" xr:uid="{976724A1-C6F2-46C2-A03F-91A9092282F4}"/>
    <hyperlink ref="AF2523" r:id="rId7379" xr:uid="{340A83F1-5F8B-4F30-8804-2386F95FC2C0}"/>
    <hyperlink ref="AC2524" r:id="rId7380" xr:uid="{7EBE35E4-6F96-4640-9493-C87D6818777F}"/>
    <hyperlink ref="AE2524" r:id="rId7381" xr:uid="{45739DF5-8071-4440-B61B-D6A808EE3CAF}"/>
    <hyperlink ref="AF2524" r:id="rId7382" xr:uid="{9DC37A46-1F0F-4883-A0FF-CE5A734A24BC}"/>
    <hyperlink ref="AC2525" r:id="rId7383" xr:uid="{E9107C41-D3AC-4D53-AE3A-D1CFE90C454A}"/>
    <hyperlink ref="AD2525" r:id="rId7384" xr:uid="{4511C6C5-2F14-4077-B8D6-04C93D2D33AF}"/>
    <hyperlink ref="AE2525" r:id="rId7385" xr:uid="{7D76CB71-4AC2-485A-919C-EDFB396590E4}"/>
    <hyperlink ref="AF2525" r:id="rId7386" xr:uid="{7E050A77-2983-4AEA-8CB9-391D9675FEB1}"/>
    <hyperlink ref="AC2526" r:id="rId7387" xr:uid="{66277F8B-B6BC-4037-BBF6-8E1B85F301D9}"/>
    <hyperlink ref="AE2526" r:id="rId7388" xr:uid="{C12F9810-1A47-461F-AE43-671B1EC885D3}"/>
    <hyperlink ref="AF2526" r:id="rId7389" xr:uid="{CECDB342-7054-4171-AAB3-9DB54F8B8E09}"/>
    <hyperlink ref="AC2527" r:id="rId7390" xr:uid="{089A455E-EBCB-46D6-95DD-7224250A0361}"/>
    <hyperlink ref="AE2527" r:id="rId7391" xr:uid="{3F1A004B-56D7-46BE-AC2C-B0CBB9713D06}"/>
    <hyperlink ref="AF2527" r:id="rId7392" xr:uid="{D97F02E6-7892-4EC4-BC58-C79B1C40B038}"/>
    <hyperlink ref="AC2528" r:id="rId7393" xr:uid="{089D671E-6EFF-4E6E-B2DF-D7759E5840B3}"/>
    <hyperlink ref="AD2528" r:id="rId7394" xr:uid="{7B254BD5-B072-4A36-A1EA-C2FFFED8CF04}"/>
    <hyperlink ref="AE2528" r:id="rId7395" xr:uid="{6DC081EF-53C1-42AF-A8B3-CD7D9CB7B288}"/>
    <hyperlink ref="AF2528" r:id="rId7396" xr:uid="{21A64A90-CCF9-429E-9AE1-DF51602860FA}"/>
    <hyperlink ref="AC2529" r:id="rId7397" xr:uid="{8EF56D46-4205-431B-9894-CC64AE9C1E5F}"/>
    <hyperlink ref="AE2529" r:id="rId7398" xr:uid="{D228BD61-CFB9-4662-809D-7CD1CEB9E3DF}"/>
    <hyperlink ref="AF2529" r:id="rId7399" xr:uid="{5FCE13A3-7D5E-4E81-97CA-047FEEE896AF}"/>
    <hyperlink ref="AC2530" r:id="rId7400" xr:uid="{BEBCC999-074B-4B55-A49E-8D2A08FEE6EC}"/>
    <hyperlink ref="AE2530" r:id="rId7401" xr:uid="{E3588BB1-68A0-4E91-961A-0C524C8C4681}"/>
    <hyperlink ref="AF2530" r:id="rId7402" xr:uid="{685D7A15-3CCE-4079-A7A3-18B9CD6A572F}"/>
    <hyperlink ref="AC2531" r:id="rId7403" xr:uid="{3947510D-950F-4C27-8461-A0B6825B66EE}"/>
    <hyperlink ref="AE2531" r:id="rId7404" xr:uid="{D473E413-D499-4AEF-ADB8-1AE8C5C4F438}"/>
    <hyperlink ref="AF2531" r:id="rId7405" xr:uid="{EB041969-C7E7-4BEF-9032-D878AD5D5ED1}"/>
    <hyperlink ref="AC2532" r:id="rId7406" xr:uid="{21C1C43F-F1C3-40D5-B6B4-741256EFE7FB}"/>
    <hyperlink ref="AD2532" r:id="rId7407" xr:uid="{ED055DCE-30D3-448D-991E-015CF410AD50}"/>
    <hyperlink ref="AF2532" r:id="rId7408" xr:uid="{E7846A6D-E696-432A-AD3F-1A00AE35943A}"/>
    <hyperlink ref="AC2533" r:id="rId7409" xr:uid="{5A1CB569-9F27-4CE2-A3E6-7699E337105E}"/>
    <hyperlink ref="AE2533" r:id="rId7410" xr:uid="{9C3289DC-A77F-4F71-9680-4D09DF264269}"/>
    <hyperlink ref="AF2533" r:id="rId7411" xr:uid="{96C2571F-526A-4178-A2F0-CC67461D2C34}"/>
    <hyperlink ref="AC2534" r:id="rId7412" xr:uid="{8F473AED-D35A-4F9B-91B9-EA8E4659F934}"/>
    <hyperlink ref="AE2534" r:id="rId7413" xr:uid="{8A0C71C2-AB83-4D49-8FE6-39FC79BB4DF4}"/>
    <hyperlink ref="AF2534" r:id="rId7414" xr:uid="{D5FBEE42-47FE-4282-A77F-F88309C1CB67}"/>
    <hyperlink ref="AC2535" r:id="rId7415" xr:uid="{E1B8387E-6210-43DE-A624-B36BEEAF290B}"/>
    <hyperlink ref="AC2536" r:id="rId7416" xr:uid="{7B9A57CC-D966-4060-8BB1-BC38E98ECD3F}"/>
    <hyperlink ref="AE2536" r:id="rId7417" xr:uid="{B6BEBA4C-F036-4935-877F-1694796D6CD2}"/>
    <hyperlink ref="AF2536" r:id="rId7418" xr:uid="{4ACBDB92-FB51-40AE-971C-979E3D1C914A}"/>
    <hyperlink ref="AC2537" r:id="rId7419" xr:uid="{DB2BE522-8717-4F62-87DB-571DC06C39EC}"/>
    <hyperlink ref="AE2537" r:id="rId7420" xr:uid="{E2D21F70-9FAE-4CD1-A668-F2CE8543E5A7}"/>
    <hyperlink ref="AF2537" r:id="rId7421" xr:uid="{FC074D5B-7047-47B5-8162-4D652C0A5176}"/>
    <hyperlink ref="AC2538" r:id="rId7422" xr:uid="{750768AB-7036-40A3-A7C5-6B49B677CF6E}"/>
    <hyperlink ref="AD2538" r:id="rId7423" xr:uid="{BC2DEC89-CC39-48CA-94EC-C2B9A774D4C2}"/>
    <hyperlink ref="AE2538" r:id="rId7424" xr:uid="{94BE6017-30EA-47C6-95F1-C501AE59986E}"/>
    <hyperlink ref="AF2538" r:id="rId7425" xr:uid="{63D92B2C-6A66-49C1-A0EC-F294572CD9AB}"/>
    <hyperlink ref="AC2539" r:id="rId7426" xr:uid="{615E624C-B011-420B-99C2-E4A55D13671B}"/>
    <hyperlink ref="AE2539" r:id="rId7427" xr:uid="{3A295FDF-297A-4FEB-A6A1-816E601C2F03}"/>
    <hyperlink ref="AF2539" r:id="rId7428" xr:uid="{73D3CA46-8586-4E6D-8DA7-25DFE712C02A}"/>
    <hyperlink ref="AC2540" r:id="rId7429" xr:uid="{4681A945-DFC7-4529-9D56-EC471C9624AE}"/>
    <hyperlink ref="AD2540" r:id="rId7430" xr:uid="{A559DB7F-7EB3-46A2-9305-A98928A94348}"/>
    <hyperlink ref="AE2540" r:id="rId7431" xr:uid="{4017729D-0540-4F8E-BBE1-C1BE6F91EC58}"/>
    <hyperlink ref="AF2540" r:id="rId7432" xr:uid="{B722F2A3-7826-40B1-8298-D015A8105C14}"/>
    <hyperlink ref="AC2541" r:id="rId7433" xr:uid="{B92ABEDF-8326-41AC-8135-88CADEDE0F0A}"/>
    <hyperlink ref="AD2541" r:id="rId7434" xr:uid="{7AAA13A4-60E9-4ECD-BF36-42DEF8497119}"/>
    <hyperlink ref="AE2541" r:id="rId7435" xr:uid="{29BAFA10-F5A7-49BB-9D6D-DF980DCDCB5B}"/>
    <hyperlink ref="AF2541" r:id="rId7436" xr:uid="{CB921DF0-005C-48E2-8CFA-64D66ADEE164}"/>
    <hyperlink ref="AC2542" r:id="rId7437" xr:uid="{BC17BF1A-3E6B-445A-AC49-D0C67A657924}"/>
    <hyperlink ref="AE2542" r:id="rId7438" xr:uid="{B5344A25-FE08-46FF-AD52-70EA0CDDCB0B}"/>
    <hyperlink ref="AC2543" r:id="rId7439" xr:uid="{1D0D581B-C428-4FF9-8065-D5BB063BD459}"/>
    <hyperlink ref="A2544" r:id="rId7440" xr:uid="{7DD25E13-77E7-44DF-9547-5461A8E77BA4}"/>
    <hyperlink ref="AC2544" r:id="rId7441" xr:uid="{2EAFFCC3-E530-41C4-97F4-6507A95B6DAB}"/>
    <hyperlink ref="AD2544" r:id="rId7442" xr:uid="{C813FC35-CD49-4434-B59A-A4146BF71A1D}"/>
    <hyperlink ref="AE2544" r:id="rId7443" xr:uid="{6DDB89C5-26E4-4B5F-AD4A-8C8C51C21883}"/>
    <hyperlink ref="AF2544" r:id="rId7444" xr:uid="{3566EC22-7F65-4548-BE24-B30A3574CDE1}"/>
    <hyperlink ref="AC2545" r:id="rId7445" xr:uid="{0700217B-DA51-48DA-AEBE-EFAB10768C86}"/>
    <hyperlink ref="AD2545" r:id="rId7446" xr:uid="{2BC51DF6-A1F1-4A73-B883-2E8E546DAA01}"/>
    <hyperlink ref="AE2545" r:id="rId7447" xr:uid="{AC08EE1E-8A96-4A10-8AC9-13127C923CC3}"/>
    <hyperlink ref="A2546" r:id="rId7448" xr:uid="{1C690010-E3FB-40B6-94AE-AD7C6368BD7B}"/>
    <hyperlink ref="AC2546" r:id="rId7449" xr:uid="{365FE7A1-10D6-4A4A-BD19-039E65666A42}"/>
    <hyperlink ref="AD2546" r:id="rId7450" xr:uid="{223F0F92-86DE-4447-BCAD-7F3DC0D7EF08}"/>
    <hyperlink ref="AE2546" r:id="rId7451" xr:uid="{7E9F8A8B-83A9-4572-8B44-040497F4C01F}"/>
    <hyperlink ref="AF2546" r:id="rId7452" xr:uid="{E22F8C0B-9478-4E3F-BBEA-8F84F551630D}"/>
    <hyperlink ref="AC2547" r:id="rId7453" xr:uid="{8A5BCBCE-B19C-45BA-88D2-A31E11CC0DC8}"/>
    <hyperlink ref="AD2547" r:id="rId7454" xr:uid="{73224E0D-B172-4C50-9D9C-636628A163BD}"/>
    <hyperlink ref="AE2547" r:id="rId7455" xr:uid="{B90D410C-F424-45D3-AA4D-AFCD910FC621}"/>
    <hyperlink ref="AF2547" r:id="rId7456" xr:uid="{913560F3-3A72-4F0D-8172-76FC80DD650E}"/>
    <hyperlink ref="AC2548" r:id="rId7457" xr:uid="{9EC154FF-72A3-4B41-85FD-6920A03D1B8A}"/>
    <hyperlink ref="AD2548" r:id="rId7458" xr:uid="{D1D2EF44-9926-4AE1-9375-AEE82AB05575}"/>
    <hyperlink ref="AF2548" r:id="rId7459" xr:uid="{4C7A8AEB-56B7-48A1-96CC-26351C102793}"/>
    <hyperlink ref="AC2549" r:id="rId7460" xr:uid="{9D395167-2DBF-4E58-8D05-E7F36E027083}"/>
    <hyperlink ref="AD2549" r:id="rId7461" xr:uid="{8E24B76B-55C6-4FC9-B267-DDA6C52A02D2}"/>
    <hyperlink ref="AE2549" r:id="rId7462" xr:uid="{455597EE-58DD-4B5E-84C7-DB27CB9C0329}"/>
    <hyperlink ref="AF2549" r:id="rId7463" xr:uid="{D6B6A032-0619-42D0-BDBE-3868EC9F8D23}"/>
    <hyperlink ref="A2550" r:id="rId7464" xr:uid="{A79E1067-6FE6-4E66-A647-BBC84356940C}"/>
    <hyperlink ref="AC2550" r:id="rId7465" xr:uid="{C9920214-4E50-42A2-8590-DAEA0E90C295}"/>
    <hyperlink ref="AD2550" r:id="rId7466" xr:uid="{7E0A7BED-9D05-4597-9624-439CC67405B8}"/>
    <hyperlink ref="AE2550" r:id="rId7467" xr:uid="{698F403A-919F-409A-9372-76236B23A71D}"/>
    <hyperlink ref="AF2550" r:id="rId7468" xr:uid="{2B0C464D-F18E-4F06-BAB4-54A1BD54B7DA}"/>
    <hyperlink ref="AC2551" r:id="rId7469" xr:uid="{1954A6F2-9C95-48B8-8CFD-908DB6B474A1}"/>
    <hyperlink ref="AE2551" r:id="rId7470" xr:uid="{9BB0700B-F224-4932-825C-B4121CAEAF66}"/>
    <hyperlink ref="AF2551" r:id="rId7471" xr:uid="{07F01A4B-9F59-430D-A089-2EEBE2BD9DA8}"/>
    <hyperlink ref="AC2552" r:id="rId7472" xr:uid="{7938ACE5-5934-4452-A6EC-61EEBD1892E7}"/>
    <hyperlink ref="AD2552" r:id="rId7473" xr:uid="{F4166BD3-D429-4733-9DAA-CAE8726DD76F}"/>
    <hyperlink ref="AE2552" r:id="rId7474" xr:uid="{FE49B392-FFB9-49C2-B0B3-87BD0BF2152A}"/>
    <hyperlink ref="AF2552" r:id="rId7475" xr:uid="{226D9C7E-9C9B-46CB-A04A-C0EB2FE65454}"/>
    <hyperlink ref="AC2553" r:id="rId7476" xr:uid="{F6884548-68B3-4994-8B68-7F05892B0F5A}"/>
    <hyperlink ref="AD2553" r:id="rId7477" xr:uid="{F56837CA-A650-46A8-8F05-FF5FDA0013E0}"/>
    <hyperlink ref="AE2553" r:id="rId7478" xr:uid="{B28BF8A6-AA56-4491-B211-914154FF5580}"/>
    <hyperlink ref="AF2553" r:id="rId7479" xr:uid="{D64CB65D-1A96-45FD-957E-23346ACC7AD3}"/>
    <hyperlink ref="AC2554" r:id="rId7480" xr:uid="{4B476D5B-90CC-4C3B-A21C-20FD8AB5647E}"/>
    <hyperlink ref="AD2554" r:id="rId7481" xr:uid="{F70BFE3D-3DE3-4A27-AC38-D09051647392}"/>
    <hyperlink ref="AE2554" r:id="rId7482" xr:uid="{42CB5580-E94E-4545-BFED-E5C240D4DD13}"/>
    <hyperlink ref="AF2554" r:id="rId7483" xr:uid="{4C21CA85-1CC8-47EC-91F4-400C790F77F3}"/>
    <hyperlink ref="AC2555" r:id="rId7484" xr:uid="{8B06477A-3BE5-4E2C-9D33-8B556F7E5F4D}"/>
    <hyperlink ref="AD2555" r:id="rId7485" xr:uid="{11ABCE30-5BD8-46ED-9961-4530D313F34F}"/>
    <hyperlink ref="AE2555" r:id="rId7486" xr:uid="{5433AE1F-519E-48DD-A8EC-C1DC4C6A37C5}"/>
    <hyperlink ref="AF2555" r:id="rId7487" xr:uid="{07D099C8-C90E-40AE-A5BE-8B431C676636}"/>
    <hyperlink ref="AC2556" r:id="rId7488" xr:uid="{3AA719C0-1F16-4C5C-987D-DCFBCC602E96}"/>
    <hyperlink ref="AD2556" r:id="rId7489" xr:uid="{AF165563-2890-4F1D-94D5-AC524A6BC565}"/>
    <hyperlink ref="AE2556" r:id="rId7490" xr:uid="{831C4F17-10B8-48E3-ADCE-85232CB7821D}"/>
    <hyperlink ref="AF2556" r:id="rId7491" xr:uid="{B517DF9B-8753-4783-8F88-9192B0A69AFE}"/>
    <hyperlink ref="AC2557" r:id="rId7492" xr:uid="{72929FA8-58C6-47B7-BF78-FE4E6B610AED}"/>
    <hyperlink ref="AE2557" r:id="rId7493" xr:uid="{909DC503-0986-489B-8B87-1EFDAC80346D}"/>
    <hyperlink ref="AF2557" r:id="rId7494" xr:uid="{4DE9FE8E-D6BF-4084-A98C-BC84E89C8B7B}"/>
    <hyperlink ref="AC2558" r:id="rId7495" xr:uid="{F675D604-ED1C-4234-B7E5-7B57F2384CDC}"/>
    <hyperlink ref="AE2558" r:id="rId7496" xr:uid="{727D0FC9-BD6B-4EF3-B62F-F363B25BF349}"/>
    <hyperlink ref="AF2558" r:id="rId7497" xr:uid="{C6647DC0-A386-4E2E-A5B6-AD40FEEA9A10}"/>
    <hyperlink ref="AC2559" r:id="rId7498" xr:uid="{DA0DC527-E6F8-4E75-941C-9DA8C16C0994}"/>
    <hyperlink ref="AC2560" r:id="rId7499" xr:uid="{A6E719C0-E779-4AB9-AA57-543544D0239E}"/>
    <hyperlink ref="AD2560" r:id="rId7500" xr:uid="{E338DD70-61CE-4AC9-8D02-04528EEB71EE}"/>
    <hyperlink ref="AC2561" r:id="rId7501" xr:uid="{91CCBC45-FDC9-4D3F-8B8A-2B171AC66107}"/>
    <hyperlink ref="AE2561" r:id="rId7502" xr:uid="{C8243230-8352-488E-967D-6C48E2135642}"/>
    <hyperlink ref="AF2561" r:id="rId7503" xr:uid="{364430D8-ABA6-486B-8832-0CFA373F47AF}"/>
    <hyperlink ref="AC2562" r:id="rId7504" xr:uid="{E58CF943-610F-4941-A7BB-180817A0DEBE}"/>
    <hyperlink ref="AD2562" r:id="rId7505" xr:uid="{56762234-7E37-477E-97D5-268F7C3E9079}"/>
    <hyperlink ref="AE2562" r:id="rId7506" xr:uid="{F375C032-E742-4F53-ADD6-0C4AE1DCE68C}"/>
    <hyperlink ref="AF2562" r:id="rId7507" xr:uid="{0BCBF4CF-E304-499A-A4FB-CF9BD46DF646}"/>
    <hyperlink ref="AC2563" r:id="rId7508" xr:uid="{21360C8C-1C0D-4224-BCE0-044167A11643}"/>
    <hyperlink ref="AE2563" r:id="rId7509" xr:uid="{3A71AD03-98F4-47DB-9B84-89E83E72DA4A}"/>
    <hyperlink ref="AF2563" r:id="rId7510" xr:uid="{1B9EE3C5-9084-48D8-8855-FA221BA8908F}"/>
    <hyperlink ref="AC2564" r:id="rId7511" xr:uid="{69A57803-4991-43D6-A471-C51A229FC1C9}"/>
    <hyperlink ref="AE2564" r:id="rId7512" xr:uid="{71C1C39C-D581-4A37-B0B0-E7E18BC7B1DF}"/>
    <hyperlink ref="AF2564" r:id="rId7513" xr:uid="{2111F1F2-15A5-4437-BD00-FD99C11008CE}"/>
    <hyperlink ref="AC2565" r:id="rId7514" xr:uid="{A0645928-FBD7-4621-9474-C3EEE80BF793}"/>
    <hyperlink ref="AD2565" r:id="rId7515" xr:uid="{91A4BA45-5CDE-4FFB-998B-3EC652F368B2}"/>
    <hyperlink ref="AE2565" r:id="rId7516" xr:uid="{DA586923-ED59-42D9-9C44-72C39C889D7C}"/>
    <hyperlink ref="AF2565" r:id="rId7517" xr:uid="{44E4BB58-3B96-48B9-BEC1-ED37C95D7399}"/>
    <hyperlink ref="AC2566" r:id="rId7518" xr:uid="{EE0A8A3B-29C5-44EE-8E7F-A480A865B431}"/>
    <hyperlink ref="AD2566" r:id="rId7519" xr:uid="{8F9D0A34-DC4E-4338-A572-36E9BFEDEC77}"/>
    <hyperlink ref="AE2566" r:id="rId7520" xr:uid="{DF718635-C19C-4E2E-B75D-B2733E5A0CEF}"/>
    <hyperlink ref="AF2566" r:id="rId7521" xr:uid="{6A35185F-7AE4-4EB6-AE1E-1C2FE9BBE711}"/>
    <hyperlink ref="AC2567" r:id="rId7522" xr:uid="{3F9FC5C2-3B2C-4815-A627-0B66CE1DF8F1}"/>
    <hyperlink ref="AD2567" r:id="rId7523" xr:uid="{31998B2B-B7D5-4809-ADB3-0601FBB318FF}"/>
    <hyperlink ref="AE2567" r:id="rId7524" xr:uid="{1C840B73-8683-4C6C-B55C-3EC9511A44F1}"/>
    <hyperlink ref="AF2567" r:id="rId7525" xr:uid="{037C9315-95F7-46D3-A392-202076A91417}"/>
    <hyperlink ref="AC2568" r:id="rId7526" xr:uid="{640C423D-C2FF-492D-A9DB-65D2F733F5E2}"/>
    <hyperlink ref="AD2568" r:id="rId7527" xr:uid="{0F6139E9-0BAD-462C-AB4E-1D5D6532FFCD}"/>
    <hyperlink ref="AE2568" r:id="rId7528" xr:uid="{F63DC60A-1223-423E-B008-822FCC6C32B6}"/>
    <hyperlink ref="AC2569" r:id="rId7529" xr:uid="{284BA6A2-3FC9-4963-A406-65BB1DFF5520}"/>
    <hyperlink ref="AD2569" r:id="rId7530" xr:uid="{8E1AE05D-BF9B-4AEA-9C17-D9044D9F61D7}"/>
    <hyperlink ref="AE2569" r:id="rId7531" xr:uid="{91F1BDE2-D8C5-4166-B84D-2DF33448C6BA}"/>
    <hyperlink ref="AF2569" r:id="rId7532" xr:uid="{2D030FFB-8551-4269-A3A8-8508215C5F84}"/>
    <hyperlink ref="AC2570" r:id="rId7533" xr:uid="{0D7CD0B9-79B0-48A9-A81A-BED9AC9F4617}"/>
    <hyperlink ref="AD2570" r:id="rId7534" xr:uid="{ED07EFCC-621E-44AE-B2E7-040915CE443C}"/>
    <hyperlink ref="AE2570" r:id="rId7535" xr:uid="{8BA364BF-9A2E-47DE-BE40-DA83A471A94F}"/>
    <hyperlink ref="AF2570" r:id="rId7536" xr:uid="{45AC0D40-52AC-49E3-BB66-5870CE240273}"/>
    <hyperlink ref="AC2571" r:id="rId7537" xr:uid="{083EC83B-7619-4E87-AA90-CBD2CF2E4AB4}"/>
    <hyperlink ref="AD2571" r:id="rId7538" xr:uid="{C240D762-31D8-4032-984D-B9D16C646772}"/>
    <hyperlink ref="AE2571" r:id="rId7539" xr:uid="{9BAA9CA1-3347-46B1-ACF5-045B2E0E9CD3}"/>
    <hyperlink ref="AC2572" r:id="rId7540" xr:uid="{33EBB1A0-05F3-4894-94AA-746E01511D0D}"/>
    <hyperlink ref="AD2572" r:id="rId7541" xr:uid="{9A536511-39FD-4982-82AB-8D1DEC47EED0}"/>
    <hyperlink ref="AE2572" r:id="rId7542" xr:uid="{855E5924-C654-4022-8D6F-FE1115B26D27}"/>
    <hyperlink ref="AF2572" r:id="rId7543" xr:uid="{AB3C443F-DBC8-49C7-9D00-424D65CE3E99}"/>
    <hyperlink ref="AC2573" r:id="rId7544" xr:uid="{34C9016B-74E5-41A8-A567-F798236C047C}"/>
    <hyperlink ref="AD2573" r:id="rId7545" xr:uid="{170DF052-2C86-4C32-83DD-40F6675E09F5}"/>
    <hyperlink ref="AC2574" r:id="rId7546" xr:uid="{31492DAF-8B6E-43F3-8CF6-D7B4D1C6E679}"/>
    <hyperlink ref="AF2574" r:id="rId7547" xr:uid="{38808F3C-8AEB-401A-9880-F7DA71B72F08}"/>
    <hyperlink ref="AC2575" r:id="rId7548" xr:uid="{297EEED8-F106-440E-9029-CB71C35D24C2}"/>
    <hyperlink ref="AD2575" r:id="rId7549" xr:uid="{3CB054CE-50B9-4790-A041-8DE14C217D3C}"/>
    <hyperlink ref="AE2575" r:id="rId7550" xr:uid="{5CCFCD2C-E094-41D2-B886-FBBD1E6D50AC}"/>
    <hyperlink ref="AF2575" r:id="rId7551" xr:uid="{F381F290-FB5B-46D0-9E12-A99608505CC2}"/>
    <hyperlink ref="AC2576" r:id="rId7552" xr:uid="{631271B3-6AC8-452D-A6BE-0BFD665C9B9D}"/>
    <hyperlink ref="AD2576" r:id="rId7553" xr:uid="{A351BFC2-38EA-4809-A5D7-7674FB4941A2}"/>
    <hyperlink ref="AC2577" r:id="rId7554" xr:uid="{B77240B6-9D23-4E46-8591-3C3F4E194F60}"/>
    <hyperlink ref="AD2577" r:id="rId7555" xr:uid="{4F05DA08-0BD2-4431-A338-ABA876DEAEE2}"/>
    <hyperlink ref="AE2577" r:id="rId7556" xr:uid="{D39A205B-9130-4DD0-98CB-B227D16A65B8}"/>
    <hyperlink ref="AF2577" r:id="rId7557" xr:uid="{5644770C-0E9F-4FAA-BDB4-4AE4636DEDFF}"/>
    <hyperlink ref="AC2578" r:id="rId7558" xr:uid="{BE93165C-AC66-4353-BE48-E964C14A6B75}"/>
    <hyperlink ref="AE2578" r:id="rId7559" xr:uid="{024C48BC-B234-4C10-B18B-575391B0136B}"/>
    <hyperlink ref="AF2578" r:id="rId7560" xr:uid="{F6648406-7D98-4791-B006-3FC261FEB0DA}"/>
    <hyperlink ref="AC2579" r:id="rId7561" xr:uid="{EA222FD0-EC22-46A5-A8FE-EA94954C93DF}"/>
    <hyperlink ref="AE2579" r:id="rId7562" xr:uid="{6331CEF0-992D-4D82-8D0A-78880BD6AED0}"/>
    <hyperlink ref="AF2579" r:id="rId7563" xr:uid="{0358EF37-98E4-47D1-B1CF-F1AABE77E740}"/>
    <hyperlink ref="AC2580" r:id="rId7564" xr:uid="{8C85C4C7-BD09-4E25-84B1-D3E8F902B5E9}"/>
    <hyperlink ref="AD2580" r:id="rId7565" xr:uid="{8267AF22-DEAD-4C0F-9E5D-37202DCEA3C3}"/>
    <hyperlink ref="AF2580" r:id="rId7566" xr:uid="{FD70A5B9-4666-4BA4-8D21-81BB3481DB2E}"/>
    <hyperlink ref="AC2581" r:id="rId7567" xr:uid="{02D44897-2068-4E80-BA85-BB3F51781139}"/>
    <hyperlink ref="AE2581" r:id="rId7568" xr:uid="{BBBA548A-1CCE-46CB-8525-83BDACB67DB1}"/>
    <hyperlink ref="AF2581" r:id="rId7569" xr:uid="{7F9F4317-DADA-4768-BA8F-F7F520CB2487}"/>
    <hyperlink ref="A2582" r:id="rId7570" xr:uid="{DFCF0A0C-0D4A-4AF4-993F-DAF7D71F8F9A}"/>
    <hyperlink ref="AC2582" r:id="rId7571" xr:uid="{1FB70432-634A-4947-B51F-5B53BE91A0E2}"/>
    <hyperlink ref="AE2582" r:id="rId7572" xr:uid="{2B6E63B2-6B23-456E-929F-830B10F122ED}"/>
    <hyperlink ref="AC2583" r:id="rId7573" xr:uid="{176B88B1-9B75-484B-B21D-00043A89C948}"/>
    <hyperlink ref="AD2583" r:id="rId7574" xr:uid="{78D4D282-BAA4-49AE-85E7-A3F3BC99768B}"/>
    <hyperlink ref="AE2583" r:id="rId7575" xr:uid="{A20D0667-0A58-4807-9683-7365A4C91F2B}"/>
    <hyperlink ref="AF2583" r:id="rId7576" xr:uid="{F4446847-9239-418C-A21B-83FA31723955}"/>
    <hyperlink ref="AC2584" r:id="rId7577" xr:uid="{50FE58EB-C83B-4E4D-99D5-EF0739C06C44}"/>
    <hyperlink ref="AE2584" r:id="rId7578" xr:uid="{489F4B68-C1EE-406F-AA51-209FAC13D1A4}"/>
    <hyperlink ref="AF2584" r:id="rId7579" xr:uid="{44981D4C-4263-49F8-8FCC-542F7374EF90}"/>
    <hyperlink ref="AC2585" r:id="rId7580" xr:uid="{1019BDF1-4DB6-4774-A9FF-8C44E4F85549}"/>
    <hyperlink ref="AE2585" r:id="rId7581" xr:uid="{623B8014-36A9-471A-AA85-581F9259131E}"/>
    <hyperlink ref="AF2585" r:id="rId7582" xr:uid="{A6F6EF24-411B-4CD1-8446-2430E18B1CEF}"/>
    <hyperlink ref="AC2586" r:id="rId7583" xr:uid="{CFFB63BF-644E-4B51-9197-78BEF631243F}"/>
    <hyperlink ref="AD2586" r:id="rId7584" xr:uid="{5584F555-8312-4407-85FC-E8BB77DA3CF5}"/>
    <hyperlink ref="AE2586" r:id="rId7585" xr:uid="{1C575A19-73F7-4AA3-BC21-3DF209242553}"/>
    <hyperlink ref="AF2586" r:id="rId7586" xr:uid="{390B700F-C73E-4618-858B-0E5E0BF7F714}"/>
    <hyperlink ref="AC2587" r:id="rId7587" xr:uid="{7ABF6ED7-AFB4-48DC-A12D-2F004BEB3E6B}"/>
    <hyperlink ref="AD2587" r:id="rId7588" xr:uid="{6F1EE2F9-161B-4673-B092-F1D4807525C0}"/>
    <hyperlink ref="AC2588" r:id="rId7589" xr:uid="{523D81F9-93E6-42C1-8E70-543AF367EAB7}"/>
    <hyperlink ref="AD2588" r:id="rId7590" xr:uid="{E7880359-C1B1-4A69-B5C0-133CE842635E}"/>
    <hyperlink ref="AE2588" r:id="rId7591" xr:uid="{FFDE0004-FD62-4984-B495-30377A5FFBC4}"/>
    <hyperlink ref="AF2588" r:id="rId7592" xr:uid="{D65057A4-5185-42DB-B6A9-8DAC3DDD1900}"/>
    <hyperlink ref="AC2589" r:id="rId7593" xr:uid="{30C906D4-7B57-4D49-8D17-A22CE9D08D07}"/>
    <hyperlink ref="AE2589" r:id="rId7594" xr:uid="{32B17726-87BC-4009-A0E3-F62AEC98DB79}"/>
    <hyperlink ref="AF2589" r:id="rId7595" xr:uid="{6A443E84-FCC9-46AE-BD08-DD089C3837F3}"/>
    <hyperlink ref="A2590" r:id="rId7596" xr:uid="{81B1AA33-7E21-4E9A-A711-1E8A0D91605B}"/>
    <hyperlink ref="AC2590" r:id="rId7597" xr:uid="{6C1BDF96-3A22-4F41-B61D-0029178E8CE4}"/>
    <hyperlink ref="AC2591" r:id="rId7598" xr:uid="{57B20BB2-1D4C-474D-8764-76B6BE20BE97}"/>
    <hyperlink ref="AD2591" r:id="rId7599" xr:uid="{15DE4840-58F5-49BE-B9B0-600AC64DF113}"/>
    <hyperlink ref="AE2591" r:id="rId7600" xr:uid="{6CB621DD-200D-4126-A80D-A0AE89D86A82}"/>
    <hyperlink ref="AF2591" r:id="rId7601" xr:uid="{910B4505-5470-4B6F-AA11-E412AB0216B0}"/>
    <hyperlink ref="AC2592" r:id="rId7602" xr:uid="{3850662B-5D26-4CFE-8A64-C2193D117711}"/>
    <hyperlink ref="AD2592" r:id="rId7603" xr:uid="{98619D7B-EA2E-4D04-B9B4-F22822FAD509}"/>
    <hyperlink ref="AE2592" r:id="rId7604" xr:uid="{6F14FFD0-5DE7-4732-AFE0-7540C39DEB22}"/>
    <hyperlink ref="AF2592" r:id="rId7605" xr:uid="{8315D674-C65D-4B19-873C-F9206FCD8C3A}"/>
    <hyperlink ref="AC2593" r:id="rId7606" xr:uid="{E948B10F-1CE2-4379-9462-D2CB581DF009}"/>
    <hyperlink ref="AD2593" r:id="rId7607" xr:uid="{DE0B5D0D-DABE-498C-9811-421D6DFD0932}"/>
    <hyperlink ref="AE2593" r:id="rId7608" xr:uid="{C684DB3A-B9A5-43F5-A8CE-E3CE80FB82AE}"/>
    <hyperlink ref="AF2593" r:id="rId7609" xr:uid="{FE0EFB4D-C85D-4970-A30E-2D66355C9C42}"/>
    <hyperlink ref="AC2594" r:id="rId7610" xr:uid="{5261F149-7051-46A0-A05B-499433FE1E55}"/>
    <hyperlink ref="AD2594" r:id="rId7611" xr:uid="{395E6EEE-5638-45CA-A641-CD062BB17EE6}"/>
    <hyperlink ref="AE2594" r:id="rId7612" xr:uid="{126116EE-12F9-4D51-91E2-55D744EABACE}"/>
    <hyperlink ref="AF2594" r:id="rId7613" xr:uid="{D4C44C1E-3D3A-45A3-8550-859936F3BC10}"/>
    <hyperlink ref="AC2595" r:id="rId7614" xr:uid="{AC0CB4FA-8399-42F3-A563-C17E126D5AFD}"/>
    <hyperlink ref="AE2595" r:id="rId7615" xr:uid="{B23BA64F-02B8-4ED4-ADA7-FE67DD6232F7}"/>
    <hyperlink ref="AC2596" r:id="rId7616" xr:uid="{71ECFEAE-0070-4A44-97D1-733208E7A0B2}"/>
    <hyperlink ref="AE2596" r:id="rId7617" xr:uid="{2929780A-5609-426C-BF85-34B06B8DFF9F}"/>
    <hyperlink ref="AF2596" r:id="rId7618" xr:uid="{527E1894-95E6-47B7-B779-804F84A022CB}"/>
    <hyperlink ref="AC2597" r:id="rId7619" xr:uid="{72E11151-E13A-4AB5-98D6-E77D715B4935}"/>
    <hyperlink ref="AD2597" r:id="rId7620" xr:uid="{9A245A09-EDF2-426A-8991-53992137CD1E}"/>
    <hyperlink ref="AE2597" r:id="rId7621" xr:uid="{70487BF1-41C7-4FB1-A3B0-1B6EBC67FE94}"/>
    <hyperlink ref="AF2597" r:id="rId7622" xr:uid="{2A07D24C-B1F9-4204-8095-CC688533C064}"/>
    <hyperlink ref="AC2598" r:id="rId7623" xr:uid="{A66B2273-3D56-4ED7-AED6-39382A82E85D}"/>
    <hyperlink ref="AD2598" r:id="rId7624" xr:uid="{6D4F15A1-8EC1-44EA-A039-F295204D087F}"/>
    <hyperlink ref="AE2598" r:id="rId7625" xr:uid="{3A0C758E-925E-43C8-89F3-9D12940FD51C}"/>
    <hyperlink ref="AF2598" r:id="rId7626" xr:uid="{095CB116-60B2-4FB1-81CD-1A3BE19D0FF8}"/>
    <hyperlink ref="AC2599" r:id="rId7627" xr:uid="{7622631E-132F-4E33-9DFA-5D6C678171EA}"/>
    <hyperlink ref="AD2599" r:id="rId7628" xr:uid="{5507166C-333F-4301-BA1A-6A765337648A}"/>
    <hyperlink ref="AE2599" r:id="rId7629" xr:uid="{FC31D0B2-66C9-4239-B618-DCC172457B16}"/>
    <hyperlink ref="AF2599" r:id="rId7630" xr:uid="{791CA991-B37A-4FC5-98EF-21ABCC6A6C36}"/>
    <hyperlink ref="AC2600" r:id="rId7631" xr:uid="{09273E49-CB0D-40A5-B570-E5E5B3C77AD9}"/>
    <hyperlink ref="AE2600" r:id="rId7632" xr:uid="{86136D11-3462-40AD-B9C4-422A8380518A}"/>
    <hyperlink ref="AF2600" r:id="rId7633" xr:uid="{9BA061CF-C72C-42B3-8603-3BD03B3BCC00}"/>
    <hyperlink ref="AC2601" r:id="rId7634" xr:uid="{E6A39099-644B-4804-AA03-6A1C843903E7}"/>
    <hyperlink ref="AD2601" r:id="rId7635" xr:uid="{48F414C1-1397-4B7B-B137-065A8B8C8F27}"/>
    <hyperlink ref="AE2601" r:id="rId7636" xr:uid="{9FFA5458-B16A-461D-B36B-23CE8DDD0326}"/>
    <hyperlink ref="AF2601" r:id="rId7637" xr:uid="{0B227ED5-B258-45E4-ABEF-81C034678270}"/>
    <hyperlink ref="AC2602" r:id="rId7638" xr:uid="{DF51091B-4D14-4CD6-ABE0-A6C293AE1FDD}"/>
    <hyperlink ref="AD2602" r:id="rId7639" xr:uid="{8389DD1C-A7F6-492E-AE45-4629A58D3535}"/>
    <hyperlink ref="AE2602" r:id="rId7640" xr:uid="{2F464D6F-402D-44F0-9982-1A6DA83A2DED}"/>
    <hyperlink ref="AF2602" r:id="rId7641" xr:uid="{B5FD77F0-1F0C-43BD-8BCA-22B05AC13389}"/>
    <hyperlink ref="AC2603" r:id="rId7642" xr:uid="{07EBC8D6-8639-468D-AE57-873FAEBE2370}"/>
    <hyperlink ref="AD2603" r:id="rId7643" xr:uid="{E17CFC17-67EC-4320-B5C9-5E86BB43D55C}"/>
    <hyperlink ref="AE2603" r:id="rId7644" xr:uid="{16CE59AC-387E-461C-936F-AE24D471788A}"/>
    <hyperlink ref="AF2603" r:id="rId7645" xr:uid="{12DBC08E-0A0C-49B2-B0E0-4A8DF4CB25D7}"/>
    <hyperlink ref="AC2604" r:id="rId7646" xr:uid="{81D24C1D-5028-4D40-80F2-9473BA6E85B2}"/>
    <hyperlink ref="AE2604" r:id="rId7647" xr:uid="{6FE73052-E5D4-4F50-919B-3C879385EC87}"/>
    <hyperlink ref="AF2604" r:id="rId7648" xr:uid="{90E7580F-430B-4FC1-AC83-7AEDEAC9D00D}"/>
    <hyperlink ref="AC2605" r:id="rId7649" xr:uid="{68CD47E4-4505-425F-81E9-3865445A2E9A}"/>
    <hyperlink ref="AD2605" r:id="rId7650" xr:uid="{6096776E-9EE8-4B26-88A6-80CE5BBCD13E}"/>
    <hyperlink ref="AE2605" r:id="rId7651" xr:uid="{F6EA8963-FEA3-4425-AFD8-0F2BFE7A2A19}"/>
    <hyperlink ref="AF2605" r:id="rId7652" xr:uid="{78A5D80A-DBD3-4023-A79C-3D5433718BA7}"/>
    <hyperlink ref="AC2606" r:id="rId7653" xr:uid="{5DBAA2C2-46AF-41EA-B274-C6F6196F43E2}"/>
    <hyperlink ref="AE2606" r:id="rId7654" xr:uid="{4E60F26A-B48D-4D6C-9FB0-D0B8D2D56FA8}"/>
    <hyperlink ref="AF2606" r:id="rId7655" xr:uid="{0B46F6C7-C783-413F-9B00-DDBD34168624}"/>
    <hyperlink ref="AC2607" r:id="rId7656" xr:uid="{EE74FEF0-BF01-4C8E-A5A1-CCC80671C938}"/>
    <hyperlink ref="AE2607" r:id="rId7657" xr:uid="{9B6CFAD2-56C5-41A0-A8BD-68D326E472CB}"/>
    <hyperlink ref="AC2608" r:id="rId7658" xr:uid="{C6A143E9-3E7B-4A9B-847C-1611B73C6C35}"/>
    <hyperlink ref="AD2608" r:id="rId7659" xr:uid="{1B7C2875-501E-483D-A39A-E8A51E2AC2A3}"/>
    <hyperlink ref="AE2608" r:id="rId7660" xr:uid="{544C2822-C646-467E-ADF2-577FE4568318}"/>
    <hyperlink ref="AC2609" r:id="rId7661" xr:uid="{446FEED2-8302-4D04-90E6-52161250CF82}"/>
    <hyperlink ref="AC2610" r:id="rId7662" xr:uid="{19C67710-6FEF-4776-89E2-2E500F4CAB7E}"/>
    <hyperlink ref="AE2610" r:id="rId7663" xr:uid="{90B7E0A5-6409-4B86-B964-F927578F245D}"/>
    <hyperlink ref="AF2610" r:id="rId7664" xr:uid="{F2745472-6360-4639-A755-EA5F1C0AF4BA}"/>
    <hyperlink ref="AC2611" r:id="rId7665" xr:uid="{075C1F5C-4864-4561-A429-7DA66681011E}"/>
    <hyperlink ref="AF2611" r:id="rId7666" xr:uid="{73964312-AC60-41D4-BEFB-83ECC2E56CDF}"/>
    <hyperlink ref="AC2612" r:id="rId7667" xr:uid="{083B8DE0-19D3-429A-967B-96058B22CD8E}"/>
    <hyperlink ref="AD2612" r:id="rId7668" xr:uid="{877034DE-B32A-4699-AC71-C7FB1B3FBCC0}"/>
    <hyperlink ref="AE2612" r:id="rId7669" xr:uid="{2F9C4DA6-9E57-4BC8-9F10-E16E3EEDC4F2}"/>
    <hyperlink ref="AF2612" r:id="rId7670" xr:uid="{6671591A-6E56-4CB7-AD82-D9C2932091AE}"/>
    <hyperlink ref="AC2613" r:id="rId7671" xr:uid="{A864F8A9-99D9-4301-B1E7-830A3FF355D9}"/>
    <hyperlink ref="AE2613" r:id="rId7672" xr:uid="{C594CCB6-37E7-49A8-BB1F-CE580E59B16C}"/>
    <hyperlink ref="AF2613" r:id="rId7673" xr:uid="{2416A088-EA60-4470-8BCE-FEF1AECA55E9}"/>
    <hyperlink ref="AC2614" r:id="rId7674" xr:uid="{C6400E20-3DEE-4073-AF92-DD3C8157D72E}"/>
    <hyperlink ref="AF2614" r:id="rId7675" xr:uid="{CF7F1D8A-71A7-47F8-90CF-6324AA3E056E}"/>
    <hyperlink ref="AC2615" r:id="rId7676" xr:uid="{EAA53353-D075-4052-8883-DC11D7998A04}"/>
    <hyperlink ref="AE2615" r:id="rId7677" xr:uid="{5B931D20-CB74-4A5A-9BD2-77ECD317E021}"/>
    <hyperlink ref="AF2615" r:id="rId7678" xr:uid="{FDA1456C-5039-49A3-A075-E99FA5FB7AC0}"/>
    <hyperlink ref="AC2616" r:id="rId7679" xr:uid="{9107F3F2-DB33-49DA-A787-45D72B3F389A}"/>
    <hyperlink ref="AD2616" r:id="rId7680" xr:uid="{E9BDDBC0-E2AA-4578-A26E-152F58BAAA25}"/>
    <hyperlink ref="AE2616" r:id="rId7681" xr:uid="{A5DA66C6-0DE9-482D-84CB-3C1451D96051}"/>
    <hyperlink ref="AF2616" r:id="rId7682" xr:uid="{9A94C5AD-201D-43F4-8D1E-C65CC6BDE054}"/>
    <hyperlink ref="AC2617" r:id="rId7683" xr:uid="{44720809-D1C6-41BF-A285-C2584CAD4904}"/>
    <hyperlink ref="AD2617" r:id="rId7684" xr:uid="{D5BE53A3-85B7-411B-9B10-AE412C89F0F0}"/>
    <hyperlink ref="AF2617" r:id="rId7685" xr:uid="{75493CAE-6316-423B-A08C-8DFD11DAB7AC}"/>
    <hyperlink ref="AF2618" r:id="rId7686" xr:uid="{6855B3F2-E873-48C8-B398-D5B7A9B0F284}"/>
    <hyperlink ref="AE2619" r:id="rId7687" xr:uid="{5036B22B-22A4-455A-9BD8-72CDCCC11EE6}"/>
    <hyperlink ref="AC2621" r:id="rId7688" xr:uid="{28E0EFF3-9826-4FC7-B797-586CB2F16502}"/>
    <hyperlink ref="AE2621" r:id="rId7689" xr:uid="{B86656FD-3EE7-49C6-B38B-D6F3E1CEC924}"/>
    <hyperlink ref="AF2621" r:id="rId7690" xr:uid="{4F0673A5-F659-4408-8F3A-4268C2FE814F}"/>
    <hyperlink ref="AC2622" r:id="rId7691" xr:uid="{EB73652A-7697-450A-BA51-19961BC2BBE7}"/>
    <hyperlink ref="AD2622" r:id="rId7692" xr:uid="{0DC72096-88C2-4D52-AFD0-DF71514A1AC7}"/>
    <hyperlink ref="AE2622" r:id="rId7693" xr:uid="{67DF4D79-2B32-47C6-A9E0-556F9BC55000}"/>
    <hyperlink ref="AF2622" r:id="rId7694" xr:uid="{8C1A2F14-A1F2-4A86-83F4-0846B1D04898}"/>
    <hyperlink ref="AC2623" r:id="rId7695" xr:uid="{5DBFB6EE-DE1C-4213-A273-DF0D16C9AA6B}"/>
    <hyperlink ref="AD2623" r:id="rId7696" xr:uid="{75AC72A6-F0F4-455A-B110-7F96F28D29AE}"/>
    <hyperlink ref="AE2623" r:id="rId7697" xr:uid="{5972DC07-C5CE-475B-A9BD-748A38CD1DF0}"/>
    <hyperlink ref="AF2623" r:id="rId7698" xr:uid="{90E2FA63-C01A-45FF-A6BF-CC7967190294}"/>
    <hyperlink ref="AC2624" r:id="rId7699" xr:uid="{33A8F4A8-9221-45B1-8C08-6363ED9A51A0}"/>
    <hyperlink ref="AD2624" r:id="rId7700" xr:uid="{3A171646-2894-415B-B243-077DADF927B5}"/>
    <hyperlink ref="AE2624" r:id="rId7701" xr:uid="{BF87B27E-D1CF-4C7A-92A6-94CCA36D82BD}"/>
    <hyperlink ref="AF2624" r:id="rId7702" xr:uid="{1951A369-F3AF-4126-855E-ACEB48B2E414}"/>
    <hyperlink ref="AC2625" r:id="rId7703" xr:uid="{D9210D51-CD58-4A83-A7AD-0F89DD0E5D1A}"/>
    <hyperlink ref="AD2625" r:id="rId7704" xr:uid="{A988262E-44D7-4764-8CB6-16524E821157}"/>
    <hyperlink ref="AF2625" r:id="rId7705" xr:uid="{26ACBB53-F03F-4D21-B4A3-7D1001AE01AE}"/>
    <hyperlink ref="AC2627" r:id="rId7706" xr:uid="{A947B074-CFF9-48B7-9BCD-3FB019237D20}"/>
    <hyperlink ref="AD2627" r:id="rId7707" xr:uid="{85F45868-64B9-40CF-B58E-B9CBFDE1F1EC}"/>
    <hyperlink ref="AE2627" r:id="rId7708" xr:uid="{D2840E9C-9D47-4907-B8A8-4FC688E0CF24}"/>
    <hyperlink ref="AC2628" r:id="rId7709" xr:uid="{136BB7FA-05F9-47F7-98DE-2E546B3262B4}"/>
    <hyperlink ref="AC2630" r:id="rId7710" xr:uid="{E906D33B-3A7C-4913-A5E9-5A5FEC171896}"/>
    <hyperlink ref="AD2630" r:id="rId7711" xr:uid="{70A88670-A653-4470-925C-62BA22CD5454}"/>
    <hyperlink ref="AE2630" r:id="rId7712" xr:uid="{4D85812A-0FF8-4FFF-B9D7-AF9E85075B3C}"/>
    <hyperlink ref="AF2630" r:id="rId7713" xr:uid="{E6AC9FEA-84FD-4B9C-9315-1C41F2598794}"/>
    <hyperlink ref="AC2631" r:id="rId7714" xr:uid="{1A73559D-48E1-43A5-A4FC-E5BCF5E6A961}"/>
    <hyperlink ref="AD2631" r:id="rId7715" xr:uid="{79A90763-080F-42AE-8009-6013EBDD7719}"/>
    <hyperlink ref="AE2631" r:id="rId7716" xr:uid="{EA004A73-D3BF-4B0C-B4F2-FFD59D0C43F1}"/>
    <hyperlink ref="AC2632" r:id="rId7717" xr:uid="{292C066D-C488-4526-AD4F-4AA1C78160C6}"/>
    <hyperlink ref="AD2632" r:id="rId7718" xr:uid="{591E8A5A-3FEE-445D-A832-0DAD3B6EFF63}"/>
    <hyperlink ref="AC2633" r:id="rId7719" xr:uid="{ECC3604B-CB6A-458D-A740-3D3819B37F39}"/>
    <hyperlink ref="AE2633" r:id="rId7720" xr:uid="{AC1E3DCA-E874-4DC3-8289-84D60518C94B}"/>
    <hyperlink ref="AF2633" r:id="rId7721" xr:uid="{2830516A-8114-43B7-8E7F-DCDB9984D542}"/>
    <hyperlink ref="A2634" r:id="rId7722" xr:uid="{C16764D7-9740-42D8-8D2E-B1903993D680}"/>
    <hyperlink ref="AC2634" r:id="rId7723" xr:uid="{8C83DE5B-961A-4863-84E0-176C557F06C8}"/>
    <hyperlink ref="AE2634" r:id="rId7724" xr:uid="{652F98DC-AEAC-421E-86E4-B00421904AF5}"/>
    <hyperlink ref="AF2634" r:id="rId7725" xr:uid="{57E2BD7B-3298-4E28-AF0A-BE6147205AC6}"/>
    <hyperlink ref="AC2635" r:id="rId7726" xr:uid="{36B143CA-416B-41FE-8A18-FFE918D12330}"/>
    <hyperlink ref="AE2635" r:id="rId7727" xr:uid="{0280B248-189E-42DB-89C0-C6A381C29222}"/>
    <hyperlink ref="AF2635" r:id="rId7728" xr:uid="{A944A73A-ADB3-4F2B-A163-4F78965F1092}"/>
    <hyperlink ref="AC2636" r:id="rId7729" xr:uid="{BD99DD61-8D11-4BB5-8D43-CB66418968F6}"/>
    <hyperlink ref="AD2636" r:id="rId7730" xr:uid="{D51194DC-5CF7-4555-8033-396FC0FC7FA9}"/>
    <hyperlink ref="AE2636" r:id="rId7731" xr:uid="{9080E26C-4FD9-4781-BA8A-7CA7F808124B}"/>
    <hyperlink ref="AF2636" r:id="rId7732" xr:uid="{CB707896-1313-4C0B-9649-CD4466EA769A}"/>
    <hyperlink ref="AC2637" r:id="rId7733" xr:uid="{A6F7C03D-EE6C-4C7F-91AE-5361EE7422EF}"/>
    <hyperlink ref="AD2637" r:id="rId7734" xr:uid="{0D9E5928-2DF4-49CB-B00C-A83E1F89EC56}"/>
    <hyperlink ref="AF2637" r:id="rId7735" xr:uid="{8EE4B621-ECE0-461F-9F46-70C60DD0B699}"/>
    <hyperlink ref="AC2638" r:id="rId7736" xr:uid="{7DDB27B5-4518-44BA-AC0C-1F84D2E1887E}"/>
    <hyperlink ref="AD2638" r:id="rId7737" xr:uid="{BD9CFB6D-E5D2-4D95-881F-D9A2ACCB3D44}"/>
    <hyperlink ref="AC2639" r:id="rId7738" xr:uid="{315AA80D-42E5-4EC3-8085-2C279C5936FF}"/>
    <hyperlink ref="AD2639" r:id="rId7739" xr:uid="{8995E7DA-A491-42A8-9718-DDBF6B35C4BA}"/>
    <hyperlink ref="AE2639" r:id="rId7740" xr:uid="{93CBC021-1CCA-44D2-AC1A-FE0E9E090D3B}"/>
    <hyperlink ref="AF2639" r:id="rId7741" xr:uid="{4B1BF7E0-37F5-46E0-837B-6EB4FCEBBD24}"/>
    <hyperlink ref="AC2640" r:id="rId7742" xr:uid="{05441319-0C6B-471F-AFFB-E868812C53FE}"/>
    <hyperlink ref="AD2640" r:id="rId7743" xr:uid="{486E3729-A1FC-49D4-9AF5-945CF57C773A}"/>
    <hyperlink ref="AE2640" r:id="rId7744" xr:uid="{5669CB7C-5337-472A-8013-2F15330D8D19}"/>
    <hyperlink ref="AF2640" r:id="rId7745" xr:uid="{BE52D435-2F50-45ED-9B70-C635914EE8A3}"/>
    <hyperlink ref="AC2641" r:id="rId7746" xr:uid="{CFCED2C1-99FC-4825-A8D7-D93DF146896F}"/>
    <hyperlink ref="AD2641" r:id="rId7747" xr:uid="{C0AACB7C-0C0F-4FF4-8853-E6C4C707D356}"/>
    <hyperlink ref="AE2641" r:id="rId7748" xr:uid="{65CE9407-1B63-4EF3-BE99-4AF8F21F1126}"/>
    <hyperlink ref="AF2641" r:id="rId7749" xr:uid="{57A4E6D9-93D2-4289-8995-D3160777AA63}"/>
    <hyperlink ref="AC2642" r:id="rId7750" xr:uid="{7CD655AE-3871-460D-97A8-B493BE484F92}"/>
    <hyperlink ref="AE2642" r:id="rId7751" xr:uid="{2F3B7F77-59A3-4B0C-BBEB-E0481A689DE1}"/>
    <hyperlink ref="AF2642" r:id="rId7752" xr:uid="{6D2786CE-8792-456F-A091-7ECC1F5D55C1}"/>
    <hyperlink ref="AC2643" r:id="rId7753" xr:uid="{B0F981FE-AC47-44DE-80FF-184AA0618DA5}"/>
    <hyperlink ref="AD2643" r:id="rId7754" xr:uid="{93F8953D-9573-420F-B1D2-8A8576A0CC2E}"/>
    <hyperlink ref="AE2643" r:id="rId7755" xr:uid="{13D9A71A-D6DC-453A-860C-E28D016045B5}"/>
    <hyperlink ref="AF2643" r:id="rId7756" xr:uid="{0799F9F9-EF09-429E-899D-83E34E2BA394}"/>
    <hyperlink ref="AC2644" r:id="rId7757" xr:uid="{4B97E101-12B5-48BF-80BC-F5EEC54060AC}"/>
    <hyperlink ref="AD2644" r:id="rId7758" xr:uid="{541EEAD4-8672-4CA4-844F-EDC7A33D6387}"/>
    <hyperlink ref="AE2644" r:id="rId7759" xr:uid="{EC5BD768-D39B-4FF7-BFE0-5FE9F335A9EE}"/>
    <hyperlink ref="AC2645" r:id="rId7760" xr:uid="{564836AF-11AE-4863-AB2A-B799BBB5E95F}"/>
    <hyperlink ref="AC2646" r:id="rId7761" xr:uid="{D39FE70E-0E36-425F-804C-8FE7A47581C7}"/>
    <hyperlink ref="AE2646" r:id="rId7762" xr:uid="{E4776D8B-6838-4D31-8AE2-99569E36B2C2}"/>
    <hyperlink ref="AF2646" r:id="rId7763" xr:uid="{6D832C68-E952-4C0E-A02A-65E083E350FF}"/>
    <hyperlink ref="AC2647" r:id="rId7764" xr:uid="{197E7750-8892-4B2B-9641-525EB34DBA94}"/>
    <hyperlink ref="AD2647" r:id="rId7765" xr:uid="{E79DBA25-17EE-4DF4-8C4C-DF4A9DD54EB5}"/>
    <hyperlink ref="AE2647" r:id="rId7766" xr:uid="{7D944291-B83C-49EF-92D3-E210E12B4C8E}"/>
    <hyperlink ref="AF2647" r:id="rId7767" xr:uid="{4B33CEC3-39C1-4411-9E73-EFBD5088A6AF}"/>
    <hyperlink ref="AC2648" r:id="rId7768" xr:uid="{6F77F0A0-56FB-4202-B88D-9F31A89B1A84}"/>
    <hyperlink ref="AD2648" r:id="rId7769" xr:uid="{0C5D6BF3-9A2C-4DCD-997E-075779EB9260}"/>
    <hyperlink ref="AE2648" r:id="rId7770" xr:uid="{032020A9-1372-4712-897A-EA4ED153E167}"/>
    <hyperlink ref="AF2648" r:id="rId7771" xr:uid="{9F7D8BC1-1058-4F2F-AD40-8224B268F16C}"/>
    <hyperlink ref="AC2649" r:id="rId7772" xr:uid="{0C92C7D0-AA9D-47E9-8BB0-ACD5515689E8}"/>
    <hyperlink ref="AD2649" r:id="rId7773" xr:uid="{4D310A6A-AA6B-4A15-8CD2-C9071D38C93D}"/>
    <hyperlink ref="AE2649" r:id="rId7774" xr:uid="{C8739239-49AA-4886-8A83-F5373FA88E83}"/>
    <hyperlink ref="AF2649" r:id="rId7775" xr:uid="{998EDB73-ACFF-4AF5-BFBB-10EEFCD1072C}"/>
    <hyperlink ref="AC2650" r:id="rId7776" xr:uid="{3E8D800F-EB2C-4792-915C-E0EFB2A9FC43}"/>
    <hyperlink ref="AD2650" r:id="rId7777" xr:uid="{68A76DFF-7695-48A1-8B29-D6D66105BD00}"/>
    <hyperlink ref="AE2650" r:id="rId7778" xr:uid="{52F4C7AF-49C9-4836-A9F6-038308241B56}"/>
    <hyperlink ref="AC2651" r:id="rId7779" xr:uid="{988E58BC-4AAC-430E-8718-CEC883EA2419}"/>
    <hyperlink ref="AC2652" r:id="rId7780" xr:uid="{118D2453-E454-4D2C-B7DA-7F700DA97B5B}"/>
    <hyperlink ref="AD2652" r:id="rId7781" xr:uid="{C2D1A67A-50B8-445A-832A-83D3A2DE7E94}"/>
    <hyperlink ref="AE2652" r:id="rId7782" xr:uid="{D1EAA03C-F202-4C03-9273-9FD2B65F1913}"/>
    <hyperlink ref="AF2652" r:id="rId7783" xr:uid="{62C7A0FE-86B0-4D7C-8840-0FCE4BD40868}"/>
    <hyperlink ref="AC2653" r:id="rId7784" xr:uid="{89B6BA86-ED63-44D2-B3D8-6747022B5603}"/>
    <hyperlink ref="AD2653" r:id="rId7785" xr:uid="{AC896D5A-2870-47F1-ACD6-F4D181E425BC}"/>
    <hyperlink ref="AE2653" r:id="rId7786" xr:uid="{273641BC-6ECF-4FC5-9A73-330A92DEDEFF}"/>
    <hyperlink ref="AF2653" r:id="rId7787" xr:uid="{B7838F9C-B264-46A2-86C7-5D5AB2F15F09}"/>
    <hyperlink ref="AC2654" r:id="rId7788" xr:uid="{55DBD622-CEBD-40DF-AA40-955F05D1C7EB}"/>
    <hyperlink ref="AD2654" r:id="rId7789" xr:uid="{33B56D68-D4FA-4E3C-8327-2FFD08FC4D8F}"/>
    <hyperlink ref="AE2654" r:id="rId7790" xr:uid="{70790EA0-56D9-4475-A38E-AAEC53AF7511}"/>
    <hyperlink ref="AF2654" r:id="rId7791" xr:uid="{7ADB1FA8-B917-4E4D-A210-EA52C208E434}"/>
    <hyperlink ref="AC2655" r:id="rId7792" xr:uid="{D7B7C63B-D195-42EE-BD76-546F679A26A8}"/>
    <hyperlink ref="AD2655" r:id="rId7793" xr:uid="{62CA79E3-3BD8-4BA2-8A38-3993AAD76E86}"/>
    <hyperlink ref="AE2655" r:id="rId7794" xr:uid="{81B0FA4B-03DF-4022-9DE7-1C389524163D}"/>
    <hyperlink ref="AC2656" r:id="rId7795" xr:uid="{0AEF6EB1-3565-459B-B82D-2441E745B0F5}"/>
    <hyperlink ref="AE2656" r:id="rId7796" xr:uid="{B773D6F2-8F2C-4ACC-8965-413382466CF9}"/>
    <hyperlink ref="AC2657" r:id="rId7797" xr:uid="{C61FE415-E18F-4FA9-98C2-173B3562D78C}"/>
    <hyperlink ref="AD2657" r:id="rId7798" xr:uid="{DE6C7F94-375E-4A28-8E09-8FC6A0D7D792}"/>
    <hyperlink ref="AE2657" r:id="rId7799" xr:uid="{C01A62B4-3FF8-441A-BBFB-1BBB9C04DFA8}"/>
    <hyperlink ref="AF2657" r:id="rId7800" xr:uid="{B97AEF66-2615-4965-A1E8-5F36B9328C23}"/>
    <hyperlink ref="AC2658" r:id="rId7801" xr:uid="{5876BD38-24C4-4F39-9209-6FD70BD36C51}"/>
    <hyperlink ref="AF2658" r:id="rId7802" xr:uid="{5BDB0463-600F-4152-824F-319F6AC9A9EE}"/>
    <hyperlink ref="AC2659" r:id="rId7803" xr:uid="{EE4F1D76-E0D2-4550-92B8-69E6991E60C4}"/>
    <hyperlink ref="AD2659" r:id="rId7804" xr:uid="{8B1ADE61-1C40-4D7B-B1FC-591DD66B8342}"/>
    <hyperlink ref="AE2659" r:id="rId7805" xr:uid="{7963E50F-4B28-418A-84C6-0FDEA7008142}"/>
    <hyperlink ref="AF2659" r:id="rId7806" xr:uid="{5510BFFD-328C-4ABA-9CBC-6DF83B669C0C}"/>
    <hyperlink ref="AC2660" r:id="rId7807" xr:uid="{44E536EA-C3FC-4CEC-8C00-08B59C343F02}"/>
    <hyperlink ref="AE2660" r:id="rId7808" xr:uid="{E79271EE-C6B7-4226-8346-B7F71B2B1820}"/>
    <hyperlink ref="AC2661" r:id="rId7809" xr:uid="{C8DBE181-158F-4087-85A3-78F14C0A14DA}"/>
    <hyperlink ref="AD2661" r:id="rId7810" xr:uid="{DFBE8203-E70E-4114-8B33-C6260AD87E45}"/>
    <hyperlink ref="AE2661" r:id="rId7811" xr:uid="{16A0DC43-448B-4DF3-A92E-E5B37EC77B99}"/>
    <hyperlink ref="AF2661" r:id="rId7812" xr:uid="{3108095E-5108-4235-A5A5-4FE7989F4C06}"/>
    <hyperlink ref="AC2662" r:id="rId7813" xr:uid="{1D555C82-0639-4495-8539-9AD4B5D1F8CA}"/>
    <hyperlink ref="AD2662" r:id="rId7814" xr:uid="{9C75F3B3-BF40-441E-BE66-083E408A7E57}"/>
    <hyperlink ref="AE2662" r:id="rId7815" xr:uid="{FFBB8C0C-677D-4E70-9523-AF42AEA64258}"/>
    <hyperlink ref="AF2662" r:id="rId7816" xr:uid="{9397A5F3-CEB5-46EB-8DF9-7FA22FC8010A}"/>
    <hyperlink ref="AC2663" r:id="rId7817" xr:uid="{50D0403C-D344-4BFC-8923-9AF8ED05386A}"/>
    <hyperlink ref="AD2663" r:id="rId7818" xr:uid="{4145D0AA-9C61-47D8-AB87-2097A35CEC21}"/>
    <hyperlink ref="AE2663" r:id="rId7819" xr:uid="{1E04C07C-A2B8-41C6-B337-7D151CF3D857}"/>
    <hyperlink ref="AC2664" r:id="rId7820" xr:uid="{92A58327-8DBE-43CB-8C9D-31E3D68DDC44}"/>
    <hyperlink ref="AD2664" r:id="rId7821" xr:uid="{5D1C9B25-0962-484A-A8C0-18C54490A3F1}"/>
    <hyperlink ref="AC2665" r:id="rId7822" xr:uid="{3D7B4577-019F-4D58-A614-F46C4463EE9B}"/>
    <hyperlink ref="AE2665" r:id="rId7823" xr:uid="{49C349AD-3C03-4BFE-8801-79C0866D682E}"/>
    <hyperlink ref="AF2665" r:id="rId7824" xr:uid="{AF543B5E-959D-4DD4-B069-7314B87B63E1}"/>
    <hyperlink ref="AC2666" r:id="rId7825" xr:uid="{B26052BB-D808-4170-B452-B87EEDD9E6E8}"/>
    <hyperlink ref="AD2666" r:id="rId7826" xr:uid="{000F8AE7-751E-4193-BC6A-F32390A640BC}"/>
    <hyperlink ref="AE2666" r:id="rId7827" xr:uid="{EEE78900-F839-4407-B3C5-71427EA07199}"/>
    <hyperlink ref="AF2666" r:id="rId7828" xr:uid="{5E6EC7B4-8F43-4085-AB08-443FF76C5014}"/>
    <hyperlink ref="AC2667" r:id="rId7829" xr:uid="{05095972-E2E3-4ED7-A968-A46E973DC3BF}"/>
    <hyperlink ref="AD2667" r:id="rId7830" xr:uid="{0F859F52-6401-4C41-9445-D92D65E34524}"/>
    <hyperlink ref="AE2667" r:id="rId7831" xr:uid="{A7E762BB-75B8-4A70-A7FE-7A7C500FDD73}"/>
    <hyperlink ref="AF2667" r:id="rId7832" xr:uid="{10A34E95-1752-4DA2-A059-6C6250A81D76}"/>
    <hyperlink ref="AC2668" r:id="rId7833" xr:uid="{D6E2CC74-9AA5-4CC9-84EE-5306CB219CED}"/>
    <hyperlink ref="AD2668" r:id="rId7834" xr:uid="{61F01D76-3507-4EE8-A9F2-50AE4CBD6EA5}"/>
    <hyperlink ref="AE2668" r:id="rId7835" xr:uid="{7DC1BC2E-3A06-41FD-BAC4-96CC17BAB93E}"/>
    <hyperlink ref="AF2668" r:id="rId7836" xr:uid="{7B825326-5BDA-4E50-A162-ADCFB77659D5}"/>
    <hyperlink ref="AC2669" r:id="rId7837" xr:uid="{72175DE8-073B-4127-8F35-D6C5EA4815CB}"/>
    <hyperlink ref="AD2669" r:id="rId7838" xr:uid="{EA84D0E2-F82F-46C5-A512-0E73DC4947C2}"/>
    <hyperlink ref="AE2669" r:id="rId7839" xr:uid="{DEEDC852-F82B-48BF-9E02-B9B9961B4FB3}"/>
    <hyperlink ref="AF2669" r:id="rId7840" xr:uid="{180E2309-3E0F-4ACA-B980-D4753AAA1DBA}"/>
    <hyperlink ref="AC2670" r:id="rId7841" xr:uid="{925BE8B3-1599-4928-BBA0-D9C3E0F67BC3}"/>
    <hyperlink ref="AC2671" r:id="rId7842" xr:uid="{EA286A4E-6C65-473A-B2DA-91CC486ABCB6}"/>
    <hyperlink ref="AD2671" r:id="rId7843" xr:uid="{445BD439-CE4D-4A9B-A1E3-795FEE8B46AF}"/>
    <hyperlink ref="AE2671" r:id="rId7844" xr:uid="{D0CEA67C-4293-4C81-8D19-CC6E29D19A87}"/>
    <hyperlink ref="AF2671" r:id="rId7845" xr:uid="{F072548D-E8E2-4731-848F-D2EE3D762E10}"/>
    <hyperlink ref="AC2672" r:id="rId7846" xr:uid="{8756DA27-0C6D-44C9-8959-96AA9B58E5B3}"/>
    <hyperlink ref="AD2672" r:id="rId7847" xr:uid="{2C64292C-44BB-4068-8371-FEEB6CCCB376}"/>
    <hyperlink ref="AE2672" r:id="rId7848" xr:uid="{66974E73-24BE-4269-B592-1C2F90B5393B}"/>
    <hyperlink ref="AF2672" r:id="rId7849" xr:uid="{E4DED76C-7BD9-494D-BC99-A5453865E584}"/>
    <hyperlink ref="AC2673" r:id="rId7850" xr:uid="{09C6E959-DDDE-43ED-A162-F9331757A453}"/>
    <hyperlink ref="AD2673" r:id="rId7851" xr:uid="{A8397692-FE77-49A8-81F1-32E5FC96D8D1}"/>
    <hyperlink ref="AE2673" r:id="rId7852" xr:uid="{A3218010-2E6E-4B42-ADE9-73487B5D7418}"/>
    <hyperlink ref="AF2673" r:id="rId7853" xr:uid="{6DDDF609-5711-4F12-82AE-6FC77E079540}"/>
    <hyperlink ref="AC2674" r:id="rId7854" xr:uid="{59AC9850-C88F-463E-9047-D5EC84911C40}"/>
    <hyperlink ref="AD2674" r:id="rId7855" xr:uid="{43A49923-9E6E-4C26-ACC2-1F7593A86962}"/>
    <hyperlink ref="AE2674" r:id="rId7856" xr:uid="{77591F6B-0DB8-45F1-A9D7-A9B8917605DC}"/>
    <hyperlink ref="AF2674" r:id="rId7857" xr:uid="{1927DBFA-B632-454E-A56A-1540417EA559}"/>
    <hyperlink ref="AC2675" r:id="rId7858" xr:uid="{784184A9-3E8A-4D65-8459-086B22A915F5}"/>
    <hyperlink ref="AE2675" r:id="rId7859" xr:uid="{62E4C96D-7E6E-4998-B0B3-915903CE2FDC}"/>
    <hyperlink ref="AF2675" r:id="rId7860" xr:uid="{B2B6BFEA-0FD4-4AAB-A2DA-FBFB1665B2F2}"/>
    <hyperlink ref="AC2676" r:id="rId7861" xr:uid="{784863A2-BDF2-4380-8388-820F5412B476}"/>
    <hyperlink ref="AD2676" r:id="rId7862" xr:uid="{07693C2B-FEFA-4745-8D1D-270DC1054DF9}"/>
    <hyperlink ref="AE2676" r:id="rId7863" xr:uid="{2CA1811D-854F-4220-9945-5614F5BE5634}"/>
    <hyperlink ref="AC2677" r:id="rId7864" xr:uid="{1963A563-097A-4390-ABE8-F9428B96997E}"/>
    <hyperlink ref="AD2677" r:id="rId7865" xr:uid="{FD979B6F-9B5D-4ECC-81CE-17457CE1469F}"/>
    <hyperlink ref="AE2677" r:id="rId7866" xr:uid="{E35266CB-B7AB-4158-AE4A-1A9DC97B3EFF}"/>
    <hyperlink ref="AC2678" r:id="rId7867" xr:uid="{57C481EC-BDD1-4D6F-8C6C-AB67197AB9F8}"/>
    <hyperlink ref="AD2678" r:id="rId7868" xr:uid="{E512035C-C8CC-4444-B5AC-61ABD1EF9839}"/>
    <hyperlink ref="AE2678" r:id="rId7869" xr:uid="{8234DEEB-7D61-420E-AE26-71903B2F57E8}"/>
    <hyperlink ref="AF2678" r:id="rId7870" xr:uid="{3CDD74F2-9646-488F-8057-CF5C81ED5C51}"/>
    <hyperlink ref="AC2679" r:id="rId7871" xr:uid="{D09960A3-BB0B-4779-AC70-B2F089F1700B}"/>
    <hyperlink ref="AE2679" r:id="rId7872" xr:uid="{087558D5-C5A5-4729-848F-DD7580A7B3FE}"/>
    <hyperlink ref="AF2679" r:id="rId7873" xr:uid="{A792DD26-CFE2-4022-BF1E-90A4CCC4AEDF}"/>
    <hyperlink ref="AC2680" r:id="rId7874" xr:uid="{B78C01D1-DEB2-436D-876A-6B6D670886F4}"/>
    <hyperlink ref="AD2680" r:id="rId7875" xr:uid="{F7978223-6AB1-4C0D-93DE-A35F9E6225BD}"/>
    <hyperlink ref="AE2680" r:id="rId7876" xr:uid="{11DFDD7F-05E9-4E79-8718-056FE229987B}"/>
    <hyperlink ref="AF2680" r:id="rId7877" xr:uid="{2FDD37FD-34AB-4AD6-AB98-3101E198B2C1}"/>
    <hyperlink ref="AC2681" r:id="rId7878" xr:uid="{D168364F-90A0-46B0-92E2-320822834745}"/>
    <hyperlink ref="AE2681" r:id="rId7879" xr:uid="{980276E6-6B6F-4DED-B54C-D1B5A95916E3}"/>
    <hyperlink ref="AF2681" r:id="rId7880" xr:uid="{1918CE51-2AB8-44BD-BBE6-492828EA17CC}"/>
    <hyperlink ref="AC2682" r:id="rId7881" xr:uid="{A191E6E1-A16E-4BB3-A041-645690C6941F}"/>
    <hyperlink ref="AE2682" r:id="rId7882" xr:uid="{41A78621-708A-441E-980F-406F63EA100D}"/>
    <hyperlink ref="AF2682" r:id="rId7883" xr:uid="{845FC208-27FD-415D-A8BD-5392B555DAD4}"/>
    <hyperlink ref="AC2683" r:id="rId7884" xr:uid="{706C1CF1-210C-4E1F-A323-08457FA2841F}"/>
    <hyperlink ref="AF2683" r:id="rId7885" xr:uid="{1477B3F2-27E9-41DF-B02F-A59022311593}"/>
    <hyperlink ref="AC2684" r:id="rId7886" xr:uid="{5EE31B32-47C8-41A9-A91C-3E713A88051F}"/>
    <hyperlink ref="AC2685" r:id="rId7887" xr:uid="{57F39235-00BE-4259-8C74-C741A447B9C0}"/>
    <hyperlink ref="AD2685" r:id="rId7888" xr:uid="{1AB6324D-EBC5-4556-B36A-B5FDAB418DCA}"/>
    <hyperlink ref="AC2686" r:id="rId7889" xr:uid="{E93FA050-A679-4434-962A-87B50D10E4D1}"/>
    <hyperlink ref="AD2686" r:id="rId7890" xr:uid="{6BD8F68C-A163-4C76-9399-E53040C8868C}"/>
    <hyperlink ref="AE2686" r:id="rId7891" xr:uid="{D7F09101-DCBE-4534-9E1B-DB44742C8E22}"/>
    <hyperlink ref="AF2686" r:id="rId7892" xr:uid="{62A30117-B18D-435E-A525-BB562E67C5F1}"/>
    <hyperlink ref="AC2687" r:id="rId7893" xr:uid="{D067F918-FC1E-4801-8FC7-F7DBA1A59EB5}"/>
    <hyperlink ref="AD2687" r:id="rId7894" xr:uid="{DC41F597-3A40-4FF2-9CDF-814D3938EDFC}"/>
    <hyperlink ref="AE2687" r:id="rId7895" xr:uid="{E87C0FC9-49F6-433B-8F29-BD4137268AF9}"/>
    <hyperlink ref="AF2687" r:id="rId7896" xr:uid="{80E9DADD-5E90-410E-B26A-03130BC63404}"/>
    <hyperlink ref="AC2688" r:id="rId7897" xr:uid="{E0AEDB7C-EA93-48A5-93D7-22B71B8C97FB}"/>
    <hyperlink ref="AE2688" r:id="rId7898" xr:uid="{D769977A-0067-4237-8711-782CD1AD61C6}"/>
    <hyperlink ref="AF2688" r:id="rId7899" xr:uid="{0A0A8C6A-01C2-4745-8130-E9929C3BF307}"/>
    <hyperlink ref="AC2689" r:id="rId7900" xr:uid="{7C75A705-40B7-4EA3-B32F-60669B613548}"/>
    <hyperlink ref="AE2689" r:id="rId7901" xr:uid="{1826D09E-CC65-4E1C-8729-E7C2B561C76F}"/>
    <hyperlink ref="AF2689" r:id="rId7902" xr:uid="{308E02AE-5277-4E9E-AB5F-4AE8C43484A5}"/>
    <hyperlink ref="AC2690" r:id="rId7903" xr:uid="{009796F1-F58B-4A78-88CD-FC30CA87DF02}"/>
    <hyperlink ref="AE2690" r:id="rId7904" xr:uid="{40204AEC-F573-4831-AB6B-6BFEFCE3905D}"/>
    <hyperlink ref="AF2690" r:id="rId7905" xr:uid="{87A6EF7A-C57C-44DD-998D-C16B2F1B8846}"/>
    <hyperlink ref="AC2691" r:id="rId7906" xr:uid="{94BFC232-64CC-43C8-B2D6-5F0B74CCA463}"/>
    <hyperlink ref="AD2691" r:id="rId7907" xr:uid="{7B82D918-5CF4-4E6B-92E8-A7DDDA2FA1B1}"/>
    <hyperlink ref="AE2691" r:id="rId7908" xr:uid="{1A77A60B-7866-4183-8078-723FE5E075CB}"/>
    <hyperlink ref="AF2691" r:id="rId7909" xr:uid="{98CF2C07-2707-4A4F-9494-447C3C33B5D5}"/>
    <hyperlink ref="AC2692" r:id="rId7910" xr:uid="{D610C474-12E6-4CAC-AF25-08B93A73CFA7}"/>
    <hyperlink ref="AE2692" r:id="rId7911" xr:uid="{AEC5E5E1-C9F9-4A4C-9CF6-4856501B33D7}"/>
    <hyperlink ref="AF2692" r:id="rId7912" xr:uid="{9BFAFA45-E5FF-4819-9F91-BBE7A30B07BD}"/>
    <hyperlink ref="AC2693" r:id="rId7913" xr:uid="{ADED59F5-5E88-46FA-8617-D9E8D1D3A2B1}"/>
    <hyperlink ref="AD2693" r:id="rId7914" xr:uid="{1696F9AE-2794-4602-9080-C3B1FA0A37CE}"/>
    <hyperlink ref="AE2693" r:id="rId7915" xr:uid="{97DC4E31-ABEE-4A05-B7AD-C860E3EC9C5F}"/>
    <hyperlink ref="AF2693" r:id="rId7916" xr:uid="{571B83A1-F92E-412A-9D49-B1DC04AE7B40}"/>
    <hyperlink ref="AC2694" r:id="rId7917" xr:uid="{07869557-22B7-4859-9105-8E92D4356471}"/>
    <hyperlink ref="AD2694" r:id="rId7918" xr:uid="{9E1BD904-2EDA-4F1F-AA27-805298B907E8}"/>
    <hyperlink ref="AE2694" r:id="rId7919" xr:uid="{9525C238-6A12-4FC8-A573-2A94B0862EF9}"/>
    <hyperlink ref="AF2694" r:id="rId7920" xr:uid="{DDA02258-CFEF-40C6-86EF-8589FEF986C1}"/>
    <hyperlink ref="AC2695" r:id="rId7921" xr:uid="{4B136D05-4E6F-45FA-8743-45C5CB38AE07}"/>
    <hyperlink ref="AD2695" r:id="rId7922" xr:uid="{EAC7ADAE-D2EA-436E-ACAB-AC51384C5825}"/>
    <hyperlink ref="AE2695" r:id="rId7923" xr:uid="{DC66C8E0-1264-4F42-AA5C-206F192153F5}"/>
    <hyperlink ref="AF2695" r:id="rId7924" xr:uid="{91786455-3AB9-4FBF-A48C-D85EBC7B15E1}"/>
    <hyperlink ref="AC2696" r:id="rId7925" xr:uid="{F845BA87-3480-43D7-BD3D-4F137D005926}"/>
    <hyperlink ref="AE2696" r:id="rId7926" xr:uid="{8942D46A-177B-4CCC-A8E6-E8242896B99D}"/>
    <hyperlink ref="AC2697" r:id="rId7927" xr:uid="{0F2357BB-A803-497D-8DDC-61803BD43A4E}"/>
    <hyperlink ref="AD2697" r:id="rId7928" xr:uid="{B29D647E-4AC8-4EED-9F59-C4536B2CB9F6}"/>
    <hyperlink ref="AE2697" r:id="rId7929" xr:uid="{E933CCCD-E95E-4046-B494-DC786B33D606}"/>
    <hyperlink ref="AF2697" r:id="rId7930" xr:uid="{07CACBF0-F1D3-4924-84A6-317B76254115}"/>
    <hyperlink ref="AC2698" r:id="rId7931" xr:uid="{F657CA7F-79D9-4CEA-9C04-960804D470B5}"/>
    <hyperlink ref="AD2698" r:id="rId7932" xr:uid="{226E4230-CB2B-4F71-AF73-B08D44EB63FB}"/>
    <hyperlink ref="AE2698" r:id="rId7933" xr:uid="{67FB09AD-33A1-47AA-883D-3036A371145C}"/>
    <hyperlink ref="AF2698" r:id="rId7934" xr:uid="{EF620F78-2BBD-4919-A88F-88B6777C2AC0}"/>
    <hyperlink ref="AC2699" r:id="rId7935" xr:uid="{003CF352-FC32-445A-876D-29A9E3677B7E}"/>
    <hyperlink ref="AD2699" r:id="rId7936" xr:uid="{3F7B5CC3-1671-42E6-BB2F-1F6D8ED16E9A}"/>
    <hyperlink ref="AE2699" r:id="rId7937" xr:uid="{7D66286D-F62B-4E7B-9E32-27536160F7F2}"/>
    <hyperlink ref="AF2699" r:id="rId7938" xr:uid="{C73DB145-3355-42DE-8243-0926B73FCB8D}"/>
    <hyperlink ref="AC2700" r:id="rId7939" xr:uid="{C8156FE5-79BC-4D3F-B5B9-BE528E2DB137}"/>
    <hyperlink ref="AD2700" r:id="rId7940" xr:uid="{29A75FE1-A6DC-469D-AB11-793949656CC2}"/>
    <hyperlink ref="AE2700" r:id="rId7941" xr:uid="{FCED7A79-9868-4A24-9550-5D18993E4B68}"/>
    <hyperlink ref="AF2700" r:id="rId7942" xr:uid="{BAF328B1-5BB0-47C0-83D3-86E91D9702DA}"/>
    <hyperlink ref="AC2701" r:id="rId7943" xr:uid="{87EE3D22-AB07-4F63-9484-2246F7D1E729}"/>
    <hyperlink ref="AD2701" r:id="rId7944" xr:uid="{3FE358A2-E76A-4630-ABDE-8F3DB1B3F7B7}"/>
    <hyperlink ref="AF2701" r:id="rId7945" xr:uid="{27CFDA9A-79FF-420A-A40D-11C76F261673}"/>
    <hyperlink ref="AC2702" r:id="rId7946" xr:uid="{51107AB3-1E95-40F7-8005-01F1AD83685C}"/>
    <hyperlink ref="AD2702" r:id="rId7947" xr:uid="{F0566E62-4A7D-4FD6-8EDC-45F838058E1B}"/>
    <hyperlink ref="AE2702" r:id="rId7948" xr:uid="{5AB16631-919E-4047-BCC9-323E409E9798}"/>
    <hyperlink ref="AF2702" r:id="rId7949" xr:uid="{8FAB5B72-0AB0-4596-8642-9DFAF4614958}"/>
    <hyperlink ref="AC2703" r:id="rId7950" xr:uid="{A83C4338-2C08-48DF-8C26-5EA6E68670DE}"/>
    <hyperlink ref="AD2703" r:id="rId7951" xr:uid="{3D765349-803E-4A74-B197-F8F661CE2F53}"/>
    <hyperlink ref="AE2703" r:id="rId7952" xr:uid="{72EAEAC6-C100-4744-9C45-7D0E99B41CD9}"/>
    <hyperlink ref="AF2703" r:id="rId7953" xr:uid="{AED6BCCF-6473-4036-B34A-FF8EAF965D3B}"/>
    <hyperlink ref="AC2704" r:id="rId7954" xr:uid="{E3518FC8-0D13-4FFC-B8AE-F890B9E8A6EE}"/>
    <hyperlink ref="AD2704" r:id="rId7955" xr:uid="{F4DC4565-BE5E-4968-91E5-BBE31C2E4051}"/>
    <hyperlink ref="AE2704" r:id="rId7956" xr:uid="{4251A415-AE83-4983-8C46-77AC709EAF21}"/>
    <hyperlink ref="AF2704" r:id="rId7957" xr:uid="{7CBAF76E-91E9-4C4E-8685-8615610577F9}"/>
    <hyperlink ref="AC2705" r:id="rId7958" xr:uid="{6D187C84-4253-4E58-AE1C-47681250BE22}"/>
    <hyperlink ref="AD2705" r:id="rId7959" xr:uid="{913F9740-AD8F-4F78-98A1-916ADFD2B57A}"/>
    <hyperlink ref="AE2705" r:id="rId7960" xr:uid="{B9942FE0-B074-44C4-BF43-4162A9C22D4A}"/>
    <hyperlink ref="AF2705" r:id="rId7961" xr:uid="{0B34E4AC-B569-4CFC-B45A-76EE3081E0D0}"/>
    <hyperlink ref="AC2706" r:id="rId7962" xr:uid="{2830A32F-E2C1-4A8B-96FD-6090C9AD58D0}"/>
    <hyperlink ref="AD2706" r:id="rId7963" xr:uid="{FA1E2DD8-4CE9-4416-8944-173B94286032}"/>
    <hyperlink ref="AE2706" r:id="rId7964" xr:uid="{CBCAE0B5-25C4-4E10-985A-D1BCEE476165}"/>
    <hyperlink ref="AF2706" r:id="rId7965" xr:uid="{6A529B8C-A104-4F91-856A-02565056C233}"/>
    <hyperlink ref="AC2707" r:id="rId7966" xr:uid="{774AF26F-34F7-4D29-B874-5CA11ED5784A}"/>
    <hyperlink ref="AD2707" r:id="rId7967" xr:uid="{E14F7A88-C6FF-443B-9FE8-E6084050D6FD}"/>
    <hyperlink ref="AE2707" r:id="rId7968" xr:uid="{F1F3EC9B-29C1-4B47-BB9C-86601F774413}"/>
    <hyperlink ref="AF2707" r:id="rId7969" xr:uid="{C0748D16-BDC5-4097-A7AD-550910B5C621}"/>
    <hyperlink ref="AC2708" r:id="rId7970" xr:uid="{8D2E9A39-D43C-4E46-9216-49616C7E4716}"/>
    <hyperlink ref="AD2708" r:id="rId7971" xr:uid="{EE35F5D2-FB6B-4A57-9B0F-49FBB10FB061}"/>
    <hyperlink ref="AE2708" r:id="rId7972" xr:uid="{90ABB8DC-2B9A-436F-8BA1-E7DEC09D01AB}"/>
    <hyperlink ref="AF2708" r:id="rId7973" xr:uid="{FE82495E-C44B-4AA8-BDC5-B6FBCEBD131F}"/>
    <hyperlink ref="AC2709" r:id="rId7974" xr:uid="{0737EBDE-D8F9-49DB-AB3E-E1B7C6359F66}"/>
    <hyperlink ref="AD2709" r:id="rId7975" xr:uid="{878B03DB-0FA2-4CA6-AE67-B64336990BBA}"/>
    <hyperlink ref="AE2709" r:id="rId7976" xr:uid="{BF999313-A7D7-4D8B-93AB-0E9B950513DB}"/>
    <hyperlink ref="AF2709" r:id="rId7977" xr:uid="{4CCA2BB6-FF10-45C3-95B5-B9874FE08BBA}"/>
    <hyperlink ref="AC2710" r:id="rId7978" xr:uid="{9DD1002C-4AEA-4919-80D8-7611AFD073E7}"/>
    <hyperlink ref="AC2711" r:id="rId7979" xr:uid="{42D15F4B-6C3D-4EED-AA99-2AB533D1CF4B}"/>
    <hyperlink ref="AD2711" r:id="rId7980" xr:uid="{2A311116-0794-4DF1-82A7-FC30B00FD734}"/>
    <hyperlink ref="AC2712" r:id="rId7981" xr:uid="{8122E1E6-897E-4503-93D7-609BD54008D1}"/>
    <hyperlink ref="AD2712" r:id="rId7982" xr:uid="{4AAAC48C-A508-486C-BCAC-159A977D0034}"/>
    <hyperlink ref="AE2712" r:id="rId7983" xr:uid="{360EA26D-8AA4-4637-B30C-4BF5657D6D20}"/>
    <hyperlink ref="AF2712" r:id="rId7984" xr:uid="{1B075963-BC51-41E0-9161-57F790E6A03E}"/>
    <hyperlink ref="AC2713" r:id="rId7985" xr:uid="{ECC8DDDE-2732-4B5B-B11C-7F25EA5DC582}"/>
    <hyperlink ref="AC2714" r:id="rId7986" xr:uid="{B34705FD-76AD-426E-8A6A-FF1317E15EF0}"/>
    <hyperlink ref="AC2715" r:id="rId7987" xr:uid="{B248AF97-647F-414C-B126-98533E152D1F}"/>
    <hyperlink ref="AD2715" r:id="rId7988" xr:uid="{6F26B662-D95D-4AFE-B7C9-521D1EA8D911}"/>
    <hyperlink ref="AE2715" r:id="rId7989" xr:uid="{69865057-B72E-4B46-9B8B-704F1791BA21}"/>
    <hyperlink ref="AF2715" r:id="rId7990" xr:uid="{9DD9CA04-A26E-4BAC-880E-BFA9C4E5186D}"/>
    <hyperlink ref="AC2716" r:id="rId7991" xr:uid="{EB65F669-3AE0-48C2-A519-B8539BD039FF}"/>
    <hyperlink ref="AD2716" r:id="rId7992" xr:uid="{C664B77B-6701-4236-955A-E734D79B1E31}"/>
    <hyperlink ref="AE2716" r:id="rId7993" xr:uid="{2BF06CFD-7346-471A-8C0D-D3859D4F8413}"/>
    <hyperlink ref="AF2716" r:id="rId7994" xr:uid="{EB69D771-8C86-41F0-BF4A-04A03CA0B581}"/>
    <hyperlink ref="AC2717" r:id="rId7995" xr:uid="{37EC9CB4-168D-4F92-994F-3E031DEC05D6}"/>
    <hyperlink ref="AE2717" r:id="rId7996" xr:uid="{44F7C5BF-A873-444E-BD3E-5D6DC8A274F0}"/>
    <hyperlink ref="AF2717" r:id="rId7997" xr:uid="{6980614D-A152-4C8B-BE5B-DCED1FDA8808}"/>
    <hyperlink ref="AC2718" r:id="rId7998" xr:uid="{48988A2E-47F3-4DFE-970F-9CCD07DA9B56}"/>
    <hyperlink ref="AD2718" r:id="rId7999" xr:uid="{AFCF1E5C-5D15-4C56-A8E3-1B3912E586D8}"/>
    <hyperlink ref="AC2719" r:id="rId8000" xr:uid="{11DB5061-EF0C-4987-96A4-E6AE7012C6C7}"/>
    <hyperlink ref="AE2719" r:id="rId8001" xr:uid="{42F2FC6C-7D15-4050-828C-93FE435C6DFA}"/>
    <hyperlink ref="AF2719" r:id="rId8002" xr:uid="{6E517B1E-7AEB-43AC-8FDF-CA93DC483278}"/>
    <hyperlink ref="AC2720" r:id="rId8003" xr:uid="{A772D1F6-5482-4F51-8BB7-AE5AA71A892A}"/>
    <hyperlink ref="AD2720" r:id="rId8004" xr:uid="{ABAA16F1-6F2D-46DB-AE1C-196882829179}"/>
    <hyperlink ref="AE2720" r:id="rId8005" xr:uid="{4892A627-0B90-424A-AA3B-A652D48EAA9A}"/>
    <hyperlink ref="AF2720" r:id="rId8006" xr:uid="{E1DA4FBC-F00B-4B1A-9D24-3EE5843107B3}"/>
    <hyperlink ref="AC2721" r:id="rId8007" xr:uid="{49F331CD-B749-46A2-BF20-5782636EEA1B}"/>
    <hyperlink ref="AD2721" r:id="rId8008" xr:uid="{B90E7F7F-FC34-42F9-AF84-42CDB761AA47}"/>
    <hyperlink ref="AE2721" r:id="rId8009" xr:uid="{880EE92A-3E41-44D3-A24E-CE79F03E96CD}"/>
    <hyperlink ref="AF2721" r:id="rId8010" xr:uid="{05B6569A-E310-4DAD-B795-05979B4451D2}"/>
    <hyperlink ref="AC2722" r:id="rId8011" xr:uid="{D3F75FFC-3ED9-4743-A9CB-68CD2917BF56}"/>
    <hyperlink ref="AD2722" r:id="rId8012" xr:uid="{C1CCD719-9F2F-42D3-9FAF-16A33A22E4BE}"/>
    <hyperlink ref="AE2722" r:id="rId8013" xr:uid="{F809A86E-EA45-4FF7-9C0F-FA536EFBD80C}"/>
    <hyperlink ref="AF2722" r:id="rId8014" xr:uid="{F4CF302B-F10B-45D9-ADD0-0E09AE25B261}"/>
    <hyperlink ref="AC2723" r:id="rId8015" xr:uid="{9491C349-84B0-4C70-B6CE-996ECF74996A}"/>
    <hyperlink ref="AD2723" r:id="rId8016" xr:uid="{967CB018-2AA2-419A-A8C9-CC9D601825C9}"/>
    <hyperlink ref="AE2723" r:id="rId8017" xr:uid="{7035BF63-FEC5-4845-AEEF-EEBF7A0C7DD9}"/>
    <hyperlink ref="AF2723" r:id="rId8018" xr:uid="{5FB2D501-CB95-4631-906E-2DAA7A1E947F}"/>
    <hyperlink ref="AC2724" r:id="rId8019" xr:uid="{5B77ADDA-BFC8-4B6E-B8FF-CAA56A58DFAC}"/>
    <hyperlink ref="AD2724" r:id="rId8020" xr:uid="{01488D92-7917-443D-B1C5-1873B0594194}"/>
    <hyperlink ref="AE2724" r:id="rId8021" xr:uid="{CDDC758F-679A-4CEF-ADE2-10FC44CC1BFC}"/>
    <hyperlink ref="AF2724" r:id="rId8022" xr:uid="{3A909772-AF2D-4253-BA61-5B77D7100200}"/>
    <hyperlink ref="AC2725" r:id="rId8023" xr:uid="{2E963313-2468-45CC-8DAF-E66D040AD997}"/>
    <hyperlink ref="AD2725" r:id="rId8024" xr:uid="{9B328D1D-A963-419C-8B0C-57F053063AC6}"/>
    <hyperlink ref="AE2725" r:id="rId8025" xr:uid="{9C403290-A971-4360-8AE8-67707749E437}"/>
    <hyperlink ref="AC2726" r:id="rId8026" xr:uid="{32DF54F9-22A3-4C9B-AC81-CB54B0791CC9}"/>
    <hyperlink ref="AD2726" r:id="rId8027" xr:uid="{276480DE-3494-4519-BB4D-23E62D39F453}"/>
    <hyperlink ref="AE2726" r:id="rId8028" xr:uid="{41004A89-D697-484B-8A66-3BCDAE0ADB49}"/>
    <hyperlink ref="AF2726" r:id="rId8029" xr:uid="{60614435-3349-46C7-88A9-3B49C1914448}"/>
    <hyperlink ref="AC2727" r:id="rId8030" xr:uid="{D7479081-ACF7-4483-BE0B-71771A7990CF}"/>
    <hyperlink ref="AE2727" r:id="rId8031" xr:uid="{52390C5E-16A7-4250-916D-273906C4237C}"/>
    <hyperlink ref="AC2728" r:id="rId8032" xr:uid="{A1845D32-62C8-4CCD-8D25-BCEC22446A3F}"/>
    <hyperlink ref="AD2728" r:id="rId8033" xr:uid="{A598CE1D-CCBB-43EC-9B6A-3C5D01594203}"/>
    <hyperlink ref="AE2728" r:id="rId8034" xr:uid="{9289B525-AC95-40E8-90A4-7A9E3C90EFCC}"/>
    <hyperlink ref="AF2728" r:id="rId8035" xr:uid="{D633D5C8-13F9-4F66-A455-D14A4F312B4E}"/>
    <hyperlink ref="AC2729" r:id="rId8036" xr:uid="{45C3ECE9-4410-48BA-89D2-C6C7A605250A}"/>
    <hyperlink ref="AD2729" r:id="rId8037" xr:uid="{56A605E9-F739-4B7E-BE12-822EDF864530}"/>
    <hyperlink ref="AE2729" r:id="rId8038" xr:uid="{BCFAA515-31F2-47DA-8A84-8F2B8BDC1B7A}"/>
    <hyperlink ref="AF2729" r:id="rId8039" xr:uid="{EDEBFFF9-0EB5-4241-9526-3ADFFEAF5F50}"/>
    <hyperlink ref="AC2730" r:id="rId8040" xr:uid="{E724A507-8EB7-413F-AEF5-4B5403FC6086}"/>
    <hyperlink ref="AD2730" r:id="rId8041" xr:uid="{AF5D7146-7934-4B2D-80FA-CC13650D579A}"/>
    <hyperlink ref="AE2730" r:id="rId8042" xr:uid="{E3CF67E1-6B4F-45FC-88E3-357575D15717}"/>
    <hyperlink ref="AF2730" r:id="rId8043" xr:uid="{22AF6025-D4F9-44CC-BE8B-5A6A8D708B5F}"/>
    <hyperlink ref="AC2731" r:id="rId8044" xr:uid="{B679D01C-EDB6-4E8D-9AE7-433983ACC093}"/>
    <hyperlink ref="AD2731" r:id="rId8045" xr:uid="{87785A36-F543-4946-A5BE-7CB5ED3CD2D0}"/>
    <hyperlink ref="AC2732" r:id="rId8046" xr:uid="{80BE112D-23C1-413A-80FB-CFB234DC588A}"/>
    <hyperlink ref="AD2732" r:id="rId8047" xr:uid="{907732D3-41CD-4FA3-B9C2-5437B0B398FF}"/>
    <hyperlink ref="AE2732" r:id="rId8048" xr:uid="{D1C13395-B226-46D2-A972-4424E758D701}"/>
    <hyperlink ref="AC2733" r:id="rId8049" xr:uid="{771CC112-19F0-4F32-9730-E4838DDD69EA}"/>
    <hyperlink ref="AD2733" r:id="rId8050" xr:uid="{84EF4EF0-28BD-4F24-A257-5A4D27827D32}"/>
    <hyperlink ref="AE2733" r:id="rId8051" xr:uid="{B6A868AF-BE96-46D3-95C8-A26B2073A054}"/>
    <hyperlink ref="AF2733" r:id="rId8052" xr:uid="{E8BD1303-336F-4370-AAC6-128F450D5D14}"/>
    <hyperlink ref="AC2734" r:id="rId8053" xr:uid="{01B75868-0336-4968-A94C-98CBBBB5C7D0}"/>
    <hyperlink ref="AD2734" r:id="rId8054" xr:uid="{75554ACC-98CA-4A43-AB3A-C82B17AD201F}"/>
    <hyperlink ref="AE2734" r:id="rId8055" xr:uid="{691243E5-DF68-4058-9C99-3653684197F3}"/>
    <hyperlink ref="AF2734" r:id="rId8056" xr:uid="{6BA1FE7B-C921-4356-B8EE-F41FC040D9C4}"/>
    <hyperlink ref="AC2735" r:id="rId8057" xr:uid="{2D714D27-1C3E-4907-B171-3424986B90F9}"/>
    <hyperlink ref="AD2735" r:id="rId8058" xr:uid="{5EEFF7B0-3A7E-46E7-B220-11049C9388A0}"/>
    <hyperlink ref="AE2735" r:id="rId8059" xr:uid="{08F1FB89-5AB5-4476-B0DC-7BF413F1DCF8}"/>
    <hyperlink ref="AF2735" r:id="rId8060" xr:uid="{1D62BCB4-532E-4E0C-A8CA-5A5360520BA1}"/>
    <hyperlink ref="AC2736" r:id="rId8061" xr:uid="{413B7BE9-E0D7-46AF-9638-75D23F7ADB12}"/>
    <hyperlink ref="AD2736" r:id="rId8062" xr:uid="{BD674267-BE07-435B-82A1-96FCE9B3F039}"/>
    <hyperlink ref="AE2736" r:id="rId8063" xr:uid="{C7743B32-98ED-421C-9555-E789137B0D95}"/>
    <hyperlink ref="AF2736" r:id="rId8064" xr:uid="{EF766410-90D8-48B4-A51A-11784922B2AC}"/>
    <hyperlink ref="AC2737" r:id="rId8065" xr:uid="{A7C48268-B5CC-496E-B1F7-8201A65222C6}"/>
    <hyperlink ref="AC2738" r:id="rId8066" xr:uid="{2AB44365-1BAF-4EB3-9410-F3FB231E3E66}"/>
    <hyperlink ref="AE2738" r:id="rId8067" xr:uid="{257C14F2-24DE-4197-8B26-552C4A35DA69}"/>
    <hyperlink ref="AF2738" r:id="rId8068" xr:uid="{C424B462-E454-4628-BDC2-B1697BECFEF0}"/>
    <hyperlink ref="AC2739" r:id="rId8069" xr:uid="{E27CA0C2-5534-43FC-8FD7-10A27CA98111}"/>
    <hyperlink ref="AD2739" r:id="rId8070" xr:uid="{8C9B7913-DC26-4FF5-9FE3-737E445DC87F}"/>
    <hyperlink ref="AF2739" r:id="rId8071" xr:uid="{D9228CA4-357B-41FF-88FE-C84D0F998A11}"/>
    <hyperlink ref="AC2740" r:id="rId8072" xr:uid="{D491E690-0E12-449E-A420-1BFAB58701C2}"/>
    <hyperlink ref="AD2740" r:id="rId8073" xr:uid="{AF09A95A-5A98-4E72-9A5C-760083B65F05}"/>
    <hyperlink ref="AE2740" r:id="rId8074" xr:uid="{16A804E0-942E-48A7-B9A0-06F2E4707263}"/>
    <hyperlink ref="AF2740" r:id="rId8075" xr:uid="{C1AD2264-8762-4300-B7FA-9627DEC19EAF}"/>
    <hyperlink ref="AC2741" r:id="rId8076" xr:uid="{3EE7D380-9004-4EEF-AB93-23569FFF8761}"/>
    <hyperlink ref="AC2742" r:id="rId8077" xr:uid="{055D8B15-3FEB-47AE-9E60-B0F441E213AF}"/>
    <hyperlink ref="AD2742" r:id="rId8078" xr:uid="{B7ACB642-D92F-435F-86DF-51927F67134C}"/>
    <hyperlink ref="AC2743" r:id="rId8079" xr:uid="{02ECF393-023E-4C9D-9017-D73894E13598}"/>
    <hyperlink ref="AD2743" r:id="rId8080" xr:uid="{CE57C352-AF72-4EAA-967E-D84F0CDD669F}"/>
    <hyperlink ref="AE2743" r:id="rId8081" xr:uid="{5F72F8E1-007C-411D-9A84-F0599209C32D}"/>
    <hyperlink ref="AF2743" r:id="rId8082" xr:uid="{3DF2373C-DACE-457C-BA12-6E5CFDD97533}"/>
    <hyperlink ref="AC2744" r:id="rId8083" xr:uid="{A8953AEA-0D39-42E8-94A6-84D223F78315}"/>
    <hyperlink ref="AD2744" r:id="rId8084" xr:uid="{8CEB8C63-B4C9-4773-B02A-3778A6CDAE24}"/>
    <hyperlink ref="AE2744" r:id="rId8085" xr:uid="{2BD77CBF-C9ED-47ED-9A02-A75404162894}"/>
    <hyperlink ref="AF2744" r:id="rId8086" xr:uid="{E4C047D7-FC8D-431C-ACEE-685FBC36C381}"/>
    <hyperlink ref="AC2745" r:id="rId8087" xr:uid="{DA620132-A379-47A7-9676-52F1BDAFA1BB}"/>
    <hyperlink ref="AD2745" r:id="rId8088" xr:uid="{87A810C4-94D4-4B9C-A743-CC40A9E1BA27}"/>
    <hyperlink ref="AE2745" r:id="rId8089" xr:uid="{5F41A0A8-039B-4146-9E7C-AB853A20B2D9}"/>
    <hyperlink ref="AF2745" r:id="rId8090" xr:uid="{6FB2B7EB-BEA5-4301-A657-3B916556D60F}"/>
    <hyperlink ref="AC2746" r:id="rId8091" xr:uid="{9831A2DB-FE79-4DE6-8B1A-0B2057A0314C}"/>
    <hyperlink ref="AD2746" r:id="rId8092" xr:uid="{B08F7F7D-31AA-4FD2-B334-7B98F980C06C}"/>
    <hyperlink ref="AE2746" r:id="rId8093" xr:uid="{27958825-7E0A-4442-AA84-079B28B25C29}"/>
    <hyperlink ref="AF2746" r:id="rId8094" xr:uid="{25FB4334-BB56-4387-A7E8-83EEAA0475FB}"/>
    <hyperlink ref="AC2747" r:id="rId8095" xr:uid="{258D646B-A87A-4BCF-925C-ED287946731D}"/>
    <hyperlink ref="AD2747" r:id="rId8096" xr:uid="{82AC0B43-EAC1-4727-B60A-ACB98F5022D6}"/>
    <hyperlink ref="AE2747" r:id="rId8097" xr:uid="{58DE574B-7692-4A03-A82F-D03C9CF971A3}"/>
    <hyperlink ref="AF2747" r:id="rId8098" xr:uid="{921C6389-2927-45DE-A18D-8BA14849FE99}"/>
    <hyperlink ref="AC2748" r:id="rId8099" xr:uid="{A04FBF32-5BB9-4F6A-966E-FFB77018430C}"/>
    <hyperlink ref="AD2748" r:id="rId8100" xr:uid="{5E81848E-98CE-469E-BCB6-00FAFCE653CD}"/>
    <hyperlink ref="AF2748" r:id="rId8101" xr:uid="{219000B0-B44E-4AC8-BF40-19DC6F459559}"/>
    <hyperlink ref="AC2749" r:id="rId8102" xr:uid="{BE6428C1-919D-4E0B-B03E-C3749DBF76FC}"/>
    <hyperlink ref="AC2750" r:id="rId8103" xr:uid="{F94E22E1-D6AE-4A20-9E0D-B9D60FECD1A3}"/>
    <hyperlink ref="AD2750" r:id="rId8104" xr:uid="{3263DBDC-56DA-42D8-B140-E4A2EAF9AFF1}"/>
    <hyperlink ref="AE2750" r:id="rId8105" xr:uid="{9BB747AE-52F3-4A83-B776-3488BECB736D}"/>
    <hyperlink ref="AC2751" r:id="rId8106" xr:uid="{54E50751-282A-4ABE-91A9-3A2B7B6304D4}"/>
    <hyperlink ref="AD2751" r:id="rId8107" xr:uid="{3B7CC56C-DF2D-4283-ADA9-F7697570A366}"/>
    <hyperlink ref="AE2751" r:id="rId8108" xr:uid="{36C4D5BD-5745-44AD-A345-86C489B38E42}"/>
    <hyperlink ref="AC2752" r:id="rId8109" xr:uid="{637CB24B-E7B3-4EEE-83BC-FEF207E5FBD0}"/>
    <hyperlink ref="AD2752" r:id="rId8110" xr:uid="{9AD5913B-4416-48B6-BC76-876DF4DD26B8}"/>
    <hyperlink ref="AE2752" r:id="rId8111" xr:uid="{9D3083DE-A32D-4CA0-8F09-AFCD890CFFCF}"/>
    <hyperlink ref="AF2752" r:id="rId8112" xr:uid="{352FCB15-89FB-4C2F-B268-BD9669CA3159}"/>
    <hyperlink ref="AC2753" r:id="rId8113" xr:uid="{6DD0D638-F976-458D-8FE7-E0F592E884C4}"/>
    <hyperlink ref="AE2753" r:id="rId8114" xr:uid="{C6EC3B3E-AF25-4EF8-8ECC-DBC57E722D6D}"/>
    <hyperlink ref="AF2753" r:id="rId8115" xr:uid="{3B801AB8-E617-4DB2-9219-359BF0C5FB46}"/>
    <hyperlink ref="AC2754" r:id="rId8116" xr:uid="{E5E95D85-02B5-40A6-9D23-5D29FB81F81A}"/>
    <hyperlink ref="AD2754" r:id="rId8117" xr:uid="{B8AA9A3E-AB7D-440C-9950-55A2DA9AA8C8}"/>
    <hyperlink ref="AF2754" r:id="rId8118" xr:uid="{6C8BAE4C-B49D-4248-AA8B-FC18C072A9AC}"/>
    <hyperlink ref="AC2755" r:id="rId8119" xr:uid="{FD8C8310-4C4D-4BB4-8AE0-D1177F08D14A}"/>
    <hyperlink ref="AD2755" r:id="rId8120" xr:uid="{C37FB274-6CB4-486E-9E5D-8C778901C359}"/>
    <hyperlink ref="AE2755" r:id="rId8121" xr:uid="{CF8B6BE0-1D10-4EC6-9551-D1ACFBF90A8E}"/>
    <hyperlink ref="AF2755" r:id="rId8122" xr:uid="{144A0E40-CB58-4830-990D-A37945E1758D}"/>
    <hyperlink ref="AC2756" r:id="rId8123" xr:uid="{93F2FBAF-BF1C-4469-919E-81C26C4FDEE9}"/>
    <hyperlink ref="AD2756" r:id="rId8124" xr:uid="{AA7362FF-E1D7-40D1-BDF3-97446B3EC1C6}"/>
    <hyperlink ref="AE2756" r:id="rId8125" xr:uid="{3FF6D402-3523-40B3-94B9-5B6A21BDEFCC}"/>
    <hyperlink ref="AF2756" r:id="rId8126" xr:uid="{00740A1E-65A9-4CD9-94B8-AA2B78BB6A68}"/>
    <hyperlink ref="AC2757" r:id="rId8127" xr:uid="{A5B0940F-A745-4183-9249-1AD49804E4B7}"/>
    <hyperlink ref="AD2757" r:id="rId8128" xr:uid="{177E4A68-6D32-4C5B-821C-7655AAB703AC}"/>
    <hyperlink ref="AE2757" r:id="rId8129" xr:uid="{A523D38F-9383-4102-8772-1BB2AE8C9AEE}"/>
    <hyperlink ref="AF2757" r:id="rId8130" xr:uid="{8072EAE7-3645-49AB-AB94-6EA0DB8FF7C6}"/>
    <hyperlink ref="AC2758" r:id="rId8131" xr:uid="{CF41C9B5-D7DC-4943-8EAE-6723BF070C4D}"/>
    <hyperlink ref="AF2758" r:id="rId8132" xr:uid="{B40E3BCE-0925-4EC1-84E4-C060A4600C13}"/>
    <hyperlink ref="AC2759" r:id="rId8133" xr:uid="{C4C03985-31B6-482D-9C7A-4BDFF7B4F04F}"/>
    <hyperlink ref="AE2759" r:id="rId8134" xr:uid="{9104ABFB-893E-4B7F-8AF6-ACAE85EE6206}"/>
    <hyperlink ref="AF2759" r:id="rId8135" xr:uid="{306C72F1-0DA6-4735-A4EA-0CFDA9DD9B23}"/>
    <hyperlink ref="AC2760" r:id="rId8136" xr:uid="{B550C046-8921-4B6B-B53B-53D366B5DA42}"/>
    <hyperlink ref="AD2760" r:id="rId8137" xr:uid="{E6B7A4E8-F380-46D5-9D46-F5FA03302945}"/>
    <hyperlink ref="AE2760" r:id="rId8138" xr:uid="{EA6336B7-0E2B-4D2F-A205-2C6A7B85F4D2}"/>
    <hyperlink ref="AF2760" r:id="rId8139" xr:uid="{DDBF36B5-BB47-4C95-9CBF-67F92D7ACFEE}"/>
    <hyperlink ref="AC2761" r:id="rId8140" xr:uid="{65C12A08-D751-41E7-BE6B-4F64246AC54D}"/>
    <hyperlink ref="AC2762" r:id="rId8141" xr:uid="{DFA429C1-9765-41CE-BD79-EE2C18CBAC00}"/>
    <hyperlink ref="AE2762" r:id="rId8142" xr:uid="{18EDA924-0EC7-4F36-A9A2-F76B6D5627AF}"/>
    <hyperlink ref="AF2762" r:id="rId8143" xr:uid="{AFC26D26-E640-4040-AFB9-7EE54D7971EC}"/>
    <hyperlink ref="AC2763" r:id="rId8144" xr:uid="{8C01F0A0-4E7F-4B20-AD45-BE18D62BCA0C}"/>
    <hyperlink ref="AD2763" r:id="rId8145" xr:uid="{FB0B7B96-5805-4C65-9CCF-AABBD5C6C913}"/>
    <hyperlink ref="AE2763" r:id="rId8146" xr:uid="{4B81E928-9F4A-45DB-A6E2-900131A271F6}"/>
    <hyperlink ref="AF2763" r:id="rId8147" xr:uid="{62A8E3F9-FB42-4E93-AB45-06A93D4DC07A}"/>
    <hyperlink ref="AC2764" r:id="rId8148" xr:uid="{53865741-D67F-4548-A0B6-C831544A4EE6}"/>
    <hyperlink ref="AD2764" r:id="rId8149" xr:uid="{053480DE-9576-4005-BA6E-BF31B49EDEB9}"/>
    <hyperlink ref="AE2764" r:id="rId8150" xr:uid="{A2EF71B0-2DA1-403F-9B9E-86E5B8F6695A}"/>
    <hyperlink ref="AF2764" r:id="rId8151" xr:uid="{74110AA4-FF16-400B-9B5B-65D349CCDBA5}"/>
    <hyperlink ref="AC2765" r:id="rId8152" xr:uid="{5279297E-6CD6-4854-871C-6531B0E0C11C}"/>
    <hyperlink ref="AD2765" r:id="rId8153" xr:uid="{BFBDFA20-CB88-4076-8FB8-DA23ECA56604}"/>
    <hyperlink ref="AF2765" r:id="rId8154" xr:uid="{E0B2DBF7-97C9-4F42-A715-BFD6000F61BF}"/>
    <hyperlink ref="AC2766" r:id="rId8155" xr:uid="{16A5816D-750E-42C8-853E-2FFBA193435E}"/>
    <hyperlink ref="AD2766" r:id="rId8156" xr:uid="{F045009B-A8DF-4900-997D-FF1E4B2AF02F}"/>
    <hyperlink ref="AE2766" r:id="rId8157" xr:uid="{D0CF853D-D618-46A4-9A0A-754FC9102ECD}"/>
    <hyperlink ref="AC2767" r:id="rId8158" xr:uid="{66483888-E578-4040-A247-A4ADF6AE9B84}"/>
    <hyperlink ref="AD2767" r:id="rId8159" xr:uid="{CEA66578-D97B-427A-A910-93BF92AF87E9}"/>
    <hyperlink ref="AE2767" r:id="rId8160" xr:uid="{953E76A0-EFA7-4F92-A6F1-5D2ED0420DBE}"/>
    <hyperlink ref="AF2767" r:id="rId8161" xr:uid="{331E07F3-5B41-4C0B-9DEF-884F1BBF627B}"/>
    <hyperlink ref="AC2768" r:id="rId8162" xr:uid="{6D84381A-978B-4AAE-B8F3-CAA05C31D3E4}"/>
    <hyperlink ref="AE2768" r:id="rId8163" xr:uid="{8F915C80-810C-4377-8A85-683D099CEC8E}"/>
    <hyperlink ref="AC2769" r:id="rId8164" xr:uid="{8D797EE7-EAA9-47B7-B6E2-7B53032A6FF6}"/>
    <hyperlink ref="AD2769" r:id="rId8165" xr:uid="{F868FE9C-8819-4AB9-B900-B988A8B73C99}"/>
    <hyperlink ref="AE2769" r:id="rId8166" xr:uid="{052949E6-B1D8-48F3-8708-77415FB1EFE4}"/>
    <hyperlink ref="AF2769" r:id="rId8167" xr:uid="{305C0FCB-3A64-44C6-8F81-1013CCFAE7A4}"/>
    <hyperlink ref="AC2770" r:id="rId8168" xr:uid="{871F182E-4413-4A4E-87F9-DA83CBB40F1D}"/>
    <hyperlink ref="AC2771" r:id="rId8169" xr:uid="{8544156D-71AE-427C-91D7-A8808EF73E3B}"/>
    <hyperlink ref="AD2771" r:id="rId8170" xr:uid="{7F8BC0FC-D277-4597-A207-0C6058972721}"/>
    <hyperlink ref="AE2771" r:id="rId8171" xr:uid="{28FA74BA-9691-40CD-8AB7-ED2E5B98D466}"/>
    <hyperlink ref="AF2771" r:id="rId8172" xr:uid="{D154D20C-CF72-44C7-A267-2C8FCEEA2264}"/>
    <hyperlink ref="AC2772" r:id="rId8173" xr:uid="{F7170757-31BD-49E8-A1FF-35EB067329C3}"/>
    <hyperlink ref="AD2772" r:id="rId8174" xr:uid="{7E8C347C-884F-4972-8170-303B50B086AF}"/>
    <hyperlink ref="AE2772" r:id="rId8175" xr:uid="{5B89416B-998A-4EC1-93AD-4F0C5D68A2C5}"/>
    <hyperlink ref="AF2772" r:id="rId8176" xr:uid="{240F9EC2-8583-4217-9E32-41E182681F26}"/>
    <hyperlink ref="AC2773" r:id="rId8177" xr:uid="{CFE0BF05-AA41-4F13-9EF1-0462CE84C389}"/>
    <hyperlink ref="AC2774" r:id="rId8178" xr:uid="{51B31E41-F0BC-4B7A-A811-FE8D67BB21F7}"/>
    <hyperlink ref="AD2774" r:id="rId8179" xr:uid="{AA94509F-A6E3-4FEB-AC2C-88A2D038FD4D}"/>
    <hyperlink ref="AE2774" r:id="rId8180" xr:uid="{DE54A213-28C0-4B1F-9313-CE3E1CABAAED}"/>
    <hyperlink ref="AC2775" r:id="rId8181" xr:uid="{C620DB7A-FB79-4FCF-9DD4-77F7E5CFF469}"/>
    <hyperlink ref="AE2775" r:id="rId8182" xr:uid="{6200F15B-994C-454B-A8F8-7278BB59973E}"/>
    <hyperlink ref="AF2775" r:id="rId8183" xr:uid="{4E7FBBE6-CCB9-40FC-B5D0-D49F0F1984FF}"/>
    <hyperlink ref="AC2776" r:id="rId8184" xr:uid="{03FF72FD-2C3A-46D6-929F-09D613B547B6}"/>
    <hyperlink ref="AE2776" r:id="rId8185" xr:uid="{2F750746-B951-405C-995E-ACC1FBECF1AE}"/>
    <hyperlink ref="AF2776" r:id="rId8186" xr:uid="{91FD3CAB-64CB-4AD4-8C6F-8A3B5468EBD0}"/>
    <hyperlink ref="AC2777" r:id="rId8187" xr:uid="{2759F792-E53C-4F82-BF9C-FBE8744497CF}"/>
    <hyperlink ref="AD2777" r:id="rId8188" xr:uid="{AF5CB6D6-A21F-4D48-B141-42F5F4678B51}"/>
    <hyperlink ref="AF2777" r:id="rId8189" xr:uid="{7F41205F-1465-4974-9D70-B6A190B9D291}"/>
    <hyperlink ref="AC2778" r:id="rId8190" xr:uid="{4966D2AC-19A2-4428-8A5C-52BC15449E08}"/>
    <hyperlink ref="AD2778" r:id="rId8191" xr:uid="{395A42F6-FCFE-4FAF-B702-6A07792F69E3}"/>
    <hyperlink ref="AC2779" r:id="rId8192" xr:uid="{D078DBFB-8D71-470F-B6D3-76C628AFD815}"/>
    <hyperlink ref="AD2779" r:id="rId8193" xr:uid="{40A42B8E-5879-4CA4-9989-466C0D56B8BA}"/>
    <hyperlink ref="AE2779" r:id="rId8194" xr:uid="{136486BD-B4D6-49CC-87DF-0D826A0E7293}"/>
    <hyperlink ref="AF2779" r:id="rId8195" xr:uid="{CCC2C68E-6D10-4232-89DB-772D5E504994}"/>
    <hyperlink ref="AC2780" r:id="rId8196" xr:uid="{CD4B8741-3E61-463D-8BBC-CBDBBA10B28F}"/>
    <hyperlink ref="AD2780" r:id="rId8197" xr:uid="{E0A28E9D-36E4-4B45-A7A3-3A5C4D0C5759}"/>
    <hyperlink ref="AE2780" r:id="rId8198" xr:uid="{2BD837C2-F45F-43C8-BA53-DCDA674BFAB3}"/>
    <hyperlink ref="AF2780" r:id="rId8199" xr:uid="{B428516B-4FEE-4183-9597-29B3EFBD570B}"/>
    <hyperlink ref="AC2781" r:id="rId8200" xr:uid="{BF9C9E88-E59A-4BBF-9C73-ECA060F7ECE5}"/>
    <hyperlink ref="AE2781" r:id="rId8201" xr:uid="{B2750E8E-5CA0-4470-A304-48EE2243720B}"/>
    <hyperlink ref="AF2781" r:id="rId8202" xr:uid="{88480A66-5AC8-40D4-9A6D-F092EDF42D07}"/>
    <hyperlink ref="AC2782" r:id="rId8203" xr:uid="{AFEDE755-C2B3-429A-86B1-6901AD86654C}"/>
    <hyperlink ref="AD2782" r:id="rId8204" xr:uid="{D26A8EAC-D6C1-4FD6-86F0-C5DB83980F78}"/>
    <hyperlink ref="AE2782" r:id="rId8205" xr:uid="{8A9DAD50-79B4-472D-822C-F3915EB6F759}"/>
    <hyperlink ref="AF2782" r:id="rId8206" xr:uid="{C75FE680-9AC9-4485-B110-16633B3170C4}"/>
    <hyperlink ref="AC2783" r:id="rId8207" xr:uid="{2F785DA6-DA95-4BE6-B54D-125BEE326CC9}"/>
    <hyperlink ref="AD2783" r:id="rId8208" xr:uid="{C9EBCFB9-5917-47B6-96FE-F54BB82FECAB}"/>
    <hyperlink ref="AE2783" r:id="rId8209" xr:uid="{4FD7FCF4-65B1-49CC-A5B4-CA9BD43EEAF4}"/>
    <hyperlink ref="AF2783" r:id="rId8210" xr:uid="{096CDF95-AB63-4231-B76E-8D6D46029E5A}"/>
    <hyperlink ref="AC2784" r:id="rId8211" xr:uid="{9D769854-4AFC-4CCA-850A-6AACCA03D81F}"/>
    <hyperlink ref="AE2784" r:id="rId8212" xr:uid="{46FA30C3-716B-466A-B3B9-244A520BBF85}"/>
    <hyperlink ref="AF2784" r:id="rId8213" xr:uid="{273DAB70-B97D-4E7B-95D0-56AF080996FE}"/>
    <hyperlink ref="AD2785" r:id="rId8214" xr:uid="{693A2C68-4919-472E-9157-09CBF91A1433}"/>
    <hyperlink ref="AF2785" r:id="rId8215" xr:uid="{4B116E91-62CE-4E33-9A81-E1B7F449ECF7}"/>
    <hyperlink ref="AC2786" r:id="rId8216" xr:uid="{DC376EA5-82B1-4CB7-ADD7-FF1F37E7E69A}"/>
    <hyperlink ref="AD2786" r:id="rId8217" xr:uid="{4C8FDCE9-3A70-4DD9-AC77-6CBD9D61A728}"/>
    <hyperlink ref="AE2786" r:id="rId8218" xr:uid="{59BA97E7-55E8-44BA-9663-5944A1507292}"/>
    <hyperlink ref="AF2786" r:id="rId8219" xr:uid="{F65086F6-08CA-4F3B-88F1-326CA4163F62}"/>
    <hyperlink ref="AC2787" r:id="rId8220" xr:uid="{709C0738-9CD6-4FF9-8AA0-1E8F9C6B3ABC}"/>
    <hyperlink ref="AD2787" r:id="rId8221" xr:uid="{9BB7D943-C010-46DD-BBA8-532D52C1688F}"/>
    <hyperlink ref="AE2787" r:id="rId8222" xr:uid="{C1DBEE12-93F8-44A9-BDA4-A4972C2FA689}"/>
    <hyperlink ref="AF2787" r:id="rId8223" xr:uid="{5ADC1B06-5C6D-49DA-9E13-D95BE3B503A6}"/>
    <hyperlink ref="AC2788" r:id="rId8224" xr:uid="{B11AABBC-594B-482A-9207-0F0AC470ED83}"/>
    <hyperlink ref="AF2788" r:id="rId8225" xr:uid="{0C8585B1-B862-4312-A359-7B746AE617D1}"/>
    <hyperlink ref="AC2789" r:id="rId8226" xr:uid="{1DF54B29-2338-4005-AEED-5F579B8C6B8E}"/>
    <hyperlink ref="AD2789" r:id="rId8227" xr:uid="{37275EBB-1E87-4C9F-B72B-BFAA02E8DFDE}"/>
    <hyperlink ref="AE2789" r:id="rId8228" xr:uid="{FE60F36B-827E-4F11-A9D7-43524351C544}"/>
    <hyperlink ref="AC2790" r:id="rId8229" xr:uid="{E07CEA97-988D-4437-BA5A-2FC64A244764}"/>
    <hyperlink ref="AE2790" r:id="rId8230" xr:uid="{03087184-B9A4-4F95-9117-E94E709E7098}"/>
    <hyperlink ref="AC2791" r:id="rId8231" xr:uid="{238D45B4-C550-4084-B2B6-18532030309F}"/>
    <hyperlink ref="AD2791" r:id="rId8232" xr:uid="{AFEF0CFF-08FD-4ED8-8FB6-08E845BE23FD}"/>
    <hyperlink ref="AE2791" r:id="rId8233" xr:uid="{14AAEC17-43CE-4B55-8C0F-B72844F94F57}"/>
    <hyperlink ref="AF2791" r:id="rId8234" xr:uid="{CA43A1CF-6E46-4560-9820-CAA4A7E16893}"/>
    <hyperlink ref="AC2792" r:id="rId8235" xr:uid="{6402C71C-09F0-4FF6-BD1A-32E35733285E}"/>
    <hyperlink ref="AD2792" r:id="rId8236" xr:uid="{4DE1C5B7-6BFC-4D7C-9D90-71B0C3810E75}"/>
    <hyperlink ref="AC2793" r:id="rId8237" xr:uid="{9499AD4F-F0B3-4CB5-8581-728CA7B05390}"/>
    <hyperlink ref="AD2793" r:id="rId8238" xr:uid="{98546366-1490-4374-9B8A-8F76664D9A4F}"/>
    <hyperlink ref="AE2793" r:id="rId8239" xr:uid="{85D99ABA-A410-458B-88A6-09F7C5B2F280}"/>
    <hyperlink ref="AF2793" r:id="rId8240" xr:uid="{71F64D90-CB91-4075-984F-A0DDDC7978C2}"/>
    <hyperlink ref="AC2794" r:id="rId8241" xr:uid="{7FADE62C-FE47-4CF8-9975-9D43B6FEC982}"/>
    <hyperlink ref="AD2794" r:id="rId8242" xr:uid="{FDCAE4DD-A358-4520-9B14-970F359318E3}"/>
    <hyperlink ref="AE2794" r:id="rId8243" xr:uid="{814C72A3-C038-4A0F-AE81-838C98686237}"/>
    <hyperlink ref="AF2794" r:id="rId8244" xr:uid="{707483A1-1382-497B-BA79-D6E295A38E5F}"/>
    <hyperlink ref="AC2795" r:id="rId8245" xr:uid="{126C18FF-7116-4C1A-B84F-67442DBF6F7B}"/>
    <hyperlink ref="AD2795" r:id="rId8246" xr:uid="{705D3DC1-FC92-4E61-A905-F4FDDB1FEB52}"/>
    <hyperlink ref="AE2795" r:id="rId8247" xr:uid="{60C54EB4-D50A-4959-976A-23AB0A579AD4}"/>
    <hyperlink ref="AF2795" r:id="rId8248" xr:uid="{025108AC-6C97-4B91-956A-1110C8B0874B}"/>
    <hyperlink ref="AC2796" r:id="rId8249" xr:uid="{2708C465-C521-422A-AF3F-7AE33F62F647}"/>
    <hyperlink ref="AC2797" r:id="rId8250" xr:uid="{DC12908F-D828-4F48-BE07-37A377CE5D54}"/>
    <hyperlink ref="AD2797" r:id="rId8251" xr:uid="{FB643CBF-E48F-459E-8748-CF43BE40D6EF}"/>
    <hyperlink ref="AE2797" r:id="rId8252" xr:uid="{F02A1E93-2B31-4B59-BC10-0966556DD0E9}"/>
    <hyperlink ref="AF2797" r:id="rId8253" xr:uid="{84235757-BF3E-49FB-B432-E6B4EFAEC59E}"/>
    <hyperlink ref="AC2799" r:id="rId8254" xr:uid="{90B3FE8A-81D4-4240-86CD-1A9436C37C92}"/>
    <hyperlink ref="AC2800" r:id="rId8255" xr:uid="{AC51E865-D2D7-4AF8-A996-9430F270CB18}"/>
    <hyperlink ref="AC2801" r:id="rId8256" xr:uid="{E4CEAFA7-6FF7-4AC0-8B13-82FBD5452DA5}"/>
    <hyperlink ref="AC2802" r:id="rId8257" xr:uid="{1CF6BCB7-AAE5-4A61-80CF-A2CA1BB34719}"/>
    <hyperlink ref="AD2802" r:id="rId8258" xr:uid="{A5353443-E5C5-4D47-A0C8-A24269596771}"/>
    <hyperlink ref="AE2802" r:id="rId8259" xr:uid="{65B203E8-8F97-49AE-BFE8-E629CA4524F2}"/>
    <hyperlink ref="AF2802" r:id="rId8260" xr:uid="{0B4E995E-C26E-4152-A438-0FEF5E3BD5EB}"/>
    <hyperlink ref="AC2803" r:id="rId8261" xr:uid="{7577F9C4-67ED-486A-A780-893CF39C5C6D}"/>
    <hyperlink ref="AC2806" r:id="rId8262" location="/screens" xr:uid="{BEB20E22-2E38-482A-9658-EAC993DCC7C9}"/>
    <hyperlink ref="AC2807" r:id="rId8263" xr:uid="{B86D26B1-A44A-4075-989D-B9115F0F6887}"/>
    <hyperlink ref="AD2807" r:id="rId8264" xr:uid="{4986BA2F-FE47-4DE5-B1A9-E459EAFF1573}"/>
    <hyperlink ref="AE2807" r:id="rId8265" xr:uid="{D141A8B9-61DA-4560-81F6-872DA68EF11B}"/>
    <hyperlink ref="AF2807" r:id="rId8266" xr:uid="{9AD7DF3A-3A66-46CC-9346-398EB5DA3AB7}"/>
    <hyperlink ref="AC2808" r:id="rId8267" xr:uid="{C3241007-A745-4395-A896-00A361B62BC5}"/>
    <hyperlink ref="AE2808" r:id="rId8268" xr:uid="{0957AED0-9EA2-4E21-A325-4DE249C1228A}"/>
    <hyperlink ref="AF2808" r:id="rId8269" xr:uid="{8F2B3816-7223-46EB-866E-A593A1C1DE96}"/>
    <hyperlink ref="AC2809" r:id="rId8270" xr:uid="{1247CCC3-B17F-48B6-9CE6-0E406F10A608}"/>
    <hyperlink ref="AD2809" r:id="rId8271" xr:uid="{5FE9F3F0-554C-4910-B634-541673D80B43}"/>
    <hyperlink ref="AC2810" r:id="rId8272" xr:uid="{55CA2E42-C91E-4039-BB59-E6392E1780CD}"/>
    <hyperlink ref="AD2810" r:id="rId8273" xr:uid="{F24B9338-8B0E-4E0B-AB01-B43D963D3744}"/>
    <hyperlink ref="AC2811" r:id="rId8274" xr:uid="{1B50505D-2E71-478A-A5C9-8253288A794A}"/>
    <hyperlink ref="AD2811" r:id="rId8275" xr:uid="{82D3126F-79C2-439C-A315-5C6FE11239ED}"/>
    <hyperlink ref="AE2811" r:id="rId8276" xr:uid="{19F01048-F9BD-44DF-8C96-9288EE2FC060}"/>
    <hyperlink ref="AF2811" r:id="rId8277" xr:uid="{EFB4F005-8BB5-47E6-A82D-399A586194C6}"/>
    <hyperlink ref="AC2812" r:id="rId8278" xr:uid="{31B5233F-A6E4-4DEF-ACE5-C2FAE1488455}"/>
    <hyperlink ref="AD2812" r:id="rId8279" xr:uid="{D3CAC6BE-0DAA-42C6-A549-0F6D53D0E9DB}"/>
    <hyperlink ref="AE2812" r:id="rId8280" xr:uid="{EB64C746-9BDB-436C-8F65-B1B8158D6411}"/>
    <hyperlink ref="AF2812" r:id="rId8281" xr:uid="{02C18FE1-4DAE-47DB-96D0-9E46B35C0C7E}"/>
    <hyperlink ref="AC2813" r:id="rId8282" xr:uid="{EDDBB325-AB74-4A1C-8397-E892B1359B48}"/>
    <hyperlink ref="AD2813" r:id="rId8283" xr:uid="{51BB2DF8-8C49-4E6C-83B8-B5B381A2CF59}"/>
    <hyperlink ref="AE2813" r:id="rId8284" xr:uid="{FA6D3344-757B-4206-B898-5E3F19AE0D6F}"/>
    <hyperlink ref="AF2813" r:id="rId8285" xr:uid="{57C50F3A-9DD7-45BB-BD9A-0E4A28C33352}"/>
    <hyperlink ref="AC2814" r:id="rId8286" xr:uid="{5F981AFC-BAEE-4AAE-8D16-7080B0ED6354}"/>
    <hyperlink ref="AE2814" r:id="rId8287" xr:uid="{905C7935-0C00-42BD-8B15-E0DF4DA73168}"/>
    <hyperlink ref="AF2814" r:id="rId8288" xr:uid="{C76032B0-FE33-4E00-ABCB-96AF8D8D8FE2}"/>
    <hyperlink ref="AC2815" r:id="rId8289" xr:uid="{A73F43BE-DB54-491A-A827-54B8A8AFF970}"/>
    <hyperlink ref="AD2815" r:id="rId8290" xr:uid="{A3541C8C-BE86-493C-A6A5-C6DFE2A52C2A}"/>
    <hyperlink ref="AE2815" r:id="rId8291" xr:uid="{AAFF0932-EC7A-4DEC-9061-72D39E5968A1}"/>
    <hyperlink ref="AF2815" r:id="rId8292" xr:uid="{61BEA995-7512-4D13-982E-A0568641BEFB}"/>
    <hyperlink ref="AC2816" r:id="rId8293" xr:uid="{DC5E61C6-54BD-4BB3-8BBD-26B45AE2C80A}"/>
    <hyperlink ref="AD2816" r:id="rId8294" xr:uid="{58E5140A-9CED-4EBE-9350-2CC0D3DAE42F}"/>
    <hyperlink ref="AE2816" r:id="rId8295" xr:uid="{C71EA820-CF4D-49AC-84DA-FA7114BB70FB}"/>
    <hyperlink ref="AF2816" r:id="rId8296" xr:uid="{66E0A0E6-C599-4AB1-92A8-028E40464189}"/>
    <hyperlink ref="AC2817" r:id="rId8297" xr:uid="{FC951FC2-D511-4AF6-8CA9-D42DA8B5BF40}"/>
    <hyperlink ref="AD2817" r:id="rId8298" xr:uid="{CA6C3DA2-1941-44FB-B202-5105D26B6345}"/>
    <hyperlink ref="AE2817" r:id="rId8299" xr:uid="{78D69623-CB5A-438E-B439-655524A765F9}"/>
    <hyperlink ref="AF2817" r:id="rId8300" xr:uid="{5F3D187B-E53F-4F56-8D2F-8731431607F9}"/>
    <hyperlink ref="AC2818" r:id="rId8301" xr:uid="{DEF84C73-2BBB-4041-BCFE-97205201D517}"/>
    <hyperlink ref="AD2818" r:id="rId8302" xr:uid="{EB4A06FA-C8F2-48B0-95EC-F5CB8FCE1BC9}"/>
    <hyperlink ref="AE2818" r:id="rId8303" xr:uid="{8020C905-F178-4929-BBCB-A8B0A8140274}"/>
    <hyperlink ref="AF2818" r:id="rId8304" xr:uid="{F89ADDC8-5128-4DCB-BEA2-90513B7DDC03}"/>
    <hyperlink ref="AC2819" r:id="rId8305" xr:uid="{85F89B6F-1967-4B5C-A87B-1594462210DE}"/>
    <hyperlink ref="AE2819" r:id="rId8306" xr:uid="{9B21D6F7-7123-4B7E-9B28-A5ED022DDB96}"/>
    <hyperlink ref="AF2819" r:id="rId8307" xr:uid="{8C34541C-2B38-4145-B2FC-0795B44401BC}"/>
    <hyperlink ref="AC2820" r:id="rId8308" xr:uid="{C06C2350-CC40-45B0-A58C-3783202F9243}"/>
    <hyperlink ref="AD2820" r:id="rId8309" xr:uid="{1B984A4E-1B94-45A4-8E03-C30BA46188D8}"/>
    <hyperlink ref="AE2820" r:id="rId8310" xr:uid="{3B8A6DD3-C848-45F9-89D8-D3BCC28FFF3A}"/>
    <hyperlink ref="AF2820" r:id="rId8311" xr:uid="{45D2015C-F4BB-43B0-A85C-47B2D5211087}"/>
    <hyperlink ref="AC2821" r:id="rId8312" xr:uid="{059F30FD-F31F-43D8-A887-9E86D346CA82}"/>
    <hyperlink ref="AE2821" r:id="rId8313" xr:uid="{5FBA10C3-BAF5-4529-8139-74D439B216D9}"/>
    <hyperlink ref="AF2821" r:id="rId8314" xr:uid="{44016D82-9769-4D07-93D7-7553EE55F9E0}"/>
    <hyperlink ref="AC2822" r:id="rId8315" xr:uid="{EF1CD8B0-9AEB-40AE-A84E-CB32EE3158D2}"/>
    <hyperlink ref="AD2822" r:id="rId8316" xr:uid="{D48B851D-BCDE-4842-BBEB-17335796B3C8}"/>
    <hyperlink ref="AE2822" r:id="rId8317" xr:uid="{B19459A8-985E-49AF-B9B2-DFF2B2A5A593}"/>
    <hyperlink ref="AF2822" r:id="rId8318" xr:uid="{A9B3E8F6-3E8A-4242-BDFF-AC9D3A5BF51E}"/>
    <hyperlink ref="AC2823" r:id="rId8319" xr:uid="{22BAB9D3-6F46-49CA-9275-B94C204CDA42}"/>
    <hyperlink ref="AD2823" r:id="rId8320" xr:uid="{145B59CC-AAB7-419C-98E3-4B6BBCD38491}"/>
    <hyperlink ref="AE2823" r:id="rId8321" xr:uid="{725B0DBC-F03F-48C0-8BF9-D49C048E8000}"/>
    <hyperlink ref="AF2823" r:id="rId8322" xr:uid="{4C03D992-C0F5-4B87-88D8-8FC66EB75E59}"/>
    <hyperlink ref="AC2824" r:id="rId8323" xr:uid="{D753C4B7-BD37-4618-A860-F7C1B3C1718C}"/>
    <hyperlink ref="AD2824" r:id="rId8324" xr:uid="{61E7E405-D18E-4BCE-A80F-70E990AB8E60}"/>
    <hyperlink ref="AE2824" r:id="rId8325" xr:uid="{59DB4139-BB15-4C17-9341-042EBFA72BF1}"/>
    <hyperlink ref="AF2824" r:id="rId8326" xr:uid="{DD9E0A44-DF8B-44F0-BCA6-FD9F7787F5F2}"/>
    <hyperlink ref="AC2825" r:id="rId8327" xr:uid="{0B8A54E1-9C40-47ED-B9C4-1A6E8AADF3A0}"/>
    <hyperlink ref="AD2825" r:id="rId8328" xr:uid="{865B591E-58E7-4364-8786-97FAC08F01C2}"/>
    <hyperlink ref="AF2825" r:id="rId8329" xr:uid="{57D9A15C-35C3-4CF3-97F5-4B3E154C4A06}"/>
    <hyperlink ref="AC2826" r:id="rId8330" xr:uid="{235575BA-9F0F-43E5-97F7-8B9562A709DE}"/>
    <hyperlink ref="AD2826" r:id="rId8331" xr:uid="{85A7F491-D021-4376-8D8B-762963059F98}"/>
    <hyperlink ref="AE2826" r:id="rId8332" xr:uid="{ED18687D-6687-4078-943B-437448E2ED65}"/>
    <hyperlink ref="AF2826" r:id="rId8333" xr:uid="{A0CDC19E-C4A0-4E41-9282-616580D52851}"/>
    <hyperlink ref="AC2827" r:id="rId8334" xr:uid="{18A76AD2-1CE0-41B6-B285-2D2049203A36}"/>
    <hyperlink ref="AD2827" r:id="rId8335" xr:uid="{2485EFFA-D787-4FBD-84BC-D83B7CC239EB}"/>
    <hyperlink ref="AE2827" r:id="rId8336" xr:uid="{08CD4604-DB31-44F9-844C-E380022951AE}"/>
    <hyperlink ref="AF2827" r:id="rId8337" xr:uid="{C1EF0D22-BA35-46D5-9B0E-D4714BD42F99}"/>
    <hyperlink ref="AC2828" r:id="rId8338" xr:uid="{6F4817CD-61B5-43C3-B0C7-4D06EE7428A6}"/>
    <hyperlink ref="AD2828" r:id="rId8339" xr:uid="{1D76E9D4-DF79-4448-94CF-D9BC1526F2E7}"/>
    <hyperlink ref="AF2828" r:id="rId8340" xr:uid="{29E2AA5F-D1BB-4993-B47E-E019B837E2CE}"/>
    <hyperlink ref="AC2829" r:id="rId8341" xr:uid="{EC444948-B9E4-4E35-BF8C-4C4CC8FDC6DA}"/>
    <hyperlink ref="AD2829" r:id="rId8342" xr:uid="{2BE95A86-6E23-4495-B976-0723BE7E7B34}"/>
    <hyperlink ref="AE2829" r:id="rId8343" xr:uid="{27C99556-6984-4055-BE46-E1BAB3993965}"/>
    <hyperlink ref="AF2829" r:id="rId8344" xr:uid="{A809A26C-2192-4148-8CB0-2B90DA79ABA0}"/>
    <hyperlink ref="AC2830" r:id="rId8345" xr:uid="{83282D5C-E738-4EEE-A31F-C074913C6160}"/>
    <hyperlink ref="AD2830" r:id="rId8346" xr:uid="{E3EBC6EC-FD40-4CAA-BBDE-53E388DB4C1B}"/>
    <hyperlink ref="AE2830" r:id="rId8347" xr:uid="{8F7A0C43-4AD8-4364-80E2-4F10B287050C}"/>
    <hyperlink ref="AC2831" r:id="rId8348" xr:uid="{52FDD54E-4333-49FF-AF6C-E71813C4113F}"/>
    <hyperlink ref="AC2832" r:id="rId8349" xr:uid="{CC36F19E-5CFA-4A96-B4B0-9F8AE86FEFB4}"/>
    <hyperlink ref="AE2832" r:id="rId8350" xr:uid="{97797441-F926-4C8F-A2E5-14A1CC082652}"/>
    <hyperlink ref="AF2832" r:id="rId8351" xr:uid="{8480806E-3B78-413D-BB94-2411AB6A2912}"/>
    <hyperlink ref="AC2833" r:id="rId8352" location="/" xr:uid="{70594585-F110-421B-B31E-82A0176AA6F6}"/>
    <hyperlink ref="AC2834" r:id="rId8353" xr:uid="{AC2E6D79-0AB5-4C1C-B565-CF5F1DAB2B0D}"/>
    <hyperlink ref="AE2834" r:id="rId8354" xr:uid="{E71C71DC-9B92-4C85-A230-78D2D6ECCC18}"/>
    <hyperlink ref="AF2834" r:id="rId8355" xr:uid="{1171CEF0-AB1B-49F0-A977-562C08CA3101}"/>
    <hyperlink ref="AC2835" r:id="rId8356" xr:uid="{5B7DA867-29C5-4C40-B068-B92528C837D5}"/>
    <hyperlink ref="AF2835" r:id="rId8357" xr:uid="{83531089-00A0-4750-8F40-7A1616765FEF}"/>
    <hyperlink ref="A2836" r:id="rId8358" xr:uid="{E2D13AF9-3E7B-43DD-883A-A269A4B5D8C6}"/>
    <hyperlink ref="AC2836" r:id="rId8359" xr:uid="{F997BEB9-501F-4BDF-BB7A-8F16D8017D14}"/>
    <hyperlink ref="AD2836" r:id="rId8360" xr:uid="{65A8507D-0EAD-48FA-A47D-02C8A9F4D77E}"/>
    <hyperlink ref="AE2836" r:id="rId8361" xr:uid="{95D7BB4D-FF6F-4ABB-9E10-D18134435D1B}"/>
    <hyperlink ref="AF2836" r:id="rId8362" xr:uid="{B64C446A-ACEC-4E4D-8090-E2605B112353}"/>
    <hyperlink ref="AC2837" r:id="rId8363" xr:uid="{597BD205-4E68-43DB-9B23-3F62E3909A3F}"/>
    <hyperlink ref="AD2837" r:id="rId8364" xr:uid="{A9177805-B55E-485F-BD6A-DB19788D2ECA}"/>
    <hyperlink ref="AE2837" r:id="rId8365" xr:uid="{37227F53-2C9D-4AE5-B30C-E63F657A8293}"/>
    <hyperlink ref="AF2837" r:id="rId8366" xr:uid="{50AF8DC9-CDD8-4103-8FA7-7C72BEAE7699}"/>
    <hyperlink ref="AC2838" r:id="rId8367" xr:uid="{8DC3E480-F4B7-45F1-89CF-221330E1C8D4}"/>
    <hyperlink ref="AE2838" r:id="rId8368" xr:uid="{68BAEA72-517B-4418-B4B4-FA9F0C88ADB2}"/>
    <hyperlink ref="AC2839" r:id="rId8369" xr:uid="{5A207796-12DD-4359-A4F3-9B8384C9C61A}"/>
    <hyperlink ref="AC2840" r:id="rId8370" xr:uid="{F952E2FF-3206-45CA-AF31-D178EA90B7E4}"/>
    <hyperlink ref="AE2840" r:id="rId8371" xr:uid="{4CD15FD1-A0E2-4F87-957D-576BAE275356}"/>
    <hyperlink ref="AF2840" r:id="rId8372" xr:uid="{C98A3E8C-8B89-485B-BBEE-BBEA6DC16E02}"/>
    <hyperlink ref="AC2841" r:id="rId8373" xr:uid="{4637E251-31A9-4F58-A4C2-D5B6F348AABD}"/>
    <hyperlink ref="AC2842" r:id="rId8374" xr:uid="{791D2DC2-1DF4-48D9-81EC-1E7B8A2F6A80}"/>
    <hyperlink ref="AD2842" r:id="rId8375" xr:uid="{158F5AF9-7C1A-470E-BA49-0A8EAA1F125A}"/>
    <hyperlink ref="AE2842" r:id="rId8376" xr:uid="{EA31CD19-A19F-4C62-A726-2BB77E8C166D}"/>
    <hyperlink ref="AF2842" r:id="rId8377" xr:uid="{B7B1FEEF-5C6D-4DE2-BBD7-0B7CD0B79587}"/>
    <hyperlink ref="AC2843" r:id="rId8378" xr:uid="{1B2A4045-0FE8-4BD7-B0FA-ED561858C282}"/>
    <hyperlink ref="AD2843" r:id="rId8379" xr:uid="{E0A808B3-1A61-417A-ABDF-4DF6D33F91E7}"/>
    <hyperlink ref="AE2843" r:id="rId8380" xr:uid="{75AE7C49-DC25-4290-83C5-E5967466007A}"/>
    <hyperlink ref="AF2843" r:id="rId8381" xr:uid="{E15A236D-43D0-40E2-A660-EDCC590C3A88}"/>
    <hyperlink ref="AC2844" r:id="rId8382" xr:uid="{DA37C48A-92C2-4886-A955-A2ACBECA999F}"/>
    <hyperlink ref="AD2844" r:id="rId8383" xr:uid="{F7E9C4C5-62A7-4E30-BE3F-431B172C7A2E}"/>
    <hyperlink ref="AE2844" r:id="rId8384" xr:uid="{9BCC7EF0-1440-4265-9F89-66677F6E4E43}"/>
    <hyperlink ref="AF2844" r:id="rId8385" xr:uid="{9BD6FFF2-B079-4E2E-A2EC-D01AA71E96E4}"/>
    <hyperlink ref="AC2845" r:id="rId8386" xr:uid="{65B9A509-7DE5-435F-8758-DC453E06AB2A}"/>
    <hyperlink ref="AD2845" r:id="rId8387" xr:uid="{8E874EB7-EC88-484D-8950-62AE1F62C2B3}"/>
    <hyperlink ref="AE2845" r:id="rId8388" xr:uid="{658A0D7C-2EDB-47D7-91FA-AE876E66F3B0}"/>
    <hyperlink ref="AF2845" r:id="rId8389" xr:uid="{B5F23086-DBB5-4E67-A0A1-1AA44AEDE64D}"/>
    <hyperlink ref="AC2846" r:id="rId8390" xr:uid="{CD2FFBCD-7243-403F-B286-85654EAF3A27}"/>
    <hyperlink ref="AD2846" r:id="rId8391" xr:uid="{CC612F35-7871-4F9F-A204-1AA3599B697C}"/>
    <hyperlink ref="AF2846" r:id="rId8392" xr:uid="{349B9C67-6006-404E-B3A3-CBC6320A8AA9}"/>
    <hyperlink ref="AC2847" r:id="rId8393" xr:uid="{2625578F-A5EE-489C-8B92-C88AC0EB6312}"/>
    <hyperlink ref="AD2847" r:id="rId8394" xr:uid="{126BFAAB-91E2-4869-8BEE-3357A0D8B652}"/>
    <hyperlink ref="AE2847" r:id="rId8395" xr:uid="{6CDD3CDA-2DAC-4F78-8185-AC331DAEEC8F}"/>
    <hyperlink ref="AF2847" r:id="rId8396" xr:uid="{0F5FC3B8-1EC3-4919-B581-AE1506E9BFF7}"/>
    <hyperlink ref="AC2848" r:id="rId8397" xr:uid="{DE96F929-7C83-4827-9F31-962153EC7D46}"/>
    <hyperlink ref="AD2848" r:id="rId8398" xr:uid="{C6F39EC3-F211-4747-A029-3F8772ABFBF9}"/>
    <hyperlink ref="AF2848" r:id="rId8399" xr:uid="{F8371659-7807-492C-927E-CD087E3E0D6F}"/>
    <hyperlink ref="AC2849" r:id="rId8400" xr:uid="{3E75AA75-5F89-44F6-A599-FD7A5B1812AD}"/>
    <hyperlink ref="AD2849" r:id="rId8401" xr:uid="{C825BA39-92CE-409C-9B0A-A36F7FF282B2}"/>
    <hyperlink ref="AF2849" r:id="rId8402" xr:uid="{167D1E32-5495-42A5-A448-3E48C6364DAB}"/>
    <hyperlink ref="AC2850" r:id="rId8403" xr:uid="{B811D246-B074-4B2F-8A62-0EB8E2ACB94B}"/>
    <hyperlink ref="AC2851" r:id="rId8404" xr:uid="{81F74F1B-6B92-4AA1-B15D-AEA288A65D29}"/>
    <hyperlink ref="AD2851" r:id="rId8405" xr:uid="{9DC7A1F7-54B2-4C9D-A7A3-35C37C2C68E6}"/>
    <hyperlink ref="AF2851" r:id="rId8406" xr:uid="{F210DA8F-DB8C-46F3-BDB6-21EBCDBDE97B}"/>
    <hyperlink ref="AC2852" r:id="rId8407" xr:uid="{8C6EAD55-5A1C-4CE8-AE90-F7D3D82EC091}"/>
    <hyperlink ref="AD2852" r:id="rId8408" xr:uid="{E6396D82-4553-41F0-8399-B2D2C82E63E4}"/>
    <hyperlink ref="AE2852" r:id="rId8409" xr:uid="{D9A69467-75D4-4BBE-82C0-E1337B15458B}"/>
    <hyperlink ref="AF2852" r:id="rId8410" xr:uid="{5EAE1D41-2D80-41E0-9D32-B59C0D7730EE}"/>
    <hyperlink ref="AC2853" r:id="rId8411" xr:uid="{DA0EF65F-A7D8-422A-9468-1D016F71403A}"/>
    <hyperlink ref="AD2853" r:id="rId8412" xr:uid="{D546512B-92B2-4B03-9187-3858127396C0}"/>
    <hyperlink ref="AF2853" r:id="rId8413" xr:uid="{9FDE1D4E-C880-4D57-B31E-D77305278CE4}"/>
    <hyperlink ref="AC2854" r:id="rId8414" xr:uid="{FE3D3754-7C9E-4578-9F09-F964D8798F55}"/>
    <hyperlink ref="AF2854" r:id="rId8415" xr:uid="{506F4613-3921-4BF2-8350-D63227348CFD}"/>
    <hyperlink ref="AC2855" r:id="rId8416" xr:uid="{86EEC70E-CE08-4DF4-BC24-3FF5369BC9FB}"/>
    <hyperlink ref="AC2856" r:id="rId8417" xr:uid="{9EAC8D50-9EC7-4DCA-974B-D54D92465098}"/>
    <hyperlink ref="AF2856" r:id="rId8418" xr:uid="{D4017F03-9ED6-41C3-B48B-9267664C1635}"/>
    <hyperlink ref="AC2857" r:id="rId8419" xr:uid="{19599934-EE8B-44B0-8726-0BA67B31E8A1}"/>
    <hyperlink ref="AD2857" r:id="rId8420" xr:uid="{3044695E-3589-4567-A0F6-0556AC30C6ED}"/>
    <hyperlink ref="AE2857" r:id="rId8421" xr:uid="{39944125-5F1F-4FDA-BA99-2B0C46E8606C}"/>
    <hyperlink ref="AF2857" r:id="rId8422" xr:uid="{8D5890FD-AF2B-4D32-9C8B-9D1EB6F87F32}"/>
    <hyperlink ref="AC2858" r:id="rId8423" xr:uid="{37F785EF-AE26-48B9-84DB-62D142F62ACA}"/>
    <hyperlink ref="AD2858" r:id="rId8424" xr:uid="{72F909CC-A98B-497C-B3D7-AD80298938FD}"/>
    <hyperlink ref="AC2859" r:id="rId8425" xr:uid="{517874DA-3526-4DCA-8BD1-84FBB9ADE0A5}"/>
    <hyperlink ref="AE2859" r:id="rId8426" xr:uid="{1A773A4F-646A-4C52-87A7-C8C66CC1F0DD}"/>
    <hyperlink ref="AF2859" r:id="rId8427" xr:uid="{58063D08-A7CA-4334-934A-6B09025E3B65}"/>
    <hyperlink ref="AC2860" r:id="rId8428" xr:uid="{2616A2BA-1F34-4127-8EF6-DE4ADD8B22B6}"/>
    <hyperlink ref="AD2860" r:id="rId8429" xr:uid="{4BB94A72-3266-4EEC-8F31-06B3494E40E7}"/>
    <hyperlink ref="AE2860" r:id="rId8430" xr:uid="{A2223AB6-DCDC-4CBB-B847-335EE173DBE2}"/>
    <hyperlink ref="AF2860" r:id="rId8431" xr:uid="{053C0916-46CC-4C5A-A5AA-8742D66E5C48}"/>
    <hyperlink ref="AC2861" r:id="rId8432" xr:uid="{83C18EB0-2549-4F29-AD62-4AF607F6F326}"/>
    <hyperlink ref="AD2861" r:id="rId8433" xr:uid="{4066C703-896F-48BC-93BA-EE754AFCF3A7}"/>
    <hyperlink ref="AE2861" r:id="rId8434" xr:uid="{D701E618-8A30-4ACE-A607-4C958DEB1F3B}"/>
    <hyperlink ref="AC2862" r:id="rId8435" xr:uid="{5A0526DD-3113-47F3-9112-FF04EC4C1DF6}"/>
    <hyperlink ref="AC2863" r:id="rId8436" xr:uid="{519AB188-6760-4C77-B6E7-EAFD90035249}"/>
    <hyperlink ref="AE2863" r:id="rId8437" xr:uid="{FE13A088-F276-4F91-A983-AFCA419EB7BD}"/>
    <hyperlink ref="AC2864" r:id="rId8438" xr:uid="{A446DCC5-0137-40F9-8F1D-F3E7B165E210}"/>
    <hyperlink ref="AF2864" r:id="rId8439" xr:uid="{6922AB35-8D61-4271-A20F-C1243F16E0E3}"/>
    <hyperlink ref="AC2865" r:id="rId8440" xr:uid="{F09C4B85-6DBD-4A82-9955-7AC41FDDD758}"/>
    <hyperlink ref="AC2866" r:id="rId8441" xr:uid="{2992E6A7-2370-4BCF-85C9-C811D65F8A8E}"/>
    <hyperlink ref="AE2866" r:id="rId8442" xr:uid="{61146A2F-D9D5-45E4-8347-8B4A59A1C53B}"/>
    <hyperlink ref="AF2866" r:id="rId8443" xr:uid="{37225330-BEF9-431A-A4B7-2A37C6F81638}"/>
    <hyperlink ref="AC2867" r:id="rId8444" xr:uid="{1956154E-9671-43FB-A9B1-32473F7AD665}"/>
    <hyperlink ref="AD2867" r:id="rId8445" xr:uid="{73D85C7A-AC26-4A4C-B0E7-7F6F9546B1B0}"/>
    <hyperlink ref="AE2867" r:id="rId8446" xr:uid="{23EB5329-5CB8-4065-AFEA-D78906E8C4AE}"/>
    <hyperlink ref="AF2867" r:id="rId8447" xr:uid="{AAB06352-2AA4-40EB-823B-4DB301E8A30A}"/>
    <hyperlink ref="AC2868" r:id="rId8448" xr:uid="{8832430A-FAA6-43E5-8ABB-41B21D00124F}"/>
    <hyperlink ref="AC2869" r:id="rId8449" xr:uid="{6612D6B1-49EA-4595-961E-D4A6C62BD0E1}"/>
    <hyperlink ref="AD2869" r:id="rId8450" xr:uid="{4864870A-0AA8-441A-A5F1-C8003AF87AE1}"/>
    <hyperlink ref="AE2869" r:id="rId8451" xr:uid="{1A29A8B9-2B3D-4CB0-9643-60C7A613C71F}"/>
    <hyperlink ref="AF2869" r:id="rId8452" xr:uid="{0BBA05B9-D2A8-4FCF-A33C-4BBE47B824EE}"/>
    <hyperlink ref="AC2870" r:id="rId8453" xr:uid="{21588D83-5025-4AE3-8917-E548FE0CDE4E}"/>
    <hyperlink ref="AE2870" r:id="rId8454" xr:uid="{31F02DE9-75B7-4210-977E-213236EB687C}"/>
    <hyperlink ref="AF2870" r:id="rId8455" xr:uid="{32287BBA-6775-4599-BEDB-6AD2EBFF28AB}"/>
    <hyperlink ref="AC2871" r:id="rId8456" xr:uid="{37A117CA-BBEE-40ED-B177-A5885D826988}"/>
    <hyperlink ref="AD2871" r:id="rId8457" xr:uid="{6DED84FE-1D5E-4CB9-8E70-4D352D2A462F}"/>
    <hyperlink ref="AE2871" r:id="rId8458" xr:uid="{B19E07BB-B6E2-4DDB-9CE1-73E36C46CCB1}"/>
    <hyperlink ref="AF2871" r:id="rId8459" xr:uid="{FC31C5CA-E45F-4DCF-93F5-800822107611}"/>
    <hyperlink ref="AC2872" r:id="rId8460" xr:uid="{F649A565-67C2-4A72-AF15-880C9DBF9370}"/>
    <hyperlink ref="AD2872" r:id="rId8461" xr:uid="{3AD9835F-05C9-49FA-8D44-E154FC1B7FF6}"/>
    <hyperlink ref="AE2872" r:id="rId8462" xr:uid="{30C9E2C2-C20C-4D1F-89A3-BA5BA366669D}"/>
    <hyperlink ref="AF2872" r:id="rId8463" xr:uid="{84A1524B-C25D-4CB7-BF73-41FD2766EDC0}"/>
    <hyperlink ref="AC2873" r:id="rId8464" xr:uid="{BEBDBE6C-A466-4214-B9CE-91A3CFD512CA}"/>
    <hyperlink ref="AC2874" r:id="rId8465" xr:uid="{E26E9A36-A4DA-455B-B117-2D8E363AE3C0}"/>
    <hyperlink ref="AD2874" r:id="rId8466" xr:uid="{3BB01A17-859B-418E-925E-C5BB77CDE4DE}"/>
    <hyperlink ref="AF2874" r:id="rId8467" xr:uid="{A7D6412A-7D0C-4D9C-B284-B996166CF3B6}"/>
    <hyperlink ref="AC2875" r:id="rId8468" xr:uid="{3EC39249-F89A-46CD-B485-528B2B98FCED}"/>
    <hyperlink ref="AF2875" r:id="rId8469" xr:uid="{9182DD4D-3959-4215-810F-E080379B825E}"/>
    <hyperlink ref="AC2876" r:id="rId8470" xr:uid="{36F977A1-7245-41F0-8C1E-98172C22EB7A}"/>
    <hyperlink ref="AC2877" r:id="rId8471" xr:uid="{1DE088E1-8C31-40C1-A69F-5311CAEEF73A}"/>
    <hyperlink ref="AC2878" r:id="rId8472" xr:uid="{EFFE8A68-5A29-4F44-9478-4854B1DF9F66}"/>
    <hyperlink ref="AD2878" r:id="rId8473" xr:uid="{EBE82D4A-5A57-4B54-BE3F-9B2A0CF4ECB5}"/>
    <hyperlink ref="AE2878" r:id="rId8474" xr:uid="{8E91DA2F-AAFD-48C6-B6FE-EC5F5A8FDBDA}"/>
    <hyperlink ref="AF2878" r:id="rId8475" xr:uid="{BDB8A486-9F1C-45CD-A701-74B6DFB7C6CA}"/>
    <hyperlink ref="AC2879" r:id="rId8476" xr:uid="{2AE51727-0465-4F71-A697-9983019EE9DF}"/>
    <hyperlink ref="AD2879" r:id="rId8477" xr:uid="{6B7C9F7E-C88F-4FE7-8CD0-A1B33FA46534}"/>
    <hyperlink ref="AE2879" r:id="rId8478" xr:uid="{9E702597-05CC-4978-BB80-CE6503A12B01}"/>
    <hyperlink ref="AF2879" r:id="rId8479" xr:uid="{88C8C7E7-3EC6-4F91-8C89-2C8C47E9F27D}"/>
    <hyperlink ref="AC2880" r:id="rId8480" location="/home" xr:uid="{76FF3587-4F26-45C6-BB7B-38DA5A12ECF2}"/>
    <hyperlink ref="AD2880" r:id="rId8481" xr:uid="{1F917DAB-1EC1-4123-BDC9-E4EE8229AC26}"/>
    <hyperlink ref="AE2880" r:id="rId8482" xr:uid="{165E17BD-98E8-4D36-87C7-2446A958D44B}"/>
    <hyperlink ref="AC2881" r:id="rId8483" xr:uid="{529CCC1C-B0A2-406E-BA48-DD9280C976D8}"/>
    <hyperlink ref="AC2882" r:id="rId8484" xr:uid="{E4D44D14-6D66-4F85-B9E2-BEE9434B3B72}"/>
    <hyperlink ref="AC2883" r:id="rId8485" xr:uid="{570414A7-607A-46D2-8A25-75D27A80316B}"/>
    <hyperlink ref="AD2883" r:id="rId8486" xr:uid="{9B527F95-CB25-46F3-9770-09BAA41076A2}"/>
    <hyperlink ref="AE2883" r:id="rId8487" xr:uid="{F138CFD4-1C6D-4800-9804-D91B0CD25C56}"/>
    <hyperlink ref="AC2884" r:id="rId8488" xr:uid="{845E351D-53AE-4939-81EE-5D414A779A5B}"/>
    <hyperlink ref="AD2884" r:id="rId8489" xr:uid="{49B865CB-6EC6-49D4-B354-F20FD4EF4159}"/>
    <hyperlink ref="AF2884" r:id="rId8490" xr:uid="{F5CE429E-F564-4941-BB22-46CD89CEF1D3}"/>
    <hyperlink ref="AC2885" r:id="rId8491" xr:uid="{E24DB9C2-FE66-4FE8-8F00-DA6649AB6D9F}"/>
    <hyperlink ref="AF2885" r:id="rId8492" xr:uid="{DF3B307C-BD12-4B7C-AE96-5A0AEFFDB844}"/>
    <hyperlink ref="AC2886" r:id="rId8493" xr:uid="{A2C80EFC-356A-42E7-9709-FA4DED389A7A}"/>
    <hyperlink ref="AD2886" r:id="rId8494" xr:uid="{EFB7B223-7160-46E0-B63F-5FFAA31476D0}"/>
    <hyperlink ref="AE2886" r:id="rId8495" xr:uid="{04AAB434-1486-4A6F-9138-A0B84C55C68B}"/>
    <hyperlink ref="AF2886" r:id="rId8496" xr:uid="{50765965-E681-4CAA-837C-2D2C7B7787BB}"/>
    <hyperlink ref="AC2887" r:id="rId8497" xr:uid="{60DE9DBC-76F0-49C1-9198-FF6504BBEFA9}"/>
    <hyperlink ref="AE2887" r:id="rId8498" xr:uid="{D7EFC0EF-9E1B-4B27-832F-C497F72AE4B5}"/>
    <hyperlink ref="AF2887" r:id="rId8499" xr:uid="{4A9DCD3C-8712-47C9-91F5-C82F3524A9B8}"/>
    <hyperlink ref="AC2888" r:id="rId8500" xr:uid="{172E7C45-6E85-4FEB-B4C8-835B09A94021}"/>
    <hyperlink ref="AD2888" r:id="rId8501" xr:uid="{D76A0BF3-7D59-4F4E-AB03-34E57C78D425}"/>
    <hyperlink ref="AE2888" r:id="rId8502" xr:uid="{5E41CEB4-D93C-47BE-BF05-367F676D28DD}"/>
    <hyperlink ref="AF2888" r:id="rId8503" xr:uid="{4F81C593-314E-4FC4-B72E-24CDB2CE2EC8}"/>
    <hyperlink ref="AC2889" r:id="rId8504" xr:uid="{36D43D1D-CE61-4C95-A914-EA10CA25F440}"/>
    <hyperlink ref="AD2889" r:id="rId8505" xr:uid="{27ACBA31-49BA-4295-A0F7-A85BC0871B59}"/>
    <hyperlink ref="AE2889" r:id="rId8506" xr:uid="{81540EB2-96EB-45CB-B90B-2CBA6CA2BBE7}"/>
    <hyperlink ref="AF2889" r:id="rId8507" xr:uid="{616FB393-EFDC-4BD3-BFA0-BCEA1537BA99}"/>
    <hyperlink ref="AC2890" r:id="rId8508" xr:uid="{21773BA9-FCAB-45E5-B38B-F729DEF5AB44}"/>
    <hyperlink ref="AE2890" r:id="rId8509" xr:uid="{63D74659-E718-4581-BFF2-40694BC75DB9}"/>
    <hyperlink ref="AF2890" r:id="rId8510" xr:uid="{0599C352-87BE-4B18-B38F-7AF12FE0DE34}"/>
    <hyperlink ref="AC2891" r:id="rId8511" xr:uid="{0C09A73C-3591-4529-B916-259C590B80E9}"/>
    <hyperlink ref="AE2891" r:id="rId8512" xr:uid="{8C3D062F-BE3F-4B7E-942B-C2800BA3637B}"/>
    <hyperlink ref="AF2891" r:id="rId8513" xr:uid="{21E1D114-A78C-4704-826B-36FD9FD28EB7}"/>
    <hyperlink ref="AC2892" r:id="rId8514" xr:uid="{08F38C15-2F69-4180-9A6D-85E205BF9168}"/>
    <hyperlink ref="AD2892" r:id="rId8515" xr:uid="{38FA9B71-929E-4F2B-80A9-8825F9D5E067}"/>
    <hyperlink ref="AE2892" r:id="rId8516" xr:uid="{406E52D8-755D-4241-B31F-7EBE7ECA83C0}"/>
    <hyperlink ref="AF2892" r:id="rId8517" xr:uid="{18737D5D-6D80-43B6-B642-0830C2BE2B62}"/>
    <hyperlink ref="AC2893" r:id="rId8518" xr:uid="{07F4BBCF-2738-46B2-B07D-49E7F552BFC4}"/>
    <hyperlink ref="AD2893" r:id="rId8519" xr:uid="{8A8AD9C9-E529-4E52-8E8E-991D76985050}"/>
    <hyperlink ref="AC2894" r:id="rId8520" xr:uid="{E07DAEAB-AF75-436D-8D61-8648433D4A05}"/>
    <hyperlink ref="AD2894" r:id="rId8521" xr:uid="{3C1AD90D-0E74-4009-99EB-90EDB1A5230D}"/>
    <hyperlink ref="AE2894" r:id="rId8522" xr:uid="{4389D2FE-FF4E-485E-B50A-5561018403FA}"/>
    <hyperlink ref="AF2894" r:id="rId8523" xr:uid="{BB4F4C81-FCE0-40CF-B3A3-784132AAFAD6}"/>
    <hyperlink ref="AC2895" r:id="rId8524" xr:uid="{A94F6847-35EA-4951-BD75-5B5B4CDD3358}"/>
    <hyperlink ref="AD2895" r:id="rId8525" xr:uid="{6B856EBB-A94D-4D23-A11C-898C91A73F7D}"/>
    <hyperlink ref="AE2895" r:id="rId8526" xr:uid="{09E9C931-14A4-499C-8A72-58445AB6C620}"/>
    <hyperlink ref="AF2895" r:id="rId8527" xr:uid="{61751D80-317F-4987-8C73-ADE11F4F474C}"/>
    <hyperlink ref="AC2896" r:id="rId8528" xr:uid="{9D89D8A0-1AF4-47A2-A87C-41C9ED03C64B}"/>
    <hyperlink ref="AD2896" r:id="rId8529" xr:uid="{513B44FE-4A1D-4D55-A4CA-4757E031607C}"/>
    <hyperlink ref="AC2897" r:id="rId8530" xr:uid="{F4509203-8164-47BD-99F3-99CE74B950BB}"/>
    <hyperlink ref="AD2897" r:id="rId8531" xr:uid="{7A86B329-890C-48F3-A0B4-35BB7D5155F8}"/>
    <hyperlink ref="AC2898" r:id="rId8532" xr:uid="{0CCEF6CE-4B6E-40CF-8614-8370F4A84AAE}"/>
    <hyperlink ref="AD2898" r:id="rId8533" xr:uid="{8947251B-3EC6-4097-815E-5F0CEF0E875E}"/>
    <hyperlink ref="AE2898" r:id="rId8534" xr:uid="{271FB74F-35C4-4A0E-9D64-1FC2ED0B2543}"/>
    <hyperlink ref="AF2898" r:id="rId8535" xr:uid="{A204D547-95A5-4A5B-B8C3-54B1A77B02E7}"/>
    <hyperlink ref="AC2899" r:id="rId8536" xr:uid="{7BD5DCA1-697D-484B-AA65-4D7DAC78F641}"/>
    <hyperlink ref="AE2899" r:id="rId8537" xr:uid="{4513DE3A-178E-40A4-9F6B-7C2D91A0AEB3}"/>
    <hyperlink ref="AF2899" r:id="rId8538" xr:uid="{8039D5DB-CB55-4319-A8FA-81DE97BEF019}"/>
    <hyperlink ref="AC2900" r:id="rId8539" xr:uid="{DB13A1AB-7CF6-4CA8-B72F-D7D3B9DB0C51}"/>
    <hyperlink ref="AD2900" r:id="rId8540" xr:uid="{0135CA25-BB4E-4FDE-B378-DB8E7689855E}"/>
    <hyperlink ref="AE2900" r:id="rId8541" xr:uid="{D74AC044-CF6F-4092-9280-4A8CC3C7CB2E}"/>
    <hyperlink ref="AF2900" r:id="rId8542" xr:uid="{D431A949-2641-46F6-9081-84F58C968C86}"/>
    <hyperlink ref="AC2901" r:id="rId8543" xr:uid="{7D93FFFF-DC1D-4D2E-8855-33E8D1330EAB}"/>
    <hyperlink ref="AE2901" r:id="rId8544" xr:uid="{5CA5E3FB-4EBC-4B9D-9DC3-AD5BCB47F098}"/>
    <hyperlink ref="AF2901" r:id="rId8545" xr:uid="{62C4AA82-1C39-4C29-A5E7-DFDF1FDFC7A9}"/>
    <hyperlink ref="AC2902" r:id="rId8546" xr:uid="{36381E85-41CA-4256-92A9-5DC55E246488}"/>
    <hyperlink ref="AC2903" r:id="rId8547" xr:uid="{03667B61-1F56-437A-B037-ACADCEF074CD}"/>
    <hyperlink ref="AD2903" r:id="rId8548" xr:uid="{1CA3E60D-7196-49B2-B0F6-A4A4795A1251}"/>
    <hyperlink ref="AE2903" r:id="rId8549" xr:uid="{FFF94EEB-6339-492A-B80C-B5020D07AB12}"/>
    <hyperlink ref="AF2903" r:id="rId8550" xr:uid="{87ECC400-DD2C-437B-AFBB-EF092B79AB4F}"/>
    <hyperlink ref="AC2904" r:id="rId8551" xr:uid="{6B2C3322-E80B-4BD0-9A6C-E8AEDDBF7B8A}"/>
    <hyperlink ref="AC2905" r:id="rId8552" xr:uid="{A67AC3A1-F90D-4C28-987A-6F698020DD79}"/>
    <hyperlink ref="AD2905" r:id="rId8553" xr:uid="{9470FD8D-56C9-4A5C-94C4-9EE1018F002E}"/>
    <hyperlink ref="AE2905" r:id="rId8554" xr:uid="{34C13F18-9C2C-4B61-A7AB-46DB9ABA5161}"/>
    <hyperlink ref="AF2905" r:id="rId8555" xr:uid="{BA7F43D9-001C-49D4-89FC-A064754F3D74}"/>
    <hyperlink ref="AC2906" r:id="rId8556" xr:uid="{E3D1B70F-0CAB-4D02-8A32-1734F4464D4B}"/>
    <hyperlink ref="AE2906" r:id="rId8557" xr:uid="{780554C1-E293-41BC-9128-DD347F6AE295}"/>
    <hyperlink ref="AF2906" r:id="rId8558" xr:uid="{3A1F0AA2-7EF1-4F8C-BCD0-8E4E7168B4E1}"/>
    <hyperlink ref="AC2907" r:id="rId8559" xr:uid="{FEE86E7A-0109-465F-A044-E91B50F8600B}"/>
    <hyperlink ref="AD2907" r:id="rId8560" xr:uid="{26A7BA35-25A3-470F-AD6D-8DD8A3BCB6A3}"/>
    <hyperlink ref="AE2907" r:id="rId8561" xr:uid="{51F998EE-5404-457E-857D-9CA7880862E6}"/>
    <hyperlink ref="AF2907" r:id="rId8562" xr:uid="{49396245-68F5-49F8-A444-4CD4A91F1E84}"/>
    <hyperlink ref="AC2908" r:id="rId8563" xr:uid="{B1FF1B80-C4B6-4706-8ADF-60D9BDAC8843}"/>
    <hyperlink ref="AD2908" r:id="rId8564" xr:uid="{D37FC7D6-72AC-4C1E-B581-4D40099D13A3}"/>
    <hyperlink ref="AE2908" r:id="rId8565" xr:uid="{2B753A39-E6F8-43C4-AA96-7198F47ECBE9}"/>
    <hyperlink ref="AF2908" r:id="rId8566" xr:uid="{BB1305D8-C821-43A8-A81A-B42668BCCF26}"/>
    <hyperlink ref="AC2909" r:id="rId8567" xr:uid="{F263F367-63E9-49D5-9280-0C576A2DE6C9}"/>
    <hyperlink ref="AD2909" r:id="rId8568" xr:uid="{83503413-AF91-4488-B96E-25CF7E5AD9CB}"/>
    <hyperlink ref="AC2910" r:id="rId8569" xr:uid="{4032ACFD-7961-4611-9B1D-C74099094F0C}"/>
    <hyperlink ref="AD2910" r:id="rId8570" xr:uid="{5FB6E546-E978-47EF-BB3B-D3107D71555F}"/>
    <hyperlink ref="AE2910" r:id="rId8571" xr:uid="{2B6BA0E1-AF5E-4AEA-B218-05E20F82BF00}"/>
    <hyperlink ref="AC2911" r:id="rId8572" xr:uid="{06504A77-B20A-4DEC-87B4-1F2843E70704}"/>
    <hyperlink ref="AD2911" r:id="rId8573" xr:uid="{E7AEF814-9D82-47E0-B5FC-7941253ABC59}"/>
    <hyperlink ref="AC2912" r:id="rId8574" xr:uid="{80FFD6FB-7C04-4D1D-9021-81423494D2FC}"/>
    <hyperlink ref="AD2912" r:id="rId8575" xr:uid="{EAD8C7B9-C3D1-47EB-AF79-A788EF92EC5D}"/>
    <hyperlink ref="AF2912" r:id="rId8576" xr:uid="{CE606401-B7A1-4CCA-9377-0289BB70FEA6}"/>
    <hyperlink ref="AC2913" r:id="rId8577" xr:uid="{FD50BA25-FF47-4400-B896-69871349B22C}"/>
    <hyperlink ref="AD2913" r:id="rId8578" xr:uid="{970ECC12-0922-41C0-B2B4-4AC05A7A240C}"/>
    <hyperlink ref="AE2913" r:id="rId8579" xr:uid="{CF555B02-BB07-47DD-A1CD-CD9487BA1F03}"/>
    <hyperlink ref="AF2913" r:id="rId8580" xr:uid="{C1BCB9FD-C3BF-4D29-B046-B55420B8C06E}"/>
    <hyperlink ref="AC2914" r:id="rId8581" xr:uid="{70DA765E-D868-418A-BB71-CCFDAAEA9FA1}"/>
    <hyperlink ref="AD2914" r:id="rId8582" xr:uid="{3E106987-041D-4C88-BF56-D04D02DC4209}"/>
    <hyperlink ref="AF2914" r:id="rId8583" xr:uid="{5A094B29-9C2E-47E2-88BF-E045812A9CBB}"/>
    <hyperlink ref="AC2915" r:id="rId8584" xr:uid="{143ADFCF-E819-4A75-BE23-8C8B7B00551E}"/>
    <hyperlink ref="AD2915" r:id="rId8585" xr:uid="{0EE3075F-7261-412A-846D-3A757F49B3F3}"/>
    <hyperlink ref="AE2915" r:id="rId8586" xr:uid="{B87136C4-8C11-4F9D-B1BF-C3A178198BD5}"/>
    <hyperlink ref="AF2915" r:id="rId8587" xr:uid="{F0F1392E-0C7F-4B7F-9BCA-9C55271B83D7}"/>
    <hyperlink ref="AC2916" r:id="rId8588" xr:uid="{A3CEA6E7-893C-4493-BE19-F0967BE640CD}"/>
    <hyperlink ref="AD2916" r:id="rId8589" xr:uid="{08B90115-9515-44EF-91EF-03223B93992F}"/>
    <hyperlink ref="AE2916" r:id="rId8590" xr:uid="{2CD38924-89AC-4B99-9A77-1D48403AE6B8}"/>
    <hyperlink ref="AF2916" r:id="rId8591" xr:uid="{4105396A-6790-4EC4-ACC0-7F4539489C29}"/>
    <hyperlink ref="AC2917" r:id="rId8592" xr:uid="{2785272A-D419-4D64-8721-A91299B39829}"/>
    <hyperlink ref="AD2917" r:id="rId8593" xr:uid="{665CC637-FDB8-43C0-9513-9D0803E21CE8}"/>
    <hyperlink ref="AF2917" r:id="rId8594" xr:uid="{B69AC6F8-BF87-490A-B3F3-1E2DB3B19C9B}"/>
    <hyperlink ref="AC2918" r:id="rId8595" xr:uid="{B572B162-DB3D-49F4-9054-6D68CD4E5693}"/>
    <hyperlink ref="AD2918" r:id="rId8596" xr:uid="{0E16AD6B-F2DC-47C0-AFAF-FA1FC23E308D}"/>
    <hyperlink ref="AE2918" r:id="rId8597" xr:uid="{A8085BE9-DE6E-4D0F-86C5-09DAA86B428A}"/>
    <hyperlink ref="AF2918" r:id="rId8598" xr:uid="{2A9CAE8D-1C13-422A-86BB-84396C2AE6C1}"/>
    <hyperlink ref="AC2919" r:id="rId8599" xr:uid="{6BFA570C-529E-494D-AAB4-7729C50DFABF}"/>
    <hyperlink ref="AE2919" r:id="rId8600" xr:uid="{EF715BE8-032E-4372-BAD9-813A1639E93C}"/>
    <hyperlink ref="AC2920" r:id="rId8601" xr:uid="{8266824E-24F4-4476-992C-499C2DDB4826}"/>
    <hyperlink ref="AD2920" r:id="rId8602" xr:uid="{EB8E9C24-6713-41AE-8717-5527CD23A3D4}"/>
    <hyperlink ref="AC2921" r:id="rId8603" xr:uid="{6B04B575-F2FE-42B9-A2E3-0F254114112F}"/>
    <hyperlink ref="AC2922" r:id="rId8604" xr:uid="{27CA4ACD-6E19-4D50-B1B1-1C135D2CF0A3}"/>
    <hyperlink ref="AC2923" r:id="rId8605" xr:uid="{FCDE3E1B-E90A-4935-A74A-F92318798FAF}"/>
    <hyperlink ref="AF2923" r:id="rId8606" xr:uid="{D7D0437F-6313-4AFB-A601-A4B599EC4E12}"/>
    <hyperlink ref="AC2924" r:id="rId8607" xr:uid="{2CDFA939-0086-4ED1-8258-789EFFC4D4C7}"/>
    <hyperlink ref="AE2924" r:id="rId8608" xr:uid="{556C3888-EA80-47C3-AF7B-06CDAD56CFBB}"/>
    <hyperlink ref="AF2924" r:id="rId8609" xr:uid="{46FD12F0-7303-4268-B663-6E71FDDB0BC0}"/>
    <hyperlink ref="AC2925" r:id="rId8610" xr:uid="{92E2E01A-5522-4F1A-ADC2-99DC5B6087DA}"/>
    <hyperlink ref="AE2925" r:id="rId8611" xr:uid="{33F8759B-AECE-40ED-9690-6D9C7EA6C59F}"/>
    <hyperlink ref="AF2925" r:id="rId8612" xr:uid="{38E90C44-EE8D-4C22-B641-27D475BA07CE}"/>
    <hyperlink ref="AC2926" r:id="rId8613" xr:uid="{52538681-0233-4332-BC19-89ECA79356BF}"/>
    <hyperlink ref="AD2926" r:id="rId8614" xr:uid="{4A8AE4F6-654C-4993-AD24-CA1A8770EE1C}"/>
    <hyperlink ref="AE2926" r:id="rId8615" xr:uid="{3F957604-E8F6-4D08-859F-25945EADA5BD}"/>
    <hyperlink ref="AF2926" r:id="rId8616" xr:uid="{14B2CB79-B4D6-4D3B-8D93-A14AEAA11256}"/>
    <hyperlink ref="AC2927" r:id="rId8617" xr:uid="{AAF9AF6E-C39C-4CD3-B00E-56A0989F7D6A}"/>
    <hyperlink ref="AE2927" r:id="rId8618" xr:uid="{CF14E349-7116-4990-B805-C40FDA14572F}"/>
    <hyperlink ref="AC2928" r:id="rId8619" xr:uid="{206DDC11-8935-4935-8156-3BAF445FBD3A}"/>
    <hyperlink ref="AD2928" r:id="rId8620" xr:uid="{1D20E6D4-212B-4384-B4D5-F62F561D293F}"/>
    <hyperlink ref="AE2928" r:id="rId8621" xr:uid="{B2C6D614-CAA2-45AB-950B-7CD5D0EB9DEB}"/>
    <hyperlink ref="AF2928" r:id="rId8622" xr:uid="{2BE1497B-F9F7-4B41-A527-CA14738DD50C}"/>
    <hyperlink ref="AC2929" r:id="rId8623" xr:uid="{7AF21416-F31B-456A-A1F3-645083759ECB}"/>
    <hyperlink ref="AC2930" r:id="rId8624" xr:uid="{8CB3158B-0862-486C-841E-FE2DCB34962E}"/>
    <hyperlink ref="AC2931" r:id="rId8625" xr:uid="{524A9C08-BFB9-4BF2-9624-D62B036830E5}"/>
    <hyperlink ref="AF2931" r:id="rId8626" xr:uid="{6AB48713-9048-472C-867F-6C9F51732800}"/>
    <hyperlink ref="AC2932" r:id="rId8627" xr:uid="{535E4D1C-16D1-4CFA-8699-60EF141ABAB4}"/>
    <hyperlink ref="AE2932" r:id="rId8628" xr:uid="{912484AD-6D6D-49F5-9099-E66E68CF2D2A}"/>
    <hyperlink ref="AF2932" r:id="rId8629" xr:uid="{6080D78F-7856-4AB0-9390-0B76697ACB8F}"/>
    <hyperlink ref="AC2933" r:id="rId8630" xr:uid="{86ABECE3-6F79-4BCD-9114-E31C9239141E}"/>
    <hyperlink ref="AD2933" r:id="rId8631" xr:uid="{8A0F62C4-3519-4D64-B01E-8DD6B9B2B294}"/>
    <hyperlink ref="AE2933" r:id="rId8632" xr:uid="{09D386D4-7736-47DC-9B25-4CA402D53E3E}"/>
    <hyperlink ref="AF2933" r:id="rId8633" xr:uid="{A0367480-43FB-45B2-8916-732C8F1CE13B}"/>
    <hyperlink ref="AC2934" r:id="rId8634" xr:uid="{72C2E4D8-6385-4C79-A942-3E755F3DE1FE}"/>
    <hyperlink ref="AD2934" r:id="rId8635" xr:uid="{8E42BB25-63FC-4612-996D-A5EE70E7AB77}"/>
    <hyperlink ref="AE2934" r:id="rId8636" xr:uid="{B3C58736-FB8D-4FA1-A29F-EF8D748F17E0}"/>
    <hyperlink ref="AF2934" r:id="rId8637" xr:uid="{8D9BBE8C-BB80-4CAA-8556-5F5520BB0055}"/>
    <hyperlink ref="AC2935" r:id="rId8638" xr:uid="{6831C483-1A3D-4DDD-A2F4-FABA322CCFE2}"/>
    <hyperlink ref="AD2935" r:id="rId8639" xr:uid="{B51D9CB3-C0A6-4FDD-A082-C8BF5D8691ED}"/>
    <hyperlink ref="AE2935" r:id="rId8640" xr:uid="{51A511A5-2D21-44E5-ACD2-9323DB212CDB}"/>
    <hyperlink ref="AF2935" r:id="rId8641" xr:uid="{2A1E4F6B-948F-44AB-80B7-56FB6C92C688}"/>
    <hyperlink ref="AC2936" r:id="rId8642" xr:uid="{020EDC6D-38EA-4FFC-83A0-D4D1E4851D9B}"/>
    <hyperlink ref="AD2936" r:id="rId8643" xr:uid="{4FFF72C4-1FEC-4882-966A-0685D03A4DD5}"/>
    <hyperlink ref="AE2936" r:id="rId8644" xr:uid="{C05C1EB9-74F1-48C2-A93B-D295A4B13714}"/>
    <hyperlink ref="AF2936" r:id="rId8645" xr:uid="{3BF38CC9-D644-4B90-9F72-6E3043ECC828}"/>
    <hyperlink ref="AC2937" r:id="rId8646" xr:uid="{2FD3B4CE-E6B8-45FA-A42A-FE45950119FC}"/>
    <hyperlink ref="AF2937" r:id="rId8647" xr:uid="{44ADC1E3-90F4-48A2-855E-300F75F1531C}"/>
    <hyperlink ref="AC2938" r:id="rId8648" xr:uid="{4E9DC671-1E2A-415F-83A5-9B4F84054AC8}"/>
    <hyperlink ref="AD2938" r:id="rId8649" xr:uid="{C8B399A4-0A48-4DF6-864D-7DBEDA260B6C}"/>
    <hyperlink ref="AE2938" r:id="rId8650" xr:uid="{7E3FAD81-E559-4945-A072-EE524FF424CE}"/>
    <hyperlink ref="AF2938" r:id="rId8651" xr:uid="{6D21553D-0465-4139-B643-9489D771EE03}"/>
    <hyperlink ref="AC2939" r:id="rId8652" xr:uid="{27BD592D-5D2B-4EA8-BDA0-25BA3826CD2D}"/>
    <hyperlink ref="AD2939" r:id="rId8653" xr:uid="{16C34F54-21F7-4477-A7A9-1FE0846D8954}"/>
    <hyperlink ref="AE2939" r:id="rId8654" xr:uid="{ADDB460D-04FA-4B6D-BF10-18AF224DB2DE}"/>
    <hyperlink ref="AF2939" r:id="rId8655" xr:uid="{B34B369F-6F69-456A-A443-F806CD07FB1D}"/>
    <hyperlink ref="AC2940" r:id="rId8656" xr:uid="{804185AA-416F-4FCD-83F4-8F8AFA8204C7}"/>
    <hyperlink ref="AD2940" r:id="rId8657" xr:uid="{879E57C3-C2B7-4ACF-B7A4-A0392260B886}"/>
    <hyperlink ref="AE2940" r:id="rId8658" xr:uid="{8AF9DC57-4800-4049-8C81-4A8B8FD3F1C7}"/>
    <hyperlink ref="AF2940" r:id="rId8659" xr:uid="{93E343EA-8D6C-4EC1-9DC2-E7F6CEA2D52B}"/>
    <hyperlink ref="AC2941" r:id="rId8660" xr:uid="{FE232A57-FA84-4D98-BAE4-2C6D61B0024E}"/>
    <hyperlink ref="AD2941" r:id="rId8661" xr:uid="{20172E0A-F86B-43E0-BE21-6E34B2188D2E}"/>
    <hyperlink ref="AE2941" r:id="rId8662" xr:uid="{756C29D7-98B4-40D8-98B2-55EAFD355648}"/>
    <hyperlink ref="AF2941" r:id="rId8663" xr:uid="{9C6AA036-7EE3-41CA-BCC6-EACEADC513C3}"/>
    <hyperlink ref="AC2942" r:id="rId8664" xr:uid="{187BA30A-1552-4383-9C64-E48887680F10}"/>
    <hyperlink ref="AD2942" r:id="rId8665" xr:uid="{919A6929-2C6B-47B3-8C5C-A5C38CE46767}"/>
    <hyperlink ref="AE2942" r:id="rId8666" xr:uid="{769B92FD-BCBC-49B3-B256-E69AB230C02E}"/>
    <hyperlink ref="AF2942" r:id="rId8667" xr:uid="{0C5790CD-A6D7-415A-A3CF-D049B351BC6F}"/>
    <hyperlink ref="AC2943" r:id="rId8668" xr:uid="{2E1BDC66-CC00-46DD-840E-7298BDF65176}"/>
    <hyperlink ref="AD2943" r:id="rId8669" xr:uid="{3D44417D-EF60-4651-91CB-18E69C5C41F9}"/>
    <hyperlink ref="AE2943" r:id="rId8670" xr:uid="{C2A3DCAA-CBC5-4009-9220-7EE009D27023}"/>
    <hyperlink ref="AF2943" r:id="rId8671" xr:uid="{A96BEC58-BEE3-4A87-9D07-CD355EF82534}"/>
    <hyperlink ref="AC2944" r:id="rId8672" xr:uid="{1575A2FF-B56F-482E-8056-A93CA74C5F26}"/>
    <hyperlink ref="AD2944" r:id="rId8673" xr:uid="{05613EC0-832E-45F6-BAFD-56FE6AFDC971}"/>
    <hyperlink ref="AE2944" r:id="rId8674" xr:uid="{4AD9AFF8-7DDA-4A5B-85DA-35367949A52A}"/>
    <hyperlink ref="AF2944" r:id="rId8675" xr:uid="{A3A1CA0C-F4F9-4B9B-8D4B-83E74CEE377B}"/>
    <hyperlink ref="AC2945" r:id="rId8676" xr:uid="{9EF0ED58-B1E7-498F-A306-4678BD9EBF7D}"/>
    <hyperlink ref="AE2945" r:id="rId8677" xr:uid="{D062BB78-8DBF-4BC1-B5B8-E09C95EC0A72}"/>
    <hyperlink ref="AC2946" r:id="rId8678" xr:uid="{B7F373B2-3991-489B-92C2-7834C1A96AF0}"/>
    <hyperlink ref="AE2946" r:id="rId8679" xr:uid="{C3DDF5AF-E341-4864-B818-4A8381B91E06}"/>
    <hyperlink ref="AF2946" r:id="rId8680" xr:uid="{BB5113EF-3611-4A78-BA06-783D02634E81}"/>
    <hyperlink ref="AC2947" r:id="rId8681" xr:uid="{C2C10888-94BF-44EC-974E-D4AEFD81C3CF}"/>
    <hyperlink ref="AD2947" r:id="rId8682" xr:uid="{E03C3622-A2ED-4519-80D6-A4194AD47326}"/>
    <hyperlink ref="AE2947" r:id="rId8683" xr:uid="{AB32B44C-0F8A-466C-9CAC-065F61693466}"/>
    <hyperlink ref="AF2947" r:id="rId8684" xr:uid="{9CA68742-7E75-4195-8637-7F65213E0560}"/>
    <hyperlink ref="AC2948" r:id="rId8685" xr:uid="{176E0916-04BD-46E1-B970-240A52AD6746}"/>
    <hyperlink ref="AD2948" r:id="rId8686" xr:uid="{37690410-2D32-44F3-947D-7842999942D0}"/>
    <hyperlink ref="AE2948" r:id="rId8687" xr:uid="{2F2A8C8E-1DFF-49AF-8EB9-90D08E5CCD6B}"/>
    <hyperlink ref="AF2948" r:id="rId8688" xr:uid="{E100092E-880B-48EB-818D-E368DB472234}"/>
    <hyperlink ref="AC2949" r:id="rId8689" xr:uid="{EDD2F886-BDC1-4844-921D-16653196CB19}"/>
    <hyperlink ref="AC2950" r:id="rId8690" xr:uid="{E053B322-A9D8-4B86-B217-DEDB0B087576}"/>
    <hyperlink ref="AD2950" r:id="rId8691" xr:uid="{3ACEAA47-F37F-4EB7-88B1-7D48DB43B101}"/>
    <hyperlink ref="AE2950" r:id="rId8692" xr:uid="{F14C4285-BAAF-47A0-9BA7-10E2AACCB7C6}"/>
    <hyperlink ref="AF2950" r:id="rId8693" xr:uid="{DEEF6F98-D804-4FF3-82C2-254CD3247AA3}"/>
    <hyperlink ref="AC2951" r:id="rId8694" xr:uid="{607B6F72-04A7-4AA2-AAFA-1BB9DC7E3C8D}"/>
    <hyperlink ref="AD2951" r:id="rId8695" xr:uid="{3BC759E8-5590-44C8-817D-49709FD14F9D}"/>
    <hyperlink ref="AE2951" r:id="rId8696" xr:uid="{505C8552-F843-498B-915B-EEF84E5BE8D9}"/>
    <hyperlink ref="AF2951" r:id="rId8697" xr:uid="{84EBAFF1-43FB-4323-882E-7219C1F0C5CC}"/>
    <hyperlink ref="AC2952" r:id="rId8698" xr:uid="{71C6CB4F-37B9-4EC6-8E0B-7C7A68C1AB92}"/>
    <hyperlink ref="AF2952" r:id="rId8699" xr:uid="{7B199E1C-69B7-4B69-80B2-46E1A80ECFA1}"/>
    <hyperlink ref="AC2953" r:id="rId8700" xr:uid="{328683C0-DDCC-45EE-A2CF-2D303CE2B2D6}"/>
    <hyperlink ref="AD2953" r:id="rId8701" xr:uid="{C94BFE90-93A0-42E6-A5B8-0C708983C222}"/>
    <hyperlink ref="AE2953" r:id="rId8702" xr:uid="{FC8B42C4-5A82-468B-8D5B-13ED36BFFD7E}"/>
    <hyperlink ref="AF2953" r:id="rId8703" xr:uid="{DCAA291E-64EC-4FA0-A96D-15492D6CF881}"/>
    <hyperlink ref="AC2954" r:id="rId8704" xr:uid="{CEF95199-9B3E-428D-8EA9-17882CF37209}"/>
    <hyperlink ref="AD2954" r:id="rId8705" xr:uid="{089851A5-BEB4-4FA5-B2EA-10BB389FBCAA}"/>
    <hyperlink ref="AE2954" r:id="rId8706" xr:uid="{1053A785-D21B-4158-B054-361E864DA1A8}"/>
    <hyperlink ref="AF2954" r:id="rId8707" xr:uid="{390A5E06-EB52-45D4-967A-96E3091DE479}"/>
    <hyperlink ref="AC2955" r:id="rId8708" xr:uid="{04FD279B-C57B-4729-9D22-03D9CCB80155}"/>
    <hyperlink ref="AF2955" r:id="rId8709" xr:uid="{DE67E58D-41A1-498E-92EC-6C1AC65E8EAC}"/>
    <hyperlink ref="AC2956" r:id="rId8710" xr:uid="{76ADBF96-F253-4DF8-8BD2-D17588135E76}"/>
    <hyperlink ref="AD2956" r:id="rId8711" xr:uid="{767BD119-6142-42D8-9544-CB68669D482E}"/>
    <hyperlink ref="AF2956" r:id="rId8712" xr:uid="{5014F19E-9A99-46A4-AE95-8EA984D37286}"/>
    <hyperlink ref="AC2957" r:id="rId8713" xr:uid="{AE033A5C-BB24-4D85-947C-CCF48593B8DC}"/>
    <hyperlink ref="AC2958" r:id="rId8714" xr:uid="{C1715434-1755-4A96-9541-FE97B6826357}"/>
    <hyperlink ref="AD2958" r:id="rId8715" xr:uid="{E2F2E198-C7DD-431A-A866-D00833C1C298}"/>
    <hyperlink ref="AE2958" r:id="rId8716" xr:uid="{360DE8F3-98B3-41B0-9FD8-88D181464F69}"/>
    <hyperlink ref="AF2958" r:id="rId8717" xr:uid="{C04C3D3A-B5A8-4263-A3EE-FEB9414A70EC}"/>
    <hyperlink ref="AC2959" r:id="rId8718" xr:uid="{49B4FAD4-53AB-4A42-92D0-5EEEF0CAD187}"/>
    <hyperlink ref="AD2959" r:id="rId8719" xr:uid="{38D7D6FA-68F0-4DD2-B35D-297A45F87F4C}"/>
    <hyperlink ref="AE2959" r:id="rId8720" xr:uid="{BC6B73C5-7D51-438A-8E97-5D380C0F5749}"/>
    <hyperlink ref="AF2959" r:id="rId8721" xr:uid="{4F6A5DB6-283D-4A6D-8430-E34C0477BAEE}"/>
    <hyperlink ref="AC2960" r:id="rId8722" xr:uid="{57F689A9-A8E8-4A2E-9014-9EF1EA24595D}"/>
    <hyperlink ref="AF2960" r:id="rId8723" xr:uid="{0B0F71E7-744C-4B1B-807F-EA64BDC4525D}"/>
    <hyperlink ref="AC2961" r:id="rId8724" xr:uid="{7502F8AA-F248-4CCC-A22F-54F7F2D63ADD}"/>
    <hyperlink ref="AC2962" r:id="rId8725" xr:uid="{7E81F873-5E8E-401F-BF16-D7FE445B697B}"/>
    <hyperlink ref="AD2962" r:id="rId8726" xr:uid="{612EFE75-EE3F-498F-94B5-A93BA9DE2694}"/>
    <hyperlink ref="AE2962" r:id="rId8727" xr:uid="{221AF4B2-9EB6-4071-8872-553EF1B18E7E}"/>
    <hyperlink ref="AF2962" r:id="rId8728" xr:uid="{C3876B10-7370-41C1-A9B1-47DBA5B4F074}"/>
    <hyperlink ref="AC2963" r:id="rId8729" xr:uid="{54D6BA2B-880D-4E35-9990-D85C7A1EBE4E}"/>
    <hyperlink ref="AE2963" r:id="rId8730" xr:uid="{7F5B6FD9-5A17-4AC8-A8DA-3EBBFA31D523}"/>
    <hyperlink ref="AF2963" r:id="rId8731" xr:uid="{91BFA747-1988-4E36-BF31-AB4C97975336}"/>
    <hyperlink ref="AC2964" r:id="rId8732" xr:uid="{EFD09043-7896-4D0B-A75A-378F3DD1F4FE}"/>
    <hyperlink ref="AD2964" r:id="rId8733" xr:uid="{4A73E3A5-6168-4326-A654-E7893A198056}"/>
    <hyperlink ref="AF2964" r:id="rId8734" xr:uid="{39A12B5D-6271-404E-9A38-20027DCA8C95}"/>
    <hyperlink ref="AC2965" r:id="rId8735" xr:uid="{18CB4576-3F69-4205-84BC-0EB9C3E91168}"/>
    <hyperlink ref="AD2965" r:id="rId8736" xr:uid="{DDC0FD4B-9C4E-4E45-9BA8-06FBED430380}"/>
    <hyperlink ref="AC2966" r:id="rId8737" xr:uid="{1C6F56AF-F845-4669-B6BF-18AD38E9CF95}"/>
    <hyperlink ref="A2978" r:id="rId8738" xr:uid="{A8B4CB48-AC07-4DA3-B343-1136B36C3EDF}"/>
    <hyperlink ref="AC2981" r:id="rId8739" xr:uid="{4FFD86E7-39E3-4D05-8C1D-E4A26D0F21D7}"/>
    <hyperlink ref="AD2981" r:id="rId8740" xr:uid="{7F924438-56F9-4CED-A395-F3F62AA71A37}"/>
    <hyperlink ref="AF2981" r:id="rId8741" xr:uid="{4833A7D9-E6E7-4E3A-990B-E34365C25A04}"/>
    <hyperlink ref="AC2982" r:id="rId8742" xr:uid="{4AF74A58-F741-4A6D-9D2F-35B06C943B7D}"/>
    <hyperlink ref="AF2982" r:id="rId8743" xr:uid="{BA0C573D-D817-490A-B0C5-EA6DE2C16B40}"/>
    <hyperlink ref="AC2983" r:id="rId8744" xr:uid="{3D725BBD-B4D8-4A7B-8696-D354FAB142A6}"/>
    <hyperlink ref="AD2983" r:id="rId8745" xr:uid="{E5BEEDB7-776B-49CB-8B21-2D01F43F4BB8}"/>
    <hyperlink ref="AE2983" r:id="rId8746" xr:uid="{E21ABE6D-D9A1-416B-AE59-23EF43508687}"/>
    <hyperlink ref="AF2983" r:id="rId8747" xr:uid="{C4F3128E-CD6C-43D0-B5C3-CD268542A414}"/>
    <hyperlink ref="AC2984" r:id="rId8748" xr:uid="{256E417D-2D3B-43E7-8D94-878B497CEA0D}"/>
    <hyperlink ref="AD2984" r:id="rId8749" xr:uid="{F3993C70-6011-43FA-AEB9-032A2C9CA0F0}"/>
    <hyperlink ref="AF2984" r:id="rId8750" xr:uid="{E46E1CF5-D6AE-43CC-ABE6-F99B8B90F88B}"/>
    <hyperlink ref="AC2985" r:id="rId8751" xr:uid="{E31900CE-6785-4B17-A964-830CE8BD87C9}"/>
    <hyperlink ref="AE2985" r:id="rId8752" xr:uid="{7CDCDD27-9399-4B96-A2C6-305B7E52D2A6}"/>
    <hyperlink ref="AF2985" r:id="rId8753" xr:uid="{E1473935-BF3E-4A8A-8CFD-8339B34CAE02}"/>
    <hyperlink ref="AC2986" r:id="rId8754" xr:uid="{1FFC3EFD-96C8-4A30-A267-8F58DC324277}"/>
    <hyperlink ref="AF2986" r:id="rId8755" xr:uid="{6791A703-8513-42D1-B450-DFBC09EA94DC}"/>
    <hyperlink ref="AC2987" r:id="rId8756" xr:uid="{C2A9DEC8-E6BB-45A1-9A11-0B7CB64996D8}"/>
    <hyperlink ref="AD2987" r:id="rId8757" xr:uid="{2C5A5A31-6A23-4BD4-829A-917858BEBB13}"/>
    <hyperlink ref="AE2987" r:id="rId8758" xr:uid="{E876BE32-FC19-45BE-A374-C0EDA2E534BB}"/>
    <hyperlink ref="AF2987" r:id="rId8759" xr:uid="{6D796D83-8623-4D72-B738-57295BEDF85A}"/>
    <hyperlink ref="AC2988" r:id="rId8760" xr:uid="{5D772202-D030-48CF-B7CB-E3F134FA650E}"/>
    <hyperlink ref="AF2988" r:id="rId8761" xr:uid="{57774556-09D7-4D01-96E2-84F79E9F5E01}"/>
    <hyperlink ref="AC2989" r:id="rId8762" xr:uid="{20D8E037-69E0-4E7E-80BC-69DE47C343AC}"/>
    <hyperlink ref="AD2989" r:id="rId8763" xr:uid="{DEA8AA15-53C0-4B3A-98D9-F7FCD5FA5435}"/>
    <hyperlink ref="AE2989" r:id="rId8764" xr:uid="{4741CF84-1E60-4C88-A3B4-AC8A69A78031}"/>
    <hyperlink ref="AF2989" r:id="rId8765" xr:uid="{C1BEE402-2E99-48A0-BEF1-4F0758789D2D}"/>
    <hyperlink ref="A2990" r:id="rId8766" xr:uid="{B2374083-65C3-4648-A4E6-3B0F6B4E3068}"/>
    <hyperlink ref="AC2990" r:id="rId8767" xr:uid="{14D89701-8CF9-4009-9260-DA2BD009CD13}"/>
    <hyperlink ref="AC2991" r:id="rId8768" xr:uid="{C92D3055-1941-49FA-A890-B57ACD37065C}"/>
    <hyperlink ref="AF2991" r:id="rId8769" xr:uid="{1A7E78DD-E13C-44FF-80C3-A5C61BDE1144}"/>
    <hyperlink ref="AC2992" r:id="rId8770" xr:uid="{CFFE1178-CA9B-487C-A1DF-0F0DB97AAF63}"/>
    <hyperlink ref="AD2992" r:id="rId8771" xr:uid="{F2D5C596-40CE-4DD2-9A4D-D69FDFED7DFA}"/>
    <hyperlink ref="AE2992" r:id="rId8772" xr:uid="{D4350DF0-0C5A-4CE1-9784-6442D3063396}"/>
    <hyperlink ref="AF2992" r:id="rId8773" xr:uid="{86BECB4D-0D63-46E3-AF37-8E29022838D3}"/>
    <hyperlink ref="AC2993" r:id="rId8774" xr:uid="{F0E2DBCE-AD02-41EA-B8E5-9D6F706961AF}"/>
    <hyperlink ref="AC2994" r:id="rId8775" xr:uid="{D7CA4EF6-3CAF-4535-A6A5-356CE7AAA43A}"/>
    <hyperlink ref="AD2994" r:id="rId8776" xr:uid="{303EA7C5-E8FD-46E2-A65C-4594015AF09F}"/>
    <hyperlink ref="AE2994" r:id="rId8777" xr:uid="{C210DD39-B172-45FE-8E9D-8A401718CE30}"/>
    <hyperlink ref="AF2994" r:id="rId8778" xr:uid="{B12D19A9-EA35-4983-AEE9-80F6FEDF86F4}"/>
    <hyperlink ref="AC2995" r:id="rId8779" xr:uid="{1C1F6A7B-D44D-456A-B001-231426FFC3E7}"/>
    <hyperlink ref="AC2996" r:id="rId8780" xr:uid="{0284A197-86BF-4896-B002-8945FCF1BD53}"/>
    <hyperlink ref="AD2996" r:id="rId8781" xr:uid="{704F319A-120D-4E75-9404-23D8D41A4FD4}"/>
    <hyperlink ref="AE2996" r:id="rId8782" xr:uid="{6D10F582-E233-4D4F-90D7-8E55C37203F7}"/>
    <hyperlink ref="AF2996" r:id="rId8783" xr:uid="{2FF4F6C7-0D7B-4792-9362-0F1A3EFEBCEC}"/>
    <hyperlink ref="AC2999" r:id="rId8784" xr:uid="{6368245D-2799-4F85-AF3D-2A941C7F35FD}"/>
    <hyperlink ref="AD2999" r:id="rId8785" xr:uid="{1858CAF0-5F10-4323-9550-C903AA8DDF62}"/>
    <hyperlink ref="AF2999" r:id="rId8786" xr:uid="{238D8E28-E339-49C2-B929-ABCA072B8994}"/>
    <hyperlink ref="AC3000" r:id="rId8787" xr:uid="{BA5EAAF5-D95B-4E97-A49B-32104CE51916}"/>
    <hyperlink ref="AD3000" r:id="rId8788" xr:uid="{B825C55E-1D3F-4082-8ED7-AA07C74BCB4C}"/>
    <hyperlink ref="AF3000" r:id="rId8789" xr:uid="{B579C295-340E-4A80-BA60-557631E8170F}"/>
    <hyperlink ref="AC3001" r:id="rId8790" xr:uid="{87F1BCC7-3D7C-431C-81AB-313B6A94554A}"/>
    <hyperlink ref="AD3001" r:id="rId8791" xr:uid="{6E73E845-98D8-4229-B3A4-A62403AF1291}"/>
    <hyperlink ref="AC3002" r:id="rId8792" xr:uid="{FF94839E-23AF-4FAC-A1AA-2179B4FFB1E4}"/>
    <hyperlink ref="AD3002" r:id="rId8793" xr:uid="{E8A971A7-9748-4E8F-9538-3FB30A67EE89}"/>
    <hyperlink ref="AE3002" r:id="rId8794" xr:uid="{C8B2DC88-5C30-4ACE-AFB3-D6F17E74C104}"/>
    <hyperlink ref="AF3002" r:id="rId8795" xr:uid="{418226A6-5E5D-401C-A60B-B48352CA664A}"/>
    <hyperlink ref="AC3003" r:id="rId8796" xr:uid="{9AC159B7-0F75-4C10-8809-189BA08B3281}"/>
    <hyperlink ref="AD3003" r:id="rId8797" xr:uid="{0D69F43B-8D37-4E0B-A599-9A6AFABECB71}"/>
    <hyperlink ref="AE3003" r:id="rId8798" xr:uid="{1E326C89-840B-4236-A4DB-C68F3CF3BD68}"/>
    <hyperlink ref="AF3003" r:id="rId8799" xr:uid="{4BBE0B67-9EA4-445E-9493-62B7E4CFEA04}"/>
    <hyperlink ref="AC3004" r:id="rId8800" xr:uid="{E7005F0F-8E5F-4EBE-8510-DFF4A7B25547}"/>
    <hyperlink ref="AD3004" r:id="rId8801" xr:uid="{51BD9D39-F7E2-442B-AA7E-BEB8B746E5C0}"/>
    <hyperlink ref="AE3004" r:id="rId8802" xr:uid="{A7A3A6CE-043D-49D0-9D90-C9848DB8835F}"/>
    <hyperlink ref="AC3005" r:id="rId8803" xr:uid="{90616343-3C5B-44BD-BD06-9399E7A40C52}"/>
    <hyperlink ref="AE3005" r:id="rId8804" xr:uid="{5A572DFC-97AF-4231-96FA-6832BD5A001A}"/>
    <hyperlink ref="AF3005" r:id="rId8805" xr:uid="{0CC93A79-48F8-4091-9A69-050151D785D2}"/>
    <hyperlink ref="AC3006" r:id="rId8806" xr:uid="{B1FACE46-8406-404D-B217-5718D00074F3}"/>
    <hyperlink ref="AD3006" r:id="rId8807" xr:uid="{FCEC7344-DE9B-43A9-AF0E-E3675F8E7AA8}"/>
    <hyperlink ref="AF3006" r:id="rId8808" xr:uid="{B644350B-5265-428F-853C-0B76D71BF2E8}"/>
    <hyperlink ref="AC3008" r:id="rId8809" xr:uid="{7F1099FB-300D-48A4-B355-DEB286315BBA}"/>
    <hyperlink ref="AE3008" r:id="rId8810" xr:uid="{2FF60C5D-FF7B-4234-B2B1-2A2A04F6438B}"/>
    <hyperlink ref="AC3009" r:id="rId8811" xr:uid="{55643DF7-5FCD-40CC-9820-F97EB39F0CFA}"/>
    <hyperlink ref="AD3009" r:id="rId8812" xr:uid="{A200B680-5967-4397-A603-598B8D202CFF}"/>
    <hyperlink ref="AE3009" r:id="rId8813" xr:uid="{E05FAEAC-E4F2-4512-A076-9C6F6FD7CF89}"/>
    <hyperlink ref="AF3009" r:id="rId8814" xr:uid="{10C78C6D-ACA0-443E-83C1-15EFB95B417F}"/>
    <hyperlink ref="AC3012" r:id="rId8815" xr:uid="{03A11CA5-7869-4A3B-8579-85ECAA36D03D}"/>
    <hyperlink ref="AD3012" r:id="rId8816" xr:uid="{2B4C5202-4E20-4F8D-B1AE-E23923CBA503}"/>
    <hyperlink ref="AE3012" r:id="rId8817" xr:uid="{8A6E8FF6-9A50-4132-8DD1-424FAE2CCF88}"/>
    <hyperlink ref="AF3012" r:id="rId8818" xr:uid="{9E113CBB-D530-418C-AA6F-BFB937ACB662}"/>
    <hyperlink ref="AC3013" r:id="rId8819" xr:uid="{D4DC71F8-84A6-4636-BB0B-282FCF3BAA29}"/>
    <hyperlink ref="AE3013" r:id="rId8820" xr:uid="{09A11CD9-FA45-4E23-9FB3-628A9269AA49}"/>
    <hyperlink ref="AF3013" r:id="rId8821" xr:uid="{BCCFEC8C-3BC8-4939-86AA-22B46B117CAF}"/>
    <hyperlink ref="AC3014" r:id="rId8822" xr:uid="{973DE060-8507-4D66-B768-57EECA4B80E2}"/>
    <hyperlink ref="AE3014" r:id="rId8823" xr:uid="{DA347F8B-2FB3-4269-A956-171F46DD8F28}"/>
    <hyperlink ref="AF3014" r:id="rId8824" xr:uid="{4C1E4898-59D0-43FB-97D8-7AA5CA4DA650}"/>
    <hyperlink ref="AC3016" r:id="rId8825" xr:uid="{A009D8E1-4C1D-49E2-8A5E-7DF98D8E4163}"/>
    <hyperlink ref="AC3017" r:id="rId8826" xr:uid="{8EB2EBBF-5E3F-4EA2-8601-1CBF5C74521C}"/>
    <hyperlink ref="AD3017" r:id="rId8827" xr:uid="{D3EE8D0B-F5BF-4929-A53D-6AC7B496E1E6}"/>
    <hyperlink ref="AE3017" r:id="rId8828" xr:uid="{6EBE76C4-FDBA-458C-AD67-D08B5B8E012D}"/>
    <hyperlink ref="AF3017" r:id="rId8829" xr:uid="{16AA14A1-6BB5-402D-9CF1-8BD9AED28377}"/>
    <hyperlink ref="AC3018" r:id="rId8830" xr:uid="{8FB76B26-7F4A-4AE9-89E4-0935E854128D}"/>
    <hyperlink ref="AC3019" r:id="rId8831" xr:uid="{395223F5-BD8A-4B48-8E43-0601ACD7AD7B}"/>
    <hyperlink ref="AD3019" r:id="rId8832" xr:uid="{090EEA79-A49E-454D-A7E8-8117054162CE}"/>
    <hyperlink ref="AE3019" r:id="rId8833" xr:uid="{0E0A5D78-DF90-49A6-B5F3-0DF48BAAC771}"/>
    <hyperlink ref="AC3020" r:id="rId8834" xr:uid="{FA614188-F67A-4F21-81A5-0DA2850A1767}"/>
    <hyperlink ref="AD3020" r:id="rId8835" xr:uid="{F8DD345A-5D6E-4823-8B4F-7B366E41C1EA}"/>
    <hyperlink ref="AE3020" r:id="rId8836" xr:uid="{3C8449C7-9AB9-4716-8A57-F9ABE5227715}"/>
    <hyperlink ref="AF3020" r:id="rId8837" xr:uid="{9D586BEF-7A83-4D3F-B0C0-EEA4DF594982}"/>
    <hyperlink ref="AC3022" r:id="rId8838" xr:uid="{958ED9BF-6D97-4D8A-BB91-EF71626566F1}"/>
    <hyperlink ref="AD3022" r:id="rId8839" xr:uid="{8BB214D2-BB36-40B3-A1C6-6B089FBF254C}"/>
    <hyperlink ref="AE3022" r:id="rId8840" xr:uid="{5FB31D2E-693D-4B06-8359-D3607ECD1FE3}"/>
    <hyperlink ref="AF3022" r:id="rId8841" xr:uid="{3F191DD1-F4EC-4F00-9627-B34AB69A7B2B}"/>
    <hyperlink ref="AC3023" r:id="rId8842" xr:uid="{79DAEEE5-FDC6-4D76-9215-F4405ACCC14A}"/>
    <hyperlink ref="AD3023" r:id="rId8843" xr:uid="{35714188-B660-4E8D-A559-A8F04008AF41}"/>
    <hyperlink ref="AE3023" r:id="rId8844" xr:uid="{93529ED5-C738-4E1B-AF02-6104609B4C69}"/>
    <hyperlink ref="AF3023" r:id="rId8845" xr:uid="{79EE0469-727B-4E4C-ADB8-5AFEA9AA017A}"/>
    <hyperlink ref="AC3024" r:id="rId8846" xr:uid="{4490325B-6F00-4664-97DA-6851F20AE0E9}"/>
    <hyperlink ref="AD3024" r:id="rId8847" xr:uid="{17020322-24DC-440F-BC87-2548FCF8E42A}"/>
    <hyperlink ref="AE3024" r:id="rId8848" xr:uid="{F4C2D519-B305-4E2F-B118-8A5EE7F9B5CD}"/>
    <hyperlink ref="AF3024" r:id="rId8849" xr:uid="{756581A3-825E-401C-9FD2-485FCFAE0167}"/>
    <hyperlink ref="AC3025" r:id="rId8850" xr:uid="{49906A9E-996A-4499-9577-30A069B89D36}"/>
    <hyperlink ref="AD3025" r:id="rId8851" xr:uid="{5B12A5D2-4D01-46B7-9386-583DC2ECED4F}"/>
    <hyperlink ref="AF3025" r:id="rId8852" xr:uid="{544CBD05-AADE-4831-A778-1854206AF52F}"/>
    <hyperlink ref="AC3026" r:id="rId8853" xr:uid="{A5CEF3B8-35FE-457E-8614-685988DD6F05}"/>
    <hyperlink ref="AD3026" r:id="rId8854" xr:uid="{A8F89CDC-BCCE-4C38-8629-A95D0CB2EBDD}"/>
    <hyperlink ref="AE3026" r:id="rId8855" xr:uid="{12FBFB28-EE05-443D-B624-3DF3DCAE83E4}"/>
    <hyperlink ref="AF3026" r:id="rId8856" xr:uid="{5AC9164E-320F-4717-A9E8-E3CE91992B09}"/>
    <hyperlink ref="AC3028" r:id="rId8857" xr:uid="{2B24AAD0-1894-4BA1-AE90-7318FA45B66A}"/>
    <hyperlink ref="AD3028" r:id="rId8858" xr:uid="{5B3FF02B-39D0-4CE0-A2D2-E143E27424C7}"/>
    <hyperlink ref="AE3028" r:id="rId8859" xr:uid="{D84FE34F-26BA-4C10-9FD4-AFB75FA90253}"/>
    <hyperlink ref="AF3028" r:id="rId8860" xr:uid="{E10FEC0B-F548-4717-9CE0-910850BCCB28}"/>
    <hyperlink ref="AC3029" r:id="rId8861" xr:uid="{F48F23EB-9126-4907-9E8E-0435DD2CAC24}"/>
    <hyperlink ref="AD3029" r:id="rId8862" xr:uid="{3552EC6D-0FA7-455C-9771-82C4AE477F43}"/>
    <hyperlink ref="AE3029" r:id="rId8863" xr:uid="{D1ECEEC9-C6B1-4589-BA19-781ACE18A2A5}"/>
    <hyperlink ref="AF3029" r:id="rId8864" xr:uid="{B7C71703-98BA-405D-8C7D-877E8BF45F58}"/>
    <hyperlink ref="AC3030" r:id="rId8865" xr:uid="{66DE754F-0337-43EA-B517-70D3EFD031CA}"/>
    <hyperlink ref="AD3030" r:id="rId8866" xr:uid="{CE2DD9C3-578D-45F7-86D7-E18E5A539835}"/>
    <hyperlink ref="AE3030" r:id="rId8867" xr:uid="{96C3CE9A-B6FB-47AE-B8C4-E0FC3D6ED632}"/>
    <hyperlink ref="AF3030" r:id="rId8868" xr:uid="{319CB22E-EDCC-449E-9749-163F6760E113}"/>
    <hyperlink ref="AC3032" r:id="rId8869" xr:uid="{77B3D345-FB2B-4BEA-A86A-6D64043C316A}"/>
    <hyperlink ref="AD3032" r:id="rId8870" xr:uid="{A365100F-D511-4003-BB7E-2707FEE6BB50}"/>
    <hyperlink ref="AE3032" r:id="rId8871" xr:uid="{8F17C58B-12C8-4DF2-9B5C-D94BC221980F}"/>
    <hyperlink ref="AF3032" r:id="rId8872" xr:uid="{4A467CCC-E83F-4791-AF72-31982A4D5B99}"/>
    <hyperlink ref="AC3033" r:id="rId8873" xr:uid="{CAD22837-376C-4526-A49A-BF692F2F3BAB}"/>
    <hyperlink ref="AE3033" r:id="rId8874" xr:uid="{7FC49AAB-38B3-408E-89DD-57E194AE9DE9}"/>
    <hyperlink ref="AF3033" r:id="rId8875" xr:uid="{2E12D7BD-F94E-49DF-B04A-62290BA10F30}"/>
    <hyperlink ref="AC3034" r:id="rId8876" xr:uid="{AF8AA8EF-6119-4BFD-B6C4-10BAD323A023}"/>
    <hyperlink ref="AD3034" r:id="rId8877" xr:uid="{7C6B7508-D9FF-434A-A4B0-4299C3CA2F97}"/>
    <hyperlink ref="AE3034" r:id="rId8878" xr:uid="{CB21CEEC-4188-4C24-BAC9-810A2A2876B4}"/>
    <hyperlink ref="AF3034" r:id="rId8879" xr:uid="{F8623FB9-5A79-44E2-BEE1-496746A330A7}"/>
    <hyperlink ref="AC3035" r:id="rId8880" xr:uid="{0D437587-354D-409F-8CDE-B86AD3B96850}"/>
    <hyperlink ref="AD3035" r:id="rId8881" xr:uid="{20E10E7F-990F-47FA-BC32-CCD2FE744E24}"/>
    <hyperlink ref="AC3036" r:id="rId8882" xr:uid="{E4446F95-EBE1-418A-B452-69E30ABAEA23}"/>
    <hyperlink ref="AE3036" r:id="rId8883" xr:uid="{CF5B105C-75D4-476F-8E39-25320E95AF29}"/>
    <hyperlink ref="AF3036" r:id="rId8884" xr:uid="{8EE9953B-CF6D-402C-A618-BDB118D6A34A}"/>
    <hyperlink ref="AC3037" r:id="rId8885" xr:uid="{69257761-3BC2-4CE3-AF0D-DE2B7E036725}"/>
    <hyperlink ref="AD3037" r:id="rId8886" xr:uid="{2AE5F63E-2948-4842-AF08-CDCB8B0BB70B}"/>
    <hyperlink ref="AE3037" r:id="rId8887" xr:uid="{23DB4A27-042B-45A0-9D96-0AE4CCBD57DC}"/>
    <hyperlink ref="AF3037" r:id="rId8888" xr:uid="{4A32358C-DDD4-4D95-8042-322535DDC119}"/>
    <hyperlink ref="AC3038" r:id="rId8889" xr:uid="{8428D358-74BF-4A10-BE7D-2FC836AAC57A}"/>
    <hyperlink ref="A3039" r:id="rId8890" xr:uid="{4F670BD3-9ED3-45BF-AD8F-3AC82BA22B35}"/>
    <hyperlink ref="AC3039" r:id="rId8891" xr:uid="{ACBF55AF-EEE9-49D3-B9E5-DC517452B76C}"/>
    <hyperlink ref="AD3039" r:id="rId8892" xr:uid="{B2D68C6A-D0E8-4213-B13D-116180CF0D37}"/>
    <hyperlink ref="AF3039" r:id="rId8893" xr:uid="{08194361-11F0-48DC-8EA1-F839FBAC13CB}"/>
    <hyperlink ref="AC3040" r:id="rId8894" xr:uid="{CA47F4F4-0C99-47AB-8CD7-4D715445A45F}"/>
    <hyperlink ref="AD3040" r:id="rId8895" xr:uid="{CFCDB56C-9F02-4109-A48A-F14CE10501E7}"/>
    <hyperlink ref="AE3040" r:id="rId8896" xr:uid="{2171140A-4A12-439E-A25D-5FA42A34A660}"/>
    <hyperlink ref="AF3040" r:id="rId8897" xr:uid="{2074DF55-07F4-47CB-A4E9-123075D60486}"/>
    <hyperlink ref="AC3041" r:id="rId8898" xr:uid="{169DC41E-628C-4AAE-A97B-92822C797871}"/>
    <hyperlink ref="AD3041" r:id="rId8899" xr:uid="{646E14F3-AD56-47F0-9070-AD3DC46BDB27}"/>
    <hyperlink ref="AE3041" r:id="rId8900" xr:uid="{9F037101-61E2-4C9E-BBB3-A44B046D2F08}"/>
    <hyperlink ref="AF3041" r:id="rId8901" xr:uid="{BD952265-EAEB-4269-BB43-11F63251B467}"/>
    <hyperlink ref="AC3042" r:id="rId8902" xr:uid="{0175649C-DD76-4CE7-8C89-5D28EA82911A}"/>
    <hyperlink ref="AD3042" r:id="rId8903" xr:uid="{68D8F008-6AAD-45F8-9647-7DC16B8EC259}"/>
    <hyperlink ref="AE3042" r:id="rId8904" xr:uid="{ABF1F2EF-9376-4098-9A4B-601FD5302162}"/>
    <hyperlink ref="AF3042" r:id="rId8905" xr:uid="{24475558-748A-48BD-860A-A736CF911B54}"/>
    <hyperlink ref="AC3043" r:id="rId8906" xr:uid="{E31535AF-F73B-4577-A615-B2219873EE19}"/>
    <hyperlink ref="AD3043" r:id="rId8907" xr:uid="{64380D51-ABCE-4137-84A9-7076F5B0DF14}"/>
    <hyperlink ref="AE3043" r:id="rId8908" xr:uid="{1BF9B3EB-A2C2-47F7-9C33-09D081AA2D9A}"/>
    <hyperlink ref="AF3043" r:id="rId8909" xr:uid="{C37DEE34-3A6B-49A4-A260-ED3E6CB09037}"/>
    <hyperlink ref="AC3044" r:id="rId8910" xr:uid="{0BA68C95-7B6B-41EA-9D66-1FD6EA17827D}"/>
    <hyperlink ref="AF3044" r:id="rId8911" xr:uid="{013EA733-1BDA-4F47-A573-1578FBD47B36}"/>
    <hyperlink ref="AC3045" r:id="rId8912" xr:uid="{E3B7D4B5-FF77-4D2C-809A-2EB887369500}"/>
    <hyperlink ref="AF3045" r:id="rId8913" xr:uid="{CF28B2C5-BA6B-4EA6-B752-DC0B10971CEC}"/>
    <hyperlink ref="AC3047" r:id="rId8914" xr:uid="{27A661F8-3729-4A09-9C29-46969B63C584}"/>
    <hyperlink ref="AD3047" r:id="rId8915" xr:uid="{D3651341-96D0-4BA6-BA46-F7911F8C274B}"/>
    <hyperlink ref="AF3047" r:id="rId8916" xr:uid="{1A47727C-A934-4E9A-B492-1213E4039A68}"/>
    <hyperlink ref="AC3048" r:id="rId8917" xr:uid="{E6DBB883-AF9D-4E38-915F-B7A739030508}"/>
    <hyperlink ref="AE3048" r:id="rId8918" xr:uid="{CB81198D-DC6E-4457-AAA3-89FC28F18DBA}"/>
    <hyperlink ref="AC3049" r:id="rId8919" xr:uid="{C16B35F2-DB02-4B51-A053-8F9FE285C13C}"/>
    <hyperlink ref="AD3049" r:id="rId8920" xr:uid="{2CDEE7B1-C760-4EE0-9757-9175F04E074C}"/>
    <hyperlink ref="AE3049" r:id="rId8921" xr:uid="{7846A31D-0697-40CB-9C57-0F2C370A7FD7}"/>
    <hyperlink ref="AF3049" r:id="rId8922" xr:uid="{18041201-C20E-437A-8C84-23847E9A86D1}"/>
    <hyperlink ref="AC3050" r:id="rId8923" xr:uid="{977610EA-7EB4-4C19-B302-337906E4EEB9}"/>
    <hyperlink ref="AE3050" r:id="rId8924" xr:uid="{622C81FF-D964-4C34-90D8-892C33199A3B}"/>
    <hyperlink ref="AF3050" r:id="rId8925" xr:uid="{6B81FB4B-08B6-4FB3-8C12-0F33699B93CC}"/>
    <hyperlink ref="AC3051" r:id="rId8926" xr:uid="{FF8FB5A3-A62F-4AF0-B90E-3135B8649679}"/>
    <hyperlink ref="AE3051" r:id="rId8927" xr:uid="{45645DCC-A606-4516-B2CE-64782A71930E}"/>
    <hyperlink ref="AF3051" r:id="rId8928" xr:uid="{93855737-6F57-44C2-826D-C526EA397EE0}"/>
    <hyperlink ref="AC3052" r:id="rId8929" xr:uid="{17EDCF0E-C60C-411B-BB9A-D2CEA012E460}"/>
    <hyperlink ref="AD3052" r:id="rId8930" xr:uid="{2032C1D3-F8EB-4B13-A9FB-B718415714F9}"/>
    <hyperlink ref="AF3052" r:id="rId8931" xr:uid="{4F942820-3401-4A54-9AEE-9048A69BC4CD}"/>
    <hyperlink ref="AC3053" r:id="rId8932" xr:uid="{061E09E3-7F69-4B48-963C-FD3BFCAB0C8F}"/>
    <hyperlink ref="AD3053" r:id="rId8933" xr:uid="{DE66863A-043D-41B5-BF39-48D14184BECB}"/>
    <hyperlink ref="AE3053" r:id="rId8934" xr:uid="{27DAC66D-CA92-455F-83CE-464D2217B2F8}"/>
    <hyperlink ref="AF3053" r:id="rId8935" xr:uid="{814AC801-4181-4FC7-BD3A-858807F6FB23}"/>
    <hyperlink ref="AC3054" r:id="rId8936" xr:uid="{434DD424-195E-4877-86B1-535BEA443DD9}"/>
    <hyperlink ref="AD3054" r:id="rId8937" xr:uid="{24C0F79B-1CD1-4E33-8DD9-340C4F354581}"/>
    <hyperlink ref="AF3054" r:id="rId8938" xr:uid="{4062A3E6-4D35-4F2B-ADB7-C4ED49A274D0}"/>
    <hyperlink ref="AC3055" r:id="rId8939" xr:uid="{80D918D8-3531-4350-8886-265731A9D77C}"/>
    <hyperlink ref="AE3055" r:id="rId8940" xr:uid="{FF72E9F1-F9B1-4B49-BAD1-7A2CD3B99F95}"/>
    <hyperlink ref="AF3055" r:id="rId8941" xr:uid="{BB7884B5-4982-45F9-B1DE-90EAB189C008}"/>
    <hyperlink ref="AC3056" r:id="rId8942" xr:uid="{5C91F34A-CC5E-432A-B4C6-A0650D78AC12}"/>
    <hyperlink ref="AE3056" r:id="rId8943" xr:uid="{612DDFF4-13DC-48C6-9072-90922BBD7574}"/>
    <hyperlink ref="AF3056" r:id="rId8944" xr:uid="{DCA3E421-6EC2-42C4-BEDC-3E2E03358411}"/>
    <hyperlink ref="AC3057" r:id="rId8945" xr:uid="{29E9E706-35BB-43FD-AC98-07D672C55586}"/>
    <hyperlink ref="AD3057" r:id="rId8946" xr:uid="{E0E19BBC-474B-4153-85D9-D53D1FF76772}"/>
    <hyperlink ref="AE3057" r:id="rId8947" xr:uid="{83AB097A-1B67-4EB7-AC6F-4075212177F9}"/>
    <hyperlink ref="AC3058" r:id="rId8948" xr:uid="{7AD7AD6E-814D-455E-A24E-5F8F78F73EBA}"/>
    <hyperlink ref="AD3058" r:id="rId8949" xr:uid="{C9B8EA5E-7B77-466B-8E4C-3D0E5E542513}"/>
    <hyperlink ref="AE3058" r:id="rId8950" xr:uid="{54B41973-A2E9-42D4-A773-C7D9A79C5B1C}"/>
    <hyperlink ref="AF3058" r:id="rId8951" xr:uid="{EAFD0D65-D013-488E-9BB2-9EE14319327F}"/>
    <hyperlink ref="AD3059" r:id="rId8952" xr:uid="{3A72F8EC-7BFD-4A79-9E22-53C50C26A7E0}"/>
    <hyperlink ref="AE3059" r:id="rId8953" xr:uid="{3C30D22F-82F5-427A-A0F0-701123099BC6}"/>
    <hyperlink ref="AF3059" r:id="rId8954" xr:uid="{554DD929-CFAC-4781-9C0F-16AE5996E24D}"/>
    <hyperlink ref="AC3060" r:id="rId8955" xr:uid="{2058E808-622B-45AC-98E9-686014DCCBC0}"/>
    <hyperlink ref="AF3060" r:id="rId8956" xr:uid="{ADA6AFE5-A700-462E-B525-A5C306AA6B4F}"/>
    <hyperlink ref="AC3061" r:id="rId8957" xr:uid="{E0466176-EB0A-4FEF-8C63-836BE723BE4C}"/>
    <hyperlink ref="AD3061" r:id="rId8958" xr:uid="{B721FB4A-500B-4810-9B01-006CADD95E15}"/>
    <hyperlink ref="AE3061" r:id="rId8959" xr:uid="{3EF32F7B-9AE8-4173-BA08-E9938A1DED1B}"/>
    <hyperlink ref="AF3061" r:id="rId8960" xr:uid="{EE79BCAA-67D1-4CBE-85ED-65296E4FAE9D}"/>
    <hyperlink ref="AC3062" r:id="rId8961" xr:uid="{9512D259-AFAE-4E83-AC53-A1B1482DDF0B}"/>
    <hyperlink ref="AD3062" r:id="rId8962" xr:uid="{318C6F32-D685-4378-BB01-5B59164B901C}"/>
    <hyperlink ref="AE3062" r:id="rId8963" xr:uid="{0F26EF7C-8F10-4CD0-BF14-73F934958969}"/>
    <hyperlink ref="AF3062" r:id="rId8964" xr:uid="{218767CD-1CC0-4683-A727-870B570621EC}"/>
    <hyperlink ref="AC3063" r:id="rId8965" xr:uid="{C7B37203-A2B8-4BD2-B24A-4504D3F8C224}"/>
    <hyperlink ref="AD3063" r:id="rId8966" xr:uid="{9763CE62-9247-43B7-8F97-4049D17FD918}"/>
    <hyperlink ref="AE3063" r:id="rId8967" xr:uid="{E9E780EB-C1F3-4BA1-9D96-FB36FF17D43F}"/>
    <hyperlink ref="AF3063" r:id="rId8968" xr:uid="{DA968051-7B88-4191-94E4-019B58A162D2}"/>
    <hyperlink ref="AC3064" r:id="rId8969" xr:uid="{E0A8B472-6797-4F42-A61E-939C5982CEFD}"/>
    <hyperlink ref="AD3064" r:id="rId8970" xr:uid="{41BA7671-318B-4319-8D25-F97193A7CE12}"/>
    <hyperlink ref="AE3064" r:id="rId8971" xr:uid="{9D5AC94D-AD5C-4A7D-A009-EB673C4087E3}"/>
    <hyperlink ref="AF3064" r:id="rId8972" xr:uid="{BDB42370-A530-406E-B1F4-025A34BEC4CE}"/>
    <hyperlink ref="AC3065" r:id="rId8973" xr:uid="{09422622-60F8-4840-9138-B8447119E960}"/>
    <hyperlink ref="AC3066" r:id="rId8974" xr:uid="{DB409E05-4B20-4ED1-AEE8-9D854D9B9875}"/>
    <hyperlink ref="AD3066" r:id="rId8975" xr:uid="{E3992AF9-5B75-445B-A77B-CE9E6C33005D}"/>
    <hyperlink ref="AE3066" r:id="rId8976" xr:uid="{DCA28432-729D-4127-AA26-B3372A0538B1}"/>
    <hyperlink ref="AF3066" r:id="rId8977" xr:uid="{47D50EA8-3ABF-4576-857D-930D8623D31B}"/>
    <hyperlink ref="AC3067" r:id="rId8978" xr:uid="{7D59B6BE-F02D-4322-95AA-FF75C1C6A8B8}"/>
    <hyperlink ref="AD3067" r:id="rId8979" xr:uid="{E4A8C173-9AEA-44E6-AD36-34B42D6992C9}"/>
    <hyperlink ref="AF3067" r:id="rId8980" xr:uid="{B2825BB7-AD91-4F27-BB1D-774DB7DF89D4}"/>
    <hyperlink ref="AC3068" r:id="rId8981" xr:uid="{71BF1AAF-2A3B-439B-9449-BEF400C7D150}"/>
    <hyperlink ref="AD3068" r:id="rId8982" xr:uid="{C69741B2-2ADA-4343-B2F2-B0238C451BDB}"/>
    <hyperlink ref="AE3068" r:id="rId8983" xr:uid="{A1538037-89E2-418C-A43C-EF7D4DE6055D}"/>
    <hyperlink ref="AF3068" r:id="rId8984" xr:uid="{C9951FDF-B34D-4D5B-9B74-1594C23971CB}"/>
    <hyperlink ref="AC3069" r:id="rId8985" xr:uid="{A7748132-0B2E-4FA8-85F3-4C026C3F4D46}"/>
    <hyperlink ref="AD3069" r:id="rId8986" xr:uid="{3E9B733B-C262-4672-87C3-EBE4278FFEA3}"/>
    <hyperlink ref="AE3069" r:id="rId8987" xr:uid="{7957062B-B804-4ED6-8548-8A5076FC32DC}"/>
    <hyperlink ref="AF3069" r:id="rId8988" xr:uid="{CD2FD8E5-AD64-4392-AC2C-54506EE6A4E8}"/>
    <hyperlink ref="AC3070" r:id="rId8989" xr:uid="{D527C378-BAD2-4ADF-B14A-85431BFD2011}"/>
    <hyperlink ref="AD3070" r:id="rId8990" xr:uid="{3AB1EC7D-B6E1-44E3-92C2-6B42FFA31F22}"/>
    <hyperlink ref="AE3070" r:id="rId8991" xr:uid="{1F24D40D-D3C5-4B5E-886A-98434B8CC26F}"/>
    <hyperlink ref="AF3070" r:id="rId8992" xr:uid="{5D57D736-700B-40D8-A2A2-4895349EF788}"/>
    <hyperlink ref="AC3071" r:id="rId8993" xr:uid="{7FA81A4A-8E97-4FAC-B0CF-9E45EB6C4353}"/>
    <hyperlink ref="AE3071" r:id="rId8994" xr:uid="{909E4057-FA8C-42BA-975C-A634561F2D2B}"/>
    <hyperlink ref="AF3071" r:id="rId8995" xr:uid="{9EFBCC96-BAEE-4281-82C4-66E31F6CACF9}"/>
    <hyperlink ref="AC3072" r:id="rId8996" xr:uid="{129BA413-AD38-46A7-9F66-D9B9B8A04A99}"/>
    <hyperlink ref="AE3072" r:id="rId8997" xr:uid="{02578424-119D-4C34-850D-D54CB241EEE9}"/>
    <hyperlink ref="AC3073" r:id="rId8998" xr:uid="{F71F7943-B945-4E8B-9FCE-34A2712174AE}"/>
    <hyperlink ref="AD3073" r:id="rId8999" xr:uid="{C2694304-3EB3-4FF6-97A6-365EA6677F36}"/>
    <hyperlink ref="AE3073" r:id="rId9000" xr:uid="{7BA0B975-C2FC-42D4-A726-8BE8BA4AF8B9}"/>
    <hyperlink ref="AF3073" r:id="rId9001" xr:uid="{344EAB5C-2A4B-40CB-9097-0212DD10DE80}"/>
    <hyperlink ref="AC3074" r:id="rId9002" xr:uid="{EF155490-93AD-4750-A93A-74C2558B347B}"/>
    <hyperlink ref="AE3074" r:id="rId9003" xr:uid="{63AA930C-20B4-4520-81F3-0CD048BF0167}"/>
    <hyperlink ref="AF3074" r:id="rId9004" xr:uid="{B40E6DBE-A322-41F1-8390-21064E4F9689}"/>
    <hyperlink ref="AC3075" r:id="rId9005" xr:uid="{C109A5F1-5B62-47E7-8AB7-16FDBFD78267}"/>
    <hyperlink ref="AD3075" r:id="rId9006" xr:uid="{FA46E596-B70D-4F1A-A548-60AC5C18FE6B}"/>
    <hyperlink ref="AC3076" r:id="rId9007" xr:uid="{57A85B95-E476-4FCE-A871-256729CF54A8}"/>
    <hyperlink ref="AD3076" r:id="rId9008" xr:uid="{D9CC2D2E-07E3-4618-BFF2-6E6590882776}"/>
    <hyperlink ref="AE3076" r:id="rId9009" xr:uid="{F4C7D036-617D-4E3F-8514-69C4FD5C40DF}"/>
    <hyperlink ref="AF3076" r:id="rId9010" xr:uid="{F11A6ABA-5481-46A2-99BE-9F265307A657}"/>
    <hyperlink ref="AC3077" r:id="rId9011" xr:uid="{D7A4649F-C1CD-44FC-B50D-78D12551653C}"/>
    <hyperlink ref="AD3077" r:id="rId9012" xr:uid="{502A958D-EF9B-420F-842E-352A02291D2D}"/>
    <hyperlink ref="AE3077" r:id="rId9013" xr:uid="{C10FCE49-F743-40C9-8985-FCE7945F9CB6}"/>
    <hyperlink ref="AF3077" r:id="rId9014" xr:uid="{88235264-4889-40A0-8FD3-54C5878029B5}"/>
    <hyperlink ref="AC3078" r:id="rId9015" xr:uid="{1665E36E-99A5-4420-99CD-95B3A454A154}"/>
    <hyperlink ref="AE3078" r:id="rId9016" xr:uid="{C1BDE011-5990-4B57-B4BA-6B214B3870E0}"/>
    <hyperlink ref="AF3078" r:id="rId9017" xr:uid="{CEC86BEA-25F2-4310-A3C8-366090C48D53}"/>
    <hyperlink ref="AC3080" r:id="rId9018" xr:uid="{877F8787-73A5-4FF2-A977-A4FE17116220}"/>
    <hyperlink ref="AD3080" r:id="rId9019" xr:uid="{24ED3756-95CC-4F0E-9E36-D36FC0C207E1}"/>
    <hyperlink ref="AE3080" r:id="rId9020" xr:uid="{056EFD93-93CE-4F3B-AD04-4B134E80BCF3}"/>
    <hyperlink ref="AF3080" r:id="rId9021" xr:uid="{EA4BA09E-3BC1-4D07-BA18-E65329174FAE}"/>
    <hyperlink ref="AC3081" r:id="rId9022" xr:uid="{B4ACCE01-4A82-47D6-8E98-D8465C8AD2F9}"/>
    <hyperlink ref="AD3081" r:id="rId9023" xr:uid="{E5B35C4A-D01F-4F89-911B-F4C708D62777}"/>
    <hyperlink ref="AE3081" r:id="rId9024" xr:uid="{A5C91524-08F3-482A-9A8A-BE75541CDCE7}"/>
    <hyperlink ref="AF3081" r:id="rId9025" xr:uid="{9A2BFB47-DD34-4CEE-BA27-CB55902D8E73}"/>
    <hyperlink ref="AC3082" r:id="rId9026" xr:uid="{D69C4000-7A4C-48F1-A3C9-B39168E585CC}"/>
    <hyperlink ref="AD3082" r:id="rId9027" xr:uid="{256AF782-DDAD-49B4-8968-1B7E0526DB9B}"/>
    <hyperlink ref="AE3082" r:id="rId9028" xr:uid="{D22E0ACE-B1CC-4760-B5B9-2F8DE15433D0}"/>
    <hyperlink ref="AF3082" r:id="rId9029" xr:uid="{45806105-5874-495B-91A7-017E194A37D8}"/>
    <hyperlink ref="AC3083" r:id="rId9030" xr:uid="{DB40D833-59E7-43EC-8E14-A0570187061E}"/>
    <hyperlink ref="AD3083" r:id="rId9031" xr:uid="{62532E54-F637-422F-AF01-A8788CDD83B7}"/>
    <hyperlink ref="AF3083" r:id="rId9032" xr:uid="{7E21ADBB-E4A2-4F90-8854-A15691CF6720}"/>
    <hyperlink ref="AC3084" r:id="rId9033" xr:uid="{677AF899-BEF2-4C37-BA42-055041AC5018}"/>
    <hyperlink ref="AF3084" r:id="rId9034" xr:uid="{4B9711A6-8B81-4FB9-A491-8886A115FBEA}"/>
    <hyperlink ref="AC3085" r:id="rId9035" xr:uid="{B2B9ED4E-7939-408C-A103-16C171829997}"/>
    <hyperlink ref="AE3085" r:id="rId9036" xr:uid="{9E6C6415-DB20-4561-84E6-BFC59EAFB1FE}"/>
    <hyperlink ref="AF3085" r:id="rId9037" xr:uid="{6D861302-AC06-4B7F-9ADA-66735CAAB166}"/>
  </hyperlinks>
  <pageMargins left="0.7" right="0.7" top="0.75" bottom="0.75" header="0.3" footer="0.3"/>
  <legacyDrawing r:id="rId90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AGNES</dc:creator>
  <cp:lastModifiedBy>AGNES</cp:lastModifiedBy>
  <dcterms:created xsi:type="dcterms:W3CDTF">2021-11-14T06:29:29Z</dcterms:created>
  <dcterms:modified xsi:type="dcterms:W3CDTF">2022-02-15T01:08:59Z</dcterms:modified>
</cp:coreProperties>
</file>